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19440" windowHeight="11160" tabRatio="278"/>
  </bookViews>
  <sheets>
    <sheet name="Sales" sheetId="2" r:id="rId1"/>
    <sheet name="Usage" sheetId="6" r:id="rId2"/>
    <sheet name="UsagePerHour" sheetId="5" r:id="rId3"/>
    <sheet name="Forecasting" sheetId="3" r:id="rId4"/>
    <sheet name="Sheet1" sheetId="7" state="hidden" r:id="rId5"/>
    <sheet name=" Usage Analysis" sheetId="9" state="hidden" r:id="rId6"/>
    <sheet name="Sheet2" sheetId="10" state="hidden" r:id="rId7"/>
  </sheets>
  <definedNames>
    <definedName name="_xlnm.Print_Area" localSheetId="5">' Usage Analysis'!$A$1:$Z$234</definedName>
    <definedName name="_xlnm.Print_Area" localSheetId="3">Forecasting!$B$1:$P$21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E5" i="2"/>
  <c r="SF5"/>
  <c r="SD5" l="1"/>
  <c r="SA5" l="1"/>
  <c r="RY5" l="1"/>
  <c r="RR17"/>
  <c r="RR5"/>
  <c r="RQ5"/>
  <c r="RL5"/>
  <c r="RK17"/>
  <c r="RI17"/>
  <c r="RF17" l="1"/>
  <c r="RD17" l="1"/>
  <c r="RB5" l="1"/>
  <c r="QW17" l="1"/>
  <c r="QV5"/>
  <c r="QP17" l="1"/>
  <c r="QP5"/>
  <c r="QL16"/>
  <c r="QI17" l="1"/>
  <c r="PP5" l="1"/>
  <c r="PN5"/>
  <c r="OZ17" l="1"/>
  <c r="OW17"/>
  <c r="OS17" l="1"/>
  <c r="OS5"/>
  <c r="OR5"/>
  <c r="OP17"/>
  <c r="OM17"/>
  <c r="OJ17" l="1"/>
  <c r="OD5" l="1"/>
  <c r="NV5"/>
  <c r="NQ5"/>
  <c r="NH5"/>
  <c r="NC5"/>
  <c r="NB5" l="1"/>
  <c r="NA5"/>
  <c r="MU5"/>
  <c r="MQ17"/>
  <c r="ML5"/>
  <c r="MI5"/>
  <c r="MC5"/>
  <c r="MA5"/>
  <c r="LV17"/>
  <c r="LT5" l="1"/>
  <c r="LS5"/>
  <c r="LO5"/>
  <c r="LM5"/>
  <c r="LL5"/>
  <c r="LE5"/>
  <c r="KZ5"/>
  <c r="KV5"/>
  <c r="KR5"/>
  <c r="KQ5"/>
  <c r="KP5"/>
  <c r="KE5" l="1"/>
  <c r="KC8"/>
  <c r="KC5"/>
  <c r="JY17"/>
  <c r="JW16"/>
  <c r="AC50" i="9" l="1"/>
  <c r="AC49"/>
  <c r="AC48"/>
  <c r="AC46"/>
  <c r="AC45"/>
  <c r="W24" i="7" l="1"/>
  <c r="W23"/>
  <c r="Y21"/>
  <c r="Y20"/>
  <c r="Y19"/>
  <c r="Y18"/>
  <c r="Y17"/>
  <c r="Y16"/>
  <c r="Y15"/>
  <c r="Y14"/>
  <c r="Y13"/>
  <c r="Y12"/>
  <c r="W20"/>
  <c r="W19"/>
  <c r="W18"/>
  <c r="W17"/>
  <c r="W16"/>
  <c r="W15"/>
  <c r="W14"/>
  <c r="W13"/>
  <c r="W12"/>
  <c r="JN5" i="2"/>
  <c r="JK5"/>
  <c r="JJ5"/>
  <c r="JE5" l="1"/>
  <c r="JD5"/>
  <c r="JC5" l="1"/>
  <c r="JB5" l="1"/>
  <c r="JA5" l="1"/>
  <c r="IT6" l="1"/>
  <c r="IV7"/>
  <c r="IT17" l="1"/>
  <c r="IP5"/>
  <c r="IN5" l="1"/>
  <c r="IG5"/>
  <c r="IF5"/>
  <c r="IE5"/>
  <c r="B2" i="3"/>
  <c r="HZ5" i="2"/>
  <c r="HR5"/>
  <c r="HQ17" l="1"/>
  <c r="HK5" l="1"/>
  <c r="HF5" l="1"/>
  <c r="GZ5"/>
  <c r="GY5"/>
  <c r="GU5"/>
  <c r="GQ5"/>
  <c r="GK5" l="1"/>
  <c r="GC5"/>
  <c r="FX5"/>
  <c r="FW5"/>
  <c r="FU5"/>
  <c r="FQ5" l="1"/>
  <c r="FO17"/>
  <c r="EZ17"/>
  <c r="ER5" l="1"/>
  <c r="EL5"/>
  <c r="EF5" l="1"/>
  <c r="EB5" l="1"/>
  <c r="DY5"/>
  <c r="DS5"/>
  <c r="DR5"/>
  <c r="DQ5"/>
  <c r="DK17"/>
  <c r="DI17"/>
  <c r="DM17"/>
  <c r="DG5" l="1"/>
  <c r="DE17"/>
  <c r="DD16"/>
  <c r="CY17"/>
  <c r="CV17"/>
  <c r="CR17"/>
  <c r="CW16"/>
  <c r="CO17"/>
  <c r="CK17"/>
  <c r="CP16"/>
  <c r="CH17"/>
  <c r="CD17"/>
  <c r="CI16"/>
  <c r="CA17"/>
  <c r="BW17"/>
  <c r="CB16"/>
  <c r="BT17"/>
  <c r="BP17"/>
  <c r="BU16"/>
  <c r="BM17"/>
  <c r="BI17"/>
  <c r="BN16"/>
  <c r="BF17"/>
  <c r="BB17"/>
  <c r="BG16"/>
  <c r="AY17"/>
  <c r="AU17"/>
  <c r="AR17"/>
  <c r="AN17"/>
  <c r="AZ16"/>
  <c r="AS16"/>
  <c r="AK17"/>
  <c r="AG17"/>
  <c r="AL16"/>
  <c r="AD17"/>
  <c r="Z17"/>
  <c r="W17"/>
  <c r="S17"/>
  <c r="AE16"/>
  <c r="X16"/>
  <c r="P17"/>
  <c r="L17"/>
  <c r="Q16"/>
  <c r="J16"/>
  <c r="I17"/>
  <c r="E17"/>
  <c r="ABF18" l="1"/>
  <c r="ABE18"/>
  <c r="ABD18"/>
  <c r="ABC18"/>
  <c r="ABB18"/>
  <c r="ABA18"/>
  <c r="AAZ18"/>
  <c r="AAY18"/>
  <c r="AAX18"/>
  <c r="AAW18"/>
  <c r="AAV18"/>
  <c r="AAU18"/>
  <c r="AAT18"/>
  <c r="AAS18"/>
  <c r="AAR18"/>
  <c r="AAQ18"/>
  <c r="AAP18"/>
  <c r="AAO18"/>
  <c r="AAN18"/>
  <c r="AAM18"/>
  <c r="AAL18"/>
  <c r="AAK18"/>
  <c r="AAJ18"/>
  <c r="AAI18"/>
  <c r="AAH18"/>
  <c r="AAG18"/>
  <c r="AAF18"/>
  <c r="AAE18"/>
  <c r="AAD18"/>
  <c r="AAC18"/>
  <c r="AAB18"/>
  <c r="AAA18"/>
  <c r="ZZ18"/>
  <c r="ZY18"/>
  <c r="ZX18"/>
  <c r="ZW18"/>
  <c r="ZV18"/>
  <c r="ZU18"/>
  <c r="ZT18"/>
  <c r="ZS18"/>
  <c r="ZR18"/>
  <c r="ZQ18"/>
  <c r="ZP18"/>
  <c r="ZO18"/>
  <c r="ZN18"/>
  <c r="ZM18"/>
  <c r="ZL18"/>
  <c r="ZK18"/>
  <c r="ZJ18"/>
  <c r="ZI18"/>
  <c r="ZH18"/>
  <c r="ZG18"/>
  <c r="ZF18"/>
  <c r="ZE18"/>
  <c r="ZD18"/>
  <c r="ZC18"/>
  <c r="ZB18"/>
  <c r="D2"/>
  <c r="ZA18"/>
  <c r="YZ18"/>
  <c r="YY18"/>
  <c r="YX18"/>
  <c r="YW18"/>
  <c r="YV18"/>
  <c r="YU18"/>
  <c r="YT18"/>
  <c r="YS18"/>
  <c r="YR18"/>
  <c r="YQ18"/>
  <c r="YP18"/>
  <c r="YO18"/>
  <c r="YN18"/>
  <c r="YM18"/>
  <c r="YL18"/>
  <c r="YK18"/>
  <c r="YJ18"/>
  <c r="YI18"/>
  <c r="YH18"/>
  <c r="YG18"/>
  <c r="YF18"/>
  <c r="YE18"/>
  <c r="YD18"/>
  <c r="YC18"/>
  <c r="YB18"/>
  <c r="YA18"/>
  <c r="XZ18"/>
  <c r="XY18"/>
  <c r="XX18"/>
  <c r="XW18"/>
  <c r="XV18"/>
  <c r="XU18"/>
  <c r="XT18"/>
  <c r="XS18"/>
  <c r="XR18"/>
  <c r="XQ18"/>
  <c r="XP18"/>
  <c r="XO18"/>
  <c r="XN18"/>
  <c r="XM18"/>
  <c r="XL18"/>
  <c r="XK18"/>
  <c r="XJ18"/>
  <c r="XI18"/>
  <c r="XH18"/>
  <c r="XG18"/>
  <c r="XF18"/>
  <c r="XE18"/>
  <c r="XD18"/>
  <c r="XC18"/>
  <c r="XB18"/>
  <c r="XA18"/>
  <c r="WZ18"/>
  <c r="WY18"/>
  <c r="WX18"/>
  <c r="WW18"/>
  <c r="WV18"/>
  <c r="WU18"/>
  <c r="WT18"/>
  <c r="WS18"/>
  <c r="WR18"/>
  <c r="WQ18"/>
  <c r="WP18"/>
  <c r="WO18"/>
  <c r="WN18"/>
  <c r="WM18"/>
  <c r="WL18"/>
  <c r="WK18"/>
  <c r="WJ18"/>
  <c r="WI18"/>
  <c r="WH18"/>
  <c r="WG18"/>
  <c r="WF18"/>
  <c r="WE18"/>
  <c r="WD18"/>
  <c r="WC18"/>
  <c r="WB18"/>
  <c r="WA18"/>
  <c r="VZ18"/>
  <c r="VY18"/>
  <c r="VX18"/>
  <c r="VW18"/>
  <c r="VV18"/>
  <c r="VU18"/>
  <c r="VT18"/>
  <c r="VS18"/>
  <c r="VR18"/>
  <c r="VQ18"/>
  <c r="VP18"/>
  <c r="VO18"/>
  <c r="VN18"/>
  <c r="VM18"/>
  <c r="VL18"/>
  <c r="VK18"/>
  <c r="VJ18"/>
  <c r="VI18"/>
  <c r="VH18"/>
  <c r="VG18"/>
  <c r="VF18"/>
  <c r="VE18"/>
  <c r="VD18"/>
  <c r="VC18"/>
  <c r="VB18"/>
  <c r="VA18"/>
  <c r="UZ18"/>
  <c r="UY18"/>
  <c r="UX18"/>
  <c r="UW18"/>
  <c r="UV18"/>
  <c r="UU18"/>
  <c r="UT18"/>
  <c r="US18"/>
  <c r="UR18"/>
  <c r="UQ18"/>
  <c r="UP18"/>
  <c r="UO18"/>
  <c r="UN18"/>
  <c r="UM18"/>
  <c r="UL18"/>
  <c r="UK18"/>
  <c r="UJ18"/>
  <c r="UI18"/>
  <c r="UH18"/>
  <c r="UG18"/>
  <c r="UF18"/>
  <c r="UE18"/>
  <c r="UD18"/>
  <c r="UC18"/>
  <c r="UB18"/>
  <c r="UA18"/>
  <c r="TZ18"/>
  <c r="TY18"/>
  <c r="TX18"/>
  <c r="TW18"/>
  <c r="TV18"/>
  <c r="TU18"/>
  <c r="TT18"/>
  <c r="TS18"/>
  <c r="TR18"/>
  <c r="TQ18"/>
  <c r="TP18"/>
  <c r="TO18"/>
  <c r="TN18"/>
  <c r="TM18"/>
  <c r="TL18"/>
  <c r="TK18"/>
  <c r="TJ18"/>
  <c r="TI18"/>
  <c r="TH18"/>
  <c r="TG18"/>
  <c r="TF18"/>
  <c r="TE18"/>
  <c r="TD18"/>
  <c r="TC18"/>
  <c r="TB18"/>
  <c r="TA18"/>
  <c r="SZ18"/>
  <c r="SY18"/>
  <c r="SX18"/>
  <c r="SW18"/>
  <c r="SV18"/>
  <c r="SU18"/>
  <c r="ST18"/>
  <c r="SS18"/>
  <c r="SR18"/>
  <c r="SQ18"/>
  <c r="SP18"/>
  <c r="SO18"/>
  <c r="SN18"/>
  <c r="SM18"/>
  <c r="SL18"/>
  <c r="SK18"/>
  <c r="SJ18"/>
  <c r="SI18"/>
  <c r="SH18"/>
  <c r="SG18"/>
  <c r="SF18"/>
  <c r="SE18"/>
  <c r="SD18"/>
  <c r="SC18"/>
  <c r="SB18"/>
  <c r="SA18"/>
  <c r="RZ18"/>
  <c r="RY18"/>
  <c r="RX18"/>
  <c r="RW18"/>
  <c r="RV18"/>
  <c r="RU18"/>
  <c r="RT18"/>
  <c r="RS18"/>
  <c r="RR18"/>
  <c r="RQ18"/>
  <c r="RP18"/>
  <c r="RO18"/>
  <c r="RN18"/>
  <c r="RM18"/>
  <c r="RL18"/>
  <c r="RK18"/>
  <c r="RJ18"/>
  <c r="RI18"/>
  <c r="RH18"/>
  <c r="RG18"/>
  <c r="RF18"/>
  <c r="RE18"/>
  <c r="RD18"/>
  <c r="RC18"/>
  <c r="RB18"/>
  <c r="RA18"/>
  <c r="QZ18"/>
  <c r="QY18"/>
  <c r="QX18"/>
  <c r="QW18"/>
  <c r="QV18"/>
  <c r="QU18"/>
  <c r="QT18"/>
  <c r="QS18"/>
  <c r="QR18"/>
  <c r="QQ18"/>
  <c r="QP18"/>
  <c r="QO18"/>
  <c r="QN18"/>
  <c r="QM18"/>
  <c r="QL18"/>
  <c r="QK18"/>
  <c r="QJ18"/>
  <c r="QI18"/>
  <c r="QH18"/>
  <c r="QG18"/>
  <c r="QF18"/>
  <c r="QE18"/>
  <c r="QD18"/>
  <c r="QC18"/>
  <c r="QB18"/>
  <c r="QA18"/>
  <c r="PZ18"/>
  <c r="PY18"/>
  <c r="PX18"/>
  <c r="PW18"/>
  <c r="PV18"/>
  <c r="PU18"/>
  <c r="PT18"/>
  <c r="PS18"/>
  <c r="PR18"/>
  <c r="PQ18"/>
  <c r="PP18"/>
  <c r="PO18"/>
  <c r="PN18"/>
  <c r="PM18"/>
  <c r="PL18"/>
  <c r="PK18"/>
  <c r="PJ18"/>
  <c r="PI18"/>
  <c r="PH18"/>
  <c r="PG18"/>
  <c r="PF18"/>
  <c r="PE18"/>
  <c r="PD18"/>
  <c r="PC18"/>
  <c r="PB18"/>
  <c r="PA18"/>
  <c r="OZ18"/>
  <c r="OY18"/>
  <c r="OX18"/>
  <c r="OW18"/>
  <c r="OV18"/>
  <c r="OU18"/>
  <c r="OT18"/>
  <c r="OS18"/>
  <c r="OR18"/>
  <c r="OQ18"/>
  <c r="OP18"/>
  <c r="OO18"/>
  <c r="ON18"/>
  <c r="OM18"/>
  <c r="OL18"/>
  <c r="OK18"/>
  <c r="OJ18"/>
  <c r="OI18"/>
  <c r="OH18"/>
  <c r="OG18"/>
  <c r="OF18"/>
  <c r="OE18"/>
  <c r="OD18"/>
  <c r="OC18"/>
  <c r="OB18"/>
  <c r="OA18"/>
  <c r="NZ18"/>
  <c r="NY18"/>
  <c r="NX18"/>
  <c r="NW18"/>
  <c r="NV18"/>
  <c r="NU18"/>
  <c r="NT18"/>
  <c r="NS18"/>
  <c r="NR18"/>
  <c r="NQ18"/>
  <c r="NP18"/>
  <c r="NO18"/>
  <c r="NN18"/>
  <c r="NM18"/>
  <c r="NL18"/>
  <c r="NK18"/>
  <c r="NJ18"/>
  <c r="NI18"/>
  <c r="NH18"/>
  <c r="NG18"/>
  <c r="NF18"/>
  <c r="NE18"/>
  <c r="ND18"/>
  <c r="NC18"/>
  <c r="NB18"/>
  <c r="NA18"/>
  <c r="MZ18"/>
  <c r="MY18"/>
  <c r="MX18"/>
  <c r="MW18"/>
  <c r="MV18"/>
  <c r="MU18"/>
  <c r="MT18"/>
  <c r="MS18"/>
  <c r="MR18"/>
  <c r="MQ18"/>
  <c r="MP18"/>
  <c r="MO18"/>
  <c r="MN18"/>
  <c r="MM18"/>
  <c r="ML18"/>
  <c r="MK18"/>
  <c r="MJ18"/>
  <c r="MI18"/>
  <c r="MH18"/>
  <c r="MG18"/>
  <c r="MF18"/>
  <c r="ME18"/>
  <c r="MD18"/>
  <c r="MC18"/>
  <c r="MB18"/>
  <c r="MA18"/>
  <c r="LZ18"/>
  <c r="LY18"/>
  <c r="LX18"/>
  <c r="LW18"/>
  <c r="LV18"/>
  <c r="LU18"/>
  <c r="LT18"/>
  <c r="LS18"/>
  <c r="LR18"/>
  <c r="LQ18"/>
  <c r="LP18"/>
  <c r="LO18"/>
  <c r="LN18"/>
  <c r="LM18"/>
  <c r="LL18"/>
  <c r="LK18"/>
  <c r="LJ18"/>
  <c r="LI18"/>
  <c r="LH18"/>
  <c r="LG18"/>
  <c r="LF18"/>
  <c r="LE18"/>
  <c r="LD18"/>
  <c r="LC18"/>
  <c r="LB18"/>
  <c r="LA18"/>
  <c r="KZ18"/>
  <c r="KY18" l="1"/>
  <c r="KX18"/>
  <c r="KW18"/>
  <c r="KV18"/>
  <c r="KU18"/>
  <c r="KT18"/>
  <c r="KS18"/>
  <c r="KR18"/>
  <c r="KQ18"/>
  <c r="KP18"/>
  <c r="KO18"/>
  <c r="KN18"/>
  <c r="KM18"/>
  <c r="KL18"/>
  <c r="KK18"/>
  <c r="KJ18"/>
  <c r="KI18"/>
  <c r="KH18"/>
  <c r="KG18"/>
  <c r="KF18"/>
  <c r="KE18"/>
  <c r="E3"/>
  <c r="D3" i="6"/>
  <c r="E3" s="1"/>
  <c r="F3" s="1"/>
  <c r="F3" i="2" l="1"/>
  <c r="E2"/>
  <c r="C4" i="5"/>
  <c r="D2" i="3"/>
  <c r="D4" i="6"/>
  <c r="E4"/>
  <c r="D18" i="2"/>
  <c r="C2" i="5" s="1"/>
  <c r="E18" i="2"/>
  <c r="F18"/>
  <c r="D4"/>
  <c r="C114" i="5" l="1"/>
  <c r="C113"/>
  <c r="C112"/>
  <c r="C110"/>
  <c r="C111"/>
  <c r="C109"/>
  <c r="C108"/>
  <c r="C107"/>
  <c r="C106"/>
  <c r="C104"/>
  <c r="C105"/>
  <c r="C102"/>
  <c r="C103"/>
  <c r="C95"/>
  <c r="C96"/>
  <c r="C97"/>
  <c r="C98"/>
  <c r="C91"/>
  <c r="C92"/>
  <c r="C93"/>
  <c r="C94"/>
  <c r="C89"/>
  <c r="C82"/>
  <c r="C90"/>
  <c r="C86"/>
  <c r="C87"/>
  <c r="C88"/>
  <c r="C77"/>
  <c r="C81"/>
  <c r="C78"/>
  <c r="C79"/>
  <c r="C75"/>
  <c r="C80"/>
  <c r="C76"/>
  <c r="C73"/>
  <c r="C66"/>
  <c r="C70"/>
  <c r="C72"/>
  <c r="C65"/>
  <c r="C62"/>
  <c r="C58"/>
  <c r="C54"/>
  <c r="C63"/>
  <c r="C59"/>
  <c r="C55"/>
  <c r="C64"/>
  <c r="C60"/>
  <c r="C56"/>
  <c r="C49"/>
  <c r="C74"/>
  <c r="C71"/>
  <c r="C61"/>
  <c r="C57"/>
  <c r="C50"/>
  <c r="C46"/>
  <c r="C42"/>
  <c r="C38"/>
  <c r="C31"/>
  <c r="C47"/>
  <c r="C43"/>
  <c r="C39"/>
  <c r="C32"/>
  <c r="C48"/>
  <c r="C44"/>
  <c r="C40"/>
  <c r="C33"/>
  <c r="C45"/>
  <c r="C41"/>
  <c r="C34"/>
  <c r="C27"/>
  <c r="C23"/>
  <c r="C16"/>
  <c r="C28"/>
  <c r="C24"/>
  <c r="C17"/>
  <c r="C13"/>
  <c r="C29"/>
  <c r="C25"/>
  <c r="C18"/>
  <c r="C14"/>
  <c r="C30"/>
  <c r="C26"/>
  <c r="C22"/>
  <c r="C15"/>
  <c r="C10"/>
  <c r="C6"/>
  <c r="C11"/>
  <c r="C7"/>
  <c r="C12"/>
  <c r="C8"/>
  <c r="C9"/>
  <c r="D4"/>
  <c r="E4" s="1"/>
  <c r="G3" i="2"/>
  <c r="G4" s="1"/>
  <c r="F2"/>
  <c r="C5" i="5"/>
  <c r="C68"/>
  <c r="C52"/>
  <c r="C84"/>
  <c r="C100"/>
  <c r="C36"/>
  <c r="C20"/>
  <c r="KD18" i="2"/>
  <c r="KC18"/>
  <c r="JY18"/>
  <c r="JU18"/>
  <c r="JQ18"/>
  <c r="JM18"/>
  <c r="JI18"/>
  <c r="JE18"/>
  <c r="JA18"/>
  <c r="IW18"/>
  <c r="IS18"/>
  <c r="IO18"/>
  <c r="IK18"/>
  <c r="IG18"/>
  <c r="IC18"/>
  <c r="HY18"/>
  <c r="HU18"/>
  <c r="HQ18"/>
  <c r="HM18"/>
  <c r="HI18"/>
  <c r="HE18"/>
  <c r="HA18"/>
  <c r="GW18"/>
  <c r="GS18"/>
  <c r="GO18"/>
  <c r="GK18"/>
  <c r="GG18"/>
  <c r="GC18"/>
  <c r="FY18"/>
  <c r="FU18"/>
  <c r="FQ18"/>
  <c r="FM18"/>
  <c r="FI18"/>
  <c r="FE18"/>
  <c r="FA18"/>
  <c r="EW18"/>
  <c r="ES18"/>
  <c r="EO18"/>
  <c r="EK18"/>
  <c r="EG18"/>
  <c r="EC18"/>
  <c r="DY18"/>
  <c r="DU18"/>
  <c r="DQ18"/>
  <c r="DM18"/>
  <c r="DI18"/>
  <c r="DE18"/>
  <c r="DA18"/>
  <c r="CW18"/>
  <c r="CS18"/>
  <c r="CO18"/>
  <c r="CK18"/>
  <c r="CG18"/>
  <c r="CC18"/>
  <c r="BY18"/>
  <c r="BU18"/>
  <c r="BQ18"/>
  <c r="BM18"/>
  <c r="BI18"/>
  <c r="BE18"/>
  <c r="BA18"/>
  <c r="AW18"/>
  <c r="AS18"/>
  <c r="AO18"/>
  <c r="AK18"/>
  <c r="AG18"/>
  <c r="AC18"/>
  <c r="Y18"/>
  <c r="U18"/>
  <c r="Q18"/>
  <c r="M18"/>
  <c r="I18"/>
  <c r="KB18"/>
  <c r="JX18"/>
  <c r="JT18"/>
  <c r="JP18"/>
  <c r="JL18"/>
  <c r="JH18"/>
  <c r="JD18"/>
  <c r="IZ18"/>
  <c r="IV18"/>
  <c r="IR18"/>
  <c r="IN18"/>
  <c r="IJ18"/>
  <c r="IF18"/>
  <c r="IB18"/>
  <c r="HX18"/>
  <c r="HT18"/>
  <c r="HP18"/>
  <c r="HL18"/>
  <c r="HH18"/>
  <c r="HD18"/>
  <c r="GZ18"/>
  <c r="GV18"/>
  <c r="GR18"/>
  <c r="GN18"/>
  <c r="GJ18"/>
  <c r="GF18"/>
  <c r="GB18"/>
  <c r="FX18"/>
  <c r="FT18"/>
  <c r="FP18"/>
  <c r="FL18"/>
  <c r="FH18"/>
  <c r="FD18"/>
  <c r="EZ18"/>
  <c r="EV18"/>
  <c r="ER18"/>
  <c r="EN18"/>
  <c r="EJ18"/>
  <c r="EF18"/>
  <c r="EB18"/>
  <c r="DX18"/>
  <c r="DT18"/>
  <c r="DP18"/>
  <c r="DL18"/>
  <c r="DH18"/>
  <c r="DD18"/>
  <c r="CZ18"/>
  <c r="CV18"/>
  <c r="CR18"/>
  <c r="CN18"/>
  <c r="CJ18"/>
  <c r="CF18"/>
  <c r="CB18"/>
  <c r="BX18"/>
  <c r="BT18"/>
  <c r="BP18"/>
  <c r="BL18"/>
  <c r="BH18"/>
  <c r="BD18"/>
  <c r="AZ18"/>
  <c r="AV18"/>
  <c r="AR18"/>
  <c r="AN18"/>
  <c r="AJ18"/>
  <c r="AF18"/>
  <c r="AB18"/>
  <c r="X18"/>
  <c r="T18"/>
  <c r="P18"/>
  <c r="L18"/>
  <c r="H18"/>
  <c r="KA18"/>
  <c r="JW18"/>
  <c r="JS18"/>
  <c r="JO18"/>
  <c r="JK18"/>
  <c r="JG18"/>
  <c r="JC18"/>
  <c r="IY18"/>
  <c r="IU18"/>
  <c r="IQ18"/>
  <c r="IM18"/>
  <c r="II18"/>
  <c r="IE18"/>
  <c r="IA18"/>
  <c r="HW18"/>
  <c r="HS18"/>
  <c r="HO18"/>
  <c r="HK18"/>
  <c r="HG18"/>
  <c r="HC18"/>
  <c r="GY18"/>
  <c r="GU18"/>
  <c r="GQ18"/>
  <c r="GM18"/>
  <c r="GI18"/>
  <c r="GE18"/>
  <c r="GA18"/>
  <c r="FW18"/>
  <c r="FS18"/>
  <c r="FO18"/>
  <c r="FK18"/>
  <c r="FG18"/>
  <c r="FC18"/>
  <c r="EY18"/>
  <c r="EU18"/>
  <c r="EQ18"/>
  <c r="EM18"/>
  <c r="EI18"/>
  <c r="EE18"/>
  <c r="EA18"/>
  <c r="DW18"/>
  <c r="DS18"/>
  <c r="DO18"/>
  <c r="DK18"/>
  <c r="DG18"/>
  <c r="DC18"/>
  <c r="CY18"/>
  <c r="CU18"/>
  <c r="CQ18"/>
  <c r="CM18"/>
  <c r="CI18"/>
  <c r="CE18"/>
  <c r="CA18"/>
  <c r="BW18"/>
  <c r="BS18"/>
  <c r="BO18"/>
  <c r="BK18"/>
  <c r="BG18"/>
  <c r="BC18"/>
  <c r="AY18"/>
  <c r="AU18"/>
  <c r="AQ18"/>
  <c r="AM18"/>
  <c r="AI18"/>
  <c r="AE18"/>
  <c r="AA18"/>
  <c r="W18"/>
  <c r="S18"/>
  <c r="O18"/>
  <c r="K18"/>
  <c r="G18"/>
  <c r="JZ18"/>
  <c r="JV18"/>
  <c r="JR18"/>
  <c r="JN18"/>
  <c r="JJ18"/>
  <c r="JF18"/>
  <c r="JB18"/>
  <c r="IX18"/>
  <c r="IT18"/>
  <c r="IP18"/>
  <c r="IL18"/>
  <c r="IH18"/>
  <c r="ID18"/>
  <c r="HZ18"/>
  <c r="HV18"/>
  <c r="HR18"/>
  <c r="HN18"/>
  <c r="HJ18"/>
  <c r="HF18"/>
  <c r="HB18"/>
  <c r="GX18"/>
  <c r="GT18"/>
  <c r="GP18"/>
  <c r="GL18"/>
  <c r="GH18"/>
  <c r="GD18"/>
  <c r="FZ18"/>
  <c r="FV18"/>
  <c r="FR18"/>
  <c r="FN18"/>
  <c r="FJ18"/>
  <c r="FF18"/>
  <c r="FB18"/>
  <c r="EX18"/>
  <c r="ET18"/>
  <c r="EP18"/>
  <c r="EL18"/>
  <c r="EH18"/>
  <c r="ED18"/>
  <c r="DZ18"/>
  <c r="DV18"/>
  <c r="DR18"/>
  <c r="DN18"/>
  <c r="DJ18"/>
  <c r="DF18"/>
  <c r="DB18"/>
  <c r="CX18"/>
  <c r="CT18"/>
  <c r="CP18"/>
  <c r="CL18"/>
  <c r="CH18"/>
  <c r="CD18"/>
  <c r="BZ18"/>
  <c r="BV18"/>
  <c r="BR18"/>
  <c r="BN18"/>
  <c r="BJ18"/>
  <c r="BF18"/>
  <c r="BB18"/>
  <c r="AX18"/>
  <c r="AT18"/>
  <c r="AP18"/>
  <c r="AL18"/>
  <c r="AH18"/>
  <c r="AD18"/>
  <c r="Z18"/>
  <c r="V18"/>
  <c r="R18"/>
  <c r="N18"/>
  <c r="J18"/>
  <c r="E4"/>
  <c r="F4"/>
  <c r="D2" i="5" l="1"/>
  <c r="D93" s="1"/>
  <c r="E2"/>
  <c r="E24" s="1"/>
  <c r="D5"/>
  <c r="H3" i="2"/>
  <c r="G2"/>
  <c r="E5" i="5"/>
  <c r="C85"/>
  <c r="D84"/>
  <c r="C21"/>
  <c r="D20"/>
  <c r="C53"/>
  <c r="D52"/>
  <c r="C101"/>
  <c r="D100"/>
  <c r="C37"/>
  <c r="D36"/>
  <c r="C69"/>
  <c r="D68"/>
  <c r="F4"/>
  <c r="G3" i="6"/>
  <c r="F4"/>
  <c r="E113" i="5" l="1"/>
  <c r="E62"/>
  <c r="E79"/>
  <c r="E102"/>
  <c r="E87"/>
  <c r="D114"/>
  <c r="E95"/>
  <c r="E16"/>
  <c r="E27"/>
  <c r="E48"/>
  <c r="E41"/>
  <c r="E70"/>
  <c r="E94"/>
  <c r="D16"/>
  <c r="D54"/>
  <c r="D94"/>
  <c r="D34"/>
  <c r="D73"/>
  <c r="D38"/>
  <c r="D90"/>
  <c r="D82"/>
  <c r="D62"/>
  <c r="D66"/>
  <c r="D61"/>
  <c r="D110"/>
  <c r="D112"/>
  <c r="D7"/>
  <c r="D109"/>
  <c r="D28"/>
  <c r="D95"/>
  <c r="D15"/>
  <c r="E45"/>
  <c r="D74"/>
  <c r="D55"/>
  <c r="D42"/>
  <c r="D26"/>
  <c r="D92"/>
  <c r="D46"/>
  <c r="D79"/>
  <c r="D40"/>
  <c r="D76"/>
  <c r="D49"/>
  <c r="D41"/>
  <c r="D22"/>
  <c r="D89"/>
  <c r="D6"/>
  <c r="D86"/>
  <c r="D12"/>
  <c r="D56"/>
  <c r="D45"/>
  <c r="D96"/>
  <c r="D75"/>
  <c r="D60"/>
  <c r="D33"/>
  <c r="D30"/>
  <c r="E103"/>
  <c r="E57"/>
  <c r="E22"/>
  <c r="E93"/>
  <c r="E29"/>
  <c r="D105"/>
  <c r="D88"/>
  <c r="D63"/>
  <c r="D39"/>
  <c r="D13"/>
  <c r="D9"/>
  <c r="E64"/>
  <c r="E17"/>
  <c r="D103"/>
  <c r="D78"/>
  <c r="D72"/>
  <c r="D44"/>
  <c r="D18"/>
  <c r="D102"/>
  <c r="D25"/>
  <c r="D107"/>
  <c r="D24"/>
  <c r="D50"/>
  <c r="D97"/>
  <c r="D113"/>
  <c r="D77"/>
  <c r="D57"/>
  <c r="D27"/>
  <c r="D104"/>
  <c r="D64"/>
  <c r="D14"/>
  <c r="D98"/>
  <c r="D106"/>
  <c r="D81"/>
  <c r="D59"/>
  <c r="D32"/>
  <c r="D29"/>
  <c r="D10"/>
  <c r="E77"/>
  <c r="E38"/>
  <c r="E110"/>
  <c r="E75"/>
  <c r="D111"/>
  <c r="D91"/>
  <c r="D71"/>
  <c r="D58"/>
  <c r="D31"/>
  <c r="D11"/>
  <c r="E71"/>
  <c r="E26"/>
  <c r="D108"/>
  <c r="D87"/>
  <c r="D65"/>
  <c r="D43"/>
  <c r="D17"/>
  <c r="D8"/>
  <c r="D48"/>
  <c r="D23"/>
  <c r="D47"/>
  <c r="D70"/>
  <c r="D80"/>
  <c r="E107"/>
  <c r="E81"/>
  <c r="E60"/>
  <c r="E44"/>
  <c r="E18"/>
  <c r="E10"/>
  <c r="E97"/>
  <c r="E80"/>
  <c r="E46"/>
  <c r="E109"/>
  <c r="E90"/>
  <c r="E73"/>
  <c r="E25"/>
  <c r="E7"/>
  <c r="E33"/>
  <c r="E8"/>
  <c r="E91"/>
  <c r="E72"/>
  <c r="E63"/>
  <c r="E39"/>
  <c r="E13"/>
  <c r="E105"/>
  <c r="E82"/>
  <c r="E55"/>
  <c r="E11"/>
  <c r="E112"/>
  <c r="E88"/>
  <c r="E61"/>
  <c r="E43"/>
  <c r="E9"/>
  <c r="F2"/>
  <c r="F12" s="1"/>
  <c r="E74"/>
  <c r="E47"/>
  <c r="E111"/>
  <c r="E98"/>
  <c r="E76"/>
  <c r="E66"/>
  <c r="E42"/>
  <c r="E23"/>
  <c r="E54"/>
  <c r="E92"/>
  <c r="E78"/>
  <c r="E50"/>
  <c r="E40"/>
  <c r="E31"/>
  <c r="E15"/>
  <c r="E6"/>
  <c r="E114"/>
  <c r="E108"/>
  <c r="E106"/>
  <c r="E104"/>
  <c r="E96"/>
  <c r="E89"/>
  <c r="E86"/>
  <c r="E65"/>
  <c r="E56"/>
  <c r="E58"/>
  <c r="E59"/>
  <c r="E34"/>
  <c r="E32"/>
  <c r="E14"/>
  <c r="E28"/>
  <c r="E12"/>
  <c r="E49"/>
  <c r="E30"/>
  <c r="I3" i="2"/>
  <c r="H2"/>
  <c r="H4"/>
  <c r="D37" i="5"/>
  <c r="E36"/>
  <c r="E52"/>
  <c r="D53"/>
  <c r="D85"/>
  <c r="E84"/>
  <c r="D69"/>
  <c r="E68"/>
  <c r="D101"/>
  <c r="E100"/>
  <c r="E20"/>
  <c r="D21"/>
  <c r="F5"/>
  <c r="G4"/>
  <c r="G4" i="6"/>
  <c r="H3"/>
  <c r="F102" i="5" l="1"/>
  <c r="F88"/>
  <c r="F62"/>
  <c r="F28"/>
  <c r="F57"/>
  <c r="F40"/>
  <c r="F48"/>
  <c r="F23"/>
  <c r="F103"/>
  <c r="F72"/>
  <c r="F58"/>
  <c r="F31"/>
  <c r="F8"/>
  <c r="F86"/>
  <c r="F60"/>
  <c r="F10"/>
  <c r="F113"/>
  <c r="F80"/>
  <c r="F42"/>
  <c r="F14"/>
  <c r="F92"/>
  <c r="F47"/>
  <c r="F94"/>
  <c r="F32"/>
  <c r="F74"/>
  <c r="F114"/>
  <c r="F43"/>
  <c r="F77"/>
  <c r="F11"/>
  <c r="F34"/>
  <c r="F89"/>
  <c r="F45"/>
  <c r="F24"/>
  <c r="F98"/>
  <c r="F79"/>
  <c r="F9"/>
  <c r="F33"/>
  <c r="F56"/>
  <c r="F65"/>
  <c r="F93"/>
  <c r="F111"/>
  <c r="F18"/>
  <c r="F44"/>
  <c r="F64"/>
  <c r="F75"/>
  <c r="F91"/>
  <c r="F112"/>
  <c r="F16"/>
  <c r="F38"/>
  <c r="F50"/>
  <c r="F87"/>
  <c r="F105"/>
  <c r="F90"/>
  <c r="F61"/>
  <c r="F73"/>
  <c r="F25"/>
  <c r="F29"/>
  <c r="F59"/>
  <c r="F97"/>
  <c r="F17"/>
  <c r="F54"/>
  <c r="F95"/>
  <c r="F22"/>
  <c r="F71"/>
  <c r="F110"/>
  <c r="F30"/>
  <c r="F109"/>
  <c r="F76"/>
  <c r="F55"/>
  <c r="F7"/>
  <c r="F15"/>
  <c r="F49"/>
  <c r="F70"/>
  <c r="F82"/>
  <c r="F107"/>
  <c r="F6"/>
  <c r="F26"/>
  <c r="F41"/>
  <c r="F66"/>
  <c r="F81"/>
  <c r="F108"/>
  <c r="F13"/>
  <c r="F39"/>
  <c r="F63"/>
  <c r="F78"/>
  <c r="F96"/>
  <c r="F46"/>
  <c r="F104"/>
  <c r="G2"/>
  <c r="G105" s="1"/>
  <c r="F106"/>
  <c r="F27"/>
  <c r="J3" i="2"/>
  <c r="I2"/>
  <c r="I4"/>
  <c r="E21" i="5"/>
  <c r="F20"/>
  <c r="E53"/>
  <c r="F52"/>
  <c r="E69"/>
  <c r="F68"/>
  <c r="E101"/>
  <c r="F100"/>
  <c r="E85"/>
  <c r="F84"/>
  <c r="E37"/>
  <c r="F36"/>
  <c r="G5"/>
  <c r="H4"/>
  <c r="I3" i="6"/>
  <c r="H4"/>
  <c r="G30" i="5" l="1"/>
  <c r="G29"/>
  <c r="G78"/>
  <c r="G103"/>
  <c r="G13"/>
  <c r="G14"/>
  <c r="G25"/>
  <c r="G77"/>
  <c r="G39"/>
  <c r="G33"/>
  <c r="G87"/>
  <c r="G6"/>
  <c r="G89"/>
  <c r="G59"/>
  <c r="G8"/>
  <c r="G32"/>
  <c r="G7"/>
  <c r="G50"/>
  <c r="G12"/>
  <c r="G31"/>
  <c r="G34"/>
  <c r="G57"/>
  <c r="G70"/>
  <c r="G94"/>
  <c r="G111"/>
  <c r="G11"/>
  <c r="G23"/>
  <c r="G46"/>
  <c r="G72"/>
  <c r="G82"/>
  <c r="G108"/>
  <c r="G44"/>
  <c r="G64"/>
  <c r="G75"/>
  <c r="G97"/>
  <c r="H2"/>
  <c r="H108" s="1"/>
  <c r="G113"/>
  <c r="G56"/>
  <c r="G24"/>
  <c r="G95"/>
  <c r="G27"/>
  <c r="G109"/>
  <c r="G28"/>
  <c r="G104"/>
  <c r="G38"/>
  <c r="G62"/>
  <c r="G86"/>
  <c r="G106"/>
  <c r="G9"/>
  <c r="G17"/>
  <c r="G47"/>
  <c r="G54"/>
  <c r="G88"/>
  <c r="G102"/>
  <c r="G41"/>
  <c r="G61"/>
  <c r="G66"/>
  <c r="G93"/>
  <c r="G110"/>
  <c r="G18"/>
  <c r="G48"/>
  <c r="G71"/>
  <c r="G79"/>
  <c r="G96"/>
  <c r="G16"/>
  <c r="G42"/>
  <c r="G65"/>
  <c r="G90"/>
  <c r="G107"/>
  <c r="G91"/>
  <c r="G76"/>
  <c r="G10"/>
  <c r="G55"/>
  <c r="G26"/>
  <c r="G74"/>
  <c r="G15"/>
  <c r="G58"/>
  <c r="G40"/>
  <c r="G60"/>
  <c r="G80"/>
  <c r="G98"/>
  <c r="G114"/>
  <c r="G22"/>
  <c r="G45"/>
  <c r="G49"/>
  <c r="G73"/>
  <c r="G92"/>
  <c r="G112"/>
  <c r="G43"/>
  <c r="G63"/>
  <c r="G81"/>
  <c r="K3" i="2"/>
  <c r="J2"/>
  <c r="J4"/>
  <c r="F37" i="5"/>
  <c r="G36"/>
  <c r="F101"/>
  <c r="G100"/>
  <c r="G52"/>
  <c r="F53"/>
  <c r="F85"/>
  <c r="G84"/>
  <c r="G68"/>
  <c r="F69"/>
  <c r="F21"/>
  <c r="G20"/>
  <c r="H5"/>
  <c r="I4"/>
  <c r="I4" i="6"/>
  <c r="J3"/>
  <c r="H29" i="5" l="1"/>
  <c r="H87"/>
  <c r="H111"/>
  <c r="H88"/>
  <c r="H15"/>
  <c r="H105"/>
  <c r="H76"/>
  <c r="H38"/>
  <c r="H43"/>
  <c r="H33"/>
  <c r="H98"/>
  <c r="H73"/>
  <c r="H9"/>
  <c r="H22"/>
  <c r="H71"/>
  <c r="H27"/>
  <c r="H92"/>
  <c r="H31"/>
  <c r="H56"/>
  <c r="H8"/>
  <c r="H61"/>
  <c r="H110"/>
  <c r="H55"/>
  <c r="H50"/>
  <c r="H75"/>
  <c r="H106"/>
  <c r="H42"/>
  <c r="H11"/>
  <c r="H91"/>
  <c r="H40"/>
  <c r="H59"/>
  <c r="H95"/>
  <c r="H17"/>
  <c r="H62"/>
  <c r="H80"/>
  <c r="H107"/>
  <c r="H30"/>
  <c r="H32"/>
  <c r="H77"/>
  <c r="H96"/>
  <c r="H23"/>
  <c r="H112"/>
  <c r="H93"/>
  <c r="H39"/>
  <c r="H58"/>
  <c r="H13"/>
  <c r="H79"/>
  <c r="H57"/>
  <c r="H16"/>
  <c r="H41"/>
  <c r="H63"/>
  <c r="H94"/>
  <c r="H10"/>
  <c r="H46"/>
  <c r="H49"/>
  <c r="H81"/>
  <c r="H113"/>
  <c r="H65"/>
  <c r="H70"/>
  <c r="H6"/>
  <c r="H25"/>
  <c r="H48"/>
  <c r="H64"/>
  <c r="H89"/>
  <c r="H102"/>
  <c r="H26"/>
  <c r="H45"/>
  <c r="H74"/>
  <c r="H82"/>
  <c r="H97"/>
  <c r="I2"/>
  <c r="I102" s="1"/>
  <c r="H14"/>
  <c r="H104"/>
  <c r="H34"/>
  <c r="H114"/>
  <c r="H18"/>
  <c r="H44"/>
  <c r="H60"/>
  <c r="H78"/>
  <c r="H103"/>
  <c r="H7"/>
  <c r="H28"/>
  <c r="H54"/>
  <c r="H66"/>
  <c r="H90"/>
  <c r="H109"/>
  <c r="H12"/>
  <c r="H24"/>
  <c r="H47"/>
  <c r="H72"/>
  <c r="H86"/>
  <c r="L3" i="2"/>
  <c r="K2"/>
  <c r="K4"/>
  <c r="G85" i="5"/>
  <c r="H84"/>
  <c r="H20"/>
  <c r="G21"/>
  <c r="G101"/>
  <c r="H100"/>
  <c r="G37"/>
  <c r="H36"/>
  <c r="G69"/>
  <c r="H68"/>
  <c r="H52"/>
  <c r="G53"/>
  <c r="J4"/>
  <c r="I5"/>
  <c r="J4" i="6"/>
  <c r="K3"/>
  <c r="I88" i="5" l="1"/>
  <c r="I16"/>
  <c r="I62"/>
  <c r="I9"/>
  <c r="I27"/>
  <c r="I41"/>
  <c r="I70"/>
  <c r="I114"/>
  <c r="I73"/>
  <c r="I48"/>
  <c r="I28"/>
  <c r="I96"/>
  <c r="I57"/>
  <c r="I64"/>
  <c r="I31"/>
  <c r="I80"/>
  <c r="I63"/>
  <c r="I25"/>
  <c r="I109"/>
  <c r="I78"/>
  <c r="I46"/>
  <c r="J2"/>
  <c r="J106" s="1"/>
  <c r="I97"/>
  <c r="I22"/>
  <c r="I105"/>
  <c r="I39"/>
  <c r="I111"/>
  <c r="I44"/>
  <c r="I7"/>
  <c r="I26"/>
  <c r="I45"/>
  <c r="I49"/>
  <c r="I90"/>
  <c r="I103"/>
  <c r="I12"/>
  <c r="I32"/>
  <c r="I59"/>
  <c r="I72"/>
  <c r="I92"/>
  <c r="I110"/>
  <c r="I24"/>
  <c r="I47"/>
  <c r="I58"/>
  <c r="I71"/>
  <c r="I93"/>
  <c r="I113"/>
  <c r="I95"/>
  <c r="I86"/>
  <c r="I13"/>
  <c r="I91"/>
  <c r="I18"/>
  <c r="I107"/>
  <c r="I23"/>
  <c r="I42"/>
  <c r="I50"/>
  <c r="I76"/>
  <c r="I98"/>
  <c r="I6"/>
  <c r="I14"/>
  <c r="I40"/>
  <c r="I60"/>
  <c r="I89"/>
  <c r="I106"/>
  <c r="I8"/>
  <c r="I29"/>
  <c r="I55"/>
  <c r="I65"/>
  <c r="I87"/>
  <c r="I108"/>
  <c r="I38"/>
  <c r="I66"/>
  <c r="I77"/>
  <c r="I74"/>
  <c r="I10"/>
  <c r="I81"/>
  <c r="I17"/>
  <c r="I43"/>
  <c r="I54"/>
  <c r="I75"/>
  <c r="I94"/>
  <c r="I112"/>
  <c r="I15"/>
  <c r="I34"/>
  <c r="I61"/>
  <c r="I79"/>
  <c r="I104"/>
  <c r="I11"/>
  <c r="I30"/>
  <c r="I33"/>
  <c r="I56"/>
  <c r="I82"/>
  <c r="M3" i="2"/>
  <c r="L2"/>
  <c r="L4"/>
  <c r="H53" i="5"/>
  <c r="I52"/>
  <c r="H21"/>
  <c r="I20"/>
  <c r="H37"/>
  <c r="I36"/>
  <c r="I68"/>
  <c r="H69"/>
  <c r="I100"/>
  <c r="H101"/>
  <c r="H85"/>
  <c r="I84"/>
  <c r="J5"/>
  <c r="K4"/>
  <c r="K4" i="6"/>
  <c r="L3"/>
  <c r="J55" i="5" l="1"/>
  <c r="J81"/>
  <c r="J40"/>
  <c r="J6"/>
  <c r="J24"/>
  <c r="J66"/>
  <c r="J114"/>
  <c r="J64"/>
  <c r="J49"/>
  <c r="J29"/>
  <c r="J97"/>
  <c r="J54"/>
  <c r="J43"/>
  <c r="J62"/>
  <c r="J39"/>
  <c r="J76"/>
  <c r="J45"/>
  <c r="J26"/>
  <c r="J107"/>
  <c r="J74"/>
  <c r="J31"/>
  <c r="J13"/>
  <c r="J96"/>
  <c r="J22"/>
  <c r="J105"/>
  <c r="J42"/>
  <c r="J8"/>
  <c r="J23"/>
  <c r="J46"/>
  <c r="J50"/>
  <c r="J86"/>
  <c r="J103"/>
  <c r="J9"/>
  <c r="J33"/>
  <c r="J60"/>
  <c r="J65"/>
  <c r="J93"/>
  <c r="J109"/>
  <c r="J25"/>
  <c r="J32"/>
  <c r="J48"/>
  <c r="J79"/>
  <c r="J94"/>
  <c r="J113"/>
  <c r="J98"/>
  <c r="J72"/>
  <c r="J78"/>
  <c r="J11"/>
  <c r="J89"/>
  <c r="J16"/>
  <c r="J104"/>
  <c r="J17"/>
  <c r="J47"/>
  <c r="J63"/>
  <c r="J77"/>
  <c r="J95"/>
  <c r="J7"/>
  <c r="J15"/>
  <c r="J41"/>
  <c r="J61"/>
  <c r="J82"/>
  <c r="J108"/>
  <c r="J10"/>
  <c r="J30"/>
  <c r="J56"/>
  <c r="J73"/>
  <c r="J88"/>
  <c r="J111"/>
  <c r="K2"/>
  <c r="K104" s="1"/>
  <c r="J14"/>
  <c r="J59"/>
  <c r="J92"/>
  <c r="J71"/>
  <c r="J110"/>
  <c r="J87"/>
  <c r="J18"/>
  <c r="J44"/>
  <c r="J70"/>
  <c r="J75"/>
  <c r="J91"/>
  <c r="J112"/>
  <c r="J28"/>
  <c r="J38"/>
  <c r="J58"/>
  <c r="J80"/>
  <c r="J102"/>
  <c r="J12"/>
  <c r="J27"/>
  <c r="J34"/>
  <c r="J57"/>
  <c r="J90"/>
  <c r="N3" i="2"/>
  <c r="M2"/>
  <c r="M4"/>
  <c r="I69" i="5"/>
  <c r="J68"/>
  <c r="J84"/>
  <c r="I85"/>
  <c r="I37"/>
  <c r="J36"/>
  <c r="J52"/>
  <c r="I53"/>
  <c r="J20"/>
  <c r="I21"/>
  <c r="I101"/>
  <c r="J100"/>
  <c r="L4"/>
  <c r="K5"/>
  <c r="L4" i="6"/>
  <c r="M3"/>
  <c r="K40" i="5" l="1"/>
  <c r="K60"/>
  <c r="K82"/>
  <c r="K11"/>
  <c r="K25"/>
  <c r="K73"/>
  <c r="K33"/>
  <c r="K79"/>
  <c r="K90"/>
  <c r="K46"/>
  <c r="K30"/>
  <c r="K98"/>
  <c r="K59"/>
  <c r="K71"/>
  <c r="K72"/>
  <c r="K114"/>
  <c r="K7"/>
  <c r="K23"/>
  <c r="K108"/>
  <c r="K80"/>
  <c r="K32"/>
  <c r="K95"/>
  <c r="K61"/>
  <c r="K97"/>
  <c r="K43"/>
  <c r="K9"/>
  <c r="K47"/>
  <c r="K54"/>
  <c r="K105"/>
  <c r="K34"/>
  <c r="K57"/>
  <c r="K94"/>
  <c r="K111"/>
  <c r="K26"/>
  <c r="K48"/>
  <c r="K56"/>
  <c r="K76"/>
  <c r="K91"/>
  <c r="K113"/>
  <c r="K93"/>
  <c r="K110"/>
  <c r="K81"/>
  <c r="K42"/>
  <c r="K13"/>
  <c r="K102"/>
  <c r="K18"/>
  <c r="K44"/>
  <c r="K55"/>
  <c r="K75"/>
  <c r="K96"/>
  <c r="K12"/>
  <c r="K28"/>
  <c r="K38"/>
  <c r="K62"/>
  <c r="K86"/>
  <c r="K106"/>
  <c r="K6"/>
  <c r="K27"/>
  <c r="K50"/>
  <c r="K70"/>
  <c r="K89"/>
  <c r="K109"/>
  <c r="L2"/>
  <c r="L111" s="1"/>
  <c r="K14"/>
  <c r="K65"/>
  <c r="K17"/>
  <c r="K88"/>
  <c r="K10"/>
  <c r="K66"/>
  <c r="K15"/>
  <c r="K41"/>
  <c r="K64"/>
  <c r="K16"/>
  <c r="K107"/>
  <c r="K77"/>
  <c r="K22"/>
  <c r="K45"/>
  <c r="K49"/>
  <c r="K74"/>
  <c r="K92"/>
  <c r="K112"/>
  <c r="K29"/>
  <c r="K39"/>
  <c r="K63"/>
  <c r="K78"/>
  <c r="K103"/>
  <c r="K8"/>
  <c r="K24"/>
  <c r="K31"/>
  <c r="K58"/>
  <c r="K87"/>
  <c r="O3" i="2"/>
  <c r="N2"/>
  <c r="N4"/>
  <c r="J53" i="5"/>
  <c r="K52"/>
  <c r="J85"/>
  <c r="K84"/>
  <c r="K36"/>
  <c r="J37"/>
  <c r="J69"/>
  <c r="K68"/>
  <c r="K100"/>
  <c r="J101"/>
  <c r="J21"/>
  <c r="K20"/>
  <c r="M4"/>
  <c r="L5"/>
  <c r="M4" i="6"/>
  <c r="N3"/>
  <c r="L44" i="5" l="1"/>
  <c r="L93"/>
  <c r="L10"/>
  <c r="L32"/>
  <c r="L81"/>
  <c r="L16"/>
  <c r="L62"/>
  <c r="L94"/>
  <c r="L14"/>
  <c r="L56"/>
  <c r="L23"/>
  <c r="L29"/>
  <c r="L106"/>
  <c r="L71"/>
  <c r="L33"/>
  <c r="L75"/>
  <c r="L47"/>
  <c r="L55"/>
  <c r="L38"/>
  <c r="L110"/>
  <c r="L82"/>
  <c r="L104"/>
  <c r="L45"/>
  <c r="L65"/>
  <c r="L64"/>
  <c r="L42"/>
  <c r="L112"/>
  <c r="L66"/>
  <c r="L7"/>
  <c r="L28"/>
  <c r="L54"/>
  <c r="L73"/>
  <c r="L90"/>
  <c r="L109"/>
  <c r="L22"/>
  <c r="L41"/>
  <c r="L61"/>
  <c r="L80"/>
  <c r="L98"/>
  <c r="L9"/>
  <c r="L13"/>
  <c r="L39"/>
  <c r="L59"/>
  <c r="L88"/>
  <c r="L105"/>
  <c r="M2"/>
  <c r="M106" s="1"/>
  <c r="L97"/>
  <c r="L25"/>
  <c r="L102"/>
  <c r="L70"/>
  <c r="L24"/>
  <c r="L108"/>
  <c r="L30"/>
  <c r="L48"/>
  <c r="L49"/>
  <c r="L79"/>
  <c r="L96"/>
  <c r="L8"/>
  <c r="L17"/>
  <c r="L43"/>
  <c r="L63"/>
  <c r="L87"/>
  <c r="L107"/>
  <c r="L15"/>
  <c r="L34"/>
  <c r="L57"/>
  <c r="L76"/>
  <c r="L95"/>
  <c r="L114"/>
  <c r="L26"/>
  <c r="L6"/>
  <c r="L89"/>
  <c r="L72"/>
  <c r="L12"/>
  <c r="L86"/>
  <c r="L27"/>
  <c r="L46"/>
  <c r="L50"/>
  <c r="L77"/>
  <c r="L92"/>
  <c r="L113"/>
  <c r="L18"/>
  <c r="L40"/>
  <c r="L60"/>
  <c r="L78"/>
  <c r="L103"/>
  <c r="L11"/>
  <c r="L31"/>
  <c r="L58"/>
  <c r="L74"/>
  <c r="L91"/>
  <c r="P3" i="2"/>
  <c r="O2"/>
  <c r="O4"/>
  <c r="K21" i="5"/>
  <c r="L20"/>
  <c r="L68"/>
  <c r="K69"/>
  <c r="K85"/>
  <c r="L84"/>
  <c r="K53"/>
  <c r="L52"/>
  <c r="K101"/>
  <c r="L100"/>
  <c r="L36"/>
  <c r="K37"/>
  <c r="N4"/>
  <c r="M5"/>
  <c r="O3" i="6"/>
  <c r="N4"/>
  <c r="M7" i="5" l="1"/>
  <c r="M58"/>
  <c r="M43"/>
  <c r="M103"/>
  <c r="M22"/>
  <c r="M44"/>
  <c r="M113"/>
  <c r="M65"/>
  <c r="M77"/>
  <c r="M24"/>
  <c r="M93"/>
  <c r="M74"/>
  <c r="M34"/>
  <c r="M47"/>
  <c r="M79"/>
  <c r="M71"/>
  <c r="M90"/>
  <c r="M75"/>
  <c r="M41"/>
  <c r="M28"/>
  <c r="M96"/>
  <c r="M112"/>
  <c r="M57"/>
  <c r="M109"/>
  <c r="M8"/>
  <c r="M55"/>
  <c r="M70"/>
  <c r="M108"/>
  <c r="M50"/>
  <c r="M95"/>
  <c r="M31"/>
  <c r="M92"/>
  <c r="M17"/>
  <c r="M42"/>
  <c r="M9"/>
  <c r="M88"/>
  <c r="M45"/>
  <c r="M11"/>
  <c r="M30"/>
  <c r="M48"/>
  <c r="M56"/>
  <c r="M82"/>
  <c r="M105"/>
  <c r="M13"/>
  <c r="M39"/>
  <c r="M63"/>
  <c r="M72"/>
  <c r="M91"/>
  <c r="M111"/>
  <c r="M32"/>
  <c r="M62"/>
  <c r="M80"/>
  <c r="M110"/>
  <c r="M94"/>
  <c r="M25"/>
  <c r="M49"/>
  <c r="M29"/>
  <c r="M87"/>
  <c r="M16"/>
  <c r="M38"/>
  <c r="M86"/>
  <c r="M12"/>
  <c r="M73"/>
  <c r="M114"/>
  <c r="M54"/>
  <c r="M23"/>
  <c r="M98"/>
  <c r="M66"/>
  <c r="M26"/>
  <c r="M102"/>
  <c r="M27"/>
  <c r="M46"/>
  <c r="M61"/>
  <c r="M76"/>
  <c r="M97"/>
  <c r="M10"/>
  <c r="M18"/>
  <c r="M40"/>
  <c r="M64"/>
  <c r="M81"/>
  <c r="M107"/>
  <c r="M15"/>
  <c r="M59"/>
  <c r="M78"/>
  <c r="M104"/>
  <c r="M6"/>
  <c r="M14"/>
  <c r="M33"/>
  <c r="M60"/>
  <c r="M89"/>
  <c r="N2"/>
  <c r="N107" s="1"/>
  <c r="Q3" i="2"/>
  <c r="P2"/>
  <c r="P4"/>
  <c r="L53" i="5"/>
  <c r="M52"/>
  <c r="L37"/>
  <c r="M36"/>
  <c r="M68"/>
  <c r="L69"/>
  <c r="M100"/>
  <c r="L101"/>
  <c r="L85"/>
  <c r="M84"/>
  <c r="L21"/>
  <c r="M20"/>
  <c r="O4"/>
  <c r="N5"/>
  <c r="O4" i="6"/>
  <c r="P3"/>
  <c r="N54" i="5" l="1"/>
  <c r="N66"/>
  <c r="N30"/>
  <c r="N15"/>
  <c r="N27"/>
  <c r="N55"/>
  <c r="N105"/>
  <c r="N39"/>
  <c r="N56"/>
  <c r="N98"/>
  <c r="N34"/>
  <c r="N81"/>
  <c r="N90"/>
  <c r="N79"/>
  <c r="N6"/>
  <c r="N63"/>
  <c r="N57"/>
  <c r="N111"/>
  <c r="N47"/>
  <c r="N25"/>
  <c r="N7"/>
  <c r="N82"/>
  <c r="N45"/>
  <c r="N13"/>
  <c r="N96"/>
  <c r="N12"/>
  <c r="N73"/>
  <c r="N24"/>
  <c r="N46"/>
  <c r="N94"/>
  <c r="N61"/>
  <c r="N26"/>
  <c r="N108"/>
  <c r="N78"/>
  <c r="N9"/>
  <c r="N33"/>
  <c r="N60"/>
  <c r="N65"/>
  <c r="N93"/>
  <c r="N109"/>
  <c r="N18"/>
  <c r="N44"/>
  <c r="N48"/>
  <c r="N75"/>
  <c r="N91"/>
  <c r="N112"/>
  <c r="N16"/>
  <c r="N38"/>
  <c r="N62"/>
  <c r="N87"/>
  <c r="N104"/>
  <c r="O2"/>
  <c r="O110" s="1"/>
  <c r="N10"/>
  <c r="N88"/>
  <c r="N106"/>
  <c r="N76"/>
  <c r="N49"/>
  <c r="N113"/>
  <c r="N28"/>
  <c r="N31"/>
  <c r="N58"/>
  <c r="N80"/>
  <c r="N102"/>
  <c r="N8"/>
  <c r="N23"/>
  <c r="N42"/>
  <c r="N50"/>
  <c r="N86"/>
  <c r="N103"/>
  <c r="N14"/>
  <c r="N40"/>
  <c r="N64"/>
  <c r="N72"/>
  <c r="N92"/>
  <c r="N110"/>
  <c r="N29"/>
  <c r="N32"/>
  <c r="N59"/>
  <c r="N74"/>
  <c r="N97"/>
  <c r="N114"/>
  <c r="N17"/>
  <c r="N43"/>
  <c r="N70"/>
  <c r="N77"/>
  <c r="N95"/>
  <c r="N11"/>
  <c r="N22"/>
  <c r="N41"/>
  <c r="N71"/>
  <c r="N89"/>
  <c r="R3" i="2"/>
  <c r="Q2"/>
  <c r="Q4"/>
  <c r="M21" i="5"/>
  <c r="N20"/>
  <c r="M37"/>
  <c r="N36"/>
  <c r="M101"/>
  <c r="N100"/>
  <c r="M85"/>
  <c r="N84"/>
  <c r="M53"/>
  <c r="N52"/>
  <c r="M69"/>
  <c r="N68"/>
  <c r="O5"/>
  <c r="P4"/>
  <c r="Q3" i="6"/>
  <c r="P4"/>
  <c r="O109" i="5" l="1"/>
  <c r="O11"/>
  <c r="O24"/>
  <c r="O8"/>
  <c r="O27"/>
  <c r="O74"/>
  <c r="O47"/>
  <c r="O91"/>
  <c r="O71"/>
  <c r="O55"/>
  <c r="O95"/>
  <c r="O42"/>
  <c r="O45"/>
  <c r="O77"/>
  <c r="O26"/>
  <c r="O30"/>
  <c r="O114"/>
  <c r="O82"/>
  <c r="O107"/>
  <c r="O104"/>
  <c r="O6"/>
  <c r="O29"/>
  <c r="O98"/>
  <c r="O49"/>
  <c r="O112"/>
  <c r="O87"/>
  <c r="O76"/>
  <c r="O89"/>
  <c r="O40"/>
  <c r="O94"/>
  <c r="O23"/>
  <c r="O79"/>
  <c r="O16"/>
  <c r="O39"/>
  <c r="O62"/>
  <c r="O59"/>
  <c r="O56"/>
  <c r="O81"/>
  <c r="O70"/>
  <c r="O10"/>
  <c r="O34"/>
  <c r="O60"/>
  <c r="O86"/>
  <c r="O111"/>
  <c r="O18"/>
  <c r="O48"/>
  <c r="O73"/>
  <c r="O96"/>
  <c r="O14"/>
  <c r="O65"/>
  <c r="O38"/>
  <c r="O25"/>
  <c r="O33"/>
  <c r="O113"/>
  <c r="O50"/>
  <c r="O12"/>
  <c r="O28"/>
  <c r="O57"/>
  <c r="O80"/>
  <c r="O106"/>
  <c r="O22"/>
  <c r="O32"/>
  <c r="O72"/>
  <c r="O92"/>
  <c r="O7"/>
  <c r="O46"/>
  <c r="O13"/>
  <c r="O64"/>
  <c r="O97"/>
  <c r="O75"/>
  <c r="O105"/>
  <c r="O43"/>
  <c r="O63"/>
  <c r="O78"/>
  <c r="O103"/>
  <c r="O9"/>
  <c r="O17"/>
  <c r="O31"/>
  <c r="O58"/>
  <c r="O88"/>
  <c r="O102"/>
  <c r="O15"/>
  <c r="O44"/>
  <c r="O54"/>
  <c r="O90"/>
  <c r="O108"/>
  <c r="P2"/>
  <c r="P102" s="1"/>
  <c r="O41"/>
  <c r="O61"/>
  <c r="O66"/>
  <c r="O93"/>
  <c r="S3" i="2"/>
  <c r="R2"/>
  <c r="R4"/>
  <c r="O68" i="5"/>
  <c r="N69"/>
  <c r="N37"/>
  <c r="O36"/>
  <c r="N85"/>
  <c r="O84"/>
  <c r="O52"/>
  <c r="N53"/>
  <c r="N101"/>
  <c r="O100"/>
  <c r="O20"/>
  <c r="N21"/>
  <c r="Q4"/>
  <c r="P5"/>
  <c r="Q4" i="6"/>
  <c r="R3"/>
  <c r="P17" i="5" l="1"/>
  <c r="P48"/>
  <c r="P41"/>
  <c r="P108"/>
  <c r="P77"/>
  <c r="P8"/>
  <c r="P57"/>
  <c r="P97"/>
  <c r="P39"/>
  <c r="P58"/>
  <c r="P63"/>
  <c r="P46"/>
  <c r="P113"/>
  <c r="P75"/>
  <c r="P14"/>
  <c r="P87"/>
  <c r="P26"/>
  <c r="P60"/>
  <c r="P114"/>
  <c r="P43"/>
  <c r="P27"/>
  <c r="P92"/>
  <c r="P49"/>
  <c r="P105"/>
  <c r="P95"/>
  <c r="P31"/>
  <c r="P111"/>
  <c r="P18"/>
  <c r="P40"/>
  <c r="P64"/>
  <c r="P82"/>
  <c r="P103"/>
  <c r="P7"/>
  <c r="P28"/>
  <c r="P54"/>
  <c r="P73"/>
  <c r="P90"/>
  <c r="P109"/>
  <c r="P23"/>
  <c r="P42"/>
  <c r="P50"/>
  <c r="P74"/>
  <c r="P93"/>
  <c r="P112"/>
  <c r="Q2"/>
  <c r="Q103" s="1"/>
  <c r="P13"/>
  <c r="P15"/>
  <c r="P9"/>
  <c r="P88"/>
  <c r="P104"/>
  <c r="P76"/>
  <c r="P11"/>
  <c r="P91"/>
  <c r="P22"/>
  <c r="P34"/>
  <c r="P72"/>
  <c r="P80"/>
  <c r="P98"/>
  <c r="P10"/>
  <c r="P29"/>
  <c r="P32"/>
  <c r="P55"/>
  <c r="P81"/>
  <c r="P106"/>
  <c r="P12"/>
  <c r="P24"/>
  <c r="P47"/>
  <c r="P66"/>
  <c r="P86"/>
  <c r="P107"/>
  <c r="P59"/>
  <c r="P33"/>
  <c r="P61"/>
  <c r="P78"/>
  <c r="P71"/>
  <c r="P16"/>
  <c r="P38"/>
  <c r="P62"/>
  <c r="P70"/>
  <c r="P94"/>
  <c r="P110"/>
  <c r="P30"/>
  <c r="P45"/>
  <c r="P56"/>
  <c r="P79"/>
  <c r="P96"/>
  <c r="P6"/>
  <c r="P25"/>
  <c r="P44"/>
  <c r="P65"/>
  <c r="P89"/>
  <c r="T3" i="2"/>
  <c r="S2"/>
  <c r="S4"/>
  <c r="P36" i="5"/>
  <c r="O37"/>
  <c r="O21"/>
  <c r="P20"/>
  <c r="P52"/>
  <c r="O53"/>
  <c r="P100"/>
  <c r="O101"/>
  <c r="O85"/>
  <c r="P84"/>
  <c r="O69"/>
  <c r="P68"/>
  <c r="R4"/>
  <c r="Q5"/>
  <c r="R4" i="6"/>
  <c r="S3"/>
  <c r="Q32" i="5" l="1"/>
  <c r="Q78"/>
  <c r="Q12"/>
  <c r="Q58"/>
  <c r="Q15"/>
  <c r="Q72"/>
  <c r="Q29"/>
  <c r="Q59"/>
  <c r="Q79"/>
  <c r="Q75"/>
  <c r="Q31"/>
  <c r="Q33"/>
  <c r="Q17"/>
  <c r="Q108"/>
  <c r="Q114"/>
  <c r="Q104"/>
  <c r="Q55"/>
  <c r="Q94"/>
  <c r="Q49"/>
  <c r="Q109"/>
  <c r="Q34"/>
  <c r="Q8"/>
  <c r="Q87"/>
  <c r="Q66"/>
  <c r="Q22"/>
  <c r="Q105"/>
  <c r="Q74"/>
  <c r="Q43"/>
  <c r="Q112"/>
  <c r="R2"/>
  <c r="R95" s="1"/>
  <c r="Q64"/>
  <c r="Q48"/>
  <c r="Q10"/>
  <c r="Q18"/>
  <c r="Q40"/>
  <c r="Q73"/>
  <c r="Q81"/>
  <c r="Q107"/>
  <c r="Q24"/>
  <c r="Q47"/>
  <c r="Q54"/>
  <c r="Q71"/>
  <c r="Q93"/>
  <c r="Q113"/>
  <c r="Q23"/>
  <c r="Q42"/>
  <c r="Q50"/>
  <c r="Q86"/>
  <c r="Q98"/>
  <c r="Q92"/>
  <c r="Q28"/>
  <c r="Q96"/>
  <c r="Q14"/>
  <c r="Q106"/>
  <c r="Q80"/>
  <c r="Q16"/>
  <c r="Q38"/>
  <c r="Q62"/>
  <c r="Q77"/>
  <c r="Q95"/>
  <c r="Q11"/>
  <c r="Q30"/>
  <c r="Q45"/>
  <c r="Q60"/>
  <c r="Q82"/>
  <c r="Q102"/>
  <c r="Q9"/>
  <c r="Q25"/>
  <c r="Q44"/>
  <c r="Q70"/>
  <c r="Q88"/>
  <c r="Q110"/>
  <c r="Q6"/>
  <c r="Q89"/>
  <c r="Q61"/>
  <c r="Q13"/>
  <c r="Q39"/>
  <c r="Q63"/>
  <c r="Q65"/>
  <c r="Q91"/>
  <c r="Q111"/>
  <c r="Q27"/>
  <c r="Q46"/>
  <c r="Q57"/>
  <c r="Q76"/>
  <c r="Q97"/>
  <c r="Q7"/>
  <c r="Q26"/>
  <c r="Q41"/>
  <c r="Q56"/>
  <c r="Q90"/>
  <c r="U3" i="2"/>
  <c r="T2"/>
  <c r="T4"/>
  <c r="P69" i="5"/>
  <c r="Q68"/>
  <c r="Q20"/>
  <c r="P21"/>
  <c r="P101"/>
  <c r="Q100"/>
  <c r="P85"/>
  <c r="Q84"/>
  <c r="Q52"/>
  <c r="P53"/>
  <c r="P37"/>
  <c r="Q36"/>
  <c r="S4"/>
  <c r="R5"/>
  <c r="S4" i="6"/>
  <c r="T3"/>
  <c r="R61" i="5" l="1"/>
  <c r="R80"/>
  <c r="R59"/>
  <c r="R108"/>
  <c r="R31"/>
  <c r="R39"/>
  <c r="R87"/>
  <c r="R7"/>
  <c r="R28"/>
  <c r="R82"/>
  <c r="R9"/>
  <c r="R62"/>
  <c r="R34"/>
  <c r="R29"/>
  <c r="R97"/>
  <c r="R22"/>
  <c r="R57"/>
  <c r="R63"/>
  <c r="R26"/>
  <c r="R102"/>
  <c r="R15"/>
  <c r="R105"/>
  <c r="R74"/>
  <c r="R111"/>
  <c r="R107"/>
  <c r="R11"/>
  <c r="R70"/>
  <c r="R12"/>
  <c r="R45"/>
  <c r="R33"/>
  <c r="R43"/>
  <c r="R89"/>
  <c r="R90"/>
  <c r="R93"/>
  <c r="R16"/>
  <c r="R41"/>
  <c r="R78"/>
  <c r="R104"/>
  <c r="R46"/>
  <c r="R6"/>
  <c r="R81"/>
  <c r="R114"/>
  <c r="R60"/>
  <c r="R13"/>
  <c r="R38"/>
  <c r="R71"/>
  <c r="R96"/>
  <c r="R27"/>
  <c r="R106"/>
  <c r="R66"/>
  <c r="R10"/>
  <c r="R30"/>
  <c r="R56"/>
  <c r="R73"/>
  <c r="R88"/>
  <c r="R109"/>
  <c r="R18"/>
  <c r="R44"/>
  <c r="R48"/>
  <c r="R75"/>
  <c r="R91"/>
  <c r="R112"/>
  <c r="S2"/>
  <c r="S109" s="1"/>
  <c r="R65"/>
  <c r="R14"/>
  <c r="R40"/>
  <c r="R64"/>
  <c r="R72"/>
  <c r="R92"/>
  <c r="R110"/>
  <c r="R24"/>
  <c r="R49"/>
  <c r="R58"/>
  <c r="R76"/>
  <c r="R98"/>
  <c r="R8"/>
  <c r="R23"/>
  <c r="R42"/>
  <c r="R50"/>
  <c r="R86"/>
  <c r="R103"/>
  <c r="R25"/>
  <c r="R32"/>
  <c r="R55"/>
  <c r="R79"/>
  <c r="R94"/>
  <c r="R113"/>
  <c r="R17"/>
  <c r="R47"/>
  <c r="R54"/>
  <c r="R77"/>
  <c r="V3" i="2"/>
  <c r="U2"/>
  <c r="U4"/>
  <c r="Q21" i="5"/>
  <c r="R20"/>
  <c r="Q37"/>
  <c r="R36"/>
  <c r="Q85"/>
  <c r="R84"/>
  <c r="Q101"/>
  <c r="R100"/>
  <c r="Q69"/>
  <c r="R68"/>
  <c r="Q53"/>
  <c r="R52"/>
  <c r="S5"/>
  <c r="T4"/>
  <c r="U3" i="6"/>
  <c r="T4"/>
  <c r="S11" i="5" l="1"/>
  <c r="S56"/>
  <c r="S41"/>
  <c r="S58"/>
  <c r="S61"/>
  <c r="S82"/>
  <c r="S25"/>
  <c r="S30"/>
  <c r="S46"/>
  <c r="S98"/>
  <c r="S74"/>
  <c r="S45"/>
  <c r="S112"/>
  <c r="S81"/>
  <c r="S31"/>
  <c r="S95"/>
  <c r="S66"/>
  <c r="S110"/>
  <c r="S93"/>
  <c r="S22"/>
  <c r="S71"/>
  <c r="S92"/>
  <c r="S29"/>
  <c r="S59"/>
  <c r="S103"/>
  <c r="S24"/>
  <c r="S76"/>
  <c r="S75"/>
  <c r="S77"/>
  <c r="S73"/>
  <c r="S43"/>
  <c r="S8"/>
  <c r="S60"/>
  <c r="S42"/>
  <c r="S63"/>
  <c r="S23"/>
  <c r="S65"/>
  <c r="S108"/>
  <c r="S40"/>
  <c r="S80"/>
  <c r="S114"/>
  <c r="S39"/>
  <c r="S91"/>
  <c r="S44"/>
  <c r="S15"/>
  <c r="S16"/>
  <c r="S107"/>
  <c r="S47"/>
  <c r="S9"/>
  <c r="S17"/>
  <c r="S48"/>
  <c r="S54"/>
  <c r="S88"/>
  <c r="S105"/>
  <c r="S10"/>
  <c r="S34"/>
  <c r="S57"/>
  <c r="S70"/>
  <c r="S94"/>
  <c r="S111"/>
  <c r="S26"/>
  <c r="S33"/>
  <c r="S55"/>
  <c r="S87"/>
  <c r="S113"/>
  <c r="S14"/>
  <c r="S97"/>
  <c r="S7"/>
  <c r="S90"/>
  <c r="S13"/>
  <c r="S102"/>
  <c r="S18"/>
  <c r="S32"/>
  <c r="S64"/>
  <c r="S79"/>
  <c r="S96"/>
  <c r="S12"/>
  <c r="S28"/>
  <c r="S38"/>
  <c r="S62"/>
  <c r="S86"/>
  <c r="S106"/>
  <c r="S6"/>
  <c r="S27"/>
  <c r="S49"/>
  <c r="S78"/>
  <c r="S104"/>
  <c r="T2"/>
  <c r="T106" s="1"/>
  <c r="S50"/>
  <c r="S72"/>
  <c r="S89"/>
  <c r="W3" i="2"/>
  <c r="V2"/>
  <c r="V4"/>
  <c r="R53" i="5"/>
  <c r="S52"/>
  <c r="S100"/>
  <c r="R101"/>
  <c r="S36"/>
  <c r="R37"/>
  <c r="R69"/>
  <c r="S68"/>
  <c r="S84"/>
  <c r="R85"/>
  <c r="R21"/>
  <c r="S20"/>
  <c r="T5"/>
  <c r="U4"/>
  <c r="U4" i="6"/>
  <c r="V3"/>
  <c r="T45" i="5" l="1"/>
  <c r="T26"/>
  <c r="T88"/>
  <c r="T63"/>
  <c r="T78"/>
  <c r="T9"/>
  <c r="T54"/>
  <c r="T105"/>
  <c r="T97"/>
  <c r="T28"/>
  <c r="T74"/>
  <c r="T98"/>
  <c r="T80"/>
  <c r="T43"/>
  <c r="T7"/>
  <c r="T90"/>
  <c r="T65"/>
  <c r="T22"/>
  <c r="T56"/>
  <c r="T13"/>
  <c r="T108"/>
  <c r="T73"/>
  <c r="T62"/>
  <c r="T72"/>
  <c r="T76"/>
  <c r="T50"/>
  <c r="T93"/>
  <c r="T14"/>
  <c r="T64"/>
  <c r="T104"/>
  <c r="T29"/>
  <c r="T59"/>
  <c r="T113"/>
  <c r="T38"/>
  <c r="T110"/>
  <c r="T44"/>
  <c r="T17"/>
  <c r="T49"/>
  <c r="T12"/>
  <c r="T24"/>
  <c r="T48"/>
  <c r="T66"/>
  <c r="T86"/>
  <c r="T107"/>
  <c r="T15"/>
  <c r="T34"/>
  <c r="T61"/>
  <c r="T82"/>
  <c r="T95"/>
  <c r="T114"/>
  <c r="T30"/>
  <c r="T33"/>
  <c r="T60"/>
  <c r="T75"/>
  <c r="T96"/>
  <c r="T8"/>
  <c r="T47"/>
  <c r="T87"/>
  <c r="T23"/>
  <c r="T42"/>
  <c r="T70"/>
  <c r="T112"/>
  <c r="T40"/>
  <c r="T79"/>
  <c r="T10"/>
  <c r="T39"/>
  <c r="T81"/>
  <c r="T16"/>
  <c r="T94"/>
  <c r="T18"/>
  <c r="T103"/>
  <c r="T41"/>
  <c r="T6"/>
  <c r="T25"/>
  <c r="T32"/>
  <c r="T55"/>
  <c r="T89"/>
  <c r="T102"/>
  <c r="T11"/>
  <c r="T31"/>
  <c r="T58"/>
  <c r="T71"/>
  <c r="T91"/>
  <c r="T111"/>
  <c r="T27"/>
  <c r="T46"/>
  <c r="T57"/>
  <c r="T77"/>
  <c r="T92"/>
  <c r="U2"/>
  <c r="U106" s="1"/>
  <c r="T109"/>
  <c r="X3" i="2"/>
  <c r="W2"/>
  <c r="W4"/>
  <c r="S21" i="5"/>
  <c r="T20"/>
  <c r="S69"/>
  <c r="T68"/>
  <c r="S101"/>
  <c r="T100"/>
  <c r="S53"/>
  <c r="T52"/>
  <c r="S85"/>
  <c r="T84"/>
  <c r="T36"/>
  <c r="S37"/>
  <c r="U5"/>
  <c r="V4"/>
  <c r="W3" i="6"/>
  <c r="V4"/>
  <c r="U39" i="5" l="1"/>
  <c r="U45"/>
  <c r="U43"/>
  <c r="U26"/>
  <c r="U72"/>
  <c r="U30"/>
  <c r="U57"/>
  <c r="U38"/>
  <c r="U46"/>
  <c r="U25"/>
  <c r="U13"/>
  <c r="U102"/>
  <c r="U49"/>
  <c r="U111"/>
  <c r="U105"/>
  <c r="U91"/>
  <c r="U86"/>
  <c r="U112"/>
  <c r="U11"/>
  <c r="U82"/>
  <c r="U63"/>
  <c r="U15"/>
  <c r="U104"/>
  <c r="U94"/>
  <c r="U90"/>
  <c r="U98"/>
  <c r="U27"/>
  <c r="U42"/>
  <c r="U50"/>
  <c r="U80"/>
  <c r="U97"/>
  <c r="U10"/>
  <c r="U18"/>
  <c r="U40"/>
  <c r="U60"/>
  <c r="U81"/>
  <c r="U107"/>
  <c r="U28"/>
  <c r="U48"/>
  <c r="U58"/>
  <c r="U78"/>
  <c r="U96"/>
  <c r="U114"/>
  <c r="U17"/>
  <c r="U7"/>
  <c r="U23"/>
  <c r="U88"/>
  <c r="U71"/>
  <c r="U64"/>
  <c r="U75"/>
  <c r="U109"/>
  <c r="U76"/>
  <c r="U24"/>
  <c r="U47"/>
  <c r="U54"/>
  <c r="U74"/>
  <c r="U93"/>
  <c r="U113"/>
  <c r="U22"/>
  <c r="U34"/>
  <c r="U61"/>
  <c r="U79"/>
  <c r="U103"/>
  <c r="U12"/>
  <c r="U32"/>
  <c r="U59"/>
  <c r="U65"/>
  <c r="U92"/>
  <c r="U108"/>
  <c r="V2"/>
  <c r="V107" s="1"/>
  <c r="U73"/>
  <c r="U9"/>
  <c r="U41"/>
  <c r="U44"/>
  <c r="U66"/>
  <c r="U8"/>
  <c r="U29"/>
  <c r="U55"/>
  <c r="U70"/>
  <c r="U87"/>
  <c r="U110"/>
  <c r="U16"/>
  <c r="U31"/>
  <c r="U62"/>
  <c r="U77"/>
  <c r="U95"/>
  <c r="U6"/>
  <c r="U14"/>
  <c r="U33"/>
  <c r="U56"/>
  <c r="U89"/>
  <c r="Y3" i="2"/>
  <c r="X2"/>
  <c r="X4"/>
  <c r="T53" i="5"/>
  <c r="U52"/>
  <c r="T37"/>
  <c r="U36"/>
  <c r="T69"/>
  <c r="U68"/>
  <c r="T85"/>
  <c r="U84"/>
  <c r="T101"/>
  <c r="U100"/>
  <c r="T21"/>
  <c r="U20"/>
  <c r="V5"/>
  <c r="W4"/>
  <c r="W4" i="6"/>
  <c r="X3"/>
  <c r="V27" i="5" l="1"/>
  <c r="V12"/>
  <c r="V18"/>
  <c r="V106"/>
  <c r="V46"/>
  <c r="V90"/>
  <c r="V17"/>
  <c r="V45"/>
  <c r="V61"/>
  <c r="V40"/>
  <c r="V91"/>
  <c r="V49"/>
  <c r="V14"/>
  <c r="V64"/>
  <c r="V92"/>
  <c r="V110"/>
  <c r="V28"/>
  <c r="V72"/>
  <c r="V38"/>
  <c r="V62"/>
  <c r="V102"/>
  <c r="V80"/>
  <c r="V23"/>
  <c r="V103"/>
  <c r="V108"/>
  <c r="V31"/>
  <c r="V76"/>
  <c r="V11"/>
  <c r="V22"/>
  <c r="V89"/>
  <c r="V105"/>
  <c r="V39"/>
  <c r="V74"/>
  <c r="V77"/>
  <c r="V8"/>
  <c r="V86"/>
  <c r="V48"/>
  <c r="V6"/>
  <c r="V81"/>
  <c r="V25"/>
  <c r="V32"/>
  <c r="V55"/>
  <c r="V79"/>
  <c r="V94"/>
  <c r="V113"/>
  <c r="V16"/>
  <c r="V42"/>
  <c r="V50"/>
  <c r="V87"/>
  <c r="V104"/>
  <c r="V9"/>
  <c r="V33"/>
  <c r="V60"/>
  <c r="V65"/>
  <c r="V93"/>
  <c r="V111"/>
  <c r="V47"/>
  <c r="V75"/>
  <c r="V26"/>
  <c r="V24"/>
  <c r="V58"/>
  <c r="V98"/>
  <c r="V41"/>
  <c r="V71"/>
  <c r="V29"/>
  <c r="V59"/>
  <c r="V97"/>
  <c r="V114"/>
  <c r="V54"/>
  <c r="V95"/>
  <c r="V57"/>
  <c r="V44"/>
  <c r="V112"/>
  <c r="V66"/>
  <c r="V10"/>
  <c r="V30"/>
  <c r="V56"/>
  <c r="V73"/>
  <c r="V88"/>
  <c r="V109"/>
  <c r="V13"/>
  <c r="V43"/>
  <c r="V63"/>
  <c r="V78"/>
  <c r="V96"/>
  <c r="V7"/>
  <c r="V15"/>
  <c r="V34"/>
  <c r="V70"/>
  <c r="V82"/>
  <c r="W2"/>
  <c r="W97" s="1"/>
  <c r="Z3" i="2"/>
  <c r="Y2"/>
  <c r="Y4"/>
  <c r="U21" i="5"/>
  <c r="V20"/>
  <c r="U85"/>
  <c r="V84"/>
  <c r="U37"/>
  <c r="V36"/>
  <c r="U101"/>
  <c r="V100"/>
  <c r="V68"/>
  <c r="U69"/>
  <c r="U53"/>
  <c r="V52"/>
  <c r="W5"/>
  <c r="X4"/>
  <c r="X4" i="6"/>
  <c r="Y3"/>
  <c r="W9" i="5" l="1"/>
  <c r="W111"/>
  <c r="W57"/>
  <c r="W98"/>
  <c r="W32"/>
  <c r="W114"/>
  <c r="W76"/>
  <c r="W40"/>
  <c r="W34"/>
  <c r="W56"/>
  <c r="W92"/>
  <c r="W6"/>
  <c r="W102"/>
  <c r="W24"/>
  <c r="W79"/>
  <c r="W46"/>
  <c r="W108"/>
  <c r="W62"/>
  <c r="W30"/>
  <c r="W104"/>
  <c r="W22"/>
  <c r="W109"/>
  <c r="W17"/>
  <c r="W8"/>
  <c r="W71"/>
  <c r="W29"/>
  <c r="W103"/>
  <c r="W38"/>
  <c r="W87"/>
  <c r="W23"/>
  <c r="W77"/>
  <c r="W25"/>
  <c r="W73"/>
  <c r="W15"/>
  <c r="W95"/>
  <c r="W60"/>
  <c r="W88"/>
  <c r="W89"/>
  <c r="W80"/>
  <c r="W74"/>
  <c r="W18"/>
  <c r="W31"/>
  <c r="W70"/>
  <c r="W96"/>
  <c r="W26"/>
  <c r="W39"/>
  <c r="W72"/>
  <c r="W91"/>
  <c r="W12"/>
  <c r="W45"/>
  <c r="W55"/>
  <c r="W86"/>
  <c r="W112"/>
  <c r="W27"/>
  <c r="W54"/>
  <c r="W50"/>
  <c r="W47"/>
  <c r="W10"/>
  <c r="W48"/>
  <c r="W58"/>
  <c r="W94"/>
  <c r="W11"/>
  <c r="W33"/>
  <c r="W59"/>
  <c r="W82"/>
  <c r="W113"/>
  <c r="W28"/>
  <c r="W49"/>
  <c r="W78"/>
  <c r="W106"/>
  <c r="W14"/>
  <c r="W107"/>
  <c r="W44"/>
  <c r="W90"/>
  <c r="W42"/>
  <c r="W7"/>
  <c r="W41"/>
  <c r="W65"/>
  <c r="W16"/>
  <c r="W61"/>
  <c r="W66"/>
  <c r="W93"/>
  <c r="W110"/>
  <c r="X2"/>
  <c r="X103" s="1"/>
  <c r="W13"/>
  <c r="W43"/>
  <c r="W63"/>
  <c r="W81"/>
  <c r="W105"/>
  <c r="W64"/>
  <c r="W75"/>
  <c r="AA3" i="2"/>
  <c r="Z2"/>
  <c r="Z4"/>
  <c r="V53" i="5"/>
  <c r="W52"/>
  <c r="V101"/>
  <c r="W100"/>
  <c r="W84"/>
  <c r="V85"/>
  <c r="V37"/>
  <c r="W36"/>
  <c r="V21"/>
  <c r="W20"/>
  <c r="W68"/>
  <c r="V69"/>
  <c r="X5"/>
  <c r="Y4"/>
  <c r="Y4" i="6"/>
  <c r="Z3"/>
  <c r="X46" i="5" l="1"/>
  <c r="X22"/>
  <c r="X12"/>
  <c r="X13"/>
  <c r="X106"/>
  <c r="X105"/>
  <c r="X29"/>
  <c r="X54"/>
  <c r="X88"/>
  <c r="X72"/>
  <c r="X57"/>
  <c r="X9"/>
  <c r="X86"/>
  <c r="X98"/>
  <c r="X113"/>
  <c r="X39"/>
  <c r="X47"/>
  <c r="X41"/>
  <c r="X59"/>
  <c r="X24"/>
  <c r="X108"/>
  <c r="X80"/>
  <c r="X81"/>
  <c r="X92"/>
  <c r="X109"/>
  <c r="X40"/>
  <c r="X56"/>
  <c r="X104"/>
  <c r="X25"/>
  <c r="X64"/>
  <c r="X16"/>
  <c r="X38"/>
  <c r="X94"/>
  <c r="X110"/>
  <c r="X75"/>
  <c r="X55"/>
  <c r="X96"/>
  <c r="X77"/>
  <c r="X7"/>
  <c r="X90"/>
  <c r="X15"/>
  <c r="X34"/>
  <c r="X50"/>
  <c r="X76"/>
  <c r="X95"/>
  <c r="X114"/>
  <c r="X26"/>
  <c r="X45"/>
  <c r="X61"/>
  <c r="X82"/>
  <c r="X97"/>
  <c r="X8"/>
  <c r="X17"/>
  <c r="X43"/>
  <c r="X63"/>
  <c r="X87"/>
  <c r="X107"/>
  <c r="X10"/>
  <c r="X27"/>
  <c r="X28"/>
  <c r="X14"/>
  <c r="X79"/>
  <c r="X6"/>
  <c r="X48"/>
  <c r="X89"/>
  <c r="X102"/>
  <c r="X62"/>
  <c r="X71"/>
  <c r="X30"/>
  <c r="X32"/>
  <c r="X49"/>
  <c r="X74"/>
  <c r="X33"/>
  <c r="X66"/>
  <c r="X11"/>
  <c r="X31"/>
  <c r="X58"/>
  <c r="X73"/>
  <c r="X91"/>
  <c r="X111"/>
  <c r="X23"/>
  <c r="X42"/>
  <c r="X65"/>
  <c r="X70"/>
  <c r="X93"/>
  <c r="X112"/>
  <c r="X18"/>
  <c r="X44"/>
  <c r="X60"/>
  <c r="X78"/>
  <c r="Y2"/>
  <c r="Y103" s="1"/>
  <c r="AB3" i="2"/>
  <c r="AA2"/>
  <c r="AA4"/>
  <c r="X36" i="5"/>
  <c r="W37"/>
  <c r="X100"/>
  <c r="W101"/>
  <c r="X68"/>
  <c r="W69"/>
  <c r="W21"/>
  <c r="X20"/>
  <c r="W53"/>
  <c r="X52"/>
  <c r="W85"/>
  <c r="X84"/>
  <c r="Z4"/>
  <c r="Y5"/>
  <c r="Z4" i="6"/>
  <c r="AA3"/>
  <c r="Y10" i="5" l="1"/>
  <c r="Y32"/>
  <c r="Y23"/>
  <c r="Y12"/>
  <c r="Y58"/>
  <c r="Y81"/>
  <c r="Y114"/>
  <c r="Y64"/>
  <c r="Y113"/>
  <c r="Y76"/>
  <c r="Y62"/>
  <c r="Y106"/>
  <c r="Y44"/>
  <c r="Y24"/>
  <c r="Y93"/>
  <c r="Y50"/>
  <c r="Y34"/>
  <c r="Y47"/>
  <c r="Y31"/>
  <c r="Y14"/>
  <c r="Y18"/>
  <c r="Y107"/>
  <c r="Y71"/>
  <c r="Y42"/>
  <c r="Z2"/>
  <c r="Z103" s="1"/>
  <c r="Y28"/>
  <c r="Y6"/>
  <c r="Y15"/>
  <c r="Y104"/>
  <c r="Y22"/>
  <c r="Y41"/>
  <c r="Y66"/>
  <c r="Y86"/>
  <c r="Y105"/>
  <c r="Y8"/>
  <c r="Y29"/>
  <c r="Y55"/>
  <c r="Y65"/>
  <c r="Y87"/>
  <c r="Y108"/>
  <c r="Y17"/>
  <c r="Y43"/>
  <c r="Y54"/>
  <c r="Y75"/>
  <c r="Y94"/>
  <c r="Y112"/>
  <c r="Y98"/>
  <c r="Y96"/>
  <c r="Y89"/>
  <c r="Y92"/>
  <c r="Y78"/>
  <c r="Y72"/>
  <c r="Y60"/>
  <c r="Y110"/>
  <c r="Y79"/>
  <c r="Y16"/>
  <c r="Y38"/>
  <c r="Y73"/>
  <c r="Y77"/>
  <c r="Y95"/>
  <c r="Y11"/>
  <c r="Y30"/>
  <c r="Y33"/>
  <c r="Y56"/>
  <c r="Y82"/>
  <c r="Y102"/>
  <c r="Y9"/>
  <c r="Y25"/>
  <c r="Y48"/>
  <c r="Y70"/>
  <c r="Y88"/>
  <c r="Y109"/>
  <c r="Y40"/>
  <c r="Y59"/>
  <c r="Y61"/>
  <c r="Y13"/>
  <c r="Y39"/>
  <c r="Y63"/>
  <c r="Y74"/>
  <c r="Y91"/>
  <c r="Y111"/>
  <c r="Y27"/>
  <c r="Y46"/>
  <c r="Y57"/>
  <c r="Y80"/>
  <c r="Y97"/>
  <c r="Y7"/>
  <c r="Y26"/>
  <c r="Y45"/>
  <c r="Y49"/>
  <c r="Y90"/>
  <c r="AC3" i="2"/>
  <c r="AB2"/>
  <c r="AB4"/>
  <c r="Y84" i="5"/>
  <c r="X85"/>
  <c r="Y20"/>
  <c r="X21"/>
  <c r="X101"/>
  <c r="Y100"/>
  <c r="X53"/>
  <c r="Y52"/>
  <c r="X69"/>
  <c r="Y68"/>
  <c r="X37"/>
  <c r="Y36"/>
  <c r="AA4"/>
  <c r="Z5"/>
  <c r="AA4" i="6"/>
  <c r="AB3"/>
  <c r="Z39" i="5" l="1"/>
  <c r="Z9"/>
  <c r="Z30"/>
  <c r="Z113"/>
  <c r="Z50"/>
  <c r="Z102"/>
  <c r="Z10"/>
  <c r="Z88"/>
  <c r="Z28"/>
  <c r="Z16"/>
  <c r="Z104"/>
  <c r="Z73"/>
  <c r="Z48"/>
  <c r="Z42"/>
  <c r="Z77"/>
  <c r="Z93"/>
  <c r="Z114"/>
  <c r="Z87"/>
  <c r="Z56"/>
  <c r="Z23"/>
  <c r="Z64"/>
  <c r="Z82"/>
  <c r="Z29"/>
  <c r="Z13"/>
  <c r="Z63"/>
  <c r="Z96"/>
  <c r="Z27"/>
  <c r="Z61"/>
  <c r="Z111"/>
  <c r="Z46"/>
  <c r="Z95"/>
  <c r="Z7"/>
  <c r="Z60"/>
  <c r="Z15"/>
  <c r="Z62"/>
  <c r="Z105"/>
  <c r="Z74"/>
  <c r="Z14"/>
  <c r="Z40"/>
  <c r="Z70"/>
  <c r="Z72"/>
  <c r="Z92"/>
  <c r="Z110"/>
  <c r="Z24"/>
  <c r="Z31"/>
  <c r="Z58"/>
  <c r="Z76"/>
  <c r="Z98"/>
  <c r="Z18"/>
  <c r="Z47"/>
  <c r="Z57"/>
  <c r="Z91"/>
  <c r="Z65"/>
  <c r="Z80"/>
  <c r="Z97"/>
  <c r="Z43"/>
  <c r="Z78"/>
  <c r="Z12"/>
  <c r="Z34"/>
  <c r="Z90"/>
  <c r="Z17"/>
  <c r="Z75"/>
  <c r="Z33"/>
  <c r="Z109"/>
  <c r="Z38"/>
  <c r="Z41"/>
  <c r="Z59"/>
  <c r="Z11"/>
  <c r="Z22"/>
  <c r="Z45"/>
  <c r="Z71"/>
  <c r="Z89"/>
  <c r="Z107"/>
  <c r="Z25"/>
  <c r="Z32"/>
  <c r="Z55"/>
  <c r="Z79"/>
  <c r="Z94"/>
  <c r="Z8"/>
  <c r="Z44"/>
  <c r="Z54"/>
  <c r="Z86"/>
  <c r="Z106"/>
  <c r="Z6"/>
  <c r="Z26"/>
  <c r="Z49"/>
  <c r="Z66"/>
  <c r="Z81"/>
  <c r="Z112"/>
  <c r="AA2"/>
  <c r="AA105" s="1"/>
  <c r="Z108"/>
  <c r="AD3" i="2"/>
  <c r="AC2"/>
  <c r="AC4"/>
  <c r="Z20" i="5"/>
  <c r="Y21"/>
  <c r="Y37"/>
  <c r="Z36"/>
  <c r="Z52"/>
  <c r="Y53"/>
  <c r="Y69"/>
  <c r="Z68"/>
  <c r="Y101"/>
  <c r="Z100"/>
  <c r="Z84"/>
  <c r="Y85"/>
  <c r="AB4"/>
  <c r="AA5"/>
  <c r="AC3" i="6"/>
  <c r="AB4"/>
  <c r="AA12" i="5" l="1"/>
  <c r="AA42"/>
  <c r="AA16"/>
  <c r="AA86"/>
  <c r="AA78"/>
  <c r="AA91"/>
  <c r="AA111"/>
  <c r="AA76"/>
  <c r="AA26"/>
  <c r="AA55"/>
  <c r="AA107"/>
  <c r="AA44"/>
  <c r="AA106"/>
  <c r="AA57"/>
  <c r="AA7"/>
  <c r="AA90"/>
  <c r="AA49"/>
  <c r="AA18"/>
  <c r="AA96"/>
  <c r="AA34"/>
  <c r="AA56"/>
  <c r="AA65"/>
  <c r="AA48"/>
  <c r="AA113"/>
  <c r="AA75"/>
  <c r="AA10"/>
  <c r="AA63"/>
  <c r="AA114"/>
  <c r="AA13"/>
  <c r="AA43"/>
  <c r="AA71"/>
  <c r="AA77"/>
  <c r="AA102"/>
  <c r="AA6"/>
  <c r="AA27"/>
  <c r="AA50"/>
  <c r="AA70"/>
  <c r="AA89"/>
  <c r="AA109"/>
  <c r="AA22"/>
  <c r="AA45"/>
  <c r="AA64"/>
  <c r="AA74"/>
  <c r="AA92"/>
  <c r="AA112"/>
  <c r="AB2"/>
  <c r="AB109" s="1"/>
  <c r="AA28"/>
  <c r="AA94"/>
  <c r="AA33"/>
  <c r="AA38"/>
  <c r="AA62"/>
  <c r="AA66"/>
  <c r="AA39"/>
  <c r="AA30"/>
  <c r="AA98"/>
  <c r="AA14"/>
  <c r="AA40"/>
  <c r="AA60"/>
  <c r="AA81"/>
  <c r="AA97"/>
  <c r="AA8"/>
  <c r="AA24"/>
  <c r="AA31"/>
  <c r="AA58"/>
  <c r="AA87"/>
  <c r="AA104"/>
  <c r="AA11"/>
  <c r="AA23"/>
  <c r="AA46"/>
  <c r="AA72"/>
  <c r="AA82"/>
  <c r="AA108"/>
  <c r="AA29"/>
  <c r="AA103"/>
  <c r="AA80"/>
  <c r="AA15"/>
  <c r="AA41"/>
  <c r="AA61"/>
  <c r="AA73"/>
  <c r="AA93"/>
  <c r="AA110"/>
  <c r="AA25"/>
  <c r="AA32"/>
  <c r="AA59"/>
  <c r="AA79"/>
  <c r="AA95"/>
  <c r="AA9"/>
  <c r="AA17"/>
  <c r="AA47"/>
  <c r="AA54"/>
  <c r="AA88"/>
  <c r="AE3" i="2"/>
  <c r="AD2"/>
  <c r="AD4"/>
  <c r="AA68" i="5"/>
  <c r="Z69"/>
  <c r="Z37"/>
  <c r="AA36"/>
  <c r="Z85"/>
  <c r="AA84"/>
  <c r="AA100"/>
  <c r="Z101"/>
  <c r="Z53"/>
  <c r="AA52"/>
  <c r="Z21"/>
  <c r="AA20"/>
  <c r="AB5"/>
  <c r="AC4"/>
  <c r="AC4" i="6"/>
  <c r="AD3"/>
  <c r="AB11" i="5" l="1"/>
  <c r="AB44"/>
  <c r="AB6"/>
  <c r="AB91"/>
  <c r="AB63"/>
  <c r="AB58"/>
  <c r="AB22"/>
  <c r="AB89"/>
  <c r="AB27"/>
  <c r="AB110"/>
  <c r="AB8"/>
  <c r="AB56"/>
  <c r="AB24"/>
  <c r="AB66"/>
  <c r="AB108"/>
  <c r="AB34"/>
  <c r="AB76"/>
  <c r="AB114"/>
  <c r="AB32"/>
  <c r="AB96"/>
  <c r="AB38"/>
  <c r="AB98"/>
  <c r="AB40"/>
  <c r="AB25"/>
  <c r="AB60"/>
  <c r="AB102"/>
  <c r="AB31"/>
  <c r="AB74"/>
  <c r="AB111"/>
  <c r="AB48"/>
  <c r="AB92"/>
  <c r="AB55"/>
  <c r="AB41"/>
  <c r="AB87"/>
  <c r="AB12"/>
  <c r="AB47"/>
  <c r="AB86"/>
  <c r="AB15"/>
  <c r="AB57"/>
  <c r="AB95"/>
  <c r="AB30"/>
  <c r="AB77"/>
  <c r="AB71"/>
  <c r="AB94"/>
  <c r="AB80"/>
  <c r="AB43"/>
  <c r="AB18"/>
  <c r="AB103"/>
  <c r="AB26"/>
  <c r="AB45"/>
  <c r="AB64"/>
  <c r="AB75"/>
  <c r="AB97"/>
  <c r="AB9"/>
  <c r="AB13"/>
  <c r="AB39"/>
  <c r="AB59"/>
  <c r="AB88"/>
  <c r="AB105"/>
  <c r="AB7"/>
  <c r="AB46"/>
  <c r="AB65"/>
  <c r="AB81"/>
  <c r="AB113"/>
  <c r="AB62"/>
  <c r="AB16"/>
  <c r="AB61"/>
  <c r="AB17"/>
  <c r="AB107"/>
  <c r="AB78"/>
  <c r="AB23"/>
  <c r="AB42"/>
  <c r="AB72"/>
  <c r="AB70"/>
  <c r="AB93"/>
  <c r="AB112"/>
  <c r="AB14"/>
  <c r="AB33"/>
  <c r="AB49"/>
  <c r="AB82"/>
  <c r="AB104"/>
  <c r="AB10"/>
  <c r="AB29"/>
  <c r="AB50"/>
  <c r="AB79"/>
  <c r="AB106"/>
  <c r="AC2"/>
  <c r="AC97" s="1"/>
  <c r="AB28"/>
  <c r="AB54"/>
  <c r="AB73"/>
  <c r="AB90"/>
  <c r="AF3" i="2"/>
  <c r="AE2"/>
  <c r="AE4"/>
  <c r="AA21" i="5"/>
  <c r="AB20"/>
  <c r="AB36"/>
  <c r="AA37"/>
  <c r="AA101"/>
  <c r="AB100"/>
  <c r="AA53"/>
  <c r="AB52"/>
  <c r="AA85"/>
  <c r="AB84"/>
  <c r="AA69"/>
  <c r="AB68"/>
  <c r="AD4"/>
  <c r="AC5"/>
  <c r="AD4" i="6"/>
  <c r="AE3"/>
  <c r="AC86" i="5" l="1"/>
  <c r="AC18"/>
  <c r="AC34"/>
  <c r="AC60"/>
  <c r="AC71"/>
  <c r="AC54"/>
  <c r="AC103"/>
  <c r="AC15"/>
  <c r="AC43"/>
  <c r="AC22"/>
  <c r="AC112"/>
  <c r="AC92"/>
  <c r="AC63"/>
  <c r="AC17"/>
  <c r="AC94"/>
  <c r="AC61"/>
  <c r="AC75"/>
  <c r="AC40"/>
  <c r="AC111"/>
  <c r="AC79"/>
  <c r="AC9"/>
  <c r="AC25"/>
  <c r="AC66"/>
  <c r="AC109"/>
  <c r="AC28"/>
  <c r="AC81"/>
  <c r="AC13"/>
  <c r="AC91"/>
  <c r="AC64"/>
  <c r="AC38"/>
  <c r="AC7"/>
  <c r="AC26"/>
  <c r="AC45"/>
  <c r="AC73"/>
  <c r="AC90"/>
  <c r="AC102"/>
  <c r="AC12"/>
  <c r="AC32"/>
  <c r="AC59"/>
  <c r="AC78"/>
  <c r="AC104"/>
  <c r="AC47"/>
  <c r="AC113"/>
  <c r="AC10"/>
  <c r="AC107"/>
  <c r="AC72"/>
  <c r="AC41"/>
  <c r="AC16"/>
  <c r="AC95"/>
  <c r="AC23"/>
  <c r="AC42"/>
  <c r="AC50"/>
  <c r="AC77"/>
  <c r="AC98"/>
  <c r="AC6"/>
  <c r="AC14"/>
  <c r="AC33"/>
  <c r="AC65"/>
  <c r="AC96"/>
  <c r="AC24"/>
  <c r="AC93"/>
  <c r="AC39"/>
  <c r="AC74"/>
  <c r="AC44"/>
  <c r="AC88"/>
  <c r="AC31"/>
  <c r="AC62"/>
  <c r="AC80"/>
  <c r="AC114"/>
  <c r="AC58"/>
  <c r="AC110"/>
  <c r="AC8"/>
  <c r="AC29"/>
  <c r="AC55"/>
  <c r="AC70"/>
  <c r="AC87"/>
  <c r="AC108"/>
  <c r="AD2"/>
  <c r="AD114" s="1"/>
  <c r="AC56"/>
  <c r="AC89"/>
  <c r="AC106"/>
  <c r="AC11"/>
  <c r="AC30"/>
  <c r="AC48"/>
  <c r="AC49"/>
  <c r="AC82"/>
  <c r="AC105"/>
  <c r="AC27"/>
  <c r="AC46"/>
  <c r="AC57"/>
  <c r="AC76"/>
  <c r="AG3" i="2"/>
  <c r="AF2"/>
  <c r="AF4"/>
  <c r="AC68" i="5"/>
  <c r="AB69"/>
  <c r="AB53"/>
  <c r="AC52"/>
  <c r="AB37"/>
  <c r="AC36"/>
  <c r="AB85"/>
  <c r="AC84"/>
  <c r="AB101"/>
  <c r="AC100"/>
  <c r="AB21"/>
  <c r="AC20"/>
  <c r="AE4"/>
  <c r="AD5"/>
  <c r="AE4" i="6"/>
  <c r="AF3"/>
  <c r="AD10" i="5" l="1"/>
  <c r="AD95"/>
  <c r="AD78"/>
  <c r="AD39"/>
  <c r="AD44"/>
  <c r="AD94"/>
  <c r="AD64"/>
  <c r="AD57"/>
  <c r="AD56"/>
  <c r="AD9"/>
  <c r="AD77"/>
  <c r="AD108"/>
  <c r="AD90"/>
  <c r="AD72"/>
  <c r="AD34"/>
  <c r="AD102"/>
  <c r="AD8"/>
  <c r="AD103"/>
  <c r="AD112"/>
  <c r="AD66"/>
  <c r="AD27"/>
  <c r="AD79"/>
  <c r="AD14"/>
  <c r="AD48"/>
  <c r="AD104"/>
  <c r="AD31"/>
  <c r="AD82"/>
  <c r="AD23"/>
  <c r="AD43"/>
  <c r="AD46"/>
  <c r="AD13"/>
  <c r="AD7"/>
  <c r="AD54"/>
  <c r="AD86"/>
  <c r="AD55"/>
  <c r="AD45"/>
  <c r="AD24"/>
  <c r="AD59"/>
  <c r="AD111"/>
  <c r="AD38"/>
  <c r="AD92"/>
  <c r="AD33"/>
  <c r="AD65"/>
  <c r="AD109"/>
  <c r="AD42"/>
  <c r="AD17"/>
  <c r="AD75"/>
  <c r="AD26"/>
  <c r="AD12"/>
  <c r="AD30"/>
  <c r="AD73"/>
  <c r="AD106"/>
  <c r="AD16"/>
  <c r="AD50"/>
  <c r="AD96"/>
  <c r="AD28"/>
  <c r="AD62"/>
  <c r="AD93"/>
  <c r="AD18"/>
  <c r="AD91"/>
  <c r="AD6"/>
  <c r="AD81"/>
  <c r="AD25"/>
  <c r="AD49"/>
  <c r="AD61"/>
  <c r="AD88"/>
  <c r="AD113"/>
  <c r="AD40"/>
  <c r="AD70"/>
  <c r="AD87"/>
  <c r="AD110"/>
  <c r="AD15"/>
  <c r="AD60"/>
  <c r="AD80"/>
  <c r="AD105"/>
  <c r="AD47"/>
  <c r="AD58"/>
  <c r="AD76"/>
  <c r="AD98"/>
  <c r="AD11"/>
  <c r="AD22"/>
  <c r="AD41"/>
  <c r="AD71"/>
  <c r="AD89"/>
  <c r="AD107"/>
  <c r="AD29"/>
  <c r="AD32"/>
  <c r="AD63"/>
  <c r="AD74"/>
  <c r="AD97"/>
  <c r="AE2"/>
  <c r="AE106" s="1"/>
  <c r="AH3" i="2"/>
  <c r="AG2"/>
  <c r="AG4"/>
  <c r="AD20" i="5"/>
  <c r="AC21"/>
  <c r="AD84"/>
  <c r="AC85"/>
  <c r="AD52"/>
  <c r="AC53"/>
  <c r="AC101"/>
  <c r="AD100"/>
  <c r="AC37"/>
  <c r="AD36"/>
  <c r="AC69"/>
  <c r="AD68"/>
  <c r="AE5"/>
  <c r="AF4"/>
  <c r="AF4" i="6"/>
  <c r="AG3"/>
  <c r="AE45" i="5" l="1"/>
  <c r="AE41"/>
  <c r="AE29"/>
  <c r="AE38"/>
  <c r="AE48"/>
  <c r="AE108"/>
  <c r="AE110"/>
  <c r="AE103"/>
  <c r="AE49"/>
  <c r="AE87"/>
  <c r="AE24"/>
  <c r="AE8"/>
  <c r="AE66"/>
  <c r="AE78"/>
  <c r="AE32"/>
  <c r="AE31"/>
  <c r="AE64"/>
  <c r="AE61"/>
  <c r="AE43"/>
  <c r="AE15"/>
  <c r="AE93"/>
  <c r="AE54"/>
  <c r="AF2"/>
  <c r="AF103" s="1"/>
  <c r="AE18"/>
  <c r="AE23"/>
  <c r="AE107"/>
  <c r="AE104"/>
  <c r="AE25"/>
  <c r="AE39"/>
  <c r="AE63"/>
  <c r="AE81"/>
  <c r="AE95"/>
  <c r="AE7"/>
  <c r="AE16"/>
  <c r="AE46"/>
  <c r="AE65"/>
  <c r="AE90"/>
  <c r="AE105"/>
  <c r="AE30"/>
  <c r="AE40"/>
  <c r="AE60"/>
  <c r="AE80"/>
  <c r="AE98"/>
  <c r="AE114"/>
  <c r="AE73"/>
  <c r="AE79"/>
  <c r="AE11"/>
  <c r="AE82"/>
  <c r="AE9"/>
  <c r="AE88"/>
  <c r="AE26"/>
  <c r="AE33"/>
  <c r="AE56"/>
  <c r="AE76"/>
  <c r="AE91"/>
  <c r="AE113"/>
  <c r="AE13"/>
  <c r="AE47"/>
  <c r="AE58"/>
  <c r="AE77"/>
  <c r="AE102"/>
  <c r="AE10"/>
  <c r="AE34"/>
  <c r="AE57"/>
  <c r="AE74"/>
  <c r="AE94"/>
  <c r="AE111"/>
  <c r="AE96"/>
  <c r="AE17"/>
  <c r="AE22"/>
  <c r="AE59"/>
  <c r="AE92"/>
  <c r="AE72"/>
  <c r="AE112"/>
  <c r="AE62"/>
  <c r="AE6"/>
  <c r="AE27"/>
  <c r="AE50"/>
  <c r="AE70"/>
  <c r="AE89"/>
  <c r="AE109"/>
  <c r="AE14"/>
  <c r="AE44"/>
  <c r="AE55"/>
  <c r="AE75"/>
  <c r="AE97"/>
  <c r="AE12"/>
  <c r="AE28"/>
  <c r="AE42"/>
  <c r="AE71"/>
  <c r="AE86"/>
  <c r="AI3" i="2"/>
  <c r="AH2"/>
  <c r="AH4"/>
  <c r="AD69" i="5"/>
  <c r="AE68"/>
  <c r="AD101"/>
  <c r="AE100"/>
  <c r="AD85"/>
  <c r="AE84"/>
  <c r="AE36"/>
  <c r="AD37"/>
  <c r="AD53"/>
  <c r="AE52"/>
  <c r="AD21"/>
  <c r="AE20"/>
  <c r="AG4"/>
  <c r="AF5"/>
  <c r="AG4" i="6"/>
  <c r="AH3"/>
  <c r="AF39" i="5" l="1"/>
  <c r="AF45"/>
  <c r="AF86"/>
  <c r="AF13"/>
  <c r="AF32"/>
  <c r="AF12"/>
  <c r="AF34"/>
  <c r="AF24"/>
  <c r="AF80"/>
  <c r="AF54"/>
  <c r="AF105"/>
  <c r="AF107"/>
  <c r="AF50"/>
  <c r="AF59"/>
  <c r="AF66"/>
  <c r="AF61"/>
  <c r="AF27"/>
  <c r="AF9"/>
  <c r="AF88"/>
  <c r="AF47"/>
  <c r="AF22"/>
  <c r="AF98"/>
  <c r="AF30"/>
  <c r="AF96"/>
  <c r="AF28"/>
  <c r="AF109"/>
  <c r="AF29"/>
  <c r="AF106"/>
  <c r="AF14"/>
  <c r="AF33"/>
  <c r="AF56"/>
  <c r="AF78"/>
  <c r="AF104"/>
  <c r="AF6"/>
  <c r="AF25"/>
  <c r="AF44"/>
  <c r="AF65"/>
  <c r="AF89"/>
  <c r="AF102"/>
  <c r="AF16"/>
  <c r="AF38"/>
  <c r="AF62"/>
  <c r="AF70"/>
  <c r="AF94"/>
  <c r="AF110"/>
  <c r="AG2"/>
  <c r="AG104" s="1"/>
  <c r="AF92"/>
  <c r="AF79"/>
  <c r="AF7"/>
  <c r="AF90"/>
  <c r="AF10"/>
  <c r="AF81"/>
  <c r="AF15"/>
  <c r="AF48"/>
  <c r="AF57"/>
  <c r="AF76"/>
  <c r="AF95"/>
  <c r="AF114"/>
  <c r="AF26"/>
  <c r="AF41"/>
  <c r="AF72"/>
  <c r="AF75"/>
  <c r="AF97"/>
  <c r="AF8"/>
  <c r="AF17"/>
  <c r="AF43"/>
  <c r="AF63"/>
  <c r="AF87"/>
  <c r="AF108"/>
  <c r="AF46"/>
  <c r="AF49"/>
  <c r="AF77"/>
  <c r="AF73"/>
  <c r="AF113"/>
  <c r="AF55"/>
  <c r="AF11"/>
  <c r="AF31"/>
  <c r="AF58"/>
  <c r="AF71"/>
  <c r="AF91"/>
  <c r="AF111"/>
  <c r="AF23"/>
  <c r="AF42"/>
  <c r="AF64"/>
  <c r="AF74"/>
  <c r="AF93"/>
  <c r="AF112"/>
  <c r="AF18"/>
  <c r="AF40"/>
  <c r="AF60"/>
  <c r="AF82"/>
  <c r="AJ3" i="2"/>
  <c r="AI2"/>
  <c r="AI4"/>
  <c r="AE21" i="5"/>
  <c r="AF20"/>
  <c r="AE37"/>
  <c r="AF36"/>
  <c r="AE101"/>
  <c r="AF100"/>
  <c r="AE53"/>
  <c r="AF52"/>
  <c r="AE85"/>
  <c r="AF84"/>
  <c r="AE69"/>
  <c r="AF68"/>
  <c r="AG5"/>
  <c r="AH4"/>
  <c r="AH4" i="6"/>
  <c r="AI3"/>
  <c r="AG55" i="5" l="1"/>
  <c r="AG71"/>
  <c r="AG108"/>
  <c r="AG92"/>
  <c r="AG32"/>
  <c r="AG98"/>
  <c r="AG12"/>
  <c r="AG72"/>
  <c r="AG50"/>
  <c r="AG56"/>
  <c r="AG75"/>
  <c r="AG41"/>
  <c r="AG77"/>
  <c r="AG47"/>
  <c r="AG54"/>
  <c r="AG59"/>
  <c r="AG23"/>
  <c r="AG18"/>
  <c r="AG93"/>
  <c r="AG76"/>
  <c r="AG113"/>
  <c r="AG74"/>
  <c r="AG11"/>
  <c r="AG82"/>
  <c r="AG28"/>
  <c r="AG31"/>
  <c r="AG58"/>
  <c r="AG78"/>
  <c r="AG96"/>
  <c r="AG114"/>
  <c r="AG26"/>
  <c r="AG66"/>
  <c r="AG86"/>
  <c r="AG103"/>
  <c r="AG38"/>
  <c r="AG81"/>
  <c r="AG46"/>
  <c r="AG24"/>
  <c r="AG29"/>
  <c r="AG109"/>
  <c r="AG45"/>
  <c r="AG6"/>
  <c r="AG14"/>
  <c r="AG33"/>
  <c r="AG60"/>
  <c r="AG89"/>
  <c r="AG106"/>
  <c r="AG17"/>
  <c r="AG42"/>
  <c r="AG49"/>
  <c r="AG94"/>
  <c r="AG13"/>
  <c r="AG62"/>
  <c r="AG111"/>
  <c r="AG27"/>
  <c r="AG97"/>
  <c r="AG8"/>
  <c r="AG87"/>
  <c r="AG30"/>
  <c r="AG102"/>
  <c r="AG15"/>
  <c r="AG48"/>
  <c r="AG57"/>
  <c r="AG80"/>
  <c r="AG105"/>
  <c r="AG7"/>
  <c r="AG43"/>
  <c r="AG64"/>
  <c r="AG90"/>
  <c r="AG10"/>
  <c r="AG63"/>
  <c r="AG91"/>
  <c r="AG9"/>
  <c r="AG25"/>
  <c r="AG44"/>
  <c r="AG70"/>
  <c r="AG88"/>
  <c r="AG112"/>
  <c r="AG39"/>
  <c r="AG73"/>
  <c r="AG107"/>
  <c r="AG110"/>
  <c r="AG16"/>
  <c r="AG40"/>
  <c r="AG65"/>
  <c r="AG95"/>
  <c r="AH2"/>
  <c r="AH96" s="1"/>
  <c r="AG22"/>
  <c r="AG34"/>
  <c r="AG61"/>
  <c r="AG79"/>
  <c r="AK3" i="2"/>
  <c r="AJ2"/>
  <c r="AJ4"/>
  <c r="AF69" i="5"/>
  <c r="AG68"/>
  <c r="AG52"/>
  <c r="AF53"/>
  <c r="AF37"/>
  <c r="AG36"/>
  <c r="AG84"/>
  <c r="AF85"/>
  <c r="AG100"/>
  <c r="AF101"/>
  <c r="AG20"/>
  <c r="AF21"/>
  <c r="AI4"/>
  <c r="AH5"/>
  <c r="AI4" i="6"/>
  <c r="AJ3"/>
  <c r="AH113" i="5" l="1"/>
  <c r="AH90"/>
  <c r="AH102"/>
  <c r="AH109"/>
  <c r="AH91"/>
  <c r="AH98"/>
  <c r="AH60"/>
  <c r="AH57"/>
  <c r="AH74"/>
  <c r="AH79"/>
  <c r="AH28"/>
  <c r="AH18"/>
  <c r="AH47"/>
  <c r="AH94"/>
  <c r="AH73"/>
  <c r="AH29"/>
  <c r="AH65"/>
  <c r="AH8"/>
  <c r="AH58"/>
  <c r="AH25"/>
  <c r="AH62"/>
  <c r="AH56"/>
  <c r="AH27"/>
  <c r="AH9"/>
  <c r="AH39"/>
  <c r="AH70"/>
  <c r="AH93"/>
  <c r="AH114"/>
  <c r="AH23"/>
  <c r="AH55"/>
  <c r="AH77"/>
  <c r="AH103"/>
  <c r="AH13"/>
  <c r="AH32"/>
  <c r="AH76"/>
  <c r="AH61"/>
  <c r="AH31"/>
  <c r="AH97"/>
  <c r="AH44"/>
  <c r="AH86"/>
  <c r="AH112"/>
  <c r="AH59"/>
  <c r="AH24"/>
  <c r="AH30"/>
  <c r="AH12"/>
  <c r="AH106"/>
  <c r="AH33"/>
  <c r="AH63"/>
  <c r="AH80"/>
  <c r="AH111"/>
  <c r="AH17"/>
  <c r="AH42"/>
  <c r="AH75"/>
  <c r="AH95"/>
  <c r="AH11"/>
  <c r="AH48"/>
  <c r="AH49"/>
  <c r="AH10"/>
  <c r="AH88"/>
  <c r="AH46"/>
  <c r="AH7"/>
  <c r="AH15"/>
  <c r="AH34"/>
  <c r="AH64"/>
  <c r="AH82"/>
  <c r="AH105"/>
  <c r="AH6"/>
  <c r="AH26"/>
  <c r="AH45"/>
  <c r="AH66"/>
  <c r="AH81"/>
  <c r="AH108"/>
  <c r="AH14"/>
  <c r="AH40"/>
  <c r="AH110"/>
  <c r="AH22"/>
  <c r="AH92"/>
  <c r="AH72"/>
  <c r="AH41"/>
  <c r="AH71"/>
  <c r="AH89"/>
  <c r="AH107"/>
  <c r="AI2"/>
  <c r="AI96" s="1"/>
  <c r="AH16"/>
  <c r="AH38"/>
  <c r="AH50"/>
  <c r="AH87"/>
  <c r="AH104"/>
  <c r="AH43"/>
  <c r="AH54"/>
  <c r="AH78"/>
  <c r="AL3" i="2"/>
  <c r="AK2"/>
  <c r="AK4"/>
  <c r="AH20" i="5"/>
  <c r="AG21"/>
  <c r="AH84"/>
  <c r="AG85"/>
  <c r="AH52"/>
  <c r="AG53"/>
  <c r="AG37"/>
  <c r="AH36"/>
  <c r="AG69"/>
  <c r="AH68"/>
  <c r="AG101"/>
  <c r="AH100"/>
  <c r="AI5"/>
  <c r="AJ4"/>
  <c r="AK3" i="6"/>
  <c r="AJ4"/>
  <c r="AI10" i="5" l="1"/>
  <c r="AI43"/>
  <c r="AI63"/>
  <c r="AI94"/>
  <c r="AI80"/>
  <c r="AI57"/>
  <c r="AI86"/>
  <c r="AI29"/>
  <c r="AI40"/>
  <c r="AI97"/>
  <c r="AI16"/>
  <c r="AI108"/>
  <c r="AI23"/>
  <c r="AI38"/>
  <c r="AI111"/>
  <c r="AI28"/>
  <c r="AI114"/>
  <c r="AI54"/>
  <c r="AI14"/>
  <c r="AI75"/>
  <c r="AI31"/>
  <c r="AI11"/>
  <c r="AI82"/>
  <c r="AI34"/>
  <c r="AI12"/>
  <c r="AI103"/>
  <c r="AI56"/>
  <c r="AI7"/>
  <c r="AI60"/>
  <c r="AI24"/>
  <c r="AI106"/>
  <c r="AI65"/>
  <c r="AI44"/>
  <c r="AI8"/>
  <c r="AI87"/>
  <c r="AI46"/>
  <c r="AI13"/>
  <c r="AI47"/>
  <c r="AI64"/>
  <c r="AI77"/>
  <c r="AI102"/>
  <c r="AI6"/>
  <c r="AI27"/>
  <c r="AI50"/>
  <c r="AI72"/>
  <c r="AI89"/>
  <c r="AI109"/>
  <c r="AI22"/>
  <c r="AI45"/>
  <c r="AI71"/>
  <c r="AI73"/>
  <c r="AI92"/>
  <c r="AI112"/>
  <c r="AJ2"/>
  <c r="AJ107" s="1"/>
  <c r="AI105"/>
  <c r="AI70"/>
  <c r="AI58"/>
  <c r="AI81"/>
  <c r="AI30"/>
  <c r="AI98"/>
  <c r="AI15"/>
  <c r="AI41"/>
  <c r="AI61"/>
  <c r="AI66"/>
  <c r="AI93"/>
  <c r="AI110"/>
  <c r="AI25"/>
  <c r="AI39"/>
  <c r="AI59"/>
  <c r="AI78"/>
  <c r="AI95"/>
  <c r="AI9"/>
  <c r="AI17"/>
  <c r="AI48"/>
  <c r="AI74"/>
  <c r="AI88"/>
  <c r="AI104"/>
  <c r="AI42"/>
  <c r="AI62"/>
  <c r="AI90"/>
  <c r="AI107"/>
  <c r="AI26"/>
  <c r="AI33"/>
  <c r="AI49"/>
  <c r="AI76"/>
  <c r="AI91"/>
  <c r="AI113"/>
  <c r="AI18"/>
  <c r="AI32"/>
  <c r="AI55"/>
  <c r="AI79"/>
  <c r="AM3" i="2"/>
  <c r="AL2"/>
  <c r="AL4"/>
  <c r="AI100" i="5"/>
  <c r="AH101"/>
  <c r="AI36"/>
  <c r="AH37"/>
  <c r="AI68"/>
  <c r="AH69"/>
  <c r="AI84"/>
  <c r="AH85"/>
  <c r="AI52"/>
  <c r="AH53"/>
  <c r="AH21"/>
  <c r="AI20"/>
  <c r="AJ5"/>
  <c r="AK4"/>
  <c r="AK4" i="6"/>
  <c r="AL3"/>
  <c r="AJ17" i="5" l="1"/>
  <c r="AJ46"/>
  <c r="AJ14"/>
  <c r="AJ26"/>
  <c r="AJ43"/>
  <c r="AJ105"/>
  <c r="AJ97"/>
  <c r="AJ58"/>
  <c r="AJ87"/>
  <c r="AJ77"/>
  <c r="AJ80"/>
  <c r="AJ8"/>
  <c r="AJ113"/>
  <c r="AJ34"/>
  <c r="AJ65"/>
  <c r="AJ57"/>
  <c r="AJ45"/>
  <c r="AJ114"/>
  <c r="AJ47"/>
  <c r="AJ27"/>
  <c r="AJ92"/>
  <c r="AJ56"/>
  <c r="AK2"/>
  <c r="AK102" s="1"/>
  <c r="AJ72"/>
  <c r="AJ64"/>
  <c r="AJ40"/>
  <c r="AJ61"/>
  <c r="AJ79"/>
  <c r="AJ71"/>
  <c r="AJ16"/>
  <c r="AJ38"/>
  <c r="AJ62"/>
  <c r="AJ74"/>
  <c r="AJ94"/>
  <c r="AJ110"/>
  <c r="AJ30"/>
  <c r="AJ33"/>
  <c r="AJ60"/>
  <c r="AJ75"/>
  <c r="AJ96"/>
  <c r="AJ6"/>
  <c r="AJ25"/>
  <c r="AJ32"/>
  <c r="AJ59"/>
  <c r="AJ89"/>
  <c r="AJ102"/>
  <c r="AJ13"/>
  <c r="AJ106"/>
  <c r="AJ15"/>
  <c r="AJ95"/>
  <c r="AJ31"/>
  <c r="AJ111"/>
  <c r="AJ18"/>
  <c r="AJ44"/>
  <c r="AJ55"/>
  <c r="AJ78"/>
  <c r="AJ103"/>
  <c r="AJ7"/>
  <c r="AJ28"/>
  <c r="AJ54"/>
  <c r="AJ73"/>
  <c r="AJ90"/>
  <c r="AJ109"/>
  <c r="AJ23"/>
  <c r="AJ42"/>
  <c r="AJ50"/>
  <c r="AJ70"/>
  <c r="AJ93"/>
  <c r="AJ112"/>
  <c r="AJ9"/>
  <c r="AJ88"/>
  <c r="AJ104"/>
  <c r="AJ82"/>
  <c r="AJ11"/>
  <c r="AJ91"/>
  <c r="AJ22"/>
  <c r="AJ41"/>
  <c r="AJ49"/>
  <c r="AJ76"/>
  <c r="AJ98"/>
  <c r="AJ10"/>
  <c r="AJ29"/>
  <c r="AJ39"/>
  <c r="AJ63"/>
  <c r="AJ81"/>
  <c r="AJ108"/>
  <c r="AJ12"/>
  <c r="AJ24"/>
  <c r="AJ48"/>
  <c r="AJ66"/>
  <c r="AJ86"/>
  <c r="AN3" i="2"/>
  <c r="AM2"/>
  <c r="AM4"/>
  <c r="AI85" i="5"/>
  <c r="AJ84"/>
  <c r="AJ36"/>
  <c r="AI37"/>
  <c r="AI21"/>
  <c r="AJ20"/>
  <c r="AI53"/>
  <c r="AJ52"/>
  <c r="AI69"/>
  <c r="AJ68"/>
  <c r="AI101"/>
  <c r="AJ100"/>
  <c r="AL4"/>
  <c r="AK5"/>
  <c r="AL4" i="6"/>
  <c r="AM3"/>
  <c r="AK18" i="5" l="1"/>
  <c r="AK40"/>
  <c r="AK63"/>
  <c r="AK72"/>
  <c r="AK75"/>
  <c r="AK32"/>
  <c r="AK48"/>
  <c r="AK114"/>
  <c r="AK61"/>
  <c r="AK108"/>
  <c r="AK58"/>
  <c r="AK25"/>
  <c r="AK109"/>
  <c r="AK78"/>
  <c r="AK42"/>
  <c r="AK31"/>
  <c r="AK26"/>
  <c r="AK103"/>
  <c r="AK65"/>
  <c r="AK47"/>
  <c r="AK34"/>
  <c r="AK79"/>
  <c r="AK9"/>
  <c r="AK44"/>
  <c r="AK88"/>
  <c r="AK28"/>
  <c r="AK54"/>
  <c r="AK96"/>
  <c r="AK27"/>
  <c r="AK70"/>
  <c r="AK107"/>
  <c r="AK22"/>
  <c r="AK7"/>
  <c r="AK41"/>
  <c r="AK90"/>
  <c r="AK12"/>
  <c r="AK59"/>
  <c r="AK92"/>
  <c r="AK24"/>
  <c r="AK66"/>
  <c r="AK10"/>
  <c r="AK81"/>
  <c r="AK16"/>
  <c r="AK95"/>
  <c r="AK39"/>
  <c r="AK111"/>
  <c r="AK23"/>
  <c r="AK38"/>
  <c r="AK62"/>
  <c r="AK76"/>
  <c r="AK98"/>
  <c r="AK6"/>
  <c r="AK14"/>
  <c r="AK33"/>
  <c r="AK56"/>
  <c r="AK89"/>
  <c r="AK106"/>
  <c r="AK8"/>
  <c r="AK29"/>
  <c r="AK73"/>
  <c r="AK80"/>
  <c r="AK57"/>
  <c r="AK60"/>
  <c r="AK105"/>
  <c r="AK77"/>
  <c r="AK13"/>
  <c r="AK91"/>
  <c r="AK17"/>
  <c r="AK43"/>
  <c r="AK64"/>
  <c r="AK71"/>
  <c r="AK94"/>
  <c r="AK112"/>
  <c r="AK15"/>
  <c r="AK46"/>
  <c r="AK50"/>
  <c r="AK86"/>
  <c r="AK104"/>
  <c r="AK11"/>
  <c r="AK30"/>
  <c r="AK55"/>
  <c r="AK74"/>
  <c r="AK93"/>
  <c r="AK45"/>
  <c r="AK49"/>
  <c r="AK87"/>
  <c r="AK82"/>
  <c r="AK113"/>
  <c r="AK97"/>
  <c r="AL2"/>
  <c r="AL106" s="1"/>
  <c r="AK110"/>
  <c r="AO3" i="2"/>
  <c r="AN2"/>
  <c r="AN4"/>
  <c r="AJ53" i="5"/>
  <c r="AK52"/>
  <c r="AK36"/>
  <c r="AJ37"/>
  <c r="AK68"/>
  <c r="AJ69"/>
  <c r="AJ21"/>
  <c r="AK20"/>
  <c r="AJ85"/>
  <c r="AK84"/>
  <c r="AK100"/>
  <c r="AJ101"/>
  <c r="AM4"/>
  <c r="AL5"/>
  <c r="AM4" i="6"/>
  <c r="AN3"/>
  <c r="AL15" i="5" l="1"/>
  <c r="AL64"/>
  <c r="AL16"/>
  <c r="AL17"/>
  <c r="AL78"/>
  <c r="AL95"/>
  <c r="AL30"/>
  <c r="AL111"/>
  <c r="AL58"/>
  <c r="AL107"/>
  <c r="AL73"/>
  <c r="AL92"/>
  <c r="AL96"/>
  <c r="AL42"/>
  <c r="AL23"/>
  <c r="AL61"/>
  <c r="AL103"/>
  <c r="AL33"/>
  <c r="AL65"/>
  <c r="AL110"/>
  <c r="AL32"/>
  <c r="AL79"/>
  <c r="AL8"/>
  <c r="AL86"/>
  <c r="AL9"/>
  <c r="AL93"/>
  <c r="AL25"/>
  <c r="AL59"/>
  <c r="AL94"/>
  <c r="AL13"/>
  <c r="AL71"/>
  <c r="AL46"/>
  <c r="AL60"/>
  <c r="AL48"/>
  <c r="AL41"/>
  <c r="AL104"/>
  <c r="AL47"/>
  <c r="AL77"/>
  <c r="AL7"/>
  <c r="AL34"/>
  <c r="AL82"/>
  <c r="AL10"/>
  <c r="AL56"/>
  <c r="AL88"/>
  <c r="AL14"/>
  <c r="AL22"/>
  <c r="AL105"/>
  <c r="AL18"/>
  <c r="AL55"/>
  <c r="AL75"/>
  <c r="AL112"/>
  <c r="AL38"/>
  <c r="AL50"/>
  <c r="AL102"/>
  <c r="AL12"/>
  <c r="AL49"/>
  <c r="AL90"/>
  <c r="AL113"/>
  <c r="AL40"/>
  <c r="AL54"/>
  <c r="AL87"/>
  <c r="AL44"/>
  <c r="AL91"/>
  <c r="AL28"/>
  <c r="AL80"/>
  <c r="AL27"/>
  <c r="AL70"/>
  <c r="AL72"/>
  <c r="AL43"/>
  <c r="AL11"/>
  <c r="AL89"/>
  <c r="AL57"/>
  <c r="AL6"/>
  <c r="AL26"/>
  <c r="AL45"/>
  <c r="AL66"/>
  <c r="AL81"/>
  <c r="AL108"/>
  <c r="AL29"/>
  <c r="AL39"/>
  <c r="AL63"/>
  <c r="AL74"/>
  <c r="AL97"/>
  <c r="AL114"/>
  <c r="AL24"/>
  <c r="AL31"/>
  <c r="AL62"/>
  <c r="AL76"/>
  <c r="AL98"/>
  <c r="AM2"/>
  <c r="AM103" s="1"/>
  <c r="AL109"/>
  <c r="AP3" i="2"/>
  <c r="AO2"/>
  <c r="AO4"/>
  <c r="AK21" i="5"/>
  <c r="AL20"/>
  <c r="AK101"/>
  <c r="AL100"/>
  <c r="AL36"/>
  <c r="AK37"/>
  <c r="AK85"/>
  <c r="AL84"/>
  <c r="AK53"/>
  <c r="AL52"/>
  <c r="AK69"/>
  <c r="AL68"/>
  <c r="AN4"/>
  <c r="AM5"/>
  <c r="AN4" i="6"/>
  <c r="AO3"/>
  <c r="AM96" i="5" l="1"/>
  <c r="AM75"/>
  <c r="AM88"/>
  <c r="AM66"/>
  <c r="AM72"/>
  <c r="AM97"/>
  <c r="AM38"/>
  <c r="AM47"/>
  <c r="AM89"/>
  <c r="AM18"/>
  <c r="AM26"/>
  <c r="AM56"/>
  <c r="AM30"/>
  <c r="AM64"/>
  <c r="AM114"/>
  <c r="AM71"/>
  <c r="AM15"/>
  <c r="AM58"/>
  <c r="AM93"/>
  <c r="AM11"/>
  <c r="AM33"/>
  <c r="AM63"/>
  <c r="AM82"/>
  <c r="AM113"/>
  <c r="AM25"/>
  <c r="AM46"/>
  <c r="AM73"/>
  <c r="AM95"/>
  <c r="AM10"/>
  <c r="AM34"/>
  <c r="AM61"/>
  <c r="AM70"/>
  <c r="AM94"/>
  <c r="AM111"/>
  <c r="AN2"/>
  <c r="AN105" s="1"/>
  <c r="AM91"/>
  <c r="AM16"/>
  <c r="AM78"/>
  <c r="AM107"/>
  <c r="AM40"/>
  <c r="AM80"/>
  <c r="AM98"/>
  <c r="AM6"/>
  <c r="AM74"/>
  <c r="AM57"/>
  <c r="AM32"/>
  <c r="AM44"/>
  <c r="AM31"/>
  <c r="AM27"/>
  <c r="AM17"/>
  <c r="AM8"/>
  <c r="AM41"/>
  <c r="AM48"/>
  <c r="AM87"/>
  <c r="AM110"/>
  <c r="AM23"/>
  <c r="AM60"/>
  <c r="AM81"/>
  <c r="AM108"/>
  <c r="AM22"/>
  <c r="AM39"/>
  <c r="AM65"/>
  <c r="AM92"/>
  <c r="AM12"/>
  <c r="AM28"/>
  <c r="AM42"/>
  <c r="AM62"/>
  <c r="AM86"/>
  <c r="AM105"/>
  <c r="AM54"/>
  <c r="AM14"/>
  <c r="AM9"/>
  <c r="AM109"/>
  <c r="AM104"/>
  <c r="AM24"/>
  <c r="AM49"/>
  <c r="AM79"/>
  <c r="AM106"/>
  <c r="AM13"/>
  <c r="AM50"/>
  <c r="AM76"/>
  <c r="AM102"/>
  <c r="AM7"/>
  <c r="AM45"/>
  <c r="AM55"/>
  <c r="AM90"/>
  <c r="AM112"/>
  <c r="AM29"/>
  <c r="AM43"/>
  <c r="AM59"/>
  <c r="AM77"/>
  <c r="AQ3" i="2"/>
  <c r="AP2"/>
  <c r="AP4"/>
  <c r="AM52" i="5"/>
  <c r="AL53"/>
  <c r="AM20"/>
  <c r="AL21"/>
  <c r="AL69"/>
  <c r="AM68"/>
  <c r="AL85"/>
  <c r="AM84"/>
  <c r="AM100"/>
  <c r="AL101"/>
  <c r="AM36"/>
  <c r="AL37"/>
  <c r="AO4"/>
  <c r="AN5"/>
  <c r="AO4" i="6"/>
  <c r="AP3"/>
  <c r="AN93" i="5" l="1"/>
  <c r="AN90"/>
  <c r="AN23"/>
  <c r="AN54"/>
  <c r="AN61"/>
  <c r="AN55"/>
  <c r="AN41"/>
  <c r="AN112"/>
  <c r="AN66"/>
  <c r="AN103"/>
  <c r="AN49"/>
  <c r="AN7"/>
  <c r="AN22"/>
  <c r="AN15"/>
  <c r="AN33"/>
  <c r="AN74"/>
  <c r="AN28"/>
  <c r="AN109"/>
  <c r="AN80"/>
  <c r="AN73"/>
  <c r="AN45"/>
  <c r="AN65"/>
  <c r="AN47"/>
  <c r="AN42"/>
  <c r="AN44"/>
  <c r="AN10"/>
  <c r="AN29"/>
  <c r="AN32"/>
  <c r="AN59"/>
  <c r="AN81"/>
  <c r="AN106"/>
  <c r="AN16"/>
  <c r="AN38"/>
  <c r="AN62"/>
  <c r="AN71"/>
  <c r="AN94"/>
  <c r="AN11"/>
  <c r="AN34"/>
  <c r="AN60"/>
  <c r="AN91"/>
  <c r="AN114"/>
  <c r="AN95"/>
  <c r="AN26"/>
  <c r="AN97"/>
  <c r="AN24"/>
  <c r="AN108"/>
  <c r="AN25"/>
  <c r="AN102"/>
  <c r="AN30"/>
  <c r="AN48"/>
  <c r="AN56"/>
  <c r="AN75"/>
  <c r="AN96"/>
  <c r="AN8"/>
  <c r="AN17"/>
  <c r="AN43"/>
  <c r="AN72"/>
  <c r="AN87"/>
  <c r="AN111"/>
  <c r="AN31"/>
  <c r="AN57"/>
  <c r="AN79"/>
  <c r="AN110"/>
  <c r="AN70"/>
  <c r="AN82"/>
  <c r="AN12"/>
  <c r="AN86"/>
  <c r="AN6"/>
  <c r="AN89"/>
  <c r="AN27"/>
  <c r="AN46"/>
  <c r="AN50"/>
  <c r="AN77"/>
  <c r="AN92"/>
  <c r="AN113"/>
  <c r="AN18"/>
  <c r="AN40"/>
  <c r="AN64"/>
  <c r="AN78"/>
  <c r="AN107"/>
  <c r="AN14"/>
  <c r="AN58"/>
  <c r="AN76"/>
  <c r="AN104"/>
  <c r="AO2"/>
  <c r="AO103" s="1"/>
  <c r="AN98"/>
  <c r="AN9"/>
  <c r="AN13"/>
  <c r="AN39"/>
  <c r="AN63"/>
  <c r="AN88"/>
  <c r="AR3" i="2"/>
  <c r="AQ2"/>
  <c r="AQ4"/>
  <c r="AM85" i="5"/>
  <c r="AN84"/>
  <c r="AM37"/>
  <c r="AN36"/>
  <c r="AM21"/>
  <c r="AN20"/>
  <c r="AN68"/>
  <c r="AM69"/>
  <c r="AN100"/>
  <c r="AM101"/>
  <c r="AM53"/>
  <c r="AN52"/>
  <c r="AO5"/>
  <c r="AP4"/>
  <c r="AP4" i="6"/>
  <c r="AQ3"/>
  <c r="AO80" i="5" l="1"/>
  <c r="AO78"/>
  <c r="AO31"/>
  <c r="AO102"/>
  <c r="AO50"/>
  <c r="AO76"/>
  <c r="AO65"/>
  <c r="AO28"/>
  <c r="AO114"/>
  <c r="AO40"/>
  <c r="AO93"/>
  <c r="AO96"/>
  <c r="AO18"/>
  <c r="AO42"/>
  <c r="AO81"/>
  <c r="AO10"/>
  <c r="AO56"/>
  <c r="AO24"/>
  <c r="AO62"/>
  <c r="AO23"/>
  <c r="AO98"/>
  <c r="AO64"/>
  <c r="AO55"/>
  <c r="AO57"/>
  <c r="AO71"/>
  <c r="AO59"/>
  <c r="AO110"/>
  <c r="AO43"/>
  <c r="AO54"/>
  <c r="AO75"/>
  <c r="AO94"/>
  <c r="AO112"/>
  <c r="AO22"/>
  <c r="AO41"/>
  <c r="AO66"/>
  <c r="AO86"/>
  <c r="AO111"/>
  <c r="AO11"/>
  <c r="AO48"/>
  <c r="AO82"/>
  <c r="AO12"/>
  <c r="AO32"/>
  <c r="AO72"/>
  <c r="AO92"/>
  <c r="AO17"/>
  <c r="AO29"/>
  <c r="AO108"/>
  <c r="AO46"/>
  <c r="AO30"/>
  <c r="AO58"/>
  <c r="AO6"/>
  <c r="AO14"/>
  <c r="AO33"/>
  <c r="AO60"/>
  <c r="AO89"/>
  <c r="AO106"/>
  <c r="AO9"/>
  <c r="AO25"/>
  <c r="AO44"/>
  <c r="AO70"/>
  <c r="AO88"/>
  <c r="AO109"/>
  <c r="AO16"/>
  <c r="AO38"/>
  <c r="AO73"/>
  <c r="AO77"/>
  <c r="AO95"/>
  <c r="AO8"/>
  <c r="AO87"/>
  <c r="AO27"/>
  <c r="AO97"/>
  <c r="AO47"/>
  <c r="AO113"/>
  <c r="AO15"/>
  <c r="AO34"/>
  <c r="AO61"/>
  <c r="AO79"/>
  <c r="AO104"/>
  <c r="AO7"/>
  <c r="AO26"/>
  <c r="AO45"/>
  <c r="AO49"/>
  <c r="AO90"/>
  <c r="AO105"/>
  <c r="AO13"/>
  <c r="AO39"/>
  <c r="AO63"/>
  <c r="AO74"/>
  <c r="AO91"/>
  <c r="AP2"/>
  <c r="AP104" s="1"/>
  <c r="AO107"/>
  <c r="AS3" i="2"/>
  <c r="AR2"/>
  <c r="AR4"/>
  <c r="AN53" i="5"/>
  <c r="AO52"/>
  <c r="AN37"/>
  <c r="AO36"/>
  <c r="AN69"/>
  <c r="AO68"/>
  <c r="AN21"/>
  <c r="AO20"/>
  <c r="AN85"/>
  <c r="AO84"/>
  <c r="AN101"/>
  <c r="AO100"/>
  <c r="AP5"/>
  <c r="AQ4"/>
  <c r="AQ4" i="6"/>
  <c r="AR3"/>
  <c r="AP66" i="5" l="1"/>
  <c r="AP15"/>
  <c r="AP61"/>
  <c r="AP34"/>
  <c r="AP49"/>
  <c r="AP7"/>
  <c r="AP96"/>
  <c r="AP79"/>
  <c r="AP105"/>
  <c r="AP43"/>
  <c r="AP55"/>
  <c r="AP82"/>
  <c r="AP13"/>
  <c r="AP31"/>
  <c r="AP56"/>
  <c r="AP108"/>
  <c r="AP76"/>
  <c r="AP64"/>
  <c r="AP26"/>
  <c r="AP78"/>
  <c r="AP58"/>
  <c r="AP24"/>
  <c r="AP41"/>
  <c r="AP6"/>
  <c r="AP81"/>
  <c r="AP63"/>
  <c r="AP27"/>
  <c r="AP113"/>
  <c r="AP30"/>
  <c r="AP109"/>
  <c r="AP28"/>
  <c r="AP38"/>
  <c r="AP62"/>
  <c r="AP80"/>
  <c r="AP102"/>
  <c r="AP8"/>
  <c r="AP23"/>
  <c r="AP46"/>
  <c r="AP57"/>
  <c r="AP86"/>
  <c r="AP103"/>
  <c r="AP14"/>
  <c r="AP40"/>
  <c r="AP70"/>
  <c r="AP72"/>
  <c r="AP92"/>
  <c r="AP111"/>
  <c r="AP106"/>
  <c r="AP32"/>
  <c r="AP12"/>
  <c r="AP90"/>
  <c r="AP25"/>
  <c r="AP94"/>
  <c r="AP10"/>
  <c r="AP88"/>
  <c r="AP29"/>
  <c r="AP39"/>
  <c r="AP59"/>
  <c r="AP74"/>
  <c r="AP97"/>
  <c r="AP114"/>
  <c r="AP17"/>
  <c r="AP47"/>
  <c r="AP54"/>
  <c r="AP77"/>
  <c r="AP95"/>
  <c r="AP11"/>
  <c r="AP22"/>
  <c r="AP45"/>
  <c r="AP71"/>
  <c r="AP89"/>
  <c r="AP107"/>
  <c r="AQ2"/>
  <c r="AQ102" s="1"/>
  <c r="AP98"/>
  <c r="AP73"/>
  <c r="AP9"/>
  <c r="AP33"/>
  <c r="AP60"/>
  <c r="AP65"/>
  <c r="AP93"/>
  <c r="AP110"/>
  <c r="AP18"/>
  <c r="AP44"/>
  <c r="AP48"/>
  <c r="AP75"/>
  <c r="AP91"/>
  <c r="AP112"/>
  <c r="AP16"/>
  <c r="AP42"/>
  <c r="AP50"/>
  <c r="AP87"/>
  <c r="AT3" i="2"/>
  <c r="AS2"/>
  <c r="AS4"/>
  <c r="AO21" i="5"/>
  <c r="AP20"/>
  <c r="AO85"/>
  <c r="AP84"/>
  <c r="AO69"/>
  <c r="AP68"/>
  <c r="AO53"/>
  <c r="AP52"/>
  <c r="AO101"/>
  <c r="AP100"/>
  <c r="AO37"/>
  <c r="AP36"/>
  <c r="AQ5"/>
  <c r="AR4"/>
  <c r="AS3" i="6"/>
  <c r="AR4"/>
  <c r="AQ42" i="5" l="1"/>
  <c r="AQ41"/>
  <c r="AQ87"/>
  <c r="AQ75"/>
  <c r="AQ70"/>
  <c r="AQ9"/>
  <c r="AQ8"/>
  <c r="AQ113"/>
  <c r="AQ29"/>
  <c r="AQ98"/>
  <c r="AQ50"/>
  <c r="AQ7"/>
  <c r="AQ81"/>
  <c r="AQ95"/>
  <c r="AQ76"/>
  <c r="AQ30"/>
  <c r="AQ86"/>
  <c r="AQ32"/>
  <c r="AQ108"/>
  <c r="AQ73"/>
  <c r="AQ79"/>
  <c r="AQ106"/>
  <c r="AQ89"/>
  <c r="AQ63"/>
  <c r="AQ11"/>
  <c r="AQ88"/>
  <c r="AQ46"/>
  <c r="AQ59"/>
  <c r="AQ58"/>
  <c r="AQ56"/>
  <c r="AQ27"/>
  <c r="AQ10"/>
  <c r="AQ43"/>
  <c r="AQ80"/>
  <c r="AQ114"/>
  <c r="AQ23"/>
  <c r="AQ54"/>
  <c r="AQ104"/>
  <c r="AQ16"/>
  <c r="AQ48"/>
  <c r="AQ111"/>
  <c r="AQ39"/>
  <c r="AQ24"/>
  <c r="AQ33"/>
  <c r="AQ6"/>
  <c r="AQ109"/>
  <c r="AQ40"/>
  <c r="AQ62"/>
  <c r="AQ103"/>
  <c r="AQ17"/>
  <c r="AQ55"/>
  <c r="AQ82"/>
  <c r="AQ14"/>
  <c r="AQ64"/>
  <c r="AQ93"/>
  <c r="AQ25"/>
  <c r="AQ38"/>
  <c r="AQ26"/>
  <c r="AQ91"/>
  <c r="AQ57"/>
  <c r="AQ12"/>
  <c r="AQ28"/>
  <c r="AQ60"/>
  <c r="AQ78"/>
  <c r="AQ105"/>
  <c r="AQ18"/>
  <c r="AQ31"/>
  <c r="AQ72"/>
  <c r="AQ96"/>
  <c r="AQ15"/>
  <c r="AQ44"/>
  <c r="AQ65"/>
  <c r="AQ97"/>
  <c r="AQ90"/>
  <c r="AQ107"/>
  <c r="AQ34"/>
  <c r="AQ61"/>
  <c r="AQ66"/>
  <c r="AQ94"/>
  <c r="AQ110"/>
  <c r="AQ22"/>
  <c r="AQ45"/>
  <c r="AQ49"/>
  <c r="AQ74"/>
  <c r="AQ92"/>
  <c r="AQ112"/>
  <c r="AQ13"/>
  <c r="AQ47"/>
  <c r="AQ71"/>
  <c r="AQ77"/>
  <c r="AR2"/>
  <c r="AR108" s="1"/>
  <c r="AU3" i="2"/>
  <c r="AT2"/>
  <c r="AT4"/>
  <c r="AP53" i="5"/>
  <c r="AQ52"/>
  <c r="AQ36"/>
  <c r="AP37"/>
  <c r="AP85"/>
  <c r="AQ84"/>
  <c r="AP101"/>
  <c r="AQ100"/>
  <c r="AP69"/>
  <c r="AQ68"/>
  <c r="AP21"/>
  <c r="AQ20"/>
  <c r="AS4"/>
  <c r="AR5"/>
  <c r="AS4" i="6"/>
  <c r="AT3"/>
  <c r="AR30" i="5" l="1"/>
  <c r="AR104"/>
  <c r="AR58"/>
  <c r="AR13"/>
  <c r="AR62"/>
  <c r="AR6"/>
  <c r="AR94"/>
  <c r="AR64"/>
  <c r="AR16"/>
  <c r="AR77"/>
  <c r="AR31"/>
  <c r="AR82"/>
  <c r="AR8"/>
  <c r="AR47"/>
  <c r="AR87"/>
  <c r="AR27"/>
  <c r="AR50"/>
  <c r="AR113"/>
  <c r="AR32"/>
  <c r="AR97"/>
  <c r="AR88"/>
  <c r="AR14"/>
  <c r="AR76"/>
  <c r="AR38"/>
  <c r="AR71"/>
  <c r="AR111"/>
  <c r="AR33"/>
  <c r="AR92"/>
  <c r="AR45"/>
  <c r="AR89"/>
  <c r="AR59"/>
  <c r="AR110"/>
  <c r="AR57"/>
  <c r="AR17"/>
  <c r="AR63"/>
  <c r="AR107"/>
  <c r="AR46"/>
  <c r="AR79"/>
  <c r="AR26"/>
  <c r="AR75"/>
  <c r="AR65"/>
  <c r="AR96"/>
  <c r="AR25"/>
  <c r="AR60"/>
  <c r="AR102"/>
  <c r="AS2"/>
  <c r="AS98" s="1"/>
  <c r="AR9"/>
  <c r="AR11"/>
  <c r="AR91"/>
  <c r="AR49"/>
  <c r="AR34"/>
  <c r="AR114"/>
  <c r="AR18"/>
  <c r="AR44"/>
  <c r="AR56"/>
  <c r="AR78"/>
  <c r="AR103"/>
  <c r="AR7"/>
  <c r="AR28"/>
  <c r="AR54"/>
  <c r="AR73"/>
  <c r="AR90"/>
  <c r="AR109"/>
  <c r="AR23"/>
  <c r="AR42"/>
  <c r="AR72"/>
  <c r="AR70"/>
  <c r="AR93"/>
  <c r="AR112"/>
  <c r="AR105"/>
  <c r="AR43"/>
  <c r="AR74"/>
  <c r="AR40"/>
  <c r="AR15"/>
  <c r="AR95"/>
  <c r="AR22"/>
  <c r="AR41"/>
  <c r="AR61"/>
  <c r="AR80"/>
  <c r="AR98"/>
  <c r="AR10"/>
  <c r="AR29"/>
  <c r="AR39"/>
  <c r="AR55"/>
  <c r="AR81"/>
  <c r="AR106"/>
  <c r="AR12"/>
  <c r="AR24"/>
  <c r="AR48"/>
  <c r="AR66"/>
  <c r="AR86"/>
  <c r="AV3" i="2"/>
  <c r="AU2"/>
  <c r="AU4"/>
  <c r="AR20" i="5"/>
  <c r="AQ21"/>
  <c r="AQ101"/>
  <c r="AR100"/>
  <c r="AQ37"/>
  <c r="AR36"/>
  <c r="AQ69"/>
  <c r="AR68"/>
  <c r="AQ85"/>
  <c r="AR84"/>
  <c r="AR52"/>
  <c r="AQ53"/>
  <c r="AT4"/>
  <c r="AS5"/>
  <c r="AT4" i="6"/>
  <c r="AU3"/>
  <c r="AS31" i="5" l="1"/>
  <c r="AS58"/>
  <c r="AS89"/>
  <c r="AS16"/>
  <c r="AS95"/>
  <c r="AS6"/>
  <c r="AS92"/>
  <c r="AS86"/>
  <c r="AS104"/>
  <c r="AS12"/>
  <c r="AS62"/>
  <c r="AS47"/>
  <c r="AS87"/>
  <c r="AS15"/>
  <c r="AS61"/>
  <c r="AS56"/>
  <c r="AS48"/>
  <c r="AS114"/>
  <c r="AS65"/>
  <c r="AS13"/>
  <c r="AS39"/>
  <c r="AS63"/>
  <c r="AS72"/>
  <c r="AS91"/>
  <c r="AS111"/>
  <c r="AS24"/>
  <c r="AS70"/>
  <c r="AS74"/>
  <c r="AS80"/>
  <c r="AS33"/>
  <c r="AS28"/>
  <c r="AS96"/>
  <c r="AS59"/>
  <c r="AS10"/>
  <c r="AS18"/>
  <c r="AS40"/>
  <c r="AS60"/>
  <c r="AS81"/>
  <c r="AS107"/>
  <c r="AS8"/>
  <c r="AS49"/>
  <c r="AS17"/>
  <c r="AS46"/>
  <c r="AS14"/>
  <c r="AS106"/>
  <c r="AS78"/>
  <c r="AS32"/>
  <c r="AS110"/>
  <c r="AS22"/>
  <c r="AS34"/>
  <c r="AS64"/>
  <c r="AS79"/>
  <c r="AS103"/>
  <c r="AS11"/>
  <c r="AS45"/>
  <c r="AS93"/>
  <c r="AS9"/>
  <c r="AS44"/>
  <c r="AS112"/>
  <c r="AS29"/>
  <c r="AS54"/>
  <c r="AS82"/>
  <c r="AS108"/>
  <c r="AS43"/>
  <c r="AS94"/>
  <c r="AS30"/>
  <c r="AS55"/>
  <c r="AS75"/>
  <c r="AS105"/>
  <c r="AS25"/>
  <c r="AS71"/>
  <c r="AS66"/>
  <c r="AS88"/>
  <c r="AS109"/>
  <c r="AT2"/>
  <c r="AT109" s="1"/>
  <c r="AS27"/>
  <c r="AS42"/>
  <c r="AS57"/>
  <c r="AS76"/>
  <c r="AS97"/>
  <c r="AS7"/>
  <c r="AS26"/>
  <c r="AS41"/>
  <c r="AS73"/>
  <c r="AS90"/>
  <c r="AS102"/>
  <c r="AS113"/>
  <c r="AS23"/>
  <c r="AS38"/>
  <c r="AS50"/>
  <c r="AS77"/>
  <c r="AW3" i="2"/>
  <c r="AV2"/>
  <c r="AV4"/>
  <c r="AR69" i="5"/>
  <c r="AS68"/>
  <c r="AR101"/>
  <c r="AS100"/>
  <c r="AS52"/>
  <c r="AR53"/>
  <c r="AS84"/>
  <c r="AR85"/>
  <c r="AR37"/>
  <c r="AS36"/>
  <c r="AS20"/>
  <c r="AR21"/>
  <c r="AT5"/>
  <c r="AU4"/>
  <c r="AU4" i="6"/>
  <c r="AV3"/>
  <c r="AT14" i="5" l="1"/>
  <c r="AT111"/>
  <c r="AT92"/>
  <c r="AT18"/>
  <c r="AT28"/>
  <c r="AT62"/>
  <c r="AT55"/>
  <c r="AT102"/>
  <c r="AT91"/>
  <c r="AT27"/>
  <c r="AT61"/>
  <c r="AT40"/>
  <c r="AT45"/>
  <c r="AT29"/>
  <c r="AT97"/>
  <c r="AT58"/>
  <c r="AT70"/>
  <c r="AT71"/>
  <c r="AT87"/>
  <c r="AT44"/>
  <c r="AT75"/>
  <c r="AT112"/>
  <c r="AT31"/>
  <c r="AT80"/>
  <c r="AT12"/>
  <c r="AT46"/>
  <c r="AT90"/>
  <c r="AT48"/>
  <c r="AT6"/>
  <c r="AT81"/>
  <c r="AT63"/>
  <c r="AT24"/>
  <c r="AT106"/>
  <c r="AT39"/>
  <c r="AT41"/>
  <c r="AT50"/>
  <c r="AT26"/>
  <c r="AT66"/>
  <c r="AT108"/>
  <c r="AT32"/>
  <c r="AT74"/>
  <c r="AT114"/>
  <c r="AT47"/>
  <c r="AT76"/>
  <c r="AT13"/>
  <c r="AT107"/>
  <c r="AT8"/>
  <c r="AT57"/>
  <c r="AT103"/>
  <c r="AT60"/>
  <c r="AT110"/>
  <c r="AT49"/>
  <c r="AT94"/>
  <c r="AT113"/>
  <c r="AT98"/>
  <c r="AT96"/>
  <c r="AT22"/>
  <c r="AT38"/>
  <c r="AT23"/>
  <c r="AT42"/>
  <c r="AT86"/>
  <c r="AT9"/>
  <c r="AT33"/>
  <c r="AT65"/>
  <c r="AT93"/>
  <c r="AT25"/>
  <c r="AT59"/>
  <c r="AT79"/>
  <c r="AT72"/>
  <c r="AT78"/>
  <c r="AT11"/>
  <c r="AT89"/>
  <c r="AT16"/>
  <c r="AT104"/>
  <c r="AT17"/>
  <c r="AT43"/>
  <c r="AT54"/>
  <c r="AT77"/>
  <c r="AT95"/>
  <c r="AT7"/>
  <c r="AT15"/>
  <c r="AT34"/>
  <c r="AT64"/>
  <c r="AT82"/>
  <c r="AT105"/>
  <c r="AT10"/>
  <c r="AT30"/>
  <c r="AT56"/>
  <c r="AT73"/>
  <c r="AT88"/>
  <c r="AU2"/>
  <c r="AU106" s="1"/>
  <c r="AX3" i="2"/>
  <c r="AW2"/>
  <c r="AW4"/>
  <c r="AT100" i="5"/>
  <c r="AS101"/>
  <c r="AT20"/>
  <c r="AS21"/>
  <c r="AT84"/>
  <c r="AS85"/>
  <c r="AS37"/>
  <c r="AT36"/>
  <c r="AT68"/>
  <c r="AS69"/>
  <c r="AT52"/>
  <c r="AS53"/>
  <c r="AV4"/>
  <c r="AU5"/>
  <c r="AV4" i="6"/>
  <c r="AW3"/>
  <c r="AU23" i="5" l="1"/>
  <c r="AU47"/>
  <c r="AU39"/>
  <c r="AU80"/>
  <c r="AU107"/>
  <c r="AU11"/>
  <c r="AU82"/>
  <c r="AU48"/>
  <c r="AU25"/>
  <c r="AU95"/>
  <c r="AU111"/>
  <c r="AU41"/>
  <c r="AU55"/>
  <c r="AU72"/>
  <c r="AU40"/>
  <c r="AU114"/>
  <c r="AU81"/>
  <c r="AU7"/>
  <c r="AU50"/>
  <c r="AU30"/>
  <c r="AU98"/>
  <c r="AU63"/>
  <c r="AV2"/>
  <c r="AV105" s="1"/>
  <c r="AU93"/>
  <c r="AU13"/>
  <c r="AU44"/>
  <c r="AU17"/>
  <c r="AU31"/>
  <c r="AU88"/>
  <c r="AU104"/>
  <c r="AU10"/>
  <c r="AU34"/>
  <c r="AU61"/>
  <c r="AU74"/>
  <c r="AU94"/>
  <c r="AU110"/>
  <c r="AU26"/>
  <c r="AU33"/>
  <c r="AU60"/>
  <c r="AU76"/>
  <c r="AU91"/>
  <c r="AU113"/>
  <c r="AU65"/>
  <c r="AU66"/>
  <c r="AU108"/>
  <c r="AU77"/>
  <c r="AU14"/>
  <c r="AU97"/>
  <c r="AU18"/>
  <c r="AU32"/>
  <c r="AU59"/>
  <c r="AU79"/>
  <c r="AU96"/>
  <c r="AU12"/>
  <c r="AU28"/>
  <c r="AU42"/>
  <c r="AU71"/>
  <c r="AU86"/>
  <c r="AU105"/>
  <c r="AU6"/>
  <c r="AU27"/>
  <c r="AU57"/>
  <c r="AU70"/>
  <c r="AU89"/>
  <c r="AU109"/>
  <c r="AU15"/>
  <c r="AU102"/>
  <c r="AU9"/>
  <c r="AU62"/>
  <c r="AU16"/>
  <c r="AU49"/>
  <c r="AU46"/>
  <c r="AU58"/>
  <c r="AU90"/>
  <c r="AU75"/>
  <c r="AU22"/>
  <c r="AU45"/>
  <c r="AU56"/>
  <c r="AU73"/>
  <c r="AU92"/>
  <c r="AU112"/>
  <c r="AU29"/>
  <c r="AU43"/>
  <c r="AU54"/>
  <c r="AU78"/>
  <c r="AU103"/>
  <c r="AU8"/>
  <c r="AU24"/>
  <c r="AU38"/>
  <c r="AU64"/>
  <c r="AU87"/>
  <c r="AY3" i="2"/>
  <c r="AX2"/>
  <c r="AX4"/>
  <c r="AT37" i="5"/>
  <c r="AU36"/>
  <c r="AT53"/>
  <c r="AU52"/>
  <c r="AT21"/>
  <c r="AU20"/>
  <c r="AU68"/>
  <c r="AT69"/>
  <c r="AU84"/>
  <c r="AT85"/>
  <c r="AT101"/>
  <c r="AU100"/>
  <c r="AV5"/>
  <c r="AW4"/>
  <c r="AW4" i="6"/>
  <c r="AX3"/>
  <c r="AV24" i="5" l="1"/>
  <c r="AV25"/>
  <c r="AV32"/>
  <c r="AV106"/>
  <c r="AV94"/>
  <c r="AV111"/>
  <c r="AV64"/>
  <c r="AV29"/>
  <c r="AV38"/>
  <c r="AV78"/>
  <c r="AV45"/>
  <c r="AV16"/>
  <c r="AV33"/>
  <c r="AV102"/>
  <c r="AV55"/>
  <c r="AV70"/>
  <c r="AV56"/>
  <c r="AV10"/>
  <c r="AV81"/>
  <c r="AV62"/>
  <c r="AV14"/>
  <c r="AV104"/>
  <c r="AW2"/>
  <c r="AW103" s="1"/>
  <c r="AV42"/>
  <c r="AV112"/>
  <c r="AV6"/>
  <c r="AV89"/>
  <c r="AV26"/>
  <c r="AV97"/>
  <c r="AV30"/>
  <c r="AV48"/>
  <c r="AV49"/>
  <c r="AV79"/>
  <c r="AV96"/>
  <c r="AV8"/>
  <c r="AV17"/>
  <c r="AV43"/>
  <c r="AV63"/>
  <c r="AV87"/>
  <c r="AV108"/>
  <c r="AV15"/>
  <c r="AV34"/>
  <c r="AV57"/>
  <c r="AV76"/>
  <c r="AV95"/>
  <c r="AV114"/>
  <c r="AV23"/>
  <c r="AV93"/>
  <c r="AV107"/>
  <c r="AV65"/>
  <c r="AV86"/>
  <c r="AV75"/>
  <c r="AV27"/>
  <c r="AV46"/>
  <c r="AV50"/>
  <c r="AV77"/>
  <c r="AV92"/>
  <c r="AV113"/>
  <c r="AV18"/>
  <c r="AV40"/>
  <c r="AV60"/>
  <c r="AV82"/>
  <c r="AV103"/>
  <c r="AV11"/>
  <c r="AV31"/>
  <c r="AV58"/>
  <c r="AV71"/>
  <c r="AV91"/>
  <c r="AV110"/>
  <c r="AV66"/>
  <c r="AV74"/>
  <c r="AV47"/>
  <c r="AV44"/>
  <c r="AV12"/>
  <c r="AV72"/>
  <c r="AV7"/>
  <c r="AV28"/>
  <c r="AV54"/>
  <c r="AV73"/>
  <c r="AV90"/>
  <c r="AV109"/>
  <c r="AV22"/>
  <c r="AV41"/>
  <c r="AV61"/>
  <c r="AV80"/>
  <c r="AV98"/>
  <c r="AV9"/>
  <c r="AV13"/>
  <c r="AV39"/>
  <c r="AV59"/>
  <c r="AV88"/>
  <c r="AZ3" i="2"/>
  <c r="AY2"/>
  <c r="AY4"/>
  <c r="AU101" i="5"/>
  <c r="AV100"/>
  <c r="AU53"/>
  <c r="AV52"/>
  <c r="AU69"/>
  <c r="AV68"/>
  <c r="AU21"/>
  <c r="AV20"/>
  <c r="AU37"/>
  <c r="AV36"/>
  <c r="AU85"/>
  <c r="AV84"/>
  <c r="AW5"/>
  <c r="AX4"/>
  <c r="AX4" i="6"/>
  <c r="AY3"/>
  <c r="AW30" i="5" l="1"/>
  <c r="AW28"/>
  <c r="AW89"/>
  <c r="AW62"/>
  <c r="AW102"/>
  <c r="AW31"/>
  <c r="AW29"/>
  <c r="AW60"/>
  <c r="AW61"/>
  <c r="AW109"/>
  <c r="AW92"/>
  <c r="AW22"/>
  <c r="AW104"/>
  <c r="AW74"/>
  <c r="AW42"/>
  <c r="AW75"/>
  <c r="AW16"/>
  <c r="AW95"/>
  <c r="AW56"/>
  <c r="AW43"/>
  <c r="AW12"/>
  <c r="AW57"/>
  <c r="AW114"/>
  <c r="AW41"/>
  <c r="AW79"/>
  <c r="AW8"/>
  <c r="AW55"/>
  <c r="AW87"/>
  <c r="AW17"/>
  <c r="AW70"/>
  <c r="AW106"/>
  <c r="AW34"/>
  <c r="AW96"/>
  <c r="AW38"/>
  <c r="AW77"/>
  <c r="AW11"/>
  <c r="AW48"/>
  <c r="AW82"/>
  <c r="AW9"/>
  <c r="AW64"/>
  <c r="AW6"/>
  <c r="AW14"/>
  <c r="AW59"/>
  <c r="AW15"/>
  <c r="AW105"/>
  <c r="AW78"/>
  <c r="AW13"/>
  <c r="AW39"/>
  <c r="AW63"/>
  <c r="AW65"/>
  <c r="AW91"/>
  <c r="AW111"/>
  <c r="AW27"/>
  <c r="AW46"/>
  <c r="AW50"/>
  <c r="AW76"/>
  <c r="AW97"/>
  <c r="AW7"/>
  <c r="AW25"/>
  <c r="AW66"/>
  <c r="AW86"/>
  <c r="AW33"/>
  <c r="AW32"/>
  <c r="AW108"/>
  <c r="AW80"/>
  <c r="AW58"/>
  <c r="AW10"/>
  <c r="AW18"/>
  <c r="AW40"/>
  <c r="AW73"/>
  <c r="AW81"/>
  <c r="AW107"/>
  <c r="AW24"/>
  <c r="AW47"/>
  <c r="AW54"/>
  <c r="AW71"/>
  <c r="AW93"/>
  <c r="AW113"/>
  <c r="AW23"/>
  <c r="AW44"/>
  <c r="AW72"/>
  <c r="AW94"/>
  <c r="AW26"/>
  <c r="AW45"/>
  <c r="AW49"/>
  <c r="AW88"/>
  <c r="AW90"/>
  <c r="AW112"/>
  <c r="AW98"/>
  <c r="AX2"/>
  <c r="AX105" s="1"/>
  <c r="AW110"/>
  <c r="BA3" i="2"/>
  <c r="AZ2"/>
  <c r="AZ4"/>
  <c r="AV85" i="5"/>
  <c r="AW84"/>
  <c r="AV21"/>
  <c r="AW20"/>
  <c r="AV53"/>
  <c r="AW52"/>
  <c r="AV37"/>
  <c r="AW36"/>
  <c r="AV69"/>
  <c r="AW68"/>
  <c r="AV101"/>
  <c r="AW100"/>
  <c r="AX5"/>
  <c r="AY4"/>
  <c r="AY4" i="6"/>
  <c r="AZ3"/>
  <c r="AX112" i="5" l="1"/>
  <c r="AX106"/>
  <c r="AX27"/>
  <c r="AX45"/>
  <c r="AX72"/>
  <c r="AX66"/>
  <c r="AX55"/>
  <c r="AX12"/>
  <c r="AX90"/>
  <c r="AX48"/>
  <c r="AX28"/>
  <c r="AX102"/>
  <c r="AX44"/>
  <c r="AX40"/>
  <c r="AX111"/>
  <c r="AX80"/>
  <c r="AX31"/>
  <c r="AX47"/>
  <c r="AX61"/>
  <c r="AX26"/>
  <c r="AX57"/>
  <c r="AX46"/>
  <c r="AX14"/>
  <c r="AX92"/>
  <c r="AX70"/>
  <c r="AX81"/>
  <c r="AX91"/>
  <c r="AX17"/>
  <c r="AX95"/>
  <c r="AX24"/>
  <c r="AX49"/>
  <c r="AX62"/>
  <c r="AX76"/>
  <c r="AX98"/>
  <c r="AX11"/>
  <c r="AX22"/>
  <c r="AX41"/>
  <c r="AX71"/>
  <c r="AX89"/>
  <c r="AX107"/>
  <c r="AX29"/>
  <c r="AX39"/>
  <c r="AX63"/>
  <c r="AX74"/>
  <c r="AX97"/>
  <c r="AX114"/>
  <c r="AY2"/>
  <c r="AY107" s="1"/>
  <c r="AX18"/>
  <c r="AX42"/>
  <c r="AX6"/>
  <c r="AX108"/>
  <c r="AX75"/>
  <c r="AX23"/>
  <c r="AX103"/>
  <c r="AX77"/>
  <c r="AX25"/>
  <c r="AX32"/>
  <c r="AX59"/>
  <c r="AX79"/>
  <c r="AX94"/>
  <c r="AX113"/>
  <c r="AX16"/>
  <c r="AX38"/>
  <c r="AX50"/>
  <c r="AX87"/>
  <c r="AX104"/>
  <c r="AX9"/>
  <c r="AX33"/>
  <c r="AX60"/>
  <c r="AX65"/>
  <c r="AX93"/>
  <c r="AX110"/>
  <c r="AX8"/>
  <c r="AX86"/>
  <c r="AX58"/>
  <c r="AX10"/>
  <c r="AX30"/>
  <c r="AX56"/>
  <c r="AX73"/>
  <c r="AX88"/>
  <c r="AX109"/>
  <c r="AX13"/>
  <c r="AX43"/>
  <c r="AX54"/>
  <c r="AX78"/>
  <c r="AX96"/>
  <c r="AX7"/>
  <c r="AX15"/>
  <c r="AX34"/>
  <c r="AX64"/>
  <c r="AX82"/>
  <c r="BB3" i="2"/>
  <c r="BA2"/>
  <c r="BA4"/>
  <c r="AW101" i="5"/>
  <c r="AX100"/>
  <c r="AW37"/>
  <c r="AX36"/>
  <c r="AW21"/>
  <c r="AX20"/>
  <c r="AW69"/>
  <c r="AX68"/>
  <c r="AW53"/>
  <c r="AX52"/>
  <c r="AW85"/>
  <c r="AX84"/>
  <c r="AY5"/>
  <c r="AZ4"/>
  <c r="BA3" i="6"/>
  <c r="AZ4"/>
  <c r="AY24" i="5" l="1"/>
  <c r="AY82"/>
  <c r="AY42"/>
  <c r="AY28"/>
  <c r="AY23"/>
  <c r="AY75"/>
  <c r="AY57"/>
  <c r="AY11"/>
  <c r="AY44"/>
  <c r="AY33"/>
  <c r="AY105"/>
  <c r="AY108"/>
  <c r="AY113"/>
  <c r="AY58"/>
  <c r="AY65"/>
  <c r="AY74"/>
  <c r="AY106"/>
  <c r="AY12"/>
  <c r="AY86"/>
  <c r="AY50"/>
  <c r="AY14"/>
  <c r="AY97"/>
  <c r="AZ2"/>
  <c r="AZ103" s="1"/>
  <c r="AY25"/>
  <c r="AY38"/>
  <c r="AY39"/>
  <c r="AY56"/>
  <c r="AY55"/>
  <c r="AY72"/>
  <c r="AY10"/>
  <c r="AY34"/>
  <c r="AY61"/>
  <c r="AY70"/>
  <c r="AY94"/>
  <c r="AY110"/>
  <c r="AY22"/>
  <c r="AY45"/>
  <c r="AY49"/>
  <c r="AY73"/>
  <c r="AY92"/>
  <c r="AY112"/>
  <c r="AY13"/>
  <c r="AY47"/>
  <c r="AY63"/>
  <c r="AY77"/>
  <c r="AY102"/>
  <c r="AY8"/>
  <c r="AY87"/>
  <c r="AY26"/>
  <c r="AY91"/>
  <c r="AY27"/>
  <c r="AY109"/>
  <c r="AY29"/>
  <c r="AY43"/>
  <c r="AY59"/>
  <c r="AY81"/>
  <c r="AY103"/>
  <c r="AY9"/>
  <c r="AY17"/>
  <c r="AY31"/>
  <c r="AY64"/>
  <c r="AY88"/>
  <c r="AY104"/>
  <c r="AY15"/>
  <c r="AY41"/>
  <c r="AY71"/>
  <c r="AY66"/>
  <c r="AY93"/>
  <c r="AY111"/>
  <c r="AY95"/>
  <c r="AY54"/>
  <c r="AY78"/>
  <c r="AY76"/>
  <c r="AY6"/>
  <c r="AY89"/>
  <c r="AY30"/>
  <c r="AY40"/>
  <c r="AY60"/>
  <c r="AY80"/>
  <c r="AY98"/>
  <c r="AY114"/>
  <c r="AY18"/>
  <c r="AY32"/>
  <c r="AY48"/>
  <c r="AY79"/>
  <c r="AY96"/>
  <c r="AY7"/>
  <c r="AY16"/>
  <c r="AY46"/>
  <c r="AY62"/>
  <c r="AY90"/>
  <c r="BC3" i="2"/>
  <c r="BB2"/>
  <c r="BB4"/>
  <c r="AX85" i="5"/>
  <c r="AY84"/>
  <c r="AY68"/>
  <c r="AX69"/>
  <c r="AX37"/>
  <c r="AY36"/>
  <c r="AY52"/>
  <c r="AX53"/>
  <c r="AY20"/>
  <c r="AX21"/>
  <c r="AX101"/>
  <c r="AY100"/>
  <c r="AZ5"/>
  <c r="BA4"/>
  <c r="BA4" i="6"/>
  <c r="BB3"/>
  <c r="AZ54" i="5" l="1"/>
  <c r="AZ39"/>
  <c r="AZ64"/>
  <c r="AZ106"/>
  <c r="AZ86"/>
  <c r="AZ107"/>
  <c r="AZ46"/>
  <c r="AZ13"/>
  <c r="AZ66"/>
  <c r="AZ76"/>
  <c r="AZ33"/>
  <c r="AZ9"/>
  <c r="AZ12"/>
  <c r="AZ49"/>
  <c r="AZ27"/>
  <c r="AZ43"/>
  <c r="AZ24"/>
  <c r="AZ41"/>
  <c r="AZ88"/>
  <c r="AZ48"/>
  <c r="AZ22"/>
  <c r="AZ98"/>
  <c r="AZ30"/>
  <c r="AZ96"/>
  <c r="AZ28"/>
  <c r="AZ109"/>
  <c r="AZ29"/>
  <c r="AZ108"/>
  <c r="AZ14"/>
  <c r="AZ40"/>
  <c r="AZ72"/>
  <c r="AZ79"/>
  <c r="AZ104"/>
  <c r="AZ6"/>
  <c r="AZ25"/>
  <c r="AZ32"/>
  <c r="AZ59"/>
  <c r="AZ89"/>
  <c r="AZ102"/>
  <c r="AZ16"/>
  <c r="AZ38"/>
  <c r="AZ62"/>
  <c r="AZ74"/>
  <c r="AZ94"/>
  <c r="AZ111"/>
  <c r="AZ113"/>
  <c r="AZ75"/>
  <c r="AZ7"/>
  <c r="AZ90"/>
  <c r="AZ10"/>
  <c r="AZ81"/>
  <c r="AZ15"/>
  <c r="AZ34"/>
  <c r="AZ61"/>
  <c r="AZ82"/>
  <c r="AZ95"/>
  <c r="AZ114"/>
  <c r="AZ26"/>
  <c r="AZ45"/>
  <c r="AZ56"/>
  <c r="AZ80"/>
  <c r="AZ97"/>
  <c r="AZ8"/>
  <c r="AZ17"/>
  <c r="AZ47"/>
  <c r="AZ65"/>
  <c r="AZ87"/>
  <c r="AZ105"/>
  <c r="BA2"/>
  <c r="BA108" s="1"/>
  <c r="AZ57"/>
  <c r="AZ60"/>
  <c r="AZ77"/>
  <c r="AZ73"/>
  <c r="AZ92"/>
  <c r="AZ63"/>
  <c r="AZ11"/>
  <c r="AZ31"/>
  <c r="AZ58"/>
  <c r="AZ71"/>
  <c r="AZ91"/>
  <c r="AZ110"/>
  <c r="AZ23"/>
  <c r="AZ42"/>
  <c r="AZ50"/>
  <c r="AZ70"/>
  <c r="AZ93"/>
  <c r="AZ112"/>
  <c r="AZ18"/>
  <c r="AZ44"/>
  <c r="AZ55"/>
  <c r="AZ78"/>
  <c r="BD3" i="2"/>
  <c r="BC2"/>
  <c r="BC4"/>
  <c r="AZ52" i="5"/>
  <c r="AY53"/>
  <c r="AY69"/>
  <c r="AZ68"/>
  <c r="AY101"/>
  <c r="AZ100"/>
  <c r="AY37"/>
  <c r="AZ36"/>
  <c r="AZ84"/>
  <c r="AY85"/>
  <c r="AZ20"/>
  <c r="AY21"/>
  <c r="BB4"/>
  <c r="BA5"/>
  <c r="BB4" i="6"/>
  <c r="BC3"/>
  <c r="BA90" i="5" l="1"/>
  <c r="BA71"/>
  <c r="BA98"/>
  <c r="BA42"/>
  <c r="BA75"/>
  <c r="BA24"/>
  <c r="BA70"/>
  <c r="BA93"/>
  <c r="BA77"/>
  <c r="BA61"/>
  <c r="BA25"/>
  <c r="BA8"/>
  <c r="BA47"/>
  <c r="BA66"/>
  <c r="BA87"/>
  <c r="BA113"/>
  <c r="BA39"/>
  <c r="BA72"/>
  <c r="BA111"/>
  <c r="BA46"/>
  <c r="BA86"/>
  <c r="BA31"/>
  <c r="BA6"/>
  <c r="BA33"/>
  <c r="BA89"/>
  <c r="BA38"/>
  <c r="BA64"/>
  <c r="BA76"/>
  <c r="BA26"/>
  <c r="BA43"/>
  <c r="BA9"/>
  <c r="BA109"/>
  <c r="BA29"/>
  <c r="BA73"/>
  <c r="BA80"/>
  <c r="BA110"/>
  <c r="BA16"/>
  <c r="BA58"/>
  <c r="BA95"/>
  <c r="BA14"/>
  <c r="BA56"/>
  <c r="BA106"/>
  <c r="BA62"/>
  <c r="BA7"/>
  <c r="BA103"/>
  <c r="BA112"/>
  <c r="BA88"/>
  <c r="BA27"/>
  <c r="BA55"/>
  <c r="BA74"/>
  <c r="BA97"/>
  <c r="BA13"/>
  <c r="BA63"/>
  <c r="BA91"/>
  <c r="BA15"/>
  <c r="BA50"/>
  <c r="BA104"/>
  <c r="BA23"/>
  <c r="BA41"/>
  <c r="BA17"/>
  <c r="BA94"/>
  <c r="BA44"/>
  <c r="BA11"/>
  <c r="BA30"/>
  <c r="BA45"/>
  <c r="BA49"/>
  <c r="BA82"/>
  <c r="BA102"/>
  <c r="BA10"/>
  <c r="BA18"/>
  <c r="BA40"/>
  <c r="BA60"/>
  <c r="BA81"/>
  <c r="BA107"/>
  <c r="BA28"/>
  <c r="BA48"/>
  <c r="BA54"/>
  <c r="BA78"/>
  <c r="BA96"/>
  <c r="BA114"/>
  <c r="BB2"/>
  <c r="BB103" s="1"/>
  <c r="BA22"/>
  <c r="BA34"/>
  <c r="BA57"/>
  <c r="BA79"/>
  <c r="BA105"/>
  <c r="BA12"/>
  <c r="BA32"/>
  <c r="BA59"/>
  <c r="BA65"/>
  <c r="BA92"/>
  <c r="BE3" i="2"/>
  <c r="BD2"/>
  <c r="BD4"/>
  <c r="AZ85" i="5"/>
  <c r="BA84"/>
  <c r="BA36"/>
  <c r="AZ37"/>
  <c r="BA68"/>
  <c r="AZ69"/>
  <c r="AZ21"/>
  <c r="BA20"/>
  <c r="BA100"/>
  <c r="AZ101"/>
  <c r="AZ53"/>
  <c r="BA52"/>
  <c r="BB5"/>
  <c r="BC4"/>
  <c r="BC4" i="6"/>
  <c r="BD3"/>
  <c r="BB57" i="5" l="1"/>
  <c r="BB39"/>
  <c r="BB15"/>
  <c r="BB109"/>
  <c r="BB30"/>
  <c r="BB50"/>
  <c r="BB10"/>
  <c r="BB91"/>
  <c r="BB93"/>
  <c r="BB16"/>
  <c r="BB104"/>
  <c r="BB73"/>
  <c r="BB47"/>
  <c r="BB42"/>
  <c r="BB88"/>
  <c r="BB9"/>
  <c r="BB114"/>
  <c r="BB87"/>
  <c r="BB56"/>
  <c r="BB18"/>
  <c r="BB66"/>
  <c r="BB82"/>
  <c r="BB29"/>
  <c r="BB13"/>
  <c r="BB54"/>
  <c r="BB12"/>
  <c r="BB49"/>
  <c r="BB70"/>
  <c r="BB90"/>
  <c r="BB106"/>
  <c r="BB6"/>
  <c r="BB44"/>
  <c r="BB58"/>
  <c r="BB81"/>
  <c r="BB112"/>
  <c r="BB34"/>
  <c r="BB65"/>
  <c r="BB38"/>
  <c r="BB97"/>
  <c r="BB43"/>
  <c r="BB78"/>
  <c r="BB96"/>
  <c r="BB27"/>
  <c r="BB64"/>
  <c r="BB7"/>
  <c r="BB60"/>
  <c r="BB28"/>
  <c r="BB102"/>
  <c r="BB74"/>
  <c r="BB14"/>
  <c r="BB40"/>
  <c r="BB48"/>
  <c r="BB72"/>
  <c r="BB92"/>
  <c r="BB111"/>
  <c r="BB24"/>
  <c r="BB31"/>
  <c r="BB62"/>
  <c r="BB76"/>
  <c r="BB98"/>
  <c r="BB8"/>
  <c r="BB26"/>
  <c r="BB55"/>
  <c r="BB77"/>
  <c r="BB108"/>
  <c r="BB107"/>
  <c r="BB33"/>
  <c r="BB110"/>
  <c r="BB80"/>
  <c r="BB63"/>
  <c r="BB11"/>
  <c r="BB22"/>
  <c r="BB41"/>
  <c r="BB71"/>
  <c r="BB89"/>
  <c r="BB105"/>
  <c r="BB25"/>
  <c r="BB32"/>
  <c r="BB59"/>
  <c r="BB79"/>
  <c r="BB94"/>
  <c r="BB113"/>
  <c r="BB17"/>
  <c r="BB45"/>
  <c r="BB75"/>
  <c r="BB95"/>
  <c r="BC2"/>
  <c r="BC95" s="1"/>
  <c r="BB23"/>
  <c r="BB46"/>
  <c r="BB61"/>
  <c r="BB86"/>
  <c r="BF3" i="2"/>
  <c r="BE2"/>
  <c r="BE4"/>
  <c r="BA85" i="5"/>
  <c r="BB84"/>
  <c r="BA53"/>
  <c r="BB52"/>
  <c r="BA21"/>
  <c r="BB20"/>
  <c r="BA37"/>
  <c r="BB36"/>
  <c r="BA101"/>
  <c r="BB100"/>
  <c r="BA69"/>
  <c r="BB68"/>
  <c r="BD4"/>
  <c r="BC5"/>
  <c r="BD4" i="6"/>
  <c r="BE3"/>
  <c r="BC14" i="5" l="1"/>
  <c r="BC75"/>
  <c r="BC62"/>
  <c r="BC32"/>
  <c r="BC54"/>
  <c r="BC23"/>
  <c r="BC15"/>
  <c r="BC71"/>
  <c r="BC93"/>
  <c r="BD2"/>
  <c r="BD106" s="1"/>
  <c r="BC97"/>
  <c r="BC104"/>
  <c r="BC94"/>
  <c r="BC88"/>
  <c r="BC18"/>
  <c r="BC42"/>
  <c r="BC66"/>
  <c r="BC96"/>
  <c r="BC11"/>
  <c r="BC40"/>
  <c r="BC63"/>
  <c r="BC82"/>
  <c r="BC114"/>
  <c r="BC16"/>
  <c r="BC56"/>
  <c r="BC77"/>
  <c r="BC107"/>
  <c r="BC26"/>
  <c r="BC33"/>
  <c r="BC60"/>
  <c r="BC76"/>
  <c r="BC91"/>
  <c r="BC113"/>
  <c r="BC64"/>
  <c r="BC81"/>
  <c r="BC108"/>
  <c r="BC29"/>
  <c r="BC46"/>
  <c r="BC73"/>
  <c r="BC103"/>
  <c r="BC6"/>
  <c r="BC27"/>
  <c r="BC57"/>
  <c r="BC74"/>
  <c r="BC89"/>
  <c r="BC109"/>
  <c r="BC70"/>
  <c r="BC61"/>
  <c r="BC44"/>
  <c r="BC34"/>
  <c r="BC12"/>
  <c r="BC41"/>
  <c r="BC48"/>
  <c r="BC86"/>
  <c r="BC111"/>
  <c r="BC13"/>
  <c r="BC50"/>
  <c r="BC80"/>
  <c r="BC102"/>
  <c r="BC22"/>
  <c r="BC43"/>
  <c r="BC65"/>
  <c r="BC92"/>
  <c r="BC8"/>
  <c r="BC24"/>
  <c r="BC38"/>
  <c r="BC58"/>
  <c r="BC87"/>
  <c r="BC106"/>
  <c r="BC31"/>
  <c r="BC17"/>
  <c r="BC10"/>
  <c r="BC9"/>
  <c r="BC110"/>
  <c r="BC28"/>
  <c r="BC49"/>
  <c r="BC79"/>
  <c r="BC105"/>
  <c r="BC30"/>
  <c r="BC47"/>
  <c r="BC72"/>
  <c r="BC98"/>
  <c r="BC7"/>
  <c r="BC45"/>
  <c r="BC59"/>
  <c r="BC90"/>
  <c r="BC112"/>
  <c r="BC25"/>
  <c r="BC39"/>
  <c r="BC55"/>
  <c r="BC78"/>
  <c r="BG3" i="2"/>
  <c r="BF2"/>
  <c r="BF4"/>
  <c r="BC68" i="5"/>
  <c r="BB69"/>
  <c r="BB37"/>
  <c r="BC36"/>
  <c r="BC52"/>
  <c r="BB53"/>
  <c r="BB101"/>
  <c r="BC100"/>
  <c r="BC20"/>
  <c r="BB21"/>
  <c r="BB85"/>
  <c r="BC84"/>
  <c r="BE4"/>
  <c r="BD5"/>
  <c r="BE4" i="6"/>
  <c r="BF3"/>
  <c r="BD108" i="5" l="1"/>
  <c r="BD24"/>
  <c r="BD18"/>
  <c r="BD48"/>
  <c r="BD76"/>
  <c r="BD8"/>
  <c r="BD12"/>
  <c r="BD86"/>
  <c r="BD57"/>
  <c r="BD30"/>
  <c r="BD96"/>
  <c r="BD62"/>
  <c r="BD61"/>
  <c r="BD72"/>
  <c r="BD34"/>
  <c r="BD114"/>
  <c r="BD75"/>
  <c r="BD103"/>
  <c r="BD47"/>
  <c r="BD15"/>
  <c r="BD95"/>
  <c r="BD56"/>
  <c r="BE2"/>
  <c r="BE106" s="1"/>
  <c r="BD78"/>
  <c r="BD25"/>
  <c r="BD74"/>
  <c r="BD89"/>
  <c r="BD102"/>
  <c r="BD11"/>
  <c r="BD31"/>
  <c r="BD58"/>
  <c r="BD73"/>
  <c r="BD91"/>
  <c r="BD110"/>
  <c r="BD27"/>
  <c r="BD46"/>
  <c r="BD50"/>
  <c r="BD77"/>
  <c r="BD92"/>
  <c r="BD113"/>
  <c r="BD38"/>
  <c r="BD107"/>
  <c r="BD41"/>
  <c r="BD44"/>
  <c r="BD111"/>
  <c r="BD6"/>
  <c r="BD16"/>
  <c r="BD94"/>
  <c r="BD87"/>
  <c r="BD64"/>
  <c r="BD22"/>
  <c r="BD98"/>
  <c r="BD26"/>
  <c r="BD45"/>
  <c r="BD49"/>
  <c r="BD82"/>
  <c r="BD97"/>
  <c r="BD9"/>
  <c r="BD13"/>
  <c r="BD39"/>
  <c r="BD59"/>
  <c r="BD88"/>
  <c r="BD105"/>
  <c r="BD7"/>
  <c r="BD28"/>
  <c r="BD54"/>
  <c r="BD66"/>
  <c r="BD90"/>
  <c r="BD109"/>
  <c r="BD43"/>
  <c r="BD71"/>
  <c r="BD17"/>
  <c r="BD40"/>
  <c r="BD63"/>
  <c r="BD80"/>
  <c r="BD23"/>
  <c r="BD42"/>
  <c r="BD65"/>
  <c r="BD70"/>
  <c r="BD93"/>
  <c r="BD112"/>
  <c r="BD14"/>
  <c r="BD33"/>
  <c r="BD60"/>
  <c r="BD79"/>
  <c r="BD104"/>
  <c r="BD10"/>
  <c r="BD29"/>
  <c r="BD32"/>
  <c r="BD55"/>
  <c r="BD81"/>
  <c r="BH3" i="2"/>
  <c r="BG2"/>
  <c r="BG4"/>
  <c r="BD84" i="5"/>
  <c r="BC85"/>
  <c r="BC101"/>
  <c r="BD100"/>
  <c r="BC37"/>
  <c r="BD36"/>
  <c r="BD20"/>
  <c r="BC21"/>
  <c r="BD52"/>
  <c r="BC53"/>
  <c r="BC69"/>
  <c r="BD68"/>
  <c r="BF4"/>
  <c r="BE5"/>
  <c r="BF4" i="6"/>
  <c r="BG3"/>
  <c r="BE42" i="5" l="1"/>
  <c r="BE45"/>
  <c r="BE82"/>
  <c r="BE61"/>
  <c r="BE13"/>
  <c r="BE30"/>
  <c r="BE91"/>
  <c r="BE11"/>
  <c r="BE74"/>
  <c r="BE23"/>
  <c r="BE102"/>
  <c r="BE15"/>
  <c r="BE54"/>
  <c r="BE48"/>
  <c r="BE63"/>
  <c r="BE34"/>
  <c r="BE44"/>
  <c r="BE56"/>
  <c r="BE39"/>
  <c r="BE111"/>
  <c r="BE79"/>
  <c r="BE26"/>
  <c r="BE105"/>
  <c r="BE43"/>
  <c r="BE112"/>
  <c r="BE25"/>
  <c r="BE109"/>
  <c r="BE27"/>
  <c r="BE46"/>
  <c r="BE57"/>
  <c r="BE80"/>
  <c r="BE97"/>
  <c r="BE10"/>
  <c r="BE18"/>
  <c r="BE40"/>
  <c r="BE64"/>
  <c r="BE81"/>
  <c r="BE107"/>
  <c r="BE28"/>
  <c r="BE31"/>
  <c r="BE62"/>
  <c r="BE78"/>
  <c r="BE96"/>
  <c r="BE114"/>
  <c r="BE104"/>
  <c r="BE7"/>
  <c r="BE90"/>
  <c r="BE17"/>
  <c r="BE94"/>
  <c r="BE9"/>
  <c r="BE88"/>
  <c r="BE24"/>
  <c r="BE47"/>
  <c r="BE58"/>
  <c r="BE71"/>
  <c r="BE93"/>
  <c r="BE113"/>
  <c r="BE22"/>
  <c r="BE41"/>
  <c r="BE66"/>
  <c r="BE86"/>
  <c r="BE103"/>
  <c r="BE12"/>
  <c r="BE32"/>
  <c r="BE59"/>
  <c r="BE72"/>
  <c r="BE92"/>
  <c r="BE110"/>
  <c r="BF2"/>
  <c r="BF105" s="1"/>
  <c r="BE50"/>
  <c r="BE49"/>
  <c r="BE98"/>
  <c r="BE75"/>
  <c r="BE76"/>
  <c r="BE70"/>
  <c r="BE8"/>
  <c r="BE29"/>
  <c r="BE55"/>
  <c r="BE65"/>
  <c r="BE87"/>
  <c r="BE108"/>
  <c r="BE16"/>
  <c r="BE38"/>
  <c r="BE73"/>
  <c r="BE77"/>
  <c r="BE95"/>
  <c r="BE6"/>
  <c r="BE14"/>
  <c r="BE33"/>
  <c r="BE60"/>
  <c r="BE89"/>
  <c r="BI3" i="2"/>
  <c r="BH2"/>
  <c r="BH4"/>
  <c r="BD69" i="5"/>
  <c r="BE68"/>
  <c r="BD101"/>
  <c r="BE100"/>
  <c r="BD21"/>
  <c r="BE20"/>
  <c r="BD37"/>
  <c r="BE36"/>
  <c r="BD53"/>
  <c r="BE52"/>
  <c r="BE84"/>
  <c r="BD85"/>
  <c r="BF5"/>
  <c r="BG4"/>
  <c r="BG4" i="6"/>
  <c r="BH3"/>
  <c r="BF47" i="5" l="1"/>
  <c r="BF92"/>
  <c r="BF24"/>
  <c r="BF103"/>
  <c r="BF23"/>
  <c r="BF42"/>
  <c r="BF44"/>
  <c r="BF76"/>
  <c r="BF98"/>
  <c r="BF39"/>
  <c r="BF26"/>
  <c r="BF58"/>
  <c r="BF71"/>
  <c r="BF62"/>
  <c r="BF108"/>
  <c r="BF31"/>
  <c r="BF14"/>
  <c r="BF9"/>
  <c r="BF17"/>
  <c r="BF6"/>
  <c r="BF86"/>
  <c r="BF25"/>
  <c r="BF32"/>
  <c r="BF55"/>
  <c r="BF79"/>
  <c r="BF94"/>
  <c r="BF11"/>
  <c r="BF40"/>
  <c r="BF50"/>
  <c r="BF89"/>
  <c r="BF111"/>
  <c r="BF33"/>
  <c r="BF59"/>
  <c r="BF80"/>
  <c r="BF110"/>
  <c r="BF93"/>
  <c r="BF95"/>
  <c r="BF81"/>
  <c r="BF8"/>
  <c r="BF91"/>
  <c r="BF77"/>
  <c r="BF112"/>
  <c r="BF66"/>
  <c r="BF75"/>
  <c r="BF57"/>
  <c r="BF10"/>
  <c r="BF30"/>
  <c r="BF56"/>
  <c r="BF73"/>
  <c r="BF88"/>
  <c r="BF113"/>
  <c r="BF22"/>
  <c r="BF70"/>
  <c r="BF87"/>
  <c r="BF107"/>
  <c r="BF28"/>
  <c r="BF60"/>
  <c r="BF74"/>
  <c r="BF102"/>
  <c r="BF54"/>
  <c r="BF48"/>
  <c r="BF49"/>
  <c r="BF18"/>
  <c r="BF46"/>
  <c r="BF12"/>
  <c r="BF27"/>
  <c r="BF34"/>
  <c r="BF61"/>
  <c r="BF90"/>
  <c r="BF106"/>
  <c r="BF16"/>
  <c r="BF45"/>
  <c r="BF72"/>
  <c r="BF104"/>
  <c r="BF29"/>
  <c r="BF38"/>
  <c r="BF65"/>
  <c r="BF97"/>
  <c r="BF114"/>
  <c r="BF109"/>
  <c r="BF13"/>
  <c r="BF43"/>
  <c r="BF63"/>
  <c r="BF78"/>
  <c r="BF96"/>
  <c r="BF7"/>
  <c r="BF15"/>
  <c r="BF41"/>
  <c r="BF64"/>
  <c r="BF82"/>
  <c r="BG2"/>
  <c r="BG105" s="1"/>
  <c r="BJ3" i="2"/>
  <c r="BI2"/>
  <c r="BI4"/>
  <c r="BE37" i="5"/>
  <c r="BF36"/>
  <c r="BE101"/>
  <c r="BF100"/>
  <c r="BE85"/>
  <c r="BF84"/>
  <c r="BE53"/>
  <c r="BF52"/>
  <c r="BE21"/>
  <c r="BF20"/>
  <c r="BE69"/>
  <c r="BF68"/>
  <c r="BG5"/>
  <c r="BH4"/>
  <c r="BH4" i="6"/>
  <c r="BI3"/>
  <c r="BG106" i="5" l="1"/>
  <c r="BG43"/>
  <c r="BG24"/>
  <c r="BG11"/>
  <c r="BG73"/>
  <c r="BG103"/>
  <c r="BG32"/>
  <c r="BG8"/>
  <c r="BG87"/>
  <c r="BG64"/>
  <c r="BG29"/>
  <c r="BG22"/>
  <c r="BG31"/>
  <c r="BG58"/>
  <c r="BG41"/>
  <c r="BG111"/>
  <c r="BG78"/>
  <c r="BG92"/>
  <c r="BG82"/>
  <c r="BG38"/>
  <c r="BG15"/>
  <c r="BG93"/>
  <c r="BG63"/>
  <c r="BH2"/>
  <c r="BH103" s="1"/>
  <c r="BG18"/>
  <c r="BG72"/>
  <c r="BG104"/>
  <c r="BG59"/>
  <c r="BG79"/>
  <c r="BG95"/>
  <c r="BG7"/>
  <c r="BG16"/>
  <c r="BG46"/>
  <c r="BG65"/>
  <c r="BG90"/>
  <c r="BG107"/>
  <c r="BG30"/>
  <c r="BG40"/>
  <c r="BG60"/>
  <c r="BG80"/>
  <c r="BG98"/>
  <c r="BG114"/>
  <c r="BG112"/>
  <c r="BG96"/>
  <c r="BG17"/>
  <c r="BG25"/>
  <c r="BG39"/>
  <c r="BG45"/>
  <c r="BG49"/>
  <c r="BG75"/>
  <c r="BG50"/>
  <c r="BG9"/>
  <c r="BG88"/>
  <c r="BG26"/>
  <c r="BG33"/>
  <c r="BG56"/>
  <c r="BG76"/>
  <c r="BG91"/>
  <c r="BG113"/>
  <c r="BG13"/>
  <c r="BG47"/>
  <c r="BG71"/>
  <c r="BG77"/>
  <c r="BG102"/>
  <c r="BG10"/>
  <c r="BG34"/>
  <c r="BG61"/>
  <c r="BG66"/>
  <c r="BG94"/>
  <c r="BG110"/>
  <c r="BG74"/>
  <c r="BG55"/>
  <c r="BG23"/>
  <c r="BG108"/>
  <c r="BG54"/>
  <c r="BG6"/>
  <c r="BG27"/>
  <c r="BG57"/>
  <c r="BG70"/>
  <c r="BG89"/>
  <c r="BG109"/>
  <c r="BG14"/>
  <c r="BG44"/>
  <c r="BG48"/>
  <c r="BG81"/>
  <c r="BG97"/>
  <c r="BG12"/>
  <c r="BG28"/>
  <c r="BG42"/>
  <c r="BG62"/>
  <c r="BG86"/>
  <c r="BK3" i="2"/>
  <c r="BJ2"/>
  <c r="BJ4"/>
  <c r="BF69" i="5"/>
  <c r="BG68"/>
  <c r="BF53"/>
  <c r="BG52"/>
  <c r="BF101"/>
  <c r="BG100"/>
  <c r="BG20"/>
  <c r="BF21"/>
  <c r="BG84"/>
  <c r="BF85"/>
  <c r="BF37"/>
  <c r="BG36"/>
  <c r="BH5"/>
  <c r="BI4"/>
  <c r="BI4" i="6"/>
  <c r="BJ3"/>
  <c r="BH105" i="5" l="1"/>
  <c r="BH92"/>
  <c r="BH96"/>
  <c r="BH59"/>
  <c r="BH47"/>
  <c r="BH13"/>
  <c r="BH97"/>
  <c r="BH54"/>
  <c r="BH12"/>
  <c r="BH27"/>
  <c r="BH43"/>
  <c r="BH24"/>
  <c r="BH39"/>
  <c r="BH9"/>
  <c r="BH88"/>
  <c r="BH72"/>
  <c r="BH30"/>
  <c r="BH29"/>
  <c r="BH106"/>
  <c r="BH77"/>
  <c r="BH28"/>
  <c r="BH109"/>
  <c r="BH14"/>
  <c r="BH40"/>
  <c r="BH49"/>
  <c r="BH82"/>
  <c r="BH104"/>
  <c r="BH6"/>
  <c r="BH25"/>
  <c r="BH48"/>
  <c r="BH70"/>
  <c r="BH38"/>
  <c r="BH98"/>
  <c r="BH33"/>
  <c r="BH10"/>
  <c r="BH81"/>
  <c r="BH50"/>
  <c r="BH7"/>
  <c r="BH90"/>
  <c r="BH15"/>
  <c r="BH34"/>
  <c r="BH57"/>
  <c r="BH76"/>
  <c r="BH95"/>
  <c r="BH114"/>
  <c r="BH26"/>
  <c r="BH32"/>
  <c r="BH66"/>
  <c r="BH16"/>
  <c r="BH94"/>
  <c r="BH65"/>
  <c r="BH79"/>
  <c r="BH55"/>
  <c r="BH46"/>
  <c r="BH113"/>
  <c r="BH73"/>
  <c r="BH11"/>
  <c r="BH31"/>
  <c r="BH58"/>
  <c r="BH74"/>
  <c r="BH91"/>
  <c r="BH110"/>
  <c r="BH23"/>
  <c r="BH42"/>
  <c r="BH60"/>
  <c r="BH102"/>
  <c r="BH56"/>
  <c r="BH45"/>
  <c r="BH64"/>
  <c r="BH93"/>
  <c r="BH18"/>
  <c r="BH63"/>
  <c r="BH75"/>
  <c r="BH8"/>
  <c r="BH44"/>
  <c r="BH71"/>
  <c r="BH89"/>
  <c r="BH112"/>
  <c r="BH17"/>
  <c r="BH62"/>
  <c r="BH87"/>
  <c r="BH86"/>
  <c r="BH108"/>
  <c r="BH22"/>
  <c r="BH41"/>
  <c r="BH61"/>
  <c r="BH80"/>
  <c r="BH107"/>
  <c r="BH111"/>
  <c r="BI2"/>
  <c r="BI103" s="1"/>
  <c r="BH78"/>
  <c r="BL3" i="2"/>
  <c r="BK2"/>
  <c r="BK4"/>
  <c r="BG85" i="5"/>
  <c r="BH84"/>
  <c r="BG37"/>
  <c r="BH36"/>
  <c r="BG53"/>
  <c r="BH52"/>
  <c r="BG21"/>
  <c r="BH20"/>
  <c r="BG101"/>
  <c r="BH100"/>
  <c r="BG69"/>
  <c r="BH68"/>
  <c r="BI5"/>
  <c r="BJ4"/>
  <c r="BJ4" i="6"/>
  <c r="BK3"/>
  <c r="BI8" i="5" l="1"/>
  <c r="BI47"/>
  <c r="BI59"/>
  <c r="BI56"/>
  <c r="BI111"/>
  <c r="BI75"/>
  <c r="BI93"/>
  <c r="BI61"/>
  <c r="BI108"/>
  <c r="BI6"/>
  <c r="BI46"/>
  <c r="BI89"/>
  <c r="BI44"/>
  <c r="BI16"/>
  <c r="BI95"/>
  <c r="BI12"/>
  <c r="BI58"/>
  <c r="BI42"/>
  <c r="BI65"/>
  <c r="BI105"/>
  <c r="BI32"/>
  <c r="BI66"/>
  <c r="BI26"/>
  <c r="BI102"/>
  <c r="BI64"/>
  <c r="BI30"/>
  <c r="BI104"/>
  <c r="BI39"/>
  <c r="BI24"/>
  <c r="BI113"/>
  <c r="BI27"/>
  <c r="BI29"/>
  <c r="BI45"/>
  <c r="BI14"/>
  <c r="BI73"/>
  <c r="BI9"/>
  <c r="BI88"/>
  <c r="BI50"/>
  <c r="BI106"/>
  <c r="BI25"/>
  <c r="BI70"/>
  <c r="BI109"/>
  <c r="BI31"/>
  <c r="BI86"/>
  <c r="BI97"/>
  <c r="BI87"/>
  <c r="BI60"/>
  <c r="BI15"/>
  <c r="BI33"/>
  <c r="BI80"/>
  <c r="BI7"/>
  <c r="BI41"/>
  <c r="BI90"/>
  <c r="BI13"/>
  <c r="BI63"/>
  <c r="BI91"/>
  <c r="BJ2"/>
  <c r="BJ95" s="1"/>
  <c r="BI76"/>
  <c r="BI55"/>
  <c r="BI11"/>
  <c r="BI82"/>
  <c r="BI28"/>
  <c r="BI48"/>
  <c r="BI62"/>
  <c r="BI78"/>
  <c r="BI96"/>
  <c r="BI114"/>
  <c r="BI23"/>
  <c r="BI38"/>
  <c r="BI57"/>
  <c r="BI77"/>
  <c r="BI98"/>
  <c r="BI10"/>
  <c r="BI18"/>
  <c r="BI40"/>
  <c r="BI74"/>
  <c r="BI81"/>
  <c r="BI107"/>
  <c r="BI72"/>
  <c r="BI92"/>
  <c r="BI110"/>
  <c r="BI17"/>
  <c r="BI43"/>
  <c r="BI54"/>
  <c r="BI71"/>
  <c r="BI94"/>
  <c r="BI112"/>
  <c r="BI22"/>
  <c r="BI34"/>
  <c r="BI49"/>
  <c r="BI79"/>
  <c r="BM3" i="2"/>
  <c r="BL2"/>
  <c r="BL4"/>
  <c r="BH69" i="5"/>
  <c r="BI68"/>
  <c r="BH21"/>
  <c r="BI20"/>
  <c r="BH37"/>
  <c r="BI36"/>
  <c r="BH101"/>
  <c r="BI100"/>
  <c r="BH53"/>
  <c r="BI52"/>
  <c r="BH85"/>
  <c r="BI84"/>
  <c r="BK4"/>
  <c r="BJ5"/>
  <c r="BK4" i="6"/>
  <c r="BL3"/>
  <c r="BJ78" i="5" l="1"/>
  <c r="BJ93"/>
  <c r="BJ29"/>
  <c r="BJ80"/>
  <c r="BJ39"/>
  <c r="BJ9"/>
  <c r="BJ97"/>
  <c r="BJ70"/>
  <c r="BJ105"/>
  <c r="BJ13"/>
  <c r="BJ96"/>
  <c r="BJ60"/>
  <c r="BJ15"/>
  <c r="BJ31"/>
  <c r="BJ7"/>
  <c r="BJ63"/>
  <c r="BJ11"/>
  <c r="BJ22"/>
  <c r="BJ41"/>
  <c r="BJ71"/>
  <c r="BJ89"/>
  <c r="BJ107"/>
  <c r="BJ10"/>
  <c r="BJ49"/>
  <c r="BJ61"/>
  <c r="BJ106"/>
  <c r="BJ66"/>
  <c r="BJ33"/>
  <c r="BJ110"/>
  <c r="BJ28"/>
  <c r="BJ102"/>
  <c r="BJ32"/>
  <c r="BJ114"/>
  <c r="BJ16"/>
  <c r="BJ38"/>
  <c r="BJ50"/>
  <c r="BJ87"/>
  <c r="BJ104"/>
  <c r="BJ12"/>
  <c r="BJ30"/>
  <c r="BJ59"/>
  <c r="BJ90"/>
  <c r="BJ45"/>
  <c r="BJ27"/>
  <c r="BJ56"/>
  <c r="BJ79"/>
  <c r="BJ26"/>
  <c r="BJ108"/>
  <c r="BJ64"/>
  <c r="BJ65"/>
  <c r="BJ34"/>
  <c r="BJ62"/>
  <c r="BJ82"/>
  <c r="BJ74"/>
  <c r="BJ14"/>
  <c r="BJ40"/>
  <c r="BJ48"/>
  <c r="BJ72"/>
  <c r="BJ92"/>
  <c r="BJ111"/>
  <c r="BJ25"/>
  <c r="BJ46"/>
  <c r="BJ73"/>
  <c r="BJ6"/>
  <c r="BJ81"/>
  <c r="BJ88"/>
  <c r="BJ109"/>
  <c r="BJ18"/>
  <c r="BJ44"/>
  <c r="BJ55"/>
  <c r="BJ75"/>
  <c r="BJ91"/>
  <c r="BJ112"/>
  <c r="BK2"/>
  <c r="BK104" s="1"/>
  <c r="BJ24"/>
  <c r="BJ47"/>
  <c r="BJ58"/>
  <c r="BJ76"/>
  <c r="BJ98"/>
  <c r="BJ8"/>
  <c r="BJ23"/>
  <c r="BJ42"/>
  <c r="BJ57"/>
  <c r="BJ86"/>
  <c r="BJ103"/>
  <c r="BJ94"/>
  <c r="BJ113"/>
  <c r="BJ17"/>
  <c r="BJ43"/>
  <c r="BJ54"/>
  <c r="BJ77"/>
  <c r="BN3" i="2"/>
  <c r="BM2"/>
  <c r="BM4"/>
  <c r="BJ84" i="5"/>
  <c r="BI85"/>
  <c r="BI101"/>
  <c r="BJ100"/>
  <c r="BJ20"/>
  <c r="BI21"/>
  <c r="BJ52"/>
  <c r="BI53"/>
  <c r="BI37"/>
  <c r="BJ36"/>
  <c r="BI69"/>
  <c r="BJ68"/>
  <c r="BK5"/>
  <c r="BL4"/>
  <c r="BL4" i="6"/>
  <c r="BM3"/>
  <c r="BK16" i="5" l="1"/>
  <c r="BK76"/>
  <c r="BK108"/>
  <c r="BK40"/>
  <c r="BK32"/>
  <c r="BK28"/>
  <c r="BK61"/>
  <c r="BK65"/>
  <c r="BK33"/>
  <c r="BK113"/>
  <c r="BK79"/>
  <c r="BK114"/>
  <c r="BK46"/>
  <c r="BK26"/>
  <c r="BK91"/>
  <c r="BK59"/>
  <c r="BK105"/>
  <c r="BK7"/>
  <c r="BK90"/>
  <c r="BK60"/>
  <c r="BK18"/>
  <c r="BK96"/>
  <c r="BK12"/>
  <c r="BK86"/>
  <c r="BK30"/>
  <c r="BK98"/>
  <c r="BK34"/>
  <c r="BK110"/>
  <c r="BK13"/>
  <c r="BK47"/>
  <c r="BK54"/>
  <c r="BK77"/>
  <c r="BK102"/>
  <c r="BK6"/>
  <c r="BK27"/>
  <c r="BK57"/>
  <c r="BK70"/>
  <c r="BK89"/>
  <c r="BK109"/>
  <c r="BK22"/>
  <c r="BK45"/>
  <c r="BK56"/>
  <c r="BK73"/>
  <c r="BK92"/>
  <c r="BK112"/>
  <c r="BL2"/>
  <c r="BL106" s="1"/>
  <c r="BK78"/>
  <c r="BK71"/>
  <c r="BK103"/>
  <c r="BK80"/>
  <c r="BK10"/>
  <c r="BK94"/>
  <c r="BK14"/>
  <c r="BK44"/>
  <c r="BK55"/>
  <c r="BK75"/>
  <c r="BK97"/>
  <c r="BK8"/>
  <c r="BK24"/>
  <c r="BK38"/>
  <c r="BK62"/>
  <c r="BK87"/>
  <c r="BK106"/>
  <c r="BK11"/>
  <c r="BK23"/>
  <c r="BK50"/>
  <c r="BK72"/>
  <c r="BK82"/>
  <c r="BK107"/>
  <c r="BK29"/>
  <c r="BK42"/>
  <c r="BK43"/>
  <c r="BK48"/>
  <c r="BK64"/>
  <c r="BK74"/>
  <c r="BK15"/>
  <c r="BK41"/>
  <c r="BK49"/>
  <c r="BK66"/>
  <c r="BK93"/>
  <c r="BK111"/>
  <c r="BK25"/>
  <c r="BK39"/>
  <c r="BK63"/>
  <c r="BK81"/>
  <c r="BK95"/>
  <c r="BK9"/>
  <c r="BK17"/>
  <c r="BK31"/>
  <c r="BK58"/>
  <c r="BK88"/>
  <c r="BO3" i="2"/>
  <c r="BN2"/>
  <c r="BN4"/>
  <c r="BK68" i="5"/>
  <c r="BJ69"/>
  <c r="BJ101"/>
  <c r="BK100"/>
  <c r="BJ53"/>
  <c r="BK52"/>
  <c r="BJ37"/>
  <c r="BK36"/>
  <c r="BJ21"/>
  <c r="BK20"/>
  <c r="BK84"/>
  <c r="BJ85"/>
  <c r="BL5"/>
  <c r="BM4"/>
  <c r="BM4" i="6"/>
  <c r="BN3"/>
  <c r="BL41" i="5" l="1"/>
  <c r="BL112"/>
  <c r="BL24"/>
  <c r="BL105"/>
  <c r="BL65"/>
  <c r="BL47"/>
  <c r="BL13"/>
  <c r="BL27"/>
  <c r="BL108"/>
  <c r="BL12"/>
  <c r="BL86"/>
  <c r="BL78"/>
  <c r="BL90"/>
  <c r="BL17"/>
  <c r="BL70"/>
  <c r="BL66"/>
  <c r="BL58"/>
  <c r="BL57"/>
  <c r="BL103"/>
  <c r="BL64"/>
  <c r="BL82"/>
  <c r="BL80"/>
  <c r="BL38"/>
  <c r="BL111"/>
  <c r="BL26"/>
  <c r="BL45"/>
  <c r="BL49"/>
  <c r="BL75"/>
  <c r="BL97"/>
  <c r="BL11"/>
  <c r="BL33"/>
  <c r="BL63"/>
  <c r="BL91"/>
  <c r="BL10"/>
  <c r="BL46"/>
  <c r="BL73"/>
  <c r="BL109"/>
  <c r="BL18"/>
  <c r="BL43"/>
  <c r="BL40"/>
  <c r="BL72"/>
  <c r="BL16"/>
  <c r="BL94"/>
  <c r="BL23"/>
  <c r="BL42"/>
  <c r="BL50"/>
  <c r="BL74"/>
  <c r="BL93"/>
  <c r="BL9"/>
  <c r="BL31"/>
  <c r="BL60"/>
  <c r="BL88"/>
  <c r="BL110"/>
  <c r="BL28"/>
  <c r="BL56"/>
  <c r="BL92"/>
  <c r="BL8"/>
  <c r="BL87"/>
  <c r="BL22"/>
  <c r="BL98"/>
  <c r="BL62"/>
  <c r="BL6"/>
  <c r="BL25"/>
  <c r="BL44"/>
  <c r="BL55"/>
  <c r="BL89"/>
  <c r="BL102"/>
  <c r="BL14"/>
  <c r="BL39"/>
  <c r="BL71"/>
  <c r="BL104"/>
  <c r="BL7"/>
  <c r="BL48"/>
  <c r="BL79"/>
  <c r="BL113"/>
  <c r="BL107"/>
  <c r="BL15"/>
  <c r="BL34"/>
  <c r="BL61"/>
  <c r="BL76"/>
  <c r="BL95"/>
  <c r="BL114"/>
  <c r="BL30"/>
  <c r="BL54"/>
  <c r="BL77"/>
  <c r="BL96"/>
  <c r="BM2"/>
  <c r="BM106" s="1"/>
  <c r="BL29"/>
  <c r="BL32"/>
  <c r="BL59"/>
  <c r="BL81"/>
  <c r="BP3" i="2"/>
  <c r="BO2"/>
  <c r="BO4"/>
  <c r="BL36" i="5"/>
  <c r="BK37"/>
  <c r="BL100"/>
  <c r="BK101"/>
  <c r="BK85"/>
  <c r="BL84"/>
  <c r="BK21"/>
  <c r="BL20"/>
  <c r="BK53"/>
  <c r="BL52"/>
  <c r="BK69"/>
  <c r="BL68"/>
  <c r="BN4"/>
  <c r="BM5"/>
  <c r="BN4" i="6"/>
  <c r="BO3"/>
  <c r="BM24" i="5" l="1"/>
  <c r="BM64"/>
  <c r="BM71"/>
  <c r="BM49"/>
  <c r="BM12"/>
  <c r="BM86"/>
  <c r="BM41"/>
  <c r="BM92"/>
  <c r="BM110"/>
  <c r="BM93"/>
  <c r="BM32"/>
  <c r="BM74"/>
  <c r="BM54"/>
  <c r="BM88"/>
  <c r="BM22"/>
  <c r="BM104"/>
  <c r="BM65"/>
  <c r="BM56"/>
  <c r="BM47"/>
  <c r="BM113"/>
  <c r="BM79"/>
  <c r="BM59"/>
  <c r="BM66"/>
  <c r="BM50"/>
  <c r="BM75"/>
  <c r="BM16"/>
  <c r="BM95"/>
  <c r="BM14"/>
  <c r="BM33"/>
  <c r="BM73"/>
  <c r="BM89"/>
  <c r="BM114"/>
  <c r="BM45"/>
  <c r="BM29"/>
  <c r="BM109"/>
  <c r="BM77"/>
  <c r="BM26"/>
  <c r="BM11"/>
  <c r="BM48"/>
  <c r="BM102"/>
  <c r="BM63"/>
  <c r="BM91"/>
  <c r="BM15"/>
  <c r="BM34"/>
  <c r="BM61"/>
  <c r="BM80"/>
  <c r="BM105"/>
  <c r="BM9"/>
  <c r="BM44"/>
  <c r="BM25"/>
  <c r="BM8"/>
  <c r="BM55"/>
  <c r="BM87"/>
  <c r="BM38"/>
  <c r="BM62"/>
  <c r="BM6"/>
  <c r="BM43"/>
  <c r="BM112"/>
  <c r="BM103"/>
  <c r="BM42"/>
  <c r="BM30"/>
  <c r="BM60"/>
  <c r="BM82"/>
  <c r="BM13"/>
  <c r="BM39"/>
  <c r="BM72"/>
  <c r="BM111"/>
  <c r="BM17"/>
  <c r="BM94"/>
  <c r="BM7"/>
  <c r="BM90"/>
  <c r="BM23"/>
  <c r="BM98"/>
  <c r="BM27"/>
  <c r="BM46"/>
  <c r="BM57"/>
  <c r="BM76"/>
  <c r="BM97"/>
  <c r="BM10"/>
  <c r="BM18"/>
  <c r="BM40"/>
  <c r="BM70"/>
  <c r="BM81"/>
  <c r="BM107"/>
  <c r="BM28"/>
  <c r="BM31"/>
  <c r="BM58"/>
  <c r="BM78"/>
  <c r="BM96"/>
  <c r="BM108"/>
  <c r="BN2"/>
  <c r="BN106" s="1"/>
  <c r="BQ3" i="2"/>
  <c r="BP2"/>
  <c r="BP4"/>
  <c r="BL69" i="5"/>
  <c r="BM68"/>
  <c r="BL21"/>
  <c r="BM20"/>
  <c r="BL101"/>
  <c r="BM100"/>
  <c r="BL53"/>
  <c r="BM52"/>
  <c r="BL85"/>
  <c r="BM84"/>
  <c r="BL37"/>
  <c r="BM36"/>
  <c r="BO4"/>
  <c r="BN5"/>
  <c r="BO4" i="6"/>
  <c r="BP3"/>
  <c r="BN104" i="5" l="1"/>
  <c r="BN112"/>
  <c r="BN44"/>
  <c r="BN43"/>
  <c r="BN71"/>
  <c r="BN91"/>
  <c r="BN50"/>
  <c r="BN75"/>
  <c r="BN18"/>
  <c r="BN70"/>
  <c r="BN92"/>
  <c r="BN31"/>
  <c r="BN16"/>
  <c r="BN14"/>
  <c r="BN55"/>
  <c r="BN28"/>
  <c r="BN102"/>
  <c r="BN80"/>
  <c r="BN49"/>
  <c r="BN41"/>
  <c r="BN96"/>
  <c r="BN6"/>
  <c r="BN26"/>
  <c r="BN45"/>
  <c r="BN66"/>
  <c r="BN81"/>
  <c r="BN108"/>
  <c r="BN29"/>
  <c r="BN39"/>
  <c r="BN63"/>
  <c r="BN74"/>
  <c r="BN97"/>
  <c r="BN114"/>
  <c r="BN25"/>
  <c r="BN32"/>
  <c r="BN59"/>
  <c r="BN79"/>
  <c r="BN94"/>
  <c r="BN113"/>
  <c r="BO2"/>
  <c r="BO110" s="1"/>
  <c r="BN24"/>
  <c r="BN62"/>
  <c r="BN76"/>
  <c r="BN98"/>
  <c r="BN87"/>
  <c r="BN13"/>
  <c r="BN72"/>
  <c r="BN38"/>
  <c r="BN22"/>
  <c r="BN107"/>
  <c r="BN78"/>
  <c r="BN48"/>
  <c r="BN8"/>
  <c r="BN23"/>
  <c r="BN42"/>
  <c r="BN57"/>
  <c r="BN86"/>
  <c r="BN103"/>
  <c r="BN9"/>
  <c r="BN33"/>
  <c r="BN60"/>
  <c r="BN65"/>
  <c r="BN93"/>
  <c r="BN110"/>
  <c r="BN10"/>
  <c r="BN30"/>
  <c r="BN56"/>
  <c r="BN73"/>
  <c r="BN88"/>
  <c r="BN109"/>
  <c r="BN11"/>
  <c r="BN89"/>
  <c r="BN54"/>
  <c r="BN40"/>
  <c r="BN111"/>
  <c r="BN17"/>
  <c r="BN47"/>
  <c r="BN58"/>
  <c r="BN77"/>
  <c r="BN95"/>
  <c r="BN7"/>
  <c r="BN15"/>
  <c r="BN34"/>
  <c r="BN64"/>
  <c r="BN82"/>
  <c r="BN105"/>
  <c r="BN12"/>
  <c r="BN27"/>
  <c r="BN46"/>
  <c r="BN61"/>
  <c r="BN90"/>
  <c r="BR3" i="2"/>
  <c r="BQ2"/>
  <c r="BQ4"/>
  <c r="BM37" i="5"/>
  <c r="BN36"/>
  <c r="BM53"/>
  <c r="BN52"/>
  <c r="BN20"/>
  <c r="BM21"/>
  <c r="BN84"/>
  <c r="BM85"/>
  <c r="BM101"/>
  <c r="BN100"/>
  <c r="BM69"/>
  <c r="BN68"/>
  <c r="BP4"/>
  <c r="BO5"/>
  <c r="BP4" i="6"/>
  <c r="BQ3"/>
  <c r="BO32" i="5" l="1"/>
  <c r="BO41"/>
  <c r="BO87"/>
  <c r="BO103"/>
  <c r="BO8"/>
  <c r="BO81"/>
  <c r="BO45"/>
  <c r="BO66"/>
  <c r="BO24"/>
  <c r="BO111"/>
  <c r="BO31"/>
  <c r="BO106"/>
  <c r="BO29"/>
  <c r="BO50"/>
  <c r="BO54"/>
  <c r="BO64"/>
  <c r="BO43"/>
  <c r="BO71"/>
  <c r="BO38"/>
  <c r="BO15"/>
  <c r="BO93"/>
  <c r="BO55"/>
  <c r="BP2"/>
  <c r="BP105" s="1"/>
  <c r="BO22"/>
  <c r="BO60"/>
  <c r="BO92"/>
  <c r="BO65"/>
  <c r="BO112"/>
  <c r="BO63"/>
  <c r="BO6"/>
  <c r="BO27"/>
  <c r="BO57"/>
  <c r="BO72"/>
  <c r="BO89"/>
  <c r="BO109"/>
  <c r="BO14"/>
  <c r="BO44"/>
  <c r="BO56"/>
  <c r="BO75"/>
  <c r="BO97"/>
  <c r="BO12"/>
  <c r="BO28"/>
  <c r="BO42"/>
  <c r="BO58"/>
  <c r="BO86"/>
  <c r="BO105"/>
  <c r="BO18"/>
  <c r="BO96"/>
  <c r="BO23"/>
  <c r="BO108"/>
  <c r="BO17"/>
  <c r="BO104"/>
  <c r="BO25"/>
  <c r="BO39"/>
  <c r="BO48"/>
  <c r="BO78"/>
  <c r="BO95"/>
  <c r="BO7"/>
  <c r="BO16"/>
  <c r="BO46"/>
  <c r="BO62"/>
  <c r="BO90"/>
  <c r="BO107"/>
  <c r="BO30"/>
  <c r="BO40"/>
  <c r="BO49"/>
  <c r="BO80"/>
  <c r="BO98"/>
  <c r="BO114"/>
  <c r="BO73"/>
  <c r="BO79"/>
  <c r="BO11"/>
  <c r="BO82"/>
  <c r="BO9"/>
  <c r="BO88"/>
  <c r="BO26"/>
  <c r="BO33"/>
  <c r="BO74"/>
  <c r="BO76"/>
  <c r="BO91"/>
  <c r="BO113"/>
  <c r="BO13"/>
  <c r="BO47"/>
  <c r="BO59"/>
  <c r="BO77"/>
  <c r="BO102"/>
  <c r="BO10"/>
  <c r="BO34"/>
  <c r="BO61"/>
  <c r="BO70"/>
  <c r="BO94"/>
  <c r="BS3" i="2"/>
  <c r="BR2"/>
  <c r="BR4"/>
  <c r="BO68" i="5"/>
  <c r="BN69"/>
  <c r="BO84"/>
  <c r="BN85"/>
  <c r="BN53"/>
  <c r="BO52"/>
  <c r="BN101"/>
  <c r="BO100"/>
  <c r="BN37"/>
  <c r="BO36"/>
  <c r="BN21"/>
  <c r="BO20"/>
  <c r="BP5"/>
  <c r="BQ4"/>
  <c r="BQ4" i="6"/>
  <c r="BR3"/>
  <c r="BP102" i="5" l="1"/>
  <c r="BP25"/>
  <c r="BP81"/>
  <c r="BP112"/>
  <c r="BP29"/>
  <c r="BP38"/>
  <c r="BP39"/>
  <c r="BP10"/>
  <c r="BP106"/>
  <c r="BP42"/>
  <c r="BP45"/>
  <c r="BP59"/>
  <c r="BP74"/>
  <c r="BP94"/>
  <c r="BP16"/>
  <c r="BP111"/>
  <c r="BP60"/>
  <c r="BP62"/>
  <c r="BP40"/>
  <c r="BP14"/>
  <c r="BP104"/>
  <c r="BP79"/>
  <c r="BP23"/>
  <c r="BP93"/>
  <c r="BP6"/>
  <c r="BP89"/>
  <c r="BP26"/>
  <c r="BP97"/>
  <c r="BP30"/>
  <c r="BP33"/>
  <c r="BP56"/>
  <c r="BP75"/>
  <c r="BP96"/>
  <c r="BP8"/>
  <c r="BP17"/>
  <c r="BP47"/>
  <c r="BP65"/>
  <c r="BP87"/>
  <c r="BP108"/>
  <c r="BP15"/>
  <c r="BP34"/>
  <c r="BP61"/>
  <c r="BP82"/>
  <c r="BP95"/>
  <c r="BP114"/>
  <c r="BQ2"/>
  <c r="BQ102" s="1"/>
  <c r="BP86"/>
  <c r="BP70"/>
  <c r="BP107"/>
  <c r="BP55"/>
  <c r="BP66"/>
  <c r="BP80"/>
  <c r="BP27"/>
  <c r="BP46"/>
  <c r="BP57"/>
  <c r="BP77"/>
  <c r="BP92"/>
  <c r="BP113"/>
  <c r="BP18"/>
  <c r="BP44"/>
  <c r="BP72"/>
  <c r="BP78"/>
  <c r="BP103"/>
  <c r="BP11"/>
  <c r="BP31"/>
  <c r="BP58"/>
  <c r="BP71"/>
  <c r="BP91"/>
  <c r="BP110"/>
  <c r="BP24"/>
  <c r="BP50"/>
  <c r="BP48"/>
  <c r="BP32"/>
  <c r="BP12"/>
  <c r="BP49"/>
  <c r="BP7"/>
  <c r="BP28"/>
  <c r="BP54"/>
  <c r="BP73"/>
  <c r="BP90"/>
  <c r="BP109"/>
  <c r="BP22"/>
  <c r="BP41"/>
  <c r="BP64"/>
  <c r="BP76"/>
  <c r="BP98"/>
  <c r="BP9"/>
  <c r="BP13"/>
  <c r="BP43"/>
  <c r="BP63"/>
  <c r="BP88"/>
  <c r="BT3" i="2"/>
  <c r="BS2"/>
  <c r="BS4"/>
  <c r="BP20" i="5"/>
  <c r="BO21"/>
  <c r="BO101"/>
  <c r="BP100"/>
  <c r="BP84"/>
  <c r="BO85"/>
  <c r="BO37"/>
  <c r="BP36"/>
  <c r="BP52"/>
  <c r="BO53"/>
  <c r="BO69"/>
  <c r="BP68"/>
  <c r="BR4"/>
  <c r="BQ5"/>
  <c r="BR4" i="6"/>
  <c r="BS3"/>
  <c r="BQ71" i="5" l="1"/>
  <c r="BQ72"/>
  <c r="BQ22"/>
  <c r="BQ41"/>
  <c r="BQ81"/>
  <c r="BQ23"/>
  <c r="BQ12"/>
  <c r="BQ47"/>
  <c r="BQ16"/>
  <c r="BQ46"/>
  <c r="BQ74"/>
  <c r="BQ10"/>
  <c r="BQ91"/>
  <c r="BQ98"/>
  <c r="BQ106"/>
  <c r="BQ61"/>
  <c r="BQ70"/>
  <c r="BQ105"/>
  <c r="BQ95"/>
  <c r="BQ63"/>
  <c r="BQ17"/>
  <c r="BQ38"/>
  <c r="BQ49"/>
  <c r="BQ94"/>
  <c r="BQ6"/>
  <c r="BQ32"/>
  <c r="BQ60"/>
  <c r="BQ96"/>
  <c r="BQ24"/>
  <c r="BQ65"/>
  <c r="BQ113"/>
  <c r="BQ40"/>
  <c r="BQ34"/>
  <c r="BQ77"/>
  <c r="BQ39"/>
  <c r="BQ7"/>
  <c r="BQ43"/>
  <c r="BQ66"/>
  <c r="BQ90"/>
  <c r="BQ112"/>
  <c r="BQ14"/>
  <c r="BQ59"/>
  <c r="BQ92"/>
  <c r="BQ8"/>
  <c r="BQ55"/>
  <c r="BQ97"/>
  <c r="BQ18"/>
  <c r="BQ107"/>
  <c r="BQ31"/>
  <c r="BQ13"/>
  <c r="BQ111"/>
  <c r="BQ26"/>
  <c r="BQ73"/>
  <c r="BQ76"/>
  <c r="BQ103"/>
  <c r="BQ15"/>
  <c r="BQ33"/>
  <c r="BQ78"/>
  <c r="BQ114"/>
  <c r="BQ42"/>
  <c r="BQ87"/>
  <c r="BQ62"/>
  <c r="BQ79"/>
  <c r="BQ64"/>
  <c r="BQ9"/>
  <c r="BQ25"/>
  <c r="BQ44"/>
  <c r="BQ75"/>
  <c r="BQ88"/>
  <c r="BQ109"/>
  <c r="BQ28"/>
  <c r="BQ48"/>
  <c r="BQ58"/>
  <c r="BQ89"/>
  <c r="BQ108"/>
  <c r="BQ27"/>
  <c r="BQ50"/>
  <c r="BQ93"/>
  <c r="BQ57"/>
  <c r="BQ86"/>
  <c r="BQ104"/>
  <c r="BQ11"/>
  <c r="BQ29"/>
  <c r="BQ54"/>
  <c r="BQ80"/>
  <c r="BQ110"/>
  <c r="BR2"/>
  <c r="BR104" s="1"/>
  <c r="BQ30"/>
  <c r="BQ45"/>
  <c r="BQ56"/>
  <c r="BQ82"/>
  <c r="BU3" i="2"/>
  <c r="BT2"/>
  <c r="BT4"/>
  <c r="BP69" i="5"/>
  <c r="BQ68"/>
  <c r="BP37"/>
  <c r="BQ36"/>
  <c r="BP101"/>
  <c r="BQ100"/>
  <c r="BP53"/>
  <c r="BQ52"/>
  <c r="BP85"/>
  <c r="BQ84"/>
  <c r="BP21"/>
  <c r="BQ20"/>
  <c r="BS4"/>
  <c r="BR5"/>
  <c r="BS4" i="6"/>
  <c r="BT3"/>
  <c r="BR7" i="5" l="1"/>
  <c r="BR13"/>
  <c r="BR49"/>
  <c r="BR45"/>
  <c r="BR82"/>
  <c r="BR25"/>
  <c r="BR15"/>
  <c r="BR107"/>
  <c r="BR66"/>
  <c r="BR43"/>
  <c r="BR62"/>
  <c r="BR56"/>
  <c r="BR64"/>
  <c r="BR26"/>
  <c r="BR108"/>
  <c r="BR78"/>
  <c r="BR94"/>
  <c r="BR34"/>
  <c r="BR6"/>
  <c r="BR81"/>
  <c r="BR54"/>
  <c r="BR27"/>
  <c r="BR106"/>
  <c r="BR79"/>
  <c r="BR30"/>
  <c r="BR109"/>
  <c r="BR28"/>
  <c r="BR38"/>
  <c r="BR50"/>
  <c r="BR80"/>
  <c r="BR102"/>
  <c r="BR8"/>
  <c r="BR23"/>
  <c r="BR46"/>
  <c r="BR61"/>
  <c r="BR86"/>
  <c r="BR103"/>
  <c r="BR14"/>
  <c r="BR40"/>
  <c r="BR48"/>
  <c r="BR72"/>
  <c r="BR111"/>
  <c r="BR12"/>
  <c r="BR10"/>
  <c r="BR29"/>
  <c r="BR39"/>
  <c r="BR63"/>
  <c r="BR74"/>
  <c r="BR97"/>
  <c r="BR114"/>
  <c r="BR17"/>
  <c r="BR47"/>
  <c r="BR58"/>
  <c r="BR77"/>
  <c r="BR95"/>
  <c r="BR11"/>
  <c r="BR22"/>
  <c r="BR41"/>
  <c r="BR71"/>
  <c r="BR89"/>
  <c r="BR98"/>
  <c r="BR24"/>
  <c r="BR90"/>
  <c r="BR59"/>
  <c r="BR88"/>
  <c r="BR76"/>
  <c r="BR31"/>
  <c r="BR70"/>
  <c r="BR32"/>
  <c r="BR113"/>
  <c r="BR73"/>
  <c r="BR9"/>
  <c r="BR33"/>
  <c r="BR60"/>
  <c r="BR65"/>
  <c r="BR93"/>
  <c r="BR110"/>
  <c r="BR18"/>
  <c r="BR44"/>
  <c r="BR55"/>
  <c r="BR75"/>
  <c r="BR91"/>
  <c r="BR112"/>
  <c r="BR16"/>
  <c r="BR42"/>
  <c r="BR57"/>
  <c r="BR87"/>
  <c r="BR96"/>
  <c r="BR92"/>
  <c r="BS2"/>
  <c r="BS104" s="1"/>
  <c r="BR105"/>
  <c r="BV3" i="2"/>
  <c r="BU2"/>
  <c r="BU4"/>
  <c r="BQ21" i="5"/>
  <c r="BR20"/>
  <c r="BQ53"/>
  <c r="BR52"/>
  <c r="BR36"/>
  <c r="BQ37"/>
  <c r="BQ85"/>
  <c r="BR84"/>
  <c r="BR100"/>
  <c r="BQ101"/>
  <c r="BR68"/>
  <c r="BQ69"/>
  <c r="BS5"/>
  <c r="BT4"/>
  <c r="BT4" i="6"/>
  <c r="BU3"/>
  <c r="BS70" i="5" l="1"/>
  <c r="BS74"/>
  <c r="BS32"/>
  <c r="BS66"/>
  <c r="BS106"/>
  <c r="BS63"/>
  <c r="BS75"/>
  <c r="BS42"/>
  <c r="BS96"/>
  <c r="BS47"/>
  <c r="BS30"/>
  <c r="BS79"/>
  <c r="BS110"/>
  <c r="BS33"/>
  <c r="BS18"/>
  <c r="BS87"/>
  <c r="BS25"/>
  <c r="BS7"/>
  <c r="BS113"/>
  <c r="BS8"/>
  <c r="BS58"/>
  <c r="BS95"/>
  <c r="BS98"/>
  <c r="BS90"/>
  <c r="BS55"/>
  <c r="BS48"/>
  <c r="BS15"/>
  <c r="BS39"/>
  <c r="BS62"/>
  <c r="BS93"/>
  <c r="BS6"/>
  <c r="BS40"/>
  <c r="BS64"/>
  <c r="BS89"/>
  <c r="BS114"/>
  <c r="BS16"/>
  <c r="BS60"/>
  <c r="BS77"/>
  <c r="BS107"/>
  <c r="BS22"/>
  <c r="BS45"/>
  <c r="BS56"/>
  <c r="BS73"/>
  <c r="BS92"/>
  <c r="BS112"/>
  <c r="BT2"/>
  <c r="BT108" s="1"/>
  <c r="BS61"/>
  <c r="BS38"/>
  <c r="BS44"/>
  <c r="BS24"/>
  <c r="BS34"/>
  <c r="BS14"/>
  <c r="BS10"/>
  <c r="BS12"/>
  <c r="BS41"/>
  <c r="BS59"/>
  <c r="BS86"/>
  <c r="BS111"/>
  <c r="BS27"/>
  <c r="BS71"/>
  <c r="BS81"/>
  <c r="BS109"/>
  <c r="BS29"/>
  <c r="BS46"/>
  <c r="BS76"/>
  <c r="BS103"/>
  <c r="BS11"/>
  <c r="BS23"/>
  <c r="BS50"/>
  <c r="BS72"/>
  <c r="BS82"/>
  <c r="BS108"/>
  <c r="BS97"/>
  <c r="BS94"/>
  <c r="BS28"/>
  <c r="BS49"/>
  <c r="BS78"/>
  <c r="BS105"/>
  <c r="BS13"/>
  <c r="BS57"/>
  <c r="BS80"/>
  <c r="BS102"/>
  <c r="BS26"/>
  <c r="BS43"/>
  <c r="BS65"/>
  <c r="BS91"/>
  <c r="BS9"/>
  <c r="BS17"/>
  <c r="BS31"/>
  <c r="BS54"/>
  <c r="BS88"/>
  <c r="BW3" i="2"/>
  <c r="BV2"/>
  <c r="BV4"/>
  <c r="BS84" i="5"/>
  <c r="BR85"/>
  <c r="BR53"/>
  <c r="BS52"/>
  <c r="BS68"/>
  <c r="BR69"/>
  <c r="BR21"/>
  <c r="BS20"/>
  <c r="BR101"/>
  <c r="BS100"/>
  <c r="BR37"/>
  <c r="BS36"/>
  <c r="BT5"/>
  <c r="BU4"/>
  <c r="BU4" i="6"/>
  <c r="BV3"/>
  <c r="BT8" i="5" l="1"/>
  <c r="BT114"/>
  <c r="BT66"/>
  <c r="BT105"/>
  <c r="BT107"/>
  <c r="BT47"/>
  <c r="BT88"/>
  <c r="BT110"/>
  <c r="BT103"/>
  <c r="BT56"/>
  <c r="BT55"/>
  <c r="BT13"/>
  <c r="BT34"/>
  <c r="BT62"/>
  <c r="BT17"/>
  <c r="BT71"/>
  <c r="BT46"/>
  <c r="BT109"/>
  <c r="BT95"/>
  <c r="BT44"/>
  <c r="BT9"/>
  <c r="BT15"/>
  <c r="BT31"/>
  <c r="BT18"/>
  <c r="BT64"/>
  <c r="BT30"/>
  <c r="BT96"/>
  <c r="BT104"/>
  <c r="BT63"/>
  <c r="BT60"/>
  <c r="BT76"/>
  <c r="BT11"/>
  <c r="BT91"/>
  <c r="BT22"/>
  <c r="BT41"/>
  <c r="BT74"/>
  <c r="BT94"/>
  <c r="BT27"/>
  <c r="BT58"/>
  <c r="BT92"/>
  <c r="BT42"/>
  <c r="BT93"/>
  <c r="BT32"/>
  <c r="BT40"/>
  <c r="BT43"/>
  <c r="BT14"/>
  <c r="BT61"/>
  <c r="BT79"/>
  <c r="BT73"/>
  <c r="BT16"/>
  <c r="BT38"/>
  <c r="BT65"/>
  <c r="BT78"/>
  <c r="BT7"/>
  <c r="BT33"/>
  <c r="BT77"/>
  <c r="BT26"/>
  <c r="BT89"/>
  <c r="BT48"/>
  <c r="BT87"/>
  <c r="BT111"/>
  <c r="BT28"/>
  <c r="BT57"/>
  <c r="BT75"/>
  <c r="BT23"/>
  <c r="BT49"/>
  <c r="BT97"/>
  <c r="BT80"/>
  <c r="BT98"/>
  <c r="BT10"/>
  <c r="BT29"/>
  <c r="BT39"/>
  <c r="BT59"/>
  <c r="BT81"/>
  <c r="BT6"/>
  <c r="BT45"/>
  <c r="BT70"/>
  <c r="BT112"/>
  <c r="BT90"/>
  <c r="BT113"/>
  <c r="BT25"/>
  <c r="BT50"/>
  <c r="BT82"/>
  <c r="BT102"/>
  <c r="BU2"/>
  <c r="BU102" s="1"/>
  <c r="BT106"/>
  <c r="BT12"/>
  <c r="BT24"/>
  <c r="BT54"/>
  <c r="BT72"/>
  <c r="BT86"/>
  <c r="BX3" i="2"/>
  <c r="BW2"/>
  <c r="BW4"/>
  <c r="BT100" i="5"/>
  <c r="BS101"/>
  <c r="BT36"/>
  <c r="BS37"/>
  <c r="BS21"/>
  <c r="BT20"/>
  <c r="BS53"/>
  <c r="BT52"/>
  <c r="BT68"/>
  <c r="BS69"/>
  <c r="BS85"/>
  <c r="BT84"/>
  <c r="BU5"/>
  <c r="BV4"/>
  <c r="BV4" i="6"/>
  <c r="BW3"/>
  <c r="BU39" i="5" l="1"/>
  <c r="BU109"/>
  <c r="BU44"/>
  <c r="BU18"/>
  <c r="BU25"/>
  <c r="BU27"/>
  <c r="BU107"/>
  <c r="BU28"/>
  <c r="BU96"/>
  <c r="BU13"/>
  <c r="BU9"/>
  <c r="BU88"/>
  <c r="BU78"/>
  <c r="BU57"/>
  <c r="BU38"/>
  <c r="BU66"/>
  <c r="BU65"/>
  <c r="BU62"/>
  <c r="BU46"/>
  <c r="BU31"/>
  <c r="BU114"/>
  <c r="BU80"/>
  <c r="BU95"/>
  <c r="BU34"/>
  <c r="BU7"/>
  <c r="BU26"/>
  <c r="BU41"/>
  <c r="BU49"/>
  <c r="BU90"/>
  <c r="BU105"/>
  <c r="BU12"/>
  <c r="BU32"/>
  <c r="BU59"/>
  <c r="BU74"/>
  <c r="BU92"/>
  <c r="BU110"/>
  <c r="BU24"/>
  <c r="BU47"/>
  <c r="BU58"/>
  <c r="BU71"/>
  <c r="BU93"/>
  <c r="BU113"/>
  <c r="BV2"/>
  <c r="BV109" s="1"/>
  <c r="BU97"/>
  <c r="BU16"/>
  <c r="BU10"/>
  <c r="BU81"/>
  <c r="BU111"/>
  <c r="BU77"/>
  <c r="BU91"/>
  <c r="BU70"/>
  <c r="BU22"/>
  <c r="BU103"/>
  <c r="BU23"/>
  <c r="BU42"/>
  <c r="BU50"/>
  <c r="BU76"/>
  <c r="BU98"/>
  <c r="BU6"/>
  <c r="BU14"/>
  <c r="BU33"/>
  <c r="BU60"/>
  <c r="BU89"/>
  <c r="BU106"/>
  <c r="BU8"/>
  <c r="BU29"/>
  <c r="BU55"/>
  <c r="BU72"/>
  <c r="BU87"/>
  <c r="BU108"/>
  <c r="BU73"/>
  <c r="BU63"/>
  <c r="BU40"/>
  <c r="BU75"/>
  <c r="BU86"/>
  <c r="BU17"/>
  <c r="BU43"/>
  <c r="BU54"/>
  <c r="BU64"/>
  <c r="BU94"/>
  <c r="BU112"/>
  <c r="BU15"/>
  <c r="BU48"/>
  <c r="BU61"/>
  <c r="BU79"/>
  <c r="BU104"/>
  <c r="BU11"/>
  <c r="BU30"/>
  <c r="BU45"/>
  <c r="BU56"/>
  <c r="BU82"/>
  <c r="BY3" i="2"/>
  <c r="BX2"/>
  <c r="BX4"/>
  <c r="BT85" i="5"/>
  <c r="BU84"/>
  <c r="BT53"/>
  <c r="BU52"/>
  <c r="BT37"/>
  <c r="BU36"/>
  <c r="BT21"/>
  <c r="BU20"/>
  <c r="BT69"/>
  <c r="BU68"/>
  <c r="BT101"/>
  <c r="BU100"/>
  <c r="BW4"/>
  <c r="BV5"/>
  <c r="BW4" i="6"/>
  <c r="BX3"/>
  <c r="BV72" i="5" l="1"/>
  <c r="BV41"/>
  <c r="BV96"/>
  <c r="BV25"/>
  <c r="BV77"/>
  <c r="BV87"/>
  <c r="BV47"/>
  <c r="BV7"/>
  <c r="BV82"/>
  <c r="BV61"/>
  <c r="BV89"/>
  <c r="BV17"/>
  <c r="BV95"/>
  <c r="BV64"/>
  <c r="BV31"/>
  <c r="BV105"/>
  <c r="BV13"/>
  <c r="BV54"/>
  <c r="BV15"/>
  <c r="BV108"/>
  <c r="BV94"/>
  <c r="BV45"/>
  <c r="BV70"/>
  <c r="BV22"/>
  <c r="BV50"/>
  <c r="BV71"/>
  <c r="BV78"/>
  <c r="BV18"/>
  <c r="BV44"/>
  <c r="BV48"/>
  <c r="BV75"/>
  <c r="BV91"/>
  <c r="BV112"/>
  <c r="BV28"/>
  <c r="BV38"/>
  <c r="BV62"/>
  <c r="BV80"/>
  <c r="BV102"/>
  <c r="BV12"/>
  <c r="BV32"/>
  <c r="BV58"/>
  <c r="BV90"/>
  <c r="BV113"/>
  <c r="BV40"/>
  <c r="BV111"/>
  <c r="BV42"/>
  <c r="BV11"/>
  <c r="BV63"/>
  <c r="BV6"/>
  <c r="BV26"/>
  <c r="BV49"/>
  <c r="BV66"/>
  <c r="BV81"/>
  <c r="BV107"/>
  <c r="BV29"/>
  <c r="BV39"/>
  <c r="BV59"/>
  <c r="BV74"/>
  <c r="BV97"/>
  <c r="BV114"/>
  <c r="BV27"/>
  <c r="BV55"/>
  <c r="BV76"/>
  <c r="BV106"/>
  <c r="BV14"/>
  <c r="BV92"/>
  <c r="BV16"/>
  <c r="BV104"/>
  <c r="BV43"/>
  <c r="BV8"/>
  <c r="BV23"/>
  <c r="BV46"/>
  <c r="BV57"/>
  <c r="BV86"/>
  <c r="BV103"/>
  <c r="BV9"/>
  <c r="BV33"/>
  <c r="BV60"/>
  <c r="BV65"/>
  <c r="BV93"/>
  <c r="BV110"/>
  <c r="BV24"/>
  <c r="BV34"/>
  <c r="BV79"/>
  <c r="BV98"/>
  <c r="BV10"/>
  <c r="BV30"/>
  <c r="BV56"/>
  <c r="BV73"/>
  <c r="BV88"/>
  <c r="BW2"/>
  <c r="BW109" s="1"/>
  <c r="BZ3" i="2"/>
  <c r="BY2"/>
  <c r="BY4"/>
  <c r="BU101" i="5"/>
  <c r="BV100"/>
  <c r="BU21"/>
  <c r="BV20"/>
  <c r="BV52"/>
  <c r="BU53"/>
  <c r="BU69"/>
  <c r="BV68"/>
  <c r="BU37"/>
  <c r="BV36"/>
  <c r="BV84"/>
  <c r="BU85"/>
  <c r="BX4"/>
  <c r="BW5"/>
  <c r="BY3" i="6"/>
  <c r="BX4"/>
  <c r="BW13" i="5" l="1"/>
  <c r="BW112"/>
  <c r="BW22"/>
  <c r="BW63"/>
  <c r="BW64"/>
  <c r="BW92"/>
  <c r="BW38"/>
  <c r="BW45"/>
  <c r="BW78"/>
  <c r="BW7"/>
  <c r="BW43"/>
  <c r="BW24"/>
  <c r="BW81"/>
  <c r="BW74"/>
  <c r="BW8"/>
  <c r="BW87"/>
  <c r="BW65"/>
  <c r="BW102"/>
  <c r="BW49"/>
  <c r="BW29"/>
  <c r="BW103"/>
  <c r="BW58"/>
  <c r="BW46"/>
  <c r="BW90"/>
  <c r="BW73"/>
  <c r="BW47"/>
  <c r="BW14"/>
  <c r="BW97"/>
  <c r="BW18"/>
  <c r="BW32"/>
  <c r="BW55"/>
  <c r="BW75"/>
  <c r="BW96"/>
  <c r="BW12"/>
  <c r="BW28"/>
  <c r="BW42"/>
  <c r="BW62"/>
  <c r="BW86"/>
  <c r="BW105"/>
  <c r="BW6"/>
  <c r="BW27"/>
  <c r="BW57"/>
  <c r="BW70"/>
  <c r="BW89"/>
  <c r="BW107"/>
  <c r="BW41"/>
  <c r="BW111"/>
  <c r="BW77"/>
  <c r="BW48"/>
  <c r="BW11"/>
  <c r="BW23"/>
  <c r="BW50"/>
  <c r="BW72"/>
  <c r="BW82"/>
  <c r="BW108"/>
  <c r="BW30"/>
  <c r="BW40"/>
  <c r="BW60"/>
  <c r="BW80"/>
  <c r="BW98"/>
  <c r="BW114"/>
  <c r="BW25"/>
  <c r="BW39"/>
  <c r="BW59"/>
  <c r="BW79"/>
  <c r="BW106"/>
  <c r="BW16"/>
  <c r="BW15"/>
  <c r="BW93"/>
  <c r="BW71"/>
  <c r="BW44"/>
  <c r="BW9"/>
  <c r="BW17"/>
  <c r="BW31"/>
  <c r="BW54"/>
  <c r="BW88"/>
  <c r="BW104"/>
  <c r="BW10"/>
  <c r="BW34"/>
  <c r="BW61"/>
  <c r="BW66"/>
  <c r="BW94"/>
  <c r="BW110"/>
  <c r="BW26"/>
  <c r="BW33"/>
  <c r="BW56"/>
  <c r="BW76"/>
  <c r="BW95"/>
  <c r="BX2"/>
  <c r="BX104" s="1"/>
  <c r="BW91"/>
  <c r="BW113"/>
  <c r="CA3" i="2"/>
  <c r="BZ2"/>
  <c r="BZ4"/>
  <c r="BW52" i="5"/>
  <c r="BV53"/>
  <c r="BV69"/>
  <c r="BW68"/>
  <c r="BW20"/>
  <c r="BV21"/>
  <c r="BV85"/>
  <c r="BW84"/>
  <c r="BV37"/>
  <c r="BW36"/>
  <c r="BV101"/>
  <c r="BW100"/>
  <c r="BX5"/>
  <c r="BY4"/>
  <c r="BY4" i="6"/>
  <c r="BZ3"/>
  <c r="BX49" i="5" l="1"/>
  <c r="BX6"/>
  <c r="BX57"/>
  <c r="BX26"/>
  <c r="BX30"/>
  <c r="BX18"/>
  <c r="BX54"/>
  <c r="BX87"/>
  <c r="BX112"/>
  <c r="BX7"/>
  <c r="BX109"/>
  <c r="BX93"/>
  <c r="BX58"/>
  <c r="BX47"/>
  <c r="BX24"/>
  <c r="BX89"/>
  <c r="BX90"/>
  <c r="BX70"/>
  <c r="BX97"/>
  <c r="BX25"/>
  <c r="BX28"/>
  <c r="BX79"/>
  <c r="BX17"/>
  <c r="BX94"/>
  <c r="BX23"/>
  <c r="BX65"/>
  <c r="BX108"/>
  <c r="BX102"/>
  <c r="BX46"/>
  <c r="BX77"/>
  <c r="BX113"/>
  <c r="BX64"/>
  <c r="BX15"/>
  <c r="BX22"/>
  <c r="BX96"/>
  <c r="BX44"/>
  <c r="BX71"/>
  <c r="BX111"/>
  <c r="BX42"/>
  <c r="BX75"/>
  <c r="BX66"/>
  <c r="BX48"/>
  <c r="BX27"/>
  <c r="BX33"/>
  <c r="BX73"/>
  <c r="BX92"/>
  <c r="BX8"/>
  <c r="BX41"/>
  <c r="BX63"/>
  <c r="BX98"/>
  <c r="BX61"/>
  <c r="BX76"/>
  <c r="BX50"/>
  <c r="BX45"/>
  <c r="BX12"/>
  <c r="BX86"/>
  <c r="BX32"/>
  <c r="BX10"/>
  <c r="BX29"/>
  <c r="BX39"/>
  <c r="BX55"/>
  <c r="BX81"/>
  <c r="BX106"/>
  <c r="BX16"/>
  <c r="BX38"/>
  <c r="BX72"/>
  <c r="BX80"/>
  <c r="BX107"/>
  <c r="BX34"/>
  <c r="BX114"/>
  <c r="BX95"/>
  <c r="BX11"/>
  <c r="BX31"/>
  <c r="BX62"/>
  <c r="BX74"/>
  <c r="BX91"/>
  <c r="BX110"/>
  <c r="BY2"/>
  <c r="BY114" s="1"/>
  <c r="BX60"/>
  <c r="BX78"/>
  <c r="BX103"/>
  <c r="BX9"/>
  <c r="BX13"/>
  <c r="BX43"/>
  <c r="BX59"/>
  <c r="BX88"/>
  <c r="BX105"/>
  <c r="BX14"/>
  <c r="BX40"/>
  <c r="BX56"/>
  <c r="BX82"/>
  <c r="CB3" i="2"/>
  <c r="CA2"/>
  <c r="CA4"/>
  <c r="BX36" i="5"/>
  <c r="BW37"/>
  <c r="BW101"/>
  <c r="BX100"/>
  <c r="BX84"/>
  <c r="BW85"/>
  <c r="BW69"/>
  <c r="BX68"/>
  <c r="BX20"/>
  <c r="BW21"/>
  <c r="BX52"/>
  <c r="BW53"/>
  <c r="BY5"/>
  <c r="BZ4"/>
  <c r="BZ4" i="6"/>
  <c r="CA3"/>
  <c r="BY105" i="5" l="1"/>
  <c r="BY30"/>
  <c r="BY112"/>
  <c r="BY34"/>
  <c r="BY109"/>
  <c r="BY64"/>
  <c r="BY9"/>
  <c r="BY43"/>
  <c r="BY11"/>
  <c r="BY82"/>
  <c r="BY63"/>
  <c r="BY15"/>
  <c r="BY104"/>
  <c r="BY44"/>
  <c r="BY56"/>
  <c r="BY111"/>
  <c r="BY80"/>
  <c r="BY88"/>
  <c r="BY42"/>
  <c r="BY39"/>
  <c r="BY70"/>
  <c r="BY49"/>
  <c r="BY48"/>
  <c r="BY13"/>
  <c r="BY91"/>
  <c r="BY73"/>
  <c r="BY71"/>
  <c r="BY26"/>
  <c r="BY102"/>
  <c r="BY77"/>
  <c r="BY24"/>
  <c r="BY47"/>
  <c r="BY58"/>
  <c r="BY75"/>
  <c r="BY93"/>
  <c r="BY113"/>
  <c r="BY22"/>
  <c r="BY41"/>
  <c r="BY74"/>
  <c r="BY79"/>
  <c r="BY103"/>
  <c r="BY12"/>
  <c r="BY32"/>
  <c r="BY59"/>
  <c r="BY72"/>
  <c r="BY92"/>
  <c r="BY110"/>
  <c r="BY54"/>
  <c r="BY7"/>
  <c r="BY90"/>
  <c r="BY57"/>
  <c r="BY8"/>
  <c r="BY29"/>
  <c r="BY55"/>
  <c r="BY65"/>
  <c r="BY87"/>
  <c r="BY108"/>
  <c r="BY16"/>
  <c r="BY38"/>
  <c r="BY50"/>
  <c r="BY86"/>
  <c r="BY95"/>
  <c r="BY6"/>
  <c r="BY14"/>
  <c r="BY33"/>
  <c r="BY60"/>
  <c r="BY89"/>
  <c r="BY106"/>
  <c r="BZ2"/>
  <c r="BZ111" s="1"/>
  <c r="BY25"/>
  <c r="BY17"/>
  <c r="BY94"/>
  <c r="BY45"/>
  <c r="BY23"/>
  <c r="BY98"/>
  <c r="BY27"/>
  <c r="BY46"/>
  <c r="BY61"/>
  <c r="BY76"/>
  <c r="BY97"/>
  <c r="BY10"/>
  <c r="BY18"/>
  <c r="BY40"/>
  <c r="BY66"/>
  <c r="BY81"/>
  <c r="BY107"/>
  <c r="BY28"/>
  <c r="BY31"/>
  <c r="BY62"/>
  <c r="BY78"/>
  <c r="BY96"/>
  <c r="CC3" i="2"/>
  <c r="CB2"/>
  <c r="CB4"/>
  <c r="BX69" i="5"/>
  <c r="BY68"/>
  <c r="BX101"/>
  <c r="BY100"/>
  <c r="BX53"/>
  <c r="BY52"/>
  <c r="BX21"/>
  <c r="BY20"/>
  <c r="BX85"/>
  <c r="BY84"/>
  <c r="BX37"/>
  <c r="BY36"/>
  <c r="CA4"/>
  <c r="BZ5"/>
  <c r="CA4" i="6"/>
  <c r="CB3"/>
  <c r="BZ81" i="5" l="1"/>
  <c r="BZ34"/>
  <c r="BZ27"/>
  <c r="BZ15"/>
  <c r="BZ78"/>
  <c r="BZ56"/>
  <c r="BZ6"/>
  <c r="BZ39"/>
  <c r="BZ26"/>
  <c r="BZ49"/>
  <c r="BZ105"/>
  <c r="BZ108"/>
  <c r="BZ113"/>
  <c r="BZ64"/>
  <c r="BZ66"/>
  <c r="BZ70"/>
  <c r="BZ106"/>
  <c r="BZ7"/>
  <c r="BZ82"/>
  <c r="BZ45"/>
  <c r="BZ13"/>
  <c r="BZ96"/>
  <c r="BZ98"/>
  <c r="BZ61"/>
  <c r="BZ76"/>
  <c r="BZ79"/>
  <c r="BZ10"/>
  <c r="BZ88"/>
  <c r="BZ29"/>
  <c r="BZ32"/>
  <c r="BZ63"/>
  <c r="BZ74"/>
  <c r="BZ97"/>
  <c r="BZ114"/>
  <c r="BZ17"/>
  <c r="BZ43"/>
  <c r="BZ54"/>
  <c r="BZ77"/>
  <c r="BZ95"/>
  <c r="BZ11"/>
  <c r="BZ22"/>
  <c r="BZ41"/>
  <c r="BZ71"/>
  <c r="BZ89"/>
  <c r="BZ107"/>
  <c r="CA2"/>
  <c r="CA102" s="1"/>
  <c r="BZ47"/>
  <c r="BZ46"/>
  <c r="BZ24"/>
  <c r="BZ59"/>
  <c r="BZ58"/>
  <c r="BZ73"/>
  <c r="BZ9"/>
  <c r="BZ33"/>
  <c r="BZ60"/>
  <c r="BZ65"/>
  <c r="BZ93"/>
  <c r="BZ110"/>
  <c r="BZ18"/>
  <c r="BZ44"/>
  <c r="BZ55"/>
  <c r="BZ75"/>
  <c r="BZ91"/>
  <c r="BZ112"/>
  <c r="BZ16"/>
  <c r="BZ38"/>
  <c r="BZ50"/>
  <c r="BZ87"/>
  <c r="BZ104"/>
  <c r="BZ12"/>
  <c r="BZ90"/>
  <c r="BZ25"/>
  <c r="BZ94"/>
  <c r="BZ30"/>
  <c r="BZ109"/>
  <c r="BZ28"/>
  <c r="BZ31"/>
  <c r="BZ62"/>
  <c r="BZ80"/>
  <c r="BZ102"/>
  <c r="BZ8"/>
  <c r="BZ23"/>
  <c r="BZ42"/>
  <c r="BZ57"/>
  <c r="BZ86"/>
  <c r="BZ103"/>
  <c r="BZ14"/>
  <c r="BZ40"/>
  <c r="BZ48"/>
  <c r="BZ72"/>
  <c r="BZ92"/>
  <c r="CD3" i="2"/>
  <c r="CC2"/>
  <c r="CC4"/>
  <c r="BY37" i="5"/>
  <c r="BZ36"/>
  <c r="BZ20"/>
  <c r="BY21"/>
  <c r="BY101"/>
  <c r="BZ100"/>
  <c r="BZ84"/>
  <c r="BY85"/>
  <c r="BY53"/>
  <c r="BZ52"/>
  <c r="BY69"/>
  <c r="BZ68"/>
  <c r="CA5"/>
  <c r="CB4"/>
  <c r="CB4" i="6"/>
  <c r="CC3"/>
  <c r="CA12" i="5" l="1"/>
  <c r="CA10"/>
  <c r="CA91"/>
  <c r="CA94"/>
  <c r="CA60"/>
  <c r="CA86"/>
  <c r="CA73"/>
  <c r="CA72"/>
  <c r="CA63"/>
  <c r="CA113"/>
  <c r="CA61"/>
  <c r="CA18"/>
  <c r="CA44"/>
  <c r="CA25"/>
  <c r="CA33"/>
  <c r="CA42"/>
  <c r="CA22"/>
  <c r="CA16"/>
  <c r="CA76"/>
  <c r="CA95"/>
  <c r="CA70"/>
  <c r="CA62"/>
  <c r="CA34"/>
  <c r="CA74"/>
  <c r="CA110"/>
  <c r="CA50"/>
  <c r="CA96"/>
  <c r="CA90"/>
  <c r="CA81"/>
  <c r="CA57"/>
  <c r="CA38"/>
  <c r="CA28"/>
  <c r="CA71"/>
  <c r="CA108"/>
  <c r="CA32"/>
  <c r="CA92"/>
  <c r="CA75"/>
  <c r="CA39"/>
  <c r="CA26"/>
  <c r="CA27"/>
  <c r="CA109"/>
  <c r="CA24"/>
  <c r="CA106"/>
  <c r="CA29"/>
  <c r="CA43"/>
  <c r="CA64"/>
  <c r="CA78"/>
  <c r="CA103"/>
  <c r="CA11"/>
  <c r="CA45"/>
  <c r="CA59"/>
  <c r="CA82"/>
  <c r="CA15"/>
  <c r="CA55"/>
  <c r="CA111"/>
  <c r="CA6"/>
  <c r="CA89"/>
  <c r="CA8"/>
  <c r="CA87"/>
  <c r="CA30"/>
  <c r="CA40"/>
  <c r="CA48"/>
  <c r="CA80"/>
  <c r="CA98"/>
  <c r="CA114"/>
  <c r="CA23"/>
  <c r="CA56"/>
  <c r="CA79"/>
  <c r="CA7"/>
  <c r="CA49"/>
  <c r="CA93"/>
  <c r="CA9"/>
  <c r="CA17"/>
  <c r="CA31"/>
  <c r="CA58"/>
  <c r="CA88"/>
  <c r="CA107"/>
  <c r="CA41"/>
  <c r="CA65"/>
  <c r="CA105"/>
  <c r="CA104"/>
  <c r="CA14"/>
  <c r="CA46"/>
  <c r="CA66"/>
  <c r="CA97"/>
  <c r="CB2"/>
  <c r="CB97" s="1"/>
  <c r="CA112"/>
  <c r="CA13"/>
  <c r="CA47"/>
  <c r="CA54"/>
  <c r="CA77"/>
  <c r="CE3" i="2"/>
  <c r="CD2"/>
  <c r="CD4"/>
  <c r="CA68" i="5"/>
  <c r="BZ69"/>
  <c r="BZ21"/>
  <c r="CA20"/>
  <c r="BZ85"/>
  <c r="CA84"/>
  <c r="BZ53"/>
  <c r="CA52"/>
  <c r="BZ101"/>
  <c r="CA100"/>
  <c r="BZ37"/>
  <c r="CA36"/>
  <c r="CC4"/>
  <c r="CB5"/>
  <c r="CC4" i="6"/>
  <c r="CD3"/>
  <c r="CB44" i="5" l="1"/>
  <c r="CB105"/>
  <c r="CB110"/>
  <c r="CB7"/>
  <c r="CB34"/>
  <c r="CB82"/>
  <c r="CB65"/>
  <c r="CB17"/>
  <c r="CB108"/>
  <c r="CB40"/>
  <c r="CB31"/>
  <c r="CB13"/>
  <c r="CB18"/>
  <c r="CB48"/>
  <c r="CB103"/>
  <c r="CB28"/>
  <c r="CB81"/>
  <c r="CB61"/>
  <c r="CB62"/>
  <c r="CB43"/>
  <c r="CB64"/>
  <c r="CB46"/>
  <c r="CB92"/>
  <c r="CB76"/>
  <c r="CB15"/>
  <c r="CB8"/>
  <c r="CB47"/>
  <c r="CB87"/>
  <c r="CB27"/>
  <c r="CB60"/>
  <c r="CB57"/>
  <c r="CB14"/>
  <c r="CB104"/>
  <c r="CB11"/>
  <c r="CB91"/>
  <c r="CB9"/>
  <c r="CB88"/>
  <c r="CB22"/>
  <c r="CB41"/>
  <c r="CB49"/>
  <c r="CB80"/>
  <c r="CB98"/>
  <c r="CB10"/>
  <c r="CB29"/>
  <c r="CB39"/>
  <c r="CB79"/>
  <c r="CB113"/>
  <c r="CB72"/>
  <c r="CB78"/>
  <c r="CB114"/>
  <c r="CB71"/>
  <c r="CB95"/>
  <c r="CB63"/>
  <c r="CB16"/>
  <c r="CB38"/>
  <c r="CB50"/>
  <c r="CB70"/>
  <c r="CB94"/>
  <c r="CB111"/>
  <c r="CB30"/>
  <c r="CB33"/>
  <c r="CB59"/>
  <c r="CB106"/>
  <c r="CB42"/>
  <c r="CB112"/>
  <c r="CB77"/>
  <c r="CB96"/>
  <c r="CB23"/>
  <c r="CB93"/>
  <c r="CB74"/>
  <c r="CB58"/>
  <c r="CB73"/>
  <c r="CB90"/>
  <c r="CB109"/>
  <c r="CB12"/>
  <c r="CB24"/>
  <c r="CB54"/>
  <c r="CB66"/>
  <c r="CB86"/>
  <c r="CB107"/>
  <c r="CC2"/>
  <c r="CC107" s="1"/>
  <c r="CB6"/>
  <c r="CB25"/>
  <c r="CB32"/>
  <c r="CB55"/>
  <c r="CB89"/>
  <c r="CB102"/>
  <c r="CB26"/>
  <c r="CB45"/>
  <c r="CB56"/>
  <c r="CB75"/>
  <c r="CF3" i="2"/>
  <c r="CE2"/>
  <c r="CE4"/>
  <c r="CA37" i="5"/>
  <c r="CB36"/>
  <c r="CB52"/>
  <c r="CA53"/>
  <c r="CB20"/>
  <c r="CA21"/>
  <c r="CA101"/>
  <c r="CB100"/>
  <c r="CB84"/>
  <c r="CA85"/>
  <c r="CA69"/>
  <c r="CB68"/>
  <c r="CD4"/>
  <c r="CC5"/>
  <c r="CD4" i="6"/>
  <c r="CE3"/>
  <c r="CC82" i="5" l="1"/>
  <c r="CC71"/>
  <c r="CC43"/>
  <c r="CC57"/>
  <c r="CC92"/>
  <c r="CC28"/>
  <c r="CC75"/>
  <c r="CC59"/>
  <c r="CC55"/>
  <c r="CC47"/>
  <c r="CC31"/>
  <c r="CC26"/>
  <c r="CC105"/>
  <c r="CC8"/>
  <c r="CC27"/>
  <c r="CC24"/>
  <c r="CC113"/>
  <c r="CC32"/>
  <c r="CC61"/>
  <c r="CC7"/>
  <c r="CC56"/>
  <c r="CC33"/>
  <c r="CC46"/>
  <c r="CC12"/>
  <c r="CC78"/>
  <c r="CC86"/>
  <c r="CC30"/>
  <c r="CC60"/>
  <c r="CC87"/>
  <c r="CC97"/>
  <c r="CC93"/>
  <c r="CC15"/>
  <c r="CC58"/>
  <c r="CC104"/>
  <c r="CC50"/>
  <c r="CC34"/>
  <c r="CC65"/>
  <c r="CC114"/>
  <c r="CC42"/>
  <c r="CC112"/>
  <c r="CC94"/>
  <c r="CC11"/>
  <c r="CC29"/>
  <c r="CC109"/>
  <c r="CC76"/>
  <c r="CC54"/>
  <c r="CC6"/>
  <c r="CC14"/>
  <c r="CC40"/>
  <c r="CC73"/>
  <c r="CC96"/>
  <c r="CC17"/>
  <c r="CC66"/>
  <c r="CC90"/>
  <c r="CC16"/>
  <c r="CC95"/>
  <c r="CC62"/>
  <c r="CC80"/>
  <c r="CC108"/>
  <c r="CC23"/>
  <c r="CC45"/>
  <c r="CC64"/>
  <c r="CC98"/>
  <c r="CC38"/>
  <c r="CC77"/>
  <c r="CC22"/>
  <c r="CC41"/>
  <c r="CC49"/>
  <c r="CC79"/>
  <c r="CC103"/>
  <c r="CC89"/>
  <c r="CC106"/>
  <c r="CC9"/>
  <c r="CC25"/>
  <c r="CC48"/>
  <c r="CC74"/>
  <c r="CC88"/>
  <c r="CC110"/>
  <c r="CC13"/>
  <c r="CC39"/>
  <c r="CC63"/>
  <c r="CC72"/>
  <c r="CC91"/>
  <c r="CC111"/>
  <c r="CD2"/>
  <c r="CD112" s="1"/>
  <c r="CC102"/>
  <c r="CC10"/>
  <c r="CC18"/>
  <c r="CC44"/>
  <c r="CC70"/>
  <c r="CC81"/>
  <c r="CG3" i="2"/>
  <c r="CF2"/>
  <c r="CF4"/>
  <c r="CC84" i="5"/>
  <c r="CB85"/>
  <c r="CB69"/>
  <c r="CC68"/>
  <c r="CB101"/>
  <c r="CC100"/>
  <c r="CC52"/>
  <c r="CB53"/>
  <c r="CB37"/>
  <c r="CC36"/>
  <c r="CC20"/>
  <c r="CB21"/>
  <c r="CE4"/>
  <c r="CD5"/>
  <c r="CE4" i="6"/>
  <c r="CF3"/>
  <c r="CD7" i="5" l="1"/>
  <c r="CD60"/>
  <c r="CD74"/>
  <c r="CD54"/>
  <c r="CD43"/>
  <c r="CD13"/>
  <c r="CD96"/>
  <c r="CD80"/>
  <c r="CD97"/>
  <c r="CD82"/>
  <c r="CD78"/>
  <c r="CE2"/>
  <c r="CE106" s="1"/>
  <c r="CD24"/>
  <c r="CD39"/>
  <c r="CD28"/>
  <c r="CD102"/>
  <c r="CD65"/>
  <c r="CD15"/>
  <c r="CD105"/>
  <c r="CD16"/>
  <c r="CD38"/>
  <c r="CD50"/>
  <c r="CD87"/>
  <c r="CD104"/>
  <c r="CD12"/>
  <c r="CD27"/>
  <c r="CD46"/>
  <c r="CD61"/>
  <c r="CD90"/>
  <c r="CD106"/>
  <c r="CD6"/>
  <c r="CD26"/>
  <c r="CD45"/>
  <c r="CD66"/>
  <c r="CD81"/>
  <c r="CD108"/>
  <c r="CD49"/>
  <c r="CD62"/>
  <c r="CD76"/>
  <c r="CD98"/>
  <c r="CD8"/>
  <c r="CD23"/>
  <c r="CD42"/>
  <c r="CD57"/>
  <c r="CD86"/>
  <c r="CD103"/>
  <c r="CD63"/>
  <c r="CD29"/>
  <c r="CD70"/>
  <c r="CD33"/>
  <c r="CD110"/>
  <c r="CD64"/>
  <c r="CD14"/>
  <c r="CD40"/>
  <c r="CD48"/>
  <c r="CD72"/>
  <c r="CD92"/>
  <c r="CD111"/>
  <c r="CD25"/>
  <c r="CD32"/>
  <c r="CD59"/>
  <c r="CD79"/>
  <c r="CD94"/>
  <c r="CD113"/>
  <c r="CD17"/>
  <c r="CD47"/>
  <c r="CD58"/>
  <c r="CD77"/>
  <c r="CD95"/>
  <c r="CD114"/>
  <c r="CD31"/>
  <c r="CD9"/>
  <c r="CD93"/>
  <c r="CD34"/>
  <c r="CD11"/>
  <c r="CD22"/>
  <c r="CD41"/>
  <c r="CD71"/>
  <c r="CD89"/>
  <c r="CD107"/>
  <c r="CD10"/>
  <c r="CD30"/>
  <c r="CD56"/>
  <c r="CD73"/>
  <c r="CD88"/>
  <c r="CD109"/>
  <c r="CD18"/>
  <c r="CD44"/>
  <c r="CD55"/>
  <c r="CD75"/>
  <c r="CD91"/>
  <c r="CH3" i="2"/>
  <c r="CG2"/>
  <c r="CG4"/>
  <c r="CC69" i="5"/>
  <c r="CD68"/>
  <c r="CC21"/>
  <c r="CD20"/>
  <c r="CC53"/>
  <c r="CD52"/>
  <c r="CC37"/>
  <c r="CD36"/>
  <c r="CC101"/>
  <c r="CD100"/>
  <c r="CC85"/>
  <c r="CD84"/>
  <c r="CE5"/>
  <c r="CF4"/>
  <c r="CF4" i="6"/>
  <c r="CG3"/>
  <c r="CE42" i="5" l="1"/>
  <c r="CE105"/>
  <c r="CE77"/>
  <c r="CE97"/>
  <c r="CE32"/>
  <c r="CE93"/>
  <c r="CE79"/>
  <c r="CE12"/>
  <c r="CE41"/>
  <c r="CE13"/>
  <c r="CE44"/>
  <c r="CE17"/>
  <c r="CE54"/>
  <c r="CE104"/>
  <c r="CE34"/>
  <c r="CE86"/>
  <c r="CE91"/>
  <c r="CE15"/>
  <c r="CE90"/>
  <c r="CE14"/>
  <c r="CE18"/>
  <c r="CE48"/>
  <c r="CE96"/>
  <c r="CE28"/>
  <c r="CE62"/>
  <c r="CE58"/>
  <c r="CE111"/>
  <c r="CE102"/>
  <c r="CE9"/>
  <c r="CE31"/>
  <c r="CE88"/>
  <c r="CE10"/>
  <c r="CE61"/>
  <c r="CE110"/>
  <c r="CE70"/>
  <c r="CE26"/>
  <c r="CE94"/>
  <c r="CE27"/>
  <c r="CE33"/>
  <c r="CE6"/>
  <c r="CE49"/>
  <c r="CE74"/>
  <c r="CE66"/>
  <c r="CE46"/>
  <c r="CE63"/>
  <c r="CE107"/>
  <c r="CE75"/>
  <c r="CE22"/>
  <c r="CE45"/>
  <c r="CE71"/>
  <c r="CE73"/>
  <c r="CE92"/>
  <c r="CE112"/>
  <c r="CE29"/>
  <c r="CE43"/>
  <c r="CE59"/>
  <c r="CE81"/>
  <c r="CE103"/>
  <c r="CE8"/>
  <c r="CE24"/>
  <c r="CE57"/>
  <c r="CE89"/>
  <c r="CE64"/>
  <c r="CE7"/>
  <c r="CE47"/>
  <c r="CE16"/>
  <c r="CE60"/>
  <c r="CE11"/>
  <c r="CE23"/>
  <c r="CE50"/>
  <c r="CE65"/>
  <c r="CE82"/>
  <c r="CE108"/>
  <c r="CE30"/>
  <c r="CE40"/>
  <c r="CE56"/>
  <c r="CE80"/>
  <c r="CE98"/>
  <c r="CE114"/>
  <c r="CE25"/>
  <c r="CE38"/>
  <c r="CE72"/>
  <c r="CE76"/>
  <c r="CE87"/>
  <c r="CE113"/>
  <c r="CE39"/>
  <c r="CE55"/>
  <c r="CE78"/>
  <c r="CE95"/>
  <c r="CE109"/>
  <c r="CF2"/>
  <c r="CF109" s="1"/>
  <c r="CI3" i="2"/>
  <c r="CH2"/>
  <c r="CH4"/>
  <c r="CD85" i="5"/>
  <c r="CE84"/>
  <c r="CD37"/>
  <c r="CE36"/>
  <c r="CE20"/>
  <c r="CD21"/>
  <c r="CD101"/>
  <c r="CE100"/>
  <c r="CD53"/>
  <c r="CE52"/>
  <c r="CE68"/>
  <c r="CD69"/>
  <c r="CF5"/>
  <c r="CG4"/>
  <c r="CG4" i="6"/>
  <c r="CH3"/>
  <c r="CF108" i="5" l="1"/>
  <c r="CF103"/>
  <c r="CF9"/>
  <c r="CF74"/>
  <c r="CF98"/>
  <c r="CF17"/>
  <c r="CF45"/>
  <c r="CF105"/>
  <c r="CF50"/>
  <c r="CF26"/>
  <c r="CF97"/>
  <c r="CF88"/>
  <c r="CF73"/>
  <c r="CF8"/>
  <c r="CF76"/>
  <c r="CF78"/>
  <c r="CF87"/>
  <c r="CF41"/>
  <c r="CF38"/>
  <c r="CF6"/>
  <c r="CF80"/>
  <c r="CF63"/>
  <c r="CF58"/>
  <c r="CF65"/>
  <c r="CF22"/>
  <c r="CF48"/>
  <c r="CF111"/>
  <c r="CF56"/>
  <c r="CF13"/>
  <c r="CF28"/>
  <c r="CF43"/>
  <c r="CF7"/>
  <c r="CF92"/>
  <c r="CF25"/>
  <c r="CF32"/>
  <c r="CF55"/>
  <c r="CF89"/>
  <c r="CF102"/>
  <c r="CF11"/>
  <c r="CF31"/>
  <c r="CF62"/>
  <c r="CF71"/>
  <c r="CF91"/>
  <c r="CF110"/>
  <c r="CF27"/>
  <c r="CF46"/>
  <c r="CF61"/>
  <c r="CF77"/>
  <c r="CF96"/>
  <c r="CF18"/>
  <c r="CF47"/>
  <c r="CF44"/>
  <c r="CF49"/>
  <c r="CF16"/>
  <c r="CF94"/>
  <c r="CF23"/>
  <c r="CF42"/>
  <c r="CF57"/>
  <c r="CF70"/>
  <c r="CF93"/>
  <c r="CF112"/>
  <c r="CF14"/>
  <c r="CF40"/>
  <c r="CF72"/>
  <c r="CF79"/>
  <c r="CF104"/>
  <c r="CF10"/>
  <c r="CF29"/>
  <c r="CF39"/>
  <c r="CF59"/>
  <c r="CF81"/>
  <c r="CF113"/>
  <c r="CF12"/>
  <c r="CF24"/>
  <c r="CF54"/>
  <c r="CF66"/>
  <c r="CF86"/>
  <c r="CF107"/>
  <c r="CF15"/>
  <c r="CF34"/>
  <c r="CF64"/>
  <c r="CF82"/>
  <c r="CF95"/>
  <c r="CF114"/>
  <c r="CF30"/>
  <c r="CF33"/>
  <c r="CF60"/>
  <c r="CF75"/>
  <c r="CF106"/>
  <c r="CG2"/>
  <c r="CG102" s="1"/>
  <c r="CF90"/>
  <c r="CJ3" i="2"/>
  <c r="CI2"/>
  <c r="CI4"/>
  <c r="CF52" i="5"/>
  <c r="CE53"/>
  <c r="CE21"/>
  <c r="CF20"/>
  <c r="CE101"/>
  <c r="CF100"/>
  <c r="CF36"/>
  <c r="CE37"/>
  <c r="CE69"/>
  <c r="CF68"/>
  <c r="CE85"/>
  <c r="CF84"/>
  <c r="CG5"/>
  <c r="CH4"/>
  <c r="CH4" i="6"/>
  <c r="CI3"/>
  <c r="CG13" i="5" l="1"/>
  <c r="CG64"/>
  <c r="CG48"/>
  <c r="CG7"/>
  <c r="CG57"/>
  <c r="CG50"/>
  <c r="CG58"/>
  <c r="CG60"/>
  <c r="CG42"/>
  <c r="CG88"/>
  <c r="CG78"/>
  <c r="CG91"/>
  <c r="CG26"/>
  <c r="CG97"/>
  <c r="CG63"/>
  <c r="CG27"/>
  <c r="CG49"/>
  <c r="CG59"/>
  <c r="CG39"/>
  <c r="CG111"/>
  <c r="CG80"/>
  <c r="CG41"/>
  <c r="CG28"/>
  <c r="CG108"/>
  <c r="CG18"/>
  <c r="CG81"/>
  <c r="CG47"/>
  <c r="CG74"/>
  <c r="CG93"/>
  <c r="CG113"/>
  <c r="CG23"/>
  <c r="CG38"/>
  <c r="CG66"/>
  <c r="CG76"/>
  <c r="CG109"/>
  <c r="CG46"/>
  <c r="CG32"/>
  <c r="CG33"/>
  <c r="CG10"/>
  <c r="CG40"/>
  <c r="CG70"/>
  <c r="CG107"/>
  <c r="CG24"/>
  <c r="CG54"/>
  <c r="CG15"/>
  <c r="CG104"/>
  <c r="CG12"/>
  <c r="CG92"/>
  <c r="CG14"/>
  <c r="CG106"/>
  <c r="CG22"/>
  <c r="CG34"/>
  <c r="CG61"/>
  <c r="CG79"/>
  <c r="CG103"/>
  <c r="CG8"/>
  <c r="CG29"/>
  <c r="CG55"/>
  <c r="CG65"/>
  <c r="CG87"/>
  <c r="CG110"/>
  <c r="CG17"/>
  <c r="CG43"/>
  <c r="CG73"/>
  <c r="CG71"/>
  <c r="CG98"/>
  <c r="CG114"/>
  <c r="CG86"/>
  <c r="CG96"/>
  <c r="CG72"/>
  <c r="CG6"/>
  <c r="CG89"/>
  <c r="CG16"/>
  <c r="CG31"/>
  <c r="CG62"/>
  <c r="CG77"/>
  <c r="CG95"/>
  <c r="CG11"/>
  <c r="CG30"/>
  <c r="CG45"/>
  <c r="CG56"/>
  <c r="CG82"/>
  <c r="CG105"/>
  <c r="CG9"/>
  <c r="CG25"/>
  <c r="CG44"/>
  <c r="CG75"/>
  <c r="CG94"/>
  <c r="CH2"/>
  <c r="CH102" s="1"/>
  <c r="CG112"/>
  <c r="CG90"/>
  <c r="CK3" i="2"/>
  <c r="CJ2"/>
  <c r="CJ4"/>
  <c r="CF69" i="5"/>
  <c r="CG68"/>
  <c r="CG84"/>
  <c r="CF85"/>
  <c r="CG20"/>
  <c r="CF21"/>
  <c r="CF37"/>
  <c r="CG36"/>
  <c r="CF101"/>
  <c r="CG100"/>
  <c r="CF53"/>
  <c r="CG52"/>
  <c r="CH5"/>
  <c r="CI4"/>
  <c r="CI4" i="6"/>
  <c r="CJ3"/>
  <c r="CH112" i="5" l="1"/>
  <c r="CH77"/>
  <c r="CH31"/>
  <c r="CH42"/>
  <c r="CH93"/>
  <c r="CH18"/>
  <c r="CH75"/>
  <c r="CH95"/>
  <c r="CH81"/>
  <c r="CH86"/>
  <c r="CH24"/>
  <c r="CH49"/>
  <c r="CH76"/>
  <c r="CH11"/>
  <c r="CH41"/>
  <c r="CH89"/>
  <c r="CH29"/>
  <c r="CH63"/>
  <c r="CH97"/>
  <c r="CH66"/>
  <c r="CH25"/>
  <c r="CH113"/>
  <c r="CH87"/>
  <c r="CH60"/>
  <c r="CH55"/>
  <c r="CH44"/>
  <c r="CH47"/>
  <c r="CH45"/>
  <c r="CH23"/>
  <c r="CH12"/>
  <c r="CH32"/>
  <c r="CH62"/>
  <c r="CH98"/>
  <c r="CH22"/>
  <c r="CH71"/>
  <c r="CH105"/>
  <c r="CH39"/>
  <c r="CH74"/>
  <c r="CH114"/>
  <c r="CH46"/>
  <c r="CH79"/>
  <c r="CH9"/>
  <c r="CH91"/>
  <c r="CH17"/>
  <c r="CH6"/>
  <c r="CH8"/>
  <c r="CH103"/>
  <c r="CH27"/>
  <c r="CH59"/>
  <c r="CH94"/>
  <c r="CH16"/>
  <c r="CH57"/>
  <c r="CH104"/>
  <c r="CH33"/>
  <c r="CH65"/>
  <c r="CH110"/>
  <c r="CI2"/>
  <c r="CI102" s="1"/>
  <c r="CH58"/>
  <c r="CH26"/>
  <c r="CH108"/>
  <c r="CH61"/>
  <c r="CH10"/>
  <c r="CH30"/>
  <c r="CH56"/>
  <c r="CH73"/>
  <c r="CH88"/>
  <c r="CH109"/>
  <c r="CH13"/>
  <c r="CH43"/>
  <c r="CH54"/>
  <c r="CH78"/>
  <c r="CH96"/>
  <c r="CH7"/>
  <c r="CH15"/>
  <c r="CH34"/>
  <c r="CH64"/>
  <c r="CH82"/>
  <c r="CH107"/>
  <c r="CH70"/>
  <c r="CH90"/>
  <c r="CH106"/>
  <c r="CH14"/>
  <c r="CH40"/>
  <c r="CH48"/>
  <c r="CH72"/>
  <c r="CH92"/>
  <c r="CH111"/>
  <c r="CH28"/>
  <c r="CH38"/>
  <c r="CH50"/>
  <c r="CH80"/>
  <c r="CL3" i="2"/>
  <c r="CK2"/>
  <c r="CK4"/>
  <c r="CH52" i="5"/>
  <c r="CG53"/>
  <c r="CG37"/>
  <c r="CH36"/>
  <c r="CH84"/>
  <c r="CG85"/>
  <c r="CG101"/>
  <c r="CH100"/>
  <c r="CG69"/>
  <c r="CH68"/>
  <c r="CH20"/>
  <c r="CG21"/>
  <c r="CI5"/>
  <c r="CJ4"/>
  <c r="CJ4" i="6"/>
  <c r="CK3"/>
  <c r="CI78" i="5" l="1"/>
  <c r="CI82"/>
  <c r="CI106"/>
  <c r="CI7"/>
  <c r="CI29"/>
  <c r="CI24"/>
  <c r="CI32"/>
  <c r="CI25"/>
  <c r="CI33"/>
  <c r="CI96"/>
  <c r="CI71"/>
  <c r="CI11"/>
  <c r="CI89"/>
  <c r="CI48"/>
  <c r="CI81"/>
  <c r="CI39"/>
  <c r="CI26"/>
  <c r="CI70"/>
  <c r="CI42"/>
  <c r="CI9"/>
  <c r="CI88"/>
  <c r="CI47"/>
  <c r="CI75"/>
  <c r="CI38"/>
  <c r="CI6"/>
  <c r="CI28"/>
  <c r="CI86"/>
  <c r="CI50"/>
  <c r="CI14"/>
  <c r="CI91"/>
  <c r="CI59"/>
  <c r="CI8"/>
  <c r="CI94"/>
  <c r="CI79"/>
  <c r="CI57"/>
  <c r="CI30"/>
  <c r="CI43"/>
  <c r="CI62"/>
  <c r="CI112"/>
  <c r="CI23"/>
  <c r="CI54"/>
  <c r="CI114"/>
  <c r="CI44"/>
  <c r="CI72"/>
  <c r="CI65"/>
  <c r="CI111"/>
  <c r="CI87"/>
  <c r="CI110"/>
  <c r="CI58"/>
  <c r="CI60"/>
  <c r="CI27"/>
  <c r="CI12"/>
  <c r="CI40"/>
  <c r="CI63"/>
  <c r="CI92"/>
  <c r="CI17"/>
  <c r="CI55"/>
  <c r="CI98"/>
  <c r="CI16"/>
  <c r="CI64"/>
  <c r="CI108"/>
  <c r="CI97"/>
  <c r="CI10"/>
  <c r="CI34"/>
  <c r="CI61"/>
  <c r="CI73"/>
  <c r="CI95"/>
  <c r="CI18"/>
  <c r="CI31"/>
  <c r="CI74"/>
  <c r="CI109"/>
  <c r="CI13"/>
  <c r="CI46"/>
  <c r="CI77"/>
  <c r="CI113"/>
  <c r="CI90"/>
  <c r="CI105"/>
  <c r="CI22"/>
  <c r="CI45"/>
  <c r="CI56"/>
  <c r="CI80"/>
  <c r="CI104"/>
  <c r="CI15"/>
  <c r="CI41"/>
  <c r="CI49"/>
  <c r="CI76"/>
  <c r="CI103"/>
  <c r="CI66"/>
  <c r="CI93"/>
  <c r="CJ2"/>
  <c r="CJ103" s="1"/>
  <c r="CI107"/>
  <c r="CM3" i="2"/>
  <c r="CL2"/>
  <c r="CL4"/>
  <c r="CH101" i="5"/>
  <c r="CI100"/>
  <c r="CH37"/>
  <c r="CI36"/>
  <c r="CH21"/>
  <c r="CI20"/>
  <c r="CI68"/>
  <c r="CH69"/>
  <c r="CI84"/>
  <c r="CH85"/>
  <c r="CI52"/>
  <c r="CH53"/>
  <c r="CK4"/>
  <c r="CJ5"/>
  <c r="CK4" i="6"/>
  <c r="CL3"/>
  <c r="CJ66" i="5" l="1"/>
  <c r="CJ12"/>
  <c r="CJ56"/>
  <c r="CJ108"/>
  <c r="CJ13"/>
  <c r="CJ33"/>
  <c r="CJ58"/>
  <c r="CJ9"/>
  <c r="CJ105"/>
  <c r="CJ86"/>
  <c r="CJ80"/>
  <c r="CJ27"/>
  <c r="CJ92"/>
  <c r="CJ39"/>
  <c r="CJ63"/>
  <c r="CJ72"/>
  <c r="CJ61"/>
  <c r="CJ46"/>
  <c r="CJ50"/>
  <c r="CJ43"/>
  <c r="CJ24"/>
  <c r="CJ41"/>
  <c r="CJ88"/>
  <c r="CJ54"/>
  <c r="CJ22"/>
  <c r="CJ98"/>
  <c r="CJ96"/>
  <c r="CJ109"/>
  <c r="CJ106"/>
  <c r="CJ14"/>
  <c r="CJ40"/>
  <c r="CJ60"/>
  <c r="CJ79"/>
  <c r="CJ104"/>
  <c r="CJ6"/>
  <c r="CJ25"/>
  <c r="CJ32"/>
  <c r="CJ55"/>
  <c r="CJ89"/>
  <c r="CJ102"/>
  <c r="CJ16"/>
  <c r="CJ38"/>
  <c r="CJ65"/>
  <c r="CJ71"/>
  <c r="CJ94"/>
  <c r="CJ111"/>
  <c r="CK2"/>
  <c r="CK102" s="1"/>
  <c r="CJ30"/>
  <c r="CJ28"/>
  <c r="CJ29"/>
  <c r="CJ77"/>
  <c r="CJ75"/>
  <c r="CJ7"/>
  <c r="CJ90"/>
  <c r="CJ10"/>
  <c r="CJ81"/>
  <c r="CJ15"/>
  <c r="CJ34"/>
  <c r="CJ57"/>
  <c r="CJ76"/>
  <c r="CJ95"/>
  <c r="CJ114"/>
  <c r="CJ26"/>
  <c r="CJ45"/>
  <c r="CJ49"/>
  <c r="CJ82"/>
  <c r="CJ97"/>
  <c r="CJ8"/>
  <c r="CJ17"/>
  <c r="CJ47"/>
  <c r="CJ64"/>
  <c r="CJ87"/>
  <c r="CJ107"/>
  <c r="CJ113"/>
  <c r="CJ59"/>
  <c r="CJ11"/>
  <c r="CJ31"/>
  <c r="CJ62"/>
  <c r="CJ73"/>
  <c r="CJ91"/>
  <c r="CJ110"/>
  <c r="CJ23"/>
  <c r="CJ42"/>
  <c r="CJ74"/>
  <c r="CJ70"/>
  <c r="CJ93"/>
  <c r="CJ112"/>
  <c r="CJ18"/>
  <c r="CJ44"/>
  <c r="CJ48"/>
  <c r="CJ78"/>
  <c r="CN3" i="2"/>
  <c r="CM2"/>
  <c r="CM4"/>
  <c r="CI37" i="5"/>
  <c r="CJ36"/>
  <c r="CI85"/>
  <c r="CJ84"/>
  <c r="CJ52"/>
  <c r="CI53"/>
  <c r="CI69"/>
  <c r="CJ68"/>
  <c r="CI21"/>
  <c r="CJ20"/>
  <c r="CI101"/>
  <c r="CJ100"/>
  <c r="CK5"/>
  <c r="CL4"/>
  <c r="CL4" i="6"/>
  <c r="CM3"/>
  <c r="CK48" i="5" l="1"/>
  <c r="CK71"/>
  <c r="CK107"/>
  <c r="CK18"/>
  <c r="CK110"/>
  <c r="CK10"/>
  <c r="CK81"/>
  <c r="CK58"/>
  <c r="CK23"/>
  <c r="CK98"/>
  <c r="CK42"/>
  <c r="CK32"/>
  <c r="CK62"/>
  <c r="CK70"/>
  <c r="CK47"/>
  <c r="CK113"/>
  <c r="CK76"/>
  <c r="CK33"/>
  <c r="CK40"/>
  <c r="CK24"/>
  <c r="CK93"/>
  <c r="CK50"/>
  <c r="CL2"/>
  <c r="CL103" s="1"/>
  <c r="CK12"/>
  <c r="CK92"/>
  <c r="CK15"/>
  <c r="CK104"/>
  <c r="CK31"/>
  <c r="CK114"/>
  <c r="CK22"/>
  <c r="CK34"/>
  <c r="CK66"/>
  <c r="CK86"/>
  <c r="CK103"/>
  <c r="CK8"/>
  <c r="CK29"/>
  <c r="CK55"/>
  <c r="CK72"/>
  <c r="CK87"/>
  <c r="CK108"/>
  <c r="CK17"/>
  <c r="CK43"/>
  <c r="CK54"/>
  <c r="CK64"/>
  <c r="CK94"/>
  <c r="CK112"/>
  <c r="CK89"/>
  <c r="CK74"/>
  <c r="CK60"/>
  <c r="CK79"/>
  <c r="CK28"/>
  <c r="CK96"/>
  <c r="CK16"/>
  <c r="CK38"/>
  <c r="CK73"/>
  <c r="CK77"/>
  <c r="CK95"/>
  <c r="CK11"/>
  <c r="CK30"/>
  <c r="CK45"/>
  <c r="CK56"/>
  <c r="CK82"/>
  <c r="CK105"/>
  <c r="CK9"/>
  <c r="CK25"/>
  <c r="CK44"/>
  <c r="CK65"/>
  <c r="CK88"/>
  <c r="CK109"/>
  <c r="CK6"/>
  <c r="CK59"/>
  <c r="CK14"/>
  <c r="CK61"/>
  <c r="CK106"/>
  <c r="CK78"/>
  <c r="CK13"/>
  <c r="CK39"/>
  <c r="CK63"/>
  <c r="CK75"/>
  <c r="CK91"/>
  <c r="CK111"/>
  <c r="CK27"/>
  <c r="CK46"/>
  <c r="CK57"/>
  <c r="CK80"/>
  <c r="CK97"/>
  <c r="CK7"/>
  <c r="CK26"/>
  <c r="CK41"/>
  <c r="CK49"/>
  <c r="CK90"/>
  <c r="CO3" i="2"/>
  <c r="CN2"/>
  <c r="CN4"/>
  <c r="CK52" i="5"/>
  <c r="CJ53"/>
  <c r="CJ101"/>
  <c r="CK100"/>
  <c r="CJ69"/>
  <c r="CK68"/>
  <c r="CJ85"/>
  <c r="CK84"/>
  <c r="CJ21"/>
  <c r="CK20"/>
  <c r="CJ37"/>
  <c r="CK36"/>
  <c r="CM4"/>
  <c r="CL5"/>
  <c r="CM4" i="6"/>
  <c r="CN3"/>
  <c r="CL11" i="5" l="1"/>
  <c r="CL114"/>
  <c r="CL45"/>
  <c r="CL105"/>
  <c r="CL89"/>
  <c r="CL25"/>
  <c r="CL58"/>
  <c r="CL15"/>
  <c r="CL39"/>
  <c r="CL60"/>
  <c r="CL22"/>
  <c r="CL71"/>
  <c r="CL107"/>
  <c r="CL32"/>
  <c r="CL90"/>
  <c r="CL102"/>
  <c r="CL80"/>
  <c r="CL9"/>
  <c r="CL13"/>
  <c r="CL63"/>
  <c r="CL96"/>
  <c r="CL27"/>
  <c r="CL73"/>
  <c r="CL64"/>
  <c r="CL74"/>
  <c r="CL93"/>
  <c r="CL43"/>
  <c r="CL78"/>
  <c r="CL12"/>
  <c r="CL34"/>
  <c r="CL98"/>
  <c r="CL109"/>
  <c r="CL6"/>
  <c r="CL26"/>
  <c r="CL46"/>
  <c r="CL57"/>
  <c r="CL7"/>
  <c r="CL82"/>
  <c r="CL29"/>
  <c r="CL97"/>
  <c r="CL33"/>
  <c r="CL110"/>
  <c r="CL16"/>
  <c r="CL42"/>
  <c r="CL50"/>
  <c r="CL87"/>
  <c r="CL104"/>
  <c r="CL10"/>
  <c r="CL30"/>
  <c r="CL56"/>
  <c r="CL76"/>
  <c r="CL106"/>
  <c r="CL18"/>
  <c r="CL48"/>
  <c r="CL28"/>
  <c r="CL41"/>
  <c r="CL62"/>
  <c r="CL59"/>
  <c r="CL38"/>
  <c r="CL65"/>
  <c r="CL14"/>
  <c r="CL40"/>
  <c r="CL70"/>
  <c r="CL72"/>
  <c r="CL92"/>
  <c r="CL111"/>
  <c r="CL24"/>
  <c r="CL31"/>
  <c r="CL61"/>
  <c r="CL88"/>
  <c r="CL8"/>
  <c r="CL44"/>
  <c r="CL66"/>
  <c r="CL86"/>
  <c r="CL81"/>
  <c r="CL55"/>
  <c r="CL79"/>
  <c r="CL94"/>
  <c r="CL113"/>
  <c r="CL23"/>
  <c r="CL49"/>
  <c r="CL75"/>
  <c r="CL112"/>
  <c r="CL91"/>
  <c r="CL17"/>
  <c r="CL47"/>
  <c r="CL54"/>
  <c r="CL77"/>
  <c r="CL95"/>
  <c r="CM2"/>
  <c r="CM96" s="1"/>
  <c r="CL108"/>
  <c r="CP3" i="2"/>
  <c r="CO2"/>
  <c r="CO4"/>
  <c r="CK21" i="5"/>
  <c r="CL20"/>
  <c r="CK69"/>
  <c r="CL68"/>
  <c r="CK53"/>
  <c r="CL52"/>
  <c r="CL36"/>
  <c r="CK37"/>
  <c r="CK85"/>
  <c r="CL84"/>
  <c r="CL100"/>
  <c r="CK101"/>
  <c r="CM5"/>
  <c r="CN4"/>
  <c r="CN4" i="6"/>
  <c r="CO3"/>
  <c r="CM40" i="5" l="1"/>
  <c r="CM41"/>
  <c r="CM111"/>
  <c r="CM15"/>
  <c r="CM70"/>
  <c r="CM43"/>
  <c r="CM66"/>
  <c r="CM73"/>
  <c r="CM39"/>
  <c r="CM62"/>
  <c r="CM93"/>
  <c r="CM29"/>
  <c r="CM114"/>
  <c r="CM64"/>
  <c r="CM25"/>
  <c r="CM91"/>
  <c r="CM42"/>
  <c r="CM98"/>
  <c r="CM61"/>
  <c r="CM16"/>
  <c r="CM46"/>
  <c r="CM65"/>
  <c r="CM90"/>
  <c r="CM107"/>
  <c r="CM26"/>
  <c r="CM33"/>
  <c r="CM59"/>
  <c r="CM89"/>
  <c r="CM113"/>
  <c r="CM112"/>
  <c r="CM63"/>
  <c r="CM28"/>
  <c r="CM105"/>
  <c r="CM80"/>
  <c r="CM34"/>
  <c r="CM110"/>
  <c r="CM13"/>
  <c r="CM47"/>
  <c r="CM71"/>
  <c r="CM77"/>
  <c r="CM102"/>
  <c r="CM6"/>
  <c r="CM27"/>
  <c r="CM56"/>
  <c r="CM79"/>
  <c r="CM109"/>
  <c r="CM45"/>
  <c r="CM78"/>
  <c r="CM30"/>
  <c r="CM7"/>
  <c r="CM103"/>
  <c r="CM12"/>
  <c r="CM86"/>
  <c r="CM60"/>
  <c r="CM10"/>
  <c r="CM94"/>
  <c r="CM14"/>
  <c r="CM44"/>
  <c r="CM48"/>
  <c r="CM81"/>
  <c r="CM97"/>
  <c r="CM8"/>
  <c r="CM24"/>
  <c r="CM57"/>
  <c r="CM76"/>
  <c r="CM95"/>
  <c r="CM22"/>
  <c r="CM92"/>
  <c r="CM74"/>
  <c r="CM49"/>
  <c r="CM11"/>
  <c r="CM23"/>
  <c r="CM50"/>
  <c r="CM72"/>
  <c r="CM82"/>
  <c r="CM108"/>
  <c r="CN2"/>
  <c r="CN109" s="1"/>
  <c r="CM38"/>
  <c r="CM58"/>
  <c r="CM87"/>
  <c r="CM106"/>
  <c r="CM9"/>
  <c r="CM17"/>
  <c r="CM31"/>
  <c r="CM54"/>
  <c r="CM88"/>
  <c r="CM104"/>
  <c r="CM18"/>
  <c r="CM32"/>
  <c r="CM55"/>
  <c r="CM75"/>
  <c r="CQ3" i="2"/>
  <c r="CP2"/>
  <c r="CP4"/>
  <c r="CL69" i="5"/>
  <c r="CM68"/>
  <c r="CL101"/>
  <c r="CM100"/>
  <c r="CM36"/>
  <c r="CL37"/>
  <c r="CL85"/>
  <c r="CM84"/>
  <c r="CM52"/>
  <c r="CL53"/>
  <c r="CL21"/>
  <c r="CM20"/>
  <c r="CN5"/>
  <c r="CO4"/>
  <c r="CO4" i="6"/>
  <c r="CP3"/>
  <c r="CN14" i="5" l="1"/>
  <c r="CN47"/>
  <c r="CN60"/>
  <c r="CN87"/>
  <c r="CN32"/>
  <c r="CN104"/>
  <c r="CN23"/>
  <c r="CN56"/>
  <c r="CN72"/>
  <c r="CN66"/>
  <c r="CN106"/>
  <c r="CN55"/>
  <c r="CN64"/>
  <c r="CN93"/>
  <c r="CN29"/>
  <c r="CN16"/>
  <c r="CN111"/>
  <c r="CN103"/>
  <c r="CN6"/>
  <c r="CN24"/>
  <c r="CN50"/>
  <c r="CN89"/>
  <c r="CN112"/>
  <c r="CN40"/>
  <c r="CN82"/>
  <c r="CN10"/>
  <c r="CN39"/>
  <c r="CN81"/>
  <c r="CN17"/>
  <c r="CN107"/>
  <c r="CN94"/>
  <c r="CN78"/>
  <c r="CN80"/>
  <c r="CN25"/>
  <c r="CN54"/>
  <c r="CN70"/>
  <c r="CN102"/>
  <c r="CN31"/>
  <c r="CN74"/>
  <c r="CN110"/>
  <c r="CN46"/>
  <c r="CN77"/>
  <c r="CN113"/>
  <c r="CN8"/>
  <c r="CN38"/>
  <c r="CN18"/>
  <c r="CN41"/>
  <c r="CN12"/>
  <c r="CN42"/>
  <c r="CN48"/>
  <c r="CN86"/>
  <c r="CN11"/>
  <c r="CN62"/>
  <c r="CN91"/>
  <c r="CN27"/>
  <c r="CN57"/>
  <c r="CN92"/>
  <c r="CN108"/>
  <c r="CN15"/>
  <c r="CN34"/>
  <c r="CN61"/>
  <c r="CN76"/>
  <c r="CN95"/>
  <c r="CN114"/>
  <c r="CN30"/>
  <c r="CN33"/>
  <c r="CN49"/>
  <c r="CN79"/>
  <c r="CN96"/>
  <c r="CO2"/>
  <c r="CO97" s="1"/>
  <c r="CN63"/>
  <c r="CN71"/>
  <c r="CN44"/>
  <c r="CN22"/>
  <c r="CN98"/>
  <c r="CN26"/>
  <c r="CN45"/>
  <c r="CN65"/>
  <c r="CN75"/>
  <c r="CN97"/>
  <c r="CN9"/>
  <c r="CN13"/>
  <c r="CN43"/>
  <c r="CN59"/>
  <c r="CN88"/>
  <c r="CN105"/>
  <c r="CN7"/>
  <c r="CN28"/>
  <c r="CN58"/>
  <c r="CN73"/>
  <c r="CN90"/>
  <c r="CR3" i="2"/>
  <c r="CQ2"/>
  <c r="CQ4"/>
  <c r="CN52" i="5"/>
  <c r="CM53"/>
  <c r="CM21"/>
  <c r="CN20"/>
  <c r="CN84"/>
  <c r="CM85"/>
  <c r="CN100"/>
  <c r="CM101"/>
  <c r="CN68"/>
  <c r="CM69"/>
  <c r="CM37"/>
  <c r="CN36"/>
  <c r="CO5"/>
  <c r="CP4"/>
  <c r="CP4" i="6"/>
  <c r="CQ3"/>
  <c r="CO86" i="5" l="1"/>
  <c r="CO71"/>
  <c r="CO26"/>
  <c r="CO79"/>
  <c r="CO12"/>
  <c r="CO22"/>
  <c r="CO38"/>
  <c r="CO7"/>
  <c r="CO49"/>
  <c r="CO112"/>
  <c r="CO59"/>
  <c r="CO110"/>
  <c r="CO72"/>
  <c r="CO91"/>
  <c r="CO34"/>
  <c r="CO107"/>
  <c r="CO45"/>
  <c r="CO102"/>
  <c r="CO92"/>
  <c r="CO18"/>
  <c r="CO63"/>
  <c r="CO43"/>
  <c r="CO90"/>
  <c r="CO32"/>
  <c r="CO80"/>
  <c r="CO55"/>
  <c r="CO65"/>
  <c r="CO41"/>
  <c r="CO66"/>
  <c r="CO13"/>
  <c r="CO17"/>
  <c r="CO54"/>
  <c r="CO94"/>
  <c r="CO15"/>
  <c r="CO61"/>
  <c r="CO104"/>
  <c r="CO29"/>
  <c r="CO108"/>
  <c r="CO8"/>
  <c r="CO87"/>
  <c r="CP2"/>
  <c r="CP105" s="1"/>
  <c r="CO103"/>
  <c r="CO40"/>
  <c r="CO16"/>
  <c r="CO95"/>
  <c r="CO64"/>
  <c r="CO9"/>
  <c r="CO25"/>
  <c r="CO44"/>
  <c r="CO70"/>
  <c r="CO88"/>
  <c r="CO109"/>
  <c r="CO28"/>
  <c r="CO31"/>
  <c r="CO62"/>
  <c r="CO78"/>
  <c r="CO96"/>
  <c r="CO114"/>
  <c r="CO24"/>
  <c r="CO47"/>
  <c r="CO58"/>
  <c r="CO75"/>
  <c r="CO93"/>
  <c r="CO113"/>
  <c r="CO73"/>
  <c r="CO10"/>
  <c r="CO81"/>
  <c r="CO74"/>
  <c r="CO39"/>
  <c r="CO111"/>
  <c r="CO23"/>
  <c r="CO42"/>
  <c r="CO50"/>
  <c r="CO77"/>
  <c r="CO98"/>
  <c r="CO6"/>
  <c r="CO14"/>
  <c r="CO33"/>
  <c r="CO60"/>
  <c r="CO89"/>
  <c r="CO106"/>
  <c r="CO11"/>
  <c r="CO30"/>
  <c r="CO48"/>
  <c r="CO56"/>
  <c r="CO82"/>
  <c r="CO105"/>
  <c r="CO27"/>
  <c r="CO46"/>
  <c r="CO57"/>
  <c r="CO76"/>
  <c r="CS3" i="2"/>
  <c r="CR2"/>
  <c r="CR4"/>
  <c r="CN69" i="5"/>
  <c r="CO68"/>
  <c r="CN85"/>
  <c r="CO84"/>
  <c r="CN53"/>
  <c r="CO52"/>
  <c r="CN37"/>
  <c r="CO36"/>
  <c r="CN21"/>
  <c r="CO20"/>
  <c r="CN101"/>
  <c r="CO100"/>
  <c r="CQ4"/>
  <c r="CP5"/>
  <c r="CQ4" i="6"/>
  <c r="CR3"/>
  <c r="CP108" i="5" l="1"/>
  <c r="CP11"/>
  <c r="CP111"/>
  <c r="CP47"/>
  <c r="CP26"/>
  <c r="CP24"/>
  <c r="CP98"/>
  <c r="CP87"/>
  <c r="CP80"/>
  <c r="CP95"/>
  <c r="CP103"/>
  <c r="CP76"/>
  <c r="CP70"/>
  <c r="CP60"/>
  <c r="CP17"/>
  <c r="CP23"/>
  <c r="CP58"/>
  <c r="CP40"/>
  <c r="CP15"/>
  <c r="CP75"/>
  <c r="CP81"/>
  <c r="CP25"/>
  <c r="CP59"/>
  <c r="CP113"/>
  <c r="CP48"/>
  <c r="CP28"/>
  <c r="CP114"/>
  <c r="CP77"/>
  <c r="CP6"/>
  <c r="CP8"/>
  <c r="CP86"/>
  <c r="CP49"/>
  <c r="CP79"/>
  <c r="CP94"/>
  <c r="CP16"/>
  <c r="CP78"/>
  <c r="CP104"/>
  <c r="CP34"/>
  <c r="CP65"/>
  <c r="CP18"/>
  <c r="CP54"/>
  <c r="CP91"/>
  <c r="CP66"/>
  <c r="CP112"/>
  <c r="CP57"/>
  <c r="CP10"/>
  <c r="CP30"/>
  <c r="CP56"/>
  <c r="CP73"/>
  <c r="CP88"/>
  <c r="CP109"/>
  <c r="CP13"/>
  <c r="CP38"/>
  <c r="CP72"/>
  <c r="CP96"/>
  <c r="CP9"/>
  <c r="CP31"/>
  <c r="CP64"/>
  <c r="CP110"/>
  <c r="CP43"/>
  <c r="CP55"/>
  <c r="CP45"/>
  <c r="CP44"/>
  <c r="CP42"/>
  <c r="CP12"/>
  <c r="CP27"/>
  <c r="CP46"/>
  <c r="CP61"/>
  <c r="CP90"/>
  <c r="CP106"/>
  <c r="CP14"/>
  <c r="CP39"/>
  <c r="CP50"/>
  <c r="CP92"/>
  <c r="CP7"/>
  <c r="CP33"/>
  <c r="CP62"/>
  <c r="CP93"/>
  <c r="CP97"/>
  <c r="CP22"/>
  <c r="CP41"/>
  <c r="CP71"/>
  <c r="CP89"/>
  <c r="CP107"/>
  <c r="CP29"/>
  <c r="CP32"/>
  <c r="CP63"/>
  <c r="CP74"/>
  <c r="CP102"/>
  <c r="CQ2"/>
  <c r="CQ106" s="1"/>
  <c r="CP82"/>
  <c r="CT3" i="2"/>
  <c r="CS2"/>
  <c r="CS4"/>
  <c r="CO101" i="5"/>
  <c r="CP100"/>
  <c r="CO37"/>
  <c r="CP36"/>
  <c r="CP84"/>
  <c r="CO85"/>
  <c r="CP20"/>
  <c r="CO21"/>
  <c r="CP52"/>
  <c r="CO53"/>
  <c r="CO69"/>
  <c r="CP68"/>
  <c r="CQ5"/>
  <c r="CR4"/>
  <c r="CS3" i="6"/>
  <c r="CR4"/>
  <c r="CQ112" i="5" l="1"/>
  <c r="CQ32"/>
  <c r="CQ41"/>
  <c r="CQ111"/>
  <c r="CQ62"/>
  <c r="CQ56"/>
  <c r="CQ104"/>
  <c r="CQ38"/>
  <c r="CQ15"/>
  <c r="CQ93"/>
  <c r="CQ78"/>
  <c r="CQ17"/>
  <c r="CQ24"/>
  <c r="CQ108"/>
  <c r="CQ66"/>
  <c r="CQ43"/>
  <c r="CQ45"/>
  <c r="CQ50"/>
  <c r="CQ11"/>
  <c r="CQ8"/>
  <c r="CQ87"/>
  <c r="CQ49"/>
  <c r="CQ29"/>
  <c r="CQ103"/>
  <c r="CQ64"/>
  <c r="CQ92"/>
  <c r="CQ18"/>
  <c r="CQ25"/>
  <c r="CQ39"/>
  <c r="CQ63"/>
  <c r="CQ81"/>
  <c r="CQ95"/>
  <c r="CQ7"/>
  <c r="CQ16"/>
  <c r="CQ46"/>
  <c r="CQ65"/>
  <c r="CQ90"/>
  <c r="CQ105"/>
  <c r="CQ30"/>
  <c r="CQ40"/>
  <c r="CQ48"/>
  <c r="CQ80"/>
  <c r="CQ98"/>
  <c r="CQ114"/>
  <c r="CR2"/>
  <c r="CR103" s="1"/>
  <c r="CQ22"/>
  <c r="CQ9"/>
  <c r="CQ88"/>
  <c r="CQ96"/>
  <c r="CQ107"/>
  <c r="CQ73"/>
  <c r="CQ72"/>
  <c r="CQ58"/>
  <c r="CQ82"/>
  <c r="CQ79"/>
  <c r="CQ26"/>
  <c r="CQ33"/>
  <c r="CQ60"/>
  <c r="CQ76"/>
  <c r="CQ91"/>
  <c r="CQ113"/>
  <c r="CQ13"/>
  <c r="CQ47"/>
  <c r="CQ54"/>
  <c r="CQ77"/>
  <c r="CQ102"/>
  <c r="CQ10"/>
  <c r="CQ34"/>
  <c r="CQ61"/>
  <c r="CQ74"/>
  <c r="CQ94"/>
  <c r="CQ110"/>
  <c r="CQ31"/>
  <c r="CQ23"/>
  <c r="CQ59"/>
  <c r="CQ6"/>
  <c r="CQ27"/>
  <c r="CQ57"/>
  <c r="CQ70"/>
  <c r="CQ89"/>
  <c r="CQ109"/>
  <c r="CQ14"/>
  <c r="CQ44"/>
  <c r="CQ55"/>
  <c r="CQ75"/>
  <c r="CQ97"/>
  <c r="CQ12"/>
  <c r="CQ28"/>
  <c r="CQ42"/>
  <c r="CQ71"/>
  <c r="CQ86"/>
  <c r="CU3" i="2"/>
  <c r="CT2"/>
  <c r="CT4"/>
  <c r="CQ52" i="5"/>
  <c r="CP53"/>
  <c r="CQ84"/>
  <c r="CP85"/>
  <c r="CQ68"/>
  <c r="CP69"/>
  <c r="CP37"/>
  <c r="CQ36"/>
  <c r="CQ20"/>
  <c r="CP21"/>
  <c r="CQ100"/>
  <c r="CP101"/>
  <c r="CS4"/>
  <c r="CR5"/>
  <c r="CS4" i="6"/>
  <c r="CT3"/>
  <c r="CR110" i="5" l="1"/>
  <c r="CR28"/>
  <c r="CR18"/>
  <c r="CR11"/>
  <c r="CR112"/>
  <c r="CR71"/>
  <c r="CR39"/>
  <c r="CR42"/>
  <c r="CR61"/>
  <c r="CR31"/>
  <c r="CR57"/>
  <c r="CR44"/>
  <c r="CR60"/>
  <c r="CR91"/>
  <c r="CR74"/>
  <c r="CR94"/>
  <c r="CR58"/>
  <c r="CR7"/>
  <c r="CR62"/>
  <c r="CR23"/>
  <c r="CR93"/>
  <c r="CR64"/>
  <c r="CR109"/>
  <c r="CR77"/>
  <c r="CR90"/>
  <c r="CR59"/>
  <c r="CR73"/>
  <c r="CR79"/>
  <c r="CR15"/>
  <c r="CR34"/>
  <c r="CR72"/>
  <c r="CR76"/>
  <c r="CR95"/>
  <c r="CR114"/>
  <c r="CR26"/>
  <c r="CR45"/>
  <c r="CR56"/>
  <c r="CR75"/>
  <c r="CR97"/>
  <c r="CR8"/>
  <c r="CR17"/>
  <c r="CR47"/>
  <c r="CR70"/>
  <c r="CR98"/>
  <c r="CR46"/>
  <c r="CR113"/>
  <c r="CR29"/>
  <c r="CR106"/>
  <c r="CR33"/>
  <c r="CR9"/>
  <c r="CR13"/>
  <c r="CR43"/>
  <c r="CR63"/>
  <c r="CR88"/>
  <c r="CR105"/>
  <c r="CR12"/>
  <c r="CR24"/>
  <c r="CR54"/>
  <c r="CR66"/>
  <c r="CR86"/>
  <c r="CR107"/>
  <c r="CR22"/>
  <c r="CR41"/>
  <c r="CR49"/>
  <c r="CR87"/>
  <c r="CR111"/>
  <c r="CR27"/>
  <c r="CR92"/>
  <c r="CR10"/>
  <c r="CR81"/>
  <c r="CR30"/>
  <c r="CR96"/>
  <c r="CR14"/>
  <c r="CR40"/>
  <c r="CR65"/>
  <c r="CR78"/>
  <c r="CR104"/>
  <c r="CR6"/>
  <c r="CR25"/>
  <c r="CR32"/>
  <c r="CR55"/>
  <c r="CR89"/>
  <c r="CR102"/>
  <c r="CR16"/>
  <c r="CR38"/>
  <c r="CR50"/>
  <c r="CR80"/>
  <c r="CR108"/>
  <c r="CS2"/>
  <c r="CS103" s="1"/>
  <c r="CR48"/>
  <c r="CR82"/>
  <c r="CV3" i="2"/>
  <c r="CU2"/>
  <c r="CU4"/>
  <c r="CR100" i="5"/>
  <c r="CQ101"/>
  <c r="CR36"/>
  <c r="CQ37"/>
  <c r="CR84"/>
  <c r="CQ85"/>
  <c r="CR20"/>
  <c r="CQ21"/>
  <c r="CQ69"/>
  <c r="CR68"/>
  <c r="CR52"/>
  <c r="CQ53"/>
  <c r="CS5"/>
  <c r="CT4"/>
  <c r="CT4" i="6"/>
  <c r="CU3"/>
  <c r="CS14" i="5" l="1"/>
  <c r="CS8"/>
  <c r="CS74"/>
  <c r="CS11"/>
  <c r="CS23"/>
  <c r="CS78"/>
  <c r="CS10"/>
  <c r="CS76"/>
  <c r="CS28"/>
  <c r="CS73"/>
  <c r="CS50"/>
  <c r="CS110"/>
  <c r="CS70"/>
  <c r="CS46"/>
  <c r="CS24"/>
  <c r="CS87"/>
  <c r="CS58"/>
  <c r="CS106"/>
  <c r="CS42"/>
  <c r="CS98"/>
  <c r="CS44"/>
  <c r="CS54"/>
  <c r="CS114"/>
  <c r="CS82"/>
  <c r="CS55"/>
  <c r="CS31"/>
  <c r="CS96"/>
  <c r="CS25"/>
  <c r="CS86"/>
  <c r="CS18"/>
  <c r="CS33"/>
  <c r="CS93"/>
  <c r="CS6"/>
  <c r="CS40"/>
  <c r="CS89"/>
  <c r="CS9"/>
  <c r="CS48"/>
  <c r="CS88"/>
  <c r="CS16"/>
  <c r="CS81"/>
  <c r="CS38"/>
  <c r="CS77"/>
  <c r="CS95"/>
  <c r="CS62"/>
  <c r="CS97"/>
  <c r="CS30"/>
  <c r="CS105"/>
  <c r="CS71"/>
  <c r="CS29"/>
  <c r="CS109"/>
  <c r="CS15"/>
  <c r="CS34"/>
  <c r="CS61"/>
  <c r="CS80"/>
  <c r="CS104"/>
  <c r="CS7"/>
  <c r="CS26"/>
  <c r="CS45"/>
  <c r="CS56"/>
  <c r="CS90"/>
  <c r="CS102"/>
  <c r="CS13"/>
  <c r="CS39"/>
  <c r="CS63"/>
  <c r="CS72"/>
  <c r="CS91"/>
  <c r="CS27"/>
  <c r="CS57"/>
  <c r="CS60"/>
  <c r="CS47"/>
  <c r="CS113"/>
  <c r="CS75"/>
  <c r="CS12"/>
  <c r="CS32"/>
  <c r="CS59"/>
  <c r="CS65"/>
  <c r="CS92"/>
  <c r="CS108"/>
  <c r="CS17"/>
  <c r="CS43"/>
  <c r="CS66"/>
  <c r="CS64"/>
  <c r="CS94"/>
  <c r="CS112"/>
  <c r="CS22"/>
  <c r="CS41"/>
  <c r="CS49"/>
  <c r="CS79"/>
  <c r="CS111"/>
  <c r="CT2"/>
  <c r="CT96" s="1"/>
  <c r="CS107"/>
  <c r="CW3" i="2"/>
  <c r="CV2"/>
  <c r="CV4"/>
  <c r="CR69" i="5"/>
  <c r="CS68"/>
  <c r="CS52"/>
  <c r="CR53"/>
  <c r="CS20"/>
  <c r="CR21"/>
  <c r="CS36"/>
  <c r="CR37"/>
  <c r="CS84"/>
  <c r="CR85"/>
  <c r="CS100"/>
  <c r="CR101"/>
  <c r="CU4"/>
  <c r="CT5"/>
  <c r="CU4" i="6"/>
  <c r="CV3"/>
  <c r="CT32" i="5" l="1"/>
  <c r="CT10"/>
  <c r="CT47"/>
  <c r="CT63"/>
  <c r="CT25"/>
  <c r="CT30"/>
  <c r="CT27"/>
  <c r="CT39"/>
  <c r="CT73"/>
  <c r="CT76"/>
  <c r="CT17"/>
  <c r="CT94"/>
  <c r="CT114"/>
  <c r="CT109"/>
  <c r="CT59"/>
  <c r="CT106"/>
  <c r="CT74"/>
  <c r="CT77"/>
  <c r="CT29"/>
  <c r="CT97"/>
  <c r="CT58"/>
  <c r="CU2"/>
  <c r="CU104" s="1"/>
  <c r="CT113"/>
  <c r="CT46"/>
  <c r="CT24"/>
  <c r="CT98"/>
  <c r="CT28"/>
  <c r="CT31"/>
  <c r="CT70"/>
  <c r="CT80"/>
  <c r="CT102"/>
  <c r="CT8"/>
  <c r="CT23"/>
  <c r="CT42"/>
  <c r="CT57"/>
  <c r="CT86"/>
  <c r="CT103"/>
  <c r="CT14"/>
  <c r="CT40"/>
  <c r="CT48"/>
  <c r="CT72"/>
  <c r="CT92"/>
  <c r="CT111"/>
  <c r="CT95"/>
  <c r="CT11"/>
  <c r="CT22"/>
  <c r="CT41"/>
  <c r="CT71"/>
  <c r="CT89"/>
  <c r="CT107"/>
  <c r="CT88"/>
  <c r="CT56"/>
  <c r="CT79"/>
  <c r="CT12"/>
  <c r="CT90"/>
  <c r="CT62"/>
  <c r="CT9"/>
  <c r="CT33"/>
  <c r="CT60"/>
  <c r="CT65"/>
  <c r="CT93"/>
  <c r="CT110"/>
  <c r="CT18"/>
  <c r="CT44"/>
  <c r="CT55"/>
  <c r="CT75"/>
  <c r="CT91"/>
  <c r="CT112"/>
  <c r="CT16"/>
  <c r="CT38"/>
  <c r="CT50"/>
  <c r="CT87"/>
  <c r="CT104"/>
  <c r="CT61"/>
  <c r="CT49"/>
  <c r="CT7"/>
  <c r="CT15"/>
  <c r="CT34"/>
  <c r="CT64"/>
  <c r="CT82"/>
  <c r="CT105"/>
  <c r="CT6"/>
  <c r="CT26"/>
  <c r="CT45"/>
  <c r="CT66"/>
  <c r="CT81"/>
  <c r="CT108"/>
  <c r="CT13"/>
  <c r="CT43"/>
  <c r="CT54"/>
  <c r="CT78"/>
  <c r="CX3" i="2"/>
  <c r="CW2"/>
  <c r="CW4"/>
  <c r="CS101" i="5"/>
  <c r="CT100"/>
  <c r="CS37"/>
  <c r="CT36"/>
  <c r="CT52"/>
  <c r="CS53"/>
  <c r="CS69"/>
  <c r="CT68"/>
  <c r="CS85"/>
  <c r="CT84"/>
  <c r="CS21"/>
  <c r="CT20"/>
  <c r="CV4"/>
  <c r="CU5"/>
  <c r="CV4" i="6"/>
  <c r="CW3"/>
  <c r="CU75" i="5" l="1"/>
  <c r="CU58"/>
  <c r="CU70"/>
  <c r="CU39"/>
  <c r="CU42"/>
  <c r="CU66"/>
  <c r="CU11"/>
  <c r="CU94"/>
  <c r="CU38"/>
  <c r="CU9"/>
  <c r="CU98"/>
  <c r="CU44"/>
  <c r="CU8"/>
  <c r="CU87"/>
  <c r="CU48"/>
  <c r="CU80"/>
  <c r="CU41"/>
  <c r="CU111"/>
  <c r="CU78"/>
  <c r="CU71"/>
  <c r="CU103"/>
  <c r="CU30"/>
  <c r="CU10"/>
  <c r="CU14"/>
  <c r="CU60"/>
  <c r="CU97"/>
  <c r="CU24"/>
  <c r="CU54"/>
  <c r="CU106"/>
  <c r="CU45"/>
  <c r="CU82"/>
  <c r="CU43"/>
  <c r="CU59"/>
  <c r="CU81"/>
  <c r="CU15"/>
  <c r="CU64"/>
  <c r="CU93"/>
  <c r="CU25"/>
  <c r="CU55"/>
  <c r="CU95"/>
  <c r="CU23"/>
  <c r="CU79"/>
  <c r="CU28"/>
  <c r="CU105"/>
  <c r="CU56"/>
  <c r="CU29"/>
  <c r="CU61"/>
  <c r="CU7"/>
  <c r="CU16"/>
  <c r="CU46"/>
  <c r="CU62"/>
  <c r="CU90"/>
  <c r="CU107"/>
  <c r="CU26"/>
  <c r="CU33"/>
  <c r="CU49"/>
  <c r="CU76"/>
  <c r="CU91"/>
  <c r="CU113"/>
  <c r="CU18"/>
  <c r="CU50"/>
  <c r="CU73"/>
  <c r="CU96"/>
  <c r="CU12"/>
  <c r="CU86"/>
  <c r="CU40"/>
  <c r="CU114"/>
  <c r="CU34"/>
  <c r="CU110"/>
  <c r="CU13"/>
  <c r="CU47"/>
  <c r="CU63"/>
  <c r="CU77"/>
  <c r="CU102"/>
  <c r="CU6"/>
  <c r="CU27"/>
  <c r="CU57"/>
  <c r="CU72"/>
  <c r="CU89"/>
  <c r="CU109"/>
  <c r="CU22"/>
  <c r="CU32"/>
  <c r="CU65"/>
  <c r="CU92"/>
  <c r="CU17"/>
  <c r="CU31"/>
  <c r="CU74"/>
  <c r="CU88"/>
  <c r="CU112"/>
  <c r="CV2"/>
  <c r="CV102" s="1"/>
  <c r="CU108"/>
  <c r="CY3" i="2"/>
  <c r="CX2"/>
  <c r="CX4"/>
  <c r="CT21" i="5"/>
  <c r="CU20"/>
  <c r="CU68"/>
  <c r="CT69"/>
  <c r="CT37"/>
  <c r="CU36"/>
  <c r="CU84"/>
  <c r="CT85"/>
  <c r="CT101"/>
  <c r="CU100"/>
  <c r="CT53"/>
  <c r="CU52"/>
  <c r="CV5"/>
  <c r="CW4"/>
  <c r="CW4" i="6"/>
  <c r="CX3"/>
  <c r="CV87" i="5" l="1"/>
  <c r="CV79"/>
  <c r="CV72"/>
  <c r="CV8"/>
  <c r="CV91"/>
  <c r="CV92"/>
  <c r="CV71"/>
  <c r="CV27"/>
  <c r="CV17"/>
  <c r="CV113"/>
  <c r="CV64"/>
  <c r="CV11"/>
  <c r="CV43"/>
  <c r="CV65"/>
  <c r="CV61"/>
  <c r="CV97"/>
  <c r="CV95"/>
  <c r="CV82"/>
  <c r="CV47"/>
  <c r="CV46"/>
  <c r="CV26"/>
  <c r="CV105"/>
  <c r="CV77"/>
  <c r="CV45"/>
  <c r="CV80"/>
  <c r="CV56"/>
  <c r="CV40"/>
  <c r="CV62"/>
  <c r="CV106"/>
  <c r="CV18"/>
  <c r="CV44"/>
  <c r="CV48"/>
  <c r="CV78"/>
  <c r="CV103"/>
  <c r="CV7"/>
  <c r="CV28"/>
  <c r="CV58"/>
  <c r="CV73"/>
  <c r="CV90"/>
  <c r="CV109"/>
  <c r="CV23"/>
  <c r="CV42"/>
  <c r="CV57"/>
  <c r="CV70"/>
  <c r="CV93"/>
  <c r="CV112"/>
  <c r="CW2"/>
  <c r="CW110" s="1"/>
  <c r="CV34"/>
  <c r="CV15"/>
  <c r="CV13"/>
  <c r="CV14"/>
  <c r="CV104"/>
  <c r="CV31"/>
  <c r="CV110"/>
  <c r="CV9"/>
  <c r="CV88"/>
  <c r="CV22"/>
  <c r="CV41"/>
  <c r="CV49"/>
  <c r="CV76"/>
  <c r="CV98"/>
  <c r="CV10"/>
  <c r="CV29"/>
  <c r="CV39"/>
  <c r="CV59"/>
  <c r="CV81"/>
  <c r="CV108"/>
  <c r="CV12"/>
  <c r="CV24"/>
  <c r="CV54"/>
  <c r="CV66"/>
  <c r="CV86"/>
  <c r="CV107"/>
  <c r="CV114"/>
  <c r="CV63"/>
  <c r="CV16"/>
  <c r="CV38"/>
  <c r="CV50"/>
  <c r="CV74"/>
  <c r="CV94"/>
  <c r="CV111"/>
  <c r="CV30"/>
  <c r="CV33"/>
  <c r="CV60"/>
  <c r="CV75"/>
  <c r="CV96"/>
  <c r="CV6"/>
  <c r="CV25"/>
  <c r="CV32"/>
  <c r="CV55"/>
  <c r="CV89"/>
  <c r="CZ3" i="2"/>
  <c r="CY2"/>
  <c r="CY4"/>
  <c r="CV52" i="5"/>
  <c r="CU53"/>
  <c r="CU69"/>
  <c r="CV68"/>
  <c r="CV84"/>
  <c r="CU85"/>
  <c r="CU101"/>
  <c r="CV100"/>
  <c r="CV36"/>
  <c r="CU37"/>
  <c r="CV20"/>
  <c r="CU21"/>
  <c r="CX4"/>
  <c r="CW5"/>
  <c r="CX4" i="6"/>
  <c r="CY3"/>
  <c r="CW70" i="5" l="1"/>
  <c r="CW104"/>
  <c r="CW12"/>
  <c r="CW41"/>
  <c r="CW95"/>
  <c r="CW26"/>
  <c r="CW102"/>
  <c r="CW72"/>
  <c r="CW82"/>
  <c r="CW16"/>
  <c r="CW7"/>
  <c r="CW90"/>
  <c r="CW59"/>
  <c r="CW45"/>
  <c r="CW39"/>
  <c r="CW34"/>
  <c r="CW49"/>
  <c r="CW32"/>
  <c r="CW24"/>
  <c r="CW13"/>
  <c r="CW63"/>
  <c r="CW77"/>
  <c r="CW40"/>
  <c r="CW22"/>
  <c r="CW103"/>
  <c r="CW23"/>
  <c r="CW38"/>
  <c r="CW66"/>
  <c r="CW76"/>
  <c r="CW98"/>
  <c r="CW6"/>
  <c r="CW14"/>
  <c r="CW33"/>
  <c r="CW60"/>
  <c r="CW92"/>
  <c r="CW11"/>
  <c r="CW42"/>
  <c r="CW74"/>
  <c r="CW113"/>
  <c r="CW91"/>
  <c r="CW64"/>
  <c r="CW62"/>
  <c r="CW18"/>
  <c r="CW107"/>
  <c r="CW79"/>
  <c r="CW17"/>
  <c r="CW43"/>
  <c r="CW73"/>
  <c r="CW71"/>
  <c r="CW94"/>
  <c r="CW112"/>
  <c r="CW15"/>
  <c r="CW46"/>
  <c r="CW57"/>
  <c r="CW89"/>
  <c r="CW108"/>
  <c r="CW47"/>
  <c r="CW56"/>
  <c r="CW97"/>
  <c r="CW111"/>
  <c r="CW31"/>
  <c r="CW10"/>
  <c r="CW81"/>
  <c r="CW61"/>
  <c r="CW9"/>
  <c r="CW25"/>
  <c r="CW44"/>
  <c r="CW75"/>
  <c r="CW88"/>
  <c r="CW109"/>
  <c r="CW28"/>
  <c r="CW48"/>
  <c r="CW58"/>
  <c r="CW86"/>
  <c r="CW106"/>
  <c r="CW27"/>
  <c r="CW50"/>
  <c r="CW93"/>
  <c r="CW78"/>
  <c r="CW96"/>
  <c r="CW114"/>
  <c r="CW30"/>
  <c r="CW54"/>
  <c r="CW80"/>
  <c r="CW105"/>
  <c r="CW8"/>
  <c r="CW29"/>
  <c r="CW55"/>
  <c r="CW65"/>
  <c r="CW87"/>
  <c r="CX2"/>
  <c r="CX109" s="1"/>
  <c r="DA3" i="2"/>
  <c r="CZ2"/>
  <c r="CZ4"/>
  <c r="CV101" i="5"/>
  <c r="CW100"/>
  <c r="CV69"/>
  <c r="CW68"/>
  <c r="CW20"/>
  <c r="CV21"/>
  <c r="CV37"/>
  <c r="CW36"/>
  <c r="CW84"/>
  <c r="CV85"/>
  <c r="CW52"/>
  <c r="CV53"/>
  <c r="CY4"/>
  <c r="CX5"/>
  <c r="CY4" i="6"/>
  <c r="CZ3"/>
  <c r="CX105" i="5" l="1"/>
  <c r="CX61"/>
  <c r="CX43"/>
  <c r="CX34"/>
  <c r="CX42"/>
  <c r="CX72"/>
  <c r="CX17"/>
  <c r="CX77"/>
  <c r="CX65"/>
  <c r="CX71"/>
  <c r="CX13"/>
  <c r="CX47"/>
  <c r="CX33"/>
  <c r="CX56"/>
  <c r="CX23"/>
  <c r="CX103"/>
  <c r="CX10"/>
  <c r="CX110"/>
  <c r="CX89"/>
  <c r="CX92"/>
  <c r="CX96"/>
  <c r="CX58"/>
  <c r="CX7"/>
  <c r="CX82"/>
  <c r="CX79"/>
  <c r="CX32"/>
  <c r="CX15"/>
  <c r="CX30"/>
  <c r="CX95"/>
  <c r="CX64"/>
  <c r="CX107"/>
  <c r="CX73"/>
  <c r="CX14"/>
  <c r="CX57"/>
  <c r="CX8"/>
  <c r="CX46"/>
  <c r="CX86"/>
  <c r="CX9"/>
  <c r="CX60"/>
  <c r="CX93"/>
  <c r="CX25"/>
  <c r="CX59"/>
  <c r="CX11"/>
  <c r="CX22"/>
  <c r="CX48"/>
  <c r="CX16"/>
  <c r="CX104"/>
  <c r="CX78"/>
  <c r="CX18"/>
  <c r="CX44"/>
  <c r="CX55"/>
  <c r="CX75"/>
  <c r="CX91"/>
  <c r="CX112"/>
  <c r="CX28"/>
  <c r="CX38"/>
  <c r="CX50"/>
  <c r="CX80"/>
  <c r="CX102"/>
  <c r="CX12"/>
  <c r="CX27"/>
  <c r="CX49"/>
  <c r="CX70"/>
  <c r="CX88"/>
  <c r="CX41"/>
  <c r="CX40"/>
  <c r="CX111"/>
  <c r="CX87"/>
  <c r="CX54"/>
  <c r="CX6"/>
  <c r="CX26"/>
  <c r="CX45"/>
  <c r="CX66"/>
  <c r="CX81"/>
  <c r="CX108"/>
  <c r="CX29"/>
  <c r="CX39"/>
  <c r="CX63"/>
  <c r="CX74"/>
  <c r="CX97"/>
  <c r="CX114"/>
  <c r="CX24"/>
  <c r="CX31"/>
  <c r="CX62"/>
  <c r="CX90"/>
  <c r="CX76"/>
  <c r="CX106"/>
  <c r="CX98"/>
  <c r="CX94"/>
  <c r="CX113"/>
  <c r="CY2"/>
  <c r="CY110" s="1"/>
  <c r="DB3" i="2"/>
  <c r="DA2"/>
  <c r="DA4"/>
  <c r="CW85" i="5"/>
  <c r="CX84"/>
  <c r="CW21"/>
  <c r="CX20"/>
  <c r="CW37"/>
  <c r="CX36"/>
  <c r="CW69"/>
  <c r="CX68"/>
  <c r="CW53"/>
  <c r="CX52"/>
  <c r="CW101"/>
  <c r="CX100"/>
  <c r="CY5"/>
  <c r="CZ4"/>
  <c r="CZ4" i="6"/>
  <c r="DA3"/>
  <c r="CY50" i="5" l="1"/>
  <c r="CY111"/>
  <c r="CY56"/>
  <c r="CY106"/>
  <c r="CY8"/>
  <c r="CY73"/>
  <c r="CY31"/>
  <c r="CY87"/>
  <c r="CY77"/>
  <c r="CY92"/>
  <c r="CY79"/>
  <c r="CY108"/>
  <c r="CY58"/>
  <c r="CY49"/>
  <c r="CY43"/>
  <c r="CY11"/>
  <c r="CY66"/>
  <c r="CY22"/>
  <c r="CY55"/>
  <c r="CY82"/>
  <c r="CY24"/>
  <c r="CY41"/>
  <c r="CY29"/>
  <c r="CY103"/>
  <c r="CY45"/>
  <c r="CY32"/>
  <c r="CY23"/>
  <c r="CY9"/>
  <c r="CY38"/>
  <c r="CY15"/>
  <c r="CY93"/>
  <c r="CY63"/>
  <c r="CY54"/>
  <c r="CY6"/>
  <c r="CY27"/>
  <c r="CY57"/>
  <c r="CY74"/>
  <c r="CY89"/>
  <c r="CY109"/>
  <c r="CY14"/>
  <c r="CY44"/>
  <c r="CY48"/>
  <c r="CY75"/>
  <c r="CY97"/>
  <c r="CY12"/>
  <c r="CY28"/>
  <c r="CY42"/>
  <c r="CY62"/>
  <c r="CY86"/>
  <c r="CY105"/>
  <c r="CY112"/>
  <c r="CY18"/>
  <c r="CY96"/>
  <c r="CY72"/>
  <c r="CY17"/>
  <c r="CY104"/>
  <c r="CY25"/>
  <c r="CY39"/>
  <c r="CY59"/>
  <c r="CY78"/>
  <c r="CY95"/>
  <c r="CY7"/>
  <c r="CY16"/>
  <c r="CY46"/>
  <c r="CY65"/>
  <c r="CY90"/>
  <c r="CY107"/>
  <c r="CY30"/>
  <c r="CY40"/>
  <c r="CY71"/>
  <c r="CY80"/>
  <c r="CY98"/>
  <c r="CY114"/>
  <c r="CY88"/>
  <c r="CY26"/>
  <c r="CY33"/>
  <c r="CY60"/>
  <c r="CY76"/>
  <c r="CY91"/>
  <c r="CY113"/>
  <c r="CY13"/>
  <c r="CY47"/>
  <c r="CY64"/>
  <c r="CY81"/>
  <c r="CY102"/>
  <c r="CY10"/>
  <c r="CY34"/>
  <c r="CY61"/>
  <c r="CY70"/>
  <c r="CY94"/>
  <c r="CZ2"/>
  <c r="CZ105" s="1"/>
  <c r="DC3" i="2"/>
  <c r="DB2"/>
  <c r="DB4"/>
  <c r="CX101" i="5"/>
  <c r="CY100"/>
  <c r="CY68"/>
  <c r="CX69"/>
  <c r="CY20"/>
  <c r="CX21"/>
  <c r="CX53"/>
  <c r="CY52"/>
  <c r="CX37"/>
  <c r="CY36"/>
  <c r="CY84"/>
  <c r="CX85"/>
  <c r="CZ5"/>
  <c r="DA4"/>
  <c r="DA4" i="6"/>
  <c r="DB3"/>
  <c r="CZ59" i="5" l="1"/>
  <c r="CZ77"/>
  <c r="CZ55"/>
  <c r="CZ27"/>
  <c r="CZ113"/>
  <c r="CZ31"/>
  <c r="CZ93"/>
  <c r="CZ82"/>
  <c r="CZ92"/>
  <c r="CZ78"/>
  <c r="CZ86"/>
  <c r="CZ46"/>
  <c r="CZ44"/>
  <c r="CZ62"/>
  <c r="CZ11"/>
  <c r="CZ23"/>
  <c r="CZ108"/>
  <c r="CZ57"/>
  <c r="CZ18"/>
  <c r="CZ103"/>
  <c r="CZ73"/>
  <c r="CZ42"/>
  <c r="CZ112"/>
  <c r="CZ6"/>
  <c r="CZ89"/>
  <c r="CZ26"/>
  <c r="CZ97"/>
  <c r="CZ30"/>
  <c r="CZ33"/>
  <c r="CZ60"/>
  <c r="CZ75"/>
  <c r="CZ96"/>
  <c r="CZ8"/>
  <c r="CZ17"/>
  <c r="CZ47"/>
  <c r="CZ72"/>
  <c r="CZ87"/>
  <c r="CZ107"/>
  <c r="CZ15"/>
  <c r="CZ34"/>
  <c r="CZ61"/>
  <c r="CZ76"/>
  <c r="CZ95"/>
  <c r="CZ91"/>
  <c r="CZ54"/>
  <c r="CZ70"/>
  <c r="CZ74"/>
  <c r="CZ32"/>
  <c r="CZ24"/>
  <c r="CZ56"/>
  <c r="CZ7"/>
  <c r="CZ28"/>
  <c r="CZ58"/>
  <c r="CZ66"/>
  <c r="CZ90"/>
  <c r="CZ109"/>
  <c r="CZ22"/>
  <c r="CZ41"/>
  <c r="CZ49"/>
  <c r="CZ80"/>
  <c r="CZ98"/>
  <c r="CZ9"/>
  <c r="CZ13"/>
  <c r="CZ43"/>
  <c r="CZ64"/>
  <c r="CZ88"/>
  <c r="CZ114"/>
  <c r="CZ50"/>
  <c r="CZ12"/>
  <c r="CZ25"/>
  <c r="CZ102"/>
  <c r="CZ45"/>
  <c r="CZ10"/>
  <c r="CZ29"/>
  <c r="CZ39"/>
  <c r="CZ63"/>
  <c r="CZ81"/>
  <c r="CZ106"/>
  <c r="CZ16"/>
  <c r="CZ38"/>
  <c r="CZ65"/>
  <c r="CZ71"/>
  <c r="CZ94"/>
  <c r="CZ111"/>
  <c r="CZ14"/>
  <c r="CZ40"/>
  <c r="CZ48"/>
  <c r="CZ79"/>
  <c r="CZ104"/>
  <c r="DA2"/>
  <c r="DA103" s="1"/>
  <c r="CZ110"/>
  <c r="DD3" i="2"/>
  <c r="DC2"/>
  <c r="DC4"/>
  <c r="CZ20" i="5"/>
  <c r="CY21"/>
  <c r="CZ52"/>
  <c r="CY53"/>
  <c r="CZ84"/>
  <c r="CY85"/>
  <c r="CY69"/>
  <c r="CZ68"/>
  <c r="CY37"/>
  <c r="CZ36"/>
  <c r="CY101"/>
  <c r="CZ100"/>
  <c r="DA5"/>
  <c r="DB4"/>
  <c r="DB4" i="6"/>
  <c r="DC3"/>
  <c r="DA113" i="5" l="1"/>
  <c r="DA73"/>
  <c r="DA60"/>
  <c r="DA44"/>
  <c r="DA89"/>
  <c r="DA55"/>
  <c r="DA88"/>
  <c r="DA27"/>
  <c r="DA16"/>
  <c r="DA33"/>
  <c r="DA25"/>
  <c r="DA45"/>
  <c r="DA6"/>
  <c r="DA9"/>
  <c r="DA109"/>
  <c r="DA47"/>
  <c r="DA14"/>
  <c r="DA106"/>
  <c r="DA65"/>
  <c r="DA38"/>
  <c r="DA105"/>
  <c r="DA24"/>
  <c r="DA93"/>
  <c r="DA29"/>
  <c r="DA108"/>
  <c r="DA15"/>
  <c r="DA48"/>
  <c r="DA61"/>
  <c r="DA79"/>
  <c r="DA104"/>
  <c r="DA7"/>
  <c r="DA26"/>
  <c r="DA41"/>
  <c r="DA49"/>
  <c r="DA90"/>
  <c r="DA102"/>
  <c r="DA13"/>
  <c r="DA39"/>
  <c r="DA63"/>
  <c r="DA75"/>
  <c r="DA111"/>
  <c r="DA30"/>
  <c r="DA97"/>
  <c r="DA8"/>
  <c r="DA28"/>
  <c r="DA31"/>
  <c r="DA62"/>
  <c r="DA78"/>
  <c r="DA96"/>
  <c r="DA114"/>
  <c r="DA23"/>
  <c r="DA42"/>
  <c r="DA50"/>
  <c r="DA76"/>
  <c r="DA98"/>
  <c r="DA10"/>
  <c r="DA18"/>
  <c r="DA40"/>
  <c r="DA70"/>
  <c r="DA81"/>
  <c r="DA77"/>
  <c r="DA11"/>
  <c r="DA82"/>
  <c r="DA71"/>
  <c r="DA87"/>
  <c r="DA46"/>
  <c r="DA56"/>
  <c r="DA57"/>
  <c r="DA58"/>
  <c r="DA80"/>
  <c r="DA72"/>
  <c r="DA12"/>
  <c r="DA32"/>
  <c r="DA59"/>
  <c r="DA74"/>
  <c r="DA92"/>
  <c r="DA110"/>
  <c r="DA17"/>
  <c r="DA43"/>
  <c r="DA54"/>
  <c r="DA64"/>
  <c r="DA94"/>
  <c r="DA112"/>
  <c r="DA22"/>
  <c r="DA34"/>
  <c r="DA66"/>
  <c r="DA86"/>
  <c r="DA95"/>
  <c r="DA91"/>
  <c r="DB2"/>
  <c r="DB104" s="1"/>
  <c r="DA107"/>
  <c r="DE3" i="2"/>
  <c r="DD2"/>
  <c r="DD4"/>
  <c r="CZ101" i="5"/>
  <c r="DA100"/>
  <c r="CZ69"/>
  <c r="DA68"/>
  <c r="CZ37"/>
  <c r="DA36"/>
  <c r="CZ53"/>
  <c r="DA52"/>
  <c r="CZ85"/>
  <c r="DA84"/>
  <c r="DA20"/>
  <c r="CZ21"/>
  <c r="DC4"/>
  <c r="DB5"/>
  <c r="DC4" i="6"/>
  <c r="DD3"/>
  <c r="DB7" i="5" l="1"/>
  <c r="DB15"/>
  <c r="DB58"/>
  <c r="DB66"/>
  <c r="DB31"/>
  <c r="DB49"/>
  <c r="DB56"/>
  <c r="DB105"/>
  <c r="DB43"/>
  <c r="DB30"/>
  <c r="DB82"/>
  <c r="DB13"/>
  <c r="DB25"/>
  <c r="DB64"/>
  <c r="DB78"/>
  <c r="DB94"/>
  <c r="DB34"/>
  <c r="DB26"/>
  <c r="DB108"/>
  <c r="DB32"/>
  <c r="DB109"/>
  <c r="DB41"/>
  <c r="DB6"/>
  <c r="DB81"/>
  <c r="DB63"/>
  <c r="DB98"/>
  <c r="DB27"/>
  <c r="DB106"/>
  <c r="DB28"/>
  <c r="DB38"/>
  <c r="DB62"/>
  <c r="DB80"/>
  <c r="DB102"/>
  <c r="DB8"/>
  <c r="DB23"/>
  <c r="DB46"/>
  <c r="DB57"/>
  <c r="DB86"/>
  <c r="DB103"/>
  <c r="DB14"/>
  <c r="DB40"/>
  <c r="DB70"/>
  <c r="DB72"/>
  <c r="DB92"/>
  <c r="DB111"/>
  <c r="DC2"/>
  <c r="DC102" s="1"/>
  <c r="DB96"/>
  <c r="DB24"/>
  <c r="DB10"/>
  <c r="DB88"/>
  <c r="DB79"/>
  <c r="DB76"/>
  <c r="DB113"/>
  <c r="DB73"/>
  <c r="DB12"/>
  <c r="DB90"/>
  <c r="DB29"/>
  <c r="DB39"/>
  <c r="DB59"/>
  <c r="DB74"/>
  <c r="DB97"/>
  <c r="DB114"/>
  <c r="DB17"/>
  <c r="DB47"/>
  <c r="DB54"/>
  <c r="DB77"/>
  <c r="DB95"/>
  <c r="DB11"/>
  <c r="DB22"/>
  <c r="DB45"/>
  <c r="DB71"/>
  <c r="DB89"/>
  <c r="DB107"/>
  <c r="DB55"/>
  <c r="DB61"/>
  <c r="DB9"/>
  <c r="DB33"/>
  <c r="DB60"/>
  <c r="DB65"/>
  <c r="DB93"/>
  <c r="DB110"/>
  <c r="DB18"/>
  <c r="DB44"/>
  <c r="DB48"/>
  <c r="DB75"/>
  <c r="DB91"/>
  <c r="DB112"/>
  <c r="DB16"/>
  <c r="DB42"/>
  <c r="DB50"/>
  <c r="DB87"/>
  <c r="DF3" i="2"/>
  <c r="DE2"/>
  <c r="DE4"/>
  <c r="DB52" i="5"/>
  <c r="DA53"/>
  <c r="DA69"/>
  <c r="DB68"/>
  <c r="DA21"/>
  <c r="DB20"/>
  <c r="DA85"/>
  <c r="DB84"/>
  <c r="DA37"/>
  <c r="DB36"/>
  <c r="DA101"/>
  <c r="DB100"/>
  <c r="DD4"/>
  <c r="DC5"/>
  <c r="DE3" i="6"/>
  <c r="DD4"/>
  <c r="DC28" i="5" l="1"/>
  <c r="DC6"/>
  <c r="DC105"/>
  <c r="DC44"/>
  <c r="DC72"/>
  <c r="DC39"/>
  <c r="DC12"/>
  <c r="DC86"/>
  <c r="DC50"/>
  <c r="DC14"/>
  <c r="DC97"/>
  <c r="DC26"/>
  <c r="DC38"/>
  <c r="DC62"/>
  <c r="DC23"/>
  <c r="DC108"/>
  <c r="DC75"/>
  <c r="DC89"/>
  <c r="DC42"/>
  <c r="DC11"/>
  <c r="DC82"/>
  <c r="DC48"/>
  <c r="DC33"/>
  <c r="DC25"/>
  <c r="DC95"/>
  <c r="DC70"/>
  <c r="DC24"/>
  <c r="DC106"/>
  <c r="DC29"/>
  <c r="DC43"/>
  <c r="DC63"/>
  <c r="DC78"/>
  <c r="DC103"/>
  <c r="DC9"/>
  <c r="DC17"/>
  <c r="DC31"/>
  <c r="DC54"/>
  <c r="DC88"/>
  <c r="DC104"/>
  <c r="DC15"/>
  <c r="DC41"/>
  <c r="DC64"/>
  <c r="DC73"/>
  <c r="DC93"/>
  <c r="DC111"/>
  <c r="DD2"/>
  <c r="DD102" s="1"/>
  <c r="DC56"/>
  <c r="DC80"/>
  <c r="DC74"/>
  <c r="DC57"/>
  <c r="DC8"/>
  <c r="DC87"/>
  <c r="DC30"/>
  <c r="DC40"/>
  <c r="DC60"/>
  <c r="DC81"/>
  <c r="DC98"/>
  <c r="DC114"/>
  <c r="DC18"/>
  <c r="DC32"/>
  <c r="DC55"/>
  <c r="DC79"/>
  <c r="DC96"/>
  <c r="DC7"/>
  <c r="DC16"/>
  <c r="DC46"/>
  <c r="DC65"/>
  <c r="DC90"/>
  <c r="DC107"/>
  <c r="DC113"/>
  <c r="DC91"/>
  <c r="DC59"/>
  <c r="DC27"/>
  <c r="DC109"/>
  <c r="DC58"/>
  <c r="DC10"/>
  <c r="DC34"/>
  <c r="DC61"/>
  <c r="DC66"/>
  <c r="DC94"/>
  <c r="DC110"/>
  <c r="DC22"/>
  <c r="DC45"/>
  <c r="DC49"/>
  <c r="DC76"/>
  <c r="DC92"/>
  <c r="DC112"/>
  <c r="DC13"/>
  <c r="DC47"/>
  <c r="DC71"/>
  <c r="DC77"/>
  <c r="DG3" i="2"/>
  <c r="DF2"/>
  <c r="DF4"/>
  <c r="DB101" i="5"/>
  <c r="DC100"/>
  <c r="DB85"/>
  <c r="DC84"/>
  <c r="DB69"/>
  <c r="DC68"/>
  <c r="DB37"/>
  <c r="DC36"/>
  <c r="DC20"/>
  <c r="DB21"/>
  <c r="DC52"/>
  <c r="DB53"/>
  <c r="DD5"/>
  <c r="DE4"/>
  <c r="DE4" i="6"/>
  <c r="DF3"/>
  <c r="DD80" i="5" l="1"/>
  <c r="DD43"/>
  <c r="DD41"/>
  <c r="DD11"/>
  <c r="DD26"/>
  <c r="DD34"/>
  <c r="DD29"/>
  <c r="DD14"/>
  <c r="DD8"/>
  <c r="DD81"/>
  <c r="DD82"/>
  <c r="DD104"/>
  <c r="DD59"/>
  <c r="DD61"/>
  <c r="DD62"/>
  <c r="DD16"/>
  <c r="DD47"/>
  <c r="DD98"/>
  <c r="DD28"/>
  <c r="DD92"/>
  <c r="DD65"/>
  <c r="DD40"/>
  <c r="DD13"/>
  <c r="DD15"/>
  <c r="DD114"/>
  <c r="DD91"/>
  <c r="DD38"/>
  <c r="DD70"/>
  <c r="DD111"/>
  <c r="DD73"/>
  <c r="DD23"/>
  <c r="DD93"/>
  <c r="DD56"/>
  <c r="DD9"/>
  <c r="DD88"/>
  <c r="DD95"/>
  <c r="DD71"/>
  <c r="DD22"/>
  <c r="DD64"/>
  <c r="DD107"/>
  <c r="DD58"/>
  <c r="DD12"/>
  <c r="DD74"/>
  <c r="DD105"/>
  <c r="DD76"/>
  <c r="DD31"/>
  <c r="DD110"/>
  <c r="DD17"/>
  <c r="DD72"/>
  <c r="DD87"/>
  <c r="DD27"/>
  <c r="DD57"/>
  <c r="DD106"/>
  <c r="DD54"/>
  <c r="DD112"/>
  <c r="DD18"/>
  <c r="DD44"/>
  <c r="DD63"/>
  <c r="DD94"/>
  <c r="DD10"/>
  <c r="DD39"/>
  <c r="DD77"/>
  <c r="DD109"/>
  <c r="DD45"/>
  <c r="DD86"/>
  <c r="DD60"/>
  <c r="DD78"/>
  <c r="DD103"/>
  <c r="DD7"/>
  <c r="DD46"/>
  <c r="DD55"/>
  <c r="DD90"/>
  <c r="DD113"/>
  <c r="DD42"/>
  <c r="DD66"/>
  <c r="DD97"/>
  <c r="DD30"/>
  <c r="DD33"/>
  <c r="DD49"/>
  <c r="DD79"/>
  <c r="DD96"/>
  <c r="DD6"/>
  <c r="DD24"/>
  <c r="DD50"/>
  <c r="DD75"/>
  <c r="DD108"/>
  <c r="DE2"/>
  <c r="DE98" s="1"/>
  <c r="DD25"/>
  <c r="DD32"/>
  <c r="DD48"/>
  <c r="DD89"/>
  <c r="DH3" i="2"/>
  <c r="DG2"/>
  <c r="DG4"/>
  <c r="DC21" i="5"/>
  <c r="DD20"/>
  <c r="DD36"/>
  <c r="DC37"/>
  <c r="DC85"/>
  <c r="DD84"/>
  <c r="DD52"/>
  <c r="DC53"/>
  <c r="DC69"/>
  <c r="DD68"/>
  <c r="DC101"/>
  <c r="DD100"/>
  <c r="DF4"/>
  <c r="DE5"/>
  <c r="DF4" i="6"/>
  <c r="DG3"/>
  <c r="DE78" i="5" l="1"/>
  <c r="DE81"/>
  <c r="DE10"/>
  <c r="DE31"/>
  <c r="DE14"/>
  <c r="DE59"/>
  <c r="DE49"/>
  <c r="DE73"/>
  <c r="DE38"/>
  <c r="DE34"/>
  <c r="DE6"/>
  <c r="DE106"/>
  <c r="DE18"/>
  <c r="DE50"/>
  <c r="DE79"/>
  <c r="DE107"/>
  <c r="DE87"/>
  <c r="DE62"/>
  <c r="DE12"/>
  <c r="DE96"/>
  <c r="DE15"/>
  <c r="DE104"/>
  <c r="DE92"/>
  <c r="DE89"/>
  <c r="DE22"/>
  <c r="DE40"/>
  <c r="DE86"/>
  <c r="DE103"/>
  <c r="DE48"/>
  <c r="DE28"/>
  <c r="DE114"/>
  <c r="DE80"/>
  <c r="DE72"/>
  <c r="DE33"/>
  <c r="DE16"/>
  <c r="DE41"/>
  <c r="DE70"/>
  <c r="DE95"/>
  <c r="DE8"/>
  <c r="DE11"/>
  <c r="DE47"/>
  <c r="DE65"/>
  <c r="DE71"/>
  <c r="DE29"/>
  <c r="DE60"/>
  <c r="DE54"/>
  <c r="DE32"/>
  <c r="DE110"/>
  <c r="DE66"/>
  <c r="DE13"/>
  <c r="DE39"/>
  <c r="DE63"/>
  <c r="DE64"/>
  <c r="DE91"/>
  <c r="DE111"/>
  <c r="DE24"/>
  <c r="DE58"/>
  <c r="DE108"/>
  <c r="DE30"/>
  <c r="DE55"/>
  <c r="DE75"/>
  <c r="DE43"/>
  <c r="DE112"/>
  <c r="DE17"/>
  <c r="DE94"/>
  <c r="DE82"/>
  <c r="DE105"/>
  <c r="DE9"/>
  <c r="DE25"/>
  <c r="DE44"/>
  <c r="DE74"/>
  <c r="DE88"/>
  <c r="DE109"/>
  <c r="DE27"/>
  <c r="DE46"/>
  <c r="DE61"/>
  <c r="DE76"/>
  <c r="DE97"/>
  <c r="DE7"/>
  <c r="DE26"/>
  <c r="DE45"/>
  <c r="DE56"/>
  <c r="DE90"/>
  <c r="DE102"/>
  <c r="DF2"/>
  <c r="DF106" s="1"/>
  <c r="DE93"/>
  <c r="DE113"/>
  <c r="DE23"/>
  <c r="DE42"/>
  <c r="DE57"/>
  <c r="DE77"/>
  <c r="DI3" i="2"/>
  <c r="DH2"/>
  <c r="DH4"/>
  <c r="DD101" i="5"/>
  <c r="DE100"/>
  <c r="DD53"/>
  <c r="DE52"/>
  <c r="DD37"/>
  <c r="DE36"/>
  <c r="DD69"/>
  <c r="DE68"/>
  <c r="DE84"/>
  <c r="DD85"/>
  <c r="DE20"/>
  <c r="DD21"/>
  <c r="DF5"/>
  <c r="DG4"/>
  <c r="DG4" i="6"/>
  <c r="DH3"/>
  <c r="DF9" i="5" l="1"/>
  <c r="DF89"/>
  <c r="DF16"/>
  <c r="DF25"/>
  <c r="DF72"/>
  <c r="DF45"/>
  <c r="DF74"/>
  <c r="DF86"/>
  <c r="DF18"/>
  <c r="DF31"/>
  <c r="DF73"/>
  <c r="DF40"/>
  <c r="DF71"/>
  <c r="DF8"/>
  <c r="DF75"/>
  <c r="DF32"/>
  <c r="DF65"/>
  <c r="DF56"/>
  <c r="DF113"/>
  <c r="DF14"/>
  <c r="DF111"/>
  <c r="DF104"/>
  <c r="DF78"/>
  <c r="DF26"/>
  <c r="DF66"/>
  <c r="DF103"/>
  <c r="DF28"/>
  <c r="DF62"/>
  <c r="DF102"/>
  <c r="DF49"/>
  <c r="DF98"/>
  <c r="DF11"/>
  <c r="DF42"/>
  <c r="DF108"/>
  <c r="DF110"/>
  <c r="DF41"/>
  <c r="DF92"/>
  <c r="DF38"/>
  <c r="DF70"/>
  <c r="DF23"/>
  <c r="DF55"/>
  <c r="DF91"/>
  <c r="DF29"/>
  <c r="DF60"/>
  <c r="DF97"/>
  <c r="DF24"/>
  <c r="DF79"/>
  <c r="DF48"/>
  <c r="DF22"/>
  <c r="DF50"/>
  <c r="DF39"/>
  <c r="DF6"/>
  <c r="DF44"/>
  <c r="DF57"/>
  <c r="DF81"/>
  <c r="DF112"/>
  <c r="DF33"/>
  <c r="DF63"/>
  <c r="DF80"/>
  <c r="DF12"/>
  <c r="DF47"/>
  <c r="DF88"/>
  <c r="DF107"/>
  <c r="DF87"/>
  <c r="DF13"/>
  <c r="DF96"/>
  <c r="DF17"/>
  <c r="DF43"/>
  <c r="DF54"/>
  <c r="DF77"/>
  <c r="DF95"/>
  <c r="DF7"/>
  <c r="DF15"/>
  <c r="DF34"/>
  <c r="DF64"/>
  <c r="DF93"/>
  <c r="DF114"/>
  <c r="DF27"/>
  <c r="DF58"/>
  <c r="DF94"/>
  <c r="DF82"/>
  <c r="DF105"/>
  <c r="DF10"/>
  <c r="DF30"/>
  <c r="DF59"/>
  <c r="DF76"/>
  <c r="DF109"/>
  <c r="DG2"/>
  <c r="DG106" s="1"/>
  <c r="DF46"/>
  <c r="DF61"/>
  <c r="DF90"/>
  <c r="DJ3" i="2"/>
  <c r="DI2"/>
  <c r="DI4"/>
  <c r="DE85" i="5"/>
  <c r="DF84"/>
  <c r="DE69"/>
  <c r="DF68"/>
  <c r="DF52"/>
  <c r="DE53"/>
  <c r="DF20"/>
  <c r="DE21"/>
  <c r="DE37"/>
  <c r="DF36"/>
  <c r="DE101"/>
  <c r="DF100"/>
  <c r="DG5"/>
  <c r="DH4"/>
  <c r="DH4" i="6"/>
  <c r="DI3"/>
  <c r="DG108" i="5" l="1"/>
  <c r="DG105"/>
  <c r="DG12"/>
  <c r="DG18"/>
  <c r="DG41"/>
  <c r="DG90"/>
  <c r="DG96"/>
  <c r="DG86"/>
  <c r="DG70"/>
  <c r="DG16"/>
  <c r="DG97"/>
  <c r="DG59"/>
  <c r="DG71"/>
  <c r="DG57"/>
  <c r="DG7"/>
  <c r="DG44"/>
  <c r="DG32"/>
  <c r="DG28"/>
  <c r="DG27"/>
  <c r="DG14"/>
  <c r="DG111"/>
  <c r="DG81"/>
  <c r="DG42"/>
  <c r="DG6"/>
  <c r="DG89"/>
  <c r="DG77"/>
  <c r="DG15"/>
  <c r="DG93"/>
  <c r="DG22"/>
  <c r="DG45"/>
  <c r="DG56"/>
  <c r="DG76"/>
  <c r="DG92"/>
  <c r="DG112"/>
  <c r="DG29"/>
  <c r="DG43"/>
  <c r="DG64"/>
  <c r="DG78"/>
  <c r="DG103"/>
  <c r="DG8"/>
  <c r="DG24"/>
  <c r="DG38"/>
  <c r="DG62"/>
  <c r="DG87"/>
  <c r="DG113"/>
  <c r="DG54"/>
  <c r="DG65"/>
  <c r="DG79"/>
  <c r="DG46"/>
  <c r="DG47"/>
  <c r="DG55"/>
  <c r="DG102"/>
  <c r="DG73"/>
  <c r="DG11"/>
  <c r="DG23"/>
  <c r="DG50"/>
  <c r="DG72"/>
  <c r="DG82"/>
  <c r="DG107"/>
  <c r="DG30"/>
  <c r="DG40"/>
  <c r="DG48"/>
  <c r="DG75"/>
  <c r="DG98"/>
  <c r="DG114"/>
  <c r="DG25"/>
  <c r="DG39"/>
  <c r="DG63"/>
  <c r="DG74"/>
  <c r="DG95"/>
  <c r="DG13"/>
  <c r="DG49"/>
  <c r="DG9"/>
  <c r="DG17"/>
  <c r="DG31"/>
  <c r="DG58"/>
  <c r="DG88"/>
  <c r="DG104"/>
  <c r="DG10"/>
  <c r="DG34"/>
  <c r="DG61"/>
  <c r="DG66"/>
  <c r="DG94"/>
  <c r="DG110"/>
  <c r="DG26"/>
  <c r="DG33"/>
  <c r="DG60"/>
  <c r="DG80"/>
  <c r="DG91"/>
  <c r="DG109"/>
  <c r="DH2"/>
  <c r="DH110" s="1"/>
  <c r="DK3" i="2"/>
  <c r="DJ2"/>
  <c r="DJ4"/>
  <c r="DF53" i="5"/>
  <c r="DG52"/>
  <c r="DF101"/>
  <c r="DG100"/>
  <c r="DG68"/>
  <c r="DF69"/>
  <c r="DF21"/>
  <c r="DG20"/>
  <c r="DG36"/>
  <c r="DF37"/>
  <c r="DF85"/>
  <c r="DG84"/>
  <c r="DH5"/>
  <c r="DI4"/>
  <c r="DI4" i="6"/>
  <c r="DJ3"/>
  <c r="DH97" i="5" l="1"/>
  <c r="DH8"/>
  <c r="DH28"/>
  <c r="DH24"/>
  <c r="DH98"/>
  <c r="DH93"/>
  <c r="DH47"/>
  <c r="DH6"/>
  <c r="DH66"/>
  <c r="DH34"/>
  <c r="DH107"/>
  <c r="DH70"/>
  <c r="DH57"/>
  <c r="DH41"/>
  <c r="DH13"/>
  <c r="DH12"/>
  <c r="DH45"/>
  <c r="DH29"/>
  <c r="DH106"/>
  <c r="DH87"/>
  <c r="DH59"/>
  <c r="DH78"/>
  <c r="DH25"/>
  <c r="DH86"/>
  <c r="DH26"/>
  <c r="DH23"/>
  <c r="DH27"/>
  <c r="DH58"/>
  <c r="DH90"/>
  <c r="DH38"/>
  <c r="DH71"/>
  <c r="DH9"/>
  <c r="DH60"/>
  <c r="DH105"/>
  <c r="DH54"/>
  <c r="DH89"/>
  <c r="DH32"/>
  <c r="DH10"/>
  <c r="DH39"/>
  <c r="DH79"/>
  <c r="DH16"/>
  <c r="DH63"/>
  <c r="DH111"/>
  <c r="DH40"/>
  <c r="DH95"/>
  <c r="DH102"/>
  <c r="DH64"/>
  <c r="DH48"/>
  <c r="DH49"/>
  <c r="DH50"/>
  <c r="DH7"/>
  <c r="DH46"/>
  <c r="DH55"/>
  <c r="DH96"/>
  <c r="DH22"/>
  <c r="DH72"/>
  <c r="DH94"/>
  <c r="DH15"/>
  <c r="DH61"/>
  <c r="DH88"/>
  <c r="DH75"/>
  <c r="DH42"/>
  <c r="DH112"/>
  <c r="DH30"/>
  <c r="DH33"/>
  <c r="DH56"/>
  <c r="DH81"/>
  <c r="DH109"/>
  <c r="DH17"/>
  <c r="DH74"/>
  <c r="DH80"/>
  <c r="DH108"/>
  <c r="DH14"/>
  <c r="DH43"/>
  <c r="DH76"/>
  <c r="DH104"/>
  <c r="DH77"/>
  <c r="DH92"/>
  <c r="DH113"/>
  <c r="DH18"/>
  <c r="DH44"/>
  <c r="DH65"/>
  <c r="DH82"/>
  <c r="DH103"/>
  <c r="DH11"/>
  <c r="DH31"/>
  <c r="DH62"/>
  <c r="DH73"/>
  <c r="DH91"/>
  <c r="DH114"/>
  <c r="DI2"/>
  <c r="DI104" s="1"/>
  <c r="DL3" i="2"/>
  <c r="DK2"/>
  <c r="DK4"/>
  <c r="DG37" i="5"/>
  <c r="DH36"/>
  <c r="DG69"/>
  <c r="DH68"/>
  <c r="DH84"/>
  <c r="DG85"/>
  <c r="DH20"/>
  <c r="DG21"/>
  <c r="DG101"/>
  <c r="DH100"/>
  <c r="DH52"/>
  <c r="DG53"/>
  <c r="DJ4"/>
  <c r="DI5"/>
  <c r="DJ4" i="6"/>
  <c r="DK3"/>
  <c r="DI66" i="5" l="1"/>
  <c r="DI42"/>
  <c r="DI75"/>
  <c r="DI102"/>
  <c r="DI27"/>
  <c r="DI57"/>
  <c r="DI97"/>
  <c r="DI10"/>
  <c r="DI44"/>
  <c r="DI81"/>
  <c r="DI107"/>
  <c r="DI31"/>
  <c r="DI78"/>
  <c r="DI96"/>
  <c r="DI112"/>
  <c r="DI98"/>
  <c r="DI48"/>
  <c r="DI90"/>
  <c r="DI47"/>
  <c r="DI71"/>
  <c r="DI93"/>
  <c r="DI113"/>
  <c r="DI22"/>
  <c r="DI41"/>
  <c r="DI49"/>
  <c r="DI79"/>
  <c r="DI103"/>
  <c r="DI12"/>
  <c r="DI32"/>
  <c r="DI59"/>
  <c r="DI72"/>
  <c r="DI92"/>
  <c r="DI108"/>
  <c r="DI43"/>
  <c r="DI94"/>
  <c r="DI86"/>
  <c r="DI25"/>
  <c r="DI110"/>
  <c r="DI56"/>
  <c r="DI8"/>
  <c r="DI29"/>
  <c r="DI55"/>
  <c r="DI65"/>
  <c r="DI87"/>
  <c r="DI109"/>
  <c r="DI16"/>
  <c r="DI38"/>
  <c r="DI62"/>
  <c r="DI77"/>
  <c r="DI95"/>
  <c r="DI6"/>
  <c r="DI14"/>
  <c r="DI40"/>
  <c r="DI73"/>
  <c r="DI89"/>
  <c r="DI106"/>
  <c r="DJ2"/>
  <c r="DJ105" s="1"/>
  <c r="DI26"/>
  <c r="DI46"/>
  <c r="DI76"/>
  <c r="DI18"/>
  <c r="DI70"/>
  <c r="DI28"/>
  <c r="DI58"/>
  <c r="DI114"/>
  <c r="DI23"/>
  <c r="DI7"/>
  <c r="DI24"/>
  <c r="DI54"/>
  <c r="DI64"/>
  <c r="DI17"/>
  <c r="DI50"/>
  <c r="DI9"/>
  <c r="DI88"/>
  <c r="DI45"/>
  <c r="DI11"/>
  <c r="DI30"/>
  <c r="DI33"/>
  <c r="DI60"/>
  <c r="DI82"/>
  <c r="DI105"/>
  <c r="DI13"/>
  <c r="DI39"/>
  <c r="DI63"/>
  <c r="DI74"/>
  <c r="DI91"/>
  <c r="DI111"/>
  <c r="DI15"/>
  <c r="DI34"/>
  <c r="DI61"/>
  <c r="DI80"/>
  <c r="DM3" i="2"/>
  <c r="DL2"/>
  <c r="DL4"/>
  <c r="DH69" i="5"/>
  <c r="DI68"/>
  <c r="DH53"/>
  <c r="DI52"/>
  <c r="DH21"/>
  <c r="DI20"/>
  <c r="DH101"/>
  <c r="DI100"/>
  <c r="DH37"/>
  <c r="DI36"/>
  <c r="DH85"/>
  <c r="DI84"/>
  <c r="DK4"/>
  <c r="DJ5"/>
  <c r="DK4" i="6"/>
  <c r="DL3"/>
  <c r="DJ106" i="5" l="1"/>
  <c r="DJ92"/>
  <c r="DJ12"/>
  <c r="DJ77"/>
  <c r="DJ90"/>
  <c r="DJ72"/>
  <c r="DJ102"/>
  <c r="DJ108"/>
  <c r="DJ46"/>
  <c r="DJ48"/>
  <c r="DJ31"/>
  <c r="DJ26"/>
  <c r="DJ27"/>
  <c r="DJ14"/>
  <c r="DJ28"/>
  <c r="DJ103"/>
  <c r="DJ55"/>
  <c r="DJ61"/>
  <c r="DJ40"/>
  <c r="DJ111"/>
  <c r="DJ80"/>
  <c r="DJ70"/>
  <c r="DJ23"/>
  <c r="DJ6"/>
  <c r="DJ81"/>
  <c r="DJ58"/>
  <c r="DJ44"/>
  <c r="DJ112"/>
  <c r="DJ24"/>
  <c r="DJ49"/>
  <c r="DJ62"/>
  <c r="DJ76"/>
  <c r="DJ98"/>
  <c r="DJ11"/>
  <c r="DJ22"/>
  <c r="DJ41"/>
  <c r="DJ71"/>
  <c r="DJ89"/>
  <c r="DJ107"/>
  <c r="DJ29"/>
  <c r="DJ39"/>
  <c r="DJ63"/>
  <c r="DJ74"/>
  <c r="DJ97"/>
  <c r="DJ114"/>
  <c r="DJ57"/>
  <c r="DJ47"/>
  <c r="DJ91"/>
  <c r="DJ32"/>
  <c r="DJ59"/>
  <c r="DJ79"/>
  <c r="DJ94"/>
  <c r="DJ113"/>
  <c r="DJ16"/>
  <c r="DJ38"/>
  <c r="DJ50"/>
  <c r="DJ87"/>
  <c r="DJ104"/>
  <c r="DJ9"/>
  <c r="DJ33"/>
  <c r="DJ60"/>
  <c r="DJ65"/>
  <c r="DJ93"/>
  <c r="DJ110"/>
  <c r="DJ86"/>
  <c r="DJ66"/>
  <c r="DJ18"/>
  <c r="DJ25"/>
  <c r="DJ42"/>
  <c r="DJ8"/>
  <c r="DJ45"/>
  <c r="DJ17"/>
  <c r="DJ95"/>
  <c r="DJ75"/>
  <c r="DJ10"/>
  <c r="DJ30"/>
  <c r="DJ56"/>
  <c r="DJ73"/>
  <c r="DJ88"/>
  <c r="DJ109"/>
  <c r="DJ13"/>
  <c r="DJ43"/>
  <c r="DJ54"/>
  <c r="DJ78"/>
  <c r="DJ96"/>
  <c r="DJ7"/>
  <c r="DJ15"/>
  <c r="DJ34"/>
  <c r="DJ64"/>
  <c r="DJ82"/>
  <c r="DK2"/>
  <c r="DK102" s="1"/>
  <c r="DN3" i="2"/>
  <c r="DM2"/>
  <c r="DM4"/>
  <c r="DJ84" i="5"/>
  <c r="DI85"/>
  <c r="DI101"/>
  <c r="DJ100"/>
  <c r="DJ52"/>
  <c r="DI53"/>
  <c r="DJ36"/>
  <c r="DI37"/>
  <c r="DJ20"/>
  <c r="DI21"/>
  <c r="DI69"/>
  <c r="DJ68"/>
  <c r="DL4"/>
  <c r="DK5"/>
  <c r="DL4" i="6"/>
  <c r="DM3"/>
  <c r="DK108" i="5" l="1"/>
  <c r="DK38"/>
  <c r="DK39"/>
  <c r="DK23"/>
  <c r="DK62"/>
  <c r="DK42"/>
  <c r="DK33"/>
  <c r="DK97"/>
  <c r="DK28"/>
  <c r="DK11"/>
  <c r="DK82"/>
  <c r="DK57"/>
  <c r="DK105"/>
  <c r="DK72"/>
  <c r="DK44"/>
  <c r="DK49"/>
  <c r="DK12"/>
  <c r="DK86"/>
  <c r="DK50"/>
  <c r="DK14"/>
  <c r="DK79"/>
  <c r="DK60"/>
  <c r="DK95"/>
  <c r="DK27"/>
  <c r="DK24"/>
  <c r="DK29"/>
  <c r="DK43"/>
  <c r="DK81"/>
  <c r="DK9"/>
  <c r="DK17"/>
  <c r="DK31"/>
  <c r="DK54"/>
  <c r="DK88"/>
  <c r="DK104"/>
  <c r="DK15"/>
  <c r="DK41"/>
  <c r="DK64"/>
  <c r="DK73"/>
  <c r="DK93"/>
  <c r="DK111"/>
  <c r="DK80"/>
  <c r="DK78"/>
  <c r="DK6"/>
  <c r="DK89"/>
  <c r="DK8"/>
  <c r="DK87"/>
  <c r="DK30"/>
  <c r="DK40"/>
  <c r="DK56"/>
  <c r="DK75"/>
  <c r="DK98"/>
  <c r="DK114"/>
  <c r="DK18"/>
  <c r="DK32"/>
  <c r="DK48"/>
  <c r="DK74"/>
  <c r="DK96"/>
  <c r="DK7"/>
  <c r="DK16"/>
  <c r="DK46"/>
  <c r="DK65"/>
  <c r="DK90"/>
  <c r="DK107"/>
  <c r="DL2"/>
  <c r="DL103" s="1"/>
  <c r="DK25"/>
  <c r="DK109"/>
  <c r="DK106"/>
  <c r="DK59"/>
  <c r="DK103"/>
  <c r="DK26"/>
  <c r="DK55"/>
  <c r="DK113"/>
  <c r="DK70"/>
  <c r="DK91"/>
  <c r="DK58"/>
  <c r="DK10"/>
  <c r="DK34"/>
  <c r="DK61"/>
  <c r="DK66"/>
  <c r="DK94"/>
  <c r="DK110"/>
  <c r="DK22"/>
  <c r="DK45"/>
  <c r="DK71"/>
  <c r="DK76"/>
  <c r="DK92"/>
  <c r="DK112"/>
  <c r="DK13"/>
  <c r="DK47"/>
  <c r="DK63"/>
  <c r="DK77"/>
  <c r="DO3" i="2"/>
  <c r="DN2"/>
  <c r="DN4"/>
  <c r="DJ69" i="5"/>
  <c r="DK68"/>
  <c r="DK100"/>
  <c r="DJ101"/>
  <c r="DK36"/>
  <c r="DJ37"/>
  <c r="DJ21"/>
  <c r="DK20"/>
  <c r="DJ53"/>
  <c r="DK52"/>
  <c r="DK84"/>
  <c r="DJ85"/>
  <c r="DL5"/>
  <c r="DM4"/>
  <c r="DM4" i="6"/>
  <c r="DN3"/>
  <c r="DL97" i="5" l="1"/>
  <c r="DL61"/>
  <c r="DL82"/>
  <c r="DL39"/>
  <c r="DL30"/>
  <c r="DL34"/>
  <c r="DL32"/>
  <c r="DL108"/>
  <c r="DL110"/>
  <c r="DL77"/>
  <c r="DL31"/>
  <c r="DL26"/>
  <c r="DL93"/>
  <c r="DL73"/>
  <c r="DL14"/>
  <c r="DL91"/>
  <c r="DL57"/>
  <c r="DL27"/>
  <c r="DL109"/>
  <c r="DL75"/>
  <c r="DL72"/>
  <c r="DL23"/>
  <c r="DL55"/>
  <c r="DL28"/>
  <c r="DL7"/>
  <c r="DL59"/>
  <c r="DL96"/>
  <c r="DL64"/>
  <c r="DL104"/>
  <c r="DL25"/>
  <c r="DL80"/>
  <c r="DL47"/>
  <c r="DL90"/>
  <c r="DL92"/>
  <c r="DL29"/>
  <c r="DL58"/>
  <c r="DL11"/>
  <c r="DL62"/>
  <c r="DL79"/>
  <c r="DL114"/>
  <c r="DL45"/>
  <c r="DL74"/>
  <c r="DL102"/>
  <c r="DL22"/>
  <c r="DL98"/>
  <c r="DL46"/>
  <c r="DL113"/>
  <c r="DL10"/>
  <c r="DL81"/>
  <c r="DL60"/>
  <c r="DL15"/>
  <c r="DL40"/>
  <c r="DL71"/>
  <c r="DL95"/>
  <c r="DL6"/>
  <c r="DL42"/>
  <c r="DL56"/>
  <c r="DL89"/>
  <c r="DL112"/>
  <c r="DL70"/>
  <c r="DL17"/>
  <c r="DL50"/>
  <c r="DL76"/>
  <c r="DL105"/>
  <c r="DL33"/>
  <c r="DL9"/>
  <c r="DL13"/>
  <c r="DL43"/>
  <c r="DL63"/>
  <c r="DL88"/>
  <c r="DL106"/>
  <c r="DL12"/>
  <c r="DL24"/>
  <c r="DL54"/>
  <c r="DL66"/>
  <c r="DL86"/>
  <c r="DL107"/>
  <c r="DL16"/>
  <c r="DL41"/>
  <c r="DL65"/>
  <c r="DL94"/>
  <c r="DL8"/>
  <c r="DL38"/>
  <c r="DL49"/>
  <c r="DL87"/>
  <c r="DL111"/>
  <c r="DM2"/>
  <c r="DM102" s="1"/>
  <c r="DL18"/>
  <c r="DL44"/>
  <c r="DL48"/>
  <c r="DL78"/>
  <c r="DP3" i="2"/>
  <c r="DO2"/>
  <c r="DO4"/>
  <c r="DK37" i="5"/>
  <c r="DL36"/>
  <c r="DK21"/>
  <c r="DL20"/>
  <c r="DK85"/>
  <c r="DL84"/>
  <c r="DK101"/>
  <c r="DL100"/>
  <c r="DK53"/>
  <c r="DL52"/>
  <c r="DK69"/>
  <c r="DL68"/>
  <c r="DN4"/>
  <c r="DM5"/>
  <c r="DN4" i="6"/>
  <c r="DO3"/>
  <c r="DM57" i="5" l="1"/>
  <c r="DM92"/>
  <c r="DM93"/>
  <c r="DM40"/>
  <c r="DM24"/>
  <c r="DM22"/>
  <c r="DM65"/>
  <c r="DM8"/>
  <c r="DM71"/>
  <c r="DM38"/>
  <c r="DM89"/>
  <c r="DM50"/>
  <c r="DM43"/>
  <c r="DM48"/>
  <c r="DM12"/>
  <c r="DM79"/>
  <c r="DM86"/>
  <c r="DM60"/>
  <c r="DM70"/>
  <c r="DM27"/>
  <c r="DM7"/>
  <c r="DM88"/>
  <c r="DM78"/>
  <c r="DM14"/>
  <c r="DM18"/>
  <c r="DM91"/>
  <c r="DM55"/>
  <c r="DM113"/>
  <c r="DM73"/>
  <c r="DM15"/>
  <c r="DM114"/>
  <c r="DM58"/>
  <c r="DM13"/>
  <c r="DM63"/>
  <c r="DM103"/>
  <c r="DM42"/>
  <c r="DM87"/>
  <c r="DM17"/>
  <c r="DM76"/>
  <c r="DM49"/>
  <c r="DM96"/>
  <c r="DM104"/>
  <c r="DM59"/>
  <c r="DM6"/>
  <c r="DM106"/>
  <c r="DM34"/>
  <c r="DM72"/>
  <c r="DM107"/>
  <c r="DM47"/>
  <c r="DM75"/>
  <c r="DM97"/>
  <c r="DM26"/>
  <c r="DM66"/>
  <c r="DM98"/>
  <c r="DM46"/>
  <c r="DM28"/>
  <c r="DM32"/>
  <c r="DM108"/>
  <c r="DM33"/>
  <c r="DM10"/>
  <c r="DM39"/>
  <c r="DM61"/>
  <c r="DM81"/>
  <c r="DM111"/>
  <c r="DM29"/>
  <c r="DM54"/>
  <c r="DM80"/>
  <c r="DM110"/>
  <c r="DM23"/>
  <c r="DM41"/>
  <c r="DM64"/>
  <c r="DM109"/>
  <c r="DM16"/>
  <c r="DM31"/>
  <c r="DM62"/>
  <c r="DM77"/>
  <c r="DM95"/>
  <c r="DM11"/>
  <c r="DM30"/>
  <c r="DM45"/>
  <c r="DM56"/>
  <c r="DM82"/>
  <c r="DM105"/>
  <c r="DM9"/>
  <c r="DM25"/>
  <c r="DM44"/>
  <c r="DM74"/>
  <c r="DM94"/>
  <c r="DM112"/>
  <c r="DN2"/>
  <c r="DN108" s="1"/>
  <c r="DM90"/>
  <c r="DQ3" i="2"/>
  <c r="DP2"/>
  <c r="DP4"/>
  <c r="DL69" i="5"/>
  <c r="DM68"/>
  <c r="DL101"/>
  <c r="DM100"/>
  <c r="DM20"/>
  <c r="DL21"/>
  <c r="DM52"/>
  <c r="DL53"/>
  <c r="DM84"/>
  <c r="DL85"/>
  <c r="DL37"/>
  <c r="DM36"/>
  <c r="DN5"/>
  <c r="DO4"/>
  <c r="DO4" i="6"/>
  <c r="DP3"/>
  <c r="DN96" i="5" l="1"/>
  <c r="DN88"/>
  <c r="DN38"/>
  <c r="DN82"/>
  <c r="DN33"/>
  <c r="DN74"/>
  <c r="DN42"/>
  <c r="DN27"/>
  <c r="DN55"/>
  <c r="DN80"/>
  <c r="DN28"/>
  <c r="DN29"/>
  <c r="DN16"/>
  <c r="DN104"/>
  <c r="DN6"/>
  <c r="DN34"/>
  <c r="DN9"/>
  <c r="DN54"/>
  <c r="DN70"/>
  <c r="DN66"/>
  <c r="DN15"/>
  <c r="DN63"/>
  <c r="DN110"/>
  <c r="DN87"/>
  <c r="DN49"/>
  <c r="DN18"/>
  <c r="DN7"/>
  <c r="DN107"/>
  <c r="DN97"/>
  <c r="DN13"/>
  <c r="DN57"/>
  <c r="DN10"/>
  <c r="DN90"/>
  <c r="DN26"/>
  <c r="DN93"/>
  <c r="DN43"/>
  <c r="DN78"/>
  <c r="DN12"/>
  <c r="DN56"/>
  <c r="DN106"/>
  <c r="DN45"/>
  <c r="DN30"/>
  <c r="DN73"/>
  <c r="DN109"/>
  <c r="DN44"/>
  <c r="DN75"/>
  <c r="DN102"/>
  <c r="DN50"/>
  <c r="DN64"/>
  <c r="DN39"/>
  <c r="DN114"/>
  <c r="DN65"/>
  <c r="DN14"/>
  <c r="DN40"/>
  <c r="DN48"/>
  <c r="DN72"/>
  <c r="DN92"/>
  <c r="DN111"/>
  <c r="DN24"/>
  <c r="DN31"/>
  <c r="DN62"/>
  <c r="DN76"/>
  <c r="DN98"/>
  <c r="DN8"/>
  <c r="DN23"/>
  <c r="DN46"/>
  <c r="DN61"/>
  <c r="DN86"/>
  <c r="DN60"/>
  <c r="DN11"/>
  <c r="DN22"/>
  <c r="DN41"/>
  <c r="DN71"/>
  <c r="DN89"/>
  <c r="DN105"/>
  <c r="DN25"/>
  <c r="DN32"/>
  <c r="DN59"/>
  <c r="DN79"/>
  <c r="DN94"/>
  <c r="DN113"/>
  <c r="DN17"/>
  <c r="DN47"/>
  <c r="DN58"/>
  <c r="DN77"/>
  <c r="DN91"/>
  <c r="DN81"/>
  <c r="DN103"/>
  <c r="DN95"/>
  <c r="DO2"/>
  <c r="DO106" s="1"/>
  <c r="DN112"/>
  <c r="DR3" i="2"/>
  <c r="DQ2"/>
  <c r="DQ4"/>
  <c r="DM37" i="5"/>
  <c r="DN36"/>
  <c r="DM101"/>
  <c r="DN100"/>
  <c r="DN52"/>
  <c r="DM53"/>
  <c r="DM69"/>
  <c r="DN68"/>
  <c r="DN84"/>
  <c r="DM85"/>
  <c r="DN20"/>
  <c r="DM21"/>
  <c r="DP4"/>
  <c r="DO5"/>
  <c r="DP4" i="6"/>
  <c r="DQ3"/>
  <c r="DO27" i="5" l="1"/>
  <c r="DO41"/>
  <c r="DO107"/>
  <c r="DO32"/>
  <c r="DO11"/>
  <c r="DO44"/>
  <c r="DO62"/>
  <c r="DO47"/>
  <c r="DO96"/>
  <c r="DO16"/>
  <c r="DO15"/>
  <c r="DO111"/>
  <c r="DO14"/>
  <c r="DO9"/>
  <c r="DO23"/>
  <c r="DO74"/>
  <c r="DO42"/>
  <c r="DO6"/>
  <c r="DO89"/>
  <c r="DO90"/>
  <c r="DO81"/>
  <c r="DO97"/>
  <c r="DO17"/>
  <c r="DO55"/>
  <c r="DO28"/>
  <c r="DO105"/>
  <c r="DO70"/>
  <c r="DO93"/>
  <c r="DO46"/>
  <c r="DO73"/>
  <c r="DO64"/>
  <c r="DO48"/>
  <c r="DO18"/>
  <c r="DO31"/>
  <c r="DO12"/>
  <c r="DO86"/>
  <c r="DO57"/>
  <c r="DO50"/>
  <c r="DO72"/>
  <c r="DO82"/>
  <c r="DO108"/>
  <c r="DO30"/>
  <c r="DO40"/>
  <c r="DO71"/>
  <c r="DO75"/>
  <c r="DO98"/>
  <c r="DO114"/>
  <c r="DO25"/>
  <c r="DO39"/>
  <c r="DO59"/>
  <c r="DO78"/>
  <c r="DO95"/>
  <c r="DO54"/>
  <c r="DO88"/>
  <c r="DO104"/>
  <c r="DO10"/>
  <c r="DO34"/>
  <c r="DO61"/>
  <c r="DO66"/>
  <c r="DO94"/>
  <c r="DO110"/>
  <c r="DO26"/>
  <c r="DO33"/>
  <c r="DO60"/>
  <c r="DO80"/>
  <c r="DO91"/>
  <c r="DO65"/>
  <c r="DO7"/>
  <c r="DO49"/>
  <c r="DO13"/>
  <c r="DO102"/>
  <c r="DO79"/>
  <c r="DO22"/>
  <c r="DO45"/>
  <c r="DO56"/>
  <c r="DO76"/>
  <c r="DO92"/>
  <c r="DO112"/>
  <c r="DO29"/>
  <c r="DO43"/>
  <c r="DO63"/>
  <c r="DO77"/>
  <c r="DO103"/>
  <c r="DO8"/>
  <c r="DO24"/>
  <c r="DO38"/>
  <c r="DO58"/>
  <c r="DO87"/>
  <c r="DO113"/>
  <c r="DP2"/>
  <c r="DP106" s="1"/>
  <c r="DO109"/>
  <c r="DS3" i="2"/>
  <c r="DR2"/>
  <c r="DR4"/>
  <c r="DO68" i="5"/>
  <c r="DN69"/>
  <c r="DN101"/>
  <c r="DO100"/>
  <c r="DN21"/>
  <c r="DO20"/>
  <c r="DN37"/>
  <c r="DO36"/>
  <c r="DO84"/>
  <c r="DN85"/>
  <c r="DN53"/>
  <c r="DO52"/>
  <c r="DP5"/>
  <c r="DQ4"/>
  <c r="DQ4" i="6"/>
  <c r="DR3"/>
  <c r="DP38" i="5" l="1"/>
  <c r="DP103"/>
  <c r="DP105"/>
  <c r="DP13"/>
  <c r="DP49"/>
  <c r="DP45"/>
  <c r="DP88"/>
  <c r="DP97"/>
  <c r="DP28"/>
  <c r="DP80"/>
  <c r="DP9"/>
  <c r="DP58"/>
  <c r="DP78"/>
  <c r="DP26"/>
  <c r="DP63"/>
  <c r="DP64"/>
  <c r="DP111"/>
  <c r="DP82"/>
  <c r="DP43"/>
  <c r="DP7"/>
  <c r="DP90"/>
  <c r="DP47"/>
  <c r="DP16"/>
  <c r="DP23"/>
  <c r="DP70"/>
  <c r="DP112"/>
  <c r="DP60"/>
  <c r="DP79"/>
  <c r="DP104"/>
  <c r="DP10"/>
  <c r="DP29"/>
  <c r="DP39"/>
  <c r="DP59"/>
  <c r="DP81"/>
  <c r="DP113"/>
  <c r="DP66"/>
  <c r="DP18"/>
  <c r="DP44"/>
  <c r="DP74"/>
  <c r="DP94"/>
  <c r="DP42"/>
  <c r="DP50"/>
  <c r="DP93"/>
  <c r="DP14"/>
  <c r="DP40"/>
  <c r="DP17"/>
  <c r="DP107"/>
  <c r="DP41"/>
  <c r="DP48"/>
  <c r="DP71"/>
  <c r="DP12"/>
  <c r="DP24"/>
  <c r="DP54"/>
  <c r="DP72"/>
  <c r="DP86"/>
  <c r="DP108"/>
  <c r="DP15"/>
  <c r="DP34"/>
  <c r="DP61"/>
  <c r="DP76"/>
  <c r="DP95"/>
  <c r="DP114"/>
  <c r="DP30"/>
  <c r="DP33"/>
  <c r="DP56"/>
  <c r="DP75"/>
  <c r="DP96"/>
  <c r="DP8"/>
  <c r="DP87"/>
  <c r="DP22"/>
  <c r="DP98"/>
  <c r="DP65"/>
  <c r="DP6"/>
  <c r="DP25"/>
  <c r="DP32"/>
  <c r="DP55"/>
  <c r="DP89"/>
  <c r="DP102"/>
  <c r="DP11"/>
  <c r="DP31"/>
  <c r="DP62"/>
  <c r="DP73"/>
  <c r="DP91"/>
  <c r="DP110"/>
  <c r="DP27"/>
  <c r="DP46"/>
  <c r="DP57"/>
  <c r="DP77"/>
  <c r="DP92"/>
  <c r="DQ2"/>
  <c r="DQ106" s="1"/>
  <c r="DP109"/>
  <c r="DT3" i="2"/>
  <c r="DS2"/>
  <c r="DS4"/>
  <c r="DO85" i="5"/>
  <c r="DP84"/>
  <c r="DO53"/>
  <c r="DP52"/>
  <c r="DO37"/>
  <c r="DP36"/>
  <c r="DO101"/>
  <c r="DP100"/>
  <c r="DO21"/>
  <c r="DP20"/>
  <c r="DP68"/>
  <c r="DO69"/>
  <c r="DQ5"/>
  <c r="DR4"/>
  <c r="DR4" i="6"/>
  <c r="DS3"/>
  <c r="DQ65" i="5" l="1"/>
  <c r="DQ42"/>
  <c r="DQ111"/>
  <c r="DQ13"/>
  <c r="DQ30"/>
  <c r="DQ44"/>
  <c r="DQ105"/>
  <c r="DQ79"/>
  <c r="DQ56"/>
  <c r="DQ43"/>
  <c r="DQ49"/>
  <c r="DQ91"/>
  <c r="DQ64"/>
  <c r="DQ41"/>
  <c r="DQ75"/>
  <c r="DQ61"/>
  <c r="DQ50"/>
  <c r="DQ112"/>
  <c r="DQ45"/>
  <c r="DQ39"/>
  <c r="DQ48"/>
  <c r="DQ17"/>
  <c r="DQ54"/>
  <c r="DQ11"/>
  <c r="DQ82"/>
  <c r="DQ63"/>
  <c r="DQ15"/>
  <c r="DQ104"/>
  <c r="DQ23"/>
  <c r="DQ27"/>
  <c r="DQ46"/>
  <c r="DQ57"/>
  <c r="DQ80"/>
  <c r="DQ97"/>
  <c r="DQ10"/>
  <c r="DQ18"/>
  <c r="DQ40"/>
  <c r="DQ70"/>
  <c r="DQ81"/>
  <c r="DQ107"/>
  <c r="DQ28"/>
  <c r="DQ31"/>
  <c r="DQ62"/>
  <c r="DQ78"/>
  <c r="DQ96"/>
  <c r="DQ114"/>
  <c r="DR2"/>
  <c r="DR114" s="1"/>
  <c r="DQ98"/>
  <c r="DQ25"/>
  <c r="DQ109"/>
  <c r="DQ26"/>
  <c r="DQ102"/>
  <c r="DQ94"/>
  <c r="DQ76"/>
  <c r="DQ9"/>
  <c r="DQ88"/>
  <c r="DQ7"/>
  <c r="DQ90"/>
  <c r="DQ24"/>
  <c r="DQ47"/>
  <c r="DQ58"/>
  <c r="DQ71"/>
  <c r="DQ93"/>
  <c r="DQ113"/>
  <c r="DQ22"/>
  <c r="DQ34"/>
  <c r="DQ66"/>
  <c r="DQ86"/>
  <c r="DQ103"/>
  <c r="DQ12"/>
  <c r="DQ32"/>
  <c r="DQ59"/>
  <c r="DQ74"/>
  <c r="DQ92"/>
  <c r="DQ110"/>
  <c r="DQ8"/>
  <c r="DQ29"/>
  <c r="DQ55"/>
  <c r="DQ72"/>
  <c r="DQ87"/>
  <c r="DQ108"/>
  <c r="DQ16"/>
  <c r="DQ38"/>
  <c r="DQ73"/>
  <c r="DQ77"/>
  <c r="DQ95"/>
  <c r="DQ6"/>
  <c r="DQ14"/>
  <c r="DQ33"/>
  <c r="DQ60"/>
  <c r="DQ89"/>
  <c r="DU3" i="2"/>
  <c r="DT2"/>
  <c r="DT4"/>
  <c r="DP101" i="5"/>
  <c r="DQ100"/>
  <c r="DP53"/>
  <c r="DQ52"/>
  <c r="DP69"/>
  <c r="DQ68"/>
  <c r="DP21"/>
  <c r="DQ20"/>
  <c r="DP37"/>
  <c r="DQ36"/>
  <c r="DP85"/>
  <c r="DQ84"/>
  <c r="DR5"/>
  <c r="DS4"/>
  <c r="DS4" i="6"/>
  <c r="DT3"/>
  <c r="DR77" i="5" l="1"/>
  <c r="DR91"/>
  <c r="DR14"/>
  <c r="DR79"/>
  <c r="DR57"/>
  <c r="DR50"/>
  <c r="DR32"/>
  <c r="DR9"/>
  <c r="DR108"/>
  <c r="DR25"/>
  <c r="DR94"/>
  <c r="DR92"/>
  <c r="DR18"/>
  <c r="DR81"/>
  <c r="DR55"/>
  <c r="DR43"/>
  <c r="DR41"/>
  <c r="DR82"/>
  <c r="DR48"/>
  <c r="DR6"/>
  <c r="DR23"/>
  <c r="DR103"/>
  <c r="DR47"/>
  <c r="DR12"/>
  <c r="DR27"/>
  <c r="DR34"/>
  <c r="DR61"/>
  <c r="DR90"/>
  <c r="DR109"/>
  <c r="DR16"/>
  <c r="DR70"/>
  <c r="DR78"/>
  <c r="DR104"/>
  <c r="DR33"/>
  <c r="DR64"/>
  <c r="DR102"/>
  <c r="DR44"/>
  <c r="DR112"/>
  <c r="DR8"/>
  <c r="DR86"/>
  <c r="DR17"/>
  <c r="DR95"/>
  <c r="DR24"/>
  <c r="DR31"/>
  <c r="DR58"/>
  <c r="DR76"/>
  <c r="DR106"/>
  <c r="DR13"/>
  <c r="DR42"/>
  <c r="DR72"/>
  <c r="DR96"/>
  <c r="DR28"/>
  <c r="DR62"/>
  <c r="DR93"/>
  <c r="DR49"/>
  <c r="DR75"/>
  <c r="DR66"/>
  <c r="DR46"/>
  <c r="DR26"/>
  <c r="DR54"/>
  <c r="DR10"/>
  <c r="DR30"/>
  <c r="DR56"/>
  <c r="DR73"/>
  <c r="DR88"/>
  <c r="DR113"/>
  <c r="DR40"/>
  <c r="DR63"/>
  <c r="DR87"/>
  <c r="DR7"/>
  <c r="DR38"/>
  <c r="DR65"/>
  <c r="DR110"/>
  <c r="DR98"/>
  <c r="DR11"/>
  <c r="DR22"/>
  <c r="DR45"/>
  <c r="DR71"/>
  <c r="DR89"/>
  <c r="DR111"/>
  <c r="DR15"/>
  <c r="DR60"/>
  <c r="DR80"/>
  <c r="DR105"/>
  <c r="DR107"/>
  <c r="DR29"/>
  <c r="DR39"/>
  <c r="DR59"/>
  <c r="DR74"/>
  <c r="DR97"/>
  <c r="DS2"/>
  <c r="DS105" s="1"/>
  <c r="DV3" i="2"/>
  <c r="DU2"/>
  <c r="DU4"/>
  <c r="DQ85" i="5"/>
  <c r="DR84"/>
  <c r="DQ21"/>
  <c r="DR20"/>
  <c r="DQ53"/>
  <c r="DR52"/>
  <c r="DR36"/>
  <c r="DQ37"/>
  <c r="DR68"/>
  <c r="DQ69"/>
  <c r="DR100"/>
  <c r="DQ101"/>
  <c r="DS5"/>
  <c r="DT4"/>
  <c r="DT4" i="6"/>
  <c r="DU3"/>
  <c r="DS55" i="5" l="1"/>
  <c r="DS22"/>
  <c r="DS75"/>
  <c r="DS9"/>
  <c r="DS82"/>
  <c r="DS89"/>
  <c r="DS108"/>
  <c r="DS92"/>
  <c r="DS70"/>
  <c r="DS48"/>
  <c r="DS60"/>
  <c r="DS23"/>
  <c r="DS76"/>
  <c r="DS31"/>
  <c r="DS27"/>
  <c r="DS44"/>
  <c r="DS34"/>
  <c r="DS11"/>
  <c r="DS88"/>
  <c r="DS72"/>
  <c r="DS49"/>
  <c r="DS17"/>
  <c r="DS6"/>
  <c r="DS109"/>
  <c r="DS12"/>
  <c r="DS57"/>
  <c r="DS14"/>
  <c r="DS97"/>
  <c r="DS86"/>
  <c r="DS104"/>
  <c r="DS79"/>
  <c r="DS26"/>
  <c r="DS33"/>
  <c r="DS56"/>
  <c r="DS80"/>
  <c r="DS91"/>
  <c r="DS113"/>
  <c r="DS13"/>
  <c r="DS47"/>
  <c r="DS71"/>
  <c r="DS77"/>
  <c r="DS102"/>
  <c r="DS10"/>
  <c r="DS40"/>
  <c r="DS62"/>
  <c r="DS94"/>
  <c r="DS50"/>
  <c r="DS45"/>
  <c r="DS112"/>
  <c r="DS54"/>
  <c r="DS32"/>
  <c r="DS8"/>
  <c r="DS24"/>
  <c r="DS38"/>
  <c r="DS58"/>
  <c r="DS87"/>
  <c r="DS106"/>
  <c r="DS15"/>
  <c r="DS41"/>
  <c r="DS64"/>
  <c r="DS73"/>
  <c r="DS93"/>
  <c r="DS111"/>
  <c r="DS28"/>
  <c r="DS61"/>
  <c r="DS81"/>
  <c r="DS114"/>
  <c r="DS18"/>
  <c r="DS96"/>
  <c r="DS25"/>
  <c r="DS39"/>
  <c r="DS59"/>
  <c r="DS74"/>
  <c r="DS95"/>
  <c r="DS7"/>
  <c r="DS16"/>
  <c r="DS46"/>
  <c r="DS65"/>
  <c r="DS90"/>
  <c r="DS107"/>
  <c r="DS30"/>
  <c r="DS42"/>
  <c r="DS66"/>
  <c r="DS98"/>
  <c r="DS29"/>
  <c r="DS43"/>
  <c r="DS63"/>
  <c r="DS78"/>
  <c r="DS103"/>
  <c r="DT2"/>
  <c r="DT103" s="1"/>
  <c r="DS110"/>
  <c r="DW3" i="2"/>
  <c r="DV2"/>
  <c r="DV4"/>
  <c r="DS20" i="5"/>
  <c r="DR21"/>
  <c r="DR101"/>
  <c r="DS100"/>
  <c r="DS36"/>
  <c r="DR37"/>
  <c r="DR53"/>
  <c r="DS52"/>
  <c r="DS84"/>
  <c r="DR85"/>
  <c r="DR69"/>
  <c r="DS68"/>
  <c r="DU4"/>
  <c r="DT5"/>
  <c r="DU4" i="6"/>
  <c r="DV3"/>
  <c r="DT79" i="5" l="1"/>
  <c r="DT15"/>
  <c r="DT17"/>
  <c r="DT46"/>
  <c r="DT65"/>
  <c r="DT95"/>
  <c r="DT113"/>
  <c r="DT58"/>
  <c r="DT34"/>
  <c r="DT114"/>
  <c r="DT75"/>
  <c r="DT47"/>
  <c r="DT30"/>
  <c r="DT81"/>
  <c r="DT76"/>
  <c r="DT45"/>
  <c r="DT8"/>
  <c r="DT87"/>
  <c r="DT57"/>
  <c r="DT10"/>
  <c r="DT61"/>
  <c r="DT26"/>
  <c r="DT97"/>
  <c r="DT63"/>
  <c r="DT27"/>
  <c r="DT28"/>
  <c r="DT11"/>
  <c r="DT31"/>
  <c r="DT62"/>
  <c r="DT71"/>
  <c r="DT91"/>
  <c r="DT110"/>
  <c r="DT23"/>
  <c r="DT42"/>
  <c r="DT50"/>
  <c r="DT74"/>
  <c r="DT93"/>
  <c r="DT112"/>
  <c r="DT18"/>
  <c r="DT44"/>
  <c r="DT60"/>
  <c r="DT78"/>
  <c r="DT111"/>
  <c r="DT92"/>
  <c r="DT49"/>
  <c r="DT109"/>
  <c r="DT55"/>
  <c r="DT77"/>
  <c r="DT33"/>
  <c r="DT7"/>
  <c r="DT90"/>
  <c r="DT39"/>
  <c r="DT9"/>
  <c r="DT13"/>
  <c r="DT43"/>
  <c r="DT59"/>
  <c r="DT88"/>
  <c r="DT105"/>
  <c r="DT12"/>
  <c r="DT24"/>
  <c r="DT54"/>
  <c r="DT66"/>
  <c r="DT86"/>
  <c r="DT108"/>
  <c r="DT22"/>
  <c r="DT41"/>
  <c r="DT64"/>
  <c r="DT80"/>
  <c r="DT98"/>
  <c r="DT96"/>
  <c r="DT73"/>
  <c r="DT29"/>
  <c r="DT106"/>
  <c r="DT14"/>
  <c r="DT40"/>
  <c r="DT56"/>
  <c r="DT82"/>
  <c r="DT104"/>
  <c r="DT6"/>
  <c r="DT25"/>
  <c r="DT32"/>
  <c r="DT48"/>
  <c r="DT89"/>
  <c r="DT102"/>
  <c r="DT16"/>
  <c r="DT38"/>
  <c r="DT72"/>
  <c r="DT70"/>
  <c r="DT94"/>
  <c r="DU2"/>
  <c r="DU103" s="1"/>
  <c r="DT107"/>
  <c r="DX3" i="2"/>
  <c r="DW2"/>
  <c r="DW4"/>
  <c r="DT52" i="5"/>
  <c r="DS53"/>
  <c r="DS69"/>
  <c r="DT68"/>
  <c r="DS101"/>
  <c r="DT100"/>
  <c r="DT84"/>
  <c r="DS85"/>
  <c r="DS37"/>
  <c r="DT36"/>
  <c r="DT20"/>
  <c r="DS21"/>
  <c r="DV4"/>
  <c r="DU5"/>
  <c r="DV4" i="6"/>
  <c r="DW3"/>
  <c r="DU8" i="5" l="1"/>
  <c r="DU106"/>
  <c r="DU14"/>
  <c r="DU74"/>
  <c r="DU113"/>
  <c r="DU38"/>
  <c r="DU87"/>
  <c r="DU60"/>
  <c r="DU33"/>
  <c r="DU9"/>
  <c r="DU88"/>
  <c r="DU50"/>
  <c r="DU108"/>
  <c r="DU58"/>
  <c r="DU6"/>
  <c r="DU89"/>
  <c r="DU44"/>
  <c r="DU16"/>
  <c r="DU95"/>
  <c r="DU47"/>
  <c r="DU46"/>
  <c r="DU66"/>
  <c r="DU25"/>
  <c r="DU109"/>
  <c r="DU86"/>
  <c r="DU55"/>
  <c r="DU93"/>
  <c r="DU97"/>
  <c r="DU15"/>
  <c r="DU34"/>
  <c r="DU73"/>
  <c r="DU80"/>
  <c r="DU104"/>
  <c r="DU7"/>
  <c r="DU26"/>
  <c r="DU45"/>
  <c r="DU56"/>
  <c r="DU90"/>
  <c r="DU102"/>
  <c r="DU13"/>
  <c r="DU39"/>
  <c r="DU63"/>
  <c r="DU64"/>
  <c r="DU91"/>
  <c r="DU111"/>
  <c r="DV2"/>
  <c r="DV108" s="1"/>
  <c r="DU24"/>
  <c r="DU48"/>
  <c r="DU27"/>
  <c r="DU29"/>
  <c r="DU65"/>
  <c r="DU75"/>
  <c r="DU30"/>
  <c r="DU105"/>
  <c r="DU76"/>
  <c r="DU28"/>
  <c r="DU31"/>
  <c r="DU62"/>
  <c r="DU78"/>
  <c r="DU96"/>
  <c r="DU114"/>
  <c r="DU23"/>
  <c r="DU42"/>
  <c r="DU57"/>
  <c r="DU77"/>
  <c r="DU98"/>
  <c r="DU10"/>
  <c r="DU18"/>
  <c r="DU40"/>
  <c r="DU70"/>
  <c r="DU81"/>
  <c r="DU107"/>
  <c r="DU11"/>
  <c r="DU82"/>
  <c r="DU61"/>
  <c r="DU12"/>
  <c r="DU32"/>
  <c r="DU59"/>
  <c r="DU72"/>
  <c r="DU92"/>
  <c r="DU110"/>
  <c r="DU17"/>
  <c r="DU43"/>
  <c r="DU54"/>
  <c r="DU71"/>
  <c r="DU94"/>
  <c r="DU112"/>
  <c r="DU22"/>
  <c r="DU41"/>
  <c r="DU49"/>
  <c r="DU79"/>
  <c r="DY3" i="2"/>
  <c r="DX2"/>
  <c r="DX4"/>
  <c r="DU68" i="5"/>
  <c r="DT69"/>
  <c r="DT21"/>
  <c r="DU20"/>
  <c r="DT85"/>
  <c r="DU84"/>
  <c r="DT37"/>
  <c r="DU36"/>
  <c r="DU100"/>
  <c r="DT101"/>
  <c r="DT53"/>
  <c r="DU52"/>
  <c r="DV5"/>
  <c r="DW4"/>
  <c r="DW4" i="6"/>
  <c r="DX3"/>
  <c r="DV7" i="5" l="1"/>
  <c r="DV50"/>
  <c r="DV33"/>
  <c r="DV97"/>
  <c r="DV38"/>
  <c r="DV27"/>
  <c r="DV57"/>
  <c r="DV58"/>
  <c r="DV29"/>
  <c r="DV16"/>
  <c r="DV111"/>
  <c r="DV23"/>
  <c r="DV82"/>
  <c r="DV110"/>
  <c r="DV87"/>
  <c r="DV98"/>
  <c r="DV64"/>
  <c r="DV102"/>
  <c r="DV9"/>
  <c r="DV93"/>
  <c r="DV39"/>
  <c r="DV70"/>
  <c r="DV78"/>
  <c r="DV104"/>
  <c r="DV24"/>
  <c r="DV59"/>
  <c r="DV90"/>
  <c r="DV18"/>
  <c r="DV54"/>
  <c r="DV103"/>
  <c r="DV28"/>
  <c r="DV34"/>
  <c r="DV62"/>
  <c r="DV63"/>
  <c r="DV31"/>
  <c r="DV65"/>
  <c r="DV14"/>
  <c r="DV40"/>
  <c r="DV48"/>
  <c r="DV72"/>
  <c r="DV96"/>
  <c r="DV10"/>
  <c r="DV46"/>
  <c r="DV76"/>
  <c r="DV113"/>
  <c r="DV55"/>
  <c r="DV91"/>
  <c r="DV80"/>
  <c r="DV74"/>
  <c r="DV13"/>
  <c r="DV15"/>
  <c r="DV105"/>
  <c r="DV32"/>
  <c r="DV114"/>
  <c r="DV60"/>
  <c r="DV11"/>
  <c r="DV22"/>
  <c r="DV41"/>
  <c r="DV71"/>
  <c r="DV92"/>
  <c r="DV12"/>
  <c r="DV49"/>
  <c r="DV79"/>
  <c r="DV106"/>
  <c r="DV44"/>
  <c r="DV86"/>
  <c r="DV89"/>
  <c r="DV107"/>
  <c r="DV25"/>
  <c r="DV47"/>
  <c r="DV61"/>
  <c r="DV94"/>
  <c r="DV8"/>
  <c r="DV43"/>
  <c r="DV77"/>
  <c r="DV112"/>
  <c r="DV30"/>
  <c r="DV56"/>
  <c r="DV73"/>
  <c r="DV88"/>
  <c r="DV109"/>
  <c r="DV17"/>
  <c r="DV42"/>
  <c r="DV75"/>
  <c r="DV95"/>
  <c r="DW2"/>
  <c r="DW104" s="1"/>
  <c r="DV6"/>
  <c r="DV26"/>
  <c r="DV45"/>
  <c r="DV66"/>
  <c r="DV81"/>
  <c r="DZ3" i="2"/>
  <c r="DY2"/>
  <c r="DY4"/>
  <c r="DU53" i="5"/>
  <c r="DV52"/>
  <c r="DU37"/>
  <c r="DV36"/>
  <c r="DV20"/>
  <c r="DU21"/>
  <c r="DV84"/>
  <c r="DU85"/>
  <c r="DU101"/>
  <c r="DV100"/>
  <c r="DU69"/>
  <c r="DV68"/>
  <c r="DW5"/>
  <c r="DX4"/>
  <c r="DY3" i="6"/>
  <c r="DX4"/>
  <c r="DW16" i="5" l="1"/>
  <c r="DW108"/>
  <c r="DW61"/>
  <c r="DW32"/>
  <c r="DW43"/>
  <c r="DW80"/>
  <c r="DW64"/>
  <c r="DW30"/>
  <c r="DW46"/>
  <c r="DW26"/>
  <c r="DW91"/>
  <c r="DW59"/>
  <c r="DW48"/>
  <c r="DW98"/>
  <c r="DW7"/>
  <c r="DW90"/>
  <c r="DW60"/>
  <c r="DW18"/>
  <c r="DW96"/>
  <c r="DW40"/>
  <c r="DW42"/>
  <c r="DW65"/>
  <c r="DW33"/>
  <c r="DW113"/>
  <c r="DW81"/>
  <c r="DW34"/>
  <c r="DW28"/>
  <c r="DW105"/>
  <c r="DW13"/>
  <c r="DW47"/>
  <c r="DW54"/>
  <c r="DW77"/>
  <c r="DW102"/>
  <c r="DW6"/>
  <c r="DW27"/>
  <c r="DW57"/>
  <c r="DW70"/>
  <c r="DW89"/>
  <c r="DW109"/>
  <c r="DW22"/>
  <c r="DW45"/>
  <c r="DW56"/>
  <c r="DW76"/>
  <c r="DW92"/>
  <c r="DW112"/>
  <c r="DX2"/>
  <c r="DX106" s="1"/>
  <c r="DW29"/>
  <c r="DW103"/>
  <c r="DW110"/>
  <c r="DW114"/>
  <c r="DW78"/>
  <c r="DW10"/>
  <c r="DW94"/>
  <c r="DW12"/>
  <c r="DW86"/>
  <c r="DW14"/>
  <c r="DW44"/>
  <c r="DW55"/>
  <c r="DW79"/>
  <c r="DW97"/>
  <c r="DW8"/>
  <c r="DW24"/>
  <c r="DW38"/>
  <c r="DW62"/>
  <c r="DW87"/>
  <c r="DW106"/>
  <c r="DW11"/>
  <c r="DW23"/>
  <c r="DW50"/>
  <c r="DW72"/>
  <c r="DW82"/>
  <c r="DW107"/>
  <c r="DW66"/>
  <c r="DW75"/>
  <c r="DW71"/>
  <c r="DW15"/>
  <c r="DW41"/>
  <c r="DW49"/>
  <c r="DW73"/>
  <c r="DW93"/>
  <c r="DW111"/>
  <c r="DW25"/>
  <c r="DW39"/>
  <c r="DW63"/>
  <c r="DW74"/>
  <c r="DW95"/>
  <c r="DW9"/>
  <c r="DW17"/>
  <c r="DW31"/>
  <c r="DW58"/>
  <c r="DW88"/>
  <c r="EA3" i="2"/>
  <c r="DZ2"/>
  <c r="DZ4"/>
  <c r="DW68" i="5"/>
  <c r="DV69"/>
  <c r="DV37"/>
  <c r="DW36"/>
  <c r="DV85"/>
  <c r="DW84"/>
  <c r="DV101"/>
  <c r="DW100"/>
  <c r="DW52"/>
  <c r="DV53"/>
  <c r="DW20"/>
  <c r="DV21"/>
  <c r="DX5"/>
  <c r="DY4"/>
  <c r="DY4" i="6"/>
  <c r="DZ3"/>
  <c r="DX30" i="5" l="1"/>
  <c r="DX80"/>
  <c r="DX34"/>
  <c r="DX24"/>
  <c r="DX74"/>
  <c r="DX12"/>
  <c r="DX107"/>
  <c r="DX114"/>
  <c r="DX96"/>
  <c r="DX63"/>
  <c r="DX86"/>
  <c r="DX76"/>
  <c r="DX79"/>
  <c r="DX71"/>
  <c r="DX64"/>
  <c r="DX72"/>
  <c r="DX33"/>
  <c r="DX98"/>
  <c r="DX54"/>
  <c r="DX15"/>
  <c r="DX95"/>
  <c r="DX60"/>
  <c r="DX44"/>
  <c r="DX41"/>
  <c r="DX50"/>
  <c r="DX22"/>
  <c r="DX47"/>
  <c r="DX6"/>
  <c r="DX25"/>
  <c r="DX32"/>
  <c r="DX48"/>
  <c r="DX89"/>
  <c r="DX102"/>
  <c r="DX11"/>
  <c r="DX31"/>
  <c r="DX62"/>
  <c r="DX73"/>
  <c r="DX91"/>
  <c r="DX110"/>
  <c r="DX27"/>
  <c r="DX46"/>
  <c r="DX61"/>
  <c r="DX77"/>
  <c r="DX92"/>
  <c r="DX113"/>
  <c r="DY2"/>
  <c r="DY105" s="1"/>
  <c r="DX18"/>
  <c r="DX103"/>
  <c r="DX38"/>
  <c r="DX111"/>
  <c r="DX17"/>
  <c r="DX108"/>
  <c r="DX26"/>
  <c r="DX45"/>
  <c r="DX56"/>
  <c r="DX75"/>
  <c r="DX97"/>
  <c r="DX9"/>
  <c r="DX13"/>
  <c r="DX43"/>
  <c r="DX59"/>
  <c r="DX88"/>
  <c r="DX105"/>
  <c r="DX7"/>
  <c r="DX28"/>
  <c r="DX58"/>
  <c r="DX66"/>
  <c r="DX90"/>
  <c r="DX109"/>
  <c r="DX49"/>
  <c r="DX82"/>
  <c r="DX16"/>
  <c r="DX94"/>
  <c r="DX8"/>
  <c r="DX87"/>
  <c r="DX23"/>
  <c r="DX42"/>
  <c r="DX57"/>
  <c r="DX70"/>
  <c r="DX93"/>
  <c r="DX112"/>
  <c r="DX14"/>
  <c r="DX40"/>
  <c r="DX65"/>
  <c r="DX78"/>
  <c r="DX104"/>
  <c r="DX10"/>
  <c r="DX29"/>
  <c r="DX39"/>
  <c r="DX55"/>
  <c r="DX81"/>
  <c r="EB3" i="2"/>
  <c r="EA2"/>
  <c r="EA4"/>
  <c r="DX100" i="5"/>
  <c r="DW101"/>
  <c r="DW37"/>
  <c r="DX36"/>
  <c r="DW21"/>
  <c r="DX20"/>
  <c r="DW85"/>
  <c r="DX84"/>
  <c r="DW53"/>
  <c r="DX52"/>
  <c r="DX68"/>
  <c r="DW69"/>
  <c r="DZ4"/>
  <c r="DY5"/>
  <c r="DZ4" i="6"/>
  <c r="EA3"/>
  <c r="DY64" i="5" l="1"/>
  <c r="DY10"/>
  <c r="DY94"/>
  <c r="DY77"/>
  <c r="DY114"/>
  <c r="DY103"/>
  <c r="DY61"/>
  <c r="DY63"/>
  <c r="DY66"/>
  <c r="DY34"/>
  <c r="DY55"/>
  <c r="DY70"/>
  <c r="DY17"/>
  <c r="DY15"/>
  <c r="DY30"/>
  <c r="DY22"/>
  <c r="DY43"/>
  <c r="DY112"/>
  <c r="DY89"/>
  <c r="DY87"/>
  <c r="DY81"/>
  <c r="DY111"/>
  <c r="DY9"/>
  <c r="DY18"/>
  <c r="DY44"/>
  <c r="DY74"/>
  <c r="DY41"/>
  <c r="DY16"/>
  <c r="DY95"/>
  <c r="DY23"/>
  <c r="DY42"/>
  <c r="DY50"/>
  <c r="DY86"/>
  <c r="DY98"/>
  <c r="DY6"/>
  <c r="DY14"/>
  <c r="DY40"/>
  <c r="DY73"/>
  <c r="DY96"/>
  <c r="DY11"/>
  <c r="DY29"/>
  <c r="DY57"/>
  <c r="DY93"/>
  <c r="DY39"/>
  <c r="DY79"/>
  <c r="DY62"/>
  <c r="DY25"/>
  <c r="DY48"/>
  <c r="DY75"/>
  <c r="DY88"/>
  <c r="DY110"/>
  <c r="DY28"/>
  <c r="DY31"/>
  <c r="DY58"/>
  <c r="DY80"/>
  <c r="DY106"/>
  <c r="DY27"/>
  <c r="DY33"/>
  <c r="DY71"/>
  <c r="DY113"/>
  <c r="DY107"/>
  <c r="DY13"/>
  <c r="DY91"/>
  <c r="DY49"/>
  <c r="DY38"/>
  <c r="DY7"/>
  <c r="DY26"/>
  <c r="DY45"/>
  <c r="DY56"/>
  <c r="DY90"/>
  <c r="DY102"/>
  <c r="DY12"/>
  <c r="DY32"/>
  <c r="DY59"/>
  <c r="DY78"/>
  <c r="DY104"/>
  <c r="DY8"/>
  <c r="DY46"/>
  <c r="DY65"/>
  <c r="DY97"/>
  <c r="DY72"/>
  <c r="DY92"/>
  <c r="DY108"/>
  <c r="DY24"/>
  <c r="DY47"/>
  <c r="DY54"/>
  <c r="DY76"/>
  <c r="DY109"/>
  <c r="DY60"/>
  <c r="DY82"/>
  <c r="DZ2"/>
  <c r="DZ110" s="1"/>
  <c r="EC3" i="2"/>
  <c r="EB2"/>
  <c r="EB4"/>
  <c r="DX85" i="5"/>
  <c r="DY84"/>
  <c r="DY36"/>
  <c r="DX37"/>
  <c r="DY68"/>
  <c r="DX69"/>
  <c r="DX53"/>
  <c r="DY52"/>
  <c r="DX21"/>
  <c r="DY20"/>
  <c r="DY100"/>
  <c r="DX101"/>
  <c r="DZ5"/>
  <c r="EA4"/>
  <c r="EA4" i="6"/>
  <c r="EB3"/>
  <c r="DZ107" i="5" l="1"/>
  <c r="DZ89"/>
  <c r="DZ112"/>
  <c r="DZ16"/>
  <c r="DZ105"/>
  <c r="DZ43"/>
  <c r="DZ95"/>
  <c r="DZ78"/>
  <c r="DZ58"/>
  <c r="DZ72"/>
  <c r="DZ34"/>
  <c r="DZ48"/>
  <c r="DZ47"/>
  <c r="DZ31"/>
  <c r="DZ96"/>
  <c r="DZ22"/>
  <c r="DZ77"/>
  <c r="DZ80"/>
  <c r="DZ104"/>
  <c r="DZ44"/>
  <c r="DZ15"/>
  <c r="DZ13"/>
  <c r="DZ87"/>
  <c r="DZ11"/>
  <c r="DZ17"/>
  <c r="DZ75"/>
  <c r="DZ7"/>
  <c r="DZ64"/>
  <c r="DZ46"/>
  <c r="DZ61"/>
  <c r="DZ18"/>
  <c r="DZ55"/>
  <c r="DZ91"/>
  <c r="DZ28"/>
  <c r="DZ70"/>
  <c r="DZ102"/>
  <c r="DZ27"/>
  <c r="DZ106"/>
  <c r="DZ82"/>
  <c r="DZ12"/>
  <c r="DZ90"/>
  <c r="EA2"/>
  <c r="EA105" s="1"/>
  <c r="DZ24"/>
  <c r="DZ49"/>
  <c r="DZ62"/>
  <c r="DZ76"/>
  <c r="DZ98"/>
  <c r="DZ54"/>
  <c r="DZ50"/>
  <c r="DZ40"/>
  <c r="DZ111"/>
  <c r="DZ71"/>
  <c r="DZ6"/>
  <c r="DZ26"/>
  <c r="DZ45"/>
  <c r="DZ66"/>
  <c r="DZ81"/>
  <c r="DZ108"/>
  <c r="DZ29"/>
  <c r="DZ39"/>
  <c r="DZ63"/>
  <c r="DZ74"/>
  <c r="DZ97"/>
  <c r="DZ114"/>
  <c r="DZ25"/>
  <c r="DZ32"/>
  <c r="DZ59"/>
  <c r="DZ79"/>
  <c r="DZ94"/>
  <c r="DZ113"/>
  <c r="DZ38"/>
  <c r="DZ14"/>
  <c r="DZ92"/>
  <c r="DZ41"/>
  <c r="DZ8"/>
  <c r="DZ23"/>
  <c r="DZ42"/>
  <c r="DZ57"/>
  <c r="DZ86"/>
  <c r="DZ103"/>
  <c r="DZ9"/>
  <c r="DZ33"/>
  <c r="DZ60"/>
  <c r="DZ65"/>
  <c r="DZ93"/>
  <c r="DZ109"/>
  <c r="DZ10"/>
  <c r="DZ30"/>
  <c r="DZ56"/>
  <c r="DZ73"/>
  <c r="DZ88"/>
  <c r="ED3" i="2"/>
  <c r="EC2"/>
  <c r="EC4"/>
  <c r="DY101" i="5"/>
  <c r="DZ100"/>
  <c r="DY37"/>
  <c r="DZ36"/>
  <c r="DZ52"/>
  <c r="DY53"/>
  <c r="DZ20"/>
  <c r="DY21"/>
  <c r="DZ84"/>
  <c r="DY85"/>
  <c r="DY69"/>
  <c r="DZ68"/>
  <c r="EB4"/>
  <c r="EA5"/>
  <c r="EB4" i="6"/>
  <c r="EC3"/>
  <c r="EA49" i="5" l="1"/>
  <c r="EA77"/>
  <c r="EA92"/>
  <c r="EA74"/>
  <c r="EA47"/>
  <c r="EA66"/>
  <c r="EA72"/>
  <c r="EA113"/>
  <c r="EA61"/>
  <c r="EA22"/>
  <c r="EA54"/>
  <c r="EA80"/>
  <c r="EA102"/>
  <c r="EA108"/>
  <c r="EA33"/>
  <c r="EA13"/>
  <c r="EA10"/>
  <c r="EA26"/>
  <c r="EA91"/>
  <c r="EA63"/>
  <c r="EA34"/>
  <c r="EA50"/>
  <c r="EA76"/>
  <c r="EA82"/>
  <c r="EA31"/>
  <c r="EA11"/>
  <c r="EA48"/>
  <c r="EA6"/>
  <c r="EA27"/>
  <c r="EA57"/>
  <c r="EA70"/>
  <c r="EA89"/>
  <c r="EA109"/>
  <c r="EA14"/>
  <c r="EA44"/>
  <c r="EA60"/>
  <c r="EA79"/>
  <c r="EA97"/>
  <c r="EA12"/>
  <c r="EA28"/>
  <c r="EA42"/>
  <c r="EA62"/>
  <c r="EA94"/>
  <c r="EA114"/>
  <c r="EA98"/>
  <c r="EA71"/>
  <c r="EA23"/>
  <c r="EA17"/>
  <c r="EA104"/>
  <c r="EA32"/>
  <c r="EA8"/>
  <c r="EA24"/>
  <c r="EA38"/>
  <c r="EA58"/>
  <c r="EA87"/>
  <c r="EA106"/>
  <c r="EA15"/>
  <c r="EA41"/>
  <c r="EA64"/>
  <c r="EA73"/>
  <c r="EA93"/>
  <c r="EA111"/>
  <c r="EA29"/>
  <c r="EA43"/>
  <c r="EA59"/>
  <c r="EA81"/>
  <c r="EA110"/>
  <c r="EA45"/>
  <c r="EA112"/>
  <c r="EA9"/>
  <c r="EA88"/>
  <c r="EA18"/>
  <c r="EA96"/>
  <c r="EA25"/>
  <c r="EA39"/>
  <c r="EA55"/>
  <c r="EA78"/>
  <c r="EA95"/>
  <c r="EA7"/>
  <c r="EA16"/>
  <c r="EA46"/>
  <c r="EA65"/>
  <c r="EA90"/>
  <c r="EA107"/>
  <c r="EA30"/>
  <c r="EA40"/>
  <c r="EA56"/>
  <c r="EA75"/>
  <c r="EA103"/>
  <c r="EB2"/>
  <c r="EB105" s="1"/>
  <c r="EA86"/>
  <c r="EE3" i="2"/>
  <c r="ED2"/>
  <c r="ED4"/>
  <c r="DZ69" i="5"/>
  <c r="EA68"/>
  <c r="EA20"/>
  <c r="DZ21"/>
  <c r="EA36"/>
  <c r="DZ37"/>
  <c r="DZ101"/>
  <c r="EA100"/>
  <c r="DZ85"/>
  <c r="EA84"/>
  <c r="EA52"/>
  <c r="DZ53"/>
  <c r="EB5"/>
  <c r="EC4"/>
  <c r="EC4" i="6"/>
  <c r="ED3"/>
  <c r="EB27" i="5" l="1"/>
  <c r="EB31"/>
  <c r="EB48"/>
  <c r="EB89"/>
  <c r="EB92"/>
  <c r="EB66"/>
  <c r="EB93"/>
  <c r="EB77"/>
  <c r="EB44"/>
  <c r="EB11"/>
  <c r="EB91"/>
  <c r="EB55"/>
  <c r="EB23"/>
  <c r="EB61"/>
  <c r="EB18"/>
  <c r="EB103"/>
  <c r="EB71"/>
  <c r="EB80"/>
  <c r="EB46"/>
  <c r="EB113"/>
  <c r="EB78"/>
  <c r="EB62"/>
  <c r="EB32"/>
  <c r="EB102"/>
  <c r="EB28"/>
  <c r="EB73"/>
  <c r="EB22"/>
  <c r="EB49"/>
  <c r="EB98"/>
  <c r="EB9"/>
  <c r="EB13"/>
  <c r="EB43"/>
  <c r="EB63"/>
  <c r="EB88"/>
  <c r="EB114"/>
  <c r="EB6"/>
  <c r="EB54"/>
  <c r="EB56"/>
  <c r="EB74"/>
  <c r="EB7"/>
  <c r="EB58"/>
  <c r="EB90"/>
  <c r="EB109"/>
  <c r="EB41"/>
  <c r="EB76"/>
  <c r="EB24"/>
  <c r="EB107"/>
  <c r="EB45"/>
  <c r="EB25"/>
  <c r="EB57"/>
  <c r="EB10"/>
  <c r="EB29"/>
  <c r="EB39"/>
  <c r="EB59"/>
  <c r="EB81"/>
  <c r="EB106"/>
  <c r="EB16"/>
  <c r="EB38"/>
  <c r="EB50"/>
  <c r="EB70"/>
  <c r="EB94"/>
  <c r="EB111"/>
  <c r="EB14"/>
  <c r="EB40"/>
  <c r="EB72"/>
  <c r="EB79"/>
  <c r="EB104"/>
  <c r="EB12"/>
  <c r="EB86"/>
  <c r="EB26"/>
  <c r="EB97"/>
  <c r="EB42"/>
  <c r="EB112"/>
  <c r="EB30"/>
  <c r="EB33"/>
  <c r="EB60"/>
  <c r="EB75"/>
  <c r="EB96"/>
  <c r="EB8"/>
  <c r="EB17"/>
  <c r="EB47"/>
  <c r="EB65"/>
  <c r="EB87"/>
  <c r="EB108"/>
  <c r="EB15"/>
  <c r="EB34"/>
  <c r="EB64"/>
  <c r="EB82"/>
  <c r="EB95"/>
  <c r="EC2"/>
  <c r="EC103" s="1"/>
  <c r="EB110"/>
  <c r="EF3" i="2"/>
  <c r="EE2"/>
  <c r="EE4"/>
  <c r="EA101" i="5"/>
  <c r="EB100"/>
  <c r="EA53"/>
  <c r="EB52"/>
  <c r="EA21"/>
  <c r="EB20"/>
  <c r="EA85"/>
  <c r="EB84"/>
  <c r="EA69"/>
  <c r="EB68"/>
  <c r="EB36"/>
  <c r="EA37"/>
  <c r="EC5"/>
  <c r="ED4"/>
  <c r="ED4" i="6"/>
  <c r="EE3"/>
  <c r="EC30" i="5" l="1"/>
  <c r="EC31"/>
  <c r="EC44"/>
  <c r="EC106"/>
  <c r="EC14"/>
  <c r="EC95"/>
  <c r="EC6"/>
  <c r="EC74"/>
  <c r="EC113"/>
  <c r="EC89"/>
  <c r="EC16"/>
  <c r="EC42"/>
  <c r="EC25"/>
  <c r="EC47"/>
  <c r="EC60"/>
  <c r="EC109"/>
  <c r="EC77"/>
  <c r="EC105"/>
  <c r="EC33"/>
  <c r="EC9"/>
  <c r="EC88"/>
  <c r="EC62"/>
  <c r="ED2"/>
  <c r="ED104" s="1"/>
  <c r="EC93"/>
  <c r="EC82"/>
  <c r="EC97"/>
  <c r="EC15"/>
  <c r="EC57"/>
  <c r="EC86"/>
  <c r="EC7"/>
  <c r="EC26"/>
  <c r="EC41"/>
  <c r="EC49"/>
  <c r="EC90"/>
  <c r="EC102"/>
  <c r="EC13"/>
  <c r="EC39"/>
  <c r="EC63"/>
  <c r="EC72"/>
  <c r="EC91"/>
  <c r="EC111"/>
  <c r="EC87"/>
  <c r="EC71"/>
  <c r="EC75"/>
  <c r="EC56"/>
  <c r="EC110"/>
  <c r="EC80"/>
  <c r="EC28"/>
  <c r="EC48"/>
  <c r="EC58"/>
  <c r="EC78"/>
  <c r="EC96"/>
  <c r="EC114"/>
  <c r="EC23"/>
  <c r="EC38"/>
  <c r="EC66"/>
  <c r="EC76"/>
  <c r="EC98"/>
  <c r="EC10"/>
  <c r="EC18"/>
  <c r="EC40"/>
  <c r="EC70"/>
  <c r="EC81"/>
  <c r="EC107"/>
  <c r="EC24"/>
  <c r="EC11"/>
  <c r="EC27"/>
  <c r="EC46"/>
  <c r="EC104"/>
  <c r="EC29"/>
  <c r="EC54"/>
  <c r="EC55"/>
  <c r="EC45"/>
  <c r="EC8"/>
  <c r="EC50"/>
  <c r="EC12"/>
  <c r="EC32"/>
  <c r="EC59"/>
  <c r="EC65"/>
  <c r="EC92"/>
  <c r="EC108"/>
  <c r="EC17"/>
  <c r="EC43"/>
  <c r="EC73"/>
  <c r="EC64"/>
  <c r="EC94"/>
  <c r="EC112"/>
  <c r="EC22"/>
  <c r="EC34"/>
  <c r="EC61"/>
  <c r="EC79"/>
  <c r="EG3" i="2"/>
  <c r="EF2"/>
  <c r="EF4"/>
  <c r="EB85" i="5"/>
  <c r="EC84"/>
  <c r="EB53"/>
  <c r="EC52"/>
  <c r="EC36"/>
  <c r="EB37"/>
  <c r="EB69"/>
  <c r="EC68"/>
  <c r="EB21"/>
  <c r="EC20"/>
  <c r="EC100"/>
  <c r="EB101"/>
  <c r="ED5"/>
  <c r="EE4"/>
  <c r="EE4" i="6"/>
  <c r="EF3"/>
  <c r="ED26" i="5" l="1"/>
  <c r="ED49"/>
  <c r="ED10"/>
  <c r="ED107"/>
  <c r="ED54"/>
  <c r="ED59"/>
  <c r="ED64"/>
  <c r="ED108"/>
  <c r="ED15"/>
  <c r="ED66"/>
  <c r="ED31"/>
  <c r="ED7"/>
  <c r="ED82"/>
  <c r="ED45"/>
  <c r="ED13"/>
  <c r="ED88"/>
  <c r="ED34"/>
  <c r="ED6"/>
  <c r="ED81"/>
  <c r="ED78"/>
  <c r="ED43"/>
  <c r="EE2"/>
  <c r="EE104" s="1"/>
  <c r="ED96"/>
  <c r="ED113"/>
  <c r="ED24"/>
  <c r="ED98"/>
  <c r="ED73"/>
  <c r="ED27"/>
  <c r="ED106"/>
  <c r="ED28"/>
  <c r="ED38"/>
  <c r="ED50"/>
  <c r="ED80"/>
  <c r="ED102"/>
  <c r="ED8"/>
  <c r="ED23"/>
  <c r="ED46"/>
  <c r="ED61"/>
  <c r="ED86"/>
  <c r="ED103"/>
  <c r="ED14"/>
  <c r="ED40"/>
  <c r="ED48"/>
  <c r="ED72"/>
  <c r="ED92"/>
  <c r="ED111"/>
  <c r="ED32"/>
  <c r="ED94"/>
  <c r="ED76"/>
  <c r="ED56"/>
  <c r="ED12"/>
  <c r="ED90"/>
  <c r="ED29"/>
  <c r="ED39"/>
  <c r="ED63"/>
  <c r="ED74"/>
  <c r="ED97"/>
  <c r="ED114"/>
  <c r="ED17"/>
  <c r="ED47"/>
  <c r="ED58"/>
  <c r="ED77"/>
  <c r="ED95"/>
  <c r="ED11"/>
  <c r="ED22"/>
  <c r="ED41"/>
  <c r="ED71"/>
  <c r="ED89"/>
  <c r="ED105"/>
  <c r="ED79"/>
  <c r="ED25"/>
  <c r="ED62"/>
  <c r="ED30"/>
  <c r="ED110"/>
  <c r="ED70"/>
  <c r="ED9"/>
  <c r="ED33"/>
  <c r="ED60"/>
  <c r="ED65"/>
  <c r="ED93"/>
  <c r="ED109"/>
  <c r="ED18"/>
  <c r="ED44"/>
  <c r="ED55"/>
  <c r="ED75"/>
  <c r="ED91"/>
  <c r="ED112"/>
  <c r="ED16"/>
  <c r="ED42"/>
  <c r="ED57"/>
  <c r="ED87"/>
  <c r="EH3" i="2"/>
  <c r="EG2"/>
  <c r="EG4"/>
  <c r="EC69" i="5"/>
  <c r="ED68"/>
  <c r="EC53"/>
  <c r="ED52"/>
  <c r="EC101"/>
  <c r="ED100"/>
  <c r="EC21"/>
  <c r="ED20"/>
  <c r="EC85"/>
  <c r="ED84"/>
  <c r="EC37"/>
  <c r="ED36"/>
  <c r="EE5"/>
  <c r="EF4"/>
  <c r="EF4" i="6"/>
  <c r="EG3"/>
  <c r="EE16" i="5" l="1"/>
  <c r="EE30"/>
  <c r="EE32"/>
  <c r="EE80"/>
  <c r="EE107"/>
  <c r="EE98"/>
  <c r="EE46"/>
  <c r="EE26"/>
  <c r="EE91"/>
  <c r="EE55"/>
  <c r="EE42"/>
  <c r="EE7"/>
  <c r="EE90"/>
  <c r="EE60"/>
  <c r="EE18"/>
  <c r="EE96"/>
  <c r="EE63"/>
  <c r="EE61"/>
  <c r="EE65"/>
  <c r="EE33"/>
  <c r="EE113"/>
  <c r="EE74"/>
  <c r="EE77"/>
  <c r="EE28"/>
  <c r="EE105"/>
  <c r="EE75"/>
  <c r="EE34"/>
  <c r="EE110"/>
  <c r="EE13"/>
  <c r="EE47"/>
  <c r="EE64"/>
  <c r="EE81"/>
  <c r="EE102"/>
  <c r="EE6"/>
  <c r="EE27"/>
  <c r="EE57"/>
  <c r="EE70"/>
  <c r="EE89"/>
  <c r="EE109"/>
  <c r="EE22"/>
  <c r="EE45"/>
  <c r="EE56"/>
  <c r="EE76"/>
  <c r="EE92"/>
  <c r="EE112"/>
  <c r="EF2"/>
  <c r="EF102" s="1"/>
  <c r="EE103"/>
  <c r="EE12"/>
  <c r="EE86"/>
  <c r="EE71"/>
  <c r="EE10"/>
  <c r="EE94"/>
  <c r="EE14"/>
  <c r="EE44"/>
  <c r="EE48"/>
  <c r="EE79"/>
  <c r="EE97"/>
  <c r="EE8"/>
  <c r="EE24"/>
  <c r="EE38"/>
  <c r="EE58"/>
  <c r="EE87"/>
  <c r="EE106"/>
  <c r="EE11"/>
  <c r="EE23"/>
  <c r="EE50"/>
  <c r="EE72"/>
  <c r="EE82"/>
  <c r="EE108"/>
  <c r="EE29"/>
  <c r="EE43"/>
  <c r="EE62"/>
  <c r="EE40"/>
  <c r="EE114"/>
  <c r="EE66"/>
  <c r="EE15"/>
  <c r="EE41"/>
  <c r="EE49"/>
  <c r="EE73"/>
  <c r="EE93"/>
  <c r="EE111"/>
  <c r="EE25"/>
  <c r="EE39"/>
  <c r="EE59"/>
  <c r="EE78"/>
  <c r="EE95"/>
  <c r="EE9"/>
  <c r="EE17"/>
  <c r="EE31"/>
  <c r="EE54"/>
  <c r="EE88"/>
  <c r="EI3" i="2"/>
  <c r="EH2"/>
  <c r="EH4"/>
  <c r="ED37" i="5"/>
  <c r="EE36"/>
  <c r="EE20"/>
  <c r="ED21"/>
  <c r="EE52"/>
  <c r="ED53"/>
  <c r="ED85"/>
  <c r="EE84"/>
  <c r="EE100"/>
  <c r="ED101"/>
  <c r="ED69"/>
  <c r="EE68"/>
  <c r="EG4"/>
  <c r="EF5"/>
  <c r="EG4" i="6"/>
  <c r="EH3"/>
  <c r="EF111" i="5" l="1"/>
  <c r="EF38"/>
  <c r="EF73"/>
  <c r="EF106"/>
  <c r="EF114"/>
  <c r="EF16"/>
  <c r="EF94"/>
  <c r="EF77"/>
  <c r="EF86"/>
  <c r="EF79"/>
  <c r="EF64"/>
  <c r="EF71"/>
  <c r="EF58"/>
  <c r="EF54"/>
  <c r="EF61"/>
  <c r="EF95"/>
  <c r="EF65"/>
  <c r="EF29"/>
  <c r="EF23"/>
  <c r="EF48"/>
  <c r="EF76"/>
  <c r="EF62"/>
  <c r="EF34"/>
  <c r="EF43"/>
  <c r="EF8"/>
  <c r="EF17"/>
  <c r="EF47"/>
  <c r="EF72"/>
  <c r="EF87"/>
  <c r="EF107"/>
  <c r="EF27"/>
  <c r="EF39"/>
  <c r="EF66"/>
  <c r="EF92"/>
  <c r="EF12"/>
  <c r="EF45"/>
  <c r="EF70"/>
  <c r="EF112"/>
  <c r="EF40"/>
  <c r="EF15"/>
  <c r="EF31"/>
  <c r="EF110"/>
  <c r="EF13"/>
  <c r="EF105"/>
  <c r="EF18"/>
  <c r="EF44"/>
  <c r="EF55"/>
  <c r="EF78"/>
  <c r="EF103"/>
  <c r="EF7"/>
  <c r="EF46"/>
  <c r="EF63"/>
  <c r="EF90"/>
  <c r="EF113"/>
  <c r="EF42"/>
  <c r="EF74"/>
  <c r="EF97"/>
  <c r="EF14"/>
  <c r="EF104"/>
  <c r="EF11"/>
  <c r="EF91"/>
  <c r="EF9"/>
  <c r="EF88"/>
  <c r="EF22"/>
  <c r="EF41"/>
  <c r="EF49"/>
  <c r="EF80"/>
  <c r="EF98"/>
  <c r="EF10"/>
  <c r="EF28"/>
  <c r="EF57"/>
  <c r="EF81"/>
  <c r="EF109"/>
  <c r="EF26"/>
  <c r="EF56"/>
  <c r="EF93"/>
  <c r="EF30"/>
  <c r="EF33"/>
  <c r="EF60"/>
  <c r="EF75"/>
  <c r="EF96"/>
  <c r="EF6"/>
  <c r="EF24"/>
  <c r="EF50"/>
  <c r="EF82"/>
  <c r="EF108"/>
  <c r="EF25"/>
  <c r="EF32"/>
  <c r="EF59"/>
  <c r="EF89"/>
  <c r="EG2"/>
  <c r="EG105" s="1"/>
  <c r="EJ3" i="2"/>
  <c r="EI2"/>
  <c r="EI4"/>
  <c r="EE85" i="5"/>
  <c r="EF84"/>
  <c r="EE21"/>
  <c r="EF20"/>
  <c r="EE37"/>
  <c r="EF36"/>
  <c r="EE69"/>
  <c r="EF68"/>
  <c r="EE101"/>
  <c r="EF100"/>
  <c r="EE53"/>
  <c r="EF52"/>
  <c r="EG5"/>
  <c r="EH4"/>
  <c r="EH4" i="6"/>
  <c r="EI3"/>
  <c r="EG39" i="5" l="1"/>
  <c r="EG25"/>
  <c r="EG78"/>
  <c r="EG9"/>
  <c r="EG62"/>
  <c r="EG34"/>
  <c r="EG108"/>
  <c r="EG46"/>
  <c r="EG40"/>
  <c r="EG97"/>
  <c r="EG10"/>
  <c r="EG88"/>
  <c r="EG27"/>
  <c r="EG65"/>
  <c r="EG114"/>
  <c r="EG111"/>
  <c r="EG73"/>
  <c r="EG31"/>
  <c r="EG80"/>
  <c r="EG63"/>
  <c r="EG18"/>
  <c r="EG44"/>
  <c r="EG28"/>
  <c r="EG96"/>
  <c r="EG57"/>
  <c r="EG13"/>
  <c r="EG22"/>
  <c r="EG7"/>
  <c r="EG41"/>
  <c r="EG49"/>
  <c r="EG90"/>
  <c r="EG102"/>
  <c r="EG12"/>
  <c r="EG32"/>
  <c r="EG59"/>
  <c r="EG74"/>
  <c r="EG92"/>
  <c r="EG109"/>
  <c r="EG24"/>
  <c r="EG47"/>
  <c r="EG58"/>
  <c r="EG71"/>
  <c r="EG93"/>
  <c r="EG113"/>
  <c r="EH2"/>
  <c r="EH106" s="1"/>
  <c r="EG91"/>
  <c r="EG103"/>
  <c r="EG38"/>
  <c r="EG26"/>
  <c r="EG81"/>
  <c r="EG75"/>
  <c r="EG70"/>
  <c r="EG86"/>
  <c r="EG16"/>
  <c r="EG95"/>
  <c r="EG23"/>
  <c r="EG42"/>
  <c r="EG50"/>
  <c r="EG76"/>
  <c r="EG98"/>
  <c r="EG6"/>
  <c r="EG14"/>
  <c r="EG33"/>
  <c r="EG60"/>
  <c r="EG89"/>
  <c r="EG106"/>
  <c r="EG8"/>
  <c r="EG29"/>
  <c r="EG55"/>
  <c r="EG72"/>
  <c r="EG87"/>
  <c r="EG110"/>
  <c r="EG66"/>
  <c r="EG107"/>
  <c r="EG77"/>
  <c r="EG17"/>
  <c r="EG43"/>
  <c r="EG54"/>
  <c r="EG64"/>
  <c r="EG94"/>
  <c r="EG112"/>
  <c r="EG15"/>
  <c r="EG48"/>
  <c r="EG61"/>
  <c r="EG79"/>
  <c r="EG104"/>
  <c r="EG11"/>
  <c r="EG30"/>
  <c r="EG45"/>
  <c r="EG56"/>
  <c r="EG82"/>
  <c r="EK3" i="2"/>
  <c r="EJ2"/>
  <c r="EJ4"/>
  <c r="EF53" i="5"/>
  <c r="EG52"/>
  <c r="EF69"/>
  <c r="EG68"/>
  <c r="EF21"/>
  <c r="EG20"/>
  <c r="EF101"/>
  <c r="EG100"/>
  <c r="EG36"/>
  <c r="EF37"/>
  <c r="EF85"/>
  <c r="EG84"/>
  <c r="EH5"/>
  <c r="EI4"/>
  <c r="EI4" i="6"/>
  <c r="EJ3"/>
  <c r="EH107" i="5" l="1"/>
  <c r="EH43"/>
  <c r="EH22"/>
  <c r="EH66"/>
  <c r="EH27"/>
  <c r="EH26"/>
  <c r="EH80"/>
  <c r="EH72"/>
  <c r="EH39"/>
  <c r="EH16"/>
  <c r="EH14"/>
  <c r="EH48"/>
  <c r="EH91"/>
  <c r="EH28"/>
  <c r="EH62"/>
  <c r="EH114"/>
  <c r="EH76"/>
  <c r="EH105"/>
  <c r="EH87"/>
  <c r="EH6"/>
  <c r="EH49"/>
  <c r="EH81"/>
  <c r="EH29"/>
  <c r="EH59"/>
  <c r="EH108"/>
  <c r="EH73"/>
  <c r="EH42"/>
  <c r="EH18"/>
  <c r="EH45"/>
  <c r="EH63"/>
  <c r="EH92"/>
  <c r="EH44"/>
  <c r="EH75"/>
  <c r="EH112"/>
  <c r="EH38"/>
  <c r="EH82"/>
  <c r="EH30"/>
  <c r="EH11"/>
  <c r="EH89"/>
  <c r="EH13"/>
  <c r="EH96"/>
  <c r="EH70"/>
  <c r="EH8"/>
  <c r="EH23"/>
  <c r="EH46"/>
  <c r="EH57"/>
  <c r="EH86"/>
  <c r="EH103"/>
  <c r="EH9"/>
  <c r="EH33"/>
  <c r="EH60"/>
  <c r="EH74"/>
  <c r="EH102"/>
  <c r="EH10"/>
  <c r="EH55"/>
  <c r="EH113"/>
  <c r="EH104"/>
  <c r="EH71"/>
  <c r="EH50"/>
  <c r="EH78"/>
  <c r="EH40"/>
  <c r="EH111"/>
  <c r="EH17"/>
  <c r="EH47"/>
  <c r="EH54"/>
  <c r="EH77"/>
  <c r="EH95"/>
  <c r="EH7"/>
  <c r="EH15"/>
  <c r="EH41"/>
  <c r="EH64"/>
  <c r="EH97"/>
  <c r="EH12"/>
  <c r="EH31"/>
  <c r="EH110"/>
  <c r="EH65"/>
  <c r="EH93"/>
  <c r="EH109"/>
  <c r="EH24"/>
  <c r="EH34"/>
  <c r="EH88"/>
  <c r="EH25"/>
  <c r="EH32"/>
  <c r="EH58"/>
  <c r="EH94"/>
  <c r="EH56"/>
  <c r="EH79"/>
  <c r="EH98"/>
  <c r="EI2"/>
  <c r="EI106" s="1"/>
  <c r="EH61"/>
  <c r="EH90"/>
  <c r="EL3" i="2"/>
  <c r="EK2"/>
  <c r="EK4"/>
  <c r="EG101" i="5"/>
  <c r="EH100"/>
  <c r="EG69"/>
  <c r="EH68"/>
  <c r="EG85"/>
  <c r="EH84"/>
  <c r="EG21"/>
  <c r="EH20"/>
  <c r="EG53"/>
  <c r="EH52"/>
  <c r="EG37"/>
  <c r="EH36"/>
  <c r="EJ4"/>
  <c r="EI5"/>
  <c r="EK3" i="6"/>
  <c r="EJ4"/>
  <c r="EI73" i="5" l="1"/>
  <c r="EI46"/>
  <c r="EI74"/>
  <c r="EI30"/>
  <c r="EI108"/>
  <c r="EI102"/>
  <c r="EI23"/>
  <c r="EI59"/>
  <c r="EI11"/>
  <c r="EI81"/>
  <c r="EI14"/>
  <c r="EI72"/>
  <c r="EI98"/>
  <c r="EI114"/>
  <c r="EI97"/>
  <c r="EI50"/>
  <c r="EI40"/>
  <c r="EI39"/>
  <c r="EI82"/>
  <c r="EI60"/>
  <c r="EI25"/>
  <c r="EI95"/>
  <c r="EJ2"/>
  <c r="EJ105" s="1"/>
  <c r="EI77"/>
  <c r="EI16"/>
  <c r="EI107"/>
  <c r="EI75"/>
  <c r="EI64"/>
  <c r="EI9"/>
  <c r="EI17"/>
  <c r="EI31"/>
  <c r="EI54"/>
  <c r="EI88"/>
  <c r="EI104"/>
  <c r="EI10"/>
  <c r="EI34"/>
  <c r="EI61"/>
  <c r="EI66"/>
  <c r="EI94"/>
  <c r="EI110"/>
  <c r="EI26"/>
  <c r="EI33"/>
  <c r="EI56"/>
  <c r="EI80"/>
  <c r="EI91"/>
  <c r="EI113"/>
  <c r="EI47"/>
  <c r="EI7"/>
  <c r="EI90"/>
  <c r="EI48"/>
  <c r="EI41"/>
  <c r="EI111"/>
  <c r="EI18"/>
  <c r="EI32"/>
  <c r="EI55"/>
  <c r="EI79"/>
  <c r="EI96"/>
  <c r="EI12"/>
  <c r="EI28"/>
  <c r="EI42"/>
  <c r="EI62"/>
  <c r="EI86"/>
  <c r="EI105"/>
  <c r="EI6"/>
  <c r="EI27"/>
  <c r="EI57"/>
  <c r="EI70"/>
  <c r="EI89"/>
  <c r="EI109"/>
  <c r="EI13"/>
  <c r="EI71"/>
  <c r="EI65"/>
  <c r="EI44"/>
  <c r="EI15"/>
  <c r="EI93"/>
  <c r="EI22"/>
  <c r="EI45"/>
  <c r="EI49"/>
  <c r="EI76"/>
  <c r="EI92"/>
  <c r="EI112"/>
  <c r="EI29"/>
  <c r="EI43"/>
  <c r="EI63"/>
  <c r="EI78"/>
  <c r="EI103"/>
  <c r="EI8"/>
  <c r="EI24"/>
  <c r="EI38"/>
  <c r="EI58"/>
  <c r="EI87"/>
  <c r="EM3" i="2"/>
  <c r="EL2"/>
  <c r="EL4"/>
  <c r="EH37" i="5"/>
  <c r="EI36"/>
  <c r="EH21"/>
  <c r="EI20"/>
  <c r="EI68"/>
  <c r="EH69"/>
  <c r="EH53"/>
  <c r="EI52"/>
  <c r="EH85"/>
  <c r="EI84"/>
  <c r="EH101"/>
  <c r="EI100"/>
  <c r="EK4"/>
  <c r="EJ5"/>
  <c r="EK4" i="6"/>
  <c r="EL3"/>
  <c r="EJ74" i="5" l="1"/>
  <c r="EJ31"/>
  <c r="EJ27"/>
  <c r="EJ60"/>
  <c r="EJ92"/>
  <c r="EJ86"/>
  <c r="EJ75"/>
  <c r="EJ77"/>
  <c r="EJ44"/>
  <c r="EJ11"/>
  <c r="EJ95"/>
  <c r="EJ54"/>
  <c r="EJ102"/>
  <c r="EJ57"/>
  <c r="EJ18"/>
  <c r="EJ103"/>
  <c r="EJ71"/>
  <c r="EJ25"/>
  <c r="EJ46"/>
  <c r="EJ113"/>
  <c r="EJ78"/>
  <c r="EJ62"/>
  <c r="EJ66"/>
  <c r="EJ12"/>
  <c r="EJ50"/>
  <c r="EJ6"/>
  <c r="EJ89"/>
  <c r="EJ65"/>
  <c r="EJ7"/>
  <c r="EJ28"/>
  <c r="EJ58"/>
  <c r="EJ73"/>
  <c r="EJ90"/>
  <c r="EJ109"/>
  <c r="EJ22"/>
  <c r="EJ41"/>
  <c r="EJ64"/>
  <c r="EJ80"/>
  <c r="EJ98"/>
  <c r="EJ9"/>
  <c r="EJ13"/>
  <c r="EJ43"/>
  <c r="EJ59"/>
  <c r="EJ91"/>
  <c r="EJ114"/>
  <c r="EJ108"/>
  <c r="EJ42"/>
  <c r="EJ112"/>
  <c r="EJ48"/>
  <c r="EJ45"/>
  <c r="EJ10"/>
  <c r="EJ29"/>
  <c r="EJ39"/>
  <c r="EJ55"/>
  <c r="EJ81"/>
  <c r="EJ106"/>
  <c r="EJ16"/>
  <c r="EJ38"/>
  <c r="EJ72"/>
  <c r="EJ70"/>
  <c r="EJ94"/>
  <c r="EJ111"/>
  <c r="EJ14"/>
  <c r="EJ40"/>
  <c r="EJ56"/>
  <c r="EJ82"/>
  <c r="EJ110"/>
  <c r="EJ24"/>
  <c r="EJ23"/>
  <c r="EJ93"/>
  <c r="EJ32"/>
  <c r="EJ26"/>
  <c r="EJ97"/>
  <c r="EJ30"/>
  <c r="EJ33"/>
  <c r="EJ49"/>
  <c r="EJ79"/>
  <c r="EJ96"/>
  <c r="EJ8"/>
  <c r="EJ17"/>
  <c r="EJ47"/>
  <c r="EJ63"/>
  <c r="EJ87"/>
  <c r="EJ107"/>
  <c r="EJ15"/>
  <c r="EJ34"/>
  <c r="EJ61"/>
  <c r="EJ76"/>
  <c r="EJ104"/>
  <c r="EK2"/>
  <c r="EK104" s="1"/>
  <c r="EJ88"/>
  <c r="EN3" i="2"/>
  <c r="EM2"/>
  <c r="EM4"/>
  <c r="EJ52" i="5"/>
  <c r="EI53"/>
  <c r="EJ100"/>
  <c r="EI101"/>
  <c r="EJ20"/>
  <c r="EI21"/>
  <c r="EJ84"/>
  <c r="EI85"/>
  <c r="EJ36"/>
  <c r="EI37"/>
  <c r="EI69"/>
  <c r="EJ68"/>
  <c r="EL4"/>
  <c r="EK5"/>
  <c r="EL4" i="6"/>
  <c r="EM3"/>
  <c r="EK25" i="5" l="1"/>
  <c r="EK77"/>
  <c r="EK60"/>
  <c r="EK24"/>
  <c r="EK56"/>
  <c r="EK44"/>
  <c r="EK98"/>
  <c r="EK27"/>
  <c r="EK75"/>
  <c r="EK16"/>
  <c r="EK26"/>
  <c r="EK23"/>
  <c r="EK94"/>
  <c r="EK48"/>
  <c r="EK97"/>
  <c r="EK106"/>
  <c r="EK45"/>
  <c r="EK108"/>
  <c r="EK54"/>
  <c r="EK46"/>
  <c r="EK93"/>
  <c r="EK6"/>
  <c r="EK95"/>
  <c r="EK89"/>
  <c r="EK88"/>
  <c r="EK43"/>
  <c r="EK61"/>
  <c r="EK113"/>
  <c r="EK66"/>
  <c r="EK90"/>
  <c r="EK9"/>
  <c r="EK57"/>
  <c r="EK11"/>
  <c r="EK47"/>
  <c r="EK82"/>
  <c r="EK50"/>
  <c r="EK7"/>
  <c r="EK102"/>
  <c r="EK74"/>
  <c r="EK42"/>
  <c r="EK17"/>
  <c r="EK112"/>
  <c r="EK30"/>
  <c r="EK58"/>
  <c r="EK76"/>
  <c r="EK105"/>
  <c r="EK38"/>
  <c r="EK14"/>
  <c r="EK86"/>
  <c r="EK33"/>
  <c r="EL2"/>
  <c r="EL104" s="1"/>
  <c r="EK10"/>
  <c r="EK18"/>
  <c r="EK40"/>
  <c r="EK70"/>
  <c r="EK81"/>
  <c r="EK107"/>
  <c r="EK28"/>
  <c r="EK31"/>
  <c r="EK62"/>
  <c r="EK78"/>
  <c r="EK96"/>
  <c r="EK114"/>
  <c r="EK22"/>
  <c r="EK41"/>
  <c r="EK49"/>
  <c r="EK79"/>
  <c r="EK103"/>
  <c r="EK12"/>
  <c r="EK32"/>
  <c r="EK59"/>
  <c r="EK72"/>
  <c r="EK92"/>
  <c r="EK110"/>
  <c r="EK71"/>
  <c r="EK8"/>
  <c r="EK29"/>
  <c r="EK55"/>
  <c r="EK65"/>
  <c r="EK87"/>
  <c r="EK109"/>
  <c r="EK13"/>
  <c r="EK39"/>
  <c r="EK63"/>
  <c r="EK64"/>
  <c r="EK91"/>
  <c r="EK111"/>
  <c r="EK15"/>
  <c r="EK34"/>
  <c r="EK73"/>
  <c r="EK80"/>
  <c r="EO3" i="2"/>
  <c r="EN2"/>
  <c r="EN4"/>
  <c r="EK84" i="5"/>
  <c r="EJ85"/>
  <c r="EJ101"/>
  <c r="EK100"/>
  <c r="EJ69"/>
  <c r="EK68"/>
  <c r="EJ37"/>
  <c r="EK36"/>
  <c r="EK20"/>
  <c r="EJ21"/>
  <c r="EK52"/>
  <c r="EJ53"/>
  <c r="EL5"/>
  <c r="EM4"/>
  <c r="EM4" i="6"/>
  <c r="EN3"/>
  <c r="EL9" i="5" l="1"/>
  <c r="EL94"/>
  <c r="EL39"/>
  <c r="EL79"/>
  <c r="EL66"/>
  <c r="EL60"/>
  <c r="EL113"/>
  <c r="EL105"/>
  <c r="EL59"/>
  <c r="EL49"/>
  <c r="EL7"/>
  <c r="EL34"/>
  <c r="EL82"/>
  <c r="EL45"/>
  <c r="EL13"/>
  <c r="EL96"/>
  <c r="EL76"/>
  <c r="EL73"/>
  <c r="EL61"/>
  <c r="EL33"/>
  <c r="EL65"/>
  <c r="EL26"/>
  <c r="EL108"/>
  <c r="EL78"/>
  <c r="EL58"/>
  <c r="EL56"/>
  <c r="EL46"/>
  <c r="EL15"/>
  <c r="EL64"/>
  <c r="EL6"/>
  <c r="EL81"/>
  <c r="EL70"/>
  <c r="EM2"/>
  <c r="EM97" s="1"/>
  <c r="EL47"/>
  <c r="EL25"/>
  <c r="EL30"/>
  <c r="EL110"/>
  <c r="EL27"/>
  <c r="EL106"/>
  <c r="EL28"/>
  <c r="EL31"/>
  <c r="EL62"/>
  <c r="EL80"/>
  <c r="EL102"/>
  <c r="EL8"/>
  <c r="EL23"/>
  <c r="EL42"/>
  <c r="EL57"/>
  <c r="EL86"/>
  <c r="EL103"/>
  <c r="EL14"/>
  <c r="EL40"/>
  <c r="EL48"/>
  <c r="EL72"/>
  <c r="EL92"/>
  <c r="EL111"/>
  <c r="EL24"/>
  <c r="EL98"/>
  <c r="EL10"/>
  <c r="EL88"/>
  <c r="EL12"/>
  <c r="EL90"/>
  <c r="EL29"/>
  <c r="EL32"/>
  <c r="EL63"/>
  <c r="EL74"/>
  <c r="EL97"/>
  <c r="EL114"/>
  <c r="EL17"/>
  <c r="EL43"/>
  <c r="EL54"/>
  <c r="EL77"/>
  <c r="EL95"/>
  <c r="EL11"/>
  <c r="EL22"/>
  <c r="EL41"/>
  <c r="EL71"/>
  <c r="EL89"/>
  <c r="EL107"/>
  <c r="EL93"/>
  <c r="EL109"/>
  <c r="EL18"/>
  <c r="EL44"/>
  <c r="EL55"/>
  <c r="EL75"/>
  <c r="EL91"/>
  <c r="EL112"/>
  <c r="EL16"/>
  <c r="EL38"/>
  <c r="EL50"/>
  <c r="EL87"/>
  <c r="EP3" i="2"/>
  <c r="EO2"/>
  <c r="EO4"/>
  <c r="EK21" i="5"/>
  <c r="EL20"/>
  <c r="EL36"/>
  <c r="EK37"/>
  <c r="EL100"/>
  <c r="EK101"/>
  <c r="EK53"/>
  <c r="EL52"/>
  <c r="EL68"/>
  <c r="EK69"/>
  <c r="EK85"/>
  <c r="EL84"/>
  <c r="EN4"/>
  <c r="EM5"/>
  <c r="EN4" i="6"/>
  <c r="EO3"/>
  <c r="EM26" i="5" l="1"/>
  <c r="EM91"/>
  <c r="EM89"/>
  <c r="EM62"/>
  <c r="EM25"/>
  <c r="EM95"/>
  <c r="EM29"/>
  <c r="EM43"/>
  <c r="EM64"/>
  <c r="EM78"/>
  <c r="EM103"/>
  <c r="EM9"/>
  <c r="EM17"/>
  <c r="EM31"/>
  <c r="EM58"/>
  <c r="EM88"/>
  <c r="EM104"/>
  <c r="EM15"/>
  <c r="EM41"/>
  <c r="EM49"/>
  <c r="EM73"/>
  <c r="EM93"/>
  <c r="EM111"/>
  <c r="EM80"/>
  <c r="EM27"/>
  <c r="EM38"/>
  <c r="EM70"/>
  <c r="EM74"/>
  <c r="EM30"/>
  <c r="EM40"/>
  <c r="EM48"/>
  <c r="EM75"/>
  <c r="EM98"/>
  <c r="EM114"/>
  <c r="EM18"/>
  <c r="EM32"/>
  <c r="EM59"/>
  <c r="EM81"/>
  <c r="EM96"/>
  <c r="EM7"/>
  <c r="EM16"/>
  <c r="EM46"/>
  <c r="EM65"/>
  <c r="EM90"/>
  <c r="EM105"/>
  <c r="EM109"/>
  <c r="EM60"/>
  <c r="EM6"/>
  <c r="EM24"/>
  <c r="EM106"/>
  <c r="EM63"/>
  <c r="EM10"/>
  <c r="EM34"/>
  <c r="EM61"/>
  <c r="EM66"/>
  <c r="EM94"/>
  <c r="EM110"/>
  <c r="EM22"/>
  <c r="EM45"/>
  <c r="EM56"/>
  <c r="EM76"/>
  <c r="EM92"/>
  <c r="EM112"/>
  <c r="EM13"/>
  <c r="EM47"/>
  <c r="EM54"/>
  <c r="EM77"/>
  <c r="EM102"/>
  <c r="EN2"/>
  <c r="EN107" s="1"/>
  <c r="EM57"/>
  <c r="EM33"/>
  <c r="EM113"/>
  <c r="EM8"/>
  <c r="EM87"/>
  <c r="EM39"/>
  <c r="EM12"/>
  <c r="EM28"/>
  <c r="EM42"/>
  <c r="EM71"/>
  <c r="EM86"/>
  <c r="EM108"/>
  <c r="EM11"/>
  <c r="EM23"/>
  <c r="EM50"/>
  <c r="EM72"/>
  <c r="EM82"/>
  <c r="EM107"/>
  <c r="EM14"/>
  <c r="EM44"/>
  <c r="EM55"/>
  <c r="EM79"/>
  <c r="EQ3" i="2"/>
  <c r="EP2"/>
  <c r="EP4"/>
  <c r="EL85" i="5"/>
  <c r="EM84"/>
  <c r="EM52"/>
  <c r="EL53"/>
  <c r="EL37"/>
  <c r="EM36"/>
  <c r="EL21"/>
  <c r="EM20"/>
  <c r="EM68"/>
  <c r="EL69"/>
  <c r="EL101"/>
  <c r="EM100"/>
  <c r="EN5"/>
  <c r="EO4"/>
  <c r="EO4" i="6"/>
  <c r="EP3"/>
  <c r="EN96" i="5" l="1"/>
  <c r="EN104"/>
  <c r="EN76"/>
  <c r="EN108"/>
  <c r="EN110"/>
  <c r="EN62"/>
  <c r="EN82"/>
  <c r="EN77"/>
  <c r="EN48"/>
  <c r="EN43"/>
  <c r="EN74"/>
  <c r="EN58"/>
  <c r="EN45"/>
  <c r="EN73"/>
  <c r="EN17"/>
  <c r="EN30"/>
  <c r="EN23"/>
  <c r="EN93"/>
  <c r="EN31"/>
  <c r="EN11"/>
  <c r="EN105"/>
  <c r="EN47"/>
  <c r="EN103"/>
  <c r="EN66"/>
  <c r="EN42"/>
  <c r="EN89"/>
  <c r="EN61"/>
  <c r="EN13"/>
  <c r="EN60"/>
  <c r="EN18"/>
  <c r="EN71"/>
  <c r="EN27"/>
  <c r="EN33"/>
  <c r="EN92"/>
  <c r="EN6"/>
  <c r="EN49"/>
  <c r="EN112"/>
  <c r="EN34"/>
  <c r="EN114"/>
  <c r="EN9"/>
  <c r="EN88"/>
  <c r="EN40"/>
  <c r="EN16"/>
  <c r="EN44"/>
  <c r="EN63"/>
  <c r="EN94"/>
  <c r="EN7"/>
  <c r="EN46"/>
  <c r="EN56"/>
  <c r="EN90"/>
  <c r="EN113"/>
  <c r="EN25"/>
  <c r="EN50"/>
  <c r="EN75"/>
  <c r="EN102"/>
  <c r="EN15"/>
  <c r="EN95"/>
  <c r="EN91"/>
  <c r="EN59"/>
  <c r="EN14"/>
  <c r="EN8"/>
  <c r="EN38"/>
  <c r="EN65"/>
  <c r="EN87"/>
  <c r="EN111"/>
  <c r="EN28"/>
  <c r="EN57"/>
  <c r="EN79"/>
  <c r="EN109"/>
  <c r="EN26"/>
  <c r="EN32"/>
  <c r="EN70"/>
  <c r="EN97"/>
  <c r="EO2"/>
  <c r="EO102" s="1"/>
  <c r="EN78"/>
  <c r="EN22"/>
  <c r="EN41"/>
  <c r="EN72"/>
  <c r="EN80"/>
  <c r="EN98"/>
  <c r="EN10"/>
  <c r="EN29"/>
  <c r="EN39"/>
  <c r="EN55"/>
  <c r="EN81"/>
  <c r="EN106"/>
  <c r="EN12"/>
  <c r="EN24"/>
  <c r="EN54"/>
  <c r="EN64"/>
  <c r="EN86"/>
  <c r="ER3" i="2"/>
  <c r="EQ2"/>
  <c r="EQ4"/>
  <c r="EM101" i="5"/>
  <c r="EN100"/>
  <c r="EN20"/>
  <c r="EM21"/>
  <c r="EN52"/>
  <c r="EM53"/>
  <c r="EM37"/>
  <c r="EN36"/>
  <c r="EM85"/>
  <c r="EN84"/>
  <c r="EM69"/>
  <c r="EN68"/>
  <c r="EP4"/>
  <c r="EO5"/>
  <c r="EP4" i="6"/>
  <c r="EQ3"/>
  <c r="EO104" i="5" l="1"/>
  <c r="EO8"/>
  <c r="EO74"/>
  <c r="EO32"/>
  <c r="EO66"/>
  <c r="EO106"/>
  <c r="EO60"/>
  <c r="EO22"/>
  <c r="EO7"/>
  <c r="EO96"/>
  <c r="EO63"/>
  <c r="EO97"/>
  <c r="EO40"/>
  <c r="EO10"/>
  <c r="EO103"/>
  <c r="EO33"/>
  <c r="EO43"/>
  <c r="EO88"/>
  <c r="EO14"/>
  <c r="EO78"/>
  <c r="EO108"/>
  <c r="EO41"/>
  <c r="EO95"/>
  <c r="EO46"/>
  <c r="EO87"/>
  <c r="EO25"/>
  <c r="EO90"/>
  <c r="EO34"/>
  <c r="EO28"/>
  <c r="EO59"/>
  <c r="EO18"/>
  <c r="EO77"/>
  <c r="EO27"/>
  <c r="EO65"/>
  <c r="EO9"/>
  <c r="EO56"/>
  <c r="EO6"/>
  <c r="EO12"/>
  <c r="EO16"/>
  <c r="EO91"/>
  <c r="EO29"/>
  <c r="EO57"/>
  <c r="EO82"/>
  <c r="EO109"/>
  <c r="EO26"/>
  <c r="EO48"/>
  <c r="EO64"/>
  <c r="EO112"/>
  <c r="EO15"/>
  <c r="EO89"/>
  <c r="EO58"/>
  <c r="EO92"/>
  <c r="EO38"/>
  <c r="EO49"/>
  <c r="EO11"/>
  <c r="EO61"/>
  <c r="EO80"/>
  <c r="EO73"/>
  <c r="EO31"/>
  <c r="EO114"/>
  <c r="EO72"/>
  <c r="EO13"/>
  <c r="EO39"/>
  <c r="EO62"/>
  <c r="EO79"/>
  <c r="EO111"/>
  <c r="EO30"/>
  <c r="EO55"/>
  <c r="EO76"/>
  <c r="EO105"/>
  <c r="EO17"/>
  <c r="EO45"/>
  <c r="EO75"/>
  <c r="EO94"/>
  <c r="EO44"/>
  <c r="EO70"/>
  <c r="EO81"/>
  <c r="EO107"/>
  <c r="EO24"/>
  <c r="EO47"/>
  <c r="EO54"/>
  <c r="EO71"/>
  <c r="EO93"/>
  <c r="EO113"/>
  <c r="EO23"/>
  <c r="EO42"/>
  <c r="EO50"/>
  <c r="EO86"/>
  <c r="EO98"/>
  <c r="EP2"/>
  <c r="EP95" s="1"/>
  <c r="EO110"/>
  <c r="ES3" i="2"/>
  <c r="ER2"/>
  <c r="ER4"/>
  <c r="EN21" i="5"/>
  <c r="EO20"/>
  <c r="EN69"/>
  <c r="EO68"/>
  <c r="EN37"/>
  <c r="EO36"/>
  <c r="EN85"/>
  <c r="EO84"/>
  <c r="EN101"/>
  <c r="EO100"/>
  <c r="EN53"/>
  <c r="EO52"/>
  <c r="EP5"/>
  <c r="EQ4"/>
  <c r="EQ4" i="6"/>
  <c r="ER3"/>
  <c r="EP93" i="5" l="1"/>
  <c r="EP65"/>
  <c r="EP70"/>
  <c r="EP15"/>
  <c r="EP109"/>
  <c r="EP7"/>
  <c r="EP43"/>
  <c r="EP74"/>
  <c r="EP14"/>
  <c r="EP33"/>
  <c r="EP63"/>
  <c r="EP82"/>
  <c r="EP71"/>
  <c r="EP92"/>
  <c r="EP66"/>
  <c r="EP39"/>
  <c r="EP9"/>
  <c r="EP114"/>
  <c r="EP64"/>
  <c r="EP31"/>
  <c r="EP11"/>
  <c r="EP40"/>
  <c r="EP54"/>
  <c r="EP89"/>
  <c r="EP111"/>
  <c r="EP32"/>
  <c r="EP60"/>
  <c r="EP29"/>
  <c r="EP97"/>
  <c r="EP34"/>
  <c r="EP28"/>
  <c r="EP102"/>
  <c r="EP22"/>
  <c r="EP48"/>
  <c r="EP78"/>
  <c r="EP107"/>
  <c r="EP25"/>
  <c r="EP105"/>
  <c r="EP80"/>
  <c r="EP13"/>
  <c r="EP41"/>
  <c r="EP72"/>
  <c r="EP96"/>
  <c r="EP10"/>
  <c r="EP106"/>
  <c r="EP61"/>
  <c r="EP46"/>
  <c r="EP73"/>
  <c r="EP6"/>
  <c r="EP81"/>
  <c r="EP16"/>
  <c r="EP38"/>
  <c r="EP50"/>
  <c r="EP87"/>
  <c r="EP104"/>
  <c r="EP12"/>
  <c r="EP30"/>
  <c r="EP59"/>
  <c r="EP90"/>
  <c r="EP45"/>
  <c r="EP27"/>
  <c r="EP56"/>
  <c r="EP79"/>
  <c r="EP26"/>
  <c r="EP108"/>
  <c r="EP88"/>
  <c r="EP110"/>
  <c r="EP18"/>
  <c r="EP44"/>
  <c r="EP55"/>
  <c r="EP75"/>
  <c r="EP91"/>
  <c r="EP112"/>
  <c r="EQ2"/>
  <c r="EQ109" s="1"/>
  <c r="EP24"/>
  <c r="EP49"/>
  <c r="EP62"/>
  <c r="EP76"/>
  <c r="EP98"/>
  <c r="EP8"/>
  <c r="EP23"/>
  <c r="EP42"/>
  <c r="EP57"/>
  <c r="EP86"/>
  <c r="EP103"/>
  <c r="EP94"/>
  <c r="EP113"/>
  <c r="EP17"/>
  <c r="EP47"/>
  <c r="EP58"/>
  <c r="EP77"/>
  <c r="ET3" i="2"/>
  <c r="ES2"/>
  <c r="ES4"/>
  <c r="EP52" i="5"/>
  <c r="EO53"/>
  <c r="EP84"/>
  <c r="EO85"/>
  <c r="EP68"/>
  <c r="EO69"/>
  <c r="EP100"/>
  <c r="EO101"/>
  <c r="EP36"/>
  <c r="EO37"/>
  <c r="EP20"/>
  <c r="EO21"/>
  <c r="ER4"/>
  <c r="EQ5"/>
  <c r="ES3" i="6"/>
  <c r="ER4"/>
  <c r="EQ104" i="5" l="1"/>
  <c r="EQ14"/>
  <c r="EQ54"/>
  <c r="EQ39"/>
  <c r="EQ7"/>
  <c r="EQ17"/>
  <c r="EQ59"/>
  <c r="EQ90"/>
  <c r="EQ9"/>
  <c r="EQ34"/>
  <c r="EQ78"/>
  <c r="EQ64"/>
  <c r="EQ88"/>
  <c r="EQ86"/>
  <c r="EQ97"/>
  <c r="EQ31"/>
  <c r="EQ10"/>
  <c r="EQ114"/>
  <c r="EQ16"/>
  <c r="EQ107"/>
  <c r="EQ44"/>
  <c r="EQ63"/>
  <c r="EQ73"/>
  <c r="EQ11"/>
  <c r="EQ23"/>
  <c r="EQ50"/>
  <c r="EQ72"/>
  <c r="EQ82"/>
  <c r="EQ108"/>
  <c r="EQ30"/>
  <c r="EQ43"/>
  <c r="EQ62"/>
  <c r="EQ94"/>
  <c r="EQ26"/>
  <c r="EQ38"/>
  <c r="EQ87"/>
  <c r="EQ102"/>
  <c r="EQ65"/>
  <c r="EQ77"/>
  <c r="EQ79"/>
  <c r="EQ41"/>
  <c r="EQ111"/>
  <c r="EQ18"/>
  <c r="EQ32"/>
  <c r="EQ48"/>
  <c r="EQ74"/>
  <c r="EQ96"/>
  <c r="EQ12"/>
  <c r="EQ28"/>
  <c r="EQ61"/>
  <c r="EQ81"/>
  <c r="EQ110"/>
  <c r="EQ24"/>
  <c r="EQ58"/>
  <c r="EQ113"/>
  <c r="EQ47"/>
  <c r="EQ46"/>
  <c r="EQ13"/>
  <c r="EQ60"/>
  <c r="EQ15"/>
  <c r="EQ93"/>
  <c r="EQ22"/>
  <c r="EQ45"/>
  <c r="EQ71"/>
  <c r="EQ76"/>
  <c r="EQ92"/>
  <c r="EQ112"/>
  <c r="EQ29"/>
  <c r="EQ42"/>
  <c r="EQ66"/>
  <c r="EQ103"/>
  <c r="EQ25"/>
  <c r="EQ49"/>
  <c r="EQ106"/>
  <c r="EQ40"/>
  <c r="EQ56"/>
  <c r="EQ75"/>
  <c r="EQ98"/>
  <c r="EQ8"/>
  <c r="EQ33"/>
  <c r="EQ55"/>
  <c r="EQ91"/>
  <c r="EQ105"/>
  <c r="EQ6"/>
  <c r="EQ27"/>
  <c r="EQ57"/>
  <c r="EQ80"/>
  <c r="EQ95"/>
  <c r="ER2"/>
  <c r="ER106" s="1"/>
  <c r="EQ70"/>
  <c r="EQ89"/>
  <c r="EU3" i="2"/>
  <c r="ET2"/>
  <c r="ET4"/>
  <c r="EP21" i="5"/>
  <c r="EQ20"/>
  <c r="EP101"/>
  <c r="EQ100"/>
  <c r="EP85"/>
  <c r="EQ84"/>
  <c r="EQ36"/>
  <c r="EP37"/>
  <c r="EQ68"/>
  <c r="EP69"/>
  <c r="EQ52"/>
  <c r="EP53"/>
  <c r="ES4"/>
  <c r="ER5"/>
  <c r="ES4" i="6"/>
  <c r="ET3"/>
  <c r="ER80" i="5" l="1"/>
  <c r="ER17"/>
  <c r="ER88"/>
  <c r="ER103"/>
  <c r="ER45"/>
  <c r="ER13"/>
  <c r="ER7"/>
  <c r="ER18"/>
  <c r="ER105"/>
  <c r="ER9"/>
  <c r="ER108"/>
  <c r="ER94"/>
  <c r="ER56"/>
  <c r="ER43"/>
  <c r="ER61"/>
  <c r="ER16"/>
  <c r="ER26"/>
  <c r="ER97"/>
  <c r="ER63"/>
  <c r="ER28"/>
  <c r="ER48"/>
  <c r="ER41"/>
  <c r="ER50"/>
  <c r="ER76"/>
  <c r="ER65"/>
  <c r="ER12"/>
  <c r="ER24"/>
  <c r="ER54"/>
  <c r="ER66"/>
  <c r="ER86"/>
  <c r="ER107"/>
  <c r="ER15"/>
  <c r="ER34"/>
  <c r="ER64"/>
  <c r="ER82"/>
  <c r="ER95"/>
  <c r="ER114"/>
  <c r="ER30"/>
  <c r="ER33"/>
  <c r="ER73"/>
  <c r="ER92"/>
  <c r="ER44"/>
  <c r="ER22"/>
  <c r="ER38"/>
  <c r="ER111"/>
  <c r="ER47"/>
  <c r="ER6"/>
  <c r="ER25"/>
  <c r="ER32"/>
  <c r="ER55"/>
  <c r="ER89"/>
  <c r="ER102"/>
  <c r="ER11"/>
  <c r="ER31"/>
  <c r="ER62"/>
  <c r="ER71"/>
  <c r="ER91"/>
  <c r="ER110"/>
  <c r="ER27"/>
  <c r="ER46"/>
  <c r="ER60"/>
  <c r="ER90"/>
  <c r="ER75"/>
  <c r="ER49"/>
  <c r="ER78"/>
  <c r="ER98"/>
  <c r="ER70"/>
  <c r="ER8"/>
  <c r="ER87"/>
  <c r="ER23"/>
  <c r="ER42"/>
  <c r="ER57"/>
  <c r="ER74"/>
  <c r="ER93"/>
  <c r="ER112"/>
  <c r="ER14"/>
  <c r="ER40"/>
  <c r="ER72"/>
  <c r="ER79"/>
  <c r="ER104"/>
  <c r="ER10"/>
  <c r="ER29"/>
  <c r="ER58"/>
  <c r="ER77"/>
  <c r="ER96"/>
  <c r="ER39"/>
  <c r="ER59"/>
  <c r="ER81"/>
  <c r="ER109"/>
  <c r="ES2"/>
  <c r="ES98" s="1"/>
  <c r="ER113"/>
  <c r="EV3" i="2"/>
  <c r="EU2"/>
  <c r="EU4"/>
  <c r="ER100" i="5"/>
  <c r="EQ101"/>
  <c r="EQ53"/>
  <c r="ER52"/>
  <c r="ER36"/>
  <c r="EQ37"/>
  <c r="EQ85"/>
  <c r="ER84"/>
  <c r="EQ21"/>
  <c r="ER20"/>
  <c r="ER68"/>
  <c r="EQ69"/>
  <c r="ES5"/>
  <c r="ET4"/>
  <c r="ET4" i="6"/>
  <c r="EU3"/>
  <c r="ES72" i="5" l="1"/>
  <c r="ES22"/>
  <c r="ES12"/>
  <c r="ES86"/>
  <c r="ES71"/>
  <c r="ES59"/>
  <c r="ES107"/>
  <c r="ES33"/>
  <c r="ES114"/>
  <c r="ES24"/>
  <c r="ES57"/>
  <c r="ES63"/>
  <c r="ES55"/>
  <c r="ES6"/>
  <c r="ES108"/>
  <c r="ES78"/>
  <c r="ES40"/>
  <c r="ES103"/>
  <c r="ES42"/>
  <c r="ES113"/>
  <c r="ES106"/>
  <c r="ES92"/>
  <c r="ES104"/>
  <c r="ES18"/>
  <c r="ES79"/>
  <c r="ES27"/>
  <c r="ES80"/>
  <c r="ES13"/>
  <c r="ES91"/>
  <c r="ES47"/>
  <c r="ES110"/>
  <c r="ES58"/>
  <c r="ES34"/>
  <c r="ES70"/>
  <c r="ES8"/>
  <c r="ES50"/>
  <c r="ES14"/>
  <c r="ES32"/>
  <c r="ES15"/>
  <c r="ES48"/>
  <c r="ES10"/>
  <c r="ES39"/>
  <c r="ES61"/>
  <c r="ES81"/>
  <c r="ES111"/>
  <c r="ES29"/>
  <c r="ES54"/>
  <c r="ES87"/>
  <c r="ES60"/>
  <c r="ES89"/>
  <c r="ES65"/>
  <c r="ES46"/>
  <c r="ES28"/>
  <c r="ES96"/>
  <c r="ES16"/>
  <c r="ES31"/>
  <c r="ES62"/>
  <c r="ES77"/>
  <c r="ES95"/>
  <c r="ES11"/>
  <c r="ES30"/>
  <c r="ES45"/>
  <c r="ES75"/>
  <c r="ES93"/>
  <c r="ES94"/>
  <c r="ES43"/>
  <c r="ES97"/>
  <c r="ES17"/>
  <c r="ES112"/>
  <c r="ES64"/>
  <c r="ES73"/>
  <c r="ES9"/>
  <c r="ES25"/>
  <c r="ES44"/>
  <c r="ES74"/>
  <c r="ES88"/>
  <c r="ES109"/>
  <c r="ET2"/>
  <c r="ET114" s="1"/>
  <c r="ES56"/>
  <c r="ES82"/>
  <c r="ES105"/>
  <c r="ES7"/>
  <c r="ES26"/>
  <c r="ES41"/>
  <c r="ES49"/>
  <c r="ES90"/>
  <c r="ES102"/>
  <c r="ES23"/>
  <c r="ES38"/>
  <c r="ES66"/>
  <c r="ES76"/>
  <c r="EW3" i="2"/>
  <c r="EV2"/>
  <c r="EV4"/>
  <c r="ES68" i="5"/>
  <c r="ER69"/>
  <c r="ES20"/>
  <c r="ER21"/>
  <c r="ES84"/>
  <c r="ER85"/>
  <c r="ES52"/>
  <c r="ER53"/>
  <c r="ER37"/>
  <c r="ES36"/>
  <c r="ES100"/>
  <c r="ER101"/>
  <c r="EU4"/>
  <c r="ET5"/>
  <c r="EU4" i="6"/>
  <c r="EV3"/>
  <c r="ET26" i="5" l="1"/>
  <c r="ET81"/>
  <c r="ET106"/>
  <c r="ET55"/>
  <c r="ET112"/>
  <c r="ET14"/>
  <c r="ET45"/>
  <c r="ET27"/>
  <c r="ET50"/>
  <c r="ET66"/>
  <c r="ET12"/>
  <c r="ET72"/>
  <c r="ET6"/>
  <c r="ET75"/>
  <c r="ET49"/>
  <c r="ET111"/>
  <c r="ET44"/>
  <c r="ET61"/>
  <c r="ET90"/>
  <c r="ET92"/>
  <c r="ET47"/>
  <c r="ET70"/>
  <c r="ET40"/>
  <c r="ET38"/>
  <c r="ET48"/>
  <c r="ET28"/>
  <c r="ET102"/>
  <c r="ET80"/>
  <c r="ET23"/>
  <c r="ET103"/>
  <c r="ET77"/>
  <c r="ET25"/>
  <c r="ET32"/>
  <c r="ET59"/>
  <c r="ET79"/>
  <c r="ET94"/>
  <c r="ET113"/>
  <c r="ET16"/>
  <c r="ET42"/>
  <c r="ET57"/>
  <c r="ET87"/>
  <c r="ET104"/>
  <c r="ET9"/>
  <c r="ET33"/>
  <c r="ET60"/>
  <c r="ET65"/>
  <c r="ET93"/>
  <c r="ET109"/>
  <c r="ET8"/>
  <c r="ET86"/>
  <c r="ET58"/>
  <c r="ET10"/>
  <c r="ET30"/>
  <c r="ET56"/>
  <c r="ET73"/>
  <c r="ET88"/>
  <c r="ET110"/>
  <c r="ET13"/>
  <c r="ET43"/>
  <c r="ET54"/>
  <c r="ET78"/>
  <c r="ET96"/>
  <c r="ET7"/>
  <c r="ET15"/>
  <c r="ET34"/>
  <c r="ET64"/>
  <c r="ET82"/>
  <c r="ET107"/>
  <c r="EU2"/>
  <c r="EU102" s="1"/>
  <c r="ET108"/>
  <c r="ET18"/>
  <c r="ET91"/>
  <c r="ET46"/>
  <c r="ET17"/>
  <c r="ET95"/>
  <c r="ET24"/>
  <c r="ET31"/>
  <c r="ET62"/>
  <c r="ET76"/>
  <c r="ET98"/>
  <c r="ET11"/>
  <c r="ET22"/>
  <c r="ET41"/>
  <c r="ET71"/>
  <c r="ET89"/>
  <c r="ET105"/>
  <c r="ET29"/>
  <c r="ET39"/>
  <c r="ET63"/>
  <c r="ET74"/>
  <c r="ET97"/>
  <c r="EX3" i="2"/>
  <c r="EW2"/>
  <c r="EW4"/>
  <c r="ET100" i="5"/>
  <c r="ES101"/>
  <c r="ES53"/>
  <c r="ET52"/>
  <c r="ES21"/>
  <c r="ET20"/>
  <c r="ET36"/>
  <c r="ES37"/>
  <c r="ES85"/>
  <c r="ET84"/>
  <c r="ET68"/>
  <c r="ES69"/>
  <c r="EV4"/>
  <c r="EU5"/>
  <c r="EV4" i="6"/>
  <c r="EW3"/>
  <c r="EU8" i="5" l="1"/>
  <c r="EU41"/>
  <c r="EU57"/>
  <c r="EU60"/>
  <c r="EU63"/>
  <c r="EU30"/>
  <c r="EU9"/>
  <c r="EU32"/>
  <c r="EU78"/>
  <c r="EU40"/>
  <c r="EU74"/>
  <c r="EU80"/>
  <c r="EU87"/>
  <c r="EU94"/>
  <c r="EU108"/>
  <c r="EU113"/>
  <c r="EU33"/>
  <c r="EU59"/>
  <c r="EU27"/>
  <c r="EU109"/>
  <c r="EU58"/>
  <c r="EU10"/>
  <c r="EU34"/>
  <c r="EU71"/>
  <c r="EU77"/>
  <c r="EU114"/>
  <c r="EU23"/>
  <c r="EU54"/>
  <c r="EU104"/>
  <c r="EU16"/>
  <c r="EU48"/>
  <c r="EU97"/>
  <c r="EU39"/>
  <c r="EU89"/>
  <c r="EU12"/>
  <c r="EU28"/>
  <c r="EU61"/>
  <c r="EU75"/>
  <c r="EU103"/>
  <c r="EU17"/>
  <c r="EU55"/>
  <c r="EU82"/>
  <c r="EU14"/>
  <c r="EU49"/>
  <c r="EU90"/>
  <c r="EU73"/>
  <c r="EU91"/>
  <c r="EU6"/>
  <c r="EU38"/>
  <c r="EU26"/>
  <c r="EU25"/>
  <c r="EU95"/>
  <c r="EU70"/>
  <c r="EU24"/>
  <c r="EU106"/>
  <c r="EU29"/>
  <c r="EU43"/>
  <c r="EU66"/>
  <c r="EU98"/>
  <c r="EU11"/>
  <c r="EU50"/>
  <c r="EU88"/>
  <c r="EU7"/>
  <c r="EU46"/>
  <c r="EU79"/>
  <c r="EU107"/>
  <c r="EU42"/>
  <c r="EU62"/>
  <c r="EU86"/>
  <c r="EU105"/>
  <c r="EU18"/>
  <c r="EU31"/>
  <c r="EU72"/>
  <c r="EU96"/>
  <c r="EU15"/>
  <c r="EU44"/>
  <c r="EU65"/>
  <c r="EU93"/>
  <c r="EV2"/>
  <c r="EV103" s="1"/>
  <c r="EU111"/>
  <c r="EU110"/>
  <c r="EU22"/>
  <c r="EU45"/>
  <c r="EU56"/>
  <c r="EU76"/>
  <c r="EU92"/>
  <c r="EU112"/>
  <c r="EU13"/>
  <c r="EU47"/>
  <c r="EU64"/>
  <c r="EU81"/>
  <c r="EY3" i="2"/>
  <c r="EX2"/>
  <c r="EX4"/>
  <c r="EU52" i="5"/>
  <c r="ET53"/>
  <c r="EU68"/>
  <c r="ET69"/>
  <c r="ET37"/>
  <c r="EU36"/>
  <c r="ET85"/>
  <c r="EU84"/>
  <c r="EU20"/>
  <c r="ET21"/>
  <c r="ET101"/>
  <c r="EU100"/>
  <c r="EW4"/>
  <c r="EV5"/>
  <c r="EW4" i="6"/>
  <c r="EX3"/>
  <c r="EV75" i="5" l="1"/>
  <c r="EV45"/>
  <c r="EV27"/>
  <c r="EV15"/>
  <c r="EV49"/>
  <c r="EV66"/>
  <c r="EV95"/>
  <c r="EV87"/>
  <c r="EV77"/>
  <c r="EV61"/>
  <c r="EV17"/>
  <c r="EV90"/>
  <c r="EV76"/>
  <c r="EV97"/>
  <c r="EV8"/>
  <c r="EV64"/>
  <c r="EV26"/>
  <c r="EV109"/>
  <c r="EV59"/>
  <c r="EV34"/>
  <c r="EV114"/>
  <c r="EV82"/>
  <c r="EV47"/>
  <c r="EV92"/>
  <c r="EV10"/>
  <c r="EV81"/>
  <c r="EV30"/>
  <c r="EV96"/>
  <c r="EV14"/>
  <c r="EV40"/>
  <c r="EV60"/>
  <c r="EV79"/>
  <c r="EV104"/>
  <c r="EV6"/>
  <c r="EV25"/>
  <c r="EV32"/>
  <c r="EV55"/>
  <c r="EV89"/>
  <c r="EV102"/>
  <c r="EV16"/>
  <c r="EV38"/>
  <c r="EV65"/>
  <c r="EV71"/>
  <c r="EV94"/>
  <c r="EV58"/>
  <c r="EV57"/>
  <c r="EV7"/>
  <c r="EV39"/>
  <c r="EV28"/>
  <c r="EV56"/>
  <c r="EV11"/>
  <c r="EV31"/>
  <c r="EV62"/>
  <c r="EV73"/>
  <c r="EV91"/>
  <c r="EV110"/>
  <c r="EV23"/>
  <c r="EV42"/>
  <c r="EV50"/>
  <c r="EV70"/>
  <c r="EV93"/>
  <c r="EV112"/>
  <c r="EV18"/>
  <c r="EV44"/>
  <c r="EV48"/>
  <c r="EV78"/>
  <c r="EV107"/>
  <c r="EV46"/>
  <c r="EV113"/>
  <c r="EV29"/>
  <c r="EV106"/>
  <c r="EV33"/>
  <c r="EV9"/>
  <c r="EV13"/>
  <c r="EV43"/>
  <c r="EV63"/>
  <c r="EV88"/>
  <c r="EV105"/>
  <c r="EV12"/>
  <c r="EV24"/>
  <c r="EV54"/>
  <c r="EV72"/>
  <c r="EV86"/>
  <c r="EV108"/>
  <c r="EV22"/>
  <c r="EV41"/>
  <c r="EV74"/>
  <c r="EV80"/>
  <c r="EV98"/>
  <c r="EV111"/>
  <c r="EW2"/>
  <c r="EW108" s="1"/>
  <c r="EZ3" i="2"/>
  <c r="EY2"/>
  <c r="EY4"/>
  <c r="EU101" i="5"/>
  <c r="EV100"/>
  <c r="EV84"/>
  <c r="EU85"/>
  <c r="EU69"/>
  <c r="EV68"/>
  <c r="EU37"/>
  <c r="EV36"/>
  <c r="EV20"/>
  <c r="EU21"/>
  <c r="EV52"/>
  <c r="EU53"/>
  <c r="EW5"/>
  <c r="EX4"/>
  <c r="EX4" i="6"/>
  <c r="EY3"/>
  <c r="EW114" i="5" l="1"/>
  <c r="EW91"/>
  <c r="EW78"/>
  <c r="EW63"/>
  <c r="EW106"/>
  <c r="EW34"/>
  <c r="EW82"/>
  <c r="EW44"/>
  <c r="EW79"/>
  <c r="EW74"/>
  <c r="EW46"/>
  <c r="EW43"/>
  <c r="EW27"/>
  <c r="EW48"/>
  <c r="EW13"/>
  <c r="EW95"/>
  <c r="EW87"/>
  <c r="EW112"/>
  <c r="EW62"/>
  <c r="EW77"/>
  <c r="EW57"/>
  <c r="EW90"/>
  <c r="EW33"/>
  <c r="EW32"/>
  <c r="EW22"/>
  <c r="EW8"/>
  <c r="EW9"/>
  <c r="EW14"/>
  <c r="EW104"/>
  <c r="EW61"/>
  <c r="EW16"/>
  <c r="EW66"/>
  <c r="EW11"/>
  <c r="EW45"/>
  <c r="EW7"/>
  <c r="EW64"/>
  <c r="EW25"/>
  <c r="EW102"/>
  <c r="EW72"/>
  <c r="EW110"/>
  <c r="EW49"/>
  <c r="EW60"/>
  <c r="EW31"/>
  <c r="EW15"/>
  <c r="EW92"/>
  <c r="EW38"/>
  <c r="EW75"/>
  <c r="EW103"/>
  <c r="EW29"/>
  <c r="EW56"/>
  <c r="EW97"/>
  <c r="EW26"/>
  <c r="EW54"/>
  <c r="EW88"/>
  <c r="EW6"/>
  <c r="EW89"/>
  <c r="EW28"/>
  <c r="EW96"/>
  <c r="EW12"/>
  <c r="EW109"/>
  <c r="EW39"/>
  <c r="EW73"/>
  <c r="EW86"/>
  <c r="EW111"/>
  <c r="EW30"/>
  <c r="EW55"/>
  <c r="EW80"/>
  <c r="EW105"/>
  <c r="EW17"/>
  <c r="EW41"/>
  <c r="EW65"/>
  <c r="EW94"/>
  <c r="EW59"/>
  <c r="EW10"/>
  <c r="EW18"/>
  <c r="EW40"/>
  <c r="EW70"/>
  <c r="EW81"/>
  <c r="EW107"/>
  <c r="EW24"/>
  <c r="EW47"/>
  <c r="EW58"/>
  <c r="EW71"/>
  <c r="EW93"/>
  <c r="EW113"/>
  <c r="EW23"/>
  <c r="EW42"/>
  <c r="EW50"/>
  <c r="EW76"/>
  <c r="EW98"/>
  <c r="EX2"/>
  <c r="EX103" s="1"/>
  <c r="FA3" i="2"/>
  <c r="EZ2"/>
  <c r="EZ4"/>
  <c r="EV37" i="5"/>
  <c r="EW36"/>
  <c r="EV53"/>
  <c r="EW52"/>
  <c r="EV85"/>
  <c r="EW84"/>
  <c r="EW68"/>
  <c r="EV69"/>
  <c r="EW100"/>
  <c r="EV101"/>
  <c r="EV21"/>
  <c r="EW20"/>
  <c r="EX5"/>
  <c r="EY4"/>
  <c r="EY4" i="6"/>
  <c r="EZ3"/>
  <c r="EX71" i="5" l="1"/>
  <c r="EX41"/>
  <c r="EX62"/>
  <c r="EX113"/>
  <c r="EX32"/>
  <c r="EX39"/>
  <c r="EX25"/>
  <c r="EX75"/>
  <c r="EX74"/>
  <c r="EX45"/>
  <c r="EX94"/>
  <c r="EX60"/>
  <c r="EX22"/>
  <c r="EX107"/>
  <c r="EX79"/>
  <c r="EX49"/>
  <c r="EX59"/>
  <c r="EX11"/>
  <c r="EX89"/>
  <c r="EX55"/>
  <c r="EX23"/>
  <c r="EX38"/>
  <c r="EX109"/>
  <c r="EX105"/>
  <c r="EX50"/>
  <c r="EX104"/>
  <c r="EX30"/>
  <c r="EX56"/>
  <c r="EX73"/>
  <c r="EX88"/>
  <c r="EX110"/>
  <c r="EX18"/>
  <c r="EX46"/>
  <c r="EX66"/>
  <c r="EX95"/>
  <c r="EX29"/>
  <c r="EX33"/>
  <c r="EX15"/>
  <c r="EX16"/>
  <c r="EX42"/>
  <c r="EX87"/>
  <c r="EX10"/>
  <c r="EX28"/>
  <c r="EX102"/>
  <c r="EX9"/>
  <c r="EX93"/>
  <c r="EX7"/>
  <c r="EX82"/>
  <c r="EX13"/>
  <c r="EX43"/>
  <c r="EX63"/>
  <c r="EX78"/>
  <c r="EX96"/>
  <c r="EX12"/>
  <c r="EX27"/>
  <c r="EX34"/>
  <c r="EX61"/>
  <c r="EX90"/>
  <c r="EX106"/>
  <c r="EX6"/>
  <c r="EX44"/>
  <c r="EX57"/>
  <c r="EX91"/>
  <c r="EX80"/>
  <c r="EX97"/>
  <c r="EX65"/>
  <c r="EX114"/>
  <c r="EX64"/>
  <c r="EX14"/>
  <c r="EX40"/>
  <c r="EX70"/>
  <c r="EX72"/>
  <c r="EX92"/>
  <c r="EX111"/>
  <c r="EX24"/>
  <c r="EX31"/>
  <c r="EX58"/>
  <c r="EX76"/>
  <c r="EX98"/>
  <c r="EX8"/>
  <c r="EX26"/>
  <c r="EX48"/>
  <c r="EX81"/>
  <c r="EX17"/>
  <c r="EX47"/>
  <c r="EX54"/>
  <c r="EX77"/>
  <c r="EX108"/>
  <c r="EY2"/>
  <c r="EY104" s="1"/>
  <c r="EX112"/>
  <c r="EX86"/>
  <c r="FB3" i="2"/>
  <c r="FA2"/>
  <c r="FA4"/>
  <c r="EW53" i="5"/>
  <c r="EX52"/>
  <c r="EX68"/>
  <c r="EW69"/>
  <c r="EW21"/>
  <c r="EX20"/>
  <c r="EW85"/>
  <c r="EX84"/>
  <c r="EX36"/>
  <c r="EW37"/>
  <c r="EW101"/>
  <c r="EX100"/>
  <c r="EY5"/>
  <c r="EZ4"/>
  <c r="FA3" i="6"/>
  <c r="EZ4"/>
  <c r="EY90" i="5" l="1"/>
  <c r="EY43"/>
  <c r="EY81"/>
  <c r="EY56"/>
  <c r="EY63"/>
  <c r="EY65"/>
  <c r="EY7"/>
  <c r="EY18"/>
  <c r="EY42"/>
  <c r="EY33"/>
  <c r="EY30"/>
  <c r="EY26"/>
  <c r="EY94"/>
  <c r="EY46"/>
  <c r="EY113"/>
  <c r="EY114"/>
  <c r="EY10"/>
  <c r="EY16"/>
  <c r="EY107"/>
  <c r="EY91"/>
  <c r="EY96"/>
  <c r="EY80"/>
  <c r="EY32"/>
  <c r="EY79"/>
  <c r="EY55"/>
  <c r="EY29"/>
  <c r="EY28"/>
  <c r="EY13"/>
  <c r="EY47"/>
  <c r="EY71"/>
  <c r="EY77"/>
  <c r="EY102"/>
  <c r="EY6"/>
  <c r="EY27"/>
  <c r="EY57"/>
  <c r="EY70"/>
  <c r="EY89"/>
  <c r="EY109"/>
  <c r="EY22"/>
  <c r="EY45"/>
  <c r="EY49"/>
  <c r="EY76"/>
  <c r="EY92"/>
  <c r="EY112"/>
  <c r="EZ2"/>
  <c r="EZ106" s="1"/>
  <c r="EY40"/>
  <c r="EY103"/>
  <c r="EY66"/>
  <c r="EY105"/>
  <c r="EY60"/>
  <c r="EY98"/>
  <c r="EY78"/>
  <c r="EY61"/>
  <c r="EY12"/>
  <c r="EY86"/>
  <c r="EY14"/>
  <c r="EY44"/>
  <c r="EY48"/>
  <c r="EY75"/>
  <c r="EY97"/>
  <c r="EY8"/>
  <c r="EY24"/>
  <c r="EY38"/>
  <c r="EY58"/>
  <c r="EY87"/>
  <c r="EY106"/>
  <c r="EY11"/>
  <c r="EY23"/>
  <c r="EY50"/>
  <c r="EY72"/>
  <c r="EY82"/>
  <c r="EY108"/>
  <c r="EY34"/>
  <c r="EY110"/>
  <c r="EY62"/>
  <c r="EY15"/>
  <c r="EY41"/>
  <c r="EY64"/>
  <c r="EY73"/>
  <c r="EY93"/>
  <c r="EY111"/>
  <c r="EY25"/>
  <c r="EY39"/>
  <c r="EY59"/>
  <c r="EY74"/>
  <c r="EY95"/>
  <c r="EY9"/>
  <c r="EY17"/>
  <c r="EY31"/>
  <c r="EY54"/>
  <c r="EY88"/>
  <c r="FC3" i="2"/>
  <c r="FB2"/>
  <c r="FB4"/>
  <c r="EY100" i="5"/>
  <c r="EX101"/>
  <c r="EX85"/>
  <c r="EY84"/>
  <c r="EY68"/>
  <c r="EX69"/>
  <c r="EX21"/>
  <c r="EY20"/>
  <c r="EX53"/>
  <c r="EY52"/>
  <c r="EY36"/>
  <c r="EX37"/>
  <c r="FA4"/>
  <c r="EZ5"/>
  <c r="FA4" i="6"/>
  <c r="FB3"/>
  <c r="EZ38" i="5" l="1"/>
  <c r="EZ87"/>
  <c r="EZ58"/>
  <c r="EZ13"/>
  <c r="EZ97"/>
  <c r="EZ8"/>
  <c r="EZ65"/>
  <c r="EZ105"/>
  <c r="EZ103"/>
  <c r="EZ26"/>
  <c r="EZ59"/>
  <c r="EZ111"/>
  <c r="EZ75"/>
  <c r="EZ43"/>
  <c r="EZ30"/>
  <c r="EZ64"/>
  <c r="EZ45"/>
  <c r="EZ9"/>
  <c r="EZ88"/>
  <c r="EZ79"/>
  <c r="EZ18"/>
  <c r="EZ63"/>
  <c r="EZ41"/>
  <c r="EZ16"/>
  <c r="EZ94"/>
  <c r="EZ23"/>
  <c r="EZ42"/>
  <c r="EZ50"/>
  <c r="EZ74"/>
  <c r="EZ93"/>
  <c r="EZ112"/>
  <c r="EZ14"/>
  <c r="EZ40"/>
  <c r="EZ56"/>
  <c r="EZ82"/>
  <c r="EZ104"/>
  <c r="EZ7"/>
  <c r="EZ33"/>
  <c r="EZ77"/>
  <c r="EZ109"/>
  <c r="EZ60"/>
  <c r="EZ47"/>
  <c r="EZ22"/>
  <c r="EZ98"/>
  <c r="EZ70"/>
  <c r="EZ12"/>
  <c r="EZ24"/>
  <c r="EZ54"/>
  <c r="EZ66"/>
  <c r="EZ86"/>
  <c r="EZ108"/>
  <c r="EZ15"/>
  <c r="EZ34"/>
  <c r="EZ61"/>
  <c r="EZ76"/>
  <c r="EZ95"/>
  <c r="EZ10"/>
  <c r="EZ28"/>
  <c r="EZ73"/>
  <c r="EZ96"/>
  <c r="EZ44"/>
  <c r="EZ78"/>
  <c r="EZ17"/>
  <c r="EZ107"/>
  <c r="EZ80"/>
  <c r="EZ72"/>
  <c r="EZ6"/>
  <c r="EZ25"/>
  <c r="EZ32"/>
  <c r="EZ48"/>
  <c r="EZ89"/>
  <c r="EZ102"/>
  <c r="EZ11"/>
  <c r="EZ31"/>
  <c r="EZ62"/>
  <c r="EZ71"/>
  <c r="EZ91"/>
  <c r="EZ114"/>
  <c r="EZ29"/>
  <c r="EZ57"/>
  <c r="EZ92"/>
  <c r="EZ110"/>
  <c r="EZ27"/>
  <c r="EZ46"/>
  <c r="EZ49"/>
  <c r="EZ90"/>
  <c r="EZ113"/>
  <c r="FA2"/>
  <c r="FA97" s="1"/>
  <c r="EZ39"/>
  <c r="EZ55"/>
  <c r="EZ81"/>
  <c r="FD3" i="2"/>
  <c r="FC2"/>
  <c r="FC4"/>
  <c r="EZ20" i="5"/>
  <c r="EY21"/>
  <c r="EY85"/>
  <c r="EZ84"/>
  <c r="EZ36"/>
  <c r="EY37"/>
  <c r="EY53"/>
  <c r="EZ52"/>
  <c r="EY69"/>
  <c r="EZ68"/>
  <c r="EY101"/>
  <c r="EZ100"/>
  <c r="FA5"/>
  <c r="FB4"/>
  <c r="FB4" i="6"/>
  <c r="FC3"/>
  <c r="FA77" i="5" l="1"/>
  <c r="FA107"/>
  <c r="FA22"/>
  <c r="FA33"/>
  <c r="FA18"/>
  <c r="FA57"/>
  <c r="FA14"/>
  <c r="FA38"/>
  <c r="FA64"/>
  <c r="FA42"/>
  <c r="FA6"/>
  <c r="FA89"/>
  <c r="FA16"/>
  <c r="FA103"/>
  <c r="FA23"/>
  <c r="FA98"/>
  <c r="FA66"/>
  <c r="FA86"/>
  <c r="FA41"/>
  <c r="FA13"/>
  <c r="FA91"/>
  <c r="FA40"/>
  <c r="FA7"/>
  <c r="FA26"/>
  <c r="FA45"/>
  <c r="FA56"/>
  <c r="FA90"/>
  <c r="FA102"/>
  <c r="FA12"/>
  <c r="FA32"/>
  <c r="FA59"/>
  <c r="FA72"/>
  <c r="FA92"/>
  <c r="FA110"/>
  <c r="FA24"/>
  <c r="FA47"/>
  <c r="FA58"/>
  <c r="FA75"/>
  <c r="FA93"/>
  <c r="FA113"/>
  <c r="FA106"/>
  <c r="FA8"/>
  <c r="FA29"/>
  <c r="FA55"/>
  <c r="FA65"/>
  <c r="FA87"/>
  <c r="FA109"/>
  <c r="FA95"/>
  <c r="FA50"/>
  <c r="FA79"/>
  <c r="FA63"/>
  <c r="FA10"/>
  <c r="FA81"/>
  <c r="FA17"/>
  <c r="FA43"/>
  <c r="FA54"/>
  <c r="FA71"/>
  <c r="FA94"/>
  <c r="FA112"/>
  <c r="FA15"/>
  <c r="FA34"/>
  <c r="FA73"/>
  <c r="FA80"/>
  <c r="FA104"/>
  <c r="FA11"/>
  <c r="FA30"/>
  <c r="FA48"/>
  <c r="FA60"/>
  <c r="FA82"/>
  <c r="FA105"/>
  <c r="FB2"/>
  <c r="FB109" s="1"/>
  <c r="FA49"/>
  <c r="FA39"/>
  <c r="FA111"/>
  <c r="FA70"/>
  <c r="FA9"/>
  <c r="FA25"/>
  <c r="FA44"/>
  <c r="FA74"/>
  <c r="FA88"/>
  <c r="FA108"/>
  <c r="FA28"/>
  <c r="FA31"/>
  <c r="FA62"/>
  <c r="FA78"/>
  <c r="FA96"/>
  <c r="FA114"/>
  <c r="FA27"/>
  <c r="FA46"/>
  <c r="FA61"/>
  <c r="FA76"/>
  <c r="FE3" i="2"/>
  <c r="FD2"/>
  <c r="FD4"/>
  <c r="EZ69" i="5"/>
  <c r="FA68"/>
  <c r="EZ101"/>
  <c r="FA100"/>
  <c r="EZ53"/>
  <c r="FA52"/>
  <c r="EZ85"/>
  <c r="FA84"/>
  <c r="EZ37"/>
  <c r="FA36"/>
  <c r="EZ21"/>
  <c r="FA20"/>
  <c r="FB5"/>
  <c r="FC4"/>
  <c r="FC4" i="6"/>
  <c r="FD3"/>
  <c r="FB112" i="5" l="1"/>
  <c r="FB43"/>
  <c r="FB61"/>
  <c r="FB72"/>
  <c r="FB8"/>
  <c r="FB40"/>
  <c r="FB27"/>
  <c r="FB31"/>
  <c r="FB90"/>
  <c r="FB28"/>
  <c r="FB48"/>
  <c r="FB80"/>
  <c r="FB44"/>
  <c r="FB12"/>
  <c r="FB106"/>
  <c r="FB111"/>
  <c r="FB102"/>
  <c r="FB86"/>
  <c r="FB46"/>
  <c r="FB14"/>
  <c r="FB92"/>
  <c r="FB62"/>
  <c r="FB26"/>
  <c r="FB55"/>
  <c r="FB6"/>
  <c r="FB23"/>
  <c r="FB103"/>
  <c r="FB54"/>
  <c r="FB10"/>
  <c r="FB30"/>
  <c r="FB56"/>
  <c r="FB73"/>
  <c r="FB88"/>
  <c r="FB110"/>
  <c r="FB13"/>
  <c r="FB39"/>
  <c r="FB70"/>
  <c r="FB78"/>
  <c r="FB96"/>
  <c r="FB7"/>
  <c r="FB15"/>
  <c r="FB34"/>
  <c r="FB64"/>
  <c r="FB82"/>
  <c r="FB105"/>
  <c r="FC2"/>
  <c r="FC106" s="1"/>
  <c r="FB18"/>
  <c r="FB91"/>
  <c r="FB81"/>
  <c r="FB57"/>
  <c r="FB17"/>
  <c r="FB95"/>
  <c r="FB24"/>
  <c r="FB47"/>
  <c r="FB58"/>
  <c r="FB76"/>
  <c r="FB98"/>
  <c r="FB11"/>
  <c r="FB22"/>
  <c r="FB41"/>
  <c r="FB71"/>
  <c r="FB89"/>
  <c r="FB107"/>
  <c r="FB29"/>
  <c r="FB32"/>
  <c r="FB63"/>
  <c r="FB74"/>
  <c r="FB97"/>
  <c r="FB114"/>
  <c r="FB108"/>
  <c r="FB75"/>
  <c r="FB45"/>
  <c r="FB42"/>
  <c r="FB66"/>
  <c r="FB77"/>
  <c r="FB25"/>
  <c r="FB49"/>
  <c r="FB59"/>
  <c r="FB79"/>
  <c r="FB94"/>
  <c r="FB113"/>
  <c r="FB16"/>
  <c r="FB38"/>
  <c r="FB50"/>
  <c r="FB87"/>
  <c r="FB104"/>
  <c r="FB9"/>
  <c r="FB33"/>
  <c r="FB60"/>
  <c r="FB65"/>
  <c r="FB93"/>
  <c r="FF3" i="2"/>
  <c r="FE2"/>
  <c r="FE4"/>
  <c r="FA21" i="5"/>
  <c r="FB20"/>
  <c r="FA85"/>
  <c r="FB84"/>
  <c r="FB100"/>
  <c r="FA101"/>
  <c r="FB36"/>
  <c r="FA37"/>
  <c r="FA53"/>
  <c r="FB52"/>
  <c r="FB68"/>
  <c r="FA69"/>
  <c r="FD4"/>
  <c r="FC5"/>
  <c r="FD4" i="6"/>
  <c r="FE3"/>
  <c r="FC8" i="5" l="1"/>
  <c r="FC93"/>
  <c r="FC108"/>
  <c r="FC107"/>
  <c r="FC24"/>
  <c r="FC15"/>
  <c r="FC29"/>
  <c r="FC9"/>
  <c r="FC87"/>
  <c r="FC73"/>
  <c r="FC66"/>
  <c r="FC32"/>
  <c r="FC38"/>
  <c r="FC49"/>
  <c r="FC43"/>
  <c r="FC23"/>
  <c r="FC56"/>
  <c r="FC62"/>
  <c r="FC41"/>
  <c r="FC111"/>
  <c r="FC98"/>
  <c r="FC11"/>
  <c r="FC18"/>
  <c r="FC45"/>
  <c r="FC112"/>
  <c r="FC39"/>
  <c r="FC63"/>
  <c r="FC74"/>
  <c r="FC95"/>
  <c r="FC7"/>
  <c r="FC16"/>
  <c r="FC46"/>
  <c r="FC65"/>
  <c r="FC90"/>
  <c r="FC105"/>
  <c r="FC30"/>
  <c r="FC40"/>
  <c r="FC64"/>
  <c r="FC94"/>
  <c r="FC114"/>
  <c r="FC104"/>
  <c r="FC72"/>
  <c r="FC58"/>
  <c r="FC81"/>
  <c r="FC22"/>
  <c r="FC92"/>
  <c r="FC26"/>
  <c r="FC33"/>
  <c r="FC60"/>
  <c r="FC80"/>
  <c r="FC91"/>
  <c r="FC113"/>
  <c r="FC13"/>
  <c r="FC47"/>
  <c r="FC54"/>
  <c r="FC77"/>
  <c r="FC102"/>
  <c r="FC10"/>
  <c r="FC34"/>
  <c r="FC48"/>
  <c r="FC78"/>
  <c r="FC110"/>
  <c r="FC82"/>
  <c r="FC96"/>
  <c r="FC25"/>
  <c r="FC31"/>
  <c r="FC50"/>
  <c r="FC17"/>
  <c r="FC59"/>
  <c r="FC88"/>
  <c r="FC76"/>
  <c r="FC6"/>
  <c r="FC27"/>
  <c r="FC57"/>
  <c r="FC70"/>
  <c r="FC89"/>
  <c r="FC109"/>
  <c r="FC14"/>
  <c r="FC44"/>
  <c r="FC55"/>
  <c r="FC79"/>
  <c r="FC97"/>
  <c r="FC12"/>
  <c r="FC28"/>
  <c r="FC61"/>
  <c r="FC75"/>
  <c r="FC103"/>
  <c r="FC42"/>
  <c r="FC71"/>
  <c r="FC86"/>
  <c r="FD2"/>
  <c r="FD103" s="1"/>
  <c r="FG3" i="2"/>
  <c r="FF2"/>
  <c r="FF4"/>
  <c r="FC84" i="5"/>
  <c r="FB85"/>
  <c r="FC68"/>
  <c r="FB69"/>
  <c r="FB37"/>
  <c r="FC36"/>
  <c r="FB53"/>
  <c r="FC52"/>
  <c r="FC20"/>
  <c r="FB21"/>
  <c r="FB101"/>
  <c r="FC100"/>
  <c r="FE4"/>
  <c r="FD5"/>
  <c r="FE4" i="6"/>
  <c r="FF3"/>
  <c r="FD76" i="5" l="1"/>
  <c r="FD90"/>
  <c r="FD45"/>
  <c r="FD26"/>
  <c r="FD27"/>
  <c r="FD63"/>
  <c r="FD92"/>
  <c r="FD8"/>
  <c r="FD7"/>
  <c r="FD72"/>
  <c r="FD97"/>
  <c r="FD114"/>
  <c r="FD47"/>
  <c r="FD79"/>
  <c r="FD34"/>
  <c r="FD75"/>
  <c r="FD106"/>
  <c r="FD15"/>
  <c r="FD95"/>
  <c r="FD56"/>
  <c r="FD17"/>
  <c r="FD28"/>
  <c r="FD109"/>
  <c r="FD30"/>
  <c r="FD96"/>
  <c r="FD46"/>
  <c r="FD113"/>
  <c r="FD14"/>
  <c r="FD40"/>
  <c r="FD65"/>
  <c r="FD78"/>
  <c r="FD104"/>
  <c r="FD6"/>
  <c r="FD25"/>
  <c r="FD32"/>
  <c r="FD48"/>
  <c r="FD89"/>
  <c r="FD102"/>
  <c r="FD16"/>
  <c r="FD38"/>
  <c r="FD50"/>
  <c r="FD71"/>
  <c r="FD94"/>
  <c r="FD87"/>
  <c r="FD55"/>
  <c r="FD66"/>
  <c r="FD39"/>
  <c r="FD60"/>
  <c r="FD81"/>
  <c r="FD77"/>
  <c r="FD11"/>
  <c r="FD31"/>
  <c r="FD62"/>
  <c r="FD73"/>
  <c r="FD91"/>
  <c r="FD110"/>
  <c r="FD23"/>
  <c r="FD42"/>
  <c r="FD57"/>
  <c r="FD70"/>
  <c r="FD93"/>
  <c r="FD112"/>
  <c r="FD18"/>
  <c r="FD44"/>
  <c r="FD74"/>
  <c r="FD82"/>
  <c r="FD108"/>
  <c r="FD58"/>
  <c r="FD10"/>
  <c r="FD33"/>
  <c r="FD29"/>
  <c r="FD61"/>
  <c r="FD9"/>
  <c r="FD13"/>
  <c r="FD43"/>
  <c r="FD59"/>
  <c r="FD88"/>
  <c r="FD105"/>
  <c r="FD12"/>
  <c r="FD24"/>
  <c r="FD54"/>
  <c r="FD64"/>
  <c r="FD86"/>
  <c r="FD107"/>
  <c r="FD22"/>
  <c r="FD41"/>
  <c r="FD49"/>
  <c r="FD80"/>
  <c r="FD98"/>
  <c r="FD111"/>
  <c r="FE2"/>
  <c r="FE107" s="1"/>
  <c r="FH3" i="2"/>
  <c r="FG2"/>
  <c r="FG4"/>
  <c r="FD100" i="5"/>
  <c r="FC101"/>
  <c r="FC53"/>
  <c r="FD52"/>
  <c r="FD68"/>
  <c r="FC69"/>
  <c r="FD36"/>
  <c r="FC37"/>
  <c r="FD20"/>
  <c r="FC21"/>
  <c r="FC85"/>
  <c r="FD84"/>
  <c r="FE5"/>
  <c r="FF4"/>
  <c r="FF4" i="6"/>
  <c r="FG3"/>
  <c r="FE108" i="5" l="1"/>
  <c r="FE24"/>
  <c r="FE49"/>
  <c r="FE40"/>
  <c r="FE18"/>
  <c r="FE109"/>
  <c r="FE113"/>
  <c r="FE43"/>
  <c r="FE6"/>
  <c r="FE75"/>
  <c r="FE8"/>
  <c r="FE78"/>
  <c r="FE98"/>
  <c r="FE47"/>
  <c r="FE76"/>
  <c r="FE87"/>
  <c r="FE82"/>
  <c r="FE32"/>
  <c r="FE72"/>
  <c r="FE106"/>
  <c r="FE23"/>
  <c r="FE50"/>
  <c r="FE94"/>
  <c r="FE16"/>
  <c r="FE62"/>
  <c r="FE81"/>
  <c r="FE54"/>
  <c r="FE57"/>
  <c r="FE55"/>
  <c r="FE60"/>
  <c r="FE14"/>
  <c r="FE58"/>
  <c r="FE96"/>
  <c r="FE17"/>
  <c r="FE48"/>
  <c r="FE88"/>
  <c r="FE10"/>
  <c r="FE41"/>
  <c r="FE79"/>
  <c r="FE93"/>
  <c r="FE46"/>
  <c r="FE29"/>
  <c r="FE11"/>
  <c r="FE28"/>
  <c r="FE59"/>
  <c r="FE89"/>
  <c r="FE9"/>
  <c r="FE42"/>
  <c r="FE64"/>
  <c r="FE112"/>
  <c r="FE38"/>
  <c r="FE70"/>
  <c r="FE71"/>
  <c r="FE27"/>
  <c r="FE97"/>
  <c r="FE65"/>
  <c r="FE33"/>
  <c r="FE12"/>
  <c r="FE31"/>
  <c r="FE73"/>
  <c r="FE92"/>
  <c r="FE114"/>
  <c r="FE25"/>
  <c r="FE66"/>
  <c r="FE86"/>
  <c r="FE110"/>
  <c r="FE22"/>
  <c r="FE44"/>
  <c r="FE77"/>
  <c r="FE30"/>
  <c r="FE105"/>
  <c r="FE15"/>
  <c r="FE34"/>
  <c r="FE61"/>
  <c r="FE80"/>
  <c r="FE104"/>
  <c r="FE7"/>
  <c r="FE26"/>
  <c r="FE45"/>
  <c r="FE56"/>
  <c r="FE90"/>
  <c r="FE102"/>
  <c r="FE13"/>
  <c r="FE39"/>
  <c r="FE63"/>
  <c r="FE74"/>
  <c r="FE91"/>
  <c r="FE95"/>
  <c r="FE111"/>
  <c r="FE103"/>
  <c r="FF2"/>
  <c r="FF104" s="1"/>
  <c r="FI3" i="2"/>
  <c r="FH2"/>
  <c r="FH4"/>
  <c r="FD85" i="5"/>
  <c r="FE84"/>
  <c r="FD53"/>
  <c r="FE52"/>
  <c r="FD37"/>
  <c r="FE36"/>
  <c r="FD21"/>
  <c r="FE20"/>
  <c r="FD69"/>
  <c r="FE68"/>
  <c r="FD101"/>
  <c r="FE100"/>
  <c r="FF5"/>
  <c r="FG4"/>
  <c r="FG4" i="6"/>
  <c r="FH3"/>
  <c r="FF7" i="5" l="1"/>
  <c r="FF76"/>
  <c r="FF30"/>
  <c r="FF6"/>
  <c r="FF108"/>
  <c r="FF64"/>
  <c r="FF110"/>
  <c r="FF39"/>
  <c r="FF66"/>
  <c r="FF54"/>
  <c r="FF12"/>
  <c r="FF73"/>
  <c r="FF25"/>
  <c r="FF15"/>
  <c r="FF74"/>
  <c r="FF26"/>
  <c r="FF43"/>
  <c r="FF106"/>
  <c r="FF49"/>
  <c r="FF94"/>
  <c r="FF34"/>
  <c r="FF105"/>
  <c r="FF81"/>
  <c r="FF78"/>
  <c r="FF46"/>
  <c r="FF59"/>
  <c r="FF82"/>
  <c r="FF29"/>
  <c r="FF63"/>
  <c r="FF97"/>
  <c r="FF45"/>
  <c r="FF13"/>
  <c r="FF96"/>
  <c r="FF90"/>
  <c r="FF10"/>
  <c r="FF88"/>
  <c r="FF62"/>
  <c r="FF32"/>
  <c r="FF113"/>
  <c r="FF28"/>
  <c r="FF31"/>
  <c r="FF70"/>
  <c r="FF80"/>
  <c r="FF102"/>
  <c r="FF8"/>
  <c r="FF23"/>
  <c r="FF42"/>
  <c r="FF57"/>
  <c r="FF86"/>
  <c r="FF103"/>
  <c r="FF14"/>
  <c r="FF40"/>
  <c r="FF48"/>
  <c r="FF72"/>
  <c r="FF92"/>
  <c r="FF111"/>
  <c r="FG2"/>
  <c r="FG104" s="1"/>
  <c r="FF114"/>
  <c r="FF17"/>
  <c r="FF47"/>
  <c r="FF58"/>
  <c r="FF77"/>
  <c r="FF95"/>
  <c r="FF11"/>
  <c r="FF22"/>
  <c r="FF41"/>
  <c r="FF71"/>
  <c r="FF89"/>
  <c r="FF107"/>
  <c r="FF61"/>
  <c r="FF27"/>
  <c r="FF56"/>
  <c r="FF24"/>
  <c r="FF98"/>
  <c r="FF79"/>
  <c r="FF9"/>
  <c r="FF33"/>
  <c r="FF60"/>
  <c r="FF65"/>
  <c r="FF93"/>
  <c r="FF109"/>
  <c r="FF18"/>
  <c r="FF44"/>
  <c r="FF55"/>
  <c r="FF75"/>
  <c r="FF91"/>
  <c r="FF112"/>
  <c r="FF16"/>
  <c r="FF38"/>
  <c r="FF50"/>
  <c r="FF87"/>
  <c r="FJ3" i="2"/>
  <c r="FI2"/>
  <c r="FI4"/>
  <c r="FE101" i="5"/>
  <c r="FF100"/>
  <c r="FF20"/>
  <c r="FE21"/>
  <c r="FE53"/>
  <c r="FF52"/>
  <c r="FE69"/>
  <c r="FF68"/>
  <c r="FE37"/>
  <c r="FF36"/>
  <c r="FE85"/>
  <c r="FF84"/>
  <c r="FG5"/>
  <c r="FH4"/>
  <c r="FI3" i="6"/>
  <c r="FH4"/>
  <c r="FG7" i="5" l="1"/>
  <c r="FG40"/>
  <c r="FG89"/>
  <c r="FG103"/>
  <c r="FG8"/>
  <c r="FG64"/>
  <c r="FG59"/>
  <c r="FG61"/>
  <c r="FG46"/>
  <c r="FG55"/>
  <c r="FG74"/>
  <c r="FG43"/>
  <c r="FG34"/>
  <c r="FG28"/>
  <c r="FG41"/>
  <c r="FG77"/>
  <c r="FG33"/>
  <c r="FG71"/>
  <c r="FG105"/>
  <c r="FG90"/>
  <c r="FG56"/>
  <c r="FG75"/>
  <c r="FG114"/>
  <c r="FG13"/>
  <c r="FG73"/>
  <c r="FG6"/>
  <c r="FG109"/>
  <c r="FG29"/>
  <c r="FG30"/>
  <c r="FG66"/>
  <c r="FG62"/>
  <c r="FG16"/>
  <c r="FG63"/>
  <c r="FG107"/>
  <c r="FG39"/>
  <c r="FG22"/>
  <c r="FG98"/>
  <c r="FG81"/>
  <c r="FG10"/>
  <c r="FG110"/>
  <c r="FG42"/>
  <c r="FG15"/>
  <c r="FG47"/>
  <c r="FG65"/>
  <c r="FG97"/>
  <c r="FG27"/>
  <c r="FG80"/>
  <c r="FG18"/>
  <c r="FG94"/>
  <c r="FG12"/>
  <c r="FG86"/>
  <c r="FG14"/>
  <c r="FG44"/>
  <c r="FG60"/>
  <c r="FG79"/>
  <c r="FG102"/>
  <c r="FG26"/>
  <c r="FG49"/>
  <c r="FG95"/>
  <c r="FG23"/>
  <c r="FG72"/>
  <c r="FG96"/>
  <c r="FG93"/>
  <c r="FG111"/>
  <c r="FG25"/>
  <c r="FG57"/>
  <c r="FG78"/>
  <c r="FG113"/>
  <c r="FG50"/>
  <c r="FG92"/>
  <c r="FG24"/>
  <c r="FG38"/>
  <c r="FG70"/>
  <c r="FG91"/>
  <c r="FG9"/>
  <c r="FG32"/>
  <c r="FG76"/>
  <c r="FG108"/>
  <c r="FG58"/>
  <c r="FG87"/>
  <c r="FG106"/>
  <c r="FG11"/>
  <c r="FG45"/>
  <c r="FG48"/>
  <c r="FG82"/>
  <c r="FG112"/>
  <c r="FH2"/>
  <c r="FH102" s="1"/>
  <c r="FG17"/>
  <c r="FG31"/>
  <c r="FG54"/>
  <c r="FG88"/>
  <c r="FK3" i="2"/>
  <c r="FJ2"/>
  <c r="FJ4"/>
  <c r="FF85" i="5"/>
  <c r="FG84"/>
  <c r="FG20"/>
  <c r="FF21"/>
  <c r="FG68"/>
  <c r="FF69"/>
  <c r="FG36"/>
  <c r="FF37"/>
  <c r="FG52"/>
  <c r="FF53"/>
  <c r="FF101"/>
  <c r="FG100"/>
  <c r="FH5"/>
  <c r="FI4"/>
  <c r="FI4" i="6"/>
  <c r="FJ3"/>
  <c r="FH49" i="5" l="1"/>
  <c r="FH79"/>
  <c r="FH12"/>
  <c r="FH82"/>
  <c r="FH39"/>
  <c r="FH76"/>
  <c r="FH29"/>
  <c r="FH108"/>
  <c r="FH66"/>
  <c r="FH110"/>
  <c r="FH63"/>
  <c r="FH41"/>
  <c r="FH10"/>
  <c r="FH81"/>
  <c r="FH54"/>
  <c r="FH15"/>
  <c r="FH91"/>
  <c r="FH71"/>
  <c r="FH22"/>
  <c r="FH98"/>
  <c r="FH59"/>
  <c r="FH24"/>
  <c r="FH62"/>
  <c r="FH11"/>
  <c r="FH72"/>
  <c r="FH16"/>
  <c r="FH38"/>
  <c r="FH50"/>
  <c r="FH70"/>
  <c r="FH94"/>
  <c r="FH111"/>
  <c r="FH30"/>
  <c r="FH33"/>
  <c r="FH60"/>
  <c r="FH75"/>
  <c r="FH96"/>
  <c r="FH6"/>
  <c r="FH25"/>
  <c r="FH32"/>
  <c r="FH55"/>
  <c r="FH89"/>
  <c r="FH112"/>
  <c r="FH86"/>
  <c r="FH64"/>
  <c r="FH43"/>
  <c r="FH31"/>
  <c r="FH34"/>
  <c r="FH114"/>
  <c r="FH13"/>
  <c r="FH106"/>
  <c r="FH40"/>
  <c r="FH8"/>
  <c r="FH17"/>
  <c r="FH47"/>
  <c r="FH65"/>
  <c r="FH87"/>
  <c r="FH105"/>
  <c r="FH27"/>
  <c r="FH46"/>
  <c r="FH61"/>
  <c r="FH77"/>
  <c r="FH92"/>
  <c r="FH113"/>
  <c r="FH26"/>
  <c r="FH45"/>
  <c r="FH56"/>
  <c r="FH80"/>
  <c r="FH97"/>
  <c r="FH95"/>
  <c r="FH9"/>
  <c r="FH88"/>
  <c r="FH14"/>
  <c r="FH104"/>
  <c r="FH18"/>
  <c r="FH44"/>
  <c r="FH48"/>
  <c r="FH78"/>
  <c r="FH103"/>
  <c r="FH7"/>
  <c r="FH28"/>
  <c r="FH58"/>
  <c r="FH73"/>
  <c r="FH90"/>
  <c r="FH109"/>
  <c r="FH23"/>
  <c r="FH42"/>
  <c r="FH57"/>
  <c r="FH74"/>
  <c r="FH93"/>
  <c r="FI2"/>
  <c r="FI103" s="1"/>
  <c r="FH107"/>
  <c r="FL3" i="2"/>
  <c r="FK2"/>
  <c r="FK4"/>
  <c r="FG21" i="5"/>
  <c r="FH20"/>
  <c r="FG85"/>
  <c r="FH84"/>
  <c r="FH100"/>
  <c r="FG101"/>
  <c r="FH36"/>
  <c r="FG37"/>
  <c r="FG53"/>
  <c r="FH52"/>
  <c r="FG69"/>
  <c r="FH68"/>
  <c r="FJ4"/>
  <c r="FI5"/>
  <c r="FJ4" i="6"/>
  <c r="FK3"/>
  <c r="FI54" i="5" l="1"/>
  <c r="FI47"/>
  <c r="FI60"/>
  <c r="FI28"/>
  <c r="FI12"/>
  <c r="FI22"/>
  <c r="FI30"/>
  <c r="FI66"/>
  <c r="FI25"/>
  <c r="FI82"/>
  <c r="FI78"/>
  <c r="FI18"/>
  <c r="FI75"/>
  <c r="FI55"/>
  <c r="FI42"/>
  <c r="FI59"/>
  <c r="FI9"/>
  <c r="FI88"/>
  <c r="FI79"/>
  <c r="FI8"/>
  <c r="FI29"/>
  <c r="FI14"/>
  <c r="FI96"/>
  <c r="FI76"/>
  <c r="FI62"/>
  <c r="FI113"/>
  <c r="FI45"/>
  <c r="FI50"/>
  <c r="FI33"/>
  <c r="FI92"/>
  <c r="FI43"/>
  <c r="FI112"/>
  <c r="FI77"/>
  <c r="FI71"/>
  <c r="FI11"/>
  <c r="FI105"/>
  <c r="FI80"/>
  <c r="FI48"/>
  <c r="FI65"/>
  <c r="FI114"/>
  <c r="FI73"/>
  <c r="FI109"/>
  <c r="FI40"/>
  <c r="FI111"/>
  <c r="FI24"/>
  <c r="FI93"/>
  <c r="FI87"/>
  <c r="FI56"/>
  <c r="FI110"/>
  <c r="FI6"/>
  <c r="FI32"/>
  <c r="FI58"/>
  <c r="FI89"/>
  <c r="FI108"/>
  <c r="FI23"/>
  <c r="FI44"/>
  <c r="FI64"/>
  <c r="FI98"/>
  <c r="FI16"/>
  <c r="FI34"/>
  <c r="FI70"/>
  <c r="FI95"/>
  <c r="FI106"/>
  <c r="FI17"/>
  <c r="FI38"/>
  <c r="FI74"/>
  <c r="FI94"/>
  <c r="FI10"/>
  <c r="FI31"/>
  <c r="FI61"/>
  <c r="FI81"/>
  <c r="FI27"/>
  <c r="FI97"/>
  <c r="FI15"/>
  <c r="FI46"/>
  <c r="FI57"/>
  <c r="FI86"/>
  <c r="FI104"/>
  <c r="FI7"/>
  <c r="FI26"/>
  <c r="FI41"/>
  <c r="FI49"/>
  <c r="FI90"/>
  <c r="FI102"/>
  <c r="FI13"/>
  <c r="FI39"/>
  <c r="FI63"/>
  <c r="FI72"/>
  <c r="FI91"/>
  <c r="FJ2"/>
  <c r="FJ98" s="1"/>
  <c r="FI107"/>
  <c r="FM3" i="2"/>
  <c r="FL2"/>
  <c r="FL4"/>
  <c r="FH37" i="5"/>
  <c r="FI36"/>
  <c r="FH53"/>
  <c r="FI52"/>
  <c r="FH21"/>
  <c r="FI20"/>
  <c r="FH69"/>
  <c r="FI68"/>
  <c r="FH85"/>
  <c r="FI84"/>
  <c r="FH101"/>
  <c r="FI100"/>
  <c r="FJ5"/>
  <c r="FK4"/>
  <c r="FK4" i="6"/>
  <c r="FL3"/>
  <c r="FJ11" i="5" l="1"/>
  <c r="FJ33"/>
  <c r="FJ111"/>
  <c r="FJ40"/>
  <c r="FJ16"/>
  <c r="FJ58"/>
  <c r="FJ54"/>
  <c r="FJ77"/>
  <c r="FJ47"/>
  <c r="FJ89"/>
  <c r="FJ17"/>
  <c r="FJ95"/>
  <c r="FJ87"/>
  <c r="FJ14"/>
  <c r="FJ92"/>
  <c r="FJ18"/>
  <c r="FJ44"/>
  <c r="FJ55"/>
  <c r="FJ75"/>
  <c r="FJ91"/>
  <c r="FJ112"/>
  <c r="FJ29"/>
  <c r="FJ63"/>
  <c r="FJ109"/>
  <c r="FJ25"/>
  <c r="FJ71"/>
  <c r="FJ41"/>
  <c r="FJ96"/>
  <c r="FJ26"/>
  <c r="FJ66"/>
  <c r="FJ81"/>
  <c r="FJ108"/>
  <c r="FJ9"/>
  <c r="FJ34"/>
  <c r="FJ93"/>
  <c r="FJ79"/>
  <c r="FJ64"/>
  <c r="FJ57"/>
  <c r="FJ43"/>
  <c r="FJ42"/>
  <c r="FJ13"/>
  <c r="FJ72"/>
  <c r="FJ6"/>
  <c r="FJ45"/>
  <c r="FJ104"/>
  <c r="FJ22"/>
  <c r="FJ105"/>
  <c r="FJ78"/>
  <c r="FJ48"/>
  <c r="FJ8"/>
  <c r="FJ23"/>
  <c r="FJ46"/>
  <c r="FJ61"/>
  <c r="FJ86"/>
  <c r="FJ103"/>
  <c r="FJ7"/>
  <c r="FJ39"/>
  <c r="FJ65"/>
  <c r="FJ59"/>
  <c r="FJ15"/>
  <c r="FJ60"/>
  <c r="FJ74"/>
  <c r="FJ32"/>
  <c r="FJ113"/>
  <c r="FJ94"/>
  <c r="FJ82"/>
  <c r="FJ107"/>
  <c r="FJ10"/>
  <c r="FJ30"/>
  <c r="FJ56"/>
  <c r="FJ73"/>
  <c r="FJ88"/>
  <c r="FJ110"/>
  <c r="FK2"/>
  <c r="FK105" s="1"/>
  <c r="FJ28"/>
  <c r="FJ38"/>
  <c r="FJ50"/>
  <c r="FJ80"/>
  <c r="FJ102"/>
  <c r="FJ12"/>
  <c r="FJ27"/>
  <c r="FJ49"/>
  <c r="FJ70"/>
  <c r="FJ90"/>
  <c r="FJ106"/>
  <c r="FJ97"/>
  <c r="FJ114"/>
  <c r="FJ24"/>
  <c r="FJ31"/>
  <c r="FJ62"/>
  <c r="FJ76"/>
  <c r="FN3" i="2"/>
  <c r="FM2"/>
  <c r="FM4"/>
  <c r="FI101" i="5"/>
  <c r="FJ100"/>
  <c r="FJ68"/>
  <c r="FI69"/>
  <c r="FI53"/>
  <c r="FJ52"/>
  <c r="FI85"/>
  <c r="FJ84"/>
  <c r="FI21"/>
  <c r="FJ20"/>
  <c r="FI37"/>
  <c r="FJ36"/>
  <c r="FK5"/>
  <c r="FL4"/>
  <c r="FL4" i="6"/>
  <c r="FM3"/>
  <c r="FK8" i="5" l="1"/>
  <c r="FK87"/>
  <c r="FK45"/>
  <c r="FK29"/>
  <c r="FK49"/>
  <c r="FK54"/>
  <c r="FK38"/>
  <c r="FK15"/>
  <c r="FK93"/>
  <c r="FK63"/>
  <c r="FK112"/>
  <c r="FK24"/>
  <c r="FK106"/>
  <c r="FK73"/>
  <c r="FK43"/>
  <c r="FK50"/>
  <c r="FK32"/>
  <c r="FK58"/>
  <c r="FK41"/>
  <c r="FK111"/>
  <c r="FK77"/>
  <c r="FL2"/>
  <c r="FL105" s="1"/>
  <c r="FK72"/>
  <c r="FK92"/>
  <c r="FK31"/>
  <c r="FK18"/>
  <c r="FK96"/>
  <c r="FK25"/>
  <c r="FK39"/>
  <c r="FK59"/>
  <c r="FK78"/>
  <c r="FK95"/>
  <c r="FK7"/>
  <c r="FK16"/>
  <c r="FK46"/>
  <c r="FK65"/>
  <c r="FK90"/>
  <c r="FK107"/>
  <c r="FK30"/>
  <c r="FK40"/>
  <c r="FK71"/>
  <c r="FK75"/>
  <c r="FK98"/>
  <c r="FK114"/>
  <c r="FK103"/>
  <c r="FK22"/>
  <c r="FK82"/>
  <c r="FK108"/>
  <c r="FK76"/>
  <c r="FK17"/>
  <c r="FK104"/>
  <c r="FK74"/>
  <c r="FK26"/>
  <c r="FK33"/>
  <c r="FK60"/>
  <c r="FK80"/>
  <c r="FK91"/>
  <c r="FK113"/>
  <c r="FK13"/>
  <c r="FK47"/>
  <c r="FK64"/>
  <c r="FK81"/>
  <c r="FK102"/>
  <c r="FK10"/>
  <c r="FK34"/>
  <c r="FK61"/>
  <c r="FK66"/>
  <c r="FK94"/>
  <c r="FK110"/>
  <c r="FK11"/>
  <c r="FK23"/>
  <c r="FK56"/>
  <c r="FK9"/>
  <c r="FK88"/>
  <c r="FK55"/>
  <c r="FK6"/>
  <c r="FK27"/>
  <c r="FK57"/>
  <c r="FK70"/>
  <c r="FK89"/>
  <c r="FK109"/>
  <c r="FK14"/>
  <c r="FK44"/>
  <c r="FK48"/>
  <c r="FK79"/>
  <c r="FK97"/>
  <c r="FK12"/>
  <c r="FK28"/>
  <c r="FK42"/>
  <c r="FK62"/>
  <c r="FK86"/>
  <c r="FO3" i="2"/>
  <c r="FN2"/>
  <c r="FN4"/>
  <c r="FJ37" i="5"/>
  <c r="FK36"/>
  <c r="FJ85"/>
  <c r="FK84"/>
  <c r="FK68"/>
  <c r="FJ69"/>
  <c r="FK20"/>
  <c r="FJ21"/>
  <c r="FK52"/>
  <c r="FJ53"/>
  <c r="FJ101"/>
  <c r="FK100"/>
  <c r="FM4"/>
  <c r="FL5"/>
  <c r="FM4" i="6"/>
  <c r="FN3"/>
  <c r="FL27" i="5" l="1"/>
  <c r="FL59"/>
  <c r="FL31"/>
  <c r="FL92"/>
  <c r="FL55"/>
  <c r="FL74"/>
  <c r="FL93"/>
  <c r="FL77"/>
  <c r="FL44"/>
  <c r="FL11"/>
  <c r="FL91"/>
  <c r="FL102"/>
  <c r="FL23"/>
  <c r="FL57"/>
  <c r="FL18"/>
  <c r="FL103"/>
  <c r="FL73"/>
  <c r="FL82"/>
  <c r="FL46"/>
  <c r="FL113"/>
  <c r="FL78"/>
  <c r="FL62"/>
  <c r="FL6"/>
  <c r="FL54"/>
  <c r="FL32"/>
  <c r="FL56"/>
  <c r="FL89"/>
  <c r="FL70"/>
  <c r="FL7"/>
  <c r="FL28"/>
  <c r="FL58"/>
  <c r="FL66"/>
  <c r="FL90"/>
  <c r="FL109"/>
  <c r="FL22"/>
  <c r="FL41"/>
  <c r="FL49"/>
  <c r="FL80"/>
  <c r="FL98"/>
  <c r="FL9"/>
  <c r="FL13"/>
  <c r="FL43"/>
  <c r="FL64"/>
  <c r="FL88"/>
  <c r="FL114"/>
  <c r="FL24"/>
  <c r="FL108"/>
  <c r="FL45"/>
  <c r="FL25"/>
  <c r="FL50"/>
  <c r="FL10"/>
  <c r="FL29"/>
  <c r="FL39"/>
  <c r="FL63"/>
  <c r="FL81"/>
  <c r="FL106"/>
  <c r="FL16"/>
  <c r="FL38"/>
  <c r="FL65"/>
  <c r="FL71"/>
  <c r="FL94"/>
  <c r="FL111"/>
  <c r="FL14"/>
  <c r="FL40"/>
  <c r="FL48"/>
  <c r="FL79"/>
  <c r="FL104"/>
  <c r="FL12"/>
  <c r="FL86"/>
  <c r="FL26"/>
  <c r="FL97"/>
  <c r="FL42"/>
  <c r="FL112"/>
  <c r="FL30"/>
  <c r="FL33"/>
  <c r="FL60"/>
  <c r="FL75"/>
  <c r="FL96"/>
  <c r="FL8"/>
  <c r="FL17"/>
  <c r="FL47"/>
  <c r="FL72"/>
  <c r="FL87"/>
  <c r="FL107"/>
  <c r="FL15"/>
  <c r="FL34"/>
  <c r="FL61"/>
  <c r="FL76"/>
  <c r="FL95"/>
  <c r="FM2"/>
  <c r="FM103" s="1"/>
  <c r="FL110"/>
  <c r="FP3" i="2"/>
  <c r="FO2"/>
  <c r="FO4"/>
  <c r="FK69" i="5"/>
  <c r="FL68"/>
  <c r="FK101"/>
  <c r="FL100"/>
  <c r="FL84"/>
  <c r="FK85"/>
  <c r="FL52"/>
  <c r="FK53"/>
  <c r="FL20"/>
  <c r="FK21"/>
  <c r="FK37"/>
  <c r="FL36"/>
  <c r="FN4"/>
  <c r="FM5"/>
  <c r="FN4" i="6"/>
  <c r="FO3"/>
  <c r="FM65" i="5" l="1"/>
  <c r="FM14"/>
  <c r="FM44"/>
  <c r="FM29"/>
  <c r="FM106"/>
  <c r="FM38"/>
  <c r="FM6"/>
  <c r="FM95"/>
  <c r="FM24"/>
  <c r="FM89"/>
  <c r="FM16"/>
  <c r="FM45"/>
  <c r="FM25"/>
  <c r="FM77"/>
  <c r="FM46"/>
  <c r="FM60"/>
  <c r="FM108"/>
  <c r="FM110"/>
  <c r="FM33"/>
  <c r="FM9"/>
  <c r="FM88"/>
  <c r="FM73"/>
  <c r="FN2"/>
  <c r="FN96" s="1"/>
  <c r="FM97"/>
  <c r="FM8"/>
  <c r="FM30"/>
  <c r="FM15"/>
  <c r="FM61"/>
  <c r="FM79"/>
  <c r="FM7"/>
  <c r="FM41"/>
  <c r="FM49"/>
  <c r="FM90"/>
  <c r="FM102"/>
  <c r="FM13"/>
  <c r="FM39"/>
  <c r="FM63"/>
  <c r="FM75"/>
  <c r="FM91"/>
  <c r="FM111"/>
  <c r="FM113"/>
  <c r="FM80"/>
  <c r="FM93"/>
  <c r="FM72"/>
  <c r="FM11"/>
  <c r="FM82"/>
  <c r="FM28"/>
  <c r="FM31"/>
  <c r="FM62"/>
  <c r="FM78"/>
  <c r="FM96"/>
  <c r="FM114"/>
  <c r="FM23"/>
  <c r="FM42"/>
  <c r="FM50"/>
  <c r="FM76"/>
  <c r="FM98"/>
  <c r="FM10"/>
  <c r="FM18"/>
  <c r="FM40"/>
  <c r="FM70"/>
  <c r="FM81"/>
  <c r="FM107"/>
  <c r="FM27"/>
  <c r="FM87"/>
  <c r="FM105"/>
  <c r="FM48"/>
  <c r="FM104"/>
  <c r="FM26"/>
  <c r="FM47"/>
  <c r="FM57"/>
  <c r="FM58"/>
  <c r="FM55"/>
  <c r="FM71"/>
  <c r="FM56"/>
  <c r="FM12"/>
  <c r="FM32"/>
  <c r="FM59"/>
  <c r="FM74"/>
  <c r="FM92"/>
  <c r="FM109"/>
  <c r="FM17"/>
  <c r="FM43"/>
  <c r="FM54"/>
  <c r="FM64"/>
  <c r="FM94"/>
  <c r="FM112"/>
  <c r="FM22"/>
  <c r="FM34"/>
  <c r="FM66"/>
  <c r="FM86"/>
  <c r="FQ3" i="2"/>
  <c r="FP2"/>
  <c r="FP4"/>
  <c r="FL21" i="5"/>
  <c r="FM20"/>
  <c r="FL85"/>
  <c r="FM84"/>
  <c r="FL37"/>
  <c r="FM36"/>
  <c r="FL101"/>
  <c r="FM100"/>
  <c r="FL53"/>
  <c r="FM52"/>
  <c r="FL69"/>
  <c r="FM68"/>
  <c r="FN5"/>
  <c r="FO4"/>
  <c r="FO4" i="6"/>
  <c r="FP3"/>
  <c r="FN25" i="5" l="1"/>
  <c r="FN30"/>
  <c r="FN12"/>
  <c r="FN9"/>
  <c r="FN94"/>
  <c r="FN64"/>
  <c r="FN56"/>
  <c r="FN55"/>
  <c r="FN10"/>
  <c r="FN61"/>
  <c r="FN58"/>
  <c r="FN33"/>
  <c r="FN105"/>
  <c r="FN32"/>
  <c r="FN113"/>
  <c r="FN27"/>
  <c r="FN31"/>
  <c r="FN28"/>
  <c r="FN80"/>
  <c r="FN110"/>
  <c r="FN79"/>
  <c r="FN73"/>
  <c r="FN106"/>
  <c r="FN76"/>
  <c r="FN60"/>
  <c r="FN109"/>
  <c r="FN34"/>
  <c r="FN88"/>
  <c r="FN7"/>
  <c r="FN38"/>
  <c r="FN82"/>
  <c r="FN46"/>
  <c r="FN103"/>
  <c r="FN90"/>
  <c r="FN24"/>
  <c r="FN98"/>
  <c r="FN15"/>
  <c r="FN62"/>
  <c r="FN93"/>
  <c r="FN23"/>
  <c r="FN72"/>
  <c r="FN14"/>
  <c r="FN92"/>
  <c r="FN41"/>
  <c r="FN65"/>
  <c r="FN102"/>
  <c r="FN8"/>
  <c r="FN86"/>
  <c r="FN70"/>
  <c r="FN57"/>
  <c r="FN40"/>
  <c r="FN111"/>
  <c r="FN17"/>
  <c r="FN47"/>
  <c r="FN54"/>
  <c r="FN77"/>
  <c r="FN95"/>
  <c r="FN11"/>
  <c r="FN22"/>
  <c r="FN45"/>
  <c r="FN71"/>
  <c r="FN89"/>
  <c r="FN107"/>
  <c r="FO2"/>
  <c r="FO102" s="1"/>
  <c r="FN29"/>
  <c r="FN39"/>
  <c r="FN59"/>
  <c r="FN74"/>
  <c r="FN97"/>
  <c r="FN114"/>
  <c r="FN18"/>
  <c r="FN44"/>
  <c r="FN48"/>
  <c r="FN75"/>
  <c r="FN91"/>
  <c r="FN112"/>
  <c r="FN16"/>
  <c r="FN42"/>
  <c r="FN50"/>
  <c r="FN87"/>
  <c r="FN104"/>
  <c r="FN6"/>
  <c r="FN26"/>
  <c r="FN49"/>
  <c r="FN66"/>
  <c r="FN81"/>
  <c r="FN108"/>
  <c r="FN13"/>
  <c r="FN43"/>
  <c r="FN63"/>
  <c r="FN78"/>
  <c r="FR3" i="2"/>
  <c r="FQ2"/>
  <c r="FQ4"/>
  <c r="FM69" i="5"/>
  <c r="FN68"/>
  <c r="FM101"/>
  <c r="FN100"/>
  <c r="FM85"/>
  <c r="FN84"/>
  <c r="FM53"/>
  <c r="FN52"/>
  <c r="FM37"/>
  <c r="FN36"/>
  <c r="FN20"/>
  <c r="FM21"/>
  <c r="FO5"/>
  <c r="FP4"/>
  <c r="FQ3" i="6"/>
  <c r="FP4"/>
  <c r="FO6" i="5" l="1"/>
  <c r="FO61"/>
  <c r="FO87"/>
  <c r="FO32"/>
  <c r="FO70"/>
  <c r="FO59"/>
  <c r="FO81"/>
  <c r="FO72"/>
  <c r="FO8"/>
  <c r="FO34"/>
  <c r="FO22"/>
  <c r="FO46"/>
  <c r="FO56"/>
  <c r="FO10"/>
  <c r="FO103"/>
  <c r="FO112"/>
  <c r="FO27"/>
  <c r="FO57"/>
  <c r="FO80"/>
  <c r="FO24"/>
  <c r="FO106"/>
  <c r="FO74"/>
  <c r="FO30"/>
  <c r="FO40"/>
  <c r="FO60"/>
  <c r="FO78"/>
  <c r="FO110"/>
  <c r="FO18"/>
  <c r="FO31"/>
  <c r="FO88"/>
  <c r="FO14"/>
  <c r="FO48"/>
  <c r="FO89"/>
  <c r="FO33"/>
  <c r="FO113"/>
  <c r="FO58"/>
  <c r="FO39"/>
  <c r="FO12"/>
  <c r="FO28"/>
  <c r="FO42"/>
  <c r="FO66"/>
  <c r="FO98"/>
  <c r="FO9"/>
  <c r="FO45"/>
  <c r="FO54"/>
  <c r="FO96"/>
  <c r="FO47"/>
  <c r="FO90"/>
  <c r="FO109"/>
  <c r="FO26"/>
  <c r="FO91"/>
  <c r="FO38"/>
  <c r="FO25"/>
  <c r="FO95"/>
  <c r="FO29"/>
  <c r="FO43"/>
  <c r="FO63"/>
  <c r="FO94"/>
  <c r="FO114"/>
  <c r="FO17"/>
  <c r="FO55"/>
  <c r="FO82"/>
  <c r="FO13"/>
  <c r="FO75"/>
  <c r="FO62"/>
  <c r="FO86"/>
  <c r="FO105"/>
  <c r="FO11"/>
  <c r="FO23"/>
  <c r="FO50"/>
  <c r="FO79"/>
  <c r="FO108"/>
  <c r="FO16"/>
  <c r="FO65"/>
  <c r="FO111"/>
  <c r="FO107"/>
  <c r="FO49"/>
  <c r="FO76"/>
  <c r="FO92"/>
  <c r="FO7"/>
  <c r="FO44"/>
  <c r="FO71"/>
  <c r="FO93"/>
  <c r="FO104"/>
  <c r="FO15"/>
  <c r="FO41"/>
  <c r="FO64"/>
  <c r="FO73"/>
  <c r="FO97"/>
  <c r="FP2"/>
  <c r="FP102" s="1"/>
  <c r="FO77"/>
  <c r="FS3" i="2"/>
  <c r="FR2"/>
  <c r="FR4"/>
  <c r="FN53" i="5"/>
  <c r="FO52"/>
  <c r="FN101"/>
  <c r="FO100"/>
  <c r="FN21"/>
  <c r="FO20"/>
  <c r="FN37"/>
  <c r="FO36"/>
  <c r="FN85"/>
  <c r="FO84"/>
  <c r="FO68"/>
  <c r="FN69"/>
  <c r="FQ4"/>
  <c r="FP5"/>
  <c r="FQ4" i="6"/>
  <c r="FR3"/>
  <c r="FP56" i="5" l="1"/>
  <c r="FP63"/>
  <c r="FP43"/>
  <c r="FP113"/>
  <c r="FP114"/>
  <c r="FP46"/>
  <c r="FP40"/>
  <c r="FP91"/>
  <c r="FP47"/>
  <c r="FP27"/>
  <c r="FP92"/>
  <c r="FP97"/>
  <c r="FP31"/>
  <c r="FP17"/>
  <c r="FP107"/>
  <c r="FP77"/>
  <c r="FP45"/>
  <c r="FP34"/>
  <c r="FP95"/>
  <c r="FP11"/>
  <c r="FP8"/>
  <c r="FP87"/>
  <c r="FP57"/>
  <c r="FP26"/>
  <c r="FP75"/>
  <c r="FP65"/>
  <c r="FQ2"/>
  <c r="FQ98" s="1"/>
  <c r="FP104"/>
  <c r="FP13"/>
  <c r="FP18"/>
  <c r="FP44"/>
  <c r="FP60"/>
  <c r="FP78"/>
  <c r="FP103"/>
  <c r="FP7"/>
  <c r="FP28"/>
  <c r="FP58"/>
  <c r="FP73"/>
  <c r="FP90"/>
  <c r="FP109"/>
  <c r="FP23"/>
  <c r="FP42"/>
  <c r="FP50"/>
  <c r="FP74"/>
  <c r="FP93"/>
  <c r="FP112"/>
  <c r="FP15"/>
  <c r="FP14"/>
  <c r="FP71"/>
  <c r="FP105"/>
  <c r="FP61"/>
  <c r="FP76"/>
  <c r="FP82"/>
  <c r="FP62"/>
  <c r="FP9"/>
  <c r="FP88"/>
  <c r="FP22"/>
  <c r="FP41"/>
  <c r="FP64"/>
  <c r="FP80"/>
  <c r="FP98"/>
  <c r="FP10"/>
  <c r="FP29"/>
  <c r="FP39"/>
  <c r="FP55"/>
  <c r="FP81"/>
  <c r="FP106"/>
  <c r="FP12"/>
  <c r="FP24"/>
  <c r="FP54"/>
  <c r="FP66"/>
  <c r="FP86"/>
  <c r="FP108"/>
  <c r="FP110"/>
  <c r="FP59"/>
  <c r="FP16"/>
  <c r="FP38"/>
  <c r="FP72"/>
  <c r="FP70"/>
  <c r="FP94"/>
  <c r="FP111"/>
  <c r="FP30"/>
  <c r="FP33"/>
  <c r="FP49"/>
  <c r="FP79"/>
  <c r="FP96"/>
  <c r="FP6"/>
  <c r="FP25"/>
  <c r="FP32"/>
  <c r="FP48"/>
  <c r="FP89"/>
  <c r="FT3" i="2"/>
  <c r="FS2"/>
  <c r="FS4"/>
  <c r="FO37" i="5"/>
  <c r="FP36"/>
  <c r="FO101"/>
  <c r="FP100"/>
  <c r="FO69"/>
  <c r="FP68"/>
  <c r="FP84"/>
  <c r="FO85"/>
  <c r="FP20"/>
  <c r="FO21"/>
  <c r="FP52"/>
  <c r="FO53"/>
  <c r="FR4"/>
  <c r="FQ5"/>
  <c r="FR4" i="6"/>
  <c r="FS3"/>
  <c r="FQ32" i="5" l="1"/>
  <c r="FQ33"/>
  <c r="FQ96"/>
  <c r="FQ28"/>
  <c r="FR2"/>
  <c r="FR106" s="1"/>
  <c r="FQ110"/>
  <c r="FQ31"/>
  <c r="FQ114"/>
  <c r="FQ66"/>
  <c r="FQ15"/>
  <c r="FQ104"/>
  <c r="FQ22"/>
  <c r="FQ41"/>
  <c r="FQ49"/>
  <c r="FQ79"/>
  <c r="FQ103"/>
  <c r="FQ8"/>
  <c r="FQ29"/>
  <c r="FQ55"/>
  <c r="FQ65"/>
  <c r="FQ87"/>
  <c r="FQ109"/>
  <c r="FQ17"/>
  <c r="FQ43"/>
  <c r="FQ54"/>
  <c r="FQ71"/>
  <c r="FQ94"/>
  <c r="FQ112"/>
  <c r="FQ80"/>
  <c r="FQ16"/>
  <c r="FQ38"/>
  <c r="FQ50"/>
  <c r="FQ86"/>
  <c r="FQ95"/>
  <c r="FQ11"/>
  <c r="FQ30"/>
  <c r="FQ48"/>
  <c r="FQ60"/>
  <c r="FQ82"/>
  <c r="FQ105"/>
  <c r="FQ9"/>
  <c r="FQ25"/>
  <c r="FQ44"/>
  <c r="FQ74"/>
  <c r="FQ88"/>
  <c r="FQ108"/>
  <c r="FQ72"/>
  <c r="FQ92"/>
  <c r="FQ78"/>
  <c r="FQ14"/>
  <c r="FQ106"/>
  <c r="FQ73"/>
  <c r="FQ13"/>
  <c r="FQ39"/>
  <c r="FQ63"/>
  <c r="FQ64"/>
  <c r="FQ91"/>
  <c r="FQ111"/>
  <c r="FQ27"/>
  <c r="FQ46"/>
  <c r="FQ61"/>
  <c r="FQ76"/>
  <c r="FQ97"/>
  <c r="FQ7"/>
  <c r="FQ26"/>
  <c r="FQ45"/>
  <c r="FQ56"/>
  <c r="FQ90"/>
  <c r="FQ102"/>
  <c r="FQ59"/>
  <c r="FQ12"/>
  <c r="FQ62"/>
  <c r="FQ6"/>
  <c r="FQ89"/>
  <c r="FQ34"/>
  <c r="FQ10"/>
  <c r="FQ18"/>
  <c r="FQ40"/>
  <c r="FQ70"/>
  <c r="FQ81"/>
  <c r="FQ107"/>
  <c r="FQ24"/>
  <c r="FQ47"/>
  <c r="FQ58"/>
  <c r="FQ75"/>
  <c r="FQ93"/>
  <c r="FQ113"/>
  <c r="FQ23"/>
  <c r="FQ42"/>
  <c r="FQ57"/>
  <c r="FQ77"/>
  <c r="FU3" i="2"/>
  <c r="FT2"/>
  <c r="FT4"/>
  <c r="FP101" i="5"/>
  <c r="FQ100"/>
  <c r="FQ20"/>
  <c r="FP21"/>
  <c r="FQ52"/>
  <c r="FP53"/>
  <c r="FQ84"/>
  <c r="FP85"/>
  <c r="FP69"/>
  <c r="FQ68"/>
  <c r="FP37"/>
  <c r="FQ36"/>
  <c r="FR5"/>
  <c r="FS4"/>
  <c r="FS4" i="6"/>
  <c r="FT3"/>
  <c r="FR17" i="5" l="1"/>
  <c r="FR13"/>
  <c r="FR30"/>
  <c r="FR64"/>
  <c r="FR95"/>
  <c r="FR71"/>
  <c r="FR111"/>
  <c r="FR77"/>
  <c r="FR34"/>
  <c r="FR10"/>
  <c r="FR88"/>
  <c r="FR87"/>
  <c r="FR40"/>
  <c r="FR54"/>
  <c r="FR15"/>
  <c r="FR105"/>
  <c r="FR73"/>
  <c r="FR96"/>
  <c r="FR43"/>
  <c r="FR7"/>
  <c r="FR82"/>
  <c r="FR56"/>
  <c r="FR16"/>
  <c r="FR41"/>
  <c r="FR50"/>
  <c r="FR78"/>
  <c r="FR14"/>
  <c r="FR92"/>
  <c r="FR18"/>
  <c r="FR44"/>
  <c r="FR55"/>
  <c r="FR75"/>
  <c r="FR91"/>
  <c r="FR112"/>
  <c r="FR28"/>
  <c r="FR31"/>
  <c r="FR62"/>
  <c r="FR80"/>
  <c r="FR102"/>
  <c r="FR12"/>
  <c r="FR27"/>
  <c r="FR46"/>
  <c r="FR61"/>
  <c r="FR90"/>
  <c r="FR113"/>
  <c r="FR22"/>
  <c r="FR107"/>
  <c r="FR70"/>
  <c r="FR104"/>
  <c r="FR72"/>
  <c r="FR6"/>
  <c r="FR26"/>
  <c r="FR45"/>
  <c r="FR66"/>
  <c r="FR81"/>
  <c r="FR108"/>
  <c r="FR29"/>
  <c r="FR32"/>
  <c r="FR63"/>
  <c r="FR74"/>
  <c r="FR97"/>
  <c r="FR114"/>
  <c r="FR24"/>
  <c r="FR47"/>
  <c r="FR58"/>
  <c r="FR76"/>
  <c r="FR98"/>
  <c r="FR11"/>
  <c r="FR89"/>
  <c r="FR39"/>
  <c r="FR38"/>
  <c r="FR48"/>
  <c r="FR8"/>
  <c r="FR23"/>
  <c r="FR42"/>
  <c r="FR57"/>
  <c r="FR86"/>
  <c r="FR103"/>
  <c r="FR9"/>
  <c r="FR33"/>
  <c r="FR60"/>
  <c r="FR65"/>
  <c r="FR93"/>
  <c r="FR109"/>
  <c r="FR25"/>
  <c r="FR49"/>
  <c r="FR59"/>
  <c r="FR79"/>
  <c r="FR94"/>
  <c r="FS2"/>
  <c r="FS106" s="1"/>
  <c r="FR110"/>
  <c r="FV3" i="2"/>
  <c r="FU2"/>
  <c r="FU4"/>
  <c r="FR52" i="5"/>
  <c r="FQ53"/>
  <c r="FQ37"/>
  <c r="FR36"/>
  <c r="FQ85"/>
  <c r="FR84"/>
  <c r="FQ21"/>
  <c r="FR20"/>
  <c r="FQ69"/>
  <c r="FR68"/>
  <c r="FQ101"/>
  <c r="FR100"/>
  <c r="FS5"/>
  <c r="FT4"/>
  <c r="FU3" i="6"/>
  <c r="FT4"/>
  <c r="FS54" i="5" l="1"/>
  <c r="FS79"/>
  <c r="FS75"/>
  <c r="FS107"/>
  <c r="FS11"/>
  <c r="FS23"/>
  <c r="FS39"/>
  <c r="FS49"/>
  <c r="FS48"/>
  <c r="FS95"/>
  <c r="FS97"/>
  <c r="FS82"/>
  <c r="FS25"/>
  <c r="FS44"/>
  <c r="FS40"/>
  <c r="FS74"/>
  <c r="FS65"/>
  <c r="FS72"/>
  <c r="FS114"/>
  <c r="FS77"/>
  <c r="FS55"/>
  <c r="FS50"/>
  <c r="FS30"/>
  <c r="FS98"/>
  <c r="FS63"/>
  <c r="FS14"/>
  <c r="FS111"/>
  <c r="FS17"/>
  <c r="FS31"/>
  <c r="FS58"/>
  <c r="FS88"/>
  <c r="FS104"/>
  <c r="FS10"/>
  <c r="FS34"/>
  <c r="FS61"/>
  <c r="FS66"/>
  <c r="FS94"/>
  <c r="FS110"/>
  <c r="FS26"/>
  <c r="FS33"/>
  <c r="FS60"/>
  <c r="FS80"/>
  <c r="FS91"/>
  <c r="FS113"/>
  <c r="FT2"/>
  <c r="FT105" s="1"/>
  <c r="FS47"/>
  <c r="FS41"/>
  <c r="FS46"/>
  <c r="FS9"/>
  <c r="FS13"/>
  <c r="FS102"/>
  <c r="FS15"/>
  <c r="FS93"/>
  <c r="FS16"/>
  <c r="FS108"/>
  <c r="FS18"/>
  <c r="FS32"/>
  <c r="FS59"/>
  <c r="FS81"/>
  <c r="FS96"/>
  <c r="FS12"/>
  <c r="FS28"/>
  <c r="FS42"/>
  <c r="FS71"/>
  <c r="FS86"/>
  <c r="FS105"/>
  <c r="FS6"/>
  <c r="FS27"/>
  <c r="FS57"/>
  <c r="FS70"/>
  <c r="FS89"/>
  <c r="FS109"/>
  <c r="FS73"/>
  <c r="FS7"/>
  <c r="FS90"/>
  <c r="FS22"/>
  <c r="FS45"/>
  <c r="FS56"/>
  <c r="FS76"/>
  <c r="FS92"/>
  <c r="FS112"/>
  <c r="FS29"/>
  <c r="FS43"/>
  <c r="FS64"/>
  <c r="FS78"/>
  <c r="FS103"/>
  <c r="FS8"/>
  <c r="FS24"/>
  <c r="FS38"/>
  <c r="FS62"/>
  <c r="FS87"/>
  <c r="FW3" i="2"/>
  <c r="FV2"/>
  <c r="FV4"/>
  <c r="FR101" i="5"/>
  <c r="FS100"/>
  <c r="FR21"/>
  <c r="FS20"/>
  <c r="FR37"/>
  <c r="FS36"/>
  <c r="FS68"/>
  <c r="FR69"/>
  <c r="FS84"/>
  <c r="FR85"/>
  <c r="FS52"/>
  <c r="FR53"/>
  <c r="FU4"/>
  <c r="FT5"/>
  <c r="FU4" i="6"/>
  <c r="FV3"/>
  <c r="FT18" i="5" l="1"/>
  <c r="FT89"/>
  <c r="FT33"/>
  <c r="FT24"/>
  <c r="FT73"/>
  <c r="FT6"/>
  <c r="FT79"/>
  <c r="FT107"/>
  <c r="FT47"/>
  <c r="FT93"/>
  <c r="FT56"/>
  <c r="FT80"/>
  <c r="FT23"/>
  <c r="FT30"/>
  <c r="FT106"/>
  <c r="FT14"/>
  <c r="FT97"/>
  <c r="FT48"/>
  <c r="FT75"/>
  <c r="FT70"/>
  <c r="FT12"/>
  <c r="FT86"/>
  <c r="FT27"/>
  <c r="FT46"/>
  <c r="FT57"/>
  <c r="FT77"/>
  <c r="FT96"/>
  <c r="FT16"/>
  <c r="FT44"/>
  <c r="FT71"/>
  <c r="FT111"/>
  <c r="FT61"/>
  <c r="FT114"/>
  <c r="FT26"/>
  <c r="FT32"/>
  <c r="FT45"/>
  <c r="FT50"/>
  <c r="FT49"/>
  <c r="FT64"/>
  <c r="FT7"/>
  <c r="FT28"/>
  <c r="FT58"/>
  <c r="FT66"/>
  <c r="FT92"/>
  <c r="FT8"/>
  <c r="FT38"/>
  <c r="FT65"/>
  <c r="FT108"/>
  <c r="FT40"/>
  <c r="FT110"/>
  <c r="FT25"/>
  <c r="FT102"/>
  <c r="FT42"/>
  <c r="FT112"/>
  <c r="FT54"/>
  <c r="FT10"/>
  <c r="FT29"/>
  <c r="FT39"/>
  <c r="FT55"/>
  <c r="FT81"/>
  <c r="FT113"/>
  <c r="FT17"/>
  <c r="FT74"/>
  <c r="FT98"/>
  <c r="FT13"/>
  <c r="FT78"/>
  <c r="FT90"/>
  <c r="FT109"/>
  <c r="FT22"/>
  <c r="FT41"/>
  <c r="FT72"/>
  <c r="FT87"/>
  <c r="FT15"/>
  <c r="FT43"/>
  <c r="FT91"/>
  <c r="FT63"/>
  <c r="FT94"/>
  <c r="FT9"/>
  <c r="FT34"/>
  <c r="FT60"/>
  <c r="FT95"/>
  <c r="FT82"/>
  <c r="FT103"/>
  <c r="FT11"/>
  <c r="FT31"/>
  <c r="FT62"/>
  <c r="FT76"/>
  <c r="FT104"/>
  <c r="FU2"/>
  <c r="FU106" s="1"/>
  <c r="FT59"/>
  <c r="FT88"/>
  <c r="FX3" i="2"/>
  <c r="FW2"/>
  <c r="FW4"/>
  <c r="FT20" i="5"/>
  <c r="FS21"/>
  <c r="FS85"/>
  <c r="FT84"/>
  <c r="FT52"/>
  <c r="FS53"/>
  <c r="FS69"/>
  <c r="FT68"/>
  <c r="FS37"/>
  <c r="FT36"/>
  <c r="FS101"/>
  <c r="FT100"/>
  <c r="FV4"/>
  <c r="FU5"/>
  <c r="FV4" i="6"/>
  <c r="FW3"/>
  <c r="FU82" i="5" l="1"/>
  <c r="FU88"/>
  <c r="FU56"/>
  <c r="FU74"/>
  <c r="FU25"/>
  <c r="FU11"/>
  <c r="FU105"/>
  <c r="FU91"/>
  <c r="FU48"/>
  <c r="FU112"/>
  <c r="FU33"/>
  <c r="FU63"/>
  <c r="FU34"/>
  <c r="FU43"/>
  <c r="FU30"/>
  <c r="FU13"/>
  <c r="FU15"/>
  <c r="FU42"/>
  <c r="FU60"/>
  <c r="FU39"/>
  <c r="FU111"/>
  <c r="FU80"/>
  <c r="FU61"/>
  <c r="FV2"/>
  <c r="FV102" s="1"/>
  <c r="FU9"/>
  <c r="FU45"/>
  <c r="FU98"/>
  <c r="FU46"/>
  <c r="FU57"/>
  <c r="FU76"/>
  <c r="FU97"/>
  <c r="FU10"/>
  <c r="FU18"/>
  <c r="FU44"/>
  <c r="FU70"/>
  <c r="FU81"/>
  <c r="FU107"/>
  <c r="FU28"/>
  <c r="FU31"/>
  <c r="FU58"/>
  <c r="FU78"/>
  <c r="FU96"/>
  <c r="FU114"/>
  <c r="FU104"/>
  <c r="FU17"/>
  <c r="FU94"/>
  <c r="FU23"/>
  <c r="FU27"/>
  <c r="FU110"/>
  <c r="FU75"/>
  <c r="FU64"/>
  <c r="FU26"/>
  <c r="FU102"/>
  <c r="FU86"/>
  <c r="FU24"/>
  <c r="FU47"/>
  <c r="FU54"/>
  <c r="FU71"/>
  <c r="FU93"/>
  <c r="FU113"/>
  <c r="FU22"/>
  <c r="FU41"/>
  <c r="FU49"/>
  <c r="FU79"/>
  <c r="FU103"/>
  <c r="FU12"/>
  <c r="FU32"/>
  <c r="FU59"/>
  <c r="FU72"/>
  <c r="FU92"/>
  <c r="FU108"/>
  <c r="FU66"/>
  <c r="FU7"/>
  <c r="FU90"/>
  <c r="FU50"/>
  <c r="FU8"/>
  <c r="FU29"/>
  <c r="FU55"/>
  <c r="FU65"/>
  <c r="FU87"/>
  <c r="FU109"/>
  <c r="FU16"/>
  <c r="FU38"/>
  <c r="FU62"/>
  <c r="FU77"/>
  <c r="FU95"/>
  <c r="FU6"/>
  <c r="FU14"/>
  <c r="FU40"/>
  <c r="FU73"/>
  <c r="FU89"/>
  <c r="FY3" i="2"/>
  <c r="FX2"/>
  <c r="FX4"/>
  <c r="FT37" i="5"/>
  <c r="FU36"/>
  <c r="FU52"/>
  <c r="FT53"/>
  <c r="FU20"/>
  <c r="FT21"/>
  <c r="FT101"/>
  <c r="FU100"/>
  <c r="FT69"/>
  <c r="FU68"/>
  <c r="FU84"/>
  <c r="FT85"/>
  <c r="FV5"/>
  <c r="FW4"/>
  <c r="FW4" i="6"/>
  <c r="FX3"/>
  <c r="FV49" i="5" l="1"/>
  <c r="FV75"/>
  <c r="FV103"/>
  <c r="FV24"/>
  <c r="FV98"/>
  <c r="FV23"/>
  <c r="FV108"/>
  <c r="FV76"/>
  <c r="FV47"/>
  <c r="FV26"/>
  <c r="FV62"/>
  <c r="FV77"/>
  <c r="FV42"/>
  <c r="FV18"/>
  <c r="FV91"/>
  <c r="FV45"/>
  <c r="FV12"/>
  <c r="FV27"/>
  <c r="FV46"/>
  <c r="FV61"/>
  <c r="FV90"/>
  <c r="FV106"/>
  <c r="FV11"/>
  <c r="FV22"/>
  <c r="FV41"/>
  <c r="FV71"/>
  <c r="FV89"/>
  <c r="FV107"/>
  <c r="FV29"/>
  <c r="FV39"/>
  <c r="FV63"/>
  <c r="FV74"/>
  <c r="FV97"/>
  <c r="FV114"/>
  <c r="FV16"/>
  <c r="FV38"/>
  <c r="FV50"/>
  <c r="FV87"/>
  <c r="FV104"/>
  <c r="FV9"/>
  <c r="FV33"/>
  <c r="FV60"/>
  <c r="FV65"/>
  <c r="FV93"/>
  <c r="FV109"/>
  <c r="FV17"/>
  <c r="FV8"/>
  <c r="FV86"/>
  <c r="FV55"/>
  <c r="FV6"/>
  <c r="FV81"/>
  <c r="FV25"/>
  <c r="FV32"/>
  <c r="FV59"/>
  <c r="FV79"/>
  <c r="FV94"/>
  <c r="FV113"/>
  <c r="FV13"/>
  <c r="FV43"/>
  <c r="FV54"/>
  <c r="FV78"/>
  <c r="FV96"/>
  <c r="FV7"/>
  <c r="FV15"/>
  <c r="FV34"/>
  <c r="FV64"/>
  <c r="FV82"/>
  <c r="FV105"/>
  <c r="FW2"/>
  <c r="FW107" s="1"/>
  <c r="FV95"/>
  <c r="FV58"/>
  <c r="FV57"/>
  <c r="FV44"/>
  <c r="FV112"/>
  <c r="FV66"/>
  <c r="FV10"/>
  <c r="FV30"/>
  <c r="FV56"/>
  <c r="FV73"/>
  <c r="FV88"/>
  <c r="FV110"/>
  <c r="FV14"/>
  <c r="FV40"/>
  <c r="FV48"/>
  <c r="FV72"/>
  <c r="FV92"/>
  <c r="FV111"/>
  <c r="FV28"/>
  <c r="FV31"/>
  <c r="FV70"/>
  <c r="FV80"/>
  <c r="FZ3" i="2"/>
  <c r="FY2"/>
  <c r="FY4"/>
  <c r="FV20" i="5"/>
  <c r="FU21"/>
  <c r="FU101"/>
  <c r="FV100"/>
  <c r="FV52"/>
  <c r="FU53"/>
  <c r="FV84"/>
  <c r="FU85"/>
  <c r="FU69"/>
  <c r="FV68"/>
  <c r="FU37"/>
  <c r="FV36"/>
  <c r="FW5"/>
  <c r="FX4"/>
  <c r="FY3" i="6"/>
  <c r="FX4"/>
  <c r="FW72" i="5" l="1"/>
  <c r="FW38"/>
  <c r="FW56"/>
  <c r="FW23"/>
  <c r="FW113"/>
  <c r="FW34"/>
  <c r="FW79"/>
  <c r="FW89"/>
  <c r="FW12"/>
  <c r="FW110"/>
  <c r="FW44"/>
  <c r="FW70"/>
  <c r="FW86"/>
  <c r="FW108"/>
  <c r="FW27"/>
  <c r="FW80"/>
  <c r="FW24"/>
  <c r="FW6"/>
  <c r="FW78"/>
  <c r="FW28"/>
  <c r="FW61"/>
  <c r="FW75"/>
  <c r="FW105"/>
  <c r="FW22"/>
  <c r="FW71"/>
  <c r="FW92"/>
  <c r="FW13"/>
  <c r="FW63"/>
  <c r="FW102"/>
  <c r="FW109"/>
  <c r="FW55"/>
  <c r="FW66"/>
  <c r="FW11"/>
  <c r="FW50"/>
  <c r="FW82"/>
  <c r="FW14"/>
  <c r="FW60"/>
  <c r="FW97"/>
  <c r="FW49"/>
  <c r="FW106"/>
  <c r="FW30"/>
  <c r="FW42"/>
  <c r="FW98"/>
  <c r="FW33"/>
  <c r="FW57"/>
  <c r="FW58"/>
  <c r="FW39"/>
  <c r="FW10"/>
  <c r="FW40"/>
  <c r="FW62"/>
  <c r="FW94"/>
  <c r="FW114"/>
  <c r="FW45"/>
  <c r="FW76"/>
  <c r="FW112"/>
  <c r="FW47"/>
  <c r="FW77"/>
  <c r="FW26"/>
  <c r="FW91"/>
  <c r="FW8"/>
  <c r="FW87"/>
  <c r="FW25"/>
  <c r="FW95"/>
  <c r="FW29"/>
  <c r="FW43"/>
  <c r="FW59"/>
  <c r="FW81"/>
  <c r="FW103"/>
  <c r="FW9"/>
  <c r="FW17"/>
  <c r="FW31"/>
  <c r="FW54"/>
  <c r="FW88"/>
  <c r="FW104"/>
  <c r="FW15"/>
  <c r="FW41"/>
  <c r="FW64"/>
  <c r="FW73"/>
  <c r="FW93"/>
  <c r="FW111"/>
  <c r="FX2"/>
  <c r="FX103" s="1"/>
  <c r="FW18"/>
  <c r="FW32"/>
  <c r="FW48"/>
  <c r="FW74"/>
  <c r="FW96"/>
  <c r="FW7"/>
  <c r="FW16"/>
  <c r="FW46"/>
  <c r="FW65"/>
  <c r="FW90"/>
  <c r="GA3" i="2"/>
  <c r="FZ2"/>
  <c r="FZ4"/>
  <c r="FW36" i="5"/>
  <c r="FV37"/>
  <c r="FV101"/>
  <c r="FW100"/>
  <c r="FW84"/>
  <c r="FV85"/>
  <c r="FW68"/>
  <c r="FV69"/>
  <c r="FV53"/>
  <c r="FW52"/>
  <c r="FV21"/>
  <c r="FW20"/>
  <c r="FY4"/>
  <c r="FX5"/>
  <c r="FY4" i="6"/>
  <c r="FZ3"/>
  <c r="FX72" i="5" l="1"/>
  <c r="FX65"/>
  <c r="FX88"/>
  <c r="FX46"/>
  <c r="FX74"/>
  <c r="FX60"/>
  <c r="FX54"/>
  <c r="FX25"/>
  <c r="FX17"/>
  <c r="FX29"/>
  <c r="FX31"/>
  <c r="FX58"/>
  <c r="FX9"/>
  <c r="FX110"/>
  <c r="FX102"/>
  <c r="FX81"/>
  <c r="FX73"/>
  <c r="FX39"/>
  <c r="FX96"/>
  <c r="FX61"/>
  <c r="FX11"/>
  <c r="FX40"/>
  <c r="FX63"/>
  <c r="FX91"/>
  <c r="FX6"/>
  <c r="FX24"/>
  <c r="FX57"/>
  <c r="FX89"/>
  <c r="FX107"/>
  <c r="FX38"/>
  <c r="FX87"/>
  <c r="FX28"/>
  <c r="FX109"/>
  <c r="FX33"/>
  <c r="FX59"/>
  <c r="FX113"/>
  <c r="FX13"/>
  <c r="FX62"/>
  <c r="FX79"/>
  <c r="FX106"/>
  <c r="FX23"/>
  <c r="FX32"/>
  <c r="FX66"/>
  <c r="FX93"/>
  <c r="FX16"/>
  <c r="FX49"/>
  <c r="FX105"/>
  <c r="FX7"/>
  <c r="FX90"/>
  <c r="FX30"/>
  <c r="FX10"/>
  <c r="FX77"/>
  <c r="FX14"/>
  <c r="FX43"/>
  <c r="FX71"/>
  <c r="FX104"/>
  <c r="FX12"/>
  <c r="FX42"/>
  <c r="FX55"/>
  <c r="FX86"/>
  <c r="FX112"/>
  <c r="FX50"/>
  <c r="FX94"/>
  <c r="FX108"/>
  <c r="FX75"/>
  <c r="FX27"/>
  <c r="FX92"/>
  <c r="FX15"/>
  <c r="FX34"/>
  <c r="FX64"/>
  <c r="FX82"/>
  <c r="FX95"/>
  <c r="FX114"/>
  <c r="FX26"/>
  <c r="FX45"/>
  <c r="FX56"/>
  <c r="FX80"/>
  <c r="FX97"/>
  <c r="FX8"/>
  <c r="FX41"/>
  <c r="FX76"/>
  <c r="FX111"/>
  <c r="FX22"/>
  <c r="FX47"/>
  <c r="FX70"/>
  <c r="FX98"/>
  <c r="FY2"/>
  <c r="FY106" s="1"/>
  <c r="FX18"/>
  <c r="FX44"/>
  <c r="FX48"/>
  <c r="FX78"/>
  <c r="GB3" i="2"/>
  <c r="GA2"/>
  <c r="GA4"/>
  <c r="FX84" i="5"/>
  <c r="FW85"/>
  <c r="FX20"/>
  <c r="FW21"/>
  <c r="FW101"/>
  <c r="FX100"/>
  <c r="FX52"/>
  <c r="FW53"/>
  <c r="FW69"/>
  <c r="FX68"/>
  <c r="FW37"/>
  <c r="FX36"/>
  <c r="FZ4"/>
  <c r="FY5"/>
  <c r="FZ4" i="6"/>
  <c r="GA3"/>
  <c r="FY73" i="5" l="1"/>
  <c r="FY111"/>
  <c r="FY25"/>
  <c r="FY39"/>
  <c r="FY56"/>
  <c r="FY98"/>
  <c r="FY45"/>
  <c r="FY13"/>
  <c r="FY91"/>
  <c r="FY57"/>
  <c r="FY23"/>
  <c r="FY30"/>
  <c r="FY105"/>
  <c r="FY72"/>
  <c r="FY46"/>
  <c r="FY109"/>
  <c r="FY11"/>
  <c r="FY82"/>
  <c r="FY63"/>
  <c r="FY15"/>
  <c r="FY9"/>
  <c r="FY88"/>
  <c r="FY102"/>
  <c r="FY76"/>
  <c r="FY43"/>
  <c r="FY112"/>
  <c r="FY27"/>
  <c r="FY42"/>
  <c r="FY50"/>
  <c r="FY80"/>
  <c r="FY97"/>
  <c r="FY10"/>
  <c r="FY18"/>
  <c r="FY40"/>
  <c r="FY70"/>
  <c r="FY81"/>
  <c r="FY107"/>
  <c r="FY28"/>
  <c r="FY48"/>
  <c r="FY58"/>
  <c r="FY78"/>
  <c r="FY96"/>
  <c r="FY114"/>
  <c r="FY86"/>
  <c r="FY90"/>
  <c r="FY74"/>
  <c r="FY49"/>
  <c r="FY66"/>
  <c r="FY17"/>
  <c r="FY94"/>
  <c r="FY24"/>
  <c r="FY47"/>
  <c r="FY54"/>
  <c r="FY71"/>
  <c r="FY93"/>
  <c r="FY113"/>
  <c r="FY22"/>
  <c r="FY34"/>
  <c r="FY61"/>
  <c r="FY79"/>
  <c r="FY103"/>
  <c r="FY12"/>
  <c r="FY32"/>
  <c r="FY59"/>
  <c r="FY65"/>
  <c r="FY92"/>
  <c r="FY108"/>
  <c r="FZ2"/>
  <c r="FZ108" s="1"/>
  <c r="FY104"/>
  <c r="FY7"/>
  <c r="FY44"/>
  <c r="FY26"/>
  <c r="FY38"/>
  <c r="FY41"/>
  <c r="FY64"/>
  <c r="FY8"/>
  <c r="FY29"/>
  <c r="FY55"/>
  <c r="FY75"/>
  <c r="FY87"/>
  <c r="FY110"/>
  <c r="FY16"/>
  <c r="FY31"/>
  <c r="FY62"/>
  <c r="FY77"/>
  <c r="FY95"/>
  <c r="FY6"/>
  <c r="FY14"/>
  <c r="FY33"/>
  <c r="FY60"/>
  <c r="FY89"/>
  <c r="GC3" i="2"/>
  <c r="GB2"/>
  <c r="GB4"/>
  <c r="FX37" i="5"/>
  <c r="FY36"/>
  <c r="FX53"/>
  <c r="FY52"/>
  <c r="FX21"/>
  <c r="FY20"/>
  <c r="FX69"/>
  <c r="FY68"/>
  <c r="FX101"/>
  <c r="FY100"/>
  <c r="FX85"/>
  <c r="FY84"/>
  <c r="FZ5"/>
  <c r="GA4"/>
  <c r="GA4" i="6"/>
  <c r="GB3"/>
  <c r="FZ80" i="5" l="1"/>
  <c r="FZ94"/>
  <c r="FZ41"/>
  <c r="FZ60"/>
  <c r="FZ104"/>
  <c r="FZ8"/>
  <c r="FZ114"/>
  <c r="FZ16"/>
  <c r="FZ31"/>
  <c r="FZ86"/>
  <c r="FZ82"/>
  <c r="FZ25"/>
  <c r="FZ44"/>
  <c r="FZ97"/>
  <c r="FZ7"/>
  <c r="FZ72"/>
  <c r="FZ73"/>
  <c r="FZ58"/>
  <c r="FZ29"/>
  <c r="FZ33"/>
  <c r="FZ64"/>
  <c r="FZ42"/>
  <c r="FZ71"/>
  <c r="FZ92"/>
  <c r="FZ10"/>
  <c r="FZ32"/>
  <c r="FZ62"/>
  <c r="FZ88"/>
  <c r="FZ113"/>
  <c r="FZ23"/>
  <c r="FZ55"/>
  <c r="FZ77"/>
  <c r="FZ103"/>
  <c r="FZ39"/>
  <c r="FZ50"/>
  <c r="FZ109"/>
  <c r="FZ14"/>
  <c r="FZ63"/>
  <c r="FZ38"/>
  <c r="FZ9"/>
  <c r="FZ93"/>
  <c r="FZ34"/>
  <c r="FZ11"/>
  <c r="FZ40"/>
  <c r="FZ57"/>
  <c r="FZ89"/>
  <c r="FZ111"/>
  <c r="FZ30"/>
  <c r="FZ59"/>
  <c r="FZ76"/>
  <c r="FZ110"/>
  <c r="FZ17"/>
  <c r="FZ46"/>
  <c r="FZ75"/>
  <c r="FZ95"/>
  <c r="FZ74"/>
  <c r="FZ28"/>
  <c r="FZ102"/>
  <c r="FZ65"/>
  <c r="FZ15"/>
  <c r="FZ107"/>
  <c r="FZ22"/>
  <c r="FZ48"/>
  <c r="FZ87"/>
  <c r="FZ105"/>
  <c r="FZ24"/>
  <c r="FZ56"/>
  <c r="FZ79"/>
  <c r="FZ98"/>
  <c r="FZ18"/>
  <c r="FZ47"/>
  <c r="FZ61"/>
  <c r="FZ91"/>
  <c r="FZ13"/>
  <c r="FZ43"/>
  <c r="FZ54"/>
  <c r="FZ78"/>
  <c r="FZ96"/>
  <c r="FZ12"/>
  <c r="FZ27"/>
  <c r="FZ49"/>
  <c r="FZ70"/>
  <c r="FZ90"/>
  <c r="FZ106"/>
  <c r="FZ6"/>
  <c r="FZ26"/>
  <c r="FZ45"/>
  <c r="FZ66"/>
  <c r="FZ81"/>
  <c r="FZ112"/>
  <c r="GA2"/>
  <c r="GA106" s="1"/>
  <c r="GD3" i="2"/>
  <c r="GC2"/>
  <c r="GC4"/>
  <c r="FZ84" i="5"/>
  <c r="FY85"/>
  <c r="FY69"/>
  <c r="FZ68"/>
  <c r="FY53"/>
  <c r="FZ52"/>
  <c r="FY101"/>
  <c r="FZ100"/>
  <c r="FZ20"/>
  <c r="FY21"/>
  <c r="FY37"/>
  <c r="FZ36"/>
  <c r="GA5"/>
  <c r="GB4"/>
  <c r="GB4" i="6"/>
  <c r="GC3"/>
  <c r="GA18" i="5" l="1"/>
  <c r="GA90"/>
  <c r="GA6"/>
  <c r="GA12"/>
  <c r="GA111"/>
  <c r="GA7"/>
  <c r="GA96"/>
  <c r="GA86"/>
  <c r="GA89"/>
  <c r="GA102"/>
  <c r="GA48"/>
  <c r="GA74"/>
  <c r="GA62"/>
  <c r="GA57"/>
  <c r="GA47"/>
  <c r="GA107"/>
  <c r="GA32"/>
  <c r="GA42"/>
  <c r="GA27"/>
  <c r="GA16"/>
  <c r="GA41"/>
  <c r="GA55"/>
  <c r="GA28"/>
  <c r="GA105"/>
  <c r="GA70"/>
  <c r="GA64"/>
  <c r="GA15"/>
  <c r="GA22"/>
  <c r="GA45"/>
  <c r="GA56"/>
  <c r="GA76"/>
  <c r="GA92"/>
  <c r="GA112"/>
  <c r="GA29"/>
  <c r="GA43"/>
  <c r="GA63"/>
  <c r="GA77"/>
  <c r="GA103"/>
  <c r="GA8"/>
  <c r="GA24"/>
  <c r="GA38"/>
  <c r="GA58"/>
  <c r="GA87"/>
  <c r="GA113"/>
  <c r="GA13"/>
  <c r="GA65"/>
  <c r="GA44"/>
  <c r="GA93"/>
  <c r="GA81"/>
  <c r="GA46"/>
  <c r="GA14"/>
  <c r="GA97"/>
  <c r="GA73"/>
  <c r="GA11"/>
  <c r="GA23"/>
  <c r="GA50"/>
  <c r="GA72"/>
  <c r="GA82"/>
  <c r="GA108"/>
  <c r="GA30"/>
  <c r="GA40"/>
  <c r="GA71"/>
  <c r="GA75"/>
  <c r="GA98"/>
  <c r="GA114"/>
  <c r="GA25"/>
  <c r="GA39"/>
  <c r="GA59"/>
  <c r="GA78"/>
  <c r="GA95"/>
  <c r="GA79"/>
  <c r="GA49"/>
  <c r="GA9"/>
  <c r="GA17"/>
  <c r="GA31"/>
  <c r="GA54"/>
  <c r="GA88"/>
  <c r="GA104"/>
  <c r="GA10"/>
  <c r="GA34"/>
  <c r="GA61"/>
  <c r="GA66"/>
  <c r="GA94"/>
  <c r="GA110"/>
  <c r="GA26"/>
  <c r="GA33"/>
  <c r="GA60"/>
  <c r="GA80"/>
  <c r="GA91"/>
  <c r="GB2"/>
  <c r="GB106" s="1"/>
  <c r="GA109"/>
  <c r="GE3" i="2"/>
  <c r="GD2"/>
  <c r="GD4"/>
  <c r="GA20" i="5"/>
  <c r="FZ21"/>
  <c r="FZ37"/>
  <c r="GA36"/>
  <c r="FZ101"/>
  <c r="GA100"/>
  <c r="GA68"/>
  <c r="FZ69"/>
  <c r="GA52"/>
  <c r="FZ53"/>
  <c r="FZ85"/>
  <c r="GA84"/>
  <c r="GC4"/>
  <c r="GB5"/>
  <c r="GC4" i="6"/>
  <c r="GD3"/>
  <c r="GB26" i="5" l="1"/>
  <c r="GB18"/>
  <c r="GB105"/>
  <c r="GB9"/>
  <c r="GB38"/>
  <c r="GB45"/>
  <c r="GB13"/>
  <c r="GB28"/>
  <c r="GB17"/>
  <c r="GB97"/>
  <c r="GB88"/>
  <c r="GB66"/>
  <c r="GB111"/>
  <c r="GB49"/>
  <c r="GB63"/>
  <c r="GB58"/>
  <c r="GB103"/>
  <c r="GB107"/>
  <c r="GB82"/>
  <c r="GB43"/>
  <c r="GB7"/>
  <c r="GB90"/>
  <c r="GB78"/>
  <c r="GB94"/>
  <c r="GB23"/>
  <c r="GB50"/>
  <c r="GB112"/>
  <c r="GB40"/>
  <c r="GB104"/>
  <c r="GB10"/>
  <c r="GB29"/>
  <c r="GB39"/>
  <c r="GB59"/>
  <c r="GB81"/>
  <c r="GB113"/>
  <c r="GB74"/>
  <c r="GB16"/>
  <c r="GB8"/>
  <c r="GB87"/>
  <c r="GB42"/>
  <c r="GB70"/>
  <c r="GB93"/>
  <c r="GB14"/>
  <c r="GB60"/>
  <c r="GB79"/>
  <c r="GB48"/>
  <c r="GB98"/>
  <c r="GB71"/>
  <c r="GB80"/>
  <c r="GB64"/>
  <c r="GB12"/>
  <c r="GB24"/>
  <c r="GB54"/>
  <c r="GB72"/>
  <c r="GB86"/>
  <c r="GB108"/>
  <c r="GB15"/>
  <c r="GB34"/>
  <c r="GB61"/>
  <c r="GB76"/>
  <c r="GB95"/>
  <c r="GB114"/>
  <c r="GB30"/>
  <c r="GB33"/>
  <c r="GB56"/>
  <c r="GB75"/>
  <c r="GB96"/>
  <c r="GB44"/>
  <c r="GB41"/>
  <c r="GB65"/>
  <c r="GB22"/>
  <c r="GB47"/>
  <c r="GB6"/>
  <c r="GB25"/>
  <c r="GB32"/>
  <c r="GB55"/>
  <c r="GB89"/>
  <c r="GB102"/>
  <c r="GB11"/>
  <c r="GB31"/>
  <c r="GB62"/>
  <c r="GB73"/>
  <c r="GB91"/>
  <c r="GB110"/>
  <c r="GB27"/>
  <c r="GB46"/>
  <c r="GB57"/>
  <c r="GB77"/>
  <c r="GB92"/>
  <c r="GC2"/>
  <c r="GC106" s="1"/>
  <c r="GB109"/>
  <c r="GF3" i="2"/>
  <c r="GE2"/>
  <c r="GE4"/>
  <c r="GA53" i="5"/>
  <c r="GB52"/>
  <c r="GA85"/>
  <c r="GB84"/>
  <c r="GB36"/>
  <c r="GA37"/>
  <c r="GA69"/>
  <c r="GB68"/>
  <c r="GA101"/>
  <c r="GB100"/>
  <c r="GA21"/>
  <c r="GB20"/>
  <c r="GD4"/>
  <c r="GC5"/>
  <c r="GD4" i="6"/>
  <c r="GE3"/>
  <c r="GC25" i="5" l="1"/>
  <c r="GC88"/>
  <c r="GC61"/>
  <c r="GC39"/>
  <c r="GC93"/>
  <c r="GC65"/>
  <c r="GC55"/>
  <c r="GC12"/>
  <c r="GC98"/>
  <c r="GC86"/>
  <c r="GC9"/>
  <c r="GC76"/>
  <c r="GC87"/>
  <c r="GC6"/>
  <c r="GC92"/>
  <c r="GC94"/>
  <c r="GC90"/>
  <c r="GC47"/>
  <c r="GC16"/>
  <c r="GC66"/>
  <c r="GC59"/>
  <c r="GC64"/>
  <c r="GC41"/>
  <c r="GC50"/>
  <c r="GC30"/>
  <c r="GC72"/>
  <c r="GC13"/>
  <c r="GC73"/>
  <c r="GC95"/>
  <c r="GC48"/>
  <c r="GC89"/>
  <c r="GC54"/>
  <c r="GC7"/>
  <c r="GC108"/>
  <c r="GC24"/>
  <c r="GC56"/>
  <c r="GC105"/>
  <c r="GC34"/>
  <c r="GC91"/>
  <c r="GC14"/>
  <c r="GC79"/>
  <c r="GC17"/>
  <c r="GC44"/>
  <c r="GC49"/>
  <c r="GC23"/>
  <c r="GC8"/>
  <c r="GC45"/>
  <c r="GC71"/>
  <c r="GC113"/>
  <c r="GC38"/>
  <c r="GC75"/>
  <c r="GC111"/>
  <c r="GC32"/>
  <c r="GC60"/>
  <c r="GC114"/>
  <c r="GC43"/>
  <c r="GC112"/>
  <c r="GC26"/>
  <c r="GC102"/>
  <c r="GC42"/>
  <c r="GC11"/>
  <c r="GC29"/>
  <c r="GC58"/>
  <c r="GC82"/>
  <c r="GC110"/>
  <c r="GC22"/>
  <c r="GC63"/>
  <c r="GC77"/>
  <c r="GC103"/>
  <c r="GC15"/>
  <c r="GC33"/>
  <c r="GC74"/>
  <c r="GC104"/>
  <c r="GC27"/>
  <c r="GC46"/>
  <c r="GC57"/>
  <c r="GC80"/>
  <c r="GC97"/>
  <c r="GC10"/>
  <c r="GC18"/>
  <c r="GC40"/>
  <c r="GC70"/>
  <c r="GC81"/>
  <c r="GC107"/>
  <c r="GC28"/>
  <c r="GC31"/>
  <c r="GC62"/>
  <c r="GC78"/>
  <c r="GC96"/>
  <c r="GD2"/>
  <c r="GD105" s="1"/>
  <c r="GC109"/>
  <c r="GG3" i="2"/>
  <c r="GF2"/>
  <c r="GF4"/>
  <c r="GB101" i="5"/>
  <c r="GC100"/>
  <c r="GC20"/>
  <c r="GB21"/>
  <c r="GB69"/>
  <c r="GC68"/>
  <c r="GC84"/>
  <c r="GB85"/>
  <c r="GB53"/>
  <c r="GC52"/>
  <c r="GB37"/>
  <c r="GC36"/>
  <c r="GD5"/>
  <c r="GE4"/>
  <c r="GE4" i="6"/>
  <c r="GF3"/>
  <c r="GD47" i="5" l="1"/>
  <c r="GD38"/>
  <c r="GD26"/>
  <c r="GD106"/>
  <c r="GD61"/>
  <c r="GD27"/>
  <c r="GD111"/>
  <c r="GD72"/>
  <c r="GD48"/>
  <c r="GD40"/>
  <c r="GD80"/>
  <c r="GD18"/>
  <c r="GD55"/>
  <c r="GD16"/>
  <c r="GD50"/>
  <c r="GD104"/>
  <c r="GD33"/>
  <c r="GD65"/>
  <c r="GD109"/>
  <c r="GD103"/>
  <c r="GD57"/>
  <c r="GD25"/>
  <c r="GD94"/>
  <c r="GD8"/>
  <c r="GD108"/>
  <c r="GD23"/>
  <c r="GD12"/>
  <c r="GD34"/>
  <c r="GD90"/>
  <c r="GD14"/>
  <c r="GD70"/>
  <c r="GD92"/>
  <c r="GD28"/>
  <c r="GD62"/>
  <c r="GD102"/>
  <c r="GD66"/>
  <c r="GD77"/>
  <c r="GD91"/>
  <c r="GD32"/>
  <c r="GD79"/>
  <c r="GD113"/>
  <c r="GD42"/>
  <c r="GD87"/>
  <c r="GD9"/>
  <c r="GD60"/>
  <c r="GD93"/>
  <c r="GE2"/>
  <c r="GE105" s="1"/>
  <c r="GD6"/>
  <c r="GD81"/>
  <c r="GD17"/>
  <c r="GD95"/>
  <c r="GD44"/>
  <c r="GD112"/>
  <c r="GD24"/>
  <c r="GD31"/>
  <c r="GD58"/>
  <c r="GD76"/>
  <c r="GD98"/>
  <c r="GD11"/>
  <c r="GD22"/>
  <c r="GD45"/>
  <c r="GD71"/>
  <c r="GD89"/>
  <c r="GD107"/>
  <c r="GD29"/>
  <c r="GD39"/>
  <c r="GD59"/>
  <c r="GD74"/>
  <c r="GD97"/>
  <c r="GD114"/>
  <c r="GD49"/>
  <c r="GD46"/>
  <c r="GD54"/>
  <c r="GD86"/>
  <c r="GD75"/>
  <c r="GD10"/>
  <c r="GD30"/>
  <c r="GD56"/>
  <c r="GD73"/>
  <c r="GD88"/>
  <c r="GD110"/>
  <c r="GD13"/>
  <c r="GD43"/>
  <c r="GD63"/>
  <c r="GD78"/>
  <c r="GD96"/>
  <c r="GD7"/>
  <c r="GD15"/>
  <c r="GD41"/>
  <c r="GD64"/>
  <c r="GD82"/>
  <c r="GH3" i="2"/>
  <c r="GG2"/>
  <c r="GG4"/>
  <c r="GC37" i="5"/>
  <c r="GD36"/>
  <c r="GD84"/>
  <c r="GC85"/>
  <c r="GD20"/>
  <c r="GC21"/>
  <c r="GD52"/>
  <c r="GC53"/>
  <c r="GC69"/>
  <c r="GD68"/>
  <c r="GC101"/>
  <c r="GD100"/>
  <c r="GE5"/>
  <c r="GF4"/>
  <c r="GF4" i="6"/>
  <c r="GG3"/>
  <c r="GE11" i="5" l="1"/>
  <c r="GE39"/>
  <c r="GE46"/>
  <c r="GE45"/>
  <c r="GE74"/>
  <c r="GE40"/>
  <c r="GE55"/>
  <c r="GE59"/>
  <c r="GE75"/>
  <c r="GE104"/>
  <c r="GE112"/>
  <c r="GE13"/>
  <c r="GE66"/>
  <c r="GE82"/>
  <c r="GE25"/>
  <c r="GE106"/>
  <c r="GE12"/>
  <c r="GE31"/>
  <c r="GE23"/>
  <c r="GE108"/>
  <c r="GE79"/>
  <c r="GE49"/>
  <c r="GE8"/>
  <c r="GE24"/>
  <c r="GE38"/>
  <c r="GE58"/>
  <c r="GE87"/>
  <c r="GE113"/>
  <c r="GE16"/>
  <c r="GE64"/>
  <c r="GE90"/>
  <c r="GE10"/>
  <c r="GE42"/>
  <c r="GE86"/>
  <c r="GE17"/>
  <c r="GE88"/>
  <c r="GE72"/>
  <c r="GE32"/>
  <c r="GE22"/>
  <c r="GE92"/>
  <c r="GE26"/>
  <c r="GE33"/>
  <c r="GE56"/>
  <c r="GE80"/>
  <c r="GE95"/>
  <c r="GE15"/>
  <c r="GE47"/>
  <c r="GE65"/>
  <c r="GE102"/>
  <c r="GE34"/>
  <c r="GE62"/>
  <c r="GE98"/>
  <c r="GE54"/>
  <c r="GE9"/>
  <c r="GE50"/>
  <c r="GE18"/>
  <c r="GE96"/>
  <c r="GE76"/>
  <c r="GE6"/>
  <c r="GE27"/>
  <c r="GE57"/>
  <c r="GE70"/>
  <c r="GE91"/>
  <c r="GE7"/>
  <c r="GE41"/>
  <c r="GE71"/>
  <c r="GE97"/>
  <c r="GE30"/>
  <c r="GE60"/>
  <c r="GE94"/>
  <c r="GE89"/>
  <c r="GE109"/>
  <c r="GE14"/>
  <c r="GE44"/>
  <c r="GE48"/>
  <c r="GE77"/>
  <c r="GE107"/>
  <c r="GE28"/>
  <c r="GE61"/>
  <c r="GE81"/>
  <c r="GE114"/>
  <c r="GE73"/>
  <c r="GE93"/>
  <c r="GE111"/>
  <c r="GE29"/>
  <c r="GE43"/>
  <c r="GE63"/>
  <c r="GE78"/>
  <c r="GE103"/>
  <c r="GF2"/>
  <c r="GF98" s="1"/>
  <c r="GE110"/>
  <c r="GI3" i="2"/>
  <c r="GH2"/>
  <c r="GH4"/>
  <c r="GE100" i="5"/>
  <c r="GD101"/>
  <c r="GD69"/>
  <c r="GE68"/>
  <c r="GE20"/>
  <c r="GD21"/>
  <c r="GE52"/>
  <c r="GD53"/>
  <c r="GE84"/>
  <c r="GD85"/>
  <c r="GE36"/>
  <c r="GD37"/>
  <c r="GG4"/>
  <c r="GF5"/>
  <c r="GG4" i="6"/>
  <c r="GH3"/>
  <c r="GF81" i="5" l="1"/>
  <c r="GF93"/>
  <c r="GF91"/>
  <c r="GF28"/>
  <c r="GF71"/>
  <c r="GF7"/>
  <c r="GF11"/>
  <c r="GF50"/>
  <c r="GF49"/>
  <c r="GF23"/>
  <c r="GF57"/>
  <c r="GF62"/>
  <c r="GF42"/>
  <c r="GF10"/>
  <c r="GF31"/>
  <c r="GF110"/>
  <c r="GF74"/>
  <c r="GF46"/>
  <c r="GF33"/>
  <c r="GF9"/>
  <c r="GF13"/>
  <c r="GF43"/>
  <c r="GF59"/>
  <c r="GF88"/>
  <c r="GF105"/>
  <c r="GF12"/>
  <c r="GF24"/>
  <c r="GF54"/>
  <c r="GF66"/>
  <c r="GF86"/>
  <c r="GF108"/>
  <c r="GF47"/>
  <c r="GF113"/>
  <c r="GF92"/>
  <c r="GF30"/>
  <c r="GF40"/>
  <c r="GF82"/>
  <c r="GF104"/>
  <c r="GF6"/>
  <c r="GF25"/>
  <c r="GF32"/>
  <c r="GF48"/>
  <c r="GF89"/>
  <c r="GF102"/>
  <c r="GF17"/>
  <c r="GF87"/>
  <c r="GF58"/>
  <c r="GF55"/>
  <c r="GF73"/>
  <c r="GF27"/>
  <c r="GF39"/>
  <c r="GF96"/>
  <c r="GF14"/>
  <c r="GF56"/>
  <c r="GF90"/>
  <c r="GF109"/>
  <c r="GF77"/>
  <c r="GF29"/>
  <c r="GF106"/>
  <c r="GF79"/>
  <c r="GF15"/>
  <c r="GF34"/>
  <c r="GF61"/>
  <c r="GF76"/>
  <c r="GF95"/>
  <c r="GF114"/>
  <c r="GF26"/>
  <c r="GF45"/>
  <c r="GF65"/>
  <c r="GF75"/>
  <c r="GF97"/>
  <c r="GF8"/>
  <c r="GF107"/>
  <c r="GF63"/>
  <c r="GG2"/>
  <c r="GG95" s="1"/>
  <c r="GF16"/>
  <c r="GF38"/>
  <c r="GF72"/>
  <c r="GF70"/>
  <c r="GF94"/>
  <c r="GF111"/>
  <c r="GF18"/>
  <c r="GF44"/>
  <c r="GF60"/>
  <c r="GF78"/>
  <c r="GF103"/>
  <c r="GF112"/>
  <c r="GF22"/>
  <c r="GF41"/>
  <c r="GF64"/>
  <c r="GF80"/>
  <c r="GJ3" i="2"/>
  <c r="GI2"/>
  <c r="GI4"/>
  <c r="GE69" i="5"/>
  <c r="GF68"/>
  <c r="GE37"/>
  <c r="GF36"/>
  <c r="GF52"/>
  <c r="GE53"/>
  <c r="GF84"/>
  <c r="GE85"/>
  <c r="GE21"/>
  <c r="GF20"/>
  <c r="GE101"/>
  <c r="GF100"/>
  <c r="GH4"/>
  <c r="GG5"/>
  <c r="GH4" i="6"/>
  <c r="GI3"/>
  <c r="GG28" i="5" l="1"/>
  <c r="GG15"/>
  <c r="GG82"/>
  <c r="GG78"/>
  <c r="GG65"/>
  <c r="GG7"/>
  <c r="GG45"/>
  <c r="GG30"/>
  <c r="GG87"/>
  <c r="GG75"/>
  <c r="GG34"/>
  <c r="GG80"/>
  <c r="GG24"/>
  <c r="GG56"/>
  <c r="GG48"/>
  <c r="GG97"/>
  <c r="GG12"/>
  <c r="GG62"/>
  <c r="GG110"/>
  <c r="GG42"/>
  <c r="GG98"/>
  <c r="GG60"/>
  <c r="GG27"/>
  <c r="GG113"/>
  <c r="GG59"/>
  <c r="GG96"/>
  <c r="GG43"/>
  <c r="GG71"/>
  <c r="GG11"/>
  <c r="GG8"/>
  <c r="GG61"/>
  <c r="GG93"/>
  <c r="GG32"/>
  <c r="GG72"/>
  <c r="GG104"/>
  <c r="GG23"/>
  <c r="GG57"/>
  <c r="GG94"/>
  <c r="GG90"/>
  <c r="GG105"/>
  <c r="GG55"/>
  <c r="GG46"/>
  <c r="GG47"/>
  <c r="GG13"/>
  <c r="GG31"/>
  <c r="GG73"/>
  <c r="GG92"/>
  <c r="GG114"/>
  <c r="GG26"/>
  <c r="GG54"/>
  <c r="GG77"/>
  <c r="GG102"/>
  <c r="GG40"/>
  <c r="GG29"/>
  <c r="GG109"/>
  <c r="GG76"/>
  <c r="GG58"/>
  <c r="GG6"/>
  <c r="GG14"/>
  <c r="GG33"/>
  <c r="GG66"/>
  <c r="GG89"/>
  <c r="GG106"/>
  <c r="GG9"/>
  <c r="GG25"/>
  <c r="GG44"/>
  <c r="GG74"/>
  <c r="GG88"/>
  <c r="GG108"/>
  <c r="GG18"/>
  <c r="GG107"/>
  <c r="GG10"/>
  <c r="GG81"/>
  <c r="GG70"/>
  <c r="GG17"/>
  <c r="GG39"/>
  <c r="GG63"/>
  <c r="GG64"/>
  <c r="GG91"/>
  <c r="GG111"/>
  <c r="GG22"/>
  <c r="GG41"/>
  <c r="GG49"/>
  <c r="GG79"/>
  <c r="GG103"/>
  <c r="GH2"/>
  <c r="GH103" s="1"/>
  <c r="GG112"/>
  <c r="GG16"/>
  <c r="GG38"/>
  <c r="GG50"/>
  <c r="GG86"/>
  <c r="GK3" i="2"/>
  <c r="GJ2"/>
  <c r="GJ4"/>
  <c r="GF101" i="5"/>
  <c r="GG100"/>
  <c r="GF37"/>
  <c r="GG36"/>
  <c r="GG84"/>
  <c r="GF85"/>
  <c r="GG20"/>
  <c r="GF21"/>
  <c r="GF69"/>
  <c r="GG68"/>
  <c r="GG52"/>
  <c r="GF53"/>
  <c r="GH5"/>
  <c r="GI4"/>
  <c r="GI4" i="6"/>
  <c r="GJ3"/>
  <c r="GH22" i="5" l="1"/>
  <c r="GH62"/>
  <c r="GH60"/>
  <c r="GH107"/>
  <c r="GH43"/>
  <c r="GH80"/>
  <c r="GH41"/>
  <c r="GH94"/>
  <c r="GH79"/>
  <c r="GH29"/>
  <c r="GH25"/>
  <c r="GH54"/>
  <c r="GH63"/>
  <c r="GH89"/>
  <c r="GH59"/>
  <c r="GH17"/>
  <c r="GH95"/>
  <c r="GH114"/>
  <c r="GH6"/>
  <c r="GH74"/>
  <c r="GH34"/>
  <c r="GH71"/>
  <c r="GH49"/>
  <c r="GH113"/>
  <c r="GH77"/>
  <c r="GH32"/>
  <c r="GH109"/>
  <c r="GH16"/>
  <c r="GH38"/>
  <c r="GH50"/>
  <c r="GH87"/>
  <c r="GH104"/>
  <c r="GH9"/>
  <c r="GH30"/>
  <c r="GH56"/>
  <c r="GH73"/>
  <c r="GH88"/>
  <c r="GH110"/>
  <c r="GH18"/>
  <c r="GH44"/>
  <c r="GH55"/>
  <c r="GH75"/>
  <c r="GH91"/>
  <c r="GH112"/>
  <c r="GH31"/>
  <c r="GH33"/>
  <c r="GH15"/>
  <c r="GH105"/>
  <c r="GH28"/>
  <c r="GH102"/>
  <c r="GH12"/>
  <c r="GH93"/>
  <c r="GH11"/>
  <c r="GH82"/>
  <c r="GH13"/>
  <c r="GH39"/>
  <c r="GH70"/>
  <c r="GH78"/>
  <c r="GH96"/>
  <c r="GH7"/>
  <c r="GH27"/>
  <c r="GH46"/>
  <c r="GH61"/>
  <c r="GH90"/>
  <c r="GH106"/>
  <c r="GH10"/>
  <c r="GH26"/>
  <c r="GH45"/>
  <c r="GH66"/>
  <c r="GH81"/>
  <c r="GH108"/>
  <c r="GH65"/>
  <c r="GH97"/>
  <c r="GH64"/>
  <c r="GH14"/>
  <c r="GH40"/>
  <c r="GH48"/>
  <c r="GH72"/>
  <c r="GH92"/>
  <c r="GH111"/>
  <c r="GH24"/>
  <c r="GH47"/>
  <c r="GH58"/>
  <c r="GH76"/>
  <c r="GH98"/>
  <c r="GH8"/>
  <c r="GH23"/>
  <c r="GH42"/>
  <c r="GH57"/>
  <c r="GH86"/>
  <c r="GI2"/>
  <c r="GI104" s="1"/>
  <c r="GL3" i="2"/>
  <c r="GK2"/>
  <c r="GK4"/>
  <c r="GH84" i="5"/>
  <c r="GG85"/>
  <c r="GG37"/>
  <c r="GH36"/>
  <c r="GH52"/>
  <c r="GG53"/>
  <c r="GH20"/>
  <c r="GG21"/>
  <c r="GG69"/>
  <c r="GH68"/>
  <c r="GG101"/>
  <c r="GH100"/>
  <c r="GI5"/>
  <c r="GJ4"/>
  <c r="GJ4" i="6"/>
  <c r="GK3"/>
  <c r="GI42" i="5" l="1"/>
  <c r="GI49"/>
  <c r="GI6"/>
  <c r="GI74"/>
  <c r="GI94"/>
  <c r="GI9"/>
  <c r="GI114"/>
  <c r="GI77"/>
  <c r="GI45"/>
  <c r="GI110"/>
  <c r="GI14"/>
  <c r="GI38"/>
  <c r="GI72"/>
  <c r="GI10"/>
  <c r="GI75"/>
  <c r="GI61"/>
  <c r="GI47"/>
  <c r="GI79"/>
  <c r="GI39"/>
  <c r="GI106"/>
  <c r="GI58"/>
  <c r="GI92"/>
  <c r="GI48"/>
  <c r="GI66"/>
  <c r="GI105"/>
  <c r="GI78"/>
  <c r="GI41"/>
  <c r="GI73"/>
  <c r="GI102"/>
  <c r="GI24"/>
  <c r="GI62"/>
  <c r="GI95"/>
  <c r="GI22"/>
  <c r="GI56"/>
  <c r="GI82"/>
  <c r="GI28"/>
  <c r="GI103"/>
  <c r="GI111"/>
  <c r="GI70"/>
  <c r="GI23"/>
  <c r="GI40"/>
  <c r="GI34"/>
  <c r="GI71"/>
  <c r="GI64"/>
  <c r="GI13"/>
  <c r="GI55"/>
  <c r="GI97"/>
  <c r="GI25"/>
  <c r="GI57"/>
  <c r="GI89"/>
  <c r="GI11"/>
  <c r="GI31"/>
  <c r="GI88"/>
  <c r="GI30"/>
  <c r="GI98"/>
  <c r="GI8"/>
  <c r="GI86"/>
  <c r="GI29"/>
  <c r="GI15"/>
  <c r="GI44"/>
  <c r="GI54"/>
  <c r="GI93"/>
  <c r="GI12"/>
  <c r="GI27"/>
  <c r="GI63"/>
  <c r="GI87"/>
  <c r="GI109"/>
  <c r="GI17"/>
  <c r="GI50"/>
  <c r="GI76"/>
  <c r="GI112"/>
  <c r="GI43"/>
  <c r="GI7"/>
  <c r="GI16"/>
  <c r="GI46"/>
  <c r="GI65"/>
  <c r="GI90"/>
  <c r="GI108"/>
  <c r="GI26"/>
  <c r="GI33"/>
  <c r="GI60"/>
  <c r="GI80"/>
  <c r="GI91"/>
  <c r="GI113"/>
  <c r="GI18"/>
  <c r="GI32"/>
  <c r="GI59"/>
  <c r="GI81"/>
  <c r="GI96"/>
  <c r="GJ2"/>
  <c r="GJ106" s="1"/>
  <c r="GI107"/>
  <c r="GM3" i="2"/>
  <c r="GL2"/>
  <c r="GL4"/>
  <c r="GH101" i="5"/>
  <c r="GI100"/>
  <c r="GH37"/>
  <c r="GI36"/>
  <c r="GH21"/>
  <c r="GI20"/>
  <c r="GI68"/>
  <c r="GH69"/>
  <c r="GI52"/>
  <c r="GH53"/>
  <c r="GI84"/>
  <c r="GH85"/>
  <c r="GK4"/>
  <c r="GJ5"/>
  <c r="GK4" i="6"/>
  <c r="GL3"/>
  <c r="GJ71" i="5" l="1"/>
  <c r="GJ26"/>
  <c r="GJ18"/>
  <c r="GJ28"/>
  <c r="GJ47"/>
  <c r="GJ59"/>
  <c r="GJ98"/>
  <c r="GJ97"/>
  <c r="GJ17"/>
  <c r="GJ75"/>
  <c r="GJ43"/>
  <c r="GJ7"/>
  <c r="GJ90"/>
  <c r="GJ103"/>
  <c r="GJ12"/>
  <c r="GJ74"/>
  <c r="GJ105"/>
  <c r="GJ80"/>
  <c r="GJ50"/>
  <c r="GJ41"/>
  <c r="GJ108"/>
  <c r="GJ56"/>
  <c r="GJ13"/>
  <c r="GJ66"/>
  <c r="GJ22"/>
  <c r="GJ38"/>
  <c r="GJ87"/>
  <c r="GJ44"/>
  <c r="GJ45"/>
  <c r="GJ9"/>
  <c r="GJ88"/>
  <c r="GJ58"/>
  <c r="GJ8"/>
  <c r="GJ24"/>
  <c r="GJ54"/>
  <c r="GJ64"/>
  <c r="GJ86"/>
  <c r="GJ107"/>
  <c r="GJ15"/>
  <c r="GJ34"/>
  <c r="GJ72"/>
  <c r="GJ76"/>
  <c r="GJ95"/>
  <c r="GJ114"/>
  <c r="GJ30"/>
  <c r="GJ33"/>
  <c r="GJ60"/>
  <c r="GJ79"/>
  <c r="GJ96"/>
  <c r="GJ6"/>
  <c r="GJ25"/>
  <c r="GJ32"/>
  <c r="GJ48"/>
  <c r="GJ89"/>
  <c r="GJ102"/>
  <c r="GJ11"/>
  <c r="GJ31"/>
  <c r="GJ62"/>
  <c r="GJ73"/>
  <c r="GJ91"/>
  <c r="GJ110"/>
  <c r="GJ27"/>
  <c r="GJ46"/>
  <c r="GJ61"/>
  <c r="GJ77"/>
  <c r="GJ92"/>
  <c r="GJ16"/>
  <c r="GJ49"/>
  <c r="GJ94"/>
  <c r="GJ63"/>
  <c r="GJ111"/>
  <c r="GJ82"/>
  <c r="GJ23"/>
  <c r="GJ42"/>
  <c r="GJ57"/>
  <c r="GJ70"/>
  <c r="GJ93"/>
  <c r="GJ112"/>
  <c r="GJ14"/>
  <c r="GJ40"/>
  <c r="GJ65"/>
  <c r="GJ78"/>
  <c r="GJ104"/>
  <c r="GJ10"/>
  <c r="GJ29"/>
  <c r="GJ39"/>
  <c r="GJ55"/>
  <c r="GJ81"/>
  <c r="GJ113"/>
  <c r="GK2"/>
  <c r="GK105" s="1"/>
  <c r="GJ109"/>
  <c r="GN3" i="2"/>
  <c r="GM2"/>
  <c r="GM4"/>
  <c r="GJ36" i="5"/>
  <c r="GI37"/>
  <c r="GI85"/>
  <c r="GJ84"/>
  <c r="GI69"/>
  <c r="GJ68"/>
  <c r="GI21"/>
  <c r="GJ20"/>
  <c r="GJ100"/>
  <c r="GI101"/>
  <c r="GI53"/>
  <c r="GJ52"/>
  <c r="GL4"/>
  <c r="GK5"/>
  <c r="GL4" i="6"/>
  <c r="GM3"/>
  <c r="GK23" i="5" l="1"/>
  <c r="GK73"/>
  <c r="GK62"/>
  <c r="GK6"/>
  <c r="GK55"/>
  <c r="GK81"/>
  <c r="GK98"/>
  <c r="GK29"/>
  <c r="GK42"/>
  <c r="GK89"/>
  <c r="GK10"/>
  <c r="GK40"/>
  <c r="GK87"/>
  <c r="GK111"/>
  <c r="GK86"/>
  <c r="GK8"/>
  <c r="GK79"/>
  <c r="GK39"/>
  <c r="GK50"/>
  <c r="GK14"/>
  <c r="GK106"/>
  <c r="GK65"/>
  <c r="GK41"/>
  <c r="GK18"/>
  <c r="GK107"/>
  <c r="GK77"/>
  <c r="GK63"/>
  <c r="GK7"/>
  <c r="GK26"/>
  <c r="GK45"/>
  <c r="GK56"/>
  <c r="GK90"/>
  <c r="GK102"/>
  <c r="GK13"/>
  <c r="GK32"/>
  <c r="GK59"/>
  <c r="GK72"/>
  <c r="GK92"/>
  <c r="GK108"/>
  <c r="GK28"/>
  <c r="GK47"/>
  <c r="GK54"/>
  <c r="GK71"/>
  <c r="GK93"/>
  <c r="GK49"/>
  <c r="GK103"/>
  <c r="GK70"/>
  <c r="GK38"/>
  <c r="GK17"/>
  <c r="GK91"/>
  <c r="GK24"/>
  <c r="GK43"/>
  <c r="GK66"/>
  <c r="GK64"/>
  <c r="GK94"/>
  <c r="GK112"/>
  <c r="GK15"/>
  <c r="GK34"/>
  <c r="GK61"/>
  <c r="GK80"/>
  <c r="GK104"/>
  <c r="GK11"/>
  <c r="GK30"/>
  <c r="GK33"/>
  <c r="GK60"/>
  <c r="GK82"/>
  <c r="GK113"/>
  <c r="GK22"/>
  <c r="GK44"/>
  <c r="GK16"/>
  <c r="GK95"/>
  <c r="GK74"/>
  <c r="GK9"/>
  <c r="GK25"/>
  <c r="GK48"/>
  <c r="GK75"/>
  <c r="GK88"/>
  <c r="GK110"/>
  <c r="GK12"/>
  <c r="GK31"/>
  <c r="GK58"/>
  <c r="GK78"/>
  <c r="GK96"/>
  <c r="GK114"/>
  <c r="GK27"/>
  <c r="GK46"/>
  <c r="GK57"/>
  <c r="GK76"/>
  <c r="GK97"/>
  <c r="GL2"/>
  <c r="GL98" s="1"/>
  <c r="GK109"/>
  <c r="GO3" i="2"/>
  <c r="GN2"/>
  <c r="GN4"/>
  <c r="GJ37" i="5"/>
  <c r="GK36"/>
  <c r="GK52"/>
  <c r="GJ53"/>
  <c r="GK20"/>
  <c r="GJ21"/>
  <c r="GK84"/>
  <c r="GJ85"/>
  <c r="GJ69"/>
  <c r="GK68"/>
  <c r="GJ101"/>
  <c r="GK100"/>
  <c r="GL5"/>
  <c r="GM4"/>
  <c r="GM4" i="6"/>
  <c r="GN3"/>
  <c r="GL40" i="5" l="1"/>
  <c r="GL38"/>
  <c r="GL13"/>
  <c r="GL71"/>
  <c r="GL96"/>
  <c r="GL47"/>
  <c r="GL95"/>
  <c r="GL34"/>
  <c r="GL105"/>
  <c r="GL56"/>
  <c r="GL111"/>
  <c r="GL43"/>
  <c r="GL6"/>
  <c r="GL89"/>
  <c r="GL50"/>
  <c r="GL8"/>
  <c r="GL23"/>
  <c r="GL42"/>
  <c r="GL57"/>
  <c r="GL86"/>
  <c r="GL103"/>
  <c r="GL9"/>
  <c r="GL33"/>
  <c r="GL60"/>
  <c r="GL65"/>
  <c r="GL93"/>
  <c r="GL109"/>
  <c r="GL25"/>
  <c r="GL32"/>
  <c r="GL59"/>
  <c r="GL79"/>
  <c r="GL94"/>
  <c r="GL113"/>
  <c r="GL17"/>
  <c r="GL77"/>
  <c r="GL15"/>
  <c r="GL82"/>
  <c r="GL30"/>
  <c r="GL88"/>
  <c r="GL110"/>
  <c r="GL72"/>
  <c r="GL92"/>
  <c r="GL78"/>
  <c r="GL41"/>
  <c r="GL16"/>
  <c r="GL104"/>
  <c r="GL18"/>
  <c r="GL44"/>
  <c r="GL55"/>
  <c r="GL75"/>
  <c r="GL91"/>
  <c r="GL112"/>
  <c r="GL28"/>
  <c r="GL31"/>
  <c r="GL70"/>
  <c r="GL80"/>
  <c r="GL102"/>
  <c r="GL7"/>
  <c r="GL27"/>
  <c r="GL46"/>
  <c r="GL61"/>
  <c r="GL90"/>
  <c r="GL106"/>
  <c r="GM2"/>
  <c r="GM105" s="1"/>
  <c r="GL58"/>
  <c r="GL11"/>
  <c r="GL64"/>
  <c r="GL12"/>
  <c r="GL73"/>
  <c r="GL48"/>
  <c r="GL14"/>
  <c r="GL54"/>
  <c r="GL22"/>
  <c r="GL107"/>
  <c r="GL87"/>
  <c r="GL10"/>
  <c r="GL26"/>
  <c r="GL45"/>
  <c r="GL66"/>
  <c r="GL81"/>
  <c r="GL108"/>
  <c r="GL29"/>
  <c r="GL39"/>
  <c r="GL63"/>
  <c r="GL74"/>
  <c r="GL97"/>
  <c r="GL114"/>
  <c r="GL24"/>
  <c r="GL49"/>
  <c r="GL62"/>
  <c r="GL76"/>
  <c r="GP3" i="2"/>
  <c r="GO2"/>
  <c r="GO4"/>
  <c r="GK21" i="5"/>
  <c r="GL20"/>
  <c r="GK101"/>
  <c r="GL100"/>
  <c r="GK69"/>
  <c r="GL68"/>
  <c r="GK85"/>
  <c r="GL84"/>
  <c r="GK53"/>
  <c r="GL52"/>
  <c r="GK37"/>
  <c r="GL36"/>
  <c r="GM5"/>
  <c r="GN4"/>
  <c r="GN4" i="6"/>
  <c r="GO3"/>
  <c r="GM66" i="5" l="1"/>
  <c r="GM46"/>
  <c r="GM17"/>
  <c r="GM76"/>
  <c r="GM106"/>
  <c r="GM49"/>
  <c r="GM50"/>
  <c r="GM43"/>
  <c r="GM9"/>
  <c r="GM10"/>
  <c r="GM73"/>
  <c r="GM31"/>
  <c r="GM78"/>
  <c r="GM102"/>
  <c r="GM32"/>
  <c r="GM27"/>
  <c r="GM13"/>
  <c r="GM30"/>
  <c r="GM98"/>
  <c r="GM108"/>
  <c r="GM96"/>
  <c r="GM71"/>
  <c r="GM24"/>
  <c r="GM38"/>
  <c r="GM95"/>
  <c r="GM47"/>
  <c r="GM65"/>
  <c r="GM12"/>
  <c r="GM59"/>
  <c r="GM94"/>
  <c r="GM114"/>
  <c r="GM6"/>
  <c r="GM82"/>
  <c r="GM104"/>
  <c r="GM74"/>
  <c r="GM45"/>
  <c r="GM112"/>
  <c r="GM25"/>
  <c r="GM39"/>
  <c r="GM58"/>
  <c r="GM91"/>
  <c r="GM11"/>
  <c r="GM41"/>
  <c r="GM63"/>
  <c r="GM90"/>
  <c r="GM111"/>
  <c r="GM34"/>
  <c r="GM56"/>
  <c r="GM81"/>
  <c r="GM110"/>
  <c r="GM23"/>
  <c r="GM18"/>
  <c r="GM8"/>
  <c r="GM80"/>
  <c r="GM15"/>
  <c r="GM93"/>
  <c r="GM40"/>
  <c r="GM54"/>
  <c r="GM72"/>
  <c r="GM88"/>
  <c r="GM48"/>
  <c r="GM22"/>
  <c r="GM92"/>
  <c r="GM26"/>
  <c r="GM33"/>
  <c r="GM55"/>
  <c r="GM87"/>
  <c r="GM113"/>
  <c r="GM16"/>
  <c r="GM64"/>
  <c r="GM77"/>
  <c r="GM107"/>
  <c r="GM29"/>
  <c r="GM61"/>
  <c r="GM75"/>
  <c r="GM103"/>
  <c r="GM57"/>
  <c r="GM70"/>
  <c r="GM89"/>
  <c r="GM109"/>
  <c r="GM14"/>
  <c r="GM44"/>
  <c r="GM60"/>
  <c r="GM79"/>
  <c r="GM97"/>
  <c r="GM7"/>
  <c r="GM28"/>
  <c r="GM42"/>
  <c r="GM62"/>
  <c r="GM86"/>
  <c r="GN2"/>
  <c r="GN105" s="1"/>
  <c r="GQ3" i="2"/>
  <c r="GP2"/>
  <c r="GP4"/>
  <c r="GM36" i="5"/>
  <c r="GL37"/>
  <c r="GL85"/>
  <c r="GM84"/>
  <c r="GL101"/>
  <c r="GM100"/>
  <c r="GL53"/>
  <c r="GM52"/>
  <c r="GM68"/>
  <c r="GL69"/>
  <c r="GM20"/>
  <c r="GL21"/>
  <c r="GO4"/>
  <c r="GN5"/>
  <c r="GO4" i="6"/>
  <c r="GP3"/>
  <c r="GN44" i="5" l="1"/>
  <c r="GN55"/>
  <c r="GN77"/>
  <c r="GN86"/>
  <c r="GN8"/>
  <c r="GN18"/>
  <c r="GN79"/>
  <c r="GN11"/>
  <c r="GN97"/>
  <c r="GN61"/>
  <c r="GN103"/>
  <c r="GN74"/>
  <c r="GN46"/>
  <c r="GN113"/>
  <c r="GN78"/>
  <c r="GN64"/>
  <c r="GN80"/>
  <c r="GN27"/>
  <c r="GN92"/>
  <c r="GN48"/>
  <c r="GN31"/>
  <c r="GN45"/>
  <c r="GN26"/>
  <c r="GN56"/>
  <c r="GN7"/>
  <c r="GN28"/>
  <c r="GN73"/>
  <c r="GN109"/>
  <c r="GN41"/>
  <c r="GN76"/>
  <c r="GN98"/>
  <c r="GN13"/>
  <c r="GN82"/>
  <c r="GN104"/>
  <c r="GN25"/>
  <c r="GN102"/>
  <c r="GN42"/>
  <c r="GN112"/>
  <c r="GN54"/>
  <c r="GN10"/>
  <c r="GN29"/>
  <c r="GN39"/>
  <c r="GN59"/>
  <c r="GN81"/>
  <c r="GN106"/>
  <c r="GN16"/>
  <c r="GN38"/>
  <c r="GN50"/>
  <c r="GN70"/>
  <c r="GN94"/>
  <c r="GN111"/>
  <c r="GN14"/>
  <c r="GN40"/>
  <c r="GN71"/>
  <c r="GN95"/>
  <c r="GN32"/>
  <c r="GN57"/>
  <c r="GN66"/>
  <c r="GN58"/>
  <c r="GN90"/>
  <c r="GN22"/>
  <c r="GN49"/>
  <c r="GN12"/>
  <c r="GN62"/>
  <c r="GN6"/>
  <c r="GN89"/>
  <c r="GN23"/>
  <c r="GN93"/>
  <c r="GN24"/>
  <c r="GN107"/>
  <c r="GN30"/>
  <c r="GN33"/>
  <c r="GN60"/>
  <c r="GN75"/>
  <c r="GN96"/>
  <c r="GN9"/>
  <c r="GN17"/>
  <c r="GN47"/>
  <c r="GN65"/>
  <c r="GN87"/>
  <c r="GN108"/>
  <c r="GN15"/>
  <c r="GN34"/>
  <c r="GN72"/>
  <c r="GN91"/>
  <c r="GN43"/>
  <c r="GN63"/>
  <c r="GN88"/>
  <c r="GN114"/>
  <c r="GN110"/>
  <c r="GO2"/>
  <c r="GO103" s="1"/>
  <c r="GR3" i="2"/>
  <c r="GQ2"/>
  <c r="GQ4"/>
  <c r="GM101" i="5"/>
  <c r="GN100"/>
  <c r="GM69"/>
  <c r="GN68"/>
  <c r="GM53"/>
  <c r="GN52"/>
  <c r="GM85"/>
  <c r="GN84"/>
  <c r="GM21"/>
  <c r="GN20"/>
  <c r="GM37"/>
  <c r="GN36"/>
  <c r="GP4"/>
  <c r="GO5"/>
  <c r="GP4" i="6"/>
  <c r="GQ3"/>
  <c r="GO80" i="5" l="1"/>
  <c r="GO29"/>
  <c r="GO27"/>
  <c r="GO105"/>
  <c r="GO104"/>
  <c r="GO57"/>
  <c r="GO42"/>
  <c r="GO15"/>
  <c r="GO28"/>
  <c r="GO55"/>
  <c r="GO14"/>
  <c r="GO60"/>
  <c r="GO106"/>
  <c r="GO25"/>
  <c r="GO74"/>
  <c r="GO109"/>
  <c r="GO31"/>
  <c r="GO77"/>
  <c r="GO26"/>
  <c r="GO49"/>
  <c r="GO102"/>
  <c r="GO39"/>
  <c r="GO72"/>
  <c r="GO111"/>
  <c r="GO50"/>
  <c r="GO45"/>
  <c r="GO93"/>
  <c r="GO6"/>
  <c r="GO33"/>
  <c r="GO89"/>
  <c r="GO9"/>
  <c r="GO44"/>
  <c r="GO88"/>
  <c r="GO16"/>
  <c r="GO62"/>
  <c r="GO95"/>
  <c r="GO97"/>
  <c r="GO30"/>
  <c r="GO71"/>
  <c r="GO110"/>
  <c r="GO46"/>
  <c r="GO86"/>
  <c r="GO7"/>
  <c r="GO41"/>
  <c r="GO90"/>
  <c r="GO17"/>
  <c r="GO63"/>
  <c r="GO91"/>
  <c r="GP2"/>
  <c r="GP104" s="1"/>
  <c r="GO11"/>
  <c r="GO82"/>
  <c r="GO54"/>
  <c r="GO8"/>
  <c r="GO87"/>
  <c r="GO12"/>
  <c r="GO48"/>
  <c r="GO58"/>
  <c r="GO78"/>
  <c r="GO96"/>
  <c r="GO114"/>
  <c r="GO23"/>
  <c r="GO38"/>
  <c r="GO66"/>
  <c r="GO76"/>
  <c r="GO98"/>
  <c r="GO10"/>
  <c r="GO18"/>
  <c r="GO40"/>
  <c r="GO70"/>
  <c r="GO81"/>
  <c r="GO107"/>
  <c r="GO56"/>
  <c r="GO47"/>
  <c r="GO113"/>
  <c r="GO75"/>
  <c r="GO13"/>
  <c r="GO32"/>
  <c r="GO59"/>
  <c r="GO65"/>
  <c r="GO92"/>
  <c r="GO108"/>
  <c r="GO24"/>
  <c r="GO43"/>
  <c r="GO73"/>
  <c r="GO64"/>
  <c r="GO94"/>
  <c r="GO112"/>
  <c r="GO22"/>
  <c r="GO34"/>
  <c r="GO61"/>
  <c r="GO79"/>
  <c r="GS3" i="2"/>
  <c r="GR2"/>
  <c r="GR4"/>
  <c r="GN37" i="5"/>
  <c r="GO36"/>
  <c r="GO84"/>
  <c r="GN85"/>
  <c r="GN69"/>
  <c r="GO68"/>
  <c r="GO20"/>
  <c r="GN21"/>
  <c r="GO52"/>
  <c r="GN53"/>
  <c r="GN101"/>
  <c r="GO100"/>
  <c r="GP5"/>
  <c r="GQ4"/>
  <c r="GQ4" i="6"/>
  <c r="GR3"/>
  <c r="GP22" i="5" l="1"/>
  <c r="GP41"/>
  <c r="GP27"/>
  <c r="GP39"/>
  <c r="GP97"/>
  <c r="GP47"/>
  <c r="GP76"/>
  <c r="GP58"/>
  <c r="GP79"/>
  <c r="GP74"/>
  <c r="GP77"/>
  <c r="GP73"/>
  <c r="GP29"/>
  <c r="GP114"/>
  <c r="GP12"/>
  <c r="GP89"/>
  <c r="GP56"/>
  <c r="GP106"/>
  <c r="GP63"/>
  <c r="GP17"/>
  <c r="GP95"/>
  <c r="GP71"/>
  <c r="GP110"/>
  <c r="GP88"/>
  <c r="GP59"/>
  <c r="GP7"/>
  <c r="GP90"/>
  <c r="GP62"/>
  <c r="GP9"/>
  <c r="GP33"/>
  <c r="GP60"/>
  <c r="GP65"/>
  <c r="GP93"/>
  <c r="GP109"/>
  <c r="GP18"/>
  <c r="GP44"/>
  <c r="GP55"/>
  <c r="GP75"/>
  <c r="GP91"/>
  <c r="GP112"/>
  <c r="GP16"/>
  <c r="GP42"/>
  <c r="GP57"/>
  <c r="GP87"/>
  <c r="GP111"/>
  <c r="GP10"/>
  <c r="GP32"/>
  <c r="GP113"/>
  <c r="GP70"/>
  <c r="GP31"/>
  <c r="GP11"/>
  <c r="GP15"/>
  <c r="GP34"/>
  <c r="GP64"/>
  <c r="GP82"/>
  <c r="GP107"/>
  <c r="GP6"/>
  <c r="GP26"/>
  <c r="GP45"/>
  <c r="GP66"/>
  <c r="GP81"/>
  <c r="GP108"/>
  <c r="GP13"/>
  <c r="GP43"/>
  <c r="GP54"/>
  <c r="GP78"/>
  <c r="GP96"/>
  <c r="GP30"/>
  <c r="GP25"/>
  <c r="GP94"/>
  <c r="GP49"/>
  <c r="GP24"/>
  <c r="GP98"/>
  <c r="GP28"/>
  <c r="GP38"/>
  <c r="GP50"/>
  <c r="GP80"/>
  <c r="GP102"/>
  <c r="GP8"/>
  <c r="GP23"/>
  <c r="GP46"/>
  <c r="GP61"/>
  <c r="GP86"/>
  <c r="GP103"/>
  <c r="GP14"/>
  <c r="GP40"/>
  <c r="GP48"/>
  <c r="GP72"/>
  <c r="GP92"/>
  <c r="GQ2"/>
  <c r="GQ104" s="1"/>
  <c r="GP105"/>
  <c r="GT3" i="2"/>
  <c r="GS2"/>
  <c r="GS4"/>
  <c r="GO101" i="5"/>
  <c r="GP100"/>
  <c r="GP52"/>
  <c r="GO53"/>
  <c r="GP20"/>
  <c r="GO21"/>
  <c r="GP84"/>
  <c r="GO85"/>
  <c r="GO69"/>
  <c r="GP68"/>
  <c r="GO37"/>
  <c r="GP36"/>
  <c r="GQ5"/>
  <c r="GR4"/>
  <c r="GR4" i="6"/>
  <c r="GS3"/>
  <c r="GQ14" i="5" l="1"/>
  <c r="GQ47"/>
  <c r="GQ66"/>
  <c r="GQ113"/>
  <c r="GQ103"/>
  <c r="GQ38"/>
  <c r="GQ30"/>
  <c r="GQ45"/>
  <c r="GQ11"/>
  <c r="GQ6"/>
  <c r="GQ71"/>
  <c r="GQ94"/>
  <c r="GQ90"/>
  <c r="GQ12"/>
  <c r="GQ43"/>
  <c r="GQ86"/>
  <c r="GQ46"/>
  <c r="GQ60"/>
  <c r="GQ74"/>
  <c r="GQ40"/>
  <c r="GQ77"/>
  <c r="GQ28"/>
  <c r="GQ44"/>
  <c r="GQ97"/>
  <c r="GQ87"/>
  <c r="GQ76"/>
  <c r="GQ75"/>
  <c r="GQ98"/>
  <c r="GQ61"/>
  <c r="GQ42"/>
  <c r="GQ13"/>
  <c r="GQ64"/>
  <c r="GQ26"/>
  <c r="GQ89"/>
  <c r="GQ50"/>
  <c r="GQ79"/>
  <c r="GQ8"/>
  <c r="GQ33"/>
  <c r="GQ70"/>
  <c r="GQ109"/>
  <c r="GQ23"/>
  <c r="GQ55"/>
  <c r="GQ96"/>
  <c r="GQ65"/>
  <c r="GQ102"/>
  <c r="GQ27"/>
  <c r="GQ58"/>
  <c r="GQ91"/>
  <c r="GQ18"/>
  <c r="GQ56"/>
  <c r="GQ82"/>
  <c r="GQ114"/>
  <c r="GQ29"/>
  <c r="GQ10"/>
  <c r="GQ7"/>
  <c r="GQ105"/>
  <c r="GQ16"/>
  <c r="GQ48"/>
  <c r="GQ81"/>
  <c r="GQ107"/>
  <c r="GQ24"/>
  <c r="GQ57"/>
  <c r="GQ80"/>
  <c r="GQ106"/>
  <c r="GQ22"/>
  <c r="GQ32"/>
  <c r="GQ72"/>
  <c r="GQ92"/>
  <c r="GQ63"/>
  <c r="GQ34"/>
  <c r="GQ110"/>
  <c r="GQ62"/>
  <c r="GQ15"/>
  <c r="GQ41"/>
  <c r="GQ49"/>
  <c r="GQ73"/>
  <c r="GQ93"/>
  <c r="GQ111"/>
  <c r="GQ25"/>
  <c r="GQ39"/>
  <c r="GQ59"/>
  <c r="GQ78"/>
  <c r="GQ95"/>
  <c r="GQ9"/>
  <c r="GQ17"/>
  <c r="GQ31"/>
  <c r="GQ54"/>
  <c r="GQ88"/>
  <c r="GQ112"/>
  <c r="GR2"/>
  <c r="GR102" s="1"/>
  <c r="GQ108"/>
  <c r="GU3" i="2"/>
  <c r="GT2"/>
  <c r="GT4"/>
  <c r="GQ20" i="5"/>
  <c r="GP21"/>
  <c r="GP37"/>
  <c r="GQ36"/>
  <c r="GQ84"/>
  <c r="GP85"/>
  <c r="GP53"/>
  <c r="GQ52"/>
  <c r="GQ68"/>
  <c r="GP69"/>
  <c r="GP101"/>
  <c r="GQ100"/>
  <c r="GS4"/>
  <c r="GR5"/>
  <c r="GS4" i="6"/>
  <c r="GT3"/>
  <c r="GR73" i="5" l="1"/>
  <c r="GR98"/>
  <c r="GR76"/>
  <c r="GR10"/>
  <c r="GR22"/>
  <c r="GR7"/>
  <c r="GR79"/>
  <c r="GR81"/>
  <c r="GR15"/>
  <c r="GR43"/>
  <c r="GR80"/>
  <c r="GR63"/>
  <c r="GR54"/>
  <c r="GR91"/>
  <c r="GR110"/>
  <c r="GR41"/>
  <c r="GR39"/>
  <c r="GR24"/>
  <c r="GR86"/>
  <c r="GR95"/>
  <c r="GR62"/>
  <c r="GR49"/>
  <c r="GR29"/>
  <c r="GR106"/>
  <c r="GR74"/>
  <c r="GR61"/>
  <c r="GR105"/>
  <c r="GR16"/>
  <c r="GR38"/>
  <c r="GR65"/>
  <c r="GR71"/>
  <c r="GR94"/>
  <c r="GR111"/>
  <c r="GR30"/>
  <c r="GR33"/>
  <c r="GR60"/>
  <c r="GR75"/>
  <c r="GR96"/>
  <c r="GR6"/>
  <c r="GR25"/>
  <c r="GR32"/>
  <c r="GR59"/>
  <c r="GR89"/>
  <c r="GR112"/>
  <c r="GR31"/>
  <c r="GR12"/>
  <c r="GR13"/>
  <c r="GR48"/>
  <c r="GR34"/>
  <c r="GR114"/>
  <c r="GR9"/>
  <c r="GR88"/>
  <c r="GR40"/>
  <c r="GR8"/>
  <c r="GR17"/>
  <c r="GR47"/>
  <c r="GR72"/>
  <c r="GR87"/>
  <c r="GR107"/>
  <c r="GR27"/>
  <c r="GR46"/>
  <c r="GR57"/>
  <c r="GR77"/>
  <c r="GR92"/>
  <c r="GR113"/>
  <c r="GR26"/>
  <c r="GR45"/>
  <c r="GR56"/>
  <c r="GR82"/>
  <c r="GR97"/>
  <c r="GR64"/>
  <c r="GR14"/>
  <c r="GR104"/>
  <c r="GR18"/>
  <c r="GR44"/>
  <c r="GR55"/>
  <c r="GR78"/>
  <c r="GR103"/>
  <c r="GR11"/>
  <c r="GR28"/>
  <c r="GR58"/>
  <c r="GR66"/>
  <c r="GR90"/>
  <c r="GR109"/>
  <c r="GR23"/>
  <c r="GR42"/>
  <c r="GR50"/>
  <c r="GR70"/>
  <c r="GR93"/>
  <c r="GS2"/>
  <c r="GS105" s="1"/>
  <c r="GR108"/>
  <c r="GV3" i="2"/>
  <c r="GU2"/>
  <c r="GU4"/>
  <c r="GQ101" i="5"/>
  <c r="GR100"/>
  <c r="GR52"/>
  <c r="GQ53"/>
  <c r="GQ37"/>
  <c r="GR36"/>
  <c r="GQ69"/>
  <c r="GR68"/>
  <c r="GR84"/>
  <c r="GQ85"/>
  <c r="GR20"/>
  <c r="GQ21"/>
  <c r="GT4"/>
  <c r="GS5"/>
  <c r="GT4" i="6"/>
  <c r="GU3"/>
  <c r="GS11" i="5" l="1"/>
  <c r="GS91"/>
  <c r="GS40"/>
  <c r="GS102"/>
  <c r="GS64"/>
  <c r="GS82"/>
  <c r="GS16"/>
  <c r="GS50"/>
  <c r="GS59"/>
  <c r="GS47"/>
  <c r="GS63"/>
  <c r="GS60"/>
  <c r="GS103"/>
  <c r="GS23"/>
  <c r="GS15"/>
  <c r="GS28"/>
  <c r="GS10"/>
  <c r="GS77"/>
  <c r="GS43"/>
  <c r="GS13"/>
  <c r="GS92"/>
  <c r="GS72"/>
  <c r="GS70"/>
  <c r="GS17"/>
  <c r="GS26"/>
  <c r="GS90"/>
  <c r="GS33"/>
  <c r="GS104"/>
  <c r="GS45"/>
  <c r="GS22"/>
  <c r="GS34"/>
  <c r="GS95"/>
  <c r="GS111"/>
  <c r="GS54"/>
  <c r="GS98"/>
  <c r="GS14"/>
  <c r="GS79"/>
  <c r="GS8"/>
  <c r="GS58"/>
  <c r="GS87"/>
  <c r="GS66"/>
  <c r="GS81"/>
  <c r="GS73"/>
  <c r="GS39"/>
  <c r="GS7"/>
  <c r="GS41"/>
  <c r="GS76"/>
  <c r="GS112"/>
  <c r="GS48"/>
  <c r="GS74"/>
  <c r="GS106"/>
  <c r="GS29"/>
  <c r="GS56"/>
  <c r="GS93"/>
  <c r="GS18"/>
  <c r="GS107"/>
  <c r="GS38"/>
  <c r="GS86"/>
  <c r="GS75"/>
  <c r="GS24"/>
  <c r="GS42"/>
  <c r="GS49"/>
  <c r="GS94"/>
  <c r="GS6"/>
  <c r="GS32"/>
  <c r="GS61"/>
  <c r="GS89"/>
  <c r="GS109"/>
  <c r="GS30"/>
  <c r="GS55"/>
  <c r="GS71"/>
  <c r="GS113"/>
  <c r="GS9"/>
  <c r="GS25"/>
  <c r="GS44"/>
  <c r="GS65"/>
  <c r="GS88"/>
  <c r="GS108"/>
  <c r="GS12"/>
  <c r="GS31"/>
  <c r="GS62"/>
  <c r="GS78"/>
  <c r="GS96"/>
  <c r="GS114"/>
  <c r="GS27"/>
  <c r="GS46"/>
  <c r="GS57"/>
  <c r="GS80"/>
  <c r="GS97"/>
  <c r="GT2"/>
  <c r="GT106" s="1"/>
  <c r="GS110"/>
  <c r="GW3" i="2"/>
  <c r="GV2"/>
  <c r="GV4"/>
  <c r="GS84" i="5"/>
  <c r="GR85"/>
  <c r="GR69"/>
  <c r="GS68"/>
  <c r="GS52"/>
  <c r="GR53"/>
  <c r="GR21"/>
  <c r="GS20"/>
  <c r="GR37"/>
  <c r="GS36"/>
  <c r="GR101"/>
  <c r="GS100"/>
  <c r="GT5"/>
  <c r="GU4"/>
  <c r="GU4" i="6"/>
  <c r="GV3"/>
  <c r="GT50" i="5" l="1"/>
  <c r="GT54"/>
  <c r="GT70"/>
  <c r="GT81"/>
  <c r="GT17"/>
  <c r="GT64"/>
  <c r="GT45"/>
  <c r="GT29"/>
  <c r="GT13"/>
  <c r="GT92"/>
  <c r="GT71"/>
  <c r="GT26"/>
  <c r="GT57"/>
  <c r="GT95"/>
  <c r="GT39"/>
  <c r="GT74"/>
  <c r="GT24"/>
  <c r="GT10"/>
  <c r="GT42"/>
  <c r="GT14"/>
  <c r="GT22"/>
  <c r="GT6"/>
  <c r="GT46"/>
  <c r="GT86"/>
  <c r="GT7"/>
  <c r="GT41"/>
  <c r="GT108"/>
  <c r="GT58"/>
  <c r="GT16"/>
  <c r="GT63"/>
  <c r="GT111"/>
  <c r="GT8"/>
  <c r="GT47"/>
  <c r="GT66"/>
  <c r="GT107"/>
  <c r="GT38"/>
  <c r="GT82"/>
  <c r="GT55"/>
  <c r="GT104"/>
  <c r="GT40"/>
  <c r="GT78"/>
  <c r="GT105"/>
  <c r="GT23"/>
  <c r="GT49"/>
  <c r="GT77"/>
  <c r="GT103"/>
  <c r="GT28"/>
  <c r="GT62"/>
  <c r="GT102"/>
  <c r="GT30"/>
  <c r="GT76"/>
  <c r="GT43"/>
  <c r="GT87"/>
  <c r="GT96"/>
  <c r="GT72"/>
  <c r="GT11"/>
  <c r="GT89"/>
  <c r="GT18"/>
  <c r="GT44"/>
  <c r="GT48"/>
  <c r="GT75"/>
  <c r="GT91"/>
  <c r="GT112"/>
  <c r="GT15"/>
  <c r="GT59"/>
  <c r="GT80"/>
  <c r="GT114"/>
  <c r="GT56"/>
  <c r="GT88"/>
  <c r="GT9"/>
  <c r="GT33"/>
  <c r="GT60"/>
  <c r="GT65"/>
  <c r="GT97"/>
  <c r="GT12"/>
  <c r="GT32"/>
  <c r="GT79"/>
  <c r="GT98"/>
  <c r="GT93"/>
  <c r="GT109"/>
  <c r="GT25"/>
  <c r="GT31"/>
  <c r="GT73"/>
  <c r="GT94"/>
  <c r="GT27"/>
  <c r="GT34"/>
  <c r="GT61"/>
  <c r="GT90"/>
  <c r="GT113"/>
  <c r="GU2"/>
  <c r="GU106" s="1"/>
  <c r="GT110"/>
  <c r="GX3" i="2"/>
  <c r="GW2"/>
  <c r="GW4"/>
  <c r="GS37" i="5"/>
  <c r="GT36"/>
  <c r="GS53"/>
  <c r="GT52"/>
  <c r="GT84"/>
  <c r="GS85"/>
  <c r="GS101"/>
  <c r="GT100"/>
  <c r="GT20"/>
  <c r="GS21"/>
  <c r="GS69"/>
  <c r="GT68"/>
  <c r="GU5"/>
  <c r="GV4"/>
  <c r="GW3" i="6"/>
  <c r="GV4"/>
  <c r="GU46" i="5" l="1"/>
  <c r="GU104"/>
  <c r="GU47"/>
  <c r="GU80"/>
  <c r="GU34"/>
  <c r="GU17"/>
  <c r="GU75"/>
  <c r="GU26"/>
  <c r="GU9"/>
  <c r="GU66"/>
  <c r="GU15"/>
  <c r="GU88"/>
  <c r="GU110"/>
  <c r="GU93"/>
  <c r="GU54"/>
  <c r="GU61"/>
  <c r="GU33"/>
  <c r="GU31"/>
  <c r="GU10"/>
  <c r="GU94"/>
  <c r="GU56"/>
  <c r="GU102"/>
  <c r="GU16"/>
  <c r="GU107"/>
  <c r="GU18"/>
  <c r="GU32"/>
  <c r="GU55"/>
  <c r="GU79"/>
  <c r="GU96"/>
  <c r="GU12"/>
  <c r="GU28"/>
  <c r="GU42"/>
  <c r="GU62"/>
  <c r="GU86"/>
  <c r="GU105"/>
  <c r="GU6"/>
  <c r="GU27"/>
  <c r="GU57"/>
  <c r="GU70"/>
  <c r="GU91"/>
  <c r="GU13"/>
  <c r="GU44"/>
  <c r="GU64"/>
  <c r="GU22"/>
  <c r="GU49"/>
  <c r="GU76"/>
  <c r="GU92"/>
  <c r="GU112"/>
  <c r="GU29"/>
  <c r="GU43"/>
  <c r="GU63"/>
  <c r="GU78"/>
  <c r="GU103"/>
  <c r="GU8"/>
  <c r="GU24"/>
  <c r="GU38"/>
  <c r="GU58"/>
  <c r="GU89"/>
  <c r="GU97"/>
  <c r="GU73"/>
  <c r="GU14"/>
  <c r="GU77"/>
  <c r="GU7"/>
  <c r="GU90"/>
  <c r="GU45"/>
  <c r="GU48"/>
  <c r="GU71"/>
  <c r="GU41"/>
  <c r="GU111"/>
  <c r="GU65"/>
  <c r="GU11"/>
  <c r="GU23"/>
  <c r="GU50"/>
  <c r="GU72"/>
  <c r="GU82"/>
  <c r="GU108"/>
  <c r="GU30"/>
  <c r="GU40"/>
  <c r="GU60"/>
  <c r="GU81"/>
  <c r="GU98"/>
  <c r="GU114"/>
  <c r="GU25"/>
  <c r="GU39"/>
  <c r="GU59"/>
  <c r="GU74"/>
  <c r="GU87"/>
  <c r="GU113"/>
  <c r="GU95"/>
  <c r="GU109"/>
  <c r="GV2"/>
  <c r="GV110" s="1"/>
  <c r="GY3" i="2"/>
  <c r="GX2"/>
  <c r="GX4"/>
  <c r="GU20" i="5"/>
  <c r="GT21"/>
  <c r="GU84"/>
  <c r="GT85"/>
  <c r="GT69"/>
  <c r="GU68"/>
  <c r="GT101"/>
  <c r="GU100"/>
  <c r="GU52"/>
  <c r="GT53"/>
  <c r="GT37"/>
  <c r="GU36"/>
  <c r="GW4"/>
  <c r="GV5"/>
  <c r="GW4" i="6"/>
  <c r="GX3"/>
  <c r="GV81" i="5" l="1"/>
  <c r="GV55"/>
  <c r="GV14"/>
  <c r="GV10"/>
  <c r="GV24"/>
  <c r="GV72"/>
  <c r="GV38"/>
  <c r="GV111"/>
  <c r="GV82"/>
  <c r="GV6"/>
  <c r="GV50"/>
  <c r="GV75"/>
  <c r="GV39"/>
  <c r="GV16"/>
  <c r="GV94"/>
  <c r="GV56"/>
  <c r="GV108"/>
  <c r="GV29"/>
  <c r="GV106"/>
  <c r="GV70"/>
  <c r="GV40"/>
  <c r="GW2"/>
  <c r="GW104" s="1"/>
  <c r="GV25"/>
  <c r="GV89"/>
  <c r="GV54"/>
  <c r="GV26"/>
  <c r="GV97"/>
  <c r="GV74"/>
  <c r="GV7"/>
  <c r="GV28"/>
  <c r="GV58"/>
  <c r="GV73"/>
  <c r="GV90"/>
  <c r="GV109"/>
  <c r="GV22"/>
  <c r="GV41"/>
  <c r="GV64"/>
  <c r="GV80"/>
  <c r="GV98"/>
  <c r="GV9"/>
  <c r="GV13"/>
  <c r="GV43"/>
  <c r="GV59"/>
  <c r="GV88"/>
  <c r="GV105"/>
  <c r="GV102"/>
  <c r="GV12"/>
  <c r="GV86"/>
  <c r="GV65"/>
  <c r="GV42"/>
  <c r="GV112"/>
  <c r="GV30"/>
  <c r="GV33"/>
  <c r="GV49"/>
  <c r="GV79"/>
  <c r="GV96"/>
  <c r="GV8"/>
  <c r="GV17"/>
  <c r="GV47"/>
  <c r="GV63"/>
  <c r="GV87"/>
  <c r="GV107"/>
  <c r="GV15"/>
  <c r="GV34"/>
  <c r="GV61"/>
  <c r="GV76"/>
  <c r="GV95"/>
  <c r="GV114"/>
  <c r="GV104"/>
  <c r="GV32"/>
  <c r="GV48"/>
  <c r="GV66"/>
  <c r="GV45"/>
  <c r="GV23"/>
  <c r="GV93"/>
  <c r="GV27"/>
  <c r="GV46"/>
  <c r="GV57"/>
  <c r="GV77"/>
  <c r="GV92"/>
  <c r="GV113"/>
  <c r="GV18"/>
  <c r="GV44"/>
  <c r="GV60"/>
  <c r="GV78"/>
  <c r="GV103"/>
  <c r="GV11"/>
  <c r="GV31"/>
  <c r="GV62"/>
  <c r="GV71"/>
  <c r="GV91"/>
  <c r="GZ3" i="2"/>
  <c r="GY2"/>
  <c r="GY4"/>
  <c r="GV68" i="5"/>
  <c r="GU69"/>
  <c r="GV36"/>
  <c r="GU37"/>
  <c r="GV100"/>
  <c r="GU101"/>
  <c r="GU53"/>
  <c r="GV52"/>
  <c r="GU85"/>
  <c r="GV84"/>
  <c r="GV20"/>
  <c r="GU21"/>
  <c r="GX4"/>
  <c r="GW5"/>
  <c r="GX4" i="6"/>
  <c r="GY3"/>
  <c r="GW8" i="5" l="1"/>
  <c r="GW56"/>
  <c r="GW102"/>
  <c r="GW29"/>
  <c r="GW23"/>
  <c r="GW25"/>
  <c r="GW17"/>
  <c r="GW42"/>
  <c r="GW112"/>
  <c r="GW93"/>
  <c r="GW26"/>
  <c r="GW71"/>
  <c r="GW108"/>
  <c r="GW65"/>
  <c r="GW64"/>
  <c r="GW77"/>
  <c r="GW43"/>
  <c r="GW74"/>
  <c r="GW55"/>
  <c r="GW38"/>
  <c r="GW27"/>
  <c r="GW46"/>
  <c r="GW61"/>
  <c r="GW82"/>
  <c r="GW109"/>
  <c r="GW22"/>
  <c r="GW50"/>
  <c r="GW91"/>
  <c r="GW57"/>
  <c r="GW7"/>
  <c r="GW90"/>
  <c r="GW54"/>
  <c r="GW9"/>
  <c r="GW88"/>
  <c r="GW28"/>
  <c r="GW47"/>
  <c r="GW58"/>
  <c r="GW75"/>
  <c r="GW105"/>
  <c r="GW16"/>
  <c r="GW41"/>
  <c r="GW79"/>
  <c r="GW59"/>
  <c r="GW98"/>
  <c r="GW45"/>
  <c r="GW24"/>
  <c r="GW94"/>
  <c r="GW44"/>
  <c r="GW11"/>
  <c r="GW30"/>
  <c r="GW48"/>
  <c r="GW60"/>
  <c r="GW87"/>
  <c r="GW113"/>
  <c r="GW39"/>
  <c r="GW49"/>
  <c r="GW111"/>
  <c r="GW76"/>
  <c r="GW97"/>
  <c r="GW10"/>
  <c r="GW18"/>
  <c r="GW63"/>
  <c r="GW86"/>
  <c r="GW103"/>
  <c r="GW12"/>
  <c r="GW95"/>
  <c r="GW6"/>
  <c r="GW92"/>
  <c r="GW40"/>
  <c r="GW70"/>
  <c r="GW81"/>
  <c r="GW107"/>
  <c r="GW13"/>
  <c r="GW72"/>
  <c r="GW32"/>
  <c r="GW110"/>
  <c r="GX2"/>
  <c r="GX104" s="1"/>
  <c r="GW31"/>
  <c r="GW62"/>
  <c r="GW78"/>
  <c r="GW96"/>
  <c r="GW114"/>
  <c r="GW14"/>
  <c r="GW33"/>
  <c r="GW66"/>
  <c r="GW89"/>
  <c r="GW106"/>
  <c r="GW15"/>
  <c r="GW34"/>
  <c r="GW73"/>
  <c r="GW80"/>
  <c r="HA3" i="2"/>
  <c r="GZ2"/>
  <c r="GZ4"/>
  <c r="GV101" i="5"/>
  <c r="GW100"/>
  <c r="GV69"/>
  <c r="GW68"/>
  <c r="GW52"/>
  <c r="GV53"/>
  <c r="GW20"/>
  <c r="GV21"/>
  <c r="GV37"/>
  <c r="GW36"/>
  <c r="GW84"/>
  <c r="GV85"/>
  <c r="GX5"/>
  <c r="GY4"/>
  <c r="GY4" i="6"/>
  <c r="GZ3"/>
  <c r="GX82" i="5" l="1"/>
  <c r="GX11"/>
  <c r="GX113"/>
  <c r="GX13"/>
  <c r="GX49"/>
  <c r="GX32"/>
  <c r="GX31"/>
  <c r="GX64"/>
  <c r="GX26"/>
  <c r="GX108"/>
  <c r="GX78"/>
  <c r="GX90"/>
  <c r="GX41"/>
  <c r="GX10"/>
  <c r="GX81"/>
  <c r="GX70"/>
  <c r="GX7"/>
  <c r="GX15"/>
  <c r="GX105"/>
  <c r="GX66"/>
  <c r="GX43"/>
  <c r="GX25"/>
  <c r="GX94"/>
  <c r="GX110"/>
  <c r="GX61"/>
  <c r="GX24"/>
  <c r="GX98"/>
  <c r="GX28"/>
  <c r="GX38"/>
  <c r="GX62"/>
  <c r="GX80"/>
  <c r="GX102"/>
  <c r="GX8"/>
  <c r="GX23"/>
  <c r="GX46"/>
  <c r="GX57"/>
  <c r="GX86"/>
  <c r="GX103"/>
  <c r="GX14"/>
  <c r="GX40"/>
  <c r="GX48"/>
  <c r="GX72"/>
  <c r="GX92"/>
  <c r="GX111"/>
  <c r="GY2"/>
  <c r="GY102" s="1"/>
  <c r="GX88"/>
  <c r="GX79"/>
  <c r="GX73"/>
  <c r="GX34"/>
  <c r="GX56"/>
  <c r="GX76"/>
  <c r="GX29"/>
  <c r="GX39"/>
  <c r="GX63"/>
  <c r="GX74"/>
  <c r="GX97"/>
  <c r="GX114"/>
  <c r="GX17"/>
  <c r="GX47"/>
  <c r="GX54"/>
  <c r="GX77"/>
  <c r="GX95"/>
  <c r="GX6"/>
  <c r="GX22"/>
  <c r="GX45"/>
  <c r="GX71"/>
  <c r="GX89"/>
  <c r="GX107"/>
  <c r="GX96"/>
  <c r="GX30"/>
  <c r="GX59"/>
  <c r="GX9"/>
  <c r="GX27"/>
  <c r="GX106"/>
  <c r="GX58"/>
  <c r="GX12"/>
  <c r="GX33"/>
  <c r="GX60"/>
  <c r="GX65"/>
  <c r="GX93"/>
  <c r="GX109"/>
  <c r="GX18"/>
  <c r="GX44"/>
  <c r="GX55"/>
  <c r="GX75"/>
  <c r="GX91"/>
  <c r="GX112"/>
  <c r="GX16"/>
  <c r="GX42"/>
  <c r="GX50"/>
  <c r="GX87"/>
  <c r="HB3" i="2"/>
  <c r="HA2"/>
  <c r="HA4"/>
  <c r="GX52" i="5"/>
  <c r="GW53"/>
  <c r="GW69"/>
  <c r="GX68"/>
  <c r="GX84"/>
  <c r="GW85"/>
  <c r="GX20"/>
  <c r="GW21"/>
  <c r="GW37"/>
  <c r="GX36"/>
  <c r="GW101"/>
  <c r="GX100"/>
  <c r="GY5"/>
  <c r="GZ4"/>
  <c r="HA3" i="6"/>
  <c r="GZ4"/>
  <c r="GY98" i="5" l="1"/>
  <c r="GY106"/>
  <c r="GY6"/>
  <c r="GY46"/>
  <c r="GY30"/>
  <c r="GY82"/>
  <c r="GY48"/>
  <c r="GY26"/>
  <c r="GY23"/>
  <c r="GY95"/>
  <c r="GY43"/>
  <c r="GY11"/>
  <c r="GY14"/>
  <c r="GY93"/>
  <c r="GY89"/>
  <c r="GY74"/>
  <c r="GY91"/>
  <c r="GY40"/>
  <c r="GY75"/>
  <c r="GY9"/>
  <c r="GY56"/>
  <c r="GY15"/>
  <c r="GY90"/>
  <c r="GY109"/>
  <c r="GY113"/>
  <c r="GY78"/>
  <c r="GY58"/>
  <c r="GY27"/>
  <c r="GY25"/>
  <c r="GY33"/>
  <c r="GY29"/>
  <c r="GY64"/>
  <c r="GY103"/>
  <c r="GY45"/>
  <c r="GY96"/>
  <c r="GY55"/>
  <c r="GY62"/>
  <c r="GY70"/>
  <c r="GY38"/>
  <c r="GY63"/>
  <c r="GY87"/>
  <c r="GY80"/>
  <c r="GY10"/>
  <c r="GY34"/>
  <c r="GY61"/>
  <c r="GY66"/>
  <c r="GY94"/>
  <c r="GY110"/>
  <c r="GY17"/>
  <c r="GY50"/>
  <c r="GY81"/>
  <c r="GY7"/>
  <c r="GY44"/>
  <c r="GY73"/>
  <c r="GY111"/>
  <c r="GY57"/>
  <c r="GY24"/>
  <c r="GY39"/>
  <c r="GY12"/>
  <c r="GY60"/>
  <c r="GY8"/>
  <c r="GY28"/>
  <c r="GY42"/>
  <c r="GY71"/>
  <c r="GY86"/>
  <c r="GY108"/>
  <c r="GY22"/>
  <c r="GY31"/>
  <c r="GY72"/>
  <c r="GY104"/>
  <c r="GY41"/>
  <c r="GY65"/>
  <c r="GY97"/>
  <c r="GY114"/>
  <c r="GY18"/>
  <c r="GY32"/>
  <c r="GY59"/>
  <c r="GY88"/>
  <c r="GY107"/>
  <c r="GY16"/>
  <c r="GY49"/>
  <c r="GY79"/>
  <c r="GY105"/>
  <c r="GY76"/>
  <c r="GY92"/>
  <c r="GY112"/>
  <c r="GY13"/>
  <c r="GY47"/>
  <c r="GY54"/>
  <c r="GY77"/>
  <c r="GZ2"/>
  <c r="GZ102" s="1"/>
  <c r="HC3" i="2"/>
  <c r="HB2"/>
  <c r="HB4"/>
  <c r="GX101" i="5"/>
  <c r="GY100"/>
  <c r="GY68"/>
  <c r="GX69"/>
  <c r="GX21"/>
  <c r="GY20"/>
  <c r="GY36"/>
  <c r="GX37"/>
  <c r="GY84"/>
  <c r="GX85"/>
  <c r="GY52"/>
  <c r="GX53"/>
  <c r="HA4"/>
  <c r="GZ5"/>
  <c r="HA4" i="6"/>
  <c r="HB3"/>
  <c r="GZ14" i="5" l="1"/>
  <c r="GZ65"/>
  <c r="GZ18"/>
  <c r="GZ31"/>
  <c r="GZ10"/>
  <c r="GZ34"/>
  <c r="GZ79"/>
  <c r="GZ9"/>
  <c r="GZ47"/>
  <c r="GZ13"/>
  <c r="GZ12"/>
  <c r="GZ98"/>
  <c r="GZ39"/>
  <c r="GZ42"/>
  <c r="GZ110"/>
  <c r="GZ104"/>
  <c r="GZ114"/>
  <c r="GZ44"/>
  <c r="GZ94"/>
  <c r="GZ33"/>
  <c r="GZ8"/>
  <c r="GZ62"/>
  <c r="GZ40"/>
  <c r="GZ61"/>
  <c r="GZ17"/>
  <c r="GZ71"/>
  <c r="GZ7"/>
  <c r="GZ81"/>
  <c r="GZ11"/>
  <c r="GZ91"/>
  <c r="GZ88"/>
  <c r="GZ78"/>
  <c r="GZ15"/>
  <c r="GZ95"/>
  <c r="GZ22"/>
  <c r="GZ41"/>
  <c r="GZ72"/>
  <c r="GZ82"/>
  <c r="GZ111"/>
  <c r="GZ29"/>
  <c r="GZ55"/>
  <c r="GZ109"/>
  <c r="GZ64"/>
  <c r="GZ43"/>
  <c r="GZ73"/>
  <c r="GZ59"/>
  <c r="GZ60"/>
  <c r="GZ105"/>
  <c r="GZ76"/>
  <c r="GZ16"/>
  <c r="GZ38"/>
  <c r="GZ74"/>
  <c r="GZ80"/>
  <c r="GZ103"/>
  <c r="GZ30"/>
  <c r="GZ58"/>
  <c r="GZ106"/>
  <c r="GZ54"/>
  <c r="GZ28"/>
  <c r="GZ56"/>
  <c r="GZ90"/>
  <c r="GZ24"/>
  <c r="GZ70"/>
  <c r="GZ66"/>
  <c r="GZ96"/>
  <c r="GZ23"/>
  <c r="GZ50"/>
  <c r="GZ93"/>
  <c r="GZ86"/>
  <c r="GZ6"/>
  <c r="GZ25"/>
  <c r="GZ32"/>
  <c r="GZ48"/>
  <c r="GZ89"/>
  <c r="GZ112"/>
  <c r="GZ63"/>
  <c r="GZ87"/>
  <c r="GZ108"/>
  <c r="GZ27"/>
  <c r="GZ46"/>
  <c r="GZ57"/>
  <c r="GZ77"/>
  <c r="GZ92"/>
  <c r="GZ113"/>
  <c r="GZ26"/>
  <c r="GZ45"/>
  <c r="GZ49"/>
  <c r="GZ75"/>
  <c r="GZ97"/>
  <c r="GZ107"/>
  <c r="HA2"/>
  <c r="HA102" s="1"/>
  <c r="HD3" i="2"/>
  <c r="HC2"/>
  <c r="HC4"/>
  <c r="GY85" i="5"/>
  <c r="GZ84"/>
  <c r="GY53"/>
  <c r="GZ52"/>
  <c r="GY37"/>
  <c r="GZ36"/>
  <c r="GY69"/>
  <c r="GZ68"/>
  <c r="GY21"/>
  <c r="GZ20"/>
  <c r="GY101"/>
  <c r="GZ100"/>
  <c r="HB4"/>
  <c r="HA5"/>
  <c r="HB4" i="6"/>
  <c r="HC3"/>
  <c r="HA59" i="5" l="1"/>
  <c r="HA62"/>
  <c r="HA114"/>
  <c r="HA38"/>
  <c r="HA6"/>
  <c r="HA80"/>
  <c r="HA16"/>
  <c r="HA95"/>
  <c r="HA58"/>
  <c r="HA89"/>
  <c r="HA77"/>
  <c r="HA87"/>
  <c r="HA66"/>
  <c r="HA31"/>
  <c r="HA32"/>
  <c r="HA73"/>
  <c r="HA17"/>
  <c r="HA39"/>
  <c r="HA63"/>
  <c r="HA74"/>
  <c r="HA91"/>
  <c r="HA111"/>
  <c r="HA28"/>
  <c r="HA65"/>
  <c r="HA43"/>
  <c r="HA112"/>
  <c r="HA29"/>
  <c r="HA78"/>
  <c r="HA61"/>
  <c r="HA108"/>
  <c r="HA96"/>
  <c r="HA34"/>
  <c r="HA13"/>
  <c r="HA92"/>
  <c r="HA40"/>
  <c r="HA10"/>
  <c r="HA18"/>
  <c r="HA44"/>
  <c r="HA70"/>
  <c r="HA81"/>
  <c r="HA107"/>
  <c r="HA8"/>
  <c r="HA55"/>
  <c r="HA24"/>
  <c r="HA94"/>
  <c r="HA12"/>
  <c r="HA15"/>
  <c r="HA104"/>
  <c r="HA72"/>
  <c r="HA14"/>
  <c r="HA106"/>
  <c r="HA22"/>
  <c r="HA41"/>
  <c r="HA49"/>
  <c r="HA79"/>
  <c r="HA103"/>
  <c r="HA11"/>
  <c r="HA47"/>
  <c r="HA109"/>
  <c r="HA64"/>
  <c r="HB2"/>
  <c r="HB95" s="1"/>
  <c r="HA54"/>
  <c r="HA71"/>
  <c r="HA93"/>
  <c r="HA113"/>
  <c r="HA23"/>
  <c r="HA42"/>
  <c r="HA50"/>
  <c r="HA86"/>
  <c r="HA98"/>
  <c r="HA30"/>
  <c r="HA33"/>
  <c r="HA60"/>
  <c r="HA82"/>
  <c r="HA105"/>
  <c r="HA9"/>
  <c r="HA25"/>
  <c r="HA48"/>
  <c r="HA75"/>
  <c r="HA88"/>
  <c r="HA110"/>
  <c r="HA27"/>
  <c r="HA46"/>
  <c r="HA57"/>
  <c r="HA76"/>
  <c r="HA97"/>
  <c r="HA7"/>
  <c r="HA26"/>
  <c r="HA45"/>
  <c r="HA56"/>
  <c r="HA90"/>
  <c r="HE3" i="2"/>
  <c r="HD2"/>
  <c r="HD4"/>
  <c r="GZ101" i="5"/>
  <c r="HA100"/>
  <c r="GZ69"/>
  <c r="HA68"/>
  <c r="HA52"/>
  <c r="GZ53"/>
  <c r="GZ21"/>
  <c r="HA20"/>
  <c r="GZ37"/>
  <c r="HA36"/>
  <c r="HA84"/>
  <c r="GZ85"/>
  <c r="HB5"/>
  <c r="HC4"/>
  <c r="HC4" i="6"/>
  <c r="HD3"/>
  <c r="HB15" i="5" l="1"/>
  <c r="HB7"/>
  <c r="HB11"/>
  <c r="HB43"/>
  <c r="HB90"/>
  <c r="HB38"/>
  <c r="HB49"/>
  <c r="HB65"/>
  <c r="HB13"/>
  <c r="HB96"/>
  <c r="HB61"/>
  <c r="HB26"/>
  <c r="HB108"/>
  <c r="HB41"/>
  <c r="HB97"/>
  <c r="HB78"/>
  <c r="HB34"/>
  <c r="HB10"/>
  <c r="HB81"/>
  <c r="HB29"/>
  <c r="HB54"/>
  <c r="HB27"/>
  <c r="HB106"/>
  <c r="HB66"/>
  <c r="HB105"/>
  <c r="HB9"/>
  <c r="HB93"/>
  <c r="HB70"/>
  <c r="HB39"/>
  <c r="HB114"/>
  <c r="HB16"/>
  <c r="HB42"/>
  <c r="HB50"/>
  <c r="HB87"/>
  <c r="HB104"/>
  <c r="HB12"/>
  <c r="HB30"/>
  <c r="HB56"/>
  <c r="HB73"/>
  <c r="HB88"/>
  <c r="HB110"/>
  <c r="HB18"/>
  <c r="HB44"/>
  <c r="HB55"/>
  <c r="HB75"/>
  <c r="HB91"/>
  <c r="HB112"/>
  <c r="HC2"/>
  <c r="HC106" s="1"/>
  <c r="HB82"/>
  <c r="HB64"/>
  <c r="HB60"/>
  <c r="HB28"/>
  <c r="HB98"/>
  <c r="HB74"/>
  <c r="HB14"/>
  <c r="HB40"/>
  <c r="HB48"/>
  <c r="HB72"/>
  <c r="HB92"/>
  <c r="HB111"/>
  <c r="HB24"/>
  <c r="HB31"/>
  <c r="HB62"/>
  <c r="HB76"/>
  <c r="HB102"/>
  <c r="HB8"/>
  <c r="HB23"/>
  <c r="HB46"/>
  <c r="HB57"/>
  <c r="HB86"/>
  <c r="HB103"/>
  <c r="HB33"/>
  <c r="HB109"/>
  <c r="HB80"/>
  <c r="HB63"/>
  <c r="HB6"/>
  <c r="HB22"/>
  <c r="HB45"/>
  <c r="HB71"/>
  <c r="HB89"/>
  <c r="HB107"/>
  <c r="HB25"/>
  <c r="HB32"/>
  <c r="HB59"/>
  <c r="HB79"/>
  <c r="HB94"/>
  <c r="HB113"/>
  <c r="HB17"/>
  <c r="HB47"/>
  <c r="HB58"/>
  <c r="HB77"/>
  <c r="HF3" i="2"/>
  <c r="HE2"/>
  <c r="HE4"/>
  <c r="HA37" i="5"/>
  <c r="HB36"/>
  <c r="HA53"/>
  <c r="HB52"/>
  <c r="HB20"/>
  <c r="HA21"/>
  <c r="HA69"/>
  <c r="HB68"/>
  <c r="HB84"/>
  <c r="HA85"/>
  <c r="HA101"/>
  <c r="HB100"/>
  <c r="HD4"/>
  <c r="HC5"/>
  <c r="HD4" i="6"/>
  <c r="HE3"/>
  <c r="HC78" i="5" l="1"/>
  <c r="HC30"/>
  <c r="HC72"/>
  <c r="HC65"/>
  <c r="HC55"/>
  <c r="HC63"/>
  <c r="HC56"/>
  <c r="HC6"/>
  <c r="HC97"/>
  <c r="HC96"/>
  <c r="HC82"/>
  <c r="HC114"/>
  <c r="HC79"/>
  <c r="HC50"/>
  <c r="HC40"/>
  <c r="HC25"/>
  <c r="HC73"/>
  <c r="HC23"/>
  <c r="HC108"/>
  <c r="HC75"/>
  <c r="HC39"/>
  <c r="HC47"/>
  <c r="HC60"/>
  <c r="HC64"/>
  <c r="HC14"/>
  <c r="HC46"/>
  <c r="HC9"/>
  <c r="HC17"/>
  <c r="HC31"/>
  <c r="HC54"/>
  <c r="HC88"/>
  <c r="HC104"/>
  <c r="HC12"/>
  <c r="HC34"/>
  <c r="HC61"/>
  <c r="HC66"/>
  <c r="HC94"/>
  <c r="HC110"/>
  <c r="HC26"/>
  <c r="HC33"/>
  <c r="HC49"/>
  <c r="HC80"/>
  <c r="HC91"/>
  <c r="HC113"/>
  <c r="HC98"/>
  <c r="HC13"/>
  <c r="HC102"/>
  <c r="HC41"/>
  <c r="HC111"/>
  <c r="HC16"/>
  <c r="HC107"/>
  <c r="HC18"/>
  <c r="HC32"/>
  <c r="HC48"/>
  <c r="HC74"/>
  <c r="HC95"/>
  <c r="HC7"/>
  <c r="HC28"/>
  <c r="HC42"/>
  <c r="HC62"/>
  <c r="HC86"/>
  <c r="HC105"/>
  <c r="HC10"/>
  <c r="HC27"/>
  <c r="HC57"/>
  <c r="HC70"/>
  <c r="HC89"/>
  <c r="HC109"/>
  <c r="HC44"/>
  <c r="HC77"/>
  <c r="HC15"/>
  <c r="HC93"/>
  <c r="HC11"/>
  <c r="HC90"/>
  <c r="HC22"/>
  <c r="HC45"/>
  <c r="HC71"/>
  <c r="HC76"/>
  <c r="HC92"/>
  <c r="HC112"/>
  <c r="HC29"/>
  <c r="HC43"/>
  <c r="HC59"/>
  <c r="HC81"/>
  <c r="HC103"/>
  <c r="HC8"/>
  <c r="HC24"/>
  <c r="HC38"/>
  <c r="HC58"/>
  <c r="HC87"/>
  <c r="HD2"/>
  <c r="HD106" s="1"/>
  <c r="HG3" i="2"/>
  <c r="HF2"/>
  <c r="HF4"/>
  <c r="HB101" i="5"/>
  <c r="HC100"/>
  <c r="HC68"/>
  <c r="HB69"/>
  <c r="HB53"/>
  <c r="HC52"/>
  <c r="HB37"/>
  <c r="HC36"/>
  <c r="HC84"/>
  <c r="HB85"/>
  <c r="HC20"/>
  <c r="HB21"/>
  <c r="HE4"/>
  <c r="HD5"/>
  <c r="HE4" i="6"/>
  <c r="HF3"/>
  <c r="HD26" i="5" l="1"/>
  <c r="HD45"/>
  <c r="HD88"/>
  <c r="HD63"/>
  <c r="HD87"/>
  <c r="HD12"/>
  <c r="HD58"/>
  <c r="HD9"/>
  <c r="HD97"/>
  <c r="HD28"/>
  <c r="HD76"/>
  <c r="HD43"/>
  <c r="HD103"/>
  <c r="HD80"/>
  <c r="HD7"/>
  <c r="HD90"/>
  <c r="HD70"/>
  <c r="HD18"/>
  <c r="HD56"/>
  <c r="HD13"/>
  <c r="HD108"/>
  <c r="HD73"/>
  <c r="HD22"/>
  <c r="HD98"/>
  <c r="HD17"/>
  <c r="HD105"/>
  <c r="HD44"/>
  <c r="HD6"/>
  <c r="HD25"/>
  <c r="HD32"/>
  <c r="HD55"/>
  <c r="HD89"/>
  <c r="HD102"/>
  <c r="HD11"/>
  <c r="HD31"/>
  <c r="HD62"/>
  <c r="HD71"/>
  <c r="HD91"/>
  <c r="HD110"/>
  <c r="HD27"/>
  <c r="HD46"/>
  <c r="HD61"/>
  <c r="HD77"/>
  <c r="HD92"/>
  <c r="HD16"/>
  <c r="HD49"/>
  <c r="HD94"/>
  <c r="HD65"/>
  <c r="HD111"/>
  <c r="HD78"/>
  <c r="HD23"/>
  <c r="HD42"/>
  <c r="HD57"/>
  <c r="HD74"/>
  <c r="HD93"/>
  <c r="HD112"/>
  <c r="HD14"/>
  <c r="HD40"/>
  <c r="HD72"/>
  <c r="HD79"/>
  <c r="HD104"/>
  <c r="HD10"/>
  <c r="HD29"/>
  <c r="HD39"/>
  <c r="HD59"/>
  <c r="HD81"/>
  <c r="HD113"/>
  <c r="HD41"/>
  <c r="HD50"/>
  <c r="HD47"/>
  <c r="HD38"/>
  <c r="HD48"/>
  <c r="HD8"/>
  <c r="HD24"/>
  <c r="HD54"/>
  <c r="HD66"/>
  <c r="HD86"/>
  <c r="HD107"/>
  <c r="HD15"/>
  <c r="HD34"/>
  <c r="HD64"/>
  <c r="HD82"/>
  <c r="HD95"/>
  <c r="HD114"/>
  <c r="HD30"/>
  <c r="HD33"/>
  <c r="HD60"/>
  <c r="HD75"/>
  <c r="HD96"/>
  <c r="HD109"/>
  <c r="HE2"/>
  <c r="HE108" s="1"/>
  <c r="HH3" i="2"/>
  <c r="HG2"/>
  <c r="HG4"/>
  <c r="HD84" i="5"/>
  <c r="HC85"/>
  <c r="HD36"/>
  <c r="HC37"/>
  <c r="HD68"/>
  <c r="HC69"/>
  <c r="HC21"/>
  <c r="HD20"/>
  <c r="HC53"/>
  <c r="HD52"/>
  <c r="HD100"/>
  <c r="HC101"/>
  <c r="HF4"/>
  <c r="HE5"/>
  <c r="HF4" i="6"/>
  <c r="HG3"/>
  <c r="HE30" i="5" l="1"/>
  <c r="HE72"/>
  <c r="HE38"/>
  <c r="HE46"/>
  <c r="HE105"/>
  <c r="HE11"/>
  <c r="HE15"/>
  <c r="HE109"/>
  <c r="HE82"/>
  <c r="HE63"/>
  <c r="HE104"/>
  <c r="HE25"/>
  <c r="HE73"/>
  <c r="HE56"/>
  <c r="HE39"/>
  <c r="HE111"/>
  <c r="HE86"/>
  <c r="HE7"/>
  <c r="HE45"/>
  <c r="HE17"/>
  <c r="HE91"/>
  <c r="HE57"/>
  <c r="HF2"/>
  <c r="HF107" s="1"/>
  <c r="HE41"/>
  <c r="HE44"/>
  <c r="HE26"/>
  <c r="HE66"/>
  <c r="HE49"/>
  <c r="HE64"/>
  <c r="HE8"/>
  <c r="HE29"/>
  <c r="HE55"/>
  <c r="HE75"/>
  <c r="HE87"/>
  <c r="HE110"/>
  <c r="HE16"/>
  <c r="HE31"/>
  <c r="HE62"/>
  <c r="HE77"/>
  <c r="HE95"/>
  <c r="HE6"/>
  <c r="HE14"/>
  <c r="HE33"/>
  <c r="HE60"/>
  <c r="HE89"/>
  <c r="HE106"/>
  <c r="HE9"/>
  <c r="HE88"/>
  <c r="HE23"/>
  <c r="HE98"/>
  <c r="HE43"/>
  <c r="HE112"/>
  <c r="HE27"/>
  <c r="HE42"/>
  <c r="HE50"/>
  <c r="HE80"/>
  <c r="HE97"/>
  <c r="HE10"/>
  <c r="HE18"/>
  <c r="HE40"/>
  <c r="HE70"/>
  <c r="HE81"/>
  <c r="HE107"/>
  <c r="HE12"/>
  <c r="HE48"/>
  <c r="HE58"/>
  <c r="HE78"/>
  <c r="HE96"/>
  <c r="HE114"/>
  <c r="HE102"/>
  <c r="HE74"/>
  <c r="HE90"/>
  <c r="HE76"/>
  <c r="HE24"/>
  <c r="HE94"/>
  <c r="HE28"/>
  <c r="HE47"/>
  <c r="HE54"/>
  <c r="HE71"/>
  <c r="HE93"/>
  <c r="HE113"/>
  <c r="HE22"/>
  <c r="HE34"/>
  <c r="HE61"/>
  <c r="HE79"/>
  <c r="HE103"/>
  <c r="HE13"/>
  <c r="HE32"/>
  <c r="HE59"/>
  <c r="HE65"/>
  <c r="HE92"/>
  <c r="HI3" i="2"/>
  <c r="HH2"/>
  <c r="HH4"/>
  <c r="HD21" i="5"/>
  <c r="HE20"/>
  <c r="HD101"/>
  <c r="HE100"/>
  <c r="HD37"/>
  <c r="HE36"/>
  <c r="HE52"/>
  <c r="HD53"/>
  <c r="HD69"/>
  <c r="HE68"/>
  <c r="HD85"/>
  <c r="HE84"/>
  <c r="HF5"/>
  <c r="HG4"/>
  <c r="HG4" i="6"/>
  <c r="HH3"/>
  <c r="HF32" i="5" l="1"/>
  <c r="HF47"/>
  <c r="HF12"/>
  <c r="HF105"/>
  <c r="HF58"/>
  <c r="HF31"/>
  <c r="HF16"/>
  <c r="HF29"/>
  <c r="HF6"/>
  <c r="HF112"/>
  <c r="HF76"/>
  <c r="HF71"/>
  <c r="HF65"/>
  <c r="HF103"/>
  <c r="HF91"/>
  <c r="HF79"/>
  <c r="HF57"/>
  <c r="HF63"/>
  <c r="HF46"/>
  <c r="HF81"/>
  <c r="HF44"/>
  <c r="HF24"/>
  <c r="HF62"/>
  <c r="HF102"/>
  <c r="HF45"/>
  <c r="HF104"/>
  <c r="HF39"/>
  <c r="HF97"/>
  <c r="HF86"/>
  <c r="HF66"/>
  <c r="HF18"/>
  <c r="HF25"/>
  <c r="HF59"/>
  <c r="HF94"/>
  <c r="HF22"/>
  <c r="HF89"/>
  <c r="HF33"/>
  <c r="HF74"/>
  <c r="HF113"/>
  <c r="HF42"/>
  <c r="HF87"/>
  <c r="HF9"/>
  <c r="HF60"/>
  <c r="HF93"/>
  <c r="HF8"/>
  <c r="HF23"/>
  <c r="HF49"/>
  <c r="HF17"/>
  <c r="HF95"/>
  <c r="HF75"/>
  <c r="HF10"/>
  <c r="HF30"/>
  <c r="HF56"/>
  <c r="HF73"/>
  <c r="HF88"/>
  <c r="HF110"/>
  <c r="HF13"/>
  <c r="HF43"/>
  <c r="HF54"/>
  <c r="HF78"/>
  <c r="HF96"/>
  <c r="HF11"/>
  <c r="HF15"/>
  <c r="HF41"/>
  <c r="HF64"/>
  <c r="HF82"/>
  <c r="HF114"/>
  <c r="HF61"/>
  <c r="HF26"/>
  <c r="HF108"/>
  <c r="HF77"/>
  <c r="HF55"/>
  <c r="HF7"/>
  <c r="HF27"/>
  <c r="HF34"/>
  <c r="HF70"/>
  <c r="HF90"/>
  <c r="HF106"/>
  <c r="HF14"/>
  <c r="HF40"/>
  <c r="HF48"/>
  <c r="HF72"/>
  <c r="HF92"/>
  <c r="HF111"/>
  <c r="HF28"/>
  <c r="HF38"/>
  <c r="HF50"/>
  <c r="HF80"/>
  <c r="HF98"/>
  <c r="HG2"/>
  <c r="HG96" s="1"/>
  <c r="HF109"/>
  <c r="HJ3" i="2"/>
  <c r="HI2"/>
  <c r="HI4"/>
  <c r="HE85" i="5"/>
  <c r="HF84"/>
  <c r="HE101"/>
  <c r="HF100"/>
  <c r="HE53"/>
  <c r="HF52"/>
  <c r="HE69"/>
  <c r="HF68"/>
  <c r="HE37"/>
  <c r="HF36"/>
  <c r="HE21"/>
  <c r="HF20"/>
  <c r="HG5"/>
  <c r="HH4"/>
  <c r="HH4" i="6"/>
  <c r="HI3"/>
  <c r="HG27" i="5" l="1"/>
  <c r="HG70"/>
  <c r="HG25"/>
  <c r="HG24"/>
  <c r="HG60"/>
  <c r="HG89"/>
  <c r="HG106"/>
  <c r="HG55"/>
  <c r="HG46"/>
  <c r="HG33"/>
  <c r="HG71"/>
  <c r="HG26"/>
  <c r="HG78"/>
  <c r="HG16"/>
  <c r="HG97"/>
  <c r="HG74"/>
  <c r="HG65"/>
  <c r="HG113"/>
  <c r="HG95"/>
  <c r="HG6"/>
  <c r="HG91"/>
  <c r="HG58"/>
  <c r="HG40"/>
  <c r="HG18"/>
  <c r="HG109"/>
  <c r="HG57"/>
  <c r="HG80"/>
  <c r="HG38"/>
  <c r="HG39"/>
  <c r="HG30"/>
  <c r="HG114"/>
  <c r="HG98"/>
  <c r="HG107"/>
  <c r="HG75"/>
  <c r="HG32"/>
  <c r="HG11"/>
  <c r="HG90"/>
  <c r="HG29"/>
  <c r="HG43"/>
  <c r="HG63"/>
  <c r="HG77"/>
  <c r="HG103"/>
  <c r="HG9"/>
  <c r="HG17"/>
  <c r="HG31"/>
  <c r="HG54"/>
  <c r="HG88"/>
  <c r="HG104"/>
  <c r="HG15"/>
  <c r="HG41"/>
  <c r="HG49"/>
  <c r="HG73"/>
  <c r="HG93"/>
  <c r="HG111"/>
  <c r="HG10"/>
  <c r="HG34"/>
  <c r="HG61"/>
  <c r="HG66"/>
  <c r="HG94"/>
  <c r="HG110"/>
  <c r="HG22"/>
  <c r="HG45"/>
  <c r="HG56"/>
  <c r="HG76"/>
  <c r="HG92"/>
  <c r="HG112"/>
  <c r="HG13"/>
  <c r="HG47"/>
  <c r="HG64"/>
  <c r="HG81"/>
  <c r="HG102"/>
  <c r="HH2"/>
  <c r="HH111" s="1"/>
  <c r="HG8"/>
  <c r="HG87"/>
  <c r="HG59"/>
  <c r="HG7"/>
  <c r="HG28"/>
  <c r="HG42"/>
  <c r="HG62"/>
  <c r="HG86"/>
  <c r="HG105"/>
  <c r="HG12"/>
  <c r="HG23"/>
  <c r="HG50"/>
  <c r="HG72"/>
  <c r="HG82"/>
  <c r="HG108"/>
  <c r="HG14"/>
  <c r="HG44"/>
  <c r="HG48"/>
  <c r="HG79"/>
  <c r="HK3" i="2"/>
  <c r="HJ2"/>
  <c r="HJ4"/>
  <c r="HF21" i="5"/>
  <c r="HG20"/>
  <c r="HG68"/>
  <c r="HF69"/>
  <c r="HF101"/>
  <c r="HG100"/>
  <c r="HF37"/>
  <c r="HG36"/>
  <c r="HG52"/>
  <c r="HF53"/>
  <c r="HF85"/>
  <c r="HG84"/>
  <c r="HI4"/>
  <c r="HH5"/>
  <c r="HI4" i="6"/>
  <c r="HJ3"/>
  <c r="HH103" i="5" l="1"/>
  <c r="HH9"/>
  <c r="HH70"/>
  <c r="HH44"/>
  <c r="HH29"/>
  <c r="HH38"/>
  <c r="HH34"/>
  <c r="HH45"/>
  <c r="HH95"/>
  <c r="HH26"/>
  <c r="HH31"/>
  <c r="HH56"/>
  <c r="HH48"/>
  <c r="HH82"/>
  <c r="HH16"/>
  <c r="HH92"/>
  <c r="HH97"/>
  <c r="HH24"/>
  <c r="HH47"/>
  <c r="HH73"/>
  <c r="HH46"/>
  <c r="HH114"/>
  <c r="HH81"/>
  <c r="HH50"/>
  <c r="HH74"/>
  <c r="HH61"/>
  <c r="HH27"/>
  <c r="HH59"/>
  <c r="HH96"/>
  <c r="HH23"/>
  <c r="HH54"/>
  <c r="HH109"/>
  <c r="HH15"/>
  <c r="HH63"/>
  <c r="HH106"/>
  <c r="HH57"/>
  <c r="HH88"/>
  <c r="HH102"/>
  <c r="HH8"/>
  <c r="HH7"/>
  <c r="HH42"/>
  <c r="HH49"/>
  <c r="HH18"/>
  <c r="HH12"/>
  <c r="HH43"/>
  <c r="HH98"/>
  <c r="HH10"/>
  <c r="HH33"/>
  <c r="HH75"/>
  <c r="HH110"/>
  <c r="HH112"/>
  <c r="HH17"/>
  <c r="HH6"/>
  <c r="HH25"/>
  <c r="HH32"/>
  <c r="HH72"/>
  <c r="HH22"/>
  <c r="HH71"/>
  <c r="HH13"/>
  <c r="HH62"/>
  <c r="HH76"/>
  <c r="HH64"/>
  <c r="HH30"/>
  <c r="HH39"/>
  <c r="HH77"/>
  <c r="HH91"/>
  <c r="HH89"/>
  <c r="HH87"/>
  <c r="HH55"/>
  <c r="HH90"/>
  <c r="HH41"/>
  <c r="HH80"/>
  <c r="HH14"/>
  <c r="HH40"/>
  <c r="HH60"/>
  <c r="HH79"/>
  <c r="HH65"/>
  <c r="HH11"/>
  <c r="HH28"/>
  <c r="HH58"/>
  <c r="HH66"/>
  <c r="HH113"/>
  <c r="HH104"/>
  <c r="HH93"/>
  <c r="HH78"/>
  <c r="HH107"/>
  <c r="HI2"/>
  <c r="HI102" s="1"/>
  <c r="HH105"/>
  <c r="HH86"/>
  <c r="HH108"/>
  <c r="HH94"/>
  <c r="HL3" i="2"/>
  <c r="HK2"/>
  <c r="HK4"/>
  <c r="HG85" i="5"/>
  <c r="HH84"/>
  <c r="HG37"/>
  <c r="HH36"/>
  <c r="HG69"/>
  <c r="HH68"/>
  <c r="HG101"/>
  <c r="HH100"/>
  <c r="HG21"/>
  <c r="HH20"/>
  <c r="HG53"/>
  <c r="HH52"/>
  <c r="HI5"/>
  <c r="HJ4"/>
  <c r="HJ4" i="6"/>
  <c r="HK3"/>
  <c r="HI109" i="5" l="1"/>
  <c r="HI28"/>
  <c r="HI34"/>
  <c r="HI32"/>
  <c r="HI103"/>
  <c r="HI9"/>
  <c r="HI12"/>
  <c r="HI106"/>
  <c r="HI86"/>
  <c r="HI80"/>
  <c r="HI22"/>
  <c r="HI48"/>
  <c r="HI14"/>
  <c r="HI66"/>
  <c r="HI45"/>
  <c r="HI50"/>
  <c r="HI104"/>
  <c r="HI92"/>
  <c r="HI16"/>
  <c r="HI73"/>
  <c r="HI11"/>
  <c r="HI46"/>
  <c r="HI71"/>
  <c r="HI105"/>
  <c r="HI41"/>
  <c r="HI88"/>
  <c r="HI15"/>
  <c r="HI13"/>
  <c r="HI6"/>
  <c r="HI89"/>
  <c r="HI38"/>
  <c r="HI77"/>
  <c r="HI95"/>
  <c r="HI62"/>
  <c r="HI79"/>
  <c r="HI96"/>
  <c r="HI74"/>
  <c r="HI114"/>
  <c r="HI60"/>
  <c r="HI17"/>
  <c r="HI39"/>
  <c r="HI63"/>
  <c r="HI75"/>
  <c r="HI91"/>
  <c r="HI111"/>
  <c r="HI30"/>
  <c r="HI56"/>
  <c r="HI98"/>
  <c r="HI25"/>
  <c r="HI90"/>
  <c r="HI61"/>
  <c r="HI78"/>
  <c r="HI59"/>
  <c r="HI31"/>
  <c r="HI33"/>
  <c r="HI10"/>
  <c r="HI18"/>
  <c r="HI40"/>
  <c r="HI70"/>
  <c r="HI81"/>
  <c r="HI107"/>
  <c r="HI27"/>
  <c r="HI58"/>
  <c r="HI93"/>
  <c r="HI23"/>
  <c r="HI49"/>
  <c r="HI8"/>
  <c r="HI47"/>
  <c r="HI57"/>
  <c r="HI82"/>
  <c r="HI7"/>
  <c r="HI42"/>
  <c r="HI65"/>
  <c r="HI29"/>
  <c r="HI55"/>
  <c r="HI72"/>
  <c r="HI87"/>
  <c r="HI113"/>
  <c r="HI26"/>
  <c r="HI44"/>
  <c r="HI76"/>
  <c r="HI110"/>
  <c r="HI24"/>
  <c r="HI43"/>
  <c r="HI54"/>
  <c r="HI64"/>
  <c r="HI112"/>
  <c r="HI97"/>
  <c r="HI94"/>
  <c r="HJ2"/>
  <c r="HJ103" s="1"/>
  <c r="HI108"/>
  <c r="HM3" i="2"/>
  <c r="HL2"/>
  <c r="HL4"/>
  <c r="HI52" i="5"/>
  <c r="HH53"/>
  <c r="HH101"/>
  <c r="HI100"/>
  <c r="HH37"/>
  <c r="HI36"/>
  <c r="HI20"/>
  <c r="HH21"/>
  <c r="HH69"/>
  <c r="HI68"/>
  <c r="HI84"/>
  <c r="HH85"/>
  <c r="HJ5"/>
  <c r="HK4"/>
  <c r="HK4" i="6"/>
  <c r="HL3"/>
  <c r="HJ59" i="5" l="1"/>
  <c r="HJ8"/>
  <c r="HJ62"/>
  <c r="HJ31"/>
  <c r="HJ72"/>
  <c r="HJ33"/>
  <c r="HJ60"/>
  <c r="HJ70"/>
  <c r="HJ24"/>
  <c r="HJ102"/>
  <c r="HJ57"/>
  <c r="HJ41"/>
  <c r="HJ40"/>
  <c r="HJ111"/>
  <c r="HJ76"/>
  <c r="HJ46"/>
  <c r="HJ9"/>
  <c r="HJ14"/>
  <c r="HJ92"/>
  <c r="HJ58"/>
  <c r="HJ23"/>
  <c r="HJ114"/>
  <c r="HJ38"/>
  <c r="HJ11"/>
  <c r="HJ22"/>
  <c r="HJ45"/>
  <c r="HJ71"/>
  <c r="HJ89"/>
  <c r="HJ107"/>
  <c r="HJ25"/>
  <c r="HJ32"/>
  <c r="HJ55"/>
  <c r="HJ79"/>
  <c r="HJ94"/>
  <c r="HJ113"/>
  <c r="HJ17"/>
  <c r="HJ47"/>
  <c r="HJ54"/>
  <c r="HJ77"/>
  <c r="HJ95"/>
  <c r="HJ105"/>
  <c r="HJ97"/>
  <c r="HJ28"/>
  <c r="HJ16"/>
  <c r="HJ50"/>
  <c r="HJ87"/>
  <c r="HJ104"/>
  <c r="HJ10"/>
  <c r="HJ30"/>
  <c r="HJ56"/>
  <c r="HJ73"/>
  <c r="HJ88"/>
  <c r="HJ110"/>
  <c r="HJ18"/>
  <c r="HJ44"/>
  <c r="HJ48"/>
  <c r="HJ75"/>
  <c r="HJ91"/>
  <c r="HJ86"/>
  <c r="HJ39"/>
  <c r="HJ15"/>
  <c r="HJ29"/>
  <c r="HJ7"/>
  <c r="HJ82"/>
  <c r="HJ98"/>
  <c r="HJ42"/>
  <c r="HJ93"/>
  <c r="HJ74"/>
  <c r="HJ65"/>
  <c r="HJ64"/>
  <c r="HJ109"/>
  <c r="HJ80"/>
  <c r="HJ13"/>
  <c r="HJ43"/>
  <c r="HJ63"/>
  <c r="HJ78"/>
  <c r="HJ96"/>
  <c r="HJ12"/>
  <c r="HJ27"/>
  <c r="HJ34"/>
  <c r="HJ61"/>
  <c r="HJ90"/>
  <c r="HJ106"/>
  <c r="HJ6"/>
  <c r="HJ26"/>
  <c r="HJ49"/>
  <c r="HJ66"/>
  <c r="HJ81"/>
  <c r="HJ112"/>
  <c r="HJ108"/>
  <c r="HK2"/>
  <c r="HK108" s="1"/>
  <c r="HN3" i="2"/>
  <c r="HM2"/>
  <c r="HM4"/>
  <c r="HJ52" i="5"/>
  <c r="HI53"/>
  <c r="HI101"/>
  <c r="HJ100"/>
  <c r="HJ84"/>
  <c r="HI85"/>
  <c r="HJ20"/>
  <c r="HI21"/>
  <c r="HI69"/>
  <c r="HJ68"/>
  <c r="HI37"/>
  <c r="HJ36"/>
  <c r="HL4"/>
  <c r="HK5"/>
  <c r="HL4" i="6"/>
  <c r="HM3"/>
  <c r="HK32" i="5" l="1"/>
  <c r="HK46"/>
  <c r="HK8"/>
  <c r="HK58"/>
  <c r="HK42"/>
  <c r="HK11"/>
  <c r="HK38"/>
  <c r="HK23"/>
  <c r="HK65"/>
  <c r="HK55"/>
  <c r="HK15"/>
  <c r="HK107"/>
  <c r="HK30"/>
  <c r="HK78"/>
  <c r="HK106"/>
  <c r="HK96"/>
  <c r="HK110"/>
  <c r="HK98"/>
  <c r="HK24"/>
  <c r="HK90"/>
  <c r="HK87"/>
  <c r="HK79"/>
  <c r="HL2"/>
  <c r="HL106" s="1"/>
  <c r="HK41"/>
  <c r="HK7"/>
  <c r="HK13"/>
  <c r="HK22"/>
  <c r="HK40"/>
  <c r="HK114"/>
  <c r="HK29"/>
  <c r="HK62"/>
  <c r="HK6"/>
  <c r="HK27"/>
  <c r="HK103"/>
  <c r="HK64"/>
  <c r="HK73"/>
  <c r="HK93"/>
  <c r="HK111"/>
  <c r="HK57"/>
  <c r="HK70"/>
  <c r="HK89"/>
  <c r="HK109"/>
  <c r="HK31"/>
  <c r="HK54"/>
  <c r="HK88"/>
  <c r="HK104"/>
  <c r="HK94"/>
  <c r="HK9"/>
  <c r="HK17"/>
  <c r="HK81"/>
  <c r="HK10"/>
  <c r="HK34"/>
  <c r="HK105"/>
  <c r="HK25"/>
  <c r="HK63"/>
  <c r="HK47"/>
  <c r="HK71"/>
  <c r="HK77"/>
  <c r="HK102"/>
  <c r="HK39"/>
  <c r="HK59"/>
  <c r="HK74"/>
  <c r="HK95"/>
  <c r="HK45"/>
  <c r="HK49"/>
  <c r="HK76"/>
  <c r="HK92"/>
  <c r="HK112"/>
  <c r="HK61"/>
  <c r="HK14"/>
  <c r="HK16"/>
  <c r="HK66"/>
  <c r="HK18"/>
  <c r="HK60"/>
  <c r="HK12"/>
  <c r="HK28"/>
  <c r="HK86"/>
  <c r="HK26"/>
  <c r="HK43"/>
  <c r="HK44"/>
  <c r="HK48"/>
  <c r="HK75"/>
  <c r="HK97"/>
  <c r="HK33"/>
  <c r="HK56"/>
  <c r="HK80"/>
  <c r="HK91"/>
  <c r="HK113"/>
  <c r="HK50"/>
  <c r="HK72"/>
  <c r="HK82"/>
  <c r="HO3" i="2"/>
  <c r="HN2"/>
  <c r="HN4"/>
  <c r="HJ37" i="5"/>
  <c r="HK36"/>
  <c r="HJ101"/>
  <c r="HK100"/>
  <c r="HK20"/>
  <c r="HJ21"/>
  <c r="HJ69"/>
  <c r="HK68"/>
  <c r="HK84"/>
  <c r="HJ85"/>
  <c r="HK52"/>
  <c r="HJ53"/>
  <c r="HM4"/>
  <c r="HL5"/>
  <c r="HM4" i="6"/>
  <c r="HN3"/>
  <c r="HL103" i="5" l="1"/>
  <c r="HL59"/>
  <c r="HL28"/>
  <c r="HL26"/>
  <c r="HL97"/>
  <c r="HL18"/>
  <c r="HL107"/>
  <c r="HL75"/>
  <c r="HL43"/>
  <c r="HL7"/>
  <c r="HL90"/>
  <c r="HL41"/>
  <c r="HL17"/>
  <c r="HL65"/>
  <c r="HL13"/>
  <c r="HL105"/>
  <c r="HL73"/>
  <c r="HL70"/>
  <c r="HL45"/>
  <c r="HL9"/>
  <c r="HL88"/>
  <c r="HL58"/>
  <c r="HL80"/>
  <c r="HL98"/>
  <c r="HL78"/>
  <c r="HL72"/>
  <c r="HL8"/>
  <c r="HL87"/>
  <c r="HL23"/>
  <c r="HL42"/>
  <c r="HL50"/>
  <c r="HL74"/>
  <c r="HL93"/>
  <c r="HL112"/>
  <c r="HL14"/>
  <c r="HL40"/>
  <c r="HL56"/>
  <c r="HL82"/>
  <c r="HL104"/>
  <c r="HL10"/>
  <c r="HL29"/>
  <c r="HL39"/>
  <c r="HL55"/>
  <c r="HL81"/>
  <c r="HL113"/>
  <c r="HL22"/>
  <c r="HL60"/>
  <c r="HL38"/>
  <c r="HL111"/>
  <c r="HL63"/>
  <c r="HL12"/>
  <c r="HL24"/>
  <c r="HL54"/>
  <c r="HL66"/>
  <c r="HL86"/>
  <c r="HL108"/>
  <c r="HL15"/>
  <c r="HL34"/>
  <c r="HL61"/>
  <c r="HL76"/>
  <c r="HL95"/>
  <c r="HL114"/>
  <c r="HL30"/>
  <c r="HL33"/>
  <c r="HL49"/>
  <c r="HL79"/>
  <c r="HL96"/>
  <c r="HL64"/>
  <c r="HL44"/>
  <c r="HL16"/>
  <c r="HL94"/>
  <c r="HL47"/>
  <c r="HL6"/>
  <c r="HL25"/>
  <c r="HL32"/>
  <c r="HL48"/>
  <c r="HL89"/>
  <c r="HL102"/>
  <c r="HL11"/>
  <c r="HL31"/>
  <c r="HL62"/>
  <c r="HL71"/>
  <c r="HL91"/>
  <c r="HL110"/>
  <c r="HL27"/>
  <c r="HL46"/>
  <c r="HL57"/>
  <c r="HL77"/>
  <c r="HL92"/>
  <c r="HL109"/>
  <c r="HM2"/>
  <c r="HM109" s="1"/>
  <c r="HP3" i="2"/>
  <c r="HO2"/>
  <c r="HO4"/>
  <c r="HL20" i="5"/>
  <c r="HK21"/>
  <c r="HK69"/>
  <c r="HL68"/>
  <c r="HK101"/>
  <c r="HL100"/>
  <c r="HK85"/>
  <c r="HL84"/>
  <c r="HL52"/>
  <c r="HK53"/>
  <c r="HK37"/>
  <c r="HL36"/>
  <c r="HN4"/>
  <c r="HM5"/>
  <c r="HN4" i="6"/>
  <c r="HO3"/>
  <c r="HM27" i="5" l="1"/>
  <c r="HM25"/>
  <c r="HM38"/>
  <c r="HM46"/>
  <c r="HM74"/>
  <c r="HM31"/>
  <c r="HM10"/>
  <c r="HM62"/>
  <c r="HM9"/>
  <c r="HM63"/>
  <c r="HM108"/>
  <c r="HM114"/>
  <c r="HM98"/>
  <c r="HM49"/>
  <c r="HM88"/>
  <c r="HM78"/>
  <c r="HM76"/>
  <c r="HM64"/>
  <c r="HM81"/>
  <c r="HM44"/>
  <c r="HM12"/>
  <c r="HM96"/>
  <c r="HM61"/>
  <c r="HN2"/>
  <c r="HN105" s="1"/>
  <c r="HM39"/>
  <c r="HM50"/>
  <c r="HM18"/>
  <c r="HM107"/>
  <c r="HM79"/>
  <c r="HM24"/>
  <c r="HM43"/>
  <c r="HM54"/>
  <c r="HM71"/>
  <c r="HM94"/>
  <c r="HM112"/>
  <c r="HM15"/>
  <c r="HM34"/>
  <c r="HM73"/>
  <c r="HM80"/>
  <c r="HM104"/>
  <c r="HM11"/>
  <c r="HM30"/>
  <c r="HM48"/>
  <c r="HM60"/>
  <c r="HM82"/>
  <c r="HM105"/>
  <c r="HM16"/>
  <c r="HM95"/>
  <c r="HM70"/>
  <c r="HM41"/>
  <c r="HM7"/>
  <c r="HM26"/>
  <c r="HM45"/>
  <c r="HM56"/>
  <c r="HM90"/>
  <c r="HM102"/>
  <c r="HM13"/>
  <c r="HM32"/>
  <c r="HM59"/>
  <c r="HM72"/>
  <c r="HM92"/>
  <c r="HM110"/>
  <c r="HM28"/>
  <c r="HM47"/>
  <c r="HM58"/>
  <c r="HM75"/>
  <c r="HM93"/>
  <c r="HM113"/>
  <c r="HM91"/>
  <c r="HM17"/>
  <c r="HM111"/>
  <c r="HM86"/>
  <c r="HM40"/>
  <c r="HM22"/>
  <c r="HM103"/>
  <c r="HM23"/>
  <c r="HM42"/>
  <c r="HM57"/>
  <c r="HM77"/>
  <c r="HM97"/>
  <c r="HM6"/>
  <c r="HM14"/>
  <c r="HM33"/>
  <c r="HM66"/>
  <c r="HM89"/>
  <c r="HM106"/>
  <c r="HM8"/>
  <c r="HM29"/>
  <c r="HM55"/>
  <c r="HM65"/>
  <c r="HM87"/>
  <c r="HQ3" i="2"/>
  <c r="HP2"/>
  <c r="HP4"/>
  <c r="HM20" i="5"/>
  <c r="HL21"/>
  <c r="HL37"/>
  <c r="HM36"/>
  <c r="HM84"/>
  <c r="HL85"/>
  <c r="HL69"/>
  <c r="HM68"/>
  <c r="HL101"/>
  <c r="HM100"/>
  <c r="HM52"/>
  <c r="HL53"/>
  <c r="HN5"/>
  <c r="HO4"/>
  <c r="HO4" i="6"/>
  <c r="HP3"/>
  <c r="HN65" i="5" l="1"/>
  <c r="HN60"/>
  <c r="HN66"/>
  <c r="HN54"/>
  <c r="HN18"/>
  <c r="HN23"/>
  <c r="HN9"/>
  <c r="HN81"/>
  <c r="HN31"/>
  <c r="HN49"/>
  <c r="HN77"/>
  <c r="HN73"/>
  <c r="HN86"/>
  <c r="HN17"/>
  <c r="HN44"/>
  <c r="HN94"/>
  <c r="HN10"/>
  <c r="HN8"/>
  <c r="HN103"/>
  <c r="HN25"/>
  <c r="HN6"/>
  <c r="HN57"/>
  <c r="HN95"/>
  <c r="HN112"/>
  <c r="HN56"/>
  <c r="HN40"/>
  <c r="HN75"/>
  <c r="HN32"/>
  <c r="HN79"/>
  <c r="HN48"/>
  <c r="HN91"/>
  <c r="HN24"/>
  <c r="HN58"/>
  <c r="HN102"/>
  <c r="HN78"/>
  <c r="HN30"/>
  <c r="HN59"/>
  <c r="HN88"/>
  <c r="HN14"/>
  <c r="HN96"/>
  <c r="HN76"/>
  <c r="HN113"/>
  <c r="HN43"/>
  <c r="HN111"/>
  <c r="HN26"/>
  <c r="HN108"/>
  <c r="HN47"/>
  <c r="HN46"/>
  <c r="HN55"/>
  <c r="HN7"/>
  <c r="HN27"/>
  <c r="HN34"/>
  <c r="HN61"/>
  <c r="HN90"/>
  <c r="HN106"/>
  <c r="HN22"/>
  <c r="HN70"/>
  <c r="HN12"/>
  <c r="HN110"/>
  <c r="HN13"/>
  <c r="HN45"/>
  <c r="HN87"/>
  <c r="HN15"/>
  <c r="HN16"/>
  <c r="HN42"/>
  <c r="HN72"/>
  <c r="HN104"/>
  <c r="HN33"/>
  <c r="HN50"/>
  <c r="HN92"/>
  <c r="HN11"/>
  <c r="HN38"/>
  <c r="HN71"/>
  <c r="HN89"/>
  <c r="HN107"/>
  <c r="HN28"/>
  <c r="HN41"/>
  <c r="HN82"/>
  <c r="HN64"/>
  <c r="HN98"/>
  <c r="HN62"/>
  <c r="HN93"/>
  <c r="HN29"/>
  <c r="HN39"/>
  <c r="HN63"/>
  <c r="HN80"/>
  <c r="HN114"/>
  <c r="HN74"/>
  <c r="HN97"/>
  <c r="HN109"/>
  <c r="HO2"/>
  <c r="HO110" s="1"/>
  <c r="HR3" i="2"/>
  <c r="HQ2"/>
  <c r="HQ4"/>
  <c r="HN100" i="5"/>
  <c r="HM101"/>
  <c r="HM69"/>
  <c r="HN68"/>
  <c r="HN36"/>
  <c r="HM37"/>
  <c r="HN52"/>
  <c r="HM53"/>
  <c r="HN84"/>
  <c r="HM85"/>
  <c r="HN20"/>
  <c r="HM21"/>
  <c r="HO5"/>
  <c r="HP4"/>
  <c r="HP4" i="6"/>
  <c r="HQ3"/>
  <c r="HO112" i="5" l="1"/>
  <c r="HO45"/>
  <c r="HO108"/>
  <c r="HO17"/>
  <c r="HO38"/>
  <c r="HO24"/>
  <c r="HO43"/>
  <c r="HO73"/>
  <c r="HO15"/>
  <c r="HO93"/>
  <c r="HO64"/>
  <c r="HO104"/>
  <c r="HO12"/>
  <c r="HO87"/>
  <c r="HO49"/>
  <c r="HO29"/>
  <c r="HO103"/>
  <c r="HO50"/>
  <c r="HO62"/>
  <c r="HO41"/>
  <c r="HO111"/>
  <c r="HO78"/>
  <c r="HO32"/>
  <c r="HO31"/>
  <c r="HO18"/>
  <c r="HO56"/>
  <c r="HO59"/>
  <c r="HO72"/>
  <c r="HO6"/>
  <c r="HO27"/>
  <c r="HO57"/>
  <c r="HO70"/>
  <c r="HO89"/>
  <c r="HO109"/>
  <c r="HO14"/>
  <c r="HO44"/>
  <c r="HO55"/>
  <c r="HO79"/>
  <c r="HO96"/>
  <c r="HO8"/>
  <c r="HO28"/>
  <c r="HO42"/>
  <c r="HO71"/>
  <c r="HO86"/>
  <c r="HO106"/>
  <c r="HP2"/>
  <c r="HP108" s="1"/>
  <c r="HO9"/>
  <c r="HO88"/>
  <c r="HO22"/>
  <c r="HO92"/>
  <c r="HO23"/>
  <c r="HO107"/>
  <c r="HO25"/>
  <c r="HO39"/>
  <c r="HO63"/>
  <c r="HO74"/>
  <c r="HO95"/>
  <c r="HO7"/>
  <c r="HO16"/>
  <c r="HO46"/>
  <c r="HO65"/>
  <c r="HO90"/>
  <c r="HO105"/>
  <c r="HO30"/>
  <c r="HO40"/>
  <c r="HO48"/>
  <c r="HO75"/>
  <c r="HO97"/>
  <c r="HO114"/>
  <c r="HO98"/>
  <c r="HO58"/>
  <c r="HO81"/>
  <c r="HO76"/>
  <c r="HO11"/>
  <c r="HO82"/>
  <c r="HO26"/>
  <c r="HO33"/>
  <c r="HO60"/>
  <c r="HO80"/>
  <c r="HO91"/>
  <c r="HO113"/>
  <c r="HO13"/>
  <c r="HO47"/>
  <c r="HO54"/>
  <c r="HO77"/>
  <c r="HO102"/>
  <c r="HO10"/>
  <c r="HO34"/>
  <c r="HO61"/>
  <c r="HO66"/>
  <c r="HO94"/>
  <c r="HS3" i="2"/>
  <c r="HR2"/>
  <c r="HR4"/>
  <c r="HO68" i="5"/>
  <c r="HN69"/>
  <c r="HO20"/>
  <c r="HN21"/>
  <c r="HN53"/>
  <c r="HO52"/>
  <c r="HN85"/>
  <c r="HO84"/>
  <c r="HO36"/>
  <c r="HN37"/>
  <c r="HN101"/>
  <c r="HO100"/>
  <c r="HQ4"/>
  <c r="HP5"/>
  <c r="HQ4" i="6"/>
  <c r="HR3"/>
  <c r="HP13" i="5" l="1"/>
  <c r="HP106"/>
  <c r="HP22"/>
  <c r="HP24"/>
  <c r="HP9"/>
  <c r="HP107"/>
  <c r="HP97"/>
  <c r="HP29"/>
  <c r="HP105"/>
  <c r="HP58"/>
  <c r="HP80"/>
  <c r="HP64"/>
  <c r="HP75"/>
  <c r="HP46"/>
  <c r="HP59"/>
  <c r="HP54"/>
  <c r="HP41"/>
  <c r="HP113"/>
  <c r="HP43"/>
  <c r="HP8"/>
  <c r="HP86"/>
  <c r="HP49"/>
  <c r="HP30"/>
  <c r="HP39"/>
  <c r="HP33"/>
  <c r="HP61"/>
  <c r="HP78"/>
  <c r="HP66"/>
  <c r="HP11"/>
  <c r="HP31"/>
  <c r="HP62"/>
  <c r="HP73"/>
  <c r="HP91"/>
  <c r="HP110"/>
  <c r="HP23"/>
  <c r="HP42"/>
  <c r="HP57"/>
  <c r="HP70"/>
  <c r="HP93"/>
  <c r="HP112"/>
  <c r="HP18"/>
  <c r="HP44"/>
  <c r="HP74"/>
  <c r="HP89"/>
  <c r="HP103"/>
  <c r="HP10"/>
  <c r="HP88"/>
  <c r="HP27"/>
  <c r="HP92"/>
  <c r="HP28"/>
  <c r="HP109"/>
  <c r="HP14"/>
  <c r="HP40"/>
  <c r="HP65"/>
  <c r="HP82"/>
  <c r="HP104"/>
  <c r="HP6"/>
  <c r="HP25"/>
  <c r="HP32"/>
  <c r="HP48"/>
  <c r="HP81"/>
  <c r="HP102"/>
  <c r="HP16"/>
  <c r="HP38"/>
  <c r="HP50"/>
  <c r="HP71"/>
  <c r="HP94"/>
  <c r="HP111"/>
  <c r="HP98"/>
  <c r="HP55"/>
  <c r="HP60"/>
  <c r="HP77"/>
  <c r="HP7"/>
  <c r="HP90"/>
  <c r="HP15"/>
  <c r="HP34"/>
  <c r="HP72"/>
  <c r="HP76"/>
  <c r="HP95"/>
  <c r="HP114"/>
  <c r="HP26"/>
  <c r="HP45"/>
  <c r="HP56"/>
  <c r="HP79"/>
  <c r="HP96"/>
  <c r="HP12"/>
  <c r="HP17"/>
  <c r="HP47"/>
  <c r="HP63"/>
  <c r="HP87"/>
  <c r="HQ2"/>
  <c r="HQ95" s="1"/>
  <c r="HT3" i="2"/>
  <c r="HS2"/>
  <c r="HS4"/>
  <c r="HO53" i="5"/>
  <c r="HP52"/>
  <c r="HO101"/>
  <c r="HP100"/>
  <c r="HO85"/>
  <c r="HP84"/>
  <c r="HO37"/>
  <c r="HP36"/>
  <c r="HO21"/>
  <c r="HP20"/>
  <c r="HO69"/>
  <c r="HP68"/>
  <c r="HR4"/>
  <c r="HQ5"/>
  <c r="HR4" i="6"/>
  <c r="HS3"/>
  <c r="HQ55" i="5" l="1"/>
  <c r="HQ76"/>
  <c r="HQ78"/>
  <c r="HQ32"/>
  <c r="HQ71"/>
  <c r="HQ43"/>
  <c r="HQ47"/>
  <c r="HQ6"/>
  <c r="HQ23"/>
  <c r="HQ60"/>
  <c r="HQ72"/>
  <c r="HQ50"/>
  <c r="HQ106"/>
  <c r="HQ97"/>
  <c r="HQ65"/>
  <c r="HQ89"/>
  <c r="HQ40"/>
  <c r="HQ108"/>
  <c r="HQ75"/>
  <c r="HQ11"/>
  <c r="HQ58"/>
  <c r="HQ24"/>
  <c r="HQ94"/>
  <c r="HQ87"/>
  <c r="HQ57"/>
  <c r="HQ14"/>
  <c r="HQ96"/>
  <c r="HQ48"/>
  <c r="HQ8"/>
  <c r="HQ113"/>
  <c r="HQ105"/>
  <c r="HQ12"/>
  <c r="HQ59"/>
  <c r="HQ81"/>
  <c r="HQ9"/>
  <c r="HQ42"/>
  <c r="HQ64"/>
  <c r="HQ107"/>
  <c r="HQ109"/>
  <c r="HQ54"/>
  <c r="HQ30"/>
  <c r="HQ46"/>
  <c r="HQ13"/>
  <c r="HQ31"/>
  <c r="HQ73"/>
  <c r="HQ92"/>
  <c r="HQ114"/>
  <c r="HQ25"/>
  <c r="HQ66"/>
  <c r="HQ86"/>
  <c r="HQ10"/>
  <c r="HQ88"/>
  <c r="HQ110"/>
  <c r="HQ44"/>
  <c r="HQ80"/>
  <c r="HQ29"/>
  <c r="HQ28"/>
  <c r="HQ93"/>
  <c r="HQ33"/>
  <c r="HQ27"/>
  <c r="HQ98"/>
  <c r="HQ15"/>
  <c r="HQ34"/>
  <c r="HQ61"/>
  <c r="HQ79"/>
  <c r="HQ104"/>
  <c r="HQ7"/>
  <c r="HQ26"/>
  <c r="HQ45"/>
  <c r="HQ56"/>
  <c r="HQ82"/>
  <c r="HQ102"/>
  <c r="HQ18"/>
  <c r="HQ70"/>
  <c r="HQ17"/>
  <c r="HQ39"/>
  <c r="HQ63"/>
  <c r="HQ74"/>
  <c r="HQ91"/>
  <c r="HQ111"/>
  <c r="HQ22"/>
  <c r="HQ41"/>
  <c r="HQ49"/>
  <c r="HQ90"/>
  <c r="HQ103"/>
  <c r="HR2"/>
  <c r="HR111" s="1"/>
  <c r="HQ112"/>
  <c r="HQ16"/>
  <c r="HQ38"/>
  <c r="HQ62"/>
  <c r="HQ77"/>
  <c r="HU3" i="2"/>
  <c r="HT2"/>
  <c r="HT4"/>
  <c r="HP69" i="5"/>
  <c r="HQ68"/>
  <c r="HP37"/>
  <c r="HQ36"/>
  <c r="HP101"/>
  <c r="HQ100"/>
  <c r="HQ20"/>
  <c r="HP21"/>
  <c r="HQ84"/>
  <c r="HP85"/>
  <c r="HP53"/>
  <c r="HQ52"/>
  <c r="HR5"/>
  <c r="HS4"/>
  <c r="HS4" i="6"/>
  <c r="HT3"/>
  <c r="HR74" i="5" l="1"/>
  <c r="HR39"/>
  <c r="HR59"/>
  <c r="HR7"/>
  <c r="HR80"/>
  <c r="HR63"/>
  <c r="HR47"/>
  <c r="HR12"/>
  <c r="HR17"/>
  <c r="HR62"/>
  <c r="HR88"/>
  <c r="HR114"/>
  <c r="HR95"/>
  <c r="HR90"/>
  <c r="HR29"/>
  <c r="HR97"/>
  <c r="HR58"/>
  <c r="HS2"/>
  <c r="HS104" s="1"/>
  <c r="HR50"/>
  <c r="HR24"/>
  <c r="HR27"/>
  <c r="HR106"/>
  <c r="HR79"/>
  <c r="HR30"/>
  <c r="HR110"/>
  <c r="HR28"/>
  <c r="HR38"/>
  <c r="HR70"/>
  <c r="HR76"/>
  <c r="HR98"/>
  <c r="HR8"/>
  <c r="HR23"/>
  <c r="HR46"/>
  <c r="HR57"/>
  <c r="HR86"/>
  <c r="HR103"/>
  <c r="HR6"/>
  <c r="HR22"/>
  <c r="HR45"/>
  <c r="HR71"/>
  <c r="HR89"/>
  <c r="HR107"/>
  <c r="HR16"/>
  <c r="HR87"/>
  <c r="HR31"/>
  <c r="HR77"/>
  <c r="HR61"/>
  <c r="HR32"/>
  <c r="HR113"/>
  <c r="HR73"/>
  <c r="HR9"/>
  <c r="HR33"/>
  <c r="HR60"/>
  <c r="HR65"/>
  <c r="HR93"/>
  <c r="HR109"/>
  <c r="HR18"/>
  <c r="HR44"/>
  <c r="HR55"/>
  <c r="HR75"/>
  <c r="HR91"/>
  <c r="HR112"/>
  <c r="HR13"/>
  <c r="HR43"/>
  <c r="HR54"/>
  <c r="HR78"/>
  <c r="HR96"/>
  <c r="HR42"/>
  <c r="HR104"/>
  <c r="HR102"/>
  <c r="HR34"/>
  <c r="HR25"/>
  <c r="HR94"/>
  <c r="HR56"/>
  <c r="HR11"/>
  <c r="HR15"/>
  <c r="HR41"/>
  <c r="HR64"/>
  <c r="HR82"/>
  <c r="HR105"/>
  <c r="HR10"/>
  <c r="HR26"/>
  <c r="HR49"/>
  <c r="HR66"/>
  <c r="HR81"/>
  <c r="HR108"/>
  <c r="HR14"/>
  <c r="HR40"/>
  <c r="HR48"/>
  <c r="HR72"/>
  <c r="HR92"/>
  <c r="HV3" i="2"/>
  <c r="HU2"/>
  <c r="HU4"/>
  <c r="HR52" i="5"/>
  <c r="HQ53"/>
  <c r="HQ37"/>
  <c r="HR36"/>
  <c r="HR20"/>
  <c r="HQ21"/>
  <c r="HQ101"/>
  <c r="HR100"/>
  <c r="HQ69"/>
  <c r="HR68"/>
  <c r="HQ85"/>
  <c r="HR84"/>
  <c r="HS5"/>
  <c r="HT4"/>
  <c r="HT4" i="6"/>
  <c r="HU3"/>
  <c r="HS86" i="5" l="1"/>
  <c r="HS10"/>
  <c r="HS89"/>
  <c r="HS47"/>
  <c r="HS7"/>
  <c r="HS13"/>
  <c r="HS102"/>
  <c r="HS70"/>
  <c r="HS76"/>
  <c r="HS114"/>
  <c r="HS103"/>
  <c r="HS77"/>
  <c r="HS57"/>
  <c r="HS71"/>
  <c r="HS40"/>
  <c r="HS29"/>
  <c r="HS63"/>
  <c r="HS27"/>
  <c r="HS109"/>
  <c r="HS22"/>
  <c r="HS45"/>
  <c r="HS30"/>
  <c r="HS98"/>
  <c r="HS110"/>
  <c r="HS62"/>
  <c r="HS94"/>
  <c r="HS81"/>
  <c r="HS14"/>
  <c r="HS44"/>
  <c r="HS60"/>
  <c r="HS74"/>
  <c r="HS97"/>
  <c r="HS8"/>
  <c r="HS24"/>
  <c r="HS38"/>
  <c r="HS58"/>
  <c r="HS87"/>
  <c r="HS106"/>
  <c r="HS6"/>
  <c r="HS23"/>
  <c r="HS50"/>
  <c r="HS72"/>
  <c r="HS112"/>
  <c r="HS66"/>
  <c r="HS79"/>
  <c r="HS61"/>
  <c r="HS42"/>
  <c r="HS12"/>
  <c r="HS59"/>
  <c r="HS15"/>
  <c r="HS41"/>
  <c r="HS64"/>
  <c r="HS73"/>
  <c r="HS93"/>
  <c r="HS111"/>
  <c r="HS25"/>
  <c r="HS39"/>
  <c r="HS55"/>
  <c r="HS80"/>
  <c r="HS95"/>
  <c r="HS9"/>
  <c r="HS17"/>
  <c r="HS31"/>
  <c r="HS54"/>
  <c r="HS82"/>
  <c r="HS56"/>
  <c r="HS34"/>
  <c r="HS28"/>
  <c r="HS105"/>
  <c r="HS43"/>
  <c r="HS11"/>
  <c r="HS16"/>
  <c r="HS46"/>
  <c r="HS65"/>
  <c r="HS90"/>
  <c r="HS107"/>
  <c r="HS26"/>
  <c r="HS33"/>
  <c r="HS49"/>
  <c r="HS75"/>
  <c r="HS91"/>
  <c r="HS113"/>
  <c r="HS18"/>
  <c r="HS32"/>
  <c r="HS48"/>
  <c r="HS88"/>
  <c r="HS78"/>
  <c r="HS96"/>
  <c r="HS92"/>
  <c r="HT2"/>
  <c r="HT102" s="1"/>
  <c r="HS108"/>
  <c r="HW3" i="2"/>
  <c r="HV2"/>
  <c r="HV4"/>
  <c r="HS52" i="5"/>
  <c r="HR53"/>
  <c r="HR85"/>
  <c r="HS84"/>
  <c r="HR101"/>
  <c r="HS100"/>
  <c r="HR37"/>
  <c r="HS36"/>
  <c r="HS68"/>
  <c r="HR69"/>
  <c r="HS20"/>
  <c r="HR21"/>
  <c r="HU4"/>
  <c r="HT5"/>
  <c r="HU4" i="6"/>
  <c r="HV3"/>
  <c r="HT78" i="5" l="1"/>
  <c r="HT59"/>
  <c r="HT76"/>
  <c r="HT106"/>
  <c r="HT41"/>
  <c r="HT39"/>
  <c r="HT54"/>
  <c r="HT91"/>
  <c r="HT22"/>
  <c r="HT10"/>
  <c r="HT28"/>
  <c r="HT95"/>
  <c r="HT98"/>
  <c r="HT88"/>
  <c r="HT8"/>
  <c r="HT11"/>
  <c r="HT15"/>
  <c r="HT49"/>
  <c r="HT13"/>
  <c r="HT108"/>
  <c r="HT66"/>
  <c r="HT86"/>
  <c r="HT63"/>
  <c r="HT72"/>
  <c r="HT42"/>
  <c r="HT94"/>
  <c r="HT111"/>
  <c r="HT14"/>
  <c r="HT33"/>
  <c r="HT60"/>
  <c r="HT79"/>
  <c r="HT96"/>
  <c r="HT6"/>
  <c r="HT29"/>
  <c r="HT32"/>
  <c r="HT55"/>
  <c r="HT81"/>
  <c r="HT112"/>
  <c r="HT71"/>
  <c r="HT82"/>
  <c r="HT70"/>
  <c r="HT62"/>
  <c r="HT17"/>
  <c r="HT9"/>
  <c r="HT65"/>
  <c r="HT105"/>
  <c r="HT61"/>
  <c r="HT92"/>
  <c r="HT45"/>
  <c r="HT56"/>
  <c r="HT75"/>
  <c r="HT97"/>
  <c r="HT43"/>
  <c r="HT80"/>
  <c r="HT16"/>
  <c r="HT50"/>
  <c r="HT12"/>
  <c r="HT40"/>
  <c r="HT64"/>
  <c r="HT24"/>
  <c r="HT47"/>
  <c r="HT87"/>
  <c r="HT27"/>
  <c r="HT30"/>
  <c r="HT77"/>
  <c r="HT113"/>
  <c r="HT26"/>
  <c r="HT38"/>
  <c r="HT110"/>
  <c r="HT18"/>
  <c r="HT104"/>
  <c r="HT34"/>
  <c r="HT114"/>
  <c r="HT25"/>
  <c r="HT44"/>
  <c r="HT48"/>
  <c r="HT89"/>
  <c r="HT103"/>
  <c r="HT7"/>
  <c r="HT31"/>
  <c r="HT58"/>
  <c r="HT73"/>
  <c r="HT90"/>
  <c r="HT109"/>
  <c r="HT23"/>
  <c r="HT46"/>
  <c r="HT57"/>
  <c r="HT74"/>
  <c r="HT93"/>
  <c r="HU2"/>
  <c r="HU105" s="1"/>
  <c r="HT107"/>
  <c r="HX3" i="2"/>
  <c r="HW2"/>
  <c r="HW4"/>
  <c r="HS53" i="5"/>
  <c r="HT52"/>
  <c r="HS37"/>
  <c r="HT36"/>
  <c r="HS85"/>
  <c r="HT84"/>
  <c r="HS21"/>
  <c r="HT20"/>
  <c r="HS101"/>
  <c r="HT100"/>
  <c r="HS69"/>
  <c r="HT68"/>
  <c r="HV4"/>
  <c r="HU5"/>
  <c r="HV4" i="6"/>
  <c r="HW3"/>
  <c r="HU24" i="5" l="1"/>
  <c r="HU10"/>
  <c r="HU104"/>
  <c r="HU64"/>
  <c r="HU26"/>
  <c r="HU90"/>
  <c r="HU30"/>
  <c r="HU31"/>
  <c r="HU88"/>
  <c r="HU94"/>
  <c r="HU11"/>
  <c r="HU17"/>
  <c r="HU73"/>
  <c r="HU46"/>
  <c r="HU89"/>
  <c r="HU57"/>
  <c r="HU56"/>
  <c r="HU91"/>
  <c r="HU43"/>
  <c r="HU112"/>
  <c r="HU79"/>
  <c r="HU45"/>
  <c r="HU95"/>
  <c r="HU70"/>
  <c r="HU25"/>
  <c r="HU80"/>
  <c r="HU12"/>
  <c r="HU78"/>
  <c r="HU114"/>
  <c r="HU42"/>
  <c r="HU50"/>
  <c r="HU86"/>
  <c r="HU113"/>
  <c r="HU61"/>
  <c r="HU72"/>
  <c r="HU77"/>
  <c r="HU9"/>
  <c r="HU44"/>
  <c r="HU74"/>
  <c r="HU109"/>
  <c r="HU48"/>
  <c r="HU58"/>
  <c r="HU96"/>
  <c r="HU27"/>
  <c r="HU34"/>
  <c r="HU62"/>
  <c r="HU63"/>
  <c r="HU16"/>
  <c r="HU40"/>
  <c r="HU7"/>
  <c r="HU22"/>
  <c r="HU41"/>
  <c r="HU49"/>
  <c r="HU82"/>
  <c r="HU102"/>
  <c r="HU13"/>
  <c r="HU32"/>
  <c r="HU59"/>
  <c r="HU65"/>
  <c r="HU92"/>
  <c r="HU108"/>
  <c r="HU28"/>
  <c r="HU47"/>
  <c r="HU54"/>
  <c r="HU71"/>
  <c r="HU93"/>
  <c r="HU15"/>
  <c r="HU103"/>
  <c r="HU39"/>
  <c r="HU111"/>
  <c r="HU18"/>
  <c r="HU107"/>
  <c r="HU23"/>
  <c r="HU38"/>
  <c r="HU66"/>
  <c r="HU76"/>
  <c r="HU97"/>
  <c r="HU6"/>
  <c r="HU14"/>
  <c r="HU33"/>
  <c r="HU60"/>
  <c r="HU81"/>
  <c r="HU106"/>
  <c r="HU8"/>
  <c r="HU29"/>
  <c r="HU55"/>
  <c r="HU75"/>
  <c r="HU87"/>
  <c r="HU98"/>
  <c r="HV2"/>
  <c r="HV106" s="1"/>
  <c r="HU110"/>
  <c r="HY3" i="2"/>
  <c r="HX2"/>
  <c r="HX4"/>
  <c r="HT69" i="5"/>
  <c r="HU68"/>
  <c r="HT21"/>
  <c r="HU20"/>
  <c r="HT37"/>
  <c r="HU36"/>
  <c r="HT101"/>
  <c r="HU100"/>
  <c r="HT85"/>
  <c r="HU84"/>
  <c r="HT53"/>
  <c r="HU52"/>
  <c r="HV5"/>
  <c r="HW4"/>
  <c r="HW4" i="6"/>
  <c r="HX3"/>
  <c r="HV17" i="5" l="1"/>
  <c r="HV95"/>
  <c r="HV104"/>
  <c r="HV26"/>
  <c r="HV43"/>
  <c r="HV64"/>
  <c r="HV42"/>
  <c r="HV105"/>
  <c r="HV77"/>
  <c r="HV41"/>
  <c r="HV10"/>
  <c r="HV88"/>
  <c r="HV15"/>
  <c r="HV58"/>
  <c r="HV30"/>
  <c r="HV107"/>
  <c r="HV73"/>
  <c r="HV16"/>
  <c r="HV13"/>
  <c r="HV72"/>
  <c r="HV47"/>
  <c r="HV11"/>
  <c r="HV82"/>
  <c r="HV56"/>
  <c r="HV96"/>
  <c r="HV87"/>
  <c r="HV89"/>
  <c r="HV18"/>
  <c r="HV44"/>
  <c r="HV55"/>
  <c r="HV75"/>
  <c r="HV91"/>
  <c r="HV112"/>
  <c r="HV28"/>
  <c r="HV38"/>
  <c r="HV50"/>
  <c r="HV80"/>
  <c r="HV98"/>
  <c r="HV7"/>
  <c r="HV27"/>
  <c r="HV34"/>
  <c r="HV70"/>
  <c r="HV90"/>
  <c r="HV113"/>
  <c r="HV54"/>
  <c r="HV48"/>
  <c r="HV12"/>
  <c r="HV78"/>
  <c r="HV57"/>
  <c r="HV40"/>
  <c r="HV111"/>
  <c r="HV71"/>
  <c r="HV6"/>
  <c r="HV22"/>
  <c r="HV49"/>
  <c r="HV66"/>
  <c r="HV81"/>
  <c r="HV108"/>
  <c r="HV29"/>
  <c r="HV39"/>
  <c r="HV63"/>
  <c r="HV74"/>
  <c r="HV97"/>
  <c r="HV114"/>
  <c r="HV24"/>
  <c r="HV31"/>
  <c r="HV62"/>
  <c r="HV76"/>
  <c r="HV102"/>
  <c r="HV14"/>
  <c r="HV92"/>
  <c r="HV45"/>
  <c r="HV8"/>
  <c r="HV23"/>
  <c r="HV46"/>
  <c r="HV61"/>
  <c r="HV86"/>
  <c r="HV103"/>
  <c r="HV9"/>
  <c r="HV33"/>
  <c r="HV60"/>
  <c r="HV65"/>
  <c r="HV93"/>
  <c r="HV109"/>
  <c r="HV25"/>
  <c r="HV32"/>
  <c r="HV59"/>
  <c r="HV79"/>
  <c r="HV94"/>
  <c r="HV110"/>
  <c r="HW2"/>
  <c r="HW110" s="1"/>
  <c r="HZ3" i="2"/>
  <c r="HY2"/>
  <c r="HY4"/>
  <c r="HV52" i="5"/>
  <c r="HU53"/>
  <c r="HU101"/>
  <c r="HV100"/>
  <c r="HU21"/>
  <c r="HV20"/>
  <c r="HU85"/>
  <c r="HV84"/>
  <c r="HU37"/>
  <c r="HV36"/>
  <c r="HU69"/>
  <c r="HV68"/>
  <c r="HW5"/>
  <c r="HX4"/>
  <c r="HX4" i="6"/>
  <c r="HY3"/>
  <c r="HW28" i="5" l="1"/>
  <c r="HW106"/>
  <c r="HW108"/>
  <c r="HW43"/>
  <c r="HW73"/>
  <c r="HW8"/>
  <c r="HW27"/>
  <c r="HW13"/>
  <c r="HW103"/>
  <c r="HW104"/>
  <c r="HW58"/>
  <c r="HW87"/>
  <c r="HW49"/>
  <c r="HW56"/>
  <c r="HW41"/>
  <c r="HW111"/>
  <c r="HW77"/>
  <c r="HW74"/>
  <c r="HW38"/>
  <c r="HW15"/>
  <c r="HW93"/>
  <c r="HW63"/>
  <c r="HW31"/>
  <c r="HW9"/>
  <c r="HW50"/>
  <c r="HW25"/>
  <c r="HW98"/>
  <c r="HW76"/>
  <c r="HW6"/>
  <c r="HW30"/>
  <c r="HW57"/>
  <c r="HW70"/>
  <c r="HW89"/>
  <c r="HW109"/>
  <c r="HW18"/>
  <c r="HW44"/>
  <c r="HW48"/>
  <c r="HW79"/>
  <c r="HW96"/>
  <c r="HW7"/>
  <c r="HW16"/>
  <c r="HW42"/>
  <c r="HW62"/>
  <c r="HW86"/>
  <c r="HW105"/>
  <c r="HW24"/>
  <c r="HW12"/>
  <c r="HW82"/>
  <c r="HW55"/>
  <c r="HW45"/>
  <c r="HW112"/>
  <c r="HW29"/>
  <c r="HW39"/>
  <c r="HW59"/>
  <c r="HW78"/>
  <c r="HW95"/>
  <c r="HW11"/>
  <c r="HW23"/>
  <c r="HW46"/>
  <c r="HW65"/>
  <c r="HW90"/>
  <c r="HW107"/>
  <c r="HW14"/>
  <c r="HW40"/>
  <c r="HW71"/>
  <c r="HW75"/>
  <c r="HW97"/>
  <c r="HW114"/>
  <c r="HX2"/>
  <c r="HX102" s="1"/>
  <c r="HW54"/>
  <c r="HW88"/>
  <c r="HW72"/>
  <c r="HW32"/>
  <c r="HW22"/>
  <c r="HW92"/>
  <c r="HW26"/>
  <c r="HW33"/>
  <c r="HW60"/>
  <c r="HW80"/>
  <c r="HW91"/>
  <c r="HW113"/>
  <c r="HW17"/>
  <c r="HW47"/>
  <c r="HW64"/>
  <c r="HW81"/>
  <c r="HW102"/>
  <c r="HW10"/>
  <c r="HW34"/>
  <c r="HW61"/>
  <c r="HW66"/>
  <c r="HW94"/>
  <c r="IA3" i="2"/>
  <c r="HZ2"/>
  <c r="HZ4"/>
  <c r="HV53" i="5"/>
  <c r="HW52"/>
  <c r="HW68"/>
  <c r="HV69"/>
  <c r="HW84"/>
  <c r="HV85"/>
  <c r="HV101"/>
  <c r="HW100"/>
  <c r="HV37"/>
  <c r="HW36"/>
  <c r="HV21"/>
  <c r="HW20"/>
  <c r="HY4"/>
  <c r="HX5"/>
  <c r="HY4" i="6"/>
  <c r="HZ3"/>
  <c r="HX90" i="5" l="1"/>
  <c r="HX94"/>
  <c r="HX16"/>
  <c r="HX26"/>
  <c r="HX11"/>
  <c r="HX71"/>
  <c r="HX66"/>
  <c r="HX110"/>
  <c r="HX65"/>
  <c r="HX43"/>
  <c r="HX58"/>
  <c r="HX40"/>
  <c r="HX56"/>
  <c r="HX73"/>
  <c r="HX95"/>
  <c r="HX75"/>
  <c r="HX42"/>
  <c r="HX111"/>
  <c r="HX31"/>
  <c r="HX109"/>
  <c r="HX45"/>
  <c r="HX62"/>
  <c r="HX47"/>
  <c r="HX107"/>
  <c r="HX78"/>
  <c r="HX39"/>
  <c r="HX63"/>
  <c r="HX88"/>
  <c r="HX106"/>
  <c r="HX18"/>
  <c r="HX91"/>
  <c r="HX23"/>
  <c r="HX46"/>
  <c r="HX50"/>
  <c r="HX70"/>
  <c r="HX93"/>
  <c r="HX112"/>
  <c r="HX96"/>
  <c r="HX8"/>
  <c r="HX24"/>
  <c r="HX72"/>
  <c r="HX87"/>
  <c r="HX34"/>
  <c r="HX10"/>
  <c r="HX13"/>
  <c r="HX38"/>
  <c r="HX105"/>
  <c r="HX25"/>
  <c r="HX44"/>
  <c r="HX55"/>
  <c r="HX89"/>
  <c r="HX103"/>
  <c r="HX17"/>
  <c r="HX64"/>
  <c r="HX114"/>
  <c r="HX14"/>
  <c r="HX33"/>
  <c r="HX60"/>
  <c r="HX79"/>
  <c r="HX98"/>
  <c r="HX9"/>
  <c r="HX76"/>
  <c r="HX7"/>
  <c r="HX28"/>
  <c r="HX54"/>
  <c r="HX74"/>
  <c r="HX86"/>
  <c r="HX108"/>
  <c r="HX15"/>
  <c r="HX80"/>
  <c r="HX22"/>
  <c r="HX41"/>
  <c r="HX49"/>
  <c r="HX82"/>
  <c r="HX97"/>
  <c r="HX12"/>
  <c r="HX48"/>
  <c r="HX104"/>
  <c r="HX27"/>
  <c r="HX30"/>
  <c r="HX57"/>
  <c r="HX77"/>
  <c r="HX92"/>
  <c r="HX113"/>
  <c r="HX61"/>
  <c r="HX6"/>
  <c r="HX29"/>
  <c r="HX32"/>
  <c r="HX59"/>
  <c r="HX81"/>
  <c r="HY2"/>
  <c r="HY103" s="1"/>
  <c r="IB3" i="2"/>
  <c r="IA2"/>
  <c r="IA4"/>
  <c r="HX20" i="5"/>
  <c r="HW21"/>
  <c r="HX100"/>
  <c r="HW101"/>
  <c r="HW69"/>
  <c r="HX68"/>
  <c r="HX36"/>
  <c r="HW37"/>
  <c r="HW53"/>
  <c r="HX52"/>
  <c r="HX84"/>
  <c r="HW85"/>
  <c r="HZ4"/>
  <c r="HY5"/>
  <c r="HZ4" i="6"/>
  <c r="IA3"/>
  <c r="HY14" i="5" l="1"/>
  <c r="HY26"/>
  <c r="HY38"/>
  <c r="HY65"/>
  <c r="HY106"/>
  <c r="HY6"/>
  <c r="HY81"/>
  <c r="HY44"/>
  <c r="HY12"/>
  <c r="HY95"/>
  <c r="HY113"/>
  <c r="HY47"/>
  <c r="HY46"/>
  <c r="HY60"/>
  <c r="HY25"/>
  <c r="HY108"/>
  <c r="HY77"/>
  <c r="HY105"/>
  <c r="HY33"/>
  <c r="HY9"/>
  <c r="HY80"/>
  <c r="HY73"/>
  <c r="HY93"/>
  <c r="HY89"/>
  <c r="HY98"/>
  <c r="HY48"/>
  <c r="HY86"/>
  <c r="HY7"/>
  <c r="HY41"/>
  <c r="HY82"/>
  <c r="HY102"/>
  <c r="HY39"/>
  <c r="HY75"/>
  <c r="HY111"/>
  <c r="HY110"/>
  <c r="HY71"/>
  <c r="HY87"/>
  <c r="HY56"/>
  <c r="HY72"/>
  <c r="HY79"/>
  <c r="HY30"/>
  <c r="HY31"/>
  <c r="HY62"/>
  <c r="HY78"/>
  <c r="HY96"/>
  <c r="HY114"/>
  <c r="HY16"/>
  <c r="HY42"/>
  <c r="HY50"/>
  <c r="HY76"/>
  <c r="HY97"/>
  <c r="HY10"/>
  <c r="HY18"/>
  <c r="HY40"/>
  <c r="HY70"/>
  <c r="HY88"/>
  <c r="HY107"/>
  <c r="HZ2"/>
  <c r="HZ104" s="1"/>
  <c r="HY28"/>
  <c r="HY11"/>
  <c r="HY23"/>
  <c r="HY27"/>
  <c r="HY61"/>
  <c r="HY104"/>
  <c r="HY22"/>
  <c r="HY49"/>
  <c r="HY17"/>
  <c r="HY63"/>
  <c r="HY91"/>
  <c r="HY29"/>
  <c r="HY58"/>
  <c r="HY55"/>
  <c r="HY45"/>
  <c r="HY8"/>
  <c r="HY57"/>
  <c r="HY13"/>
  <c r="HY32"/>
  <c r="HY59"/>
  <c r="HY74"/>
  <c r="HY92"/>
  <c r="HY109"/>
  <c r="HY24"/>
  <c r="HY43"/>
  <c r="HY54"/>
  <c r="HY64"/>
  <c r="HY94"/>
  <c r="HY112"/>
  <c r="HY15"/>
  <c r="HY34"/>
  <c r="HY66"/>
  <c r="HY90"/>
  <c r="IC3" i="2"/>
  <c r="IB2"/>
  <c r="IB4"/>
  <c r="HX53" i="5"/>
  <c r="HY52"/>
  <c r="HX69"/>
  <c r="HY68"/>
  <c r="HX85"/>
  <c r="HY84"/>
  <c r="HX37"/>
  <c r="HY36"/>
  <c r="HX101"/>
  <c r="HY100"/>
  <c r="HX21"/>
  <c r="HY20"/>
  <c r="HZ5"/>
  <c r="IA4"/>
  <c r="IA4" i="6"/>
  <c r="IB3"/>
  <c r="HZ27" i="5" l="1"/>
  <c r="HZ31"/>
  <c r="HZ43"/>
  <c r="HZ105"/>
  <c r="HZ66"/>
  <c r="HZ110"/>
  <c r="HZ7"/>
  <c r="HZ82"/>
  <c r="HZ49"/>
  <c r="HZ13"/>
  <c r="HZ96"/>
  <c r="HZ26"/>
  <c r="HZ55"/>
  <c r="HZ64"/>
  <c r="HZ22"/>
  <c r="HZ108"/>
  <c r="HZ78"/>
  <c r="HZ23"/>
  <c r="HZ41"/>
  <c r="HZ6"/>
  <c r="HZ81"/>
  <c r="HZ63"/>
  <c r="HZ88"/>
  <c r="HZ32"/>
  <c r="HZ113"/>
  <c r="HZ28"/>
  <c r="HZ38"/>
  <c r="HZ62"/>
  <c r="HZ76"/>
  <c r="HZ98"/>
  <c r="HZ8"/>
  <c r="HZ16"/>
  <c r="HZ46"/>
  <c r="HZ57"/>
  <c r="HZ86"/>
  <c r="HZ103"/>
  <c r="HZ14"/>
  <c r="HZ40"/>
  <c r="HZ70"/>
  <c r="HZ72"/>
  <c r="HZ92"/>
  <c r="HZ111"/>
  <c r="HZ10"/>
  <c r="HZ24"/>
  <c r="HZ102"/>
  <c r="HZ61"/>
  <c r="HZ73"/>
  <c r="HZ90"/>
  <c r="HZ77"/>
  <c r="HZ25"/>
  <c r="HZ94"/>
  <c r="HZ29"/>
  <c r="HZ39"/>
  <c r="HZ59"/>
  <c r="HZ74"/>
  <c r="HZ97"/>
  <c r="HZ114"/>
  <c r="HZ17"/>
  <c r="HZ47"/>
  <c r="HZ54"/>
  <c r="HZ80"/>
  <c r="HZ95"/>
  <c r="HZ11"/>
  <c r="HZ15"/>
  <c r="HZ45"/>
  <c r="HZ71"/>
  <c r="HZ89"/>
  <c r="HZ107"/>
  <c r="HZ12"/>
  <c r="HZ56"/>
  <c r="HZ34"/>
  <c r="HZ58"/>
  <c r="HZ106"/>
  <c r="HZ79"/>
  <c r="HZ9"/>
  <c r="HZ33"/>
  <c r="HZ60"/>
  <c r="HZ65"/>
  <c r="HZ93"/>
  <c r="HZ109"/>
  <c r="HZ18"/>
  <c r="HZ44"/>
  <c r="HZ48"/>
  <c r="HZ75"/>
  <c r="HZ91"/>
  <c r="HZ112"/>
  <c r="HZ30"/>
  <c r="HZ42"/>
  <c r="HZ50"/>
  <c r="HZ87"/>
  <c r="IA2"/>
  <c r="IA104" s="1"/>
  <c r="ID3" i="2"/>
  <c r="IC2"/>
  <c r="IC4"/>
  <c r="HZ20" i="5"/>
  <c r="HY21"/>
  <c r="HY37"/>
  <c r="HZ36"/>
  <c r="HY69"/>
  <c r="HZ68"/>
  <c r="HY101"/>
  <c r="HZ100"/>
  <c r="HZ84"/>
  <c r="HY85"/>
  <c r="HZ52"/>
  <c r="HY53"/>
  <c r="IA5"/>
  <c r="IB4"/>
  <c r="IC3" i="6"/>
  <c r="IB4"/>
  <c r="IA58" i="5" l="1"/>
  <c r="IA18"/>
  <c r="IA8"/>
  <c r="IA50"/>
  <c r="IA105"/>
  <c r="IA97"/>
  <c r="IA23"/>
  <c r="IA80"/>
  <c r="IA44"/>
  <c r="IA87"/>
  <c r="IA98"/>
  <c r="IA11"/>
  <c r="IA94"/>
  <c r="IA79"/>
  <c r="IA38"/>
  <c r="IA82"/>
  <c r="IA10"/>
  <c r="IA14"/>
  <c r="IA48"/>
  <c r="IA28"/>
  <c r="IA106"/>
  <c r="IA72"/>
  <c r="IA42"/>
  <c r="IA63"/>
  <c r="IA75"/>
  <c r="IA64"/>
  <c r="IA93"/>
  <c r="IA39"/>
  <c r="IA78"/>
  <c r="IA24"/>
  <c r="IA31"/>
  <c r="IA54"/>
  <c r="IA88"/>
  <c r="IA112"/>
  <c r="IA66"/>
  <c r="IA86"/>
  <c r="IA62"/>
  <c r="IA15"/>
  <c r="IA41"/>
  <c r="IA73"/>
  <c r="IA111"/>
  <c r="IA29"/>
  <c r="IA59"/>
  <c r="IA95"/>
  <c r="IA9"/>
  <c r="IA61"/>
  <c r="IA30"/>
  <c r="IA43"/>
  <c r="IA12"/>
  <c r="IA60"/>
  <c r="IA7"/>
  <c r="IA16"/>
  <c r="IA46"/>
  <c r="IA65"/>
  <c r="IA90"/>
  <c r="IA107"/>
  <c r="IA26"/>
  <c r="IA33"/>
  <c r="IA56"/>
  <c r="IA81"/>
  <c r="IA91"/>
  <c r="IA113"/>
  <c r="IA25"/>
  <c r="IA32"/>
  <c r="IA55"/>
  <c r="IA74"/>
  <c r="IA96"/>
  <c r="IA34"/>
  <c r="IA110"/>
  <c r="IA13"/>
  <c r="IA103"/>
  <c r="IA40"/>
  <c r="IA114"/>
  <c r="IA17"/>
  <c r="IA47"/>
  <c r="IA71"/>
  <c r="IA77"/>
  <c r="IA102"/>
  <c r="IA6"/>
  <c r="IA27"/>
  <c r="IA57"/>
  <c r="IA70"/>
  <c r="IA89"/>
  <c r="IA109"/>
  <c r="IA22"/>
  <c r="IA45"/>
  <c r="IA49"/>
  <c r="IA76"/>
  <c r="IA92"/>
  <c r="IB2"/>
  <c r="IB102" s="1"/>
  <c r="IA108"/>
  <c r="IE3" i="2"/>
  <c r="ID2"/>
  <c r="ID4"/>
  <c r="HZ101" i="5"/>
  <c r="IA100"/>
  <c r="HZ37"/>
  <c r="IA36"/>
  <c r="IA52"/>
  <c r="HZ53"/>
  <c r="HZ69"/>
  <c r="IA68"/>
  <c r="IA84"/>
  <c r="HZ85"/>
  <c r="HZ21"/>
  <c r="IA20"/>
  <c r="IB5"/>
  <c r="IC4"/>
  <c r="IC4" i="6"/>
  <c r="ID3"/>
  <c r="IB24" i="5" l="1"/>
  <c r="IB107"/>
  <c r="IB114"/>
  <c r="IB96"/>
  <c r="IB95"/>
  <c r="IB111"/>
  <c r="IB8"/>
  <c r="IB88"/>
  <c r="IB71"/>
  <c r="IB18"/>
  <c r="IB63"/>
  <c r="IB57"/>
  <c r="IB28"/>
  <c r="IB110"/>
  <c r="IB80"/>
  <c r="IB64"/>
  <c r="IB30"/>
  <c r="IB26"/>
  <c r="IB11"/>
  <c r="IB34"/>
  <c r="IB59"/>
  <c r="IB104"/>
  <c r="IB41"/>
  <c r="IB94"/>
  <c r="IB13"/>
  <c r="IB77"/>
  <c r="IB12"/>
  <c r="IB81"/>
  <c r="IB15"/>
  <c r="IB9"/>
  <c r="IB56"/>
  <c r="IB42"/>
  <c r="IB75"/>
  <c r="IB14"/>
  <c r="IB49"/>
  <c r="IB106"/>
  <c r="IB48"/>
  <c r="IB65"/>
  <c r="IB91"/>
  <c r="IB61"/>
  <c r="IB43"/>
  <c r="IB40"/>
  <c r="IB16"/>
  <c r="IB72"/>
  <c r="IB87"/>
  <c r="IB10"/>
  <c r="IB39"/>
  <c r="IB82"/>
  <c r="IB113"/>
  <c r="IB32"/>
  <c r="IB97"/>
  <c r="IB38"/>
  <c r="IB62"/>
  <c r="IB76"/>
  <c r="IB17"/>
  <c r="IB105"/>
  <c r="IB78"/>
  <c r="IB22"/>
  <c r="IB47"/>
  <c r="IB70"/>
  <c r="IB98"/>
  <c r="IB27"/>
  <c r="IB33"/>
  <c r="IB55"/>
  <c r="IB92"/>
  <c r="IB6"/>
  <c r="IB45"/>
  <c r="IB66"/>
  <c r="IB29"/>
  <c r="IB54"/>
  <c r="IB79"/>
  <c r="IB112"/>
  <c r="IB86"/>
  <c r="IB25"/>
  <c r="IB44"/>
  <c r="IB60"/>
  <c r="IB89"/>
  <c r="IB103"/>
  <c r="IB7"/>
  <c r="IB31"/>
  <c r="IB58"/>
  <c r="IB73"/>
  <c r="IB90"/>
  <c r="IB109"/>
  <c r="IB23"/>
  <c r="IB46"/>
  <c r="IB50"/>
  <c r="IB74"/>
  <c r="IB93"/>
  <c r="IC2"/>
  <c r="IC102" s="1"/>
  <c r="IB108"/>
  <c r="IF3" i="2"/>
  <c r="IE2"/>
  <c r="IE4"/>
  <c r="IA85" i="5"/>
  <c r="IB84"/>
  <c r="IA21"/>
  <c r="IB20"/>
  <c r="IA69"/>
  <c r="IB68"/>
  <c r="IA37"/>
  <c r="IB36"/>
  <c r="IA101"/>
  <c r="IB100"/>
  <c r="IA53"/>
  <c r="IB52"/>
  <c r="ID4"/>
  <c r="IC5"/>
  <c r="ID4" i="6"/>
  <c r="IE3"/>
  <c r="IC16" i="5" l="1"/>
  <c r="IC95"/>
  <c r="IC72"/>
  <c r="IC60"/>
  <c r="IC29"/>
  <c r="IC96"/>
  <c r="IC86"/>
  <c r="IC48"/>
  <c r="IC9"/>
  <c r="IC80"/>
  <c r="IC50"/>
  <c r="IC105"/>
  <c r="IC74"/>
  <c r="IC66"/>
  <c r="IC33"/>
  <c r="IC12"/>
  <c r="IC14"/>
  <c r="IC18"/>
  <c r="IC34"/>
  <c r="IC38"/>
  <c r="IC11"/>
  <c r="IC89"/>
  <c r="IC44"/>
  <c r="IC106"/>
  <c r="IC15"/>
  <c r="IC78"/>
  <c r="IC39"/>
  <c r="IC64"/>
  <c r="IC91"/>
  <c r="IC111"/>
  <c r="IC27"/>
  <c r="IC46"/>
  <c r="IC61"/>
  <c r="IC76"/>
  <c r="IC98"/>
  <c r="IC7"/>
  <c r="IC26"/>
  <c r="IC45"/>
  <c r="IC56"/>
  <c r="IC82"/>
  <c r="IC112"/>
  <c r="IC81"/>
  <c r="IC59"/>
  <c r="IC104"/>
  <c r="IC17"/>
  <c r="IC63"/>
  <c r="IC6"/>
  <c r="IC32"/>
  <c r="IC110"/>
  <c r="IC79"/>
  <c r="IC62"/>
  <c r="IC10"/>
  <c r="IC25"/>
  <c r="IC40"/>
  <c r="IC70"/>
  <c r="IC88"/>
  <c r="IC107"/>
  <c r="IC28"/>
  <c r="IC47"/>
  <c r="IC58"/>
  <c r="IC75"/>
  <c r="IC93"/>
  <c r="IC113"/>
  <c r="IC23"/>
  <c r="IC42"/>
  <c r="IC57"/>
  <c r="IC77"/>
  <c r="IC97"/>
  <c r="IC13"/>
  <c r="IC92"/>
  <c r="IC73"/>
  <c r="IC31"/>
  <c r="IC114"/>
  <c r="IC22"/>
  <c r="IC41"/>
  <c r="IC49"/>
  <c r="IC90"/>
  <c r="IC103"/>
  <c r="IC8"/>
  <c r="IC30"/>
  <c r="IC55"/>
  <c r="IC65"/>
  <c r="IC87"/>
  <c r="IC109"/>
  <c r="IC24"/>
  <c r="IC43"/>
  <c r="IC54"/>
  <c r="IC71"/>
  <c r="IC94"/>
  <c r="ID2"/>
  <c r="ID106" s="1"/>
  <c r="IC108"/>
  <c r="IG3" i="2"/>
  <c r="IF2"/>
  <c r="IF4"/>
  <c r="IB53" i="5"/>
  <c r="IC52"/>
  <c r="IB37"/>
  <c r="IC36"/>
  <c r="IC20"/>
  <c r="IB21"/>
  <c r="IB101"/>
  <c r="IC100"/>
  <c r="IB69"/>
  <c r="IC68"/>
  <c r="IC84"/>
  <c r="IB85"/>
  <c r="ID5"/>
  <c r="IE4"/>
  <c r="IE4" i="6"/>
  <c r="IF3"/>
  <c r="ID104" i="5" l="1"/>
  <c r="ID9"/>
  <c r="ID16"/>
  <c r="ID29"/>
  <c r="ID107"/>
  <c r="ID97"/>
  <c r="ID77"/>
  <c r="ID65"/>
  <c r="ID58"/>
  <c r="ID103"/>
  <c r="ID88"/>
  <c r="ID96"/>
  <c r="ID48"/>
  <c r="ID49"/>
  <c r="ID41"/>
  <c r="ID32"/>
  <c r="ID40"/>
  <c r="ID71"/>
  <c r="ID66"/>
  <c r="ID39"/>
  <c r="ID93"/>
  <c r="ID59"/>
  <c r="ID113"/>
  <c r="ID50"/>
  <c r="ID43"/>
  <c r="ID13"/>
  <c r="ID46"/>
  <c r="ID95"/>
  <c r="ID12"/>
  <c r="ID64"/>
  <c r="ID114"/>
  <c r="ID26"/>
  <c r="ID76"/>
  <c r="ID42"/>
  <c r="ID70"/>
  <c r="ID111"/>
  <c r="ID45"/>
  <c r="ID10"/>
  <c r="ID47"/>
  <c r="ID57"/>
  <c r="ID81"/>
  <c r="ID11"/>
  <c r="ID33"/>
  <c r="ID63"/>
  <c r="ID82"/>
  <c r="ID109"/>
  <c r="ID17"/>
  <c r="ID56"/>
  <c r="ID79"/>
  <c r="ID102"/>
  <c r="ID28"/>
  <c r="ID30"/>
  <c r="ID72"/>
  <c r="ID15"/>
  <c r="ID8"/>
  <c r="ID22"/>
  <c r="ID54"/>
  <c r="ID86"/>
  <c r="ID108"/>
  <c r="ID27"/>
  <c r="ID60"/>
  <c r="ID74"/>
  <c r="ID105"/>
  <c r="ID25"/>
  <c r="ID31"/>
  <c r="ID73"/>
  <c r="ID94"/>
  <c r="ID78"/>
  <c r="ID87"/>
  <c r="ID14"/>
  <c r="ID92"/>
  <c r="ID6"/>
  <c r="ID89"/>
  <c r="ID18"/>
  <c r="ID44"/>
  <c r="ID55"/>
  <c r="ID75"/>
  <c r="ID91"/>
  <c r="ID112"/>
  <c r="ID24"/>
  <c r="ID38"/>
  <c r="ID62"/>
  <c r="ID80"/>
  <c r="ID98"/>
  <c r="ID7"/>
  <c r="ID23"/>
  <c r="ID34"/>
  <c r="ID61"/>
  <c r="ID90"/>
  <c r="ID110"/>
  <c r="IE2"/>
  <c r="IE106" s="1"/>
  <c r="IH3" i="2"/>
  <c r="IG2"/>
  <c r="IG4"/>
  <c r="IC101" i="5"/>
  <c r="ID100"/>
  <c r="IC37"/>
  <c r="ID36"/>
  <c r="ID84"/>
  <c r="IC85"/>
  <c r="IC69"/>
  <c r="ID68"/>
  <c r="ID52"/>
  <c r="IC53"/>
  <c r="ID20"/>
  <c r="IC21"/>
  <c r="IE5"/>
  <c r="IF4"/>
  <c r="IG3" i="6"/>
  <c r="IF4"/>
  <c r="IE7" i="5" l="1"/>
  <c r="IE102"/>
  <c r="IE13"/>
  <c r="IE71"/>
  <c r="IE93"/>
  <c r="IE98"/>
  <c r="IE105"/>
  <c r="IE96"/>
  <c r="IE81"/>
  <c r="IE70"/>
  <c r="IE90"/>
  <c r="IE79"/>
  <c r="IE59"/>
  <c r="IE42"/>
  <c r="IE27"/>
  <c r="IE18"/>
  <c r="IE16"/>
  <c r="IE25"/>
  <c r="IE28"/>
  <c r="IE6"/>
  <c r="IE89"/>
  <c r="IE108"/>
  <c r="IE32"/>
  <c r="IE8"/>
  <c r="IE86"/>
  <c r="IE57"/>
  <c r="IE41"/>
  <c r="IE73"/>
  <c r="IE77"/>
  <c r="IE45"/>
  <c r="IE56"/>
  <c r="IE76"/>
  <c r="IE92"/>
  <c r="IE112"/>
  <c r="IE30"/>
  <c r="IE43"/>
  <c r="IE64"/>
  <c r="IE78"/>
  <c r="IE103"/>
  <c r="IE12"/>
  <c r="IE24"/>
  <c r="IE38"/>
  <c r="IE62"/>
  <c r="IE87"/>
  <c r="IE113"/>
  <c r="IE55"/>
  <c r="IE65"/>
  <c r="IE111"/>
  <c r="IE22"/>
  <c r="IE44"/>
  <c r="IE15"/>
  <c r="IE46"/>
  <c r="IE49"/>
  <c r="IE54"/>
  <c r="IE11"/>
  <c r="IE23"/>
  <c r="IE50"/>
  <c r="IE72"/>
  <c r="IE82"/>
  <c r="IE107"/>
  <c r="IE14"/>
  <c r="IE40"/>
  <c r="IE48"/>
  <c r="IE75"/>
  <c r="IE97"/>
  <c r="IE114"/>
  <c r="IE29"/>
  <c r="IE39"/>
  <c r="IE63"/>
  <c r="IE74"/>
  <c r="IE95"/>
  <c r="IE47"/>
  <c r="IE9"/>
  <c r="IE17"/>
  <c r="IE31"/>
  <c r="IE58"/>
  <c r="IE88"/>
  <c r="IE104"/>
  <c r="IE10"/>
  <c r="IE34"/>
  <c r="IE61"/>
  <c r="IE66"/>
  <c r="IE94"/>
  <c r="IE110"/>
  <c r="IE26"/>
  <c r="IE33"/>
  <c r="IE60"/>
  <c r="IE80"/>
  <c r="IE91"/>
  <c r="IF2"/>
  <c r="IF105" s="1"/>
  <c r="IE109"/>
  <c r="II3" i="2"/>
  <c r="IH2"/>
  <c r="IH4"/>
  <c r="IE68" i="5"/>
  <c r="ID69"/>
  <c r="IE36"/>
  <c r="ID37"/>
  <c r="IE20"/>
  <c r="ID21"/>
  <c r="IE100"/>
  <c r="ID101"/>
  <c r="ID53"/>
  <c r="IE52"/>
  <c r="IE84"/>
  <c r="ID85"/>
  <c r="IG4"/>
  <c r="IF5"/>
  <c r="IG4" i="6"/>
  <c r="IH3"/>
  <c r="IF28" i="5" l="1"/>
  <c r="IF14"/>
  <c r="IF9"/>
  <c r="IF16"/>
  <c r="IF102"/>
  <c r="IF94"/>
  <c r="IF80"/>
  <c r="IF45"/>
  <c r="IF29"/>
  <c r="IF66"/>
  <c r="IF65"/>
  <c r="IF60"/>
  <c r="IF23"/>
  <c r="IF92"/>
  <c r="IF107"/>
  <c r="IF39"/>
  <c r="IF41"/>
  <c r="IF38"/>
  <c r="IF111"/>
  <c r="IF82"/>
  <c r="IF114"/>
  <c r="IF26"/>
  <c r="IF96"/>
  <c r="IF8"/>
  <c r="IF86"/>
  <c r="IF6"/>
  <c r="IF81"/>
  <c r="IF27"/>
  <c r="IF30"/>
  <c r="IF55"/>
  <c r="IF90"/>
  <c r="IF113"/>
  <c r="IF42"/>
  <c r="IF72"/>
  <c r="IF89"/>
  <c r="IF17"/>
  <c r="IF62"/>
  <c r="IF70"/>
  <c r="IF79"/>
  <c r="IF93"/>
  <c r="IF64"/>
  <c r="IF112"/>
  <c r="IF48"/>
  <c r="IF7"/>
  <c r="IF31"/>
  <c r="IF57"/>
  <c r="IF88"/>
  <c r="IF109"/>
  <c r="IF25"/>
  <c r="IF74"/>
  <c r="IF75"/>
  <c r="IF103"/>
  <c r="IF18"/>
  <c r="IF43"/>
  <c r="IF73"/>
  <c r="IF104"/>
  <c r="IF49"/>
  <c r="IF50"/>
  <c r="IF54"/>
  <c r="IF46"/>
  <c r="IF32"/>
  <c r="IF10"/>
  <c r="IF13"/>
  <c r="IF58"/>
  <c r="IF77"/>
  <c r="IF106"/>
  <c r="IF22"/>
  <c r="IF44"/>
  <c r="IF71"/>
  <c r="IF97"/>
  <c r="IF11"/>
  <c r="IF40"/>
  <c r="IF59"/>
  <c r="IF91"/>
  <c r="IF33"/>
  <c r="IF56"/>
  <c r="IF78"/>
  <c r="IF98"/>
  <c r="IF12"/>
  <c r="IF24"/>
  <c r="IF47"/>
  <c r="IF63"/>
  <c r="IF87"/>
  <c r="IF108"/>
  <c r="IF15"/>
  <c r="IF34"/>
  <c r="IF61"/>
  <c r="IF76"/>
  <c r="IF95"/>
  <c r="IG2"/>
  <c r="IG106" s="1"/>
  <c r="IF110"/>
  <c r="IJ3" i="2"/>
  <c r="II2"/>
  <c r="II4"/>
  <c r="IF52" i="5"/>
  <c r="IE53"/>
  <c r="IF20"/>
  <c r="IE21"/>
  <c r="IF68"/>
  <c r="IE69"/>
  <c r="IF84"/>
  <c r="IE85"/>
  <c r="IF100"/>
  <c r="IE101"/>
  <c r="IF36"/>
  <c r="IE37"/>
  <c r="IH4"/>
  <c r="IG5"/>
  <c r="IH4" i="6"/>
  <c r="II3"/>
  <c r="IG42" i="5" l="1"/>
  <c r="IG103"/>
  <c r="IG87"/>
  <c r="IG102"/>
  <c r="IG112"/>
  <c r="IG109"/>
  <c r="IG12"/>
  <c r="IG80"/>
  <c r="IG47"/>
  <c r="IG77"/>
  <c r="IG81"/>
  <c r="IG45"/>
  <c r="IG29"/>
  <c r="IG18"/>
  <c r="IG79"/>
  <c r="IG7"/>
  <c r="IG24"/>
  <c r="IG76"/>
  <c r="IG44"/>
  <c r="IG14"/>
  <c r="IG75"/>
  <c r="IG43"/>
  <c r="IG54"/>
  <c r="IG22"/>
  <c r="IG90"/>
  <c r="IG40"/>
  <c r="IG9"/>
  <c r="IG50"/>
  <c r="IG8"/>
  <c r="IG57"/>
  <c r="IG113"/>
  <c r="IG62"/>
  <c r="IG107"/>
  <c r="IG59"/>
  <c r="IG26"/>
  <c r="IG82"/>
  <c r="IG48"/>
  <c r="IG23"/>
  <c r="IG97"/>
  <c r="IG94"/>
  <c r="IG27"/>
  <c r="IG55"/>
  <c r="IG71"/>
  <c r="IG98"/>
  <c r="IG16"/>
  <c r="IG41"/>
  <c r="IG70"/>
  <c r="IG95"/>
  <c r="IG13"/>
  <c r="IG31"/>
  <c r="IG72"/>
  <c r="IG114"/>
  <c r="IG56"/>
  <c r="IG25"/>
  <c r="IG110"/>
  <c r="IG86"/>
  <c r="IG64"/>
  <c r="IG28"/>
  <c r="IG46"/>
  <c r="IG65"/>
  <c r="IG93"/>
  <c r="IG10"/>
  <c r="IG38"/>
  <c r="IG49"/>
  <c r="IG88"/>
  <c r="IG6"/>
  <c r="IG32"/>
  <c r="IG61"/>
  <c r="IG104"/>
  <c r="IG66"/>
  <c r="IG11"/>
  <c r="IG30"/>
  <c r="IG33"/>
  <c r="IG60"/>
  <c r="IG89"/>
  <c r="IG105"/>
  <c r="IG17"/>
  <c r="IG39"/>
  <c r="IG63"/>
  <c r="IG74"/>
  <c r="IG91"/>
  <c r="IG111"/>
  <c r="IG15"/>
  <c r="IG34"/>
  <c r="IG73"/>
  <c r="IG92"/>
  <c r="IG58"/>
  <c r="IG78"/>
  <c r="IG96"/>
  <c r="IH2"/>
  <c r="IH105" s="1"/>
  <c r="IG108"/>
  <c r="IK3" i="2"/>
  <c r="IJ2"/>
  <c r="IJ4"/>
  <c r="IF101" i="5"/>
  <c r="IG100"/>
  <c r="IF69"/>
  <c r="IG68"/>
  <c r="IF53"/>
  <c r="IG52"/>
  <c r="IF37"/>
  <c r="IG36"/>
  <c r="IF85"/>
  <c r="IG84"/>
  <c r="IF21"/>
  <c r="IG20"/>
  <c r="IH5"/>
  <c r="II4"/>
  <c r="II4" i="6"/>
  <c r="IJ3"/>
  <c r="IH8" i="5" l="1"/>
  <c r="IH86"/>
  <c r="IH104"/>
  <c r="IH113"/>
  <c r="IH18"/>
  <c r="IH87"/>
  <c r="IH79"/>
  <c r="IH65"/>
  <c r="IH42"/>
  <c r="IH60"/>
  <c r="IH49"/>
  <c r="IH59"/>
  <c r="IH112"/>
  <c r="IH32"/>
  <c r="IH16"/>
  <c r="IH9"/>
  <c r="IH80"/>
  <c r="IH25"/>
  <c r="IH94"/>
  <c r="IH50"/>
  <c r="IH33"/>
  <c r="IH44"/>
  <c r="IH108"/>
  <c r="IH12"/>
  <c r="IH56"/>
  <c r="IH88"/>
  <c r="IH110"/>
  <c r="IH13"/>
  <c r="IH43"/>
  <c r="IH54"/>
  <c r="IH78"/>
  <c r="IH96"/>
  <c r="IH11"/>
  <c r="IH15"/>
  <c r="IH41"/>
  <c r="IH64"/>
  <c r="IH82"/>
  <c r="IH114"/>
  <c r="IH93"/>
  <c r="IH75"/>
  <c r="IH58"/>
  <c r="IH26"/>
  <c r="IH57"/>
  <c r="IH30"/>
  <c r="IH73"/>
  <c r="IH55"/>
  <c r="IH47"/>
  <c r="IH10"/>
  <c r="IH81"/>
  <c r="IH46"/>
  <c r="IH7"/>
  <c r="IH27"/>
  <c r="IH34"/>
  <c r="IH61"/>
  <c r="IH90"/>
  <c r="IH106"/>
  <c r="IH14"/>
  <c r="IH40"/>
  <c r="IH48"/>
  <c r="IH72"/>
  <c r="IH92"/>
  <c r="IH111"/>
  <c r="IH28"/>
  <c r="IH38"/>
  <c r="IH70"/>
  <c r="IH76"/>
  <c r="IH98"/>
  <c r="IH91"/>
  <c r="IH17"/>
  <c r="IH95"/>
  <c r="IH66"/>
  <c r="IH23"/>
  <c r="IH103"/>
  <c r="IH24"/>
  <c r="IH31"/>
  <c r="IH62"/>
  <c r="IH77"/>
  <c r="IH102"/>
  <c r="IH6"/>
  <c r="IH22"/>
  <c r="IH45"/>
  <c r="IH71"/>
  <c r="IH89"/>
  <c r="IH107"/>
  <c r="IH29"/>
  <c r="IH39"/>
  <c r="IH63"/>
  <c r="IH74"/>
  <c r="IH97"/>
  <c r="II2"/>
  <c r="II102" s="1"/>
  <c r="IH109"/>
  <c r="IL3" i="2"/>
  <c r="IK2"/>
  <c r="IK4"/>
  <c r="IG21" i="5"/>
  <c r="IH20"/>
  <c r="IG37"/>
  <c r="IH36"/>
  <c r="IG69"/>
  <c r="IH68"/>
  <c r="IG85"/>
  <c r="IH84"/>
  <c r="IG53"/>
  <c r="IH52"/>
  <c r="IG101"/>
  <c r="IH100"/>
  <c r="II5"/>
  <c r="IJ4"/>
  <c r="IJ4" i="6"/>
  <c r="IK3"/>
  <c r="II81" i="5" l="1"/>
  <c r="II87"/>
  <c r="II49"/>
  <c r="II88"/>
  <c r="II10"/>
  <c r="II113"/>
  <c r="II104"/>
  <c r="II25"/>
  <c r="II9"/>
  <c r="II89"/>
  <c r="II33"/>
  <c r="II59"/>
  <c r="II31"/>
  <c r="II64"/>
  <c r="II27"/>
  <c r="II80"/>
  <c r="II43"/>
  <c r="II17"/>
  <c r="II15"/>
  <c r="II24"/>
  <c r="II109"/>
  <c r="II95"/>
  <c r="II29"/>
  <c r="II103"/>
  <c r="II54"/>
  <c r="II41"/>
  <c r="II106"/>
  <c r="II70"/>
  <c r="II38"/>
  <c r="II55"/>
  <c r="II26"/>
  <c r="II91"/>
  <c r="II30"/>
  <c r="II40"/>
  <c r="II56"/>
  <c r="II79"/>
  <c r="II98"/>
  <c r="II114"/>
  <c r="II18"/>
  <c r="II32"/>
  <c r="II48"/>
  <c r="II78"/>
  <c r="II96"/>
  <c r="II11"/>
  <c r="II16"/>
  <c r="II46"/>
  <c r="II74"/>
  <c r="II57"/>
  <c r="II8"/>
  <c r="II39"/>
  <c r="II58"/>
  <c r="II75"/>
  <c r="II12"/>
  <c r="II34"/>
  <c r="II61"/>
  <c r="II66"/>
  <c r="II94"/>
  <c r="II110"/>
  <c r="II22"/>
  <c r="II45"/>
  <c r="II71"/>
  <c r="II76"/>
  <c r="II92"/>
  <c r="II112"/>
  <c r="II13"/>
  <c r="II47"/>
  <c r="II63"/>
  <c r="II7"/>
  <c r="II28"/>
  <c r="II42"/>
  <c r="II62"/>
  <c r="II86"/>
  <c r="II105"/>
  <c r="II6"/>
  <c r="II23"/>
  <c r="II50"/>
  <c r="II72"/>
  <c r="II82"/>
  <c r="II108"/>
  <c r="II14"/>
  <c r="II44"/>
  <c r="II60"/>
  <c r="II73"/>
  <c r="II65"/>
  <c r="II111"/>
  <c r="II90"/>
  <c r="II77"/>
  <c r="II97"/>
  <c r="II93"/>
  <c r="II107"/>
  <c r="IJ2"/>
  <c r="IJ105" s="1"/>
  <c r="IM3" i="2"/>
  <c r="IL2"/>
  <c r="IL4"/>
  <c r="II100" i="5"/>
  <c r="IH101"/>
  <c r="IH85"/>
  <c r="II84"/>
  <c r="II36"/>
  <c r="IH37"/>
  <c r="IH53"/>
  <c r="II52"/>
  <c r="II68"/>
  <c r="IH69"/>
  <c r="IH21"/>
  <c r="II20"/>
  <c r="IK4"/>
  <c r="IJ5"/>
  <c r="IK4" i="6"/>
  <c r="IL3"/>
  <c r="IJ106" i="5" l="1"/>
  <c r="IJ30"/>
  <c r="IJ66"/>
  <c r="IJ17"/>
  <c r="IJ12"/>
  <c r="IJ54"/>
  <c r="IJ13"/>
  <c r="IJ58"/>
  <c r="IJ63"/>
  <c r="IJ28"/>
  <c r="IJ107"/>
  <c r="IJ108"/>
  <c r="IJ80"/>
  <c r="IJ49"/>
  <c r="IJ33"/>
  <c r="IJ113"/>
  <c r="IJ43"/>
  <c r="IJ8"/>
  <c r="IJ86"/>
  <c r="IJ41"/>
  <c r="IJ22"/>
  <c r="IJ76"/>
  <c r="IK2"/>
  <c r="IK102" s="1"/>
  <c r="IJ39"/>
  <c r="IJ14"/>
  <c r="IJ61"/>
  <c r="IJ60"/>
  <c r="IJ73"/>
  <c r="IJ11"/>
  <c r="IJ38"/>
  <c r="IJ62"/>
  <c r="IJ71"/>
  <c r="IJ91"/>
  <c r="IJ110"/>
  <c r="IJ23"/>
  <c r="IJ46"/>
  <c r="IJ57"/>
  <c r="IJ74"/>
  <c r="IJ93"/>
  <c r="IJ112"/>
  <c r="IJ25"/>
  <c r="IJ44"/>
  <c r="IJ48"/>
  <c r="IJ89"/>
  <c r="IJ103"/>
  <c r="IJ98"/>
  <c r="IJ10"/>
  <c r="IJ27"/>
  <c r="IJ31"/>
  <c r="IJ109"/>
  <c r="IJ18"/>
  <c r="IJ40"/>
  <c r="IJ72"/>
  <c r="IJ78"/>
  <c r="IJ104"/>
  <c r="IJ6"/>
  <c r="IJ29"/>
  <c r="IJ32"/>
  <c r="IJ55"/>
  <c r="IJ81"/>
  <c r="IJ102"/>
  <c r="IJ16"/>
  <c r="IJ42"/>
  <c r="IJ50"/>
  <c r="IJ70"/>
  <c r="IJ94"/>
  <c r="IJ111"/>
  <c r="IJ88"/>
  <c r="IJ92"/>
  <c r="IJ96"/>
  <c r="IJ59"/>
  <c r="IJ79"/>
  <c r="IJ77"/>
  <c r="IJ7"/>
  <c r="IJ90"/>
  <c r="IJ15"/>
  <c r="IJ34"/>
  <c r="IJ64"/>
  <c r="IJ82"/>
  <c r="IJ95"/>
  <c r="IJ114"/>
  <c r="IJ26"/>
  <c r="IJ45"/>
  <c r="IJ56"/>
  <c r="IJ75"/>
  <c r="IJ97"/>
  <c r="IJ9"/>
  <c r="IJ24"/>
  <c r="IJ47"/>
  <c r="IJ65"/>
  <c r="IJ87"/>
  <c r="IN3" i="2"/>
  <c r="IM2"/>
  <c r="IM4"/>
  <c r="IJ36" i="5"/>
  <c r="II37"/>
  <c r="IJ100"/>
  <c r="II101"/>
  <c r="IJ20"/>
  <c r="II21"/>
  <c r="IJ52"/>
  <c r="II53"/>
  <c r="IJ84"/>
  <c r="II85"/>
  <c r="IJ68"/>
  <c r="II69"/>
  <c r="IL4"/>
  <c r="IK5"/>
  <c r="IL4" i="6"/>
  <c r="IM3"/>
  <c r="IK33" i="5" l="1"/>
  <c r="IK62"/>
  <c r="IK54"/>
  <c r="IK12"/>
  <c r="IK10"/>
  <c r="IK111"/>
  <c r="IK105"/>
  <c r="IK65"/>
  <c r="IK88"/>
  <c r="IK86"/>
  <c r="IK32"/>
  <c r="IK39"/>
  <c r="IK26"/>
  <c r="IK22"/>
  <c r="IK66"/>
  <c r="IK92"/>
  <c r="IK96"/>
  <c r="IK14"/>
  <c r="IK13"/>
  <c r="IK79"/>
  <c r="IK18"/>
  <c r="IK63"/>
  <c r="IK77"/>
  <c r="IK107"/>
  <c r="IK27"/>
  <c r="IK45"/>
  <c r="IK71"/>
  <c r="IK98"/>
  <c r="IK9"/>
  <c r="IK44"/>
  <c r="IK80"/>
  <c r="IK78"/>
  <c r="IK108"/>
  <c r="IK106"/>
  <c r="IK57"/>
  <c r="IK16"/>
  <c r="IK40"/>
  <c r="IK72"/>
  <c r="IK95"/>
  <c r="IK28"/>
  <c r="IK42"/>
  <c r="IK56"/>
  <c r="IK93"/>
  <c r="IK7"/>
  <c r="IK38"/>
  <c r="IK76"/>
  <c r="IK58"/>
  <c r="IK59"/>
  <c r="IK60"/>
  <c r="IK46"/>
  <c r="IK17"/>
  <c r="IK31"/>
  <c r="IK70"/>
  <c r="IK91"/>
  <c r="IK11"/>
  <c r="IK47"/>
  <c r="IK50"/>
  <c r="IK89"/>
  <c r="IK113"/>
  <c r="IK25"/>
  <c r="IK49"/>
  <c r="IK23"/>
  <c r="IK41"/>
  <c r="IK74"/>
  <c r="IK48"/>
  <c r="IK114"/>
  <c r="IK6"/>
  <c r="IK81"/>
  <c r="IK30"/>
  <c r="IK104"/>
  <c r="IK15"/>
  <c r="IK34"/>
  <c r="IK61"/>
  <c r="IK90"/>
  <c r="IK103"/>
  <c r="IK8"/>
  <c r="IK29"/>
  <c r="IK55"/>
  <c r="IK75"/>
  <c r="IK87"/>
  <c r="IK110"/>
  <c r="IK24"/>
  <c r="IK43"/>
  <c r="IK73"/>
  <c r="IK64"/>
  <c r="IK82"/>
  <c r="IK112"/>
  <c r="IK97"/>
  <c r="IK94"/>
  <c r="IK109"/>
  <c r="IL2"/>
  <c r="IL103" s="1"/>
  <c r="IO3" i="2"/>
  <c r="IN2"/>
  <c r="IN4"/>
  <c r="IJ69" i="5"/>
  <c r="IK68"/>
  <c r="IJ53"/>
  <c r="IK52"/>
  <c r="IJ101"/>
  <c r="IK100"/>
  <c r="IJ85"/>
  <c r="IK84"/>
  <c r="IJ21"/>
  <c r="IK20"/>
  <c r="IJ37"/>
  <c r="IK36"/>
  <c r="IL5"/>
  <c r="IM4"/>
  <c r="IM4" i="6"/>
  <c r="IN3"/>
  <c r="IL42" i="5" l="1"/>
  <c r="IL28"/>
  <c r="IL41"/>
  <c r="IL26"/>
  <c r="IL109"/>
  <c r="IL57"/>
  <c r="IL10"/>
  <c r="IL97"/>
  <c r="IL16"/>
  <c r="IL104"/>
  <c r="IL79"/>
  <c r="IL29"/>
  <c r="IL98"/>
  <c r="IL87"/>
  <c r="IL56"/>
  <c r="IL60"/>
  <c r="IL39"/>
  <c r="IL114"/>
  <c r="IL64"/>
  <c r="IL38"/>
  <c r="IL12"/>
  <c r="IL15"/>
  <c r="IL45"/>
  <c r="IL71"/>
  <c r="IL89"/>
  <c r="IL105"/>
  <c r="IL25"/>
  <c r="IL32"/>
  <c r="IL59"/>
  <c r="IL76"/>
  <c r="IL33"/>
  <c r="IL93"/>
  <c r="IL74"/>
  <c r="IL30"/>
  <c r="IL107"/>
  <c r="IL80"/>
  <c r="IL13"/>
  <c r="IL43"/>
  <c r="IL54"/>
  <c r="IL78"/>
  <c r="IL96"/>
  <c r="IL7"/>
  <c r="IL27"/>
  <c r="IL34"/>
  <c r="IL73"/>
  <c r="IL102"/>
  <c r="IL65"/>
  <c r="IL9"/>
  <c r="IL63"/>
  <c r="IL11"/>
  <c r="IL82"/>
  <c r="IL50"/>
  <c r="IL14"/>
  <c r="IL40"/>
  <c r="IL48"/>
  <c r="IL72"/>
  <c r="IL92"/>
  <c r="IL111"/>
  <c r="IL24"/>
  <c r="IL31"/>
  <c r="IL62"/>
  <c r="IL94"/>
  <c r="IL91"/>
  <c r="IL18"/>
  <c r="IL44"/>
  <c r="IL112"/>
  <c r="IL75"/>
  <c r="IL113"/>
  <c r="IL55"/>
  <c r="IL17"/>
  <c r="IL47"/>
  <c r="IL58"/>
  <c r="IL77"/>
  <c r="IL95"/>
  <c r="IM2"/>
  <c r="IM110" s="1"/>
  <c r="IL88"/>
  <c r="IL110"/>
  <c r="IL6"/>
  <c r="IL22"/>
  <c r="IL49"/>
  <c r="IL66"/>
  <c r="IL81"/>
  <c r="IL108"/>
  <c r="IL70"/>
  <c r="IL90"/>
  <c r="IL106"/>
  <c r="IL8"/>
  <c r="IL23"/>
  <c r="IL46"/>
  <c r="IL61"/>
  <c r="IL86"/>
  <c r="IP3" i="2"/>
  <c r="IO2"/>
  <c r="IO4"/>
  <c r="IK37" i="5"/>
  <c r="IL36"/>
  <c r="IK85"/>
  <c r="IL84"/>
  <c r="IK53"/>
  <c r="IL52"/>
  <c r="IK21"/>
  <c r="IL20"/>
  <c r="IK101"/>
  <c r="IL100"/>
  <c r="IK69"/>
  <c r="IL68"/>
  <c r="IM5"/>
  <c r="IN4"/>
  <c r="IN4" i="6"/>
  <c r="IO3"/>
  <c r="IM82" i="5" l="1"/>
  <c r="IM111"/>
  <c r="IM50"/>
  <c r="IM39"/>
  <c r="IM64"/>
  <c r="IM75"/>
  <c r="IM41"/>
  <c r="IM71"/>
  <c r="IM27"/>
  <c r="IM14"/>
  <c r="IM29"/>
  <c r="IM79"/>
  <c r="IM12"/>
  <c r="IM108"/>
  <c r="IM97"/>
  <c r="IM65"/>
  <c r="IM72"/>
  <c r="IM40"/>
  <c r="IM114"/>
  <c r="IM95"/>
  <c r="IM78"/>
  <c r="IM59"/>
  <c r="IM18"/>
  <c r="IM44"/>
  <c r="IM81"/>
  <c r="IM49"/>
  <c r="IM11"/>
  <c r="IM90"/>
  <c r="IM22"/>
  <c r="IM45"/>
  <c r="IM56"/>
  <c r="IM76"/>
  <c r="IM92"/>
  <c r="IM112"/>
  <c r="IM13"/>
  <c r="IM43"/>
  <c r="IM63"/>
  <c r="IM77"/>
  <c r="IM103"/>
  <c r="IM8"/>
  <c r="IM28"/>
  <c r="IM38"/>
  <c r="IM58"/>
  <c r="IM87"/>
  <c r="IM106"/>
  <c r="IN2"/>
  <c r="IN111" s="1"/>
  <c r="IM48"/>
  <c r="IM47"/>
  <c r="IM15"/>
  <c r="IM93"/>
  <c r="IM46"/>
  <c r="IM9"/>
  <c r="IM24"/>
  <c r="IM31"/>
  <c r="IM54"/>
  <c r="IM88"/>
  <c r="IM104"/>
  <c r="IM10"/>
  <c r="IM34"/>
  <c r="IM61"/>
  <c r="IM66"/>
  <c r="IM94"/>
  <c r="IM109"/>
  <c r="IM26"/>
  <c r="IM33"/>
  <c r="IM60"/>
  <c r="IM80"/>
  <c r="IM91"/>
  <c r="IM113"/>
  <c r="IM96"/>
  <c r="IM17"/>
  <c r="IM102"/>
  <c r="IM73"/>
  <c r="IM23"/>
  <c r="IM107"/>
  <c r="IM25"/>
  <c r="IM32"/>
  <c r="IM55"/>
  <c r="IM74"/>
  <c r="IM98"/>
  <c r="IM7"/>
  <c r="IM16"/>
  <c r="IM42"/>
  <c r="IM62"/>
  <c r="IM86"/>
  <c r="IM105"/>
  <c r="IM6"/>
  <c r="IM30"/>
  <c r="IM57"/>
  <c r="IM70"/>
  <c r="IM89"/>
  <c r="IQ3" i="2"/>
  <c r="IP2"/>
  <c r="IP4"/>
  <c r="IM68" i="5"/>
  <c r="IL69"/>
  <c r="IL21"/>
  <c r="IM20"/>
  <c r="IL85"/>
  <c r="IM84"/>
  <c r="IM100"/>
  <c r="IL101"/>
  <c r="IM52"/>
  <c r="IL53"/>
  <c r="IM36"/>
  <c r="IL37"/>
  <c r="IO4"/>
  <c r="IN5"/>
  <c r="IO4" i="6"/>
  <c r="IP3"/>
  <c r="IN40" i="5" l="1"/>
  <c r="IN78"/>
  <c r="IN18"/>
  <c r="IN23"/>
  <c r="IN106"/>
  <c r="IN109"/>
  <c r="IN104"/>
  <c r="IN112"/>
  <c r="IN93"/>
  <c r="IN10"/>
  <c r="IN70"/>
  <c r="IN42"/>
  <c r="IN46"/>
  <c r="IN16"/>
  <c r="IN33"/>
  <c r="IN60"/>
  <c r="IN57"/>
  <c r="IN50"/>
  <c r="IN59"/>
  <c r="IN71"/>
  <c r="IN65"/>
  <c r="IN13"/>
  <c r="IN15"/>
  <c r="IN76"/>
  <c r="IN114"/>
  <c r="IN7"/>
  <c r="IN54"/>
  <c r="IN86"/>
  <c r="IN8"/>
  <c r="IN47"/>
  <c r="IN107"/>
  <c r="IN11"/>
  <c r="IN79"/>
  <c r="IN12"/>
  <c r="IN38"/>
  <c r="IN62"/>
  <c r="IN73"/>
  <c r="IN91"/>
  <c r="IN110"/>
  <c r="IN30"/>
  <c r="IN77"/>
  <c r="IN6"/>
  <c r="IN29"/>
  <c r="IN32"/>
  <c r="IN55"/>
  <c r="IN81"/>
  <c r="IN102"/>
  <c r="IN31"/>
  <c r="IN98"/>
  <c r="IN25"/>
  <c r="IN44"/>
  <c r="IN48"/>
  <c r="IN89"/>
  <c r="IN103"/>
  <c r="IN94"/>
  <c r="IN92"/>
  <c r="IN34"/>
  <c r="IN61"/>
  <c r="IN95"/>
  <c r="IN39"/>
  <c r="IN90"/>
  <c r="IN28"/>
  <c r="IN72"/>
  <c r="IN108"/>
  <c r="IN58"/>
  <c r="IN24"/>
  <c r="IN64"/>
  <c r="IN87"/>
  <c r="IN56"/>
  <c r="IN9"/>
  <c r="IN17"/>
  <c r="IN43"/>
  <c r="IN63"/>
  <c r="IN80"/>
  <c r="IN105"/>
  <c r="IN14"/>
  <c r="IN66"/>
  <c r="IN113"/>
  <c r="IN26"/>
  <c r="IN45"/>
  <c r="IN49"/>
  <c r="IN75"/>
  <c r="IN96"/>
  <c r="IN27"/>
  <c r="IN88"/>
  <c r="IN22"/>
  <c r="IN41"/>
  <c r="IN74"/>
  <c r="IN82"/>
  <c r="IN97"/>
  <c r="IO2"/>
  <c r="IO106" s="1"/>
  <c r="IR3" i="2"/>
  <c r="IQ2"/>
  <c r="IQ4"/>
  <c r="IN20" i="5"/>
  <c r="IM21"/>
  <c r="IN36"/>
  <c r="IM37"/>
  <c r="IN100"/>
  <c r="IM101"/>
  <c r="IN84"/>
  <c r="IM85"/>
  <c r="IN52"/>
  <c r="IM53"/>
  <c r="IN68"/>
  <c r="IM69"/>
  <c r="IP4"/>
  <c r="IO5"/>
  <c r="IP4" i="6"/>
  <c r="IQ3"/>
  <c r="IO43" i="5" l="1"/>
  <c r="IO87"/>
  <c r="IO65"/>
  <c r="IO90"/>
  <c r="IO82"/>
  <c r="IO113"/>
  <c r="IO8"/>
  <c r="IO107"/>
  <c r="IO57"/>
  <c r="IO73"/>
  <c r="IO59"/>
  <c r="IO76"/>
  <c r="IO41"/>
  <c r="IO47"/>
  <c r="IO18"/>
  <c r="IO14"/>
  <c r="IO22"/>
  <c r="IO112"/>
  <c r="IO79"/>
  <c r="IO15"/>
  <c r="IO103"/>
  <c r="IO44"/>
  <c r="IO50"/>
  <c r="IO24"/>
  <c r="IO29"/>
  <c r="IO58"/>
  <c r="IO109"/>
  <c r="IO40"/>
  <c r="IO77"/>
  <c r="IO30"/>
  <c r="IO33"/>
  <c r="IO86"/>
  <c r="IO25"/>
  <c r="IO108"/>
  <c r="IO16"/>
  <c r="IO49"/>
  <c r="IO94"/>
  <c r="IO23"/>
  <c r="IO55"/>
  <c r="IO71"/>
  <c r="IO98"/>
  <c r="IO12"/>
  <c r="IO34"/>
  <c r="IO70"/>
  <c r="IO95"/>
  <c r="IO13"/>
  <c r="IO31"/>
  <c r="IO60"/>
  <c r="IO9"/>
  <c r="IO80"/>
  <c r="IO102"/>
  <c r="IO97"/>
  <c r="IO64"/>
  <c r="IO28"/>
  <c r="IO46"/>
  <c r="IO72"/>
  <c r="IO93"/>
  <c r="IO10"/>
  <c r="IO38"/>
  <c r="IO66"/>
  <c r="IO88"/>
  <c r="IO6"/>
  <c r="IO32"/>
  <c r="IO62"/>
  <c r="IO42"/>
  <c r="IO7"/>
  <c r="IO54"/>
  <c r="IO11"/>
  <c r="IO26"/>
  <c r="IO45"/>
  <c r="IO56"/>
  <c r="IO89"/>
  <c r="IO105"/>
  <c r="IO17"/>
  <c r="IO39"/>
  <c r="IO63"/>
  <c r="IO75"/>
  <c r="IO91"/>
  <c r="IO111"/>
  <c r="IO27"/>
  <c r="IO48"/>
  <c r="IO61"/>
  <c r="IO78"/>
  <c r="IO74"/>
  <c r="IO114"/>
  <c r="IO92"/>
  <c r="IO81"/>
  <c r="IO104"/>
  <c r="IO96"/>
  <c r="IO110"/>
  <c r="IP2"/>
  <c r="IP109" s="1"/>
  <c r="IS3" i="2"/>
  <c r="IR2"/>
  <c r="IR4"/>
  <c r="IN69" i="5"/>
  <c r="IO68"/>
  <c r="IO84"/>
  <c r="IN85"/>
  <c r="IN37"/>
  <c r="IO36"/>
  <c r="IO52"/>
  <c r="IN53"/>
  <c r="IN101"/>
  <c r="IO100"/>
  <c r="IO20"/>
  <c r="IN21"/>
  <c r="IP5"/>
  <c r="IQ4"/>
  <c r="IQ4" i="6"/>
  <c r="IR3"/>
  <c r="IP33" i="5" l="1"/>
  <c r="IP57"/>
  <c r="IP73"/>
  <c r="IP66"/>
  <c r="IP7"/>
  <c r="IP48"/>
  <c r="IP110"/>
  <c r="IP47"/>
  <c r="IP31"/>
  <c r="IP80"/>
  <c r="IP56"/>
  <c r="IP13"/>
  <c r="IP41"/>
  <c r="IP54"/>
  <c r="IP10"/>
  <c r="IP88"/>
  <c r="IP78"/>
  <c r="IP23"/>
  <c r="IP103"/>
  <c r="IP18"/>
  <c r="IP91"/>
  <c r="IP26"/>
  <c r="IP108"/>
  <c r="IP24"/>
  <c r="IP38"/>
  <c r="IP58"/>
  <c r="IP77"/>
  <c r="IP102"/>
  <c r="IP11"/>
  <c r="IP22"/>
  <c r="IP63"/>
  <c r="IP96"/>
  <c r="IP15"/>
  <c r="IP64"/>
  <c r="IP8"/>
  <c r="IP86"/>
  <c r="IP95"/>
  <c r="IP75"/>
  <c r="IP6"/>
  <c r="IP81"/>
  <c r="IP25"/>
  <c r="IP39"/>
  <c r="IP55"/>
  <c r="IP79"/>
  <c r="IP94"/>
  <c r="IP113"/>
  <c r="IP16"/>
  <c r="IP70"/>
  <c r="IP92"/>
  <c r="IP28"/>
  <c r="IP62"/>
  <c r="IP30"/>
  <c r="IP17"/>
  <c r="IP32"/>
  <c r="IP112"/>
  <c r="IP49"/>
  <c r="IP12"/>
  <c r="IP27"/>
  <c r="IP34"/>
  <c r="IP61"/>
  <c r="IP90"/>
  <c r="IP106"/>
  <c r="IP14"/>
  <c r="IP44"/>
  <c r="IP72"/>
  <c r="IP111"/>
  <c r="IP42"/>
  <c r="IP82"/>
  <c r="IP98"/>
  <c r="IP76"/>
  <c r="IP105"/>
  <c r="IP45"/>
  <c r="IP71"/>
  <c r="IP89"/>
  <c r="IP107"/>
  <c r="IP29"/>
  <c r="IP43"/>
  <c r="IP59"/>
  <c r="IP74"/>
  <c r="IP97"/>
  <c r="IP114"/>
  <c r="IQ2"/>
  <c r="IQ107" s="1"/>
  <c r="IP46"/>
  <c r="IP50"/>
  <c r="IP87"/>
  <c r="IP104"/>
  <c r="IP9"/>
  <c r="IP40"/>
  <c r="IP60"/>
  <c r="IP65"/>
  <c r="IP93"/>
  <c r="IT3" i="2"/>
  <c r="IS2"/>
  <c r="IS4"/>
  <c r="IP20" i="5"/>
  <c r="IO21"/>
  <c r="IP52"/>
  <c r="IO53"/>
  <c r="IP84"/>
  <c r="IO85"/>
  <c r="IO101"/>
  <c r="IP100"/>
  <c r="IO37"/>
  <c r="IP36"/>
  <c r="IO69"/>
  <c r="IP68"/>
  <c r="IR4"/>
  <c r="IQ5"/>
  <c r="IR4" i="6"/>
  <c r="IS3"/>
  <c r="IQ59" i="5" l="1"/>
  <c r="IQ29"/>
  <c r="IQ61"/>
  <c r="IQ49"/>
  <c r="IQ94"/>
  <c r="IQ10"/>
  <c r="IQ92"/>
  <c r="IQ39"/>
  <c r="IQ22"/>
  <c r="IQ38"/>
  <c r="IQ56"/>
  <c r="IQ70"/>
  <c r="IQ34"/>
  <c r="IQ66"/>
  <c r="IQ109"/>
  <c r="IQ45"/>
  <c r="IQ76"/>
  <c r="IQ18"/>
  <c r="IQ8"/>
  <c r="IQ26"/>
  <c r="IQ27"/>
  <c r="IQ30"/>
  <c r="IQ63"/>
  <c r="IQ102"/>
  <c r="IQ17"/>
  <c r="IQ54"/>
  <c r="IQ104"/>
  <c r="IQ87"/>
  <c r="IQ91"/>
  <c r="IQ110"/>
  <c r="IQ43"/>
  <c r="IQ80"/>
  <c r="IQ9"/>
  <c r="IQ31"/>
  <c r="IQ88"/>
  <c r="IQ46"/>
  <c r="IQ103"/>
  <c r="IQ58"/>
  <c r="IQ78"/>
  <c r="IQ81"/>
  <c r="IQ6"/>
  <c r="IQ89"/>
  <c r="IQ14"/>
  <c r="IQ40"/>
  <c r="IQ60"/>
  <c r="IQ75"/>
  <c r="IQ97"/>
  <c r="IQ114"/>
  <c r="IQ25"/>
  <c r="IQ32"/>
  <c r="IQ55"/>
  <c r="IQ74"/>
  <c r="IQ95"/>
  <c r="IQ15"/>
  <c r="IQ47"/>
  <c r="IQ79"/>
  <c r="IQ112"/>
  <c r="IQ44"/>
  <c r="IQ65"/>
  <c r="IQ24"/>
  <c r="IQ106"/>
  <c r="IQ33"/>
  <c r="IQ113"/>
  <c r="IQ57"/>
  <c r="IQ12"/>
  <c r="IQ28"/>
  <c r="IQ42"/>
  <c r="IQ62"/>
  <c r="IQ86"/>
  <c r="IQ105"/>
  <c r="IQ11"/>
  <c r="IQ23"/>
  <c r="IQ50"/>
  <c r="IQ72"/>
  <c r="IQ82"/>
  <c r="IQ108"/>
  <c r="IQ13"/>
  <c r="IQ71"/>
  <c r="IQ7"/>
  <c r="IQ16"/>
  <c r="IQ48"/>
  <c r="IQ77"/>
  <c r="IQ41"/>
  <c r="IQ64"/>
  <c r="IQ73"/>
  <c r="IQ98"/>
  <c r="IQ96"/>
  <c r="IQ93"/>
  <c r="IQ111"/>
  <c r="IQ90"/>
  <c r="IR2"/>
  <c r="IR102" s="1"/>
  <c r="IU3" i="2"/>
  <c r="IT2"/>
  <c r="IT4"/>
  <c r="IQ68" i="5"/>
  <c r="IP69"/>
  <c r="IQ100"/>
  <c r="IP101"/>
  <c r="IP53"/>
  <c r="IQ52"/>
  <c r="IQ36"/>
  <c r="IP37"/>
  <c r="IP85"/>
  <c r="IQ84"/>
  <c r="IP21"/>
  <c r="IQ20"/>
  <c r="IR5"/>
  <c r="IS4"/>
  <c r="IS4" i="6"/>
  <c r="IT3"/>
  <c r="IR23" i="5" l="1"/>
  <c r="IR77"/>
  <c r="IR46"/>
  <c r="IR104"/>
  <c r="IR10"/>
  <c r="IR71"/>
  <c r="IR112"/>
  <c r="IR55"/>
  <c r="IR62"/>
  <c r="IR93"/>
  <c r="IR14"/>
  <c r="IR38"/>
  <c r="IR110"/>
  <c r="IR74"/>
  <c r="IR72"/>
  <c r="IR58"/>
  <c r="IR11"/>
  <c r="IR91"/>
  <c r="IR50"/>
  <c r="IR25"/>
  <c r="IR31"/>
  <c r="IR82"/>
  <c r="IR9"/>
  <c r="IR17"/>
  <c r="IR59"/>
  <c r="IR106"/>
  <c r="IR12"/>
  <c r="IR54"/>
  <c r="IR66"/>
  <c r="IR86"/>
  <c r="IR107"/>
  <c r="IR22"/>
  <c r="IR44"/>
  <c r="IR70"/>
  <c r="IR108"/>
  <c r="IR7"/>
  <c r="IR90"/>
  <c r="IR49"/>
  <c r="IR30"/>
  <c r="IR113"/>
  <c r="IR18"/>
  <c r="IR40"/>
  <c r="IR56"/>
  <c r="IR78"/>
  <c r="IR103"/>
  <c r="IR6"/>
  <c r="IR29"/>
  <c r="IR32"/>
  <c r="IR48"/>
  <c r="IR81"/>
  <c r="IR98"/>
  <c r="IR16"/>
  <c r="IR41"/>
  <c r="IR60"/>
  <c r="IR39"/>
  <c r="IR109"/>
  <c r="IR57"/>
  <c r="IR43"/>
  <c r="IR80"/>
  <c r="IR28"/>
  <c r="IR13"/>
  <c r="IR88"/>
  <c r="IR73"/>
  <c r="IR33"/>
  <c r="IR27"/>
  <c r="IR92"/>
  <c r="IR15"/>
  <c r="IR34"/>
  <c r="IR61"/>
  <c r="IR76"/>
  <c r="IR95"/>
  <c r="IR114"/>
  <c r="IR26"/>
  <c r="IR45"/>
  <c r="IR65"/>
  <c r="IR79"/>
  <c r="IR96"/>
  <c r="IR8"/>
  <c r="IR42"/>
  <c r="IR64"/>
  <c r="IR75"/>
  <c r="IR24"/>
  <c r="IR47"/>
  <c r="IR63"/>
  <c r="IR111"/>
  <c r="IR87"/>
  <c r="IR89"/>
  <c r="IR97"/>
  <c r="IR94"/>
  <c r="IS2"/>
  <c r="IS95" s="1"/>
  <c r="IR105"/>
  <c r="IV3" i="2"/>
  <c r="IU2"/>
  <c r="IU4"/>
  <c r="IQ53" i="5"/>
  <c r="IR52"/>
  <c r="IQ21"/>
  <c r="IR20"/>
  <c r="IR36"/>
  <c r="IQ37"/>
  <c r="IR100"/>
  <c r="IQ101"/>
  <c r="IQ85"/>
  <c r="IR84"/>
  <c r="IR68"/>
  <c r="IQ69"/>
  <c r="IT4"/>
  <c r="IS5"/>
  <c r="IT4" i="6"/>
  <c r="IU3"/>
  <c r="IT2" i="5" l="1"/>
  <c r="IT103" s="1"/>
  <c r="IS30"/>
  <c r="IS75"/>
  <c r="IS108"/>
  <c r="IS34"/>
  <c r="IS73"/>
  <c r="IS79"/>
  <c r="IS104"/>
  <c r="IS23"/>
  <c r="IS57"/>
  <c r="IS18"/>
  <c r="IS27"/>
  <c r="IS48"/>
  <c r="IS28"/>
  <c r="IS93"/>
  <c r="IS55"/>
  <c r="IS6"/>
  <c r="IS14"/>
  <c r="IS33"/>
  <c r="IS66"/>
  <c r="IS81"/>
  <c r="IS106"/>
  <c r="IS7"/>
  <c r="IS26"/>
  <c r="IS45"/>
  <c r="IS56"/>
  <c r="IS82"/>
  <c r="IS102"/>
  <c r="IS17"/>
  <c r="IS39"/>
  <c r="IS63"/>
  <c r="IS64"/>
  <c r="IS91"/>
  <c r="IS111"/>
  <c r="IS42"/>
  <c r="IS97"/>
  <c r="IS70"/>
  <c r="IS107"/>
  <c r="IS76"/>
  <c r="IS11"/>
  <c r="IS89"/>
  <c r="IS58"/>
  <c r="IS8"/>
  <c r="IS87"/>
  <c r="IS12"/>
  <c r="IS31"/>
  <c r="IS62"/>
  <c r="IS78"/>
  <c r="IS96"/>
  <c r="IS114"/>
  <c r="IS24"/>
  <c r="IS43"/>
  <c r="IS54"/>
  <c r="IS71"/>
  <c r="IS94"/>
  <c r="IS112"/>
  <c r="IS22"/>
  <c r="IS41"/>
  <c r="IS49"/>
  <c r="IS90"/>
  <c r="IS103"/>
  <c r="IS46"/>
  <c r="IS105"/>
  <c r="IS29"/>
  <c r="IS15"/>
  <c r="IS77"/>
  <c r="IS10"/>
  <c r="IS40"/>
  <c r="IS88"/>
  <c r="IS61"/>
  <c r="IS98"/>
  <c r="IS60"/>
  <c r="IS47"/>
  <c r="IS113"/>
  <c r="IS65"/>
  <c r="IS13"/>
  <c r="IS32"/>
  <c r="IS59"/>
  <c r="IS72"/>
  <c r="IS92"/>
  <c r="IS110"/>
  <c r="IS9"/>
  <c r="IS25"/>
  <c r="IS44"/>
  <c r="IS74"/>
  <c r="IS80"/>
  <c r="IS109"/>
  <c r="IS16"/>
  <c r="IS38"/>
  <c r="IS50"/>
  <c r="IS86"/>
  <c r="IW3" i="2"/>
  <c r="IV2"/>
  <c r="IV4"/>
  <c r="IR37" i="5"/>
  <c r="IS36"/>
  <c r="IS20"/>
  <c r="IR21"/>
  <c r="IR69"/>
  <c r="IS68"/>
  <c r="IR101"/>
  <c r="IS100"/>
  <c r="IS84"/>
  <c r="IR85"/>
  <c r="IS52"/>
  <c r="IR53"/>
  <c r="IT5"/>
  <c r="IU4"/>
  <c r="IU4" i="6"/>
  <c r="IV3"/>
  <c r="IT9" i="5" l="1"/>
  <c r="IT80"/>
  <c r="IT74"/>
  <c r="IT109"/>
  <c r="IT93"/>
  <c r="IT87"/>
  <c r="IT18"/>
  <c r="IT64"/>
  <c r="IT46"/>
  <c r="IT88"/>
  <c r="IT65"/>
  <c r="IT13"/>
  <c r="IT56"/>
  <c r="IT60"/>
  <c r="IT41"/>
  <c r="IT62"/>
  <c r="IT14"/>
  <c r="IT47"/>
  <c r="IT71"/>
  <c r="IT107"/>
  <c r="IT39"/>
  <c r="IT79"/>
  <c r="IT113"/>
  <c r="IT54"/>
  <c r="IT63"/>
  <c r="IT40"/>
  <c r="IT12"/>
  <c r="IT43"/>
  <c r="IT114"/>
  <c r="IT15"/>
  <c r="IT105"/>
  <c r="IT42"/>
  <c r="IT6"/>
  <c r="IT22"/>
  <c r="IT50"/>
  <c r="IT104"/>
  <c r="IT33"/>
  <c r="IT73"/>
  <c r="IT110"/>
  <c r="IT32"/>
  <c r="IT29"/>
  <c r="IT97"/>
  <c r="IT11"/>
  <c r="IT82"/>
  <c r="IT28"/>
  <c r="IT98"/>
  <c r="IT16"/>
  <c r="IT45"/>
  <c r="IT89"/>
  <c r="IT25"/>
  <c r="IT59"/>
  <c r="IT94"/>
  <c r="IT17"/>
  <c r="IT55"/>
  <c r="IT31"/>
  <c r="IT112"/>
  <c r="IT77"/>
  <c r="IT75"/>
  <c r="IT95"/>
  <c r="IT91"/>
  <c r="IT70"/>
  <c r="IT78"/>
  <c r="IT96"/>
  <c r="IT7"/>
  <c r="IT27"/>
  <c r="IT34"/>
  <c r="IT61"/>
  <c r="IT90"/>
  <c r="IT106"/>
  <c r="IT10"/>
  <c r="IT26"/>
  <c r="IT49"/>
  <c r="IT66"/>
  <c r="IT81"/>
  <c r="IT108"/>
  <c r="IU2"/>
  <c r="IU108" s="1"/>
  <c r="IT44"/>
  <c r="IT48"/>
  <c r="IT72"/>
  <c r="IT92"/>
  <c r="IT111"/>
  <c r="IT24"/>
  <c r="IT38"/>
  <c r="IT58"/>
  <c r="IT76"/>
  <c r="IT102"/>
  <c r="IT8"/>
  <c r="IT23"/>
  <c r="IT30"/>
  <c r="IT57"/>
  <c r="IT86"/>
  <c r="IX3" i="2"/>
  <c r="IW2"/>
  <c r="IW4"/>
  <c r="IS101" i="5"/>
  <c r="IT100"/>
  <c r="IT52"/>
  <c r="IS53"/>
  <c r="IT20"/>
  <c r="IS21"/>
  <c r="IS69"/>
  <c r="IT68"/>
  <c r="IS37"/>
  <c r="IT36"/>
  <c r="IT84"/>
  <c r="IS85"/>
  <c r="IU5"/>
  <c r="IV4"/>
  <c r="IV4" i="6"/>
  <c r="IW3"/>
  <c r="IU65" i="5" l="1"/>
  <c r="IU34"/>
  <c r="IU113"/>
  <c r="IU48"/>
  <c r="IU33"/>
  <c r="IU43"/>
  <c r="IU23"/>
  <c r="IU107"/>
  <c r="IU75"/>
  <c r="IU32"/>
  <c r="IU109"/>
  <c r="IU7"/>
  <c r="IU90"/>
  <c r="IU60"/>
  <c r="IU25"/>
  <c r="IU8"/>
  <c r="IU46"/>
  <c r="IU26"/>
  <c r="IU91"/>
  <c r="IU74"/>
  <c r="IU95"/>
  <c r="IU59"/>
  <c r="IU42"/>
  <c r="IU61"/>
  <c r="IU16"/>
  <c r="IU64"/>
  <c r="IU105"/>
  <c r="IU79"/>
  <c r="IU15"/>
  <c r="IU41"/>
  <c r="IU49"/>
  <c r="IU73"/>
  <c r="IU93"/>
  <c r="IU111"/>
  <c r="IU29"/>
  <c r="IU39"/>
  <c r="IU63"/>
  <c r="IU78"/>
  <c r="IU103"/>
  <c r="IU9"/>
  <c r="IU24"/>
  <c r="IU31"/>
  <c r="IU58"/>
  <c r="IU80"/>
  <c r="IU104"/>
  <c r="IU10"/>
  <c r="IU94"/>
  <c r="IU13"/>
  <c r="IU102"/>
  <c r="IU40"/>
  <c r="IU114"/>
  <c r="IU17"/>
  <c r="IU47"/>
  <c r="IU54"/>
  <c r="IU88"/>
  <c r="IU98"/>
  <c r="IU6"/>
  <c r="IU30"/>
  <c r="IU57"/>
  <c r="IU70"/>
  <c r="IU89"/>
  <c r="IU110"/>
  <c r="IU22"/>
  <c r="IU45"/>
  <c r="IU56"/>
  <c r="IU76"/>
  <c r="IU92"/>
  <c r="IU112"/>
  <c r="IU86"/>
  <c r="IU66"/>
  <c r="IU71"/>
  <c r="IU77"/>
  <c r="IU14"/>
  <c r="IU97"/>
  <c r="IU18"/>
  <c r="IU44"/>
  <c r="IU55"/>
  <c r="IU81"/>
  <c r="IU96"/>
  <c r="IU12"/>
  <c r="IU28"/>
  <c r="IU38"/>
  <c r="IU62"/>
  <c r="IU87"/>
  <c r="IU106"/>
  <c r="IU11"/>
  <c r="IU27"/>
  <c r="IU50"/>
  <c r="IU72"/>
  <c r="IU82"/>
  <c r="IV2"/>
  <c r="IV106" s="1"/>
  <c r="IY3" i="2"/>
  <c r="IX2"/>
  <c r="IX4"/>
  <c r="IU68" i="5"/>
  <c r="IT69"/>
  <c r="IU84"/>
  <c r="IT85"/>
  <c r="IT53"/>
  <c r="IU52"/>
  <c r="IU36"/>
  <c r="IT37"/>
  <c r="IU100"/>
  <c r="IT101"/>
  <c r="IU20"/>
  <c r="IT21"/>
  <c r="IV5"/>
  <c r="IW4"/>
  <c r="IW4" i="6"/>
  <c r="IX3"/>
  <c r="IV112" i="5" l="1"/>
  <c r="IV47"/>
  <c r="IV39"/>
  <c r="IV23"/>
  <c r="IV103"/>
  <c r="IV57"/>
  <c r="IV74"/>
  <c r="IV65"/>
  <c r="IV24"/>
  <c r="IV46"/>
  <c r="IV18"/>
  <c r="IV13"/>
  <c r="IV87"/>
  <c r="IV93"/>
  <c r="IV82"/>
  <c r="IV55"/>
  <c r="IV50"/>
  <c r="IV75"/>
  <c r="IV70"/>
  <c r="IV40"/>
  <c r="IV10"/>
  <c r="IV88"/>
  <c r="IV16"/>
  <c r="IV25"/>
  <c r="IV102"/>
  <c r="IV41"/>
  <c r="IV6"/>
  <c r="IV29"/>
  <c r="IV32"/>
  <c r="IV48"/>
  <c r="IV81"/>
  <c r="IV98"/>
  <c r="IV11"/>
  <c r="IV38"/>
  <c r="IV62"/>
  <c r="IV73"/>
  <c r="IV91"/>
  <c r="IV110"/>
  <c r="IV27"/>
  <c r="IV30"/>
  <c r="IV61"/>
  <c r="IV77"/>
  <c r="IV92"/>
  <c r="IV94"/>
  <c r="IV107"/>
  <c r="IV71"/>
  <c r="IV63"/>
  <c r="IV89"/>
  <c r="IV22"/>
  <c r="IV97"/>
  <c r="IV26"/>
  <c r="IV45"/>
  <c r="IV56"/>
  <c r="IV79"/>
  <c r="IV96"/>
  <c r="IV9"/>
  <c r="IV17"/>
  <c r="IV43"/>
  <c r="IV59"/>
  <c r="IV80"/>
  <c r="IV105"/>
  <c r="IV7"/>
  <c r="IV31"/>
  <c r="IV58"/>
  <c r="IV66"/>
  <c r="IV90"/>
  <c r="IV42"/>
  <c r="IV111"/>
  <c r="IV44"/>
  <c r="IV12"/>
  <c r="IV49"/>
  <c r="IV8"/>
  <c r="IV28"/>
  <c r="IV54"/>
  <c r="IV64"/>
  <c r="IV86"/>
  <c r="IV108"/>
  <c r="IV15"/>
  <c r="IV34"/>
  <c r="IV72"/>
  <c r="IV76"/>
  <c r="IV95"/>
  <c r="IV114"/>
  <c r="IV14"/>
  <c r="IV33"/>
  <c r="IV60"/>
  <c r="IV78"/>
  <c r="IV104"/>
  <c r="IV113"/>
  <c r="IW2"/>
  <c r="IW105" s="1"/>
  <c r="IV109"/>
  <c r="IZ3" i="2"/>
  <c r="IY2"/>
  <c r="IY4"/>
  <c r="IV100" i="5"/>
  <c r="IU101"/>
  <c r="IV20"/>
  <c r="IU21"/>
  <c r="IV36"/>
  <c r="IU37"/>
  <c r="IV84"/>
  <c r="IU85"/>
  <c r="IU53"/>
  <c r="IV52"/>
  <c r="IV68"/>
  <c r="IU69"/>
  <c r="IX4"/>
  <c r="IW5"/>
  <c r="IX4" i="6"/>
  <c r="IY3"/>
  <c r="IW44" i="5" l="1"/>
  <c r="IW49"/>
  <c r="IW92"/>
  <c r="IW32"/>
  <c r="IW45"/>
  <c r="IW80"/>
  <c r="IW111"/>
  <c r="IW22"/>
  <c r="IW30"/>
  <c r="IW72"/>
  <c r="IW23"/>
  <c r="IW12"/>
  <c r="IW91"/>
  <c r="IW9"/>
  <c r="IW56"/>
  <c r="IW13"/>
  <c r="IW58"/>
  <c r="IW109"/>
  <c r="IW41"/>
  <c r="IW82"/>
  <c r="IW17"/>
  <c r="IW7"/>
  <c r="IW48"/>
  <c r="IW102"/>
  <c r="IW59"/>
  <c r="IW96"/>
  <c r="IW28"/>
  <c r="IW95"/>
  <c r="IW39"/>
  <c r="IW70"/>
  <c r="IW25"/>
  <c r="IW75"/>
  <c r="IW110"/>
  <c r="IW31"/>
  <c r="IW78"/>
  <c r="IW114"/>
  <c r="IW54"/>
  <c r="IW47"/>
  <c r="IW46"/>
  <c r="IW57"/>
  <c r="IW76"/>
  <c r="IW71"/>
  <c r="IW38"/>
  <c r="IW15"/>
  <c r="IW103"/>
  <c r="IW74"/>
  <c r="IW18"/>
  <c r="IW107"/>
  <c r="IW16"/>
  <c r="IW42"/>
  <c r="IW50"/>
  <c r="IW86"/>
  <c r="IW97"/>
  <c r="IW6"/>
  <c r="IW14"/>
  <c r="IW40"/>
  <c r="IW73"/>
  <c r="IW81"/>
  <c r="IW106"/>
  <c r="IW8"/>
  <c r="IW29"/>
  <c r="IW55"/>
  <c r="IW65"/>
  <c r="IW113"/>
  <c r="IW62"/>
  <c r="IW77"/>
  <c r="IW90"/>
  <c r="IW63"/>
  <c r="IW10"/>
  <c r="IW88"/>
  <c r="IW24"/>
  <c r="IW43"/>
  <c r="IW66"/>
  <c r="IW64"/>
  <c r="IW94"/>
  <c r="IW112"/>
  <c r="IW27"/>
  <c r="IW34"/>
  <c r="IW61"/>
  <c r="IW79"/>
  <c r="IW104"/>
  <c r="IW11"/>
  <c r="IW26"/>
  <c r="IW33"/>
  <c r="IW60"/>
  <c r="IW89"/>
  <c r="IW87"/>
  <c r="IW98"/>
  <c r="IW93"/>
  <c r="IX2"/>
  <c r="IX102" s="1"/>
  <c r="IW108"/>
  <c r="JA3" i="2"/>
  <c r="IZ2"/>
  <c r="IZ4"/>
  <c r="IV69" i="5"/>
  <c r="IW68"/>
  <c r="IW84"/>
  <c r="IV85"/>
  <c r="IW20"/>
  <c r="IV21"/>
  <c r="IW52"/>
  <c r="IV53"/>
  <c r="IV37"/>
  <c r="IW36"/>
  <c r="IV101"/>
  <c r="IW100"/>
  <c r="IX5"/>
  <c r="IY4"/>
  <c r="IY4" i="6"/>
  <c r="IZ3"/>
  <c r="IX55" i="5" l="1"/>
  <c r="IX107"/>
  <c r="IX10"/>
  <c r="IX111"/>
  <c r="IX42"/>
  <c r="IX76"/>
  <c r="IX44"/>
  <c r="IX78"/>
  <c r="IX13"/>
  <c r="IX29"/>
  <c r="IX49"/>
  <c r="IX71"/>
  <c r="IX104"/>
  <c r="IX112"/>
  <c r="IX80"/>
  <c r="IX22"/>
  <c r="IX16"/>
  <c r="IX17"/>
  <c r="IX81"/>
  <c r="IX41"/>
  <c r="IX72"/>
  <c r="IX96"/>
  <c r="IX75"/>
  <c r="IX15"/>
  <c r="IX105"/>
  <c r="IX89"/>
  <c r="IX87"/>
  <c r="IX32"/>
  <c r="IX108"/>
  <c r="IX64"/>
  <c r="IX6"/>
  <c r="IX48"/>
  <c r="IX46"/>
  <c r="IX74"/>
  <c r="IX26"/>
  <c r="IX58"/>
  <c r="IX95"/>
  <c r="IX28"/>
  <c r="IX63"/>
  <c r="IX98"/>
  <c r="IX45"/>
  <c r="IX14"/>
  <c r="IX92"/>
  <c r="IX50"/>
  <c r="IX54"/>
  <c r="IX18"/>
  <c r="IX31"/>
  <c r="IX66"/>
  <c r="IX91"/>
  <c r="IX11"/>
  <c r="IX43"/>
  <c r="IX70"/>
  <c r="IX82"/>
  <c r="IX47"/>
  <c r="IX8"/>
  <c r="IX23"/>
  <c r="IX30"/>
  <c r="IX57"/>
  <c r="IX86"/>
  <c r="IX103"/>
  <c r="IX9"/>
  <c r="IX40"/>
  <c r="IX60"/>
  <c r="IX65"/>
  <c r="IX97"/>
  <c r="IX12"/>
  <c r="IX7"/>
  <c r="IX93"/>
  <c r="IX109"/>
  <c r="IX56"/>
  <c r="IX73"/>
  <c r="IX33"/>
  <c r="IX110"/>
  <c r="IX114"/>
  <c r="IX25"/>
  <c r="IX88"/>
  <c r="IY2"/>
  <c r="IY105" s="1"/>
  <c r="IX39"/>
  <c r="IX59"/>
  <c r="IX79"/>
  <c r="IX94"/>
  <c r="IX113"/>
  <c r="IX27"/>
  <c r="IX34"/>
  <c r="IX61"/>
  <c r="IX90"/>
  <c r="IX106"/>
  <c r="IX24"/>
  <c r="IX38"/>
  <c r="IX62"/>
  <c r="IX77"/>
  <c r="JB3" i="2"/>
  <c r="JA2"/>
  <c r="JA4"/>
  <c r="IX20" i="5"/>
  <c r="IW21"/>
  <c r="IW101"/>
  <c r="IX100"/>
  <c r="IX52"/>
  <c r="IW53"/>
  <c r="IX84"/>
  <c r="IW85"/>
  <c r="IW37"/>
  <c r="IX36"/>
  <c r="IW69"/>
  <c r="IX68"/>
  <c r="IY5"/>
  <c r="IZ4"/>
  <c r="IZ4" i="6"/>
  <c r="JA3"/>
  <c r="IY44" i="5" l="1"/>
  <c r="IY70"/>
  <c r="IY54"/>
  <c r="IY72"/>
  <c r="IY7"/>
  <c r="IY78"/>
  <c r="IY95"/>
  <c r="IY57"/>
  <c r="IY18"/>
  <c r="IY96"/>
  <c r="IY62"/>
  <c r="IY76"/>
  <c r="IY27"/>
  <c r="IY110"/>
  <c r="IY74"/>
  <c r="IY42"/>
  <c r="IY48"/>
  <c r="IY10"/>
  <c r="IY89"/>
  <c r="IY60"/>
  <c r="IY28"/>
  <c r="IY86"/>
  <c r="IY31"/>
  <c r="IY71"/>
  <c r="IY50"/>
  <c r="IY24"/>
  <c r="IY38"/>
  <c r="IY87"/>
  <c r="IY15"/>
  <c r="IY41"/>
  <c r="IY73"/>
  <c r="IY93"/>
  <c r="IY30"/>
  <c r="IY59"/>
  <c r="IY77"/>
  <c r="IY102"/>
  <c r="IY17"/>
  <c r="IY104"/>
  <c r="IY45"/>
  <c r="IY112"/>
  <c r="IY23"/>
  <c r="IY108"/>
  <c r="IY29"/>
  <c r="IY39"/>
  <c r="IY55"/>
  <c r="IY81"/>
  <c r="IY103"/>
  <c r="IY11"/>
  <c r="IY16"/>
  <c r="IY46"/>
  <c r="IY65"/>
  <c r="IY90"/>
  <c r="IY107"/>
  <c r="IY14"/>
  <c r="IY40"/>
  <c r="IY56"/>
  <c r="IY79"/>
  <c r="IY97"/>
  <c r="IY25"/>
  <c r="IY32"/>
  <c r="IY8"/>
  <c r="IY58"/>
  <c r="IY106"/>
  <c r="IY64"/>
  <c r="IY111"/>
  <c r="IY43"/>
  <c r="IY9"/>
  <c r="IY80"/>
  <c r="IY22"/>
  <c r="IY92"/>
  <c r="IY6"/>
  <c r="IY82"/>
  <c r="IY26"/>
  <c r="IY33"/>
  <c r="IY49"/>
  <c r="IY75"/>
  <c r="IY91"/>
  <c r="IY113"/>
  <c r="IY13"/>
  <c r="IY47"/>
  <c r="IY63"/>
  <c r="IY88"/>
  <c r="IY98"/>
  <c r="IY12"/>
  <c r="IY34"/>
  <c r="IY61"/>
  <c r="IY66"/>
  <c r="IY94"/>
  <c r="IY114"/>
  <c r="IZ2"/>
  <c r="IZ108" s="1"/>
  <c r="IY109"/>
  <c r="JC3" i="2"/>
  <c r="JB2"/>
  <c r="JB4"/>
  <c r="IX85" i="5"/>
  <c r="IY84"/>
  <c r="IY68"/>
  <c r="IX69"/>
  <c r="IY100"/>
  <c r="IX101"/>
  <c r="IY36"/>
  <c r="IX37"/>
  <c r="IX53"/>
  <c r="IY52"/>
  <c r="IX21"/>
  <c r="IY20"/>
  <c r="JA4"/>
  <c r="IZ5"/>
  <c r="JA4" i="6"/>
  <c r="JB3"/>
  <c r="IZ79" i="5" l="1"/>
  <c r="IZ98"/>
  <c r="IZ96"/>
  <c r="IZ15"/>
  <c r="IZ47"/>
  <c r="IZ28"/>
  <c r="IZ14"/>
  <c r="IZ104"/>
  <c r="IZ65"/>
  <c r="IZ34"/>
  <c r="IZ26"/>
  <c r="IZ29"/>
  <c r="IZ60"/>
  <c r="IZ24"/>
  <c r="IZ105"/>
  <c r="IZ82"/>
  <c r="IZ107"/>
  <c r="IZ33"/>
  <c r="IZ8"/>
  <c r="IZ87"/>
  <c r="IZ64"/>
  <c r="IZ45"/>
  <c r="IZ46"/>
  <c r="IZ54"/>
  <c r="IZ57"/>
  <c r="IZ32"/>
  <c r="IZ10"/>
  <c r="IZ13"/>
  <c r="IZ39"/>
  <c r="IZ59"/>
  <c r="IZ88"/>
  <c r="IZ106"/>
  <c r="IZ16"/>
  <c r="IZ42"/>
  <c r="IZ50"/>
  <c r="IZ70"/>
  <c r="IZ94"/>
  <c r="IZ111"/>
  <c r="IZ18"/>
  <c r="IZ40"/>
  <c r="IZ72"/>
  <c r="IZ78"/>
  <c r="IZ93"/>
  <c r="IZ75"/>
  <c r="IZ7"/>
  <c r="IZ86"/>
  <c r="IZ6"/>
  <c r="IZ81"/>
  <c r="IZ27"/>
  <c r="IZ30"/>
  <c r="IZ61"/>
  <c r="IZ77"/>
  <c r="IZ92"/>
  <c r="IZ113"/>
  <c r="IZ25"/>
  <c r="IZ44"/>
  <c r="IZ48"/>
  <c r="IZ89"/>
  <c r="IZ102"/>
  <c r="IZ12"/>
  <c r="IZ38"/>
  <c r="IZ62"/>
  <c r="IZ71"/>
  <c r="IZ95"/>
  <c r="IZ23"/>
  <c r="IZ56"/>
  <c r="IZ74"/>
  <c r="IZ66"/>
  <c r="IZ112"/>
  <c r="IZ55"/>
  <c r="IZ11"/>
  <c r="IZ31"/>
  <c r="IZ58"/>
  <c r="IZ73"/>
  <c r="IZ90"/>
  <c r="IZ109"/>
  <c r="IZ22"/>
  <c r="IZ41"/>
  <c r="IZ49"/>
  <c r="IZ76"/>
  <c r="IZ97"/>
  <c r="IZ9"/>
  <c r="IZ17"/>
  <c r="IZ43"/>
  <c r="IZ63"/>
  <c r="IZ80"/>
  <c r="IZ91"/>
  <c r="IZ114"/>
  <c r="IZ103"/>
  <c r="JA2"/>
  <c r="JA103" s="1"/>
  <c r="IZ110"/>
  <c r="JD3" i="2"/>
  <c r="JC2"/>
  <c r="JC4"/>
  <c r="IZ100" i="5"/>
  <c r="IY101"/>
  <c r="IZ20"/>
  <c r="IY21"/>
  <c r="IZ36"/>
  <c r="IY37"/>
  <c r="IZ68"/>
  <c r="IY69"/>
  <c r="IZ52"/>
  <c r="IY53"/>
  <c r="IZ84"/>
  <c r="IY85"/>
  <c r="JB4"/>
  <c r="JA5"/>
  <c r="JB4" i="6"/>
  <c r="JC3"/>
  <c r="JA104" i="5" l="1"/>
  <c r="JA89"/>
  <c r="JA38"/>
  <c r="JA33"/>
  <c r="JA39"/>
  <c r="JA93"/>
  <c r="JA80"/>
  <c r="JA8"/>
  <c r="JA50"/>
  <c r="JA6"/>
  <c r="JA57"/>
  <c r="JA114"/>
  <c r="JA44"/>
  <c r="JA102"/>
  <c r="JA63"/>
  <c r="JA110"/>
  <c r="JA47"/>
  <c r="JA48"/>
  <c r="JA81"/>
  <c r="JA26"/>
  <c r="JA76"/>
  <c r="JA16"/>
  <c r="JA90"/>
  <c r="JA75"/>
  <c r="JA98"/>
  <c r="JA15"/>
  <c r="JA78"/>
  <c r="JA9"/>
  <c r="JA49"/>
  <c r="JA10"/>
  <c r="JA61"/>
  <c r="JA105"/>
  <c r="JA87"/>
  <c r="JA27"/>
  <c r="JA28"/>
  <c r="JA113"/>
  <c r="JA14"/>
  <c r="JA58"/>
  <c r="JA79"/>
  <c r="JA106"/>
  <c r="JA23"/>
  <c r="JA41"/>
  <c r="JA74"/>
  <c r="JA97"/>
  <c r="JA17"/>
  <c r="JA31"/>
  <c r="JA77"/>
  <c r="JA29"/>
  <c r="JA30"/>
  <c r="JA86"/>
  <c r="JA54"/>
  <c r="JA12"/>
  <c r="JA46"/>
  <c r="JA60"/>
  <c r="JA96"/>
  <c r="JA7"/>
  <c r="JA25"/>
  <c r="JA66"/>
  <c r="JA82"/>
  <c r="JA109"/>
  <c r="JA18"/>
  <c r="JA62"/>
  <c r="JA91"/>
  <c r="JA45"/>
  <c r="JA55"/>
  <c r="JA11"/>
  <c r="JA42"/>
  <c r="JA56"/>
  <c r="JA71"/>
  <c r="JA13"/>
  <c r="JA32"/>
  <c r="JA59"/>
  <c r="JA65"/>
  <c r="JA92"/>
  <c r="JA108"/>
  <c r="JA24"/>
  <c r="JA43"/>
  <c r="JA73"/>
  <c r="JA64"/>
  <c r="JA94"/>
  <c r="JA112"/>
  <c r="JA22"/>
  <c r="JA34"/>
  <c r="JA72"/>
  <c r="JA95"/>
  <c r="JA40"/>
  <c r="JA70"/>
  <c r="JA88"/>
  <c r="JA111"/>
  <c r="JB2"/>
  <c r="JB96" s="1"/>
  <c r="JA107"/>
  <c r="JE3" i="2"/>
  <c r="JD2"/>
  <c r="JD4"/>
  <c r="JA84" i="5"/>
  <c r="IZ85"/>
  <c r="IZ69"/>
  <c r="JA68"/>
  <c r="JA20"/>
  <c r="IZ21"/>
  <c r="JA52"/>
  <c r="IZ53"/>
  <c r="IZ37"/>
  <c r="JA36"/>
  <c r="IZ101"/>
  <c r="JA100"/>
  <c r="JB5"/>
  <c r="JC4"/>
  <c r="JC4" i="6"/>
  <c r="JD3"/>
  <c r="JB97" i="5" l="1"/>
  <c r="JB106"/>
  <c r="JB29"/>
  <c r="JB105"/>
  <c r="JB27"/>
  <c r="JB38"/>
  <c r="JB22"/>
  <c r="JB73"/>
  <c r="JB58"/>
  <c r="JB43"/>
  <c r="JB114"/>
  <c r="JB80"/>
  <c r="JB45"/>
  <c r="JB34"/>
  <c r="JB94"/>
  <c r="JB74"/>
  <c r="JB31"/>
  <c r="JB11"/>
  <c r="JB89"/>
  <c r="JB25"/>
  <c r="JB63"/>
  <c r="JB17"/>
  <c r="JB95"/>
  <c r="JB71"/>
  <c r="JB10"/>
  <c r="JB88"/>
  <c r="JB62"/>
  <c r="JB39"/>
  <c r="JB113"/>
  <c r="JB28"/>
  <c r="JB42"/>
  <c r="JB50"/>
  <c r="JB76"/>
  <c r="JB98"/>
  <c r="JB8"/>
  <c r="JB23"/>
  <c r="JB30"/>
  <c r="JB61"/>
  <c r="JB86"/>
  <c r="JB103"/>
  <c r="JB14"/>
  <c r="JB44"/>
  <c r="JB48"/>
  <c r="JB72"/>
  <c r="JB92"/>
  <c r="JB111"/>
  <c r="JB70"/>
  <c r="JB56"/>
  <c r="JB24"/>
  <c r="JB102"/>
  <c r="JB79"/>
  <c r="JB9"/>
  <c r="JB40"/>
  <c r="JB60"/>
  <c r="JB65"/>
  <c r="JB93"/>
  <c r="JB109"/>
  <c r="JB18"/>
  <c r="JB32"/>
  <c r="JB55"/>
  <c r="JB75"/>
  <c r="JB91"/>
  <c r="JB112"/>
  <c r="JB16"/>
  <c r="JB46"/>
  <c r="JB57"/>
  <c r="JB87"/>
  <c r="JB104"/>
  <c r="JC2"/>
  <c r="JC95" s="1"/>
  <c r="JB12"/>
  <c r="JB90"/>
  <c r="JB33"/>
  <c r="JB110"/>
  <c r="JB77"/>
  <c r="JB59"/>
  <c r="JB7"/>
  <c r="JB15"/>
  <c r="JB41"/>
  <c r="JB64"/>
  <c r="JB82"/>
  <c r="JB107"/>
  <c r="JB6"/>
  <c r="JB26"/>
  <c r="JB49"/>
  <c r="JB66"/>
  <c r="JB81"/>
  <c r="JB108"/>
  <c r="JB13"/>
  <c r="JB47"/>
  <c r="JB54"/>
  <c r="JB78"/>
  <c r="JF3" i="2"/>
  <c r="JE2"/>
  <c r="JE4"/>
  <c r="JA101" i="5"/>
  <c r="JB100"/>
  <c r="JA69"/>
  <c r="JB68"/>
  <c r="JB52"/>
  <c r="JA53"/>
  <c r="JA37"/>
  <c r="JB36"/>
  <c r="JB20"/>
  <c r="JA21"/>
  <c r="JB84"/>
  <c r="JA85"/>
  <c r="JC5"/>
  <c r="JD4"/>
  <c r="JD4" i="6"/>
  <c r="JE3"/>
  <c r="JC15" i="5" l="1"/>
  <c r="JC71"/>
  <c r="JC94"/>
  <c r="JC63"/>
  <c r="JC74"/>
  <c r="JC34"/>
  <c r="JC86"/>
  <c r="JC49"/>
  <c r="JC12"/>
  <c r="JC41"/>
  <c r="JC61"/>
  <c r="JC66"/>
  <c r="JC79"/>
  <c r="JC16"/>
  <c r="JC105"/>
  <c r="JC81"/>
  <c r="JC18"/>
  <c r="JC44"/>
  <c r="JC48"/>
  <c r="JC88"/>
  <c r="JC106"/>
  <c r="JC10"/>
  <c r="JC40"/>
  <c r="JC114"/>
  <c r="JC62"/>
  <c r="JC43"/>
  <c r="JC7"/>
  <c r="JC23"/>
  <c r="JC46"/>
  <c r="JC65"/>
  <c r="JC98"/>
  <c r="JC109"/>
  <c r="JC14"/>
  <c r="JC97"/>
  <c r="JC42"/>
  <c r="JC13"/>
  <c r="JC102"/>
  <c r="JC17"/>
  <c r="JC47"/>
  <c r="JC64"/>
  <c r="JC96"/>
  <c r="JC72"/>
  <c r="JC28"/>
  <c r="JC38"/>
  <c r="JC11"/>
  <c r="JC82"/>
  <c r="JC90"/>
  <c r="JC8"/>
  <c r="JC87"/>
  <c r="JC50"/>
  <c r="JC58"/>
  <c r="JC27"/>
  <c r="JC108"/>
  <c r="JC107"/>
  <c r="JC6"/>
  <c r="JC30"/>
  <c r="JC57"/>
  <c r="JC70"/>
  <c r="JC89"/>
  <c r="JC110"/>
  <c r="JC22"/>
  <c r="JC45"/>
  <c r="JC56"/>
  <c r="JC76"/>
  <c r="JC92"/>
  <c r="JC112"/>
  <c r="JC29"/>
  <c r="JC39"/>
  <c r="JC59"/>
  <c r="JC77"/>
  <c r="JC103"/>
  <c r="JC9"/>
  <c r="JC24"/>
  <c r="JC31"/>
  <c r="JC54"/>
  <c r="JC80"/>
  <c r="JC104"/>
  <c r="JD2"/>
  <c r="JD105" s="1"/>
  <c r="JC73"/>
  <c r="JC93"/>
  <c r="JC111"/>
  <c r="JC26"/>
  <c r="JC33"/>
  <c r="JC60"/>
  <c r="JC75"/>
  <c r="JC91"/>
  <c r="JC113"/>
  <c r="JC25"/>
  <c r="JC32"/>
  <c r="JC55"/>
  <c r="JC78"/>
  <c r="JG3" i="2"/>
  <c r="JF2"/>
  <c r="JF4"/>
  <c r="JC20" i="5"/>
  <c r="JB21"/>
  <c r="JC52"/>
  <c r="JB53"/>
  <c r="JB37"/>
  <c r="JC36"/>
  <c r="JB69"/>
  <c r="JC68"/>
  <c r="JC84"/>
  <c r="JB85"/>
  <c r="JB101"/>
  <c r="JC100"/>
  <c r="JD5"/>
  <c r="JE4"/>
  <c r="JE4" i="6"/>
  <c r="JF3"/>
  <c r="JD55" i="5" l="1"/>
  <c r="JD63"/>
  <c r="JD106"/>
  <c r="JD102"/>
  <c r="JD13"/>
  <c r="JD25"/>
  <c r="JD34"/>
  <c r="JD54"/>
  <c r="JD59"/>
  <c r="JD86"/>
  <c r="JD74"/>
  <c r="JD31"/>
  <c r="JD66"/>
  <c r="JD109"/>
  <c r="JD75"/>
  <c r="JD24"/>
  <c r="JD72"/>
  <c r="JD107"/>
  <c r="JD108"/>
  <c r="JD40"/>
  <c r="JD11"/>
  <c r="JD58"/>
  <c r="JD90"/>
  <c r="JD28"/>
  <c r="JD8"/>
  <c r="JD47"/>
  <c r="JD87"/>
  <c r="JD45"/>
  <c r="JD18"/>
  <c r="JD48"/>
  <c r="JD10"/>
  <c r="JD39"/>
  <c r="JD88"/>
  <c r="JD26"/>
  <c r="JD112"/>
  <c r="JD44"/>
  <c r="JD89"/>
  <c r="JD29"/>
  <c r="JD15"/>
  <c r="JD61"/>
  <c r="JD46"/>
  <c r="JD98"/>
  <c r="JD14"/>
  <c r="JD33"/>
  <c r="JD60"/>
  <c r="JD79"/>
  <c r="JD104"/>
  <c r="JD7"/>
  <c r="JD56"/>
  <c r="JD96"/>
  <c r="JD22"/>
  <c r="JD41"/>
  <c r="JD49"/>
  <c r="JD82"/>
  <c r="JD97"/>
  <c r="JD6"/>
  <c r="JD70"/>
  <c r="JD12"/>
  <c r="JD38"/>
  <c r="JD62"/>
  <c r="JD73"/>
  <c r="JD23"/>
  <c r="JD81"/>
  <c r="JD27"/>
  <c r="JD30"/>
  <c r="JD57"/>
  <c r="JD77"/>
  <c r="JD92"/>
  <c r="JD113"/>
  <c r="JD32"/>
  <c r="JD93"/>
  <c r="JD16"/>
  <c r="JD42"/>
  <c r="JD65"/>
  <c r="JD71"/>
  <c r="JD94"/>
  <c r="JD111"/>
  <c r="JD50"/>
  <c r="JD9"/>
  <c r="JD17"/>
  <c r="JD43"/>
  <c r="JD64"/>
  <c r="JD95"/>
  <c r="JD91"/>
  <c r="JD76"/>
  <c r="JD103"/>
  <c r="JD78"/>
  <c r="JD114"/>
  <c r="JE2"/>
  <c r="JE105" s="1"/>
  <c r="JD110"/>
  <c r="JD80"/>
  <c r="JH3" i="2"/>
  <c r="JG2"/>
  <c r="JG4"/>
  <c r="JD100" i="5"/>
  <c r="JC101"/>
  <c r="JD68"/>
  <c r="JC69"/>
  <c r="JC53"/>
  <c r="JD52"/>
  <c r="JD36"/>
  <c r="JC37"/>
  <c r="JD84"/>
  <c r="JC85"/>
  <c r="JD20"/>
  <c r="JC21"/>
  <c r="JF4"/>
  <c r="JE5"/>
  <c r="JF4" i="6"/>
  <c r="JG3"/>
  <c r="JE9" i="5" l="1"/>
  <c r="JE15"/>
  <c r="JE14"/>
  <c r="JE40"/>
  <c r="JE102"/>
  <c r="JE23"/>
  <c r="JE91"/>
  <c r="JE65"/>
  <c r="JE96"/>
  <c r="JE38"/>
  <c r="JE42"/>
  <c r="JE60"/>
  <c r="JE95"/>
  <c r="JE18"/>
  <c r="JE25"/>
  <c r="JE30"/>
  <c r="JE92"/>
  <c r="JE79"/>
  <c r="JE103"/>
  <c r="JE63"/>
  <c r="JE7"/>
  <c r="JE50"/>
  <c r="JE97"/>
  <c r="JE59"/>
  <c r="JE28"/>
  <c r="JE90"/>
  <c r="JE39"/>
  <c r="JE73"/>
  <c r="JE107"/>
  <c r="JE22"/>
  <c r="JE44"/>
  <c r="JE82"/>
  <c r="JE13"/>
  <c r="JE33"/>
  <c r="JE78"/>
  <c r="JE114"/>
  <c r="JE55"/>
  <c r="JE34"/>
  <c r="JE17"/>
  <c r="JE111"/>
  <c r="JE70"/>
  <c r="JE16"/>
  <c r="JE41"/>
  <c r="JE76"/>
  <c r="JE108"/>
  <c r="JE31"/>
  <c r="JE74"/>
  <c r="JE106"/>
  <c r="JE46"/>
  <c r="JE58"/>
  <c r="JE49"/>
  <c r="JE80"/>
  <c r="JE6"/>
  <c r="JE32"/>
  <c r="JE62"/>
  <c r="JE81"/>
  <c r="JE110"/>
  <c r="JE29"/>
  <c r="JE72"/>
  <c r="JE8"/>
  <c r="JE47"/>
  <c r="JE57"/>
  <c r="JE12"/>
  <c r="JE66"/>
  <c r="JE77"/>
  <c r="JE75"/>
  <c r="JE10"/>
  <c r="JE88"/>
  <c r="JE24"/>
  <c r="JE43"/>
  <c r="JE54"/>
  <c r="JE64"/>
  <c r="JE94"/>
  <c r="JE112"/>
  <c r="JE27"/>
  <c r="JE48"/>
  <c r="JE61"/>
  <c r="JE86"/>
  <c r="JE104"/>
  <c r="JE11"/>
  <c r="JE26"/>
  <c r="JE45"/>
  <c r="JE56"/>
  <c r="JE89"/>
  <c r="JE71"/>
  <c r="JE87"/>
  <c r="JE93"/>
  <c r="JE98"/>
  <c r="JE113"/>
  <c r="JF2"/>
  <c r="JF106" s="1"/>
  <c r="JE109"/>
  <c r="JI3" i="2"/>
  <c r="JH2"/>
  <c r="JH4"/>
  <c r="JD21" i="5"/>
  <c r="JE20"/>
  <c r="JE36"/>
  <c r="JD37"/>
  <c r="JE68"/>
  <c r="JD69"/>
  <c r="JD85"/>
  <c r="JE84"/>
  <c r="JD53"/>
  <c r="JE52"/>
  <c r="JE100"/>
  <c r="JD101"/>
  <c r="JG4"/>
  <c r="JF5"/>
  <c r="JG4" i="6"/>
  <c r="JH3"/>
  <c r="JF107" i="5" l="1"/>
  <c r="JF26"/>
  <c r="JF59"/>
  <c r="JF81"/>
  <c r="JF47"/>
  <c r="JF70"/>
  <c r="JF30"/>
  <c r="JF9"/>
  <c r="JF74"/>
  <c r="JF14"/>
  <c r="JF86"/>
  <c r="JF43"/>
  <c r="JF12"/>
  <c r="JF10"/>
  <c r="JF96"/>
  <c r="JF50"/>
  <c r="JF66"/>
  <c r="JF29"/>
  <c r="JF93"/>
  <c r="JF45"/>
  <c r="JF8"/>
  <c r="JF49"/>
  <c r="JF108"/>
  <c r="JF60"/>
  <c r="JF97"/>
  <c r="JF38"/>
  <c r="JF13"/>
  <c r="JF22"/>
  <c r="JF46"/>
  <c r="JF23"/>
  <c r="JF57"/>
  <c r="JF103"/>
  <c r="JF40"/>
  <c r="JF65"/>
  <c r="JF114"/>
  <c r="JF39"/>
  <c r="JF92"/>
  <c r="JF6"/>
  <c r="JF89"/>
  <c r="JF16"/>
  <c r="JF104"/>
  <c r="JF17"/>
  <c r="JF31"/>
  <c r="JF54"/>
  <c r="JF77"/>
  <c r="JF95"/>
  <c r="JF11"/>
  <c r="JF15"/>
  <c r="JF41"/>
  <c r="JF64"/>
  <c r="JF82"/>
  <c r="JF109"/>
  <c r="JF33"/>
  <c r="JF73"/>
  <c r="JF78"/>
  <c r="JF44"/>
  <c r="JF63"/>
  <c r="JF72"/>
  <c r="JF71"/>
  <c r="JF111"/>
  <c r="JF87"/>
  <c r="JF18"/>
  <c r="JF32"/>
  <c r="JF48"/>
  <c r="JF75"/>
  <c r="JF91"/>
  <c r="JF112"/>
  <c r="JF28"/>
  <c r="JF42"/>
  <c r="JF62"/>
  <c r="JF76"/>
  <c r="JF105"/>
  <c r="JF25"/>
  <c r="JF58"/>
  <c r="JF24"/>
  <c r="JF55"/>
  <c r="JF56"/>
  <c r="JF80"/>
  <c r="JF98"/>
  <c r="JF7"/>
  <c r="JF27"/>
  <c r="JF34"/>
  <c r="JF61"/>
  <c r="JF90"/>
  <c r="JF79"/>
  <c r="JF113"/>
  <c r="JF88"/>
  <c r="JF102"/>
  <c r="JF94"/>
  <c r="JG2"/>
  <c r="JG105" s="1"/>
  <c r="JF110"/>
  <c r="JJ3" i="2"/>
  <c r="JI2"/>
  <c r="JI4"/>
  <c r="JE69" i="5"/>
  <c r="JF68"/>
  <c r="JF84"/>
  <c r="JE85"/>
  <c r="JE101"/>
  <c r="JF100"/>
  <c r="JE37"/>
  <c r="JF36"/>
  <c r="JF52"/>
  <c r="JE53"/>
  <c r="JF20"/>
  <c r="JE21"/>
  <c r="JG5"/>
  <c r="JH4"/>
  <c r="JI3" i="6"/>
  <c r="JH4"/>
  <c r="JG27" i="5" l="1"/>
  <c r="JG50"/>
  <c r="JG76"/>
  <c r="JG110"/>
  <c r="JG79"/>
  <c r="JG49"/>
  <c r="JG57"/>
  <c r="JG18"/>
  <c r="JG96"/>
  <c r="JG92"/>
  <c r="JG10"/>
  <c r="JG89"/>
  <c r="JG48"/>
  <c r="JG62"/>
  <c r="JG74"/>
  <c r="JG54"/>
  <c r="JG70"/>
  <c r="JG44"/>
  <c r="JG7"/>
  <c r="JG42"/>
  <c r="JG28"/>
  <c r="JG55"/>
  <c r="JG45"/>
  <c r="JG23"/>
  <c r="JG108"/>
  <c r="JG31"/>
  <c r="JG8"/>
  <c r="JG24"/>
  <c r="JG38"/>
  <c r="JG58"/>
  <c r="JG87"/>
  <c r="JG106"/>
  <c r="JG15"/>
  <c r="JG41"/>
  <c r="JG64"/>
  <c r="JG73"/>
  <c r="JG93"/>
  <c r="JG111"/>
  <c r="JG30"/>
  <c r="JG43"/>
  <c r="JG63"/>
  <c r="JG77"/>
  <c r="JG102"/>
  <c r="JG32"/>
  <c r="JG22"/>
  <c r="JG6"/>
  <c r="JG82"/>
  <c r="JG17"/>
  <c r="JG104"/>
  <c r="JG29"/>
  <c r="JG39"/>
  <c r="JG59"/>
  <c r="JG78"/>
  <c r="JG103"/>
  <c r="JG11"/>
  <c r="JG16"/>
  <c r="JG46"/>
  <c r="JG65"/>
  <c r="JG90"/>
  <c r="JG107"/>
  <c r="JG14"/>
  <c r="JG40"/>
  <c r="JG60"/>
  <c r="JG75"/>
  <c r="JG97"/>
  <c r="JG86"/>
  <c r="JG25"/>
  <c r="JG95"/>
  <c r="JG112"/>
  <c r="JG72"/>
  <c r="JG9"/>
  <c r="JG80"/>
  <c r="JG26"/>
  <c r="JG33"/>
  <c r="JG56"/>
  <c r="JG81"/>
  <c r="JG91"/>
  <c r="JG113"/>
  <c r="JG13"/>
  <c r="JG47"/>
  <c r="JG71"/>
  <c r="JG88"/>
  <c r="JG98"/>
  <c r="JG12"/>
  <c r="JG34"/>
  <c r="JG61"/>
  <c r="JG66"/>
  <c r="JG94"/>
  <c r="JG114"/>
  <c r="JG109"/>
  <c r="JH2"/>
  <c r="JH110" s="1"/>
  <c r="JK3" i="2"/>
  <c r="JJ2"/>
  <c r="JJ4"/>
  <c r="JG36" i="5"/>
  <c r="JF37"/>
  <c r="JF21"/>
  <c r="JG20"/>
  <c r="JF85"/>
  <c r="JG84"/>
  <c r="JG100"/>
  <c r="JF101"/>
  <c r="JG68"/>
  <c r="JF69"/>
  <c r="JF53"/>
  <c r="JG52"/>
  <c r="JH5"/>
  <c r="JI4"/>
  <c r="JI4" i="6"/>
  <c r="JJ3"/>
  <c r="JH94" i="5" l="1"/>
  <c r="JH93"/>
  <c r="JH16"/>
  <c r="JH39"/>
  <c r="JH65"/>
  <c r="JH54"/>
  <c r="JH55"/>
  <c r="JH42"/>
  <c r="JH111"/>
  <c r="JH13"/>
  <c r="JH106"/>
  <c r="JH70"/>
  <c r="JH40"/>
  <c r="JH23"/>
  <c r="JH32"/>
  <c r="JH10"/>
  <c r="JH88"/>
  <c r="JH72"/>
  <c r="JH18"/>
  <c r="JH56"/>
  <c r="JH78"/>
  <c r="JH26"/>
  <c r="JH45"/>
  <c r="JH48"/>
  <c r="JH46"/>
  <c r="JH112"/>
  <c r="JH66"/>
  <c r="JH11"/>
  <c r="JH31"/>
  <c r="JH58"/>
  <c r="JH73"/>
  <c r="JH90"/>
  <c r="JH109"/>
  <c r="JH22"/>
  <c r="JH41"/>
  <c r="JH64"/>
  <c r="JH75"/>
  <c r="JH97"/>
  <c r="JH9"/>
  <c r="JH17"/>
  <c r="JH43"/>
  <c r="JH59"/>
  <c r="JH80"/>
  <c r="JH105"/>
  <c r="JH29"/>
  <c r="JH98"/>
  <c r="JH74"/>
  <c r="JH28"/>
  <c r="JH107"/>
  <c r="JH14"/>
  <c r="JH33"/>
  <c r="JH49"/>
  <c r="JH82"/>
  <c r="JH104"/>
  <c r="JH8"/>
  <c r="JH24"/>
  <c r="JH47"/>
  <c r="JH63"/>
  <c r="JH87"/>
  <c r="JH108"/>
  <c r="JH15"/>
  <c r="JH34"/>
  <c r="JH61"/>
  <c r="JH76"/>
  <c r="JH95"/>
  <c r="JH114"/>
  <c r="JI2"/>
  <c r="JI106" s="1"/>
  <c r="JH103"/>
  <c r="JH79"/>
  <c r="JH96"/>
  <c r="JH6"/>
  <c r="JH81"/>
  <c r="JH50"/>
  <c r="JH7"/>
  <c r="JH86"/>
  <c r="JH27"/>
  <c r="JH30"/>
  <c r="JH57"/>
  <c r="JH77"/>
  <c r="JH92"/>
  <c r="JH113"/>
  <c r="JH25"/>
  <c r="JH44"/>
  <c r="JH60"/>
  <c r="JH89"/>
  <c r="JH102"/>
  <c r="JH12"/>
  <c r="JH38"/>
  <c r="JH62"/>
  <c r="JH71"/>
  <c r="JH91"/>
  <c r="JL3" i="2"/>
  <c r="JK2"/>
  <c r="JK4"/>
  <c r="JH84" i="5"/>
  <c r="JG85"/>
  <c r="JH68"/>
  <c r="JG69"/>
  <c r="JG53"/>
  <c r="JH52"/>
  <c r="JH20"/>
  <c r="JG21"/>
  <c r="JH100"/>
  <c r="JG101"/>
  <c r="JH36"/>
  <c r="JG37"/>
  <c r="JI5"/>
  <c r="JJ4"/>
  <c r="JJ4" i="6"/>
  <c r="JK3"/>
  <c r="JI43" i="5" l="1"/>
  <c r="JI74"/>
  <c r="JI61"/>
  <c r="JI23"/>
  <c r="JI46"/>
  <c r="JI102"/>
  <c r="JI26"/>
  <c r="JI76"/>
  <c r="JI97"/>
  <c r="JI27"/>
  <c r="JI98"/>
  <c r="JI41"/>
  <c r="JI103"/>
  <c r="JI59"/>
  <c r="JI94"/>
  <c r="JI71"/>
  <c r="JI57"/>
  <c r="JI25"/>
  <c r="JI109"/>
  <c r="JI56"/>
  <c r="JI8"/>
  <c r="JI29"/>
  <c r="JI55"/>
  <c r="JI65"/>
  <c r="JI87"/>
  <c r="JI108"/>
  <c r="JI17"/>
  <c r="JI39"/>
  <c r="JI63"/>
  <c r="JI64"/>
  <c r="JI91"/>
  <c r="JI111"/>
  <c r="JI15"/>
  <c r="JI34"/>
  <c r="JI73"/>
  <c r="JI79"/>
  <c r="JI104"/>
  <c r="JJ2"/>
  <c r="JJ111" s="1"/>
  <c r="JI49"/>
  <c r="JI13"/>
  <c r="JI72"/>
  <c r="JI112"/>
  <c r="JI42"/>
  <c r="JI9"/>
  <c r="JI80"/>
  <c r="JI45"/>
  <c r="JI11"/>
  <c r="JI30"/>
  <c r="JI48"/>
  <c r="JI60"/>
  <c r="JI89"/>
  <c r="JI105"/>
  <c r="JI10"/>
  <c r="JI18"/>
  <c r="JI40"/>
  <c r="JI70"/>
  <c r="JI88"/>
  <c r="JI107"/>
  <c r="JI12"/>
  <c r="JI31"/>
  <c r="JI62"/>
  <c r="JI78"/>
  <c r="JI96"/>
  <c r="JI114"/>
  <c r="JI22"/>
  <c r="JI90"/>
  <c r="JI32"/>
  <c r="JI92"/>
  <c r="JI110"/>
  <c r="JI24"/>
  <c r="JI54"/>
  <c r="JI77"/>
  <c r="JI44"/>
  <c r="JI7"/>
  <c r="JI82"/>
  <c r="JI28"/>
  <c r="JI47"/>
  <c r="JI58"/>
  <c r="JI75"/>
  <c r="JI93"/>
  <c r="JI113"/>
  <c r="JI16"/>
  <c r="JI38"/>
  <c r="JI50"/>
  <c r="JI86"/>
  <c r="JI95"/>
  <c r="JI6"/>
  <c r="JI14"/>
  <c r="JI33"/>
  <c r="JI66"/>
  <c r="JI81"/>
  <c r="JM3" i="2"/>
  <c r="JL2"/>
  <c r="JL4"/>
  <c r="JH37" i="5"/>
  <c r="JI36"/>
  <c r="JI20"/>
  <c r="JH21"/>
  <c r="JH69"/>
  <c r="JI68"/>
  <c r="JI52"/>
  <c r="JH53"/>
  <c r="JH101"/>
  <c r="JI100"/>
  <c r="JI84"/>
  <c r="JH85"/>
  <c r="JK4"/>
  <c r="JJ5"/>
  <c r="JK4" i="6"/>
  <c r="JL3"/>
  <c r="JJ73" i="5" l="1"/>
  <c r="JJ31"/>
  <c r="JJ94"/>
  <c r="JJ74"/>
  <c r="JJ90"/>
  <c r="JJ63"/>
  <c r="JJ95"/>
  <c r="JJ58"/>
  <c r="JJ43"/>
  <c r="JJ114"/>
  <c r="JJ77"/>
  <c r="JJ45"/>
  <c r="JJ11"/>
  <c r="JJ25"/>
  <c r="JJ17"/>
  <c r="JJ71"/>
  <c r="JJ34"/>
  <c r="JJ29"/>
  <c r="JJ97"/>
  <c r="JJ54"/>
  <c r="JJ22"/>
  <c r="JJ10"/>
  <c r="JJ88"/>
  <c r="JJ106"/>
  <c r="JJ76"/>
  <c r="JJ39"/>
  <c r="JJ113"/>
  <c r="JJ28"/>
  <c r="JJ42"/>
  <c r="JJ62"/>
  <c r="JJ80"/>
  <c r="JJ98"/>
  <c r="JJ8"/>
  <c r="JJ23"/>
  <c r="JJ30"/>
  <c r="JJ57"/>
  <c r="JJ86"/>
  <c r="JJ103"/>
  <c r="JJ14"/>
  <c r="JJ44"/>
  <c r="JJ48"/>
  <c r="JJ78"/>
  <c r="JJ27"/>
  <c r="JJ56"/>
  <c r="JJ12"/>
  <c r="JJ38"/>
  <c r="JJ61"/>
  <c r="JJ79"/>
  <c r="JJ9"/>
  <c r="JJ40"/>
  <c r="JJ60"/>
  <c r="JJ65"/>
  <c r="JJ93"/>
  <c r="JJ109"/>
  <c r="JJ18"/>
  <c r="JJ32"/>
  <c r="JJ55"/>
  <c r="JJ75"/>
  <c r="JJ91"/>
  <c r="JJ112"/>
  <c r="JJ16"/>
  <c r="JJ46"/>
  <c r="JJ50"/>
  <c r="JJ89"/>
  <c r="JJ33"/>
  <c r="JJ110"/>
  <c r="JJ24"/>
  <c r="JJ102"/>
  <c r="JJ59"/>
  <c r="JJ7"/>
  <c r="JJ15"/>
  <c r="JJ41"/>
  <c r="JJ64"/>
  <c r="JJ82"/>
  <c r="JJ105"/>
  <c r="JJ6"/>
  <c r="JJ26"/>
  <c r="JJ49"/>
  <c r="JJ66"/>
  <c r="JJ81"/>
  <c r="JJ108"/>
  <c r="JJ13"/>
  <c r="JJ47"/>
  <c r="JJ70"/>
  <c r="JJ87"/>
  <c r="JJ72"/>
  <c r="JJ96"/>
  <c r="JJ104"/>
  <c r="JJ107"/>
  <c r="JK2"/>
  <c r="JK98" s="1"/>
  <c r="JJ92"/>
  <c r="JN3" i="2"/>
  <c r="JM2"/>
  <c r="JM4"/>
  <c r="JI85" i="5"/>
  <c r="JJ84"/>
  <c r="JI53"/>
  <c r="JJ52"/>
  <c r="JI21"/>
  <c r="JJ20"/>
  <c r="JI101"/>
  <c r="JJ100"/>
  <c r="JI69"/>
  <c r="JJ68"/>
  <c r="JI37"/>
  <c r="JJ36"/>
  <c r="JK5"/>
  <c r="JL4"/>
  <c r="JL4" i="6"/>
  <c r="JM3"/>
  <c r="JK91" i="5" l="1"/>
  <c r="JK103"/>
  <c r="JK72"/>
  <c r="JK38"/>
  <c r="JK105"/>
  <c r="JK16"/>
  <c r="JK62"/>
  <c r="JK26"/>
  <c r="JK29"/>
  <c r="JK42"/>
  <c r="JK11"/>
  <c r="JK82"/>
  <c r="JK8"/>
  <c r="JK39"/>
  <c r="JK75"/>
  <c r="JK12"/>
  <c r="JK86"/>
  <c r="JK50"/>
  <c r="JK18"/>
  <c r="JK78"/>
  <c r="JK87"/>
  <c r="JK60"/>
  <c r="JK57"/>
  <c r="JK71"/>
  <c r="JK27"/>
  <c r="JK108"/>
  <c r="JK96"/>
  <c r="JK44"/>
  <c r="JK81"/>
  <c r="JK55"/>
  <c r="JL2"/>
  <c r="JL98" s="1"/>
  <c r="JK28"/>
  <c r="JK106"/>
  <c r="JK33"/>
  <c r="JK113"/>
  <c r="JK30"/>
  <c r="JK110"/>
  <c r="JK13"/>
  <c r="JK43"/>
  <c r="JK64"/>
  <c r="JK77"/>
  <c r="JK102"/>
  <c r="JK9"/>
  <c r="JK24"/>
  <c r="JK31"/>
  <c r="JK58"/>
  <c r="JK80"/>
  <c r="JK104"/>
  <c r="JK15"/>
  <c r="JK41"/>
  <c r="JK49"/>
  <c r="JK73"/>
  <c r="JK93"/>
  <c r="JK111"/>
  <c r="JK6"/>
  <c r="JK89"/>
  <c r="JK14"/>
  <c r="JK40"/>
  <c r="JK48"/>
  <c r="JK79"/>
  <c r="JK97"/>
  <c r="JK114"/>
  <c r="JK25"/>
  <c r="JK32"/>
  <c r="JK59"/>
  <c r="JK74"/>
  <c r="JK95"/>
  <c r="JK7"/>
  <c r="JK23"/>
  <c r="JK46"/>
  <c r="JK65"/>
  <c r="JK90"/>
  <c r="JK107"/>
  <c r="JK63"/>
  <c r="JK70"/>
  <c r="JK10"/>
  <c r="JK34"/>
  <c r="JK61"/>
  <c r="JK66"/>
  <c r="JK94"/>
  <c r="JK109"/>
  <c r="JK22"/>
  <c r="JK45"/>
  <c r="JK56"/>
  <c r="JK76"/>
  <c r="JK92"/>
  <c r="JK112"/>
  <c r="JK17"/>
  <c r="JK47"/>
  <c r="JK54"/>
  <c r="JK88"/>
  <c r="JO3" i="2"/>
  <c r="JN2"/>
  <c r="JN4"/>
  <c r="JK36" i="5"/>
  <c r="JJ37"/>
  <c r="JK100"/>
  <c r="JJ101"/>
  <c r="JJ53"/>
  <c r="JK52"/>
  <c r="JK68"/>
  <c r="JJ69"/>
  <c r="JJ21"/>
  <c r="JK20"/>
  <c r="JJ85"/>
  <c r="JK84"/>
  <c r="JL5"/>
  <c r="JM4"/>
  <c r="JM4" i="6"/>
  <c r="JN3"/>
  <c r="JL9" i="5" l="1"/>
  <c r="JL12"/>
  <c r="JL80"/>
  <c r="JL91"/>
  <c r="JL76"/>
  <c r="JL44"/>
  <c r="JL103"/>
  <c r="JL22"/>
  <c r="JL30"/>
  <c r="JL63"/>
  <c r="JL17"/>
  <c r="JL105"/>
  <c r="JL15"/>
  <c r="JL95"/>
  <c r="JL38"/>
  <c r="JL110"/>
  <c r="JL25"/>
  <c r="JL47"/>
  <c r="JL87"/>
  <c r="JL57"/>
  <c r="JL82"/>
  <c r="JL59"/>
  <c r="JL60"/>
  <c r="JL61"/>
  <c r="JL40"/>
  <c r="JL73"/>
  <c r="JL16"/>
  <c r="JL42"/>
  <c r="JL65"/>
  <c r="JL27"/>
  <c r="JL26"/>
  <c r="JL43"/>
  <c r="JL18"/>
  <c r="JL34"/>
  <c r="JL114"/>
  <c r="JL62"/>
  <c r="JL8"/>
  <c r="JL24"/>
  <c r="JL74"/>
  <c r="JL107"/>
  <c r="JL77"/>
  <c r="JL92"/>
  <c r="JL113"/>
  <c r="JL79"/>
  <c r="JL49"/>
  <c r="JL45"/>
  <c r="JL96"/>
  <c r="JL89"/>
  <c r="JL102"/>
  <c r="JL11"/>
  <c r="JL31"/>
  <c r="JL58"/>
  <c r="JL66"/>
  <c r="JL90"/>
  <c r="JL109"/>
  <c r="JL23"/>
  <c r="JL46"/>
  <c r="JL50"/>
  <c r="JL70"/>
  <c r="JL93"/>
  <c r="JL112"/>
  <c r="JM2"/>
  <c r="JM112" s="1"/>
  <c r="JL41"/>
  <c r="JL72"/>
  <c r="JL75"/>
  <c r="JL97"/>
  <c r="JL10"/>
  <c r="JL13"/>
  <c r="JL39"/>
  <c r="JL55"/>
  <c r="JL88"/>
  <c r="JL106"/>
  <c r="JL7"/>
  <c r="JL28"/>
  <c r="JL54"/>
  <c r="JL64"/>
  <c r="JL86"/>
  <c r="JL108"/>
  <c r="JL71"/>
  <c r="JL94"/>
  <c r="JL111"/>
  <c r="JL14"/>
  <c r="JL33"/>
  <c r="JL56"/>
  <c r="JL78"/>
  <c r="JL104"/>
  <c r="JL6"/>
  <c r="JL29"/>
  <c r="JL32"/>
  <c r="JL48"/>
  <c r="JL81"/>
  <c r="JP3" i="2"/>
  <c r="JO2"/>
  <c r="JO4"/>
  <c r="JK85" i="5"/>
  <c r="JL84"/>
  <c r="JL68"/>
  <c r="JK69"/>
  <c r="JL100"/>
  <c r="JK101"/>
  <c r="JK21"/>
  <c r="JL20"/>
  <c r="JK53"/>
  <c r="JL52"/>
  <c r="JL36"/>
  <c r="JK37"/>
  <c r="JM5"/>
  <c r="JN4"/>
  <c r="JN4" i="6"/>
  <c r="JO3"/>
  <c r="JM11" i="5" l="1"/>
  <c r="JM78"/>
  <c r="JM48"/>
  <c r="JM95"/>
  <c r="JM12"/>
  <c r="JM25"/>
  <c r="JM14"/>
  <c r="JM60"/>
  <c r="JM38"/>
  <c r="JM89"/>
  <c r="JM109"/>
  <c r="JM79"/>
  <c r="JM77"/>
  <c r="JM33"/>
  <c r="JM9"/>
  <c r="JM80"/>
  <c r="JM13"/>
  <c r="JM106"/>
  <c r="JM62"/>
  <c r="JM26"/>
  <c r="JM105"/>
  <c r="JM75"/>
  <c r="JM72"/>
  <c r="JM32"/>
  <c r="JM58"/>
  <c r="JM6"/>
  <c r="JM81"/>
  <c r="JM61"/>
  <c r="JM17"/>
  <c r="JM39"/>
  <c r="JM63"/>
  <c r="JM74"/>
  <c r="JM91"/>
  <c r="JM111"/>
  <c r="JM23"/>
  <c r="JM46"/>
  <c r="JM57"/>
  <c r="JM76"/>
  <c r="JM98"/>
  <c r="JM7"/>
  <c r="JM22"/>
  <c r="JM45"/>
  <c r="JM56"/>
  <c r="JM82"/>
  <c r="JM102"/>
  <c r="JM59"/>
  <c r="JM31"/>
  <c r="JM114"/>
  <c r="JM73"/>
  <c r="JM34"/>
  <c r="JM10"/>
  <c r="JM18"/>
  <c r="JM44"/>
  <c r="JM70"/>
  <c r="JM88"/>
  <c r="JM107"/>
  <c r="JM28"/>
  <c r="JM47"/>
  <c r="JM54"/>
  <c r="JM71"/>
  <c r="JM93"/>
  <c r="JM113"/>
  <c r="JM16"/>
  <c r="JM42"/>
  <c r="JM50"/>
  <c r="JM86"/>
  <c r="JM97"/>
  <c r="JM92"/>
  <c r="JM30"/>
  <c r="JM96"/>
  <c r="JM40"/>
  <c r="JM27"/>
  <c r="JM104"/>
  <c r="JM15"/>
  <c r="JM41"/>
  <c r="JM49"/>
  <c r="JM90"/>
  <c r="JM103"/>
  <c r="JM8"/>
  <c r="JM29"/>
  <c r="JM55"/>
  <c r="JM65"/>
  <c r="JM87"/>
  <c r="JM108"/>
  <c r="JM24"/>
  <c r="JM43"/>
  <c r="JM66"/>
  <c r="JM64"/>
  <c r="JM94"/>
  <c r="JM110"/>
  <c r="JN2"/>
  <c r="JN103" s="1"/>
  <c r="JQ3" i="2"/>
  <c r="JP2"/>
  <c r="JP4"/>
  <c r="JL101" i="5"/>
  <c r="JM100"/>
  <c r="JL21"/>
  <c r="JM20"/>
  <c r="JL37"/>
  <c r="JM36"/>
  <c r="JL69"/>
  <c r="JM68"/>
  <c r="JL53"/>
  <c r="JM52"/>
  <c r="JL85"/>
  <c r="JM84"/>
  <c r="JN5"/>
  <c r="JO4"/>
  <c r="JO4" i="6"/>
  <c r="JP3"/>
  <c r="JN11" i="5" l="1"/>
  <c r="JN90"/>
  <c r="JN74"/>
  <c r="JN93"/>
  <c r="JN9"/>
  <c r="JN34"/>
  <c r="JN66"/>
  <c r="JN63"/>
  <c r="JN47"/>
  <c r="JN7"/>
  <c r="JN49"/>
  <c r="JN76"/>
  <c r="JN54"/>
  <c r="JN82"/>
  <c r="JN13"/>
  <c r="JN96"/>
  <c r="JN106"/>
  <c r="JN27"/>
  <c r="JN10"/>
  <c r="JN61"/>
  <c r="JN26"/>
  <c r="JN42"/>
  <c r="JN15"/>
  <c r="JN105"/>
  <c r="JN80"/>
  <c r="JN40"/>
  <c r="JN109"/>
  <c r="JN16"/>
  <c r="JN46"/>
  <c r="JN50"/>
  <c r="JN87"/>
  <c r="JN104"/>
  <c r="JN12"/>
  <c r="JN33"/>
  <c r="JN56"/>
  <c r="JN73"/>
  <c r="JN88"/>
  <c r="JN110"/>
  <c r="JN18"/>
  <c r="JN32"/>
  <c r="JN55"/>
  <c r="JN75"/>
  <c r="JN70"/>
  <c r="JN64"/>
  <c r="JN43"/>
  <c r="JN114"/>
  <c r="JN65"/>
  <c r="JN14"/>
  <c r="JN44"/>
  <c r="JN48"/>
  <c r="JN72"/>
  <c r="JN92"/>
  <c r="JN111"/>
  <c r="JN24"/>
  <c r="JN38"/>
  <c r="JN62"/>
  <c r="JN77"/>
  <c r="JN102"/>
  <c r="JN8"/>
  <c r="JN23"/>
  <c r="JN30"/>
  <c r="JN57"/>
  <c r="JN81"/>
  <c r="JN98"/>
  <c r="JN28"/>
  <c r="JN41"/>
  <c r="JN29"/>
  <c r="JN97"/>
  <c r="JN60"/>
  <c r="JN6"/>
  <c r="JN22"/>
  <c r="JN45"/>
  <c r="JN71"/>
  <c r="JN89"/>
  <c r="JN107"/>
  <c r="JN25"/>
  <c r="JN39"/>
  <c r="JN59"/>
  <c r="JN79"/>
  <c r="JN94"/>
  <c r="JN113"/>
  <c r="JN17"/>
  <c r="JN31"/>
  <c r="JN58"/>
  <c r="JN78"/>
  <c r="JN86"/>
  <c r="JN112"/>
  <c r="JN95"/>
  <c r="JN91"/>
  <c r="JO2"/>
  <c r="JO106" s="1"/>
  <c r="JN108"/>
  <c r="JR3" i="2"/>
  <c r="JQ2"/>
  <c r="JQ4"/>
  <c r="JM85" i="5"/>
  <c r="JN84"/>
  <c r="JM69"/>
  <c r="JN68"/>
  <c r="JM21"/>
  <c r="JN20"/>
  <c r="JN52"/>
  <c r="JM53"/>
  <c r="JM37"/>
  <c r="JN36"/>
  <c r="JM101"/>
  <c r="JN100"/>
  <c r="JP4"/>
  <c r="JO5"/>
  <c r="JQ3" i="6"/>
  <c r="JP4"/>
  <c r="JO50" i="5" l="1"/>
  <c r="JO15"/>
  <c r="JO63"/>
  <c r="JO44"/>
  <c r="JO29"/>
  <c r="JO108"/>
  <c r="JO46"/>
  <c r="JO23"/>
  <c r="JO56"/>
  <c r="JO41"/>
  <c r="JO6"/>
  <c r="JO14"/>
  <c r="JO72"/>
  <c r="JO97"/>
  <c r="JO82"/>
  <c r="JO79"/>
  <c r="JO39"/>
  <c r="JO40"/>
  <c r="JO114"/>
  <c r="JO103"/>
  <c r="JO81"/>
  <c r="JO55"/>
  <c r="JO18"/>
  <c r="JO107"/>
  <c r="JO17"/>
  <c r="JO80"/>
  <c r="JO34"/>
  <c r="JO94"/>
  <c r="JO109"/>
  <c r="JO26"/>
  <c r="JO33"/>
  <c r="JO49"/>
  <c r="JO75"/>
  <c r="JO91"/>
  <c r="JO113"/>
  <c r="JP2"/>
  <c r="JP109" s="1"/>
  <c r="JO96"/>
  <c r="JO47"/>
  <c r="JO31"/>
  <c r="JO12"/>
  <c r="JO61"/>
  <c r="JO111"/>
  <c r="JO74"/>
  <c r="JO11"/>
  <c r="JO90"/>
  <c r="JO13"/>
  <c r="JO98"/>
  <c r="JO25"/>
  <c r="JO32"/>
  <c r="JO48"/>
  <c r="JO78"/>
  <c r="JO95"/>
  <c r="JO7"/>
  <c r="JO28"/>
  <c r="JO42"/>
  <c r="JO62"/>
  <c r="JO86"/>
  <c r="JO105"/>
  <c r="JO10"/>
  <c r="JO27"/>
  <c r="JO57"/>
  <c r="JO70"/>
  <c r="JO89"/>
  <c r="JO110"/>
  <c r="JO16"/>
  <c r="JO9"/>
  <c r="JO54"/>
  <c r="JO104"/>
  <c r="JO66"/>
  <c r="JO64"/>
  <c r="JO60"/>
  <c r="JO93"/>
  <c r="JO65"/>
  <c r="JO73"/>
  <c r="JO88"/>
  <c r="JO22"/>
  <c r="JO45"/>
  <c r="JO71"/>
  <c r="JO76"/>
  <c r="JO92"/>
  <c r="JO112"/>
  <c r="JO30"/>
  <c r="JO43"/>
  <c r="JO59"/>
  <c r="JO77"/>
  <c r="JO102"/>
  <c r="JO8"/>
  <c r="JO24"/>
  <c r="JO38"/>
  <c r="JO58"/>
  <c r="JO87"/>
  <c r="JS3" i="2"/>
  <c r="JR2"/>
  <c r="JR4"/>
  <c r="JN101" i="5"/>
  <c r="JO100"/>
  <c r="JO68"/>
  <c r="JN69"/>
  <c r="JN53"/>
  <c r="JO52"/>
  <c r="JO36"/>
  <c r="JN37"/>
  <c r="JN21"/>
  <c r="JO20"/>
  <c r="JN85"/>
  <c r="JO84"/>
  <c r="JQ4"/>
  <c r="JP5"/>
  <c r="JQ4" i="6"/>
  <c r="JR3"/>
  <c r="JP111" i="5" l="1"/>
  <c r="JP7"/>
  <c r="JP64"/>
  <c r="JP86"/>
  <c r="JP44"/>
  <c r="JP28"/>
  <c r="JP107"/>
  <c r="JP82"/>
  <c r="JP42"/>
  <c r="JP49"/>
  <c r="JP66"/>
  <c r="JP34"/>
  <c r="JP114"/>
  <c r="JP24"/>
  <c r="JP54"/>
  <c r="JP15"/>
  <c r="JP95"/>
  <c r="JP14"/>
  <c r="JP79"/>
  <c r="JP60"/>
  <c r="JP33"/>
  <c r="JP8"/>
  <c r="JP50"/>
  <c r="JP47"/>
  <c r="JP48"/>
  <c r="JP87"/>
  <c r="JP76"/>
  <c r="JP23"/>
  <c r="JP46"/>
  <c r="JP57"/>
  <c r="JP74"/>
  <c r="JP93"/>
  <c r="JP112"/>
  <c r="JP18"/>
  <c r="JP40"/>
  <c r="JP72"/>
  <c r="JP78"/>
  <c r="JP103"/>
  <c r="JP10"/>
  <c r="JP13"/>
  <c r="JP39"/>
  <c r="JP59"/>
  <c r="JP88"/>
  <c r="JP108"/>
  <c r="JP104"/>
  <c r="JP16"/>
  <c r="JP94"/>
  <c r="JP25"/>
  <c r="JP102"/>
  <c r="JP41"/>
  <c r="JP6"/>
  <c r="JP29"/>
  <c r="JP32"/>
  <c r="JP55"/>
  <c r="JP81"/>
  <c r="JP98"/>
  <c r="JP12"/>
  <c r="JP38"/>
  <c r="JP62"/>
  <c r="JP71"/>
  <c r="JP91"/>
  <c r="JP110"/>
  <c r="JP27"/>
  <c r="JP30"/>
  <c r="JP61"/>
  <c r="JP77"/>
  <c r="JP92"/>
  <c r="JP113"/>
  <c r="JQ2"/>
  <c r="JQ114" s="1"/>
  <c r="JP65"/>
  <c r="JP70"/>
  <c r="JP105"/>
  <c r="JP89"/>
  <c r="JP22"/>
  <c r="JP97"/>
  <c r="JP26"/>
  <c r="JP45"/>
  <c r="JP56"/>
  <c r="JP75"/>
  <c r="JP96"/>
  <c r="JP9"/>
  <c r="JP17"/>
  <c r="JP43"/>
  <c r="JP63"/>
  <c r="JP80"/>
  <c r="JP106"/>
  <c r="JP11"/>
  <c r="JP31"/>
  <c r="JP58"/>
  <c r="JP73"/>
  <c r="JP90"/>
  <c r="JT3" i="2"/>
  <c r="JS2"/>
  <c r="JS4"/>
  <c r="JO85" i="5"/>
  <c r="JP84"/>
  <c r="JP36"/>
  <c r="JO37"/>
  <c r="JP68"/>
  <c r="JO69"/>
  <c r="JP20"/>
  <c r="JO21"/>
  <c r="JO53"/>
  <c r="JP52"/>
  <c r="JP100"/>
  <c r="JO101"/>
  <c r="JQ5"/>
  <c r="JR4"/>
  <c r="JR4" i="6"/>
  <c r="JS3"/>
  <c r="JQ75" i="5" l="1"/>
  <c r="JQ74"/>
  <c r="JQ41"/>
  <c r="JQ77"/>
  <c r="JQ38"/>
  <c r="JQ97"/>
  <c r="JQ55"/>
  <c r="JQ31"/>
  <c r="JQ81"/>
  <c r="JQ73"/>
  <c r="JQ29"/>
  <c r="JQ16"/>
  <c r="JQ6"/>
  <c r="JQ23"/>
  <c r="JQ8"/>
  <c r="JQ110"/>
  <c r="JQ95"/>
  <c r="JQ58"/>
  <c r="JQ87"/>
  <c r="JQ62"/>
  <c r="JQ32"/>
  <c r="JQ102"/>
  <c r="JQ112"/>
  <c r="JQ11"/>
  <c r="JQ45"/>
  <c r="JQ89"/>
  <c r="JQ17"/>
  <c r="JQ63"/>
  <c r="JQ91"/>
  <c r="JQ14"/>
  <c r="JQ59"/>
  <c r="JQ7"/>
  <c r="JQ82"/>
  <c r="JQ24"/>
  <c r="JQ94"/>
  <c r="JQ25"/>
  <c r="JQ109"/>
  <c r="JQ27"/>
  <c r="JQ42"/>
  <c r="JQ50"/>
  <c r="JQ86"/>
  <c r="JQ98"/>
  <c r="JQ10"/>
  <c r="JQ18"/>
  <c r="JQ40"/>
  <c r="JQ70"/>
  <c r="JQ88"/>
  <c r="JQ107"/>
  <c r="JQ12"/>
  <c r="JQ33"/>
  <c r="JQ65"/>
  <c r="JQ96"/>
  <c r="JQ26"/>
  <c r="JQ43"/>
  <c r="JQ44"/>
  <c r="JQ30"/>
  <c r="JQ56"/>
  <c r="JQ105"/>
  <c r="JQ39"/>
  <c r="JQ72"/>
  <c r="JQ111"/>
  <c r="JQ78"/>
  <c r="JQ106"/>
  <c r="JQ76"/>
  <c r="JQ49"/>
  <c r="JQ66"/>
  <c r="JQ64"/>
  <c r="JQ9"/>
  <c r="JQ80"/>
  <c r="JQ28"/>
  <c r="JQ47"/>
  <c r="JQ54"/>
  <c r="JQ71"/>
  <c r="JQ93"/>
  <c r="JQ113"/>
  <c r="JQ22"/>
  <c r="JQ34"/>
  <c r="JQ61"/>
  <c r="JQ90"/>
  <c r="JQ103"/>
  <c r="JQ13"/>
  <c r="JQ48"/>
  <c r="JQ60"/>
  <c r="JQ92"/>
  <c r="JQ15"/>
  <c r="JQ46"/>
  <c r="JQ57"/>
  <c r="JQ79"/>
  <c r="JQ104"/>
  <c r="JQ108"/>
  <c r="JR2"/>
  <c r="JR107" s="1"/>
  <c r="JU3" i="2"/>
  <c r="JT2"/>
  <c r="JT4"/>
  <c r="JP69" i="5"/>
  <c r="JQ68"/>
  <c r="JP101"/>
  <c r="JQ100"/>
  <c r="JP21"/>
  <c r="JQ20"/>
  <c r="JP37"/>
  <c r="JQ36"/>
  <c r="JP53"/>
  <c r="JQ52"/>
  <c r="JQ84"/>
  <c r="JP85"/>
  <c r="JS4"/>
  <c r="JR5"/>
  <c r="JS4" i="6"/>
  <c r="JT3"/>
  <c r="JR95" i="5" l="1"/>
  <c r="JR30"/>
  <c r="JR49"/>
  <c r="JR91"/>
  <c r="JR18"/>
  <c r="JR27"/>
  <c r="JR12"/>
  <c r="JR46"/>
  <c r="JR79"/>
  <c r="JR58"/>
  <c r="JR80"/>
  <c r="JR61"/>
  <c r="JR32"/>
  <c r="JR112"/>
  <c r="JR66"/>
  <c r="JR10"/>
  <c r="JR33"/>
  <c r="JR94"/>
  <c r="JR57"/>
  <c r="JR40"/>
  <c r="JR17"/>
  <c r="JR23"/>
  <c r="JR103"/>
  <c r="JR75"/>
  <c r="JR26"/>
  <c r="JR108"/>
  <c r="JR24"/>
  <c r="JR59"/>
  <c r="JR16"/>
  <c r="JR104"/>
  <c r="JR93"/>
  <c r="JR9"/>
  <c r="JR31"/>
  <c r="JR8"/>
  <c r="JR86"/>
  <c r="JR55"/>
  <c r="JR6"/>
  <c r="JR81"/>
  <c r="JR25"/>
  <c r="JR39"/>
  <c r="JR113"/>
  <c r="JR87"/>
  <c r="JR60"/>
  <c r="JR65"/>
  <c r="JR56"/>
  <c r="JR73"/>
  <c r="JR88"/>
  <c r="JR110"/>
  <c r="JR13"/>
  <c r="JR47"/>
  <c r="JR54"/>
  <c r="JR78"/>
  <c r="JR96"/>
  <c r="JR7"/>
  <c r="JR15"/>
  <c r="JR41"/>
  <c r="JR64"/>
  <c r="JR82"/>
  <c r="JR114"/>
  <c r="JR34"/>
  <c r="JR70"/>
  <c r="JR90"/>
  <c r="JR106"/>
  <c r="JR14"/>
  <c r="JR44"/>
  <c r="JR48"/>
  <c r="JR72"/>
  <c r="JR92"/>
  <c r="JR111"/>
  <c r="JR28"/>
  <c r="JR42"/>
  <c r="JR50"/>
  <c r="JR76"/>
  <c r="JR98"/>
  <c r="JR38"/>
  <c r="JR62"/>
  <c r="JR77"/>
  <c r="JR102"/>
  <c r="JR11"/>
  <c r="JR22"/>
  <c r="JR45"/>
  <c r="JR71"/>
  <c r="JR89"/>
  <c r="JR105"/>
  <c r="JR29"/>
  <c r="JR43"/>
  <c r="JR63"/>
  <c r="JR74"/>
  <c r="JR97"/>
  <c r="JS2"/>
  <c r="JS98" s="1"/>
  <c r="JR109"/>
  <c r="JV3" i="2"/>
  <c r="JU2"/>
  <c r="JU4"/>
  <c r="JQ37" i="5"/>
  <c r="JR36"/>
  <c r="JQ101"/>
  <c r="JR100"/>
  <c r="JQ85"/>
  <c r="JR84"/>
  <c r="JR52"/>
  <c r="JQ53"/>
  <c r="JR20"/>
  <c r="JQ21"/>
  <c r="JQ69"/>
  <c r="JR68"/>
  <c r="JT4"/>
  <c r="JS5"/>
  <c r="JT4" i="6"/>
  <c r="JU3"/>
  <c r="JS63" i="5" l="1"/>
  <c r="JS38"/>
  <c r="JS89"/>
  <c r="JS102"/>
  <c r="JS13"/>
  <c r="JS54"/>
  <c r="JS33"/>
  <c r="JS24"/>
  <c r="JS44"/>
  <c r="JS104"/>
  <c r="JS58"/>
  <c r="JS110"/>
  <c r="JS60"/>
  <c r="JS16"/>
  <c r="JS62"/>
  <c r="JS105"/>
  <c r="JS27"/>
  <c r="JS72"/>
  <c r="JS108"/>
  <c r="JS49"/>
  <c r="JS77"/>
  <c r="JS42"/>
  <c r="JS86"/>
  <c r="JS11"/>
  <c r="JS50"/>
  <c r="JS82"/>
  <c r="JS41"/>
  <c r="JS88"/>
  <c r="JS30"/>
  <c r="JS12"/>
  <c r="JS6"/>
  <c r="JS59"/>
  <c r="JS113"/>
  <c r="JS43"/>
  <c r="JS81"/>
  <c r="JS9"/>
  <c r="JS31"/>
  <c r="JS80"/>
  <c r="JS15"/>
  <c r="JS74"/>
  <c r="JS18"/>
  <c r="JS48"/>
  <c r="JS87"/>
  <c r="JS70"/>
  <c r="JS39"/>
  <c r="JS26"/>
  <c r="JS91"/>
  <c r="JS14"/>
  <c r="JS40"/>
  <c r="JS71"/>
  <c r="JS79"/>
  <c r="JS97"/>
  <c r="JS114"/>
  <c r="JS25"/>
  <c r="JS32"/>
  <c r="JS55"/>
  <c r="JS78"/>
  <c r="JS95"/>
  <c r="JS7"/>
  <c r="JS23"/>
  <c r="JS46"/>
  <c r="JS65"/>
  <c r="JS96"/>
  <c r="JS106"/>
  <c r="JS8"/>
  <c r="JS28"/>
  <c r="JS57"/>
  <c r="JS29"/>
  <c r="JS103"/>
  <c r="JS75"/>
  <c r="JS10"/>
  <c r="JS34"/>
  <c r="JS61"/>
  <c r="JS66"/>
  <c r="JS94"/>
  <c r="JS109"/>
  <c r="JS22"/>
  <c r="JS45"/>
  <c r="JS56"/>
  <c r="JS76"/>
  <c r="JS92"/>
  <c r="JS112"/>
  <c r="JS17"/>
  <c r="JS47"/>
  <c r="JS64"/>
  <c r="JS90"/>
  <c r="JS111"/>
  <c r="JS73"/>
  <c r="JS93"/>
  <c r="JT2"/>
  <c r="JT106" s="1"/>
  <c r="JS107"/>
  <c r="JW3" i="2"/>
  <c r="JV2"/>
  <c r="JV4"/>
  <c r="JS68" i="5"/>
  <c r="JR69"/>
  <c r="JS100"/>
  <c r="JR101"/>
  <c r="JS52"/>
  <c r="JR53"/>
  <c r="JS84"/>
  <c r="JR85"/>
  <c r="JS36"/>
  <c r="JR37"/>
  <c r="JS20"/>
  <c r="JR21"/>
  <c r="JT5"/>
  <c r="JU4"/>
  <c r="JU4" i="6"/>
  <c r="JV3"/>
  <c r="JT86" i="5" l="1"/>
  <c r="JT7"/>
  <c r="JT17"/>
  <c r="JT108"/>
  <c r="JT28"/>
  <c r="JT62"/>
  <c r="JT82"/>
  <c r="JT72"/>
  <c r="JT94"/>
  <c r="JT10"/>
  <c r="JT16"/>
  <c r="JT54"/>
  <c r="JT41"/>
  <c r="JT95"/>
  <c r="JT24"/>
  <c r="JT97"/>
  <c r="JT23"/>
  <c r="JT46"/>
  <c r="JT50"/>
  <c r="JT70"/>
  <c r="JT93"/>
  <c r="JT112"/>
  <c r="JT65"/>
  <c r="JT9"/>
  <c r="JT38"/>
  <c r="JT61"/>
  <c r="JT110"/>
  <c r="JT13"/>
  <c r="JT6"/>
  <c r="JT55"/>
  <c r="JT98"/>
  <c r="JT87"/>
  <c r="JT15"/>
  <c r="JT43"/>
  <c r="JT80"/>
  <c r="JT64"/>
  <c r="JT59"/>
  <c r="JT48"/>
  <c r="JT29"/>
  <c r="JT32"/>
  <c r="JT81"/>
  <c r="JT25"/>
  <c r="JT44"/>
  <c r="JT111"/>
  <c r="JT26"/>
  <c r="JT45"/>
  <c r="JT49"/>
  <c r="JT75"/>
  <c r="JT96"/>
  <c r="JT8"/>
  <c r="JT71"/>
  <c r="JT12"/>
  <c r="JT34"/>
  <c r="JT73"/>
  <c r="JT42"/>
  <c r="JT39"/>
  <c r="JT63"/>
  <c r="JT91"/>
  <c r="JT114"/>
  <c r="JT102"/>
  <c r="JT33"/>
  <c r="JT79"/>
  <c r="JT76"/>
  <c r="JT105"/>
  <c r="JT47"/>
  <c r="JT14"/>
  <c r="JT56"/>
  <c r="JT11"/>
  <c r="JT31"/>
  <c r="JT58"/>
  <c r="JT66"/>
  <c r="JT74"/>
  <c r="JT107"/>
  <c r="JT18"/>
  <c r="JT40"/>
  <c r="JT60"/>
  <c r="JT78"/>
  <c r="JT103"/>
  <c r="JT22"/>
  <c r="JT89"/>
  <c r="JT27"/>
  <c r="JT30"/>
  <c r="JT57"/>
  <c r="JT77"/>
  <c r="JT113"/>
  <c r="JT90"/>
  <c r="JT88"/>
  <c r="JT104"/>
  <c r="JT92"/>
  <c r="JT109"/>
  <c r="JU2"/>
  <c r="JU108" s="1"/>
  <c r="JX3" i="2"/>
  <c r="JW2"/>
  <c r="JW4"/>
  <c r="JT20" i="5"/>
  <c r="JS21"/>
  <c r="JT84"/>
  <c r="JS85"/>
  <c r="JT100"/>
  <c r="JS101"/>
  <c r="JT36"/>
  <c r="JS37"/>
  <c r="JT52"/>
  <c r="JS53"/>
  <c r="JT68"/>
  <c r="JS69"/>
  <c r="JV4"/>
  <c r="JU5"/>
  <c r="JV4" i="6"/>
  <c r="JW3"/>
  <c r="JU106" i="5" l="1"/>
  <c r="JU13"/>
  <c r="JU88"/>
  <c r="JU40"/>
  <c r="JU14"/>
  <c r="JU93"/>
  <c r="JU114"/>
  <c r="JU18"/>
  <c r="JU28"/>
  <c r="JU10"/>
  <c r="JU107"/>
  <c r="JU71"/>
  <c r="JU31"/>
  <c r="JU48"/>
  <c r="JU70"/>
  <c r="JU58"/>
  <c r="JU47"/>
  <c r="JU113"/>
  <c r="JU16"/>
  <c r="JU42"/>
  <c r="JU50"/>
  <c r="JU76"/>
  <c r="JU97"/>
  <c r="JV2"/>
  <c r="JV103" s="1"/>
  <c r="JU62"/>
  <c r="JU59"/>
  <c r="JU33"/>
  <c r="JU32"/>
  <c r="JU61"/>
  <c r="JU17"/>
  <c r="JU39"/>
  <c r="JU63"/>
  <c r="JU75"/>
  <c r="JU91"/>
  <c r="JU111"/>
  <c r="JU23"/>
  <c r="JU46"/>
  <c r="JU57"/>
  <c r="JU79"/>
  <c r="JU98"/>
  <c r="JU7"/>
  <c r="JU22"/>
  <c r="JU41"/>
  <c r="JU49"/>
  <c r="JU82"/>
  <c r="JU102"/>
  <c r="JU30"/>
  <c r="JU96"/>
  <c r="JU6"/>
  <c r="JU81"/>
  <c r="JU27"/>
  <c r="JU104"/>
  <c r="JU15"/>
  <c r="JU34"/>
  <c r="JU66"/>
  <c r="JU90"/>
  <c r="JU103"/>
  <c r="JU8"/>
  <c r="JU29"/>
  <c r="JU55"/>
  <c r="JU72"/>
  <c r="JU87"/>
  <c r="JU109"/>
  <c r="JU24"/>
  <c r="JU43"/>
  <c r="JU54"/>
  <c r="JU64"/>
  <c r="JU94"/>
  <c r="JU112"/>
  <c r="JU74"/>
  <c r="JU78"/>
  <c r="JU110"/>
  <c r="JU60"/>
  <c r="JU92"/>
  <c r="JU86"/>
  <c r="JU12"/>
  <c r="JU38"/>
  <c r="JU73"/>
  <c r="JU77"/>
  <c r="JU95"/>
  <c r="JU11"/>
  <c r="JU26"/>
  <c r="JU45"/>
  <c r="JU56"/>
  <c r="JU89"/>
  <c r="JU105"/>
  <c r="JU9"/>
  <c r="JU25"/>
  <c r="JU44"/>
  <c r="JU65"/>
  <c r="JU80"/>
  <c r="JY3" i="2"/>
  <c r="JX2"/>
  <c r="JX4"/>
  <c r="JT69" i="5"/>
  <c r="JU68"/>
  <c r="JT37"/>
  <c r="JU36"/>
  <c r="JT85"/>
  <c r="JU84"/>
  <c r="JT53"/>
  <c r="JU52"/>
  <c r="JT101"/>
  <c r="JU100"/>
  <c r="JT21"/>
  <c r="JU20"/>
  <c r="JV5"/>
  <c r="JW4"/>
  <c r="JW4" i="6"/>
  <c r="JX3"/>
  <c r="JV15" i="5" l="1"/>
  <c r="JV94"/>
  <c r="JV45"/>
  <c r="JV25"/>
  <c r="JV40"/>
  <c r="JV59"/>
  <c r="JV71"/>
  <c r="JV39"/>
  <c r="JV113"/>
  <c r="JV42"/>
  <c r="JV22"/>
  <c r="JV107"/>
  <c r="JV79"/>
  <c r="JV54"/>
  <c r="JV109"/>
  <c r="JV6"/>
  <c r="JV89"/>
  <c r="JV55"/>
  <c r="JV17"/>
  <c r="JV31"/>
  <c r="JV9"/>
  <c r="JV93"/>
  <c r="JV28"/>
  <c r="JV98"/>
  <c r="JV43"/>
  <c r="JV114"/>
  <c r="JV16"/>
  <c r="JV46"/>
  <c r="JV50"/>
  <c r="JV87"/>
  <c r="JV104"/>
  <c r="JV12"/>
  <c r="JV33"/>
  <c r="JV56"/>
  <c r="JV73"/>
  <c r="JV88"/>
  <c r="JV110"/>
  <c r="JV18"/>
  <c r="JV32"/>
  <c r="JV48"/>
  <c r="JV75"/>
  <c r="JV82"/>
  <c r="JV65"/>
  <c r="JV64"/>
  <c r="JV76"/>
  <c r="JV29"/>
  <c r="JV97"/>
  <c r="JV13"/>
  <c r="JV47"/>
  <c r="JV63"/>
  <c r="JV78"/>
  <c r="JV96"/>
  <c r="JV7"/>
  <c r="JV27"/>
  <c r="JV34"/>
  <c r="JV61"/>
  <c r="JV90"/>
  <c r="JV106"/>
  <c r="JV10"/>
  <c r="JV26"/>
  <c r="JV49"/>
  <c r="JV66"/>
  <c r="JV11"/>
  <c r="JV60"/>
  <c r="JV41"/>
  <c r="JV62"/>
  <c r="JV105"/>
  <c r="JV74"/>
  <c r="JV14"/>
  <c r="JV44"/>
  <c r="JV70"/>
  <c r="JV72"/>
  <c r="JV92"/>
  <c r="JV111"/>
  <c r="JV24"/>
  <c r="JV38"/>
  <c r="JV58"/>
  <c r="JV80"/>
  <c r="JV102"/>
  <c r="JV8"/>
  <c r="JV23"/>
  <c r="JV30"/>
  <c r="JV57"/>
  <c r="JV77"/>
  <c r="JV86"/>
  <c r="JV112"/>
  <c r="JV81"/>
  <c r="JV95"/>
  <c r="JV91"/>
  <c r="JV108"/>
  <c r="JW2"/>
  <c r="JW110" s="1"/>
  <c r="JZ3" i="2"/>
  <c r="JY2"/>
  <c r="JY4"/>
  <c r="JV20" i="5"/>
  <c r="JU21"/>
  <c r="JV52"/>
  <c r="JU53"/>
  <c r="JU37"/>
  <c r="JV36"/>
  <c r="JU101"/>
  <c r="JV100"/>
  <c r="JV84"/>
  <c r="JU85"/>
  <c r="JU69"/>
  <c r="JV68"/>
  <c r="JX4"/>
  <c r="JW5"/>
  <c r="JY3" i="6"/>
  <c r="JX4"/>
  <c r="JW65" i="5" l="1"/>
  <c r="JW107"/>
  <c r="JW96"/>
  <c r="JW32"/>
  <c r="JW15"/>
  <c r="JW95"/>
  <c r="JW88"/>
  <c r="JW7"/>
  <c r="JW93"/>
  <c r="JW25"/>
  <c r="JW42"/>
  <c r="JW73"/>
  <c r="JW18"/>
  <c r="JW74"/>
  <c r="JW86"/>
  <c r="JW10"/>
  <c r="JW27"/>
  <c r="JW62"/>
  <c r="JW57"/>
  <c r="JW55"/>
  <c r="JW28"/>
  <c r="JW105"/>
  <c r="JW70"/>
  <c r="JW89"/>
  <c r="JW13"/>
  <c r="JW98"/>
  <c r="JW44"/>
  <c r="JW9"/>
  <c r="JW17"/>
  <c r="JW31"/>
  <c r="JW54"/>
  <c r="JW80"/>
  <c r="JW104"/>
  <c r="JW12"/>
  <c r="JW34"/>
  <c r="JW61"/>
  <c r="JW66"/>
  <c r="JW94"/>
  <c r="JW109"/>
  <c r="JW26"/>
  <c r="JW33"/>
  <c r="JW56"/>
  <c r="JW81"/>
  <c r="JW91"/>
  <c r="JW16"/>
  <c r="JW46"/>
  <c r="JW90"/>
  <c r="JW79"/>
  <c r="JW22"/>
  <c r="JW45"/>
  <c r="JW49"/>
  <c r="JW76"/>
  <c r="JW92"/>
  <c r="JW112"/>
  <c r="JW30"/>
  <c r="JW43"/>
  <c r="JW63"/>
  <c r="JW77"/>
  <c r="JW102"/>
  <c r="JW8"/>
  <c r="JW24"/>
  <c r="JW38"/>
  <c r="JW58"/>
  <c r="JW87"/>
  <c r="JW106"/>
  <c r="JW64"/>
  <c r="JW71"/>
  <c r="JW41"/>
  <c r="JW111"/>
  <c r="JW47"/>
  <c r="JW11"/>
  <c r="JW48"/>
  <c r="JW6"/>
  <c r="JW23"/>
  <c r="JW50"/>
  <c r="JW72"/>
  <c r="JW82"/>
  <c r="JW108"/>
  <c r="JW14"/>
  <c r="JW40"/>
  <c r="JW60"/>
  <c r="JW75"/>
  <c r="JW97"/>
  <c r="JW114"/>
  <c r="JW29"/>
  <c r="JW39"/>
  <c r="JW59"/>
  <c r="JW78"/>
  <c r="JW103"/>
  <c r="JX2"/>
  <c r="JX108" s="1"/>
  <c r="JW113"/>
  <c r="KA3" i="2"/>
  <c r="JZ2"/>
  <c r="JZ4"/>
  <c r="JV37" i="5"/>
  <c r="JW36"/>
  <c r="JW68"/>
  <c r="JV69"/>
  <c r="JW100"/>
  <c r="JV101"/>
  <c r="JV85"/>
  <c r="JW84"/>
  <c r="JV53"/>
  <c r="JW52"/>
  <c r="JW20"/>
  <c r="JV21"/>
  <c r="JX5"/>
  <c r="JY4"/>
  <c r="JZ3" i="6"/>
  <c r="JY4"/>
  <c r="JX38" i="5" l="1"/>
  <c r="JX48"/>
  <c r="JX44"/>
  <c r="JX16"/>
  <c r="JX110"/>
  <c r="JX29"/>
  <c r="JX71"/>
  <c r="JX30"/>
  <c r="JX97"/>
  <c r="JX98"/>
  <c r="JX22"/>
  <c r="JX6"/>
  <c r="JX81"/>
  <c r="JX62"/>
  <c r="JX27"/>
  <c r="JX63"/>
  <c r="JX32"/>
  <c r="JX12"/>
  <c r="JX91"/>
  <c r="JX57"/>
  <c r="JX111"/>
  <c r="JX42"/>
  <c r="JX64"/>
  <c r="JX24"/>
  <c r="JX105"/>
  <c r="JX89"/>
  <c r="JX23"/>
  <c r="JX46"/>
  <c r="JX50"/>
  <c r="JX74"/>
  <c r="JX93"/>
  <c r="JX112"/>
  <c r="JX18"/>
  <c r="JX40"/>
  <c r="JX56"/>
  <c r="JX78"/>
  <c r="JX103"/>
  <c r="JX10"/>
  <c r="JX13"/>
  <c r="JX39"/>
  <c r="JX77"/>
  <c r="JX94"/>
  <c r="JX41"/>
  <c r="JX8"/>
  <c r="JX87"/>
  <c r="JX60"/>
  <c r="JX7"/>
  <c r="JX28"/>
  <c r="JX54"/>
  <c r="JX66"/>
  <c r="JX86"/>
  <c r="JX107"/>
  <c r="JX15"/>
  <c r="JX34"/>
  <c r="JX61"/>
  <c r="JX76"/>
  <c r="JX95"/>
  <c r="JX114"/>
  <c r="JX14"/>
  <c r="JX33"/>
  <c r="JX49"/>
  <c r="JX72"/>
  <c r="JX70"/>
  <c r="JX75"/>
  <c r="JX47"/>
  <c r="JX25"/>
  <c r="JX102"/>
  <c r="JX26"/>
  <c r="JX45"/>
  <c r="JX65"/>
  <c r="JX79"/>
  <c r="JX96"/>
  <c r="JX9"/>
  <c r="JX17"/>
  <c r="JX43"/>
  <c r="JX59"/>
  <c r="JX80"/>
  <c r="JX106"/>
  <c r="JX11"/>
  <c r="JX31"/>
  <c r="JX58"/>
  <c r="JX104"/>
  <c r="JX55"/>
  <c r="JX92"/>
  <c r="JX82"/>
  <c r="JX113"/>
  <c r="JX73"/>
  <c r="JX90"/>
  <c r="JX109"/>
  <c r="JY2"/>
  <c r="JY98" s="1"/>
  <c r="JX88"/>
  <c r="KB3" i="2"/>
  <c r="KA2"/>
  <c r="KA4"/>
  <c r="JX100" i="5"/>
  <c r="JW101"/>
  <c r="JW85"/>
  <c r="JX84"/>
  <c r="JW21"/>
  <c r="JX20"/>
  <c r="JX68"/>
  <c r="JW69"/>
  <c r="JW53"/>
  <c r="JX52"/>
  <c r="JX36"/>
  <c r="JW37"/>
  <c r="JZ4"/>
  <c r="JY5"/>
  <c r="JZ4" i="6"/>
  <c r="KA3"/>
  <c r="JY41" i="5" l="1"/>
  <c r="JY88"/>
  <c r="JY70"/>
  <c r="JY64"/>
  <c r="JY18"/>
  <c r="JY17"/>
  <c r="JY91"/>
  <c r="JY49"/>
  <c r="JY45"/>
  <c r="JY40"/>
  <c r="JY10"/>
  <c r="JY63"/>
  <c r="JY22"/>
  <c r="JY16"/>
  <c r="JY107"/>
  <c r="JY39"/>
  <c r="JY111"/>
  <c r="JY103"/>
  <c r="JY13"/>
  <c r="JY58"/>
  <c r="JY86"/>
  <c r="JY92"/>
  <c r="JY56"/>
  <c r="JY32"/>
  <c r="JY110"/>
  <c r="JY75"/>
  <c r="JY90"/>
  <c r="JY50"/>
  <c r="JY26"/>
  <c r="JY102"/>
  <c r="JY72"/>
  <c r="JY47"/>
  <c r="JY113"/>
  <c r="JY38"/>
  <c r="JY7"/>
  <c r="JY82"/>
  <c r="JY59"/>
  <c r="JY28"/>
  <c r="JY93"/>
  <c r="JY23"/>
  <c r="JY42"/>
  <c r="JY57"/>
  <c r="JY77"/>
  <c r="JY97"/>
  <c r="JY6"/>
  <c r="JY14"/>
  <c r="JY33"/>
  <c r="JY66"/>
  <c r="JY81"/>
  <c r="JY106"/>
  <c r="JY8"/>
  <c r="JY29"/>
  <c r="JY55"/>
  <c r="JY65"/>
  <c r="JY87"/>
  <c r="JY108"/>
  <c r="JY95"/>
  <c r="JY24"/>
  <c r="JY43"/>
  <c r="JY54"/>
  <c r="JY71"/>
  <c r="JY94"/>
  <c r="JY112"/>
  <c r="JY15"/>
  <c r="JY34"/>
  <c r="JY73"/>
  <c r="JY79"/>
  <c r="JY104"/>
  <c r="JY11"/>
  <c r="JY30"/>
  <c r="JY48"/>
  <c r="JY60"/>
  <c r="JY89"/>
  <c r="JY105"/>
  <c r="JZ2"/>
  <c r="JZ105" s="1"/>
  <c r="JY9"/>
  <c r="JY25"/>
  <c r="JY44"/>
  <c r="JY74"/>
  <c r="JY80"/>
  <c r="JY109"/>
  <c r="JY12"/>
  <c r="JY31"/>
  <c r="JY62"/>
  <c r="JY78"/>
  <c r="JY96"/>
  <c r="JY114"/>
  <c r="JY27"/>
  <c r="JY46"/>
  <c r="JY61"/>
  <c r="JY76"/>
  <c r="KC3" i="2"/>
  <c r="KB2"/>
  <c r="KB4"/>
  <c r="JX101" i="5"/>
  <c r="JY100"/>
  <c r="JY84"/>
  <c r="JX85"/>
  <c r="JX69"/>
  <c r="JY68"/>
  <c r="JX37"/>
  <c r="JY36"/>
  <c r="JY52"/>
  <c r="JX53"/>
  <c r="JY20"/>
  <c r="JX21"/>
  <c r="JZ5"/>
  <c r="KA4"/>
  <c r="KA4" i="6"/>
  <c r="KB3"/>
  <c r="JZ55" i="5" l="1"/>
  <c r="JZ27"/>
  <c r="JZ106"/>
  <c r="JZ92"/>
  <c r="JZ23"/>
  <c r="JZ49"/>
  <c r="JZ61"/>
  <c r="JZ44"/>
  <c r="JZ42"/>
  <c r="JZ31"/>
  <c r="JZ34"/>
  <c r="JZ14"/>
  <c r="JZ111"/>
  <c r="JZ103"/>
  <c r="JZ12"/>
  <c r="JZ90"/>
  <c r="JZ72"/>
  <c r="JZ62"/>
  <c r="JZ80"/>
  <c r="JZ48"/>
  <c r="JZ28"/>
  <c r="JZ98"/>
  <c r="JZ8"/>
  <c r="JZ86"/>
  <c r="JZ32"/>
  <c r="JZ112"/>
  <c r="JZ26"/>
  <c r="JZ108"/>
  <c r="JZ24"/>
  <c r="JZ38"/>
  <c r="JZ58"/>
  <c r="JZ76"/>
  <c r="JZ102"/>
  <c r="JZ11"/>
  <c r="JZ22"/>
  <c r="JZ45"/>
  <c r="JZ71"/>
  <c r="JZ89"/>
  <c r="JZ107"/>
  <c r="JZ29"/>
  <c r="JZ43"/>
  <c r="JZ63"/>
  <c r="JZ74"/>
  <c r="JZ97"/>
  <c r="JZ114"/>
  <c r="JZ77"/>
  <c r="JZ57"/>
  <c r="JZ18"/>
  <c r="JZ91"/>
  <c r="JZ6"/>
  <c r="JZ81"/>
  <c r="JZ25"/>
  <c r="JZ39"/>
  <c r="JZ59"/>
  <c r="JZ79"/>
  <c r="JZ94"/>
  <c r="JZ113"/>
  <c r="JZ16"/>
  <c r="JZ46"/>
  <c r="JZ50"/>
  <c r="JZ87"/>
  <c r="JZ104"/>
  <c r="JZ9"/>
  <c r="JZ40"/>
  <c r="JZ60"/>
  <c r="JZ65"/>
  <c r="JZ93"/>
  <c r="JZ109"/>
  <c r="JZ17"/>
  <c r="JZ30"/>
  <c r="JZ54"/>
  <c r="JZ75"/>
  <c r="JZ95"/>
  <c r="JZ66"/>
  <c r="JZ10"/>
  <c r="JZ33"/>
  <c r="JZ56"/>
  <c r="JZ73"/>
  <c r="JZ88"/>
  <c r="JZ110"/>
  <c r="JZ13"/>
  <c r="JZ47"/>
  <c r="JZ70"/>
  <c r="JZ78"/>
  <c r="JZ96"/>
  <c r="JZ7"/>
  <c r="JZ15"/>
  <c r="JZ41"/>
  <c r="JZ64"/>
  <c r="JZ82"/>
  <c r="KA2"/>
  <c r="KA105" s="1"/>
  <c r="KD3" i="2"/>
  <c r="KC2"/>
  <c r="KC4"/>
  <c r="JZ52" i="5"/>
  <c r="JY53"/>
  <c r="JY37"/>
  <c r="JZ36"/>
  <c r="JZ20"/>
  <c r="JY21"/>
  <c r="JZ84"/>
  <c r="JY85"/>
  <c r="JY69"/>
  <c r="JZ68"/>
  <c r="JY101"/>
  <c r="JZ100"/>
  <c r="KA5"/>
  <c r="KB4"/>
  <c r="KC3" i="6"/>
  <c r="KB4"/>
  <c r="KA91" i="5" l="1"/>
  <c r="KA26"/>
  <c r="KA54"/>
  <c r="KA112"/>
  <c r="KA34"/>
  <c r="KA74"/>
  <c r="KA80"/>
  <c r="KA75"/>
  <c r="KA47"/>
  <c r="KA10"/>
  <c r="KA94"/>
  <c r="KA9"/>
  <c r="KA60"/>
  <c r="KA17"/>
  <c r="KA98"/>
  <c r="KA66"/>
  <c r="KA92"/>
  <c r="KA72"/>
  <c r="KA33"/>
  <c r="KA113"/>
  <c r="KA88"/>
  <c r="KA61"/>
  <c r="KA22"/>
  <c r="KA59"/>
  <c r="KA76"/>
  <c r="KA50"/>
  <c r="KA56"/>
  <c r="KA58"/>
  <c r="KA6"/>
  <c r="KA30"/>
  <c r="KA57"/>
  <c r="KA70"/>
  <c r="KA89"/>
  <c r="KA110"/>
  <c r="KA18"/>
  <c r="KA44"/>
  <c r="KA55"/>
  <c r="KA81"/>
  <c r="KA96"/>
  <c r="KA12"/>
  <c r="KA16"/>
  <c r="KA42"/>
  <c r="KA71"/>
  <c r="KA86"/>
  <c r="KA114"/>
  <c r="KA32"/>
  <c r="KA45"/>
  <c r="KA27"/>
  <c r="KA108"/>
  <c r="KA31"/>
  <c r="KA8"/>
  <c r="KA28"/>
  <c r="KA38"/>
  <c r="KA62"/>
  <c r="KA87"/>
  <c r="KA106"/>
  <c r="KA15"/>
  <c r="KA41"/>
  <c r="KA49"/>
  <c r="KA73"/>
  <c r="KA93"/>
  <c r="KA111"/>
  <c r="KA13"/>
  <c r="KA43"/>
  <c r="KA64"/>
  <c r="KA77"/>
  <c r="KA102"/>
  <c r="KA25"/>
  <c r="KA95"/>
  <c r="KA11"/>
  <c r="KA82"/>
  <c r="KA24"/>
  <c r="KA104"/>
  <c r="KA29"/>
  <c r="KA39"/>
  <c r="KA63"/>
  <c r="KA78"/>
  <c r="KA103"/>
  <c r="KA7"/>
  <c r="KA23"/>
  <c r="KA46"/>
  <c r="KA65"/>
  <c r="KA90"/>
  <c r="KA107"/>
  <c r="KA14"/>
  <c r="KA40"/>
  <c r="KA48"/>
  <c r="KA79"/>
  <c r="KA97"/>
  <c r="KB2"/>
  <c r="KB102" s="1"/>
  <c r="KA109"/>
  <c r="KE3" i="2"/>
  <c r="KD2"/>
  <c r="KD4"/>
  <c r="KA100" i="5"/>
  <c r="JZ101"/>
  <c r="KA36"/>
  <c r="JZ37"/>
  <c r="KA84"/>
  <c r="JZ85"/>
  <c r="KA68"/>
  <c r="JZ69"/>
  <c r="KA20"/>
  <c r="JZ21"/>
  <c r="KA52"/>
  <c r="JZ53"/>
  <c r="KB5"/>
  <c r="KC4"/>
  <c r="KD3" i="6"/>
  <c r="KC4"/>
  <c r="KB27" i="5" l="1"/>
  <c r="KB54"/>
  <c r="KB15"/>
  <c r="KB33"/>
  <c r="KB39"/>
  <c r="KB7"/>
  <c r="KB30"/>
  <c r="KB80"/>
  <c r="KB41"/>
  <c r="KB58"/>
  <c r="KB43"/>
  <c r="KB96"/>
  <c r="KB78"/>
  <c r="KB90"/>
  <c r="KB106"/>
  <c r="KB59"/>
  <c r="KB28"/>
  <c r="KB113"/>
  <c r="KB11"/>
  <c r="KB10"/>
  <c r="KB17"/>
  <c r="KB105"/>
  <c r="KB64"/>
  <c r="KB8"/>
  <c r="KB71"/>
  <c r="KB61"/>
  <c r="KB60"/>
  <c r="KB77"/>
  <c r="KB66"/>
  <c r="KB92"/>
  <c r="KB88"/>
  <c r="KB18"/>
  <c r="KB72"/>
  <c r="KB95"/>
  <c r="KB26"/>
  <c r="KB56"/>
  <c r="KB108"/>
  <c r="KB47"/>
  <c r="KB14"/>
  <c r="KB104"/>
  <c r="KB31"/>
  <c r="KB109"/>
  <c r="KB13"/>
  <c r="KB9"/>
  <c r="KB34"/>
  <c r="KB76"/>
  <c r="KB114"/>
  <c r="KB45"/>
  <c r="KB79"/>
  <c r="KB24"/>
  <c r="KB87"/>
  <c r="KB86"/>
  <c r="KB22"/>
  <c r="KB74"/>
  <c r="KB55"/>
  <c r="KB12"/>
  <c r="KB38"/>
  <c r="KB62"/>
  <c r="KB73"/>
  <c r="KB91"/>
  <c r="KB110"/>
  <c r="KB23"/>
  <c r="KB46"/>
  <c r="KB57"/>
  <c r="KB70"/>
  <c r="KB93"/>
  <c r="KB112"/>
  <c r="KB25"/>
  <c r="KB44"/>
  <c r="KB63"/>
  <c r="KB94"/>
  <c r="KB40"/>
  <c r="KB65"/>
  <c r="KB82"/>
  <c r="KB103"/>
  <c r="KB6"/>
  <c r="KB29"/>
  <c r="KB32"/>
  <c r="KB48"/>
  <c r="KB81"/>
  <c r="KB98"/>
  <c r="KB16"/>
  <c r="KB42"/>
  <c r="KB50"/>
  <c r="KB89"/>
  <c r="KB49"/>
  <c r="KB75"/>
  <c r="KB111"/>
  <c r="KB97"/>
  <c r="KC2"/>
  <c r="KC102" s="1"/>
  <c r="KB107"/>
  <c r="KD4"/>
  <c r="KE4" i="2"/>
  <c r="KE2"/>
  <c r="KF3"/>
  <c r="KE3" i="6"/>
  <c r="KB52" i="5"/>
  <c r="KA53"/>
  <c r="KA69"/>
  <c r="KB68"/>
  <c r="KB36"/>
  <c r="KA37"/>
  <c r="KB20"/>
  <c r="KA21"/>
  <c r="KB84"/>
  <c r="KA85"/>
  <c r="KA101"/>
  <c r="KB100"/>
  <c r="KD4" i="6"/>
  <c r="KC5" i="5"/>
  <c r="KC30" l="1"/>
  <c r="KC95"/>
  <c r="KC12"/>
  <c r="KC60"/>
  <c r="KC96"/>
  <c r="KC38"/>
  <c r="KC11"/>
  <c r="KC105"/>
  <c r="KC92"/>
  <c r="KC33"/>
  <c r="KC25"/>
  <c r="KC81"/>
  <c r="KC77"/>
  <c r="KC6"/>
  <c r="KC13"/>
  <c r="KC62"/>
  <c r="KC26"/>
  <c r="KC9"/>
  <c r="KC89"/>
  <c r="KC75"/>
  <c r="KC80"/>
  <c r="KC48"/>
  <c r="KC14"/>
  <c r="KC106"/>
  <c r="KC31"/>
  <c r="KC114"/>
  <c r="KC32"/>
  <c r="KC109"/>
  <c r="KC15"/>
  <c r="KC41"/>
  <c r="KC49"/>
  <c r="KC90"/>
  <c r="KC103"/>
  <c r="KC8"/>
  <c r="KC29"/>
  <c r="KC55"/>
  <c r="KC65"/>
  <c r="KC87"/>
  <c r="KC108"/>
  <c r="KC24"/>
  <c r="KC43"/>
  <c r="KC66"/>
  <c r="KC64"/>
  <c r="KC94"/>
  <c r="KC61"/>
  <c r="KC73"/>
  <c r="KC104"/>
  <c r="KC78"/>
  <c r="KC79"/>
  <c r="KC72"/>
  <c r="KC17"/>
  <c r="KC39"/>
  <c r="KC63"/>
  <c r="KC74"/>
  <c r="KC91"/>
  <c r="KC111"/>
  <c r="KC23"/>
  <c r="KC46"/>
  <c r="KC57"/>
  <c r="KC76"/>
  <c r="KC98"/>
  <c r="KC7"/>
  <c r="KC22"/>
  <c r="KC45"/>
  <c r="KC56"/>
  <c r="KC82"/>
  <c r="KC112"/>
  <c r="KC40"/>
  <c r="KC34"/>
  <c r="KC58"/>
  <c r="KC27"/>
  <c r="KC59"/>
  <c r="KC10"/>
  <c r="KC18"/>
  <c r="KC44"/>
  <c r="KC70"/>
  <c r="KC88"/>
  <c r="KC107"/>
  <c r="KC28"/>
  <c r="KC47"/>
  <c r="KC54"/>
  <c r="KC71"/>
  <c r="KC93"/>
  <c r="KC113"/>
  <c r="KC16"/>
  <c r="KC42"/>
  <c r="KC50"/>
  <c r="KC86"/>
  <c r="KC97"/>
  <c r="KD2"/>
  <c r="KD107" s="1"/>
  <c r="KC110"/>
  <c r="KE4"/>
  <c r="KD5"/>
  <c r="KF2" i="2"/>
  <c r="KG3"/>
  <c r="KF4"/>
  <c r="KF3" i="6"/>
  <c r="KE4"/>
  <c r="KB101" i="5"/>
  <c r="KC100"/>
  <c r="KB69"/>
  <c r="KC68"/>
  <c r="KB21"/>
  <c r="KC20"/>
  <c r="KB85"/>
  <c r="KC84"/>
  <c r="KB37"/>
  <c r="KC36"/>
  <c r="KB53"/>
  <c r="KC52"/>
  <c r="KD109" l="1"/>
  <c r="KD17"/>
  <c r="KD47"/>
  <c r="KD40"/>
  <c r="KD95"/>
  <c r="KD60"/>
  <c r="KD39"/>
  <c r="KD31"/>
  <c r="KD12"/>
  <c r="KD54"/>
  <c r="KD9"/>
  <c r="KD113"/>
  <c r="KD78"/>
  <c r="KD13"/>
  <c r="KD96"/>
  <c r="KD93"/>
  <c r="KD73"/>
  <c r="KD65"/>
  <c r="KD79"/>
  <c r="KD58"/>
  <c r="KD88"/>
  <c r="KD74"/>
  <c r="KD7"/>
  <c r="KD90"/>
  <c r="KD29"/>
  <c r="KD43"/>
  <c r="KD63"/>
  <c r="KD80"/>
  <c r="KD97"/>
  <c r="KD114"/>
  <c r="KD38"/>
  <c r="KD77"/>
  <c r="KD8"/>
  <c r="KD23"/>
  <c r="KD30"/>
  <c r="KD57"/>
  <c r="KD86"/>
  <c r="KD103"/>
  <c r="KD33"/>
  <c r="KD110"/>
  <c r="KD16"/>
  <c r="KD46"/>
  <c r="KD50"/>
  <c r="KD87"/>
  <c r="KD104"/>
  <c r="KD34"/>
  <c r="KD15"/>
  <c r="KD41"/>
  <c r="KD64"/>
  <c r="KD82"/>
  <c r="KD105"/>
  <c r="KD24"/>
  <c r="KD62"/>
  <c r="KD102"/>
  <c r="KD18"/>
  <c r="KD32"/>
  <c r="KD55"/>
  <c r="KD75"/>
  <c r="KD91"/>
  <c r="KD112"/>
  <c r="KD61"/>
  <c r="KD14"/>
  <c r="KD44"/>
  <c r="KD48"/>
  <c r="KD72"/>
  <c r="KD92"/>
  <c r="KD111"/>
  <c r="KD11"/>
  <c r="KD27"/>
  <c r="KD106"/>
  <c r="KD28"/>
  <c r="KD42"/>
  <c r="KD70"/>
  <c r="KD76"/>
  <c r="KD98"/>
  <c r="KD25"/>
  <c r="KD59"/>
  <c r="KD94"/>
  <c r="KD10"/>
  <c r="KD26"/>
  <c r="KD49"/>
  <c r="KD66"/>
  <c r="KD81"/>
  <c r="KD108"/>
  <c r="KD56"/>
  <c r="KD6"/>
  <c r="KD22"/>
  <c r="KD45"/>
  <c r="KD71"/>
  <c r="KD89"/>
  <c r="KE2"/>
  <c r="KE102" s="1"/>
  <c r="KC37"/>
  <c r="KD36"/>
  <c r="KC21"/>
  <c r="KD20"/>
  <c r="KC101"/>
  <c r="KD100"/>
  <c r="KC53"/>
  <c r="KD52"/>
  <c r="KC85"/>
  <c r="KD84"/>
  <c r="KC69"/>
  <c r="KD68"/>
  <c r="KF4"/>
  <c r="KE5"/>
  <c r="KG2" i="2"/>
  <c r="KH3"/>
  <c r="KG4"/>
  <c r="KG3" i="6"/>
  <c r="KF4"/>
  <c r="KE17" i="5" l="1"/>
  <c r="KE54"/>
  <c r="KE27"/>
  <c r="KE55"/>
  <c r="KE29"/>
  <c r="KE10"/>
  <c r="KE81"/>
  <c r="KE70"/>
  <c r="KE95"/>
  <c r="KE39"/>
  <c r="KE45"/>
  <c r="KE103"/>
  <c r="KE71"/>
  <c r="KE57"/>
  <c r="KE89"/>
  <c r="KE82"/>
  <c r="KE110"/>
  <c r="KE15"/>
  <c r="KE22"/>
  <c r="KE108"/>
  <c r="KE31"/>
  <c r="KE8"/>
  <c r="KE24"/>
  <c r="KE38"/>
  <c r="KE58"/>
  <c r="KE87"/>
  <c r="KE106"/>
  <c r="KE25"/>
  <c r="KE48"/>
  <c r="KE11"/>
  <c r="KE6"/>
  <c r="KE78"/>
  <c r="KE26"/>
  <c r="KE33"/>
  <c r="KE49"/>
  <c r="KE75"/>
  <c r="KE91"/>
  <c r="KE113"/>
  <c r="KE32"/>
  <c r="KE92"/>
  <c r="KE44"/>
  <c r="KE76"/>
  <c r="KE112"/>
  <c r="KE47"/>
  <c r="KE18"/>
  <c r="KE64"/>
  <c r="KE13"/>
  <c r="KE63"/>
  <c r="KE90"/>
  <c r="KE88"/>
  <c r="KE41"/>
  <c r="KE60"/>
  <c r="KE98"/>
  <c r="KE16"/>
  <c r="KE46"/>
  <c r="KE74"/>
  <c r="KE107"/>
  <c r="KE65"/>
  <c r="KE96"/>
  <c r="KE62"/>
  <c r="KE9"/>
  <c r="KE50"/>
  <c r="KE105"/>
  <c r="KE28"/>
  <c r="KE73"/>
  <c r="KE93"/>
  <c r="KE111"/>
  <c r="KE80"/>
  <c r="KE40"/>
  <c r="KE79"/>
  <c r="KE114"/>
  <c r="KE14"/>
  <c r="KE56"/>
  <c r="KE97"/>
  <c r="KE7"/>
  <c r="KE42"/>
  <c r="KE86"/>
  <c r="KF2"/>
  <c r="KF104" s="1"/>
  <c r="KE72"/>
  <c r="KE12"/>
  <c r="KE34"/>
  <c r="KE61"/>
  <c r="KE66"/>
  <c r="KE94"/>
  <c r="KE109"/>
  <c r="KE23"/>
  <c r="KE104"/>
  <c r="KE30"/>
  <c r="KE43"/>
  <c r="KE59"/>
  <c r="KE77"/>
  <c r="KE84"/>
  <c r="KD85"/>
  <c r="KD21"/>
  <c r="KE20"/>
  <c r="KF5"/>
  <c r="KG4"/>
  <c r="KD69"/>
  <c r="KE68"/>
  <c r="KD53"/>
  <c r="KE52"/>
  <c r="KD101"/>
  <c r="KE100"/>
  <c r="KE36"/>
  <c r="KD37"/>
  <c r="KH2" i="2"/>
  <c r="KI3"/>
  <c r="KH4"/>
  <c r="KG4" i="6"/>
  <c r="KH3"/>
  <c r="KF89" i="5" l="1"/>
  <c r="KF8"/>
  <c r="KF94"/>
  <c r="KF57"/>
  <c r="KF47"/>
  <c r="KF74"/>
  <c r="KF46"/>
  <c r="KF112"/>
  <c r="KF50"/>
  <c r="KF23"/>
  <c r="KF93"/>
  <c r="KF38"/>
  <c r="KF71"/>
  <c r="KF62"/>
  <c r="KF110"/>
  <c r="KF12"/>
  <c r="KF91"/>
  <c r="KF31"/>
  <c r="KF24"/>
  <c r="KF105"/>
  <c r="KF26"/>
  <c r="KF45"/>
  <c r="KF56"/>
  <c r="KF75"/>
  <c r="KF96"/>
  <c r="KF16"/>
  <c r="KF49"/>
  <c r="KF97"/>
  <c r="KF15"/>
  <c r="KF34"/>
  <c r="KF64"/>
  <c r="KF82"/>
  <c r="KF95"/>
  <c r="KF114"/>
  <c r="KF65"/>
  <c r="KF10"/>
  <c r="KF58"/>
  <c r="KF109"/>
  <c r="KF48"/>
  <c r="KF7"/>
  <c r="KF28"/>
  <c r="KF54"/>
  <c r="KF66"/>
  <c r="KF86"/>
  <c r="KF107"/>
  <c r="KF41"/>
  <c r="KF76"/>
  <c r="KF9"/>
  <c r="KF17"/>
  <c r="KF43"/>
  <c r="KF63"/>
  <c r="KF80"/>
  <c r="KF108"/>
  <c r="KF42"/>
  <c r="KF102"/>
  <c r="KF27"/>
  <c r="KF90"/>
  <c r="KF44"/>
  <c r="KF6"/>
  <c r="KF29"/>
  <c r="KF32"/>
  <c r="KF55"/>
  <c r="KF81"/>
  <c r="KF98"/>
  <c r="KF25"/>
  <c r="KF70"/>
  <c r="KF111"/>
  <c r="KF18"/>
  <c r="KF40"/>
  <c r="KF72"/>
  <c r="KF78"/>
  <c r="KF103"/>
  <c r="KF22"/>
  <c r="KF87"/>
  <c r="KF11"/>
  <c r="KF73"/>
  <c r="KF30"/>
  <c r="KF61"/>
  <c r="KF77"/>
  <c r="KF92"/>
  <c r="KF113"/>
  <c r="KG2"/>
  <c r="KG102" s="1"/>
  <c r="KF13"/>
  <c r="KF39"/>
  <c r="KF59"/>
  <c r="KF88"/>
  <c r="KF106"/>
  <c r="KF14"/>
  <c r="KF33"/>
  <c r="KF60"/>
  <c r="KF79"/>
  <c r="KE101"/>
  <c r="KF100"/>
  <c r="KF68"/>
  <c r="KE69"/>
  <c r="KH4"/>
  <c r="KG5"/>
  <c r="KE53"/>
  <c r="KF52"/>
  <c r="KE85"/>
  <c r="KF84"/>
  <c r="KE37"/>
  <c r="KF36"/>
  <c r="KE21"/>
  <c r="KF20"/>
  <c r="KI2" i="2"/>
  <c r="KJ3"/>
  <c r="KI4"/>
  <c r="KH4" i="6"/>
  <c r="KI3"/>
  <c r="KG60" i="5" l="1"/>
  <c r="KG109"/>
  <c r="KG32"/>
  <c r="KG63"/>
  <c r="KG34"/>
  <c r="KG18"/>
  <c r="KG86"/>
  <c r="KG17"/>
  <c r="KG95"/>
  <c r="KG72"/>
  <c r="KG59"/>
  <c r="KG10"/>
  <c r="KG39"/>
  <c r="KG70"/>
  <c r="KG111"/>
  <c r="KG24"/>
  <c r="KG12"/>
  <c r="KG92"/>
  <c r="KG22"/>
  <c r="KG40"/>
  <c r="KG77"/>
  <c r="KG114"/>
  <c r="KG94"/>
  <c r="KG27"/>
  <c r="KG98"/>
  <c r="KG43"/>
  <c r="KG112"/>
  <c r="KG78"/>
  <c r="KG50"/>
  <c r="KG81"/>
  <c r="KG64"/>
  <c r="KG16"/>
  <c r="KG31"/>
  <c r="KG62"/>
  <c r="KG91"/>
  <c r="KG14"/>
  <c r="KG42"/>
  <c r="KG15"/>
  <c r="KG73"/>
  <c r="KG48"/>
  <c r="KG79"/>
  <c r="KG11"/>
  <c r="KG30"/>
  <c r="KG45"/>
  <c r="KG56"/>
  <c r="KG89"/>
  <c r="KG105"/>
  <c r="KG46"/>
  <c r="KG106"/>
  <c r="KG23"/>
  <c r="KG38"/>
  <c r="KG66"/>
  <c r="KG76"/>
  <c r="KG97"/>
  <c r="KH2"/>
  <c r="KH112" s="1"/>
  <c r="KG88"/>
  <c r="KG107"/>
  <c r="KG13"/>
  <c r="KG57"/>
  <c r="KG104"/>
  <c r="KG28"/>
  <c r="KG47"/>
  <c r="KG54"/>
  <c r="KG71"/>
  <c r="KG93"/>
  <c r="KG113"/>
  <c r="KG65"/>
  <c r="KG9"/>
  <c r="KG25"/>
  <c r="KG44"/>
  <c r="KG74"/>
  <c r="KG80"/>
  <c r="KG110"/>
  <c r="KG61"/>
  <c r="KG90"/>
  <c r="KG103"/>
  <c r="KG6"/>
  <c r="KG33"/>
  <c r="KG96"/>
  <c r="KG8"/>
  <c r="KG29"/>
  <c r="KG55"/>
  <c r="KG75"/>
  <c r="KG87"/>
  <c r="KG108"/>
  <c r="KG58"/>
  <c r="KG7"/>
  <c r="KG26"/>
  <c r="KG41"/>
  <c r="KG49"/>
  <c r="KG82"/>
  <c r="KI4"/>
  <c r="KH5"/>
  <c r="KG20"/>
  <c r="KF21"/>
  <c r="KF85"/>
  <c r="KG84"/>
  <c r="KF69"/>
  <c r="KG68"/>
  <c r="KG52"/>
  <c r="KF53"/>
  <c r="KF101"/>
  <c r="KG100"/>
  <c r="KF37"/>
  <c r="KG36"/>
  <c r="KJ2" i="2"/>
  <c r="KJ4"/>
  <c r="KK3"/>
  <c r="KJ3" i="6"/>
  <c r="KI4"/>
  <c r="KH48" i="5" l="1"/>
  <c r="KH16"/>
  <c r="KH89"/>
  <c r="KH61"/>
  <c r="KH13"/>
  <c r="KH46"/>
  <c r="KH78"/>
  <c r="KH111"/>
  <c r="KH102"/>
  <c r="KH14"/>
  <c r="KH47"/>
  <c r="KH71"/>
  <c r="KH105"/>
  <c r="KH24"/>
  <c r="KH44"/>
  <c r="KH54"/>
  <c r="KH92"/>
  <c r="KH63"/>
  <c r="KH74"/>
  <c r="KH38"/>
  <c r="KH8"/>
  <c r="KH86"/>
  <c r="KH43"/>
  <c r="KH114"/>
  <c r="KH77"/>
  <c r="KH30"/>
  <c r="KH11"/>
  <c r="KH22"/>
  <c r="KH45"/>
  <c r="KH72"/>
  <c r="KH96"/>
  <c r="KH29"/>
  <c r="KH97"/>
  <c r="KH62"/>
  <c r="KH23"/>
  <c r="KH103"/>
  <c r="KH28"/>
  <c r="KH42"/>
  <c r="KH50"/>
  <c r="KH76"/>
  <c r="KH98"/>
  <c r="KH12"/>
  <c r="KH27"/>
  <c r="KH34"/>
  <c r="KH70"/>
  <c r="KH90"/>
  <c r="KH106"/>
  <c r="KH6"/>
  <c r="KH26"/>
  <c r="KH49"/>
  <c r="KH66"/>
  <c r="KH81"/>
  <c r="KH108"/>
  <c r="KH9"/>
  <c r="KH40"/>
  <c r="KH60"/>
  <c r="KH65"/>
  <c r="KH93"/>
  <c r="KH109"/>
  <c r="KH25"/>
  <c r="KH39"/>
  <c r="KH59"/>
  <c r="KH79"/>
  <c r="KH94"/>
  <c r="KH113"/>
  <c r="KH17"/>
  <c r="KH31"/>
  <c r="KH58"/>
  <c r="KH80"/>
  <c r="KH95"/>
  <c r="KI2"/>
  <c r="KI113" s="1"/>
  <c r="KH57"/>
  <c r="KH87"/>
  <c r="KH104"/>
  <c r="KH7"/>
  <c r="KH15"/>
  <c r="KH41"/>
  <c r="KH64"/>
  <c r="KH82"/>
  <c r="KH107"/>
  <c r="KH10"/>
  <c r="KH33"/>
  <c r="KH56"/>
  <c r="KH73"/>
  <c r="KH88"/>
  <c r="KH110"/>
  <c r="KH18"/>
  <c r="KH32"/>
  <c r="KH55"/>
  <c r="KH75"/>
  <c r="KH91"/>
  <c r="KH100"/>
  <c r="KG101"/>
  <c r="KH52"/>
  <c r="KG53"/>
  <c r="KG21"/>
  <c r="KH20"/>
  <c r="KH36"/>
  <c r="KG37"/>
  <c r="KG69"/>
  <c r="KH68"/>
  <c r="KH84"/>
  <c r="KG85"/>
  <c r="KJ4"/>
  <c r="KI5"/>
  <c r="KK2" i="2"/>
  <c r="KK4"/>
  <c r="KL3"/>
  <c r="KJ4" i="6"/>
  <c r="KK3"/>
  <c r="KI9" i="5" l="1"/>
  <c r="KI31"/>
  <c r="KI76"/>
  <c r="KI47"/>
  <c r="KI74"/>
  <c r="KI24"/>
  <c r="KI86"/>
  <c r="KI7"/>
  <c r="KI22"/>
  <c r="KI56"/>
  <c r="KI16"/>
  <c r="KI90"/>
  <c r="KI45"/>
  <c r="KI112"/>
  <c r="KI46"/>
  <c r="KI64"/>
  <c r="KI11"/>
  <c r="KI27"/>
  <c r="KI50"/>
  <c r="KI92"/>
  <c r="KI12"/>
  <c r="KI105"/>
  <c r="KI17"/>
  <c r="KI98"/>
  <c r="KI25"/>
  <c r="KI32"/>
  <c r="KI54"/>
  <c r="KI44"/>
  <c r="KI42"/>
  <c r="KI28"/>
  <c r="KI58"/>
  <c r="KI62"/>
  <c r="KI8"/>
  <c r="KI87"/>
  <c r="KI38"/>
  <c r="KI72"/>
  <c r="KI82"/>
  <c r="KI108"/>
  <c r="KI41"/>
  <c r="KI73"/>
  <c r="KI111"/>
  <c r="KI13"/>
  <c r="KI43"/>
  <c r="KI63"/>
  <c r="KI81"/>
  <c r="KI102"/>
  <c r="KI23"/>
  <c r="KI96"/>
  <c r="KI29"/>
  <c r="KI39"/>
  <c r="KI59"/>
  <c r="KI77"/>
  <c r="KI110"/>
  <c r="KI80"/>
  <c r="KI104"/>
  <c r="KI18"/>
  <c r="KI48"/>
  <c r="KI107"/>
  <c r="KI14"/>
  <c r="KI40"/>
  <c r="KI71"/>
  <c r="KI79"/>
  <c r="KI97"/>
  <c r="KI114"/>
  <c r="KI88"/>
  <c r="KI26"/>
  <c r="KI33"/>
  <c r="KI60"/>
  <c r="KI75"/>
  <c r="KI106"/>
  <c r="KI55"/>
  <c r="KI78"/>
  <c r="KI95"/>
  <c r="KI15"/>
  <c r="KI49"/>
  <c r="KI93"/>
  <c r="KI10"/>
  <c r="KI34"/>
  <c r="KI61"/>
  <c r="KI66"/>
  <c r="KI94"/>
  <c r="KI109"/>
  <c r="KI65"/>
  <c r="KI6"/>
  <c r="KI30"/>
  <c r="KI57"/>
  <c r="KI70"/>
  <c r="KI89"/>
  <c r="KI103"/>
  <c r="KJ2"/>
  <c r="KJ98" s="1"/>
  <c r="KI91"/>
  <c r="KH53"/>
  <c r="KI52"/>
  <c r="KH85"/>
  <c r="KI84"/>
  <c r="KI36"/>
  <c r="KH37"/>
  <c r="KI20"/>
  <c r="KH21"/>
  <c r="KH101"/>
  <c r="KI100"/>
  <c r="KI68"/>
  <c r="KH69"/>
  <c r="KJ5"/>
  <c r="KK4"/>
  <c r="KL2" i="2"/>
  <c r="KL4"/>
  <c r="KM3"/>
  <c r="KK4" i="6"/>
  <c r="KL3"/>
  <c r="KJ55" i="5" l="1"/>
  <c r="KJ34"/>
  <c r="KJ64"/>
  <c r="KJ79"/>
  <c r="KJ44"/>
  <c r="KJ15"/>
  <c r="KJ60"/>
  <c r="KJ28"/>
  <c r="KJ25"/>
  <c r="KJ102"/>
  <c r="KJ33"/>
  <c r="KJ7"/>
  <c r="KJ105"/>
  <c r="KJ89"/>
  <c r="KJ114"/>
  <c r="KJ9"/>
  <c r="KJ14"/>
  <c r="KJ104"/>
  <c r="KJ54"/>
  <c r="KJ76"/>
  <c r="KJ74"/>
  <c r="KJ62"/>
  <c r="KJ8"/>
  <c r="KJ24"/>
  <c r="KJ47"/>
  <c r="KJ72"/>
  <c r="KJ87"/>
  <c r="KJ107"/>
  <c r="KJ38"/>
  <c r="KJ78"/>
  <c r="KJ10"/>
  <c r="KJ13"/>
  <c r="KJ39"/>
  <c r="KJ63"/>
  <c r="KJ88"/>
  <c r="KJ106"/>
  <c r="KJ17"/>
  <c r="KJ95"/>
  <c r="KJ23"/>
  <c r="KJ46"/>
  <c r="KJ50"/>
  <c r="KJ70"/>
  <c r="KJ93"/>
  <c r="KJ18"/>
  <c r="KJ91"/>
  <c r="KJ22"/>
  <c r="KJ41"/>
  <c r="KJ49"/>
  <c r="KJ82"/>
  <c r="KJ97"/>
  <c r="KJ12"/>
  <c r="KJ61"/>
  <c r="KJ103"/>
  <c r="KJ27"/>
  <c r="KJ30"/>
  <c r="KJ57"/>
  <c r="KJ77"/>
  <c r="KJ92"/>
  <c r="KJ113"/>
  <c r="KJ48"/>
  <c r="KJ6"/>
  <c r="KJ29"/>
  <c r="KJ32"/>
  <c r="KJ59"/>
  <c r="KJ81"/>
  <c r="KJ112"/>
  <c r="KJ86"/>
  <c r="KJ73"/>
  <c r="KJ16"/>
  <c r="KJ42"/>
  <c r="KJ65"/>
  <c r="KJ71"/>
  <c r="KJ94"/>
  <c r="KJ111"/>
  <c r="KJ43"/>
  <c r="KJ80"/>
  <c r="KJ11"/>
  <c r="KJ31"/>
  <c r="KJ58"/>
  <c r="KJ66"/>
  <c r="KJ90"/>
  <c r="KJ109"/>
  <c r="KJ40"/>
  <c r="KJ110"/>
  <c r="KJ26"/>
  <c r="KJ45"/>
  <c r="KJ56"/>
  <c r="KJ75"/>
  <c r="KJ96"/>
  <c r="KK2"/>
  <c r="KK95" s="1"/>
  <c r="KJ108"/>
  <c r="KI69"/>
  <c r="KJ68"/>
  <c r="KJ20"/>
  <c r="KI21"/>
  <c r="KJ52"/>
  <c r="KI53"/>
  <c r="KL4"/>
  <c r="KK5"/>
  <c r="KI101"/>
  <c r="KJ100"/>
  <c r="KI37"/>
  <c r="KJ36"/>
  <c r="KI85"/>
  <c r="KJ84"/>
  <c r="KM2" i="2"/>
  <c r="KN3"/>
  <c r="KM4"/>
  <c r="KL4" i="6"/>
  <c r="KM3"/>
  <c r="KK48" i="5" l="1"/>
  <c r="KK46"/>
  <c r="KK86"/>
  <c r="KK28"/>
  <c r="KK27"/>
  <c r="KK110"/>
  <c r="KK104"/>
  <c r="KK61"/>
  <c r="KK58"/>
  <c r="KK10"/>
  <c r="KK56"/>
  <c r="KK6"/>
  <c r="KK14"/>
  <c r="KK33"/>
  <c r="KK60"/>
  <c r="KK81"/>
  <c r="KK106"/>
  <c r="KK23"/>
  <c r="KK72"/>
  <c r="KK24"/>
  <c r="KK94"/>
  <c r="KK18"/>
  <c r="KK107"/>
  <c r="KK64"/>
  <c r="KK26"/>
  <c r="KK30"/>
  <c r="KK31"/>
  <c r="KK62"/>
  <c r="KK78"/>
  <c r="KK96"/>
  <c r="KK114"/>
  <c r="KK55"/>
  <c r="KK105"/>
  <c r="KK54"/>
  <c r="KK57"/>
  <c r="KK70"/>
  <c r="KK88"/>
  <c r="KK98"/>
  <c r="KK11"/>
  <c r="KK79"/>
  <c r="KK13"/>
  <c r="KK32"/>
  <c r="KK59"/>
  <c r="KK74"/>
  <c r="KK92"/>
  <c r="KK109"/>
  <c r="KK47"/>
  <c r="KK87"/>
  <c r="KK43"/>
  <c r="KK112"/>
  <c r="KK40"/>
  <c r="KK16"/>
  <c r="KK42"/>
  <c r="KK50"/>
  <c r="KK76"/>
  <c r="KK97"/>
  <c r="KK8"/>
  <c r="KK71"/>
  <c r="KK17"/>
  <c r="KK39"/>
  <c r="KK63"/>
  <c r="KK75"/>
  <c r="KK91"/>
  <c r="KK111"/>
  <c r="KK9"/>
  <c r="KK25"/>
  <c r="KK44"/>
  <c r="KK65"/>
  <c r="KK80"/>
  <c r="KK108"/>
  <c r="KK45"/>
  <c r="KK113"/>
  <c r="KK15"/>
  <c r="KK34"/>
  <c r="KK66"/>
  <c r="KK90"/>
  <c r="KK103"/>
  <c r="KL2"/>
  <c r="KL107" s="1"/>
  <c r="KK89"/>
  <c r="KK7"/>
  <c r="KK22"/>
  <c r="KK41"/>
  <c r="KK49"/>
  <c r="KK82"/>
  <c r="KK102"/>
  <c r="KK29"/>
  <c r="KK93"/>
  <c r="KK12"/>
  <c r="KK38"/>
  <c r="KK73"/>
  <c r="KK77"/>
  <c r="KJ37"/>
  <c r="KK36"/>
  <c r="KJ85"/>
  <c r="KK84"/>
  <c r="KM4"/>
  <c r="KL5"/>
  <c r="KK20"/>
  <c r="KJ21"/>
  <c r="KK68"/>
  <c r="KJ69"/>
  <c r="KJ101"/>
  <c r="KK100"/>
  <c r="KJ53"/>
  <c r="KK52"/>
  <c r="KN2" i="2"/>
  <c r="KN4"/>
  <c r="KO3"/>
  <c r="KN3" i="6"/>
  <c r="KM4"/>
  <c r="KL24" i="5" l="1"/>
  <c r="KL59"/>
  <c r="KL114"/>
  <c r="KL74"/>
  <c r="KL38"/>
  <c r="KL43"/>
  <c r="KL88"/>
  <c r="KL29"/>
  <c r="KL97"/>
  <c r="KL61"/>
  <c r="KL28"/>
  <c r="KL42"/>
  <c r="KL62"/>
  <c r="KL76"/>
  <c r="KL98"/>
  <c r="KL7"/>
  <c r="KL27"/>
  <c r="KL34"/>
  <c r="KL73"/>
  <c r="KL102"/>
  <c r="KL48"/>
  <c r="KL9"/>
  <c r="KL40"/>
  <c r="KL60"/>
  <c r="KL65"/>
  <c r="KL93"/>
  <c r="KL109"/>
  <c r="KL25"/>
  <c r="KL39"/>
  <c r="KL58"/>
  <c r="KL90"/>
  <c r="KL110"/>
  <c r="KL11"/>
  <c r="KL15"/>
  <c r="KL41"/>
  <c r="KL64"/>
  <c r="KL82"/>
  <c r="KL105"/>
  <c r="KL12"/>
  <c r="KL33"/>
  <c r="KL56"/>
  <c r="KL80"/>
  <c r="KL106"/>
  <c r="KL86"/>
  <c r="KL26"/>
  <c r="KL78"/>
  <c r="KL8"/>
  <c r="KL112"/>
  <c r="KL10"/>
  <c r="KL32"/>
  <c r="KL57"/>
  <c r="KL81"/>
  <c r="KL13"/>
  <c r="KL96"/>
  <c r="KL23"/>
  <c r="KL49"/>
  <c r="KL75"/>
  <c r="KL108"/>
  <c r="KL63"/>
  <c r="KL55"/>
  <c r="KL79"/>
  <c r="KL94"/>
  <c r="KL113"/>
  <c r="KL18"/>
  <c r="KL30"/>
  <c r="KL66"/>
  <c r="KL91"/>
  <c r="KL47"/>
  <c r="KL16"/>
  <c r="KL46"/>
  <c r="KL50"/>
  <c r="KL87"/>
  <c r="KL104"/>
  <c r="KL103"/>
  <c r="KL14"/>
  <c r="KL44"/>
  <c r="KL70"/>
  <c r="KL72"/>
  <c r="KL92"/>
  <c r="KL111"/>
  <c r="KM2"/>
  <c r="KM95" s="1"/>
  <c r="KL17"/>
  <c r="KL31"/>
  <c r="KL54"/>
  <c r="KL77"/>
  <c r="KL95"/>
  <c r="KL6"/>
  <c r="KL22"/>
  <c r="KL45"/>
  <c r="KL71"/>
  <c r="KL89"/>
  <c r="KK53"/>
  <c r="KL52"/>
  <c r="KK101"/>
  <c r="KL100"/>
  <c r="KN4"/>
  <c r="KM5"/>
  <c r="KL84"/>
  <c r="KK85"/>
  <c r="KK37"/>
  <c r="KL36"/>
  <c r="KK69"/>
  <c r="KL68"/>
  <c r="KK21"/>
  <c r="KL20"/>
  <c r="KO2" i="2"/>
  <c r="KO4"/>
  <c r="KP3"/>
  <c r="KO3" i="6"/>
  <c r="KN4"/>
  <c r="KM13" i="5" l="1"/>
  <c r="KM47"/>
  <c r="KM102"/>
  <c r="KM34"/>
  <c r="KM71"/>
  <c r="KM88"/>
  <c r="KM14"/>
  <c r="KM77"/>
  <c r="KM18"/>
  <c r="KM44"/>
  <c r="KM48"/>
  <c r="KM79"/>
  <c r="KM98"/>
  <c r="KM63"/>
  <c r="KM15"/>
  <c r="KM41"/>
  <c r="KM64"/>
  <c r="KM73"/>
  <c r="KM96"/>
  <c r="KM82"/>
  <c r="KM61"/>
  <c r="KM11"/>
  <c r="KM16"/>
  <c r="KM46"/>
  <c r="KM65"/>
  <c r="KM90"/>
  <c r="KM7"/>
  <c r="KM109"/>
  <c r="KM6"/>
  <c r="KM107"/>
  <c r="KM78"/>
  <c r="KM30"/>
  <c r="KM29"/>
  <c r="KM103"/>
  <c r="KM23"/>
  <c r="KM108"/>
  <c r="KM66"/>
  <c r="KM59"/>
  <c r="KM86"/>
  <c r="KM72"/>
  <c r="KM93"/>
  <c r="KM111"/>
  <c r="KM40"/>
  <c r="KM39"/>
  <c r="KM12"/>
  <c r="KM50"/>
  <c r="KM75"/>
  <c r="KM8"/>
  <c r="KM24"/>
  <c r="KM38"/>
  <c r="KM58"/>
  <c r="KM87"/>
  <c r="KM106"/>
  <c r="KM28"/>
  <c r="KM97"/>
  <c r="KM22"/>
  <c r="KM45"/>
  <c r="KM49"/>
  <c r="KM76"/>
  <c r="KM92"/>
  <c r="KM112"/>
  <c r="KM60"/>
  <c r="KM105"/>
  <c r="KM26"/>
  <c r="KM33"/>
  <c r="KM56"/>
  <c r="KM81"/>
  <c r="KM91"/>
  <c r="KM113"/>
  <c r="KM62"/>
  <c r="KM9"/>
  <c r="KM17"/>
  <c r="KM31"/>
  <c r="KM54"/>
  <c r="KM80"/>
  <c r="KM104"/>
  <c r="KN2"/>
  <c r="KN107" s="1"/>
  <c r="KM43"/>
  <c r="KM94"/>
  <c r="KM10"/>
  <c r="KM27"/>
  <c r="KM57"/>
  <c r="KM70"/>
  <c r="KM89"/>
  <c r="KM110"/>
  <c r="KM42"/>
  <c r="KM114"/>
  <c r="KM25"/>
  <c r="KM32"/>
  <c r="KM55"/>
  <c r="KM74"/>
  <c r="KM100"/>
  <c r="KL101"/>
  <c r="KM68"/>
  <c r="KL69"/>
  <c r="KM84"/>
  <c r="KL85"/>
  <c r="KL53"/>
  <c r="KM52"/>
  <c r="KM20"/>
  <c r="KL21"/>
  <c r="KM36"/>
  <c r="KL37"/>
  <c r="KO4"/>
  <c r="KN5"/>
  <c r="KP2" i="2"/>
  <c r="KQ3"/>
  <c r="KP4"/>
  <c r="KO4" i="6"/>
  <c r="KP3"/>
  <c r="KN104" i="5" l="1"/>
  <c r="KN30"/>
  <c r="KN78"/>
  <c r="KN61"/>
  <c r="KN15"/>
  <c r="KN34"/>
  <c r="KN57"/>
  <c r="KN113"/>
  <c r="KN18"/>
  <c r="KN40"/>
  <c r="KN56"/>
  <c r="KN80"/>
  <c r="KN11"/>
  <c r="KN14"/>
  <c r="KN90"/>
  <c r="KN12"/>
  <c r="KN38"/>
  <c r="KN62"/>
  <c r="KN71"/>
  <c r="KN105"/>
  <c r="KN73"/>
  <c r="KN9"/>
  <c r="KN17"/>
  <c r="KN43"/>
  <c r="KN59"/>
  <c r="KN91"/>
  <c r="KN76"/>
  <c r="KN103"/>
  <c r="KN10"/>
  <c r="KN97"/>
  <c r="KN110"/>
  <c r="KN49"/>
  <c r="KN6"/>
  <c r="KN22"/>
  <c r="KN79"/>
  <c r="KN77"/>
  <c r="KN26"/>
  <c r="KN96"/>
  <c r="KN41"/>
  <c r="KN39"/>
  <c r="KN109"/>
  <c r="KN65"/>
  <c r="KN88"/>
  <c r="KN75"/>
  <c r="KN95"/>
  <c r="KN114"/>
  <c r="KN13"/>
  <c r="KN92"/>
  <c r="KN45"/>
  <c r="KN27"/>
  <c r="KN64"/>
  <c r="KO2"/>
  <c r="KO104" s="1"/>
  <c r="KN29"/>
  <c r="KN32"/>
  <c r="KN48"/>
  <c r="KN81"/>
  <c r="KN98"/>
  <c r="KN31"/>
  <c r="KN106"/>
  <c r="KN25"/>
  <c r="KN44"/>
  <c r="KN60"/>
  <c r="KN89"/>
  <c r="KN102"/>
  <c r="KN23"/>
  <c r="KN46"/>
  <c r="KN50"/>
  <c r="KN74"/>
  <c r="KN93"/>
  <c r="KN112"/>
  <c r="KN55"/>
  <c r="KN16"/>
  <c r="KN42"/>
  <c r="KN72"/>
  <c r="KN70"/>
  <c r="KN94"/>
  <c r="KN111"/>
  <c r="KN33"/>
  <c r="KN82"/>
  <c r="KN7"/>
  <c r="KN28"/>
  <c r="KN54"/>
  <c r="KN66"/>
  <c r="KN86"/>
  <c r="KN108"/>
  <c r="KN58"/>
  <c r="KN8"/>
  <c r="KN24"/>
  <c r="KN47"/>
  <c r="KN63"/>
  <c r="KN87"/>
  <c r="KN52"/>
  <c r="KM53"/>
  <c r="KM85"/>
  <c r="KN84"/>
  <c r="KM101"/>
  <c r="KN100"/>
  <c r="KM37"/>
  <c r="KN36"/>
  <c r="KN68"/>
  <c r="KM69"/>
  <c r="KP4"/>
  <c r="KO5"/>
  <c r="KM21"/>
  <c r="KN20"/>
  <c r="KQ2" i="2"/>
  <c r="KR3"/>
  <c r="KQ4"/>
  <c r="KQ3" i="6"/>
  <c r="KP4"/>
  <c r="KO102" i="5" l="1"/>
  <c r="KO27"/>
  <c r="KO43"/>
  <c r="KO46"/>
  <c r="KO61"/>
  <c r="KO93"/>
  <c r="KO44"/>
  <c r="KO26"/>
  <c r="KO80"/>
  <c r="KO28"/>
  <c r="KO47"/>
  <c r="KO58"/>
  <c r="KO89"/>
  <c r="KO25"/>
  <c r="KO10"/>
  <c r="KO9"/>
  <c r="KO74"/>
  <c r="KO8"/>
  <c r="KO29"/>
  <c r="KO55"/>
  <c r="KO75"/>
  <c r="KO113"/>
  <c r="KO97"/>
  <c r="KO54"/>
  <c r="KO11"/>
  <c r="KO30"/>
  <c r="KO48"/>
  <c r="KO60"/>
  <c r="KO105"/>
  <c r="KO77"/>
  <c r="KO65"/>
  <c r="KO87"/>
  <c r="KO110"/>
  <c r="KO45"/>
  <c r="KO82"/>
  <c r="KO18"/>
  <c r="KO76"/>
  <c r="KO98"/>
  <c r="KO24"/>
  <c r="KO56"/>
  <c r="KO112"/>
  <c r="KO38"/>
  <c r="KO17"/>
  <c r="KO22"/>
  <c r="KO40"/>
  <c r="KO50"/>
  <c r="KO49"/>
  <c r="KO16"/>
  <c r="KO41"/>
  <c r="KO64"/>
  <c r="KO39"/>
  <c r="KO63"/>
  <c r="KO86"/>
  <c r="KO90"/>
  <c r="KO70"/>
  <c r="KO91"/>
  <c r="KO107"/>
  <c r="KO95"/>
  <c r="KO71"/>
  <c r="KO32"/>
  <c r="KO88"/>
  <c r="KO111"/>
  <c r="KO92"/>
  <c r="KO108"/>
  <c r="KO34"/>
  <c r="KO109"/>
  <c r="KO42"/>
  <c r="KO15"/>
  <c r="KO72"/>
  <c r="KO103"/>
  <c r="KO7"/>
  <c r="KO13"/>
  <c r="KO59"/>
  <c r="KO23"/>
  <c r="KO94"/>
  <c r="KO12"/>
  <c r="KO31"/>
  <c r="KO62"/>
  <c r="KO78"/>
  <c r="KO96"/>
  <c r="KO114"/>
  <c r="KP2"/>
  <c r="KP98" s="1"/>
  <c r="KO57"/>
  <c r="KO6"/>
  <c r="KO14"/>
  <c r="KO33"/>
  <c r="KO66"/>
  <c r="KO81"/>
  <c r="KO106"/>
  <c r="KO73"/>
  <c r="KO79"/>
  <c r="KN21"/>
  <c r="KO20"/>
  <c r="KN69"/>
  <c r="KO68"/>
  <c r="KO100"/>
  <c r="KN101"/>
  <c r="KO52"/>
  <c r="KN53"/>
  <c r="KP5"/>
  <c r="KQ4"/>
  <c r="KN85"/>
  <c r="KO84"/>
  <c r="KN37"/>
  <c r="KO36"/>
  <c r="KR2" i="2"/>
  <c r="KS3"/>
  <c r="KR4"/>
  <c r="KR3" i="6"/>
  <c r="KQ4"/>
  <c r="KP25" i="5" l="1"/>
  <c r="KP75"/>
  <c r="KP113"/>
  <c r="KP59"/>
  <c r="KP56"/>
  <c r="KP55"/>
  <c r="KP45"/>
  <c r="KP39"/>
  <c r="KP88"/>
  <c r="KP17"/>
  <c r="KP16"/>
  <c r="KP10"/>
  <c r="KP94"/>
  <c r="KP33"/>
  <c r="KP79"/>
  <c r="KP18"/>
  <c r="KP91"/>
  <c r="KP73"/>
  <c r="KP110"/>
  <c r="KP32"/>
  <c r="KP112"/>
  <c r="KP31"/>
  <c r="KP77"/>
  <c r="KP11"/>
  <c r="KP50"/>
  <c r="KP54"/>
  <c r="KP95"/>
  <c r="KP46"/>
  <c r="KP22"/>
  <c r="KP87"/>
  <c r="KP92"/>
  <c r="KP71"/>
  <c r="KP12"/>
  <c r="KP27"/>
  <c r="KP34"/>
  <c r="KP61"/>
  <c r="KP90"/>
  <c r="KP106"/>
  <c r="KP6"/>
  <c r="KP26"/>
  <c r="KP49"/>
  <c r="KP66"/>
  <c r="KP81"/>
  <c r="KP108"/>
  <c r="KP13"/>
  <c r="KP47"/>
  <c r="KP70"/>
  <c r="KP78"/>
  <c r="KP111"/>
  <c r="KP24"/>
  <c r="KP38"/>
  <c r="KP58"/>
  <c r="KP76"/>
  <c r="KP102"/>
  <c r="KP8"/>
  <c r="KP23"/>
  <c r="KP30"/>
  <c r="KP57"/>
  <c r="KP86"/>
  <c r="KP103"/>
  <c r="KP14"/>
  <c r="KP44"/>
  <c r="KP48"/>
  <c r="KP72"/>
  <c r="KP96"/>
  <c r="KP89"/>
  <c r="KP107"/>
  <c r="KP9"/>
  <c r="KP104"/>
  <c r="KP7"/>
  <c r="KP65"/>
  <c r="KP60"/>
  <c r="KP40"/>
  <c r="KP109"/>
  <c r="KP29"/>
  <c r="KP93"/>
  <c r="KP43"/>
  <c r="KP63"/>
  <c r="KP74"/>
  <c r="KP97"/>
  <c r="KP114"/>
  <c r="KP15"/>
  <c r="KP41"/>
  <c r="KP64"/>
  <c r="KP82"/>
  <c r="KP105"/>
  <c r="KQ2"/>
  <c r="KQ108" s="1"/>
  <c r="KP28"/>
  <c r="KP42"/>
  <c r="KP62"/>
  <c r="KP80"/>
  <c r="KO53"/>
  <c r="KP52"/>
  <c r="KP36"/>
  <c r="KO37"/>
  <c r="KP84"/>
  <c r="KO85"/>
  <c r="KQ5"/>
  <c r="KR4"/>
  <c r="KP100"/>
  <c r="KO101"/>
  <c r="KP68"/>
  <c r="KO69"/>
  <c r="KP20"/>
  <c r="KO21"/>
  <c r="KS2" i="2"/>
  <c r="KT3"/>
  <c r="KS4"/>
  <c r="KR4" i="6"/>
  <c r="KS3"/>
  <c r="KQ97" i="5" l="1"/>
  <c r="KQ14"/>
  <c r="KQ87"/>
  <c r="KQ79"/>
  <c r="KQ78"/>
  <c r="KQ26"/>
  <c r="KQ48"/>
  <c r="KQ39"/>
  <c r="KQ40"/>
  <c r="KQ114"/>
  <c r="KQ32"/>
  <c r="KQ95"/>
  <c r="KQ18"/>
  <c r="KQ81"/>
  <c r="KQ30"/>
  <c r="KQ110"/>
  <c r="KQ13"/>
  <c r="KQ43"/>
  <c r="KQ64"/>
  <c r="KQ77"/>
  <c r="KQ102"/>
  <c r="KQ8"/>
  <c r="KQ60"/>
  <c r="KQ91"/>
  <c r="KQ9"/>
  <c r="KQ24"/>
  <c r="KQ31"/>
  <c r="KQ58"/>
  <c r="KQ80"/>
  <c r="KQ104"/>
  <c r="KQ33"/>
  <c r="KQ106"/>
  <c r="KQ17"/>
  <c r="KQ47"/>
  <c r="KQ54"/>
  <c r="KQ88"/>
  <c r="KQ98"/>
  <c r="KQ25"/>
  <c r="KQ74"/>
  <c r="KQ89"/>
  <c r="KQ55"/>
  <c r="KQ96"/>
  <c r="KQ62"/>
  <c r="KQ10"/>
  <c r="KQ34"/>
  <c r="KQ61"/>
  <c r="KQ66"/>
  <c r="KQ94"/>
  <c r="KQ109"/>
  <c r="KQ28"/>
  <c r="KQ75"/>
  <c r="KQ113"/>
  <c r="KQ22"/>
  <c r="KQ45"/>
  <c r="KQ56"/>
  <c r="KQ76"/>
  <c r="KQ92"/>
  <c r="KQ112"/>
  <c r="KQ70"/>
  <c r="KQ15"/>
  <c r="KQ41"/>
  <c r="KQ49"/>
  <c r="KQ73"/>
  <c r="KQ93"/>
  <c r="KQ111"/>
  <c r="KR2"/>
  <c r="KR114" s="1"/>
  <c r="KQ59"/>
  <c r="KQ6"/>
  <c r="KQ44"/>
  <c r="KQ38"/>
  <c r="KQ12"/>
  <c r="KQ16"/>
  <c r="KQ42"/>
  <c r="KQ71"/>
  <c r="KQ86"/>
  <c r="KQ105"/>
  <c r="KQ29"/>
  <c r="KQ63"/>
  <c r="KQ103"/>
  <c r="KQ11"/>
  <c r="KQ27"/>
  <c r="KQ50"/>
  <c r="KQ72"/>
  <c r="KQ82"/>
  <c r="KQ107"/>
  <c r="KQ57"/>
  <c r="KQ7"/>
  <c r="KQ23"/>
  <c r="KQ46"/>
  <c r="KQ65"/>
  <c r="KQ90"/>
  <c r="KQ68"/>
  <c r="KP69"/>
  <c r="KQ84"/>
  <c r="KP85"/>
  <c r="KP101"/>
  <c r="KQ100"/>
  <c r="KS4"/>
  <c r="KR5"/>
  <c r="KQ20"/>
  <c r="KP21"/>
  <c r="KP37"/>
  <c r="KQ36"/>
  <c r="KP53"/>
  <c r="KQ52"/>
  <c r="KT2" i="2"/>
  <c r="KU3"/>
  <c r="KT4"/>
  <c r="KS4" i="6"/>
  <c r="KT3"/>
  <c r="KR104" i="5" l="1"/>
  <c r="KR79"/>
  <c r="KR11"/>
  <c r="KR48"/>
  <c r="KR6"/>
  <c r="KR56"/>
  <c r="KR65"/>
  <c r="KR31"/>
  <c r="KR25"/>
  <c r="KR26"/>
  <c r="KR93"/>
  <c r="KR27"/>
  <c r="KR30"/>
  <c r="KR55"/>
  <c r="KR106"/>
  <c r="KR64"/>
  <c r="KR24"/>
  <c r="KR63"/>
  <c r="KR49"/>
  <c r="KR10"/>
  <c r="KR13"/>
  <c r="KR39"/>
  <c r="KR88"/>
  <c r="KR28"/>
  <c r="KR8"/>
  <c r="KR47"/>
  <c r="KR94"/>
  <c r="KR45"/>
  <c r="KR108"/>
  <c r="KR14"/>
  <c r="KR33"/>
  <c r="KR78"/>
  <c r="KR23"/>
  <c r="KR98"/>
  <c r="KR44"/>
  <c r="KR87"/>
  <c r="KR29"/>
  <c r="KR58"/>
  <c r="KR66"/>
  <c r="KR90"/>
  <c r="KR109"/>
  <c r="KR46"/>
  <c r="KR81"/>
  <c r="KR16"/>
  <c r="KR42"/>
  <c r="KR74"/>
  <c r="KR71"/>
  <c r="KR97"/>
  <c r="KR12"/>
  <c r="KR57"/>
  <c r="KR77"/>
  <c r="KR92"/>
  <c r="KR113"/>
  <c r="KR54"/>
  <c r="KR86"/>
  <c r="KR22"/>
  <c r="KR41"/>
  <c r="KR72"/>
  <c r="KR75"/>
  <c r="KR107"/>
  <c r="KR91"/>
  <c r="KR89"/>
  <c r="KR102"/>
  <c r="KR7"/>
  <c r="KR112"/>
  <c r="KR73"/>
  <c r="KR70"/>
  <c r="KR62"/>
  <c r="KR111"/>
  <c r="KR32"/>
  <c r="KR38"/>
  <c r="KR110"/>
  <c r="KR50"/>
  <c r="KR9"/>
  <c r="KR17"/>
  <c r="KR43"/>
  <c r="KR59"/>
  <c r="KR80"/>
  <c r="KR105"/>
  <c r="KR18"/>
  <c r="KR40"/>
  <c r="KR60"/>
  <c r="KR82"/>
  <c r="KR103"/>
  <c r="KS2"/>
  <c r="KS108" s="1"/>
  <c r="KR96"/>
  <c r="KR15"/>
  <c r="KR34"/>
  <c r="KR61"/>
  <c r="KR76"/>
  <c r="KR95"/>
  <c r="KR52"/>
  <c r="KQ53"/>
  <c r="KR20"/>
  <c r="KQ21"/>
  <c r="KT4"/>
  <c r="KS5"/>
  <c r="KQ85"/>
  <c r="KR84"/>
  <c r="KR36"/>
  <c r="KQ37"/>
  <c r="KR100"/>
  <c r="KQ101"/>
  <c r="KQ69"/>
  <c r="KR68"/>
  <c r="KU2" i="2"/>
  <c r="KV3"/>
  <c r="KU4"/>
  <c r="KT4" i="6"/>
  <c r="KU3"/>
  <c r="KS88" i="5" l="1"/>
  <c r="KS11"/>
  <c r="KS74"/>
  <c r="KS71"/>
  <c r="KS91"/>
  <c r="KS12"/>
  <c r="KS66"/>
  <c r="KS41"/>
  <c r="KS59"/>
  <c r="KS44"/>
  <c r="KS89"/>
  <c r="KS43"/>
  <c r="KS112"/>
  <c r="KS32"/>
  <c r="KS109"/>
  <c r="KS54"/>
  <c r="KS24"/>
  <c r="KS94"/>
  <c r="KS13"/>
  <c r="KS92"/>
  <c r="KS29"/>
  <c r="KS49"/>
  <c r="KS9"/>
  <c r="KS25"/>
  <c r="KS48"/>
  <c r="KS65"/>
  <c r="KS80"/>
  <c r="KS110"/>
  <c r="KS38"/>
  <c r="KS86"/>
  <c r="KS6"/>
  <c r="KS14"/>
  <c r="KS40"/>
  <c r="KS73"/>
  <c r="KS81"/>
  <c r="KS106"/>
  <c r="KS18"/>
  <c r="KS95"/>
  <c r="KS26"/>
  <c r="KS55"/>
  <c r="KS78"/>
  <c r="KS105"/>
  <c r="KS63"/>
  <c r="KS7"/>
  <c r="KS22"/>
  <c r="KS45"/>
  <c r="KS56"/>
  <c r="KS82"/>
  <c r="KS102"/>
  <c r="KS15"/>
  <c r="KS64"/>
  <c r="KS111"/>
  <c r="KS27"/>
  <c r="KS34"/>
  <c r="KS61"/>
  <c r="KS79"/>
  <c r="KS104"/>
  <c r="KS17"/>
  <c r="KS90"/>
  <c r="KS28"/>
  <c r="KS33"/>
  <c r="KS72"/>
  <c r="KS93"/>
  <c r="KS39"/>
  <c r="KS103"/>
  <c r="KS16"/>
  <c r="KS42"/>
  <c r="KS50"/>
  <c r="KS76"/>
  <c r="KS97"/>
  <c r="KS10"/>
  <c r="KS62"/>
  <c r="KS107"/>
  <c r="KS30"/>
  <c r="KS31"/>
  <c r="KS58"/>
  <c r="KS77"/>
  <c r="KS96"/>
  <c r="KS114"/>
  <c r="KS70"/>
  <c r="KS8"/>
  <c r="KS47"/>
  <c r="KS60"/>
  <c r="KS87"/>
  <c r="KS113"/>
  <c r="KS23"/>
  <c r="KS46"/>
  <c r="KS57"/>
  <c r="KS75"/>
  <c r="KS98"/>
  <c r="KT2"/>
  <c r="KT106" s="1"/>
  <c r="KR37"/>
  <c r="KS36"/>
  <c r="KS84"/>
  <c r="KR85"/>
  <c r="KS100"/>
  <c r="KR101"/>
  <c r="KR69"/>
  <c r="KS68"/>
  <c r="KT5"/>
  <c r="KU4"/>
  <c r="KS20"/>
  <c r="KR21"/>
  <c r="KR53"/>
  <c r="KS52"/>
  <c r="KV2" i="2"/>
  <c r="KV4"/>
  <c r="KW3"/>
  <c r="KV3" i="6"/>
  <c r="KU4"/>
  <c r="KT91" i="5" l="1"/>
  <c r="KT75"/>
  <c r="KT41"/>
  <c r="KT15"/>
  <c r="KT71"/>
  <c r="KT7"/>
  <c r="KT18"/>
  <c r="KT6"/>
  <c r="KT45"/>
  <c r="KT105"/>
  <c r="KT32"/>
  <c r="KT112"/>
  <c r="KT89"/>
  <c r="KT64"/>
  <c r="KT27"/>
  <c r="KT55"/>
  <c r="KT22"/>
  <c r="KT11"/>
  <c r="KT82"/>
  <c r="KT34"/>
  <c r="KT90"/>
  <c r="KT61"/>
  <c r="KT10"/>
  <c r="KT26"/>
  <c r="KT49"/>
  <c r="KT66"/>
  <c r="KT81"/>
  <c r="KT108"/>
  <c r="KT16"/>
  <c r="KT46"/>
  <c r="KT50"/>
  <c r="KT87"/>
  <c r="KT111"/>
  <c r="KT28"/>
  <c r="KT42"/>
  <c r="KT70"/>
  <c r="KT76"/>
  <c r="KT98"/>
  <c r="KT104"/>
  <c r="KT24"/>
  <c r="KT38"/>
  <c r="KT62"/>
  <c r="KT77"/>
  <c r="KT113"/>
  <c r="KT8"/>
  <c r="KT23"/>
  <c r="KT30"/>
  <c r="KT57"/>
  <c r="KT86"/>
  <c r="KT103"/>
  <c r="KT13"/>
  <c r="KT47"/>
  <c r="KT54"/>
  <c r="KT74"/>
  <c r="KT107"/>
  <c r="KT29"/>
  <c r="KT43"/>
  <c r="KT63"/>
  <c r="KT80"/>
  <c r="KT97"/>
  <c r="KT114"/>
  <c r="KT25"/>
  <c r="KT39"/>
  <c r="KT59"/>
  <c r="KT79"/>
  <c r="KT102"/>
  <c r="KT96"/>
  <c r="KT17"/>
  <c r="KT31"/>
  <c r="KT58"/>
  <c r="KT78"/>
  <c r="KT95"/>
  <c r="KT14"/>
  <c r="KT44"/>
  <c r="KT48"/>
  <c r="KT72"/>
  <c r="KT92"/>
  <c r="KT9"/>
  <c r="KT40"/>
  <c r="KT60"/>
  <c r="KT65"/>
  <c r="KT93"/>
  <c r="KT109"/>
  <c r="KT12"/>
  <c r="KT33"/>
  <c r="KT56"/>
  <c r="KT73"/>
  <c r="KT88"/>
  <c r="KT94"/>
  <c r="KU2"/>
  <c r="KU102" s="1"/>
  <c r="KT110"/>
  <c r="KT68"/>
  <c r="KS69"/>
  <c r="KV4"/>
  <c r="KU5"/>
  <c r="KT100"/>
  <c r="KS101"/>
  <c r="KT36"/>
  <c r="KS37"/>
  <c r="KS53"/>
  <c r="KT52"/>
  <c r="KS21"/>
  <c r="KT20"/>
  <c r="KT84"/>
  <c r="KS85"/>
  <c r="KW2" i="2"/>
  <c r="KW4"/>
  <c r="KX3"/>
  <c r="KV4" i="6"/>
  <c r="KW3"/>
  <c r="KU71" i="5" l="1"/>
  <c r="KU44"/>
  <c r="KU25"/>
  <c r="KU38"/>
  <c r="KU58"/>
  <c r="KU48"/>
  <c r="KU60"/>
  <c r="KU24"/>
  <c r="KU106"/>
  <c r="KU18"/>
  <c r="KU96"/>
  <c r="KU8"/>
  <c r="KU87"/>
  <c r="KU95"/>
  <c r="KU74"/>
  <c r="KU12"/>
  <c r="KU72"/>
  <c r="KU10"/>
  <c r="KU27"/>
  <c r="KU57"/>
  <c r="KU70"/>
  <c r="KU89"/>
  <c r="KU110"/>
  <c r="KU17"/>
  <c r="KU54"/>
  <c r="KU112"/>
  <c r="KU13"/>
  <c r="KU47"/>
  <c r="KU63"/>
  <c r="KU88"/>
  <c r="KU98"/>
  <c r="KU6"/>
  <c r="KU92"/>
  <c r="KU14"/>
  <c r="KU40"/>
  <c r="KU56"/>
  <c r="KU79"/>
  <c r="KU97"/>
  <c r="KU114"/>
  <c r="KU76"/>
  <c r="KU61"/>
  <c r="KU94"/>
  <c r="KU45"/>
  <c r="KU104"/>
  <c r="KU29"/>
  <c r="KU39"/>
  <c r="KU55"/>
  <c r="KU81"/>
  <c r="KU103"/>
  <c r="KU9"/>
  <c r="KU31"/>
  <c r="KU80"/>
  <c r="KU15"/>
  <c r="KU41"/>
  <c r="KU64"/>
  <c r="KU73"/>
  <c r="KU93"/>
  <c r="KU111"/>
  <c r="KU50"/>
  <c r="KU7"/>
  <c r="KU28"/>
  <c r="KU42"/>
  <c r="KU62"/>
  <c r="KU86"/>
  <c r="KU105"/>
  <c r="KV2"/>
  <c r="KV109" s="1"/>
  <c r="KU34"/>
  <c r="KU66"/>
  <c r="KU109"/>
  <c r="KU22"/>
  <c r="KU82"/>
  <c r="KU26"/>
  <c r="KU33"/>
  <c r="KU49"/>
  <c r="KU75"/>
  <c r="KU91"/>
  <c r="KU113"/>
  <c r="KU32"/>
  <c r="KU78"/>
  <c r="KU11"/>
  <c r="KU16"/>
  <c r="KU46"/>
  <c r="KU65"/>
  <c r="KU90"/>
  <c r="KU107"/>
  <c r="KU23"/>
  <c r="KU108"/>
  <c r="KU30"/>
  <c r="KU43"/>
  <c r="KU59"/>
  <c r="KU77"/>
  <c r="KT21"/>
  <c r="KU20"/>
  <c r="KW4"/>
  <c r="KV5"/>
  <c r="KU84"/>
  <c r="KT85"/>
  <c r="KU36"/>
  <c r="KT37"/>
  <c r="KU68"/>
  <c r="KT69"/>
  <c r="KT53"/>
  <c r="KU52"/>
  <c r="KT101"/>
  <c r="KU100"/>
  <c r="KX2" i="2"/>
  <c r="KY3"/>
  <c r="KX4"/>
  <c r="KW4" i="6"/>
  <c r="KX3"/>
  <c r="KV22" i="5" l="1"/>
  <c r="KV6"/>
  <c r="KV50"/>
  <c r="KV42"/>
  <c r="KV65"/>
  <c r="KV9"/>
  <c r="KV97"/>
  <c r="KV46"/>
  <c r="KV28"/>
  <c r="KV86"/>
  <c r="KV104"/>
  <c r="KV23"/>
  <c r="KV55"/>
  <c r="KV14"/>
  <c r="KV87"/>
  <c r="KV7"/>
  <c r="KV57"/>
  <c r="KV80"/>
  <c r="KV108"/>
  <c r="KV17"/>
  <c r="KV105"/>
  <c r="KV33"/>
  <c r="KV29"/>
  <c r="KV54"/>
  <c r="KV74"/>
  <c r="KV76"/>
  <c r="KV63"/>
  <c r="KV102"/>
  <c r="KV79"/>
  <c r="KV32"/>
  <c r="KV66"/>
  <c r="KV41"/>
  <c r="KV43"/>
  <c r="KV24"/>
  <c r="KV60"/>
  <c r="KV93"/>
  <c r="KV112"/>
  <c r="KV44"/>
  <c r="KV94"/>
  <c r="KV12"/>
  <c r="KV38"/>
  <c r="KV62"/>
  <c r="KV71"/>
  <c r="KV91"/>
  <c r="KV110"/>
  <c r="KV47"/>
  <c r="KV10"/>
  <c r="KV13"/>
  <c r="KV39"/>
  <c r="KV59"/>
  <c r="KV88"/>
  <c r="KV106"/>
  <c r="KW2"/>
  <c r="KW102" s="1"/>
  <c r="KV81"/>
  <c r="KV98"/>
  <c r="KV25"/>
  <c r="KV70"/>
  <c r="KV111"/>
  <c r="KV18"/>
  <c r="KV40"/>
  <c r="KV72"/>
  <c r="KV78"/>
  <c r="KV103"/>
  <c r="KV16"/>
  <c r="KV89"/>
  <c r="KV27"/>
  <c r="KV30"/>
  <c r="KV61"/>
  <c r="KV77"/>
  <c r="KV92"/>
  <c r="KV113"/>
  <c r="KV26"/>
  <c r="KV45"/>
  <c r="KV56"/>
  <c r="KV75"/>
  <c r="KV96"/>
  <c r="KV8"/>
  <c r="KV49"/>
  <c r="KV107"/>
  <c r="KV15"/>
  <c r="KV34"/>
  <c r="KV64"/>
  <c r="KV82"/>
  <c r="KV95"/>
  <c r="KV114"/>
  <c r="KV48"/>
  <c r="KV11"/>
  <c r="KV31"/>
  <c r="KV58"/>
  <c r="KV73"/>
  <c r="KV90"/>
  <c r="KV84"/>
  <c r="KU85"/>
  <c r="KW5"/>
  <c r="KX4"/>
  <c r="KV68"/>
  <c r="KU69"/>
  <c r="KU37"/>
  <c r="KV36"/>
  <c r="KU21"/>
  <c r="KV20"/>
  <c r="KV100"/>
  <c r="KU101"/>
  <c r="KU53"/>
  <c r="KV52"/>
  <c r="KZ3" i="2"/>
  <c r="KY2"/>
  <c r="KY4"/>
  <c r="KY3" i="6"/>
  <c r="KX4"/>
  <c r="KW70" i="5" l="1"/>
  <c r="KW10"/>
  <c r="KW58"/>
  <c r="KW88"/>
  <c r="KW18"/>
  <c r="KW40"/>
  <c r="KW6"/>
  <c r="KW72"/>
  <c r="KW17"/>
  <c r="KW39"/>
  <c r="KW63"/>
  <c r="KW64"/>
  <c r="KW91"/>
  <c r="KW46"/>
  <c r="KW106"/>
  <c r="KW22"/>
  <c r="KW34"/>
  <c r="KW61"/>
  <c r="KW90"/>
  <c r="KW107"/>
  <c r="KW14"/>
  <c r="KW92"/>
  <c r="KW16"/>
  <c r="KW31"/>
  <c r="KW62"/>
  <c r="KW76"/>
  <c r="KW95"/>
  <c r="KW32"/>
  <c r="KW73"/>
  <c r="KW12"/>
  <c r="KW15"/>
  <c r="KW42"/>
  <c r="KW111"/>
  <c r="KW79"/>
  <c r="KW114"/>
  <c r="KW50"/>
  <c r="KW96"/>
  <c r="KW71"/>
  <c r="KW103"/>
  <c r="KW13"/>
  <c r="KW60"/>
  <c r="KW27"/>
  <c r="KW98"/>
  <c r="KW43"/>
  <c r="KW112"/>
  <c r="KW59"/>
  <c r="KW11"/>
  <c r="KW75"/>
  <c r="KW24"/>
  <c r="KW94"/>
  <c r="KW30"/>
  <c r="KW45"/>
  <c r="KW56"/>
  <c r="KW89"/>
  <c r="KW105"/>
  <c r="KW48"/>
  <c r="KW109"/>
  <c r="KW23"/>
  <c r="KW38"/>
  <c r="KW66"/>
  <c r="KW86"/>
  <c r="KW97"/>
  <c r="KX2"/>
  <c r="KX95" s="1"/>
  <c r="KW104"/>
  <c r="KW28"/>
  <c r="KW47"/>
  <c r="KW54"/>
  <c r="KW78"/>
  <c r="KW93"/>
  <c r="KW113"/>
  <c r="KW77"/>
  <c r="KW9"/>
  <c r="KW25"/>
  <c r="KW44"/>
  <c r="KW74"/>
  <c r="KW80"/>
  <c r="KW110"/>
  <c r="KW33"/>
  <c r="KW81"/>
  <c r="KW8"/>
  <c r="KW29"/>
  <c r="KW55"/>
  <c r="KW65"/>
  <c r="KW87"/>
  <c r="KW108"/>
  <c r="KW57"/>
  <c r="KW7"/>
  <c r="KW26"/>
  <c r="KW41"/>
  <c r="KW49"/>
  <c r="KW82"/>
  <c r="KY4" i="6"/>
  <c r="KZ3"/>
  <c r="KV101" i="5"/>
  <c r="KW100"/>
  <c r="KV37"/>
  <c r="KW36"/>
  <c r="KV53"/>
  <c r="KW52"/>
  <c r="KV21"/>
  <c r="KW20"/>
  <c r="KY4"/>
  <c r="KX5"/>
  <c r="KV69"/>
  <c r="KW68"/>
  <c r="KV85"/>
  <c r="KW84"/>
  <c r="KZ2" i="2"/>
  <c r="LA3"/>
  <c r="KZ4"/>
  <c r="KX78" i="5" l="1"/>
  <c r="KX47"/>
  <c r="KX63"/>
  <c r="KX13"/>
  <c r="KX96"/>
  <c r="KX54"/>
  <c r="KX65"/>
  <c r="KX33"/>
  <c r="KX88"/>
  <c r="KX6"/>
  <c r="KX66"/>
  <c r="KX76"/>
  <c r="KX16"/>
  <c r="KX46"/>
  <c r="KX57"/>
  <c r="KX87"/>
  <c r="KX104"/>
  <c r="KX7"/>
  <c r="KX41"/>
  <c r="KX82"/>
  <c r="KX107"/>
  <c r="KX25"/>
  <c r="KX39"/>
  <c r="KX59"/>
  <c r="KX79"/>
  <c r="KX94"/>
  <c r="KX113"/>
  <c r="KX74"/>
  <c r="KX18"/>
  <c r="KX32"/>
  <c r="KX55"/>
  <c r="KX75"/>
  <c r="KX91"/>
  <c r="KX112"/>
  <c r="KY2"/>
  <c r="KY104" s="1"/>
  <c r="KX98"/>
  <c r="KX56"/>
  <c r="KX110"/>
  <c r="KX26"/>
  <c r="KX81"/>
  <c r="KX40"/>
  <c r="KX14"/>
  <c r="KX44"/>
  <c r="KX48"/>
  <c r="KX72"/>
  <c r="KX92"/>
  <c r="KX111"/>
  <c r="KX15"/>
  <c r="KX64"/>
  <c r="KX97"/>
  <c r="KX12"/>
  <c r="KX27"/>
  <c r="KX34"/>
  <c r="KX70"/>
  <c r="KX90"/>
  <c r="KX106"/>
  <c r="KX43"/>
  <c r="KX8"/>
  <c r="KX23"/>
  <c r="KX30"/>
  <c r="KX61"/>
  <c r="KX86"/>
  <c r="KX103"/>
  <c r="KX42"/>
  <c r="KX10"/>
  <c r="KX73"/>
  <c r="KX60"/>
  <c r="KX49"/>
  <c r="KX108"/>
  <c r="KX9"/>
  <c r="KX11"/>
  <c r="KX22"/>
  <c r="KX45"/>
  <c r="KX71"/>
  <c r="KX89"/>
  <c r="KX105"/>
  <c r="KX28"/>
  <c r="KX50"/>
  <c r="KX93"/>
  <c r="KX109"/>
  <c r="KX24"/>
  <c r="KX38"/>
  <c r="KX62"/>
  <c r="KX77"/>
  <c r="KX102"/>
  <c r="KX29"/>
  <c r="KX114"/>
  <c r="KX17"/>
  <c r="KX31"/>
  <c r="KX58"/>
  <c r="KX80"/>
  <c r="KZ4" i="6"/>
  <c r="LA3"/>
  <c r="KX68" i="5"/>
  <c r="KW69"/>
  <c r="KX36"/>
  <c r="KW37"/>
  <c r="KW85"/>
  <c r="KX84"/>
  <c r="KW53"/>
  <c r="KX52"/>
  <c r="KY5"/>
  <c r="KZ4"/>
  <c r="KX100"/>
  <c r="KW101"/>
  <c r="KW21"/>
  <c r="KX20"/>
  <c r="LA2" i="2"/>
  <c r="LA4"/>
  <c r="LB3"/>
  <c r="KY47" i="5" l="1"/>
  <c r="KY66"/>
  <c r="KY12"/>
  <c r="KY28"/>
  <c r="KY49"/>
  <c r="KY44"/>
  <c r="KY86"/>
  <c r="KY87"/>
  <c r="KY17"/>
  <c r="KY109"/>
  <c r="KY42"/>
  <c r="KY58"/>
  <c r="KY34"/>
  <c r="KY74"/>
  <c r="KY8"/>
  <c r="KY110"/>
  <c r="KY38"/>
  <c r="KY24"/>
  <c r="KY41"/>
  <c r="KY98"/>
  <c r="KY10"/>
  <c r="KY61"/>
  <c r="KY94"/>
  <c r="KY18"/>
  <c r="KY48"/>
  <c r="KY96"/>
  <c r="KY16"/>
  <c r="KY62"/>
  <c r="KY105"/>
  <c r="KY26"/>
  <c r="KY33"/>
  <c r="KY60"/>
  <c r="KY75"/>
  <c r="KY103"/>
  <c r="KY11"/>
  <c r="KY31"/>
  <c r="KY73"/>
  <c r="KY64"/>
  <c r="KY93"/>
  <c r="KY43"/>
  <c r="KY81"/>
  <c r="KY7"/>
  <c r="KY46"/>
  <c r="KY90"/>
  <c r="KY14"/>
  <c r="KY71"/>
  <c r="KY97"/>
  <c r="KY6"/>
  <c r="KY30"/>
  <c r="KY57"/>
  <c r="KY70"/>
  <c r="KY89"/>
  <c r="KY9"/>
  <c r="KY45"/>
  <c r="KY88"/>
  <c r="KY111"/>
  <c r="KY15"/>
  <c r="KY13"/>
  <c r="KY63"/>
  <c r="KY102"/>
  <c r="KY23"/>
  <c r="KY65"/>
  <c r="KY107"/>
  <c r="KY40"/>
  <c r="KY79"/>
  <c r="KY114"/>
  <c r="KY29"/>
  <c r="KY39"/>
  <c r="KY59"/>
  <c r="KY77"/>
  <c r="KY106"/>
  <c r="KY22"/>
  <c r="KY56"/>
  <c r="KY27"/>
  <c r="KY54"/>
  <c r="KY91"/>
  <c r="KY113"/>
  <c r="KY25"/>
  <c r="KY32"/>
  <c r="KY76"/>
  <c r="KY50"/>
  <c r="KY78"/>
  <c r="KY55"/>
  <c r="KY92"/>
  <c r="KY72"/>
  <c r="KY95"/>
  <c r="KY108"/>
  <c r="KY82"/>
  <c r="KY112"/>
  <c r="KZ2"/>
  <c r="KZ102" s="1"/>
  <c r="KY80"/>
  <c r="LA4" i="6"/>
  <c r="LB3"/>
  <c r="KX101" i="5"/>
  <c r="KY100"/>
  <c r="KZ5"/>
  <c r="LA4"/>
  <c r="KX53"/>
  <c r="KY52"/>
  <c r="KX37"/>
  <c r="KY36"/>
  <c r="KX21"/>
  <c r="KY20"/>
  <c r="KX85"/>
  <c r="KY84"/>
  <c r="KX69"/>
  <c r="KY68"/>
  <c r="LB2" i="2"/>
  <c r="LC3"/>
  <c r="LB4"/>
  <c r="KZ105" i="5" l="1"/>
  <c r="KZ39"/>
  <c r="KZ13"/>
  <c r="KZ14"/>
  <c r="KZ80"/>
  <c r="KZ23"/>
  <c r="KZ41"/>
  <c r="KZ57"/>
  <c r="KZ55"/>
  <c r="KZ26"/>
  <c r="KZ70"/>
  <c r="KZ34"/>
  <c r="KZ22"/>
  <c r="KZ97"/>
  <c r="KZ17"/>
  <c r="KZ93"/>
  <c r="KZ28"/>
  <c r="KZ46"/>
  <c r="KZ9"/>
  <c r="KZ79"/>
  <c r="KZ49"/>
  <c r="KZ63"/>
  <c r="KZ88"/>
  <c r="KZ11"/>
  <c r="KZ114"/>
  <c r="KZ109"/>
  <c r="KZ82"/>
  <c r="KZ10"/>
  <c r="KZ12"/>
  <c r="KZ73"/>
  <c r="KZ50"/>
  <c r="KZ56"/>
  <c r="KZ33"/>
  <c r="KZ38"/>
  <c r="KZ112"/>
  <c r="KZ75"/>
  <c r="KZ90"/>
  <c r="KZ78"/>
  <c r="KZ74"/>
  <c r="KZ59"/>
  <c r="KZ6"/>
  <c r="KZ31"/>
  <c r="KZ61"/>
  <c r="KZ81"/>
  <c r="KZ108"/>
  <c r="KZ18"/>
  <c r="KZ54"/>
  <c r="KZ77"/>
  <c r="KZ103"/>
  <c r="KZ16"/>
  <c r="KZ42"/>
  <c r="KZ65"/>
  <c r="KZ71"/>
  <c r="KZ94"/>
  <c r="KZ111"/>
  <c r="LA2"/>
  <c r="LA103" s="1"/>
  <c r="KZ43"/>
  <c r="KZ104"/>
  <c r="KZ110"/>
  <c r="KZ62"/>
  <c r="KZ106"/>
  <c r="KZ29"/>
  <c r="KZ58"/>
  <c r="KZ76"/>
  <c r="KZ98"/>
  <c r="KZ27"/>
  <c r="KZ40"/>
  <c r="KZ72"/>
  <c r="KZ92"/>
  <c r="KZ8"/>
  <c r="KZ24"/>
  <c r="KZ47"/>
  <c r="KZ64"/>
  <c r="KZ87"/>
  <c r="KZ107"/>
  <c r="KZ96"/>
  <c r="KZ45"/>
  <c r="KZ91"/>
  <c r="KZ15"/>
  <c r="KZ32"/>
  <c r="KZ66"/>
  <c r="KZ95"/>
  <c r="KZ7"/>
  <c r="KZ30"/>
  <c r="KZ60"/>
  <c r="KZ86"/>
  <c r="KZ113"/>
  <c r="KZ25"/>
  <c r="KZ44"/>
  <c r="KZ48"/>
  <c r="KZ89"/>
  <c r="LB4" i="6"/>
  <c r="LC3"/>
  <c r="KY37" i="5"/>
  <c r="KZ36"/>
  <c r="KY85"/>
  <c r="KZ84"/>
  <c r="KY101"/>
  <c r="KZ100"/>
  <c r="KZ20"/>
  <c r="KY21"/>
  <c r="KY53"/>
  <c r="KZ52"/>
  <c r="KZ68"/>
  <c r="KY69"/>
  <c r="LB4"/>
  <c r="LA5"/>
  <c r="LC2" i="2"/>
  <c r="LD3"/>
  <c r="LC4"/>
  <c r="LA79" i="5" l="1"/>
  <c r="LA92"/>
  <c r="LA44"/>
  <c r="LA82"/>
  <c r="LA33"/>
  <c r="LA6"/>
  <c r="LA13"/>
  <c r="LA7"/>
  <c r="LA110"/>
  <c r="LA80"/>
  <c r="LA18"/>
  <c r="LA56"/>
  <c r="LA62"/>
  <c r="LA73"/>
  <c r="LA27"/>
  <c r="LA78"/>
  <c r="LA46"/>
  <c r="LA32"/>
  <c r="LA42"/>
  <c r="LA76"/>
  <c r="LA16"/>
  <c r="LA95"/>
  <c r="LA61"/>
  <c r="LA86"/>
  <c r="LA71"/>
  <c r="LA47"/>
  <c r="LA104"/>
  <c r="LA57"/>
  <c r="LA24"/>
  <c r="LA60"/>
  <c r="LA11"/>
  <c r="LA39"/>
  <c r="LA50"/>
  <c r="LA89"/>
  <c r="LA109"/>
  <c r="LA26"/>
  <c r="LA55"/>
  <c r="LA77"/>
  <c r="LA102"/>
  <c r="LA17"/>
  <c r="LA43"/>
  <c r="LA63"/>
  <c r="LA64"/>
  <c r="LA91"/>
  <c r="LA111"/>
  <c r="LB2"/>
  <c r="LB108" s="1"/>
  <c r="LA29"/>
  <c r="LA9"/>
  <c r="LA58"/>
  <c r="LA28"/>
  <c r="LA81"/>
  <c r="LA30"/>
  <c r="LA112"/>
  <c r="LA54"/>
  <c r="LA106"/>
  <c r="LA14"/>
  <c r="LA59"/>
  <c r="LA75"/>
  <c r="LA105"/>
  <c r="LA12"/>
  <c r="LA41"/>
  <c r="LA72"/>
  <c r="LA96"/>
  <c r="LA10"/>
  <c r="LA25"/>
  <c r="LA40"/>
  <c r="LA70"/>
  <c r="LA88"/>
  <c r="LA107"/>
  <c r="LA98"/>
  <c r="LA113"/>
  <c r="LA31"/>
  <c r="LA108"/>
  <c r="LA65"/>
  <c r="LA15"/>
  <c r="LA93"/>
  <c r="LA48"/>
  <c r="LA94"/>
  <c r="LA23"/>
  <c r="LA45"/>
  <c r="LA74"/>
  <c r="LA97"/>
  <c r="LA8"/>
  <c r="LA38"/>
  <c r="LA49"/>
  <c r="LA87"/>
  <c r="LA114"/>
  <c r="LA22"/>
  <c r="LA34"/>
  <c r="LA66"/>
  <c r="LA90"/>
  <c r="LC4" i="6"/>
  <c r="LD3"/>
  <c r="LA52" i="5"/>
  <c r="KZ53"/>
  <c r="LA100"/>
  <c r="KZ101"/>
  <c r="LA84"/>
  <c r="KZ85"/>
  <c r="LA36"/>
  <c r="KZ37"/>
  <c r="LB5"/>
  <c r="LC4"/>
  <c r="LA68"/>
  <c r="KZ69"/>
  <c r="LA20"/>
  <c r="KZ21"/>
  <c r="LD2" i="2"/>
  <c r="LE3"/>
  <c r="LD4"/>
  <c r="LB65" i="5" l="1"/>
  <c r="LB63"/>
  <c r="LB64"/>
  <c r="LB28"/>
  <c r="LB61"/>
  <c r="LB40"/>
  <c r="LB14"/>
  <c r="LB93"/>
  <c r="LB50"/>
  <c r="LB79"/>
  <c r="LB114"/>
  <c r="LB31"/>
  <c r="LB12"/>
  <c r="LB77"/>
  <c r="LB78"/>
  <c r="LB45"/>
  <c r="LB98"/>
  <c r="LB38"/>
  <c r="LB92"/>
  <c r="LB43"/>
  <c r="LB88"/>
  <c r="LB17"/>
  <c r="LB54"/>
  <c r="LB95"/>
  <c r="LB22"/>
  <c r="LB76"/>
  <c r="LB24"/>
  <c r="LB72"/>
  <c r="LB29"/>
  <c r="LB73"/>
  <c r="LB8"/>
  <c r="LB30"/>
  <c r="LB86"/>
  <c r="LB109"/>
  <c r="LB96"/>
  <c r="LB106"/>
  <c r="LB55"/>
  <c r="LB107"/>
  <c r="LB41"/>
  <c r="LB102"/>
  <c r="LB46"/>
  <c r="LB97"/>
  <c r="LB23"/>
  <c r="LB57"/>
  <c r="LB103"/>
  <c r="LB90"/>
  <c r="LB34"/>
  <c r="LB47"/>
  <c r="LB60"/>
  <c r="LB25"/>
  <c r="LB42"/>
  <c r="LB71"/>
  <c r="LB94"/>
  <c r="LB11"/>
  <c r="LB44"/>
  <c r="LB58"/>
  <c r="LB82"/>
  <c r="LB111"/>
  <c r="LB33"/>
  <c r="LB59"/>
  <c r="LB87"/>
  <c r="LB110"/>
  <c r="LB18"/>
  <c r="LB32"/>
  <c r="LB48"/>
  <c r="LB75"/>
  <c r="LB91"/>
  <c r="LB112"/>
  <c r="LB7"/>
  <c r="LB13"/>
  <c r="LB9"/>
  <c r="LB27"/>
  <c r="LB6"/>
  <c r="LB39"/>
  <c r="LB62"/>
  <c r="LB89"/>
  <c r="LB113"/>
  <c r="LB15"/>
  <c r="LB70"/>
  <c r="LB80"/>
  <c r="LB105"/>
  <c r="LB16"/>
  <c r="LB56"/>
  <c r="LB74"/>
  <c r="LB104"/>
  <c r="LB10"/>
  <c r="LB26"/>
  <c r="LB49"/>
  <c r="LB66"/>
  <c r="LB81"/>
  <c r="LC2"/>
  <c r="LC98" s="1"/>
  <c r="LD4" i="6"/>
  <c r="LE3"/>
  <c r="LB20" i="5"/>
  <c r="LA21"/>
  <c r="LA85"/>
  <c r="LB84"/>
  <c r="LA53"/>
  <c r="LB52"/>
  <c r="LA69"/>
  <c r="LB68"/>
  <c r="LD4"/>
  <c r="LC5"/>
  <c r="LA37"/>
  <c r="LB36"/>
  <c r="LA101"/>
  <c r="LB100"/>
  <c r="LE2" i="2"/>
  <c r="LE4"/>
  <c r="LF3"/>
  <c r="LC81" i="5" l="1"/>
  <c r="LC105"/>
  <c r="LC108"/>
  <c r="LC27"/>
  <c r="LC10"/>
  <c r="LC77"/>
  <c r="LC6"/>
  <c r="LC82"/>
  <c r="LC48"/>
  <c r="LC33"/>
  <c r="LC86"/>
  <c r="LC43"/>
  <c r="LC89"/>
  <c r="LC72"/>
  <c r="LC44"/>
  <c r="LC60"/>
  <c r="LC113"/>
  <c r="LC57"/>
  <c r="LC50"/>
  <c r="LC18"/>
  <c r="LC40"/>
  <c r="LC75"/>
  <c r="LC97"/>
  <c r="LC8"/>
  <c r="LC38"/>
  <c r="LC87"/>
  <c r="LC12"/>
  <c r="LC61"/>
  <c r="LC94"/>
  <c r="LC29"/>
  <c r="LC59"/>
  <c r="LC103"/>
  <c r="LC22"/>
  <c r="LC45"/>
  <c r="LC49"/>
  <c r="LC76"/>
  <c r="LC92"/>
  <c r="LC112"/>
  <c r="LC17"/>
  <c r="LC47"/>
  <c r="LC71"/>
  <c r="LC93"/>
  <c r="LC14"/>
  <c r="LC58"/>
  <c r="LC106"/>
  <c r="LC34"/>
  <c r="LC66"/>
  <c r="LC109"/>
  <c r="LC39"/>
  <c r="LC78"/>
  <c r="LC9"/>
  <c r="LC24"/>
  <c r="LC31"/>
  <c r="LC54"/>
  <c r="LC80"/>
  <c r="LC104"/>
  <c r="LC15"/>
  <c r="LC41"/>
  <c r="LC64"/>
  <c r="LC73"/>
  <c r="LC111"/>
  <c r="LC79"/>
  <c r="LC16"/>
  <c r="LC42"/>
  <c r="LC28"/>
  <c r="LC114"/>
  <c r="LC62"/>
  <c r="LC7"/>
  <c r="LC26"/>
  <c r="LC56"/>
  <c r="LC91"/>
  <c r="LC13"/>
  <c r="LC63"/>
  <c r="LC102"/>
  <c r="LC30"/>
  <c r="LC70"/>
  <c r="LC110"/>
  <c r="LC25"/>
  <c r="LC32"/>
  <c r="LC55"/>
  <c r="LC74"/>
  <c r="LC95"/>
  <c r="LC11"/>
  <c r="LC23"/>
  <c r="LC46"/>
  <c r="LC65"/>
  <c r="LC96"/>
  <c r="LC90"/>
  <c r="LC107"/>
  <c r="LD2"/>
  <c r="LD112" s="1"/>
  <c r="LC88"/>
  <c r="LE4" i="6"/>
  <c r="LF3"/>
  <c r="LB101" i="5"/>
  <c r="LC100"/>
  <c r="LB37"/>
  <c r="LC36"/>
  <c r="LE4"/>
  <c r="LD5"/>
  <c r="LC68"/>
  <c r="LB69"/>
  <c r="LB85"/>
  <c r="LC84"/>
  <c r="LB53"/>
  <c r="LC52"/>
  <c r="LB21"/>
  <c r="LC20"/>
  <c r="LF2" i="2"/>
  <c r="LG3"/>
  <c r="LF4"/>
  <c r="LD94" i="5" l="1"/>
  <c r="LD47"/>
  <c r="LD105"/>
  <c r="LD43"/>
  <c r="LD59"/>
  <c r="LD16"/>
  <c r="LD90"/>
  <c r="LD102"/>
  <c r="LD17"/>
  <c r="LD58"/>
  <c r="LD22"/>
  <c r="LD9"/>
  <c r="LD80"/>
  <c r="LD73"/>
  <c r="LD11"/>
  <c r="LD46"/>
  <c r="LD31"/>
  <c r="LD109"/>
  <c r="LD23"/>
  <c r="LD93"/>
  <c r="LD74"/>
  <c r="LD50"/>
  <c r="LD64"/>
  <c r="LD97"/>
  <c r="LD42"/>
  <c r="LD111"/>
  <c r="LD63"/>
  <c r="LD12"/>
  <c r="LD38"/>
  <c r="LD62"/>
  <c r="LD71"/>
  <c r="LD91"/>
  <c r="LD110"/>
  <c r="LD27"/>
  <c r="LD30"/>
  <c r="LD57"/>
  <c r="LD77"/>
  <c r="LD92"/>
  <c r="LD113"/>
  <c r="LD26"/>
  <c r="LD45"/>
  <c r="LD65"/>
  <c r="LD79"/>
  <c r="LD96"/>
  <c r="LD89"/>
  <c r="LD70"/>
  <c r="LD18"/>
  <c r="LD40"/>
  <c r="LD78"/>
  <c r="LD103"/>
  <c r="LD10"/>
  <c r="LD13"/>
  <c r="LD39"/>
  <c r="LD55"/>
  <c r="LD88"/>
  <c r="LD106"/>
  <c r="LD7"/>
  <c r="LD28"/>
  <c r="LD54"/>
  <c r="LD66"/>
  <c r="LD86"/>
  <c r="LD108"/>
  <c r="LD60"/>
  <c r="LD75"/>
  <c r="LD24"/>
  <c r="LD107"/>
  <c r="LD56"/>
  <c r="LD25"/>
  <c r="LD44"/>
  <c r="LD41"/>
  <c r="LD72"/>
  <c r="LD8"/>
  <c r="LD87"/>
  <c r="LD15"/>
  <c r="LD34"/>
  <c r="LD61"/>
  <c r="LD76"/>
  <c r="LD95"/>
  <c r="LD114"/>
  <c r="LD14"/>
  <c r="LD33"/>
  <c r="LD49"/>
  <c r="LD82"/>
  <c r="LD104"/>
  <c r="LD6"/>
  <c r="LD29"/>
  <c r="LD32"/>
  <c r="LD48"/>
  <c r="LD81"/>
  <c r="LD98"/>
  <c r="LE2"/>
  <c r="LE106" s="1"/>
  <c r="LF4" i="6"/>
  <c r="LG3"/>
  <c r="LD36" i="5"/>
  <c r="LC37"/>
  <c r="LD68"/>
  <c r="LC69"/>
  <c r="LD20"/>
  <c r="LC21"/>
  <c r="LD84"/>
  <c r="LC85"/>
  <c r="LE5"/>
  <c r="LF4"/>
  <c r="LC101"/>
  <c r="LD100"/>
  <c r="LD52"/>
  <c r="LC53"/>
  <c r="LG2" i="2"/>
  <c r="LG4"/>
  <c r="LH3"/>
  <c r="LE48" i="5" l="1"/>
  <c r="LE24"/>
  <c r="LE43"/>
  <c r="LE61"/>
  <c r="LE111"/>
  <c r="LE57"/>
  <c r="LE94"/>
  <c r="LE64"/>
  <c r="LE34"/>
  <c r="LE8"/>
  <c r="LE23"/>
  <c r="LE89"/>
  <c r="LE54"/>
  <c r="LE63"/>
  <c r="LE15"/>
  <c r="LE11"/>
  <c r="LE110"/>
  <c r="LE17"/>
  <c r="LE91"/>
  <c r="LE73"/>
  <c r="LE27"/>
  <c r="LE75"/>
  <c r="LE29"/>
  <c r="LE74"/>
  <c r="LE28"/>
  <c r="LE58"/>
  <c r="LE93"/>
  <c r="LE30"/>
  <c r="LE76"/>
  <c r="LE26"/>
  <c r="LE56"/>
  <c r="LE102"/>
  <c r="LE16"/>
  <c r="LE42"/>
  <c r="LE50"/>
  <c r="LE77"/>
  <c r="LE95"/>
  <c r="LE6"/>
  <c r="LE18"/>
  <c r="LE33"/>
  <c r="LE66"/>
  <c r="LE55"/>
  <c r="LE44"/>
  <c r="LE31"/>
  <c r="LE78"/>
  <c r="LE113"/>
  <c r="LE87"/>
  <c r="LE7"/>
  <c r="LE45"/>
  <c r="LE82"/>
  <c r="LE10"/>
  <c r="LE25"/>
  <c r="LE40"/>
  <c r="LE70"/>
  <c r="LE88"/>
  <c r="LE107"/>
  <c r="LE12"/>
  <c r="LE38"/>
  <c r="LE62"/>
  <c r="LE92"/>
  <c r="LE9"/>
  <c r="LE97"/>
  <c r="LE32"/>
  <c r="LE98"/>
  <c r="LE46"/>
  <c r="LE80"/>
  <c r="LE14"/>
  <c r="LE60"/>
  <c r="LE105"/>
  <c r="LE65"/>
  <c r="LE108"/>
  <c r="LE47"/>
  <c r="LE71"/>
  <c r="LE112"/>
  <c r="LE22"/>
  <c r="LE41"/>
  <c r="LE49"/>
  <c r="LE90"/>
  <c r="LE103"/>
  <c r="LE13"/>
  <c r="LE39"/>
  <c r="LE59"/>
  <c r="LE72"/>
  <c r="LE81"/>
  <c r="LE79"/>
  <c r="LE114"/>
  <c r="LE104"/>
  <c r="LE86"/>
  <c r="LE96"/>
  <c r="LE109"/>
  <c r="LF2"/>
  <c r="LF104" s="1"/>
  <c r="LH3" i="6"/>
  <c r="LG4"/>
  <c r="LE52" i="5"/>
  <c r="LD53"/>
  <c r="LE20"/>
  <c r="LD21"/>
  <c r="LE36"/>
  <c r="LD37"/>
  <c r="LD101"/>
  <c r="LE100"/>
  <c r="LF5"/>
  <c r="LG4"/>
  <c r="LD85"/>
  <c r="LE84"/>
  <c r="LE68"/>
  <c r="LD69"/>
  <c r="LH2" i="2"/>
  <c r="LI3"/>
  <c r="LH4"/>
  <c r="LF25" i="5" l="1"/>
  <c r="LF90"/>
  <c r="LF31"/>
  <c r="LF95"/>
  <c r="LF66"/>
  <c r="LF106"/>
  <c r="LF42"/>
  <c r="LF94"/>
  <c r="LG2"/>
  <c r="LG106" s="1"/>
  <c r="LF41"/>
  <c r="LF9"/>
  <c r="LF88"/>
  <c r="LF14"/>
  <c r="LF27"/>
  <c r="LF17"/>
  <c r="LF11"/>
  <c r="LF109"/>
  <c r="LF28"/>
  <c r="LF49"/>
  <c r="LF79"/>
  <c r="LF98"/>
  <c r="LF8"/>
  <c r="LF15"/>
  <c r="LF55"/>
  <c r="LF76"/>
  <c r="LF105"/>
  <c r="LF29"/>
  <c r="LF30"/>
  <c r="LF73"/>
  <c r="LF97"/>
  <c r="LF13"/>
  <c r="LF47"/>
  <c r="LF70"/>
  <c r="LF78"/>
  <c r="LF96"/>
  <c r="LF75"/>
  <c r="LF43"/>
  <c r="LF114"/>
  <c r="LF48"/>
  <c r="LF111"/>
  <c r="LF77"/>
  <c r="LF65"/>
  <c r="LF54"/>
  <c r="LF10"/>
  <c r="LF39"/>
  <c r="LF62"/>
  <c r="LF81"/>
  <c r="LF113"/>
  <c r="LF18"/>
  <c r="LF38"/>
  <c r="LF64"/>
  <c r="LF91"/>
  <c r="LF7"/>
  <c r="LF33"/>
  <c r="LF63"/>
  <c r="LF86"/>
  <c r="LF110"/>
  <c r="LF22"/>
  <c r="LF45"/>
  <c r="LF71"/>
  <c r="LF89"/>
  <c r="LF107"/>
  <c r="LF24"/>
  <c r="LF102"/>
  <c r="LF57"/>
  <c r="LF44"/>
  <c r="LF72"/>
  <c r="LF92"/>
  <c r="LF61"/>
  <c r="LF93"/>
  <c r="LF60"/>
  <c r="LF34"/>
  <c r="LF40"/>
  <c r="LF12"/>
  <c r="LF26"/>
  <c r="LF59"/>
  <c r="LF80"/>
  <c r="LF108"/>
  <c r="LF6"/>
  <c r="LF32"/>
  <c r="LF58"/>
  <c r="LF82"/>
  <c r="LF112"/>
  <c r="LF23"/>
  <c r="LF56"/>
  <c r="LF74"/>
  <c r="LF103"/>
  <c r="LF16"/>
  <c r="LF46"/>
  <c r="LF50"/>
  <c r="LF87"/>
  <c r="LH4" i="6"/>
  <c r="LI3"/>
  <c r="LE85" i="5"/>
  <c r="LF84"/>
  <c r="LG5"/>
  <c r="LH4"/>
  <c r="LF20"/>
  <c r="LE21"/>
  <c r="LE69"/>
  <c r="LF68"/>
  <c r="LF52"/>
  <c r="LE53"/>
  <c r="LF36"/>
  <c r="LE37"/>
  <c r="LE101"/>
  <c r="LF100"/>
  <c r="LI2" i="2"/>
  <c r="LJ3"/>
  <c r="LI4"/>
  <c r="LG26" i="5" l="1"/>
  <c r="LG56"/>
  <c r="LG57"/>
  <c r="LG13"/>
  <c r="LG49"/>
  <c r="LG11"/>
  <c r="LG60"/>
  <c r="LG92"/>
  <c r="LG73"/>
  <c r="LG43"/>
  <c r="LG63"/>
  <c r="LG82"/>
  <c r="LG22"/>
  <c r="LG41"/>
  <c r="LG111"/>
  <c r="LG77"/>
  <c r="LG50"/>
  <c r="LG91"/>
  <c r="LG15"/>
  <c r="LG93"/>
  <c r="LG64"/>
  <c r="LG70"/>
  <c r="LG29"/>
  <c r="LG89"/>
  <c r="LG25"/>
  <c r="LG59"/>
  <c r="LG95"/>
  <c r="LG28"/>
  <c r="LG62"/>
  <c r="LG108"/>
  <c r="LG24"/>
  <c r="LG58"/>
  <c r="LG104"/>
  <c r="LG18"/>
  <c r="LG44"/>
  <c r="LG55"/>
  <c r="LG81"/>
  <c r="LG96"/>
  <c r="LG12"/>
  <c r="LG16"/>
  <c r="LG42"/>
  <c r="LG71"/>
  <c r="LG86"/>
  <c r="LG110"/>
  <c r="LG6"/>
  <c r="LG78"/>
  <c r="LG32"/>
  <c r="LG74"/>
  <c r="LG8"/>
  <c r="LG38"/>
  <c r="LG87"/>
  <c r="LG9"/>
  <c r="LG31"/>
  <c r="LG80"/>
  <c r="LG7"/>
  <c r="LG23"/>
  <c r="LG46"/>
  <c r="LG65"/>
  <c r="LG90"/>
  <c r="LG105"/>
  <c r="LG14"/>
  <c r="LG40"/>
  <c r="LG48"/>
  <c r="LG79"/>
  <c r="LG114"/>
  <c r="LG30"/>
  <c r="LG103"/>
  <c r="LG39"/>
  <c r="LG27"/>
  <c r="LG72"/>
  <c r="LG107"/>
  <c r="LG33"/>
  <c r="LG75"/>
  <c r="LG113"/>
  <c r="LG45"/>
  <c r="LG76"/>
  <c r="LG112"/>
  <c r="LG17"/>
  <c r="LG47"/>
  <c r="LG54"/>
  <c r="LG88"/>
  <c r="LG98"/>
  <c r="LG10"/>
  <c r="LG34"/>
  <c r="LG61"/>
  <c r="LG66"/>
  <c r="LG94"/>
  <c r="LG102"/>
  <c r="LG97"/>
  <c r="LG109"/>
  <c r="LH2"/>
  <c r="LH107" s="1"/>
  <c r="LI4" i="6"/>
  <c r="LJ3"/>
  <c r="LF53" i="5"/>
  <c r="LG52"/>
  <c r="LG68"/>
  <c r="LF69"/>
  <c r="LF101"/>
  <c r="LG100"/>
  <c r="LG36"/>
  <c r="LF37"/>
  <c r="LG84"/>
  <c r="LF85"/>
  <c r="LF21"/>
  <c r="LG20"/>
  <c r="LI4"/>
  <c r="LH5"/>
  <c r="LJ2" i="2"/>
  <c r="LJ4"/>
  <c r="LK3"/>
  <c r="LH82" i="5" l="1"/>
  <c r="LH90"/>
  <c r="LH12"/>
  <c r="LH92"/>
  <c r="LH41"/>
  <c r="LH64"/>
  <c r="LH65"/>
  <c r="LH17"/>
  <c r="LH60"/>
  <c r="LH7"/>
  <c r="LH86"/>
  <c r="LH49"/>
  <c r="LH105"/>
  <c r="LH61"/>
  <c r="LH54"/>
  <c r="LH22"/>
  <c r="LH97"/>
  <c r="LH14"/>
  <c r="LH73"/>
  <c r="LH59"/>
  <c r="LH27"/>
  <c r="LH28"/>
  <c r="LH108"/>
  <c r="LH75"/>
  <c r="LH33"/>
  <c r="LH104"/>
  <c r="LH34"/>
  <c r="LH76"/>
  <c r="LH114"/>
  <c r="LH110"/>
  <c r="LH78"/>
  <c r="LH13"/>
  <c r="LH55"/>
  <c r="LH106"/>
  <c r="LH23"/>
  <c r="LH46"/>
  <c r="LH57"/>
  <c r="LH70"/>
  <c r="LH93"/>
  <c r="LH112"/>
  <c r="LH25"/>
  <c r="LH44"/>
  <c r="LH74"/>
  <c r="LH89"/>
  <c r="LH102"/>
  <c r="LH103"/>
  <c r="LH15"/>
  <c r="LH72"/>
  <c r="LH95"/>
  <c r="LH62"/>
  <c r="LH31"/>
  <c r="LH10"/>
  <c r="LH39"/>
  <c r="LH88"/>
  <c r="LH6"/>
  <c r="LH29"/>
  <c r="LH32"/>
  <c r="LH48"/>
  <c r="LH81"/>
  <c r="LH98"/>
  <c r="LH16"/>
  <c r="LH42"/>
  <c r="LH50"/>
  <c r="LH71"/>
  <c r="LH94"/>
  <c r="LH111"/>
  <c r="LI2"/>
  <c r="LI109" s="1"/>
  <c r="LH40"/>
  <c r="LH66"/>
  <c r="LH18"/>
  <c r="LH91"/>
  <c r="LH58"/>
  <c r="LH9"/>
  <c r="LH43"/>
  <c r="LH80"/>
  <c r="LH38"/>
  <c r="LH11"/>
  <c r="LH109"/>
  <c r="LH30"/>
  <c r="LH77"/>
  <c r="LH113"/>
  <c r="LH26"/>
  <c r="LH45"/>
  <c r="LH56"/>
  <c r="LH79"/>
  <c r="LH96"/>
  <c r="LH8"/>
  <c r="LH24"/>
  <c r="LH47"/>
  <c r="LH63"/>
  <c r="LH87"/>
  <c r="LJ4" i="6"/>
  <c r="LK3"/>
  <c r="LG21" i="5"/>
  <c r="LH20"/>
  <c r="LG69"/>
  <c r="LH68"/>
  <c r="LH36"/>
  <c r="LG37"/>
  <c r="LG53"/>
  <c r="LH52"/>
  <c r="LI5"/>
  <c r="LJ4"/>
  <c r="LH84"/>
  <c r="LG85"/>
  <c r="LG101"/>
  <c r="LH100"/>
  <c r="LK2" i="2"/>
  <c r="LK4"/>
  <c r="LL3"/>
  <c r="LI65" i="5" l="1"/>
  <c r="LI80"/>
  <c r="LI113"/>
  <c r="LI103"/>
  <c r="LI98"/>
  <c r="LI64"/>
  <c r="LI78"/>
  <c r="LI97"/>
  <c r="LI41"/>
  <c r="LI44"/>
  <c r="LI42"/>
  <c r="LI33"/>
  <c r="LI56"/>
  <c r="LI29"/>
  <c r="LI23"/>
  <c r="LI8"/>
  <c r="LI87"/>
  <c r="LI15"/>
  <c r="LI79"/>
  <c r="LI31"/>
  <c r="LI66"/>
  <c r="LI49"/>
  <c r="LI22"/>
  <c r="LI94"/>
  <c r="LI48"/>
  <c r="LI10"/>
  <c r="LI57"/>
  <c r="LI112"/>
  <c r="LI14"/>
  <c r="LI63"/>
  <c r="LI76"/>
  <c r="LI105"/>
  <c r="LI16"/>
  <c r="LI45"/>
  <c r="LI72"/>
  <c r="LI95"/>
  <c r="LI6"/>
  <c r="LI18"/>
  <c r="LI40"/>
  <c r="LI73"/>
  <c r="LI81"/>
  <c r="LI106"/>
  <c r="LI61"/>
  <c r="LI104"/>
  <c r="LI28"/>
  <c r="LI25"/>
  <c r="LI93"/>
  <c r="LI54"/>
  <c r="LI24"/>
  <c r="LI90"/>
  <c r="LI47"/>
  <c r="LI88"/>
  <c r="LI17"/>
  <c r="LI46"/>
  <c r="LI60"/>
  <c r="LI91"/>
  <c r="LI7"/>
  <c r="LI32"/>
  <c r="LI62"/>
  <c r="LI82"/>
  <c r="LI108"/>
  <c r="LI12"/>
  <c r="LI38"/>
  <c r="LI58"/>
  <c r="LI77"/>
  <c r="LI96"/>
  <c r="LI114"/>
  <c r="LJ2"/>
  <c r="LJ113" s="1"/>
  <c r="LI34"/>
  <c r="LI107"/>
  <c r="LI9"/>
  <c r="LI75"/>
  <c r="LI30"/>
  <c r="LI110"/>
  <c r="LI70"/>
  <c r="LI27"/>
  <c r="LI71"/>
  <c r="LI11"/>
  <c r="LI43"/>
  <c r="LI50"/>
  <c r="LI89"/>
  <c r="LI111"/>
  <c r="LI26"/>
  <c r="LI55"/>
  <c r="LI86"/>
  <c r="LI102"/>
  <c r="LI13"/>
  <c r="LI39"/>
  <c r="LI59"/>
  <c r="LI74"/>
  <c r="LI92"/>
  <c r="LL3" i="6"/>
  <c r="LK4"/>
  <c r="LI100" i="5"/>
  <c r="LH101"/>
  <c r="LI36"/>
  <c r="LH37"/>
  <c r="LI52"/>
  <c r="LH53"/>
  <c r="LH69"/>
  <c r="LI68"/>
  <c r="LH85"/>
  <c r="LI84"/>
  <c r="LK4"/>
  <c r="LJ5"/>
  <c r="LI20"/>
  <c r="LH21"/>
  <c r="LL2" i="2"/>
  <c r="LM3"/>
  <c r="LL4"/>
  <c r="LJ6" i="5" l="1"/>
  <c r="LJ70"/>
  <c r="LJ11"/>
  <c r="LJ38"/>
  <c r="LJ49"/>
  <c r="LJ81"/>
  <c r="LJ58"/>
  <c r="LJ111"/>
  <c r="LJ40"/>
  <c r="LJ72"/>
  <c r="LJ82"/>
  <c r="LJ8"/>
  <c r="LJ32"/>
  <c r="LJ108"/>
  <c r="LJ24"/>
  <c r="LJ44"/>
  <c r="LJ54"/>
  <c r="LJ66"/>
  <c r="LJ92"/>
  <c r="LJ73"/>
  <c r="LJ63"/>
  <c r="LJ105"/>
  <c r="LJ10"/>
  <c r="LJ14"/>
  <c r="LJ31"/>
  <c r="LJ80"/>
  <c r="LJ9"/>
  <c r="LJ47"/>
  <c r="LJ65"/>
  <c r="LJ18"/>
  <c r="LJ42"/>
  <c r="LJ76"/>
  <c r="LJ75"/>
  <c r="LJ91"/>
  <c r="LJ112"/>
  <c r="LJ74"/>
  <c r="LJ96"/>
  <c r="LJ7"/>
  <c r="LJ27"/>
  <c r="LJ34"/>
  <c r="LJ77"/>
  <c r="LJ16"/>
  <c r="LJ46"/>
  <c r="LJ64"/>
  <c r="LJ15"/>
  <c r="LJ48"/>
  <c r="LJ114"/>
  <c r="LJ23"/>
  <c r="LJ60"/>
  <c r="LJ109"/>
  <c r="LJ22"/>
  <c r="LJ55"/>
  <c r="LJ57"/>
  <c r="LJ86"/>
  <c r="LJ103"/>
  <c r="LJ71"/>
  <c r="LJ89"/>
  <c r="LJ107"/>
  <c r="LJ25"/>
  <c r="LJ39"/>
  <c r="LJ59"/>
  <c r="LJ106"/>
  <c r="LJ26"/>
  <c r="LJ29"/>
  <c r="LJ43"/>
  <c r="LJ17"/>
  <c r="LJ41"/>
  <c r="LJ97"/>
  <c r="LJ13"/>
  <c r="LJ30"/>
  <c r="LJ93"/>
  <c r="LJ28"/>
  <c r="LJ45"/>
  <c r="LJ98"/>
  <c r="LJ78"/>
  <c r="LJ95"/>
  <c r="LJ50"/>
  <c r="LJ87"/>
  <c r="LJ104"/>
  <c r="LJ12"/>
  <c r="LJ33"/>
  <c r="LJ56"/>
  <c r="LJ88"/>
  <c r="LJ61"/>
  <c r="LJ102"/>
  <c r="LJ62"/>
  <c r="LJ90"/>
  <c r="LJ110"/>
  <c r="LK2"/>
  <c r="LK106" s="1"/>
  <c r="LJ79"/>
  <c r="LJ94"/>
  <c r="LL4" i="6"/>
  <c r="LM3"/>
  <c r="LK5" i="5"/>
  <c r="LL4"/>
  <c r="LJ36"/>
  <c r="LI37"/>
  <c r="LJ52"/>
  <c r="LI53"/>
  <c r="LJ20"/>
  <c r="LI21"/>
  <c r="LI85"/>
  <c r="LJ84"/>
  <c r="LJ68"/>
  <c r="LI69"/>
  <c r="LI101"/>
  <c r="LJ100"/>
  <c r="LM2" i="2"/>
  <c r="LN3"/>
  <c r="LM4"/>
  <c r="LK45" i="5" l="1"/>
  <c r="LK74"/>
  <c r="LK63"/>
  <c r="LK16"/>
  <c r="LK104"/>
  <c r="LK108"/>
  <c r="LK105"/>
  <c r="LK27"/>
  <c r="LK62"/>
  <c r="LK92"/>
  <c r="LK112"/>
  <c r="LK88"/>
  <c r="LK50"/>
  <c r="LK18"/>
  <c r="LK96"/>
  <c r="LK40"/>
  <c r="LK79"/>
  <c r="LK114"/>
  <c r="LK31"/>
  <c r="LK47"/>
  <c r="LK6"/>
  <c r="LK82"/>
  <c r="LK60"/>
  <c r="LK14"/>
  <c r="LK56"/>
  <c r="LK97"/>
  <c r="LK39"/>
  <c r="LK71"/>
  <c r="LK17"/>
  <c r="LK98"/>
  <c r="LK72"/>
  <c r="LK44"/>
  <c r="LK7"/>
  <c r="LK42"/>
  <c r="LK86"/>
  <c r="LK29"/>
  <c r="LK103"/>
  <c r="LK81"/>
  <c r="LK55"/>
  <c r="LL2"/>
  <c r="LL102" s="1"/>
  <c r="LK22"/>
  <c r="LK9"/>
  <c r="LK76"/>
  <c r="LK41"/>
  <c r="LK73"/>
  <c r="LK111"/>
  <c r="LK32"/>
  <c r="LK78"/>
  <c r="LK11"/>
  <c r="LK46"/>
  <c r="LK90"/>
  <c r="LK12"/>
  <c r="LK34"/>
  <c r="LK61"/>
  <c r="LK66"/>
  <c r="LK94"/>
  <c r="LK109"/>
  <c r="LK26"/>
  <c r="LK33"/>
  <c r="LK49"/>
  <c r="LK75"/>
  <c r="LK91"/>
  <c r="LK113"/>
  <c r="LK10"/>
  <c r="LK30"/>
  <c r="LK57"/>
  <c r="LK70"/>
  <c r="LK89"/>
  <c r="LK110"/>
  <c r="LK24"/>
  <c r="LK54"/>
  <c r="LK80"/>
  <c r="LK15"/>
  <c r="LK64"/>
  <c r="LK93"/>
  <c r="LK25"/>
  <c r="LK48"/>
  <c r="LK95"/>
  <c r="LK23"/>
  <c r="LK65"/>
  <c r="LK107"/>
  <c r="LK13"/>
  <c r="LK43"/>
  <c r="LK59"/>
  <c r="LK77"/>
  <c r="LK102"/>
  <c r="LK8"/>
  <c r="LK28"/>
  <c r="LK38"/>
  <c r="LK58"/>
  <c r="LK87"/>
  <c r="LN3" i="6"/>
  <c r="LM4"/>
  <c r="LJ69" i="5"/>
  <c r="LK68"/>
  <c r="LK52"/>
  <c r="LJ53"/>
  <c r="LM4"/>
  <c r="LL5"/>
  <c r="LK100"/>
  <c r="LJ101"/>
  <c r="LK84"/>
  <c r="LJ85"/>
  <c r="LJ21"/>
  <c r="LK20"/>
  <c r="LK36"/>
  <c r="LJ37"/>
  <c r="LN2" i="2"/>
  <c r="LN4"/>
  <c r="LO3"/>
  <c r="LL9" i="5" l="1"/>
  <c r="LL91"/>
  <c r="LL112"/>
  <c r="LL109"/>
  <c r="LL73"/>
  <c r="LL31"/>
  <c r="LL74"/>
  <c r="LL72"/>
  <c r="LL46"/>
  <c r="LL44"/>
  <c r="LL15"/>
  <c r="LL80"/>
  <c r="LL58"/>
  <c r="LL23"/>
  <c r="LL93"/>
  <c r="LL48"/>
  <c r="LL62"/>
  <c r="LL11"/>
  <c r="LL90"/>
  <c r="LL57"/>
  <c r="LL25"/>
  <c r="LL89"/>
  <c r="LL64"/>
  <c r="LL34"/>
  <c r="LL38"/>
  <c r="LL17"/>
  <c r="LL105"/>
  <c r="LL78"/>
  <c r="LL27"/>
  <c r="LL30"/>
  <c r="LL61"/>
  <c r="LL77"/>
  <c r="LL92"/>
  <c r="LL113"/>
  <c r="LL26"/>
  <c r="LL45"/>
  <c r="LL56"/>
  <c r="LL75"/>
  <c r="LL96"/>
  <c r="LL8"/>
  <c r="LL24"/>
  <c r="LL47"/>
  <c r="LL65"/>
  <c r="LL87"/>
  <c r="LL12"/>
  <c r="LL114"/>
  <c r="LL110"/>
  <c r="LL63"/>
  <c r="LL40"/>
  <c r="LL10"/>
  <c r="LL13"/>
  <c r="LL39"/>
  <c r="LL59"/>
  <c r="LL88"/>
  <c r="LL106"/>
  <c r="LL7"/>
  <c r="LL28"/>
  <c r="LL54"/>
  <c r="LL66"/>
  <c r="LL86"/>
  <c r="LL108"/>
  <c r="LL22"/>
  <c r="LL41"/>
  <c r="LL49"/>
  <c r="LL76"/>
  <c r="LL97"/>
  <c r="LL95"/>
  <c r="LL82"/>
  <c r="LL71"/>
  <c r="LL43"/>
  <c r="LL18"/>
  <c r="LL103"/>
  <c r="LL14"/>
  <c r="LL33"/>
  <c r="LL60"/>
  <c r="LL79"/>
  <c r="LL104"/>
  <c r="LL6"/>
  <c r="LL29"/>
  <c r="LL32"/>
  <c r="LL55"/>
  <c r="LL81"/>
  <c r="LL98"/>
  <c r="LL16"/>
  <c r="LL42"/>
  <c r="LL50"/>
  <c r="LL70"/>
  <c r="LL94"/>
  <c r="LL111"/>
  <c r="LM2"/>
  <c r="LM105" s="1"/>
  <c r="LL107"/>
  <c r="LO3" i="6"/>
  <c r="LN4"/>
  <c r="LK21" i="5"/>
  <c r="LL20"/>
  <c r="LK37"/>
  <c r="LL36"/>
  <c r="LK85"/>
  <c r="LL84"/>
  <c r="LK53"/>
  <c r="LL52"/>
  <c r="LL100"/>
  <c r="LK101"/>
  <c r="LN4"/>
  <c r="LM5"/>
  <c r="LL68"/>
  <c r="LK69"/>
  <c r="LO2" i="2"/>
  <c r="LP3"/>
  <c r="LO4"/>
  <c r="LM39" i="5" l="1"/>
  <c r="LM112"/>
  <c r="LM44"/>
  <c r="LM41"/>
  <c r="LM9"/>
  <c r="LM88"/>
  <c r="LM54"/>
  <c r="LM90"/>
  <c r="LM26"/>
  <c r="LM48"/>
  <c r="LM34"/>
  <c r="LM80"/>
  <c r="LM72"/>
  <c r="LM10"/>
  <c r="LM92"/>
  <c r="LM13"/>
  <c r="LM109"/>
  <c r="LM40"/>
  <c r="LM59"/>
  <c r="LM28"/>
  <c r="LM94"/>
  <c r="LM64"/>
  <c r="LM111"/>
  <c r="LM42"/>
  <c r="LM86"/>
  <c r="LM7"/>
  <c r="LM102"/>
  <c r="LM38"/>
  <c r="LM76"/>
  <c r="LM6"/>
  <c r="LM18"/>
  <c r="LM33"/>
  <c r="LM60"/>
  <c r="LM81"/>
  <c r="LM106"/>
  <c r="LM8"/>
  <c r="LM32"/>
  <c r="LM55"/>
  <c r="LM65"/>
  <c r="LM47"/>
  <c r="LM43"/>
  <c r="LM24"/>
  <c r="LM82"/>
  <c r="LM22"/>
  <c r="LM61"/>
  <c r="LM103"/>
  <c r="LM29"/>
  <c r="LM74"/>
  <c r="LM110"/>
  <c r="LM71"/>
  <c r="LM25"/>
  <c r="LM70"/>
  <c r="LM107"/>
  <c r="LM15"/>
  <c r="LM30"/>
  <c r="LM57"/>
  <c r="LM79"/>
  <c r="LM104"/>
  <c r="LM11"/>
  <c r="LM14"/>
  <c r="LM45"/>
  <c r="LM56"/>
  <c r="LM49"/>
  <c r="LM17"/>
  <c r="LM63"/>
  <c r="LM91"/>
  <c r="LM23"/>
  <c r="LM66"/>
  <c r="LM97"/>
  <c r="LM73"/>
  <c r="LM16"/>
  <c r="LM62"/>
  <c r="LM95"/>
  <c r="LM12"/>
  <c r="LM31"/>
  <c r="LM58"/>
  <c r="LM77"/>
  <c r="LM96"/>
  <c r="LM114"/>
  <c r="LM27"/>
  <c r="LM46"/>
  <c r="LM50"/>
  <c r="LM87"/>
  <c r="LM78"/>
  <c r="LM89"/>
  <c r="LM75"/>
  <c r="LM113"/>
  <c r="LM98"/>
  <c r="LM93"/>
  <c r="LN2"/>
  <c r="LN103" s="1"/>
  <c r="LM108"/>
  <c r="LO4" i="6"/>
  <c r="LP3"/>
  <c r="LO4" i="5"/>
  <c r="LN5"/>
  <c r="LM36"/>
  <c r="LL37"/>
  <c r="LL69"/>
  <c r="LM68"/>
  <c r="LL101"/>
  <c r="LM100"/>
  <c r="LL21"/>
  <c r="LM20"/>
  <c r="LM52"/>
  <c r="LL53"/>
  <c r="LM84"/>
  <c r="LL85"/>
  <c r="LP2" i="2"/>
  <c r="LP4"/>
  <c r="LQ3"/>
  <c r="LN62" i="5" l="1"/>
  <c r="LN45"/>
  <c r="LN16"/>
  <c r="LN26"/>
  <c r="LN60"/>
  <c r="LN29"/>
  <c r="LN82"/>
  <c r="LN78"/>
  <c r="LN79"/>
  <c r="LN49"/>
  <c r="LN33"/>
  <c r="LN44"/>
  <c r="LN27"/>
  <c r="LN28"/>
  <c r="LN6"/>
  <c r="LN81"/>
  <c r="LN43"/>
  <c r="LN7"/>
  <c r="LN111"/>
  <c r="LN106"/>
  <c r="LN98"/>
  <c r="LN66"/>
  <c r="LN10"/>
  <c r="LN63"/>
  <c r="LN56"/>
  <c r="LN46"/>
  <c r="LN14"/>
  <c r="LN38"/>
  <c r="LN64"/>
  <c r="LN92"/>
  <c r="LN12"/>
  <c r="LN40"/>
  <c r="LN54"/>
  <c r="LN90"/>
  <c r="LN109"/>
  <c r="LN22"/>
  <c r="LN59"/>
  <c r="LN76"/>
  <c r="LN105"/>
  <c r="LN18"/>
  <c r="LN32"/>
  <c r="LN55"/>
  <c r="LN75"/>
  <c r="LN91"/>
  <c r="LN57"/>
  <c r="LN88"/>
  <c r="LN110"/>
  <c r="LN104"/>
  <c r="LN97"/>
  <c r="LN15"/>
  <c r="LN48"/>
  <c r="LN77"/>
  <c r="LN107"/>
  <c r="LN13"/>
  <c r="LN34"/>
  <c r="LN65"/>
  <c r="LN96"/>
  <c r="LN25"/>
  <c r="LN42"/>
  <c r="LN71"/>
  <c r="LN94"/>
  <c r="LN8"/>
  <c r="LN23"/>
  <c r="LN30"/>
  <c r="LN61"/>
  <c r="LN86"/>
  <c r="LN112"/>
  <c r="LN114"/>
  <c r="LN87"/>
  <c r="LN74"/>
  <c r="LN73"/>
  <c r="LN24"/>
  <c r="LN41"/>
  <c r="LN72"/>
  <c r="LN102"/>
  <c r="LN9"/>
  <c r="LN47"/>
  <c r="LN70"/>
  <c r="LN93"/>
  <c r="LN11"/>
  <c r="LN39"/>
  <c r="LN50"/>
  <c r="LN89"/>
  <c r="LN113"/>
  <c r="LN17"/>
  <c r="LN31"/>
  <c r="LN58"/>
  <c r="LN80"/>
  <c r="LN95"/>
  <c r="LN108"/>
  <c r="LO2"/>
  <c r="LO108" s="1"/>
  <c r="LQ3" i="6"/>
  <c r="LP4"/>
  <c r="LN20" i="5"/>
  <c r="LM21"/>
  <c r="LM85"/>
  <c r="LN84"/>
  <c r="LN100"/>
  <c r="LM101"/>
  <c r="LO5"/>
  <c r="LP4"/>
  <c r="LM37"/>
  <c r="LN36"/>
  <c r="LN52"/>
  <c r="LM53"/>
  <c r="LM69"/>
  <c r="LN68"/>
  <c r="LQ2" i="2"/>
  <c r="LQ4"/>
  <c r="LR3"/>
  <c r="LO46" i="5" l="1"/>
  <c r="LO42"/>
  <c r="LO86"/>
  <c r="LO48"/>
  <c r="LO75"/>
  <c r="LO12"/>
  <c r="LO13"/>
  <c r="LO32"/>
  <c r="LO102"/>
  <c r="LO74"/>
  <c r="LO93"/>
  <c r="LO91"/>
  <c r="LO15"/>
  <c r="LO33"/>
  <c r="LO55"/>
  <c r="LO49"/>
  <c r="LO26"/>
  <c r="LO113"/>
  <c r="LO63"/>
  <c r="LO60"/>
  <c r="LO25"/>
  <c r="LO95"/>
  <c r="LO78"/>
  <c r="LO7"/>
  <c r="LO23"/>
  <c r="LO14"/>
  <c r="LO71"/>
  <c r="LO97"/>
  <c r="LO17"/>
  <c r="LO64"/>
  <c r="LO98"/>
  <c r="LO34"/>
  <c r="LO66"/>
  <c r="LO109"/>
  <c r="LO29"/>
  <c r="LO39"/>
  <c r="LO59"/>
  <c r="LO77"/>
  <c r="LO103"/>
  <c r="LO9"/>
  <c r="LO24"/>
  <c r="LO31"/>
  <c r="LO54"/>
  <c r="LO80"/>
  <c r="LO104"/>
  <c r="LP2"/>
  <c r="LP110" s="1"/>
  <c r="LO96"/>
  <c r="LO44"/>
  <c r="LO107"/>
  <c r="LO40"/>
  <c r="LO79"/>
  <c r="LO114"/>
  <c r="LO47"/>
  <c r="LO88"/>
  <c r="LO10"/>
  <c r="LO61"/>
  <c r="LO94"/>
  <c r="LO6"/>
  <c r="LO30"/>
  <c r="LO57"/>
  <c r="LO70"/>
  <c r="LO89"/>
  <c r="LO110"/>
  <c r="LO22"/>
  <c r="LO45"/>
  <c r="LO56"/>
  <c r="LO76"/>
  <c r="LO92"/>
  <c r="LO112"/>
  <c r="LO18"/>
  <c r="LO90"/>
  <c r="LO65"/>
  <c r="LO16"/>
  <c r="LO62"/>
  <c r="LO105"/>
  <c r="LO41"/>
  <c r="LO73"/>
  <c r="LO111"/>
  <c r="LO43"/>
  <c r="LO81"/>
  <c r="LO8"/>
  <c r="LO28"/>
  <c r="LO38"/>
  <c r="LO58"/>
  <c r="LO87"/>
  <c r="LO106"/>
  <c r="LO11"/>
  <c r="LO27"/>
  <c r="LO50"/>
  <c r="LO72"/>
  <c r="LO82"/>
  <c r="LR3" i="6"/>
  <c r="LQ4"/>
  <c r="LN53" i="5"/>
  <c r="LO52"/>
  <c r="LO68"/>
  <c r="LN69"/>
  <c r="LN37"/>
  <c r="LO36"/>
  <c r="LN101"/>
  <c r="LO100"/>
  <c r="LQ4"/>
  <c r="LP5"/>
  <c r="LN85"/>
  <c r="LO84"/>
  <c r="LO20"/>
  <c r="LN21"/>
  <c r="LR2" i="2"/>
  <c r="LS3"/>
  <c r="LR4"/>
  <c r="LP8" i="5" l="1"/>
  <c r="LP72"/>
  <c r="LP93"/>
  <c r="LP47"/>
  <c r="LP41"/>
  <c r="LP112"/>
  <c r="LP13"/>
  <c r="LP65"/>
  <c r="LP16"/>
  <c r="LP14"/>
  <c r="LP107"/>
  <c r="LP11"/>
  <c r="LP7"/>
  <c r="LP113"/>
  <c r="LP78"/>
  <c r="LP45"/>
  <c r="LP18"/>
  <c r="LP33"/>
  <c r="LP60"/>
  <c r="LP46"/>
  <c r="LP106"/>
  <c r="LP79"/>
  <c r="LP94"/>
  <c r="LP88"/>
  <c r="LP90"/>
  <c r="LP86"/>
  <c r="LP48"/>
  <c r="LP30"/>
  <c r="LP103"/>
  <c r="LP75"/>
  <c r="LP23"/>
  <c r="LP87"/>
  <c r="LP63"/>
  <c r="LP50"/>
  <c r="LP42"/>
  <c r="LP59"/>
  <c r="LP55"/>
  <c r="LP40"/>
  <c r="LP39"/>
  <c r="LP96"/>
  <c r="LP22"/>
  <c r="LP32"/>
  <c r="LP66"/>
  <c r="LP97"/>
  <c r="LP27"/>
  <c r="LP44"/>
  <c r="LP74"/>
  <c r="LP92"/>
  <c r="LP9"/>
  <c r="LP17"/>
  <c r="LP43"/>
  <c r="LP64"/>
  <c r="LP80"/>
  <c r="LP105"/>
  <c r="LP26"/>
  <c r="LP71"/>
  <c r="LP6"/>
  <c r="LP31"/>
  <c r="LP49"/>
  <c r="LP81"/>
  <c r="LP108"/>
  <c r="LP28"/>
  <c r="LP57"/>
  <c r="LP89"/>
  <c r="LP109"/>
  <c r="LP15"/>
  <c r="LP34"/>
  <c r="LP61"/>
  <c r="LP76"/>
  <c r="LP95"/>
  <c r="LP114"/>
  <c r="LQ2"/>
  <c r="LQ110" s="1"/>
  <c r="LP24"/>
  <c r="LP104"/>
  <c r="LP70"/>
  <c r="LP10"/>
  <c r="LP56"/>
  <c r="LP111"/>
  <c r="LP29"/>
  <c r="LP58"/>
  <c r="LP82"/>
  <c r="LP98"/>
  <c r="LP25"/>
  <c r="LP54"/>
  <c r="LP77"/>
  <c r="LP102"/>
  <c r="LP12"/>
  <c r="LP38"/>
  <c r="LP62"/>
  <c r="LP73"/>
  <c r="LP91"/>
  <c r="LS3" i="6"/>
  <c r="LR4"/>
  <c r="LP100" i="5"/>
  <c r="LO101"/>
  <c r="LO37"/>
  <c r="LP36"/>
  <c r="LP52"/>
  <c r="LO53"/>
  <c r="LP20"/>
  <c r="LO21"/>
  <c r="LO85"/>
  <c r="LP84"/>
  <c r="LQ5"/>
  <c r="LR4"/>
  <c r="LP68"/>
  <c r="LO69"/>
  <c r="LS2" i="2"/>
  <c r="LT3"/>
  <c r="LS4"/>
  <c r="LQ114" i="5" l="1"/>
  <c r="LQ88"/>
  <c r="LQ6"/>
  <c r="LQ79"/>
  <c r="LQ77"/>
  <c r="LQ33"/>
  <c r="LQ97"/>
  <c r="LQ39"/>
  <c r="LQ48"/>
  <c r="LQ16"/>
  <c r="LQ107"/>
  <c r="LQ82"/>
  <c r="LQ62"/>
  <c r="LQ27"/>
  <c r="LQ9"/>
  <c r="LQ109"/>
  <c r="LQ98"/>
  <c r="LQ40"/>
  <c r="LQ54"/>
  <c r="LQ64"/>
  <c r="LQ73"/>
  <c r="LQ57"/>
  <c r="LR2"/>
  <c r="LR104" s="1"/>
  <c r="LQ34"/>
  <c r="LQ61"/>
  <c r="LQ47"/>
  <c r="LQ103"/>
  <c r="LQ66"/>
  <c r="LQ10"/>
  <c r="LQ71"/>
  <c r="LQ12"/>
  <c r="LQ70"/>
  <c r="LQ11"/>
  <c r="LQ18"/>
  <c r="LQ63"/>
  <c r="LQ75"/>
  <c r="LQ106"/>
  <c r="LQ24"/>
  <c r="LQ42"/>
  <c r="LQ49"/>
  <c r="LQ92"/>
  <c r="LQ14"/>
  <c r="LQ45"/>
  <c r="LQ56"/>
  <c r="LQ89"/>
  <c r="LQ105"/>
  <c r="LQ13"/>
  <c r="LQ96"/>
  <c r="LQ65"/>
  <c r="LQ29"/>
  <c r="LQ104"/>
  <c r="LQ38"/>
  <c r="LQ108"/>
  <c r="LQ30"/>
  <c r="LQ94"/>
  <c r="LQ28"/>
  <c r="LQ46"/>
  <c r="LQ60"/>
  <c r="LQ91"/>
  <c r="LQ7"/>
  <c r="LQ26"/>
  <c r="LQ59"/>
  <c r="LQ76"/>
  <c r="LQ102"/>
  <c r="LQ31"/>
  <c r="LQ58"/>
  <c r="LQ78"/>
  <c r="LQ93"/>
  <c r="LQ113"/>
  <c r="LQ112"/>
  <c r="LQ22"/>
  <c r="LQ44"/>
  <c r="LQ17"/>
  <c r="LQ90"/>
  <c r="LQ15"/>
  <c r="LQ80"/>
  <c r="LQ25"/>
  <c r="LQ86"/>
  <c r="LQ8"/>
  <c r="LQ43"/>
  <c r="LQ50"/>
  <c r="LQ81"/>
  <c r="LQ111"/>
  <c r="LQ23"/>
  <c r="LQ41"/>
  <c r="LQ74"/>
  <c r="LQ95"/>
  <c r="LQ32"/>
  <c r="LQ55"/>
  <c r="LQ72"/>
  <c r="LQ87"/>
  <c r="LT3" i="6"/>
  <c r="LS4"/>
  <c r="LQ52" i="5"/>
  <c r="LP53"/>
  <c r="LQ100"/>
  <c r="LP101"/>
  <c r="LQ36"/>
  <c r="LP37"/>
  <c r="LP69"/>
  <c r="LQ68"/>
  <c r="LP21"/>
  <c r="LQ20"/>
  <c r="LS4"/>
  <c r="LR5"/>
  <c r="LQ84"/>
  <c r="LP85"/>
  <c r="LT2" i="2"/>
  <c r="LU3"/>
  <c r="LT4"/>
  <c r="LR31" i="5" l="1"/>
  <c r="LR41"/>
  <c r="LR114"/>
  <c r="LR39"/>
  <c r="LR16"/>
  <c r="LR73"/>
  <c r="LR74"/>
  <c r="LR102"/>
  <c r="LR93"/>
  <c r="LR81"/>
  <c r="LR50"/>
  <c r="LR86"/>
  <c r="LR75"/>
  <c r="LR61"/>
  <c r="LR62"/>
  <c r="LR46"/>
  <c r="LR12"/>
  <c r="LR24"/>
  <c r="LR9"/>
  <c r="LR10"/>
  <c r="LR113"/>
  <c r="LR87"/>
  <c r="LR97"/>
  <c r="LR88"/>
  <c r="LR59"/>
  <c r="LR56"/>
  <c r="LR18"/>
  <c r="LR38"/>
  <c r="LR64"/>
  <c r="LR91"/>
  <c r="LR7"/>
  <c r="LR40"/>
  <c r="LR54"/>
  <c r="LR90"/>
  <c r="LR109"/>
  <c r="LR26"/>
  <c r="LR55"/>
  <c r="LR76"/>
  <c r="LR108"/>
  <c r="LR13"/>
  <c r="LR47"/>
  <c r="LR63"/>
  <c r="LR78"/>
  <c r="LR96"/>
  <c r="LR29"/>
  <c r="LR57"/>
  <c r="LR33"/>
  <c r="LR23"/>
  <c r="LR11"/>
  <c r="LR32"/>
  <c r="LR58"/>
  <c r="LR82"/>
  <c r="LR112"/>
  <c r="LR27"/>
  <c r="LR60"/>
  <c r="LR77"/>
  <c r="LR106"/>
  <c r="LR28"/>
  <c r="LR49"/>
  <c r="LR79"/>
  <c r="LR98"/>
  <c r="LR14"/>
  <c r="LR44"/>
  <c r="LR70"/>
  <c r="LR72"/>
  <c r="LR92"/>
  <c r="LR30"/>
  <c r="LR43"/>
  <c r="LR8"/>
  <c r="LR110"/>
  <c r="LR103"/>
  <c r="LR15"/>
  <c r="LR48"/>
  <c r="LR80"/>
  <c r="LR105"/>
  <c r="LR17"/>
  <c r="LR34"/>
  <c r="LR65"/>
  <c r="LR95"/>
  <c r="LR25"/>
  <c r="LR42"/>
  <c r="LR66"/>
  <c r="LR94"/>
  <c r="LR6"/>
  <c r="LR22"/>
  <c r="LR45"/>
  <c r="LR71"/>
  <c r="LR89"/>
  <c r="LR111"/>
  <c r="LS2"/>
  <c r="LS98" s="1"/>
  <c r="LR107"/>
  <c r="LT4" i="6"/>
  <c r="LU3"/>
  <c r="LQ85" i="5"/>
  <c r="LR84"/>
  <c r="LT4"/>
  <c r="LS5"/>
  <c r="LR68"/>
  <c r="LQ69"/>
  <c r="LR100"/>
  <c r="LQ101"/>
  <c r="LQ21"/>
  <c r="LR20"/>
  <c r="LQ53"/>
  <c r="LR52"/>
  <c r="LR36"/>
  <c r="LQ37"/>
  <c r="LU2" i="2"/>
  <c r="LU4"/>
  <c r="LV3"/>
  <c r="LS110" i="5" l="1"/>
  <c r="LS34"/>
  <c r="LS32"/>
  <c r="LS33"/>
  <c r="LS63"/>
  <c r="LS40"/>
  <c r="LS81"/>
  <c r="LS55"/>
  <c r="LS94"/>
  <c r="LS70"/>
  <c r="LS114"/>
  <c r="LS25"/>
  <c r="LS90"/>
  <c r="LS30"/>
  <c r="LS75"/>
  <c r="LS113"/>
  <c r="LS23"/>
  <c r="LS11"/>
  <c r="LS95"/>
  <c r="LS65"/>
  <c r="LS74"/>
  <c r="LS46"/>
  <c r="LS12"/>
  <c r="LS43"/>
  <c r="LS13"/>
  <c r="LS29"/>
  <c r="LS59"/>
  <c r="LS103"/>
  <c r="LS16"/>
  <c r="LS62"/>
  <c r="LS105"/>
  <c r="LS28"/>
  <c r="LS58"/>
  <c r="LS106"/>
  <c r="LS22"/>
  <c r="LS45"/>
  <c r="LS49"/>
  <c r="LS76"/>
  <c r="LS92"/>
  <c r="LS112"/>
  <c r="LS17"/>
  <c r="LS47"/>
  <c r="LS71"/>
  <c r="LS88"/>
  <c r="LS111"/>
  <c r="LS61"/>
  <c r="LS109"/>
  <c r="LS10"/>
  <c r="LS57"/>
  <c r="LS89"/>
  <c r="LS14"/>
  <c r="LS60"/>
  <c r="LS97"/>
  <c r="LS26"/>
  <c r="LS56"/>
  <c r="LS91"/>
  <c r="LS6"/>
  <c r="LS27"/>
  <c r="LS50"/>
  <c r="LS72"/>
  <c r="LS82"/>
  <c r="LS108"/>
  <c r="LS18"/>
  <c r="LS44"/>
  <c r="LS48"/>
  <c r="LS79"/>
  <c r="LS96"/>
  <c r="LS77"/>
  <c r="LS66"/>
  <c r="LS102"/>
  <c r="LS39"/>
  <c r="LS78"/>
  <c r="LS7"/>
  <c r="LS42"/>
  <c r="LS86"/>
  <c r="LS8"/>
  <c r="LS38"/>
  <c r="LS87"/>
  <c r="LS9"/>
  <c r="LS24"/>
  <c r="LS31"/>
  <c r="LS54"/>
  <c r="LS80"/>
  <c r="LS104"/>
  <c r="LS15"/>
  <c r="LS41"/>
  <c r="LS64"/>
  <c r="LS73"/>
  <c r="LS93"/>
  <c r="LS107"/>
  <c r="LT2"/>
  <c r="LT110" s="1"/>
  <c r="LU4" i="6"/>
  <c r="LV3"/>
  <c r="LS36" i="5"/>
  <c r="LR37"/>
  <c r="LU4"/>
  <c r="LT5"/>
  <c r="LS20"/>
  <c r="LR21"/>
  <c r="LS68"/>
  <c r="LR69"/>
  <c r="LS52"/>
  <c r="LR53"/>
  <c r="LS84"/>
  <c r="LR85"/>
  <c r="LR101"/>
  <c r="LS100"/>
  <c r="LV2" i="2"/>
  <c r="LW3"/>
  <c r="LV4"/>
  <c r="LT109" i="5" l="1"/>
  <c r="LT46"/>
  <c r="LT18"/>
  <c r="LT72"/>
  <c r="LT54"/>
  <c r="LT55"/>
  <c r="LT73"/>
  <c r="LT7"/>
  <c r="LT42"/>
  <c r="LT111"/>
  <c r="LT78"/>
  <c r="LT27"/>
  <c r="LT31"/>
  <c r="LT29"/>
  <c r="LT16"/>
  <c r="LT94"/>
  <c r="LT56"/>
  <c r="LT93"/>
  <c r="LT77"/>
  <c r="LT86"/>
  <c r="LT70"/>
  <c r="LT40"/>
  <c r="LT88"/>
  <c r="LT32"/>
  <c r="LT112"/>
  <c r="LT33"/>
  <c r="LT82"/>
  <c r="LT10"/>
  <c r="LT92"/>
  <c r="LT50"/>
  <c r="LT26"/>
  <c r="LT65"/>
  <c r="LT96"/>
  <c r="LT22"/>
  <c r="LT41"/>
  <c r="LT64"/>
  <c r="LT75"/>
  <c r="LT97"/>
  <c r="LT9"/>
  <c r="LT17"/>
  <c r="LT43"/>
  <c r="LT59"/>
  <c r="LT80"/>
  <c r="LT107"/>
  <c r="LU2"/>
  <c r="LU102" s="1"/>
  <c r="LT103"/>
  <c r="LT23"/>
  <c r="LT81"/>
  <c r="LT14"/>
  <c r="LT49"/>
  <c r="LT104"/>
  <c r="LT39"/>
  <c r="LT6"/>
  <c r="LT98"/>
  <c r="LT45"/>
  <c r="LT79"/>
  <c r="LT8"/>
  <c r="LT24"/>
  <c r="LT47"/>
  <c r="LT63"/>
  <c r="LT87"/>
  <c r="LT106"/>
  <c r="LT15"/>
  <c r="LT34"/>
  <c r="LT61"/>
  <c r="LT76"/>
  <c r="LT95"/>
  <c r="LT114"/>
  <c r="LT57"/>
  <c r="LT30"/>
  <c r="LT105"/>
  <c r="LT48"/>
  <c r="LT11"/>
  <c r="LT58"/>
  <c r="LT90"/>
  <c r="LT13"/>
  <c r="LT113"/>
  <c r="LT74"/>
  <c r="LT28"/>
  <c r="LT66"/>
  <c r="LT108"/>
  <c r="LT25"/>
  <c r="LT44"/>
  <c r="LT60"/>
  <c r="LT89"/>
  <c r="LT102"/>
  <c r="LT12"/>
  <c r="LT38"/>
  <c r="LT62"/>
  <c r="LT71"/>
  <c r="LT91"/>
  <c r="LW3" i="6"/>
  <c r="LV4"/>
  <c r="LU5" i="5"/>
  <c r="LV4"/>
  <c r="LT84"/>
  <c r="LS85"/>
  <c r="LS69"/>
  <c r="LT68"/>
  <c r="LT100"/>
  <c r="LS101"/>
  <c r="LT52"/>
  <c r="LS53"/>
  <c r="LS21"/>
  <c r="LT20"/>
  <c r="LT36"/>
  <c r="LS37"/>
  <c r="LW2" i="2"/>
  <c r="LX3"/>
  <c r="LW4"/>
  <c r="LU25" i="5" l="1"/>
  <c r="LU16"/>
  <c r="LU18"/>
  <c r="LU88"/>
  <c r="LU86"/>
  <c r="LU41"/>
  <c r="LU74"/>
  <c r="LU48"/>
  <c r="LU62"/>
  <c r="LU114"/>
  <c r="LU34"/>
  <c r="LU90"/>
  <c r="LU14"/>
  <c r="LU9"/>
  <c r="LU89"/>
  <c r="LU11"/>
  <c r="LU105"/>
  <c r="LU44"/>
  <c r="LU79"/>
  <c r="LU60"/>
  <c r="LU29"/>
  <c r="LU70"/>
  <c r="LU66"/>
  <c r="LU43"/>
  <c r="LU111"/>
  <c r="LU39"/>
  <c r="LU109"/>
  <c r="LU30"/>
  <c r="LU75"/>
  <c r="LU7"/>
  <c r="LU45"/>
  <c r="LU50"/>
  <c r="LU6"/>
  <c r="LU33"/>
  <c r="LU96"/>
  <c r="LU22"/>
  <c r="LU49"/>
  <c r="LU103"/>
  <c r="LU77"/>
  <c r="LU15"/>
  <c r="LU73"/>
  <c r="LU104"/>
  <c r="LU28"/>
  <c r="LU31"/>
  <c r="LU58"/>
  <c r="LU78"/>
  <c r="LU93"/>
  <c r="LU113"/>
  <c r="LU23"/>
  <c r="LU46"/>
  <c r="LU57"/>
  <c r="LU82"/>
  <c r="LU10"/>
  <c r="LU12"/>
  <c r="LU106"/>
  <c r="LU64"/>
  <c r="LU95"/>
  <c r="LU72"/>
  <c r="LU27"/>
  <c r="LU61"/>
  <c r="LU98"/>
  <c r="LU26"/>
  <c r="LU56"/>
  <c r="LU97"/>
  <c r="LU42"/>
  <c r="LU107"/>
  <c r="LU38"/>
  <c r="LU81"/>
  <c r="LU17"/>
  <c r="LU63"/>
  <c r="LU91"/>
  <c r="LU40"/>
  <c r="LU13"/>
  <c r="LU59"/>
  <c r="LU92"/>
  <c r="LU8"/>
  <c r="LU32"/>
  <c r="LU55"/>
  <c r="LU65"/>
  <c r="LU87"/>
  <c r="LU110"/>
  <c r="LU24"/>
  <c r="LU47"/>
  <c r="LU54"/>
  <c r="LU76"/>
  <c r="LU112"/>
  <c r="LU80"/>
  <c r="LU71"/>
  <c r="LU94"/>
  <c r="LU108"/>
  <c r="LV2"/>
  <c r="LV107" s="1"/>
  <c r="LX3" i="6"/>
  <c r="LW4"/>
  <c r="LU36" i="5"/>
  <c r="LT37"/>
  <c r="LU20"/>
  <c r="LT21"/>
  <c r="LU68"/>
  <c r="LT69"/>
  <c r="LT53"/>
  <c r="LU52"/>
  <c r="LU100"/>
  <c r="LT101"/>
  <c r="LT85"/>
  <c r="LU84"/>
  <c r="LW4"/>
  <c r="LV5"/>
  <c r="LX2" i="2"/>
  <c r="LX4"/>
  <c r="LY3"/>
  <c r="LV89" i="5" l="1"/>
  <c r="LV33"/>
  <c r="LV56"/>
  <c r="LV79"/>
  <c r="LV77"/>
  <c r="LV11"/>
  <c r="LV112"/>
  <c r="LV105"/>
  <c r="LV104"/>
  <c r="LV47"/>
  <c r="LV58"/>
  <c r="LV48"/>
  <c r="LV49"/>
  <c r="LV40"/>
  <c r="LV30"/>
  <c r="LV32"/>
  <c r="LV27"/>
  <c r="LV16"/>
  <c r="LV9"/>
  <c r="LV65"/>
  <c r="LV23"/>
  <c r="LV73"/>
  <c r="LV57"/>
  <c r="LV70"/>
  <c r="LV18"/>
  <c r="LV38"/>
  <c r="LV71"/>
  <c r="LV91"/>
  <c r="LV12"/>
  <c r="LV44"/>
  <c r="LV54"/>
  <c r="LV90"/>
  <c r="LV111"/>
  <c r="LV26"/>
  <c r="LV59"/>
  <c r="LV87"/>
  <c r="LV108"/>
  <c r="LV29"/>
  <c r="LV43"/>
  <c r="LV63"/>
  <c r="LV74"/>
  <c r="LV78"/>
  <c r="LV13"/>
  <c r="LV10"/>
  <c r="LV8"/>
  <c r="LV110"/>
  <c r="LV22"/>
  <c r="LV55"/>
  <c r="LV76"/>
  <c r="LV106"/>
  <c r="LV17"/>
  <c r="LV34"/>
  <c r="LV72"/>
  <c r="LV95"/>
  <c r="LV25"/>
  <c r="LV46"/>
  <c r="LV66"/>
  <c r="LV94"/>
  <c r="LV7"/>
  <c r="LV15"/>
  <c r="LV41"/>
  <c r="LV64"/>
  <c r="LV93"/>
  <c r="LV60"/>
  <c r="LV103"/>
  <c r="LV96"/>
  <c r="LV88"/>
  <c r="LV86"/>
  <c r="LV24"/>
  <c r="LV45"/>
  <c r="LV75"/>
  <c r="LV102"/>
  <c r="LV14"/>
  <c r="LV31"/>
  <c r="LV61"/>
  <c r="LV92"/>
  <c r="LV6"/>
  <c r="LV39"/>
  <c r="LV50"/>
  <c r="LV81"/>
  <c r="LV113"/>
  <c r="LV28"/>
  <c r="LV42"/>
  <c r="LV62"/>
  <c r="LV82"/>
  <c r="LV80"/>
  <c r="LV114"/>
  <c r="LV98"/>
  <c r="LV97"/>
  <c r="LW2"/>
  <c r="LW108" s="1"/>
  <c r="LV109"/>
  <c r="LX4" i="6"/>
  <c r="LY3"/>
  <c r="LU85" i="5"/>
  <c r="LV84"/>
  <c r="LV52"/>
  <c r="LU53"/>
  <c r="LV20"/>
  <c r="LU21"/>
  <c r="LX4"/>
  <c r="LW5"/>
  <c r="LV100"/>
  <c r="LU101"/>
  <c r="LV68"/>
  <c r="LU69"/>
  <c r="LU37"/>
  <c r="LV36"/>
  <c r="LY2" i="2"/>
  <c r="LY4"/>
  <c r="LZ3"/>
  <c r="LW62" i="5" l="1"/>
  <c r="LW41"/>
  <c r="LW39"/>
  <c r="LW91"/>
  <c r="LW78"/>
  <c r="LW93"/>
  <c r="LW112"/>
  <c r="LW13"/>
  <c r="LW15"/>
  <c r="LW45"/>
  <c r="LW50"/>
  <c r="LW111"/>
  <c r="LW77"/>
  <c r="LW87"/>
  <c r="LW76"/>
  <c r="LW11"/>
  <c r="LW49"/>
  <c r="LW64"/>
  <c r="LW82"/>
  <c r="LW73"/>
  <c r="LW43"/>
  <c r="LW75"/>
  <c r="LW22"/>
  <c r="LW56"/>
  <c r="LW92"/>
  <c r="LW29"/>
  <c r="LW63"/>
  <c r="LW103"/>
  <c r="LW27"/>
  <c r="LW72"/>
  <c r="LW107"/>
  <c r="LW17"/>
  <c r="LW47"/>
  <c r="LW54"/>
  <c r="LW88"/>
  <c r="LW98"/>
  <c r="LW10"/>
  <c r="LW34"/>
  <c r="LW61"/>
  <c r="LW66"/>
  <c r="LW94"/>
  <c r="LW33"/>
  <c r="LW26"/>
  <c r="LW38"/>
  <c r="LW113"/>
  <c r="LW106"/>
  <c r="LW9"/>
  <c r="LW31"/>
  <c r="LW80"/>
  <c r="LW6"/>
  <c r="LW57"/>
  <c r="LW89"/>
  <c r="LW25"/>
  <c r="LW59"/>
  <c r="LW95"/>
  <c r="LW18"/>
  <c r="LW44"/>
  <c r="LW55"/>
  <c r="LW81"/>
  <c r="LW96"/>
  <c r="LW12"/>
  <c r="LW16"/>
  <c r="LW42"/>
  <c r="LW71"/>
  <c r="LW86"/>
  <c r="LW8"/>
  <c r="LW28"/>
  <c r="LW60"/>
  <c r="LW24"/>
  <c r="LW58"/>
  <c r="LW104"/>
  <c r="LW30"/>
  <c r="LW70"/>
  <c r="LW110"/>
  <c r="LW32"/>
  <c r="LW74"/>
  <c r="LW7"/>
  <c r="LW23"/>
  <c r="LW46"/>
  <c r="LW65"/>
  <c r="LW90"/>
  <c r="LW105"/>
  <c r="LW14"/>
  <c r="LW40"/>
  <c r="LW48"/>
  <c r="LW79"/>
  <c r="LW114"/>
  <c r="LW102"/>
  <c r="LW97"/>
  <c r="LW109"/>
  <c r="LX2"/>
  <c r="LX109" s="1"/>
  <c r="LZ3" i="6"/>
  <c r="LY4"/>
  <c r="LW36" i="5"/>
  <c r="LV37"/>
  <c r="LV53"/>
  <c r="LW52"/>
  <c r="LV69"/>
  <c r="LW68"/>
  <c r="LW100"/>
  <c r="LV101"/>
  <c r="LW20"/>
  <c r="LV21"/>
  <c r="LW84"/>
  <c r="LV85"/>
  <c r="LX5"/>
  <c r="LY4"/>
  <c r="LZ2" i="2"/>
  <c r="LZ4"/>
  <c r="MA3"/>
  <c r="LX75" i="5" l="1"/>
  <c r="LX23"/>
  <c r="LX45"/>
  <c r="LX95"/>
  <c r="LX65"/>
  <c r="LX8"/>
  <c r="LX47"/>
  <c r="LX114"/>
  <c r="LX34"/>
  <c r="LX7"/>
  <c r="LX93"/>
  <c r="LX15"/>
  <c r="LX14"/>
  <c r="LX49"/>
  <c r="LX50"/>
  <c r="LX25"/>
  <c r="LX61"/>
  <c r="LX104"/>
  <c r="LX56"/>
  <c r="LX102"/>
  <c r="LX76"/>
  <c r="LX33"/>
  <c r="LX78"/>
  <c r="LY2"/>
  <c r="LY95" s="1"/>
  <c r="LX79"/>
  <c r="LX24"/>
  <c r="LX97"/>
  <c r="LX29"/>
  <c r="LX48"/>
  <c r="LX98"/>
  <c r="LX64"/>
  <c r="LX63"/>
  <c r="LX42"/>
  <c r="LX71"/>
  <c r="LX111"/>
  <c r="LX18"/>
  <c r="LX40"/>
  <c r="LX60"/>
  <c r="LX82"/>
  <c r="LX103"/>
  <c r="LX10"/>
  <c r="LX13"/>
  <c r="LX39"/>
  <c r="LX55"/>
  <c r="LX88"/>
  <c r="LX105"/>
  <c r="LX54"/>
  <c r="LX108"/>
  <c r="LX72"/>
  <c r="LX6"/>
  <c r="LX32"/>
  <c r="LX81"/>
  <c r="LX26"/>
  <c r="LX22"/>
  <c r="LX16"/>
  <c r="LX74"/>
  <c r="LX94"/>
  <c r="LX12"/>
  <c r="LX38"/>
  <c r="LX62"/>
  <c r="LX73"/>
  <c r="LX91"/>
  <c r="LX110"/>
  <c r="LX27"/>
  <c r="LX30"/>
  <c r="LX57"/>
  <c r="LX77"/>
  <c r="LX92"/>
  <c r="LX113"/>
  <c r="LX28"/>
  <c r="LX96"/>
  <c r="LX41"/>
  <c r="LX106"/>
  <c r="LX46"/>
  <c r="LX70"/>
  <c r="LX112"/>
  <c r="LX86"/>
  <c r="LX87"/>
  <c r="LX44"/>
  <c r="LX89"/>
  <c r="LX9"/>
  <c r="LX17"/>
  <c r="LX43"/>
  <c r="LX59"/>
  <c r="LX80"/>
  <c r="LX107"/>
  <c r="LX11"/>
  <c r="LX31"/>
  <c r="LX58"/>
  <c r="LX66"/>
  <c r="LX90"/>
  <c r="MA3" i="6"/>
  <c r="LZ4"/>
  <c r="LX68" i="5"/>
  <c r="LW69"/>
  <c r="LW21"/>
  <c r="LX20"/>
  <c r="LZ4"/>
  <c r="LY5"/>
  <c r="LW53"/>
  <c r="LX52"/>
  <c r="LW85"/>
  <c r="LX84"/>
  <c r="LW101"/>
  <c r="LX100"/>
  <c r="LW37"/>
  <c r="LX36"/>
  <c r="MA2" i="2"/>
  <c r="MB3"/>
  <c r="MA4"/>
  <c r="LY92" i="5" l="1"/>
  <c r="LY9"/>
  <c r="LY73"/>
  <c r="LY74"/>
  <c r="LY15"/>
  <c r="LY8"/>
  <c r="LY29"/>
  <c r="LY38"/>
  <c r="LY28"/>
  <c r="LY87"/>
  <c r="LY65"/>
  <c r="LY39"/>
  <c r="LY78"/>
  <c r="LY55"/>
  <c r="LY48"/>
  <c r="LY96"/>
  <c r="LY11"/>
  <c r="LY89"/>
  <c r="LY59"/>
  <c r="LY105"/>
  <c r="LY31"/>
  <c r="LY81"/>
  <c r="LY18"/>
  <c r="LY79"/>
  <c r="LY27"/>
  <c r="LY57"/>
  <c r="LY98"/>
  <c r="LY24"/>
  <c r="LY47"/>
  <c r="LY66"/>
  <c r="LY71"/>
  <c r="LY12"/>
  <c r="LY109"/>
  <c r="LY14"/>
  <c r="LY77"/>
  <c r="LY6"/>
  <c r="LY61"/>
  <c r="LY113"/>
  <c r="LY54"/>
  <c r="LY106"/>
  <c r="LY30"/>
  <c r="LY75"/>
  <c r="LY7"/>
  <c r="LY26"/>
  <c r="LY45"/>
  <c r="LY56"/>
  <c r="LY94"/>
  <c r="LY33"/>
  <c r="LY58"/>
  <c r="LY13"/>
  <c r="LY60"/>
  <c r="LY114"/>
  <c r="LY40"/>
  <c r="LY104"/>
  <c r="LY34"/>
  <c r="LY93"/>
  <c r="LY32"/>
  <c r="LY72"/>
  <c r="LY108"/>
  <c r="LY23"/>
  <c r="LY46"/>
  <c r="LY50"/>
  <c r="LY80"/>
  <c r="LY44"/>
  <c r="LY110"/>
  <c r="LY25"/>
  <c r="LY107"/>
  <c r="LY82"/>
  <c r="LY102"/>
  <c r="LY17"/>
  <c r="LY88"/>
  <c r="LY76"/>
  <c r="LY97"/>
  <c r="LY10"/>
  <c r="LY70"/>
  <c r="LY43"/>
  <c r="LY63"/>
  <c r="LY64"/>
  <c r="LY91"/>
  <c r="LY111"/>
  <c r="LZ2"/>
  <c r="LZ110" s="1"/>
  <c r="LY22"/>
  <c r="LY41"/>
  <c r="LY49"/>
  <c r="LY90"/>
  <c r="LY103"/>
  <c r="LY112"/>
  <c r="LY16"/>
  <c r="LY42"/>
  <c r="LY62"/>
  <c r="LY86"/>
  <c r="MA4" i="6"/>
  <c r="MB3"/>
  <c r="LY100" i="5"/>
  <c r="LX101"/>
  <c r="LY20"/>
  <c r="LX21"/>
  <c r="LX53"/>
  <c r="LY52"/>
  <c r="LY68"/>
  <c r="LX69"/>
  <c r="LY36"/>
  <c r="LX37"/>
  <c r="LY84"/>
  <c r="LX85"/>
  <c r="MA4"/>
  <c r="LZ5"/>
  <c r="MB2" i="2"/>
  <c r="MC3"/>
  <c r="MB4"/>
  <c r="LZ78" i="5" l="1"/>
  <c r="LZ17"/>
  <c r="LZ63"/>
  <c r="LZ59"/>
  <c r="LZ107"/>
  <c r="LZ40"/>
  <c r="LZ31"/>
  <c r="LZ13"/>
  <c r="LZ106"/>
  <c r="LZ80"/>
  <c r="LZ28"/>
  <c r="LZ93"/>
  <c r="LZ76"/>
  <c r="LZ54"/>
  <c r="LZ39"/>
  <c r="LZ102"/>
  <c r="LZ11"/>
  <c r="LZ58"/>
  <c r="LZ47"/>
  <c r="LZ25"/>
  <c r="LZ104"/>
  <c r="LZ77"/>
  <c r="LZ86"/>
  <c r="LZ109"/>
  <c r="LZ74"/>
  <c r="LZ60"/>
  <c r="LZ15"/>
  <c r="LZ8"/>
  <c r="LZ23"/>
  <c r="LZ30"/>
  <c r="LZ57"/>
  <c r="LZ89"/>
  <c r="LZ112"/>
  <c r="LZ16"/>
  <c r="LZ46"/>
  <c r="LZ50"/>
  <c r="LZ82"/>
  <c r="LZ111"/>
  <c r="LZ24"/>
  <c r="LZ38"/>
  <c r="LZ62"/>
  <c r="LZ87"/>
  <c r="LZ108"/>
  <c r="LZ90"/>
  <c r="LZ105"/>
  <c r="MA2"/>
  <c r="MA105" s="1"/>
  <c r="LZ42"/>
  <c r="LZ43"/>
  <c r="LZ9"/>
  <c r="LZ96"/>
  <c r="LZ64"/>
  <c r="LZ18"/>
  <c r="LZ32"/>
  <c r="LZ55"/>
  <c r="LZ75"/>
  <c r="LZ98"/>
  <c r="LZ14"/>
  <c r="LZ44"/>
  <c r="LZ48"/>
  <c r="LZ72"/>
  <c r="LZ95"/>
  <c r="LZ12"/>
  <c r="LZ33"/>
  <c r="LZ56"/>
  <c r="LZ73"/>
  <c r="LZ97"/>
  <c r="LZ79"/>
  <c r="LZ94"/>
  <c r="LZ113"/>
  <c r="LZ70"/>
  <c r="LZ29"/>
  <c r="LZ103"/>
  <c r="LZ65"/>
  <c r="LZ41"/>
  <c r="LZ10"/>
  <c r="LZ26"/>
  <c r="LZ49"/>
  <c r="LZ66"/>
  <c r="LZ91"/>
  <c r="LZ6"/>
  <c r="LZ22"/>
  <c r="LZ45"/>
  <c r="LZ71"/>
  <c r="LZ92"/>
  <c r="LZ7"/>
  <c r="LZ27"/>
  <c r="LZ34"/>
  <c r="LZ61"/>
  <c r="LZ81"/>
  <c r="LZ114"/>
  <c r="LZ88"/>
  <c r="MC3" i="6"/>
  <c r="MB4"/>
  <c r="LY37" i="5"/>
  <c r="LZ36"/>
  <c r="LZ84"/>
  <c r="LY85"/>
  <c r="LZ68"/>
  <c r="LY69"/>
  <c r="LZ20"/>
  <c r="LY21"/>
  <c r="MA5"/>
  <c r="MB4"/>
  <c r="LY53"/>
  <c r="LZ52"/>
  <c r="LY101"/>
  <c r="LZ100"/>
  <c r="MC2" i="2"/>
  <c r="MD3"/>
  <c r="MC4"/>
  <c r="MA90" i="5" l="1"/>
  <c r="MA17"/>
  <c r="MA27"/>
  <c r="MA114"/>
  <c r="MA40"/>
  <c r="MA95"/>
  <c r="MA22"/>
  <c r="MA63"/>
  <c r="MA56"/>
  <c r="MA29"/>
  <c r="MA46"/>
  <c r="MA92"/>
  <c r="MA14"/>
  <c r="MA97"/>
  <c r="MA55"/>
  <c r="MA11"/>
  <c r="MA71"/>
  <c r="MA98"/>
  <c r="MA79"/>
  <c r="MA39"/>
  <c r="MA78"/>
  <c r="MA108"/>
  <c r="MA6"/>
  <c r="MA18"/>
  <c r="MA60"/>
  <c r="MA96"/>
  <c r="MA24"/>
  <c r="MA54"/>
  <c r="MA104"/>
  <c r="MA41"/>
  <c r="MA73"/>
  <c r="MA111"/>
  <c r="MA13"/>
  <c r="MA43"/>
  <c r="MA59"/>
  <c r="MA77"/>
  <c r="MA102"/>
  <c r="MA8"/>
  <c r="MA28"/>
  <c r="MA38"/>
  <c r="MA58"/>
  <c r="MA72"/>
  <c r="MA48"/>
  <c r="MA82"/>
  <c r="MA44"/>
  <c r="MA74"/>
  <c r="MA9"/>
  <c r="MA31"/>
  <c r="MA80"/>
  <c r="MA15"/>
  <c r="MA64"/>
  <c r="MA93"/>
  <c r="MA12"/>
  <c r="MA34"/>
  <c r="MA61"/>
  <c r="MA66"/>
  <c r="MA94"/>
  <c r="MA109"/>
  <c r="MA26"/>
  <c r="MA33"/>
  <c r="MA49"/>
  <c r="MA91"/>
  <c r="MA32"/>
  <c r="MA25"/>
  <c r="MA50"/>
  <c r="MA23"/>
  <c r="MA65"/>
  <c r="MA107"/>
  <c r="MA45"/>
  <c r="MA76"/>
  <c r="MA112"/>
  <c r="MA47"/>
  <c r="MA88"/>
  <c r="MA7"/>
  <c r="MA16"/>
  <c r="MA42"/>
  <c r="MA62"/>
  <c r="MA86"/>
  <c r="MA106"/>
  <c r="MA10"/>
  <c r="MA30"/>
  <c r="MA57"/>
  <c r="MA70"/>
  <c r="MA75"/>
  <c r="MA87"/>
  <c r="MA81"/>
  <c r="MA103"/>
  <c r="MA89"/>
  <c r="MA113"/>
  <c r="MA110"/>
  <c r="MB2"/>
  <c r="MB104" s="1"/>
  <c r="MC4" i="6"/>
  <c r="MD3"/>
  <c r="MA100" i="5"/>
  <c r="LZ101"/>
  <c r="LZ69"/>
  <c r="MA68"/>
  <c r="LZ37"/>
  <c r="MA36"/>
  <c r="MA52"/>
  <c r="LZ53"/>
  <c r="MB5"/>
  <c r="MC4"/>
  <c r="MA20"/>
  <c r="LZ21"/>
  <c r="MA84"/>
  <c r="LZ85"/>
  <c r="MD2" i="2"/>
  <c r="ME3"/>
  <c r="MD4"/>
  <c r="MB23" i="5" l="1"/>
  <c r="MB87"/>
  <c r="MB65"/>
  <c r="MB43"/>
  <c r="MB26"/>
  <c r="MB50"/>
  <c r="MB56"/>
  <c r="MB112"/>
  <c r="MB47"/>
  <c r="MB9"/>
  <c r="MB74"/>
  <c r="MB46"/>
  <c r="MB106"/>
  <c r="MB72"/>
  <c r="MB16"/>
  <c r="MB63"/>
  <c r="MB12"/>
  <c r="MB6"/>
  <c r="MB80"/>
  <c r="MB40"/>
  <c r="MB70"/>
  <c r="MB24"/>
  <c r="MB96"/>
  <c r="MB45"/>
  <c r="MB94"/>
  <c r="MB38"/>
  <c r="MB103"/>
  <c r="MB111"/>
  <c r="MB42"/>
  <c r="MB18"/>
  <c r="MB93"/>
  <c r="MB57"/>
  <c r="MB8"/>
  <c r="MB78"/>
  <c r="MB17"/>
  <c r="MB75"/>
  <c r="MB22"/>
  <c r="MB107"/>
  <c r="MB29"/>
  <c r="MB41"/>
  <c r="MB62"/>
  <c r="MB76"/>
  <c r="MB81"/>
  <c r="MB110"/>
  <c r="MB102"/>
  <c r="MB73"/>
  <c r="MB82"/>
  <c r="MB58"/>
  <c r="MB55"/>
  <c r="MB98"/>
  <c r="MB54"/>
  <c r="MB31"/>
  <c r="MB109"/>
  <c r="MB49"/>
  <c r="MB91"/>
  <c r="MB25"/>
  <c r="MB11"/>
  <c r="MB90"/>
  <c r="MB28"/>
  <c r="MB64"/>
  <c r="MB89"/>
  <c r="MB108"/>
  <c r="MB27"/>
  <c r="MB30"/>
  <c r="MB61"/>
  <c r="MB77"/>
  <c r="MB92"/>
  <c r="MB113"/>
  <c r="MB15"/>
  <c r="MB44"/>
  <c r="MB66"/>
  <c r="MB95"/>
  <c r="MB10"/>
  <c r="MB13"/>
  <c r="MB39"/>
  <c r="MB59"/>
  <c r="MB88"/>
  <c r="MB105"/>
  <c r="MC2"/>
  <c r="MC103" s="1"/>
  <c r="MB32"/>
  <c r="MB71"/>
  <c r="MB97"/>
  <c r="MB7"/>
  <c r="MB34"/>
  <c r="MB48"/>
  <c r="MB86"/>
  <c r="MB114"/>
  <c r="MB14"/>
  <c r="MB33"/>
  <c r="MB60"/>
  <c r="MB79"/>
  <c r="ME3" i="6"/>
  <c r="MD4"/>
  <c r="MA21" i="5"/>
  <c r="MB20"/>
  <c r="MA85"/>
  <c r="MB84"/>
  <c r="MB68"/>
  <c r="MA69"/>
  <c r="MD4"/>
  <c r="MC5"/>
  <c r="MA53"/>
  <c r="MB52"/>
  <c r="MB100"/>
  <c r="MA101"/>
  <c r="MA37"/>
  <c r="MB36"/>
  <c r="ME2" i="2"/>
  <c r="MF3"/>
  <c r="ME4"/>
  <c r="MC27" i="5" l="1"/>
  <c r="MC7"/>
  <c r="MC45"/>
  <c r="MC6"/>
  <c r="MC81"/>
  <c r="MC41"/>
  <c r="MC109"/>
  <c r="MC82"/>
  <c r="MC32"/>
  <c r="MC12"/>
  <c r="MC96"/>
  <c r="MC8"/>
  <c r="MC54"/>
  <c r="MC9"/>
  <c r="MC44"/>
  <c r="MC80"/>
  <c r="MC72"/>
  <c r="MC87"/>
  <c r="MC58"/>
  <c r="MC30"/>
  <c r="MC28"/>
  <c r="MC93"/>
  <c r="MC29"/>
  <c r="MC74"/>
  <c r="MC110"/>
  <c r="MC59"/>
  <c r="MC65"/>
  <c r="MC33"/>
  <c r="MC13"/>
  <c r="MC11"/>
  <c r="MC89"/>
  <c r="MC26"/>
  <c r="MC49"/>
  <c r="MC102"/>
  <c r="MC76"/>
  <c r="MC38"/>
  <c r="MC16"/>
  <c r="MC62"/>
  <c r="MC95"/>
  <c r="MC17"/>
  <c r="MC64"/>
  <c r="MC111"/>
  <c r="MC63"/>
  <c r="MC91"/>
  <c r="MC39"/>
  <c r="MC104"/>
  <c r="MC50"/>
  <c r="MC108"/>
  <c r="MC31"/>
  <c r="MC77"/>
  <c r="MC114"/>
  <c r="MC92"/>
  <c r="MC75"/>
  <c r="MC48"/>
  <c r="MC78"/>
  <c r="MC113"/>
  <c r="MC23"/>
  <c r="MC42"/>
  <c r="MC66"/>
  <c r="MC86"/>
  <c r="MC97"/>
  <c r="MC10"/>
  <c r="MC25"/>
  <c r="MC40"/>
  <c r="MC70"/>
  <c r="MC88"/>
  <c r="MC107"/>
  <c r="MD2"/>
  <c r="MD103" s="1"/>
  <c r="MC43"/>
  <c r="MC15"/>
  <c r="MC79"/>
  <c r="MC55"/>
  <c r="MC98"/>
  <c r="MC18"/>
  <c r="MC60"/>
  <c r="MC106"/>
  <c r="MC57"/>
  <c r="MC46"/>
  <c r="MC14"/>
  <c r="MC56"/>
  <c r="MC105"/>
  <c r="MC24"/>
  <c r="MC47"/>
  <c r="MC73"/>
  <c r="MC71"/>
  <c r="MC94"/>
  <c r="MC112"/>
  <c r="MC22"/>
  <c r="MC34"/>
  <c r="MC61"/>
  <c r="MC90"/>
  <c r="ME4" i="6"/>
  <c r="MF3"/>
  <c r="MD5" i="5"/>
  <c r="ME4"/>
  <c r="MC36"/>
  <c r="MB37"/>
  <c r="MC100"/>
  <c r="MB101"/>
  <c r="MC84"/>
  <c r="MB85"/>
  <c r="MC20"/>
  <c r="MB21"/>
  <c r="MB53"/>
  <c r="MC52"/>
  <c r="MB69"/>
  <c r="MC68"/>
  <c r="MF2" i="2"/>
  <c r="MG3"/>
  <c r="MF4"/>
  <c r="MD10" i="5" l="1"/>
  <c r="MD9"/>
  <c r="MD16"/>
  <c r="MD87"/>
  <c r="MD18"/>
  <c r="MD34"/>
  <c r="MD65"/>
  <c r="MD88"/>
  <c r="MD46"/>
  <c r="MD60"/>
  <c r="MD32"/>
  <c r="MD102"/>
  <c r="MD104"/>
  <c r="MD93"/>
  <c r="MD25"/>
  <c r="MD24"/>
  <c r="MD57"/>
  <c r="MD40"/>
  <c r="MD109"/>
  <c r="MD55"/>
  <c r="MD75"/>
  <c r="MD94"/>
  <c r="MD33"/>
  <c r="MD110"/>
  <c r="MD70"/>
  <c r="MD38"/>
  <c r="MD11"/>
  <c r="MD22"/>
  <c r="MD45"/>
  <c r="MD71"/>
  <c r="MD89"/>
  <c r="MD106"/>
  <c r="MD29"/>
  <c r="MD43"/>
  <c r="MD63"/>
  <c r="MD74"/>
  <c r="MD97"/>
  <c r="MD114"/>
  <c r="MD17"/>
  <c r="MD31"/>
  <c r="MD58"/>
  <c r="MD80"/>
  <c r="MD39"/>
  <c r="MD59"/>
  <c r="MD73"/>
  <c r="MD27"/>
  <c r="MD107"/>
  <c r="MD77"/>
  <c r="MD13"/>
  <c r="MD47"/>
  <c r="MD54"/>
  <c r="MD78"/>
  <c r="MD96"/>
  <c r="MD7"/>
  <c r="MD15"/>
  <c r="MD41"/>
  <c r="MD64"/>
  <c r="MD82"/>
  <c r="MD105"/>
  <c r="MD6"/>
  <c r="MD26"/>
  <c r="MD49"/>
  <c r="MD66"/>
  <c r="MD108"/>
  <c r="MD113"/>
  <c r="MD79"/>
  <c r="MD56"/>
  <c r="MD12"/>
  <c r="MD90"/>
  <c r="MD62"/>
  <c r="MD14"/>
  <c r="MD44"/>
  <c r="MD48"/>
  <c r="MD72"/>
  <c r="MD92"/>
  <c r="MD111"/>
  <c r="MD28"/>
  <c r="MD42"/>
  <c r="MD50"/>
  <c r="MD76"/>
  <c r="MD98"/>
  <c r="MD8"/>
  <c r="MD23"/>
  <c r="MD30"/>
  <c r="MD61"/>
  <c r="MD86"/>
  <c r="MD81"/>
  <c r="MD95"/>
  <c r="MD91"/>
  <c r="MD112"/>
  <c r="ME2"/>
  <c r="ME112" s="1"/>
  <c r="MF4" i="6"/>
  <c r="MG3"/>
  <c r="MC21" i="5"/>
  <c r="MD20"/>
  <c r="MC101"/>
  <c r="MD100"/>
  <c r="ME5"/>
  <c r="MF4"/>
  <c r="MC53"/>
  <c r="MD52"/>
  <c r="MD68"/>
  <c r="MC69"/>
  <c r="MD84"/>
  <c r="MC85"/>
  <c r="MC37"/>
  <c r="MD36"/>
  <c r="MG2" i="2"/>
  <c r="MH3"/>
  <c r="MG4"/>
  <c r="ME10" i="5" l="1"/>
  <c r="ME48"/>
  <c r="ME75"/>
  <c r="ME106"/>
  <c r="ME49"/>
  <c r="ME94"/>
  <c r="ME61"/>
  <c r="ME96"/>
  <c r="ME26"/>
  <c r="ME91"/>
  <c r="ME18"/>
  <c r="ME62"/>
  <c r="ME60"/>
  <c r="ME55"/>
  <c r="ME73"/>
  <c r="ME16"/>
  <c r="ME33"/>
  <c r="ME113"/>
  <c r="ME32"/>
  <c r="ME25"/>
  <c r="ME98"/>
  <c r="ME15"/>
  <c r="ME88"/>
  <c r="ME43"/>
  <c r="ME81"/>
  <c r="ME7"/>
  <c r="ME46"/>
  <c r="ME90"/>
  <c r="ME14"/>
  <c r="ME71"/>
  <c r="ME97"/>
  <c r="ME6"/>
  <c r="ME30"/>
  <c r="ME57"/>
  <c r="ME70"/>
  <c r="ME89"/>
  <c r="ME110"/>
  <c r="ME22"/>
  <c r="ME45"/>
  <c r="ME56"/>
  <c r="ME76"/>
  <c r="ME92"/>
  <c r="ME111"/>
  <c r="ME64"/>
  <c r="ME47"/>
  <c r="ME34"/>
  <c r="ME66"/>
  <c r="ME109"/>
  <c r="ME44"/>
  <c r="ME74"/>
  <c r="ME12"/>
  <c r="ME42"/>
  <c r="ME86"/>
  <c r="ME8"/>
  <c r="ME28"/>
  <c r="ME38"/>
  <c r="ME58"/>
  <c r="ME87"/>
  <c r="ME105"/>
  <c r="ME11"/>
  <c r="ME27"/>
  <c r="ME50"/>
  <c r="ME72"/>
  <c r="ME82"/>
  <c r="ME78"/>
  <c r="ME41"/>
  <c r="ME17"/>
  <c r="ME93"/>
  <c r="ME13"/>
  <c r="ME63"/>
  <c r="ME102"/>
  <c r="ME23"/>
  <c r="ME65"/>
  <c r="ME107"/>
  <c r="ME40"/>
  <c r="ME79"/>
  <c r="ME114"/>
  <c r="ME29"/>
  <c r="ME39"/>
  <c r="ME59"/>
  <c r="ME77"/>
  <c r="ME103"/>
  <c r="ME9"/>
  <c r="ME24"/>
  <c r="ME31"/>
  <c r="ME54"/>
  <c r="ME80"/>
  <c r="ME108"/>
  <c r="ME104"/>
  <c r="ME95"/>
  <c r="MF2"/>
  <c r="MF107" s="1"/>
  <c r="MH3" i="6"/>
  <c r="MG4"/>
  <c r="ME100" i="5"/>
  <c r="MD101"/>
  <c r="MD85"/>
  <c r="ME84"/>
  <c r="ME20"/>
  <c r="MD21"/>
  <c r="MD37"/>
  <c r="ME36"/>
  <c r="MD69"/>
  <c r="ME68"/>
  <c r="ME52"/>
  <c r="MD53"/>
  <c r="MG4"/>
  <c r="MF5"/>
  <c r="MH2" i="2"/>
  <c r="MI3"/>
  <c r="MH4"/>
  <c r="MF88" i="5" l="1"/>
  <c r="MF7"/>
  <c r="MF14"/>
  <c r="MF47"/>
  <c r="MF39"/>
  <c r="MF54"/>
  <c r="MF77"/>
  <c r="MF82"/>
  <c r="MF86"/>
  <c r="MF11"/>
  <c r="MF104"/>
  <c r="MF72"/>
  <c r="MF102"/>
  <c r="MF28"/>
  <c r="MF109"/>
  <c r="MF43"/>
  <c r="MF73"/>
  <c r="MF25"/>
  <c r="MF15"/>
  <c r="MF58"/>
  <c r="MF31"/>
  <c r="MF13"/>
  <c r="MF33"/>
  <c r="MF27"/>
  <c r="MF92"/>
  <c r="MF23"/>
  <c r="MF46"/>
  <c r="MF50"/>
  <c r="MF70"/>
  <c r="MF93"/>
  <c r="MF112"/>
  <c r="MF24"/>
  <c r="MF74"/>
  <c r="MF89"/>
  <c r="MF106"/>
  <c r="MF17"/>
  <c r="MF62"/>
  <c r="MF76"/>
  <c r="MF10"/>
  <c r="MF105"/>
  <c r="MF57"/>
  <c r="MF6"/>
  <c r="MF29"/>
  <c r="MF32"/>
  <c r="MF55"/>
  <c r="MF81"/>
  <c r="MF98"/>
  <c r="MF22"/>
  <c r="MF44"/>
  <c r="MF64"/>
  <c r="MF97"/>
  <c r="MF12"/>
  <c r="MF34"/>
  <c r="MF63"/>
  <c r="MF91"/>
  <c r="MF108"/>
  <c r="MF79"/>
  <c r="MF90"/>
  <c r="MF66"/>
  <c r="MF59"/>
  <c r="MF56"/>
  <c r="MF30"/>
  <c r="MF113"/>
  <c r="MF26"/>
  <c r="MF45"/>
  <c r="MF49"/>
  <c r="MF75"/>
  <c r="MF96"/>
  <c r="MF8"/>
  <c r="MF41"/>
  <c r="MF48"/>
  <c r="MF87"/>
  <c r="MF9"/>
  <c r="MF38"/>
  <c r="MF61"/>
  <c r="MF80"/>
  <c r="MF16"/>
  <c r="MF42"/>
  <c r="MF65"/>
  <c r="MF71"/>
  <c r="MF94"/>
  <c r="MF111"/>
  <c r="MF18"/>
  <c r="MF40"/>
  <c r="MF60"/>
  <c r="MF78"/>
  <c r="MF114"/>
  <c r="MF103"/>
  <c r="MF95"/>
  <c r="MG2"/>
  <c r="MG106" s="1"/>
  <c r="MF110"/>
  <c r="MI3" i="6"/>
  <c r="MH4"/>
  <c r="ME53" i="5"/>
  <c r="MF52"/>
  <c r="MH4"/>
  <c r="MG5"/>
  <c r="ME69"/>
  <c r="MF68"/>
  <c r="ME101"/>
  <c r="MF100"/>
  <c r="MF20"/>
  <c r="ME21"/>
  <c r="MF84"/>
  <c r="ME85"/>
  <c r="MF36"/>
  <c r="ME37"/>
  <c r="MI2" i="2"/>
  <c r="MJ3"/>
  <c r="MI4"/>
  <c r="MG46" i="5" l="1"/>
  <c r="MG87"/>
  <c r="MG98"/>
  <c r="MG88"/>
  <c r="MG10"/>
  <c r="MG39"/>
  <c r="MG79"/>
  <c r="MG15"/>
  <c r="MG25"/>
  <c r="MG107"/>
  <c r="MG18"/>
  <c r="MG7"/>
  <c r="MG59"/>
  <c r="MG82"/>
  <c r="MG70"/>
  <c r="MG92"/>
  <c r="MG23"/>
  <c r="MG72"/>
  <c r="MG12"/>
  <c r="MG44"/>
  <c r="MG40"/>
  <c r="MG74"/>
  <c r="MG105"/>
  <c r="MG56"/>
  <c r="MG11"/>
  <c r="MG48"/>
  <c r="MG89"/>
  <c r="MG13"/>
  <c r="MG33"/>
  <c r="MG93"/>
  <c r="MG14"/>
  <c r="MG57"/>
  <c r="MG113"/>
  <c r="MG29"/>
  <c r="MG58"/>
  <c r="MG94"/>
  <c r="MG17"/>
  <c r="MG43"/>
  <c r="MG63"/>
  <c r="MG64"/>
  <c r="MG91"/>
  <c r="MG111"/>
  <c r="MG77"/>
  <c r="MG96"/>
  <c r="MG54"/>
  <c r="MG75"/>
  <c r="MG45"/>
  <c r="MG26"/>
  <c r="MG50"/>
  <c r="MG110"/>
  <c r="MG32"/>
  <c r="MG65"/>
  <c r="MG6"/>
  <c r="MG41"/>
  <c r="MG80"/>
  <c r="MG28"/>
  <c r="MG30"/>
  <c r="MG71"/>
  <c r="MG112"/>
  <c r="MG22"/>
  <c r="MG34"/>
  <c r="MG66"/>
  <c r="MG90"/>
  <c r="MG103"/>
  <c r="MG60"/>
  <c r="MG81"/>
  <c r="MG114"/>
  <c r="MG38"/>
  <c r="MG8"/>
  <c r="MG24"/>
  <c r="MG55"/>
  <c r="MG97"/>
  <c r="MG27"/>
  <c r="MG62"/>
  <c r="MG108"/>
  <c r="MG47"/>
  <c r="MG78"/>
  <c r="MG9"/>
  <c r="MG31"/>
  <c r="MG49"/>
  <c r="MG102"/>
  <c r="MG16"/>
  <c r="MG42"/>
  <c r="MG73"/>
  <c r="MG76"/>
  <c r="MG95"/>
  <c r="MG61"/>
  <c r="MG86"/>
  <c r="MG104"/>
  <c r="MH2"/>
  <c r="MH104" s="1"/>
  <c r="MG109"/>
  <c r="MJ3" i="6"/>
  <c r="MI4"/>
  <c r="MG100" i="5"/>
  <c r="MF101"/>
  <c r="MH5"/>
  <c r="MI4"/>
  <c r="MG68"/>
  <c r="MF69"/>
  <c r="MF53"/>
  <c r="MG52"/>
  <c r="MG84"/>
  <c r="MF85"/>
  <c r="MF37"/>
  <c r="MG36"/>
  <c r="MF21"/>
  <c r="MG20"/>
  <c r="MJ2" i="2"/>
  <c r="MK3"/>
  <c r="MJ4"/>
  <c r="MH112" i="5" l="1"/>
  <c r="MH98"/>
  <c r="MH28"/>
  <c r="MH86"/>
  <c r="MH8"/>
  <c r="MH76"/>
  <c r="MH26"/>
  <c r="MH32"/>
  <c r="MH62"/>
  <c r="MH27"/>
  <c r="MH54"/>
  <c r="MH42"/>
  <c r="MH7"/>
  <c r="MH49"/>
  <c r="MH108"/>
  <c r="MH23"/>
  <c r="MH103"/>
  <c r="MH77"/>
  <c r="MH48"/>
  <c r="MH11"/>
  <c r="MH15"/>
  <c r="MH41"/>
  <c r="MH64"/>
  <c r="MH82"/>
  <c r="MH107"/>
  <c r="MH12"/>
  <c r="MH33"/>
  <c r="MH105"/>
  <c r="MH90"/>
  <c r="MH81"/>
  <c r="MH57"/>
  <c r="MH31"/>
  <c r="MH18"/>
  <c r="MH91"/>
  <c r="MH29"/>
  <c r="MH43"/>
  <c r="MH59"/>
  <c r="MH74"/>
  <c r="MH97"/>
  <c r="MH114"/>
  <c r="MH24"/>
  <c r="MH61"/>
  <c r="MH47"/>
  <c r="MH66"/>
  <c r="MH10"/>
  <c r="MH30"/>
  <c r="MH17"/>
  <c r="MH95"/>
  <c r="MH75"/>
  <c r="MH9"/>
  <c r="MH40"/>
  <c r="MH60"/>
  <c r="MH65"/>
  <c r="MH93"/>
  <c r="MH109"/>
  <c r="MH25"/>
  <c r="MH34"/>
  <c r="MH14"/>
  <c r="MH56"/>
  <c r="MH73"/>
  <c r="MH88"/>
  <c r="MH110"/>
  <c r="MH13"/>
  <c r="MH46"/>
  <c r="MH38"/>
  <c r="MH58"/>
  <c r="MH80"/>
  <c r="MH102"/>
  <c r="MH6"/>
  <c r="MH22"/>
  <c r="MH89"/>
  <c r="MH39"/>
  <c r="MH55"/>
  <c r="MH79"/>
  <c r="MH94"/>
  <c r="MH113"/>
  <c r="MH16"/>
  <c r="MH63"/>
  <c r="MH44"/>
  <c r="MH50"/>
  <c r="MH70"/>
  <c r="MH72"/>
  <c r="MH45"/>
  <c r="MH71"/>
  <c r="MH87"/>
  <c r="MH78"/>
  <c r="MH111"/>
  <c r="MH96"/>
  <c r="MH92"/>
  <c r="MI2"/>
  <c r="MI98" s="1"/>
  <c r="MH106"/>
  <c r="MJ4" i="6"/>
  <c r="MK3"/>
  <c r="MH20" i="5"/>
  <c r="MG21"/>
  <c r="MJ4"/>
  <c r="MI5"/>
  <c r="MH84"/>
  <c r="MG85"/>
  <c r="MH68"/>
  <c r="MG69"/>
  <c r="MG37"/>
  <c r="MH36"/>
  <c r="MH52"/>
  <c r="MG53"/>
  <c r="MG101"/>
  <c r="MH100"/>
  <c r="MK2" i="2"/>
  <c r="ML3"/>
  <c r="MK4"/>
  <c r="MI95" i="5" l="1"/>
  <c r="MI56"/>
  <c r="MI60"/>
  <c r="MI102"/>
  <c r="MI25"/>
  <c r="MI97"/>
  <c r="MI91"/>
  <c r="MI30"/>
  <c r="MI32"/>
  <c r="MI11"/>
  <c r="MI26"/>
  <c r="MI63"/>
  <c r="MI110"/>
  <c r="MI74"/>
  <c r="MI46"/>
  <c r="MI40"/>
  <c r="MI13"/>
  <c r="MI70"/>
  <c r="MI55"/>
  <c r="MI23"/>
  <c r="MI90"/>
  <c r="MI65"/>
  <c r="MI16"/>
  <c r="MI7"/>
  <c r="MI75"/>
  <c r="MI28"/>
  <c r="MI58"/>
  <c r="MI106"/>
  <c r="MI34"/>
  <c r="MI66"/>
  <c r="MI109"/>
  <c r="MI39"/>
  <c r="MI78"/>
  <c r="MI9"/>
  <c r="MI24"/>
  <c r="MI31"/>
  <c r="MI54"/>
  <c r="MI80"/>
  <c r="MI104"/>
  <c r="MI15"/>
  <c r="MI41"/>
  <c r="MI64"/>
  <c r="MI73"/>
  <c r="MI93"/>
  <c r="MI62"/>
  <c r="MI14"/>
  <c r="MI86"/>
  <c r="MI8"/>
  <c r="MI38"/>
  <c r="MI87"/>
  <c r="MI12"/>
  <c r="MI61"/>
  <c r="MI94"/>
  <c r="MI29"/>
  <c r="MI59"/>
  <c r="MI103"/>
  <c r="MI22"/>
  <c r="MI45"/>
  <c r="MI49"/>
  <c r="MI76"/>
  <c r="MI92"/>
  <c r="MI112"/>
  <c r="MI17"/>
  <c r="MI47"/>
  <c r="MI71"/>
  <c r="MI88"/>
  <c r="MI111"/>
  <c r="MI105"/>
  <c r="MI42"/>
  <c r="MI114"/>
  <c r="MI33"/>
  <c r="MI81"/>
  <c r="MI113"/>
  <c r="MI43"/>
  <c r="MI77"/>
  <c r="MI10"/>
  <c r="MI57"/>
  <c r="MI89"/>
  <c r="MI6"/>
  <c r="MI27"/>
  <c r="MI50"/>
  <c r="MI72"/>
  <c r="MI82"/>
  <c r="MI108"/>
  <c r="MI18"/>
  <c r="MI44"/>
  <c r="MI48"/>
  <c r="MI79"/>
  <c r="MI96"/>
  <c r="MI107"/>
  <c r="MJ2"/>
  <c r="MJ108" s="1"/>
  <c r="ML3" i="6"/>
  <c r="MK4"/>
  <c r="MH53" i="5"/>
  <c r="MI52"/>
  <c r="MH37"/>
  <c r="MI36"/>
  <c r="MH69"/>
  <c r="MI68"/>
  <c r="MK4"/>
  <c r="MJ5"/>
  <c r="MI84"/>
  <c r="MH85"/>
  <c r="MI20"/>
  <c r="MH21"/>
  <c r="MH101"/>
  <c r="MI100"/>
  <c r="ML2" i="2"/>
  <c r="MM3"/>
  <c r="ML4"/>
  <c r="MJ12" i="5" l="1"/>
  <c r="MJ106"/>
  <c r="MJ57"/>
  <c r="MJ59"/>
  <c r="MJ60"/>
  <c r="MJ91"/>
  <c r="MJ16"/>
  <c r="MJ78"/>
  <c r="MJ102"/>
  <c r="MJ107"/>
  <c r="MJ92"/>
  <c r="MJ70"/>
  <c r="MJ63"/>
  <c r="MJ17"/>
  <c r="MJ30"/>
  <c r="MJ65"/>
  <c r="MJ24"/>
  <c r="MJ27"/>
  <c r="MJ113"/>
  <c r="MJ26"/>
  <c r="MJ96"/>
  <c r="MJ77"/>
  <c r="MJ45"/>
  <c r="MJ79"/>
  <c r="MJ38"/>
  <c r="MJ103"/>
  <c r="MJ41"/>
  <c r="MJ75"/>
  <c r="MJ42"/>
  <c r="MJ18"/>
  <c r="MJ110"/>
  <c r="MJ34"/>
  <c r="MJ76"/>
  <c r="MJ114"/>
  <c r="MJ14"/>
  <c r="MJ33"/>
  <c r="MJ49"/>
  <c r="MJ82"/>
  <c r="MJ104"/>
  <c r="MJ6"/>
  <c r="MJ29"/>
  <c r="MJ32"/>
  <c r="MJ48"/>
  <c r="MJ81"/>
  <c r="MJ98"/>
  <c r="MK2"/>
  <c r="MK109" s="1"/>
  <c r="MJ44"/>
  <c r="MJ111"/>
  <c r="MJ71"/>
  <c r="MJ22"/>
  <c r="MJ64"/>
  <c r="MJ97"/>
  <c r="MJ89"/>
  <c r="MJ56"/>
  <c r="MJ15"/>
  <c r="MJ61"/>
  <c r="MJ95"/>
  <c r="MJ11"/>
  <c r="MJ31"/>
  <c r="MJ58"/>
  <c r="MJ73"/>
  <c r="MJ90"/>
  <c r="MJ109"/>
  <c r="MJ23"/>
  <c r="MJ46"/>
  <c r="MJ50"/>
  <c r="MJ74"/>
  <c r="MJ93"/>
  <c r="MJ112"/>
  <c r="MJ25"/>
  <c r="MJ94"/>
  <c r="MJ62"/>
  <c r="MJ8"/>
  <c r="MJ47"/>
  <c r="MJ87"/>
  <c r="MJ72"/>
  <c r="MJ40"/>
  <c r="MJ9"/>
  <c r="MJ43"/>
  <c r="MJ80"/>
  <c r="MJ10"/>
  <c r="MJ13"/>
  <c r="MJ39"/>
  <c r="MJ55"/>
  <c r="MJ88"/>
  <c r="MJ105"/>
  <c r="MJ7"/>
  <c r="MJ28"/>
  <c r="MJ54"/>
  <c r="MJ66"/>
  <c r="MJ86"/>
  <c r="ML4" i="6"/>
  <c r="MM3"/>
  <c r="MI101" i="5"/>
  <c r="MJ100"/>
  <c r="MJ84"/>
  <c r="MI85"/>
  <c r="MJ68"/>
  <c r="MI69"/>
  <c r="MJ20"/>
  <c r="MI21"/>
  <c r="MJ36"/>
  <c r="MI37"/>
  <c r="MJ52"/>
  <c r="MI53"/>
  <c r="MK5"/>
  <c r="ML4"/>
  <c r="MM2" i="2"/>
  <c r="MN3"/>
  <c r="MM4"/>
  <c r="MK60" i="5" l="1"/>
  <c r="MK61"/>
  <c r="MK111"/>
  <c r="MK9"/>
  <c r="MK43"/>
  <c r="MK24"/>
  <c r="MK98"/>
  <c r="MK44"/>
  <c r="MK63"/>
  <c r="MK15"/>
  <c r="MK27"/>
  <c r="MK26"/>
  <c r="MK17"/>
  <c r="MK91"/>
  <c r="MK79"/>
  <c r="MK82"/>
  <c r="MK58"/>
  <c r="MK80"/>
  <c r="MK64"/>
  <c r="MK73"/>
  <c r="MK34"/>
  <c r="MK104"/>
  <c r="ML2"/>
  <c r="ML107" s="1"/>
  <c r="MK11"/>
  <c r="MK89"/>
  <c r="MK47"/>
  <c r="MK102"/>
  <c r="MK32"/>
  <c r="MK65"/>
  <c r="MK110"/>
  <c r="MK78"/>
  <c r="MK45"/>
  <c r="MK23"/>
  <c r="MK57"/>
  <c r="MK97"/>
  <c r="MK16"/>
  <c r="MK42"/>
  <c r="MK50"/>
  <c r="MK77"/>
  <c r="MK95"/>
  <c r="MK6"/>
  <c r="MK18"/>
  <c r="MK33"/>
  <c r="MK66"/>
  <c r="MK81"/>
  <c r="MK106"/>
  <c r="MK48"/>
  <c r="MK113"/>
  <c r="MK56"/>
  <c r="MK8"/>
  <c r="MK55"/>
  <c r="MK87"/>
  <c r="MK31"/>
  <c r="MK7"/>
  <c r="MK94"/>
  <c r="MK46"/>
  <c r="MK76"/>
  <c r="MK10"/>
  <c r="MK25"/>
  <c r="MK40"/>
  <c r="MK70"/>
  <c r="MK88"/>
  <c r="MK107"/>
  <c r="MK12"/>
  <c r="MK38"/>
  <c r="MK62"/>
  <c r="MK86"/>
  <c r="MK96"/>
  <c r="MK114"/>
  <c r="MK14"/>
  <c r="MK93"/>
  <c r="MK54"/>
  <c r="MK112"/>
  <c r="MK30"/>
  <c r="MK75"/>
  <c r="MK28"/>
  <c r="MK105"/>
  <c r="MK71"/>
  <c r="MK29"/>
  <c r="MK74"/>
  <c r="MK108"/>
  <c r="MK22"/>
  <c r="MK41"/>
  <c r="MK49"/>
  <c r="MK90"/>
  <c r="MK103"/>
  <c r="MK13"/>
  <c r="MK39"/>
  <c r="MK59"/>
  <c r="MK72"/>
  <c r="MK92"/>
  <c r="MM4" i="6"/>
  <c r="MN3"/>
  <c r="MJ53" i="5"/>
  <c r="MK52"/>
  <c r="MK84"/>
  <c r="MJ85"/>
  <c r="ML5"/>
  <c r="MM4"/>
  <c r="MJ21"/>
  <c r="MK20"/>
  <c r="MJ69"/>
  <c r="MK68"/>
  <c r="MK100"/>
  <c r="MJ101"/>
  <c r="MK36"/>
  <c r="MJ37"/>
  <c r="MN2" i="2"/>
  <c r="MO3"/>
  <c r="MN4"/>
  <c r="ML45" i="5" l="1"/>
  <c r="ML61"/>
  <c r="ML26"/>
  <c r="ML87"/>
  <c r="ML108"/>
  <c r="ML47"/>
  <c r="ML12"/>
  <c r="ML90"/>
  <c r="ML49"/>
  <c r="ML29"/>
  <c r="ML92"/>
  <c r="ML34"/>
  <c r="ML6"/>
  <c r="ML81"/>
  <c r="ML63"/>
  <c r="ML14"/>
  <c r="ML27"/>
  <c r="ML105"/>
  <c r="ML66"/>
  <c r="ML43"/>
  <c r="ML74"/>
  <c r="ML50"/>
  <c r="ML70"/>
  <c r="ML44"/>
  <c r="ML111"/>
  <c r="ML71"/>
  <c r="ML10"/>
  <c r="ML33"/>
  <c r="ML56"/>
  <c r="ML73"/>
  <c r="ML88"/>
  <c r="ML110"/>
  <c r="ML18"/>
  <c r="ML32"/>
  <c r="ML55"/>
  <c r="ML75"/>
  <c r="ML91"/>
  <c r="ML112"/>
  <c r="ML28"/>
  <c r="ML42"/>
  <c r="ML62"/>
  <c r="ML80"/>
  <c r="ML16"/>
  <c r="ML13"/>
  <c r="ML96"/>
  <c r="ML72"/>
  <c r="ML22"/>
  <c r="ML106"/>
  <c r="ML24"/>
  <c r="ML38"/>
  <c r="ML58"/>
  <c r="ML76"/>
  <c r="ML102"/>
  <c r="ML8"/>
  <c r="ML23"/>
  <c r="ML30"/>
  <c r="ML57"/>
  <c r="ML86"/>
  <c r="ML103"/>
  <c r="ML9"/>
  <c r="ML40"/>
  <c r="ML60"/>
  <c r="ML65"/>
  <c r="ML93"/>
  <c r="ML104"/>
  <c r="ML46"/>
  <c r="ML78"/>
  <c r="ML48"/>
  <c r="ML11"/>
  <c r="ML89"/>
  <c r="ML25"/>
  <c r="ML39"/>
  <c r="ML59"/>
  <c r="ML79"/>
  <c r="ML94"/>
  <c r="ML113"/>
  <c r="ML17"/>
  <c r="ML31"/>
  <c r="ML54"/>
  <c r="ML77"/>
  <c r="ML95"/>
  <c r="ML7"/>
  <c r="ML15"/>
  <c r="ML41"/>
  <c r="ML64"/>
  <c r="ML82"/>
  <c r="ML97"/>
  <c r="ML114"/>
  <c r="ML98"/>
  <c r="ML109"/>
  <c r="MM2"/>
  <c r="MM109" s="1"/>
  <c r="MO3" i="6"/>
  <c r="MN4"/>
  <c r="ML20" i="5"/>
  <c r="MK21"/>
  <c r="MM5"/>
  <c r="MN4"/>
  <c r="MK53"/>
  <c r="ML52"/>
  <c r="MK101"/>
  <c r="ML100"/>
  <c r="ML68"/>
  <c r="MK69"/>
  <c r="ML36"/>
  <c r="MK37"/>
  <c r="MK85"/>
  <c r="ML84"/>
  <c r="MO2" i="2"/>
  <c r="MP3"/>
  <c r="MO4"/>
  <c r="MM30" i="5" l="1"/>
  <c r="MM28"/>
  <c r="MM16"/>
  <c r="MM55"/>
  <c r="MM58"/>
  <c r="MM25"/>
  <c r="MM62"/>
  <c r="MM104"/>
  <c r="MM81"/>
  <c r="MM42"/>
  <c r="MM6"/>
  <c r="MM24"/>
  <c r="MM44"/>
  <c r="MM12"/>
  <c r="MM86"/>
  <c r="MM95"/>
  <c r="MM29"/>
  <c r="MM59"/>
  <c r="MM105"/>
  <c r="MM18"/>
  <c r="MM96"/>
  <c r="MM71"/>
  <c r="MM63"/>
  <c r="MM78"/>
  <c r="MM11"/>
  <c r="MM50"/>
  <c r="MM82"/>
  <c r="MM26"/>
  <c r="MM60"/>
  <c r="MM91"/>
  <c r="MM22"/>
  <c r="MM56"/>
  <c r="MM92"/>
  <c r="MM15"/>
  <c r="MM41"/>
  <c r="MM49"/>
  <c r="MM73"/>
  <c r="MM93"/>
  <c r="MM111"/>
  <c r="MM13"/>
  <c r="MM43"/>
  <c r="MM64"/>
  <c r="MM77"/>
  <c r="MM102"/>
  <c r="MM89"/>
  <c r="MM39"/>
  <c r="MM110"/>
  <c r="MM32"/>
  <c r="MM74"/>
  <c r="MM8"/>
  <c r="MM38"/>
  <c r="MM87"/>
  <c r="MM9"/>
  <c r="MM31"/>
  <c r="MM80"/>
  <c r="MM7"/>
  <c r="MM23"/>
  <c r="MM46"/>
  <c r="MM65"/>
  <c r="MM90"/>
  <c r="MM108"/>
  <c r="MM14"/>
  <c r="MM40"/>
  <c r="MM48"/>
  <c r="MM79"/>
  <c r="MM97"/>
  <c r="MM103"/>
  <c r="MM57"/>
  <c r="MM70"/>
  <c r="MM27"/>
  <c r="MM72"/>
  <c r="MM107"/>
  <c r="MM33"/>
  <c r="MM75"/>
  <c r="MM113"/>
  <c r="MM45"/>
  <c r="MM76"/>
  <c r="MM112"/>
  <c r="MM17"/>
  <c r="MM47"/>
  <c r="MM54"/>
  <c r="MM88"/>
  <c r="MM98"/>
  <c r="MM10"/>
  <c r="MM34"/>
  <c r="MM61"/>
  <c r="MM66"/>
  <c r="MM94"/>
  <c r="MM106"/>
  <c r="MN2"/>
  <c r="MN96" s="1"/>
  <c r="MM114"/>
  <c r="MO4" i="6"/>
  <c r="MP3"/>
  <c r="MM84" i="5"/>
  <c r="ML85"/>
  <c r="MM68"/>
  <c r="ML69"/>
  <c r="MM100"/>
  <c r="ML101"/>
  <c r="MN5"/>
  <c r="MO4"/>
  <c r="ML37"/>
  <c r="MM36"/>
  <c r="ML53"/>
  <c r="MM52"/>
  <c r="MM20"/>
  <c r="ML21"/>
  <c r="MP2" i="2"/>
  <c r="MQ3"/>
  <c r="MP4"/>
  <c r="MN94" i="5" l="1"/>
  <c r="MN113"/>
  <c r="MN16"/>
  <c r="MN63"/>
  <c r="MN40"/>
  <c r="MN71"/>
  <c r="MN82"/>
  <c r="MN14"/>
  <c r="MN39"/>
  <c r="MN18"/>
  <c r="MN59"/>
  <c r="MN17"/>
  <c r="MN92"/>
  <c r="MN50"/>
  <c r="MN9"/>
  <c r="MN60"/>
  <c r="MN111"/>
  <c r="MN41"/>
  <c r="MN91"/>
  <c r="MN12"/>
  <c r="MN106"/>
  <c r="MN61"/>
  <c r="MN33"/>
  <c r="MN47"/>
  <c r="MN8"/>
  <c r="MN78"/>
  <c r="MN30"/>
  <c r="MN107"/>
  <c r="MN43"/>
  <c r="MN104"/>
  <c r="MN13"/>
  <c r="MN55"/>
  <c r="MN77"/>
  <c r="MN24"/>
  <c r="MN103"/>
  <c r="MN65"/>
  <c r="MN27"/>
  <c r="MN87"/>
  <c r="MN42"/>
  <c r="MN80"/>
  <c r="MN22"/>
  <c r="MN62"/>
  <c r="MN10"/>
  <c r="MN38"/>
  <c r="MN49"/>
  <c r="MN88"/>
  <c r="MN110"/>
  <c r="MN54"/>
  <c r="MN75"/>
  <c r="MN105"/>
  <c r="MN76"/>
  <c r="MN73"/>
  <c r="MN97"/>
  <c r="MN25"/>
  <c r="MN58"/>
  <c r="MN28"/>
  <c r="MN108"/>
  <c r="MN7"/>
  <c r="MN86"/>
  <c r="MN102"/>
  <c r="MN64"/>
  <c r="MO2"/>
  <c r="MO104" s="1"/>
  <c r="MN31"/>
  <c r="MN72"/>
  <c r="MN89"/>
  <c r="MN109"/>
  <c r="MN23"/>
  <c r="MN46"/>
  <c r="MN57"/>
  <c r="MN70"/>
  <c r="MN93"/>
  <c r="MN112"/>
  <c r="MN15"/>
  <c r="MN44"/>
  <c r="MN66"/>
  <c r="MN95"/>
  <c r="MN6"/>
  <c r="MN29"/>
  <c r="MN32"/>
  <c r="MN48"/>
  <c r="MN81"/>
  <c r="MN98"/>
  <c r="MN11"/>
  <c r="MN34"/>
  <c r="MN74"/>
  <c r="MN90"/>
  <c r="MN114"/>
  <c r="MN26"/>
  <c r="MN45"/>
  <c r="MN56"/>
  <c r="MN79"/>
  <c r="MP4" i="6"/>
  <c r="MQ3"/>
  <c r="MM21" i="5"/>
  <c r="MN20"/>
  <c r="MM53"/>
  <c r="MN52"/>
  <c r="MO5"/>
  <c r="MP4"/>
  <c r="MM69"/>
  <c r="MN68"/>
  <c r="MM37"/>
  <c r="MN36"/>
  <c r="MN100"/>
  <c r="MM101"/>
  <c r="MN84"/>
  <c r="MM85"/>
  <c r="MQ2" i="2"/>
  <c r="MR3"/>
  <c r="MQ4"/>
  <c r="MO72" i="5" l="1"/>
  <c r="MO32"/>
  <c r="MO45"/>
  <c r="MO98"/>
  <c r="MO14"/>
  <c r="MO60"/>
  <c r="MO88"/>
  <c r="MO66"/>
  <c r="MO95"/>
  <c r="MO76"/>
  <c r="MO105"/>
  <c r="MO7"/>
  <c r="MO46"/>
  <c r="MO71"/>
  <c r="MO8"/>
  <c r="MO56"/>
  <c r="MO10"/>
  <c r="MO47"/>
  <c r="MO63"/>
  <c r="MO27"/>
  <c r="MO62"/>
  <c r="MO91"/>
  <c r="MO25"/>
  <c r="MO26"/>
  <c r="MO57"/>
  <c r="MO112"/>
  <c r="MO16"/>
  <c r="MO17"/>
  <c r="MO44"/>
  <c r="MO82"/>
  <c r="MO23"/>
  <c r="MO97"/>
  <c r="MO87"/>
  <c r="MO24"/>
  <c r="MO70"/>
  <c r="MO33"/>
  <c r="MO75"/>
  <c r="MO11"/>
  <c r="MO50"/>
  <c r="MO108"/>
  <c r="MO42"/>
  <c r="MO64"/>
  <c r="MO107"/>
  <c r="MO43"/>
  <c r="MO55"/>
  <c r="MO111"/>
  <c r="MO30"/>
  <c r="MO86"/>
  <c r="MO89"/>
  <c r="MO22"/>
  <c r="MO13"/>
  <c r="MO92"/>
  <c r="MO103"/>
  <c r="MO74"/>
  <c r="MO78"/>
  <c r="MO59"/>
  <c r="MO94"/>
  <c r="MO48"/>
  <c r="MO39"/>
  <c r="MO109"/>
  <c r="MP2"/>
  <c r="MP105" s="1"/>
  <c r="MO29"/>
  <c r="MO54"/>
  <c r="MO90"/>
  <c r="MO110"/>
  <c r="MO12"/>
  <c r="MO38"/>
  <c r="MO58"/>
  <c r="MO77"/>
  <c r="MO96"/>
  <c r="MO114"/>
  <c r="MO102"/>
  <c r="MO28"/>
  <c r="MO41"/>
  <c r="MO65"/>
  <c r="MO93"/>
  <c r="MO6"/>
  <c r="MO18"/>
  <c r="MO40"/>
  <c r="MO73"/>
  <c r="MO81"/>
  <c r="MO106"/>
  <c r="MO9"/>
  <c r="MO31"/>
  <c r="MO49"/>
  <c r="MO80"/>
  <c r="MO113"/>
  <c r="MO15"/>
  <c r="MO34"/>
  <c r="MO61"/>
  <c r="MO79"/>
  <c r="MQ4" i="6"/>
  <c r="MR3"/>
  <c r="MN85" i="5"/>
  <c r="MO84"/>
  <c r="MO36"/>
  <c r="MN37"/>
  <c r="MP5"/>
  <c r="MQ4"/>
  <c r="MO20"/>
  <c r="MN21"/>
  <c r="MO100"/>
  <c r="MN101"/>
  <c r="MN69"/>
  <c r="MO68"/>
  <c r="MO52"/>
  <c r="MN53"/>
  <c r="MR2" i="2"/>
  <c r="MS3"/>
  <c r="MR4"/>
  <c r="MP71" i="5" l="1"/>
  <c r="MP95"/>
  <c r="MP93"/>
  <c r="MP17"/>
  <c r="MP9"/>
  <c r="MP98"/>
  <c r="MP78"/>
  <c r="MP45"/>
  <c r="MP25"/>
  <c r="MP114"/>
  <c r="MP28"/>
  <c r="MP58"/>
  <c r="MP22"/>
  <c r="MP106"/>
  <c r="MP41"/>
  <c r="MP31"/>
  <c r="MP6"/>
  <c r="MP89"/>
  <c r="MP79"/>
  <c r="MP59"/>
  <c r="MP39"/>
  <c r="MP43"/>
  <c r="MP80"/>
  <c r="MP65"/>
  <c r="MP15"/>
  <c r="MP107"/>
  <c r="MP76"/>
  <c r="MP18"/>
  <c r="MP32"/>
  <c r="MP55"/>
  <c r="MP75"/>
  <c r="MP91"/>
  <c r="MP112"/>
  <c r="MP16"/>
  <c r="MP46"/>
  <c r="MP50"/>
  <c r="MP87"/>
  <c r="MP104"/>
  <c r="MP12"/>
  <c r="MP33"/>
  <c r="MP56"/>
  <c r="MP73"/>
  <c r="MP94"/>
  <c r="MP63"/>
  <c r="MP97"/>
  <c r="MP60"/>
  <c r="MP11"/>
  <c r="MP82"/>
  <c r="MP70"/>
  <c r="MP10"/>
  <c r="MP26"/>
  <c r="MP49"/>
  <c r="MP66"/>
  <c r="MP81"/>
  <c r="MP108"/>
  <c r="MP13"/>
  <c r="MP47"/>
  <c r="MP54"/>
  <c r="MP74"/>
  <c r="MP96"/>
  <c r="MP7"/>
  <c r="MP27"/>
  <c r="MP34"/>
  <c r="MP61"/>
  <c r="MP90"/>
  <c r="MP29"/>
  <c r="MP40"/>
  <c r="MP109"/>
  <c r="MP64"/>
  <c r="MP42"/>
  <c r="MP8"/>
  <c r="MP23"/>
  <c r="MP30"/>
  <c r="MP57"/>
  <c r="MP86"/>
  <c r="MP103"/>
  <c r="MP14"/>
  <c r="MP44"/>
  <c r="MP48"/>
  <c r="MP72"/>
  <c r="MP92"/>
  <c r="MP111"/>
  <c r="MP24"/>
  <c r="MP38"/>
  <c r="MP62"/>
  <c r="MP77"/>
  <c r="MP88"/>
  <c r="MP102"/>
  <c r="MP113"/>
  <c r="MP110"/>
  <c r="MQ2"/>
  <c r="MQ113" s="1"/>
  <c r="MR4" i="6"/>
  <c r="MS3"/>
  <c r="MP20" i="5"/>
  <c r="MO21"/>
  <c r="MO53"/>
  <c r="MP52"/>
  <c r="MP68"/>
  <c r="MO69"/>
  <c r="MO37"/>
  <c r="MP36"/>
  <c r="MP84"/>
  <c r="MO85"/>
  <c r="MO101"/>
  <c r="MP100"/>
  <c r="MQ5"/>
  <c r="MR4"/>
  <c r="MS2" i="2"/>
  <c r="MT3"/>
  <c r="MS4"/>
  <c r="MQ71" i="5" l="1"/>
  <c r="MQ15"/>
  <c r="MQ102"/>
  <c r="MQ95"/>
  <c r="MQ112"/>
  <c r="MQ107"/>
  <c r="MQ48"/>
  <c r="MQ28"/>
  <c r="MQ64"/>
  <c r="MQ59"/>
  <c r="MQ9"/>
  <c r="MQ25"/>
  <c r="MQ13"/>
  <c r="MQ38"/>
  <c r="MQ93"/>
  <c r="MQ65"/>
  <c r="MQ77"/>
  <c r="MQ58"/>
  <c r="MQ23"/>
  <c r="MQ43"/>
  <c r="MQ8"/>
  <c r="MQ87"/>
  <c r="MQ92"/>
  <c r="MQ104"/>
  <c r="MQ47"/>
  <c r="MQ88"/>
  <c r="MQ6"/>
  <c r="MQ50"/>
  <c r="MQ82"/>
  <c r="MQ18"/>
  <c r="MQ60"/>
  <c r="MQ96"/>
  <c r="MQ14"/>
  <c r="MQ40"/>
  <c r="MQ56"/>
  <c r="MQ79"/>
  <c r="MQ97"/>
  <c r="MQ114"/>
  <c r="MQ29"/>
  <c r="MQ39"/>
  <c r="MQ55"/>
  <c r="MQ81"/>
  <c r="MQ110"/>
  <c r="MQ76"/>
  <c r="MQ22"/>
  <c r="MQ45"/>
  <c r="MQ54"/>
  <c r="MQ41"/>
  <c r="MQ73"/>
  <c r="MQ111"/>
  <c r="MQ32"/>
  <c r="MQ78"/>
  <c r="MQ11"/>
  <c r="MQ46"/>
  <c r="MQ90"/>
  <c r="MQ12"/>
  <c r="MQ34"/>
  <c r="MQ61"/>
  <c r="MQ66"/>
  <c r="MQ94"/>
  <c r="MQ109"/>
  <c r="MQ26"/>
  <c r="MQ33"/>
  <c r="MQ49"/>
  <c r="MQ75"/>
  <c r="MQ91"/>
  <c r="MQ31"/>
  <c r="MQ80"/>
  <c r="MQ24"/>
  <c r="MQ17"/>
  <c r="MQ63"/>
  <c r="MQ98"/>
  <c r="MQ27"/>
  <c r="MQ72"/>
  <c r="MQ108"/>
  <c r="MQ44"/>
  <c r="MQ74"/>
  <c r="MQ7"/>
  <c r="MQ16"/>
  <c r="MQ42"/>
  <c r="MQ62"/>
  <c r="MQ86"/>
  <c r="MQ105"/>
  <c r="MQ10"/>
  <c r="MQ30"/>
  <c r="MQ57"/>
  <c r="MQ70"/>
  <c r="MQ89"/>
  <c r="MQ106"/>
  <c r="MQ103"/>
  <c r="MR2"/>
  <c r="MR105" s="1"/>
  <c r="MS4" i="6"/>
  <c r="MT3"/>
  <c r="MP101" i="5"/>
  <c r="MQ100"/>
  <c r="MQ84"/>
  <c r="MP85"/>
  <c r="MP53"/>
  <c r="MQ52"/>
  <c r="MR5"/>
  <c r="MS4"/>
  <c r="MP37"/>
  <c r="MQ36"/>
  <c r="MP69"/>
  <c r="MQ68"/>
  <c r="MP21"/>
  <c r="MQ20"/>
  <c r="MT2" i="2"/>
  <c r="MU3"/>
  <c r="MT4"/>
  <c r="MR42" i="5" l="1"/>
  <c r="MR46"/>
  <c r="MR94"/>
  <c r="MR26"/>
  <c r="MR39"/>
  <c r="MR29"/>
  <c r="MR16"/>
  <c r="MR72"/>
  <c r="MR6"/>
  <c r="MR112"/>
  <c r="MR18"/>
  <c r="MR50"/>
  <c r="MR13"/>
  <c r="MR66"/>
  <c r="MR70"/>
  <c r="MR78"/>
  <c r="MR111"/>
  <c r="MR103"/>
  <c r="MR40"/>
  <c r="MR10"/>
  <c r="MR75"/>
  <c r="MR23"/>
  <c r="MR54"/>
  <c r="MR24"/>
  <c r="MR65"/>
  <c r="MR106"/>
  <c r="MR34"/>
  <c r="MR82"/>
  <c r="MR114"/>
  <c r="MR33"/>
  <c r="MR81"/>
  <c r="MR98"/>
  <c r="MR96"/>
  <c r="MR74"/>
  <c r="MR28"/>
  <c r="MR108"/>
  <c r="MR25"/>
  <c r="MR44"/>
  <c r="MR48"/>
  <c r="MR89"/>
  <c r="MR102"/>
  <c r="MR12"/>
  <c r="MR38"/>
  <c r="MR62"/>
  <c r="MR71"/>
  <c r="MR91"/>
  <c r="MR110"/>
  <c r="MR27"/>
  <c r="MR30"/>
  <c r="MR61"/>
  <c r="MR45"/>
  <c r="MR93"/>
  <c r="MR8"/>
  <c r="MR47"/>
  <c r="MR87"/>
  <c r="MR15"/>
  <c r="MR64"/>
  <c r="MR95"/>
  <c r="MR14"/>
  <c r="MR60"/>
  <c r="MR32"/>
  <c r="MR55"/>
  <c r="MR56"/>
  <c r="MR57"/>
  <c r="MR7"/>
  <c r="MR86"/>
  <c r="MR22"/>
  <c r="MR41"/>
  <c r="MR49"/>
  <c r="MR76"/>
  <c r="MR97"/>
  <c r="MR9"/>
  <c r="MR17"/>
  <c r="MR43"/>
  <c r="MR63"/>
  <c r="MR80"/>
  <c r="MR107"/>
  <c r="MR11"/>
  <c r="MR31"/>
  <c r="MR58"/>
  <c r="MR59"/>
  <c r="MR73"/>
  <c r="MR77"/>
  <c r="MR90"/>
  <c r="MR88"/>
  <c r="MR79"/>
  <c r="MR113"/>
  <c r="MR104"/>
  <c r="MR92"/>
  <c r="MS2"/>
  <c r="MS105" s="1"/>
  <c r="MR109"/>
  <c r="MU3" i="6"/>
  <c r="MT4"/>
  <c r="MR20" i="5"/>
  <c r="MQ21"/>
  <c r="MQ37"/>
  <c r="MR36"/>
  <c r="MQ85"/>
  <c r="MR84"/>
  <c r="MR52"/>
  <c r="MQ53"/>
  <c r="MQ101"/>
  <c r="MR100"/>
  <c r="MR68"/>
  <c r="MQ69"/>
  <c r="MT4"/>
  <c r="MS5"/>
  <c r="MU2" i="2"/>
  <c r="MV3"/>
  <c r="MU4"/>
  <c r="MS13" i="5" l="1"/>
  <c r="MS24"/>
  <c r="MS73"/>
  <c r="MS39"/>
  <c r="MS76"/>
  <c r="MS17"/>
  <c r="MS54"/>
  <c r="MS44"/>
  <c r="MS29"/>
  <c r="MS28"/>
  <c r="MS16"/>
  <c r="MS59"/>
  <c r="MS10"/>
  <c r="MS94"/>
  <c r="MS63"/>
  <c r="MS109"/>
  <c r="MS91"/>
  <c r="MS92"/>
  <c r="MS78"/>
  <c r="MS72"/>
  <c r="MS48"/>
  <c r="MS74"/>
  <c r="MS25"/>
  <c r="MS95"/>
  <c r="MS26"/>
  <c r="MS49"/>
  <c r="MS102"/>
  <c r="MS66"/>
  <c r="MS38"/>
  <c r="MS22"/>
  <c r="MS61"/>
  <c r="MS103"/>
  <c r="MS12"/>
  <c r="MS31"/>
  <c r="MS58"/>
  <c r="MS77"/>
  <c r="MS96"/>
  <c r="MS114"/>
  <c r="MS27"/>
  <c r="MS46"/>
  <c r="MS50"/>
  <c r="MS75"/>
  <c r="MS42"/>
  <c r="MS62"/>
  <c r="MS41"/>
  <c r="MS82"/>
  <c r="MS9"/>
  <c r="MS97"/>
  <c r="MS88"/>
  <c r="MS34"/>
  <c r="MS90"/>
  <c r="MS6"/>
  <c r="MS18"/>
  <c r="MS33"/>
  <c r="MS60"/>
  <c r="MS81"/>
  <c r="MS106"/>
  <c r="MS8"/>
  <c r="MS32"/>
  <c r="MS55"/>
  <c r="MS65"/>
  <c r="MS98"/>
  <c r="MS110"/>
  <c r="MS7"/>
  <c r="MS23"/>
  <c r="MS80"/>
  <c r="MS40"/>
  <c r="MS107"/>
  <c r="MS47"/>
  <c r="MS71"/>
  <c r="MS112"/>
  <c r="MS86"/>
  <c r="MS70"/>
  <c r="MS43"/>
  <c r="MS64"/>
  <c r="MS111"/>
  <c r="MS15"/>
  <c r="MS30"/>
  <c r="MS57"/>
  <c r="MS79"/>
  <c r="MS104"/>
  <c r="MS11"/>
  <c r="MS14"/>
  <c r="MS45"/>
  <c r="MS56"/>
  <c r="MS89"/>
  <c r="MS93"/>
  <c r="MS87"/>
  <c r="MS113"/>
  <c r="MS108"/>
  <c r="MT2"/>
  <c r="MT108" s="1"/>
  <c r="MV3" i="6"/>
  <c r="MU4"/>
  <c r="MU4" i="5"/>
  <c r="MT5"/>
  <c r="MS100"/>
  <c r="MR101"/>
  <c r="MS36"/>
  <c r="MR37"/>
  <c r="MS84"/>
  <c r="MR85"/>
  <c r="MS68"/>
  <c r="MR69"/>
  <c r="MR53"/>
  <c r="MS52"/>
  <c r="MS20"/>
  <c r="MR21"/>
  <c r="MV2" i="2"/>
  <c r="MW3"/>
  <c r="MV4"/>
  <c r="MT88" i="5" l="1"/>
  <c r="MT25"/>
  <c r="MT110"/>
  <c r="MT94"/>
  <c r="MT38"/>
  <c r="MT111"/>
  <c r="MT70"/>
  <c r="MT13"/>
  <c r="MT54"/>
  <c r="MT47"/>
  <c r="MT87"/>
  <c r="MT10"/>
  <c r="MT33"/>
  <c r="MT34"/>
  <c r="MT24"/>
  <c r="MT102"/>
  <c r="MT79"/>
  <c r="MT14"/>
  <c r="MT44"/>
  <c r="MT48"/>
  <c r="MT72"/>
  <c r="MT106"/>
  <c r="MT63"/>
  <c r="MT56"/>
  <c r="MT27"/>
  <c r="MT107"/>
  <c r="MT77"/>
  <c r="MT59"/>
  <c r="MT11"/>
  <c r="MT22"/>
  <c r="MT45"/>
  <c r="MT71"/>
  <c r="MT92"/>
  <c r="MT43"/>
  <c r="MT73"/>
  <c r="MT12"/>
  <c r="MT90"/>
  <c r="MT62"/>
  <c r="MT39"/>
  <c r="MT113"/>
  <c r="MT16"/>
  <c r="MT46"/>
  <c r="MT57"/>
  <c r="MT89"/>
  <c r="MT29"/>
  <c r="MT31"/>
  <c r="MT97"/>
  <c r="MT74"/>
  <c r="MT17"/>
  <c r="MT114"/>
  <c r="MT58"/>
  <c r="MT95"/>
  <c r="MT80"/>
  <c r="MT28"/>
  <c r="MT42"/>
  <c r="MT50"/>
  <c r="MT76"/>
  <c r="MT98"/>
  <c r="MT8"/>
  <c r="MT23"/>
  <c r="MT30"/>
  <c r="MT61"/>
  <c r="MT86"/>
  <c r="MT103"/>
  <c r="MT104"/>
  <c r="MT9"/>
  <c r="MT40"/>
  <c r="MT60"/>
  <c r="MT65"/>
  <c r="MT93"/>
  <c r="MT109"/>
  <c r="MT18"/>
  <c r="MT32"/>
  <c r="MT55"/>
  <c r="MT75"/>
  <c r="MT91"/>
  <c r="MT112"/>
  <c r="MU2"/>
  <c r="MU104" s="1"/>
  <c r="MT78"/>
  <c r="MT96"/>
  <c r="MT7"/>
  <c r="MT15"/>
  <c r="MT41"/>
  <c r="MT64"/>
  <c r="MT82"/>
  <c r="MT105"/>
  <c r="MT6"/>
  <c r="MT26"/>
  <c r="MT49"/>
  <c r="MT66"/>
  <c r="MT81"/>
  <c r="MV4" i="6"/>
  <c r="MW3"/>
  <c r="MT36" i="5"/>
  <c r="MS37"/>
  <c r="MS21"/>
  <c r="MT20"/>
  <c r="MS69"/>
  <c r="MT68"/>
  <c r="MV4"/>
  <c r="MU5"/>
  <c r="MT52"/>
  <c r="MS53"/>
  <c r="MS85"/>
  <c r="MT84"/>
  <c r="MT100"/>
  <c r="MS101"/>
  <c r="MW2" i="2"/>
  <c r="MX3"/>
  <c r="MW4"/>
  <c r="MU42" i="5" l="1"/>
  <c r="MU93"/>
  <c r="MU91"/>
  <c r="MU26"/>
  <c r="MU12"/>
  <c r="MU49"/>
  <c r="MU102"/>
  <c r="MU75"/>
  <c r="MU55"/>
  <c r="MU107"/>
  <c r="MU15"/>
  <c r="MU63"/>
  <c r="MU60"/>
  <c r="MU32"/>
  <c r="MU74"/>
  <c r="MU86"/>
  <c r="MU13"/>
  <c r="MU33"/>
  <c r="MU113"/>
  <c r="MU78"/>
  <c r="MU25"/>
  <c r="MU95"/>
  <c r="MU46"/>
  <c r="MU65"/>
  <c r="MU96"/>
  <c r="MU40"/>
  <c r="MU79"/>
  <c r="MU114"/>
  <c r="MU47"/>
  <c r="MU88"/>
  <c r="MU10"/>
  <c r="MU61"/>
  <c r="MU94"/>
  <c r="MU6"/>
  <c r="MU30"/>
  <c r="MU57"/>
  <c r="MU70"/>
  <c r="MU89"/>
  <c r="MU110"/>
  <c r="MU22"/>
  <c r="MU45"/>
  <c r="MU56"/>
  <c r="MU76"/>
  <c r="MU92"/>
  <c r="MU112"/>
  <c r="MV2"/>
  <c r="MV106" s="1"/>
  <c r="MU90"/>
  <c r="MU23"/>
  <c r="MU48"/>
  <c r="MU16"/>
  <c r="MU62"/>
  <c r="MU106"/>
  <c r="MU41"/>
  <c r="MU73"/>
  <c r="MU111"/>
  <c r="MU43"/>
  <c r="MU81"/>
  <c r="MU8"/>
  <c r="MU28"/>
  <c r="MU38"/>
  <c r="MU58"/>
  <c r="MU87"/>
  <c r="MU105"/>
  <c r="MU11"/>
  <c r="MU27"/>
  <c r="MU50"/>
  <c r="MU72"/>
  <c r="MU82"/>
  <c r="MU108"/>
  <c r="MU7"/>
  <c r="MU44"/>
  <c r="MU18"/>
  <c r="MU14"/>
  <c r="MU71"/>
  <c r="MU97"/>
  <c r="MU17"/>
  <c r="MU64"/>
  <c r="MU98"/>
  <c r="MU34"/>
  <c r="MU66"/>
  <c r="MU109"/>
  <c r="MU29"/>
  <c r="MU39"/>
  <c r="MU59"/>
  <c r="MU77"/>
  <c r="MU103"/>
  <c r="MU9"/>
  <c r="MU24"/>
  <c r="MU31"/>
  <c r="MU54"/>
  <c r="MU80"/>
  <c r="MX3" i="6"/>
  <c r="MW4"/>
  <c r="MW4" i="5"/>
  <c r="MV5"/>
  <c r="MT69"/>
  <c r="MU68"/>
  <c r="MT101"/>
  <c r="MU100"/>
  <c r="MU52"/>
  <c r="MT53"/>
  <c r="MT85"/>
  <c r="MU84"/>
  <c r="MT21"/>
  <c r="MU20"/>
  <c r="MU36"/>
  <c r="MT37"/>
  <c r="MX2" i="2"/>
  <c r="MY3"/>
  <c r="MX4"/>
  <c r="MV64" i="5" l="1"/>
  <c r="MV90"/>
  <c r="MV77"/>
  <c r="MV41"/>
  <c r="MV74"/>
  <c r="MV18"/>
  <c r="MV39"/>
  <c r="MV7"/>
  <c r="MV86"/>
  <c r="MV49"/>
  <c r="MV10"/>
  <c r="MV103"/>
  <c r="MV58"/>
  <c r="MV54"/>
  <c r="MV22"/>
  <c r="MV97"/>
  <c r="MV61"/>
  <c r="MV48"/>
  <c r="MV11"/>
  <c r="MV28"/>
  <c r="MV109"/>
  <c r="MV82"/>
  <c r="MV9"/>
  <c r="MV76"/>
  <c r="MV13"/>
  <c r="MV92"/>
  <c r="MV38"/>
  <c r="MV73"/>
  <c r="MV110"/>
  <c r="MV95"/>
  <c r="MV63"/>
  <c r="MV14"/>
  <c r="MV60"/>
  <c r="MV104"/>
  <c r="MV23"/>
  <c r="MV46"/>
  <c r="MV50"/>
  <c r="MV70"/>
  <c r="MV93"/>
  <c r="MV112"/>
  <c r="MV25"/>
  <c r="MV44"/>
  <c r="MV55"/>
  <c r="MV89"/>
  <c r="MV102"/>
  <c r="MV34"/>
  <c r="MV107"/>
  <c r="MV57"/>
  <c r="MV12"/>
  <c r="MV62"/>
  <c r="MV91"/>
  <c r="MV43"/>
  <c r="MV27"/>
  <c r="MV105"/>
  <c r="MV33"/>
  <c r="MV79"/>
  <c r="MV6"/>
  <c r="MV29"/>
  <c r="MV32"/>
  <c r="MV59"/>
  <c r="MV81"/>
  <c r="MV98"/>
  <c r="MV16"/>
  <c r="MV42"/>
  <c r="MV65"/>
  <c r="MV71"/>
  <c r="MV94"/>
  <c r="MV111"/>
  <c r="MV17"/>
  <c r="MV80"/>
  <c r="MV30"/>
  <c r="MV113"/>
  <c r="MV40"/>
  <c r="MV78"/>
  <c r="MV15"/>
  <c r="MV114"/>
  <c r="MV88"/>
  <c r="MV31"/>
  <c r="MV66"/>
  <c r="MV108"/>
  <c r="MV26"/>
  <c r="MV45"/>
  <c r="MV56"/>
  <c r="MV75"/>
  <c r="MV96"/>
  <c r="MV8"/>
  <c r="MV24"/>
  <c r="MV47"/>
  <c r="MV72"/>
  <c r="MV87"/>
  <c r="MW2"/>
  <c r="MW105" s="1"/>
  <c r="MY3" i="6"/>
  <c r="MX4"/>
  <c r="MU21" i="5"/>
  <c r="MV20"/>
  <c r="MU69"/>
  <c r="MV68"/>
  <c r="MU37"/>
  <c r="MV36"/>
  <c r="MU53"/>
  <c r="MV52"/>
  <c r="MV84"/>
  <c r="MU85"/>
  <c r="MV100"/>
  <c r="MU101"/>
  <c r="MX4"/>
  <c r="MW5"/>
  <c r="MY2" i="2"/>
  <c r="MZ3"/>
  <c r="MY4"/>
  <c r="MW64" i="5" l="1"/>
  <c r="MW11"/>
  <c r="MW12"/>
  <c r="MW59"/>
  <c r="MW106"/>
  <c r="MW42"/>
  <c r="MW91"/>
  <c r="MW56"/>
  <c r="MW94"/>
  <c r="MW47"/>
  <c r="MW73"/>
  <c r="MW65"/>
  <c r="MW45"/>
  <c r="MW43"/>
  <c r="MW74"/>
  <c r="MW96"/>
  <c r="MW102"/>
  <c r="MW76"/>
  <c r="MW107"/>
  <c r="MW15"/>
  <c r="MW34"/>
  <c r="MW14"/>
  <c r="MW24"/>
  <c r="MW30"/>
  <c r="MW50"/>
  <c r="MW25"/>
  <c r="MW49"/>
  <c r="MW97"/>
  <c r="MW18"/>
  <c r="MW61"/>
  <c r="MW95"/>
  <c r="MW17"/>
  <c r="MW40"/>
  <c r="MW82"/>
  <c r="MW9"/>
  <c r="MW38"/>
  <c r="MW66"/>
  <c r="MW80"/>
  <c r="MW114"/>
  <c r="MW27"/>
  <c r="MW48"/>
  <c r="MW57"/>
  <c r="MW113"/>
  <c r="MW6"/>
  <c r="MW26"/>
  <c r="MW23"/>
  <c r="MW54"/>
  <c r="MW92"/>
  <c r="MW16"/>
  <c r="MW63"/>
  <c r="MW88"/>
  <c r="MW7"/>
  <c r="MW46"/>
  <c r="MW71"/>
  <c r="MW109"/>
  <c r="MW29"/>
  <c r="MW62"/>
  <c r="MW90"/>
  <c r="MW108"/>
  <c r="MW28"/>
  <c r="MW31"/>
  <c r="MW58"/>
  <c r="MW79"/>
  <c r="MW70"/>
  <c r="MW81"/>
  <c r="MW111"/>
  <c r="MW13"/>
  <c r="MW33"/>
  <c r="MW86"/>
  <c r="MW10"/>
  <c r="MW41"/>
  <c r="MW75"/>
  <c r="MW112"/>
  <c r="MW39"/>
  <c r="MW60"/>
  <c r="MW104"/>
  <c r="MW22"/>
  <c r="MW44"/>
  <c r="MW77"/>
  <c r="MW103"/>
  <c r="MW8"/>
  <c r="MW32"/>
  <c r="MW55"/>
  <c r="MW72"/>
  <c r="MW78"/>
  <c r="MW87"/>
  <c r="MW89"/>
  <c r="MW98"/>
  <c r="MW93"/>
  <c r="MX2"/>
  <c r="MX104" s="1"/>
  <c r="MW110"/>
  <c r="MZ3" i="6"/>
  <c r="MY4"/>
  <c r="MW100" i="5"/>
  <c r="MV101"/>
  <c r="MW52"/>
  <c r="MV53"/>
  <c r="MW68"/>
  <c r="MV69"/>
  <c r="MX5"/>
  <c r="MY4"/>
  <c r="MV85"/>
  <c r="MW84"/>
  <c r="MV37"/>
  <c r="MW36"/>
  <c r="MV21"/>
  <c r="MW20"/>
  <c r="MZ2" i="2"/>
  <c r="NA3"/>
  <c r="MZ4"/>
  <c r="MX26" i="5" l="1"/>
  <c r="MX103"/>
  <c r="MX27"/>
  <c r="MX105"/>
  <c r="MX62"/>
  <c r="MX7"/>
  <c r="MX75"/>
  <c r="MX42"/>
  <c r="MX90"/>
  <c r="MX70"/>
  <c r="MX95"/>
  <c r="MX12"/>
  <c r="MX98"/>
  <c r="MX61"/>
  <c r="MX44"/>
  <c r="MX24"/>
  <c r="MX108"/>
  <c r="MX76"/>
  <c r="MX34"/>
  <c r="MX18"/>
  <c r="MX8"/>
  <c r="MX31"/>
  <c r="MX25"/>
  <c r="MX91"/>
  <c r="MX49"/>
  <c r="MX11"/>
  <c r="MX15"/>
  <c r="MX41"/>
  <c r="MX64"/>
  <c r="MX82"/>
  <c r="MX107"/>
  <c r="MX9"/>
  <c r="MX33"/>
  <c r="MX56"/>
  <c r="MX73"/>
  <c r="MX88"/>
  <c r="MX110"/>
  <c r="MX17"/>
  <c r="MX47"/>
  <c r="MX63"/>
  <c r="MX78"/>
  <c r="MX72"/>
  <c r="MX23"/>
  <c r="MX57"/>
  <c r="MX77"/>
  <c r="MX48"/>
  <c r="MX10"/>
  <c r="MX81"/>
  <c r="MX13"/>
  <c r="MX43"/>
  <c r="MX59"/>
  <c r="MX74"/>
  <c r="MX97"/>
  <c r="MX114"/>
  <c r="MX28"/>
  <c r="MX38"/>
  <c r="MX58"/>
  <c r="MX80"/>
  <c r="MX102"/>
  <c r="MX6"/>
  <c r="MX22"/>
  <c r="MX45"/>
  <c r="MX71"/>
  <c r="MX96"/>
  <c r="MX30"/>
  <c r="MX86"/>
  <c r="MX54"/>
  <c r="MX32"/>
  <c r="MX112"/>
  <c r="MX66"/>
  <c r="MX14"/>
  <c r="MX40"/>
  <c r="MX60"/>
  <c r="MX65"/>
  <c r="MX93"/>
  <c r="MX109"/>
  <c r="MX29"/>
  <c r="MX39"/>
  <c r="MX55"/>
  <c r="MX79"/>
  <c r="MX94"/>
  <c r="MX113"/>
  <c r="MX16"/>
  <c r="MX46"/>
  <c r="MX50"/>
  <c r="MX87"/>
  <c r="MX92"/>
  <c r="MX89"/>
  <c r="MX111"/>
  <c r="MY2"/>
  <c r="MY98" s="1"/>
  <c r="MX106"/>
  <c r="MZ4" i="6"/>
  <c r="NA3"/>
  <c r="MW53" i="5"/>
  <c r="MX52"/>
  <c r="MX20"/>
  <c r="MW21"/>
  <c r="MW85"/>
  <c r="MX84"/>
  <c r="MW37"/>
  <c r="MX36"/>
  <c r="MY5"/>
  <c r="MZ4"/>
  <c r="MX68"/>
  <c r="MW69"/>
  <c r="MW101"/>
  <c r="MX100"/>
  <c r="NA2" i="2"/>
  <c r="NB3"/>
  <c r="NA4"/>
  <c r="MY17" i="5" l="1"/>
  <c r="MY16"/>
  <c r="MY10"/>
  <c r="MY49"/>
  <c r="MY58"/>
  <c r="MY29"/>
  <c r="MY62"/>
  <c r="MY106"/>
  <c r="MY76"/>
  <c r="MY47"/>
  <c r="MY28"/>
  <c r="MY45"/>
  <c r="MY112"/>
  <c r="MY88"/>
  <c r="MY66"/>
  <c r="MY103"/>
  <c r="MY43"/>
  <c r="MY59"/>
  <c r="MY105"/>
  <c r="MY22"/>
  <c r="MY92"/>
  <c r="MY71"/>
  <c r="MY109"/>
  <c r="MY13"/>
  <c r="MY61"/>
  <c r="MY30"/>
  <c r="MY70"/>
  <c r="MY110"/>
  <c r="MY40"/>
  <c r="MY75"/>
  <c r="MY114"/>
  <c r="MY33"/>
  <c r="MY81"/>
  <c r="MY113"/>
  <c r="MY25"/>
  <c r="MY32"/>
  <c r="MY55"/>
  <c r="MY74"/>
  <c r="MY95"/>
  <c r="MY11"/>
  <c r="MY23"/>
  <c r="MY46"/>
  <c r="MY65"/>
  <c r="MY90"/>
  <c r="MY34"/>
  <c r="MY102"/>
  <c r="MY6"/>
  <c r="MY57"/>
  <c r="MY89"/>
  <c r="MY14"/>
  <c r="MY60"/>
  <c r="MY97"/>
  <c r="MY26"/>
  <c r="MY56"/>
  <c r="MY91"/>
  <c r="MY12"/>
  <c r="MY27"/>
  <c r="MY50"/>
  <c r="MY72"/>
  <c r="MY82"/>
  <c r="MY108"/>
  <c r="MY18"/>
  <c r="MY44"/>
  <c r="MY48"/>
  <c r="MY79"/>
  <c r="MY111"/>
  <c r="MY77"/>
  <c r="MY63"/>
  <c r="MY94"/>
  <c r="MY39"/>
  <c r="MY78"/>
  <c r="MY7"/>
  <c r="MY42"/>
  <c r="MY86"/>
  <c r="MY8"/>
  <c r="MY38"/>
  <c r="MY87"/>
  <c r="MY9"/>
  <c r="MY24"/>
  <c r="MY31"/>
  <c r="MY54"/>
  <c r="MY80"/>
  <c r="MY104"/>
  <c r="MY15"/>
  <c r="MY41"/>
  <c r="MY64"/>
  <c r="MY73"/>
  <c r="MY93"/>
  <c r="MY96"/>
  <c r="MZ2"/>
  <c r="MZ98" s="1"/>
  <c r="MY107"/>
  <c r="NB3" i="6"/>
  <c r="NA4"/>
  <c r="MX37" i="5"/>
  <c r="MY36"/>
  <c r="MY68"/>
  <c r="MX69"/>
  <c r="MX21"/>
  <c r="MY20"/>
  <c r="MY52"/>
  <c r="MX53"/>
  <c r="MY100"/>
  <c r="MX101"/>
  <c r="MX85"/>
  <c r="MY84"/>
  <c r="NA4"/>
  <c r="MZ5"/>
  <c r="NB2" i="2"/>
  <c r="NC3"/>
  <c r="NB4"/>
  <c r="MZ14" i="5" l="1"/>
  <c r="MZ106"/>
  <c r="MZ15"/>
  <c r="MZ49"/>
  <c r="MZ95"/>
  <c r="MZ16"/>
  <c r="MZ29"/>
  <c r="MZ41"/>
  <c r="MZ61"/>
  <c r="MZ104"/>
  <c r="MZ111"/>
  <c r="MZ8"/>
  <c r="MZ60"/>
  <c r="MZ38"/>
  <c r="MZ71"/>
  <c r="MZ110"/>
  <c r="MZ30"/>
  <c r="MZ77"/>
  <c r="MZ113"/>
  <c r="MZ32"/>
  <c r="MZ70"/>
  <c r="MZ12"/>
  <c r="MZ91"/>
  <c r="MZ27"/>
  <c r="MZ57"/>
  <c r="MZ92"/>
  <c r="MZ26"/>
  <c r="MZ74"/>
  <c r="MZ87"/>
  <c r="MZ62"/>
  <c r="MZ22"/>
  <c r="MZ24"/>
  <c r="MZ89"/>
  <c r="MZ34"/>
  <c r="MZ76"/>
  <c r="MZ114"/>
  <c r="MZ33"/>
  <c r="MZ82"/>
  <c r="MZ6"/>
  <c r="MZ54"/>
  <c r="MZ66"/>
  <c r="MZ42"/>
  <c r="MZ97"/>
  <c r="MZ94"/>
  <c r="MZ63"/>
  <c r="MZ44"/>
  <c r="MZ9"/>
  <c r="MZ17"/>
  <c r="MZ43"/>
  <c r="MZ59"/>
  <c r="MZ80"/>
  <c r="MZ107"/>
  <c r="MZ11"/>
  <c r="MZ31"/>
  <c r="MZ58"/>
  <c r="MZ73"/>
  <c r="MZ90"/>
  <c r="MZ109"/>
  <c r="MZ23"/>
  <c r="MZ46"/>
  <c r="MZ48"/>
  <c r="MZ86"/>
  <c r="MZ75"/>
  <c r="MZ64"/>
  <c r="MZ72"/>
  <c r="MZ47"/>
  <c r="MZ25"/>
  <c r="MZ102"/>
  <c r="MZ18"/>
  <c r="MZ40"/>
  <c r="MZ56"/>
  <c r="MZ78"/>
  <c r="MZ103"/>
  <c r="MZ10"/>
  <c r="MZ13"/>
  <c r="MZ39"/>
  <c r="MZ55"/>
  <c r="MZ88"/>
  <c r="MZ105"/>
  <c r="MZ7"/>
  <c r="MZ28"/>
  <c r="MZ50"/>
  <c r="MZ81"/>
  <c r="MZ45"/>
  <c r="MZ65"/>
  <c r="MZ79"/>
  <c r="MZ112"/>
  <c r="MZ93"/>
  <c r="MZ96"/>
  <c r="MZ108"/>
  <c r="NA2"/>
  <c r="NA108" s="1"/>
  <c r="NB4" i="6"/>
  <c r="NC3"/>
  <c r="MZ52" i="5"/>
  <c r="MY53"/>
  <c r="NB4"/>
  <c r="NA5"/>
  <c r="MZ84"/>
  <c r="MY85"/>
  <c r="MY21"/>
  <c r="MZ20"/>
  <c r="MY69"/>
  <c r="MZ68"/>
  <c r="MY101"/>
  <c r="MZ100"/>
  <c r="MZ36"/>
  <c r="MY37"/>
  <c r="NC2" i="2"/>
  <c r="ND3"/>
  <c r="NC4"/>
  <c r="NA66" i="5" l="1"/>
  <c r="NA15"/>
  <c r="NA95"/>
  <c r="NA17"/>
  <c r="NA58"/>
  <c r="NA13"/>
  <c r="NA50"/>
  <c r="NA18"/>
  <c r="NA31"/>
  <c r="NA113"/>
  <c r="NA76"/>
  <c r="NA90"/>
  <c r="NA16"/>
  <c r="NA79"/>
  <c r="NA28"/>
  <c r="NA93"/>
  <c r="NA57"/>
  <c r="NA23"/>
  <c r="NA49"/>
  <c r="NA72"/>
  <c r="NA64"/>
  <c r="NA106"/>
  <c r="NA78"/>
  <c r="NA46"/>
  <c r="NA92"/>
  <c r="NA25"/>
  <c r="NA70"/>
  <c r="NA107"/>
  <c r="NA103"/>
  <c r="NA104"/>
  <c r="NA38"/>
  <c r="NA86"/>
  <c r="NA114"/>
  <c r="NA27"/>
  <c r="NA30"/>
  <c r="NA61"/>
  <c r="NA75"/>
  <c r="NA98"/>
  <c r="NA7"/>
  <c r="NA26"/>
  <c r="NA45"/>
  <c r="NA56"/>
  <c r="NA82"/>
  <c r="NA102"/>
  <c r="NA111"/>
  <c r="NA10"/>
  <c r="NA40"/>
  <c r="NA88"/>
  <c r="NA63"/>
  <c r="NA59"/>
  <c r="NA12"/>
  <c r="NA62"/>
  <c r="NA96"/>
  <c r="NA8"/>
  <c r="NA32"/>
  <c r="NA55"/>
  <c r="NA65"/>
  <c r="NA87"/>
  <c r="NA110"/>
  <c r="NA24"/>
  <c r="NA47"/>
  <c r="NA54"/>
  <c r="NA71"/>
  <c r="NA94"/>
  <c r="NA112"/>
  <c r="NB2"/>
  <c r="NB109" s="1"/>
  <c r="NA97"/>
  <c r="NA41"/>
  <c r="NA73"/>
  <c r="NA43"/>
  <c r="NA91"/>
  <c r="NA34"/>
  <c r="NA109"/>
  <c r="NA42"/>
  <c r="NA77"/>
  <c r="NA22"/>
  <c r="NA39"/>
  <c r="NA6"/>
  <c r="NA33"/>
  <c r="NA81"/>
  <c r="NA11"/>
  <c r="NA14"/>
  <c r="NA48"/>
  <c r="NA60"/>
  <c r="NA89"/>
  <c r="NA105"/>
  <c r="NA9"/>
  <c r="NA29"/>
  <c r="NA44"/>
  <c r="NA74"/>
  <c r="NA80"/>
  <c r="ND3" i="6"/>
  <c r="NC4"/>
  <c r="MZ69" i="5"/>
  <c r="NA68"/>
  <c r="NB5"/>
  <c r="NC4"/>
  <c r="NA36"/>
  <c r="MZ37"/>
  <c r="MZ85"/>
  <c r="NA84"/>
  <c r="NA52"/>
  <c r="MZ53"/>
  <c r="NA20"/>
  <c r="MZ21"/>
  <c r="NA100"/>
  <c r="MZ101"/>
  <c r="ND2" i="2"/>
  <c r="NE3"/>
  <c r="ND4"/>
  <c r="NB42" i="5" l="1"/>
  <c r="NB6"/>
  <c r="NB110"/>
  <c r="NB33"/>
  <c r="NB75"/>
  <c r="NB89"/>
  <c r="NB56"/>
  <c r="NB25"/>
  <c r="NB91"/>
  <c r="NB62"/>
  <c r="NB48"/>
  <c r="NB9"/>
  <c r="NB88"/>
  <c r="NB55"/>
  <c r="NB12"/>
  <c r="NB98"/>
  <c r="NB17"/>
  <c r="NB50"/>
  <c r="NB73"/>
  <c r="NB32"/>
  <c r="NB112"/>
  <c r="NB80"/>
  <c r="NB78"/>
  <c r="NB96"/>
  <c r="NB72"/>
  <c r="NB22"/>
  <c r="NB106"/>
  <c r="NB87"/>
  <c r="NB29"/>
  <c r="NB39"/>
  <c r="NB59"/>
  <c r="NB79"/>
  <c r="NB94"/>
  <c r="NB113"/>
  <c r="NB24"/>
  <c r="NB31"/>
  <c r="NB54"/>
  <c r="NB77"/>
  <c r="NB95"/>
  <c r="NB11"/>
  <c r="NB15"/>
  <c r="NB41"/>
  <c r="NB64"/>
  <c r="NB82"/>
  <c r="NB107"/>
  <c r="NB47"/>
  <c r="NB44"/>
  <c r="NB111"/>
  <c r="NB71"/>
  <c r="NB46"/>
  <c r="NB7"/>
  <c r="NB27"/>
  <c r="NB34"/>
  <c r="NB61"/>
  <c r="NB90"/>
  <c r="NB105"/>
  <c r="NB10"/>
  <c r="NB26"/>
  <c r="NB49"/>
  <c r="NB66"/>
  <c r="NB81"/>
  <c r="NB108"/>
  <c r="NB13"/>
  <c r="NB43"/>
  <c r="NB63"/>
  <c r="NB74"/>
  <c r="NB97"/>
  <c r="NB114"/>
  <c r="NC2"/>
  <c r="NC114" s="1"/>
  <c r="NB70"/>
  <c r="NB18"/>
  <c r="NB92"/>
  <c r="NB45"/>
  <c r="NB16"/>
  <c r="NB104"/>
  <c r="NB28"/>
  <c r="NB38"/>
  <c r="NB58"/>
  <c r="NB76"/>
  <c r="NB102"/>
  <c r="NB8"/>
  <c r="NB23"/>
  <c r="NB30"/>
  <c r="NB57"/>
  <c r="NB86"/>
  <c r="NB103"/>
  <c r="NB14"/>
  <c r="NB40"/>
  <c r="NB60"/>
  <c r="NB65"/>
  <c r="NB93"/>
  <c r="ND4" i="6"/>
  <c r="NE3"/>
  <c r="ND4" i="5"/>
  <c r="NC5"/>
  <c r="NB100"/>
  <c r="NA101"/>
  <c r="NB52"/>
  <c r="NA53"/>
  <c r="NA37"/>
  <c r="NB36"/>
  <c r="NA85"/>
  <c r="NB84"/>
  <c r="NB20"/>
  <c r="NA21"/>
  <c r="NB68"/>
  <c r="NA69"/>
  <c r="NE2" i="2"/>
  <c r="NF3"/>
  <c r="NE4"/>
  <c r="NC63" i="5" l="1"/>
  <c r="NC22"/>
  <c r="NC107"/>
  <c r="NC8"/>
  <c r="NC29"/>
  <c r="NC72"/>
  <c r="NC13"/>
  <c r="NC105"/>
  <c r="NC92"/>
  <c r="NC27"/>
  <c r="NC81"/>
  <c r="NC62"/>
  <c r="NC56"/>
  <c r="NC103"/>
  <c r="NC41"/>
  <c r="NC75"/>
  <c r="NC28"/>
  <c r="NC91"/>
  <c r="NC9"/>
  <c r="NC31"/>
  <c r="NC80"/>
  <c r="NC10"/>
  <c r="NC57"/>
  <c r="NC89"/>
  <c r="NC25"/>
  <c r="NC59"/>
  <c r="NC95"/>
  <c r="NC23"/>
  <c r="NC55"/>
  <c r="NC7"/>
  <c r="NC102"/>
  <c r="NC113"/>
  <c r="NC60"/>
  <c r="NC87"/>
  <c r="NC45"/>
  <c r="NC76"/>
  <c r="NC112"/>
  <c r="NC39"/>
  <c r="NC78"/>
  <c r="NC6"/>
  <c r="NC50"/>
  <c r="NC82"/>
  <c r="NC18"/>
  <c r="NC49"/>
  <c r="NC96"/>
  <c r="NC48"/>
  <c r="NC33"/>
  <c r="NC26"/>
  <c r="NC38"/>
  <c r="NC24"/>
  <c r="NC58"/>
  <c r="NC104"/>
  <c r="NC30"/>
  <c r="NC70"/>
  <c r="NC110"/>
  <c r="NC32"/>
  <c r="NC74"/>
  <c r="NC11"/>
  <c r="NC46"/>
  <c r="NC93"/>
  <c r="NC16"/>
  <c r="NC15"/>
  <c r="NC44"/>
  <c r="NC73"/>
  <c r="NC111"/>
  <c r="NC42"/>
  <c r="NC65"/>
  <c r="NC90"/>
  <c r="NC108"/>
  <c r="NC14"/>
  <c r="NC43"/>
  <c r="NC66"/>
  <c r="NC17"/>
  <c r="NC47"/>
  <c r="NC54"/>
  <c r="NC88"/>
  <c r="NC98"/>
  <c r="NC12"/>
  <c r="NC40"/>
  <c r="NC71"/>
  <c r="NC86"/>
  <c r="NC34"/>
  <c r="NC61"/>
  <c r="NC79"/>
  <c r="NC94"/>
  <c r="NC64"/>
  <c r="NC77"/>
  <c r="NC109"/>
  <c r="NC106"/>
  <c r="ND2"/>
  <c r="ND102" s="1"/>
  <c r="NC97"/>
  <c r="NE4" i="6"/>
  <c r="NF3"/>
  <c r="NB69" i="5"/>
  <c r="NC68"/>
  <c r="NC84"/>
  <c r="NB85"/>
  <c r="NC52"/>
  <c r="NB53"/>
  <c r="NC36"/>
  <c r="NB37"/>
  <c r="ND5"/>
  <c r="NE4"/>
  <c r="NC20"/>
  <c r="NB21"/>
  <c r="NB101"/>
  <c r="NC100"/>
  <c r="NF2" i="2"/>
  <c r="NG3"/>
  <c r="NF4"/>
  <c r="ND61" i="5" l="1"/>
  <c r="ND59"/>
  <c r="ND28"/>
  <c r="ND55"/>
  <c r="ND17"/>
  <c r="ND10"/>
  <c r="ND88"/>
  <c r="ND54"/>
  <c r="ND82"/>
  <c r="ND39"/>
  <c r="ND7"/>
  <c r="ND86"/>
  <c r="ND80"/>
  <c r="ND13"/>
  <c r="ND105"/>
  <c r="ND64"/>
  <c r="ND72"/>
  <c r="ND108"/>
  <c r="ND41"/>
  <c r="ND22"/>
  <c r="ND38"/>
  <c r="ND12"/>
  <c r="ND107"/>
  <c r="ND18"/>
  <c r="ND103"/>
  <c r="ND76"/>
  <c r="ND11"/>
  <c r="ND31"/>
  <c r="ND58"/>
  <c r="ND66"/>
  <c r="ND90"/>
  <c r="ND109"/>
  <c r="ND23"/>
  <c r="ND46"/>
  <c r="ND50"/>
  <c r="ND70"/>
  <c r="ND93"/>
  <c r="ND112"/>
  <c r="ND25"/>
  <c r="ND44"/>
  <c r="ND65"/>
  <c r="ND110"/>
  <c r="ND91"/>
  <c r="ND43"/>
  <c r="ND60"/>
  <c r="ND34"/>
  <c r="ND114"/>
  <c r="ND14"/>
  <c r="ND33"/>
  <c r="ND56"/>
  <c r="ND78"/>
  <c r="ND104"/>
  <c r="ND6"/>
  <c r="ND29"/>
  <c r="ND32"/>
  <c r="ND48"/>
  <c r="ND81"/>
  <c r="ND98"/>
  <c r="ND16"/>
  <c r="ND42"/>
  <c r="ND74"/>
  <c r="ND71"/>
  <c r="ND73"/>
  <c r="ND62"/>
  <c r="ND9"/>
  <c r="ND40"/>
  <c r="ND15"/>
  <c r="ND95"/>
  <c r="ND27"/>
  <c r="ND30"/>
  <c r="ND57"/>
  <c r="ND77"/>
  <c r="ND92"/>
  <c r="ND113"/>
  <c r="ND26"/>
  <c r="ND45"/>
  <c r="ND49"/>
  <c r="ND79"/>
  <c r="ND96"/>
  <c r="ND8"/>
  <c r="ND24"/>
  <c r="ND47"/>
  <c r="ND63"/>
  <c r="ND87"/>
  <c r="ND89"/>
  <c r="ND75"/>
  <c r="ND111"/>
  <c r="ND97"/>
  <c r="ND94"/>
  <c r="NE2"/>
  <c r="NE97" s="1"/>
  <c r="ND106"/>
  <c r="NG3" i="6"/>
  <c r="NF4"/>
  <c r="NC21" i="5"/>
  <c r="ND20"/>
  <c r="NC101"/>
  <c r="ND100"/>
  <c r="NF4"/>
  <c r="NE5"/>
  <c r="NC85"/>
  <c r="ND84"/>
  <c r="ND52"/>
  <c r="NC53"/>
  <c r="ND68"/>
  <c r="NC69"/>
  <c r="NC37"/>
  <c r="ND36"/>
  <c r="NG2" i="2"/>
  <c r="NH3"/>
  <c r="NG4"/>
  <c r="NE30" i="5" l="1"/>
  <c r="NE39"/>
  <c r="NE91"/>
  <c r="NE63"/>
  <c r="NE16"/>
  <c r="NE88"/>
  <c r="NE43"/>
  <c r="NE25"/>
  <c r="NE22"/>
  <c r="NE9"/>
  <c r="NE11"/>
  <c r="NE17"/>
  <c r="NE73"/>
  <c r="NE18"/>
  <c r="NE61"/>
  <c r="NE95"/>
  <c r="NE6"/>
  <c r="NE34"/>
  <c r="NE86"/>
  <c r="NE111"/>
  <c r="NE42"/>
  <c r="NE64"/>
  <c r="NE107"/>
  <c r="NE32"/>
  <c r="NE58"/>
  <c r="NE90"/>
  <c r="NE108"/>
  <c r="NE24"/>
  <c r="NE47"/>
  <c r="NE66"/>
  <c r="NE71"/>
  <c r="NE94"/>
  <c r="NE112"/>
  <c r="NE70"/>
  <c r="NE60"/>
  <c r="NE77"/>
  <c r="NE29"/>
  <c r="NE65"/>
  <c r="NE110"/>
  <c r="NE62"/>
  <c r="NE89"/>
  <c r="NE10"/>
  <c r="NE33"/>
  <c r="NE75"/>
  <c r="NE113"/>
  <c r="NE14"/>
  <c r="NE57"/>
  <c r="NE93"/>
  <c r="NE27"/>
  <c r="NE54"/>
  <c r="NE92"/>
  <c r="NE12"/>
  <c r="NE41"/>
  <c r="NE72"/>
  <c r="NE96"/>
  <c r="NE7"/>
  <c r="NE26"/>
  <c r="NE45"/>
  <c r="NE56"/>
  <c r="NE82"/>
  <c r="NE102"/>
  <c r="NF2"/>
  <c r="NF105" s="1"/>
  <c r="NE105"/>
  <c r="NE98"/>
  <c r="NE55"/>
  <c r="NE103"/>
  <c r="NE48"/>
  <c r="NE80"/>
  <c r="NE78"/>
  <c r="NE109"/>
  <c r="NE15"/>
  <c r="NE44"/>
  <c r="NE104"/>
  <c r="NE31"/>
  <c r="NE74"/>
  <c r="NE106"/>
  <c r="NE28"/>
  <c r="NE59"/>
  <c r="NE81"/>
  <c r="NE13"/>
  <c r="NE40"/>
  <c r="NE79"/>
  <c r="NE8"/>
  <c r="NE38"/>
  <c r="NE49"/>
  <c r="NE87"/>
  <c r="NE114"/>
  <c r="NE23"/>
  <c r="NE46"/>
  <c r="NE50"/>
  <c r="NE76"/>
  <c r="NG4" i="6"/>
  <c r="NH3"/>
  <c r="ND69" i="5"/>
  <c r="NE68"/>
  <c r="NE100"/>
  <c r="ND101"/>
  <c r="ND85"/>
  <c r="NE84"/>
  <c r="NE52"/>
  <c r="ND53"/>
  <c r="ND21"/>
  <c r="NE20"/>
  <c r="ND37"/>
  <c r="NE36"/>
  <c r="NF5"/>
  <c r="NG4"/>
  <c r="NH2" i="2"/>
  <c r="NI3"/>
  <c r="NH4"/>
  <c r="NF98" i="5" l="1"/>
  <c r="NF41"/>
  <c r="NF40"/>
  <c r="NF17"/>
  <c r="NF49"/>
  <c r="NF14"/>
  <c r="NF82"/>
  <c r="NF80"/>
  <c r="NF66"/>
  <c r="NF47"/>
  <c r="NF7"/>
  <c r="NF11"/>
  <c r="NF70"/>
  <c r="NF26"/>
  <c r="NF108"/>
  <c r="NF74"/>
  <c r="NF56"/>
  <c r="NF96"/>
  <c r="NF65"/>
  <c r="NF12"/>
  <c r="NF10"/>
  <c r="NF81"/>
  <c r="NF54"/>
  <c r="NF27"/>
  <c r="NF93"/>
  <c r="NF15"/>
  <c r="NF107"/>
  <c r="NF76"/>
  <c r="NF63"/>
  <c r="NF8"/>
  <c r="NF23"/>
  <c r="NF30"/>
  <c r="NF57"/>
  <c r="NF86"/>
  <c r="NF103"/>
  <c r="NF18"/>
  <c r="NF44"/>
  <c r="NF48"/>
  <c r="NF72"/>
  <c r="NF92"/>
  <c r="NF111"/>
  <c r="NF28"/>
  <c r="NF34"/>
  <c r="NF77"/>
  <c r="NF43"/>
  <c r="NF114"/>
  <c r="NF24"/>
  <c r="NF31"/>
  <c r="NF58"/>
  <c r="NF78"/>
  <c r="NF95"/>
  <c r="NF6"/>
  <c r="NF22"/>
  <c r="NF45"/>
  <c r="NF71"/>
  <c r="NF89"/>
  <c r="NF106"/>
  <c r="NF29"/>
  <c r="NF39"/>
  <c r="NF73"/>
  <c r="NF109"/>
  <c r="NF60"/>
  <c r="NF64"/>
  <c r="NF42"/>
  <c r="NF13"/>
  <c r="NF97"/>
  <c r="NF25"/>
  <c r="NF32"/>
  <c r="NF55"/>
  <c r="NF75"/>
  <c r="NF91"/>
  <c r="NF112"/>
  <c r="NF16"/>
  <c r="NF46"/>
  <c r="NF50"/>
  <c r="NF87"/>
  <c r="NF104"/>
  <c r="NF9"/>
  <c r="NF33"/>
  <c r="NF62"/>
  <c r="NF90"/>
  <c r="NF38"/>
  <c r="NF61"/>
  <c r="NF88"/>
  <c r="NF59"/>
  <c r="NF79"/>
  <c r="NF102"/>
  <c r="NF94"/>
  <c r="NF113"/>
  <c r="NF110"/>
  <c r="NG2"/>
  <c r="NG106" s="1"/>
  <c r="NH4" i="6"/>
  <c r="NI3"/>
  <c r="NF100" i="5"/>
  <c r="NE101"/>
  <c r="NE21"/>
  <c r="NF20"/>
  <c r="NG5"/>
  <c r="NH4"/>
  <c r="NF36"/>
  <c r="NE37"/>
  <c r="NF84"/>
  <c r="NE85"/>
  <c r="NF68"/>
  <c r="NE69"/>
  <c r="NE53"/>
  <c r="NF52"/>
  <c r="NI2" i="2"/>
  <c r="NJ3"/>
  <c r="NI4"/>
  <c r="NG29" i="5" l="1"/>
  <c r="NG74"/>
  <c r="NG22"/>
  <c r="NG109"/>
  <c r="NG34"/>
  <c r="NG15"/>
  <c r="NG6"/>
  <c r="NG9"/>
  <c r="NG64"/>
  <c r="NG61"/>
  <c r="NG14"/>
  <c r="NG44"/>
  <c r="NG94"/>
  <c r="NG80"/>
  <c r="NG49"/>
  <c r="NG78"/>
  <c r="NG31"/>
  <c r="NG93"/>
  <c r="NG66"/>
  <c r="NG33"/>
  <c r="NG75"/>
  <c r="NG72"/>
  <c r="NG50"/>
  <c r="NG11"/>
  <c r="NG46"/>
  <c r="NG90"/>
  <c r="NG26"/>
  <c r="NG71"/>
  <c r="NG92"/>
  <c r="NG24"/>
  <c r="NG63"/>
  <c r="NG98"/>
  <c r="NG18"/>
  <c r="NG40"/>
  <c r="NG56"/>
  <c r="NG79"/>
  <c r="NG97"/>
  <c r="NG114"/>
  <c r="NG13"/>
  <c r="NG39"/>
  <c r="NG55"/>
  <c r="NG81"/>
  <c r="NG48"/>
  <c r="NG23"/>
  <c r="NG65"/>
  <c r="NG107"/>
  <c r="NG45"/>
  <c r="NG76"/>
  <c r="NG112"/>
  <c r="NG47"/>
  <c r="NG88"/>
  <c r="NG7"/>
  <c r="NG16"/>
  <c r="NG42"/>
  <c r="NG62"/>
  <c r="NG86"/>
  <c r="NG105"/>
  <c r="NG10"/>
  <c r="NG30"/>
  <c r="NG57"/>
  <c r="NG70"/>
  <c r="NG89"/>
  <c r="NG108"/>
  <c r="NG32"/>
  <c r="NG27"/>
  <c r="NG95"/>
  <c r="NG82"/>
  <c r="NG25"/>
  <c r="NG60"/>
  <c r="NG96"/>
  <c r="NG28"/>
  <c r="NG54"/>
  <c r="NG104"/>
  <c r="NG41"/>
  <c r="NG73"/>
  <c r="NG111"/>
  <c r="NG17"/>
  <c r="NG43"/>
  <c r="NG59"/>
  <c r="NG77"/>
  <c r="NG102"/>
  <c r="NG8"/>
  <c r="NG12"/>
  <c r="NG38"/>
  <c r="NG58"/>
  <c r="NG87"/>
  <c r="NG113"/>
  <c r="NG103"/>
  <c r="NG91"/>
  <c r="NG110"/>
  <c r="NH2"/>
  <c r="NH110" s="1"/>
  <c r="NJ3" i="6"/>
  <c r="NI4"/>
  <c r="NG52" i="5"/>
  <c r="NF53"/>
  <c r="NF85"/>
  <c r="NG84"/>
  <c r="NF21"/>
  <c r="NG20"/>
  <c r="NG100"/>
  <c r="NF101"/>
  <c r="NF69"/>
  <c r="NG68"/>
  <c r="NF37"/>
  <c r="NG36"/>
  <c r="NH5"/>
  <c r="NI4"/>
  <c r="NJ2" i="2"/>
  <c r="NK3"/>
  <c r="NJ4"/>
  <c r="NH29" i="5" l="1"/>
  <c r="NH98"/>
  <c r="NH27"/>
  <c r="NH40"/>
  <c r="NH70"/>
  <c r="NH88"/>
  <c r="NH6"/>
  <c r="NH81"/>
  <c r="NH50"/>
  <c r="NH18"/>
  <c r="NH103"/>
  <c r="NH60"/>
  <c r="NH58"/>
  <c r="NH55"/>
  <c r="NH42"/>
  <c r="NH111"/>
  <c r="NH78"/>
  <c r="NH13"/>
  <c r="NH92"/>
  <c r="NH32"/>
  <c r="NH16"/>
  <c r="NH94"/>
  <c r="NH72"/>
  <c r="NI2"/>
  <c r="NI103" s="1"/>
  <c r="NH104"/>
  <c r="NH14"/>
  <c r="NH30"/>
  <c r="NH113"/>
  <c r="NH73"/>
  <c r="NH7"/>
  <c r="NH28"/>
  <c r="NH54"/>
  <c r="NH66"/>
  <c r="NH86"/>
  <c r="NH108"/>
  <c r="NH22"/>
  <c r="NH41"/>
  <c r="NH49"/>
  <c r="NH76"/>
  <c r="NH97"/>
  <c r="NH9"/>
  <c r="NH17"/>
  <c r="NH43"/>
  <c r="NH63"/>
  <c r="NH80"/>
  <c r="NH107"/>
  <c r="NH39"/>
  <c r="NH79"/>
  <c r="NH77"/>
  <c r="NH31"/>
  <c r="NH109"/>
  <c r="NH26"/>
  <c r="NH45"/>
  <c r="NH56"/>
  <c r="NH75"/>
  <c r="NH96"/>
  <c r="NH8"/>
  <c r="NH24"/>
  <c r="NH47"/>
  <c r="NH65"/>
  <c r="NH87"/>
  <c r="NH106"/>
  <c r="NH15"/>
  <c r="NH34"/>
  <c r="NH64"/>
  <c r="NH82"/>
  <c r="NH95"/>
  <c r="NH114"/>
  <c r="NH105"/>
  <c r="NH59"/>
  <c r="NH10"/>
  <c r="NH33"/>
  <c r="NH61"/>
  <c r="NH11"/>
  <c r="NH90"/>
  <c r="NH23"/>
  <c r="NH46"/>
  <c r="NH57"/>
  <c r="NH74"/>
  <c r="NH93"/>
  <c r="NH112"/>
  <c r="NH25"/>
  <c r="NH44"/>
  <c r="NH48"/>
  <c r="NH89"/>
  <c r="NH102"/>
  <c r="NH12"/>
  <c r="NH38"/>
  <c r="NH62"/>
  <c r="NH71"/>
  <c r="NH91"/>
  <c r="NK3" i="6"/>
  <c r="NJ4"/>
  <c r="NI5" i="5"/>
  <c r="NJ4"/>
  <c r="NH36"/>
  <c r="NG37"/>
  <c r="NH20"/>
  <c r="NG21"/>
  <c r="NH84"/>
  <c r="NG85"/>
  <c r="NH68"/>
  <c r="NG69"/>
  <c r="NH100"/>
  <c r="NG101"/>
  <c r="NH52"/>
  <c r="NG53"/>
  <c r="NK2" i="2"/>
  <c r="NL3"/>
  <c r="NK4"/>
  <c r="NI6" i="5" l="1"/>
  <c r="NI39"/>
  <c r="NI93"/>
  <c r="NI46"/>
  <c r="NI14"/>
  <c r="NI33"/>
  <c r="NI77"/>
  <c r="NI72"/>
  <c r="NI58"/>
  <c r="NI28"/>
  <c r="NI78"/>
  <c r="NI15"/>
  <c r="NI57"/>
  <c r="NI109"/>
  <c r="NI113"/>
  <c r="NI24"/>
  <c r="NI31"/>
  <c r="NI106"/>
  <c r="NI56"/>
  <c r="NI13"/>
  <c r="NI59"/>
  <c r="NI92"/>
  <c r="NI54"/>
  <c r="NI98"/>
  <c r="NI12"/>
  <c r="NI96"/>
  <c r="NI45"/>
  <c r="NI105"/>
  <c r="NI30"/>
  <c r="NI79"/>
  <c r="NI114"/>
  <c r="NI75"/>
  <c r="NI18"/>
  <c r="NI11"/>
  <c r="NI27"/>
  <c r="NI87"/>
  <c r="NI102"/>
  <c r="NI104"/>
  <c r="NI81"/>
  <c r="NI89"/>
  <c r="NI55"/>
  <c r="NI9"/>
  <c r="NI29"/>
  <c r="NI44"/>
  <c r="NI60"/>
  <c r="NI48"/>
  <c r="NI8"/>
  <c r="NI50"/>
  <c r="NI7"/>
  <c r="NI42"/>
  <c r="NI74"/>
  <c r="NI32"/>
  <c r="NI65"/>
  <c r="NI108"/>
  <c r="NI23"/>
  <c r="NI66"/>
  <c r="NI80"/>
  <c r="NI86"/>
  <c r="NI26"/>
  <c r="NI41"/>
  <c r="NI49"/>
  <c r="NI82"/>
  <c r="NI63"/>
  <c r="NI47"/>
  <c r="NI73"/>
  <c r="NI71"/>
  <c r="NI97"/>
  <c r="NI112"/>
  <c r="NI25"/>
  <c r="NI94"/>
  <c r="NI10"/>
  <c r="NI22"/>
  <c r="NI40"/>
  <c r="NI64"/>
  <c r="NI110"/>
  <c r="NI16"/>
  <c r="NI34"/>
  <c r="NI70"/>
  <c r="NI17"/>
  <c r="NI43"/>
  <c r="NI61"/>
  <c r="NI38"/>
  <c r="NI62"/>
  <c r="NI76"/>
  <c r="NI111"/>
  <c r="NI88"/>
  <c r="NI90"/>
  <c r="NI95"/>
  <c r="NI91"/>
  <c r="NJ2"/>
  <c r="NJ103" s="1"/>
  <c r="NI107"/>
  <c r="NK4" i="6"/>
  <c r="NL3"/>
  <c r="NI20" i="5"/>
  <c r="NH21"/>
  <c r="NH101"/>
  <c r="NI100"/>
  <c r="NI52"/>
  <c r="NH53"/>
  <c r="NI68"/>
  <c r="NH69"/>
  <c r="NI84"/>
  <c r="NH85"/>
  <c r="NI36"/>
  <c r="NH37"/>
  <c r="NK4"/>
  <c r="NJ5"/>
  <c r="NL2" i="2"/>
  <c r="NM3"/>
  <c r="NL4"/>
  <c r="NJ62" i="5" l="1"/>
  <c r="NJ50"/>
  <c r="NJ18"/>
  <c r="NJ39"/>
  <c r="NJ23"/>
  <c r="NJ92"/>
  <c r="NJ44"/>
  <c r="NJ111"/>
  <c r="NJ76"/>
  <c r="NJ30"/>
  <c r="NJ7"/>
  <c r="NJ73"/>
  <c r="NJ72"/>
  <c r="NJ42"/>
  <c r="NJ8"/>
  <c r="NJ86"/>
  <c r="NJ70"/>
  <c r="NJ113"/>
  <c r="NJ48"/>
  <c r="NJ12"/>
  <c r="NJ98"/>
  <c r="NJ61"/>
  <c r="NJ34"/>
  <c r="NJ90"/>
  <c r="NJ77"/>
  <c r="NJ59"/>
  <c r="NJ9"/>
  <c r="NJ88"/>
  <c r="NJ17"/>
  <c r="NJ47"/>
  <c r="NJ54"/>
  <c r="NJ78"/>
  <c r="NJ96"/>
  <c r="NJ11"/>
  <c r="NJ15"/>
  <c r="NJ41"/>
  <c r="NJ64"/>
  <c r="NJ82"/>
  <c r="NJ105"/>
  <c r="NJ10"/>
  <c r="NJ26"/>
  <c r="NJ49"/>
  <c r="NJ66"/>
  <c r="NJ81"/>
  <c r="NJ107"/>
  <c r="NJ38"/>
  <c r="NJ29"/>
  <c r="NJ94"/>
  <c r="NJ56"/>
  <c r="NJ6"/>
  <c r="NJ22"/>
  <c r="NJ45"/>
  <c r="NJ71"/>
  <c r="NJ89"/>
  <c r="NJ106"/>
  <c r="NJ13"/>
  <c r="NJ43"/>
  <c r="NJ63"/>
  <c r="NJ74"/>
  <c r="NJ97"/>
  <c r="NJ114"/>
  <c r="NJ24"/>
  <c r="NJ31"/>
  <c r="NJ58"/>
  <c r="NJ80"/>
  <c r="NJ95"/>
  <c r="NJ27"/>
  <c r="NJ28"/>
  <c r="NJ102"/>
  <c r="NJ79"/>
  <c r="NJ33"/>
  <c r="NJ110"/>
  <c r="NJ16"/>
  <c r="NJ46"/>
  <c r="NJ57"/>
  <c r="NJ87"/>
  <c r="NJ104"/>
  <c r="NJ14"/>
  <c r="NJ40"/>
  <c r="NJ60"/>
  <c r="NJ65"/>
  <c r="NJ93"/>
  <c r="NJ109"/>
  <c r="NJ25"/>
  <c r="NJ32"/>
  <c r="NJ55"/>
  <c r="NJ75"/>
  <c r="NJ91"/>
  <c r="NJ112"/>
  <c r="NJ108"/>
  <c r="NK2"/>
  <c r="NK108" s="1"/>
  <c r="NL4" i="6"/>
  <c r="NM3"/>
  <c r="NL4" i="5"/>
  <c r="NK5"/>
  <c r="NI85"/>
  <c r="NJ84"/>
  <c r="NI53"/>
  <c r="NJ52"/>
  <c r="NI101"/>
  <c r="NJ100"/>
  <c r="NJ20"/>
  <c r="NI21"/>
  <c r="NJ36"/>
  <c r="NI37"/>
  <c r="NJ68"/>
  <c r="NI69"/>
  <c r="NM2" i="2"/>
  <c r="NM4"/>
  <c r="NN3"/>
  <c r="NK25" i="5" l="1"/>
  <c r="NK29"/>
  <c r="NK60"/>
  <c r="NK88"/>
  <c r="NK62"/>
  <c r="NK98"/>
  <c r="NK94"/>
  <c r="NK16"/>
  <c r="NK33"/>
  <c r="NK113"/>
  <c r="NK78"/>
  <c r="NK64"/>
  <c r="NK61"/>
  <c r="NK96"/>
  <c r="NK14"/>
  <c r="NK91"/>
  <c r="NK55"/>
  <c r="NK15"/>
  <c r="NK48"/>
  <c r="NK106"/>
  <c r="NK75"/>
  <c r="NK32"/>
  <c r="NK95"/>
  <c r="NK22"/>
  <c r="NK41"/>
  <c r="NK17"/>
  <c r="NK63"/>
  <c r="NK102"/>
  <c r="NK23"/>
  <c r="NK65"/>
  <c r="NK107"/>
  <c r="NK40"/>
  <c r="NK79"/>
  <c r="NK114"/>
  <c r="NK13"/>
  <c r="NK39"/>
  <c r="NK59"/>
  <c r="NK77"/>
  <c r="NK103"/>
  <c r="NK9"/>
  <c r="NK28"/>
  <c r="NK31"/>
  <c r="NK54"/>
  <c r="NK80"/>
  <c r="NK104"/>
  <c r="NK47"/>
  <c r="NK111"/>
  <c r="NK43"/>
  <c r="NK81"/>
  <c r="NK11"/>
  <c r="NK46"/>
  <c r="NK90"/>
  <c r="NK18"/>
  <c r="NK71"/>
  <c r="NK97"/>
  <c r="NK10"/>
  <c r="NK30"/>
  <c r="NK57"/>
  <c r="NK70"/>
  <c r="NK89"/>
  <c r="NK110"/>
  <c r="NK26"/>
  <c r="NK45"/>
  <c r="NK56"/>
  <c r="NK76"/>
  <c r="NK92"/>
  <c r="NK112"/>
  <c r="NL2"/>
  <c r="NL105" s="1"/>
  <c r="NK24"/>
  <c r="NK49"/>
  <c r="NK93"/>
  <c r="NK73"/>
  <c r="NK34"/>
  <c r="NK66"/>
  <c r="NK109"/>
  <c r="NK44"/>
  <c r="NK74"/>
  <c r="NK7"/>
  <c r="NK42"/>
  <c r="NK86"/>
  <c r="NK8"/>
  <c r="NK12"/>
  <c r="NK38"/>
  <c r="NK58"/>
  <c r="NK87"/>
  <c r="NK105"/>
  <c r="NK6"/>
  <c r="NK27"/>
  <c r="NK50"/>
  <c r="NK72"/>
  <c r="NK82"/>
  <c r="NM4" i="6"/>
  <c r="NN3"/>
  <c r="NK20" i="5"/>
  <c r="NJ21"/>
  <c r="NK100"/>
  <c r="NJ101"/>
  <c r="NJ85"/>
  <c r="NK84"/>
  <c r="NJ69"/>
  <c r="NK68"/>
  <c r="NM4"/>
  <c r="NL5"/>
  <c r="NK36"/>
  <c r="NJ37"/>
  <c r="NJ53"/>
  <c r="NK52"/>
  <c r="NN2" i="2"/>
  <c r="NN4"/>
  <c r="NO3"/>
  <c r="NL89" i="5" l="1"/>
  <c r="NL75"/>
  <c r="NL8"/>
  <c r="NL30"/>
  <c r="NL98"/>
  <c r="NL12"/>
  <c r="NL72"/>
  <c r="NL87"/>
  <c r="NL50"/>
  <c r="NL44"/>
  <c r="NL61"/>
  <c r="NL86"/>
  <c r="NL47"/>
  <c r="NL15"/>
  <c r="NL60"/>
  <c r="NL23"/>
  <c r="NL7"/>
  <c r="NL32"/>
  <c r="NL24"/>
  <c r="NL64"/>
  <c r="NL106"/>
  <c r="NL34"/>
  <c r="NL91"/>
  <c r="NL96"/>
  <c r="NL112"/>
  <c r="NL29"/>
  <c r="NL25"/>
  <c r="NL48"/>
  <c r="NL102"/>
  <c r="NL38"/>
  <c r="NL78"/>
  <c r="NL49"/>
  <c r="NL45"/>
  <c r="NL70"/>
  <c r="NL54"/>
  <c r="NL6"/>
  <c r="NL81"/>
  <c r="NL22"/>
  <c r="NL41"/>
  <c r="NL74"/>
  <c r="NL82"/>
  <c r="NL97"/>
  <c r="NL9"/>
  <c r="NL17"/>
  <c r="NL62"/>
  <c r="NL76"/>
  <c r="NL107"/>
  <c r="NL26"/>
  <c r="NL93"/>
  <c r="NL46"/>
  <c r="NL28"/>
  <c r="NL109"/>
  <c r="NL55"/>
  <c r="NL16"/>
  <c r="NL42"/>
  <c r="NL65"/>
  <c r="NL71"/>
  <c r="NL94"/>
  <c r="NL111"/>
  <c r="NL18"/>
  <c r="NL40"/>
  <c r="NL73"/>
  <c r="NL95"/>
  <c r="NL11"/>
  <c r="NL43"/>
  <c r="NL63"/>
  <c r="NL80"/>
  <c r="NL114"/>
  <c r="NL103"/>
  <c r="NL14"/>
  <c r="NL57"/>
  <c r="NL10"/>
  <c r="NL31"/>
  <c r="NL108"/>
  <c r="NL110"/>
  <c r="NL27"/>
  <c r="NL33"/>
  <c r="NL56"/>
  <c r="NL66"/>
  <c r="NL79"/>
  <c r="NL13"/>
  <c r="NL58"/>
  <c r="NL77"/>
  <c r="NL104"/>
  <c r="NL39"/>
  <c r="NL59"/>
  <c r="NL90"/>
  <c r="NL92"/>
  <c r="NL113"/>
  <c r="NM2"/>
  <c r="NM103" s="1"/>
  <c r="NL88"/>
  <c r="NN4" i="6"/>
  <c r="NO3"/>
  <c r="NL68" i="5"/>
  <c r="NK69"/>
  <c r="NK37"/>
  <c r="NL36"/>
  <c r="NL100"/>
  <c r="NK101"/>
  <c r="NK53"/>
  <c r="NL52"/>
  <c r="NM5"/>
  <c r="NN4"/>
  <c r="NL84"/>
  <c r="NK85"/>
  <c r="NK21"/>
  <c r="NL20"/>
  <c r="NO2" i="2"/>
  <c r="NP3"/>
  <c r="NO4"/>
  <c r="NM50" i="5" l="1"/>
  <c r="NM15"/>
  <c r="NM47"/>
  <c r="NM72"/>
  <c r="NM108"/>
  <c r="NM12"/>
  <c r="NM58"/>
  <c r="NM105"/>
  <c r="NM74"/>
  <c r="NM40"/>
  <c r="NM29"/>
  <c r="NM65"/>
  <c r="NM109"/>
  <c r="NM10"/>
  <c r="NM13"/>
  <c r="NM27"/>
  <c r="NM71"/>
  <c r="NM14"/>
  <c r="NM57"/>
  <c r="NM93"/>
  <c r="NM24"/>
  <c r="NM44"/>
  <c r="NM94"/>
  <c r="NM54"/>
  <c r="NM7"/>
  <c r="NM62"/>
  <c r="NM110"/>
  <c r="NM42"/>
  <c r="NM76"/>
  <c r="NM33"/>
  <c r="NM98"/>
  <c r="NM46"/>
  <c r="NM28"/>
  <c r="NM59"/>
  <c r="NM81"/>
  <c r="NM11"/>
  <c r="NM48"/>
  <c r="NM89"/>
  <c r="NM31"/>
  <c r="NM106"/>
  <c r="NM41"/>
  <c r="NM96"/>
  <c r="NM25"/>
  <c r="NM70"/>
  <c r="NM86"/>
  <c r="NM56"/>
  <c r="NM92"/>
  <c r="NM6"/>
  <c r="NM30"/>
  <c r="NM75"/>
  <c r="NM112"/>
  <c r="NM39"/>
  <c r="NM78"/>
  <c r="NM23"/>
  <c r="NM80"/>
  <c r="NM32"/>
  <c r="NM82"/>
  <c r="NM16"/>
  <c r="NM73"/>
  <c r="NM107"/>
  <c r="NM95"/>
  <c r="NM88"/>
  <c r="NN2"/>
  <c r="NN104" s="1"/>
  <c r="NM9"/>
  <c r="NM45"/>
  <c r="NM79"/>
  <c r="NM113"/>
  <c r="NM26"/>
  <c r="NM55"/>
  <c r="NM77"/>
  <c r="NM102"/>
  <c r="NM17"/>
  <c r="NM43"/>
  <c r="NM63"/>
  <c r="NM64"/>
  <c r="NM91"/>
  <c r="NM111"/>
  <c r="NM60"/>
  <c r="NM104"/>
  <c r="NM18"/>
  <c r="NM61"/>
  <c r="NM97"/>
  <c r="NM8"/>
  <c r="NM38"/>
  <c r="NM49"/>
  <c r="NM87"/>
  <c r="NM114"/>
  <c r="NM22"/>
  <c r="NM34"/>
  <c r="NM66"/>
  <c r="NM90"/>
  <c r="NO4" i="6"/>
  <c r="NP3"/>
  <c r="NM100" i="5"/>
  <c r="NL101"/>
  <c r="NM52"/>
  <c r="NL53"/>
  <c r="NL69"/>
  <c r="NM68"/>
  <c r="NM84"/>
  <c r="NL85"/>
  <c r="NM20"/>
  <c r="NL21"/>
  <c r="NN5"/>
  <c r="NO4"/>
  <c r="NL37"/>
  <c r="NM36"/>
  <c r="NP2" i="2"/>
  <c r="NQ3"/>
  <c r="NP4"/>
  <c r="NN31" i="5" l="1"/>
  <c r="NN57"/>
  <c r="NN65"/>
  <c r="NN74"/>
  <c r="NN25"/>
  <c r="NN39"/>
  <c r="NN86"/>
  <c r="NN38"/>
  <c r="NN49"/>
  <c r="NN43"/>
  <c r="NN114"/>
  <c r="NN6"/>
  <c r="NN26"/>
  <c r="NN40"/>
  <c r="NN109"/>
  <c r="NN113"/>
  <c r="NN89"/>
  <c r="NN80"/>
  <c r="NN45"/>
  <c r="NN79"/>
  <c r="NN46"/>
  <c r="NN24"/>
  <c r="NN91"/>
  <c r="NN8"/>
  <c r="NN13"/>
  <c r="NN59"/>
  <c r="NN97"/>
  <c r="NN28"/>
  <c r="NN58"/>
  <c r="NN102"/>
  <c r="NN22"/>
  <c r="NN71"/>
  <c r="NN95"/>
  <c r="NN75"/>
  <c r="NN108"/>
  <c r="NN14"/>
  <c r="NN60"/>
  <c r="NN93"/>
  <c r="NN29"/>
  <c r="NN55"/>
  <c r="NN94"/>
  <c r="NN16"/>
  <c r="NN50"/>
  <c r="NN54"/>
  <c r="NN48"/>
  <c r="NN10"/>
  <c r="NN81"/>
  <c r="NN30"/>
  <c r="NN11"/>
  <c r="NN15"/>
  <c r="NN41"/>
  <c r="NN64"/>
  <c r="NN82"/>
  <c r="NN107"/>
  <c r="NN9"/>
  <c r="NN33"/>
  <c r="NN56"/>
  <c r="NN73"/>
  <c r="NN88"/>
  <c r="NN110"/>
  <c r="NN17"/>
  <c r="NN47"/>
  <c r="NN63"/>
  <c r="NN78"/>
  <c r="NN77"/>
  <c r="NN32"/>
  <c r="NN112"/>
  <c r="NN66"/>
  <c r="NN23"/>
  <c r="NN103"/>
  <c r="NN12"/>
  <c r="NN42"/>
  <c r="NN62"/>
  <c r="NN76"/>
  <c r="NN98"/>
  <c r="NN7"/>
  <c r="NN27"/>
  <c r="NN34"/>
  <c r="NN61"/>
  <c r="NN90"/>
  <c r="NN105"/>
  <c r="NN18"/>
  <c r="NN44"/>
  <c r="NN70"/>
  <c r="NN72"/>
  <c r="NN87"/>
  <c r="NN111"/>
  <c r="NN96"/>
  <c r="NN92"/>
  <c r="NO2"/>
  <c r="NO98" s="1"/>
  <c r="NN106"/>
  <c r="NP4" i="6"/>
  <c r="NQ3"/>
  <c r="NM37" i="5"/>
  <c r="NN36"/>
  <c r="NM85"/>
  <c r="NN84"/>
  <c r="NM69"/>
  <c r="NN68"/>
  <c r="NM53"/>
  <c r="NN52"/>
  <c r="NP4"/>
  <c r="NO5"/>
  <c r="NN20"/>
  <c r="NM21"/>
  <c r="NM101"/>
  <c r="NN100"/>
  <c r="NQ2" i="2"/>
  <c r="NR3"/>
  <c r="NQ4"/>
  <c r="NO40" i="5" l="1"/>
  <c r="NO106"/>
  <c r="NO7"/>
  <c r="NO54"/>
  <c r="NO66"/>
  <c r="NO58"/>
  <c r="NO9"/>
  <c r="NO12"/>
  <c r="NO39"/>
  <c r="NO62"/>
  <c r="NO34"/>
  <c r="NO78"/>
  <c r="NO80"/>
  <c r="NO109"/>
  <c r="NO31"/>
  <c r="NO28"/>
  <c r="NO22"/>
  <c r="NO60"/>
  <c r="NO75"/>
  <c r="NO105"/>
  <c r="NO33"/>
  <c r="NO81"/>
  <c r="NO113"/>
  <c r="NO43"/>
  <c r="NO77"/>
  <c r="NO10"/>
  <c r="NO57"/>
  <c r="NO89"/>
  <c r="NO6"/>
  <c r="NO27"/>
  <c r="NO50"/>
  <c r="NO72"/>
  <c r="NO92"/>
  <c r="NO23"/>
  <c r="NO42"/>
  <c r="NO56"/>
  <c r="NO91"/>
  <c r="NO17"/>
  <c r="NO63"/>
  <c r="NO102"/>
  <c r="NO30"/>
  <c r="NO70"/>
  <c r="NO110"/>
  <c r="NO29"/>
  <c r="NO32"/>
  <c r="NO55"/>
  <c r="NO74"/>
  <c r="NO104"/>
  <c r="NO48"/>
  <c r="NO97"/>
  <c r="NO16"/>
  <c r="NO14"/>
  <c r="NO18"/>
  <c r="NO86"/>
  <c r="NO114"/>
  <c r="NO8"/>
  <c r="NO38"/>
  <c r="NO87"/>
  <c r="NO15"/>
  <c r="NO61"/>
  <c r="NO94"/>
  <c r="NO13"/>
  <c r="NO59"/>
  <c r="NO103"/>
  <c r="NO26"/>
  <c r="NO45"/>
  <c r="NO49"/>
  <c r="NO76"/>
  <c r="NO95"/>
  <c r="NO41"/>
  <c r="NO82"/>
  <c r="NO11"/>
  <c r="NO64"/>
  <c r="NO112"/>
  <c r="NO24"/>
  <c r="NO46"/>
  <c r="NO73"/>
  <c r="NO108"/>
  <c r="NO25"/>
  <c r="NO44"/>
  <c r="NO65"/>
  <c r="NO47"/>
  <c r="NO71"/>
  <c r="NO90"/>
  <c r="NO88"/>
  <c r="NO79"/>
  <c r="NO111"/>
  <c r="NO96"/>
  <c r="NO93"/>
  <c r="NO107"/>
  <c r="NP2"/>
  <c r="NP108" s="1"/>
  <c r="NR3" i="6"/>
  <c r="NQ4"/>
  <c r="NQ4" i="5"/>
  <c r="NP5"/>
  <c r="NN69"/>
  <c r="NO68"/>
  <c r="NO100"/>
  <c r="NN101"/>
  <c r="NN21"/>
  <c r="NO20"/>
  <c r="NN37"/>
  <c r="NO36"/>
  <c r="NO52"/>
  <c r="NN53"/>
  <c r="NN85"/>
  <c r="NO84"/>
  <c r="NR2" i="2"/>
  <c r="NS3"/>
  <c r="NR4"/>
  <c r="NP89" i="5" l="1"/>
  <c r="NP62"/>
  <c r="NP92"/>
  <c r="NP16"/>
  <c r="NP27"/>
  <c r="NP8"/>
  <c r="NP64"/>
  <c r="NP71"/>
  <c r="NP30"/>
  <c r="NP113"/>
  <c r="NP106"/>
  <c r="NP38"/>
  <c r="NP110"/>
  <c r="NP77"/>
  <c r="NP79"/>
  <c r="NP111"/>
  <c r="NP12"/>
  <c r="NP91"/>
  <c r="NP57"/>
  <c r="NP26"/>
  <c r="NP65"/>
  <c r="NP45"/>
  <c r="NP47"/>
  <c r="NP87"/>
  <c r="NP25"/>
  <c r="NP102"/>
  <c r="NP75"/>
  <c r="NP15"/>
  <c r="NP34"/>
  <c r="NP61"/>
  <c r="NP76"/>
  <c r="NP95"/>
  <c r="NP114"/>
  <c r="NP14"/>
  <c r="NP33"/>
  <c r="NP49"/>
  <c r="NP82"/>
  <c r="NP104"/>
  <c r="NP6"/>
  <c r="NP29"/>
  <c r="NP32"/>
  <c r="NP48"/>
  <c r="NP81"/>
  <c r="NP98"/>
  <c r="NP70"/>
  <c r="NP63"/>
  <c r="NP60"/>
  <c r="NP41"/>
  <c r="NP9"/>
  <c r="NP17"/>
  <c r="NP43"/>
  <c r="NP59"/>
  <c r="NP80"/>
  <c r="NP107"/>
  <c r="NP11"/>
  <c r="NP31"/>
  <c r="NP58"/>
  <c r="NP73"/>
  <c r="NP90"/>
  <c r="NP109"/>
  <c r="NP23"/>
  <c r="NP46"/>
  <c r="NP50"/>
  <c r="NP74"/>
  <c r="NP93"/>
  <c r="NP112"/>
  <c r="NQ2"/>
  <c r="NQ106" s="1"/>
  <c r="NP96"/>
  <c r="NP94"/>
  <c r="NP72"/>
  <c r="NP42"/>
  <c r="NP24"/>
  <c r="NP44"/>
  <c r="NP22"/>
  <c r="NP97"/>
  <c r="NP18"/>
  <c r="NP40"/>
  <c r="NP56"/>
  <c r="NP78"/>
  <c r="NP103"/>
  <c r="NP10"/>
  <c r="NP13"/>
  <c r="NP39"/>
  <c r="NP55"/>
  <c r="NP88"/>
  <c r="NP105"/>
  <c r="NP7"/>
  <c r="NP28"/>
  <c r="NP54"/>
  <c r="NP66"/>
  <c r="NP86"/>
  <c r="NS3" i="6"/>
  <c r="NR4"/>
  <c r="NO85" i="5"/>
  <c r="NP84"/>
  <c r="NP52"/>
  <c r="NO53"/>
  <c r="NO101"/>
  <c r="NP100"/>
  <c r="NO21"/>
  <c r="NP20"/>
  <c r="NO69"/>
  <c r="NP68"/>
  <c r="NP36"/>
  <c r="NO37"/>
  <c r="NQ5"/>
  <c r="NR4"/>
  <c r="NS2" i="2"/>
  <c r="NT3"/>
  <c r="NS4"/>
  <c r="NQ89" i="5" l="1"/>
  <c r="NQ47"/>
  <c r="NQ41"/>
  <c r="NQ98"/>
  <c r="NQ13"/>
  <c r="NQ57"/>
  <c r="NQ27"/>
  <c r="NQ71"/>
  <c r="NQ49"/>
  <c r="NQ39"/>
  <c r="NQ32"/>
  <c r="NQ48"/>
  <c r="NQ80"/>
  <c r="NQ22"/>
  <c r="NQ103"/>
  <c r="NQ72"/>
  <c r="NQ11"/>
  <c r="NQ110"/>
  <c r="NQ112"/>
  <c r="NQ90"/>
  <c r="NQ59"/>
  <c r="NQ55"/>
  <c r="NQ9"/>
  <c r="NQ76"/>
  <c r="NQ28"/>
  <c r="NQ58"/>
  <c r="NQ93"/>
  <c r="NQ30"/>
  <c r="NQ23"/>
  <c r="NQ7"/>
  <c r="NQ45"/>
  <c r="NQ82"/>
  <c r="NQ10"/>
  <c r="NQ25"/>
  <c r="NQ40"/>
  <c r="NQ70"/>
  <c r="NQ88"/>
  <c r="NQ107"/>
  <c r="NQ12"/>
  <c r="NQ38"/>
  <c r="NQ62"/>
  <c r="NQ79"/>
  <c r="NQ8"/>
  <c r="NQ75"/>
  <c r="NQ46"/>
  <c r="NQ108"/>
  <c r="NQ31"/>
  <c r="NQ78"/>
  <c r="NQ113"/>
  <c r="NQ87"/>
  <c r="NQ74"/>
  <c r="NQ26"/>
  <c r="NQ56"/>
  <c r="NQ102"/>
  <c r="NQ16"/>
  <c r="NQ42"/>
  <c r="NQ50"/>
  <c r="NQ77"/>
  <c r="NQ95"/>
  <c r="NQ6"/>
  <c r="NQ18"/>
  <c r="NQ33"/>
  <c r="NQ66"/>
  <c r="NQ104"/>
  <c r="NQ65"/>
  <c r="NQ29"/>
  <c r="NQ97"/>
  <c r="NQ14"/>
  <c r="NQ60"/>
  <c r="NQ105"/>
  <c r="NQ61"/>
  <c r="NQ44"/>
  <c r="NQ24"/>
  <c r="NQ54"/>
  <c r="NQ94"/>
  <c r="NQ17"/>
  <c r="NQ43"/>
  <c r="NQ63"/>
  <c r="NQ64"/>
  <c r="NQ91"/>
  <c r="NQ111"/>
  <c r="NQ15"/>
  <c r="NQ34"/>
  <c r="NQ73"/>
  <c r="NQ96"/>
  <c r="NQ86"/>
  <c r="NQ109"/>
  <c r="NQ92"/>
  <c r="NQ114"/>
  <c r="NR2"/>
  <c r="NR107" s="1"/>
  <c r="NQ81"/>
  <c r="NS4" i="6"/>
  <c r="NT3"/>
  <c r="NQ36" i="5"/>
  <c r="NP37"/>
  <c r="NP69"/>
  <c r="NQ68"/>
  <c r="NQ52"/>
  <c r="NP53"/>
  <c r="NP101"/>
  <c r="NQ100"/>
  <c r="NQ84"/>
  <c r="NP85"/>
  <c r="NR5"/>
  <c r="NS4"/>
  <c r="NQ20"/>
  <c r="NP21"/>
  <c r="NT2" i="2"/>
  <c r="NU3"/>
  <c r="NT4"/>
  <c r="NR9" i="5" l="1"/>
  <c r="NR106"/>
  <c r="NR22"/>
  <c r="NR110"/>
  <c r="NR88"/>
  <c r="NR33"/>
  <c r="NR91"/>
  <c r="NR55"/>
  <c r="NR18"/>
  <c r="NR70"/>
  <c r="NR73"/>
  <c r="NR32"/>
  <c r="NR12"/>
  <c r="NR87"/>
  <c r="NR56"/>
  <c r="NR25"/>
  <c r="NR112"/>
  <c r="NR75"/>
  <c r="NR64"/>
  <c r="NR42"/>
  <c r="NR111"/>
  <c r="NR6"/>
  <c r="NR89"/>
  <c r="NR50"/>
  <c r="NR47"/>
  <c r="NR7"/>
  <c r="NR27"/>
  <c r="NR34"/>
  <c r="NR61"/>
  <c r="NR90"/>
  <c r="NR105"/>
  <c r="NR10"/>
  <c r="NR26"/>
  <c r="NR49"/>
  <c r="NR66"/>
  <c r="NR81"/>
  <c r="NR108"/>
  <c r="NR13"/>
  <c r="NR43"/>
  <c r="NR62"/>
  <c r="NR98"/>
  <c r="NR44"/>
  <c r="NR72"/>
  <c r="NR71"/>
  <c r="NR46"/>
  <c r="NR17"/>
  <c r="NR96"/>
  <c r="NR28"/>
  <c r="NR38"/>
  <c r="NR58"/>
  <c r="NR76"/>
  <c r="NR102"/>
  <c r="NR8"/>
  <c r="NR23"/>
  <c r="NR30"/>
  <c r="NR57"/>
  <c r="NR86"/>
  <c r="NR103"/>
  <c r="NR14"/>
  <c r="NR40"/>
  <c r="NR60"/>
  <c r="NR80"/>
  <c r="NR48"/>
  <c r="NR92"/>
  <c r="NR45"/>
  <c r="NR16"/>
  <c r="NR104"/>
  <c r="NR78"/>
  <c r="NR29"/>
  <c r="NR39"/>
  <c r="NR59"/>
  <c r="NR79"/>
  <c r="NR94"/>
  <c r="NR113"/>
  <c r="NR24"/>
  <c r="NR31"/>
  <c r="NR54"/>
  <c r="NR77"/>
  <c r="NR95"/>
  <c r="NR11"/>
  <c r="NR15"/>
  <c r="NR41"/>
  <c r="NR65"/>
  <c r="NR63"/>
  <c r="NR74"/>
  <c r="NR82"/>
  <c r="NR97"/>
  <c r="NR93"/>
  <c r="NR114"/>
  <c r="NS2"/>
  <c r="NS105" s="1"/>
  <c r="NR109"/>
  <c r="NT4" i="6"/>
  <c r="NU3"/>
  <c r="NT4" i="5"/>
  <c r="NS5"/>
  <c r="NQ101"/>
  <c r="NR100"/>
  <c r="NR68"/>
  <c r="NQ69"/>
  <c r="NR20"/>
  <c r="NQ21"/>
  <c r="NQ85"/>
  <c r="NR84"/>
  <c r="NR52"/>
  <c r="NQ53"/>
  <c r="NQ37"/>
  <c r="NR36"/>
  <c r="NU2" i="2"/>
  <c r="NV3"/>
  <c r="NU4"/>
  <c r="NS27" i="5" l="1"/>
  <c r="NS112"/>
  <c r="NS75"/>
  <c r="NS88"/>
  <c r="NS39"/>
  <c r="NS72"/>
  <c r="NS113"/>
  <c r="NS24"/>
  <c r="NS98"/>
  <c r="NS63"/>
  <c r="NS33"/>
  <c r="NS76"/>
  <c r="NS54"/>
  <c r="NS34"/>
  <c r="NS30"/>
  <c r="NS107"/>
  <c r="NS45"/>
  <c r="NS47"/>
  <c r="NS15"/>
  <c r="NS94"/>
  <c r="NS66"/>
  <c r="NS61"/>
  <c r="NS10"/>
  <c r="NS70"/>
  <c r="NS103"/>
  <c r="NS32"/>
  <c r="NS74"/>
  <c r="NS8"/>
  <c r="NS38"/>
  <c r="NS87"/>
  <c r="NS9"/>
  <c r="NS31"/>
  <c r="NS80"/>
  <c r="NS11"/>
  <c r="NS23"/>
  <c r="NS46"/>
  <c r="NS65"/>
  <c r="NS90"/>
  <c r="NS106"/>
  <c r="NS18"/>
  <c r="NS40"/>
  <c r="NS48"/>
  <c r="NS79"/>
  <c r="NS97"/>
  <c r="NS78"/>
  <c r="NS13"/>
  <c r="NS29"/>
  <c r="NS59"/>
  <c r="NS95"/>
  <c r="NS12"/>
  <c r="NS62"/>
  <c r="NS108"/>
  <c r="NS28"/>
  <c r="NS58"/>
  <c r="NS104"/>
  <c r="NS25"/>
  <c r="NS44"/>
  <c r="NS55"/>
  <c r="NS81"/>
  <c r="NS96"/>
  <c r="NS7"/>
  <c r="NS16"/>
  <c r="NS42"/>
  <c r="NS71"/>
  <c r="NS86"/>
  <c r="NS114"/>
  <c r="NS57"/>
  <c r="NS89"/>
  <c r="NS110"/>
  <c r="NS6"/>
  <c r="NS50"/>
  <c r="NS82"/>
  <c r="NS14"/>
  <c r="NS60"/>
  <c r="NS91"/>
  <c r="NS26"/>
  <c r="NS56"/>
  <c r="NS92"/>
  <c r="NS22"/>
  <c r="NS41"/>
  <c r="NS49"/>
  <c r="NS73"/>
  <c r="NS93"/>
  <c r="NS111"/>
  <c r="NS17"/>
  <c r="NS43"/>
  <c r="NS64"/>
  <c r="NS77"/>
  <c r="NS102"/>
  <c r="NT2"/>
  <c r="NT102" s="1"/>
  <c r="NS109"/>
  <c r="NV3" i="6"/>
  <c r="NU4"/>
  <c r="NR53" i="5"/>
  <c r="NS52"/>
  <c r="NR37"/>
  <c r="NS36"/>
  <c r="NS84"/>
  <c r="NR85"/>
  <c r="NR69"/>
  <c r="NS68"/>
  <c r="NU4"/>
  <c r="NT5"/>
  <c r="NS20"/>
  <c r="NR21"/>
  <c r="NR101"/>
  <c r="NS100"/>
  <c r="NV2" i="2"/>
  <c r="NW3"/>
  <c r="NV4"/>
  <c r="NT72" i="5" l="1"/>
  <c r="NT30"/>
  <c r="NT96"/>
  <c r="NT113"/>
  <c r="NT43"/>
  <c r="NT12"/>
  <c r="NT61"/>
  <c r="NT26"/>
  <c r="NT24"/>
  <c r="NT65"/>
  <c r="NT27"/>
  <c r="NT92"/>
  <c r="NT79"/>
  <c r="NT63"/>
  <c r="NT59"/>
  <c r="NT91"/>
  <c r="NT77"/>
  <c r="NT56"/>
  <c r="NT47"/>
  <c r="NT45"/>
  <c r="NT8"/>
  <c r="NT87"/>
  <c r="NT80"/>
  <c r="NT107"/>
  <c r="NT103"/>
  <c r="NT76"/>
  <c r="NT38"/>
  <c r="NT110"/>
  <c r="NT14"/>
  <c r="NT33"/>
  <c r="NT60"/>
  <c r="NT78"/>
  <c r="NT104"/>
  <c r="NT6"/>
  <c r="NT29"/>
  <c r="NT32"/>
  <c r="NT48"/>
  <c r="NT81"/>
  <c r="NT98"/>
  <c r="NT16"/>
  <c r="NT42"/>
  <c r="NT50"/>
  <c r="NT71"/>
  <c r="NT94"/>
  <c r="NT9"/>
  <c r="NT17"/>
  <c r="NT18"/>
  <c r="NT34"/>
  <c r="NT114"/>
  <c r="NT73"/>
  <c r="NT11"/>
  <c r="NT31"/>
  <c r="NT58"/>
  <c r="NT66"/>
  <c r="NT90"/>
  <c r="NT109"/>
  <c r="NT23"/>
  <c r="NT46"/>
  <c r="NT57"/>
  <c r="NT70"/>
  <c r="NT93"/>
  <c r="NT112"/>
  <c r="NT25"/>
  <c r="NT44"/>
  <c r="NT74"/>
  <c r="NT89"/>
  <c r="NT111"/>
  <c r="NT40"/>
  <c r="NT82"/>
  <c r="NT15"/>
  <c r="NT95"/>
  <c r="NT62"/>
  <c r="NT10"/>
  <c r="NT13"/>
  <c r="NT39"/>
  <c r="NT55"/>
  <c r="NT88"/>
  <c r="NT105"/>
  <c r="NT7"/>
  <c r="NT28"/>
  <c r="NT54"/>
  <c r="NT64"/>
  <c r="NT86"/>
  <c r="NT108"/>
  <c r="NT22"/>
  <c r="NT41"/>
  <c r="NT49"/>
  <c r="NT75"/>
  <c r="NT97"/>
  <c r="NT106"/>
  <c r="NU2"/>
  <c r="NU109" s="1"/>
  <c r="NW3" i="6"/>
  <c r="NV4"/>
  <c r="NV4" i="5"/>
  <c r="NU5"/>
  <c r="NS21"/>
  <c r="NT20"/>
  <c r="NT100"/>
  <c r="NS101"/>
  <c r="NT84"/>
  <c r="NS85"/>
  <c r="NS53"/>
  <c r="NT52"/>
  <c r="NS69"/>
  <c r="NT68"/>
  <c r="NS37"/>
  <c r="NT36"/>
  <c r="NW2" i="2"/>
  <c r="NX3"/>
  <c r="NW4"/>
  <c r="NU75" i="5" l="1"/>
  <c r="NU62"/>
  <c r="NU27"/>
  <c r="NU63"/>
  <c r="NU66"/>
  <c r="NU22"/>
  <c r="NU54"/>
  <c r="NU88"/>
  <c r="NU82"/>
  <c r="NU61"/>
  <c r="NU49"/>
  <c r="NU94"/>
  <c r="NU28"/>
  <c r="NU32"/>
  <c r="NU15"/>
  <c r="NU104"/>
  <c r="NU34"/>
  <c r="NU31"/>
  <c r="NU50"/>
  <c r="NU91"/>
  <c r="NU7"/>
  <c r="NU108"/>
  <c r="NU79"/>
  <c r="NU64"/>
  <c r="NU97"/>
  <c r="NU113"/>
  <c r="NU43"/>
  <c r="NU70"/>
  <c r="NU103"/>
  <c r="NU29"/>
  <c r="NU60"/>
  <c r="NU98"/>
  <c r="NU14"/>
  <c r="NU57"/>
  <c r="NU93"/>
  <c r="NU8"/>
  <c r="NU42"/>
  <c r="NU56"/>
  <c r="NU87"/>
  <c r="NU6"/>
  <c r="NU18"/>
  <c r="NU40"/>
  <c r="NU73"/>
  <c r="NU81"/>
  <c r="NU106"/>
  <c r="NU80"/>
  <c r="NU25"/>
  <c r="NU33"/>
  <c r="NU24"/>
  <c r="NU48"/>
  <c r="NU89"/>
  <c r="NU17"/>
  <c r="NU44"/>
  <c r="NU90"/>
  <c r="NU10"/>
  <c r="NU41"/>
  <c r="NU76"/>
  <c r="NU112"/>
  <c r="NU26"/>
  <c r="NU55"/>
  <c r="NU86"/>
  <c r="NU102"/>
  <c r="NU12"/>
  <c r="NU38"/>
  <c r="NU58"/>
  <c r="NU77"/>
  <c r="NU96"/>
  <c r="NU114"/>
  <c r="NV2"/>
  <c r="NV110" s="1"/>
  <c r="NU23"/>
  <c r="NU107"/>
  <c r="NU9"/>
  <c r="NU11"/>
  <c r="NU30"/>
  <c r="NU78"/>
  <c r="NU111"/>
  <c r="NU46"/>
  <c r="NU71"/>
  <c r="NU110"/>
  <c r="NU47"/>
  <c r="NU65"/>
  <c r="NU105"/>
  <c r="NU16"/>
  <c r="NU45"/>
  <c r="NU72"/>
  <c r="NU95"/>
  <c r="NU13"/>
  <c r="NU39"/>
  <c r="NU59"/>
  <c r="NU74"/>
  <c r="NU92"/>
  <c r="NW4" i="6"/>
  <c r="NX3"/>
  <c r="NU36" i="5"/>
  <c r="NT37"/>
  <c r="NU52"/>
  <c r="NT53"/>
  <c r="NV5"/>
  <c r="NW4"/>
  <c r="NU20"/>
  <c r="NT21"/>
  <c r="NU100"/>
  <c r="NT101"/>
  <c r="NU68"/>
  <c r="NT69"/>
  <c r="NU84"/>
  <c r="NT85"/>
  <c r="NX2" i="2"/>
  <c r="NY3"/>
  <c r="NX4"/>
  <c r="NV57" i="5" l="1"/>
  <c r="NV60"/>
  <c r="NV41"/>
  <c r="NV44"/>
  <c r="NV28"/>
  <c r="NV42"/>
  <c r="NV8"/>
  <c r="NV86"/>
  <c r="NV48"/>
  <c r="NV38"/>
  <c r="NV97"/>
  <c r="NV30"/>
  <c r="NV18"/>
  <c r="NV111"/>
  <c r="NV102"/>
  <c r="NV13"/>
  <c r="NV23"/>
  <c r="NV103"/>
  <c r="NV72"/>
  <c r="NV77"/>
  <c r="NV92"/>
  <c r="NV62"/>
  <c r="NV82"/>
  <c r="NV15"/>
  <c r="NV70"/>
  <c r="NV43"/>
  <c r="NV114"/>
  <c r="NV65"/>
  <c r="NV10"/>
  <c r="NV26"/>
  <c r="NV49"/>
  <c r="NV66"/>
  <c r="NV81"/>
  <c r="NV108"/>
  <c r="NV17"/>
  <c r="NV47"/>
  <c r="NV54"/>
  <c r="NV74"/>
  <c r="NV96"/>
  <c r="NV7"/>
  <c r="NV27"/>
  <c r="NV34"/>
  <c r="NV61"/>
  <c r="NV90"/>
  <c r="NV105"/>
  <c r="NV64"/>
  <c r="NV12"/>
  <c r="NV98"/>
  <c r="NV80"/>
  <c r="NV40"/>
  <c r="NV109"/>
  <c r="NV24"/>
  <c r="NV31"/>
  <c r="NV58"/>
  <c r="NV78"/>
  <c r="NV95"/>
  <c r="NV6"/>
  <c r="NV22"/>
  <c r="NV45"/>
  <c r="NV71"/>
  <c r="NV89"/>
  <c r="NV106"/>
  <c r="NV29"/>
  <c r="NV39"/>
  <c r="NV59"/>
  <c r="NV79"/>
  <c r="NV94"/>
  <c r="NV113"/>
  <c r="NW2"/>
  <c r="NW106" s="1"/>
  <c r="NV11"/>
  <c r="NV107"/>
  <c r="NV76"/>
  <c r="NV63"/>
  <c r="NV14"/>
  <c r="NV93"/>
  <c r="NV25"/>
  <c r="NV32"/>
  <c r="NV55"/>
  <c r="NV75"/>
  <c r="NV91"/>
  <c r="NV112"/>
  <c r="NV16"/>
  <c r="NV46"/>
  <c r="NV50"/>
  <c r="NV87"/>
  <c r="NV104"/>
  <c r="NV9"/>
  <c r="NV33"/>
  <c r="NV56"/>
  <c r="NV73"/>
  <c r="NV88"/>
  <c r="NX4" i="6"/>
  <c r="NY3"/>
  <c r="NX4" i="5"/>
  <c r="NW5"/>
  <c r="NU85"/>
  <c r="NV84"/>
  <c r="NV100"/>
  <c r="NU101"/>
  <c r="NU53"/>
  <c r="NV52"/>
  <c r="NV68"/>
  <c r="NU69"/>
  <c r="NV20"/>
  <c r="NU21"/>
  <c r="NU37"/>
  <c r="NV36"/>
  <c r="NY2" i="2"/>
  <c r="NZ3"/>
  <c r="NY4"/>
  <c r="NW104" i="5" l="1"/>
  <c r="NW65"/>
  <c r="NW29"/>
  <c r="NW12"/>
  <c r="NW59"/>
  <c r="NW22"/>
  <c r="NW48"/>
  <c r="NW107"/>
  <c r="NW77"/>
  <c r="NW38"/>
  <c r="NW45"/>
  <c r="NW93"/>
  <c r="NW23"/>
  <c r="NW43"/>
  <c r="NW8"/>
  <c r="NW89"/>
  <c r="NW80"/>
  <c r="NW64"/>
  <c r="NW95"/>
  <c r="NW17"/>
  <c r="NW102"/>
  <c r="NW58"/>
  <c r="NW31"/>
  <c r="NW112"/>
  <c r="NW26"/>
  <c r="NW24"/>
  <c r="NW63"/>
  <c r="NW98"/>
  <c r="NW27"/>
  <c r="NW72"/>
  <c r="NW108"/>
  <c r="NW44"/>
  <c r="NW74"/>
  <c r="NW7"/>
  <c r="NW16"/>
  <c r="NW42"/>
  <c r="NW62"/>
  <c r="NW86"/>
  <c r="NW105"/>
  <c r="NW10"/>
  <c r="NW30"/>
  <c r="NW57"/>
  <c r="NW70"/>
  <c r="NW91"/>
  <c r="NW76"/>
  <c r="NW54"/>
  <c r="NW92"/>
  <c r="NW47"/>
  <c r="NW88"/>
  <c r="NW6"/>
  <c r="NW50"/>
  <c r="NW82"/>
  <c r="NW25"/>
  <c r="NW60"/>
  <c r="NW96"/>
  <c r="NW18"/>
  <c r="NW40"/>
  <c r="NW56"/>
  <c r="NW79"/>
  <c r="NW97"/>
  <c r="NW114"/>
  <c r="NW13"/>
  <c r="NW39"/>
  <c r="NW55"/>
  <c r="NW81"/>
  <c r="NW113"/>
  <c r="NW9"/>
  <c r="NW28"/>
  <c r="NW71"/>
  <c r="NW41"/>
  <c r="NW73"/>
  <c r="NW111"/>
  <c r="NW32"/>
  <c r="NW78"/>
  <c r="NW11"/>
  <c r="NW46"/>
  <c r="NW90"/>
  <c r="NW15"/>
  <c r="NW34"/>
  <c r="NW61"/>
  <c r="NW66"/>
  <c r="NW94"/>
  <c r="NW109"/>
  <c r="NW14"/>
  <c r="NW33"/>
  <c r="NW49"/>
  <c r="NW75"/>
  <c r="NW103"/>
  <c r="NW110"/>
  <c r="NW87"/>
  <c r="NX2"/>
  <c r="NX107" s="1"/>
  <c r="NY4" i="6"/>
  <c r="NZ3"/>
  <c r="NV21" i="5"/>
  <c r="NW20"/>
  <c r="NW52"/>
  <c r="NV53"/>
  <c r="NW100"/>
  <c r="NV101"/>
  <c r="NV85"/>
  <c r="NW84"/>
  <c r="NW68"/>
  <c r="NV69"/>
  <c r="NX5"/>
  <c r="NY4"/>
  <c r="NW36"/>
  <c r="NV37"/>
  <c r="NZ2" i="2"/>
  <c r="OA3"/>
  <c r="NZ4"/>
  <c r="NX11" i="5" l="1"/>
  <c r="NX29"/>
  <c r="NX33"/>
  <c r="NX94"/>
  <c r="NX98"/>
  <c r="NX113"/>
  <c r="NX6"/>
  <c r="NX81"/>
  <c r="NX50"/>
  <c r="NX72"/>
  <c r="NX14"/>
  <c r="NX39"/>
  <c r="NX55"/>
  <c r="NX42"/>
  <c r="NX18"/>
  <c r="NX77"/>
  <c r="NX90"/>
  <c r="NX32"/>
  <c r="NX16"/>
  <c r="NX111"/>
  <c r="NX70"/>
  <c r="NX40"/>
  <c r="NX78"/>
  <c r="NX27"/>
  <c r="NX31"/>
  <c r="NX109"/>
  <c r="NX59"/>
  <c r="NX7"/>
  <c r="NX28"/>
  <c r="NX54"/>
  <c r="NX66"/>
  <c r="NX86"/>
  <c r="NX108"/>
  <c r="NX22"/>
  <c r="NX41"/>
  <c r="NX49"/>
  <c r="NX76"/>
  <c r="NX97"/>
  <c r="NX9"/>
  <c r="NX17"/>
  <c r="NX43"/>
  <c r="NX63"/>
  <c r="NX91"/>
  <c r="NX104"/>
  <c r="NX92"/>
  <c r="NX73"/>
  <c r="NX13"/>
  <c r="NX105"/>
  <c r="NX26"/>
  <c r="NX45"/>
  <c r="NX56"/>
  <c r="NX75"/>
  <c r="NX96"/>
  <c r="NX8"/>
  <c r="NX24"/>
  <c r="NX47"/>
  <c r="NX65"/>
  <c r="NX87"/>
  <c r="NX106"/>
  <c r="NX15"/>
  <c r="NX34"/>
  <c r="NX64"/>
  <c r="NX82"/>
  <c r="NX110"/>
  <c r="NX30"/>
  <c r="NX79"/>
  <c r="NX60"/>
  <c r="NX61"/>
  <c r="NX58"/>
  <c r="NX10"/>
  <c r="NX88"/>
  <c r="NX23"/>
  <c r="NX46"/>
  <c r="NX57"/>
  <c r="NX74"/>
  <c r="NX93"/>
  <c r="NX112"/>
  <c r="NX25"/>
  <c r="NX44"/>
  <c r="NX48"/>
  <c r="NX89"/>
  <c r="NX102"/>
  <c r="NX12"/>
  <c r="NX38"/>
  <c r="NX62"/>
  <c r="NX71"/>
  <c r="NX103"/>
  <c r="NY2"/>
  <c r="NY105" s="1"/>
  <c r="NX95"/>
  <c r="NX114"/>
  <c r="NX80"/>
  <c r="OA3" i="6"/>
  <c r="NZ4"/>
  <c r="NX84" i="5"/>
  <c r="NW85"/>
  <c r="NW37"/>
  <c r="NX36"/>
  <c r="NW53"/>
  <c r="NX52"/>
  <c r="NX68"/>
  <c r="NW69"/>
  <c r="NW21"/>
  <c r="NX20"/>
  <c r="NY5"/>
  <c r="NZ4"/>
  <c r="NX100"/>
  <c r="NW101"/>
  <c r="OA2" i="2"/>
  <c r="OB3"/>
  <c r="OA4"/>
  <c r="NY29" i="5" l="1"/>
  <c r="NY91"/>
  <c r="NY26"/>
  <c r="NY94"/>
  <c r="NY73"/>
  <c r="NY44"/>
  <c r="NY22"/>
  <c r="NY61"/>
  <c r="NY63"/>
  <c r="NY82"/>
  <c r="NY110"/>
  <c r="NY74"/>
  <c r="NY38"/>
  <c r="NY47"/>
  <c r="NY18"/>
  <c r="NY111"/>
  <c r="NY9"/>
  <c r="NY80"/>
  <c r="NY17"/>
  <c r="NY76"/>
  <c r="NY16"/>
  <c r="NY33"/>
  <c r="NY6"/>
  <c r="NY32"/>
  <c r="NY95"/>
  <c r="NY106"/>
  <c r="NY60"/>
  <c r="NY81"/>
  <c r="NY62"/>
  <c r="NY12"/>
  <c r="NY58"/>
  <c r="NY96"/>
  <c r="NY55"/>
  <c r="NY31"/>
  <c r="NY77"/>
  <c r="NY114"/>
  <c r="NY8"/>
  <c r="NY75"/>
  <c r="NY46"/>
  <c r="NY98"/>
  <c r="NY27"/>
  <c r="NY56"/>
  <c r="NY7"/>
  <c r="NY71"/>
  <c r="NY43"/>
  <c r="NY103"/>
  <c r="NY42"/>
  <c r="NY86"/>
  <c r="NY24"/>
  <c r="NY102"/>
  <c r="NY90"/>
  <c r="NY25"/>
  <c r="NY70"/>
  <c r="NY107"/>
  <c r="NY15"/>
  <c r="NY30"/>
  <c r="NY57"/>
  <c r="NY79"/>
  <c r="NY104"/>
  <c r="NY11"/>
  <c r="NY14"/>
  <c r="NY45"/>
  <c r="NY65"/>
  <c r="NY113"/>
  <c r="NY41"/>
  <c r="NY112"/>
  <c r="NY64"/>
  <c r="NY23"/>
  <c r="NY66"/>
  <c r="NY97"/>
  <c r="NY49"/>
  <c r="NY34"/>
  <c r="NY10"/>
  <c r="NY40"/>
  <c r="NY88"/>
  <c r="NY13"/>
  <c r="NY39"/>
  <c r="NY59"/>
  <c r="NY72"/>
  <c r="NY92"/>
  <c r="NY109"/>
  <c r="NY28"/>
  <c r="NY48"/>
  <c r="NY50"/>
  <c r="NY89"/>
  <c r="NY87"/>
  <c r="NY54"/>
  <c r="NY78"/>
  <c r="NY93"/>
  <c r="NZ2"/>
  <c r="NZ103" s="1"/>
  <c r="NY108"/>
  <c r="OA4" i="6"/>
  <c r="OB3"/>
  <c r="NY68" i="5"/>
  <c r="NX69"/>
  <c r="NY36"/>
  <c r="NX37"/>
  <c r="NY100"/>
  <c r="NX101"/>
  <c r="NX21"/>
  <c r="NY20"/>
  <c r="NX53"/>
  <c r="NY52"/>
  <c r="OA4"/>
  <c r="NZ5"/>
  <c r="NY84"/>
  <c r="NX85"/>
  <c r="OB2" i="2"/>
  <c r="OC3"/>
  <c r="OB4"/>
  <c r="NZ94" i="5" l="1"/>
  <c r="NZ17"/>
  <c r="NZ90"/>
  <c r="NZ26"/>
  <c r="NZ64"/>
  <c r="NZ29"/>
  <c r="NZ78"/>
  <c r="NZ96"/>
  <c r="NZ10"/>
  <c r="NZ28"/>
  <c r="NZ7"/>
  <c r="NZ54"/>
  <c r="NZ15"/>
  <c r="NZ105"/>
  <c r="NZ66"/>
  <c r="NZ41"/>
  <c r="NZ81"/>
  <c r="NZ56"/>
  <c r="NZ47"/>
  <c r="NZ11"/>
  <c r="NZ82"/>
  <c r="NZ49"/>
  <c r="NZ38"/>
  <c r="NZ79"/>
  <c r="NZ33"/>
  <c r="NZ110"/>
  <c r="NZ70"/>
  <c r="NZ18"/>
  <c r="NZ44"/>
  <c r="NZ48"/>
  <c r="NZ72"/>
  <c r="NZ92"/>
  <c r="NZ111"/>
  <c r="NZ12"/>
  <c r="NZ42"/>
  <c r="NZ50"/>
  <c r="NZ76"/>
  <c r="NZ98"/>
  <c r="NZ8"/>
  <c r="NZ23"/>
  <c r="NZ30"/>
  <c r="NZ61"/>
  <c r="NZ86"/>
  <c r="NZ112"/>
  <c r="NZ77"/>
  <c r="NZ59"/>
  <c r="NZ9"/>
  <c r="NZ88"/>
  <c r="NZ34"/>
  <c r="NZ6"/>
  <c r="NZ22"/>
  <c r="NZ45"/>
  <c r="NZ71"/>
  <c r="NZ89"/>
  <c r="NZ106"/>
  <c r="NZ13"/>
  <c r="NZ43"/>
  <c r="NZ63"/>
  <c r="NZ74"/>
  <c r="NZ97"/>
  <c r="NZ114"/>
  <c r="NZ24"/>
  <c r="NZ31"/>
  <c r="NZ58"/>
  <c r="NZ80"/>
  <c r="NZ95"/>
  <c r="NZ62"/>
  <c r="NZ102"/>
  <c r="NZ39"/>
  <c r="NZ113"/>
  <c r="NZ73"/>
  <c r="NZ27"/>
  <c r="NZ107"/>
  <c r="NZ16"/>
  <c r="NZ46"/>
  <c r="NZ57"/>
  <c r="NZ87"/>
  <c r="NZ104"/>
  <c r="NZ14"/>
  <c r="NZ40"/>
  <c r="NZ60"/>
  <c r="NZ65"/>
  <c r="NZ93"/>
  <c r="NZ109"/>
  <c r="NZ25"/>
  <c r="NZ32"/>
  <c r="NZ55"/>
  <c r="NZ75"/>
  <c r="NZ91"/>
  <c r="OA2"/>
  <c r="OA104" s="1"/>
  <c r="NZ108"/>
  <c r="OB4" i="6"/>
  <c r="OC3"/>
  <c r="NY53" i="5"/>
  <c r="NZ52"/>
  <c r="NY37"/>
  <c r="NZ36"/>
  <c r="NZ84"/>
  <c r="NY85"/>
  <c r="OB4"/>
  <c r="OA5"/>
  <c r="NY21"/>
  <c r="NZ20"/>
  <c r="NY101"/>
  <c r="NZ100"/>
  <c r="NY69"/>
  <c r="NZ68"/>
  <c r="OC2" i="2"/>
  <c r="OD3"/>
  <c r="OC4"/>
  <c r="OA23" i="5" l="1"/>
  <c r="OA74"/>
  <c r="OA62"/>
  <c r="OA16"/>
  <c r="OA46"/>
  <c r="OA12"/>
  <c r="OA25"/>
  <c r="OA22"/>
  <c r="OA44"/>
  <c r="OA65"/>
  <c r="OA7"/>
  <c r="OA97"/>
  <c r="OA105"/>
  <c r="OA107"/>
  <c r="OA96"/>
  <c r="OA42"/>
  <c r="OA111"/>
  <c r="OA81"/>
  <c r="OA41"/>
  <c r="OA58"/>
  <c r="OA48"/>
  <c r="OA90"/>
  <c r="OA40"/>
  <c r="OA86"/>
  <c r="OA24"/>
  <c r="OA43"/>
  <c r="OA38"/>
  <c r="OA50"/>
  <c r="OA11"/>
  <c r="OA18"/>
  <c r="OA71"/>
  <c r="OA106"/>
  <c r="OA73"/>
  <c r="OA8"/>
  <c r="OA87"/>
  <c r="OA27"/>
  <c r="OA6"/>
  <c r="OA64"/>
  <c r="OA98"/>
  <c r="OA34"/>
  <c r="OA66"/>
  <c r="OA109"/>
  <c r="OA13"/>
  <c r="OA39"/>
  <c r="OA59"/>
  <c r="OA77"/>
  <c r="OA103"/>
  <c r="OA9"/>
  <c r="OA28"/>
  <c r="OA31"/>
  <c r="OA72"/>
  <c r="OA49"/>
  <c r="OA93"/>
  <c r="OA17"/>
  <c r="OA63"/>
  <c r="OA102"/>
  <c r="OA14"/>
  <c r="OA33"/>
  <c r="OA60"/>
  <c r="OA75"/>
  <c r="OA91"/>
  <c r="OA113"/>
  <c r="OA29"/>
  <c r="OA32"/>
  <c r="OA55"/>
  <c r="OA79"/>
  <c r="OA114"/>
  <c r="OA47"/>
  <c r="OA88"/>
  <c r="OA15"/>
  <c r="OA61"/>
  <c r="OA94"/>
  <c r="OA10"/>
  <c r="OA30"/>
  <c r="OA57"/>
  <c r="OA70"/>
  <c r="OA89"/>
  <c r="OA110"/>
  <c r="OA26"/>
  <c r="OA45"/>
  <c r="OA56"/>
  <c r="OA80"/>
  <c r="OA54"/>
  <c r="OA78"/>
  <c r="OA76"/>
  <c r="OA112"/>
  <c r="OA95"/>
  <c r="OA82"/>
  <c r="OA92"/>
  <c r="OB2"/>
  <c r="OB105" s="1"/>
  <c r="OA108"/>
  <c r="OC4" i="6"/>
  <c r="OD3"/>
  <c r="OC4" i="5"/>
  <c r="OB5"/>
  <c r="NZ53"/>
  <c r="OA52"/>
  <c r="NZ101"/>
  <c r="OA100"/>
  <c r="NZ69"/>
  <c r="OA68"/>
  <c r="OA20"/>
  <c r="NZ21"/>
  <c r="NZ85"/>
  <c r="OA84"/>
  <c r="NZ37"/>
  <c r="OA36"/>
  <c r="OD2" i="2"/>
  <c r="OE3"/>
  <c r="OD4"/>
  <c r="OB33" i="5" l="1"/>
  <c r="OB24"/>
  <c r="OB86"/>
  <c r="OB76"/>
  <c r="OB106"/>
  <c r="OB59"/>
  <c r="OB47"/>
  <c r="OB15"/>
  <c r="OB95"/>
  <c r="OB60"/>
  <c r="OB93"/>
  <c r="OB8"/>
  <c r="OB87"/>
  <c r="OB61"/>
  <c r="OB14"/>
  <c r="OB104"/>
  <c r="OB28"/>
  <c r="OB45"/>
  <c r="OB72"/>
  <c r="OB34"/>
  <c r="OB114"/>
  <c r="OB79"/>
  <c r="OB112"/>
  <c r="OB50"/>
  <c r="OB54"/>
  <c r="OB32"/>
  <c r="OB26"/>
  <c r="OB96"/>
  <c r="OB25"/>
  <c r="OB44"/>
  <c r="OB55"/>
  <c r="OB89"/>
  <c r="OB102"/>
  <c r="OB12"/>
  <c r="OB38"/>
  <c r="OB62"/>
  <c r="OB73"/>
  <c r="OB91"/>
  <c r="OB110"/>
  <c r="OB27"/>
  <c r="OB30"/>
  <c r="OB57"/>
  <c r="OB77"/>
  <c r="OB92"/>
  <c r="OB113"/>
  <c r="OB70"/>
  <c r="OB23"/>
  <c r="OB7"/>
  <c r="OB29"/>
  <c r="OB98"/>
  <c r="OB75"/>
  <c r="OB22"/>
  <c r="OB41"/>
  <c r="OB49"/>
  <c r="OB82"/>
  <c r="OB97"/>
  <c r="OB9"/>
  <c r="OB17"/>
  <c r="OB43"/>
  <c r="OB64"/>
  <c r="OB80"/>
  <c r="OB107"/>
  <c r="OB11"/>
  <c r="OB31"/>
  <c r="OB58"/>
  <c r="OB66"/>
  <c r="OB90"/>
  <c r="OB108"/>
  <c r="OC2"/>
  <c r="OC110" s="1"/>
  <c r="OB46"/>
  <c r="OB74"/>
  <c r="OB109"/>
  <c r="OB6"/>
  <c r="OB81"/>
  <c r="OB56"/>
  <c r="OB16"/>
  <c r="OB42"/>
  <c r="OB65"/>
  <c r="OB71"/>
  <c r="OB94"/>
  <c r="OB111"/>
  <c r="OB18"/>
  <c r="OB40"/>
  <c r="OB48"/>
  <c r="OB78"/>
  <c r="OB103"/>
  <c r="OB10"/>
  <c r="OB13"/>
  <c r="OB39"/>
  <c r="OB63"/>
  <c r="OB88"/>
  <c r="OD4" i="6"/>
  <c r="OE3"/>
  <c r="OB36" i="5"/>
  <c r="OA37"/>
  <c r="OB100"/>
  <c r="OA101"/>
  <c r="OB68"/>
  <c r="OA69"/>
  <c r="OB52"/>
  <c r="OA53"/>
  <c r="OA85"/>
  <c r="OB84"/>
  <c r="OA21"/>
  <c r="OB20"/>
  <c r="OC5"/>
  <c r="OD4"/>
  <c r="OE2" i="2"/>
  <c r="OF3"/>
  <c r="OE4"/>
  <c r="OC40" i="5" l="1"/>
  <c r="OC17"/>
  <c r="OC79"/>
  <c r="OC96"/>
  <c r="OC43"/>
  <c r="OC9"/>
  <c r="OC106"/>
  <c r="OC33"/>
  <c r="OC74"/>
  <c r="OC75"/>
  <c r="OC90"/>
  <c r="OC16"/>
  <c r="OC114"/>
  <c r="OC95"/>
  <c r="OC70"/>
  <c r="OC58"/>
  <c r="OC86"/>
  <c r="OC103"/>
  <c r="OC8"/>
  <c r="OC41"/>
  <c r="OC32"/>
  <c r="OC18"/>
  <c r="OC65"/>
  <c r="OC46"/>
  <c r="OC108"/>
  <c r="OC64"/>
  <c r="OC22"/>
  <c r="OC94"/>
  <c r="OC13"/>
  <c r="OC49"/>
  <c r="OC11"/>
  <c r="OC45"/>
  <c r="OC10"/>
  <c r="OC47"/>
  <c r="OC63"/>
  <c r="OC29"/>
  <c r="OC60"/>
  <c r="OC104"/>
  <c r="OC25"/>
  <c r="OC66"/>
  <c r="OC97"/>
  <c r="OC24"/>
  <c r="OC44"/>
  <c r="OC81"/>
  <c r="OC7"/>
  <c r="OC39"/>
  <c r="OC73"/>
  <c r="OC82"/>
  <c r="OC109"/>
  <c r="OC27"/>
  <c r="OC48"/>
  <c r="OC56"/>
  <c r="OC98"/>
  <c r="OC34"/>
  <c r="OC88"/>
  <c r="OC71"/>
  <c r="OC38"/>
  <c r="OC107"/>
  <c r="OC50"/>
  <c r="OC42"/>
  <c r="OC92"/>
  <c r="OC14"/>
  <c r="OC78"/>
  <c r="OC105"/>
  <c r="OC61"/>
  <c r="OC112"/>
  <c r="OC12"/>
  <c r="OC15"/>
  <c r="OC62"/>
  <c r="OC91"/>
  <c r="OC23"/>
  <c r="OC54"/>
  <c r="OC80"/>
  <c r="OC6"/>
  <c r="OC30"/>
  <c r="OC77"/>
  <c r="OC111"/>
  <c r="OC26"/>
  <c r="OC59"/>
  <c r="OC76"/>
  <c r="OC102"/>
  <c r="OC28"/>
  <c r="OC31"/>
  <c r="OC57"/>
  <c r="OC89"/>
  <c r="OC55"/>
  <c r="OC72"/>
  <c r="OC87"/>
  <c r="OC93"/>
  <c r="OC113"/>
  <c r="OD2"/>
  <c r="OD104" s="1"/>
  <c r="OF3" i="6"/>
  <c r="OE4"/>
  <c r="OB85" i="5"/>
  <c r="OC84"/>
  <c r="OC52"/>
  <c r="OB53"/>
  <c r="OC100"/>
  <c r="OB101"/>
  <c r="OD5"/>
  <c r="OE4"/>
  <c r="OC20"/>
  <c r="OB21"/>
  <c r="OB69"/>
  <c r="OC68"/>
  <c r="OC36"/>
  <c r="OB37"/>
  <c r="OF2" i="2"/>
  <c r="OG3"/>
  <c r="OF4"/>
  <c r="OD11" i="5" l="1"/>
  <c r="OD56"/>
  <c r="OD26"/>
  <c r="OD82"/>
  <c r="OD108"/>
  <c r="OD15"/>
  <c r="OD107"/>
  <c r="OD73"/>
  <c r="OD112"/>
  <c r="OD31"/>
  <c r="OD64"/>
  <c r="OD33"/>
  <c r="OD110"/>
  <c r="OD75"/>
  <c r="OD57"/>
  <c r="OD41"/>
  <c r="OD9"/>
  <c r="OD88"/>
  <c r="OD96"/>
  <c r="OD47"/>
  <c r="OD17"/>
  <c r="OD78"/>
  <c r="OD63"/>
  <c r="OE2"/>
  <c r="OE98" s="1"/>
  <c r="OD32"/>
  <c r="OD10"/>
  <c r="OD81"/>
  <c r="OD30"/>
  <c r="OD24"/>
  <c r="OD95"/>
  <c r="OD12"/>
  <c r="OD42"/>
  <c r="OD62"/>
  <c r="OD76"/>
  <c r="OD98"/>
  <c r="OD7"/>
  <c r="OD27"/>
  <c r="OD34"/>
  <c r="OD61"/>
  <c r="OD90"/>
  <c r="OD105"/>
  <c r="OD18"/>
  <c r="OD44"/>
  <c r="OD70"/>
  <c r="OD72"/>
  <c r="OD92"/>
  <c r="OD111"/>
  <c r="OD48"/>
  <c r="OD91"/>
  <c r="OD66"/>
  <c r="OD23"/>
  <c r="OD103"/>
  <c r="OD77"/>
  <c r="OD13"/>
  <c r="OD43"/>
  <c r="OD59"/>
  <c r="OD74"/>
  <c r="OD97"/>
  <c r="OD114"/>
  <c r="OD28"/>
  <c r="OD38"/>
  <c r="OD58"/>
  <c r="OD80"/>
  <c r="OD102"/>
  <c r="OD6"/>
  <c r="OD22"/>
  <c r="OD45"/>
  <c r="OD71"/>
  <c r="OD89"/>
  <c r="OD106"/>
  <c r="OD25"/>
  <c r="OD49"/>
  <c r="OD8"/>
  <c r="OD86"/>
  <c r="OD54"/>
  <c r="OD14"/>
  <c r="OD40"/>
  <c r="OD60"/>
  <c r="OD65"/>
  <c r="OD93"/>
  <c r="OD109"/>
  <c r="OD29"/>
  <c r="OD39"/>
  <c r="OD55"/>
  <c r="OD79"/>
  <c r="OD94"/>
  <c r="OD113"/>
  <c r="OD16"/>
  <c r="OD46"/>
  <c r="OD50"/>
  <c r="OD87"/>
  <c r="OG3" i="6"/>
  <c r="OF4"/>
  <c r="OC37" i="5"/>
  <c r="OD36"/>
  <c r="OC21"/>
  <c r="OD20"/>
  <c r="OC69"/>
  <c r="OD68"/>
  <c r="OF4"/>
  <c r="OE5"/>
  <c r="OD52"/>
  <c r="OC53"/>
  <c r="OC85"/>
  <c r="OD84"/>
  <c r="OC101"/>
  <c r="OD100"/>
  <c r="OG2" i="2"/>
  <c r="OH3"/>
  <c r="OG4"/>
  <c r="OE109" i="5" l="1"/>
  <c r="OE80"/>
  <c r="OE38"/>
  <c r="OE39"/>
  <c r="OE86"/>
  <c r="OE41"/>
  <c r="OE15"/>
  <c r="OE9"/>
  <c r="OE7"/>
  <c r="OE31"/>
  <c r="OE77"/>
  <c r="OE42"/>
  <c r="OE87"/>
  <c r="OE54"/>
  <c r="OE73"/>
  <c r="OE78"/>
  <c r="OE8"/>
  <c r="OE28"/>
  <c r="OE104"/>
  <c r="OE22"/>
  <c r="OE64"/>
  <c r="OE63"/>
  <c r="OE61"/>
  <c r="OE10"/>
  <c r="OE57"/>
  <c r="OE89"/>
  <c r="OE18"/>
  <c r="OE60"/>
  <c r="OE97"/>
  <c r="OE14"/>
  <c r="OE56"/>
  <c r="OE91"/>
  <c r="OE6"/>
  <c r="OE27"/>
  <c r="OE50"/>
  <c r="OE72"/>
  <c r="OE82"/>
  <c r="OE108"/>
  <c r="OE25"/>
  <c r="OE44"/>
  <c r="OE48"/>
  <c r="OE79"/>
  <c r="OE34"/>
  <c r="OE102"/>
  <c r="OE43"/>
  <c r="OE30"/>
  <c r="OE70"/>
  <c r="OE110"/>
  <c r="OE40"/>
  <c r="OE75"/>
  <c r="OE114"/>
  <c r="OE33"/>
  <c r="OE81"/>
  <c r="OE113"/>
  <c r="OE29"/>
  <c r="OE32"/>
  <c r="OE55"/>
  <c r="OE74"/>
  <c r="OE95"/>
  <c r="OE11"/>
  <c r="OE23"/>
  <c r="OE46"/>
  <c r="OE65"/>
  <c r="OE90"/>
  <c r="OE66"/>
  <c r="OE17"/>
  <c r="OE94"/>
  <c r="OE13"/>
  <c r="OE59"/>
  <c r="OE103"/>
  <c r="OE16"/>
  <c r="OE62"/>
  <c r="OE105"/>
  <c r="OE12"/>
  <c r="OE58"/>
  <c r="OE106"/>
  <c r="OE26"/>
  <c r="OE45"/>
  <c r="OE49"/>
  <c r="OE76"/>
  <c r="OE92"/>
  <c r="OE112"/>
  <c r="OE24"/>
  <c r="OE47"/>
  <c r="OE71"/>
  <c r="OE88"/>
  <c r="OE96"/>
  <c r="OE93"/>
  <c r="OE111"/>
  <c r="OE107"/>
  <c r="OF2"/>
  <c r="OF108" s="1"/>
  <c r="OH3" i="6"/>
  <c r="OG4"/>
  <c r="OE84" i="5"/>
  <c r="OD85"/>
  <c r="OD53"/>
  <c r="OE52"/>
  <c r="OF5"/>
  <c r="OG4"/>
  <c r="OD21"/>
  <c r="OE20"/>
  <c r="OD101"/>
  <c r="OE100"/>
  <c r="OD69"/>
  <c r="OE68"/>
  <c r="OD37"/>
  <c r="OE36"/>
  <c r="OH2" i="2"/>
  <c r="OI3"/>
  <c r="OH4"/>
  <c r="OF97" i="5" l="1"/>
  <c r="OF62"/>
  <c r="OF27"/>
  <c r="OF60"/>
  <c r="OF92"/>
  <c r="OF8"/>
  <c r="OF70"/>
  <c r="OF71"/>
  <c r="OF30"/>
  <c r="OF113"/>
  <c r="OF24"/>
  <c r="OF22"/>
  <c r="OF38"/>
  <c r="OF110"/>
  <c r="OF77"/>
  <c r="OF45"/>
  <c r="OF25"/>
  <c r="OF12"/>
  <c r="OF91"/>
  <c r="OF57"/>
  <c r="OF26"/>
  <c r="OF96"/>
  <c r="OF79"/>
  <c r="OF65"/>
  <c r="OG2"/>
  <c r="OG102" s="1"/>
  <c r="OF102"/>
  <c r="OF41"/>
  <c r="OF16"/>
  <c r="OF94"/>
  <c r="OF15"/>
  <c r="OF34"/>
  <c r="OF61"/>
  <c r="OF76"/>
  <c r="OF95"/>
  <c r="OF114"/>
  <c r="OF14"/>
  <c r="OF33"/>
  <c r="OF49"/>
  <c r="OF82"/>
  <c r="OF104"/>
  <c r="OF6"/>
  <c r="OF29"/>
  <c r="OF32"/>
  <c r="OF48"/>
  <c r="OF81"/>
  <c r="OF98"/>
  <c r="OF106"/>
  <c r="OF87"/>
  <c r="OF89"/>
  <c r="OF75"/>
  <c r="OF72"/>
  <c r="OF9"/>
  <c r="OF17"/>
  <c r="OF43"/>
  <c r="OF59"/>
  <c r="OF80"/>
  <c r="OF107"/>
  <c r="OF11"/>
  <c r="OF31"/>
  <c r="OF58"/>
  <c r="OF73"/>
  <c r="OF90"/>
  <c r="OF109"/>
  <c r="OF23"/>
  <c r="OF46"/>
  <c r="OF50"/>
  <c r="OF74"/>
  <c r="OF93"/>
  <c r="OF112"/>
  <c r="OF63"/>
  <c r="OF47"/>
  <c r="OF44"/>
  <c r="OF64"/>
  <c r="OF42"/>
  <c r="OF111"/>
  <c r="OF18"/>
  <c r="OF40"/>
  <c r="OF56"/>
  <c r="OF78"/>
  <c r="OF103"/>
  <c r="OF10"/>
  <c r="OF13"/>
  <c r="OF39"/>
  <c r="OF55"/>
  <c r="OF88"/>
  <c r="OF105"/>
  <c r="OF7"/>
  <c r="OF28"/>
  <c r="OF54"/>
  <c r="OF66"/>
  <c r="OF86"/>
  <c r="OH4" i="6"/>
  <c r="OI3"/>
  <c r="OF52" i="5"/>
  <c r="OE53"/>
  <c r="OF68"/>
  <c r="OE69"/>
  <c r="OF36"/>
  <c r="OE37"/>
  <c r="OE21"/>
  <c r="OF20"/>
  <c r="OH4"/>
  <c r="OG5"/>
  <c r="OF100"/>
  <c r="OE101"/>
  <c r="OF84"/>
  <c r="OE85"/>
  <c r="OI2" i="2"/>
  <c r="OJ3"/>
  <c r="OI4"/>
  <c r="OG58" i="5" l="1"/>
  <c r="OG73"/>
  <c r="OG38"/>
  <c r="OG111"/>
  <c r="OG23"/>
  <c r="OG96"/>
  <c r="OG77"/>
  <c r="OG104"/>
  <c r="OG78"/>
  <c r="OG46"/>
  <c r="OG70"/>
  <c r="OG64"/>
  <c r="OG15"/>
  <c r="OG31"/>
  <c r="OG113"/>
  <c r="OG76"/>
  <c r="OG43"/>
  <c r="OG62"/>
  <c r="OG28"/>
  <c r="OG93"/>
  <c r="OG57"/>
  <c r="OG16"/>
  <c r="OG88"/>
  <c r="OG33"/>
  <c r="OG114"/>
  <c r="OG41"/>
  <c r="OG90"/>
  <c r="OG10"/>
  <c r="OG95"/>
  <c r="OG86"/>
  <c r="OG39"/>
  <c r="OG72"/>
  <c r="OG109"/>
  <c r="OG27"/>
  <c r="OG30"/>
  <c r="OG61"/>
  <c r="OG75"/>
  <c r="OG98"/>
  <c r="OG7"/>
  <c r="OG26"/>
  <c r="OG45"/>
  <c r="OG56"/>
  <c r="OG82"/>
  <c r="OG40"/>
  <c r="OG12"/>
  <c r="OG81"/>
  <c r="OG22"/>
  <c r="OG49"/>
  <c r="OG103"/>
  <c r="OG50"/>
  <c r="OG18"/>
  <c r="OG13"/>
  <c r="OG59"/>
  <c r="OG92"/>
  <c r="OG8"/>
  <c r="OG32"/>
  <c r="OG55"/>
  <c r="OG65"/>
  <c r="OG87"/>
  <c r="OG110"/>
  <c r="OG24"/>
  <c r="OG47"/>
  <c r="OG54"/>
  <c r="OG71"/>
  <c r="OG112"/>
  <c r="OG42"/>
  <c r="OG107"/>
  <c r="OG66"/>
  <c r="OG17"/>
  <c r="OG63"/>
  <c r="OG91"/>
  <c r="OG25"/>
  <c r="OG6"/>
  <c r="OG106"/>
  <c r="OG34"/>
  <c r="OG79"/>
  <c r="OG11"/>
  <c r="OG14"/>
  <c r="OG48"/>
  <c r="OG60"/>
  <c r="OG89"/>
  <c r="OG105"/>
  <c r="OG9"/>
  <c r="OG29"/>
  <c r="OG44"/>
  <c r="OG74"/>
  <c r="OG80"/>
  <c r="OG97"/>
  <c r="OG94"/>
  <c r="OH2"/>
  <c r="OH107" s="1"/>
  <c r="OG108"/>
  <c r="OI4" i="6"/>
  <c r="OJ3"/>
  <c r="OF85" i="5"/>
  <c r="OG84"/>
  <c r="OG20"/>
  <c r="OF21"/>
  <c r="OG68"/>
  <c r="OF69"/>
  <c r="OF101"/>
  <c r="OG100"/>
  <c r="OH5"/>
  <c r="OI4"/>
  <c r="OF37"/>
  <c r="OG36"/>
  <c r="OG52"/>
  <c r="OF53"/>
  <c r="OJ2" i="2"/>
  <c r="OK3"/>
  <c r="OJ4"/>
  <c r="OH92" i="5" l="1"/>
  <c r="OH106"/>
  <c r="OH59"/>
  <c r="OH95"/>
  <c r="OH18"/>
  <c r="OH71"/>
  <c r="OH24"/>
  <c r="OH79"/>
  <c r="OH31"/>
  <c r="OH11"/>
  <c r="OH39"/>
  <c r="OH113"/>
  <c r="OH77"/>
  <c r="OH63"/>
  <c r="OH47"/>
  <c r="OH50"/>
  <c r="OH29"/>
  <c r="OH94"/>
  <c r="OH54"/>
  <c r="OH40"/>
  <c r="OH89"/>
  <c r="OH46"/>
  <c r="OH17"/>
  <c r="OH96"/>
  <c r="OH72"/>
  <c r="OH9"/>
  <c r="OH33"/>
  <c r="OH56"/>
  <c r="OH73"/>
  <c r="OH88"/>
  <c r="OH110"/>
  <c r="OH25"/>
  <c r="OH32"/>
  <c r="OH55"/>
  <c r="OH75"/>
  <c r="OH91"/>
  <c r="OH112"/>
  <c r="OH12"/>
  <c r="OH60"/>
  <c r="OH74"/>
  <c r="OH6"/>
  <c r="OH104"/>
  <c r="OH48"/>
  <c r="OH27"/>
  <c r="OH61"/>
  <c r="OH90"/>
  <c r="OH105"/>
  <c r="OH10"/>
  <c r="OH26"/>
  <c r="OH49"/>
  <c r="OH66"/>
  <c r="OH81"/>
  <c r="OH108"/>
  <c r="OH13"/>
  <c r="OH42"/>
  <c r="OH65"/>
  <c r="OH16"/>
  <c r="OH78"/>
  <c r="OH7"/>
  <c r="OH34"/>
  <c r="OH22"/>
  <c r="OH45"/>
  <c r="OH87"/>
  <c r="OH70"/>
  <c r="OH44"/>
  <c r="OH111"/>
  <c r="OH28"/>
  <c r="OH38"/>
  <c r="OH58"/>
  <c r="OH76"/>
  <c r="OH102"/>
  <c r="OH8"/>
  <c r="OH23"/>
  <c r="OH30"/>
  <c r="OH57"/>
  <c r="OH86"/>
  <c r="OH103"/>
  <c r="OH14"/>
  <c r="OH43"/>
  <c r="OH62"/>
  <c r="OH15"/>
  <c r="OH41"/>
  <c r="OH64"/>
  <c r="OH80"/>
  <c r="OH97"/>
  <c r="OH98"/>
  <c r="OH114"/>
  <c r="OI2"/>
  <c r="OI105" s="1"/>
  <c r="OH93"/>
  <c r="OH109"/>
  <c r="OH82"/>
  <c r="OJ4" i="6"/>
  <c r="OK3"/>
  <c r="OH20" i="5"/>
  <c r="OG21"/>
  <c r="OI5"/>
  <c r="OJ4"/>
  <c r="OG69"/>
  <c r="OH68"/>
  <c r="OH84"/>
  <c r="OG85"/>
  <c r="OH52"/>
  <c r="OG53"/>
  <c r="OG37"/>
  <c r="OH36"/>
  <c r="OG101"/>
  <c r="OH100"/>
  <c r="OK2" i="2"/>
  <c r="OL3"/>
  <c r="OK4"/>
  <c r="OI81" i="5" l="1"/>
  <c r="OI80"/>
  <c r="OI12"/>
  <c r="OI9"/>
  <c r="OI31"/>
  <c r="OI25"/>
  <c r="OI14"/>
  <c r="OI89"/>
  <c r="OI59"/>
  <c r="OI57"/>
  <c r="OI55"/>
  <c r="OI87"/>
  <c r="OI10"/>
  <c r="OI95"/>
  <c r="OI96"/>
  <c r="OI29"/>
  <c r="OI44"/>
  <c r="OI7"/>
  <c r="OI71"/>
  <c r="OI42"/>
  <c r="OI16"/>
  <c r="OI94"/>
  <c r="OI108"/>
  <c r="OI60"/>
  <c r="OI33"/>
  <c r="OI26"/>
  <c r="OI56"/>
  <c r="OI92"/>
  <c r="OI13"/>
  <c r="OI63"/>
  <c r="OI103"/>
  <c r="OI27"/>
  <c r="OI72"/>
  <c r="OI107"/>
  <c r="OI24"/>
  <c r="OI47"/>
  <c r="OI54"/>
  <c r="OI88"/>
  <c r="OI98"/>
  <c r="OI15"/>
  <c r="OI34"/>
  <c r="OI61"/>
  <c r="OI66"/>
  <c r="OI97"/>
  <c r="OI62"/>
  <c r="OI38"/>
  <c r="OI113"/>
  <c r="OI45"/>
  <c r="OI76"/>
  <c r="OI112"/>
  <c r="OI39"/>
  <c r="OI78"/>
  <c r="OI6"/>
  <c r="OI50"/>
  <c r="OI82"/>
  <c r="OI22"/>
  <c r="OI41"/>
  <c r="OI49"/>
  <c r="OI73"/>
  <c r="OI93"/>
  <c r="OI111"/>
  <c r="OI17"/>
  <c r="OI43"/>
  <c r="OI64"/>
  <c r="OI77"/>
  <c r="OI114"/>
  <c r="OI91"/>
  <c r="OI8"/>
  <c r="OI75"/>
  <c r="OI28"/>
  <c r="OI58"/>
  <c r="OI104"/>
  <c r="OI30"/>
  <c r="OI70"/>
  <c r="OI110"/>
  <c r="OI32"/>
  <c r="OI74"/>
  <c r="OI11"/>
  <c r="OI23"/>
  <c r="OI46"/>
  <c r="OI65"/>
  <c r="OI90"/>
  <c r="OI106"/>
  <c r="OI18"/>
  <c r="OI40"/>
  <c r="OI48"/>
  <c r="OI79"/>
  <c r="OI102"/>
  <c r="OJ2"/>
  <c r="OJ102" s="1"/>
  <c r="OI109"/>
  <c r="OI86"/>
  <c r="OL3" i="6"/>
  <c r="OK4"/>
  <c r="OH85" i="5"/>
  <c r="OI84"/>
  <c r="OH69"/>
  <c r="OI68"/>
  <c r="OK4"/>
  <c r="OJ5"/>
  <c r="OI20"/>
  <c r="OH21"/>
  <c r="OH53"/>
  <c r="OI52"/>
  <c r="OI100"/>
  <c r="OH101"/>
  <c r="OI36"/>
  <c r="OH37"/>
  <c r="OL2" i="2"/>
  <c r="OM3"/>
  <c r="OL4"/>
  <c r="OJ28" i="5" l="1"/>
  <c r="OJ114"/>
  <c r="OJ14"/>
  <c r="OJ73"/>
  <c r="OJ33"/>
  <c r="OJ64"/>
  <c r="OJ82"/>
  <c r="OJ105"/>
  <c r="OJ107"/>
  <c r="OJ41"/>
  <c r="OJ103"/>
  <c r="OJ17"/>
  <c r="OJ55"/>
  <c r="OJ108"/>
  <c r="OJ61"/>
  <c r="OJ15"/>
  <c r="OJ12"/>
  <c r="OJ91"/>
  <c r="OJ43"/>
  <c r="OJ10"/>
  <c r="OJ13"/>
  <c r="OJ39"/>
  <c r="OJ78"/>
  <c r="OJ6"/>
  <c r="OJ32"/>
  <c r="OJ81"/>
  <c r="OJ16"/>
  <c r="OJ74"/>
  <c r="OJ60"/>
  <c r="OJ76"/>
  <c r="OJ9"/>
  <c r="OJ80"/>
  <c r="OJ27"/>
  <c r="OJ30"/>
  <c r="OJ56"/>
  <c r="OJ104"/>
  <c r="OJ29"/>
  <c r="OJ48"/>
  <c r="OJ98"/>
  <c r="OJ42"/>
  <c r="OJ75"/>
  <c r="OJ40"/>
  <c r="OJ62"/>
  <c r="OJ18"/>
  <c r="OJ95"/>
  <c r="OJ34"/>
  <c r="OJ38"/>
  <c r="OJ110"/>
  <c r="OJ59"/>
  <c r="OJ11"/>
  <c r="OJ31"/>
  <c r="OJ58"/>
  <c r="OJ88"/>
  <c r="OJ7"/>
  <c r="OJ54"/>
  <c r="OJ86"/>
  <c r="OJ22"/>
  <c r="OJ71"/>
  <c r="OJ72"/>
  <c r="OJ97"/>
  <c r="OK2"/>
  <c r="OK102" s="1"/>
  <c r="OJ94"/>
  <c r="OJ111"/>
  <c r="OJ57"/>
  <c r="OJ77"/>
  <c r="OJ92"/>
  <c r="OJ113"/>
  <c r="OJ26"/>
  <c r="OJ45"/>
  <c r="OJ49"/>
  <c r="OJ79"/>
  <c r="OJ96"/>
  <c r="OJ8"/>
  <c r="OJ24"/>
  <c r="OJ47"/>
  <c r="OJ63"/>
  <c r="OJ87"/>
  <c r="OJ106"/>
  <c r="OJ66"/>
  <c r="OJ90"/>
  <c r="OJ109"/>
  <c r="OJ23"/>
  <c r="OJ46"/>
  <c r="OJ50"/>
  <c r="OJ70"/>
  <c r="OJ93"/>
  <c r="OJ112"/>
  <c r="OJ25"/>
  <c r="OJ44"/>
  <c r="OJ65"/>
  <c r="OJ89"/>
  <c r="OM3" i="6"/>
  <c r="OL4"/>
  <c r="OL4" i="5"/>
  <c r="OK5"/>
  <c r="OI21"/>
  <c r="OJ20"/>
  <c r="OJ36"/>
  <c r="OI37"/>
  <c r="OJ52"/>
  <c r="OI53"/>
  <c r="OI69"/>
  <c r="OJ68"/>
  <c r="OJ84"/>
  <c r="OI85"/>
  <c r="OJ100"/>
  <c r="OI101"/>
  <c r="OM2" i="2"/>
  <c r="ON3"/>
  <c r="OM4"/>
  <c r="OK27" i="5" l="1"/>
  <c r="OK78"/>
  <c r="OK41"/>
  <c r="OK43"/>
  <c r="OK54"/>
  <c r="OK75"/>
  <c r="OK108"/>
  <c r="OK105"/>
  <c r="OK86"/>
  <c r="OK22"/>
  <c r="OK10"/>
  <c r="OK30"/>
  <c r="OK59"/>
  <c r="OK47"/>
  <c r="OK6"/>
  <c r="OK87"/>
  <c r="OK113"/>
  <c r="OK14"/>
  <c r="OK24"/>
  <c r="OK28"/>
  <c r="OK34"/>
  <c r="OK57"/>
  <c r="OK25"/>
  <c r="OK49"/>
  <c r="OK98"/>
  <c r="OK12"/>
  <c r="OK63"/>
  <c r="OK88"/>
  <c r="OK17"/>
  <c r="OK44"/>
  <c r="OK90"/>
  <c r="OK11"/>
  <c r="OK39"/>
  <c r="OK62"/>
  <c r="OK89"/>
  <c r="OK109"/>
  <c r="OK23"/>
  <c r="OK45"/>
  <c r="OK70"/>
  <c r="OK81"/>
  <c r="OK111"/>
  <c r="OK8"/>
  <c r="OK40"/>
  <c r="OK79"/>
  <c r="OK114"/>
  <c r="OK31"/>
  <c r="OK72"/>
  <c r="OK106"/>
  <c r="OK32"/>
  <c r="OK73"/>
  <c r="OK104"/>
  <c r="OK16"/>
  <c r="OK33"/>
  <c r="OK74"/>
  <c r="OK95"/>
  <c r="OK9"/>
  <c r="OK29"/>
  <c r="OK66"/>
  <c r="OK103"/>
  <c r="OK55"/>
  <c r="OK77"/>
  <c r="OK93"/>
  <c r="OK38"/>
  <c r="OK64"/>
  <c r="OK107"/>
  <c r="OK18"/>
  <c r="OK61"/>
  <c r="OK96"/>
  <c r="OK15"/>
  <c r="OK58"/>
  <c r="OK91"/>
  <c r="OK13"/>
  <c r="OK42"/>
  <c r="OK60"/>
  <c r="OK92"/>
  <c r="OK7"/>
  <c r="OK26"/>
  <c r="OK48"/>
  <c r="OK46"/>
  <c r="OK50"/>
  <c r="OK71"/>
  <c r="OK65"/>
  <c r="OK56"/>
  <c r="OK97"/>
  <c r="OK82"/>
  <c r="OK76"/>
  <c r="OK94"/>
  <c r="OK80"/>
  <c r="OK112"/>
  <c r="OK110"/>
  <c r="OL2"/>
  <c r="OL113" s="1"/>
  <c r="OM4" i="6"/>
  <c r="ON3"/>
  <c r="OK20" i="5"/>
  <c r="OJ21"/>
  <c r="OJ69"/>
  <c r="OK68"/>
  <c r="OK52"/>
  <c r="OJ53"/>
  <c r="OK100"/>
  <c r="OJ101"/>
  <c r="OK36"/>
  <c r="OJ37"/>
  <c r="OL5"/>
  <c r="OM4"/>
  <c r="OK84"/>
  <c r="OJ85"/>
  <c r="ON2" i="2"/>
  <c r="OO3"/>
  <c r="ON4"/>
  <c r="OL14" i="5" l="1"/>
  <c r="OL86"/>
  <c r="OL41"/>
  <c r="OL63"/>
  <c r="OL103"/>
  <c r="OL23"/>
  <c r="OL98"/>
  <c r="OL8"/>
  <c r="OL44"/>
  <c r="OL42"/>
  <c r="OL93"/>
  <c r="OL57"/>
  <c r="OL92"/>
  <c r="OL30"/>
  <c r="OL18"/>
  <c r="OL111"/>
  <c r="OL48"/>
  <c r="OL72"/>
  <c r="OL102"/>
  <c r="OL38"/>
  <c r="OL28"/>
  <c r="OL77"/>
  <c r="OL62"/>
  <c r="OL13"/>
  <c r="OL97"/>
  <c r="OL60"/>
  <c r="OL11"/>
  <c r="OL82"/>
  <c r="OL25"/>
  <c r="OL32"/>
  <c r="OL55"/>
  <c r="OL75"/>
  <c r="OL91"/>
  <c r="OL112"/>
  <c r="OL16"/>
  <c r="OL46"/>
  <c r="OL50"/>
  <c r="OL87"/>
  <c r="OL104"/>
  <c r="OL9"/>
  <c r="OL33"/>
  <c r="OL56"/>
  <c r="OL73"/>
  <c r="OL88"/>
  <c r="OL110"/>
  <c r="OL70"/>
  <c r="OL76"/>
  <c r="OL80"/>
  <c r="OL40"/>
  <c r="OL109"/>
  <c r="OL64"/>
  <c r="OL10"/>
  <c r="OL26"/>
  <c r="OL49"/>
  <c r="OL66"/>
  <c r="OL81"/>
  <c r="OL108"/>
  <c r="OL17"/>
  <c r="OL47"/>
  <c r="OL54"/>
  <c r="OL74"/>
  <c r="OL96"/>
  <c r="OL7"/>
  <c r="OL27"/>
  <c r="OL34"/>
  <c r="OL61"/>
  <c r="OL90"/>
  <c r="OL105"/>
  <c r="OM2"/>
  <c r="OM110" s="1"/>
  <c r="OL12"/>
  <c r="OL43"/>
  <c r="OL114"/>
  <c r="OL65"/>
  <c r="OL15"/>
  <c r="OL107"/>
  <c r="OL24"/>
  <c r="OL31"/>
  <c r="OL58"/>
  <c r="OL78"/>
  <c r="OL95"/>
  <c r="OL6"/>
  <c r="OL22"/>
  <c r="OL45"/>
  <c r="OL71"/>
  <c r="OL89"/>
  <c r="OL106"/>
  <c r="OL29"/>
  <c r="OL39"/>
  <c r="OL59"/>
  <c r="OL79"/>
  <c r="OL94"/>
  <c r="ON4" i="6"/>
  <c r="OO3"/>
  <c r="OK69" i="5"/>
  <c r="OL68"/>
  <c r="OK85"/>
  <c r="OL84"/>
  <c r="OK37"/>
  <c r="OL36"/>
  <c r="ON4"/>
  <c r="OM5"/>
  <c r="OL100"/>
  <c r="OK101"/>
  <c r="OK53"/>
  <c r="OL52"/>
  <c r="OL20"/>
  <c r="OK21"/>
  <c r="OO2" i="2"/>
  <c r="OP3"/>
  <c r="OO4"/>
  <c r="OM31" i="5" l="1"/>
  <c r="OM108"/>
  <c r="OM32"/>
  <c r="OM9"/>
  <c r="OM44"/>
  <c r="OM111"/>
  <c r="OM64"/>
  <c r="OM80"/>
  <c r="OM29"/>
  <c r="OM74"/>
  <c r="OM22"/>
  <c r="OM50"/>
  <c r="OM82"/>
  <c r="OM72"/>
  <c r="OM23"/>
  <c r="OM65"/>
  <c r="OM107"/>
  <c r="OM45"/>
  <c r="OM76"/>
  <c r="OM112"/>
  <c r="OM47"/>
  <c r="OM93"/>
  <c r="OM77"/>
  <c r="OM48"/>
  <c r="OM6"/>
  <c r="OM27"/>
  <c r="OM25"/>
  <c r="OM60"/>
  <c r="OM96"/>
  <c r="OM28"/>
  <c r="OM54"/>
  <c r="OM104"/>
  <c r="OM41"/>
  <c r="OM73"/>
  <c r="OM43"/>
  <c r="OM95"/>
  <c r="OM78"/>
  <c r="OM11"/>
  <c r="OM46"/>
  <c r="OM90"/>
  <c r="OM26"/>
  <c r="OM71"/>
  <c r="OM92"/>
  <c r="OM24"/>
  <c r="OM63"/>
  <c r="OM7"/>
  <c r="OM88"/>
  <c r="OM17"/>
  <c r="OM98"/>
  <c r="OM34"/>
  <c r="OM15"/>
  <c r="OM62"/>
  <c r="OM18"/>
  <c r="OM42"/>
  <c r="OM39"/>
  <c r="OM79"/>
  <c r="OM13"/>
  <c r="OM16"/>
  <c r="OM56"/>
  <c r="OM114"/>
  <c r="OM40"/>
  <c r="OM59"/>
  <c r="OM97"/>
  <c r="OM58"/>
  <c r="OM102"/>
  <c r="OM12"/>
  <c r="OM81"/>
  <c r="OM86"/>
  <c r="OM8"/>
  <c r="OM55"/>
  <c r="OM106"/>
  <c r="OM103"/>
  <c r="OM38"/>
  <c r="OM87"/>
  <c r="OM61"/>
  <c r="OM66"/>
  <c r="OM94"/>
  <c r="OM109"/>
  <c r="OM14"/>
  <c r="OM33"/>
  <c r="OM49"/>
  <c r="OM75"/>
  <c r="OM91"/>
  <c r="OM113"/>
  <c r="ON2"/>
  <c r="ON114" s="1"/>
  <c r="OM105"/>
  <c r="OM10"/>
  <c r="OM30"/>
  <c r="OM57"/>
  <c r="OM70"/>
  <c r="OM89"/>
  <c r="OO4" i="6"/>
  <c r="OP3"/>
  <c r="OM52" i="5"/>
  <c r="OL53"/>
  <c r="OL69"/>
  <c r="OM68"/>
  <c r="ON5"/>
  <c r="OO4"/>
  <c r="OL85"/>
  <c r="OM84"/>
  <c r="OL21"/>
  <c r="OM20"/>
  <c r="OL101"/>
  <c r="OM100"/>
  <c r="OL37"/>
  <c r="OM36"/>
  <c r="OP2" i="2"/>
  <c r="OQ3"/>
  <c r="OP4"/>
  <c r="ON6" i="5" l="1"/>
  <c r="ON50"/>
  <c r="ON81"/>
  <c r="ON113"/>
  <c r="ON18"/>
  <c r="ON109"/>
  <c r="ON29"/>
  <c r="ON98"/>
  <c r="ON70"/>
  <c r="ON40"/>
  <c r="ON58"/>
  <c r="ON33"/>
  <c r="ON55"/>
  <c r="ON42"/>
  <c r="ON111"/>
  <c r="ON80"/>
  <c r="ON59"/>
  <c r="ON32"/>
  <c r="ON16"/>
  <c r="ON93"/>
  <c r="ON72"/>
  <c r="ON27"/>
  <c r="ON90"/>
  <c r="ON11"/>
  <c r="ON10"/>
  <c r="ON88"/>
  <c r="ON60"/>
  <c r="ON7"/>
  <c r="ON28"/>
  <c r="ON54"/>
  <c r="ON66"/>
  <c r="ON86"/>
  <c r="ON108"/>
  <c r="ON22"/>
  <c r="ON41"/>
  <c r="ON49"/>
  <c r="ON76"/>
  <c r="ON97"/>
  <c r="ON9"/>
  <c r="ON17"/>
  <c r="ON43"/>
  <c r="ON63"/>
  <c r="ON91"/>
  <c r="ON95"/>
  <c r="ON77"/>
  <c r="ON73"/>
  <c r="ON39"/>
  <c r="ON14"/>
  <c r="ON104"/>
  <c r="ON26"/>
  <c r="ON45"/>
  <c r="ON56"/>
  <c r="ON75"/>
  <c r="ON96"/>
  <c r="ON8"/>
  <c r="ON24"/>
  <c r="ON47"/>
  <c r="ON65"/>
  <c r="ON87"/>
  <c r="ON106"/>
  <c r="ON15"/>
  <c r="ON34"/>
  <c r="ON64"/>
  <c r="ON78"/>
  <c r="ON107"/>
  <c r="ON61"/>
  <c r="ON30"/>
  <c r="ON31"/>
  <c r="ON13"/>
  <c r="ON105"/>
  <c r="ON79"/>
  <c r="ON23"/>
  <c r="ON46"/>
  <c r="ON57"/>
  <c r="ON74"/>
  <c r="ON92"/>
  <c r="ON112"/>
  <c r="ON25"/>
  <c r="ON44"/>
  <c r="ON48"/>
  <c r="ON89"/>
  <c r="ON102"/>
  <c r="ON12"/>
  <c r="ON38"/>
  <c r="ON62"/>
  <c r="ON71"/>
  <c r="ON103"/>
  <c r="ON82"/>
  <c r="ON94"/>
  <c r="ON110"/>
  <c r="OO2"/>
  <c r="OO103" s="1"/>
  <c r="OQ3" i="6"/>
  <c r="OP4"/>
  <c r="ON36" i="5"/>
  <c r="OM37"/>
  <c r="OM21"/>
  <c r="ON20"/>
  <c r="OP4"/>
  <c r="OO5"/>
  <c r="ON68"/>
  <c r="OM69"/>
  <c r="OM101"/>
  <c r="ON100"/>
  <c r="ON84"/>
  <c r="OM85"/>
  <c r="OM53"/>
  <c r="ON52"/>
  <c r="OQ2" i="2"/>
  <c r="OR3"/>
  <c r="OQ4"/>
  <c r="OO81" i="5" l="1"/>
  <c r="OO45"/>
  <c r="OO41"/>
  <c r="OO109"/>
  <c r="OO17"/>
  <c r="OO65"/>
  <c r="OO15"/>
  <c r="OO89"/>
  <c r="OO49"/>
  <c r="OO43"/>
  <c r="OO59"/>
  <c r="OO33"/>
  <c r="OO11"/>
  <c r="OO26"/>
  <c r="OO102"/>
  <c r="OO64"/>
  <c r="OO6"/>
  <c r="OO8"/>
  <c r="OO7"/>
  <c r="OO82"/>
  <c r="OO63"/>
  <c r="OO13"/>
  <c r="OO32"/>
  <c r="OO57"/>
  <c r="OO27"/>
  <c r="OO75"/>
  <c r="OO12"/>
  <c r="OO58"/>
  <c r="OO96"/>
  <c r="OO30"/>
  <c r="OO46"/>
  <c r="OO28"/>
  <c r="OO54"/>
  <c r="OO93"/>
  <c r="OO9"/>
  <c r="OO29"/>
  <c r="OO44"/>
  <c r="OO74"/>
  <c r="OO80"/>
  <c r="OO110"/>
  <c r="OO16"/>
  <c r="OO38"/>
  <c r="OO62"/>
  <c r="OO76"/>
  <c r="OO92"/>
  <c r="OO55"/>
  <c r="OO108"/>
  <c r="OO31"/>
  <c r="OO77"/>
  <c r="OO114"/>
  <c r="OO104"/>
  <c r="OO87"/>
  <c r="OO48"/>
  <c r="OO78"/>
  <c r="OO113"/>
  <c r="OO23"/>
  <c r="OO42"/>
  <c r="OO66"/>
  <c r="OO86"/>
  <c r="OO97"/>
  <c r="OO10"/>
  <c r="OO25"/>
  <c r="OO40"/>
  <c r="OO70"/>
  <c r="OO95"/>
  <c r="OO39"/>
  <c r="OO79"/>
  <c r="OO98"/>
  <c r="OO18"/>
  <c r="OO60"/>
  <c r="OO106"/>
  <c r="OO72"/>
  <c r="OO50"/>
  <c r="OO14"/>
  <c r="OO56"/>
  <c r="OO105"/>
  <c r="OO24"/>
  <c r="OO47"/>
  <c r="OO73"/>
  <c r="OO71"/>
  <c r="OO94"/>
  <c r="OO112"/>
  <c r="OO22"/>
  <c r="OO34"/>
  <c r="OO61"/>
  <c r="OO90"/>
  <c r="OO88"/>
  <c r="OO111"/>
  <c r="OO91"/>
  <c r="OP2"/>
  <c r="OP103" s="1"/>
  <c r="OO107"/>
  <c r="OR3" i="6"/>
  <c r="OQ4"/>
  <c r="OO52" i="5"/>
  <c r="ON53"/>
  <c r="OO100"/>
  <c r="ON101"/>
  <c r="ON37"/>
  <c r="OO36"/>
  <c r="OO68"/>
  <c r="ON69"/>
  <c r="OO20"/>
  <c r="ON21"/>
  <c r="OO84"/>
  <c r="ON85"/>
  <c r="OP5"/>
  <c r="OQ4"/>
  <c r="OR2" i="2"/>
  <c r="OR4"/>
  <c r="OS3"/>
  <c r="OP60" i="5" l="1"/>
  <c r="OP71"/>
  <c r="OP93"/>
  <c r="OP10"/>
  <c r="OP18"/>
  <c r="OP88"/>
  <c r="OP17"/>
  <c r="OP14"/>
  <c r="OP73"/>
  <c r="OP91"/>
  <c r="OP57"/>
  <c r="OP9"/>
  <c r="OP66"/>
  <c r="OP92"/>
  <c r="OP40"/>
  <c r="OP33"/>
  <c r="OP49"/>
  <c r="OP65"/>
  <c r="OP56"/>
  <c r="OP26"/>
  <c r="OP98"/>
  <c r="OP96"/>
  <c r="OP72"/>
  <c r="OP46"/>
  <c r="OP15"/>
  <c r="OP64"/>
  <c r="OP7"/>
  <c r="OP34"/>
  <c r="OP90"/>
  <c r="OP23"/>
  <c r="OP61"/>
  <c r="OP111"/>
  <c r="OP95"/>
  <c r="OP54"/>
  <c r="OP48"/>
  <c r="OP22"/>
  <c r="OP16"/>
  <c r="OP113"/>
  <c r="OP12"/>
  <c r="OP42"/>
  <c r="OP50"/>
  <c r="OP76"/>
  <c r="OP110"/>
  <c r="OP28"/>
  <c r="OP38"/>
  <c r="OP62"/>
  <c r="OP77"/>
  <c r="OP107"/>
  <c r="OP24"/>
  <c r="OP31"/>
  <c r="OP58"/>
  <c r="OP80"/>
  <c r="OP104"/>
  <c r="OP114"/>
  <c r="OP47"/>
  <c r="OP45"/>
  <c r="OP11"/>
  <c r="OP41"/>
  <c r="OP82"/>
  <c r="OP27"/>
  <c r="OP70"/>
  <c r="OP8"/>
  <c r="OP30"/>
  <c r="OP86"/>
  <c r="OP78"/>
  <c r="OP44"/>
  <c r="OP6"/>
  <c r="OP89"/>
  <c r="OP87"/>
  <c r="OP13"/>
  <c r="OP43"/>
  <c r="OP63"/>
  <c r="OP74"/>
  <c r="OP97"/>
  <c r="OP29"/>
  <c r="OP39"/>
  <c r="OP59"/>
  <c r="OP79"/>
  <c r="OP94"/>
  <c r="OP25"/>
  <c r="OP32"/>
  <c r="OP55"/>
  <c r="OP75"/>
  <c r="OP102"/>
  <c r="OP105"/>
  <c r="OP81"/>
  <c r="OP106"/>
  <c r="OP109"/>
  <c r="OP112"/>
  <c r="OQ2"/>
  <c r="OQ104" s="1"/>
  <c r="OP108"/>
  <c r="OR4" i="6"/>
  <c r="OS3"/>
  <c r="OO69" i="5"/>
  <c r="OP68"/>
  <c r="OP20"/>
  <c r="OO21"/>
  <c r="OO37"/>
  <c r="OP36"/>
  <c r="OO101"/>
  <c r="OP100"/>
  <c r="OR4"/>
  <c r="OQ5"/>
  <c r="OO85"/>
  <c r="OP84"/>
  <c r="OO53"/>
  <c r="OP52"/>
  <c r="OS2" i="2"/>
  <c r="OT3"/>
  <c r="OS4"/>
  <c r="OQ111" i="5" l="1"/>
  <c r="OQ71"/>
  <c r="OQ90"/>
  <c r="OQ56"/>
  <c r="OQ49"/>
  <c r="OQ11"/>
  <c r="OQ57"/>
  <c r="OQ73"/>
  <c r="OQ43"/>
  <c r="OQ10"/>
  <c r="OQ26"/>
  <c r="OQ89"/>
  <c r="OQ61"/>
  <c r="OQ25"/>
  <c r="OQ96"/>
  <c r="OQ62"/>
  <c r="OQ14"/>
  <c r="OQ60"/>
  <c r="OQ94"/>
  <c r="OQ29"/>
  <c r="OQ55"/>
  <c r="OQ88"/>
  <c r="OQ15"/>
  <c r="OQ93"/>
  <c r="OQ48"/>
  <c r="OQ16"/>
  <c r="OQ106"/>
  <c r="OQ33"/>
  <c r="OQ75"/>
  <c r="OQ113"/>
  <c r="OQ32"/>
  <c r="OQ78"/>
  <c r="OQ98"/>
  <c r="OQ81"/>
  <c r="OQ46"/>
  <c r="OQ18"/>
  <c r="OQ97"/>
  <c r="OQ30"/>
  <c r="OQ70"/>
  <c r="OQ110"/>
  <c r="OQ45"/>
  <c r="OQ76"/>
  <c r="OQ92"/>
  <c r="OQ41"/>
  <c r="OQ64"/>
  <c r="OQ34"/>
  <c r="OQ66"/>
  <c r="OQ109"/>
  <c r="OQ44"/>
  <c r="OQ74"/>
  <c r="OQ7"/>
  <c r="OQ42"/>
  <c r="OQ86"/>
  <c r="OQ8"/>
  <c r="OQ12"/>
  <c r="OQ38"/>
  <c r="OQ58"/>
  <c r="OQ87"/>
  <c r="OQ105"/>
  <c r="OQ6"/>
  <c r="OQ27"/>
  <c r="OQ50"/>
  <c r="OQ72"/>
  <c r="OQ91"/>
  <c r="OQ22"/>
  <c r="OQ47"/>
  <c r="OQ24"/>
  <c r="OQ17"/>
  <c r="OQ63"/>
  <c r="OQ102"/>
  <c r="OQ23"/>
  <c r="OQ65"/>
  <c r="OQ107"/>
  <c r="OQ40"/>
  <c r="OQ79"/>
  <c r="OQ114"/>
  <c r="OQ13"/>
  <c r="OQ39"/>
  <c r="OQ59"/>
  <c r="OQ77"/>
  <c r="OQ103"/>
  <c r="OQ9"/>
  <c r="OQ28"/>
  <c r="OQ31"/>
  <c r="OQ54"/>
  <c r="OQ80"/>
  <c r="OQ82"/>
  <c r="OQ112"/>
  <c r="OQ95"/>
  <c r="OQ108"/>
  <c r="OR2"/>
  <c r="OR108" s="1"/>
  <c r="OT3" i="6"/>
  <c r="OS4"/>
  <c r="OQ84" i="5"/>
  <c r="OP85"/>
  <c r="OQ20"/>
  <c r="OP21"/>
  <c r="OP37"/>
  <c r="OQ36"/>
  <c r="OP53"/>
  <c r="OQ52"/>
  <c r="OR5"/>
  <c r="OS4"/>
  <c r="OQ100"/>
  <c r="OP101"/>
  <c r="OP69"/>
  <c r="OQ68"/>
  <c r="OT2" i="2"/>
  <c r="OU3"/>
  <c r="OT4"/>
  <c r="OR106" i="5" l="1"/>
  <c r="OR24"/>
  <c r="OR98"/>
  <c r="OR76"/>
  <c r="OR109"/>
  <c r="OR8"/>
  <c r="OR87"/>
  <c r="OR61"/>
  <c r="OR14"/>
  <c r="OR6"/>
  <c r="OR50"/>
  <c r="OR72"/>
  <c r="OR34"/>
  <c r="OR114"/>
  <c r="OR7"/>
  <c r="OR75"/>
  <c r="OR47"/>
  <c r="OR15"/>
  <c r="OR94"/>
  <c r="OR79"/>
  <c r="OR56"/>
  <c r="OR33"/>
  <c r="OS2"/>
  <c r="OS103" s="1"/>
  <c r="OR81"/>
  <c r="OR32"/>
  <c r="OR26"/>
  <c r="OR96"/>
  <c r="OR70"/>
  <c r="OR16"/>
  <c r="OR42"/>
  <c r="OR65"/>
  <c r="OR71"/>
  <c r="OR93"/>
  <c r="OR111"/>
  <c r="OR18"/>
  <c r="OR40"/>
  <c r="OR60"/>
  <c r="OR78"/>
  <c r="OR103"/>
  <c r="OR10"/>
  <c r="OR13"/>
  <c r="OR39"/>
  <c r="OR59"/>
  <c r="OR88"/>
  <c r="OR105"/>
  <c r="OR104"/>
  <c r="OR86"/>
  <c r="OR66"/>
  <c r="OR55"/>
  <c r="OR49"/>
  <c r="OR46"/>
  <c r="OR112"/>
  <c r="OR25"/>
  <c r="OR44"/>
  <c r="OR48"/>
  <c r="OR89"/>
  <c r="OR102"/>
  <c r="OR12"/>
  <c r="OR38"/>
  <c r="OR62"/>
  <c r="OR64"/>
  <c r="OR91"/>
  <c r="OR110"/>
  <c r="OR27"/>
  <c r="OR30"/>
  <c r="OR57"/>
  <c r="OR77"/>
  <c r="OR95"/>
  <c r="OR113"/>
  <c r="OR54"/>
  <c r="OR28"/>
  <c r="OR29"/>
  <c r="OR45"/>
  <c r="OR23"/>
  <c r="OR92"/>
  <c r="OR22"/>
  <c r="OR41"/>
  <c r="OR74"/>
  <c r="OR82"/>
  <c r="OR97"/>
  <c r="OR9"/>
  <c r="OR17"/>
  <c r="OR43"/>
  <c r="OR63"/>
  <c r="OR80"/>
  <c r="OR107"/>
  <c r="OR11"/>
  <c r="OR31"/>
  <c r="OR58"/>
  <c r="OR73"/>
  <c r="OR90"/>
  <c r="OT4" i="6"/>
  <c r="OU3"/>
  <c r="OT4" i="5"/>
  <c r="OS5"/>
  <c r="OR52"/>
  <c r="OQ53"/>
  <c r="OR100"/>
  <c r="OQ101"/>
  <c r="OQ69"/>
  <c r="OR68"/>
  <c r="OQ21"/>
  <c r="OR20"/>
  <c r="OR36"/>
  <c r="OQ37"/>
  <c r="OR84"/>
  <c r="OQ85"/>
  <c r="OU2" i="2"/>
  <c r="OV3"/>
  <c r="OU4"/>
  <c r="OS72" i="5" l="1"/>
  <c r="OS108"/>
  <c r="OS106"/>
  <c r="OS45"/>
  <c r="OS7"/>
  <c r="OS9"/>
  <c r="OS43"/>
  <c r="OS91"/>
  <c r="OS81"/>
  <c r="OS17"/>
  <c r="OS48"/>
  <c r="OS31"/>
  <c r="OS55"/>
  <c r="OS71"/>
  <c r="OS97"/>
  <c r="OS64"/>
  <c r="OS6"/>
  <c r="OS23"/>
  <c r="OS38"/>
  <c r="OS74"/>
  <c r="OS63"/>
  <c r="OS8"/>
  <c r="OS12"/>
  <c r="OS32"/>
  <c r="OS24"/>
  <c r="OS41"/>
  <c r="OS79"/>
  <c r="OS113"/>
  <c r="OS14"/>
  <c r="OS57"/>
  <c r="OS93"/>
  <c r="OS28"/>
  <c r="OS33"/>
  <c r="OS86"/>
  <c r="OS114"/>
  <c r="OS59"/>
  <c r="OS75"/>
  <c r="OS105"/>
  <c r="OS16"/>
  <c r="OS42"/>
  <c r="OS73"/>
  <c r="OS76"/>
  <c r="OS78"/>
  <c r="OS62"/>
  <c r="OS82"/>
  <c r="OS104"/>
  <c r="OS18"/>
  <c r="OS61"/>
  <c r="OS96"/>
  <c r="OS13"/>
  <c r="OS30"/>
  <c r="OS77"/>
  <c r="OS112"/>
  <c r="OS29"/>
  <c r="OS49"/>
  <c r="OS98"/>
  <c r="OS46"/>
  <c r="OS56"/>
  <c r="OS92"/>
  <c r="OS10"/>
  <c r="OS25"/>
  <c r="OS40"/>
  <c r="OS70"/>
  <c r="OS88"/>
  <c r="OS110"/>
  <c r="OS26"/>
  <c r="OS44"/>
  <c r="OS60"/>
  <c r="OS27"/>
  <c r="OS54"/>
  <c r="OS80"/>
  <c r="OS11"/>
  <c r="OS47"/>
  <c r="OS65"/>
  <c r="OS102"/>
  <c r="OS15"/>
  <c r="OS58"/>
  <c r="OS87"/>
  <c r="OS39"/>
  <c r="OS50"/>
  <c r="OS89"/>
  <c r="OS109"/>
  <c r="OS22"/>
  <c r="OS34"/>
  <c r="OS66"/>
  <c r="OS90"/>
  <c r="OS111"/>
  <c r="OS95"/>
  <c r="OS94"/>
  <c r="OT2"/>
  <c r="OT104" s="1"/>
  <c r="OS107"/>
  <c r="OU4" i="6"/>
  <c r="OV3"/>
  <c r="OR85" i="5"/>
  <c r="OS84"/>
  <c r="OS100"/>
  <c r="OR101"/>
  <c r="OR69"/>
  <c r="OS68"/>
  <c r="OS36"/>
  <c r="OR37"/>
  <c r="OS20"/>
  <c r="OR21"/>
  <c r="OR53"/>
  <c r="OS52"/>
  <c r="OT5"/>
  <c r="OU4"/>
  <c r="OV2" i="2"/>
  <c r="OV4"/>
  <c r="OW3"/>
  <c r="OT90" i="5" l="1"/>
  <c r="OT15"/>
  <c r="OT76"/>
  <c r="OT49"/>
  <c r="OT34"/>
  <c r="OT17"/>
  <c r="OT7"/>
  <c r="OT81"/>
  <c r="OT10"/>
  <c r="OT63"/>
  <c r="OT14"/>
  <c r="OT59"/>
  <c r="OT61"/>
  <c r="OT26"/>
  <c r="OT108"/>
  <c r="OT78"/>
  <c r="OT107"/>
  <c r="OT27"/>
  <c r="OT105"/>
  <c r="OT66"/>
  <c r="OT47"/>
  <c r="OT109"/>
  <c r="OT11"/>
  <c r="OT82"/>
  <c r="OT62"/>
  <c r="OT43"/>
  <c r="OT114"/>
  <c r="OT28"/>
  <c r="OT38"/>
  <c r="OT58"/>
  <c r="OT80"/>
  <c r="OT102"/>
  <c r="OT8"/>
  <c r="OT23"/>
  <c r="OT30"/>
  <c r="OT57"/>
  <c r="OT86"/>
  <c r="OT103"/>
  <c r="OT18"/>
  <c r="OT44"/>
  <c r="OT70"/>
  <c r="OT72"/>
  <c r="OT92"/>
  <c r="OT40"/>
  <c r="OT65"/>
  <c r="OT64"/>
  <c r="OT42"/>
  <c r="OT13"/>
  <c r="OT97"/>
  <c r="OT29"/>
  <c r="OT39"/>
  <c r="OT55"/>
  <c r="OT79"/>
  <c r="OT91"/>
  <c r="OT113"/>
  <c r="OT24"/>
  <c r="OT31"/>
  <c r="OT54"/>
  <c r="OT77"/>
  <c r="OT95"/>
  <c r="OT6"/>
  <c r="OT22"/>
  <c r="OT45"/>
  <c r="OT71"/>
  <c r="OT89"/>
  <c r="OT60"/>
  <c r="OT93"/>
  <c r="OT41"/>
  <c r="OT12"/>
  <c r="OT98"/>
  <c r="OT74"/>
  <c r="OT9"/>
  <c r="OT33"/>
  <c r="OT56"/>
  <c r="OT73"/>
  <c r="OT88"/>
  <c r="OT110"/>
  <c r="OT25"/>
  <c r="OT32"/>
  <c r="OT48"/>
  <c r="OT75"/>
  <c r="OT94"/>
  <c r="OT112"/>
  <c r="OT16"/>
  <c r="OT46"/>
  <c r="OT50"/>
  <c r="OT87"/>
  <c r="OT96"/>
  <c r="OT111"/>
  <c r="OU2"/>
  <c r="OU98" s="1"/>
  <c r="OT106"/>
  <c r="OV4" i="6"/>
  <c r="OW3"/>
  <c r="OT36" i="5"/>
  <c r="OS37"/>
  <c r="OT100"/>
  <c r="OS101"/>
  <c r="OV4"/>
  <c r="OU5"/>
  <c r="OT20"/>
  <c r="OS21"/>
  <c r="OT68"/>
  <c r="OS69"/>
  <c r="OS85"/>
  <c r="OT84"/>
  <c r="OT52"/>
  <c r="OS53"/>
  <c r="OW2" i="2"/>
  <c r="OX3"/>
  <c r="OW4"/>
  <c r="OU48" i="5" l="1"/>
  <c r="OU63"/>
  <c r="OU6"/>
  <c r="OU86"/>
  <c r="OU66"/>
  <c r="OU76"/>
  <c r="OU42"/>
  <c r="OU18"/>
  <c r="OU33"/>
  <c r="OU103"/>
  <c r="OU34"/>
  <c r="OU87"/>
  <c r="OU16"/>
  <c r="OU91"/>
  <c r="OU38"/>
  <c r="OU109"/>
  <c r="OU56"/>
  <c r="OU41"/>
  <c r="OU11"/>
  <c r="OU32"/>
  <c r="OU15"/>
  <c r="OU64"/>
  <c r="OU97"/>
  <c r="OU28"/>
  <c r="OU60"/>
  <c r="OU94"/>
  <c r="OU14"/>
  <c r="OU43"/>
  <c r="OU77"/>
  <c r="OU7"/>
  <c r="OU45"/>
  <c r="OU70"/>
  <c r="OU110"/>
  <c r="OU59"/>
  <c r="OU74"/>
  <c r="OU95"/>
  <c r="OU22"/>
  <c r="OU46"/>
  <c r="OU29"/>
  <c r="OU8"/>
  <c r="OU12"/>
  <c r="OU10"/>
  <c r="OU40"/>
  <c r="OU81"/>
  <c r="OU113"/>
  <c r="OU27"/>
  <c r="OU71"/>
  <c r="OU102"/>
  <c r="OU13"/>
  <c r="OU57"/>
  <c r="OU89"/>
  <c r="OU50"/>
  <c r="OU72"/>
  <c r="OU82"/>
  <c r="OU108"/>
  <c r="OU23"/>
  <c r="OU90"/>
  <c r="OU114"/>
  <c r="OU75"/>
  <c r="OU105"/>
  <c r="OU9"/>
  <c r="OU30"/>
  <c r="OU62"/>
  <c r="OU106"/>
  <c r="OU17"/>
  <c r="OU61"/>
  <c r="OU93"/>
  <c r="OU26"/>
  <c r="OU39"/>
  <c r="OU78"/>
  <c r="OU31"/>
  <c r="OU58"/>
  <c r="OU80"/>
  <c r="OU104"/>
  <c r="OU25"/>
  <c r="OU54"/>
  <c r="OU112"/>
  <c r="OU24"/>
  <c r="OU49"/>
  <c r="OU73"/>
  <c r="OU47"/>
  <c r="OU65"/>
  <c r="OU88"/>
  <c r="OU44"/>
  <c r="OU55"/>
  <c r="OU79"/>
  <c r="OU92"/>
  <c r="OU96"/>
  <c r="OU111"/>
  <c r="OU107"/>
  <c r="OV2"/>
  <c r="OV108" s="1"/>
  <c r="OX3" i="6"/>
  <c r="OW4"/>
  <c r="OT37" i="5"/>
  <c r="OU36"/>
  <c r="OT85"/>
  <c r="OU84"/>
  <c r="OU52"/>
  <c r="OT53"/>
  <c r="OT69"/>
  <c r="OU68"/>
  <c r="OT101"/>
  <c r="OU100"/>
  <c r="OU20"/>
  <c r="OT21"/>
  <c r="OW4"/>
  <c r="OV5"/>
  <c r="OX2" i="2"/>
  <c r="OY3"/>
  <c r="OX4"/>
  <c r="OV102" i="5" l="1"/>
  <c r="OV25"/>
  <c r="OV77"/>
  <c r="OV110"/>
  <c r="OV42"/>
  <c r="OV38"/>
  <c r="OV45"/>
  <c r="OV111"/>
  <c r="OV62"/>
  <c r="OV27"/>
  <c r="OV95"/>
  <c r="OV49"/>
  <c r="OV89"/>
  <c r="OV97"/>
  <c r="OV12"/>
  <c r="OV91"/>
  <c r="OV57"/>
  <c r="OV26"/>
  <c r="OV96"/>
  <c r="OV22"/>
  <c r="OV66"/>
  <c r="OV71"/>
  <c r="OV30"/>
  <c r="OV113"/>
  <c r="OV79"/>
  <c r="OW2"/>
  <c r="OW106" s="1"/>
  <c r="OV44"/>
  <c r="OV48"/>
  <c r="OV65"/>
  <c r="OV72"/>
  <c r="OV8"/>
  <c r="OV87"/>
  <c r="OV15"/>
  <c r="OV34"/>
  <c r="OV61"/>
  <c r="OV76"/>
  <c r="OV94"/>
  <c r="OV114"/>
  <c r="OV14"/>
  <c r="OV33"/>
  <c r="OV56"/>
  <c r="OV82"/>
  <c r="OV104"/>
  <c r="OV6"/>
  <c r="OV29"/>
  <c r="OV32"/>
  <c r="OV55"/>
  <c r="OV81"/>
  <c r="OV98"/>
  <c r="OV75"/>
  <c r="OV41"/>
  <c r="OV16"/>
  <c r="OV93"/>
  <c r="OV47"/>
  <c r="OV9"/>
  <c r="OV17"/>
  <c r="OV43"/>
  <c r="OV63"/>
  <c r="OV80"/>
  <c r="OV107"/>
  <c r="OV11"/>
  <c r="OV31"/>
  <c r="OV58"/>
  <c r="OV64"/>
  <c r="OV90"/>
  <c r="OV109"/>
  <c r="OV23"/>
  <c r="OV46"/>
  <c r="OV50"/>
  <c r="OV74"/>
  <c r="OV92"/>
  <c r="OV112"/>
  <c r="OV70"/>
  <c r="OV24"/>
  <c r="OV106"/>
  <c r="OV18"/>
  <c r="OV40"/>
  <c r="OV60"/>
  <c r="OV78"/>
  <c r="OV103"/>
  <c r="OV10"/>
  <c r="OV13"/>
  <c r="OV39"/>
  <c r="OV59"/>
  <c r="OV88"/>
  <c r="OV105"/>
  <c r="OV7"/>
  <c r="OV28"/>
  <c r="OV54"/>
  <c r="OV73"/>
  <c r="OV86"/>
  <c r="OY3" i="6"/>
  <c r="OX4"/>
  <c r="OU69" i="5"/>
  <c r="OV68"/>
  <c r="OV84"/>
  <c r="OU85"/>
  <c r="OU21"/>
  <c r="OV20"/>
  <c r="OU101"/>
  <c r="OV100"/>
  <c r="OV36"/>
  <c r="OU37"/>
  <c r="OX4"/>
  <c r="OW5"/>
  <c r="OU53"/>
  <c r="OV52"/>
  <c r="OY2" i="2"/>
  <c r="OZ3"/>
  <c r="OY4"/>
  <c r="OW98" i="5" l="1"/>
  <c r="OW7"/>
  <c r="OW71"/>
  <c r="OW44"/>
  <c r="OW58"/>
  <c r="OW55"/>
  <c r="OW15"/>
  <c r="OW8"/>
  <c r="OW63"/>
  <c r="OW48"/>
  <c r="OW113"/>
  <c r="OW54"/>
  <c r="OW112"/>
  <c r="OW30"/>
  <c r="OW87"/>
  <c r="OW9"/>
  <c r="OW43"/>
  <c r="OW111"/>
  <c r="OW79"/>
  <c r="OW14"/>
  <c r="OW93"/>
  <c r="OW47"/>
  <c r="OW102"/>
  <c r="OW32"/>
  <c r="OW75"/>
  <c r="OW24"/>
  <c r="OW17"/>
  <c r="OW91"/>
  <c r="OW73"/>
  <c r="OW11"/>
  <c r="OW78"/>
  <c r="OW26"/>
  <c r="OW82"/>
  <c r="OW27"/>
  <c r="OW61"/>
  <c r="OW31"/>
  <c r="OW80"/>
  <c r="OW64"/>
  <c r="OW34"/>
  <c r="OW28"/>
  <c r="OW105"/>
  <c r="OW94"/>
  <c r="OW46"/>
  <c r="OW76"/>
  <c r="OW10"/>
  <c r="OW25"/>
  <c r="OW40"/>
  <c r="OW70"/>
  <c r="OW88"/>
  <c r="OW107"/>
  <c r="OW12"/>
  <c r="OW38"/>
  <c r="OW62"/>
  <c r="OW86"/>
  <c r="OW104"/>
  <c r="OW65"/>
  <c r="OW110"/>
  <c r="OW89"/>
  <c r="OW56"/>
  <c r="OW29"/>
  <c r="OW74"/>
  <c r="OW108"/>
  <c r="OW22"/>
  <c r="OW41"/>
  <c r="OW49"/>
  <c r="OW90"/>
  <c r="OW103"/>
  <c r="OW13"/>
  <c r="OW39"/>
  <c r="OW59"/>
  <c r="OW72"/>
  <c r="OW96"/>
  <c r="OW60"/>
  <c r="OW45"/>
  <c r="OW23"/>
  <c r="OW57"/>
  <c r="OW97"/>
  <c r="OW16"/>
  <c r="OW42"/>
  <c r="OW50"/>
  <c r="OW77"/>
  <c r="OW95"/>
  <c r="OW6"/>
  <c r="OW18"/>
  <c r="OW33"/>
  <c r="OW66"/>
  <c r="OW81"/>
  <c r="OW92"/>
  <c r="OW114"/>
  <c r="OW109"/>
  <c r="OX2"/>
  <c r="OX109" s="1"/>
  <c r="OY4" i="6"/>
  <c r="OZ3"/>
  <c r="OW84" i="5"/>
  <c r="OV85"/>
  <c r="OW52"/>
  <c r="OV53"/>
  <c r="OX5"/>
  <c r="OY4"/>
  <c r="OW20"/>
  <c r="OV21"/>
  <c r="OW68"/>
  <c r="OV69"/>
  <c r="OW36"/>
  <c r="OV37"/>
  <c r="OV101"/>
  <c r="OW100"/>
  <c r="OZ2" i="2"/>
  <c r="PA3"/>
  <c r="OZ4"/>
  <c r="OX34" i="5" l="1"/>
  <c r="OX18"/>
  <c r="OX30"/>
  <c r="OX94"/>
  <c r="OX92"/>
  <c r="OX27"/>
  <c r="OX56"/>
  <c r="OX57"/>
  <c r="OX44"/>
  <c r="OX111"/>
  <c r="OX7"/>
  <c r="OX23"/>
  <c r="OX103"/>
  <c r="OX72"/>
  <c r="OX42"/>
  <c r="OX29"/>
  <c r="OX38"/>
  <c r="OX8"/>
  <c r="OX86"/>
  <c r="OX48"/>
  <c r="OX12"/>
  <c r="OX62"/>
  <c r="OX80"/>
  <c r="OX98"/>
  <c r="OY2"/>
  <c r="OY106" s="1"/>
  <c r="OX58"/>
  <c r="OX39"/>
  <c r="OX113"/>
  <c r="OX73"/>
  <c r="OX10"/>
  <c r="OX26"/>
  <c r="OX49"/>
  <c r="OX66"/>
  <c r="OX81"/>
  <c r="OX108"/>
  <c r="OX17"/>
  <c r="OX47"/>
  <c r="OX70"/>
  <c r="OX78"/>
  <c r="OX96"/>
  <c r="OX11"/>
  <c r="OX15"/>
  <c r="OX41"/>
  <c r="OX64"/>
  <c r="OX82"/>
  <c r="OX107"/>
  <c r="OX61"/>
  <c r="OX28"/>
  <c r="OX102"/>
  <c r="OX79"/>
  <c r="OX33"/>
  <c r="OX110"/>
  <c r="OX24"/>
  <c r="OX31"/>
  <c r="OX54"/>
  <c r="OX77"/>
  <c r="OX95"/>
  <c r="OX6"/>
  <c r="OX22"/>
  <c r="OX45"/>
  <c r="OX71"/>
  <c r="OX89"/>
  <c r="OX106"/>
  <c r="OX13"/>
  <c r="OX43"/>
  <c r="OX63"/>
  <c r="OX74"/>
  <c r="OX97"/>
  <c r="OX114"/>
  <c r="OX90"/>
  <c r="OX105"/>
  <c r="OX76"/>
  <c r="OX59"/>
  <c r="OX9"/>
  <c r="OX88"/>
  <c r="OX25"/>
  <c r="OX32"/>
  <c r="OX55"/>
  <c r="OX75"/>
  <c r="OX91"/>
  <c r="OX112"/>
  <c r="OX16"/>
  <c r="OX46"/>
  <c r="OX50"/>
  <c r="OX87"/>
  <c r="OX104"/>
  <c r="OX14"/>
  <c r="OX40"/>
  <c r="OX60"/>
  <c r="OX65"/>
  <c r="OX93"/>
  <c r="OZ4" i="6"/>
  <c r="PA3"/>
  <c r="OX36" i="5"/>
  <c r="OW37"/>
  <c r="OW69"/>
  <c r="OX68"/>
  <c r="OW53"/>
  <c r="OX52"/>
  <c r="OX100"/>
  <c r="OW101"/>
  <c r="OZ4"/>
  <c r="OY5"/>
  <c r="OW21"/>
  <c r="OX20"/>
  <c r="OW85"/>
  <c r="OX84"/>
  <c r="PA2" i="2"/>
  <c r="PB3"/>
  <c r="PA4"/>
  <c r="OY15" i="5" l="1"/>
  <c r="OY74"/>
  <c r="OY96"/>
  <c r="OY70"/>
  <c r="OY31"/>
  <c r="OY105"/>
  <c r="OY66"/>
  <c r="OY28"/>
  <c r="OY65"/>
  <c r="OY61"/>
  <c r="OY30"/>
  <c r="OY9"/>
  <c r="OY90"/>
  <c r="OY54"/>
  <c r="OY57"/>
  <c r="OY112"/>
  <c r="OY73"/>
  <c r="OY34"/>
  <c r="OY10"/>
  <c r="OY94"/>
  <c r="OY58"/>
  <c r="OY93"/>
  <c r="OY22"/>
  <c r="OY25"/>
  <c r="OY11"/>
  <c r="OY92"/>
  <c r="OY87"/>
  <c r="OY18"/>
  <c r="OY40"/>
  <c r="OY60"/>
  <c r="OY81"/>
  <c r="OY104"/>
  <c r="OY14"/>
  <c r="OY33"/>
  <c r="OY56"/>
  <c r="OY75"/>
  <c r="OY98"/>
  <c r="OY6"/>
  <c r="OY27"/>
  <c r="OY50"/>
  <c r="OY72"/>
  <c r="OY91"/>
  <c r="OY79"/>
  <c r="OY97"/>
  <c r="OY48"/>
  <c r="OY44"/>
  <c r="OY41"/>
  <c r="OY46"/>
  <c r="OY47"/>
  <c r="OY7"/>
  <c r="OY16"/>
  <c r="OY42"/>
  <c r="OY71"/>
  <c r="OY89"/>
  <c r="OY8"/>
  <c r="OY12"/>
  <c r="OY38"/>
  <c r="OY62"/>
  <c r="OY82"/>
  <c r="OY113"/>
  <c r="OY29"/>
  <c r="OY32"/>
  <c r="OY55"/>
  <c r="OY78"/>
  <c r="OY108"/>
  <c r="OY86"/>
  <c r="OY114"/>
  <c r="OY64"/>
  <c r="OY95"/>
  <c r="OY23"/>
  <c r="OY24"/>
  <c r="OY111"/>
  <c r="OY17"/>
  <c r="OY43"/>
  <c r="OY63"/>
  <c r="OY80"/>
  <c r="OY110"/>
  <c r="OY13"/>
  <c r="OY39"/>
  <c r="OY59"/>
  <c r="OY88"/>
  <c r="OY107"/>
  <c r="OY26"/>
  <c r="OY45"/>
  <c r="OY49"/>
  <c r="OY76"/>
  <c r="OY103"/>
  <c r="OY77"/>
  <c r="OY102"/>
  <c r="OZ2"/>
  <c r="OZ102" s="1"/>
  <c r="OY109"/>
  <c r="PA4" i="6"/>
  <c r="PB3"/>
  <c r="OX69" i="5"/>
  <c r="OY68"/>
  <c r="OY84"/>
  <c r="OX85"/>
  <c r="OY20"/>
  <c r="OX21"/>
  <c r="OX101"/>
  <c r="OY100"/>
  <c r="PA4"/>
  <c r="OZ5"/>
  <c r="OX53"/>
  <c r="OY52"/>
  <c r="OY36"/>
  <c r="OX37"/>
  <c r="PB2" i="2"/>
  <c r="PC3"/>
  <c r="PB4"/>
  <c r="OZ107" i="5" l="1"/>
  <c r="OZ61"/>
  <c r="OZ76"/>
  <c r="OZ96"/>
  <c r="OZ26"/>
  <c r="OZ15"/>
  <c r="OZ82"/>
  <c r="OZ77"/>
  <c r="OZ45"/>
  <c r="OZ8"/>
  <c r="OZ30"/>
  <c r="OZ49"/>
  <c r="OZ17"/>
  <c r="OZ113"/>
  <c r="OZ79"/>
  <c r="OZ12"/>
  <c r="OZ27"/>
  <c r="OZ95"/>
  <c r="OZ56"/>
  <c r="OZ24"/>
  <c r="OZ34"/>
  <c r="OZ110"/>
  <c r="OZ64"/>
  <c r="OZ9"/>
  <c r="OZ80"/>
  <c r="OZ65"/>
  <c r="OZ11"/>
  <c r="OZ31"/>
  <c r="OZ58"/>
  <c r="OZ73"/>
  <c r="OZ90"/>
  <c r="OZ109"/>
  <c r="OZ23"/>
  <c r="OZ46"/>
  <c r="OZ57"/>
  <c r="OZ70"/>
  <c r="OZ92"/>
  <c r="OZ112"/>
  <c r="OZ25"/>
  <c r="OZ47"/>
  <c r="OZ75"/>
  <c r="OZ38"/>
  <c r="OZ94"/>
  <c r="OZ91"/>
  <c r="OZ59"/>
  <c r="OZ40"/>
  <c r="OZ10"/>
  <c r="OZ13"/>
  <c r="OZ39"/>
  <c r="OZ55"/>
  <c r="OZ88"/>
  <c r="OZ105"/>
  <c r="OZ7"/>
  <c r="OZ28"/>
  <c r="OZ54"/>
  <c r="OZ66"/>
  <c r="OZ86"/>
  <c r="OZ108"/>
  <c r="OZ22"/>
  <c r="OZ44"/>
  <c r="OZ63"/>
  <c r="OZ114"/>
  <c r="OZ72"/>
  <c r="OZ62"/>
  <c r="OZ43"/>
  <c r="OZ18"/>
  <c r="OZ103"/>
  <c r="OZ14"/>
  <c r="OZ33"/>
  <c r="OZ60"/>
  <c r="OZ78"/>
  <c r="OZ104"/>
  <c r="OZ6"/>
  <c r="OZ29"/>
  <c r="OZ32"/>
  <c r="OZ48"/>
  <c r="OZ81"/>
  <c r="OZ98"/>
  <c r="OZ16"/>
  <c r="OZ41"/>
  <c r="OZ74"/>
  <c r="OZ97"/>
  <c r="OZ42"/>
  <c r="OZ50"/>
  <c r="OZ71"/>
  <c r="OZ87"/>
  <c r="OZ111"/>
  <c r="OZ93"/>
  <c r="OZ89"/>
  <c r="OZ106"/>
  <c r="PA2"/>
  <c r="PA104" s="1"/>
  <c r="PC3" i="6"/>
  <c r="PB4"/>
  <c r="OZ100" i="5"/>
  <c r="OY101"/>
  <c r="OZ52"/>
  <c r="OY53"/>
  <c r="OY85"/>
  <c r="OZ84"/>
  <c r="PB4"/>
  <c r="PA5"/>
  <c r="OY69"/>
  <c r="OZ68"/>
  <c r="OZ36"/>
  <c r="OY37"/>
  <c r="OY21"/>
  <c r="OZ20"/>
  <c r="PC2" i="2"/>
  <c r="PD3"/>
  <c r="PC4"/>
  <c r="PA7" i="5" l="1"/>
  <c r="PA23"/>
  <c r="PA25"/>
  <c r="PA28"/>
  <c r="PA108"/>
  <c r="PA66"/>
  <c r="PA33"/>
  <c r="PA41"/>
  <c r="PA87"/>
  <c r="PA107"/>
  <c r="PA97"/>
  <c r="PA93"/>
  <c r="PA95"/>
  <c r="PA102"/>
  <c r="PA75"/>
  <c r="PA64"/>
  <c r="PA65"/>
  <c r="PA72"/>
  <c r="PA32"/>
  <c r="PA26"/>
  <c r="PA8"/>
  <c r="PA10"/>
  <c r="PA47"/>
  <c r="PA57"/>
  <c r="PA88"/>
  <c r="PA112"/>
  <c r="PA14"/>
  <c r="PA63"/>
  <c r="PA76"/>
  <c r="PA105"/>
  <c r="PA22"/>
  <c r="PA48"/>
  <c r="PA78"/>
  <c r="PA103"/>
  <c r="PA6"/>
  <c r="PA82"/>
  <c r="PA86"/>
  <c r="PA56"/>
  <c r="PA27"/>
  <c r="PA44"/>
  <c r="PA71"/>
  <c r="PA98"/>
  <c r="PA17"/>
  <c r="PA46"/>
  <c r="PA60"/>
  <c r="PA94"/>
  <c r="PA9"/>
  <c r="PA31"/>
  <c r="PA49"/>
  <c r="PA80"/>
  <c r="PA113"/>
  <c r="PA16"/>
  <c r="PA45"/>
  <c r="PA62"/>
  <c r="PA55"/>
  <c r="PA42"/>
  <c r="PA24"/>
  <c r="PA30"/>
  <c r="PA70"/>
  <c r="PA91"/>
  <c r="PA11"/>
  <c r="PA43"/>
  <c r="PA50"/>
  <c r="PA89"/>
  <c r="PA111"/>
  <c r="PA29"/>
  <c r="PA54"/>
  <c r="PA90"/>
  <c r="PA110"/>
  <c r="PA74"/>
  <c r="PA59"/>
  <c r="PA12"/>
  <c r="PA13"/>
  <c r="PA39"/>
  <c r="PA109"/>
  <c r="PA18"/>
  <c r="PA92"/>
  <c r="PB2"/>
  <c r="PB105" s="1"/>
  <c r="PA38"/>
  <c r="PA58"/>
  <c r="PA77"/>
  <c r="PA96"/>
  <c r="PA114"/>
  <c r="PA40"/>
  <c r="PA73"/>
  <c r="PA81"/>
  <c r="PA106"/>
  <c r="PA15"/>
  <c r="PA34"/>
  <c r="PA61"/>
  <c r="PA79"/>
  <c r="PD3" i="6"/>
  <c r="PC4"/>
  <c r="PA20" i="5"/>
  <c r="OZ21"/>
  <c r="PA36"/>
  <c r="OZ37"/>
  <c r="PB5"/>
  <c r="PC4"/>
  <c r="PA84"/>
  <c r="OZ85"/>
  <c r="PA52"/>
  <c r="OZ53"/>
  <c r="OZ69"/>
  <c r="PA68"/>
  <c r="OZ101"/>
  <c r="PA100"/>
  <c r="PD2" i="2"/>
  <c r="PD4"/>
  <c r="PE3"/>
  <c r="PB50" i="5" l="1"/>
  <c r="PB60"/>
  <c r="PB66"/>
  <c r="PB95"/>
  <c r="PB23"/>
  <c r="PB87"/>
  <c r="PB65"/>
  <c r="PB112"/>
  <c r="PB16"/>
  <c r="PB40"/>
  <c r="PB79"/>
  <c r="PB32"/>
  <c r="PB103"/>
  <c r="PB104"/>
  <c r="PB109"/>
  <c r="PB46"/>
  <c r="PB14"/>
  <c r="PB93"/>
  <c r="PB39"/>
  <c r="PB29"/>
  <c r="PB91"/>
  <c r="PB59"/>
  <c r="PB24"/>
  <c r="PB25"/>
  <c r="PB94"/>
  <c r="PB49"/>
  <c r="PB8"/>
  <c r="PB86"/>
  <c r="PB17"/>
  <c r="PB47"/>
  <c r="PB54"/>
  <c r="PB74"/>
  <c r="PB96"/>
  <c r="PB11"/>
  <c r="PB15"/>
  <c r="PB41"/>
  <c r="PB64"/>
  <c r="PB82"/>
  <c r="PB107"/>
  <c r="PB9"/>
  <c r="PB33"/>
  <c r="PB56"/>
  <c r="PB73"/>
  <c r="PB88"/>
  <c r="PB113"/>
  <c r="PB31"/>
  <c r="PB58"/>
  <c r="PB75"/>
  <c r="PB26"/>
  <c r="PB108"/>
  <c r="PB57"/>
  <c r="PB18"/>
  <c r="PB44"/>
  <c r="PB48"/>
  <c r="PB72"/>
  <c r="PB92"/>
  <c r="PB111"/>
  <c r="PB12"/>
  <c r="PB42"/>
  <c r="PB70"/>
  <c r="PB76"/>
  <c r="PB98"/>
  <c r="PB7"/>
  <c r="PB27"/>
  <c r="PB34"/>
  <c r="PB61"/>
  <c r="PB90"/>
  <c r="PB110"/>
  <c r="PB78"/>
  <c r="PB55"/>
  <c r="PB10"/>
  <c r="PB81"/>
  <c r="PB30"/>
  <c r="PB6"/>
  <c r="PB22"/>
  <c r="PB45"/>
  <c r="PB71"/>
  <c r="PB89"/>
  <c r="PB106"/>
  <c r="PB13"/>
  <c r="PB43"/>
  <c r="PB63"/>
  <c r="PB80"/>
  <c r="PB97"/>
  <c r="PB114"/>
  <c r="PB28"/>
  <c r="PB38"/>
  <c r="PB62"/>
  <c r="PB77"/>
  <c r="PB102"/>
  <c r="PC2"/>
  <c r="PC98" s="1"/>
  <c r="PE3" i="6"/>
  <c r="PD4"/>
  <c r="PA85" i="5"/>
  <c r="PB84"/>
  <c r="PA37"/>
  <c r="PB36"/>
  <c r="PA101"/>
  <c r="PB100"/>
  <c r="PA53"/>
  <c r="PB52"/>
  <c r="PA69"/>
  <c r="PB68"/>
  <c r="PD4"/>
  <c r="PC5"/>
  <c r="PA21"/>
  <c r="PB20"/>
  <c r="PE2" i="2"/>
  <c r="PF3"/>
  <c r="PE4"/>
  <c r="PC66" i="5" l="1"/>
  <c r="PC17"/>
  <c r="PC8"/>
  <c r="PC40"/>
  <c r="PC34"/>
  <c r="PC33"/>
  <c r="PC61"/>
  <c r="PC43"/>
  <c r="PC55"/>
  <c r="PC15"/>
  <c r="PC16"/>
  <c r="PC114"/>
  <c r="PC58"/>
  <c r="PC86"/>
  <c r="PC18"/>
  <c r="PC12"/>
  <c r="PC94"/>
  <c r="PC103"/>
  <c r="PC93"/>
  <c r="PC109"/>
  <c r="PC62"/>
  <c r="PC59"/>
  <c r="PC60"/>
  <c r="PC14"/>
  <c r="PC39"/>
  <c r="PC75"/>
  <c r="PC9"/>
  <c r="PC42"/>
  <c r="PC7"/>
  <c r="PC105"/>
  <c r="PC77"/>
  <c r="PC97"/>
  <c r="PC13"/>
  <c r="PC38"/>
  <c r="PC87"/>
  <c r="PC6"/>
  <c r="PC27"/>
  <c r="PC56"/>
  <c r="PC81"/>
  <c r="PC113"/>
  <c r="PC32"/>
  <c r="PC50"/>
  <c r="PC28"/>
  <c r="PC54"/>
  <c r="PC80"/>
  <c r="PC106"/>
  <c r="PC29"/>
  <c r="PC31"/>
  <c r="PC82"/>
  <c r="PC102"/>
  <c r="PC79"/>
  <c r="PC10"/>
  <c r="PC30"/>
  <c r="PC57"/>
  <c r="PC70"/>
  <c r="PC89"/>
  <c r="PC110"/>
  <c r="PC26"/>
  <c r="PC45"/>
  <c r="PC48"/>
  <c r="PC95"/>
  <c r="PC72"/>
  <c r="PC108"/>
  <c r="PC25"/>
  <c r="PC23"/>
  <c r="PC49"/>
  <c r="PC78"/>
  <c r="PC104"/>
  <c r="PC44"/>
  <c r="PC76"/>
  <c r="PC91"/>
  <c r="PC22"/>
  <c r="PC46"/>
  <c r="PC64"/>
  <c r="PC11"/>
  <c r="PC41"/>
  <c r="PC65"/>
  <c r="PC112"/>
  <c r="PC24"/>
  <c r="PC47"/>
  <c r="PC88"/>
  <c r="PC74"/>
  <c r="PC111"/>
  <c r="PC96"/>
  <c r="PC63"/>
  <c r="PC90"/>
  <c r="PC71"/>
  <c r="PC73"/>
  <c r="PC92"/>
  <c r="PD2"/>
  <c r="PD107" s="1"/>
  <c r="PC107"/>
  <c r="PF3" i="6"/>
  <c r="PE4"/>
  <c r="PC52" i="5"/>
  <c r="PB53"/>
  <c r="PD5"/>
  <c r="PE4"/>
  <c r="PB21"/>
  <c r="PC20"/>
  <c r="PB69"/>
  <c r="PC68"/>
  <c r="PC100"/>
  <c r="PB101"/>
  <c r="PB37"/>
  <c r="PC36"/>
  <c r="PC84"/>
  <c r="PB85"/>
  <c r="PF2" i="2"/>
  <c r="PG3"/>
  <c r="PF4"/>
  <c r="PD108" i="5" l="1"/>
  <c r="PD28"/>
  <c r="PD14"/>
  <c r="PD63"/>
  <c r="PD7"/>
  <c r="PD86"/>
  <c r="PD56"/>
  <c r="PD17"/>
  <c r="PD105"/>
  <c r="PD77"/>
  <c r="PD73"/>
  <c r="PD41"/>
  <c r="PD9"/>
  <c r="PD76"/>
  <c r="PD31"/>
  <c r="PD104"/>
  <c r="PD54"/>
  <c r="PD22"/>
  <c r="PD97"/>
  <c r="PD64"/>
  <c r="PD11"/>
  <c r="PD10"/>
  <c r="PD33"/>
  <c r="PD27"/>
  <c r="PD95"/>
  <c r="PD23"/>
  <c r="PD46"/>
  <c r="PD57"/>
  <c r="PD74"/>
  <c r="PD92"/>
  <c r="PD112"/>
  <c r="PD25"/>
  <c r="PD44"/>
  <c r="PD55"/>
  <c r="PD89"/>
  <c r="PD102"/>
  <c r="PD12"/>
  <c r="PD38"/>
  <c r="PD13"/>
  <c r="PD88"/>
  <c r="PD79"/>
  <c r="PD61"/>
  <c r="PD6"/>
  <c r="PD29"/>
  <c r="PD32"/>
  <c r="PD59"/>
  <c r="PD81"/>
  <c r="PD98"/>
  <c r="PD16"/>
  <c r="PD42"/>
  <c r="PD50"/>
  <c r="PD70"/>
  <c r="PD93"/>
  <c r="PD111"/>
  <c r="PD18"/>
  <c r="PD71"/>
  <c r="PD90"/>
  <c r="PD109"/>
  <c r="PD58"/>
  <c r="PD39"/>
  <c r="PD72"/>
  <c r="PD30"/>
  <c r="PD113"/>
  <c r="PD26"/>
  <c r="PD45"/>
  <c r="PD60"/>
  <c r="PD75"/>
  <c r="PD96"/>
  <c r="PD8"/>
  <c r="PD24"/>
  <c r="PD47"/>
  <c r="PD66"/>
  <c r="PD87"/>
  <c r="PD106"/>
  <c r="PD15"/>
  <c r="PD34"/>
  <c r="PD62"/>
  <c r="PD40"/>
  <c r="PD43"/>
  <c r="PD80"/>
  <c r="PD49"/>
  <c r="PD65"/>
  <c r="PD91"/>
  <c r="PD82"/>
  <c r="PD48"/>
  <c r="PD78"/>
  <c r="PD114"/>
  <c r="PD103"/>
  <c r="PD94"/>
  <c r="PE2"/>
  <c r="PE105" s="1"/>
  <c r="PD110"/>
  <c r="PG3" i="6"/>
  <c r="PF4"/>
  <c r="PD84" i="5"/>
  <c r="PC85"/>
  <c r="PC101"/>
  <c r="PD100"/>
  <c r="PF4"/>
  <c r="PE5"/>
  <c r="PC37"/>
  <c r="PD36"/>
  <c r="PC69"/>
  <c r="PD68"/>
  <c r="PC21"/>
  <c r="PD20"/>
  <c r="PD52"/>
  <c r="PC53"/>
  <c r="PG2" i="2"/>
  <c r="PH3"/>
  <c r="PG4"/>
  <c r="PE9" i="5" l="1"/>
  <c r="PE103"/>
  <c r="PE86"/>
  <c r="PE95"/>
  <c r="PE74"/>
  <c r="PE47"/>
  <c r="PE62"/>
  <c r="PE12"/>
  <c r="PE25"/>
  <c r="PE112"/>
  <c r="PE61"/>
  <c r="PE77"/>
  <c r="PE80"/>
  <c r="PE71"/>
  <c r="PE22"/>
  <c r="PE58"/>
  <c r="PE31"/>
  <c r="PE50"/>
  <c r="PE114"/>
  <c r="PE96"/>
  <c r="PE46"/>
  <c r="PE27"/>
  <c r="PE40"/>
  <c r="PE7"/>
  <c r="PE41"/>
  <c r="PE82"/>
  <c r="PE23"/>
  <c r="PE97"/>
  <c r="PE88"/>
  <c r="PE43"/>
  <c r="PE64"/>
  <c r="PE111"/>
  <c r="PE15"/>
  <c r="PE30"/>
  <c r="PE57"/>
  <c r="PE79"/>
  <c r="PE104"/>
  <c r="PE11"/>
  <c r="PE14"/>
  <c r="PE45"/>
  <c r="PE56"/>
  <c r="PE10"/>
  <c r="PE76"/>
  <c r="PE26"/>
  <c r="PE49"/>
  <c r="PE102"/>
  <c r="PE66"/>
  <c r="PE38"/>
  <c r="PE17"/>
  <c r="PE63"/>
  <c r="PE91"/>
  <c r="PE13"/>
  <c r="PE39"/>
  <c r="PE59"/>
  <c r="PE72"/>
  <c r="PE92"/>
  <c r="PE109"/>
  <c r="PE28"/>
  <c r="PE48"/>
  <c r="PE54"/>
  <c r="PE98"/>
  <c r="PE44"/>
  <c r="PE29"/>
  <c r="PE110"/>
  <c r="PE70"/>
  <c r="PE24"/>
  <c r="PE73"/>
  <c r="PE94"/>
  <c r="PE42"/>
  <c r="PE16"/>
  <c r="PE107"/>
  <c r="PE34"/>
  <c r="PE90"/>
  <c r="PE6"/>
  <c r="PE18"/>
  <c r="PE33"/>
  <c r="PE60"/>
  <c r="PE81"/>
  <c r="PE106"/>
  <c r="PE8"/>
  <c r="PE32"/>
  <c r="PE55"/>
  <c r="PE65"/>
  <c r="PE75"/>
  <c r="PE78"/>
  <c r="PE87"/>
  <c r="PE89"/>
  <c r="PE113"/>
  <c r="PE93"/>
  <c r="PF2"/>
  <c r="PF103" s="1"/>
  <c r="PE108"/>
  <c r="PG4" i="6"/>
  <c r="PH3"/>
  <c r="PE36" i="5"/>
  <c r="PD37"/>
  <c r="PE100"/>
  <c r="PD101"/>
  <c r="PD69"/>
  <c r="PE68"/>
  <c r="PD53"/>
  <c r="PE52"/>
  <c r="PD21"/>
  <c r="PE20"/>
  <c r="PF5"/>
  <c r="PG4"/>
  <c r="PE84"/>
  <c r="PD85"/>
  <c r="PH2" i="2"/>
  <c r="PI3"/>
  <c r="PH4"/>
  <c r="PF17" i="5" l="1"/>
  <c r="PF71"/>
  <c r="PF90"/>
  <c r="PF48"/>
  <c r="PF7"/>
  <c r="PF42"/>
  <c r="PF44"/>
  <c r="PF89"/>
  <c r="PF47"/>
  <c r="PF50"/>
  <c r="PF27"/>
  <c r="PF107"/>
  <c r="PF57"/>
  <c r="PF98"/>
  <c r="PF70"/>
  <c r="PF26"/>
  <c r="PF6"/>
  <c r="PF12"/>
  <c r="PF92"/>
  <c r="PF46"/>
  <c r="PF96"/>
  <c r="PF76"/>
  <c r="PF34"/>
  <c r="PF10"/>
  <c r="PF66"/>
  <c r="PF81"/>
  <c r="PF49"/>
  <c r="PF111"/>
  <c r="PF22"/>
  <c r="PF106"/>
  <c r="PF87"/>
  <c r="PF54"/>
  <c r="PF14"/>
  <c r="PF40"/>
  <c r="PF60"/>
  <c r="PF65"/>
  <c r="PF93"/>
  <c r="PF109"/>
  <c r="PF29"/>
  <c r="PF39"/>
  <c r="PF59"/>
  <c r="PF79"/>
  <c r="PF94"/>
  <c r="PF113"/>
  <c r="PF24"/>
  <c r="PF31"/>
  <c r="PF58"/>
  <c r="PF80"/>
  <c r="PF95"/>
  <c r="PF11"/>
  <c r="PF15"/>
  <c r="PF41"/>
  <c r="PF64"/>
  <c r="PF82"/>
  <c r="PF105"/>
  <c r="PF9"/>
  <c r="PF33"/>
  <c r="PF56"/>
  <c r="PF73"/>
  <c r="PF88"/>
  <c r="PF110"/>
  <c r="PF25"/>
  <c r="PF32"/>
  <c r="PF55"/>
  <c r="PF75"/>
  <c r="PF91"/>
  <c r="PF72"/>
  <c r="PF18"/>
  <c r="PF45"/>
  <c r="PF16"/>
  <c r="PF104"/>
  <c r="PF78"/>
  <c r="PF13"/>
  <c r="PF43"/>
  <c r="PF63"/>
  <c r="PF74"/>
  <c r="PF97"/>
  <c r="PF114"/>
  <c r="PF28"/>
  <c r="PF38"/>
  <c r="PF62"/>
  <c r="PF77"/>
  <c r="PF102"/>
  <c r="PF8"/>
  <c r="PF23"/>
  <c r="PF30"/>
  <c r="PF61"/>
  <c r="PF86"/>
  <c r="PF112"/>
  <c r="PG2"/>
  <c r="PG106" s="1"/>
  <c r="PF108"/>
  <c r="PH4" i="6"/>
  <c r="PI3"/>
  <c r="PF52" i="5"/>
  <c r="PE53"/>
  <c r="PE101"/>
  <c r="PF100"/>
  <c r="PE69"/>
  <c r="PF68"/>
  <c r="PE85"/>
  <c r="PF84"/>
  <c r="PG5"/>
  <c r="PH4"/>
  <c r="PF20"/>
  <c r="PE21"/>
  <c r="PE37"/>
  <c r="PF36"/>
  <c r="PI2" i="2"/>
  <c r="PJ3"/>
  <c r="PI4"/>
  <c r="PG112" i="5" l="1"/>
  <c r="PG58"/>
  <c r="PG89"/>
  <c r="PG59"/>
  <c r="PG45"/>
  <c r="PG24"/>
  <c r="PG87"/>
  <c r="PG10"/>
  <c r="PG76"/>
  <c r="PG15"/>
  <c r="PG60"/>
  <c r="PG56"/>
  <c r="PG47"/>
  <c r="PG88"/>
  <c r="PG26"/>
  <c r="PG91"/>
  <c r="PG64"/>
  <c r="PG98"/>
  <c r="PG61"/>
  <c r="PG34"/>
  <c r="PG39"/>
  <c r="PG105"/>
  <c r="PG103"/>
  <c r="PG75"/>
  <c r="PG30"/>
  <c r="PG110"/>
  <c r="PG29"/>
  <c r="PG32"/>
  <c r="PG55"/>
  <c r="PG78"/>
  <c r="PG95"/>
  <c r="PG11"/>
  <c r="PG23"/>
  <c r="PG46"/>
  <c r="PG65"/>
  <c r="PG90"/>
  <c r="PG107"/>
  <c r="PG18"/>
  <c r="PG40"/>
  <c r="PG63"/>
  <c r="PG12"/>
  <c r="PG33"/>
  <c r="PG113"/>
  <c r="PG70"/>
  <c r="PG6"/>
  <c r="PG27"/>
  <c r="PG50"/>
  <c r="PG72"/>
  <c r="PG82"/>
  <c r="PG108"/>
  <c r="PG25"/>
  <c r="PG44"/>
  <c r="PG48"/>
  <c r="PG74"/>
  <c r="PG96"/>
  <c r="PG7"/>
  <c r="PG16"/>
  <c r="PG42"/>
  <c r="PG81"/>
  <c r="PG8"/>
  <c r="PG13"/>
  <c r="PG77"/>
  <c r="PG38"/>
  <c r="PG14"/>
  <c r="PG94"/>
  <c r="PG57"/>
  <c r="PG9"/>
  <c r="PG28"/>
  <c r="PG31"/>
  <c r="PG54"/>
  <c r="PG80"/>
  <c r="PG104"/>
  <c r="PG22"/>
  <c r="PG41"/>
  <c r="PG49"/>
  <c r="PG73"/>
  <c r="PG92"/>
  <c r="PG111"/>
  <c r="PG17"/>
  <c r="PG43"/>
  <c r="PG79"/>
  <c r="PG102"/>
  <c r="PG71"/>
  <c r="PG93"/>
  <c r="PG66"/>
  <c r="PG97"/>
  <c r="PG62"/>
  <c r="PG86"/>
  <c r="PG114"/>
  <c r="PH2"/>
  <c r="PH105" s="1"/>
  <c r="PG109"/>
  <c r="PJ3" i="6"/>
  <c r="PI4"/>
  <c r="PF69" i="5"/>
  <c r="PG68"/>
  <c r="PF21"/>
  <c r="PG20"/>
  <c r="PH5"/>
  <c r="PI4"/>
  <c r="PG52"/>
  <c r="PF53"/>
  <c r="PF85"/>
  <c r="PG84"/>
  <c r="PG100"/>
  <c r="PF101"/>
  <c r="PF37"/>
  <c r="PG36"/>
  <c r="PJ2" i="2"/>
  <c r="PK3"/>
  <c r="PJ4"/>
  <c r="PH72" i="5" l="1"/>
  <c r="PH45"/>
  <c r="PH97"/>
  <c r="PH22"/>
  <c r="PH32"/>
  <c r="PH86"/>
  <c r="PH82"/>
  <c r="PH43"/>
  <c r="PH31"/>
  <c r="PH59"/>
  <c r="PH7"/>
  <c r="PH49"/>
  <c r="PH17"/>
  <c r="PH107"/>
  <c r="PH50"/>
  <c r="PH41"/>
  <c r="PH9"/>
  <c r="PH80"/>
  <c r="PH11"/>
  <c r="PH90"/>
  <c r="PH73"/>
  <c r="PH58"/>
  <c r="PH98"/>
  <c r="PH81"/>
  <c r="PH75"/>
  <c r="PH70"/>
  <c r="PH28"/>
  <c r="PH109"/>
  <c r="PH25"/>
  <c r="PH44"/>
  <c r="PH55"/>
  <c r="PH89"/>
  <c r="PH102"/>
  <c r="PH12"/>
  <c r="PH38"/>
  <c r="PH62"/>
  <c r="PH64"/>
  <c r="PH91"/>
  <c r="PH110"/>
  <c r="PH27"/>
  <c r="PH30"/>
  <c r="PH57"/>
  <c r="PH77"/>
  <c r="PH95"/>
  <c r="PH29"/>
  <c r="PH6"/>
  <c r="PH96"/>
  <c r="PH46"/>
  <c r="PH112"/>
  <c r="PH66"/>
  <c r="PH16"/>
  <c r="PH42"/>
  <c r="PH65"/>
  <c r="PH71"/>
  <c r="PH93"/>
  <c r="PH111"/>
  <c r="PH18"/>
  <c r="PH40"/>
  <c r="PH48"/>
  <c r="PH78"/>
  <c r="PH103"/>
  <c r="PH10"/>
  <c r="PH13"/>
  <c r="PH39"/>
  <c r="PH63"/>
  <c r="PH88"/>
  <c r="PH113"/>
  <c r="PH56"/>
  <c r="PH26"/>
  <c r="PH23"/>
  <c r="PH92"/>
  <c r="PH54"/>
  <c r="PH8"/>
  <c r="PH24"/>
  <c r="PH47"/>
  <c r="PH74"/>
  <c r="PH87"/>
  <c r="PH106"/>
  <c r="PH15"/>
  <c r="PH34"/>
  <c r="PH61"/>
  <c r="PH76"/>
  <c r="PH94"/>
  <c r="PH114"/>
  <c r="PH14"/>
  <c r="PH33"/>
  <c r="PH60"/>
  <c r="PH79"/>
  <c r="PH104"/>
  <c r="PI2"/>
  <c r="PI105" s="1"/>
  <c r="PH108"/>
  <c r="PJ4" i="6"/>
  <c r="PK3"/>
  <c r="PH100" i="5"/>
  <c r="PG101"/>
  <c r="PG53"/>
  <c r="PH52"/>
  <c r="PH36"/>
  <c r="PG37"/>
  <c r="PH84"/>
  <c r="PG85"/>
  <c r="PG21"/>
  <c r="PH20"/>
  <c r="PG69"/>
  <c r="PH68"/>
  <c r="PI5"/>
  <c r="PJ4"/>
  <c r="PK2" i="2"/>
  <c r="PK4"/>
  <c r="PL3"/>
  <c r="PI9" i="5" l="1"/>
  <c r="PI40"/>
  <c r="PI26"/>
  <c r="PI92"/>
  <c r="PI104"/>
  <c r="PI38"/>
  <c r="PI94"/>
  <c r="PI15"/>
  <c r="PI27"/>
  <c r="PI74"/>
  <c r="PI17"/>
  <c r="PI114"/>
  <c r="PI57"/>
  <c r="PI46"/>
  <c r="PI80"/>
  <c r="PI79"/>
  <c r="PI82"/>
  <c r="PI71"/>
  <c r="PI60"/>
  <c r="PI66"/>
  <c r="PI48"/>
  <c r="PI59"/>
  <c r="PI49"/>
  <c r="PI73"/>
  <c r="PI41"/>
  <c r="PI24"/>
  <c r="PI30"/>
  <c r="PI70"/>
  <c r="PI91"/>
  <c r="PI6"/>
  <c r="PI43"/>
  <c r="PI50"/>
  <c r="PI81"/>
  <c r="PI111"/>
  <c r="PI29"/>
  <c r="PI62"/>
  <c r="PI90"/>
  <c r="PI108"/>
  <c r="PI28"/>
  <c r="PI31"/>
  <c r="PI58"/>
  <c r="PI78"/>
  <c r="PI113"/>
  <c r="PI76"/>
  <c r="PI42"/>
  <c r="PI39"/>
  <c r="PI16"/>
  <c r="PI10"/>
  <c r="PI47"/>
  <c r="PI61"/>
  <c r="PI88"/>
  <c r="PI112"/>
  <c r="PI18"/>
  <c r="PI63"/>
  <c r="PI75"/>
  <c r="PI106"/>
  <c r="PI22"/>
  <c r="PI44"/>
  <c r="PI77"/>
  <c r="PI103"/>
  <c r="PI8"/>
  <c r="PI32"/>
  <c r="PI55"/>
  <c r="PI72"/>
  <c r="PI87"/>
  <c r="PI102"/>
  <c r="PI13"/>
  <c r="PI7"/>
  <c r="PI109"/>
  <c r="PI95"/>
  <c r="PI25"/>
  <c r="PI54"/>
  <c r="PI86"/>
  <c r="PI107"/>
  <c r="PI23"/>
  <c r="PI33"/>
  <c r="PI64"/>
  <c r="PI97"/>
  <c r="PI12"/>
  <c r="PI34"/>
  <c r="PI65"/>
  <c r="PI96"/>
  <c r="PI11"/>
  <c r="PI14"/>
  <c r="PI45"/>
  <c r="PI56"/>
  <c r="PI89"/>
  <c r="PI98"/>
  <c r="PI93"/>
  <c r="PJ2"/>
  <c r="PJ104" s="1"/>
  <c r="PI110"/>
  <c r="PK4" i="6"/>
  <c r="PL3"/>
  <c r="PK4" i="5"/>
  <c r="PJ5"/>
  <c r="PI20"/>
  <c r="PH21"/>
  <c r="PH53"/>
  <c r="PI52"/>
  <c r="PH85"/>
  <c r="PI84"/>
  <c r="PH69"/>
  <c r="PI68"/>
  <c r="PI36"/>
  <c r="PH37"/>
  <c r="PI100"/>
  <c r="PH101"/>
  <c r="PL2" i="2"/>
  <c r="PM3"/>
  <c r="PL4"/>
  <c r="PJ64" i="5" l="1"/>
  <c r="PJ112"/>
  <c r="PJ73"/>
  <c r="PJ65"/>
  <c r="PJ32"/>
  <c r="PJ62"/>
  <c r="PJ9"/>
  <c r="PJ88"/>
  <c r="PJ48"/>
  <c r="PJ16"/>
  <c r="PJ15"/>
  <c r="PJ114"/>
  <c r="PJ56"/>
  <c r="PJ25"/>
  <c r="PJ94"/>
  <c r="PJ50"/>
  <c r="PJ43"/>
  <c r="PJ33"/>
  <c r="PJ110"/>
  <c r="PJ75"/>
  <c r="PJ46"/>
  <c r="PJ82"/>
  <c r="PJ42"/>
  <c r="PJ13"/>
  <c r="PJ97"/>
  <c r="PJ60"/>
  <c r="PJ7"/>
  <c r="PJ27"/>
  <c r="PJ34"/>
  <c r="PJ61"/>
  <c r="PJ90"/>
  <c r="PJ105"/>
  <c r="PJ10"/>
  <c r="PJ26"/>
  <c r="PJ49"/>
  <c r="PJ66"/>
  <c r="PJ81"/>
  <c r="PJ108"/>
  <c r="PJ17"/>
  <c r="PJ47"/>
  <c r="PJ63"/>
  <c r="PJ78"/>
  <c r="PJ96"/>
  <c r="PJ11"/>
  <c r="PJ12"/>
  <c r="PJ98"/>
  <c r="PJ74"/>
  <c r="PJ40"/>
  <c r="PJ109"/>
  <c r="PJ28"/>
  <c r="PJ38"/>
  <c r="PJ58"/>
  <c r="PJ80"/>
  <c r="PJ102"/>
  <c r="PJ8"/>
  <c r="PJ23"/>
  <c r="PJ30"/>
  <c r="PJ57"/>
  <c r="PJ86"/>
  <c r="PJ103"/>
  <c r="PJ18"/>
  <c r="PJ44"/>
  <c r="PJ70"/>
  <c r="PJ72"/>
  <c r="PJ92"/>
  <c r="PJ87"/>
  <c r="PJ107"/>
  <c r="PJ41"/>
  <c r="PJ76"/>
  <c r="PJ59"/>
  <c r="PJ14"/>
  <c r="PJ93"/>
  <c r="PJ29"/>
  <c r="PJ39"/>
  <c r="PJ55"/>
  <c r="PJ79"/>
  <c r="PJ91"/>
  <c r="PJ113"/>
  <c r="PJ24"/>
  <c r="PJ31"/>
  <c r="PJ54"/>
  <c r="PJ77"/>
  <c r="PJ95"/>
  <c r="PJ6"/>
  <c r="PJ22"/>
  <c r="PJ45"/>
  <c r="PJ71"/>
  <c r="PJ89"/>
  <c r="PJ111"/>
  <c r="PJ106"/>
  <c r="PK2"/>
  <c r="PK110" s="1"/>
  <c r="PL4" i="6"/>
  <c r="PM3"/>
  <c r="PJ36" i="5"/>
  <c r="PI37"/>
  <c r="PI21"/>
  <c r="PJ20"/>
  <c r="PI69"/>
  <c r="PJ68"/>
  <c r="PI101"/>
  <c r="PJ100"/>
  <c r="PI85"/>
  <c r="PJ84"/>
  <c r="PI53"/>
  <c r="PJ52"/>
  <c r="PL4"/>
  <c r="PK5"/>
  <c r="PM2" i="2"/>
  <c r="PN3"/>
  <c r="PM4"/>
  <c r="PK11" i="5" l="1"/>
  <c r="PK90"/>
  <c r="PK26"/>
  <c r="PK13"/>
  <c r="PK74"/>
  <c r="PK48"/>
  <c r="PK59"/>
  <c r="PK6"/>
  <c r="PK23"/>
  <c r="PK107"/>
  <c r="PK75"/>
  <c r="PK39"/>
  <c r="PK31"/>
  <c r="PK40"/>
  <c r="PK114"/>
  <c r="PK78"/>
  <c r="PK112"/>
  <c r="PK65"/>
  <c r="PK95"/>
  <c r="PK82"/>
  <c r="PK46"/>
  <c r="PK18"/>
  <c r="PK97"/>
  <c r="PK63"/>
  <c r="PK103"/>
  <c r="PK27"/>
  <c r="PK108"/>
  <c r="PK58"/>
  <c r="PK22"/>
  <c r="PK41"/>
  <c r="PK49"/>
  <c r="PK73"/>
  <c r="PK92"/>
  <c r="PK111"/>
  <c r="PK17"/>
  <c r="PK43"/>
  <c r="PK71"/>
  <c r="PK77"/>
  <c r="PK102"/>
  <c r="PK8"/>
  <c r="PK12"/>
  <c r="PK38"/>
  <c r="PK62"/>
  <c r="PK87"/>
  <c r="PK106"/>
  <c r="PK29"/>
  <c r="PK91"/>
  <c r="PK28"/>
  <c r="PK104"/>
  <c r="PK24"/>
  <c r="PK47"/>
  <c r="PK54"/>
  <c r="PK88"/>
  <c r="PK98"/>
  <c r="PK15"/>
  <c r="PK34"/>
  <c r="PK61"/>
  <c r="PK66"/>
  <c r="PK93"/>
  <c r="PK109"/>
  <c r="PK14"/>
  <c r="PK33"/>
  <c r="PK60"/>
  <c r="PK81"/>
  <c r="PK94"/>
  <c r="PK113"/>
  <c r="PL2"/>
  <c r="PL108" s="1"/>
  <c r="PK45"/>
  <c r="PK72"/>
  <c r="PK76"/>
  <c r="PK32"/>
  <c r="PK56"/>
  <c r="PK50"/>
  <c r="PK9"/>
  <c r="PK80"/>
  <c r="PK25"/>
  <c r="PK44"/>
  <c r="PK55"/>
  <c r="PK79"/>
  <c r="PK96"/>
  <c r="PK7"/>
  <c r="PK16"/>
  <c r="PK42"/>
  <c r="PK64"/>
  <c r="PK86"/>
  <c r="PK105"/>
  <c r="PK10"/>
  <c r="PK30"/>
  <c r="PK57"/>
  <c r="PK70"/>
  <c r="PK89"/>
  <c r="PN3" i="6"/>
  <c r="PM4"/>
  <c r="PM4" i="5"/>
  <c r="PL5"/>
  <c r="PJ21"/>
  <c r="PK20"/>
  <c r="PK52"/>
  <c r="PJ53"/>
  <c r="PJ101"/>
  <c r="PK100"/>
  <c r="PJ85"/>
  <c r="PK84"/>
  <c r="PK68"/>
  <c r="PJ69"/>
  <c r="PJ37"/>
  <c r="PK36"/>
  <c r="PN2" i="2"/>
  <c r="PO3"/>
  <c r="PN4"/>
  <c r="PL48" i="5" l="1"/>
  <c r="PL93"/>
  <c r="PL30"/>
  <c r="PL26"/>
  <c r="PL71"/>
  <c r="PL72"/>
  <c r="PL12"/>
  <c r="PL91"/>
  <c r="PL57"/>
  <c r="PL45"/>
  <c r="PL87"/>
  <c r="PL62"/>
  <c r="PL27"/>
  <c r="PL95"/>
  <c r="PL96"/>
  <c r="PL8"/>
  <c r="PL38"/>
  <c r="PL110"/>
  <c r="PL77"/>
  <c r="PL49"/>
  <c r="PL113"/>
  <c r="PL79"/>
  <c r="PL65"/>
  <c r="PL41"/>
  <c r="PL42"/>
  <c r="PL24"/>
  <c r="PL106"/>
  <c r="PL89"/>
  <c r="PL15"/>
  <c r="PL34"/>
  <c r="PL61"/>
  <c r="PL76"/>
  <c r="PL94"/>
  <c r="PL114"/>
  <c r="PL14"/>
  <c r="PL33"/>
  <c r="PL56"/>
  <c r="PL82"/>
  <c r="PL104"/>
  <c r="PL6"/>
  <c r="PL29"/>
  <c r="PL32"/>
  <c r="PL55"/>
  <c r="PL81"/>
  <c r="PL98"/>
  <c r="PL16"/>
  <c r="PL22"/>
  <c r="PL111"/>
  <c r="PL66"/>
  <c r="PL44"/>
  <c r="PL9"/>
  <c r="PL17"/>
  <c r="PL43"/>
  <c r="PL63"/>
  <c r="PL80"/>
  <c r="PL107"/>
  <c r="PL11"/>
  <c r="PL31"/>
  <c r="PL58"/>
  <c r="PL64"/>
  <c r="PL90"/>
  <c r="PL109"/>
  <c r="PL23"/>
  <c r="PL46"/>
  <c r="PL50"/>
  <c r="PL74"/>
  <c r="PL92"/>
  <c r="PL112"/>
  <c r="PM2"/>
  <c r="PM112" s="1"/>
  <c r="PL97"/>
  <c r="PL75"/>
  <c r="PL70"/>
  <c r="PL47"/>
  <c r="PL25"/>
  <c r="PL102"/>
  <c r="PL18"/>
  <c r="PL40"/>
  <c r="PL60"/>
  <c r="PL78"/>
  <c r="PL103"/>
  <c r="PL10"/>
  <c r="PL13"/>
  <c r="PL39"/>
  <c r="PL59"/>
  <c r="PL88"/>
  <c r="PL105"/>
  <c r="PL7"/>
  <c r="PL28"/>
  <c r="PL54"/>
  <c r="PL73"/>
  <c r="PL86"/>
  <c r="PN4" i="6"/>
  <c r="PO3"/>
  <c r="PK53" i="5"/>
  <c r="PL52"/>
  <c r="PN4"/>
  <c r="PM5"/>
  <c r="PK37"/>
  <c r="PL36"/>
  <c r="PK85"/>
  <c r="PL84"/>
  <c r="PK69"/>
  <c r="PL68"/>
  <c r="PK101"/>
  <c r="PL100"/>
  <c r="PK21"/>
  <c r="PL20"/>
  <c r="PO2" i="2"/>
  <c r="PP3"/>
  <c r="PO4"/>
  <c r="PM60" i="5" l="1"/>
  <c r="PM39"/>
  <c r="PM16"/>
  <c r="PM72"/>
  <c r="PM63"/>
  <c r="PM11"/>
  <c r="PM44"/>
  <c r="PM103"/>
  <c r="PM95"/>
  <c r="PM81"/>
  <c r="PM105"/>
  <c r="PM41"/>
  <c r="PM50"/>
  <c r="PM6"/>
  <c r="PM89"/>
  <c r="PM14"/>
  <c r="PM29"/>
  <c r="PM33"/>
  <c r="PM48"/>
  <c r="PM9"/>
  <c r="PM22"/>
  <c r="PM91"/>
  <c r="PM73"/>
  <c r="PM10"/>
  <c r="PM40"/>
  <c r="PM88"/>
  <c r="PM43"/>
  <c r="PM13"/>
  <c r="PM104"/>
  <c r="PM38"/>
  <c r="PM86"/>
  <c r="PM114"/>
  <c r="PM27"/>
  <c r="PM30"/>
  <c r="PM61"/>
  <c r="PM75"/>
  <c r="PM98"/>
  <c r="PM7"/>
  <c r="PM26"/>
  <c r="PM45"/>
  <c r="PM82"/>
  <c r="PM64"/>
  <c r="PM34"/>
  <c r="PM109"/>
  <c r="PM42"/>
  <c r="PM77"/>
  <c r="PM17"/>
  <c r="PM111"/>
  <c r="PM79"/>
  <c r="PM18"/>
  <c r="PM66"/>
  <c r="PM106"/>
  <c r="PM28"/>
  <c r="PM31"/>
  <c r="PM58"/>
  <c r="PM78"/>
  <c r="PM93"/>
  <c r="PM113"/>
  <c r="PM23"/>
  <c r="PM46"/>
  <c r="PM74"/>
  <c r="PM49"/>
  <c r="PM15"/>
  <c r="PM92"/>
  <c r="PM25"/>
  <c r="PM70"/>
  <c r="PM107"/>
  <c r="PM90"/>
  <c r="PM59"/>
  <c r="PM12"/>
  <c r="PM62"/>
  <c r="PM96"/>
  <c r="PM8"/>
  <c r="PM32"/>
  <c r="PM55"/>
  <c r="PM65"/>
  <c r="PM87"/>
  <c r="PM110"/>
  <c r="PM24"/>
  <c r="PM47"/>
  <c r="PM54"/>
  <c r="PM76"/>
  <c r="PM57"/>
  <c r="PM102"/>
  <c r="PM97"/>
  <c r="PM56"/>
  <c r="PM80"/>
  <c r="PM108"/>
  <c r="PN2"/>
  <c r="PN107" s="1"/>
  <c r="PM71"/>
  <c r="PM94"/>
  <c r="PO4" i="6"/>
  <c r="PP3"/>
  <c r="PN5" i="5"/>
  <c r="PO4"/>
  <c r="PL53"/>
  <c r="PM52"/>
  <c r="PM100"/>
  <c r="PL101"/>
  <c r="PL85"/>
  <c r="PM84"/>
  <c r="PM20"/>
  <c r="PL21"/>
  <c r="PM68"/>
  <c r="PL69"/>
  <c r="PM36"/>
  <c r="PL37"/>
  <c r="PP2" i="2"/>
  <c r="PQ3"/>
  <c r="PP4"/>
  <c r="PN39" i="5" l="1"/>
  <c r="PN105"/>
  <c r="PN13"/>
  <c r="PN77"/>
  <c r="PN45"/>
  <c r="PN27"/>
  <c r="PN106"/>
  <c r="PN54"/>
  <c r="PN74"/>
  <c r="PN73"/>
  <c r="PN31"/>
  <c r="PN6"/>
  <c r="PN89"/>
  <c r="PN63"/>
  <c r="PN28"/>
  <c r="PN22"/>
  <c r="PN113"/>
  <c r="PN24"/>
  <c r="PN95"/>
  <c r="PN71"/>
  <c r="PN43"/>
  <c r="PN58"/>
  <c r="PN76"/>
  <c r="PN79"/>
  <c r="PN33"/>
  <c r="PN110"/>
  <c r="PN61"/>
  <c r="PN10"/>
  <c r="PN26"/>
  <c r="PN49"/>
  <c r="PN66"/>
  <c r="PN81"/>
  <c r="PN108"/>
  <c r="PN17"/>
  <c r="PN47"/>
  <c r="PN70"/>
  <c r="PN78"/>
  <c r="PN96"/>
  <c r="PN11"/>
  <c r="PN15"/>
  <c r="PN41"/>
  <c r="PN64"/>
  <c r="PN82"/>
  <c r="PN102"/>
  <c r="PN59"/>
  <c r="PN9"/>
  <c r="PN88"/>
  <c r="PN34"/>
  <c r="PN8"/>
  <c r="PN23"/>
  <c r="PN30"/>
  <c r="PN57"/>
  <c r="PN86"/>
  <c r="PN103"/>
  <c r="PN18"/>
  <c r="PN44"/>
  <c r="PN48"/>
  <c r="PN72"/>
  <c r="PN92"/>
  <c r="PN111"/>
  <c r="PN12"/>
  <c r="PN42"/>
  <c r="PN62"/>
  <c r="PN80"/>
  <c r="PN38"/>
  <c r="PN29"/>
  <c r="PN94"/>
  <c r="PN56"/>
  <c r="PN7"/>
  <c r="PN90"/>
  <c r="PN25"/>
  <c r="PN32"/>
  <c r="PN55"/>
  <c r="PN75"/>
  <c r="PN91"/>
  <c r="PN112"/>
  <c r="PN16"/>
  <c r="PN46"/>
  <c r="PN50"/>
  <c r="PN87"/>
  <c r="PN104"/>
  <c r="PN14"/>
  <c r="PN40"/>
  <c r="PN60"/>
  <c r="PN65"/>
  <c r="PN97"/>
  <c r="PN114"/>
  <c r="PN93"/>
  <c r="PN98"/>
  <c r="PN109"/>
  <c r="PO2"/>
  <c r="PO107" s="1"/>
  <c r="PP4" i="6"/>
  <c r="PQ3"/>
  <c r="PM37" i="5"/>
  <c r="PN36"/>
  <c r="PN20"/>
  <c r="PM21"/>
  <c r="PM101"/>
  <c r="PN100"/>
  <c r="PN84"/>
  <c r="PM85"/>
  <c r="PM53"/>
  <c r="PN52"/>
  <c r="PP4"/>
  <c r="PO5"/>
  <c r="PM69"/>
  <c r="PN68"/>
  <c r="PQ2" i="2"/>
  <c r="PR3"/>
  <c r="PQ4"/>
  <c r="PO108" i="5" l="1"/>
  <c r="PO48"/>
  <c r="PO113"/>
  <c r="PO66"/>
  <c r="PO33"/>
  <c r="PO61"/>
  <c r="PO14"/>
  <c r="PO94"/>
  <c r="PO55"/>
  <c r="PO88"/>
  <c r="PO90"/>
  <c r="PO34"/>
  <c r="PO109"/>
  <c r="PO75"/>
  <c r="PO32"/>
  <c r="PO41"/>
  <c r="PO73"/>
  <c r="PO15"/>
  <c r="PO93"/>
  <c r="PO56"/>
  <c r="PO29"/>
  <c r="PO74"/>
  <c r="PP2"/>
  <c r="PP102" s="1"/>
  <c r="PO22"/>
  <c r="PO65"/>
  <c r="PO24"/>
  <c r="PO98"/>
  <c r="PO81"/>
  <c r="PO18"/>
  <c r="PO40"/>
  <c r="PO60"/>
  <c r="PO79"/>
  <c r="PO97"/>
  <c r="PO114"/>
  <c r="PO13"/>
  <c r="PO39"/>
  <c r="PO59"/>
  <c r="PO78"/>
  <c r="PO103"/>
  <c r="PO9"/>
  <c r="PO28"/>
  <c r="PO31"/>
  <c r="PO58"/>
  <c r="PO80"/>
  <c r="PO104"/>
  <c r="PO95"/>
  <c r="PO23"/>
  <c r="PO92"/>
  <c r="PO46"/>
  <c r="PO54"/>
  <c r="PO44"/>
  <c r="PO7"/>
  <c r="PO16"/>
  <c r="PO42"/>
  <c r="PO71"/>
  <c r="PO86"/>
  <c r="PO106"/>
  <c r="PO10"/>
  <c r="PO30"/>
  <c r="PO57"/>
  <c r="PO70"/>
  <c r="PO89"/>
  <c r="PO110"/>
  <c r="PO26"/>
  <c r="PO45"/>
  <c r="PO49"/>
  <c r="PO76"/>
  <c r="PO91"/>
  <c r="PO112"/>
  <c r="PO111"/>
  <c r="PO64"/>
  <c r="PO11"/>
  <c r="PO47"/>
  <c r="PO25"/>
  <c r="PO96"/>
  <c r="PO17"/>
  <c r="PO43"/>
  <c r="PO63"/>
  <c r="PO77"/>
  <c r="PO102"/>
  <c r="PO8"/>
  <c r="PO12"/>
  <c r="PO38"/>
  <c r="PO62"/>
  <c r="PO87"/>
  <c r="PO105"/>
  <c r="PO6"/>
  <c r="PO27"/>
  <c r="PO50"/>
  <c r="PO72"/>
  <c r="PO82"/>
  <c r="PR3" i="6"/>
  <c r="PQ4"/>
  <c r="PO52" i="5"/>
  <c r="PN53"/>
  <c r="PN21"/>
  <c r="PO20"/>
  <c r="PO68"/>
  <c r="PN69"/>
  <c r="PN101"/>
  <c r="PO100"/>
  <c r="PO36"/>
  <c r="PN37"/>
  <c r="PQ4"/>
  <c r="PP5"/>
  <c r="PN85"/>
  <c r="PO84"/>
  <c r="PR2" i="2"/>
  <c r="PR4"/>
  <c r="PS3"/>
  <c r="PP27" i="5" l="1"/>
  <c r="PP95"/>
  <c r="PP17"/>
  <c r="PP24"/>
  <c r="PP49"/>
  <c r="PP40"/>
  <c r="PP30"/>
  <c r="PP113"/>
  <c r="PP79"/>
  <c r="PP47"/>
  <c r="PP38"/>
  <c r="PP94"/>
  <c r="PP77"/>
  <c r="PP45"/>
  <c r="PP8"/>
  <c r="PP87"/>
  <c r="PP62"/>
  <c r="PP15"/>
  <c r="PP57"/>
  <c r="PP26"/>
  <c r="PP96"/>
  <c r="PP63"/>
  <c r="PP91"/>
  <c r="PP64"/>
  <c r="PP59"/>
  <c r="PP60"/>
  <c r="PP34"/>
  <c r="PP114"/>
  <c r="PP14"/>
  <c r="PP33"/>
  <c r="PP56"/>
  <c r="PP78"/>
  <c r="PP104"/>
  <c r="PP6"/>
  <c r="PP29"/>
  <c r="PP32"/>
  <c r="PP48"/>
  <c r="PP81"/>
  <c r="PP98"/>
  <c r="PP16"/>
  <c r="PP42"/>
  <c r="PP74"/>
  <c r="PP71"/>
  <c r="PP93"/>
  <c r="PP12"/>
  <c r="PP80"/>
  <c r="PP43"/>
  <c r="PP18"/>
  <c r="PP103"/>
  <c r="PP76"/>
  <c r="PP11"/>
  <c r="PP31"/>
  <c r="PP58"/>
  <c r="PP73"/>
  <c r="PP90"/>
  <c r="PP109"/>
  <c r="PP23"/>
  <c r="PP46"/>
  <c r="PP50"/>
  <c r="PP70"/>
  <c r="PP92"/>
  <c r="PP112"/>
  <c r="PP25"/>
  <c r="PP44"/>
  <c r="PP65"/>
  <c r="PP89"/>
  <c r="PP111"/>
  <c r="PP9"/>
  <c r="PP110"/>
  <c r="PP107"/>
  <c r="PP82"/>
  <c r="PP61"/>
  <c r="PP10"/>
  <c r="PP13"/>
  <c r="PP39"/>
  <c r="PP55"/>
  <c r="PP88"/>
  <c r="PP105"/>
  <c r="PP7"/>
  <c r="PP28"/>
  <c r="PP54"/>
  <c r="PP66"/>
  <c r="PP86"/>
  <c r="PP108"/>
  <c r="PP22"/>
  <c r="PP41"/>
  <c r="PP72"/>
  <c r="PP75"/>
  <c r="PP97"/>
  <c r="PQ2"/>
  <c r="PQ103" s="1"/>
  <c r="PP106"/>
  <c r="PR4" i="6"/>
  <c r="PS3"/>
  <c r="PO21" i="5"/>
  <c r="PP20"/>
  <c r="PP84"/>
  <c r="PO85"/>
  <c r="PQ5"/>
  <c r="PR4"/>
  <c r="PO37"/>
  <c r="PP36"/>
  <c r="PO101"/>
  <c r="PP100"/>
  <c r="PP68"/>
  <c r="PO69"/>
  <c r="PP52"/>
  <c r="PO53"/>
  <c r="PS2" i="2"/>
  <c r="PT3"/>
  <c r="PS4"/>
  <c r="PQ92" i="5" l="1"/>
  <c r="PQ73"/>
  <c r="PQ11"/>
  <c r="PQ27"/>
  <c r="PQ15"/>
  <c r="PQ112"/>
  <c r="PQ60"/>
  <c r="PQ47"/>
  <c r="PQ18"/>
  <c r="PQ12"/>
  <c r="PQ81"/>
  <c r="PQ28"/>
  <c r="PQ89"/>
  <c r="PQ39"/>
  <c r="PQ104"/>
  <c r="PQ57"/>
  <c r="PQ66"/>
  <c r="PQ22"/>
  <c r="PQ40"/>
  <c r="PQ114"/>
  <c r="PQ54"/>
  <c r="PQ13"/>
  <c r="PQ61"/>
  <c r="PQ33"/>
  <c r="PQ24"/>
  <c r="PQ91"/>
  <c r="PQ64"/>
  <c r="PQ96"/>
  <c r="PQ31"/>
  <c r="PQ93"/>
  <c r="PQ59"/>
  <c r="PQ58"/>
  <c r="PQ98"/>
  <c r="PQ71"/>
  <c r="PQ44"/>
  <c r="PQ38"/>
  <c r="PQ14"/>
  <c r="PQ8"/>
  <c r="PQ55"/>
  <c r="PQ87"/>
  <c r="PQ9"/>
  <c r="PQ29"/>
  <c r="PQ48"/>
  <c r="PQ65"/>
  <c r="PQ80"/>
  <c r="PQ110"/>
  <c r="PQ16"/>
  <c r="PQ42"/>
  <c r="PQ70"/>
  <c r="PQ111"/>
  <c r="PQ113"/>
  <c r="PQ34"/>
  <c r="PQ79"/>
  <c r="PQ6"/>
  <c r="PQ106"/>
  <c r="PQ105"/>
  <c r="PQ30"/>
  <c r="PQ75"/>
  <c r="PQ7"/>
  <c r="PQ26"/>
  <c r="PQ45"/>
  <c r="PQ56"/>
  <c r="PQ82"/>
  <c r="PQ102"/>
  <c r="PQ17"/>
  <c r="PQ43"/>
  <c r="PQ62"/>
  <c r="PQ95"/>
  <c r="PQ74"/>
  <c r="PQ109"/>
  <c r="PQ77"/>
  <c r="PQ78"/>
  <c r="PQ32"/>
  <c r="PQ72"/>
  <c r="PQ108"/>
  <c r="PQ23"/>
  <c r="PQ46"/>
  <c r="PQ50"/>
  <c r="PQ76"/>
  <c r="PQ97"/>
  <c r="PQ10"/>
  <c r="PQ25"/>
  <c r="PQ63"/>
  <c r="PQ86"/>
  <c r="PQ41"/>
  <c r="PQ49"/>
  <c r="PQ94"/>
  <c r="PR2"/>
  <c r="PR105" s="1"/>
  <c r="PQ88"/>
  <c r="PQ107"/>
  <c r="PQ90"/>
  <c r="PT3" i="6"/>
  <c r="PS4"/>
  <c r="PQ68" i="5"/>
  <c r="PP69"/>
  <c r="PQ36"/>
  <c r="PP37"/>
  <c r="PQ100"/>
  <c r="PP101"/>
  <c r="PS4"/>
  <c r="PR5"/>
  <c r="PQ84"/>
  <c r="PP85"/>
  <c r="PP53"/>
  <c r="PQ52"/>
  <c r="PQ20"/>
  <c r="PP21"/>
  <c r="PT2" i="2"/>
  <c r="PU3"/>
  <c r="PT4"/>
  <c r="PR93" i="5" l="1"/>
  <c r="PR26"/>
  <c r="PR31"/>
  <c r="PR108"/>
  <c r="PR22"/>
  <c r="PR55"/>
  <c r="PR6"/>
  <c r="PR57"/>
  <c r="PR43"/>
  <c r="PR71"/>
  <c r="PR89"/>
  <c r="PR106"/>
  <c r="PR45"/>
  <c r="PR13"/>
  <c r="PR9"/>
  <c r="PR70"/>
  <c r="PR94"/>
  <c r="PR32"/>
  <c r="PR49"/>
  <c r="PR8"/>
  <c r="PR86"/>
  <c r="PR58"/>
  <c r="PR18"/>
  <c r="PR44"/>
  <c r="PR48"/>
  <c r="PR72"/>
  <c r="PR92"/>
  <c r="PR111"/>
  <c r="PR12"/>
  <c r="PR42"/>
  <c r="PR65"/>
  <c r="PR98"/>
  <c r="PR33"/>
  <c r="PR75"/>
  <c r="PR10"/>
  <c r="PR81"/>
  <c r="PR30"/>
  <c r="PR24"/>
  <c r="PR95"/>
  <c r="PR16"/>
  <c r="PR46"/>
  <c r="PR50"/>
  <c r="PR87"/>
  <c r="PR104"/>
  <c r="PR14"/>
  <c r="PR40"/>
  <c r="PR63"/>
  <c r="PR76"/>
  <c r="PR7"/>
  <c r="PR88"/>
  <c r="PR25"/>
  <c r="PR112"/>
  <c r="PR66"/>
  <c r="PR23"/>
  <c r="PR103"/>
  <c r="PR78"/>
  <c r="PR17"/>
  <c r="PR47"/>
  <c r="PR54"/>
  <c r="PR74"/>
  <c r="PR96"/>
  <c r="PR11"/>
  <c r="PR15"/>
  <c r="PR60"/>
  <c r="PR80"/>
  <c r="PR107"/>
  <c r="PR73"/>
  <c r="PR41"/>
  <c r="PR64"/>
  <c r="PR82"/>
  <c r="PR109"/>
  <c r="PR56"/>
  <c r="PR27"/>
  <c r="PR34"/>
  <c r="PR61"/>
  <c r="PR90"/>
  <c r="PR113"/>
  <c r="PR97"/>
  <c r="PR114"/>
  <c r="PR28"/>
  <c r="PR38"/>
  <c r="PR62"/>
  <c r="PR77"/>
  <c r="PR110"/>
  <c r="PR29"/>
  <c r="PR39"/>
  <c r="PR59"/>
  <c r="PR79"/>
  <c r="PR91"/>
  <c r="PR102"/>
  <c r="PS2"/>
  <c r="PS98" s="1"/>
  <c r="PU3" i="6"/>
  <c r="PT4"/>
  <c r="PQ37" i="5"/>
  <c r="PR36"/>
  <c r="PR52"/>
  <c r="PQ53"/>
  <c r="PQ21"/>
  <c r="PR20"/>
  <c r="PT4"/>
  <c r="PS5"/>
  <c r="PQ85"/>
  <c r="PR84"/>
  <c r="PQ101"/>
  <c r="PR100"/>
  <c r="PQ69"/>
  <c r="PR68"/>
  <c r="PU2" i="2"/>
  <c r="PV3"/>
  <c r="PU4"/>
  <c r="PS109" i="5" l="1"/>
  <c r="PS17"/>
  <c r="PS42"/>
  <c r="PS13"/>
  <c r="PS77"/>
  <c r="PS54"/>
  <c r="PS86"/>
  <c r="PS81"/>
  <c r="PS34"/>
  <c r="PS28"/>
  <c r="PS103"/>
  <c r="PS104"/>
  <c r="PS22"/>
  <c r="PS79"/>
  <c r="PS55"/>
  <c r="PS31"/>
  <c r="PS41"/>
  <c r="PS39"/>
  <c r="PS9"/>
  <c r="PS80"/>
  <c r="PS71"/>
  <c r="PS7"/>
  <c r="PS114"/>
  <c r="PS66"/>
  <c r="PS10"/>
  <c r="PS30"/>
  <c r="PS57"/>
  <c r="PS70"/>
  <c r="PS89"/>
  <c r="PS110"/>
  <c r="PS26"/>
  <c r="PS45"/>
  <c r="PS49"/>
  <c r="PS76"/>
  <c r="PS91"/>
  <c r="PS112"/>
  <c r="PS24"/>
  <c r="PS47"/>
  <c r="PS65"/>
  <c r="PS105"/>
  <c r="PS16"/>
  <c r="PS59"/>
  <c r="PS40"/>
  <c r="PS102"/>
  <c r="PS62"/>
  <c r="PS18"/>
  <c r="PS97"/>
  <c r="PS61"/>
  <c r="PS8"/>
  <c r="PS12"/>
  <c r="PS38"/>
  <c r="PS58"/>
  <c r="PS87"/>
  <c r="PS106"/>
  <c r="PS6"/>
  <c r="PS27"/>
  <c r="PS50"/>
  <c r="PS72"/>
  <c r="PS82"/>
  <c r="PS108"/>
  <c r="PS25"/>
  <c r="PS44"/>
  <c r="PS63"/>
  <c r="PS43"/>
  <c r="PS60"/>
  <c r="PS15"/>
  <c r="PS93"/>
  <c r="PS14"/>
  <c r="PS33"/>
  <c r="PS56"/>
  <c r="PS75"/>
  <c r="PS94"/>
  <c r="PS113"/>
  <c r="PS29"/>
  <c r="PS32"/>
  <c r="PS48"/>
  <c r="PS78"/>
  <c r="PS95"/>
  <c r="PS11"/>
  <c r="PS23"/>
  <c r="PS46"/>
  <c r="PS73"/>
  <c r="PS92"/>
  <c r="PS90"/>
  <c r="PS88"/>
  <c r="PS111"/>
  <c r="PS64"/>
  <c r="PS74"/>
  <c r="PS96"/>
  <c r="PT2"/>
  <c r="PT107" s="1"/>
  <c r="PS107"/>
  <c r="PU4" i="6"/>
  <c r="PV3"/>
  <c r="PS52" i="5"/>
  <c r="PR53"/>
  <c r="PS84"/>
  <c r="PR85"/>
  <c r="PS20"/>
  <c r="PR21"/>
  <c r="PR37"/>
  <c r="PS36"/>
  <c r="PS68"/>
  <c r="PR69"/>
  <c r="PR101"/>
  <c r="PS100"/>
  <c r="PT5"/>
  <c r="PU4"/>
  <c r="PV2" i="2"/>
  <c r="PW3"/>
  <c r="PV4"/>
  <c r="PT73" i="5" l="1"/>
  <c r="PT39"/>
  <c r="PT63"/>
  <c r="PT8"/>
  <c r="PT7"/>
  <c r="PT77"/>
  <c r="PT88"/>
  <c r="PT105"/>
  <c r="PT113"/>
  <c r="PT28"/>
  <c r="PT75"/>
  <c r="PT22"/>
  <c r="PT87"/>
  <c r="PT43"/>
  <c r="PT76"/>
  <c r="PT10"/>
  <c r="PT13"/>
  <c r="PT30"/>
  <c r="PT109"/>
  <c r="PT54"/>
  <c r="PT108"/>
  <c r="PT47"/>
  <c r="PT15"/>
  <c r="PT94"/>
  <c r="PT17"/>
  <c r="PT33"/>
  <c r="PT14"/>
  <c r="PT64"/>
  <c r="PT45"/>
  <c r="PT86"/>
  <c r="PT41"/>
  <c r="PT97"/>
  <c r="PT65"/>
  <c r="PT56"/>
  <c r="PT9"/>
  <c r="PT49"/>
  <c r="PT80"/>
  <c r="PT104"/>
  <c r="PT31"/>
  <c r="PT26"/>
  <c r="PT60"/>
  <c r="PT96"/>
  <c r="PT24"/>
  <c r="PT66"/>
  <c r="PT106"/>
  <c r="PT34"/>
  <c r="PT82"/>
  <c r="PT79"/>
  <c r="PT27"/>
  <c r="PT95"/>
  <c r="PT58"/>
  <c r="PT6"/>
  <c r="PT29"/>
  <c r="PT32"/>
  <c r="PT59"/>
  <c r="PT81"/>
  <c r="PT98"/>
  <c r="PT16"/>
  <c r="PT42"/>
  <c r="PT50"/>
  <c r="PT70"/>
  <c r="PT93"/>
  <c r="PT111"/>
  <c r="PT18"/>
  <c r="PT40"/>
  <c r="PT48"/>
  <c r="PT78"/>
  <c r="PT114"/>
  <c r="PT72"/>
  <c r="PT61"/>
  <c r="PT11"/>
  <c r="PT90"/>
  <c r="PT23"/>
  <c r="PT46"/>
  <c r="PT57"/>
  <c r="PT74"/>
  <c r="PT92"/>
  <c r="PT112"/>
  <c r="PT25"/>
  <c r="PT44"/>
  <c r="PT55"/>
  <c r="PT89"/>
  <c r="PT102"/>
  <c r="PT12"/>
  <c r="PT38"/>
  <c r="PT62"/>
  <c r="PT71"/>
  <c r="PT91"/>
  <c r="PT103"/>
  <c r="PU2"/>
  <c r="PU106" s="1"/>
  <c r="PT110"/>
  <c r="PW3" i="6"/>
  <c r="PV4"/>
  <c r="PT68" i="5"/>
  <c r="PS69"/>
  <c r="PS21"/>
  <c r="PT20"/>
  <c r="PS53"/>
  <c r="PT52"/>
  <c r="PV4"/>
  <c r="PU5"/>
  <c r="PT100"/>
  <c r="PS101"/>
  <c r="PT36"/>
  <c r="PS37"/>
  <c r="PT84"/>
  <c r="PS85"/>
  <c r="PW2" i="2"/>
  <c r="PX3"/>
  <c r="PW4"/>
  <c r="PU105" i="5" l="1"/>
  <c r="PU23"/>
  <c r="PU15"/>
  <c r="PU73"/>
  <c r="PU63"/>
  <c r="PU8"/>
  <c r="PU86"/>
  <c r="PU65"/>
  <c r="PU93"/>
  <c r="PU64"/>
  <c r="PU30"/>
  <c r="PU75"/>
  <c r="PU56"/>
  <c r="PU24"/>
  <c r="PU43"/>
  <c r="PU111"/>
  <c r="PU79"/>
  <c r="PU50"/>
  <c r="PU14"/>
  <c r="PU66"/>
  <c r="PU17"/>
  <c r="PU91"/>
  <c r="PU57"/>
  <c r="PU29"/>
  <c r="PU97"/>
  <c r="PU48"/>
  <c r="PU78"/>
  <c r="PU113"/>
  <c r="PU98"/>
  <c r="PU80"/>
  <c r="PU26"/>
  <c r="PU49"/>
  <c r="PU102"/>
  <c r="PU16"/>
  <c r="PU38"/>
  <c r="PU62"/>
  <c r="PU76"/>
  <c r="PU94"/>
  <c r="PU6"/>
  <c r="PU18"/>
  <c r="PU33"/>
  <c r="PU60"/>
  <c r="PU81"/>
  <c r="PU46"/>
  <c r="PU108"/>
  <c r="PU74"/>
  <c r="PU28"/>
  <c r="PU54"/>
  <c r="PU96"/>
  <c r="PU55"/>
  <c r="PU42"/>
  <c r="PU7"/>
  <c r="PU41"/>
  <c r="PU82"/>
  <c r="PU10"/>
  <c r="PU25"/>
  <c r="PU40"/>
  <c r="PU70"/>
  <c r="PU88"/>
  <c r="PU107"/>
  <c r="PU12"/>
  <c r="PU31"/>
  <c r="PU58"/>
  <c r="PU77"/>
  <c r="PU95"/>
  <c r="PU27"/>
  <c r="PU87"/>
  <c r="PU44"/>
  <c r="PU11"/>
  <c r="PU45"/>
  <c r="PU89"/>
  <c r="PU32"/>
  <c r="PU9"/>
  <c r="PU110"/>
  <c r="PU47"/>
  <c r="PU71"/>
  <c r="PU112"/>
  <c r="PU22"/>
  <c r="PU34"/>
  <c r="PU61"/>
  <c r="PU90"/>
  <c r="PU103"/>
  <c r="PU13"/>
  <c r="PU39"/>
  <c r="PU59"/>
  <c r="PU72"/>
  <c r="PU92"/>
  <c r="PU114"/>
  <c r="PU104"/>
  <c r="PU109"/>
  <c r="PV2"/>
  <c r="PV108" s="1"/>
  <c r="PW4" i="6"/>
  <c r="PX3"/>
  <c r="PU68" i="5"/>
  <c r="PT69"/>
  <c r="PU100"/>
  <c r="PT101"/>
  <c r="PT21"/>
  <c r="PU20"/>
  <c r="PT85"/>
  <c r="PU84"/>
  <c r="PT37"/>
  <c r="PU36"/>
  <c r="PV5"/>
  <c r="PW4"/>
  <c r="PU52"/>
  <c r="PT53"/>
  <c r="PX2" i="2"/>
  <c r="PY3"/>
  <c r="PX4"/>
  <c r="PV40" i="5" l="1"/>
  <c r="PV109"/>
  <c r="PV79"/>
  <c r="PV17"/>
  <c r="PV31"/>
  <c r="PV45"/>
  <c r="PV96"/>
  <c r="PV60"/>
  <c r="PV29"/>
  <c r="PV94"/>
  <c r="PV58"/>
  <c r="PV46"/>
  <c r="PV14"/>
  <c r="PV93"/>
  <c r="PV59"/>
  <c r="PV24"/>
  <c r="PV95"/>
  <c r="PV6"/>
  <c r="PV72"/>
  <c r="PV65"/>
  <c r="PV39"/>
  <c r="PV113"/>
  <c r="PV80"/>
  <c r="PV89"/>
  <c r="PV57"/>
  <c r="PV47"/>
  <c r="PV18"/>
  <c r="PV92"/>
  <c r="PV13"/>
  <c r="PV43"/>
  <c r="PV63"/>
  <c r="PV74"/>
  <c r="PV97"/>
  <c r="PV114"/>
  <c r="PV28"/>
  <c r="PV38"/>
  <c r="PV62"/>
  <c r="PV77"/>
  <c r="PV102"/>
  <c r="PV8"/>
  <c r="PV23"/>
  <c r="PV30"/>
  <c r="PV61"/>
  <c r="PV86"/>
  <c r="PV103"/>
  <c r="PV16"/>
  <c r="PV104"/>
  <c r="PV78"/>
  <c r="PV48"/>
  <c r="PV11"/>
  <c r="PV15"/>
  <c r="PV41"/>
  <c r="PV64"/>
  <c r="PV82"/>
  <c r="PV105"/>
  <c r="PV9"/>
  <c r="PV33"/>
  <c r="PV56"/>
  <c r="PV73"/>
  <c r="PV88"/>
  <c r="PV110"/>
  <c r="PV25"/>
  <c r="PV32"/>
  <c r="PV55"/>
  <c r="PV75"/>
  <c r="PV91"/>
  <c r="PV112"/>
  <c r="PW2"/>
  <c r="PW106" s="1"/>
  <c r="PV106"/>
  <c r="PV22"/>
  <c r="PV71"/>
  <c r="PV87"/>
  <c r="PV54"/>
  <c r="PV44"/>
  <c r="PV111"/>
  <c r="PV12"/>
  <c r="PV42"/>
  <c r="PV50"/>
  <c r="PV76"/>
  <c r="PV98"/>
  <c r="PV7"/>
  <c r="PV27"/>
  <c r="PV34"/>
  <c r="PV70"/>
  <c r="PV90"/>
  <c r="PV107"/>
  <c r="PV10"/>
  <c r="PV26"/>
  <c r="PV49"/>
  <c r="PV66"/>
  <c r="PV81"/>
  <c r="PX4" i="6"/>
  <c r="PY3"/>
  <c r="PU21" i="5"/>
  <c r="PV20"/>
  <c r="PW5"/>
  <c r="PX4"/>
  <c r="PU101"/>
  <c r="PV100"/>
  <c r="PV52"/>
  <c r="PU53"/>
  <c r="PV84"/>
  <c r="PU85"/>
  <c r="PV68"/>
  <c r="PU69"/>
  <c r="PV36"/>
  <c r="PU37"/>
  <c r="PY2" i="2"/>
  <c r="PZ3"/>
  <c r="PY4"/>
  <c r="PW110" i="5" l="1"/>
  <c r="PW13"/>
  <c r="PW58"/>
  <c r="PW50"/>
  <c r="PW25"/>
  <c r="PW44"/>
  <c r="PW96"/>
  <c r="PW39"/>
  <c r="PW72"/>
  <c r="PW7"/>
  <c r="PW30"/>
  <c r="PW27"/>
  <c r="PW108"/>
  <c r="PW74"/>
  <c r="PW61"/>
  <c r="PW33"/>
  <c r="PW6"/>
  <c r="PW82"/>
  <c r="PW48"/>
  <c r="PW16"/>
  <c r="PW60"/>
  <c r="PW94"/>
  <c r="PW10"/>
  <c r="PW89"/>
  <c r="PW38"/>
  <c r="PW9"/>
  <c r="PW28"/>
  <c r="PW31"/>
  <c r="PW54"/>
  <c r="PW80"/>
  <c r="PW104"/>
  <c r="PW22"/>
  <c r="PW41"/>
  <c r="PW49"/>
  <c r="PW73"/>
  <c r="PW92"/>
  <c r="PW111"/>
  <c r="PW17"/>
  <c r="PW42"/>
  <c r="PW93"/>
  <c r="PW14"/>
  <c r="PW59"/>
  <c r="PW113"/>
  <c r="PW70"/>
  <c r="PW12"/>
  <c r="PW105"/>
  <c r="PW29"/>
  <c r="PW32"/>
  <c r="PW55"/>
  <c r="PW78"/>
  <c r="PW95"/>
  <c r="PW11"/>
  <c r="PW23"/>
  <c r="PW46"/>
  <c r="PW65"/>
  <c r="PW90"/>
  <c r="PW107"/>
  <c r="PW18"/>
  <c r="PW40"/>
  <c r="PW66"/>
  <c r="PW103"/>
  <c r="PW77"/>
  <c r="PW75"/>
  <c r="PW57"/>
  <c r="PW8"/>
  <c r="PW87"/>
  <c r="PW26"/>
  <c r="PW45"/>
  <c r="PW56"/>
  <c r="PW76"/>
  <c r="PW91"/>
  <c r="PW112"/>
  <c r="PW24"/>
  <c r="PW47"/>
  <c r="PW64"/>
  <c r="PW88"/>
  <c r="PW98"/>
  <c r="PW15"/>
  <c r="PW34"/>
  <c r="PW63"/>
  <c r="PW43"/>
  <c r="PW62"/>
  <c r="PW81"/>
  <c r="PW71"/>
  <c r="PW79"/>
  <c r="PW109"/>
  <c r="PW97"/>
  <c r="PW114"/>
  <c r="PW102"/>
  <c r="PX2"/>
  <c r="PX105" s="1"/>
  <c r="PW86"/>
  <c r="PZ3" i="6"/>
  <c r="PY4"/>
  <c r="PW84" i="5"/>
  <c r="PV85"/>
  <c r="PW52"/>
  <c r="PV53"/>
  <c r="PV21"/>
  <c r="PW20"/>
  <c r="PV37"/>
  <c r="PW36"/>
  <c r="PV69"/>
  <c r="PW68"/>
  <c r="PV101"/>
  <c r="PW100"/>
  <c r="PX5"/>
  <c r="PY4"/>
  <c r="PZ2" i="2"/>
  <c r="PZ4"/>
  <c r="QA3"/>
  <c r="PX112" i="5" l="1"/>
  <c r="PX50"/>
  <c r="PX47"/>
  <c r="PX109"/>
  <c r="PX45"/>
  <c r="PX49"/>
  <c r="PX7"/>
  <c r="PX32"/>
  <c r="PX87"/>
  <c r="PX46"/>
  <c r="PX70"/>
  <c r="PX86"/>
  <c r="PX24"/>
  <c r="PX56"/>
  <c r="PX75"/>
  <c r="PX96"/>
  <c r="PX28"/>
  <c r="PX16"/>
  <c r="PX15"/>
  <c r="PX72"/>
  <c r="PX78"/>
  <c r="PX26"/>
  <c r="PX23"/>
  <c r="PX54"/>
  <c r="PX8"/>
  <c r="PX65"/>
  <c r="PX61"/>
  <c r="PX111"/>
  <c r="PX94"/>
  <c r="PX39"/>
  <c r="PX55"/>
  <c r="PX42"/>
  <c r="PX71"/>
  <c r="PX34"/>
  <c r="PX14"/>
  <c r="PX106"/>
  <c r="PX40"/>
  <c r="PX10"/>
  <c r="PX104"/>
  <c r="PX76"/>
  <c r="PX114"/>
  <c r="PX33"/>
  <c r="PX79"/>
  <c r="PX93"/>
  <c r="PX18"/>
  <c r="PX60"/>
  <c r="PX103"/>
  <c r="PX13"/>
  <c r="PX59"/>
  <c r="PX88"/>
  <c r="PX6"/>
  <c r="PX81"/>
  <c r="PX22"/>
  <c r="PX41"/>
  <c r="PX74"/>
  <c r="PX82"/>
  <c r="PX97"/>
  <c r="PX9"/>
  <c r="PX17"/>
  <c r="PX43"/>
  <c r="PX63"/>
  <c r="PX80"/>
  <c r="PX107"/>
  <c r="PX11"/>
  <c r="PX31"/>
  <c r="PX58"/>
  <c r="PX73"/>
  <c r="PX90"/>
  <c r="PX92"/>
  <c r="PX66"/>
  <c r="PX29"/>
  <c r="PX98"/>
  <c r="PX25"/>
  <c r="PX44"/>
  <c r="PX48"/>
  <c r="PX89"/>
  <c r="PX102"/>
  <c r="PX12"/>
  <c r="PX38"/>
  <c r="PX62"/>
  <c r="PX64"/>
  <c r="PX91"/>
  <c r="PX110"/>
  <c r="PX27"/>
  <c r="PX30"/>
  <c r="PX57"/>
  <c r="PX77"/>
  <c r="PX95"/>
  <c r="PX113"/>
  <c r="PY2"/>
  <c r="PY105" s="1"/>
  <c r="PX108"/>
  <c r="PZ4" i="6"/>
  <c r="QA3"/>
  <c r="PX100" i="5"/>
  <c r="PW101"/>
  <c r="PW37"/>
  <c r="PX36"/>
  <c r="PX52"/>
  <c r="PW53"/>
  <c r="PY5"/>
  <c r="PZ4"/>
  <c r="PX68"/>
  <c r="PW69"/>
  <c r="PX20"/>
  <c r="PW21"/>
  <c r="PW85"/>
  <c r="PX84"/>
  <c r="QA2" i="2"/>
  <c r="QB3"/>
  <c r="QA4"/>
  <c r="PY22" i="5" l="1"/>
  <c r="PY108"/>
  <c r="PY73"/>
  <c r="PY77"/>
  <c r="PY54"/>
  <c r="PY65"/>
  <c r="PY16"/>
  <c r="PY62"/>
  <c r="PY48"/>
  <c r="PY29"/>
  <c r="PY66"/>
  <c r="PY38"/>
  <c r="PY27"/>
  <c r="PY91"/>
  <c r="PY93"/>
  <c r="PY94"/>
  <c r="PY114"/>
  <c r="PY12"/>
  <c r="PY95"/>
  <c r="PY57"/>
  <c r="PY79"/>
  <c r="PY7"/>
  <c r="PY71"/>
  <c r="PY34"/>
  <c r="PY111"/>
  <c r="PY46"/>
  <c r="PY75"/>
  <c r="PY24"/>
  <c r="PY112"/>
  <c r="PY90"/>
  <c r="PY25"/>
  <c r="PY70"/>
  <c r="PY107"/>
  <c r="PY15"/>
  <c r="PY30"/>
  <c r="PY61"/>
  <c r="PY86"/>
  <c r="PY104"/>
  <c r="PY11"/>
  <c r="PY14"/>
  <c r="PY45"/>
  <c r="PY56"/>
  <c r="PY89"/>
  <c r="PY41"/>
  <c r="PY102"/>
  <c r="PY64"/>
  <c r="PY23"/>
  <c r="PY50"/>
  <c r="PY97"/>
  <c r="PY49"/>
  <c r="PY43"/>
  <c r="PY10"/>
  <c r="PY40"/>
  <c r="PY88"/>
  <c r="PY13"/>
  <c r="PY39"/>
  <c r="PY59"/>
  <c r="PY74"/>
  <c r="PY92"/>
  <c r="PY109"/>
  <c r="PY28"/>
  <c r="PY31"/>
  <c r="PY58"/>
  <c r="PY78"/>
  <c r="PY113"/>
  <c r="PY26"/>
  <c r="PY82"/>
  <c r="PY63"/>
  <c r="PY9"/>
  <c r="PY44"/>
  <c r="PY80"/>
  <c r="PY47"/>
  <c r="PY17"/>
  <c r="PY103"/>
  <c r="PY42"/>
  <c r="PY76"/>
  <c r="PY6"/>
  <c r="PY18"/>
  <c r="PY33"/>
  <c r="PY60"/>
  <c r="PY81"/>
  <c r="PY106"/>
  <c r="PY8"/>
  <c r="PY32"/>
  <c r="PY55"/>
  <c r="PY72"/>
  <c r="PY87"/>
  <c r="PY96"/>
  <c r="PY98"/>
  <c r="PZ2"/>
  <c r="PZ104" s="1"/>
  <c r="PY110"/>
  <c r="QB3" i="6"/>
  <c r="QA4"/>
  <c r="PY100" i="5"/>
  <c r="PX101"/>
  <c r="PY84"/>
  <c r="PX85"/>
  <c r="PY20"/>
  <c r="PX21"/>
  <c r="QA4"/>
  <c r="PZ5"/>
  <c r="PY52"/>
  <c r="PX53"/>
  <c r="PX69"/>
  <c r="PY68"/>
  <c r="PY36"/>
  <c r="PX37"/>
  <c r="QB2" i="2"/>
  <c r="QC3"/>
  <c r="QB4"/>
  <c r="PZ97" i="5" l="1"/>
  <c r="PZ29"/>
  <c r="PZ77"/>
  <c r="PZ94"/>
  <c r="PZ82"/>
  <c r="PZ79"/>
  <c r="PZ54"/>
  <c r="PZ50"/>
  <c r="PZ13"/>
  <c r="PZ62"/>
  <c r="PZ11"/>
  <c r="PZ55"/>
  <c r="PZ24"/>
  <c r="PZ44"/>
  <c r="PZ60"/>
  <c r="PZ39"/>
  <c r="PZ113"/>
  <c r="PZ95"/>
  <c r="PZ31"/>
  <c r="PZ6"/>
  <c r="PZ98"/>
  <c r="PZ40"/>
  <c r="PZ109"/>
  <c r="PZ64"/>
  <c r="PZ9"/>
  <c r="PZ33"/>
  <c r="PZ56"/>
  <c r="PZ73"/>
  <c r="PZ88"/>
  <c r="PZ110"/>
  <c r="PZ25"/>
  <c r="PZ32"/>
  <c r="PZ48"/>
  <c r="PZ75"/>
  <c r="PZ91"/>
  <c r="PZ112"/>
  <c r="PZ22"/>
  <c r="PZ70"/>
  <c r="PZ89"/>
  <c r="PZ76"/>
  <c r="PZ74"/>
  <c r="PZ12"/>
  <c r="PZ59"/>
  <c r="PZ14"/>
  <c r="PZ93"/>
  <c r="PZ41"/>
  <c r="PZ7"/>
  <c r="PZ27"/>
  <c r="PZ34"/>
  <c r="PZ61"/>
  <c r="PZ90"/>
  <c r="PZ105"/>
  <c r="PZ10"/>
  <c r="PZ26"/>
  <c r="PZ49"/>
  <c r="PZ66"/>
  <c r="PZ81"/>
  <c r="PZ108"/>
  <c r="PZ16"/>
  <c r="PZ45"/>
  <c r="PZ72"/>
  <c r="PZ42"/>
  <c r="PZ43"/>
  <c r="PZ114"/>
  <c r="PZ65"/>
  <c r="PZ15"/>
  <c r="PZ107"/>
  <c r="PZ28"/>
  <c r="PZ38"/>
  <c r="PZ58"/>
  <c r="PZ80"/>
  <c r="PZ102"/>
  <c r="PZ8"/>
  <c r="PZ23"/>
  <c r="PZ30"/>
  <c r="PZ57"/>
  <c r="PZ86"/>
  <c r="PZ103"/>
  <c r="PZ18"/>
  <c r="PZ46"/>
  <c r="PZ71"/>
  <c r="PZ87"/>
  <c r="PZ17"/>
  <c r="PZ47"/>
  <c r="PZ63"/>
  <c r="PZ78"/>
  <c r="PZ92"/>
  <c r="PZ111"/>
  <c r="PZ96"/>
  <c r="QA2"/>
  <c r="QA106" s="1"/>
  <c r="PZ106"/>
  <c r="QB4" i="6"/>
  <c r="QC3"/>
  <c r="PZ52" i="5"/>
  <c r="PY53"/>
  <c r="PZ68"/>
  <c r="PY69"/>
  <c r="QA5"/>
  <c r="QB4"/>
  <c r="PZ20"/>
  <c r="PY21"/>
  <c r="PZ36"/>
  <c r="PY37"/>
  <c r="PY85"/>
  <c r="PZ84"/>
  <c r="PY101"/>
  <c r="PZ100"/>
  <c r="QC2" i="2"/>
  <c r="QD3"/>
  <c r="QC4"/>
  <c r="QA88" i="5" l="1"/>
  <c r="QA31"/>
  <c r="QA29"/>
  <c r="QA34"/>
  <c r="QA54"/>
  <c r="QA56"/>
  <c r="QA8"/>
  <c r="QA50"/>
  <c r="QA47"/>
  <c r="QA61"/>
  <c r="QA95"/>
  <c r="QA15"/>
  <c r="QA38"/>
  <c r="QA72"/>
  <c r="QA24"/>
  <c r="QA98"/>
  <c r="QA66"/>
  <c r="QA97"/>
  <c r="QA112"/>
  <c r="QA104"/>
  <c r="QA26"/>
  <c r="QA45"/>
  <c r="QA6"/>
  <c r="QA108"/>
  <c r="QA58"/>
  <c r="QA32"/>
  <c r="QA11"/>
  <c r="QA23"/>
  <c r="QA46"/>
  <c r="QA65"/>
  <c r="QA90"/>
  <c r="QA107"/>
  <c r="QA18"/>
  <c r="QA40"/>
  <c r="QA48"/>
  <c r="QA75"/>
  <c r="QA102"/>
  <c r="QA13"/>
  <c r="QA57"/>
  <c r="QA27"/>
  <c r="QA74"/>
  <c r="QA44"/>
  <c r="QA55"/>
  <c r="QA79"/>
  <c r="QA96"/>
  <c r="QA7"/>
  <c r="QA16"/>
  <c r="QA42"/>
  <c r="QA64"/>
  <c r="QA86"/>
  <c r="QA114"/>
  <c r="QA30"/>
  <c r="QA78"/>
  <c r="QA91"/>
  <c r="QA28"/>
  <c r="QA25"/>
  <c r="QA76"/>
  <c r="QA82"/>
  <c r="QA9"/>
  <c r="QA80"/>
  <c r="QA59"/>
  <c r="QA22"/>
  <c r="QA41"/>
  <c r="QA49"/>
  <c r="QA73"/>
  <c r="QA92"/>
  <c r="QA111"/>
  <c r="QA17"/>
  <c r="QA43"/>
  <c r="QA71"/>
  <c r="QA77"/>
  <c r="QA105"/>
  <c r="QA12"/>
  <c r="QA70"/>
  <c r="QA10"/>
  <c r="QA39"/>
  <c r="QA62"/>
  <c r="QA94"/>
  <c r="QA63"/>
  <c r="QA87"/>
  <c r="QA93"/>
  <c r="QA109"/>
  <c r="QA14"/>
  <c r="QA33"/>
  <c r="QA60"/>
  <c r="QA81"/>
  <c r="QA103"/>
  <c r="QA89"/>
  <c r="QA113"/>
  <c r="QB2"/>
  <c r="QB98" s="1"/>
  <c r="QA110"/>
  <c r="QD3" i="6"/>
  <c r="QC4"/>
  <c r="QA100" i="5"/>
  <c r="PZ101"/>
  <c r="PZ37"/>
  <c r="QA36"/>
  <c r="QA68"/>
  <c r="PZ69"/>
  <c r="PZ85"/>
  <c r="QA84"/>
  <c r="QA20"/>
  <c r="PZ21"/>
  <c r="QB5"/>
  <c r="QC4"/>
  <c r="PZ53"/>
  <c r="QA52"/>
  <c r="QD2" i="2"/>
  <c r="QE3"/>
  <c r="QD4"/>
  <c r="QB18" i="5" l="1"/>
  <c r="QB8"/>
  <c r="QB44"/>
  <c r="QB10"/>
  <c r="QB103"/>
  <c r="QB40"/>
  <c r="QB16"/>
  <c r="QB97"/>
  <c r="QB78"/>
  <c r="QB64"/>
  <c r="QB70"/>
  <c r="QB22"/>
  <c r="QB60"/>
  <c r="QB31"/>
  <c r="QB109"/>
  <c r="QB74"/>
  <c r="QB46"/>
  <c r="QB111"/>
  <c r="QB72"/>
  <c r="QB47"/>
  <c r="QB48"/>
  <c r="QB41"/>
  <c r="QB9"/>
  <c r="QB17"/>
  <c r="QB43"/>
  <c r="QB63"/>
  <c r="QB80"/>
  <c r="QB107"/>
  <c r="QB11"/>
  <c r="QB30"/>
  <c r="QB77"/>
  <c r="QB113"/>
  <c r="QB45"/>
  <c r="QB79"/>
  <c r="QB42"/>
  <c r="QB66"/>
  <c r="QB106"/>
  <c r="QB25"/>
  <c r="QB102"/>
  <c r="QB75"/>
  <c r="QB15"/>
  <c r="QB34"/>
  <c r="QB61"/>
  <c r="QB76"/>
  <c r="QB94"/>
  <c r="QB114"/>
  <c r="QB14"/>
  <c r="QB57"/>
  <c r="QB95"/>
  <c r="QB26"/>
  <c r="QB49"/>
  <c r="QB112"/>
  <c r="QB24"/>
  <c r="QB93"/>
  <c r="QB87"/>
  <c r="QB89"/>
  <c r="QB65"/>
  <c r="QB12"/>
  <c r="QB38"/>
  <c r="QB62"/>
  <c r="QB71"/>
  <c r="QB91"/>
  <c r="QB110"/>
  <c r="QB27"/>
  <c r="QB58"/>
  <c r="QB90"/>
  <c r="QB23"/>
  <c r="QB50"/>
  <c r="QB92"/>
  <c r="QB96"/>
  <c r="QB13"/>
  <c r="QB39"/>
  <c r="QB59"/>
  <c r="QB88"/>
  <c r="QB105"/>
  <c r="QB7"/>
  <c r="QB28"/>
  <c r="QB54"/>
  <c r="QB73"/>
  <c r="QB86"/>
  <c r="QB108"/>
  <c r="QC2"/>
  <c r="QC102" s="1"/>
  <c r="QB33"/>
  <c r="QB56"/>
  <c r="QB82"/>
  <c r="QB104"/>
  <c r="QB6"/>
  <c r="QB29"/>
  <c r="QB32"/>
  <c r="QB55"/>
  <c r="QB81"/>
  <c r="QD4" i="6"/>
  <c r="QE3"/>
  <c r="QB84" i="5"/>
  <c r="QA85"/>
  <c r="QA37"/>
  <c r="QB36"/>
  <c r="QD4"/>
  <c r="QC5"/>
  <c r="QA53"/>
  <c r="QB52"/>
  <c r="QB20"/>
  <c r="QA21"/>
  <c r="QB68"/>
  <c r="QA69"/>
  <c r="QA101"/>
  <c r="QB100"/>
  <c r="QE2" i="2"/>
  <c r="QF3"/>
  <c r="QE4"/>
  <c r="QC6" i="5" l="1"/>
  <c r="QC91"/>
  <c r="QC55"/>
  <c r="QC59"/>
  <c r="QC66"/>
  <c r="QC42"/>
  <c r="QC92"/>
  <c r="QC75"/>
  <c r="QC40"/>
  <c r="QC63"/>
  <c r="QC13"/>
  <c r="QC32"/>
  <c r="QC47"/>
  <c r="QC17"/>
  <c r="QC18"/>
  <c r="QC8"/>
  <c r="QC110"/>
  <c r="QC25"/>
  <c r="QC94"/>
  <c r="QC33"/>
  <c r="QC114"/>
  <c r="QC41"/>
  <c r="QC90"/>
  <c r="QC10"/>
  <c r="QC107"/>
  <c r="QC95"/>
  <c r="QC34"/>
  <c r="QC79"/>
  <c r="QC11"/>
  <c r="QC14"/>
  <c r="QC48"/>
  <c r="QC65"/>
  <c r="QC98"/>
  <c r="QC26"/>
  <c r="QC82"/>
  <c r="QC16"/>
  <c r="QC88"/>
  <c r="QC38"/>
  <c r="QC106"/>
  <c r="QC43"/>
  <c r="QC64"/>
  <c r="QC111"/>
  <c r="QC77"/>
  <c r="QC86"/>
  <c r="QC39"/>
  <c r="QC72"/>
  <c r="QC109"/>
  <c r="QC27"/>
  <c r="QC30"/>
  <c r="QC60"/>
  <c r="QC87"/>
  <c r="QC9"/>
  <c r="QC74"/>
  <c r="QC70"/>
  <c r="QC12"/>
  <c r="QC81"/>
  <c r="QC22"/>
  <c r="QC49"/>
  <c r="QC103"/>
  <c r="QC50"/>
  <c r="QC62"/>
  <c r="QC15"/>
  <c r="QC73"/>
  <c r="QC104"/>
  <c r="QC28"/>
  <c r="QC31"/>
  <c r="QC61"/>
  <c r="QC89"/>
  <c r="QC7"/>
  <c r="QC45"/>
  <c r="QC105"/>
  <c r="QC24"/>
  <c r="QC56"/>
  <c r="QC44"/>
  <c r="QC93"/>
  <c r="QC29"/>
  <c r="QC54"/>
  <c r="QC80"/>
  <c r="QC71"/>
  <c r="QC112"/>
  <c r="QC108"/>
  <c r="QC58"/>
  <c r="QC78"/>
  <c r="QC96"/>
  <c r="QC113"/>
  <c r="QC23"/>
  <c r="QC46"/>
  <c r="QC57"/>
  <c r="QC76"/>
  <c r="QC97"/>
  <c r="QD2"/>
  <c r="QD107" s="1"/>
  <c r="QE4" i="6"/>
  <c r="QF3"/>
  <c r="QC68" i="5"/>
  <c r="QB69"/>
  <c r="QC100"/>
  <c r="QB101"/>
  <c r="QB21"/>
  <c r="QC20"/>
  <c r="QE4"/>
  <c r="QD5"/>
  <c r="QC84"/>
  <c r="QB85"/>
  <c r="QC52"/>
  <c r="QB53"/>
  <c r="QB37"/>
  <c r="QC36"/>
  <c r="QF2" i="2"/>
  <c r="QG3"/>
  <c r="QF4"/>
  <c r="QD103" i="5" l="1"/>
  <c r="QD23"/>
  <c r="QD110"/>
  <c r="QD61"/>
  <c r="QD30"/>
  <c r="QD44"/>
  <c r="QD8"/>
  <c r="QD86"/>
  <c r="QD72"/>
  <c r="QD33"/>
  <c r="QD97"/>
  <c r="QD38"/>
  <c r="QD57"/>
  <c r="QD48"/>
  <c r="QD12"/>
  <c r="QD111"/>
  <c r="QD80"/>
  <c r="QD18"/>
  <c r="QD92"/>
  <c r="QD62"/>
  <c r="QD42"/>
  <c r="QD29"/>
  <c r="QD9"/>
  <c r="QD88"/>
  <c r="QD34"/>
  <c r="QD28"/>
  <c r="QD102"/>
  <c r="QD24"/>
  <c r="QD31"/>
  <c r="QD54"/>
  <c r="QD77"/>
  <c r="QD94"/>
  <c r="QD6"/>
  <c r="QD22"/>
  <c r="QD45"/>
  <c r="QD71"/>
  <c r="QD89"/>
  <c r="QD106"/>
  <c r="QD13"/>
  <c r="QD43"/>
  <c r="QD63"/>
  <c r="QD74"/>
  <c r="QD96"/>
  <c r="QD39"/>
  <c r="QD59"/>
  <c r="QD73"/>
  <c r="QD27"/>
  <c r="QD105"/>
  <c r="QD76"/>
  <c r="QD25"/>
  <c r="QD32"/>
  <c r="QD55"/>
  <c r="QD75"/>
  <c r="QD91"/>
  <c r="QD112"/>
  <c r="QD16"/>
  <c r="QD46"/>
  <c r="QD50"/>
  <c r="QD87"/>
  <c r="QD104"/>
  <c r="QD14"/>
  <c r="QD40"/>
  <c r="QD60"/>
  <c r="QD65"/>
  <c r="QD93"/>
  <c r="QD113"/>
  <c r="QD79"/>
  <c r="QD56"/>
  <c r="QD7"/>
  <c r="QD90"/>
  <c r="QD58"/>
  <c r="QD10"/>
  <c r="QD26"/>
  <c r="QD49"/>
  <c r="QD66"/>
  <c r="QD81"/>
  <c r="QD108"/>
  <c r="QD17"/>
  <c r="QD47"/>
  <c r="QD70"/>
  <c r="QD78"/>
  <c r="QD95"/>
  <c r="QD11"/>
  <c r="QD15"/>
  <c r="QD41"/>
  <c r="QD64"/>
  <c r="QD82"/>
  <c r="QD114"/>
  <c r="QD98"/>
  <c r="QE2"/>
  <c r="QE104" s="1"/>
  <c r="QD109"/>
  <c r="QF4" i="6"/>
  <c r="QG3"/>
  <c r="QD20" i="5"/>
  <c r="QC21"/>
  <c r="QC85"/>
  <c r="QD84"/>
  <c r="QC37"/>
  <c r="QD36"/>
  <c r="QC53"/>
  <c r="QD52"/>
  <c r="QC69"/>
  <c r="QD68"/>
  <c r="QE5"/>
  <c r="QF4"/>
  <c r="QD100"/>
  <c r="QC101"/>
  <c r="QG2" i="2"/>
  <c r="QH3"/>
  <c r="QG4"/>
  <c r="QE77" i="5" l="1"/>
  <c r="QE111"/>
  <c r="QE106"/>
  <c r="QE6"/>
  <c r="QE38"/>
  <c r="QE90"/>
  <c r="QE41"/>
  <c r="QE63"/>
  <c r="QE12"/>
  <c r="QE108"/>
  <c r="QE72"/>
  <c r="QE48"/>
  <c r="QE43"/>
  <c r="QE8"/>
  <c r="QE87"/>
  <c r="QE50"/>
  <c r="QE54"/>
  <c r="QE17"/>
  <c r="QE102"/>
  <c r="QE62"/>
  <c r="QE27"/>
  <c r="QE82"/>
  <c r="QE88"/>
  <c r="QE46"/>
  <c r="QE98"/>
  <c r="QE81"/>
  <c r="QE64"/>
  <c r="QE7"/>
  <c r="QE16"/>
  <c r="QE42"/>
  <c r="QE71"/>
  <c r="QE86"/>
  <c r="QE105"/>
  <c r="QE10"/>
  <c r="QE30"/>
  <c r="QE57"/>
  <c r="QE70"/>
  <c r="QE89"/>
  <c r="QE110"/>
  <c r="QE26"/>
  <c r="QE45"/>
  <c r="QE49"/>
  <c r="QE76"/>
  <c r="QE91"/>
  <c r="QE11"/>
  <c r="QE65"/>
  <c r="QE24"/>
  <c r="QE44"/>
  <c r="QE22"/>
  <c r="QE92"/>
  <c r="QE18"/>
  <c r="QE40"/>
  <c r="QE60"/>
  <c r="QE79"/>
  <c r="QE97"/>
  <c r="QE114"/>
  <c r="QE13"/>
  <c r="QE39"/>
  <c r="QE59"/>
  <c r="QE78"/>
  <c r="QE103"/>
  <c r="QE9"/>
  <c r="QE28"/>
  <c r="QE31"/>
  <c r="QE58"/>
  <c r="QE80"/>
  <c r="QE112"/>
  <c r="QE23"/>
  <c r="QE47"/>
  <c r="QE25"/>
  <c r="QE96"/>
  <c r="QE73"/>
  <c r="QE15"/>
  <c r="QE34"/>
  <c r="QE61"/>
  <c r="QE66"/>
  <c r="QE93"/>
  <c r="QE109"/>
  <c r="QE14"/>
  <c r="QE33"/>
  <c r="QE56"/>
  <c r="QE75"/>
  <c r="QE94"/>
  <c r="QE113"/>
  <c r="QE29"/>
  <c r="QE32"/>
  <c r="QE55"/>
  <c r="QE74"/>
  <c r="QE95"/>
  <c r="QF2"/>
  <c r="QF102" s="1"/>
  <c r="QE107"/>
  <c r="QG4" i="6"/>
  <c r="QH3"/>
  <c r="QD101" i="5"/>
  <c r="QE100"/>
  <c r="QE52"/>
  <c r="QD53"/>
  <c r="QE84"/>
  <c r="QD85"/>
  <c r="QD69"/>
  <c r="QE68"/>
  <c r="QD37"/>
  <c r="QE36"/>
  <c r="QG4"/>
  <c r="QF5"/>
  <c r="QD21"/>
  <c r="QE20"/>
  <c r="QH2" i="2"/>
  <c r="QI3"/>
  <c r="QH4"/>
  <c r="QF58" i="5" l="1"/>
  <c r="QF10"/>
  <c r="QF26"/>
  <c r="QF82"/>
  <c r="QF62"/>
  <c r="QF45"/>
  <c r="QF87"/>
  <c r="QF15"/>
  <c r="QF103"/>
  <c r="QF16"/>
  <c r="QF90"/>
  <c r="QF24"/>
  <c r="QF56"/>
  <c r="QF18"/>
  <c r="QF76"/>
  <c r="QF73"/>
  <c r="QF79"/>
  <c r="QF31"/>
  <c r="QF109"/>
  <c r="QF96"/>
  <c r="QF63"/>
  <c r="QF47"/>
  <c r="QF9"/>
  <c r="QF107"/>
  <c r="QF12"/>
  <c r="QF27"/>
  <c r="QF40"/>
  <c r="QF23"/>
  <c r="QF72"/>
  <c r="QF8"/>
  <c r="QF38"/>
  <c r="QF110"/>
  <c r="QF39"/>
  <c r="QF55"/>
  <c r="QF88"/>
  <c r="QF105"/>
  <c r="QF46"/>
  <c r="QF57"/>
  <c r="QF70"/>
  <c r="QF92"/>
  <c r="QF112"/>
  <c r="QF44"/>
  <c r="QF74"/>
  <c r="QF89"/>
  <c r="QF111"/>
  <c r="QF59"/>
  <c r="QF65"/>
  <c r="QF80"/>
  <c r="QF14"/>
  <c r="QF7"/>
  <c r="QF34"/>
  <c r="QF114"/>
  <c r="QF25"/>
  <c r="QF91"/>
  <c r="QF33"/>
  <c r="QF60"/>
  <c r="QF78"/>
  <c r="QF104"/>
  <c r="QF28"/>
  <c r="QF54"/>
  <c r="QF66"/>
  <c r="QF86"/>
  <c r="QF108"/>
  <c r="QF41"/>
  <c r="QF49"/>
  <c r="QF75"/>
  <c r="QF97"/>
  <c r="QF17"/>
  <c r="QF13"/>
  <c r="QF43"/>
  <c r="QF11"/>
  <c r="QF6"/>
  <c r="QF29"/>
  <c r="QF94"/>
  <c r="QF22"/>
  <c r="QF64"/>
  <c r="QF30"/>
  <c r="QF61"/>
  <c r="QF77"/>
  <c r="QF95"/>
  <c r="QF113"/>
  <c r="QF32"/>
  <c r="QF48"/>
  <c r="QF81"/>
  <c r="QF98"/>
  <c r="QF42"/>
  <c r="QF50"/>
  <c r="QF71"/>
  <c r="QF93"/>
  <c r="QG2"/>
  <c r="QG103" s="1"/>
  <c r="QF106"/>
  <c r="QI3" i="6"/>
  <c r="QH4"/>
  <c r="QF20" i="5"/>
  <c r="QE21"/>
  <c r="QF68"/>
  <c r="QE69"/>
  <c r="QE53"/>
  <c r="QF52"/>
  <c r="QE37"/>
  <c r="QF36"/>
  <c r="QE101"/>
  <c r="QF100"/>
  <c r="QH4"/>
  <c r="QG5"/>
  <c r="QE85"/>
  <c r="QF84"/>
  <c r="QI2" i="2"/>
  <c r="QJ3"/>
  <c r="QI4"/>
  <c r="QG108" i="5" l="1"/>
  <c r="QG58"/>
  <c r="QG34"/>
  <c r="QG46"/>
  <c r="QG12"/>
  <c r="QG8"/>
  <c r="QG23"/>
  <c r="QG44"/>
  <c r="QG72"/>
  <c r="QG39"/>
  <c r="QG78"/>
  <c r="QG25"/>
  <c r="QG109"/>
  <c r="QG95"/>
  <c r="QG31"/>
  <c r="QG50"/>
  <c r="QG113"/>
  <c r="QG76"/>
  <c r="QG10"/>
  <c r="QG88"/>
  <c r="QG97"/>
  <c r="QG70"/>
  <c r="QG61"/>
  <c r="QG27"/>
  <c r="QG75"/>
  <c r="QG18"/>
  <c r="QG73"/>
  <c r="QG106"/>
  <c r="QG59"/>
  <c r="QG30"/>
  <c r="QG11"/>
  <c r="QG33"/>
  <c r="QG89"/>
  <c r="QG7"/>
  <c r="QG26"/>
  <c r="QG45"/>
  <c r="QG56"/>
  <c r="QG82"/>
  <c r="QG102"/>
  <c r="QG17"/>
  <c r="QG43"/>
  <c r="QG63"/>
  <c r="QG64"/>
  <c r="QG91"/>
  <c r="QG92"/>
  <c r="QG6"/>
  <c r="QG40"/>
  <c r="QG81"/>
  <c r="QG13"/>
  <c r="QG104"/>
  <c r="QG87"/>
  <c r="QG14"/>
  <c r="QG60"/>
  <c r="QG105"/>
  <c r="QG24"/>
  <c r="QG47"/>
  <c r="QG66"/>
  <c r="QG71"/>
  <c r="QG93"/>
  <c r="QG112"/>
  <c r="QG22"/>
  <c r="QG41"/>
  <c r="QG49"/>
  <c r="QG90"/>
  <c r="QG111"/>
  <c r="QG15"/>
  <c r="QG55"/>
  <c r="QG79"/>
  <c r="QG32"/>
  <c r="QG98"/>
  <c r="QG38"/>
  <c r="QG77"/>
  <c r="QG114"/>
  <c r="QG74"/>
  <c r="QG57"/>
  <c r="QG28"/>
  <c r="QG54"/>
  <c r="QG96"/>
  <c r="QG9"/>
  <c r="QG29"/>
  <c r="QG48"/>
  <c r="QG65"/>
  <c r="QG80"/>
  <c r="QG110"/>
  <c r="QG16"/>
  <c r="QG42"/>
  <c r="QG62"/>
  <c r="QG86"/>
  <c r="QG94"/>
  <c r="QH2"/>
  <c r="QH105" s="1"/>
  <c r="QG107"/>
  <c r="QI4" i="6"/>
  <c r="QJ3"/>
  <c r="QG36" i="5"/>
  <c r="QF37"/>
  <c r="QF69"/>
  <c r="QG68"/>
  <c r="QG52"/>
  <c r="QF53"/>
  <c r="QF85"/>
  <c r="QG84"/>
  <c r="QI4"/>
  <c r="QH5"/>
  <c r="QG100"/>
  <c r="QF101"/>
  <c r="QG20"/>
  <c r="QF21"/>
  <c r="QJ2" i="2"/>
  <c r="QK3"/>
  <c r="QJ4"/>
  <c r="QH87" i="5" l="1"/>
  <c r="QH112"/>
  <c r="QH8"/>
  <c r="QH29"/>
  <c r="QH60"/>
  <c r="QH86"/>
  <c r="QH16"/>
  <c r="QH104"/>
  <c r="QH65"/>
  <c r="QH39"/>
  <c r="QH26"/>
  <c r="QH32"/>
  <c r="QH50"/>
  <c r="QH40"/>
  <c r="QH109"/>
  <c r="QH79"/>
  <c r="QH58"/>
  <c r="QH46"/>
  <c r="QH14"/>
  <c r="QH93"/>
  <c r="QH59"/>
  <c r="QH108"/>
  <c r="QH23"/>
  <c r="QH103"/>
  <c r="QH78"/>
  <c r="QH55"/>
  <c r="QH6"/>
  <c r="QH22"/>
  <c r="QH45"/>
  <c r="QH71"/>
  <c r="QH89"/>
  <c r="QH106"/>
  <c r="QH13"/>
  <c r="QH43"/>
  <c r="QH63"/>
  <c r="QH80"/>
  <c r="QH96"/>
  <c r="QH114"/>
  <c r="QH28"/>
  <c r="QH38"/>
  <c r="QH62"/>
  <c r="QH77"/>
  <c r="QH31"/>
  <c r="QH25"/>
  <c r="QH91"/>
  <c r="QH17"/>
  <c r="QH47"/>
  <c r="QH54"/>
  <c r="QH74"/>
  <c r="QH95"/>
  <c r="QH11"/>
  <c r="QH15"/>
  <c r="QH41"/>
  <c r="QH64"/>
  <c r="QH82"/>
  <c r="QH107"/>
  <c r="QH9"/>
  <c r="QH33"/>
  <c r="QH56"/>
  <c r="QH73"/>
  <c r="QH88"/>
  <c r="QH49"/>
  <c r="QH81"/>
  <c r="QH57"/>
  <c r="QH66"/>
  <c r="QH10"/>
  <c r="QH30"/>
  <c r="QH24"/>
  <c r="QH94"/>
  <c r="QH75"/>
  <c r="QH18"/>
  <c r="QH44"/>
  <c r="QH48"/>
  <c r="QH72"/>
  <c r="QH92"/>
  <c r="QH111"/>
  <c r="QH12"/>
  <c r="QH42"/>
  <c r="QH70"/>
  <c r="QH76"/>
  <c r="QH98"/>
  <c r="QH7"/>
  <c r="QH27"/>
  <c r="QH34"/>
  <c r="QH61"/>
  <c r="QH90"/>
  <c r="QH113"/>
  <c r="QH102"/>
  <c r="QH97"/>
  <c r="QH110"/>
  <c r="QI2"/>
  <c r="QI107" s="1"/>
  <c r="QJ4" i="6"/>
  <c r="QK3"/>
  <c r="QH20" i="5"/>
  <c r="QG21"/>
  <c r="QG85"/>
  <c r="QH84"/>
  <c r="QH68"/>
  <c r="QG69"/>
  <c r="QG101"/>
  <c r="QH100"/>
  <c r="QJ4"/>
  <c r="QI5"/>
  <c r="QH52"/>
  <c r="QG53"/>
  <c r="QH36"/>
  <c r="QG37"/>
  <c r="QK2" i="2"/>
  <c r="QL3"/>
  <c r="QK4"/>
  <c r="QI42" i="5" l="1"/>
  <c r="QI59"/>
  <c r="QI27"/>
  <c r="QI58"/>
  <c r="QI17"/>
  <c r="QI15"/>
  <c r="QI40"/>
  <c r="QI8"/>
  <c r="QI87"/>
  <c r="QI50"/>
  <c r="QI93"/>
  <c r="QI38"/>
  <c r="QI6"/>
  <c r="QI96"/>
  <c r="QI77"/>
  <c r="QI12"/>
  <c r="QI106"/>
  <c r="QI72"/>
  <c r="QI108"/>
  <c r="QI82"/>
  <c r="QI44"/>
  <c r="QI25"/>
  <c r="QI74"/>
  <c r="QI64"/>
  <c r="QI18"/>
  <c r="QI34"/>
  <c r="QI109"/>
  <c r="QI62"/>
  <c r="QI10"/>
  <c r="QI30"/>
  <c r="QI57"/>
  <c r="QI70"/>
  <c r="QI89"/>
  <c r="QI110"/>
  <c r="QI26"/>
  <c r="QI45"/>
  <c r="QI49"/>
  <c r="QI76"/>
  <c r="QI91"/>
  <c r="QI112"/>
  <c r="QI24"/>
  <c r="QI47"/>
  <c r="QI63"/>
  <c r="QI88"/>
  <c r="QI98"/>
  <c r="QI43"/>
  <c r="QI97"/>
  <c r="QI66"/>
  <c r="QI16"/>
  <c r="QI105"/>
  <c r="QI13"/>
  <c r="QI39"/>
  <c r="QI55"/>
  <c r="QI81"/>
  <c r="QI103"/>
  <c r="QI9"/>
  <c r="QI28"/>
  <c r="QI31"/>
  <c r="QI54"/>
  <c r="QI80"/>
  <c r="QI104"/>
  <c r="QI22"/>
  <c r="QI41"/>
  <c r="QI71"/>
  <c r="QI73"/>
  <c r="QI92"/>
  <c r="QI111"/>
  <c r="QJ2"/>
  <c r="QJ110" s="1"/>
  <c r="QI114"/>
  <c r="QI79"/>
  <c r="QI102"/>
  <c r="QI60"/>
  <c r="QI61"/>
  <c r="QI7"/>
  <c r="QI86"/>
  <c r="QI14"/>
  <c r="QI33"/>
  <c r="QI56"/>
  <c r="QI75"/>
  <c r="QI94"/>
  <c r="QI113"/>
  <c r="QI29"/>
  <c r="QI32"/>
  <c r="QI48"/>
  <c r="QI78"/>
  <c r="QI95"/>
  <c r="QI11"/>
  <c r="QI23"/>
  <c r="QI46"/>
  <c r="QI65"/>
  <c r="QI90"/>
  <c r="QL3" i="6"/>
  <c r="QK4"/>
  <c r="QI100" i="5"/>
  <c r="QH101"/>
  <c r="QH69"/>
  <c r="QI68"/>
  <c r="QH37"/>
  <c r="QI36"/>
  <c r="QH53"/>
  <c r="QI52"/>
  <c r="QJ5"/>
  <c r="QK4"/>
  <c r="QI84"/>
  <c r="QH85"/>
  <c r="QI20"/>
  <c r="QH21"/>
  <c r="QL2" i="2"/>
  <c r="QM3"/>
  <c r="QL4"/>
  <c r="QJ92" i="5" l="1"/>
  <c r="QJ95"/>
  <c r="QJ7"/>
  <c r="QJ70"/>
  <c r="QJ40"/>
  <c r="QJ73"/>
  <c r="QJ54"/>
  <c r="QJ16"/>
  <c r="QJ93"/>
  <c r="QJ48"/>
  <c r="QJ79"/>
  <c r="QJ61"/>
  <c r="QJ57"/>
  <c r="QJ50"/>
  <c r="QJ18"/>
  <c r="QJ103"/>
  <c r="QJ33"/>
  <c r="QJ27"/>
  <c r="QJ23"/>
  <c r="QJ42"/>
  <c r="QJ111"/>
  <c r="QJ78"/>
  <c r="QJ11"/>
  <c r="QJ58"/>
  <c r="QJ90"/>
  <c r="QJ26"/>
  <c r="QJ86"/>
  <c r="QJ13"/>
  <c r="QJ63"/>
  <c r="QJ105"/>
  <c r="QJ75"/>
  <c r="QJ29"/>
  <c r="QJ59"/>
  <c r="QJ98"/>
  <c r="QJ22"/>
  <c r="QJ41"/>
  <c r="QJ56"/>
  <c r="QJ76"/>
  <c r="QJ97"/>
  <c r="QJ9"/>
  <c r="QJ17"/>
  <c r="QJ43"/>
  <c r="QJ65"/>
  <c r="QJ80"/>
  <c r="QJ107"/>
  <c r="QJ31"/>
  <c r="QJ64"/>
  <c r="QJ109"/>
  <c r="QJ60"/>
  <c r="QJ10"/>
  <c r="QJ39"/>
  <c r="QJ88"/>
  <c r="QJ28"/>
  <c r="QJ6"/>
  <c r="QJ32"/>
  <c r="QJ81"/>
  <c r="QJ8"/>
  <c r="QJ24"/>
  <c r="QJ47"/>
  <c r="QJ66"/>
  <c r="QJ87"/>
  <c r="QJ106"/>
  <c r="QJ15"/>
  <c r="QJ34"/>
  <c r="QJ49"/>
  <c r="QJ82"/>
  <c r="QJ94"/>
  <c r="QJ114"/>
  <c r="QJ14"/>
  <c r="QJ72"/>
  <c r="QJ104"/>
  <c r="QJ45"/>
  <c r="QJ108"/>
  <c r="QJ30"/>
  <c r="QJ77"/>
  <c r="QJ113"/>
  <c r="QJ96"/>
  <c r="QJ46"/>
  <c r="QJ74"/>
  <c r="QJ112"/>
  <c r="QJ25"/>
  <c r="QJ44"/>
  <c r="QJ55"/>
  <c r="QJ89"/>
  <c r="QJ102"/>
  <c r="QJ12"/>
  <c r="QJ38"/>
  <c r="QJ62"/>
  <c r="QJ71"/>
  <c r="QJ91"/>
  <c r="QK2"/>
  <c r="QK106" s="1"/>
  <c r="QM3" i="6"/>
  <c r="QL4"/>
  <c r="QI53" i="5"/>
  <c r="QJ52"/>
  <c r="QJ68"/>
  <c r="QI69"/>
  <c r="QJ84"/>
  <c r="QI85"/>
  <c r="QI21"/>
  <c r="QJ20"/>
  <c r="QI37"/>
  <c r="QJ36"/>
  <c r="QJ100"/>
  <c r="QI101"/>
  <c r="QK5"/>
  <c r="QL4"/>
  <c r="QM2" i="2"/>
  <c r="QN3"/>
  <c r="QM4"/>
  <c r="QK65" i="5" l="1"/>
  <c r="QK48"/>
  <c r="QK102"/>
  <c r="QK32"/>
  <c r="QK107"/>
  <c r="QK105"/>
  <c r="QK25"/>
  <c r="QK42"/>
  <c r="QK40"/>
  <c r="QK12"/>
  <c r="QK93"/>
  <c r="QK96"/>
  <c r="QK10"/>
  <c r="QK88"/>
  <c r="QK72"/>
  <c r="QK47"/>
  <c r="QK108"/>
  <c r="QK86"/>
  <c r="QK70"/>
  <c r="QK31"/>
  <c r="QK45"/>
  <c r="QK113"/>
  <c r="QK41"/>
  <c r="QK112"/>
  <c r="QK46"/>
  <c r="QK75"/>
  <c r="QK14"/>
  <c r="QK26"/>
  <c r="QK9"/>
  <c r="QK44"/>
  <c r="QK80"/>
  <c r="QK17"/>
  <c r="QK43"/>
  <c r="QK63"/>
  <c r="QK64"/>
  <c r="QK91"/>
  <c r="QK111"/>
  <c r="QK15"/>
  <c r="QK33"/>
  <c r="QK79"/>
  <c r="QK28"/>
  <c r="QK24"/>
  <c r="QK50"/>
  <c r="QK78"/>
  <c r="QK71"/>
  <c r="QK29"/>
  <c r="QK74"/>
  <c r="QK110"/>
  <c r="QK22"/>
  <c r="QK34"/>
  <c r="QK61"/>
  <c r="QK90"/>
  <c r="QK103"/>
  <c r="QK13"/>
  <c r="QK39"/>
  <c r="QK57"/>
  <c r="QK114"/>
  <c r="QK89"/>
  <c r="QK82"/>
  <c r="QK27"/>
  <c r="QK98"/>
  <c r="QK11"/>
  <c r="QK56"/>
  <c r="QK7"/>
  <c r="QK49"/>
  <c r="QK8"/>
  <c r="QK55"/>
  <c r="QK87"/>
  <c r="QK54"/>
  <c r="QK73"/>
  <c r="QK23"/>
  <c r="QK66"/>
  <c r="QK97"/>
  <c r="QK16"/>
  <c r="QK38"/>
  <c r="QK62"/>
  <c r="QK76"/>
  <c r="QK94"/>
  <c r="QK6"/>
  <c r="QK18"/>
  <c r="QK59"/>
  <c r="QK81"/>
  <c r="QK104"/>
  <c r="QK30"/>
  <c r="QK60"/>
  <c r="QK92"/>
  <c r="QK58"/>
  <c r="QK77"/>
  <c r="QK95"/>
  <c r="QK109"/>
  <c r="QL2"/>
  <c r="QL108" s="1"/>
  <c r="QM4" i="6"/>
  <c r="QN3"/>
  <c r="QK52" i="5"/>
  <c r="QJ53"/>
  <c r="QK20"/>
  <c r="QJ21"/>
  <c r="QJ85"/>
  <c r="QK84"/>
  <c r="QJ101"/>
  <c r="QK100"/>
  <c r="QM4"/>
  <c r="QL5"/>
  <c r="QK36"/>
  <c r="QJ37"/>
  <c r="QK68"/>
  <c r="QJ69"/>
  <c r="QN2" i="2"/>
  <c r="QO3"/>
  <c r="QN4"/>
  <c r="QL40" i="5" l="1"/>
  <c r="QL46"/>
  <c r="QL104"/>
  <c r="QL57"/>
  <c r="QL113"/>
  <c r="QL71"/>
  <c r="QL111"/>
  <c r="QL109"/>
  <c r="QL44"/>
  <c r="QL60"/>
  <c r="QL79"/>
  <c r="QL54"/>
  <c r="QL14"/>
  <c r="QL29"/>
  <c r="QL93"/>
  <c r="QL97"/>
  <c r="QL65"/>
  <c r="QL39"/>
  <c r="QL94"/>
  <c r="QL31"/>
  <c r="QL59"/>
  <c r="QL24"/>
  <c r="QL80"/>
  <c r="QL58"/>
  <c r="QL78"/>
  <c r="QL48"/>
  <c r="QL6"/>
  <c r="QL89"/>
  <c r="QL13"/>
  <c r="QL43"/>
  <c r="QL63"/>
  <c r="QL74"/>
  <c r="QL96"/>
  <c r="QL114"/>
  <c r="QL28"/>
  <c r="QL38"/>
  <c r="QL62"/>
  <c r="QL77"/>
  <c r="QL102"/>
  <c r="QL8"/>
  <c r="QL23"/>
  <c r="QL30"/>
  <c r="QL61"/>
  <c r="QL86"/>
  <c r="QL103"/>
  <c r="QL47"/>
  <c r="QL18"/>
  <c r="QL92"/>
  <c r="QL45"/>
  <c r="QL11"/>
  <c r="QL15"/>
  <c r="QL41"/>
  <c r="QL64"/>
  <c r="QL82"/>
  <c r="QL105"/>
  <c r="QL9"/>
  <c r="QL33"/>
  <c r="QL56"/>
  <c r="QL73"/>
  <c r="QL88"/>
  <c r="QL110"/>
  <c r="QL25"/>
  <c r="QL32"/>
  <c r="QL55"/>
  <c r="QL75"/>
  <c r="QL91"/>
  <c r="QL112"/>
  <c r="QM2"/>
  <c r="QM109" s="1"/>
  <c r="QL87"/>
  <c r="QL16"/>
  <c r="QL17"/>
  <c r="QL95"/>
  <c r="QL72"/>
  <c r="QL22"/>
  <c r="QL106"/>
  <c r="QL12"/>
  <c r="QL42"/>
  <c r="QL50"/>
  <c r="QL76"/>
  <c r="QL98"/>
  <c r="QL7"/>
  <c r="QL27"/>
  <c r="QL34"/>
  <c r="QL70"/>
  <c r="QL90"/>
  <c r="QL107"/>
  <c r="QL10"/>
  <c r="QL26"/>
  <c r="QL49"/>
  <c r="QL66"/>
  <c r="QL81"/>
  <c r="QO3" i="6"/>
  <c r="QN4"/>
  <c r="QL20" i="5"/>
  <c r="QK21"/>
  <c r="QN4"/>
  <c r="QM5"/>
  <c r="QK85"/>
  <c r="QL84"/>
  <c r="QL36"/>
  <c r="QK37"/>
  <c r="QK69"/>
  <c r="QL68"/>
  <c r="QK101"/>
  <c r="QL100"/>
  <c r="QK53"/>
  <c r="QL52"/>
  <c r="QO2" i="2"/>
  <c r="QP3"/>
  <c r="QO4"/>
  <c r="QM39" i="5" l="1"/>
  <c r="QM54"/>
  <c r="QM110"/>
  <c r="QM17"/>
  <c r="QM41"/>
  <c r="QM75"/>
  <c r="QM9"/>
  <c r="QM80"/>
  <c r="QM49"/>
  <c r="QM43"/>
  <c r="QM58"/>
  <c r="QM31"/>
  <c r="QM22"/>
  <c r="QM111"/>
  <c r="QM102"/>
  <c r="QM89"/>
  <c r="QM28"/>
  <c r="QM104"/>
  <c r="QM73"/>
  <c r="QM81"/>
  <c r="QM92"/>
  <c r="QM63"/>
  <c r="QM33"/>
  <c r="QM14"/>
  <c r="QM70"/>
  <c r="QM8"/>
  <c r="QM87"/>
  <c r="QM59"/>
  <c r="QM6"/>
  <c r="QM27"/>
  <c r="QM50"/>
  <c r="QM72"/>
  <c r="QM82"/>
  <c r="QM108"/>
  <c r="QM25"/>
  <c r="QM44"/>
  <c r="QM48"/>
  <c r="QM74"/>
  <c r="QM96"/>
  <c r="QM7"/>
  <c r="QM16"/>
  <c r="QM42"/>
  <c r="QM62"/>
  <c r="QM86"/>
  <c r="QM106"/>
  <c r="QM30"/>
  <c r="QM94"/>
  <c r="QM57"/>
  <c r="QM38"/>
  <c r="QM13"/>
  <c r="QM103"/>
  <c r="QM29"/>
  <c r="QM32"/>
  <c r="QM55"/>
  <c r="QM78"/>
  <c r="QM95"/>
  <c r="QM11"/>
  <c r="QM23"/>
  <c r="QM46"/>
  <c r="QM65"/>
  <c r="QM90"/>
  <c r="QM107"/>
  <c r="QM18"/>
  <c r="QM40"/>
  <c r="QM71"/>
  <c r="QM79"/>
  <c r="QM97"/>
  <c r="QM114"/>
  <c r="QM113"/>
  <c r="QM60"/>
  <c r="QM10"/>
  <c r="QM12"/>
  <c r="QM105"/>
  <c r="QM77"/>
  <c r="QM26"/>
  <c r="QM45"/>
  <c r="QM56"/>
  <c r="QM76"/>
  <c r="QM91"/>
  <c r="QM112"/>
  <c r="QM24"/>
  <c r="QM47"/>
  <c r="QM64"/>
  <c r="QM88"/>
  <c r="QM98"/>
  <c r="QM15"/>
  <c r="QM34"/>
  <c r="QM61"/>
  <c r="QM66"/>
  <c r="QM93"/>
  <c r="QN2"/>
  <c r="QN105" s="1"/>
  <c r="QO4" i="6"/>
  <c r="QP3"/>
  <c r="QL37" i="5"/>
  <c r="QM36"/>
  <c r="QN5"/>
  <c r="QO4"/>
  <c r="QM52"/>
  <c r="QL53"/>
  <c r="QL69"/>
  <c r="QM68"/>
  <c r="QL85"/>
  <c r="QM84"/>
  <c r="QM100"/>
  <c r="QL101"/>
  <c r="QM20"/>
  <c r="QL21"/>
  <c r="QP2" i="2"/>
  <c r="QQ3"/>
  <c r="QP4"/>
  <c r="QN45" i="5" l="1"/>
  <c r="QN24"/>
  <c r="QN32"/>
  <c r="QN10"/>
  <c r="QN40"/>
  <c r="QN81"/>
  <c r="QN75"/>
  <c r="QN74"/>
  <c r="QN48"/>
  <c r="QN13"/>
  <c r="QN6"/>
  <c r="QN102"/>
  <c r="QN93"/>
  <c r="QN18"/>
  <c r="QN103"/>
  <c r="QN73"/>
  <c r="QN44"/>
  <c r="QN98"/>
  <c r="QN106"/>
  <c r="QN78"/>
  <c r="QN39"/>
  <c r="QN59"/>
  <c r="QN71"/>
  <c r="QN26"/>
  <c r="QN56"/>
  <c r="QN96"/>
  <c r="QN42"/>
  <c r="QN8"/>
  <c r="QN47"/>
  <c r="QN87"/>
  <c r="QN12"/>
  <c r="QN38"/>
  <c r="QN62"/>
  <c r="QN64"/>
  <c r="QN91"/>
  <c r="QN110"/>
  <c r="QN27"/>
  <c r="QN30"/>
  <c r="QN60"/>
  <c r="QN90"/>
  <c r="QN29"/>
  <c r="QN112"/>
  <c r="QN23"/>
  <c r="QN50"/>
  <c r="QN92"/>
  <c r="QN65"/>
  <c r="QN7"/>
  <c r="QN54"/>
  <c r="QN86"/>
  <c r="QN16"/>
  <c r="QN111"/>
  <c r="QN41"/>
  <c r="QN82"/>
  <c r="QN9"/>
  <c r="QN17"/>
  <c r="QN43"/>
  <c r="QN72"/>
  <c r="QN80"/>
  <c r="QN107"/>
  <c r="QN11"/>
  <c r="QN31"/>
  <c r="QN58"/>
  <c r="QN88"/>
  <c r="QN46"/>
  <c r="QN70"/>
  <c r="QN25"/>
  <c r="QN89"/>
  <c r="QN28"/>
  <c r="QN66"/>
  <c r="QN109"/>
  <c r="QN55"/>
  <c r="QN22"/>
  <c r="QN49"/>
  <c r="QN97"/>
  <c r="QN15"/>
  <c r="QN34"/>
  <c r="QN61"/>
  <c r="QN76"/>
  <c r="QN94"/>
  <c r="QN114"/>
  <c r="QN14"/>
  <c r="QN33"/>
  <c r="QN63"/>
  <c r="QN104"/>
  <c r="QN79"/>
  <c r="QN113"/>
  <c r="QN57"/>
  <c r="QN77"/>
  <c r="QN95"/>
  <c r="QO2"/>
  <c r="QO105" s="1"/>
  <c r="QN108"/>
  <c r="QP4" i="6"/>
  <c r="QQ3"/>
  <c r="QN20" i="5"/>
  <c r="QM21"/>
  <c r="QM69"/>
  <c r="QN68"/>
  <c r="QP4"/>
  <c r="QO5"/>
  <c r="QN100"/>
  <c r="QM101"/>
  <c r="QM85"/>
  <c r="QN84"/>
  <c r="QN52"/>
  <c r="QM53"/>
  <c r="QN36"/>
  <c r="QM37"/>
  <c r="QQ2" i="2"/>
  <c r="QR3"/>
  <c r="QQ4"/>
  <c r="QO23" i="5" l="1"/>
  <c r="QO41"/>
  <c r="QO61"/>
  <c r="QO88"/>
  <c r="QO7"/>
  <c r="QO15"/>
  <c r="QO56"/>
  <c r="QO40"/>
  <c r="QO9"/>
  <c r="QO111"/>
  <c r="QO104"/>
  <c r="QO108"/>
  <c r="QO80"/>
  <c r="QO82"/>
  <c r="QO64"/>
  <c r="QO86"/>
  <c r="QO43"/>
  <c r="QO30"/>
  <c r="QO14"/>
  <c r="QO11"/>
  <c r="QO89"/>
  <c r="QO45"/>
  <c r="QO46"/>
  <c r="QO97"/>
  <c r="QO70"/>
  <c r="QO24"/>
  <c r="QO54"/>
  <c r="QO93"/>
  <c r="QO29"/>
  <c r="QO10"/>
  <c r="QO107"/>
  <c r="QO34"/>
  <c r="QO90"/>
  <c r="QO6"/>
  <c r="QO18"/>
  <c r="QO33"/>
  <c r="QO60"/>
  <c r="QO81"/>
  <c r="QO106"/>
  <c r="QO8"/>
  <c r="QO32"/>
  <c r="QO55"/>
  <c r="QO72"/>
  <c r="QO87"/>
  <c r="QO25"/>
  <c r="QO94"/>
  <c r="QO47"/>
  <c r="QO71"/>
  <c r="QO112"/>
  <c r="QO75"/>
  <c r="QO73"/>
  <c r="QO22"/>
  <c r="QO66"/>
  <c r="QO103"/>
  <c r="QO12"/>
  <c r="QO38"/>
  <c r="QO62"/>
  <c r="QO77"/>
  <c r="QO95"/>
  <c r="QO114"/>
  <c r="QO27"/>
  <c r="QO48"/>
  <c r="QO57"/>
  <c r="QO79"/>
  <c r="QO113"/>
  <c r="QO65"/>
  <c r="QO44"/>
  <c r="QO16"/>
  <c r="QO76"/>
  <c r="QO26"/>
  <c r="QO49"/>
  <c r="QO102"/>
  <c r="QO50"/>
  <c r="QO42"/>
  <c r="QO17"/>
  <c r="QO63"/>
  <c r="QO91"/>
  <c r="QO13"/>
  <c r="QO39"/>
  <c r="QO59"/>
  <c r="QO74"/>
  <c r="QO92"/>
  <c r="QO109"/>
  <c r="QO28"/>
  <c r="QO31"/>
  <c r="QO58"/>
  <c r="QO78"/>
  <c r="QO96"/>
  <c r="QO98"/>
  <c r="QP2"/>
  <c r="QP104" s="1"/>
  <c r="QO110"/>
  <c r="QQ4" i="6"/>
  <c r="QR3"/>
  <c r="QN69" i="5"/>
  <c r="QO68"/>
  <c r="QO84"/>
  <c r="QN85"/>
  <c r="QN37"/>
  <c r="QO36"/>
  <c r="QO52"/>
  <c r="QN53"/>
  <c r="QN101"/>
  <c r="QO100"/>
  <c r="QQ4"/>
  <c r="QP5"/>
  <c r="QO20"/>
  <c r="QN21"/>
  <c r="QR2" i="2"/>
  <c r="QS3"/>
  <c r="QR4"/>
  <c r="QP62" i="5" l="1"/>
  <c r="QP73"/>
  <c r="QP96"/>
  <c r="QP112"/>
  <c r="QP32"/>
  <c r="QP33"/>
  <c r="QP110"/>
  <c r="QP75"/>
  <c r="QP46"/>
  <c r="QP11"/>
  <c r="QP60"/>
  <c r="QP9"/>
  <c r="QP88"/>
  <c r="QP48"/>
  <c r="QP16"/>
  <c r="QP59"/>
  <c r="QP82"/>
  <c r="QP56"/>
  <c r="QP25"/>
  <c r="QP91"/>
  <c r="QP50"/>
  <c r="QP43"/>
  <c r="QP74"/>
  <c r="QP65"/>
  <c r="QP15"/>
  <c r="QP107"/>
  <c r="QP76"/>
  <c r="QP29"/>
  <c r="QP39"/>
  <c r="QP55"/>
  <c r="QP79"/>
  <c r="QP97"/>
  <c r="QP113"/>
  <c r="QP24"/>
  <c r="QP31"/>
  <c r="QP54"/>
  <c r="QP77"/>
  <c r="QP94"/>
  <c r="QP6"/>
  <c r="QP22"/>
  <c r="QP45"/>
  <c r="QP71"/>
  <c r="QP13"/>
  <c r="QP40"/>
  <c r="QP109"/>
  <c r="QP64"/>
  <c r="QP42"/>
  <c r="QP7"/>
  <c r="QP27"/>
  <c r="QP34"/>
  <c r="QP61"/>
  <c r="QP90"/>
  <c r="QP105"/>
  <c r="QP10"/>
  <c r="QP26"/>
  <c r="QP49"/>
  <c r="QP66"/>
  <c r="QP81"/>
  <c r="QP108"/>
  <c r="QP17"/>
  <c r="QP47"/>
  <c r="QP63"/>
  <c r="QP89"/>
  <c r="QP114"/>
  <c r="QP14"/>
  <c r="QP93"/>
  <c r="QP41"/>
  <c r="QP12"/>
  <c r="QP98"/>
  <c r="QP28"/>
  <c r="QP38"/>
  <c r="QP58"/>
  <c r="QP80"/>
  <c r="QP102"/>
  <c r="QP8"/>
  <c r="QP23"/>
  <c r="QP30"/>
  <c r="QP57"/>
  <c r="QP86"/>
  <c r="QP103"/>
  <c r="QP18"/>
  <c r="QP44"/>
  <c r="QP70"/>
  <c r="QP72"/>
  <c r="QP87"/>
  <c r="QP78"/>
  <c r="QP111"/>
  <c r="QP95"/>
  <c r="QP92"/>
  <c r="QP106"/>
  <c r="QQ2"/>
  <c r="QQ110" s="1"/>
  <c r="QR4" i="6"/>
  <c r="QS3"/>
  <c r="QP52" i="5"/>
  <c r="QO53"/>
  <c r="QO85"/>
  <c r="QP84"/>
  <c r="QO101"/>
  <c r="QP100"/>
  <c r="QP36"/>
  <c r="QO37"/>
  <c r="QP68"/>
  <c r="QO69"/>
  <c r="QP20"/>
  <c r="QO21"/>
  <c r="QR4"/>
  <c r="QQ5"/>
  <c r="QS2" i="2"/>
  <c r="QT3"/>
  <c r="QS4"/>
  <c r="QQ108" i="5" l="1"/>
  <c r="QQ11"/>
  <c r="QQ13"/>
  <c r="QQ48"/>
  <c r="QQ90"/>
  <c r="QQ80"/>
  <c r="QQ23"/>
  <c r="QQ107"/>
  <c r="QQ75"/>
  <c r="QQ39"/>
  <c r="QQ58"/>
  <c r="QQ56"/>
  <c r="QQ65"/>
  <c r="QQ40"/>
  <c r="QQ114"/>
  <c r="QQ78"/>
  <c r="QQ27"/>
  <c r="QQ74"/>
  <c r="QQ46"/>
  <c r="QQ18"/>
  <c r="QQ97"/>
  <c r="QQ63"/>
  <c r="QQ6"/>
  <c r="QQ104"/>
  <c r="QQ29"/>
  <c r="QQ95"/>
  <c r="QQ76"/>
  <c r="QQ22"/>
  <c r="QQ41"/>
  <c r="QQ49"/>
  <c r="QQ73"/>
  <c r="QQ92"/>
  <c r="QQ111"/>
  <c r="QQ17"/>
  <c r="QQ43"/>
  <c r="QQ71"/>
  <c r="QQ77"/>
  <c r="QQ102"/>
  <c r="QQ8"/>
  <c r="QQ12"/>
  <c r="QQ38"/>
  <c r="QQ62"/>
  <c r="QQ87"/>
  <c r="QQ106"/>
  <c r="QQ82"/>
  <c r="QQ31"/>
  <c r="QQ59"/>
  <c r="QQ45"/>
  <c r="QQ112"/>
  <c r="QQ24"/>
  <c r="QQ47"/>
  <c r="QQ54"/>
  <c r="QQ88"/>
  <c r="QQ98"/>
  <c r="QQ15"/>
  <c r="QQ34"/>
  <c r="QQ61"/>
  <c r="QQ66"/>
  <c r="QQ93"/>
  <c r="QQ109"/>
  <c r="QQ14"/>
  <c r="QQ33"/>
  <c r="QQ60"/>
  <c r="QQ81"/>
  <c r="QQ94"/>
  <c r="QQ113"/>
  <c r="QR2"/>
  <c r="QR108" s="1"/>
  <c r="QQ103"/>
  <c r="QQ28"/>
  <c r="QQ72"/>
  <c r="QQ50"/>
  <c r="QQ9"/>
  <c r="QQ32"/>
  <c r="QQ26"/>
  <c r="QQ91"/>
  <c r="QQ25"/>
  <c r="QQ44"/>
  <c r="QQ55"/>
  <c r="QQ79"/>
  <c r="QQ96"/>
  <c r="QQ7"/>
  <c r="QQ16"/>
  <c r="QQ42"/>
  <c r="QQ64"/>
  <c r="QQ86"/>
  <c r="QQ105"/>
  <c r="QQ10"/>
  <c r="QQ30"/>
  <c r="QQ57"/>
  <c r="QQ70"/>
  <c r="QQ89"/>
  <c r="QT3" i="6"/>
  <c r="QS4"/>
  <c r="QQ20" i="5"/>
  <c r="QP21"/>
  <c r="QQ36"/>
  <c r="QP37"/>
  <c r="QQ52"/>
  <c r="QP53"/>
  <c r="QS4"/>
  <c r="QR5"/>
  <c r="QP101"/>
  <c r="QQ100"/>
  <c r="QQ84"/>
  <c r="QP85"/>
  <c r="QQ68"/>
  <c r="QP69"/>
  <c r="QT2" i="2"/>
  <c r="QU3"/>
  <c r="QT4"/>
  <c r="QR41" i="5" l="1"/>
  <c r="QR87"/>
  <c r="QR114"/>
  <c r="QR17"/>
  <c r="QR62"/>
  <c r="QR31"/>
  <c r="QR44"/>
  <c r="QR58"/>
  <c r="QR43"/>
  <c r="QR12"/>
  <c r="QR109"/>
  <c r="QR89"/>
  <c r="QR11"/>
  <c r="QR23"/>
  <c r="QR50"/>
  <c r="QR24"/>
  <c r="QR91"/>
  <c r="QR90"/>
  <c r="QR92"/>
  <c r="QR64"/>
  <c r="QR46"/>
  <c r="QR74"/>
  <c r="QR47"/>
  <c r="QR97"/>
  <c r="QR63"/>
  <c r="QR16"/>
  <c r="QR72"/>
  <c r="QR93"/>
  <c r="QR65"/>
  <c r="QR61"/>
  <c r="QR18"/>
  <c r="QR60"/>
  <c r="QR103"/>
  <c r="QR27"/>
  <c r="QR30"/>
  <c r="QR57"/>
  <c r="QR77"/>
  <c r="QR95"/>
  <c r="QR113"/>
  <c r="QR26"/>
  <c r="QR45"/>
  <c r="QR49"/>
  <c r="QR79"/>
  <c r="QR96"/>
  <c r="QR22"/>
  <c r="QR75"/>
  <c r="QR34"/>
  <c r="QR107"/>
  <c r="QR42"/>
  <c r="QR70"/>
  <c r="QR111"/>
  <c r="QR9"/>
  <c r="QR94"/>
  <c r="QR40"/>
  <c r="QR78"/>
  <c r="QR10"/>
  <c r="QR13"/>
  <c r="QR39"/>
  <c r="QR59"/>
  <c r="QR88"/>
  <c r="QR105"/>
  <c r="QR7"/>
  <c r="QR28"/>
  <c r="QR54"/>
  <c r="QR73"/>
  <c r="QR86"/>
  <c r="QR112"/>
  <c r="QR8"/>
  <c r="QR66"/>
  <c r="QR15"/>
  <c r="QR80"/>
  <c r="QR25"/>
  <c r="QR48"/>
  <c r="QR102"/>
  <c r="QR106"/>
  <c r="QR76"/>
  <c r="QR38"/>
  <c r="QR71"/>
  <c r="QR110"/>
  <c r="QR14"/>
  <c r="QR33"/>
  <c r="QR56"/>
  <c r="QR82"/>
  <c r="QR104"/>
  <c r="QR6"/>
  <c r="QR29"/>
  <c r="QR32"/>
  <c r="QR55"/>
  <c r="QR81"/>
  <c r="QR98"/>
  <c r="QS2"/>
  <c r="QS102" s="1"/>
  <c r="QT4" i="6"/>
  <c r="QU3"/>
  <c r="QR84" i="5"/>
  <c r="QQ85"/>
  <c r="QR36"/>
  <c r="QQ37"/>
  <c r="QR68"/>
  <c r="QQ69"/>
  <c r="QR100"/>
  <c r="QQ101"/>
  <c r="QQ53"/>
  <c r="QR52"/>
  <c r="QQ21"/>
  <c r="QR20"/>
  <c r="QT4"/>
  <c r="QS5"/>
  <c r="QU2" i="2"/>
  <c r="QV3"/>
  <c r="QU4"/>
  <c r="QS34" i="5" l="1"/>
  <c r="QS106"/>
  <c r="QS17"/>
  <c r="QS42"/>
  <c r="QS113"/>
  <c r="QS79"/>
  <c r="QS41"/>
  <c r="QS72"/>
  <c r="QS50"/>
  <c r="QS49"/>
  <c r="QS6"/>
  <c r="QS31"/>
  <c r="QS23"/>
  <c r="QS111"/>
  <c r="QS16"/>
  <c r="QS94"/>
  <c r="QS39"/>
  <c r="QS66"/>
  <c r="QS78"/>
  <c r="QS97"/>
  <c r="QS64"/>
  <c r="QS109"/>
  <c r="QS77"/>
  <c r="QS103"/>
  <c r="QS33"/>
  <c r="QS58"/>
  <c r="QS46"/>
  <c r="QS76"/>
  <c r="QS18"/>
  <c r="QS28"/>
  <c r="QS96"/>
  <c r="QS57"/>
  <c r="QS63"/>
  <c r="QS15"/>
  <c r="QS92"/>
  <c r="QS25"/>
  <c r="QS70"/>
  <c r="QS107"/>
  <c r="QS90"/>
  <c r="QS73"/>
  <c r="QS12"/>
  <c r="QS62"/>
  <c r="QS95"/>
  <c r="QS8"/>
  <c r="QS32"/>
  <c r="QS55"/>
  <c r="QS65"/>
  <c r="QS87"/>
  <c r="QS110"/>
  <c r="QS24"/>
  <c r="QS47"/>
  <c r="QS54"/>
  <c r="QS71"/>
  <c r="QS93"/>
  <c r="QS112"/>
  <c r="QT2"/>
  <c r="QT109" s="1"/>
  <c r="QS81"/>
  <c r="QS11"/>
  <c r="QS14"/>
  <c r="QS48"/>
  <c r="QS60"/>
  <c r="QS89"/>
  <c r="QS105"/>
  <c r="QS9"/>
  <c r="QS29"/>
  <c r="QS44"/>
  <c r="QS74"/>
  <c r="QS80"/>
  <c r="QS108"/>
  <c r="QS22"/>
  <c r="QS91"/>
  <c r="QS59"/>
  <c r="QS10"/>
  <c r="QS40"/>
  <c r="QS88"/>
  <c r="QS43"/>
  <c r="QS13"/>
  <c r="QS104"/>
  <c r="QS38"/>
  <c r="QS86"/>
  <c r="QS114"/>
  <c r="QS27"/>
  <c r="QS30"/>
  <c r="QS61"/>
  <c r="QS75"/>
  <c r="QS98"/>
  <c r="QS7"/>
  <c r="QS26"/>
  <c r="QS45"/>
  <c r="QS56"/>
  <c r="QS82"/>
  <c r="QV3" i="6"/>
  <c r="QU4"/>
  <c r="QS52" i="5"/>
  <c r="QR53"/>
  <c r="QS100"/>
  <c r="QR101"/>
  <c r="QR37"/>
  <c r="QS36"/>
  <c r="QU4"/>
  <c r="QT5"/>
  <c r="QS20"/>
  <c r="QR21"/>
  <c r="QR69"/>
  <c r="QS68"/>
  <c r="QS84"/>
  <c r="QR85"/>
  <c r="QV2" i="2"/>
  <c r="QW3"/>
  <c r="QV4"/>
  <c r="QT105" i="5" l="1"/>
  <c r="QT23"/>
  <c r="QT72"/>
  <c r="QT103"/>
  <c r="QT42"/>
  <c r="QT76"/>
  <c r="QT30"/>
  <c r="QT18"/>
  <c r="QT92"/>
  <c r="QT62"/>
  <c r="QT27"/>
  <c r="QT8"/>
  <c r="QT86"/>
  <c r="QT48"/>
  <c r="QT12"/>
  <c r="QT98"/>
  <c r="QT56"/>
  <c r="QT59"/>
  <c r="QT57"/>
  <c r="QT44"/>
  <c r="QT111"/>
  <c r="QT80"/>
  <c r="QT88"/>
  <c r="QT33"/>
  <c r="QT34"/>
  <c r="QT28"/>
  <c r="QT102"/>
  <c r="QT79"/>
  <c r="QT10"/>
  <c r="QT26"/>
  <c r="QT49"/>
  <c r="QT66"/>
  <c r="QT81"/>
  <c r="QT108"/>
  <c r="QT17"/>
  <c r="QT47"/>
  <c r="QT70"/>
  <c r="QT78"/>
  <c r="QT95"/>
  <c r="QT11"/>
  <c r="QT15"/>
  <c r="QT41"/>
  <c r="QT64"/>
  <c r="QT82"/>
  <c r="QT107"/>
  <c r="QT73"/>
  <c r="QT7"/>
  <c r="QT90"/>
  <c r="QT58"/>
  <c r="QT39"/>
  <c r="QT113"/>
  <c r="QT24"/>
  <c r="QT31"/>
  <c r="QT54"/>
  <c r="QT77"/>
  <c r="QT94"/>
  <c r="QT6"/>
  <c r="QT22"/>
  <c r="QT45"/>
  <c r="QT71"/>
  <c r="QT89"/>
  <c r="QT106"/>
  <c r="QT13"/>
  <c r="QT43"/>
  <c r="QT63"/>
  <c r="QT74"/>
  <c r="QT96"/>
  <c r="QT114"/>
  <c r="QT9"/>
  <c r="QT110"/>
  <c r="QT61"/>
  <c r="QT38"/>
  <c r="QT29"/>
  <c r="QT97"/>
  <c r="QT25"/>
  <c r="QT32"/>
  <c r="QT55"/>
  <c r="QT75"/>
  <c r="QT91"/>
  <c r="QT112"/>
  <c r="QT16"/>
  <c r="QT46"/>
  <c r="QT50"/>
  <c r="QT87"/>
  <c r="QT104"/>
  <c r="QT14"/>
  <c r="QT40"/>
  <c r="QT60"/>
  <c r="QT65"/>
  <c r="QT93"/>
  <c r="QU2"/>
  <c r="QU104" s="1"/>
  <c r="QW3" i="6"/>
  <c r="QV4"/>
  <c r="QU5" i="5"/>
  <c r="QV4"/>
  <c r="QS101"/>
  <c r="QT100"/>
  <c r="QS85"/>
  <c r="QT84"/>
  <c r="QS21"/>
  <c r="QT20"/>
  <c r="QT36"/>
  <c r="QS37"/>
  <c r="QT68"/>
  <c r="QS69"/>
  <c r="QS53"/>
  <c r="QT52"/>
  <c r="QW2" i="2"/>
  <c r="QX3"/>
  <c r="QW4"/>
  <c r="QU47" i="5" l="1"/>
  <c r="QU65"/>
  <c r="QU33"/>
  <c r="QU66"/>
  <c r="QU96"/>
  <c r="QU15"/>
  <c r="QU93"/>
  <c r="QU56"/>
  <c r="QU29"/>
  <c r="QU111"/>
  <c r="QU94"/>
  <c r="QU72"/>
  <c r="QU113"/>
  <c r="QU61"/>
  <c r="QU14"/>
  <c r="QU41"/>
  <c r="QU34"/>
  <c r="QU109"/>
  <c r="QU75"/>
  <c r="QU32"/>
  <c r="QU24"/>
  <c r="QU88"/>
  <c r="QU44"/>
  <c r="QU64"/>
  <c r="QU11"/>
  <c r="QU90"/>
  <c r="QU18"/>
  <c r="QU40"/>
  <c r="QU60"/>
  <c r="QU79"/>
  <c r="QU97"/>
  <c r="QU114"/>
  <c r="QU13"/>
  <c r="QU39"/>
  <c r="QU59"/>
  <c r="QU78"/>
  <c r="QU103"/>
  <c r="QU9"/>
  <c r="QU28"/>
  <c r="QU50"/>
  <c r="QU76"/>
  <c r="QU48"/>
  <c r="QU22"/>
  <c r="QU46"/>
  <c r="QU7"/>
  <c r="QU16"/>
  <c r="QU42"/>
  <c r="QU71"/>
  <c r="QU86"/>
  <c r="QU105"/>
  <c r="QU10"/>
  <c r="QU30"/>
  <c r="QU57"/>
  <c r="QU70"/>
  <c r="QU89"/>
  <c r="QU110"/>
  <c r="QU26"/>
  <c r="QU45"/>
  <c r="QU55"/>
  <c r="QU112"/>
  <c r="QU25"/>
  <c r="QU92"/>
  <c r="QU54"/>
  <c r="QU98"/>
  <c r="QU81"/>
  <c r="QU73"/>
  <c r="QU23"/>
  <c r="QU106"/>
  <c r="QU17"/>
  <c r="QU43"/>
  <c r="QU63"/>
  <c r="QU77"/>
  <c r="QU102"/>
  <c r="QU8"/>
  <c r="QU12"/>
  <c r="QU38"/>
  <c r="QU62"/>
  <c r="QU87"/>
  <c r="QU108"/>
  <c r="QU6"/>
  <c r="QU27"/>
  <c r="QU49"/>
  <c r="QU74"/>
  <c r="QU82"/>
  <c r="QU31"/>
  <c r="QU58"/>
  <c r="QU80"/>
  <c r="QU95"/>
  <c r="QU91"/>
  <c r="QU107"/>
  <c r="QV2"/>
  <c r="QV106" s="1"/>
  <c r="QW4" i="6"/>
  <c r="QX3"/>
  <c r="QT21" i="5"/>
  <c r="QU20"/>
  <c r="QU100"/>
  <c r="QT101"/>
  <c r="QU36"/>
  <c r="QT37"/>
  <c r="QT53"/>
  <c r="QU52"/>
  <c r="QT85"/>
  <c r="QU84"/>
  <c r="QT69"/>
  <c r="QU68"/>
  <c r="QW4"/>
  <c r="QV5"/>
  <c r="QX2" i="2"/>
  <c r="QY3"/>
  <c r="QX4"/>
  <c r="QV15" i="5" l="1"/>
  <c r="QV66"/>
  <c r="QV57"/>
  <c r="QV12"/>
  <c r="QV94"/>
  <c r="QV95"/>
  <c r="QV86"/>
  <c r="QV33"/>
  <c r="QV72"/>
  <c r="QV78"/>
  <c r="QV54"/>
  <c r="QV11"/>
  <c r="QV60"/>
  <c r="QV7"/>
  <c r="QV41"/>
  <c r="QV22"/>
  <c r="QV62"/>
  <c r="QV61"/>
  <c r="QV27"/>
  <c r="QV28"/>
  <c r="QV108"/>
  <c r="QV75"/>
  <c r="QV97"/>
  <c r="QV64"/>
  <c r="QV31"/>
  <c r="QV104"/>
  <c r="QV17"/>
  <c r="QV59"/>
  <c r="QV107"/>
  <c r="QV82"/>
  <c r="QV73"/>
  <c r="QV13"/>
  <c r="QV55"/>
  <c r="QV105"/>
  <c r="QV23"/>
  <c r="QV46"/>
  <c r="QV50"/>
  <c r="QV70"/>
  <c r="QV92"/>
  <c r="QV112"/>
  <c r="QV25"/>
  <c r="QV44"/>
  <c r="QV65"/>
  <c r="QV89"/>
  <c r="QV102"/>
  <c r="QV40"/>
  <c r="QV103"/>
  <c r="QV56"/>
  <c r="QV9"/>
  <c r="QV43"/>
  <c r="QV80"/>
  <c r="QV38"/>
  <c r="QV14"/>
  <c r="QV10"/>
  <c r="QV39"/>
  <c r="QV88"/>
  <c r="QV6"/>
  <c r="QV29"/>
  <c r="QV32"/>
  <c r="QV48"/>
  <c r="QV81"/>
  <c r="QV98"/>
  <c r="QV16"/>
  <c r="QV42"/>
  <c r="QV74"/>
  <c r="QV71"/>
  <c r="QV93"/>
  <c r="QV111"/>
  <c r="QW2"/>
  <c r="QW107" s="1"/>
  <c r="QV18"/>
  <c r="QV91"/>
  <c r="QV58"/>
  <c r="QV109"/>
  <c r="QV34"/>
  <c r="QV76"/>
  <c r="QV114"/>
  <c r="QV110"/>
  <c r="QV90"/>
  <c r="QV30"/>
  <c r="QV77"/>
  <c r="QV113"/>
  <c r="QV26"/>
  <c r="QV45"/>
  <c r="QV49"/>
  <c r="QV79"/>
  <c r="QV96"/>
  <c r="QV8"/>
  <c r="QV24"/>
  <c r="QV47"/>
  <c r="QV63"/>
  <c r="QV87"/>
  <c r="QY3" i="6"/>
  <c r="QX4"/>
  <c r="QX4" i="5"/>
  <c r="QW5"/>
  <c r="QV68"/>
  <c r="QU69"/>
  <c r="QU53"/>
  <c r="QV52"/>
  <c r="QU101"/>
  <c r="QV100"/>
  <c r="QV84"/>
  <c r="QU85"/>
  <c r="QU21"/>
  <c r="QV20"/>
  <c r="QU37"/>
  <c r="QV36"/>
  <c r="QY2" i="2"/>
  <c r="QZ3"/>
  <c r="QY4"/>
  <c r="QW58" i="5" l="1"/>
  <c r="QW87"/>
  <c r="QW78"/>
  <c r="QW42"/>
  <c r="QW65"/>
  <c r="QW15"/>
  <c r="QW31"/>
  <c r="QW9"/>
  <c r="QW80"/>
  <c r="QW62"/>
  <c r="QW28"/>
  <c r="QW104"/>
  <c r="QW55"/>
  <c r="QW48"/>
  <c r="QW16"/>
  <c r="QW94"/>
  <c r="QW73"/>
  <c r="QW61"/>
  <c r="QW8"/>
  <c r="QW29"/>
  <c r="QW110"/>
  <c r="QW86"/>
  <c r="QW12"/>
  <c r="QW77"/>
  <c r="QW14"/>
  <c r="QW96"/>
  <c r="QW39"/>
  <c r="QW74"/>
  <c r="QW109"/>
  <c r="QW81"/>
  <c r="QW54"/>
  <c r="QW27"/>
  <c r="QW57"/>
  <c r="QW98"/>
  <c r="QW24"/>
  <c r="QW47"/>
  <c r="QW66"/>
  <c r="QW71"/>
  <c r="QW93"/>
  <c r="QW112"/>
  <c r="QW22"/>
  <c r="QW41"/>
  <c r="QW49"/>
  <c r="QW90"/>
  <c r="QW103"/>
  <c r="QX2"/>
  <c r="QX105" s="1"/>
  <c r="QW40"/>
  <c r="QW114"/>
  <c r="QW60"/>
  <c r="QW13"/>
  <c r="QW59"/>
  <c r="QW92"/>
  <c r="QW38"/>
  <c r="QW11"/>
  <c r="QW105"/>
  <c r="QW30"/>
  <c r="QW75"/>
  <c r="QW7"/>
  <c r="QW26"/>
  <c r="QW45"/>
  <c r="QW56"/>
  <c r="QW82"/>
  <c r="QW102"/>
  <c r="QW17"/>
  <c r="QW43"/>
  <c r="QW63"/>
  <c r="QW64"/>
  <c r="QW91"/>
  <c r="QW111"/>
  <c r="QW18"/>
  <c r="QW95"/>
  <c r="QW33"/>
  <c r="QW113"/>
  <c r="QW34"/>
  <c r="QW79"/>
  <c r="QW6"/>
  <c r="QW106"/>
  <c r="QW89"/>
  <c r="QW32"/>
  <c r="QW72"/>
  <c r="QW108"/>
  <c r="QW23"/>
  <c r="QW46"/>
  <c r="QW50"/>
  <c r="QW76"/>
  <c r="QW97"/>
  <c r="QW10"/>
  <c r="QW25"/>
  <c r="QW44"/>
  <c r="QW70"/>
  <c r="QW88"/>
  <c r="QZ3" i="6"/>
  <c r="QY4"/>
  <c r="QW84" i="5"/>
  <c r="QV85"/>
  <c r="QV101"/>
  <c r="QW100"/>
  <c r="QW68"/>
  <c r="QV69"/>
  <c r="QV37"/>
  <c r="QW36"/>
  <c r="QW20"/>
  <c r="QV21"/>
  <c r="QW52"/>
  <c r="QV53"/>
  <c r="QY4"/>
  <c r="QX5"/>
  <c r="QZ2" i="2"/>
  <c r="RA3"/>
  <c r="QZ4"/>
  <c r="QX66" i="5" l="1"/>
  <c r="QX86"/>
  <c r="QX70"/>
  <c r="QX72"/>
  <c r="QX58"/>
  <c r="QX18"/>
  <c r="QX92"/>
  <c r="QX76"/>
  <c r="QX30"/>
  <c r="QX112"/>
  <c r="QX48"/>
  <c r="QX42"/>
  <c r="QX27"/>
  <c r="QX32"/>
  <c r="QX44"/>
  <c r="QX111"/>
  <c r="QX7"/>
  <c r="QX12"/>
  <c r="QX98"/>
  <c r="QX79"/>
  <c r="QX34"/>
  <c r="QX23"/>
  <c r="QX57"/>
  <c r="QX78"/>
  <c r="QX55"/>
  <c r="QX10"/>
  <c r="QX81"/>
  <c r="QX17"/>
  <c r="QX47"/>
  <c r="QX54"/>
  <c r="QX74"/>
  <c r="QX95"/>
  <c r="QX11"/>
  <c r="QX15"/>
  <c r="QX41"/>
  <c r="QX64"/>
  <c r="QX82"/>
  <c r="QX107"/>
  <c r="QX9"/>
  <c r="QX33"/>
  <c r="QX56"/>
  <c r="QX77"/>
  <c r="QX8"/>
  <c r="QX31"/>
  <c r="QX25"/>
  <c r="QX91"/>
  <c r="QX49"/>
  <c r="QX6"/>
  <c r="QX22"/>
  <c r="QX45"/>
  <c r="QX71"/>
  <c r="QX89"/>
  <c r="QX106"/>
  <c r="QX13"/>
  <c r="QX43"/>
  <c r="QX63"/>
  <c r="QX80"/>
  <c r="QX96"/>
  <c r="QX114"/>
  <c r="QX28"/>
  <c r="QX38"/>
  <c r="QX62"/>
  <c r="QX113"/>
  <c r="QX103"/>
  <c r="QX24"/>
  <c r="QX94"/>
  <c r="QX75"/>
  <c r="QX26"/>
  <c r="QX108"/>
  <c r="QX16"/>
  <c r="QX46"/>
  <c r="QX50"/>
  <c r="QX87"/>
  <c r="QX104"/>
  <c r="QX14"/>
  <c r="QX40"/>
  <c r="QX60"/>
  <c r="QX65"/>
  <c r="QX93"/>
  <c r="QX109"/>
  <c r="QX29"/>
  <c r="QX39"/>
  <c r="QX59"/>
  <c r="QX88"/>
  <c r="QX102"/>
  <c r="QX73"/>
  <c r="QX97"/>
  <c r="QX110"/>
  <c r="QX61"/>
  <c r="QX90"/>
  <c r="QY2"/>
  <c r="QY98" s="1"/>
  <c r="QZ4" i="6"/>
  <c r="RA3"/>
  <c r="QW37" i="5"/>
  <c r="QX36"/>
  <c r="QX100"/>
  <c r="QW101"/>
  <c r="QX52"/>
  <c r="QW53"/>
  <c r="QY5"/>
  <c r="QZ4"/>
  <c r="QX20"/>
  <c r="QW21"/>
  <c r="QW69"/>
  <c r="QX68"/>
  <c r="QX84"/>
  <c r="QW85"/>
  <c r="RA2" i="2"/>
  <c r="RB3"/>
  <c r="RA4"/>
  <c r="QY62" i="5" l="1"/>
  <c r="QY38"/>
  <c r="QY82"/>
  <c r="QY6"/>
  <c r="QY40"/>
  <c r="QY43"/>
  <c r="QY58"/>
  <c r="QY27"/>
  <c r="QY108"/>
  <c r="QY12"/>
  <c r="QY72"/>
  <c r="QY44"/>
  <c r="QY109"/>
  <c r="QY106"/>
  <c r="QY97"/>
  <c r="QY8"/>
  <c r="QY87"/>
  <c r="QY50"/>
  <c r="QY25"/>
  <c r="QY64"/>
  <c r="QY74"/>
  <c r="QY93"/>
  <c r="QY18"/>
  <c r="QY66"/>
  <c r="QY42"/>
  <c r="QY17"/>
  <c r="QY102"/>
  <c r="QY13"/>
  <c r="QY39"/>
  <c r="QY55"/>
  <c r="QY81"/>
  <c r="QY103"/>
  <c r="QY9"/>
  <c r="QY28"/>
  <c r="QY31"/>
  <c r="QY54"/>
  <c r="QY80"/>
  <c r="QY104"/>
  <c r="QY22"/>
  <c r="QY41"/>
  <c r="QY71"/>
  <c r="QY73"/>
  <c r="QY92"/>
  <c r="QY111"/>
  <c r="QY96"/>
  <c r="QY61"/>
  <c r="QY114"/>
  <c r="QY34"/>
  <c r="QY16"/>
  <c r="QY105"/>
  <c r="QY77"/>
  <c r="QY14"/>
  <c r="QY33"/>
  <c r="QY56"/>
  <c r="QY75"/>
  <c r="QY94"/>
  <c r="QY113"/>
  <c r="QY29"/>
  <c r="QY32"/>
  <c r="QY48"/>
  <c r="QY78"/>
  <c r="QY95"/>
  <c r="QY11"/>
  <c r="QY23"/>
  <c r="QY46"/>
  <c r="QY65"/>
  <c r="QY90"/>
  <c r="QY107"/>
  <c r="QZ2"/>
  <c r="QZ107" s="1"/>
  <c r="QY60"/>
  <c r="QY79"/>
  <c r="QY15"/>
  <c r="QY7"/>
  <c r="QY86"/>
  <c r="QY59"/>
  <c r="QY10"/>
  <c r="QY30"/>
  <c r="QY57"/>
  <c r="QY70"/>
  <c r="QY89"/>
  <c r="QY110"/>
  <c r="QY26"/>
  <c r="QY45"/>
  <c r="QY49"/>
  <c r="QY76"/>
  <c r="QY91"/>
  <c r="QY112"/>
  <c r="QY24"/>
  <c r="QY47"/>
  <c r="QY63"/>
  <c r="QY88"/>
  <c r="RA4" i="6"/>
  <c r="RB3"/>
  <c r="QY20" i="5"/>
  <c r="QX21"/>
  <c r="QY100"/>
  <c r="QX101"/>
  <c r="QX85"/>
  <c r="QY84"/>
  <c r="QX37"/>
  <c r="QY36"/>
  <c r="QY68"/>
  <c r="QX69"/>
  <c r="QZ5"/>
  <c r="RA4"/>
  <c r="QX53"/>
  <c r="QY52"/>
  <c r="RB2" i="2"/>
  <c r="RC3"/>
  <c r="RB4"/>
  <c r="QZ74" i="5" l="1"/>
  <c r="QZ111"/>
  <c r="QZ16"/>
  <c r="QZ63"/>
  <c r="QZ23"/>
  <c r="QZ104"/>
  <c r="QZ54"/>
  <c r="QZ93"/>
  <c r="QZ91"/>
  <c r="QZ61"/>
  <c r="QZ72"/>
  <c r="QZ7"/>
  <c r="QZ50"/>
  <c r="QZ48"/>
  <c r="QZ14"/>
  <c r="QZ29"/>
  <c r="QZ42"/>
  <c r="QZ18"/>
  <c r="QZ86"/>
  <c r="QZ70"/>
  <c r="QZ40"/>
  <c r="QZ10"/>
  <c r="QZ77"/>
  <c r="QZ46"/>
  <c r="QZ92"/>
  <c r="QZ31"/>
  <c r="QZ64"/>
  <c r="QZ109"/>
  <c r="QZ95"/>
  <c r="QZ57"/>
  <c r="QZ26"/>
  <c r="QZ60"/>
  <c r="QZ96"/>
  <c r="QZ22"/>
  <c r="QZ41"/>
  <c r="QZ56"/>
  <c r="QZ76"/>
  <c r="QZ97"/>
  <c r="QZ9"/>
  <c r="QZ17"/>
  <c r="QZ43"/>
  <c r="QZ65"/>
  <c r="QZ94"/>
  <c r="QZ39"/>
  <c r="QZ105"/>
  <c r="QZ59"/>
  <c r="QZ11"/>
  <c r="QZ58"/>
  <c r="QZ90"/>
  <c r="QZ30"/>
  <c r="QZ6"/>
  <c r="QZ98"/>
  <c r="QZ45"/>
  <c r="QZ75"/>
  <c r="QZ8"/>
  <c r="QZ24"/>
  <c r="QZ47"/>
  <c r="QZ66"/>
  <c r="QZ87"/>
  <c r="QZ106"/>
  <c r="QZ15"/>
  <c r="QZ34"/>
  <c r="QZ49"/>
  <c r="QZ78"/>
  <c r="QZ114"/>
  <c r="QZ13"/>
  <c r="QZ88"/>
  <c r="QZ32"/>
  <c r="QZ112"/>
  <c r="QZ33"/>
  <c r="QZ79"/>
  <c r="QZ27"/>
  <c r="QZ113"/>
  <c r="QZ81"/>
  <c r="QZ28"/>
  <c r="QZ73"/>
  <c r="QZ108"/>
  <c r="QZ25"/>
  <c r="QZ44"/>
  <c r="QZ55"/>
  <c r="QZ89"/>
  <c r="QZ102"/>
  <c r="QZ12"/>
  <c r="QZ38"/>
  <c r="QZ62"/>
  <c r="QZ71"/>
  <c r="QZ110"/>
  <c r="QZ82"/>
  <c r="QZ103"/>
  <c r="RA2"/>
  <c r="RA106" s="1"/>
  <c r="QZ80"/>
  <c r="RC3" i="6"/>
  <c r="RB4"/>
  <c r="QY53" i="5"/>
  <c r="QZ52"/>
  <c r="RB4"/>
  <c r="RA5"/>
  <c r="QZ100"/>
  <c r="QY101"/>
  <c r="QZ68"/>
  <c r="QY69"/>
  <c r="QZ84"/>
  <c r="QY85"/>
  <c r="QY37"/>
  <c r="QZ36"/>
  <c r="QY21"/>
  <c r="QZ20"/>
  <c r="RC2" i="2"/>
  <c r="RC4"/>
  <c r="RD3"/>
  <c r="RA113" i="5" l="1"/>
  <c r="RA23"/>
  <c r="RA80"/>
  <c r="RA44"/>
  <c r="RA50"/>
  <c r="RA56"/>
  <c r="RA16"/>
  <c r="RA14"/>
  <c r="RA73"/>
  <c r="RA65"/>
  <c r="RA42"/>
  <c r="RA110"/>
  <c r="RA48"/>
  <c r="RA78"/>
  <c r="RA8"/>
  <c r="RA74"/>
  <c r="RA49"/>
  <c r="RA22"/>
  <c r="RA46"/>
  <c r="RA108"/>
  <c r="RA86"/>
  <c r="RA28"/>
  <c r="RA54"/>
  <c r="RA96"/>
  <c r="RA98"/>
  <c r="RA26"/>
  <c r="RA102"/>
  <c r="RA61"/>
  <c r="RA27"/>
  <c r="RA87"/>
  <c r="RA66"/>
  <c r="RA11"/>
  <c r="RA45"/>
  <c r="RA89"/>
  <c r="RA75"/>
  <c r="RA24"/>
  <c r="RA93"/>
  <c r="RA63"/>
  <c r="RA105"/>
  <c r="RA55"/>
  <c r="RA29"/>
  <c r="RA7"/>
  <c r="RA41"/>
  <c r="RA82"/>
  <c r="RA10"/>
  <c r="RA38"/>
  <c r="RA81"/>
  <c r="RA32"/>
  <c r="RA9"/>
  <c r="RA97"/>
  <c r="RA47"/>
  <c r="RA71"/>
  <c r="RA112"/>
  <c r="RA25"/>
  <c r="RA64"/>
  <c r="RA34"/>
  <c r="RA76"/>
  <c r="RA18"/>
  <c r="RA17"/>
  <c r="RA43"/>
  <c r="RA62"/>
  <c r="RA91"/>
  <c r="RA40"/>
  <c r="RA70"/>
  <c r="RA13"/>
  <c r="RA88"/>
  <c r="RA31"/>
  <c r="RA103"/>
  <c r="RA79"/>
  <c r="RA90"/>
  <c r="RA107"/>
  <c r="RA33"/>
  <c r="RA94"/>
  <c r="RA12"/>
  <c r="RA59"/>
  <c r="RA6"/>
  <c r="RA39"/>
  <c r="RA58"/>
  <c r="RA111"/>
  <c r="RA15"/>
  <c r="RA30"/>
  <c r="RA57"/>
  <c r="RA77"/>
  <c r="RA104"/>
  <c r="RA60"/>
  <c r="RA95"/>
  <c r="RA72"/>
  <c r="RA92"/>
  <c r="RA114"/>
  <c r="RB2"/>
  <c r="RB103" s="1"/>
  <c r="RA109"/>
  <c r="RC4" i="6"/>
  <c r="RD3"/>
  <c r="RA68" i="5"/>
  <c r="QZ69"/>
  <c r="RA36"/>
  <c r="QZ37"/>
  <c r="RA84"/>
  <c r="QZ85"/>
  <c r="RA100"/>
  <c r="QZ101"/>
  <c r="RC4"/>
  <c r="RB5"/>
  <c r="RA20"/>
  <c r="QZ21"/>
  <c r="QZ53"/>
  <c r="RA52"/>
  <c r="RD2" i="2"/>
  <c r="RE3"/>
  <c r="RD4"/>
  <c r="RB34" i="5" l="1"/>
  <c r="RB18"/>
  <c r="RB10"/>
  <c r="RB104"/>
  <c r="RB76"/>
  <c r="RB92"/>
  <c r="RB12"/>
  <c r="RB98"/>
  <c r="RB70"/>
  <c r="RB26"/>
  <c r="RB54"/>
  <c r="RB16"/>
  <c r="RB50"/>
  <c r="RB27"/>
  <c r="RB107"/>
  <c r="RB66"/>
  <c r="RB45"/>
  <c r="RB42"/>
  <c r="RB7"/>
  <c r="RB90"/>
  <c r="RB49"/>
  <c r="RB81"/>
  <c r="RB47"/>
  <c r="RB44"/>
  <c r="RB111"/>
  <c r="RB71"/>
  <c r="RB46"/>
  <c r="RB11"/>
  <c r="RB15"/>
  <c r="RB41"/>
  <c r="RB64"/>
  <c r="RB82"/>
  <c r="RB105"/>
  <c r="RB9"/>
  <c r="RB33"/>
  <c r="RB56"/>
  <c r="RB73"/>
  <c r="RB88"/>
  <c r="RB110"/>
  <c r="RB25"/>
  <c r="RB32"/>
  <c r="RB55"/>
  <c r="RB75"/>
  <c r="RB91"/>
  <c r="RB78"/>
  <c r="RB95"/>
  <c r="RB72"/>
  <c r="RB22"/>
  <c r="RB106"/>
  <c r="RB87"/>
  <c r="RB13"/>
  <c r="RB43"/>
  <c r="RB63"/>
  <c r="RB74"/>
  <c r="RB96"/>
  <c r="RB114"/>
  <c r="RB28"/>
  <c r="RB38"/>
  <c r="RB62"/>
  <c r="RB77"/>
  <c r="RB102"/>
  <c r="RB8"/>
  <c r="RB23"/>
  <c r="RB30"/>
  <c r="RB61"/>
  <c r="RB86"/>
  <c r="RB112"/>
  <c r="RB17"/>
  <c r="RB48"/>
  <c r="RB6"/>
  <c r="RB89"/>
  <c r="RB57"/>
  <c r="RB14"/>
  <c r="RB40"/>
  <c r="RB60"/>
  <c r="RB65"/>
  <c r="RB93"/>
  <c r="RB109"/>
  <c r="RB29"/>
  <c r="RB39"/>
  <c r="RB59"/>
  <c r="RB79"/>
  <c r="RB97"/>
  <c r="RB113"/>
  <c r="RB24"/>
  <c r="RB31"/>
  <c r="RB58"/>
  <c r="RB80"/>
  <c r="RB94"/>
  <c r="RB108"/>
  <c r="RC2"/>
  <c r="RC109" s="1"/>
  <c r="RD4" i="6"/>
  <c r="RE3"/>
  <c r="RB52" i="5"/>
  <c r="RA53"/>
  <c r="RA101"/>
  <c r="RB100"/>
  <c r="RB36"/>
  <c r="RA37"/>
  <c r="RA21"/>
  <c r="RB20"/>
  <c r="RD4"/>
  <c r="RC5"/>
  <c r="RB84"/>
  <c r="RA85"/>
  <c r="RA69"/>
  <c r="RB68"/>
  <c r="RE2" i="2"/>
  <c r="RF3"/>
  <c r="RE4"/>
  <c r="RC50" i="5" l="1"/>
  <c r="RC10"/>
  <c r="RC25"/>
  <c r="RC103"/>
  <c r="RC13"/>
  <c r="RC27"/>
  <c r="RC108"/>
  <c r="RC74"/>
  <c r="RC71"/>
  <c r="RC96"/>
  <c r="RC38"/>
  <c r="RC6"/>
  <c r="RC82"/>
  <c r="RC48"/>
  <c r="RC16"/>
  <c r="RC30"/>
  <c r="RC75"/>
  <c r="RC72"/>
  <c r="RC44"/>
  <c r="RC7"/>
  <c r="RC57"/>
  <c r="RC105"/>
  <c r="RC77"/>
  <c r="RC60"/>
  <c r="RC9"/>
  <c r="RC28"/>
  <c r="RC31"/>
  <c r="RC54"/>
  <c r="RC80"/>
  <c r="RC104"/>
  <c r="RC22"/>
  <c r="RC41"/>
  <c r="RC49"/>
  <c r="RC73"/>
  <c r="RC92"/>
  <c r="RC111"/>
  <c r="RC17"/>
  <c r="RC42"/>
  <c r="RC102"/>
  <c r="RC87"/>
  <c r="RC8"/>
  <c r="RC110"/>
  <c r="RC58"/>
  <c r="RC59"/>
  <c r="RC33"/>
  <c r="RC113"/>
  <c r="RC29"/>
  <c r="RC32"/>
  <c r="RC55"/>
  <c r="RC78"/>
  <c r="RC95"/>
  <c r="RC11"/>
  <c r="RC23"/>
  <c r="RC46"/>
  <c r="RC65"/>
  <c r="RC90"/>
  <c r="RC107"/>
  <c r="RC18"/>
  <c r="RC43"/>
  <c r="RC81"/>
  <c r="RC89"/>
  <c r="RC70"/>
  <c r="RC12"/>
  <c r="RC39"/>
  <c r="RC14"/>
  <c r="RC94"/>
  <c r="RC26"/>
  <c r="RC45"/>
  <c r="RC56"/>
  <c r="RC76"/>
  <c r="RC91"/>
  <c r="RC112"/>
  <c r="RC24"/>
  <c r="RC47"/>
  <c r="RC64"/>
  <c r="RC88"/>
  <c r="RC98"/>
  <c r="RC15"/>
  <c r="RC40"/>
  <c r="RC63"/>
  <c r="RC62"/>
  <c r="RC86"/>
  <c r="RC106"/>
  <c r="RC79"/>
  <c r="RC97"/>
  <c r="RC114"/>
  <c r="RD2"/>
  <c r="RD113" s="1"/>
  <c r="RC34"/>
  <c r="RC61"/>
  <c r="RC66"/>
  <c r="RC93"/>
  <c r="RE4" i="6"/>
  <c r="RF3"/>
  <c r="RB37" i="5"/>
  <c r="RC36"/>
  <c r="RC84"/>
  <c r="RB85"/>
  <c r="RB21"/>
  <c r="RC20"/>
  <c r="RC100"/>
  <c r="RB101"/>
  <c r="RB69"/>
  <c r="RC68"/>
  <c r="RE4"/>
  <c r="RD5"/>
  <c r="RC52"/>
  <c r="RB53"/>
  <c r="RF2" i="2"/>
  <c r="RF4"/>
  <c r="RG3"/>
  <c r="RD86" i="5" l="1"/>
  <c r="RD46"/>
  <c r="RD44"/>
  <c r="RD28"/>
  <c r="RD89"/>
  <c r="RD112"/>
  <c r="RD70"/>
  <c r="RD17"/>
  <c r="RD41"/>
  <c r="RD87"/>
  <c r="RD63"/>
  <c r="RD107"/>
  <c r="RD106"/>
  <c r="RD96"/>
  <c r="RD9"/>
  <c r="RD11"/>
  <c r="RD43"/>
  <c r="RD73"/>
  <c r="RD90"/>
  <c r="RD31"/>
  <c r="RD80"/>
  <c r="RD58"/>
  <c r="RD8"/>
  <c r="RD82"/>
  <c r="RD23"/>
  <c r="RD50"/>
  <c r="RD92"/>
  <c r="RD54"/>
  <c r="RD47"/>
  <c r="RD25"/>
  <c r="RD48"/>
  <c r="RD102"/>
  <c r="RD15"/>
  <c r="RD34"/>
  <c r="RD61"/>
  <c r="RD76"/>
  <c r="RD94"/>
  <c r="RD114"/>
  <c r="RD14"/>
  <c r="RD33"/>
  <c r="RD56"/>
  <c r="RD79"/>
  <c r="RD105"/>
  <c r="RD49"/>
  <c r="RD45"/>
  <c r="RD109"/>
  <c r="RD74"/>
  <c r="RD6"/>
  <c r="RD32"/>
  <c r="RD81"/>
  <c r="RD26"/>
  <c r="RD22"/>
  <c r="RD16"/>
  <c r="RD65"/>
  <c r="RD93"/>
  <c r="RD12"/>
  <c r="RD38"/>
  <c r="RD62"/>
  <c r="RD64"/>
  <c r="RD91"/>
  <c r="RD110"/>
  <c r="RD27"/>
  <c r="RD30"/>
  <c r="RD57"/>
  <c r="RD77"/>
  <c r="RD95"/>
  <c r="RD7"/>
  <c r="RD75"/>
  <c r="RD24"/>
  <c r="RD97"/>
  <c r="RD29"/>
  <c r="RD55"/>
  <c r="RD98"/>
  <c r="RD66"/>
  <c r="RD72"/>
  <c r="RD42"/>
  <c r="RD71"/>
  <c r="RD111"/>
  <c r="RD18"/>
  <c r="RD40"/>
  <c r="RD60"/>
  <c r="RD78"/>
  <c r="RD103"/>
  <c r="RD10"/>
  <c r="RD13"/>
  <c r="RD39"/>
  <c r="RD59"/>
  <c r="RD88"/>
  <c r="RD108"/>
  <c r="RD104"/>
  <c r="RE2"/>
  <c r="RE105" s="1"/>
  <c r="RF4" i="6"/>
  <c r="RG3"/>
  <c r="RC53" i="5"/>
  <c r="RD52"/>
  <c r="RD36"/>
  <c r="RC37"/>
  <c r="RF4"/>
  <c r="RE5"/>
  <c r="RD100"/>
  <c r="RC101"/>
  <c r="RC69"/>
  <c r="RD68"/>
  <c r="RC21"/>
  <c r="RD20"/>
  <c r="RC85"/>
  <c r="RD84"/>
  <c r="RG2" i="2"/>
  <c r="RG4"/>
  <c r="RH3"/>
  <c r="RE16" i="5" l="1"/>
  <c r="RE44"/>
  <c r="RE38"/>
  <c r="RE54"/>
  <c r="RE114"/>
  <c r="RE9"/>
  <c r="RE34"/>
  <c r="RE12"/>
  <c r="RE95"/>
  <c r="RE57"/>
  <c r="RE66"/>
  <c r="RE41"/>
  <c r="RE94"/>
  <c r="RE77"/>
  <c r="RE48"/>
  <c r="RE112"/>
  <c r="RE80"/>
  <c r="RE73"/>
  <c r="RE62"/>
  <c r="RE27"/>
  <c r="RE98"/>
  <c r="RE79"/>
  <c r="RE47"/>
  <c r="RE93"/>
  <c r="RE63"/>
  <c r="RE111"/>
  <c r="RE46"/>
  <c r="RE75"/>
  <c r="RE26"/>
  <c r="RE22"/>
  <c r="RE10"/>
  <c r="RE40"/>
  <c r="RE88"/>
  <c r="RE13"/>
  <c r="RE39"/>
  <c r="RE59"/>
  <c r="RE74"/>
  <c r="RE92"/>
  <c r="RE109"/>
  <c r="RE28"/>
  <c r="RE31"/>
  <c r="RE58"/>
  <c r="RE78"/>
  <c r="RE96"/>
  <c r="RE113"/>
  <c r="RF2"/>
  <c r="RF106" s="1"/>
  <c r="RE24"/>
  <c r="RE82"/>
  <c r="RE43"/>
  <c r="RE103"/>
  <c r="RE29"/>
  <c r="RE65"/>
  <c r="RE108"/>
  <c r="RE102"/>
  <c r="RE91"/>
  <c r="RE42"/>
  <c r="RE76"/>
  <c r="RE6"/>
  <c r="RE18"/>
  <c r="RE33"/>
  <c r="RE60"/>
  <c r="RE81"/>
  <c r="RE106"/>
  <c r="RE8"/>
  <c r="RE32"/>
  <c r="RE55"/>
  <c r="RE72"/>
  <c r="RE87"/>
  <c r="RE110"/>
  <c r="RE7"/>
  <c r="RE49"/>
  <c r="RE17"/>
  <c r="RE90"/>
  <c r="RE23"/>
  <c r="RE50"/>
  <c r="RE97"/>
  <c r="RE71"/>
  <c r="RE64"/>
  <c r="RE25"/>
  <c r="RE70"/>
  <c r="RE107"/>
  <c r="RE15"/>
  <c r="RE30"/>
  <c r="RE61"/>
  <c r="RE86"/>
  <c r="RE104"/>
  <c r="RE11"/>
  <c r="RE14"/>
  <c r="RE45"/>
  <c r="RE56"/>
  <c r="RE89"/>
  <c r="RH3" i="6"/>
  <c r="RG4"/>
  <c r="RE36" i="5"/>
  <c r="RD37"/>
  <c r="RE84"/>
  <c r="RD85"/>
  <c r="RD69"/>
  <c r="RE68"/>
  <c r="RE20"/>
  <c r="RD21"/>
  <c r="RD101"/>
  <c r="RE100"/>
  <c r="RD53"/>
  <c r="RE52"/>
  <c r="RG4"/>
  <c r="RF5"/>
  <c r="RH2" i="2"/>
  <c r="RI3"/>
  <c r="RH4"/>
  <c r="RF105" i="5" l="1"/>
  <c r="RF27"/>
  <c r="RF66"/>
  <c r="RF107"/>
  <c r="RF47"/>
  <c r="RF15"/>
  <c r="RF7"/>
  <c r="RF90"/>
  <c r="RF49"/>
  <c r="RF17"/>
  <c r="RF95"/>
  <c r="RF93"/>
  <c r="RF59"/>
  <c r="RF61"/>
  <c r="RF26"/>
  <c r="RF108"/>
  <c r="RF78"/>
  <c r="RF76"/>
  <c r="RF34"/>
  <c r="RF10"/>
  <c r="RF81"/>
  <c r="RF63"/>
  <c r="RF109"/>
  <c r="RF65"/>
  <c r="RF41"/>
  <c r="RF12"/>
  <c r="RF98"/>
  <c r="RF74"/>
  <c r="RF9"/>
  <c r="RF33"/>
  <c r="RF56"/>
  <c r="RF73"/>
  <c r="RF88"/>
  <c r="RF110"/>
  <c r="RF25"/>
  <c r="RF32"/>
  <c r="RF48"/>
  <c r="RF75"/>
  <c r="RF91"/>
  <c r="RF112"/>
  <c r="RF16"/>
  <c r="RF46"/>
  <c r="RF50"/>
  <c r="RF87"/>
  <c r="RF104"/>
  <c r="RF14"/>
  <c r="RF11"/>
  <c r="RF82"/>
  <c r="RF62"/>
  <c r="RF43"/>
  <c r="RF114"/>
  <c r="RF28"/>
  <c r="RF38"/>
  <c r="RF58"/>
  <c r="RF80"/>
  <c r="RF102"/>
  <c r="RF8"/>
  <c r="RF23"/>
  <c r="RF30"/>
  <c r="RF57"/>
  <c r="RF86"/>
  <c r="RF103"/>
  <c r="RF18"/>
  <c r="RF44"/>
  <c r="RF70"/>
  <c r="RF72"/>
  <c r="RF92"/>
  <c r="RF111"/>
  <c r="RF40"/>
  <c r="RF60"/>
  <c r="RF64"/>
  <c r="RF42"/>
  <c r="RF13"/>
  <c r="RF96"/>
  <c r="RF29"/>
  <c r="RF39"/>
  <c r="RF55"/>
  <c r="RF79"/>
  <c r="RF97"/>
  <c r="RF113"/>
  <c r="RF24"/>
  <c r="RF31"/>
  <c r="RF54"/>
  <c r="RF77"/>
  <c r="RF94"/>
  <c r="RF6"/>
  <c r="RF22"/>
  <c r="RF45"/>
  <c r="RF71"/>
  <c r="RF89"/>
  <c r="RG2"/>
  <c r="RG106" s="1"/>
  <c r="RH4" i="6"/>
  <c r="RI3"/>
  <c r="RE53" i="5"/>
  <c r="RF52"/>
  <c r="RE21"/>
  <c r="RF20"/>
  <c r="RE85"/>
  <c r="RF84"/>
  <c r="RH4"/>
  <c r="RG5"/>
  <c r="RE101"/>
  <c r="RF100"/>
  <c r="RF68"/>
  <c r="RE69"/>
  <c r="RE37"/>
  <c r="RF36"/>
  <c r="RI2" i="2"/>
  <c r="RI4"/>
  <c r="RJ3"/>
  <c r="RG47" i="5" l="1"/>
  <c r="RG82"/>
  <c r="RG32"/>
  <c r="RG56"/>
  <c r="RG31"/>
  <c r="RG46"/>
  <c r="RG80"/>
  <c r="RG76"/>
  <c r="RG107"/>
  <c r="RG74"/>
  <c r="RG108"/>
  <c r="RG111"/>
  <c r="RG28"/>
  <c r="RG59"/>
  <c r="RG6"/>
  <c r="RG25"/>
  <c r="RG65"/>
  <c r="RG71"/>
  <c r="RG104"/>
  <c r="RG95"/>
  <c r="RG27"/>
  <c r="RG24"/>
  <c r="RG73"/>
  <c r="RG75"/>
  <c r="RG26"/>
  <c r="RG91"/>
  <c r="RG50"/>
  <c r="RG11"/>
  <c r="RG23"/>
  <c r="RG49"/>
  <c r="RG88"/>
  <c r="RG17"/>
  <c r="RG114"/>
  <c r="RG9"/>
  <c r="RG58"/>
  <c r="RG29"/>
  <c r="RG45"/>
  <c r="RG112"/>
  <c r="RG72"/>
  <c r="RG22"/>
  <c r="RG41"/>
  <c r="RG54"/>
  <c r="RG92"/>
  <c r="RG40"/>
  <c r="RG13"/>
  <c r="RG34"/>
  <c r="RG97"/>
  <c r="RG12"/>
  <c r="RG90"/>
  <c r="RG15"/>
  <c r="RG48"/>
  <c r="RG102"/>
  <c r="RG38"/>
  <c r="RG98"/>
  <c r="RG18"/>
  <c r="RG43"/>
  <c r="RG77"/>
  <c r="RG8"/>
  <c r="RG70"/>
  <c r="RG39"/>
  <c r="RG62"/>
  <c r="RG89"/>
  <c r="RG61"/>
  <c r="RG66"/>
  <c r="RG93"/>
  <c r="RG109"/>
  <c r="RG14"/>
  <c r="RG33"/>
  <c r="RG63"/>
  <c r="RG87"/>
  <c r="RG44"/>
  <c r="RG55"/>
  <c r="RG79"/>
  <c r="RG96"/>
  <c r="RG7"/>
  <c r="RG16"/>
  <c r="RG42"/>
  <c r="RG64"/>
  <c r="RG86"/>
  <c r="RG105"/>
  <c r="RG10"/>
  <c r="RG30"/>
  <c r="RG57"/>
  <c r="RG78"/>
  <c r="RG103"/>
  <c r="RG113"/>
  <c r="RG60"/>
  <c r="RG81"/>
  <c r="RG94"/>
  <c r="RH2"/>
  <c r="RH98" s="1"/>
  <c r="RG110"/>
  <c r="RI4" i="6"/>
  <c r="RJ3"/>
  <c r="RG84" i="5"/>
  <c r="RF85"/>
  <c r="RF101"/>
  <c r="RG100"/>
  <c r="RF53"/>
  <c r="RG52"/>
  <c r="RG36"/>
  <c r="RF37"/>
  <c r="RF69"/>
  <c r="RG68"/>
  <c r="RF21"/>
  <c r="RG20"/>
  <c r="RI4"/>
  <c r="RH5"/>
  <c r="RJ2" i="2"/>
  <c r="RJ4"/>
  <c r="RK3"/>
  <c r="RH8" i="5" l="1"/>
  <c r="RH88"/>
  <c r="RH10"/>
  <c r="RH38"/>
  <c r="RH87"/>
  <c r="RH39"/>
  <c r="RH7"/>
  <c r="RH93"/>
  <c r="RH43"/>
  <c r="RH25"/>
  <c r="RH47"/>
  <c r="RH9"/>
  <c r="RH13"/>
  <c r="RH105"/>
  <c r="RH62"/>
  <c r="RH48"/>
  <c r="RH80"/>
  <c r="RH59"/>
  <c r="RH28"/>
  <c r="RH54"/>
  <c r="RH44"/>
  <c r="RH102"/>
  <c r="RH71"/>
  <c r="RH22"/>
  <c r="RH65"/>
  <c r="RH97"/>
  <c r="RH89"/>
  <c r="RH60"/>
  <c r="RH15"/>
  <c r="RH61"/>
  <c r="RH94"/>
  <c r="RH11"/>
  <c r="RH31"/>
  <c r="RH58"/>
  <c r="RH64"/>
  <c r="RH90"/>
  <c r="RH109"/>
  <c r="RH23"/>
  <c r="RH46"/>
  <c r="RH49"/>
  <c r="RH16"/>
  <c r="RH70"/>
  <c r="RH40"/>
  <c r="RH103"/>
  <c r="RH41"/>
  <c r="RH75"/>
  <c r="RH42"/>
  <c r="RH12"/>
  <c r="RH110"/>
  <c r="RH34"/>
  <c r="RH76"/>
  <c r="RH114"/>
  <c r="RH14"/>
  <c r="RH33"/>
  <c r="RH56"/>
  <c r="RH82"/>
  <c r="RH104"/>
  <c r="RH6"/>
  <c r="RH29"/>
  <c r="RH32"/>
  <c r="RH79"/>
  <c r="RH72"/>
  <c r="RH18"/>
  <c r="RH91"/>
  <c r="RH24"/>
  <c r="RH66"/>
  <c r="RH106"/>
  <c r="RH111"/>
  <c r="RH78"/>
  <c r="RH17"/>
  <c r="RH63"/>
  <c r="RH107"/>
  <c r="RH27"/>
  <c r="RH30"/>
  <c r="RH57"/>
  <c r="RH77"/>
  <c r="RH95"/>
  <c r="RH113"/>
  <c r="RH26"/>
  <c r="RH45"/>
  <c r="RH73"/>
  <c r="RH55"/>
  <c r="RH112"/>
  <c r="RH50"/>
  <c r="RH74"/>
  <c r="RH86"/>
  <c r="RH81"/>
  <c r="RH96"/>
  <c r="RH92"/>
  <c r="RH108"/>
  <c r="RI2"/>
  <c r="RI108" s="1"/>
  <c r="RJ4" i="6"/>
  <c r="RK3"/>
  <c r="RH20" i="5"/>
  <c r="RG21"/>
  <c r="RH84"/>
  <c r="RG85"/>
  <c r="RI5"/>
  <c r="RJ4"/>
  <c r="RG37"/>
  <c r="RH36"/>
  <c r="RH100"/>
  <c r="RG101"/>
  <c r="RG69"/>
  <c r="RH68"/>
  <c r="RH52"/>
  <c r="RG53"/>
  <c r="RK2" i="2"/>
  <c r="RL3"/>
  <c r="RK4"/>
  <c r="RI88" i="5" l="1"/>
  <c r="RI104"/>
  <c r="RI95"/>
  <c r="RI46"/>
  <c r="RI25"/>
  <c r="RI78"/>
  <c r="RI50"/>
  <c r="RI43"/>
  <c r="RI62"/>
  <c r="RI28"/>
  <c r="RI96"/>
  <c r="RI57"/>
  <c r="RI10"/>
  <c r="RI18"/>
  <c r="RI111"/>
  <c r="RI73"/>
  <c r="RI58"/>
  <c r="RI23"/>
  <c r="RI97"/>
  <c r="RI77"/>
  <c r="RI64"/>
  <c r="RI15"/>
  <c r="RI31"/>
  <c r="RI113"/>
  <c r="RI76"/>
  <c r="RJ2"/>
  <c r="RJ107" s="1"/>
  <c r="RI33"/>
  <c r="RI114"/>
  <c r="RI41"/>
  <c r="RI90"/>
  <c r="RI16"/>
  <c r="RI107"/>
  <c r="RI81"/>
  <c r="RI39"/>
  <c r="RI72"/>
  <c r="RI109"/>
  <c r="RI27"/>
  <c r="RI30"/>
  <c r="RI61"/>
  <c r="RI75"/>
  <c r="RI98"/>
  <c r="RI7"/>
  <c r="RI26"/>
  <c r="RI45"/>
  <c r="RI56"/>
  <c r="RI82"/>
  <c r="RI102"/>
  <c r="RI40"/>
  <c r="RI12"/>
  <c r="RI86"/>
  <c r="RI22"/>
  <c r="RI49"/>
  <c r="RI103"/>
  <c r="RI70"/>
  <c r="RI38"/>
  <c r="RI13"/>
  <c r="RI59"/>
  <c r="RI92"/>
  <c r="RI8"/>
  <c r="RI32"/>
  <c r="RI55"/>
  <c r="RI65"/>
  <c r="RI87"/>
  <c r="RI110"/>
  <c r="RI24"/>
  <c r="RI47"/>
  <c r="RI54"/>
  <c r="RI71"/>
  <c r="RI93"/>
  <c r="RI112"/>
  <c r="RI94"/>
  <c r="RI66"/>
  <c r="RI17"/>
  <c r="RI63"/>
  <c r="RI91"/>
  <c r="RI42"/>
  <c r="RI6"/>
  <c r="RI106"/>
  <c r="RI34"/>
  <c r="RI79"/>
  <c r="RI11"/>
  <c r="RI14"/>
  <c r="RI48"/>
  <c r="RI60"/>
  <c r="RI89"/>
  <c r="RI105"/>
  <c r="RI9"/>
  <c r="RI29"/>
  <c r="RI44"/>
  <c r="RI74"/>
  <c r="RI80"/>
  <c r="RK4" i="6"/>
  <c r="RL3"/>
  <c r="RI52" i="5"/>
  <c r="RH53"/>
  <c r="RH69"/>
  <c r="RI68"/>
  <c r="RH101"/>
  <c r="RI100"/>
  <c r="RJ5"/>
  <c r="RK4"/>
  <c r="RI36"/>
  <c r="RH37"/>
  <c r="RI84"/>
  <c r="RH85"/>
  <c r="RI20"/>
  <c r="RH21"/>
  <c r="RL2" i="2"/>
  <c r="RM3"/>
  <c r="RL4"/>
  <c r="RJ45" i="5" l="1"/>
  <c r="RJ110"/>
  <c r="RJ24"/>
  <c r="RJ71"/>
  <c r="RJ102"/>
  <c r="RJ94"/>
  <c r="RJ43"/>
  <c r="RJ28"/>
  <c r="RJ77"/>
  <c r="RJ13"/>
  <c r="RJ27"/>
  <c r="RJ33"/>
  <c r="RJ54"/>
  <c r="RJ22"/>
  <c r="RJ106"/>
  <c r="RJ74"/>
  <c r="RJ79"/>
  <c r="RJ31"/>
  <c r="RJ6"/>
  <c r="RJ89"/>
  <c r="RJ63"/>
  <c r="RJ105"/>
  <c r="RJ38"/>
  <c r="RJ29"/>
  <c r="RJ97"/>
  <c r="RJ56"/>
  <c r="RJ8"/>
  <c r="RJ23"/>
  <c r="RJ30"/>
  <c r="RJ57"/>
  <c r="RJ86"/>
  <c r="RJ103"/>
  <c r="RJ18"/>
  <c r="RJ44"/>
  <c r="RJ48"/>
  <c r="RJ72"/>
  <c r="RJ92"/>
  <c r="RJ111"/>
  <c r="RJ12"/>
  <c r="RJ42"/>
  <c r="RJ62"/>
  <c r="RJ80"/>
  <c r="RJ34"/>
  <c r="RJ90"/>
  <c r="RJ76"/>
  <c r="RJ59"/>
  <c r="RJ9"/>
  <c r="RJ88"/>
  <c r="RJ25"/>
  <c r="RJ32"/>
  <c r="RJ55"/>
  <c r="RJ75"/>
  <c r="RJ91"/>
  <c r="RJ112"/>
  <c r="RJ16"/>
  <c r="RJ46"/>
  <c r="RJ50"/>
  <c r="RJ87"/>
  <c r="RJ104"/>
  <c r="RJ14"/>
  <c r="RJ40"/>
  <c r="RJ60"/>
  <c r="RJ65"/>
  <c r="RJ114"/>
  <c r="RJ61"/>
  <c r="RJ7"/>
  <c r="RJ58"/>
  <c r="RJ39"/>
  <c r="RJ113"/>
  <c r="RJ73"/>
  <c r="RJ10"/>
  <c r="RJ26"/>
  <c r="RJ49"/>
  <c r="RJ66"/>
  <c r="RJ81"/>
  <c r="RJ108"/>
  <c r="RJ17"/>
  <c r="RJ47"/>
  <c r="RJ70"/>
  <c r="RJ78"/>
  <c r="RJ95"/>
  <c r="RJ11"/>
  <c r="RJ15"/>
  <c r="RJ41"/>
  <c r="RJ64"/>
  <c r="RJ82"/>
  <c r="RJ98"/>
  <c r="RJ93"/>
  <c r="RJ96"/>
  <c r="RK2"/>
  <c r="RK104" s="1"/>
  <c r="RJ109"/>
  <c r="RL4" i="6"/>
  <c r="RM3"/>
  <c r="RJ20" i="5"/>
  <c r="RI21"/>
  <c r="RJ36"/>
  <c r="RI37"/>
  <c r="RI69"/>
  <c r="RJ68"/>
  <c r="RI101"/>
  <c r="RJ100"/>
  <c r="RJ84"/>
  <c r="RI85"/>
  <c r="RL4"/>
  <c r="RK5"/>
  <c r="RJ52"/>
  <c r="RI53"/>
  <c r="RM2" i="2"/>
  <c r="RN3"/>
  <c r="RM4"/>
  <c r="RK41" i="5" l="1"/>
  <c r="RK64"/>
  <c r="RK8"/>
  <c r="RK17"/>
  <c r="RK25"/>
  <c r="RK46"/>
  <c r="RK43"/>
  <c r="RK38"/>
  <c r="RK111"/>
  <c r="RK98"/>
  <c r="RK102"/>
  <c r="RK27"/>
  <c r="RK96"/>
  <c r="RK24"/>
  <c r="RK77"/>
  <c r="RK87"/>
  <c r="RK62"/>
  <c r="RK6"/>
  <c r="RK63"/>
  <c r="RK12"/>
  <c r="RK105"/>
  <c r="RK50"/>
  <c r="RK82"/>
  <c r="RK72"/>
  <c r="RK73"/>
  <c r="RK44"/>
  <c r="RK92"/>
  <c r="RK65"/>
  <c r="RK47"/>
  <c r="RK7"/>
  <c r="RK16"/>
  <c r="RK42"/>
  <c r="RK71"/>
  <c r="RK86"/>
  <c r="RK106"/>
  <c r="RK10"/>
  <c r="RK30"/>
  <c r="RK57"/>
  <c r="RK70"/>
  <c r="RK89"/>
  <c r="RK110"/>
  <c r="RK26"/>
  <c r="RK45"/>
  <c r="RK49"/>
  <c r="RK76"/>
  <c r="RK91"/>
  <c r="RK81"/>
  <c r="RK48"/>
  <c r="RK22"/>
  <c r="RK23"/>
  <c r="RK108"/>
  <c r="RK88"/>
  <c r="RK18"/>
  <c r="RK40"/>
  <c r="RK60"/>
  <c r="RK79"/>
  <c r="RK97"/>
  <c r="RK114"/>
  <c r="RK13"/>
  <c r="RK39"/>
  <c r="RK59"/>
  <c r="RK78"/>
  <c r="RK103"/>
  <c r="RK9"/>
  <c r="RK28"/>
  <c r="RK31"/>
  <c r="RK58"/>
  <c r="RK80"/>
  <c r="RK112"/>
  <c r="RK11"/>
  <c r="RK90"/>
  <c r="RK54"/>
  <c r="RK15"/>
  <c r="RK34"/>
  <c r="RK61"/>
  <c r="RK66"/>
  <c r="RK93"/>
  <c r="RK109"/>
  <c r="RK14"/>
  <c r="RK33"/>
  <c r="RK56"/>
  <c r="RK75"/>
  <c r="RK94"/>
  <c r="RK113"/>
  <c r="RK29"/>
  <c r="RK32"/>
  <c r="RK55"/>
  <c r="RK74"/>
  <c r="RK95"/>
  <c r="RL2"/>
  <c r="RL102" s="1"/>
  <c r="RK107"/>
  <c r="RN3" i="6"/>
  <c r="RM4"/>
  <c r="RJ85" i="5"/>
  <c r="RK84"/>
  <c r="RJ53"/>
  <c r="RK52"/>
  <c r="RJ101"/>
  <c r="RK100"/>
  <c r="RK36"/>
  <c r="RJ37"/>
  <c r="RM4"/>
  <c r="RL5"/>
  <c r="RK68"/>
  <c r="RJ69"/>
  <c r="RK20"/>
  <c r="RJ21"/>
  <c r="RN2" i="2"/>
  <c r="RN4"/>
  <c r="RO3"/>
  <c r="RL114" i="5" l="1"/>
  <c r="RL17"/>
  <c r="RL31"/>
  <c r="RL40"/>
  <c r="RL8"/>
  <c r="RL61"/>
  <c r="RL45"/>
  <c r="RL80"/>
  <c r="RL82"/>
  <c r="RL26"/>
  <c r="RL87"/>
  <c r="RL113"/>
  <c r="RL77"/>
  <c r="RL79"/>
  <c r="RL15"/>
  <c r="RL109"/>
  <c r="RL96"/>
  <c r="RL63"/>
  <c r="RL73"/>
  <c r="RL56"/>
  <c r="RL24"/>
  <c r="RL47"/>
  <c r="RL34"/>
  <c r="RL107"/>
  <c r="RL55"/>
  <c r="RL12"/>
  <c r="RL62"/>
  <c r="RL91"/>
  <c r="RL43"/>
  <c r="RL10"/>
  <c r="RL95"/>
  <c r="RL33"/>
  <c r="RL78"/>
  <c r="RL6"/>
  <c r="RL29"/>
  <c r="RL32"/>
  <c r="RL48"/>
  <c r="RL81"/>
  <c r="RL98"/>
  <c r="RL16"/>
  <c r="RL42"/>
  <c r="RL50"/>
  <c r="RL71"/>
  <c r="RL93"/>
  <c r="RL9"/>
  <c r="RL30"/>
  <c r="RL105"/>
  <c r="RL38"/>
  <c r="RL64"/>
  <c r="RL110"/>
  <c r="RL94"/>
  <c r="RL39"/>
  <c r="RL14"/>
  <c r="RL60"/>
  <c r="RL104"/>
  <c r="RL23"/>
  <c r="RL46"/>
  <c r="RL57"/>
  <c r="RL70"/>
  <c r="RL92"/>
  <c r="RL112"/>
  <c r="RL25"/>
  <c r="RL44"/>
  <c r="RL74"/>
  <c r="RL89"/>
  <c r="RL111"/>
  <c r="RL59"/>
  <c r="RL72"/>
  <c r="RL27"/>
  <c r="RL88"/>
  <c r="RL18"/>
  <c r="RL65"/>
  <c r="RL103"/>
  <c r="RL76"/>
  <c r="RL13"/>
  <c r="RL11"/>
  <c r="RL58"/>
  <c r="RL90"/>
  <c r="RL7"/>
  <c r="RL28"/>
  <c r="RL54"/>
  <c r="RL66"/>
  <c r="RL86"/>
  <c r="RL108"/>
  <c r="RL22"/>
  <c r="RL41"/>
  <c r="RL49"/>
  <c r="RL75"/>
  <c r="RL97"/>
  <c r="RM2"/>
  <c r="RM103" s="1"/>
  <c r="RL106"/>
  <c r="RO3" i="6"/>
  <c r="RN4"/>
  <c r="RL20" i="5"/>
  <c r="RK21"/>
  <c r="RN4"/>
  <c r="RM5"/>
  <c r="RK101"/>
  <c r="RL100"/>
  <c r="RL84"/>
  <c r="RK85"/>
  <c r="RL68"/>
  <c r="RK69"/>
  <c r="RL36"/>
  <c r="RK37"/>
  <c r="RL52"/>
  <c r="RK53"/>
  <c r="RO2" i="2"/>
  <c r="RP3"/>
  <c r="RO4"/>
  <c r="RM15" i="5" l="1"/>
  <c r="RM98"/>
  <c r="RM38"/>
  <c r="RM92"/>
  <c r="RM77"/>
  <c r="RM31"/>
  <c r="RM104"/>
  <c r="RM108"/>
  <c r="RM110"/>
  <c r="RM30"/>
  <c r="RM114"/>
  <c r="RM78"/>
  <c r="RM29"/>
  <c r="RM34"/>
  <c r="RM109"/>
  <c r="RM57"/>
  <c r="RM6"/>
  <c r="RM40"/>
  <c r="RM81"/>
  <c r="RM39"/>
  <c r="RM27"/>
  <c r="RM11"/>
  <c r="RM33"/>
  <c r="RM96"/>
  <c r="RM48"/>
  <c r="RM16"/>
  <c r="RM13"/>
  <c r="RM87"/>
  <c r="RM18"/>
  <c r="RM73"/>
  <c r="RM106"/>
  <c r="RM79"/>
  <c r="RM72"/>
  <c r="RM14"/>
  <c r="RM60"/>
  <c r="RM9"/>
  <c r="RM80"/>
  <c r="RM64"/>
  <c r="RM74"/>
  <c r="RM32"/>
  <c r="RM61"/>
  <c r="RM8"/>
  <c r="RM75"/>
  <c r="RM12"/>
  <c r="RM58"/>
  <c r="RM95"/>
  <c r="RM59"/>
  <c r="RM55"/>
  <c r="RM28"/>
  <c r="RM54"/>
  <c r="RM113"/>
  <c r="RM65"/>
  <c r="RM41"/>
  <c r="RM23"/>
  <c r="RM46"/>
  <c r="RM50"/>
  <c r="RM76"/>
  <c r="RM97"/>
  <c r="RM10"/>
  <c r="RM43"/>
  <c r="RM62"/>
  <c r="RM88"/>
  <c r="RM105"/>
  <c r="RM24"/>
  <c r="RM47"/>
  <c r="RM66"/>
  <c r="RM71"/>
  <c r="RM93"/>
  <c r="RM112"/>
  <c r="RM22"/>
  <c r="RM63"/>
  <c r="RM86"/>
  <c r="RM89"/>
  <c r="RM7"/>
  <c r="RM26"/>
  <c r="RM45"/>
  <c r="RM56"/>
  <c r="RM82"/>
  <c r="RM102"/>
  <c r="RM17"/>
  <c r="RM42"/>
  <c r="RM49"/>
  <c r="RM111"/>
  <c r="RM94"/>
  <c r="RM25"/>
  <c r="RM44"/>
  <c r="RM70"/>
  <c r="RM91"/>
  <c r="RM90"/>
  <c r="RM107"/>
  <c r="RN2"/>
  <c r="RN105" s="1"/>
  <c r="RO4" i="6"/>
  <c r="RP3"/>
  <c r="RM84" i="5"/>
  <c r="RL85"/>
  <c r="RO4"/>
  <c r="RN5"/>
  <c r="RM36"/>
  <c r="RL37"/>
  <c r="RM68"/>
  <c r="RL69"/>
  <c r="RL101"/>
  <c r="RM100"/>
  <c r="RM52"/>
  <c r="RL53"/>
  <c r="RL21"/>
  <c r="RM20"/>
  <c r="RP2" i="2"/>
  <c r="RQ3"/>
  <c r="RP4"/>
  <c r="RN78" i="5" l="1"/>
  <c r="RN50"/>
  <c r="RN40"/>
  <c r="RN23"/>
  <c r="RN32"/>
  <c r="RN103"/>
  <c r="RN87"/>
  <c r="RN60"/>
  <c r="RN14"/>
  <c r="RN9"/>
  <c r="RN66"/>
  <c r="RN46"/>
  <c r="RN112"/>
  <c r="RN16"/>
  <c r="RN104"/>
  <c r="RN65"/>
  <c r="RN24"/>
  <c r="RN58"/>
  <c r="RN55"/>
  <c r="RN10"/>
  <c r="RN81"/>
  <c r="RN30"/>
  <c r="RN6"/>
  <c r="RN22"/>
  <c r="RN45"/>
  <c r="RN71"/>
  <c r="RN89"/>
  <c r="RN106"/>
  <c r="RN13"/>
  <c r="RN43"/>
  <c r="RN63"/>
  <c r="RN76"/>
  <c r="RN33"/>
  <c r="RN25"/>
  <c r="RN91"/>
  <c r="RN49"/>
  <c r="RN8"/>
  <c r="RN86"/>
  <c r="RN17"/>
  <c r="RN47"/>
  <c r="RN54"/>
  <c r="RN74"/>
  <c r="RN95"/>
  <c r="RN11"/>
  <c r="RN15"/>
  <c r="RN41"/>
  <c r="RN64"/>
  <c r="RN107"/>
  <c r="RN73"/>
  <c r="RN94"/>
  <c r="RN31"/>
  <c r="RN75"/>
  <c r="RN26"/>
  <c r="RN108"/>
  <c r="RN57"/>
  <c r="RN18"/>
  <c r="RN44"/>
  <c r="RN48"/>
  <c r="RN72"/>
  <c r="RN92"/>
  <c r="RN111"/>
  <c r="RN12"/>
  <c r="RN42"/>
  <c r="RN70"/>
  <c r="RN82"/>
  <c r="RN56"/>
  <c r="RN88"/>
  <c r="RN98"/>
  <c r="RN7"/>
  <c r="RN27"/>
  <c r="RN34"/>
  <c r="RN61"/>
  <c r="RN90"/>
  <c r="RN113"/>
  <c r="RN80"/>
  <c r="RN96"/>
  <c r="RN114"/>
  <c r="RN28"/>
  <c r="RN38"/>
  <c r="RN62"/>
  <c r="RN77"/>
  <c r="RN102"/>
  <c r="RN93"/>
  <c r="RN109"/>
  <c r="RN29"/>
  <c r="RN39"/>
  <c r="RN59"/>
  <c r="RN79"/>
  <c r="RN97"/>
  <c r="RO2"/>
  <c r="RO98" s="1"/>
  <c r="RN110"/>
  <c r="RP4" i="6"/>
  <c r="RQ3"/>
  <c r="RM53" i="5"/>
  <c r="RN52"/>
  <c r="RM69"/>
  <c r="RN68"/>
  <c r="RM21"/>
  <c r="RN20"/>
  <c r="RM101"/>
  <c r="RN100"/>
  <c r="RO5"/>
  <c r="RP4"/>
  <c r="RN36"/>
  <c r="RM37"/>
  <c r="RM85"/>
  <c r="RN84"/>
  <c r="RQ2" i="2"/>
  <c r="RQ4"/>
  <c r="RR3"/>
  <c r="RO109" i="5" l="1"/>
  <c r="RO18"/>
  <c r="RO29"/>
  <c r="RO56"/>
  <c r="RO61"/>
  <c r="RO97"/>
  <c r="RO75"/>
  <c r="RO32"/>
  <c r="RO11"/>
  <c r="RO33"/>
  <c r="RO78"/>
  <c r="RO71"/>
  <c r="RO95"/>
  <c r="RO43"/>
  <c r="RO113"/>
  <c r="RO7"/>
  <c r="RO14"/>
  <c r="RO94"/>
  <c r="RO48"/>
  <c r="RO23"/>
  <c r="RO16"/>
  <c r="RO93"/>
  <c r="RO42"/>
  <c r="RO59"/>
  <c r="RO40"/>
  <c r="RO114"/>
  <c r="RO13"/>
  <c r="RO39"/>
  <c r="RO55"/>
  <c r="RO81"/>
  <c r="RO103"/>
  <c r="RO9"/>
  <c r="RO28"/>
  <c r="RO31"/>
  <c r="RO54"/>
  <c r="RO80"/>
  <c r="RO104"/>
  <c r="RO22"/>
  <c r="RO41"/>
  <c r="RO63"/>
  <c r="RO34"/>
  <c r="RO15"/>
  <c r="RO105"/>
  <c r="RO17"/>
  <c r="RO102"/>
  <c r="RO79"/>
  <c r="RO10"/>
  <c r="RO30"/>
  <c r="RO57"/>
  <c r="RO70"/>
  <c r="RO89"/>
  <c r="RO110"/>
  <c r="RO26"/>
  <c r="RO45"/>
  <c r="RO49"/>
  <c r="RO76"/>
  <c r="RO91"/>
  <c r="RO112"/>
  <c r="RO24"/>
  <c r="RO47"/>
  <c r="RO92"/>
  <c r="RO62"/>
  <c r="RO66"/>
  <c r="RO86"/>
  <c r="RO77"/>
  <c r="RO60"/>
  <c r="RO8"/>
  <c r="RO12"/>
  <c r="RO38"/>
  <c r="RO58"/>
  <c r="RO87"/>
  <c r="RO106"/>
  <c r="RO6"/>
  <c r="RO27"/>
  <c r="RO50"/>
  <c r="RO72"/>
  <c r="RO82"/>
  <c r="RO108"/>
  <c r="RO25"/>
  <c r="RO44"/>
  <c r="RO73"/>
  <c r="RO88"/>
  <c r="RO64"/>
  <c r="RO74"/>
  <c r="RO96"/>
  <c r="RO46"/>
  <c r="RO65"/>
  <c r="RO90"/>
  <c r="RO111"/>
  <c r="RP2"/>
  <c r="RP107" s="1"/>
  <c r="RO107"/>
  <c r="RQ4" i="6"/>
  <c r="RR3"/>
  <c r="RN85" i="5"/>
  <c r="RO84"/>
  <c r="RO100"/>
  <c r="RN101"/>
  <c r="RN69"/>
  <c r="RO68"/>
  <c r="RO36"/>
  <c r="RN37"/>
  <c r="RQ4"/>
  <c r="RP5"/>
  <c r="RN21"/>
  <c r="RO20"/>
  <c r="RN53"/>
  <c r="RO52"/>
  <c r="RR2" i="2"/>
  <c r="RS3"/>
  <c r="RR4"/>
  <c r="RP86" i="5" l="1"/>
  <c r="RP58"/>
  <c r="RP55"/>
  <c r="RP74"/>
  <c r="RP33"/>
  <c r="RP73"/>
  <c r="RP95"/>
  <c r="RP46"/>
  <c r="RP44"/>
  <c r="RP62"/>
  <c r="RP26"/>
  <c r="RP61"/>
  <c r="RP96"/>
  <c r="RP25"/>
  <c r="RP38"/>
  <c r="RP31"/>
  <c r="RP104"/>
  <c r="RP27"/>
  <c r="RP7"/>
  <c r="RP112"/>
  <c r="RP89"/>
  <c r="RP12"/>
  <c r="RP91"/>
  <c r="RP102"/>
  <c r="RP71"/>
  <c r="RP13"/>
  <c r="RP63"/>
  <c r="RP105"/>
  <c r="RP72"/>
  <c r="RP28"/>
  <c r="RP6"/>
  <c r="RP32"/>
  <c r="RP81"/>
  <c r="RP8"/>
  <c r="RP24"/>
  <c r="RP47"/>
  <c r="RP66"/>
  <c r="RP87"/>
  <c r="RP106"/>
  <c r="RP15"/>
  <c r="RP34"/>
  <c r="RP49"/>
  <c r="RP82"/>
  <c r="RP94"/>
  <c r="RP90"/>
  <c r="RP10"/>
  <c r="RP39"/>
  <c r="RP88"/>
  <c r="RP14"/>
  <c r="RP109"/>
  <c r="RP75"/>
  <c r="RP29"/>
  <c r="RP59"/>
  <c r="RP98"/>
  <c r="RP22"/>
  <c r="RP41"/>
  <c r="RP56"/>
  <c r="RP76"/>
  <c r="RP97"/>
  <c r="RP9"/>
  <c r="RP17"/>
  <c r="RP43"/>
  <c r="RP65"/>
  <c r="RP80"/>
  <c r="RP114"/>
  <c r="RP11"/>
  <c r="RP54"/>
  <c r="RP64"/>
  <c r="RP45"/>
  <c r="RP108"/>
  <c r="RP30"/>
  <c r="RP77"/>
  <c r="RP113"/>
  <c r="RP79"/>
  <c r="RP60"/>
  <c r="RP23"/>
  <c r="RP57"/>
  <c r="RP92"/>
  <c r="RP16"/>
  <c r="RP42"/>
  <c r="RP50"/>
  <c r="RP70"/>
  <c r="RP93"/>
  <c r="RP111"/>
  <c r="RP18"/>
  <c r="RP40"/>
  <c r="RP48"/>
  <c r="RP78"/>
  <c r="RP103"/>
  <c r="RP110"/>
  <c r="RQ2"/>
  <c r="RQ109" s="1"/>
  <c r="RR4" i="6"/>
  <c r="RS3"/>
  <c r="RP52" i="5"/>
  <c r="RO53"/>
  <c r="RP36"/>
  <c r="RO37"/>
  <c r="RP100"/>
  <c r="RO101"/>
  <c r="RP68"/>
  <c r="RO69"/>
  <c r="RO21"/>
  <c r="RP20"/>
  <c r="RP84"/>
  <c r="RO85"/>
  <c r="RQ5"/>
  <c r="RR4"/>
  <c r="RS2" i="2"/>
  <c r="RT3"/>
  <c r="RS4"/>
  <c r="RQ78" i="5" l="1"/>
  <c r="RQ80"/>
  <c r="RQ82"/>
  <c r="RQ30"/>
  <c r="RQ64"/>
  <c r="RQ32"/>
  <c r="RQ41"/>
  <c r="RQ17"/>
  <c r="RQ91"/>
  <c r="RQ57"/>
  <c r="RQ24"/>
  <c r="RQ44"/>
  <c r="RQ63"/>
  <c r="RQ15"/>
  <c r="RQ104"/>
  <c r="RQ108"/>
  <c r="RQ56"/>
  <c r="RQ65"/>
  <c r="RQ9"/>
  <c r="RQ43"/>
  <c r="RQ111"/>
  <c r="RQ79"/>
  <c r="RR2"/>
  <c r="RR103" s="1"/>
  <c r="RQ11"/>
  <c r="RQ89"/>
  <c r="RQ47"/>
  <c r="RQ102"/>
  <c r="RQ46"/>
  <c r="RQ75"/>
  <c r="RQ28"/>
  <c r="RQ96"/>
  <c r="RQ71"/>
  <c r="RQ23"/>
  <c r="RQ66"/>
  <c r="RQ97"/>
  <c r="RQ16"/>
  <c r="RQ38"/>
  <c r="RQ62"/>
  <c r="RQ76"/>
  <c r="RQ94"/>
  <c r="RQ6"/>
  <c r="RQ18"/>
  <c r="RQ33"/>
  <c r="RQ60"/>
  <c r="RQ81"/>
  <c r="RQ106"/>
  <c r="RQ45"/>
  <c r="RQ7"/>
  <c r="RQ49"/>
  <c r="RQ27"/>
  <c r="RQ50"/>
  <c r="RQ98"/>
  <c r="RQ54"/>
  <c r="RQ26"/>
  <c r="RQ112"/>
  <c r="RQ42"/>
  <c r="RQ86"/>
  <c r="RQ10"/>
  <c r="RQ25"/>
  <c r="RQ40"/>
  <c r="RQ70"/>
  <c r="RQ88"/>
  <c r="RQ107"/>
  <c r="RQ12"/>
  <c r="RQ31"/>
  <c r="RQ58"/>
  <c r="RQ77"/>
  <c r="RQ95"/>
  <c r="RQ114"/>
  <c r="RQ14"/>
  <c r="RQ105"/>
  <c r="RQ73"/>
  <c r="RQ8"/>
  <c r="RQ55"/>
  <c r="RQ87"/>
  <c r="RQ48"/>
  <c r="RQ113"/>
  <c r="RQ93"/>
  <c r="RQ29"/>
  <c r="RQ74"/>
  <c r="RQ110"/>
  <c r="RQ22"/>
  <c r="RQ34"/>
  <c r="RQ61"/>
  <c r="RQ90"/>
  <c r="RQ103"/>
  <c r="RQ13"/>
  <c r="RQ39"/>
  <c r="RQ59"/>
  <c r="RQ72"/>
  <c r="RQ92"/>
  <c r="RT3" i="6"/>
  <c r="RS4"/>
  <c r="RS4" i="5"/>
  <c r="RR5"/>
  <c r="RQ36"/>
  <c r="RP37"/>
  <c r="RQ84"/>
  <c r="RP85"/>
  <c r="RP69"/>
  <c r="RQ68"/>
  <c r="RP101"/>
  <c r="RQ100"/>
  <c r="RP21"/>
  <c r="RQ20"/>
  <c r="RQ52"/>
  <c r="RP53"/>
  <c r="RT2" i="2"/>
  <c r="RU3"/>
  <c r="RT4"/>
  <c r="RR18" i="5" l="1"/>
  <c r="RR54"/>
  <c r="RR65"/>
  <c r="RR39"/>
  <c r="RR113"/>
  <c r="RR22"/>
  <c r="RR14"/>
  <c r="RR93"/>
  <c r="RR59"/>
  <c r="RR24"/>
  <c r="RR87"/>
  <c r="RR60"/>
  <c r="RR29"/>
  <c r="RR97"/>
  <c r="RR58"/>
  <c r="RR106"/>
  <c r="RR40"/>
  <c r="RR109"/>
  <c r="RR79"/>
  <c r="RR31"/>
  <c r="RR48"/>
  <c r="RR92"/>
  <c r="RR45"/>
  <c r="RR16"/>
  <c r="RR104"/>
  <c r="RR78"/>
  <c r="RR13"/>
  <c r="RR43"/>
  <c r="RR63"/>
  <c r="RR74"/>
  <c r="RR96"/>
  <c r="RR114"/>
  <c r="RR28"/>
  <c r="RR38"/>
  <c r="RR62"/>
  <c r="RR77"/>
  <c r="RR102"/>
  <c r="RR8"/>
  <c r="RR23"/>
  <c r="RR30"/>
  <c r="RR61"/>
  <c r="RR86"/>
  <c r="RR111"/>
  <c r="RR6"/>
  <c r="RR89"/>
  <c r="RR57"/>
  <c r="RR47"/>
  <c r="RR11"/>
  <c r="RR15"/>
  <c r="RR41"/>
  <c r="RR64"/>
  <c r="RR82"/>
  <c r="RR105"/>
  <c r="RR9"/>
  <c r="RR33"/>
  <c r="RR56"/>
  <c r="RR73"/>
  <c r="RR88"/>
  <c r="RR110"/>
  <c r="RR25"/>
  <c r="RR32"/>
  <c r="RR55"/>
  <c r="RR75"/>
  <c r="RR112"/>
  <c r="RR80"/>
  <c r="RR44"/>
  <c r="RR72"/>
  <c r="RR71"/>
  <c r="RR46"/>
  <c r="RR17"/>
  <c r="RR95"/>
  <c r="RR12"/>
  <c r="RR42"/>
  <c r="RR50"/>
  <c r="RR76"/>
  <c r="RR98"/>
  <c r="RR7"/>
  <c r="RR27"/>
  <c r="RR34"/>
  <c r="RR70"/>
  <c r="RR90"/>
  <c r="RR107"/>
  <c r="RR10"/>
  <c r="RR26"/>
  <c r="RR49"/>
  <c r="RR66"/>
  <c r="RR81"/>
  <c r="RR94"/>
  <c r="RR91"/>
  <c r="RS2"/>
  <c r="RS106" s="1"/>
  <c r="RR108"/>
  <c r="RT4" i="6"/>
  <c r="RU3"/>
  <c r="RQ69" i="5"/>
  <c r="RR68"/>
  <c r="RR36"/>
  <c r="RQ37"/>
  <c r="RQ53"/>
  <c r="RR52"/>
  <c r="RQ21"/>
  <c r="RR20"/>
  <c r="RQ101"/>
  <c r="RR100"/>
  <c r="RT4"/>
  <c r="RS5"/>
  <c r="RR84"/>
  <c r="RQ85"/>
  <c r="RU2" i="2"/>
  <c r="RV3"/>
  <c r="RU4"/>
  <c r="RS33" i="5" l="1"/>
  <c r="RS108"/>
  <c r="RS12"/>
  <c r="RS70"/>
  <c r="RS25"/>
  <c r="RS50"/>
  <c r="RS62"/>
  <c r="RS38"/>
  <c r="RS27"/>
  <c r="RS44"/>
  <c r="RS7"/>
  <c r="RS113"/>
  <c r="RS72"/>
  <c r="RS96"/>
  <c r="RS74"/>
  <c r="RS42"/>
  <c r="RS103"/>
  <c r="RS6"/>
  <c r="RS82"/>
  <c r="RS48"/>
  <c r="RS16"/>
  <c r="RS58"/>
  <c r="RS87"/>
  <c r="RS39"/>
  <c r="RS60"/>
  <c r="RS10"/>
  <c r="RS89"/>
  <c r="RS26"/>
  <c r="RS45"/>
  <c r="RS56"/>
  <c r="RS76"/>
  <c r="RS91"/>
  <c r="RS112"/>
  <c r="RS24"/>
  <c r="RS47"/>
  <c r="RS64"/>
  <c r="RS88"/>
  <c r="RS98"/>
  <c r="RS15"/>
  <c r="RS34"/>
  <c r="RS61"/>
  <c r="RS66"/>
  <c r="RS93"/>
  <c r="RS13"/>
  <c r="RS94"/>
  <c r="RS57"/>
  <c r="RS9"/>
  <c r="RS28"/>
  <c r="RS31"/>
  <c r="RS54"/>
  <c r="RS80"/>
  <c r="RS104"/>
  <c r="RS22"/>
  <c r="RS41"/>
  <c r="RS49"/>
  <c r="RS73"/>
  <c r="RS92"/>
  <c r="RS111"/>
  <c r="RS17"/>
  <c r="RS43"/>
  <c r="RS63"/>
  <c r="RS81"/>
  <c r="RS102"/>
  <c r="RS86"/>
  <c r="RS8"/>
  <c r="RS14"/>
  <c r="RS59"/>
  <c r="RS105"/>
  <c r="RS77"/>
  <c r="RS75"/>
  <c r="RS30"/>
  <c r="RS110"/>
  <c r="RS29"/>
  <c r="RS32"/>
  <c r="RS55"/>
  <c r="RS78"/>
  <c r="RS95"/>
  <c r="RS11"/>
  <c r="RS23"/>
  <c r="RS46"/>
  <c r="RS65"/>
  <c r="RS90"/>
  <c r="RS107"/>
  <c r="RS18"/>
  <c r="RS40"/>
  <c r="RS71"/>
  <c r="RS79"/>
  <c r="RS97"/>
  <c r="RS114"/>
  <c r="RS109"/>
  <c r="RT2"/>
  <c r="RT108" s="1"/>
  <c r="RV3" i="6"/>
  <c r="RU4"/>
  <c r="RR21" i="5"/>
  <c r="RS20"/>
  <c r="RS36"/>
  <c r="RR37"/>
  <c r="RT5"/>
  <c r="RU4"/>
  <c r="RR101"/>
  <c r="RS100"/>
  <c r="RS52"/>
  <c r="RR53"/>
  <c r="RS68"/>
  <c r="RR69"/>
  <c r="RR85"/>
  <c r="RS84"/>
  <c r="RV2" i="2"/>
  <c r="RW3"/>
  <c r="RV4"/>
  <c r="RT98" i="5" l="1"/>
  <c r="RT102"/>
  <c r="RT42"/>
  <c r="RT109"/>
  <c r="RT76"/>
  <c r="RT81"/>
  <c r="RT66"/>
  <c r="RT12"/>
  <c r="RT23"/>
  <c r="RT28"/>
  <c r="RT41"/>
  <c r="RT46"/>
  <c r="RT65"/>
  <c r="RT45"/>
  <c r="RT29"/>
  <c r="RT82"/>
  <c r="RT33"/>
  <c r="RT92"/>
  <c r="RT111"/>
  <c r="RT75"/>
  <c r="RT93"/>
  <c r="RT34"/>
  <c r="RT25"/>
  <c r="RT8"/>
  <c r="RT47"/>
  <c r="RT87"/>
  <c r="RT15"/>
  <c r="RT40"/>
  <c r="RT94"/>
  <c r="RT60"/>
  <c r="RT59"/>
  <c r="RT16"/>
  <c r="RT89"/>
  <c r="RT26"/>
  <c r="RT56"/>
  <c r="RT96"/>
  <c r="RT70"/>
  <c r="RT71"/>
  <c r="RT24"/>
  <c r="RT74"/>
  <c r="RT106"/>
  <c r="RT38"/>
  <c r="RT48"/>
  <c r="RT14"/>
  <c r="RT104"/>
  <c r="RT6"/>
  <c r="RT32"/>
  <c r="RT112"/>
  <c r="RT55"/>
  <c r="RT7"/>
  <c r="RT54"/>
  <c r="RT86"/>
  <c r="RT50"/>
  <c r="RT44"/>
  <c r="RT22"/>
  <c r="RT49"/>
  <c r="RT97"/>
  <c r="RT18"/>
  <c r="RT61"/>
  <c r="RT114"/>
  <c r="RT79"/>
  <c r="RU2"/>
  <c r="RU105" s="1"/>
  <c r="RT78"/>
  <c r="RT103"/>
  <c r="RT10"/>
  <c r="RT13"/>
  <c r="RT39"/>
  <c r="RT63"/>
  <c r="RT88"/>
  <c r="RT105"/>
  <c r="RT62"/>
  <c r="RT64"/>
  <c r="RT91"/>
  <c r="RT110"/>
  <c r="RT27"/>
  <c r="RT30"/>
  <c r="RT57"/>
  <c r="RT77"/>
  <c r="RT95"/>
  <c r="RT113"/>
  <c r="RT9"/>
  <c r="RT17"/>
  <c r="RT43"/>
  <c r="RT72"/>
  <c r="RT80"/>
  <c r="RT107"/>
  <c r="RT11"/>
  <c r="RT31"/>
  <c r="RT58"/>
  <c r="RT73"/>
  <c r="RT90"/>
  <c r="RV4" i="6"/>
  <c r="RW3"/>
  <c r="RT100" i="5"/>
  <c r="RS101"/>
  <c r="RS69"/>
  <c r="RT68"/>
  <c r="RT84"/>
  <c r="RS85"/>
  <c r="RT52"/>
  <c r="RS53"/>
  <c r="RU5"/>
  <c r="RV4"/>
  <c r="RT36"/>
  <c r="RS37"/>
  <c r="RT20"/>
  <c r="RS21"/>
  <c r="RW2" i="2"/>
  <c r="RX3"/>
  <c r="RW4"/>
  <c r="RU62" i="5" l="1"/>
  <c r="RU112"/>
  <c r="RU70"/>
  <c r="RU95"/>
  <c r="RU47"/>
  <c r="RU12"/>
  <c r="RU57"/>
  <c r="RU25"/>
  <c r="RU66"/>
  <c r="RU27"/>
  <c r="RU23"/>
  <c r="RU40"/>
  <c r="RU41"/>
  <c r="RU9"/>
  <c r="RU88"/>
  <c r="RU64"/>
  <c r="RU15"/>
  <c r="RU61"/>
  <c r="RU104"/>
  <c r="RU14"/>
  <c r="RU56"/>
  <c r="RU80"/>
  <c r="RU7"/>
  <c r="RU82"/>
  <c r="RU97"/>
  <c r="RU43"/>
  <c r="RU111"/>
  <c r="RU30"/>
  <c r="RU86"/>
  <c r="RU11"/>
  <c r="RU45"/>
  <c r="RU89"/>
  <c r="RU65"/>
  <c r="RU94"/>
  <c r="RU71"/>
  <c r="RU75"/>
  <c r="RU22"/>
  <c r="RU103"/>
  <c r="RU38"/>
  <c r="RU77"/>
  <c r="RU114"/>
  <c r="RU48"/>
  <c r="RU79"/>
  <c r="RU50"/>
  <c r="RU10"/>
  <c r="RU76"/>
  <c r="RU26"/>
  <c r="RU49"/>
  <c r="RU102"/>
  <c r="RU44"/>
  <c r="RU42"/>
  <c r="RU17"/>
  <c r="RU63"/>
  <c r="RU91"/>
  <c r="RU13"/>
  <c r="RU39"/>
  <c r="RU59"/>
  <c r="RU74"/>
  <c r="RU92"/>
  <c r="RU109"/>
  <c r="RU28"/>
  <c r="RU31"/>
  <c r="RU58"/>
  <c r="RU78"/>
  <c r="RU113"/>
  <c r="RU46"/>
  <c r="RU108"/>
  <c r="RU73"/>
  <c r="RU24"/>
  <c r="RU54"/>
  <c r="RU93"/>
  <c r="RU29"/>
  <c r="RU16"/>
  <c r="RU107"/>
  <c r="RU34"/>
  <c r="RU90"/>
  <c r="RU6"/>
  <c r="RU18"/>
  <c r="RU33"/>
  <c r="RU60"/>
  <c r="RU81"/>
  <c r="RU106"/>
  <c r="RU8"/>
  <c r="RU32"/>
  <c r="RU55"/>
  <c r="RU72"/>
  <c r="RU87"/>
  <c r="RU98"/>
  <c r="RU96"/>
  <c r="RV2"/>
  <c r="RV104" s="1"/>
  <c r="RU110"/>
  <c r="RW4" i="6"/>
  <c r="RX3"/>
  <c r="RW4" i="5"/>
  <c r="RV5"/>
  <c r="RU84"/>
  <c r="RT85"/>
  <c r="RU100"/>
  <c r="RT101"/>
  <c r="RT21"/>
  <c r="RU20"/>
  <c r="RU36"/>
  <c r="RT37"/>
  <c r="RU68"/>
  <c r="RT69"/>
  <c r="RT53"/>
  <c r="RU52"/>
  <c r="RX2" i="2"/>
  <c r="RY3"/>
  <c r="RX4"/>
  <c r="RV39" i="5" l="1"/>
  <c r="RV107"/>
  <c r="RV79"/>
  <c r="RV93"/>
  <c r="RV31"/>
  <c r="RV59"/>
  <c r="RV113"/>
  <c r="RV6"/>
  <c r="RV77"/>
  <c r="RV42"/>
  <c r="RV96"/>
  <c r="RV7"/>
  <c r="RV34"/>
  <c r="RV90"/>
  <c r="RV10"/>
  <c r="RV49"/>
  <c r="RV81"/>
  <c r="RV22"/>
  <c r="RV41"/>
  <c r="RV60"/>
  <c r="RV61"/>
  <c r="RV105"/>
  <c r="RV26"/>
  <c r="RV66"/>
  <c r="RV108"/>
  <c r="RV45"/>
  <c r="RV13"/>
  <c r="RV27"/>
  <c r="RV11"/>
  <c r="RV76"/>
  <c r="RV14"/>
  <c r="RV29"/>
  <c r="RV55"/>
  <c r="RV97"/>
  <c r="RV24"/>
  <c r="RV54"/>
  <c r="RV94"/>
  <c r="RV47"/>
  <c r="RV17"/>
  <c r="RV71"/>
  <c r="RV63"/>
  <c r="RV78"/>
  <c r="RV64"/>
  <c r="RV12"/>
  <c r="RV98"/>
  <c r="RV74"/>
  <c r="RV40"/>
  <c r="RV109"/>
  <c r="RV28"/>
  <c r="RV38"/>
  <c r="RV58"/>
  <c r="RV80"/>
  <c r="RV102"/>
  <c r="RV8"/>
  <c r="RV23"/>
  <c r="RV30"/>
  <c r="RV57"/>
  <c r="RV86"/>
  <c r="RV103"/>
  <c r="RV18"/>
  <c r="RV44"/>
  <c r="RV70"/>
  <c r="RV72"/>
  <c r="RV82"/>
  <c r="RV15"/>
  <c r="RV62"/>
  <c r="RV43"/>
  <c r="RV114"/>
  <c r="RV65"/>
  <c r="RV9"/>
  <c r="RV33"/>
  <c r="RV56"/>
  <c r="RV73"/>
  <c r="RV88"/>
  <c r="RV110"/>
  <c r="RV25"/>
  <c r="RV32"/>
  <c r="RV48"/>
  <c r="RV75"/>
  <c r="RV91"/>
  <c r="RV112"/>
  <c r="RV16"/>
  <c r="RV46"/>
  <c r="RV50"/>
  <c r="RV87"/>
  <c r="RV89"/>
  <c r="RV92"/>
  <c r="RV95"/>
  <c r="RV111"/>
  <c r="RV106"/>
  <c r="RW2"/>
  <c r="RW110" s="1"/>
  <c r="RX4" i="6"/>
  <c r="RY3"/>
  <c r="RU37" i="5"/>
  <c r="RV36"/>
  <c r="RU101"/>
  <c r="RV100"/>
  <c r="RU53"/>
  <c r="RV52"/>
  <c r="RV68"/>
  <c r="RU69"/>
  <c r="RU21"/>
  <c r="RV20"/>
  <c r="RX4"/>
  <c r="RW5"/>
  <c r="RV84"/>
  <c r="RU85"/>
  <c r="RY2" i="2"/>
  <c r="RZ3"/>
  <c r="RY4"/>
  <c r="RW48" i="5" l="1"/>
  <c r="RW26"/>
  <c r="RW90"/>
  <c r="RW6"/>
  <c r="RW11"/>
  <c r="RW23"/>
  <c r="RW107"/>
  <c r="RW75"/>
  <c r="RW31"/>
  <c r="RW65"/>
  <c r="RW40"/>
  <c r="RW114"/>
  <c r="RW91"/>
  <c r="RW82"/>
  <c r="RW46"/>
  <c r="RW18"/>
  <c r="RW97"/>
  <c r="RW63"/>
  <c r="RW39"/>
  <c r="RW13"/>
  <c r="RW78"/>
  <c r="RW103"/>
  <c r="RX2"/>
  <c r="RX98" s="1"/>
  <c r="RW29"/>
  <c r="RW32"/>
  <c r="RW45"/>
  <c r="RW27"/>
  <c r="RW108"/>
  <c r="RW58"/>
  <c r="RW22"/>
  <c r="RW41"/>
  <c r="RW49"/>
  <c r="RW73"/>
  <c r="RW92"/>
  <c r="RW111"/>
  <c r="RW17"/>
  <c r="RW43"/>
  <c r="RW71"/>
  <c r="RW77"/>
  <c r="RW102"/>
  <c r="RW8"/>
  <c r="RW12"/>
  <c r="RW38"/>
  <c r="RW62"/>
  <c r="RW87"/>
  <c r="RW106"/>
  <c r="RW56"/>
  <c r="RW95"/>
  <c r="RW112"/>
  <c r="RW72"/>
  <c r="RW28"/>
  <c r="RW104"/>
  <c r="RW24"/>
  <c r="RW47"/>
  <c r="RW54"/>
  <c r="RW88"/>
  <c r="RW98"/>
  <c r="RW15"/>
  <c r="RW34"/>
  <c r="RW61"/>
  <c r="RW66"/>
  <c r="RW93"/>
  <c r="RW109"/>
  <c r="RW14"/>
  <c r="RW33"/>
  <c r="RW60"/>
  <c r="RW81"/>
  <c r="RW94"/>
  <c r="RW113"/>
  <c r="RW59"/>
  <c r="RW74"/>
  <c r="RW76"/>
  <c r="RW50"/>
  <c r="RW9"/>
  <c r="RW80"/>
  <c r="RW25"/>
  <c r="RW44"/>
  <c r="RW55"/>
  <c r="RW79"/>
  <c r="RW96"/>
  <c r="RW7"/>
  <c r="RW16"/>
  <c r="RW42"/>
  <c r="RW64"/>
  <c r="RW86"/>
  <c r="RW105"/>
  <c r="RW10"/>
  <c r="RW30"/>
  <c r="RW57"/>
  <c r="RW70"/>
  <c r="RW89"/>
  <c r="RZ3" i="6"/>
  <c r="RY4"/>
  <c r="RW84" i="5"/>
  <c r="RV85"/>
  <c r="RY4"/>
  <c r="RX5"/>
  <c r="RV101"/>
  <c r="RW100"/>
  <c r="RW68"/>
  <c r="RV69"/>
  <c r="RV21"/>
  <c r="RW20"/>
  <c r="RW52"/>
  <c r="RV53"/>
  <c r="RW36"/>
  <c r="RV37"/>
  <c r="RZ2" i="2"/>
  <c r="SA3"/>
  <c r="RZ4"/>
  <c r="RX61" i="5" l="1"/>
  <c r="RX59"/>
  <c r="RX41"/>
  <c r="RX78"/>
  <c r="RX28"/>
  <c r="RX24"/>
  <c r="RX72"/>
  <c r="RX107"/>
  <c r="RX13"/>
  <c r="RX105"/>
  <c r="RX73"/>
  <c r="RX16"/>
  <c r="RX9"/>
  <c r="RX10"/>
  <c r="RX88"/>
  <c r="RX54"/>
  <c r="RX97"/>
  <c r="RX93"/>
  <c r="RX40"/>
  <c r="RX39"/>
  <c r="RX7"/>
  <c r="RX86"/>
  <c r="RX47"/>
  <c r="RX15"/>
  <c r="RX76"/>
  <c r="RX25"/>
  <c r="RX48"/>
  <c r="RX102"/>
  <c r="RX65"/>
  <c r="RX34"/>
  <c r="RX12"/>
  <c r="RX62"/>
  <c r="RX91"/>
  <c r="RX11"/>
  <c r="RX31"/>
  <c r="RX58"/>
  <c r="RX64"/>
  <c r="RX90"/>
  <c r="RX109"/>
  <c r="RX23"/>
  <c r="RX46"/>
  <c r="RX50"/>
  <c r="RX74"/>
  <c r="RX92"/>
  <c r="RX8"/>
  <c r="RX75"/>
  <c r="RX43"/>
  <c r="RX114"/>
  <c r="RX44"/>
  <c r="RX89"/>
  <c r="RX22"/>
  <c r="RX106"/>
  <c r="RX80"/>
  <c r="RX38"/>
  <c r="RX71"/>
  <c r="RX110"/>
  <c r="RX14"/>
  <c r="RX33"/>
  <c r="RX56"/>
  <c r="RX82"/>
  <c r="RX104"/>
  <c r="RX6"/>
  <c r="RX29"/>
  <c r="RX32"/>
  <c r="RX55"/>
  <c r="RX81"/>
  <c r="RX112"/>
  <c r="RX66"/>
  <c r="RX17"/>
  <c r="RX94"/>
  <c r="RX42"/>
  <c r="RX70"/>
  <c r="RX111"/>
  <c r="RX87"/>
  <c r="RX63"/>
  <c r="RX18"/>
  <c r="RX60"/>
  <c r="RX103"/>
  <c r="RX27"/>
  <c r="RX30"/>
  <c r="RX57"/>
  <c r="RX77"/>
  <c r="RX95"/>
  <c r="RX113"/>
  <c r="RX26"/>
  <c r="RX45"/>
  <c r="RX49"/>
  <c r="RX79"/>
  <c r="RX96"/>
  <c r="RY2"/>
  <c r="RY102" s="1"/>
  <c r="RX108"/>
  <c r="SA3" i="6"/>
  <c r="RZ4"/>
  <c r="RX52" i="5"/>
  <c r="RW53"/>
  <c r="RX68"/>
  <c r="RW69"/>
  <c r="RX100"/>
  <c r="RW101"/>
  <c r="RX20"/>
  <c r="RW21"/>
  <c r="RZ4"/>
  <c r="RY5"/>
  <c r="RW37"/>
  <c r="RX36"/>
  <c r="RX84"/>
  <c r="RW85"/>
  <c r="SA2" i="2"/>
  <c r="SB3"/>
  <c r="SA4"/>
  <c r="RY33" i="5" l="1"/>
  <c r="RY88"/>
  <c r="RY103"/>
  <c r="RY9"/>
  <c r="RY48"/>
  <c r="RY59"/>
  <c r="RY63"/>
  <c r="RY81"/>
  <c r="RY60"/>
  <c r="RY29"/>
  <c r="RY40"/>
  <c r="RY14"/>
  <c r="RY82"/>
  <c r="RY43"/>
  <c r="RY6"/>
  <c r="RY105"/>
  <c r="RY10"/>
  <c r="RY39"/>
  <c r="RY11"/>
  <c r="RY89"/>
  <c r="RY57"/>
  <c r="RY49"/>
  <c r="RY41"/>
  <c r="RY111"/>
  <c r="RY72"/>
  <c r="RY16"/>
  <c r="RY50"/>
  <c r="RY94"/>
  <c r="RY64"/>
  <c r="RY73"/>
  <c r="RY12"/>
  <c r="RY62"/>
  <c r="RY95"/>
  <c r="RY8"/>
  <c r="RY32"/>
  <c r="RY55"/>
  <c r="RY65"/>
  <c r="RY87"/>
  <c r="RY110"/>
  <c r="RY24"/>
  <c r="RY46"/>
  <c r="RY56"/>
  <c r="RY80"/>
  <c r="RY17"/>
  <c r="RY90"/>
  <c r="RY34"/>
  <c r="RY109"/>
  <c r="RY42"/>
  <c r="RY77"/>
  <c r="RY22"/>
  <c r="RY13"/>
  <c r="RY104"/>
  <c r="RY38"/>
  <c r="RY86"/>
  <c r="RY114"/>
  <c r="RY27"/>
  <c r="RY30"/>
  <c r="RY61"/>
  <c r="RY75"/>
  <c r="RY98"/>
  <c r="RY7"/>
  <c r="RY26"/>
  <c r="RY44"/>
  <c r="RY76"/>
  <c r="RY112"/>
  <c r="RY15"/>
  <c r="RY92"/>
  <c r="RY25"/>
  <c r="RY70"/>
  <c r="RY107"/>
  <c r="RY91"/>
  <c r="RY79"/>
  <c r="RY18"/>
  <c r="RY66"/>
  <c r="RY106"/>
  <c r="RY28"/>
  <c r="RY31"/>
  <c r="RY58"/>
  <c r="RY78"/>
  <c r="RY96"/>
  <c r="RY113"/>
  <c r="RY23"/>
  <c r="RY45"/>
  <c r="RY74"/>
  <c r="RY97"/>
  <c r="RY47"/>
  <c r="RY54"/>
  <c r="RY71"/>
  <c r="RY93"/>
  <c r="RY108"/>
  <c r="RZ2"/>
  <c r="RZ109" s="1"/>
  <c r="SA4" i="6"/>
  <c r="SB3"/>
  <c r="RX85" i="5"/>
  <c r="RY84"/>
  <c r="RY36"/>
  <c r="RX37"/>
  <c r="SA4"/>
  <c r="RZ5"/>
  <c r="RY20"/>
  <c r="RX21"/>
  <c r="RY68"/>
  <c r="RX69"/>
  <c r="RX101"/>
  <c r="RY100"/>
  <c r="RY52"/>
  <c r="RX53"/>
  <c r="SB2" i="2"/>
  <c r="SC3"/>
  <c r="SB4"/>
  <c r="RZ8" i="5" l="1"/>
  <c r="RZ59"/>
  <c r="RZ86"/>
  <c r="RZ12"/>
  <c r="RZ48"/>
  <c r="RZ38"/>
  <c r="RZ9"/>
  <c r="RZ23"/>
  <c r="RZ103"/>
  <c r="RZ72"/>
  <c r="RZ42"/>
  <c r="RZ58"/>
  <c r="RZ57"/>
  <c r="RZ80"/>
  <c r="RZ34"/>
  <c r="RZ44"/>
  <c r="RZ111"/>
  <c r="RZ76"/>
  <c r="RZ88"/>
  <c r="RZ30"/>
  <c r="RZ18"/>
  <c r="RZ92"/>
  <c r="RZ62"/>
  <c r="RZ79"/>
  <c r="RZ33"/>
  <c r="RZ110"/>
  <c r="RZ61"/>
  <c r="RZ10"/>
  <c r="RZ26"/>
  <c r="RZ49"/>
  <c r="RZ66"/>
  <c r="RZ81"/>
  <c r="RZ108"/>
  <c r="RZ17"/>
  <c r="RZ47"/>
  <c r="RZ70"/>
  <c r="RZ78"/>
  <c r="RZ95"/>
  <c r="RZ11"/>
  <c r="RZ15"/>
  <c r="RZ41"/>
  <c r="RZ64"/>
  <c r="RZ82"/>
  <c r="RZ39"/>
  <c r="RZ113"/>
  <c r="RZ73"/>
  <c r="RZ27"/>
  <c r="RZ105"/>
  <c r="RZ24"/>
  <c r="RZ31"/>
  <c r="RZ54"/>
  <c r="RZ77"/>
  <c r="RZ94"/>
  <c r="RZ6"/>
  <c r="RZ22"/>
  <c r="RZ45"/>
  <c r="RZ71"/>
  <c r="RZ89"/>
  <c r="RZ106"/>
  <c r="RZ13"/>
  <c r="RZ43"/>
  <c r="RZ63"/>
  <c r="RZ74"/>
  <c r="RZ96"/>
  <c r="RZ102"/>
  <c r="RZ28"/>
  <c r="RZ29"/>
  <c r="RZ97"/>
  <c r="RZ56"/>
  <c r="RZ7"/>
  <c r="RZ90"/>
  <c r="RZ25"/>
  <c r="RZ32"/>
  <c r="RZ55"/>
  <c r="RZ75"/>
  <c r="RZ91"/>
  <c r="RZ112"/>
  <c r="RZ16"/>
  <c r="RZ46"/>
  <c r="RZ50"/>
  <c r="RZ87"/>
  <c r="RZ104"/>
  <c r="RZ14"/>
  <c r="RZ40"/>
  <c r="RZ60"/>
  <c r="RZ65"/>
  <c r="RZ93"/>
  <c r="RZ107"/>
  <c r="RZ98"/>
  <c r="RZ114"/>
  <c r="SA2"/>
  <c r="SA107" s="1"/>
  <c r="SB4" i="6"/>
  <c r="SC3"/>
  <c r="RY101" i="5"/>
  <c r="RZ100"/>
  <c r="RY69"/>
  <c r="RZ68"/>
  <c r="RY85"/>
  <c r="RZ84"/>
  <c r="RZ20"/>
  <c r="RY21"/>
  <c r="RY53"/>
  <c r="RZ52"/>
  <c r="SA5"/>
  <c r="SB4"/>
  <c r="RY37"/>
  <c r="RZ36"/>
  <c r="SC2" i="2"/>
  <c r="SD3"/>
  <c r="SC4"/>
  <c r="SA15" i="5" l="1"/>
  <c r="SA93"/>
  <c r="SA29"/>
  <c r="SA88"/>
  <c r="SA92"/>
  <c r="SA56"/>
  <c r="SA22"/>
  <c r="SA46"/>
  <c r="SA98"/>
  <c r="SA34"/>
  <c r="SA109"/>
  <c r="SA75"/>
  <c r="SA32"/>
  <c r="SA41"/>
  <c r="SA66"/>
  <c r="SA113"/>
  <c r="SA95"/>
  <c r="SA24"/>
  <c r="SA81"/>
  <c r="SA33"/>
  <c r="SA90"/>
  <c r="SA108"/>
  <c r="SA48"/>
  <c r="SA61"/>
  <c r="SA14"/>
  <c r="SA94"/>
  <c r="SA55"/>
  <c r="SA74"/>
  <c r="SA18"/>
  <c r="SA40"/>
  <c r="SA60"/>
  <c r="SA79"/>
  <c r="SA97"/>
  <c r="SA114"/>
  <c r="SA13"/>
  <c r="SA39"/>
  <c r="SA59"/>
  <c r="SA78"/>
  <c r="SA103"/>
  <c r="SA9"/>
  <c r="SA28"/>
  <c r="SA31"/>
  <c r="SA58"/>
  <c r="SA80"/>
  <c r="SA104"/>
  <c r="SB2"/>
  <c r="SB106" s="1"/>
  <c r="SA11"/>
  <c r="SA111"/>
  <c r="SA65"/>
  <c r="SA54"/>
  <c r="SA44"/>
  <c r="SA7"/>
  <c r="SA16"/>
  <c r="SA42"/>
  <c r="SA71"/>
  <c r="SA86"/>
  <c r="SA106"/>
  <c r="SA10"/>
  <c r="SA30"/>
  <c r="SA57"/>
  <c r="SA70"/>
  <c r="SA89"/>
  <c r="SA110"/>
  <c r="SA26"/>
  <c r="SA45"/>
  <c r="SA49"/>
  <c r="SA76"/>
  <c r="SA91"/>
  <c r="SA112"/>
  <c r="SA64"/>
  <c r="SA73"/>
  <c r="SA23"/>
  <c r="SA47"/>
  <c r="SA25"/>
  <c r="SA96"/>
  <c r="SA17"/>
  <c r="SA43"/>
  <c r="SA63"/>
  <c r="SA77"/>
  <c r="SA102"/>
  <c r="SA8"/>
  <c r="SA12"/>
  <c r="SA38"/>
  <c r="SA62"/>
  <c r="SA87"/>
  <c r="SA105"/>
  <c r="SA6"/>
  <c r="SA27"/>
  <c r="SA50"/>
  <c r="SA72"/>
  <c r="SA82"/>
  <c r="SC4" i="6"/>
  <c r="SD3"/>
  <c r="SA36" i="5"/>
  <c r="RZ37"/>
  <c r="SA68"/>
  <c r="RZ69"/>
  <c r="RZ21"/>
  <c r="SA20"/>
  <c r="SA100"/>
  <c r="RZ101"/>
  <c r="SC4"/>
  <c r="SB5"/>
  <c r="SA52"/>
  <c r="RZ53"/>
  <c r="RZ85"/>
  <c r="SA84"/>
  <c r="SD2" i="2"/>
  <c r="SE3"/>
  <c r="SD4"/>
  <c r="SB54" i="5" l="1"/>
  <c r="SB31"/>
  <c r="SB107"/>
  <c r="SB57"/>
  <c r="SB104"/>
  <c r="SB60"/>
  <c r="SB95"/>
  <c r="SB66"/>
  <c r="SB64"/>
  <c r="SB59"/>
  <c r="SB27"/>
  <c r="SB28"/>
  <c r="SB108"/>
  <c r="SB17"/>
  <c r="SB33"/>
  <c r="SB7"/>
  <c r="SB86"/>
  <c r="SB72"/>
  <c r="SB41"/>
  <c r="SB22"/>
  <c r="SB97"/>
  <c r="SB75"/>
  <c r="SC2"/>
  <c r="SC103" s="1"/>
  <c r="SB18"/>
  <c r="SB91"/>
  <c r="SB58"/>
  <c r="SB109"/>
  <c r="SB34"/>
  <c r="SB76"/>
  <c r="SB114"/>
  <c r="SB82"/>
  <c r="SB73"/>
  <c r="SB13"/>
  <c r="SB55"/>
  <c r="SB105"/>
  <c r="SB23"/>
  <c r="SB46"/>
  <c r="SB50"/>
  <c r="SB70"/>
  <c r="SB92"/>
  <c r="SB112"/>
  <c r="SB25"/>
  <c r="SB44"/>
  <c r="SB65"/>
  <c r="SB89"/>
  <c r="SB102"/>
  <c r="SB62"/>
  <c r="SB11"/>
  <c r="SB78"/>
  <c r="SB15"/>
  <c r="SB61"/>
  <c r="SB94"/>
  <c r="SB38"/>
  <c r="SB14"/>
  <c r="SB10"/>
  <c r="SB39"/>
  <c r="SB88"/>
  <c r="SB6"/>
  <c r="SB29"/>
  <c r="SB32"/>
  <c r="SB48"/>
  <c r="SB81"/>
  <c r="SB98"/>
  <c r="SB16"/>
  <c r="SB42"/>
  <c r="SB74"/>
  <c r="SB71"/>
  <c r="SB93"/>
  <c r="SB111"/>
  <c r="SB40"/>
  <c r="SB103"/>
  <c r="SB56"/>
  <c r="SB9"/>
  <c r="SB43"/>
  <c r="SB80"/>
  <c r="SB12"/>
  <c r="SB110"/>
  <c r="SB90"/>
  <c r="SB30"/>
  <c r="SB77"/>
  <c r="SB113"/>
  <c r="SB26"/>
  <c r="SB45"/>
  <c r="SB49"/>
  <c r="SB79"/>
  <c r="SB96"/>
  <c r="SB8"/>
  <c r="SB24"/>
  <c r="SB47"/>
  <c r="SB63"/>
  <c r="SB87"/>
  <c r="SD4" i="6"/>
  <c r="SE3"/>
  <c r="SD4" i="5"/>
  <c r="SC5"/>
  <c r="SA21"/>
  <c r="SB20"/>
  <c r="SB68"/>
  <c r="SA69"/>
  <c r="SB84"/>
  <c r="SA85"/>
  <c r="SB52"/>
  <c r="SA53"/>
  <c r="SA101"/>
  <c r="SB100"/>
  <c r="SB36"/>
  <c r="SA37"/>
  <c r="SE2" i="2"/>
  <c r="SF3"/>
  <c r="SE4"/>
  <c r="SC106" i="5" l="1"/>
  <c r="SC38"/>
  <c r="SC13"/>
  <c r="SC92"/>
  <c r="SC11"/>
  <c r="SC60"/>
  <c r="SC96"/>
  <c r="SC59"/>
  <c r="SC30"/>
  <c r="SC40"/>
  <c r="SC75"/>
  <c r="SC26"/>
  <c r="SC56"/>
  <c r="SC82"/>
  <c r="SC7"/>
  <c r="SC102"/>
  <c r="SC45"/>
  <c r="SC17"/>
  <c r="SC6"/>
  <c r="SC77"/>
  <c r="SC14"/>
  <c r="SC105"/>
  <c r="SC39"/>
  <c r="SC74"/>
  <c r="SC109"/>
  <c r="SC95"/>
  <c r="SC54"/>
  <c r="SC27"/>
  <c r="SC57"/>
  <c r="SC98"/>
  <c r="SC24"/>
  <c r="SC47"/>
  <c r="SC66"/>
  <c r="SC71"/>
  <c r="SC93"/>
  <c r="SC112"/>
  <c r="SC43"/>
  <c r="SC58"/>
  <c r="SC28"/>
  <c r="SC89"/>
  <c r="SC15"/>
  <c r="SC61"/>
  <c r="SC104"/>
  <c r="SC73"/>
  <c r="SC31"/>
  <c r="SC8"/>
  <c r="SC55"/>
  <c r="SC87"/>
  <c r="SC9"/>
  <c r="SC29"/>
  <c r="SC48"/>
  <c r="SC65"/>
  <c r="SC80"/>
  <c r="SC110"/>
  <c r="SC22"/>
  <c r="SC18"/>
  <c r="SC81"/>
  <c r="SC33"/>
  <c r="SC113"/>
  <c r="SC34"/>
  <c r="SC79"/>
  <c r="SC12"/>
  <c r="SC114"/>
  <c r="SC78"/>
  <c r="SC32"/>
  <c r="SC72"/>
  <c r="SC108"/>
  <c r="SC23"/>
  <c r="SC46"/>
  <c r="SC50"/>
  <c r="SC76"/>
  <c r="SC97"/>
  <c r="SC10"/>
  <c r="SC42"/>
  <c r="SC16"/>
  <c r="SC41"/>
  <c r="SC25"/>
  <c r="SC44"/>
  <c r="SC63"/>
  <c r="SC70"/>
  <c r="SC49"/>
  <c r="SC62"/>
  <c r="SC64"/>
  <c r="SC86"/>
  <c r="SC88"/>
  <c r="SC90"/>
  <c r="SC91"/>
  <c r="SC111"/>
  <c r="SC94"/>
  <c r="SC107"/>
  <c r="SD2"/>
  <c r="SD110" s="1"/>
  <c r="SE4" i="6"/>
  <c r="SF3"/>
  <c r="SC36" i="5"/>
  <c r="SB37"/>
  <c r="SC100"/>
  <c r="SB101"/>
  <c r="SC52"/>
  <c r="SB53"/>
  <c r="SB69"/>
  <c r="SC68"/>
  <c r="SC20"/>
  <c r="SB21"/>
  <c r="SD5"/>
  <c r="SE4"/>
  <c r="SC84"/>
  <c r="SB85"/>
  <c r="SF2" i="2"/>
  <c r="SG3"/>
  <c r="SF4"/>
  <c r="SD71" i="5" l="1"/>
  <c r="SD25"/>
  <c r="SD112"/>
  <c r="SD96"/>
  <c r="SD31"/>
  <c r="SD43"/>
  <c r="SD45"/>
  <c r="SD57"/>
  <c r="SD13"/>
  <c r="SD114"/>
  <c r="SD75"/>
  <c r="SD108"/>
  <c r="SD22"/>
  <c r="SD106"/>
  <c r="SD80"/>
  <c r="SD38"/>
  <c r="SD62"/>
  <c r="SD26"/>
  <c r="SD6"/>
  <c r="SD89"/>
  <c r="SD63"/>
  <c r="SD28"/>
  <c r="SD77"/>
  <c r="SD49"/>
  <c r="SD8"/>
  <c r="SD86"/>
  <c r="SD58"/>
  <c r="SD18"/>
  <c r="SD44"/>
  <c r="SD48"/>
  <c r="SD72"/>
  <c r="SD92"/>
  <c r="SD111"/>
  <c r="SD12"/>
  <c r="SD42"/>
  <c r="SD70"/>
  <c r="SD76"/>
  <c r="SD98"/>
  <c r="SD7"/>
  <c r="SD27"/>
  <c r="SD34"/>
  <c r="SD61"/>
  <c r="SD90"/>
  <c r="SD105"/>
  <c r="SE2"/>
  <c r="SE107" s="1"/>
  <c r="SD10"/>
  <c r="SD81"/>
  <c r="SD30"/>
  <c r="SD24"/>
  <c r="SD94"/>
  <c r="SD16"/>
  <c r="SD46"/>
  <c r="SD50"/>
  <c r="SD87"/>
  <c r="SD104"/>
  <c r="SD14"/>
  <c r="SD40"/>
  <c r="SD60"/>
  <c r="SD65"/>
  <c r="SD93"/>
  <c r="SD109"/>
  <c r="SD29"/>
  <c r="SD39"/>
  <c r="SD59"/>
  <c r="SD79"/>
  <c r="SD97"/>
  <c r="SD113"/>
  <c r="SD102"/>
  <c r="SD32"/>
  <c r="SD55"/>
  <c r="SD91"/>
  <c r="SD66"/>
  <c r="SD23"/>
  <c r="SD103"/>
  <c r="SD78"/>
  <c r="SD17"/>
  <c r="SD47"/>
  <c r="SD54"/>
  <c r="SD74"/>
  <c r="SD95"/>
  <c r="SD11"/>
  <c r="SD15"/>
  <c r="SD41"/>
  <c r="SD64"/>
  <c r="SD82"/>
  <c r="SD107"/>
  <c r="SD9"/>
  <c r="SD33"/>
  <c r="SD56"/>
  <c r="SD73"/>
  <c r="SD88"/>
  <c r="SF4" i="6"/>
  <c r="SG3"/>
  <c r="SD84" i="5"/>
  <c r="SC85"/>
  <c r="SC69"/>
  <c r="SD68"/>
  <c r="SC101"/>
  <c r="SD100"/>
  <c r="SF4"/>
  <c r="SE5"/>
  <c r="SD20"/>
  <c r="SC21"/>
  <c r="SC53"/>
  <c r="SD52"/>
  <c r="SD36"/>
  <c r="SC37"/>
  <c r="SG2" i="2"/>
  <c r="SH3"/>
  <c r="SG4"/>
  <c r="SE97" i="5" l="1"/>
  <c r="SE82"/>
  <c r="SE6"/>
  <c r="SE38"/>
  <c r="SE43"/>
  <c r="SE8"/>
  <c r="SE87"/>
  <c r="SE50"/>
  <c r="SE44"/>
  <c r="SE16"/>
  <c r="SE61"/>
  <c r="SE58"/>
  <c r="SE27"/>
  <c r="SE108"/>
  <c r="SE18"/>
  <c r="SE12"/>
  <c r="SE106"/>
  <c r="SE72"/>
  <c r="SE64"/>
  <c r="SE74"/>
  <c r="SE25"/>
  <c r="SE96"/>
  <c r="SE7"/>
  <c r="SE62"/>
  <c r="SE17"/>
  <c r="SE40"/>
  <c r="SE114"/>
  <c r="SE66"/>
  <c r="SE10"/>
  <c r="SE30"/>
  <c r="SE57"/>
  <c r="SE70"/>
  <c r="SE89"/>
  <c r="SE110"/>
  <c r="SE26"/>
  <c r="SE45"/>
  <c r="SE49"/>
  <c r="SE76"/>
  <c r="SE91"/>
  <c r="SE112"/>
  <c r="SE24"/>
  <c r="SE47"/>
  <c r="SE63"/>
  <c r="SE88"/>
  <c r="SE98"/>
  <c r="SE77"/>
  <c r="SE86"/>
  <c r="SE102"/>
  <c r="SE79"/>
  <c r="SE34"/>
  <c r="SE109"/>
  <c r="SE13"/>
  <c r="SE39"/>
  <c r="SE55"/>
  <c r="SE81"/>
  <c r="SE103"/>
  <c r="SE9"/>
  <c r="SE28"/>
  <c r="SE31"/>
  <c r="SE54"/>
  <c r="SE80"/>
  <c r="SE104"/>
  <c r="SE22"/>
  <c r="SE41"/>
  <c r="SE71"/>
  <c r="SE73"/>
  <c r="SE92"/>
  <c r="SE111"/>
  <c r="SF2"/>
  <c r="SF114" s="1"/>
  <c r="SE42"/>
  <c r="SE105"/>
  <c r="SE59"/>
  <c r="SE60"/>
  <c r="SE15"/>
  <c r="SE93"/>
  <c r="SE14"/>
  <c r="SE33"/>
  <c r="SE56"/>
  <c r="SE75"/>
  <c r="SE94"/>
  <c r="SE113"/>
  <c r="SE29"/>
  <c r="SE32"/>
  <c r="SE48"/>
  <c r="SE78"/>
  <c r="SE95"/>
  <c r="SE11"/>
  <c r="SE23"/>
  <c r="SE46"/>
  <c r="SE65"/>
  <c r="SE90"/>
  <c r="SG4" i="6"/>
  <c r="SH3"/>
  <c r="SD69" i="5"/>
  <c r="SE68"/>
  <c r="SE52"/>
  <c r="SD53"/>
  <c r="SF5"/>
  <c r="SG4"/>
  <c r="SE36"/>
  <c r="SD37"/>
  <c r="SE20"/>
  <c r="SD21"/>
  <c r="SE100"/>
  <c r="SD101"/>
  <c r="SD85"/>
  <c r="SE84"/>
  <c r="SH2" i="2"/>
  <c r="SI3"/>
  <c r="SH4"/>
  <c r="SF45" i="5" l="1"/>
  <c r="SF90"/>
  <c r="SF113"/>
  <c r="SF39"/>
  <c r="SF58"/>
  <c r="SF98"/>
  <c r="SF93"/>
  <c r="SF11"/>
  <c r="SF23"/>
  <c r="SF42"/>
  <c r="SF57"/>
  <c r="SF30"/>
  <c r="SF75"/>
  <c r="SF13"/>
  <c r="SF95"/>
  <c r="SF46"/>
  <c r="SF112"/>
  <c r="SF33"/>
  <c r="SF79"/>
  <c r="SF10"/>
  <c r="SF105"/>
  <c r="SF81"/>
  <c r="SF28"/>
  <c r="SF73"/>
  <c r="SF16"/>
  <c r="SF70"/>
  <c r="SF48"/>
  <c r="SF27"/>
  <c r="SF77"/>
  <c r="SF29"/>
  <c r="SF92"/>
  <c r="SF31"/>
  <c r="SF64"/>
  <c r="SF109"/>
  <c r="SF88"/>
  <c r="SF59"/>
  <c r="SF26"/>
  <c r="SF60"/>
  <c r="SF8"/>
  <c r="SF50"/>
  <c r="SF34"/>
  <c r="SF63"/>
  <c r="SF6"/>
  <c r="SF74"/>
  <c r="SF14"/>
  <c r="SF72"/>
  <c r="SF104"/>
  <c r="SF61"/>
  <c r="SF32"/>
  <c r="SF7"/>
  <c r="SF54"/>
  <c r="SF86"/>
  <c r="SF47"/>
  <c r="SF106"/>
  <c r="SF24"/>
  <c r="SF66"/>
  <c r="SF111"/>
  <c r="SF87"/>
  <c r="SF15"/>
  <c r="SF18"/>
  <c r="SF82"/>
  <c r="SF40"/>
  <c r="SF49"/>
  <c r="SF80"/>
  <c r="SF110"/>
  <c r="SF108"/>
  <c r="SF25"/>
  <c r="SF44"/>
  <c r="SF55"/>
  <c r="SF89"/>
  <c r="SF102"/>
  <c r="SF12"/>
  <c r="SF38"/>
  <c r="SF62"/>
  <c r="SF71"/>
  <c r="SF94"/>
  <c r="SF96"/>
  <c r="SF22"/>
  <c r="SF41"/>
  <c r="SF56"/>
  <c r="SF76"/>
  <c r="SF97"/>
  <c r="SF9"/>
  <c r="SF17"/>
  <c r="SF43"/>
  <c r="SF65"/>
  <c r="SF91"/>
  <c r="SF107"/>
  <c r="SF78"/>
  <c r="SF103"/>
  <c r="SG2"/>
  <c r="SG106" s="1"/>
  <c r="SH4" i="6"/>
  <c r="SI3"/>
  <c r="SE37" i="5"/>
  <c r="SF36"/>
  <c r="SF84"/>
  <c r="SE85"/>
  <c r="SE101"/>
  <c r="SF100"/>
  <c r="SH4"/>
  <c r="SG5"/>
  <c r="SF68"/>
  <c r="SE69"/>
  <c r="SF20"/>
  <c r="SE21"/>
  <c r="SF52"/>
  <c r="SE53"/>
  <c r="SI2" i="2"/>
  <c r="SJ3"/>
  <c r="SI4"/>
  <c r="SG14" i="5" l="1"/>
  <c r="SG8"/>
  <c r="SG91"/>
  <c r="SG17"/>
  <c r="SG42"/>
  <c r="SG97"/>
  <c r="SG65"/>
  <c r="SG93"/>
  <c r="SG64"/>
  <c r="SG30"/>
  <c r="SG29"/>
  <c r="SG105"/>
  <c r="SG73"/>
  <c r="SG63"/>
  <c r="SG15"/>
  <c r="SG50"/>
  <c r="SG56"/>
  <c r="SG24"/>
  <c r="SG43"/>
  <c r="SG111"/>
  <c r="SG57"/>
  <c r="SG104"/>
  <c r="SG79"/>
  <c r="SH2"/>
  <c r="SH103" s="1"/>
  <c r="SG46"/>
  <c r="SG9"/>
  <c r="SG86"/>
  <c r="SG28"/>
  <c r="SG54"/>
  <c r="SG96"/>
  <c r="SG55"/>
  <c r="SG23"/>
  <c r="SG7"/>
  <c r="SG41"/>
  <c r="SG82"/>
  <c r="SG10"/>
  <c r="SG25"/>
  <c r="SG40"/>
  <c r="SG70"/>
  <c r="SG88"/>
  <c r="SG107"/>
  <c r="SG12"/>
  <c r="SG31"/>
  <c r="SG58"/>
  <c r="SG77"/>
  <c r="SG95"/>
  <c r="SG114"/>
  <c r="SG32"/>
  <c r="SG98"/>
  <c r="SG74"/>
  <c r="SG11"/>
  <c r="SG45"/>
  <c r="SG89"/>
  <c r="SG27"/>
  <c r="SG108"/>
  <c r="SG80"/>
  <c r="SG47"/>
  <c r="SG71"/>
  <c r="SG112"/>
  <c r="SG22"/>
  <c r="SG34"/>
  <c r="SG61"/>
  <c r="SG90"/>
  <c r="SG103"/>
  <c r="SG13"/>
  <c r="SG39"/>
  <c r="SG59"/>
  <c r="SG72"/>
  <c r="SG92"/>
  <c r="SG109"/>
  <c r="SG75"/>
  <c r="SG44"/>
  <c r="SG110"/>
  <c r="SG48"/>
  <c r="SG78"/>
  <c r="SG113"/>
  <c r="SG87"/>
  <c r="SG66"/>
  <c r="SG26"/>
  <c r="SG49"/>
  <c r="SG102"/>
  <c r="SG16"/>
  <c r="SG38"/>
  <c r="SG62"/>
  <c r="SG76"/>
  <c r="SG94"/>
  <c r="SG6"/>
  <c r="SG18"/>
  <c r="SG33"/>
  <c r="SG60"/>
  <c r="SG81"/>
  <c r="SJ3" i="6"/>
  <c r="SI4"/>
  <c r="SF53" i="5"/>
  <c r="SG52"/>
  <c r="SG68"/>
  <c r="SF69"/>
  <c r="SI4"/>
  <c r="SH5"/>
  <c r="SG84"/>
  <c r="SF85"/>
  <c r="SG36"/>
  <c r="SF37"/>
  <c r="SG100"/>
  <c r="SF101"/>
  <c r="SG20"/>
  <c r="SF21"/>
  <c r="SJ2" i="2"/>
  <c r="SK3"/>
  <c r="SJ4"/>
  <c r="SH109" i="5" l="1"/>
  <c r="SH14"/>
  <c r="SH17"/>
  <c r="SH59"/>
  <c r="SH60"/>
  <c r="SH95"/>
  <c r="SH93"/>
  <c r="SH24"/>
  <c r="SH46"/>
  <c r="SH40"/>
  <c r="SH29"/>
  <c r="SH89"/>
  <c r="SH72"/>
  <c r="SH65"/>
  <c r="SH39"/>
  <c r="SH97"/>
  <c r="SH31"/>
  <c r="SH79"/>
  <c r="SH58"/>
  <c r="SH113"/>
  <c r="SH80"/>
  <c r="SH22"/>
  <c r="SH45"/>
  <c r="SH87"/>
  <c r="SH54"/>
  <c r="SH44"/>
  <c r="SH111"/>
  <c r="SH12"/>
  <c r="SH42"/>
  <c r="SH50"/>
  <c r="SH76"/>
  <c r="SH98"/>
  <c r="SH7"/>
  <c r="SH27"/>
  <c r="SH34"/>
  <c r="SH70"/>
  <c r="SH90"/>
  <c r="SH107"/>
  <c r="SH10"/>
  <c r="SH26"/>
  <c r="SH49"/>
  <c r="SH66"/>
  <c r="SH81"/>
  <c r="SH106"/>
  <c r="SH71"/>
  <c r="SH57"/>
  <c r="SH47"/>
  <c r="SH18"/>
  <c r="SH92"/>
  <c r="SH13"/>
  <c r="SH43"/>
  <c r="SH63"/>
  <c r="SH74"/>
  <c r="SH96"/>
  <c r="SH114"/>
  <c r="SH28"/>
  <c r="SH38"/>
  <c r="SH62"/>
  <c r="SH77"/>
  <c r="SH102"/>
  <c r="SH8"/>
  <c r="SH23"/>
  <c r="SH30"/>
  <c r="SH61"/>
  <c r="SH86"/>
  <c r="SH6"/>
  <c r="SH16"/>
  <c r="SH104"/>
  <c r="SH78"/>
  <c r="SH48"/>
  <c r="SH11"/>
  <c r="SH15"/>
  <c r="SH41"/>
  <c r="SH64"/>
  <c r="SH82"/>
  <c r="SH105"/>
  <c r="SH9"/>
  <c r="SH33"/>
  <c r="SH56"/>
  <c r="SH73"/>
  <c r="SH88"/>
  <c r="SH110"/>
  <c r="SH25"/>
  <c r="SH32"/>
  <c r="SH55"/>
  <c r="SH75"/>
  <c r="SH91"/>
  <c r="SH112"/>
  <c r="SH94"/>
  <c r="SI2"/>
  <c r="SI106" s="1"/>
  <c r="SH108"/>
  <c r="SK3" i="6"/>
  <c r="SJ4"/>
  <c r="SH20" i="5"/>
  <c r="SG21"/>
  <c r="SH84"/>
  <c r="SG85"/>
  <c r="SJ4"/>
  <c r="SI5"/>
  <c r="SG69"/>
  <c r="SH68"/>
  <c r="SG101"/>
  <c r="SH100"/>
  <c r="SH52"/>
  <c r="SG53"/>
  <c r="SH36"/>
  <c r="SG37"/>
  <c r="SK2" i="2"/>
  <c r="SL3"/>
  <c r="SK4"/>
  <c r="SI59" i="5" l="1"/>
  <c r="SI39"/>
  <c r="SI31"/>
  <c r="SI57"/>
  <c r="SI14"/>
  <c r="SI13"/>
  <c r="SI28"/>
  <c r="SI64"/>
  <c r="SI10"/>
  <c r="SI113"/>
  <c r="SI77"/>
  <c r="SI94"/>
  <c r="SI38"/>
  <c r="SI22"/>
  <c r="SI33"/>
  <c r="SI75"/>
  <c r="SI103"/>
  <c r="SI60"/>
  <c r="SI89"/>
  <c r="SI54"/>
  <c r="SI30"/>
  <c r="SI9"/>
  <c r="SI80"/>
  <c r="SI104"/>
  <c r="SI107"/>
  <c r="SI41"/>
  <c r="SI70"/>
  <c r="SI12"/>
  <c r="SI105"/>
  <c r="SI29"/>
  <c r="SI32"/>
  <c r="SI55"/>
  <c r="SI78"/>
  <c r="SI95"/>
  <c r="SI11"/>
  <c r="SI23"/>
  <c r="SI46"/>
  <c r="SI92"/>
  <c r="SI61"/>
  <c r="SI8"/>
  <c r="SI87"/>
  <c r="SI26"/>
  <c r="SI45"/>
  <c r="SI56"/>
  <c r="SI76"/>
  <c r="SI91"/>
  <c r="SI112"/>
  <c r="SI24"/>
  <c r="SI47"/>
  <c r="SI88"/>
  <c r="SI17"/>
  <c r="SI110"/>
  <c r="SI58"/>
  <c r="SI6"/>
  <c r="SI27"/>
  <c r="SI50"/>
  <c r="SI72"/>
  <c r="SI82"/>
  <c r="SI108"/>
  <c r="SI25"/>
  <c r="SI44"/>
  <c r="SI65"/>
  <c r="SI111"/>
  <c r="SI48"/>
  <c r="SI90"/>
  <c r="SI15"/>
  <c r="SI49"/>
  <c r="SI73"/>
  <c r="SI98"/>
  <c r="SI18"/>
  <c r="SI40"/>
  <c r="SI74"/>
  <c r="SI96"/>
  <c r="SI7"/>
  <c r="SI16"/>
  <c r="SI81"/>
  <c r="SI34"/>
  <c r="SI63"/>
  <c r="SI71"/>
  <c r="SI43"/>
  <c r="SI66"/>
  <c r="SI42"/>
  <c r="SI62"/>
  <c r="SI86"/>
  <c r="SI79"/>
  <c r="SI93"/>
  <c r="SI97"/>
  <c r="SI109"/>
  <c r="SI102"/>
  <c r="SI114"/>
  <c r="SJ2"/>
  <c r="SJ108" s="1"/>
  <c r="SL3" i="6"/>
  <c r="SK4"/>
  <c r="SH37" i="5"/>
  <c r="SI36"/>
  <c r="SI52"/>
  <c r="SH53"/>
  <c r="SH69"/>
  <c r="SI68"/>
  <c r="SH85"/>
  <c r="SI84"/>
  <c r="SI100"/>
  <c r="SH101"/>
  <c r="SK4"/>
  <c r="SJ5"/>
  <c r="SH21"/>
  <c r="SI20"/>
  <c r="SL2" i="2"/>
  <c r="SM3"/>
  <c r="SL4"/>
  <c r="SJ15" i="5" l="1"/>
  <c r="SJ74"/>
  <c r="SJ7"/>
  <c r="SJ23"/>
  <c r="SJ72"/>
  <c r="SJ102"/>
  <c r="SJ94"/>
  <c r="SJ8"/>
  <c r="SJ92"/>
  <c r="SJ48"/>
  <c r="SJ76"/>
  <c r="SJ54"/>
  <c r="SJ49"/>
  <c r="SJ50"/>
  <c r="SJ25"/>
  <c r="SJ34"/>
  <c r="SJ61"/>
  <c r="SJ14"/>
  <c r="SJ114"/>
  <c r="SJ56"/>
  <c r="SJ33"/>
  <c r="SJ79"/>
  <c r="SK2"/>
  <c r="SK105" s="1"/>
  <c r="SJ75"/>
  <c r="SJ22"/>
  <c r="SJ87"/>
  <c r="SJ29"/>
  <c r="SJ55"/>
  <c r="SJ98"/>
  <c r="SJ66"/>
  <c r="SJ82"/>
  <c r="SJ42"/>
  <c r="SJ71"/>
  <c r="SJ111"/>
  <c r="SJ18"/>
  <c r="SJ40"/>
  <c r="SJ60"/>
  <c r="SJ78"/>
  <c r="SJ103"/>
  <c r="SJ10"/>
  <c r="SJ13"/>
  <c r="SJ39"/>
  <c r="SJ59"/>
  <c r="SJ88"/>
  <c r="SJ105"/>
  <c r="SJ109"/>
  <c r="SJ47"/>
  <c r="SJ6"/>
  <c r="SJ32"/>
  <c r="SJ81"/>
  <c r="SJ26"/>
  <c r="SJ24"/>
  <c r="SJ16"/>
  <c r="SJ65"/>
  <c r="SJ93"/>
  <c r="SJ12"/>
  <c r="SJ38"/>
  <c r="SJ62"/>
  <c r="SJ64"/>
  <c r="SJ91"/>
  <c r="SJ110"/>
  <c r="SJ27"/>
  <c r="SJ30"/>
  <c r="SJ57"/>
  <c r="SJ77"/>
  <c r="SJ95"/>
  <c r="SJ113"/>
  <c r="SJ104"/>
  <c r="SJ45"/>
  <c r="SJ28"/>
  <c r="SJ86"/>
  <c r="SJ41"/>
  <c r="SJ106"/>
  <c r="SJ46"/>
  <c r="SJ70"/>
  <c r="SJ112"/>
  <c r="SJ96"/>
  <c r="SJ97"/>
  <c r="SJ44"/>
  <c r="SJ89"/>
  <c r="SJ9"/>
  <c r="SJ17"/>
  <c r="SJ43"/>
  <c r="SJ63"/>
  <c r="SJ80"/>
  <c r="SJ107"/>
  <c r="SJ11"/>
  <c r="SJ31"/>
  <c r="SJ58"/>
  <c r="SJ73"/>
  <c r="SJ90"/>
  <c r="SL4" i="6"/>
  <c r="SM3"/>
  <c r="SI21" i="5"/>
  <c r="SJ20"/>
  <c r="SJ84"/>
  <c r="SI85"/>
  <c r="SK5"/>
  <c r="SL4"/>
  <c r="SJ52"/>
  <c r="SI53"/>
  <c r="SJ68"/>
  <c r="SI69"/>
  <c r="SJ36"/>
  <c r="SI37"/>
  <c r="SJ100"/>
  <c r="SI101"/>
  <c r="SM2" i="2"/>
  <c r="SN3"/>
  <c r="SM4"/>
  <c r="SK90" i="5" l="1"/>
  <c r="SK82"/>
  <c r="SK94"/>
  <c r="SK77"/>
  <c r="SK108"/>
  <c r="SK62"/>
  <c r="SK17"/>
  <c r="SK73"/>
  <c r="SK27"/>
  <c r="SK48"/>
  <c r="SK49"/>
  <c r="SK65"/>
  <c r="SK16"/>
  <c r="SK38"/>
  <c r="SK114"/>
  <c r="SK79"/>
  <c r="SK29"/>
  <c r="SK66"/>
  <c r="SK12"/>
  <c r="SK95"/>
  <c r="SK57"/>
  <c r="SK24"/>
  <c r="SK71"/>
  <c r="SK43"/>
  <c r="SK103"/>
  <c r="SK46"/>
  <c r="SK75"/>
  <c r="SK7"/>
  <c r="SK102"/>
  <c r="SK91"/>
  <c r="SK25"/>
  <c r="SK70"/>
  <c r="SK107"/>
  <c r="SK15"/>
  <c r="SK30"/>
  <c r="SK61"/>
  <c r="SK86"/>
  <c r="SK104"/>
  <c r="SK11"/>
  <c r="SK14"/>
  <c r="SK45"/>
  <c r="SK56"/>
  <c r="SK89"/>
  <c r="SK41"/>
  <c r="SK112"/>
  <c r="SK64"/>
  <c r="SK23"/>
  <c r="SK50"/>
  <c r="SK97"/>
  <c r="SK54"/>
  <c r="SK34"/>
  <c r="SK10"/>
  <c r="SK40"/>
  <c r="SK88"/>
  <c r="SK13"/>
  <c r="SK39"/>
  <c r="SK59"/>
  <c r="SK74"/>
  <c r="SK92"/>
  <c r="SK109"/>
  <c r="SK28"/>
  <c r="SK31"/>
  <c r="SK58"/>
  <c r="SK78"/>
  <c r="SK96"/>
  <c r="SK47"/>
  <c r="SK93"/>
  <c r="SK63"/>
  <c r="SK9"/>
  <c r="SK44"/>
  <c r="SK80"/>
  <c r="SK26"/>
  <c r="SK22"/>
  <c r="SK111"/>
  <c r="SK42"/>
  <c r="SK76"/>
  <c r="SK6"/>
  <c r="SK18"/>
  <c r="SK33"/>
  <c r="SK60"/>
  <c r="SK81"/>
  <c r="SK106"/>
  <c r="SK8"/>
  <c r="SK32"/>
  <c r="SK55"/>
  <c r="SK72"/>
  <c r="SK87"/>
  <c r="SK113"/>
  <c r="SK98"/>
  <c r="SK110"/>
  <c r="SL2"/>
  <c r="SL106" s="1"/>
  <c r="SM4" i="6"/>
  <c r="SN3"/>
  <c r="SJ37" i="5"/>
  <c r="SK36"/>
  <c r="SK100"/>
  <c r="SJ101"/>
  <c r="SL5"/>
  <c r="SM4"/>
  <c r="SK84"/>
  <c r="SJ85"/>
  <c r="SK52"/>
  <c r="SJ53"/>
  <c r="SK20"/>
  <c r="SJ21"/>
  <c r="SK68"/>
  <c r="SJ69"/>
  <c r="SN2" i="2"/>
  <c r="SO3"/>
  <c r="SN4"/>
  <c r="SL38" i="5" l="1"/>
  <c r="SL65"/>
  <c r="SL43"/>
  <c r="SL18"/>
  <c r="SL80"/>
  <c r="SL107"/>
  <c r="SL86"/>
  <c r="SL8"/>
  <c r="SL30"/>
  <c r="SL12"/>
  <c r="SL15"/>
  <c r="SL58"/>
  <c r="SL102"/>
  <c r="SL23"/>
  <c r="SL57"/>
  <c r="SL103"/>
  <c r="SL46"/>
  <c r="SL114"/>
  <c r="SL28"/>
  <c r="SL59"/>
  <c r="SL93"/>
  <c r="SL7"/>
  <c r="SL34"/>
  <c r="SL90"/>
  <c r="SL10"/>
  <c r="SL49"/>
  <c r="SL81"/>
  <c r="SL17"/>
  <c r="SL98"/>
  <c r="SL14"/>
  <c r="SL41"/>
  <c r="SL27"/>
  <c r="SL61"/>
  <c r="SL105"/>
  <c r="SL26"/>
  <c r="SL66"/>
  <c r="SL108"/>
  <c r="SL50"/>
  <c r="SL42"/>
  <c r="SL13"/>
  <c r="SL96"/>
  <c r="SL60"/>
  <c r="SL11"/>
  <c r="SL82"/>
  <c r="SL29"/>
  <c r="SL39"/>
  <c r="SL55"/>
  <c r="SL79"/>
  <c r="SL97"/>
  <c r="SL113"/>
  <c r="SL24"/>
  <c r="SL31"/>
  <c r="SL54"/>
  <c r="SL77"/>
  <c r="SL94"/>
  <c r="SL6"/>
  <c r="SL47"/>
  <c r="SL95"/>
  <c r="SL62"/>
  <c r="SL76"/>
  <c r="SL74"/>
  <c r="SL40"/>
  <c r="SL109"/>
  <c r="SL64"/>
  <c r="SL9"/>
  <c r="SL33"/>
  <c r="SL56"/>
  <c r="SL73"/>
  <c r="SL88"/>
  <c r="SL110"/>
  <c r="SL25"/>
  <c r="SL32"/>
  <c r="SL48"/>
  <c r="SL75"/>
  <c r="SL91"/>
  <c r="SL112"/>
  <c r="SL44"/>
  <c r="SL78"/>
  <c r="SL16"/>
  <c r="SL63"/>
  <c r="SL104"/>
  <c r="SL22"/>
  <c r="SL70"/>
  <c r="SL87"/>
  <c r="SM2"/>
  <c r="SM105" s="1"/>
  <c r="SL72"/>
  <c r="SL92"/>
  <c r="SL111"/>
  <c r="SL45"/>
  <c r="SL71"/>
  <c r="SL89"/>
  <c r="SO3" i="6"/>
  <c r="SN4"/>
  <c r="SK69" i="5"/>
  <c r="SL68"/>
  <c r="SL84"/>
  <c r="SK85"/>
  <c r="SL100"/>
  <c r="SK101"/>
  <c r="SL20"/>
  <c r="SK21"/>
  <c r="SK53"/>
  <c r="SL52"/>
  <c r="SL36"/>
  <c r="SK37"/>
  <c r="SN4"/>
  <c r="SM5"/>
  <c r="SO2" i="2"/>
  <c r="SP3"/>
  <c r="SO4"/>
  <c r="SM18" i="5" l="1"/>
  <c r="SM23"/>
  <c r="SM108"/>
  <c r="SM82"/>
  <c r="SM32"/>
  <c r="SM65"/>
  <c r="SM48"/>
  <c r="SM58"/>
  <c r="SM46"/>
  <c r="SM40"/>
  <c r="SM112"/>
  <c r="SM11"/>
  <c r="SM90"/>
  <c r="SM97"/>
  <c r="SM106"/>
  <c r="SM75"/>
  <c r="SM39"/>
  <c r="SM13"/>
  <c r="SM114"/>
  <c r="SM63"/>
  <c r="SM76"/>
  <c r="SM56"/>
  <c r="SM6"/>
  <c r="SM28"/>
  <c r="SM104"/>
  <c r="SM74"/>
  <c r="SM25"/>
  <c r="SM44"/>
  <c r="SM55"/>
  <c r="SM79"/>
  <c r="SM96"/>
  <c r="SM7"/>
  <c r="SM16"/>
  <c r="SM42"/>
  <c r="SM64"/>
  <c r="SM86"/>
  <c r="SM107"/>
  <c r="SM10"/>
  <c r="SM30"/>
  <c r="SM57"/>
  <c r="SM70"/>
  <c r="SM45"/>
  <c r="SM26"/>
  <c r="SM72"/>
  <c r="SM9"/>
  <c r="SM80"/>
  <c r="SM59"/>
  <c r="SM22"/>
  <c r="SM41"/>
  <c r="SM49"/>
  <c r="SM73"/>
  <c r="SM92"/>
  <c r="SM111"/>
  <c r="SM17"/>
  <c r="SM43"/>
  <c r="SM71"/>
  <c r="SM77"/>
  <c r="SM102"/>
  <c r="SM8"/>
  <c r="SM12"/>
  <c r="SM38"/>
  <c r="SM62"/>
  <c r="SM27"/>
  <c r="SM91"/>
  <c r="SM50"/>
  <c r="SM31"/>
  <c r="SM29"/>
  <c r="SM95"/>
  <c r="SM24"/>
  <c r="SM47"/>
  <c r="SM54"/>
  <c r="SM88"/>
  <c r="SM98"/>
  <c r="SM15"/>
  <c r="SM34"/>
  <c r="SM61"/>
  <c r="SM66"/>
  <c r="SM93"/>
  <c r="SM109"/>
  <c r="SM14"/>
  <c r="SM33"/>
  <c r="SM60"/>
  <c r="SM81"/>
  <c r="SM89"/>
  <c r="SM87"/>
  <c r="SM78"/>
  <c r="SM113"/>
  <c r="SM103"/>
  <c r="SM94"/>
  <c r="SN2"/>
  <c r="SN98" s="1"/>
  <c r="SM110"/>
  <c r="SO4" i="6"/>
  <c r="SP3"/>
  <c r="SO4" i="5"/>
  <c r="SN5"/>
  <c r="SM20"/>
  <c r="SL21"/>
  <c r="SL85"/>
  <c r="SM84"/>
  <c r="SM52"/>
  <c r="SL53"/>
  <c r="SL69"/>
  <c r="SM68"/>
  <c r="SM36"/>
  <c r="SL37"/>
  <c r="SL101"/>
  <c r="SM100"/>
  <c r="SP2" i="2"/>
  <c r="SQ3"/>
  <c r="SP4"/>
  <c r="SN70" i="5" l="1"/>
  <c r="SN43"/>
  <c r="SN8"/>
  <c r="SN38"/>
  <c r="SN11"/>
  <c r="SN16"/>
  <c r="SN87"/>
  <c r="SN40"/>
  <c r="SN25"/>
  <c r="SN93"/>
  <c r="SN62"/>
  <c r="SN22"/>
  <c r="SN97"/>
  <c r="SN60"/>
  <c r="SN61"/>
  <c r="SN31"/>
  <c r="SN18"/>
  <c r="SN65"/>
  <c r="SN89"/>
  <c r="SN15"/>
  <c r="SN94"/>
  <c r="SN7"/>
  <c r="SN48"/>
  <c r="SN78"/>
  <c r="SN44"/>
  <c r="SN111"/>
  <c r="SN71"/>
  <c r="SN47"/>
  <c r="SN72"/>
  <c r="SN9"/>
  <c r="SN80"/>
  <c r="SN58"/>
  <c r="SN13"/>
  <c r="SN59"/>
  <c r="SN28"/>
  <c r="SN10"/>
  <c r="SN39"/>
  <c r="SN105"/>
  <c r="SN73"/>
  <c r="SN88"/>
  <c r="SN54"/>
  <c r="SN86"/>
  <c r="SN24"/>
  <c r="SN66"/>
  <c r="SN106"/>
  <c r="SN102"/>
  <c r="SN91"/>
  <c r="SN17"/>
  <c r="SN63"/>
  <c r="SN107"/>
  <c r="SN27"/>
  <c r="SN30"/>
  <c r="SN57"/>
  <c r="SN77"/>
  <c r="SN95"/>
  <c r="SN113"/>
  <c r="SN26"/>
  <c r="SN45"/>
  <c r="SN49"/>
  <c r="SN79"/>
  <c r="SN96"/>
  <c r="SN64"/>
  <c r="SN90"/>
  <c r="SN109"/>
  <c r="SN23"/>
  <c r="SN46"/>
  <c r="SN50"/>
  <c r="SN74"/>
  <c r="SN92"/>
  <c r="SN103"/>
  <c r="SN41"/>
  <c r="SN75"/>
  <c r="SN42"/>
  <c r="SN12"/>
  <c r="SN110"/>
  <c r="SN34"/>
  <c r="SN76"/>
  <c r="SN114"/>
  <c r="SN14"/>
  <c r="SN33"/>
  <c r="SN56"/>
  <c r="SN82"/>
  <c r="SN104"/>
  <c r="SN6"/>
  <c r="SN29"/>
  <c r="SN32"/>
  <c r="SN55"/>
  <c r="SN81"/>
  <c r="SN112"/>
  <c r="SN108"/>
  <c r="SO2"/>
  <c r="SO108" s="1"/>
  <c r="SP4" i="6"/>
  <c r="SQ3"/>
  <c r="SN36" i="5"/>
  <c r="SM37"/>
  <c r="SM21"/>
  <c r="SN20"/>
  <c r="SN100"/>
  <c r="SM101"/>
  <c r="SN84"/>
  <c r="SM85"/>
  <c r="SN52"/>
  <c r="SM53"/>
  <c r="SO5"/>
  <c r="SP4"/>
  <c r="SN68"/>
  <c r="SM69"/>
  <c r="SQ2" i="2"/>
  <c r="SR3"/>
  <c r="SQ4"/>
  <c r="SO107" i="5" l="1"/>
  <c r="SO17"/>
  <c r="SO91"/>
  <c r="SO34"/>
  <c r="SO40"/>
  <c r="SO63"/>
  <c r="SO12"/>
  <c r="SO48"/>
  <c r="SO62"/>
  <c r="SO25"/>
  <c r="SO38"/>
  <c r="SO41"/>
  <c r="SO42"/>
  <c r="SO14"/>
  <c r="SO94"/>
  <c r="SO114"/>
  <c r="SO90"/>
  <c r="SO13"/>
  <c r="SO105"/>
  <c r="SO29"/>
  <c r="SO77"/>
  <c r="SO95"/>
  <c r="SO43"/>
  <c r="SO64"/>
  <c r="SO16"/>
  <c r="SO106"/>
  <c r="SO11"/>
  <c r="SO89"/>
  <c r="SO74"/>
  <c r="SO10"/>
  <c r="SO18"/>
  <c r="SO50"/>
  <c r="SO6"/>
  <c r="SO86"/>
  <c r="SO22"/>
  <c r="SO49"/>
  <c r="SO111"/>
  <c r="SO33"/>
  <c r="SO79"/>
  <c r="SO60"/>
  <c r="SO44"/>
  <c r="SO9"/>
  <c r="SO80"/>
  <c r="SO88"/>
  <c r="SO81"/>
  <c r="SO39"/>
  <c r="SO72"/>
  <c r="SO109"/>
  <c r="SO27"/>
  <c r="SO30"/>
  <c r="SO61"/>
  <c r="SO75"/>
  <c r="SO98"/>
  <c r="SO7"/>
  <c r="SO26"/>
  <c r="SO45"/>
  <c r="SO56"/>
  <c r="SO82"/>
  <c r="SO112"/>
  <c r="SO103"/>
  <c r="SO70"/>
  <c r="SO66"/>
  <c r="SO15"/>
  <c r="SO73"/>
  <c r="SO104"/>
  <c r="SO28"/>
  <c r="SO31"/>
  <c r="SO58"/>
  <c r="SO78"/>
  <c r="SO96"/>
  <c r="SO113"/>
  <c r="SO23"/>
  <c r="SO46"/>
  <c r="SO57"/>
  <c r="SO76"/>
  <c r="SO97"/>
  <c r="SO59"/>
  <c r="SO92"/>
  <c r="SO8"/>
  <c r="SO32"/>
  <c r="SO55"/>
  <c r="SO65"/>
  <c r="SO87"/>
  <c r="SO110"/>
  <c r="SO24"/>
  <c r="SO47"/>
  <c r="SO54"/>
  <c r="SO71"/>
  <c r="SO93"/>
  <c r="SO102"/>
  <c r="SP2"/>
  <c r="SP107" s="1"/>
  <c r="SQ4" i="6"/>
  <c r="SR3"/>
  <c r="SP5" i="5"/>
  <c r="SQ4"/>
  <c r="SO20"/>
  <c r="SN21"/>
  <c r="SN85"/>
  <c r="SO84"/>
  <c r="SO68"/>
  <c r="SN69"/>
  <c r="SO52"/>
  <c r="SN53"/>
  <c r="SN101"/>
  <c r="SO100"/>
  <c r="SO36"/>
  <c r="SN37"/>
  <c r="SR2" i="2"/>
  <c r="SR4"/>
  <c r="SS3"/>
  <c r="SP73" i="5" l="1"/>
  <c r="SP50"/>
  <c r="SP25"/>
  <c r="SP105"/>
  <c r="SP113"/>
  <c r="SP29"/>
  <c r="SP91"/>
  <c r="SP40"/>
  <c r="SP27"/>
  <c r="SP32"/>
  <c r="SP87"/>
  <c r="SP76"/>
  <c r="SP112"/>
  <c r="SP60"/>
  <c r="SP75"/>
  <c r="SP46"/>
  <c r="SP14"/>
  <c r="SP93"/>
  <c r="SP55"/>
  <c r="SP16"/>
  <c r="SP104"/>
  <c r="SP65"/>
  <c r="SP79"/>
  <c r="SP9"/>
  <c r="SP88"/>
  <c r="SP34"/>
  <c r="SP28"/>
  <c r="SP102"/>
  <c r="SP24"/>
  <c r="SP31"/>
  <c r="SP54"/>
  <c r="SP77"/>
  <c r="SP94"/>
  <c r="SP6"/>
  <c r="SP22"/>
  <c r="SP45"/>
  <c r="SP71"/>
  <c r="SP89"/>
  <c r="SP106"/>
  <c r="SP13"/>
  <c r="SP43"/>
  <c r="SP63"/>
  <c r="SP74"/>
  <c r="SP96"/>
  <c r="SP97"/>
  <c r="SP39"/>
  <c r="SP56"/>
  <c r="SP7"/>
  <c r="SP90"/>
  <c r="SP58"/>
  <c r="SP10"/>
  <c r="SP26"/>
  <c r="SP49"/>
  <c r="SP66"/>
  <c r="SP81"/>
  <c r="SP108"/>
  <c r="SP17"/>
  <c r="SP47"/>
  <c r="SP70"/>
  <c r="SP78"/>
  <c r="SP95"/>
  <c r="SP11"/>
  <c r="SP15"/>
  <c r="SP41"/>
  <c r="SP64"/>
  <c r="SP82"/>
  <c r="SP114"/>
  <c r="SP59"/>
  <c r="SP33"/>
  <c r="SP110"/>
  <c r="SP61"/>
  <c r="SP38"/>
  <c r="SP8"/>
  <c r="SP23"/>
  <c r="SP30"/>
  <c r="SP57"/>
  <c r="SP86"/>
  <c r="SP103"/>
  <c r="SP18"/>
  <c r="SP44"/>
  <c r="SP48"/>
  <c r="SP72"/>
  <c r="SP92"/>
  <c r="SP111"/>
  <c r="SP12"/>
  <c r="SP42"/>
  <c r="SP62"/>
  <c r="SP80"/>
  <c r="SP98"/>
  <c r="SP109"/>
  <c r="SQ2"/>
  <c r="SQ108" s="1"/>
  <c r="SR4" i="6"/>
  <c r="SS3"/>
  <c r="SO69" i="5"/>
  <c r="SP68"/>
  <c r="SP20"/>
  <c r="SO21"/>
  <c r="SP84"/>
  <c r="SO85"/>
  <c r="SP36"/>
  <c r="SO37"/>
  <c r="SO53"/>
  <c r="SP52"/>
  <c r="SO101"/>
  <c r="SP100"/>
  <c r="SR4"/>
  <c r="SQ5"/>
  <c r="SS2" i="2"/>
  <c r="ST3"/>
  <c r="SS4"/>
  <c r="SQ65" i="5" l="1"/>
  <c r="SQ54"/>
  <c r="SQ66"/>
  <c r="SQ61"/>
  <c r="SQ25"/>
  <c r="SQ46"/>
  <c r="SQ34"/>
  <c r="SQ29"/>
  <c r="SQ11"/>
  <c r="SQ96"/>
  <c r="SQ56"/>
  <c r="SQ106"/>
  <c r="SQ73"/>
  <c r="SQ14"/>
  <c r="SQ32"/>
  <c r="SQ109"/>
  <c r="SQ94"/>
  <c r="SQ95"/>
  <c r="SQ15"/>
  <c r="SQ93"/>
  <c r="SQ75"/>
  <c r="SQ55"/>
  <c r="SQ33"/>
  <c r="SQ113"/>
  <c r="SQ74"/>
  <c r="SQ44"/>
  <c r="SQ22"/>
  <c r="SQ92"/>
  <c r="SQ18"/>
  <c r="SQ40"/>
  <c r="SQ60"/>
  <c r="SQ79"/>
  <c r="SQ97"/>
  <c r="SQ114"/>
  <c r="SQ13"/>
  <c r="SQ39"/>
  <c r="SQ59"/>
  <c r="SQ78"/>
  <c r="SQ103"/>
  <c r="SQ9"/>
  <c r="SQ28"/>
  <c r="SQ31"/>
  <c r="SQ58"/>
  <c r="SQ80"/>
  <c r="SQ104"/>
  <c r="SQ98"/>
  <c r="SQ23"/>
  <c r="SQ88"/>
  <c r="SQ81"/>
  <c r="SQ64"/>
  <c r="SQ7"/>
  <c r="SQ16"/>
  <c r="SQ42"/>
  <c r="SQ71"/>
  <c r="SQ86"/>
  <c r="SQ107"/>
  <c r="SQ10"/>
  <c r="SQ30"/>
  <c r="SQ57"/>
  <c r="SQ70"/>
  <c r="SQ89"/>
  <c r="SQ110"/>
  <c r="SQ26"/>
  <c r="SQ45"/>
  <c r="SQ49"/>
  <c r="SQ76"/>
  <c r="SQ91"/>
  <c r="SQ112"/>
  <c r="SR2"/>
  <c r="SR111" s="1"/>
  <c r="SQ24"/>
  <c r="SQ90"/>
  <c r="SQ47"/>
  <c r="SQ48"/>
  <c r="SQ41"/>
  <c r="SQ111"/>
  <c r="SQ17"/>
  <c r="SQ43"/>
  <c r="SQ63"/>
  <c r="SQ77"/>
  <c r="SQ102"/>
  <c r="SQ8"/>
  <c r="SQ12"/>
  <c r="SQ38"/>
  <c r="SQ62"/>
  <c r="SQ87"/>
  <c r="SQ105"/>
  <c r="SQ6"/>
  <c r="SQ27"/>
  <c r="SQ50"/>
  <c r="SQ72"/>
  <c r="SQ82"/>
  <c r="ST3" i="6"/>
  <c r="SS4"/>
  <c r="SQ100" i="5"/>
  <c r="SP101"/>
  <c r="SP37"/>
  <c r="SQ36"/>
  <c r="SP21"/>
  <c r="SQ20"/>
  <c r="SR5"/>
  <c r="SS4"/>
  <c r="SQ52"/>
  <c r="SP53"/>
  <c r="SQ68"/>
  <c r="SP69"/>
  <c r="SP85"/>
  <c r="SQ84"/>
  <c r="ST2" i="2"/>
  <c r="SU3"/>
  <c r="ST4"/>
  <c r="SR72" i="5" l="1"/>
  <c r="SR59"/>
  <c r="SR103"/>
  <c r="SR22"/>
  <c r="SR88"/>
  <c r="SR54"/>
  <c r="SR27"/>
  <c r="SR58"/>
  <c r="SR90"/>
  <c r="SR66"/>
  <c r="SR41"/>
  <c r="SR65"/>
  <c r="SR11"/>
  <c r="SR28"/>
  <c r="SR108"/>
  <c r="SR75"/>
  <c r="SR18"/>
  <c r="SR30"/>
  <c r="SR7"/>
  <c r="SR86"/>
  <c r="SR49"/>
  <c r="SR97"/>
  <c r="SR17"/>
  <c r="SR80"/>
  <c r="SR39"/>
  <c r="SR113"/>
  <c r="SR40"/>
  <c r="SR82"/>
  <c r="SR15"/>
  <c r="SR114"/>
  <c r="SR77"/>
  <c r="SR31"/>
  <c r="SR73"/>
  <c r="SR109"/>
  <c r="SR26"/>
  <c r="SR45"/>
  <c r="SR56"/>
  <c r="SR79"/>
  <c r="SR96"/>
  <c r="SR8"/>
  <c r="SR24"/>
  <c r="SR47"/>
  <c r="SR63"/>
  <c r="SR87"/>
  <c r="SR106"/>
  <c r="SR9"/>
  <c r="SR76"/>
  <c r="SR13"/>
  <c r="SR95"/>
  <c r="SR38"/>
  <c r="SR64"/>
  <c r="SR110"/>
  <c r="SR94"/>
  <c r="SR61"/>
  <c r="SR14"/>
  <c r="SR60"/>
  <c r="SR104"/>
  <c r="SR23"/>
  <c r="SR46"/>
  <c r="SR57"/>
  <c r="SR70"/>
  <c r="SR92"/>
  <c r="SR112"/>
  <c r="SR25"/>
  <c r="SR44"/>
  <c r="SR74"/>
  <c r="SR89"/>
  <c r="SR102"/>
  <c r="SR34"/>
  <c r="SR107"/>
  <c r="SR55"/>
  <c r="SR12"/>
  <c r="SR62"/>
  <c r="SR91"/>
  <c r="SR43"/>
  <c r="SR10"/>
  <c r="SR105"/>
  <c r="SR33"/>
  <c r="SR78"/>
  <c r="SR6"/>
  <c r="SR29"/>
  <c r="SR32"/>
  <c r="SR48"/>
  <c r="SR81"/>
  <c r="SR98"/>
  <c r="SR16"/>
  <c r="SR42"/>
  <c r="SR50"/>
  <c r="SR71"/>
  <c r="SR93"/>
  <c r="SS2"/>
  <c r="SS103" s="1"/>
  <c r="SU3" i="6"/>
  <c r="ST4"/>
  <c r="SQ69" i="5"/>
  <c r="SR68"/>
  <c r="SR20"/>
  <c r="SQ21"/>
  <c r="SS5"/>
  <c r="ST4"/>
  <c r="SR84"/>
  <c r="SQ85"/>
  <c r="SR52"/>
  <c r="SQ53"/>
  <c r="SQ37"/>
  <c r="SR36"/>
  <c r="SR100"/>
  <c r="SQ101"/>
  <c r="SU2" i="2"/>
  <c r="SV3"/>
  <c r="SU4"/>
  <c r="SS12" i="5" l="1"/>
  <c r="SS8"/>
  <c r="SS76"/>
  <c r="SS113"/>
  <c r="SS34"/>
  <c r="SS58"/>
  <c r="SS108"/>
  <c r="SS23"/>
  <c r="SS97"/>
  <c r="SS39"/>
  <c r="SS50"/>
  <c r="SS25"/>
  <c r="SS72"/>
  <c r="SS78"/>
  <c r="SS104"/>
  <c r="SS95"/>
  <c r="SS31"/>
  <c r="SS46"/>
  <c r="SS10"/>
  <c r="SS15"/>
  <c r="SS55"/>
  <c r="SS40"/>
  <c r="SS13"/>
  <c r="SS75"/>
  <c r="SS60"/>
  <c r="SS24"/>
  <c r="SS66"/>
  <c r="SS112"/>
  <c r="SS63"/>
  <c r="SS74"/>
  <c r="SS30"/>
  <c r="SS98"/>
  <c r="SS38"/>
  <c r="SS77"/>
  <c r="SS114"/>
  <c r="SS79"/>
  <c r="SS57"/>
  <c r="SS28"/>
  <c r="SS54"/>
  <c r="SS96"/>
  <c r="SS9"/>
  <c r="SS29"/>
  <c r="SS48"/>
  <c r="SS65"/>
  <c r="SS80"/>
  <c r="SS110"/>
  <c r="SS16"/>
  <c r="SS44"/>
  <c r="SS92"/>
  <c r="SS6"/>
  <c r="SS81"/>
  <c r="SS109"/>
  <c r="SS14"/>
  <c r="SS105"/>
  <c r="SS47"/>
  <c r="SS71"/>
  <c r="SS93"/>
  <c r="SS22"/>
  <c r="SS59"/>
  <c r="SS27"/>
  <c r="SS87"/>
  <c r="SS18"/>
  <c r="SS73"/>
  <c r="SS106"/>
  <c r="SS61"/>
  <c r="SS32"/>
  <c r="SS11"/>
  <c r="SS33"/>
  <c r="SS89"/>
  <c r="SS7"/>
  <c r="SS26"/>
  <c r="SS45"/>
  <c r="SS56"/>
  <c r="SS82"/>
  <c r="SS102"/>
  <c r="SS17"/>
  <c r="SS43"/>
  <c r="SS41"/>
  <c r="SS42"/>
  <c r="SS62"/>
  <c r="SS49"/>
  <c r="SS64"/>
  <c r="SS70"/>
  <c r="SS94"/>
  <c r="SS91"/>
  <c r="SS86"/>
  <c r="SS111"/>
  <c r="SS88"/>
  <c r="SS107"/>
  <c r="ST2"/>
  <c r="ST105" s="1"/>
  <c r="SS90"/>
  <c r="SV3" i="6"/>
  <c r="SU4"/>
  <c r="SR53" i="5"/>
  <c r="SS52"/>
  <c r="SU4"/>
  <c r="ST5"/>
  <c r="SR69"/>
  <c r="SS68"/>
  <c r="SS84"/>
  <c r="SR85"/>
  <c r="SS36"/>
  <c r="SR37"/>
  <c r="SS100"/>
  <c r="SR101"/>
  <c r="SS20"/>
  <c r="SR21"/>
  <c r="SV2" i="2"/>
  <c r="SV4"/>
  <c r="SW3"/>
  <c r="ST72" i="5" l="1"/>
  <c r="ST81"/>
  <c r="ST24"/>
  <c r="ST12"/>
  <c r="ST44"/>
  <c r="ST7"/>
  <c r="ST75"/>
  <c r="ST70"/>
  <c r="ST49"/>
  <c r="ST94"/>
  <c r="ST48"/>
  <c r="ST42"/>
  <c r="ST61"/>
  <c r="ST30"/>
  <c r="ST18"/>
  <c r="ST92"/>
  <c r="ST98"/>
  <c r="ST111"/>
  <c r="ST76"/>
  <c r="ST34"/>
  <c r="ST27"/>
  <c r="ST10"/>
  <c r="ST23"/>
  <c r="ST103"/>
  <c r="ST78"/>
  <c r="ST55"/>
  <c r="ST6"/>
  <c r="ST22"/>
  <c r="ST45"/>
  <c r="ST71"/>
  <c r="ST89"/>
  <c r="ST106"/>
  <c r="ST13"/>
  <c r="ST43"/>
  <c r="ST63"/>
  <c r="ST80"/>
  <c r="ST96"/>
  <c r="ST114"/>
  <c r="ST28"/>
  <c r="ST38"/>
  <c r="ST62"/>
  <c r="ST97"/>
  <c r="ST108"/>
  <c r="ST8"/>
  <c r="ST86"/>
  <c r="ST58"/>
  <c r="ST32"/>
  <c r="ST112"/>
  <c r="ST16"/>
  <c r="ST46"/>
  <c r="ST50"/>
  <c r="ST87"/>
  <c r="ST104"/>
  <c r="ST14"/>
  <c r="ST40"/>
  <c r="ST60"/>
  <c r="ST65"/>
  <c r="ST93"/>
  <c r="ST109"/>
  <c r="ST29"/>
  <c r="ST39"/>
  <c r="ST59"/>
  <c r="ST77"/>
  <c r="ST26"/>
  <c r="ST66"/>
  <c r="ST57"/>
  <c r="ST31"/>
  <c r="ST25"/>
  <c r="ST91"/>
  <c r="ST17"/>
  <c r="ST47"/>
  <c r="ST54"/>
  <c r="ST74"/>
  <c r="ST95"/>
  <c r="ST11"/>
  <c r="ST15"/>
  <c r="ST41"/>
  <c r="ST64"/>
  <c r="ST82"/>
  <c r="ST107"/>
  <c r="ST9"/>
  <c r="ST33"/>
  <c r="ST56"/>
  <c r="ST73"/>
  <c r="ST102"/>
  <c r="ST79"/>
  <c r="ST113"/>
  <c r="ST88"/>
  <c r="ST110"/>
  <c r="ST90"/>
  <c r="SU2"/>
  <c r="SU98" s="1"/>
  <c r="SW3" i="6"/>
  <c r="SV4"/>
  <c r="SS85" i="5"/>
  <c r="ST84"/>
  <c r="SS21"/>
  <c r="ST20"/>
  <c r="ST68"/>
  <c r="SS69"/>
  <c r="ST100"/>
  <c r="SS101"/>
  <c r="ST36"/>
  <c r="SS37"/>
  <c r="SS53"/>
  <c r="ST52"/>
  <c r="SU5"/>
  <c r="SV4"/>
  <c r="SW2" i="2"/>
  <c r="SX3"/>
  <c r="SW4"/>
  <c r="SU86" i="5" l="1"/>
  <c r="SU77"/>
  <c r="SU75"/>
  <c r="SU79"/>
  <c r="SU14"/>
  <c r="SU103"/>
  <c r="SU102"/>
  <c r="SU7"/>
  <c r="SU56"/>
  <c r="SU22"/>
  <c r="SU61"/>
  <c r="SU33"/>
  <c r="SU31"/>
  <c r="SU18"/>
  <c r="SU59"/>
  <c r="SU114"/>
  <c r="SU66"/>
  <c r="SU16"/>
  <c r="SU107"/>
  <c r="SU13"/>
  <c r="SU39"/>
  <c r="SU55"/>
  <c r="SU81"/>
  <c r="SU105"/>
  <c r="SU54"/>
  <c r="SU41"/>
  <c r="SU17"/>
  <c r="SU43"/>
  <c r="SU40"/>
  <c r="SU34"/>
  <c r="SU109"/>
  <c r="SU62"/>
  <c r="SU10"/>
  <c r="SU30"/>
  <c r="SU57"/>
  <c r="SU70"/>
  <c r="SU89"/>
  <c r="SU28"/>
  <c r="SU104"/>
  <c r="SU73"/>
  <c r="SU60"/>
  <c r="SU97"/>
  <c r="SU15"/>
  <c r="SU93"/>
  <c r="SU42"/>
  <c r="SU8"/>
  <c r="SU12"/>
  <c r="SU38"/>
  <c r="SU58"/>
  <c r="SU87"/>
  <c r="SU9"/>
  <c r="SU80"/>
  <c r="SU71"/>
  <c r="SU110"/>
  <c r="SU26"/>
  <c r="SU45"/>
  <c r="SU49"/>
  <c r="SU76"/>
  <c r="SU91"/>
  <c r="SU112"/>
  <c r="SU24"/>
  <c r="SU47"/>
  <c r="SU63"/>
  <c r="SU88"/>
  <c r="SU6"/>
  <c r="SU27"/>
  <c r="SU50"/>
  <c r="SU72"/>
  <c r="SU82"/>
  <c r="SU108"/>
  <c r="SU25"/>
  <c r="SU44"/>
  <c r="SU64"/>
  <c r="SU74"/>
  <c r="SU94"/>
  <c r="SU113"/>
  <c r="SU29"/>
  <c r="SU32"/>
  <c r="SU48"/>
  <c r="SU78"/>
  <c r="SU95"/>
  <c r="SU11"/>
  <c r="SU23"/>
  <c r="SU46"/>
  <c r="SU65"/>
  <c r="SU90"/>
  <c r="SU111"/>
  <c r="SU96"/>
  <c r="SU92"/>
  <c r="SU106"/>
  <c r="SV2"/>
  <c r="SV110" s="1"/>
  <c r="SW4" i="6"/>
  <c r="SX3"/>
  <c r="ST21" i="5"/>
  <c r="SU20"/>
  <c r="SU52"/>
  <c r="ST53"/>
  <c r="SU100"/>
  <c r="ST101"/>
  <c r="SV5"/>
  <c r="SW4"/>
  <c r="ST85"/>
  <c r="SU84"/>
  <c r="ST37"/>
  <c r="SU36"/>
  <c r="ST69"/>
  <c r="SU68"/>
  <c r="SX2" i="2"/>
  <c r="SY3"/>
  <c r="SX4"/>
  <c r="SV30" i="5" l="1"/>
  <c r="SV14"/>
  <c r="SV16"/>
  <c r="SV60"/>
  <c r="SV79"/>
  <c r="SV45"/>
  <c r="SV113"/>
  <c r="SV57"/>
  <c r="SV50"/>
  <c r="SV108"/>
  <c r="SV92"/>
  <c r="SV40"/>
  <c r="SV64"/>
  <c r="SV77"/>
  <c r="SV23"/>
  <c r="SV42"/>
  <c r="SV93"/>
  <c r="SV70"/>
  <c r="SV18"/>
  <c r="SV111"/>
  <c r="SV103"/>
  <c r="SV78"/>
  <c r="SV48"/>
  <c r="SV90"/>
  <c r="SV54"/>
  <c r="SV10"/>
  <c r="SV39"/>
  <c r="SV88"/>
  <c r="SV11"/>
  <c r="SV109"/>
  <c r="SV75"/>
  <c r="SV29"/>
  <c r="SV59"/>
  <c r="SV98"/>
  <c r="SV22"/>
  <c r="SV41"/>
  <c r="SV56"/>
  <c r="SV76"/>
  <c r="SV97"/>
  <c r="SV9"/>
  <c r="SV17"/>
  <c r="SV43"/>
  <c r="SV65"/>
  <c r="SV80"/>
  <c r="SV107"/>
  <c r="SW2"/>
  <c r="SW114" s="1"/>
  <c r="SV58"/>
  <c r="SV26"/>
  <c r="SV86"/>
  <c r="SV13"/>
  <c r="SV63"/>
  <c r="SV105"/>
  <c r="SV72"/>
  <c r="SV28"/>
  <c r="SV6"/>
  <c r="SV32"/>
  <c r="SV81"/>
  <c r="SV8"/>
  <c r="SV24"/>
  <c r="SV47"/>
  <c r="SV66"/>
  <c r="SV87"/>
  <c r="SV106"/>
  <c r="SV15"/>
  <c r="SV34"/>
  <c r="SV49"/>
  <c r="SV82"/>
  <c r="SV94"/>
  <c r="SV114"/>
  <c r="SV31"/>
  <c r="SV104"/>
  <c r="SV73"/>
  <c r="SV27"/>
  <c r="SV61"/>
  <c r="SV95"/>
  <c r="SV33"/>
  <c r="SV7"/>
  <c r="SV96"/>
  <c r="SV46"/>
  <c r="SV74"/>
  <c r="SV112"/>
  <c r="SV25"/>
  <c r="SV44"/>
  <c r="SV55"/>
  <c r="SV89"/>
  <c r="SV102"/>
  <c r="SV12"/>
  <c r="SV38"/>
  <c r="SV62"/>
  <c r="SV71"/>
  <c r="SV91"/>
  <c r="SX4" i="6"/>
  <c r="SY3"/>
  <c r="SV36" i="5"/>
  <c r="SU37"/>
  <c r="SW5"/>
  <c r="SX4"/>
  <c r="SV52"/>
  <c r="SU53"/>
  <c r="SV20"/>
  <c r="SU21"/>
  <c r="SU69"/>
  <c r="SV68"/>
  <c r="SV84"/>
  <c r="SU85"/>
  <c r="SV100"/>
  <c r="SU101"/>
  <c r="SY2" i="2"/>
  <c r="SZ3"/>
  <c r="SY4"/>
  <c r="SW70" i="5" l="1"/>
  <c r="SW14"/>
  <c r="SW45"/>
  <c r="SW102"/>
  <c r="SW107"/>
  <c r="SW55"/>
  <c r="SW25"/>
  <c r="SW77"/>
  <c r="SW49"/>
  <c r="SW86"/>
  <c r="SW31"/>
  <c r="SW56"/>
  <c r="SW71"/>
  <c r="SW50"/>
  <c r="SW54"/>
  <c r="SW9"/>
  <c r="SW80"/>
  <c r="SW43"/>
  <c r="SW64"/>
  <c r="SW111"/>
  <c r="SW30"/>
  <c r="SW79"/>
  <c r="SW24"/>
  <c r="SW27"/>
  <c r="SW98"/>
  <c r="SW47"/>
  <c r="SW44"/>
  <c r="SW17"/>
  <c r="SW63"/>
  <c r="SW91"/>
  <c r="SW15"/>
  <c r="SW57"/>
  <c r="SW104"/>
  <c r="SW113"/>
  <c r="SW8"/>
  <c r="SW87"/>
  <c r="SW7"/>
  <c r="SW42"/>
  <c r="SW10"/>
  <c r="SW40"/>
  <c r="SW88"/>
  <c r="SW12"/>
  <c r="SW58"/>
  <c r="SW95"/>
  <c r="SW48"/>
  <c r="SW96"/>
  <c r="SW41"/>
  <c r="SW112"/>
  <c r="SW46"/>
  <c r="SW75"/>
  <c r="SW11"/>
  <c r="SW105"/>
  <c r="SW82"/>
  <c r="SW29"/>
  <c r="SW74"/>
  <c r="SW110"/>
  <c r="SW22"/>
  <c r="SW34"/>
  <c r="SW61"/>
  <c r="SW90"/>
  <c r="SW103"/>
  <c r="SW13"/>
  <c r="SW39"/>
  <c r="SW59"/>
  <c r="SW72"/>
  <c r="SW92"/>
  <c r="SW109"/>
  <c r="SW28"/>
  <c r="SW89"/>
  <c r="SW26"/>
  <c r="SW93"/>
  <c r="SW32"/>
  <c r="SW65"/>
  <c r="SW108"/>
  <c r="SW78"/>
  <c r="SW73"/>
  <c r="SW23"/>
  <c r="SW66"/>
  <c r="SW97"/>
  <c r="SW16"/>
  <c r="SW38"/>
  <c r="SW62"/>
  <c r="SW76"/>
  <c r="SW94"/>
  <c r="SW6"/>
  <c r="SW18"/>
  <c r="SW33"/>
  <c r="SW60"/>
  <c r="SW81"/>
  <c r="SW106"/>
  <c r="SX2"/>
  <c r="SX103" s="1"/>
  <c r="SY4" i="6"/>
  <c r="SZ3"/>
  <c r="SV101" i="5"/>
  <c r="SW100"/>
  <c r="SW84"/>
  <c r="SV85"/>
  <c r="SW20"/>
  <c r="SV21"/>
  <c r="SW68"/>
  <c r="SV69"/>
  <c r="SW52"/>
  <c r="SV53"/>
  <c r="SY4"/>
  <c r="SX5"/>
  <c r="SW36"/>
  <c r="SV37"/>
  <c r="SZ2" i="2"/>
  <c r="SZ4"/>
  <c r="TA3"/>
  <c r="SX87" i="5" l="1"/>
  <c r="SX63"/>
  <c r="SX48"/>
  <c r="SX114"/>
  <c r="SX56"/>
  <c r="SX11"/>
  <c r="SX102"/>
  <c r="SX78"/>
  <c r="SX89"/>
  <c r="SX41"/>
  <c r="SX96"/>
  <c r="SX38"/>
  <c r="SX88"/>
  <c r="SX55"/>
  <c r="SX47"/>
  <c r="SX6"/>
  <c r="SX43"/>
  <c r="SX82"/>
  <c r="SX28"/>
  <c r="SX77"/>
  <c r="SX23"/>
  <c r="SX104"/>
  <c r="SX92"/>
  <c r="SX13"/>
  <c r="SX74"/>
  <c r="SX9"/>
  <c r="SX62"/>
  <c r="SX25"/>
  <c r="SX8"/>
  <c r="SX30"/>
  <c r="SX46"/>
  <c r="SX18"/>
  <c r="SX45"/>
  <c r="SX15"/>
  <c r="SX64"/>
  <c r="SX105"/>
  <c r="SX33"/>
  <c r="SX73"/>
  <c r="SX110"/>
  <c r="SX32"/>
  <c r="SX61"/>
  <c r="SX16"/>
  <c r="SX54"/>
  <c r="SX44"/>
  <c r="SX111"/>
  <c r="SX71"/>
  <c r="SX14"/>
  <c r="SX40"/>
  <c r="SX60"/>
  <c r="SX65"/>
  <c r="SX93"/>
  <c r="SX109"/>
  <c r="SX29"/>
  <c r="SX39"/>
  <c r="SX59"/>
  <c r="SX79"/>
  <c r="SX97"/>
  <c r="SX113"/>
  <c r="SX24"/>
  <c r="SX31"/>
  <c r="SX58"/>
  <c r="SX57"/>
  <c r="SX17"/>
  <c r="SX95"/>
  <c r="SX72"/>
  <c r="SX22"/>
  <c r="SX106"/>
  <c r="SX12"/>
  <c r="SX42"/>
  <c r="SX50"/>
  <c r="SX76"/>
  <c r="SX98"/>
  <c r="SX7"/>
  <c r="SX27"/>
  <c r="SX34"/>
  <c r="SX70"/>
  <c r="SX90"/>
  <c r="SX107"/>
  <c r="SX10"/>
  <c r="SX26"/>
  <c r="SX49"/>
  <c r="SX75"/>
  <c r="SX94"/>
  <c r="SX66"/>
  <c r="SX86"/>
  <c r="SX80"/>
  <c r="SX91"/>
  <c r="SX81"/>
  <c r="SX112"/>
  <c r="SX108"/>
  <c r="SY2"/>
  <c r="SY107" s="1"/>
  <c r="TA3" i="6"/>
  <c r="SZ4"/>
  <c r="SW69" i="5"/>
  <c r="SX68"/>
  <c r="SW101"/>
  <c r="SX100"/>
  <c r="SZ4"/>
  <c r="SY5"/>
  <c r="SX20"/>
  <c r="SW21"/>
  <c r="SX36"/>
  <c r="SW37"/>
  <c r="SX52"/>
  <c r="SW53"/>
  <c r="SX84"/>
  <c r="SW85"/>
  <c r="TA2" i="2"/>
  <c r="TB3"/>
  <c r="TA4"/>
  <c r="SY28" i="5" l="1"/>
  <c r="SY10"/>
  <c r="SY110"/>
  <c r="SY80"/>
  <c r="SY9"/>
  <c r="SY17"/>
  <c r="SY33"/>
  <c r="SY58"/>
  <c r="SY104"/>
  <c r="SY41"/>
  <c r="SY31"/>
  <c r="SY111"/>
  <c r="SY73"/>
  <c r="SY39"/>
  <c r="SY54"/>
  <c r="SY49"/>
  <c r="SY43"/>
  <c r="SY22"/>
  <c r="SY92"/>
  <c r="SY63"/>
  <c r="SY57"/>
  <c r="SY60"/>
  <c r="SY70"/>
  <c r="SY38"/>
  <c r="SY13"/>
  <c r="SY103"/>
  <c r="SY29"/>
  <c r="SY32"/>
  <c r="SY55"/>
  <c r="SY78"/>
  <c r="SY95"/>
  <c r="SY11"/>
  <c r="SY23"/>
  <c r="SY46"/>
  <c r="SY65"/>
  <c r="SY90"/>
  <c r="SY106"/>
  <c r="SY18"/>
  <c r="SY40"/>
  <c r="SY71"/>
  <c r="SY81"/>
  <c r="SY94"/>
  <c r="SY113"/>
  <c r="SY30"/>
  <c r="SY12"/>
  <c r="SY105"/>
  <c r="SY77"/>
  <c r="SY26"/>
  <c r="SY45"/>
  <c r="SY56"/>
  <c r="SY76"/>
  <c r="SY91"/>
  <c r="SY112"/>
  <c r="SY24"/>
  <c r="SY47"/>
  <c r="SY64"/>
  <c r="SY88"/>
  <c r="SY98"/>
  <c r="SY15"/>
  <c r="SY34"/>
  <c r="SY61"/>
  <c r="SY66"/>
  <c r="SY14"/>
  <c r="SY75"/>
  <c r="SY89"/>
  <c r="SY8"/>
  <c r="SY87"/>
  <c r="SY59"/>
  <c r="SY6"/>
  <c r="SY27"/>
  <c r="SY50"/>
  <c r="SY72"/>
  <c r="SY82"/>
  <c r="SY108"/>
  <c r="SY25"/>
  <c r="SY44"/>
  <c r="SY48"/>
  <c r="SY74"/>
  <c r="SY96"/>
  <c r="SY7"/>
  <c r="SY16"/>
  <c r="SY42"/>
  <c r="SY62"/>
  <c r="SY86"/>
  <c r="SY79"/>
  <c r="SY102"/>
  <c r="SY97"/>
  <c r="SY93"/>
  <c r="SY114"/>
  <c r="SZ2"/>
  <c r="SZ105" s="1"/>
  <c r="SY109"/>
  <c r="TB3" i="6"/>
  <c r="TA4"/>
  <c r="SX21" i="5"/>
  <c r="SY20"/>
  <c r="SX37"/>
  <c r="SY36"/>
  <c r="SY100"/>
  <c r="SX101"/>
  <c r="SY84"/>
  <c r="SX85"/>
  <c r="SY52"/>
  <c r="SX53"/>
  <c r="TA4"/>
  <c r="SZ5"/>
  <c r="SY68"/>
  <c r="SX69"/>
  <c r="TB2" i="2"/>
  <c r="TC3"/>
  <c r="TB4"/>
  <c r="SZ44" i="5" l="1"/>
  <c r="SZ81"/>
  <c r="SZ72"/>
  <c r="SZ43"/>
  <c r="SZ66"/>
  <c r="SZ109"/>
  <c r="SZ82"/>
  <c r="SZ31"/>
  <c r="SZ41"/>
  <c r="SZ11"/>
  <c r="SZ28"/>
  <c r="SZ93"/>
  <c r="SZ17"/>
  <c r="SZ107"/>
  <c r="SZ90"/>
  <c r="SZ23"/>
  <c r="SZ102"/>
  <c r="SZ92"/>
  <c r="SZ9"/>
  <c r="SZ80"/>
  <c r="SZ73"/>
  <c r="SZ58"/>
  <c r="SZ46"/>
  <c r="SZ98"/>
  <c r="SZ65"/>
  <c r="SZ111"/>
  <c r="SZ45"/>
  <c r="SZ75"/>
  <c r="SZ29"/>
  <c r="SZ16"/>
  <c r="SZ8"/>
  <c r="SZ47"/>
  <c r="SZ87"/>
  <c r="SZ12"/>
  <c r="SZ38"/>
  <c r="SZ62"/>
  <c r="SZ64"/>
  <c r="SZ91"/>
  <c r="SZ110"/>
  <c r="SZ27"/>
  <c r="SZ30"/>
  <c r="SZ57"/>
  <c r="SZ77"/>
  <c r="SZ95"/>
  <c r="SZ6"/>
  <c r="SZ59"/>
  <c r="SZ25"/>
  <c r="SZ89"/>
  <c r="SZ26"/>
  <c r="SZ56"/>
  <c r="SZ96"/>
  <c r="SZ70"/>
  <c r="SZ55"/>
  <c r="SZ24"/>
  <c r="SZ74"/>
  <c r="SZ106"/>
  <c r="SZ18"/>
  <c r="SZ40"/>
  <c r="SZ48"/>
  <c r="SZ78"/>
  <c r="SZ103"/>
  <c r="SZ10"/>
  <c r="SZ13"/>
  <c r="SZ39"/>
  <c r="SZ63"/>
  <c r="SZ88"/>
  <c r="SZ113"/>
  <c r="SZ50"/>
  <c r="SZ112"/>
  <c r="SZ71"/>
  <c r="SZ7"/>
  <c r="SZ54"/>
  <c r="SZ86"/>
  <c r="SZ32"/>
  <c r="SZ42"/>
  <c r="SZ22"/>
  <c r="SZ49"/>
  <c r="SZ97"/>
  <c r="SZ15"/>
  <c r="SZ34"/>
  <c r="SZ61"/>
  <c r="SZ76"/>
  <c r="SZ94"/>
  <c r="SZ114"/>
  <c r="SZ14"/>
  <c r="SZ33"/>
  <c r="SZ60"/>
  <c r="SZ79"/>
  <c r="SZ104"/>
  <c r="TA2"/>
  <c r="TA105" s="1"/>
  <c r="SZ108"/>
  <c r="TC3" i="6"/>
  <c r="TB4"/>
  <c r="TA5" i="5"/>
  <c r="TB4"/>
  <c r="SZ36"/>
  <c r="SY37"/>
  <c r="SY85"/>
  <c r="SZ84"/>
  <c r="SZ68"/>
  <c r="SY69"/>
  <c r="SY21"/>
  <c r="SZ20"/>
  <c r="SY53"/>
  <c r="SZ52"/>
  <c r="SZ100"/>
  <c r="SY101"/>
  <c r="TC2" i="2"/>
  <c r="TD3"/>
  <c r="TC4"/>
  <c r="TA88" i="5" l="1"/>
  <c r="TA72"/>
  <c r="TA77"/>
  <c r="TA103"/>
  <c r="TA26"/>
  <c r="TA40"/>
  <c r="TA12"/>
  <c r="TA95"/>
  <c r="TA102"/>
  <c r="TA62"/>
  <c r="TA58"/>
  <c r="TA16"/>
  <c r="TA49"/>
  <c r="TA57"/>
  <c r="TA56"/>
  <c r="TA22"/>
  <c r="TA38"/>
  <c r="TA28"/>
  <c r="TA44"/>
  <c r="TA108"/>
  <c r="TA76"/>
  <c r="TA24"/>
  <c r="TA54"/>
  <c r="TA93"/>
  <c r="TA46"/>
  <c r="TA25"/>
  <c r="TA17"/>
  <c r="TA63"/>
  <c r="TA91"/>
  <c r="TA13"/>
  <c r="TA39"/>
  <c r="TA59"/>
  <c r="TA64"/>
  <c r="TA92"/>
  <c r="TA114"/>
  <c r="TA55"/>
  <c r="TA113"/>
  <c r="TA97"/>
  <c r="TA50"/>
  <c r="TA7"/>
  <c r="TA41"/>
  <c r="TA82"/>
  <c r="TA23"/>
  <c r="TA10"/>
  <c r="TA94"/>
  <c r="TA34"/>
  <c r="TA90"/>
  <c r="TA6"/>
  <c r="TA18"/>
  <c r="TA33"/>
  <c r="TA70"/>
  <c r="TA81"/>
  <c r="TA109"/>
  <c r="TA32"/>
  <c r="TA89"/>
  <c r="TA29"/>
  <c r="TA9"/>
  <c r="TA75"/>
  <c r="TA42"/>
  <c r="TA107"/>
  <c r="TA47"/>
  <c r="TA78"/>
  <c r="TA112"/>
  <c r="TA80"/>
  <c r="TA65"/>
  <c r="TA43"/>
  <c r="TA71"/>
  <c r="TA111"/>
  <c r="TA15"/>
  <c r="TA30"/>
  <c r="TA66"/>
  <c r="TA86"/>
  <c r="TA106"/>
  <c r="TA14"/>
  <c r="TA74"/>
  <c r="TA104"/>
  <c r="TA11"/>
  <c r="TA45"/>
  <c r="TA73"/>
  <c r="TA96"/>
  <c r="TA8"/>
  <c r="TA31"/>
  <c r="TA60"/>
  <c r="TA87"/>
  <c r="TA110"/>
  <c r="TA27"/>
  <c r="TA48"/>
  <c r="TA61"/>
  <c r="TA79"/>
  <c r="TA98"/>
  <c r="TB2"/>
  <c r="TB104" s="1"/>
  <c r="TC4" i="6"/>
  <c r="TD3"/>
  <c r="SZ69" i="5"/>
  <c r="TA68"/>
  <c r="TA100"/>
  <c r="SZ101"/>
  <c r="TA20"/>
  <c r="SZ21"/>
  <c r="SZ85"/>
  <c r="TA84"/>
  <c r="TA36"/>
  <c r="SZ37"/>
  <c r="TB5"/>
  <c r="TC4"/>
  <c r="TA52"/>
  <c r="SZ53"/>
  <c r="TD2" i="2"/>
  <c r="TD4"/>
  <c r="TE3"/>
  <c r="TB74" i="5" l="1"/>
  <c r="TB82"/>
  <c r="TB48"/>
  <c r="TB88"/>
  <c r="TB66"/>
  <c r="TB58"/>
  <c r="TB75"/>
  <c r="TB114"/>
  <c r="TB46"/>
  <c r="TB60"/>
  <c r="TB9"/>
  <c r="TB110"/>
  <c r="TB112"/>
  <c r="TB11"/>
  <c r="TB33"/>
  <c r="TB32"/>
  <c r="TB16"/>
  <c r="TB56"/>
  <c r="TB25"/>
  <c r="TB91"/>
  <c r="TB62"/>
  <c r="TB96"/>
  <c r="TB40"/>
  <c r="TB109"/>
  <c r="TB61"/>
  <c r="TB42"/>
  <c r="TB7"/>
  <c r="TB27"/>
  <c r="TB34"/>
  <c r="TB57"/>
  <c r="TB90"/>
  <c r="TB105"/>
  <c r="TB10"/>
  <c r="TB26"/>
  <c r="TB49"/>
  <c r="TB71"/>
  <c r="TB81"/>
  <c r="TB108"/>
  <c r="TB17"/>
  <c r="TB47"/>
  <c r="TB63"/>
  <c r="TB78"/>
  <c r="TB13"/>
  <c r="TB14"/>
  <c r="TB93"/>
  <c r="TB41"/>
  <c r="TB12"/>
  <c r="TB98"/>
  <c r="TB28"/>
  <c r="TB38"/>
  <c r="TB54"/>
  <c r="TB80"/>
  <c r="TB102"/>
  <c r="TB8"/>
  <c r="TB23"/>
  <c r="TB30"/>
  <c r="TB50"/>
  <c r="TB86"/>
  <c r="TB103"/>
  <c r="TB18"/>
  <c r="TB44"/>
  <c r="TB70"/>
  <c r="TB72"/>
  <c r="TB43"/>
  <c r="TB59"/>
  <c r="TB65"/>
  <c r="TB15"/>
  <c r="TB107"/>
  <c r="TB76"/>
  <c r="TB29"/>
  <c r="TB39"/>
  <c r="TB55"/>
  <c r="TB79"/>
  <c r="TB97"/>
  <c r="TB113"/>
  <c r="TB24"/>
  <c r="TB31"/>
  <c r="TB73"/>
  <c r="TB77"/>
  <c r="TB94"/>
  <c r="TB6"/>
  <c r="TB22"/>
  <c r="TB45"/>
  <c r="TB64"/>
  <c r="TB111"/>
  <c r="TB89"/>
  <c r="TB87"/>
  <c r="TB95"/>
  <c r="TB92"/>
  <c r="TC2"/>
  <c r="TC105" s="1"/>
  <c r="TB106"/>
  <c r="TE3" i="6"/>
  <c r="TD4"/>
  <c r="TA53" i="5"/>
  <c r="TB52"/>
  <c r="TA37"/>
  <c r="TB36"/>
  <c r="TB20"/>
  <c r="TA21"/>
  <c r="TA69"/>
  <c r="TB68"/>
  <c r="TB84"/>
  <c r="TA85"/>
  <c r="TA101"/>
  <c r="TB100"/>
  <c r="TD4"/>
  <c r="TC5"/>
  <c r="TE2" i="2"/>
  <c r="TF3"/>
  <c r="TE4"/>
  <c r="TC106" i="5" l="1"/>
  <c r="TC27"/>
  <c r="TC65"/>
  <c r="TC39"/>
  <c r="TC56"/>
  <c r="TC114"/>
  <c r="TC104"/>
  <c r="TC40"/>
  <c r="TC23"/>
  <c r="TC75"/>
  <c r="TC50"/>
  <c r="TC22"/>
  <c r="TC92"/>
  <c r="TC71"/>
  <c r="TC12"/>
  <c r="TC72"/>
  <c r="TC29"/>
  <c r="TC76"/>
  <c r="TC41"/>
  <c r="TC66"/>
  <c r="TC111"/>
  <c r="TC43"/>
  <c r="TC77"/>
  <c r="TC8"/>
  <c r="TC38"/>
  <c r="TC95"/>
  <c r="TC31"/>
  <c r="TC49"/>
  <c r="TC17"/>
  <c r="TC102"/>
  <c r="TC62"/>
  <c r="TC82"/>
  <c r="TC74"/>
  <c r="TC11"/>
  <c r="TC46"/>
  <c r="TC90"/>
  <c r="TC18"/>
  <c r="TC48"/>
  <c r="TC97"/>
  <c r="TC13"/>
  <c r="TC63"/>
  <c r="TC80"/>
  <c r="TC6"/>
  <c r="TC58"/>
  <c r="TC59"/>
  <c r="TC45"/>
  <c r="TC112"/>
  <c r="TC24"/>
  <c r="TC47"/>
  <c r="TC54"/>
  <c r="TC88"/>
  <c r="TC98"/>
  <c r="TC15"/>
  <c r="TC34"/>
  <c r="TC61"/>
  <c r="TC73"/>
  <c r="TC93"/>
  <c r="TC109"/>
  <c r="TC14"/>
  <c r="TC33"/>
  <c r="TC60"/>
  <c r="TC78"/>
  <c r="TC9"/>
  <c r="TC108"/>
  <c r="TC28"/>
  <c r="TC32"/>
  <c r="TC26"/>
  <c r="TC91"/>
  <c r="TC25"/>
  <c r="TC44"/>
  <c r="TC55"/>
  <c r="TC79"/>
  <c r="TC96"/>
  <c r="TC7"/>
  <c r="TC16"/>
  <c r="TC42"/>
  <c r="TC64"/>
  <c r="TC86"/>
  <c r="TC107"/>
  <c r="TC10"/>
  <c r="TC30"/>
  <c r="TC57"/>
  <c r="TC70"/>
  <c r="TC81"/>
  <c r="TC94"/>
  <c r="TC87"/>
  <c r="TC103"/>
  <c r="TC89"/>
  <c r="TC113"/>
  <c r="TC110"/>
  <c r="TD2"/>
  <c r="TD108" s="1"/>
  <c r="TF3" i="6"/>
  <c r="TE4"/>
  <c r="TC68" i="5"/>
  <c r="TB69"/>
  <c r="TB37"/>
  <c r="TC36"/>
  <c r="TD5"/>
  <c r="TE4"/>
  <c r="TC52"/>
  <c r="TB53"/>
  <c r="TB101"/>
  <c r="TC100"/>
  <c r="TB85"/>
  <c r="TC84"/>
  <c r="TB21"/>
  <c r="TC20"/>
  <c r="TF2" i="2"/>
  <c r="TG3"/>
  <c r="TF4"/>
  <c r="TD107" i="5" l="1"/>
  <c r="TD103"/>
  <c r="TD87"/>
  <c r="TD22"/>
  <c r="TD27"/>
  <c r="TD42"/>
  <c r="TD77"/>
  <c r="TD66"/>
  <c r="TD61"/>
  <c r="TD95"/>
  <c r="TD34"/>
  <c r="TD111"/>
  <c r="TD60"/>
  <c r="TD57"/>
  <c r="TD49"/>
  <c r="TD75"/>
  <c r="TD73"/>
  <c r="TD18"/>
  <c r="TD30"/>
  <c r="TD113"/>
  <c r="TD26"/>
  <c r="TD79"/>
  <c r="TD45"/>
  <c r="TD96"/>
  <c r="TE2"/>
  <c r="TE102" s="1"/>
  <c r="TD43"/>
  <c r="TD114"/>
  <c r="TD44"/>
  <c r="TD89"/>
  <c r="TD8"/>
  <c r="TD106"/>
  <c r="TD76"/>
  <c r="TD38"/>
  <c r="TD70"/>
  <c r="TD110"/>
  <c r="TD14"/>
  <c r="TD33"/>
  <c r="TD56"/>
  <c r="TD82"/>
  <c r="TD104"/>
  <c r="TD6"/>
  <c r="TD29"/>
  <c r="TD32"/>
  <c r="TD55"/>
  <c r="TD81"/>
  <c r="TD98"/>
  <c r="TD47"/>
  <c r="TD15"/>
  <c r="TD80"/>
  <c r="TD25"/>
  <c r="TD48"/>
  <c r="TD102"/>
  <c r="TD65"/>
  <c r="TD17"/>
  <c r="TD12"/>
  <c r="TD62"/>
  <c r="TD91"/>
  <c r="TD11"/>
  <c r="TD31"/>
  <c r="TD58"/>
  <c r="TD71"/>
  <c r="TD90"/>
  <c r="TD109"/>
  <c r="TD23"/>
  <c r="TD46"/>
  <c r="TD50"/>
  <c r="TD74"/>
  <c r="TD92"/>
  <c r="TD112"/>
  <c r="TD24"/>
  <c r="TD97"/>
  <c r="TD63"/>
  <c r="TD16"/>
  <c r="TD72"/>
  <c r="TD93"/>
  <c r="TD41"/>
  <c r="TD9"/>
  <c r="TD94"/>
  <c r="TD40"/>
  <c r="TD78"/>
  <c r="TD10"/>
  <c r="TD13"/>
  <c r="TD39"/>
  <c r="TD59"/>
  <c r="TD88"/>
  <c r="TD105"/>
  <c r="TD7"/>
  <c r="TD28"/>
  <c r="TD54"/>
  <c r="TD64"/>
  <c r="TD86"/>
  <c r="TF4" i="6"/>
  <c r="TG3"/>
  <c r="TC53" i="5"/>
  <c r="TD52"/>
  <c r="TD100"/>
  <c r="TC101"/>
  <c r="TD36"/>
  <c r="TC37"/>
  <c r="TC21"/>
  <c r="TD20"/>
  <c r="TD84"/>
  <c r="TC85"/>
  <c r="TE5"/>
  <c r="TF4"/>
  <c r="TD68"/>
  <c r="TC69"/>
  <c r="TG2" i="2"/>
  <c r="TH3"/>
  <c r="TG4"/>
  <c r="TE109" i="5" l="1"/>
  <c r="TE89"/>
  <c r="TE11"/>
  <c r="TE15"/>
  <c r="TE43"/>
  <c r="TE42"/>
  <c r="TE6"/>
  <c r="TE14"/>
  <c r="TE105"/>
  <c r="TE34"/>
  <c r="TE22"/>
  <c r="TE81"/>
  <c r="TE66"/>
  <c r="TE29"/>
  <c r="TE91"/>
  <c r="TE77"/>
  <c r="TE33"/>
  <c r="TE48"/>
  <c r="TE9"/>
  <c r="TE80"/>
  <c r="TE65"/>
  <c r="TE44"/>
  <c r="TE63"/>
  <c r="TE111"/>
  <c r="TE49"/>
  <c r="TE10"/>
  <c r="TE40"/>
  <c r="TE88"/>
  <c r="TE41"/>
  <c r="TE59"/>
  <c r="TE12"/>
  <c r="TE62"/>
  <c r="TE95"/>
  <c r="TE8"/>
  <c r="TE32"/>
  <c r="TE55"/>
  <c r="TE72"/>
  <c r="TE87"/>
  <c r="TE110"/>
  <c r="TE24"/>
  <c r="TE47"/>
  <c r="TE54"/>
  <c r="TE78"/>
  <c r="TE93"/>
  <c r="TE17"/>
  <c r="TE90"/>
  <c r="TE39"/>
  <c r="TE92"/>
  <c r="TE25"/>
  <c r="TE74"/>
  <c r="TE107"/>
  <c r="TE103"/>
  <c r="TE104"/>
  <c r="TE38"/>
  <c r="TE73"/>
  <c r="TE114"/>
  <c r="TE27"/>
  <c r="TE30"/>
  <c r="TE61"/>
  <c r="TE75"/>
  <c r="TE98"/>
  <c r="TE7"/>
  <c r="TE26"/>
  <c r="TE45"/>
  <c r="TE60"/>
  <c r="TE82"/>
  <c r="TE112"/>
  <c r="TE56"/>
  <c r="TE13"/>
  <c r="TE64"/>
  <c r="TE16"/>
  <c r="TE50"/>
  <c r="TE94"/>
  <c r="TE71"/>
  <c r="TE79"/>
  <c r="TE18"/>
  <c r="TE70"/>
  <c r="TE106"/>
  <c r="TE28"/>
  <c r="TE31"/>
  <c r="TE58"/>
  <c r="TE86"/>
  <c r="TE96"/>
  <c r="TE113"/>
  <c r="TE23"/>
  <c r="TE46"/>
  <c r="TE57"/>
  <c r="TE76"/>
  <c r="TE97"/>
  <c r="TE108"/>
  <c r="TF2"/>
  <c r="TF109" s="1"/>
  <c r="TG4" i="6"/>
  <c r="TH3"/>
  <c r="TE100" i="5"/>
  <c r="TD101"/>
  <c r="TG4"/>
  <c r="TF5"/>
  <c r="TD85"/>
  <c r="TE84"/>
  <c r="TE36"/>
  <c r="TD37"/>
  <c r="TE52"/>
  <c r="TD53"/>
  <c r="TD69"/>
  <c r="TE68"/>
  <c r="TD21"/>
  <c r="TE20"/>
  <c r="TH2" i="2"/>
  <c r="TH4"/>
  <c r="TI3"/>
  <c r="TF110" i="5" l="1"/>
  <c r="TF66"/>
  <c r="TF105"/>
  <c r="TF76"/>
  <c r="TF92"/>
  <c r="TF18"/>
  <c r="TF30"/>
  <c r="TF103"/>
  <c r="TF80"/>
  <c r="TF23"/>
  <c r="TF72"/>
  <c r="TF8"/>
  <c r="TF48"/>
  <c r="TF42"/>
  <c r="TF27"/>
  <c r="TF86"/>
  <c r="TF9"/>
  <c r="TF59"/>
  <c r="TF57"/>
  <c r="TF44"/>
  <c r="TF111"/>
  <c r="TF12"/>
  <c r="TF98"/>
  <c r="TF62"/>
  <c r="TG2"/>
  <c r="TG95" s="1"/>
  <c r="TF34"/>
  <c r="TF28"/>
  <c r="TF102"/>
  <c r="TF79"/>
  <c r="TF10"/>
  <c r="TF26"/>
  <c r="TF49"/>
  <c r="TF73"/>
  <c r="TF81"/>
  <c r="TF108"/>
  <c r="TF17"/>
  <c r="TF47"/>
  <c r="TF70"/>
  <c r="TF78"/>
  <c r="TF95"/>
  <c r="TF11"/>
  <c r="TF15"/>
  <c r="TF41"/>
  <c r="TF64"/>
  <c r="TF82"/>
  <c r="TF107"/>
  <c r="TF33"/>
  <c r="TF7"/>
  <c r="TF90"/>
  <c r="TF58"/>
  <c r="TF39"/>
  <c r="TF113"/>
  <c r="TF24"/>
  <c r="TF31"/>
  <c r="TF54"/>
  <c r="TF77"/>
  <c r="TF94"/>
  <c r="TF6"/>
  <c r="TF22"/>
  <c r="TF45"/>
  <c r="TF71"/>
  <c r="TF89"/>
  <c r="TF106"/>
  <c r="TF13"/>
  <c r="TF43"/>
  <c r="TF63"/>
  <c r="TF74"/>
  <c r="TF96"/>
  <c r="TF114"/>
  <c r="TF56"/>
  <c r="TF88"/>
  <c r="TF61"/>
  <c r="TF38"/>
  <c r="TF29"/>
  <c r="TF97"/>
  <c r="TF25"/>
  <c r="TF32"/>
  <c r="TF55"/>
  <c r="TF75"/>
  <c r="TF91"/>
  <c r="TF112"/>
  <c r="TF16"/>
  <c r="TF46"/>
  <c r="TF50"/>
  <c r="TF87"/>
  <c r="TF104"/>
  <c r="TF14"/>
  <c r="TF40"/>
  <c r="TF60"/>
  <c r="TF65"/>
  <c r="TF93"/>
  <c r="TI3" i="6"/>
  <c r="TH4"/>
  <c r="TE69" i="5"/>
  <c r="TF68"/>
  <c r="TH4"/>
  <c r="TG5"/>
  <c r="TF84"/>
  <c r="TE85"/>
  <c r="TE53"/>
  <c r="TF52"/>
  <c r="TF36"/>
  <c r="TE37"/>
  <c r="TE101"/>
  <c r="TF100"/>
  <c r="TE21"/>
  <c r="TF20"/>
  <c r="TI2" i="2"/>
  <c r="TJ3"/>
  <c r="TI4"/>
  <c r="TG44" i="5" l="1"/>
  <c r="TG96"/>
  <c r="TG106"/>
  <c r="TG63"/>
  <c r="TG8"/>
  <c r="TG58"/>
  <c r="TG6"/>
  <c r="TG24"/>
  <c r="TG81"/>
  <c r="TG22"/>
  <c r="TG92"/>
  <c r="TG46"/>
  <c r="TG7"/>
  <c r="TG16"/>
  <c r="TG42"/>
  <c r="TG62"/>
  <c r="TG86"/>
  <c r="TG107"/>
  <c r="TG10"/>
  <c r="TG30"/>
  <c r="TG57"/>
  <c r="TG72"/>
  <c r="TG89"/>
  <c r="TG110"/>
  <c r="TG26"/>
  <c r="TG45"/>
  <c r="TG49"/>
  <c r="TG76"/>
  <c r="TG91"/>
  <c r="TG112"/>
  <c r="TH2"/>
  <c r="TH106" s="1"/>
  <c r="TG66"/>
  <c r="TG23"/>
  <c r="TG43"/>
  <c r="TG102"/>
  <c r="TG38"/>
  <c r="TG105"/>
  <c r="TG50"/>
  <c r="TG65"/>
  <c r="TG82"/>
  <c r="TG108"/>
  <c r="TG88"/>
  <c r="TG98"/>
  <c r="TG48"/>
  <c r="TG64"/>
  <c r="TG11"/>
  <c r="TG90"/>
  <c r="TG18"/>
  <c r="TG40"/>
  <c r="TG60"/>
  <c r="TG79"/>
  <c r="TG97"/>
  <c r="TG114"/>
  <c r="TG13"/>
  <c r="TG39"/>
  <c r="TG59"/>
  <c r="TG78"/>
  <c r="TG103"/>
  <c r="TG9"/>
  <c r="TG28"/>
  <c r="TG31"/>
  <c r="TG54"/>
  <c r="TG80"/>
  <c r="TG104"/>
  <c r="TG17"/>
  <c r="TG77"/>
  <c r="TG12"/>
  <c r="TG87"/>
  <c r="TG27"/>
  <c r="TG47"/>
  <c r="TG73"/>
  <c r="TG25"/>
  <c r="TG41"/>
  <c r="TG111"/>
  <c r="TG71"/>
  <c r="TG15"/>
  <c r="TG34"/>
  <c r="TG61"/>
  <c r="TG70"/>
  <c r="TG93"/>
  <c r="TG109"/>
  <c r="TG14"/>
  <c r="TG33"/>
  <c r="TG56"/>
  <c r="TG75"/>
  <c r="TG94"/>
  <c r="TG113"/>
  <c r="TG29"/>
  <c r="TG32"/>
  <c r="TG55"/>
  <c r="TG74"/>
  <c r="TI4" i="6"/>
  <c r="TJ3"/>
  <c r="TG20" i="5"/>
  <c r="TF21"/>
  <c r="TG100"/>
  <c r="TF101"/>
  <c r="TG52"/>
  <c r="TF53"/>
  <c r="TG36"/>
  <c r="TF37"/>
  <c r="TF85"/>
  <c r="TG84"/>
  <c r="TI4"/>
  <c r="TH5"/>
  <c r="TG68"/>
  <c r="TF69"/>
  <c r="TJ2" i="2"/>
  <c r="TK3"/>
  <c r="TJ4"/>
  <c r="TH78" i="5" l="1"/>
  <c r="TH62"/>
  <c r="TH27"/>
  <c r="TH60"/>
  <c r="TH95"/>
  <c r="TH61"/>
  <c r="TH28"/>
  <c r="TH86"/>
  <c r="TH11"/>
  <c r="TH94"/>
  <c r="TH57"/>
  <c r="TH54"/>
  <c r="TH15"/>
  <c r="TH58"/>
  <c r="TH7"/>
  <c r="TH108"/>
  <c r="TH41"/>
  <c r="TH66"/>
  <c r="TH72"/>
  <c r="TH75"/>
  <c r="TH22"/>
  <c r="TH97"/>
  <c r="TI2"/>
  <c r="TI103" s="1"/>
  <c r="TH12"/>
  <c r="TH71"/>
  <c r="TH14"/>
  <c r="TH104"/>
  <c r="TH17"/>
  <c r="TH59"/>
  <c r="TH107"/>
  <c r="TH82"/>
  <c r="TH64"/>
  <c r="TH13"/>
  <c r="TH55"/>
  <c r="TH105"/>
  <c r="TH23"/>
  <c r="TH46"/>
  <c r="TH50"/>
  <c r="TH70"/>
  <c r="TH92"/>
  <c r="TH112"/>
  <c r="TH25"/>
  <c r="TH44"/>
  <c r="TH65"/>
  <c r="TH89"/>
  <c r="TH102"/>
  <c r="TH40"/>
  <c r="TH110"/>
  <c r="TH56"/>
  <c r="TH9"/>
  <c r="TH43"/>
  <c r="TH80"/>
  <c r="TH38"/>
  <c r="TH31"/>
  <c r="TH10"/>
  <c r="TH39"/>
  <c r="TH88"/>
  <c r="TH6"/>
  <c r="TH29"/>
  <c r="TH32"/>
  <c r="TH48"/>
  <c r="TH81"/>
  <c r="TH98"/>
  <c r="TH16"/>
  <c r="TH42"/>
  <c r="TH74"/>
  <c r="TH73"/>
  <c r="TH93"/>
  <c r="TH111"/>
  <c r="TH18"/>
  <c r="TH91"/>
  <c r="TH33"/>
  <c r="TH109"/>
  <c r="TH34"/>
  <c r="TH76"/>
  <c r="TH114"/>
  <c r="TH103"/>
  <c r="TH90"/>
  <c r="TH30"/>
  <c r="TH77"/>
  <c r="TH113"/>
  <c r="TH26"/>
  <c r="TH45"/>
  <c r="TH49"/>
  <c r="TH79"/>
  <c r="TH96"/>
  <c r="TH8"/>
  <c r="TH24"/>
  <c r="TH47"/>
  <c r="TH63"/>
  <c r="TH87"/>
  <c r="TK3" i="6"/>
  <c r="TJ4"/>
  <c r="TJ4" i="5"/>
  <c r="TI5"/>
  <c r="TH36"/>
  <c r="TG37"/>
  <c r="TG101"/>
  <c r="TH100"/>
  <c r="TH84"/>
  <c r="TG85"/>
  <c r="TH68"/>
  <c r="TG69"/>
  <c r="TH52"/>
  <c r="TG53"/>
  <c r="TH20"/>
  <c r="TG21"/>
  <c r="TK2" i="2"/>
  <c r="TL3"/>
  <c r="TK4"/>
  <c r="TI95" i="5" l="1"/>
  <c r="TI10"/>
  <c r="TI32"/>
  <c r="TI79"/>
  <c r="TI46"/>
  <c r="TI18"/>
  <c r="TI34"/>
  <c r="TI89"/>
  <c r="TI23"/>
  <c r="TI97"/>
  <c r="TI65"/>
  <c r="TI105"/>
  <c r="TI114"/>
  <c r="TI108"/>
  <c r="TI76"/>
  <c r="TI44"/>
  <c r="TI33"/>
  <c r="TI12"/>
  <c r="TI74"/>
  <c r="TI50"/>
  <c r="TI25"/>
  <c r="TI38"/>
  <c r="TI106"/>
  <c r="TI60"/>
  <c r="TI13"/>
  <c r="TI59"/>
  <c r="TI92"/>
  <c r="TI40"/>
  <c r="TI28"/>
  <c r="TI113"/>
  <c r="TI30"/>
  <c r="TI75"/>
  <c r="TI7"/>
  <c r="TI26"/>
  <c r="TI45"/>
  <c r="TI56"/>
  <c r="TI82"/>
  <c r="TI102"/>
  <c r="TI17"/>
  <c r="TI43"/>
  <c r="TI63"/>
  <c r="TI71"/>
  <c r="TI6"/>
  <c r="TI77"/>
  <c r="TI14"/>
  <c r="TI96"/>
  <c r="TI39"/>
  <c r="TI64"/>
  <c r="TI109"/>
  <c r="TI81"/>
  <c r="TI54"/>
  <c r="TI27"/>
  <c r="TI57"/>
  <c r="TI98"/>
  <c r="TI24"/>
  <c r="TI47"/>
  <c r="TI66"/>
  <c r="TI78"/>
  <c r="TI93"/>
  <c r="TI112"/>
  <c r="TI22"/>
  <c r="TI41"/>
  <c r="TI49"/>
  <c r="TI90"/>
  <c r="TI58"/>
  <c r="TI11"/>
  <c r="TI73"/>
  <c r="TI15"/>
  <c r="TI61"/>
  <c r="TI104"/>
  <c r="TI70"/>
  <c r="TI31"/>
  <c r="TI8"/>
  <c r="TI55"/>
  <c r="TI87"/>
  <c r="TI9"/>
  <c r="TI29"/>
  <c r="TI48"/>
  <c r="TI72"/>
  <c r="TI80"/>
  <c r="TI110"/>
  <c r="TI16"/>
  <c r="TI42"/>
  <c r="TI62"/>
  <c r="TI86"/>
  <c r="TI88"/>
  <c r="TI111"/>
  <c r="TI94"/>
  <c r="TI91"/>
  <c r="TJ2"/>
  <c r="TJ105" s="1"/>
  <c r="TI107"/>
  <c r="TL3" i="6"/>
  <c r="TK4"/>
  <c r="TI52" i="5"/>
  <c r="TH53"/>
  <c r="TI84"/>
  <c r="TH85"/>
  <c r="TI36"/>
  <c r="TH37"/>
  <c r="TI20"/>
  <c r="TH21"/>
  <c r="TH101"/>
  <c r="TI100"/>
  <c r="TI68"/>
  <c r="TH69"/>
  <c r="TJ5"/>
  <c r="TK4"/>
  <c r="TL2" i="2"/>
  <c r="TL4"/>
  <c r="TM3"/>
  <c r="TJ26" i="5" l="1"/>
  <c r="TJ8"/>
  <c r="TJ79"/>
  <c r="TJ108"/>
  <c r="TJ60"/>
  <c r="TJ40"/>
  <c r="TJ75"/>
  <c r="TJ29"/>
  <c r="TJ87"/>
  <c r="TJ24"/>
  <c r="TJ50"/>
  <c r="TJ109"/>
  <c r="TJ46"/>
  <c r="TJ14"/>
  <c r="TJ93"/>
  <c r="TJ59"/>
  <c r="TJ94"/>
  <c r="TJ16"/>
  <c r="TJ104"/>
  <c r="TJ72"/>
  <c r="TJ39"/>
  <c r="TJ23"/>
  <c r="TJ78"/>
  <c r="TJ10"/>
  <c r="TJ17"/>
  <c r="TJ54"/>
  <c r="TJ95"/>
  <c r="TJ15"/>
  <c r="TJ64"/>
  <c r="TJ107"/>
  <c r="TJ9"/>
  <c r="TJ65"/>
  <c r="TJ103"/>
  <c r="TJ57"/>
  <c r="TJ58"/>
  <c r="TJ32"/>
  <c r="TJ112"/>
  <c r="TJ66"/>
  <c r="TJ18"/>
  <c r="TJ44"/>
  <c r="TJ48"/>
  <c r="TJ73"/>
  <c r="TJ92"/>
  <c r="TJ111"/>
  <c r="TJ12"/>
  <c r="TJ42"/>
  <c r="TJ70"/>
  <c r="TJ76"/>
  <c r="TJ98"/>
  <c r="TJ7"/>
  <c r="TJ27"/>
  <c r="TJ34"/>
  <c r="TJ61"/>
  <c r="TJ90"/>
  <c r="TJ30"/>
  <c r="TJ55"/>
  <c r="TJ81"/>
  <c r="TJ47"/>
  <c r="TJ74"/>
  <c r="TJ11"/>
  <c r="TJ41"/>
  <c r="TJ82"/>
  <c r="TJ33"/>
  <c r="TJ56"/>
  <c r="TJ97"/>
  <c r="TJ86"/>
  <c r="TJ31"/>
  <c r="TJ25"/>
  <c r="TJ91"/>
  <c r="TJ49"/>
  <c r="TJ6"/>
  <c r="TJ22"/>
  <c r="TJ45"/>
  <c r="TJ71"/>
  <c r="TJ89"/>
  <c r="TJ106"/>
  <c r="TJ13"/>
  <c r="TJ43"/>
  <c r="TJ63"/>
  <c r="TJ80"/>
  <c r="TJ96"/>
  <c r="TJ114"/>
  <c r="TJ28"/>
  <c r="TJ38"/>
  <c r="TJ62"/>
  <c r="TJ77"/>
  <c r="TJ102"/>
  <c r="TJ88"/>
  <c r="TJ113"/>
  <c r="TK2"/>
  <c r="TK98" s="1"/>
  <c r="TJ110"/>
  <c r="TL4" i="6"/>
  <c r="TM3"/>
  <c r="TL4" i="5"/>
  <c r="TK5"/>
  <c r="TI69"/>
  <c r="TJ68"/>
  <c r="TJ20"/>
  <c r="TI21"/>
  <c r="TJ84"/>
  <c r="TI85"/>
  <c r="TI101"/>
  <c r="TJ100"/>
  <c r="TJ36"/>
  <c r="TI37"/>
  <c r="TJ52"/>
  <c r="TI53"/>
  <c r="TM2" i="2"/>
  <c r="TN3"/>
  <c r="TM4"/>
  <c r="TK60" i="5" l="1"/>
  <c r="TK59"/>
  <c r="TK45"/>
  <c r="TK73"/>
  <c r="TK79"/>
  <c r="TK57"/>
  <c r="TK26"/>
  <c r="TK40"/>
  <c r="TK7"/>
  <c r="TK30"/>
  <c r="TK110"/>
  <c r="TK76"/>
  <c r="TK86"/>
  <c r="TK47"/>
  <c r="TK109"/>
  <c r="TK10"/>
  <c r="TK89"/>
  <c r="TK49"/>
  <c r="TK24"/>
  <c r="TK112"/>
  <c r="TK88"/>
  <c r="TK91"/>
  <c r="TK63"/>
  <c r="TK97"/>
  <c r="TK15"/>
  <c r="TK16"/>
  <c r="TK107"/>
  <c r="TK77"/>
  <c r="TK14"/>
  <c r="TK33"/>
  <c r="TK56"/>
  <c r="TK75"/>
  <c r="TK94"/>
  <c r="TK113"/>
  <c r="TK29"/>
  <c r="TK32"/>
  <c r="TK48"/>
  <c r="TK78"/>
  <c r="TK95"/>
  <c r="TK11"/>
  <c r="TK23"/>
  <c r="TK46"/>
  <c r="TK65"/>
  <c r="TK90"/>
  <c r="TK34"/>
  <c r="TK93"/>
  <c r="TK62"/>
  <c r="TK43"/>
  <c r="TK8"/>
  <c r="TK12"/>
  <c r="TK38"/>
  <c r="TK58"/>
  <c r="TK87"/>
  <c r="TK105"/>
  <c r="TK6"/>
  <c r="TK27"/>
  <c r="TK50"/>
  <c r="TK72"/>
  <c r="TK82"/>
  <c r="TK108"/>
  <c r="TK25"/>
  <c r="TK44"/>
  <c r="TK64"/>
  <c r="TK74"/>
  <c r="TK111"/>
  <c r="TK18"/>
  <c r="TK70"/>
  <c r="TK114"/>
  <c r="TK61"/>
  <c r="TK42"/>
  <c r="TK17"/>
  <c r="TK102"/>
  <c r="TK13"/>
  <c r="TK39"/>
  <c r="TK55"/>
  <c r="TK81"/>
  <c r="TK103"/>
  <c r="TK9"/>
  <c r="TK28"/>
  <c r="TK31"/>
  <c r="TK54"/>
  <c r="TK80"/>
  <c r="TK104"/>
  <c r="TK22"/>
  <c r="TK41"/>
  <c r="TK71"/>
  <c r="TK66"/>
  <c r="TK92"/>
  <c r="TK96"/>
  <c r="TK106"/>
  <c r="TL2"/>
  <c r="TL110" s="1"/>
  <c r="TN3" i="6"/>
  <c r="TM4"/>
  <c r="TJ53" i="5"/>
  <c r="TK52"/>
  <c r="TK100"/>
  <c r="TJ101"/>
  <c r="TK36"/>
  <c r="TJ37"/>
  <c r="TJ21"/>
  <c r="TK20"/>
  <c r="TK68"/>
  <c r="TJ69"/>
  <c r="TM4"/>
  <c r="TL5"/>
  <c r="TJ85"/>
  <c r="TK84"/>
  <c r="TN2" i="2"/>
  <c r="TO3"/>
  <c r="TN4"/>
  <c r="TL74" i="5" l="1"/>
  <c r="TL86"/>
  <c r="TL63"/>
  <c r="TL10"/>
  <c r="TL93"/>
  <c r="TL104"/>
  <c r="TL70"/>
  <c r="TL77"/>
  <c r="TL72"/>
  <c r="TL7"/>
  <c r="TL42"/>
  <c r="TL40"/>
  <c r="TL6"/>
  <c r="TL54"/>
  <c r="TL78"/>
  <c r="TL61"/>
  <c r="TL14"/>
  <c r="TL32"/>
  <c r="TL16"/>
  <c r="TL111"/>
  <c r="TL50"/>
  <c r="TL18"/>
  <c r="TL103"/>
  <c r="TL48"/>
  <c r="TL29"/>
  <c r="TL81"/>
  <c r="TL31"/>
  <c r="TL64"/>
  <c r="TL109"/>
  <c r="TL95"/>
  <c r="TL59"/>
  <c r="TL26"/>
  <c r="TL60"/>
  <c r="TL96"/>
  <c r="TL22"/>
  <c r="TL41"/>
  <c r="TL56"/>
  <c r="TL76"/>
  <c r="TL97"/>
  <c r="TL9"/>
  <c r="TL17"/>
  <c r="TL43"/>
  <c r="TL65"/>
  <c r="TL80"/>
  <c r="TL107"/>
  <c r="TM2"/>
  <c r="TM109" s="1"/>
  <c r="TL39"/>
  <c r="TL105"/>
  <c r="TL57"/>
  <c r="TL11"/>
  <c r="TL58"/>
  <c r="TL90"/>
  <c r="TL30"/>
  <c r="TL23"/>
  <c r="TL112"/>
  <c r="TL45"/>
  <c r="TL75"/>
  <c r="TL8"/>
  <c r="TL24"/>
  <c r="TL47"/>
  <c r="TL73"/>
  <c r="TL87"/>
  <c r="TL106"/>
  <c r="TL15"/>
  <c r="TL34"/>
  <c r="TL49"/>
  <c r="TL82"/>
  <c r="TL94"/>
  <c r="TL114"/>
  <c r="TL13"/>
  <c r="TL88"/>
  <c r="TL46"/>
  <c r="TL98"/>
  <c r="TL33"/>
  <c r="TL79"/>
  <c r="TL27"/>
  <c r="TL113"/>
  <c r="TL92"/>
  <c r="TL28"/>
  <c r="TL66"/>
  <c r="TL108"/>
  <c r="TL25"/>
  <c r="TL44"/>
  <c r="TL55"/>
  <c r="TL89"/>
  <c r="TL102"/>
  <c r="TL12"/>
  <c r="TL38"/>
  <c r="TL62"/>
  <c r="TL71"/>
  <c r="TL91"/>
  <c r="TO3" i="6"/>
  <c r="TN4"/>
  <c r="TK21" i="5"/>
  <c r="TL20"/>
  <c r="TL84"/>
  <c r="TK85"/>
  <c r="TL100"/>
  <c r="TK101"/>
  <c r="TN4"/>
  <c r="TM5"/>
  <c r="TL68"/>
  <c r="TK69"/>
  <c r="TL52"/>
  <c r="TK53"/>
  <c r="TL36"/>
  <c r="TK37"/>
  <c r="TO2" i="2"/>
  <c r="TP3"/>
  <c r="TO4"/>
  <c r="TM75" i="5" l="1"/>
  <c r="TM110"/>
  <c r="TM30"/>
  <c r="TM71"/>
  <c r="TM93"/>
  <c r="TM48"/>
  <c r="TM50"/>
  <c r="TM17"/>
  <c r="TM91"/>
  <c r="TM61"/>
  <c r="TM42"/>
  <c r="TM113"/>
  <c r="TM54"/>
  <c r="TM63"/>
  <c r="TM15"/>
  <c r="TM104"/>
  <c r="TM72"/>
  <c r="TM73"/>
  <c r="TM24"/>
  <c r="TM43"/>
  <c r="TM111"/>
  <c r="TM79"/>
  <c r="TM8"/>
  <c r="TM87"/>
  <c r="TM44"/>
  <c r="TM11"/>
  <c r="TM45"/>
  <c r="TM89"/>
  <c r="TM27"/>
  <c r="TM108"/>
  <c r="TM86"/>
  <c r="TM26"/>
  <c r="TM56"/>
  <c r="TM102"/>
  <c r="TM16"/>
  <c r="TM38"/>
  <c r="TM66"/>
  <c r="TM76"/>
  <c r="TM94"/>
  <c r="TM6"/>
  <c r="TM18"/>
  <c r="TM33"/>
  <c r="TM70"/>
  <c r="TM81"/>
  <c r="TM106"/>
  <c r="TN2"/>
  <c r="TN112" s="1"/>
  <c r="TM55"/>
  <c r="TM23"/>
  <c r="TM80"/>
  <c r="TM14"/>
  <c r="TM60"/>
  <c r="TM105"/>
  <c r="TM57"/>
  <c r="TM29"/>
  <c r="TM7"/>
  <c r="TM41"/>
  <c r="TM82"/>
  <c r="TM10"/>
  <c r="TM25"/>
  <c r="TM40"/>
  <c r="TM74"/>
  <c r="TM88"/>
  <c r="TM107"/>
  <c r="TM12"/>
  <c r="TM31"/>
  <c r="TM62"/>
  <c r="TM77"/>
  <c r="TM95"/>
  <c r="TM114"/>
  <c r="TM32"/>
  <c r="TM98"/>
  <c r="TM65"/>
  <c r="TM28"/>
  <c r="TM58"/>
  <c r="TM96"/>
  <c r="TM46"/>
  <c r="TM9"/>
  <c r="TM97"/>
  <c r="TM47"/>
  <c r="TM78"/>
  <c r="TM112"/>
  <c r="TM22"/>
  <c r="TM34"/>
  <c r="TM49"/>
  <c r="TM90"/>
  <c r="TM103"/>
  <c r="TM13"/>
  <c r="TM39"/>
  <c r="TM59"/>
  <c r="TM64"/>
  <c r="TM92"/>
  <c r="TO4" i="6"/>
  <c r="TP3"/>
  <c r="TL37" i="5"/>
  <c r="TM36"/>
  <c r="TM52"/>
  <c r="TL53"/>
  <c r="TN5"/>
  <c r="TO4"/>
  <c r="TL21"/>
  <c r="TM20"/>
  <c r="TL69"/>
  <c r="TM68"/>
  <c r="TL101"/>
  <c r="TM100"/>
  <c r="TM84"/>
  <c r="TL85"/>
  <c r="TP2" i="2"/>
  <c r="TP4"/>
  <c r="TQ3"/>
  <c r="TN12" i="5" l="1"/>
  <c r="TN92"/>
  <c r="TN70"/>
  <c r="TN26"/>
  <c r="TN98"/>
  <c r="TN18"/>
  <c r="TN104"/>
  <c r="TN76"/>
  <c r="TN34"/>
  <c r="TN10"/>
  <c r="TN81"/>
  <c r="TN47"/>
  <c r="TN16"/>
  <c r="TN50"/>
  <c r="TN27"/>
  <c r="TN107"/>
  <c r="TN66"/>
  <c r="TN45"/>
  <c r="TN42"/>
  <c r="TN7"/>
  <c r="TN90"/>
  <c r="TN49"/>
  <c r="TN54"/>
  <c r="TN78"/>
  <c r="TN72"/>
  <c r="TN22"/>
  <c r="TN106"/>
  <c r="TN87"/>
  <c r="TN13"/>
  <c r="TN43"/>
  <c r="TN63"/>
  <c r="TN74"/>
  <c r="TN96"/>
  <c r="TN114"/>
  <c r="TN28"/>
  <c r="TN38"/>
  <c r="TN62"/>
  <c r="TN77"/>
  <c r="TN102"/>
  <c r="TN8"/>
  <c r="TN23"/>
  <c r="TN30"/>
  <c r="TN61"/>
  <c r="TN86"/>
  <c r="TN108"/>
  <c r="TN95"/>
  <c r="TN48"/>
  <c r="TN6"/>
  <c r="TN89"/>
  <c r="TN57"/>
  <c r="TN14"/>
  <c r="TN40"/>
  <c r="TN60"/>
  <c r="TN65"/>
  <c r="TN93"/>
  <c r="TN109"/>
  <c r="TN29"/>
  <c r="TN39"/>
  <c r="TN59"/>
  <c r="TN79"/>
  <c r="TN97"/>
  <c r="TN113"/>
  <c r="TN24"/>
  <c r="TN31"/>
  <c r="TN58"/>
  <c r="TN80"/>
  <c r="TN103"/>
  <c r="TN17"/>
  <c r="TN44"/>
  <c r="TN111"/>
  <c r="TN71"/>
  <c r="TN46"/>
  <c r="TN11"/>
  <c r="TN15"/>
  <c r="TN41"/>
  <c r="TN64"/>
  <c r="TN82"/>
  <c r="TN105"/>
  <c r="TN9"/>
  <c r="TN33"/>
  <c r="TN56"/>
  <c r="TN73"/>
  <c r="TN88"/>
  <c r="TN110"/>
  <c r="TN25"/>
  <c r="TN32"/>
  <c r="TN55"/>
  <c r="TN75"/>
  <c r="TN94"/>
  <c r="TN91"/>
  <c r="TO2"/>
  <c r="TO109" s="1"/>
  <c r="TP4" i="6"/>
  <c r="TQ3"/>
  <c r="TN84" i="5"/>
  <c r="TM85"/>
  <c r="TP4"/>
  <c r="TO5"/>
  <c r="TM69"/>
  <c r="TN68"/>
  <c r="TN100"/>
  <c r="TM101"/>
  <c r="TN20"/>
  <c r="TM21"/>
  <c r="TM53"/>
  <c r="TN52"/>
  <c r="TM37"/>
  <c r="TN36"/>
  <c r="TQ2" i="2"/>
  <c r="TR3"/>
  <c r="TQ4"/>
  <c r="TO110" i="5" l="1"/>
  <c r="TO9"/>
  <c r="TO49"/>
  <c r="TO80"/>
  <c r="TO77"/>
  <c r="TO17"/>
  <c r="TO87"/>
  <c r="TO28"/>
  <c r="TO104"/>
  <c r="TO73"/>
  <c r="TO43"/>
  <c r="TO105"/>
  <c r="TO60"/>
  <c r="TO54"/>
  <c r="TO41"/>
  <c r="TO111"/>
  <c r="TO81"/>
  <c r="TO31"/>
  <c r="TO22"/>
  <c r="TO92"/>
  <c r="TO63"/>
  <c r="TP2"/>
  <c r="TP105" s="1"/>
  <c r="TO102"/>
  <c r="TO30"/>
  <c r="TO10"/>
  <c r="TO58"/>
  <c r="TO13"/>
  <c r="TO103"/>
  <c r="TO75"/>
  <c r="TO6"/>
  <c r="TO27"/>
  <c r="TO50"/>
  <c r="TO72"/>
  <c r="TO82"/>
  <c r="TO108"/>
  <c r="TO25"/>
  <c r="TO44"/>
  <c r="TO48"/>
  <c r="TO74"/>
  <c r="TO96"/>
  <c r="TO7"/>
  <c r="TO16"/>
  <c r="TO42"/>
  <c r="TO62"/>
  <c r="TO86"/>
  <c r="TO107"/>
  <c r="TO12"/>
  <c r="TO89"/>
  <c r="TO38"/>
  <c r="TO59"/>
  <c r="TO33"/>
  <c r="TO113"/>
  <c r="TO29"/>
  <c r="TO32"/>
  <c r="TO55"/>
  <c r="TO78"/>
  <c r="TO95"/>
  <c r="TO11"/>
  <c r="TO23"/>
  <c r="TO46"/>
  <c r="TO65"/>
  <c r="TO90"/>
  <c r="TO106"/>
  <c r="TO18"/>
  <c r="TO40"/>
  <c r="TO71"/>
  <c r="TO79"/>
  <c r="TO97"/>
  <c r="TO114"/>
  <c r="TO70"/>
  <c r="TO57"/>
  <c r="TO8"/>
  <c r="TO39"/>
  <c r="TO14"/>
  <c r="TO94"/>
  <c r="TO26"/>
  <c r="TO45"/>
  <c r="TO56"/>
  <c r="TO76"/>
  <c r="TO91"/>
  <c r="TO112"/>
  <c r="TO24"/>
  <c r="TO47"/>
  <c r="TO64"/>
  <c r="TO88"/>
  <c r="TO98"/>
  <c r="TO15"/>
  <c r="TO34"/>
  <c r="TO61"/>
  <c r="TO66"/>
  <c r="TO93"/>
  <c r="TR3" i="6"/>
  <c r="TQ4"/>
  <c r="TO36" i="5"/>
  <c r="TN37"/>
  <c r="TO52"/>
  <c r="TN53"/>
  <c r="TO100"/>
  <c r="TN101"/>
  <c r="TO68"/>
  <c r="TN69"/>
  <c r="TP5"/>
  <c r="TQ4"/>
  <c r="TO20"/>
  <c r="TN21"/>
  <c r="TN85"/>
  <c r="TO84"/>
  <c r="TR2" i="2"/>
  <c r="TS3"/>
  <c r="TR4"/>
  <c r="TP47" i="5" l="1"/>
  <c r="TP31"/>
  <c r="TP63"/>
  <c r="TP28"/>
  <c r="TP89"/>
  <c r="TP6"/>
  <c r="TP8"/>
  <c r="TP9"/>
  <c r="TP80"/>
  <c r="TP58"/>
  <c r="TP86"/>
  <c r="TP81"/>
  <c r="TP44"/>
  <c r="TP43"/>
  <c r="TP11"/>
  <c r="TP90"/>
  <c r="TP26"/>
  <c r="TP32"/>
  <c r="TP97"/>
  <c r="TP17"/>
  <c r="TP107"/>
  <c r="TP73"/>
  <c r="TP45"/>
  <c r="TP109"/>
  <c r="TP72"/>
  <c r="TP23"/>
  <c r="TP50"/>
  <c r="TP92"/>
  <c r="TP54"/>
  <c r="TP24"/>
  <c r="TP16"/>
  <c r="TP65"/>
  <c r="TP93"/>
  <c r="TP12"/>
  <c r="TP38"/>
  <c r="TP62"/>
  <c r="TP64"/>
  <c r="TP91"/>
  <c r="TP110"/>
  <c r="TP27"/>
  <c r="TP30"/>
  <c r="TP57"/>
  <c r="TP77"/>
  <c r="TP95"/>
  <c r="TP7"/>
  <c r="TP66"/>
  <c r="TP41"/>
  <c r="TP106"/>
  <c r="TP46"/>
  <c r="TP70"/>
  <c r="TP112"/>
  <c r="TP96"/>
  <c r="TP82"/>
  <c r="TP42"/>
  <c r="TP71"/>
  <c r="TP111"/>
  <c r="TP18"/>
  <c r="TP40"/>
  <c r="TP60"/>
  <c r="TP78"/>
  <c r="TP103"/>
  <c r="TP10"/>
  <c r="TP13"/>
  <c r="TP39"/>
  <c r="TP59"/>
  <c r="TP88"/>
  <c r="TP113"/>
  <c r="TP49"/>
  <c r="TP22"/>
  <c r="TP87"/>
  <c r="TP29"/>
  <c r="TP55"/>
  <c r="TP98"/>
  <c r="TP75"/>
  <c r="TP74"/>
  <c r="TP25"/>
  <c r="TP48"/>
  <c r="TP102"/>
  <c r="TP15"/>
  <c r="TP34"/>
  <c r="TP61"/>
  <c r="TP76"/>
  <c r="TP94"/>
  <c r="TP114"/>
  <c r="TP14"/>
  <c r="TP33"/>
  <c r="TP56"/>
  <c r="TP79"/>
  <c r="TP104"/>
  <c r="TQ2"/>
  <c r="TQ105" s="1"/>
  <c r="TP108"/>
  <c r="TR4" i="6"/>
  <c r="TS3"/>
  <c r="TR4" i="5"/>
  <c r="TQ5"/>
  <c r="TP68"/>
  <c r="TO69"/>
  <c r="TP20"/>
  <c r="TO21"/>
  <c r="TP52"/>
  <c r="TO53"/>
  <c r="TP84"/>
  <c r="TO85"/>
  <c r="TP100"/>
  <c r="TO101"/>
  <c r="TP36"/>
  <c r="TO37"/>
  <c r="TS2" i="2"/>
  <c r="TT3"/>
  <c r="TS4"/>
  <c r="TQ7" i="5" l="1"/>
  <c r="TQ29"/>
  <c r="TQ104"/>
  <c r="TQ90"/>
  <c r="TQ15"/>
  <c r="TQ82"/>
  <c r="TQ107"/>
  <c r="TQ108"/>
  <c r="TQ65"/>
  <c r="TQ66"/>
  <c r="TQ32"/>
  <c r="TQ91"/>
  <c r="TQ86"/>
  <c r="TQ58"/>
  <c r="TQ22"/>
  <c r="TQ78"/>
  <c r="TQ72"/>
  <c r="TQ25"/>
  <c r="TQ30"/>
  <c r="TQ11"/>
  <c r="TQ17"/>
  <c r="TQ71"/>
  <c r="TQ57"/>
  <c r="TQ56"/>
  <c r="TQ16"/>
  <c r="TQ94"/>
  <c r="TQ38"/>
  <c r="TQ77"/>
  <c r="TQ114"/>
  <c r="TQ55"/>
  <c r="TQ87"/>
  <c r="TQ41"/>
  <c r="TQ112"/>
  <c r="TQ49"/>
  <c r="TQ9"/>
  <c r="TQ44"/>
  <c r="TQ80"/>
  <c r="TQ47"/>
  <c r="TQ43"/>
  <c r="TQ10"/>
  <c r="TQ40"/>
  <c r="TQ88"/>
  <c r="TQ13"/>
  <c r="TQ39"/>
  <c r="TQ59"/>
  <c r="TQ64"/>
  <c r="TQ92"/>
  <c r="TQ109"/>
  <c r="TQ28"/>
  <c r="TQ45"/>
  <c r="TQ74"/>
  <c r="TQ54"/>
  <c r="TQ23"/>
  <c r="TQ97"/>
  <c r="TQ63"/>
  <c r="TQ50"/>
  <c r="TQ12"/>
  <c r="TQ62"/>
  <c r="TQ95"/>
  <c r="TQ14"/>
  <c r="TQ26"/>
  <c r="TQ93"/>
  <c r="TQ34"/>
  <c r="TQ111"/>
  <c r="TQ46"/>
  <c r="TQ75"/>
  <c r="TQ24"/>
  <c r="TQ102"/>
  <c r="TQ103"/>
  <c r="TQ42"/>
  <c r="TQ76"/>
  <c r="TQ6"/>
  <c r="TQ18"/>
  <c r="TQ33"/>
  <c r="TQ70"/>
  <c r="TQ81"/>
  <c r="TQ106"/>
  <c r="TQ8"/>
  <c r="TQ31"/>
  <c r="TQ60"/>
  <c r="TQ113"/>
  <c r="TQ79"/>
  <c r="TQ27"/>
  <c r="TQ48"/>
  <c r="TQ61"/>
  <c r="TQ89"/>
  <c r="TQ73"/>
  <c r="TQ96"/>
  <c r="TQ98"/>
  <c r="TQ110"/>
  <c r="TR2"/>
  <c r="TR104" s="1"/>
  <c r="TS4" i="6"/>
  <c r="TT3"/>
  <c r="TQ68" i="5"/>
  <c r="TP69"/>
  <c r="TQ36"/>
  <c r="TP37"/>
  <c r="TQ100"/>
  <c r="TP101"/>
  <c r="TQ52"/>
  <c r="TP53"/>
  <c r="TQ20"/>
  <c r="TP21"/>
  <c r="TP85"/>
  <c r="TQ84"/>
  <c r="TS4"/>
  <c r="TR5"/>
  <c r="TT2" i="2"/>
  <c r="TT4"/>
  <c r="TU3"/>
  <c r="TR43" i="5" l="1"/>
  <c r="TR28"/>
  <c r="TR34"/>
  <c r="TR29"/>
  <c r="TR14"/>
  <c r="TR54"/>
  <c r="TR31"/>
  <c r="TR24"/>
  <c r="TR55"/>
  <c r="TR61"/>
  <c r="TR93"/>
  <c r="TR114"/>
  <c r="TR77"/>
  <c r="TR97"/>
  <c r="TR60"/>
  <c r="TR102"/>
  <c r="TR63"/>
  <c r="TR64"/>
  <c r="TR6"/>
  <c r="TR94"/>
  <c r="TR45"/>
  <c r="TR22"/>
  <c r="TR89"/>
  <c r="TR39"/>
  <c r="TR11"/>
  <c r="TR82"/>
  <c r="TR57"/>
  <c r="TR12"/>
  <c r="TR58"/>
  <c r="TR98"/>
  <c r="TR33"/>
  <c r="TR66"/>
  <c r="TR110"/>
  <c r="TR8"/>
  <c r="TR23"/>
  <c r="TR30"/>
  <c r="TR50"/>
  <c r="TR86"/>
  <c r="TR103"/>
  <c r="TR18"/>
  <c r="TR44"/>
  <c r="TR70"/>
  <c r="TR72"/>
  <c r="TR92"/>
  <c r="TR105"/>
  <c r="TR79"/>
  <c r="TR41"/>
  <c r="TR27"/>
  <c r="TR113"/>
  <c r="TR42"/>
  <c r="TR76"/>
  <c r="TR9"/>
  <c r="TR56"/>
  <c r="TR88"/>
  <c r="TR107"/>
  <c r="TR25"/>
  <c r="TR32"/>
  <c r="TR73"/>
  <c r="TR75"/>
  <c r="TR91"/>
  <c r="TR112"/>
  <c r="TR16"/>
  <c r="TR46"/>
  <c r="TR62"/>
  <c r="TR87"/>
  <c r="TR106"/>
  <c r="TR74"/>
  <c r="TR13"/>
  <c r="TR48"/>
  <c r="TR15"/>
  <c r="TR7"/>
  <c r="TR90"/>
  <c r="TR40"/>
  <c r="TR65"/>
  <c r="TR109"/>
  <c r="TR38"/>
  <c r="TR80"/>
  <c r="TR96"/>
  <c r="TR10"/>
  <c r="TR26"/>
  <c r="TR49"/>
  <c r="TR71"/>
  <c r="TR81"/>
  <c r="TR108"/>
  <c r="TR17"/>
  <c r="TR47"/>
  <c r="TR59"/>
  <c r="TR78"/>
  <c r="TR95"/>
  <c r="TR111"/>
  <c r="TS2"/>
  <c r="TS110" s="1"/>
  <c r="TU3" i="6"/>
  <c r="TT4"/>
  <c r="TR52" i="5"/>
  <c r="TQ53"/>
  <c r="TR36"/>
  <c r="TQ37"/>
  <c r="TT4"/>
  <c r="TS5"/>
  <c r="TR84"/>
  <c r="TQ85"/>
  <c r="TR20"/>
  <c r="TQ21"/>
  <c r="TR100"/>
  <c r="TQ101"/>
  <c r="TR68"/>
  <c r="TQ69"/>
  <c r="TU2" i="2"/>
  <c r="TV3"/>
  <c r="TU4"/>
  <c r="TS75" i="5" l="1"/>
  <c r="TS46"/>
  <c r="TS26"/>
  <c r="TS104"/>
  <c r="TS23"/>
  <c r="TS40"/>
  <c r="TS78"/>
  <c r="TS95"/>
  <c r="TS50"/>
  <c r="TS106"/>
  <c r="TS39"/>
  <c r="TS28"/>
  <c r="TS91"/>
  <c r="TS65"/>
  <c r="TS114"/>
  <c r="TS11"/>
  <c r="TS90"/>
  <c r="TS48"/>
  <c r="TS13"/>
  <c r="TS103"/>
  <c r="TS18"/>
  <c r="TS97"/>
  <c r="TS63"/>
  <c r="TS9"/>
  <c r="TS59"/>
  <c r="TS45"/>
  <c r="TS112"/>
  <c r="TS72"/>
  <c r="TS22"/>
  <c r="TS41"/>
  <c r="TS49"/>
  <c r="TS66"/>
  <c r="TS92"/>
  <c r="TS111"/>
  <c r="TS17"/>
  <c r="TS43"/>
  <c r="TS71"/>
  <c r="TS77"/>
  <c r="TS102"/>
  <c r="TS8"/>
  <c r="TS12"/>
  <c r="TS38"/>
  <c r="TS62"/>
  <c r="TS87"/>
  <c r="TS105"/>
  <c r="TS80"/>
  <c r="TS74"/>
  <c r="TS76"/>
  <c r="TS27"/>
  <c r="TS108"/>
  <c r="TS24"/>
  <c r="TS47"/>
  <c r="TS54"/>
  <c r="TS88"/>
  <c r="TS98"/>
  <c r="TS15"/>
  <c r="TS34"/>
  <c r="TS61"/>
  <c r="TS73"/>
  <c r="TS93"/>
  <c r="TS109"/>
  <c r="TS14"/>
  <c r="TS33"/>
  <c r="TS60"/>
  <c r="TS81"/>
  <c r="TS94"/>
  <c r="TS113"/>
  <c r="TT2"/>
  <c r="TT98" s="1"/>
  <c r="TS29"/>
  <c r="TS58"/>
  <c r="TS31"/>
  <c r="TS32"/>
  <c r="TS56"/>
  <c r="TS6"/>
  <c r="TS82"/>
  <c r="TS25"/>
  <c r="TS44"/>
  <c r="TS55"/>
  <c r="TS79"/>
  <c r="TS96"/>
  <c r="TS7"/>
  <c r="TS16"/>
  <c r="TS42"/>
  <c r="TS64"/>
  <c r="TS86"/>
  <c r="TS107"/>
  <c r="TS10"/>
  <c r="TS30"/>
  <c r="TS57"/>
  <c r="TS70"/>
  <c r="TS89"/>
  <c r="TV3" i="6"/>
  <c r="TU4"/>
  <c r="TS68" i="5"/>
  <c r="TR69"/>
  <c r="TR101"/>
  <c r="TS100"/>
  <c r="TR85"/>
  <c r="TS84"/>
  <c r="TT5"/>
  <c r="TU4"/>
  <c r="TS52"/>
  <c r="TR53"/>
  <c r="TR21"/>
  <c r="TS20"/>
  <c r="TR37"/>
  <c r="TS36"/>
  <c r="TV2" i="2"/>
  <c r="TW3"/>
  <c r="TV4"/>
  <c r="TT8" i="5" l="1"/>
  <c r="TT72"/>
  <c r="TT102"/>
  <c r="TT78"/>
  <c r="TT65"/>
  <c r="TT75"/>
  <c r="TT48"/>
  <c r="TT87"/>
  <c r="TT9"/>
  <c r="TT43"/>
  <c r="TT40"/>
  <c r="TT12"/>
  <c r="TT61"/>
  <c r="TT73"/>
  <c r="TT22"/>
  <c r="TT44"/>
  <c r="TT70"/>
  <c r="TT13"/>
  <c r="TT27"/>
  <c r="TT63"/>
  <c r="TT42"/>
  <c r="TT60"/>
  <c r="TT41"/>
  <c r="TT25"/>
  <c r="TT18"/>
  <c r="TT15"/>
  <c r="TT94"/>
  <c r="TT107"/>
  <c r="TT10"/>
  <c r="TT58"/>
  <c r="TT31"/>
  <c r="TT77"/>
  <c r="TT16"/>
  <c r="TT89"/>
  <c r="TT110"/>
  <c r="TT47"/>
  <c r="TT97"/>
  <c r="TT111"/>
  <c r="TT62"/>
  <c r="TT17"/>
  <c r="TT80"/>
  <c r="TT11"/>
  <c r="TT30"/>
  <c r="TT39"/>
  <c r="TT26"/>
  <c r="TT57"/>
  <c r="TT71"/>
  <c r="TT88"/>
  <c r="TT95"/>
  <c r="TT59"/>
  <c r="TT90"/>
  <c r="TT7"/>
  <c r="TT103"/>
  <c r="TT24"/>
  <c r="TT66"/>
  <c r="TT106"/>
  <c r="TT93"/>
  <c r="TT38"/>
  <c r="TT91"/>
  <c r="TT34"/>
  <c r="TT76"/>
  <c r="TT114"/>
  <c r="TT14"/>
  <c r="TT33"/>
  <c r="TT56"/>
  <c r="TT82"/>
  <c r="TT104"/>
  <c r="TT105"/>
  <c r="TT113"/>
  <c r="TT6"/>
  <c r="TT46"/>
  <c r="TT109"/>
  <c r="TT23"/>
  <c r="TT49"/>
  <c r="TT28"/>
  <c r="TT112"/>
  <c r="TT45"/>
  <c r="TT50"/>
  <c r="TT64"/>
  <c r="TT86"/>
  <c r="TT29"/>
  <c r="TT54"/>
  <c r="TT79"/>
  <c r="TT108"/>
  <c r="TT32"/>
  <c r="TT55"/>
  <c r="TT92"/>
  <c r="TT74"/>
  <c r="TT96"/>
  <c r="TU2"/>
  <c r="TU102" s="1"/>
  <c r="TT81"/>
  <c r="TW3" i="6"/>
  <c r="TV4"/>
  <c r="TT36" i="5"/>
  <c r="TS37"/>
  <c r="TT100"/>
  <c r="TS101"/>
  <c r="TV4"/>
  <c r="TU5"/>
  <c r="TS85"/>
  <c r="TT84"/>
  <c r="TT20"/>
  <c r="TS21"/>
  <c r="TT52"/>
  <c r="TS53"/>
  <c r="TT68"/>
  <c r="TS69"/>
  <c r="TW2" i="2"/>
  <c r="TX3"/>
  <c r="TW4"/>
  <c r="TU71" i="5" l="1"/>
  <c r="TU95"/>
  <c r="TU40"/>
  <c r="TU110"/>
  <c r="TU32"/>
  <c r="TU13"/>
  <c r="TU62"/>
  <c r="TU33"/>
  <c r="TU8"/>
  <c r="TU54"/>
  <c r="TU12"/>
  <c r="TU43"/>
  <c r="TU77"/>
  <c r="TU92"/>
  <c r="TU72"/>
  <c r="TU47"/>
  <c r="TU16"/>
  <c r="TU63"/>
  <c r="TU87"/>
  <c r="TU88"/>
  <c r="TU17"/>
  <c r="TU111"/>
  <c r="TU59"/>
  <c r="TU55"/>
  <c r="TU24"/>
  <c r="TU42"/>
  <c r="TU94"/>
  <c r="TU73"/>
  <c r="TU22"/>
  <c r="TU56"/>
  <c r="TU103"/>
  <c r="TU50"/>
  <c r="TU18"/>
  <c r="TU114"/>
  <c r="TU34"/>
  <c r="TU79"/>
  <c r="TU11"/>
  <c r="TU14"/>
  <c r="TU48"/>
  <c r="TU66"/>
  <c r="TU89"/>
  <c r="TU105"/>
  <c r="TU9"/>
  <c r="TU29"/>
  <c r="TU44"/>
  <c r="TU65"/>
  <c r="TU91"/>
  <c r="TU6"/>
  <c r="TU39"/>
  <c r="TU109"/>
  <c r="TU30"/>
  <c r="TU75"/>
  <c r="TU98"/>
  <c r="TU7"/>
  <c r="TU26"/>
  <c r="TU45"/>
  <c r="TU60"/>
  <c r="TU25"/>
  <c r="TU81"/>
  <c r="TU64"/>
  <c r="TU27"/>
  <c r="TU61"/>
  <c r="TU74"/>
  <c r="TU38"/>
  <c r="TU106"/>
  <c r="TU41"/>
  <c r="TU90"/>
  <c r="TU10"/>
  <c r="TU107"/>
  <c r="TU70"/>
  <c r="TU15"/>
  <c r="TU49"/>
  <c r="TU104"/>
  <c r="TU28"/>
  <c r="TU31"/>
  <c r="TU58"/>
  <c r="TU86"/>
  <c r="TU96"/>
  <c r="TU113"/>
  <c r="TU23"/>
  <c r="TU46"/>
  <c r="TU57"/>
  <c r="TU78"/>
  <c r="TU93"/>
  <c r="TU82"/>
  <c r="TU76"/>
  <c r="TU80"/>
  <c r="TU97"/>
  <c r="TU112"/>
  <c r="TU108"/>
  <c r="TV2"/>
  <c r="TV109" s="1"/>
  <c r="TW4" i="6"/>
  <c r="TX3"/>
  <c r="TU84" i="5"/>
  <c r="TT85"/>
  <c r="TW4"/>
  <c r="TV5"/>
  <c r="TT101"/>
  <c r="TU100"/>
  <c r="TU68"/>
  <c r="TT69"/>
  <c r="TU52"/>
  <c r="TT53"/>
  <c r="TU20"/>
  <c r="TT21"/>
  <c r="TU36"/>
  <c r="TT37"/>
  <c r="TX2" i="2"/>
  <c r="TX4"/>
  <c r="TY3"/>
  <c r="TV29" i="5" l="1"/>
  <c r="TV55"/>
  <c r="TV48"/>
  <c r="TV26"/>
  <c r="TV12"/>
  <c r="TV108"/>
  <c r="TV59"/>
  <c r="TV91"/>
  <c r="TV72"/>
  <c r="TV42"/>
  <c r="TV88"/>
  <c r="TV54"/>
  <c r="TV25"/>
  <c r="TV44"/>
  <c r="TV111"/>
  <c r="TV80"/>
  <c r="TV33"/>
  <c r="TV76"/>
  <c r="TV97"/>
  <c r="TV18"/>
  <c r="TV92"/>
  <c r="TV62"/>
  <c r="TW2"/>
  <c r="TW104" s="1"/>
  <c r="TV66"/>
  <c r="TV49"/>
  <c r="TV28"/>
  <c r="TV102"/>
  <c r="TV77"/>
  <c r="TV27"/>
  <c r="TV61"/>
  <c r="TV105"/>
  <c r="TV23"/>
  <c r="TV57"/>
  <c r="TV103"/>
  <c r="TV17"/>
  <c r="TV47"/>
  <c r="TV70"/>
  <c r="TV78"/>
  <c r="TV95"/>
  <c r="TV11"/>
  <c r="TV15"/>
  <c r="TV41"/>
  <c r="TV64"/>
  <c r="TV82"/>
  <c r="TV107"/>
  <c r="TV10"/>
  <c r="TV81"/>
  <c r="TV58"/>
  <c r="TV31"/>
  <c r="TV7"/>
  <c r="TV34"/>
  <c r="TV90"/>
  <c r="TV8"/>
  <c r="TV30"/>
  <c r="TV86"/>
  <c r="TV6"/>
  <c r="TV22"/>
  <c r="TV45"/>
  <c r="TV71"/>
  <c r="TV89"/>
  <c r="TV106"/>
  <c r="TV13"/>
  <c r="TV43"/>
  <c r="TV63"/>
  <c r="TV74"/>
  <c r="TV96"/>
  <c r="TV114"/>
  <c r="TV98"/>
  <c r="TV110"/>
  <c r="TV9"/>
  <c r="TV56"/>
  <c r="TV73"/>
  <c r="TV38"/>
  <c r="TV24"/>
  <c r="TV94"/>
  <c r="TV39"/>
  <c r="TV79"/>
  <c r="TV113"/>
  <c r="TV32"/>
  <c r="TV75"/>
  <c r="TV112"/>
  <c r="TV16"/>
  <c r="TV46"/>
  <c r="TV50"/>
  <c r="TV87"/>
  <c r="TV104"/>
  <c r="TV14"/>
  <c r="TV40"/>
  <c r="TV60"/>
  <c r="TV65"/>
  <c r="TV93"/>
  <c r="TX4" i="6"/>
  <c r="TY3"/>
  <c r="TU21" i="5"/>
  <c r="TV20"/>
  <c r="TU69"/>
  <c r="TV68"/>
  <c r="TU101"/>
  <c r="TV100"/>
  <c r="TU37"/>
  <c r="TV36"/>
  <c r="TV52"/>
  <c r="TU53"/>
  <c r="TX4"/>
  <c r="TW5"/>
  <c r="TV84"/>
  <c r="TU85"/>
  <c r="TY2" i="2"/>
  <c r="TZ3"/>
  <c r="TY4"/>
  <c r="TW43" i="5" l="1"/>
  <c r="TW46"/>
  <c r="TW87"/>
  <c r="TW8"/>
  <c r="TW73"/>
  <c r="TW24"/>
  <c r="TW59"/>
  <c r="TW12"/>
  <c r="TW105"/>
  <c r="TW66"/>
  <c r="TW17"/>
  <c r="TW102"/>
  <c r="TW58"/>
  <c r="TW27"/>
  <c r="TW81"/>
  <c r="TW98"/>
  <c r="TW77"/>
  <c r="TW38"/>
  <c r="TW6"/>
  <c r="TW82"/>
  <c r="TW65"/>
  <c r="TW50"/>
  <c r="TW22"/>
  <c r="TW96"/>
  <c r="TW111"/>
  <c r="TW71"/>
  <c r="TW47"/>
  <c r="TW7"/>
  <c r="TW16"/>
  <c r="TW42"/>
  <c r="TW62"/>
  <c r="TW86"/>
  <c r="TW107"/>
  <c r="TW10"/>
  <c r="TW30"/>
  <c r="TW57"/>
  <c r="TW72"/>
  <c r="TW89"/>
  <c r="TW110"/>
  <c r="TW26"/>
  <c r="TW45"/>
  <c r="TW49"/>
  <c r="TW76"/>
  <c r="TW91"/>
  <c r="TW25"/>
  <c r="TW44"/>
  <c r="TW41"/>
  <c r="TW23"/>
  <c r="TW106"/>
  <c r="TW88"/>
  <c r="TW18"/>
  <c r="TW40"/>
  <c r="TW60"/>
  <c r="TW79"/>
  <c r="TW97"/>
  <c r="TW114"/>
  <c r="TW13"/>
  <c r="TW39"/>
  <c r="TW55"/>
  <c r="TW78"/>
  <c r="TW103"/>
  <c r="TW9"/>
  <c r="TW28"/>
  <c r="TW31"/>
  <c r="TW54"/>
  <c r="TW80"/>
  <c r="TW112"/>
  <c r="TW64"/>
  <c r="TW92"/>
  <c r="TW11"/>
  <c r="TW90"/>
  <c r="TW63"/>
  <c r="TW15"/>
  <c r="TW34"/>
  <c r="TW61"/>
  <c r="TW70"/>
  <c r="TW93"/>
  <c r="TW109"/>
  <c r="TW14"/>
  <c r="TW33"/>
  <c r="TW56"/>
  <c r="TW75"/>
  <c r="TW94"/>
  <c r="TW113"/>
  <c r="TW29"/>
  <c r="TW32"/>
  <c r="TW48"/>
  <c r="TW74"/>
  <c r="TW95"/>
  <c r="TX2"/>
  <c r="TX102" s="1"/>
  <c r="TW108"/>
  <c r="TZ3" i="6"/>
  <c r="TY4"/>
  <c r="TW36" i="5"/>
  <c r="TV37"/>
  <c r="TV69"/>
  <c r="TW68"/>
  <c r="TY4"/>
  <c r="TX5"/>
  <c r="TV85"/>
  <c r="TW84"/>
  <c r="TW100"/>
  <c r="TV101"/>
  <c r="TV21"/>
  <c r="TW20"/>
  <c r="TW52"/>
  <c r="TV53"/>
  <c r="TZ2" i="2"/>
  <c r="UA3"/>
  <c r="TZ4"/>
  <c r="TX94" i="5" l="1"/>
  <c r="TX59"/>
  <c r="TX8"/>
  <c r="TX31"/>
  <c r="TX45"/>
  <c r="TX18"/>
  <c r="TX27"/>
  <c r="TX64"/>
  <c r="TX56"/>
  <c r="TX24"/>
  <c r="TX17"/>
  <c r="TX103"/>
  <c r="TX105"/>
  <c r="TX26"/>
  <c r="TX96"/>
  <c r="TX75"/>
  <c r="TX65"/>
  <c r="TX55"/>
  <c r="TX109"/>
  <c r="TX79"/>
  <c r="TX47"/>
  <c r="TX43"/>
  <c r="TX114"/>
  <c r="TX38"/>
  <c r="TX71"/>
  <c r="TX110"/>
  <c r="TX80"/>
  <c r="TX13"/>
  <c r="TX77"/>
  <c r="TX113"/>
  <c r="TX33"/>
  <c r="TX78"/>
  <c r="TX6"/>
  <c r="TX29"/>
  <c r="TX32"/>
  <c r="TX48"/>
  <c r="TX81"/>
  <c r="TX98"/>
  <c r="TX16"/>
  <c r="TX42"/>
  <c r="TX50"/>
  <c r="TX93"/>
  <c r="TX76"/>
  <c r="TX62"/>
  <c r="TX91"/>
  <c r="TX34"/>
  <c r="TX10"/>
  <c r="TX61"/>
  <c r="TX95"/>
  <c r="TX14"/>
  <c r="TX60"/>
  <c r="TX104"/>
  <c r="TX23"/>
  <c r="TX46"/>
  <c r="TX57"/>
  <c r="TX70"/>
  <c r="TX92"/>
  <c r="TX112"/>
  <c r="TX25"/>
  <c r="TX44"/>
  <c r="TX73"/>
  <c r="TX111"/>
  <c r="TX9"/>
  <c r="TX12"/>
  <c r="TX72"/>
  <c r="TX30"/>
  <c r="TX40"/>
  <c r="TX82"/>
  <c r="TX15"/>
  <c r="TX107"/>
  <c r="TX39"/>
  <c r="TX88"/>
  <c r="TX11"/>
  <c r="TX58"/>
  <c r="TX90"/>
  <c r="TX7"/>
  <c r="TX28"/>
  <c r="TX54"/>
  <c r="TX66"/>
  <c r="TX86"/>
  <c r="TX108"/>
  <c r="TX22"/>
  <c r="TX41"/>
  <c r="TX49"/>
  <c r="TX97"/>
  <c r="TX63"/>
  <c r="TX87"/>
  <c r="TX106"/>
  <c r="TY2"/>
  <c r="TY103" s="1"/>
  <c r="TX74"/>
  <c r="TX89"/>
  <c r="UA3" i="6"/>
  <c r="TZ4"/>
  <c r="TX84" i="5"/>
  <c r="TW85"/>
  <c r="TW101"/>
  <c r="TX100"/>
  <c r="TZ4"/>
  <c r="TY5"/>
  <c r="TX20"/>
  <c r="TW21"/>
  <c r="TX36"/>
  <c r="TW37"/>
  <c r="TX52"/>
  <c r="TW53"/>
  <c r="TX68"/>
  <c r="TW69"/>
  <c r="UA2" i="2"/>
  <c r="UB3"/>
  <c r="UA4"/>
  <c r="TY8" i="5" l="1"/>
  <c r="TY29"/>
  <c r="TY55"/>
  <c r="TY95"/>
  <c r="TY9"/>
  <c r="TY41"/>
  <c r="TY61"/>
  <c r="TY58"/>
  <c r="TY54"/>
  <c r="TY102"/>
  <c r="TY12"/>
  <c r="TY28"/>
  <c r="TY66"/>
  <c r="TY75"/>
  <c r="TY59"/>
  <c r="TY96"/>
  <c r="TY76"/>
  <c r="TY109"/>
  <c r="TY6"/>
  <c r="TY40"/>
  <c r="TY81"/>
  <c r="TY15"/>
  <c r="TY27"/>
  <c r="TY11"/>
  <c r="TY33"/>
  <c r="TY89"/>
  <c r="TY7"/>
  <c r="TY26"/>
  <c r="TY45"/>
  <c r="TY78"/>
  <c r="TY97"/>
  <c r="TY43"/>
  <c r="TY111"/>
  <c r="TY34"/>
  <c r="TY57"/>
  <c r="TY39"/>
  <c r="TY92"/>
  <c r="TY30"/>
  <c r="TY108"/>
  <c r="TY38"/>
  <c r="TY77"/>
  <c r="TY114"/>
  <c r="TY104"/>
  <c r="TY98"/>
  <c r="TY31"/>
  <c r="TY73"/>
  <c r="TY113"/>
  <c r="TY23"/>
  <c r="TY46"/>
  <c r="TY56"/>
  <c r="TY93"/>
  <c r="TY17"/>
  <c r="TY71"/>
  <c r="TY13"/>
  <c r="TY79"/>
  <c r="TY32"/>
  <c r="TY87"/>
  <c r="TY18"/>
  <c r="TY70"/>
  <c r="TY106"/>
  <c r="TY64"/>
  <c r="TY74"/>
  <c r="TY14"/>
  <c r="TY60"/>
  <c r="TY105"/>
  <c r="TY24"/>
  <c r="TY47"/>
  <c r="TY50"/>
  <c r="TY82"/>
  <c r="TY10"/>
  <c r="TY65"/>
  <c r="TY112"/>
  <c r="TY25"/>
  <c r="TY63"/>
  <c r="TY91"/>
  <c r="TY48"/>
  <c r="TY72"/>
  <c r="TY80"/>
  <c r="TY110"/>
  <c r="TY22"/>
  <c r="TY44"/>
  <c r="TY90"/>
  <c r="TY16"/>
  <c r="TY42"/>
  <c r="TY49"/>
  <c r="TY88"/>
  <c r="TY107"/>
  <c r="TY62"/>
  <c r="TY86"/>
  <c r="TY94"/>
  <c r="TZ2"/>
  <c r="TZ105" s="1"/>
  <c r="UA4" i="6"/>
  <c r="UB3"/>
  <c r="TY68" i="5"/>
  <c r="TX69"/>
  <c r="TX21"/>
  <c r="TY20"/>
  <c r="TY100"/>
  <c r="TX101"/>
  <c r="TX37"/>
  <c r="TY36"/>
  <c r="TX53"/>
  <c r="TY52"/>
  <c r="UA4"/>
  <c r="TZ5"/>
  <c r="TY84"/>
  <c r="TX85"/>
  <c r="UB2" i="2"/>
  <c r="UB4"/>
  <c r="UC3"/>
  <c r="TZ103" i="5" l="1"/>
  <c r="TZ87"/>
  <c r="TZ86"/>
  <c r="TZ55"/>
  <c r="TZ66"/>
  <c r="TZ26"/>
  <c r="TZ23"/>
  <c r="TZ46"/>
  <c r="TZ92"/>
  <c r="TZ9"/>
  <c r="TZ30"/>
  <c r="TZ16"/>
  <c r="TZ18"/>
  <c r="TZ108"/>
  <c r="TZ74"/>
  <c r="TZ47"/>
  <c r="TZ15"/>
  <c r="TZ11"/>
  <c r="TZ64"/>
  <c r="TZ41"/>
  <c r="TZ107"/>
  <c r="TZ82"/>
  <c r="TZ65"/>
  <c r="TZ56"/>
  <c r="TZ33"/>
  <c r="TZ57"/>
  <c r="TZ8"/>
  <c r="TZ50"/>
  <c r="TZ32"/>
  <c r="TZ112"/>
  <c r="TZ73"/>
  <c r="TZ24"/>
  <c r="TZ58"/>
  <c r="TZ94"/>
  <c r="TZ22"/>
  <c r="TZ71"/>
  <c r="TZ106"/>
  <c r="TZ12"/>
  <c r="TZ42"/>
  <c r="TZ70"/>
  <c r="TZ76"/>
  <c r="TZ98"/>
  <c r="TZ7"/>
  <c r="TZ27"/>
  <c r="TZ34"/>
  <c r="TZ61"/>
  <c r="TZ113"/>
  <c r="TZ25"/>
  <c r="TZ91"/>
  <c r="TZ48"/>
  <c r="TZ10"/>
  <c r="TZ49"/>
  <c r="TZ81"/>
  <c r="TZ17"/>
  <c r="TZ54"/>
  <c r="TZ95"/>
  <c r="TZ13"/>
  <c r="TZ43"/>
  <c r="TZ63"/>
  <c r="TZ80"/>
  <c r="TZ96"/>
  <c r="TZ114"/>
  <c r="TZ28"/>
  <c r="TZ38"/>
  <c r="TZ62"/>
  <c r="TZ77"/>
  <c r="TZ104"/>
  <c r="TZ75"/>
  <c r="TZ44"/>
  <c r="TZ111"/>
  <c r="TZ31"/>
  <c r="TZ78"/>
  <c r="TZ6"/>
  <c r="TZ45"/>
  <c r="TZ89"/>
  <c r="TZ14"/>
  <c r="TZ40"/>
  <c r="TZ60"/>
  <c r="TZ72"/>
  <c r="TZ93"/>
  <c r="TZ109"/>
  <c r="TZ29"/>
  <c r="TZ39"/>
  <c r="TZ59"/>
  <c r="TZ79"/>
  <c r="TZ88"/>
  <c r="TZ90"/>
  <c r="TZ102"/>
  <c r="TZ97"/>
  <c r="UA2"/>
  <c r="UA98" s="1"/>
  <c r="TZ110"/>
  <c r="UB4" i="6"/>
  <c r="UC3"/>
  <c r="TZ36" i="5"/>
  <c r="TY37"/>
  <c r="TY21"/>
  <c r="TZ20"/>
  <c r="TY53"/>
  <c r="TZ52"/>
  <c r="TZ84"/>
  <c r="TY85"/>
  <c r="UB4"/>
  <c r="UA5"/>
  <c r="TY101"/>
  <c r="TZ100"/>
  <c r="TZ68"/>
  <c r="TY69"/>
  <c r="UC2" i="2"/>
  <c r="UD3"/>
  <c r="UC4"/>
  <c r="UA89" i="5" l="1"/>
  <c r="UA10"/>
  <c r="UA86"/>
  <c r="UA91"/>
  <c r="UA17"/>
  <c r="UA30"/>
  <c r="UA26"/>
  <c r="UA112"/>
  <c r="UA70"/>
  <c r="UA79"/>
  <c r="UA73"/>
  <c r="UA49"/>
  <c r="UA88"/>
  <c r="UA15"/>
  <c r="UA102"/>
  <c r="UA57"/>
  <c r="UA45"/>
  <c r="UA24"/>
  <c r="UA63"/>
  <c r="UA110"/>
  <c r="UA76"/>
  <c r="UA47"/>
  <c r="UA34"/>
  <c r="UA7"/>
  <c r="UA107"/>
  <c r="UA77"/>
  <c r="UA60"/>
  <c r="UA8"/>
  <c r="UA12"/>
  <c r="UA38"/>
  <c r="UA58"/>
  <c r="UA87"/>
  <c r="UA105"/>
  <c r="UA6"/>
  <c r="UA27"/>
  <c r="UA50"/>
  <c r="UA72"/>
  <c r="UA82"/>
  <c r="UA108"/>
  <c r="UA25"/>
  <c r="UA44"/>
  <c r="UA64"/>
  <c r="UA74"/>
  <c r="UA96"/>
  <c r="UA42"/>
  <c r="UA93"/>
  <c r="UA62"/>
  <c r="UA59"/>
  <c r="UA40"/>
  <c r="UA114"/>
  <c r="UA13"/>
  <c r="UA39"/>
  <c r="UA55"/>
  <c r="UA81"/>
  <c r="UA103"/>
  <c r="UA9"/>
  <c r="UA28"/>
  <c r="UA31"/>
  <c r="UA54"/>
  <c r="UA80"/>
  <c r="UA104"/>
  <c r="UA22"/>
  <c r="UA41"/>
  <c r="UA71"/>
  <c r="UA66"/>
  <c r="UA92"/>
  <c r="UA61"/>
  <c r="UA109"/>
  <c r="UA16"/>
  <c r="UA43"/>
  <c r="UA18"/>
  <c r="UA97"/>
  <c r="UA14"/>
  <c r="UA33"/>
  <c r="UA56"/>
  <c r="UA75"/>
  <c r="UA94"/>
  <c r="UA113"/>
  <c r="UA29"/>
  <c r="UA32"/>
  <c r="UA48"/>
  <c r="UA78"/>
  <c r="UA95"/>
  <c r="UA11"/>
  <c r="UA23"/>
  <c r="UA46"/>
  <c r="UA65"/>
  <c r="UA90"/>
  <c r="UA111"/>
  <c r="UA106"/>
  <c r="UB2"/>
  <c r="UB110" s="1"/>
  <c r="UC4" i="6"/>
  <c r="UD3"/>
  <c r="UA20" i="5"/>
  <c r="TZ21"/>
  <c r="UA68"/>
  <c r="TZ69"/>
  <c r="TZ101"/>
  <c r="UA100"/>
  <c r="TZ85"/>
  <c r="UA84"/>
  <c r="UB5"/>
  <c r="UC4"/>
  <c r="UA52"/>
  <c r="TZ53"/>
  <c r="TZ37"/>
  <c r="UA36"/>
  <c r="UD2" i="2"/>
  <c r="UE3"/>
  <c r="UD4"/>
  <c r="UB7" i="5" l="1"/>
  <c r="UB105"/>
  <c r="UB93"/>
  <c r="UB92"/>
  <c r="UB72"/>
  <c r="UB11"/>
  <c r="UB86"/>
  <c r="UB64"/>
  <c r="UB16"/>
  <c r="UB111"/>
  <c r="UB59"/>
  <c r="UB23"/>
  <c r="UB70"/>
  <c r="UB73"/>
  <c r="UB79"/>
  <c r="UB13"/>
  <c r="UB60"/>
  <c r="UB42"/>
  <c r="UB40"/>
  <c r="UB57"/>
  <c r="UB50"/>
  <c r="UB18"/>
  <c r="UB78"/>
  <c r="UC2"/>
  <c r="UC106" s="1"/>
  <c r="UB28"/>
  <c r="UB108"/>
  <c r="UB30"/>
  <c r="UB77"/>
  <c r="UB113"/>
  <c r="UB104"/>
  <c r="UB75"/>
  <c r="UB29"/>
  <c r="UB55"/>
  <c r="UB98"/>
  <c r="UB22"/>
  <c r="UB41"/>
  <c r="UB56"/>
  <c r="UB76"/>
  <c r="UB97"/>
  <c r="UB9"/>
  <c r="UB17"/>
  <c r="UB43"/>
  <c r="UB63"/>
  <c r="UB80"/>
  <c r="UB107"/>
  <c r="UB109"/>
  <c r="UB66"/>
  <c r="UB27"/>
  <c r="UB61"/>
  <c r="UB95"/>
  <c r="UB58"/>
  <c r="UB45"/>
  <c r="UB6"/>
  <c r="UB32"/>
  <c r="UB81"/>
  <c r="UB8"/>
  <c r="UB24"/>
  <c r="UB47"/>
  <c r="UB65"/>
  <c r="UB87"/>
  <c r="UB106"/>
  <c r="UB15"/>
  <c r="UB34"/>
  <c r="UB49"/>
  <c r="UB82"/>
  <c r="UB94"/>
  <c r="UB114"/>
  <c r="UB103"/>
  <c r="UB33"/>
  <c r="UB31"/>
  <c r="UB90"/>
  <c r="UB54"/>
  <c r="UB10"/>
  <c r="UB39"/>
  <c r="UB88"/>
  <c r="UB14"/>
  <c r="UB26"/>
  <c r="UB96"/>
  <c r="UB46"/>
  <c r="UB74"/>
  <c r="UB112"/>
  <c r="UB25"/>
  <c r="UB44"/>
  <c r="UB48"/>
  <c r="UB89"/>
  <c r="UB102"/>
  <c r="UB12"/>
  <c r="UB38"/>
  <c r="UB62"/>
  <c r="UB71"/>
  <c r="UB91"/>
  <c r="UD4" i="6"/>
  <c r="UE3"/>
  <c r="UB36" i="5"/>
  <c r="UA37"/>
  <c r="UB52"/>
  <c r="UA53"/>
  <c r="UA69"/>
  <c r="UB68"/>
  <c r="UB100"/>
  <c r="UA101"/>
  <c r="UC5"/>
  <c r="UD4"/>
  <c r="UB84"/>
  <c r="UA85"/>
  <c r="UB20"/>
  <c r="UA21"/>
  <c r="UE2" i="2"/>
  <c r="UF3"/>
  <c r="UE4"/>
  <c r="UC113" i="5" l="1"/>
  <c r="UC112"/>
  <c r="UC14"/>
  <c r="UC46"/>
  <c r="UC82"/>
  <c r="UC41"/>
  <c r="UC28"/>
  <c r="UC110"/>
  <c r="UC89"/>
  <c r="UC75"/>
  <c r="UC29"/>
  <c r="UC34"/>
  <c r="UC65"/>
  <c r="UC49"/>
  <c r="UC22"/>
  <c r="UC59"/>
  <c r="UC103"/>
  <c r="UC90"/>
  <c r="UC39"/>
  <c r="UC13"/>
  <c r="UC92"/>
  <c r="UC64"/>
  <c r="UC48"/>
  <c r="UC105"/>
  <c r="UC56"/>
  <c r="UC8"/>
  <c r="UC55"/>
  <c r="UC87"/>
  <c r="UC45"/>
  <c r="UC24"/>
  <c r="UC102"/>
  <c r="UC42"/>
  <c r="UC86"/>
  <c r="UC10"/>
  <c r="UC25"/>
  <c r="UC40"/>
  <c r="UC74"/>
  <c r="UC88"/>
  <c r="UC107"/>
  <c r="UC12"/>
  <c r="UC31"/>
  <c r="UC62"/>
  <c r="UC77"/>
  <c r="UC95"/>
  <c r="UC11"/>
  <c r="UC73"/>
  <c r="UC26"/>
  <c r="UC93"/>
  <c r="UC32"/>
  <c r="UC72"/>
  <c r="UC108"/>
  <c r="UC96"/>
  <c r="UC54"/>
  <c r="UC23"/>
  <c r="UC50"/>
  <c r="UC97"/>
  <c r="UC16"/>
  <c r="UC38"/>
  <c r="UC66"/>
  <c r="UC76"/>
  <c r="UC94"/>
  <c r="UC6"/>
  <c r="UC18"/>
  <c r="UC33"/>
  <c r="UC70"/>
  <c r="UC81"/>
  <c r="UC114"/>
  <c r="UC58"/>
  <c r="UC7"/>
  <c r="UC78"/>
  <c r="UC27"/>
  <c r="UC57"/>
  <c r="UC98"/>
  <c r="UC60"/>
  <c r="UC47"/>
  <c r="UC9"/>
  <c r="UC44"/>
  <c r="UC80"/>
  <c r="UC17"/>
  <c r="UC43"/>
  <c r="UC63"/>
  <c r="UC71"/>
  <c r="UC91"/>
  <c r="UC111"/>
  <c r="UC15"/>
  <c r="UC30"/>
  <c r="UC61"/>
  <c r="UC79"/>
  <c r="UC104"/>
  <c r="UC109"/>
  <c r="UD2"/>
  <c r="UD103" s="1"/>
  <c r="UE4" i="6"/>
  <c r="UF3"/>
  <c r="UE4" i="5"/>
  <c r="UD5"/>
  <c r="UC68"/>
  <c r="UB69"/>
  <c r="UC84"/>
  <c r="UB85"/>
  <c r="UB21"/>
  <c r="UC20"/>
  <c r="UB101"/>
  <c r="UC100"/>
  <c r="UC52"/>
  <c r="UB53"/>
  <c r="UB37"/>
  <c r="UC36"/>
  <c r="UF2" i="2"/>
  <c r="UF4"/>
  <c r="UG3"/>
  <c r="UD114" i="5" l="1"/>
  <c r="UD87"/>
  <c r="UD15"/>
  <c r="UD93"/>
  <c r="UD88"/>
  <c r="UD71"/>
  <c r="UD14"/>
  <c r="UD73"/>
  <c r="UD33"/>
  <c r="UD17"/>
  <c r="UD46"/>
  <c r="UD9"/>
  <c r="UD110"/>
  <c r="UD43"/>
  <c r="UD105"/>
  <c r="UD60"/>
  <c r="UD56"/>
  <c r="UD23"/>
  <c r="UD49"/>
  <c r="UD95"/>
  <c r="UD74"/>
  <c r="UD106"/>
  <c r="UD64"/>
  <c r="UD16"/>
  <c r="UD57"/>
  <c r="UD104"/>
  <c r="UD40"/>
  <c r="UD65"/>
  <c r="UD109"/>
  <c r="UD28"/>
  <c r="UD38"/>
  <c r="UD62"/>
  <c r="UD77"/>
  <c r="UD102"/>
  <c r="UD10"/>
  <c r="UD32"/>
  <c r="UD91"/>
  <c r="UD47"/>
  <c r="UD22"/>
  <c r="UD54"/>
  <c r="UD63"/>
  <c r="UD6"/>
  <c r="UD89"/>
  <c r="UD41"/>
  <c r="UD18"/>
  <c r="UD48"/>
  <c r="UD92"/>
  <c r="UD12"/>
  <c r="UD50"/>
  <c r="UD98"/>
  <c r="UD29"/>
  <c r="UD39"/>
  <c r="UD59"/>
  <c r="UD79"/>
  <c r="UD97"/>
  <c r="UD8"/>
  <c r="UD26"/>
  <c r="UD55"/>
  <c r="UD78"/>
  <c r="UD13"/>
  <c r="UD96"/>
  <c r="UD45"/>
  <c r="UD11"/>
  <c r="UD82"/>
  <c r="UD44"/>
  <c r="UD72"/>
  <c r="UD111"/>
  <c r="UD42"/>
  <c r="UD76"/>
  <c r="UD7"/>
  <c r="UD27"/>
  <c r="UD34"/>
  <c r="UD70"/>
  <c r="UD90"/>
  <c r="UD107"/>
  <c r="UD25"/>
  <c r="UD30"/>
  <c r="UD94"/>
  <c r="UD113"/>
  <c r="UD24"/>
  <c r="UD31"/>
  <c r="UD66"/>
  <c r="UD75"/>
  <c r="UD80"/>
  <c r="UD58"/>
  <c r="UD81"/>
  <c r="UD112"/>
  <c r="UD108"/>
  <c r="UD61"/>
  <c r="UD86"/>
  <c r="UE2"/>
  <c r="UE107" s="1"/>
  <c r="UF4" i="6"/>
  <c r="UG3"/>
  <c r="UC37" i="5"/>
  <c r="UD36"/>
  <c r="UC53"/>
  <c r="UD52"/>
  <c r="UC101"/>
  <c r="UD100"/>
  <c r="UD84"/>
  <c r="UC85"/>
  <c r="UC21"/>
  <c r="UD20"/>
  <c r="UC69"/>
  <c r="UD68"/>
  <c r="UF4"/>
  <c r="UE5"/>
  <c r="UG2" i="2"/>
  <c r="UH3"/>
  <c r="UG4"/>
  <c r="UE14" i="5" l="1"/>
  <c r="UE104"/>
  <c r="UE28"/>
  <c r="UE73"/>
  <c r="UE94"/>
  <c r="UE31"/>
  <c r="UE22"/>
  <c r="UE92"/>
  <c r="UE9"/>
  <c r="UE49"/>
  <c r="UE63"/>
  <c r="UE87"/>
  <c r="UE80"/>
  <c r="UE12"/>
  <c r="UE57"/>
  <c r="UE54"/>
  <c r="UE41"/>
  <c r="UE17"/>
  <c r="UE111"/>
  <c r="UE43"/>
  <c r="UE39"/>
  <c r="UE105"/>
  <c r="UE59"/>
  <c r="UE60"/>
  <c r="UE10"/>
  <c r="UE89"/>
  <c r="UE26"/>
  <c r="UE45"/>
  <c r="UE56"/>
  <c r="UE76"/>
  <c r="UE91"/>
  <c r="UE112"/>
  <c r="UE24"/>
  <c r="UE47"/>
  <c r="UE64"/>
  <c r="UE88"/>
  <c r="UE98"/>
  <c r="UE15"/>
  <c r="UE34"/>
  <c r="UE61"/>
  <c r="UE66"/>
  <c r="UE38"/>
  <c r="UE58"/>
  <c r="UE13"/>
  <c r="UE33"/>
  <c r="UE113"/>
  <c r="UE70"/>
  <c r="UE6"/>
  <c r="UE27"/>
  <c r="UE50"/>
  <c r="UE72"/>
  <c r="UE82"/>
  <c r="UE108"/>
  <c r="UE25"/>
  <c r="UE44"/>
  <c r="UE48"/>
  <c r="UE74"/>
  <c r="UE96"/>
  <c r="UE7"/>
  <c r="UE16"/>
  <c r="UE42"/>
  <c r="UE62"/>
  <c r="UE77"/>
  <c r="UE8"/>
  <c r="UE103"/>
  <c r="UE75"/>
  <c r="UE30"/>
  <c r="UE110"/>
  <c r="UE29"/>
  <c r="UE32"/>
  <c r="UE55"/>
  <c r="UE78"/>
  <c r="UE95"/>
  <c r="UE11"/>
  <c r="UE23"/>
  <c r="UE46"/>
  <c r="UE65"/>
  <c r="UE90"/>
  <c r="UE106"/>
  <c r="UE18"/>
  <c r="UE40"/>
  <c r="UE71"/>
  <c r="UE79"/>
  <c r="UE81"/>
  <c r="UE114"/>
  <c r="UE93"/>
  <c r="UE86"/>
  <c r="UE102"/>
  <c r="UE97"/>
  <c r="UF2"/>
  <c r="UF105" s="1"/>
  <c r="UE109"/>
  <c r="UH3" i="6"/>
  <c r="UG4"/>
  <c r="UF5" i="5"/>
  <c r="UG4"/>
  <c r="UD21"/>
  <c r="UE20"/>
  <c r="UD101"/>
  <c r="UE100"/>
  <c r="UE52"/>
  <c r="UD53"/>
  <c r="UD69"/>
  <c r="UE68"/>
  <c r="UE36"/>
  <c r="UD37"/>
  <c r="UD85"/>
  <c r="UE84"/>
  <c r="UH2" i="2"/>
  <c r="UI3"/>
  <c r="UH4"/>
  <c r="UF28" i="5" l="1"/>
  <c r="UF50"/>
  <c r="UF15"/>
  <c r="UF55"/>
  <c r="UF94"/>
  <c r="UF66"/>
  <c r="UF22"/>
  <c r="UF34"/>
  <c r="UF114"/>
  <c r="UF93"/>
  <c r="UF92"/>
  <c r="UF97"/>
  <c r="UF76"/>
  <c r="UF60"/>
  <c r="UF16"/>
  <c r="UF109"/>
  <c r="UF49"/>
  <c r="UF61"/>
  <c r="UF14"/>
  <c r="UF79"/>
  <c r="UF33"/>
  <c r="UF104"/>
  <c r="UF98"/>
  <c r="UF26"/>
  <c r="UF96"/>
  <c r="UF44"/>
  <c r="UF47"/>
  <c r="UF12"/>
  <c r="UF62"/>
  <c r="UF91"/>
  <c r="UF27"/>
  <c r="UF57"/>
  <c r="UF95"/>
  <c r="UF23"/>
  <c r="UF81"/>
  <c r="UF65"/>
  <c r="UF7"/>
  <c r="UF54"/>
  <c r="UF86"/>
  <c r="UF32"/>
  <c r="UF25"/>
  <c r="UF102"/>
  <c r="UF41"/>
  <c r="UF82"/>
  <c r="UF9"/>
  <c r="UF17"/>
  <c r="UF43"/>
  <c r="UF72"/>
  <c r="UF80"/>
  <c r="UF107"/>
  <c r="UF11"/>
  <c r="UF31"/>
  <c r="UF58"/>
  <c r="UF73"/>
  <c r="UF90"/>
  <c r="UF108"/>
  <c r="UG2"/>
  <c r="UG113" s="1"/>
  <c r="UF46"/>
  <c r="UF71"/>
  <c r="UF56"/>
  <c r="UF59"/>
  <c r="UF8"/>
  <c r="UF87"/>
  <c r="UF38"/>
  <c r="UF64"/>
  <c r="UF110"/>
  <c r="UF30"/>
  <c r="UF77"/>
  <c r="UF113"/>
  <c r="UF6"/>
  <c r="UF70"/>
  <c r="UF42"/>
  <c r="UF111"/>
  <c r="UF45"/>
  <c r="UF75"/>
  <c r="UF29"/>
  <c r="UF112"/>
  <c r="UF89"/>
  <c r="UF24"/>
  <c r="UF74"/>
  <c r="UF106"/>
  <c r="UF18"/>
  <c r="UF40"/>
  <c r="UF48"/>
  <c r="UF78"/>
  <c r="UF103"/>
  <c r="UF10"/>
  <c r="UF13"/>
  <c r="UF39"/>
  <c r="UF63"/>
  <c r="UF88"/>
  <c r="UH4" i="6"/>
  <c r="UI3"/>
  <c r="UF52" i="5"/>
  <c r="UE53"/>
  <c r="UE85"/>
  <c r="UF84"/>
  <c r="UF36"/>
  <c r="UE37"/>
  <c r="UE101"/>
  <c r="UF100"/>
  <c r="UF68"/>
  <c r="UE69"/>
  <c r="UF20"/>
  <c r="UE21"/>
  <c r="UH4"/>
  <c r="UG5"/>
  <c r="UI2" i="2"/>
  <c r="UJ3"/>
  <c r="UI4"/>
  <c r="UG26" i="5" l="1"/>
  <c r="UG16"/>
  <c r="UG40"/>
  <c r="UG72"/>
  <c r="UG102"/>
  <c r="UG56"/>
  <c r="UG22"/>
  <c r="UG49"/>
  <c r="UG88"/>
  <c r="UG57"/>
  <c r="UG103"/>
  <c r="UG38"/>
  <c r="UG62"/>
  <c r="UG48"/>
  <c r="UG114"/>
  <c r="UG77"/>
  <c r="UG12"/>
  <c r="UG95"/>
  <c r="UG61"/>
  <c r="UG27"/>
  <c r="UG23"/>
  <c r="UG80"/>
  <c r="UG42"/>
  <c r="UG107"/>
  <c r="UG47"/>
  <c r="UG78"/>
  <c r="UG112"/>
  <c r="UG75"/>
  <c r="UG76"/>
  <c r="UG43"/>
  <c r="UG71"/>
  <c r="UG111"/>
  <c r="UG15"/>
  <c r="UG30"/>
  <c r="UG66"/>
  <c r="UG86"/>
  <c r="UG104"/>
  <c r="UG11"/>
  <c r="UG14"/>
  <c r="UG45"/>
  <c r="UG60"/>
  <c r="UG96"/>
  <c r="UG89"/>
  <c r="UG44"/>
  <c r="UG10"/>
  <c r="UG65"/>
  <c r="UG24"/>
  <c r="UG54"/>
  <c r="UG93"/>
  <c r="UG29"/>
  <c r="UG25"/>
  <c r="UG17"/>
  <c r="UG63"/>
  <c r="UG91"/>
  <c r="UG13"/>
  <c r="UG39"/>
  <c r="UG59"/>
  <c r="UG64"/>
  <c r="UG92"/>
  <c r="UG109"/>
  <c r="UG28"/>
  <c r="UG31"/>
  <c r="UG58"/>
  <c r="UG79"/>
  <c r="UG105"/>
  <c r="UG46"/>
  <c r="UG97"/>
  <c r="UG50"/>
  <c r="UG7"/>
  <c r="UG41"/>
  <c r="UG82"/>
  <c r="UG9"/>
  <c r="UG108"/>
  <c r="UG94"/>
  <c r="UG34"/>
  <c r="UG90"/>
  <c r="UG6"/>
  <c r="UG18"/>
  <c r="UG33"/>
  <c r="UG70"/>
  <c r="UG81"/>
  <c r="UG106"/>
  <c r="UG8"/>
  <c r="UG32"/>
  <c r="UG55"/>
  <c r="UG73"/>
  <c r="UG98"/>
  <c r="UG74"/>
  <c r="UG87"/>
  <c r="UG110"/>
  <c r="UH2"/>
  <c r="UH104" s="1"/>
  <c r="UI4" i="6"/>
  <c r="UJ3"/>
  <c r="UG100" i="5"/>
  <c r="UF101"/>
  <c r="UG84"/>
  <c r="UF85"/>
  <c r="UG20"/>
  <c r="UF21"/>
  <c r="UI4"/>
  <c r="UH5"/>
  <c r="UG68"/>
  <c r="UF69"/>
  <c r="UG36"/>
  <c r="UF37"/>
  <c r="UF53"/>
  <c r="UG52"/>
  <c r="UJ2" i="2"/>
  <c r="UJ4"/>
  <c r="UK3"/>
  <c r="UH65" i="5" l="1"/>
  <c r="UH74"/>
  <c r="UH102"/>
  <c r="UH39"/>
  <c r="UH42"/>
  <c r="UH24"/>
  <c r="UH40"/>
  <c r="UH66"/>
  <c r="UH28"/>
  <c r="UH43"/>
  <c r="UH114"/>
  <c r="UH113"/>
  <c r="UH71"/>
  <c r="UH33"/>
  <c r="UH76"/>
  <c r="UH13"/>
  <c r="UH96"/>
  <c r="UH55"/>
  <c r="UH49"/>
  <c r="UH14"/>
  <c r="UH110"/>
  <c r="UH58"/>
  <c r="UH59"/>
  <c r="UH29"/>
  <c r="UH10"/>
  <c r="UH17"/>
  <c r="UH79"/>
  <c r="UH31"/>
  <c r="UH47"/>
  <c r="UH97"/>
  <c r="UH26"/>
  <c r="UH77"/>
  <c r="UH6"/>
  <c r="UH81"/>
  <c r="UH63"/>
  <c r="UH78"/>
  <c r="UH89"/>
  <c r="UH54"/>
  <c r="UH108"/>
  <c r="UH45"/>
  <c r="UH95"/>
  <c r="UH94"/>
  <c r="UH22"/>
  <c r="UH64"/>
  <c r="UH106"/>
  <c r="UI2"/>
  <c r="UI105" s="1"/>
  <c r="UH109"/>
  <c r="UH9"/>
  <c r="UH88"/>
  <c r="UH62"/>
  <c r="UH38"/>
  <c r="UH11"/>
  <c r="UH41"/>
  <c r="UH82"/>
  <c r="UH7"/>
  <c r="UH34"/>
  <c r="UH90"/>
  <c r="UH8"/>
  <c r="UH23"/>
  <c r="UH30"/>
  <c r="UH57"/>
  <c r="UH86"/>
  <c r="UH103"/>
  <c r="UH18"/>
  <c r="UH44"/>
  <c r="UH70"/>
  <c r="UH72"/>
  <c r="UH92"/>
  <c r="UH111"/>
  <c r="UH60"/>
  <c r="UH93"/>
  <c r="UH56"/>
  <c r="UH12"/>
  <c r="UH98"/>
  <c r="UH80"/>
  <c r="UH15"/>
  <c r="UH73"/>
  <c r="UH107"/>
  <c r="UH27"/>
  <c r="UH61"/>
  <c r="UH105"/>
  <c r="UH25"/>
  <c r="UH32"/>
  <c r="UH48"/>
  <c r="UH75"/>
  <c r="UH91"/>
  <c r="UH112"/>
  <c r="UH16"/>
  <c r="UH46"/>
  <c r="UH50"/>
  <c r="UH87"/>
  <c r="UJ4" i="6"/>
  <c r="UK3"/>
  <c r="UH84" i="5"/>
  <c r="UG85"/>
  <c r="UG69"/>
  <c r="UH68"/>
  <c r="UJ4"/>
  <c r="UI5"/>
  <c r="UH36"/>
  <c r="UG37"/>
  <c r="UG21"/>
  <c r="UH20"/>
  <c r="UG101"/>
  <c r="UH100"/>
  <c r="UH52"/>
  <c r="UG53"/>
  <c r="UK2" i="2"/>
  <c r="UL3"/>
  <c r="UK4"/>
  <c r="UI76" i="5" l="1"/>
  <c r="UI55"/>
  <c r="UI16"/>
  <c r="UI9"/>
  <c r="UI50"/>
  <c r="UI44"/>
  <c r="UI7"/>
  <c r="UI86"/>
  <c r="UI56"/>
  <c r="UI25"/>
  <c r="UI96"/>
  <c r="UI64"/>
  <c r="UI32"/>
  <c r="UI80"/>
  <c r="UI79"/>
  <c r="UI42"/>
  <c r="UI89"/>
  <c r="UI107"/>
  <c r="UI10"/>
  <c r="UI30"/>
  <c r="UI70"/>
  <c r="UI57"/>
  <c r="UI74"/>
  <c r="UI95"/>
  <c r="UI26"/>
  <c r="UI27"/>
  <c r="UI108"/>
  <c r="UI58"/>
  <c r="UI22"/>
  <c r="UI41"/>
  <c r="UI49"/>
  <c r="UI66"/>
  <c r="UI92"/>
  <c r="UI111"/>
  <c r="UI17"/>
  <c r="UI43"/>
  <c r="UI71"/>
  <c r="UI77"/>
  <c r="UI102"/>
  <c r="UI8"/>
  <c r="UI12"/>
  <c r="UI38"/>
  <c r="UI62"/>
  <c r="UI87"/>
  <c r="UI113"/>
  <c r="UI59"/>
  <c r="UI112"/>
  <c r="UI6"/>
  <c r="UI82"/>
  <c r="UI31"/>
  <c r="UI11"/>
  <c r="UI23"/>
  <c r="UI46"/>
  <c r="UI65"/>
  <c r="UI90"/>
  <c r="UI106"/>
  <c r="UI18"/>
  <c r="UI40"/>
  <c r="UI48"/>
  <c r="UI75"/>
  <c r="UI97"/>
  <c r="UI114"/>
  <c r="UI13"/>
  <c r="UI39"/>
  <c r="UI63"/>
  <c r="UI78"/>
  <c r="UI103"/>
  <c r="UI29"/>
  <c r="UI45"/>
  <c r="UI91"/>
  <c r="UI72"/>
  <c r="UI28"/>
  <c r="UI104"/>
  <c r="UI24"/>
  <c r="UI47"/>
  <c r="UI54"/>
  <c r="UI88"/>
  <c r="UI98"/>
  <c r="UI15"/>
  <c r="UI34"/>
  <c r="UI61"/>
  <c r="UI73"/>
  <c r="UI93"/>
  <c r="UI109"/>
  <c r="UI14"/>
  <c r="UI33"/>
  <c r="UI60"/>
  <c r="UI81"/>
  <c r="UI94"/>
  <c r="UI110"/>
  <c r="UJ2"/>
  <c r="UJ108" s="1"/>
  <c r="UL3" i="6"/>
  <c r="UK4"/>
  <c r="UI20" i="5"/>
  <c r="UH21"/>
  <c r="UH53"/>
  <c r="UI52"/>
  <c r="UI100"/>
  <c r="UH101"/>
  <c r="UI36"/>
  <c r="UH37"/>
  <c r="UK4"/>
  <c r="UJ5"/>
  <c r="UI84"/>
  <c r="UH85"/>
  <c r="UI68"/>
  <c r="UH69"/>
  <c r="UL2" i="2"/>
  <c r="UM3"/>
  <c r="UL4"/>
  <c r="UJ66" i="5" l="1"/>
  <c r="UJ17"/>
  <c r="UJ87"/>
  <c r="UJ18"/>
  <c r="UJ73"/>
  <c r="UJ27"/>
  <c r="UJ42"/>
  <c r="UJ103"/>
  <c r="UJ94"/>
  <c r="UJ63"/>
  <c r="UJ113"/>
  <c r="UJ45"/>
  <c r="UJ30"/>
  <c r="UJ77"/>
  <c r="UJ111"/>
  <c r="UJ60"/>
  <c r="UJ57"/>
  <c r="UJ79"/>
  <c r="UJ9"/>
  <c r="UJ76"/>
  <c r="UJ25"/>
  <c r="UJ48"/>
  <c r="UJ102"/>
  <c r="UJ65"/>
  <c r="UJ34"/>
  <c r="UJ12"/>
  <c r="UJ62"/>
  <c r="UJ91"/>
  <c r="UJ11"/>
  <c r="UJ31"/>
  <c r="UJ58"/>
  <c r="UJ71"/>
  <c r="UJ104"/>
  <c r="UJ29"/>
  <c r="UJ55"/>
  <c r="UJ98"/>
  <c r="UJ47"/>
  <c r="UJ24"/>
  <c r="UJ97"/>
  <c r="UJ61"/>
  <c r="UJ16"/>
  <c r="UJ72"/>
  <c r="UJ93"/>
  <c r="UJ41"/>
  <c r="UJ15"/>
  <c r="UJ107"/>
  <c r="UJ40"/>
  <c r="UJ78"/>
  <c r="UJ10"/>
  <c r="UJ13"/>
  <c r="UJ39"/>
  <c r="UJ59"/>
  <c r="UJ95"/>
  <c r="UJ26"/>
  <c r="UJ49"/>
  <c r="UJ96"/>
  <c r="UJ22"/>
  <c r="UJ75"/>
  <c r="UJ43"/>
  <c r="UJ114"/>
  <c r="UJ44"/>
  <c r="UJ89"/>
  <c r="UJ8"/>
  <c r="UJ106"/>
  <c r="UJ80"/>
  <c r="UJ38"/>
  <c r="UJ70"/>
  <c r="UJ110"/>
  <c r="UJ14"/>
  <c r="UJ33"/>
  <c r="UJ56"/>
  <c r="UJ82"/>
  <c r="UJ6"/>
  <c r="UJ32"/>
  <c r="UJ81"/>
  <c r="UJ90"/>
  <c r="UJ109"/>
  <c r="UJ23"/>
  <c r="UJ46"/>
  <c r="UJ50"/>
  <c r="UJ74"/>
  <c r="UJ92"/>
  <c r="UJ112"/>
  <c r="UK2"/>
  <c r="UK102" s="1"/>
  <c r="UJ88"/>
  <c r="UJ105"/>
  <c r="UJ7"/>
  <c r="UJ28"/>
  <c r="UJ54"/>
  <c r="UJ64"/>
  <c r="UJ86"/>
  <c r="UL4" i="6"/>
  <c r="UM3"/>
  <c r="UJ68" i="5"/>
  <c r="UI69"/>
  <c r="UI85"/>
  <c r="UJ84"/>
  <c r="UL4"/>
  <c r="UK5"/>
  <c r="UJ20"/>
  <c r="UI21"/>
  <c r="UJ100"/>
  <c r="UI101"/>
  <c r="UJ52"/>
  <c r="UI53"/>
  <c r="UJ36"/>
  <c r="UI37"/>
  <c r="UM2" i="2"/>
  <c r="UN3"/>
  <c r="UM4"/>
  <c r="UK71" i="5" l="1"/>
  <c r="UK13"/>
  <c r="UK56"/>
  <c r="UK79"/>
  <c r="UK72"/>
  <c r="UK95"/>
  <c r="UK42"/>
  <c r="UK47"/>
  <c r="UK17"/>
  <c r="UK90"/>
  <c r="UK39"/>
  <c r="UK104"/>
  <c r="UK40"/>
  <c r="UK64"/>
  <c r="UK8"/>
  <c r="UK87"/>
  <c r="UK54"/>
  <c r="UK41"/>
  <c r="UK111"/>
  <c r="UK49"/>
  <c r="UK16"/>
  <c r="UK94"/>
  <c r="UK62"/>
  <c r="UK55"/>
  <c r="UK24"/>
  <c r="UK93"/>
  <c r="UK22"/>
  <c r="UK103"/>
  <c r="UK34"/>
  <c r="UK10"/>
  <c r="UK50"/>
  <c r="UK12"/>
  <c r="UK32"/>
  <c r="UK110"/>
  <c r="UK78"/>
  <c r="UK25"/>
  <c r="UK74"/>
  <c r="UK107"/>
  <c r="UK91"/>
  <c r="UK92"/>
  <c r="UK18"/>
  <c r="UK70"/>
  <c r="UK106"/>
  <c r="UK28"/>
  <c r="UK31"/>
  <c r="UK58"/>
  <c r="UK86"/>
  <c r="UK96"/>
  <c r="UK113"/>
  <c r="UK23"/>
  <c r="UK46"/>
  <c r="UK57"/>
  <c r="UK76"/>
  <c r="UK97"/>
  <c r="UK88"/>
  <c r="UK63"/>
  <c r="UK59"/>
  <c r="UK6"/>
  <c r="UK33"/>
  <c r="UK81"/>
  <c r="UK11"/>
  <c r="UK14"/>
  <c r="UK48"/>
  <c r="UK66"/>
  <c r="UK89"/>
  <c r="UK105"/>
  <c r="UK9"/>
  <c r="UK29"/>
  <c r="UK44"/>
  <c r="UK65"/>
  <c r="UK80"/>
  <c r="UK112"/>
  <c r="UK77"/>
  <c r="UK43"/>
  <c r="UK15"/>
  <c r="UK109"/>
  <c r="UK38"/>
  <c r="UK73"/>
  <c r="UK114"/>
  <c r="UK27"/>
  <c r="UK30"/>
  <c r="UK61"/>
  <c r="UK75"/>
  <c r="UK98"/>
  <c r="UK7"/>
  <c r="UK26"/>
  <c r="UK45"/>
  <c r="UK60"/>
  <c r="UK82"/>
  <c r="UK108"/>
  <c r="UL2"/>
  <c r="UL107" s="1"/>
  <c r="UM4" i="6"/>
  <c r="UN3"/>
  <c r="UJ37" i="5"/>
  <c r="UK36"/>
  <c r="UK100"/>
  <c r="UJ101"/>
  <c r="UL5"/>
  <c r="UM4"/>
  <c r="UJ85"/>
  <c r="UK84"/>
  <c r="UK52"/>
  <c r="UJ53"/>
  <c r="UK20"/>
  <c r="UJ21"/>
  <c r="UK68"/>
  <c r="UJ69"/>
  <c r="UN2" i="2"/>
  <c r="UN4"/>
  <c r="UO3"/>
  <c r="UL39" i="5" l="1"/>
  <c r="UL58"/>
  <c r="UL108"/>
  <c r="UL105"/>
  <c r="UL75"/>
  <c r="UL26"/>
  <c r="UL50"/>
  <c r="UL90"/>
  <c r="UL113"/>
  <c r="UL102"/>
  <c r="UL46"/>
  <c r="UL57"/>
  <c r="UL28"/>
  <c r="UL73"/>
  <c r="UL104"/>
  <c r="UL16"/>
  <c r="UL14"/>
  <c r="UL40"/>
  <c r="UL87"/>
  <c r="UL63"/>
  <c r="UL7"/>
  <c r="UL23"/>
  <c r="UL79"/>
  <c r="UL32"/>
  <c r="UL112"/>
  <c r="UL38"/>
  <c r="UL76"/>
  <c r="UL10"/>
  <c r="UL49"/>
  <c r="UL81"/>
  <c r="UL18"/>
  <c r="UL44"/>
  <c r="UL48"/>
  <c r="UL72"/>
  <c r="UL92"/>
  <c r="UL111"/>
  <c r="UL12"/>
  <c r="UL42"/>
  <c r="UL74"/>
  <c r="UL34"/>
  <c r="UL103"/>
  <c r="UL61"/>
  <c r="UL8"/>
  <c r="UL86"/>
  <c r="UL59"/>
  <c r="UL25"/>
  <c r="UL91"/>
  <c r="UL33"/>
  <c r="UL66"/>
  <c r="UL110"/>
  <c r="UL31"/>
  <c r="UL77"/>
  <c r="UL6"/>
  <c r="UL22"/>
  <c r="UL45"/>
  <c r="UL71"/>
  <c r="UL89"/>
  <c r="UL106"/>
  <c r="UL13"/>
  <c r="UL43"/>
  <c r="UL62"/>
  <c r="UL27"/>
  <c r="UL30"/>
  <c r="UL29"/>
  <c r="UL97"/>
  <c r="UL55"/>
  <c r="UL9"/>
  <c r="UL56"/>
  <c r="UL88"/>
  <c r="UL24"/>
  <c r="UL54"/>
  <c r="UL94"/>
  <c r="UL17"/>
  <c r="UL47"/>
  <c r="UL70"/>
  <c r="UL78"/>
  <c r="UL95"/>
  <c r="UL11"/>
  <c r="UL15"/>
  <c r="UL60"/>
  <c r="UL80"/>
  <c r="UL98"/>
  <c r="UL65"/>
  <c r="UL96"/>
  <c r="UL93"/>
  <c r="UL41"/>
  <c r="UL64"/>
  <c r="UL82"/>
  <c r="UL114"/>
  <c r="UL109"/>
  <c r="UM2"/>
  <c r="UM108" s="1"/>
  <c r="UN4" i="6"/>
  <c r="UO3"/>
  <c r="UK69" i="5"/>
  <c r="UL68"/>
  <c r="UL84"/>
  <c r="UK85"/>
  <c r="UL20"/>
  <c r="UK21"/>
  <c r="UM5"/>
  <c r="UN4"/>
  <c r="UK101"/>
  <c r="UL100"/>
  <c r="UK37"/>
  <c r="UL36"/>
  <c r="UL52"/>
  <c r="UK53"/>
  <c r="UO2" i="2"/>
  <c r="UP3"/>
  <c r="UO4"/>
  <c r="UM14" i="5" l="1"/>
  <c r="UM106"/>
  <c r="UM88"/>
  <c r="UM66"/>
  <c r="UM48"/>
  <c r="UM41"/>
  <c r="UM61"/>
  <c r="UM94"/>
  <c r="UM90"/>
  <c r="UM109"/>
  <c r="UM22"/>
  <c r="UM34"/>
  <c r="UM75"/>
  <c r="UM32"/>
  <c r="UM15"/>
  <c r="UM93"/>
  <c r="UM49"/>
  <c r="UM29"/>
  <c r="UM95"/>
  <c r="UM60"/>
  <c r="UM70"/>
  <c r="UM33"/>
  <c r="UM113"/>
  <c r="UM74"/>
  <c r="UM23"/>
  <c r="UM24"/>
  <c r="UM98"/>
  <c r="UM81"/>
  <c r="UM18"/>
  <c r="UM40"/>
  <c r="UM56"/>
  <c r="UM79"/>
  <c r="UM97"/>
  <c r="UM114"/>
  <c r="UM13"/>
  <c r="UM39"/>
  <c r="UM55"/>
  <c r="UM78"/>
  <c r="UM103"/>
  <c r="UM9"/>
  <c r="UM28"/>
  <c r="UM31"/>
  <c r="UM54"/>
  <c r="UM80"/>
  <c r="UM104"/>
  <c r="UN2"/>
  <c r="UN106" s="1"/>
  <c r="UM92"/>
  <c r="UM46"/>
  <c r="UM63"/>
  <c r="UM44"/>
  <c r="UM7"/>
  <c r="UM16"/>
  <c r="UM42"/>
  <c r="UM62"/>
  <c r="UM86"/>
  <c r="UM107"/>
  <c r="UM10"/>
  <c r="UM30"/>
  <c r="UM57"/>
  <c r="UM72"/>
  <c r="UM89"/>
  <c r="UM110"/>
  <c r="UM26"/>
  <c r="UM45"/>
  <c r="UM73"/>
  <c r="UM76"/>
  <c r="UM91"/>
  <c r="UM112"/>
  <c r="UM71"/>
  <c r="UM111"/>
  <c r="UM64"/>
  <c r="UM11"/>
  <c r="UM47"/>
  <c r="UM25"/>
  <c r="UM96"/>
  <c r="UM17"/>
  <c r="UM43"/>
  <c r="UM59"/>
  <c r="UM77"/>
  <c r="UM102"/>
  <c r="UM8"/>
  <c r="UM12"/>
  <c r="UM38"/>
  <c r="UM58"/>
  <c r="UM87"/>
  <c r="UM105"/>
  <c r="UM6"/>
  <c r="UM27"/>
  <c r="UM50"/>
  <c r="UM65"/>
  <c r="UM82"/>
  <c r="UO4" i="6"/>
  <c r="UP3"/>
  <c r="UM52" i="5"/>
  <c r="UL53"/>
  <c r="UL37"/>
  <c r="UM36"/>
  <c r="UM84"/>
  <c r="UL85"/>
  <c r="UN5"/>
  <c r="UO4"/>
  <c r="UM68"/>
  <c r="UL69"/>
  <c r="UM100"/>
  <c r="UL101"/>
  <c r="UL21"/>
  <c r="UM20"/>
  <c r="UP2" i="2"/>
  <c r="UQ3"/>
  <c r="UP4"/>
  <c r="UN17" i="5" l="1"/>
  <c r="UN14"/>
  <c r="UN66"/>
  <c r="UN27"/>
  <c r="UN107"/>
  <c r="UN62"/>
  <c r="UN59"/>
  <c r="UN95"/>
  <c r="UN90"/>
  <c r="UN82"/>
  <c r="UN41"/>
  <c r="UN57"/>
  <c r="UN54"/>
  <c r="UN22"/>
  <c r="UN97"/>
  <c r="UN28"/>
  <c r="UN108"/>
  <c r="UN75"/>
  <c r="UN56"/>
  <c r="UN7"/>
  <c r="UN86"/>
  <c r="UN72"/>
  <c r="UN12"/>
  <c r="UN71"/>
  <c r="UN33"/>
  <c r="UN109"/>
  <c r="UN34"/>
  <c r="UN76"/>
  <c r="UN114"/>
  <c r="UN103"/>
  <c r="UN78"/>
  <c r="UN13"/>
  <c r="UN55"/>
  <c r="UN105"/>
  <c r="UN23"/>
  <c r="UN46"/>
  <c r="UN50"/>
  <c r="UN70"/>
  <c r="UN92"/>
  <c r="UN112"/>
  <c r="UN25"/>
  <c r="UN44"/>
  <c r="UN65"/>
  <c r="UN89"/>
  <c r="UN102"/>
  <c r="UN40"/>
  <c r="UN110"/>
  <c r="UN64"/>
  <c r="UN15"/>
  <c r="UN61"/>
  <c r="UN94"/>
  <c r="UN60"/>
  <c r="UN31"/>
  <c r="UN10"/>
  <c r="UN39"/>
  <c r="UN88"/>
  <c r="UN6"/>
  <c r="UN29"/>
  <c r="UN32"/>
  <c r="UN48"/>
  <c r="UN81"/>
  <c r="UN98"/>
  <c r="UN16"/>
  <c r="UN42"/>
  <c r="UN74"/>
  <c r="UN73"/>
  <c r="UN93"/>
  <c r="UN111"/>
  <c r="UO2"/>
  <c r="UO111" s="1"/>
  <c r="UN18"/>
  <c r="UN91"/>
  <c r="UN58"/>
  <c r="UN9"/>
  <c r="UN43"/>
  <c r="UN80"/>
  <c r="UN38"/>
  <c r="UN11"/>
  <c r="UN104"/>
  <c r="UN30"/>
  <c r="UN77"/>
  <c r="UN113"/>
  <c r="UN26"/>
  <c r="UN45"/>
  <c r="UN49"/>
  <c r="UN79"/>
  <c r="UN96"/>
  <c r="UN8"/>
  <c r="UN24"/>
  <c r="UN47"/>
  <c r="UN63"/>
  <c r="UN87"/>
  <c r="UQ3" i="6"/>
  <c r="UP4"/>
  <c r="UN84" i="5"/>
  <c r="UM85"/>
  <c r="UN20"/>
  <c r="UM21"/>
  <c r="UM101"/>
  <c r="UN100"/>
  <c r="UM69"/>
  <c r="UN68"/>
  <c r="UP4"/>
  <c r="UO5"/>
  <c r="UN36"/>
  <c r="UM37"/>
  <c r="UN52"/>
  <c r="UM53"/>
  <c r="UQ2" i="2"/>
  <c r="UR3"/>
  <c r="UQ4"/>
  <c r="UO6" i="5" l="1"/>
  <c r="UO105"/>
  <c r="UO14"/>
  <c r="UO95"/>
  <c r="UO34"/>
  <c r="UO77"/>
  <c r="UO79"/>
  <c r="UO11"/>
  <c r="UO64"/>
  <c r="UO54"/>
  <c r="UO89"/>
  <c r="UO109"/>
  <c r="UO38"/>
  <c r="UO106"/>
  <c r="UO60"/>
  <c r="UO15"/>
  <c r="UO61"/>
  <c r="UO104"/>
  <c r="UO40"/>
  <c r="UO28"/>
  <c r="UO58"/>
  <c r="UO39"/>
  <c r="UO70"/>
  <c r="UO12"/>
  <c r="UO81"/>
  <c r="UO33"/>
  <c r="UO13"/>
  <c r="UO59"/>
  <c r="UO92"/>
  <c r="UO18"/>
  <c r="UO114"/>
  <c r="UO31"/>
  <c r="UO30"/>
  <c r="UO113"/>
  <c r="UO73"/>
  <c r="UO32"/>
  <c r="UO23"/>
  <c r="UO87"/>
  <c r="UO96"/>
  <c r="UO55"/>
  <c r="UO8"/>
  <c r="UO74"/>
  <c r="UO47"/>
  <c r="UO98"/>
  <c r="UO27"/>
  <c r="UO57"/>
  <c r="UO9"/>
  <c r="UO75"/>
  <c r="UO24"/>
  <c r="UO82"/>
  <c r="UO45"/>
  <c r="UO86"/>
  <c r="UO50"/>
  <c r="UO108"/>
  <c r="UO29"/>
  <c r="UO76"/>
  <c r="UO17"/>
  <c r="UO7"/>
  <c r="UO26"/>
  <c r="UO66"/>
  <c r="UO112"/>
  <c r="UO46"/>
  <c r="UO56"/>
  <c r="UO10"/>
  <c r="UO93"/>
  <c r="UO41"/>
  <c r="UO78"/>
  <c r="UO97"/>
  <c r="UO25"/>
  <c r="UO102"/>
  <c r="UO22"/>
  <c r="UO63"/>
  <c r="UO44"/>
  <c r="UO88"/>
  <c r="UO65"/>
  <c r="UO43"/>
  <c r="UO49"/>
  <c r="UO94"/>
  <c r="UO48"/>
  <c r="UO72"/>
  <c r="UO80"/>
  <c r="UO110"/>
  <c r="UO16"/>
  <c r="UO42"/>
  <c r="UO62"/>
  <c r="UO90"/>
  <c r="UO107"/>
  <c r="UO103"/>
  <c r="UP2"/>
  <c r="UP105" s="1"/>
  <c r="UO71"/>
  <c r="UO91"/>
  <c r="UQ4" i="6"/>
  <c r="UR3"/>
  <c r="UO52" i="5"/>
  <c r="UN53"/>
  <c r="UO68"/>
  <c r="UN69"/>
  <c r="UO36"/>
  <c r="UN37"/>
  <c r="UQ4"/>
  <c r="UP5"/>
  <c r="UO20"/>
  <c r="UN21"/>
  <c r="UO100"/>
  <c r="UN101"/>
  <c r="UO84"/>
  <c r="UN85"/>
  <c r="UR2" i="2"/>
  <c r="UR4"/>
  <c r="US3"/>
  <c r="UP42" i="5" l="1"/>
  <c r="UP43"/>
  <c r="UP58"/>
  <c r="UP108"/>
  <c r="UP95"/>
  <c r="UP50"/>
  <c r="UP39"/>
  <c r="UP38"/>
  <c r="UP57"/>
  <c r="UP17"/>
  <c r="UP31"/>
  <c r="UP82"/>
  <c r="UP24"/>
  <c r="UP47"/>
  <c r="UP64"/>
  <c r="UP106"/>
  <c r="UP103"/>
  <c r="UP104"/>
  <c r="UP11"/>
  <c r="UP15"/>
  <c r="UP7"/>
  <c r="UP34"/>
  <c r="UP14"/>
  <c r="UP60"/>
  <c r="UP9"/>
  <c r="UP56"/>
  <c r="UP8"/>
  <c r="UP23"/>
  <c r="UP30"/>
  <c r="UP75"/>
  <c r="UP112"/>
  <c r="UP16"/>
  <c r="UP46"/>
  <c r="UP73"/>
  <c r="UP111"/>
  <c r="UP72"/>
  <c r="UP93"/>
  <c r="UP41"/>
  <c r="UP27"/>
  <c r="UP40"/>
  <c r="UP81"/>
  <c r="UP33"/>
  <c r="UP89"/>
  <c r="UP25"/>
  <c r="UP32"/>
  <c r="UP55"/>
  <c r="UP91"/>
  <c r="UP18"/>
  <c r="UP44"/>
  <c r="UP48"/>
  <c r="UP92"/>
  <c r="UP70"/>
  <c r="UP76"/>
  <c r="UP109"/>
  <c r="UP13"/>
  <c r="UP74"/>
  <c r="UP94"/>
  <c r="UP78"/>
  <c r="UP29"/>
  <c r="UP54"/>
  <c r="UP12"/>
  <c r="UP66"/>
  <c r="UP28"/>
  <c r="UP71"/>
  <c r="UP10"/>
  <c r="UP26"/>
  <c r="UP49"/>
  <c r="UP86"/>
  <c r="UP6"/>
  <c r="UP22"/>
  <c r="UP45"/>
  <c r="UP87"/>
  <c r="UP63"/>
  <c r="UP80"/>
  <c r="UP107"/>
  <c r="UP98"/>
  <c r="UP61"/>
  <c r="UP59"/>
  <c r="UP96"/>
  <c r="UP114"/>
  <c r="UP62"/>
  <c r="UP79"/>
  <c r="UP65"/>
  <c r="UP77"/>
  <c r="UP90"/>
  <c r="UP88"/>
  <c r="UP113"/>
  <c r="UP102"/>
  <c r="UP97"/>
  <c r="UP110"/>
  <c r="UQ2"/>
  <c r="UQ106" s="1"/>
  <c r="UR4" i="6"/>
  <c r="US3"/>
  <c r="UP84" i="5"/>
  <c r="UO85"/>
  <c r="UP20"/>
  <c r="UO21"/>
  <c r="UQ5"/>
  <c r="UR4"/>
  <c r="UO101"/>
  <c r="UP100"/>
  <c r="UO69"/>
  <c r="UP68"/>
  <c r="UP36"/>
  <c r="UO37"/>
  <c r="UO53"/>
  <c r="UP52"/>
  <c r="US2" i="2"/>
  <c r="UT3"/>
  <c r="US4"/>
  <c r="UQ62" i="5" l="1"/>
  <c r="UQ8"/>
  <c r="UQ107"/>
  <c r="UQ18"/>
  <c r="UQ12"/>
  <c r="UQ42"/>
  <c r="UQ61"/>
  <c r="UQ50"/>
  <c r="UQ7"/>
  <c r="UQ97"/>
  <c r="UQ38"/>
  <c r="UQ87"/>
  <c r="UQ58"/>
  <c r="UQ72"/>
  <c r="UQ105"/>
  <c r="UQ25"/>
  <c r="UQ27"/>
  <c r="UQ108"/>
  <c r="UQ6"/>
  <c r="UQ82"/>
  <c r="UQ74"/>
  <c r="UQ44"/>
  <c r="UQ96"/>
  <c r="UQ64"/>
  <c r="UR2"/>
  <c r="UR107" s="1"/>
  <c r="UQ59"/>
  <c r="UQ40"/>
  <c r="UQ114"/>
  <c r="UQ70"/>
  <c r="UQ10"/>
  <c r="UQ30"/>
  <c r="UQ57"/>
  <c r="UQ73"/>
  <c r="UQ89"/>
  <c r="UQ110"/>
  <c r="UQ26"/>
  <c r="UQ45"/>
  <c r="UQ49"/>
  <c r="UQ76"/>
  <c r="UQ91"/>
  <c r="UQ112"/>
  <c r="UQ24"/>
  <c r="UQ47"/>
  <c r="UQ63"/>
  <c r="UQ88"/>
  <c r="UQ98"/>
  <c r="UQ102"/>
  <c r="UQ16"/>
  <c r="UQ77"/>
  <c r="UQ79"/>
  <c r="UQ34"/>
  <c r="UQ109"/>
  <c r="UQ13"/>
  <c r="UQ39"/>
  <c r="UQ55"/>
  <c r="UQ81"/>
  <c r="UQ103"/>
  <c r="UQ9"/>
  <c r="UQ28"/>
  <c r="UQ31"/>
  <c r="UQ54"/>
  <c r="UQ80"/>
  <c r="UQ104"/>
  <c r="UQ22"/>
  <c r="UQ41"/>
  <c r="UQ71"/>
  <c r="UQ66"/>
  <c r="UQ92"/>
  <c r="UQ111"/>
  <c r="UQ17"/>
  <c r="UQ86"/>
  <c r="UQ43"/>
  <c r="UQ60"/>
  <c r="UQ15"/>
  <c r="UQ93"/>
  <c r="UQ14"/>
  <c r="UQ33"/>
  <c r="UQ56"/>
  <c r="UQ75"/>
  <c r="UQ94"/>
  <c r="UQ113"/>
  <c r="UQ29"/>
  <c r="UQ32"/>
  <c r="UQ48"/>
  <c r="UQ78"/>
  <c r="UQ95"/>
  <c r="UQ11"/>
  <c r="UQ23"/>
  <c r="UQ46"/>
  <c r="UQ65"/>
  <c r="UQ90"/>
  <c r="UT3" i="6"/>
  <c r="US4"/>
  <c r="UQ100" i="5"/>
  <c r="UP101"/>
  <c r="UP21"/>
  <c r="UQ20"/>
  <c r="UQ36"/>
  <c r="UP37"/>
  <c r="UP53"/>
  <c r="UQ52"/>
  <c r="UQ68"/>
  <c r="UP69"/>
  <c r="UR5"/>
  <c r="US4"/>
  <c r="UP85"/>
  <c r="UQ84"/>
  <c r="UT2" i="2"/>
  <c r="UU3"/>
  <c r="UT4"/>
  <c r="UR18" i="5" l="1"/>
  <c r="UR29"/>
  <c r="UR55"/>
  <c r="UR11"/>
  <c r="UR39"/>
  <c r="UR16"/>
  <c r="UR86"/>
  <c r="UR61"/>
  <c r="UR58"/>
  <c r="UR7"/>
  <c r="UR42"/>
  <c r="UR6"/>
  <c r="UR90"/>
  <c r="UR54"/>
  <c r="UR50"/>
  <c r="UR70"/>
  <c r="UR111"/>
  <c r="UR93"/>
  <c r="UR78"/>
  <c r="UR72"/>
  <c r="UR40"/>
  <c r="UR27"/>
  <c r="UR88"/>
  <c r="UR46"/>
  <c r="UR98"/>
  <c r="UR31"/>
  <c r="UR64"/>
  <c r="UR109"/>
  <c r="UR95"/>
  <c r="UR74"/>
  <c r="UR28"/>
  <c r="UR66"/>
  <c r="UR108"/>
  <c r="UR25"/>
  <c r="UR44"/>
  <c r="UR48"/>
  <c r="UR89"/>
  <c r="UR102"/>
  <c r="UR12"/>
  <c r="UR38"/>
  <c r="UR62"/>
  <c r="UR71"/>
  <c r="UR91"/>
  <c r="UR10"/>
  <c r="UR59"/>
  <c r="UR23"/>
  <c r="UR81"/>
  <c r="UR14"/>
  <c r="UR60"/>
  <c r="UR104"/>
  <c r="UR77"/>
  <c r="UR32"/>
  <c r="UR26"/>
  <c r="UR56"/>
  <c r="UR96"/>
  <c r="UR22"/>
  <c r="UR41"/>
  <c r="UR49"/>
  <c r="UR76"/>
  <c r="UR97"/>
  <c r="UR9"/>
  <c r="UR17"/>
  <c r="UR43"/>
  <c r="UR63"/>
  <c r="UR80"/>
  <c r="UR30"/>
  <c r="UR105"/>
  <c r="UR57"/>
  <c r="UR112"/>
  <c r="UR33"/>
  <c r="UR79"/>
  <c r="UR13"/>
  <c r="UR113"/>
  <c r="UR92"/>
  <c r="UR45"/>
  <c r="UR75"/>
  <c r="UR8"/>
  <c r="UR24"/>
  <c r="UR47"/>
  <c r="UR65"/>
  <c r="UR87"/>
  <c r="UR106"/>
  <c r="UR15"/>
  <c r="UR34"/>
  <c r="UR73"/>
  <c r="UR82"/>
  <c r="UR114"/>
  <c r="UR103"/>
  <c r="UR94"/>
  <c r="UR110"/>
  <c r="US2"/>
  <c r="US109" s="1"/>
  <c r="UU3" i="6"/>
  <c r="UT4"/>
  <c r="UR68" i="5"/>
  <c r="UQ69"/>
  <c r="UR36"/>
  <c r="UQ37"/>
  <c r="UR84"/>
  <c r="UQ85"/>
  <c r="UR52"/>
  <c r="UQ53"/>
  <c r="UR20"/>
  <c r="UQ21"/>
  <c r="UT4"/>
  <c r="US5"/>
  <c r="UR100"/>
  <c r="UQ101"/>
  <c r="UU2" i="2"/>
  <c r="UV3"/>
  <c r="UU4"/>
  <c r="US65" i="5" l="1"/>
  <c r="US39"/>
  <c r="US49"/>
  <c r="US32"/>
  <c r="US78"/>
  <c r="US28"/>
  <c r="US9"/>
  <c r="US112"/>
  <c r="US90"/>
  <c r="US59"/>
  <c r="US108"/>
  <c r="US96"/>
  <c r="US47"/>
  <c r="US34"/>
  <c r="US13"/>
  <c r="US92"/>
  <c r="US46"/>
  <c r="US58"/>
  <c r="US97"/>
  <c r="US22"/>
  <c r="US103"/>
  <c r="US64"/>
  <c r="US57"/>
  <c r="US23"/>
  <c r="US80"/>
  <c r="US14"/>
  <c r="US60"/>
  <c r="US105"/>
  <c r="US55"/>
  <c r="US42"/>
  <c r="US7"/>
  <c r="US41"/>
  <c r="US82"/>
  <c r="US10"/>
  <c r="US25"/>
  <c r="US40"/>
  <c r="US74"/>
  <c r="US88"/>
  <c r="US107"/>
  <c r="US12"/>
  <c r="US31"/>
  <c r="US62"/>
  <c r="US77"/>
  <c r="US95"/>
  <c r="US87"/>
  <c r="US11"/>
  <c r="US45"/>
  <c r="US89"/>
  <c r="US8"/>
  <c r="US98"/>
  <c r="US86"/>
  <c r="US26"/>
  <c r="US56"/>
  <c r="US102"/>
  <c r="US16"/>
  <c r="US38"/>
  <c r="US66"/>
  <c r="US76"/>
  <c r="US94"/>
  <c r="US6"/>
  <c r="US18"/>
  <c r="US33"/>
  <c r="US70"/>
  <c r="US81"/>
  <c r="US106"/>
  <c r="US27"/>
  <c r="US44"/>
  <c r="US75"/>
  <c r="US29"/>
  <c r="US110"/>
  <c r="US48"/>
  <c r="US73"/>
  <c r="US113"/>
  <c r="US72"/>
  <c r="US50"/>
  <c r="US24"/>
  <c r="US54"/>
  <c r="US93"/>
  <c r="US17"/>
  <c r="US43"/>
  <c r="US63"/>
  <c r="US71"/>
  <c r="US91"/>
  <c r="US111"/>
  <c r="US15"/>
  <c r="US30"/>
  <c r="US61"/>
  <c r="US79"/>
  <c r="US104"/>
  <c r="UT2"/>
  <c r="UT105" s="1"/>
  <c r="US114"/>
  <c r="UU4" i="6"/>
  <c r="UV3"/>
  <c r="UR53" i="5"/>
  <c r="US52"/>
  <c r="US36"/>
  <c r="UR37"/>
  <c r="US100"/>
  <c r="UR101"/>
  <c r="US20"/>
  <c r="UR21"/>
  <c r="US84"/>
  <c r="UR85"/>
  <c r="US68"/>
  <c r="UR69"/>
  <c r="UU4"/>
  <c r="UT5"/>
  <c r="UV2" i="2"/>
  <c r="UV4"/>
  <c r="UW3"/>
  <c r="UT88" i="5" l="1"/>
  <c r="UT80"/>
  <c r="UT77"/>
  <c r="UT18"/>
  <c r="UT97"/>
  <c r="UT110"/>
  <c r="UT10"/>
  <c r="UT81"/>
  <c r="UT8"/>
  <c r="UT22"/>
  <c r="UT102"/>
  <c r="UT49"/>
  <c r="UT34"/>
  <c r="UT86"/>
  <c r="UT71"/>
  <c r="UT62"/>
  <c r="UT31"/>
  <c r="UT29"/>
  <c r="UT55"/>
  <c r="UT48"/>
  <c r="UT33"/>
  <c r="UT28"/>
  <c r="UT56"/>
  <c r="UT26"/>
  <c r="UT66"/>
  <c r="UT7"/>
  <c r="UT90"/>
  <c r="UT30"/>
  <c r="UT6"/>
  <c r="UT45"/>
  <c r="UT50"/>
  <c r="UT38"/>
  <c r="UT73"/>
  <c r="UT9"/>
  <c r="UT24"/>
  <c r="UT58"/>
  <c r="UT108"/>
  <c r="UT59"/>
  <c r="UT25"/>
  <c r="UT91"/>
  <c r="UT44"/>
  <c r="UT92"/>
  <c r="UT12"/>
  <c r="UT106"/>
  <c r="UT43"/>
  <c r="UT74"/>
  <c r="UT89"/>
  <c r="UT13"/>
  <c r="UT63"/>
  <c r="UT114"/>
  <c r="UT72"/>
  <c r="UT111"/>
  <c r="UT42"/>
  <c r="UT76"/>
  <c r="UT39"/>
  <c r="UT79"/>
  <c r="UT113"/>
  <c r="UT32"/>
  <c r="UT75"/>
  <c r="UT112"/>
  <c r="UT16"/>
  <c r="UT46"/>
  <c r="UT57"/>
  <c r="UT87"/>
  <c r="UT104"/>
  <c r="UT14"/>
  <c r="UT40"/>
  <c r="UT60"/>
  <c r="UT65"/>
  <c r="UT93"/>
  <c r="UT94"/>
  <c r="UT27"/>
  <c r="UT70"/>
  <c r="UT107"/>
  <c r="UT23"/>
  <c r="UT61"/>
  <c r="UT103"/>
  <c r="UT17"/>
  <c r="UT47"/>
  <c r="UT54"/>
  <c r="UT78"/>
  <c r="UT95"/>
  <c r="UT11"/>
  <c r="UT15"/>
  <c r="UT41"/>
  <c r="UT64"/>
  <c r="UT82"/>
  <c r="UT98"/>
  <c r="UT96"/>
  <c r="UT109"/>
  <c r="UU2"/>
  <c r="UU109" s="1"/>
  <c r="UV4" i="6"/>
  <c r="UW3"/>
  <c r="US69" i="5"/>
  <c r="UT68"/>
  <c r="US21"/>
  <c r="UT20"/>
  <c r="UT36"/>
  <c r="US37"/>
  <c r="US53"/>
  <c r="UT52"/>
  <c r="UV4"/>
  <c r="UU5"/>
  <c r="UT84"/>
  <c r="US85"/>
  <c r="US101"/>
  <c r="UT100"/>
  <c r="UW2" i="2"/>
  <c r="UX3"/>
  <c r="UW4"/>
  <c r="UU94" i="5" l="1"/>
  <c r="UU89"/>
  <c r="UU22"/>
  <c r="UU31"/>
  <c r="UU39"/>
  <c r="UU38"/>
  <c r="UU54"/>
  <c r="UU73"/>
  <c r="UU10"/>
  <c r="UU104"/>
  <c r="UU13"/>
  <c r="UU28"/>
  <c r="UU17"/>
  <c r="UU60"/>
  <c r="UU9"/>
  <c r="UU80"/>
  <c r="UU111"/>
  <c r="UU41"/>
  <c r="UU102"/>
  <c r="UU81"/>
  <c r="UU49"/>
  <c r="UU43"/>
  <c r="UU92"/>
  <c r="UU63"/>
  <c r="UU33"/>
  <c r="UU30"/>
  <c r="UU110"/>
  <c r="UU58"/>
  <c r="UU6"/>
  <c r="UU27"/>
  <c r="UU50"/>
  <c r="UU72"/>
  <c r="UU82"/>
  <c r="UU108"/>
  <c r="UU25"/>
  <c r="UU44"/>
  <c r="UU48"/>
  <c r="UU74"/>
  <c r="UU96"/>
  <c r="UU7"/>
  <c r="UU16"/>
  <c r="UU42"/>
  <c r="UU62"/>
  <c r="UU86"/>
  <c r="UU107"/>
  <c r="UU103"/>
  <c r="UU113"/>
  <c r="UU70"/>
  <c r="UU12"/>
  <c r="UU105"/>
  <c r="UU29"/>
  <c r="UU32"/>
  <c r="UU55"/>
  <c r="UU78"/>
  <c r="UU95"/>
  <c r="UU11"/>
  <c r="UU23"/>
  <c r="UU46"/>
  <c r="UU65"/>
  <c r="UU90"/>
  <c r="UU106"/>
  <c r="UU18"/>
  <c r="UU40"/>
  <c r="UU71"/>
  <c r="UU79"/>
  <c r="UU97"/>
  <c r="UU114"/>
  <c r="UV2"/>
  <c r="UV108" s="1"/>
  <c r="UU14"/>
  <c r="UU59"/>
  <c r="UU77"/>
  <c r="UU75"/>
  <c r="UU57"/>
  <c r="UU8"/>
  <c r="UU87"/>
  <c r="UU26"/>
  <c r="UU45"/>
  <c r="UU56"/>
  <c r="UU76"/>
  <c r="UU91"/>
  <c r="UU112"/>
  <c r="UU24"/>
  <c r="UU47"/>
  <c r="UU64"/>
  <c r="UU88"/>
  <c r="UU98"/>
  <c r="UU15"/>
  <c r="UU34"/>
  <c r="UU61"/>
  <c r="UU66"/>
  <c r="UU93"/>
  <c r="UW4" i="6"/>
  <c r="UX3"/>
  <c r="UU52" i="5"/>
  <c r="UT53"/>
  <c r="UT21"/>
  <c r="UU20"/>
  <c r="UT85"/>
  <c r="UU84"/>
  <c r="UW4"/>
  <c r="UV5"/>
  <c r="UU68"/>
  <c r="UT69"/>
  <c r="UT101"/>
  <c r="UU100"/>
  <c r="UU36"/>
  <c r="UT37"/>
  <c r="UX2" i="2"/>
  <c r="UY3"/>
  <c r="UX4"/>
  <c r="UV97" i="5" l="1"/>
  <c r="UV75"/>
  <c r="UV102"/>
  <c r="UV74"/>
  <c r="UV46"/>
  <c r="UV15"/>
  <c r="UV76"/>
  <c r="UV56"/>
  <c r="UV33"/>
  <c r="UV94"/>
  <c r="UV24"/>
  <c r="UV112"/>
  <c r="UV48"/>
  <c r="UV61"/>
  <c r="UV14"/>
  <c r="UV104"/>
  <c r="UV66"/>
  <c r="UV70"/>
  <c r="UV25"/>
  <c r="UV34"/>
  <c r="UV114"/>
  <c r="UV79"/>
  <c r="UV26"/>
  <c r="UV86"/>
  <c r="UV47"/>
  <c r="UV6"/>
  <c r="UV32"/>
  <c r="UV81"/>
  <c r="UV7"/>
  <c r="UV109"/>
  <c r="UV87"/>
  <c r="UV42"/>
  <c r="UV71"/>
  <c r="UV111"/>
  <c r="UV18"/>
  <c r="UV40"/>
  <c r="UV60"/>
  <c r="UV78"/>
  <c r="UV103"/>
  <c r="UV10"/>
  <c r="UV13"/>
  <c r="UV39"/>
  <c r="UV59"/>
  <c r="UV88"/>
  <c r="UV105"/>
  <c r="UV54"/>
  <c r="UV22"/>
  <c r="UV82"/>
  <c r="UV29"/>
  <c r="UV55"/>
  <c r="UV98"/>
  <c r="UV49"/>
  <c r="UV41"/>
  <c r="UV16"/>
  <c r="UV65"/>
  <c r="UV93"/>
  <c r="UV12"/>
  <c r="UV38"/>
  <c r="UV62"/>
  <c r="UV64"/>
  <c r="UV91"/>
  <c r="UV110"/>
  <c r="UV27"/>
  <c r="UV30"/>
  <c r="UV57"/>
  <c r="UV77"/>
  <c r="UV95"/>
  <c r="UV113"/>
  <c r="UV28"/>
  <c r="UV96"/>
  <c r="UV72"/>
  <c r="UV23"/>
  <c r="UV50"/>
  <c r="UV92"/>
  <c r="UV45"/>
  <c r="UV8"/>
  <c r="UV106"/>
  <c r="UV44"/>
  <c r="UV89"/>
  <c r="UV9"/>
  <c r="UV17"/>
  <c r="UV43"/>
  <c r="UV63"/>
  <c r="UV80"/>
  <c r="UV107"/>
  <c r="UV11"/>
  <c r="UV31"/>
  <c r="UV58"/>
  <c r="UV73"/>
  <c r="UV90"/>
  <c r="UW2"/>
  <c r="UW105" s="1"/>
  <c r="UX4" i="6"/>
  <c r="UY3"/>
  <c r="UV100" i="5"/>
  <c r="UU101"/>
  <c r="UV36"/>
  <c r="UU37"/>
  <c r="UU85"/>
  <c r="UV84"/>
  <c r="UV52"/>
  <c r="UU53"/>
  <c r="UV68"/>
  <c r="UU69"/>
  <c r="UU21"/>
  <c r="UV20"/>
  <c r="UX4"/>
  <c r="UW5"/>
  <c r="UY2" i="2"/>
  <c r="UZ3"/>
  <c r="UY4"/>
  <c r="UW41" i="5" l="1"/>
  <c r="UW97"/>
  <c r="UW57"/>
  <c r="UW10"/>
  <c r="UW112"/>
  <c r="UW13"/>
  <c r="UW23"/>
  <c r="UW43"/>
  <c r="UW109"/>
  <c r="UW71"/>
  <c r="UW54"/>
  <c r="UW39"/>
  <c r="UW92"/>
  <c r="UW60"/>
  <c r="UW88"/>
  <c r="UW64"/>
  <c r="UW48"/>
  <c r="UW40"/>
  <c r="UW59"/>
  <c r="UW28"/>
  <c r="UW26"/>
  <c r="UW49"/>
  <c r="UW44"/>
  <c r="UW80"/>
  <c r="UW47"/>
  <c r="UW17"/>
  <c r="UW103"/>
  <c r="UW42"/>
  <c r="UW76"/>
  <c r="UW6"/>
  <c r="UW18"/>
  <c r="UW33"/>
  <c r="UW70"/>
  <c r="UW81"/>
  <c r="UW106"/>
  <c r="UW8"/>
  <c r="UW32"/>
  <c r="UW61"/>
  <c r="UW113"/>
  <c r="UW93"/>
  <c r="UW9"/>
  <c r="UW7"/>
  <c r="UW78"/>
  <c r="UW34"/>
  <c r="UW111"/>
  <c r="UW46"/>
  <c r="UW75"/>
  <c r="UW24"/>
  <c r="UW102"/>
  <c r="UW90"/>
  <c r="UW25"/>
  <c r="UW65"/>
  <c r="UW107"/>
  <c r="UW15"/>
  <c r="UW30"/>
  <c r="UW66"/>
  <c r="UW86"/>
  <c r="UW104"/>
  <c r="UW11"/>
  <c r="UW14"/>
  <c r="UW55"/>
  <c r="UW79"/>
  <c r="UW56"/>
  <c r="UW22"/>
  <c r="UW91"/>
  <c r="UW29"/>
  <c r="UW72"/>
  <c r="UW108"/>
  <c r="UW82"/>
  <c r="UW63"/>
  <c r="UW16"/>
  <c r="UW50"/>
  <c r="UW94"/>
  <c r="UW12"/>
  <c r="UW38"/>
  <c r="UW62"/>
  <c r="UW77"/>
  <c r="UW95"/>
  <c r="UW114"/>
  <c r="UW27"/>
  <c r="UW45"/>
  <c r="UW74"/>
  <c r="UW31"/>
  <c r="UW58"/>
  <c r="UW73"/>
  <c r="UW87"/>
  <c r="UW89"/>
  <c r="UW98"/>
  <c r="UW96"/>
  <c r="UX2"/>
  <c r="UX105" s="1"/>
  <c r="UW110"/>
  <c r="UY4" i="6"/>
  <c r="UZ3"/>
  <c r="UV85" i="5"/>
  <c r="UW84"/>
  <c r="UY4"/>
  <c r="UX5"/>
  <c r="UW68"/>
  <c r="UV69"/>
  <c r="UW36"/>
  <c r="UV37"/>
  <c r="UW20"/>
  <c r="UV21"/>
  <c r="UW52"/>
  <c r="UV53"/>
  <c r="UV101"/>
  <c r="UW100"/>
  <c r="UZ2" i="2"/>
  <c r="UZ4"/>
  <c r="VA3"/>
  <c r="UX44" i="5" l="1"/>
  <c r="UX59"/>
  <c r="UX77"/>
  <c r="UX112"/>
  <c r="UX72"/>
  <c r="UX6"/>
  <c r="UX96"/>
  <c r="UX30"/>
  <c r="UX31"/>
  <c r="UX13"/>
  <c r="UX58"/>
  <c r="UX25"/>
  <c r="UX111"/>
  <c r="UX63"/>
  <c r="UX28"/>
  <c r="UX50"/>
  <c r="UX48"/>
  <c r="UX86"/>
  <c r="UX46"/>
  <c r="UX87"/>
  <c r="UX10"/>
  <c r="UX49"/>
  <c r="UX81"/>
  <c r="UX17"/>
  <c r="UX64"/>
  <c r="UX12"/>
  <c r="UX62"/>
  <c r="UX98"/>
  <c r="UX27"/>
  <c r="UX57"/>
  <c r="UX103"/>
  <c r="UX16"/>
  <c r="UX104"/>
  <c r="UX26"/>
  <c r="UX71"/>
  <c r="UX108"/>
  <c r="UX45"/>
  <c r="UX106"/>
  <c r="UX42"/>
  <c r="UX76"/>
  <c r="UX7"/>
  <c r="UX34"/>
  <c r="UX90"/>
  <c r="UX32"/>
  <c r="UX8"/>
  <c r="UX73"/>
  <c r="UX75"/>
  <c r="UX23"/>
  <c r="UX91"/>
  <c r="UX18"/>
  <c r="UX70"/>
  <c r="UX92"/>
  <c r="UX24"/>
  <c r="UX54"/>
  <c r="UX94"/>
  <c r="UX22"/>
  <c r="UX95"/>
  <c r="UX43"/>
  <c r="UX74"/>
  <c r="UX114"/>
  <c r="UX38"/>
  <c r="UX80"/>
  <c r="UX89"/>
  <c r="UX14"/>
  <c r="UX40"/>
  <c r="UX60"/>
  <c r="UX65"/>
  <c r="UX93"/>
  <c r="UX109"/>
  <c r="UX29"/>
  <c r="UX39"/>
  <c r="UX55"/>
  <c r="UX79"/>
  <c r="UX102"/>
  <c r="UX47"/>
  <c r="UX78"/>
  <c r="UX11"/>
  <c r="UX15"/>
  <c r="UX41"/>
  <c r="UX61"/>
  <c r="UX82"/>
  <c r="UX107"/>
  <c r="UX9"/>
  <c r="UX33"/>
  <c r="UX56"/>
  <c r="UX66"/>
  <c r="UX97"/>
  <c r="UX88"/>
  <c r="UX113"/>
  <c r="UY2"/>
  <c r="UY105" s="1"/>
  <c r="UX110"/>
  <c r="UZ4" i="6"/>
  <c r="VA3"/>
  <c r="UW101" i="5"/>
  <c r="UX100"/>
  <c r="UW53"/>
  <c r="UX52"/>
  <c r="UW21"/>
  <c r="UX20"/>
  <c r="UW69"/>
  <c r="UX68"/>
  <c r="UX36"/>
  <c r="UW37"/>
  <c r="UZ4"/>
  <c r="UY5"/>
  <c r="UX84"/>
  <c r="UW85"/>
  <c r="VA2" i="2"/>
  <c r="VB3"/>
  <c r="VA4"/>
  <c r="UY26" i="5" l="1"/>
  <c r="UY43"/>
  <c r="UY9"/>
  <c r="UY49"/>
  <c r="UY50"/>
  <c r="UY111"/>
  <c r="UY102"/>
  <c r="UY59"/>
  <c r="UY56"/>
  <c r="UY80"/>
  <c r="UY66"/>
  <c r="UY77"/>
  <c r="UY82"/>
  <c r="UY41"/>
  <c r="UY17"/>
  <c r="UY8"/>
  <c r="UY22"/>
  <c r="UY92"/>
  <c r="UY71"/>
  <c r="UY12"/>
  <c r="UY38"/>
  <c r="UY62"/>
  <c r="UY87"/>
  <c r="UY45"/>
  <c r="UY27"/>
  <c r="UY28"/>
  <c r="UY104"/>
  <c r="UY74"/>
  <c r="UY25"/>
  <c r="UY44"/>
  <c r="UY55"/>
  <c r="UY79"/>
  <c r="UY96"/>
  <c r="UY7"/>
  <c r="UY16"/>
  <c r="UY42"/>
  <c r="UY64"/>
  <c r="UY86"/>
  <c r="UY107"/>
  <c r="UY10"/>
  <c r="UY30"/>
  <c r="UY57"/>
  <c r="UY70"/>
  <c r="UY89"/>
  <c r="UY112"/>
  <c r="UY108"/>
  <c r="UY58"/>
  <c r="UY32"/>
  <c r="UY11"/>
  <c r="UY23"/>
  <c r="UY46"/>
  <c r="UY65"/>
  <c r="UY90"/>
  <c r="UY106"/>
  <c r="UY18"/>
  <c r="UY40"/>
  <c r="UY48"/>
  <c r="UY75"/>
  <c r="UY97"/>
  <c r="UY114"/>
  <c r="UY13"/>
  <c r="UY39"/>
  <c r="UY63"/>
  <c r="UY78"/>
  <c r="UY103"/>
  <c r="UY6"/>
  <c r="UY91"/>
  <c r="UY76"/>
  <c r="UY72"/>
  <c r="UY31"/>
  <c r="UY29"/>
  <c r="UY95"/>
  <c r="UY24"/>
  <c r="UY47"/>
  <c r="UY54"/>
  <c r="UY88"/>
  <c r="UY98"/>
  <c r="UY15"/>
  <c r="UY34"/>
  <c r="UY61"/>
  <c r="UY73"/>
  <c r="UY93"/>
  <c r="UY109"/>
  <c r="UY14"/>
  <c r="UY33"/>
  <c r="UY60"/>
  <c r="UY81"/>
  <c r="UY94"/>
  <c r="UY113"/>
  <c r="UZ2"/>
  <c r="UZ108" s="1"/>
  <c r="UY110"/>
  <c r="VB3" i="6"/>
  <c r="VA4"/>
  <c r="UY68" i="5"/>
  <c r="UX69"/>
  <c r="UY52"/>
  <c r="UX53"/>
  <c r="UX85"/>
  <c r="UY84"/>
  <c r="UX21"/>
  <c r="UY20"/>
  <c r="UY100"/>
  <c r="UX101"/>
  <c r="UZ5"/>
  <c r="VA4"/>
  <c r="UX37"/>
  <c r="UY36"/>
  <c r="VB2" i="2"/>
  <c r="VC3"/>
  <c r="VB4"/>
  <c r="UZ91" i="5" l="1"/>
  <c r="UZ17"/>
  <c r="UZ18"/>
  <c r="UZ102"/>
  <c r="UZ77"/>
  <c r="UZ106"/>
  <c r="UZ24"/>
  <c r="UZ27"/>
  <c r="UZ48"/>
  <c r="UZ66"/>
  <c r="UZ107"/>
  <c r="UZ79"/>
  <c r="UZ95"/>
  <c r="UZ113"/>
  <c r="UZ78"/>
  <c r="UZ30"/>
  <c r="UZ45"/>
  <c r="UZ63"/>
  <c r="UZ57"/>
  <c r="UZ26"/>
  <c r="UZ96"/>
  <c r="UZ49"/>
  <c r="UZ16"/>
  <c r="UZ73"/>
  <c r="UZ40"/>
  <c r="UZ110"/>
  <c r="UZ41"/>
  <c r="UZ75"/>
  <c r="UZ42"/>
  <c r="UZ12"/>
  <c r="UZ103"/>
  <c r="UZ34"/>
  <c r="UZ76"/>
  <c r="UZ114"/>
  <c r="UZ14"/>
  <c r="UZ33"/>
  <c r="UZ56"/>
  <c r="UZ82"/>
  <c r="UZ104"/>
  <c r="UZ6"/>
  <c r="UZ29"/>
  <c r="UZ32"/>
  <c r="UZ55"/>
  <c r="UZ81"/>
  <c r="UZ98"/>
  <c r="UZ44"/>
  <c r="UZ111"/>
  <c r="UZ70"/>
  <c r="UZ22"/>
  <c r="UZ65"/>
  <c r="UZ97"/>
  <c r="UZ89"/>
  <c r="UZ60"/>
  <c r="UZ15"/>
  <c r="UZ61"/>
  <c r="UZ94"/>
  <c r="UZ11"/>
  <c r="UZ31"/>
  <c r="UZ58"/>
  <c r="UZ71"/>
  <c r="UZ90"/>
  <c r="UZ109"/>
  <c r="UZ23"/>
  <c r="UZ46"/>
  <c r="UZ50"/>
  <c r="UZ74"/>
  <c r="UZ92"/>
  <c r="UZ112"/>
  <c r="VA2"/>
  <c r="VA112" s="1"/>
  <c r="UZ25"/>
  <c r="UZ93"/>
  <c r="UZ62"/>
  <c r="UZ8"/>
  <c r="UZ47"/>
  <c r="UZ87"/>
  <c r="UZ72"/>
  <c r="UZ38"/>
  <c r="UZ9"/>
  <c r="UZ43"/>
  <c r="UZ80"/>
  <c r="UZ10"/>
  <c r="UZ13"/>
  <c r="UZ39"/>
  <c r="UZ59"/>
  <c r="UZ88"/>
  <c r="UZ105"/>
  <c r="UZ7"/>
  <c r="UZ28"/>
  <c r="UZ54"/>
  <c r="UZ64"/>
  <c r="UZ86"/>
  <c r="VC3" i="6"/>
  <c r="VB4"/>
  <c r="UY85" i="5"/>
  <c r="UZ84"/>
  <c r="UZ36"/>
  <c r="UY37"/>
  <c r="UZ68"/>
  <c r="UY69"/>
  <c r="VA5"/>
  <c r="VB4"/>
  <c r="UZ100"/>
  <c r="UY101"/>
  <c r="UZ20"/>
  <c r="UY21"/>
  <c r="UZ52"/>
  <c r="UY53"/>
  <c r="VC2" i="2"/>
  <c r="VD3"/>
  <c r="VC4"/>
  <c r="VA49" i="5" l="1"/>
  <c r="VA57"/>
  <c r="VA43"/>
  <c r="VA111"/>
  <c r="VA58"/>
  <c r="VA18"/>
  <c r="VA28"/>
  <c r="VA23"/>
  <c r="VA62"/>
  <c r="VA96"/>
  <c r="VA74"/>
  <c r="VA71"/>
  <c r="VA15"/>
  <c r="VA31"/>
  <c r="VA113"/>
  <c r="VA82"/>
  <c r="VA95"/>
  <c r="VA77"/>
  <c r="VA104"/>
  <c r="VA86"/>
  <c r="VA46"/>
  <c r="VA12"/>
  <c r="VA22"/>
  <c r="VA103"/>
  <c r="VA38"/>
  <c r="VA59"/>
  <c r="VA32"/>
  <c r="VA72"/>
  <c r="VA110"/>
  <c r="VA47"/>
  <c r="VA108"/>
  <c r="VA42"/>
  <c r="VA107"/>
  <c r="VA70"/>
  <c r="VA17"/>
  <c r="VA63"/>
  <c r="VA91"/>
  <c r="VA25"/>
  <c r="VA6"/>
  <c r="VA106"/>
  <c r="VA34"/>
  <c r="VA79"/>
  <c r="VA11"/>
  <c r="VA14"/>
  <c r="VA48"/>
  <c r="VA66"/>
  <c r="VA89"/>
  <c r="VA105"/>
  <c r="VA9"/>
  <c r="VA29"/>
  <c r="VA44"/>
  <c r="VA65"/>
  <c r="VA102"/>
  <c r="VA40"/>
  <c r="VA81"/>
  <c r="VA56"/>
  <c r="VA50"/>
  <c r="VA13"/>
  <c r="VA92"/>
  <c r="VA8"/>
  <c r="VA55"/>
  <c r="VA87"/>
  <c r="VA24"/>
  <c r="VA54"/>
  <c r="VA76"/>
  <c r="VA16"/>
  <c r="VA88"/>
  <c r="VA33"/>
  <c r="VA114"/>
  <c r="VA41"/>
  <c r="VA90"/>
  <c r="VA10"/>
  <c r="VA94"/>
  <c r="VA73"/>
  <c r="VA39"/>
  <c r="VA64"/>
  <c r="VA109"/>
  <c r="VA27"/>
  <c r="VA30"/>
  <c r="VA61"/>
  <c r="VA75"/>
  <c r="VA98"/>
  <c r="VA7"/>
  <c r="VA26"/>
  <c r="VA45"/>
  <c r="VA60"/>
  <c r="VA80"/>
  <c r="VA78"/>
  <c r="VA97"/>
  <c r="VA93"/>
  <c r="VB2"/>
  <c r="VB103" s="1"/>
  <c r="VD3" i="6"/>
  <c r="VC4"/>
  <c r="VA52" i="5"/>
  <c r="UZ53"/>
  <c r="VA100"/>
  <c r="UZ101"/>
  <c r="VC4"/>
  <c r="VB5"/>
  <c r="VA36"/>
  <c r="UZ37"/>
  <c r="UZ21"/>
  <c r="VA20"/>
  <c r="UZ85"/>
  <c r="VA84"/>
  <c r="VA68"/>
  <c r="UZ69"/>
  <c r="VD2" i="2"/>
  <c r="VD4"/>
  <c r="VE3"/>
  <c r="VB22" i="5" l="1"/>
  <c r="VB58"/>
  <c r="VB16"/>
  <c r="VB109"/>
  <c r="VB13"/>
  <c r="VB30"/>
  <c r="VB89"/>
  <c r="VB65"/>
  <c r="VB23"/>
  <c r="VB17"/>
  <c r="VB50"/>
  <c r="VB76"/>
  <c r="VB6"/>
  <c r="VB96"/>
  <c r="VB40"/>
  <c r="VB38"/>
  <c r="VB8"/>
  <c r="VB86"/>
  <c r="VB71"/>
  <c r="VB63"/>
  <c r="VB104"/>
  <c r="VB28"/>
  <c r="VB102"/>
  <c r="VB57"/>
  <c r="VB106"/>
  <c r="VB70"/>
  <c r="VB47"/>
  <c r="VB15"/>
  <c r="VB64"/>
  <c r="VB107"/>
  <c r="VB44"/>
  <c r="VB72"/>
  <c r="VB111"/>
  <c r="VB42"/>
  <c r="VB80"/>
  <c r="VB7"/>
  <c r="VB27"/>
  <c r="VB34"/>
  <c r="VB61"/>
  <c r="VB90"/>
  <c r="VB105"/>
  <c r="VB10"/>
  <c r="VB26"/>
  <c r="VB49"/>
  <c r="VB73"/>
  <c r="VB81"/>
  <c r="VB95"/>
  <c r="VB45"/>
  <c r="VB11"/>
  <c r="VB41"/>
  <c r="VB82"/>
  <c r="VB18"/>
  <c r="VB48"/>
  <c r="VB92"/>
  <c r="VB12"/>
  <c r="VB62"/>
  <c r="VB98"/>
  <c r="VB29"/>
  <c r="VB39"/>
  <c r="VB59"/>
  <c r="VB79"/>
  <c r="VB97"/>
  <c r="VB113"/>
  <c r="VB24"/>
  <c r="VB31"/>
  <c r="VB54"/>
  <c r="VB77"/>
  <c r="VB94"/>
  <c r="VB78"/>
  <c r="VB43"/>
  <c r="VB74"/>
  <c r="VB114"/>
  <c r="VB46"/>
  <c r="VB87"/>
  <c r="VB14"/>
  <c r="VB60"/>
  <c r="VB93"/>
  <c r="VB9"/>
  <c r="VB33"/>
  <c r="VB56"/>
  <c r="VB66"/>
  <c r="VB88"/>
  <c r="VB110"/>
  <c r="VB25"/>
  <c r="VB32"/>
  <c r="VB55"/>
  <c r="VB75"/>
  <c r="VB91"/>
  <c r="VB112"/>
  <c r="VC2"/>
  <c r="VC108" s="1"/>
  <c r="VB108"/>
  <c r="VE3" i="6"/>
  <c r="VD4"/>
  <c r="VB68" i="5"/>
  <c r="VA69"/>
  <c r="VB84"/>
  <c r="VA85"/>
  <c r="VA101"/>
  <c r="VB100"/>
  <c r="VB36"/>
  <c r="VA37"/>
  <c r="VC5"/>
  <c r="VD4"/>
  <c r="VB20"/>
  <c r="VA21"/>
  <c r="VB52"/>
  <c r="VA53"/>
  <c r="VE2" i="2"/>
  <c r="VF3"/>
  <c r="VE4"/>
  <c r="VC109" i="5" l="1"/>
  <c r="VC34"/>
  <c r="VC25"/>
  <c r="VC32"/>
  <c r="VC75"/>
  <c r="VC96"/>
  <c r="VC61"/>
  <c r="VC14"/>
  <c r="VC94"/>
  <c r="VC55"/>
  <c r="VC15"/>
  <c r="VC56"/>
  <c r="VC29"/>
  <c r="VC95"/>
  <c r="VC88"/>
  <c r="VC93"/>
  <c r="VC47"/>
  <c r="VC66"/>
  <c r="VC70"/>
  <c r="VC33"/>
  <c r="VC113"/>
  <c r="VC74"/>
  <c r="VC11"/>
  <c r="VC23"/>
  <c r="VC24"/>
  <c r="VC44"/>
  <c r="VC22"/>
  <c r="VC92"/>
  <c r="VC18"/>
  <c r="VC40"/>
  <c r="VC60"/>
  <c r="VC79"/>
  <c r="VC97"/>
  <c r="VC114"/>
  <c r="VC13"/>
  <c r="VC39"/>
  <c r="VC59"/>
  <c r="VC78"/>
  <c r="VC103"/>
  <c r="VC9"/>
  <c r="VC28"/>
  <c r="VC31"/>
  <c r="VC58"/>
  <c r="VC80"/>
  <c r="VC104"/>
  <c r="VD2"/>
  <c r="VD102" s="1"/>
  <c r="VC90"/>
  <c r="VC106"/>
  <c r="VC98"/>
  <c r="VC81"/>
  <c r="VC64"/>
  <c r="VC7"/>
  <c r="VC16"/>
  <c r="VC42"/>
  <c r="VC71"/>
  <c r="VC86"/>
  <c r="VC107"/>
  <c r="VC10"/>
  <c r="VC30"/>
  <c r="VC57"/>
  <c r="VC72"/>
  <c r="VC89"/>
  <c r="VC110"/>
  <c r="VC26"/>
  <c r="VC45"/>
  <c r="VC49"/>
  <c r="VC76"/>
  <c r="VC91"/>
  <c r="VC112"/>
  <c r="VC46"/>
  <c r="VC73"/>
  <c r="VC54"/>
  <c r="VC48"/>
  <c r="VC41"/>
  <c r="VC111"/>
  <c r="VC17"/>
  <c r="VC43"/>
  <c r="VC63"/>
  <c r="VC77"/>
  <c r="VC102"/>
  <c r="VC8"/>
  <c r="VC12"/>
  <c r="VC38"/>
  <c r="VC62"/>
  <c r="VC87"/>
  <c r="VC105"/>
  <c r="VC6"/>
  <c r="VC27"/>
  <c r="VC50"/>
  <c r="VC65"/>
  <c r="VC82"/>
  <c r="VF3" i="6"/>
  <c r="VE4"/>
  <c r="VB21" i="5"/>
  <c r="VC20"/>
  <c r="VE4"/>
  <c r="VD5"/>
  <c r="VB37"/>
  <c r="VC36"/>
  <c r="VB85"/>
  <c r="VC84"/>
  <c r="VC52"/>
  <c r="VB53"/>
  <c r="VC100"/>
  <c r="VB101"/>
  <c r="VC68"/>
  <c r="VB69"/>
  <c r="VF2" i="2"/>
  <c r="VG3"/>
  <c r="VF4"/>
  <c r="VD113" i="5" l="1"/>
  <c r="VD109"/>
  <c r="VD114"/>
  <c r="VD17"/>
  <c r="VD40"/>
  <c r="VD77"/>
  <c r="VD26"/>
  <c r="VD61"/>
  <c r="VD15"/>
  <c r="VD64"/>
  <c r="VD79"/>
  <c r="VD94"/>
  <c r="VD82"/>
  <c r="VD31"/>
  <c r="VD56"/>
  <c r="VD45"/>
  <c r="VD24"/>
  <c r="VD8"/>
  <c r="VD96"/>
  <c r="VD75"/>
  <c r="VD47"/>
  <c r="VD43"/>
  <c r="VD107"/>
  <c r="VD55"/>
  <c r="VD12"/>
  <c r="VD62"/>
  <c r="VD90"/>
  <c r="VD34"/>
  <c r="VD10"/>
  <c r="VD95"/>
  <c r="VD33"/>
  <c r="VD78"/>
  <c r="VD6"/>
  <c r="VD29"/>
  <c r="VD32"/>
  <c r="VD48"/>
  <c r="VD81"/>
  <c r="VD98"/>
  <c r="VD16"/>
  <c r="VD42"/>
  <c r="VD49"/>
  <c r="VD87"/>
  <c r="VD9"/>
  <c r="VD76"/>
  <c r="VD30"/>
  <c r="VD105"/>
  <c r="VD38"/>
  <c r="VD71"/>
  <c r="VD110"/>
  <c r="VD80"/>
  <c r="VD39"/>
  <c r="VD14"/>
  <c r="VD60"/>
  <c r="VD104"/>
  <c r="VD23"/>
  <c r="VD46"/>
  <c r="VD57"/>
  <c r="VD70"/>
  <c r="VD92"/>
  <c r="VD112"/>
  <c r="VD25"/>
  <c r="VD44"/>
  <c r="VD63"/>
  <c r="VD111"/>
  <c r="VD72"/>
  <c r="VD27"/>
  <c r="VD88"/>
  <c r="VD18"/>
  <c r="VD65"/>
  <c r="VD103"/>
  <c r="VD59"/>
  <c r="VD13"/>
  <c r="VD11"/>
  <c r="VD58"/>
  <c r="VD91"/>
  <c r="VD7"/>
  <c r="VD28"/>
  <c r="VD54"/>
  <c r="VD66"/>
  <c r="VD86"/>
  <c r="VD108"/>
  <c r="VD22"/>
  <c r="VD41"/>
  <c r="VD74"/>
  <c r="VD93"/>
  <c r="VD106"/>
  <c r="VD50"/>
  <c r="VD73"/>
  <c r="VD97"/>
  <c r="VD89"/>
  <c r="VE2"/>
  <c r="VE103" s="1"/>
  <c r="VF4" i="6"/>
  <c r="VG3"/>
  <c r="VD36" i="5"/>
  <c r="VC37"/>
  <c r="VE5"/>
  <c r="VF4"/>
  <c r="VD52"/>
  <c r="VC53"/>
  <c r="VD68"/>
  <c r="VC69"/>
  <c r="VD84"/>
  <c r="VC85"/>
  <c r="VD20"/>
  <c r="VC21"/>
  <c r="VD100"/>
  <c r="VC101"/>
  <c r="VG2" i="2"/>
  <c r="VH3"/>
  <c r="VG4"/>
  <c r="VE88" i="5" l="1"/>
  <c r="VE45"/>
  <c r="VE109"/>
  <c r="VE17"/>
  <c r="VE33"/>
  <c r="VE57"/>
  <c r="VE39"/>
  <c r="VE81"/>
  <c r="VE56"/>
  <c r="VE43"/>
  <c r="VE40"/>
  <c r="VE26"/>
  <c r="VE102"/>
  <c r="VE71"/>
  <c r="VE61"/>
  <c r="VE11"/>
  <c r="VE34"/>
  <c r="VE6"/>
  <c r="VE27"/>
  <c r="VE7"/>
  <c r="VE89"/>
  <c r="VE63"/>
  <c r="VE8"/>
  <c r="VE75"/>
  <c r="VE12"/>
  <c r="VE58"/>
  <c r="VE95"/>
  <c r="VE59"/>
  <c r="VE55"/>
  <c r="VE28"/>
  <c r="VE54"/>
  <c r="VE96"/>
  <c r="VE9"/>
  <c r="VE29"/>
  <c r="VE48"/>
  <c r="VE72"/>
  <c r="VE87"/>
  <c r="VE110"/>
  <c r="VE16"/>
  <c r="VE42"/>
  <c r="VE62"/>
  <c r="VE86"/>
  <c r="VE104"/>
  <c r="VE30"/>
  <c r="VE108"/>
  <c r="VE38"/>
  <c r="VE77"/>
  <c r="VE114"/>
  <c r="VE92"/>
  <c r="VE90"/>
  <c r="VE31"/>
  <c r="VE73"/>
  <c r="VE113"/>
  <c r="VE23"/>
  <c r="VE46"/>
  <c r="VE50"/>
  <c r="VE76"/>
  <c r="VE97"/>
  <c r="VE10"/>
  <c r="VE25"/>
  <c r="VE44"/>
  <c r="VE65"/>
  <c r="VE91"/>
  <c r="VE15"/>
  <c r="VE13"/>
  <c r="VE79"/>
  <c r="VE32"/>
  <c r="VE98"/>
  <c r="VE18"/>
  <c r="VE70"/>
  <c r="VE106"/>
  <c r="VE64"/>
  <c r="VE74"/>
  <c r="VE14"/>
  <c r="VE60"/>
  <c r="VE105"/>
  <c r="VE24"/>
  <c r="VE47"/>
  <c r="VE66"/>
  <c r="VE78"/>
  <c r="VE93"/>
  <c r="VE112"/>
  <c r="VE22"/>
  <c r="VE41"/>
  <c r="VE49"/>
  <c r="VE82"/>
  <c r="VE80"/>
  <c r="VE111"/>
  <c r="VE94"/>
  <c r="VF2"/>
  <c r="VF104" s="1"/>
  <c r="VE107"/>
  <c r="VG4" i="6"/>
  <c r="VH3"/>
  <c r="VD21" i="5"/>
  <c r="VE20"/>
  <c r="VD69"/>
  <c r="VE68"/>
  <c r="VG4"/>
  <c r="VF5"/>
  <c r="VE36"/>
  <c r="VD37"/>
  <c r="VE100"/>
  <c r="VD101"/>
  <c r="VD85"/>
  <c r="VE84"/>
  <c r="VE52"/>
  <c r="VD53"/>
  <c r="VH2" i="2"/>
  <c r="VH4"/>
  <c r="VI3"/>
  <c r="VF32" i="5" l="1"/>
  <c r="VF102"/>
  <c r="VF15"/>
  <c r="VF55"/>
  <c r="VF61"/>
  <c r="VF40"/>
  <c r="VF16"/>
  <c r="VF14"/>
  <c r="VF27"/>
  <c r="VF112"/>
  <c r="VF70"/>
  <c r="VF62"/>
  <c r="VF107"/>
  <c r="VF25"/>
  <c r="VF91"/>
  <c r="VF73"/>
  <c r="VF28"/>
  <c r="VF64"/>
  <c r="VF105"/>
  <c r="VF75"/>
  <c r="VF45"/>
  <c r="VF76"/>
  <c r="VF88"/>
  <c r="VF96"/>
  <c r="VF97"/>
  <c r="VF49"/>
  <c r="VF108"/>
  <c r="VF71"/>
  <c r="VF95"/>
  <c r="VF60"/>
  <c r="VF56"/>
  <c r="VF13"/>
  <c r="VF29"/>
  <c r="VF10"/>
  <c r="VF66"/>
  <c r="VF17"/>
  <c r="VF98"/>
  <c r="VF42"/>
  <c r="VF109"/>
  <c r="VF38"/>
  <c r="VF77"/>
  <c r="VF11"/>
  <c r="VF41"/>
  <c r="VF82"/>
  <c r="VF7"/>
  <c r="VF34"/>
  <c r="VF86"/>
  <c r="VF8"/>
  <c r="VF23"/>
  <c r="VF30"/>
  <c r="VF57"/>
  <c r="VF90"/>
  <c r="VF103"/>
  <c r="VF18"/>
  <c r="VF44"/>
  <c r="VF54"/>
  <c r="VF92"/>
  <c r="VF9"/>
  <c r="VF63"/>
  <c r="VF59"/>
  <c r="VF26"/>
  <c r="VF81"/>
  <c r="VF47"/>
  <c r="VF12"/>
  <c r="VF93"/>
  <c r="VF72"/>
  <c r="VF33"/>
  <c r="VF65"/>
  <c r="VF110"/>
  <c r="VF43"/>
  <c r="VF80"/>
  <c r="VF114"/>
  <c r="VF39"/>
  <c r="VF79"/>
  <c r="VF113"/>
  <c r="VF24"/>
  <c r="VF31"/>
  <c r="VF58"/>
  <c r="VF78"/>
  <c r="VF94"/>
  <c r="VF6"/>
  <c r="VF22"/>
  <c r="VF48"/>
  <c r="VF74"/>
  <c r="VF46"/>
  <c r="VF50"/>
  <c r="VF87"/>
  <c r="VF89"/>
  <c r="VF111"/>
  <c r="VF106"/>
  <c r="VG2"/>
  <c r="VG106" s="1"/>
  <c r="VH4" i="6"/>
  <c r="VI3"/>
  <c r="VF84" i="5"/>
  <c r="VE85"/>
  <c r="VE69"/>
  <c r="VF68"/>
  <c r="VF36"/>
  <c r="VE37"/>
  <c r="VH4"/>
  <c r="VG5"/>
  <c r="VF20"/>
  <c r="VE21"/>
  <c r="VE53"/>
  <c r="VF52"/>
  <c r="VE101"/>
  <c r="VF100"/>
  <c r="VI2" i="2"/>
  <c r="VI4"/>
  <c r="VJ3"/>
  <c r="VG79" i="5" l="1"/>
  <c r="VG42"/>
  <c r="VG13"/>
  <c r="VG102"/>
  <c r="VG55"/>
  <c r="VG97"/>
  <c r="VG28"/>
  <c r="VG16"/>
  <c r="VG87"/>
  <c r="VG40"/>
  <c r="VG93"/>
  <c r="VG12"/>
  <c r="VG27"/>
  <c r="VG114"/>
  <c r="VG15"/>
  <c r="VG8"/>
  <c r="VG58"/>
  <c r="VG72"/>
  <c r="VG70"/>
  <c r="VG107"/>
  <c r="VG39"/>
  <c r="VG6"/>
  <c r="VG82"/>
  <c r="VG38"/>
  <c r="VG103"/>
  <c r="VG54"/>
  <c r="VG105"/>
  <c r="VG50"/>
  <c r="VG112"/>
  <c r="VG81"/>
  <c r="VG9"/>
  <c r="VG31"/>
  <c r="VG80"/>
  <c r="VG64"/>
  <c r="VG47"/>
  <c r="VG25"/>
  <c r="VG77"/>
  <c r="VG59"/>
  <c r="VG60"/>
  <c r="VG61"/>
  <c r="VG7"/>
  <c r="VG90"/>
  <c r="VG14"/>
  <c r="VG33"/>
  <c r="VG56"/>
  <c r="VG75"/>
  <c r="VG94"/>
  <c r="VG113"/>
  <c r="VG29"/>
  <c r="VG32"/>
  <c r="VG48"/>
  <c r="VG78"/>
  <c r="VG108"/>
  <c r="VG44"/>
  <c r="VG74"/>
  <c r="VG43"/>
  <c r="VG17"/>
  <c r="VG18"/>
  <c r="VG34"/>
  <c r="VG109"/>
  <c r="VG62"/>
  <c r="VG10"/>
  <c r="VG30"/>
  <c r="VG57"/>
  <c r="VG73"/>
  <c r="VG89"/>
  <c r="VG110"/>
  <c r="VG26"/>
  <c r="VG45"/>
  <c r="VG49"/>
  <c r="VG76"/>
  <c r="VG91"/>
  <c r="VG24"/>
  <c r="VG63"/>
  <c r="VG88"/>
  <c r="VG96"/>
  <c r="VG98"/>
  <c r="VG104"/>
  <c r="VG22"/>
  <c r="VG41"/>
  <c r="VG71"/>
  <c r="VG66"/>
  <c r="VG92"/>
  <c r="VG111"/>
  <c r="VH2"/>
  <c r="VH110" s="1"/>
  <c r="VG95"/>
  <c r="VG11"/>
  <c r="VG23"/>
  <c r="VG46"/>
  <c r="VG65"/>
  <c r="VG86"/>
  <c r="VI4" i="6"/>
  <c r="VJ3"/>
  <c r="VF21" i="5"/>
  <c r="VG20"/>
  <c r="VI4"/>
  <c r="VH5"/>
  <c r="VG68"/>
  <c r="VF69"/>
  <c r="VF53"/>
  <c r="VG52"/>
  <c r="VG100"/>
  <c r="VF101"/>
  <c r="VG36"/>
  <c r="VF37"/>
  <c r="VF85"/>
  <c r="VG84"/>
  <c r="VJ2" i="2"/>
  <c r="VK3"/>
  <c r="VJ4"/>
  <c r="VH39" i="5" l="1"/>
  <c r="VH10"/>
  <c r="VH56"/>
  <c r="VH26"/>
  <c r="VH33"/>
  <c r="VH31"/>
  <c r="VH104"/>
  <c r="VH88"/>
  <c r="VH87"/>
  <c r="VH6"/>
  <c r="VH24"/>
  <c r="VH81"/>
  <c r="VH8"/>
  <c r="VH9"/>
  <c r="VH65"/>
  <c r="VH32"/>
  <c r="VH47"/>
  <c r="VH43"/>
  <c r="VH58"/>
  <c r="VH7"/>
  <c r="VH75"/>
  <c r="VH27"/>
  <c r="VH57"/>
  <c r="VH95"/>
  <c r="VH60"/>
  <c r="VH45"/>
  <c r="VH23"/>
  <c r="VH50"/>
  <c r="VH92"/>
  <c r="VH16"/>
  <c r="VH42"/>
  <c r="VH73"/>
  <c r="VH70"/>
  <c r="VH93"/>
  <c r="VH18"/>
  <c r="VH72"/>
  <c r="VH14"/>
  <c r="VH91"/>
  <c r="VH54"/>
  <c r="VH108"/>
  <c r="VH30"/>
  <c r="VH77"/>
  <c r="VH113"/>
  <c r="VH109"/>
  <c r="VH96"/>
  <c r="VH46"/>
  <c r="VH74"/>
  <c r="VH112"/>
  <c r="VH25"/>
  <c r="VH44"/>
  <c r="VH48"/>
  <c r="VH89"/>
  <c r="VH111"/>
  <c r="VH40"/>
  <c r="VH80"/>
  <c r="VH11"/>
  <c r="VH64"/>
  <c r="VH28"/>
  <c r="VH86"/>
  <c r="VH13"/>
  <c r="VH59"/>
  <c r="VH105"/>
  <c r="VH79"/>
  <c r="VH66"/>
  <c r="VH29"/>
  <c r="VH55"/>
  <c r="VH98"/>
  <c r="VH22"/>
  <c r="VH41"/>
  <c r="VH49"/>
  <c r="VH76"/>
  <c r="VH97"/>
  <c r="VH17"/>
  <c r="VH78"/>
  <c r="VH63"/>
  <c r="VH103"/>
  <c r="VH106"/>
  <c r="VH15"/>
  <c r="VH34"/>
  <c r="VH61"/>
  <c r="VH82"/>
  <c r="VH94"/>
  <c r="VH102"/>
  <c r="VH12"/>
  <c r="VH38"/>
  <c r="VH62"/>
  <c r="VH71"/>
  <c r="VH90"/>
  <c r="VH107"/>
  <c r="VH114"/>
  <c r="VI2"/>
  <c r="VI106" s="1"/>
  <c r="VJ4" i="6"/>
  <c r="VK3"/>
  <c r="VG53" i="5"/>
  <c r="VH52"/>
  <c r="VH100"/>
  <c r="VG101"/>
  <c r="VH36"/>
  <c r="VG37"/>
  <c r="VG21"/>
  <c r="VH20"/>
  <c r="VG69"/>
  <c r="VH68"/>
  <c r="VH84"/>
  <c r="VG85"/>
  <c r="VJ4"/>
  <c r="VI5"/>
  <c r="VK2" i="2"/>
  <c r="VL3"/>
  <c r="VK4"/>
  <c r="VI32" i="5" l="1"/>
  <c r="VI81"/>
  <c r="VI73"/>
  <c r="VI16"/>
  <c r="VI54"/>
  <c r="VI94"/>
  <c r="VI72"/>
  <c r="VI23"/>
  <c r="VI38"/>
  <c r="VI6"/>
  <c r="VI28"/>
  <c r="VI93"/>
  <c r="VI96"/>
  <c r="VI97"/>
  <c r="VI76"/>
  <c r="VI33"/>
  <c r="VI11"/>
  <c r="VI26"/>
  <c r="VI108"/>
  <c r="VI50"/>
  <c r="VI66"/>
  <c r="VI18"/>
  <c r="VI41"/>
  <c r="VI102"/>
  <c r="VI46"/>
  <c r="VI75"/>
  <c r="VI14"/>
  <c r="VI113"/>
  <c r="VI89"/>
  <c r="VI29"/>
  <c r="VI65"/>
  <c r="VI110"/>
  <c r="VI22"/>
  <c r="VI34"/>
  <c r="VI49"/>
  <c r="VI82"/>
  <c r="VI103"/>
  <c r="VI13"/>
  <c r="VI39"/>
  <c r="VI59"/>
  <c r="VI64"/>
  <c r="VI24"/>
  <c r="VI78"/>
  <c r="VI27"/>
  <c r="VI57"/>
  <c r="VI98"/>
  <c r="VI60"/>
  <c r="VI47"/>
  <c r="VI9"/>
  <c r="VI44"/>
  <c r="VI80"/>
  <c r="VI17"/>
  <c r="VI43"/>
  <c r="VI63"/>
  <c r="VI71"/>
  <c r="VI91"/>
  <c r="VI111"/>
  <c r="VI15"/>
  <c r="VI30"/>
  <c r="VI61"/>
  <c r="VI79"/>
  <c r="VI70"/>
  <c r="VI58"/>
  <c r="VI48"/>
  <c r="VI105"/>
  <c r="VI56"/>
  <c r="VI8"/>
  <c r="VI55"/>
  <c r="VI87"/>
  <c r="VI45"/>
  <c r="VI7"/>
  <c r="VI112"/>
  <c r="VI42"/>
  <c r="VI86"/>
  <c r="VI10"/>
  <c r="VI25"/>
  <c r="VI40"/>
  <c r="VI74"/>
  <c r="VI90"/>
  <c r="VI107"/>
  <c r="VI12"/>
  <c r="VI31"/>
  <c r="VI62"/>
  <c r="VI77"/>
  <c r="VI114"/>
  <c r="VI92"/>
  <c r="VI88"/>
  <c r="VI104"/>
  <c r="VI95"/>
  <c r="VJ2"/>
  <c r="VJ105" s="1"/>
  <c r="VI109"/>
  <c r="VK4" i="6"/>
  <c r="VL3"/>
  <c r="VK4" i="5"/>
  <c r="VJ5"/>
  <c r="VI36"/>
  <c r="VH37"/>
  <c r="VI20"/>
  <c r="VH21"/>
  <c r="VI52"/>
  <c r="VH53"/>
  <c r="VI68"/>
  <c r="VH69"/>
  <c r="VI84"/>
  <c r="VH85"/>
  <c r="VI100"/>
  <c r="VH101"/>
  <c r="VL2" i="2"/>
  <c r="VM3"/>
  <c r="VL4"/>
  <c r="VJ113" i="5" l="1"/>
  <c r="VJ47"/>
  <c r="VJ90"/>
  <c r="VJ7"/>
  <c r="VJ40"/>
  <c r="VJ17"/>
  <c r="VJ29"/>
  <c r="VJ86"/>
  <c r="VJ58"/>
  <c r="VJ106"/>
  <c r="VJ9"/>
  <c r="VJ30"/>
  <c r="VJ24"/>
  <c r="VJ54"/>
  <c r="VJ8"/>
  <c r="VJ56"/>
  <c r="VJ94"/>
  <c r="VJ78"/>
  <c r="VJ59"/>
  <c r="VJ107"/>
  <c r="VJ75"/>
  <c r="VJ38"/>
  <c r="VJ10"/>
  <c r="VJ88"/>
  <c r="VJ44"/>
  <c r="VJ72"/>
  <c r="VJ13"/>
  <c r="VJ93"/>
  <c r="VJ82"/>
  <c r="VJ39"/>
  <c r="VJ70"/>
  <c r="VJ23"/>
  <c r="VJ61"/>
  <c r="VJ103"/>
  <c r="VJ33"/>
  <c r="VJ73"/>
  <c r="VJ110"/>
  <c r="VJ31"/>
  <c r="VJ80"/>
  <c r="VJ6"/>
  <c r="VJ22"/>
  <c r="VJ45"/>
  <c r="VJ71"/>
  <c r="VJ92"/>
  <c r="VJ11"/>
  <c r="VJ65"/>
  <c r="VJ79"/>
  <c r="VJ32"/>
  <c r="VJ112"/>
  <c r="VJ77"/>
  <c r="VJ49"/>
  <c r="VJ18"/>
  <c r="VJ48"/>
  <c r="VJ95"/>
  <c r="VJ97"/>
  <c r="VJ34"/>
  <c r="VJ27"/>
  <c r="VJ25"/>
  <c r="VJ55"/>
  <c r="VJ91"/>
  <c r="VJ28"/>
  <c r="VJ62"/>
  <c r="VJ102"/>
  <c r="VJ26"/>
  <c r="VJ66"/>
  <c r="VJ108"/>
  <c r="VJ16"/>
  <c r="VJ46"/>
  <c r="VJ57"/>
  <c r="VJ81"/>
  <c r="VJ111"/>
  <c r="VJ43"/>
  <c r="VJ87"/>
  <c r="VJ104"/>
  <c r="VJ14"/>
  <c r="VJ60"/>
  <c r="VJ63"/>
  <c r="VJ74"/>
  <c r="VJ96"/>
  <c r="VJ15"/>
  <c r="VJ41"/>
  <c r="VJ64"/>
  <c r="VJ89"/>
  <c r="VJ114"/>
  <c r="VJ12"/>
  <c r="VJ42"/>
  <c r="VJ50"/>
  <c r="VJ76"/>
  <c r="VJ98"/>
  <c r="VJ109"/>
  <c r="VK2"/>
  <c r="VK109" s="1"/>
  <c r="VL4" i="6"/>
  <c r="VM3"/>
  <c r="VI101" i="5"/>
  <c r="VJ100"/>
  <c r="VJ36"/>
  <c r="VI37"/>
  <c r="VI53"/>
  <c r="VJ52"/>
  <c r="VJ84"/>
  <c r="VI85"/>
  <c r="VJ68"/>
  <c r="VI69"/>
  <c r="VJ20"/>
  <c r="VI21"/>
  <c r="VL4"/>
  <c r="VK5"/>
  <c r="VM2" i="2"/>
  <c r="VN3"/>
  <c r="VM4"/>
  <c r="VK33" i="5" l="1"/>
  <c r="VK89"/>
  <c r="VK28"/>
  <c r="VK104"/>
  <c r="VK73"/>
  <c r="VK30"/>
  <c r="VK58"/>
  <c r="VK31"/>
  <c r="VK22"/>
  <c r="VK92"/>
  <c r="VK63"/>
  <c r="VK94"/>
  <c r="VK9"/>
  <c r="VK90"/>
  <c r="VK49"/>
  <c r="VK17"/>
  <c r="VK102"/>
  <c r="VK43"/>
  <c r="VK70"/>
  <c r="VK39"/>
  <c r="VK54"/>
  <c r="VK41"/>
  <c r="VK111"/>
  <c r="VK81"/>
  <c r="VK110"/>
  <c r="VK8"/>
  <c r="VK80"/>
  <c r="VK59"/>
  <c r="VK6"/>
  <c r="VK27"/>
  <c r="VK50"/>
  <c r="VK72"/>
  <c r="VK82"/>
  <c r="VK108"/>
  <c r="VK25"/>
  <c r="VK44"/>
  <c r="VK48"/>
  <c r="VK74"/>
  <c r="VK96"/>
  <c r="VK7"/>
  <c r="VK16"/>
  <c r="VK42"/>
  <c r="VK62"/>
  <c r="VK87"/>
  <c r="VK107"/>
  <c r="VK60"/>
  <c r="VK57"/>
  <c r="VK38"/>
  <c r="VK13"/>
  <c r="VK103"/>
  <c r="VK29"/>
  <c r="VK32"/>
  <c r="VK55"/>
  <c r="VK78"/>
  <c r="VK95"/>
  <c r="VK11"/>
  <c r="VK23"/>
  <c r="VK46"/>
  <c r="VK65"/>
  <c r="VK86"/>
  <c r="VK106"/>
  <c r="VK18"/>
  <c r="VK40"/>
  <c r="VK71"/>
  <c r="VK79"/>
  <c r="VK97"/>
  <c r="VK114"/>
  <c r="VL2"/>
  <c r="VL113" s="1"/>
  <c r="VK113"/>
  <c r="VK75"/>
  <c r="VK14"/>
  <c r="VK10"/>
  <c r="VK12"/>
  <c r="VK105"/>
  <c r="VK77"/>
  <c r="VK26"/>
  <c r="VK45"/>
  <c r="VK56"/>
  <c r="VK76"/>
  <c r="VK91"/>
  <c r="VK112"/>
  <c r="VK24"/>
  <c r="VK47"/>
  <c r="VK64"/>
  <c r="VK88"/>
  <c r="VK98"/>
  <c r="VK15"/>
  <c r="VK34"/>
  <c r="VK61"/>
  <c r="VK66"/>
  <c r="VK93"/>
  <c r="VN3" i="6"/>
  <c r="VM4"/>
  <c r="VJ85" i="5"/>
  <c r="VK84"/>
  <c r="VK52"/>
  <c r="VJ53"/>
  <c r="VJ37"/>
  <c r="VK36"/>
  <c r="VJ21"/>
  <c r="VK20"/>
  <c r="VK68"/>
  <c r="VJ69"/>
  <c r="VJ101"/>
  <c r="VK100"/>
  <c r="VM4"/>
  <c r="VL5"/>
  <c r="VN2" i="2"/>
  <c r="VO3"/>
  <c r="VN4"/>
  <c r="VL44" i="5" l="1"/>
  <c r="VL50"/>
  <c r="VL82"/>
  <c r="VL65"/>
  <c r="VL26"/>
  <c r="VL66"/>
  <c r="VL23"/>
  <c r="VL32"/>
  <c r="VL25"/>
  <c r="VL111"/>
  <c r="VL56"/>
  <c r="VL109"/>
  <c r="VL112"/>
  <c r="VL47"/>
  <c r="VL61"/>
  <c r="VL6"/>
  <c r="VL98"/>
  <c r="VL93"/>
  <c r="VL45"/>
  <c r="VL96"/>
  <c r="VL92"/>
  <c r="VL8"/>
  <c r="VL34"/>
  <c r="VL70"/>
  <c r="VL71"/>
  <c r="VL28"/>
  <c r="VL75"/>
  <c r="VL59"/>
  <c r="VL102"/>
  <c r="VL97"/>
  <c r="VL29"/>
  <c r="VL81"/>
  <c r="VL55"/>
  <c r="VL7"/>
  <c r="VL54"/>
  <c r="VL86"/>
  <c r="VL46"/>
  <c r="VL16"/>
  <c r="VL41"/>
  <c r="VL15"/>
  <c r="VL33"/>
  <c r="VL114"/>
  <c r="VL90"/>
  <c r="VL12"/>
  <c r="VL62"/>
  <c r="VL94"/>
  <c r="VL60"/>
  <c r="VL42"/>
  <c r="VL22"/>
  <c r="VL87"/>
  <c r="VL17"/>
  <c r="VL76"/>
  <c r="VL27"/>
  <c r="VL14"/>
  <c r="VL63"/>
  <c r="VL49"/>
  <c r="VL9"/>
  <c r="VL38"/>
  <c r="VL64"/>
  <c r="VL110"/>
  <c r="VL30"/>
  <c r="VL91"/>
  <c r="VL43"/>
  <c r="VL72"/>
  <c r="VL80"/>
  <c r="VL107"/>
  <c r="VL11"/>
  <c r="VL31"/>
  <c r="VL58"/>
  <c r="VL88"/>
  <c r="VL89"/>
  <c r="VL24"/>
  <c r="VL74"/>
  <c r="VL106"/>
  <c r="VL18"/>
  <c r="VL40"/>
  <c r="VL48"/>
  <c r="VL78"/>
  <c r="VL103"/>
  <c r="VL10"/>
  <c r="VL13"/>
  <c r="VL39"/>
  <c r="VL73"/>
  <c r="VL104"/>
  <c r="VL57"/>
  <c r="VL79"/>
  <c r="VL105"/>
  <c r="VL77"/>
  <c r="VL95"/>
  <c r="VL108"/>
  <c r="VM2"/>
  <c r="VM105" s="1"/>
  <c r="VN4" i="6"/>
  <c r="VO3"/>
  <c r="VL52" i="5"/>
  <c r="VK53"/>
  <c r="VK101"/>
  <c r="VL100"/>
  <c r="VL36"/>
  <c r="VK37"/>
  <c r="VK69"/>
  <c r="VL68"/>
  <c r="VK85"/>
  <c r="VL84"/>
  <c r="VN4"/>
  <c r="VM5"/>
  <c r="VL20"/>
  <c r="VK21"/>
  <c r="VO2" i="2"/>
  <c r="VP3"/>
  <c r="VO4"/>
  <c r="VM34" i="5" l="1"/>
  <c r="VM7"/>
  <c r="VM97"/>
  <c r="VM108"/>
  <c r="VM89"/>
  <c r="VM6"/>
  <c r="VM33"/>
  <c r="VM29"/>
  <c r="VM41"/>
  <c r="VM94"/>
  <c r="VM18"/>
  <c r="VM50"/>
  <c r="VM23"/>
  <c r="VM82"/>
  <c r="VM70"/>
  <c r="VM81"/>
  <c r="VM106"/>
  <c r="VM8"/>
  <c r="VM32"/>
  <c r="VM74"/>
  <c r="VM55"/>
  <c r="VM44"/>
  <c r="VM10"/>
  <c r="VM76"/>
  <c r="VM24"/>
  <c r="VM54"/>
  <c r="VM93"/>
  <c r="VM46"/>
  <c r="VM16"/>
  <c r="VM17"/>
  <c r="VM63"/>
  <c r="VM91"/>
  <c r="VM13"/>
  <c r="VM39"/>
  <c r="VM59"/>
  <c r="VM64"/>
  <c r="VM92"/>
  <c r="VM109"/>
  <c r="VM28"/>
  <c r="VM31"/>
  <c r="VM58"/>
  <c r="VM73"/>
  <c r="VM96"/>
  <c r="VM9"/>
  <c r="VM75"/>
  <c r="VM42"/>
  <c r="VM107"/>
  <c r="VM47"/>
  <c r="VM78"/>
  <c r="VM112"/>
  <c r="VM80"/>
  <c r="VM65"/>
  <c r="VM43"/>
  <c r="VM71"/>
  <c r="VM111"/>
  <c r="VM15"/>
  <c r="VM30"/>
  <c r="VM66"/>
  <c r="VM86"/>
  <c r="VM104"/>
  <c r="VM11"/>
  <c r="VM14"/>
  <c r="VM45"/>
  <c r="VM60"/>
  <c r="VM90"/>
  <c r="VM113"/>
  <c r="VM87"/>
  <c r="VM72"/>
  <c r="VM25"/>
  <c r="VM88"/>
  <c r="VM26"/>
  <c r="VM56"/>
  <c r="VM102"/>
  <c r="VM57"/>
  <c r="VM40"/>
  <c r="VM22"/>
  <c r="VM49"/>
  <c r="VM103"/>
  <c r="VM12"/>
  <c r="VM38"/>
  <c r="VM62"/>
  <c r="VM77"/>
  <c r="VM95"/>
  <c r="VM114"/>
  <c r="VM27"/>
  <c r="VM48"/>
  <c r="VM61"/>
  <c r="VM79"/>
  <c r="VM98"/>
  <c r="VN2"/>
  <c r="VN105" s="1"/>
  <c r="VM110"/>
  <c r="VO4" i="6"/>
  <c r="VP3"/>
  <c r="VO4" i="5"/>
  <c r="VN5"/>
  <c r="VM20"/>
  <c r="VL21"/>
  <c r="VL85"/>
  <c r="VM84"/>
  <c r="VM36"/>
  <c r="VL37"/>
  <c r="VM68"/>
  <c r="VL69"/>
  <c r="VM100"/>
  <c r="VL101"/>
  <c r="VM52"/>
  <c r="VL53"/>
  <c r="VP2" i="2"/>
  <c r="VQ3"/>
  <c r="VP4"/>
  <c r="VN22" i="5" l="1"/>
  <c r="VN89"/>
  <c r="VN31"/>
  <c r="VN87"/>
  <c r="VN75"/>
  <c r="VN64"/>
  <c r="VN61"/>
  <c r="VN73"/>
  <c r="VN46"/>
  <c r="VN33"/>
  <c r="VN26"/>
  <c r="VN106"/>
  <c r="VN41"/>
  <c r="VN56"/>
  <c r="VN32"/>
  <c r="VN11"/>
  <c r="VN9"/>
  <c r="VN112"/>
  <c r="VN15"/>
  <c r="VN107"/>
  <c r="VN66"/>
  <c r="VN88"/>
  <c r="VN77"/>
  <c r="VN24"/>
  <c r="VN17"/>
  <c r="VN63"/>
  <c r="VN95"/>
  <c r="VN23"/>
  <c r="VN50"/>
  <c r="VN103"/>
  <c r="VN44"/>
  <c r="VN72"/>
  <c r="VN111"/>
  <c r="VN12"/>
  <c r="VN42"/>
  <c r="VN58"/>
  <c r="VN76"/>
  <c r="VN98"/>
  <c r="VN7"/>
  <c r="VN27"/>
  <c r="VN34"/>
  <c r="VN57"/>
  <c r="VN82"/>
  <c r="VN113"/>
  <c r="VN49"/>
  <c r="VN81"/>
  <c r="VN108"/>
  <c r="VN6"/>
  <c r="VN45"/>
  <c r="VN90"/>
  <c r="VN25"/>
  <c r="VN48"/>
  <c r="VN91"/>
  <c r="VN16"/>
  <c r="VN62"/>
  <c r="VN104"/>
  <c r="VN13"/>
  <c r="VN43"/>
  <c r="VN59"/>
  <c r="VN74"/>
  <c r="VN96"/>
  <c r="VN114"/>
  <c r="VN28"/>
  <c r="VN38"/>
  <c r="VN54"/>
  <c r="VN80"/>
  <c r="VN102"/>
  <c r="VN10"/>
  <c r="VN71"/>
  <c r="VN94"/>
  <c r="VN47"/>
  <c r="VN78"/>
  <c r="VN8"/>
  <c r="VN30"/>
  <c r="VN86"/>
  <c r="VN18"/>
  <c r="VN70"/>
  <c r="VN92"/>
  <c r="VN14"/>
  <c r="VN40"/>
  <c r="VN60"/>
  <c r="VN65"/>
  <c r="VN93"/>
  <c r="VN109"/>
  <c r="VN29"/>
  <c r="VN39"/>
  <c r="VN55"/>
  <c r="VN79"/>
  <c r="VN97"/>
  <c r="VN110"/>
  <c r="VO2"/>
  <c r="VO110" s="1"/>
  <c r="VQ3" i="6"/>
  <c r="VP4"/>
  <c r="VM101" i="5"/>
  <c r="VN100"/>
  <c r="VN36"/>
  <c r="VM37"/>
  <c r="VM21"/>
  <c r="VN20"/>
  <c r="VP4"/>
  <c r="VO5"/>
  <c r="VM53"/>
  <c r="VN52"/>
  <c r="VM69"/>
  <c r="VN68"/>
  <c r="VN84"/>
  <c r="VM85"/>
  <c r="VQ2" i="2"/>
  <c r="VR3"/>
  <c r="VQ4"/>
  <c r="VO89" i="5" l="1"/>
  <c r="VO11"/>
  <c r="VO13"/>
  <c r="VO82"/>
  <c r="VO48"/>
  <c r="VO58"/>
  <c r="VO65"/>
  <c r="VO114"/>
  <c r="VO56"/>
  <c r="VO40"/>
  <c r="VO78"/>
  <c r="VO28"/>
  <c r="VO74"/>
  <c r="VO46"/>
  <c r="VO18"/>
  <c r="VO97"/>
  <c r="VO63"/>
  <c r="VO27"/>
  <c r="VO80"/>
  <c r="VO23"/>
  <c r="VO106"/>
  <c r="VO75"/>
  <c r="VO39"/>
  <c r="VO104"/>
  <c r="VO29"/>
  <c r="VO95"/>
  <c r="VO76"/>
  <c r="VO22"/>
  <c r="VO41"/>
  <c r="VO49"/>
  <c r="VO66"/>
  <c r="VO92"/>
  <c r="VO111"/>
  <c r="VO17"/>
  <c r="VO43"/>
  <c r="VO71"/>
  <c r="VO77"/>
  <c r="VO102"/>
  <c r="VO8"/>
  <c r="VO12"/>
  <c r="VO38"/>
  <c r="VO62"/>
  <c r="VO87"/>
  <c r="VO105"/>
  <c r="VP2"/>
  <c r="VP108" s="1"/>
  <c r="VO50"/>
  <c r="VO31"/>
  <c r="VO59"/>
  <c r="VO45"/>
  <c r="VO112"/>
  <c r="VO24"/>
  <c r="VO47"/>
  <c r="VO54"/>
  <c r="VO88"/>
  <c r="VO98"/>
  <c r="VO15"/>
  <c r="VO34"/>
  <c r="VO61"/>
  <c r="VO73"/>
  <c r="VO93"/>
  <c r="VO109"/>
  <c r="VO14"/>
  <c r="VO33"/>
  <c r="VO60"/>
  <c r="VO81"/>
  <c r="VO94"/>
  <c r="VO113"/>
  <c r="VO103"/>
  <c r="VO108"/>
  <c r="VO72"/>
  <c r="VO6"/>
  <c r="VO9"/>
  <c r="VO32"/>
  <c r="VO26"/>
  <c r="VO91"/>
  <c r="VO25"/>
  <c r="VO44"/>
  <c r="VO55"/>
  <c r="VO79"/>
  <c r="VO96"/>
  <c r="VO7"/>
  <c r="VO16"/>
  <c r="VO42"/>
  <c r="VO64"/>
  <c r="VO86"/>
  <c r="VO107"/>
  <c r="VO10"/>
  <c r="VO30"/>
  <c r="VO57"/>
  <c r="VO70"/>
  <c r="VO90"/>
  <c r="VR3" i="6"/>
  <c r="VQ4"/>
  <c r="VN69" i="5"/>
  <c r="VO68"/>
  <c r="VO20"/>
  <c r="VN21"/>
  <c r="VN85"/>
  <c r="VO84"/>
  <c r="VP5"/>
  <c r="VQ4"/>
  <c r="VN101"/>
  <c r="VO100"/>
  <c r="VN37"/>
  <c r="VO36"/>
  <c r="VO52"/>
  <c r="VN53"/>
  <c r="VR2" i="2"/>
  <c r="VS3"/>
  <c r="VR4"/>
  <c r="VP18" i="5" l="1"/>
  <c r="VP42"/>
  <c r="VP17"/>
  <c r="VP61"/>
  <c r="VP79"/>
  <c r="VP66"/>
  <c r="VP111"/>
  <c r="VP113"/>
  <c r="VP73"/>
  <c r="VP27"/>
  <c r="VP107"/>
  <c r="VP75"/>
  <c r="VP30"/>
  <c r="VP77"/>
  <c r="VP103"/>
  <c r="VP95"/>
  <c r="VP45"/>
  <c r="VP60"/>
  <c r="VP57"/>
  <c r="VP26"/>
  <c r="VP96"/>
  <c r="VP49"/>
  <c r="VQ2"/>
  <c r="VQ102" s="1"/>
  <c r="VP8"/>
  <c r="VP87"/>
  <c r="VP43"/>
  <c r="VP114"/>
  <c r="VP44"/>
  <c r="VP89"/>
  <c r="VP22"/>
  <c r="VP97"/>
  <c r="VP76"/>
  <c r="VP38"/>
  <c r="VP70"/>
  <c r="VP110"/>
  <c r="VP14"/>
  <c r="VP33"/>
  <c r="VP56"/>
  <c r="VP82"/>
  <c r="VP104"/>
  <c r="VP6"/>
  <c r="VP29"/>
  <c r="VP32"/>
  <c r="VP55"/>
  <c r="VP81"/>
  <c r="VP98"/>
  <c r="VP47"/>
  <c r="VP9"/>
  <c r="VP80"/>
  <c r="VP25"/>
  <c r="VP48"/>
  <c r="VP102"/>
  <c r="VP65"/>
  <c r="VP34"/>
  <c r="VP12"/>
  <c r="VP62"/>
  <c r="VP90"/>
  <c r="VP11"/>
  <c r="VP31"/>
  <c r="VP58"/>
  <c r="VP71"/>
  <c r="VP91"/>
  <c r="VP109"/>
  <c r="VP23"/>
  <c r="VP46"/>
  <c r="VP50"/>
  <c r="VP74"/>
  <c r="VP92"/>
  <c r="VP112"/>
  <c r="VP24"/>
  <c r="VP106"/>
  <c r="VP63"/>
  <c r="VP16"/>
  <c r="VP72"/>
  <c r="VP93"/>
  <c r="VP41"/>
  <c r="VP15"/>
  <c r="VP94"/>
  <c r="VP40"/>
  <c r="VP78"/>
  <c r="VP10"/>
  <c r="VP13"/>
  <c r="VP39"/>
  <c r="VP59"/>
  <c r="VP88"/>
  <c r="VP105"/>
  <c r="VP7"/>
  <c r="VP28"/>
  <c r="VP54"/>
  <c r="VP64"/>
  <c r="VP86"/>
  <c r="VS3" i="6"/>
  <c r="VR4"/>
  <c r="VP36" i="5"/>
  <c r="VO37"/>
  <c r="VQ5"/>
  <c r="VR4"/>
  <c r="VP20"/>
  <c r="VO21"/>
  <c r="VP84"/>
  <c r="VO85"/>
  <c r="VO69"/>
  <c r="VP68"/>
  <c r="VO53"/>
  <c r="VP52"/>
  <c r="VP100"/>
  <c r="VO101"/>
  <c r="VS2" i="2"/>
  <c r="VT3"/>
  <c r="VS4"/>
  <c r="VQ25" i="5" l="1"/>
  <c r="VQ64"/>
  <c r="VQ8"/>
  <c r="VQ87"/>
  <c r="VQ63"/>
  <c r="VQ74"/>
  <c r="VQ12"/>
  <c r="VQ32"/>
  <c r="VQ110"/>
  <c r="VQ79"/>
  <c r="VQ90"/>
  <c r="VQ95"/>
  <c r="VQ72"/>
  <c r="VQ54"/>
  <c r="VQ13"/>
  <c r="VQ107"/>
  <c r="VQ62"/>
  <c r="VQ55"/>
  <c r="VQ47"/>
  <c r="VQ24"/>
  <c r="VQ41"/>
  <c r="VQ111"/>
  <c r="VQ49"/>
  <c r="VQ16"/>
  <c r="VQ50"/>
  <c r="VQ94"/>
  <c r="VQ56"/>
  <c r="VQ34"/>
  <c r="VQ6"/>
  <c r="VQ33"/>
  <c r="VQ81"/>
  <c r="VQ11"/>
  <c r="VQ14"/>
  <c r="VQ48"/>
  <c r="VQ66"/>
  <c r="VQ89"/>
  <c r="VQ105"/>
  <c r="VQ9"/>
  <c r="VQ29"/>
  <c r="VQ44"/>
  <c r="VQ82"/>
  <c r="VQ22"/>
  <c r="VQ91"/>
  <c r="VQ59"/>
  <c r="VQ10"/>
  <c r="VQ40"/>
  <c r="VQ88"/>
  <c r="VQ43"/>
  <c r="VQ15"/>
  <c r="VQ109"/>
  <c r="VQ38"/>
  <c r="VQ73"/>
  <c r="VQ114"/>
  <c r="VQ27"/>
  <c r="VQ30"/>
  <c r="VQ61"/>
  <c r="VQ75"/>
  <c r="VQ98"/>
  <c r="VQ7"/>
  <c r="VQ26"/>
  <c r="VQ45"/>
  <c r="VQ65"/>
  <c r="VQ71"/>
  <c r="VQ39"/>
  <c r="VQ104"/>
  <c r="VQ42"/>
  <c r="VQ77"/>
  <c r="VQ17"/>
  <c r="VQ103"/>
  <c r="VQ92"/>
  <c r="VQ18"/>
  <c r="VQ70"/>
  <c r="VQ106"/>
  <c r="VQ28"/>
  <c r="VQ31"/>
  <c r="VQ58"/>
  <c r="VQ86"/>
  <c r="VQ96"/>
  <c r="VQ113"/>
  <c r="VQ23"/>
  <c r="VQ46"/>
  <c r="VQ57"/>
  <c r="VQ60"/>
  <c r="VQ76"/>
  <c r="VQ78"/>
  <c r="VQ80"/>
  <c r="VQ97"/>
  <c r="VQ112"/>
  <c r="VQ93"/>
  <c r="VQ108"/>
  <c r="VR2"/>
  <c r="VR10" s="1"/>
  <c r="VS4" i="6"/>
  <c r="VT3"/>
  <c r="VQ68" i="5"/>
  <c r="VP69"/>
  <c r="VQ20"/>
  <c r="VP21"/>
  <c r="VQ100"/>
  <c r="VP101"/>
  <c r="VQ84"/>
  <c r="VP85"/>
  <c r="VQ52"/>
  <c r="VP53"/>
  <c r="VS4"/>
  <c r="VR5"/>
  <c r="VQ36"/>
  <c r="VP37"/>
  <c r="VT2" i="2"/>
  <c r="VU3"/>
  <c r="VT4"/>
  <c r="VR112" i="5" l="1"/>
  <c r="VR98"/>
  <c r="VR12"/>
  <c r="VR46"/>
  <c r="VR22"/>
  <c r="VR42"/>
  <c r="VR24"/>
  <c r="VR71"/>
  <c r="VR75"/>
  <c r="VR11"/>
  <c r="VR80"/>
  <c r="VR94"/>
  <c r="VR66"/>
  <c r="VR32"/>
  <c r="VR87"/>
  <c r="VR62"/>
  <c r="VR54"/>
  <c r="VR106"/>
  <c r="VR56"/>
  <c r="VR33"/>
  <c r="VR88"/>
  <c r="VS2"/>
  <c r="VS98" s="1"/>
  <c r="VR30"/>
  <c r="VR86"/>
  <c r="VR18"/>
  <c r="VR48"/>
  <c r="VR92"/>
  <c r="VR9"/>
  <c r="VR15"/>
  <c r="VR41"/>
  <c r="VR64"/>
  <c r="VR82"/>
  <c r="VR107"/>
  <c r="VR26"/>
  <c r="VR73"/>
  <c r="VR108"/>
  <c r="VR47"/>
  <c r="VR78"/>
  <c r="VR29"/>
  <c r="VR39"/>
  <c r="VR59"/>
  <c r="VR79"/>
  <c r="VR97"/>
  <c r="VR113"/>
  <c r="VR57"/>
  <c r="VR103"/>
  <c r="VR44"/>
  <c r="VR72"/>
  <c r="VR111"/>
  <c r="VR13"/>
  <c r="VR43"/>
  <c r="VR63"/>
  <c r="VR74"/>
  <c r="VR96"/>
  <c r="VR114"/>
  <c r="VR49"/>
  <c r="VR81"/>
  <c r="VR17"/>
  <c r="VR70"/>
  <c r="VR95"/>
  <c r="VR27"/>
  <c r="VR34"/>
  <c r="VR61"/>
  <c r="VR90"/>
  <c r="VR105"/>
  <c r="VR8"/>
  <c r="VR110"/>
  <c r="VR23"/>
  <c r="VR25"/>
  <c r="VR55"/>
  <c r="VR91"/>
  <c r="VR16"/>
  <c r="VR50"/>
  <c r="VR104"/>
  <c r="VR14"/>
  <c r="VR40"/>
  <c r="VR60"/>
  <c r="VR65"/>
  <c r="VR93"/>
  <c r="VR109"/>
  <c r="VR31"/>
  <c r="VR77"/>
  <c r="VR7"/>
  <c r="VR45"/>
  <c r="VR89"/>
  <c r="VR28"/>
  <c r="VR38"/>
  <c r="VR58"/>
  <c r="VR76"/>
  <c r="VR102"/>
  <c r="VR6"/>
  <c r="VT4" i="6"/>
  <c r="VU3"/>
  <c r="VR84" i="5"/>
  <c r="VQ85"/>
  <c r="VR20"/>
  <c r="VQ21"/>
  <c r="VR36"/>
  <c r="VQ37"/>
  <c r="VT4"/>
  <c r="VS5"/>
  <c r="VQ53"/>
  <c r="VR52"/>
  <c r="VR100"/>
  <c r="VQ101"/>
  <c r="VQ69"/>
  <c r="VR68"/>
  <c r="VU2" i="2"/>
  <c r="VV3"/>
  <c r="VU4"/>
  <c r="VS102" i="5" l="1"/>
  <c r="VS13"/>
  <c r="VS14"/>
  <c r="VS25"/>
  <c r="VS31"/>
  <c r="VS86"/>
  <c r="VS63"/>
  <c r="VS94"/>
  <c r="VS28"/>
  <c r="VS104"/>
  <c r="VS81"/>
  <c r="VS17"/>
  <c r="VS10"/>
  <c r="VS103"/>
  <c r="VS80"/>
  <c r="VS48"/>
  <c r="VS87"/>
  <c r="VS40"/>
  <c r="VS59"/>
  <c r="VS54"/>
  <c r="VS44"/>
  <c r="VS16"/>
  <c r="VS97"/>
  <c r="VS33"/>
  <c r="VS105"/>
  <c r="VS34"/>
  <c r="VS70"/>
  <c r="VS109"/>
  <c r="VS60"/>
  <c r="VS12"/>
  <c r="VS113"/>
  <c r="VS30"/>
  <c r="VS72"/>
  <c r="VS110"/>
  <c r="VS27"/>
  <c r="VS50"/>
  <c r="VS65"/>
  <c r="VS89"/>
  <c r="VS108"/>
  <c r="VS24"/>
  <c r="VS47"/>
  <c r="VS73"/>
  <c r="VS88"/>
  <c r="VS62"/>
  <c r="VS6"/>
  <c r="VS75"/>
  <c r="VS15"/>
  <c r="VS61"/>
  <c r="VS93"/>
  <c r="VS18"/>
  <c r="VS107"/>
  <c r="VS58"/>
  <c r="VS8"/>
  <c r="VS57"/>
  <c r="VS90"/>
  <c r="VS29"/>
  <c r="VS32"/>
  <c r="VS55"/>
  <c r="VS74"/>
  <c r="VS95"/>
  <c r="VS22"/>
  <c r="VS41"/>
  <c r="VS64"/>
  <c r="VS66"/>
  <c r="VS92"/>
  <c r="VS42"/>
  <c r="VS114"/>
  <c r="VS56"/>
  <c r="VS7"/>
  <c r="VS43"/>
  <c r="VS77"/>
  <c r="VS9"/>
  <c r="VS79"/>
  <c r="VS38"/>
  <c r="VS11"/>
  <c r="VS39"/>
  <c r="VS78"/>
  <c r="VS26"/>
  <c r="VS45"/>
  <c r="VS49"/>
  <c r="VS76"/>
  <c r="VS91"/>
  <c r="VS112"/>
  <c r="VS23"/>
  <c r="VS46"/>
  <c r="VS71"/>
  <c r="VS82"/>
  <c r="VS111"/>
  <c r="VS96"/>
  <c r="VT2"/>
  <c r="VT10" s="1"/>
  <c r="VS106"/>
  <c r="VU4" i="6"/>
  <c r="VV3"/>
  <c r="VR101" i="5"/>
  <c r="VS100"/>
  <c r="VS68"/>
  <c r="VR69"/>
  <c r="VS52"/>
  <c r="VR53"/>
  <c r="VR21"/>
  <c r="VS20"/>
  <c r="VR37"/>
  <c r="VS36"/>
  <c r="VR85"/>
  <c r="VS84"/>
  <c r="VU4"/>
  <c r="VT5"/>
  <c r="VV2" i="2"/>
  <c r="VW3"/>
  <c r="VV4"/>
  <c r="VT112" i="5" l="1"/>
  <c r="VT89"/>
  <c r="VT28"/>
  <c r="VT97"/>
  <c r="VT98"/>
  <c r="VT108"/>
  <c r="VT103"/>
  <c r="VT29"/>
  <c r="VT66"/>
  <c r="VT18"/>
  <c r="VT27"/>
  <c r="VT22"/>
  <c r="VT82"/>
  <c r="VT88"/>
  <c r="VT74"/>
  <c r="VT40"/>
  <c r="VT56"/>
  <c r="VT46"/>
  <c r="VT72"/>
  <c r="VT60"/>
  <c r="VT30"/>
  <c r="VT81"/>
  <c r="VT65"/>
  <c r="VT26"/>
  <c r="VT49"/>
  <c r="VT96"/>
  <c r="VT23"/>
  <c r="VT92"/>
  <c r="VT42"/>
  <c r="VT111"/>
  <c r="VT47"/>
  <c r="VT87"/>
  <c r="VT15"/>
  <c r="VT34"/>
  <c r="VT61"/>
  <c r="VT76"/>
  <c r="VT94"/>
  <c r="VT114"/>
  <c r="VT31"/>
  <c r="VT58"/>
  <c r="VT78"/>
  <c r="VT113"/>
  <c r="VT48"/>
  <c r="VT44"/>
  <c r="VT9"/>
  <c r="VT54"/>
  <c r="VT86"/>
  <c r="VT7"/>
  <c r="VT70"/>
  <c r="VT16"/>
  <c r="VT93"/>
  <c r="VT41"/>
  <c r="VT75"/>
  <c r="VT12"/>
  <c r="VT38"/>
  <c r="VT62"/>
  <c r="VT71"/>
  <c r="VT90"/>
  <c r="VT110"/>
  <c r="VT13"/>
  <c r="VT39"/>
  <c r="VT64"/>
  <c r="VT104"/>
  <c r="VT32"/>
  <c r="VT25"/>
  <c r="VT102"/>
  <c r="VT45"/>
  <c r="VT79"/>
  <c r="VT11"/>
  <c r="VT50"/>
  <c r="VT8"/>
  <c r="VT73"/>
  <c r="VT24"/>
  <c r="VT63"/>
  <c r="VT106"/>
  <c r="VT17"/>
  <c r="VT43"/>
  <c r="VT59"/>
  <c r="VT80"/>
  <c r="VT107"/>
  <c r="VT14"/>
  <c r="VT33"/>
  <c r="VT55"/>
  <c r="VT91"/>
  <c r="VT57"/>
  <c r="VT77"/>
  <c r="VT95"/>
  <c r="VT109"/>
  <c r="VT105"/>
  <c r="VT6"/>
  <c r="VU2"/>
  <c r="VU10" s="1"/>
  <c r="VV4" i="6"/>
  <c r="VW3"/>
  <c r="VT52" i="5"/>
  <c r="VS53"/>
  <c r="VS101"/>
  <c r="VT100"/>
  <c r="VT36"/>
  <c r="VS37"/>
  <c r="VU5"/>
  <c r="VV4"/>
  <c r="VT68"/>
  <c r="VS69"/>
  <c r="VT84"/>
  <c r="VS85"/>
  <c r="VT20"/>
  <c r="VS21"/>
  <c r="VW2" i="2"/>
  <c r="VX3"/>
  <c r="VW4"/>
  <c r="VU75" i="5" l="1"/>
  <c r="VU64"/>
  <c r="VU25"/>
  <c r="VU77"/>
  <c r="VU78"/>
  <c r="VU109"/>
  <c r="VU24"/>
  <c r="VU93"/>
  <c r="VU114"/>
  <c r="VU44"/>
  <c r="VU55"/>
  <c r="VU38"/>
  <c r="VU8"/>
  <c r="VU90"/>
  <c r="VU39"/>
  <c r="VU66"/>
  <c r="VU32"/>
  <c r="VU47"/>
  <c r="VU112"/>
  <c r="VU96"/>
  <c r="VU65"/>
  <c r="VU34"/>
  <c r="VU79"/>
  <c r="VU28"/>
  <c r="VU31"/>
  <c r="VU54"/>
  <c r="VU87"/>
  <c r="VU23"/>
  <c r="VU46"/>
  <c r="VU50"/>
  <c r="VU76"/>
  <c r="VU97"/>
  <c r="VU9"/>
  <c r="VU40"/>
  <c r="VU88"/>
  <c r="VU60"/>
  <c r="VU105"/>
  <c r="VU17"/>
  <c r="VU43"/>
  <c r="VU63"/>
  <c r="VU71"/>
  <c r="VU91"/>
  <c r="VU61"/>
  <c r="VU33"/>
  <c r="VU74"/>
  <c r="VU108"/>
  <c r="VU29"/>
  <c r="VU48"/>
  <c r="VU72"/>
  <c r="VU80"/>
  <c r="VU110"/>
  <c r="VU18"/>
  <c r="VU70"/>
  <c r="VU106"/>
  <c r="VU81"/>
  <c r="VU6"/>
  <c r="VU22"/>
  <c r="VU41"/>
  <c r="VU49"/>
  <c r="VU82"/>
  <c r="VU103"/>
  <c r="VU15"/>
  <c r="VU104"/>
  <c r="VU14"/>
  <c r="VU13"/>
  <c r="VU59"/>
  <c r="VU92"/>
  <c r="VU27"/>
  <c r="VU30"/>
  <c r="VU57"/>
  <c r="VU98"/>
  <c r="VU26"/>
  <c r="VU45"/>
  <c r="VU56"/>
  <c r="VU89"/>
  <c r="VU102"/>
  <c r="VU12"/>
  <c r="VU58"/>
  <c r="VU95"/>
  <c r="VU73"/>
  <c r="VU113"/>
  <c r="VU16"/>
  <c r="VU42"/>
  <c r="VU62"/>
  <c r="VU86"/>
  <c r="VU94"/>
  <c r="VU107"/>
  <c r="VU11"/>
  <c r="VU111"/>
  <c r="VV2"/>
  <c r="VV10" s="1"/>
  <c r="VU7"/>
  <c r="VW4" i="6"/>
  <c r="VX3"/>
  <c r="VT101" i="5"/>
  <c r="VU100"/>
  <c r="VU20"/>
  <c r="VT21"/>
  <c r="VW4"/>
  <c r="VV5"/>
  <c r="VT37"/>
  <c r="VU36"/>
  <c r="VU68"/>
  <c r="VT69"/>
  <c r="VU84"/>
  <c r="VT85"/>
  <c r="VU52"/>
  <c r="VT53"/>
  <c r="VX2" i="2"/>
  <c r="VY3"/>
  <c r="VX4"/>
  <c r="VV110" i="5" l="1"/>
  <c r="VV65"/>
  <c r="VV33"/>
  <c r="VV46"/>
  <c r="VV91"/>
  <c r="VV17"/>
  <c r="VV88"/>
  <c r="VV59"/>
  <c r="VV49"/>
  <c r="VV95"/>
  <c r="VV28"/>
  <c r="VV62"/>
  <c r="VV102"/>
  <c r="VV31"/>
  <c r="VV78"/>
  <c r="VV18"/>
  <c r="VV47"/>
  <c r="VV74"/>
  <c r="VV34"/>
  <c r="VV30"/>
  <c r="VV70"/>
  <c r="VV56"/>
  <c r="VV90"/>
  <c r="VV26"/>
  <c r="VV66"/>
  <c r="VV108"/>
  <c r="VV22"/>
  <c r="VV50"/>
  <c r="VV11"/>
  <c r="VV25"/>
  <c r="VV41"/>
  <c r="VV38"/>
  <c r="VV77"/>
  <c r="VV24"/>
  <c r="VV58"/>
  <c r="VV94"/>
  <c r="VV16"/>
  <c r="VV54"/>
  <c r="VV104"/>
  <c r="VV82"/>
  <c r="VV9"/>
  <c r="VV98"/>
  <c r="VV6"/>
  <c r="VV86"/>
  <c r="VV15"/>
  <c r="VV89"/>
  <c r="VV87"/>
  <c r="VV29"/>
  <c r="VV97"/>
  <c r="VV55"/>
  <c r="VV12"/>
  <c r="VV64"/>
  <c r="VV7"/>
  <c r="VV42"/>
  <c r="VV76"/>
  <c r="VV107"/>
  <c r="VV8"/>
  <c r="VW2"/>
  <c r="VW104" s="1"/>
  <c r="VV44"/>
  <c r="VV48"/>
  <c r="VV73"/>
  <c r="VV92"/>
  <c r="VV111"/>
  <c r="VV39"/>
  <c r="VV79"/>
  <c r="VV113"/>
  <c r="VV32"/>
  <c r="VV75"/>
  <c r="VV112"/>
  <c r="VV13"/>
  <c r="VV43"/>
  <c r="VV63"/>
  <c r="VV80"/>
  <c r="VV96"/>
  <c r="VV114"/>
  <c r="VV45"/>
  <c r="VV71"/>
  <c r="VV81"/>
  <c r="VV106"/>
  <c r="VV27"/>
  <c r="VV61"/>
  <c r="VV105"/>
  <c r="VV23"/>
  <c r="VV57"/>
  <c r="VV103"/>
  <c r="VV14"/>
  <c r="VV40"/>
  <c r="VV60"/>
  <c r="VV72"/>
  <c r="VV93"/>
  <c r="VV109"/>
  <c r="VX4" i="6"/>
  <c r="VY3"/>
  <c r="VU69" i="5"/>
  <c r="VV68"/>
  <c r="VV20"/>
  <c r="VU21"/>
  <c r="VV52"/>
  <c r="VU53"/>
  <c r="VV36"/>
  <c r="VU37"/>
  <c r="VV100"/>
  <c r="VU101"/>
  <c r="VX4"/>
  <c r="VW5"/>
  <c r="VU85"/>
  <c r="VV84"/>
  <c r="VY2" i="2"/>
  <c r="VZ3"/>
  <c r="VY4"/>
  <c r="VW82" i="5" l="1"/>
  <c r="VW6"/>
  <c r="VW63"/>
  <c r="VW14"/>
  <c r="VW8"/>
  <c r="VW42"/>
  <c r="VW70"/>
  <c r="VW34"/>
  <c r="VW113"/>
  <c r="VW9"/>
  <c r="VW47"/>
  <c r="VW75"/>
  <c r="VW46"/>
  <c r="VW7"/>
  <c r="VW33"/>
  <c r="VW72"/>
  <c r="VW86"/>
  <c r="VW94"/>
  <c r="VW50"/>
  <c r="VW56"/>
  <c r="VW27"/>
  <c r="VW22"/>
  <c r="VW88"/>
  <c r="VW17"/>
  <c r="VW93"/>
  <c r="VW25"/>
  <c r="VW64"/>
  <c r="VW96"/>
  <c r="VW66"/>
  <c r="VW61"/>
  <c r="VW18"/>
  <c r="VW60"/>
  <c r="VW97"/>
  <c r="VW13"/>
  <c r="VW39"/>
  <c r="VW55"/>
  <c r="VW81"/>
  <c r="VW103"/>
  <c r="VW26"/>
  <c r="VW45"/>
  <c r="VW49"/>
  <c r="VW76"/>
  <c r="VW11"/>
  <c r="VW71"/>
  <c r="VW111"/>
  <c r="VW59"/>
  <c r="VW10"/>
  <c r="VW44"/>
  <c r="VW74"/>
  <c r="VW24"/>
  <c r="VW15"/>
  <c r="VW109"/>
  <c r="VW40"/>
  <c r="VW79"/>
  <c r="VW114"/>
  <c r="VW30"/>
  <c r="VW57"/>
  <c r="VW73"/>
  <c r="VW90"/>
  <c r="VW110"/>
  <c r="VW28"/>
  <c r="VW31"/>
  <c r="VW54"/>
  <c r="VW80"/>
  <c r="VW41"/>
  <c r="VW92"/>
  <c r="VW43"/>
  <c r="VW102"/>
  <c r="VW23"/>
  <c r="VW65"/>
  <c r="VW106"/>
  <c r="VW98"/>
  <c r="VW77"/>
  <c r="VW16"/>
  <c r="VW62"/>
  <c r="VW107"/>
  <c r="VW12"/>
  <c r="VW38"/>
  <c r="VW58"/>
  <c r="VW87"/>
  <c r="VW105"/>
  <c r="VW29"/>
  <c r="VW32"/>
  <c r="VW48"/>
  <c r="VW78"/>
  <c r="VW89"/>
  <c r="VW91"/>
  <c r="VW112"/>
  <c r="VW95"/>
  <c r="VX2"/>
  <c r="VX10" s="1"/>
  <c r="VW108"/>
  <c r="VY4" i="6"/>
  <c r="VZ3"/>
  <c r="VW36" i="5"/>
  <c r="VV37"/>
  <c r="VV21"/>
  <c r="VW20"/>
  <c r="VW68"/>
  <c r="VV69"/>
  <c r="VW84"/>
  <c r="VV85"/>
  <c r="VY4"/>
  <c r="VX5"/>
  <c r="VW100"/>
  <c r="VV101"/>
  <c r="VW52"/>
  <c r="VV53"/>
  <c r="VZ2" i="2"/>
  <c r="VZ4"/>
  <c r="WA3"/>
  <c r="VX13" i="5" l="1"/>
  <c r="VX45"/>
  <c r="VX93"/>
  <c r="VX16"/>
  <c r="VX7"/>
  <c r="VX32"/>
  <c r="VX64"/>
  <c r="VX63"/>
  <c r="VX9"/>
  <c r="VX42"/>
  <c r="VX111"/>
  <c r="VX86"/>
  <c r="VX79"/>
  <c r="VX81"/>
  <c r="VX70"/>
  <c r="VX49"/>
  <c r="VX105"/>
  <c r="VX50"/>
  <c r="VX38"/>
  <c r="VX14"/>
  <c r="VX91"/>
  <c r="VX28"/>
  <c r="VX108"/>
  <c r="VX30"/>
  <c r="VX77"/>
  <c r="VX113"/>
  <c r="VX104"/>
  <c r="VX60"/>
  <c r="VX23"/>
  <c r="VX57"/>
  <c r="VX92"/>
  <c r="VX22"/>
  <c r="VX41"/>
  <c r="VX56"/>
  <c r="VX76"/>
  <c r="VX97"/>
  <c r="VX12"/>
  <c r="VX34"/>
  <c r="VX65"/>
  <c r="VX58"/>
  <c r="VX11"/>
  <c r="VX66"/>
  <c r="VX27"/>
  <c r="VX61"/>
  <c r="VX95"/>
  <c r="VX72"/>
  <c r="VX26"/>
  <c r="VX96"/>
  <c r="VX46"/>
  <c r="VX74"/>
  <c r="VX112"/>
  <c r="VX24"/>
  <c r="VX47"/>
  <c r="VX73"/>
  <c r="VX87"/>
  <c r="VX106"/>
  <c r="VX17"/>
  <c r="VX62"/>
  <c r="VX103"/>
  <c r="VX33"/>
  <c r="VX109"/>
  <c r="VX54"/>
  <c r="VX8"/>
  <c r="VX39"/>
  <c r="VX88"/>
  <c r="VX31"/>
  <c r="VX6"/>
  <c r="VX75"/>
  <c r="VX29"/>
  <c r="VX59"/>
  <c r="VX98"/>
  <c r="VX25"/>
  <c r="VX44"/>
  <c r="VX55"/>
  <c r="VX89"/>
  <c r="VX102"/>
  <c r="VX15"/>
  <c r="VX43"/>
  <c r="VX82"/>
  <c r="VX71"/>
  <c r="VX94"/>
  <c r="VX18"/>
  <c r="VX40"/>
  <c r="VX48"/>
  <c r="VX78"/>
  <c r="VX80"/>
  <c r="VX114"/>
  <c r="VY2"/>
  <c r="VY10" s="1"/>
  <c r="VX90"/>
  <c r="VX110"/>
  <c r="VX107"/>
  <c r="WA3" i="6"/>
  <c r="VZ4"/>
  <c r="VW85" i="5"/>
  <c r="VX84"/>
  <c r="VX20"/>
  <c r="VW21"/>
  <c r="VW101"/>
  <c r="VX100"/>
  <c r="VW53"/>
  <c r="VX52"/>
  <c r="VZ4"/>
  <c r="VY5"/>
  <c r="VX68"/>
  <c r="VW69"/>
  <c r="VX36"/>
  <c r="VW37"/>
  <c r="WA2" i="2"/>
  <c r="WA4"/>
  <c r="WB3"/>
  <c r="VY60" i="5" l="1"/>
  <c r="VY76"/>
  <c r="VY17"/>
  <c r="VY39"/>
  <c r="VY64"/>
  <c r="VY109"/>
  <c r="VY13"/>
  <c r="VY92"/>
  <c r="VY87"/>
  <c r="VY38"/>
  <c r="VY59"/>
  <c r="VY14"/>
  <c r="VY47"/>
  <c r="VY45"/>
  <c r="VY91"/>
  <c r="VY25"/>
  <c r="VY74"/>
  <c r="VY107"/>
  <c r="VY18"/>
  <c r="VY33"/>
  <c r="VY70"/>
  <c r="VY81"/>
  <c r="VY106"/>
  <c r="VY27"/>
  <c r="VY46"/>
  <c r="VY57"/>
  <c r="VY89"/>
  <c r="VY11"/>
  <c r="VY90"/>
  <c r="VY29"/>
  <c r="VY78"/>
  <c r="VY16"/>
  <c r="VY66"/>
  <c r="VY94"/>
  <c r="VY15"/>
  <c r="VY30"/>
  <c r="VY61"/>
  <c r="VY79"/>
  <c r="VY104"/>
  <c r="VY28"/>
  <c r="VY48"/>
  <c r="VY58"/>
  <c r="VY73"/>
  <c r="VY108"/>
  <c r="VY63"/>
  <c r="VY24"/>
  <c r="VY65"/>
  <c r="VY8"/>
  <c r="VY40"/>
  <c r="VY88"/>
  <c r="VY12"/>
  <c r="VY31"/>
  <c r="VY62"/>
  <c r="VY77"/>
  <c r="VY95"/>
  <c r="VY114"/>
  <c r="VY32"/>
  <c r="VY55"/>
  <c r="VY72"/>
  <c r="VY105"/>
  <c r="VY34"/>
  <c r="VY9"/>
  <c r="VY44"/>
  <c r="VY54"/>
  <c r="VY80"/>
  <c r="VY75"/>
  <c r="VY98"/>
  <c r="VY6"/>
  <c r="VY43"/>
  <c r="VY71"/>
  <c r="VY111"/>
  <c r="VY26"/>
  <c r="VY41"/>
  <c r="VY56"/>
  <c r="VY82"/>
  <c r="VY96"/>
  <c r="VY113"/>
  <c r="VY22"/>
  <c r="VY49"/>
  <c r="VY103"/>
  <c r="VY23"/>
  <c r="VY42"/>
  <c r="VY50"/>
  <c r="VY86"/>
  <c r="VY97"/>
  <c r="VY93"/>
  <c r="VY7"/>
  <c r="VY102"/>
  <c r="VZ2"/>
  <c r="VZ10" s="1"/>
  <c r="VY112"/>
  <c r="VY110"/>
  <c r="WA4" i="6"/>
  <c r="WB3"/>
  <c r="VY52" i="5"/>
  <c r="VX53"/>
  <c r="VY36"/>
  <c r="VX37"/>
  <c r="VX21"/>
  <c r="VY20"/>
  <c r="VX101"/>
  <c r="VY100"/>
  <c r="VY84"/>
  <c r="VX85"/>
  <c r="VY68"/>
  <c r="VX69"/>
  <c r="WA4"/>
  <c r="VZ5"/>
  <c r="WB2" i="2"/>
  <c r="WC3"/>
  <c r="WB4"/>
  <c r="VZ25" i="5" l="1"/>
  <c r="VZ74"/>
  <c r="VZ114"/>
  <c r="VZ32"/>
  <c r="VZ43"/>
  <c r="VZ112"/>
  <c r="VZ90"/>
  <c r="VZ34"/>
  <c r="VZ91"/>
  <c r="VZ55"/>
  <c r="VZ89"/>
  <c r="VZ12"/>
  <c r="VZ98"/>
  <c r="VZ75"/>
  <c r="VZ50"/>
  <c r="VZ77"/>
  <c r="VZ38"/>
  <c r="VZ22"/>
  <c r="VZ6"/>
  <c r="VZ71"/>
  <c r="VZ45"/>
  <c r="VZ64"/>
  <c r="VZ39"/>
  <c r="VZ113"/>
  <c r="VZ49"/>
  <c r="VZ81"/>
  <c r="VZ14"/>
  <c r="VZ93"/>
  <c r="VZ73"/>
  <c r="VZ16"/>
  <c r="VZ57"/>
  <c r="VZ104"/>
  <c r="VZ8"/>
  <c r="VZ13"/>
  <c r="VZ63"/>
  <c r="VZ96"/>
  <c r="VZ27"/>
  <c r="VZ70"/>
  <c r="VZ107"/>
  <c r="VZ23"/>
  <c r="VZ30"/>
  <c r="VZ61"/>
  <c r="VZ86"/>
  <c r="VZ103"/>
  <c r="VZ9"/>
  <c r="VZ42"/>
  <c r="VZ76"/>
  <c r="VZ28"/>
  <c r="VZ62"/>
  <c r="VZ102"/>
  <c r="VZ17"/>
  <c r="VZ47"/>
  <c r="VZ54"/>
  <c r="VZ78"/>
  <c r="VZ95"/>
  <c r="VZ11"/>
  <c r="WA2"/>
  <c r="WA110" s="1"/>
  <c r="VZ106"/>
  <c r="VZ15"/>
  <c r="VZ105"/>
  <c r="VZ79"/>
  <c r="VZ26"/>
  <c r="VZ66"/>
  <c r="VZ108"/>
  <c r="VZ60"/>
  <c r="VZ33"/>
  <c r="VZ110"/>
  <c r="VZ46"/>
  <c r="VZ87"/>
  <c r="VZ41"/>
  <c r="VZ82"/>
  <c r="VZ29"/>
  <c r="VZ59"/>
  <c r="VZ97"/>
  <c r="VZ24"/>
  <c r="VZ31"/>
  <c r="VZ58"/>
  <c r="VZ80"/>
  <c r="VZ94"/>
  <c r="VZ7"/>
  <c r="VZ40"/>
  <c r="VZ65"/>
  <c r="VZ109"/>
  <c r="VZ56"/>
  <c r="VZ88"/>
  <c r="VZ18"/>
  <c r="VZ44"/>
  <c r="VZ48"/>
  <c r="VZ72"/>
  <c r="VZ92"/>
  <c r="VZ111"/>
  <c r="WB4" i="6"/>
  <c r="WC3"/>
  <c r="WB4" i="5"/>
  <c r="WA5"/>
  <c r="VZ36"/>
  <c r="VY37"/>
  <c r="VY69"/>
  <c r="VZ68"/>
  <c r="VZ84"/>
  <c r="VY85"/>
  <c r="VY101"/>
  <c r="VZ100"/>
  <c r="VZ20"/>
  <c r="VY21"/>
  <c r="VY53"/>
  <c r="VZ52"/>
  <c r="WC2" i="2"/>
  <c r="WC4"/>
  <c r="WD3"/>
  <c r="WA89" i="5" l="1"/>
  <c r="WA39"/>
  <c r="WA62"/>
  <c r="WA96"/>
  <c r="WA88"/>
  <c r="WA45"/>
  <c r="WA46"/>
  <c r="WA9"/>
  <c r="WA86"/>
  <c r="WA59"/>
  <c r="WA23"/>
  <c r="WA112"/>
  <c r="WA47"/>
  <c r="WA42"/>
  <c r="WA13"/>
  <c r="WA103"/>
  <c r="WA55"/>
  <c r="WA76"/>
  <c r="WA6"/>
  <c r="WA16"/>
  <c r="WA107"/>
  <c r="WA77"/>
  <c r="WA7"/>
  <c r="WA78"/>
  <c r="WA44"/>
  <c r="WA106"/>
  <c r="WA31"/>
  <c r="WA80"/>
  <c r="WA29"/>
  <c r="WA108"/>
  <c r="WA65"/>
  <c r="WA22"/>
  <c r="WA49"/>
  <c r="WA92"/>
  <c r="WA15"/>
  <c r="WA34"/>
  <c r="WA61"/>
  <c r="WA66"/>
  <c r="WA93"/>
  <c r="WA109"/>
  <c r="WA12"/>
  <c r="WA38"/>
  <c r="WA58"/>
  <c r="WA87"/>
  <c r="WA105"/>
  <c r="WA50"/>
  <c r="WA8"/>
  <c r="WA74"/>
  <c r="WA28"/>
  <c r="WA54"/>
  <c r="WA104"/>
  <c r="WA72"/>
  <c r="WA25"/>
  <c r="WA10"/>
  <c r="WA41"/>
  <c r="WA73"/>
  <c r="WA111"/>
  <c r="WA17"/>
  <c r="WA43"/>
  <c r="WA63"/>
  <c r="WA81"/>
  <c r="WA102"/>
  <c r="WA14"/>
  <c r="WA33"/>
  <c r="WA60"/>
  <c r="WA75"/>
  <c r="WA94"/>
  <c r="WA113"/>
  <c r="WA27"/>
  <c r="WA95"/>
  <c r="WA48"/>
  <c r="WA26"/>
  <c r="WA56"/>
  <c r="WA91"/>
  <c r="WA32"/>
  <c r="WA11"/>
  <c r="WA82"/>
  <c r="WA24"/>
  <c r="WA64"/>
  <c r="WA98"/>
  <c r="WA18"/>
  <c r="WA40"/>
  <c r="WA71"/>
  <c r="WA79"/>
  <c r="WA97"/>
  <c r="WA114"/>
  <c r="WA30"/>
  <c r="WA57"/>
  <c r="WA70"/>
  <c r="WA90"/>
  <c r="WB2"/>
  <c r="WB10" s="1"/>
  <c r="WD3" i="6"/>
  <c r="WC4"/>
  <c r="WC4" i="5"/>
  <c r="WB5"/>
  <c r="VZ21"/>
  <c r="WA20"/>
  <c r="WA52"/>
  <c r="VZ53"/>
  <c r="WA100"/>
  <c r="VZ101"/>
  <c r="WA68"/>
  <c r="VZ69"/>
  <c r="VZ37"/>
  <c r="WA36"/>
  <c r="VZ85"/>
  <c r="WA84"/>
  <c r="WD2" i="2"/>
  <c r="WE3"/>
  <c r="WD4"/>
  <c r="WB113" i="5" l="1"/>
  <c r="WB33"/>
  <c r="WB18"/>
  <c r="WB104"/>
  <c r="WB76"/>
  <c r="WB30"/>
  <c r="WB74"/>
  <c r="WB9"/>
  <c r="WB103"/>
  <c r="WB22"/>
  <c r="WB39"/>
  <c r="WB63"/>
  <c r="WB32"/>
  <c r="WB60"/>
  <c r="WB6"/>
  <c r="WB81"/>
  <c r="WB61"/>
  <c r="WB13"/>
  <c r="WB95"/>
  <c r="WB12"/>
  <c r="WB62"/>
  <c r="WB90"/>
  <c r="WB43"/>
  <c r="WB27"/>
  <c r="WB105"/>
  <c r="WB31"/>
  <c r="WB91"/>
  <c r="WB45"/>
  <c r="WB75"/>
  <c r="WB16"/>
  <c r="WB65"/>
  <c r="WB111"/>
  <c r="WB34"/>
  <c r="WB107"/>
  <c r="WB88"/>
  <c r="WB7"/>
  <c r="WB40"/>
  <c r="WB78"/>
  <c r="WB17"/>
  <c r="WB114"/>
  <c r="WB77"/>
  <c r="WB14"/>
  <c r="WB56"/>
  <c r="WB29"/>
  <c r="WB55"/>
  <c r="WB98"/>
  <c r="WB41"/>
  <c r="WB82"/>
  <c r="WB15"/>
  <c r="WB94"/>
  <c r="WB59"/>
  <c r="WB11"/>
  <c r="WB38"/>
  <c r="WB64"/>
  <c r="WB110"/>
  <c r="WB80"/>
  <c r="WB57"/>
  <c r="WB8"/>
  <c r="WB58"/>
  <c r="WB26"/>
  <c r="WB49"/>
  <c r="WB96"/>
  <c r="WB42"/>
  <c r="WB71"/>
  <c r="WB97"/>
  <c r="WB93"/>
  <c r="WC2"/>
  <c r="WC10" s="1"/>
  <c r="WB79"/>
  <c r="WB23"/>
  <c r="WB46"/>
  <c r="WB50"/>
  <c r="WB70"/>
  <c r="WB92"/>
  <c r="WB112"/>
  <c r="WB24"/>
  <c r="WB47"/>
  <c r="WB72"/>
  <c r="WB87"/>
  <c r="WB106"/>
  <c r="WB73"/>
  <c r="WB108"/>
  <c r="WB28"/>
  <c r="WB54"/>
  <c r="WB66"/>
  <c r="WB86"/>
  <c r="WB109"/>
  <c r="WB25"/>
  <c r="WB44"/>
  <c r="WB48"/>
  <c r="WB89"/>
  <c r="WB102"/>
  <c r="WE3" i="6"/>
  <c r="WD4"/>
  <c r="WB68" i="5"/>
  <c r="WA69"/>
  <c r="WB52"/>
  <c r="WA53"/>
  <c r="WA85"/>
  <c r="WB84"/>
  <c r="WB36"/>
  <c r="WA37"/>
  <c r="WB20"/>
  <c r="WA21"/>
  <c r="WB100"/>
  <c r="WA101"/>
  <c r="WD4"/>
  <c r="WC5"/>
  <c r="WE2" i="2"/>
  <c r="WE4"/>
  <c r="WF3"/>
  <c r="WC47" i="5" l="1"/>
  <c r="WC109"/>
  <c r="WC13"/>
  <c r="WC34"/>
  <c r="WC22"/>
  <c r="WC103"/>
  <c r="WC92"/>
  <c r="WC87"/>
  <c r="WC112"/>
  <c r="WC82"/>
  <c r="WC64"/>
  <c r="WC32"/>
  <c r="WC78"/>
  <c r="WC49"/>
  <c r="WC39"/>
  <c r="WC108"/>
  <c r="WC72"/>
  <c r="WC74"/>
  <c r="WC59"/>
  <c r="WC29"/>
  <c r="WC55"/>
  <c r="WC110"/>
  <c r="WD2"/>
  <c r="WD10" s="1"/>
  <c r="WC26"/>
  <c r="WC56"/>
  <c r="WC102"/>
  <c r="WC16"/>
  <c r="WC42"/>
  <c r="WC50"/>
  <c r="WC76"/>
  <c r="WC94"/>
  <c r="WC9"/>
  <c r="WC18"/>
  <c r="WC33"/>
  <c r="WC70"/>
  <c r="WC88"/>
  <c r="WC106"/>
  <c r="WC23"/>
  <c r="WC57"/>
  <c r="WC97"/>
  <c r="WC14"/>
  <c r="WC45"/>
  <c r="WC60"/>
  <c r="WC81"/>
  <c r="WC105"/>
  <c r="WC11"/>
  <c r="WC24"/>
  <c r="WC54"/>
  <c r="WC93"/>
  <c r="WC17"/>
  <c r="WC43"/>
  <c r="WC63"/>
  <c r="WC71"/>
  <c r="WC91"/>
  <c r="WC111"/>
  <c r="WC15"/>
  <c r="WC30"/>
  <c r="WC66"/>
  <c r="WC86"/>
  <c r="WC104"/>
  <c r="WC7"/>
  <c r="WC44"/>
  <c r="WC80"/>
  <c r="WC27"/>
  <c r="WC48"/>
  <c r="WC61"/>
  <c r="WC79"/>
  <c r="WC98"/>
  <c r="WC6"/>
  <c r="WC41"/>
  <c r="WC89"/>
  <c r="WC8"/>
  <c r="WC25"/>
  <c r="WC40"/>
  <c r="WC65"/>
  <c r="WC90"/>
  <c r="WC107"/>
  <c r="WC12"/>
  <c r="WC38"/>
  <c r="WC62"/>
  <c r="WC77"/>
  <c r="WC95"/>
  <c r="WC114"/>
  <c r="WC46"/>
  <c r="WC75"/>
  <c r="WC28"/>
  <c r="WC31"/>
  <c r="WC58"/>
  <c r="WC73"/>
  <c r="WC96"/>
  <c r="WC113"/>
  <c r="WE4" i="6"/>
  <c r="WF3"/>
  <c r="WD5" i="5"/>
  <c r="WE4"/>
  <c r="WC20"/>
  <c r="WB21"/>
  <c r="WB53"/>
  <c r="WC52"/>
  <c r="WC36"/>
  <c r="WB37"/>
  <c r="WB101"/>
  <c r="WC100"/>
  <c r="WC84"/>
  <c r="WB85"/>
  <c r="WC68"/>
  <c r="WB69"/>
  <c r="WF2" i="2"/>
  <c r="WF4"/>
  <c r="WG3"/>
  <c r="WD27" i="5" l="1"/>
  <c r="WD105"/>
  <c r="WD111"/>
  <c r="WD30"/>
  <c r="WD15"/>
  <c r="WD12"/>
  <c r="WD34"/>
  <c r="WD17"/>
  <c r="WD61"/>
  <c r="WD50"/>
  <c r="WD72"/>
  <c r="WD98"/>
  <c r="WD82"/>
  <c r="WD95"/>
  <c r="WD23"/>
  <c r="WD103"/>
  <c r="WD44"/>
  <c r="WD58"/>
  <c r="WD57"/>
  <c r="WD59"/>
  <c r="WD107"/>
  <c r="WD86"/>
  <c r="WD16"/>
  <c r="WD62"/>
  <c r="WD104"/>
  <c r="WD14"/>
  <c r="WD60"/>
  <c r="WD93"/>
  <c r="WD28"/>
  <c r="WD38"/>
  <c r="WD54"/>
  <c r="WD80"/>
  <c r="WD102"/>
  <c r="WD6"/>
  <c r="WD45"/>
  <c r="WD81"/>
  <c r="WD13"/>
  <c r="WD55"/>
  <c r="WD96"/>
  <c r="WD24"/>
  <c r="WD31"/>
  <c r="WD63"/>
  <c r="WD77"/>
  <c r="WD94"/>
  <c r="WD7"/>
  <c r="WE2"/>
  <c r="WE107" s="1"/>
  <c r="WD18"/>
  <c r="WD70"/>
  <c r="WD92"/>
  <c r="WD9"/>
  <c r="WD42"/>
  <c r="WD76"/>
  <c r="WD29"/>
  <c r="WD39"/>
  <c r="WD48"/>
  <c r="WD79"/>
  <c r="WD97"/>
  <c r="WD113"/>
  <c r="WD47"/>
  <c r="WD78"/>
  <c r="WD8"/>
  <c r="WD41"/>
  <c r="WD89"/>
  <c r="WD25"/>
  <c r="WD32"/>
  <c r="WD73"/>
  <c r="WD75"/>
  <c r="WD91"/>
  <c r="WD112"/>
  <c r="WD46"/>
  <c r="WD87"/>
  <c r="WD11"/>
  <c r="WD40"/>
  <c r="WD65"/>
  <c r="WD109"/>
  <c r="WD33"/>
  <c r="WD56"/>
  <c r="WD66"/>
  <c r="WD90"/>
  <c r="WD110"/>
  <c r="WD22"/>
  <c r="WD64"/>
  <c r="WD106"/>
  <c r="WD43"/>
  <c r="WD74"/>
  <c r="WD114"/>
  <c r="WD26"/>
  <c r="WD49"/>
  <c r="WD71"/>
  <c r="WD88"/>
  <c r="WD108"/>
  <c r="WF4" i="6"/>
  <c r="WG3"/>
  <c r="WD68" i="5"/>
  <c r="WC69"/>
  <c r="WE5"/>
  <c r="WF4"/>
  <c r="WD84"/>
  <c r="WC85"/>
  <c r="WD36"/>
  <c r="WC37"/>
  <c r="WD20"/>
  <c r="WC21"/>
  <c r="WD100"/>
  <c r="WC101"/>
  <c r="WD52"/>
  <c r="WC53"/>
  <c r="WG2" i="2"/>
  <c r="WG4"/>
  <c r="WH3"/>
  <c r="WE8" i="5" l="1"/>
  <c r="WE7"/>
  <c r="WE92"/>
  <c r="WE22"/>
  <c r="WE38"/>
  <c r="WE57"/>
  <c r="WE76"/>
  <c r="WE41"/>
  <c r="WE111"/>
  <c r="WE80"/>
  <c r="WE33"/>
  <c r="WE74"/>
  <c r="WE66"/>
  <c r="WE43"/>
  <c r="WE113"/>
  <c r="WE90"/>
  <c r="WE32"/>
  <c r="WE49"/>
  <c r="WE17"/>
  <c r="WE102"/>
  <c r="WE77"/>
  <c r="WE71"/>
  <c r="WE12"/>
  <c r="WE94"/>
  <c r="WE58"/>
  <c r="WE11"/>
  <c r="WE39"/>
  <c r="WE78"/>
  <c r="WE10"/>
  <c r="WE105"/>
  <c r="WE56"/>
  <c r="WE27"/>
  <c r="WE72"/>
  <c r="WE108"/>
  <c r="WE23"/>
  <c r="WE46"/>
  <c r="WE65"/>
  <c r="WE82"/>
  <c r="WE106"/>
  <c r="WE18"/>
  <c r="WE40"/>
  <c r="WE48"/>
  <c r="WE75"/>
  <c r="WE97"/>
  <c r="WE114"/>
  <c r="WE14"/>
  <c r="WE87"/>
  <c r="WE31"/>
  <c r="WE112"/>
  <c r="WE30"/>
  <c r="WE70"/>
  <c r="WE110"/>
  <c r="WE81"/>
  <c r="WE45"/>
  <c r="WE29"/>
  <c r="WE59"/>
  <c r="WE95"/>
  <c r="WE24"/>
  <c r="WE47"/>
  <c r="WE54"/>
  <c r="WE88"/>
  <c r="WE98"/>
  <c r="WE15"/>
  <c r="WE34"/>
  <c r="WE61"/>
  <c r="WE73"/>
  <c r="WE93"/>
  <c r="WE109"/>
  <c r="WE6"/>
  <c r="WE62"/>
  <c r="WE28"/>
  <c r="WE91"/>
  <c r="WE13"/>
  <c r="WE63"/>
  <c r="WE103"/>
  <c r="WE60"/>
  <c r="WE26"/>
  <c r="WE104"/>
  <c r="WE50"/>
  <c r="WE89"/>
  <c r="WE25"/>
  <c r="WE44"/>
  <c r="WE55"/>
  <c r="WE79"/>
  <c r="WE96"/>
  <c r="WE9"/>
  <c r="WE16"/>
  <c r="WE42"/>
  <c r="WE64"/>
  <c r="WE86"/>
  <c r="WF2"/>
  <c r="WF10" s="1"/>
  <c r="WH3" i="6"/>
  <c r="WG4"/>
  <c r="WD101" i="5"/>
  <c r="WE100"/>
  <c r="WD37"/>
  <c r="WE36"/>
  <c r="WD53"/>
  <c r="WE52"/>
  <c r="WF5"/>
  <c r="WG4"/>
  <c r="WD21"/>
  <c r="WE20"/>
  <c r="WD85"/>
  <c r="WE84"/>
  <c r="WE68"/>
  <c r="WD69"/>
  <c r="WH2" i="2"/>
  <c r="WH4"/>
  <c r="WI3"/>
  <c r="WF65" i="5" l="1"/>
  <c r="WF11"/>
  <c r="WF109"/>
  <c r="WF42"/>
  <c r="WF31"/>
  <c r="WF62"/>
  <c r="WF48"/>
  <c r="WF76"/>
  <c r="WF71"/>
  <c r="WF45"/>
  <c r="WF102"/>
  <c r="WF97"/>
  <c r="WF34"/>
  <c r="WF58"/>
  <c r="WF26"/>
  <c r="WF22"/>
  <c r="WF40"/>
  <c r="WF114"/>
  <c r="WF91"/>
  <c r="WF49"/>
  <c r="WF16"/>
  <c r="WF38"/>
  <c r="WF47"/>
  <c r="WF87"/>
  <c r="WF44"/>
  <c r="WF18"/>
  <c r="WF103"/>
  <c r="WF17"/>
  <c r="WF63"/>
  <c r="WF107"/>
  <c r="WF13"/>
  <c r="WF39"/>
  <c r="WF59"/>
  <c r="WF88"/>
  <c r="WF105"/>
  <c r="WF23"/>
  <c r="WF46"/>
  <c r="WF50"/>
  <c r="WF86"/>
  <c r="WF89"/>
  <c r="WF110"/>
  <c r="WF8"/>
  <c r="WF73"/>
  <c r="WF12"/>
  <c r="WF90"/>
  <c r="WF41"/>
  <c r="WF75"/>
  <c r="WF25"/>
  <c r="WF111"/>
  <c r="WF78"/>
  <c r="WF15"/>
  <c r="WF61"/>
  <c r="WF94"/>
  <c r="WF14"/>
  <c r="WF33"/>
  <c r="WF56"/>
  <c r="WF82"/>
  <c r="WF104"/>
  <c r="WF6"/>
  <c r="WF28"/>
  <c r="WF54"/>
  <c r="WF64"/>
  <c r="WF72"/>
  <c r="WF9"/>
  <c r="WF70"/>
  <c r="WF24"/>
  <c r="WF66"/>
  <c r="WF106"/>
  <c r="WF93"/>
  <c r="WF60"/>
  <c r="WF7"/>
  <c r="WF43"/>
  <c r="WF80"/>
  <c r="WF27"/>
  <c r="WF30"/>
  <c r="WF57"/>
  <c r="WF77"/>
  <c r="WF95"/>
  <c r="WF113"/>
  <c r="WF29"/>
  <c r="WF32"/>
  <c r="WF55"/>
  <c r="WF81"/>
  <c r="WF112"/>
  <c r="WF79"/>
  <c r="WF96"/>
  <c r="WF74"/>
  <c r="WF92"/>
  <c r="WG2"/>
  <c r="WG10" s="1"/>
  <c r="WF108"/>
  <c r="WF98"/>
  <c r="WI3" i="6"/>
  <c r="WH4"/>
  <c r="WF36" i="5"/>
  <c r="WE37"/>
  <c r="WF52"/>
  <c r="WE53"/>
  <c r="WE101"/>
  <c r="WF100"/>
  <c r="WF84"/>
  <c r="WE85"/>
  <c r="WF68"/>
  <c r="WE69"/>
  <c r="WF20"/>
  <c r="WE21"/>
  <c r="WH4"/>
  <c r="WG5"/>
  <c r="WI2" i="2"/>
  <c r="WI4"/>
  <c r="WJ3"/>
  <c r="WG97" i="5" l="1"/>
  <c r="WG12"/>
  <c r="WG57"/>
  <c r="WG23"/>
  <c r="WG107"/>
  <c r="WG55"/>
  <c r="WG25"/>
  <c r="WG46"/>
  <c r="WG8"/>
  <c r="WG80"/>
  <c r="WG113"/>
  <c r="WG88"/>
  <c r="WG74"/>
  <c r="WG86"/>
  <c r="WG62"/>
  <c r="WG92"/>
  <c r="WG76"/>
  <c r="WG40"/>
  <c r="WG31"/>
  <c r="WG38"/>
  <c r="WG32"/>
  <c r="WG72"/>
  <c r="WG110"/>
  <c r="WG29"/>
  <c r="WG44"/>
  <c r="WG65"/>
  <c r="WG87"/>
  <c r="WG108"/>
  <c r="WG16"/>
  <c r="WG42"/>
  <c r="WG50"/>
  <c r="WG77"/>
  <c r="WG94"/>
  <c r="WG28"/>
  <c r="WG58"/>
  <c r="WG96"/>
  <c r="WG9"/>
  <c r="WG18"/>
  <c r="WG33"/>
  <c r="WG64"/>
  <c r="WG95"/>
  <c r="WG27"/>
  <c r="WG61"/>
  <c r="WG98"/>
  <c r="WG26"/>
  <c r="WG45"/>
  <c r="WG60"/>
  <c r="WG89"/>
  <c r="WG102"/>
  <c r="WG17"/>
  <c r="WG43"/>
  <c r="WG63"/>
  <c r="WG71"/>
  <c r="WG90"/>
  <c r="WG111"/>
  <c r="WG48"/>
  <c r="WG81"/>
  <c r="WG6"/>
  <c r="WG15"/>
  <c r="WG34"/>
  <c r="WG70"/>
  <c r="WG91"/>
  <c r="WG30"/>
  <c r="WG75"/>
  <c r="WG24"/>
  <c r="WG47"/>
  <c r="WG54"/>
  <c r="WG78"/>
  <c r="WG93"/>
  <c r="WG112"/>
  <c r="WG22"/>
  <c r="WG41"/>
  <c r="WG56"/>
  <c r="WG82"/>
  <c r="WG103"/>
  <c r="WG14"/>
  <c r="WG66"/>
  <c r="WG105"/>
  <c r="WG13"/>
  <c r="WG39"/>
  <c r="WG59"/>
  <c r="WG73"/>
  <c r="WG109"/>
  <c r="WG106"/>
  <c r="WG49"/>
  <c r="WG79"/>
  <c r="WG104"/>
  <c r="WG11"/>
  <c r="WG7"/>
  <c r="WH2"/>
  <c r="WH10" s="1"/>
  <c r="WG114"/>
  <c r="WI4" i="6"/>
  <c r="WJ3"/>
  <c r="WF37" i="5"/>
  <c r="WG36"/>
  <c r="WG20"/>
  <c r="WF21"/>
  <c r="WF85"/>
  <c r="WG84"/>
  <c r="WF53"/>
  <c r="WG52"/>
  <c r="WG100"/>
  <c r="WF101"/>
  <c r="WI4"/>
  <c r="WH5"/>
  <c r="WF69"/>
  <c r="WG68"/>
  <c r="WJ2" i="2"/>
  <c r="WJ4"/>
  <c r="WK3"/>
  <c r="WH14" i="5" l="1"/>
  <c r="WH77"/>
  <c r="WH112"/>
  <c r="WH92"/>
  <c r="WH27"/>
  <c r="WH7"/>
  <c r="WH40"/>
  <c r="WH109"/>
  <c r="WH46"/>
  <c r="WH34"/>
  <c r="WH49"/>
  <c r="WH81"/>
  <c r="WH65"/>
  <c r="WH75"/>
  <c r="WH11"/>
  <c r="WH82"/>
  <c r="WH31"/>
  <c r="WH45"/>
  <c r="WH60"/>
  <c r="WH32"/>
  <c r="WH87"/>
  <c r="WH61"/>
  <c r="WH105"/>
  <c r="WI2"/>
  <c r="WI98" s="1"/>
  <c r="WH88"/>
  <c r="WH17"/>
  <c r="WH70"/>
  <c r="WH95"/>
  <c r="WH13"/>
  <c r="WH43"/>
  <c r="WH63"/>
  <c r="WH74"/>
  <c r="WH96"/>
  <c r="WH114"/>
  <c r="WH30"/>
  <c r="WH86"/>
  <c r="WH18"/>
  <c r="WH48"/>
  <c r="WH91"/>
  <c r="WH8"/>
  <c r="WH33"/>
  <c r="WH56"/>
  <c r="WH66"/>
  <c r="WH93"/>
  <c r="WH110"/>
  <c r="WH26"/>
  <c r="WH73"/>
  <c r="WH108"/>
  <c r="WH47"/>
  <c r="WH78"/>
  <c r="WH9"/>
  <c r="WH15"/>
  <c r="WH41"/>
  <c r="WH64"/>
  <c r="WH89"/>
  <c r="WH107"/>
  <c r="WH23"/>
  <c r="WH57"/>
  <c r="WH103"/>
  <c r="WH44"/>
  <c r="WH72"/>
  <c r="WH111"/>
  <c r="WH28"/>
  <c r="WH38"/>
  <c r="WH58"/>
  <c r="WH76"/>
  <c r="WH102"/>
  <c r="WH6"/>
  <c r="WH24"/>
  <c r="WH54"/>
  <c r="WH94"/>
  <c r="WH22"/>
  <c r="WH71"/>
  <c r="WH106"/>
  <c r="WH12"/>
  <c r="WH42"/>
  <c r="WH62"/>
  <c r="WH80"/>
  <c r="WH98"/>
  <c r="WH25"/>
  <c r="WH55"/>
  <c r="WH90"/>
  <c r="WH16"/>
  <c r="WH50"/>
  <c r="WH104"/>
  <c r="WH29"/>
  <c r="WH39"/>
  <c r="WH59"/>
  <c r="WH79"/>
  <c r="WH97"/>
  <c r="WH113"/>
  <c r="WJ4" i="6"/>
  <c r="WK3"/>
  <c r="WG53" i="5"/>
  <c r="WH52"/>
  <c r="WG69"/>
  <c r="WH68"/>
  <c r="WH20"/>
  <c r="WG21"/>
  <c r="WJ4"/>
  <c r="WI5"/>
  <c r="WG85"/>
  <c r="WH84"/>
  <c r="WH36"/>
  <c r="WG37"/>
  <c r="WG101"/>
  <c r="WH100"/>
  <c r="WK2" i="2"/>
  <c r="WL3"/>
  <c r="WK4"/>
  <c r="WI49" i="5" l="1"/>
  <c r="WI34"/>
  <c r="WI8"/>
  <c r="WI57"/>
  <c r="WI7"/>
  <c r="WI40"/>
  <c r="WI93"/>
  <c r="WI55"/>
  <c r="WI46"/>
  <c r="WI102"/>
  <c r="WI79"/>
  <c r="WI26"/>
  <c r="WI87"/>
  <c r="WI91"/>
  <c r="WI114"/>
  <c r="WI38"/>
  <c r="WI76"/>
  <c r="WI45"/>
  <c r="WI112"/>
  <c r="WI23"/>
  <c r="WI71"/>
  <c r="WI82"/>
  <c r="WI61"/>
  <c r="WI10"/>
  <c r="WI72"/>
  <c r="WI9"/>
  <c r="WI42"/>
  <c r="WI86"/>
  <c r="WI17"/>
  <c r="WI109"/>
  <c r="WI78"/>
  <c r="WI14"/>
  <c r="WI56"/>
  <c r="WI94"/>
  <c r="WI29"/>
  <c r="WI32"/>
  <c r="WI48"/>
  <c r="WI74"/>
  <c r="WI95"/>
  <c r="WI22"/>
  <c r="WI41"/>
  <c r="WI64"/>
  <c r="WI66"/>
  <c r="WI92"/>
  <c r="WI15"/>
  <c r="WI77"/>
  <c r="WI39"/>
  <c r="WI110"/>
  <c r="WI16"/>
  <c r="WI62"/>
  <c r="WI107"/>
  <c r="WI70"/>
  <c r="WI30"/>
  <c r="WI11"/>
  <c r="WI33"/>
  <c r="WI75"/>
  <c r="WI113"/>
  <c r="WI27"/>
  <c r="WI50"/>
  <c r="WI65"/>
  <c r="WI89"/>
  <c r="WI108"/>
  <c r="WI24"/>
  <c r="WI47"/>
  <c r="WI63"/>
  <c r="WI88"/>
  <c r="WI111"/>
  <c r="WI59"/>
  <c r="WI13"/>
  <c r="WI90"/>
  <c r="WI18"/>
  <c r="WI60"/>
  <c r="WI97"/>
  <c r="WI43"/>
  <c r="WI6"/>
  <c r="WI103"/>
  <c r="WI12"/>
  <c r="WI58"/>
  <c r="WI105"/>
  <c r="WI28"/>
  <c r="WI31"/>
  <c r="WI54"/>
  <c r="WI80"/>
  <c r="WI104"/>
  <c r="WI25"/>
  <c r="WI44"/>
  <c r="WI73"/>
  <c r="WI81"/>
  <c r="WI96"/>
  <c r="WI106"/>
  <c r="WJ2"/>
  <c r="WJ10" s="1"/>
  <c r="WK4" i="6"/>
  <c r="WL3"/>
  <c r="WI36" i="5"/>
  <c r="WH37"/>
  <c r="WJ5"/>
  <c r="WK4"/>
  <c r="WH69"/>
  <c r="WI68"/>
  <c r="WH85"/>
  <c r="WI84"/>
  <c r="WH21"/>
  <c r="WI20"/>
  <c r="WI52"/>
  <c r="WH53"/>
  <c r="WI100"/>
  <c r="WH101"/>
  <c r="WL2" i="2"/>
  <c r="WL4"/>
  <c r="WM3"/>
  <c r="WJ9" i="5" l="1"/>
  <c r="WJ108"/>
  <c r="WJ111"/>
  <c r="WJ80"/>
  <c r="WJ7"/>
  <c r="WJ32"/>
  <c r="WJ87"/>
  <c r="WJ17"/>
  <c r="WJ107"/>
  <c r="WJ41"/>
  <c r="WJ73"/>
  <c r="WJ28"/>
  <c r="WJ59"/>
  <c r="WJ55"/>
  <c r="WJ79"/>
  <c r="WJ81"/>
  <c r="WJ42"/>
  <c r="WJ43"/>
  <c r="WJ13"/>
  <c r="WJ26"/>
  <c r="WJ96"/>
  <c r="WJ49"/>
  <c r="WJ23"/>
  <c r="WJ57"/>
  <c r="WJ92"/>
  <c r="WJ54"/>
  <c r="WJ24"/>
  <c r="WJ106"/>
  <c r="WJ44"/>
  <c r="WJ89"/>
  <c r="WJ12"/>
  <c r="WJ38"/>
  <c r="WJ62"/>
  <c r="WJ71"/>
  <c r="WJ90"/>
  <c r="WJ110"/>
  <c r="WJ30"/>
  <c r="WJ64"/>
  <c r="WJ11"/>
  <c r="WJ22"/>
  <c r="WJ46"/>
  <c r="WJ70"/>
  <c r="WJ112"/>
  <c r="WJ86"/>
  <c r="WJ63"/>
  <c r="WJ25"/>
  <c r="WJ74"/>
  <c r="WJ102"/>
  <c r="WJ18"/>
  <c r="WJ40"/>
  <c r="WJ65"/>
  <c r="WJ82"/>
  <c r="WJ103"/>
  <c r="WJ14"/>
  <c r="WJ39"/>
  <c r="WJ109"/>
  <c r="WJ56"/>
  <c r="WJ97"/>
  <c r="WJ45"/>
  <c r="WJ8"/>
  <c r="WJ75"/>
  <c r="WJ29"/>
  <c r="WJ48"/>
  <c r="WJ98"/>
  <c r="WJ66"/>
  <c r="WJ47"/>
  <c r="WJ16"/>
  <c r="WJ50"/>
  <c r="WJ93"/>
  <c r="WJ15"/>
  <c r="WJ34"/>
  <c r="WJ72"/>
  <c r="WJ76"/>
  <c r="WJ94"/>
  <c r="WJ27"/>
  <c r="WJ33"/>
  <c r="WJ88"/>
  <c r="WJ105"/>
  <c r="WJ114"/>
  <c r="WJ31"/>
  <c r="WJ58"/>
  <c r="WJ91"/>
  <c r="WJ60"/>
  <c r="WJ78"/>
  <c r="WJ104"/>
  <c r="WJ6"/>
  <c r="WK2"/>
  <c r="WK10" s="1"/>
  <c r="WJ61"/>
  <c r="WJ77"/>
  <c r="WJ95"/>
  <c r="WJ113"/>
  <c r="WM3" i="6"/>
  <c r="WL4"/>
  <c r="WI101" i="5"/>
  <c r="WJ100"/>
  <c r="WL4"/>
  <c r="WK5"/>
  <c r="WJ68"/>
  <c r="WI69"/>
  <c r="WI21"/>
  <c r="WJ20"/>
  <c r="WJ84"/>
  <c r="WI85"/>
  <c r="WJ52"/>
  <c r="WI53"/>
  <c r="WI37"/>
  <c r="WJ36"/>
  <c r="WM2" i="2"/>
  <c r="WM4"/>
  <c r="WN3"/>
  <c r="WK88" i="5" l="1"/>
  <c r="WK113"/>
  <c r="WK89"/>
  <c r="WK28"/>
  <c r="WK9"/>
  <c r="WK96"/>
  <c r="WK62"/>
  <c r="WK73"/>
  <c r="WK15"/>
  <c r="WK31"/>
  <c r="WK56"/>
  <c r="WK42"/>
  <c r="WK104"/>
  <c r="WK45"/>
  <c r="WK61"/>
  <c r="WK86"/>
  <c r="WK40"/>
  <c r="WK54"/>
  <c r="WK26"/>
  <c r="WK102"/>
  <c r="WK16"/>
  <c r="WK94"/>
  <c r="WK12"/>
  <c r="WK58"/>
  <c r="WK95"/>
  <c r="WK27"/>
  <c r="WK30"/>
  <c r="WK57"/>
  <c r="WK75"/>
  <c r="WK98"/>
  <c r="WK6"/>
  <c r="WK29"/>
  <c r="WK48"/>
  <c r="WK72"/>
  <c r="WK87"/>
  <c r="WK110"/>
  <c r="WK39"/>
  <c r="WK64"/>
  <c r="WK109"/>
  <c r="WK22"/>
  <c r="WK41"/>
  <c r="WK49"/>
  <c r="WK82"/>
  <c r="WK103"/>
  <c r="WK38"/>
  <c r="WK77"/>
  <c r="WK114"/>
  <c r="WK32"/>
  <c r="WK55"/>
  <c r="WK74"/>
  <c r="WK92"/>
  <c r="WK108"/>
  <c r="WK23"/>
  <c r="WK46"/>
  <c r="WK50"/>
  <c r="WK76"/>
  <c r="WK97"/>
  <c r="WK13"/>
  <c r="WK59"/>
  <c r="WK91"/>
  <c r="WK17"/>
  <c r="WK43"/>
  <c r="WK63"/>
  <c r="WK71"/>
  <c r="WK90"/>
  <c r="WK7"/>
  <c r="WK18"/>
  <c r="WK70"/>
  <c r="WK106"/>
  <c r="WK14"/>
  <c r="WK33"/>
  <c r="WK60"/>
  <c r="WK81"/>
  <c r="WK105"/>
  <c r="WK24"/>
  <c r="WK47"/>
  <c r="WK66"/>
  <c r="WK78"/>
  <c r="WK93"/>
  <c r="WK112"/>
  <c r="WK34"/>
  <c r="WK79"/>
  <c r="WK8"/>
  <c r="WK25"/>
  <c r="WK44"/>
  <c r="WK65"/>
  <c r="WK80"/>
  <c r="WK107"/>
  <c r="WK11"/>
  <c r="WL2"/>
  <c r="WL10" s="1"/>
  <c r="WK111"/>
  <c r="WM4" i="6"/>
  <c r="WN3"/>
  <c r="WK52" i="5"/>
  <c r="WJ53"/>
  <c r="WK20"/>
  <c r="WJ21"/>
  <c r="WK100"/>
  <c r="WJ101"/>
  <c r="WK68"/>
  <c r="WJ69"/>
  <c r="WM4"/>
  <c r="WL5"/>
  <c r="WK36"/>
  <c r="WJ37"/>
  <c r="WK84"/>
  <c r="WJ85"/>
  <c r="WN2" i="2"/>
  <c r="WO3"/>
  <c r="WN4"/>
  <c r="WL17" i="5" l="1"/>
  <c r="WL95"/>
  <c r="WL105"/>
  <c r="WL42"/>
  <c r="WL26"/>
  <c r="WL57"/>
  <c r="WL23"/>
  <c r="WL47"/>
  <c r="WL11"/>
  <c r="WL66"/>
  <c r="WL70"/>
  <c r="WL61"/>
  <c r="WL103"/>
  <c r="WL74"/>
  <c r="WL93"/>
  <c r="WL12"/>
  <c r="WL98"/>
  <c r="WL27"/>
  <c r="WL54"/>
  <c r="WL56"/>
  <c r="WL108"/>
  <c r="WL76"/>
  <c r="WL39"/>
  <c r="WL79"/>
  <c r="WL113"/>
  <c r="WL32"/>
  <c r="WL75"/>
  <c r="WL112"/>
  <c r="WL16"/>
  <c r="WL46"/>
  <c r="WL50"/>
  <c r="WL87"/>
  <c r="WL104"/>
  <c r="WL28"/>
  <c r="WL62"/>
  <c r="WL102"/>
  <c r="WL31"/>
  <c r="WL78"/>
  <c r="WL9"/>
  <c r="WL15"/>
  <c r="WL41"/>
  <c r="WL64"/>
  <c r="WL89"/>
  <c r="WL107"/>
  <c r="WL59"/>
  <c r="WL25"/>
  <c r="WL55"/>
  <c r="WL90"/>
  <c r="WL18"/>
  <c r="WL44"/>
  <c r="WL48"/>
  <c r="WL73"/>
  <c r="WL91"/>
  <c r="WL111"/>
  <c r="WL38"/>
  <c r="WL77"/>
  <c r="WL24"/>
  <c r="WL58"/>
  <c r="WL94"/>
  <c r="WL13"/>
  <c r="WL43"/>
  <c r="WL63"/>
  <c r="WL80"/>
  <c r="WL96"/>
  <c r="WL8"/>
  <c r="WL29"/>
  <c r="WL97"/>
  <c r="WL34"/>
  <c r="WL82"/>
  <c r="WL6"/>
  <c r="WL30"/>
  <c r="WL86"/>
  <c r="WL7"/>
  <c r="WL22"/>
  <c r="WL45"/>
  <c r="WL71"/>
  <c r="WL81"/>
  <c r="WL106"/>
  <c r="WL33"/>
  <c r="WL65"/>
  <c r="WL110"/>
  <c r="WL49"/>
  <c r="WL88"/>
  <c r="WL14"/>
  <c r="WL40"/>
  <c r="WL60"/>
  <c r="WL72"/>
  <c r="WL92"/>
  <c r="WL109"/>
  <c r="WL114"/>
  <c r="WM2"/>
  <c r="WM104" s="1"/>
  <c r="WN4" i="6"/>
  <c r="WO3"/>
  <c r="WL36" i="5"/>
  <c r="WK37"/>
  <c r="WK101"/>
  <c r="WL100"/>
  <c r="WM5"/>
  <c r="WN4"/>
  <c r="WL84"/>
  <c r="WK85"/>
  <c r="WL68"/>
  <c r="WK69"/>
  <c r="WL20"/>
  <c r="WK21"/>
  <c r="WK53"/>
  <c r="WL52"/>
  <c r="WO2" i="2"/>
  <c r="WO4"/>
  <c r="WP3"/>
  <c r="WM56" i="5" l="1"/>
  <c r="WM8"/>
  <c r="WM46"/>
  <c r="WM71"/>
  <c r="WM74"/>
  <c r="WM62"/>
  <c r="WM94"/>
  <c r="WM14"/>
  <c r="WM72"/>
  <c r="WM97"/>
  <c r="WM43"/>
  <c r="WM27"/>
  <c r="WM10"/>
  <c r="WM66"/>
  <c r="WM44"/>
  <c r="WM114"/>
  <c r="WM59"/>
  <c r="WM12"/>
  <c r="WM58"/>
  <c r="WM105"/>
  <c r="WM32"/>
  <c r="WM78"/>
  <c r="WM41"/>
  <c r="WM111"/>
  <c r="WM18"/>
  <c r="WM17"/>
  <c r="WM102"/>
  <c r="WM38"/>
  <c r="WM87"/>
  <c r="WM29"/>
  <c r="WM48"/>
  <c r="WM95"/>
  <c r="WM60"/>
  <c r="WM16"/>
  <c r="WM22"/>
  <c r="WM92"/>
  <c r="WM82"/>
  <c r="WM9"/>
  <c r="WM77"/>
  <c r="WM33"/>
  <c r="WM75"/>
  <c r="WM113"/>
  <c r="WM50"/>
  <c r="WM89"/>
  <c r="WM64"/>
  <c r="WM42"/>
  <c r="WM107"/>
  <c r="WM24"/>
  <c r="WM63"/>
  <c r="WM98"/>
  <c r="WM25"/>
  <c r="WM106"/>
  <c r="WM86"/>
  <c r="WM15"/>
  <c r="WM61"/>
  <c r="WM93"/>
  <c r="WM13"/>
  <c r="WM39"/>
  <c r="WM55"/>
  <c r="WM81"/>
  <c r="WM103"/>
  <c r="WM26"/>
  <c r="WM45"/>
  <c r="WM49"/>
  <c r="WM76"/>
  <c r="WM91"/>
  <c r="WM112"/>
  <c r="WN2"/>
  <c r="WN10" s="1"/>
  <c r="WM108"/>
  <c r="WM23"/>
  <c r="WM96"/>
  <c r="WM79"/>
  <c r="WM6"/>
  <c r="WM47"/>
  <c r="WM88"/>
  <c r="WM11"/>
  <c r="WM65"/>
  <c r="WM40"/>
  <c r="WM7"/>
  <c r="WM34"/>
  <c r="WM70"/>
  <c r="WM109"/>
  <c r="WM30"/>
  <c r="WM57"/>
  <c r="WM73"/>
  <c r="WM90"/>
  <c r="WM110"/>
  <c r="WM28"/>
  <c r="WM31"/>
  <c r="WM54"/>
  <c r="WM80"/>
  <c r="WP3" i="6"/>
  <c r="WO4"/>
  <c r="WN5" i="5"/>
  <c r="WO4"/>
  <c r="WM100"/>
  <c r="WL101"/>
  <c r="WL69"/>
  <c r="WM68"/>
  <c r="WM52"/>
  <c r="WL53"/>
  <c r="WL85"/>
  <c r="WM84"/>
  <c r="WM20"/>
  <c r="WL21"/>
  <c r="WM36"/>
  <c r="WL37"/>
  <c r="WP2" i="2"/>
  <c r="WQ3"/>
  <c r="WP4"/>
  <c r="WN105" i="5" l="1"/>
  <c r="WN30"/>
  <c r="WN14"/>
  <c r="WN72"/>
  <c r="WN23"/>
  <c r="WN8"/>
  <c r="WN27"/>
  <c r="WN57"/>
  <c r="WN13"/>
  <c r="WN11"/>
  <c r="WN91"/>
  <c r="WN61"/>
  <c r="WN92"/>
  <c r="WN79"/>
  <c r="WN26"/>
  <c r="WN39"/>
  <c r="WN45"/>
  <c r="WN55"/>
  <c r="WN16"/>
  <c r="WN44"/>
  <c r="WN88"/>
  <c r="WN74"/>
  <c r="WN33"/>
  <c r="WN6"/>
  <c r="WN29"/>
  <c r="WN60"/>
  <c r="WN77"/>
  <c r="WN46"/>
  <c r="WN98"/>
  <c r="WN58"/>
  <c r="WN104"/>
  <c r="WN95"/>
  <c r="WN112"/>
  <c r="WN96"/>
  <c r="WN75"/>
  <c r="WN48"/>
  <c r="WN50"/>
  <c r="WN25"/>
  <c r="WN15"/>
  <c r="WN42"/>
  <c r="WN102"/>
  <c r="WN76"/>
  <c r="WN93"/>
  <c r="WN31"/>
  <c r="WN64"/>
  <c r="WN109"/>
  <c r="WN59"/>
  <c r="WN7"/>
  <c r="WN81"/>
  <c r="WN28"/>
  <c r="WN66"/>
  <c r="WN108"/>
  <c r="WN24"/>
  <c r="WN47"/>
  <c r="WN70"/>
  <c r="WN97"/>
  <c r="WN49"/>
  <c r="WN113"/>
  <c r="WN32"/>
  <c r="WN9"/>
  <c r="WN54"/>
  <c r="WN86"/>
  <c r="WN22"/>
  <c r="WN41"/>
  <c r="WN56"/>
  <c r="WN89"/>
  <c r="WN111"/>
  <c r="WN12"/>
  <c r="WN17"/>
  <c r="WN38"/>
  <c r="WN73"/>
  <c r="WN34"/>
  <c r="WN43"/>
  <c r="WN78"/>
  <c r="WN80"/>
  <c r="WN65"/>
  <c r="WN87"/>
  <c r="WN106"/>
  <c r="WN18"/>
  <c r="WN40"/>
  <c r="WN63"/>
  <c r="WN114"/>
  <c r="WN94"/>
  <c r="WN107"/>
  <c r="WN62"/>
  <c r="WN82"/>
  <c r="WN103"/>
  <c r="WN71"/>
  <c r="WN90"/>
  <c r="WN110"/>
  <c r="WO2"/>
  <c r="WO10" s="1"/>
  <c r="WQ3" i="6"/>
  <c r="WP4"/>
  <c r="WP4" i="5"/>
  <c r="WO5"/>
  <c r="WN20"/>
  <c r="WM21"/>
  <c r="WM53"/>
  <c r="WN52"/>
  <c r="WN68"/>
  <c r="WM69"/>
  <c r="WN36"/>
  <c r="WM37"/>
  <c r="WM85"/>
  <c r="WN84"/>
  <c r="WM101"/>
  <c r="WN100"/>
  <c r="WQ2" i="2"/>
  <c r="WR3"/>
  <c r="WQ4"/>
  <c r="WO64" i="5" l="1"/>
  <c r="WO103"/>
  <c r="WO41"/>
  <c r="WO17"/>
  <c r="WO45"/>
  <c r="WO59"/>
  <c r="WO105"/>
  <c r="WO102"/>
  <c r="WO39"/>
  <c r="WO109"/>
  <c r="WO90"/>
  <c r="WO89"/>
  <c r="WO74"/>
  <c r="WO14"/>
  <c r="WO26"/>
  <c r="WO25"/>
  <c r="WO81"/>
  <c r="WO13"/>
  <c r="WO91"/>
  <c r="WO60"/>
  <c r="WO63"/>
  <c r="WO56"/>
  <c r="WP2"/>
  <c r="WP10" s="1"/>
  <c r="WO16"/>
  <c r="WO66"/>
  <c r="WO94"/>
  <c r="WO9"/>
  <c r="WO18"/>
  <c r="WO33"/>
  <c r="WO70"/>
  <c r="WO88"/>
  <c r="WO106"/>
  <c r="WO27"/>
  <c r="WO46"/>
  <c r="WO57"/>
  <c r="WO75"/>
  <c r="WO98"/>
  <c r="WO6"/>
  <c r="WO34"/>
  <c r="WO82"/>
  <c r="WO23"/>
  <c r="WO42"/>
  <c r="WO50"/>
  <c r="WO86"/>
  <c r="WO97"/>
  <c r="WO7"/>
  <c r="WO8"/>
  <c r="WO40"/>
  <c r="WO80"/>
  <c r="WO11"/>
  <c r="WO15"/>
  <c r="WO30"/>
  <c r="WO61"/>
  <c r="WO79"/>
  <c r="WO104"/>
  <c r="WO28"/>
  <c r="WO48"/>
  <c r="WO58"/>
  <c r="WO73"/>
  <c r="WO96"/>
  <c r="WO113"/>
  <c r="WO43"/>
  <c r="WO71"/>
  <c r="WO24"/>
  <c r="WO47"/>
  <c r="WO54"/>
  <c r="WO78"/>
  <c r="WO93"/>
  <c r="WO112"/>
  <c r="WO38"/>
  <c r="WO76"/>
  <c r="WO111"/>
  <c r="WO12"/>
  <c r="WO31"/>
  <c r="WO62"/>
  <c r="WO77"/>
  <c r="WO95"/>
  <c r="WO114"/>
  <c r="WO32"/>
  <c r="WO55"/>
  <c r="WO72"/>
  <c r="WO92"/>
  <c r="WO108"/>
  <c r="WO22"/>
  <c r="WO49"/>
  <c r="WO107"/>
  <c r="WO29"/>
  <c r="WO44"/>
  <c r="WO65"/>
  <c r="WO87"/>
  <c r="WO110"/>
  <c r="WR3" i="6"/>
  <c r="WQ4"/>
  <c r="WO100" i="5"/>
  <c r="WN101"/>
  <c r="WN37"/>
  <c r="WO36"/>
  <c r="WN21"/>
  <c r="WO20"/>
  <c r="WO84"/>
  <c r="WN85"/>
  <c r="WO52"/>
  <c r="WN53"/>
  <c r="WN69"/>
  <c r="WO68"/>
  <c r="WP5"/>
  <c r="WQ4"/>
  <c r="WR2" i="2"/>
  <c r="WS3"/>
  <c r="WR4"/>
  <c r="WP38" i="5" l="1"/>
  <c r="WP15"/>
  <c r="WP49"/>
  <c r="WP98"/>
  <c r="WP26"/>
  <c r="WP108"/>
  <c r="WP45"/>
  <c r="WP50"/>
  <c r="WP6"/>
  <c r="WP88"/>
  <c r="WP105"/>
  <c r="WP12"/>
  <c r="WP77"/>
  <c r="WP66"/>
  <c r="WP64"/>
  <c r="WP79"/>
  <c r="WP39"/>
  <c r="WP22"/>
  <c r="WP113"/>
  <c r="WP106"/>
  <c r="WP81"/>
  <c r="WP71"/>
  <c r="WP14"/>
  <c r="WP60"/>
  <c r="WP92"/>
  <c r="WP33"/>
  <c r="WP73"/>
  <c r="WP110"/>
  <c r="WP23"/>
  <c r="WP30"/>
  <c r="WP61"/>
  <c r="WP86"/>
  <c r="WP103"/>
  <c r="WP13"/>
  <c r="WP63"/>
  <c r="WP96"/>
  <c r="WP27"/>
  <c r="WP70"/>
  <c r="WP107"/>
  <c r="WP16"/>
  <c r="WP46"/>
  <c r="WP57"/>
  <c r="WP87"/>
  <c r="WP104"/>
  <c r="WP8"/>
  <c r="WQ2"/>
  <c r="WQ113" s="1"/>
  <c r="WP9"/>
  <c r="WP42"/>
  <c r="WP76"/>
  <c r="WP28"/>
  <c r="WP62"/>
  <c r="WP102"/>
  <c r="WP24"/>
  <c r="WP31"/>
  <c r="WP58"/>
  <c r="WP80"/>
  <c r="WP94"/>
  <c r="WP7"/>
  <c r="WP41"/>
  <c r="WP89"/>
  <c r="WP29"/>
  <c r="WP59"/>
  <c r="WP97"/>
  <c r="WP17"/>
  <c r="WP47"/>
  <c r="WP54"/>
  <c r="WP78"/>
  <c r="WP95"/>
  <c r="WP11"/>
  <c r="WP40"/>
  <c r="WP65"/>
  <c r="WP109"/>
  <c r="WP56"/>
  <c r="WP93"/>
  <c r="WP25"/>
  <c r="WP32"/>
  <c r="WP55"/>
  <c r="WP75"/>
  <c r="WP90"/>
  <c r="WP112"/>
  <c r="WP43"/>
  <c r="WP74"/>
  <c r="WP114"/>
  <c r="WP34"/>
  <c r="WP82"/>
  <c r="WP18"/>
  <c r="WP44"/>
  <c r="WP48"/>
  <c r="WP72"/>
  <c r="WP91"/>
  <c r="WP111"/>
  <c r="WR4" i="6"/>
  <c r="WS3"/>
  <c r="WP84" i="5"/>
  <c r="WO85"/>
  <c r="WO21"/>
  <c r="WP20"/>
  <c r="WO53"/>
  <c r="WP52"/>
  <c r="WR4"/>
  <c r="WQ5"/>
  <c r="WO69"/>
  <c r="WP68"/>
  <c r="WP36"/>
  <c r="WO37"/>
  <c r="WO101"/>
  <c r="WP100"/>
  <c r="WS2" i="2"/>
  <c r="WS4"/>
  <c r="WT3"/>
  <c r="WQ88" i="5" l="1"/>
  <c r="WQ74"/>
  <c r="WQ54"/>
  <c r="WQ62"/>
  <c r="WQ22"/>
  <c r="WQ108"/>
  <c r="WQ44"/>
  <c r="WQ42"/>
  <c r="WQ13"/>
  <c r="WQ103"/>
  <c r="WQ39"/>
  <c r="WQ76"/>
  <c r="WQ72"/>
  <c r="WQ10"/>
  <c r="WQ16"/>
  <c r="WQ107"/>
  <c r="WQ77"/>
  <c r="WQ27"/>
  <c r="WQ41"/>
  <c r="WQ9"/>
  <c r="WQ86"/>
  <c r="WQ59"/>
  <c r="WQ45"/>
  <c r="WQ112"/>
  <c r="WQ47"/>
  <c r="WQ111"/>
  <c r="WQ50"/>
  <c r="WQ89"/>
  <c r="WQ28"/>
  <c r="WQ104"/>
  <c r="WQ73"/>
  <c r="WQ25"/>
  <c r="WQ48"/>
  <c r="WQ96"/>
  <c r="WQ18"/>
  <c r="WQ40"/>
  <c r="WQ71"/>
  <c r="WQ79"/>
  <c r="WQ97"/>
  <c r="WQ114"/>
  <c r="WQ30"/>
  <c r="WQ57"/>
  <c r="WQ70"/>
  <c r="WQ90"/>
  <c r="WQ110"/>
  <c r="WQ26"/>
  <c r="WQ91"/>
  <c r="WQ24"/>
  <c r="WQ98"/>
  <c r="WQ32"/>
  <c r="WQ78"/>
  <c r="WQ7"/>
  <c r="WQ80"/>
  <c r="WQ49"/>
  <c r="WQ6"/>
  <c r="WQ46"/>
  <c r="WQ82"/>
  <c r="WQ15"/>
  <c r="WQ34"/>
  <c r="WQ61"/>
  <c r="WQ66"/>
  <c r="WQ93"/>
  <c r="WQ109"/>
  <c r="WQ12"/>
  <c r="WQ38"/>
  <c r="WQ58"/>
  <c r="WQ87"/>
  <c r="WQ105"/>
  <c r="WQ56"/>
  <c r="WQ11"/>
  <c r="WQ64"/>
  <c r="WQ29"/>
  <c r="WQ55"/>
  <c r="WQ95"/>
  <c r="WQ31"/>
  <c r="WQ8"/>
  <c r="WQ92"/>
  <c r="WQ23"/>
  <c r="WQ65"/>
  <c r="WQ106"/>
  <c r="WQ17"/>
  <c r="WQ43"/>
  <c r="WQ63"/>
  <c r="WQ81"/>
  <c r="WQ102"/>
  <c r="WQ14"/>
  <c r="WQ33"/>
  <c r="WQ60"/>
  <c r="WQ75"/>
  <c r="WQ94"/>
  <c r="WR2"/>
  <c r="WR10" s="1"/>
  <c r="WS4" i="6"/>
  <c r="WT3"/>
  <c r="WP101" i="5"/>
  <c r="WQ100"/>
  <c r="WQ68"/>
  <c r="WP69"/>
  <c r="WP85"/>
  <c r="WQ84"/>
  <c r="WR5"/>
  <c r="WS4"/>
  <c r="WP37"/>
  <c r="WQ36"/>
  <c r="WP53"/>
  <c r="WQ52"/>
  <c r="WP21"/>
  <c r="WQ20"/>
  <c r="WT2" i="2"/>
  <c r="WT4"/>
  <c r="WU3"/>
  <c r="WR40" i="5" l="1"/>
  <c r="WR48"/>
  <c r="WR61"/>
  <c r="WR90"/>
  <c r="WR57"/>
  <c r="WR79"/>
  <c r="WR73"/>
  <c r="WR15"/>
  <c r="WR103"/>
  <c r="WR12"/>
  <c r="WR95"/>
  <c r="WR26"/>
  <c r="WR18"/>
  <c r="WR14"/>
  <c r="WR94"/>
  <c r="WR27"/>
  <c r="WR54"/>
  <c r="WR86"/>
  <c r="WR33"/>
  <c r="WR11"/>
  <c r="WR34"/>
  <c r="WR76"/>
  <c r="WR114"/>
  <c r="WR62"/>
  <c r="WR31"/>
  <c r="WR108"/>
  <c r="WR30"/>
  <c r="WR77"/>
  <c r="WR113"/>
  <c r="WR28"/>
  <c r="WR66"/>
  <c r="WR16"/>
  <c r="WR104"/>
  <c r="WR17"/>
  <c r="WR72"/>
  <c r="WR107"/>
  <c r="WR38"/>
  <c r="WR110"/>
  <c r="WR91"/>
  <c r="WR13"/>
  <c r="WR63"/>
  <c r="WR105"/>
  <c r="WR29"/>
  <c r="WR50"/>
  <c r="WR98"/>
  <c r="WR78"/>
  <c r="WR60"/>
  <c r="WR7"/>
  <c r="WR43"/>
  <c r="WR80"/>
  <c r="WR9"/>
  <c r="WR64"/>
  <c r="WR58"/>
  <c r="WR8"/>
  <c r="WR39"/>
  <c r="WR88"/>
  <c r="WR6"/>
  <c r="WR32"/>
  <c r="WR75"/>
  <c r="WR25"/>
  <c r="WR23"/>
  <c r="WR46"/>
  <c r="WR59"/>
  <c r="WR96"/>
  <c r="WR41"/>
  <c r="WR45"/>
  <c r="WR56"/>
  <c r="WR81"/>
  <c r="WR109"/>
  <c r="WR65"/>
  <c r="WR22"/>
  <c r="WR71"/>
  <c r="WR70"/>
  <c r="WR92"/>
  <c r="WR112"/>
  <c r="WR42"/>
  <c r="WR97"/>
  <c r="WR24"/>
  <c r="WR49"/>
  <c r="WR44"/>
  <c r="WR82"/>
  <c r="WR55"/>
  <c r="WR93"/>
  <c r="WR89"/>
  <c r="WR47"/>
  <c r="WR74"/>
  <c r="WR87"/>
  <c r="WS2"/>
  <c r="WS10" s="1"/>
  <c r="WR111"/>
  <c r="WR106"/>
  <c r="WR102"/>
  <c r="WU3" i="6"/>
  <c r="WT4"/>
  <c r="WT4" i="5"/>
  <c r="WS5"/>
  <c r="WQ21"/>
  <c r="WR20"/>
  <c r="WQ37"/>
  <c r="WR36"/>
  <c r="WR52"/>
  <c r="WQ53"/>
  <c r="WR68"/>
  <c r="WQ69"/>
  <c r="WQ85"/>
  <c r="WR84"/>
  <c r="WR100"/>
  <c r="WQ101"/>
  <c r="WU2" i="2"/>
  <c r="WU4"/>
  <c r="WV3"/>
  <c r="WS49" i="5" l="1"/>
  <c r="WS82"/>
  <c r="WS46"/>
  <c r="WS109"/>
  <c r="WS102"/>
  <c r="WS59"/>
  <c r="WS48"/>
  <c r="WS56"/>
  <c r="WS39"/>
  <c r="WS27"/>
  <c r="WS22"/>
  <c r="WS103"/>
  <c r="WS64"/>
  <c r="WS75"/>
  <c r="WS61"/>
  <c r="WS26"/>
  <c r="WS34"/>
  <c r="WS13"/>
  <c r="WS91"/>
  <c r="WS7"/>
  <c r="WS79"/>
  <c r="WS54"/>
  <c r="WS16"/>
  <c r="WS42"/>
  <c r="WS50"/>
  <c r="WS76"/>
  <c r="WS94"/>
  <c r="WS9"/>
  <c r="WS18"/>
  <c r="WS33"/>
  <c r="WS70"/>
  <c r="WS88"/>
  <c r="WS106"/>
  <c r="WS29"/>
  <c r="WS72"/>
  <c r="WS108"/>
  <c r="WS28"/>
  <c r="WS31"/>
  <c r="WS58"/>
  <c r="WS73"/>
  <c r="WS96"/>
  <c r="WS93"/>
  <c r="WS41"/>
  <c r="WS89"/>
  <c r="WS17"/>
  <c r="WS43"/>
  <c r="WS63"/>
  <c r="WS71"/>
  <c r="WS90"/>
  <c r="WS111"/>
  <c r="WS15"/>
  <c r="WS30"/>
  <c r="WS66"/>
  <c r="WS86"/>
  <c r="WS104"/>
  <c r="WS23"/>
  <c r="WS57"/>
  <c r="WS97"/>
  <c r="WS11"/>
  <c r="WS32"/>
  <c r="WS55"/>
  <c r="WS74"/>
  <c r="WS92"/>
  <c r="WS24"/>
  <c r="WS47"/>
  <c r="WS78"/>
  <c r="WS112"/>
  <c r="WS25"/>
  <c r="WS40"/>
  <c r="WS65"/>
  <c r="WS80"/>
  <c r="WS107"/>
  <c r="WS12"/>
  <c r="WS38"/>
  <c r="WS62"/>
  <c r="WS77"/>
  <c r="WS95"/>
  <c r="WS114"/>
  <c r="WS44"/>
  <c r="WS87"/>
  <c r="WS8"/>
  <c r="WS14"/>
  <c r="WS45"/>
  <c r="WS60"/>
  <c r="WS81"/>
  <c r="WS98"/>
  <c r="WS105"/>
  <c r="WS6"/>
  <c r="WS113"/>
  <c r="WT2"/>
  <c r="WT10" s="1"/>
  <c r="WS110"/>
  <c r="WV3" i="6"/>
  <c r="WU4"/>
  <c r="WS68" i="5"/>
  <c r="WR69"/>
  <c r="WS100"/>
  <c r="WR101"/>
  <c r="WS20"/>
  <c r="WR21"/>
  <c r="WU4"/>
  <c r="WT5"/>
  <c r="WS52"/>
  <c r="WR53"/>
  <c r="WS36"/>
  <c r="WR37"/>
  <c r="WR85"/>
  <c r="WS84"/>
  <c r="WV2" i="2"/>
  <c r="WV4"/>
  <c r="WW3"/>
  <c r="WT78" i="5" l="1"/>
  <c r="WT102"/>
  <c r="WT28"/>
  <c r="WT111"/>
  <c r="WT23"/>
  <c r="WT47"/>
  <c r="WT80"/>
  <c r="WT98"/>
  <c r="WT59"/>
  <c r="WT58"/>
  <c r="WT44"/>
  <c r="WT62"/>
  <c r="WT57"/>
  <c r="WT96"/>
  <c r="WT72"/>
  <c r="WT86"/>
  <c r="WT13"/>
  <c r="WT38"/>
  <c r="WT6"/>
  <c r="WT12"/>
  <c r="WT30"/>
  <c r="WT22"/>
  <c r="WT64"/>
  <c r="WT106"/>
  <c r="WT41"/>
  <c r="WT89"/>
  <c r="WT29"/>
  <c r="WT39"/>
  <c r="WT55"/>
  <c r="WT79"/>
  <c r="WT97"/>
  <c r="WT113"/>
  <c r="WT16"/>
  <c r="WT50"/>
  <c r="WT104"/>
  <c r="WT14"/>
  <c r="WT60"/>
  <c r="WT92"/>
  <c r="WT24"/>
  <c r="WT31"/>
  <c r="WT54"/>
  <c r="WT77"/>
  <c r="WT94"/>
  <c r="WT17"/>
  <c r="WT63"/>
  <c r="WT95"/>
  <c r="WT43"/>
  <c r="WT74"/>
  <c r="WT114"/>
  <c r="WT33"/>
  <c r="WT56"/>
  <c r="WT66"/>
  <c r="WT93"/>
  <c r="WT110"/>
  <c r="WT18"/>
  <c r="WT70"/>
  <c r="WT91"/>
  <c r="WT9"/>
  <c r="WT42"/>
  <c r="WT76"/>
  <c r="WT25"/>
  <c r="WT32"/>
  <c r="WT48"/>
  <c r="WT75"/>
  <c r="WT90"/>
  <c r="WT45"/>
  <c r="WT81"/>
  <c r="WT15"/>
  <c r="WT73"/>
  <c r="WT107"/>
  <c r="WT27"/>
  <c r="WT34"/>
  <c r="WT61"/>
  <c r="WT82"/>
  <c r="WT105"/>
  <c r="WT8"/>
  <c r="WT46"/>
  <c r="WT87"/>
  <c r="WT11"/>
  <c r="WT40"/>
  <c r="WT65"/>
  <c r="WT109"/>
  <c r="WT26"/>
  <c r="WT49"/>
  <c r="WT71"/>
  <c r="WT88"/>
  <c r="WT103"/>
  <c r="WT108"/>
  <c r="WT112"/>
  <c r="WU2"/>
  <c r="WU107" s="1"/>
  <c r="WT7"/>
  <c r="WV4" i="6"/>
  <c r="WW3"/>
  <c r="WT84" i="5"/>
  <c r="WS85"/>
  <c r="WS53"/>
  <c r="WT52"/>
  <c r="WS101"/>
  <c r="WT100"/>
  <c r="WT36"/>
  <c r="WS37"/>
  <c r="WV4"/>
  <c r="WU5"/>
  <c r="WS21"/>
  <c r="WT20"/>
  <c r="WS69"/>
  <c r="WT68"/>
  <c r="WW2" i="2"/>
  <c r="WX3"/>
  <c r="WW4"/>
  <c r="WU6" i="5" l="1"/>
  <c r="WU66"/>
  <c r="WU72"/>
  <c r="WU80"/>
  <c r="WU43"/>
  <c r="WU8"/>
  <c r="WU110"/>
  <c r="WU22"/>
  <c r="WU92"/>
  <c r="WU71"/>
  <c r="WU7"/>
  <c r="WU87"/>
  <c r="WU31"/>
  <c r="WU49"/>
  <c r="WU17"/>
  <c r="WU102"/>
  <c r="WU57"/>
  <c r="WU38"/>
  <c r="WU108"/>
  <c r="WU41"/>
  <c r="WU111"/>
  <c r="WU77"/>
  <c r="WU30"/>
  <c r="WU11"/>
  <c r="WU81"/>
  <c r="WU113"/>
  <c r="WU78"/>
  <c r="WU89"/>
  <c r="WU45"/>
  <c r="WU76"/>
  <c r="WU112"/>
  <c r="WU23"/>
  <c r="WU46"/>
  <c r="WU65"/>
  <c r="WU82"/>
  <c r="WU106"/>
  <c r="WU18"/>
  <c r="WU40"/>
  <c r="WU48"/>
  <c r="WU75"/>
  <c r="WU97"/>
  <c r="WU114"/>
  <c r="WU50"/>
  <c r="WU33"/>
  <c r="WU13"/>
  <c r="WU90"/>
  <c r="WU27"/>
  <c r="WU95"/>
  <c r="WU12"/>
  <c r="WU62"/>
  <c r="WU105"/>
  <c r="WU63"/>
  <c r="WU59"/>
  <c r="WU28"/>
  <c r="WU58"/>
  <c r="WU104"/>
  <c r="WU24"/>
  <c r="WU47"/>
  <c r="WU54"/>
  <c r="WU88"/>
  <c r="WU98"/>
  <c r="WU15"/>
  <c r="WU34"/>
  <c r="WU61"/>
  <c r="WU73"/>
  <c r="WU93"/>
  <c r="WU109"/>
  <c r="WV2"/>
  <c r="WV10" s="1"/>
  <c r="WU103"/>
  <c r="WU10"/>
  <c r="WU70"/>
  <c r="WU29"/>
  <c r="WU74"/>
  <c r="WU14"/>
  <c r="WU60"/>
  <c r="WU94"/>
  <c r="WU39"/>
  <c r="WU32"/>
  <c r="WU26"/>
  <c r="WU56"/>
  <c r="WU91"/>
  <c r="WU25"/>
  <c r="WU44"/>
  <c r="WU55"/>
  <c r="WU79"/>
  <c r="WU96"/>
  <c r="WU9"/>
  <c r="WU16"/>
  <c r="WU42"/>
  <c r="WU64"/>
  <c r="WU86"/>
  <c r="WX3" i="6"/>
  <c r="WW4"/>
  <c r="WT21" i="5"/>
  <c r="WU20"/>
  <c r="WV5"/>
  <c r="WW4"/>
  <c r="WU52"/>
  <c r="WT53"/>
  <c r="WU68"/>
  <c r="WT69"/>
  <c r="WU36"/>
  <c r="WT37"/>
  <c r="WU100"/>
  <c r="WT101"/>
  <c r="WU84"/>
  <c r="WT85"/>
  <c r="WX2" i="2"/>
  <c r="WX4"/>
  <c r="WY3"/>
  <c r="WV76" i="5" l="1"/>
  <c r="WV25"/>
  <c r="WV24"/>
  <c r="WV106"/>
  <c r="WV63"/>
  <c r="WV47"/>
  <c r="WV80"/>
  <c r="WV40"/>
  <c r="WV15"/>
  <c r="WV44"/>
  <c r="WV89"/>
  <c r="WV93"/>
  <c r="WV22"/>
  <c r="WV41"/>
  <c r="WV9"/>
  <c r="WV87"/>
  <c r="WV61"/>
  <c r="WV16"/>
  <c r="WV48"/>
  <c r="WV8"/>
  <c r="WV97"/>
  <c r="WV11"/>
  <c r="WV66"/>
  <c r="WV34"/>
  <c r="WV107"/>
  <c r="WV72"/>
  <c r="WV102"/>
  <c r="WV75"/>
  <c r="WV94"/>
  <c r="WV38"/>
  <c r="WV12"/>
  <c r="WV43"/>
  <c r="WV7"/>
  <c r="WV62"/>
  <c r="WV78"/>
  <c r="WV70"/>
  <c r="WV71"/>
  <c r="WV113"/>
  <c r="WV90"/>
  <c r="WV110"/>
  <c r="WV27"/>
  <c r="WV14"/>
  <c r="WV30"/>
  <c r="WV33"/>
  <c r="WV58"/>
  <c r="WV56"/>
  <c r="WV109"/>
  <c r="WV77"/>
  <c r="WV42"/>
  <c r="WV73"/>
  <c r="WV111"/>
  <c r="WV65"/>
  <c r="WV17"/>
  <c r="WV114"/>
  <c r="WV18"/>
  <c r="WV60"/>
  <c r="WV103"/>
  <c r="WV31"/>
  <c r="WV57"/>
  <c r="WV82"/>
  <c r="WV95"/>
  <c r="WV13"/>
  <c r="WV39"/>
  <c r="WV59"/>
  <c r="WV91"/>
  <c r="WV46"/>
  <c r="WV6"/>
  <c r="WV104"/>
  <c r="WV26"/>
  <c r="WV29"/>
  <c r="WV88"/>
  <c r="WV105"/>
  <c r="WV23"/>
  <c r="WV45"/>
  <c r="WV28"/>
  <c r="WV49"/>
  <c r="WV54"/>
  <c r="WV81"/>
  <c r="WV50"/>
  <c r="WV79"/>
  <c r="WV74"/>
  <c r="WV96"/>
  <c r="WV32"/>
  <c r="WV55"/>
  <c r="WV92"/>
  <c r="WV98"/>
  <c r="WV64"/>
  <c r="WV86"/>
  <c r="WV112"/>
  <c r="WW2"/>
  <c r="WW10" s="1"/>
  <c r="WV108"/>
  <c r="WY3" i="6"/>
  <c r="WX4"/>
  <c r="WV84" i="5"/>
  <c r="WU85"/>
  <c r="WV36"/>
  <c r="WU37"/>
  <c r="WV52"/>
  <c r="WU53"/>
  <c r="WU69"/>
  <c r="WV68"/>
  <c r="WX4"/>
  <c r="WW5"/>
  <c r="WV20"/>
  <c r="WU21"/>
  <c r="WV100"/>
  <c r="WU101"/>
  <c r="WY2" i="2"/>
  <c r="WY4"/>
  <c r="WZ3"/>
  <c r="WW75" i="5" l="1"/>
  <c r="WW28"/>
  <c r="WW42"/>
  <c r="WW65"/>
  <c r="WW44"/>
  <c r="WW16"/>
  <c r="WW94"/>
  <c r="WW33"/>
  <c r="WW29"/>
  <c r="WW108"/>
  <c r="WW77"/>
  <c r="WW96"/>
  <c r="WW30"/>
  <c r="WW6"/>
  <c r="WW87"/>
  <c r="WW50"/>
  <c r="WW58"/>
  <c r="WW18"/>
  <c r="WW9"/>
  <c r="WW106"/>
  <c r="WW88"/>
  <c r="WW70"/>
  <c r="WW110"/>
  <c r="WW60"/>
  <c r="WW102"/>
  <c r="WW43"/>
  <c r="WW63"/>
  <c r="WW71"/>
  <c r="WW90"/>
  <c r="WW111"/>
  <c r="WW48"/>
  <c r="WW81"/>
  <c r="WW7"/>
  <c r="WW15"/>
  <c r="WW34"/>
  <c r="WW49"/>
  <c r="WW79"/>
  <c r="WW104"/>
  <c r="WW11"/>
  <c r="WX2"/>
  <c r="WX10" s="1"/>
  <c r="WW32"/>
  <c r="WW26"/>
  <c r="WW89"/>
  <c r="WW17"/>
  <c r="WW27"/>
  <c r="WW61"/>
  <c r="WW98"/>
  <c r="WW23"/>
  <c r="WW46"/>
  <c r="WW57"/>
  <c r="WW76"/>
  <c r="WW97"/>
  <c r="WW8"/>
  <c r="WW25"/>
  <c r="WW40"/>
  <c r="WW74"/>
  <c r="WW80"/>
  <c r="WW107"/>
  <c r="WW31"/>
  <c r="WW86"/>
  <c r="WW113"/>
  <c r="WW12"/>
  <c r="WW38"/>
  <c r="WW62"/>
  <c r="WW73"/>
  <c r="WW95"/>
  <c r="WW114"/>
  <c r="WW72"/>
  <c r="WW45"/>
  <c r="WW55"/>
  <c r="WW92"/>
  <c r="WW24"/>
  <c r="WW47"/>
  <c r="WW54"/>
  <c r="WW78"/>
  <c r="WW93"/>
  <c r="WW112"/>
  <c r="WW22"/>
  <c r="WW41"/>
  <c r="WW56"/>
  <c r="WW82"/>
  <c r="WW103"/>
  <c r="WW14"/>
  <c r="WW66"/>
  <c r="WW105"/>
  <c r="WW13"/>
  <c r="WW39"/>
  <c r="WW59"/>
  <c r="WW64"/>
  <c r="WW91"/>
  <c r="WW109"/>
  <c r="WY4" i="6"/>
  <c r="WZ3"/>
  <c r="WX5" i="5"/>
  <c r="WY4"/>
  <c r="WW36"/>
  <c r="WV37"/>
  <c r="WW100"/>
  <c r="WV101"/>
  <c r="WW52"/>
  <c r="WV53"/>
  <c r="WW20"/>
  <c r="WV21"/>
  <c r="WW68"/>
  <c r="WV69"/>
  <c r="WV85"/>
  <c r="WW84"/>
  <c r="WZ2" i="2"/>
  <c r="WZ4"/>
  <c r="XA3"/>
  <c r="WX13" i="5" l="1"/>
  <c r="WX22"/>
  <c r="WX96"/>
  <c r="WX112"/>
  <c r="WX56"/>
  <c r="WX44"/>
  <c r="WX43"/>
  <c r="WX114"/>
  <c r="WX71"/>
  <c r="WX66"/>
  <c r="WX75"/>
  <c r="WX111"/>
  <c r="WX74"/>
  <c r="WX88"/>
  <c r="WX33"/>
  <c r="WX110"/>
  <c r="WX32"/>
  <c r="WX72"/>
  <c r="WX63"/>
  <c r="WX49"/>
  <c r="WX106"/>
  <c r="WX93"/>
  <c r="WX30"/>
  <c r="WX86"/>
  <c r="WX7"/>
  <c r="WX46"/>
  <c r="WX87"/>
  <c r="WX11"/>
  <c r="WX12"/>
  <c r="WX42"/>
  <c r="WX62"/>
  <c r="WX80"/>
  <c r="WX98"/>
  <c r="WX24"/>
  <c r="WX54"/>
  <c r="WX94"/>
  <c r="WX47"/>
  <c r="WX78"/>
  <c r="WX29"/>
  <c r="WX39"/>
  <c r="WX59"/>
  <c r="WX79"/>
  <c r="WX97"/>
  <c r="WX113"/>
  <c r="WX23"/>
  <c r="WX57"/>
  <c r="WX103"/>
  <c r="WX16"/>
  <c r="WX50"/>
  <c r="WX104"/>
  <c r="WX14"/>
  <c r="WX40"/>
  <c r="WX60"/>
  <c r="WX65"/>
  <c r="WX92"/>
  <c r="WX109"/>
  <c r="WX31"/>
  <c r="WX77"/>
  <c r="WX17"/>
  <c r="WX70"/>
  <c r="WX95"/>
  <c r="WX27"/>
  <c r="WX34"/>
  <c r="WX61"/>
  <c r="WX82"/>
  <c r="WX105"/>
  <c r="WX8"/>
  <c r="WX25"/>
  <c r="WX55"/>
  <c r="WX90"/>
  <c r="WX18"/>
  <c r="WX48"/>
  <c r="WX91"/>
  <c r="WX9"/>
  <c r="WX15"/>
  <c r="WX41"/>
  <c r="WX64"/>
  <c r="WX89"/>
  <c r="WX107"/>
  <c r="WX26"/>
  <c r="WX73"/>
  <c r="WX108"/>
  <c r="WX45"/>
  <c r="WX81"/>
  <c r="WX28"/>
  <c r="WX38"/>
  <c r="WX58"/>
  <c r="WX76"/>
  <c r="WX102"/>
  <c r="WX6"/>
  <c r="WY2"/>
  <c r="WY98" s="1"/>
  <c r="XA3" i="6"/>
  <c r="WZ4"/>
  <c r="WY5" i="5"/>
  <c r="WZ4"/>
  <c r="WW69"/>
  <c r="WX68"/>
  <c r="WW53"/>
  <c r="WX52"/>
  <c r="WX36"/>
  <c r="WW37"/>
  <c r="WX84"/>
  <c r="WW85"/>
  <c r="WX20"/>
  <c r="WW21"/>
  <c r="WW101"/>
  <c r="WX100"/>
  <c r="XA2" i="2"/>
  <c r="XB3"/>
  <c r="XA4"/>
  <c r="WY77" i="5" l="1"/>
  <c r="WY49"/>
  <c r="WY32"/>
  <c r="WY58"/>
  <c r="WY16"/>
  <c r="WY107"/>
  <c r="WY57"/>
  <c r="WY40"/>
  <c r="WY48"/>
  <c r="WY43"/>
  <c r="WY8"/>
  <c r="WY74"/>
  <c r="WY7"/>
  <c r="WY114"/>
  <c r="WY90"/>
  <c r="WY41"/>
  <c r="WY22"/>
  <c r="WY29"/>
  <c r="WY95"/>
  <c r="WY88"/>
  <c r="WY60"/>
  <c r="WY86"/>
  <c r="WY62"/>
  <c r="WY42"/>
  <c r="WY6"/>
  <c r="WY75"/>
  <c r="WY15"/>
  <c r="WY61"/>
  <c r="WY93"/>
  <c r="WY56"/>
  <c r="WY10"/>
  <c r="WY87"/>
  <c r="WY13"/>
  <c r="WY55"/>
  <c r="WY103"/>
  <c r="WY28"/>
  <c r="WY31"/>
  <c r="WY54"/>
  <c r="WY80"/>
  <c r="WY104"/>
  <c r="WY25"/>
  <c r="WY44"/>
  <c r="WY63"/>
  <c r="WY82"/>
  <c r="WY33"/>
  <c r="WY105"/>
  <c r="WY34"/>
  <c r="WY70"/>
  <c r="WY109"/>
  <c r="WY97"/>
  <c r="WY38"/>
  <c r="WY11"/>
  <c r="WY39"/>
  <c r="WY78"/>
  <c r="WY26"/>
  <c r="WY45"/>
  <c r="WY73"/>
  <c r="WY76"/>
  <c r="WY91"/>
  <c r="WY112"/>
  <c r="WY23"/>
  <c r="WY46"/>
  <c r="WY81"/>
  <c r="WY111"/>
  <c r="WY18"/>
  <c r="WY9"/>
  <c r="WY12"/>
  <c r="WY94"/>
  <c r="WY17"/>
  <c r="WY59"/>
  <c r="WY102"/>
  <c r="WY79"/>
  <c r="WY14"/>
  <c r="WY113"/>
  <c r="WY30"/>
  <c r="WY72"/>
  <c r="WY110"/>
  <c r="WY27"/>
  <c r="WY50"/>
  <c r="WY65"/>
  <c r="WY89"/>
  <c r="WY108"/>
  <c r="WY24"/>
  <c r="WY47"/>
  <c r="WY71"/>
  <c r="WY96"/>
  <c r="WY64"/>
  <c r="WY66"/>
  <c r="WY92"/>
  <c r="WZ2"/>
  <c r="WZ10" s="1"/>
  <c r="WY106"/>
  <c r="XA4" i="6"/>
  <c r="XB3"/>
  <c r="WX85" i="5"/>
  <c r="WY84"/>
  <c r="WY68"/>
  <c r="WX69"/>
  <c r="WZ5"/>
  <c r="XA4"/>
  <c r="WX21"/>
  <c r="WY20"/>
  <c r="WX37"/>
  <c r="WY36"/>
  <c r="WY100"/>
  <c r="WX101"/>
  <c r="WY52"/>
  <c r="WX53"/>
  <c r="XB2" i="2"/>
  <c r="XB4"/>
  <c r="XC3"/>
  <c r="WZ111" i="5" l="1"/>
  <c r="WZ79"/>
  <c r="WZ48"/>
  <c r="WZ114"/>
  <c r="WZ34"/>
  <c r="WZ25"/>
  <c r="WZ11"/>
  <c r="WZ47"/>
  <c r="WZ61"/>
  <c r="WZ31"/>
  <c r="WZ45"/>
  <c r="WZ15"/>
  <c r="WZ94"/>
  <c r="WZ88"/>
  <c r="WZ42"/>
  <c r="WZ102"/>
  <c r="WZ81"/>
  <c r="WZ87"/>
  <c r="WZ76"/>
  <c r="WZ57"/>
  <c r="WZ32"/>
  <c r="WZ89"/>
  <c r="WZ28"/>
  <c r="WZ66"/>
  <c r="WZ108"/>
  <c r="WZ50"/>
  <c r="WZ16"/>
  <c r="WZ93"/>
  <c r="WZ41"/>
  <c r="WZ75"/>
  <c r="WZ12"/>
  <c r="WZ38"/>
  <c r="WZ62"/>
  <c r="WZ71"/>
  <c r="WZ90"/>
  <c r="WZ110"/>
  <c r="WZ13"/>
  <c r="WZ58"/>
  <c r="WZ77"/>
  <c r="WZ6"/>
  <c r="WZ112"/>
  <c r="WZ29"/>
  <c r="WZ92"/>
  <c r="WZ65"/>
  <c r="WZ26"/>
  <c r="WZ49"/>
  <c r="WZ96"/>
  <c r="WZ46"/>
  <c r="WZ8"/>
  <c r="WZ73"/>
  <c r="WZ24"/>
  <c r="WZ63"/>
  <c r="WZ106"/>
  <c r="WZ17"/>
  <c r="WZ43"/>
  <c r="WZ59"/>
  <c r="WZ80"/>
  <c r="WZ107"/>
  <c r="WZ14"/>
  <c r="WZ39"/>
  <c r="WZ64"/>
  <c r="WZ95"/>
  <c r="WZ7"/>
  <c r="WZ70"/>
  <c r="WZ44"/>
  <c r="WZ9"/>
  <c r="WZ54"/>
  <c r="WZ86"/>
  <c r="WZ23"/>
  <c r="WZ98"/>
  <c r="WZ74"/>
  <c r="WZ22"/>
  <c r="WZ72"/>
  <c r="WZ97"/>
  <c r="WZ18"/>
  <c r="WZ40"/>
  <c r="WZ60"/>
  <c r="WZ82"/>
  <c r="WZ103"/>
  <c r="WZ27"/>
  <c r="WZ30"/>
  <c r="WZ55"/>
  <c r="WZ91"/>
  <c r="WZ105"/>
  <c r="WZ33"/>
  <c r="WZ56"/>
  <c r="WZ78"/>
  <c r="WZ104"/>
  <c r="WZ113"/>
  <c r="XA2"/>
  <c r="XA10" s="1"/>
  <c r="WZ109"/>
  <c r="XB4" i="6"/>
  <c r="XC3"/>
  <c r="WY101" i="5"/>
  <c r="WZ100"/>
  <c r="XA5"/>
  <c r="XB4"/>
  <c r="WZ68"/>
  <c r="WY69"/>
  <c r="WY21"/>
  <c r="WZ20"/>
  <c r="WY37"/>
  <c r="WZ36"/>
  <c r="WZ84"/>
  <c r="WY85"/>
  <c r="WZ52"/>
  <c r="WY53"/>
  <c r="XC2" i="2"/>
  <c r="XD3"/>
  <c r="XC4"/>
  <c r="XA45" i="5" l="1"/>
  <c r="XA74"/>
  <c r="XA77"/>
  <c r="XA13"/>
  <c r="XA25"/>
  <c r="XA114"/>
  <c r="XA92"/>
  <c r="XA56"/>
  <c r="XA59"/>
  <c r="XA44"/>
  <c r="XA38"/>
  <c r="XA55"/>
  <c r="XA26"/>
  <c r="XA102"/>
  <c r="XA8"/>
  <c r="XA80"/>
  <c r="XA32"/>
  <c r="XA108"/>
  <c r="XA89"/>
  <c r="XA91"/>
  <c r="XA65"/>
  <c r="XA40"/>
  <c r="XA88"/>
  <c r="XA28"/>
  <c r="XA31"/>
  <c r="XA54"/>
  <c r="XA73"/>
  <c r="XA96"/>
  <c r="XA113"/>
  <c r="XA29"/>
  <c r="XA48"/>
  <c r="XA72"/>
  <c r="XA87"/>
  <c r="XA110"/>
  <c r="XA15"/>
  <c r="XA61"/>
  <c r="XA104"/>
  <c r="XA17"/>
  <c r="XA43"/>
  <c r="XA63"/>
  <c r="XA71"/>
  <c r="XA90"/>
  <c r="XA111"/>
  <c r="XB2"/>
  <c r="XB10" s="1"/>
  <c r="XA70"/>
  <c r="XA106"/>
  <c r="XA14"/>
  <c r="XA33"/>
  <c r="XA60"/>
  <c r="XA81"/>
  <c r="XA105"/>
  <c r="XA23"/>
  <c r="XA46"/>
  <c r="XA50"/>
  <c r="XA76"/>
  <c r="XA97"/>
  <c r="XA9"/>
  <c r="XA34"/>
  <c r="XA79"/>
  <c r="XA6"/>
  <c r="XA22"/>
  <c r="XA41"/>
  <c r="XA49"/>
  <c r="XA82"/>
  <c r="XA103"/>
  <c r="XA11"/>
  <c r="XA107"/>
  <c r="XA18"/>
  <c r="XA12"/>
  <c r="XA58"/>
  <c r="XA95"/>
  <c r="XA27"/>
  <c r="XA30"/>
  <c r="XA57"/>
  <c r="XA75"/>
  <c r="XA98"/>
  <c r="XA24"/>
  <c r="XA47"/>
  <c r="XA66"/>
  <c r="XA78"/>
  <c r="XA93"/>
  <c r="XA112"/>
  <c r="XA39"/>
  <c r="XA64"/>
  <c r="XA109"/>
  <c r="XA16"/>
  <c r="XA42"/>
  <c r="XA62"/>
  <c r="XA86"/>
  <c r="XA94"/>
  <c r="XA7"/>
  <c r="XC4" i="6"/>
  <c r="XD3"/>
  <c r="XA36" i="5"/>
  <c r="WZ37"/>
  <c r="XA52"/>
  <c r="WZ53"/>
  <c r="XA20"/>
  <c r="WZ21"/>
  <c r="XA84"/>
  <c r="WZ85"/>
  <c r="XA68"/>
  <c r="WZ69"/>
  <c r="XC4"/>
  <c r="XB5"/>
  <c r="XA100"/>
  <c r="WZ101"/>
  <c r="XD2" i="2"/>
  <c r="XE3"/>
  <c r="XD4"/>
  <c r="XB108" i="5" l="1"/>
  <c r="XB106"/>
  <c r="XB33"/>
  <c r="XB62"/>
  <c r="XB6"/>
  <c r="XB28"/>
  <c r="XB17"/>
  <c r="XB26"/>
  <c r="XB27"/>
  <c r="XB65"/>
  <c r="XB71"/>
  <c r="XB9"/>
  <c r="XB110"/>
  <c r="XB54"/>
  <c r="XB105"/>
  <c r="XB56"/>
  <c r="XB102"/>
  <c r="XB66"/>
  <c r="XB45"/>
  <c r="XB95"/>
  <c r="XB61"/>
  <c r="XB75"/>
  <c r="XB38"/>
  <c r="XB93"/>
  <c r="XB49"/>
  <c r="XB22"/>
  <c r="XB81"/>
  <c r="XB34"/>
  <c r="XB23"/>
  <c r="XB77"/>
  <c r="XB24"/>
  <c r="XB88"/>
  <c r="XB47"/>
  <c r="XB74"/>
  <c r="XB11"/>
  <c r="XB82"/>
  <c r="XB30"/>
  <c r="XB58"/>
  <c r="XB94"/>
  <c r="XB16"/>
  <c r="XB46"/>
  <c r="XB50"/>
  <c r="XB87"/>
  <c r="XB104"/>
  <c r="XB29"/>
  <c r="XB59"/>
  <c r="XB97"/>
  <c r="XB25"/>
  <c r="XB55"/>
  <c r="XB76"/>
  <c r="XB31"/>
  <c r="XB78"/>
  <c r="XB18"/>
  <c r="XB44"/>
  <c r="XB48"/>
  <c r="XB73"/>
  <c r="XB91"/>
  <c r="XB111"/>
  <c r="XB39"/>
  <c r="XB79"/>
  <c r="XB113"/>
  <c r="XB32"/>
  <c r="XB7"/>
  <c r="XB14"/>
  <c r="XB60"/>
  <c r="XB86"/>
  <c r="XB42"/>
  <c r="XB90"/>
  <c r="XB40"/>
  <c r="XB96"/>
  <c r="XB57"/>
  <c r="XB103"/>
  <c r="XB12"/>
  <c r="XB70"/>
  <c r="XB15"/>
  <c r="XB41"/>
  <c r="XB64"/>
  <c r="XB109"/>
  <c r="XB112"/>
  <c r="XB13"/>
  <c r="XB43"/>
  <c r="XB63"/>
  <c r="XB89"/>
  <c r="XB80"/>
  <c r="XB107"/>
  <c r="XB72"/>
  <c r="XB92"/>
  <c r="XB114"/>
  <c r="XC2"/>
  <c r="XC104" s="1"/>
  <c r="XB98"/>
  <c r="XB8"/>
  <c r="XD4" i="6"/>
  <c r="XE3"/>
  <c r="XC5" i="5"/>
  <c r="XD4"/>
  <c r="XB68"/>
  <c r="XA69"/>
  <c r="XB20"/>
  <c r="XA21"/>
  <c r="XA53"/>
  <c r="XB52"/>
  <c r="XB100"/>
  <c r="XA101"/>
  <c r="XB84"/>
  <c r="XA85"/>
  <c r="XA37"/>
  <c r="XB36"/>
  <c r="XE2" i="2"/>
  <c r="XE4"/>
  <c r="XF3"/>
  <c r="XC7" i="5" l="1"/>
  <c r="XC65"/>
  <c r="XC63"/>
  <c r="XC113"/>
  <c r="XC33"/>
  <c r="XC43"/>
  <c r="XC106"/>
  <c r="XC42"/>
  <c r="XC56"/>
  <c r="XC27"/>
  <c r="XC8"/>
  <c r="XC23"/>
  <c r="XC34"/>
  <c r="XC14"/>
  <c r="XC94"/>
  <c r="XC89"/>
  <c r="XC109"/>
  <c r="XC92"/>
  <c r="XC86"/>
  <c r="XC75"/>
  <c r="XC50"/>
  <c r="XC72"/>
  <c r="XC22"/>
  <c r="XC88"/>
  <c r="XC59"/>
  <c r="XC10"/>
  <c r="XC44"/>
  <c r="XC74"/>
  <c r="XC24"/>
  <c r="XC111"/>
  <c r="XC61"/>
  <c r="XC18"/>
  <c r="XC60"/>
  <c r="XC97"/>
  <c r="XC13"/>
  <c r="XC39"/>
  <c r="XC55"/>
  <c r="XC81"/>
  <c r="XC103"/>
  <c r="XC26"/>
  <c r="XC45"/>
  <c r="XC49"/>
  <c r="XC76"/>
  <c r="XC91"/>
  <c r="XC11"/>
  <c r="XC47"/>
  <c r="XC17"/>
  <c r="XC93"/>
  <c r="XC25"/>
  <c r="XC64"/>
  <c r="XC96"/>
  <c r="XC66"/>
  <c r="XC15"/>
  <c r="XC102"/>
  <c r="XC40"/>
  <c r="XC79"/>
  <c r="XC114"/>
  <c r="XC30"/>
  <c r="XC57"/>
  <c r="XC73"/>
  <c r="XC90"/>
  <c r="XC110"/>
  <c r="XC28"/>
  <c r="XC31"/>
  <c r="XC54"/>
  <c r="XC80"/>
  <c r="XC112"/>
  <c r="XC41"/>
  <c r="XC98"/>
  <c r="XC70"/>
  <c r="XC6"/>
  <c r="XC46"/>
  <c r="XC82"/>
  <c r="XC71"/>
  <c r="XC9"/>
  <c r="XC77"/>
  <c r="XC16"/>
  <c r="XC62"/>
  <c r="XC107"/>
  <c r="XC12"/>
  <c r="XC38"/>
  <c r="XC58"/>
  <c r="XC87"/>
  <c r="XC105"/>
  <c r="XC29"/>
  <c r="XC32"/>
  <c r="XC48"/>
  <c r="XC78"/>
  <c r="XC95"/>
  <c r="XD2"/>
  <c r="XD10" s="1"/>
  <c r="XC108"/>
  <c r="XE4" i="6"/>
  <c r="XF3"/>
  <c r="XC68" i="5"/>
  <c r="XB69"/>
  <c r="XB85"/>
  <c r="XC84"/>
  <c r="XB21"/>
  <c r="XC20"/>
  <c r="XE4"/>
  <c r="XD5"/>
  <c r="XB101"/>
  <c r="XC100"/>
  <c r="XB37"/>
  <c r="XC36"/>
  <c r="XC52"/>
  <c r="XB53"/>
  <c r="XF2" i="2"/>
  <c r="XF4"/>
  <c r="XG3"/>
  <c r="XD13" i="5" l="1"/>
  <c r="XD14"/>
  <c r="XD56"/>
  <c r="XD64"/>
  <c r="XD41"/>
  <c r="XD86"/>
  <c r="XD7"/>
  <c r="XD105"/>
  <c r="XD92"/>
  <c r="XD104"/>
  <c r="XD59"/>
  <c r="XD23"/>
  <c r="XD22"/>
  <c r="XD97"/>
  <c r="XD76"/>
  <c r="XD57"/>
  <c r="XD49"/>
  <c r="XD62"/>
  <c r="XD38"/>
  <c r="XD12"/>
  <c r="XD90"/>
  <c r="XD79"/>
  <c r="XD11"/>
  <c r="XD66"/>
  <c r="XD27"/>
  <c r="XD61"/>
  <c r="XD95"/>
  <c r="XD58"/>
  <c r="XD45"/>
  <c r="XD9"/>
  <c r="XD32"/>
  <c r="XD81"/>
  <c r="XD16"/>
  <c r="XD42"/>
  <c r="XD50"/>
  <c r="XD70"/>
  <c r="XD93"/>
  <c r="XD111"/>
  <c r="XD17"/>
  <c r="XD43"/>
  <c r="XD63"/>
  <c r="XD80"/>
  <c r="XD114"/>
  <c r="XD60"/>
  <c r="XD6"/>
  <c r="XD54"/>
  <c r="XD8"/>
  <c r="XD39"/>
  <c r="XD88"/>
  <c r="XD31"/>
  <c r="XD26"/>
  <c r="XD96"/>
  <c r="XD46"/>
  <c r="XD74"/>
  <c r="XD112"/>
  <c r="XD24"/>
  <c r="XD47"/>
  <c r="XD65"/>
  <c r="XD87"/>
  <c r="XD106"/>
  <c r="XD18"/>
  <c r="XD40"/>
  <c r="XD72"/>
  <c r="XD78"/>
  <c r="XD103"/>
  <c r="XD71"/>
  <c r="XD33"/>
  <c r="XD109"/>
  <c r="XD28"/>
  <c r="XD108"/>
  <c r="XD30"/>
  <c r="XD77"/>
  <c r="XD113"/>
  <c r="XD91"/>
  <c r="XD75"/>
  <c r="XD29"/>
  <c r="XD55"/>
  <c r="XD98"/>
  <c r="XD25"/>
  <c r="XD44"/>
  <c r="XD48"/>
  <c r="XD89"/>
  <c r="XD102"/>
  <c r="XD15"/>
  <c r="XD34"/>
  <c r="XD73"/>
  <c r="XD82"/>
  <c r="XD94"/>
  <c r="XE2"/>
  <c r="XE10" s="1"/>
  <c r="XD110"/>
  <c r="XD107"/>
  <c r="XG3" i="6"/>
  <c r="XF4"/>
  <c r="XD84" i="5"/>
  <c r="XC85"/>
  <c r="XD36"/>
  <c r="XC37"/>
  <c r="XC101"/>
  <c r="XD100"/>
  <c r="XC53"/>
  <c r="XD52"/>
  <c r="XF4"/>
  <c r="XE5"/>
  <c r="XC21"/>
  <c r="XD20"/>
  <c r="XD68"/>
  <c r="XC69"/>
  <c r="XG2" i="2"/>
  <c r="XH3"/>
  <c r="XG4"/>
  <c r="XE62" i="5" l="1"/>
  <c r="XE63"/>
  <c r="XE108"/>
  <c r="XE32"/>
  <c r="XE90"/>
  <c r="XE77"/>
  <c r="XE55"/>
  <c r="XE8"/>
  <c r="XE17"/>
  <c r="XE31"/>
  <c r="XE114"/>
  <c r="XE92"/>
  <c r="XE47"/>
  <c r="XE12"/>
  <c r="XE95"/>
  <c r="XE72"/>
  <c r="XE80"/>
  <c r="XE40"/>
  <c r="XE78"/>
  <c r="XE54"/>
  <c r="XE24"/>
  <c r="XE93"/>
  <c r="XE34"/>
  <c r="XE82"/>
  <c r="XE13"/>
  <c r="XE39"/>
  <c r="XE59"/>
  <c r="XE64"/>
  <c r="XE91"/>
  <c r="XE109"/>
  <c r="XE14"/>
  <c r="XE45"/>
  <c r="XE60"/>
  <c r="XE81"/>
  <c r="XE105"/>
  <c r="XE11"/>
  <c r="XE38"/>
  <c r="XE76"/>
  <c r="XE9"/>
  <c r="XE29"/>
  <c r="XE44"/>
  <c r="XE65"/>
  <c r="XE87"/>
  <c r="XE7"/>
  <c r="XE43"/>
  <c r="XE71"/>
  <c r="XE111"/>
  <c r="XE18"/>
  <c r="XE33"/>
  <c r="XE70"/>
  <c r="XE88"/>
  <c r="XE106"/>
  <c r="XE27"/>
  <c r="XE46"/>
  <c r="XE57"/>
  <c r="XE75"/>
  <c r="XE98"/>
  <c r="XE6"/>
  <c r="XE25"/>
  <c r="XE74"/>
  <c r="XE107"/>
  <c r="XE26"/>
  <c r="XE41"/>
  <c r="XE56"/>
  <c r="XE89"/>
  <c r="XE102"/>
  <c r="XE22"/>
  <c r="XE49"/>
  <c r="XE103"/>
  <c r="XE15"/>
  <c r="XE30"/>
  <c r="XE61"/>
  <c r="XE79"/>
  <c r="XE104"/>
  <c r="XE28"/>
  <c r="XE48"/>
  <c r="XE58"/>
  <c r="XE73"/>
  <c r="XE96"/>
  <c r="XE113"/>
  <c r="XE16"/>
  <c r="XE66"/>
  <c r="XE94"/>
  <c r="XE23"/>
  <c r="XE42"/>
  <c r="XE50"/>
  <c r="XE86"/>
  <c r="XE97"/>
  <c r="XE112"/>
  <c r="XF2"/>
  <c r="XF10" s="1"/>
  <c r="XE110"/>
  <c r="XG4" i="6"/>
  <c r="XH3"/>
  <c r="XE100" i="5"/>
  <c r="XD101"/>
  <c r="XE84"/>
  <c r="XD85"/>
  <c r="XE68"/>
  <c r="XD69"/>
  <c r="XG4"/>
  <c r="XF5"/>
  <c r="XD21"/>
  <c r="XE20"/>
  <c r="XE52"/>
  <c r="XD53"/>
  <c r="XE36"/>
  <c r="XD37"/>
  <c r="XH2" i="2"/>
  <c r="XI3"/>
  <c r="XH4"/>
  <c r="XF114" i="5" l="1"/>
  <c r="XF77"/>
  <c r="XF112"/>
  <c r="XF32"/>
  <c r="XF34"/>
  <c r="XF55"/>
  <c r="XF12"/>
  <c r="XF6"/>
  <c r="XF74"/>
  <c r="XF25"/>
  <c r="XF90"/>
  <c r="XF38"/>
  <c r="XF81"/>
  <c r="XF43"/>
  <c r="XF82"/>
  <c r="XF75"/>
  <c r="XF50"/>
  <c r="XF71"/>
  <c r="XF98"/>
  <c r="XF22"/>
  <c r="XF45"/>
  <c r="XF41"/>
  <c r="XF89"/>
  <c r="XF29"/>
  <c r="XF59"/>
  <c r="XF97"/>
  <c r="XF24"/>
  <c r="XF31"/>
  <c r="XF58"/>
  <c r="XF80"/>
  <c r="XF94"/>
  <c r="XF7"/>
  <c r="XF40"/>
  <c r="XF65"/>
  <c r="XF109"/>
  <c r="XF56"/>
  <c r="XF93"/>
  <c r="XF18"/>
  <c r="XF44"/>
  <c r="XF48"/>
  <c r="XF72"/>
  <c r="XF91"/>
  <c r="XF111"/>
  <c r="XG2"/>
  <c r="XG113" s="1"/>
  <c r="XF64"/>
  <c r="XF105"/>
  <c r="XF39"/>
  <c r="XF79"/>
  <c r="XF113"/>
  <c r="XF26"/>
  <c r="XF49"/>
  <c r="XF66"/>
  <c r="XF88"/>
  <c r="XF108"/>
  <c r="XF14"/>
  <c r="XF60"/>
  <c r="XF92"/>
  <c r="XF33"/>
  <c r="XF73"/>
  <c r="XF110"/>
  <c r="XF16"/>
  <c r="XF46"/>
  <c r="XF57"/>
  <c r="XF87"/>
  <c r="XF104"/>
  <c r="XF8"/>
  <c r="XF106"/>
  <c r="XF15"/>
  <c r="XF13"/>
  <c r="XF63"/>
  <c r="XF96"/>
  <c r="XF27"/>
  <c r="XF70"/>
  <c r="XF107"/>
  <c r="XF23"/>
  <c r="XF30"/>
  <c r="XF61"/>
  <c r="XF86"/>
  <c r="XF103"/>
  <c r="XF9"/>
  <c r="XF42"/>
  <c r="XF76"/>
  <c r="XF28"/>
  <c r="XF62"/>
  <c r="XF102"/>
  <c r="XF17"/>
  <c r="XF47"/>
  <c r="XF54"/>
  <c r="XF78"/>
  <c r="XF95"/>
  <c r="XF11"/>
  <c r="XH4" i="6"/>
  <c r="XI3"/>
  <c r="XE37" i="5"/>
  <c r="XF36"/>
  <c r="XH4"/>
  <c r="XG5"/>
  <c r="XE53"/>
  <c r="XF52"/>
  <c r="XF20"/>
  <c r="XE21"/>
  <c r="XE85"/>
  <c r="XF84"/>
  <c r="XE69"/>
  <c r="XF68"/>
  <c r="XE101"/>
  <c r="XF100"/>
  <c r="XI2" i="2"/>
  <c r="XJ3"/>
  <c r="XI4"/>
  <c r="XG16" i="5" l="1"/>
  <c r="XG31"/>
  <c r="XG7"/>
  <c r="XG65"/>
  <c r="XG106"/>
  <c r="XG108"/>
  <c r="XG111"/>
  <c r="XG109"/>
  <c r="XG44"/>
  <c r="XG29"/>
  <c r="XG49"/>
  <c r="XG81"/>
  <c r="XG78"/>
  <c r="XG80"/>
  <c r="XG22"/>
  <c r="XG61"/>
  <c r="XG55"/>
  <c r="XG25"/>
  <c r="XG96"/>
  <c r="XG45"/>
  <c r="XG76"/>
  <c r="XG112"/>
  <c r="XG89"/>
  <c r="XG46"/>
  <c r="XG6"/>
  <c r="XG47"/>
  <c r="XG92"/>
  <c r="XG17"/>
  <c r="XG42"/>
  <c r="XG66"/>
  <c r="XG102"/>
  <c r="XG77"/>
  <c r="XG32"/>
  <c r="XG8"/>
  <c r="XG74"/>
  <c r="XG28"/>
  <c r="XG54"/>
  <c r="XG104"/>
  <c r="XG72"/>
  <c r="XG23"/>
  <c r="XG10"/>
  <c r="XG41"/>
  <c r="XG88"/>
  <c r="XG15"/>
  <c r="XG43"/>
  <c r="XG62"/>
  <c r="XG93"/>
  <c r="XG38"/>
  <c r="XG27"/>
  <c r="XG95"/>
  <c r="XG48"/>
  <c r="XG26"/>
  <c r="XG56"/>
  <c r="XG91"/>
  <c r="XG50"/>
  <c r="XG11"/>
  <c r="XG82"/>
  <c r="XG24"/>
  <c r="XG73"/>
  <c r="XG9"/>
  <c r="XG34"/>
  <c r="XG63"/>
  <c r="XG86"/>
  <c r="XG13"/>
  <c r="XG12"/>
  <c r="XG107"/>
  <c r="XG33"/>
  <c r="XG64"/>
  <c r="XG98"/>
  <c r="XG18"/>
  <c r="XG40"/>
  <c r="XG71"/>
  <c r="XG79"/>
  <c r="XG97"/>
  <c r="XG14"/>
  <c r="XG39"/>
  <c r="XG114"/>
  <c r="XG30"/>
  <c r="XG58"/>
  <c r="XG60"/>
  <c r="XG59"/>
  <c r="XG103"/>
  <c r="XG87"/>
  <c r="XG75"/>
  <c r="XG94"/>
  <c r="XG57"/>
  <c r="XG70"/>
  <c r="XG90"/>
  <c r="XG105"/>
  <c r="XG110"/>
  <c r="XH2"/>
  <c r="XH10" s="1"/>
  <c r="XI4" i="6"/>
  <c r="XJ3"/>
  <c r="XF69" i="5"/>
  <c r="XG68"/>
  <c r="XF21"/>
  <c r="XG20"/>
  <c r="XF37"/>
  <c r="XG36"/>
  <c r="XG100"/>
  <c r="XF101"/>
  <c r="XF85"/>
  <c r="XG84"/>
  <c r="XG52"/>
  <c r="XF53"/>
  <c r="XI4"/>
  <c r="XH5"/>
  <c r="XJ2" i="2"/>
  <c r="XK3"/>
  <c r="XJ4"/>
  <c r="XH106" i="5" l="1"/>
  <c r="XH60"/>
  <c r="XH14"/>
  <c r="XH32"/>
  <c r="XH22"/>
  <c r="XH59"/>
  <c r="XH103"/>
  <c r="XH56"/>
  <c r="XH55"/>
  <c r="XH41"/>
  <c r="XH17"/>
  <c r="XH18"/>
  <c r="XH57"/>
  <c r="XH29"/>
  <c r="XH98"/>
  <c r="XH82"/>
  <c r="XH6"/>
  <c r="XH76"/>
  <c r="XH104"/>
  <c r="XH81"/>
  <c r="XH74"/>
  <c r="XH43"/>
  <c r="XH27"/>
  <c r="XH88"/>
  <c r="XH11"/>
  <c r="XH38"/>
  <c r="XH64"/>
  <c r="XH110"/>
  <c r="XH94"/>
  <c r="XH77"/>
  <c r="XH31"/>
  <c r="XH73"/>
  <c r="XH107"/>
  <c r="XH28"/>
  <c r="XH54"/>
  <c r="XH66"/>
  <c r="XH86"/>
  <c r="XH108"/>
  <c r="XH25"/>
  <c r="XH44"/>
  <c r="XH48"/>
  <c r="XH89"/>
  <c r="XH15"/>
  <c r="XH80"/>
  <c r="XH39"/>
  <c r="XH113"/>
  <c r="XH12"/>
  <c r="XH62"/>
  <c r="XH90"/>
  <c r="XH61"/>
  <c r="XH13"/>
  <c r="XH8"/>
  <c r="XH58"/>
  <c r="XH91"/>
  <c r="XH26"/>
  <c r="XH45"/>
  <c r="XH49"/>
  <c r="XH75"/>
  <c r="XH96"/>
  <c r="XH16"/>
  <c r="XH42"/>
  <c r="XH65"/>
  <c r="XH71"/>
  <c r="XH111"/>
  <c r="XH9"/>
  <c r="XH63"/>
  <c r="XH30"/>
  <c r="XH105"/>
  <c r="XH7"/>
  <c r="XH40"/>
  <c r="XH78"/>
  <c r="XH34"/>
  <c r="XH114"/>
  <c r="XH95"/>
  <c r="XH33"/>
  <c r="XH79"/>
  <c r="XH23"/>
  <c r="XH46"/>
  <c r="XH50"/>
  <c r="XH70"/>
  <c r="XH92"/>
  <c r="XH112"/>
  <c r="XH24"/>
  <c r="XH47"/>
  <c r="XH72"/>
  <c r="XH87"/>
  <c r="XH97"/>
  <c r="XH93"/>
  <c r="XH109"/>
  <c r="XI2"/>
  <c r="XI10" s="1"/>
  <c r="XH102"/>
  <c r="XK3" i="6"/>
  <c r="XJ4"/>
  <c r="XH52" i="5"/>
  <c r="XG53"/>
  <c r="XH100"/>
  <c r="XG101"/>
  <c r="XH20"/>
  <c r="XG21"/>
  <c r="XG85"/>
  <c r="XH84"/>
  <c r="XH36"/>
  <c r="XG37"/>
  <c r="XH68"/>
  <c r="XG69"/>
  <c r="XI5"/>
  <c r="XJ4"/>
  <c r="XK2" i="2"/>
  <c r="XL3"/>
  <c r="XK4"/>
  <c r="XI80" i="5" l="1"/>
  <c r="XI8"/>
  <c r="XI55"/>
  <c r="XI47"/>
  <c r="XI62"/>
  <c r="XI65"/>
  <c r="XI38"/>
  <c r="XI114"/>
  <c r="XI32"/>
  <c r="XI110"/>
  <c r="XI75"/>
  <c r="XI44"/>
  <c r="XI40"/>
  <c r="XI12"/>
  <c r="XI95"/>
  <c r="XI112"/>
  <c r="XI92"/>
  <c r="XI46"/>
  <c r="XI25"/>
  <c r="XI107"/>
  <c r="XI77"/>
  <c r="XI78"/>
  <c r="XI74"/>
  <c r="XJ2"/>
  <c r="XJ10" s="1"/>
  <c r="XI87"/>
  <c r="XI17"/>
  <c r="XI43"/>
  <c r="XI63"/>
  <c r="XI71"/>
  <c r="XI90"/>
  <c r="XI111"/>
  <c r="XI15"/>
  <c r="XI30"/>
  <c r="XI66"/>
  <c r="XI86"/>
  <c r="XI104"/>
  <c r="XI7"/>
  <c r="XI41"/>
  <c r="XI89"/>
  <c r="XI28"/>
  <c r="XI31"/>
  <c r="XI58"/>
  <c r="XI73"/>
  <c r="XI96"/>
  <c r="XI113"/>
  <c r="XI72"/>
  <c r="XI108"/>
  <c r="XI22"/>
  <c r="XI34"/>
  <c r="XI49"/>
  <c r="XI82"/>
  <c r="XI103"/>
  <c r="XI13"/>
  <c r="XI39"/>
  <c r="XI59"/>
  <c r="XI64"/>
  <c r="XI91"/>
  <c r="XI109"/>
  <c r="XI26"/>
  <c r="XI56"/>
  <c r="XI102"/>
  <c r="XI14"/>
  <c r="XI45"/>
  <c r="XI60"/>
  <c r="XI81"/>
  <c r="XI105"/>
  <c r="XI11"/>
  <c r="XI29"/>
  <c r="XI23"/>
  <c r="XI57"/>
  <c r="XI97"/>
  <c r="XI16"/>
  <c r="XI42"/>
  <c r="XI50"/>
  <c r="XI76"/>
  <c r="XI94"/>
  <c r="XI9"/>
  <c r="XI18"/>
  <c r="XI33"/>
  <c r="XI70"/>
  <c r="XI88"/>
  <c r="XI106"/>
  <c r="XI24"/>
  <c r="XI54"/>
  <c r="XI93"/>
  <c r="XI27"/>
  <c r="XI48"/>
  <c r="XI61"/>
  <c r="XI79"/>
  <c r="XI98"/>
  <c r="XI6"/>
  <c r="XK4" i="6"/>
  <c r="XL3"/>
  <c r="XK4" i="5"/>
  <c r="XJ5"/>
  <c r="XI84"/>
  <c r="XH85"/>
  <c r="XH101"/>
  <c r="XI100"/>
  <c r="XI36"/>
  <c r="XH37"/>
  <c r="XI68"/>
  <c r="XH69"/>
  <c r="XI20"/>
  <c r="XH21"/>
  <c r="XI52"/>
  <c r="XH53"/>
  <c r="XL2" i="2"/>
  <c r="XL4"/>
  <c r="XM3"/>
  <c r="XJ110" i="5" l="1"/>
  <c r="XJ109"/>
  <c r="XJ18"/>
  <c r="XJ93"/>
  <c r="XJ8"/>
  <c r="XJ56"/>
  <c r="XJ107"/>
  <c r="XJ40"/>
  <c r="XJ59"/>
  <c r="XJ91"/>
  <c r="XJ33"/>
  <c r="XJ22"/>
  <c r="XJ70"/>
  <c r="XJ65"/>
  <c r="XJ66"/>
  <c r="XJ64"/>
  <c r="XJ46"/>
  <c r="XJ87"/>
  <c r="XJ11"/>
  <c r="XJ12"/>
  <c r="XJ62"/>
  <c r="XJ98"/>
  <c r="XJ27"/>
  <c r="XJ34"/>
  <c r="XJ57"/>
  <c r="XJ82"/>
  <c r="XJ105"/>
  <c r="XJ17"/>
  <c r="XJ63"/>
  <c r="XJ95"/>
  <c r="XJ43"/>
  <c r="XJ24"/>
  <c r="XJ44"/>
  <c r="XJ72"/>
  <c r="XJ111"/>
  <c r="XJ14"/>
  <c r="XJ60"/>
  <c r="XJ92"/>
  <c r="XJ28"/>
  <c r="XJ38"/>
  <c r="XJ58"/>
  <c r="XJ80"/>
  <c r="XJ102"/>
  <c r="XJ6"/>
  <c r="XJ45"/>
  <c r="XJ81"/>
  <c r="XJ15"/>
  <c r="XJ89"/>
  <c r="XJ16"/>
  <c r="XJ73"/>
  <c r="XJ104"/>
  <c r="XJ9"/>
  <c r="XJ42"/>
  <c r="XJ76"/>
  <c r="XJ29"/>
  <c r="XJ39"/>
  <c r="XJ55"/>
  <c r="XJ79"/>
  <c r="XJ97"/>
  <c r="XJ113"/>
  <c r="XJ47"/>
  <c r="XJ78"/>
  <c r="XJ13"/>
  <c r="XJ61"/>
  <c r="XJ25"/>
  <c r="XJ30"/>
  <c r="XJ106"/>
  <c r="XJ32"/>
  <c r="XJ41"/>
  <c r="XJ96"/>
  <c r="XJ23"/>
  <c r="XJ31"/>
  <c r="XJ94"/>
  <c r="XJ48"/>
  <c r="XJ54"/>
  <c r="XJ77"/>
  <c r="XJ71"/>
  <c r="XJ74"/>
  <c r="XJ114"/>
  <c r="XJ26"/>
  <c r="XJ49"/>
  <c r="XJ75"/>
  <c r="XJ90"/>
  <c r="XJ50"/>
  <c r="XJ86"/>
  <c r="XJ88"/>
  <c r="XJ112"/>
  <c r="XJ103"/>
  <c r="XJ7"/>
  <c r="XK2"/>
  <c r="XK105" s="1"/>
  <c r="XJ108"/>
  <c r="XL4" i="6"/>
  <c r="XM3"/>
  <c r="XI21" i="5"/>
  <c r="XJ20"/>
  <c r="XI101"/>
  <c r="XJ100"/>
  <c r="XJ36"/>
  <c r="XI37"/>
  <c r="XJ84"/>
  <c r="XI85"/>
  <c r="XI53"/>
  <c r="XJ52"/>
  <c r="XI69"/>
  <c r="XJ68"/>
  <c r="XL4"/>
  <c r="XK5"/>
  <c r="XM2" i="2"/>
  <c r="XN3"/>
  <c r="XM4"/>
  <c r="XK33" i="5" l="1"/>
  <c r="XK91"/>
  <c r="XK6"/>
  <c r="XK74"/>
  <c r="XK13"/>
  <c r="XK7"/>
  <c r="XK22"/>
  <c r="XK92"/>
  <c r="XK28"/>
  <c r="XK103"/>
  <c r="XK32"/>
  <c r="XK49"/>
  <c r="XK43"/>
  <c r="XK66"/>
  <c r="XK62"/>
  <c r="XK63"/>
  <c r="XK80"/>
  <c r="XK41"/>
  <c r="XK111"/>
  <c r="XK17"/>
  <c r="XK77"/>
  <c r="XK71"/>
  <c r="XK38"/>
  <c r="XK8"/>
  <c r="XK57"/>
  <c r="XK90"/>
  <c r="XK14"/>
  <c r="XK107"/>
  <c r="XK56"/>
  <c r="XK27"/>
  <c r="XK72"/>
  <c r="XK108"/>
  <c r="XK23"/>
  <c r="XK46"/>
  <c r="XK65"/>
  <c r="XK82"/>
  <c r="XK106"/>
  <c r="XK18"/>
  <c r="XK40"/>
  <c r="XK48"/>
  <c r="XK75"/>
  <c r="XK97"/>
  <c r="XK113"/>
  <c r="XK76"/>
  <c r="XK12"/>
  <c r="XK94"/>
  <c r="XK58"/>
  <c r="XK11"/>
  <c r="XK39"/>
  <c r="XK78"/>
  <c r="XK10"/>
  <c r="XK87"/>
  <c r="XK45"/>
  <c r="XK29"/>
  <c r="XK59"/>
  <c r="XK95"/>
  <c r="XK24"/>
  <c r="XK47"/>
  <c r="XK54"/>
  <c r="XK88"/>
  <c r="XK98"/>
  <c r="XK15"/>
  <c r="XK34"/>
  <c r="XK61"/>
  <c r="XK73"/>
  <c r="XK93"/>
  <c r="XK81"/>
  <c r="XK31"/>
  <c r="XK112"/>
  <c r="XK30"/>
  <c r="XK70"/>
  <c r="XK110"/>
  <c r="XK60"/>
  <c r="XK26"/>
  <c r="XK104"/>
  <c r="XK50"/>
  <c r="XK89"/>
  <c r="XK25"/>
  <c r="XK44"/>
  <c r="XK55"/>
  <c r="XK79"/>
  <c r="XK96"/>
  <c r="XK9"/>
  <c r="XK16"/>
  <c r="XK42"/>
  <c r="XK64"/>
  <c r="XK86"/>
  <c r="XK114"/>
  <c r="XK109"/>
  <c r="XK102"/>
  <c r="XL2"/>
  <c r="XL10" s="1"/>
  <c r="XM4" i="6"/>
  <c r="XN3"/>
  <c r="XJ101" i="5"/>
  <c r="XK100"/>
  <c r="XK84"/>
  <c r="XJ85"/>
  <c r="XJ69"/>
  <c r="XK68"/>
  <c r="XK52"/>
  <c r="XJ53"/>
  <c r="XJ21"/>
  <c r="XK20"/>
  <c r="XL5"/>
  <c r="XM4"/>
  <c r="XJ37"/>
  <c r="XK36"/>
  <c r="XN2" i="2"/>
  <c r="XO3"/>
  <c r="XN4"/>
  <c r="XL40" i="5" l="1"/>
  <c r="XL97"/>
  <c r="XL72"/>
  <c r="XL8"/>
  <c r="XL61"/>
  <c r="XL33"/>
  <c r="XL56"/>
  <c r="XL89"/>
  <c r="XL15"/>
  <c r="XL6"/>
  <c r="XL28"/>
  <c r="XL65"/>
  <c r="XL14"/>
  <c r="XL22"/>
  <c r="XL12"/>
  <c r="XL94"/>
  <c r="XL82"/>
  <c r="XL54"/>
  <c r="XL90"/>
  <c r="XL104"/>
  <c r="XL64"/>
  <c r="XL86"/>
  <c r="XL48"/>
  <c r="XL103"/>
  <c r="XL47"/>
  <c r="XL87"/>
  <c r="XL42"/>
  <c r="XL111"/>
  <c r="XL70"/>
  <c r="XL7"/>
  <c r="XL43"/>
  <c r="XL80"/>
  <c r="XL27"/>
  <c r="XL30"/>
  <c r="XL57"/>
  <c r="XL77"/>
  <c r="XL95"/>
  <c r="XL113"/>
  <c r="XL29"/>
  <c r="XL32"/>
  <c r="XL55"/>
  <c r="XL81"/>
  <c r="XL112"/>
  <c r="XL18"/>
  <c r="XL44"/>
  <c r="XL9"/>
  <c r="XL78"/>
  <c r="XL41"/>
  <c r="XL75"/>
  <c r="XL16"/>
  <c r="XL93"/>
  <c r="XL62"/>
  <c r="XL11"/>
  <c r="XL34"/>
  <c r="XL76"/>
  <c r="XL114"/>
  <c r="XL31"/>
  <c r="XL58"/>
  <c r="XL71"/>
  <c r="XL91"/>
  <c r="XL107"/>
  <c r="XL26"/>
  <c r="XL45"/>
  <c r="XL49"/>
  <c r="XL79"/>
  <c r="XL96"/>
  <c r="XL25"/>
  <c r="XL102"/>
  <c r="XL60"/>
  <c r="XL24"/>
  <c r="XL66"/>
  <c r="XL108"/>
  <c r="XL73"/>
  <c r="XL38"/>
  <c r="XL110"/>
  <c r="XL17"/>
  <c r="XL63"/>
  <c r="XL106"/>
  <c r="XL13"/>
  <c r="XL39"/>
  <c r="XL59"/>
  <c r="XL88"/>
  <c r="XL105"/>
  <c r="XL23"/>
  <c r="XL46"/>
  <c r="XL50"/>
  <c r="XL74"/>
  <c r="XL92"/>
  <c r="XM2"/>
  <c r="XM10" s="1"/>
  <c r="XL109"/>
  <c r="XL98"/>
  <c r="XO3" i="6"/>
  <c r="XN4"/>
  <c r="XL52" i="5"/>
  <c r="XK53"/>
  <c r="XK37"/>
  <c r="XL36"/>
  <c r="XM5"/>
  <c r="XN4"/>
  <c r="XL20"/>
  <c r="XK21"/>
  <c r="XK85"/>
  <c r="XL84"/>
  <c r="XL68"/>
  <c r="XK69"/>
  <c r="XK101"/>
  <c r="XL100"/>
  <c r="XO2" i="2"/>
  <c r="XP3"/>
  <c r="XO4"/>
  <c r="XM26" i="5" l="1"/>
  <c r="XM92"/>
  <c r="XM71"/>
  <c r="XM102"/>
  <c r="XM14"/>
  <c r="XM45"/>
  <c r="XM17"/>
  <c r="XM90"/>
  <c r="XM18"/>
  <c r="XM105"/>
  <c r="XM89"/>
  <c r="XM63"/>
  <c r="XM55"/>
  <c r="XM70"/>
  <c r="XM66"/>
  <c r="XM60"/>
  <c r="XM43"/>
  <c r="XM111"/>
  <c r="XM33"/>
  <c r="XM9"/>
  <c r="XM88"/>
  <c r="XM28"/>
  <c r="XM31"/>
  <c r="XM86"/>
  <c r="XM113"/>
  <c r="XM29"/>
  <c r="XM44"/>
  <c r="XM65"/>
  <c r="XM87"/>
  <c r="XM108"/>
  <c r="XM16"/>
  <c r="XM42"/>
  <c r="XM50"/>
  <c r="XM77"/>
  <c r="XM94"/>
  <c r="XM27"/>
  <c r="XM61"/>
  <c r="XM98"/>
  <c r="XM13"/>
  <c r="XM39"/>
  <c r="XM59"/>
  <c r="XM64"/>
  <c r="XM91"/>
  <c r="XM96"/>
  <c r="XM46"/>
  <c r="XM57"/>
  <c r="XM76"/>
  <c r="XM97"/>
  <c r="XM8"/>
  <c r="XM25"/>
  <c r="XM40"/>
  <c r="XM74"/>
  <c r="XM80"/>
  <c r="XM107"/>
  <c r="XM30"/>
  <c r="XM75"/>
  <c r="XM6"/>
  <c r="XM15"/>
  <c r="XM34"/>
  <c r="XM49"/>
  <c r="XM79"/>
  <c r="XM104"/>
  <c r="XM58"/>
  <c r="XM23"/>
  <c r="XM48"/>
  <c r="XM81"/>
  <c r="XM24"/>
  <c r="XM47"/>
  <c r="XM54"/>
  <c r="XM78"/>
  <c r="XM93"/>
  <c r="XM112"/>
  <c r="XM22"/>
  <c r="XM41"/>
  <c r="XM56"/>
  <c r="XM82"/>
  <c r="XM103"/>
  <c r="XM32"/>
  <c r="XM72"/>
  <c r="XM110"/>
  <c r="XM12"/>
  <c r="XM38"/>
  <c r="XM62"/>
  <c r="XM73"/>
  <c r="XM95"/>
  <c r="XM11"/>
  <c r="XM109"/>
  <c r="XM106"/>
  <c r="XN2"/>
  <c r="XN10" s="1"/>
  <c r="XM7"/>
  <c r="XM114"/>
  <c r="XP3" i="6"/>
  <c r="XO4"/>
  <c r="XM36" i="5"/>
  <c r="XL37"/>
  <c r="XO4"/>
  <c r="XN5"/>
  <c r="XM68"/>
  <c r="XL69"/>
  <c r="XM20"/>
  <c r="XL21"/>
  <c r="XM100"/>
  <c r="XL101"/>
  <c r="XM84"/>
  <c r="XL85"/>
  <c r="XM52"/>
  <c r="XL53"/>
  <c r="XP2" i="2"/>
  <c r="XP4"/>
  <c r="XQ3"/>
  <c r="XN74" i="5" l="1"/>
  <c r="XN107"/>
  <c r="XN49"/>
  <c r="XN30"/>
  <c r="XN29"/>
  <c r="XN63"/>
  <c r="XN22"/>
  <c r="XN43"/>
  <c r="XN114"/>
  <c r="XN48"/>
  <c r="XN86"/>
  <c r="XN71"/>
  <c r="XN88"/>
  <c r="XN13"/>
  <c r="XN96"/>
  <c r="XN7"/>
  <c r="XN31"/>
  <c r="XN17"/>
  <c r="XN70"/>
  <c r="XN95"/>
  <c r="XN14"/>
  <c r="XN40"/>
  <c r="XN60"/>
  <c r="XN65"/>
  <c r="XN92"/>
  <c r="XN109"/>
  <c r="XN32"/>
  <c r="XN75"/>
  <c r="XN112"/>
  <c r="XN46"/>
  <c r="XN11"/>
  <c r="XN93"/>
  <c r="XN77"/>
  <c r="XN26"/>
  <c r="XN73"/>
  <c r="XN108"/>
  <c r="XN45"/>
  <c r="XN81"/>
  <c r="XN9"/>
  <c r="XN15"/>
  <c r="XN41"/>
  <c r="XN64"/>
  <c r="XN89"/>
  <c r="XN106"/>
  <c r="XN23"/>
  <c r="XN57"/>
  <c r="XN103"/>
  <c r="XN16"/>
  <c r="XN91"/>
  <c r="XN34"/>
  <c r="XN24"/>
  <c r="XN54"/>
  <c r="XN94"/>
  <c r="XN47"/>
  <c r="XN78"/>
  <c r="XN8"/>
  <c r="XN12"/>
  <c r="XN42"/>
  <c r="XN62"/>
  <c r="XN80"/>
  <c r="XN98"/>
  <c r="XN25"/>
  <c r="XN55"/>
  <c r="XN90"/>
  <c r="XN18"/>
  <c r="XN72"/>
  <c r="XN38"/>
  <c r="XN44"/>
  <c r="XN87"/>
  <c r="XN28"/>
  <c r="XN66"/>
  <c r="XN58"/>
  <c r="XN50"/>
  <c r="XN104"/>
  <c r="XN33"/>
  <c r="XN61"/>
  <c r="XN82"/>
  <c r="XN111"/>
  <c r="XN27"/>
  <c r="XN56"/>
  <c r="XN76"/>
  <c r="XN39"/>
  <c r="XN59"/>
  <c r="XN79"/>
  <c r="XN102"/>
  <c r="XN97"/>
  <c r="XN105"/>
  <c r="XN113"/>
  <c r="XN6"/>
  <c r="XO2"/>
  <c r="XO98" s="1"/>
  <c r="XN110"/>
  <c r="XP4" i="6"/>
  <c r="XQ3"/>
  <c r="XN84" i="5"/>
  <c r="XM85"/>
  <c r="XM21"/>
  <c r="XN20"/>
  <c r="XN52"/>
  <c r="XM53"/>
  <c r="XN100"/>
  <c r="XM101"/>
  <c r="XN68"/>
  <c r="XM69"/>
  <c r="XP4"/>
  <c r="XO5"/>
  <c r="XN36"/>
  <c r="XM37"/>
  <c r="XQ2" i="2"/>
  <c r="XQ4"/>
  <c r="XR3"/>
  <c r="XO114" i="5" l="1"/>
  <c r="XO59"/>
  <c r="XO23"/>
  <c r="XO61"/>
  <c r="XO49"/>
  <c r="XO34"/>
  <c r="XO38"/>
  <c r="XO40"/>
  <c r="XO57"/>
  <c r="XO26"/>
  <c r="XO91"/>
  <c r="XO73"/>
  <c r="XO7"/>
  <c r="XO77"/>
  <c r="XO87"/>
  <c r="XO76"/>
  <c r="XO46"/>
  <c r="XO109"/>
  <c r="XO79"/>
  <c r="XO8"/>
  <c r="XO45"/>
  <c r="XO112"/>
  <c r="XO82"/>
  <c r="XO10"/>
  <c r="XO78"/>
  <c r="XO9"/>
  <c r="XO42"/>
  <c r="XO86"/>
  <c r="XO17"/>
  <c r="XO102"/>
  <c r="XO72"/>
  <c r="XO14"/>
  <c r="XO56"/>
  <c r="XO94"/>
  <c r="XO29"/>
  <c r="XO32"/>
  <c r="XO55"/>
  <c r="XO74"/>
  <c r="XO95"/>
  <c r="XO22"/>
  <c r="XO41"/>
  <c r="XO64"/>
  <c r="XO66"/>
  <c r="XO92"/>
  <c r="XO15"/>
  <c r="XO93"/>
  <c r="XO39"/>
  <c r="XO110"/>
  <c r="XO16"/>
  <c r="XO71"/>
  <c r="XO106"/>
  <c r="XO63"/>
  <c r="XO13"/>
  <c r="XO11"/>
  <c r="XO33"/>
  <c r="XO75"/>
  <c r="XO113"/>
  <c r="XO27"/>
  <c r="XO50"/>
  <c r="XO65"/>
  <c r="XO89"/>
  <c r="XO108"/>
  <c r="XO24"/>
  <c r="XO47"/>
  <c r="XO54"/>
  <c r="XO88"/>
  <c r="XO111"/>
  <c r="XO70"/>
  <c r="XO30"/>
  <c r="XO90"/>
  <c r="XO18"/>
  <c r="XO60"/>
  <c r="XO97"/>
  <c r="XO43"/>
  <c r="XO6"/>
  <c r="XO103"/>
  <c r="XO12"/>
  <c r="XO62"/>
  <c r="XO105"/>
  <c r="XO28"/>
  <c r="XO31"/>
  <c r="XO58"/>
  <c r="XO80"/>
  <c r="XO104"/>
  <c r="XO25"/>
  <c r="XO44"/>
  <c r="XO48"/>
  <c r="XO81"/>
  <c r="XO96"/>
  <c r="XP2"/>
  <c r="XP10" s="1"/>
  <c r="XO107"/>
  <c r="XQ4" i="6"/>
  <c r="XR3"/>
  <c r="XO100" i="5"/>
  <c r="XN101"/>
  <c r="XN21"/>
  <c r="XO20"/>
  <c r="XN37"/>
  <c r="XO36"/>
  <c r="XQ4"/>
  <c r="XP5"/>
  <c r="XO52"/>
  <c r="XN53"/>
  <c r="XO68"/>
  <c r="XN69"/>
  <c r="XO84"/>
  <c r="XN85"/>
  <c r="XR2" i="2"/>
  <c r="XS3"/>
  <c r="XR4"/>
  <c r="XP56" i="5" l="1"/>
  <c r="XP15"/>
  <c r="XP48"/>
  <c r="XP8"/>
  <c r="XP112"/>
  <c r="XP72"/>
  <c r="XP29"/>
  <c r="XP50"/>
  <c r="XP58"/>
  <c r="XP87"/>
  <c r="XP41"/>
  <c r="XP94"/>
  <c r="XP79"/>
  <c r="XP24"/>
  <c r="XP108"/>
  <c r="XP46"/>
  <c r="XP70"/>
  <c r="XP28"/>
  <c r="XP97"/>
  <c r="XP89"/>
  <c r="XP38"/>
  <c r="XP71"/>
  <c r="XP114"/>
  <c r="XP64"/>
  <c r="XP45"/>
  <c r="XP107"/>
  <c r="XP63"/>
  <c r="XP23"/>
  <c r="XP57"/>
  <c r="XP98"/>
  <c r="XP22"/>
  <c r="XP44"/>
  <c r="XP12"/>
  <c r="XP62"/>
  <c r="XP90"/>
  <c r="XP31"/>
  <c r="XP109"/>
  <c r="XP11"/>
  <c r="XP86"/>
  <c r="XP47"/>
  <c r="XP9"/>
  <c r="XP32"/>
  <c r="XP81"/>
  <c r="XP54"/>
  <c r="XP16"/>
  <c r="XP93"/>
  <c r="XP34"/>
  <c r="XP76"/>
  <c r="XP13"/>
  <c r="XP88"/>
  <c r="XP110"/>
  <c r="XP39"/>
  <c r="XP91"/>
  <c r="XP55"/>
  <c r="XP105"/>
  <c r="XP7"/>
  <c r="XP66"/>
  <c r="XP49"/>
  <c r="XP25"/>
  <c r="XP74"/>
  <c r="XP102"/>
  <c r="XP18"/>
  <c r="XP40"/>
  <c r="XP65"/>
  <c r="XP82"/>
  <c r="XP103"/>
  <c r="XP27"/>
  <c r="XP30"/>
  <c r="XP61"/>
  <c r="XP77"/>
  <c r="XP95"/>
  <c r="XP113"/>
  <c r="XP92"/>
  <c r="XP26"/>
  <c r="XP96"/>
  <c r="XP75"/>
  <c r="XP42"/>
  <c r="XP73"/>
  <c r="XP111"/>
  <c r="XP17"/>
  <c r="XP43"/>
  <c r="XP59"/>
  <c r="XP80"/>
  <c r="XP106"/>
  <c r="XP14"/>
  <c r="XP33"/>
  <c r="XP60"/>
  <c r="XP78"/>
  <c r="XP104"/>
  <c r="XP6"/>
  <c r="XQ2"/>
  <c r="XQ10" s="1"/>
  <c r="XR4" i="6"/>
  <c r="XS3"/>
  <c r="XR4" i="5"/>
  <c r="XQ5"/>
  <c r="XP84"/>
  <c r="XO85"/>
  <c r="XP52"/>
  <c r="XO53"/>
  <c r="XP20"/>
  <c r="XO21"/>
  <c r="XP68"/>
  <c r="XO69"/>
  <c r="XP36"/>
  <c r="XO37"/>
  <c r="XO101"/>
  <c r="XP100"/>
  <c r="XS2" i="2"/>
  <c r="XS4"/>
  <c r="XT3"/>
  <c r="XQ81" i="5" l="1"/>
  <c r="XQ9"/>
  <c r="XQ104"/>
  <c r="XQ44"/>
  <c r="XQ40"/>
  <c r="XQ66"/>
  <c r="XQ61"/>
  <c r="XQ60"/>
  <c r="XQ47"/>
  <c r="XQ112"/>
  <c r="XQ25"/>
  <c r="XQ107"/>
  <c r="XQ39"/>
  <c r="XQ33"/>
  <c r="XQ24"/>
  <c r="XQ93"/>
  <c r="XQ8"/>
  <c r="XQ80"/>
  <c r="XQ15"/>
  <c r="XQ14"/>
  <c r="XQ105"/>
  <c r="XQ78"/>
  <c r="XQ88"/>
  <c r="XQ65"/>
  <c r="XR2"/>
  <c r="XR10" s="1"/>
  <c r="XQ13"/>
  <c r="XQ59"/>
  <c r="XQ91"/>
  <c r="XQ27"/>
  <c r="XQ30"/>
  <c r="XQ57"/>
  <c r="XQ75"/>
  <c r="XQ98"/>
  <c r="XQ6"/>
  <c r="XQ29"/>
  <c r="XQ48"/>
  <c r="XQ72"/>
  <c r="XQ87"/>
  <c r="XQ110"/>
  <c r="XQ38"/>
  <c r="XQ77"/>
  <c r="XQ114"/>
  <c r="XQ22"/>
  <c r="XQ41"/>
  <c r="XQ49"/>
  <c r="XQ82"/>
  <c r="XQ103"/>
  <c r="XQ11"/>
  <c r="XQ34"/>
  <c r="XQ79"/>
  <c r="XQ28"/>
  <c r="XQ31"/>
  <c r="XQ54"/>
  <c r="XQ73"/>
  <c r="XQ96"/>
  <c r="XQ113"/>
  <c r="XQ26"/>
  <c r="XQ45"/>
  <c r="XQ56"/>
  <c r="XQ89"/>
  <c r="XQ102"/>
  <c r="XQ18"/>
  <c r="XQ70"/>
  <c r="XQ106"/>
  <c r="XQ16"/>
  <c r="XQ42"/>
  <c r="XQ62"/>
  <c r="XQ86"/>
  <c r="XQ94"/>
  <c r="XQ7"/>
  <c r="XQ64"/>
  <c r="XQ109"/>
  <c r="XQ32"/>
  <c r="XQ55"/>
  <c r="XQ74"/>
  <c r="XQ92"/>
  <c r="XQ108"/>
  <c r="XQ23"/>
  <c r="XQ46"/>
  <c r="XQ50"/>
  <c r="XQ76"/>
  <c r="XQ97"/>
  <c r="XQ12"/>
  <c r="XQ58"/>
  <c r="XQ95"/>
  <c r="XQ17"/>
  <c r="XQ43"/>
  <c r="XQ63"/>
  <c r="XQ71"/>
  <c r="XQ90"/>
  <c r="XQ111"/>
  <c r="XT3" i="6"/>
  <c r="XS4"/>
  <c r="XS4" i="5"/>
  <c r="XR5"/>
  <c r="XQ36"/>
  <c r="XP37"/>
  <c r="XP21"/>
  <c r="XQ20"/>
  <c r="XQ84"/>
  <c r="XP85"/>
  <c r="XQ68"/>
  <c r="XP69"/>
  <c r="XP53"/>
  <c r="XQ52"/>
  <c r="XQ100"/>
  <c r="XP101"/>
  <c r="XT2" i="2"/>
  <c r="XT4"/>
  <c r="XU3"/>
  <c r="XR30" i="5" l="1"/>
  <c r="XR60"/>
  <c r="XR82"/>
  <c r="XR45"/>
  <c r="XR7"/>
  <c r="XR33"/>
  <c r="XR81"/>
  <c r="XR110"/>
  <c r="XR34"/>
  <c r="XR86"/>
  <c r="XR71"/>
  <c r="XR65"/>
  <c r="XR72"/>
  <c r="XR6"/>
  <c r="XR22"/>
  <c r="XR107"/>
  <c r="XR49"/>
  <c r="XR88"/>
  <c r="XR14"/>
  <c r="XR40"/>
  <c r="XR39"/>
  <c r="XR79"/>
  <c r="XR113"/>
  <c r="XR32"/>
  <c r="XR75"/>
  <c r="XR112"/>
  <c r="XR16"/>
  <c r="XR46"/>
  <c r="XR50"/>
  <c r="XR87"/>
  <c r="XR104"/>
  <c r="XR28"/>
  <c r="XR62"/>
  <c r="XR102"/>
  <c r="XR31"/>
  <c r="XR78"/>
  <c r="XR9"/>
  <c r="XR15"/>
  <c r="XR41"/>
  <c r="XR64"/>
  <c r="XR96"/>
  <c r="XR27"/>
  <c r="XR61"/>
  <c r="XR105"/>
  <c r="XR23"/>
  <c r="XR57"/>
  <c r="XR103"/>
  <c r="XR17"/>
  <c r="XR47"/>
  <c r="XR54"/>
  <c r="XR74"/>
  <c r="XR95"/>
  <c r="XR11"/>
  <c r="XR56"/>
  <c r="XR93"/>
  <c r="XR26"/>
  <c r="XR66"/>
  <c r="XR108"/>
  <c r="XR12"/>
  <c r="XR42"/>
  <c r="XR70"/>
  <c r="XR92"/>
  <c r="XR29"/>
  <c r="XR59"/>
  <c r="XR97"/>
  <c r="XR25"/>
  <c r="XR55"/>
  <c r="XR90"/>
  <c r="XR18"/>
  <c r="XR44"/>
  <c r="XR48"/>
  <c r="XR73"/>
  <c r="XR91"/>
  <c r="XR111"/>
  <c r="XR38"/>
  <c r="XR77"/>
  <c r="XR24"/>
  <c r="XR58"/>
  <c r="XR94"/>
  <c r="XR13"/>
  <c r="XR43"/>
  <c r="XR63"/>
  <c r="XR80"/>
  <c r="XR76"/>
  <c r="XR98"/>
  <c r="XR89"/>
  <c r="XR8"/>
  <c r="XR106"/>
  <c r="XR114"/>
  <c r="XS2"/>
  <c r="XS108" s="1"/>
  <c r="XR109"/>
  <c r="XT4" i="6"/>
  <c r="XU3"/>
  <c r="XT4" i="5"/>
  <c r="XS5"/>
  <c r="XQ101"/>
  <c r="XR100"/>
  <c r="XR68"/>
  <c r="XQ69"/>
  <c r="XR20"/>
  <c r="XQ21"/>
  <c r="XR84"/>
  <c r="XQ85"/>
  <c r="XR52"/>
  <c r="XQ53"/>
  <c r="XR36"/>
  <c r="XQ37"/>
  <c r="XU2" i="2"/>
  <c r="XV3"/>
  <c r="XU4"/>
  <c r="XS46" i="5" l="1"/>
  <c r="XS47"/>
  <c r="XS94"/>
  <c r="XS62"/>
  <c r="XS14"/>
  <c r="XS107"/>
  <c r="XS88"/>
  <c r="XS9"/>
  <c r="XS33"/>
  <c r="XS113"/>
  <c r="XS44"/>
  <c r="XS6"/>
  <c r="XS74"/>
  <c r="XS77"/>
  <c r="XS75"/>
  <c r="XS72"/>
  <c r="XS79"/>
  <c r="XS11"/>
  <c r="XS43"/>
  <c r="XS56"/>
  <c r="XS50"/>
  <c r="XS27"/>
  <c r="XS89"/>
  <c r="XS18"/>
  <c r="XS97"/>
  <c r="XS22"/>
  <c r="XS71"/>
  <c r="XS92"/>
  <c r="XS8"/>
  <c r="XS96"/>
  <c r="XS86"/>
  <c r="XS15"/>
  <c r="XS61"/>
  <c r="XS93"/>
  <c r="XS13"/>
  <c r="XS39"/>
  <c r="XS55"/>
  <c r="XS81"/>
  <c r="XS103"/>
  <c r="XS26"/>
  <c r="XS45"/>
  <c r="XS49"/>
  <c r="XS76"/>
  <c r="XS91"/>
  <c r="XS25"/>
  <c r="XS82"/>
  <c r="XS60"/>
  <c r="XS10"/>
  <c r="XS41"/>
  <c r="XS66"/>
  <c r="XS111"/>
  <c r="XS64"/>
  <c r="XS42"/>
  <c r="XS7"/>
  <c r="XS34"/>
  <c r="XS70"/>
  <c r="XS109"/>
  <c r="XS30"/>
  <c r="XS57"/>
  <c r="XS73"/>
  <c r="XS90"/>
  <c r="XS110"/>
  <c r="XS28"/>
  <c r="XS31"/>
  <c r="XS54"/>
  <c r="XS80"/>
  <c r="XS104"/>
  <c r="XS65"/>
  <c r="XS40"/>
  <c r="XS114"/>
  <c r="XS24"/>
  <c r="XS63"/>
  <c r="XS98"/>
  <c r="XS23"/>
  <c r="XS16"/>
  <c r="XS106"/>
  <c r="XS17"/>
  <c r="XS59"/>
  <c r="XS102"/>
  <c r="XS12"/>
  <c r="XS38"/>
  <c r="XS58"/>
  <c r="XS87"/>
  <c r="XS105"/>
  <c r="XS29"/>
  <c r="XS32"/>
  <c r="XS48"/>
  <c r="XS78"/>
  <c r="XS95"/>
  <c r="XS112"/>
  <c r="XT2"/>
  <c r="XT10" s="1"/>
  <c r="XU4" i="6"/>
  <c r="XV3"/>
  <c r="XR37" i="5"/>
  <c r="XS36"/>
  <c r="XR85"/>
  <c r="XS84"/>
  <c r="XS68"/>
  <c r="XR69"/>
  <c r="XS100"/>
  <c r="XR101"/>
  <c r="XS52"/>
  <c r="XR53"/>
  <c r="XR21"/>
  <c r="XS20"/>
  <c r="XT5"/>
  <c r="XU4"/>
  <c r="XV2" i="2"/>
  <c r="XV4"/>
  <c r="XW3"/>
  <c r="XT107" i="5" l="1"/>
  <c r="XT7"/>
  <c r="XT104"/>
  <c r="XT29"/>
  <c r="XT30"/>
  <c r="XT87"/>
  <c r="XT60"/>
  <c r="XT78"/>
  <c r="XT28"/>
  <c r="XT74"/>
  <c r="XT81"/>
  <c r="XT108"/>
  <c r="XT47"/>
  <c r="XT72"/>
  <c r="XT11"/>
  <c r="XT24"/>
  <c r="XT18"/>
  <c r="XT14"/>
  <c r="XT88"/>
  <c r="XT66"/>
  <c r="XT65"/>
  <c r="XT40"/>
  <c r="XT92"/>
  <c r="XT31"/>
  <c r="XT64"/>
  <c r="XT109"/>
  <c r="XT39"/>
  <c r="XT95"/>
  <c r="XT23"/>
  <c r="XT98"/>
  <c r="XT45"/>
  <c r="XT75"/>
  <c r="XT16"/>
  <c r="XT42"/>
  <c r="XT73"/>
  <c r="XT70"/>
  <c r="XT93"/>
  <c r="XT111"/>
  <c r="XT17"/>
  <c r="XT43"/>
  <c r="XT63"/>
  <c r="XT80"/>
  <c r="XT106"/>
  <c r="XT50"/>
  <c r="XT8"/>
  <c r="XT58"/>
  <c r="XT91"/>
  <c r="XT27"/>
  <c r="XT77"/>
  <c r="XT113"/>
  <c r="XT55"/>
  <c r="XT26"/>
  <c r="XT56"/>
  <c r="XT96"/>
  <c r="XT25"/>
  <c r="XT44"/>
  <c r="XT48"/>
  <c r="XT89"/>
  <c r="XT102"/>
  <c r="XT15"/>
  <c r="XT34"/>
  <c r="XT61"/>
  <c r="XT82"/>
  <c r="XT94"/>
  <c r="XT114"/>
  <c r="XU2"/>
  <c r="XU10" s="1"/>
  <c r="XT103"/>
  <c r="XT57"/>
  <c r="XT13"/>
  <c r="XT32"/>
  <c r="XT112"/>
  <c r="XT33"/>
  <c r="XT79"/>
  <c r="XT6"/>
  <c r="XT59"/>
  <c r="XT105"/>
  <c r="XT46"/>
  <c r="XT9"/>
  <c r="XT54"/>
  <c r="XT86"/>
  <c r="XT22"/>
  <c r="XT41"/>
  <c r="XT49"/>
  <c r="XT76"/>
  <c r="XT97"/>
  <c r="XT12"/>
  <c r="XT38"/>
  <c r="XT62"/>
  <c r="XT71"/>
  <c r="XT90"/>
  <c r="XT110"/>
  <c r="XW3" i="6"/>
  <c r="XV4"/>
  <c r="XT20" i="5"/>
  <c r="XS21"/>
  <c r="XT84"/>
  <c r="XS85"/>
  <c r="XT100"/>
  <c r="XS101"/>
  <c r="XV4"/>
  <c r="XU5"/>
  <c r="XT36"/>
  <c r="XS37"/>
  <c r="XT52"/>
  <c r="XS53"/>
  <c r="XT68"/>
  <c r="XS69"/>
  <c r="XW2" i="2"/>
  <c r="XW4"/>
  <c r="XX3"/>
  <c r="XU76" i="5" l="1"/>
  <c r="XU81"/>
  <c r="XU91"/>
  <c r="XU9"/>
  <c r="XU109"/>
  <c r="XU17"/>
  <c r="XU38"/>
  <c r="XU33"/>
  <c r="XU60"/>
  <c r="XU29"/>
  <c r="XU18"/>
  <c r="XU14"/>
  <c r="XU90"/>
  <c r="XU70"/>
  <c r="XU45"/>
  <c r="XU63"/>
  <c r="XU78"/>
  <c r="XU44"/>
  <c r="XU105"/>
  <c r="XU88"/>
  <c r="XU97"/>
  <c r="XU8"/>
  <c r="XU40"/>
  <c r="XU80"/>
  <c r="XU13"/>
  <c r="XU39"/>
  <c r="XU59"/>
  <c r="XU64"/>
  <c r="XU95"/>
  <c r="XU114"/>
  <c r="XU32"/>
  <c r="XU55"/>
  <c r="XU72"/>
  <c r="XU92"/>
  <c r="XU108"/>
  <c r="XU22"/>
  <c r="XU49"/>
  <c r="XU103"/>
  <c r="XU24"/>
  <c r="XU47"/>
  <c r="XU54"/>
  <c r="XU86"/>
  <c r="XU102"/>
  <c r="XU25"/>
  <c r="XU74"/>
  <c r="XU107"/>
  <c r="XU15"/>
  <c r="XU30"/>
  <c r="XU61"/>
  <c r="XU79"/>
  <c r="XU106"/>
  <c r="XU27"/>
  <c r="XU46"/>
  <c r="XU57"/>
  <c r="XU75"/>
  <c r="XU98"/>
  <c r="XU6"/>
  <c r="XU34"/>
  <c r="XU82"/>
  <c r="XU11"/>
  <c r="XU26"/>
  <c r="XU41"/>
  <c r="XU56"/>
  <c r="XU93"/>
  <c r="XU7"/>
  <c r="XU16"/>
  <c r="XU66"/>
  <c r="XU94"/>
  <c r="XU12"/>
  <c r="XU31"/>
  <c r="XU62"/>
  <c r="XU77"/>
  <c r="XU104"/>
  <c r="XU28"/>
  <c r="XU48"/>
  <c r="XU58"/>
  <c r="XU73"/>
  <c r="XU96"/>
  <c r="XU113"/>
  <c r="XU43"/>
  <c r="XU71"/>
  <c r="XU111"/>
  <c r="XU23"/>
  <c r="XU42"/>
  <c r="XU50"/>
  <c r="XU89"/>
  <c r="XU112"/>
  <c r="XU65"/>
  <c r="XU87"/>
  <c r="XU110"/>
  <c r="XV2"/>
  <c r="XV10" s="1"/>
  <c r="XW4" i="6"/>
  <c r="XX3"/>
  <c r="XT69" i="5"/>
  <c r="XU68"/>
  <c r="XU84"/>
  <c r="XT85"/>
  <c r="XU100"/>
  <c r="XT101"/>
  <c r="XT37"/>
  <c r="XU36"/>
  <c r="XU52"/>
  <c r="XT53"/>
  <c r="XV5"/>
  <c r="XW4"/>
  <c r="XU20"/>
  <c r="XT21"/>
  <c r="XX2" i="2"/>
  <c r="XY3"/>
  <c r="XX4"/>
  <c r="XV6" i="5" l="1"/>
  <c r="XV107"/>
  <c r="XV88"/>
  <c r="XV76"/>
  <c r="XV47"/>
  <c r="XV42"/>
  <c r="XV77"/>
  <c r="XV66"/>
  <c r="XV64"/>
  <c r="XV17"/>
  <c r="XV95"/>
  <c r="XV9"/>
  <c r="XV38"/>
  <c r="XV49"/>
  <c r="XV15"/>
  <c r="XV97"/>
  <c r="XV78"/>
  <c r="XV29"/>
  <c r="XV26"/>
  <c r="XV108"/>
  <c r="XV59"/>
  <c r="XV54"/>
  <c r="XV14"/>
  <c r="XV60"/>
  <c r="XV92"/>
  <c r="XV28"/>
  <c r="XV56"/>
  <c r="XV93"/>
  <c r="XV25"/>
  <c r="XV32"/>
  <c r="XV55"/>
  <c r="XV75"/>
  <c r="XV90"/>
  <c r="XV112"/>
  <c r="XV43"/>
  <c r="XV74"/>
  <c r="XV114"/>
  <c r="XV70"/>
  <c r="XV105"/>
  <c r="XV16"/>
  <c r="XV46"/>
  <c r="XV57"/>
  <c r="XV87"/>
  <c r="XV104"/>
  <c r="XV40"/>
  <c r="XV109"/>
  <c r="XV73"/>
  <c r="XV110"/>
  <c r="XV23"/>
  <c r="XV30"/>
  <c r="XV61"/>
  <c r="XV86"/>
  <c r="XV103"/>
  <c r="XV13"/>
  <c r="XV63"/>
  <c r="XV96"/>
  <c r="XV34"/>
  <c r="XV82"/>
  <c r="XV18"/>
  <c r="XV44"/>
  <c r="XV48"/>
  <c r="XV72"/>
  <c r="XV91"/>
  <c r="XV8"/>
  <c r="XV65"/>
  <c r="XV33"/>
  <c r="XV12"/>
  <c r="XV50"/>
  <c r="XV98"/>
  <c r="XV27"/>
  <c r="XV62"/>
  <c r="XV102"/>
  <c r="XV24"/>
  <c r="XV31"/>
  <c r="XV58"/>
  <c r="XV80"/>
  <c r="XV94"/>
  <c r="XV7"/>
  <c r="XV41"/>
  <c r="XV89"/>
  <c r="XV39"/>
  <c r="XV79"/>
  <c r="XV113"/>
  <c r="XV22"/>
  <c r="XV45"/>
  <c r="XV71"/>
  <c r="XV81"/>
  <c r="XV106"/>
  <c r="XW2"/>
  <c r="XW105" s="1"/>
  <c r="XV11"/>
  <c r="XV111"/>
  <c r="XX4" i="6"/>
  <c r="XY3"/>
  <c r="XV84" i="5"/>
  <c r="XU85"/>
  <c r="XU21"/>
  <c r="XV20"/>
  <c r="XX4"/>
  <c r="XW5"/>
  <c r="XU53"/>
  <c r="XV52"/>
  <c r="XV100"/>
  <c r="XU101"/>
  <c r="XV68"/>
  <c r="XU69"/>
  <c r="XV36"/>
  <c r="XU37"/>
  <c r="XY2" i="2"/>
  <c r="XY4"/>
  <c r="XZ3"/>
  <c r="XW109" i="5" l="1"/>
  <c r="XW6"/>
  <c r="XW76"/>
  <c r="XW72"/>
  <c r="XW34"/>
  <c r="XW8"/>
  <c r="XW108"/>
  <c r="XW46"/>
  <c r="XW61"/>
  <c r="XW12"/>
  <c r="XW27"/>
  <c r="XW15"/>
  <c r="XW93"/>
  <c r="XW70"/>
  <c r="XW7"/>
  <c r="XW49"/>
  <c r="XW88"/>
  <c r="XW91"/>
  <c r="XW82"/>
  <c r="XW66"/>
  <c r="XW38"/>
  <c r="XW104"/>
  <c r="XW111"/>
  <c r="XW28"/>
  <c r="XW80"/>
  <c r="XW24"/>
  <c r="XW92"/>
  <c r="XW32"/>
  <c r="XW78"/>
  <c r="XW26"/>
  <c r="XW112"/>
  <c r="XW73"/>
  <c r="XW25"/>
  <c r="XW48"/>
  <c r="XW96"/>
  <c r="XW18"/>
  <c r="XW40"/>
  <c r="XW71"/>
  <c r="XW79"/>
  <c r="XW97"/>
  <c r="XW114"/>
  <c r="XW30"/>
  <c r="XW57"/>
  <c r="XW77"/>
  <c r="XW56"/>
  <c r="XW11"/>
  <c r="XW64"/>
  <c r="XW29"/>
  <c r="XW55"/>
  <c r="XW95"/>
  <c r="XW54"/>
  <c r="XW41"/>
  <c r="XW10"/>
  <c r="XW44"/>
  <c r="XW74"/>
  <c r="XW9"/>
  <c r="XW16"/>
  <c r="XW42"/>
  <c r="XW62"/>
  <c r="XW86"/>
  <c r="XW107"/>
  <c r="XW13"/>
  <c r="XW39"/>
  <c r="XW58"/>
  <c r="XW90"/>
  <c r="XW45"/>
  <c r="XW47"/>
  <c r="XW50"/>
  <c r="XW89"/>
  <c r="XW31"/>
  <c r="XW22"/>
  <c r="XW98"/>
  <c r="XW23"/>
  <c r="XW65"/>
  <c r="XW106"/>
  <c r="XW17"/>
  <c r="XW43"/>
  <c r="XW63"/>
  <c r="XW81"/>
  <c r="XW102"/>
  <c r="XW14"/>
  <c r="XW33"/>
  <c r="XW59"/>
  <c r="XW87"/>
  <c r="XW60"/>
  <c r="XW75"/>
  <c r="XW113"/>
  <c r="XW103"/>
  <c r="XW94"/>
  <c r="XX2"/>
  <c r="XX10" s="1"/>
  <c r="XW110"/>
  <c r="XY4" i="6"/>
  <c r="XZ3"/>
  <c r="XW36" i="5"/>
  <c r="XV37"/>
  <c r="XX5"/>
  <c r="XY4"/>
  <c r="XV21"/>
  <c r="XW20"/>
  <c r="XW100"/>
  <c r="XV101"/>
  <c r="XW68"/>
  <c r="XV69"/>
  <c r="XW52"/>
  <c r="XV53"/>
  <c r="XV85"/>
  <c r="XW84"/>
  <c r="XZ2" i="2"/>
  <c r="YA3"/>
  <c r="XZ4"/>
  <c r="XX95" i="5" l="1"/>
  <c r="XX72"/>
  <c r="XX62"/>
  <c r="XX17"/>
  <c r="XX112"/>
  <c r="XX27"/>
  <c r="XX107"/>
  <c r="XX78"/>
  <c r="XX70"/>
  <c r="XX31"/>
  <c r="XX106"/>
  <c r="XX46"/>
  <c r="XX47"/>
  <c r="XX110"/>
  <c r="XX61"/>
  <c r="XX40"/>
  <c r="XX26"/>
  <c r="XX9"/>
  <c r="XX64"/>
  <c r="XX58"/>
  <c r="XX11"/>
  <c r="XX34"/>
  <c r="XX76"/>
  <c r="XX114"/>
  <c r="XX103"/>
  <c r="XX13"/>
  <c r="XX105"/>
  <c r="XX45"/>
  <c r="XX75"/>
  <c r="XX16"/>
  <c r="XX65"/>
  <c r="XX38"/>
  <c r="XX15"/>
  <c r="XX79"/>
  <c r="XX56"/>
  <c r="XX42"/>
  <c r="XX91"/>
  <c r="XX94"/>
  <c r="XX63"/>
  <c r="XX96"/>
  <c r="XX71"/>
  <c r="XX12"/>
  <c r="XX90"/>
  <c r="XX73"/>
  <c r="XX7"/>
  <c r="XX43"/>
  <c r="XX80"/>
  <c r="XX18"/>
  <c r="XX60"/>
  <c r="XX57"/>
  <c r="XX23"/>
  <c r="XX50"/>
  <c r="XX92"/>
  <c r="XX24"/>
  <c r="XX74"/>
  <c r="XX93"/>
  <c r="XX87"/>
  <c r="XX14"/>
  <c r="XX104"/>
  <c r="XX30"/>
  <c r="XX77"/>
  <c r="XX113"/>
  <c r="XX29"/>
  <c r="XX32"/>
  <c r="XX59"/>
  <c r="XX81"/>
  <c r="XX98"/>
  <c r="XX22"/>
  <c r="XX41"/>
  <c r="XX49"/>
  <c r="XX82"/>
  <c r="XX97"/>
  <c r="XX48"/>
  <c r="XX33"/>
  <c r="XX8"/>
  <c r="XX39"/>
  <c r="XX88"/>
  <c r="XX6"/>
  <c r="XX28"/>
  <c r="XX54"/>
  <c r="XX66"/>
  <c r="XX86"/>
  <c r="XX108"/>
  <c r="XX25"/>
  <c r="XX44"/>
  <c r="XX55"/>
  <c r="XX89"/>
  <c r="XX111"/>
  <c r="XY2"/>
  <c r="XY10" s="1"/>
  <c r="XX109"/>
  <c r="XX102"/>
  <c r="YA3" i="6"/>
  <c r="XZ4"/>
  <c r="XX68" i="5"/>
  <c r="XW69"/>
  <c r="XY5"/>
  <c r="XZ4"/>
  <c r="XW53"/>
  <c r="XX52"/>
  <c r="XX100"/>
  <c r="XW101"/>
  <c r="XW85"/>
  <c r="XX84"/>
  <c r="XX20"/>
  <c r="XW21"/>
  <c r="XX36"/>
  <c r="XW37"/>
  <c r="YA2" i="2"/>
  <c r="YA4"/>
  <c r="YB3"/>
  <c r="XY17" i="5" l="1"/>
  <c r="XY62"/>
  <c r="XY90"/>
  <c r="XY44"/>
  <c r="XY102"/>
  <c r="XY71"/>
  <c r="XY38"/>
  <c r="XY114"/>
  <c r="XY60"/>
  <c r="XY56"/>
  <c r="XY63"/>
  <c r="XY12"/>
  <c r="XY95"/>
  <c r="XY14"/>
  <c r="XY26"/>
  <c r="XY43"/>
  <c r="XY111"/>
  <c r="XY77"/>
  <c r="XY87"/>
  <c r="XY47"/>
  <c r="XY78"/>
  <c r="XY112"/>
  <c r="XY16"/>
  <c r="XY42"/>
  <c r="XY50"/>
  <c r="XY76"/>
  <c r="XY94"/>
  <c r="XY11"/>
  <c r="XY15"/>
  <c r="XY30"/>
  <c r="XY66"/>
  <c r="XY86"/>
  <c r="XY104"/>
  <c r="XY23"/>
  <c r="XY57"/>
  <c r="XY97"/>
  <c r="XY48"/>
  <c r="XY79"/>
  <c r="XY54"/>
  <c r="XY93"/>
  <c r="XY8"/>
  <c r="XY25"/>
  <c r="XY40"/>
  <c r="XY65"/>
  <c r="XY80"/>
  <c r="XY107"/>
  <c r="XY13"/>
  <c r="XY39"/>
  <c r="XY59"/>
  <c r="XY64"/>
  <c r="XY91"/>
  <c r="XY109"/>
  <c r="XY46"/>
  <c r="XY75"/>
  <c r="XY27"/>
  <c r="XY61"/>
  <c r="XY105"/>
  <c r="XY24"/>
  <c r="XY41"/>
  <c r="XY89"/>
  <c r="XY7"/>
  <c r="XY22"/>
  <c r="XY34"/>
  <c r="XY49"/>
  <c r="XY82"/>
  <c r="XY103"/>
  <c r="XY9"/>
  <c r="XY18"/>
  <c r="XY33"/>
  <c r="XY70"/>
  <c r="XY88"/>
  <c r="XY106"/>
  <c r="XY29"/>
  <c r="XY72"/>
  <c r="XY108"/>
  <c r="XY45"/>
  <c r="XY81"/>
  <c r="XY98"/>
  <c r="XY6"/>
  <c r="XZ2"/>
  <c r="XZ10" s="1"/>
  <c r="XY28"/>
  <c r="XY31"/>
  <c r="XY58"/>
  <c r="XY73"/>
  <c r="XY96"/>
  <c r="XY113"/>
  <c r="XY32"/>
  <c r="XY55"/>
  <c r="XY74"/>
  <c r="XY92"/>
  <c r="XY110"/>
  <c r="YA4" i="6"/>
  <c r="YB3"/>
  <c r="XY84" i="5"/>
  <c r="XX85"/>
  <c r="XZ5"/>
  <c r="YA4"/>
  <c r="XY68"/>
  <c r="XX69"/>
  <c r="XY36"/>
  <c r="XX37"/>
  <c r="XY100"/>
  <c r="XX101"/>
  <c r="XY20"/>
  <c r="XX21"/>
  <c r="XX53"/>
  <c r="XY52"/>
  <c r="YB2" i="2"/>
  <c r="YB4"/>
  <c r="YC3"/>
  <c r="XZ64" i="5" l="1"/>
  <c r="XZ65"/>
  <c r="XZ114"/>
  <c r="XZ56"/>
  <c r="XZ107"/>
  <c r="XZ93"/>
  <c r="XZ22"/>
  <c r="XZ96"/>
  <c r="XZ18"/>
  <c r="XZ42"/>
  <c r="XZ33"/>
  <c r="XZ91"/>
  <c r="XZ47"/>
  <c r="XZ78"/>
  <c r="XZ14"/>
  <c r="XZ60"/>
  <c r="XZ76"/>
  <c r="XZ98"/>
  <c r="XZ29"/>
  <c r="XZ39"/>
  <c r="XZ54"/>
  <c r="XZ102"/>
  <c r="XZ44"/>
  <c r="XZ111"/>
  <c r="XZ17"/>
  <c r="XZ63"/>
  <c r="XZ95"/>
  <c r="XZ40"/>
  <c r="XZ61"/>
  <c r="XZ92"/>
  <c r="XZ109"/>
  <c r="XZ27"/>
  <c r="XZ34"/>
  <c r="XZ80"/>
  <c r="XZ6"/>
  <c r="XZ72"/>
  <c r="XZ24"/>
  <c r="XZ45"/>
  <c r="XZ81"/>
  <c r="XZ12"/>
  <c r="XZ58"/>
  <c r="XZ89"/>
  <c r="XZ106"/>
  <c r="XZ28"/>
  <c r="XZ38"/>
  <c r="XZ66"/>
  <c r="XZ110"/>
  <c r="XZ70"/>
  <c r="XZ15"/>
  <c r="XZ74"/>
  <c r="XZ75"/>
  <c r="XZ49"/>
  <c r="XZ9"/>
  <c r="XZ26"/>
  <c r="XZ41"/>
  <c r="XZ31"/>
  <c r="XZ88"/>
  <c r="XZ73"/>
  <c r="XZ55"/>
  <c r="XZ79"/>
  <c r="XZ97"/>
  <c r="XZ113"/>
  <c r="XZ16"/>
  <c r="XZ62"/>
  <c r="XZ104"/>
  <c r="XZ13"/>
  <c r="XZ59"/>
  <c r="XZ23"/>
  <c r="XZ30"/>
  <c r="XZ71"/>
  <c r="XZ90"/>
  <c r="XZ57"/>
  <c r="XZ82"/>
  <c r="XZ105"/>
  <c r="XZ8"/>
  <c r="XZ46"/>
  <c r="XZ87"/>
  <c r="XZ11"/>
  <c r="XZ43"/>
  <c r="XZ25"/>
  <c r="XZ32"/>
  <c r="XZ48"/>
  <c r="XZ77"/>
  <c r="XZ50"/>
  <c r="XZ86"/>
  <c r="XZ108"/>
  <c r="XZ103"/>
  <c r="XZ94"/>
  <c r="XZ112"/>
  <c r="YA2"/>
  <c r="YA105" s="1"/>
  <c r="XZ7"/>
  <c r="YB4" i="6"/>
  <c r="YC3"/>
  <c r="XY53" i="5"/>
  <c r="XZ52"/>
  <c r="XZ100"/>
  <c r="XY101"/>
  <c r="XZ36"/>
  <c r="XY37"/>
  <c r="XZ68"/>
  <c r="XY69"/>
  <c r="XZ20"/>
  <c r="XY21"/>
  <c r="YB4"/>
  <c r="YA5"/>
  <c r="XZ84"/>
  <c r="XY85"/>
  <c r="YC2" i="2"/>
  <c r="YD3"/>
  <c r="YC4"/>
  <c r="YA10" i="5" l="1"/>
  <c r="YA80"/>
  <c r="YA113"/>
  <c r="YA59"/>
  <c r="YA43"/>
  <c r="YA66"/>
  <c r="YA6"/>
  <c r="YA11"/>
  <c r="YA103"/>
  <c r="YA22"/>
  <c r="YA92"/>
  <c r="YA71"/>
  <c r="YA110"/>
  <c r="YA81"/>
  <c r="YA31"/>
  <c r="YA49"/>
  <c r="YA17"/>
  <c r="YA102"/>
  <c r="YA39"/>
  <c r="YA33"/>
  <c r="YA89"/>
  <c r="YA41"/>
  <c r="YA111"/>
  <c r="YA77"/>
  <c r="YB2"/>
  <c r="YB10" s="1"/>
  <c r="YA13"/>
  <c r="YA90"/>
  <c r="YA32"/>
  <c r="YA108"/>
  <c r="YA12"/>
  <c r="YA62"/>
  <c r="YA107"/>
  <c r="YA70"/>
  <c r="YA72"/>
  <c r="YA45"/>
  <c r="YA76"/>
  <c r="YA112"/>
  <c r="YA23"/>
  <c r="YA46"/>
  <c r="YA65"/>
  <c r="YA82"/>
  <c r="YA106"/>
  <c r="YA18"/>
  <c r="YA40"/>
  <c r="YA48"/>
  <c r="YA75"/>
  <c r="YA97"/>
  <c r="YA114"/>
  <c r="YA78"/>
  <c r="YA27"/>
  <c r="YA95"/>
  <c r="YA14"/>
  <c r="YA60"/>
  <c r="YA94"/>
  <c r="YA57"/>
  <c r="YA50"/>
  <c r="YA28"/>
  <c r="YA58"/>
  <c r="YA104"/>
  <c r="YA24"/>
  <c r="YA47"/>
  <c r="YA54"/>
  <c r="YA88"/>
  <c r="YA98"/>
  <c r="YA15"/>
  <c r="YA34"/>
  <c r="YA61"/>
  <c r="YA73"/>
  <c r="YA93"/>
  <c r="YA109"/>
  <c r="YA63"/>
  <c r="YA7"/>
  <c r="YA74"/>
  <c r="YA8"/>
  <c r="YA38"/>
  <c r="YA87"/>
  <c r="YA30"/>
  <c r="YA29"/>
  <c r="YA26"/>
  <c r="YA56"/>
  <c r="YA91"/>
  <c r="YA25"/>
  <c r="YA44"/>
  <c r="YA55"/>
  <c r="YA79"/>
  <c r="YA96"/>
  <c r="YA9"/>
  <c r="YA16"/>
  <c r="YA42"/>
  <c r="YA64"/>
  <c r="YA86"/>
  <c r="YD3" i="6"/>
  <c r="YC4"/>
  <c r="YB5" i="5"/>
  <c r="YC4"/>
  <c r="XZ21"/>
  <c r="YA20"/>
  <c r="XZ37"/>
  <c r="YA36"/>
  <c r="XZ101"/>
  <c r="YA100"/>
  <c r="XZ85"/>
  <c r="YA84"/>
  <c r="YA52"/>
  <c r="XZ53"/>
  <c r="YA68"/>
  <c r="XZ69"/>
  <c r="YD2" i="2"/>
  <c r="YD4"/>
  <c r="YE3"/>
  <c r="YB94" i="5" l="1"/>
  <c r="YB47"/>
  <c r="YB24"/>
  <c r="YB95"/>
  <c r="YB15"/>
  <c r="YB44"/>
  <c r="YB76"/>
  <c r="YB97"/>
  <c r="YB42"/>
  <c r="YB8"/>
  <c r="YB75"/>
  <c r="YB61"/>
  <c r="YB16"/>
  <c r="YB93"/>
  <c r="YB65"/>
  <c r="YB34"/>
  <c r="YB114"/>
  <c r="YB48"/>
  <c r="YB25"/>
  <c r="YB73"/>
  <c r="YB108"/>
  <c r="YB72"/>
  <c r="YB111"/>
  <c r="YB66"/>
  <c r="YB78"/>
  <c r="YB102"/>
  <c r="YB40"/>
  <c r="YB55"/>
  <c r="YB77"/>
  <c r="YB41"/>
  <c r="YB7"/>
  <c r="YB30"/>
  <c r="YB32"/>
  <c r="YB89"/>
  <c r="YB22"/>
  <c r="YB63"/>
  <c r="YB27"/>
  <c r="YB113"/>
  <c r="YB57"/>
  <c r="YB29"/>
  <c r="YB87"/>
  <c r="YB43"/>
  <c r="YB11"/>
  <c r="YB38"/>
  <c r="YB70"/>
  <c r="YB110"/>
  <c r="YB31"/>
  <c r="YB58"/>
  <c r="YB71"/>
  <c r="YB91"/>
  <c r="YB107"/>
  <c r="YB26"/>
  <c r="YB45"/>
  <c r="YB49"/>
  <c r="YB81"/>
  <c r="YB17"/>
  <c r="YB106"/>
  <c r="YB18"/>
  <c r="YB60"/>
  <c r="YB103"/>
  <c r="YB13"/>
  <c r="YB39"/>
  <c r="YB59"/>
  <c r="YB88"/>
  <c r="YB105"/>
  <c r="YB23"/>
  <c r="YB46"/>
  <c r="YB50"/>
  <c r="YB79"/>
  <c r="YB9"/>
  <c r="YB80"/>
  <c r="YB12"/>
  <c r="YB62"/>
  <c r="YB90"/>
  <c r="YB14"/>
  <c r="YB33"/>
  <c r="YB56"/>
  <c r="YB82"/>
  <c r="YB104"/>
  <c r="YB6"/>
  <c r="YB28"/>
  <c r="YB54"/>
  <c r="YB64"/>
  <c r="YB86"/>
  <c r="YB74"/>
  <c r="YB92"/>
  <c r="YB96"/>
  <c r="YB112"/>
  <c r="YC2"/>
  <c r="YC10" s="1"/>
  <c r="YB109"/>
  <c r="YB98"/>
  <c r="YE3" i="6"/>
  <c r="YD4"/>
  <c r="YA69" i="5"/>
  <c r="YB68"/>
  <c r="YA37"/>
  <c r="YB36"/>
  <c r="YA85"/>
  <c r="YB84"/>
  <c r="YA53"/>
  <c r="YB52"/>
  <c r="YA101"/>
  <c r="YB100"/>
  <c r="YA21"/>
  <c r="YB20"/>
  <c r="YD4"/>
  <c r="YC5"/>
  <c r="YE2" i="2"/>
  <c r="YE4"/>
  <c r="YF3"/>
  <c r="YC45" i="5" l="1"/>
  <c r="YC107"/>
  <c r="YC80"/>
  <c r="YC60"/>
  <c r="YC72"/>
  <c r="YC25"/>
  <c r="YC15"/>
  <c r="YC32"/>
  <c r="YC8"/>
  <c r="YC113"/>
  <c r="YC26"/>
  <c r="YC102"/>
  <c r="YC74"/>
  <c r="YC86"/>
  <c r="YC79"/>
  <c r="YC110"/>
  <c r="YC89"/>
  <c r="YC40"/>
  <c r="YC31"/>
  <c r="YC49"/>
  <c r="YC34"/>
  <c r="YC104"/>
  <c r="YC30"/>
  <c r="YC75"/>
  <c r="YC6"/>
  <c r="YC29"/>
  <c r="YC44"/>
  <c r="YC65"/>
  <c r="YC87"/>
  <c r="YC108"/>
  <c r="YC17"/>
  <c r="YC43"/>
  <c r="YC63"/>
  <c r="YC71"/>
  <c r="YC90"/>
  <c r="YC111"/>
  <c r="YC48"/>
  <c r="YC81"/>
  <c r="YC9"/>
  <c r="YC18"/>
  <c r="YC33"/>
  <c r="YC70"/>
  <c r="YC88"/>
  <c r="YC106"/>
  <c r="YC27"/>
  <c r="YC61"/>
  <c r="YC98"/>
  <c r="YC23"/>
  <c r="YC46"/>
  <c r="YC57"/>
  <c r="YC76"/>
  <c r="YC97"/>
  <c r="YC7"/>
  <c r="YC22"/>
  <c r="YC41"/>
  <c r="YC56"/>
  <c r="YC82"/>
  <c r="YC103"/>
  <c r="YC14"/>
  <c r="YC66"/>
  <c r="YC105"/>
  <c r="YC12"/>
  <c r="YC38"/>
  <c r="YC62"/>
  <c r="YC73"/>
  <c r="YC95"/>
  <c r="YC11"/>
  <c r="YC55"/>
  <c r="YC92"/>
  <c r="YC24"/>
  <c r="YC47"/>
  <c r="YC54"/>
  <c r="YC78"/>
  <c r="YC93"/>
  <c r="YC112"/>
  <c r="YC16"/>
  <c r="YC42"/>
  <c r="YC50"/>
  <c r="YC77"/>
  <c r="YC94"/>
  <c r="YC28"/>
  <c r="YC58"/>
  <c r="YC96"/>
  <c r="YC13"/>
  <c r="YC39"/>
  <c r="YC59"/>
  <c r="YC64"/>
  <c r="YC91"/>
  <c r="YC114"/>
  <c r="YD2"/>
  <c r="YD10" s="1"/>
  <c r="YC109"/>
  <c r="YF3" i="6"/>
  <c r="YE4"/>
  <c r="YC36" i="5"/>
  <c r="YB37"/>
  <c r="YE4"/>
  <c r="YD5"/>
  <c r="YB21"/>
  <c r="YC20"/>
  <c r="YC52"/>
  <c r="YB53"/>
  <c r="YC68"/>
  <c r="YB69"/>
  <c r="YC100"/>
  <c r="YB101"/>
  <c r="YB85"/>
  <c r="YC84"/>
  <c r="YF2" i="2"/>
  <c r="YF4"/>
  <c r="YG3"/>
  <c r="YD90" i="5" l="1"/>
  <c r="YD14"/>
  <c r="YD18"/>
  <c r="YD92"/>
  <c r="YD17"/>
  <c r="YD40"/>
  <c r="YD109"/>
  <c r="YD48"/>
  <c r="YD55"/>
  <c r="YD65"/>
  <c r="YD33"/>
  <c r="YD95"/>
  <c r="YD77"/>
  <c r="YD25"/>
  <c r="YD70"/>
  <c r="YD60"/>
  <c r="YD31"/>
  <c r="YD104"/>
  <c r="YD23"/>
  <c r="YD57"/>
  <c r="YD103"/>
  <c r="YD22"/>
  <c r="YD71"/>
  <c r="YD107"/>
  <c r="YD13"/>
  <c r="YD43"/>
  <c r="YD63"/>
  <c r="YD74"/>
  <c r="YD96"/>
  <c r="YD114"/>
  <c r="YD49"/>
  <c r="YD88"/>
  <c r="YD16"/>
  <c r="YD50"/>
  <c r="YD111"/>
  <c r="YD39"/>
  <c r="YD86"/>
  <c r="YD45"/>
  <c r="YD9"/>
  <c r="YD15"/>
  <c r="YD41"/>
  <c r="YD64"/>
  <c r="YD89"/>
  <c r="YD106"/>
  <c r="YD26"/>
  <c r="YD73"/>
  <c r="YD108"/>
  <c r="YD46"/>
  <c r="YD87"/>
  <c r="YD27"/>
  <c r="YD76"/>
  <c r="YD30"/>
  <c r="YD7"/>
  <c r="YD81"/>
  <c r="YD32"/>
  <c r="YD75"/>
  <c r="YD112"/>
  <c r="YD47"/>
  <c r="YD78"/>
  <c r="YD11"/>
  <c r="YD12"/>
  <c r="YD42"/>
  <c r="YD62"/>
  <c r="YD80"/>
  <c r="YD98"/>
  <c r="YD24"/>
  <c r="YD54"/>
  <c r="YD94"/>
  <c r="YD44"/>
  <c r="YD72"/>
  <c r="YD29"/>
  <c r="YD66"/>
  <c r="YD56"/>
  <c r="YD91"/>
  <c r="YD28"/>
  <c r="YD38"/>
  <c r="YD8"/>
  <c r="YD58"/>
  <c r="YD97"/>
  <c r="YD59"/>
  <c r="YD93"/>
  <c r="YD79"/>
  <c r="YD102"/>
  <c r="YD110"/>
  <c r="YD34"/>
  <c r="YD61"/>
  <c r="YD82"/>
  <c r="YD105"/>
  <c r="YE2"/>
  <c r="YE98" s="1"/>
  <c r="YD6"/>
  <c r="YD113"/>
  <c r="YF4" i="6"/>
  <c r="YG3"/>
  <c r="YC69" i="5"/>
  <c r="YD68"/>
  <c r="YE5"/>
  <c r="YF4"/>
  <c r="YD100"/>
  <c r="YC101"/>
  <c r="YC53"/>
  <c r="YD52"/>
  <c r="YD84"/>
  <c r="YC85"/>
  <c r="YC21"/>
  <c r="YD20"/>
  <c r="YD36"/>
  <c r="YC37"/>
  <c r="YG2" i="2"/>
  <c r="YG4"/>
  <c r="YH3"/>
  <c r="YE22" i="5" l="1"/>
  <c r="YE16"/>
  <c r="YE61"/>
  <c r="YE75"/>
  <c r="YE8"/>
  <c r="YE6"/>
  <c r="YE58"/>
  <c r="YE32"/>
  <c r="YE60"/>
  <c r="YE93"/>
  <c r="YE29"/>
  <c r="YE15"/>
  <c r="YE114"/>
  <c r="YE90"/>
  <c r="YE80"/>
  <c r="YE57"/>
  <c r="YE55"/>
  <c r="YE40"/>
  <c r="YE56"/>
  <c r="YE43"/>
  <c r="YE9"/>
  <c r="YE38"/>
  <c r="YE39"/>
  <c r="YE26"/>
  <c r="YE49"/>
  <c r="YE104"/>
  <c r="YE18"/>
  <c r="YE97"/>
  <c r="YE33"/>
  <c r="YE113"/>
  <c r="YE34"/>
  <c r="YE70"/>
  <c r="YE109"/>
  <c r="YE62"/>
  <c r="YE14"/>
  <c r="YE105"/>
  <c r="YE30"/>
  <c r="YE72"/>
  <c r="YE110"/>
  <c r="YE27"/>
  <c r="YE50"/>
  <c r="YE65"/>
  <c r="YE95"/>
  <c r="YE24"/>
  <c r="YE106"/>
  <c r="YE7"/>
  <c r="YE77"/>
  <c r="YE86"/>
  <c r="YE11"/>
  <c r="YE78"/>
  <c r="YE45"/>
  <c r="YE74"/>
  <c r="YE73"/>
  <c r="YE79"/>
  <c r="YE12"/>
  <c r="YE94"/>
  <c r="YE17"/>
  <c r="YE63"/>
  <c r="YE102"/>
  <c r="YE42"/>
  <c r="YE10"/>
  <c r="YE87"/>
  <c r="YE13"/>
  <c r="YE59"/>
  <c r="YE103"/>
  <c r="YE28"/>
  <c r="YE31"/>
  <c r="YE54"/>
  <c r="YE89"/>
  <c r="YE25"/>
  <c r="YE108"/>
  <c r="YE64"/>
  <c r="YE76"/>
  <c r="YE91"/>
  <c r="YE112"/>
  <c r="YE44"/>
  <c r="YE47"/>
  <c r="YE41"/>
  <c r="YE48"/>
  <c r="YE88"/>
  <c r="YE81"/>
  <c r="YE66"/>
  <c r="YE23"/>
  <c r="YE46"/>
  <c r="YE71"/>
  <c r="YE82"/>
  <c r="YE111"/>
  <c r="YE92"/>
  <c r="YE107"/>
  <c r="YE96"/>
  <c r="YF2"/>
  <c r="YF10" s="1"/>
  <c r="YG4" i="6"/>
  <c r="YH3"/>
  <c r="YD53" i="5"/>
  <c r="YE52"/>
  <c r="YE84"/>
  <c r="YD85"/>
  <c r="YE20"/>
  <c r="YD21"/>
  <c r="YF5"/>
  <c r="YG4"/>
  <c r="YD69"/>
  <c r="YE68"/>
  <c r="YD37"/>
  <c r="YE36"/>
  <c r="YE100"/>
  <c r="YD101"/>
  <c r="YH2" i="2"/>
  <c r="YH4"/>
  <c r="YI3"/>
  <c r="YF92" i="5" l="1"/>
  <c r="YF7"/>
  <c r="YF8"/>
  <c r="YF70"/>
  <c r="YF15"/>
  <c r="YF23"/>
  <c r="YF42"/>
  <c r="YF28"/>
  <c r="YF107"/>
  <c r="YF50"/>
  <c r="YF89"/>
  <c r="YF48"/>
  <c r="YF87"/>
  <c r="YF31"/>
  <c r="YF47"/>
  <c r="YF61"/>
  <c r="YF66"/>
  <c r="YF111"/>
  <c r="YF34"/>
  <c r="YF94"/>
  <c r="YF76"/>
  <c r="YF91"/>
  <c r="YF114"/>
  <c r="YF64"/>
  <c r="YF58"/>
  <c r="YF46"/>
  <c r="YF112"/>
  <c r="YF65"/>
  <c r="YF26"/>
  <c r="YF49"/>
  <c r="YF96"/>
  <c r="YF32"/>
  <c r="YF16"/>
  <c r="YF93"/>
  <c r="YF41"/>
  <c r="YF75"/>
  <c r="YF12"/>
  <c r="YF38"/>
  <c r="YF62"/>
  <c r="YF71"/>
  <c r="YF90"/>
  <c r="YF110"/>
  <c r="YF13"/>
  <c r="YF39"/>
  <c r="YF55"/>
  <c r="YF88"/>
  <c r="YF105"/>
  <c r="YF44"/>
  <c r="YF9"/>
  <c r="YF54"/>
  <c r="YF86"/>
  <c r="YF29"/>
  <c r="YF98"/>
  <c r="YF73"/>
  <c r="YF24"/>
  <c r="YF63"/>
  <c r="YF108"/>
  <c r="YF17"/>
  <c r="YF43"/>
  <c r="YF59"/>
  <c r="YF80"/>
  <c r="YF106"/>
  <c r="YF14"/>
  <c r="YF33"/>
  <c r="YF56"/>
  <c r="YF78"/>
  <c r="YF104"/>
  <c r="YF25"/>
  <c r="YF102"/>
  <c r="YF45"/>
  <c r="YF79"/>
  <c r="YF11"/>
  <c r="YF81"/>
  <c r="YF74"/>
  <c r="YF22"/>
  <c r="YF72"/>
  <c r="YF97"/>
  <c r="YF18"/>
  <c r="YF40"/>
  <c r="YF60"/>
  <c r="YF82"/>
  <c r="YF103"/>
  <c r="YF27"/>
  <c r="YF30"/>
  <c r="YF57"/>
  <c r="YF77"/>
  <c r="YF95"/>
  <c r="YF6"/>
  <c r="YG2"/>
  <c r="YG10" s="1"/>
  <c r="YF113"/>
  <c r="YF109"/>
  <c r="YH4" i="6"/>
  <c r="YI3"/>
  <c r="YE37" i="5"/>
  <c r="YF36"/>
  <c r="YE21"/>
  <c r="YF20"/>
  <c r="YE85"/>
  <c r="YF84"/>
  <c r="YH4"/>
  <c r="YG5"/>
  <c r="YF68"/>
  <c r="YE69"/>
  <c r="YE53"/>
  <c r="YF52"/>
  <c r="YE101"/>
  <c r="YF100"/>
  <c r="YI2" i="2"/>
  <c r="YI4"/>
  <c r="YJ3"/>
  <c r="YG110" i="5" l="1"/>
  <c r="YG54"/>
  <c r="YG18"/>
  <c r="YG8"/>
  <c r="YG29"/>
  <c r="YG70"/>
  <c r="YG73"/>
  <c r="YG48"/>
  <c r="YG39"/>
  <c r="YG25"/>
  <c r="YG32"/>
  <c r="YG6"/>
  <c r="YG87"/>
  <c r="YG109"/>
  <c r="YG80"/>
  <c r="YG106"/>
  <c r="YG96"/>
  <c r="YG72"/>
  <c r="YG64"/>
  <c r="YG44"/>
  <c r="YG65"/>
  <c r="YG38"/>
  <c r="YG77"/>
  <c r="YG114"/>
  <c r="YG30"/>
  <c r="YG57"/>
  <c r="YG75"/>
  <c r="YG98"/>
  <c r="YG24"/>
  <c r="YG47"/>
  <c r="YG66"/>
  <c r="YG78"/>
  <c r="YG93"/>
  <c r="YG112"/>
  <c r="YG34"/>
  <c r="YG79"/>
  <c r="YG28"/>
  <c r="YG17"/>
  <c r="YG43"/>
  <c r="YG63"/>
  <c r="YG71"/>
  <c r="YG90"/>
  <c r="YG58"/>
  <c r="YG55"/>
  <c r="YG74"/>
  <c r="YG92"/>
  <c r="YG113"/>
  <c r="YG26"/>
  <c r="YG45"/>
  <c r="YG56"/>
  <c r="YG89"/>
  <c r="YG102"/>
  <c r="YG15"/>
  <c r="YG61"/>
  <c r="YG104"/>
  <c r="YG108"/>
  <c r="YG22"/>
  <c r="YG41"/>
  <c r="YG49"/>
  <c r="YG82"/>
  <c r="YG103"/>
  <c r="YG12"/>
  <c r="YG95"/>
  <c r="YG14"/>
  <c r="YG9"/>
  <c r="YG40"/>
  <c r="YG88"/>
  <c r="YG27"/>
  <c r="YG33"/>
  <c r="YG60"/>
  <c r="YG81"/>
  <c r="YG105"/>
  <c r="YG23"/>
  <c r="YG46"/>
  <c r="YG50"/>
  <c r="YG76"/>
  <c r="YG97"/>
  <c r="YG13"/>
  <c r="YG59"/>
  <c r="YG91"/>
  <c r="YG31"/>
  <c r="YG16"/>
  <c r="YG42"/>
  <c r="YG62"/>
  <c r="YG86"/>
  <c r="YG94"/>
  <c r="YG11"/>
  <c r="YG107"/>
  <c r="YH2"/>
  <c r="YH10" s="1"/>
  <c r="YG7"/>
  <c r="YG111"/>
  <c r="YI4" i="6"/>
  <c r="YJ3"/>
  <c r="YG68" i="5"/>
  <c r="YF69"/>
  <c r="YF21"/>
  <c r="YG20"/>
  <c r="YF101"/>
  <c r="YG100"/>
  <c r="YI4"/>
  <c r="YH5"/>
  <c r="YG84"/>
  <c r="YF85"/>
  <c r="YG36"/>
  <c r="YF37"/>
  <c r="YG52"/>
  <c r="YF53"/>
  <c r="YJ2" i="2"/>
  <c r="YJ4"/>
  <c r="YK3"/>
  <c r="YH42" i="5" l="1"/>
  <c r="YH104"/>
  <c r="YH16"/>
  <c r="YH57"/>
  <c r="YH24"/>
  <c r="YH93"/>
  <c r="YH59"/>
  <c r="YH50"/>
  <c r="YH94"/>
  <c r="YH33"/>
  <c r="YH110"/>
  <c r="YH86"/>
  <c r="YH44"/>
  <c r="YH73"/>
  <c r="YH111"/>
  <c r="YH79"/>
  <c r="YH31"/>
  <c r="YH7"/>
  <c r="YH70"/>
  <c r="YH65"/>
  <c r="YH30"/>
  <c r="YH18"/>
  <c r="YH48"/>
  <c r="YH91"/>
  <c r="YH39"/>
  <c r="YH113"/>
  <c r="YH78"/>
  <c r="YH15"/>
  <c r="YH92"/>
  <c r="YH56"/>
  <c r="YH23"/>
  <c r="YH103"/>
  <c r="YH46"/>
  <c r="YH87"/>
  <c r="YH29"/>
  <c r="YH97"/>
  <c r="YH58"/>
  <c r="YH13"/>
  <c r="YH72"/>
  <c r="YH38"/>
  <c r="YH77"/>
  <c r="YH25"/>
  <c r="YH55"/>
  <c r="YH90"/>
  <c r="YH17"/>
  <c r="YH47"/>
  <c r="YH54"/>
  <c r="YH74"/>
  <c r="YH95"/>
  <c r="YH11"/>
  <c r="YH34"/>
  <c r="YH82"/>
  <c r="YH6"/>
  <c r="YH49"/>
  <c r="YH88"/>
  <c r="YH9"/>
  <c r="YH43"/>
  <c r="YH64"/>
  <c r="YH98"/>
  <c r="YH28"/>
  <c r="YH62"/>
  <c r="YH102"/>
  <c r="YH32"/>
  <c r="YH75"/>
  <c r="YH112"/>
  <c r="YH22"/>
  <c r="YH45"/>
  <c r="YH71"/>
  <c r="YH81"/>
  <c r="YH107"/>
  <c r="YH27"/>
  <c r="YH61"/>
  <c r="YH105"/>
  <c r="YH26"/>
  <c r="YH66"/>
  <c r="YH108"/>
  <c r="YH12"/>
  <c r="YH41"/>
  <c r="YH89"/>
  <c r="YH14"/>
  <c r="YH40"/>
  <c r="YH60"/>
  <c r="YH76"/>
  <c r="YH106"/>
  <c r="YH63"/>
  <c r="YH80"/>
  <c r="YH96"/>
  <c r="YH114"/>
  <c r="YH8"/>
  <c r="YI2"/>
  <c r="YI104" s="1"/>
  <c r="YH109"/>
  <c r="YJ4" i="6"/>
  <c r="YK3"/>
  <c r="YH52" i="5"/>
  <c r="YG53"/>
  <c r="YH84"/>
  <c r="YG85"/>
  <c r="YH20"/>
  <c r="YG21"/>
  <c r="YH36"/>
  <c r="YG37"/>
  <c r="YG101"/>
  <c r="YH100"/>
  <c r="YJ4"/>
  <c r="YI5"/>
  <c r="YG69"/>
  <c r="YH68"/>
  <c r="YK2" i="2"/>
  <c r="YK4"/>
  <c r="YL3"/>
  <c r="YI65" i="5" l="1"/>
  <c r="YI107"/>
  <c r="YI60"/>
  <c r="YI34"/>
  <c r="YI92"/>
  <c r="YI18"/>
  <c r="YI22"/>
  <c r="YI23"/>
  <c r="YI59"/>
  <c r="YI75"/>
  <c r="YI109"/>
  <c r="YI88"/>
  <c r="YI14"/>
  <c r="YI8"/>
  <c r="YI15"/>
  <c r="YI25"/>
  <c r="YI64"/>
  <c r="YI96"/>
  <c r="YI63"/>
  <c r="YI43"/>
  <c r="YI7"/>
  <c r="YI42"/>
  <c r="YI97"/>
  <c r="YI57"/>
  <c r="YI27"/>
  <c r="YI66"/>
  <c r="YI93"/>
  <c r="YI11"/>
  <c r="YI71"/>
  <c r="YI9"/>
  <c r="YI70"/>
  <c r="YI6"/>
  <c r="YI46"/>
  <c r="YI82"/>
  <c r="YI47"/>
  <c r="YI17"/>
  <c r="YI102"/>
  <c r="YI40"/>
  <c r="YI86"/>
  <c r="YI30"/>
  <c r="YI113"/>
  <c r="YI41"/>
  <c r="YI98"/>
  <c r="YI61"/>
  <c r="YI10"/>
  <c r="YI44"/>
  <c r="YI74"/>
  <c r="YI24"/>
  <c r="YI111"/>
  <c r="YI77"/>
  <c r="YI16"/>
  <c r="YI79"/>
  <c r="YI13"/>
  <c r="YI81"/>
  <c r="YI62"/>
  <c r="YI114"/>
  <c r="YI39"/>
  <c r="YI90"/>
  <c r="YI106"/>
  <c r="YI12"/>
  <c r="YI56"/>
  <c r="YI110"/>
  <c r="YI33"/>
  <c r="YI55"/>
  <c r="YI103"/>
  <c r="YI45"/>
  <c r="YI31"/>
  <c r="YI73"/>
  <c r="YI94"/>
  <c r="YI26"/>
  <c r="YI54"/>
  <c r="YI38"/>
  <c r="YI58"/>
  <c r="YI87"/>
  <c r="YI105"/>
  <c r="YI28"/>
  <c r="YI50"/>
  <c r="YI72"/>
  <c r="YI80"/>
  <c r="YI49"/>
  <c r="YI76"/>
  <c r="YI29"/>
  <c r="YI32"/>
  <c r="YI48"/>
  <c r="YI78"/>
  <c r="YI89"/>
  <c r="YI91"/>
  <c r="YI112"/>
  <c r="YI95"/>
  <c r="YJ2"/>
  <c r="YJ10" s="1"/>
  <c r="YI108"/>
  <c r="YL3" i="6"/>
  <c r="YK4"/>
  <c r="YI68" i="5"/>
  <c r="YH69"/>
  <c r="YK4"/>
  <c r="YJ5"/>
  <c r="YH101"/>
  <c r="YI100"/>
  <c r="YH37"/>
  <c r="YI36"/>
  <c r="YI84"/>
  <c r="YH85"/>
  <c r="YI20"/>
  <c r="YH21"/>
  <c r="YI52"/>
  <c r="YH53"/>
  <c r="YL2" i="2"/>
  <c r="YL4"/>
  <c r="YM3"/>
  <c r="YJ7" i="5" l="1"/>
  <c r="YJ64"/>
  <c r="YJ13"/>
  <c r="YJ98"/>
  <c r="YJ86"/>
  <c r="YJ59"/>
  <c r="YJ89"/>
  <c r="YJ55"/>
  <c r="YJ11"/>
  <c r="YJ105"/>
  <c r="YJ29"/>
  <c r="YJ44"/>
  <c r="YJ34"/>
  <c r="YJ33"/>
  <c r="YJ63"/>
  <c r="YJ75"/>
  <c r="YJ25"/>
  <c r="YJ102"/>
  <c r="YJ72"/>
  <c r="YJ28"/>
  <c r="YJ107"/>
  <c r="YJ30"/>
  <c r="YJ77"/>
  <c r="YJ113"/>
  <c r="YJ91"/>
  <c r="YJ26"/>
  <c r="YJ96"/>
  <c r="YJ46"/>
  <c r="YJ74"/>
  <c r="YJ112"/>
  <c r="YJ24"/>
  <c r="YJ47"/>
  <c r="YJ73"/>
  <c r="YJ87"/>
  <c r="YJ12"/>
  <c r="YJ40"/>
  <c r="YJ104"/>
  <c r="YJ27"/>
  <c r="YJ95"/>
  <c r="YJ6"/>
  <c r="YJ23"/>
  <c r="YJ57"/>
  <c r="YJ92"/>
  <c r="YJ22"/>
  <c r="YJ41"/>
  <c r="YJ56"/>
  <c r="YJ76"/>
  <c r="YJ97"/>
  <c r="YJ18"/>
  <c r="YJ82"/>
  <c r="YJ14"/>
  <c r="YJ66"/>
  <c r="YJ61"/>
  <c r="YJ58"/>
  <c r="YJ60"/>
  <c r="YJ79"/>
  <c r="YJ54"/>
  <c r="YJ8"/>
  <c r="YJ39"/>
  <c r="YJ88"/>
  <c r="YJ31"/>
  <c r="YJ109"/>
  <c r="YJ45"/>
  <c r="YJ9"/>
  <c r="YJ32"/>
  <c r="YJ81"/>
  <c r="YJ16"/>
  <c r="YJ42"/>
  <c r="YJ50"/>
  <c r="YJ70"/>
  <c r="YJ93"/>
  <c r="YJ15"/>
  <c r="YJ62"/>
  <c r="YJ48"/>
  <c r="YJ108"/>
  <c r="YJ38"/>
  <c r="YJ49"/>
  <c r="YJ71"/>
  <c r="YJ111"/>
  <c r="YJ17"/>
  <c r="YJ43"/>
  <c r="YJ65"/>
  <c r="YJ78"/>
  <c r="YJ80"/>
  <c r="YJ94"/>
  <c r="YJ103"/>
  <c r="YJ90"/>
  <c r="YJ114"/>
  <c r="YK2"/>
  <c r="YK10" s="1"/>
  <c r="YJ110"/>
  <c r="YJ106"/>
  <c r="YL4" i="6"/>
  <c r="YM3"/>
  <c r="YI85" i="5"/>
  <c r="YJ84"/>
  <c r="YK5"/>
  <c r="YL4"/>
  <c r="YI53"/>
  <c r="YJ52"/>
  <c r="YJ36"/>
  <c r="YI37"/>
  <c r="YJ100"/>
  <c r="YI101"/>
  <c r="YI21"/>
  <c r="YJ20"/>
  <c r="YI69"/>
  <c r="YJ68"/>
  <c r="YM2" i="2"/>
  <c r="YM4"/>
  <c r="YN3"/>
  <c r="YK90" i="5" l="1"/>
  <c r="YK107"/>
  <c r="YK98"/>
  <c r="YK27"/>
  <c r="YK47"/>
  <c r="YK12"/>
  <c r="YK46"/>
  <c r="YK6"/>
  <c r="YK30"/>
  <c r="YK54"/>
  <c r="YK63"/>
  <c r="YK95"/>
  <c r="YK75"/>
  <c r="YK65"/>
  <c r="YK24"/>
  <c r="YK93"/>
  <c r="YK17"/>
  <c r="YK62"/>
  <c r="YK57"/>
  <c r="YK25"/>
  <c r="YK79"/>
  <c r="YK78"/>
  <c r="YK22"/>
  <c r="YK49"/>
  <c r="YK103"/>
  <c r="YK18"/>
  <c r="YK70"/>
  <c r="YK106"/>
  <c r="YK14"/>
  <c r="YK45"/>
  <c r="YK60"/>
  <c r="YK81"/>
  <c r="YK105"/>
  <c r="YK11"/>
  <c r="YK38"/>
  <c r="YK76"/>
  <c r="YK13"/>
  <c r="YK59"/>
  <c r="YK91"/>
  <c r="YK23"/>
  <c r="YK42"/>
  <c r="YK50"/>
  <c r="YK86"/>
  <c r="YK97"/>
  <c r="YK34"/>
  <c r="YK82"/>
  <c r="YK9"/>
  <c r="YK33"/>
  <c r="YK88"/>
  <c r="YK28"/>
  <c r="YK48"/>
  <c r="YK58"/>
  <c r="YK73"/>
  <c r="YK96"/>
  <c r="YK113"/>
  <c r="YK16"/>
  <c r="YK66"/>
  <c r="YK94"/>
  <c r="YK39"/>
  <c r="YK71"/>
  <c r="YK109"/>
  <c r="YK29"/>
  <c r="YK44"/>
  <c r="YK72"/>
  <c r="YK87"/>
  <c r="YK7"/>
  <c r="YK43"/>
  <c r="YK74"/>
  <c r="YK111"/>
  <c r="YK31"/>
  <c r="YK77"/>
  <c r="YK114"/>
  <c r="YK32"/>
  <c r="YK55"/>
  <c r="YK64"/>
  <c r="YK92"/>
  <c r="YK108"/>
  <c r="YK8"/>
  <c r="YK40"/>
  <c r="YK80"/>
  <c r="YK15"/>
  <c r="YK61"/>
  <c r="YK104"/>
  <c r="YK26"/>
  <c r="YK41"/>
  <c r="YK56"/>
  <c r="YK89"/>
  <c r="YK102"/>
  <c r="YL2"/>
  <c r="YL10" s="1"/>
  <c r="YK112"/>
  <c r="YK110"/>
  <c r="YM4" i="6"/>
  <c r="YN3"/>
  <c r="YJ101" i="5"/>
  <c r="YK100"/>
  <c r="YK20"/>
  <c r="YJ21"/>
  <c r="YK36"/>
  <c r="YJ37"/>
  <c r="YK52"/>
  <c r="YJ53"/>
  <c r="YM4"/>
  <c r="YL5"/>
  <c r="YK68"/>
  <c r="YJ69"/>
  <c r="YK84"/>
  <c r="YJ85"/>
  <c r="YN2" i="2"/>
  <c r="YO3"/>
  <c r="YN4"/>
  <c r="YL41" i="5" l="1"/>
  <c r="YL108"/>
  <c r="YL24"/>
  <c r="YL89"/>
  <c r="YL102"/>
  <c r="YL62"/>
  <c r="YL66"/>
  <c r="YL28"/>
  <c r="YL30"/>
  <c r="YL43"/>
  <c r="YL74"/>
  <c r="YL114"/>
  <c r="YL56"/>
  <c r="YL93"/>
  <c r="YL25"/>
  <c r="YL31"/>
  <c r="YL61"/>
  <c r="YL94"/>
  <c r="YL97"/>
  <c r="YL15"/>
  <c r="YL64"/>
  <c r="YL107"/>
  <c r="YL38"/>
  <c r="YL77"/>
  <c r="YL6"/>
  <c r="YL26"/>
  <c r="YL58"/>
  <c r="YL88"/>
  <c r="YL14"/>
  <c r="YL13"/>
  <c r="YL63"/>
  <c r="YL96"/>
  <c r="YL33"/>
  <c r="YL73"/>
  <c r="YL110"/>
  <c r="YL23"/>
  <c r="YL49"/>
  <c r="YL86"/>
  <c r="YL9"/>
  <c r="YL34"/>
  <c r="YL32"/>
  <c r="YL55"/>
  <c r="YL80"/>
  <c r="YL103"/>
  <c r="YL60"/>
  <c r="YL75"/>
  <c r="YL90"/>
  <c r="YL7"/>
  <c r="YL92"/>
  <c r="YL42"/>
  <c r="YL76"/>
  <c r="YL27"/>
  <c r="YL82"/>
  <c r="YL54"/>
  <c r="YL40"/>
  <c r="YL65"/>
  <c r="YL29"/>
  <c r="YL70"/>
  <c r="YL44"/>
  <c r="YL112"/>
  <c r="YL12"/>
  <c r="YL50"/>
  <c r="YL109"/>
  <c r="YL59"/>
  <c r="YL113"/>
  <c r="YL98"/>
  <c r="YL39"/>
  <c r="YL79"/>
  <c r="YL18"/>
  <c r="YL17"/>
  <c r="YL106"/>
  <c r="YL47"/>
  <c r="YL71"/>
  <c r="YL22"/>
  <c r="YL57"/>
  <c r="YL81"/>
  <c r="YL105"/>
  <c r="YL16"/>
  <c r="YL46"/>
  <c r="YL87"/>
  <c r="YL95"/>
  <c r="YL45"/>
  <c r="YL78"/>
  <c r="YL104"/>
  <c r="YL48"/>
  <c r="YL72"/>
  <c r="YL91"/>
  <c r="YL8"/>
  <c r="YL11"/>
  <c r="YM2"/>
  <c r="YM110" s="1"/>
  <c r="YL111"/>
  <c r="YN4" i="6"/>
  <c r="YO3"/>
  <c r="YK85" i="5"/>
  <c r="YL84"/>
  <c r="YK53"/>
  <c r="YL52"/>
  <c r="YK21"/>
  <c r="YL20"/>
  <c r="YK69"/>
  <c r="YL68"/>
  <c r="YN4"/>
  <c r="YM5"/>
  <c r="YK101"/>
  <c r="YL100"/>
  <c r="YL36"/>
  <c r="YK37"/>
  <c r="YO2" i="2"/>
  <c r="YP3"/>
  <c r="YO4"/>
  <c r="YM29" i="5" l="1"/>
  <c r="YM41"/>
  <c r="YM44"/>
  <c r="YM14"/>
  <c r="YM43"/>
  <c r="YM55"/>
  <c r="YM91"/>
  <c r="YM10"/>
  <c r="YM17"/>
  <c r="YM102"/>
  <c r="YM94"/>
  <c r="YM56"/>
  <c r="YM46"/>
  <c r="YM111"/>
  <c r="YM81"/>
  <c r="YM60"/>
  <c r="YM26"/>
  <c r="YM108"/>
  <c r="YM73"/>
  <c r="YM63"/>
  <c r="YM33"/>
  <c r="YM75"/>
  <c r="YM78"/>
  <c r="YM48"/>
  <c r="YM28"/>
  <c r="YM54"/>
  <c r="YM104"/>
  <c r="YM32"/>
  <c r="YM11"/>
  <c r="YM65"/>
  <c r="YM6"/>
  <c r="YM47"/>
  <c r="YM88"/>
  <c r="YM9"/>
  <c r="YM16"/>
  <c r="YM42"/>
  <c r="YM62"/>
  <c r="YM86"/>
  <c r="YM107"/>
  <c r="YM13"/>
  <c r="YM39"/>
  <c r="YM59"/>
  <c r="YM77"/>
  <c r="YM103"/>
  <c r="YM50"/>
  <c r="YM96"/>
  <c r="YM31"/>
  <c r="YM80"/>
  <c r="YM7"/>
  <c r="YM89"/>
  <c r="YM25"/>
  <c r="YM106"/>
  <c r="YM24"/>
  <c r="YM64"/>
  <c r="YM98"/>
  <c r="YM18"/>
  <c r="YM40"/>
  <c r="YM71"/>
  <c r="YM79"/>
  <c r="YM97"/>
  <c r="YM114"/>
  <c r="YM30"/>
  <c r="YM57"/>
  <c r="YM70"/>
  <c r="YM90"/>
  <c r="YM113"/>
  <c r="YM23"/>
  <c r="YM27"/>
  <c r="YM95"/>
  <c r="YM74"/>
  <c r="YM45"/>
  <c r="YM76"/>
  <c r="YM112"/>
  <c r="YM72"/>
  <c r="YM8"/>
  <c r="YM82"/>
  <c r="YM22"/>
  <c r="YM49"/>
  <c r="YM92"/>
  <c r="YM15"/>
  <c r="YM34"/>
  <c r="YM61"/>
  <c r="YM66"/>
  <c r="YM93"/>
  <c r="YM109"/>
  <c r="YM12"/>
  <c r="YM38"/>
  <c r="YM58"/>
  <c r="YM87"/>
  <c r="YM105"/>
  <c r="YN2"/>
  <c r="YN10" s="1"/>
  <c r="YO4" i="6"/>
  <c r="YP3"/>
  <c r="YM68" i="5"/>
  <c r="YL69"/>
  <c r="YL53"/>
  <c r="YM52"/>
  <c r="YM100"/>
  <c r="YL101"/>
  <c r="YM36"/>
  <c r="YL37"/>
  <c r="YM20"/>
  <c r="YL21"/>
  <c r="YL85"/>
  <c r="YM84"/>
  <c r="YO4"/>
  <c r="YN5"/>
  <c r="YP2" i="2"/>
  <c r="YP4"/>
  <c r="YQ3"/>
  <c r="YN94" i="5" l="1"/>
  <c r="YN48"/>
  <c r="YN105"/>
  <c r="YN15"/>
  <c r="YN79"/>
  <c r="YN50"/>
  <c r="YN103"/>
  <c r="YN70"/>
  <c r="YN6"/>
  <c r="YN33"/>
  <c r="YN112"/>
  <c r="YN57"/>
  <c r="YN43"/>
  <c r="YN46"/>
  <c r="YN24"/>
  <c r="YN47"/>
  <c r="YN18"/>
  <c r="YN13"/>
  <c r="YN23"/>
  <c r="YN92"/>
  <c r="YN82"/>
  <c r="YN34"/>
  <c r="YN106"/>
  <c r="YN77"/>
  <c r="YN11"/>
  <c r="YN38"/>
  <c r="YN64"/>
  <c r="YN110"/>
  <c r="YN72"/>
  <c r="YN39"/>
  <c r="YN8"/>
  <c r="YN58"/>
  <c r="YN91"/>
  <c r="YN26"/>
  <c r="YN45"/>
  <c r="YN56"/>
  <c r="YN75"/>
  <c r="YN96"/>
  <c r="YN16"/>
  <c r="YN42"/>
  <c r="YN49"/>
  <c r="YN89"/>
  <c r="YN76"/>
  <c r="YN113"/>
  <c r="YN62"/>
  <c r="YN17"/>
  <c r="YN114"/>
  <c r="YN88"/>
  <c r="YN31"/>
  <c r="YN74"/>
  <c r="YN107"/>
  <c r="YN28"/>
  <c r="YN54"/>
  <c r="YN73"/>
  <c r="YN86"/>
  <c r="YN108"/>
  <c r="YN25"/>
  <c r="YN44"/>
  <c r="YN66"/>
  <c r="YN111"/>
  <c r="YN30"/>
  <c r="YN12"/>
  <c r="YN90"/>
  <c r="YN61"/>
  <c r="YN27"/>
  <c r="YN95"/>
  <c r="YN7"/>
  <c r="YN40"/>
  <c r="YN78"/>
  <c r="YN9"/>
  <c r="YN80"/>
  <c r="YN63"/>
  <c r="YN14"/>
  <c r="YN60"/>
  <c r="YN104"/>
  <c r="YN29"/>
  <c r="YN32"/>
  <c r="YN59"/>
  <c r="YN81"/>
  <c r="YN98"/>
  <c r="YN22"/>
  <c r="YN41"/>
  <c r="YN55"/>
  <c r="YN87"/>
  <c r="YN97"/>
  <c r="YN65"/>
  <c r="YN71"/>
  <c r="YN93"/>
  <c r="YO2"/>
  <c r="YO10" s="1"/>
  <c r="YN109"/>
  <c r="YN102"/>
  <c r="YP4" i="6"/>
  <c r="YQ3"/>
  <c r="YM21" i="5"/>
  <c r="YN20"/>
  <c r="YN84"/>
  <c r="YM85"/>
  <c r="YN36"/>
  <c r="YM37"/>
  <c r="YN68"/>
  <c r="YM69"/>
  <c r="YM101"/>
  <c r="YN100"/>
  <c r="YO5"/>
  <c r="YP4"/>
  <c r="YM53"/>
  <c r="YN52"/>
  <c r="YQ2" i="2"/>
  <c r="YQ4"/>
  <c r="YR3"/>
  <c r="YO29" i="5" l="1"/>
  <c r="YO56"/>
  <c r="YO70"/>
  <c r="YO82"/>
  <c r="YO72"/>
  <c r="YO9"/>
  <c r="YO88"/>
  <c r="YO25"/>
  <c r="YO34"/>
  <c r="YO24"/>
  <c r="YO55"/>
  <c r="YO33"/>
  <c r="YO108"/>
  <c r="YO18"/>
  <c r="YO106"/>
  <c r="YO107"/>
  <c r="YO46"/>
  <c r="YO75"/>
  <c r="YO17"/>
  <c r="YO63"/>
  <c r="YO90"/>
  <c r="YO13"/>
  <c r="YO39"/>
  <c r="YO59"/>
  <c r="YO71"/>
  <c r="YO91"/>
  <c r="YO109"/>
  <c r="YO26"/>
  <c r="YO78"/>
  <c r="YO42"/>
  <c r="YO28"/>
  <c r="YO58"/>
  <c r="YO57"/>
  <c r="YO43"/>
  <c r="YO74"/>
  <c r="YO111"/>
  <c r="YO15"/>
  <c r="YO30"/>
  <c r="YO66"/>
  <c r="YO86"/>
  <c r="YO104"/>
  <c r="YO7"/>
  <c r="YO41"/>
  <c r="YO112"/>
  <c r="YO76"/>
  <c r="YO31"/>
  <c r="YO73"/>
  <c r="YO23"/>
  <c r="YO97"/>
  <c r="YO44"/>
  <c r="YO87"/>
  <c r="YO22"/>
  <c r="YO49"/>
  <c r="YO103"/>
  <c r="YO12"/>
  <c r="YO38"/>
  <c r="YO62"/>
  <c r="YO77"/>
  <c r="YO95"/>
  <c r="YO114"/>
  <c r="YO47"/>
  <c r="YO102"/>
  <c r="YO65"/>
  <c r="YO32"/>
  <c r="YO64"/>
  <c r="YO54"/>
  <c r="YO93"/>
  <c r="YO16"/>
  <c r="YO50"/>
  <c r="YO94"/>
  <c r="YO14"/>
  <c r="YO45"/>
  <c r="YO60"/>
  <c r="YO81"/>
  <c r="YO89"/>
  <c r="YO8"/>
  <c r="YO40"/>
  <c r="YO80"/>
  <c r="YO27"/>
  <c r="YO48"/>
  <c r="YO61"/>
  <c r="YO79"/>
  <c r="YO98"/>
  <c r="YO96"/>
  <c r="YO92"/>
  <c r="YO11"/>
  <c r="YO110"/>
  <c r="YO105"/>
  <c r="YP2"/>
  <c r="YP10" s="1"/>
  <c r="YO6"/>
  <c r="YO113"/>
  <c r="YQ4" i="6"/>
  <c r="YR3"/>
  <c r="YO84" i="5"/>
  <c r="YN85"/>
  <c r="YP5"/>
  <c r="YQ4"/>
  <c r="YO68"/>
  <c r="YN69"/>
  <c r="YO36"/>
  <c r="YN37"/>
  <c r="YO20"/>
  <c r="YN21"/>
  <c r="YN53"/>
  <c r="YO52"/>
  <c r="YN101"/>
  <c r="YO100"/>
  <c r="YR2" i="2"/>
  <c r="YR4"/>
  <c r="YS3"/>
  <c r="YP87" i="5" l="1"/>
  <c r="YP65"/>
  <c r="YP93"/>
  <c r="YP43"/>
  <c r="YP22"/>
  <c r="YP56"/>
  <c r="YP26"/>
  <c r="YP114"/>
  <c r="YP107"/>
  <c r="YP11"/>
  <c r="YP33"/>
  <c r="YP110"/>
  <c r="YP40"/>
  <c r="YP49"/>
  <c r="YP46"/>
  <c r="YP74"/>
  <c r="YP66"/>
  <c r="YP64"/>
  <c r="YP109"/>
  <c r="YP71"/>
  <c r="YP88"/>
  <c r="YP18"/>
  <c r="YP70"/>
  <c r="YP91"/>
  <c r="YP9"/>
  <c r="YP41"/>
  <c r="YP89"/>
  <c r="YP29"/>
  <c r="YP39"/>
  <c r="YP48"/>
  <c r="YP79"/>
  <c r="YP97"/>
  <c r="YP113"/>
  <c r="YP47"/>
  <c r="YP78"/>
  <c r="YP8"/>
  <c r="YP42"/>
  <c r="YP76"/>
  <c r="YP25"/>
  <c r="YP32"/>
  <c r="YP73"/>
  <c r="YP75"/>
  <c r="YP90"/>
  <c r="YP44"/>
  <c r="YP72"/>
  <c r="YP111"/>
  <c r="YP15"/>
  <c r="YP61"/>
  <c r="YP106"/>
  <c r="YP27"/>
  <c r="YP34"/>
  <c r="YP57"/>
  <c r="YP82"/>
  <c r="YP105"/>
  <c r="YP17"/>
  <c r="YP59"/>
  <c r="YP95"/>
  <c r="YP12"/>
  <c r="YP58"/>
  <c r="YP98"/>
  <c r="YP23"/>
  <c r="YP30"/>
  <c r="YP50"/>
  <c r="YP86"/>
  <c r="YP7"/>
  <c r="YP16"/>
  <c r="YP62"/>
  <c r="YP104"/>
  <c r="YP13"/>
  <c r="YP55"/>
  <c r="YP96"/>
  <c r="YP28"/>
  <c r="YP38"/>
  <c r="YP54"/>
  <c r="YP80"/>
  <c r="YP102"/>
  <c r="YP6"/>
  <c r="YP45"/>
  <c r="YP81"/>
  <c r="YP14"/>
  <c r="YP60"/>
  <c r="YP92"/>
  <c r="YP24"/>
  <c r="YP31"/>
  <c r="YP63"/>
  <c r="YP77"/>
  <c r="YP94"/>
  <c r="YP112"/>
  <c r="YP103"/>
  <c r="YQ2"/>
  <c r="YQ107" s="1"/>
  <c r="YP108"/>
  <c r="YR4" i="6"/>
  <c r="YS3"/>
  <c r="YO101" i="5"/>
  <c r="YP100"/>
  <c r="YO53"/>
  <c r="YP52"/>
  <c r="YP20"/>
  <c r="YO21"/>
  <c r="YO69"/>
  <c r="YP68"/>
  <c r="YP36"/>
  <c r="YO37"/>
  <c r="YR4"/>
  <c r="YQ5"/>
  <c r="YO85"/>
  <c r="YP84"/>
  <c r="YS2" i="2"/>
  <c r="YS4"/>
  <c r="YT3"/>
  <c r="YQ110" i="5" l="1"/>
  <c r="YQ96"/>
  <c r="YQ26"/>
  <c r="YQ30"/>
  <c r="YQ55"/>
  <c r="YQ10"/>
  <c r="YQ25"/>
  <c r="YQ31"/>
  <c r="YQ50"/>
  <c r="YQ40"/>
  <c r="YQ113"/>
  <c r="YQ8"/>
  <c r="YQ90"/>
  <c r="YQ105"/>
  <c r="YQ27"/>
  <c r="YQ108"/>
  <c r="YQ46"/>
  <c r="YQ82"/>
  <c r="YQ16"/>
  <c r="YQ75"/>
  <c r="YQ81"/>
  <c r="YQ112"/>
  <c r="YQ70"/>
  <c r="YQ62"/>
  <c r="YQ104"/>
  <c r="YQ89"/>
  <c r="YQ44"/>
  <c r="YQ79"/>
  <c r="YQ9"/>
  <c r="YQ64"/>
  <c r="YQ38"/>
  <c r="YQ76"/>
  <c r="YQ57"/>
  <c r="YQ14"/>
  <c r="YQ56"/>
  <c r="YQ72"/>
  <c r="YQ23"/>
  <c r="YQ65"/>
  <c r="YQ106"/>
  <c r="YQ42"/>
  <c r="YQ18"/>
  <c r="YQ48"/>
  <c r="YQ97"/>
  <c r="YQ86"/>
  <c r="YQ60"/>
  <c r="YQ28"/>
  <c r="YQ91"/>
  <c r="YQ13"/>
  <c r="YQ63"/>
  <c r="YQ103"/>
  <c r="YQ33"/>
  <c r="YQ7"/>
  <c r="YQ80"/>
  <c r="YQ32"/>
  <c r="YQ74"/>
  <c r="YQ22"/>
  <c r="YQ41"/>
  <c r="YQ49"/>
  <c r="YQ66"/>
  <c r="YQ92"/>
  <c r="YQ111"/>
  <c r="YQ17"/>
  <c r="YQ43"/>
  <c r="YQ71"/>
  <c r="YQ77"/>
  <c r="YQ102"/>
  <c r="YQ12"/>
  <c r="YQ94"/>
  <c r="YQ58"/>
  <c r="YQ11"/>
  <c r="YQ39"/>
  <c r="YQ78"/>
  <c r="YQ6"/>
  <c r="YQ87"/>
  <c r="YQ45"/>
  <c r="YQ29"/>
  <c r="YQ59"/>
  <c r="YQ95"/>
  <c r="YQ24"/>
  <c r="YQ47"/>
  <c r="YQ54"/>
  <c r="YQ88"/>
  <c r="YQ98"/>
  <c r="YQ15"/>
  <c r="YQ34"/>
  <c r="YQ61"/>
  <c r="YQ73"/>
  <c r="YQ93"/>
  <c r="YQ109"/>
  <c r="YQ114"/>
  <c r="YR2"/>
  <c r="YR10" s="1"/>
  <c r="YT3" i="6"/>
  <c r="YS4"/>
  <c r="YP53" i="5"/>
  <c r="YQ52"/>
  <c r="YP37"/>
  <c r="YQ36"/>
  <c r="YQ20"/>
  <c r="YP21"/>
  <c r="YQ100"/>
  <c r="YP101"/>
  <c r="YQ84"/>
  <c r="YP85"/>
  <c r="YR5"/>
  <c r="YS4"/>
  <c r="YQ68"/>
  <c r="YP69"/>
  <c r="YT2" i="2"/>
  <c r="YT4"/>
  <c r="YU3"/>
  <c r="YR63" i="5" l="1"/>
  <c r="YR56"/>
  <c r="YR60"/>
  <c r="YR23"/>
  <c r="YR39"/>
  <c r="YR72"/>
  <c r="YR59"/>
  <c r="YR42"/>
  <c r="YR24"/>
  <c r="YR38"/>
  <c r="YR88"/>
  <c r="YR102"/>
  <c r="YR108"/>
  <c r="YR106"/>
  <c r="YR46"/>
  <c r="YR17"/>
  <c r="YR55"/>
  <c r="YR50"/>
  <c r="YR110"/>
  <c r="YR13"/>
  <c r="YR105"/>
  <c r="YR73"/>
  <c r="YR92"/>
  <c r="YR9"/>
  <c r="YR78"/>
  <c r="YR41"/>
  <c r="YR75"/>
  <c r="YR8"/>
  <c r="YR89"/>
  <c r="YR62"/>
  <c r="YR11"/>
  <c r="YR34"/>
  <c r="YR76"/>
  <c r="YR114"/>
  <c r="YR31"/>
  <c r="YR58"/>
  <c r="YR64"/>
  <c r="YR91"/>
  <c r="YR107"/>
  <c r="YR26"/>
  <c r="YR45"/>
  <c r="YR74"/>
  <c r="YR79"/>
  <c r="YR96"/>
  <c r="YR16"/>
  <c r="YR40"/>
  <c r="YR22"/>
  <c r="YR65"/>
  <c r="YR97"/>
  <c r="YR44"/>
  <c r="YR12"/>
  <c r="YR90"/>
  <c r="YR15"/>
  <c r="YR61"/>
  <c r="YR94"/>
  <c r="YR14"/>
  <c r="YR33"/>
  <c r="YR49"/>
  <c r="YR82"/>
  <c r="YR104"/>
  <c r="YR6"/>
  <c r="YR28"/>
  <c r="YR54"/>
  <c r="YR66"/>
  <c r="YR86"/>
  <c r="YR112"/>
  <c r="YR93"/>
  <c r="YR70"/>
  <c r="YR18"/>
  <c r="YR103"/>
  <c r="YR47"/>
  <c r="YR87"/>
  <c r="YR25"/>
  <c r="YR111"/>
  <c r="YR71"/>
  <c r="YR7"/>
  <c r="YR43"/>
  <c r="YR80"/>
  <c r="YR27"/>
  <c r="YR30"/>
  <c r="YR57"/>
  <c r="YR77"/>
  <c r="YR95"/>
  <c r="YR113"/>
  <c r="YR29"/>
  <c r="YR32"/>
  <c r="YR48"/>
  <c r="YR81"/>
  <c r="YR109"/>
  <c r="YS2"/>
  <c r="YS10" s="1"/>
  <c r="YR98"/>
  <c r="YT4" i="6"/>
  <c r="YU3"/>
  <c r="YQ85" i="5"/>
  <c r="YR84"/>
  <c r="YR20"/>
  <c r="YQ21"/>
  <c r="YR68"/>
  <c r="YQ69"/>
  <c r="YQ37"/>
  <c r="YR36"/>
  <c r="YQ53"/>
  <c r="YR52"/>
  <c r="YS5"/>
  <c r="YT4"/>
  <c r="YQ101"/>
  <c r="YR100"/>
  <c r="YU2" i="2"/>
  <c r="YU4"/>
  <c r="YV3"/>
  <c r="YS41" i="5" l="1"/>
  <c r="YS58"/>
  <c r="YS82"/>
  <c r="YS108"/>
  <c r="YS15"/>
  <c r="YS29"/>
  <c r="YS110"/>
  <c r="YS32"/>
  <c r="YS78"/>
  <c r="YS49"/>
  <c r="YS96"/>
  <c r="YS22"/>
  <c r="YS103"/>
  <c r="YS47"/>
  <c r="YS34"/>
  <c r="YS28"/>
  <c r="YS72"/>
  <c r="YS56"/>
  <c r="YS64"/>
  <c r="YS112"/>
  <c r="YS88"/>
  <c r="YS31"/>
  <c r="YS113"/>
  <c r="YS87"/>
  <c r="YS17"/>
  <c r="YS43"/>
  <c r="YS63"/>
  <c r="YS74"/>
  <c r="YS90"/>
  <c r="YS111"/>
  <c r="YS55"/>
  <c r="YS92"/>
  <c r="YS24"/>
  <c r="YS54"/>
  <c r="YS93"/>
  <c r="YS13"/>
  <c r="YS39"/>
  <c r="YS59"/>
  <c r="YS71"/>
  <c r="YS104"/>
  <c r="YS86"/>
  <c r="YS44"/>
  <c r="YS14"/>
  <c r="YS66"/>
  <c r="YS105"/>
  <c r="YS46"/>
  <c r="YS76"/>
  <c r="YS8"/>
  <c r="YS25"/>
  <c r="YS40"/>
  <c r="YS65"/>
  <c r="YS80"/>
  <c r="YS107"/>
  <c r="YS30"/>
  <c r="YS75"/>
  <c r="YS6"/>
  <c r="YS45"/>
  <c r="YS89"/>
  <c r="YS9"/>
  <c r="YS18"/>
  <c r="YS33"/>
  <c r="YS70"/>
  <c r="YS91"/>
  <c r="YS48"/>
  <c r="YS81"/>
  <c r="YS23"/>
  <c r="YS57"/>
  <c r="YS97"/>
  <c r="YS16"/>
  <c r="YS42"/>
  <c r="YS50"/>
  <c r="YS77"/>
  <c r="YS94"/>
  <c r="YS27"/>
  <c r="YS61"/>
  <c r="YS98"/>
  <c r="YS26"/>
  <c r="YS60"/>
  <c r="YS102"/>
  <c r="YS12"/>
  <c r="YS38"/>
  <c r="YS62"/>
  <c r="YS79"/>
  <c r="YS106"/>
  <c r="YS109"/>
  <c r="YS73"/>
  <c r="YS95"/>
  <c r="YS11"/>
  <c r="YS7"/>
  <c r="YT2"/>
  <c r="YT10" s="1"/>
  <c r="YS114"/>
  <c r="YU4" i="6"/>
  <c r="YV3"/>
  <c r="YS52" i="5"/>
  <c r="YR53"/>
  <c r="YR21"/>
  <c r="YS20"/>
  <c r="YR85"/>
  <c r="YS84"/>
  <c r="YS100"/>
  <c r="YR101"/>
  <c r="YU4"/>
  <c r="YT5"/>
  <c r="YS36"/>
  <c r="YR37"/>
  <c r="YR69"/>
  <c r="YS68"/>
  <c r="YV2" i="2"/>
  <c r="YV4"/>
  <c r="YW3"/>
  <c r="YT88" i="5" l="1"/>
  <c r="YT77"/>
  <c r="YT92"/>
  <c r="YT91"/>
  <c r="YT65"/>
  <c r="YT14"/>
  <c r="YT75"/>
  <c r="YT48"/>
  <c r="YT60"/>
  <c r="YT32"/>
  <c r="YT49"/>
  <c r="YT31"/>
  <c r="YT18"/>
  <c r="YT40"/>
  <c r="YT109"/>
  <c r="YT11"/>
  <c r="YT112"/>
  <c r="YT78"/>
  <c r="YT47"/>
  <c r="YT105"/>
  <c r="YT34"/>
  <c r="YT27"/>
  <c r="YT82"/>
  <c r="YT61"/>
  <c r="YT16"/>
  <c r="YT50"/>
  <c r="YT104"/>
  <c r="YT13"/>
  <c r="YT43"/>
  <c r="YT63"/>
  <c r="YT74"/>
  <c r="YT96"/>
  <c r="YT114"/>
  <c r="YT30"/>
  <c r="YT86"/>
  <c r="YT7"/>
  <c r="YT45"/>
  <c r="YT81"/>
  <c r="YT8"/>
  <c r="YT33"/>
  <c r="YT56"/>
  <c r="YT66"/>
  <c r="YT93"/>
  <c r="YT110"/>
  <c r="YT26"/>
  <c r="YT46"/>
  <c r="YT87"/>
  <c r="YT9"/>
  <c r="YT15"/>
  <c r="YT41"/>
  <c r="YT64"/>
  <c r="YT89"/>
  <c r="YT106"/>
  <c r="YT23"/>
  <c r="YT57"/>
  <c r="YT103"/>
  <c r="YT22"/>
  <c r="YT71"/>
  <c r="YT107"/>
  <c r="YT28"/>
  <c r="YT38"/>
  <c r="YT58"/>
  <c r="YT76"/>
  <c r="YT102"/>
  <c r="YT6"/>
  <c r="YU2"/>
  <c r="YU111" s="1"/>
  <c r="YT73"/>
  <c r="YT108"/>
  <c r="YT24"/>
  <c r="YT54"/>
  <c r="YT94"/>
  <c r="YT44"/>
  <c r="YT72"/>
  <c r="YT111"/>
  <c r="YT12"/>
  <c r="YT42"/>
  <c r="YT62"/>
  <c r="YT80"/>
  <c r="YT98"/>
  <c r="YT25"/>
  <c r="YT55"/>
  <c r="YT90"/>
  <c r="YT17"/>
  <c r="YT70"/>
  <c r="YT95"/>
  <c r="YT29"/>
  <c r="YT39"/>
  <c r="YT59"/>
  <c r="YT79"/>
  <c r="YT97"/>
  <c r="YT113"/>
  <c r="YV4" i="6"/>
  <c r="YW3"/>
  <c r="YS21" i="5"/>
  <c r="YT20"/>
  <c r="YS37"/>
  <c r="YT36"/>
  <c r="YS101"/>
  <c r="YT100"/>
  <c r="YV4"/>
  <c r="YU5"/>
  <c r="YS69"/>
  <c r="YT68"/>
  <c r="YT84"/>
  <c r="YS85"/>
  <c r="YS53"/>
  <c r="YT52"/>
  <c r="YW2" i="2"/>
  <c r="YW4"/>
  <c r="YX3"/>
  <c r="YU45" i="5" l="1"/>
  <c r="YU60"/>
  <c r="YU97"/>
  <c r="YU49"/>
  <c r="YU30"/>
  <c r="YU38"/>
  <c r="YU23"/>
  <c r="YU102"/>
  <c r="YU8"/>
  <c r="YU112"/>
  <c r="YU17"/>
  <c r="YU18"/>
  <c r="YU57"/>
  <c r="YU26"/>
  <c r="YU91"/>
  <c r="YU66"/>
  <c r="YU90"/>
  <c r="YU61"/>
  <c r="YU87"/>
  <c r="YU76"/>
  <c r="YU46"/>
  <c r="YU43"/>
  <c r="YU109"/>
  <c r="YU39"/>
  <c r="YU110"/>
  <c r="YU16"/>
  <c r="YU62"/>
  <c r="YU106"/>
  <c r="YU70"/>
  <c r="YU72"/>
  <c r="YU14"/>
  <c r="YU56"/>
  <c r="YU94"/>
  <c r="YU29"/>
  <c r="YU32"/>
  <c r="YU48"/>
  <c r="YU74"/>
  <c r="YU95"/>
  <c r="YU22"/>
  <c r="YU41"/>
  <c r="YU64"/>
  <c r="YU81"/>
  <c r="YU15"/>
  <c r="YU6"/>
  <c r="YU9"/>
  <c r="YU86"/>
  <c r="YU13"/>
  <c r="YU11"/>
  <c r="YU33"/>
  <c r="YU75"/>
  <c r="YU113"/>
  <c r="YU27"/>
  <c r="YU50"/>
  <c r="YU65"/>
  <c r="YU89"/>
  <c r="YU108"/>
  <c r="YU24"/>
  <c r="YU47"/>
  <c r="YU71"/>
  <c r="YU96"/>
  <c r="YU77"/>
  <c r="YU78"/>
  <c r="YU42"/>
  <c r="YU34"/>
  <c r="YU59"/>
  <c r="YU10"/>
  <c r="YU55"/>
  <c r="YU7"/>
  <c r="YU40"/>
  <c r="YU79"/>
  <c r="YU114"/>
  <c r="YU93"/>
  <c r="YU103"/>
  <c r="YU12"/>
  <c r="YU58"/>
  <c r="YU105"/>
  <c r="YU28"/>
  <c r="YU31"/>
  <c r="YU54"/>
  <c r="YU80"/>
  <c r="YU104"/>
  <c r="YU25"/>
  <c r="YU44"/>
  <c r="YU73"/>
  <c r="YU82"/>
  <c r="YU92"/>
  <c r="YU63"/>
  <c r="YU88"/>
  <c r="YU98"/>
  <c r="YU107"/>
  <c r="YV2"/>
  <c r="YV10" s="1"/>
  <c r="YW4" i="6"/>
  <c r="YX3"/>
  <c r="YU100" i="5"/>
  <c r="YT101"/>
  <c r="YU36"/>
  <c r="YT37"/>
  <c r="YU52"/>
  <c r="YT53"/>
  <c r="YU68"/>
  <c r="YT69"/>
  <c r="YU84"/>
  <c r="YT85"/>
  <c r="YU20"/>
  <c r="YT21"/>
  <c r="YV5"/>
  <c r="YW4"/>
  <c r="YX2" i="2"/>
  <c r="YX4"/>
  <c r="YY3"/>
  <c r="YV16" i="5" l="1"/>
  <c r="YV87"/>
  <c r="YV108"/>
  <c r="YV93"/>
  <c r="YV79"/>
  <c r="YV54"/>
  <c r="YV76"/>
  <c r="YV28"/>
  <c r="YV55"/>
  <c r="YV34"/>
  <c r="YV70"/>
  <c r="YV107"/>
  <c r="YV25"/>
  <c r="YV102"/>
  <c r="YV40"/>
  <c r="YV82"/>
  <c r="YV24"/>
  <c r="YV112"/>
  <c r="YV49"/>
  <c r="YV48"/>
  <c r="YV18"/>
  <c r="YV65"/>
  <c r="YV114"/>
  <c r="YV11"/>
  <c r="YV46"/>
  <c r="YV96"/>
  <c r="YV29"/>
  <c r="YV98"/>
  <c r="YV41"/>
  <c r="YV50"/>
  <c r="YV15"/>
  <c r="YV72"/>
  <c r="YV94"/>
  <c r="YV103"/>
  <c r="YV27"/>
  <c r="YV26"/>
  <c r="YV86"/>
  <c r="YV66"/>
  <c r="YV23"/>
  <c r="YV57"/>
  <c r="YV92"/>
  <c r="YV56"/>
  <c r="YV22"/>
  <c r="YV97"/>
  <c r="YV44"/>
  <c r="YV89"/>
  <c r="YV12"/>
  <c r="YV38"/>
  <c r="YV62"/>
  <c r="YV73"/>
  <c r="YV90"/>
  <c r="YV110"/>
  <c r="YV13"/>
  <c r="YV7"/>
  <c r="YV64"/>
  <c r="YV47"/>
  <c r="YV9"/>
  <c r="YV32"/>
  <c r="YV81"/>
  <c r="YV45"/>
  <c r="YV8"/>
  <c r="YV75"/>
  <c r="YV42"/>
  <c r="YV74"/>
  <c r="YV111"/>
  <c r="YV17"/>
  <c r="YV43"/>
  <c r="YV63"/>
  <c r="YV80"/>
  <c r="YV106"/>
  <c r="YV14"/>
  <c r="YV30"/>
  <c r="YV31"/>
  <c r="YV39"/>
  <c r="YV33"/>
  <c r="YV59"/>
  <c r="YV58"/>
  <c r="YV60"/>
  <c r="YV61"/>
  <c r="YV113"/>
  <c r="YV88"/>
  <c r="YV77"/>
  <c r="YV105"/>
  <c r="YV95"/>
  <c r="YW2"/>
  <c r="YW10" s="1"/>
  <c r="YV78"/>
  <c r="YV104"/>
  <c r="YV6"/>
  <c r="YV71"/>
  <c r="YV91"/>
  <c r="YV109"/>
  <c r="YX4" i="6"/>
  <c r="YY3"/>
  <c r="YV68" i="5"/>
  <c r="YU69"/>
  <c r="YV36"/>
  <c r="YU37"/>
  <c r="YX4"/>
  <c r="YW5"/>
  <c r="YU21"/>
  <c r="YV20"/>
  <c r="YU53"/>
  <c r="YV52"/>
  <c r="YV100"/>
  <c r="YU101"/>
  <c r="YU85"/>
  <c r="YV84"/>
  <c r="YY2" i="2"/>
  <c r="YY4"/>
  <c r="YZ3"/>
  <c r="YW39" i="5" l="1"/>
  <c r="YW92"/>
  <c r="YW24"/>
  <c r="YW71"/>
  <c r="YW78"/>
  <c r="YW77"/>
  <c r="YW81"/>
  <c r="YW33"/>
  <c r="YW112"/>
  <c r="YW66"/>
  <c r="YW55"/>
  <c r="YW109"/>
  <c r="YW47"/>
  <c r="YW38"/>
  <c r="YW8"/>
  <c r="YW93"/>
  <c r="YW114"/>
  <c r="YW80"/>
  <c r="YW25"/>
  <c r="YW44"/>
  <c r="YW65"/>
  <c r="YW106"/>
  <c r="YW15"/>
  <c r="YW61"/>
  <c r="YW104"/>
  <c r="YW31"/>
  <c r="YW73"/>
  <c r="YW113"/>
  <c r="YW29"/>
  <c r="YW48"/>
  <c r="YW72"/>
  <c r="YW87"/>
  <c r="YW110"/>
  <c r="YW18"/>
  <c r="YW70"/>
  <c r="YW107"/>
  <c r="YW30"/>
  <c r="YW75"/>
  <c r="YW6"/>
  <c r="YW22"/>
  <c r="YW41"/>
  <c r="YW49"/>
  <c r="YW82"/>
  <c r="YW103"/>
  <c r="YW11"/>
  <c r="YW13"/>
  <c r="YW59"/>
  <c r="YW91"/>
  <c r="YW14"/>
  <c r="YW60"/>
  <c r="YW105"/>
  <c r="YW26"/>
  <c r="YW45"/>
  <c r="YW56"/>
  <c r="YW89"/>
  <c r="YW102"/>
  <c r="YW12"/>
  <c r="YW58"/>
  <c r="YW95"/>
  <c r="YW32"/>
  <c r="YW64"/>
  <c r="YW108"/>
  <c r="YW16"/>
  <c r="YW42"/>
  <c r="YW62"/>
  <c r="YW86"/>
  <c r="YW94"/>
  <c r="YW7"/>
  <c r="YX2"/>
  <c r="YX10" s="1"/>
  <c r="YW34"/>
  <c r="YW79"/>
  <c r="YW28"/>
  <c r="YW54"/>
  <c r="YW96"/>
  <c r="YW23"/>
  <c r="YW46"/>
  <c r="YW50"/>
  <c r="YW76"/>
  <c r="YW97"/>
  <c r="YW9"/>
  <c r="YW40"/>
  <c r="YW88"/>
  <c r="YW27"/>
  <c r="YW57"/>
  <c r="YW98"/>
  <c r="YW17"/>
  <c r="YW43"/>
  <c r="YW63"/>
  <c r="YW74"/>
  <c r="YW90"/>
  <c r="YW111"/>
  <c r="YZ3" i="6"/>
  <c r="YY4"/>
  <c r="YW20" i="5"/>
  <c r="YV21"/>
  <c r="YW68"/>
  <c r="YV69"/>
  <c r="YV101"/>
  <c r="YW100"/>
  <c r="YV85"/>
  <c r="YW84"/>
  <c r="YV53"/>
  <c r="YW52"/>
  <c r="YX5"/>
  <c r="YY4"/>
  <c r="YW36"/>
  <c r="YV37"/>
  <c r="YZ2" i="2"/>
  <c r="YZ4"/>
  <c r="ZA3"/>
  <c r="ZB3" s="1"/>
  <c r="YX87" i="5" l="1"/>
  <c r="YX61"/>
  <c r="YX58"/>
  <c r="YX97"/>
  <c r="YX108"/>
  <c r="YX28"/>
  <c r="YX27"/>
  <c r="YX26"/>
  <c r="YX54"/>
  <c r="YX103"/>
  <c r="YX29"/>
  <c r="YX105"/>
  <c r="YX46"/>
  <c r="YX56"/>
  <c r="YX17"/>
  <c r="YX95"/>
  <c r="YX13"/>
  <c r="YX59"/>
  <c r="YX24"/>
  <c r="YX94"/>
  <c r="YX47"/>
  <c r="YX74"/>
  <c r="YX11"/>
  <c r="YX23"/>
  <c r="YX96"/>
  <c r="YX66"/>
  <c r="YX16"/>
  <c r="YX50"/>
  <c r="YX104"/>
  <c r="YX93"/>
  <c r="YX43"/>
  <c r="YX80"/>
  <c r="YX57"/>
  <c r="YX63"/>
  <c r="YX34"/>
  <c r="YX82"/>
  <c r="YX6"/>
  <c r="YX49"/>
  <c r="YX88"/>
  <c r="YX18"/>
  <c r="YX44"/>
  <c r="YX48"/>
  <c r="YX73"/>
  <c r="YX91"/>
  <c r="YX111"/>
  <c r="YX38"/>
  <c r="YX77"/>
  <c r="YX25"/>
  <c r="YX55"/>
  <c r="YX90"/>
  <c r="YX14"/>
  <c r="YX40"/>
  <c r="YX60"/>
  <c r="YX72"/>
  <c r="YX92"/>
  <c r="YX114"/>
  <c r="YX39"/>
  <c r="YX79"/>
  <c r="YX113"/>
  <c r="YX31"/>
  <c r="YX78"/>
  <c r="YX7"/>
  <c r="YX22"/>
  <c r="YX45"/>
  <c r="YX71"/>
  <c r="YX81"/>
  <c r="YX107"/>
  <c r="YX33"/>
  <c r="YX65"/>
  <c r="YX110"/>
  <c r="YX30"/>
  <c r="YX86"/>
  <c r="YX9"/>
  <c r="YX15"/>
  <c r="YX41"/>
  <c r="YX64"/>
  <c r="YX89"/>
  <c r="YX106"/>
  <c r="YX62"/>
  <c r="YX102"/>
  <c r="YX32"/>
  <c r="YX75"/>
  <c r="YX112"/>
  <c r="YX12"/>
  <c r="YX42"/>
  <c r="YX70"/>
  <c r="YX76"/>
  <c r="YX98"/>
  <c r="YY2"/>
  <c r="YY104" s="1"/>
  <c r="YX109"/>
  <c r="YX8"/>
  <c r="ZC3" i="2"/>
  <c r="ZB4"/>
  <c r="ZB2"/>
  <c r="ZA3" i="6"/>
  <c r="YZ4"/>
  <c r="YX84" i="5"/>
  <c r="YW85"/>
  <c r="YX36"/>
  <c r="YW37"/>
  <c r="YZ4"/>
  <c r="YY5"/>
  <c r="YX100"/>
  <c r="YW101"/>
  <c r="YW69"/>
  <c r="YX68"/>
  <c r="YX52"/>
  <c r="YW53"/>
  <c r="YX20"/>
  <c r="YW21"/>
  <c r="ZA4" i="2"/>
  <c r="ZA2"/>
  <c r="YY44" i="5" l="1"/>
  <c r="YY58"/>
  <c r="YY114"/>
  <c r="YY32"/>
  <c r="YY59"/>
  <c r="YY40"/>
  <c r="YY98"/>
  <c r="YY17"/>
  <c r="YY38"/>
  <c r="YY29"/>
  <c r="YY95"/>
  <c r="YY65"/>
  <c r="YY63"/>
  <c r="YY106"/>
  <c r="YY12"/>
  <c r="YY105"/>
  <c r="YY78"/>
  <c r="YY24"/>
  <c r="YY16"/>
  <c r="YY102"/>
  <c r="YY87"/>
  <c r="YY48"/>
  <c r="YY46"/>
  <c r="YY22"/>
  <c r="YY25"/>
  <c r="YY107"/>
  <c r="YY86"/>
  <c r="YY15"/>
  <c r="YY61"/>
  <c r="YY93"/>
  <c r="YY13"/>
  <c r="YY39"/>
  <c r="YY55"/>
  <c r="YY81"/>
  <c r="YY103"/>
  <c r="YY26"/>
  <c r="YY45"/>
  <c r="YY49"/>
  <c r="YY76"/>
  <c r="YY91"/>
  <c r="YY112"/>
  <c r="YY97"/>
  <c r="YY92"/>
  <c r="YY23"/>
  <c r="YY96"/>
  <c r="YY79"/>
  <c r="YY6"/>
  <c r="YY47"/>
  <c r="YY88"/>
  <c r="YY11"/>
  <c r="YY74"/>
  <c r="YY62"/>
  <c r="YY9"/>
  <c r="YY43"/>
  <c r="YY77"/>
  <c r="YY14"/>
  <c r="YY33"/>
  <c r="YY56"/>
  <c r="YY75"/>
  <c r="YY94"/>
  <c r="YY113"/>
  <c r="YY27"/>
  <c r="YY50"/>
  <c r="YY72"/>
  <c r="YY89"/>
  <c r="YY108"/>
  <c r="ZA4"/>
  <c r="YZ2"/>
  <c r="YZ10" s="1"/>
  <c r="YY18"/>
  <c r="YY71"/>
  <c r="YY8"/>
  <c r="YY82"/>
  <c r="YY60"/>
  <c r="YY10"/>
  <c r="YY41"/>
  <c r="YY66"/>
  <c r="YY111"/>
  <c r="YY64"/>
  <c r="YY42"/>
  <c r="YY7"/>
  <c r="YY34"/>
  <c r="YY70"/>
  <c r="YY109"/>
  <c r="YY30"/>
  <c r="YY57"/>
  <c r="YY73"/>
  <c r="YY90"/>
  <c r="YY110"/>
  <c r="YY28"/>
  <c r="YY31"/>
  <c r="YY54"/>
  <c r="YY80"/>
  <c r="ZA4" i="6"/>
  <c r="ZB3"/>
  <c r="ZD3" i="2"/>
  <c r="ZC4"/>
  <c r="ZC2"/>
  <c r="YY52" i="5"/>
  <c r="YX53"/>
  <c r="YY100"/>
  <c r="YX101"/>
  <c r="YX37"/>
  <c r="YY36"/>
  <c r="YX69"/>
  <c r="YY68"/>
  <c r="YZ5"/>
  <c r="YX21"/>
  <c r="YY20"/>
  <c r="YY84"/>
  <c r="YX85"/>
  <c r="YZ72" l="1"/>
  <c r="K9" i="3" s="1"/>
  <c r="YZ59" i="5"/>
  <c r="I12" i="3" s="1"/>
  <c r="YZ24" i="5"/>
  <c r="YZ81"/>
  <c r="K18" i="3" s="1"/>
  <c r="YZ108" i="5"/>
  <c r="O13" i="3" s="1"/>
  <c r="YZ74" i="5"/>
  <c r="K11" i="3" s="1"/>
  <c r="YZ30" i="5"/>
  <c r="E15" i="3" s="1"/>
  <c r="YZ66" i="5"/>
  <c r="YZ65"/>
  <c r="I18" i="3" s="1"/>
  <c r="YZ40" i="5"/>
  <c r="G9" i="3" s="1"/>
  <c r="YZ7" i="5"/>
  <c r="C8" i="3" s="1"/>
  <c r="YZ104" i="5"/>
  <c r="O9" i="3" s="1"/>
  <c r="YZ28" i="5"/>
  <c r="E13" i="3" s="1"/>
  <c r="YZ47" i="5"/>
  <c r="G16" i="3" s="1"/>
  <c r="YZ18" i="5"/>
  <c r="C19" i="3" s="1"/>
  <c r="YZ14" i="5"/>
  <c r="C15" i="3" s="1"/>
  <c r="YZ113" i="5"/>
  <c r="O18" i="3" s="1"/>
  <c r="YZ107" i="5"/>
  <c r="O12" i="3" s="1"/>
  <c r="YZ87" i="5"/>
  <c r="M8" i="3" s="1"/>
  <c r="YZ78" i="5"/>
  <c r="K15" i="3" s="1"/>
  <c r="YZ73" i="5"/>
  <c r="K10" i="3" s="1"/>
  <c r="YZ103" i="5"/>
  <c r="O8" i="3" s="1"/>
  <c r="ZA2" i="5"/>
  <c r="ZA10" s="1"/>
  <c r="ZB4"/>
  <c r="ZA5"/>
  <c r="YZ88"/>
  <c r="M9" i="3" s="1"/>
  <c r="YZ29" i="5"/>
  <c r="E14" i="3" s="1"/>
  <c r="YZ92" i="5"/>
  <c r="M13" i="3" s="1"/>
  <c r="YZ31" i="5"/>
  <c r="E16" i="3" s="1"/>
  <c r="YZ64" i="5"/>
  <c r="I17" i="3" s="1"/>
  <c r="YZ109" i="5"/>
  <c r="O14" i="3" s="1"/>
  <c r="YZ61" i="5"/>
  <c r="I14" i="3" s="1"/>
  <c r="YZ23" i="5"/>
  <c r="E8" i="3" s="1"/>
  <c r="YZ98" i="5"/>
  <c r="M19" i="3" s="1"/>
  <c r="YZ45" i="5"/>
  <c r="G14" i="3" s="1"/>
  <c r="YZ75" i="5"/>
  <c r="K12" i="3" s="1"/>
  <c r="YZ16" i="5"/>
  <c r="C17" i="3" s="1"/>
  <c r="YZ42" i="5"/>
  <c r="G11" i="3" s="1"/>
  <c r="YZ50" i="5"/>
  <c r="G19" i="3" s="1"/>
  <c r="YZ70" i="5"/>
  <c r="K7" i="3" s="1"/>
  <c r="YZ93" i="5"/>
  <c r="M14" i="3" s="1"/>
  <c r="YZ111" i="5"/>
  <c r="O16" i="3" s="1"/>
  <c r="YZ17" i="5"/>
  <c r="C18" i="3" s="1"/>
  <c r="YZ43" i="5"/>
  <c r="G12" i="3" s="1"/>
  <c r="YZ63" i="5"/>
  <c r="I16" i="3" s="1"/>
  <c r="YZ80" i="5"/>
  <c r="K17" i="3" s="1"/>
  <c r="YZ106" i="5"/>
  <c r="O11" i="3" s="1"/>
  <c r="I19"/>
  <c r="YZ39" i="5"/>
  <c r="G8" i="3" s="1"/>
  <c r="YZ11" i="5"/>
  <c r="C12" i="3" s="1"/>
  <c r="YZ57" i="5"/>
  <c r="I10" i="3" s="1"/>
  <c r="YZ8" i="5"/>
  <c r="C9" i="3" s="1"/>
  <c r="YZ58" i="5"/>
  <c r="I11" i="3" s="1"/>
  <c r="YZ91" i="5"/>
  <c r="M12" i="3" s="1"/>
  <c r="YZ27" i="5"/>
  <c r="E12" i="3" s="1"/>
  <c r="YZ95" i="5"/>
  <c r="M16" i="3" s="1"/>
  <c r="YZ55" i="5"/>
  <c r="I8" i="3" s="1"/>
  <c r="YZ26" i="5"/>
  <c r="E11" i="3" s="1"/>
  <c r="YZ60" i="5"/>
  <c r="I13" i="3" s="1"/>
  <c r="YZ96" i="5"/>
  <c r="M17" i="3" s="1"/>
  <c r="YZ25" i="5"/>
  <c r="E10" i="3" s="1"/>
  <c r="YZ44" i="5"/>
  <c r="G13" i="3" s="1"/>
  <c r="YZ48" i="5"/>
  <c r="G17" i="3" s="1"/>
  <c r="YZ89" i="5"/>
  <c r="M10" i="3" s="1"/>
  <c r="YZ102" i="5"/>
  <c r="O7" i="3" s="1"/>
  <c r="YZ15" i="5"/>
  <c r="C16" i="3" s="1"/>
  <c r="YZ34" i="5"/>
  <c r="E19" i="3" s="1"/>
  <c r="YZ49" i="5"/>
  <c r="G18" i="3" s="1"/>
  <c r="YZ82" i="5"/>
  <c r="K19" i="3" s="1"/>
  <c r="YZ94" i="5"/>
  <c r="M15" i="3" s="1"/>
  <c r="YZ114" i="5"/>
  <c r="O19" i="3" s="1"/>
  <c r="YZ13" i="5"/>
  <c r="C14" i="3" s="1"/>
  <c r="YZ105" i="5"/>
  <c r="O10" i="3" s="1"/>
  <c r="YZ32" i="5"/>
  <c r="E17" i="3" s="1"/>
  <c r="YZ112" i="5"/>
  <c r="O17" i="3" s="1"/>
  <c r="YZ33" i="5"/>
  <c r="E18" i="3" s="1"/>
  <c r="YZ79" i="5"/>
  <c r="K16" i="3" s="1"/>
  <c r="YZ6" i="5"/>
  <c r="C7" i="3" s="1"/>
  <c r="YZ77" i="5"/>
  <c r="K14" i="3" s="1"/>
  <c r="YZ46" i="5"/>
  <c r="G15" i="3" s="1"/>
  <c r="YZ9" i="5"/>
  <c r="C10" i="3" s="1"/>
  <c r="YZ54" i="5"/>
  <c r="I7" i="3" s="1"/>
  <c r="YZ86" i="5"/>
  <c r="M7" i="3" s="1"/>
  <c r="YZ22" i="5"/>
  <c r="E7" i="3" s="1"/>
  <c r="YZ41" i="5"/>
  <c r="G10" i="3" s="1"/>
  <c r="YZ56" i="5"/>
  <c r="I9" i="3" s="1"/>
  <c r="YZ76" i="5"/>
  <c r="K13" i="3" s="1"/>
  <c r="YZ97" i="5"/>
  <c r="M18" i="3" s="1"/>
  <c r="YZ12" i="5"/>
  <c r="C13" i="3" s="1"/>
  <c r="YZ38" i="5"/>
  <c r="G7" i="3" s="1"/>
  <c r="YZ62" i="5"/>
  <c r="I15" i="3" s="1"/>
  <c r="YZ71" i="5"/>
  <c r="K8" i="3" s="1"/>
  <c r="YZ90" i="5"/>
  <c r="M11" i="3" s="1"/>
  <c r="YZ110" i="5"/>
  <c r="O15" i="3" s="1"/>
  <c r="E9"/>
  <c r="ZB4" i="6"/>
  <c r="ZC3"/>
  <c r="ZD4" i="2"/>
  <c r="ZD2"/>
  <c r="ZE3"/>
  <c r="C11" i="3"/>
  <c r="YY69" i="5"/>
  <c r="YZ68"/>
  <c r="YY85"/>
  <c r="YZ84"/>
  <c r="YZ100"/>
  <c r="YY101"/>
  <c r="YZ20"/>
  <c r="YY21"/>
  <c r="YY37"/>
  <c r="YZ36"/>
  <c r="YY53"/>
  <c r="YZ52"/>
  <c r="ZA15" l="1"/>
  <c r="ZA17"/>
  <c r="ZA14"/>
  <c r="ZA12"/>
  <c r="ZA94"/>
  <c r="ZA105"/>
  <c r="ZA45"/>
  <c r="ZA62"/>
  <c r="ZA47"/>
  <c r="ZA24"/>
  <c r="ZA66"/>
  <c r="ZA104"/>
  <c r="ZA81"/>
  <c r="ZA90"/>
  <c r="ZA93"/>
  <c r="ZA16"/>
  <c r="ZA61"/>
  <c r="ZA60"/>
  <c r="ZA63"/>
  <c r="ZA95"/>
  <c r="ZA54"/>
  <c r="ZA78"/>
  <c r="ZA25"/>
  <c r="ZA65"/>
  <c r="ZA107"/>
  <c r="ZA39"/>
  <c r="ZA71"/>
  <c r="ZA109"/>
  <c r="ZA32"/>
  <c r="ZA55"/>
  <c r="ZA64"/>
  <c r="ZA92"/>
  <c r="ZA108"/>
  <c r="ZA22"/>
  <c r="ZA49"/>
  <c r="ZA103"/>
  <c r="ZA18"/>
  <c r="ZA70"/>
  <c r="ZA106"/>
  <c r="ZA23"/>
  <c r="ZA42"/>
  <c r="ZA50"/>
  <c r="ZA86"/>
  <c r="ZA97"/>
  <c r="ZA8"/>
  <c r="ZA40"/>
  <c r="ZA80"/>
  <c r="ZA13"/>
  <c r="ZA59"/>
  <c r="ZA91"/>
  <c r="ZA27"/>
  <c r="ZA46"/>
  <c r="ZA57"/>
  <c r="ZA75"/>
  <c r="ZA98"/>
  <c r="ZA6"/>
  <c r="ZA34"/>
  <c r="ZA82"/>
  <c r="ZA9"/>
  <c r="ZA33"/>
  <c r="ZA88"/>
  <c r="ZA29"/>
  <c r="ZA44"/>
  <c r="ZA72"/>
  <c r="ZA87"/>
  <c r="ZA7"/>
  <c r="ZA38"/>
  <c r="ZA76"/>
  <c r="ZA11"/>
  <c r="ZA30"/>
  <c r="ZA79"/>
  <c r="ZA28"/>
  <c r="ZA48"/>
  <c r="ZA58"/>
  <c r="ZA73"/>
  <c r="ZA96"/>
  <c r="ZA113"/>
  <c r="ZA43"/>
  <c r="ZA74"/>
  <c r="ZA111"/>
  <c r="ZA31"/>
  <c r="ZA77"/>
  <c r="ZA114"/>
  <c r="ZA26"/>
  <c r="ZA41"/>
  <c r="ZA56"/>
  <c r="ZA89"/>
  <c r="ZA112"/>
  <c r="ZA102"/>
  <c r="YZ37"/>
  <c r="ZA36"/>
  <c r="YZ21"/>
  <c r="ZA20"/>
  <c r="YZ85"/>
  <c r="ZA84"/>
  <c r="YZ53"/>
  <c r="ZA52"/>
  <c r="YZ101"/>
  <c r="ZA100"/>
  <c r="YZ69"/>
  <c r="ZA68"/>
  <c r="ZB2"/>
  <c r="ZB10" s="1"/>
  <c r="ZB5"/>
  <c r="ZC4"/>
  <c r="ZA110"/>
  <c r="C20" i="3"/>
  <c r="E20"/>
  <c r="M20"/>
  <c r="K20"/>
  <c r="ZC4" i="6"/>
  <c r="ZD3"/>
  <c r="I20" i="3"/>
  <c r="ZF3" i="2"/>
  <c r="ZE4"/>
  <c r="ZE2"/>
  <c r="O20" i="3"/>
  <c r="G20"/>
  <c r="ZB39" i="5" l="1"/>
  <c r="ZB12"/>
  <c r="ZB49"/>
  <c r="ZB79"/>
  <c r="ZB66"/>
  <c r="ZB98"/>
  <c r="ZB26"/>
  <c r="ZB108"/>
  <c r="ZB50"/>
  <c r="ZB113"/>
  <c r="ZB88"/>
  <c r="ZB64"/>
  <c r="ZB38"/>
  <c r="ZB6"/>
  <c r="ZB45"/>
  <c r="ZB40"/>
  <c r="ZB65"/>
  <c r="ZB109"/>
  <c r="ZB34"/>
  <c r="ZB82"/>
  <c r="ZB25"/>
  <c r="ZB32"/>
  <c r="ZB55"/>
  <c r="ZB75"/>
  <c r="ZB90"/>
  <c r="ZB112"/>
  <c r="ZB43"/>
  <c r="ZB74"/>
  <c r="ZB114"/>
  <c r="ZB56"/>
  <c r="ZB93"/>
  <c r="ZB18"/>
  <c r="ZB44"/>
  <c r="ZB48"/>
  <c r="ZB78"/>
  <c r="ZB14"/>
  <c r="ZB60"/>
  <c r="ZB92"/>
  <c r="ZB27"/>
  <c r="ZB70"/>
  <c r="ZB105"/>
  <c r="ZB23"/>
  <c r="ZB30"/>
  <c r="ZB61"/>
  <c r="ZB86"/>
  <c r="ZB103"/>
  <c r="ZB13"/>
  <c r="ZB63"/>
  <c r="ZB96"/>
  <c r="ZB33"/>
  <c r="ZB73"/>
  <c r="ZB110"/>
  <c r="ZB16"/>
  <c r="ZB46"/>
  <c r="ZB57"/>
  <c r="ZB106"/>
  <c r="ZB15"/>
  <c r="ZB107"/>
  <c r="ZB77"/>
  <c r="ZB22"/>
  <c r="ZB71"/>
  <c r="ZB9"/>
  <c r="ZB42"/>
  <c r="ZB76"/>
  <c r="ZB29"/>
  <c r="ZB59"/>
  <c r="ZB97"/>
  <c r="ZB24"/>
  <c r="ZB31"/>
  <c r="ZB58"/>
  <c r="ZB80"/>
  <c r="ZB94"/>
  <c r="ZB7"/>
  <c r="ZB41"/>
  <c r="ZB89"/>
  <c r="ZB28"/>
  <c r="ZB62"/>
  <c r="ZB102"/>
  <c r="ZB17"/>
  <c r="ZB47"/>
  <c r="ZB54"/>
  <c r="ZB81"/>
  <c r="ZC2"/>
  <c r="ZC105" s="1"/>
  <c r="ZD4"/>
  <c r="ZC5"/>
  <c r="ZA101"/>
  <c r="ZB100"/>
  <c r="ZB84"/>
  <c r="ZA85"/>
  <c r="ZB36"/>
  <c r="ZA37"/>
  <c r="ZB87"/>
  <c r="ZB104"/>
  <c r="ZB8"/>
  <c r="ZB95"/>
  <c r="ZB11"/>
  <c r="ZB68"/>
  <c r="ZA69"/>
  <c r="ZA53"/>
  <c r="ZB52"/>
  <c r="ZA21"/>
  <c r="ZB20"/>
  <c r="ZB72"/>
  <c r="ZB91"/>
  <c r="ZB111"/>
  <c r="ZE3" i="6"/>
  <c r="ZD4"/>
  <c r="ZG3" i="2"/>
  <c r="ZF4"/>
  <c r="ZF2"/>
  <c r="ZC41" i="5" l="1"/>
  <c r="ZC29"/>
  <c r="ZC45"/>
  <c r="ZC112"/>
  <c r="ZC111"/>
  <c r="ZC65"/>
  <c r="ZC31"/>
  <c r="ZC72"/>
  <c r="ZC43"/>
  <c r="ZC7"/>
  <c r="ZC76"/>
  <c r="ZC8"/>
  <c r="ZC73"/>
  <c r="ZC50"/>
  <c r="ZC95"/>
  <c r="ZC24"/>
  <c r="ZC23"/>
  <c r="ZC17"/>
  <c r="ZC86"/>
  <c r="ZC54"/>
  <c r="ZC11"/>
  <c r="ZC49"/>
  <c r="ZC27"/>
  <c r="ZC89"/>
  <c r="ZC56"/>
  <c r="ZC10"/>
  <c r="ZC74"/>
  <c r="ZC62"/>
  <c r="ZC28"/>
  <c r="ZC91"/>
  <c r="ZC22"/>
  <c r="ZC98"/>
  <c r="ZC55"/>
  <c r="ZC108"/>
  <c r="ZC47"/>
  <c r="ZC44"/>
  <c r="ZC16"/>
  <c r="ZC109"/>
  <c r="ZC106"/>
  <c r="ZC63"/>
  <c r="ZC114"/>
  <c r="ZC33"/>
  <c r="ZC9"/>
  <c r="ZC42"/>
  <c r="ZC93"/>
  <c r="ZC57"/>
  <c r="ZC80"/>
  <c r="ZC64"/>
  <c r="ZC6"/>
  <c r="ZC46"/>
  <c r="ZC82"/>
  <c r="ZC15"/>
  <c r="ZC34"/>
  <c r="ZC61"/>
  <c r="ZC66"/>
  <c r="ZC97"/>
  <c r="ZC13"/>
  <c r="ZC59"/>
  <c r="ZC88"/>
  <c r="ZC32"/>
  <c r="ZC78"/>
  <c r="ZC26"/>
  <c r="ZC104"/>
  <c r="ZC92"/>
  <c r="ZC25"/>
  <c r="ZC48"/>
  <c r="ZC96"/>
  <c r="ZC18"/>
  <c r="ZC40"/>
  <c r="ZC71"/>
  <c r="ZC79"/>
  <c r="ZC107"/>
  <c r="ZC30"/>
  <c r="ZC70"/>
  <c r="ZC81"/>
  <c r="ZC102"/>
  <c r="ZC14"/>
  <c r="ZC39"/>
  <c r="ZC75"/>
  <c r="ZC60"/>
  <c r="ZC77"/>
  <c r="ZC103"/>
  <c r="ZC94"/>
  <c r="ZC12"/>
  <c r="ZC38"/>
  <c r="ZC58"/>
  <c r="ZC87"/>
  <c r="ZC90"/>
  <c r="ZC84"/>
  <c r="ZB85"/>
  <c r="ZD2"/>
  <c r="ZD10" s="1"/>
  <c r="ZE4"/>
  <c r="ZD5"/>
  <c r="ZB69"/>
  <c r="ZC68"/>
  <c r="ZC113"/>
  <c r="ZC52"/>
  <c r="ZB53"/>
  <c r="ZC20"/>
  <c r="ZB21"/>
  <c r="ZC36"/>
  <c r="ZB37"/>
  <c r="ZC110"/>
  <c r="ZC100"/>
  <c r="ZB101"/>
  <c r="ZF3" i="6"/>
  <c r="ZE4"/>
  <c r="ZG2" i="2"/>
  <c r="ZH3"/>
  <c r="ZG4"/>
  <c r="ZD43" i="5" l="1"/>
  <c r="ZD12"/>
  <c r="ZD26"/>
  <c r="ZD96"/>
  <c r="ZD79"/>
  <c r="ZD103"/>
  <c r="ZD105"/>
  <c r="ZD75"/>
  <c r="ZD65"/>
  <c r="ZD7"/>
  <c r="ZD74"/>
  <c r="ZD18"/>
  <c r="ZD63"/>
  <c r="ZD56"/>
  <c r="ZD42"/>
  <c r="ZD90"/>
  <c r="ZD80"/>
  <c r="ZD13"/>
  <c r="ZD45"/>
  <c r="ZD16"/>
  <c r="ZD9"/>
  <c r="ZD64"/>
  <c r="ZD58"/>
  <c r="ZD11"/>
  <c r="ZD34"/>
  <c r="ZD76"/>
  <c r="ZD114"/>
  <c r="ZD78"/>
  <c r="ZD60"/>
  <c r="ZD27"/>
  <c r="ZD57"/>
  <c r="ZD95"/>
  <c r="ZD23"/>
  <c r="ZD46"/>
  <c r="ZD50"/>
  <c r="ZD70"/>
  <c r="ZD92"/>
  <c r="ZD112"/>
  <c r="ZD24"/>
  <c r="ZD47"/>
  <c r="ZD97"/>
  <c r="ZD62"/>
  <c r="ZD31"/>
  <c r="ZD107"/>
  <c r="ZD17"/>
  <c r="ZD72"/>
  <c r="ZD106"/>
  <c r="ZD48"/>
  <c r="ZD33"/>
  <c r="ZD8"/>
  <c r="ZD39"/>
  <c r="ZD88"/>
  <c r="ZD6"/>
  <c r="ZD28"/>
  <c r="ZD54"/>
  <c r="ZD73"/>
  <c r="ZD86"/>
  <c r="ZD108"/>
  <c r="ZD25"/>
  <c r="ZD44"/>
  <c r="ZD82"/>
  <c r="ZD38"/>
  <c r="ZD110"/>
  <c r="ZD91"/>
  <c r="ZD15"/>
  <c r="ZD61"/>
  <c r="ZD94"/>
  <c r="ZD40"/>
  <c r="ZD14"/>
  <c r="ZD104"/>
  <c r="ZD30"/>
  <c r="ZD77"/>
  <c r="ZD113"/>
  <c r="ZD29"/>
  <c r="ZD32"/>
  <c r="ZD59"/>
  <c r="ZD81"/>
  <c r="ZD98"/>
  <c r="ZD22"/>
  <c r="ZD41"/>
  <c r="ZD49"/>
  <c r="ZD84"/>
  <c r="ZC85"/>
  <c r="ZD66"/>
  <c r="ZD87"/>
  <c r="ZD109"/>
  <c r="ZD36"/>
  <c r="ZC37"/>
  <c r="ZD52"/>
  <c r="ZC53"/>
  <c r="ZC21"/>
  <c r="ZD20"/>
  <c r="ZD68"/>
  <c r="ZC69"/>
  <c r="ZC101"/>
  <c r="ZD100"/>
  <c r="ZE2"/>
  <c r="ZE10" s="1"/>
  <c r="ZF4"/>
  <c r="ZE5"/>
  <c r="ZD55"/>
  <c r="ZD89"/>
  <c r="ZD102"/>
  <c r="ZD71"/>
  <c r="ZD93"/>
  <c r="ZD111"/>
  <c r="ZG3" i="6"/>
  <c r="ZF4"/>
  <c r="ZI3" i="2"/>
  <c r="ZH4"/>
  <c r="ZH2"/>
  <c r="ZE95" i="5" l="1"/>
  <c r="ZE93"/>
  <c r="ZE12"/>
  <c r="ZE54"/>
  <c r="ZE94"/>
  <c r="ZE77"/>
  <c r="ZE14"/>
  <c r="ZE24"/>
  <c r="ZE50"/>
  <c r="ZE62"/>
  <c r="ZE17"/>
  <c r="ZE16"/>
  <c r="ZE38"/>
  <c r="ZE44"/>
  <c r="ZE87"/>
  <c r="ZE55"/>
  <c r="ZE90"/>
  <c r="ZE114"/>
  <c r="ZE63"/>
  <c r="ZE73"/>
  <c r="ZE47"/>
  <c r="ZE78"/>
  <c r="ZE112"/>
  <c r="ZE42"/>
  <c r="ZE76"/>
  <c r="ZE9"/>
  <c r="ZE18"/>
  <c r="ZE33"/>
  <c r="ZE70"/>
  <c r="ZE88"/>
  <c r="ZE106"/>
  <c r="ZE29"/>
  <c r="ZE72"/>
  <c r="ZE108"/>
  <c r="ZE43"/>
  <c r="ZE74"/>
  <c r="ZE11"/>
  <c r="ZE31"/>
  <c r="ZE60"/>
  <c r="ZE92"/>
  <c r="ZE26"/>
  <c r="ZE56"/>
  <c r="ZE102"/>
  <c r="ZE25"/>
  <c r="ZE65"/>
  <c r="ZE107"/>
  <c r="ZE15"/>
  <c r="ZE30"/>
  <c r="ZE66"/>
  <c r="ZE86"/>
  <c r="ZE104"/>
  <c r="ZE23"/>
  <c r="ZE57"/>
  <c r="ZE97"/>
  <c r="ZE22"/>
  <c r="ZE49"/>
  <c r="ZE111"/>
  <c r="ZE32"/>
  <c r="ZE58"/>
  <c r="ZE81"/>
  <c r="ZE41"/>
  <c r="ZE89"/>
  <c r="ZE8"/>
  <c r="ZE40"/>
  <c r="ZE80"/>
  <c r="ZE13"/>
  <c r="ZE39"/>
  <c r="ZE59"/>
  <c r="ZE71"/>
  <c r="ZE91"/>
  <c r="ZE109"/>
  <c r="ZE46"/>
  <c r="ZE75"/>
  <c r="ZE7"/>
  <c r="ZE34"/>
  <c r="ZE82"/>
  <c r="ZE28"/>
  <c r="ZE45"/>
  <c r="ZE64"/>
  <c r="ZE110"/>
  <c r="ZE103"/>
  <c r="ZE27"/>
  <c r="ZE48"/>
  <c r="ZE61"/>
  <c r="ZE79"/>
  <c r="ZE105"/>
  <c r="ZE98"/>
  <c r="ZD85"/>
  <c r="ZE84"/>
  <c r="ZE6"/>
  <c r="ZE36"/>
  <c r="ZD37"/>
  <c r="ZE96"/>
  <c r="ZE113"/>
  <c r="ZF2"/>
  <c r="ZF10" s="1"/>
  <c r="ZG4"/>
  <c r="ZF5"/>
  <c r="ZD101"/>
  <c r="ZE100"/>
  <c r="ZD21"/>
  <c r="ZE20"/>
  <c r="ZE68"/>
  <c r="ZD69"/>
  <c r="ZE52"/>
  <c r="ZD53"/>
  <c r="ZH3" i="6"/>
  <c r="ZG4"/>
  <c r="ZI4" i="2"/>
  <c r="ZI2"/>
  <c r="ZJ3"/>
  <c r="ZF59" i="5" l="1"/>
  <c r="ZF107"/>
  <c r="ZF110"/>
  <c r="ZF33"/>
  <c r="ZF64"/>
  <c r="ZF91"/>
  <c r="ZF93"/>
  <c r="ZF22"/>
  <c r="ZF65"/>
  <c r="ZF66"/>
  <c r="ZF70"/>
  <c r="ZF24"/>
  <c r="ZF109"/>
  <c r="ZF86"/>
  <c r="ZF40"/>
  <c r="ZF56"/>
  <c r="ZF18"/>
  <c r="ZF96"/>
  <c r="ZF54"/>
  <c r="ZF13"/>
  <c r="ZF31"/>
  <c r="ZF45"/>
  <c r="ZF14"/>
  <c r="ZF60"/>
  <c r="ZF92"/>
  <c r="ZF28"/>
  <c r="ZF38"/>
  <c r="ZF58"/>
  <c r="ZF80"/>
  <c r="ZF102"/>
  <c r="ZF6"/>
  <c r="ZF44"/>
  <c r="ZF72"/>
  <c r="ZF111"/>
  <c r="ZF43"/>
  <c r="ZF74"/>
  <c r="ZF114"/>
  <c r="ZF26"/>
  <c r="ZF49"/>
  <c r="ZF75"/>
  <c r="ZF103"/>
  <c r="ZF81"/>
  <c r="ZF47"/>
  <c r="ZF78"/>
  <c r="ZF11"/>
  <c r="ZF42"/>
  <c r="ZF76"/>
  <c r="ZF29"/>
  <c r="ZF39"/>
  <c r="ZF55"/>
  <c r="ZF79"/>
  <c r="ZF97"/>
  <c r="ZF113"/>
  <c r="ZF16"/>
  <c r="ZF50"/>
  <c r="ZF104"/>
  <c r="ZF15"/>
  <c r="ZF73"/>
  <c r="ZF106"/>
  <c r="ZF23"/>
  <c r="ZF30"/>
  <c r="ZF57"/>
  <c r="ZF90"/>
  <c r="ZF17"/>
  <c r="ZF63"/>
  <c r="ZF95"/>
  <c r="ZF12"/>
  <c r="ZF62"/>
  <c r="ZF98"/>
  <c r="ZF27"/>
  <c r="ZF34"/>
  <c r="ZF61"/>
  <c r="ZF82"/>
  <c r="ZF105"/>
  <c r="ZF8"/>
  <c r="ZF46"/>
  <c r="ZF87"/>
  <c r="ZF9"/>
  <c r="ZF41"/>
  <c r="ZF89"/>
  <c r="ZF25"/>
  <c r="ZF32"/>
  <c r="ZF48"/>
  <c r="ZF77"/>
  <c r="ZF108"/>
  <c r="ZF71"/>
  <c r="ZF88"/>
  <c r="ZF112"/>
  <c r="ZF94"/>
  <c r="ZF7"/>
  <c r="ZF100"/>
  <c r="ZE101"/>
  <c r="ZE69"/>
  <c r="ZF68"/>
  <c r="ZF52"/>
  <c r="ZE53"/>
  <c r="ZG2"/>
  <c r="ZG114" s="1"/>
  <c r="ZH4"/>
  <c r="ZG5"/>
  <c r="ZF84"/>
  <c r="ZE85"/>
  <c r="ZF20"/>
  <c r="ZE21"/>
  <c r="ZE37"/>
  <c r="ZF36"/>
  <c r="ZI3" i="6"/>
  <c r="ZH4"/>
  <c r="ZK3" i="2"/>
  <c r="ZJ4"/>
  <c r="ZJ2"/>
  <c r="ZG89" i="5" l="1"/>
  <c r="ZG96"/>
  <c r="ZG29"/>
  <c r="ZG6"/>
  <c r="ZG30"/>
  <c r="ZG14"/>
  <c r="ZG70"/>
  <c r="ZG94"/>
  <c r="ZG91"/>
  <c r="ZG56"/>
  <c r="ZG66"/>
  <c r="ZG64"/>
  <c r="ZG60"/>
  <c r="ZG26"/>
  <c r="ZG47"/>
  <c r="ZG43"/>
  <c r="ZG27"/>
  <c r="ZG25"/>
  <c r="ZG15"/>
  <c r="ZG39"/>
  <c r="ZG110"/>
  <c r="ZG50"/>
  <c r="ZG11"/>
  <c r="ZG33"/>
  <c r="ZG81"/>
  <c r="ZG113"/>
  <c r="ZG78"/>
  <c r="ZG74"/>
  <c r="ZG45"/>
  <c r="ZG76"/>
  <c r="ZG112"/>
  <c r="ZG41"/>
  <c r="ZG55"/>
  <c r="ZG88"/>
  <c r="ZG111"/>
  <c r="ZG16"/>
  <c r="ZG61"/>
  <c r="ZG77"/>
  <c r="ZG13"/>
  <c r="ZG90"/>
  <c r="ZG32"/>
  <c r="ZG108"/>
  <c r="ZG12"/>
  <c r="ZG62"/>
  <c r="ZG105"/>
  <c r="ZG63"/>
  <c r="ZG59"/>
  <c r="ZG28"/>
  <c r="ZG58"/>
  <c r="ZG104"/>
  <c r="ZG24"/>
  <c r="ZG49"/>
  <c r="ZG79"/>
  <c r="ZG98"/>
  <c r="ZG17"/>
  <c r="ZG42"/>
  <c r="ZG73"/>
  <c r="ZG57"/>
  <c r="ZG7"/>
  <c r="ZG72"/>
  <c r="ZG8"/>
  <c r="ZG38"/>
  <c r="ZG87"/>
  <c r="ZG10"/>
  <c r="ZG103"/>
  <c r="ZG95"/>
  <c r="ZG31"/>
  <c r="ZG80"/>
  <c r="ZG22"/>
  <c r="ZG44"/>
  <c r="ZG54"/>
  <c r="ZG92"/>
  <c r="ZG9"/>
  <c r="ZG34"/>
  <c r="ZG71"/>
  <c r="ZG93"/>
  <c r="ZG102"/>
  <c r="ZG109"/>
  <c r="ZG86"/>
  <c r="ZG107"/>
  <c r="ZG84"/>
  <c r="ZF85"/>
  <c r="ZG52"/>
  <c r="ZF53"/>
  <c r="ZG100"/>
  <c r="ZF101"/>
  <c r="ZG36"/>
  <c r="ZF37"/>
  <c r="ZG20"/>
  <c r="ZF21"/>
  <c r="ZH2"/>
  <c r="ZH10" s="1"/>
  <c r="ZH5"/>
  <c r="ZI4"/>
  <c r="ZG68"/>
  <c r="ZF69"/>
  <c r="ZG23"/>
  <c r="ZG46"/>
  <c r="ZG65"/>
  <c r="ZG82"/>
  <c r="ZG106"/>
  <c r="ZG18"/>
  <c r="ZG40"/>
  <c r="ZG48"/>
  <c r="ZG75"/>
  <c r="ZG97"/>
  <c r="ZJ3" i="6"/>
  <c r="ZI4"/>
  <c r="ZK4" i="2"/>
  <c r="ZK2"/>
  <c r="ZL3"/>
  <c r="ZH74" i="5" l="1"/>
  <c r="ZH11"/>
  <c r="ZH31"/>
  <c r="ZH47"/>
  <c r="ZH107"/>
  <c r="ZH43"/>
  <c r="ZH96"/>
  <c r="ZH25"/>
  <c r="ZH110"/>
  <c r="ZH91"/>
  <c r="ZH76"/>
  <c r="ZH65"/>
  <c r="ZH71"/>
  <c r="ZH64"/>
  <c r="ZH45"/>
  <c r="ZH9"/>
  <c r="ZH102"/>
  <c r="ZH38"/>
  <c r="ZH58"/>
  <c r="ZH26"/>
  <c r="ZH49"/>
  <c r="ZH79"/>
  <c r="ZI2"/>
  <c r="ZI10" s="1"/>
  <c r="ZI5"/>
  <c r="ZJ4"/>
  <c r="ZH36"/>
  <c r="ZG37"/>
  <c r="ZH52"/>
  <c r="ZG53"/>
  <c r="ZH24"/>
  <c r="ZH97"/>
  <c r="ZH61"/>
  <c r="ZH16"/>
  <c r="ZH72"/>
  <c r="ZH93"/>
  <c r="ZH41"/>
  <c r="ZH17"/>
  <c r="ZH106"/>
  <c r="ZH18"/>
  <c r="ZH60"/>
  <c r="ZH103"/>
  <c r="ZH13"/>
  <c r="ZH39"/>
  <c r="ZH55"/>
  <c r="ZH88"/>
  <c r="ZH105"/>
  <c r="ZH23"/>
  <c r="ZH46"/>
  <c r="ZH50"/>
  <c r="ZH73"/>
  <c r="ZH92"/>
  <c r="ZH112"/>
  <c r="ZH68"/>
  <c r="ZG69"/>
  <c r="ZH20"/>
  <c r="ZG21"/>
  <c r="ZH100"/>
  <c r="ZG101"/>
  <c r="ZH84"/>
  <c r="ZG85"/>
  <c r="ZH8"/>
  <c r="ZH75"/>
  <c r="ZH34"/>
  <c r="ZH114"/>
  <c r="ZH44"/>
  <c r="ZH89"/>
  <c r="ZH22"/>
  <c r="ZH108"/>
  <c r="ZH80"/>
  <c r="ZH12"/>
  <c r="ZH62"/>
  <c r="ZH90"/>
  <c r="ZH14"/>
  <c r="ZH33"/>
  <c r="ZH56"/>
  <c r="ZH82"/>
  <c r="ZH104"/>
  <c r="ZH6"/>
  <c r="ZH28"/>
  <c r="ZH54"/>
  <c r="ZH66"/>
  <c r="ZH86"/>
  <c r="ZH109"/>
  <c r="ZH63"/>
  <c r="ZH15"/>
  <c r="ZH94"/>
  <c r="ZH42"/>
  <c r="ZH70"/>
  <c r="ZH111"/>
  <c r="ZH87"/>
  <c r="ZH59"/>
  <c r="ZH7"/>
  <c r="ZH40"/>
  <c r="ZH78"/>
  <c r="ZH27"/>
  <c r="ZH30"/>
  <c r="ZH57"/>
  <c r="ZH77"/>
  <c r="ZH95"/>
  <c r="ZH113"/>
  <c r="ZH29"/>
  <c r="ZH32"/>
  <c r="ZH48"/>
  <c r="ZH81"/>
  <c r="ZH98"/>
  <c r="ZJ4" i="6"/>
  <c r="ZK3"/>
  <c r="ZL4" i="2"/>
  <c r="ZL2"/>
  <c r="ZM3"/>
  <c r="ZI27" i="5" l="1"/>
  <c r="ZI60"/>
  <c r="ZI98"/>
  <c r="ZI50"/>
  <c r="ZI61"/>
  <c r="ZI102"/>
  <c r="ZI26"/>
  <c r="ZI94"/>
  <c r="ZI58"/>
  <c r="ZI16"/>
  <c r="ZI96"/>
  <c r="ZI76"/>
  <c r="ZI72"/>
  <c r="ZI42"/>
  <c r="ZI28"/>
  <c r="ZI108"/>
  <c r="ZI38"/>
  <c r="ZI29"/>
  <c r="ZI77"/>
  <c r="ZI12"/>
  <c r="ZI62"/>
  <c r="ZI95"/>
  <c r="ZI32"/>
  <c r="ZI64"/>
  <c r="ZI110"/>
  <c r="ZI47"/>
  <c r="ZI78"/>
  <c r="ZI112"/>
  <c r="ZI22"/>
  <c r="ZI41"/>
  <c r="ZI56"/>
  <c r="ZI82"/>
  <c r="ZI103"/>
  <c r="ZI14"/>
  <c r="ZI66"/>
  <c r="ZI105"/>
  <c r="ZI46"/>
  <c r="ZI75"/>
  <c r="ZI7"/>
  <c r="ZI15"/>
  <c r="ZI34"/>
  <c r="ZI49"/>
  <c r="ZI86"/>
  <c r="ZI104"/>
  <c r="ZI55"/>
  <c r="ZI92"/>
  <c r="ZI24"/>
  <c r="ZI54"/>
  <c r="ZI93"/>
  <c r="ZI17"/>
  <c r="ZI43"/>
  <c r="ZI63"/>
  <c r="ZI74"/>
  <c r="ZI90"/>
  <c r="ZI111"/>
  <c r="ZI48"/>
  <c r="ZI81"/>
  <c r="ZI23"/>
  <c r="ZI57"/>
  <c r="ZI97"/>
  <c r="ZI13"/>
  <c r="ZI39"/>
  <c r="ZI59"/>
  <c r="ZI71"/>
  <c r="ZI91"/>
  <c r="ZI114"/>
  <c r="ZI30"/>
  <c r="ZI79"/>
  <c r="ZI6"/>
  <c r="ZI45"/>
  <c r="ZI89"/>
  <c r="ZI8"/>
  <c r="ZI25"/>
  <c r="ZI40"/>
  <c r="ZI65"/>
  <c r="ZI80"/>
  <c r="ZI107"/>
  <c r="ZI31"/>
  <c r="ZI73"/>
  <c r="ZI113"/>
  <c r="ZI44"/>
  <c r="ZI87"/>
  <c r="ZI9"/>
  <c r="ZI18"/>
  <c r="ZI33"/>
  <c r="ZI70"/>
  <c r="ZI88"/>
  <c r="ZI106"/>
  <c r="ZI100"/>
  <c r="ZH101"/>
  <c r="ZI68"/>
  <c r="ZH69"/>
  <c r="ZJ2"/>
  <c r="ZJ10" s="1"/>
  <c r="ZK4"/>
  <c r="ZJ5"/>
  <c r="ZI36"/>
  <c r="ZH37"/>
  <c r="ZI11"/>
  <c r="ZI84"/>
  <c r="ZH85"/>
  <c r="ZI20"/>
  <c r="ZH21"/>
  <c r="ZI52"/>
  <c r="ZH53"/>
  <c r="ZI109"/>
  <c r="ZK4" i="6"/>
  <c r="ZL3"/>
  <c r="ZM4" i="2"/>
  <c r="ZM2"/>
  <c r="ZN3"/>
  <c r="ZJ60" i="5" l="1"/>
  <c r="ZJ70"/>
  <c r="ZJ25"/>
  <c r="ZJ90"/>
  <c r="ZJ14"/>
  <c r="ZJ109"/>
  <c r="ZJ91"/>
  <c r="ZJ55"/>
  <c r="ZJ95"/>
  <c r="ZJ92"/>
  <c r="ZJ48"/>
  <c r="ZJ18"/>
  <c r="ZJ17"/>
  <c r="ZJ40"/>
  <c r="ZJ31"/>
  <c r="ZJ59"/>
  <c r="ZJ65"/>
  <c r="ZJ77"/>
  <c r="ZJ27"/>
  <c r="ZJ23"/>
  <c r="ZJ57"/>
  <c r="ZJ103"/>
  <c r="ZJ22"/>
  <c r="ZJ71"/>
  <c r="ZJ107"/>
  <c r="ZJ13"/>
  <c r="ZJ43"/>
  <c r="ZJ63"/>
  <c r="ZJ74"/>
  <c r="ZJ96"/>
  <c r="ZJ114"/>
  <c r="ZJ49"/>
  <c r="ZJ88"/>
  <c r="ZJ16"/>
  <c r="ZJ50"/>
  <c r="ZJ104"/>
  <c r="ZJ33"/>
  <c r="ZJ61"/>
  <c r="ZJ86"/>
  <c r="ZJ45"/>
  <c r="ZJ9"/>
  <c r="ZJ15"/>
  <c r="ZJ41"/>
  <c r="ZJ64"/>
  <c r="ZJ89"/>
  <c r="ZJ106"/>
  <c r="ZJ26"/>
  <c r="ZJ73"/>
  <c r="ZJ108"/>
  <c r="ZJ46"/>
  <c r="ZJ87"/>
  <c r="ZJ29"/>
  <c r="ZJ56"/>
  <c r="ZJ97"/>
  <c r="ZJ30"/>
  <c r="ZJ7"/>
  <c r="ZJ81"/>
  <c r="ZJ32"/>
  <c r="ZJ75"/>
  <c r="ZJ112"/>
  <c r="ZJ47"/>
  <c r="ZJ78"/>
  <c r="ZJ11"/>
  <c r="ZJ12"/>
  <c r="ZJ42"/>
  <c r="ZJ62"/>
  <c r="ZJ80"/>
  <c r="ZJ98"/>
  <c r="ZJ24"/>
  <c r="ZJ54"/>
  <c r="ZJ94"/>
  <c r="ZJ44"/>
  <c r="ZJ72"/>
  <c r="ZJ111"/>
  <c r="ZJ39"/>
  <c r="ZJ79"/>
  <c r="ZJ34"/>
  <c r="ZJ66"/>
  <c r="ZJ110"/>
  <c r="ZJ82"/>
  <c r="ZJ93"/>
  <c r="ZJ113"/>
  <c r="ZJ105"/>
  <c r="ZJ28"/>
  <c r="ZJ38"/>
  <c r="ZJ58"/>
  <c r="ZJ76"/>
  <c r="ZJ102"/>
  <c r="ZJ8"/>
  <c r="ZI101"/>
  <c r="ZJ100"/>
  <c r="ZJ36"/>
  <c r="ZI37"/>
  <c r="ZI21"/>
  <c r="ZJ20"/>
  <c r="ZI69"/>
  <c r="ZJ68"/>
  <c r="ZJ6"/>
  <c r="ZI53"/>
  <c r="ZJ52"/>
  <c r="ZJ84"/>
  <c r="ZI85"/>
  <c r="ZK2"/>
  <c r="ZK107" s="1"/>
  <c r="ZL4"/>
  <c r="ZK5"/>
  <c r="ZM3" i="6"/>
  <c r="ZL4"/>
  <c r="ZO3" i="2"/>
  <c r="ZN4"/>
  <c r="ZN2"/>
  <c r="ZK49" i="5" l="1"/>
  <c r="ZK18"/>
  <c r="ZK103"/>
  <c r="ZK17"/>
  <c r="ZK6"/>
  <c r="ZK26"/>
  <c r="ZK102"/>
  <c r="ZK80"/>
  <c r="ZK14"/>
  <c r="ZK39"/>
  <c r="ZK16"/>
  <c r="ZK43"/>
  <c r="ZK38"/>
  <c r="ZK73"/>
  <c r="ZK13"/>
  <c r="ZK31"/>
  <c r="ZK81"/>
  <c r="ZK104"/>
  <c r="ZK7"/>
  <c r="ZK11"/>
  <c r="ZK45"/>
  <c r="ZK44"/>
  <c r="ZK97"/>
  <c r="ZK77"/>
  <c r="ZK114"/>
  <c r="ZK78"/>
  <c r="ZK76"/>
  <c r="ZK56"/>
  <c r="ZK87"/>
  <c r="ZK59"/>
  <c r="ZK62"/>
  <c r="ZK94"/>
  <c r="ZK55"/>
  <c r="ZK28"/>
  <c r="ZK54"/>
  <c r="ZK25"/>
  <c r="ZK91"/>
  <c r="ZK60"/>
  <c r="ZK96"/>
  <c r="ZK9"/>
  <c r="ZK79"/>
  <c r="ZK33"/>
  <c r="ZK105"/>
  <c r="ZK34"/>
  <c r="ZK70"/>
  <c r="ZK109"/>
  <c r="ZK86"/>
  <c r="ZK12"/>
  <c r="ZK113"/>
  <c r="ZK30"/>
  <c r="ZK72"/>
  <c r="ZK110"/>
  <c r="ZK27"/>
  <c r="ZK50"/>
  <c r="ZK65"/>
  <c r="ZK89"/>
  <c r="ZK108"/>
  <c r="ZK47"/>
  <c r="ZK88"/>
  <c r="ZK42"/>
  <c r="ZK106"/>
  <c r="ZK75"/>
  <c r="ZK15"/>
  <c r="ZK61"/>
  <c r="ZK93"/>
  <c r="ZK40"/>
  <c r="ZK10"/>
  <c r="ZK58"/>
  <c r="ZK8"/>
  <c r="ZK57"/>
  <c r="ZK90"/>
  <c r="ZK29"/>
  <c r="ZK32"/>
  <c r="ZK48"/>
  <c r="ZK74"/>
  <c r="ZK95"/>
  <c r="ZK24"/>
  <c r="ZK63"/>
  <c r="ZK98"/>
  <c r="ZK20"/>
  <c r="ZJ21"/>
  <c r="ZJ101"/>
  <c r="ZK100"/>
  <c r="ZJ53"/>
  <c r="ZK52"/>
  <c r="ZJ37"/>
  <c r="ZK36"/>
  <c r="ZK22"/>
  <c r="ZK41"/>
  <c r="ZK64"/>
  <c r="ZK66"/>
  <c r="ZK92"/>
  <c r="ZK111"/>
  <c r="ZL2"/>
  <c r="ZL10" s="1"/>
  <c r="ZM4"/>
  <c r="ZL5"/>
  <c r="ZK84"/>
  <c r="ZJ85"/>
  <c r="ZK68"/>
  <c r="ZJ69"/>
  <c r="ZK112"/>
  <c r="ZK23"/>
  <c r="ZK46"/>
  <c r="ZK71"/>
  <c r="ZK82"/>
  <c r="ZM4" i="6"/>
  <c r="ZN3"/>
  <c r="ZP3" i="2"/>
  <c r="ZO4"/>
  <c r="ZO2"/>
  <c r="ZL11" i="5" l="1"/>
  <c r="ZL111"/>
  <c r="ZL42"/>
  <c r="ZL65"/>
  <c r="ZL49"/>
  <c r="ZL55"/>
  <c r="ZL97"/>
  <c r="ZL82"/>
  <c r="ZL92"/>
  <c r="ZL79"/>
  <c r="ZL22"/>
  <c r="ZL40"/>
  <c r="ZL13"/>
  <c r="ZL23"/>
  <c r="ZL45"/>
  <c r="ZL44"/>
  <c r="ZL18"/>
  <c r="ZL103"/>
  <c r="ZL46"/>
  <c r="ZL112"/>
  <c r="ZL50"/>
  <c r="ZL9"/>
  <c r="ZL54"/>
  <c r="ZL86"/>
  <c r="ZL7"/>
  <c r="ZL81"/>
  <c r="ZL48"/>
  <c r="ZL24"/>
  <c r="ZL66"/>
  <c r="ZL108"/>
  <c r="ZL17"/>
  <c r="ZL43"/>
  <c r="ZL63"/>
  <c r="ZL80"/>
  <c r="ZL106"/>
  <c r="ZL31"/>
  <c r="ZL70"/>
  <c r="ZL16"/>
  <c r="ZL93"/>
  <c r="ZL28"/>
  <c r="ZL64"/>
  <c r="ZL107"/>
  <c r="ZL32"/>
  <c r="ZL25"/>
  <c r="ZL102"/>
  <c r="ZL47"/>
  <c r="ZL87"/>
  <c r="ZL15"/>
  <c r="ZL34"/>
  <c r="ZL72"/>
  <c r="ZL76"/>
  <c r="ZL94"/>
  <c r="ZL114"/>
  <c r="ZL60"/>
  <c r="ZL57"/>
  <c r="ZL8"/>
  <c r="ZL74"/>
  <c r="ZL26"/>
  <c r="ZL56"/>
  <c r="ZL96"/>
  <c r="ZL29"/>
  <c r="ZL98"/>
  <c r="ZL89"/>
  <c r="ZL41"/>
  <c r="ZL75"/>
  <c r="ZL12"/>
  <c r="ZL38"/>
  <c r="ZL62"/>
  <c r="ZL73"/>
  <c r="ZL90"/>
  <c r="ZL110"/>
  <c r="ZL58"/>
  <c r="ZL14"/>
  <c r="ZL39"/>
  <c r="ZL77"/>
  <c r="ZL27"/>
  <c r="ZL33"/>
  <c r="ZL71"/>
  <c r="ZL30"/>
  <c r="ZL61"/>
  <c r="ZL78"/>
  <c r="ZL59"/>
  <c r="ZL88"/>
  <c r="ZL95"/>
  <c r="ZL104"/>
  <c r="ZL105"/>
  <c r="ZL91"/>
  <c r="ZL109"/>
  <c r="ZL113"/>
  <c r="ZK21"/>
  <c r="ZL20"/>
  <c r="ZK69"/>
  <c r="ZL68"/>
  <c r="ZM2"/>
  <c r="ZM10" s="1"/>
  <c r="ZN4"/>
  <c r="ZM5"/>
  <c r="ZK53"/>
  <c r="ZL52"/>
  <c r="ZL84"/>
  <c r="ZK85"/>
  <c r="ZK37"/>
  <c r="ZL36"/>
  <c r="ZL100"/>
  <c r="ZK101"/>
  <c r="ZL6"/>
  <c r="ZO3" i="6"/>
  <c r="ZN4"/>
  <c r="ZP4" i="2"/>
  <c r="ZP2"/>
  <c r="ZQ3"/>
  <c r="ZM61" i="5" l="1"/>
  <c r="ZM26"/>
  <c r="ZM33"/>
  <c r="ZM108"/>
  <c r="ZM109"/>
  <c r="ZM89"/>
  <c r="ZM104"/>
  <c r="ZM102"/>
  <c r="ZM32"/>
  <c r="ZM45"/>
  <c r="ZM18"/>
  <c r="ZM81"/>
  <c r="ZM15"/>
  <c r="ZM64"/>
  <c r="ZM56"/>
  <c r="ZM70"/>
  <c r="ZM8"/>
  <c r="ZM39"/>
  <c r="ZM71"/>
  <c r="ZM106"/>
  <c r="ZM30"/>
  <c r="ZM79"/>
  <c r="ZM6"/>
  <c r="ZM29"/>
  <c r="ZM48"/>
  <c r="ZM72"/>
  <c r="ZM87"/>
  <c r="ZM110"/>
  <c r="ZM38"/>
  <c r="ZM77"/>
  <c r="ZM28"/>
  <c r="ZM54"/>
  <c r="ZM96"/>
  <c r="ZM17"/>
  <c r="ZM41"/>
  <c r="ZM25"/>
  <c r="ZM59"/>
  <c r="ZM91"/>
  <c r="ZM27"/>
  <c r="ZM57"/>
  <c r="ZM98"/>
  <c r="ZM23"/>
  <c r="ZM46"/>
  <c r="ZM50"/>
  <c r="ZM75"/>
  <c r="ZM97"/>
  <c r="ZM12"/>
  <c r="ZM58"/>
  <c r="ZM95"/>
  <c r="ZM31"/>
  <c r="ZM73"/>
  <c r="ZM113"/>
  <c r="ZM22"/>
  <c r="ZM107"/>
  <c r="ZM13"/>
  <c r="ZM9"/>
  <c r="ZM34"/>
  <c r="ZM86"/>
  <c r="ZM114"/>
  <c r="ZM55"/>
  <c r="ZM92"/>
  <c r="ZM24"/>
  <c r="ZM47"/>
  <c r="ZM66"/>
  <c r="ZM78"/>
  <c r="ZM93"/>
  <c r="ZM112"/>
  <c r="ZM40"/>
  <c r="ZM88"/>
  <c r="ZM14"/>
  <c r="ZM60"/>
  <c r="ZM105"/>
  <c r="ZM16"/>
  <c r="ZM44"/>
  <c r="ZM65"/>
  <c r="ZM49"/>
  <c r="ZM80"/>
  <c r="ZL21"/>
  <c r="ZM20"/>
  <c r="ZM82"/>
  <c r="ZM103"/>
  <c r="ZM11"/>
  <c r="ZM36"/>
  <c r="ZL37"/>
  <c r="ZM52"/>
  <c r="ZL53"/>
  <c r="ZM42"/>
  <c r="ZM62"/>
  <c r="ZM76"/>
  <c r="ZM94"/>
  <c r="ZM7"/>
  <c r="ZM100"/>
  <c r="ZL101"/>
  <c r="ZM84"/>
  <c r="ZL85"/>
  <c r="ZN2"/>
  <c r="ZN10" s="1"/>
  <c r="ZO4"/>
  <c r="ZN5"/>
  <c r="ZM68"/>
  <c r="ZL69"/>
  <c r="ZM43"/>
  <c r="ZM63"/>
  <c r="ZM74"/>
  <c r="ZM90"/>
  <c r="ZM111"/>
  <c r="ZP3" i="6"/>
  <c r="ZO4"/>
  <c r="ZQ2" i="2"/>
  <c r="ZR3"/>
  <c r="ZQ4"/>
  <c r="ZN102" i="5" l="1"/>
  <c r="ZN107"/>
  <c r="ZN112"/>
  <c r="ZN62"/>
  <c r="ZN27"/>
  <c r="ZN66"/>
  <c r="ZN22"/>
  <c r="ZN108"/>
  <c r="ZN32"/>
  <c r="ZN45"/>
  <c r="ZN61"/>
  <c r="ZN43"/>
  <c r="ZN28"/>
  <c r="ZN75"/>
  <c r="ZN71"/>
  <c r="ZN26"/>
  <c r="ZN63"/>
  <c r="ZN80"/>
  <c r="ZN81"/>
  <c r="ZN105"/>
  <c r="ZN13"/>
  <c r="ZN96"/>
  <c r="ZN33"/>
  <c r="ZN65"/>
  <c r="ZN110"/>
  <c r="ZN30"/>
  <c r="ZN86"/>
  <c r="ZN18"/>
  <c r="ZN44"/>
  <c r="ZN48"/>
  <c r="ZN73"/>
  <c r="ZN91"/>
  <c r="ZN111"/>
  <c r="ZN39"/>
  <c r="ZN79"/>
  <c r="ZN113"/>
  <c r="ZN31"/>
  <c r="ZN78"/>
  <c r="ZN7"/>
  <c r="ZN12"/>
  <c r="ZN42"/>
  <c r="ZN70"/>
  <c r="ZN76"/>
  <c r="ZN98"/>
  <c r="ZN56"/>
  <c r="ZN93"/>
  <c r="ZN23"/>
  <c r="ZN57"/>
  <c r="ZN103"/>
  <c r="ZN16"/>
  <c r="ZN46"/>
  <c r="ZN50"/>
  <c r="ZN87"/>
  <c r="ZN104"/>
  <c r="ZN29"/>
  <c r="ZN59"/>
  <c r="ZN97"/>
  <c r="ZN24"/>
  <c r="ZN58"/>
  <c r="ZN94"/>
  <c r="ZN14"/>
  <c r="ZN40"/>
  <c r="ZN60"/>
  <c r="ZN72"/>
  <c r="ZN92"/>
  <c r="ZN114"/>
  <c r="ZN38"/>
  <c r="ZN77"/>
  <c r="ZN25"/>
  <c r="ZN55"/>
  <c r="ZN90"/>
  <c r="ZN17"/>
  <c r="ZN47"/>
  <c r="ZN54"/>
  <c r="ZN74"/>
  <c r="ZN95"/>
  <c r="ZN11"/>
  <c r="ZN34"/>
  <c r="ZN82"/>
  <c r="ZN6"/>
  <c r="ZN49"/>
  <c r="ZN88"/>
  <c r="ZN9"/>
  <c r="ZN15"/>
  <c r="ZN41"/>
  <c r="ZN64"/>
  <c r="ZN89"/>
  <c r="ZN109"/>
  <c r="ZN106"/>
  <c r="ZN84"/>
  <c r="ZM85"/>
  <c r="ZN36"/>
  <c r="ZM37"/>
  <c r="ZM21"/>
  <c r="ZN20"/>
  <c r="ZM101"/>
  <c r="ZN100"/>
  <c r="ZO2"/>
  <c r="ZO104" s="1"/>
  <c r="ZO5"/>
  <c r="ZP4"/>
  <c r="ZM69"/>
  <c r="ZN68"/>
  <c r="ZN52"/>
  <c r="ZM53"/>
  <c r="ZN8"/>
  <c r="ZQ3" i="6"/>
  <c r="ZP4"/>
  <c r="ZS3" i="2"/>
  <c r="ZR2"/>
  <c r="ZR4"/>
  <c r="ZO41" i="5" l="1"/>
  <c r="ZO11"/>
  <c r="ZO62"/>
  <c r="ZO70"/>
  <c r="ZO32"/>
  <c r="ZO22"/>
  <c r="ZO58"/>
  <c r="ZO6"/>
  <c r="ZO9"/>
  <c r="ZO106"/>
  <c r="ZO87"/>
  <c r="ZO48"/>
  <c r="ZO111"/>
  <c r="ZO82"/>
  <c r="ZO16"/>
  <c r="ZO38"/>
  <c r="ZO29"/>
  <c r="ZO95"/>
  <c r="ZO47"/>
  <c r="ZO46"/>
  <c r="ZO77"/>
  <c r="ZO12"/>
  <c r="ZO105"/>
  <c r="ZO78"/>
  <c r="ZO84"/>
  <c r="ZN85"/>
  <c r="ZP2"/>
  <c r="ZP10" s="1"/>
  <c r="ZQ4"/>
  <c r="ZP5"/>
  <c r="ZO20"/>
  <c r="ZN21"/>
  <c r="ZO24"/>
  <c r="ZO92"/>
  <c r="ZO61"/>
  <c r="ZO10"/>
  <c r="ZO44"/>
  <c r="ZO74"/>
  <c r="ZO8"/>
  <c r="ZO98"/>
  <c r="ZO59"/>
  <c r="ZO18"/>
  <c r="ZO60"/>
  <c r="ZO97"/>
  <c r="ZO13"/>
  <c r="ZO39"/>
  <c r="ZO55"/>
  <c r="ZO81"/>
  <c r="ZO103"/>
  <c r="ZO26"/>
  <c r="ZO45"/>
  <c r="ZO49"/>
  <c r="ZO76"/>
  <c r="ZO91"/>
  <c r="ZO112"/>
  <c r="ZO52"/>
  <c r="ZN53"/>
  <c r="ZN37"/>
  <c r="ZO36"/>
  <c r="ZO66"/>
  <c r="ZO34"/>
  <c r="ZO109"/>
  <c r="ZO23"/>
  <c r="ZO65"/>
  <c r="ZO107"/>
  <c r="ZO88"/>
  <c r="ZO43"/>
  <c r="ZO7"/>
  <c r="ZO42"/>
  <c r="ZO86"/>
  <c r="ZO14"/>
  <c r="ZO33"/>
  <c r="ZO56"/>
  <c r="ZO75"/>
  <c r="ZO94"/>
  <c r="ZO113"/>
  <c r="ZO27"/>
  <c r="ZO50"/>
  <c r="ZO72"/>
  <c r="ZO89"/>
  <c r="ZO108"/>
  <c r="ZN69"/>
  <c r="ZO68"/>
  <c r="ZO100"/>
  <c r="ZN101"/>
  <c r="ZO63"/>
  <c r="ZO15"/>
  <c r="ZO93"/>
  <c r="ZO25"/>
  <c r="ZO64"/>
  <c r="ZO96"/>
  <c r="ZO71"/>
  <c r="ZO17"/>
  <c r="ZO102"/>
  <c r="ZO40"/>
  <c r="ZO79"/>
  <c r="ZO114"/>
  <c r="ZO30"/>
  <c r="ZO57"/>
  <c r="ZO73"/>
  <c r="ZO90"/>
  <c r="ZO110"/>
  <c r="ZO28"/>
  <c r="ZO31"/>
  <c r="ZO54"/>
  <c r="ZO80"/>
  <c r="ZQ4" i="6"/>
  <c r="ZR3"/>
  <c r="ZS4" i="2"/>
  <c r="ZS2"/>
  <c r="ZT3"/>
  <c r="ZP96" i="5" l="1"/>
  <c r="ZP92"/>
  <c r="ZP11"/>
  <c r="ZP76"/>
  <c r="ZP14"/>
  <c r="ZP30"/>
  <c r="ZP56"/>
  <c r="ZP22"/>
  <c r="ZP97"/>
  <c r="ZP28"/>
  <c r="ZP113"/>
  <c r="ZP57"/>
  <c r="ZP49"/>
  <c r="ZP43"/>
  <c r="ZP64"/>
  <c r="ZP77"/>
  <c r="ZP23"/>
  <c r="ZP41"/>
  <c r="ZP15"/>
  <c r="ZP31"/>
  <c r="ZP91"/>
  <c r="ZP54"/>
  <c r="ZP8"/>
  <c r="ZP39"/>
  <c r="ZP88"/>
  <c r="ZP60"/>
  <c r="ZP7"/>
  <c r="ZP75"/>
  <c r="ZP29"/>
  <c r="ZP55"/>
  <c r="ZP98"/>
  <c r="ZP25"/>
  <c r="ZP44"/>
  <c r="ZP48"/>
  <c r="ZP89"/>
  <c r="ZP102"/>
  <c r="ZP18"/>
  <c r="ZP63"/>
  <c r="ZP58"/>
  <c r="ZP6"/>
  <c r="ZP86"/>
  <c r="ZP13"/>
  <c r="ZP59"/>
  <c r="ZP105"/>
  <c r="ZP109"/>
  <c r="ZP45"/>
  <c r="ZP9"/>
  <c r="ZP32"/>
  <c r="ZP81"/>
  <c r="ZP16"/>
  <c r="ZP42"/>
  <c r="ZP50"/>
  <c r="ZP70"/>
  <c r="ZP93"/>
  <c r="ZP111"/>
  <c r="ZP40"/>
  <c r="ZP110"/>
  <c r="ZP33"/>
  <c r="ZP104"/>
  <c r="ZP66"/>
  <c r="ZP27"/>
  <c r="ZP61"/>
  <c r="ZP95"/>
  <c r="ZP79"/>
  <c r="ZP26"/>
  <c r="ZP107"/>
  <c r="ZP46"/>
  <c r="ZP74"/>
  <c r="ZP112"/>
  <c r="ZP24"/>
  <c r="ZP47"/>
  <c r="ZP65"/>
  <c r="ZP87"/>
  <c r="ZP108"/>
  <c r="ZP17"/>
  <c r="ZP71"/>
  <c r="ZP34"/>
  <c r="ZP72"/>
  <c r="ZP90"/>
  <c r="ZP12"/>
  <c r="ZP38"/>
  <c r="ZP62"/>
  <c r="ZP80"/>
  <c r="ZP78"/>
  <c r="ZP103"/>
  <c r="ZP73"/>
  <c r="ZP82"/>
  <c r="ZP94"/>
  <c r="ZP106"/>
  <c r="ZQ2"/>
  <c r="ZQ10" s="1"/>
  <c r="ZQ5"/>
  <c r="ZR4"/>
  <c r="ZP100"/>
  <c r="ZO101"/>
  <c r="ZP52"/>
  <c r="ZO53"/>
  <c r="ZO85"/>
  <c r="ZP84"/>
  <c r="ZP68"/>
  <c r="ZO69"/>
  <c r="ZP36"/>
  <c r="ZO37"/>
  <c r="ZP20"/>
  <c r="ZO21"/>
  <c r="ZP114"/>
  <c r="ZR4" i="6"/>
  <c r="ZS3"/>
  <c r="ZT4" i="2"/>
  <c r="ZT2"/>
  <c r="ZU3"/>
  <c r="ZQ80" i="5" l="1"/>
  <c r="ZQ95"/>
  <c r="ZQ16"/>
  <c r="ZQ74"/>
  <c r="ZQ79"/>
  <c r="ZQ24"/>
  <c r="ZQ25"/>
  <c r="ZQ94"/>
  <c r="ZQ27"/>
  <c r="ZQ98"/>
  <c r="ZQ111"/>
  <c r="ZQ47"/>
  <c r="ZQ66"/>
  <c r="ZQ62"/>
  <c r="ZQ57"/>
  <c r="ZQ43"/>
  <c r="ZQ86"/>
  <c r="ZQ78"/>
  <c r="ZQ8"/>
  <c r="ZQ40"/>
  <c r="ZQ12"/>
  <c r="ZQ46"/>
  <c r="ZQ6"/>
  <c r="ZQ30"/>
  <c r="ZQ54"/>
  <c r="ZQ93"/>
  <c r="ZQ18"/>
  <c r="ZQ70"/>
  <c r="ZQ106"/>
  <c r="ZQ14"/>
  <c r="ZQ45"/>
  <c r="ZQ60"/>
  <c r="ZQ81"/>
  <c r="ZQ105"/>
  <c r="ZQ11"/>
  <c r="ZQ34"/>
  <c r="ZQ82"/>
  <c r="ZQ13"/>
  <c r="ZQ59"/>
  <c r="ZQ91"/>
  <c r="ZQ23"/>
  <c r="ZQ42"/>
  <c r="ZQ50"/>
  <c r="ZQ75"/>
  <c r="ZQ97"/>
  <c r="ZQ38"/>
  <c r="ZQ76"/>
  <c r="ZQ9"/>
  <c r="ZQ33"/>
  <c r="ZQ88"/>
  <c r="ZQ28"/>
  <c r="ZQ48"/>
  <c r="ZQ58"/>
  <c r="ZQ73"/>
  <c r="ZQ96"/>
  <c r="ZQ113"/>
  <c r="ZQ22"/>
  <c r="ZQ49"/>
  <c r="ZQ103"/>
  <c r="ZQ39"/>
  <c r="ZQ71"/>
  <c r="ZQ109"/>
  <c r="ZQ29"/>
  <c r="ZQ44"/>
  <c r="ZQ72"/>
  <c r="ZQ87"/>
  <c r="ZQ7"/>
  <c r="ZQ65"/>
  <c r="ZQ107"/>
  <c r="ZQ31"/>
  <c r="ZQ77"/>
  <c r="ZQ114"/>
  <c r="ZQ32"/>
  <c r="ZQ55"/>
  <c r="ZQ64"/>
  <c r="ZQ92"/>
  <c r="ZQ108"/>
  <c r="ZQ17"/>
  <c r="ZQ63"/>
  <c r="ZQ90"/>
  <c r="ZQ15"/>
  <c r="ZQ61"/>
  <c r="ZQ104"/>
  <c r="ZQ26"/>
  <c r="ZQ41"/>
  <c r="ZQ56"/>
  <c r="ZQ89"/>
  <c r="ZQ102"/>
  <c r="ZQ36"/>
  <c r="ZP37"/>
  <c r="ZQ100"/>
  <c r="ZP101"/>
  <c r="ZR2"/>
  <c r="ZR10" s="1"/>
  <c r="ZS4"/>
  <c r="ZR5"/>
  <c r="ZQ84"/>
  <c r="ZP85"/>
  <c r="ZQ112"/>
  <c r="ZP21"/>
  <c r="ZQ20"/>
  <c r="ZP69"/>
  <c r="ZQ68"/>
  <c r="ZQ52"/>
  <c r="ZP53"/>
  <c r="ZQ110"/>
  <c r="ZS4" i="6"/>
  <c r="ZT3"/>
  <c r="ZU4" i="2"/>
  <c r="ZU2"/>
  <c r="ZV3"/>
  <c r="ZR73" i="5" l="1"/>
  <c r="ZR27"/>
  <c r="ZR63"/>
  <c r="ZR94"/>
  <c r="ZR110"/>
  <c r="ZR13"/>
  <c r="ZR66"/>
  <c r="ZR30"/>
  <c r="ZR33"/>
  <c r="ZR60"/>
  <c r="ZR96"/>
  <c r="ZR23"/>
  <c r="ZR9"/>
  <c r="ZR41"/>
  <c r="ZR62"/>
  <c r="ZR102"/>
  <c r="ZR24"/>
  <c r="ZR31"/>
  <c r="ZR61"/>
  <c r="ZR88"/>
  <c r="ZR7"/>
  <c r="ZR42"/>
  <c r="ZR98"/>
  <c r="ZR106"/>
  <c r="ZR89"/>
  <c r="ZR28"/>
  <c r="ZR43"/>
  <c r="ZR74"/>
  <c r="ZR114"/>
  <c r="ZR56"/>
  <c r="ZR93"/>
  <c r="ZR25"/>
  <c r="ZR32"/>
  <c r="ZR58"/>
  <c r="ZR86"/>
  <c r="ZR108"/>
  <c r="ZR40"/>
  <c r="ZR76"/>
  <c r="ZR82"/>
  <c r="ZR15"/>
  <c r="ZR64"/>
  <c r="ZR105"/>
  <c r="ZR38"/>
  <c r="ZR77"/>
  <c r="ZR6"/>
  <c r="ZR26"/>
  <c r="ZR49"/>
  <c r="ZR80"/>
  <c r="ZR103"/>
  <c r="ZR14"/>
  <c r="ZR65"/>
  <c r="ZR79"/>
  <c r="ZR44"/>
  <c r="ZR55"/>
  <c r="ZR75"/>
  <c r="ZR90"/>
  <c r="ZR112"/>
  <c r="ZR12"/>
  <c r="ZR50"/>
  <c r="ZR29"/>
  <c r="ZR17"/>
  <c r="ZR59"/>
  <c r="ZR18"/>
  <c r="ZR48"/>
  <c r="ZR92"/>
  <c r="ZR39"/>
  <c r="ZR113"/>
  <c r="ZR45"/>
  <c r="ZR78"/>
  <c r="ZR109"/>
  <c r="ZR34"/>
  <c r="ZR97"/>
  <c r="ZR22"/>
  <c r="ZR71"/>
  <c r="ZR70"/>
  <c r="ZR107"/>
  <c r="ZR16"/>
  <c r="ZR46"/>
  <c r="ZR57"/>
  <c r="ZR81"/>
  <c r="ZR47"/>
  <c r="ZR54"/>
  <c r="ZR87"/>
  <c r="ZR111"/>
  <c r="ZR72"/>
  <c r="ZR91"/>
  <c r="ZR104"/>
  <c r="ZR95"/>
  <c r="ZR8"/>
  <c r="ZQ53"/>
  <c r="ZR52"/>
  <c r="ZR36"/>
  <c r="ZQ37"/>
  <c r="ZQ101"/>
  <c r="ZR100"/>
  <c r="ZR11"/>
  <c r="ZQ21"/>
  <c r="ZR20"/>
  <c r="ZQ85"/>
  <c r="ZR84"/>
  <c r="ZR68"/>
  <c r="ZQ69"/>
  <c r="ZS2"/>
  <c r="ZS110" s="1"/>
  <c r="ZS5"/>
  <c r="ZT4"/>
  <c r="ZU3" i="6"/>
  <c r="ZT4"/>
  <c r="ZW3" i="2"/>
  <c r="ZV4"/>
  <c r="ZV2"/>
  <c r="ZS28" i="5" l="1"/>
  <c r="ZS103"/>
  <c r="ZS78"/>
  <c r="ZS11"/>
  <c r="ZS50"/>
  <c r="ZS48"/>
  <c r="ZS65"/>
  <c r="ZS42"/>
  <c r="ZS54"/>
  <c r="ZS88"/>
  <c r="ZS9"/>
  <c r="ZS107"/>
  <c r="ZS104"/>
  <c r="ZS47"/>
  <c r="ZS62"/>
  <c r="ZS39"/>
  <c r="ZS6"/>
  <c r="ZS16"/>
  <c r="ZS13"/>
  <c r="ZS77"/>
  <c r="ZS86"/>
  <c r="ZS59"/>
  <c r="ZS100"/>
  <c r="ZR101"/>
  <c r="ZS52"/>
  <c r="ZR53"/>
  <c r="ZT2"/>
  <c r="ZT10" s="1"/>
  <c r="ZU4"/>
  <c r="ZT5"/>
  <c r="ZS20"/>
  <c r="ZR21"/>
  <c r="ZS29"/>
  <c r="ZS95"/>
  <c r="ZS74"/>
  <c r="ZS45"/>
  <c r="ZS76"/>
  <c r="ZS112"/>
  <c r="ZS72"/>
  <c r="ZS8"/>
  <c r="ZS82"/>
  <c r="ZS22"/>
  <c r="ZS49"/>
  <c r="ZS92"/>
  <c r="ZS15"/>
  <c r="ZS34"/>
  <c r="ZS61"/>
  <c r="ZS66"/>
  <c r="ZS93"/>
  <c r="ZS109"/>
  <c r="ZS12"/>
  <c r="ZS38"/>
  <c r="ZS58"/>
  <c r="ZS87"/>
  <c r="ZS105"/>
  <c r="ZS84"/>
  <c r="ZR85"/>
  <c r="ZR37"/>
  <c r="ZS36"/>
  <c r="ZS55"/>
  <c r="ZS26"/>
  <c r="ZS91"/>
  <c r="ZS27"/>
  <c r="ZS108"/>
  <c r="ZS46"/>
  <c r="ZS10"/>
  <c r="ZS41"/>
  <c r="ZS73"/>
  <c r="ZS111"/>
  <c r="ZS17"/>
  <c r="ZS43"/>
  <c r="ZS63"/>
  <c r="ZS81"/>
  <c r="ZS102"/>
  <c r="ZS14"/>
  <c r="ZS33"/>
  <c r="ZS60"/>
  <c r="ZS75"/>
  <c r="ZS94"/>
  <c r="ZS113"/>
  <c r="ZR69"/>
  <c r="ZS68"/>
  <c r="ZS44"/>
  <c r="ZS56"/>
  <c r="ZS32"/>
  <c r="ZS23"/>
  <c r="ZS96"/>
  <c r="ZS31"/>
  <c r="ZS80"/>
  <c r="ZS7"/>
  <c r="ZS89"/>
  <c r="ZS25"/>
  <c r="ZS106"/>
  <c r="ZS24"/>
  <c r="ZS64"/>
  <c r="ZS98"/>
  <c r="ZS18"/>
  <c r="ZS40"/>
  <c r="ZS71"/>
  <c r="ZS79"/>
  <c r="ZS97"/>
  <c r="ZS114"/>
  <c r="ZS30"/>
  <c r="ZS57"/>
  <c r="ZS70"/>
  <c r="ZS90"/>
  <c r="ZU4" i="6"/>
  <c r="ZV3"/>
  <c r="ZW2" i="2"/>
  <c r="ZX3"/>
  <c r="ZW4"/>
  <c r="ZT15" i="5" l="1"/>
  <c r="ZT72"/>
  <c r="ZT11"/>
  <c r="ZT38"/>
  <c r="ZT110"/>
  <c r="ZT57"/>
  <c r="ZT6"/>
  <c r="ZT30"/>
  <c r="ZT106"/>
  <c r="ZT64"/>
  <c r="ZT33"/>
  <c r="ZT79"/>
  <c r="ZT23"/>
  <c r="ZT70"/>
  <c r="ZT50"/>
  <c r="ZT46"/>
  <c r="ZT66"/>
  <c r="ZT112"/>
  <c r="ZT92"/>
  <c r="ZT47"/>
  <c r="ZT24"/>
  <c r="ZT87"/>
  <c r="ZT61"/>
  <c r="ZT94"/>
  <c r="ZT39"/>
  <c r="ZT113"/>
  <c r="ZT18"/>
  <c r="ZT48"/>
  <c r="ZT103"/>
  <c r="ZT27"/>
  <c r="ZT105"/>
  <c r="ZT31"/>
  <c r="ZT74"/>
  <c r="ZT107"/>
  <c r="ZT28"/>
  <c r="ZT54"/>
  <c r="ZT73"/>
  <c r="ZT86"/>
  <c r="ZT108"/>
  <c r="ZT25"/>
  <c r="ZT44"/>
  <c r="ZT55"/>
  <c r="ZT89"/>
  <c r="ZT111"/>
  <c r="ZT43"/>
  <c r="ZT80"/>
  <c r="ZT13"/>
  <c r="ZT95"/>
  <c r="ZT12"/>
  <c r="ZT62"/>
  <c r="ZT90"/>
  <c r="ZT17"/>
  <c r="ZT88"/>
  <c r="ZT14"/>
  <c r="ZT60"/>
  <c r="ZT104"/>
  <c r="ZT29"/>
  <c r="ZT32"/>
  <c r="ZT59"/>
  <c r="ZT81"/>
  <c r="ZT98"/>
  <c r="ZT22"/>
  <c r="ZT41"/>
  <c r="ZT49"/>
  <c r="ZT82"/>
  <c r="ZT97"/>
  <c r="ZT34"/>
  <c r="ZT76"/>
  <c r="ZT114"/>
  <c r="ZT77"/>
  <c r="ZT7"/>
  <c r="ZT40"/>
  <c r="ZT78"/>
  <c r="ZT9"/>
  <c r="ZT63"/>
  <c r="ZT8"/>
  <c r="ZT58"/>
  <c r="ZT91"/>
  <c r="ZT26"/>
  <c r="ZT45"/>
  <c r="ZT56"/>
  <c r="ZT75"/>
  <c r="ZT96"/>
  <c r="ZT16"/>
  <c r="ZT42"/>
  <c r="ZT65"/>
  <c r="ZT71"/>
  <c r="ZT93"/>
  <c r="ZT102"/>
  <c r="ZT68"/>
  <c r="ZS69"/>
  <c r="ZT100"/>
  <c r="ZS101"/>
  <c r="ZT84"/>
  <c r="ZS85"/>
  <c r="ZT52"/>
  <c r="ZS53"/>
  <c r="ZT109"/>
  <c r="ZT36"/>
  <c r="ZS37"/>
  <c r="ZT20"/>
  <c r="ZS21"/>
  <c r="ZU2"/>
  <c r="ZU10" s="1"/>
  <c r="ZV4"/>
  <c r="ZU5"/>
  <c r="ZW3" i="6"/>
  <c r="ZV4"/>
  <c r="ZX4" i="2"/>
  <c r="ZX2"/>
  <c r="ZY3"/>
  <c r="ZU57" i="5" l="1"/>
  <c r="ZU82"/>
  <c r="ZU9"/>
  <c r="ZU97"/>
  <c r="ZU88"/>
  <c r="ZU78"/>
  <c r="ZU32"/>
  <c r="ZU41"/>
  <c r="ZU70"/>
  <c r="ZU107"/>
  <c r="ZU47"/>
  <c r="ZU34"/>
  <c r="ZU33"/>
  <c r="ZU23"/>
  <c r="ZU65"/>
  <c r="ZU64"/>
  <c r="ZU112"/>
  <c r="ZU18"/>
  <c r="ZU106"/>
  <c r="ZU25"/>
  <c r="ZU55"/>
  <c r="ZU92"/>
  <c r="ZV2"/>
  <c r="ZV10" s="1"/>
  <c r="ZV5"/>
  <c r="ZW4"/>
  <c r="ZT85"/>
  <c r="ZU84"/>
  <c r="ZT69"/>
  <c r="ZU68"/>
  <c r="ZU89"/>
  <c r="ZU17"/>
  <c r="ZU63"/>
  <c r="ZU90"/>
  <c r="ZU13"/>
  <c r="ZU39"/>
  <c r="ZU59"/>
  <c r="ZU71"/>
  <c r="ZU91"/>
  <c r="ZU109"/>
  <c r="ZU29"/>
  <c r="ZU72"/>
  <c r="ZU108"/>
  <c r="ZU42"/>
  <c r="ZU76"/>
  <c r="ZU28"/>
  <c r="ZU31"/>
  <c r="ZU58"/>
  <c r="ZU73"/>
  <c r="ZU96"/>
  <c r="ZU113"/>
  <c r="ZU52"/>
  <c r="ZT53"/>
  <c r="ZT101"/>
  <c r="ZU100"/>
  <c r="ZU56"/>
  <c r="ZU102"/>
  <c r="ZU43"/>
  <c r="ZU74"/>
  <c r="ZU111"/>
  <c r="ZU15"/>
  <c r="ZU30"/>
  <c r="ZU66"/>
  <c r="ZU86"/>
  <c r="ZU104"/>
  <c r="ZU7"/>
  <c r="ZU44"/>
  <c r="ZU87"/>
  <c r="ZU16"/>
  <c r="ZU50"/>
  <c r="ZU94"/>
  <c r="ZU14"/>
  <c r="ZU45"/>
  <c r="ZU60"/>
  <c r="ZU81"/>
  <c r="ZU105"/>
  <c r="ZU11"/>
  <c r="ZU36"/>
  <c r="ZT37"/>
  <c r="ZU20"/>
  <c r="ZT21"/>
  <c r="ZU110"/>
  <c r="ZU26"/>
  <c r="ZU24"/>
  <c r="ZU54"/>
  <c r="ZU93"/>
  <c r="ZU22"/>
  <c r="ZU49"/>
  <c r="ZU103"/>
  <c r="ZU12"/>
  <c r="ZU38"/>
  <c r="ZU62"/>
  <c r="ZU77"/>
  <c r="ZU95"/>
  <c r="ZU114"/>
  <c r="ZU46"/>
  <c r="ZU75"/>
  <c r="ZU8"/>
  <c r="ZU40"/>
  <c r="ZU80"/>
  <c r="ZU27"/>
  <c r="ZU48"/>
  <c r="ZU61"/>
  <c r="ZU79"/>
  <c r="ZU98"/>
  <c r="ZU6"/>
  <c r="ZX3" i="6"/>
  <c r="ZW4"/>
  <c r="ZY4" i="2"/>
  <c r="ZY2"/>
  <c r="ZZ3"/>
  <c r="ZV91" i="5" l="1"/>
  <c r="ZV97"/>
  <c r="ZV32"/>
  <c r="ZV29"/>
  <c r="ZV11"/>
  <c r="ZV70"/>
  <c r="ZV89"/>
  <c r="ZV79"/>
  <c r="ZV78"/>
  <c r="ZV25"/>
  <c r="ZV90"/>
  <c r="ZV18"/>
  <c r="ZV41"/>
  <c r="ZV55"/>
  <c r="ZV47"/>
  <c r="ZV76"/>
  <c r="ZV75"/>
  <c r="ZV9"/>
  <c r="ZV39"/>
  <c r="ZV113"/>
  <c r="ZV42"/>
  <c r="ZV48"/>
  <c r="ZV16"/>
  <c r="ZV73"/>
  <c r="ZV104"/>
  <c r="ZV13"/>
  <c r="ZV59"/>
  <c r="ZV96"/>
  <c r="ZV28"/>
  <c r="ZV38"/>
  <c r="ZV58"/>
  <c r="ZV80"/>
  <c r="ZV102"/>
  <c r="ZV6"/>
  <c r="ZV45"/>
  <c r="ZV81"/>
  <c r="ZV14"/>
  <c r="ZV60"/>
  <c r="ZV92"/>
  <c r="ZV24"/>
  <c r="ZV31"/>
  <c r="ZV54"/>
  <c r="ZV77"/>
  <c r="ZV94"/>
  <c r="ZV46"/>
  <c r="ZV87"/>
  <c r="ZV8"/>
  <c r="ZV43"/>
  <c r="ZV74"/>
  <c r="ZV114"/>
  <c r="ZV33"/>
  <c r="ZV56"/>
  <c r="ZV66"/>
  <c r="ZV93"/>
  <c r="ZV110"/>
  <c r="ZV22"/>
  <c r="ZV64"/>
  <c r="ZV107"/>
  <c r="ZV40"/>
  <c r="ZV65"/>
  <c r="ZV109"/>
  <c r="ZV26"/>
  <c r="ZV49"/>
  <c r="ZV71"/>
  <c r="ZV88"/>
  <c r="ZV7"/>
  <c r="ZV44"/>
  <c r="ZV72"/>
  <c r="ZV111"/>
  <c r="ZV15"/>
  <c r="ZV61"/>
  <c r="ZV106"/>
  <c r="ZV27"/>
  <c r="ZV34"/>
  <c r="ZV57"/>
  <c r="ZV82"/>
  <c r="ZV105"/>
  <c r="ZV17"/>
  <c r="ZV63"/>
  <c r="ZV95"/>
  <c r="ZV12"/>
  <c r="ZV62"/>
  <c r="ZV98"/>
  <c r="ZV23"/>
  <c r="ZV30"/>
  <c r="ZV50"/>
  <c r="ZV86"/>
  <c r="ZV103"/>
  <c r="ZV36"/>
  <c r="ZU37"/>
  <c r="ZU69"/>
  <c r="ZV68"/>
  <c r="ZW2"/>
  <c r="ZW105" s="1"/>
  <c r="ZW5"/>
  <c r="ZX4"/>
  <c r="ZU21"/>
  <c r="ZV20"/>
  <c r="ZV52"/>
  <c r="ZU53"/>
  <c r="ZV84"/>
  <c r="ZU85"/>
  <c r="ZV112"/>
  <c r="ZV100"/>
  <c r="ZU101"/>
  <c r="ZV108"/>
  <c r="ZY3" i="6"/>
  <c r="ZX4"/>
  <c r="AAA3" i="2"/>
  <c r="ZZ2"/>
  <c r="ZZ4"/>
  <c r="ZW33" i="5" l="1"/>
  <c r="ZW18"/>
  <c r="ZW58"/>
  <c r="ZW8"/>
  <c r="ZW27"/>
  <c r="ZW90"/>
  <c r="ZW96"/>
  <c r="ZW57"/>
  <c r="ZW108"/>
  <c r="ZW46"/>
  <c r="ZW113"/>
  <c r="ZW107"/>
  <c r="ZW23"/>
  <c r="ZW43"/>
  <c r="ZW76"/>
  <c r="ZW14"/>
  <c r="ZW72"/>
  <c r="ZW66"/>
  <c r="ZW75"/>
  <c r="ZW60"/>
  <c r="ZW26"/>
  <c r="ZW91"/>
  <c r="ZW13"/>
  <c r="ZW63"/>
  <c r="ZW103"/>
  <c r="ZW38"/>
  <c r="ZW7"/>
  <c r="ZW80"/>
  <c r="ZW32"/>
  <c r="ZW74"/>
  <c r="ZW22"/>
  <c r="ZW41"/>
  <c r="ZW49"/>
  <c r="ZW79"/>
  <c r="ZW106"/>
  <c r="ZW17"/>
  <c r="ZW42"/>
  <c r="ZW77"/>
  <c r="ZW94"/>
  <c r="ZW11"/>
  <c r="ZW39"/>
  <c r="ZW78"/>
  <c r="ZW6"/>
  <c r="ZW87"/>
  <c r="ZW31"/>
  <c r="ZW29"/>
  <c r="ZW59"/>
  <c r="ZW95"/>
  <c r="ZW24"/>
  <c r="ZW47"/>
  <c r="ZW65"/>
  <c r="ZW92"/>
  <c r="ZW9"/>
  <c r="ZW40"/>
  <c r="ZW71"/>
  <c r="ZW109"/>
  <c r="ZW12"/>
  <c r="ZW56"/>
  <c r="ZW10"/>
  <c r="ZW81"/>
  <c r="ZW45"/>
  <c r="ZW112"/>
  <c r="ZW30"/>
  <c r="ZW70"/>
  <c r="ZW110"/>
  <c r="ZW62"/>
  <c r="ZW28"/>
  <c r="ZW104"/>
  <c r="ZW50"/>
  <c r="ZW89"/>
  <c r="ZW25"/>
  <c r="ZW44"/>
  <c r="ZW55"/>
  <c r="ZW82"/>
  <c r="ZW111"/>
  <c r="ZW16"/>
  <c r="ZW48"/>
  <c r="ZW86"/>
  <c r="ZW64"/>
  <c r="ZW102"/>
  <c r="ZW97"/>
  <c r="ZW54"/>
  <c r="ZW88"/>
  <c r="ZW98"/>
  <c r="ZW15"/>
  <c r="ZW34"/>
  <c r="ZW61"/>
  <c r="ZW73"/>
  <c r="ZW93"/>
  <c r="ZW114"/>
  <c r="ZV53"/>
  <c r="ZW52"/>
  <c r="ZW36"/>
  <c r="ZV37"/>
  <c r="ZV85"/>
  <c r="ZW84"/>
  <c r="ZV101"/>
  <c r="ZW100"/>
  <c r="ZX2"/>
  <c r="ZX10" s="1"/>
  <c r="ZX5"/>
  <c r="ZY4"/>
  <c r="ZW20"/>
  <c r="ZV21"/>
  <c r="ZW68"/>
  <c r="ZV69"/>
  <c r="ZY4" i="6"/>
  <c r="ZZ3"/>
  <c r="AAA4" i="2"/>
  <c r="AAA2"/>
  <c r="AAB3"/>
  <c r="ZX89" i="5" l="1"/>
  <c r="ZX12"/>
  <c r="ZX8"/>
  <c r="ZX90"/>
  <c r="ZX28"/>
  <c r="ZX14"/>
  <c r="ZX94"/>
  <c r="ZX75"/>
  <c r="ZX15"/>
  <c r="ZX82"/>
  <c r="ZX93"/>
  <c r="ZX25"/>
  <c r="ZX41"/>
  <c r="ZX78"/>
  <c r="ZX33"/>
  <c r="ZX61"/>
  <c r="ZX56"/>
  <c r="ZX54"/>
  <c r="ZX6"/>
  <c r="ZX104"/>
  <c r="ZX66"/>
  <c r="ZX44"/>
  <c r="ZX102"/>
  <c r="ZX38"/>
  <c r="ZX110"/>
  <c r="ZX47"/>
  <c r="ZX87"/>
  <c r="ZX16"/>
  <c r="ZX18"/>
  <c r="ZX103"/>
  <c r="ZX17"/>
  <c r="ZX63"/>
  <c r="ZX106"/>
  <c r="ZX13"/>
  <c r="ZX39"/>
  <c r="ZX59"/>
  <c r="ZX88"/>
  <c r="ZX105"/>
  <c r="ZX23"/>
  <c r="ZX46"/>
  <c r="ZX50"/>
  <c r="ZX73"/>
  <c r="ZX92"/>
  <c r="ZX9"/>
  <c r="ZX71"/>
  <c r="ZX24"/>
  <c r="ZX74"/>
  <c r="ZX108"/>
  <c r="ZX72"/>
  <c r="ZX60"/>
  <c r="ZX7"/>
  <c r="ZX43"/>
  <c r="ZX80"/>
  <c r="ZX27"/>
  <c r="ZX30"/>
  <c r="ZX57"/>
  <c r="ZX77"/>
  <c r="ZX95"/>
  <c r="ZX113"/>
  <c r="ZX29"/>
  <c r="ZX32"/>
  <c r="ZX55"/>
  <c r="ZX81"/>
  <c r="ZX112"/>
  <c r="ZX86"/>
  <c r="ZX70"/>
  <c r="ZX48"/>
  <c r="ZX111"/>
  <c r="ZX62"/>
  <c r="ZX22"/>
  <c r="ZX65"/>
  <c r="ZX97"/>
  <c r="ZX42"/>
  <c r="ZX40"/>
  <c r="ZX11"/>
  <c r="ZX34"/>
  <c r="ZX76"/>
  <c r="ZX114"/>
  <c r="ZX31"/>
  <c r="ZX58"/>
  <c r="ZX64"/>
  <c r="ZX91"/>
  <c r="ZX107"/>
  <c r="ZX26"/>
  <c r="ZX45"/>
  <c r="ZX49"/>
  <c r="ZX79"/>
  <c r="ZX96"/>
  <c r="ZY2"/>
  <c r="ZY10" s="1"/>
  <c r="ZY5"/>
  <c r="ZZ4"/>
  <c r="ZW37"/>
  <c r="ZX36"/>
  <c r="ZX109"/>
  <c r="ZW21"/>
  <c r="ZX20"/>
  <c r="ZW85"/>
  <c r="ZX84"/>
  <c r="ZW53"/>
  <c r="ZX52"/>
  <c r="ZX68"/>
  <c r="ZW69"/>
  <c r="ZW101"/>
  <c r="ZX100"/>
  <c r="ZX98"/>
  <c r="ZZ4" i="6"/>
  <c r="AAA3"/>
  <c r="AAB2" i="2"/>
  <c r="AAC3"/>
  <c r="AAB4"/>
  <c r="ZY80" i="5" l="1"/>
  <c r="ZY8"/>
  <c r="ZY61"/>
  <c r="ZY15"/>
  <c r="ZY113"/>
  <c r="ZY98"/>
  <c r="ZY25"/>
  <c r="ZY107"/>
  <c r="ZY47"/>
  <c r="ZY34"/>
  <c r="ZY75"/>
  <c r="ZY73"/>
  <c r="ZY27"/>
  <c r="ZY65"/>
  <c r="ZY112"/>
  <c r="ZY86"/>
  <c r="ZY46"/>
  <c r="ZY40"/>
  <c r="ZY31"/>
  <c r="ZY78"/>
  <c r="ZY49"/>
  <c r="ZY32"/>
  <c r="ZY64"/>
  <c r="ZY110"/>
  <c r="ZY44"/>
  <c r="ZY87"/>
  <c r="ZY17"/>
  <c r="ZY43"/>
  <c r="ZY63"/>
  <c r="ZY74"/>
  <c r="ZY90"/>
  <c r="ZY111"/>
  <c r="ZY48"/>
  <c r="ZY81"/>
  <c r="ZY6"/>
  <c r="ZY45"/>
  <c r="ZY89"/>
  <c r="ZY9"/>
  <c r="ZY18"/>
  <c r="ZY33"/>
  <c r="ZY70"/>
  <c r="ZY88"/>
  <c r="ZY106"/>
  <c r="ZY55"/>
  <c r="ZY29"/>
  <c r="ZY108"/>
  <c r="ZY22"/>
  <c r="ZY41"/>
  <c r="ZY56"/>
  <c r="ZY82"/>
  <c r="ZY103"/>
  <c r="ZY14"/>
  <c r="ZY66"/>
  <c r="ZY105"/>
  <c r="ZY26"/>
  <c r="ZY60"/>
  <c r="ZY102"/>
  <c r="ZY12"/>
  <c r="ZY38"/>
  <c r="ZY62"/>
  <c r="ZY77"/>
  <c r="ZY95"/>
  <c r="ZY11"/>
  <c r="ZY104"/>
  <c r="ZY92"/>
  <c r="ZY72"/>
  <c r="ZY30"/>
  <c r="ZY79"/>
  <c r="ZY23"/>
  <c r="ZY57"/>
  <c r="ZY97"/>
  <c r="ZY16"/>
  <c r="ZY42"/>
  <c r="ZY50"/>
  <c r="ZY76"/>
  <c r="ZY94"/>
  <c r="ZY28"/>
  <c r="ZY58"/>
  <c r="ZY96"/>
  <c r="ZY24"/>
  <c r="ZY54"/>
  <c r="ZY93"/>
  <c r="ZY13"/>
  <c r="ZY39"/>
  <c r="ZY59"/>
  <c r="ZY71"/>
  <c r="ZY91"/>
  <c r="ZY109"/>
  <c r="ZY7"/>
  <c r="ZY100"/>
  <c r="ZX101"/>
  <c r="ZY52"/>
  <c r="ZX53"/>
  <c r="ZY20"/>
  <c r="ZX21"/>
  <c r="ZZ2"/>
  <c r="ZZ10" s="1"/>
  <c r="AAA4"/>
  <c r="ZZ5"/>
  <c r="ZX69"/>
  <c r="ZY68"/>
  <c r="ZX37"/>
  <c r="ZY36"/>
  <c r="ZY84"/>
  <c r="ZX85"/>
  <c r="ZY114"/>
  <c r="AAA4" i="6"/>
  <c r="AAB3"/>
  <c r="AAC4" i="2"/>
  <c r="AAC2"/>
  <c r="AAD3"/>
  <c r="ZZ23" i="5" l="1"/>
  <c r="ZZ18"/>
  <c r="ZZ77"/>
  <c r="ZZ31"/>
  <c r="ZZ9"/>
  <c r="ZZ26"/>
  <c r="ZZ91"/>
  <c r="ZZ114"/>
  <c r="ZZ24"/>
  <c r="ZZ88"/>
  <c r="ZZ43"/>
  <c r="ZZ73"/>
  <c r="ZZ44"/>
  <c r="ZZ41"/>
  <c r="ZZ7"/>
  <c r="ZZ111"/>
  <c r="ZZ64"/>
  <c r="ZZ49"/>
  <c r="ZZ108"/>
  <c r="ZZ48"/>
  <c r="ZZ15"/>
  <c r="ZZ89"/>
  <c r="ZZ74"/>
  <c r="ZZ82"/>
  <c r="ZZ106"/>
  <c r="ZZ90"/>
  <c r="ZZ57"/>
  <c r="ZZ22"/>
  <c r="ZZ34"/>
  <c r="ZZ72"/>
  <c r="ZZ13"/>
  <c r="ZZ63"/>
  <c r="ZZ96"/>
  <c r="ZZ30"/>
  <c r="ZZ107"/>
  <c r="ZZ54"/>
  <c r="ZZ94"/>
  <c r="ZZ16"/>
  <c r="ZZ50"/>
  <c r="ZZ104"/>
  <c r="ZZ14"/>
  <c r="ZZ40"/>
  <c r="ZZ60"/>
  <c r="ZZ65"/>
  <c r="ZZ92"/>
  <c r="ZZ109"/>
  <c r="ZZ32"/>
  <c r="ZZ86"/>
  <c r="ZZ71"/>
  <c r="ZZ61"/>
  <c r="ZZ46"/>
  <c r="ZZ87"/>
  <c r="ZZ8"/>
  <c r="ZZ12"/>
  <c r="ZZ42"/>
  <c r="ZZ62"/>
  <c r="ZZ80"/>
  <c r="ZZ98"/>
  <c r="ZZ25"/>
  <c r="ZZ55"/>
  <c r="ZZ103"/>
  <c r="ZZ27"/>
  <c r="ZZ105"/>
  <c r="ZY69"/>
  <c r="ZZ68"/>
  <c r="ZY21"/>
  <c r="ZZ20"/>
  <c r="ZY101"/>
  <c r="ZZ100"/>
  <c r="ZZ75"/>
  <c r="ZZ112"/>
  <c r="ZZ45"/>
  <c r="ZZ81"/>
  <c r="ZZ29"/>
  <c r="ZZ39"/>
  <c r="ZZ59"/>
  <c r="ZZ79"/>
  <c r="ZZ97"/>
  <c r="ZZ113"/>
  <c r="AAA2"/>
  <c r="AAA98" s="1"/>
  <c r="AAB4"/>
  <c r="AAA5"/>
  <c r="ZZ47"/>
  <c r="ZZ78"/>
  <c r="ZZ11"/>
  <c r="ZZ33"/>
  <c r="ZZ56"/>
  <c r="ZZ66"/>
  <c r="ZZ93"/>
  <c r="ZZ110"/>
  <c r="ZY37"/>
  <c r="ZZ36"/>
  <c r="ZY53"/>
  <c r="ZZ52"/>
  <c r="ZY85"/>
  <c r="ZZ84"/>
  <c r="ZZ17"/>
  <c r="ZZ70"/>
  <c r="ZZ95"/>
  <c r="ZZ28"/>
  <c r="ZZ38"/>
  <c r="ZZ58"/>
  <c r="ZZ76"/>
  <c r="ZZ102"/>
  <c r="ZZ6"/>
  <c r="AAC3" i="6"/>
  <c r="AAB4"/>
  <c r="AAE3" i="2"/>
  <c r="AAD4"/>
  <c r="AAD2"/>
  <c r="AAA30" i="5" l="1"/>
  <c r="AAA18"/>
  <c r="AAA80"/>
  <c r="AAA105"/>
  <c r="AAA70"/>
  <c r="AAA60"/>
  <c r="AAA110"/>
  <c r="AAA28"/>
  <c r="AAA104"/>
  <c r="AAA78"/>
  <c r="AAA43"/>
  <c r="AAA62"/>
  <c r="AAA58"/>
  <c r="AAA48"/>
  <c r="AAA6"/>
  <c r="AAA97"/>
  <c r="AAA12"/>
  <c r="AAA31"/>
  <c r="AAA44"/>
  <c r="AAA25"/>
  <c r="AAA81"/>
  <c r="AAA96"/>
  <c r="AAA61"/>
  <c r="AAA10"/>
  <c r="AAA59"/>
  <c r="AAA9"/>
  <c r="AAA42"/>
  <c r="AAA86"/>
  <c r="AAA17"/>
  <c r="AAA102"/>
  <c r="AAA90"/>
  <c r="AAA14"/>
  <c r="AAA56"/>
  <c r="AAA94"/>
  <c r="AAA29"/>
  <c r="AAA32"/>
  <c r="AAA55"/>
  <c r="AAA74"/>
  <c r="AAA95"/>
  <c r="AAA22"/>
  <c r="AAA41"/>
  <c r="AAA64"/>
  <c r="AAA66"/>
  <c r="AAA92"/>
  <c r="AAA111"/>
  <c r="AAA34"/>
  <c r="AAA109"/>
  <c r="AAA39"/>
  <c r="AAA7"/>
  <c r="AAA40"/>
  <c r="AAA79"/>
  <c r="AAA114"/>
  <c r="AAA77"/>
  <c r="AAA72"/>
  <c r="AAA8"/>
  <c r="AAA38"/>
  <c r="AAA87"/>
  <c r="AAA26"/>
  <c r="AAA45"/>
  <c r="AAA49"/>
  <c r="AAA76"/>
  <c r="AAA91"/>
  <c r="AAA112"/>
  <c r="AAA23"/>
  <c r="AAA46"/>
  <c r="AAA73"/>
  <c r="AAA82"/>
  <c r="AAA107"/>
  <c r="AAA15"/>
  <c r="AAA93"/>
  <c r="AAA13"/>
  <c r="AAA103"/>
  <c r="AAA16"/>
  <c r="AAA71"/>
  <c r="AAA106"/>
  <c r="AAA63"/>
  <c r="AAA57"/>
  <c r="AAA11"/>
  <c r="AAA33"/>
  <c r="AAA75"/>
  <c r="AAA113"/>
  <c r="AAA27"/>
  <c r="AAA50"/>
  <c r="AAA65"/>
  <c r="AAA89"/>
  <c r="AAA108"/>
  <c r="AAA24"/>
  <c r="AAA47"/>
  <c r="AAA54"/>
  <c r="AAA88"/>
  <c r="AAB2"/>
  <c r="AAB10" s="1"/>
  <c r="AAB5"/>
  <c r="AAC4"/>
  <c r="AAA52"/>
  <c r="ZZ53"/>
  <c r="ZZ101"/>
  <c r="AAA100"/>
  <c r="ZZ69"/>
  <c r="AAA68"/>
  <c r="AAA84"/>
  <c r="ZZ85"/>
  <c r="ZZ37"/>
  <c r="AAA36"/>
  <c r="AAA20"/>
  <c r="ZZ21"/>
  <c r="AAC4" i="6"/>
  <c r="AAD3"/>
  <c r="AAF3" i="2"/>
  <c r="AAE4"/>
  <c r="AAE2"/>
  <c r="AAB54" i="5" l="1"/>
  <c r="AAB64"/>
  <c r="AAB50"/>
  <c r="AAB70"/>
  <c r="AAB24"/>
  <c r="AAB46"/>
  <c r="AAB11"/>
  <c r="AAB66"/>
  <c r="AAB15"/>
  <c r="AAB72"/>
  <c r="AAB7"/>
  <c r="AAB47"/>
  <c r="AAB112"/>
  <c r="AAB114"/>
  <c r="AAB16"/>
  <c r="AAB94"/>
  <c r="AAB86"/>
  <c r="AAB108"/>
  <c r="AAB41"/>
  <c r="AAB34"/>
  <c r="AAB91"/>
  <c r="AAB31"/>
  <c r="AAB71"/>
  <c r="AAB79"/>
  <c r="AAB93"/>
  <c r="AAB76"/>
  <c r="AAB58"/>
  <c r="AAB28"/>
  <c r="AAB107"/>
  <c r="AAB87"/>
  <c r="AAB29"/>
  <c r="AAB55"/>
  <c r="AAB98"/>
  <c r="AAB56"/>
  <c r="AAB22"/>
  <c r="AAB97"/>
  <c r="AAB44"/>
  <c r="AAB89"/>
  <c r="AAB12"/>
  <c r="AAB38"/>
  <c r="AAB62"/>
  <c r="AAB73"/>
  <c r="AAB90"/>
  <c r="AAB110"/>
  <c r="AAB13"/>
  <c r="AAB39"/>
  <c r="AAB59"/>
  <c r="AAB88"/>
  <c r="AAB6"/>
  <c r="AAB23"/>
  <c r="AAB57"/>
  <c r="AAB92"/>
  <c r="AAB45"/>
  <c r="AAB8"/>
  <c r="AAB75"/>
  <c r="AAB42"/>
  <c r="AAB74"/>
  <c r="AAB111"/>
  <c r="AAB17"/>
  <c r="AAB43"/>
  <c r="AAB63"/>
  <c r="AAB80"/>
  <c r="AAB106"/>
  <c r="AAB14"/>
  <c r="AAB33"/>
  <c r="AAB60"/>
  <c r="AAB78"/>
  <c r="AAB104"/>
  <c r="AAB9"/>
  <c r="AAB32"/>
  <c r="AAB81"/>
  <c r="AAB26"/>
  <c r="AAB96"/>
  <c r="AAB49"/>
  <c r="AAB25"/>
  <c r="AAB48"/>
  <c r="AAB102"/>
  <c r="AAB18"/>
  <c r="AAB40"/>
  <c r="AAB65"/>
  <c r="AAB82"/>
  <c r="AAB103"/>
  <c r="AAB27"/>
  <c r="AAB30"/>
  <c r="AAB61"/>
  <c r="AAB77"/>
  <c r="AAB95"/>
  <c r="AAB113"/>
  <c r="AAB105"/>
  <c r="AAB100"/>
  <c r="AAA101"/>
  <c r="AAC2"/>
  <c r="AAC10" s="1"/>
  <c r="AAD4"/>
  <c r="AAC5"/>
  <c r="AAA53"/>
  <c r="AAB52"/>
  <c r="AAA37"/>
  <c r="AAB36"/>
  <c r="AAA69"/>
  <c r="AAB68"/>
  <c r="AAA21"/>
  <c r="AAB20"/>
  <c r="AAB84"/>
  <c r="AAA85"/>
  <c r="AAB109"/>
  <c r="AAE3" i="6"/>
  <c r="AAD4"/>
  <c r="AAG3" i="2"/>
  <c r="AAF4"/>
  <c r="AAF2"/>
  <c r="AAC38" i="5" l="1"/>
  <c r="AAC78"/>
  <c r="AAC81"/>
  <c r="AAC71"/>
  <c r="AAC8"/>
  <c r="AAC77"/>
  <c r="AAC24"/>
  <c r="AAC93"/>
  <c r="AAC109"/>
  <c r="AAC25"/>
  <c r="AAC66"/>
  <c r="AAC92"/>
  <c r="AAC33"/>
  <c r="AAC39"/>
  <c r="AAC76"/>
  <c r="AAC114"/>
  <c r="AAC47"/>
  <c r="AAC112"/>
  <c r="AAC55"/>
  <c r="AAC44"/>
  <c r="AAC18"/>
  <c r="AAC70"/>
  <c r="AAC106"/>
  <c r="AAC31"/>
  <c r="AAC73"/>
  <c r="AAC113"/>
  <c r="AAC29"/>
  <c r="AAC48"/>
  <c r="AAC72"/>
  <c r="AAC87"/>
  <c r="AAC110"/>
  <c r="AAC15"/>
  <c r="AAC61"/>
  <c r="AAC104"/>
  <c r="AAC30"/>
  <c r="AAC79"/>
  <c r="AAC6"/>
  <c r="AAC22"/>
  <c r="AAC41"/>
  <c r="AAC74"/>
  <c r="AAC111"/>
  <c r="AAC12"/>
  <c r="AAC58"/>
  <c r="AAC95"/>
  <c r="AAC14"/>
  <c r="AAC60"/>
  <c r="AAC105"/>
  <c r="AAC26"/>
  <c r="AAC45"/>
  <c r="AAC56"/>
  <c r="AAC89"/>
  <c r="AAC102"/>
  <c r="AAC13"/>
  <c r="AAC59"/>
  <c r="AAC91"/>
  <c r="AAC32"/>
  <c r="AAC64"/>
  <c r="AAC108"/>
  <c r="AAC16"/>
  <c r="AAC42"/>
  <c r="AAC62"/>
  <c r="AAC94"/>
  <c r="AAC40"/>
  <c r="AAC88"/>
  <c r="AAC28"/>
  <c r="AAC54"/>
  <c r="AAC96"/>
  <c r="AAC23"/>
  <c r="AAC46"/>
  <c r="AAC50"/>
  <c r="AAC75"/>
  <c r="AAC97"/>
  <c r="AAC9"/>
  <c r="AAC34"/>
  <c r="AAC86"/>
  <c r="AAC27"/>
  <c r="AAC57"/>
  <c r="AAC98"/>
  <c r="AAC17"/>
  <c r="AAC43"/>
  <c r="AAC63"/>
  <c r="AAC90"/>
  <c r="AAC65"/>
  <c r="AAC80"/>
  <c r="AAC107"/>
  <c r="AAC49"/>
  <c r="AAC82"/>
  <c r="AAC103"/>
  <c r="AAC68"/>
  <c r="AAB69"/>
  <c r="AAB53"/>
  <c r="AAC52"/>
  <c r="AAB101"/>
  <c r="AAC100"/>
  <c r="AAC7"/>
  <c r="AAD2"/>
  <c r="AAD10" s="1"/>
  <c r="AAE4"/>
  <c r="AAD5"/>
  <c r="AAB21"/>
  <c r="AAC20"/>
  <c r="AAB37"/>
  <c r="AAC36"/>
  <c r="AAB85"/>
  <c r="AAC84"/>
  <c r="AAC11"/>
  <c r="AAF3" i="6"/>
  <c r="AAE4"/>
  <c r="AAG4" i="2"/>
  <c r="AAG2"/>
  <c r="AAH3"/>
  <c r="AAD34" i="5" l="1"/>
  <c r="AAD33"/>
  <c r="AAD39"/>
  <c r="AAD89"/>
  <c r="AAD107"/>
  <c r="AAD9"/>
  <c r="AAD22"/>
  <c r="AAD78"/>
  <c r="AAD86"/>
  <c r="AAD31"/>
  <c r="AAD71"/>
  <c r="AAD30"/>
  <c r="AAD64"/>
  <c r="AAD113"/>
  <c r="AAD45"/>
  <c r="AAD65"/>
  <c r="AAD41"/>
  <c r="AAD79"/>
  <c r="AAD7"/>
  <c r="AAD81"/>
  <c r="AAD110"/>
  <c r="AAD15"/>
  <c r="AAD106"/>
  <c r="AAD82"/>
  <c r="AAD6"/>
  <c r="AAD49"/>
  <c r="AAD88"/>
  <c r="AAD18"/>
  <c r="AAD44"/>
  <c r="AAD48"/>
  <c r="AAD73"/>
  <c r="AAD91"/>
  <c r="AAD111"/>
  <c r="AAD38"/>
  <c r="AAD77"/>
  <c r="AAD25"/>
  <c r="AAD55"/>
  <c r="AAD90"/>
  <c r="AAD14"/>
  <c r="AAD40"/>
  <c r="AAD60"/>
  <c r="AAD72"/>
  <c r="AAD92"/>
  <c r="AAD109"/>
  <c r="AAD61"/>
  <c r="AAD105"/>
  <c r="AAD26"/>
  <c r="AAD66"/>
  <c r="AAD108"/>
  <c r="AAD16"/>
  <c r="AAD46"/>
  <c r="AAD50"/>
  <c r="AAD87"/>
  <c r="AAD104"/>
  <c r="AAD28"/>
  <c r="AAD62"/>
  <c r="AAD102"/>
  <c r="AAD32"/>
  <c r="AAD75"/>
  <c r="AAD112"/>
  <c r="AAD12"/>
  <c r="AAD42"/>
  <c r="AAD70"/>
  <c r="AAD76"/>
  <c r="AAD98"/>
  <c r="AAD8"/>
  <c r="AAD27"/>
  <c r="AAD29"/>
  <c r="AAD59"/>
  <c r="AAD97"/>
  <c r="AAD24"/>
  <c r="AAD58"/>
  <c r="AAD94"/>
  <c r="AAD17"/>
  <c r="AAD47"/>
  <c r="AAD54"/>
  <c r="AAD74"/>
  <c r="AAD95"/>
  <c r="AAD11"/>
  <c r="AAD56"/>
  <c r="AAD93"/>
  <c r="AAD23"/>
  <c r="AAD57"/>
  <c r="AAD103"/>
  <c r="AAD13"/>
  <c r="AAD43"/>
  <c r="AAD63"/>
  <c r="AAD80"/>
  <c r="AAD96"/>
  <c r="AAD114"/>
  <c r="AAD68"/>
  <c r="AAC69"/>
  <c r="AAE2"/>
  <c r="AAE112" s="1"/>
  <c r="AAE5"/>
  <c r="AAF4"/>
  <c r="AAD84"/>
  <c r="AAC85"/>
  <c r="AAD20"/>
  <c r="AAC21"/>
  <c r="AAD100"/>
  <c r="AAC101"/>
  <c r="AAC37"/>
  <c r="AAD36"/>
  <c r="AAD52"/>
  <c r="AAC53"/>
  <c r="AAG3" i="6"/>
  <c r="AAF4"/>
  <c r="AAI3" i="2"/>
  <c r="AAH4"/>
  <c r="AAH2"/>
  <c r="AAE44" i="5" l="1"/>
  <c r="AAE107"/>
  <c r="AAE55"/>
  <c r="AAE47"/>
  <c r="AAE6"/>
  <c r="AAE13"/>
  <c r="AAE79"/>
  <c r="AAE86"/>
  <c r="AAE61"/>
  <c r="AAE81"/>
  <c r="AAE96"/>
  <c r="AAE11"/>
  <c r="AAE93"/>
  <c r="AAE26"/>
  <c r="AAE88"/>
  <c r="AAE15"/>
  <c r="AAE39"/>
  <c r="AAE45"/>
  <c r="AAE91"/>
  <c r="AAE49"/>
  <c r="AAE103"/>
  <c r="AAE76"/>
  <c r="AAE46"/>
  <c r="AAE18"/>
  <c r="AAE97"/>
  <c r="AAE22"/>
  <c r="AAE71"/>
  <c r="AAE92"/>
  <c r="AAE23"/>
  <c r="AAE16"/>
  <c r="AAE114"/>
  <c r="AAE17"/>
  <c r="AAE59"/>
  <c r="AAE102"/>
  <c r="AAE12"/>
  <c r="AAE38"/>
  <c r="AAE58"/>
  <c r="AAE87"/>
  <c r="AAE105"/>
  <c r="AAE29"/>
  <c r="AAE32"/>
  <c r="AAE48"/>
  <c r="AAE78"/>
  <c r="AAE95"/>
  <c r="AAE74"/>
  <c r="AAE41"/>
  <c r="AAE111"/>
  <c r="AAE82"/>
  <c r="AAE62"/>
  <c r="AAE9"/>
  <c r="AAE43"/>
  <c r="AAE77"/>
  <c r="AAE14"/>
  <c r="AAE33"/>
  <c r="AAE56"/>
  <c r="AAE75"/>
  <c r="AAE94"/>
  <c r="AAE113"/>
  <c r="AAE27"/>
  <c r="AAE50"/>
  <c r="AAE72"/>
  <c r="AAE89"/>
  <c r="AAE108"/>
  <c r="AAE25"/>
  <c r="AAE60"/>
  <c r="AAE10"/>
  <c r="AAE66"/>
  <c r="AAE8"/>
  <c r="AAE65"/>
  <c r="AAE40"/>
  <c r="AAE106"/>
  <c r="AAE24"/>
  <c r="AAE63"/>
  <c r="AAE98"/>
  <c r="AAE64"/>
  <c r="AAE42"/>
  <c r="AAE7"/>
  <c r="AAE34"/>
  <c r="AAE70"/>
  <c r="AAE109"/>
  <c r="AAE30"/>
  <c r="AAE57"/>
  <c r="AAE73"/>
  <c r="AAE90"/>
  <c r="AAE110"/>
  <c r="AAE28"/>
  <c r="AAE31"/>
  <c r="AAE54"/>
  <c r="AAE80"/>
  <c r="AAE104"/>
  <c r="AAE52"/>
  <c r="AAD53"/>
  <c r="AAE100"/>
  <c r="AAD101"/>
  <c r="AAE84"/>
  <c r="AAD85"/>
  <c r="AAE68"/>
  <c r="AAD69"/>
  <c r="AAE20"/>
  <c r="AAD21"/>
  <c r="AAE36"/>
  <c r="AAD37"/>
  <c r="AAF2"/>
  <c r="AAF10" s="1"/>
  <c r="AAG4"/>
  <c r="AAF5"/>
  <c r="AAG4" i="6"/>
  <c r="AAH3"/>
  <c r="AAI4" i="2"/>
  <c r="AAI2"/>
  <c r="AAJ3"/>
  <c r="AAF28" i="5" l="1"/>
  <c r="AAF64"/>
  <c r="AAF81"/>
  <c r="AAF107"/>
  <c r="AAF27"/>
  <c r="AAF92"/>
  <c r="AAF109"/>
  <c r="AAF15"/>
  <c r="AAF48"/>
  <c r="AAF41"/>
  <c r="AAF66"/>
  <c r="AAF43"/>
  <c r="AAF11"/>
  <c r="AAF26"/>
  <c r="AAF57"/>
  <c r="AAF22"/>
  <c r="AAF39"/>
  <c r="AAF34"/>
  <c r="AAF93"/>
  <c r="AAF113"/>
  <c r="AAF74"/>
  <c r="AAF16"/>
  <c r="AAF42"/>
  <c r="AAF60"/>
  <c r="AAF104"/>
  <c r="AAF30"/>
  <c r="AAF105"/>
  <c r="AAF55"/>
  <c r="AAF12"/>
  <c r="AAF38"/>
  <c r="AAF56"/>
  <c r="AAF96"/>
  <c r="AAF49"/>
  <c r="AAF89"/>
  <c r="AAF111"/>
  <c r="AAF78"/>
  <c r="AAF33"/>
  <c r="AAF29"/>
  <c r="AAF31"/>
  <c r="AAF95"/>
  <c r="AAF23"/>
  <c r="AAF50"/>
  <c r="AAF8"/>
  <c r="AAF24"/>
  <c r="AAF58"/>
  <c r="AAF91"/>
  <c r="AAF14"/>
  <c r="AAF88"/>
  <c r="AAF32"/>
  <c r="AAF9"/>
  <c r="AAF17"/>
  <c r="AAF54"/>
  <c r="AAF86"/>
  <c r="AAF73"/>
  <c r="AAF76"/>
  <c r="AAF102"/>
  <c r="AAF82"/>
  <c r="AAF13"/>
  <c r="AAF77"/>
  <c r="AAF7"/>
  <c r="AAF45"/>
  <c r="AAF112"/>
  <c r="AAF25"/>
  <c r="AAF44"/>
  <c r="AAF79"/>
  <c r="AAF6"/>
  <c r="AAF59"/>
  <c r="AAF46"/>
  <c r="AAF98"/>
  <c r="AAF18"/>
  <c r="AAF40"/>
  <c r="AAF75"/>
  <c r="AAF47"/>
  <c r="AAF70"/>
  <c r="AAF97"/>
  <c r="AAF61"/>
  <c r="AAF65"/>
  <c r="AAF87"/>
  <c r="AAF108"/>
  <c r="AAF72"/>
  <c r="AAF63"/>
  <c r="AAF80"/>
  <c r="AAF114"/>
  <c r="AAF103"/>
  <c r="AAF62"/>
  <c r="AAF71"/>
  <c r="AAF94"/>
  <c r="AAF20"/>
  <c r="AAE21"/>
  <c r="AAE85"/>
  <c r="AAF84"/>
  <c r="AAE53"/>
  <c r="AAF52"/>
  <c r="AAF36"/>
  <c r="AAE37"/>
  <c r="AAF68"/>
  <c r="AAE69"/>
  <c r="AAE101"/>
  <c r="AAF100"/>
  <c r="AAF90"/>
  <c r="AAF110"/>
  <c r="AAG2"/>
  <c r="AAG10" s="1"/>
  <c r="AAH4"/>
  <c r="AAG5"/>
  <c r="AAF106"/>
  <c r="AAH4" i="6"/>
  <c r="AAI3"/>
  <c r="AAK3" i="2"/>
  <c r="AAJ4"/>
  <c r="AAJ2"/>
  <c r="AAG90" i="5" l="1"/>
  <c r="AAG59"/>
  <c r="AAG63"/>
  <c r="AAG27"/>
  <c r="AAG17"/>
  <c r="AAG91"/>
  <c r="AAG88"/>
  <c r="AAG98"/>
  <c r="AAG13"/>
  <c r="AAG79"/>
  <c r="AAG57"/>
  <c r="AAG76"/>
  <c r="AAG46"/>
  <c r="AAG38"/>
  <c r="AAG24"/>
  <c r="AAG6"/>
  <c r="AAG33"/>
  <c r="AAG54"/>
  <c r="AAG9"/>
  <c r="AAG47"/>
  <c r="AAG93"/>
  <c r="AAG78"/>
  <c r="AAG82"/>
  <c r="AAG30"/>
  <c r="AAG28"/>
  <c r="AAG73"/>
  <c r="AAG113"/>
  <c r="AAG65"/>
  <c r="AAG31"/>
  <c r="AAG114"/>
  <c r="AAG44"/>
  <c r="AAG87"/>
  <c r="AAG43"/>
  <c r="AAG74"/>
  <c r="AAG111"/>
  <c r="AAG39"/>
  <c r="AAG71"/>
  <c r="AAG109"/>
  <c r="AAG32"/>
  <c r="AAG55"/>
  <c r="AAG64"/>
  <c r="AAG92"/>
  <c r="AAG108"/>
  <c r="AAG16"/>
  <c r="AAG66"/>
  <c r="AAG94"/>
  <c r="AAG18"/>
  <c r="AAG70"/>
  <c r="AAG106"/>
  <c r="AAG26"/>
  <c r="AAG41"/>
  <c r="AAG56"/>
  <c r="AAG89"/>
  <c r="AAG102"/>
  <c r="AAG34"/>
  <c r="AAG11"/>
  <c r="AAG86"/>
  <c r="AAG48"/>
  <c r="AAG58"/>
  <c r="AAG96"/>
  <c r="AAG25"/>
  <c r="AAG107"/>
  <c r="AAG77"/>
  <c r="AAG29"/>
  <c r="AAG72"/>
  <c r="AAG110"/>
  <c r="AAG22"/>
  <c r="AAG49"/>
  <c r="AAG103"/>
  <c r="AAG15"/>
  <c r="AAG61"/>
  <c r="AAG104"/>
  <c r="AAG14"/>
  <c r="AAG45"/>
  <c r="AAG60"/>
  <c r="AAG81"/>
  <c r="AAG105"/>
  <c r="AAG8"/>
  <c r="AAG40"/>
  <c r="AAG80"/>
  <c r="AAG12"/>
  <c r="AAG62"/>
  <c r="AAG95"/>
  <c r="AAG23"/>
  <c r="AAG42"/>
  <c r="AAG50"/>
  <c r="AAG75"/>
  <c r="AAG97"/>
  <c r="AAG112"/>
  <c r="AAF69"/>
  <c r="AAG68"/>
  <c r="AAG20"/>
  <c r="AAF21"/>
  <c r="AAH2"/>
  <c r="AAH10" s="1"/>
  <c r="AAI4"/>
  <c r="AAH5"/>
  <c r="AAG52"/>
  <c r="AAF53"/>
  <c r="AAF37"/>
  <c r="AAG36"/>
  <c r="AAG100"/>
  <c r="AAF101"/>
  <c r="AAF85"/>
  <c r="AAG84"/>
  <c r="AAG7"/>
  <c r="AAI4" i="6"/>
  <c r="AAJ3"/>
  <c r="AAK4" i="2"/>
  <c r="AAK2"/>
  <c r="AAL3"/>
  <c r="AAH14" i="5" l="1"/>
  <c r="AAH29"/>
  <c r="AAH31"/>
  <c r="AAH60"/>
  <c r="AAH7"/>
  <c r="AAH97"/>
  <c r="AAH42"/>
  <c r="AAH59"/>
  <c r="AAH94"/>
  <c r="AAH9"/>
  <c r="AAH76"/>
  <c r="AAH24"/>
  <c r="AAH41"/>
  <c r="AAH58"/>
  <c r="AAH28"/>
  <c r="AAH62"/>
  <c r="AAH80"/>
  <c r="AAH89"/>
  <c r="AAH47"/>
  <c r="AAH17"/>
  <c r="AAH102"/>
  <c r="AAH78"/>
  <c r="AAH54"/>
  <c r="AAH92"/>
  <c r="AAH27"/>
  <c r="AAH70"/>
  <c r="AAH105"/>
  <c r="AAH23"/>
  <c r="AAH30"/>
  <c r="AAH61"/>
  <c r="AAH86"/>
  <c r="AAH103"/>
  <c r="AAH13"/>
  <c r="AAH63"/>
  <c r="AAH96"/>
  <c r="AAH33"/>
  <c r="AAH73"/>
  <c r="AAH110"/>
  <c r="AAH16"/>
  <c r="AAH46"/>
  <c r="AAH57"/>
  <c r="AAH87"/>
  <c r="AAH104"/>
  <c r="AAH65"/>
  <c r="AAH109"/>
  <c r="AAH34"/>
  <c r="AAH82"/>
  <c r="AAH25"/>
  <c r="AAH32"/>
  <c r="AAH55"/>
  <c r="AAH75"/>
  <c r="AAH90"/>
  <c r="AAH112"/>
  <c r="AAH43"/>
  <c r="AAH74"/>
  <c r="AAH114"/>
  <c r="AAH56"/>
  <c r="AAH93"/>
  <c r="AAH18"/>
  <c r="AAH44"/>
  <c r="AAH48"/>
  <c r="AAH72"/>
  <c r="AAH91"/>
  <c r="AAH8"/>
  <c r="AAH95"/>
  <c r="AAH40"/>
  <c r="AAH12"/>
  <c r="AAH50"/>
  <c r="AAH98"/>
  <c r="AAH39"/>
  <c r="AAH79"/>
  <c r="AAH113"/>
  <c r="AAH26"/>
  <c r="AAH49"/>
  <c r="AAH66"/>
  <c r="AAH88"/>
  <c r="AAH108"/>
  <c r="AAH15"/>
  <c r="AAH64"/>
  <c r="AAH107"/>
  <c r="AAH38"/>
  <c r="AAH77"/>
  <c r="AAH6"/>
  <c r="AAH22"/>
  <c r="AAH45"/>
  <c r="AAH71"/>
  <c r="AAH81"/>
  <c r="AAH106"/>
  <c r="AAG85"/>
  <c r="AAH84"/>
  <c r="AAH36"/>
  <c r="AAG37"/>
  <c r="AAG21"/>
  <c r="AAH20"/>
  <c r="AAH11"/>
  <c r="AAG101"/>
  <c r="AAH100"/>
  <c r="AAG53"/>
  <c r="AAH52"/>
  <c r="AAH68"/>
  <c r="AAG69"/>
  <c r="AAI2"/>
  <c r="AAI110" s="1"/>
  <c r="AAI5"/>
  <c r="AAJ4"/>
  <c r="AAH111"/>
  <c r="AAK3" i="6"/>
  <c r="AAJ4"/>
  <c r="AAL2" i="2"/>
  <c r="AAM3"/>
  <c r="AAL4"/>
  <c r="AAI88" i="5" l="1"/>
  <c r="AAI86"/>
  <c r="AAI74"/>
  <c r="AAI91"/>
  <c r="AAI8"/>
  <c r="AAI54"/>
  <c r="AAI10"/>
  <c r="AAI32"/>
  <c r="AAI49"/>
  <c r="AAI9"/>
  <c r="AAI107"/>
  <c r="AAI26"/>
  <c r="AAI62"/>
  <c r="AAI77"/>
  <c r="AAI44"/>
  <c r="AAI78"/>
  <c r="AAI16"/>
  <c r="AAI59"/>
  <c r="AAI42"/>
  <c r="AAI39"/>
  <c r="AAI13"/>
  <c r="AAI103"/>
  <c r="AAI20"/>
  <c r="AAH21"/>
  <c r="AAI84"/>
  <c r="AAH85"/>
  <c r="AAJ2"/>
  <c r="AAJ10" s="1"/>
  <c r="AAJ5"/>
  <c r="AAK4"/>
  <c r="AAI100"/>
  <c r="AAH101"/>
  <c r="AAI7"/>
  <c r="AAI80"/>
  <c r="AAI24"/>
  <c r="AAI98"/>
  <c r="AAI50"/>
  <c r="AAI89"/>
  <c r="AAI45"/>
  <c r="AAI112"/>
  <c r="AAI73"/>
  <c r="AAI6"/>
  <c r="AAI46"/>
  <c r="AAI82"/>
  <c r="AAI15"/>
  <c r="AAI34"/>
  <c r="AAI61"/>
  <c r="AAI66"/>
  <c r="AAI93"/>
  <c r="AAI109"/>
  <c r="AAI12"/>
  <c r="AAI38"/>
  <c r="AAI58"/>
  <c r="AAI87"/>
  <c r="AAI105"/>
  <c r="AAI52"/>
  <c r="AAH53"/>
  <c r="AAH37"/>
  <c r="AAI36"/>
  <c r="AAI11"/>
  <c r="AAI64"/>
  <c r="AAI27"/>
  <c r="AAI72"/>
  <c r="AAI108"/>
  <c r="AAI76"/>
  <c r="AAI41"/>
  <c r="AAI111"/>
  <c r="AAI23"/>
  <c r="AAI65"/>
  <c r="AAI106"/>
  <c r="AAI17"/>
  <c r="AAI43"/>
  <c r="AAI63"/>
  <c r="AAI81"/>
  <c r="AAI102"/>
  <c r="AAI14"/>
  <c r="AAI33"/>
  <c r="AAI60"/>
  <c r="AAI75"/>
  <c r="AAI94"/>
  <c r="AAI113"/>
  <c r="AAH69"/>
  <c r="AAI68"/>
  <c r="AAI31"/>
  <c r="AAI28"/>
  <c r="AAI104"/>
  <c r="AAI47"/>
  <c r="AAI29"/>
  <c r="AAI55"/>
  <c r="AAI95"/>
  <c r="AAI56"/>
  <c r="AAI22"/>
  <c r="AAI92"/>
  <c r="AAI25"/>
  <c r="AAI48"/>
  <c r="AAI96"/>
  <c r="AAI18"/>
  <c r="AAI40"/>
  <c r="AAI71"/>
  <c r="AAI79"/>
  <c r="AAI97"/>
  <c r="AAI114"/>
  <c r="AAI30"/>
  <c r="AAI57"/>
  <c r="AAI70"/>
  <c r="AAI90"/>
  <c r="AAK4" i="6"/>
  <c r="AAL3"/>
  <c r="AAN3" i="2"/>
  <c r="AAM4"/>
  <c r="AAM2"/>
  <c r="AAJ9" i="5" l="1"/>
  <c r="AAJ40"/>
  <c r="AAJ78"/>
  <c r="AAJ14"/>
  <c r="AAJ18"/>
  <c r="AAJ48"/>
  <c r="AAJ103"/>
  <c r="AAJ33"/>
  <c r="AAJ12"/>
  <c r="AAJ62"/>
  <c r="AAJ90"/>
  <c r="AAJ31"/>
  <c r="AAJ38"/>
  <c r="AAJ64"/>
  <c r="AAJ110"/>
  <c r="AAJ104"/>
  <c r="AAJ46"/>
  <c r="AAJ81"/>
  <c r="AAJ60"/>
  <c r="AAJ17"/>
  <c r="AAJ23"/>
  <c r="AAJ106"/>
  <c r="AAJ74"/>
  <c r="AAJ56"/>
  <c r="AAJ77"/>
  <c r="AAJ25"/>
  <c r="AAJ79"/>
  <c r="AAJ11"/>
  <c r="AAJ29"/>
  <c r="AAJ32"/>
  <c r="AAJ73"/>
  <c r="AAJ98"/>
  <c r="AAJ72"/>
  <c r="AAJ30"/>
  <c r="AAJ113"/>
  <c r="AAJ44"/>
  <c r="AAJ107"/>
  <c r="AAJ26"/>
  <c r="AAJ45"/>
  <c r="AAJ59"/>
  <c r="AAJ96"/>
  <c r="AAJ61"/>
  <c r="AAJ13"/>
  <c r="AAJ105"/>
  <c r="AAJ41"/>
  <c r="AAJ58"/>
  <c r="AAJ91"/>
  <c r="AAJ7"/>
  <c r="AAJ28"/>
  <c r="AAJ54"/>
  <c r="AAJ75"/>
  <c r="AAJ15"/>
  <c r="AAJ94"/>
  <c r="AAJ63"/>
  <c r="AAJ22"/>
  <c r="AAJ82"/>
  <c r="AAJ49"/>
  <c r="AAJ97"/>
  <c r="AAJ55"/>
  <c r="AAJ86"/>
  <c r="AAJ108"/>
  <c r="AAJ34"/>
  <c r="AAJ76"/>
  <c r="AAJ114"/>
  <c r="AAJ39"/>
  <c r="AAJ88"/>
  <c r="AAJ8"/>
  <c r="AAJ24"/>
  <c r="AAJ47"/>
  <c r="AAJ66"/>
  <c r="AAJ87"/>
  <c r="AAJ109"/>
  <c r="AAJ89"/>
  <c r="AAJ102"/>
  <c r="AAJ50"/>
  <c r="AAJ70"/>
  <c r="AAJ92"/>
  <c r="AAJ112"/>
  <c r="AAJ43"/>
  <c r="AAJ80"/>
  <c r="AAJ27"/>
  <c r="AAJ57"/>
  <c r="AAJ95"/>
  <c r="AAJ16"/>
  <c r="AAJ42"/>
  <c r="AAJ65"/>
  <c r="AAJ71"/>
  <c r="AAJ93"/>
  <c r="AAJ6"/>
  <c r="AAK2"/>
  <c r="AAK10" s="1"/>
  <c r="AAK5"/>
  <c r="AAL4"/>
  <c r="AAI21"/>
  <c r="AAJ20"/>
  <c r="AAJ36"/>
  <c r="AAI37"/>
  <c r="AAI101"/>
  <c r="AAJ100"/>
  <c r="AAI53"/>
  <c r="AAJ52"/>
  <c r="AAJ84"/>
  <c r="AAI85"/>
  <c r="AAJ111"/>
  <c r="AAJ68"/>
  <c r="AAI69"/>
  <c r="AAM3" i="6"/>
  <c r="AAL4"/>
  <c r="AAN4" i="2"/>
  <c r="AAN2"/>
  <c r="AAO3"/>
  <c r="AAK32" i="5" l="1"/>
  <c r="AAK102"/>
  <c r="AAK87"/>
  <c r="AAK9"/>
  <c r="AAK88"/>
  <c r="AAK8"/>
  <c r="AAK18"/>
  <c r="AAK106"/>
  <c r="AAK43"/>
  <c r="AAK55"/>
  <c r="AAK44"/>
  <c r="AAK80"/>
  <c r="AAK70"/>
  <c r="AAK56"/>
  <c r="AAK111"/>
  <c r="AAK92"/>
  <c r="AAK40"/>
  <c r="AAK33"/>
  <c r="AAK26"/>
  <c r="AAK74"/>
  <c r="AAK64"/>
  <c r="AAK46"/>
  <c r="AAK7"/>
  <c r="AAK42"/>
  <c r="AAK76"/>
  <c r="AAK11"/>
  <c r="AAK15"/>
  <c r="AAK30"/>
  <c r="AAK66"/>
  <c r="AAK86"/>
  <c r="AAK104"/>
  <c r="AAK24"/>
  <c r="AAK54"/>
  <c r="AAK93"/>
  <c r="AAK22"/>
  <c r="AAK49"/>
  <c r="AAK103"/>
  <c r="AAK14"/>
  <c r="AAK45"/>
  <c r="AAK60"/>
  <c r="AAK81"/>
  <c r="AAK105"/>
  <c r="AAK75"/>
  <c r="AAK29"/>
  <c r="AAK72"/>
  <c r="AAK108"/>
  <c r="AAK25"/>
  <c r="AAK65"/>
  <c r="AAK107"/>
  <c r="AAK12"/>
  <c r="AAK38"/>
  <c r="AAK62"/>
  <c r="AAK77"/>
  <c r="AAK95"/>
  <c r="AAK114"/>
  <c r="AAK41"/>
  <c r="AAK89"/>
  <c r="AAK17"/>
  <c r="AAK63"/>
  <c r="AAK90"/>
  <c r="AAK27"/>
  <c r="AAK48"/>
  <c r="AAK61"/>
  <c r="AAK79"/>
  <c r="AAK98"/>
  <c r="AAK23"/>
  <c r="AAK57"/>
  <c r="AAK97"/>
  <c r="AAK16"/>
  <c r="AAK50"/>
  <c r="AAK94"/>
  <c r="AAK13"/>
  <c r="AAK39"/>
  <c r="AAK59"/>
  <c r="AAK71"/>
  <c r="AAK91"/>
  <c r="AAK109"/>
  <c r="AAK47"/>
  <c r="AAK78"/>
  <c r="AAK112"/>
  <c r="AAK34"/>
  <c r="AAK82"/>
  <c r="AAK28"/>
  <c r="AAK31"/>
  <c r="AAK58"/>
  <c r="AAK73"/>
  <c r="AAK96"/>
  <c r="AAK6"/>
  <c r="AAJ69"/>
  <c r="AAK68"/>
  <c r="AAK52"/>
  <c r="AAJ53"/>
  <c r="AAL2"/>
  <c r="AAL10" s="1"/>
  <c r="AAM4"/>
  <c r="AAL5"/>
  <c r="AAK84"/>
  <c r="AAJ85"/>
  <c r="AAJ101"/>
  <c r="AAK100"/>
  <c r="AAK20"/>
  <c r="AAJ21"/>
  <c r="AAK113"/>
  <c r="AAK36"/>
  <c r="AAJ37"/>
  <c r="AAK110"/>
  <c r="AAN3" i="6"/>
  <c r="AAM4"/>
  <c r="AAO4" i="2"/>
  <c r="AAO2"/>
  <c r="AAP3"/>
  <c r="AAL11" i="5" l="1"/>
  <c r="AAL47"/>
  <c r="AAL87"/>
  <c r="AAL66"/>
  <c r="AAL65"/>
  <c r="AAL33"/>
  <c r="AAL64"/>
  <c r="AAL12"/>
  <c r="AAL98"/>
  <c r="AAL34"/>
  <c r="AAL93"/>
  <c r="AAL13"/>
  <c r="AAL22"/>
  <c r="AAL107"/>
  <c r="AAL58"/>
  <c r="AAL27"/>
  <c r="AAL57"/>
  <c r="AAL8"/>
  <c r="AAL73"/>
  <c r="AAL78"/>
  <c r="AAL40"/>
  <c r="AAL109"/>
  <c r="AAL56"/>
  <c r="AAL105"/>
  <c r="AAL59"/>
  <c r="AAL82"/>
  <c r="AAL46"/>
  <c r="AAL31"/>
  <c r="AAL96"/>
  <c r="AAL24"/>
  <c r="AAL110"/>
  <c r="AAL18"/>
  <c r="AAL70"/>
  <c r="AAL91"/>
  <c r="AAL15"/>
  <c r="AAL61"/>
  <c r="AAL106"/>
  <c r="AAL23"/>
  <c r="AAL30"/>
  <c r="AAL50"/>
  <c r="AAL17"/>
  <c r="AAL63"/>
  <c r="AAL95"/>
  <c r="AAL14"/>
  <c r="AAL60"/>
  <c r="AAL92"/>
  <c r="AAL28"/>
  <c r="AAL38"/>
  <c r="AAL54"/>
  <c r="AAL80"/>
  <c r="AAL102"/>
  <c r="AAL6"/>
  <c r="AAL44"/>
  <c r="AAL72"/>
  <c r="AAL111"/>
  <c r="AAL41"/>
  <c r="AAL89"/>
  <c r="AAL25"/>
  <c r="AAL32"/>
  <c r="AAL48"/>
  <c r="AAL86"/>
  <c r="AAL45"/>
  <c r="AAL81"/>
  <c r="AAL9"/>
  <c r="AAL42"/>
  <c r="AAL76"/>
  <c r="AAL29"/>
  <c r="AAL39"/>
  <c r="AAL55"/>
  <c r="AAL79"/>
  <c r="AAL97"/>
  <c r="AAL113"/>
  <c r="AAL16"/>
  <c r="AAL62"/>
  <c r="AAL104"/>
  <c r="AAL43"/>
  <c r="AAL74"/>
  <c r="AAL114"/>
  <c r="AAL26"/>
  <c r="AAL49"/>
  <c r="AAL71"/>
  <c r="AAL88"/>
  <c r="AAL77"/>
  <c r="AAL94"/>
  <c r="AAL75"/>
  <c r="AAL90"/>
  <c r="AAL7"/>
  <c r="AAL103"/>
  <c r="AAL36"/>
  <c r="AAK37"/>
  <c r="AAL100"/>
  <c r="AAK101"/>
  <c r="AAK21"/>
  <c r="AAL20"/>
  <c r="AAK85"/>
  <c r="AAL84"/>
  <c r="AAL52"/>
  <c r="AAK53"/>
  <c r="AAL112"/>
  <c r="AAK69"/>
  <c r="AAL68"/>
  <c r="AAM2"/>
  <c r="AAM109" s="1"/>
  <c r="AAM5"/>
  <c r="AAN4"/>
  <c r="AAL108"/>
  <c r="AAO3" i="6"/>
  <c r="AAN4"/>
  <c r="AAQ3" i="2"/>
  <c r="AAP2"/>
  <c r="AAP4"/>
  <c r="AAM81" i="5" l="1"/>
  <c r="AAM39"/>
  <c r="AAM110"/>
  <c r="AAM31"/>
  <c r="AAM33"/>
  <c r="AAM71"/>
  <c r="AAM11"/>
  <c r="AAM22"/>
  <c r="AAM95"/>
  <c r="AAM111"/>
  <c r="AAM50"/>
  <c r="AAM113"/>
  <c r="AAM49"/>
  <c r="AAM92"/>
  <c r="AAM77"/>
  <c r="AAM103"/>
  <c r="AAM41"/>
  <c r="AAM17"/>
  <c r="AAM80"/>
  <c r="AAM66"/>
  <c r="AAM43"/>
  <c r="AAM20"/>
  <c r="AAL21"/>
  <c r="AAN2"/>
  <c r="AAN10" s="1"/>
  <c r="AAO4"/>
  <c r="AAN5"/>
  <c r="AAL69"/>
  <c r="AAM68"/>
  <c r="AAM52"/>
  <c r="AAL53"/>
  <c r="AAM36"/>
  <c r="AAL37"/>
  <c r="AAM90"/>
  <c r="AAM10"/>
  <c r="AAM57"/>
  <c r="AAM7"/>
  <c r="AAM72"/>
  <c r="AAM8"/>
  <c r="AAM38"/>
  <c r="AAM87"/>
  <c r="AAM30"/>
  <c r="AAM32"/>
  <c r="AAM26"/>
  <c r="AAM56"/>
  <c r="AAM91"/>
  <c r="AAM25"/>
  <c r="AAM44"/>
  <c r="AAM55"/>
  <c r="AAM79"/>
  <c r="AAM96"/>
  <c r="AAM9"/>
  <c r="AAM16"/>
  <c r="AAM42"/>
  <c r="AAM64"/>
  <c r="AAM86"/>
  <c r="AAM105"/>
  <c r="AAM100"/>
  <c r="AAL101"/>
  <c r="AAM13"/>
  <c r="AAM27"/>
  <c r="AAM108"/>
  <c r="AAM12"/>
  <c r="AAM62"/>
  <c r="AAM107"/>
  <c r="AAM78"/>
  <c r="AAM74"/>
  <c r="AAM45"/>
  <c r="AAM76"/>
  <c r="AAM112"/>
  <c r="AAM23"/>
  <c r="AAM46"/>
  <c r="AAM65"/>
  <c r="AAM82"/>
  <c r="AAM106"/>
  <c r="AAM18"/>
  <c r="AAM40"/>
  <c r="AAM48"/>
  <c r="AAM75"/>
  <c r="AAM97"/>
  <c r="AAM114"/>
  <c r="AAM84"/>
  <c r="AAL85"/>
  <c r="AAM102"/>
  <c r="AAM6"/>
  <c r="AAM70"/>
  <c r="AAM29"/>
  <c r="AAM89"/>
  <c r="AAM14"/>
  <c r="AAM60"/>
  <c r="AAM94"/>
  <c r="AAM63"/>
  <c r="AAM59"/>
  <c r="AAM28"/>
  <c r="AAM58"/>
  <c r="AAM104"/>
  <c r="AAM24"/>
  <c r="AAM47"/>
  <c r="AAM54"/>
  <c r="AAM88"/>
  <c r="AAM98"/>
  <c r="AAM15"/>
  <c r="AAM34"/>
  <c r="AAM61"/>
  <c r="AAM73"/>
  <c r="AAM93"/>
  <c r="AAO4" i="6"/>
  <c r="AAP3"/>
  <c r="AAQ4" i="2"/>
  <c r="AAQ2"/>
  <c r="AAR3"/>
  <c r="AAN18" i="5" l="1"/>
  <c r="AAN102"/>
  <c r="AAN49"/>
  <c r="AAN57"/>
  <c r="AAN82"/>
  <c r="AAN78"/>
  <c r="AAN60"/>
  <c r="AAN33"/>
  <c r="AAN61"/>
  <c r="AAN48"/>
  <c r="AAN25"/>
  <c r="AAN94"/>
  <c r="AAN22"/>
  <c r="AAN29"/>
  <c r="AAN11"/>
  <c r="AAN81"/>
  <c r="AAN97"/>
  <c r="AAN14"/>
  <c r="AAN104"/>
  <c r="AAN34"/>
  <c r="AAN32"/>
  <c r="AAN42"/>
  <c r="AAN70"/>
  <c r="AAN108"/>
  <c r="AAN38"/>
  <c r="AAN59"/>
  <c r="AAN106"/>
  <c r="AAN13"/>
  <c r="AAN39"/>
  <c r="AAN55"/>
  <c r="AAN88"/>
  <c r="AAN105"/>
  <c r="AAN24"/>
  <c r="AAN63"/>
  <c r="AAN111"/>
  <c r="AAN43"/>
  <c r="AAN90"/>
  <c r="AAN7"/>
  <c r="AAN28"/>
  <c r="AAN54"/>
  <c r="AAN66"/>
  <c r="AAN86"/>
  <c r="AAN16"/>
  <c r="AAN72"/>
  <c r="AAN87"/>
  <c r="AAN12"/>
  <c r="AAN62"/>
  <c r="AAN80"/>
  <c r="AAN27"/>
  <c r="AAN30"/>
  <c r="AAN50"/>
  <c r="AAN77"/>
  <c r="AAN95"/>
  <c r="AAN113"/>
  <c r="AAN47"/>
  <c r="AAN93"/>
  <c r="AAN17"/>
  <c r="AAN71"/>
  <c r="AAN110"/>
  <c r="AAN26"/>
  <c r="AAN45"/>
  <c r="AAN65"/>
  <c r="AAN79"/>
  <c r="AAN96"/>
  <c r="AAN8"/>
  <c r="AAN44"/>
  <c r="AAN75"/>
  <c r="AAN9"/>
  <c r="AAN40"/>
  <c r="AAN76"/>
  <c r="AAN114"/>
  <c r="AAN31"/>
  <c r="AAN58"/>
  <c r="AAN64"/>
  <c r="AAN91"/>
  <c r="AAN107"/>
  <c r="AAN41"/>
  <c r="AAN89"/>
  <c r="AAN15"/>
  <c r="AAN56"/>
  <c r="AAN103"/>
  <c r="AAN23"/>
  <c r="AAN46"/>
  <c r="AAN74"/>
  <c r="AAN73"/>
  <c r="AAN92"/>
  <c r="AAN98"/>
  <c r="AAN109"/>
  <c r="AAM85"/>
  <c r="AAN84"/>
  <c r="AAN68"/>
  <c r="AAM69"/>
  <c r="AAN20"/>
  <c r="AAM21"/>
  <c r="AAN112"/>
  <c r="AAM101"/>
  <c r="AAN100"/>
  <c r="AAN52"/>
  <c r="AAM53"/>
  <c r="AAO2"/>
  <c r="AAO10" s="1"/>
  <c r="AAO5"/>
  <c r="AAP4"/>
  <c r="AAN36"/>
  <c r="AAM37"/>
  <c r="AAN6"/>
  <c r="AAP4" i="6"/>
  <c r="AAQ3"/>
  <c r="AAR4" i="2"/>
  <c r="AAR2"/>
  <c r="AAS3"/>
  <c r="AAO43" i="5" l="1"/>
  <c r="AAO66"/>
  <c r="AAO105"/>
  <c r="AAO74"/>
  <c r="AAO31"/>
  <c r="AAO60"/>
  <c r="AAO72"/>
  <c r="AAO14"/>
  <c r="AAO26"/>
  <c r="AAO29"/>
  <c r="AAO73"/>
  <c r="AAO102"/>
  <c r="AAO90"/>
  <c r="AAO34"/>
  <c r="AAO17"/>
  <c r="AAO111"/>
  <c r="AAO49"/>
  <c r="AAO63"/>
  <c r="AAO55"/>
  <c r="AAO108"/>
  <c r="AAO86"/>
  <c r="AAO92"/>
  <c r="AAO15"/>
  <c r="AAO104"/>
  <c r="AAO113"/>
  <c r="AAO47"/>
  <c r="AAO78"/>
  <c r="AAO112"/>
  <c r="AAO16"/>
  <c r="AAO42"/>
  <c r="AAO50"/>
  <c r="AAO76"/>
  <c r="AAO94"/>
  <c r="AAO27"/>
  <c r="AAO61"/>
  <c r="AAO98"/>
  <c r="AAO46"/>
  <c r="AAO75"/>
  <c r="AAO9"/>
  <c r="AAO18"/>
  <c r="AAO33"/>
  <c r="AAO70"/>
  <c r="AAO88"/>
  <c r="AAO106"/>
  <c r="AAO28"/>
  <c r="AAO58"/>
  <c r="AAO96"/>
  <c r="AAO24"/>
  <c r="AAO54"/>
  <c r="AAO93"/>
  <c r="AAO8"/>
  <c r="AAO25"/>
  <c r="AAO40"/>
  <c r="AAO65"/>
  <c r="AAO80"/>
  <c r="AAO107"/>
  <c r="AAO30"/>
  <c r="AAO79"/>
  <c r="AAO23"/>
  <c r="AAO57"/>
  <c r="AAO97"/>
  <c r="AAO12"/>
  <c r="AAO38"/>
  <c r="AAO62"/>
  <c r="AAO77"/>
  <c r="AAO95"/>
  <c r="AAO114"/>
  <c r="AAO48"/>
  <c r="AAO81"/>
  <c r="AAO6"/>
  <c r="AAO45"/>
  <c r="AAO89"/>
  <c r="AAO7"/>
  <c r="AAO22"/>
  <c r="AAO41"/>
  <c r="AAO56"/>
  <c r="AAO82"/>
  <c r="AAO103"/>
  <c r="AAO32"/>
  <c r="AAO64"/>
  <c r="AAO110"/>
  <c r="AAO44"/>
  <c r="AAO87"/>
  <c r="AAO13"/>
  <c r="AAO39"/>
  <c r="AAO59"/>
  <c r="AAO71"/>
  <c r="AAO91"/>
  <c r="AAO109"/>
  <c r="AAO52"/>
  <c r="AAN53"/>
  <c r="AAN37"/>
  <c r="AAO36"/>
  <c r="AAO100"/>
  <c r="AAN101"/>
  <c r="AAO20"/>
  <c r="AAN21"/>
  <c r="AAO11"/>
  <c r="AAO68"/>
  <c r="AAN69"/>
  <c r="AAO84"/>
  <c r="AAN85"/>
  <c r="AAP2"/>
  <c r="AAP10" s="1"/>
  <c r="AAP5"/>
  <c r="AAQ4"/>
  <c r="AAQ4" i="6"/>
  <c r="AAR3"/>
  <c r="AAT3" i="2"/>
  <c r="AAS4"/>
  <c r="AAS2"/>
  <c r="AAP32" i="5" l="1"/>
  <c r="AAP45"/>
  <c r="AAP111"/>
  <c r="AAP41"/>
  <c r="AAP26"/>
  <c r="AAP30"/>
  <c r="AAP81"/>
  <c r="AAP64"/>
  <c r="AAP73"/>
  <c r="AAP56"/>
  <c r="AAP112"/>
  <c r="AAP15"/>
  <c r="AAP106"/>
  <c r="AAP72"/>
  <c r="AAP93"/>
  <c r="AAP75"/>
  <c r="AAP9"/>
  <c r="AAP89"/>
  <c r="AAP44"/>
  <c r="AAP66"/>
  <c r="AAP108"/>
  <c r="AAP33"/>
  <c r="AAP110"/>
  <c r="AAP100"/>
  <c r="AAO101"/>
  <c r="AAO53"/>
  <c r="AAP52"/>
  <c r="AAP86"/>
  <c r="AAP17"/>
  <c r="AAP70"/>
  <c r="AAP95"/>
  <c r="AAP14"/>
  <c r="AAP40"/>
  <c r="AAP60"/>
  <c r="AAP65"/>
  <c r="AAP92"/>
  <c r="AAP109"/>
  <c r="AAP31"/>
  <c r="AAP77"/>
  <c r="AAP7"/>
  <c r="AAP46"/>
  <c r="AAP87"/>
  <c r="AAP29"/>
  <c r="AAP39"/>
  <c r="AAP59"/>
  <c r="AAP79"/>
  <c r="AAP97"/>
  <c r="AAP113"/>
  <c r="AAP20"/>
  <c r="AAO21"/>
  <c r="AAP23"/>
  <c r="AAP103"/>
  <c r="AAP47"/>
  <c r="AAP78"/>
  <c r="AAP11"/>
  <c r="AAP12"/>
  <c r="AAP42"/>
  <c r="AAP62"/>
  <c r="AAP80"/>
  <c r="AAP98"/>
  <c r="AAP24"/>
  <c r="AAP54"/>
  <c r="AAP94"/>
  <c r="AAP16"/>
  <c r="AAP50"/>
  <c r="AAP104"/>
  <c r="AAP27"/>
  <c r="AAP34"/>
  <c r="AAP61"/>
  <c r="AAP82"/>
  <c r="AAP105"/>
  <c r="AAP8"/>
  <c r="AAQ2"/>
  <c r="AAQ107" s="1"/>
  <c r="AAR4"/>
  <c r="AAQ5"/>
  <c r="AAP68"/>
  <c r="AAO69"/>
  <c r="AAO85"/>
  <c r="AAP84"/>
  <c r="AAP36"/>
  <c r="AAO37"/>
  <c r="AAP57"/>
  <c r="AAP25"/>
  <c r="AAP55"/>
  <c r="AAP90"/>
  <c r="AAP22"/>
  <c r="AAP71"/>
  <c r="AAP107"/>
  <c r="AAP13"/>
  <c r="AAP43"/>
  <c r="AAP63"/>
  <c r="AAP74"/>
  <c r="AAP96"/>
  <c r="AAP114"/>
  <c r="AAP49"/>
  <c r="AAP88"/>
  <c r="AAP18"/>
  <c r="AAP48"/>
  <c r="AAP91"/>
  <c r="AAP28"/>
  <c r="AAP38"/>
  <c r="AAP58"/>
  <c r="AAP76"/>
  <c r="AAP102"/>
  <c r="AAP6"/>
  <c r="AAS3" i="6"/>
  <c r="AAR4"/>
  <c r="AAU3" i="2"/>
  <c r="AAT4"/>
  <c r="AAT2"/>
  <c r="AAQ33" i="5" l="1"/>
  <c r="AAQ31"/>
  <c r="AAQ13"/>
  <c r="AAQ109"/>
  <c r="AAQ25"/>
  <c r="AAQ79"/>
  <c r="AAQ70"/>
  <c r="AAQ94"/>
  <c r="AAQ28"/>
  <c r="AAQ104"/>
  <c r="AAQ96"/>
  <c r="AAQ34"/>
  <c r="AAQ6"/>
  <c r="AAQ103"/>
  <c r="AAQ80"/>
  <c r="AAQ81"/>
  <c r="AAQ105"/>
  <c r="AAQ62"/>
  <c r="AAQ59"/>
  <c r="AAQ54"/>
  <c r="AAQ44"/>
  <c r="AAQ48"/>
  <c r="AAR2"/>
  <c r="AAR10" s="1"/>
  <c r="AAR5"/>
  <c r="AAS4"/>
  <c r="AAQ100"/>
  <c r="AAP101"/>
  <c r="AAQ16"/>
  <c r="AAQ97"/>
  <c r="AAQ38"/>
  <c r="AAQ7"/>
  <c r="AAQ43"/>
  <c r="AAQ77"/>
  <c r="AAQ9"/>
  <c r="AAQ86"/>
  <c r="AAQ12"/>
  <c r="AAQ113"/>
  <c r="AAQ30"/>
  <c r="AAQ72"/>
  <c r="AAQ110"/>
  <c r="AAQ27"/>
  <c r="AAQ50"/>
  <c r="AAQ65"/>
  <c r="AAQ89"/>
  <c r="AAQ108"/>
  <c r="AAQ24"/>
  <c r="AAQ47"/>
  <c r="AAQ73"/>
  <c r="AAQ88"/>
  <c r="AAQ98"/>
  <c r="AAP21"/>
  <c r="AAQ20"/>
  <c r="AAQ84"/>
  <c r="AAP85"/>
  <c r="AAQ60"/>
  <c r="AAQ14"/>
  <c r="AAQ87"/>
  <c r="AAQ17"/>
  <c r="AAQ63"/>
  <c r="AAQ102"/>
  <c r="AAQ40"/>
  <c r="AAQ10"/>
  <c r="AAQ75"/>
  <c r="AAQ8"/>
  <c r="AAQ57"/>
  <c r="AAQ90"/>
  <c r="AAQ29"/>
  <c r="AAQ32"/>
  <c r="AAQ55"/>
  <c r="AAQ74"/>
  <c r="AAQ95"/>
  <c r="AAQ22"/>
  <c r="AAQ41"/>
  <c r="AAQ64"/>
  <c r="AAQ66"/>
  <c r="AAQ92"/>
  <c r="AAQ111"/>
  <c r="AAQ36"/>
  <c r="AAP37"/>
  <c r="AAQ68"/>
  <c r="AAP69"/>
  <c r="AAQ52"/>
  <c r="AAP53"/>
  <c r="AAQ42"/>
  <c r="AAQ106"/>
  <c r="AAQ58"/>
  <c r="AAQ15"/>
  <c r="AAQ61"/>
  <c r="AAQ93"/>
  <c r="AAQ18"/>
  <c r="AAQ114"/>
  <c r="AAQ56"/>
  <c r="AAQ11"/>
  <c r="AAQ39"/>
  <c r="AAQ78"/>
  <c r="AAQ26"/>
  <c r="AAQ45"/>
  <c r="AAQ49"/>
  <c r="AAQ76"/>
  <c r="AAQ91"/>
  <c r="AAQ112"/>
  <c r="AAQ23"/>
  <c r="AAQ46"/>
  <c r="AAQ71"/>
  <c r="AAQ82"/>
  <c r="AAS4" i="6"/>
  <c r="AAT3"/>
  <c r="AAV3" i="2"/>
  <c r="AAU4"/>
  <c r="AAU2"/>
  <c r="AAR18" i="5" l="1"/>
  <c r="AAR103"/>
  <c r="AAR107"/>
  <c r="AAR33"/>
  <c r="AAR112"/>
  <c r="AAR42"/>
  <c r="AAR40"/>
  <c r="AAR11"/>
  <c r="AAR47"/>
  <c r="AAR60"/>
  <c r="AAR64"/>
  <c r="AAR108"/>
  <c r="AAR82"/>
  <c r="AAR70"/>
  <c r="AAR14"/>
  <c r="AAR104"/>
  <c r="AAR28"/>
  <c r="AAR74"/>
  <c r="AAR65"/>
  <c r="AAR46"/>
  <c r="AAR87"/>
  <c r="AAR78"/>
  <c r="AAR45"/>
  <c r="AAR79"/>
  <c r="AAR8"/>
  <c r="AAR44"/>
  <c r="AAR89"/>
  <c r="AAR9"/>
  <c r="AAR17"/>
  <c r="AAR43"/>
  <c r="AAR63"/>
  <c r="AAR80"/>
  <c r="AAR106"/>
  <c r="AAR7"/>
  <c r="AAR32"/>
  <c r="AAR81"/>
  <c r="AAR22"/>
  <c r="AAR49"/>
  <c r="AAR97"/>
  <c r="AAR13"/>
  <c r="AAR39"/>
  <c r="AAR59"/>
  <c r="AAR88"/>
  <c r="AAR105"/>
  <c r="AAR26"/>
  <c r="AAR56"/>
  <c r="AAR96"/>
  <c r="AAR25"/>
  <c r="AAR48"/>
  <c r="AAR102"/>
  <c r="AAR15"/>
  <c r="AAR34"/>
  <c r="AAR72"/>
  <c r="AAR76"/>
  <c r="AAR94"/>
  <c r="AAR114"/>
  <c r="AAR29"/>
  <c r="AAR55"/>
  <c r="AAR98"/>
  <c r="AAR41"/>
  <c r="AAR75"/>
  <c r="AAR27"/>
  <c r="AAR30"/>
  <c r="AAR61"/>
  <c r="AAR77"/>
  <c r="AAR95"/>
  <c r="AAR6"/>
  <c r="AAR54"/>
  <c r="AAR86"/>
  <c r="AAR16"/>
  <c r="AAR50"/>
  <c r="AAR93"/>
  <c r="AAR12"/>
  <c r="AAR38"/>
  <c r="AAR62"/>
  <c r="AAR73"/>
  <c r="AAR90"/>
  <c r="AAR110"/>
  <c r="AAR23"/>
  <c r="AAR57"/>
  <c r="AAR92"/>
  <c r="AAR24"/>
  <c r="AAR66"/>
  <c r="AAR111"/>
  <c r="AAR31"/>
  <c r="AAR58"/>
  <c r="AAR71"/>
  <c r="AAR91"/>
  <c r="AAR113"/>
  <c r="AAR100"/>
  <c r="AAQ101"/>
  <c r="AAQ85"/>
  <c r="AAR84"/>
  <c r="AAS2"/>
  <c r="AAS10" s="1"/>
  <c r="AAS5"/>
  <c r="AAT4"/>
  <c r="AAQ53"/>
  <c r="AAR52"/>
  <c r="AAR36"/>
  <c r="AAQ37"/>
  <c r="AAQ69"/>
  <c r="AAR68"/>
  <c r="AAR20"/>
  <c r="AAQ21"/>
  <c r="AAR109"/>
  <c r="AAU3" i="6"/>
  <c r="AAT4"/>
  <c r="AAV4" i="2"/>
  <c r="AAV2"/>
  <c r="AAW3"/>
  <c r="AAS18" i="5" l="1"/>
  <c r="AAS32"/>
  <c r="AAS45"/>
  <c r="AAS59"/>
  <c r="AAS89"/>
  <c r="AAS13"/>
  <c r="AAS64"/>
  <c r="AAS56"/>
  <c r="AAS70"/>
  <c r="AAS16"/>
  <c r="AAS96"/>
  <c r="AAS91"/>
  <c r="AAS26"/>
  <c r="AAS102"/>
  <c r="AAS33"/>
  <c r="AAS90"/>
  <c r="AAS108"/>
  <c r="AAS106"/>
  <c r="AAS62"/>
  <c r="AAS15"/>
  <c r="AAS61"/>
  <c r="AAS104"/>
  <c r="AAS30"/>
  <c r="AAS79"/>
  <c r="AAS6"/>
  <c r="AAS29"/>
  <c r="AAS48"/>
  <c r="AAS72"/>
  <c r="AAS87"/>
  <c r="AAS110"/>
  <c r="AAS38"/>
  <c r="AAS77"/>
  <c r="AAS114"/>
  <c r="AAS54"/>
  <c r="AAS105"/>
  <c r="AAS43"/>
  <c r="AAS49"/>
  <c r="AAS94"/>
  <c r="AAS9"/>
  <c r="AAS34"/>
  <c r="AAS86"/>
  <c r="AAS27"/>
  <c r="AAS57"/>
  <c r="AAS98"/>
  <c r="AAS23"/>
  <c r="AAS46"/>
  <c r="AAS50"/>
  <c r="AAS75"/>
  <c r="AAS97"/>
  <c r="AAS12"/>
  <c r="AAS58"/>
  <c r="AAS95"/>
  <c r="AAS14"/>
  <c r="AAS81"/>
  <c r="AAS17"/>
  <c r="AAS41"/>
  <c r="AAS82"/>
  <c r="AAS11"/>
  <c r="AAS39"/>
  <c r="AAS71"/>
  <c r="AAS109"/>
  <c r="AAS55"/>
  <c r="AAS92"/>
  <c r="AAS24"/>
  <c r="AAS47"/>
  <c r="AAS66"/>
  <c r="AAS78"/>
  <c r="AAS93"/>
  <c r="AAS112"/>
  <c r="AAS40"/>
  <c r="AAS88"/>
  <c r="AAS28"/>
  <c r="AAS60"/>
  <c r="AAS8"/>
  <c r="AAS42"/>
  <c r="AAS74"/>
  <c r="AAS7"/>
  <c r="AAS31"/>
  <c r="AAS73"/>
  <c r="AAS113"/>
  <c r="AAS22"/>
  <c r="AAS63"/>
  <c r="AAS76"/>
  <c r="AAS103"/>
  <c r="AAS25"/>
  <c r="AAS44"/>
  <c r="AAS65"/>
  <c r="AAS80"/>
  <c r="AAS107"/>
  <c r="AAT2"/>
  <c r="AAT10" s="1"/>
  <c r="AAU4"/>
  <c r="AAT5"/>
  <c r="AAS100"/>
  <c r="AAR101"/>
  <c r="AAS68"/>
  <c r="AAR69"/>
  <c r="AAR53"/>
  <c r="AAS52"/>
  <c r="AAS20"/>
  <c r="AAR21"/>
  <c r="AAS36"/>
  <c r="AAR37"/>
  <c r="AAS84"/>
  <c r="AAR85"/>
  <c r="AAS111"/>
  <c r="AAU4" i="6"/>
  <c r="AAV3"/>
  <c r="AAW2" i="2"/>
  <c r="AAX3"/>
  <c r="AAW4"/>
  <c r="AAT25" i="5" l="1"/>
  <c r="AAT47"/>
  <c r="AAT11"/>
  <c r="AAT55"/>
  <c r="AAT54"/>
  <c r="AAT61"/>
  <c r="AAT77"/>
  <c r="AAT17"/>
  <c r="AAT95"/>
  <c r="AAT42"/>
  <c r="AAT38"/>
  <c r="AAT90"/>
  <c r="AAT74"/>
  <c r="AAT31"/>
  <c r="AAT56"/>
  <c r="AAT93"/>
  <c r="AAT23"/>
  <c r="AAT57"/>
  <c r="AAT103"/>
  <c r="AAT16"/>
  <c r="AAT46"/>
  <c r="AAT50"/>
  <c r="AAT87"/>
  <c r="AAT104"/>
  <c r="AAT27"/>
  <c r="AAT79"/>
  <c r="AAT78"/>
  <c r="AAT70"/>
  <c r="AAT65"/>
  <c r="AAT110"/>
  <c r="AAT30"/>
  <c r="AAT86"/>
  <c r="AAT18"/>
  <c r="AAT44"/>
  <c r="AAT48"/>
  <c r="AAT73"/>
  <c r="AAT91"/>
  <c r="AAT111"/>
  <c r="AAT34"/>
  <c r="AAT113"/>
  <c r="AAT12"/>
  <c r="AAT98"/>
  <c r="AAT33"/>
  <c r="AAT28"/>
  <c r="AAT62"/>
  <c r="AAT102"/>
  <c r="AAT32"/>
  <c r="AAT75"/>
  <c r="AAT112"/>
  <c r="AAT22"/>
  <c r="AAT45"/>
  <c r="AAT71"/>
  <c r="AAT81"/>
  <c r="AAT107"/>
  <c r="AAT39"/>
  <c r="AAT82"/>
  <c r="AAT7"/>
  <c r="AAT76"/>
  <c r="AAT105"/>
  <c r="AAT26"/>
  <c r="AAT66"/>
  <c r="AAT108"/>
  <c r="AAT13"/>
  <c r="AAT43"/>
  <c r="AAT63"/>
  <c r="AAT80"/>
  <c r="AAT96"/>
  <c r="AAT8"/>
  <c r="AAT29"/>
  <c r="AAT59"/>
  <c r="AAT97"/>
  <c r="AAT24"/>
  <c r="AAT58"/>
  <c r="AAT94"/>
  <c r="AAT14"/>
  <c r="AAT40"/>
  <c r="AAT60"/>
  <c r="AAT72"/>
  <c r="AAT92"/>
  <c r="AAT114"/>
  <c r="AAT6"/>
  <c r="AAT49"/>
  <c r="AAT88"/>
  <c r="AAT9"/>
  <c r="AAT15"/>
  <c r="AAT41"/>
  <c r="AAT64"/>
  <c r="AAT89"/>
  <c r="AAT106"/>
  <c r="AAS37"/>
  <c r="AAT36"/>
  <c r="AAS101"/>
  <c r="AAT100"/>
  <c r="AAS53"/>
  <c r="AAT52"/>
  <c r="AAS85"/>
  <c r="AAT84"/>
  <c r="AAS21"/>
  <c r="AAT20"/>
  <c r="AAT68"/>
  <c r="AAS69"/>
  <c r="AAU2"/>
  <c r="AAU104" s="1"/>
  <c r="AAV4"/>
  <c r="AAU5"/>
  <c r="AAT109"/>
  <c r="AAW3" i="6"/>
  <c r="AAV4"/>
  <c r="AAY3" i="2"/>
  <c r="AAX2"/>
  <c r="AAX4"/>
  <c r="AAU11" i="5" l="1"/>
  <c r="AAU59"/>
  <c r="AAU106"/>
  <c r="AAU24"/>
  <c r="AAU22"/>
  <c r="AAU6"/>
  <c r="AAU98"/>
  <c r="AAU12"/>
  <c r="AAU9"/>
  <c r="AAU16"/>
  <c r="AAU82"/>
  <c r="AAU32"/>
  <c r="AAU71"/>
  <c r="AAU46"/>
  <c r="AAU93"/>
  <c r="AAU58"/>
  <c r="AAU62"/>
  <c r="AAU87"/>
  <c r="AAU38"/>
  <c r="AAU48"/>
  <c r="AAU105"/>
  <c r="AAU78"/>
  <c r="AAU29"/>
  <c r="AAU95"/>
  <c r="AAU20"/>
  <c r="AAT21"/>
  <c r="AAT53"/>
  <c r="AAU52"/>
  <c r="AAT37"/>
  <c r="AAU36"/>
  <c r="AAU41"/>
  <c r="AAU111"/>
  <c r="AAU61"/>
  <c r="AAU10"/>
  <c r="AAU44"/>
  <c r="AAU74"/>
  <c r="AAU8"/>
  <c r="AAU88"/>
  <c r="AAU70"/>
  <c r="AAU18"/>
  <c r="AAU60"/>
  <c r="AAU97"/>
  <c r="AAU13"/>
  <c r="AAU39"/>
  <c r="AAU55"/>
  <c r="AAU81"/>
  <c r="AAU103"/>
  <c r="AAU26"/>
  <c r="AAU45"/>
  <c r="AAU49"/>
  <c r="AAU76"/>
  <c r="AAU91"/>
  <c r="AAU112"/>
  <c r="AAV2"/>
  <c r="AAV10" s="1"/>
  <c r="AAV5"/>
  <c r="AAW4"/>
  <c r="AAT69"/>
  <c r="AAU68"/>
  <c r="AAU92"/>
  <c r="AAU34"/>
  <c r="AAU102"/>
  <c r="AAU23"/>
  <c r="AAU65"/>
  <c r="AAU107"/>
  <c r="AAU63"/>
  <c r="AAU43"/>
  <c r="AAU7"/>
  <c r="AAU42"/>
  <c r="AAU86"/>
  <c r="AAU14"/>
  <c r="AAU33"/>
  <c r="AAU56"/>
  <c r="AAU75"/>
  <c r="AAU94"/>
  <c r="AAU113"/>
  <c r="AAU27"/>
  <c r="AAU50"/>
  <c r="AAU72"/>
  <c r="AAU89"/>
  <c r="AAU108"/>
  <c r="AAT85"/>
  <c r="AAU84"/>
  <c r="AAT101"/>
  <c r="AAU100"/>
  <c r="AAU66"/>
  <c r="AAU15"/>
  <c r="AAU77"/>
  <c r="AAU25"/>
  <c r="AAU64"/>
  <c r="AAU96"/>
  <c r="AAU47"/>
  <c r="AAU17"/>
  <c r="AAU109"/>
  <c r="AAU40"/>
  <c r="AAU79"/>
  <c r="AAU114"/>
  <c r="AAU30"/>
  <c r="AAU57"/>
  <c r="AAU73"/>
  <c r="AAU90"/>
  <c r="AAU110"/>
  <c r="AAU28"/>
  <c r="AAU31"/>
  <c r="AAU54"/>
  <c r="AAU80"/>
  <c r="AAW4" i="6"/>
  <c r="AAX3"/>
  <c r="AAY4" i="2"/>
  <c r="AAY2"/>
  <c r="AAZ3"/>
  <c r="AAV22" i="5" l="1"/>
  <c r="AAV97"/>
  <c r="AAV105"/>
  <c r="AAV40"/>
  <c r="AAV28"/>
  <c r="AAV29"/>
  <c r="AAV41"/>
  <c r="AAV14"/>
  <c r="AAV66"/>
  <c r="AAV48"/>
  <c r="AAV64"/>
  <c r="AAV96"/>
  <c r="AAV76"/>
  <c r="AAV109"/>
  <c r="AAV18"/>
  <c r="AAV103"/>
  <c r="AAV30"/>
  <c r="AAV59"/>
  <c r="AAV56"/>
  <c r="AAV63"/>
  <c r="AAV112"/>
  <c r="AAV78"/>
  <c r="AAW2"/>
  <c r="AAW10" s="1"/>
  <c r="AAX4"/>
  <c r="AAW5"/>
  <c r="AAU21"/>
  <c r="AAV20"/>
  <c r="AAV33"/>
  <c r="AAV79"/>
  <c r="AAV113"/>
  <c r="AAV46"/>
  <c r="AAV74"/>
  <c r="AAV107"/>
  <c r="AAV25"/>
  <c r="AAV44"/>
  <c r="AAV55"/>
  <c r="AAV89"/>
  <c r="AAV102"/>
  <c r="AAV31"/>
  <c r="AAV77"/>
  <c r="AAV11"/>
  <c r="AAV45"/>
  <c r="AAV75"/>
  <c r="AAV9"/>
  <c r="AAV17"/>
  <c r="AAV43"/>
  <c r="AAV65"/>
  <c r="AAV80"/>
  <c r="AAV106"/>
  <c r="AAV13"/>
  <c r="AAV72"/>
  <c r="AAV104"/>
  <c r="AAV26"/>
  <c r="AAV57"/>
  <c r="AAV92"/>
  <c r="AAV16"/>
  <c r="AAV42"/>
  <c r="AAV50"/>
  <c r="AAV70"/>
  <c r="AAV93"/>
  <c r="AAV111"/>
  <c r="AAV61"/>
  <c r="AAV95"/>
  <c r="AAV23"/>
  <c r="AAV60"/>
  <c r="AAV98"/>
  <c r="AAV15"/>
  <c r="AAV34"/>
  <c r="AAV49"/>
  <c r="AAV82"/>
  <c r="AAV94"/>
  <c r="AAV114"/>
  <c r="AAV100"/>
  <c r="AAU101"/>
  <c r="AAV36"/>
  <c r="AAU37"/>
  <c r="AAU85"/>
  <c r="AAV84"/>
  <c r="AAU69"/>
  <c r="AAV68"/>
  <c r="AAU53"/>
  <c r="AAV52"/>
  <c r="AAV27"/>
  <c r="AAV58"/>
  <c r="AAV91"/>
  <c r="AAV6"/>
  <c r="AAV32"/>
  <c r="AAV81"/>
  <c r="AAV8"/>
  <c r="AAV24"/>
  <c r="AAV47"/>
  <c r="AAV73"/>
  <c r="AAV87"/>
  <c r="AAV108"/>
  <c r="AAV39"/>
  <c r="AAV88"/>
  <c r="AAV7"/>
  <c r="AAV54"/>
  <c r="AAV86"/>
  <c r="AAV12"/>
  <c r="AAV38"/>
  <c r="AAV62"/>
  <c r="AAV71"/>
  <c r="AAV90"/>
  <c r="AAV110"/>
  <c r="AAX4" i="6"/>
  <c r="AAY3"/>
  <c r="AAZ4" i="2"/>
  <c r="AAZ2"/>
  <c r="ABA3"/>
  <c r="AAW94" i="5" l="1"/>
  <c r="AAW14"/>
  <c r="AAW105"/>
  <c r="AAW13"/>
  <c r="AAW42"/>
  <c r="AAW18"/>
  <c r="AAW45"/>
  <c r="AAW11"/>
  <c r="AAW59"/>
  <c r="AAW50"/>
  <c r="AAW66"/>
  <c r="AAW106"/>
  <c r="AAW81"/>
  <c r="AAW82"/>
  <c r="AAW23"/>
  <c r="AAW97"/>
  <c r="AAW16"/>
  <c r="AAW70"/>
  <c r="AAW60"/>
  <c r="AAW34"/>
  <c r="AAW91"/>
  <c r="AAW75"/>
  <c r="AAW25"/>
  <c r="AAW65"/>
  <c r="AAW107"/>
  <c r="AAW31"/>
  <c r="AAW77"/>
  <c r="AAW114"/>
  <c r="AAW32"/>
  <c r="AAW55"/>
  <c r="AAW64"/>
  <c r="AAW92"/>
  <c r="AAW108"/>
  <c r="AAW17"/>
  <c r="AAW63"/>
  <c r="AAW90"/>
  <c r="AAW15"/>
  <c r="AAW61"/>
  <c r="AAW104"/>
  <c r="AAW26"/>
  <c r="AAW41"/>
  <c r="AAW56"/>
  <c r="AAW89"/>
  <c r="AAW102"/>
  <c r="AAW8"/>
  <c r="AAW40"/>
  <c r="AAW80"/>
  <c r="AAW12"/>
  <c r="AAW62"/>
  <c r="AAW95"/>
  <c r="AAW27"/>
  <c r="AAW46"/>
  <c r="AAW57"/>
  <c r="AAW79"/>
  <c r="AAW98"/>
  <c r="AAW6"/>
  <c r="AAW43"/>
  <c r="AAW74"/>
  <c r="AAW111"/>
  <c r="AAW30"/>
  <c r="AAW86"/>
  <c r="AAW24"/>
  <c r="AAW47"/>
  <c r="AAW54"/>
  <c r="AAW78"/>
  <c r="AAW93"/>
  <c r="AAW7"/>
  <c r="AAW38"/>
  <c r="AAW76"/>
  <c r="AAW9"/>
  <c r="AAW33"/>
  <c r="AAW88"/>
  <c r="AAW28"/>
  <c r="AAW48"/>
  <c r="AAW58"/>
  <c r="AAW73"/>
  <c r="AAW96"/>
  <c r="AAW113"/>
  <c r="AAW22"/>
  <c r="AAW49"/>
  <c r="AAW103"/>
  <c r="AAW39"/>
  <c r="AAW71"/>
  <c r="AAW109"/>
  <c r="AAW29"/>
  <c r="AAW44"/>
  <c r="AAW72"/>
  <c r="AAW87"/>
  <c r="AAW112"/>
  <c r="AAW100"/>
  <c r="AAV101"/>
  <c r="AAW36"/>
  <c r="AAV37"/>
  <c r="AAW20"/>
  <c r="AAV21"/>
  <c r="AAV53"/>
  <c r="AAW52"/>
  <c r="AAW84"/>
  <c r="AAV85"/>
  <c r="AAW68"/>
  <c r="AAV69"/>
  <c r="AAX2"/>
  <c r="AAX10" s="1"/>
  <c r="AAY4"/>
  <c r="AAX5"/>
  <c r="AAW110"/>
  <c r="AAZ3" i="6"/>
  <c r="AAY4"/>
  <c r="ABA4" i="2"/>
  <c r="ABA2"/>
  <c r="ABB3"/>
  <c r="AAX62" i="5" l="1"/>
  <c r="AAX9"/>
  <c r="AAX42"/>
  <c r="AAX58"/>
  <c r="AAX97"/>
  <c r="AAX41"/>
  <c r="AAX102"/>
  <c r="AAX80"/>
  <c r="AAX76"/>
  <c r="AAX17"/>
  <c r="AAX28"/>
  <c r="AAX31"/>
  <c r="AAX7"/>
  <c r="AAX59"/>
  <c r="AAX81"/>
  <c r="AAX89"/>
  <c r="AAX24"/>
  <c r="AAX94"/>
  <c r="AAX29"/>
  <c r="AAX54"/>
  <c r="AAX47"/>
  <c r="AAX43"/>
  <c r="AAX74"/>
  <c r="AAX114"/>
  <c r="AAX56"/>
  <c r="AAX93"/>
  <c r="AAX25"/>
  <c r="AAX32"/>
  <c r="AAX55"/>
  <c r="AAX75"/>
  <c r="AAX90"/>
  <c r="AAX112"/>
  <c r="AAX40"/>
  <c r="AAX65"/>
  <c r="AAX109"/>
  <c r="AAX34"/>
  <c r="AAX82"/>
  <c r="AAX18"/>
  <c r="AAX44"/>
  <c r="AAX48"/>
  <c r="AAX87"/>
  <c r="AAX8"/>
  <c r="AAX15"/>
  <c r="AAX64"/>
  <c r="AAX107"/>
  <c r="AAX38"/>
  <c r="AAX77"/>
  <c r="AAX6"/>
  <c r="AAX26"/>
  <c r="AAX49"/>
  <c r="AAX66"/>
  <c r="AAX88"/>
  <c r="AAX108"/>
  <c r="AAX12"/>
  <c r="AAX50"/>
  <c r="AAX98"/>
  <c r="AAX39"/>
  <c r="AAX79"/>
  <c r="AAX113"/>
  <c r="AAX22"/>
  <c r="AAX45"/>
  <c r="AAX71"/>
  <c r="AAX106"/>
  <c r="AAX13"/>
  <c r="AAX63"/>
  <c r="AAX96"/>
  <c r="AAX33"/>
  <c r="AAX73"/>
  <c r="AAX110"/>
  <c r="AAX23"/>
  <c r="AAX30"/>
  <c r="AAX61"/>
  <c r="AAX86"/>
  <c r="AAX103"/>
  <c r="AAX14"/>
  <c r="AAX60"/>
  <c r="AAX92"/>
  <c r="AAX27"/>
  <c r="AAX70"/>
  <c r="AAX105"/>
  <c r="AAX16"/>
  <c r="AAX46"/>
  <c r="AAX57"/>
  <c r="AAX104"/>
  <c r="AAX84"/>
  <c r="AAW85"/>
  <c r="AAX20"/>
  <c r="AAW21"/>
  <c r="AAX100"/>
  <c r="AAW101"/>
  <c r="AAX68"/>
  <c r="AAW69"/>
  <c r="AAW37"/>
  <c r="AAX36"/>
  <c r="AAX78"/>
  <c r="AAX95"/>
  <c r="AAX11"/>
  <c r="AAY2"/>
  <c r="AAY110" s="1"/>
  <c r="AAZ4"/>
  <c r="AAY5"/>
  <c r="AAX52"/>
  <c r="AAW53"/>
  <c r="AAX72"/>
  <c r="AAX91"/>
  <c r="AAX111"/>
  <c r="ABA3" i="6"/>
  <c r="AAZ4"/>
  <c r="ABC3" i="2"/>
  <c r="ABB4"/>
  <c r="ABB2"/>
  <c r="AAY11" i="5" l="1"/>
  <c r="AAY88"/>
  <c r="AAY28"/>
  <c r="AAY39"/>
  <c r="AAY62"/>
  <c r="AAY54"/>
  <c r="AAY65"/>
  <c r="AAY9"/>
  <c r="AAY86"/>
  <c r="AAY59"/>
  <c r="AAY48"/>
  <c r="AAY50"/>
  <c r="AAY47"/>
  <c r="AAY42"/>
  <c r="AAY13"/>
  <c r="AAY103"/>
  <c r="AAY78"/>
  <c r="AAY104"/>
  <c r="AAY6"/>
  <c r="AAY16"/>
  <c r="AAY107"/>
  <c r="AAY77"/>
  <c r="AAY100"/>
  <c r="AAX101"/>
  <c r="AAX85"/>
  <c r="AAY84"/>
  <c r="AAY32"/>
  <c r="AAY29"/>
  <c r="AAY95"/>
  <c r="AAY74"/>
  <c r="AAY45"/>
  <c r="AAY76"/>
  <c r="AAY112"/>
  <c r="AAY72"/>
  <c r="AAY8"/>
  <c r="AAY82"/>
  <c r="AAY22"/>
  <c r="AAY49"/>
  <c r="AAY92"/>
  <c r="AAY15"/>
  <c r="AAY34"/>
  <c r="AAY61"/>
  <c r="AAY66"/>
  <c r="AAY93"/>
  <c r="AAY109"/>
  <c r="AAY12"/>
  <c r="AAY38"/>
  <c r="AAY58"/>
  <c r="AAY87"/>
  <c r="AAY105"/>
  <c r="AAZ2"/>
  <c r="AAZ10" s="1"/>
  <c r="AAZ5"/>
  <c r="ABA4"/>
  <c r="AAY36"/>
  <c r="AAX37"/>
  <c r="AAY68"/>
  <c r="AAX69"/>
  <c r="AAY20"/>
  <c r="AAX21"/>
  <c r="AAY55"/>
  <c r="AAY44"/>
  <c r="AAY26"/>
  <c r="AAY56"/>
  <c r="AAY91"/>
  <c r="AAY27"/>
  <c r="AAY108"/>
  <c r="AAY46"/>
  <c r="AAY10"/>
  <c r="AAY41"/>
  <c r="AAY73"/>
  <c r="AAY111"/>
  <c r="AAY17"/>
  <c r="AAY43"/>
  <c r="AAY63"/>
  <c r="AAY81"/>
  <c r="AAY102"/>
  <c r="AAY14"/>
  <c r="AAY33"/>
  <c r="AAY60"/>
  <c r="AAY75"/>
  <c r="AAY94"/>
  <c r="AAY113"/>
  <c r="AAX53"/>
  <c r="AAY52"/>
  <c r="AAY25"/>
  <c r="AAY96"/>
  <c r="AAY31"/>
  <c r="AAY80"/>
  <c r="AAY7"/>
  <c r="AAY89"/>
  <c r="AAY23"/>
  <c r="AAY106"/>
  <c r="AAY24"/>
  <c r="AAY64"/>
  <c r="AAY98"/>
  <c r="AAY18"/>
  <c r="AAY40"/>
  <c r="AAY71"/>
  <c r="AAY79"/>
  <c r="AAY97"/>
  <c r="AAY114"/>
  <c r="AAY30"/>
  <c r="AAY57"/>
  <c r="AAY70"/>
  <c r="AAY90"/>
  <c r="ABA4" i="6"/>
  <c r="ABB3"/>
  <c r="ABD3" i="2"/>
  <c r="ABC4"/>
  <c r="ABC2"/>
  <c r="AAZ28" i="5" l="1"/>
  <c r="AAZ98"/>
  <c r="AAZ13"/>
  <c r="AAZ24"/>
  <c r="AAZ106"/>
  <c r="AAZ12"/>
  <c r="AAZ63"/>
  <c r="AAZ54"/>
  <c r="AAZ108"/>
  <c r="AAZ33"/>
  <c r="AAZ47"/>
  <c r="AAZ90"/>
  <c r="AAZ7"/>
  <c r="AAZ86"/>
  <c r="AAZ72"/>
  <c r="AAZ8"/>
  <c r="AAZ93"/>
  <c r="AAZ62"/>
  <c r="AAZ105"/>
  <c r="AAZ73"/>
  <c r="AAZ17"/>
  <c r="AAZ79"/>
  <c r="AAZ66"/>
  <c r="AAZ40"/>
  <c r="AAZ27"/>
  <c r="AAZ95"/>
  <c r="AAZ29"/>
  <c r="AAZ18"/>
  <c r="AAZ48"/>
  <c r="AAZ103"/>
  <c r="AAZ30"/>
  <c r="AAZ77"/>
  <c r="AAZ113"/>
  <c r="AAZ23"/>
  <c r="AAZ46"/>
  <c r="AAZ50"/>
  <c r="AAZ70"/>
  <c r="AAZ92"/>
  <c r="AAZ112"/>
  <c r="AAZ34"/>
  <c r="AAZ76"/>
  <c r="AAZ114"/>
  <c r="AAZ58"/>
  <c r="AAZ91"/>
  <c r="AAZ16"/>
  <c r="AAZ42"/>
  <c r="AAZ65"/>
  <c r="AAZ71"/>
  <c r="AAZ97"/>
  <c r="AAZ15"/>
  <c r="AAZ61"/>
  <c r="AAZ94"/>
  <c r="AAZ31"/>
  <c r="AAZ74"/>
  <c r="AAZ107"/>
  <c r="AAZ25"/>
  <c r="AAZ44"/>
  <c r="AAZ55"/>
  <c r="AAZ89"/>
  <c r="AAZ111"/>
  <c r="AAZ78"/>
  <c r="AAZ57"/>
  <c r="AAZ11"/>
  <c r="AAZ32"/>
  <c r="AAZ59"/>
  <c r="AAZ81"/>
  <c r="AAZ38"/>
  <c r="AAZ64"/>
  <c r="AAZ110"/>
  <c r="AAZ39"/>
  <c r="AAZ88"/>
  <c r="AAZ6"/>
  <c r="AAZ26"/>
  <c r="AAZ45"/>
  <c r="AAZ56"/>
  <c r="AAZ75"/>
  <c r="AAZ96"/>
  <c r="AAZ9"/>
  <c r="AAZ43"/>
  <c r="AAZ80"/>
  <c r="AAZ14"/>
  <c r="AAZ60"/>
  <c r="AAZ104"/>
  <c r="AAZ22"/>
  <c r="AAZ41"/>
  <c r="AAZ49"/>
  <c r="AAZ82"/>
  <c r="AAZ102"/>
  <c r="AAY21"/>
  <c r="AAZ20"/>
  <c r="AAZ36"/>
  <c r="AAY37"/>
  <c r="ABA2"/>
  <c r="ABA10" s="1"/>
  <c r="ABA5"/>
  <c r="AAZ100"/>
  <c r="AAY101"/>
  <c r="AAZ87"/>
  <c r="AAZ109"/>
  <c r="AAY53"/>
  <c r="AAZ52"/>
  <c r="AAY69"/>
  <c r="AAZ68"/>
  <c r="AAY85"/>
  <c r="AAZ84"/>
  <c r="ABC3" i="6"/>
  <c r="ABB4"/>
  <c r="ABD4" i="2"/>
  <c r="ABD2"/>
  <c r="ABE3"/>
  <c r="ABA24" i="5" l="1"/>
  <c r="ABA49"/>
  <c r="ABA103"/>
  <c r="ABA29"/>
  <c r="ABA93"/>
  <c r="ABA62"/>
  <c r="ABA54"/>
  <c r="ABA12"/>
  <c r="ABA22"/>
  <c r="ABA38"/>
  <c r="ABA76"/>
  <c r="ABA77"/>
  <c r="ABA41"/>
  <c r="ABA89"/>
  <c r="ABA17"/>
  <c r="ABA63"/>
  <c r="ABA90"/>
  <c r="ABA13"/>
  <c r="ABA39"/>
  <c r="ABA59"/>
  <c r="ABA71"/>
  <c r="ABA109"/>
  <c r="ABA42"/>
  <c r="ABA61"/>
  <c r="ABA47"/>
  <c r="ABA78"/>
  <c r="ABA112"/>
  <c r="ABA34"/>
  <c r="ABA82"/>
  <c r="ABA9"/>
  <c r="ABA18"/>
  <c r="ABA33"/>
  <c r="ABA70"/>
  <c r="ABA91"/>
  <c r="ABA108"/>
  <c r="ABA31"/>
  <c r="ABA26"/>
  <c r="ABA56"/>
  <c r="ABA102"/>
  <c r="ABA43"/>
  <c r="ABA74"/>
  <c r="ABA111"/>
  <c r="ABA15"/>
  <c r="ABA30"/>
  <c r="ABA66"/>
  <c r="ABA88"/>
  <c r="ABA72"/>
  <c r="ABA28"/>
  <c r="ABA106"/>
  <c r="ABA23"/>
  <c r="ABA57"/>
  <c r="ABA97"/>
  <c r="ABA25"/>
  <c r="ABA65"/>
  <c r="ABA107"/>
  <c r="ABA32"/>
  <c r="ABA58"/>
  <c r="ABA11"/>
  <c r="ABA86"/>
  <c r="ABA104"/>
  <c r="ABA7"/>
  <c r="ABA44"/>
  <c r="ABA87"/>
  <c r="ABA16"/>
  <c r="ABA50"/>
  <c r="ABA94"/>
  <c r="ABA14"/>
  <c r="ABA55"/>
  <c r="ABA81"/>
  <c r="ABA95"/>
  <c r="ABA114"/>
  <c r="ABA46"/>
  <c r="ABA75"/>
  <c r="ABA8"/>
  <c r="ABA40"/>
  <c r="ABA80"/>
  <c r="ABA27"/>
  <c r="ABA48"/>
  <c r="ABA73"/>
  <c r="ABA64"/>
  <c r="ABA96"/>
  <c r="ABA45"/>
  <c r="ABA60"/>
  <c r="ABA92"/>
  <c r="ABA113"/>
  <c r="ABA79"/>
  <c r="ABA98"/>
  <c r="ABA105"/>
  <c r="ABA110"/>
  <c r="ABA68"/>
  <c r="ABA69" s="1"/>
  <c r="AAZ69"/>
  <c r="AAZ101"/>
  <c r="ABA100"/>
  <c r="ABA101" s="1"/>
  <c r="ABA20"/>
  <c r="ABA21" s="1"/>
  <c r="AAZ21"/>
  <c r="ABA36"/>
  <c r="ABA37" s="1"/>
  <c r="AAZ37"/>
  <c r="ABA6"/>
  <c r="ABA84"/>
  <c r="ABA85" s="1"/>
  <c r="AAZ85"/>
  <c r="ABA52"/>
  <c r="ABA53" s="1"/>
  <c r="AAZ53"/>
  <c r="ABC4" i="6"/>
  <c r="ABD3"/>
  <c r="ABE4" i="2"/>
  <c r="ABE2"/>
  <c r="ABF3"/>
  <c r="ABE3" i="6" l="1"/>
  <c r="ABD4"/>
  <c r="ABF4" i="2"/>
  <c r="ABF2"/>
  <c r="ABE4" i="6" l="1"/>
  <c r="ABF3"/>
  <c r="ABF4" s="1"/>
</calcChain>
</file>

<file path=xl/sharedStrings.xml><?xml version="1.0" encoding="utf-8"?>
<sst xmlns="http://schemas.openxmlformats.org/spreadsheetml/2006/main" count="560" uniqueCount="249">
  <si>
    <t>Chicken</t>
  </si>
  <si>
    <t>pcs</t>
  </si>
  <si>
    <t>11 AM - 12 PM</t>
  </si>
  <si>
    <t>12 PM - 1 PM</t>
  </si>
  <si>
    <t>1 PM - 2 PM</t>
  </si>
  <si>
    <t>2 PM - 3 PM</t>
  </si>
  <si>
    <t>3 PM - 4 PM</t>
  </si>
  <si>
    <t>4 PM - 5 PM</t>
  </si>
  <si>
    <t>5 PM - 6 PM</t>
  </si>
  <si>
    <t>6 PM - 7 PM</t>
  </si>
  <si>
    <t>8 PM - 9 PM</t>
  </si>
  <si>
    <t>7 PM - 8 PM</t>
  </si>
  <si>
    <t>9 PM - 10 PM</t>
  </si>
  <si>
    <t>10 PM - 11 PM</t>
  </si>
  <si>
    <t>11 PM - 12 AM</t>
  </si>
  <si>
    <t>Chicken Breast Strips</t>
  </si>
  <si>
    <t>Wings</t>
  </si>
  <si>
    <t>Zinger Fillet</t>
  </si>
  <si>
    <t>Drum Stick</t>
  </si>
  <si>
    <t>Fiery Thigh &amp; Drums</t>
  </si>
  <si>
    <t>Popcorn Chicken</t>
  </si>
  <si>
    <t>Pcs</t>
  </si>
  <si>
    <t>Kg</t>
  </si>
  <si>
    <t>Total</t>
  </si>
  <si>
    <t>Frcstd</t>
  </si>
  <si>
    <t>Actl</t>
  </si>
  <si>
    <r>
      <t xml:space="preserve">DAILY FORECASTING
</t>
    </r>
    <r>
      <rPr>
        <sz val="12"/>
        <color theme="1"/>
        <rFont val="National 2"/>
        <family val="2"/>
      </rPr>
      <t>(Print every morning by 9:30)</t>
    </r>
  </si>
  <si>
    <t>|</t>
  </si>
  <si>
    <t>Total Sales</t>
  </si>
  <si>
    <t>kg</t>
  </si>
  <si>
    <r>
      <t xml:space="preserve">Change the Date in the </t>
    </r>
    <r>
      <rPr>
        <b/>
        <i/>
        <sz val="11"/>
        <color rgb="FF92D050"/>
        <rFont val="Calibri"/>
        <family val="2"/>
        <scheme val="minor"/>
      </rPr>
      <t>green</t>
    </r>
    <r>
      <rPr>
        <b/>
        <i/>
        <sz val="11"/>
        <color theme="0" tint="-0.499984740745262"/>
        <rFont val="Calibri"/>
        <family val="2"/>
        <scheme val="minor"/>
      </rPr>
      <t xml:space="preserve"> cell only</t>
    </r>
  </si>
  <si>
    <t>Heads</t>
  </si>
  <si>
    <t>Grams</t>
  </si>
  <si>
    <t>Pieces</t>
  </si>
  <si>
    <t>* If there is any actual adjustment, it must be made after consulting with the manager on duty</t>
  </si>
  <si>
    <t>Item Wise Menu Mix Report</t>
  </si>
  <si>
    <t xml:space="preserve">KFC Palton - </t>
  </si>
  <si>
    <t>Period From : 10/09/2025       To : 10/09/2025</t>
  </si>
  <si>
    <t>ITEM NAME</t>
  </si>
  <si>
    <t xml:space="preserve">                 PCS SOLD            VOLUME %                                 VALUE                   VALUE%</t>
  </si>
  <si>
    <t>100007 1 PC HC</t>
  </si>
  <si>
    <t>100008 2 PC HC</t>
  </si>
  <si>
    <t>100010 4 PC HC</t>
  </si>
  <si>
    <t>100014 8 PC HC BUCKET</t>
  </si>
  <si>
    <t>100016 12 PC HC BUCKET</t>
  </si>
  <si>
    <t>10005 2 PC HC</t>
  </si>
  <si>
    <t>10006 4 PC HC</t>
  </si>
  <si>
    <t>100063 4 PC HC FR BKT</t>
  </si>
  <si>
    <t>10009 1 PC HC</t>
  </si>
  <si>
    <t>100096 1 PC DRUM STCK</t>
  </si>
  <si>
    <t>100099 5 PC LEG BUCKET</t>
  </si>
  <si>
    <t>100100 10 PC LEG BUCKET</t>
  </si>
  <si>
    <t>10070 5 PC LEG BUCKET</t>
  </si>
  <si>
    <t>10071 10 PC LEG BUCKET</t>
  </si>
  <si>
    <t>10135 SUPER CHARGE BUR</t>
  </si>
  <si>
    <t>10145 CLASIC ZING BUR</t>
  </si>
  <si>
    <t>10146 SPICY ZINGER BUR</t>
  </si>
  <si>
    <t>10201 3 PC CHK STRIPS</t>
  </si>
  <si>
    <t>10203 3 PC HOT WINGS</t>
  </si>
  <si>
    <t>10204 6 PC HOT WINGS</t>
  </si>
  <si>
    <t>10218 HT WINGS 2 PC</t>
  </si>
  <si>
    <t>10221 1 PC CHK STRIPS</t>
  </si>
  <si>
    <t>10227 RIZO RICE</t>
  </si>
  <si>
    <t>10237 REGULAR POPCORN</t>
  </si>
  <si>
    <t>10247 SWEET MAYO DIP</t>
  </si>
  <si>
    <t>10248 SPICY MAYO DIP</t>
  </si>
  <si>
    <t>10263 LARGE FRIES</t>
  </si>
  <si>
    <t>10335 RICE BOX</t>
  </si>
  <si>
    <t>10408 PEPSI GO PK</t>
  </si>
  <si>
    <t>10470 DELIVERY CHARGE</t>
  </si>
  <si>
    <t>10488 2 CLASIC ZING ML</t>
  </si>
  <si>
    <t>10654 MEAL FOR 2</t>
  </si>
  <si>
    <t>10655 MEAL FOR MANY</t>
  </si>
  <si>
    <t>110052 CLASIC ZING BUR</t>
  </si>
  <si>
    <t>110053 SPICY ZINGER BUR</t>
  </si>
  <si>
    <t>110069 MEXICAN SAL BGR</t>
  </si>
  <si>
    <t>110075 ITLIAN CHES ZING</t>
  </si>
  <si>
    <t>110076 CARIBAN SPY ZING</t>
  </si>
  <si>
    <t>120001 3 PC CHK STRIPS</t>
  </si>
  <si>
    <t>120002 6 PC CHK STRIPS</t>
  </si>
  <si>
    <t>120003 4 PC CHK STRIPS</t>
  </si>
  <si>
    <t>120004 3 PC HOT WINGS</t>
  </si>
  <si>
    <t>120005 1 PC CHK STRIPS</t>
  </si>
  <si>
    <t>120006 HOT WINGS 4 PC</t>
  </si>
  <si>
    <t>120007 2 PC CHK STRIPS</t>
  </si>
  <si>
    <t>120008 HOT WINGS 2 PCS</t>
  </si>
  <si>
    <t>120011 6 PC HOT WINGS</t>
  </si>
  <si>
    <t>120022 HOT WINGS 5 PC</t>
  </si>
  <si>
    <t>150001 REGULAR FRIES</t>
  </si>
  <si>
    <t>150002 MEDIUM FRIES</t>
  </si>
  <si>
    <t>150006 CHEESE SLICE</t>
  </si>
  <si>
    <t>150010 POTATO WEDGES</t>
  </si>
  <si>
    <t>150020 BUN 4"</t>
  </si>
  <si>
    <t>150022 SWEET MAYO DIP</t>
  </si>
  <si>
    <t>150023 SPICY MAYO DIP</t>
  </si>
  <si>
    <t>150025 RIZO RICE</t>
  </si>
  <si>
    <t>150030 DYNAMITE DIP</t>
  </si>
  <si>
    <t>150033 REGULAR POPCORN</t>
  </si>
  <si>
    <t>150034 MEDIUM POPCORN</t>
  </si>
  <si>
    <t>150041 FRIES + PEPSI</t>
  </si>
  <si>
    <t>150057 SWEET BUN</t>
  </si>
  <si>
    <t>150058 LARGE FRIES</t>
  </si>
  <si>
    <t>150066 LARGE POPCORN</t>
  </si>
  <si>
    <t>160119 GREN APLE MOJITO</t>
  </si>
  <si>
    <t>160120 TWISTER</t>
  </si>
  <si>
    <t>200001 REGULAR PEPSI</t>
  </si>
  <si>
    <t>200002 MEDIUM PEPSI</t>
  </si>
  <si>
    <t>200003 LARGE PEPSI</t>
  </si>
  <si>
    <t>200004 REGULAR 7UP</t>
  </si>
  <si>
    <t>200005 MEDIUM 7UP</t>
  </si>
  <si>
    <t>200012 PEPSI GO PK</t>
  </si>
  <si>
    <t>200023 PEPSI DIET 250ML</t>
  </si>
  <si>
    <t>210003 VIRGIN MOJITO</t>
  </si>
  <si>
    <t>210010 VANILLA BLUE</t>
  </si>
  <si>
    <t>210019 MINERAL WATER</t>
  </si>
  <si>
    <t>250043 BIG 8</t>
  </si>
  <si>
    <t>250073 MINGLE BUCKET</t>
  </si>
  <si>
    <t>250145 BIG DEAL</t>
  </si>
  <si>
    <t>250216 10 PC LEG BKT ML</t>
  </si>
  <si>
    <t>250226 HOT WINGS BOX</t>
  </si>
  <si>
    <t>250227 STRIPS BOX</t>
  </si>
  <si>
    <t>250290 RICE BOX</t>
  </si>
  <si>
    <t>250517 ZINGER BOX</t>
  </si>
  <si>
    <t>250524 ZINGER FRIES BOX</t>
  </si>
  <si>
    <t>250552 MEAL FOR 1</t>
  </si>
  <si>
    <t>250553 MEAL FOR 2</t>
  </si>
  <si>
    <t>250554 MEAL FOR MANY</t>
  </si>
  <si>
    <t>250556 HOUSE PARTY-2</t>
  </si>
  <si>
    <t>250560 2 CLASIC ZING ML</t>
  </si>
  <si>
    <t>250565 2 PC HC FRIES ML</t>
  </si>
  <si>
    <t>250570 CLASIC ZING N HC</t>
  </si>
  <si>
    <t>250571 SPICY ZING N HC</t>
  </si>
  <si>
    <t>250588 KFC BIG TREAT</t>
  </si>
  <si>
    <t>250613 ITALIAN CH BG ML</t>
  </si>
  <si>
    <t>CHICKEN</t>
  </si>
  <si>
    <t>DS</t>
  </si>
  <si>
    <t>Inventory Item Usage Analysis</t>
  </si>
  <si>
    <t>KFC Palton</t>
  </si>
  <si>
    <t xml:space="preserve">Report Date: </t>
  </si>
  <si>
    <t>to</t>
  </si>
  <si>
    <t>Shawon Das</t>
  </si>
  <si>
    <t>Filter:</t>
  </si>
  <si>
    <t>Cost Center</t>
  </si>
  <si>
    <t xml:space="preserve">Printed on </t>
  </si>
  <si>
    <t>Average</t>
  </si>
  <si>
    <t>Average #</t>
  </si>
  <si>
    <t>Major</t>
  </si>
  <si>
    <t>Actual</t>
  </si>
  <si>
    <t>Price</t>
  </si>
  <si>
    <t>Usage Per</t>
  </si>
  <si>
    <t>Item Name</t>
  </si>
  <si>
    <t>Usage</t>
  </si>
  <si>
    <t>Daily</t>
  </si>
  <si>
    <t>of Days On</t>
  </si>
  <si>
    <t>Unit</t>
  </si>
  <si>
    <t xml:space="preserve"> Cost</t>
  </si>
  <si>
    <t xml:space="preserve"> Value</t>
  </si>
  <si>
    <t># Turns</t>
  </si>
  <si>
    <t>Hand</t>
  </si>
  <si>
    <t>Fluctuation</t>
  </si>
  <si>
    <t>Guest</t>
  </si>
  <si>
    <t>250 ML PEPSI CUP</t>
  </si>
  <si>
    <t>Each</t>
  </si>
  <si>
    <t>350 ML KRUSHERS GLASS WITH LID</t>
  </si>
  <si>
    <t>7 Up Syrup</t>
  </si>
  <si>
    <t>Litres</t>
  </si>
  <si>
    <t>AROMATIC MIX</t>
  </si>
  <si>
    <t>Kilogram</t>
  </si>
  <si>
    <t>Bucket</t>
  </si>
  <si>
    <t>Bucket Lid</t>
  </si>
  <si>
    <t>BUCKET LID SMALL</t>
  </si>
  <si>
    <t>BUCKET SMALL KFC</t>
  </si>
  <si>
    <t>BUN 4.5'' POLISH</t>
  </si>
  <si>
    <t>Buns 4''</t>
  </si>
  <si>
    <t>BURGER FEST CLAMSHELL</t>
  </si>
  <si>
    <t>BURGER FEST STICKER</t>
  </si>
  <si>
    <t>Butter</t>
  </si>
  <si>
    <t>CAPSICUM</t>
  </si>
  <si>
    <t>Carrot</t>
  </si>
  <si>
    <t>Cheese Slices</t>
  </si>
  <si>
    <t>Slices</t>
  </si>
  <si>
    <t>Pieces - Chicken</t>
  </si>
  <si>
    <t>DELI FRIES BOX LARGE</t>
  </si>
  <si>
    <t>DELI FRIES BOX MEDIUM</t>
  </si>
  <si>
    <t>DRUM STICK</t>
  </si>
  <si>
    <t>EXTREME SEASONING-10 GM</t>
  </si>
  <si>
    <t>Flour Local</t>
  </si>
  <si>
    <t>Fries New</t>
  </si>
  <si>
    <t>Fries Pouch</t>
  </si>
  <si>
    <t>GARLIC</t>
  </si>
  <si>
    <t>Green Chilli</t>
  </si>
  <si>
    <t>Hot &amp; Spicy Breading Mix</t>
  </si>
  <si>
    <t>Hot &amp; Spicy Marinade</t>
  </si>
  <si>
    <t>ICEBERG LETTUCE</t>
  </si>
  <si>
    <t>JALAPENO CAN</t>
  </si>
  <si>
    <t>KFC BURGER WRAPPER</t>
  </si>
  <si>
    <t>KFC TWISTER BOX</t>
  </si>
  <si>
    <t>Lemon</t>
  </si>
  <si>
    <t>Lemon Chilli</t>
  </si>
  <si>
    <t>MASALA  SALSA</t>
  </si>
  <si>
    <t>Mayonaise Spicy</t>
  </si>
  <si>
    <t>Mint  Leaf</t>
  </si>
  <si>
    <t>Mojito Syrup Monin</t>
  </si>
  <si>
    <t>Monin Blue Curacao</t>
  </si>
  <si>
    <t>MONIN GREEN APPLE KFC</t>
  </si>
  <si>
    <t>LTR</t>
  </si>
  <si>
    <t>MRP MINERAL WATER 500 ML</t>
  </si>
  <si>
    <t>Napkins</t>
  </si>
  <si>
    <t>NASHVILLE SAUCE 500G</t>
  </si>
  <si>
    <t>Oil Soyabean</t>
  </si>
  <si>
    <t>Onion</t>
  </si>
  <si>
    <t>PEPSI DIET CAN 250 ML</t>
  </si>
  <si>
    <t>Pepsi Glass Large 450ml</t>
  </si>
  <si>
    <t>Pepsi Glass Large Lid</t>
  </si>
  <si>
    <t>Pepsi Glass Regular 350ml</t>
  </si>
  <si>
    <t>Pepsi Glass Regular Lid</t>
  </si>
  <si>
    <t>Pepsi Glass Small Lid</t>
  </si>
  <si>
    <t>PEPSI GO PACK</t>
  </si>
  <si>
    <t>Pepsi Syrup</t>
  </si>
  <si>
    <t>PLASTIC TABLE SPOON</t>
  </si>
  <si>
    <t>POPCORN CHICKEN</t>
  </si>
  <si>
    <t>POPCORN PAPER CUP LARGE</t>
  </si>
  <si>
    <t>POPCORN PAPER CUP MEDIUM</t>
  </si>
  <si>
    <t>POPCORN -PAPER CUP SMALL</t>
  </si>
  <si>
    <t>POTATO WEDGES RAW</t>
  </si>
  <si>
    <t>RICE BOWL 500ML WITH LID</t>
  </si>
  <si>
    <t>Rice Chinigura</t>
  </si>
  <si>
    <t>RIZO SPICE MIX</t>
  </si>
  <si>
    <t>Salt</t>
  </si>
  <si>
    <t>Sauce Pot With Lid</t>
  </si>
  <si>
    <t>Snack Box</t>
  </si>
  <si>
    <t>Straw</t>
  </si>
  <si>
    <t>SUPER CHARGER BUN</t>
  </si>
  <si>
    <t>SUPER CHARGER WRAPER</t>
  </si>
  <si>
    <t>SWEET BUN POLISH</t>
  </si>
  <si>
    <t>THREE CHILLI MAYONAISE</t>
  </si>
  <si>
    <t>Tomato</t>
  </si>
  <si>
    <t>TOMATO KETCHUP SACHET 8GM</t>
  </si>
  <si>
    <t>TORTILLA  10.5''</t>
  </si>
  <si>
    <t>TURMERIC SEASONING</t>
  </si>
  <si>
    <t>VEG MAYONNAISE</t>
  </si>
  <si>
    <t>Zinger Clamshell</t>
  </si>
  <si>
    <t>Bottle 500ml</t>
  </si>
  <si>
    <t>CHEESE FLAVORED SAUCE</t>
  </si>
  <si>
    <t>NASHVILLE ZINGER CLAMSHELL</t>
  </si>
  <si>
    <t>PEPSI 500 ML</t>
  </si>
  <si>
    <t>BUCKET LIDS 65OZ</t>
  </si>
  <si>
    <t>KFC BUCKET 65OZ</t>
  </si>
  <si>
    <t>TOTAL 9 PC CUT CHICKEN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</si>
</sst>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0.0"/>
    <numFmt numFmtId="165" formatCode="[$-409]d\-mmm\-yy;@"/>
    <numFmt numFmtId="166" formatCode="_(* #,##0_);_(* \(#,##0\);_(* &quot;-&quot;??_);_(@_)"/>
    <numFmt numFmtId="167" formatCode="0_);\(0\)"/>
    <numFmt numFmtId="168" formatCode="#,##0.00[$%-409]"/>
    <numFmt numFmtId="169" formatCode="h\:mm\:ss\ AM/PM"/>
    <numFmt numFmtId="170" formatCode="#,##0.000_);\(#,##0.000\)"/>
    <numFmt numFmtId="171" formatCode="#,##0.000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ational 2"/>
      <family val="2"/>
    </font>
    <font>
      <i/>
      <sz val="11"/>
      <color theme="8" tint="-0.249977111117893"/>
      <name val="Calibri Light"/>
      <family val="2"/>
      <scheme val="major"/>
    </font>
    <font>
      <b/>
      <sz val="11"/>
      <color theme="1"/>
      <name val="National 2"/>
      <family val="2"/>
    </font>
    <font>
      <i/>
      <sz val="11"/>
      <color theme="8" tint="-0.249977111117893"/>
      <name val="National 2"/>
      <family val="2"/>
    </font>
    <font>
      <sz val="12"/>
      <color theme="1"/>
      <name val="National 2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National 2"/>
      <family val="2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National 2"/>
      <family val="2"/>
    </font>
    <font>
      <b/>
      <i/>
      <sz val="11"/>
      <color theme="0" tint="-0.499984740745262"/>
      <name val="Calibri"/>
      <family val="2"/>
      <scheme val="minor"/>
    </font>
    <font>
      <b/>
      <i/>
      <sz val="11"/>
      <color rgb="FF92D050"/>
      <name val="Calibri"/>
      <family val="2"/>
      <scheme val="minor"/>
    </font>
    <font>
      <sz val="10"/>
      <color rgb="FF000000"/>
      <name val="Times New Roman"/>
      <family val="1"/>
    </font>
    <font>
      <b/>
      <i/>
      <sz val="11"/>
      <color rgb="FFFF0000"/>
      <name val="National 2"/>
    </font>
    <font>
      <b/>
      <sz val="11"/>
      <color theme="1"/>
      <name val="National 2"/>
    </font>
    <font>
      <b/>
      <sz val="10"/>
      <color indexed="8"/>
      <name val="Arial"/>
      <family val="2"/>
    </font>
    <font>
      <sz val="12"/>
      <color indexed="8"/>
      <name val="Microsoft Sans Serif"/>
      <family val="2"/>
    </font>
    <font>
      <sz val="9"/>
      <color indexed="8"/>
      <name val="Microsoft Sans Serif"/>
      <family val="2"/>
    </font>
    <font>
      <sz val="10"/>
      <color indexed="12"/>
      <name val="Microsoft Sans Serif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6"/>
      <color indexed="8"/>
      <name val="Microsoft Sans Serif"/>
      <family val="2"/>
    </font>
    <font>
      <sz val="10"/>
      <color indexed="8"/>
      <name val="Microsoft Sans Serif"/>
      <family val="2"/>
    </font>
    <font>
      <sz val="8.1"/>
      <color indexed="8"/>
      <name val="Microsoft Sans Serif"/>
      <family val="2"/>
    </font>
    <font>
      <sz val="8"/>
      <color indexed="8"/>
      <name val="Microsoft Sans Serif"/>
      <family val="2"/>
    </font>
    <font>
      <sz val="11"/>
      <color theme="1"/>
      <name val="Tahoma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4" fillId="0" borderId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16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textRotation="90"/>
    </xf>
    <xf numFmtId="165" fontId="4" fillId="0" borderId="0" xfId="0" applyNumberFormat="1" applyFont="1" applyAlignment="1">
      <alignment horizontal="center" vertical="center"/>
    </xf>
    <xf numFmtId="165" fontId="2" fillId="0" borderId="12" xfId="0" applyNumberFormat="1" applyFont="1" applyBorder="1" applyAlignment="1">
      <alignment vertical="center"/>
    </xf>
    <xf numFmtId="165" fontId="4" fillId="0" borderId="12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right"/>
    </xf>
    <xf numFmtId="1" fontId="1" fillId="0" borderId="1" xfId="0" applyNumberFormat="1" applyFont="1" applyBorder="1" applyAlignment="1">
      <alignment horizontal="center" vertical="center"/>
    </xf>
    <xf numFmtId="0" fontId="7" fillId="5" borderId="13" xfId="0" applyFont="1" applyFill="1" applyBorder="1" applyAlignment="1">
      <alignment horizontal="right"/>
    </xf>
    <xf numFmtId="0" fontId="9" fillId="0" borderId="0" xfId="0" applyFont="1" applyAlignment="1">
      <alignment horizontal="right"/>
    </xf>
    <xf numFmtId="2" fontId="0" fillId="0" borderId="2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" fontId="0" fillId="0" borderId="2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15" fontId="0" fillId="6" borderId="1" xfId="0" applyNumberFormat="1" applyFill="1" applyBorder="1" applyAlignment="1" applyProtection="1">
      <alignment horizontal="center" vertical="center"/>
      <protection locked="0"/>
    </xf>
    <xf numFmtId="15" fontId="0" fillId="2" borderId="1" xfId="0" applyNumberFormat="1" applyFill="1" applyBorder="1"/>
    <xf numFmtId="15" fontId="0" fillId="2" borderId="1" xfId="0" applyNumberForma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0" fillId="0" borderId="0" xfId="0" applyAlignment="1" applyProtection="1">
      <alignment horizontal="right"/>
    </xf>
    <xf numFmtId="15" fontId="0" fillId="2" borderId="1" xfId="0" applyNumberFormat="1" applyFill="1" applyBorder="1" applyProtection="1"/>
    <xf numFmtId="0" fontId="0" fillId="2" borderId="1" xfId="0" applyFill="1" applyBorder="1" applyAlignment="1" applyProtection="1">
      <alignment horizontal="center" vertical="center"/>
    </xf>
    <xf numFmtId="0" fontId="0" fillId="0" borderId="1" xfId="0" quotePrefix="1" applyBorder="1" applyAlignment="1" applyProtection="1">
      <alignment horizontal="right"/>
    </xf>
    <xf numFmtId="0" fontId="1" fillId="0" borderId="1" xfId="0" quotePrefix="1" applyFont="1" applyBorder="1" applyAlignment="1" applyProtection="1">
      <alignment horizontal="right"/>
    </xf>
    <xf numFmtId="1" fontId="1" fillId="0" borderId="1" xfId="0" applyNumberFormat="1" applyFont="1" applyBorder="1" applyAlignment="1" applyProtection="1">
      <alignment horizontal="center" vertical="center"/>
    </xf>
    <xf numFmtId="1" fontId="1" fillId="0" borderId="2" xfId="0" applyNumberFormat="1" applyFont="1" applyBorder="1" applyAlignment="1" applyProtection="1">
      <alignment horizontal="center" vertical="center"/>
    </xf>
    <xf numFmtId="0" fontId="16" fillId="0" borderId="0" xfId="0" applyFont="1"/>
    <xf numFmtId="0" fontId="0" fillId="0" borderId="0" xfId="0" applyProtection="1">
      <protection locked="0"/>
    </xf>
    <xf numFmtId="0" fontId="17" fillId="7" borderId="20" xfId="0" applyFont="1" applyFill="1" applyBorder="1" applyAlignment="1" applyProtection="1">
      <alignment horizontal="center" vertical="center"/>
      <protection locked="0" hidden="1"/>
    </xf>
    <xf numFmtId="0" fontId="0" fillId="0" borderId="0" xfId="0" applyAlignment="1">
      <alignment vertical="top"/>
    </xf>
    <xf numFmtId="167" fontId="0" fillId="0" borderId="0" xfId="0" applyNumberFormat="1" applyAlignment="1">
      <alignment vertical="top"/>
    </xf>
    <xf numFmtId="168" fontId="22" fillId="0" borderId="0" xfId="0" applyNumberFormat="1" applyFont="1" applyAlignment="1">
      <alignment horizontal="right" vertical="top"/>
    </xf>
    <xf numFmtId="0" fontId="23" fillId="0" borderId="0" xfId="0" applyFont="1" applyAlignment="1">
      <alignment vertical="top"/>
    </xf>
    <xf numFmtId="167" fontId="23" fillId="0" borderId="0" xfId="0" applyNumberFormat="1" applyFont="1" applyAlignment="1">
      <alignment vertical="top"/>
    </xf>
    <xf numFmtId="0" fontId="0" fillId="0" borderId="13" xfId="0" applyBorder="1" applyAlignment="1">
      <alignment vertical="top"/>
    </xf>
    <xf numFmtId="4" fontId="0" fillId="0" borderId="13" xfId="0" applyNumberFormat="1" applyBorder="1" applyAlignment="1">
      <alignment vertical="top"/>
    </xf>
    <xf numFmtId="0" fontId="26" fillId="0" borderId="0" xfId="0" applyFont="1" applyAlignment="1">
      <alignment horizontal="center" vertical="top" wrapText="1" readingOrder="1"/>
    </xf>
    <xf numFmtId="0" fontId="26" fillId="0" borderId="0" xfId="0" applyFont="1" applyAlignment="1">
      <alignment horizontal="left" vertical="top" wrapText="1" readingOrder="1"/>
    </xf>
    <xf numFmtId="4" fontId="27" fillId="0" borderId="0" xfId="0" applyNumberFormat="1" applyFont="1" applyAlignment="1">
      <alignment horizontal="right" vertical="top"/>
    </xf>
    <xf numFmtId="171" fontId="27" fillId="0" borderId="0" xfId="0" applyNumberFormat="1" applyFont="1" applyAlignment="1">
      <alignment horizontal="right" vertical="top"/>
    </xf>
    <xf numFmtId="0" fontId="0" fillId="0" borderId="13" xfId="0" applyBorder="1" applyAlignment="1">
      <alignment horizontal="left" vertical="center"/>
    </xf>
    <xf numFmtId="0" fontId="28" fillId="8" borderId="13" xfId="2" applyFont="1" applyFill="1" applyBorder="1" applyAlignment="1">
      <alignment horizontal="center" vertical="center"/>
    </xf>
    <xf numFmtId="0" fontId="29" fillId="0" borderId="0" xfId="0" applyFont="1"/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6" fontId="4" fillId="0" borderId="0" xfId="1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top" wrapText="1" readingOrder="1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 wrapText="1" readingOrder="1"/>
    </xf>
    <xf numFmtId="0" fontId="21" fillId="0" borderId="0" xfId="0" applyFont="1" applyAlignment="1">
      <alignment horizontal="left" vertical="top" wrapText="1" readingOrder="1"/>
    </xf>
    <xf numFmtId="167" fontId="22" fillId="0" borderId="0" xfId="0" applyNumberFormat="1" applyFont="1" applyAlignment="1">
      <alignment horizontal="right" vertical="top"/>
    </xf>
    <xf numFmtId="168" fontId="22" fillId="0" borderId="0" xfId="0" applyNumberFormat="1" applyFont="1" applyAlignment="1">
      <alignment horizontal="right" vertical="top"/>
    </xf>
    <xf numFmtId="4" fontId="22" fillId="0" borderId="0" xfId="0" applyNumberFormat="1" applyFont="1" applyAlignment="1">
      <alignment horizontal="right" vertical="top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3" fillId="0" borderId="22" xfId="0" applyFont="1" applyBorder="1" applyAlignment="1">
      <alignment horizontal="center" vertical="top"/>
    </xf>
    <xf numFmtId="0" fontId="23" fillId="0" borderId="23" xfId="0" applyFont="1" applyBorder="1" applyAlignment="1">
      <alignment horizontal="center" vertical="top"/>
    </xf>
    <xf numFmtId="0" fontId="23" fillId="0" borderId="24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37" fontId="21" fillId="0" borderId="0" xfId="0" applyNumberFormat="1" applyFont="1" applyAlignment="1">
      <alignment horizontal="right" vertical="top"/>
    </xf>
    <xf numFmtId="168" fontId="21" fillId="0" borderId="0" xfId="0" applyNumberFormat="1" applyFont="1" applyAlignment="1">
      <alignment horizontal="right" vertical="top"/>
    </xf>
    <xf numFmtId="4" fontId="21" fillId="0" borderId="0" xfId="0" applyNumberFormat="1" applyFont="1" applyAlignment="1">
      <alignment horizontal="right" vertical="top"/>
    </xf>
    <xf numFmtId="0" fontId="27" fillId="0" borderId="0" xfId="0" applyFont="1" applyAlignment="1">
      <alignment horizontal="left" vertical="top"/>
    </xf>
    <xf numFmtId="170" fontId="27" fillId="0" borderId="0" xfId="0" applyNumberFormat="1" applyFont="1" applyAlignment="1">
      <alignment horizontal="right" vertical="top"/>
    </xf>
    <xf numFmtId="39" fontId="27" fillId="0" borderId="0" xfId="0" applyNumberFormat="1" applyFont="1" applyAlignment="1">
      <alignment horizontal="right" vertical="top"/>
    </xf>
    <xf numFmtId="4" fontId="27" fillId="0" borderId="0" xfId="0" applyNumberFormat="1" applyFont="1" applyAlignment="1">
      <alignment horizontal="right" vertical="top"/>
    </xf>
    <xf numFmtId="0" fontId="19" fillId="0" borderId="0" xfId="0" applyFont="1" applyAlignment="1">
      <alignment horizontal="center" vertical="top" wrapText="1" readingOrder="1"/>
    </xf>
    <xf numFmtId="0" fontId="24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26" fillId="0" borderId="0" xfId="0" applyFont="1" applyAlignment="1">
      <alignment horizontal="left" vertical="top" wrapText="1" readingOrder="1"/>
    </xf>
    <xf numFmtId="14" fontId="19" fillId="0" borderId="0" xfId="0" applyNumberFormat="1" applyFont="1" applyAlignment="1">
      <alignment horizontal="right" vertical="top"/>
    </xf>
    <xf numFmtId="14" fontId="19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right" vertical="top"/>
    </xf>
    <xf numFmtId="0" fontId="26" fillId="0" borderId="0" xfId="0" applyFont="1" applyAlignment="1">
      <alignment horizontal="right" vertical="top" wrapText="1" readingOrder="1"/>
    </xf>
    <xf numFmtId="169" fontId="19" fillId="0" borderId="0" xfId="0" applyNumberFormat="1" applyFont="1" applyAlignment="1">
      <alignment horizontal="right" vertical="top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BF18"/>
  <sheetViews>
    <sheetView showGridLines="0" tabSelected="1" workbookViewId="0">
      <pane xSplit="10" ySplit="3" topLeftCell="RZ4" activePane="bottomRight" state="frozen"/>
      <selection pane="topRight" activeCell="J1" sqref="J1"/>
      <selection pane="bottomLeft" activeCell="A12" sqref="A12"/>
      <selection pane="bottomRight" activeCell="SK10" sqref="SK10"/>
    </sheetView>
  </sheetViews>
  <sheetFormatPr defaultRowHeight="15" outlineLevelCol="1"/>
  <cols>
    <col min="1" max="1" width="9.140625" style="45"/>
    <col min="2" max="2" width="4.7109375" style="45" bestFit="1" customWidth="1"/>
    <col min="3" max="3" width="19.7109375" style="46" bestFit="1" customWidth="1"/>
    <col min="4" max="4" width="8.28515625" style="44" customWidth="1" outlineLevel="1"/>
    <col min="5" max="12" width="8.28515625" style="45" customWidth="1" outlineLevel="1"/>
    <col min="13" max="34" width="9.28515625" style="45" customWidth="1" outlineLevel="1"/>
    <col min="35" max="43" width="8.7109375" style="45" customWidth="1" outlineLevel="1"/>
    <col min="44" max="62" width="9.7109375" style="45" customWidth="1" outlineLevel="1"/>
    <col min="63" max="71" width="8.85546875" style="45" customWidth="1" outlineLevel="1"/>
    <col min="72" max="93" width="9.85546875" style="45" customWidth="1" outlineLevel="1"/>
    <col min="94" max="102" width="8.5703125" style="45" customWidth="1" outlineLevel="1"/>
    <col min="103" max="123" width="9.5703125" style="45" customWidth="1" outlineLevel="1"/>
    <col min="124" max="132" width="9.140625" style="45" customWidth="1" outlineLevel="1"/>
    <col min="133" max="154" width="10.140625" style="45" customWidth="1" outlineLevel="1"/>
    <col min="155" max="163" width="8.42578125" style="45" customWidth="1" outlineLevel="1"/>
    <col min="164" max="184" width="9.42578125" style="45" customWidth="1" outlineLevel="1"/>
    <col min="185" max="193" width="7.85546875" style="45" customWidth="1" outlineLevel="1"/>
    <col min="194" max="224" width="8.85546875" style="45" customWidth="1" outlineLevel="1"/>
    <col min="225" max="246" width="9.85546875" style="45" customWidth="1" outlineLevel="1"/>
    <col min="247" max="255" width="8.7109375" style="45" customWidth="1" outlineLevel="1"/>
    <col min="256" max="276" width="9.7109375" style="45" customWidth="1" outlineLevel="1"/>
    <col min="277" max="285" width="8.42578125" style="45" customWidth="1" outlineLevel="1"/>
    <col min="286" max="307" width="9.42578125" style="45" customWidth="1" outlineLevel="1"/>
    <col min="308" max="316" width="9" style="45" customWidth="1" outlineLevel="1"/>
    <col min="317" max="337" width="10" style="45" customWidth="1" outlineLevel="1"/>
    <col min="338" max="346" width="8.7109375" style="45" customWidth="1" outlineLevel="1"/>
    <col min="347" max="368" width="9.7109375" style="45" customWidth="1" outlineLevel="1"/>
    <col min="369" max="377" width="8.28515625" style="45" bestFit="1" customWidth="1"/>
    <col min="378" max="399" width="9.28515625" style="45" bestFit="1" customWidth="1"/>
    <col min="400" max="408" width="8.7109375" style="45" bestFit="1" customWidth="1"/>
    <col min="409" max="428" width="9.7109375" style="45" bestFit="1" customWidth="1"/>
    <col min="429" max="437" width="8.85546875" style="45" bestFit="1" customWidth="1"/>
    <col min="438" max="459" width="9.85546875" style="45" bestFit="1" customWidth="1"/>
    <col min="460" max="468" width="8.5703125" style="45" bestFit="1" customWidth="1"/>
    <col min="469" max="489" width="9.5703125" style="45" bestFit="1" customWidth="1"/>
    <col min="490" max="498" width="9.140625" style="45" bestFit="1" customWidth="1"/>
    <col min="499" max="520" width="10.140625" style="45" bestFit="1" customWidth="1"/>
    <col min="521" max="529" width="8.42578125" style="45" bestFit="1" customWidth="1"/>
    <col min="530" max="550" width="9.42578125" style="45" bestFit="1" customWidth="1"/>
    <col min="551" max="559" width="7.85546875" style="45" bestFit="1" customWidth="1"/>
    <col min="560" max="590" width="8.85546875" style="45" bestFit="1" customWidth="1"/>
    <col min="591" max="612" width="9.85546875" style="45" bestFit="1" customWidth="1"/>
    <col min="613" max="621" width="8.7109375" style="45" bestFit="1" customWidth="1"/>
    <col min="622" max="642" width="9.7109375" style="45" bestFit="1" customWidth="1"/>
    <col min="643" max="651" width="8.42578125" style="45" bestFit="1" customWidth="1"/>
    <col min="652" max="673" width="9.42578125" style="45" bestFit="1" customWidth="1"/>
    <col min="674" max="682" width="9" style="45" bestFit="1" customWidth="1"/>
    <col min="683" max="703" width="10" style="45" bestFit="1" customWidth="1"/>
    <col min="704" max="712" width="8.7109375" style="45" bestFit="1" customWidth="1"/>
    <col min="713" max="734" width="9.7109375" style="45" bestFit="1" customWidth="1"/>
    <col min="735" max="16384" width="9.140625" style="45"/>
  </cols>
  <sheetData>
    <row r="1" spans="3:734">
      <c r="C1" s="43" t="s">
        <v>30</v>
      </c>
    </row>
    <row r="2" spans="3:734">
      <c r="D2" s="44" t="str">
        <f>TEXT(D$3,"yyyy")</f>
        <v>2025</v>
      </c>
      <c r="E2" s="44" t="str">
        <f t="shared" ref="E2:BP2" si="0">TEXT(E$3,"yyyy")</f>
        <v>2025</v>
      </c>
      <c r="F2" s="44" t="str">
        <f t="shared" si="0"/>
        <v>2025</v>
      </c>
      <c r="G2" s="44" t="str">
        <f t="shared" si="0"/>
        <v>2025</v>
      </c>
      <c r="H2" s="44" t="str">
        <f t="shared" si="0"/>
        <v>2025</v>
      </c>
      <c r="I2" s="44" t="str">
        <f t="shared" si="0"/>
        <v>2025</v>
      </c>
      <c r="J2" s="44" t="str">
        <f t="shared" si="0"/>
        <v>2025</v>
      </c>
      <c r="K2" s="44" t="str">
        <f t="shared" si="0"/>
        <v>2025</v>
      </c>
      <c r="L2" s="44" t="str">
        <f t="shared" si="0"/>
        <v>2025</v>
      </c>
      <c r="M2" s="44" t="str">
        <f t="shared" si="0"/>
        <v>2025</v>
      </c>
      <c r="N2" s="44" t="str">
        <f t="shared" si="0"/>
        <v>2025</v>
      </c>
      <c r="O2" s="44" t="str">
        <f t="shared" si="0"/>
        <v>2025</v>
      </c>
      <c r="P2" s="44" t="str">
        <f t="shared" si="0"/>
        <v>2025</v>
      </c>
      <c r="Q2" s="44" t="str">
        <f t="shared" si="0"/>
        <v>2025</v>
      </c>
      <c r="R2" s="44" t="str">
        <f t="shared" si="0"/>
        <v>2025</v>
      </c>
      <c r="S2" s="44" t="str">
        <f t="shared" si="0"/>
        <v>2025</v>
      </c>
      <c r="T2" s="44" t="str">
        <f t="shared" si="0"/>
        <v>2025</v>
      </c>
      <c r="U2" s="44" t="str">
        <f t="shared" si="0"/>
        <v>2025</v>
      </c>
      <c r="V2" s="44" t="str">
        <f t="shared" si="0"/>
        <v>2025</v>
      </c>
      <c r="W2" s="44" t="str">
        <f t="shared" si="0"/>
        <v>2025</v>
      </c>
      <c r="X2" s="44" t="str">
        <f t="shared" si="0"/>
        <v>2025</v>
      </c>
      <c r="Y2" s="44" t="str">
        <f t="shared" si="0"/>
        <v>2025</v>
      </c>
      <c r="Z2" s="44" t="str">
        <f t="shared" si="0"/>
        <v>2025</v>
      </c>
      <c r="AA2" s="44" t="str">
        <f t="shared" si="0"/>
        <v>2025</v>
      </c>
      <c r="AB2" s="44" t="str">
        <f t="shared" si="0"/>
        <v>2025</v>
      </c>
      <c r="AC2" s="44" t="str">
        <f t="shared" si="0"/>
        <v>2025</v>
      </c>
      <c r="AD2" s="44" t="str">
        <f t="shared" si="0"/>
        <v>2025</v>
      </c>
      <c r="AE2" s="44" t="str">
        <f t="shared" si="0"/>
        <v>2025</v>
      </c>
      <c r="AF2" s="44" t="str">
        <f t="shared" si="0"/>
        <v>2025</v>
      </c>
      <c r="AG2" s="44" t="str">
        <f t="shared" si="0"/>
        <v>2025</v>
      </c>
      <c r="AH2" s="44" t="str">
        <f t="shared" si="0"/>
        <v>2025</v>
      </c>
      <c r="AI2" s="44" t="str">
        <f t="shared" si="0"/>
        <v>2025</v>
      </c>
      <c r="AJ2" s="44" t="str">
        <f t="shared" si="0"/>
        <v>2025</v>
      </c>
      <c r="AK2" s="44" t="str">
        <f t="shared" si="0"/>
        <v>2025</v>
      </c>
      <c r="AL2" s="44" t="str">
        <f t="shared" si="0"/>
        <v>2025</v>
      </c>
      <c r="AM2" s="44" t="str">
        <f t="shared" si="0"/>
        <v>2025</v>
      </c>
      <c r="AN2" s="44" t="str">
        <f t="shared" si="0"/>
        <v>2025</v>
      </c>
      <c r="AO2" s="44" t="str">
        <f t="shared" si="0"/>
        <v>2025</v>
      </c>
      <c r="AP2" s="44" t="str">
        <f t="shared" si="0"/>
        <v>2025</v>
      </c>
      <c r="AQ2" s="44" t="str">
        <f t="shared" si="0"/>
        <v>2025</v>
      </c>
      <c r="AR2" s="44" t="str">
        <f t="shared" si="0"/>
        <v>2025</v>
      </c>
      <c r="AS2" s="44" t="str">
        <f t="shared" si="0"/>
        <v>2025</v>
      </c>
      <c r="AT2" s="44" t="str">
        <f t="shared" si="0"/>
        <v>2025</v>
      </c>
      <c r="AU2" s="44" t="str">
        <f t="shared" si="0"/>
        <v>2025</v>
      </c>
      <c r="AV2" s="44" t="str">
        <f t="shared" si="0"/>
        <v>2025</v>
      </c>
      <c r="AW2" s="44" t="str">
        <f t="shared" si="0"/>
        <v>2025</v>
      </c>
      <c r="AX2" s="44" t="str">
        <f t="shared" si="0"/>
        <v>2025</v>
      </c>
      <c r="AY2" s="44" t="str">
        <f t="shared" si="0"/>
        <v>2025</v>
      </c>
      <c r="AZ2" s="44" t="str">
        <f t="shared" si="0"/>
        <v>2025</v>
      </c>
      <c r="BA2" s="44" t="str">
        <f t="shared" si="0"/>
        <v>2025</v>
      </c>
      <c r="BB2" s="44" t="str">
        <f t="shared" si="0"/>
        <v>2025</v>
      </c>
      <c r="BC2" s="44" t="str">
        <f t="shared" si="0"/>
        <v>2025</v>
      </c>
      <c r="BD2" s="44" t="str">
        <f t="shared" si="0"/>
        <v>2025</v>
      </c>
      <c r="BE2" s="44" t="str">
        <f t="shared" si="0"/>
        <v>2025</v>
      </c>
      <c r="BF2" s="44" t="str">
        <f t="shared" si="0"/>
        <v>2025</v>
      </c>
      <c r="BG2" s="44" t="str">
        <f t="shared" si="0"/>
        <v>2025</v>
      </c>
      <c r="BH2" s="44" t="str">
        <f t="shared" si="0"/>
        <v>2025</v>
      </c>
      <c r="BI2" s="44" t="str">
        <f t="shared" si="0"/>
        <v>2025</v>
      </c>
      <c r="BJ2" s="44" t="str">
        <f t="shared" si="0"/>
        <v>2025</v>
      </c>
      <c r="BK2" s="44" t="str">
        <f t="shared" si="0"/>
        <v>2025</v>
      </c>
      <c r="BL2" s="44" t="str">
        <f t="shared" si="0"/>
        <v>2025</v>
      </c>
      <c r="BM2" s="44" t="str">
        <f t="shared" si="0"/>
        <v>2025</v>
      </c>
      <c r="BN2" s="44" t="str">
        <f t="shared" si="0"/>
        <v>2025</v>
      </c>
      <c r="BO2" s="44" t="str">
        <f t="shared" si="0"/>
        <v>2025</v>
      </c>
      <c r="BP2" s="44" t="str">
        <f t="shared" si="0"/>
        <v>2025</v>
      </c>
      <c r="BQ2" s="44" t="str">
        <f t="shared" ref="BQ2:EB2" si="1">TEXT(BQ$3,"yyyy")</f>
        <v>2025</v>
      </c>
      <c r="BR2" s="44" t="str">
        <f t="shared" si="1"/>
        <v>2025</v>
      </c>
      <c r="BS2" s="44" t="str">
        <f t="shared" si="1"/>
        <v>2025</v>
      </c>
      <c r="BT2" s="44" t="str">
        <f t="shared" si="1"/>
        <v>2025</v>
      </c>
      <c r="BU2" s="44" t="str">
        <f t="shared" si="1"/>
        <v>2025</v>
      </c>
      <c r="BV2" s="44" t="str">
        <f t="shared" si="1"/>
        <v>2025</v>
      </c>
      <c r="BW2" s="44" t="str">
        <f t="shared" si="1"/>
        <v>2025</v>
      </c>
      <c r="BX2" s="44" t="str">
        <f t="shared" si="1"/>
        <v>2025</v>
      </c>
      <c r="BY2" s="44" t="str">
        <f t="shared" si="1"/>
        <v>2025</v>
      </c>
      <c r="BZ2" s="44" t="str">
        <f t="shared" si="1"/>
        <v>2025</v>
      </c>
      <c r="CA2" s="44" t="str">
        <f t="shared" si="1"/>
        <v>2025</v>
      </c>
      <c r="CB2" s="44" t="str">
        <f t="shared" si="1"/>
        <v>2025</v>
      </c>
      <c r="CC2" s="44" t="str">
        <f t="shared" si="1"/>
        <v>2025</v>
      </c>
      <c r="CD2" s="44" t="str">
        <f t="shared" si="1"/>
        <v>2025</v>
      </c>
      <c r="CE2" s="44" t="str">
        <f t="shared" si="1"/>
        <v>2025</v>
      </c>
      <c r="CF2" s="44" t="str">
        <f t="shared" si="1"/>
        <v>2025</v>
      </c>
      <c r="CG2" s="44" t="str">
        <f t="shared" si="1"/>
        <v>2025</v>
      </c>
      <c r="CH2" s="44" t="str">
        <f t="shared" si="1"/>
        <v>2025</v>
      </c>
      <c r="CI2" s="44" t="str">
        <f t="shared" si="1"/>
        <v>2025</v>
      </c>
      <c r="CJ2" s="44" t="str">
        <f t="shared" si="1"/>
        <v>2025</v>
      </c>
      <c r="CK2" s="44" t="str">
        <f t="shared" si="1"/>
        <v>2025</v>
      </c>
      <c r="CL2" s="44" t="str">
        <f t="shared" si="1"/>
        <v>2025</v>
      </c>
      <c r="CM2" s="44" t="str">
        <f t="shared" si="1"/>
        <v>2025</v>
      </c>
      <c r="CN2" s="44" t="str">
        <f t="shared" si="1"/>
        <v>2025</v>
      </c>
      <c r="CO2" s="44" t="str">
        <f t="shared" si="1"/>
        <v>2025</v>
      </c>
      <c r="CP2" s="44" t="str">
        <f t="shared" si="1"/>
        <v>2025</v>
      </c>
      <c r="CQ2" s="44" t="str">
        <f t="shared" si="1"/>
        <v>2025</v>
      </c>
      <c r="CR2" s="44" t="str">
        <f t="shared" si="1"/>
        <v>2025</v>
      </c>
      <c r="CS2" s="44" t="str">
        <f t="shared" si="1"/>
        <v>2025</v>
      </c>
      <c r="CT2" s="44" t="str">
        <f t="shared" si="1"/>
        <v>2025</v>
      </c>
      <c r="CU2" s="44" t="str">
        <f t="shared" si="1"/>
        <v>2025</v>
      </c>
      <c r="CV2" s="44" t="str">
        <f t="shared" si="1"/>
        <v>2025</v>
      </c>
      <c r="CW2" s="44" t="str">
        <f t="shared" si="1"/>
        <v>2025</v>
      </c>
      <c r="CX2" s="44" t="str">
        <f t="shared" si="1"/>
        <v>2025</v>
      </c>
      <c r="CY2" s="44" t="str">
        <f t="shared" si="1"/>
        <v>2025</v>
      </c>
      <c r="CZ2" s="44" t="str">
        <f t="shared" si="1"/>
        <v>2025</v>
      </c>
      <c r="DA2" s="44" t="str">
        <f t="shared" si="1"/>
        <v>2025</v>
      </c>
      <c r="DB2" s="44" t="str">
        <f t="shared" si="1"/>
        <v>2025</v>
      </c>
      <c r="DC2" s="44" t="str">
        <f t="shared" si="1"/>
        <v>2025</v>
      </c>
      <c r="DD2" s="44" t="str">
        <f t="shared" si="1"/>
        <v>2025</v>
      </c>
      <c r="DE2" s="44" t="str">
        <f t="shared" si="1"/>
        <v>2025</v>
      </c>
      <c r="DF2" s="44" t="str">
        <f t="shared" si="1"/>
        <v>2025</v>
      </c>
      <c r="DG2" s="44" t="str">
        <f t="shared" si="1"/>
        <v>2025</v>
      </c>
      <c r="DH2" s="44" t="str">
        <f t="shared" si="1"/>
        <v>2025</v>
      </c>
      <c r="DI2" s="44" t="str">
        <f t="shared" si="1"/>
        <v>2025</v>
      </c>
      <c r="DJ2" s="44" t="str">
        <f t="shared" si="1"/>
        <v>2025</v>
      </c>
      <c r="DK2" s="44" t="str">
        <f t="shared" si="1"/>
        <v>2025</v>
      </c>
      <c r="DL2" s="44" t="str">
        <f t="shared" si="1"/>
        <v>2025</v>
      </c>
      <c r="DM2" s="44" t="str">
        <f t="shared" si="1"/>
        <v>2025</v>
      </c>
      <c r="DN2" s="44" t="str">
        <f t="shared" si="1"/>
        <v>2025</v>
      </c>
      <c r="DO2" s="44" t="str">
        <f t="shared" si="1"/>
        <v>2025</v>
      </c>
      <c r="DP2" s="44" t="str">
        <f t="shared" si="1"/>
        <v>2025</v>
      </c>
      <c r="DQ2" s="44" t="str">
        <f t="shared" si="1"/>
        <v>2025</v>
      </c>
      <c r="DR2" s="44" t="str">
        <f t="shared" si="1"/>
        <v>2025</v>
      </c>
      <c r="DS2" s="44" t="str">
        <f t="shared" si="1"/>
        <v>2025</v>
      </c>
      <c r="DT2" s="44" t="str">
        <f t="shared" si="1"/>
        <v>2025</v>
      </c>
      <c r="DU2" s="44" t="str">
        <f t="shared" si="1"/>
        <v>2025</v>
      </c>
      <c r="DV2" s="44" t="str">
        <f t="shared" si="1"/>
        <v>2025</v>
      </c>
      <c r="DW2" s="44" t="str">
        <f t="shared" si="1"/>
        <v>2025</v>
      </c>
      <c r="DX2" s="44" t="str">
        <f t="shared" si="1"/>
        <v>2025</v>
      </c>
      <c r="DY2" s="44" t="str">
        <f t="shared" si="1"/>
        <v>2025</v>
      </c>
      <c r="DZ2" s="44" t="str">
        <f t="shared" si="1"/>
        <v>2025</v>
      </c>
      <c r="EA2" s="44" t="str">
        <f t="shared" si="1"/>
        <v>2025</v>
      </c>
      <c r="EB2" s="44" t="str">
        <f t="shared" si="1"/>
        <v>2025</v>
      </c>
      <c r="EC2" s="44" t="str">
        <f t="shared" ref="EC2:GN2" si="2">TEXT(EC$3,"yyyy")</f>
        <v>2025</v>
      </c>
      <c r="ED2" s="44" t="str">
        <f t="shared" si="2"/>
        <v>2025</v>
      </c>
      <c r="EE2" s="44" t="str">
        <f t="shared" si="2"/>
        <v>2025</v>
      </c>
      <c r="EF2" s="44" t="str">
        <f t="shared" si="2"/>
        <v>2025</v>
      </c>
      <c r="EG2" s="44" t="str">
        <f t="shared" si="2"/>
        <v>2025</v>
      </c>
      <c r="EH2" s="44" t="str">
        <f t="shared" si="2"/>
        <v>2025</v>
      </c>
      <c r="EI2" s="44" t="str">
        <f t="shared" si="2"/>
        <v>2025</v>
      </c>
      <c r="EJ2" s="44" t="str">
        <f t="shared" si="2"/>
        <v>2025</v>
      </c>
      <c r="EK2" s="44" t="str">
        <f t="shared" si="2"/>
        <v>2025</v>
      </c>
      <c r="EL2" s="44" t="str">
        <f t="shared" si="2"/>
        <v>2025</v>
      </c>
      <c r="EM2" s="44" t="str">
        <f t="shared" si="2"/>
        <v>2025</v>
      </c>
      <c r="EN2" s="44" t="str">
        <f t="shared" si="2"/>
        <v>2025</v>
      </c>
      <c r="EO2" s="44" t="str">
        <f t="shared" si="2"/>
        <v>2025</v>
      </c>
      <c r="EP2" s="44" t="str">
        <f t="shared" si="2"/>
        <v>2025</v>
      </c>
      <c r="EQ2" s="44" t="str">
        <f t="shared" si="2"/>
        <v>2025</v>
      </c>
      <c r="ER2" s="44" t="str">
        <f t="shared" si="2"/>
        <v>2025</v>
      </c>
      <c r="ES2" s="44" t="str">
        <f t="shared" si="2"/>
        <v>2025</v>
      </c>
      <c r="ET2" s="44" t="str">
        <f t="shared" si="2"/>
        <v>2025</v>
      </c>
      <c r="EU2" s="44" t="str">
        <f t="shared" si="2"/>
        <v>2025</v>
      </c>
      <c r="EV2" s="44" t="str">
        <f t="shared" si="2"/>
        <v>2025</v>
      </c>
      <c r="EW2" s="44" t="str">
        <f t="shared" si="2"/>
        <v>2025</v>
      </c>
      <c r="EX2" s="44" t="str">
        <f t="shared" si="2"/>
        <v>2025</v>
      </c>
      <c r="EY2" s="44" t="str">
        <f t="shared" si="2"/>
        <v>2025</v>
      </c>
      <c r="EZ2" s="44" t="str">
        <f t="shared" si="2"/>
        <v>2025</v>
      </c>
      <c r="FA2" s="44" t="str">
        <f t="shared" si="2"/>
        <v>2025</v>
      </c>
      <c r="FB2" s="44" t="str">
        <f t="shared" si="2"/>
        <v>2025</v>
      </c>
      <c r="FC2" s="44" t="str">
        <f t="shared" si="2"/>
        <v>2025</v>
      </c>
      <c r="FD2" s="44" t="str">
        <f t="shared" si="2"/>
        <v>2025</v>
      </c>
      <c r="FE2" s="44" t="str">
        <f t="shared" si="2"/>
        <v>2025</v>
      </c>
      <c r="FF2" s="44" t="str">
        <f t="shared" si="2"/>
        <v>2025</v>
      </c>
      <c r="FG2" s="44" t="str">
        <f t="shared" si="2"/>
        <v>2025</v>
      </c>
      <c r="FH2" s="44" t="str">
        <f t="shared" si="2"/>
        <v>2025</v>
      </c>
      <c r="FI2" s="44" t="str">
        <f t="shared" si="2"/>
        <v>2025</v>
      </c>
      <c r="FJ2" s="44" t="str">
        <f t="shared" si="2"/>
        <v>2025</v>
      </c>
      <c r="FK2" s="44" t="str">
        <f t="shared" si="2"/>
        <v>2025</v>
      </c>
      <c r="FL2" s="44" t="str">
        <f t="shared" si="2"/>
        <v>2025</v>
      </c>
      <c r="FM2" s="44" t="str">
        <f t="shared" si="2"/>
        <v>2025</v>
      </c>
      <c r="FN2" s="44" t="str">
        <f t="shared" si="2"/>
        <v>2025</v>
      </c>
      <c r="FO2" s="44" t="str">
        <f t="shared" si="2"/>
        <v>2025</v>
      </c>
      <c r="FP2" s="44" t="str">
        <f t="shared" si="2"/>
        <v>2025</v>
      </c>
      <c r="FQ2" s="44" t="str">
        <f t="shared" si="2"/>
        <v>2025</v>
      </c>
      <c r="FR2" s="44" t="str">
        <f t="shared" si="2"/>
        <v>2025</v>
      </c>
      <c r="FS2" s="44" t="str">
        <f t="shared" si="2"/>
        <v>2025</v>
      </c>
      <c r="FT2" s="44" t="str">
        <f t="shared" si="2"/>
        <v>2025</v>
      </c>
      <c r="FU2" s="44" t="str">
        <f t="shared" si="2"/>
        <v>2025</v>
      </c>
      <c r="FV2" s="44" t="str">
        <f t="shared" si="2"/>
        <v>2025</v>
      </c>
      <c r="FW2" s="44" t="str">
        <f t="shared" si="2"/>
        <v>2025</v>
      </c>
      <c r="FX2" s="44" t="str">
        <f t="shared" si="2"/>
        <v>2025</v>
      </c>
      <c r="FY2" s="44" t="str">
        <f t="shared" si="2"/>
        <v>2025</v>
      </c>
      <c r="FZ2" s="44" t="str">
        <f t="shared" si="2"/>
        <v>2025</v>
      </c>
      <c r="GA2" s="44" t="str">
        <f t="shared" si="2"/>
        <v>2025</v>
      </c>
      <c r="GB2" s="44" t="str">
        <f t="shared" si="2"/>
        <v>2025</v>
      </c>
      <c r="GC2" s="44" t="str">
        <f t="shared" si="2"/>
        <v>2025</v>
      </c>
      <c r="GD2" s="44" t="str">
        <f t="shared" si="2"/>
        <v>2025</v>
      </c>
      <c r="GE2" s="44" t="str">
        <f t="shared" si="2"/>
        <v>2025</v>
      </c>
      <c r="GF2" s="44" t="str">
        <f t="shared" si="2"/>
        <v>2025</v>
      </c>
      <c r="GG2" s="44" t="str">
        <f t="shared" si="2"/>
        <v>2025</v>
      </c>
      <c r="GH2" s="44" t="str">
        <f t="shared" si="2"/>
        <v>2025</v>
      </c>
      <c r="GI2" s="44" t="str">
        <f t="shared" si="2"/>
        <v>2025</v>
      </c>
      <c r="GJ2" s="44" t="str">
        <f t="shared" si="2"/>
        <v>2025</v>
      </c>
      <c r="GK2" s="44" t="str">
        <f t="shared" si="2"/>
        <v>2025</v>
      </c>
      <c r="GL2" s="44" t="str">
        <f t="shared" si="2"/>
        <v>2025</v>
      </c>
      <c r="GM2" s="44" t="str">
        <f t="shared" si="2"/>
        <v>2025</v>
      </c>
      <c r="GN2" s="44" t="str">
        <f t="shared" si="2"/>
        <v>2025</v>
      </c>
      <c r="GO2" s="44" t="str">
        <f t="shared" ref="GO2:IZ2" si="3">TEXT(GO$3,"yyyy")</f>
        <v>2025</v>
      </c>
      <c r="GP2" s="44" t="str">
        <f t="shared" si="3"/>
        <v>2025</v>
      </c>
      <c r="GQ2" s="44" t="str">
        <f t="shared" si="3"/>
        <v>2025</v>
      </c>
      <c r="GR2" s="44" t="str">
        <f t="shared" si="3"/>
        <v>2025</v>
      </c>
      <c r="GS2" s="44" t="str">
        <f t="shared" si="3"/>
        <v>2025</v>
      </c>
      <c r="GT2" s="44" t="str">
        <f t="shared" si="3"/>
        <v>2025</v>
      </c>
      <c r="GU2" s="44" t="str">
        <f t="shared" si="3"/>
        <v>2025</v>
      </c>
      <c r="GV2" s="44" t="str">
        <f t="shared" si="3"/>
        <v>2025</v>
      </c>
      <c r="GW2" s="44" t="str">
        <f t="shared" si="3"/>
        <v>2025</v>
      </c>
      <c r="GX2" s="44" t="str">
        <f t="shared" si="3"/>
        <v>2025</v>
      </c>
      <c r="GY2" s="44" t="str">
        <f t="shared" si="3"/>
        <v>2025</v>
      </c>
      <c r="GZ2" s="44" t="str">
        <f t="shared" si="3"/>
        <v>2025</v>
      </c>
      <c r="HA2" s="44" t="str">
        <f t="shared" si="3"/>
        <v>2025</v>
      </c>
      <c r="HB2" s="44" t="str">
        <f t="shared" si="3"/>
        <v>2025</v>
      </c>
      <c r="HC2" s="44" t="str">
        <f t="shared" si="3"/>
        <v>2025</v>
      </c>
      <c r="HD2" s="44" t="str">
        <f t="shared" si="3"/>
        <v>2025</v>
      </c>
      <c r="HE2" s="44" t="str">
        <f t="shared" si="3"/>
        <v>2025</v>
      </c>
      <c r="HF2" s="44" t="str">
        <f t="shared" si="3"/>
        <v>2025</v>
      </c>
      <c r="HG2" s="44" t="str">
        <f t="shared" si="3"/>
        <v>2025</v>
      </c>
      <c r="HH2" s="44" t="str">
        <f t="shared" si="3"/>
        <v>2025</v>
      </c>
      <c r="HI2" s="44" t="str">
        <f t="shared" si="3"/>
        <v>2025</v>
      </c>
      <c r="HJ2" s="44" t="str">
        <f t="shared" si="3"/>
        <v>2025</v>
      </c>
      <c r="HK2" s="44" t="str">
        <f t="shared" si="3"/>
        <v>2025</v>
      </c>
      <c r="HL2" s="44" t="str">
        <f t="shared" si="3"/>
        <v>2025</v>
      </c>
      <c r="HM2" s="44" t="str">
        <f t="shared" si="3"/>
        <v>2025</v>
      </c>
      <c r="HN2" s="44" t="str">
        <f t="shared" si="3"/>
        <v>2025</v>
      </c>
      <c r="HO2" s="44" t="str">
        <f t="shared" si="3"/>
        <v>2025</v>
      </c>
      <c r="HP2" s="44" t="str">
        <f t="shared" si="3"/>
        <v>2025</v>
      </c>
      <c r="HQ2" s="44" t="str">
        <f t="shared" si="3"/>
        <v>2025</v>
      </c>
      <c r="HR2" s="44" t="str">
        <f t="shared" si="3"/>
        <v>2025</v>
      </c>
      <c r="HS2" s="44" t="str">
        <f t="shared" si="3"/>
        <v>2025</v>
      </c>
      <c r="HT2" s="44" t="str">
        <f t="shared" si="3"/>
        <v>2025</v>
      </c>
      <c r="HU2" s="44" t="str">
        <f t="shared" si="3"/>
        <v>2025</v>
      </c>
      <c r="HV2" s="44" t="str">
        <f t="shared" si="3"/>
        <v>2025</v>
      </c>
      <c r="HW2" s="44" t="str">
        <f t="shared" si="3"/>
        <v>2025</v>
      </c>
      <c r="HX2" s="44" t="str">
        <f t="shared" si="3"/>
        <v>2025</v>
      </c>
      <c r="HY2" s="44" t="str">
        <f t="shared" si="3"/>
        <v>2025</v>
      </c>
      <c r="HZ2" s="44" t="str">
        <f t="shared" si="3"/>
        <v>2025</v>
      </c>
      <c r="IA2" s="44" t="str">
        <f t="shared" si="3"/>
        <v>2025</v>
      </c>
      <c r="IB2" s="44" t="str">
        <f t="shared" si="3"/>
        <v>2025</v>
      </c>
      <c r="IC2" s="44" t="str">
        <f t="shared" si="3"/>
        <v>2025</v>
      </c>
      <c r="ID2" s="44" t="str">
        <f t="shared" si="3"/>
        <v>2025</v>
      </c>
      <c r="IE2" s="44" t="str">
        <f t="shared" si="3"/>
        <v>2025</v>
      </c>
      <c r="IF2" s="44" t="str">
        <f t="shared" si="3"/>
        <v>2025</v>
      </c>
      <c r="IG2" s="44" t="str">
        <f t="shared" si="3"/>
        <v>2025</v>
      </c>
      <c r="IH2" s="44" t="str">
        <f t="shared" si="3"/>
        <v>2025</v>
      </c>
      <c r="II2" s="44" t="str">
        <f t="shared" si="3"/>
        <v>2025</v>
      </c>
      <c r="IJ2" s="44" t="str">
        <f t="shared" si="3"/>
        <v>2025</v>
      </c>
      <c r="IK2" s="44" t="str">
        <f t="shared" si="3"/>
        <v>2025</v>
      </c>
      <c r="IL2" s="44" t="str">
        <f t="shared" si="3"/>
        <v>2025</v>
      </c>
      <c r="IM2" s="44" t="str">
        <f t="shared" si="3"/>
        <v>2025</v>
      </c>
      <c r="IN2" s="44" t="str">
        <f t="shared" si="3"/>
        <v>2025</v>
      </c>
      <c r="IO2" s="44" t="str">
        <f t="shared" si="3"/>
        <v>2025</v>
      </c>
      <c r="IP2" s="44" t="str">
        <f t="shared" si="3"/>
        <v>2025</v>
      </c>
      <c r="IQ2" s="44" t="str">
        <f t="shared" si="3"/>
        <v>2025</v>
      </c>
      <c r="IR2" s="44" t="str">
        <f t="shared" si="3"/>
        <v>2025</v>
      </c>
      <c r="IS2" s="44" t="str">
        <f t="shared" si="3"/>
        <v>2025</v>
      </c>
      <c r="IT2" s="44" t="str">
        <f t="shared" si="3"/>
        <v>2025</v>
      </c>
      <c r="IU2" s="44" t="str">
        <f t="shared" si="3"/>
        <v>2025</v>
      </c>
      <c r="IV2" s="44" t="str">
        <f t="shared" si="3"/>
        <v>2025</v>
      </c>
      <c r="IW2" s="44" t="str">
        <f t="shared" si="3"/>
        <v>2025</v>
      </c>
      <c r="IX2" s="44" t="str">
        <f t="shared" si="3"/>
        <v>2025</v>
      </c>
      <c r="IY2" s="44" t="str">
        <f t="shared" si="3"/>
        <v>2025</v>
      </c>
      <c r="IZ2" s="44" t="str">
        <f t="shared" si="3"/>
        <v>2025</v>
      </c>
      <c r="JA2" s="44" t="str">
        <f t="shared" ref="JA2:LL2" si="4">TEXT(JA$3,"yyyy")</f>
        <v>2025</v>
      </c>
      <c r="JB2" s="44" t="str">
        <f t="shared" si="4"/>
        <v>2025</v>
      </c>
      <c r="JC2" s="44" t="str">
        <f t="shared" si="4"/>
        <v>2025</v>
      </c>
      <c r="JD2" s="44" t="str">
        <f t="shared" si="4"/>
        <v>2025</v>
      </c>
      <c r="JE2" s="44" t="str">
        <f t="shared" si="4"/>
        <v>2025</v>
      </c>
      <c r="JF2" s="44" t="str">
        <f t="shared" si="4"/>
        <v>2025</v>
      </c>
      <c r="JG2" s="44" t="str">
        <f t="shared" si="4"/>
        <v>2025</v>
      </c>
      <c r="JH2" s="44" t="str">
        <f t="shared" si="4"/>
        <v>2025</v>
      </c>
      <c r="JI2" s="44" t="str">
        <f t="shared" si="4"/>
        <v>2025</v>
      </c>
      <c r="JJ2" s="44" t="str">
        <f t="shared" si="4"/>
        <v>2025</v>
      </c>
      <c r="JK2" s="44" t="str">
        <f t="shared" si="4"/>
        <v>2025</v>
      </c>
      <c r="JL2" s="44" t="str">
        <f t="shared" si="4"/>
        <v>2025</v>
      </c>
      <c r="JM2" s="44" t="str">
        <f t="shared" si="4"/>
        <v>2025</v>
      </c>
      <c r="JN2" s="44" t="str">
        <f t="shared" si="4"/>
        <v>2025</v>
      </c>
      <c r="JO2" s="44" t="str">
        <f t="shared" si="4"/>
        <v>2025</v>
      </c>
      <c r="JP2" s="44" t="str">
        <f t="shared" si="4"/>
        <v>2025</v>
      </c>
      <c r="JQ2" s="44" t="str">
        <f t="shared" si="4"/>
        <v>2025</v>
      </c>
      <c r="JR2" s="44" t="str">
        <f t="shared" si="4"/>
        <v>2025</v>
      </c>
      <c r="JS2" s="44" t="str">
        <f t="shared" si="4"/>
        <v>2025</v>
      </c>
      <c r="JT2" s="44" t="str">
        <f t="shared" si="4"/>
        <v>2025</v>
      </c>
      <c r="JU2" s="44" t="str">
        <f t="shared" si="4"/>
        <v>2025</v>
      </c>
      <c r="JV2" s="44" t="str">
        <f t="shared" si="4"/>
        <v>2025</v>
      </c>
      <c r="JW2" s="44" t="str">
        <f t="shared" si="4"/>
        <v>2025</v>
      </c>
      <c r="JX2" s="44" t="str">
        <f t="shared" si="4"/>
        <v>2025</v>
      </c>
      <c r="JY2" s="44" t="str">
        <f t="shared" si="4"/>
        <v>2025</v>
      </c>
      <c r="JZ2" s="44" t="str">
        <f t="shared" si="4"/>
        <v>2025</v>
      </c>
      <c r="KA2" s="44" t="str">
        <f t="shared" si="4"/>
        <v>2025</v>
      </c>
      <c r="KB2" s="44" t="str">
        <f t="shared" si="4"/>
        <v>2025</v>
      </c>
      <c r="KC2" s="44" t="str">
        <f t="shared" si="4"/>
        <v>2025</v>
      </c>
      <c r="KD2" s="44" t="str">
        <f t="shared" si="4"/>
        <v>2025</v>
      </c>
      <c r="KE2" s="44" t="str">
        <f t="shared" si="4"/>
        <v>2025</v>
      </c>
      <c r="KF2" s="44" t="str">
        <f t="shared" si="4"/>
        <v>2025</v>
      </c>
      <c r="KG2" s="44" t="str">
        <f t="shared" si="4"/>
        <v>2025</v>
      </c>
      <c r="KH2" s="44" t="str">
        <f t="shared" si="4"/>
        <v>2025</v>
      </c>
      <c r="KI2" s="44" t="str">
        <f t="shared" si="4"/>
        <v>2025</v>
      </c>
      <c r="KJ2" s="44" t="str">
        <f t="shared" si="4"/>
        <v>2025</v>
      </c>
      <c r="KK2" s="44" t="str">
        <f t="shared" si="4"/>
        <v>2025</v>
      </c>
      <c r="KL2" s="44" t="str">
        <f t="shared" si="4"/>
        <v>2025</v>
      </c>
      <c r="KM2" s="44" t="str">
        <f t="shared" si="4"/>
        <v>2025</v>
      </c>
      <c r="KN2" s="44" t="str">
        <f t="shared" si="4"/>
        <v>2025</v>
      </c>
      <c r="KO2" s="44" t="str">
        <f t="shared" si="4"/>
        <v>2025</v>
      </c>
      <c r="KP2" s="44" t="str">
        <f t="shared" si="4"/>
        <v>2025</v>
      </c>
      <c r="KQ2" s="44" t="str">
        <f t="shared" si="4"/>
        <v>2025</v>
      </c>
      <c r="KR2" s="44" t="str">
        <f t="shared" si="4"/>
        <v>2025</v>
      </c>
      <c r="KS2" s="44" t="str">
        <f t="shared" si="4"/>
        <v>2025</v>
      </c>
      <c r="KT2" s="44" t="str">
        <f t="shared" si="4"/>
        <v>2025</v>
      </c>
      <c r="KU2" s="44" t="str">
        <f t="shared" si="4"/>
        <v>2025</v>
      </c>
      <c r="KV2" s="44" t="str">
        <f t="shared" si="4"/>
        <v>2025</v>
      </c>
      <c r="KW2" s="44" t="str">
        <f t="shared" si="4"/>
        <v>2025</v>
      </c>
      <c r="KX2" s="44" t="str">
        <f t="shared" si="4"/>
        <v>2025</v>
      </c>
      <c r="KY2" s="44" t="str">
        <f t="shared" si="4"/>
        <v>2025</v>
      </c>
      <c r="KZ2" s="44" t="str">
        <f t="shared" si="4"/>
        <v>2025</v>
      </c>
      <c r="LA2" s="44" t="str">
        <f t="shared" si="4"/>
        <v>2025</v>
      </c>
      <c r="LB2" s="44" t="str">
        <f t="shared" si="4"/>
        <v>2025</v>
      </c>
      <c r="LC2" s="44" t="str">
        <f t="shared" si="4"/>
        <v>2025</v>
      </c>
      <c r="LD2" s="44" t="str">
        <f t="shared" si="4"/>
        <v>2025</v>
      </c>
      <c r="LE2" s="44" t="str">
        <f t="shared" si="4"/>
        <v>2025</v>
      </c>
      <c r="LF2" s="44" t="str">
        <f t="shared" si="4"/>
        <v>2025</v>
      </c>
      <c r="LG2" s="44" t="str">
        <f t="shared" si="4"/>
        <v>2025</v>
      </c>
      <c r="LH2" s="44" t="str">
        <f t="shared" si="4"/>
        <v>2025</v>
      </c>
      <c r="LI2" s="44" t="str">
        <f t="shared" si="4"/>
        <v>2025</v>
      </c>
      <c r="LJ2" s="44" t="str">
        <f t="shared" si="4"/>
        <v>2025</v>
      </c>
      <c r="LK2" s="44" t="str">
        <f t="shared" si="4"/>
        <v>2025</v>
      </c>
      <c r="LL2" s="44" t="str">
        <f t="shared" si="4"/>
        <v>2025</v>
      </c>
      <c r="LM2" s="44" t="str">
        <f t="shared" ref="LM2:NX2" si="5">TEXT(LM$3,"yyyy")</f>
        <v>2025</v>
      </c>
      <c r="LN2" s="44" t="str">
        <f t="shared" si="5"/>
        <v>2025</v>
      </c>
      <c r="LO2" s="44" t="str">
        <f t="shared" si="5"/>
        <v>2025</v>
      </c>
      <c r="LP2" s="44" t="str">
        <f t="shared" si="5"/>
        <v>2025</v>
      </c>
      <c r="LQ2" s="44" t="str">
        <f t="shared" si="5"/>
        <v>2025</v>
      </c>
      <c r="LR2" s="44" t="str">
        <f t="shared" si="5"/>
        <v>2025</v>
      </c>
      <c r="LS2" s="44" t="str">
        <f t="shared" si="5"/>
        <v>2025</v>
      </c>
      <c r="LT2" s="44" t="str">
        <f t="shared" si="5"/>
        <v>2025</v>
      </c>
      <c r="LU2" s="44" t="str">
        <f t="shared" si="5"/>
        <v>2025</v>
      </c>
      <c r="LV2" s="44" t="str">
        <f t="shared" si="5"/>
        <v>2025</v>
      </c>
      <c r="LW2" s="44" t="str">
        <f t="shared" si="5"/>
        <v>2025</v>
      </c>
      <c r="LX2" s="44" t="str">
        <f t="shared" si="5"/>
        <v>2025</v>
      </c>
      <c r="LY2" s="44" t="str">
        <f t="shared" si="5"/>
        <v>2025</v>
      </c>
      <c r="LZ2" s="44" t="str">
        <f t="shared" si="5"/>
        <v>2025</v>
      </c>
      <c r="MA2" s="44" t="str">
        <f t="shared" si="5"/>
        <v>2025</v>
      </c>
      <c r="MB2" s="44" t="str">
        <f t="shared" si="5"/>
        <v>2025</v>
      </c>
      <c r="MC2" s="44" t="str">
        <f t="shared" si="5"/>
        <v>2025</v>
      </c>
      <c r="MD2" s="44" t="str">
        <f t="shared" si="5"/>
        <v>2025</v>
      </c>
      <c r="ME2" s="44" t="str">
        <f t="shared" si="5"/>
        <v>2025</v>
      </c>
      <c r="MF2" s="44" t="str">
        <f t="shared" si="5"/>
        <v>2025</v>
      </c>
      <c r="MG2" s="44" t="str">
        <f t="shared" si="5"/>
        <v>2025</v>
      </c>
      <c r="MH2" s="44" t="str">
        <f t="shared" si="5"/>
        <v>2025</v>
      </c>
      <c r="MI2" s="44" t="str">
        <f t="shared" si="5"/>
        <v>2025</v>
      </c>
      <c r="MJ2" s="44" t="str">
        <f t="shared" si="5"/>
        <v>2025</v>
      </c>
      <c r="MK2" s="44" t="str">
        <f t="shared" si="5"/>
        <v>2025</v>
      </c>
      <c r="ML2" s="44" t="str">
        <f t="shared" si="5"/>
        <v>2025</v>
      </c>
      <c r="MM2" s="44" t="str">
        <f t="shared" si="5"/>
        <v>2025</v>
      </c>
      <c r="MN2" s="44" t="str">
        <f t="shared" si="5"/>
        <v>2025</v>
      </c>
      <c r="MO2" s="44" t="str">
        <f t="shared" si="5"/>
        <v>2025</v>
      </c>
      <c r="MP2" s="44" t="str">
        <f t="shared" si="5"/>
        <v>2025</v>
      </c>
      <c r="MQ2" s="44" t="str">
        <f t="shared" si="5"/>
        <v>2025</v>
      </c>
      <c r="MR2" s="44" t="str">
        <f t="shared" si="5"/>
        <v>2025</v>
      </c>
      <c r="MS2" s="44" t="str">
        <f t="shared" si="5"/>
        <v>2025</v>
      </c>
      <c r="MT2" s="44" t="str">
        <f t="shared" si="5"/>
        <v>2025</v>
      </c>
      <c r="MU2" s="44" t="str">
        <f t="shared" si="5"/>
        <v>2025</v>
      </c>
      <c r="MV2" s="44" t="str">
        <f t="shared" si="5"/>
        <v>2025</v>
      </c>
      <c r="MW2" s="44" t="str">
        <f t="shared" si="5"/>
        <v>2025</v>
      </c>
      <c r="MX2" s="44" t="str">
        <f t="shared" si="5"/>
        <v>2025</v>
      </c>
      <c r="MY2" s="44" t="str">
        <f t="shared" si="5"/>
        <v>2025</v>
      </c>
      <c r="MZ2" s="44" t="str">
        <f t="shared" si="5"/>
        <v>2025</v>
      </c>
      <c r="NA2" s="44" t="str">
        <f t="shared" si="5"/>
        <v>2025</v>
      </c>
      <c r="NB2" s="44" t="str">
        <f t="shared" si="5"/>
        <v>2025</v>
      </c>
      <c r="NC2" s="44" t="str">
        <f t="shared" si="5"/>
        <v>2025</v>
      </c>
      <c r="ND2" s="44" t="str">
        <f t="shared" si="5"/>
        <v>2025</v>
      </c>
      <c r="NE2" s="44" t="str">
        <f t="shared" si="5"/>
        <v>2026</v>
      </c>
      <c r="NF2" s="44" t="str">
        <f t="shared" si="5"/>
        <v>2026</v>
      </c>
      <c r="NG2" s="44" t="str">
        <f t="shared" si="5"/>
        <v>2026</v>
      </c>
      <c r="NH2" s="44" t="str">
        <f t="shared" si="5"/>
        <v>2026</v>
      </c>
      <c r="NI2" s="44" t="str">
        <f t="shared" si="5"/>
        <v>2026</v>
      </c>
      <c r="NJ2" s="44" t="str">
        <f t="shared" si="5"/>
        <v>2026</v>
      </c>
      <c r="NK2" s="44" t="str">
        <f t="shared" si="5"/>
        <v>2026</v>
      </c>
      <c r="NL2" s="44" t="str">
        <f t="shared" si="5"/>
        <v>2026</v>
      </c>
      <c r="NM2" s="44" t="str">
        <f t="shared" si="5"/>
        <v>2026</v>
      </c>
      <c r="NN2" s="44" t="str">
        <f t="shared" si="5"/>
        <v>2026</v>
      </c>
      <c r="NO2" s="44" t="str">
        <f t="shared" si="5"/>
        <v>2026</v>
      </c>
      <c r="NP2" s="44" t="str">
        <f t="shared" si="5"/>
        <v>2026</v>
      </c>
      <c r="NQ2" s="44" t="str">
        <f t="shared" si="5"/>
        <v>2026</v>
      </c>
      <c r="NR2" s="44" t="str">
        <f t="shared" si="5"/>
        <v>2026</v>
      </c>
      <c r="NS2" s="44" t="str">
        <f t="shared" si="5"/>
        <v>2026</v>
      </c>
      <c r="NT2" s="44" t="str">
        <f t="shared" si="5"/>
        <v>2026</v>
      </c>
      <c r="NU2" s="44" t="str">
        <f t="shared" si="5"/>
        <v>2026</v>
      </c>
      <c r="NV2" s="44" t="str">
        <f t="shared" si="5"/>
        <v>2026</v>
      </c>
      <c r="NW2" s="44" t="str">
        <f t="shared" si="5"/>
        <v>2026</v>
      </c>
      <c r="NX2" s="44" t="str">
        <f t="shared" si="5"/>
        <v>2026</v>
      </c>
      <c r="NY2" s="44" t="str">
        <f t="shared" ref="NY2:QJ2" si="6">TEXT(NY$3,"yyyy")</f>
        <v>2026</v>
      </c>
      <c r="NZ2" s="44" t="str">
        <f t="shared" si="6"/>
        <v>2026</v>
      </c>
      <c r="OA2" s="44" t="str">
        <f t="shared" si="6"/>
        <v>2026</v>
      </c>
      <c r="OB2" s="44" t="str">
        <f t="shared" si="6"/>
        <v>2026</v>
      </c>
      <c r="OC2" s="44" t="str">
        <f t="shared" si="6"/>
        <v>2026</v>
      </c>
      <c r="OD2" s="44" t="str">
        <f t="shared" si="6"/>
        <v>2026</v>
      </c>
      <c r="OE2" s="44" t="str">
        <f t="shared" si="6"/>
        <v>2026</v>
      </c>
      <c r="OF2" s="44" t="str">
        <f t="shared" si="6"/>
        <v>2026</v>
      </c>
      <c r="OG2" s="44" t="str">
        <f t="shared" si="6"/>
        <v>2026</v>
      </c>
      <c r="OH2" s="44" t="str">
        <f t="shared" si="6"/>
        <v>2026</v>
      </c>
      <c r="OI2" s="44" t="str">
        <f t="shared" si="6"/>
        <v>2026</v>
      </c>
      <c r="OJ2" s="44" t="str">
        <f t="shared" si="6"/>
        <v>2026</v>
      </c>
      <c r="OK2" s="44" t="str">
        <f t="shared" si="6"/>
        <v>2026</v>
      </c>
      <c r="OL2" s="44" t="str">
        <f t="shared" si="6"/>
        <v>2026</v>
      </c>
      <c r="OM2" s="44" t="str">
        <f t="shared" si="6"/>
        <v>2026</v>
      </c>
      <c r="ON2" s="44" t="str">
        <f t="shared" si="6"/>
        <v>2026</v>
      </c>
      <c r="OO2" s="44" t="str">
        <f t="shared" si="6"/>
        <v>2026</v>
      </c>
      <c r="OP2" s="44" t="str">
        <f t="shared" si="6"/>
        <v>2026</v>
      </c>
      <c r="OQ2" s="44" t="str">
        <f t="shared" si="6"/>
        <v>2026</v>
      </c>
      <c r="OR2" s="44" t="str">
        <f t="shared" si="6"/>
        <v>2026</v>
      </c>
      <c r="OS2" s="44" t="str">
        <f t="shared" si="6"/>
        <v>2026</v>
      </c>
      <c r="OT2" s="44" t="str">
        <f t="shared" si="6"/>
        <v>2026</v>
      </c>
      <c r="OU2" s="44" t="str">
        <f t="shared" si="6"/>
        <v>2026</v>
      </c>
      <c r="OV2" s="44" t="str">
        <f t="shared" si="6"/>
        <v>2026</v>
      </c>
      <c r="OW2" s="44" t="str">
        <f t="shared" si="6"/>
        <v>2026</v>
      </c>
      <c r="OX2" s="44" t="str">
        <f t="shared" si="6"/>
        <v>2026</v>
      </c>
      <c r="OY2" s="44" t="str">
        <f t="shared" si="6"/>
        <v>2026</v>
      </c>
      <c r="OZ2" s="44" t="str">
        <f t="shared" si="6"/>
        <v>2026</v>
      </c>
      <c r="PA2" s="44" t="str">
        <f t="shared" si="6"/>
        <v>2026</v>
      </c>
      <c r="PB2" s="44" t="str">
        <f t="shared" si="6"/>
        <v>2026</v>
      </c>
      <c r="PC2" s="44" t="str">
        <f t="shared" si="6"/>
        <v>2026</v>
      </c>
      <c r="PD2" s="44" t="str">
        <f t="shared" si="6"/>
        <v>2026</v>
      </c>
      <c r="PE2" s="44" t="str">
        <f t="shared" si="6"/>
        <v>2026</v>
      </c>
      <c r="PF2" s="44" t="str">
        <f t="shared" si="6"/>
        <v>2026</v>
      </c>
      <c r="PG2" s="44" t="str">
        <f t="shared" si="6"/>
        <v>2026</v>
      </c>
      <c r="PH2" s="44" t="str">
        <f t="shared" si="6"/>
        <v>2026</v>
      </c>
      <c r="PI2" s="44" t="str">
        <f t="shared" si="6"/>
        <v>2026</v>
      </c>
      <c r="PJ2" s="44" t="str">
        <f t="shared" si="6"/>
        <v>2026</v>
      </c>
      <c r="PK2" s="44" t="str">
        <f t="shared" si="6"/>
        <v>2026</v>
      </c>
      <c r="PL2" s="44" t="str">
        <f t="shared" si="6"/>
        <v>2026</v>
      </c>
      <c r="PM2" s="44" t="str">
        <f t="shared" si="6"/>
        <v>2026</v>
      </c>
      <c r="PN2" s="44" t="str">
        <f t="shared" si="6"/>
        <v>2026</v>
      </c>
      <c r="PO2" s="44" t="str">
        <f t="shared" si="6"/>
        <v>2026</v>
      </c>
      <c r="PP2" s="44" t="str">
        <f t="shared" si="6"/>
        <v>2026</v>
      </c>
      <c r="PQ2" s="44" t="str">
        <f t="shared" si="6"/>
        <v>2026</v>
      </c>
      <c r="PR2" s="44" t="str">
        <f t="shared" si="6"/>
        <v>2026</v>
      </c>
      <c r="PS2" s="44" t="str">
        <f t="shared" si="6"/>
        <v>2026</v>
      </c>
      <c r="PT2" s="44" t="str">
        <f t="shared" si="6"/>
        <v>2026</v>
      </c>
      <c r="PU2" s="44" t="str">
        <f t="shared" si="6"/>
        <v>2026</v>
      </c>
      <c r="PV2" s="44" t="str">
        <f t="shared" si="6"/>
        <v>2026</v>
      </c>
      <c r="PW2" s="44" t="str">
        <f t="shared" si="6"/>
        <v>2026</v>
      </c>
      <c r="PX2" s="44" t="str">
        <f t="shared" si="6"/>
        <v>2026</v>
      </c>
      <c r="PY2" s="44" t="str">
        <f t="shared" si="6"/>
        <v>2026</v>
      </c>
      <c r="PZ2" s="44" t="str">
        <f t="shared" si="6"/>
        <v>2026</v>
      </c>
      <c r="QA2" s="44" t="str">
        <f t="shared" si="6"/>
        <v>2026</v>
      </c>
      <c r="QB2" s="44" t="str">
        <f t="shared" si="6"/>
        <v>2026</v>
      </c>
      <c r="QC2" s="44" t="str">
        <f t="shared" si="6"/>
        <v>2026</v>
      </c>
      <c r="QD2" s="44" t="str">
        <f t="shared" si="6"/>
        <v>2026</v>
      </c>
      <c r="QE2" s="44" t="str">
        <f t="shared" si="6"/>
        <v>2026</v>
      </c>
      <c r="QF2" s="44" t="str">
        <f t="shared" si="6"/>
        <v>2026</v>
      </c>
      <c r="QG2" s="44" t="str">
        <f t="shared" si="6"/>
        <v>2026</v>
      </c>
      <c r="QH2" s="44" t="str">
        <f t="shared" si="6"/>
        <v>2026</v>
      </c>
      <c r="QI2" s="44" t="str">
        <f t="shared" si="6"/>
        <v>2026</v>
      </c>
      <c r="QJ2" s="44" t="str">
        <f t="shared" si="6"/>
        <v>2026</v>
      </c>
      <c r="QK2" s="44" t="str">
        <f t="shared" ref="QK2:SV2" si="7">TEXT(QK$3,"yyyy")</f>
        <v>2026</v>
      </c>
      <c r="QL2" s="44" t="str">
        <f t="shared" si="7"/>
        <v>2026</v>
      </c>
      <c r="QM2" s="44" t="str">
        <f t="shared" si="7"/>
        <v>2026</v>
      </c>
      <c r="QN2" s="44" t="str">
        <f t="shared" si="7"/>
        <v>2026</v>
      </c>
      <c r="QO2" s="44" t="str">
        <f t="shared" si="7"/>
        <v>2026</v>
      </c>
      <c r="QP2" s="44" t="str">
        <f t="shared" si="7"/>
        <v>2026</v>
      </c>
      <c r="QQ2" s="44" t="str">
        <f t="shared" si="7"/>
        <v>2026</v>
      </c>
      <c r="QR2" s="44" t="str">
        <f t="shared" si="7"/>
        <v>2026</v>
      </c>
      <c r="QS2" s="44" t="str">
        <f t="shared" si="7"/>
        <v>2026</v>
      </c>
      <c r="QT2" s="44" t="str">
        <f t="shared" si="7"/>
        <v>2026</v>
      </c>
      <c r="QU2" s="44" t="str">
        <f t="shared" si="7"/>
        <v>2026</v>
      </c>
      <c r="QV2" s="44" t="str">
        <f t="shared" si="7"/>
        <v>2026</v>
      </c>
      <c r="QW2" s="44" t="str">
        <f t="shared" si="7"/>
        <v>2026</v>
      </c>
      <c r="QX2" s="44" t="str">
        <f t="shared" si="7"/>
        <v>2026</v>
      </c>
      <c r="QY2" s="44" t="str">
        <f t="shared" si="7"/>
        <v>2026</v>
      </c>
      <c r="QZ2" s="44" t="str">
        <f t="shared" si="7"/>
        <v>2026</v>
      </c>
      <c r="RA2" s="44" t="str">
        <f t="shared" si="7"/>
        <v>2026</v>
      </c>
      <c r="RB2" s="44" t="str">
        <f t="shared" si="7"/>
        <v>2026</v>
      </c>
      <c r="RC2" s="44" t="str">
        <f t="shared" si="7"/>
        <v>2026</v>
      </c>
      <c r="RD2" s="44" t="str">
        <f t="shared" si="7"/>
        <v>2026</v>
      </c>
      <c r="RE2" s="44" t="str">
        <f t="shared" si="7"/>
        <v>2026</v>
      </c>
      <c r="RF2" s="44" t="str">
        <f t="shared" si="7"/>
        <v>2026</v>
      </c>
      <c r="RG2" s="44" t="str">
        <f t="shared" si="7"/>
        <v>2026</v>
      </c>
      <c r="RH2" s="44" t="str">
        <f t="shared" si="7"/>
        <v>2026</v>
      </c>
      <c r="RI2" s="44" t="str">
        <f t="shared" si="7"/>
        <v>2026</v>
      </c>
      <c r="RJ2" s="44" t="str">
        <f t="shared" si="7"/>
        <v>2026</v>
      </c>
      <c r="RK2" s="44" t="str">
        <f t="shared" si="7"/>
        <v>2026</v>
      </c>
      <c r="RL2" s="44" t="str">
        <f t="shared" si="7"/>
        <v>2026</v>
      </c>
      <c r="RM2" s="44" t="str">
        <f t="shared" si="7"/>
        <v>2026</v>
      </c>
      <c r="RN2" s="44" t="str">
        <f t="shared" si="7"/>
        <v>2026</v>
      </c>
      <c r="RO2" s="44" t="str">
        <f t="shared" si="7"/>
        <v>2026</v>
      </c>
      <c r="RP2" s="44" t="str">
        <f t="shared" si="7"/>
        <v>2026</v>
      </c>
      <c r="RQ2" s="44" t="str">
        <f t="shared" si="7"/>
        <v>2026</v>
      </c>
      <c r="RR2" s="44" t="str">
        <f t="shared" si="7"/>
        <v>2026</v>
      </c>
      <c r="RS2" s="44" t="str">
        <f t="shared" si="7"/>
        <v>2026</v>
      </c>
      <c r="RT2" s="44" t="str">
        <f t="shared" si="7"/>
        <v>2026</v>
      </c>
      <c r="RU2" s="44" t="str">
        <f t="shared" si="7"/>
        <v>2026</v>
      </c>
      <c r="RV2" s="44" t="str">
        <f t="shared" si="7"/>
        <v>2026</v>
      </c>
      <c r="RW2" s="44" t="str">
        <f t="shared" si="7"/>
        <v>2026</v>
      </c>
      <c r="RX2" s="44" t="str">
        <f t="shared" si="7"/>
        <v>2026</v>
      </c>
      <c r="RY2" s="44" t="str">
        <f t="shared" si="7"/>
        <v>2026</v>
      </c>
      <c r="RZ2" s="44" t="str">
        <f t="shared" si="7"/>
        <v>2026</v>
      </c>
      <c r="SA2" s="44" t="str">
        <f t="shared" si="7"/>
        <v>2026</v>
      </c>
      <c r="SB2" s="44" t="str">
        <f t="shared" si="7"/>
        <v>2026</v>
      </c>
      <c r="SC2" s="44" t="str">
        <f t="shared" si="7"/>
        <v>2026</v>
      </c>
      <c r="SD2" s="44" t="str">
        <f t="shared" si="7"/>
        <v>2026</v>
      </c>
      <c r="SE2" s="44" t="str">
        <f t="shared" si="7"/>
        <v>2026</v>
      </c>
      <c r="SF2" s="44" t="str">
        <f t="shared" si="7"/>
        <v>2026</v>
      </c>
      <c r="SG2" s="44" t="str">
        <f t="shared" si="7"/>
        <v>2026</v>
      </c>
      <c r="SH2" s="44" t="str">
        <f t="shared" si="7"/>
        <v>2026</v>
      </c>
      <c r="SI2" s="44" t="str">
        <f t="shared" si="7"/>
        <v>2026</v>
      </c>
      <c r="SJ2" s="44" t="str">
        <f t="shared" si="7"/>
        <v>2026</v>
      </c>
      <c r="SK2" s="44" t="str">
        <f t="shared" si="7"/>
        <v>2026</v>
      </c>
      <c r="SL2" s="44" t="str">
        <f t="shared" si="7"/>
        <v>2026</v>
      </c>
      <c r="SM2" s="44" t="str">
        <f t="shared" si="7"/>
        <v>2026</v>
      </c>
      <c r="SN2" s="44" t="str">
        <f t="shared" si="7"/>
        <v>2026</v>
      </c>
      <c r="SO2" s="44" t="str">
        <f t="shared" si="7"/>
        <v>2026</v>
      </c>
      <c r="SP2" s="44" t="str">
        <f t="shared" si="7"/>
        <v>2026</v>
      </c>
      <c r="SQ2" s="44" t="str">
        <f t="shared" si="7"/>
        <v>2026</v>
      </c>
      <c r="SR2" s="44" t="str">
        <f t="shared" si="7"/>
        <v>2026</v>
      </c>
      <c r="SS2" s="44" t="str">
        <f t="shared" si="7"/>
        <v>2026</v>
      </c>
      <c r="ST2" s="44" t="str">
        <f t="shared" si="7"/>
        <v>2026</v>
      </c>
      <c r="SU2" s="44" t="str">
        <f t="shared" si="7"/>
        <v>2026</v>
      </c>
      <c r="SV2" s="44" t="str">
        <f t="shared" si="7"/>
        <v>2026</v>
      </c>
      <c r="SW2" s="44" t="str">
        <f t="shared" ref="SW2:VH2" si="8">TEXT(SW$3,"yyyy")</f>
        <v>2026</v>
      </c>
      <c r="SX2" s="44" t="str">
        <f t="shared" si="8"/>
        <v>2026</v>
      </c>
      <c r="SY2" s="44" t="str">
        <f t="shared" si="8"/>
        <v>2026</v>
      </c>
      <c r="SZ2" s="44" t="str">
        <f t="shared" si="8"/>
        <v>2026</v>
      </c>
      <c r="TA2" s="44" t="str">
        <f t="shared" si="8"/>
        <v>2026</v>
      </c>
      <c r="TB2" s="44" t="str">
        <f t="shared" si="8"/>
        <v>2026</v>
      </c>
      <c r="TC2" s="44" t="str">
        <f t="shared" si="8"/>
        <v>2026</v>
      </c>
      <c r="TD2" s="44" t="str">
        <f t="shared" si="8"/>
        <v>2026</v>
      </c>
      <c r="TE2" s="44" t="str">
        <f t="shared" si="8"/>
        <v>2026</v>
      </c>
      <c r="TF2" s="44" t="str">
        <f t="shared" si="8"/>
        <v>2026</v>
      </c>
      <c r="TG2" s="44" t="str">
        <f t="shared" si="8"/>
        <v>2026</v>
      </c>
      <c r="TH2" s="44" t="str">
        <f t="shared" si="8"/>
        <v>2026</v>
      </c>
      <c r="TI2" s="44" t="str">
        <f t="shared" si="8"/>
        <v>2026</v>
      </c>
      <c r="TJ2" s="44" t="str">
        <f t="shared" si="8"/>
        <v>2026</v>
      </c>
      <c r="TK2" s="44" t="str">
        <f t="shared" si="8"/>
        <v>2026</v>
      </c>
      <c r="TL2" s="44" t="str">
        <f t="shared" si="8"/>
        <v>2026</v>
      </c>
      <c r="TM2" s="44" t="str">
        <f t="shared" si="8"/>
        <v>2026</v>
      </c>
      <c r="TN2" s="44" t="str">
        <f t="shared" si="8"/>
        <v>2026</v>
      </c>
      <c r="TO2" s="44" t="str">
        <f t="shared" si="8"/>
        <v>2026</v>
      </c>
      <c r="TP2" s="44" t="str">
        <f t="shared" si="8"/>
        <v>2026</v>
      </c>
      <c r="TQ2" s="44" t="str">
        <f t="shared" si="8"/>
        <v>2026</v>
      </c>
      <c r="TR2" s="44" t="str">
        <f t="shared" si="8"/>
        <v>2026</v>
      </c>
      <c r="TS2" s="44" t="str">
        <f t="shared" si="8"/>
        <v>2026</v>
      </c>
      <c r="TT2" s="44" t="str">
        <f t="shared" si="8"/>
        <v>2026</v>
      </c>
      <c r="TU2" s="44" t="str">
        <f t="shared" si="8"/>
        <v>2026</v>
      </c>
      <c r="TV2" s="44" t="str">
        <f t="shared" si="8"/>
        <v>2026</v>
      </c>
      <c r="TW2" s="44" t="str">
        <f t="shared" si="8"/>
        <v>2026</v>
      </c>
      <c r="TX2" s="44" t="str">
        <f t="shared" si="8"/>
        <v>2026</v>
      </c>
      <c r="TY2" s="44" t="str">
        <f t="shared" si="8"/>
        <v>2026</v>
      </c>
      <c r="TZ2" s="44" t="str">
        <f t="shared" si="8"/>
        <v>2026</v>
      </c>
      <c r="UA2" s="44" t="str">
        <f t="shared" si="8"/>
        <v>2026</v>
      </c>
      <c r="UB2" s="44" t="str">
        <f t="shared" si="8"/>
        <v>2026</v>
      </c>
      <c r="UC2" s="44" t="str">
        <f t="shared" si="8"/>
        <v>2026</v>
      </c>
      <c r="UD2" s="44" t="str">
        <f t="shared" si="8"/>
        <v>2026</v>
      </c>
      <c r="UE2" s="44" t="str">
        <f t="shared" si="8"/>
        <v>2026</v>
      </c>
      <c r="UF2" s="44" t="str">
        <f t="shared" si="8"/>
        <v>2026</v>
      </c>
      <c r="UG2" s="44" t="str">
        <f t="shared" si="8"/>
        <v>2026</v>
      </c>
      <c r="UH2" s="44" t="str">
        <f t="shared" si="8"/>
        <v>2026</v>
      </c>
      <c r="UI2" s="44" t="str">
        <f t="shared" si="8"/>
        <v>2026</v>
      </c>
      <c r="UJ2" s="44" t="str">
        <f t="shared" si="8"/>
        <v>2026</v>
      </c>
      <c r="UK2" s="44" t="str">
        <f t="shared" si="8"/>
        <v>2026</v>
      </c>
      <c r="UL2" s="44" t="str">
        <f t="shared" si="8"/>
        <v>2026</v>
      </c>
      <c r="UM2" s="44" t="str">
        <f t="shared" si="8"/>
        <v>2026</v>
      </c>
      <c r="UN2" s="44" t="str">
        <f t="shared" si="8"/>
        <v>2026</v>
      </c>
      <c r="UO2" s="44" t="str">
        <f t="shared" si="8"/>
        <v>2026</v>
      </c>
      <c r="UP2" s="44" t="str">
        <f t="shared" si="8"/>
        <v>2026</v>
      </c>
      <c r="UQ2" s="44" t="str">
        <f t="shared" si="8"/>
        <v>2026</v>
      </c>
      <c r="UR2" s="44" t="str">
        <f t="shared" si="8"/>
        <v>2026</v>
      </c>
      <c r="US2" s="44" t="str">
        <f t="shared" si="8"/>
        <v>2026</v>
      </c>
      <c r="UT2" s="44" t="str">
        <f t="shared" si="8"/>
        <v>2026</v>
      </c>
      <c r="UU2" s="44" t="str">
        <f t="shared" si="8"/>
        <v>2026</v>
      </c>
      <c r="UV2" s="44" t="str">
        <f t="shared" si="8"/>
        <v>2026</v>
      </c>
      <c r="UW2" s="44" t="str">
        <f t="shared" si="8"/>
        <v>2026</v>
      </c>
      <c r="UX2" s="44" t="str">
        <f t="shared" si="8"/>
        <v>2026</v>
      </c>
      <c r="UY2" s="44" t="str">
        <f t="shared" si="8"/>
        <v>2026</v>
      </c>
      <c r="UZ2" s="44" t="str">
        <f t="shared" si="8"/>
        <v>2026</v>
      </c>
      <c r="VA2" s="44" t="str">
        <f t="shared" si="8"/>
        <v>2026</v>
      </c>
      <c r="VB2" s="44" t="str">
        <f t="shared" si="8"/>
        <v>2026</v>
      </c>
      <c r="VC2" s="44" t="str">
        <f t="shared" si="8"/>
        <v>2026</v>
      </c>
      <c r="VD2" s="44" t="str">
        <f t="shared" si="8"/>
        <v>2026</v>
      </c>
      <c r="VE2" s="44" t="str">
        <f t="shared" si="8"/>
        <v>2026</v>
      </c>
      <c r="VF2" s="44" t="str">
        <f t="shared" si="8"/>
        <v>2026</v>
      </c>
      <c r="VG2" s="44" t="str">
        <f t="shared" si="8"/>
        <v>2026</v>
      </c>
      <c r="VH2" s="44" t="str">
        <f t="shared" si="8"/>
        <v>2026</v>
      </c>
      <c r="VI2" s="44" t="str">
        <f t="shared" ref="VI2:XT2" si="9">TEXT(VI$3,"yyyy")</f>
        <v>2026</v>
      </c>
      <c r="VJ2" s="44" t="str">
        <f t="shared" si="9"/>
        <v>2026</v>
      </c>
      <c r="VK2" s="44" t="str">
        <f t="shared" si="9"/>
        <v>2026</v>
      </c>
      <c r="VL2" s="44" t="str">
        <f t="shared" si="9"/>
        <v>2026</v>
      </c>
      <c r="VM2" s="44" t="str">
        <f t="shared" si="9"/>
        <v>2026</v>
      </c>
      <c r="VN2" s="44" t="str">
        <f t="shared" si="9"/>
        <v>2026</v>
      </c>
      <c r="VO2" s="44" t="str">
        <f t="shared" si="9"/>
        <v>2026</v>
      </c>
      <c r="VP2" s="44" t="str">
        <f t="shared" si="9"/>
        <v>2026</v>
      </c>
      <c r="VQ2" s="44" t="str">
        <f t="shared" si="9"/>
        <v>2026</v>
      </c>
      <c r="VR2" s="44" t="str">
        <f t="shared" si="9"/>
        <v>2026</v>
      </c>
      <c r="VS2" s="44" t="str">
        <f t="shared" si="9"/>
        <v>2026</v>
      </c>
      <c r="VT2" s="44" t="str">
        <f t="shared" si="9"/>
        <v>2026</v>
      </c>
      <c r="VU2" s="44" t="str">
        <f t="shared" si="9"/>
        <v>2026</v>
      </c>
      <c r="VV2" s="44" t="str">
        <f t="shared" si="9"/>
        <v>2026</v>
      </c>
      <c r="VW2" s="44" t="str">
        <f t="shared" si="9"/>
        <v>2026</v>
      </c>
      <c r="VX2" s="44" t="str">
        <f t="shared" si="9"/>
        <v>2026</v>
      </c>
      <c r="VY2" s="44" t="str">
        <f t="shared" si="9"/>
        <v>2026</v>
      </c>
      <c r="VZ2" s="44" t="str">
        <f t="shared" si="9"/>
        <v>2026</v>
      </c>
      <c r="WA2" s="44" t="str">
        <f t="shared" si="9"/>
        <v>2026</v>
      </c>
      <c r="WB2" s="44" t="str">
        <f t="shared" si="9"/>
        <v>2026</v>
      </c>
      <c r="WC2" s="44" t="str">
        <f t="shared" si="9"/>
        <v>2026</v>
      </c>
      <c r="WD2" s="44" t="str">
        <f t="shared" si="9"/>
        <v>2026</v>
      </c>
      <c r="WE2" s="44" t="str">
        <f t="shared" si="9"/>
        <v>2026</v>
      </c>
      <c r="WF2" s="44" t="str">
        <f t="shared" si="9"/>
        <v>2026</v>
      </c>
      <c r="WG2" s="44" t="str">
        <f t="shared" si="9"/>
        <v>2026</v>
      </c>
      <c r="WH2" s="44" t="str">
        <f t="shared" si="9"/>
        <v>2026</v>
      </c>
      <c r="WI2" s="44" t="str">
        <f t="shared" si="9"/>
        <v>2026</v>
      </c>
      <c r="WJ2" s="44" t="str">
        <f t="shared" si="9"/>
        <v>2026</v>
      </c>
      <c r="WK2" s="44" t="str">
        <f t="shared" si="9"/>
        <v>2026</v>
      </c>
      <c r="WL2" s="44" t="str">
        <f t="shared" si="9"/>
        <v>2026</v>
      </c>
      <c r="WM2" s="44" t="str">
        <f t="shared" si="9"/>
        <v>2026</v>
      </c>
      <c r="WN2" s="44" t="str">
        <f t="shared" si="9"/>
        <v>2026</v>
      </c>
      <c r="WO2" s="44" t="str">
        <f t="shared" si="9"/>
        <v>2026</v>
      </c>
      <c r="WP2" s="44" t="str">
        <f t="shared" si="9"/>
        <v>2026</v>
      </c>
      <c r="WQ2" s="44" t="str">
        <f t="shared" si="9"/>
        <v>2026</v>
      </c>
      <c r="WR2" s="44" t="str">
        <f t="shared" si="9"/>
        <v>2026</v>
      </c>
      <c r="WS2" s="44" t="str">
        <f t="shared" si="9"/>
        <v>2026</v>
      </c>
      <c r="WT2" s="44" t="str">
        <f t="shared" si="9"/>
        <v>2026</v>
      </c>
      <c r="WU2" s="44" t="str">
        <f t="shared" si="9"/>
        <v>2026</v>
      </c>
      <c r="WV2" s="44" t="str">
        <f t="shared" si="9"/>
        <v>2026</v>
      </c>
      <c r="WW2" s="44" t="str">
        <f t="shared" si="9"/>
        <v>2026</v>
      </c>
      <c r="WX2" s="44" t="str">
        <f t="shared" si="9"/>
        <v>2026</v>
      </c>
      <c r="WY2" s="44" t="str">
        <f t="shared" si="9"/>
        <v>2026</v>
      </c>
      <c r="WZ2" s="44" t="str">
        <f t="shared" si="9"/>
        <v>2026</v>
      </c>
      <c r="XA2" s="44" t="str">
        <f t="shared" si="9"/>
        <v>2026</v>
      </c>
      <c r="XB2" s="44" t="str">
        <f t="shared" si="9"/>
        <v>2026</v>
      </c>
      <c r="XC2" s="44" t="str">
        <f t="shared" si="9"/>
        <v>2026</v>
      </c>
      <c r="XD2" s="44" t="str">
        <f t="shared" si="9"/>
        <v>2026</v>
      </c>
      <c r="XE2" s="44" t="str">
        <f t="shared" si="9"/>
        <v>2026</v>
      </c>
      <c r="XF2" s="44" t="str">
        <f t="shared" si="9"/>
        <v>2026</v>
      </c>
      <c r="XG2" s="44" t="str">
        <f t="shared" si="9"/>
        <v>2026</v>
      </c>
      <c r="XH2" s="44" t="str">
        <f t="shared" si="9"/>
        <v>2026</v>
      </c>
      <c r="XI2" s="44" t="str">
        <f t="shared" si="9"/>
        <v>2026</v>
      </c>
      <c r="XJ2" s="44" t="str">
        <f t="shared" si="9"/>
        <v>2026</v>
      </c>
      <c r="XK2" s="44" t="str">
        <f t="shared" si="9"/>
        <v>2026</v>
      </c>
      <c r="XL2" s="44" t="str">
        <f t="shared" si="9"/>
        <v>2026</v>
      </c>
      <c r="XM2" s="44" t="str">
        <f t="shared" si="9"/>
        <v>2026</v>
      </c>
      <c r="XN2" s="44" t="str">
        <f t="shared" si="9"/>
        <v>2026</v>
      </c>
      <c r="XO2" s="44" t="str">
        <f t="shared" si="9"/>
        <v>2026</v>
      </c>
      <c r="XP2" s="44" t="str">
        <f t="shared" si="9"/>
        <v>2026</v>
      </c>
      <c r="XQ2" s="44" t="str">
        <f t="shared" si="9"/>
        <v>2026</v>
      </c>
      <c r="XR2" s="44" t="str">
        <f t="shared" si="9"/>
        <v>2026</v>
      </c>
      <c r="XS2" s="44" t="str">
        <f t="shared" si="9"/>
        <v>2026</v>
      </c>
      <c r="XT2" s="44" t="str">
        <f t="shared" si="9"/>
        <v>2026</v>
      </c>
      <c r="XU2" s="44" t="str">
        <f t="shared" ref="XU2:AAF2" si="10">TEXT(XU$3,"yyyy")</f>
        <v>2026</v>
      </c>
      <c r="XV2" s="44" t="str">
        <f t="shared" si="10"/>
        <v>2026</v>
      </c>
      <c r="XW2" s="44" t="str">
        <f t="shared" si="10"/>
        <v>2026</v>
      </c>
      <c r="XX2" s="44" t="str">
        <f t="shared" si="10"/>
        <v>2026</v>
      </c>
      <c r="XY2" s="44" t="str">
        <f t="shared" si="10"/>
        <v>2026</v>
      </c>
      <c r="XZ2" s="44" t="str">
        <f t="shared" si="10"/>
        <v>2026</v>
      </c>
      <c r="YA2" s="44" t="str">
        <f t="shared" si="10"/>
        <v>2026</v>
      </c>
      <c r="YB2" s="44" t="str">
        <f t="shared" si="10"/>
        <v>2026</v>
      </c>
      <c r="YC2" s="44" t="str">
        <f t="shared" si="10"/>
        <v>2026</v>
      </c>
      <c r="YD2" s="44" t="str">
        <f t="shared" si="10"/>
        <v>2026</v>
      </c>
      <c r="YE2" s="44" t="str">
        <f t="shared" si="10"/>
        <v>2026</v>
      </c>
      <c r="YF2" s="44" t="str">
        <f t="shared" si="10"/>
        <v>2026</v>
      </c>
      <c r="YG2" s="44" t="str">
        <f t="shared" si="10"/>
        <v>2026</v>
      </c>
      <c r="YH2" s="44" t="str">
        <f t="shared" si="10"/>
        <v>2026</v>
      </c>
      <c r="YI2" s="44" t="str">
        <f t="shared" si="10"/>
        <v>2026</v>
      </c>
      <c r="YJ2" s="44" t="str">
        <f t="shared" si="10"/>
        <v>2026</v>
      </c>
      <c r="YK2" s="44" t="str">
        <f t="shared" si="10"/>
        <v>2026</v>
      </c>
      <c r="YL2" s="44" t="str">
        <f t="shared" si="10"/>
        <v>2026</v>
      </c>
      <c r="YM2" s="44" t="str">
        <f t="shared" si="10"/>
        <v>2026</v>
      </c>
      <c r="YN2" s="44" t="str">
        <f t="shared" si="10"/>
        <v>2026</v>
      </c>
      <c r="YO2" s="44" t="str">
        <f t="shared" si="10"/>
        <v>2026</v>
      </c>
      <c r="YP2" s="44" t="str">
        <f t="shared" si="10"/>
        <v>2026</v>
      </c>
      <c r="YQ2" s="44" t="str">
        <f t="shared" si="10"/>
        <v>2026</v>
      </c>
      <c r="YR2" s="44" t="str">
        <f t="shared" si="10"/>
        <v>2026</v>
      </c>
      <c r="YS2" s="44" t="str">
        <f t="shared" si="10"/>
        <v>2026</v>
      </c>
      <c r="YT2" s="44" t="str">
        <f t="shared" si="10"/>
        <v>2026</v>
      </c>
      <c r="YU2" s="44" t="str">
        <f t="shared" si="10"/>
        <v>2026</v>
      </c>
      <c r="YV2" s="44" t="str">
        <f t="shared" si="10"/>
        <v>2026</v>
      </c>
      <c r="YW2" s="44" t="str">
        <f t="shared" si="10"/>
        <v>2026</v>
      </c>
      <c r="YX2" s="44" t="str">
        <f t="shared" si="10"/>
        <v>2026</v>
      </c>
      <c r="YY2" s="44" t="str">
        <f t="shared" si="10"/>
        <v>2026</v>
      </c>
      <c r="YZ2" s="44" t="str">
        <f t="shared" si="10"/>
        <v>2026</v>
      </c>
      <c r="ZA2" s="44" t="str">
        <f t="shared" si="10"/>
        <v>2026</v>
      </c>
      <c r="ZB2" s="44" t="str">
        <f t="shared" si="10"/>
        <v>2026</v>
      </c>
      <c r="ZC2" s="44" t="str">
        <f t="shared" si="10"/>
        <v>2026</v>
      </c>
      <c r="ZD2" s="44" t="str">
        <f t="shared" si="10"/>
        <v>2026</v>
      </c>
      <c r="ZE2" s="44" t="str">
        <f t="shared" si="10"/>
        <v>2026</v>
      </c>
      <c r="ZF2" s="44" t="str">
        <f t="shared" si="10"/>
        <v>2026</v>
      </c>
      <c r="ZG2" s="44" t="str">
        <f t="shared" si="10"/>
        <v>2026</v>
      </c>
      <c r="ZH2" s="44" t="str">
        <f t="shared" si="10"/>
        <v>2026</v>
      </c>
      <c r="ZI2" s="44" t="str">
        <f t="shared" si="10"/>
        <v>2026</v>
      </c>
      <c r="ZJ2" s="44" t="str">
        <f t="shared" si="10"/>
        <v>2026</v>
      </c>
      <c r="ZK2" s="44" t="str">
        <f t="shared" si="10"/>
        <v>2026</v>
      </c>
      <c r="ZL2" s="44" t="str">
        <f t="shared" si="10"/>
        <v>2026</v>
      </c>
      <c r="ZM2" s="44" t="str">
        <f t="shared" si="10"/>
        <v>2026</v>
      </c>
      <c r="ZN2" s="44" t="str">
        <f t="shared" si="10"/>
        <v>2026</v>
      </c>
      <c r="ZO2" s="44" t="str">
        <f t="shared" si="10"/>
        <v>2026</v>
      </c>
      <c r="ZP2" s="44" t="str">
        <f t="shared" si="10"/>
        <v>2026</v>
      </c>
      <c r="ZQ2" s="44" t="str">
        <f t="shared" si="10"/>
        <v>2026</v>
      </c>
      <c r="ZR2" s="44" t="str">
        <f t="shared" si="10"/>
        <v>2026</v>
      </c>
      <c r="ZS2" s="44" t="str">
        <f t="shared" si="10"/>
        <v>2026</v>
      </c>
      <c r="ZT2" s="44" t="str">
        <f t="shared" si="10"/>
        <v>2026</v>
      </c>
      <c r="ZU2" s="44" t="str">
        <f t="shared" si="10"/>
        <v>2026</v>
      </c>
      <c r="ZV2" s="44" t="str">
        <f t="shared" si="10"/>
        <v>2026</v>
      </c>
      <c r="ZW2" s="44" t="str">
        <f t="shared" si="10"/>
        <v>2026</v>
      </c>
      <c r="ZX2" s="44" t="str">
        <f t="shared" si="10"/>
        <v>2026</v>
      </c>
      <c r="ZY2" s="44" t="str">
        <f t="shared" si="10"/>
        <v>2026</v>
      </c>
      <c r="ZZ2" s="44" t="str">
        <f t="shared" si="10"/>
        <v>2026</v>
      </c>
      <c r="AAA2" s="44" t="str">
        <f t="shared" si="10"/>
        <v>2026</v>
      </c>
      <c r="AAB2" s="44" t="str">
        <f t="shared" si="10"/>
        <v>2026</v>
      </c>
      <c r="AAC2" s="44" t="str">
        <f t="shared" si="10"/>
        <v>2026</v>
      </c>
      <c r="AAD2" s="44" t="str">
        <f t="shared" si="10"/>
        <v>2026</v>
      </c>
      <c r="AAE2" s="44" t="str">
        <f t="shared" si="10"/>
        <v>2026</v>
      </c>
      <c r="AAF2" s="44" t="str">
        <f t="shared" si="10"/>
        <v>2026</v>
      </c>
      <c r="AAG2" s="44" t="str">
        <f t="shared" ref="AAG2:ABF2" si="11">TEXT(AAG$3,"yyyy")</f>
        <v>2026</v>
      </c>
      <c r="AAH2" s="44" t="str">
        <f t="shared" si="11"/>
        <v>2026</v>
      </c>
      <c r="AAI2" s="44" t="str">
        <f t="shared" si="11"/>
        <v>2026</v>
      </c>
      <c r="AAJ2" s="44" t="str">
        <f t="shared" si="11"/>
        <v>2026</v>
      </c>
      <c r="AAK2" s="44" t="str">
        <f t="shared" si="11"/>
        <v>2026</v>
      </c>
      <c r="AAL2" s="44" t="str">
        <f t="shared" si="11"/>
        <v>2026</v>
      </c>
      <c r="AAM2" s="44" t="str">
        <f t="shared" si="11"/>
        <v>2026</v>
      </c>
      <c r="AAN2" s="44" t="str">
        <f t="shared" si="11"/>
        <v>2026</v>
      </c>
      <c r="AAO2" s="44" t="str">
        <f t="shared" si="11"/>
        <v>2026</v>
      </c>
      <c r="AAP2" s="44" t="str">
        <f t="shared" si="11"/>
        <v>2026</v>
      </c>
      <c r="AAQ2" s="44" t="str">
        <f t="shared" si="11"/>
        <v>2026</v>
      </c>
      <c r="AAR2" s="44" t="str">
        <f t="shared" si="11"/>
        <v>2026</v>
      </c>
      <c r="AAS2" s="44" t="str">
        <f t="shared" si="11"/>
        <v>2026</v>
      </c>
      <c r="AAT2" s="44" t="str">
        <f t="shared" si="11"/>
        <v>2026</v>
      </c>
      <c r="AAU2" s="44" t="str">
        <f t="shared" si="11"/>
        <v>2026</v>
      </c>
      <c r="AAV2" s="44" t="str">
        <f t="shared" si="11"/>
        <v>2026</v>
      </c>
      <c r="AAW2" s="44" t="str">
        <f t="shared" si="11"/>
        <v>2026</v>
      </c>
      <c r="AAX2" s="44" t="str">
        <f t="shared" si="11"/>
        <v>2026</v>
      </c>
      <c r="AAY2" s="44" t="str">
        <f t="shared" si="11"/>
        <v>2026</v>
      </c>
      <c r="AAZ2" s="44" t="str">
        <f t="shared" si="11"/>
        <v>2026</v>
      </c>
      <c r="ABA2" s="44" t="str">
        <f t="shared" si="11"/>
        <v>2026</v>
      </c>
      <c r="ABB2" s="44" t="str">
        <f t="shared" si="11"/>
        <v>2026</v>
      </c>
      <c r="ABC2" s="44" t="str">
        <f t="shared" si="11"/>
        <v>2026</v>
      </c>
      <c r="ABD2" s="44" t="str">
        <f t="shared" si="11"/>
        <v>2026</v>
      </c>
      <c r="ABE2" s="44" t="str">
        <f t="shared" si="11"/>
        <v>2026</v>
      </c>
      <c r="ABF2" s="44" t="str">
        <f t="shared" si="11"/>
        <v>2027</v>
      </c>
    </row>
    <row r="3" spans="3:734">
      <c r="D3" s="37">
        <v>45658</v>
      </c>
      <c r="E3" s="47">
        <f>D3+1</f>
        <v>45659</v>
      </c>
      <c r="F3" s="47">
        <f t="shared" ref="F3:BQ3" si="12">E3+1</f>
        <v>45660</v>
      </c>
      <c r="G3" s="47">
        <f t="shared" si="12"/>
        <v>45661</v>
      </c>
      <c r="H3" s="47">
        <f t="shared" si="12"/>
        <v>45662</v>
      </c>
      <c r="I3" s="47">
        <f t="shared" si="12"/>
        <v>45663</v>
      </c>
      <c r="J3" s="47">
        <f t="shared" si="12"/>
        <v>45664</v>
      </c>
      <c r="K3" s="47">
        <f t="shared" si="12"/>
        <v>45665</v>
      </c>
      <c r="L3" s="47">
        <f t="shared" si="12"/>
        <v>45666</v>
      </c>
      <c r="M3" s="47">
        <f t="shared" si="12"/>
        <v>45667</v>
      </c>
      <c r="N3" s="47">
        <f t="shared" si="12"/>
        <v>45668</v>
      </c>
      <c r="O3" s="47">
        <f t="shared" si="12"/>
        <v>45669</v>
      </c>
      <c r="P3" s="47">
        <f t="shared" si="12"/>
        <v>45670</v>
      </c>
      <c r="Q3" s="47">
        <f t="shared" si="12"/>
        <v>45671</v>
      </c>
      <c r="R3" s="47">
        <f t="shared" si="12"/>
        <v>45672</v>
      </c>
      <c r="S3" s="47">
        <f t="shared" si="12"/>
        <v>45673</v>
      </c>
      <c r="T3" s="47">
        <f t="shared" si="12"/>
        <v>45674</v>
      </c>
      <c r="U3" s="47">
        <f t="shared" si="12"/>
        <v>45675</v>
      </c>
      <c r="V3" s="47">
        <f t="shared" si="12"/>
        <v>45676</v>
      </c>
      <c r="W3" s="47">
        <f t="shared" si="12"/>
        <v>45677</v>
      </c>
      <c r="X3" s="47">
        <f t="shared" si="12"/>
        <v>45678</v>
      </c>
      <c r="Y3" s="47">
        <f t="shared" si="12"/>
        <v>45679</v>
      </c>
      <c r="Z3" s="47">
        <f t="shared" si="12"/>
        <v>45680</v>
      </c>
      <c r="AA3" s="47">
        <f t="shared" si="12"/>
        <v>45681</v>
      </c>
      <c r="AB3" s="47">
        <f t="shared" si="12"/>
        <v>45682</v>
      </c>
      <c r="AC3" s="47">
        <f t="shared" si="12"/>
        <v>45683</v>
      </c>
      <c r="AD3" s="47">
        <f t="shared" si="12"/>
        <v>45684</v>
      </c>
      <c r="AE3" s="47">
        <f t="shared" si="12"/>
        <v>45685</v>
      </c>
      <c r="AF3" s="47">
        <f t="shared" si="12"/>
        <v>45686</v>
      </c>
      <c r="AG3" s="47">
        <f t="shared" si="12"/>
        <v>45687</v>
      </c>
      <c r="AH3" s="47">
        <f t="shared" si="12"/>
        <v>45688</v>
      </c>
      <c r="AI3" s="47">
        <f t="shared" si="12"/>
        <v>45689</v>
      </c>
      <c r="AJ3" s="47">
        <f t="shared" si="12"/>
        <v>45690</v>
      </c>
      <c r="AK3" s="47">
        <f t="shared" si="12"/>
        <v>45691</v>
      </c>
      <c r="AL3" s="47">
        <f t="shared" si="12"/>
        <v>45692</v>
      </c>
      <c r="AM3" s="47">
        <f t="shared" si="12"/>
        <v>45693</v>
      </c>
      <c r="AN3" s="47">
        <f t="shared" si="12"/>
        <v>45694</v>
      </c>
      <c r="AO3" s="47">
        <f t="shared" si="12"/>
        <v>45695</v>
      </c>
      <c r="AP3" s="47">
        <f t="shared" si="12"/>
        <v>45696</v>
      </c>
      <c r="AQ3" s="47">
        <f t="shared" si="12"/>
        <v>45697</v>
      </c>
      <c r="AR3" s="47">
        <f t="shared" si="12"/>
        <v>45698</v>
      </c>
      <c r="AS3" s="47">
        <f t="shared" si="12"/>
        <v>45699</v>
      </c>
      <c r="AT3" s="47">
        <f t="shared" si="12"/>
        <v>45700</v>
      </c>
      <c r="AU3" s="47">
        <f t="shared" si="12"/>
        <v>45701</v>
      </c>
      <c r="AV3" s="47">
        <f t="shared" si="12"/>
        <v>45702</v>
      </c>
      <c r="AW3" s="47">
        <f t="shared" si="12"/>
        <v>45703</v>
      </c>
      <c r="AX3" s="47">
        <f t="shared" si="12"/>
        <v>45704</v>
      </c>
      <c r="AY3" s="47">
        <f t="shared" si="12"/>
        <v>45705</v>
      </c>
      <c r="AZ3" s="47">
        <f t="shared" si="12"/>
        <v>45706</v>
      </c>
      <c r="BA3" s="47">
        <f t="shared" si="12"/>
        <v>45707</v>
      </c>
      <c r="BB3" s="47">
        <f t="shared" si="12"/>
        <v>45708</v>
      </c>
      <c r="BC3" s="47">
        <f t="shared" si="12"/>
        <v>45709</v>
      </c>
      <c r="BD3" s="47">
        <f t="shared" si="12"/>
        <v>45710</v>
      </c>
      <c r="BE3" s="47">
        <f t="shared" si="12"/>
        <v>45711</v>
      </c>
      <c r="BF3" s="47">
        <f t="shared" si="12"/>
        <v>45712</v>
      </c>
      <c r="BG3" s="47">
        <f t="shared" si="12"/>
        <v>45713</v>
      </c>
      <c r="BH3" s="47">
        <f t="shared" si="12"/>
        <v>45714</v>
      </c>
      <c r="BI3" s="47">
        <f t="shared" si="12"/>
        <v>45715</v>
      </c>
      <c r="BJ3" s="47">
        <f t="shared" si="12"/>
        <v>45716</v>
      </c>
      <c r="BK3" s="47">
        <f t="shared" si="12"/>
        <v>45717</v>
      </c>
      <c r="BL3" s="47">
        <f t="shared" si="12"/>
        <v>45718</v>
      </c>
      <c r="BM3" s="47">
        <f t="shared" si="12"/>
        <v>45719</v>
      </c>
      <c r="BN3" s="47">
        <f t="shared" si="12"/>
        <v>45720</v>
      </c>
      <c r="BO3" s="47">
        <f t="shared" si="12"/>
        <v>45721</v>
      </c>
      <c r="BP3" s="47">
        <f t="shared" si="12"/>
        <v>45722</v>
      </c>
      <c r="BQ3" s="47">
        <f t="shared" si="12"/>
        <v>45723</v>
      </c>
      <c r="BR3" s="47">
        <f t="shared" ref="BR3:EC3" si="13">BQ3+1</f>
        <v>45724</v>
      </c>
      <c r="BS3" s="47">
        <f t="shared" si="13"/>
        <v>45725</v>
      </c>
      <c r="BT3" s="47">
        <f t="shared" si="13"/>
        <v>45726</v>
      </c>
      <c r="BU3" s="47">
        <f t="shared" si="13"/>
        <v>45727</v>
      </c>
      <c r="BV3" s="47">
        <f t="shared" si="13"/>
        <v>45728</v>
      </c>
      <c r="BW3" s="47">
        <f t="shared" si="13"/>
        <v>45729</v>
      </c>
      <c r="BX3" s="47">
        <f t="shared" si="13"/>
        <v>45730</v>
      </c>
      <c r="BY3" s="47">
        <f t="shared" si="13"/>
        <v>45731</v>
      </c>
      <c r="BZ3" s="47">
        <f t="shared" si="13"/>
        <v>45732</v>
      </c>
      <c r="CA3" s="47">
        <f t="shared" si="13"/>
        <v>45733</v>
      </c>
      <c r="CB3" s="47">
        <f t="shared" si="13"/>
        <v>45734</v>
      </c>
      <c r="CC3" s="47">
        <f t="shared" si="13"/>
        <v>45735</v>
      </c>
      <c r="CD3" s="47">
        <f t="shared" si="13"/>
        <v>45736</v>
      </c>
      <c r="CE3" s="47">
        <f t="shared" si="13"/>
        <v>45737</v>
      </c>
      <c r="CF3" s="47">
        <f t="shared" si="13"/>
        <v>45738</v>
      </c>
      <c r="CG3" s="47">
        <f t="shared" si="13"/>
        <v>45739</v>
      </c>
      <c r="CH3" s="47">
        <f t="shared" si="13"/>
        <v>45740</v>
      </c>
      <c r="CI3" s="47">
        <f t="shared" si="13"/>
        <v>45741</v>
      </c>
      <c r="CJ3" s="47">
        <f t="shared" si="13"/>
        <v>45742</v>
      </c>
      <c r="CK3" s="47">
        <f t="shared" si="13"/>
        <v>45743</v>
      </c>
      <c r="CL3" s="47">
        <f t="shared" si="13"/>
        <v>45744</v>
      </c>
      <c r="CM3" s="47">
        <f t="shared" si="13"/>
        <v>45745</v>
      </c>
      <c r="CN3" s="47">
        <f t="shared" si="13"/>
        <v>45746</v>
      </c>
      <c r="CO3" s="47">
        <f t="shared" si="13"/>
        <v>45747</v>
      </c>
      <c r="CP3" s="47">
        <f t="shared" si="13"/>
        <v>45748</v>
      </c>
      <c r="CQ3" s="47">
        <f t="shared" si="13"/>
        <v>45749</v>
      </c>
      <c r="CR3" s="47">
        <f t="shared" si="13"/>
        <v>45750</v>
      </c>
      <c r="CS3" s="47">
        <f t="shared" si="13"/>
        <v>45751</v>
      </c>
      <c r="CT3" s="47">
        <f t="shared" si="13"/>
        <v>45752</v>
      </c>
      <c r="CU3" s="47">
        <f t="shared" si="13"/>
        <v>45753</v>
      </c>
      <c r="CV3" s="47">
        <f t="shared" si="13"/>
        <v>45754</v>
      </c>
      <c r="CW3" s="47">
        <f t="shared" si="13"/>
        <v>45755</v>
      </c>
      <c r="CX3" s="47">
        <f t="shared" si="13"/>
        <v>45756</v>
      </c>
      <c r="CY3" s="47">
        <f t="shared" si="13"/>
        <v>45757</v>
      </c>
      <c r="CZ3" s="47">
        <f t="shared" si="13"/>
        <v>45758</v>
      </c>
      <c r="DA3" s="47">
        <f t="shared" si="13"/>
        <v>45759</v>
      </c>
      <c r="DB3" s="47">
        <f t="shared" si="13"/>
        <v>45760</v>
      </c>
      <c r="DC3" s="47">
        <f t="shared" si="13"/>
        <v>45761</v>
      </c>
      <c r="DD3" s="47">
        <f t="shared" si="13"/>
        <v>45762</v>
      </c>
      <c r="DE3" s="47">
        <f t="shared" si="13"/>
        <v>45763</v>
      </c>
      <c r="DF3" s="47">
        <f t="shared" si="13"/>
        <v>45764</v>
      </c>
      <c r="DG3" s="47">
        <f t="shared" si="13"/>
        <v>45765</v>
      </c>
      <c r="DH3" s="47">
        <f t="shared" si="13"/>
        <v>45766</v>
      </c>
      <c r="DI3" s="47">
        <f t="shared" si="13"/>
        <v>45767</v>
      </c>
      <c r="DJ3" s="47">
        <f t="shared" si="13"/>
        <v>45768</v>
      </c>
      <c r="DK3" s="47">
        <f t="shared" si="13"/>
        <v>45769</v>
      </c>
      <c r="DL3" s="47">
        <f t="shared" si="13"/>
        <v>45770</v>
      </c>
      <c r="DM3" s="47">
        <f t="shared" si="13"/>
        <v>45771</v>
      </c>
      <c r="DN3" s="47">
        <f t="shared" si="13"/>
        <v>45772</v>
      </c>
      <c r="DO3" s="47">
        <f t="shared" si="13"/>
        <v>45773</v>
      </c>
      <c r="DP3" s="47">
        <f t="shared" si="13"/>
        <v>45774</v>
      </c>
      <c r="DQ3" s="47">
        <f t="shared" si="13"/>
        <v>45775</v>
      </c>
      <c r="DR3" s="47">
        <f t="shared" si="13"/>
        <v>45776</v>
      </c>
      <c r="DS3" s="47">
        <f t="shared" si="13"/>
        <v>45777</v>
      </c>
      <c r="DT3" s="47">
        <f t="shared" si="13"/>
        <v>45778</v>
      </c>
      <c r="DU3" s="47">
        <f t="shared" si="13"/>
        <v>45779</v>
      </c>
      <c r="DV3" s="47">
        <f t="shared" si="13"/>
        <v>45780</v>
      </c>
      <c r="DW3" s="47">
        <f t="shared" si="13"/>
        <v>45781</v>
      </c>
      <c r="DX3" s="47">
        <f t="shared" si="13"/>
        <v>45782</v>
      </c>
      <c r="DY3" s="47">
        <f t="shared" si="13"/>
        <v>45783</v>
      </c>
      <c r="DZ3" s="47">
        <f t="shared" si="13"/>
        <v>45784</v>
      </c>
      <c r="EA3" s="47">
        <f t="shared" si="13"/>
        <v>45785</v>
      </c>
      <c r="EB3" s="47">
        <f t="shared" si="13"/>
        <v>45786</v>
      </c>
      <c r="EC3" s="47">
        <f t="shared" si="13"/>
        <v>45787</v>
      </c>
      <c r="ED3" s="47">
        <f t="shared" ref="ED3:GO3" si="14">EC3+1</f>
        <v>45788</v>
      </c>
      <c r="EE3" s="47">
        <f t="shared" si="14"/>
        <v>45789</v>
      </c>
      <c r="EF3" s="47">
        <f t="shared" si="14"/>
        <v>45790</v>
      </c>
      <c r="EG3" s="47">
        <f t="shared" si="14"/>
        <v>45791</v>
      </c>
      <c r="EH3" s="47">
        <f t="shared" si="14"/>
        <v>45792</v>
      </c>
      <c r="EI3" s="47">
        <f t="shared" si="14"/>
        <v>45793</v>
      </c>
      <c r="EJ3" s="47">
        <f t="shared" si="14"/>
        <v>45794</v>
      </c>
      <c r="EK3" s="47">
        <f t="shared" si="14"/>
        <v>45795</v>
      </c>
      <c r="EL3" s="47">
        <f t="shared" si="14"/>
        <v>45796</v>
      </c>
      <c r="EM3" s="47">
        <f t="shared" si="14"/>
        <v>45797</v>
      </c>
      <c r="EN3" s="47">
        <f t="shared" si="14"/>
        <v>45798</v>
      </c>
      <c r="EO3" s="47">
        <f t="shared" si="14"/>
        <v>45799</v>
      </c>
      <c r="EP3" s="47">
        <f t="shared" si="14"/>
        <v>45800</v>
      </c>
      <c r="EQ3" s="47">
        <f t="shared" si="14"/>
        <v>45801</v>
      </c>
      <c r="ER3" s="47">
        <f t="shared" si="14"/>
        <v>45802</v>
      </c>
      <c r="ES3" s="47">
        <f t="shared" si="14"/>
        <v>45803</v>
      </c>
      <c r="ET3" s="47">
        <f t="shared" si="14"/>
        <v>45804</v>
      </c>
      <c r="EU3" s="47">
        <f t="shared" si="14"/>
        <v>45805</v>
      </c>
      <c r="EV3" s="47">
        <f t="shared" si="14"/>
        <v>45806</v>
      </c>
      <c r="EW3" s="47">
        <f t="shared" si="14"/>
        <v>45807</v>
      </c>
      <c r="EX3" s="47">
        <f t="shared" si="14"/>
        <v>45808</v>
      </c>
      <c r="EY3" s="47">
        <f t="shared" si="14"/>
        <v>45809</v>
      </c>
      <c r="EZ3" s="47">
        <f t="shared" si="14"/>
        <v>45810</v>
      </c>
      <c r="FA3" s="47">
        <f t="shared" si="14"/>
        <v>45811</v>
      </c>
      <c r="FB3" s="47">
        <f t="shared" si="14"/>
        <v>45812</v>
      </c>
      <c r="FC3" s="47">
        <f t="shared" si="14"/>
        <v>45813</v>
      </c>
      <c r="FD3" s="47">
        <f t="shared" si="14"/>
        <v>45814</v>
      </c>
      <c r="FE3" s="47">
        <f t="shared" si="14"/>
        <v>45815</v>
      </c>
      <c r="FF3" s="47">
        <f t="shared" si="14"/>
        <v>45816</v>
      </c>
      <c r="FG3" s="47">
        <f t="shared" si="14"/>
        <v>45817</v>
      </c>
      <c r="FH3" s="47">
        <f t="shared" si="14"/>
        <v>45818</v>
      </c>
      <c r="FI3" s="47">
        <f t="shared" si="14"/>
        <v>45819</v>
      </c>
      <c r="FJ3" s="47">
        <f t="shared" si="14"/>
        <v>45820</v>
      </c>
      <c r="FK3" s="47">
        <f t="shared" si="14"/>
        <v>45821</v>
      </c>
      <c r="FL3" s="47">
        <f t="shared" si="14"/>
        <v>45822</v>
      </c>
      <c r="FM3" s="47">
        <f t="shared" si="14"/>
        <v>45823</v>
      </c>
      <c r="FN3" s="47">
        <f t="shared" si="14"/>
        <v>45824</v>
      </c>
      <c r="FO3" s="47">
        <f t="shared" si="14"/>
        <v>45825</v>
      </c>
      <c r="FP3" s="47">
        <f t="shared" si="14"/>
        <v>45826</v>
      </c>
      <c r="FQ3" s="47">
        <f t="shared" si="14"/>
        <v>45827</v>
      </c>
      <c r="FR3" s="47">
        <f t="shared" si="14"/>
        <v>45828</v>
      </c>
      <c r="FS3" s="47">
        <f t="shared" si="14"/>
        <v>45829</v>
      </c>
      <c r="FT3" s="47">
        <f t="shared" si="14"/>
        <v>45830</v>
      </c>
      <c r="FU3" s="47">
        <f t="shared" si="14"/>
        <v>45831</v>
      </c>
      <c r="FV3" s="47">
        <f t="shared" si="14"/>
        <v>45832</v>
      </c>
      <c r="FW3" s="47">
        <f t="shared" si="14"/>
        <v>45833</v>
      </c>
      <c r="FX3" s="47">
        <f t="shared" si="14"/>
        <v>45834</v>
      </c>
      <c r="FY3" s="47">
        <f t="shared" si="14"/>
        <v>45835</v>
      </c>
      <c r="FZ3" s="47">
        <f t="shared" si="14"/>
        <v>45836</v>
      </c>
      <c r="GA3" s="47">
        <f t="shared" si="14"/>
        <v>45837</v>
      </c>
      <c r="GB3" s="47">
        <f t="shared" si="14"/>
        <v>45838</v>
      </c>
      <c r="GC3" s="47">
        <f t="shared" si="14"/>
        <v>45839</v>
      </c>
      <c r="GD3" s="47">
        <f t="shared" si="14"/>
        <v>45840</v>
      </c>
      <c r="GE3" s="47">
        <f t="shared" si="14"/>
        <v>45841</v>
      </c>
      <c r="GF3" s="47">
        <f t="shared" si="14"/>
        <v>45842</v>
      </c>
      <c r="GG3" s="47">
        <f t="shared" si="14"/>
        <v>45843</v>
      </c>
      <c r="GH3" s="47">
        <f t="shared" si="14"/>
        <v>45844</v>
      </c>
      <c r="GI3" s="47">
        <f t="shared" si="14"/>
        <v>45845</v>
      </c>
      <c r="GJ3" s="47">
        <f t="shared" si="14"/>
        <v>45846</v>
      </c>
      <c r="GK3" s="47">
        <f t="shared" si="14"/>
        <v>45847</v>
      </c>
      <c r="GL3" s="47">
        <f t="shared" si="14"/>
        <v>45848</v>
      </c>
      <c r="GM3" s="47">
        <f t="shared" si="14"/>
        <v>45849</v>
      </c>
      <c r="GN3" s="47">
        <f t="shared" si="14"/>
        <v>45850</v>
      </c>
      <c r="GO3" s="47">
        <f t="shared" si="14"/>
        <v>45851</v>
      </c>
      <c r="GP3" s="47">
        <f t="shared" ref="GP3:JA3" si="15">GO3+1</f>
        <v>45852</v>
      </c>
      <c r="GQ3" s="47">
        <f t="shared" si="15"/>
        <v>45853</v>
      </c>
      <c r="GR3" s="47">
        <f t="shared" si="15"/>
        <v>45854</v>
      </c>
      <c r="GS3" s="47">
        <f t="shared" si="15"/>
        <v>45855</v>
      </c>
      <c r="GT3" s="47">
        <f t="shared" si="15"/>
        <v>45856</v>
      </c>
      <c r="GU3" s="47">
        <f t="shared" si="15"/>
        <v>45857</v>
      </c>
      <c r="GV3" s="47">
        <f t="shared" si="15"/>
        <v>45858</v>
      </c>
      <c r="GW3" s="47">
        <f t="shared" si="15"/>
        <v>45859</v>
      </c>
      <c r="GX3" s="47">
        <f t="shared" si="15"/>
        <v>45860</v>
      </c>
      <c r="GY3" s="47">
        <f t="shared" si="15"/>
        <v>45861</v>
      </c>
      <c r="GZ3" s="47">
        <f t="shared" si="15"/>
        <v>45862</v>
      </c>
      <c r="HA3" s="47">
        <f t="shared" si="15"/>
        <v>45863</v>
      </c>
      <c r="HB3" s="47">
        <f t="shared" si="15"/>
        <v>45864</v>
      </c>
      <c r="HC3" s="47">
        <f t="shared" si="15"/>
        <v>45865</v>
      </c>
      <c r="HD3" s="47">
        <f t="shared" si="15"/>
        <v>45866</v>
      </c>
      <c r="HE3" s="47">
        <f t="shared" si="15"/>
        <v>45867</v>
      </c>
      <c r="HF3" s="47">
        <f t="shared" si="15"/>
        <v>45868</v>
      </c>
      <c r="HG3" s="47">
        <f t="shared" si="15"/>
        <v>45869</v>
      </c>
      <c r="HH3" s="47">
        <f t="shared" si="15"/>
        <v>45870</v>
      </c>
      <c r="HI3" s="47">
        <f t="shared" si="15"/>
        <v>45871</v>
      </c>
      <c r="HJ3" s="47">
        <f t="shared" si="15"/>
        <v>45872</v>
      </c>
      <c r="HK3" s="47">
        <f t="shared" si="15"/>
        <v>45873</v>
      </c>
      <c r="HL3" s="47">
        <f t="shared" si="15"/>
        <v>45874</v>
      </c>
      <c r="HM3" s="47">
        <f t="shared" si="15"/>
        <v>45875</v>
      </c>
      <c r="HN3" s="47">
        <f t="shared" si="15"/>
        <v>45876</v>
      </c>
      <c r="HO3" s="47">
        <f t="shared" si="15"/>
        <v>45877</v>
      </c>
      <c r="HP3" s="47">
        <f t="shared" si="15"/>
        <v>45878</v>
      </c>
      <c r="HQ3" s="47">
        <f t="shared" si="15"/>
        <v>45879</v>
      </c>
      <c r="HR3" s="47">
        <f t="shared" si="15"/>
        <v>45880</v>
      </c>
      <c r="HS3" s="47">
        <f t="shared" si="15"/>
        <v>45881</v>
      </c>
      <c r="HT3" s="47">
        <f t="shared" si="15"/>
        <v>45882</v>
      </c>
      <c r="HU3" s="47">
        <f t="shared" si="15"/>
        <v>45883</v>
      </c>
      <c r="HV3" s="47">
        <f t="shared" si="15"/>
        <v>45884</v>
      </c>
      <c r="HW3" s="47">
        <f t="shared" si="15"/>
        <v>45885</v>
      </c>
      <c r="HX3" s="47">
        <f t="shared" si="15"/>
        <v>45886</v>
      </c>
      <c r="HY3" s="47">
        <f t="shared" si="15"/>
        <v>45887</v>
      </c>
      <c r="HZ3" s="47">
        <f t="shared" si="15"/>
        <v>45888</v>
      </c>
      <c r="IA3" s="47">
        <f t="shared" si="15"/>
        <v>45889</v>
      </c>
      <c r="IB3" s="47">
        <f t="shared" si="15"/>
        <v>45890</v>
      </c>
      <c r="IC3" s="47">
        <f t="shared" si="15"/>
        <v>45891</v>
      </c>
      <c r="ID3" s="47">
        <f t="shared" si="15"/>
        <v>45892</v>
      </c>
      <c r="IE3" s="47">
        <f t="shared" si="15"/>
        <v>45893</v>
      </c>
      <c r="IF3" s="47">
        <f t="shared" si="15"/>
        <v>45894</v>
      </c>
      <c r="IG3" s="47">
        <f t="shared" si="15"/>
        <v>45895</v>
      </c>
      <c r="IH3" s="47">
        <f t="shared" si="15"/>
        <v>45896</v>
      </c>
      <c r="II3" s="47">
        <f t="shared" si="15"/>
        <v>45897</v>
      </c>
      <c r="IJ3" s="47">
        <f t="shared" si="15"/>
        <v>45898</v>
      </c>
      <c r="IK3" s="47">
        <f t="shared" si="15"/>
        <v>45899</v>
      </c>
      <c r="IL3" s="47">
        <f t="shared" si="15"/>
        <v>45900</v>
      </c>
      <c r="IM3" s="47">
        <f t="shared" si="15"/>
        <v>45901</v>
      </c>
      <c r="IN3" s="47">
        <f t="shared" si="15"/>
        <v>45902</v>
      </c>
      <c r="IO3" s="47">
        <f t="shared" si="15"/>
        <v>45903</v>
      </c>
      <c r="IP3" s="47">
        <f t="shared" si="15"/>
        <v>45904</v>
      </c>
      <c r="IQ3" s="47">
        <f t="shared" si="15"/>
        <v>45905</v>
      </c>
      <c r="IR3" s="47">
        <f t="shared" si="15"/>
        <v>45906</v>
      </c>
      <c r="IS3" s="47">
        <f t="shared" si="15"/>
        <v>45907</v>
      </c>
      <c r="IT3" s="47">
        <f t="shared" si="15"/>
        <v>45908</v>
      </c>
      <c r="IU3" s="47">
        <f t="shared" si="15"/>
        <v>45909</v>
      </c>
      <c r="IV3" s="47">
        <f t="shared" si="15"/>
        <v>45910</v>
      </c>
      <c r="IW3" s="47">
        <f t="shared" si="15"/>
        <v>45911</v>
      </c>
      <c r="IX3" s="47">
        <f t="shared" si="15"/>
        <v>45912</v>
      </c>
      <c r="IY3" s="47">
        <f t="shared" si="15"/>
        <v>45913</v>
      </c>
      <c r="IZ3" s="47">
        <f t="shared" si="15"/>
        <v>45914</v>
      </c>
      <c r="JA3" s="47">
        <f t="shared" si="15"/>
        <v>45915</v>
      </c>
      <c r="JB3" s="47">
        <f t="shared" ref="JB3:KD3" si="16">JA3+1</f>
        <v>45916</v>
      </c>
      <c r="JC3" s="47">
        <f t="shared" si="16"/>
        <v>45917</v>
      </c>
      <c r="JD3" s="47">
        <f t="shared" si="16"/>
        <v>45918</v>
      </c>
      <c r="JE3" s="47">
        <f t="shared" si="16"/>
        <v>45919</v>
      </c>
      <c r="JF3" s="47">
        <f t="shared" si="16"/>
        <v>45920</v>
      </c>
      <c r="JG3" s="47">
        <f t="shared" si="16"/>
        <v>45921</v>
      </c>
      <c r="JH3" s="47">
        <f t="shared" si="16"/>
        <v>45922</v>
      </c>
      <c r="JI3" s="47">
        <f t="shared" si="16"/>
        <v>45923</v>
      </c>
      <c r="JJ3" s="47">
        <f t="shared" si="16"/>
        <v>45924</v>
      </c>
      <c r="JK3" s="47">
        <f t="shared" si="16"/>
        <v>45925</v>
      </c>
      <c r="JL3" s="47">
        <f t="shared" si="16"/>
        <v>45926</v>
      </c>
      <c r="JM3" s="47">
        <f t="shared" si="16"/>
        <v>45927</v>
      </c>
      <c r="JN3" s="47">
        <f t="shared" si="16"/>
        <v>45928</v>
      </c>
      <c r="JO3" s="47">
        <f t="shared" si="16"/>
        <v>45929</v>
      </c>
      <c r="JP3" s="47">
        <f t="shared" si="16"/>
        <v>45930</v>
      </c>
      <c r="JQ3" s="47">
        <f t="shared" si="16"/>
        <v>45931</v>
      </c>
      <c r="JR3" s="47">
        <f t="shared" si="16"/>
        <v>45932</v>
      </c>
      <c r="JS3" s="47">
        <f t="shared" si="16"/>
        <v>45933</v>
      </c>
      <c r="JT3" s="47">
        <f t="shared" si="16"/>
        <v>45934</v>
      </c>
      <c r="JU3" s="47">
        <f t="shared" si="16"/>
        <v>45935</v>
      </c>
      <c r="JV3" s="47">
        <f t="shared" si="16"/>
        <v>45936</v>
      </c>
      <c r="JW3" s="47">
        <f t="shared" si="16"/>
        <v>45937</v>
      </c>
      <c r="JX3" s="47">
        <f t="shared" si="16"/>
        <v>45938</v>
      </c>
      <c r="JY3" s="47">
        <f t="shared" si="16"/>
        <v>45939</v>
      </c>
      <c r="JZ3" s="47">
        <f t="shared" si="16"/>
        <v>45940</v>
      </c>
      <c r="KA3" s="47">
        <f t="shared" si="16"/>
        <v>45941</v>
      </c>
      <c r="KB3" s="47">
        <f t="shared" si="16"/>
        <v>45942</v>
      </c>
      <c r="KC3" s="47">
        <f t="shared" si="16"/>
        <v>45943</v>
      </c>
      <c r="KD3" s="47">
        <f t="shared" si="16"/>
        <v>45944</v>
      </c>
      <c r="KE3" s="47">
        <f t="shared" ref="KE3:KY3" si="17">KD3+1</f>
        <v>45945</v>
      </c>
      <c r="KF3" s="47">
        <f t="shared" si="17"/>
        <v>45946</v>
      </c>
      <c r="KG3" s="47">
        <f t="shared" si="17"/>
        <v>45947</v>
      </c>
      <c r="KH3" s="47">
        <f t="shared" si="17"/>
        <v>45948</v>
      </c>
      <c r="KI3" s="47">
        <f t="shared" si="17"/>
        <v>45949</v>
      </c>
      <c r="KJ3" s="47">
        <f t="shared" si="17"/>
        <v>45950</v>
      </c>
      <c r="KK3" s="47">
        <f t="shared" si="17"/>
        <v>45951</v>
      </c>
      <c r="KL3" s="47">
        <f t="shared" si="17"/>
        <v>45952</v>
      </c>
      <c r="KM3" s="47">
        <f t="shared" si="17"/>
        <v>45953</v>
      </c>
      <c r="KN3" s="47">
        <f t="shared" si="17"/>
        <v>45954</v>
      </c>
      <c r="KO3" s="47">
        <f t="shared" si="17"/>
        <v>45955</v>
      </c>
      <c r="KP3" s="47">
        <f t="shared" si="17"/>
        <v>45956</v>
      </c>
      <c r="KQ3" s="47">
        <f t="shared" si="17"/>
        <v>45957</v>
      </c>
      <c r="KR3" s="47">
        <f t="shared" si="17"/>
        <v>45958</v>
      </c>
      <c r="KS3" s="47">
        <f t="shared" si="17"/>
        <v>45959</v>
      </c>
      <c r="KT3" s="47">
        <f t="shared" si="17"/>
        <v>45960</v>
      </c>
      <c r="KU3" s="47">
        <f t="shared" si="17"/>
        <v>45961</v>
      </c>
      <c r="KV3" s="47">
        <f t="shared" si="17"/>
        <v>45962</v>
      </c>
      <c r="KW3" s="47">
        <f t="shared" si="17"/>
        <v>45963</v>
      </c>
      <c r="KX3" s="47">
        <f t="shared" si="17"/>
        <v>45964</v>
      </c>
      <c r="KY3" s="47">
        <f t="shared" si="17"/>
        <v>45965</v>
      </c>
      <c r="KZ3" s="47">
        <f t="shared" ref="KZ3" si="18">KY3+1</f>
        <v>45966</v>
      </c>
      <c r="LA3" s="47">
        <f t="shared" ref="LA3" si="19">KZ3+1</f>
        <v>45967</v>
      </c>
      <c r="LB3" s="47">
        <f t="shared" ref="LB3" si="20">LA3+1</f>
        <v>45968</v>
      </c>
      <c r="LC3" s="47">
        <f t="shared" ref="LC3" si="21">LB3+1</f>
        <v>45969</v>
      </c>
      <c r="LD3" s="47">
        <f t="shared" ref="LD3" si="22">LC3+1</f>
        <v>45970</v>
      </c>
      <c r="LE3" s="47">
        <f t="shared" ref="LE3" si="23">LD3+1</f>
        <v>45971</v>
      </c>
      <c r="LF3" s="47">
        <f t="shared" ref="LF3" si="24">LE3+1</f>
        <v>45972</v>
      </c>
      <c r="LG3" s="47">
        <f t="shared" ref="LG3" si="25">LF3+1</f>
        <v>45973</v>
      </c>
      <c r="LH3" s="47">
        <f t="shared" ref="LH3" si="26">LG3+1</f>
        <v>45974</v>
      </c>
      <c r="LI3" s="47">
        <f t="shared" ref="LI3" si="27">LH3+1</f>
        <v>45975</v>
      </c>
      <c r="LJ3" s="47">
        <f t="shared" ref="LJ3" si="28">LI3+1</f>
        <v>45976</v>
      </c>
      <c r="LK3" s="47">
        <f t="shared" ref="LK3" si="29">LJ3+1</f>
        <v>45977</v>
      </c>
      <c r="LL3" s="47">
        <f t="shared" ref="LL3" si="30">LK3+1</f>
        <v>45978</v>
      </c>
      <c r="LM3" s="47">
        <f t="shared" ref="LM3" si="31">LL3+1</f>
        <v>45979</v>
      </c>
      <c r="LN3" s="47">
        <f t="shared" ref="LN3" si="32">LM3+1</f>
        <v>45980</v>
      </c>
      <c r="LO3" s="47">
        <f t="shared" ref="LO3" si="33">LN3+1</f>
        <v>45981</v>
      </c>
      <c r="LP3" s="47">
        <f t="shared" ref="LP3" si="34">LO3+1</f>
        <v>45982</v>
      </c>
      <c r="LQ3" s="47">
        <f t="shared" ref="LQ3" si="35">LP3+1</f>
        <v>45983</v>
      </c>
      <c r="LR3" s="47">
        <f t="shared" ref="LR3" si="36">LQ3+1</f>
        <v>45984</v>
      </c>
      <c r="LS3" s="47">
        <f t="shared" ref="LS3" si="37">LR3+1</f>
        <v>45985</v>
      </c>
      <c r="LT3" s="47">
        <f t="shared" ref="LT3" si="38">LS3+1</f>
        <v>45986</v>
      </c>
      <c r="LU3" s="47">
        <f t="shared" ref="LU3" si="39">LT3+1</f>
        <v>45987</v>
      </c>
      <c r="LV3" s="47">
        <f t="shared" ref="LV3" si="40">LU3+1</f>
        <v>45988</v>
      </c>
      <c r="LW3" s="47">
        <f t="shared" ref="LW3" si="41">LV3+1</f>
        <v>45989</v>
      </c>
      <c r="LX3" s="47">
        <f t="shared" ref="LX3" si="42">LW3+1</f>
        <v>45990</v>
      </c>
      <c r="LY3" s="47">
        <f t="shared" ref="LY3" si="43">LX3+1</f>
        <v>45991</v>
      </c>
      <c r="LZ3" s="47">
        <f t="shared" ref="LZ3" si="44">LY3+1</f>
        <v>45992</v>
      </c>
      <c r="MA3" s="47">
        <f t="shared" ref="MA3" si="45">LZ3+1</f>
        <v>45993</v>
      </c>
      <c r="MB3" s="47">
        <f t="shared" ref="MB3" si="46">MA3+1</f>
        <v>45994</v>
      </c>
      <c r="MC3" s="47">
        <f t="shared" ref="MC3" si="47">MB3+1</f>
        <v>45995</v>
      </c>
      <c r="MD3" s="47">
        <f t="shared" ref="MD3" si="48">MC3+1</f>
        <v>45996</v>
      </c>
      <c r="ME3" s="47">
        <f t="shared" ref="ME3" si="49">MD3+1</f>
        <v>45997</v>
      </c>
      <c r="MF3" s="47">
        <f t="shared" ref="MF3" si="50">ME3+1</f>
        <v>45998</v>
      </c>
      <c r="MG3" s="47">
        <f t="shared" ref="MG3" si="51">MF3+1</f>
        <v>45999</v>
      </c>
      <c r="MH3" s="47">
        <f t="shared" ref="MH3" si="52">MG3+1</f>
        <v>46000</v>
      </c>
      <c r="MI3" s="47">
        <f t="shared" ref="MI3" si="53">MH3+1</f>
        <v>46001</v>
      </c>
      <c r="MJ3" s="47">
        <f t="shared" ref="MJ3" si="54">MI3+1</f>
        <v>46002</v>
      </c>
      <c r="MK3" s="47">
        <f t="shared" ref="MK3" si="55">MJ3+1</f>
        <v>46003</v>
      </c>
      <c r="ML3" s="47">
        <f t="shared" ref="ML3" si="56">MK3+1</f>
        <v>46004</v>
      </c>
      <c r="MM3" s="47">
        <f t="shared" ref="MM3" si="57">ML3+1</f>
        <v>46005</v>
      </c>
      <c r="MN3" s="47">
        <f t="shared" ref="MN3" si="58">MM3+1</f>
        <v>46006</v>
      </c>
      <c r="MO3" s="47">
        <f t="shared" ref="MO3" si="59">MN3+1</f>
        <v>46007</v>
      </c>
      <c r="MP3" s="47">
        <f t="shared" ref="MP3" si="60">MO3+1</f>
        <v>46008</v>
      </c>
      <c r="MQ3" s="47">
        <f t="shared" ref="MQ3" si="61">MP3+1</f>
        <v>46009</v>
      </c>
      <c r="MR3" s="47">
        <f t="shared" ref="MR3" si="62">MQ3+1</f>
        <v>46010</v>
      </c>
      <c r="MS3" s="47">
        <f t="shared" ref="MS3" si="63">MR3+1</f>
        <v>46011</v>
      </c>
      <c r="MT3" s="47">
        <f t="shared" ref="MT3" si="64">MS3+1</f>
        <v>46012</v>
      </c>
      <c r="MU3" s="47">
        <f t="shared" ref="MU3" si="65">MT3+1</f>
        <v>46013</v>
      </c>
      <c r="MV3" s="47">
        <f t="shared" ref="MV3" si="66">MU3+1</f>
        <v>46014</v>
      </c>
      <c r="MW3" s="47">
        <f t="shared" ref="MW3" si="67">MV3+1</f>
        <v>46015</v>
      </c>
      <c r="MX3" s="47">
        <f t="shared" ref="MX3" si="68">MW3+1</f>
        <v>46016</v>
      </c>
      <c r="MY3" s="47">
        <f t="shared" ref="MY3" si="69">MX3+1</f>
        <v>46017</v>
      </c>
      <c r="MZ3" s="47">
        <f t="shared" ref="MZ3" si="70">MY3+1</f>
        <v>46018</v>
      </c>
      <c r="NA3" s="47">
        <f t="shared" ref="NA3" si="71">MZ3+1</f>
        <v>46019</v>
      </c>
      <c r="NB3" s="47">
        <f t="shared" ref="NB3" si="72">NA3+1</f>
        <v>46020</v>
      </c>
      <c r="NC3" s="47">
        <f t="shared" ref="NC3" si="73">NB3+1</f>
        <v>46021</v>
      </c>
      <c r="ND3" s="47">
        <f t="shared" ref="ND3" si="74">NC3+1</f>
        <v>46022</v>
      </c>
      <c r="NE3" s="47">
        <f t="shared" ref="NE3" si="75">ND3+1</f>
        <v>46023</v>
      </c>
      <c r="NF3" s="47">
        <f t="shared" ref="NF3" si="76">NE3+1</f>
        <v>46024</v>
      </c>
      <c r="NG3" s="47">
        <f t="shared" ref="NG3" si="77">NF3+1</f>
        <v>46025</v>
      </c>
      <c r="NH3" s="47">
        <f t="shared" ref="NH3" si="78">NG3+1</f>
        <v>46026</v>
      </c>
      <c r="NI3" s="47">
        <f t="shared" ref="NI3" si="79">NH3+1</f>
        <v>46027</v>
      </c>
      <c r="NJ3" s="47">
        <f t="shared" ref="NJ3" si="80">NI3+1</f>
        <v>46028</v>
      </c>
      <c r="NK3" s="47">
        <f t="shared" ref="NK3" si="81">NJ3+1</f>
        <v>46029</v>
      </c>
      <c r="NL3" s="47">
        <f t="shared" ref="NL3" si="82">NK3+1</f>
        <v>46030</v>
      </c>
      <c r="NM3" s="47">
        <f t="shared" ref="NM3" si="83">NL3+1</f>
        <v>46031</v>
      </c>
      <c r="NN3" s="47">
        <f t="shared" ref="NN3" si="84">NM3+1</f>
        <v>46032</v>
      </c>
      <c r="NO3" s="47">
        <f t="shared" ref="NO3" si="85">NN3+1</f>
        <v>46033</v>
      </c>
      <c r="NP3" s="47">
        <f t="shared" ref="NP3" si="86">NO3+1</f>
        <v>46034</v>
      </c>
      <c r="NQ3" s="47">
        <f t="shared" ref="NQ3" si="87">NP3+1</f>
        <v>46035</v>
      </c>
      <c r="NR3" s="47">
        <f t="shared" ref="NR3" si="88">NQ3+1</f>
        <v>46036</v>
      </c>
      <c r="NS3" s="47">
        <f t="shared" ref="NS3" si="89">NR3+1</f>
        <v>46037</v>
      </c>
      <c r="NT3" s="47">
        <f t="shared" ref="NT3" si="90">NS3+1</f>
        <v>46038</v>
      </c>
      <c r="NU3" s="47">
        <f t="shared" ref="NU3" si="91">NT3+1</f>
        <v>46039</v>
      </c>
      <c r="NV3" s="47">
        <f t="shared" ref="NV3" si="92">NU3+1</f>
        <v>46040</v>
      </c>
      <c r="NW3" s="47">
        <f t="shared" ref="NW3" si="93">NV3+1</f>
        <v>46041</v>
      </c>
      <c r="NX3" s="47">
        <f t="shared" ref="NX3" si="94">NW3+1</f>
        <v>46042</v>
      </c>
      <c r="NY3" s="47">
        <f t="shared" ref="NY3" si="95">NX3+1</f>
        <v>46043</v>
      </c>
      <c r="NZ3" s="47">
        <f t="shared" ref="NZ3" si="96">NY3+1</f>
        <v>46044</v>
      </c>
      <c r="OA3" s="47">
        <f t="shared" ref="OA3" si="97">NZ3+1</f>
        <v>46045</v>
      </c>
      <c r="OB3" s="47">
        <f t="shared" ref="OB3" si="98">OA3+1</f>
        <v>46046</v>
      </c>
      <c r="OC3" s="47">
        <f t="shared" ref="OC3" si="99">OB3+1</f>
        <v>46047</v>
      </c>
      <c r="OD3" s="47">
        <f t="shared" ref="OD3" si="100">OC3+1</f>
        <v>46048</v>
      </c>
      <c r="OE3" s="47">
        <f t="shared" ref="OE3" si="101">OD3+1</f>
        <v>46049</v>
      </c>
      <c r="OF3" s="47">
        <f t="shared" ref="OF3" si="102">OE3+1</f>
        <v>46050</v>
      </c>
      <c r="OG3" s="47">
        <f t="shared" ref="OG3" si="103">OF3+1</f>
        <v>46051</v>
      </c>
      <c r="OH3" s="47">
        <f t="shared" ref="OH3" si="104">OG3+1</f>
        <v>46052</v>
      </c>
      <c r="OI3" s="47">
        <f t="shared" ref="OI3" si="105">OH3+1</f>
        <v>46053</v>
      </c>
      <c r="OJ3" s="47">
        <f t="shared" ref="OJ3" si="106">OI3+1</f>
        <v>46054</v>
      </c>
      <c r="OK3" s="47">
        <f t="shared" ref="OK3" si="107">OJ3+1</f>
        <v>46055</v>
      </c>
      <c r="OL3" s="47">
        <f t="shared" ref="OL3" si="108">OK3+1</f>
        <v>46056</v>
      </c>
      <c r="OM3" s="47">
        <f t="shared" ref="OM3" si="109">OL3+1</f>
        <v>46057</v>
      </c>
      <c r="ON3" s="47">
        <f t="shared" ref="ON3" si="110">OM3+1</f>
        <v>46058</v>
      </c>
      <c r="OO3" s="47">
        <f t="shared" ref="OO3" si="111">ON3+1</f>
        <v>46059</v>
      </c>
      <c r="OP3" s="47">
        <f t="shared" ref="OP3" si="112">OO3+1</f>
        <v>46060</v>
      </c>
      <c r="OQ3" s="47">
        <f t="shared" ref="OQ3" si="113">OP3+1</f>
        <v>46061</v>
      </c>
      <c r="OR3" s="47">
        <f t="shared" ref="OR3" si="114">OQ3+1</f>
        <v>46062</v>
      </c>
      <c r="OS3" s="47">
        <f t="shared" ref="OS3" si="115">OR3+1</f>
        <v>46063</v>
      </c>
      <c r="OT3" s="47">
        <f t="shared" ref="OT3" si="116">OS3+1</f>
        <v>46064</v>
      </c>
      <c r="OU3" s="47">
        <f t="shared" ref="OU3" si="117">OT3+1</f>
        <v>46065</v>
      </c>
      <c r="OV3" s="47">
        <f t="shared" ref="OV3" si="118">OU3+1</f>
        <v>46066</v>
      </c>
      <c r="OW3" s="47">
        <f t="shared" ref="OW3" si="119">OV3+1</f>
        <v>46067</v>
      </c>
      <c r="OX3" s="47">
        <f t="shared" ref="OX3" si="120">OW3+1</f>
        <v>46068</v>
      </c>
      <c r="OY3" s="47">
        <f t="shared" ref="OY3" si="121">OX3+1</f>
        <v>46069</v>
      </c>
      <c r="OZ3" s="47">
        <f t="shared" ref="OZ3" si="122">OY3+1</f>
        <v>46070</v>
      </c>
      <c r="PA3" s="47">
        <f t="shared" ref="PA3" si="123">OZ3+1</f>
        <v>46071</v>
      </c>
      <c r="PB3" s="47">
        <f t="shared" ref="PB3" si="124">PA3+1</f>
        <v>46072</v>
      </c>
      <c r="PC3" s="47">
        <f t="shared" ref="PC3" si="125">PB3+1</f>
        <v>46073</v>
      </c>
      <c r="PD3" s="47">
        <f t="shared" ref="PD3" si="126">PC3+1</f>
        <v>46074</v>
      </c>
      <c r="PE3" s="47">
        <f t="shared" ref="PE3" si="127">PD3+1</f>
        <v>46075</v>
      </c>
      <c r="PF3" s="47">
        <f t="shared" ref="PF3" si="128">PE3+1</f>
        <v>46076</v>
      </c>
      <c r="PG3" s="47">
        <f t="shared" ref="PG3" si="129">PF3+1</f>
        <v>46077</v>
      </c>
      <c r="PH3" s="47">
        <f t="shared" ref="PH3" si="130">PG3+1</f>
        <v>46078</v>
      </c>
      <c r="PI3" s="47">
        <f t="shared" ref="PI3" si="131">PH3+1</f>
        <v>46079</v>
      </c>
      <c r="PJ3" s="47">
        <f t="shared" ref="PJ3" si="132">PI3+1</f>
        <v>46080</v>
      </c>
      <c r="PK3" s="47">
        <f t="shared" ref="PK3" si="133">PJ3+1</f>
        <v>46081</v>
      </c>
      <c r="PL3" s="47">
        <f t="shared" ref="PL3" si="134">PK3+1</f>
        <v>46082</v>
      </c>
      <c r="PM3" s="47">
        <f t="shared" ref="PM3" si="135">PL3+1</f>
        <v>46083</v>
      </c>
      <c r="PN3" s="47">
        <f t="shared" ref="PN3" si="136">PM3+1</f>
        <v>46084</v>
      </c>
      <c r="PO3" s="47">
        <f t="shared" ref="PO3" si="137">PN3+1</f>
        <v>46085</v>
      </c>
      <c r="PP3" s="47">
        <f t="shared" ref="PP3" si="138">PO3+1</f>
        <v>46086</v>
      </c>
      <c r="PQ3" s="47">
        <f t="shared" ref="PQ3" si="139">PP3+1</f>
        <v>46087</v>
      </c>
      <c r="PR3" s="47">
        <f t="shared" ref="PR3" si="140">PQ3+1</f>
        <v>46088</v>
      </c>
      <c r="PS3" s="47">
        <f t="shared" ref="PS3" si="141">PR3+1</f>
        <v>46089</v>
      </c>
      <c r="PT3" s="47">
        <f t="shared" ref="PT3" si="142">PS3+1</f>
        <v>46090</v>
      </c>
      <c r="PU3" s="47">
        <f t="shared" ref="PU3" si="143">PT3+1</f>
        <v>46091</v>
      </c>
      <c r="PV3" s="47">
        <f t="shared" ref="PV3" si="144">PU3+1</f>
        <v>46092</v>
      </c>
      <c r="PW3" s="47">
        <f t="shared" ref="PW3" si="145">PV3+1</f>
        <v>46093</v>
      </c>
      <c r="PX3" s="47">
        <f t="shared" ref="PX3" si="146">PW3+1</f>
        <v>46094</v>
      </c>
      <c r="PY3" s="47">
        <f t="shared" ref="PY3" si="147">PX3+1</f>
        <v>46095</v>
      </c>
      <c r="PZ3" s="47">
        <f t="shared" ref="PZ3" si="148">PY3+1</f>
        <v>46096</v>
      </c>
      <c r="QA3" s="47">
        <f t="shared" ref="QA3" si="149">PZ3+1</f>
        <v>46097</v>
      </c>
      <c r="QB3" s="47">
        <f t="shared" ref="QB3" si="150">QA3+1</f>
        <v>46098</v>
      </c>
      <c r="QC3" s="47">
        <f t="shared" ref="QC3" si="151">QB3+1</f>
        <v>46099</v>
      </c>
      <c r="QD3" s="47">
        <f t="shared" ref="QD3" si="152">QC3+1</f>
        <v>46100</v>
      </c>
      <c r="QE3" s="47">
        <f t="shared" ref="QE3" si="153">QD3+1</f>
        <v>46101</v>
      </c>
      <c r="QF3" s="47">
        <f t="shared" ref="QF3" si="154">QE3+1</f>
        <v>46102</v>
      </c>
      <c r="QG3" s="47">
        <f t="shared" ref="QG3" si="155">QF3+1</f>
        <v>46103</v>
      </c>
      <c r="QH3" s="47">
        <f t="shared" ref="QH3" si="156">QG3+1</f>
        <v>46104</v>
      </c>
      <c r="QI3" s="47">
        <f t="shared" ref="QI3" si="157">QH3+1</f>
        <v>46105</v>
      </c>
      <c r="QJ3" s="47">
        <f t="shared" ref="QJ3" si="158">QI3+1</f>
        <v>46106</v>
      </c>
      <c r="QK3" s="47">
        <f t="shared" ref="QK3" si="159">QJ3+1</f>
        <v>46107</v>
      </c>
      <c r="QL3" s="47">
        <f t="shared" ref="QL3" si="160">QK3+1</f>
        <v>46108</v>
      </c>
      <c r="QM3" s="47">
        <f t="shared" ref="QM3" si="161">QL3+1</f>
        <v>46109</v>
      </c>
      <c r="QN3" s="47">
        <f t="shared" ref="QN3" si="162">QM3+1</f>
        <v>46110</v>
      </c>
      <c r="QO3" s="47">
        <f t="shared" ref="QO3" si="163">QN3+1</f>
        <v>46111</v>
      </c>
      <c r="QP3" s="47">
        <f t="shared" ref="QP3" si="164">QO3+1</f>
        <v>46112</v>
      </c>
      <c r="QQ3" s="47">
        <f t="shared" ref="QQ3" si="165">QP3+1</f>
        <v>46113</v>
      </c>
      <c r="QR3" s="47">
        <f t="shared" ref="QR3" si="166">QQ3+1</f>
        <v>46114</v>
      </c>
      <c r="QS3" s="47">
        <f t="shared" ref="QS3" si="167">QR3+1</f>
        <v>46115</v>
      </c>
      <c r="QT3" s="47">
        <f t="shared" ref="QT3" si="168">QS3+1</f>
        <v>46116</v>
      </c>
      <c r="QU3" s="47">
        <f t="shared" ref="QU3" si="169">QT3+1</f>
        <v>46117</v>
      </c>
      <c r="QV3" s="47">
        <f t="shared" ref="QV3" si="170">QU3+1</f>
        <v>46118</v>
      </c>
      <c r="QW3" s="47">
        <f t="shared" ref="QW3" si="171">QV3+1</f>
        <v>46119</v>
      </c>
      <c r="QX3" s="47">
        <f t="shared" ref="QX3" si="172">QW3+1</f>
        <v>46120</v>
      </c>
      <c r="QY3" s="47">
        <f t="shared" ref="QY3" si="173">QX3+1</f>
        <v>46121</v>
      </c>
      <c r="QZ3" s="47">
        <f t="shared" ref="QZ3" si="174">QY3+1</f>
        <v>46122</v>
      </c>
      <c r="RA3" s="47">
        <f t="shared" ref="RA3" si="175">QZ3+1</f>
        <v>46123</v>
      </c>
      <c r="RB3" s="47">
        <f t="shared" ref="RB3" si="176">RA3+1</f>
        <v>46124</v>
      </c>
      <c r="RC3" s="47">
        <f t="shared" ref="RC3" si="177">RB3+1</f>
        <v>46125</v>
      </c>
      <c r="RD3" s="47">
        <f t="shared" ref="RD3" si="178">RC3+1</f>
        <v>46126</v>
      </c>
      <c r="RE3" s="47">
        <f t="shared" ref="RE3" si="179">RD3+1</f>
        <v>46127</v>
      </c>
      <c r="RF3" s="47">
        <f t="shared" ref="RF3" si="180">RE3+1</f>
        <v>46128</v>
      </c>
      <c r="RG3" s="47">
        <f t="shared" ref="RG3" si="181">RF3+1</f>
        <v>46129</v>
      </c>
      <c r="RH3" s="47">
        <f t="shared" ref="RH3" si="182">RG3+1</f>
        <v>46130</v>
      </c>
      <c r="RI3" s="47">
        <f t="shared" ref="RI3" si="183">RH3+1</f>
        <v>46131</v>
      </c>
      <c r="RJ3" s="47">
        <f t="shared" ref="RJ3" si="184">RI3+1</f>
        <v>46132</v>
      </c>
      <c r="RK3" s="47">
        <f t="shared" ref="RK3" si="185">RJ3+1</f>
        <v>46133</v>
      </c>
      <c r="RL3" s="47">
        <f t="shared" ref="RL3" si="186">RK3+1</f>
        <v>46134</v>
      </c>
      <c r="RM3" s="47">
        <f t="shared" ref="RM3" si="187">RL3+1</f>
        <v>46135</v>
      </c>
      <c r="RN3" s="47">
        <f t="shared" ref="RN3" si="188">RM3+1</f>
        <v>46136</v>
      </c>
      <c r="RO3" s="47">
        <f t="shared" ref="RO3" si="189">RN3+1</f>
        <v>46137</v>
      </c>
      <c r="RP3" s="47">
        <f t="shared" ref="RP3" si="190">RO3+1</f>
        <v>46138</v>
      </c>
      <c r="RQ3" s="47">
        <f t="shared" ref="RQ3" si="191">RP3+1</f>
        <v>46139</v>
      </c>
      <c r="RR3" s="47">
        <f t="shared" ref="RR3" si="192">RQ3+1</f>
        <v>46140</v>
      </c>
      <c r="RS3" s="47">
        <f t="shared" ref="RS3" si="193">RR3+1</f>
        <v>46141</v>
      </c>
      <c r="RT3" s="47">
        <f t="shared" ref="RT3" si="194">RS3+1</f>
        <v>46142</v>
      </c>
      <c r="RU3" s="47">
        <f t="shared" ref="RU3" si="195">RT3+1</f>
        <v>46143</v>
      </c>
      <c r="RV3" s="47">
        <f t="shared" ref="RV3" si="196">RU3+1</f>
        <v>46144</v>
      </c>
      <c r="RW3" s="47">
        <f t="shared" ref="RW3" si="197">RV3+1</f>
        <v>46145</v>
      </c>
      <c r="RX3" s="47">
        <f t="shared" ref="RX3" si="198">RW3+1</f>
        <v>46146</v>
      </c>
      <c r="RY3" s="47">
        <f t="shared" ref="RY3" si="199">RX3+1</f>
        <v>46147</v>
      </c>
      <c r="RZ3" s="47">
        <f t="shared" ref="RZ3" si="200">RY3+1</f>
        <v>46148</v>
      </c>
      <c r="SA3" s="47">
        <f t="shared" ref="SA3" si="201">RZ3+1</f>
        <v>46149</v>
      </c>
      <c r="SB3" s="47">
        <f t="shared" ref="SB3" si="202">SA3+1</f>
        <v>46150</v>
      </c>
      <c r="SC3" s="47">
        <f t="shared" ref="SC3" si="203">SB3+1</f>
        <v>46151</v>
      </c>
      <c r="SD3" s="47">
        <f t="shared" ref="SD3" si="204">SC3+1</f>
        <v>46152</v>
      </c>
      <c r="SE3" s="47">
        <f t="shared" ref="SE3" si="205">SD3+1</f>
        <v>46153</v>
      </c>
      <c r="SF3" s="47">
        <f t="shared" ref="SF3" si="206">SE3+1</f>
        <v>46154</v>
      </c>
      <c r="SG3" s="47">
        <f t="shared" ref="SG3" si="207">SF3+1</f>
        <v>46155</v>
      </c>
      <c r="SH3" s="47">
        <f t="shared" ref="SH3" si="208">SG3+1</f>
        <v>46156</v>
      </c>
      <c r="SI3" s="47">
        <f t="shared" ref="SI3" si="209">SH3+1</f>
        <v>46157</v>
      </c>
      <c r="SJ3" s="47">
        <f t="shared" ref="SJ3" si="210">SI3+1</f>
        <v>46158</v>
      </c>
      <c r="SK3" s="47">
        <f t="shared" ref="SK3" si="211">SJ3+1</f>
        <v>46159</v>
      </c>
      <c r="SL3" s="47">
        <f t="shared" ref="SL3" si="212">SK3+1</f>
        <v>46160</v>
      </c>
      <c r="SM3" s="47">
        <f t="shared" ref="SM3" si="213">SL3+1</f>
        <v>46161</v>
      </c>
      <c r="SN3" s="47">
        <f t="shared" ref="SN3" si="214">SM3+1</f>
        <v>46162</v>
      </c>
      <c r="SO3" s="47">
        <f t="shared" ref="SO3" si="215">SN3+1</f>
        <v>46163</v>
      </c>
      <c r="SP3" s="47">
        <f t="shared" ref="SP3" si="216">SO3+1</f>
        <v>46164</v>
      </c>
      <c r="SQ3" s="47">
        <f t="shared" ref="SQ3" si="217">SP3+1</f>
        <v>46165</v>
      </c>
      <c r="SR3" s="47">
        <f t="shared" ref="SR3" si="218">SQ3+1</f>
        <v>46166</v>
      </c>
      <c r="SS3" s="47">
        <f t="shared" ref="SS3" si="219">SR3+1</f>
        <v>46167</v>
      </c>
      <c r="ST3" s="47">
        <f t="shared" ref="ST3" si="220">SS3+1</f>
        <v>46168</v>
      </c>
      <c r="SU3" s="47">
        <f t="shared" ref="SU3" si="221">ST3+1</f>
        <v>46169</v>
      </c>
      <c r="SV3" s="47">
        <f t="shared" ref="SV3" si="222">SU3+1</f>
        <v>46170</v>
      </c>
      <c r="SW3" s="47">
        <f t="shared" ref="SW3" si="223">SV3+1</f>
        <v>46171</v>
      </c>
      <c r="SX3" s="47">
        <f t="shared" ref="SX3" si="224">SW3+1</f>
        <v>46172</v>
      </c>
      <c r="SY3" s="47">
        <f t="shared" ref="SY3" si="225">SX3+1</f>
        <v>46173</v>
      </c>
      <c r="SZ3" s="47">
        <f t="shared" ref="SZ3" si="226">SY3+1</f>
        <v>46174</v>
      </c>
      <c r="TA3" s="47">
        <f t="shared" ref="TA3" si="227">SZ3+1</f>
        <v>46175</v>
      </c>
      <c r="TB3" s="47">
        <f t="shared" ref="TB3" si="228">TA3+1</f>
        <v>46176</v>
      </c>
      <c r="TC3" s="47">
        <f t="shared" ref="TC3" si="229">TB3+1</f>
        <v>46177</v>
      </c>
      <c r="TD3" s="47">
        <f t="shared" ref="TD3" si="230">TC3+1</f>
        <v>46178</v>
      </c>
      <c r="TE3" s="47">
        <f t="shared" ref="TE3" si="231">TD3+1</f>
        <v>46179</v>
      </c>
      <c r="TF3" s="47">
        <f t="shared" ref="TF3" si="232">TE3+1</f>
        <v>46180</v>
      </c>
      <c r="TG3" s="47">
        <f t="shared" ref="TG3" si="233">TF3+1</f>
        <v>46181</v>
      </c>
      <c r="TH3" s="47">
        <f t="shared" ref="TH3" si="234">TG3+1</f>
        <v>46182</v>
      </c>
      <c r="TI3" s="47">
        <f t="shared" ref="TI3" si="235">TH3+1</f>
        <v>46183</v>
      </c>
      <c r="TJ3" s="47">
        <f t="shared" ref="TJ3" si="236">TI3+1</f>
        <v>46184</v>
      </c>
      <c r="TK3" s="47">
        <f t="shared" ref="TK3" si="237">TJ3+1</f>
        <v>46185</v>
      </c>
      <c r="TL3" s="47">
        <f t="shared" ref="TL3" si="238">TK3+1</f>
        <v>46186</v>
      </c>
      <c r="TM3" s="47">
        <f t="shared" ref="TM3" si="239">TL3+1</f>
        <v>46187</v>
      </c>
      <c r="TN3" s="47">
        <f t="shared" ref="TN3" si="240">TM3+1</f>
        <v>46188</v>
      </c>
      <c r="TO3" s="47">
        <f t="shared" ref="TO3" si="241">TN3+1</f>
        <v>46189</v>
      </c>
      <c r="TP3" s="47">
        <f t="shared" ref="TP3" si="242">TO3+1</f>
        <v>46190</v>
      </c>
      <c r="TQ3" s="47">
        <f t="shared" ref="TQ3" si="243">TP3+1</f>
        <v>46191</v>
      </c>
      <c r="TR3" s="47">
        <f t="shared" ref="TR3" si="244">TQ3+1</f>
        <v>46192</v>
      </c>
      <c r="TS3" s="47">
        <f t="shared" ref="TS3" si="245">TR3+1</f>
        <v>46193</v>
      </c>
      <c r="TT3" s="47">
        <f t="shared" ref="TT3" si="246">TS3+1</f>
        <v>46194</v>
      </c>
      <c r="TU3" s="47">
        <f t="shared" ref="TU3" si="247">TT3+1</f>
        <v>46195</v>
      </c>
      <c r="TV3" s="47">
        <f t="shared" ref="TV3" si="248">TU3+1</f>
        <v>46196</v>
      </c>
      <c r="TW3" s="47">
        <f t="shared" ref="TW3" si="249">TV3+1</f>
        <v>46197</v>
      </c>
      <c r="TX3" s="47">
        <f t="shared" ref="TX3" si="250">TW3+1</f>
        <v>46198</v>
      </c>
      <c r="TY3" s="47">
        <f t="shared" ref="TY3" si="251">TX3+1</f>
        <v>46199</v>
      </c>
      <c r="TZ3" s="47">
        <f t="shared" ref="TZ3" si="252">TY3+1</f>
        <v>46200</v>
      </c>
      <c r="UA3" s="47">
        <f t="shared" ref="UA3" si="253">TZ3+1</f>
        <v>46201</v>
      </c>
      <c r="UB3" s="47">
        <f t="shared" ref="UB3" si="254">UA3+1</f>
        <v>46202</v>
      </c>
      <c r="UC3" s="47">
        <f t="shared" ref="UC3" si="255">UB3+1</f>
        <v>46203</v>
      </c>
      <c r="UD3" s="47">
        <f t="shared" ref="UD3" si="256">UC3+1</f>
        <v>46204</v>
      </c>
      <c r="UE3" s="47">
        <f t="shared" ref="UE3" si="257">UD3+1</f>
        <v>46205</v>
      </c>
      <c r="UF3" s="47">
        <f t="shared" ref="UF3" si="258">UE3+1</f>
        <v>46206</v>
      </c>
      <c r="UG3" s="47">
        <f t="shared" ref="UG3" si="259">UF3+1</f>
        <v>46207</v>
      </c>
      <c r="UH3" s="47">
        <f t="shared" ref="UH3" si="260">UG3+1</f>
        <v>46208</v>
      </c>
      <c r="UI3" s="47">
        <f t="shared" ref="UI3" si="261">UH3+1</f>
        <v>46209</v>
      </c>
      <c r="UJ3" s="47">
        <f t="shared" ref="UJ3" si="262">UI3+1</f>
        <v>46210</v>
      </c>
      <c r="UK3" s="47">
        <f t="shared" ref="UK3" si="263">UJ3+1</f>
        <v>46211</v>
      </c>
      <c r="UL3" s="47">
        <f t="shared" ref="UL3" si="264">UK3+1</f>
        <v>46212</v>
      </c>
      <c r="UM3" s="47">
        <f t="shared" ref="UM3" si="265">UL3+1</f>
        <v>46213</v>
      </c>
      <c r="UN3" s="47">
        <f t="shared" ref="UN3" si="266">UM3+1</f>
        <v>46214</v>
      </c>
      <c r="UO3" s="47">
        <f t="shared" ref="UO3" si="267">UN3+1</f>
        <v>46215</v>
      </c>
      <c r="UP3" s="47">
        <f t="shared" ref="UP3" si="268">UO3+1</f>
        <v>46216</v>
      </c>
      <c r="UQ3" s="47">
        <f t="shared" ref="UQ3" si="269">UP3+1</f>
        <v>46217</v>
      </c>
      <c r="UR3" s="47">
        <f t="shared" ref="UR3" si="270">UQ3+1</f>
        <v>46218</v>
      </c>
      <c r="US3" s="47">
        <f t="shared" ref="US3" si="271">UR3+1</f>
        <v>46219</v>
      </c>
      <c r="UT3" s="47">
        <f t="shared" ref="UT3" si="272">US3+1</f>
        <v>46220</v>
      </c>
      <c r="UU3" s="47">
        <f t="shared" ref="UU3" si="273">UT3+1</f>
        <v>46221</v>
      </c>
      <c r="UV3" s="47">
        <f t="shared" ref="UV3" si="274">UU3+1</f>
        <v>46222</v>
      </c>
      <c r="UW3" s="47">
        <f t="shared" ref="UW3" si="275">UV3+1</f>
        <v>46223</v>
      </c>
      <c r="UX3" s="47">
        <f t="shared" ref="UX3" si="276">UW3+1</f>
        <v>46224</v>
      </c>
      <c r="UY3" s="47">
        <f t="shared" ref="UY3" si="277">UX3+1</f>
        <v>46225</v>
      </c>
      <c r="UZ3" s="47">
        <f t="shared" ref="UZ3" si="278">UY3+1</f>
        <v>46226</v>
      </c>
      <c r="VA3" s="47">
        <f t="shared" ref="VA3" si="279">UZ3+1</f>
        <v>46227</v>
      </c>
      <c r="VB3" s="47">
        <f t="shared" ref="VB3" si="280">VA3+1</f>
        <v>46228</v>
      </c>
      <c r="VC3" s="47">
        <f t="shared" ref="VC3" si="281">VB3+1</f>
        <v>46229</v>
      </c>
      <c r="VD3" s="47">
        <f t="shared" ref="VD3" si="282">VC3+1</f>
        <v>46230</v>
      </c>
      <c r="VE3" s="47">
        <f t="shared" ref="VE3" si="283">VD3+1</f>
        <v>46231</v>
      </c>
      <c r="VF3" s="47">
        <f t="shared" ref="VF3" si="284">VE3+1</f>
        <v>46232</v>
      </c>
      <c r="VG3" s="47">
        <f t="shared" ref="VG3" si="285">VF3+1</f>
        <v>46233</v>
      </c>
      <c r="VH3" s="47">
        <f t="shared" ref="VH3" si="286">VG3+1</f>
        <v>46234</v>
      </c>
      <c r="VI3" s="47">
        <f t="shared" ref="VI3" si="287">VH3+1</f>
        <v>46235</v>
      </c>
      <c r="VJ3" s="47">
        <f t="shared" ref="VJ3" si="288">VI3+1</f>
        <v>46236</v>
      </c>
      <c r="VK3" s="47">
        <f t="shared" ref="VK3" si="289">VJ3+1</f>
        <v>46237</v>
      </c>
      <c r="VL3" s="47">
        <f t="shared" ref="VL3" si="290">VK3+1</f>
        <v>46238</v>
      </c>
      <c r="VM3" s="47">
        <f t="shared" ref="VM3" si="291">VL3+1</f>
        <v>46239</v>
      </c>
      <c r="VN3" s="47">
        <f t="shared" ref="VN3" si="292">VM3+1</f>
        <v>46240</v>
      </c>
      <c r="VO3" s="47">
        <f t="shared" ref="VO3" si="293">VN3+1</f>
        <v>46241</v>
      </c>
      <c r="VP3" s="47">
        <f t="shared" ref="VP3" si="294">VO3+1</f>
        <v>46242</v>
      </c>
      <c r="VQ3" s="47">
        <f t="shared" ref="VQ3" si="295">VP3+1</f>
        <v>46243</v>
      </c>
      <c r="VR3" s="47">
        <f t="shared" ref="VR3" si="296">VQ3+1</f>
        <v>46244</v>
      </c>
      <c r="VS3" s="47">
        <f t="shared" ref="VS3" si="297">VR3+1</f>
        <v>46245</v>
      </c>
      <c r="VT3" s="47">
        <f t="shared" ref="VT3" si="298">VS3+1</f>
        <v>46246</v>
      </c>
      <c r="VU3" s="47">
        <f t="shared" ref="VU3" si="299">VT3+1</f>
        <v>46247</v>
      </c>
      <c r="VV3" s="47">
        <f t="shared" ref="VV3" si="300">VU3+1</f>
        <v>46248</v>
      </c>
      <c r="VW3" s="47">
        <f t="shared" ref="VW3" si="301">VV3+1</f>
        <v>46249</v>
      </c>
      <c r="VX3" s="47">
        <f t="shared" ref="VX3" si="302">VW3+1</f>
        <v>46250</v>
      </c>
      <c r="VY3" s="47">
        <f t="shared" ref="VY3" si="303">VX3+1</f>
        <v>46251</v>
      </c>
      <c r="VZ3" s="47">
        <f t="shared" ref="VZ3" si="304">VY3+1</f>
        <v>46252</v>
      </c>
      <c r="WA3" s="47">
        <f t="shared" ref="WA3" si="305">VZ3+1</f>
        <v>46253</v>
      </c>
      <c r="WB3" s="47">
        <f t="shared" ref="WB3" si="306">WA3+1</f>
        <v>46254</v>
      </c>
      <c r="WC3" s="47">
        <f t="shared" ref="WC3" si="307">WB3+1</f>
        <v>46255</v>
      </c>
      <c r="WD3" s="47">
        <f t="shared" ref="WD3" si="308">WC3+1</f>
        <v>46256</v>
      </c>
      <c r="WE3" s="47">
        <f t="shared" ref="WE3" si="309">WD3+1</f>
        <v>46257</v>
      </c>
      <c r="WF3" s="47">
        <f t="shared" ref="WF3" si="310">WE3+1</f>
        <v>46258</v>
      </c>
      <c r="WG3" s="47">
        <f t="shared" ref="WG3" si="311">WF3+1</f>
        <v>46259</v>
      </c>
      <c r="WH3" s="47">
        <f t="shared" ref="WH3" si="312">WG3+1</f>
        <v>46260</v>
      </c>
      <c r="WI3" s="47">
        <f t="shared" ref="WI3" si="313">WH3+1</f>
        <v>46261</v>
      </c>
      <c r="WJ3" s="47">
        <f t="shared" ref="WJ3" si="314">WI3+1</f>
        <v>46262</v>
      </c>
      <c r="WK3" s="47">
        <f t="shared" ref="WK3" si="315">WJ3+1</f>
        <v>46263</v>
      </c>
      <c r="WL3" s="47">
        <f t="shared" ref="WL3" si="316">WK3+1</f>
        <v>46264</v>
      </c>
      <c r="WM3" s="47">
        <f t="shared" ref="WM3" si="317">WL3+1</f>
        <v>46265</v>
      </c>
      <c r="WN3" s="47">
        <f t="shared" ref="WN3" si="318">WM3+1</f>
        <v>46266</v>
      </c>
      <c r="WO3" s="47">
        <f t="shared" ref="WO3" si="319">WN3+1</f>
        <v>46267</v>
      </c>
      <c r="WP3" s="47">
        <f t="shared" ref="WP3" si="320">WO3+1</f>
        <v>46268</v>
      </c>
      <c r="WQ3" s="47">
        <f t="shared" ref="WQ3" si="321">WP3+1</f>
        <v>46269</v>
      </c>
      <c r="WR3" s="47">
        <f t="shared" ref="WR3" si="322">WQ3+1</f>
        <v>46270</v>
      </c>
      <c r="WS3" s="47">
        <f t="shared" ref="WS3" si="323">WR3+1</f>
        <v>46271</v>
      </c>
      <c r="WT3" s="47">
        <f t="shared" ref="WT3" si="324">WS3+1</f>
        <v>46272</v>
      </c>
      <c r="WU3" s="47">
        <f t="shared" ref="WU3" si="325">WT3+1</f>
        <v>46273</v>
      </c>
      <c r="WV3" s="47">
        <f t="shared" ref="WV3" si="326">WU3+1</f>
        <v>46274</v>
      </c>
      <c r="WW3" s="47">
        <f t="shared" ref="WW3" si="327">WV3+1</f>
        <v>46275</v>
      </c>
      <c r="WX3" s="47">
        <f t="shared" ref="WX3" si="328">WW3+1</f>
        <v>46276</v>
      </c>
      <c r="WY3" s="47">
        <f t="shared" ref="WY3" si="329">WX3+1</f>
        <v>46277</v>
      </c>
      <c r="WZ3" s="47">
        <f t="shared" ref="WZ3" si="330">WY3+1</f>
        <v>46278</v>
      </c>
      <c r="XA3" s="47">
        <f t="shared" ref="XA3" si="331">WZ3+1</f>
        <v>46279</v>
      </c>
      <c r="XB3" s="47">
        <f t="shared" ref="XB3" si="332">XA3+1</f>
        <v>46280</v>
      </c>
      <c r="XC3" s="47">
        <f t="shared" ref="XC3" si="333">XB3+1</f>
        <v>46281</v>
      </c>
      <c r="XD3" s="47">
        <f t="shared" ref="XD3" si="334">XC3+1</f>
        <v>46282</v>
      </c>
      <c r="XE3" s="47">
        <f t="shared" ref="XE3" si="335">XD3+1</f>
        <v>46283</v>
      </c>
      <c r="XF3" s="47">
        <f t="shared" ref="XF3" si="336">XE3+1</f>
        <v>46284</v>
      </c>
      <c r="XG3" s="47">
        <f t="shared" ref="XG3" si="337">XF3+1</f>
        <v>46285</v>
      </c>
      <c r="XH3" s="47">
        <f t="shared" ref="XH3" si="338">XG3+1</f>
        <v>46286</v>
      </c>
      <c r="XI3" s="47">
        <f t="shared" ref="XI3" si="339">XH3+1</f>
        <v>46287</v>
      </c>
      <c r="XJ3" s="47">
        <f t="shared" ref="XJ3" si="340">XI3+1</f>
        <v>46288</v>
      </c>
      <c r="XK3" s="47">
        <f t="shared" ref="XK3" si="341">XJ3+1</f>
        <v>46289</v>
      </c>
      <c r="XL3" s="47">
        <f t="shared" ref="XL3" si="342">XK3+1</f>
        <v>46290</v>
      </c>
      <c r="XM3" s="47">
        <f t="shared" ref="XM3" si="343">XL3+1</f>
        <v>46291</v>
      </c>
      <c r="XN3" s="47">
        <f t="shared" ref="XN3" si="344">XM3+1</f>
        <v>46292</v>
      </c>
      <c r="XO3" s="47">
        <f t="shared" ref="XO3" si="345">XN3+1</f>
        <v>46293</v>
      </c>
      <c r="XP3" s="47">
        <f t="shared" ref="XP3" si="346">XO3+1</f>
        <v>46294</v>
      </c>
      <c r="XQ3" s="47">
        <f t="shared" ref="XQ3" si="347">XP3+1</f>
        <v>46295</v>
      </c>
      <c r="XR3" s="47">
        <f t="shared" ref="XR3" si="348">XQ3+1</f>
        <v>46296</v>
      </c>
      <c r="XS3" s="47">
        <f t="shared" ref="XS3" si="349">XR3+1</f>
        <v>46297</v>
      </c>
      <c r="XT3" s="47">
        <f t="shared" ref="XT3" si="350">XS3+1</f>
        <v>46298</v>
      </c>
      <c r="XU3" s="47">
        <f t="shared" ref="XU3" si="351">XT3+1</f>
        <v>46299</v>
      </c>
      <c r="XV3" s="47">
        <f t="shared" ref="XV3" si="352">XU3+1</f>
        <v>46300</v>
      </c>
      <c r="XW3" s="47">
        <f t="shared" ref="XW3" si="353">XV3+1</f>
        <v>46301</v>
      </c>
      <c r="XX3" s="47">
        <f t="shared" ref="XX3" si="354">XW3+1</f>
        <v>46302</v>
      </c>
      <c r="XY3" s="47">
        <f t="shared" ref="XY3" si="355">XX3+1</f>
        <v>46303</v>
      </c>
      <c r="XZ3" s="47">
        <f t="shared" ref="XZ3" si="356">XY3+1</f>
        <v>46304</v>
      </c>
      <c r="YA3" s="47">
        <f t="shared" ref="YA3" si="357">XZ3+1</f>
        <v>46305</v>
      </c>
      <c r="YB3" s="47">
        <f t="shared" ref="YB3" si="358">YA3+1</f>
        <v>46306</v>
      </c>
      <c r="YC3" s="47">
        <f t="shared" ref="YC3" si="359">YB3+1</f>
        <v>46307</v>
      </c>
      <c r="YD3" s="47">
        <f t="shared" ref="YD3" si="360">YC3+1</f>
        <v>46308</v>
      </c>
      <c r="YE3" s="47">
        <f t="shared" ref="YE3" si="361">YD3+1</f>
        <v>46309</v>
      </c>
      <c r="YF3" s="47">
        <f t="shared" ref="YF3" si="362">YE3+1</f>
        <v>46310</v>
      </c>
      <c r="YG3" s="47">
        <f t="shared" ref="YG3" si="363">YF3+1</f>
        <v>46311</v>
      </c>
      <c r="YH3" s="47">
        <f t="shared" ref="YH3" si="364">YG3+1</f>
        <v>46312</v>
      </c>
      <c r="YI3" s="47">
        <f t="shared" ref="YI3" si="365">YH3+1</f>
        <v>46313</v>
      </c>
      <c r="YJ3" s="47">
        <f t="shared" ref="YJ3" si="366">YI3+1</f>
        <v>46314</v>
      </c>
      <c r="YK3" s="47">
        <f t="shared" ref="YK3" si="367">YJ3+1</f>
        <v>46315</v>
      </c>
      <c r="YL3" s="47">
        <f t="shared" ref="YL3" si="368">YK3+1</f>
        <v>46316</v>
      </c>
      <c r="YM3" s="47">
        <f t="shared" ref="YM3" si="369">YL3+1</f>
        <v>46317</v>
      </c>
      <c r="YN3" s="47">
        <f t="shared" ref="YN3" si="370">YM3+1</f>
        <v>46318</v>
      </c>
      <c r="YO3" s="47">
        <f t="shared" ref="YO3" si="371">YN3+1</f>
        <v>46319</v>
      </c>
      <c r="YP3" s="47">
        <f t="shared" ref="YP3" si="372">YO3+1</f>
        <v>46320</v>
      </c>
      <c r="YQ3" s="47">
        <f t="shared" ref="YQ3" si="373">YP3+1</f>
        <v>46321</v>
      </c>
      <c r="YR3" s="47">
        <f t="shared" ref="YR3" si="374">YQ3+1</f>
        <v>46322</v>
      </c>
      <c r="YS3" s="47">
        <f t="shared" ref="YS3" si="375">YR3+1</f>
        <v>46323</v>
      </c>
      <c r="YT3" s="47">
        <f t="shared" ref="YT3" si="376">YS3+1</f>
        <v>46324</v>
      </c>
      <c r="YU3" s="47">
        <f t="shared" ref="YU3" si="377">YT3+1</f>
        <v>46325</v>
      </c>
      <c r="YV3" s="47">
        <f t="shared" ref="YV3" si="378">YU3+1</f>
        <v>46326</v>
      </c>
      <c r="YW3" s="47">
        <f t="shared" ref="YW3" si="379">YV3+1</f>
        <v>46327</v>
      </c>
      <c r="YX3" s="47">
        <f t="shared" ref="YX3" si="380">YW3+1</f>
        <v>46328</v>
      </c>
      <c r="YY3" s="47">
        <f t="shared" ref="YY3" si="381">YX3+1</f>
        <v>46329</v>
      </c>
      <c r="YZ3" s="47">
        <f t="shared" ref="YZ3" si="382">YY3+1</f>
        <v>46330</v>
      </c>
      <c r="ZA3" s="47">
        <f t="shared" ref="ZA3" si="383">YZ3+1</f>
        <v>46331</v>
      </c>
      <c r="ZB3" s="47">
        <f t="shared" ref="ZB3" si="384">ZA3+1</f>
        <v>46332</v>
      </c>
      <c r="ZC3" s="47">
        <f t="shared" ref="ZC3" si="385">ZB3+1</f>
        <v>46333</v>
      </c>
      <c r="ZD3" s="47">
        <f t="shared" ref="ZD3" si="386">ZC3+1</f>
        <v>46334</v>
      </c>
      <c r="ZE3" s="47">
        <f t="shared" ref="ZE3" si="387">ZD3+1</f>
        <v>46335</v>
      </c>
      <c r="ZF3" s="47">
        <f t="shared" ref="ZF3" si="388">ZE3+1</f>
        <v>46336</v>
      </c>
      <c r="ZG3" s="47">
        <f t="shared" ref="ZG3" si="389">ZF3+1</f>
        <v>46337</v>
      </c>
      <c r="ZH3" s="47">
        <f t="shared" ref="ZH3" si="390">ZG3+1</f>
        <v>46338</v>
      </c>
      <c r="ZI3" s="47">
        <f t="shared" ref="ZI3" si="391">ZH3+1</f>
        <v>46339</v>
      </c>
      <c r="ZJ3" s="47">
        <f t="shared" ref="ZJ3" si="392">ZI3+1</f>
        <v>46340</v>
      </c>
      <c r="ZK3" s="47">
        <f t="shared" ref="ZK3" si="393">ZJ3+1</f>
        <v>46341</v>
      </c>
      <c r="ZL3" s="47">
        <f t="shared" ref="ZL3" si="394">ZK3+1</f>
        <v>46342</v>
      </c>
      <c r="ZM3" s="47">
        <f t="shared" ref="ZM3" si="395">ZL3+1</f>
        <v>46343</v>
      </c>
      <c r="ZN3" s="47">
        <f t="shared" ref="ZN3" si="396">ZM3+1</f>
        <v>46344</v>
      </c>
      <c r="ZO3" s="47">
        <f t="shared" ref="ZO3" si="397">ZN3+1</f>
        <v>46345</v>
      </c>
      <c r="ZP3" s="47">
        <f t="shared" ref="ZP3" si="398">ZO3+1</f>
        <v>46346</v>
      </c>
      <c r="ZQ3" s="47">
        <f t="shared" ref="ZQ3" si="399">ZP3+1</f>
        <v>46347</v>
      </c>
      <c r="ZR3" s="47">
        <f t="shared" ref="ZR3" si="400">ZQ3+1</f>
        <v>46348</v>
      </c>
      <c r="ZS3" s="47">
        <f t="shared" ref="ZS3" si="401">ZR3+1</f>
        <v>46349</v>
      </c>
      <c r="ZT3" s="47">
        <f t="shared" ref="ZT3" si="402">ZS3+1</f>
        <v>46350</v>
      </c>
      <c r="ZU3" s="47">
        <f t="shared" ref="ZU3" si="403">ZT3+1</f>
        <v>46351</v>
      </c>
      <c r="ZV3" s="47">
        <f t="shared" ref="ZV3" si="404">ZU3+1</f>
        <v>46352</v>
      </c>
      <c r="ZW3" s="47">
        <f t="shared" ref="ZW3" si="405">ZV3+1</f>
        <v>46353</v>
      </c>
      <c r="ZX3" s="47">
        <f t="shared" ref="ZX3" si="406">ZW3+1</f>
        <v>46354</v>
      </c>
      <c r="ZY3" s="47">
        <f t="shared" ref="ZY3" si="407">ZX3+1</f>
        <v>46355</v>
      </c>
      <c r="ZZ3" s="47">
        <f t="shared" ref="ZZ3" si="408">ZY3+1</f>
        <v>46356</v>
      </c>
      <c r="AAA3" s="47">
        <f t="shared" ref="AAA3" si="409">ZZ3+1</f>
        <v>46357</v>
      </c>
      <c r="AAB3" s="47">
        <f t="shared" ref="AAB3" si="410">AAA3+1</f>
        <v>46358</v>
      </c>
      <c r="AAC3" s="47">
        <f t="shared" ref="AAC3" si="411">AAB3+1</f>
        <v>46359</v>
      </c>
      <c r="AAD3" s="47">
        <f t="shared" ref="AAD3" si="412">AAC3+1</f>
        <v>46360</v>
      </c>
      <c r="AAE3" s="47">
        <f t="shared" ref="AAE3" si="413">AAD3+1</f>
        <v>46361</v>
      </c>
      <c r="AAF3" s="47">
        <f t="shared" ref="AAF3" si="414">AAE3+1</f>
        <v>46362</v>
      </c>
      <c r="AAG3" s="47">
        <f t="shared" ref="AAG3" si="415">AAF3+1</f>
        <v>46363</v>
      </c>
      <c r="AAH3" s="47">
        <f t="shared" ref="AAH3" si="416">AAG3+1</f>
        <v>46364</v>
      </c>
      <c r="AAI3" s="47">
        <f t="shared" ref="AAI3" si="417">AAH3+1</f>
        <v>46365</v>
      </c>
      <c r="AAJ3" s="47">
        <f t="shared" ref="AAJ3" si="418">AAI3+1</f>
        <v>46366</v>
      </c>
      <c r="AAK3" s="47">
        <f t="shared" ref="AAK3" si="419">AAJ3+1</f>
        <v>46367</v>
      </c>
      <c r="AAL3" s="47">
        <f t="shared" ref="AAL3" si="420">AAK3+1</f>
        <v>46368</v>
      </c>
      <c r="AAM3" s="47">
        <f t="shared" ref="AAM3" si="421">AAL3+1</f>
        <v>46369</v>
      </c>
      <c r="AAN3" s="47">
        <f t="shared" ref="AAN3" si="422">AAM3+1</f>
        <v>46370</v>
      </c>
      <c r="AAO3" s="47">
        <f t="shared" ref="AAO3" si="423">AAN3+1</f>
        <v>46371</v>
      </c>
      <c r="AAP3" s="47">
        <f t="shared" ref="AAP3" si="424">AAO3+1</f>
        <v>46372</v>
      </c>
      <c r="AAQ3" s="47">
        <f t="shared" ref="AAQ3" si="425">AAP3+1</f>
        <v>46373</v>
      </c>
      <c r="AAR3" s="47">
        <f t="shared" ref="AAR3" si="426">AAQ3+1</f>
        <v>46374</v>
      </c>
      <c r="AAS3" s="47">
        <f t="shared" ref="AAS3" si="427">AAR3+1</f>
        <v>46375</v>
      </c>
      <c r="AAT3" s="47">
        <f t="shared" ref="AAT3" si="428">AAS3+1</f>
        <v>46376</v>
      </c>
      <c r="AAU3" s="47">
        <f t="shared" ref="AAU3" si="429">AAT3+1</f>
        <v>46377</v>
      </c>
      <c r="AAV3" s="47">
        <f t="shared" ref="AAV3" si="430">AAU3+1</f>
        <v>46378</v>
      </c>
      <c r="AAW3" s="47">
        <f t="shared" ref="AAW3" si="431">AAV3+1</f>
        <v>46379</v>
      </c>
      <c r="AAX3" s="47">
        <f t="shared" ref="AAX3" si="432">AAW3+1</f>
        <v>46380</v>
      </c>
      <c r="AAY3" s="47">
        <f t="shared" ref="AAY3" si="433">AAX3+1</f>
        <v>46381</v>
      </c>
      <c r="AAZ3" s="47">
        <f t="shared" ref="AAZ3" si="434">AAY3+1</f>
        <v>46382</v>
      </c>
      <c r="ABA3" s="47">
        <f t="shared" ref="ABA3" si="435">AAZ3+1</f>
        <v>46383</v>
      </c>
      <c r="ABB3" s="47">
        <f t="shared" ref="ABB3" si="436">ABA3+1</f>
        <v>46384</v>
      </c>
      <c r="ABC3" s="47">
        <f t="shared" ref="ABC3" si="437">ABB3+1</f>
        <v>46385</v>
      </c>
      <c r="ABD3" s="47">
        <f t="shared" ref="ABD3" si="438">ABC3+1</f>
        <v>46386</v>
      </c>
      <c r="ABE3" s="47">
        <f t="shared" ref="ABE3" si="439">ABD3+1</f>
        <v>46387</v>
      </c>
      <c r="ABF3" s="47">
        <f t="shared" ref="ABF3" si="440">ABE3+1</f>
        <v>46388</v>
      </c>
    </row>
    <row r="4" spans="3:734">
      <c r="D4" s="48" t="str">
        <f>TEXT(D3,"ddd")</f>
        <v>Wed</v>
      </c>
      <c r="E4" s="48" t="str">
        <f t="shared" ref="E4:AE4" si="441">TEXT(E3,"ddd")</f>
        <v>Thu</v>
      </c>
      <c r="F4" s="48" t="str">
        <f t="shared" si="441"/>
        <v>Fri</v>
      </c>
      <c r="G4" s="48" t="str">
        <f t="shared" si="441"/>
        <v>Sat</v>
      </c>
      <c r="H4" s="48" t="str">
        <f t="shared" si="441"/>
        <v>Sun</v>
      </c>
      <c r="I4" s="48" t="str">
        <f t="shared" si="441"/>
        <v>Mon</v>
      </c>
      <c r="J4" s="48" t="str">
        <f t="shared" si="441"/>
        <v>Tue</v>
      </c>
      <c r="K4" s="48" t="str">
        <f t="shared" si="441"/>
        <v>Wed</v>
      </c>
      <c r="L4" s="48" t="str">
        <f t="shared" si="441"/>
        <v>Thu</v>
      </c>
      <c r="M4" s="48" t="str">
        <f t="shared" si="441"/>
        <v>Fri</v>
      </c>
      <c r="N4" s="48" t="str">
        <f t="shared" si="441"/>
        <v>Sat</v>
      </c>
      <c r="O4" s="48" t="str">
        <f t="shared" si="441"/>
        <v>Sun</v>
      </c>
      <c r="P4" s="48" t="str">
        <f t="shared" si="441"/>
        <v>Mon</v>
      </c>
      <c r="Q4" s="48" t="str">
        <f t="shared" si="441"/>
        <v>Tue</v>
      </c>
      <c r="R4" s="48" t="str">
        <f t="shared" si="441"/>
        <v>Wed</v>
      </c>
      <c r="S4" s="48" t="str">
        <f t="shared" si="441"/>
        <v>Thu</v>
      </c>
      <c r="T4" s="48" t="str">
        <f t="shared" si="441"/>
        <v>Fri</v>
      </c>
      <c r="U4" s="48" t="str">
        <f t="shared" si="441"/>
        <v>Sat</v>
      </c>
      <c r="V4" s="48" t="str">
        <f t="shared" si="441"/>
        <v>Sun</v>
      </c>
      <c r="W4" s="48" t="str">
        <f t="shared" si="441"/>
        <v>Mon</v>
      </c>
      <c r="X4" s="48" t="str">
        <f t="shared" si="441"/>
        <v>Tue</v>
      </c>
      <c r="Y4" s="48" t="str">
        <f>TEXT(Y3,"ddd")</f>
        <v>Wed</v>
      </c>
      <c r="Z4" s="48" t="str">
        <f t="shared" si="441"/>
        <v>Thu</v>
      </c>
      <c r="AA4" s="48" t="str">
        <f t="shared" si="441"/>
        <v>Fri</v>
      </c>
      <c r="AB4" s="48" t="str">
        <f t="shared" si="441"/>
        <v>Sat</v>
      </c>
      <c r="AC4" s="48" t="str">
        <f t="shared" si="441"/>
        <v>Sun</v>
      </c>
      <c r="AD4" s="48" t="str">
        <f t="shared" si="441"/>
        <v>Mon</v>
      </c>
      <c r="AE4" s="48" t="str">
        <f t="shared" si="441"/>
        <v>Tue</v>
      </c>
      <c r="AF4" s="48" t="str">
        <f t="shared" ref="AF4:CQ4" si="442">TEXT(AF3,"ddd")</f>
        <v>Wed</v>
      </c>
      <c r="AG4" s="48" t="str">
        <f t="shared" si="442"/>
        <v>Thu</v>
      </c>
      <c r="AH4" s="48" t="str">
        <f t="shared" si="442"/>
        <v>Fri</v>
      </c>
      <c r="AI4" s="48" t="str">
        <f t="shared" si="442"/>
        <v>Sat</v>
      </c>
      <c r="AJ4" s="48" t="str">
        <f t="shared" si="442"/>
        <v>Sun</v>
      </c>
      <c r="AK4" s="48" t="str">
        <f t="shared" si="442"/>
        <v>Mon</v>
      </c>
      <c r="AL4" s="48" t="str">
        <f t="shared" si="442"/>
        <v>Tue</v>
      </c>
      <c r="AM4" s="48" t="str">
        <f t="shared" si="442"/>
        <v>Wed</v>
      </c>
      <c r="AN4" s="48" t="str">
        <f t="shared" si="442"/>
        <v>Thu</v>
      </c>
      <c r="AO4" s="48" t="str">
        <f t="shared" si="442"/>
        <v>Fri</v>
      </c>
      <c r="AP4" s="48" t="str">
        <f t="shared" si="442"/>
        <v>Sat</v>
      </c>
      <c r="AQ4" s="48" t="str">
        <f t="shared" si="442"/>
        <v>Sun</v>
      </c>
      <c r="AR4" s="48" t="str">
        <f t="shared" si="442"/>
        <v>Mon</v>
      </c>
      <c r="AS4" s="48" t="str">
        <f t="shared" si="442"/>
        <v>Tue</v>
      </c>
      <c r="AT4" s="48" t="str">
        <f t="shared" si="442"/>
        <v>Wed</v>
      </c>
      <c r="AU4" s="48" t="str">
        <f t="shared" si="442"/>
        <v>Thu</v>
      </c>
      <c r="AV4" s="48" t="str">
        <f t="shared" si="442"/>
        <v>Fri</v>
      </c>
      <c r="AW4" s="48" t="str">
        <f t="shared" si="442"/>
        <v>Sat</v>
      </c>
      <c r="AX4" s="48" t="str">
        <f t="shared" si="442"/>
        <v>Sun</v>
      </c>
      <c r="AY4" s="48" t="str">
        <f t="shared" si="442"/>
        <v>Mon</v>
      </c>
      <c r="AZ4" s="48" t="str">
        <f t="shared" si="442"/>
        <v>Tue</v>
      </c>
      <c r="BA4" s="48" t="str">
        <f t="shared" si="442"/>
        <v>Wed</v>
      </c>
      <c r="BB4" s="48" t="str">
        <f t="shared" si="442"/>
        <v>Thu</v>
      </c>
      <c r="BC4" s="48" t="str">
        <f t="shared" si="442"/>
        <v>Fri</v>
      </c>
      <c r="BD4" s="48" t="str">
        <f t="shared" si="442"/>
        <v>Sat</v>
      </c>
      <c r="BE4" s="48" t="str">
        <f t="shared" si="442"/>
        <v>Sun</v>
      </c>
      <c r="BF4" s="48" t="str">
        <f t="shared" si="442"/>
        <v>Mon</v>
      </c>
      <c r="BG4" s="48" t="str">
        <f t="shared" si="442"/>
        <v>Tue</v>
      </c>
      <c r="BH4" s="48" t="str">
        <f t="shared" si="442"/>
        <v>Wed</v>
      </c>
      <c r="BI4" s="48" t="str">
        <f t="shared" si="442"/>
        <v>Thu</v>
      </c>
      <c r="BJ4" s="48" t="str">
        <f t="shared" si="442"/>
        <v>Fri</v>
      </c>
      <c r="BK4" s="48" t="str">
        <f t="shared" si="442"/>
        <v>Sat</v>
      </c>
      <c r="BL4" s="48" t="str">
        <f t="shared" si="442"/>
        <v>Sun</v>
      </c>
      <c r="BM4" s="48" t="str">
        <f t="shared" si="442"/>
        <v>Mon</v>
      </c>
      <c r="BN4" s="48" t="str">
        <f t="shared" si="442"/>
        <v>Tue</v>
      </c>
      <c r="BO4" s="48" t="str">
        <f t="shared" si="442"/>
        <v>Wed</v>
      </c>
      <c r="BP4" s="48" t="str">
        <f t="shared" si="442"/>
        <v>Thu</v>
      </c>
      <c r="BQ4" s="48" t="str">
        <f t="shared" si="442"/>
        <v>Fri</v>
      </c>
      <c r="BR4" s="48" t="str">
        <f t="shared" si="442"/>
        <v>Sat</v>
      </c>
      <c r="BS4" s="48" t="str">
        <f t="shared" si="442"/>
        <v>Sun</v>
      </c>
      <c r="BT4" s="48" t="str">
        <f t="shared" si="442"/>
        <v>Mon</v>
      </c>
      <c r="BU4" s="48" t="str">
        <f t="shared" si="442"/>
        <v>Tue</v>
      </c>
      <c r="BV4" s="48" t="str">
        <f t="shared" si="442"/>
        <v>Wed</v>
      </c>
      <c r="BW4" s="48" t="str">
        <f t="shared" si="442"/>
        <v>Thu</v>
      </c>
      <c r="BX4" s="48" t="str">
        <f t="shared" si="442"/>
        <v>Fri</v>
      </c>
      <c r="BY4" s="48" t="str">
        <f t="shared" si="442"/>
        <v>Sat</v>
      </c>
      <c r="BZ4" s="48" t="str">
        <f t="shared" si="442"/>
        <v>Sun</v>
      </c>
      <c r="CA4" s="48" t="str">
        <f t="shared" si="442"/>
        <v>Mon</v>
      </c>
      <c r="CB4" s="48" t="str">
        <f t="shared" si="442"/>
        <v>Tue</v>
      </c>
      <c r="CC4" s="48" t="str">
        <f t="shared" si="442"/>
        <v>Wed</v>
      </c>
      <c r="CD4" s="48" t="str">
        <f t="shared" si="442"/>
        <v>Thu</v>
      </c>
      <c r="CE4" s="48" t="str">
        <f t="shared" si="442"/>
        <v>Fri</v>
      </c>
      <c r="CF4" s="48" t="str">
        <f t="shared" si="442"/>
        <v>Sat</v>
      </c>
      <c r="CG4" s="48" t="str">
        <f t="shared" si="442"/>
        <v>Sun</v>
      </c>
      <c r="CH4" s="48" t="str">
        <f t="shared" si="442"/>
        <v>Mon</v>
      </c>
      <c r="CI4" s="48" t="str">
        <f t="shared" si="442"/>
        <v>Tue</v>
      </c>
      <c r="CJ4" s="48" t="str">
        <f t="shared" si="442"/>
        <v>Wed</v>
      </c>
      <c r="CK4" s="48" t="str">
        <f t="shared" si="442"/>
        <v>Thu</v>
      </c>
      <c r="CL4" s="48" t="str">
        <f t="shared" si="442"/>
        <v>Fri</v>
      </c>
      <c r="CM4" s="48" t="str">
        <f t="shared" si="442"/>
        <v>Sat</v>
      </c>
      <c r="CN4" s="48" t="str">
        <f t="shared" si="442"/>
        <v>Sun</v>
      </c>
      <c r="CO4" s="48" t="str">
        <f t="shared" si="442"/>
        <v>Mon</v>
      </c>
      <c r="CP4" s="48" t="str">
        <f t="shared" si="442"/>
        <v>Tue</v>
      </c>
      <c r="CQ4" s="48" t="str">
        <f t="shared" si="442"/>
        <v>Wed</v>
      </c>
      <c r="CR4" s="48" t="str">
        <f t="shared" ref="CR4:FC4" si="443">TEXT(CR3,"ddd")</f>
        <v>Thu</v>
      </c>
      <c r="CS4" s="48" t="str">
        <f t="shared" si="443"/>
        <v>Fri</v>
      </c>
      <c r="CT4" s="48" t="str">
        <f t="shared" si="443"/>
        <v>Sat</v>
      </c>
      <c r="CU4" s="48" t="str">
        <f t="shared" si="443"/>
        <v>Sun</v>
      </c>
      <c r="CV4" s="48" t="str">
        <f t="shared" si="443"/>
        <v>Mon</v>
      </c>
      <c r="CW4" s="48" t="str">
        <f t="shared" si="443"/>
        <v>Tue</v>
      </c>
      <c r="CX4" s="48" t="str">
        <f t="shared" si="443"/>
        <v>Wed</v>
      </c>
      <c r="CY4" s="48" t="str">
        <f t="shared" si="443"/>
        <v>Thu</v>
      </c>
      <c r="CZ4" s="48" t="str">
        <f t="shared" si="443"/>
        <v>Fri</v>
      </c>
      <c r="DA4" s="48" t="str">
        <f t="shared" si="443"/>
        <v>Sat</v>
      </c>
      <c r="DB4" s="48" t="str">
        <f t="shared" si="443"/>
        <v>Sun</v>
      </c>
      <c r="DC4" s="48" t="str">
        <f t="shared" si="443"/>
        <v>Mon</v>
      </c>
      <c r="DD4" s="48" t="str">
        <f t="shared" si="443"/>
        <v>Tue</v>
      </c>
      <c r="DE4" s="48" t="str">
        <f t="shared" si="443"/>
        <v>Wed</v>
      </c>
      <c r="DF4" s="48" t="str">
        <f t="shared" si="443"/>
        <v>Thu</v>
      </c>
      <c r="DG4" s="48" t="str">
        <f t="shared" si="443"/>
        <v>Fri</v>
      </c>
      <c r="DH4" s="48" t="str">
        <f t="shared" si="443"/>
        <v>Sat</v>
      </c>
      <c r="DI4" s="48" t="str">
        <f t="shared" si="443"/>
        <v>Sun</v>
      </c>
      <c r="DJ4" s="48" t="str">
        <f t="shared" si="443"/>
        <v>Mon</v>
      </c>
      <c r="DK4" s="48" t="str">
        <f t="shared" si="443"/>
        <v>Tue</v>
      </c>
      <c r="DL4" s="48" t="str">
        <f t="shared" si="443"/>
        <v>Wed</v>
      </c>
      <c r="DM4" s="48" t="str">
        <f t="shared" si="443"/>
        <v>Thu</v>
      </c>
      <c r="DN4" s="48" t="str">
        <f t="shared" si="443"/>
        <v>Fri</v>
      </c>
      <c r="DO4" s="48" t="str">
        <f t="shared" si="443"/>
        <v>Sat</v>
      </c>
      <c r="DP4" s="48" t="str">
        <f t="shared" si="443"/>
        <v>Sun</v>
      </c>
      <c r="DQ4" s="48" t="str">
        <f t="shared" si="443"/>
        <v>Mon</v>
      </c>
      <c r="DR4" s="48" t="str">
        <f t="shared" si="443"/>
        <v>Tue</v>
      </c>
      <c r="DS4" s="48" t="str">
        <f t="shared" si="443"/>
        <v>Wed</v>
      </c>
      <c r="DT4" s="48" t="str">
        <f t="shared" si="443"/>
        <v>Thu</v>
      </c>
      <c r="DU4" s="48" t="str">
        <f t="shared" si="443"/>
        <v>Fri</v>
      </c>
      <c r="DV4" s="48" t="str">
        <f t="shared" si="443"/>
        <v>Sat</v>
      </c>
      <c r="DW4" s="48" t="str">
        <f t="shared" si="443"/>
        <v>Sun</v>
      </c>
      <c r="DX4" s="48" t="str">
        <f t="shared" si="443"/>
        <v>Mon</v>
      </c>
      <c r="DY4" s="48" t="str">
        <f t="shared" si="443"/>
        <v>Tue</v>
      </c>
      <c r="DZ4" s="48" t="str">
        <f t="shared" si="443"/>
        <v>Wed</v>
      </c>
      <c r="EA4" s="48" t="str">
        <f t="shared" si="443"/>
        <v>Thu</v>
      </c>
      <c r="EB4" s="48" t="str">
        <f t="shared" si="443"/>
        <v>Fri</v>
      </c>
      <c r="EC4" s="48" t="str">
        <f t="shared" si="443"/>
        <v>Sat</v>
      </c>
      <c r="ED4" s="48" t="str">
        <f t="shared" si="443"/>
        <v>Sun</v>
      </c>
      <c r="EE4" s="48" t="str">
        <f t="shared" si="443"/>
        <v>Mon</v>
      </c>
      <c r="EF4" s="48" t="str">
        <f t="shared" si="443"/>
        <v>Tue</v>
      </c>
      <c r="EG4" s="48" t="str">
        <f t="shared" si="443"/>
        <v>Wed</v>
      </c>
      <c r="EH4" s="48" t="str">
        <f t="shared" si="443"/>
        <v>Thu</v>
      </c>
      <c r="EI4" s="48" t="str">
        <f t="shared" si="443"/>
        <v>Fri</v>
      </c>
      <c r="EJ4" s="48" t="str">
        <f t="shared" si="443"/>
        <v>Sat</v>
      </c>
      <c r="EK4" s="48" t="str">
        <f t="shared" si="443"/>
        <v>Sun</v>
      </c>
      <c r="EL4" s="48" t="str">
        <f t="shared" si="443"/>
        <v>Mon</v>
      </c>
      <c r="EM4" s="48" t="str">
        <f t="shared" si="443"/>
        <v>Tue</v>
      </c>
      <c r="EN4" s="48" t="str">
        <f t="shared" si="443"/>
        <v>Wed</v>
      </c>
      <c r="EO4" s="48" t="str">
        <f t="shared" si="443"/>
        <v>Thu</v>
      </c>
      <c r="EP4" s="48" t="str">
        <f t="shared" si="443"/>
        <v>Fri</v>
      </c>
      <c r="EQ4" s="48" t="str">
        <f t="shared" si="443"/>
        <v>Sat</v>
      </c>
      <c r="ER4" s="48" t="str">
        <f t="shared" si="443"/>
        <v>Sun</v>
      </c>
      <c r="ES4" s="48" t="str">
        <f t="shared" si="443"/>
        <v>Mon</v>
      </c>
      <c r="ET4" s="48" t="str">
        <f t="shared" si="443"/>
        <v>Tue</v>
      </c>
      <c r="EU4" s="48" t="str">
        <f t="shared" si="443"/>
        <v>Wed</v>
      </c>
      <c r="EV4" s="48" t="str">
        <f t="shared" si="443"/>
        <v>Thu</v>
      </c>
      <c r="EW4" s="48" t="str">
        <f t="shared" si="443"/>
        <v>Fri</v>
      </c>
      <c r="EX4" s="48" t="str">
        <f t="shared" si="443"/>
        <v>Sat</v>
      </c>
      <c r="EY4" s="48" t="str">
        <f t="shared" si="443"/>
        <v>Sun</v>
      </c>
      <c r="EZ4" s="48" t="str">
        <f t="shared" si="443"/>
        <v>Mon</v>
      </c>
      <c r="FA4" s="48" t="str">
        <f t="shared" si="443"/>
        <v>Tue</v>
      </c>
      <c r="FB4" s="48" t="str">
        <f t="shared" si="443"/>
        <v>Wed</v>
      </c>
      <c r="FC4" s="48" t="str">
        <f t="shared" si="443"/>
        <v>Thu</v>
      </c>
      <c r="FD4" s="48" t="str">
        <f t="shared" ref="FD4:FH4" si="444">TEXT(FD3,"ddd")</f>
        <v>Fri</v>
      </c>
      <c r="FE4" s="48" t="str">
        <f t="shared" si="444"/>
        <v>Sat</v>
      </c>
      <c r="FF4" s="48" t="str">
        <f t="shared" si="444"/>
        <v>Sun</v>
      </c>
      <c r="FG4" s="48" t="str">
        <f t="shared" si="444"/>
        <v>Mon</v>
      </c>
      <c r="FH4" s="48" t="str">
        <f t="shared" si="444"/>
        <v>Tue</v>
      </c>
      <c r="FI4" s="48" t="str">
        <f t="shared" ref="FI4:HT4" si="445">TEXT(FI3,"ddd")</f>
        <v>Wed</v>
      </c>
      <c r="FJ4" s="48" t="str">
        <f t="shared" si="445"/>
        <v>Thu</v>
      </c>
      <c r="FK4" s="48" t="str">
        <f t="shared" si="445"/>
        <v>Fri</v>
      </c>
      <c r="FL4" s="48" t="str">
        <f t="shared" si="445"/>
        <v>Sat</v>
      </c>
      <c r="FM4" s="48" t="str">
        <f t="shared" si="445"/>
        <v>Sun</v>
      </c>
      <c r="FN4" s="48" t="str">
        <f t="shared" si="445"/>
        <v>Mon</v>
      </c>
      <c r="FO4" s="48" t="str">
        <f t="shared" si="445"/>
        <v>Tue</v>
      </c>
      <c r="FP4" s="48" t="str">
        <f t="shared" si="445"/>
        <v>Wed</v>
      </c>
      <c r="FQ4" s="48" t="str">
        <f t="shared" si="445"/>
        <v>Thu</v>
      </c>
      <c r="FR4" s="48" t="str">
        <f t="shared" si="445"/>
        <v>Fri</v>
      </c>
      <c r="FS4" s="48" t="str">
        <f t="shared" si="445"/>
        <v>Sat</v>
      </c>
      <c r="FT4" s="48" t="str">
        <f t="shared" si="445"/>
        <v>Sun</v>
      </c>
      <c r="FU4" s="48" t="str">
        <f t="shared" si="445"/>
        <v>Mon</v>
      </c>
      <c r="FV4" s="48" t="str">
        <f t="shared" si="445"/>
        <v>Tue</v>
      </c>
      <c r="FW4" s="48" t="str">
        <f t="shared" si="445"/>
        <v>Wed</v>
      </c>
      <c r="FX4" s="48" t="str">
        <f t="shared" si="445"/>
        <v>Thu</v>
      </c>
      <c r="FY4" s="48" t="str">
        <f t="shared" si="445"/>
        <v>Fri</v>
      </c>
      <c r="FZ4" s="48" t="str">
        <f t="shared" si="445"/>
        <v>Sat</v>
      </c>
      <c r="GA4" s="48" t="str">
        <f t="shared" si="445"/>
        <v>Sun</v>
      </c>
      <c r="GB4" s="48" t="str">
        <f t="shared" si="445"/>
        <v>Mon</v>
      </c>
      <c r="GC4" s="48" t="str">
        <f t="shared" si="445"/>
        <v>Tue</v>
      </c>
      <c r="GD4" s="48" t="str">
        <f t="shared" si="445"/>
        <v>Wed</v>
      </c>
      <c r="GE4" s="48" t="str">
        <f t="shared" si="445"/>
        <v>Thu</v>
      </c>
      <c r="GF4" s="48" t="str">
        <f t="shared" si="445"/>
        <v>Fri</v>
      </c>
      <c r="GG4" s="48" t="str">
        <f t="shared" si="445"/>
        <v>Sat</v>
      </c>
      <c r="GH4" s="48" t="str">
        <f t="shared" si="445"/>
        <v>Sun</v>
      </c>
      <c r="GI4" s="48" t="str">
        <f t="shared" si="445"/>
        <v>Mon</v>
      </c>
      <c r="GJ4" s="48" t="str">
        <f t="shared" si="445"/>
        <v>Tue</v>
      </c>
      <c r="GK4" s="48" t="str">
        <f t="shared" si="445"/>
        <v>Wed</v>
      </c>
      <c r="GL4" s="48" t="str">
        <f t="shared" si="445"/>
        <v>Thu</v>
      </c>
      <c r="GM4" s="48" t="str">
        <f t="shared" si="445"/>
        <v>Fri</v>
      </c>
      <c r="GN4" s="48" t="str">
        <f t="shared" si="445"/>
        <v>Sat</v>
      </c>
      <c r="GO4" s="48" t="str">
        <f t="shared" si="445"/>
        <v>Sun</v>
      </c>
      <c r="GP4" s="48" t="str">
        <f t="shared" si="445"/>
        <v>Mon</v>
      </c>
      <c r="GQ4" s="48" t="str">
        <f t="shared" si="445"/>
        <v>Tue</v>
      </c>
      <c r="GR4" s="48" t="str">
        <f t="shared" si="445"/>
        <v>Wed</v>
      </c>
      <c r="GS4" s="48" t="str">
        <f t="shared" si="445"/>
        <v>Thu</v>
      </c>
      <c r="GT4" s="48" t="str">
        <f t="shared" si="445"/>
        <v>Fri</v>
      </c>
      <c r="GU4" s="48" t="str">
        <f t="shared" si="445"/>
        <v>Sat</v>
      </c>
      <c r="GV4" s="48" t="str">
        <f t="shared" si="445"/>
        <v>Sun</v>
      </c>
      <c r="GW4" s="48" t="str">
        <f t="shared" si="445"/>
        <v>Mon</v>
      </c>
      <c r="GX4" s="48" t="str">
        <f t="shared" si="445"/>
        <v>Tue</v>
      </c>
      <c r="GY4" s="48" t="str">
        <f t="shared" si="445"/>
        <v>Wed</v>
      </c>
      <c r="GZ4" s="48" t="str">
        <f t="shared" si="445"/>
        <v>Thu</v>
      </c>
      <c r="HA4" s="48" t="str">
        <f t="shared" si="445"/>
        <v>Fri</v>
      </c>
      <c r="HB4" s="48" t="str">
        <f t="shared" si="445"/>
        <v>Sat</v>
      </c>
      <c r="HC4" s="48" t="str">
        <f t="shared" si="445"/>
        <v>Sun</v>
      </c>
      <c r="HD4" s="48" t="str">
        <f t="shared" si="445"/>
        <v>Mon</v>
      </c>
      <c r="HE4" s="48" t="str">
        <f t="shared" si="445"/>
        <v>Tue</v>
      </c>
      <c r="HF4" s="48" t="str">
        <f t="shared" si="445"/>
        <v>Wed</v>
      </c>
      <c r="HG4" s="48" t="str">
        <f t="shared" si="445"/>
        <v>Thu</v>
      </c>
      <c r="HH4" s="48" t="str">
        <f t="shared" si="445"/>
        <v>Fri</v>
      </c>
      <c r="HI4" s="48" t="str">
        <f t="shared" si="445"/>
        <v>Sat</v>
      </c>
      <c r="HJ4" s="48" t="str">
        <f t="shared" si="445"/>
        <v>Sun</v>
      </c>
      <c r="HK4" s="48" t="str">
        <f t="shared" si="445"/>
        <v>Mon</v>
      </c>
      <c r="HL4" s="48" t="str">
        <f t="shared" si="445"/>
        <v>Tue</v>
      </c>
      <c r="HM4" s="48" t="str">
        <f t="shared" si="445"/>
        <v>Wed</v>
      </c>
      <c r="HN4" s="48" t="str">
        <f t="shared" si="445"/>
        <v>Thu</v>
      </c>
      <c r="HO4" s="48" t="str">
        <f t="shared" si="445"/>
        <v>Fri</v>
      </c>
      <c r="HP4" s="48" t="str">
        <f t="shared" si="445"/>
        <v>Sat</v>
      </c>
      <c r="HQ4" s="48" t="str">
        <f t="shared" si="445"/>
        <v>Sun</v>
      </c>
      <c r="HR4" s="48" t="str">
        <f t="shared" si="445"/>
        <v>Mon</v>
      </c>
      <c r="HS4" s="48" t="str">
        <f t="shared" si="445"/>
        <v>Tue</v>
      </c>
      <c r="HT4" s="48" t="str">
        <f t="shared" si="445"/>
        <v>Wed</v>
      </c>
      <c r="HU4" s="48" t="str">
        <f t="shared" ref="HU4:JZ4" si="446">TEXT(HU3,"ddd")</f>
        <v>Thu</v>
      </c>
      <c r="HV4" s="48" t="str">
        <f t="shared" si="446"/>
        <v>Fri</v>
      </c>
      <c r="HW4" s="48" t="str">
        <f t="shared" si="446"/>
        <v>Sat</v>
      </c>
      <c r="HX4" s="48" t="str">
        <f t="shared" si="446"/>
        <v>Sun</v>
      </c>
      <c r="HY4" s="48" t="str">
        <f t="shared" si="446"/>
        <v>Mon</v>
      </c>
      <c r="HZ4" s="48" t="str">
        <f t="shared" si="446"/>
        <v>Tue</v>
      </c>
      <c r="IA4" s="48" t="str">
        <f t="shared" si="446"/>
        <v>Wed</v>
      </c>
      <c r="IB4" s="48" t="str">
        <f t="shared" si="446"/>
        <v>Thu</v>
      </c>
      <c r="IC4" s="48" t="str">
        <f t="shared" si="446"/>
        <v>Fri</v>
      </c>
      <c r="ID4" s="48" t="str">
        <f t="shared" si="446"/>
        <v>Sat</v>
      </c>
      <c r="IE4" s="48" t="str">
        <f t="shared" si="446"/>
        <v>Sun</v>
      </c>
      <c r="IF4" s="48" t="str">
        <f t="shared" si="446"/>
        <v>Mon</v>
      </c>
      <c r="IG4" s="48" t="str">
        <f t="shared" si="446"/>
        <v>Tue</v>
      </c>
      <c r="IH4" s="48" t="str">
        <f t="shared" si="446"/>
        <v>Wed</v>
      </c>
      <c r="II4" s="48" t="str">
        <f t="shared" si="446"/>
        <v>Thu</v>
      </c>
      <c r="IJ4" s="48" t="str">
        <f t="shared" si="446"/>
        <v>Fri</v>
      </c>
      <c r="IK4" s="48" t="str">
        <f t="shared" si="446"/>
        <v>Sat</v>
      </c>
      <c r="IL4" s="48" t="str">
        <f t="shared" si="446"/>
        <v>Sun</v>
      </c>
      <c r="IM4" s="48" t="str">
        <f t="shared" si="446"/>
        <v>Mon</v>
      </c>
      <c r="IN4" s="48" t="str">
        <f t="shared" si="446"/>
        <v>Tue</v>
      </c>
      <c r="IO4" s="48" t="str">
        <f t="shared" si="446"/>
        <v>Wed</v>
      </c>
      <c r="IP4" s="48" t="str">
        <f t="shared" si="446"/>
        <v>Thu</v>
      </c>
      <c r="IQ4" s="48" t="str">
        <f t="shared" si="446"/>
        <v>Fri</v>
      </c>
      <c r="IR4" s="48" t="str">
        <f t="shared" si="446"/>
        <v>Sat</v>
      </c>
      <c r="IS4" s="48" t="str">
        <f t="shared" si="446"/>
        <v>Sun</v>
      </c>
      <c r="IT4" s="48" t="str">
        <f t="shared" si="446"/>
        <v>Mon</v>
      </c>
      <c r="IU4" s="48" t="str">
        <f t="shared" si="446"/>
        <v>Tue</v>
      </c>
      <c r="IV4" s="48" t="str">
        <f t="shared" si="446"/>
        <v>Wed</v>
      </c>
      <c r="IW4" s="48" t="str">
        <f t="shared" si="446"/>
        <v>Thu</v>
      </c>
      <c r="IX4" s="48" t="str">
        <f t="shared" si="446"/>
        <v>Fri</v>
      </c>
      <c r="IY4" s="48" t="str">
        <f t="shared" si="446"/>
        <v>Sat</v>
      </c>
      <c r="IZ4" s="48" t="str">
        <f t="shared" si="446"/>
        <v>Sun</v>
      </c>
      <c r="JA4" s="48" t="str">
        <f t="shared" si="446"/>
        <v>Mon</v>
      </c>
      <c r="JB4" s="48" t="str">
        <f t="shared" si="446"/>
        <v>Tue</v>
      </c>
      <c r="JC4" s="48" t="str">
        <f t="shared" si="446"/>
        <v>Wed</v>
      </c>
      <c r="JD4" s="48" t="str">
        <f t="shared" si="446"/>
        <v>Thu</v>
      </c>
      <c r="JE4" s="48" t="str">
        <f t="shared" si="446"/>
        <v>Fri</v>
      </c>
      <c r="JF4" s="48" t="str">
        <f t="shared" si="446"/>
        <v>Sat</v>
      </c>
      <c r="JG4" s="48" t="str">
        <f t="shared" si="446"/>
        <v>Sun</v>
      </c>
      <c r="JH4" s="48" t="str">
        <f t="shared" si="446"/>
        <v>Mon</v>
      </c>
      <c r="JI4" s="48" t="str">
        <f t="shared" si="446"/>
        <v>Tue</v>
      </c>
      <c r="JJ4" s="48" t="str">
        <f t="shared" si="446"/>
        <v>Wed</v>
      </c>
      <c r="JK4" s="48" t="str">
        <f t="shared" si="446"/>
        <v>Thu</v>
      </c>
      <c r="JL4" s="48" t="str">
        <f t="shared" si="446"/>
        <v>Fri</v>
      </c>
      <c r="JM4" s="48" t="str">
        <f t="shared" si="446"/>
        <v>Sat</v>
      </c>
      <c r="JN4" s="48" t="str">
        <f t="shared" si="446"/>
        <v>Sun</v>
      </c>
      <c r="JO4" s="48" t="str">
        <f t="shared" si="446"/>
        <v>Mon</v>
      </c>
      <c r="JP4" s="48" t="str">
        <f t="shared" si="446"/>
        <v>Tue</v>
      </c>
      <c r="JQ4" s="48" t="str">
        <f t="shared" si="446"/>
        <v>Wed</v>
      </c>
      <c r="JR4" s="48" t="str">
        <f t="shared" si="446"/>
        <v>Thu</v>
      </c>
      <c r="JS4" s="48" t="str">
        <f t="shared" si="446"/>
        <v>Fri</v>
      </c>
      <c r="JT4" s="48" t="str">
        <f t="shared" si="446"/>
        <v>Sat</v>
      </c>
      <c r="JU4" s="48" t="str">
        <f t="shared" si="446"/>
        <v>Sun</v>
      </c>
      <c r="JV4" s="48" t="str">
        <f t="shared" si="446"/>
        <v>Mon</v>
      </c>
      <c r="JW4" s="48" t="str">
        <f t="shared" si="446"/>
        <v>Tue</v>
      </c>
      <c r="JX4" s="48" t="str">
        <f t="shared" si="446"/>
        <v>Wed</v>
      </c>
      <c r="JY4" s="48" t="str">
        <f t="shared" si="446"/>
        <v>Thu</v>
      </c>
      <c r="JZ4" s="48" t="str">
        <f t="shared" si="446"/>
        <v>Fri</v>
      </c>
      <c r="KA4" s="48" t="str">
        <f t="shared" ref="KA4:KD4" si="447">TEXT(KA3,"ddd")</f>
        <v>Sat</v>
      </c>
      <c r="KB4" s="48" t="str">
        <f t="shared" si="447"/>
        <v>Sun</v>
      </c>
      <c r="KC4" s="48" t="str">
        <f t="shared" si="447"/>
        <v>Mon</v>
      </c>
      <c r="KD4" s="48" t="str">
        <f t="shared" si="447"/>
        <v>Tue</v>
      </c>
      <c r="KE4" s="48" t="str">
        <f t="shared" ref="KE4:KY4" si="448">TEXT(KE3,"ddd")</f>
        <v>Wed</v>
      </c>
      <c r="KF4" s="48" t="str">
        <f t="shared" si="448"/>
        <v>Thu</v>
      </c>
      <c r="KG4" s="48" t="str">
        <f t="shared" si="448"/>
        <v>Fri</v>
      </c>
      <c r="KH4" s="48" t="str">
        <f t="shared" si="448"/>
        <v>Sat</v>
      </c>
      <c r="KI4" s="48" t="str">
        <f t="shared" si="448"/>
        <v>Sun</v>
      </c>
      <c r="KJ4" s="48" t="str">
        <f t="shared" si="448"/>
        <v>Mon</v>
      </c>
      <c r="KK4" s="48" t="str">
        <f t="shared" si="448"/>
        <v>Tue</v>
      </c>
      <c r="KL4" s="48" t="str">
        <f t="shared" si="448"/>
        <v>Wed</v>
      </c>
      <c r="KM4" s="48" t="str">
        <f t="shared" si="448"/>
        <v>Thu</v>
      </c>
      <c r="KN4" s="48" t="str">
        <f t="shared" si="448"/>
        <v>Fri</v>
      </c>
      <c r="KO4" s="48" t="str">
        <f t="shared" si="448"/>
        <v>Sat</v>
      </c>
      <c r="KP4" s="48" t="str">
        <f t="shared" si="448"/>
        <v>Sun</v>
      </c>
      <c r="KQ4" s="48" t="str">
        <f t="shared" si="448"/>
        <v>Mon</v>
      </c>
      <c r="KR4" s="48" t="str">
        <f t="shared" si="448"/>
        <v>Tue</v>
      </c>
      <c r="KS4" s="48" t="str">
        <f t="shared" si="448"/>
        <v>Wed</v>
      </c>
      <c r="KT4" s="48" t="str">
        <f t="shared" si="448"/>
        <v>Thu</v>
      </c>
      <c r="KU4" s="48" t="str">
        <f t="shared" si="448"/>
        <v>Fri</v>
      </c>
      <c r="KV4" s="48" t="str">
        <f t="shared" si="448"/>
        <v>Sat</v>
      </c>
      <c r="KW4" s="48" t="str">
        <f t="shared" si="448"/>
        <v>Sun</v>
      </c>
      <c r="KX4" s="48" t="str">
        <f t="shared" si="448"/>
        <v>Mon</v>
      </c>
      <c r="KY4" s="48" t="str">
        <f t="shared" si="448"/>
        <v>Tue</v>
      </c>
      <c r="KZ4" s="48" t="str">
        <f t="shared" ref="KZ4:NK4" si="449">TEXT(KZ3,"ddd")</f>
        <v>Wed</v>
      </c>
      <c r="LA4" s="48" t="str">
        <f t="shared" si="449"/>
        <v>Thu</v>
      </c>
      <c r="LB4" s="48" t="str">
        <f t="shared" si="449"/>
        <v>Fri</v>
      </c>
      <c r="LC4" s="48" t="str">
        <f t="shared" si="449"/>
        <v>Sat</v>
      </c>
      <c r="LD4" s="48" t="str">
        <f t="shared" si="449"/>
        <v>Sun</v>
      </c>
      <c r="LE4" s="48" t="str">
        <f t="shared" si="449"/>
        <v>Mon</v>
      </c>
      <c r="LF4" s="48" t="str">
        <f t="shared" si="449"/>
        <v>Tue</v>
      </c>
      <c r="LG4" s="48" t="str">
        <f t="shared" si="449"/>
        <v>Wed</v>
      </c>
      <c r="LH4" s="48" t="str">
        <f t="shared" si="449"/>
        <v>Thu</v>
      </c>
      <c r="LI4" s="48" t="str">
        <f t="shared" si="449"/>
        <v>Fri</v>
      </c>
      <c r="LJ4" s="48" t="str">
        <f t="shared" si="449"/>
        <v>Sat</v>
      </c>
      <c r="LK4" s="48" t="str">
        <f t="shared" si="449"/>
        <v>Sun</v>
      </c>
      <c r="LL4" s="48" t="str">
        <f t="shared" si="449"/>
        <v>Mon</v>
      </c>
      <c r="LM4" s="48" t="str">
        <f t="shared" si="449"/>
        <v>Tue</v>
      </c>
      <c r="LN4" s="48" t="str">
        <f t="shared" si="449"/>
        <v>Wed</v>
      </c>
      <c r="LO4" s="48" t="str">
        <f t="shared" si="449"/>
        <v>Thu</v>
      </c>
      <c r="LP4" s="48" t="str">
        <f t="shared" si="449"/>
        <v>Fri</v>
      </c>
      <c r="LQ4" s="48" t="str">
        <f t="shared" si="449"/>
        <v>Sat</v>
      </c>
      <c r="LR4" s="48" t="str">
        <f t="shared" si="449"/>
        <v>Sun</v>
      </c>
      <c r="LS4" s="48" t="str">
        <f t="shared" si="449"/>
        <v>Mon</v>
      </c>
      <c r="LT4" s="48" t="str">
        <f t="shared" si="449"/>
        <v>Tue</v>
      </c>
      <c r="LU4" s="48" t="str">
        <f t="shared" si="449"/>
        <v>Wed</v>
      </c>
      <c r="LV4" s="48" t="str">
        <f t="shared" si="449"/>
        <v>Thu</v>
      </c>
      <c r="LW4" s="48" t="str">
        <f t="shared" si="449"/>
        <v>Fri</v>
      </c>
      <c r="LX4" s="48" t="str">
        <f t="shared" si="449"/>
        <v>Sat</v>
      </c>
      <c r="LY4" s="48" t="str">
        <f t="shared" si="449"/>
        <v>Sun</v>
      </c>
      <c r="LZ4" s="48" t="str">
        <f t="shared" si="449"/>
        <v>Mon</v>
      </c>
      <c r="MA4" s="48" t="str">
        <f t="shared" si="449"/>
        <v>Tue</v>
      </c>
      <c r="MB4" s="48" t="str">
        <f t="shared" si="449"/>
        <v>Wed</v>
      </c>
      <c r="MC4" s="48" t="str">
        <f t="shared" si="449"/>
        <v>Thu</v>
      </c>
      <c r="MD4" s="48" t="str">
        <f t="shared" si="449"/>
        <v>Fri</v>
      </c>
      <c r="ME4" s="48" t="str">
        <f t="shared" si="449"/>
        <v>Sat</v>
      </c>
      <c r="MF4" s="48" t="str">
        <f t="shared" si="449"/>
        <v>Sun</v>
      </c>
      <c r="MG4" s="48" t="str">
        <f t="shared" si="449"/>
        <v>Mon</v>
      </c>
      <c r="MH4" s="48" t="str">
        <f t="shared" si="449"/>
        <v>Tue</v>
      </c>
      <c r="MI4" s="48" t="str">
        <f t="shared" si="449"/>
        <v>Wed</v>
      </c>
      <c r="MJ4" s="48" t="str">
        <f t="shared" si="449"/>
        <v>Thu</v>
      </c>
      <c r="MK4" s="48" t="str">
        <f t="shared" si="449"/>
        <v>Fri</v>
      </c>
      <c r="ML4" s="48" t="str">
        <f t="shared" si="449"/>
        <v>Sat</v>
      </c>
      <c r="MM4" s="48" t="str">
        <f t="shared" si="449"/>
        <v>Sun</v>
      </c>
      <c r="MN4" s="48" t="str">
        <f t="shared" si="449"/>
        <v>Mon</v>
      </c>
      <c r="MO4" s="48" t="str">
        <f t="shared" si="449"/>
        <v>Tue</v>
      </c>
      <c r="MP4" s="48" t="str">
        <f t="shared" si="449"/>
        <v>Wed</v>
      </c>
      <c r="MQ4" s="48" t="str">
        <f t="shared" si="449"/>
        <v>Thu</v>
      </c>
      <c r="MR4" s="48" t="str">
        <f t="shared" si="449"/>
        <v>Fri</v>
      </c>
      <c r="MS4" s="48" t="str">
        <f t="shared" si="449"/>
        <v>Sat</v>
      </c>
      <c r="MT4" s="48" t="str">
        <f t="shared" si="449"/>
        <v>Sun</v>
      </c>
      <c r="MU4" s="48" t="str">
        <f t="shared" si="449"/>
        <v>Mon</v>
      </c>
      <c r="MV4" s="48" t="str">
        <f t="shared" si="449"/>
        <v>Tue</v>
      </c>
      <c r="MW4" s="48" t="str">
        <f t="shared" si="449"/>
        <v>Wed</v>
      </c>
      <c r="MX4" s="48" t="str">
        <f t="shared" si="449"/>
        <v>Thu</v>
      </c>
      <c r="MY4" s="48" t="str">
        <f t="shared" si="449"/>
        <v>Fri</v>
      </c>
      <c r="MZ4" s="48" t="str">
        <f t="shared" si="449"/>
        <v>Sat</v>
      </c>
      <c r="NA4" s="48" t="str">
        <f t="shared" si="449"/>
        <v>Sun</v>
      </c>
      <c r="NB4" s="48" t="str">
        <f t="shared" si="449"/>
        <v>Mon</v>
      </c>
      <c r="NC4" s="48" t="str">
        <f t="shared" si="449"/>
        <v>Tue</v>
      </c>
      <c r="ND4" s="48" t="str">
        <f t="shared" si="449"/>
        <v>Wed</v>
      </c>
      <c r="NE4" s="48" t="str">
        <f t="shared" si="449"/>
        <v>Thu</v>
      </c>
      <c r="NF4" s="48" t="str">
        <f t="shared" si="449"/>
        <v>Fri</v>
      </c>
      <c r="NG4" s="48" t="str">
        <f t="shared" si="449"/>
        <v>Sat</v>
      </c>
      <c r="NH4" s="48" t="str">
        <f t="shared" si="449"/>
        <v>Sun</v>
      </c>
      <c r="NI4" s="48" t="str">
        <f t="shared" si="449"/>
        <v>Mon</v>
      </c>
      <c r="NJ4" s="48" t="str">
        <f t="shared" si="449"/>
        <v>Tue</v>
      </c>
      <c r="NK4" s="48" t="str">
        <f t="shared" si="449"/>
        <v>Wed</v>
      </c>
      <c r="NL4" s="48" t="str">
        <f t="shared" ref="NL4:PW4" si="450">TEXT(NL3,"ddd")</f>
        <v>Thu</v>
      </c>
      <c r="NM4" s="48" t="str">
        <f t="shared" si="450"/>
        <v>Fri</v>
      </c>
      <c r="NN4" s="48" t="str">
        <f t="shared" si="450"/>
        <v>Sat</v>
      </c>
      <c r="NO4" s="48" t="str">
        <f t="shared" si="450"/>
        <v>Sun</v>
      </c>
      <c r="NP4" s="48" t="str">
        <f t="shared" si="450"/>
        <v>Mon</v>
      </c>
      <c r="NQ4" s="48" t="str">
        <f t="shared" si="450"/>
        <v>Tue</v>
      </c>
      <c r="NR4" s="48" t="str">
        <f t="shared" si="450"/>
        <v>Wed</v>
      </c>
      <c r="NS4" s="48" t="str">
        <f t="shared" si="450"/>
        <v>Thu</v>
      </c>
      <c r="NT4" s="48" t="str">
        <f t="shared" si="450"/>
        <v>Fri</v>
      </c>
      <c r="NU4" s="48" t="str">
        <f t="shared" si="450"/>
        <v>Sat</v>
      </c>
      <c r="NV4" s="48" t="str">
        <f t="shared" si="450"/>
        <v>Sun</v>
      </c>
      <c r="NW4" s="48" t="str">
        <f t="shared" si="450"/>
        <v>Mon</v>
      </c>
      <c r="NX4" s="48" t="str">
        <f t="shared" si="450"/>
        <v>Tue</v>
      </c>
      <c r="NY4" s="48" t="str">
        <f t="shared" si="450"/>
        <v>Wed</v>
      </c>
      <c r="NZ4" s="48" t="str">
        <f t="shared" si="450"/>
        <v>Thu</v>
      </c>
      <c r="OA4" s="48" t="str">
        <f t="shared" si="450"/>
        <v>Fri</v>
      </c>
      <c r="OB4" s="48" t="str">
        <f t="shared" si="450"/>
        <v>Sat</v>
      </c>
      <c r="OC4" s="48" t="str">
        <f t="shared" si="450"/>
        <v>Sun</v>
      </c>
      <c r="OD4" s="48" t="str">
        <f t="shared" si="450"/>
        <v>Mon</v>
      </c>
      <c r="OE4" s="48" t="str">
        <f t="shared" si="450"/>
        <v>Tue</v>
      </c>
      <c r="OF4" s="48" t="str">
        <f t="shared" si="450"/>
        <v>Wed</v>
      </c>
      <c r="OG4" s="48" t="str">
        <f t="shared" si="450"/>
        <v>Thu</v>
      </c>
      <c r="OH4" s="48" t="str">
        <f t="shared" si="450"/>
        <v>Fri</v>
      </c>
      <c r="OI4" s="48" t="str">
        <f t="shared" si="450"/>
        <v>Sat</v>
      </c>
      <c r="OJ4" s="48" t="str">
        <f t="shared" si="450"/>
        <v>Sun</v>
      </c>
      <c r="OK4" s="48" t="str">
        <f t="shared" si="450"/>
        <v>Mon</v>
      </c>
      <c r="OL4" s="48" t="str">
        <f t="shared" si="450"/>
        <v>Tue</v>
      </c>
      <c r="OM4" s="48" t="str">
        <f t="shared" si="450"/>
        <v>Wed</v>
      </c>
      <c r="ON4" s="48" t="str">
        <f t="shared" si="450"/>
        <v>Thu</v>
      </c>
      <c r="OO4" s="48" t="str">
        <f t="shared" si="450"/>
        <v>Fri</v>
      </c>
      <c r="OP4" s="48" t="str">
        <f t="shared" si="450"/>
        <v>Sat</v>
      </c>
      <c r="OQ4" s="48" t="str">
        <f t="shared" si="450"/>
        <v>Sun</v>
      </c>
      <c r="OR4" s="48" t="str">
        <f t="shared" si="450"/>
        <v>Mon</v>
      </c>
      <c r="OS4" s="48" t="str">
        <f t="shared" si="450"/>
        <v>Tue</v>
      </c>
      <c r="OT4" s="48" t="str">
        <f t="shared" si="450"/>
        <v>Wed</v>
      </c>
      <c r="OU4" s="48" t="str">
        <f t="shared" si="450"/>
        <v>Thu</v>
      </c>
      <c r="OV4" s="48" t="str">
        <f t="shared" si="450"/>
        <v>Fri</v>
      </c>
      <c r="OW4" s="48" t="str">
        <f t="shared" si="450"/>
        <v>Sat</v>
      </c>
      <c r="OX4" s="48" t="str">
        <f t="shared" si="450"/>
        <v>Sun</v>
      </c>
      <c r="OY4" s="48" t="str">
        <f t="shared" si="450"/>
        <v>Mon</v>
      </c>
      <c r="OZ4" s="48" t="str">
        <f t="shared" si="450"/>
        <v>Tue</v>
      </c>
      <c r="PA4" s="48" t="str">
        <f t="shared" si="450"/>
        <v>Wed</v>
      </c>
      <c r="PB4" s="48" t="str">
        <f t="shared" si="450"/>
        <v>Thu</v>
      </c>
      <c r="PC4" s="48" t="str">
        <f t="shared" si="450"/>
        <v>Fri</v>
      </c>
      <c r="PD4" s="48" t="str">
        <f t="shared" si="450"/>
        <v>Sat</v>
      </c>
      <c r="PE4" s="48" t="str">
        <f t="shared" si="450"/>
        <v>Sun</v>
      </c>
      <c r="PF4" s="48" t="str">
        <f t="shared" si="450"/>
        <v>Mon</v>
      </c>
      <c r="PG4" s="48" t="str">
        <f t="shared" si="450"/>
        <v>Tue</v>
      </c>
      <c r="PH4" s="48" t="str">
        <f t="shared" si="450"/>
        <v>Wed</v>
      </c>
      <c r="PI4" s="48" t="str">
        <f t="shared" si="450"/>
        <v>Thu</v>
      </c>
      <c r="PJ4" s="48" t="str">
        <f t="shared" si="450"/>
        <v>Fri</v>
      </c>
      <c r="PK4" s="48" t="str">
        <f t="shared" si="450"/>
        <v>Sat</v>
      </c>
      <c r="PL4" s="48" t="str">
        <f t="shared" si="450"/>
        <v>Sun</v>
      </c>
      <c r="PM4" s="48" t="str">
        <f t="shared" si="450"/>
        <v>Mon</v>
      </c>
      <c r="PN4" s="48" t="str">
        <f t="shared" si="450"/>
        <v>Tue</v>
      </c>
      <c r="PO4" s="48" t="str">
        <f t="shared" si="450"/>
        <v>Wed</v>
      </c>
      <c r="PP4" s="48" t="str">
        <f t="shared" si="450"/>
        <v>Thu</v>
      </c>
      <c r="PQ4" s="48" t="str">
        <f t="shared" si="450"/>
        <v>Fri</v>
      </c>
      <c r="PR4" s="48" t="str">
        <f t="shared" si="450"/>
        <v>Sat</v>
      </c>
      <c r="PS4" s="48" t="str">
        <f t="shared" si="450"/>
        <v>Sun</v>
      </c>
      <c r="PT4" s="48" t="str">
        <f t="shared" si="450"/>
        <v>Mon</v>
      </c>
      <c r="PU4" s="48" t="str">
        <f t="shared" si="450"/>
        <v>Tue</v>
      </c>
      <c r="PV4" s="48" t="str">
        <f t="shared" si="450"/>
        <v>Wed</v>
      </c>
      <c r="PW4" s="48" t="str">
        <f t="shared" si="450"/>
        <v>Thu</v>
      </c>
      <c r="PX4" s="48" t="str">
        <f t="shared" ref="PX4:SI4" si="451">TEXT(PX3,"ddd")</f>
        <v>Fri</v>
      </c>
      <c r="PY4" s="48" t="str">
        <f t="shared" si="451"/>
        <v>Sat</v>
      </c>
      <c r="PZ4" s="48" t="str">
        <f t="shared" si="451"/>
        <v>Sun</v>
      </c>
      <c r="QA4" s="48" t="str">
        <f t="shared" si="451"/>
        <v>Mon</v>
      </c>
      <c r="QB4" s="48" t="str">
        <f t="shared" si="451"/>
        <v>Tue</v>
      </c>
      <c r="QC4" s="48" t="str">
        <f t="shared" si="451"/>
        <v>Wed</v>
      </c>
      <c r="QD4" s="48" t="str">
        <f t="shared" si="451"/>
        <v>Thu</v>
      </c>
      <c r="QE4" s="48" t="str">
        <f t="shared" si="451"/>
        <v>Fri</v>
      </c>
      <c r="QF4" s="48" t="str">
        <f t="shared" si="451"/>
        <v>Sat</v>
      </c>
      <c r="QG4" s="48" t="str">
        <f t="shared" si="451"/>
        <v>Sun</v>
      </c>
      <c r="QH4" s="48" t="str">
        <f t="shared" si="451"/>
        <v>Mon</v>
      </c>
      <c r="QI4" s="48" t="str">
        <f t="shared" si="451"/>
        <v>Tue</v>
      </c>
      <c r="QJ4" s="48" t="str">
        <f t="shared" si="451"/>
        <v>Wed</v>
      </c>
      <c r="QK4" s="48" t="str">
        <f t="shared" si="451"/>
        <v>Thu</v>
      </c>
      <c r="QL4" s="48" t="str">
        <f t="shared" si="451"/>
        <v>Fri</v>
      </c>
      <c r="QM4" s="48" t="str">
        <f t="shared" si="451"/>
        <v>Sat</v>
      </c>
      <c r="QN4" s="48" t="str">
        <f t="shared" si="451"/>
        <v>Sun</v>
      </c>
      <c r="QO4" s="48" t="str">
        <f t="shared" si="451"/>
        <v>Mon</v>
      </c>
      <c r="QP4" s="48" t="str">
        <f t="shared" si="451"/>
        <v>Tue</v>
      </c>
      <c r="QQ4" s="48" t="str">
        <f t="shared" si="451"/>
        <v>Wed</v>
      </c>
      <c r="QR4" s="48" t="str">
        <f t="shared" si="451"/>
        <v>Thu</v>
      </c>
      <c r="QS4" s="48" t="str">
        <f t="shared" si="451"/>
        <v>Fri</v>
      </c>
      <c r="QT4" s="48" t="str">
        <f t="shared" si="451"/>
        <v>Sat</v>
      </c>
      <c r="QU4" s="48" t="str">
        <f t="shared" si="451"/>
        <v>Sun</v>
      </c>
      <c r="QV4" s="48" t="str">
        <f t="shared" si="451"/>
        <v>Mon</v>
      </c>
      <c r="QW4" s="48" t="str">
        <f t="shared" si="451"/>
        <v>Tue</v>
      </c>
      <c r="QX4" s="48" t="str">
        <f t="shared" si="451"/>
        <v>Wed</v>
      </c>
      <c r="QY4" s="48" t="str">
        <f t="shared" si="451"/>
        <v>Thu</v>
      </c>
      <c r="QZ4" s="48" t="str">
        <f t="shared" si="451"/>
        <v>Fri</v>
      </c>
      <c r="RA4" s="48" t="str">
        <f t="shared" si="451"/>
        <v>Sat</v>
      </c>
      <c r="RB4" s="48" t="str">
        <f t="shared" si="451"/>
        <v>Sun</v>
      </c>
      <c r="RC4" s="48" t="str">
        <f t="shared" si="451"/>
        <v>Mon</v>
      </c>
      <c r="RD4" s="48" t="str">
        <f t="shared" si="451"/>
        <v>Tue</v>
      </c>
      <c r="RE4" s="48" t="str">
        <f t="shared" si="451"/>
        <v>Wed</v>
      </c>
      <c r="RF4" s="48" t="str">
        <f t="shared" si="451"/>
        <v>Thu</v>
      </c>
      <c r="RG4" s="48" t="str">
        <f t="shared" si="451"/>
        <v>Fri</v>
      </c>
      <c r="RH4" s="48" t="str">
        <f t="shared" si="451"/>
        <v>Sat</v>
      </c>
      <c r="RI4" s="48" t="str">
        <f t="shared" si="451"/>
        <v>Sun</v>
      </c>
      <c r="RJ4" s="48" t="str">
        <f t="shared" si="451"/>
        <v>Mon</v>
      </c>
      <c r="RK4" s="48" t="str">
        <f t="shared" si="451"/>
        <v>Tue</v>
      </c>
      <c r="RL4" s="48" t="str">
        <f t="shared" si="451"/>
        <v>Wed</v>
      </c>
      <c r="RM4" s="48" t="str">
        <f t="shared" si="451"/>
        <v>Thu</v>
      </c>
      <c r="RN4" s="48" t="str">
        <f t="shared" si="451"/>
        <v>Fri</v>
      </c>
      <c r="RO4" s="48" t="str">
        <f t="shared" si="451"/>
        <v>Sat</v>
      </c>
      <c r="RP4" s="48" t="str">
        <f t="shared" si="451"/>
        <v>Sun</v>
      </c>
      <c r="RQ4" s="48" t="str">
        <f t="shared" si="451"/>
        <v>Mon</v>
      </c>
      <c r="RR4" s="48" t="str">
        <f t="shared" si="451"/>
        <v>Tue</v>
      </c>
      <c r="RS4" s="48" t="str">
        <f t="shared" si="451"/>
        <v>Wed</v>
      </c>
      <c r="RT4" s="48" t="str">
        <f t="shared" si="451"/>
        <v>Thu</v>
      </c>
      <c r="RU4" s="48" t="str">
        <f t="shared" si="451"/>
        <v>Fri</v>
      </c>
      <c r="RV4" s="48" t="str">
        <f t="shared" si="451"/>
        <v>Sat</v>
      </c>
      <c r="RW4" s="48" t="str">
        <f t="shared" si="451"/>
        <v>Sun</v>
      </c>
      <c r="RX4" s="48" t="str">
        <f t="shared" si="451"/>
        <v>Mon</v>
      </c>
      <c r="RY4" s="48" t="str">
        <f t="shared" si="451"/>
        <v>Tue</v>
      </c>
      <c r="RZ4" s="48" t="str">
        <f t="shared" si="451"/>
        <v>Wed</v>
      </c>
      <c r="SA4" s="48" t="str">
        <f t="shared" si="451"/>
        <v>Thu</v>
      </c>
      <c r="SB4" s="48" t="str">
        <f t="shared" si="451"/>
        <v>Fri</v>
      </c>
      <c r="SC4" s="48" t="str">
        <f t="shared" si="451"/>
        <v>Sat</v>
      </c>
      <c r="SD4" s="48" t="str">
        <f t="shared" si="451"/>
        <v>Sun</v>
      </c>
      <c r="SE4" s="48" t="str">
        <f t="shared" si="451"/>
        <v>Mon</v>
      </c>
      <c r="SF4" s="48" t="str">
        <f t="shared" si="451"/>
        <v>Tue</v>
      </c>
      <c r="SG4" s="48" t="str">
        <f t="shared" si="451"/>
        <v>Wed</v>
      </c>
      <c r="SH4" s="48" t="str">
        <f t="shared" si="451"/>
        <v>Thu</v>
      </c>
      <c r="SI4" s="48" t="str">
        <f t="shared" si="451"/>
        <v>Fri</v>
      </c>
      <c r="SJ4" s="48" t="str">
        <f t="shared" ref="SJ4:UU4" si="452">TEXT(SJ3,"ddd")</f>
        <v>Sat</v>
      </c>
      <c r="SK4" s="48" t="str">
        <f t="shared" si="452"/>
        <v>Sun</v>
      </c>
      <c r="SL4" s="48" t="str">
        <f t="shared" si="452"/>
        <v>Mon</v>
      </c>
      <c r="SM4" s="48" t="str">
        <f t="shared" si="452"/>
        <v>Tue</v>
      </c>
      <c r="SN4" s="48" t="str">
        <f t="shared" si="452"/>
        <v>Wed</v>
      </c>
      <c r="SO4" s="48" t="str">
        <f t="shared" si="452"/>
        <v>Thu</v>
      </c>
      <c r="SP4" s="48" t="str">
        <f t="shared" si="452"/>
        <v>Fri</v>
      </c>
      <c r="SQ4" s="48" t="str">
        <f t="shared" si="452"/>
        <v>Sat</v>
      </c>
      <c r="SR4" s="48" t="str">
        <f t="shared" si="452"/>
        <v>Sun</v>
      </c>
      <c r="SS4" s="48" t="str">
        <f t="shared" si="452"/>
        <v>Mon</v>
      </c>
      <c r="ST4" s="48" t="str">
        <f t="shared" si="452"/>
        <v>Tue</v>
      </c>
      <c r="SU4" s="48" t="str">
        <f t="shared" si="452"/>
        <v>Wed</v>
      </c>
      <c r="SV4" s="48" t="str">
        <f t="shared" si="452"/>
        <v>Thu</v>
      </c>
      <c r="SW4" s="48" t="str">
        <f t="shared" si="452"/>
        <v>Fri</v>
      </c>
      <c r="SX4" s="48" t="str">
        <f t="shared" si="452"/>
        <v>Sat</v>
      </c>
      <c r="SY4" s="48" t="str">
        <f t="shared" si="452"/>
        <v>Sun</v>
      </c>
      <c r="SZ4" s="48" t="str">
        <f t="shared" si="452"/>
        <v>Mon</v>
      </c>
      <c r="TA4" s="48" t="str">
        <f t="shared" si="452"/>
        <v>Tue</v>
      </c>
      <c r="TB4" s="48" t="str">
        <f t="shared" si="452"/>
        <v>Wed</v>
      </c>
      <c r="TC4" s="48" t="str">
        <f t="shared" si="452"/>
        <v>Thu</v>
      </c>
      <c r="TD4" s="48" t="str">
        <f t="shared" si="452"/>
        <v>Fri</v>
      </c>
      <c r="TE4" s="48" t="str">
        <f t="shared" si="452"/>
        <v>Sat</v>
      </c>
      <c r="TF4" s="48" t="str">
        <f t="shared" si="452"/>
        <v>Sun</v>
      </c>
      <c r="TG4" s="48" t="str">
        <f t="shared" si="452"/>
        <v>Mon</v>
      </c>
      <c r="TH4" s="48" t="str">
        <f t="shared" si="452"/>
        <v>Tue</v>
      </c>
      <c r="TI4" s="48" t="str">
        <f t="shared" si="452"/>
        <v>Wed</v>
      </c>
      <c r="TJ4" s="48" t="str">
        <f t="shared" si="452"/>
        <v>Thu</v>
      </c>
      <c r="TK4" s="48" t="str">
        <f t="shared" si="452"/>
        <v>Fri</v>
      </c>
      <c r="TL4" s="48" t="str">
        <f t="shared" si="452"/>
        <v>Sat</v>
      </c>
      <c r="TM4" s="48" t="str">
        <f t="shared" si="452"/>
        <v>Sun</v>
      </c>
      <c r="TN4" s="48" t="str">
        <f t="shared" si="452"/>
        <v>Mon</v>
      </c>
      <c r="TO4" s="48" t="str">
        <f t="shared" si="452"/>
        <v>Tue</v>
      </c>
      <c r="TP4" s="48" t="str">
        <f t="shared" si="452"/>
        <v>Wed</v>
      </c>
      <c r="TQ4" s="48" t="str">
        <f t="shared" si="452"/>
        <v>Thu</v>
      </c>
      <c r="TR4" s="48" t="str">
        <f t="shared" si="452"/>
        <v>Fri</v>
      </c>
      <c r="TS4" s="48" t="str">
        <f t="shared" si="452"/>
        <v>Sat</v>
      </c>
      <c r="TT4" s="48" t="str">
        <f t="shared" si="452"/>
        <v>Sun</v>
      </c>
      <c r="TU4" s="48" t="str">
        <f t="shared" si="452"/>
        <v>Mon</v>
      </c>
      <c r="TV4" s="48" t="str">
        <f t="shared" si="452"/>
        <v>Tue</v>
      </c>
      <c r="TW4" s="48" t="str">
        <f t="shared" si="452"/>
        <v>Wed</v>
      </c>
      <c r="TX4" s="48" t="str">
        <f t="shared" si="452"/>
        <v>Thu</v>
      </c>
      <c r="TY4" s="48" t="str">
        <f t="shared" si="452"/>
        <v>Fri</v>
      </c>
      <c r="TZ4" s="48" t="str">
        <f t="shared" si="452"/>
        <v>Sat</v>
      </c>
      <c r="UA4" s="48" t="str">
        <f t="shared" si="452"/>
        <v>Sun</v>
      </c>
      <c r="UB4" s="48" t="str">
        <f t="shared" si="452"/>
        <v>Mon</v>
      </c>
      <c r="UC4" s="48" t="str">
        <f t="shared" si="452"/>
        <v>Tue</v>
      </c>
      <c r="UD4" s="48" t="str">
        <f t="shared" si="452"/>
        <v>Wed</v>
      </c>
      <c r="UE4" s="48" t="str">
        <f t="shared" si="452"/>
        <v>Thu</v>
      </c>
      <c r="UF4" s="48" t="str">
        <f t="shared" si="452"/>
        <v>Fri</v>
      </c>
      <c r="UG4" s="48" t="str">
        <f t="shared" si="452"/>
        <v>Sat</v>
      </c>
      <c r="UH4" s="48" t="str">
        <f t="shared" si="452"/>
        <v>Sun</v>
      </c>
      <c r="UI4" s="48" t="str">
        <f t="shared" si="452"/>
        <v>Mon</v>
      </c>
      <c r="UJ4" s="48" t="str">
        <f t="shared" si="452"/>
        <v>Tue</v>
      </c>
      <c r="UK4" s="48" t="str">
        <f t="shared" si="452"/>
        <v>Wed</v>
      </c>
      <c r="UL4" s="48" t="str">
        <f t="shared" si="452"/>
        <v>Thu</v>
      </c>
      <c r="UM4" s="48" t="str">
        <f t="shared" si="452"/>
        <v>Fri</v>
      </c>
      <c r="UN4" s="48" t="str">
        <f t="shared" si="452"/>
        <v>Sat</v>
      </c>
      <c r="UO4" s="48" t="str">
        <f t="shared" si="452"/>
        <v>Sun</v>
      </c>
      <c r="UP4" s="48" t="str">
        <f t="shared" si="452"/>
        <v>Mon</v>
      </c>
      <c r="UQ4" s="48" t="str">
        <f t="shared" si="452"/>
        <v>Tue</v>
      </c>
      <c r="UR4" s="48" t="str">
        <f t="shared" si="452"/>
        <v>Wed</v>
      </c>
      <c r="US4" s="48" t="str">
        <f t="shared" si="452"/>
        <v>Thu</v>
      </c>
      <c r="UT4" s="48" t="str">
        <f t="shared" si="452"/>
        <v>Fri</v>
      </c>
      <c r="UU4" s="48" t="str">
        <f t="shared" si="452"/>
        <v>Sat</v>
      </c>
      <c r="UV4" s="48" t="str">
        <f t="shared" ref="UV4:VI4" si="453">TEXT(UV3,"ddd")</f>
        <v>Sun</v>
      </c>
      <c r="UW4" s="48" t="str">
        <f t="shared" si="453"/>
        <v>Mon</v>
      </c>
      <c r="UX4" s="48" t="str">
        <f t="shared" si="453"/>
        <v>Tue</v>
      </c>
      <c r="UY4" s="48" t="str">
        <f t="shared" si="453"/>
        <v>Wed</v>
      </c>
      <c r="UZ4" s="48" t="str">
        <f t="shared" si="453"/>
        <v>Thu</v>
      </c>
      <c r="VA4" s="48" t="str">
        <f t="shared" si="453"/>
        <v>Fri</v>
      </c>
      <c r="VB4" s="48" t="str">
        <f t="shared" si="453"/>
        <v>Sat</v>
      </c>
      <c r="VC4" s="48" t="str">
        <f t="shared" si="453"/>
        <v>Sun</v>
      </c>
      <c r="VD4" s="48" t="str">
        <f t="shared" si="453"/>
        <v>Mon</v>
      </c>
      <c r="VE4" s="48" t="str">
        <f t="shared" si="453"/>
        <v>Tue</v>
      </c>
      <c r="VF4" s="48" t="str">
        <f t="shared" si="453"/>
        <v>Wed</v>
      </c>
      <c r="VG4" s="48" t="str">
        <f t="shared" si="453"/>
        <v>Thu</v>
      </c>
      <c r="VH4" s="48" t="str">
        <f t="shared" si="453"/>
        <v>Fri</v>
      </c>
      <c r="VI4" s="48" t="str">
        <f t="shared" si="453"/>
        <v>Sat</v>
      </c>
      <c r="VJ4" s="48" t="str">
        <f t="shared" ref="VJ4:XU4" si="454">TEXT(VJ3,"ddd")</f>
        <v>Sun</v>
      </c>
      <c r="VK4" s="48" t="str">
        <f t="shared" si="454"/>
        <v>Mon</v>
      </c>
      <c r="VL4" s="48" t="str">
        <f t="shared" si="454"/>
        <v>Tue</v>
      </c>
      <c r="VM4" s="48" t="str">
        <f t="shared" si="454"/>
        <v>Wed</v>
      </c>
      <c r="VN4" s="48" t="str">
        <f t="shared" si="454"/>
        <v>Thu</v>
      </c>
      <c r="VO4" s="48" t="str">
        <f t="shared" si="454"/>
        <v>Fri</v>
      </c>
      <c r="VP4" s="48" t="str">
        <f t="shared" si="454"/>
        <v>Sat</v>
      </c>
      <c r="VQ4" s="48" t="str">
        <f t="shared" si="454"/>
        <v>Sun</v>
      </c>
      <c r="VR4" s="48" t="str">
        <f t="shared" si="454"/>
        <v>Mon</v>
      </c>
      <c r="VS4" s="48" t="str">
        <f t="shared" si="454"/>
        <v>Tue</v>
      </c>
      <c r="VT4" s="48" t="str">
        <f t="shared" si="454"/>
        <v>Wed</v>
      </c>
      <c r="VU4" s="48" t="str">
        <f t="shared" si="454"/>
        <v>Thu</v>
      </c>
      <c r="VV4" s="48" t="str">
        <f t="shared" si="454"/>
        <v>Fri</v>
      </c>
      <c r="VW4" s="48" t="str">
        <f t="shared" si="454"/>
        <v>Sat</v>
      </c>
      <c r="VX4" s="48" t="str">
        <f t="shared" si="454"/>
        <v>Sun</v>
      </c>
      <c r="VY4" s="48" t="str">
        <f t="shared" si="454"/>
        <v>Mon</v>
      </c>
      <c r="VZ4" s="48" t="str">
        <f t="shared" si="454"/>
        <v>Tue</v>
      </c>
      <c r="WA4" s="48" t="str">
        <f t="shared" si="454"/>
        <v>Wed</v>
      </c>
      <c r="WB4" s="48" t="str">
        <f t="shared" si="454"/>
        <v>Thu</v>
      </c>
      <c r="WC4" s="48" t="str">
        <f t="shared" si="454"/>
        <v>Fri</v>
      </c>
      <c r="WD4" s="48" t="str">
        <f t="shared" si="454"/>
        <v>Sat</v>
      </c>
      <c r="WE4" s="48" t="str">
        <f t="shared" si="454"/>
        <v>Sun</v>
      </c>
      <c r="WF4" s="48" t="str">
        <f t="shared" si="454"/>
        <v>Mon</v>
      </c>
      <c r="WG4" s="48" t="str">
        <f t="shared" si="454"/>
        <v>Tue</v>
      </c>
      <c r="WH4" s="48" t="str">
        <f t="shared" si="454"/>
        <v>Wed</v>
      </c>
      <c r="WI4" s="48" t="str">
        <f t="shared" si="454"/>
        <v>Thu</v>
      </c>
      <c r="WJ4" s="48" t="str">
        <f t="shared" si="454"/>
        <v>Fri</v>
      </c>
      <c r="WK4" s="48" t="str">
        <f t="shared" si="454"/>
        <v>Sat</v>
      </c>
      <c r="WL4" s="48" t="str">
        <f t="shared" si="454"/>
        <v>Sun</v>
      </c>
      <c r="WM4" s="48" t="str">
        <f t="shared" si="454"/>
        <v>Mon</v>
      </c>
      <c r="WN4" s="48" t="str">
        <f t="shared" si="454"/>
        <v>Tue</v>
      </c>
      <c r="WO4" s="48" t="str">
        <f t="shared" si="454"/>
        <v>Wed</v>
      </c>
      <c r="WP4" s="48" t="str">
        <f t="shared" si="454"/>
        <v>Thu</v>
      </c>
      <c r="WQ4" s="48" t="str">
        <f t="shared" si="454"/>
        <v>Fri</v>
      </c>
      <c r="WR4" s="48" t="str">
        <f t="shared" si="454"/>
        <v>Sat</v>
      </c>
      <c r="WS4" s="48" t="str">
        <f t="shared" si="454"/>
        <v>Sun</v>
      </c>
      <c r="WT4" s="48" t="str">
        <f t="shared" si="454"/>
        <v>Mon</v>
      </c>
      <c r="WU4" s="48" t="str">
        <f t="shared" si="454"/>
        <v>Tue</v>
      </c>
      <c r="WV4" s="48" t="str">
        <f t="shared" si="454"/>
        <v>Wed</v>
      </c>
      <c r="WW4" s="48" t="str">
        <f t="shared" si="454"/>
        <v>Thu</v>
      </c>
      <c r="WX4" s="48" t="str">
        <f t="shared" si="454"/>
        <v>Fri</v>
      </c>
      <c r="WY4" s="48" t="str">
        <f t="shared" si="454"/>
        <v>Sat</v>
      </c>
      <c r="WZ4" s="48" t="str">
        <f t="shared" si="454"/>
        <v>Sun</v>
      </c>
      <c r="XA4" s="48" t="str">
        <f t="shared" si="454"/>
        <v>Mon</v>
      </c>
      <c r="XB4" s="48" t="str">
        <f t="shared" si="454"/>
        <v>Tue</v>
      </c>
      <c r="XC4" s="48" t="str">
        <f t="shared" si="454"/>
        <v>Wed</v>
      </c>
      <c r="XD4" s="48" t="str">
        <f t="shared" si="454"/>
        <v>Thu</v>
      </c>
      <c r="XE4" s="48" t="str">
        <f t="shared" si="454"/>
        <v>Fri</v>
      </c>
      <c r="XF4" s="48" t="str">
        <f t="shared" si="454"/>
        <v>Sat</v>
      </c>
      <c r="XG4" s="48" t="str">
        <f t="shared" si="454"/>
        <v>Sun</v>
      </c>
      <c r="XH4" s="48" t="str">
        <f t="shared" si="454"/>
        <v>Mon</v>
      </c>
      <c r="XI4" s="48" t="str">
        <f t="shared" si="454"/>
        <v>Tue</v>
      </c>
      <c r="XJ4" s="48" t="str">
        <f t="shared" si="454"/>
        <v>Wed</v>
      </c>
      <c r="XK4" s="48" t="str">
        <f t="shared" si="454"/>
        <v>Thu</v>
      </c>
      <c r="XL4" s="48" t="str">
        <f t="shared" si="454"/>
        <v>Fri</v>
      </c>
      <c r="XM4" s="48" t="str">
        <f t="shared" si="454"/>
        <v>Sat</v>
      </c>
      <c r="XN4" s="48" t="str">
        <f t="shared" si="454"/>
        <v>Sun</v>
      </c>
      <c r="XO4" s="48" t="str">
        <f t="shared" si="454"/>
        <v>Mon</v>
      </c>
      <c r="XP4" s="48" t="str">
        <f t="shared" si="454"/>
        <v>Tue</v>
      </c>
      <c r="XQ4" s="48" t="str">
        <f t="shared" si="454"/>
        <v>Wed</v>
      </c>
      <c r="XR4" s="48" t="str">
        <f t="shared" si="454"/>
        <v>Thu</v>
      </c>
      <c r="XS4" s="48" t="str">
        <f t="shared" si="454"/>
        <v>Fri</v>
      </c>
      <c r="XT4" s="48" t="str">
        <f t="shared" si="454"/>
        <v>Sat</v>
      </c>
      <c r="XU4" s="48" t="str">
        <f t="shared" si="454"/>
        <v>Sun</v>
      </c>
      <c r="XV4" s="48" t="str">
        <f t="shared" ref="XV4:ZA4" si="455">TEXT(XV3,"ddd")</f>
        <v>Mon</v>
      </c>
      <c r="XW4" s="48" t="str">
        <f t="shared" si="455"/>
        <v>Tue</v>
      </c>
      <c r="XX4" s="48" t="str">
        <f t="shared" si="455"/>
        <v>Wed</v>
      </c>
      <c r="XY4" s="48" t="str">
        <f t="shared" si="455"/>
        <v>Thu</v>
      </c>
      <c r="XZ4" s="48" t="str">
        <f t="shared" si="455"/>
        <v>Fri</v>
      </c>
      <c r="YA4" s="48" t="str">
        <f t="shared" si="455"/>
        <v>Sat</v>
      </c>
      <c r="YB4" s="48" t="str">
        <f t="shared" si="455"/>
        <v>Sun</v>
      </c>
      <c r="YC4" s="48" t="str">
        <f t="shared" si="455"/>
        <v>Mon</v>
      </c>
      <c r="YD4" s="48" t="str">
        <f t="shared" si="455"/>
        <v>Tue</v>
      </c>
      <c r="YE4" s="48" t="str">
        <f t="shared" si="455"/>
        <v>Wed</v>
      </c>
      <c r="YF4" s="48" t="str">
        <f t="shared" si="455"/>
        <v>Thu</v>
      </c>
      <c r="YG4" s="48" t="str">
        <f t="shared" si="455"/>
        <v>Fri</v>
      </c>
      <c r="YH4" s="48" t="str">
        <f t="shared" si="455"/>
        <v>Sat</v>
      </c>
      <c r="YI4" s="48" t="str">
        <f t="shared" si="455"/>
        <v>Sun</v>
      </c>
      <c r="YJ4" s="48" t="str">
        <f t="shared" si="455"/>
        <v>Mon</v>
      </c>
      <c r="YK4" s="48" t="str">
        <f t="shared" si="455"/>
        <v>Tue</v>
      </c>
      <c r="YL4" s="48" t="str">
        <f t="shared" si="455"/>
        <v>Wed</v>
      </c>
      <c r="YM4" s="48" t="str">
        <f t="shared" si="455"/>
        <v>Thu</v>
      </c>
      <c r="YN4" s="48" t="str">
        <f t="shared" si="455"/>
        <v>Fri</v>
      </c>
      <c r="YO4" s="48" t="str">
        <f t="shared" si="455"/>
        <v>Sat</v>
      </c>
      <c r="YP4" s="48" t="str">
        <f t="shared" si="455"/>
        <v>Sun</v>
      </c>
      <c r="YQ4" s="48" t="str">
        <f t="shared" si="455"/>
        <v>Mon</v>
      </c>
      <c r="YR4" s="48" t="str">
        <f t="shared" si="455"/>
        <v>Tue</v>
      </c>
      <c r="YS4" s="48" t="str">
        <f t="shared" si="455"/>
        <v>Wed</v>
      </c>
      <c r="YT4" s="48" t="str">
        <f t="shared" si="455"/>
        <v>Thu</v>
      </c>
      <c r="YU4" s="48" t="str">
        <f t="shared" si="455"/>
        <v>Fri</v>
      </c>
      <c r="YV4" s="48" t="str">
        <f t="shared" si="455"/>
        <v>Sat</v>
      </c>
      <c r="YW4" s="48" t="str">
        <f t="shared" si="455"/>
        <v>Sun</v>
      </c>
      <c r="YX4" s="48" t="str">
        <f t="shared" si="455"/>
        <v>Mon</v>
      </c>
      <c r="YY4" s="48" t="str">
        <f t="shared" si="455"/>
        <v>Tue</v>
      </c>
      <c r="YZ4" s="48" t="str">
        <f t="shared" si="455"/>
        <v>Wed</v>
      </c>
      <c r="ZA4" s="48" t="str">
        <f t="shared" si="455"/>
        <v>Thu</v>
      </c>
      <c r="ZB4" s="48" t="str">
        <f t="shared" ref="ZB4:ABF4" si="456">TEXT(ZB3,"ddd")</f>
        <v>Fri</v>
      </c>
      <c r="ZC4" s="48" t="str">
        <f t="shared" si="456"/>
        <v>Sat</v>
      </c>
      <c r="ZD4" s="48" t="str">
        <f t="shared" si="456"/>
        <v>Sun</v>
      </c>
      <c r="ZE4" s="48" t="str">
        <f t="shared" si="456"/>
        <v>Mon</v>
      </c>
      <c r="ZF4" s="48" t="str">
        <f t="shared" si="456"/>
        <v>Tue</v>
      </c>
      <c r="ZG4" s="48" t="str">
        <f t="shared" si="456"/>
        <v>Wed</v>
      </c>
      <c r="ZH4" s="48" t="str">
        <f t="shared" si="456"/>
        <v>Thu</v>
      </c>
      <c r="ZI4" s="48" t="str">
        <f t="shared" si="456"/>
        <v>Fri</v>
      </c>
      <c r="ZJ4" s="48" t="str">
        <f t="shared" si="456"/>
        <v>Sat</v>
      </c>
      <c r="ZK4" s="48" t="str">
        <f t="shared" si="456"/>
        <v>Sun</v>
      </c>
      <c r="ZL4" s="48" t="str">
        <f t="shared" si="456"/>
        <v>Mon</v>
      </c>
      <c r="ZM4" s="48" t="str">
        <f t="shared" si="456"/>
        <v>Tue</v>
      </c>
      <c r="ZN4" s="48" t="str">
        <f t="shared" si="456"/>
        <v>Wed</v>
      </c>
      <c r="ZO4" s="48" t="str">
        <f t="shared" si="456"/>
        <v>Thu</v>
      </c>
      <c r="ZP4" s="48" t="str">
        <f t="shared" si="456"/>
        <v>Fri</v>
      </c>
      <c r="ZQ4" s="48" t="str">
        <f t="shared" si="456"/>
        <v>Sat</v>
      </c>
      <c r="ZR4" s="48" t="str">
        <f t="shared" si="456"/>
        <v>Sun</v>
      </c>
      <c r="ZS4" s="48" t="str">
        <f t="shared" si="456"/>
        <v>Mon</v>
      </c>
      <c r="ZT4" s="48" t="str">
        <f t="shared" si="456"/>
        <v>Tue</v>
      </c>
      <c r="ZU4" s="48" t="str">
        <f t="shared" si="456"/>
        <v>Wed</v>
      </c>
      <c r="ZV4" s="48" t="str">
        <f t="shared" si="456"/>
        <v>Thu</v>
      </c>
      <c r="ZW4" s="48" t="str">
        <f t="shared" si="456"/>
        <v>Fri</v>
      </c>
      <c r="ZX4" s="48" t="str">
        <f t="shared" si="456"/>
        <v>Sat</v>
      </c>
      <c r="ZY4" s="48" t="str">
        <f t="shared" si="456"/>
        <v>Sun</v>
      </c>
      <c r="ZZ4" s="48" t="str">
        <f t="shared" si="456"/>
        <v>Mon</v>
      </c>
      <c r="AAA4" s="48" t="str">
        <f t="shared" si="456"/>
        <v>Tue</v>
      </c>
      <c r="AAB4" s="48" t="str">
        <f t="shared" si="456"/>
        <v>Wed</v>
      </c>
      <c r="AAC4" s="48" t="str">
        <f t="shared" si="456"/>
        <v>Thu</v>
      </c>
      <c r="AAD4" s="48" t="str">
        <f t="shared" si="456"/>
        <v>Fri</v>
      </c>
      <c r="AAE4" s="48" t="str">
        <f t="shared" si="456"/>
        <v>Sat</v>
      </c>
      <c r="AAF4" s="48" t="str">
        <f t="shared" si="456"/>
        <v>Sun</v>
      </c>
      <c r="AAG4" s="48" t="str">
        <f t="shared" si="456"/>
        <v>Mon</v>
      </c>
      <c r="AAH4" s="48" t="str">
        <f t="shared" si="456"/>
        <v>Tue</v>
      </c>
      <c r="AAI4" s="48" t="str">
        <f t="shared" si="456"/>
        <v>Wed</v>
      </c>
      <c r="AAJ4" s="48" t="str">
        <f t="shared" si="456"/>
        <v>Thu</v>
      </c>
      <c r="AAK4" s="48" t="str">
        <f t="shared" si="456"/>
        <v>Fri</v>
      </c>
      <c r="AAL4" s="48" t="str">
        <f t="shared" si="456"/>
        <v>Sat</v>
      </c>
      <c r="AAM4" s="48" t="str">
        <f t="shared" si="456"/>
        <v>Sun</v>
      </c>
      <c r="AAN4" s="48" t="str">
        <f t="shared" si="456"/>
        <v>Mon</v>
      </c>
      <c r="AAO4" s="48" t="str">
        <f t="shared" si="456"/>
        <v>Tue</v>
      </c>
      <c r="AAP4" s="48" t="str">
        <f t="shared" si="456"/>
        <v>Wed</v>
      </c>
      <c r="AAQ4" s="48" t="str">
        <f t="shared" si="456"/>
        <v>Thu</v>
      </c>
      <c r="AAR4" s="48" t="str">
        <f t="shared" si="456"/>
        <v>Fri</v>
      </c>
      <c r="AAS4" s="48" t="str">
        <f t="shared" si="456"/>
        <v>Sat</v>
      </c>
      <c r="AAT4" s="48" t="str">
        <f t="shared" si="456"/>
        <v>Sun</v>
      </c>
      <c r="AAU4" s="48" t="str">
        <f t="shared" si="456"/>
        <v>Mon</v>
      </c>
      <c r="AAV4" s="48" t="str">
        <f t="shared" si="456"/>
        <v>Tue</v>
      </c>
      <c r="AAW4" s="48" t="str">
        <f t="shared" si="456"/>
        <v>Wed</v>
      </c>
      <c r="AAX4" s="48" t="str">
        <f t="shared" si="456"/>
        <v>Thu</v>
      </c>
      <c r="AAY4" s="48" t="str">
        <f t="shared" si="456"/>
        <v>Fri</v>
      </c>
      <c r="AAZ4" s="48" t="str">
        <f t="shared" si="456"/>
        <v>Sat</v>
      </c>
      <c r="ABA4" s="48" t="str">
        <f t="shared" si="456"/>
        <v>Sun</v>
      </c>
      <c r="ABB4" s="48" t="str">
        <f t="shared" si="456"/>
        <v>Mon</v>
      </c>
      <c r="ABC4" s="48" t="str">
        <f t="shared" si="456"/>
        <v>Tue</v>
      </c>
      <c r="ABD4" s="48" t="str">
        <f t="shared" si="456"/>
        <v>Wed</v>
      </c>
      <c r="ABE4" s="48" t="str">
        <f t="shared" si="456"/>
        <v>Thu</v>
      </c>
      <c r="ABF4" s="48" t="str">
        <f t="shared" si="456"/>
        <v>Fri</v>
      </c>
    </row>
    <row r="5" spans="3:734">
      <c r="C5" s="49" t="s">
        <v>2</v>
      </c>
      <c r="D5" s="32">
        <v>2157.14</v>
      </c>
      <c r="E5" s="32">
        <v>950</v>
      </c>
      <c r="F5" s="32">
        <v>2433</v>
      </c>
      <c r="G5" s="32">
        <v>1017</v>
      </c>
      <c r="H5" s="32">
        <v>13461</v>
      </c>
      <c r="I5" s="32">
        <v>3326</v>
      </c>
      <c r="J5" s="32">
        <v>30582</v>
      </c>
      <c r="K5" s="32">
        <v>2157.14</v>
      </c>
      <c r="L5" s="32">
        <v>950</v>
      </c>
      <c r="M5" s="32">
        <v>2433</v>
      </c>
      <c r="N5" s="32">
        <v>1017</v>
      </c>
      <c r="O5" s="32">
        <v>13461</v>
      </c>
      <c r="P5" s="32">
        <v>3326</v>
      </c>
      <c r="Q5" s="32">
        <v>30582</v>
      </c>
      <c r="R5" s="32">
        <v>2157.14</v>
      </c>
      <c r="S5" s="32">
        <v>950</v>
      </c>
      <c r="T5" s="32">
        <v>2433</v>
      </c>
      <c r="U5" s="32">
        <v>1017</v>
      </c>
      <c r="V5" s="32">
        <v>13461</v>
      </c>
      <c r="W5" s="32">
        <v>3326</v>
      </c>
      <c r="X5" s="32">
        <v>30582</v>
      </c>
      <c r="Y5" s="32">
        <v>2157.14</v>
      </c>
      <c r="Z5" s="32">
        <v>950</v>
      </c>
      <c r="AA5" s="32">
        <v>2433</v>
      </c>
      <c r="AB5" s="32">
        <v>1017</v>
      </c>
      <c r="AC5" s="32">
        <v>13461</v>
      </c>
      <c r="AD5" s="32">
        <v>3326</v>
      </c>
      <c r="AE5" s="32">
        <v>30582</v>
      </c>
      <c r="AF5" s="32">
        <v>2157.14</v>
      </c>
      <c r="AG5" s="32">
        <v>950</v>
      </c>
      <c r="AH5" s="32">
        <v>2433</v>
      </c>
      <c r="AI5" s="32">
        <v>1017</v>
      </c>
      <c r="AJ5" s="32">
        <v>13461</v>
      </c>
      <c r="AK5" s="32">
        <v>3326</v>
      </c>
      <c r="AL5" s="32">
        <v>30582</v>
      </c>
      <c r="AM5" s="32">
        <v>2157.14</v>
      </c>
      <c r="AN5" s="32">
        <v>950</v>
      </c>
      <c r="AO5" s="32">
        <v>2433</v>
      </c>
      <c r="AP5" s="32">
        <v>1017</v>
      </c>
      <c r="AQ5" s="32">
        <v>13461</v>
      </c>
      <c r="AR5" s="32">
        <v>3326</v>
      </c>
      <c r="AS5" s="32">
        <v>30582</v>
      </c>
      <c r="AT5" s="32">
        <v>2157.14</v>
      </c>
      <c r="AU5" s="32">
        <v>950</v>
      </c>
      <c r="AV5" s="32">
        <v>2433</v>
      </c>
      <c r="AW5" s="32">
        <v>1017</v>
      </c>
      <c r="AX5" s="32">
        <v>13461</v>
      </c>
      <c r="AY5" s="32">
        <v>3326</v>
      </c>
      <c r="AZ5" s="32">
        <v>30582</v>
      </c>
      <c r="BA5" s="32">
        <v>2157.14</v>
      </c>
      <c r="BB5" s="32">
        <v>950</v>
      </c>
      <c r="BC5" s="32">
        <v>2433</v>
      </c>
      <c r="BD5" s="32">
        <v>1017</v>
      </c>
      <c r="BE5" s="32">
        <v>13461</v>
      </c>
      <c r="BF5" s="32">
        <v>3326</v>
      </c>
      <c r="BG5" s="32">
        <v>30582</v>
      </c>
      <c r="BH5" s="32">
        <v>2157.14</v>
      </c>
      <c r="BI5" s="32">
        <v>950</v>
      </c>
      <c r="BJ5" s="32">
        <v>2433</v>
      </c>
      <c r="BK5" s="32">
        <v>1017</v>
      </c>
      <c r="BL5" s="32">
        <v>13461</v>
      </c>
      <c r="BM5" s="32">
        <v>3326</v>
      </c>
      <c r="BN5" s="32">
        <v>30582</v>
      </c>
      <c r="BO5" s="32">
        <v>2157.14</v>
      </c>
      <c r="BP5" s="32">
        <v>950</v>
      </c>
      <c r="BQ5" s="32">
        <v>2433</v>
      </c>
      <c r="BR5" s="32">
        <v>1017</v>
      </c>
      <c r="BS5" s="32">
        <v>13461</v>
      </c>
      <c r="BT5" s="32">
        <v>3326</v>
      </c>
      <c r="BU5" s="32">
        <v>30582</v>
      </c>
      <c r="BV5" s="32">
        <v>2157.14</v>
      </c>
      <c r="BW5" s="32">
        <v>950</v>
      </c>
      <c r="BX5" s="32">
        <v>2433</v>
      </c>
      <c r="BY5" s="32">
        <v>1017</v>
      </c>
      <c r="BZ5" s="32">
        <v>13461</v>
      </c>
      <c r="CA5" s="32">
        <v>3326</v>
      </c>
      <c r="CB5" s="32">
        <v>30582</v>
      </c>
      <c r="CC5" s="32">
        <v>2157.14</v>
      </c>
      <c r="CD5" s="32">
        <v>950</v>
      </c>
      <c r="CE5" s="32">
        <v>2433</v>
      </c>
      <c r="CF5" s="32">
        <v>1017</v>
      </c>
      <c r="CG5" s="32">
        <v>13461</v>
      </c>
      <c r="CH5" s="32">
        <v>3326</v>
      </c>
      <c r="CI5" s="32">
        <v>30582</v>
      </c>
      <c r="CJ5" s="32">
        <v>2157.14</v>
      </c>
      <c r="CK5" s="32">
        <v>950</v>
      </c>
      <c r="CL5" s="32">
        <v>2433</v>
      </c>
      <c r="CM5" s="32">
        <v>1017</v>
      </c>
      <c r="CN5" s="32">
        <v>13461</v>
      </c>
      <c r="CO5" s="32">
        <v>3326</v>
      </c>
      <c r="CP5" s="32">
        <v>30582</v>
      </c>
      <c r="CQ5" s="32">
        <v>2157.14</v>
      </c>
      <c r="CR5" s="32">
        <v>950</v>
      </c>
      <c r="CS5" s="32">
        <v>2433</v>
      </c>
      <c r="CT5" s="32">
        <v>1017</v>
      </c>
      <c r="CU5" s="32">
        <v>13461</v>
      </c>
      <c r="CV5" s="32">
        <v>3326</v>
      </c>
      <c r="CW5" s="32">
        <v>30582</v>
      </c>
      <c r="CX5" s="32">
        <v>2157.14</v>
      </c>
      <c r="CY5" s="32">
        <v>950</v>
      </c>
      <c r="CZ5" s="32">
        <v>2433</v>
      </c>
      <c r="DA5" s="32">
        <v>1017</v>
      </c>
      <c r="DB5" s="32">
        <v>2433</v>
      </c>
      <c r="DC5" s="32">
        <v>3169.79</v>
      </c>
      <c r="DD5" s="32">
        <v>5324</v>
      </c>
      <c r="DE5" s="32">
        <v>3099</v>
      </c>
      <c r="DF5" s="32">
        <v>30622</v>
      </c>
      <c r="DG5" s="32">
        <f>66+5827</f>
        <v>5893</v>
      </c>
      <c r="DH5" s="32">
        <v>2918</v>
      </c>
      <c r="DI5" s="32">
        <v>39987</v>
      </c>
      <c r="DJ5" s="32">
        <v>28762</v>
      </c>
      <c r="DK5" s="32">
        <v>25806</v>
      </c>
      <c r="DL5" s="32">
        <v>3811</v>
      </c>
      <c r="DM5" s="32">
        <v>3038.1</v>
      </c>
      <c r="DN5" s="32">
        <v>4151</v>
      </c>
      <c r="DO5" s="32">
        <v>637</v>
      </c>
      <c r="DP5" s="32">
        <v>2621</v>
      </c>
      <c r="DQ5" s="32">
        <f>19+5616</f>
        <v>5635</v>
      </c>
      <c r="DR5" s="32">
        <f>21266.67+56976.76</f>
        <v>78243.429999999993</v>
      </c>
      <c r="DS5" s="32">
        <f>1991+3254</f>
        <v>5245</v>
      </c>
      <c r="DT5" s="32">
        <v>2727</v>
      </c>
      <c r="DU5" s="32">
        <v>0</v>
      </c>
      <c r="DV5" s="32">
        <v>2021</v>
      </c>
      <c r="DW5" s="32">
        <v>8445</v>
      </c>
      <c r="DX5" s="32">
        <v>29919</v>
      </c>
      <c r="DY5" s="32">
        <f>676+11174</f>
        <v>11850</v>
      </c>
      <c r="DZ5" s="32">
        <v>3880</v>
      </c>
      <c r="EA5" s="32">
        <v>25596.69</v>
      </c>
      <c r="EB5" s="32">
        <f>18228+7368</f>
        <v>25596</v>
      </c>
      <c r="EC5" s="32">
        <v>1506</v>
      </c>
      <c r="ED5" s="32">
        <v>22080</v>
      </c>
      <c r="EE5" s="32">
        <v>1520</v>
      </c>
      <c r="EF5" s="32">
        <f>16709+24378</f>
        <v>41087</v>
      </c>
      <c r="EG5" s="32">
        <v>27281</v>
      </c>
      <c r="EH5" s="32">
        <v>4132.55</v>
      </c>
      <c r="EI5" s="32">
        <v>4380</v>
      </c>
      <c r="EJ5" s="32">
        <v>9095</v>
      </c>
      <c r="EK5" s="32">
        <v>4860</v>
      </c>
      <c r="EL5" s="32">
        <f>7595+41581</f>
        <v>49176</v>
      </c>
      <c r="EM5" s="32">
        <v>42068</v>
      </c>
      <c r="EN5" s="32">
        <v>21692</v>
      </c>
      <c r="EO5" s="32"/>
      <c r="EP5" s="32">
        <v>1605</v>
      </c>
      <c r="EQ5" s="32">
        <v>12256</v>
      </c>
      <c r="ER5" s="32">
        <f>28514+30593</f>
        <v>59107</v>
      </c>
      <c r="ES5" s="32">
        <v>28822</v>
      </c>
      <c r="ET5" s="32">
        <v>18958.11</v>
      </c>
      <c r="EU5" s="32">
        <v>29238.78</v>
      </c>
      <c r="EV5" s="32">
        <v>33197.49</v>
      </c>
      <c r="EW5" s="32">
        <v>0</v>
      </c>
      <c r="EX5" s="32">
        <v>3449</v>
      </c>
      <c r="EY5" s="32">
        <v>6886</v>
      </c>
      <c r="EZ5" s="32">
        <v>20152</v>
      </c>
      <c r="FA5" s="32">
        <v>10030</v>
      </c>
      <c r="FB5" s="32">
        <v>27546</v>
      </c>
      <c r="FC5" s="32">
        <v>9441.2900000000009</v>
      </c>
      <c r="FD5" s="32"/>
      <c r="FE5" s="32"/>
      <c r="FF5" s="32">
        <v>1380</v>
      </c>
      <c r="FG5" s="32">
        <v>1101</v>
      </c>
      <c r="FH5" s="32">
        <v>2495</v>
      </c>
      <c r="FI5" s="32">
        <v>3996</v>
      </c>
      <c r="FJ5" s="32">
        <v>1768</v>
      </c>
      <c r="FK5" s="32">
        <v>657</v>
      </c>
      <c r="FL5" s="32">
        <v>665</v>
      </c>
      <c r="FM5" s="32">
        <v>1166</v>
      </c>
      <c r="FN5" s="32">
        <v>14905</v>
      </c>
      <c r="FO5" s="32">
        <v>6683</v>
      </c>
      <c r="FP5" s="32">
        <v>3849</v>
      </c>
      <c r="FQ5" s="32">
        <f>5038+8103</f>
        <v>13141</v>
      </c>
      <c r="FR5" s="32">
        <v>570</v>
      </c>
      <c r="FS5" s="32">
        <v>1445</v>
      </c>
      <c r="FT5" s="32">
        <v>303</v>
      </c>
      <c r="FU5" s="32">
        <f>12152+50319</f>
        <v>62471</v>
      </c>
      <c r="FV5" s="32">
        <v>13767</v>
      </c>
      <c r="FW5" s="32">
        <f>3990+16540</f>
        <v>20530</v>
      </c>
      <c r="FX5" s="32">
        <f>19+5429</f>
        <v>5448</v>
      </c>
      <c r="FY5" s="32">
        <v>504</v>
      </c>
      <c r="FZ5" s="32">
        <v>2003</v>
      </c>
      <c r="GA5" s="32">
        <v>2568</v>
      </c>
      <c r="GB5" s="32">
        <v>4100</v>
      </c>
      <c r="GC5" s="32">
        <f>13064+15440</f>
        <v>28504</v>
      </c>
      <c r="GD5" s="32">
        <v>5167</v>
      </c>
      <c r="GE5" s="32">
        <v>23958</v>
      </c>
      <c r="GF5" s="32">
        <v>1761</v>
      </c>
      <c r="GG5" s="32">
        <v>4343</v>
      </c>
      <c r="GH5" s="32">
        <v>2690</v>
      </c>
      <c r="GI5" s="32">
        <v>22500</v>
      </c>
      <c r="GJ5" s="32">
        <v>16856</v>
      </c>
      <c r="GK5" s="32">
        <f>16709+5099</f>
        <v>21808</v>
      </c>
      <c r="GL5" s="32">
        <v>23641.9</v>
      </c>
      <c r="GM5" s="32">
        <v>664</v>
      </c>
      <c r="GN5" s="32">
        <v>1687</v>
      </c>
      <c r="GO5" s="32">
        <v>7418</v>
      </c>
      <c r="GP5" s="32">
        <v>702</v>
      </c>
      <c r="GQ5" s="32">
        <f>8546+17042</f>
        <v>25588</v>
      </c>
      <c r="GR5" s="32">
        <v>3972</v>
      </c>
      <c r="GS5" s="32">
        <v>33152.81</v>
      </c>
      <c r="GT5" s="32">
        <v>6873</v>
      </c>
      <c r="GU5" s="32">
        <f>25823+6879</f>
        <v>32702</v>
      </c>
      <c r="GV5" s="32">
        <v>2141</v>
      </c>
      <c r="GW5" s="32">
        <v>8425</v>
      </c>
      <c r="GX5" s="32">
        <v>30037</v>
      </c>
      <c r="GY5" s="32">
        <f>22178+497443</f>
        <v>519621</v>
      </c>
      <c r="GZ5" s="32">
        <f>5690+1510</f>
        <v>7200</v>
      </c>
      <c r="HA5" s="32">
        <v>2433</v>
      </c>
      <c r="HB5" s="32">
        <v>1017</v>
      </c>
      <c r="HC5" s="32">
        <v>11479</v>
      </c>
      <c r="HD5" s="32">
        <v>60038.96</v>
      </c>
      <c r="HE5" s="32">
        <v>12152</v>
      </c>
      <c r="HF5" s="32">
        <f>22280+26723</f>
        <v>49003</v>
      </c>
      <c r="HG5" s="32">
        <v>10316</v>
      </c>
      <c r="HH5" s="32">
        <v>647.36</v>
      </c>
      <c r="HI5" s="32">
        <v>6728</v>
      </c>
      <c r="HJ5" s="32">
        <v>610</v>
      </c>
      <c r="HK5" s="32">
        <f>22828+7294</f>
        <v>30122</v>
      </c>
      <c r="HL5" s="32">
        <v>1493</v>
      </c>
      <c r="HM5" s="32">
        <v>793</v>
      </c>
      <c r="HN5" s="32">
        <v>13007</v>
      </c>
      <c r="HO5" s="32">
        <v>1550</v>
      </c>
      <c r="HP5" s="32">
        <v>5562</v>
      </c>
      <c r="HQ5" s="32">
        <v>6076</v>
      </c>
      <c r="HR5" s="32">
        <f>16709+8144</f>
        <v>24853</v>
      </c>
      <c r="HS5" s="32">
        <v>51377</v>
      </c>
      <c r="HT5" s="32">
        <v>42902</v>
      </c>
      <c r="HU5" s="32">
        <v>21728</v>
      </c>
      <c r="HV5" s="32">
        <v>1511</v>
      </c>
      <c r="HW5" s="32">
        <v>5470</v>
      </c>
      <c r="HX5" s="32">
        <v>15743</v>
      </c>
      <c r="HY5" s="32">
        <v>53863</v>
      </c>
      <c r="HZ5" s="32">
        <f>11770+32589</f>
        <v>44359</v>
      </c>
      <c r="IA5" s="32">
        <v>13890</v>
      </c>
      <c r="IB5" s="32">
        <v>15563</v>
      </c>
      <c r="IC5" s="32">
        <v>2386</v>
      </c>
      <c r="ID5" s="32">
        <v>2825</v>
      </c>
      <c r="IE5" s="32">
        <f>11673+19856</f>
        <v>31529</v>
      </c>
      <c r="IF5" s="32">
        <f>4219+18549</f>
        <v>22768</v>
      </c>
      <c r="IG5" s="32">
        <f>2767+14300</f>
        <v>17067</v>
      </c>
      <c r="IH5" s="32">
        <v>2125</v>
      </c>
      <c r="II5" s="32">
        <v>19077</v>
      </c>
      <c r="IJ5" s="32">
        <v>1549</v>
      </c>
      <c r="IK5" s="32">
        <v>4869</v>
      </c>
      <c r="IL5" s="32">
        <v>30400</v>
      </c>
      <c r="IM5" s="32">
        <v>32958</v>
      </c>
      <c r="IN5" s="32">
        <f>1522+20543</f>
        <v>22065</v>
      </c>
      <c r="IO5" s="32">
        <v>6737</v>
      </c>
      <c r="IP5" s="32">
        <f>464+57931</f>
        <v>58395</v>
      </c>
      <c r="IQ5" s="32">
        <v>1443</v>
      </c>
      <c r="IR5" s="32">
        <v>2729</v>
      </c>
      <c r="IS5" s="32">
        <v>13461</v>
      </c>
      <c r="IT5" s="33">
        <v>9718</v>
      </c>
      <c r="IU5" s="32">
        <v>13461</v>
      </c>
      <c r="IV5" s="32">
        <v>950</v>
      </c>
      <c r="IW5" s="32">
        <v>7411</v>
      </c>
      <c r="IX5" s="32">
        <v>24018</v>
      </c>
      <c r="IY5" s="32">
        <v>2146</v>
      </c>
      <c r="IZ5" s="32">
        <v>17033</v>
      </c>
      <c r="JA5" s="32">
        <f>31900+4172</f>
        <v>36072</v>
      </c>
      <c r="JB5" s="32">
        <f>8326+25175</f>
        <v>33501</v>
      </c>
      <c r="JC5" s="32">
        <f>3132+47033</f>
        <v>50165</v>
      </c>
      <c r="JD5" s="32">
        <f>9895+60672.91</f>
        <v>70567.91</v>
      </c>
      <c r="JE5" s="32">
        <f>303+2613</f>
        <v>2916</v>
      </c>
      <c r="JF5" s="32">
        <v>5105</v>
      </c>
      <c r="JG5" s="32">
        <v>6815.24</v>
      </c>
      <c r="JH5" s="32">
        <v>4296</v>
      </c>
      <c r="JI5" s="32">
        <v>12151</v>
      </c>
      <c r="JJ5" s="32">
        <f>7319+25390</f>
        <v>32709</v>
      </c>
      <c r="JK5" s="32">
        <f>18515+10304</f>
        <v>28819</v>
      </c>
      <c r="JL5" s="32">
        <v>475</v>
      </c>
      <c r="JM5" s="32">
        <v>1174</v>
      </c>
      <c r="JN5" s="32">
        <f>14563.9+50332.82</f>
        <v>64896.72</v>
      </c>
      <c r="JO5" s="32">
        <v>3068</v>
      </c>
      <c r="JP5" s="32">
        <v>43789</v>
      </c>
      <c r="JQ5" s="32">
        <v>355</v>
      </c>
      <c r="JR5" s="32">
        <v>5119</v>
      </c>
      <c r="JS5" s="32">
        <v>2031</v>
      </c>
      <c r="JT5" s="32">
        <v>2574</v>
      </c>
      <c r="JU5" s="32">
        <v>31040</v>
      </c>
      <c r="JV5" s="32">
        <v>5038</v>
      </c>
      <c r="JW5" s="32">
        <v>30582</v>
      </c>
      <c r="JX5" s="32">
        <v>2157.14</v>
      </c>
      <c r="JY5" s="32">
        <v>950</v>
      </c>
      <c r="JZ5" s="32">
        <v>475</v>
      </c>
      <c r="KA5" s="32">
        <v>370</v>
      </c>
      <c r="KB5" s="32">
        <v>2391</v>
      </c>
      <c r="KC5" s="32">
        <f>12152+7629</f>
        <v>19781</v>
      </c>
      <c r="KD5" s="32">
        <v>43060</v>
      </c>
      <c r="KE5" s="32">
        <f>5261+11542</f>
        <v>16803</v>
      </c>
      <c r="KF5" s="32">
        <v>4883</v>
      </c>
      <c r="KG5" s="32">
        <v>4962</v>
      </c>
      <c r="KH5" s="32">
        <v>5323</v>
      </c>
      <c r="KI5" s="32">
        <v>23673</v>
      </c>
      <c r="KJ5" s="32">
        <v>29892</v>
      </c>
      <c r="KK5" s="32">
        <v>18721</v>
      </c>
      <c r="KL5" s="32">
        <v>11153</v>
      </c>
      <c r="KM5" s="32">
        <v>4862</v>
      </c>
      <c r="KN5" s="32"/>
      <c r="KO5" s="32">
        <v>2584</v>
      </c>
      <c r="KP5" s="32">
        <f>80629+17155</f>
        <v>97784</v>
      </c>
      <c r="KQ5" s="32">
        <f>1273+6700</f>
        <v>7973</v>
      </c>
      <c r="KR5" s="32">
        <f>15190+43991</f>
        <v>59181</v>
      </c>
      <c r="KS5" s="32">
        <v>28192</v>
      </c>
      <c r="KT5" s="32">
        <v>6939</v>
      </c>
      <c r="KU5" s="32">
        <v>5852</v>
      </c>
      <c r="KV5" s="32">
        <f>16709+1874</f>
        <v>18583</v>
      </c>
      <c r="KW5" s="32">
        <v>2280.9499999999998</v>
      </c>
      <c r="KX5" s="32">
        <v>12748</v>
      </c>
      <c r="KY5" s="32">
        <v>36769</v>
      </c>
      <c r="KZ5" s="32">
        <f>1110+24836</f>
        <v>25946</v>
      </c>
      <c r="LA5" s="32">
        <v>6549</v>
      </c>
      <c r="LB5" s="32">
        <v>2376.19</v>
      </c>
      <c r="LC5" s="32">
        <v>7943</v>
      </c>
      <c r="LD5" s="32">
        <v>2935</v>
      </c>
      <c r="LE5" s="32">
        <f>12152+22572</f>
        <v>34724</v>
      </c>
      <c r="LF5" s="32">
        <v>28539</v>
      </c>
      <c r="LG5" s="32">
        <v>30666</v>
      </c>
      <c r="LH5" s="32">
        <v>51838</v>
      </c>
      <c r="LI5" s="32">
        <v>0</v>
      </c>
      <c r="LJ5" s="32">
        <v>4232.82</v>
      </c>
      <c r="LK5" s="32">
        <v>6286.5</v>
      </c>
      <c r="LL5" s="32">
        <f>4800+5416.11</f>
        <v>10216.11</v>
      </c>
      <c r="LM5" s="32">
        <f>1909.52+797.14+23467.66</f>
        <v>26174.32</v>
      </c>
      <c r="LN5" s="32">
        <v>20956.54</v>
      </c>
      <c r="LO5" s="32">
        <f>17660.61+12949.36+0</f>
        <v>30609.97</v>
      </c>
      <c r="LP5" s="32">
        <v>2283.0300000000002</v>
      </c>
      <c r="LQ5" s="32">
        <v>1916.8</v>
      </c>
      <c r="LR5" s="32">
        <v>7045</v>
      </c>
      <c r="LS5" s="32">
        <f>2324+43650</f>
        <v>45974</v>
      </c>
      <c r="LT5" s="32">
        <f>2193.33+47431.59</f>
        <v>49624.92</v>
      </c>
      <c r="LU5" s="32">
        <v>2157.14</v>
      </c>
      <c r="LV5" s="32">
        <v>950</v>
      </c>
      <c r="LW5" s="32">
        <v>2433</v>
      </c>
      <c r="LX5" s="32">
        <v>1017</v>
      </c>
      <c r="LY5" s="32">
        <v>4657</v>
      </c>
      <c r="LZ5" s="32">
        <v>14600</v>
      </c>
      <c r="MA5" s="32">
        <f>8326+30543</f>
        <v>38869</v>
      </c>
      <c r="MB5" s="32">
        <v>9373</v>
      </c>
      <c r="MC5" s="32">
        <f>10076+47060</f>
        <v>57136</v>
      </c>
      <c r="MD5" s="32">
        <v>28758</v>
      </c>
      <c r="ME5" s="32">
        <v>170</v>
      </c>
      <c r="MF5" s="32">
        <v>23428</v>
      </c>
      <c r="MG5" s="32">
        <v>18140</v>
      </c>
      <c r="MH5" s="32">
        <v>20512</v>
      </c>
      <c r="MI5" s="32">
        <f>1777+53580</f>
        <v>55357</v>
      </c>
      <c r="MJ5" s="32">
        <v>24736</v>
      </c>
      <c r="MK5" s="32">
        <v>1621</v>
      </c>
      <c r="ML5" s="32">
        <f>1174+1074</f>
        <v>2248</v>
      </c>
      <c r="MM5" s="32">
        <v>6953</v>
      </c>
      <c r="MN5" s="32">
        <v>12313</v>
      </c>
      <c r="MO5" s="32">
        <v>1398</v>
      </c>
      <c r="MP5" s="32">
        <v>2157.14</v>
      </c>
      <c r="MQ5" s="32">
        <v>950</v>
      </c>
      <c r="MR5" s="32">
        <v>2433</v>
      </c>
      <c r="MS5" s="32">
        <v>1017</v>
      </c>
      <c r="MT5" s="32">
        <v>13461</v>
      </c>
      <c r="MU5" s="32">
        <f>18228+18838</f>
        <v>37066</v>
      </c>
      <c r="MV5" s="32">
        <v>37541.93</v>
      </c>
      <c r="MW5" s="32">
        <v>11425</v>
      </c>
      <c r="MX5" s="32"/>
      <c r="MY5" s="32">
        <v>313</v>
      </c>
      <c r="MZ5" s="32">
        <v>1539</v>
      </c>
      <c r="NA5" s="32">
        <f>7595+3821</f>
        <v>11416</v>
      </c>
      <c r="NB5" s="32">
        <f>20181+55092</f>
        <v>75273</v>
      </c>
      <c r="NC5" s="32">
        <f>2426+35048</f>
        <v>37474</v>
      </c>
      <c r="ND5" s="32"/>
      <c r="NE5" s="32">
        <v>8086</v>
      </c>
      <c r="NF5" s="32"/>
      <c r="NG5" s="32">
        <v>6112</v>
      </c>
      <c r="NH5" s="32">
        <f>55894+50085</f>
        <v>105979</v>
      </c>
      <c r="NI5" s="32">
        <v>1154</v>
      </c>
      <c r="NJ5" s="32">
        <v>9703</v>
      </c>
      <c r="NK5" s="32">
        <v>31747</v>
      </c>
      <c r="NL5" s="32">
        <v>21164</v>
      </c>
      <c r="NM5" s="32"/>
      <c r="NN5" s="32">
        <v>2663</v>
      </c>
      <c r="NO5" s="32">
        <v>21606</v>
      </c>
      <c r="NP5" s="32">
        <v>10934</v>
      </c>
      <c r="NQ5" s="32">
        <f>8278+12060</f>
        <v>20338</v>
      </c>
      <c r="NR5" s="32">
        <v>6885</v>
      </c>
      <c r="NS5" s="32">
        <v>13703</v>
      </c>
      <c r="NT5" s="32">
        <v>541</v>
      </c>
      <c r="NU5" s="32">
        <v>235</v>
      </c>
      <c r="NV5" s="32">
        <f>7585+4036</f>
        <v>11621</v>
      </c>
      <c r="NW5" s="32">
        <v>9557</v>
      </c>
      <c r="NX5" s="32">
        <v>18363</v>
      </c>
      <c r="NY5" s="32">
        <v>17256</v>
      </c>
      <c r="NZ5" s="32">
        <v>16701</v>
      </c>
      <c r="OA5" s="32">
        <v>475</v>
      </c>
      <c r="OB5" s="32">
        <v>436</v>
      </c>
      <c r="OC5" s="32">
        <v>23535</v>
      </c>
      <c r="OD5" s="32">
        <f>8452.38+15462.34</f>
        <v>23914.720000000001</v>
      </c>
      <c r="OE5" s="32">
        <v>18418</v>
      </c>
      <c r="OF5" s="32">
        <v>3726</v>
      </c>
      <c r="OG5" s="32">
        <v>742</v>
      </c>
      <c r="OH5" s="32">
        <v>3260</v>
      </c>
      <c r="OI5" s="32">
        <v>2556.19</v>
      </c>
      <c r="OJ5" s="32">
        <v>4296.1899999999996</v>
      </c>
      <c r="OK5" s="32">
        <v>8135.33</v>
      </c>
      <c r="OL5" s="32">
        <v>42902.18</v>
      </c>
      <c r="OM5" s="32">
        <v>19.05</v>
      </c>
      <c r="ON5" s="32">
        <v>10222.34</v>
      </c>
      <c r="OO5" s="32">
        <v>3481.73</v>
      </c>
      <c r="OP5" s="32">
        <v>1712.38</v>
      </c>
      <c r="OQ5" s="32">
        <v>1467.54</v>
      </c>
      <c r="OR5" s="32">
        <f>24027.36+14867.71</f>
        <v>38895.07</v>
      </c>
      <c r="OS5" s="32">
        <f>27342.86+16167.12</f>
        <v>43509.98</v>
      </c>
      <c r="OT5" s="32">
        <v>0</v>
      </c>
      <c r="OU5" s="32">
        <v>0</v>
      </c>
      <c r="OV5" s="32">
        <v>0</v>
      </c>
      <c r="OW5" s="32">
        <v>5045.28</v>
      </c>
      <c r="OX5" s="32">
        <v>1140</v>
      </c>
      <c r="OY5" s="32">
        <v>11788.74</v>
      </c>
      <c r="OZ5" s="32">
        <v>25642.080000000002</v>
      </c>
      <c r="PA5" s="32">
        <v>1985.45</v>
      </c>
      <c r="PB5" s="32">
        <v>0</v>
      </c>
      <c r="PC5" s="32">
        <v>0</v>
      </c>
      <c r="PD5" s="32">
        <v>637.14</v>
      </c>
      <c r="PE5" s="32">
        <v>0</v>
      </c>
      <c r="PF5" s="32">
        <v>5485</v>
      </c>
      <c r="PG5" s="32">
        <v>1474.89</v>
      </c>
      <c r="PH5" s="32">
        <v>1224.77</v>
      </c>
      <c r="PI5" s="32">
        <v>2207.36</v>
      </c>
      <c r="PJ5" s="32">
        <v>448</v>
      </c>
      <c r="PK5" s="32">
        <v>1016.71</v>
      </c>
      <c r="PL5" s="32">
        <v>503.81</v>
      </c>
      <c r="PM5" s="32">
        <v>1187.6199999999999</v>
      </c>
      <c r="PN5" s="32">
        <f>503.81+8052.39</f>
        <v>8556.2000000000007</v>
      </c>
      <c r="PO5" s="32">
        <v>7838.96</v>
      </c>
      <c r="PP5" s="32">
        <f>154.98+47826.58</f>
        <v>47981.560000000005</v>
      </c>
      <c r="PQ5" s="32">
        <v>1046</v>
      </c>
      <c r="PR5" s="32">
        <v>1396</v>
      </c>
      <c r="PS5" s="32">
        <v>475.24</v>
      </c>
      <c r="PT5" s="32">
        <v>448.48</v>
      </c>
      <c r="PU5" s="32">
        <v>2357.15</v>
      </c>
      <c r="PV5" s="32">
        <v>2448</v>
      </c>
      <c r="PW5" s="32">
        <v>2923.02</v>
      </c>
      <c r="PX5" s="32">
        <v>995.41</v>
      </c>
      <c r="PY5" s="32">
        <v>2451.6</v>
      </c>
      <c r="PZ5" s="32">
        <v>2528.4899999999998</v>
      </c>
      <c r="QA5" s="32">
        <v>56519.21</v>
      </c>
      <c r="QB5" s="32">
        <v>2940.01</v>
      </c>
      <c r="QC5" s="32">
        <v>1330.56</v>
      </c>
      <c r="QD5" s="32">
        <v>985.63</v>
      </c>
      <c r="QE5" s="32">
        <v>0</v>
      </c>
      <c r="QF5" s="32">
        <v>0</v>
      </c>
      <c r="QG5" s="32">
        <v>1711.69</v>
      </c>
      <c r="QH5" s="32">
        <v>0</v>
      </c>
      <c r="QI5" s="32">
        <v>16293.51</v>
      </c>
      <c r="QJ5" s="32">
        <v>5339.47</v>
      </c>
      <c r="QK5" s="32">
        <v>3662.42</v>
      </c>
      <c r="QL5" s="32">
        <v>2538.79</v>
      </c>
      <c r="QM5" s="32">
        <v>22143.21</v>
      </c>
      <c r="QN5" s="32">
        <v>21703</v>
      </c>
      <c r="QO5" s="32">
        <v>2983</v>
      </c>
      <c r="QP5" s="32">
        <f>5845.97+47614.99</f>
        <v>53460.959999999999</v>
      </c>
      <c r="QQ5" s="32">
        <v>37490.910000000003</v>
      </c>
      <c r="QR5" s="32">
        <v>20340.45</v>
      </c>
      <c r="QS5" s="32">
        <v>2485.29</v>
      </c>
      <c r="QT5" s="32">
        <v>3775</v>
      </c>
      <c r="QU5" s="32">
        <v>5388.48</v>
      </c>
      <c r="QV5" s="32">
        <f>8934.03+1217.15</f>
        <v>10151.18</v>
      </c>
      <c r="QW5" s="32">
        <v>10027.799999999999</v>
      </c>
      <c r="QX5" s="32">
        <v>12197.31</v>
      </c>
      <c r="QY5" s="32">
        <v>9003</v>
      </c>
      <c r="QZ5" s="32">
        <v>4629</v>
      </c>
      <c r="RA5" s="32">
        <v>1204.1500000000001</v>
      </c>
      <c r="RB5" s="32">
        <f>3985.71+14710.21</f>
        <v>18695.919999999998</v>
      </c>
      <c r="RC5" s="32">
        <v>10755</v>
      </c>
      <c r="RD5" s="32">
        <v>6873</v>
      </c>
      <c r="RE5" s="32">
        <v>27649.599999999999</v>
      </c>
      <c r="RF5" s="32">
        <v>6162</v>
      </c>
      <c r="RG5" s="32">
        <v>1113</v>
      </c>
      <c r="RH5" s="32">
        <v>34690</v>
      </c>
      <c r="RI5" s="32">
        <v>2784</v>
      </c>
      <c r="RJ5" s="32">
        <v>1371</v>
      </c>
      <c r="RK5" s="32">
        <v>37409</v>
      </c>
      <c r="RL5" s="32">
        <f>1356.19+52882.93</f>
        <v>54239.12</v>
      </c>
      <c r="RM5" s="32">
        <v>9923.73</v>
      </c>
      <c r="RN5" s="32">
        <v>154.97999999999999</v>
      </c>
      <c r="RO5" s="32">
        <v>246</v>
      </c>
      <c r="RP5" s="32">
        <v>4743</v>
      </c>
      <c r="RQ5" s="32">
        <f>8680+10186.07</f>
        <v>18866.07</v>
      </c>
      <c r="RR5" s="32">
        <f>2519.05+21730.75</f>
        <v>24249.8</v>
      </c>
      <c r="RS5" s="32">
        <v>18228.11</v>
      </c>
      <c r="RT5" s="32">
        <v>15021</v>
      </c>
      <c r="RU5" s="32">
        <v>1700</v>
      </c>
      <c r="RV5" s="32">
        <v>31714.28</v>
      </c>
      <c r="RW5" s="32">
        <v>8067.71</v>
      </c>
      <c r="RX5" s="32">
        <v>40809.01</v>
      </c>
      <c r="RY5" s="32">
        <f>14592.2+19435.77</f>
        <v>34027.97</v>
      </c>
      <c r="RZ5" s="32">
        <v>3310.82</v>
      </c>
      <c r="SA5" s="32">
        <f>25520+6827.35</f>
        <v>32347.35</v>
      </c>
      <c r="SB5" s="32">
        <v>0</v>
      </c>
      <c r="SC5" s="32">
        <v>38919.050000000003</v>
      </c>
      <c r="SD5" s="32">
        <f>18251.52+41819.74</f>
        <v>60071.259999999995</v>
      </c>
      <c r="SE5" s="32">
        <f>18251.52+41819.74</f>
        <v>60071.259999999995</v>
      </c>
      <c r="SF5" s="32">
        <f>605.02+16758.1</f>
        <v>17363.12</v>
      </c>
      <c r="SG5" s="32">
        <v>11393.43</v>
      </c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</row>
    <row r="6" spans="3:734">
      <c r="C6" s="49" t="s">
        <v>3</v>
      </c>
      <c r="D6" s="33">
        <v>4618</v>
      </c>
      <c r="E6" s="33">
        <v>6038</v>
      </c>
      <c r="F6" s="32">
        <v>3770</v>
      </c>
      <c r="G6" s="32">
        <v>3584</v>
      </c>
      <c r="H6" s="32">
        <v>6723</v>
      </c>
      <c r="I6" s="32">
        <v>5125</v>
      </c>
      <c r="J6" s="32">
        <v>20984</v>
      </c>
      <c r="K6" s="33">
        <v>4618</v>
      </c>
      <c r="L6" s="33">
        <v>6038</v>
      </c>
      <c r="M6" s="32">
        <v>3770</v>
      </c>
      <c r="N6" s="32">
        <v>3584</v>
      </c>
      <c r="O6" s="32">
        <v>6723</v>
      </c>
      <c r="P6" s="32">
        <v>5125</v>
      </c>
      <c r="Q6" s="32">
        <v>20984</v>
      </c>
      <c r="R6" s="33">
        <v>4618</v>
      </c>
      <c r="S6" s="33">
        <v>6038</v>
      </c>
      <c r="T6" s="32">
        <v>3770</v>
      </c>
      <c r="U6" s="32">
        <v>3584</v>
      </c>
      <c r="V6" s="32">
        <v>6723</v>
      </c>
      <c r="W6" s="32">
        <v>5125</v>
      </c>
      <c r="X6" s="32">
        <v>20984</v>
      </c>
      <c r="Y6" s="33">
        <v>4618</v>
      </c>
      <c r="Z6" s="33">
        <v>6038</v>
      </c>
      <c r="AA6" s="32">
        <v>3770</v>
      </c>
      <c r="AB6" s="32">
        <v>3584</v>
      </c>
      <c r="AC6" s="32">
        <v>6723</v>
      </c>
      <c r="AD6" s="32">
        <v>5125</v>
      </c>
      <c r="AE6" s="32">
        <v>20984</v>
      </c>
      <c r="AF6" s="33">
        <v>4618</v>
      </c>
      <c r="AG6" s="33">
        <v>6038</v>
      </c>
      <c r="AH6" s="32">
        <v>3770</v>
      </c>
      <c r="AI6" s="32">
        <v>3584</v>
      </c>
      <c r="AJ6" s="32">
        <v>6723</v>
      </c>
      <c r="AK6" s="32">
        <v>5125</v>
      </c>
      <c r="AL6" s="32">
        <v>20984</v>
      </c>
      <c r="AM6" s="33">
        <v>4618</v>
      </c>
      <c r="AN6" s="33">
        <v>6038</v>
      </c>
      <c r="AO6" s="32">
        <v>3770</v>
      </c>
      <c r="AP6" s="32">
        <v>3584</v>
      </c>
      <c r="AQ6" s="32">
        <v>6723</v>
      </c>
      <c r="AR6" s="32">
        <v>5125</v>
      </c>
      <c r="AS6" s="32">
        <v>20984</v>
      </c>
      <c r="AT6" s="33">
        <v>4618</v>
      </c>
      <c r="AU6" s="33">
        <v>6038</v>
      </c>
      <c r="AV6" s="32">
        <v>3770</v>
      </c>
      <c r="AW6" s="32">
        <v>3584</v>
      </c>
      <c r="AX6" s="32">
        <v>6723</v>
      </c>
      <c r="AY6" s="32">
        <v>5125</v>
      </c>
      <c r="AZ6" s="32">
        <v>20984</v>
      </c>
      <c r="BA6" s="33">
        <v>4618</v>
      </c>
      <c r="BB6" s="33">
        <v>6038</v>
      </c>
      <c r="BC6" s="32">
        <v>3770</v>
      </c>
      <c r="BD6" s="32">
        <v>3584</v>
      </c>
      <c r="BE6" s="32">
        <v>6723</v>
      </c>
      <c r="BF6" s="32">
        <v>5125</v>
      </c>
      <c r="BG6" s="32">
        <v>20984</v>
      </c>
      <c r="BH6" s="33">
        <v>4618</v>
      </c>
      <c r="BI6" s="33">
        <v>6038</v>
      </c>
      <c r="BJ6" s="32">
        <v>3770</v>
      </c>
      <c r="BK6" s="32">
        <v>3584</v>
      </c>
      <c r="BL6" s="32">
        <v>6723</v>
      </c>
      <c r="BM6" s="32">
        <v>5125</v>
      </c>
      <c r="BN6" s="32">
        <v>20984</v>
      </c>
      <c r="BO6" s="33">
        <v>4618</v>
      </c>
      <c r="BP6" s="33">
        <v>6038</v>
      </c>
      <c r="BQ6" s="32">
        <v>3770</v>
      </c>
      <c r="BR6" s="32">
        <v>3584</v>
      </c>
      <c r="BS6" s="32">
        <v>6723</v>
      </c>
      <c r="BT6" s="32">
        <v>5125</v>
      </c>
      <c r="BU6" s="32">
        <v>20984</v>
      </c>
      <c r="BV6" s="33">
        <v>4618</v>
      </c>
      <c r="BW6" s="33">
        <v>6038</v>
      </c>
      <c r="BX6" s="32">
        <v>3770</v>
      </c>
      <c r="BY6" s="32">
        <v>3584</v>
      </c>
      <c r="BZ6" s="32">
        <v>6723</v>
      </c>
      <c r="CA6" s="32">
        <v>5125</v>
      </c>
      <c r="CB6" s="32">
        <v>20984</v>
      </c>
      <c r="CC6" s="33">
        <v>4618</v>
      </c>
      <c r="CD6" s="33">
        <v>6038</v>
      </c>
      <c r="CE6" s="32">
        <v>3770</v>
      </c>
      <c r="CF6" s="32">
        <v>3584</v>
      </c>
      <c r="CG6" s="32">
        <v>6723</v>
      </c>
      <c r="CH6" s="32">
        <v>5125</v>
      </c>
      <c r="CI6" s="32">
        <v>20984</v>
      </c>
      <c r="CJ6" s="33">
        <v>4618</v>
      </c>
      <c r="CK6" s="33">
        <v>6038</v>
      </c>
      <c r="CL6" s="32">
        <v>3770</v>
      </c>
      <c r="CM6" s="32">
        <v>3584</v>
      </c>
      <c r="CN6" s="32">
        <v>6723</v>
      </c>
      <c r="CO6" s="32">
        <v>5125</v>
      </c>
      <c r="CP6" s="32">
        <v>20984</v>
      </c>
      <c r="CQ6" s="33">
        <v>4618</v>
      </c>
      <c r="CR6" s="33">
        <v>6038</v>
      </c>
      <c r="CS6" s="32">
        <v>3770</v>
      </c>
      <c r="CT6" s="32">
        <v>3584</v>
      </c>
      <c r="CU6" s="32">
        <v>6723</v>
      </c>
      <c r="CV6" s="32">
        <v>5125</v>
      </c>
      <c r="CW6" s="32">
        <v>20984</v>
      </c>
      <c r="CX6" s="33">
        <v>4618</v>
      </c>
      <c r="CY6" s="33">
        <v>6038</v>
      </c>
      <c r="CZ6" s="32">
        <v>3770</v>
      </c>
      <c r="DA6" s="32">
        <v>3584</v>
      </c>
      <c r="DB6" s="32">
        <v>3770</v>
      </c>
      <c r="DC6" s="32">
        <v>1159.92</v>
      </c>
      <c r="DD6" s="32">
        <v>19790</v>
      </c>
      <c r="DE6" s="32">
        <v>11891</v>
      </c>
      <c r="DF6" s="32">
        <v>15296</v>
      </c>
      <c r="DG6" s="32">
        <v>1418</v>
      </c>
      <c r="DH6" s="32">
        <v>3659</v>
      </c>
      <c r="DI6" s="32">
        <v>8936</v>
      </c>
      <c r="DJ6" s="32">
        <v>11017</v>
      </c>
      <c r="DK6" s="32">
        <v>34164</v>
      </c>
      <c r="DL6" s="32">
        <v>23019</v>
      </c>
      <c r="DM6" s="32">
        <v>9178.35</v>
      </c>
      <c r="DN6" s="32">
        <v>1225</v>
      </c>
      <c r="DO6" s="32">
        <v>1694</v>
      </c>
      <c r="DP6" s="32">
        <v>2523</v>
      </c>
      <c r="DQ6" s="32">
        <v>15037</v>
      </c>
      <c r="DR6" s="32">
        <v>27922.2</v>
      </c>
      <c r="DS6" s="32">
        <v>14168</v>
      </c>
      <c r="DT6" s="32">
        <v>2169</v>
      </c>
      <c r="DU6" s="32">
        <v>1583</v>
      </c>
      <c r="DV6" s="32">
        <v>10104</v>
      </c>
      <c r="DW6" s="32">
        <v>5046</v>
      </c>
      <c r="DX6" s="32">
        <v>8597</v>
      </c>
      <c r="DY6" s="32">
        <v>20120</v>
      </c>
      <c r="DZ6" s="32">
        <v>6201</v>
      </c>
      <c r="EA6" s="32">
        <v>34146</v>
      </c>
      <c r="EB6" s="32">
        <v>34145</v>
      </c>
      <c r="EC6" s="32">
        <v>1169</v>
      </c>
      <c r="ED6" s="32">
        <v>3679</v>
      </c>
      <c r="EE6" s="32">
        <v>3647</v>
      </c>
      <c r="EF6" s="32">
        <v>12378</v>
      </c>
      <c r="EG6" s="32">
        <v>36654</v>
      </c>
      <c r="EH6" s="32">
        <v>12294.02</v>
      </c>
      <c r="EI6" s="32">
        <v>2092</v>
      </c>
      <c r="EJ6" s="32">
        <v>7043</v>
      </c>
      <c r="EK6" s="32">
        <v>1253</v>
      </c>
      <c r="EL6" s="32">
        <v>19478</v>
      </c>
      <c r="EM6" s="32">
        <v>14906</v>
      </c>
      <c r="EN6" s="32">
        <v>5311</v>
      </c>
      <c r="EO6" s="32"/>
      <c r="EP6" s="32">
        <v>19</v>
      </c>
      <c r="EQ6" s="32">
        <v>27709</v>
      </c>
      <c r="ER6" s="32">
        <v>7722</v>
      </c>
      <c r="ES6" s="32">
        <v>4448</v>
      </c>
      <c r="ET6" s="32">
        <v>41064.49</v>
      </c>
      <c r="EU6" s="32">
        <v>11673.95</v>
      </c>
      <c r="EV6" s="32">
        <v>10384.950000000001</v>
      </c>
      <c r="EW6" s="32">
        <v>769.52</v>
      </c>
      <c r="EX6" s="32">
        <v>6124</v>
      </c>
      <c r="EY6" s="32">
        <v>4362</v>
      </c>
      <c r="EZ6" s="32">
        <v>12809</v>
      </c>
      <c r="FA6" s="32">
        <v>26620</v>
      </c>
      <c r="FB6" s="32">
        <v>15252</v>
      </c>
      <c r="FC6" s="32">
        <v>3040.95</v>
      </c>
      <c r="FD6" s="32">
        <v>2843</v>
      </c>
      <c r="FE6" s="32"/>
      <c r="FF6" s="32">
        <v>2621</v>
      </c>
      <c r="FG6" s="32">
        <v>815</v>
      </c>
      <c r="FH6" s="32">
        <v>8106</v>
      </c>
      <c r="FI6" s="32">
        <v>3925</v>
      </c>
      <c r="FJ6" s="32">
        <v>7350</v>
      </c>
      <c r="FK6" s="32">
        <v>738</v>
      </c>
      <c r="FL6" s="32">
        <v>4209</v>
      </c>
      <c r="FM6" s="32">
        <v>14087</v>
      </c>
      <c r="FN6" s="32">
        <v>46037</v>
      </c>
      <c r="FO6" s="32">
        <v>22813</v>
      </c>
      <c r="FP6" s="32">
        <v>24606</v>
      </c>
      <c r="FQ6" s="32">
        <v>48584</v>
      </c>
      <c r="FR6" s="32">
        <v>2223</v>
      </c>
      <c r="FS6" s="32">
        <v>5504</v>
      </c>
      <c r="FT6" s="32">
        <v>20386</v>
      </c>
      <c r="FU6" s="32">
        <v>9431</v>
      </c>
      <c r="FV6" s="32">
        <v>33959</v>
      </c>
      <c r="FW6" s="32">
        <v>44460</v>
      </c>
      <c r="FX6" s="32">
        <v>16633</v>
      </c>
      <c r="FY6" s="32">
        <v>1510</v>
      </c>
      <c r="FZ6" s="32">
        <v>4075</v>
      </c>
      <c r="GA6" s="32">
        <v>23340</v>
      </c>
      <c r="GB6" s="32">
        <v>60041</v>
      </c>
      <c r="GC6" s="32">
        <v>34587</v>
      </c>
      <c r="GD6" s="32">
        <v>18334</v>
      </c>
      <c r="GE6" s="32">
        <v>84072</v>
      </c>
      <c r="GF6" s="32">
        <v>3808</v>
      </c>
      <c r="GG6" s="32">
        <v>7575</v>
      </c>
      <c r="GH6" s="32">
        <v>1611</v>
      </c>
      <c r="GI6" s="32">
        <v>2845</v>
      </c>
      <c r="GJ6" s="32">
        <v>12484</v>
      </c>
      <c r="GK6" s="32">
        <v>19228</v>
      </c>
      <c r="GL6" s="32">
        <v>4695.49</v>
      </c>
      <c r="GM6" s="32">
        <v>2031</v>
      </c>
      <c r="GN6" s="32">
        <v>20773</v>
      </c>
      <c r="GO6" s="32">
        <v>3877</v>
      </c>
      <c r="GP6" s="32">
        <v>13293</v>
      </c>
      <c r="GQ6" s="32">
        <v>36976</v>
      </c>
      <c r="GR6" s="32">
        <v>34913</v>
      </c>
      <c r="GS6" s="32">
        <v>31739.75</v>
      </c>
      <c r="GT6" s="32">
        <v>4268</v>
      </c>
      <c r="GU6" s="32">
        <v>31456</v>
      </c>
      <c r="GV6" s="32">
        <v>19284</v>
      </c>
      <c r="GW6" s="32">
        <v>9425</v>
      </c>
      <c r="GX6" s="32">
        <v>13974</v>
      </c>
      <c r="GY6" s="32">
        <v>34038</v>
      </c>
      <c r="GZ6" s="32">
        <v>27979</v>
      </c>
      <c r="HA6" s="32">
        <v>3770</v>
      </c>
      <c r="HB6" s="32">
        <v>3584</v>
      </c>
      <c r="HC6" s="32">
        <v>4301</v>
      </c>
      <c r="HD6" s="32">
        <v>12820</v>
      </c>
      <c r="HE6" s="32">
        <v>21255</v>
      </c>
      <c r="HF6" s="32">
        <v>18267</v>
      </c>
      <c r="HG6" s="32">
        <v>5293</v>
      </c>
      <c r="HH6" s="32">
        <v>310</v>
      </c>
      <c r="HI6" s="32">
        <v>2164</v>
      </c>
      <c r="HJ6" s="32">
        <v>4121</v>
      </c>
      <c r="HK6" s="32">
        <v>7745</v>
      </c>
      <c r="HL6" s="32">
        <v>1940</v>
      </c>
      <c r="HM6" s="32">
        <v>11452</v>
      </c>
      <c r="HN6" s="32">
        <v>23330</v>
      </c>
      <c r="HO6" s="32">
        <v>7681</v>
      </c>
      <c r="HP6" s="32">
        <v>13454</v>
      </c>
      <c r="HQ6" s="32">
        <v>17107</v>
      </c>
      <c r="HR6" s="32">
        <v>38465</v>
      </c>
      <c r="HS6" s="32">
        <v>39567</v>
      </c>
      <c r="HT6" s="32">
        <v>5825</v>
      </c>
      <c r="HU6" s="32">
        <v>6342</v>
      </c>
      <c r="HV6" s="32">
        <v>1169</v>
      </c>
      <c r="HW6" s="32">
        <v>2152</v>
      </c>
      <c r="HX6" s="32">
        <v>13812</v>
      </c>
      <c r="HY6" s="32">
        <v>34980</v>
      </c>
      <c r="HZ6" s="32">
        <v>40774</v>
      </c>
      <c r="IA6" s="32">
        <v>21926</v>
      </c>
      <c r="IB6" s="32">
        <v>33421</v>
      </c>
      <c r="IC6" s="32">
        <v>4347</v>
      </c>
      <c r="ID6" s="32">
        <v>4532</v>
      </c>
      <c r="IE6" s="32">
        <v>3840</v>
      </c>
      <c r="IF6" s="32">
        <v>18549</v>
      </c>
      <c r="IG6" s="32">
        <v>23407</v>
      </c>
      <c r="IH6" s="32">
        <v>5804</v>
      </c>
      <c r="II6" s="32">
        <v>29858</v>
      </c>
      <c r="IJ6" s="32">
        <v>313</v>
      </c>
      <c r="IK6" s="32">
        <v>9664</v>
      </c>
      <c r="IL6" s="32">
        <v>3951</v>
      </c>
      <c r="IM6" s="32">
        <v>27762</v>
      </c>
      <c r="IN6" s="32">
        <v>29355</v>
      </c>
      <c r="IO6" s="32">
        <v>3193</v>
      </c>
      <c r="IP6" s="32">
        <v>11141</v>
      </c>
      <c r="IQ6" s="32">
        <v>17946</v>
      </c>
      <c r="IR6" s="32">
        <v>6920</v>
      </c>
      <c r="IS6" s="32">
        <v>6723</v>
      </c>
      <c r="IT6" s="33">
        <f>7322+475</f>
        <v>7797</v>
      </c>
      <c r="IU6" s="32">
        <v>6723</v>
      </c>
      <c r="IV6" s="33">
        <v>6038</v>
      </c>
      <c r="IW6" s="32">
        <v>6438</v>
      </c>
      <c r="IX6" s="32">
        <v>0</v>
      </c>
      <c r="IY6" s="32">
        <v>5241</v>
      </c>
      <c r="IZ6" s="32">
        <v>3044</v>
      </c>
      <c r="JA6" s="32">
        <v>11101</v>
      </c>
      <c r="JB6" s="32">
        <v>27525</v>
      </c>
      <c r="JC6" s="32">
        <v>56141</v>
      </c>
      <c r="JD6" s="32">
        <v>9318</v>
      </c>
      <c r="JE6" s="32">
        <v>1314</v>
      </c>
      <c r="JF6" s="32">
        <v>5076</v>
      </c>
      <c r="JG6" s="32">
        <v>2443.2800000000002</v>
      </c>
      <c r="JH6" s="32">
        <v>4674</v>
      </c>
      <c r="JI6" s="32">
        <v>26169</v>
      </c>
      <c r="JJ6" s="32">
        <v>43313</v>
      </c>
      <c r="JK6" s="32">
        <v>12655</v>
      </c>
      <c r="JL6" s="32">
        <v>3431</v>
      </c>
      <c r="JM6" s="32">
        <v>2758</v>
      </c>
      <c r="JN6" s="32">
        <v>3343.9</v>
      </c>
      <c r="JO6" s="32">
        <v>15519</v>
      </c>
      <c r="JP6" s="32">
        <v>28684</v>
      </c>
      <c r="JQ6" s="32">
        <v>2324</v>
      </c>
      <c r="JR6" s="32">
        <v>5058</v>
      </c>
      <c r="JS6" s="32">
        <v>1147</v>
      </c>
      <c r="JT6" s="32">
        <v>11393</v>
      </c>
      <c r="JU6" s="32">
        <v>6822</v>
      </c>
      <c r="JV6" s="32">
        <v>11558</v>
      </c>
      <c r="JW6" s="32">
        <v>20984</v>
      </c>
      <c r="JX6" s="33">
        <v>4618</v>
      </c>
      <c r="JY6" s="33">
        <v>6038</v>
      </c>
      <c r="JZ6" s="32">
        <v>1169</v>
      </c>
      <c r="KA6" s="32">
        <v>1853</v>
      </c>
      <c r="KB6" s="32">
        <v>28818</v>
      </c>
      <c r="KC6" s="32">
        <v>27869</v>
      </c>
      <c r="KD6" s="32">
        <v>30882</v>
      </c>
      <c r="KE6" s="32">
        <v>71534</v>
      </c>
      <c r="KF6" s="32">
        <v>3941</v>
      </c>
      <c r="KG6" s="32">
        <v>2493</v>
      </c>
      <c r="KH6" s="32">
        <v>4837</v>
      </c>
      <c r="KI6" s="32">
        <v>7883</v>
      </c>
      <c r="KJ6" s="32">
        <v>12066</v>
      </c>
      <c r="KK6" s="32">
        <v>16949</v>
      </c>
      <c r="KL6" s="32">
        <v>9704</v>
      </c>
      <c r="KM6" s="32">
        <v>6037</v>
      </c>
      <c r="KN6" s="32">
        <v>4959</v>
      </c>
      <c r="KO6" s="32">
        <v>3858</v>
      </c>
      <c r="KP6" s="32">
        <v>4003</v>
      </c>
      <c r="KQ6" s="32">
        <v>55361</v>
      </c>
      <c r="KR6" s="32">
        <v>15895</v>
      </c>
      <c r="KS6" s="32">
        <v>5116</v>
      </c>
      <c r="KT6" s="32">
        <v>15325</v>
      </c>
      <c r="KU6" s="32">
        <v>5687</v>
      </c>
      <c r="KV6" s="32">
        <v>18428</v>
      </c>
      <c r="KW6" s="32">
        <v>20591.509999999998</v>
      </c>
      <c r="KX6" s="32">
        <v>7585</v>
      </c>
      <c r="KY6" s="32">
        <v>32863</v>
      </c>
      <c r="KZ6" s="32">
        <v>46536</v>
      </c>
      <c r="LA6" s="32">
        <v>25849</v>
      </c>
      <c r="LB6" s="32">
        <v>4513.76</v>
      </c>
      <c r="LC6" s="32">
        <v>7116</v>
      </c>
      <c r="LD6" s="32">
        <v>159674</v>
      </c>
      <c r="LE6" s="32">
        <v>15047</v>
      </c>
      <c r="LF6" s="32">
        <v>26600</v>
      </c>
      <c r="LG6" s="32">
        <v>4933</v>
      </c>
      <c r="LH6" s="32">
        <v>11417</v>
      </c>
      <c r="LI6" s="32">
        <v>682.86</v>
      </c>
      <c r="LJ6" s="32">
        <v>2205.29</v>
      </c>
      <c r="LK6" s="32">
        <v>12340.79</v>
      </c>
      <c r="LL6" s="32">
        <v>29831.54</v>
      </c>
      <c r="LM6" s="32">
        <v>12395.53</v>
      </c>
      <c r="LN6" s="32">
        <v>7560.79</v>
      </c>
      <c r="LO6" s="32">
        <v>35489.53</v>
      </c>
      <c r="LP6" s="32">
        <v>4573.34</v>
      </c>
      <c r="LQ6" s="32">
        <v>7567.72</v>
      </c>
      <c r="LR6" s="32">
        <v>25534</v>
      </c>
      <c r="LS6" s="32">
        <v>3658</v>
      </c>
      <c r="LT6" s="32">
        <v>15526.34</v>
      </c>
      <c r="LU6" s="33">
        <v>4618</v>
      </c>
      <c r="LV6" s="33">
        <v>6038</v>
      </c>
      <c r="LW6" s="32">
        <v>3770</v>
      </c>
      <c r="LX6" s="32">
        <v>3584</v>
      </c>
      <c r="LY6" s="32">
        <v>2854</v>
      </c>
      <c r="LZ6" s="32">
        <v>10575</v>
      </c>
      <c r="MA6" s="32">
        <v>20644</v>
      </c>
      <c r="MB6" s="32">
        <v>34709</v>
      </c>
      <c r="MC6" s="32">
        <v>44437</v>
      </c>
      <c r="MD6" s="32">
        <v>2701</v>
      </c>
      <c r="ME6" s="32">
        <v>4027</v>
      </c>
      <c r="MF6" s="32">
        <v>23181</v>
      </c>
      <c r="MG6" s="32">
        <v>27696</v>
      </c>
      <c r="MH6" s="32">
        <v>18292</v>
      </c>
      <c r="MI6" s="32">
        <v>6395</v>
      </c>
      <c r="MJ6" s="32">
        <v>3988</v>
      </c>
      <c r="MK6" s="32">
        <v>4397</v>
      </c>
      <c r="ML6" s="32">
        <v>4940</v>
      </c>
      <c r="MM6" s="32">
        <v>6507</v>
      </c>
      <c r="MN6" s="32">
        <v>5876</v>
      </c>
      <c r="MO6" s="32">
        <v>4933</v>
      </c>
      <c r="MP6" s="33">
        <v>4618</v>
      </c>
      <c r="MQ6" s="33">
        <v>6038</v>
      </c>
      <c r="MR6" s="32">
        <v>3770</v>
      </c>
      <c r="MS6" s="32">
        <v>3584</v>
      </c>
      <c r="MT6" s="32">
        <v>6723</v>
      </c>
      <c r="MU6" s="32">
        <v>8838</v>
      </c>
      <c r="MV6" s="32">
        <v>9856</v>
      </c>
      <c r="MW6" s="32">
        <v>15844</v>
      </c>
      <c r="MX6" s="32">
        <v>1415</v>
      </c>
      <c r="MY6" s="32">
        <v>2099</v>
      </c>
      <c r="MZ6" s="32">
        <v>2193</v>
      </c>
      <c r="NA6" s="32">
        <v>56991</v>
      </c>
      <c r="NB6" s="32">
        <v>5776</v>
      </c>
      <c r="NC6" s="32">
        <v>11353</v>
      </c>
      <c r="ND6" s="32">
        <v>9375</v>
      </c>
      <c r="NE6" s="32">
        <v>33196</v>
      </c>
      <c r="NF6" s="32">
        <v>5920</v>
      </c>
      <c r="NG6" s="32">
        <v>3749</v>
      </c>
      <c r="NH6" s="32">
        <v>4718</v>
      </c>
      <c r="NI6" s="32">
        <v>9234</v>
      </c>
      <c r="NJ6" s="32">
        <v>10484</v>
      </c>
      <c r="NK6" s="32">
        <v>46270</v>
      </c>
      <c r="NL6" s="32">
        <v>6112</v>
      </c>
      <c r="NM6" s="32">
        <v>4078</v>
      </c>
      <c r="NN6" s="32">
        <v>8539</v>
      </c>
      <c r="NO6" s="32">
        <v>11539</v>
      </c>
      <c r="NP6" s="32">
        <v>6092</v>
      </c>
      <c r="NQ6" s="32">
        <v>12211</v>
      </c>
      <c r="NR6" s="32">
        <v>9574</v>
      </c>
      <c r="NS6" s="32">
        <v>5117</v>
      </c>
      <c r="NT6" s="32">
        <v>6663</v>
      </c>
      <c r="NU6" s="32">
        <v>5270</v>
      </c>
      <c r="NV6" s="32">
        <v>18027</v>
      </c>
      <c r="NW6" s="32">
        <v>24317</v>
      </c>
      <c r="NX6" s="32">
        <v>51251</v>
      </c>
      <c r="NY6" s="32">
        <v>9614</v>
      </c>
      <c r="NZ6" s="32">
        <v>9946</v>
      </c>
      <c r="OA6" s="32">
        <v>1386</v>
      </c>
      <c r="OB6" s="32">
        <v>4597</v>
      </c>
      <c r="OC6" s="32">
        <v>47695</v>
      </c>
      <c r="OD6" s="32">
        <v>7155.41</v>
      </c>
      <c r="OE6" s="32">
        <v>31251</v>
      </c>
      <c r="OF6" s="32">
        <v>9617</v>
      </c>
      <c r="OG6" s="32">
        <v>45122</v>
      </c>
      <c r="OH6" s="32">
        <v>898</v>
      </c>
      <c r="OI6" s="32">
        <v>6428.05</v>
      </c>
      <c r="OJ6" s="32">
        <v>5074.1899999999996</v>
      </c>
      <c r="OK6" s="32">
        <v>12823.38</v>
      </c>
      <c r="OL6" s="32">
        <v>13745.05</v>
      </c>
      <c r="OM6" s="32">
        <v>1062.25</v>
      </c>
      <c r="ON6" s="32">
        <v>53423.83</v>
      </c>
      <c r="OO6" s="32">
        <v>1475.15</v>
      </c>
      <c r="OP6" s="32">
        <v>3866.67</v>
      </c>
      <c r="OQ6" s="32">
        <v>16214.03</v>
      </c>
      <c r="OR6" s="32">
        <v>9662.5300000000007</v>
      </c>
      <c r="OS6" s="32">
        <v>16652.150000000001</v>
      </c>
      <c r="OT6" s="32">
        <v>5948.57</v>
      </c>
      <c r="OU6" s="32">
        <v>0</v>
      </c>
      <c r="OV6" s="32">
        <v>1755.59</v>
      </c>
      <c r="OW6" s="32">
        <v>702.86</v>
      </c>
      <c r="OX6" s="32">
        <v>3317.23</v>
      </c>
      <c r="OY6" s="32">
        <v>12661.37</v>
      </c>
      <c r="OZ6" s="32">
        <v>19929.259999999998</v>
      </c>
      <c r="PA6" s="32">
        <v>3118.02</v>
      </c>
      <c r="PB6" s="32">
        <v>0</v>
      </c>
      <c r="PC6" s="32">
        <v>3004.69</v>
      </c>
      <c r="PD6" s="32">
        <v>399.05</v>
      </c>
      <c r="PE6" s="32">
        <v>309.95</v>
      </c>
      <c r="PF6" s="32">
        <v>6165</v>
      </c>
      <c r="PG6" s="32">
        <v>3109.53</v>
      </c>
      <c r="PH6" s="32">
        <v>4064.25</v>
      </c>
      <c r="PI6" s="32">
        <v>11058</v>
      </c>
      <c r="PJ6" s="32">
        <v>1580</v>
      </c>
      <c r="PK6" s="32">
        <v>733.07</v>
      </c>
      <c r="PL6" s="32">
        <v>1677.57</v>
      </c>
      <c r="PM6" s="32">
        <v>7680.87</v>
      </c>
      <c r="PN6" s="32">
        <v>10536.37</v>
      </c>
      <c r="PO6" s="32">
        <v>5913.51</v>
      </c>
      <c r="PP6" s="32">
        <v>13998.86</v>
      </c>
      <c r="PQ6" s="32">
        <v>494</v>
      </c>
      <c r="PR6" s="32">
        <v>5561</v>
      </c>
      <c r="PS6" s="32">
        <v>4256.0200000000004</v>
      </c>
      <c r="PT6" s="32">
        <v>6270.67</v>
      </c>
      <c r="PU6" s="32">
        <v>13836.7</v>
      </c>
      <c r="PV6" s="32">
        <v>3562</v>
      </c>
      <c r="PW6" s="32">
        <v>9175.06</v>
      </c>
      <c r="PX6" s="32">
        <v>475.24</v>
      </c>
      <c r="PY6" s="32">
        <v>6485.63</v>
      </c>
      <c r="PZ6" s="32">
        <v>5500.87</v>
      </c>
      <c r="QA6" s="32">
        <v>21940.95</v>
      </c>
      <c r="QB6" s="32">
        <v>1263.99</v>
      </c>
      <c r="QC6" s="32">
        <v>843.12</v>
      </c>
      <c r="QD6" s="32">
        <v>587.01</v>
      </c>
      <c r="QE6" s="32">
        <v>0</v>
      </c>
      <c r="QF6" s="32">
        <v>0</v>
      </c>
      <c r="QG6" s="32">
        <v>911.43</v>
      </c>
      <c r="QH6" s="32">
        <v>0</v>
      </c>
      <c r="QI6" s="32">
        <v>18278.27</v>
      </c>
      <c r="QJ6" s="32">
        <v>6330.31</v>
      </c>
      <c r="QK6" s="32">
        <v>3508.31</v>
      </c>
      <c r="QL6" s="32">
        <v>1426.41</v>
      </c>
      <c r="QM6" s="32">
        <v>4134.8</v>
      </c>
      <c r="QN6" s="32">
        <v>12633</v>
      </c>
      <c r="QO6" s="32">
        <v>40257</v>
      </c>
      <c r="QP6" s="32">
        <v>19758.79</v>
      </c>
      <c r="QQ6" s="32">
        <v>21474.12</v>
      </c>
      <c r="QR6" s="32">
        <v>21160</v>
      </c>
      <c r="QS6" s="32">
        <v>2583.81</v>
      </c>
      <c r="QT6" s="32">
        <v>6583</v>
      </c>
      <c r="QU6" s="32">
        <v>8645.7199999999993</v>
      </c>
      <c r="QV6" s="32">
        <v>42481.64</v>
      </c>
      <c r="QW6" s="32">
        <v>19286.59</v>
      </c>
      <c r="QX6" s="32">
        <v>23147.72</v>
      </c>
      <c r="QY6" s="32">
        <v>18598</v>
      </c>
      <c r="QZ6" s="32">
        <v>4465</v>
      </c>
      <c r="RA6" s="32">
        <v>6885.37</v>
      </c>
      <c r="RB6" s="32">
        <v>14498.61</v>
      </c>
      <c r="RC6" s="32">
        <v>28024</v>
      </c>
      <c r="RD6" s="32">
        <v>8446</v>
      </c>
      <c r="RE6" s="32">
        <v>6330.91</v>
      </c>
      <c r="RF6" s="32">
        <v>28236</v>
      </c>
      <c r="RG6" s="32">
        <v>2275</v>
      </c>
      <c r="RH6" s="32">
        <v>7297</v>
      </c>
      <c r="RI6" s="32">
        <v>24154</v>
      </c>
      <c r="RJ6" s="32">
        <v>28094</v>
      </c>
      <c r="RK6" s="32">
        <v>16023</v>
      </c>
      <c r="RL6" s="32">
        <v>9186.59</v>
      </c>
      <c r="RM6" s="32">
        <v>19162.46</v>
      </c>
      <c r="RN6" s="32">
        <v>4853.16</v>
      </c>
      <c r="RO6" s="32">
        <v>4211</v>
      </c>
      <c r="RP6" s="32">
        <v>11405</v>
      </c>
      <c r="RQ6" s="32">
        <v>10284.16</v>
      </c>
      <c r="RR6" s="32">
        <v>25025.37</v>
      </c>
      <c r="RS6" s="32">
        <v>5493.51</v>
      </c>
      <c r="RT6" s="32">
        <v>4805</v>
      </c>
      <c r="RU6" s="32">
        <v>657</v>
      </c>
      <c r="RV6" s="32">
        <v>6655.93</v>
      </c>
      <c r="RW6" s="32">
        <v>10832.56</v>
      </c>
      <c r="RX6" s="32">
        <v>28246.240000000002</v>
      </c>
      <c r="RY6" s="32">
        <v>60088.41</v>
      </c>
      <c r="RZ6" s="32">
        <v>8246.84</v>
      </c>
      <c r="SA6" s="32">
        <v>8612.11</v>
      </c>
      <c r="SB6" s="32">
        <v>1130.48</v>
      </c>
      <c r="SC6" s="32">
        <v>18195.240000000002</v>
      </c>
      <c r="SD6" s="32">
        <v>27845.29</v>
      </c>
      <c r="SE6" s="32">
        <v>27845.29</v>
      </c>
      <c r="SF6" s="32">
        <v>40259.15</v>
      </c>
      <c r="SG6" s="32">
        <v>8477.0400000000009</v>
      </c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</row>
    <row r="7" spans="3:734">
      <c r="C7" s="49" t="s">
        <v>4</v>
      </c>
      <c r="D7" s="33">
        <v>14363</v>
      </c>
      <c r="E7" s="33">
        <v>6150</v>
      </c>
      <c r="F7" s="32">
        <v>10080</v>
      </c>
      <c r="G7" s="32">
        <v>5904</v>
      </c>
      <c r="H7" s="32">
        <v>4353</v>
      </c>
      <c r="I7" s="32">
        <v>9897</v>
      </c>
      <c r="J7" s="32">
        <v>23146</v>
      </c>
      <c r="K7" s="33">
        <v>14363</v>
      </c>
      <c r="L7" s="33">
        <v>6150</v>
      </c>
      <c r="M7" s="32">
        <v>10080</v>
      </c>
      <c r="N7" s="32">
        <v>5904</v>
      </c>
      <c r="O7" s="32">
        <v>4353</v>
      </c>
      <c r="P7" s="32">
        <v>9897</v>
      </c>
      <c r="Q7" s="32">
        <v>23146</v>
      </c>
      <c r="R7" s="33">
        <v>14363</v>
      </c>
      <c r="S7" s="33">
        <v>6150</v>
      </c>
      <c r="T7" s="32">
        <v>10080</v>
      </c>
      <c r="U7" s="32">
        <v>5904</v>
      </c>
      <c r="V7" s="32">
        <v>4353</v>
      </c>
      <c r="W7" s="32">
        <v>9897</v>
      </c>
      <c r="X7" s="32">
        <v>23146</v>
      </c>
      <c r="Y7" s="33">
        <v>14363</v>
      </c>
      <c r="Z7" s="33">
        <v>6150</v>
      </c>
      <c r="AA7" s="32">
        <v>10080</v>
      </c>
      <c r="AB7" s="32">
        <v>5904</v>
      </c>
      <c r="AC7" s="32">
        <v>4353</v>
      </c>
      <c r="AD7" s="32">
        <v>9897</v>
      </c>
      <c r="AE7" s="32">
        <v>23146</v>
      </c>
      <c r="AF7" s="33">
        <v>14363</v>
      </c>
      <c r="AG7" s="33">
        <v>6150</v>
      </c>
      <c r="AH7" s="32">
        <v>10080</v>
      </c>
      <c r="AI7" s="32">
        <v>5904</v>
      </c>
      <c r="AJ7" s="32">
        <v>4353</v>
      </c>
      <c r="AK7" s="32">
        <v>9897</v>
      </c>
      <c r="AL7" s="32">
        <v>23146</v>
      </c>
      <c r="AM7" s="33">
        <v>14363</v>
      </c>
      <c r="AN7" s="33">
        <v>6150</v>
      </c>
      <c r="AO7" s="32">
        <v>10080</v>
      </c>
      <c r="AP7" s="32">
        <v>5904</v>
      </c>
      <c r="AQ7" s="32">
        <v>4353</v>
      </c>
      <c r="AR7" s="32">
        <v>9897</v>
      </c>
      <c r="AS7" s="32">
        <v>23146</v>
      </c>
      <c r="AT7" s="33">
        <v>14363</v>
      </c>
      <c r="AU7" s="33">
        <v>6150</v>
      </c>
      <c r="AV7" s="32">
        <v>10080</v>
      </c>
      <c r="AW7" s="32">
        <v>5904</v>
      </c>
      <c r="AX7" s="32">
        <v>4353</v>
      </c>
      <c r="AY7" s="32">
        <v>9897</v>
      </c>
      <c r="AZ7" s="32">
        <v>23146</v>
      </c>
      <c r="BA7" s="33">
        <v>14363</v>
      </c>
      <c r="BB7" s="33">
        <v>6150</v>
      </c>
      <c r="BC7" s="32">
        <v>10080</v>
      </c>
      <c r="BD7" s="32">
        <v>5904</v>
      </c>
      <c r="BE7" s="32">
        <v>4353</v>
      </c>
      <c r="BF7" s="32">
        <v>9897</v>
      </c>
      <c r="BG7" s="32">
        <v>23146</v>
      </c>
      <c r="BH7" s="33">
        <v>14363</v>
      </c>
      <c r="BI7" s="33">
        <v>6150</v>
      </c>
      <c r="BJ7" s="32">
        <v>10080</v>
      </c>
      <c r="BK7" s="32">
        <v>5904</v>
      </c>
      <c r="BL7" s="32">
        <v>4353</v>
      </c>
      <c r="BM7" s="32">
        <v>9897</v>
      </c>
      <c r="BN7" s="32">
        <v>23146</v>
      </c>
      <c r="BO7" s="33">
        <v>14363</v>
      </c>
      <c r="BP7" s="33">
        <v>6150</v>
      </c>
      <c r="BQ7" s="32">
        <v>10080</v>
      </c>
      <c r="BR7" s="32">
        <v>5904</v>
      </c>
      <c r="BS7" s="32">
        <v>4353</v>
      </c>
      <c r="BT7" s="32">
        <v>9897</v>
      </c>
      <c r="BU7" s="32">
        <v>23146</v>
      </c>
      <c r="BV7" s="33">
        <v>14363</v>
      </c>
      <c r="BW7" s="33">
        <v>6150</v>
      </c>
      <c r="BX7" s="32">
        <v>10080</v>
      </c>
      <c r="BY7" s="32">
        <v>5904</v>
      </c>
      <c r="BZ7" s="32">
        <v>4353</v>
      </c>
      <c r="CA7" s="32">
        <v>9897</v>
      </c>
      <c r="CB7" s="32">
        <v>23146</v>
      </c>
      <c r="CC7" s="33">
        <v>14363</v>
      </c>
      <c r="CD7" s="33">
        <v>6150</v>
      </c>
      <c r="CE7" s="32">
        <v>10080</v>
      </c>
      <c r="CF7" s="32">
        <v>5904</v>
      </c>
      <c r="CG7" s="32">
        <v>4353</v>
      </c>
      <c r="CH7" s="32">
        <v>9897</v>
      </c>
      <c r="CI7" s="32">
        <v>23146</v>
      </c>
      <c r="CJ7" s="33">
        <v>14363</v>
      </c>
      <c r="CK7" s="33">
        <v>6150</v>
      </c>
      <c r="CL7" s="32">
        <v>10080</v>
      </c>
      <c r="CM7" s="32">
        <v>5904</v>
      </c>
      <c r="CN7" s="32">
        <v>4353</v>
      </c>
      <c r="CO7" s="32">
        <v>9897</v>
      </c>
      <c r="CP7" s="32">
        <v>23146</v>
      </c>
      <c r="CQ7" s="33">
        <v>14363</v>
      </c>
      <c r="CR7" s="33">
        <v>6150</v>
      </c>
      <c r="CS7" s="32">
        <v>10080</v>
      </c>
      <c r="CT7" s="32">
        <v>5904</v>
      </c>
      <c r="CU7" s="32">
        <v>4353</v>
      </c>
      <c r="CV7" s="32">
        <v>9897</v>
      </c>
      <c r="CW7" s="32">
        <v>23146</v>
      </c>
      <c r="CX7" s="33">
        <v>14363</v>
      </c>
      <c r="CY7" s="33">
        <v>6150</v>
      </c>
      <c r="CZ7" s="32">
        <v>10080</v>
      </c>
      <c r="DA7" s="32">
        <v>5904</v>
      </c>
      <c r="DB7" s="32">
        <v>10080</v>
      </c>
      <c r="DC7" s="32">
        <v>4738.9399999999996</v>
      </c>
      <c r="DD7" s="32">
        <v>30543</v>
      </c>
      <c r="DE7" s="32">
        <v>1825</v>
      </c>
      <c r="DF7" s="32">
        <v>8679</v>
      </c>
      <c r="DG7" s="32">
        <v>2146</v>
      </c>
      <c r="DH7" s="32">
        <v>4364</v>
      </c>
      <c r="DI7" s="32">
        <v>27976</v>
      </c>
      <c r="DJ7" s="32">
        <v>8754</v>
      </c>
      <c r="DK7" s="32">
        <v>56091</v>
      </c>
      <c r="DL7" s="32">
        <v>11418</v>
      </c>
      <c r="DM7" s="32">
        <v>4329</v>
      </c>
      <c r="DN7" s="32">
        <v>19438</v>
      </c>
      <c r="DO7" s="32">
        <v>3404</v>
      </c>
      <c r="DP7" s="32">
        <v>8207</v>
      </c>
      <c r="DQ7" s="32">
        <v>13851</v>
      </c>
      <c r="DR7" s="32">
        <v>18990</v>
      </c>
      <c r="DS7" s="32">
        <v>19607</v>
      </c>
      <c r="DT7" s="32">
        <v>9095</v>
      </c>
      <c r="DU7" s="32">
        <v>322</v>
      </c>
      <c r="DV7" s="32">
        <v>6556</v>
      </c>
      <c r="DW7" s="32">
        <v>4760</v>
      </c>
      <c r="DX7" s="32">
        <v>11919</v>
      </c>
      <c r="DY7" s="32">
        <v>26855</v>
      </c>
      <c r="DZ7" s="32">
        <v>9264</v>
      </c>
      <c r="EA7" s="32">
        <v>15166</v>
      </c>
      <c r="EB7" s="32">
        <v>15166</v>
      </c>
      <c r="EC7" s="32">
        <v>475</v>
      </c>
      <c r="ED7" s="32">
        <v>5058</v>
      </c>
      <c r="EE7" s="32">
        <v>11512</v>
      </c>
      <c r="EF7" s="32">
        <v>17613</v>
      </c>
      <c r="EG7" s="32">
        <v>32160</v>
      </c>
      <c r="EH7" s="32">
        <v>19847.8</v>
      </c>
      <c r="EI7" s="32">
        <v>6478</v>
      </c>
      <c r="EJ7" s="32">
        <v>22189</v>
      </c>
      <c r="EK7" s="32">
        <v>11594</v>
      </c>
      <c r="EL7" s="32">
        <v>11001</v>
      </c>
      <c r="EM7" s="32">
        <v>20367</v>
      </c>
      <c r="EN7" s="32">
        <v>18040</v>
      </c>
      <c r="EO7" s="32">
        <v>20572</v>
      </c>
      <c r="EP7" s="32">
        <v>6284</v>
      </c>
      <c r="EQ7" s="32">
        <v>9583</v>
      </c>
      <c r="ER7" s="32">
        <v>12837</v>
      </c>
      <c r="ES7" s="32">
        <v>6355</v>
      </c>
      <c r="ET7" s="32">
        <v>19917.349999999999</v>
      </c>
      <c r="EU7" s="32">
        <v>10137.06</v>
      </c>
      <c r="EV7" s="32">
        <v>12920.45</v>
      </c>
      <c r="EW7" s="32">
        <v>23778.880000000001</v>
      </c>
      <c r="EX7" s="32">
        <v>7105</v>
      </c>
      <c r="EY7" s="32">
        <v>13399</v>
      </c>
      <c r="EZ7" s="32">
        <v>6642</v>
      </c>
      <c r="FA7" s="32">
        <v>45433</v>
      </c>
      <c r="FB7" s="32">
        <v>27929</v>
      </c>
      <c r="FC7" s="32">
        <v>4510.8999999999996</v>
      </c>
      <c r="FD7" s="32">
        <v>2879</v>
      </c>
      <c r="FE7" s="32"/>
      <c r="FF7" s="32">
        <v>1533</v>
      </c>
      <c r="FG7" s="32">
        <v>5941</v>
      </c>
      <c r="FH7" s="32">
        <v>10849</v>
      </c>
      <c r="FI7" s="32">
        <v>7829</v>
      </c>
      <c r="FJ7" s="32">
        <v>10981</v>
      </c>
      <c r="FK7" s="32">
        <v>824</v>
      </c>
      <c r="FL7" s="32">
        <v>11905</v>
      </c>
      <c r="FM7" s="32">
        <v>14733</v>
      </c>
      <c r="FN7" s="32">
        <v>11946</v>
      </c>
      <c r="FO7" s="32">
        <v>19683</v>
      </c>
      <c r="FP7" s="32">
        <v>28451</v>
      </c>
      <c r="FQ7" s="32">
        <v>52677</v>
      </c>
      <c r="FR7" s="32">
        <v>4754</v>
      </c>
      <c r="FS7" s="32">
        <v>10942</v>
      </c>
      <c r="FT7" s="32">
        <v>13158</v>
      </c>
      <c r="FU7" s="32">
        <v>32885</v>
      </c>
      <c r="FV7" s="32">
        <v>24426</v>
      </c>
      <c r="FW7" s="32">
        <v>10590</v>
      </c>
      <c r="FX7" s="32">
        <v>16504</v>
      </c>
      <c r="FY7" s="32">
        <v>3398</v>
      </c>
      <c r="FZ7" s="32">
        <v>14485</v>
      </c>
      <c r="GA7" s="32">
        <v>14054</v>
      </c>
      <c r="GB7" s="32">
        <v>18941</v>
      </c>
      <c r="GC7" s="32">
        <v>26255</v>
      </c>
      <c r="GD7" s="32">
        <v>12043</v>
      </c>
      <c r="GE7" s="32">
        <v>13150</v>
      </c>
      <c r="GF7" s="32">
        <v>4373</v>
      </c>
      <c r="GG7" s="32">
        <v>13713</v>
      </c>
      <c r="GH7" s="32">
        <v>4999</v>
      </c>
      <c r="GI7" s="32">
        <v>10833</v>
      </c>
      <c r="GJ7" s="32">
        <v>28403</v>
      </c>
      <c r="GK7" s="32">
        <v>21329</v>
      </c>
      <c r="GL7" s="32">
        <v>21788.39</v>
      </c>
      <c r="GM7" s="32">
        <v>1196</v>
      </c>
      <c r="GN7" s="32">
        <v>11484</v>
      </c>
      <c r="GO7" s="32">
        <v>19268</v>
      </c>
      <c r="GP7" s="32">
        <v>12467</v>
      </c>
      <c r="GQ7" s="32">
        <v>21811</v>
      </c>
      <c r="GR7" s="32">
        <v>12448</v>
      </c>
      <c r="GS7" s="32">
        <v>13445.8</v>
      </c>
      <c r="GT7" s="32">
        <v>2846</v>
      </c>
      <c r="GU7" s="32">
        <v>8749</v>
      </c>
      <c r="GV7" s="32">
        <v>8975</v>
      </c>
      <c r="GW7" s="32">
        <v>11370</v>
      </c>
      <c r="GX7" s="32">
        <v>19895</v>
      </c>
      <c r="GY7" s="32">
        <v>13663</v>
      </c>
      <c r="GZ7" s="32">
        <v>9197</v>
      </c>
      <c r="HA7" s="32">
        <v>10080</v>
      </c>
      <c r="HB7" s="32">
        <v>5904</v>
      </c>
      <c r="HC7" s="32">
        <v>8179</v>
      </c>
      <c r="HD7" s="32">
        <v>19041</v>
      </c>
      <c r="HE7" s="32">
        <v>27483</v>
      </c>
      <c r="HF7" s="32">
        <v>17018</v>
      </c>
      <c r="HG7" s="32">
        <v>11848</v>
      </c>
      <c r="HH7" s="32">
        <v>6569</v>
      </c>
      <c r="HI7" s="32">
        <v>14098</v>
      </c>
      <c r="HJ7" s="32">
        <v>6039</v>
      </c>
      <c r="HK7" s="32">
        <v>16600</v>
      </c>
      <c r="HL7" s="32">
        <v>16358</v>
      </c>
      <c r="HM7" s="32">
        <v>41514</v>
      </c>
      <c r="HN7" s="32">
        <v>50288</v>
      </c>
      <c r="HO7" s="32">
        <v>547</v>
      </c>
      <c r="HP7" s="32">
        <v>6721</v>
      </c>
      <c r="HQ7" s="32">
        <v>5476</v>
      </c>
      <c r="HR7" s="32">
        <v>7936</v>
      </c>
      <c r="HS7" s="32">
        <v>21702</v>
      </c>
      <c r="HT7" s="32">
        <v>36348</v>
      </c>
      <c r="HU7" s="32">
        <v>25963</v>
      </c>
      <c r="HV7" s="32">
        <v>2386</v>
      </c>
      <c r="HW7" s="32">
        <v>8399</v>
      </c>
      <c r="HX7" s="32">
        <v>7597</v>
      </c>
      <c r="HY7" s="32">
        <v>18290</v>
      </c>
      <c r="HZ7" s="32">
        <v>21476</v>
      </c>
      <c r="IA7" s="32">
        <v>15819</v>
      </c>
      <c r="IB7" s="32">
        <v>23276</v>
      </c>
      <c r="IC7" s="32">
        <v>3227</v>
      </c>
      <c r="ID7" s="32">
        <v>11175</v>
      </c>
      <c r="IE7" s="32">
        <v>20332</v>
      </c>
      <c r="IF7" s="32">
        <v>8826</v>
      </c>
      <c r="IG7" s="32">
        <v>38932</v>
      </c>
      <c r="IH7" s="32">
        <v>8684</v>
      </c>
      <c r="II7" s="32">
        <v>19953</v>
      </c>
      <c r="IJ7" s="32">
        <v>7477</v>
      </c>
      <c r="IK7" s="32">
        <v>9474</v>
      </c>
      <c r="IL7" s="32">
        <v>6309</v>
      </c>
      <c r="IM7" s="32">
        <v>14262</v>
      </c>
      <c r="IN7" s="32">
        <v>350598</v>
      </c>
      <c r="IO7" s="32">
        <v>10232</v>
      </c>
      <c r="IP7" s="32">
        <v>10912</v>
      </c>
      <c r="IQ7" s="32">
        <v>3758</v>
      </c>
      <c r="IR7" s="32">
        <v>8283</v>
      </c>
      <c r="IS7" s="32">
        <v>4353</v>
      </c>
      <c r="IT7" s="33">
        <v>6150</v>
      </c>
      <c r="IU7" s="32">
        <v>11633</v>
      </c>
      <c r="IV7" s="32">
        <f>940+29837</f>
        <v>30777</v>
      </c>
      <c r="IW7" s="32">
        <v>17783</v>
      </c>
      <c r="IX7" s="32">
        <v>2568</v>
      </c>
      <c r="IY7" s="32">
        <v>12304</v>
      </c>
      <c r="IZ7" s="32">
        <v>14882</v>
      </c>
      <c r="JA7" s="32">
        <v>22516</v>
      </c>
      <c r="JB7" s="32">
        <v>116876</v>
      </c>
      <c r="JC7" s="32">
        <v>19813</v>
      </c>
      <c r="JD7" s="32">
        <v>22349</v>
      </c>
      <c r="JE7" s="32">
        <v>28686</v>
      </c>
      <c r="JF7" s="32">
        <v>13358</v>
      </c>
      <c r="JG7" s="32">
        <v>9297.58</v>
      </c>
      <c r="JH7" s="32">
        <v>35716</v>
      </c>
      <c r="JI7" s="32">
        <v>20263</v>
      </c>
      <c r="JJ7" s="32">
        <v>13410</v>
      </c>
      <c r="JK7" s="32">
        <v>15872</v>
      </c>
      <c r="JL7" s="32">
        <v>9288</v>
      </c>
      <c r="JM7" s="32">
        <v>7297</v>
      </c>
      <c r="JN7" s="32">
        <v>16822.07</v>
      </c>
      <c r="JO7" s="32">
        <v>27211</v>
      </c>
      <c r="JP7" s="32">
        <v>39462</v>
      </c>
      <c r="JQ7" s="32">
        <v>1633</v>
      </c>
      <c r="JR7" s="32">
        <v>4391</v>
      </c>
      <c r="JS7" s="32">
        <v>2443</v>
      </c>
      <c r="JT7" s="32">
        <v>10236</v>
      </c>
      <c r="JU7" s="32">
        <v>21493</v>
      </c>
      <c r="JV7" s="32">
        <v>2878</v>
      </c>
      <c r="JW7" s="32">
        <v>23146</v>
      </c>
      <c r="JX7" s="33">
        <v>14363</v>
      </c>
      <c r="JY7" s="33">
        <v>6150</v>
      </c>
      <c r="JZ7" s="32">
        <v>4555</v>
      </c>
      <c r="KA7" s="32">
        <v>9364</v>
      </c>
      <c r="KB7" s="32">
        <v>12981</v>
      </c>
      <c r="KC7" s="32">
        <v>17038</v>
      </c>
      <c r="KD7" s="32">
        <v>18519</v>
      </c>
      <c r="KE7" s="32">
        <v>16031</v>
      </c>
      <c r="KF7" s="32">
        <v>19082</v>
      </c>
      <c r="KG7" s="32">
        <v>4774</v>
      </c>
      <c r="KH7" s="32">
        <v>11242</v>
      </c>
      <c r="KI7" s="32">
        <v>28255</v>
      </c>
      <c r="KJ7" s="32">
        <v>37317</v>
      </c>
      <c r="KK7" s="32">
        <v>24574</v>
      </c>
      <c r="KL7" s="32">
        <v>21715</v>
      </c>
      <c r="KM7" s="32">
        <v>25316</v>
      </c>
      <c r="KN7" s="32">
        <v>1132</v>
      </c>
      <c r="KO7" s="32">
        <v>9399</v>
      </c>
      <c r="KP7" s="32">
        <v>15009</v>
      </c>
      <c r="KQ7" s="32">
        <v>19916</v>
      </c>
      <c r="KR7" s="32">
        <v>55259</v>
      </c>
      <c r="KS7" s="32">
        <v>11028</v>
      </c>
      <c r="KT7" s="32">
        <v>11208</v>
      </c>
      <c r="KU7" s="32">
        <v>5071</v>
      </c>
      <c r="KV7" s="32">
        <v>4652</v>
      </c>
      <c r="KW7" s="32">
        <v>5285.02</v>
      </c>
      <c r="KX7" s="32">
        <v>19613</v>
      </c>
      <c r="KY7" s="32">
        <v>26186</v>
      </c>
      <c r="KZ7" s="32">
        <v>17819</v>
      </c>
      <c r="LA7" s="32">
        <v>87235</v>
      </c>
      <c r="LB7" s="32">
        <v>6706.61</v>
      </c>
      <c r="LC7" s="32">
        <v>14419</v>
      </c>
      <c r="LD7" s="32">
        <v>22607</v>
      </c>
      <c r="LE7" s="32">
        <v>13429</v>
      </c>
      <c r="LF7" s="32">
        <v>17795</v>
      </c>
      <c r="LG7" s="32">
        <v>36749</v>
      </c>
      <c r="LH7" s="32">
        <v>7006</v>
      </c>
      <c r="LI7" s="32">
        <v>2172.9899999999998</v>
      </c>
      <c r="LJ7" s="32">
        <v>13887.27</v>
      </c>
      <c r="LK7" s="32">
        <v>10089.870000000001</v>
      </c>
      <c r="LL7" s="32">
        <v>31454.71</v>
      </c>
      <c r="LM7" s="32">
        <v>20024.93</v>
      </c>
      <c r="LN7" s="32">
        <v>17320.87</v>
      </c>
      <c r="LO7" s="32">
        <v>9937.41</v>
      </c>
      <c r="LP7" s="32">
        <v>5135.42</v>
      </c>
      <c r="LQ7" s="32">
        <v>8857.49</v>
      </c>
      <c r="LR7" s="32">
        <v>20872</v>
      </c>
      <c r="LS7" s="32">
        <v>7528</v>
      </c>
      <c r="LT7" s="32">
        <v>17265.810000000001</v>
      </c>
      <c r="LU7" s="33">
        <v>14363</v>
      </c>
      <c r="LV7" s="33">
        <v>6150</v>
      </c>
      <c r="LW7" s="32">
        <v>10080</v>
      </c>
      <c r="LX7" s="32">
        <v>5904</v>
      </c>
      <c r="LY7" s="32">
        <v>9199</v>
      </c>
      <c r="LZ7" s="32">
        <v>12749</v>
      </c>
      <c r="MA7" s="32">
        <v>45729</v>
      </c>
      <c r="MB7" s="32">
        <v>9197</v>
      </c>
      <c r="MC7" s="32">
        <v>20328</v>
      </c>
      <c r="MD7" s="32">
        <v>2421</v>
      </c>
      <c r="ME7" s="32">
        <v>19300</v>
      </c>
      <c r="MF7" s="32">
        <v>25148</v>
      </c>
      <c r="MG7" s="32">
        <v>13719</v>
      </c>
      <c r="MH7" s="32">
        <v>19742</v>
      </c>
      <c r="MI7" s="32">
        <v>14141</v>
      </c>
      <c r="MJ7" s="32">
        <v>20532</v>
      </c>
      <c r="MK7" s="32">
        <v>4452</v>
      </c>
      <c r="ML7" s="32">
        <v>14252</v>
      </c>
      <c r="MM7" s="32">
        <v>39120</v>
      </c>
      <c r="MN7" s="32">
        <v>15749</v>
      </c>
      <c r="MO7" s="32">
        <v>8900</v>
      </c>
      <c r="MP7" s="33">
        <v>14363</v>
      </c>
      <c r="MQ7" s="33">
        <v>6150</v>
      </c>
      <c r="MR7" s="32">
        <v>10080</v>
      </c>
      <c r="MS7" s="32">
        <v>5904</v>
      </c>
      <c r="MT7" s="32">
        <v>4353</v>
      </c>
      <c r="MU7" s="32">
        <v>14799</v>
      </c>
      <c r="MV7" s="32">
        <v>43773</v>
      </c>
      <c r="MW7" s="32">
        <v>13641</v>
      </c>
      <c r="MX7" s="32">
        <v>7481</v>
      </c>
      <c r="MY7" s="32">
        <v>4025</v>
      </c>
      <c r="MZ7" s="32">
        <v>10645</v>
      </c>
      <c r="NA7" s="32">
        <v>20542</v>
      </c>
      <c r="NB7" s="32">
        <v>17589</v>
      </c>
      <c r="NC7" s="32">
        <v>16025</v>
      </c>
      <c r="ND7" s="32">
        <v>6176</v>
      </c>
      <c r="NE7" s="32">
        <v>11719</v>
      </c>
      <c r="NF7" s="32">
        <v>7540</v>
      </c>
      <c r="NG7" s="32">
        <v>5863</v>
      </c>
      <c r="NH7" s="32">
        <v>10417</v>
      </c>
      <c r="NI7" s="32">
        <v>15496</v>
      </c>
      <c r="NJ7" s="32">
        <v>23442</v>
      </c>
      <c r="NK7" s="32">
        <v>7312</v>
      </c>
      <c r="NL7" s="32">
        <v>21238</v>
      </c>
      <c r="NM7" s="32">
        <v>2743</v>
      </c>
      <c r="NN7" s="32">
        <v>11611</v>
      </c>
      <c r="NO7" s="32">
        <v>36549</v>
      </c>
      <c r="NP7" s="32">
        <v>21496</v>
      </c>
      <c r="NQ7" s="32">
        <v>33588</v>
      </c>
      <c r="NR7" s="32">
        <v>12562</v>
      </c>
      <c r="NS7" s="32">
        <v>15447</v>
      </c>
      <c r="NT7" s="32">
        <v>5660</v>
      </c>
      <c r="NU7" s="32">
        <v>16992</v>
      </c>
      <c r="NV7" s="32">
        <v>15817</v>
      </c>
      <c r="NW7" s="32">
        <v>15026</v>
      </c>
      <c r="NX7" s="32">
        <v>22776</v>
      </c>
      <c r="NY7" s="32">
        <v>18738</v>
      </c>
      <c r="NZ7" s="32">
        <v>10179</v>
      </c>
      <c r="OA7" s="32">
        <v>2132</v>
      </c>
      <c r="OB7" s="32">
        <v>9783</v>
      </c>
      <c r="OC7" s="32">
        <v>23758</v>
      </c>
      <c r="OD7" s="32">
        <v>9160.42</v>
      </c>
      <c r="OE7" s="32">
        <v>19107</v>
      </c>
      <c r="OF7" s="32">
        <v>14070</v>
      </c>
      <c r="OG7" s="32">
        <v>4218</v>
      </c>
      <c r="OH7" s="32">
        <v>845</v>
      </c>
      <c r="OI7" s="32">
        <v>9281.39</v>
      </c>
      <c r="OJ7" s="32">
        <v>2119.0500000000002</v>
      </c>
      <c r="OK7" s="32">
        <v>17864.599999999999</v>
      </c>
      <c r="OL7" s="32">
        <v>19688.310000000001</v>
      </c>
      <c r="OM7" s="32">
        <v>2021.13</v>
      </c>
      <c r="ON7" s="32">
        <v>8750.17</v>
      </c>
      <c r="OO7" s="32">
        <v>1793.59</v>
      </c>
      <c r="OP7" s="32">
        <v>9835.33</v>
      </c>
      <c r="OQ7" s="32">
        <v>6743.19</v>
      </c>
      <c r="OR7" s="32">
        <v>9701.57</v>
      </c>
      <c r="OS7" s="32">
        <v>29291.54</v>
      </c>
      <c r="OT7" s="32">
        <v>5988.33</v>
      </c>
      <c r="OU7" s="32">
        <v>0</v>
      </c>
      <c r="OV7" s="32">
        <v>1627.36</v>
      </c>
      <c r="OW7" s="32">
        <v>8575.15</v>
      </c>
      <c r="OX7" s="32">
        <v>12149.01</v>
      </c>
      <c r="OY7" s="32">
        <v>10420.629999999999</v>
      </c>
      <c r="OZ7" s="32">
        <v>16799.759999999998</v>
      </c>
      <c r="PA7" s="32">
        <v>15333</v>
      </c>
      <c r="PB7" s="32">
        <v>10325.790000000001</v>
      </c>
      <c r="PC7" s="32">
        <v>3926.67</v>
      </c>
      <c r="PD7" s="32">
        <v>1609.27</v>
      </c>
      <c r="PE7" s="32">
        <v>2306.67</v>
      </c>
      <c r="PF7" s="32">
        <v>6550</v>
      </c>
      <c r="PG7" s="32">
        <v>8599.94</v>
      </c>
      <c r="PH7" s="32">
        <v>1839.32</v>
      </c>
      <c r="PI7" s="32">
        <v>31975</v>
      </c>
      <c r="PJ7" s="32">
        <v>5245</v>
      </c>
      <c r="PK7" s="32">
        <v>2338.79</v>
      </c>
      <c r="PL7" s="32">
        <v>7464.08</v>
      </c>
      <c r="PM7" s="32">
        <v>2723.3</v>
      </c>
      <c r="PN7" s="32">
        <v>9682.18</v>
      </c>
      <c r="PO7" s="32">
        <v>6551.43</v>
      </c>
      <c r="PP7" s="32">
        <v>31230.400000000001</v>
      </c>
      <c r="PQ7" s="32">
        <v>1428</v>
      </c>
      <c r="PR7" s="32">
        <v>6239</v>
      </c>
      <c r="PS7" s="32">
        <v>13438.28</v>
      </c>
      <c r="PT7" s="32">
        <v>6108.14</v>
      </c>
      <c r="PU7" s="32">
        <v>18074.55</v>
      </c>
      <c r="PV7" s="32">
        <v>9706</v>
      </c>
      <c r="PW7" s="32">
        <v>9036.6200000000008</v>
      </c>
      <c r="PX7" s="32">
        <v>4076.89</v>
      </c>
      <c r="PY7" s="32">
        <v>6745.89</v>
      </c>
      <c r="PZ7" s="32">
        <v>5434.98</v>
      </c>
      <c r="QA7" s="32">
        <v>13086.89</v>
      </c>
      <c r="QB7" s="32">
        <v>9359.73</v>
      </c>
      <c r="QC7" s="32">
        <v>2616.62</v>
      </c>
      <c r="QD7" s="32">
        <v>3856.01</v>
      </c>
      <c r="QE7" s="32">
        <v>0</v>
      </c>
      <c r="QF7" s="32">
        <v>0</v>
      </c>
      <c r="QG7" s="32">
        <v>1702.68</v>
      </c>
      <c r="QH7" s="32">
        <v>1923.04</v>
      </c>
      <c r="QI7" s="32">
        <v>24007.040000000001</v>
      </c>
      <c r="QJ7" s="32">
        <v>8826.41</v>
      </c>
      <c r="QK7" s="32">
        <v>3614.46</v>
      </c>
      <c r="QL7" s="32">
        <v>2178.44</v>
      </c>
      <c r="QM7" s="32">
        <v>4483.28</v>
      </c>
      <c r="QN7" s="32">
        <v>50962</v>
      </c>
      <c r="QO7" s="32">
        <v>13606</v>
      </c>
      <c r="QP7" s="32">
        <v>26412.26</v>
      </c>
      <c r="QQ7" s="32">
        <v>17523.2</v>
      </c>
      <c r="QR7" s="32">
        <v>9881.39</v>
      </c>
      <c r="QS7" s="32">
        <v>2126.33</v>
      </c>
      <c r="QT7" s="32">
        <v>10919</v>
      </c>
      <c r="QU7" s="32">
        <v>10199.65</v>
      </c>
      <c r="QV7" s="32">
        <v>20028.240000000002</v>
      </c>
      <c r="QW7" s="32">
        <v>14435.61</v>
      </c>
      <c r="QX7" s="32">
        <v>10477.6</v>
      </c>
      <c r="QY7" s="32">
        <v>34002</v>
      </c>
      <c r="QZ7" s="32">
        <v>8930</v>
      </c>
      <c r="RA7" s="32">
        <v>6332.74</v>
      </c>
      <c r="RB7" s="32">
        <v>10176.74</v>
      </c>
      <c r="RC7" s="32">
        <v>9584</v>
      </c>
      <c r="RD7" s="32">
        <v>17405</v>
      </c>
      <c r="RE7" s="32">
        <v>8122.07</v>
      </c>
      <c r="RF7" s="32">
        <v>13251</v>
      </c>
      <c r="RG7" s="32">
        <v>6126</v>
      </c>
      <c r="RH7" s="32">
        <v>22860</v>
      </c>
      <c r="RI7" s="32">
        <v>8104</v>
      </c>
      <c r="RJ7" s="32">
        <v>16705</v>
      </c>
      <c r="RK7" s="32">
        <v>22683</v>
      </c>
      <c r="RL7" s="32">
        <v>11047.37</v>
      </c>
      <c r="RM7" s="32">
        <v>20919.240000000002</v>
      </c>
      <c r="RN7" s="32">
        <v>3625.28</v>
      </c>
      <c r="RO7" s="32">
        <v>8023</v>
      </c>
      <c r="RP7" s="32">
        <v>28307</v>
      </c>
      <c r="RQ7" s="32">
        <v>35629.629999999997</v>
      </c>
      <c r="RR7" s="32">
        <v>63547.75</v>
      </c>
      <c r="RS7" s="32">
        <v>10975.93</v>
      </c>
      <c r="RT7" s="32">
        <v>24458</v>
      </c>
      <c r="RU7" s="32">
        <v>4655</v>
      </c>
      <c r="RV7" s="32">
        <v>5712.47</v>
      </c>
      <c r="RW7" s="32">
        <v>30116.36</v>
      </c>
      <c r="RX7" s="32">
        <v>13907.03</v>
      </c>
      <c r="RY7" s="32">
        <v>27664.799999999999</v>
      </c>
      <c r="RZ7" s="32">
        <v>58491.24</v>
      </c>
      <c r="SA7" s="32">
        <v>55770.55</v>
      </c>
      <c r="SB7" s="32">
        <v>6523.19</v>
      </c>
      <c r="SC7" s="32">
        <v>10443.299999999999</v>
      </c>
      <c r="SD7" s="32">
        <v>14793.18</v>
      </c>
      <c r="SE7" s="32">
        <v>14793.18</v>
      </c>
      <c r="SF7" s="32">
        <v>20110.91</v>
      </c>
      <c r="SG7" s="32">
        <v>26679.15</v>
      </c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</row>
    <row r="8" spans="3:734">
      <c r="C8" s="49" t="s">
        <v>5</v>
      </c>
      <c r="D8" s="33">
        <v>21740</v>
      </c>
      <c r="E8" s="33">
        <v>12216</v>
      </c>
      <c r="F8" s="32">
        <v>3219</v>
      </c>
      <c r="G8" s="32">
        <v>7899</v>
      </c>
      <c r="H8" s="32">
        <v>12211</v>
      </c>
      <c r="I8" s="32">
        <v>11103</v>
      </c>
      <c r="J8" s="32">
        <v>24511</v>
      </c>
      <c r="K8" s="33">
        <v>21740</v>
      </c>
      <c r="L8" s="33">
        <v>12216</v>
      </c>
      <c r="M8" s="32">
        <v>3219</v>
      </c>
      <c r="N8" s="32">
        <v>7899</v>
      </c>
      <c r="O8" s="32">
        <v>12211</v>
      </c>
      <c r="P8" s="32">
        <v>11103</v>
      </c>
      <c r="Q8" s="32">
        <v>24511</v>
      </c>
      <c r="R8" s="33">
        <v>21740</v>
      </c>
      <c r="S8" s="33">
        <v>12216</v>
      </c>
      <c r="T8" s="32">
        <v>3219</v>
      </c>
      <c r="U8" s="32">
        <v>7899</v>
      </c>
      <c r="V8" s="32">
        <v>12211</v>
      </c>
      <c r="W8" s="32">
        <v>11103</v>
      </c>
      <c r="X8" s="32">
        <v>24511</v>
      </c>
      <c r="Y8" s="33">
        <v>21740</v>
      </c>
      <c r="Z8" s="33">
        <v>12216</v>
      </c>
      <c r="AA8" s="32">
        <v>3219</v>
      </c>
      <c r="AB8" s="32">
        <v>7899</v>
      </c>
      <c r="AC8" s="32">
        <v>12211</v>
      </c>
      <c r="AD8" s="32">
        <v>11103</v>
      </c>
      <c r="AE8" s="32">
        <v>24511</v>
      </c>
      <c r="AF8" s="33">
        <v>21740</v>
      </c>
      <c r="AG8" s="33">
        <v>12216</v>
      </c>
      <c r="AH8" s="32">
        <v>3219</v>
      </c>
      <c r="AI8" s="32">
        <v>7899</v>
      </c>
      <c r="AJ8" s="32">
        <v>12211</v>
      </c>
      <c r="AK8" s="32">
        <v>11103</v>
      </c>
      <c r="AL8" s="32">
        <v>24511</v>
      </c>
      <c r="AM8" s="33">
        <v>21740</v>
      </c>
      <c r="AN8" s="33">
        <v>12216</v>
      </c>
      <c r="AO8" s="32">
        <v>3219</v>
      </c>
      <c r="AP8" s="32">
        <v>7899</v>
      </c>
      <c r="AQ8" s="32">
        <v>12211</v>
      </c>
      <c r="AR8" s="32">
        <v>11103</v>
      </c>
      <c r="AS8" s="32">
        <v>24511</v>
      </c>
      <c r="AT8" s="33">
        <v>21740</v>
      </c>
      <c r="AU8" s="33">
        <v>12216</v>
      </c>
      <c r="AV8" s="32">
        <v>3219</v>
      </c>
      <c r="AW8" s="32">
        <v>7899</v>
      </c>
      <c r="AX8" s="32">
        <v>12211</v>
      </c>
      <c r="AY8" s="32">
        <v>11103</v>
      </c>
      <c r="AZ8" s="32">
        <v>24511</v>
      </c>
      <c r="BA8" s="33">
        <v>21740</v>
      </c>
      <c r="BB8" s="33">
        <v>12216</v>
      </c>
      <c r="BC8" s="32">
        <v>3219</v>
      </c>
      <c r="BD8" s="32">
        <v>7899</v>
      </c>
      <c r="BE8" s="32">
        <v>12211</v>
      </c>
      <c r="BF8" s="32">
        <v>11103</v>
      </c>
      <c r="BG8" s="32">
        <v>24511</v>
      </c>
      <c r="BH8" s="33">
        <v>21740</v>
      </c>
      <c r="BI8" s="33">
        <v>12216</v>
      </c>
      <c r="BJ8" s="32">
        <v>3219</v>
      </c>
      <c r="BK8" s="32">
        <v>7899</v>
      </c>
      <c r="BL8" s="32">
        <v>12211</v>
      </c>
      <c r="BM8" s="32">
        <v>11103</v>
      </c>
      <c r="BN8" s="32">
        <v>24511</v>
      </c>
      <c r="BO8" s="33">
        <v>21740</v>
      </c>
      <c r="BP8" s="33">
        <v>12216</v>
      </c>
      <c r="BQ8" s="32">
        <v>3219</v>
      </c>
      <c r="BR8" s="32">
        <v>7899</v>
      </c>
      <c r="BS8" s="32">
        <v>12211</v>
      </c>
      <c r="BT8" s="32">
        <v>11103</v>
      </c>
      <c r="BU8" s="32">
        <v>24511</v>
      </c>
      <c r="BV8" s="33">
        <v>21740</v>
      </c>
      <c r="BW8" s="33">
        <v>12216</v>
      </c>
      <c r="BX8" s="32">
        <v>3219</v>
      </c>
      <c r="BY8" s="32">
        <v>7899</v>
      </c>
      <c r="BZ8" s="32">
        <v>12211</v>
      </c>
      <c r="CA8" s="32">
        <v>11103</v>
      </c>
      <c r="CB8" s="32">
        <v>24511</v>
      </c>
      <c r="CC8" s="33">
        <v>21740</v>
      </c>
      <c r="CD8" s="33">
        <v>12216</v>
      </c>
      <c r="CE8" s="32">
        <v>3219</v>
      </c>
      <c r="CF8" s="32">
        <v>7899</v>
      </c>
      <c r="CG8" s="32">
        <v>12211</v>
      </c>
      <c r="CH8" s="32">
        <v>11103</v>
      </c>
      <c r="CI8" s="32">
        <v>24511</v>
      </c>
      <c r="CJ8" s="33">
        <v>21740</v>
      </c>
      <c r="CK8" s="33">
        <v>12216</v>
      </c>
      <c r="CL8" s="32">
        <v>3219</v>
      </c>
      <c r="CM8" s="32">
        <v>7899</v>
      </c>
      <c r="CN8" s="32">
        <v>12211</v>
      </c>
      <c r="CO8" s="32">
        <v>11103</v>
      </c>
      <c r="CP8" s="32">
        <v>24511</v>
      </c>
      <c r="CQ8" s="33">
        <v>21740</v>
      </c>
      <c r="CR8" s="33">
        <v>12216</v>
      </c>
      <c r="CS8" s="32">
        <v>3219</v>
      </c>
      <c r="CT8" s="32">
        <v>7899</v>
      </c>
      <c r="CU8" s="32">
        <v>12211</v>
      </c>
      <c r="CV8" s="32">
        <v>11103</v>
      </c>
      <c r="CW8" s="32">
        <v>24511</v>
      </c>
      <c r="CX8" s="33">
        <v>21740</v>
      </c>
      <c r="CY8" s="33">
        <v>12216</v>
      </c>
      <c r="CZ8" s="32">
        <v>3219</v>
      </c>
      <c r="DA8" s="32">
        <v>7899</v>
      </c>
      <c r="DB8" s="32">
        <v>3219</v>
      </c>
      <c r="DC8" s="32">
        <v>5003</v>
      </c>
      <c r="DD8" s="32">
        <v>17139</v>
      </c>
      <c r="DE8" s="32">
        <v>2601</v>
      </c>
      <c r="DF8" s="32">
        <v>13946</v>
      </c>
      <c r="DG8" s="32">
        <v>3876</v>
      </c>
      <c r="DH8" s="32">
        <v>9323</v>
      </c>
      <c r="DI8" s="32">
        <v>20709</v>
      </c>
      <c r="DJ8" s="32">
        <v>4373</v>
      </c>
      <c r="DK8" s="32">
        <v>16496</v>
      </c>
      <c r="DL8" s="32">
        <v>12026</v>
      </c>
      <c r="DM8" s="32">
        <v>13935</v>
      </c>
      <c r="DN8" s="32">
        <v>4894</v>
      </c>
      <c r="DO8" s="32">
        <v>11332</v>
      </c>
      <c r="DP8" s="32">
        <v>6998</v>
      </c>
      <c r="DQ8" s="32">
        <v>8031</v>
      </c>
      <c r="DR8" s="32">
        <v>18488</v>
      </c>
      <c r="DS8" s="32">
        <v>15577</v>
      </c>
      <c r="DT8" s="32">
        <v>9990</v>
      </c>
      <c r="DU8" s="32">
        <v>2279</v>
      </c>
      <c r="DV8" s="32">
        <v>7099</v>
      </c>
      <c r="DW8" s="32">
        <v>8104</v>
      </c>
      <c r="DX8" s="32">
        <v>15134</v>
      </c>
      <c r="DY8" s="32">
        <v>19053</v>
      </c>
      <c r="DZ8" s="32">
        <v>14574</v>
      </c>
      <c r="EA8" s="32">
        <v>14535</v>
      </c>
      <c r="EB8" s="32">
        <v>14536</v>
      </c>
      <c r="EC8" s="32">
        <v>1658</v>
      </c>
      <c r="ED8" s="32">
        <v>8033</v>
      </c>
      <c r="EE8" s="32">
        <v>6240</v>
      </c>
      <c r="EF8" s="32">
        <v>26141</v>
      </c>
      <c r="EG8" s="32">
        <v>21868</v>
      </c>
      <c r="EH8" s="32">
        <v>13406.49</v>
      </c>
      <c r="EI8" s="32">
        <v>7648</v>
      </c>
      <c r="EJ8" s="32">
        <v>10737</v>
      </c>
      <c r="EK8" s="32">
        <v>6452</v>
      </c>
      <c r="EL8" s="32">
        <v>13780</v>
      </c>
      <c r="EM8" s="32">
        <v>27764</v>
      </c>
      <c r="EN8" s="32">
        <v>13472</v>
      </c>
      <c r="EO8" s="32">
        <v>61403</v>
      </c>
      <c r="EP8" s="32">
        <v>8668</v>
      </c>
      <c r="EQ8" s="32">
        <v>15895</v>
      </c>
      <c r="ER8" s="32">
        <v>34987</v>
      </c>
      <c r="ES8" s="32">
        <v>17902</v>
      </c>
      <c r="ET8" s="32">
        <v>1869.91</v>
      </c>
      <c r="EU8" s="32">
        <v>22164.17</v>
      </c>
      <c r="EV8" s="32">
        <v>18549.64</v>
      </c>
      <c r="EW8" s="32">
        <v>5221.1400000000003</v>
      </c>
      <c r="EX8" s="32">
        <v>12411</v>
      </c>
      <c r="EY8" s="32">
        <v>13561</v>
      </c>
      <c r="EZ8" s="32">
        <v>15751</v>
      </c>
      <c r="FA8" s="32">
        <v>25885</v>
      </c>
      <c r="FB8" s="32">
        <v>21764</v>
      </c>
      <c r="FC8" s="32">
        <v>6217.24</v>
      </c>
      <c r="FD8" s="32">
        <v>4297</v>
      </c>
      <c r="FE8" s="32">
        <v>940</v>
      </c>
      <c r="FF8" s="32">
        <v>1928</v>
      </c>
      <c r="FG8" s="32">
        <v>6186</v>
      </c>
      <c r="FH8" s="32">
        <v>17375</v>
      </c>
      <c r="FI8" s="32">
        <v>4651</v>
      </c>
      <c r="FJ8" s="32">
        <v>5973</v>
      </c>
      <c r="FK8" s="32">
        <v>6204</v>
      </c>
      <c r="FL8" s="32">
        <v>10589</v>
      </c>
      <c r="FM8" s="32">
        <v>21114</v>
      </c>
      <c r="FN8" s="32">
        <v>11321</v>
      </c>
      <c r="FO8" s="32">
        <v>29953</v>
      </c>
      <c r="FP8" s="32">
        <v>30213</v>
      </c>
      <c r="FQ8" s="32">
        <v>75233</v>
      </c>
      <c r="FR8" s="32">
        <v>3019</v>
      </c>
      <c r="FS8" s="32">
        <v>11843</v>
      </c>
      <c r="FT8" s="32">
        <v>6189</v>
      </c>
      <c r="FU8" s="32">
        <v>22839</v>
      </c>
      <c r="FV8" s="32">
        <v>27611</v>
      </c>
      <c r="FW8" s="32">
        <v>8751</v>
      </c>
      <c r="FX8" s="32">
        <v>29985</v>
      </c>
      <c r="FY8" s="32">
        <v>8735</v>
      </c>
      <c r="FZ8" s="32">
        <v>9586</v>
      </c>
      <c r="GA8" s="32">
        <v>12682</v>
      </c>
      <c r="GB8" s="32">
        <v>19782</v>
      </c>
      <c r="GC8" s="32">
        <v>28899</v>
      </c>
      <c r="GD8" s="32">
        <v>9584</v>
      </c>
      <c r="GE8" s="32">
        <v>29009</v>
      </c>
      <c r="GF8" s="32">
        <v>4400</v>
      </c>
      <c r="GG8" s="32">
        <v>8433</v>
      </c>
      <c r="GH8" s="32">
        <v>4214</v>
      </c>
      <c r="GI8" s="32">
        <v>25382</v>
      </c>
      <c r="GJ8" s="32">
        <v>26495</v>
      </c>
      <c r="GK8" s="32">
        <v>22860</v>
      </c>
      <c r="GL8" s="32">
        <v>41446.519999999997</v>
      </c>
      <c r="GM8" s="32">
        <v>5017</v>
      </c>
      <c r="GN8" s="32">
        <v>9662</v>
      </c>
      <c r="GO8" s="32">
        <v>43149</v>
      </c>
      <c r="GP8" s="32">
        <v>7188</v>
      </c>
      <c r="GQ8" s="32">
        <v>24987</v>
      </c>
      <c r="GR8" s="32">
        <v>18175</v>
      </c>
      <c r="GS8" s="32">
        <v>8447.2800000000007</v>
      </c>
      <c r="GT8" s="32">
        <v>4940</v>
      </c>
      <c r="GU8" s="32">
        <v>11837</v>
      </c>
      <c r="GV8" s="32">
        <v>7541</v>
      </c>
      <c r="GW8" s="32">
        <v>16668</v>
      </c>
      <c r="GX8" s="32">
        <v>28681</v>
      </c>
      <c r="GY8" s="32">
        <v>19457</v>
      </c>
      <c r="GZ8" s="32">
        <v>11800</v>
      </c>
      <c r="HA8" s="32">
        <v>3219</v>
      </c>
      <c r="HB8" s="32">
        <v>7899</v>
      </c>
      <c r="HC8" s="32">
        <v>9955</v>
      </c>
      <c r="HD8" s="32">
        <v>16180</v>
      </c>
      <c r="HE8" s="32">
        <v>30756</v>
      </c>
      <c r="HF8" s="32">
        <v>9003</v>
      </c>
      <c r="HG8" s="32">
        <v>34103</v>
      </c>
      <c r="HH8" s="32">
        <v>8178</v>
      </c>
      <c r="HI8" s="32">
        <v>9357</v>
      </c>
      <c r="HJ8" s="32">
        <v>15671</v>
      </c>
      <c r="HK8" s="32">
        <v>16882</v>
      </c>
      <c r="HL8" s="32">
        <v>10782</v>
      </c>
      <c r="HM8" s="32">
        <v>16184</v>
      </c>
      <c r="HN8" s="32">
        <v>29102</v>
      </c>
      <c r="HO8" s="32">
        <v>6560</v>
      </c>
      <c r="HP8" s="32">
        <v>12807</v>
      </c>
      <c r="HQ8" s="32">
        <v>39427</v>
      </c>
      <c r="HR8" s="32">
        <v>27035</v>
      </c>
      <c r="HS8" s="32">
        <v>31063</v>
      </c>
      <c r="HT8" s="32">
        <v>10623</v>
      </c>
      <c r="HU8" s="32">
        <v>13488</v>
      </c>
      <c r="HV8" s="32">
        <v>3582</v>
      </c>
      <c r="HW8" s="32">
        <v>7400</v>
      </c>
      <c r="HX8" s="32">
        <v>15367</v>
      </c>
      <c r="HY8" s="32">
        <v>16520</v>
      </c>
      <c r="HZ8" s="32">
        <v>26025</v>
      </c>
      <c r="IA8" s="32">
        <v>36114</v>
      </c>
      <c r="IB8" s="32">
        <v>25129</v>
      </c>
      <c r="IC8" s="32">
        <v>3803</v>
      </c>
      <c r="ID8" s="32">
        <v>15061</v>
      </c>
      <c r="IE8" s="32">
        <v>18727</v>
      </c>
      <c r="IF8" s="32">
        <v>7773</v>
      </c>
      <c r="IG8" s="32">
        <v>31473</v>
      </c>
      <c r="IH8" s="32">
        <v>14218</v>
      </c>
      <c r="II8" s="32">
        <v>28531</v>
      </c>
      <c r="IJ8" s="32">
        <v>7951</v>
      </c>
      <c r="IK8" s="32">
        <v>13654</v>
      </c>
      <c r="IL8" s="32">
        <v>27754</v>
      </c>
      <c r="IM8" s="32">
        <v>15339</v>
      </c>
      <c r="IN8" s="32">
        <v>30774</v>
      </c>
      <c r="IO8" s="32">
        <v>25010</v>
      </c>
      <c r="IP8" s="32">
        <v>8154</v>
      </c>
      <c r="IQ8" s="32">
        <v>6528</v>
      </c>
      <c r="IR8" s="32">
        <v>10028</v>
      </c>
      <c r="IS8" s="32">
        <v>12211</v>
      </c>
      <c r="IT8" s="33">
        <v>12216</v>
      </c>
      <c r="IU8" s="32">
        <v>28165</v>
      </c>
      <c r="IV8" s="32">
        <v>18515</v>
      </c>
      <c r="IW8" s="32">
        <v>71620</v>
      </c>
      <c r="IX8" s="32">
        <v>9723</v>
      </c>
      <c r="IY8" s="32">
        <v>16340</v>
      </c>
      <c r="IZ8" s="32">
        <v>7776</v>
      </c>
      <c r="JA8" s="32">
        <v>21525</v>
      </c>
      <c r="JB8" s="32">
        <v>30770</v>
      </c>
      <c r="JC8" s="32">
        <v>13929</v>
      </c>
      <c r="JD8" s="32">
        <v>16817</v>
      </c>
      <c r="JE8" s="32">
        <v>1711</v>
      </c>
      <c r="JF8" s="32">
        <v>8113</v>
      </c>
      <c r="JG8" s="32">
        <v>18224.7</v>
      </c>
      <c r="JH8" s="32">
        <v>19660</v>
      </c>
      <c r="JI8" s="32">
        <v>40068</v>
      </c>
      <c r="JJ8" s="32">
        <v>28697</v>
      </c>
      <c r="JK8" s="32">
        <v>34526</v>
      </c>
      <c r="JL8" s="32">
        <v>7230</v>
      </c>
      <c r="JM8" s="32">
        <v>12738</v>
      </c>
      <c r="JN8" s="32">
        <v>35863.760000000002</v>
      </c>
      <c r="JO8" s="32">
        <v>17028</v>
      </c>
      <c r="JP8" s="32">
        <v>23708</v>
      </c>
      <c r="JQ8" s="32">
        <v>4844</v>
      </c>
      <c r="JR8" s="32">
        <v>3815</v>
      </c>
      <c r="JS8" s="32">
        <v>9492</v>
      </c>
      <c r="JT8" s="32">
        <v>12716</v>
      </c>
      <c r="JU8" s="32">
        <v>11890</v>
      </c>
      <c r="JV8" s="32">
        <v>10298</v>
      </c>
      <c r="JW8" s="32">
        <v>24511</v>
      </c>
      <c r="JX8" s="33">
        <v>21740</v>
      </c>
      <c r="JY8" s="33">
        <v>12216</v>
      </c>
      <c r="JZ8" s="32">
        <v>5474</v>
      </c>
      <c r="KA8" s="32">
        <v>17146</v>
      </c>
      <c r="KB8" s="32">
        <v>20639</v>
      </c>
      <c r="KC8" s="32">
        <f>3545+2558</f>
        <v>6103</v>
      </c>
      <c r="KD8" s="32">
        <v>27292</v>
      </c>
      <c r="KE8" s="32">
        <v>15217</v>
      </c>
      <c r="KF8" s="32">
        <v>40240</v>
      </c>
      <c r="KG8" s="32">
        <v>6564</v>
      </c>
      <c r="KH8" s="32">
        <v>12433</v>
      </c>
      <c r="KI8" s="32">
        <v>14488</v>
      </c>
      <c r="KJ8" s="32">
        <v>66704</v>
      </c>
      <c r="KK8" s="32">
        <v>39445</v>
      </c>
      <c r="KL8" s="32">
        <v>8677</v>
      </c>
      <c r="KM8" s="32">
        <v>22586</v>
      </c>
      <c r="KN8" s="32">
        <v>5976</v>
      </c>
      <c r="KO8" s="32">
        <v>12438</v>
      </c>
      <c r="KP8" s="32">
        <v>6833</v>
      </c>
      <c r="KQ8" s="32">
        <v>24578</v>
      </c>
      <c r="KR8" s="32">
        <v>28547</v>
      </c>
      <c r="KS8" s="32">
        <v>23294</v>
      </c>
      <c r="KT8" s="32">
        <v>14232</v>
      </c>
      <c r="KU8" s="32">
        <v>6278</v>
      </c>
      <c r="KV8" s="32">
        <v>8494</v>
      </c>
      <c r="KW8" s="32">
        <v>6755.06</v>
      </c>
      <c r="KX8" s="32">
        <v>19866</v>
      </c>
      <c r="KY8" s="32">
        <v>21975</v>
      </c>
      <c r="KZ8" s="32">
        <v>11878</v>
      </c>
      <c r="LA8" s="32">
        <v>22300</v>
      </c>
      <c r="LB8" s="32">
        <v>10244.68</v>
      </c>
      <c r="LC8" s="32">
        <v>18882</v>
      </c>
      <c r="LD8" s="32">
        <v>10006</v>
      </c>
      <c r="LE8" s="32">
        <v>21455</v>
      </c>
      <c r="LF8" s="32">
        <v>17817</v>
      </c>
      <c r="LG8" s="32">
        <v>11524</v>
      </c>
      <c r="LH8" s="32">
        <v>6318</v>
      </c>
      <c r="LI8" s="32">
        <v>4948.76</v>
      </c>
      <c r="LJ8" s="32">
        <v>16266.14</v>
      </c>
      <c r="LK8" s="32">
        <v>14391.38</v>
      </c>
      <c r="LL8" s="32">
        <v>11617.67</v>
      </c>
      <c r="LM8" s="32">
        <v>25458.98</v>
      </c>
      <c r="LN8" s="32">
        <v>21475.32</v>
      </c>
      <c r="LO8" s="32">
        <v>7522.34</v>
      </c>
      <c r="LP8" s="32">
        <v>5723.72</v>
      </c>
      <c r="LQ8" s="32">
        <v>13795.34</v>
      </c>
      <c r="LR8" s="32">
        <v>20479</v>
      </c>
      <c r="LS8" s="32">
        <v>14606</v>
      </c>
      <c r="LT8" s="32">
        <v>34055.97</v>
      </c>
      <c r="LU8" s="33">
        <v>21740</v>
      </c>
      <c r="LV8" s="33">
        <v>12216</v>
      </c>
      <c r="LW8" s="32">
        <v>3219</v>
      </c>
      <c r="LX8" s="32">
        <v>7899</v>
      </c>
      <c r="LY8" s="32">
        <v>13011</v>
      </c>
      <c r="LZ8" s="32">
        <v>37103</v>
      </c>
      <c r="MA8" s="32">
        <v>19625</v>
      </c>
      <c r="MB8" s="32">
        <v>17465</v>
      </c>
      <c r="MC8" s="32">
        <v>16475</v>
      </c>
      <c r="MD8" s="32">
        <v>1152</v>
      </c>
      <c r="ME8" s="32">
        <v>16212</v>
      </c>
      <c r="MF8" s="32">
        <v>5885</v>
      </c>
      <c r="MG8" s="32">
        <v>12712</v>
      </c>
      <c r="MH8" s="32">
        <v>31694</v>
      </c>
      <c r="MI8" s="32">
        <v>52180</v>
      </c>
      <c r="MJ8" s="32">
        <v>19473</v>
      </c>
      <c r="MK8" s="32">
        <v>5939</v>
      </c>
      <c r="ML8" s="32">
        <v>14030</v>
      </c>
      <c r="MM8" s="32">
        <v>12145</v>
      </c>
      <c r="MN8" s="32">
        <v>16789</v>
      </c>
      <c r="MO8" s="32">
        <v>7811</v>
      </c>
      <c r="MP8" s="33">
        <v>21740</v>
      </c>
      <c r="MQ8" s="33">
        <v>12216</v>
      </c>
      <c r="MR8" s="32">
        <v>3219</v>
      </c>
      <c r="MS8" s="32">
        <v>7899</v>
      </c>
      <c r="MT8" s="32">
        <v>12211</v>
      </c>
      <c r="MU8" s="32">
        <v>15476</v>
      </c>
      <c r="MV8" s="32">
        <v>37807</v>
      </c>
      <c r="MW8" s="32">
        <v>35331</v>
      </c>
      <c r="MX8" s="32">
        <v>6623</v>
      </c>
      <c r="MY8" s="32">
        <v>3117</v>
      </c>
      <c r="MZ8" s="32">
        <v>12543</v>
      </c>
      <c r="NA8" s="32">
        <v>8877</v>
      </c>
      <c r="NB8" s="32">
        <v>7603</v>
      </c>
      <c r="NC8" s="32">
        <v>32821</v>
      </c>
      <c r="ND8" s="32">
        <v>5145</v>
      </c>
      <c r="NE8" s="32">
        <v>18048</v>
      </c>
      <c r="NF8" s="32">
        <v>9113</v>
      </c>
      <c r="NG8" s="32">
        <v>10671</v>
      </c>
      <c r="NH8" s="32">
        <v>14509</v>
      </c>
      <c r="NI8" s="32">
        <v>15155</v>
      </c>
      <c r="NJ8" s="32">
        <v>26642</v>
      </c>
      <c r="NK8" s="32">
        <v>25152</v>
      </c>
      <c r="NL8" s="32">
        <v>16869</v>
      </c>
      <c r="NM8" s="32">
        <v>9003</v>
      </c>
      <c r="NN8" s="32">
        <v>20795</v>
      </c>
      <c r="NO8" s="32">
        <v>10258</v>
      </c>
      <c r="NP8" s="32">
        <v>259954</v>
      </c>
      <c r="NQ8" s="32">
        <v>26844</v>
      </c>
      <c r="NR8" s="32">
        <v>29320</v>
      </c>
      <c r="NS8" s="32">
        <v>21867</v>
      </c>
      <c r="NT8" s="32">
        <v>13093</v>
      </c>
      <c r="NU8" s="32">
        <v>10893</v>
      </c>
      <c r="NV8" s="32">
        <v>46247</v>
      </c>
      <c r="NW8" s="32">
        <v>15265</v>
      </c>
      <c r="NX8" s="32">
        <v>28112</v>
      </c>
      <c r="NY8" s="32">
        <v>19721</v>
      </c>
      <c r="NZ8" s="32">
        <v>9229</v>
      </c>
      <c r="OA8" s="32">
        <v>2857</v>
      </c>
      <c r="OB8" s="32">
        <v>13665</v>
      </c>
      <c r="OC8" s="32">
        <v>13785</v>
      </c>
      <c r="OD8" s="32">
        <v>30795.759999999998</v>
      </c>
      <c r="OE8" s="32">
        <v>27578</v>
      </c>
      <c r="OF8" s="32">
        <v>15064</v>
      </c>
      <c r="OG8" s="32">
        <v>18372</v>
      </c>
      <c r="OH8" s="32">
        <v>2201</v>
      </c>
      <c r="OI8" s="32">
        <v>33299.660000000003</v>
      </c>
      <c r="OJ8" s="32">
        <v>17660.189999999999</v>
      </c>
      <c r="OK8" s="32">
        <v>11681.31</v>
      </c>
      <c r="OL8" s="32">
        <v>25799.48</v>
      </c>
      <c r="OM8" s="32">
        <v>1970.4</v>
      </c>
      <c r="ON8" s="32">
        <v>17861.29</v>
      </c>
      <c r="OO8" s="32">
        <v>6490.65</v>
      </c>
      <c r="OP8" s="32">
        <v>13506.51</v>
      </c>
      <c r="OQ8" s="32">
        <v>31898.18</v>
      </c>
      <c r="OR8" s="32">
        <v>15502.94</v>
      </c>
      <c r="OS8" s="32">
        <v>34199.519999999997</v>
      </c>
      <c r="OT8" s="32">
        <v>3003.72</v>
      </c>
      <c r="OU8" s="32">
        <v>0</v>
      </c>
      <c r="OV8" s="32">
        <v>3430.05</v>
      </c>
      <c r="OW8" s="32">
        <v>8685.6200000000008</v>
      </c>
      <c r="OX8" s="32">
        <v>19110.57</v>
      </c>
      <c r="OY8" s="32">
        <v>11575.33</v>
      </c>
      <c r="OZ8" s="32">
        <v>27069.54</v>
      </c>
      <c r="PA8" s="32">
        <v>15867.97</v>
      </c>
      <c r="PB8" s="32">
        <v>6049.51</v>
      </c>
      <c r="PC8" s="32">
        <v>6283.19</v>
      </c>
      <c r="PD8" s="32">
        <v>4545.62</v>
      </c>
      <c r="PE8" s="32">
        <v>4285.8</v>
      </c>
      <c r="PF8" s="32">
        <v>11276</v>
      </c>
      <c r="PG8" s="32">
        <v>18496.57</v>
      </c>
      <c r="PH8" s="32">
        <v>46134.879999999997</v>
      </c>
      <c r="PI8" s="32">
        <v>15844</v>
      </c>
      <c r="PJ8" s="32">
        <v>3326</v>
      </c>
      <c r="PK8" s="32">
        <v>8838.7800000000007</v>
      </c>
      <c r="PL8" s="32">
        <v>4587.5600000000004</v>
      </c>
      <c r="PM8" s="32">
        <v>4766.1499999999996</v>
      </c>
      <c r="PN8" s="32">
        <v>38319.67</v>
      </c>
      <c r="PO8" s="32">
        <v>7376.6</v>
      </c>
      <c r="PP8" s="32">
        <v>3600.95</v>
      </c>
      <c r="PQ8" s="32">
        <v>303</v>
      </c>
      <c r="PR8" s="32">
        <v>2907</v>
      </c>
      <c r="PS8" s="32">
        <v>1813.94</v>
      </c>
      <c r="PT8" s="32">
        <v>4648.9399999999996</v>
      </c>
      <c r="PU8" s="32">
        <v>27387.919999999998</v>
      </c>
      <c r="PV8" s="32">
        <v>7291</v>
      </c>
      <c r="PW8" s="32">
        <v>951.43</v>
      </c>
      <c r="PX8" s="32">
        <v>2371.86</v>
      </c>
      <c r="PY8" s="32">
        <v>5652.72</v>
      </c>
      <c r="PZ8" s="32">
        <v>6961.29</v>
      </c>
      <c r="QA8" s="32">
        <v>10574.45</v>
      </c>
      <c r="QB8" s="32">
        <v>11591.8</v>
      </c>
      <c r="QC8" s="32">
        <v>7332.29</v>
      </c>
      <c r="QD8" s="32">
        <v>1700.96</v>
      </c>
      <c r="QE8" s="32">
        <v>1827.53</v>
      </c>
      <c r="QF8" s="32">
        <v>3866.92</v>
      </c>
      <c r="QG8" s="32">
        <v>1633.25</v>
      </c>
      <c r="QH8" s="32">
        <v>7979.47</v>
      </c>
      <c r="QI8" s="32">
        <v>26595.75</v>
      </c>
      <c r="QJ8" s="32">
        <v>13645.73</v>
      </c>
      <c r="QK8" s="32">
        <v>11952.63</v>
      </c>
      <c r="QL8" s="32">
        <v>6335.63</v>
      </c>
      <c r="QM8" s="32">
        <v>10386.49</v>
      </c>
      <c r="QN8" s="32">
        <v>41081.71</v>
      </c>
      <c r="QO8" s="32">
        <v>14545</v>
      </c>
      <c r="QP8" s="32">
        <v>57025.120000000003</v>
      </c>
      <c r="QQ8" s="32">
        <v>14652.89</v>
      </c>
      <c r="QR8" s="32">
        <v>29106.42</v>
      </c>
      <c r="QS8" s="32">
        <v>6647.28</v>
      </c>
      <c r="QT8" s="32">
        <v>10000</v>
      </c>
      <c r="QU8" s="32">
        <v>6580.61</v>
      </c>
      <c r="QV8" s="32">
        <v>14474.49</v>
      </c>
      <c r="QW8" s="32">
        <v>32399.69</v>
      </c>
      <c r="QX8" s="32">
        <v>16533.509999999998</v>
      </c>
      <c r="QY8" s="32">
        <v>7364</v>
      </c>
      <c r="QZ8" s="32">
        <v>5834</v>
      </c>
      <c r="RA8" s="32">
        <v>13787.54</v>
      </c>
      <c r="RB8" s="32">
        <v>8734.7199999999993</v>
      </c>
      <c r="RC8" s="32">
        <v>11516</v>
      </c>
      <c r="RD8" s="32">
        <v>20183</v>
      </c>
      <c r="RE8" s="32">
        <v>38126.68</v>
      </c>
      <c r="RF8" s="32">
        <v>11709</v>
      </c>
      <c r="RG8" s="32">
        <v>3447</v>
      </c>
      <c r="RH8" s="32">
        <v>22558</v>
      </c>
      <c r="RI8" s="32">
        <v>29339</v>
      </c>
      <c r="RJ8" s="32">
        <v>21444</v>
      </c>
      <c r="RK8" s="32">
        <v>53781</v>
      </c>
      <c r="RL8" s="32">
        <v>11923.28</v>
      </c>
      <c r="RM8" s="32">
        <v>14649.97</v>
      </c>
      <c r="RN8" s="32">
        <v>6082.51</v>
      </c>
      <c r="RO8" s="32">
        <v>7916</v>
      </c>
      <c r="RP8" s="32">
        <v>15729</v>
      </c>
      <c r="RQ8" s="32">
        <v>19410.29</v>
      </c>
      <c r="RR8" s="32">
        <v>37163</v>
      </c>
      <c r="RS8" s="32">
        <v>18459.400000000001</v>
      </c>
      <c r="RT8" s="32">
        <v>15109</v>
      </c>
      <c r="RU8" s="32">
        <v>7333</v>
      </c>
      <c r="RV8" s="32">
        <v>16464.52</v>
      </c>
      <c r="RW8" s="32">
        <v>5806.41</v>
      </c>
      <c r="RX8" s="32">
        <v>11714.48</v>
      </c>
      <c r="RY8" s="32">
        <v>44930.67</v>
      </c>
      <c r="RZ8" s="32">
        <v>21721.9</v>
      </c>
      <c r="SA8" s="32">
        <v>12665.39</v>
      </c>
      <c r="SB8" s="32">
        <v>4228.57</v>
      </c>
      <c r="SC8" s="32">
        <v>9540.7800000000007</v>
      </c>
      <c r="SD8" s="32">
        <v>33362.54</v>
      </c>
      <c r="SE8" s="32">
        <v>33362.54</v>
      </c>
      <c r="SF8" s="32">
        <v>30833.87</v>
      </c>
      <c r="SG8" s="32">
        <v>15004.01</v>
      </c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</row>
    <row r="9" spans="3:734">
      <c r="C9" s="49" t="s">
        <v>6</v>
      </c>
      <c r="D9" s="33">
        <v>9981</v>
      </c>
      <c r="E9" s="33">
        <v>11601</v>
      </c>
      <c r="F9" s="32">
        <v>4754</v>
      </c>
      <c r="G9" s="32">
        <v>7411</v>
      </c>
      <c r="H9" s="32">
        <v>14774</v>
      </c>
      <c r="I9" s="32">
        <v>14633</v>
      </c>
      <c r="J9" s="32">
        <v>35917</v>
      </c>
      <c r="K9" s="33">
        <v>9981</v>
      </c>
      <c r="L9" s="33">
        <v>11601</v>
      </c>
      <c r="M9" s="32">
        <v>4754</v>
      </c>
      <c r="N9" s="32">
        <v>7411</v>
      </c>
      <c r="O9" s="32">
        <v>14774</v>
      </c>
      <c r="P9" s="32">
        <v>14633</v>
      </c>
      <c r="Q9" s="32">
        <v>35917</v>
      </c>
      <c r="R9" s="33">
        <v>9981</v>
      </c>
      <c r="S9" s="33">
        <v>11601</v>
      </c>
      <c r="T9" s="32">
        <v>4754</v>
      </c>
      <c r="U9" s="32">
        <v>7411</v>
      </c>
      <c r="V9" s="32">
        <v>14774</v>
      </c>
      <c r="W9" s="32">
        <v>14633</v>
      </c>
      <c r="X9" s="32">
        <v>35917</v>
      </c>
      <c r="Y9" s="33">
        <v>9981</v>
      </c>
      <c r="Z9" s="33">
        <v>11601</v>
      </c>
      <c r="AA9" s="32">
        <v>4754</v>
      </c>
      <c r="AB9" s="32">
        <v>7411</v>
      </c>
      <c r="AC9" s="32">
        <v>14774</v>
      </c>
      <c r="AD9" s="32">
        <v>14633</v>
      </c>
      <c r="AE9" s="32">
        <v>35917</v>
      </c>
      <c r="AF9" s="33">
        <v>9981</v>
      </c>
      <c r="AG9" s="33">
        <v>11601</v>
      </c>
      <c r="AH9" s="32">
        <v>4754</v>
      </c>
      <c r="AI9" s="32">
        <v>7411</v>
      </c>
      <c r="AJ9" s="32">
        <v>14774</v>
      </c>
      <c r="AK9" s="32">
        <v>14633</v>
      </c>
      <c r="AL9" s="32">
        <v>35917</v>
      </c>
      <c r="AM9" s="33">
        <v>9981</v>
      </c>
      <c r="AN9" s="33">
        <v>11601</v>
      </c>
      <c r="AO9" s="32">
        <v>4754</v>
      </c>
      <c r="AP9" s="32">
        <v>7411</v>
      </c>
      <c r="AQ9" s="32">
        <v>14774</v>
      </c>
      <c r="AR9" s="32">
        <v>14633</v>
      </c>
      <c r="AS9" s="32">
        <v>35917</v>
      </c>
      <c r="AT9" s="33">
        <v>9981</v>
      </c>
      <c r="AU9" s="33">
        <v>11601</v>
      </c>
      <c r="AV9" s="32">
        <v>4754</v>
      </c>
      <c r="AW9" s="32">
        <v>7411</v>
      </c>
      <c r="AX9" s="32">
        <v>14774</v>
      </c>
      <c r="AY9" s="32">
        <v>14633</v>
      </c>
      <c r="AZ9" s="32">
        <v>35917</v>
      </c>
      <c r="BA9" s="33">
        <v>9981</v>
      </c>
      <c r="BB9" s="33">
        <v>11601</v>
      </c>
      <c r="BC9" s="32">
        <v>4754</v>
      </c>
      <c r="BD9" s="32">
        <v>7411</v>
      </c>
      <c r="BE9" s="32">
        <v>14774</v>
      </c>
      <c r="BF9" s="32">
        <v>14633</v>
      </c>
      <c r="BG9" s="32">
        <v>35917</v>
      </c>
      <c r="BH9" s="33">
        <v>9981</v>
      </c>
      <c r="BI9" s="33">
        <v>11601</v>
      </c>
      <c r="BJ9" s="32">
        <v>4754</v>
      </c>
      <c r="BK9" s="32">
        <v>7411</v>
      </c>
      <c r="BL9" s="32">
        <v>14774</v>
      </c>
      <c r="BM9" s="32">
        <v>14633</v>
      </c>
      <c r="BN9" s="32">
        <v>35917</v>
      </c>
      <c r="BO9" s="33">
        <v>9981</v>
      </c>
      <c r="BP9" s="33">
        <v>11601</v>
      </c>
      <c r="BQ9" s="32">
        <v>4754</v>
      </c>
      <c r="BR9" s="32">
        <v>7411</v>
      </c>
      <c r="BS9" s="32">
        <v>14774</v>
      </c>
      <c r="BT9" s="32">
        <v>14633</v>
      </c>
      <c r="BU9" s="32">
        <v>35917</v>
      </c>
      <c r="BV9" s="33">
        <v>9981</v>
      </c>
      <c r="BW9" s="33">
        <v>11601</v>
      </c>
      <c r="BX9" s="32">
        <v>4754</v>
      </c>
      <c r="BY9" s="32">
        <v>7411</v>
      </c>
      <c r="BZ9" s="32">
        <v>14774</v>
      </c>
      <c r="CA9" s="32">
        <v>14633</v>
      </c>
      <c r="CB9" s="32">
        <v>35917</v>
      </c>
      <c r="CC9" s="33">
        <v>9981</v>
      </c>
      <c r="CD9" s="33">
        <v>11601</v>
      </c>
      <c r="CE9" s="32">
        <v>4754</v>
      </c>
      <c r="CF9" s="32">
        <v>7411</v>
      </c>
      <c r="CG9" s="32">
        <v>14774</v>
      </c>
      <c r="CH9" s="32">
        <v>14633</v>
      </c>
      <c r="CI9" s="32">
        <v>35917</v>
      </c>
      <c r="CJ9" s="33">
        <v>9981</v>
      </c>
      <c r="CK9" s="33">
        <v>11601</v>
      </c>
      <c r="CL9" s="32">
        <v>4754</v>
      </c>
      <c r="CM9" s="32">
        <v>7411</v>
      </c>
      <c r="CN9" s="32">
        <v>14774</v>
      </c>
      <c r="CO9" s="32">
        <v>14633</v>
      </c>
      <c r="CP9" s="32">
        <v>35917</v>
      </c>
      <c r="CQ9" s="33">
        <v>9981</v>
      </c>
      <c r="CR9" s="33">
        <v>11601</v>
      </c>
      <c r="CS9" s="32">
        <v>4754</v>
      </c>
      <c r="CT9" s="32">
        <v>7411</v>
      </c>
      <c r="CU9" s="32">
        <v>14774</v>
      </c>
      <c r="CV9" s="32">
        <v>14633</v>
      </c>
      <c r="CW9" s="32">
        <v>35917</v>
      </c>
      <c r="CX9" s="33">
        <v>9981</v>
      </c>
      <c r="CY9" s="33">
        <v>11601</v>
      </c>
      <c r="CZ9" s="32">
        <v>4754</v>
      </c>
      <c r="DA9" s="32">
        <v>7411</v>
      </c>
      <c r="DB9" s="32">
        <v>4754</v>
      </c>
      <c r="DC9" s="32">
        <v>3859</v>
      </c>
      <c r="DD9" s="32">
        <v>27804</v>
      </c>
      <c r="DE9" s="32">
        <v>11299</v>
      </c>
      <c r="DF9" s="32">
        <v>6712</v>
      </c>
      <c r="DG9" s="32">
        <v>475</v>
      </c>
      <c r="DH9" s="32">
        <v>9061</v>
      </c>
      <c r="DI9" s="32">
        <v>17719</v>
      </c>
      <c r="DJ9" s="32">
        <v>5220</v>
      </c>
      <c r="DK9" s="32">
        <v>29169</v>
      </c>
      <c r="DL9" s="32">
        <v>13167</v>
      </c>
      <c r="DM9" s="32">
        <v>24719</v>
      </c>
      <c r="DN9" s="32">
        <v>3824</v>
      </c>
      <c r="DO9" s="32">
        <v>13209</v>
      </c>
      <c r="DP9" s="32">
        <v>12205</v>
      </c>
      <c r="DQ9" s="32">
        <v>4684</v>
      </c>
      <c r="DR9" s="32">
        <v>32342</v>
      </c>
      <c r="DS9" s="32">
        <v>9612</v>
      </c>
      <c r="DT9" s="32">
        <v>8875</v>
      </c>
      <c r="DU9" s="32">
        <v>1984</v>
      </c>
      <c r="DV9" s="32">
        <v>7544</v>
      </c>
      <c r="DW9" s="32">
        <v>6066</v>
      </c>
      <c r="DX9" s="32">
        <v>2982</v>
      </c>
      <c r="DY9" s="32">
        <v>18647</v>
      </c>
      <c r="DZ9" s="32">
        <v>8854</v>
      </c>
      <c r="EA9" s="32">
        <v>16255</v>
      </c>
      <c r="EB9" s="32">
        <v>16254</v>
      </c>
      <c r="EC9" s="32">
        <v>19</v>
      </c>
      <c r="ED9" s="32">
        <v>5429</v>
      </c>
      <c r="EE9" s="32">
        <v>5730</v>
      </c>
      <c r="EF9" s="32">
        <v>26756</v>
      </c>
      <c r="EG9" s="32">
        <v>12229</v>
      </c>
      <c r="EH9" s="32">
        <v>17619.22</v>
      </c>
      <c r="EI9" s="32">
        <v>2603</v>
      </c>
      <c r="EJ9" s="32">
        <v>10737</v>
      </c>
      <c r="EK9" s="32">
        <v>8249</v>
      </c>
      <c r="EL9" s="32">
        <v>7469</v>
      </c>
      <c r="EM9" s="32">
        <v>28137</v>
      </c>
      <c r="EN9" s="32">
        <v>19986</v>
      </c>
      <c r="EO9" s="32">
        <v>7919</v>
      </c>
      <c r="EP9" s="32">
        <v>1958</v>
      </c>
      <c r="EQ9" s="32">
        <v>12204</v>
      </c>
      <c r="ER9" s="32">
        <v>10927</v>
      </c>
      <c r="ES9" s="32">
        <v>10032</v>
      </c>
      <c r="ET9" s="32">
        <v>22329.21</v>
      </c>
      <c r="EU9" s="32">
        <v>11403</v>
      </c>
      <c r="EV9" s="32">
        <v>17570.740000000002</v>
      </c>
      <c r="EW9" s="32">
        <v>4688.92</v>
      </c>
      <c r="EX9" s="32">
        <v>12267</v>
      </c>
      <c r="EY9" s="32">
        <v>9945</v>
      </c>
      <c r="EZ9" s="32">
        <v>51601</v>
      </c>
      <c r="FA9" s="32">
        <v>38915</v>
      </c>
      <c r="FB9" s="32">
        <v>15392</v>
      </c>
      <c r="FC9" s="32">
        <v>4595.67</v>
      </c>
      <c r="FD9" s="32">
        <v>2915</v>
      </c>
      <c r="FE9" s="32">
        <v>570</v>
      </c>
      <c r="FF9" s="32">
        <v>3173</v>
      </c>
      <c r="FG9" s="32">
        <v>768</v>
      </c>
      <c r="FH9" s="32">
        <v>6335</v>
      </c>
      <c r="FI9" s="32">
        <v>4597</v>
      </c>
      <c r="FJ9" s="32">
        <v>6951</v>
      </c>
      <c r="FK9" s="32">
        <v>973</v>
      </c>
      <c r="FL9" s="32">
        <v>5323</v>
      </c>
      <c r="FM9" s="32">
        <v>14885</v>
      </c>
      <c r="FN9" s="32">
        <v>6973</v>
      </c>
      <c r="FO9" s="32">
        <v>38935</v>
      </c>
      <c r="FP9" s="32">
        <v>10332</v>
      </c>
      <c r="FQ9" s="32">
        <v>22031</v>
      </c>
      <c r="FR9" s="32">
        <v>2984</v>
      </c>
      <c r="FS9" s="32">
        <v>12128</v>
      </c>
      <c r="FT9" s="32">
        <v>15600</v>
      </c>
      <c r="FU9" s="32">
        <v>23409</v>
      </c>
      <c r="FV9" s="32">
        <v>47499</v>
      </c>
      <c r="FW9" s="32">
        <v>14739</v>
      </c>
      <c r="FX9" s="32">
        <v>15131</v>
      </c>
      <c r="FY9" s="32">
        <v>2693</v>
      </c>
      <c r="FZ9" s="32">
        <v>9225</v>
      </c>
      <c r="GA9" s="32">
        <v>21731</v>
      </c>
      <c r="GB9" s="32">
        <v>16333</v>
      </c>
      <c r="GC9" s="32">
        <v>24150</v>
      </c>
      <c r="GD9" s="32">
        <v>14657</v>
      </c>
      <c r="GE9" s="32">
        <v>9009</v>
      </c>
      <c r="GF9" s="32">
        <v>2395</v>
      </c>
      <c r="GG9" s="32">
        <v>10708</v>
      </c>
      <c r="GH9" s="32">
        <v>5065</v>
      </c>
      <c r="GI9" s="32">
        <v>19289</v>
      </c>
      <c r="GJ9" s="32">
        <v>32413</v>
      </c>
      <c r="GK9" s="32">
        <v>7165</v>
      </c>
      <c r="GL9" s="32">
        <v>11694.111000000001</v>
      </c>
      <c r="GM9" s="32">
        <v>2524</v>
      </c>
      <c r="GN9" s="32">
        <v>12667</v>
      </c>
      <c r="GO9" s="32">
        <v>6634</v>
      </c>
      <c r="GP9" s="32">
        <v>15314</v>
      </c>
      <c r="GQ9" s="32">
        <v>51416</v>
      </c>
      <c r="GR9" s="32">
        <v>9759</v>
      </c>
      <c r="GS9" s="32">
        <v>5852.48</v>
      </c>
      <c r="GT9" s="32">
        <v>7495</v>
      </c>
      <c r="GU9" s="32">
        <v>10916</v>
      </c>
      <c r="GV9" s="32">
        <v>11953</v>
      </c>
      <c r="GW9" s="32">
        <v>15604</v>
      </c>
      <c r="GX9" s="32">
        <v>25619</v>
      </c>
      <c r="GY9" s="32">
        <v>7193</v>
      </c>
      <c r="GZ9" s="32">
        <v>18555</v>
      </c>
      <c r="HA9" s="32">
        <v>4754</v>
      </c>
      <c r="HB9" s="32">
        <v>7411</v>
      </c>
      <c r="HC9" s="32">
        <v>13352</v>
      </c>
      <c r="HD9" s="32">
        <v>15726</v>
      </c>
      <c r="HE9" s="32">
        <v>19419</v>
      </c>
      <c r="HF9" s="32">
        <v>23734</v>
      </c>
      <c r="HG9" s="32">
        <v>10125</v>
      </c>
      <c r="HH9" s="32">
        <v>5379</v>
      </c>
      <c r="HI9" s="32">
        <v>12055</v>
      </c>
      <c r="HJ9" s="32">
        <v>11983</v>
      </c>
      <c r="HK9" s="32">
        <v>12590</v>
      </c>
      <c r="HL9" s="32">
        <v>13238</v>
      </c>
      <c r="HM9" s="32">
        <v>7817</v>
      </c>
      <c r="HN9" s="32">
        <v>38916</v>
      </c>
      <c r="HO9" s="32">
        <v>1713</v>
      </c>
      <c r="HP9" s="32">
        <v>8380</v>
      </c>
      <c r="HQ9" s="32">
        <v>40466</v>
      </c>
      <c r="HR9" s="32">
        <v>9998</v>
      </c>
      <c r="HS9" s="32">
        <v>29816</v>
      </c>
      <c r="HT9" s="32">
        <v>13359</v>
      </c>
      <c r="HU9" s="32">
        <v>19242</v>
      </c>
      <c r="HV9" s="32">
        <v>1417</v>
      </c>
      <c r="HW9" s="32">
        <v>13994</v>
      </c>
      <c r="HX9" s="32">
        <v>14699</v>
      </c>
      <c r="HY9" s="32">
        <v>9180</v>
      </c>
      <c r="HZ9" s="32">
        <v>31766</v>
      </c>
      <c r="IA9" s="32">
        <v>11374</v>
      </c>
      <c r="IB9" s="32">
        <v>19095</v>
      </c>
      <c r="IC9" s="32">
        <v>8114</v>
      </c>
      <c r="ID9" s="32">
        <v>11104</v>
      </c>
      <c r="IE9" s="32">
        <v>21603</v>
      </c>
      <c r="IF9" s="32">
        <v>38358</v>
      </c>
      <c r="IG9" s="32">
        <v>44301</v>
      </c>
      <c r="IH9" s="32">
        <v>21498</v>
      </c>
      <c r="II9" s="32">
        <v>33753</v>
      </c>
      <c r="IJ9" s="32">
        <v>947</v>
      </c>
      <c r="IK9" s="32">
        <v>8198</v>
      </c>
      <c r="IL9" s="32">
        <v>17656</v>
      </c>
      <c r="IM9" s="32">
        <v>12886</v>
      </c>
      <c r="IN9" s="32">
        <v>26935</v>
      </c>
      <c r="IO9" s="32">
        <v>8692</v>
      </c>
      <c r="IP9" s="32">
        <v>12993</v>
      </c>
      <c r="IQ9" s="32">
        <v>3482</v>
      </c>
      <c r="IR9" s="32">
        <v>8365</v>
      </c>
      <c r="IS9" s="32">
        <v>14774</v>
      </c>
      <c r="IT9" s="33">
        <v>11601</v>
      </c>
      <c r="IU9" s="32">
        <v>14701</v>
      </c>
      <c r="IV9" s="32">
        <v>16705</v>
      </c>
      <c r="IW9" s="32">
        <v>10645</v>
      </c>
      <c r="IX9" s="32">
        <v>5965</v>
      </c>
      <c r="IY9" s="32">
        <v>13087</v>
      </c>
      <c r="IZ9" s="32">
        <v>23139</v>
      </c>
      <c r="JA9" s="32">
        <v>18883</v>
      </c>
      <c r="JB9" s="32">
        <v>35098</v>
      </c>
      <c r="JC9" s="32">
        <v>10638</v>
      </c>
      <c r="JD9" s="32">
        <v>8577</v>
      </c>
      <c r="JE9" s="32">
        <v>3741</v>
      </c>
      <c r="JF9" s="32">
        <v>9283</v>
      </c>
      <c r="JG9" s="32">
        <v>9635.59</v>
      </c>
      <c r="JH9" s="32">
        <v>23898</v>
      </c>
      <c r="JI9" s="32">
        <v>25888</v>
      </c>
      <c r="JJ9" s="32">
        <v>8023</v>
      </c>
      <c r="JK9" s="32">
        <v>19665</v>
      </c>
      <c r="JL9" s="32">
        <v>4820</v>
      </c>
      <c r="JM9" s="32">
        <v>17778</v>
      </c>
      <c r="JN9" s="32">
        <v>14692.58</v>
      </c>
      <c r="JO9" s="32">
        <v>22762</v>
      </c>
      <c r="JP9" s="32">
        <v>29916</v>
      </c>
      <c r="JQ9" s="32">
        <v>3834</v>
      </c>
      <c r="JR9" s="32">
        <v>2859</v>
      </c>
      <c r="JS9" s="32">
        <v>3160</v>
      </c>
      <c r="JT9" s="32">
        <v>9931</v>
      </c>
      <c r="JU9" s="32">
        <v>11893</v>
      </c>
      <c r="JV9" s="32">
        <v>16693</v>
      </c>
      <c r="JW9" s="32">
        <v>35917</v>
      </c>
      <c r="JX9" s="33">
        <v>9981</v>
      </c>
      <c r="JY9" s="33">
        <v>11601</v>
      </c>
      <c r="JZ9" s="32">
        <v>4239</v>
      </c>
      <c r="KA9" s="32">
        <v>9436</v>
      </c>
      <c r="KB9" s="32">
        <v>8910</v>
      </c>
      <c r="KC9" s="32">
        <v>17038</v>
      </c>
      <c r="KD9" s="32">
        <v>47016</v>
      </c>
      <c r="KE9" s="32">
        <v>14832</v>
      </c>
      <c r="KF9" s="32">
        <v>7783</v>
      </c>
      <c r="KG9" s="32">
        <v>5376</v>
      </c>
      <c r="KH9" s="32">
        <v>5895</v>
      </c>
      <c r="KI9" s="32">
        <v>22056</v>
      </c>
      <c r="KJ9" s="32">
        <v>17751</v>
      </c>
      <c r="KK9" s="32">
        <v>43386</v>
      </c>
      <c r="KL9" s="32">
        <v>16974</v>
      </c>
      <c r="KM9" s="32">
        <v>23007</v>
      </c>
      <c r="KN9" s="32">
        <v>1834</v>
      </c>
      <c r="KO9" s="32">
        <v>13422</v>
      </c>
      <c r="KP9" s="32">
        <v>11045</v>
      </c>
      <c r="KQ9" s="32">
        <v>6332</v>
      </c>
      <c r="KR9" s="32">
        <v>51219</v>
      </c>
      <c r="KS9" s="32">
        <v>12582</v>
      </c>
      <c r="KT9" s="32">
        <v>7960</v>
      </c>
      <c r="KU9" s="32">
        <v>8145</v>
      </c>
      <c r="KV9" s="32">
        <v>14409</v>
      </c>
      <c r="KW9" s="32">
        <v>7662.25</v>
      </c>
      <c r="KX9" s="32">
        <v>16159</v>
      </c>
      <c r="KY9" s="32">
        <v>42253</v>
      </c>
      <c r="KZ9" s="32">
        <v>8810</v>
      </c>
      <c r="LA9" s="32">
        <v>14581</v>
      </c>
      <c r="LB9" s="32">
        <v>4584.8599999999997</v>
      </c>
      <c r="LC9" s="32">
        <v>11005</v>
      </c>
      <c r="LD9" s="32">
        <v>15422</v>
      </c>
      <c r="LE9" s="32">
        <v>9651</v>
      </c>
      <c r="LF9" s="32">
        <v>23003</v>
      </c>
      <c r="LG9" s="32">
        <v>17051</v>
      </c>
      <c r="LH9" s="32">
        <v>13949</v>
      </c>
      <c r="LI9" s="32">
        <v>4260.09</v>
      </c>
      <c r="LJ9" s="32">
        <v>11545.28</v>
      </c>
      <c r="LK9" s="32">
        <v>8589.0300000000007</v>
      </c>
      <c r="LL9" s="32">
        <v>9467.7900000000009</v>
      </c>
      <c r="LM9" s="32">
        <v>39704.28</v>
      </c>
      <c r="LN9" s="32">
        <v>3451.86</v>
      </c>
      <c r="LO9" s="32">
        <v>12338.89</v>
      </c>
      <c r="LP9" s="32">
        <v>502.86</v>
      </c>
      <c r="LQ9" s="32">
        <v>14105.37</v>
      </c>
      <c r="LR9" s="32">
        <v>7593</v>
      </c>
      <c r="LS9" s="32">
        <v>7684</v>
      </c>
      <c r="LT9" s="32">
        <v>49513.89</v>
      </c>
      <c r="LU9" s="33">
        <v>9981</v>
      </c>
      <c r="LV9" s="33">
        <v>11601</v>
      </c>
      <c r="LW9" s="32">
        <v>4754</v>
      </c>
      <c r="LX9" s="32">
        <v>7411</v>
      </c>
      <c r="LY9" s="32">
        <v>14072</v>
      </c>
      <c r="LZ9" s="32">
        <v>31441</v>
      </c>
      <c r="MA9" s="32">
        <v>30204</v>
      </c>
      <c r="MB9" s="32">
        <v>12524</v>
      </c>
      <c r="MC9" s="32">
        <v>7166</v>
      </c>
      <c r="MD9" s="32">
        <v>5520</v>
      </c>
      <c r="ME9" s="32">
        <v>20996</v>
      </c>
      <c r="MF9" s="32">
        <v>7924</v>
      </c>
      <c r="MG9" s="32">
        <v>16477</v>
      </c>
      <c r="MH9" s="32">
        <v>39982</v>
      </c>
      <c r="MI9" s="32">
        <v>39764</v>
      </c>
      <c r="MJ9" s="32">
        <v>10345</v>
      </c>
      <c r="MK9" s="32">
        <v>8624</v>
      </c>
      <c r="ML9" s="32">
        <v>14168</v>
      </c>
      <c r="MM9" s="32">
        <v>15089</v>
      </c>
      <c r="MN9" s="32">
        <v>17733</v>
      </c>
      <c r="MO9" s="32">
        <v>11649</v>
      </c>
      <c r="MP9" s="33">
        <v>9981</v>
      </c>
      <c r="MQ9" s="33">
        <v>11601</v>
      </c>
      <c r="MR9" s="32">
        <v>4754</v>
      </c>
      <c r="MS9" s="32">
        <v>7411</v>
      </c>
      <c r="MT9" s="32">
        <v>14774</v>
      </c>
      <c r="MU9" s="32">
        <v>18007</v>
      </c>
      <c r="MV9" s="32">
        <v>46292</v>
      </c>
      <c r="MW9" s="32">
        <v>11660</v>
      </c>
      <c r="MX9" s="32">
        <v>10391</v>
      </c>
      <c r="MY9" s="32">
        <v>4137</v>
      </c>
      <c r="MZ9" s="32">
        <v>13109</v>
      </c>
      <c r="NA9" s="32">
        <v>12161</v>
      </c>
      <c r="NB9" s="32">
        <v>9587</v>
      </c>
      <c r="NC9" s="32">
        <v>42096</v>
      </c>
      <c r="ND9" s="32">
        <v>7763</v>
      </c>
      <c r="NE9" s="32">
        <v>13091</v>
      </c>
      <c r="NF9" s="32">
        <v>2165</v>
      </c>
      <c r="NG9" s="32">
        <v>11910</v>
      </c>
      <c r="NH9" s="32">
        <v>12155</v>
      </c>
      <c r="NI9" s="32">
        <v>33881</v>
      </c>
      <c r="NJ9" s="32">
        <v>32442</v>
      </c>
      <c r="NK9" s="32">
        <v>19192</v>
      </c>
      <c r="NL9" s="32">
        <v>12737</v>
      </c>
      <c r="NM9" s="32">
        <v>4447</v>
      </c>
      <c r="NN9" s="32">
        <v>16582</v>
      </c>
      <c r="NO9" s="32">
        <v>11864</v>
      </c>
      <c r="NP9" s="32">
        <v>13744</v>
      </c>
      <c r="NQ9" s="32">
        <v>20720</v>
      </c>
      <c r="NR9" s="32">
        <v>24276</v>
      </c>
      <c r="NS9" s="32">
        <v>7517</v>
      </c>
      <c r="NT9" s="32">
        <v>4597</v>
      </c>
      <c r="NU9" s="32">
        <v>8746</v>
      </c>
      <c r="NV9" s="32">
        <v>6366</v>
      </c>
      <c r="NW9" s="32">
        <v>20927</v>
      </c>
      <c r="NX9" s="32">
        <v>48182</v>
      </c>
      <c r="NY9" s="32">
        <v>5703</v>
      </c>
      <c r="NZ9" s="32">
        <v>26184</v>
      </c>
      <c r="OA9" s="32">
        <v>10345</v>
      </c>
      <c r="OB9" s="32">
        <v>9399</v>
      </c>
      <c r="OC9" s="32">
        <v>12529</v>
      </c>
      <c r="OD9" s="32">
        <v>4657.66</v>
      </c>
      <c r="OE9" s="32">
        <v>38090</v>
      </c>
      <c r="OF9" s="32">
        <v>14131</v>
      </c>
      <c r="OG9" s="32">
        <v>19705</v>
      </c>
      <c r="OH9" s="32">
        <v>6465</v>
      </c>
      <c r="OI9" s="32">
        <v>11311.78</v>
      </c>
      <c r="OJ9" s="32">
        <v>10027.709999999999</v>
      </c>
      <c r="OK9" s="32">
        <v>11137.74</v>
      </c>
      <c r="OL9" s="32">
        <v>24619.16</v>
      </c>
      <c r="OM9" s="32">
        <v>6406.42</v>
      </c>
      <c r="ON9" s="32">
        <v>15797.82</v>
      </c>
      <c r="OO9" s="32">
        <v>4643.82</v>
      </c>
      <c r="OP9" s="32">
        <v>5806.43</v>
      </c>
      <c r="OQ9" s="32">
        <v>12382.52</v>
      </c>
      <c r="OR9" s="32">
        <v>14984.87</v>
      </c>
      <c r="OS9" s="32">
        <v>26301.14</v>
      </c>
      <c r="OT9" s="32">
        <v>1249.96</v>
      </c>
      <c r="OU9" s="32">
        <v>0</v>
      </c>
      <c r="OV9" s="32">
        <v>2041.91</v>
      </c>
      <c r="OW9" s="32">
        <v>5565.12</v>
      </c>
      <c r="OX9" s="32">
        <v>11161.29</v>
      </c>
      <c r="OY9" s="32">
        <v>18633.14</v>
      </c>
      <c r="OZ9" s="32">
        <v>38835.85</v>
      </c>
      <c r="PA9" s="32">
        <v>21283.39</v>
      </c>
      <c r="PB9" s="32">
        <v>5541.99</v>
      </c>
      <c r="PC9" s="32">
        <v>5319.91</v>
      </c>
      <c r="PD9" s="32">
        <v>2871.43</v>
      </c>
      <c r="PE9" s="32">
        <v>4133.25</v>
      </c>
      <c r="PF9" s="32">
        <v>23760</v>
      </c>
      <c r="PG9" s="32">
        <v>47207.25</v>
      </c>
      <c r="PH9" s="32">
        <v>21598.32</v>
      </c>
      <c r="PI9" s="32">
        <v>19697</v>
      </c>
      <c r="PJ9" s="32">
        <v>3104</v>
      </c>
      <c r="PK9" s="32">
        <v>6319.38</v>
      </c>
      <c r="PL9" s="32">
        <v>10790.98</v>
      </c>
      <c r="PM9" s="32">
        <v>23827.01</v>
      </c>
      <c r="PN9" s="32">
        <v>55873.23</v>
      </c>
      <c r="PO9" s="32">
        <v>16253.49</v>
      </c>
      <c r="PP9" s="32">
        <v>5392.38</v>
      </c>
      <c r="PQ9" s="32">
        <v>7410</v>
      </c>
      <c r="PR9" s="32">
        <v>10247</v>
      </c>
      <c r="PS9" s="32">
        <v>62746.04</v>
      </c>
      <c r="PT9" s="32">
        <v>13881.48</v>
      </c>
      <c r="PU9" s="32">
        <v>64366.32</v>
      </c>
      <c r="PV9" s="32">
        <v>29709</v>
      </c>
      <c r="PW9" s="32">
        <v>9152.91</v>
      </c>
      <c r="PX9" s="32">
        <v>9584.94</v>
      </c>
      <c r="PY9" s="32">
        <v>10098.36</v>
      </c>
      <c r="PZ9" s="32">
        <v>2924.84</v>
      </c>
      <c r="QA9" s="32">
        <v>12759.12</v>
      </c>
      <c r="QB9" s="32">
        <v>36761.83</v>
      </c>
      <c r="QC9" s="32">
        <v>10242.16</v>
      </c>
      <c r="QD9" s="32">
        <v>4749.1000000000004</v>
      </c>
      <c r="QE9" s="32">
        <v>7972.72</v>
      </c>
      <c r="QF9" s="32">
        <v>1538.36</v>
      </c>
      <c r="QG9" s="32">
        <v>4715.67</v>
      </c>
      <c r="QH9" s="32">
        <v>1920.09</v>
      </c>
      <c r="QI9" s="32">
        <v>22813.25</v>
      </c>
      <c r="QJ9" s="32">
        <v>16014.02</v>
      </c>
      <c r="QK9" s="32">
        <v>8612.82</v>
      </c>
      <c r="QL9" s="32">
        <v>3515.23</v>
      </c>
      <c r="QM9" s="32">
        <v>13979.48</v>
      </c>
      <c r="QN9" s="32">
        <v>11855</v>
      </c>
      <c r="QO9" s="32">
        <v>11257</v>
      </c>
      <c r="QP9" s="32">
        <v>43992.84</v>
      </c>
      <c r="QQ9" s="32">
        <v>17672.02</v>
      </c>
      <c r="QR9" s="32">
        <v>19867.79</v>
      </c>
      <c r="QS9" s="32">
        <v>2225.4499999999998</v>
      </c>
      <c r="QT9" s="32">
        <v>5188</v>
      </c>
      <c r="QU9" s="32">
        <v>7726.06</v>
      </c>
      <c r="QV9" s="32">
        <v>20192.53</v>
      </c>
      <c r="QW9" s="32">
        <v>36249.699999999997</v>
      </c>
      <c r="QX9" s="32">
        <v>29223.53</v>
      </c>
      <c r="QY9" s="32">
        <v>13892</v>
      </c>
      <c r="QZ9" s="32">
        <v>1925</v>
      </c>
      <c r="RA9" s="32">
        <v>10703.38</v>
      </c>
      <c r="RB9" s="32">
        <v>21048.76</v>
      </c>
      <c r="RC9" s="32">
        <v>15165</v>
      </c>
      <c r="RD9" s="32">
        <v>15202</v>
      </c>
      <c r="RE9" s="32">
        <v>4740.4399999999996</v>
      </c>
      <c r="RF9" s="32">
        <v>8987</v>
      </c>
      <c r="RG9" s="32">
        <v>3292</v>
      </c>
      <c r="RH9" s="32">
        <v>16510</v>
      </c>
      <c r="RI9" s="32">
        <v>25477</v>
      </c>
      <c r="RJ9" s="32">
        <v>9503</v>
      </c>
      <c r="RK9" s="32">
        <v>36042</v>
      </c>
      <c r="RL9" s="32">
        <v>16410.990000000002</v>
      </c>
      <c r="RM9" s="32">
        <v>12008.93</v>
      </c>
      <c r="RN9" s="32">
        <v>1331.17</v>
      </c>
      <c r="RO9" s="32">
        <v>11895</v>
      </c>
      <c r="RP9" s="32">
        <v>13118</v>
      </c>
      <c r="RQ9" s="32">
        <v>11502.6</v>
      </c>
      <c r="RR9" s="32">
        <v>35175.19</v>
      </c>
      <c r="RS9" s="32">
        <v>25484.38</v>
      </c>
      <c r="RT9" s="32">
        <v>18191</v>
      </c>
      <c r="RU9" s="32">
        <v>19398</v>
      </c>
      <c r="RV9" s="32">
        <v>9601.99</v>
      </c>
      <c r="RW9" s="32">
        <v>8323.4599999999991</v>
      </c>
      <c r="RX9" s="32">
        <v>16307.98</v>
      </c>
      <c r="RY9" s="32">
        <v>50123.17</v>
      </c>
      <c r="RZ9" s="32">
        <v>13747.43</v>
      </c>
      <c r="SA9" s="32">
        <v>20727.990000000002</v>
      </c>
      <c r="SB9" s="32">
        <v>2573.34</v>
      </c>
      <c r="SC9" s="32">
        <v>7130.06</v>
      </c>
      <c r="SD9" s="32">
        <v>15373.15</v>
      </c>
      <c r="SE9" s="32">
        <v>15373.15</v>
      </c>
      <c r="SF9" s="32">
        <v>56566.78</v>
      </c>
      <c r="SG9" s="32">
        <v>13516.71</v>
      </c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</row>
    <row r="10" spans="3:734">
      <c r="C10" s="49" t="s">
        <v>7</v>
      </c>
      <c r="D10" s="33">
        <v>11259</v>
      </c>
      <c r="E10" s="33">
        <v>6767</v>
      </c>
      <c r="F10" s="32">
        <v>15372</v>
      </c>
      <c r="G10" s="32">
        <v>6438</v>
      </c>
      <c r="H10" s="32">
        <v>13387</v>
      </c>
      <c r="I10" s="32">
        <v>14651</v>
      </c>
      <c r="J10" s="32">
        <v>67854</v>
      </c>
      <c r="K10" s="33">
        <v>11259</v>
      </c>
      <c r="L10" s="33">
        <v>6767</v>
      </c>
      <c r="M10" s="32">
        <v>15372</v>
      </c>
      <c r="N10" s="32">
        <v>6438</v>
      </c>
      <c r="O10" s="32">
        <v>13387</v>
      </c>
      <c r="P10" s="32">
        <v>14651</v>
      </c>
      <c r="Q10" s="32">
        <v>67854</v>
      </c>
      <c r="R10" s="33">
        <v>11259</v>
      </c>
      <c r="S10" s="33">
        <v>6767</v>
      </c>
      <c r="T10" s="32">
        <v>15372</v>
      </c>
      <c r="U10" s="32">
        <v>6438</v>
      </c>
      <c r="V10" s="32">
        <v>13387</v>
      </c>
      <c r="W10" s="32">
        <v>14651</v>
      </c>
      <c r="X10" s="32">
        <v>67854</v>
      </c>
      <c r="Y10" s="33">
        <v>11259</v>
      </c>
      <c r="Z10" s="33">
        <v>6767</v>
      </c>
      <c r="AA10" s="32">
        <v>15372</v>
      </c>
      <c r="AB10" s="32">
        <v>6438</v>
      </c>
      <c r="AC10" s="32">
        <v>13387</v>
      </c>
      <c r="AD10" s="32">
        <v>14651</v>
      </c>
      <c r="AE10" s="32">
        <v>67854</v>
      </c>
      <c r="AF10" s="33">
        <v>11259</v>
      </c>
      <c r="AG10" s="33">
        <v>6767</v>
      </c>
      <c r="AH10" s="32">
        <v>15372</v>
      </c>
      <c r="AI10" s="32">
        <v>6438</v>
      </c>
      <c r="AJ10" s="32">
        <v>13387</v>
      </c>
      <c r="AK10" s="32">
        <v>14651</v>
      </c>
      <c r="AL10" s="32">
        <v>67854</v>
      </c>
      <c r="AM10" s="33">
        <v>11259</v>
      </c>
      <c r="AN10" s="33">
        <v>6767</v>
      </c>
      <c r="AO10" s="32">
        <v>15372</v>
      </c>
      <c r="AP10" s="32">
        <v>6438</v>
      </c>
      <c r="AQ10" s="32">
        <v>13387</v>
      </c>
      <c r="AR10" s="32">
        <v>14651</v>
      </c>
      <c r="AS10" s="32">
        <v>67854</v>
      </c>
      <c r="AT10" s="33">
        <v>11259</v>
      </c>
      <c r="AU10" s="33">
        <v>6767</v>
      </c>
      <c r="AV10" s="32">
        <v>15372</v>
      </c>
      <c r="AW10" s="32">
        <v>6438</v>
      </c>
      <c r="AX10" s="32">
        <v>13387</v>
      </c>
      <c r="AY10" s="32">
        <v>14651</v>
      </c>
      <c r="AZ10" s="32">
        <v>67854</v>
      </c>
      <c r="BA10" s="33">
        <v>11259</v>
      </c>
      <c r="BB10" s="33">
        <v>6767</v>
      </c>
      <c r="BC10" s="32">
        <v>15372</v>
      </c>
      <c r="BD10" s="32">
        <v>6438</v>
      </c>
      <c r="BE10" s="32">
        <v>13387</v>
      </c>
      <c r="BF10" s="32">
        <v>14651</v>
      </c>
      <c r="BG10" s="32">
        <v>67854</v>
      </c>
      <c r="BH10" s="33">
        <v>11259</v>
      </c>
      <c r="BI10" s="33">
        <v>6767</v>
      </c>
      <c r="BJ10" s="32">
        <v>15372</v>
      </c>
      <c r="BK10" s="32">
        <v>6438</v>
      </c>
      <c r="BL10" s="32">
        <v>13387</v>
      </c>
      <c r="BM10" s="32">
        <v>14651</v>
      </c>
      <c r="BN10" s="32">
        <v>67854</v>
      </c>
      <c r="BO10" s="33">
        <v>11259</v>
      </c>
      <c r="BP10" s="33">
        <v>6767</v>
      </c>
      <c r="BQ10" s="32">
        <v>15372</v>
      </c>
      <c r="BR10" s="32">
        <v>6438</v>
      </c>
      <c r="BS10" s="32">
        <v>13387</v>
      </c>
      <c r="BT10" s="32">
        <v>14651</v>
      </c>
      <c r="BU10" s="32">
        <v>67854</v>
      </c>
      <c r="BV10" s="33">
        <v>11259</v>
      </c>
      <c r="BW10" s="33">
        <v>6767</v>
      </c>
      <c r="BX10" s="32">
        <v>15372</v>
      </c>
      <c r="BY10" s="32">
        <v>6438</v>
      </c>
      <c r="BZ10" s="32">
        <v>13387</v>
      </c>
      <c r="CA10" s="32">
        <v>14651</v>
      </c>
      <c r="CB10" s="32">
        <v>67854</v>
      </c>
      <c r="CC10" s="33">
        <v>11259</v>
      </c>
      <c r="CD10" s="33">
        <v>6767</v>
      </c>
      <c r="CE10" s="32">
        <v>15372</v>
      </c>
      <c r="CF10" s="32">
        <v>6438</v>
      </c>
      <c r="CG10" s="32">
        <v>13387</v>
      </c>
      <c r="CH10" s="32">
        <v>14651</v>
      </c>
      <c r="CI10" s="32">
        <v>67854</v>
      </c>
      <c r="CJ10" s="33">
        <v>11259</v>
      </c>
      <c r="CK10" s="33">
        <v>6767</v>
      </c>
      <c r="CL10" s="32">
        <v>15372</v>
      </c>
      <c r="CM10" s="32">
        <v>6438</v>
      </c>
      <c r="CN10" s="32">
        <v>13387</v>
      </c>
      <c r="CO10" s="32">
        <v>14651</v>
      </c>
      <c r="CP10" s="32">
        <v>67854</v>
      </c>
      <c r="CQ10" s="33">
        <v>11259</v>
      </c>
      <c r="CR10" s="33">
        <v>6767</v>
      </c>
      <c r="CS10" s="32">
        <v>15372</v>
      </c>
      <c r="CT10" s="32">
        <v>6438</v>
      </c>
      <c r="CU10" s="32">
        <v>13387</v>
      </c>
      <c r="CV10" s="32">
        <v>14651</v>
      </c>
      <c r="CW10" s="32">
        <v>67854</v>
      </c>
      <c r="CX10" s="33">
        <v>11259</v>
      </c>
      <c r="CY10" s="33">
        <v>6767</v>
      </c>
      <c r="CZ10" s="32">
        <v>15372</v>
      </c>
      <c r="DA10" s="32">
        <v>6438</v>
      </c>
      <c r="DB10" s="32">
        <v>15372</v>
      </c>
      <c r="DC10" s="32">
        <v>2545</v>
      </c>
      <c r="DD10" s="32">
        <v>16621</v>
      </c>
      <c r="DE10" s="32">
        <v>8116</v>
      </c>
      <c r="DF10" s="32">
        <v>9953</v>
      </c>
      <c r="DG10" s="32">
        <v>3921</v>
      </c>
      <c r="DH10" s="32">
        <v>3709</v>
      </c>
      <c r="DI10" s="32">
        <v>22060</v>
      </c>
      <c r="DJ10" s="32">
        <v>13760</v>
      </c>
      <c r="DK10" s="32">
        <v>14703</v>
      </c>
      <c r="DL10" s="32">
        <v>4511</v>
      </c>
      <c r="DM10" s="32">
        <v>10090</v>
      </c>
      <c r="DN10" s="32">
        <v>5739</v>
      </c>
      <c r="DO10" s="32">
        <v>11280</v>
      </c>
      <c r="DP10" s="32">
        <v>5112</v>
      </c>
      <c r="DQ10" s="32">
        <v>10742</v>
      </c>
      <c r="DR10" s="32">
        <v>24680</v>
      </c>
      <c r="DS10" s="32">
        <v>6709</v>
      </c>
      <c r="DT10" s="32">
        <v>10990</v>
      </c>
      <c r="DU10" s="32">
        <v>1459</v>
      </c>
      <c r="DV10" s="32">
        <v>5910</v>
      </c>
      <c r="DW10" s="32">
        <v>6355</v>
      </c>
      <c r="DX10" s="32">
        <v>10734</v>
      </c>
      <c r="DY10" s="32">
        <v>42505</v>
      </c>
      <c r="DZ10" s="32">
        <v>16585</v>
      </c>
      <c r="EA10" s="32">
        <v>11965</v>
      </c>
      <c r="EB10" s="32">
        <v>11965</v>
      </c>
      <c r="EC10" s="32">
        <v>2583</v>
      </c>
      <c r="ED10" s="32">
        <v>13185</v>
      </c>
      <c r="EE10" s="32">
        <v>4712</v>
      </c>
      <c r="EF10" s="32">
        <v>24481</v>
      </c>
      <c r="EG10" s="32">
        <v>8518</v>
      </c>
      <c r="EH10" s="32">
        <v>7394</v>
      </c>
      <c r="EI10" s="32">
        <v>1803</v>
      </c>
      <c r="EJ10" s="32">
        <v>8260</v>
      </c>
      <c r="EK10" s="32">
        <v>8119</v>
      </c>
      <c r="EL10" s="32">
        <v>13716</v>
      </c>
      <c r="EM10" s="32">
        <v>49176</v>
      </c>
      <c r="EN10" s="32">
        <v>6856</v>
      </c>
      <c r="EO10" s="32">
        <v>8814</v>
      </c>
      <c r="EP10" s="32">
        <v>6784</v>
      </c>
      <c r="EQ10" s="32">
        <v>7920</v>
      </c>
      <c r="ER10" s="32">
        <v>7126</v>
      </c>
      <c r="ES10" s="32">
        <v>9486</v>
      </c>
      <c r="ET10" s="32">
        <v>39564.620000000003</v>
      </c>
      <c r="EU10" s="32">
        <v>8136</v>
      </c>
      <c r="EV10" s="32">
        <v>11090.49</v>
      </c>
      <c r="EW10" s="32">
        <v>6077.91</v>
      </c>
      <c r="EX10" s="32">
        <v>8719</v>
      </c>
      <c r="EY10" s="32">
        <v>11080</v>
      </c>
      <c r="EZ10" s="32">
        <v>26054</v>
      </c>
      <c r="FA10" s="32">
        <v>43619</v>
      </c>
      <c r="FB10" s="54">
        <v>10317</v>
      </c>
      <c r="FC10" s="32">
        <v>6238.54</v>
      </c>
      <c r="FD10" s="32">
        <v>4849</v>
      </c>
      <c r="FE10" s="32">
        <v>1426</v>
      </c>
      <c r="FF10" s="32">
        <v>3792</v>
      </c>
      <c r="FG10" s="32">
        <v>4618</v>
      </c>
      <c r="FH10" s="32">
        <v>5414</v>
      </c>
      <c r="FI10" s="32">
        <v>522</v>
      </c>
      <c r="FJ10" s="32">
        <v>4219</v>
      </c>
      <c r="FK10" s="32">
        <v>5998</v>
      </c>
      <c r="FL10" s="32">
        <v>11108</v>
      </c>
      <c r="FM10" s="32">
        <v>7572</v>
      </c>
      <c r="FN10" s="32">
        <v>17248</v>
      </c>
      <c r="FO10" s="32">
        <v>16332</v>
      </c>
      <c r="FP10" s="32">
        <v>8115</v>
      </c>
      <c r="FQ10" s="32">
        <v>24617</v>
      </c>
      <c r="FR10" s="32">
        <v>30682</v>
      </c>
      <c r="FS10" s="32">
        <v>11801</v>
      </c>
      <c r="FT10" s="32">
        <v>17331</v>
      </c>
      <c r="FU10" s="32">
        <v>7607</v>
      </c>
      <c r="FV10" s="32">
        <v>33082</v>
      </c>
      <c r="FW10" s="32">
        <v>10321</v>
      </c>
      <c r="FX10" s="32">
        <v>6449</v>
      </c>
      <c r="FY10" s="32">
        <v>2344</v>
      </c>
      <c r="FZ10" s="32">
        <v>3599</v>
      </c>
      <c r="GA10" s="32">
        <v>8699</v>
      </c>
      <c r="GB10" s="32">
        <v>13663</v>
      </c>
      <c r="GC10" s="32">
        <v>19478</v>
      </c>
      <c r="GD10" s="32">
        <v>11009</v>
      </c>
      <c r="GE10" s="32">
        <v>24076</v>
      </c>
      <c r="GF10" s="32">
        <v>2573</v>
      </c>
      <c r="GG10" s="32">
        <v>6111</v>
      </c>
      <c r="GH10" s="32">
        <v>4006</v>
      </c>
      <c r="GI10" s="32">
        <v>13538</v>
      </c>
      <c r="GJ10" s="32">
        <v>53397</v>
      </c>
      <c r="GK10" s="32">
        <v>13439</v>
      </c>
      <c r="GL10" s="32">
        <v>20078.96</v>
      </c>
      <c r="GM10" s="32">
        <v>3475</v>
      </c>
      <c r="GN10" s="32">
        <v>10877</v>
      </c>
      <c r="GO10" s="32">
        <v>9493</v>
      </c>
      <c r="GP10" s="32">
        <v>12500</v>
      </c>
      <c r="GQ10" s="32">
        <v>56962</v>
      </c>
      <c r="GR10" s="32">
        <v>13489</v>
      </c>
      <c r="GS10" s="32">
        <v>10601.05</v>
      </c>
      <c r="GT10" s="32">
        <v>2144</v>
      </c>
      <c r="GU10" s="32">
        <v>22339</v>
      </c>
      <c r="GV10" s="32">
        <v>10836</v>
      </c>
      <c r="GW10" s="32">
        <v>11637</v>
      </c>
      <c r="GX10" s="32">
        <v>31154</v>
      </c>
      <c r="GY10" s="32">
        <v>8294</v>
      </c>
      <c r="GZ10" s="32">
        <v>7758</v>
      </c>
      <c r="HA10" s="32">
        <v>15372</v>
      </c>
      <c r="HB10" s="32">
        <v>6438</v>
      </c>
      <c r="HC10" s="32">
        <v>6078</v>
      </c>
      <c r="HD10" s="32">
        <v>17237</v>
      </c>
      <c r="HE10" s="32">
        <v>32886</v>
      </c>
      <c r="HF10" s="32">
        <v>13408</v>
      </c>
      <c r="HG10" s="32">
        <v>10139</v>
      </c>
      <c r="HH10" s="32">
        <v>5525</v>
      </c>
      <c r="HI10" s="32">
        <v>18399</v>
      </c>
      <c r="HJ10" s="32">
        <v>15658</v>
      </c>
      <c r="HK10" s="32">
        <v>15449</v>
      </c>
      <c r="HL10" s="32">
        <v>11543</v>
      </c>
      <c r="HM10" s="32">
        <v>13064</v>
      </c>
      <c r="HN10" s="32">
        <v>11314</v>
      </c>
      <c r="HO10" s="32">
        <v>10853</v>
      </c>
      <c r="HP10" s="32">
        <v>18043</v>
      </c>
      <c r="HQ10" s="32">
        <v>13493</v>
      </c>
      <c r="HR10" s="32">
        <v>11717</v>
      </c>
      <c r="HS10" s="32">
        <v>40803</v>
      </c>
      <c r="HT10" s="32">
        <v>15324</v>
      </c>
      <c r="HU10" s="32">
        <v>11013</v>
      </c>
      <c r="HV10" s="32">
        <v>1350</v>
      </c>
      <c r="HW10" s="32">
        <v>9596</v>
      </c>
      <c r="HX10" s="32">
        <v>9771</v>
      </c>
      <c r="HY10" s="32">
        <v>12665</v>
      </c>
      <c r="HZ10" s="32">
        <v>46459</v>
      </c>
      <c r="IA10" s="32">
        <v>14534</v>
      </c>
      <c r="IB10" s="32">
        <v>10627</v>
      </c>
      <c r="IC10" s="32">
        <v>5168</v>
      </c>
      <c r="ID10" s="32">
        <v>11095</v>
      </c>
      <c r="IE10" s="32">
        <v>8449</v>
      </c>
      <c r="IF10" s="32">
        <v>20473</v>
      </c>
      <c r="IG10" s="32">
        <v>53319</v>
      </c>
      <c r="IH10" s="32">
        <v>13120</v>
      </c>
      <c r="II10" s="32">
        <v>9624</v>
      </c>
      <c r="IJ10" s="32">
        <v>4046</v>
      </c>
      <c r="IK10" s="32">
        <v>6502</v>
      </c>
      <c r="IL10" s="32">
        <v>13494</v>
      </c>
      <c r="IM10" s="32">
        <v>12455</v>
      </c>
      <c r="IN10" s="32">
        <v>55016</v>
      </c>
      <c r="IO10" s="32">
        <v>13629</v>
      </c>
      <c r="IP10" s="32">
        <v>13815</v>
      </c>
      <c r="IQ10" s="32">
        <v>6261</v>
      </c>
      <c r="IR10" s="32">
        <v>6375</v>
      </c>
      <c r="IS10" s="32">
        <v>13387</v>
      </c>
      <c r="IT10" s="33">
        <v>6767</v>
      </c>
      <c r="IU10" s="32">
        <v>21026</v>
      </c>
      <c r="IV10" s="32">
        <v>8025</v>
      </c>
      <c r="IW10" s="32">
        <v>15629</v>
      </c>
      <c r="IX10" s="32">
        <v>6573</v>
      </c>
      <c r="IY10" s="32">
        <v>16814</v>
      </c>
      <c r="IZ10" s="32">
        <v>1012</v>
      </c>
      <c r="JA10" s="32">
        <v>19898</v>
      </c>
      <c r="JB10" s="32">
        <v>45464</v>
      </c>
      <c r="JC10" s="32">
        <v>9209</v>
      </c>
      <c r="JD10" s="32">
        <v>14778</v>
      </c>
      <c r="JE10" s="32">
        <v>9549</v>
      </c>
      <c r="JF10" s="32">
        <v>11021</v>
      </c>
      <c r="JG10" s="32">
        <v>21618.1</v>
      </c>
      <c r="JH10" s="32">
        <v>5209</v>
      </c>
      <c r="JI10" s="32">
        <v>31912</v>
      </c>
      <c r="JJ10" s="32">
        <v>9892</v>
      </c>
      <c r="JK10" s="32">
        <v>8938</v>
      </c>
      <c r="JL10" s="32">
        <v>4465</v>
      </c>
      <c r="JM10" s="32">
        <v>14024</v>
      </c>
      <c r="JN10" s="32">
        <v>6367.97</v>
      </c>
      <c r="JO10" s="32">
        <v>34859</v>
      </c>
      <c r="JP10" s="32">
        <v>52468</v>
      </c>
      <c r="JQ10" s="32">
        <v>13369</v>
      </c>
      <c r="JR10" s="32">
        <v>10789</v>
      </c>
      <c r="JS10" s="32">
        <v>2401</v>
      </c>
      <c r="JT10" s="32">
        <v>7017</v>
      </c>
      <c r="JU10" s="32">
        <v>4733</v>
      </c>
      <c r="JV10" s="32">
        <v>28310</v>
      </c>
      <c r="JW10" s="32">
        <v>67854</v>
      </c>
      <c r="JX10" s="33">
        <v>11259</v>
      </c>
      <c r="JY10" s="33">
        <v>6767</v>
      </c>
      <c r="JZ10" s="32">
        <v>4045</v>
      </c>
      <c r="KA10" s="32">
        <v>14441</v>
      </c>
      <c r="KB10" s="32">
        <v>15011</v>
      </c>
      <c r="KC10" s="32">
        <v>19252</v>
      </c>
      <c r="KD10" s="32">
        <v>61504</v>
      </c>
      <c r="KE10" s="32">
        <v>5927</v>
      </c>
      <c r="KF10" s="32">
        <v>12767</v>
      </c>
      <c r="KG10" s="32">
        <v>7251</v>
      </c>
      <c r="KH10" s="32">
        <v>13778</v>
      </c>
      <c r="KI10" s="32">
        <v>12495</v>
      </c>
      <c r="KJ10" s="32">
        <v>13464</v>
      </c>
      <c r="KK10" s="32">
        <v>49147</v>
      </c>
      <c r="KL10" s="32">
        <v>12034</v>
      </c>
      <c r="KM10" s="32">
        <v>10057</v>
      </c>
      <c r="KN10" s="32">
        <v>8375</v>
      </c>
      <c r="KO10" s="32">
        <v>13317</v>
      </c>
      <c r="KP10" s="32">
        <v>9238</v>
      </c>
      <c r="KQ10" s="32">
        <v>10021</v>
      </c>
      <c r="KR10" s="32">
        <v>88613</v>
      </c>
      <c r="KS10" s="32">
        <v>13226</v>
      </c>
      <c r="KT10" s="32">
        <v>15041</v>
      </c>
      <c r="KU10" s="32">
        <v>19738</v>
      </c>
      <c r="KV10" s="32">
        <v>17116</v>
      </c>
      <c r="KW10" s="32">
        <v>6492.03</v>
      </c>
      <c r="KX10" s="32">
        <v>18633</v>
      </c>
      <c r="KY10" s="32">
        <v>73063</v>
      </c>
      <c r="KZ10" s="32">
        <v>5883</v>
      </c>
      <c r="LA10" s="32">
        <v>21603</v>
      </c>
      <c r="LB10" s="32">
        <v>2726.84</v>
      </c>
      <c r="LC10" s="32">
        <v>15760</v>
      </c>
      <c r="LD10" s="32">
        <v>10532</v>
      </c>
      <c r="LE10" s="32">
        <v>9919</v>
      </c>
      <c r="LF10" s="32">
        <v>45220</v>
      </c>
      <c r="LG10" s="32">
        <v>21207</v>
      </c>
      <c r="LH10" s="32">
        <v>11292</v>
      </c>
      <c r="LI10" s="32">
        <v>4139.66</v>
      </c>
      <c r="LJ10" s="32">
        <v>14069.51</v>
      </c>
      <c r="LK10" s="32">
        <v>14404.33</v>
      </c>
      <c r="LL10" s="32">
        <v>11434.63</v>
      </c>
      <c r="LM10" s="32">
        <v>55388.45</v>
      </c>
      <c r="LN10" s="32">
        <v>8349.19</v>
      </c>
      <c r="LO10" s="32">
        <v>17339.599999999999</v>
      </c>
      <c r="LP10" s="32">
        <v>13050.15</v>
      </c>
      <c r="LQ10" s="32">
        <v>11830.21</v>
      </c>
      <c r="LR10" s="32">
        <v>14860</v>
      </c>
      <c r="LS10" s="32">
        <v>18454</v>
      </c>
      <c r="LT10" s="32">
        <v>53358.31</v>
      </c>
      <c r="LU10" s="33">
        <v>11259</v>
      </c>
      <c r="LV10" s="33">
        <v>6767</v>
      </c>
      <c r="LW10" s="32">
        <v>15372</v>
      </c>
      <c r="LX10" s="32">
        <v>6438</v>
      </c>
      <c r="LY10" s="32">
        <v>4139</v>
      </c>
      <c r="LZ10" s="32">
        <v>26225</v>
      </c>
      <c r="MA10" s="32">
        <v>57372</v>
      </c>
      <c r="MB10" s="32">
        <v>9614</v>
      </c>
      <c r="MC10" s="32">
        <v>13150</v>
      </c>
      <c r="MD10" s="32">
        <v>6712</v>
      </c>
      <c r="ME10" s="32">
        <v>10703</v>
      </c>
      <c r="MF10" s="32">
        <v>16305</v>
      </c>
      <c r="MG10" s="32">
        <v>98479</v>
      </c>
      <c r="MH10" s="32">
        <v>53921</v>
      </c>
      <c r="MI10" s="32">
        <v>10990</v>
      </c>
      <c r="MJ10" s="32">
        <v>12297</v>
      </c>
      <c r="MK10" s="32">
        <v>5690</v>
      </c>
      <c r="ML10" s="32">
        <v>7302</v>
      </c>
      <c r="MM10" s="32">
        <v>9870</v>
      </c>
      <c r="MN10" s="32">
        <v>14930</v>
      </c>
      <c r="MO10" s="32">
        <v>21792</v>
      </c>
      <c r="MP10" s="33">
        <v>11259</v>
      </c>
      <c r="MQ10" s="33">
        <v>6767</v>
      </c>
      <c r="MR10" s="32">
        <v>15372</v>
      </c>
      <c r="MS10" s="32">
        <v>6438</v>
      </c>
      <c r="MT10" s="32">
        <v>13387</v>
      </c>
      <c r="MU10" s="32">
        <v>16980</v>
      </c>
      <c r="MV10" s="32">
        <v>66393</v>
      </c>
      <c r="MW10" s="32">
        <v>23256</v>
      </c>
      <c r="MX10" s="32">
        <v>2215</v>
      </c>
      <c r="MY10" s="32">
        <v>5202</v>
      </c>
      <c r="MZ10" s="32">
        <v>16455</v>
      </c>
      <c r="NA10" s="32">
        <v>5141</v>
      </c>
      <c r="NB10" s="32">
        <v>25948</v>
      </c>
      <c r="NC10" s="32">
        <v>47291</v>
      </c>
      <c r="ND10" s="32">
        <v>7023</v>
      </c>
      <c r="NE10" s="32">
        <v>28971</v>
      </c>
      <c r="NF10" s="32">
        <v>4994</v>
      </c>
      <c r="NG10" s="32">
        <v>11125</v>
      </c>
      <c r="NH10" s="32">
        <v>17487</v>
      </c>
      <c r="NI10" s="32">
        <v>17022</v>
      </c>
      <c r="NJ10" s="32">
        <v>52078</v>
      </c>
      <c r="NK10" s="32">
        <v>16067</v>
      </c>
      <c r="NL10" s="32">
        <v>13053</v>
      </c>
      <c r="NM10" s="32">
        <v>7954</v>
      </c>
      <c r="NN10" s="32">
        <v>9149</v>
      </c>
      <c r="NO10" s="32">
        <v>13487</v>
      </c>
      <c r="NP10" s="32">
        <v>11374</v>
      </c>
      <c r="NQ10" s="32">
        <v>29468</v>
      </c>
      <c r="NR10" s="32">
        <v>23767</v>
      </c>
      <c r="NS10" s="32">
        <v>13743</v>
      </c>
      <c r="NT10" s="32">
        <v>7513</v>
      </c>
      <c r="NU10" s="32">
        <v>6505</v>
      </c>
      <c r="NV10" s="32">
        <v>17869</v>
      </c>
      <c r="NW10" s="32">
        <v>14868</v>
      </c>
      <c r="NX10" s="32">
        <v>69110</v>
      </c>
      <c r="NY10" s="32">
        <v>9463</v>
      </c>
      <c r="NZ10" s="32">
        <v>10872</v>
      </c>
      <c r="OA10" s="32">
        <v>6527</v>
      </c>
      <c r="OB10" s="32">
        <v>14670</v>
      </c>
      <c r="OC10" s="32">
        <v>14279</v>
      </c>
      <c r="OD10" s="32">
        <v>15316.46</v>
      </c>
      <c r="OE10" s="32">
        <v>47978</v>
      </c>
      <c r="OF10" s="32">
        <v>10514</v>
      </c>
      <c r="OG10" s="32">
        <v>11070</v>
      </c>
      <c r="OH10" s="32">
        <v>3923</v>
      </c>
      <c r="OI10" s="32">
        <v>10824.25</v>
      </c>
      <c r="OJ10" s="32">
        <v>9656.36</v>
      </c>
      <c r="OK10" s="32">
        <v>14281.62</v>
      </c>
      <c r="OL10" s="32">
        <v>40521.26</v>
      </c>
      <c r="OM10" s="32">
        <v>3053.77</v>
      </c>
      <c r="ON10" s="32">
        <v>8249.7000000000007</v>
      </c>
      <c r="OO10" s="32">
        <v>1370.22</v>
      </c>
      <c r="OP10" s="32">
        <v>7498.61</v>
      </c>
      <c r="OQ10" s="32">
        <v>29759.66</v>
      </c>
      <c r="OR10" s="32">
        <v>13816.97</v>
      </c>
      <c r="OS10" s="32">
        <v>45974.94</v>
      </c>
      <c r="OT10" s="32">
        <v>0</v>
      </c>
      <c r="OU10" s="32">
        <v>5072.1099999999997</v>
      </c>
      <c r="OV10" s="32">
        <v>2026.5</v>
      </c>
      <c r="OW10" s="32">
        <v>24450.83</v>
      </c>
      <c r="OX10" s="32">
        <v>15074.78</v>
      </c>
      <c r="OY10" s="32">
        <v>20195.84</v>
      </c>
      <c r="OZ10" s="32">
        <v>57375.79</v>
      </c>
      <c r="PA10" s="32">
        <v>15663.96</v>
      </c>
      <c r="PB10" s="32">
        <v>14528.4</v>
      </c>
      <c r="PC10" s="32">
        <v>2874.98</v>
      </c>
      <c r="PD10" s="32">
        <v>8799.57</v>
      </c>
      <c r="PE10" s="32">
        <v>3835.68</v>
      </c>
      <c r="PF10" s="32">
        <v>12084</v>
      </c>
      <c r="PG10" s="32">
        <v>54663.19</v>
      </c>
      <c r="PH10" s="32">
        <v>22454.720000000001</v>
      </c>
      <c r="PI10" s="32">
        <v>31145</v>
      </c>
      <c r="PJ10" s="32">
        <v>9411</v>
      </c>
      <c r="PK10" s="32">
        <v>23984.15</v>
      </c>
      <c r="PL10" s="32">
        <v>17818.259999999998</v>
      </c>
      <c r="PM10" s="32">
        <v>14310.36</v>
      </c>
      <c r="PN10" s="32">
        <v>92875.7</v>
      </c>
      <c r="PO10" s="32">
        <v>21207.94</v>
      </c>
      <c r="PP10" s="32">
        <v>23523.360000000001</v>
      </c>
      <c r="PQ10" s="32">
        <v>7291</v>
      </c>
      <c r="PR10" s="32">
        <v>11804</v>
      </c>
      <c r="PS10" s="32">
        <v>13243.62</v>
      </c>
      <c r="PT10" s="32">
        <v>17615.849999999999</v>
      </c>
      <c r="PU10" s="32">
        <v>74709.429999999993</v>
      </c>
      <c r="PV10" s="32">
        <v>28821</v>
      </c>
      <c r="PW10" s="32">
        <v>14589.16</v>
      </c>
      <c r="PX10" s="32">
        <v>15611.11</v>
      </c>
      <c r="PY10" s="32">
        <v>22093.25</v>
      </c>
      <c r="PZ10" s="32">
        <v>23163.45</v>
      </c>
      <c r="QA10" s="32">
        <v>23473.85</v>
      </c>
      <c r="QB10" s="32">
        <v>51590.87</v>
      </c>
      <c r="QC10" s="32">
        <v>11330.46</v>
      </c>
      <c r="QD10" s="32">
        <v>14999.56</v>
      </c>
      <c r="QE10" s="32">
        <v>13869.77</v>
      </c>
      <c r="QF10" s="32">
        <v>2997.4</v>
      </c>
      <c r="QG10" s="32">
        <v>9031.26</v>
      </c>
      <c r="QH10" s="32">
        <v>1855.84</v>
      </c>
      <c r="QI10" s="32">
        <v>35378.379999999997</v>
      </c>
      <c r="QJ10" s="32">
        <v>18915.16</v>
      </c>
      <c r="QK10" s="32">
        <v>11094.18</v>
      </c>
      <c r="QL10" s="32">
        <v>4546.83</v>
      </c>
      <c r="QM10" s="32">
        <v>12480.54</v>
      </c>
      <c r="QN10" s="32">
        <v>10553</v>
      </c>
      <c r="QO10" s="32">
        <v>16761</v>
      </c>
      <c r="QP10" s="32">
        <v>49565.81</v>
      </c>
      <c r="QQ10" s="32">
        <v>31039.42</v>
      </c>
      <c r="QR10" s="32">
        <v>9452.81</v>
      </c>
      <c r="QS10" s="32">
        <v>4669.18</v>
      </c>
      <c r="QT10" s="32">
        <v>16382</v>
      </c>
      <c r="QU10" s="32">
        <v>12386.84</v>
      </c>
      <c r="QV10" s="32">
        <v>18912.060000000001</v>
      </c>
      <c r="QW10" s="32">
        <v>46752.18</v>
      </c>
      <c r="QX10" s="32">
        <v>11161.11</v>
      </c>
      <c r="QY10" s="32">
        <v>8990</v>
      </c>
      <c r="QZ10" s="32">
        <v>7134</v>
      </c>
      <c r="RA10" s="32">
        <v>11624</v>
      </c>
      <c r="RB10" s="32">
        <v>8930.1299999999992</v>
      </c>
      <c r="RC10" s="32">
        <v>16892</v>
      </c>
      <c r="RD10" s="32">
        <v>24137</v>
      </c>
      <c r="RE10" s="32">
        <v>16480.2</v>
      </c>
      <c r="RF10" s="32">
        <v>18479</v>
      </c>
      <c r="RG10" s="32">
        <v>6024</v>
      </c>
      <c r="RH10" s="32">
        <v>17026</v>
      </c>
      <c r="RI10" s="32">
        <v>7700</v>
      </c>
      <c r="RJ10" s="32">
        <v>8298</v>
      </c>
      <c r="RK10" s="32">
        <v>41832</v>
      </c>
      <c r="RL10" s="32">
        <v>16260.09</v>
      </c>
      <c r="RM10" s="32">
        <v>11317.92</v>
      </c>
      <c r="RN10" s="32">
        <v>2758.1</v>
      </c>
      <c r="RO10" s="32">
        <v>25222</v>
      </c>
      <c r="RP10" s="32">
        <v>7470</v>
      </c>
      <c r="RQ10" s="32">
        <v>14789.64</v>
      </c>
      <c r="RR10" s="32">
        <v>50547.68</v>
      </c>
      <c r="RS10" s="32">
        <v>20723</v>
      </c>
      <c r="RT10" s="32">
        <v>26260</v>
      </c>
      <c r="RU10" s="32">
        <v>29781</v>
      </c>
      <c r="RV10" s="32">
        <v>17498.37</v>
      </c>
      <c r="RW10" s="32">
        <v>19957.32</v>
      </c>
      <c r="RX10" s="32">
        <v>7805.3</v>
      </c>
      <c r="RY10" s="32">
        <v>49920.06</v>
      </c>
      <c r="RZ10" s="32">
        <v>15590.3</v>
      </c>
      <c r="SA10" s="32">
        <v>7299.16</v>
      </c>
      <c r="SB10" s="32">
        <v>7020.35</v>
      </c>
      <c r="SC10" s="32">
        <v>11738.2</v>
      </c>
      <c r="SD10" s="32">
        <v>15228.31</v>
      </c>
      <c r="SE10" s="32">
        <v>15228.31</v>
      </c>
      <c r="SF10" s="32">
        <v>61812.19</v>
      </c>
      <c r="SG10" s="32">
        <v>18994.27</v>
      </c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</row>
    <row r="11" spans="3:734">
      <c r="C11" s="49" t="s">
        <v>8</v>
      </c>
      <c r="D11" s="33">
        <v>6524</v>
      </c>
      <c r="E11" s="33">
        <v>10031</v>
      </c>
      <c r="F11" s="32">
        <v>21761</v>
      </c>
      <c r="G11" s="32">
        <v>10245</v>
      </c>
      <c r="H11" s="32">
        <v>14046</v>
      </c>
      <c r="I11" s="32">
        <v>12374</v>
      </c>
      <c r="J11" s="32">
        <v>70751</v>
      </c>
      <c r="K11" s="33">
        <v>6524</v>
      </c>
      <c r="L11" s="33">
        <v>10031</v>
      </c>
      <c r="M11" s="32">
        <v>21761</v>
      </c>
      <c r="N11" s="32">
        <v>10245</v>
      </c>
      <c r="O11" s="32">
        <v>14046</v>
      </c>
      <c r="P11" s="32">
        <v>12374</v>
      </c>
      <c r="Q11" s="32">
        <v>70751</v>
      </c>
      <c r="R11" s="33">
        <v>6524</v>
      </c>
      <c r="S11" s="33">
        <v>10031</v>
      </c>
      <c r="T11" s="32">
        <v>21761</v>
      </c>
      <c r="U11" s="32">
        <v>10245</v>
      </c>
      <c r="V11" s="32">
        <v>14046</v>
      </c>
      <c r="W11" s="32">
        <v>12374</v>
      </c>
      <c r="X11" s="32">
        <v>70751</v>
      </c>
      <c r="Y11" s="33">
        <v>6524</v>
      </c>
      <c r="Z11" s="33">
        <v>10031</v>
      </c>
      <c r="AA11" s="32">
        <v>21761</v>
      </c>
      <c r="AB11" s="32">
        <v>10245</v>
      </c>
      <c r="AC11" s="32">
        <v>14046</v>
      </c>
      <c r="AD11" s="32">
        <v>12374</v>
      </c>
      <c r="AE11" s="32">
        <v>70751</v>
      </c>
      <c r="AF11" s="33">
        <v>6524</v>
      </c>
      <c r="AG11" s="33">
        <v>10031</v>
      </c>
      <c r="AH11" s="32">
        <v>21761</v>
      </c>
      <c r="AI11" s="32">
        <v>10245</v>
      </c>
      <c r="AJ11" s="32">
        <v>14046</v>
      </c>
      <c r="AK11" s="32">
        <v>12374</v>
      </c>
      <c r="AL11" s="32">
        <v>70751</v>
      </c>
      <c r="AM11" s="33">
        <v>6524</v>
      </c>
      <c r="AN11" s="33">
        <v>10031</v>
      </c>
      <c r="AO11" s="32">
        <v>21761</v>
      </c>
      <c r="AP11" s="32">
        <v>10245</v>
      </c>
      <c r="AQ11" s="32">
        <v>14046</v>
      </c>
      <c r="AR11" s="32">
        <v>12374</v>
      </c>
      <c r="AS11" s="32">
        <v>70751</v>
      </c>
      <c r="AT11" s="33">
        <v>6524</v>
      </c>
      <c r="AU11" s="33">
        <v>10031</v>
      </c>
      <c r="AV11" s="32">
        <v>21761</v>
      </c>
      <c r="AW11" s="32">
        <v>10245</v>
      </c>
      <c r="AX11" s="32">
        <v>14046</v>
      </c>
      <c r="AY11" s="32">
        <v>12374</v>
      </c>
      <c r="AZ11" s="32">
        <v>70751</v>
      </c>
      <c r="BA11" s="33">
        <v>6524</v>
      </c>
      <c r="BB11" s="33">
        <v>10031</v>
      </c>
      <c r="BC11" s="32">
        <v>21761</v>
      </c>
      <c r="BD11" s="32">
        <v>10245</v>
      </c>
      <c r="BE11" s="32">
        <v>14046</v>
      </c>
      <c r="BF11" s="32">
        <v>12374</v>
      </c>
      <c r="BG11" s="32">
        <v>70751</v>
      </c>
      <c r="BH11" s="33">
        <v>6524</v>
      </c>
      <c r="BI11" s="33">
        <v>10031</v>
      </c>
      <c r="BJ11" s="32">
        <v>21761</v>
      </c>
      <c r="BK11" s="32">
        <v>10245</v>
      </c>
      <c r="BL11" s="32">
        <v>14046</v>
      </c>
      <c r="BM11" s="32">
        <v>12374</v>
      </c>
      <c r="BN11" s="32">
        <v>70751</v>
      </c>
      <c r="BO11" s="33">
        <v>6524</v>
      </c>
      <c r="BP11" s="33">
        <v>10031</v>
      </c>
      <c r="BQ11" s="32">
        <v>21761</v>
      </c>
      <c r="BR11" s="32">
        <v>10245</v>
      </c>
      <c r="BS11" s="32">
        <v>14046</v>
      </c>
      <c r="BT11" s="32">
        <v>12374</v>
      </c>
      <c r="BU11" s="32">
        <v>70751</v>
      </c>
      <c r="BV11" s="33">
        <v>6524</v>
      </c>
      <c r="BW11" s="33">
        <v>10031</v>
      </c>
      <c r="BX11" s="32">
        <v>21761</v>
      </c>
      <c r="BY11" s="32">
        <v>10245</v>
      </c>
      <c r="BZ11" s="32">
        <v>14046</v>
      </c>
      <c r="CA11" s="32">
        <v>12374</v>
      </c>
      <c r="CB11" s="32">
        <v>70751</v>
      </c>
      <c r="CC11" s="33">
        <v>6524</v>
      </c>
      <c r="CD11" s="33">
        <v>10031</v>
      </c>
      <c r="CE11" s="32">
        <v>21761</v>
      </c>
      <c r="CF11" s="32">
        <v>10245</v>
      </c>
      <c r="CG11" s="32">
        <v>14046</v>
      </c>
      <c r="CH11" s="32">
        <v>12374</v>
      </c>
      <c r="CI11" s="32">
        <v>70751</v>
      </c>
      <c r="CJ11" s="33">
        <v>6524</v>
      </c>
      <c r="CK11" s="33">
        <v>10031</v>
      </c>
      <c r="CL11" s="32">
        <v>21761</v>
      </c>
      <c r="CM11" s="32">
        <v>10245</v>
      </c>
      <c r="CN11" s="32">
        <v>14046</v>
      </c>
      <c r="CO11" s="32">
        <v>12374</v>
      </c>
      <c r="CP11" s="32">
        <v>70751</v>
      </c>
      <c r="CQ11" s="33">
        <v>6524</v>
      </c>
      <c r="CR11" s="33">
        <v>10031</v>
      </c>
      <c r="CS11" s="32">
        <v>21761</v>
      </c>
      <c r="CT11" s="32">
        <v>10245</v>
      </c>
      <c r="CU11" s="32">
        <v>14046</v>
      </c>
      <c r="CV11" s="32">
        <v>12374</v>
      </c>
      <c r="CW11" s="32">
        <v>70751</v>
      </c>
      <c r="CX11" s="33">
        <v>6524</v>
      </c>
      <c r="CY11" s="33">
        <v>10031</v>
      </c>
      <c r="CZ11" s="32">
        <v>21761</v>
      </c>
      <c r="DA11" s="32">
        <v>10245</v>
      </c>
      <c r="DB11" s="32">
        <v>21761</v>
      </c>
      <c r="DC11" s="32">
        <v>6822</v>
      </c>
      <c r="DD11" s="32">
        <v>35430</v>
      </c>
      <c r="DE11" s="32">
        <v>4346</v>
      </c>
      <c r="DF11" s="32">
        <v>14070</v>
      </c>
      <c r="DG11" s="32">
        <v>10256</v>
      </c>
      <c r="DH11" s="32">
        <v>11171</v>
      </c>
      <c r="DI11" s="32">
        <v>9510</v>
      </c>
      <c r="DJ11" s="32">
        <v>11392</v>
      </c>
      <c r="DK11" s="32">
        <v>12138</v>
      </c>
      <c r="DL11" s="32">
        <v>13592</v>
      </c>
      <c r="DM11" s="32">
        <v>10224</v>
      </c>
      <c r="DN11" s="32">
        <v>4917</v>
      </c>
      <c r="DO11" s="32">
        <v>12742</v>
      </c>
      <c r="DP11" s="32">
        <v>5429</v>
      </c>
      <c r="DQ11" s="32">
        <v>19326</v>
      </c>
      <c r="DR11" s="32">
        <v>4737</v>
      </c>
      <c r="DS11" s="32">
        <v>14424</v>
      </c>
      <c r="DT11" s="32">
        <v>10828</v>
      </c>
      <c r="DU11" s="32">
        <v>6557</v>
      </c>
      <c r="DV11" s="32">
        <v>16136</v>
      </c>
      <c r="DW11" s="32">
        <v>6476</v>
      </c>
      <c r="DX11" s="32">
        <v>13794</v>
      </c>
      <c r="DY11" s="32">
        <v>47334</v>
      </c>
      <c r="DZ11" s="32">
        <v>30174</v>
      </c>
      <c r="EA11" s="32">
        <v>14997</v>
      </c>
      <c r="EB11" s="32">
        <v>14496</v>
      </c>
      <c r="EC11" s="32">
        <v>6418</v>
      </c>
      <c r="ED11" s="32">
        <v>14393</v>
      </c>
      <c r="EE11" s="32">
        <v>8798</v>
      </c>
      <c r="EF11" s="32">
        <v>47596</v>
      </c>
      <c r="EG11" s="32">
        <v>12272</v>
      </c>
      <c r="EH11" s="32">
        <v>14395</v>
      </c>
      <c r="EI11" s="32">
        <v>12447</v>
      </c>
      <c r="EJ11" s="32">
        <v>11047</v>
      </c>
      <c r="EK11" s="32">
        <v>5162</v>
      </c>
      <c r="EL11" s="32">
        <v>18690</v>
      </c>
      <c r="EM11" s="32">
        <v>43877</v>
      </c>
      <c r="EN11" s="32">
        <v>13905</v>
      </c>
      <c r="EO11" s="32">
        <v>17755</v>
      </c>
      <c r="EP11" s="32">
        <v>9398</v>
      </c>
      <c r="EQ11" s="32">
        <v>22528</v>
      </c>
      <c r="ER11" s="32">
        <v>11710</v>
      </c>
      <c r="ES11" s="32">
        <v>18962</v>
      </c>
      <c r="ET11" s="32">
        <v>43666.81</v>
      </c>
      <c r="EU11" s="32">
        <v>8699.2099999999991</v>
      </c>
      <c r="EV11" s="32">
        <v>16214.45</v>
      </c>
      <c r="EW11" s="32">
        <v>14490.13</v>
      </c>
      <c r="EX11" s="32">
        <v>14772</v>
      </c>
      <c r="EY11" s="32">
        <v>9483</v>
      </c>
      <c r="EZ11" s="32">
        <v>12795</v>
      </c>
      <c r="FA11" s="32">
        <v>47654</v>
      </c>
      <c r="FB11" s="32">
        <v>15208</v>
      </c>
      <c r="FC11" s="32">
        <v>4648.75</v>
      </c>
      <c r="FD11" s="32">
        <v>14399</v>
      </c>
      <c r="FE11" s="32">
        <v>7192</v>
      </c>
      <c r="FF11" s="32">
        <v>885</v>
      </c>
      <c r="FG11" s="32">
        <v>5437</v>
      </c>
      <c r="FH11" s="32">
        <v>8904</v>
      </c>
      <c r="FI11" s="32">
        <v>4233</v>
      </c>
      <c r="FJ11" s="32">
        <v>3088</v>
      </c>
      <c r="FK11" s="32">
        <v>5923</v>
      </c>
      <c r="FL11" s="32">
        <v>11094</v>
      </c>
      <c r="FM11" s="32">
        <v>12585</v>
      </c>
      <c r="FN11" s="32">
        <v>21116</v>
      </c>
      <c r="FO11" s="32">
        <v>24049</v>
      </c>
      <c r="FP11" s="32">
        <v>16356</v>
      </c>
      <c r="FQ11" s="32">
        <v>11028</v>
      </c>
      <c r="FR11" s="32">
        <v>10011</v>
      </c>
      <c r="FS11" s="32">
        <v>13807</v>
      </c>
      <c r="FT11" s="32">
        <v>22272</v>
      </c>
      <c r="FU11" s="32">
        <v>10520</v>
      </c>
      <c r="FV11" s="32">
        <v>53057</v>
      </c>
      <c r="FW11" s="32">
        <v>16659</v>
      </c>
      <c r="FX11" s="32">
        <v>16523</v>
      </c>
      <c r="FY11" s="32">
        <v>8055</v>
      </c>
      <c r="FZ11" s="32">
        <v>13500</v>
      </c>
      <c r="GA11" s="32">
        <v>14542</v>
      </c>
      <c r="GB11" s="32">
        <v>16771</v>
      </c>
      <c r="GC11" s="32">
        <v>37597</v>
      </c>
      <c r="GD11" s="32">
        <v>16727</v>
      </c>
      <c r="GE11" s="32">
        <v>13459</v>
      </c>
      <c r="GF11" s="32">
        <v>8211</v>
      </c>
      <c r="GG11" s="32">
        <v>13187</v>
      </c>
      <c r="GH11" s="32">
        <v>12426</v>
      </c>
      <c r="GI11" s="32">
        <v>13742</v>
      </c>
      <c r="GJ11" s="32">
        <v>51578</v>
      </c>
      <c r="GK11" s="32">
        <v>8854</v>
      </c>
      <c r="GL11" s="32">
        <v>10860.34</v>
      </c>
      <c r="GM11" s="32">
        <v>9798</v>
      </c>
      <c r="GN11" s="32">
        <v>10300</v>
      </c>
      <c r="GO11" s="32">
        <v>11263</v>
      </c>
      <c r="GP11" s="32">
        <v>18382</v>
      </c>
      <c r="GQ11" s="32">
        <v>73694</v>
      </c>
      <c r="GR11" s="32">
        <v>17030</v>
      </c>
      <c r="GS11" s="32">
        <v>15282.34</v>
      </c>
      <c r="GT11" s="32">
        <v>8254</v>
      </c>
      <c r="GU11" s="32">
        <v>12303</v>
      </c>
      <c r="GV11" s="32">
        <v>7962</v>
      </c>
      <c r="GW11" s="32">
        <v>14354</v>
      </c>
      <c r="GX11" s="32">
        <v>47531</v>
      </c>
      <c r="GY11" s="32">
        <v>24663</v>
      </c>
      <c r="GZ11" s="32">
        <v>12127</v>
      </c>
      <c r="HA11" s="32">
        <v>21761</v>
      </c>
      <c r="HB11" s="32">
        <v>10245</v>
      </c>
      <c r="HC11" s="32">
        <v>10332</v>
      </c>
      <c r="HD11" s="32">
        <v>14422</v>
      </c>
      <c r="HE11" s="32">
        <v>44885</v>
      </c>
      <c r="HF11" s="32">
        <v>6794</v>
      </c>
      <c r="HG11" s="32">
        <v>13076</v>
      </c>
      <c r="HH11" s="32">
        <v>11440</v>
      </c>
      <c r="HI11" s="32">
        <v>16030</v>
      </c>
      <c r="HJ11" s="32">
        <v>9571</v>
      </c>
      <c r="HK11" s="32">
        <v>18865</v>
      </c>
      <c r="HL11" s="32">
        <v>35945</v>
      </c>
      <c r="HM11" s="32">
        <v>13598</v>
      </c>
      <c r="HN11" s="32">
        <v>24005</v>
      </c>
      <c r="HO11" s="32">
        <v>5952</v>
      </c>
      <c r="HP11" s="32">
        <v>15426</v>
      </c>
      <c r="HQ11" s="32">
        <v>12204</v>
      </c>
      <c r="HR11" s="32">
        <v>21891</v>
      </c>
      <c r="HS11" s="32">
        <v>65486</v>
      </c>
      <c r="HT11" s="32">
        <v>9803</v>
      </c>
      <c r="HU11" s="32">
        <v>13112</v>
      </c>
      <c r="HV11" s="32">
        <v>7377</v>
      </c>
      <c r="HW11" s="32">
        <v>15819</v>
      </c>
      <c r="HX11" s="32">
        <v>25805</v>
      </c>
      <c r="HY11" s="32">
        <v>14439</v>
      </c>
      <c r="HZ11" s="32">
        <v>66931</v>
      </c>
      <c r="IA11" s="32">
        <v>19206</v>
      </c>
      <c r="IB11" s="32">
        <v>11197</v>
      </c>
      <c r="IC11" s="32">
        <v>12093</v>
      </c>
      <c r="ID11" s="32">
        <v>14416</v>
      </c>
      <c r="IE11" s="32">
        <v>22355</v>
      </c>
      <c r="IF11" s="32">
        <v>20236</v>
      </c>
      <c r="IG11" s="32">
        <v>68753</v>
      </c>
      <c r="IH11" s="32">
        <v>17077</v>
      </c>
      <c r="II11" s="32">
        <v>11888</v>
      </c>
      <c r="IJ11" s="32">
        <v>13659</v>
      </c>
      <c r="IK11" s="32">
        <v>12866</v>
      </c>
      <c r="IL11" s="32">
        <v>20417</v>
      </c>
      <c r="IM11" s="32">
        <v>28198</v>
      </c>
      <c r="IN11" s="32">
        <v>70784</v>
      </c>
      <c r="IO11" s="32">
        <v>24522</v>
      </c>
      <c r="IP11" s="32">
        <v>8979</v>
      </c>
      <c r="IQ11" s="32">
        <v>9842</v>
      </c>
      <c r="IR11" s="32">
        <v>18025</v>
      </c>
      <c r="IS11" s="32">
        <v>14046</v>
      </c>
      <c r="IT11" s="33">
        <v>10031</v>
      </c>
      <c r="IU11" s="32">
        <v>23967</v>
      </c>
      <c r="IV11" s="32">
        <v>10809</v>
      </c>
      <c r="IW11" s="32">
        <v>10785</v>
      </c>
      <c r="IX11" s="32">
        <v>14017</v>
      </c>
      <c r="IY11" s="32">
        <v>12460</v>
      </c>
      <c r="IZ11" s="32">
        <v>16123</v>
      </c>
      <c r="JA11" s="32">
        <v>14110</v>
      </c>
      <c r="JB11" s="32">
        <v>71447</v>
      </c>
      <c r="JC11" s="32">
        <v>19721</v>
      </c>
      <c r="JD11" s="32">
        <v>23046</v>
      </c>
      <c r="JE11" s="32">
        <v>31117</v>
      </c>
      <c r="JF11" s="32">
        <v>23211</v>
      </c>
      <c r="JG11" s="32">
        <v>6782.19</v>
      </c>
      <c r="JH11" s="32">
        <v>16505</v>
      </c>
      <c r="JI11" s="32">
        <v>70053</v>
      </c>
      <c r="JJ11" s="32">
        <v>14579</v>
      </c>
      <c r="JK11" s="32">
        <v>8950</v>
      </c>
      <c r="JL11" s="32">
        <v>11636</v>
      </c>
      <c r="JM11" s="32">
        <v>7933</v>
      </c>
      <c r="JN11" s="32">
        <v>8718.9500000000007</v>
      </c>
      <c r="JO11" s="32">
        <v>14955</v>
      </c>
      <c r="JP11" s="32">
        <v>62379</v>
      </c>
      <c r="JQ11" s="32">
        <v>7795</v>
      </c>
      <c r="JR11" s="32">
        <v>16187</v>
      </c>
      <c r="JS11" s="32">
        <v>10185</v>
      </c>
      <c r="JT11" s="32">
        <v>13040</v>
      </c>
      <c r="JU11" s="32">
        <v>23360</v>
      </c>
      <c r="JV11" s="32">
        <v>14795</v>
      </c>
      <c r="JW11" s="32">
        <v>70751</v>
      </c>
      <c r="JX11" s="33">
        <v>6524</v>
      </c>
      <c r="JY11" s="33">
        <v>10031</v>
      </c>
      <c r="JZ11" s="32">
        <v>7644</v>
      </c>
      <c r="KA11" s="32">
        <v>24272</v>
      </c>
      <c r="KB11" s="32">
        <v>7132</v>
      </c>
      <c r="KC11" s="32">
        <v>25086</v>
      </c>
      <c r="KD11" s="32">
        <v>66300</v>
      </c>
      <c r="KE11" s="32">
        <v>11633</v>
      </c>
      <c r="KF11" s="32">
        <v>18856</v>
      </c>
      <c r="KG11" s="32">
        <v>13650</v>
      </c>
      <c r="KH11" s="32">
        <v>12312</v>
      </c>
      <c r="KI11" s="32">
        <v>10282</v>
      </c>
      <c r="KJ11" s="32">
        <v>10793</v>
      </c>
      <c r="KK11" s="32">
        <v>57716</v>
      </c>
      <c r="KL11" s="32">
        <v>12662</v>
      </c>
      <c r="KM11" s="32">
        <v>22708</v>
      </c>
      <c r="KN11" s="32">
        <v>13741</v>
      </c>
      <c r="KO11" s="32">
        <v>22169</v>
      </c>
      <c r="KP11" s="32">
        <v>29451</v>
      </c>
      <c r="KQ11" s="32">
        <v>11923</v>
      </c>
      <c r="KR11" s="32">
        <v>62984</v>
      </c>
      <c r="KS11" s="32">
        <v>14485</v>
      </c>
      <c r="KT11" s="32">
        <v>21549</v>
      </c>
      <c r="KU11" s="32">
        <v>15602</v>
      </c>
      <c r="KV11" s="32">
        <v>26260</v>
      </c>
      <c r="KW11" s="32">
        <v>11158.51</v>
      </c>
      <c r="KX11" s="32">
        <v>35353</v>
      </c>
      <c r="KY11" s="32">
        <v>89599</v>
      </c>
      <c r="KZ11" s="32">
        <v>14852</v>
      </c>
      <c r="LA11" s="32">
        <v>10642</v>
      </c>
      <c r="LB11" s="32">
        <v>14088.41</v>
      </c>
      <c r="LC11" s="32">
        <v>21375</v>
      </c>
      <c r="LD11" s="32">
        <v>4205</v>
      </c>
      <c r="LE11" s="32">
        <v>17602</v>
      </c>
      <c r="LF11" s="32">
        <v>76516</v>
      </c>
      <c r="LG11" s="32">
        <v>20659</v>
      </c>
      <c r="LH11" s="32">
        <v>22864</v>
      </c>
      <c r="LI11" s="32">
        <v>13887.81</v>
      </c>
      <c r="LJ11" s="32">
        <v>26696.81</v>
      </c>
      <c r="LK11" s="32">
        <v>11325.52</v>
      </c>
      <c r="LL11" s="32">
        <v>20765.64</v>
      </c>
      <c r="LM11" s="32">
        <v>82303.31</v>
      </c>
      <c r="LN11" s="32">
        <v>18678.02</v>
      </c>
      <c r="LO11" s="32">
        <v>9958.6</v>
      </c>
      <c r="LP11" s="32">
        <v>7434.21</v>
      </c>
      <c r="LQ11" s="32">
        <v>18634.990000000002</v>
      </c>
      <c r="LR11" s="32">
        <v>21189</v>
      </c>
      <c r="LS11" s="32">
        <v>18587</v>
      </c>
      <c r="LT11" s="32">
        <v>78851.33</v>
      </c>
      <c r="LU11" s="33">
        <v>6524</v>
      </c>
      <c r="LV11" s="33">
        <v>10031</v>
      </c>
      <c r="LW11" s="32">
        <v>21761</v>
      </c>
      <c r="LX11" s="32">
        <v>10245</v>
      </c>
      <c r="LY11" s="32">
        <v>6314</v>
      </c>
      <c r="LZ11" s="32">
        <v>21318</v>
      </c>
      <c r="MA11" s="32">
        <v>88949</v>
      </c>
      <c r="MB11" s="32">
        <v>14968</v>
      </c>
      <c r="MC11" s="32">
        <v>13813</v>
      </c>
      <c r="MD11" s="32">
        <v>8747</v>
      </c>
      <c r="ME11" s="32">
        <v>24645</v>
      </c>
      <c r="MF11" s="32">
        <v>17072</v>
      </c>
      <c r="MG11" s="32">
        <v>18694</v>
      </c>
      <c r="MH11" s="32">
        <v>91058</v>
      </c>
      <c r="MI11" s="32">
        <v>24769</v>
      </c>
      <c r="MJ11" s="32">
        <v>12648</v>
      </c>
      <c r="MK11" s="32">
        <v>15619</v>
      </c>
      <c r="ML11" s="32">
        <v>26861</v>
      </c>
      <c r="MM11" s="32">
        <v>8320</v>
      </c>
      <c r="MN11" s="32">
        <v>11763</v>
      </c>
      <c r="MO11" s="32">
        <v>37907</v>
      </c>
      <c r="MP11" s="33">
        <v>6524</v>
      </c>
      <c r="MQ11" s="33">
        <v>10031</v>
      </c>
      <c r="MR11" s="32">
        <v>21761</v>
      </c>
      <c r="MS11" s="32">
        <v>10245</v>
      </c>
      <c r="MT11" s="32">
        <v>14046</v>
      </c>
      <c r="MU11" s="32">
        <v>28229</v>
      </c>
      <c r="MV11" s="32">
        <v>90339</v>
      </c>
      <c r="MW11" s="32">
        <v>12593</v>
      </c>
      <c r="MX11" s="32">
        <v>7232</v>
      </c>
      <c r="MY11" s="32">
        <v>9288</v>
      </c>
      <c r="MZ11" s="32">
        <v>15919</v>
      </c>
      <c r="NA11" s="32">
        <v>14045</v>
      </c>
      <c r="NB11" s="32">
        <v>35531</v>
      </c>
      <c r="NC11" s="32">
        <v>73114</v>
      </c>
      <c r="ND11" s="32">
        <v>15525</v>
      </c>
      <c r="NE11" s="32">
        <v>20423</v>
      </c>
      <c r="NF11" s="32">
        <v>4785</v>
      </c>
      <c r="NG11" s="32">
        <v>225154</v>
      </c>
      <c r="NH11" s="32">
        <v>12805</v>
      </c>
      <c r="NI11" s="32">
        <v>15159</v>
      </c>
      <c r="NJ11" s="32">
        <v>72896</v>
      </c>
      <c r="NK11" s="32">
        <v>13640</v>
      </c>
      <c r="NL11" s="32">
        <v>2982</v>
      </c>
      <c r="NM11" s="32">
        <v>10379</v>
      </c>
      <c r="NN11" s="32">
        <v>13117</v>
      </c>
      <c r="NO11" s="32">
        <v>10580</v>
      </c>
      <c r="NP11" s="32">
        <v>17385</v>
      </c>
      <c r="NQ11" s="32">
        <v>38550</v>
      </c>
      <c r="NR11" s="32">
        <v>11905</v>
      </c>
      <c r="NS11" s="32">
        <v>12374</v>
      </c>
      <c r="NT11" s="32">
        <v>7349</v>
      </c>
      <c r="NU11" s="32">
        <v>6271</v>
      </c>
      <c r="NV11" s="32">
        <v>23037</v>
      </c>
      <c r="NW11" s="32">
        <v>17623</v>
      </c>
      <c r="NX11" s="32">
        <v>64465</v>
      </c>
      <c r="NY11" s="32">
        <v>8727</v>
      </c>
      <c r="NZ11" s="32">
        <v>14120</v>
      </c>
      <c r="OA11" s="32">
        <v>9422</v>
      </c>
      <c r="OB11" s="32">
        <v>22317</v>
      </c>
      <c r="OC11" s="32">
        <v>14755</v>
      </c>
      <c r="OD11" s="32">
        <v>22709.53</v>
      </c>
      <c r="OE11" s="32">
        <v>52498</v>
      </c>
      <c r="OF11" s="32">
        <v>13175</v>
      </c>
      <c r="OG11" s="32">
        <v>21429</v>
      </c>
      <c r="OH11" s="32">
        <v>10162</v>
      </c>
      <c r="OI11" s="32">
        <v>13669.14</v>
      </c>
      <c r="OJ11" s="32">
        <v>3000.96</v>
      </c>
      <c r="OK11" s="32">
        <v>22062.12</v>
      </c>
      <c r="OL11" s="32">
        <v>71687.03</v>
      </c>
      <c r="OM11" s="32">
        <v>3692.04</v>
      </c>
      <c r="ON11" s="32">
        <v>10391.02</v>
      </c>
      <c r="OO11" s="32">
        <v>13293.59</v>
      </c>
      <c r="OP11" s="32">
        <v>10980.79</v>
      </c>
      <c r="OQ11" s="32">
        <v>9801.6299999999992</v>
      </c>
      <c r="OR11" s="32">
        <v>15838.61</v>
      </c>
      <c r="OS11" s="32">
        <v>57033.07</v>
      </c>
      <c r="OT11" s="32">
        <v>4296.63</v>
      </c>
      <c r="OU11" s="32">
        <v>848.4</v>
      </c>
      <c r="OV11" s="32">
        <v>3209.78</v>
      </c>
      <c r="OW11" s="32">
        <v>24429.35</v>
      </c>
      <c r="OX11" s="32">
        <v>8960.2800000000007</v>
      </c>
      <c r="OY11" s="32">
        <v>15389.43</v>
      </c>
      <c r="OZ11" s="32">
        <v>56202.9</v>
      </c>
      <c r="PA11" s="32">
        <v>20868.39</v>
      </c>
      <c r="PB11" s="32">
        <v>8172.66</v>
      </c>
      <c r="PC11" s="32">
        <v>9104.75</v>
      </c>
      <c r="PD11" s="32">
        <v>18501.900000000001</v>
      </c>
      <c r="PE11" s="32">
        <v>2918.95</v>
      </c>
      <c r="PF11" s="32">
        <v>3787</v>
      </c>
      <c r="PG11" s="32">
        <v>50187.08</v>
      </c>
      <c r="PH11" s="32">
        <v>34557.949999999997</v>
      </c>
      <c r="PI11" s="32">
        <v>1044</v>
      </c>
      <c r="PJ11" s="32">
        <v>17286</v>
      </c>
      <c r="PK11" s="32">
        <v>28888.86</v>
      </c>
      <c r="PL11" s="32">
        <v>23032.28</v>
      </c>
      <c r="PM11" s="32">
        <v>33468.79</v>
      </c>
      <c r="PN11" s="32">
        <v>51269.69</v>
      </c>
      <c r="PO11" s="32">
        <v>9856.8799999999992</v>
      </c>
      <c r="PP11" s="32">
        <v>24851.7</v>
      </c>
      <c r="PQ11" s="32">
        <v>22728</v>
      </c>
      <c r="PR11" s="32">
        <v>18278</v>
      </c>
      <c r="PS11" s="32">
        <v>24745.46</v>
      </c>
      <c r="PT11" s="32">
        <v>28996.19</v>
      </c>
      <c r="PU11" s="32">
        <v>55080.27</v>
      </c>
      <c r="PV11" s="32">
        <v>51194</v>
      </c>
      <c r="PW11" s="32">
        <v>35221.129999999997</v>
      </c>
      <c r="PX11" s="32">
        <v>23599.21</v>
      </c>
      <c r="PY11" s="32">
        <v>40744.61</v>
      </c>
      <c r="PZ11" s="32">
        <v>33199.160000000003</v>
      </c>
      <c r="QA11" s="32">
        <v>28141.19</v>
      </c>
      <c r="QB11" s="32">
        <v>71685.19</v>
      </c>
      <c r="QC11" s="32">
        <v>34270.29</v>
      </c>
      <c r="QD11" s="32">
        <v>29943.439999999999</v>
      </c>
      <c r="QE11" s="32">
        <v>17251.59</v>
      </c>
      <c r="QF11" s="32">
        <v>6284.24</v>
      </c>
      <c r="QG11" s="32">
        <v>12956.38</v>
      </c>
      <c r="QH11" s="32">
        <v>7728.84</v>
      </c>
      <c r="QI11" s="32">
        <v>41920.94</v>
      </c>
      <c r="QJ11" s="32">
        <v>15494.87</v>
      </c>
      <c r="QK11" s="32">
        <v>18789.09</v>
      </c>
      <c r="QL11" s="32">
        <v>17676</v>
      </c>
      <c r="QM11" s="32">
        <v>13747.62</v>
      </c>
      <c r="QN11" s="32">
        <v>5764</v>
      </c>
      <c r="QO11" s="32">
        <v>19744</v>
      </c>
      <c r="QP11" s="32">
        <v>76715.070000000007</v>
      </c>
      <c r="QQ11" s="32">
        <v>32844.99</v>
      </c>
      <c r="QR11" s="32">
        <v>17933.05</v>
      </c>
      <c r="QS11" s="32">
        <v>13918.96</v>
      </c>
      <c r="QT11" s="32">
        <v>17446</v>
      </c>
      <c r="QU11" s="32">
        <v>11551.6</v>
      </c>
      <c r="QV11" s="32">
        <v>18317.3</v>
      </c>
      <c r="QW11" s="32">
        <v>55584.06</v>
      </c>
      <c r="QX11" s="32">
        <v>17425.78</v>
      </c>
      <c r="QY11" s="32">
        <v>19201</v>
      </c>
      <c r="QZ11" s="32">
        <v>7532</v>
      </c>
      <c r="RA11" s="32">
        <v>17124.5</v>
      </c>
      <c r="RB11" s="32">
        <v>12945.89</v>
      </c>
      <c r="RC11" s="32">
        <v>20591</v>
      </c>
      <c r="RD11" s="32">
        <v>34004</v>
      </c>
      <c r="RE11" s="32">
        <v>17609.62</v>
      </c>
      <c r="RF11" s="32">
        <v>8308</v>
      </c>
      <c r="RG11" s="32">
        <v>14196</v>
      </c>
      <c r="RH11" s="32">
        <v>17309</v>
      </c>
      <c r="RI11" s="32">
        <v>5458</v>
      </c>
      <c r="RJ11" s="32">
        <v>19442</v>
      </c>
      <c r="RK11" s="32">
        <v>51540</v>
      </c>
      <c r="RL11" s="32">
        <v>24107.17</v>
      </c>
      <c r="RM11" s="32">
        <v>18533.41</v>
      </c>
      <c r="RN11" s="32">
        <v>9071.7800000000007</v>
      </c>
      <c r="RO11" s="32">
        <v>20924</v>
      </c>
      <c r="RP11" s="32">
        <v>8946</v>
      </c>
      <c r="RQ11" s="32">
        <v>29195.59</v>
      </c>
      <c r="RR11" s="32">
        <v>63277.64</v>
      </c>
      <c r="RS11" s="32">
        <v>22715</v>
      </c>
      <c r="RT11" s="32">
        <v>12622</v>
      </c>
      <c r="RU11" s="32">
        <v>33142</v>
      </c>
      <c r="RV11" s="32">
        <v>23238.799999999999</v>
      </c>
      <c r="RW11" s="32">
        <v>17761.57</v>
      </c>
      <c r="RX11" s="32">
        <v>21818.01</v>
      </c>
      <c r="RY11" s="32">
        <v>73528.45</v>
      </c>
      <c r="RZ11" s="32">
        <v>26601.84</v>
      </c>
      <c r="SA11" s="32">
        <v>11842.52</v>
      </c>
      <c r="SB11" s="32">
        <v>5170.04</v>
      </c>
      <c r="SC11" s="32">
        <v>8998.61</v>
      </c>
      <c r="SD11" s="32">
        <v>21014.26</v>
      </c>
      <c r="SE11" s="32">
        <v>21014.26</v>
      </c>
      <c r="SF11" s="32">
        <v>53092.79</v>
      </c>
      <c r="SG11" s="32">
        <v>15538.6</v>
      </c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</row>
    <row r="12" spans="3:734">
      <c r="C12" s="49" t="s">
        <v>9</v>
      </c>
      <c r="D12" s="33">
        <v>32815</v>
      </c>
      <c r="E12" s="33">
        <v>14023</v>
      </c>
      <c r="F12" s="32">
        <v>31527</v>
      </c>
      <c r="G12" s="32">
        <v>12536</v>
      </c>
      <c r="H12" s="32">
        <v>18566</v>
      </c>
      <c r="I12" s="32">
        <v>19275</v>
      </c>
      <c r="J12" s="32">
        <v>82264</v>
      </c>
      <c r="K12" s="33">
        <v>32815</v>
      </c>
      <c r="L12" s="33">
        <v>14023</v>
      </c>
      <c r="M12" s="32">
        <v>31527</v>
      </c>
      <c r="N12" s="32">
        <v>12536</v>
      </c>
      <c r="O12" s="32">
        <v>18566</v>
      </c>
      <c r="P12" s="32">
        <v>19275</v>
      </c>
      <c r="Q12" s="32">
        <v>82264</v>
      </c>
      <c r="R12" s="33">
        <v>32815</v>
      </c>
      <c r="S12" s="33">
        <v>14023</v>
      </c>
      <c r="T12" s="32">
        <v>31527</v>
      </c>
      <c r="U12" s="32">
        <v>12536</v>
      </c>
      <c r="V12" s="32">
        <v>18566</v>
      </c>
      <c r="W12" s="32">
        <v>19275</v>
      </c>
      <c r="X12" s="32">
        <v>82264</v>
      </c>
      <c r="Y12" s="33">
        <v>32815</v>
      </c>
      <c r="Z12" s="33">
        <v>14023</v>
      </c>
      <c r="AA12" s="32">
        <v>31527</v>
      </c>
      <c r="AB12" s="32">
        <v>12536</v>
      </c>
      <c r="AC12" s="32">
        <v>18566</v>
      </c>
      <c r="AD12" s="32">
        <v>19275</v>
      </c>
      <c r="AE12" s="32">
        <v>82264</v>
      </c>
      <c r="AF12" s="33">
        <v>32815</v>
      </c>
      <c r="AG12" s="33">
        <v>14023</v>
      </c>
      <c r="AH12" s="32">
        <v>31527</v>
      </c>
      <c r="AI12" s="32">
        <v>12536</v>
      </c>
      <c r="AJ12" s="32">
        <v>18566</v>
      </c>
      <c r="AK12" s="32">
        <v>19275</v>
      </c>
      <c r="AL12" s="32">
        <v>82264</v>
      </c>
      <c r="AM12" s="33">
        <v>32815</v>
      </c>
      <c r="AN12" s="33">
        <v>14023</v>
      </c>
      <c r="AO12" s="32">
        <v>31527</v>
      </c>
      <c r="AP12" s="32">
        <v>12536</v>
      </c>
      <c r="AQ12" s="32">
        <v>18566</v>
      </c>
      <c r="AR12" s="32">
        <v>19275</v>
      </c>
      <c r="AS12" s="32">
        <v>82264</v>
      </c>
      <c r="AT12" s="33">
        <v>32815</v>
      </c>
      <c r="AU12" s="33">
        <v>14023</v>
      </c>
      <c r="AV12" s="32">
        <v>31527</v>
      </c>
      <c r="AW12" s="32">
        <v>12536</v>
      </c>
      <c r="AX12" s="32">
        <v>18566</v>
      </c>
      <c r="AY12" s="32">
        <v>19275</v>
      </c>
      <c r="AZ12" s="32">
        <v>82264</v>
      </c>
      <c r="BA12" s="33">
        <v>32815</v>
      </c>
      <c r="BB12" s="33">
        <v>14023</v>
      </c>
      <c r="BC12" s="32">
        <v>31527</v>
      </c>
      <c r="BD12" s="32">
        <v>12536</v>
      </c>
      <c r="BE12" s="32">
        <v>18566</v>
      </c>
      <c r="BF12" s="32">
        <v>19275</v>
      </c>
      <c r="BG12" s="32">
        <v>82264</v>
      </c>
      <c r="BH12" s="33">
        <v>32815</v>
      </c>
      <c r="BI12" s="33">
        <v>14023</v>
      </c>
      <c r="BJ12" s="32">
        <v>31527</v>
      </c>
      <c r="BK12" s="32">
        <v>12536</v>
      </c>
      <c r="BL12" s="32">
        <v>18566</v>
      </c>
      <c r="BM12" s="32">
        <v>19275</v>
      </c>
      <c r="BN12" s="32">
        <v>82264</v>
      </c>
      <c r="BO12" s="33">
        <v>32815</v>
      </c>
      <c r="BP12" s="33">
        <v>14023</v>
      </c>
      <c r="BQ12" s="32">
        <v>31527</v>
      </c>
      <c r="BR12" s="32">
        <v>12536</v>
      </c>
      <c r="BS12" s="32">
        <v>18566</v>
      </c>
      <c r="BT12" s="32">
        <v>19275</v>
      </c>
      <c r="BU12" s="32">
        <v>82264</v>
      </c>
      <c r="BV12" s="33">
        <v>32815</v>
      </c>
      <c r="BW12" s="33">
        <v>14023</v>
      </c>
      <c r="BX12" s="32">
        <v>31527</v>
      </c>
      <c r="BY12" s="32">
        <v>12536</v>
      </c>
      <c r="BZ12" s="32">
        <v>18566</v>
      </c>
      <c r="CA12" s="32">
        <v>19275</v>
      </c>
      <c r="CB12" s="32">
        <v>82264</v>
      </c>
      <c r="CC12" s="33">
        <v>32815</v>
      </c>
      <c r="CD12" s="33">
        <v>14023</v>
      </c>
      <c r="CE12" s="32">
        <v>31527</v>
      </c>
      <c r="CF12" s="32">
        <v>12536</v>
      </c>
      <c r="CG12" s="32">
        <v>18566</v>
      </c>
      <c r="CH12" s="32">
        <v>19275</v>
      </c>
      <c r="CI12" s="32">
        <v>82264</v>
      </c>
      <c r="CJ12" s="33">
        <v>32815</v>
      </c>
      <c r="CK12" s="33">
        <v>14023</v>
      </c>
      <c r="CL12" s="32">
        <v>31527</v>
      </c>
      <c r="CM12" s="32">
        <v>12536</v>
      </c>
      <c r="CN12" s="32">
        <v>18566</v>
      </c>
      <c r="CO12" s="32">
        <v>19275</v>
      </c>
      <c r="CP12" s="32">
        <v>82264</v>
      </c>
      <c r="CQ12" s="33">
        <v>32815</v>
      </c>
      <c r="CR12" s="33">
        <v>14023</v>
      </c>
      <c r="CS12" s="32">
        <v>31527</v>
      </c>
      <c r="CT12" s="32">
        <v>12536</v>
      </c>
      <c r="CU12" s="32">
        <v>18566</v>
      </c>
      <c r="CV12" s="32">
        <v>19275</v>
      </c>
      <c r="CW12" s="32">
        <v>82264</v>
      </c>
      <c r="CX12" s="33">
        <v>32815</v>
      </c>
      <c r="CY12" s="33">
        <v>14023</v>
      </c>
      <c r="CZ12" s="32">
        <v>31527</v>
      </c>
      <c r="DA12" s="32">
        <v>12536</v>
      </c>
      <c r="DB12" s="32">
        <v>31527</v>
      </c>
      <c r="DC12" s="32">
        <v>12913</v>
      </c>
      <c r="DD12" s="32">
        <v>33834</v>
      </c>
      <c r="DE12" s="32">
        <v>4934</v>
      </c>
      <c r="DF12" s="32">
        <v>9022</v>
      </c>
      <c r="DG12" s="32">
        <v>8893</v>
      </c>
      <c r="DH12" s="32">
        <v>11274</v>
      </c>
      <c r="DI12" s="32">
        <v>12658</v>
      </c>
      <c r="DJ12" s="32">
        <v>13009</v>
      </c>
      <c r="DK12" s="32">
        <v>49614</v>
      </c>
      <c r="DL12" s="32">
        <v>23123</v>
      </c>
      <c r="DM12" s="32">
        <v>17024</v>
      </c>
      <c r="DN12" s="32">
        <v>14390</v>
      </c>
      <c r="DO12" s="32">
        <v>24607</v>
      </c>
      <c r="DP12" s="32">
        <v>11970</v>
      </c>
      <c r="DQ12" s="32">
        <v>25727</v>
      </c>
      <c r="DR12" s="32">
        <v>51370</v>
      </c>
      <c r="DS12" s="32">
        <v>19958</v>
      </c>
      <c r="DT12" s="32">
        <v>14644</v>
      </c>
      <c r="DU12" s="32">
        <v>9987</v>
      </c>
      <c r="DV12" s="32">
        <v>16404</v>
      </c>
      <c r="DW12" s="32">
        <v>8428</v>
      </c>
      <c r="DX12" s="32">
        <v>27744</v>
      </c>
      <c r="DY12" s="32">
        <v>77068</v>
      </c>
      <c r="DZ12" s="32">
        <v>12106</v>
      </c>
      <c r="EA12" s="32">
        <v>14747</v>
      </c>
      <c r="EB12" s="32">
        <v>14746</v>
      </c>
      <c r="EC12" s="32">
        <v>5734</v>
      </c>
      <c r="ED12" s="32">
        <v>20154</v>
      </c>
      <c r="EE12" s="32">
        <v>9933</v>
      </c>
      <c r="EF12" s="32">
        <v>72387</v>
      </c>
      <c r="EG12" s="32">
        <v>9557</v>
      </c>
      <c r="EH12" s="32">
        <v>12396</v>
      </c>
      <c r="EI12" s="32">
        <v>15769</v>
      </c>
      <c r="EJ12" s="32">
        <v>25277</v>
      </c>
      <c r="EK12" s="32">
        <v>5285</v>
      </c>
      <c r="EL12" s="32">
        <v>16690</v>
      </c>
      <c r="EM12" s="32">
        <v>71778</v>
      </c>
      <c r="EN12" s="32">
        <v>19335</v>
      </c>
      <c r="EO12" s="32">
        <v>19296</v>
      </c>
      <c r="EP12" s="32">
        <v>11333</v>
      </c>
      <c r="EQ12" s="32">
        <v>23788</v>
      </c>
      <c r="ER12" s="32">
        <v>17600</v>
      </c>
      <c r="ES12" s="32">
        <v>28030</v>
      </c>
      <c r="ET12" s="32">
        <v>60596.97</v>
      </c>
      <c r="EU12" s="32">
        <v>12208.75</v>
      </c>
      <c r="EV12" s="32">
        <v>21709.69</v>
      </c>
      <c r="EW12" s="32">
        <v>13659.66</v>
      </c>
      <c r="EX12" s="32">
        <v>30092</v>
      </c>
      <c r="EY12" s="32">
        <v>7437</v>
      </c>
      <c r="EZ12" s="32">
        <v>17378</v>
      </c>
      <c r="FA12" s="32">
        <v>59447</v>
      </c>
      <c r="FB12" s="32">
        <v>19958</v>
      </c>
      <c r="FC12" s="32">
        <v>6758.8</v>
      </c>
      <c r="FD12" s="32">
        <v>14756</v>
      </c>
      <c r="FE12" s="32">
        <v>2036</v>
      </c>
      <c r="FF12" s="32">
        <v>22299</v>
      </c>
      <c r="FG12" s="32">
        <v>11290</v>
      </c>
      <c r="FH12" s="32">
        <v>35866</v>
      </c>
      <c r="FI12" s="32">
        <v>9169</v>
      </c>
      <c r="FJ12" s="32">
        <v>19248</v>
      </c>
      <c r="FK12" s="32">
        <v>12934</v>
      </c>
      <c r="FL12" s="32">
        <v>12234</v>
      </c>
      <c r="FM12" s="32">
        <v>13014</v>
      </c>
      <c r="FN12" s="32">
        <v>22301</v>
      </c>
      <c r="FO12" s="32">
        <v>39951</v>
      </c>
      <c r="FP12" s="32">
        <v>20976</v>
      </c>
      <c r="FQ12" s="32">
        <v>20736</v>
      </c>
      <c r="FR12" s="32">
        <v>17114</v>
      </c>
      <c r="FS12" s="32">
        <v>19561</v>
      </c>
      <c r="FT12" s="32">
        <v>22098</v>
      </c>
      <c r="FU12" s="32">
        <v>23858</v>
      </c>
      <c r="FV12" s="32">
        <v>55641</v>
      </c>
      <c r="FW12" s="32">
        <v>17302</v>
      </c>
      <c r="FX12" s="32">
        <v>23105</v>
      </c>
      <c r="FY12" s="32">
        <v>14281</v>
      </c>
      <c r="FZ12" s="32">
        <v>14036</v>
      </c>
      <c r="GA12" s="32">
        <v>20615</v>
      </c>
      <c r="GB12" s="32">
        <v>30045</v>
      </c>
      <c r="GC12" s="32">
        <v>69839</v>
      </c>
      <c r="GD12" s="32">
        <v>18590</v>
      </c>
      <c r="GE12" s="32">
        <v>20544</v>
      </c>
      <c r="GF12" s="32">
        <v>36967</v>
      </c>
      <c r="GG12" s="32">
        <v>20414</v>
      </c>
      <c r="GH12" s="32">
        <v>12475</v>
      </c>
      <c r="GI12" s="32">
        <v>28418</v>
      </c>
      <c r="GJ12" s="32">
        <v>82890</v>
      </c>
      <c r="GK12" s="32">
        <v>18098</v>
      </c>
      <c r="GL12" s="32">
        <v>18533.98</v>
      </c>
      <c r="GM12" s="32">
        <v>12507</v>
      </c>
      <c r="GN12" s="32">
        <v>17370</v>
      </c>
      <c r="GO12" s="32">
        <v>15847</v>
      </c>
      <c r="GP12" s="32">
        <v>31579</v>
      </c>
      <c r="GQ12" s="32">
        <v>5305</v>
      </c>
      <c r="GR12" s="32">
        <v>28941</v>
      </c>
      <c r="GS12" s="32">
        <v>18801.55</v>
      </c>
      <c r="GT12" s="32">
        <v>13500</v>
      </c>
      <c r="GU12" s="32">
        <v>16749</v>
      </c>
      <c r="GV12" s="32">
        <v>14360</v>
      </c>
      <c r="GW12" s="32">
        <v>13419</v>
      </c>
      <c r="GX12" s="32">
        <v>96883</v>
      </c>
      <c r="GY12" s="32">
        <v>20293</v>
      </c>
      <c r="GZ12" s="32">
        <v>24184</v>
      </c>
      <c r="HA12" s="32">
        <v>31527</v>
      </c>
      <c r="HB12" s="32">
        <v>12536</v>
      </c>
      <c r="HC12" s="32">
        <v>16951</v>
      </c>
      <c r="HD12" s="32">
        <v>20399</v>
      </c>
      <c r="HE12" s="32">
        <v>70357</v>
      </c>
      <c r="HF12" s="32">
        <v>18554</v>
      </c>
      <c r="HG12" s="32">
        <v>20445</v>
      </c>
      <c r="HH12" s="32">
        <v>12807</v>
      </c>
      <c r="HI12" s="32">
        <v>22001</v>
      </c>
      <c r="HJ12" s="32">
        <v>21034</v>
      </c>
      <c r="HK12" s="32">
        <v>21683</v>
      </c>
      <c r="HL12" s="32">
        <v>45137</v>
      </c>
      <c r="HM12" s="32">
        <v>12208</v>
      </c>
      <c r="HN12" s="32">
        <v>20687</v>
      </c>
      <c r="HO12" s="32">
        <v>22582</v>
      </c>
      <c r="HP12" s="32">
        <v>19872</v>
      </c>
      <c r="HQ12" s="32">
        <v>15004</v>
      </c>
      <c r="HR12" s="32">
        <v>18702</v>
      </c>
      <c r="HS12" s="32">
        <v>71259</v>
      </c>
      <c r="HT12" s="32">
        <v>19993</v>
      </c>
      <c r="HU12" s="32">
        <v>14962</v>
      </c>
      <c r="HV12" s="32">
        <v>16750</v>
      </c>
      <c r="HW12" s="32">
        <v>18618</v>
      </c>
      <c r="HX12" s="32">
        <v>27496</v>
      </c>
      <c r="HY12" s="32">
        <v>20514</v>
      </c>
      <c r="HZ12" s="32">
        <v>100700</v>
      </c>
      <c r="IA12" s="32">
        <v>15613</v>
      </c>
      <c r="IB12" s="32">
        <v>20058</v>
      </c>
      <c r="IC12" s="32">
        <v>17492</v>
      </c>
      <c r="ID12" s="32">
        <v>27441</v>
      </c>
      <c r="IE12" s="32">
        <v>16884</v>
      </c>
      <c r="IF12" s="32">
        <v>14238</v>
      </c>
      <c r="IG12" s="32">
        <v>79905</v>
      </c>
      <c r="IH12" s="32">
        <v>23135</v>
      </c>
      <c r="II12" s="32">
        <v>16163</v>
      </c>
      <c r="IJ12" s="32">
        <v>18034</v>
      </c>
      <c r="IK12" s="32">
        <v>22008</v>
      </c>
      <c r="IL12" s="32">
        <v>14465</v>
      </c>
      <c r="IM12" s="32">
        <v>25593</v>
      </c>
      <c r="IN12" s="32">
        <v>91087</v>
      </c>
      <c r="IO12" s="32">
        <v>21601</v>
      </c>
      <c r="IP12" s="32">
        <v>28709</v>
      </c>
      <c r="IQ12" s="32">
        <v>17056</v>
      </c>
      <c r="IR12" s="32">
        <v>30061</v>
      </c>
      <c r="IS12" s="32">
        <v>18566</v>
      </c>
      <c r="IT12" s="33">
        <v>14023</v>
      </c>
      <c r="IU12" s="32">
        <v>33783</v>
      </c>
      <c r="IV12" s="32">
        <v>8880</v>
      </c>
      <c r="IW12" s="32">
        <v>8032</v>
      </c>
      <c r="IX12" s="32">
        <v>15573</v>
      </c>
      <c r="IY12" s="32">
        <v>24764</v>
      </c>
      <c r="IZ12" s="32">
        <v>13279</v>
      </c>
      <c r="JA12" s="32">
        <v>25484</v>
      </c>
      <c r="JB12" s="32">
        <v>98130</v>
      </c>
      <c r="JC12" s="32">
        <v>26132</v>
      </c>
      <c r="JD12" s="32">
        <v>23300</v>
      </c>
      <c r="JE12" s="32">
        <v>21618</v>
      </c>
      <c r="JF12" s="32">
        <v>24043</v>
      </c>
      <c r="JG12" s="32">
        <v>23851.64</v>
      </c>
      <c r="JH12" s="32">
        <v>17807</v>
      </c>
      <c r="JI12" s="32">
        <v>94947</v>
      </c>
      <c r="JJ12" s="32">
        <v>23270</v>
      </c>
      <c r="JK12" s="32">
        <v>30367</v>
      </c>
      <c r="JL12" s="32">
        <v>20399</v>
      </c>
      <c r="JM12" s="32">
        <v>20085</v>
      </c>
      <c r="JN12" s="32">
        <v>17072.400000000001</v>
      </c>
      <c r="JO12" s="32">
        <v>23384</v>
      </c>
      <c r="JP12" s="32">
        <v>76024</v>
      </c>
      <c r="JQ12" s="32">
        <v>15117</v>
      </c>
      <c r="JR12" s="32">
        <v>15617</v>
      </c>
      <c r="JS12" s="32">
        <v>23535</v>
      </c>
      <c r="JT12" s="32">
        <v>15612</v>
      </c>
      <c r="JU12" s="32">
        <v>19029</v>
      </c>
      <c r="JV12" s="32">
        <v>21811</v>
      </c>
      <c r="JW12" s="32">
        <v>82264</v>
      </c>
      <c r="JX12" s="33">
        <v>32815</v>
      </c>
      <c r="JY12" s="33">
        <v>14023</v>
      </c>
      <c r="JZ12" s="32">
        <v>20671</v>
      </c>
      <c r="KA12" s="32">
        <v>29658</v>
      </c>
      <c r="KB12" s="32">
        <v>21790</v>
      </c>
      <c r="KC12" s="32">
        <v>14639</v>
      </c>
      <c r="KD12" s="32">
        <v>88333</v>
      </c>
      <c r="KE12" s="32">
        <v>22646</v>
      </c>
      <c r="KF12" s="32">
        <v>17897</v>
      </c>
      <c r="KG12" s="32">
        <v>13566</v>
      </c>
      <c r="KH12" s="32">
        <v>190224</v>
      </c>
      <c r="KI12" s="32">
        <v>12039</v>
      </c>
      <c r="KJ12" s="32">
        <v>31586</v>
      </c>
      <c r="KK12" s="32">
        <v>82869</v>
      </c>
      <c r="KL12" s="32">
        <v>10815</v>
      </c>
      <c r="KM12" s="32">
        <v>24970</v>
      </c>
      <c r="KN12" s="32">
        <v>14252</v>
      </c>
      <c r="KO12" s="32">
        <v>29411</v>
      </c>
      <c r="KP12" s="32">
        <v>26276</v>
      </c>
      <c r="KQ12" s="32">
        <v>28666</v>
      </c>
      <c r="KR12" s="32">
        <v>87880</v>
      </c>
      <c r="KS12" s="32">
        <v>13773</v>
      </c>
      <c r="KT12" s="32">
        <v>25324</v>
      </c>
      <c r="KU12" s="32">
        <v>10323</v>
      </c>
      <c r="KV12" s="32">
        <v>19722</v>
      </c>
      <c r="KW12" s="32">
        <v>7700.77</v>
      </c>
      <c r="KX12" s="32">
        <v>40467</v>
      </c>
      <c r="KY12" s="32">
        <v>88509</v>
      </c>
      <c r="KZ12" s="32">
        <v>31696</v>
      </c>
      <c r="LA12" s="32">
        <v>19402</v>
      </c>
      <c r="LB12" s="32">
        <v>27046.06</v>
      </c>
      <c r="LC12" s="32">
        <v>36901</v>
      </c>
      <c r="LD12" s="32">
        <v>17671</v>
      </c>
      <c r="LE12" s="32">
        <v>32412</v>
      </c>
      <c r="LF12" s="32">
        <v>77633</v>
      </c>
      <c r="LG12" s="32">
        <v>16800</v>
      </c>
      <c r="LH12" s="32">
        <v>10881</v>
      </c>
      <c r="LI12" s="32">
        <v>23153.1</v>
      </c>
      <c r="LJ12" s="32">
        <v>22132.48</v>
      </c>
      <c r="LK12" s="32">
        <v>25147.96</v>
      </c>
      <c r="LL12" s="32">
        <v>22770</v>
      </c>
      <c r="LM12" s="32">
        <v>95868.6</v>
      </c>
      <c r="LN12" s="32">
        <v>17364.41</v>
      </c>
      <c r="LO12" s="32">
        <v>30095.73</v>
      </c>
      <c r="LP12" s="32">
        <v>15483.98</v>
      </c>
      <c r="LQ12" s="32">
        <v>27987.54</v>
      </c>
      <c r="LR12" s="32">
        <v>38617</v>
      </c>
      <c r="LS12" s="32">
        <v>40421</v>
      </c>
      <c r="LT12" s="32">
        <v>81805.37</v>
      </c>
      <c r="LU12" s="33">
        <v>32815</v>
      </c>
      <c r="LV12" s="33">
        <v>14023</v>
      </c>
      <c r="LW12" s="32">
        <v>31527</v>
      </c>
      <c r="LX12" s="32">
        <v>12536</v>
      </c>
      <c r="LY12" s="32">
        <v>20547</v>
      </c>
      <c r="LZ12" s="32">
        <v>28197</v>
      </c>
      <c r="MA12" s="32">
        <v>84516</v>
      </c>
      <c r="MB12" s="32">
        <v>10196</v>
      </c>
      <c r="MC12" s="32">
        <v>25318</v>
      </c>
      <c r="MD12" s="32">
        <v>22570</v>
      </c>
      <c r="ME12" s="32">
        <v>27885</v>
      </c>
      <c r="MF12" s="32">
        <v>13034</v>
      </c>
      <c r="MG12" s="32">
        <v>21788</v>
      </c>
      <c r="MH12" s="32">
        <v>66194</v>
      </c>
      <c r="MI12" s="32">
        <v>17447</v>
      </c>
      <c r="MJ12" s="32">
        <v>12646</v>
      </c>
      <c r="MK12" s="32">
        <v>22438</v>
      </c>
      <c r="ML12" s="32">
        <v>23774</v>
      </c>
      <c r="MM12" s="32">
        <v>11014</v>
      </c>
      <c r="MN12" s="32">
        <v>30910</v>
      </c>
      <c r="MO12" s="32">
        <v>51433</v>
      </c>
      <c r="MP12" s="33">
        <v>32815</v>
      </c>
      <c r="MQ12" s="33">
        <v>14023</v>
      </c>
      <c r="MR12" s="32">
        <v>31527</v>
      </c>
      <c r="MS12" s="32">
        <v>12536</v>
      </c>
      <c r="MT12" s="32">
        <v>18566</v>
      </c>
      <c r="MU12" s="32">
        <v>32627</v>
      </c>
      <c r="MV12" s="32">
        <v>50525</v>
      </c>
      <c r="MW12" s="32">
        <v>24536</v>
      </c>
      <c r="MX12" s="32">
        <v>17037</v>
      </c>
      <c r="MY12" s="32">
        <v>15643</v>
      </c>
      <c r="MZ12" s="32">
        <v>26850</v>
      </c>
      <c r="NA12" s="32">
        <v>13505</v>
      </c>
      <c r="NB12" s="32">
        <v>31653</v>
      </c>
      <c r="NC12" s="32">
        <v>102716</v>
      </c>
      <c r="ND12" s="32">
        <v>30837</v>
      </c>
      <c r="NE12" s="32">
        <v>22276</v>
      </c>
      <c r="NF12" s="32">
        <v>12956</v>
      </c>
      <c r="NG12" s="32">
        <v>19230</v>
      </c>
      <c r="NH12" s="32">
        <v>17884</v>
      </c>
      <c r="NI12" s="32">
        <v>20711</v>
      </c>
      <c r="NJ12" s="32">
        <v>54428</v>
      </c>
      <c r="NK12" s="32">
        <v>32324</v>
      </c>
      <c r="NL12" s="32">
        <v>20080</v>
      </c>
      <c r="NM12" s="32">
        <v>27417</v>
      </c>
      <c r="NN12" s="32">
        <v>20307</v>
      </c>
      <c r="NO12" s="32">
        <v>16232</v>
      </c>
      <c r="NP12" s="32">
        <v>17473</v>
      </c>
      <c r="NQ12" s="32">
        <v>76013</v>
      </c>
      <c r="NR12" s="32">
        <v>17417</v>
      </c>
      <c r="NS12" s="32">
        <v>28228</v>
      </c>
      <c r="NT12" s="32">
        <v>10015</v>
      </c>
      <c r="NU12" s="32">
        <v>13262</v>
      </c>
      <c r="NV12" s="32">
        <v>16206</v>
      </c>
      <c r="NW12" s="32">
        <v>22959</v>
      </c>
      <c r="NX12" s="32">
        <v>54406</v>
      </c>
      <c r="NY12" s="32">
        <v>17759</v>
      </c>
      <c r="NZ12" s="32">
        <v>34342</v>
      </c>
      <c r="OA12" s="32">
        <v>15723</v>
      </c>
      <c r="OB12" s="32">
        <v>19990</v>
      </c>
      <c r="OC12" s="32">
        <v>18394</v>
      </c>
      <c r="OD12" s="32">
        <v>25924.01</v>
      </c>
      <c r="OE12" s="32">
        <v>63523</v>
      </c>
      <c r="OF12" s="32">
        <v>12803</v>
      </c>
      <c r="OG12" s="32">
        <v>31471</v>
      </c>
      <c r="OH12" s="32">
        <v>20489</v>
      </c>
      <c r="OI12" s="32">
        <v>18213.41</v>
      </c>
      <c r="OJ12" s="32">
        <v>12645.11</v>
      </c>
      <c r="OK12" s="32">
        <v>25078.32</v>
      </c>
      <c r="OL12" s="32">
        <v>51859.47</v>
      </c>
      <c r="OM12" s="32">
        <v>6852.31</v>
      </c>
      <c r="ON12" s="32">
        <v>14431.7</v>
      </c>
      <c r="OO12" s="32">
        <v>15947.63</v>
      </c>
      <c r="OP12" s="32">
        <v>21694.62</v>
      </c>
      <c r="OQ12" s="32">
        <v>22282.69</v>
      </c>
      <c r="OR12" s="32">
        <v>16899.82</v>
      </c>
      <c r="OS12" s="32">
        <v>54257.47</v>
      </c>
      <c r="OT12" s="32">
        <v>10556.1</v>
      </c>
      <c r="OU12" s="32">
        <v>10315.49</v>
      </c>
      <c r="OV12" s="32">
        <v>13840.95</v>
      </c>
      <c r="OW12" s="32">
        <v>28086.959999999999</v>
      </c>
      <c r="OX12" s="32">
        <v>14997.31</v>
      </c>
      <c r="OY12" s="32">
        <v>26777.41</v>
      </c>
      <c r="OZ12" s="32">
        <v>60731</v>
      </c>
      <c r="PA12" s="32">
        <v>16636.259999999998</v>
      </c>
      <c r="PB12" s="32">
        <v>2960.61</v>
      </c>
      <c r="PC12" s="32">
        <v>4296.2</v>
      </c>
      <c r="PD12" s="32">
        <v>1846.41</v>
      </c>
      <c r="PE12" s="32">
        <v>14480.81</v>
      </c>
      <c r="PF12" s="32">
        <v>6214</v>
      </c>
      <c r="PG12" s="32">
        <v>11388.41</v>
      </c>
      <c r="PH12" s="32">
        <v>8373.4</v>
      </c>
      <c r="PI12" s="32">
        <v>13590</v>
      </c>
      <c r="PJ12" s="32">
        <v>4544</v>
      </c>
      <c r="PK12" s="32">
        <v>5206.91</v>
      </c>
      <c r="PL12" s="32">
        <v>2277.58</v>
      </c>
      <c r="PM12" s="32">
        <v>4824.78</v>
      </c>
      <c r="PN12" s="32">
        <v>21371.62</v>
      </c>
      <c r="PO12" s="32">
        <v>10868.5</v>
      </c>
      <c r="PP12" s="32">
        <v>16968.509999999998</v>
      </c>
      <c r="PQ12" s="32">
        <v>2673</v>
      </c>
      <c r="PR12" s="32">
        <v>2080</v>
      </c>
      <c r="PS12" s="32">
        <v>21028.06</v>
      </c>
      <c r="PT12" s="32">
        <v>8567.7000000000007</v>
      </c>
      <c r="PU12" s="32">
        <v>18820.21</v>
      </c>
      <c r="PV12" s="32">
        <v>3006</v>
      </c>
      <c r="PW12" s="32">
        <v>5512.29</v>
      </c>
      <c r="PX12" s="32">
        <v>14386.58</v>
      </c>
      <c r="PY12" s="32">
        <v>10866.95</v>
      </c>
      <c r="PZ12" s="32">
        <v>7154.38</v>
      </c>
      <c r="QA12" s="32">
        <v>7138.7</v>
      </c>
      <c r="QB12" s="32">
        <v>26726.49</v>
      </c>
      <c r="QC12" s="32">
        <v>11384.79</v>
      </c>
      <c r="QD12" s="32">
        <v>9252.2199999999993</v>
      </c>
      <c r="QE12" s="32">
        <v>10803.12</v>
      </c>
      <c r="QF12" s="32">
        <v>8135.15</v>
      </c>
      <c r="QG12" s="32">
        <v>18731.150000000001</v>
      </c>
      <c r="QH12" s="32">
        <v>42519.32</v>
      </c>
      <c r="QI12" s="32">
        <v>53746.84</v>
      </c>
      <c r="QJ12" s="32">
        <v>13150.56</v>
      </c>
      <c r="QK12" s="32">
        <v>23679.11</v>
      </c>
      <c r="QL12" s="32">
        <v>15484</v>
      </c>
      <c r="QM12" s="32">
        <v>34055.47</v>
      </c>
      <c r="QN12" s="32">
        <v>10154</v>
      </c>
      <c r="QO12" s="32">
        <v>19622</v>
      </c>
      <c r="QP12" s="32">
        <v>88521.39</v>
      </c>
      <c r="QQ12" s="32">
        <v>42646.09</v>
      </c>
      <c r="QR12" s="32">
        <v>31887</v>
      </c>
      <c r="QS12" s="32">
        <v>17379.759999999998</v>
      </c>
      <c r="QT12" s="32">
        <v>15073</v>
      </c>
      <c r="QU12" s="32">
        <v>19322.150000000001</v>
      </c>
      <c r="QV12" s="32">
        <v>21295.16</v>
      </c>
      <c r="QW12" s="32">
        <v>77660.179999999993</v>
      </c>
      <c r="QX12" s="32">
        <v>25051.58</v>
      </c>
      <c r="QY12" s="32">
        <v>14488</v>
      </c>
      <c r="QZ12" s="32">
        <v>27044</v>
      </c>
      <c r="RA12" s="32">
        <v>29862.17</v>
      </c>
      <c r="RB12" s="32">
        <v>19720.71</v>
      </c>
      <c r="RC12" s="32">
        <v>18875</v>
      </c>
      <c r="RD12" s="32">
        <v>68065</v>
      </c>
      <c r="RE12" s="32">
        <v>22424.03</v>
      </c>
      <c r="RF12" s="32">
        <v>19428</v>
      </c>
      <c r="RG12" s="32">
        <v>16336</v>
      </c>
      <c r="RH12" s="32">
        <v>24583</v>
      </c>
      <c r="RI12" s="32">
        <v>10191</v>
      </c>
      <c r="RJ12" s="32">
        <v>27527</v>
      </c>
      <c r="RK12" s="32">
        <v>74280</v>
      </c>
      <c r="RL12" s="32">
        <v>18212.259999999998</v>
      </c>
      <c r="RM12" s="32">
        <v>19585.09</v>
      </c>
      <c r="RN12" s="32">
        <v>13281.73</v>
      </c>
      <c r="RO12" s="32">
        <v>30448</v>
      </c>
      <c r="RP12" s="32">
        <v>14146</v>
      </c>
      <c r="RQ12" s="32">
        <v>31526.74</v>
      </c>
      <c r="RR12" s="32">
        <v>65950.080000000002</v>
      </c>
      <c r="RS12" s="32">
        <v>32726</v>
      </c>
      <c r="RT12" s="32">
        <v>16346</v>
      </c>
      <c r="RU12" s="32">
        <v>18089</v>
      </c>
      <c r="RV12" s="32">
        <v>30556.89</v>
      </c>
      <c r="RW12" s="32">
        <v>13052.81</v>
      </c>
      <c r="RX12" s="32">
        <v>17854.830000000002</v>
      </c>
      <c r="RY12" s="32">
        <v>78737.600000000006</v>
      </c>
      <c r="RZ12" s="32">
        <v>22529.82</v>
      </c>
      <c r="SA12" s="32">
        <v>22847.439999999999</v>
      </c>
      <c r="SB12" s="32">
        <v>21294.62</v>
      </c>
      <c r="SC12" s="32">
        <v>26565.17</v>
      </c>
      <c r="SD12" s="32">
        <v>27370.47</v>
      </c>
      <c r="SE12" s="32">
        <v>27370.67</v>
      </c>
      <c r="SF12" s="32">
        <v>90056.26</v>
      </c>
      <c r="SG12" s="32">
        <v>33244.22</v>
      </c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</row>
    <row r="13" spans="3:734">
      <c r="C13" s="49" t="s">
        <v>11</v>
      </c>
      <c r="D13" s="33">
        <v>22979</v>
      </c>
      <c r="E13" s="33">
        <v>18727</v>
      </c>
      <c r="F13" s="32">
        <v>14477</v>
      </c>
      <c r="G13" s="32">
        <v>20238</v>
      </c>
      <c r="H13" s="32">
        <v>16261</v>
      </c>
      <c r="I13" s="32">
        <v>20184</v>
      </c>
      <c r="J13" s="32">
        <v>103357</v>
      </c>
      <c r="K13" s="33">
        <v>22979</v>
      </c>
      <c r="L13" s="33">
        <v>18727</v>
      </c>
      <c r="M13" s="32">
        <v>14477</v>
      </c>
      <c r="N13" s="32">
        <v>20238</v>
      </c>
      <c r="O13" s="32">
        <v>16261</v>
      </c>
      <c r="P13" s="32">
        <v>20184</v>
      </c>
      <c r="Q13" s="32">
        <v>103357</v>
      </c>
      <c r="R13" s="33">
        <v>22979</v>
      </c>
      <c r="S13" s="33">
        <v>18727</v>
      </c>
      <c r="T13" s="32">
        <v>14477</v>
      </c>
      <c r="U13" s="32">
        <v>20238</v>
      </c>
      <c r="V13" s="32">
        <v>16261</v>
      </c>
      <c r="W13" s="32">
        <v>20184</v>
      </c>
      <c r="X13" s="32">
        <v>103357</v>
      </c>
      <c r="Y13" s="33">
        <v>22979</v>
      </c>
      <c r="Z13" s="33">
        <v>18727</v>
      </c>
      <c r="AA13" s="32">
        <v>14477</v>
      </c>
      <c r="AB13" s="32">
        <v>20238</v>
      </c>
      <c r="AC13" s="32">
        <v>16261</v>
      </c>
      <c r="AD13" s="32">
        <v>20184</v>
      </c>
      <c r="AE13" s="32">
        <v>103357</v>
      </c>
      <c r="AF13" s="33">
        <v>22979</v>
      </c>
      <c r="AG13" s="33">
        <v>18727</v>
      </c>
      <c r="AH13" s="32">
        <v>14477</v>
      </c>
      <c r="AI13" s="32">
        <v>20238</v>
      </c>
      <c r="AJ13" s="32">
        <v>16261</v>
      </c>
      <c r="AK13" s="32">
        <v>20184</v>
      </c>
      <c r="AL13" s="32">
        <v>103357</v>
      </c>
      <c r="AM13" s="33">
        <v>22979</v>
      </c>
      <c r="AN13" s="33">
        <v>18727</v>
      </c>
      <c r="AO13" s="32">
        <v>14477</v>
      </c>
      <c r="AP13" s="32">
        <v>20238</v>
      </c>
      <c r="AQ13" s="32">
        <v>16261</v>
      </c>
      <c r="AR13" s="32">
        <v>20184</v>
      </c>
      <c r="AS13" s="32">
        <v>103357</v>
      </c>
      <c r="AT13" s="33">
        <v>22979</v>
      </c>
      <c r="AU13" s="33">
        <v>18727</v>
      </c>
      <c r="AV13" s="32">
        <v>14477</v>
      </c>
      <c r="AW13" s="32">
        <v>20238</v>
      </c>
      <c r="AX13" s="32">
        <v>16261</v>
      </c>
      <c r="AY13" s="32">
        <v>20184</v>
      </c>
      <c r="AZ13" s="32">
        <v>103357</v>
      </c>
      <c r="BA13" s="33">
        <v>22979</v>
      </c>
      <c r="BB13" s="33">
        <v>18727</v>
      </c>
      <c r="BC13" s="32">
        <v>14477</v>
      </c>
      <c r="BD13" s="32">
        <v>20238</v>
      </c>
      <c r="BE13" s="32">
        <v>16261</v>
      </c>
      <c r="BF13" s="32">
        <v>20184</v>
      </c>
      <c r="BG13" s="32">
        <v>103357</v>
      </c>
      <c r="BH13" s="33">
        <v>22979</v>
      </c>
      <c r="BI13" s="33">
        <v>18727</v>
      </c>
      <c r="BJ13" s="32">
        <v>14477</v>
      </c>
      <c r="BK13" s="32">
        <v>20238</v>
      </c>
      <c r="BL13" s="32">
        <v>16261</v>
      </c>
      <c r="BM13" s="32">
        <v>20184</v>
      </c>
      <c r="BN13" s="32">
        <v>103357</v>
      </c>
      <c r="BO13" s="33">
        <v>22979</v>
      </c>
      <c r="BP13" s="33">
        <v>18727</v>
      </c>
      <c r="BQ13" s="32">
        <v>14477</v>
      </c>
      <c r="BR13" s="32">
        <v>20238</v>
      </c>
      <c r="BS13" s="32">
        <v>16261</v>
      </c>
      <c r="BT13" s="32">
        <v>20184</v>
      </c>
      <c r="BU13" s="32">
        <v>103357</v>
      </c>
      <c r="BV13" s="33">
        <v>22979</v>
      </c>
      <c r="BW13" s="33">
        <v>18727</v>
      </c>
      <c r="BX13" s="32">
        <v>14477</v>
      </c>
      <c r="BY13" s="32">
        <v>20238</v>
      </c>
      <c r="BZ13" s="32">
        <v>16261</v>
      </c>
      <c r="CA13" s="32">
        <v>20184</v>
      </c>
      <c r="CB13" s="32">
        <v>103357</v>
      </c>
      <c r="CC13" s="33">
        <v>22979</v>
      </c>
      <c r="CD13" s="33">
        <v>18727</v>
      </c>
      <c r="CE13" s="32">
        <v>14477</v>
      </c>
      <c r="CF13" s="32">
        <v>20238</v>
      </c>
      <c r="CG13" s="32">
        <v>16261</v>
      </c>
      <c r="CH13" s="32">
        <v>20184</v>
      </c>
      <c r="CI13" s="32">
        <v>103357</v>
      </c>
      <c r="CJ13" s="33">
        <v>22979</v>
      </c>
      <c r="CK13" s="33">
        <v>18727</v>
      </c>
      <c r="CL13" s="32">
        <v>14477</v>
      </c>
      <c r="CM13" s="32">
        <v>20238</v>
      </c>
      <c r="CN13" s="32">
        <v>16261</v>
      </c>
      <c r="CO13" s="32">
        <v>20184</v>
      </c>
      <c r="CP13" s="32">
        <v>103357</v>
      </c>
      <c r="CQ13" s="33">
        <v>22979</v>
      </c>
      <c r="CR13" s="33">
        <v>18727</v>
      </c>
      <c r="CS13" s="32">
        <v>14477</v>
      </c>
      <c r="CT13" s="32">
        <v>20238</v>
      </c>
      <c r="CU13" s="32">
        <v>16261</v>
      </c>
      <c r="CV13" s="32">
        <v>20184</v>
      </c>
      <c r="CW13" s="32">
        <v>103357</v>
      </c>
      <c r="CX13" s="33">
        <v>22979</v>
      </c>
      <c r="CY13" s="33">
        <v>18727</v>
      </c>
      <c r="CZ13" s="32">
        <v>14477</v>
      </c>
      <c r="DA13" s="32">
        <v>20238</v>
      </c>
      <c r="DB13" s="32">
        <v>14477</v>
      </c>
      <c r="DC13" s="32">
        <v>19891</v>
      </c>
      <c r="DD13" s="32">
        <v>46357</v>
      </c>
      <c r="DE13" s="32">
        <v>16448</v>
      </c>
      <c r="DF13" s="32">
        <v>15267</v>
      </c>
      <c r="DG13" s="32">
        <v>15210</v>
      </c>
      <c r="DH13" s="32">
        <v>16926</v>
      </c>
      <c r="DI13" s="32">
        <v>18908</v>
      </c>
      <c r="DJ13" s="32">
        <v>12686</v>
      </c>
      <c r="DK13" s="32">
        <v>70412</v>
      </c>
      <c r="DL13" s="32">
        <v>9683</v>
      </c>
      <c r="DM13" s="32">
        <v>19383</v>
      </c>
      <c r="DN13" s="32">
        <v>12375</v>
      </c>
      <c r="DO13" s="32">
        <v>12407</v>
      </c>
      <c r="DP13" s="32">
        <v>9549</v>
      </c>
      <c r="DQ13" s="32">
        <v>12521</v>
      </c>
      <c r="DR13" s="32">
        <v>63387</v>
      </c>
      <c r="DS13" s="32">
        <v>8829</v>
      </c>
      <c r="DT13" s="32">
        <v>16926</v>
      </c>
      <c r="DU13" s="32">
        <v>21813</v>
      </c>
      <c r="DV13" s="32">
        <v>17180</v>
      </c>
      <c r="DW13" s="32">
        <v>15910</v>
      </c>
      <c r="DX13" s="32">
        <v>17290</v>
      </c>
      <c r="DY13" s="32">
        <v>50430</v>
      </c>
      <c r="DZ13" s="32">
        <v>16200</v>
      </c>
      <c r="EA13" s="32">
        <v>20462</v>
      </c>
      <c r="EB13" s="32">
        <v>20461</v>
      </c>
      <c r="EC13" s="32">
        <v>16525</v>
      </c>
      <c r="ED13" s="32">
        <v>19706</v>
      </c>
      <c r="EE13" s="32">
        <v>15715</v>
      </c>
      <c r="EF13" s="32">
        <v>58612</v>
      </c>
      <c r="EG13" s="32">
        <v>15408</v>
      </c>
      <c r="EH13" s="32">
        <v>29807</v>
      </c>
      <c r="EI13" s="32">
        <v>10704</v>
      </c>
      <c r="EJ13" s="32">
        <v>29988</v>
      </c>
      <c r="EK13" s="32">
        <v>12697</v>
      </c>
      <c r="EL13" s="32">
        <v>21407</v>
      </c>
      <c r="EM13" s="32">
        <v>55090</v>
      </c>
      <c r="EN13" s="32">
        <v>13708</v>
      </c>
      <c r="EO13" s="32">
        <v>20864</v>
      </c>
      <c r="EP13" s="32">
        <v>13164</v>
      </c>
      <c r="EQ13" s="32">
        <v>25258</v>
      </c>
      <c r="ER13" s="32">
        <v>21793</v>
      </c>
      <c r="ES13" s="32">
        <v>17941</v>
      </c>
      <c r="ET13" s="32">
        <v>63969.09</v>
      </c>
      <c r="EU13" s="32">
        <v>10482.07</v>
      </c>
      <c r="EV13" s="32">
        <v>10365.450000000001</v>
      </c>
      <c r="EW13" s="32">
        <v>14720.11</v>
      </c>
      <c r="EX13" s="32">
        <v>14817</v>
      </c>
      <c r="EY13" s="32">
        <v>19367</v>
      </c>
      <c r="EZ13" s="32">
        <v>21277</v>
      </c>
      <c r="FA13" s="32">
        <v>60433</v>
      </c>
      <c r="FB13" s="32">
        <v>27453</v>
      </c>
      <c r="FC13" s="32">
        <v>13598.8</v>
      </c>
      <c r="FD13" s="32">
        <v>23136</v>
      </c>
      <c r="FE13" s="32">
        <v>6759</v>
      </c>
      <c r="FF13" s="32">
        <v>17748</v>
      </c>
      <c r="FG13" s="32">
        <v>18003</v>
      </c>
      <c r="FH13" s="32">
        <v>34627</v>
      </c>
      <c r="FI13" s="32">
        <v>10164</v>
      </c>
      <c r="FJ13" s="32">
        <v>21568</v>
      </c>
      <c r="FK13" s="32">
        <v>11492</v>
      </c>
      <c r="FL13" s="32">
        <v>25044</v>
      </c>
      <c r="FM13" s="32">
        <v>18257</v>
      </c>
      <c r="FN13" s="32">
        <v>21617</v>
      </c>
      <c r="FO13" s="32">
        <v>77989</v>
      </c>
      <c r="FP13" s="32">
        <v>11466</v>
      </c>
      <c r="FQ13" s="32">
        <v>23754</v>
      </c>
      <c r="FR13" s="32">
        <v>26164</v>
      </c>
      <c r="FS13" s="32">
        <v>16729</v>
      </c>
      <c r="FT13" s="32">
        <v>18744</v>
      </c>
      <c r="FU13" s="32">
        <v>21971</v>
      </c>
      <c r="FV13" s="32">
        <v>63801</v>
      </c>
      <c r="FW13" s="32">
        <v>16618</v>
      </c>
      <c r="FX13" s="32">
        <v>36191</v>
      </c>
      <c r="FY13" s="32">
        <v>21970</v>
      </c>
      <c r="FZ13" s="32">
        <v>19751</v>
      </c>
      <c r="GA13" s="32">
        <v>14525</v>
      </c>
      <c r="GB13" s="32">
        <v>35154</v>
      </c>
      <c r="GC13" s="32">
        <v>74999</v>
      </c>
      <c r="GD13" s="32">
        <v>15389</v>
      </c>
      <c r="GE13" s="32">
        <v>21221</v>
      </c>
      <c r="GF13" s="32">
        <v>15208</v>
      </c>
      <c r="GG13" s="32">
        <v>23787</v>
      </c>
      <c r="GH13" s="32">
        <v>14676</v>
      </c>
      <c r="GI13" s="32">
        <v>21781</v>
      </c>
      <c r="GJ13" s="32">
        <v>72131</v>
      </c>
      <c r="GK13" s="32">
        <v>29219</v>
      </c>
      <c r="GL13" s="32">
        <v>27760.83</v>
      </c>
      <c r="GM13" s="32">
        <v>26045</v>
      </c>
      <c r="GN13" s="32">
        <v>22301</v>
      </c>
      <c r="GO13" s="32">
        <v>9279</v>
      </c>
      <c r="GP13" s="32">
        <v>30345</v>
      </c>
      <c r="GQ13" s="32">
        <v>48303</v>
      </c>
      <c r="GR13" s="32">
        <v>12221</v>
      </c>
      <c r="GS13" s="32">
        <v>21776.92</v>
      </c>
      <c r="GT13" s="32">
        <v>14632</v>
      </c>
      <c r="GU13" s="32">
        <v>28141</v>
      </c>
      <c r="GV13" s="32">
        <v>24177</v>
      </c>
      <c r="GW13" s="32">
        <v>23314</v>
      </c>
      <c r="GX13" s="32">
        <v>81191</v>
      </c>
      <c r="GY13" s="32">
        <v>24375</v>
      </c>
      <c r="GZ13" s="32">
        <v>20347</v>
      </c>
      <c r="HA13" s="32">
        <v>14477</v>
      </c>
      <c r="HB13" s="32">
        <v>20238</v>
      </c>
      <c r="HC13" s="32">
        <v>32724</v>
      </c>
      <c r="HD13" s="32">
        <v>20031</v>
      </c>
      <c r="HE13" s="32">
        <v>92360</v>
      </c>
      <c r="HF13" s="32">
        <v>24053</v>
      </c>
      <c r="HG13" s="32">
        <v>27820</v>
      </c>
      <c r="HH13" s="32">
        <v>25771</v>
      </c>
      <c r="HI13" s="32">
        <v>28792</v>
      </c>
      <c r="HJ13" s="32">
        <v>15831</v>
      </c>
      <c r="HK13" s="32">
        <v>23282</v>
      </c>
      <c r="HL13" s="32">
        <v>56716</v>
      </c>
      <c r="HM13" s="32">
        <v>20885</v>
      </c>
      <c r="HN13" s="32">
        <v>26017</v>
      </c>
      <c r="HO13" s="32">
        <v>15521</v>
      </c>
      <c r="HP13" s="32">
        <v>18385</v>
      </c>
      <c r="HQ13" s="32">
        <v>11035</v>
      </c>
      <c r="HR13" s="32">
        <v>20974</v>
      </c>
      <c r="HS13" s="32">
        <v>69385</v>
      </c>
      <c r="HT13" s="32">
        <v>29590</v>
      </c>
      <c r="HU13" s="32">
        <v>23109</v>
      </c>
      <c r="HV13" s="32">
        <v>28801</v>
      </c>
      <c r="HW13" s="32">
        <v>32550</v>
      </c>
      <c r="HX13" s="32">
        <v>21549</v>
      </c>
      <c r="HY13" s="32">
        <v>26575</v>
      </c>
      <c r="HZ13" s="32">
        <v>91536</v>
      </c>
      <c r="IA13" s="32">
        <v>16339</v>
      </c>
      <c r="IB13" s="32">
        <v>26102</v>
      </c>
      <c r="IC13" s="32">
        <v>13857</v>
      </c>
      <c r="ID13" s="32">
        <v>25845</v>
      </c>
      <c r="IE13" s="32">
        <v>13538</v>
      </c>
      <c r="IF13" s="32">
        <v>20454</v>
      </c>
      <c r="IG13" s="32">
        <v>102767</v>
      </c>
      <c r="IH13" s="32">
        <v>19819</v>
      </c>
      <c r="II13" s="32">
        <v>17923</v>
      </c>
      <c r="IJ13" s="32">
        <v>25709</v>
      </c>
      <c r="IK13" s="32">
        <v>24160</v>
      </c>
      <c r="IL13" s="32">
        <v>38754</v>
      </c>
      <c r="IM13" s="32">
        <v>29918</v>
      </c>
      <c r="IN13" s="32">
        <v>98656</v>
      </c>
      <c r="IO13" s="32">
        <v>22489</v>
      </c>
      <c r="IP13" s="32">
        <v>24246</v>
      </c>
      <c r="IQ13" s="32">
        <v>24850</v>
      </c>
      <c r="IR13" s="32">
        <v>30483</v>
      </c>
      <c r="IS13" s="32">
        <v>16261</v>
      </c>
      <c r="IT13" s="33">
        <v>18727</v>
      </c>
      <c r="IU13" s="32">
        <v>42259</v>
      </c>
      <c r="IV13" s="32">
        <v>12446</v>
      </c>
      <c r="IW13" s="32">
        <v>15915</v>
      </c>
      <c r="IX13" s="32">
        <v>42521</v>
      </c>
      <c r="IY13" s="32">
        <v>30241</v>
      </c>
      <c r="IZ13" s="32">
        <v>18716</v>
      </c>
      <c r="JA13" s="32">
        <v>17865</v>
      </c>
      <c r="JB13" s="32">
        <v>92329</v>
      </c>
      <c r="JC13" s="32">
        <v>18237</v>
      </c>
      <c r="JD13" s="32">
        <v>25886</v>
      </c>
      <c r="JE13" s="32">
        <v>41074</v>
      </c>
      <c r="JF13" s="32">
        <v>22692</v>
      </c>
      <c r="JG13" s="32">
        <v>9002.41</v>
      </c>
      <c r="JH13" s="32">
        <v>29305</v>
      </c>
      <c r="JI13" s="32">
        <v>112163</v>
      </c>
      <c r="JJ13" s="32">
        <v>21699</v>
      </c>
      <c r="JK13" s="32">
        <v>30996</v>
      </c>
      <c r="JL13" s="32">
        <v>15649</v>
      </c>
      <c r="JM13" s="32">
        <v>17336</v>
      </c>
      <c r="JN13" s="32">
        <v>15186.23</v>
      </c>
      <c r="JO13" s="32">
        <v>27199</v>
      </c>
      <c r="JP13" s="32">
        <v>98208</v>
      </c>
      <c r="JQ13" s="32">
        <v>12731</v>
      </c>
      <c r="JR13" s="32">
        <v>25000</v>
      </c>
      <c r="JS13" s="32">
        <v>25477</v>
      </c>
      <c r="JT13" s="32">
        <v>21355</v>
      </c>
      <c r="JU13" s="32">
        <v>17153</v>
      </c>
      <c r="JV13" s="32">
        <v>27141</v>
      </c>
      <c r="JW13" s="32">
        <v>103357</v>
      </c>
      <c r="JX13" s="33">
        <v>22979</v>
      </c>
      <c r="JY13" s="33">
        <v>18727</v>
      </c>
      <c r="JZ13" s="32">
        <v>23347</v>
      </c>
      <c r="KA13" s="32">
        <v>27853</v>
      </c>
      <c r="KB13" s="32">
        <v>23788</v>
      </c>
      <c r="KC13" s="32">
        <v>21192</v>
      </c>
      <c r="KD13" s="32">
        <v>81649</v>
      </c>
      <c r="KE13" s="32">
        <v>21654</v>
      </c>
      <c r="KF13" s="32">
        <v>23287</v>
      </c>
      <c r="KG13" s="32">
        <v>19269</v>
      </c>
      <c r="KH13" s="32">
        <v>22203</v>
      </c>
      <c r="KI13" s="32">
        <v>12872</v>
      </c>
      <c r="KJ13" s="32">
        <v>26230</v>
      </c>
      <c r="KK13" s="32">
        <v>70439</v>
      </c>
      <c r="KL13" s="32">
        <v>21968</v>
      </c>
      <c r="KM13" s="32">
        <v>17603</v>
      </c>
      <c r="KN13" s="32">
        <v>17268</v>
      </c>
      <c r="KO13" s="32">
        <v>17852</v>
      </c>
      <c r="KP13" s="32">
        <v>13611</v>
      </c>
      <c r="KQ13" s="32">
        <v>17889</v>
      </c>
      <c r="KR13" s="32">
        <v>81359</v>
      </c>
      <c r="KS13" s="32">
        <v>26555</v>
      </c>
      <c r="KT13" s="32">
        <v>22574</v>
      </c>
      <c r="KU13" s="32">
        <v>28393</v>
      </c>
      <c r="KV13" s="32">
        <v>20843</v>
      </c>
      <c r="KW13" s="32">
        <v>30861.03</v>
      </c>
      <c r="KX13" s="32">
        <v>26762</v>
      </c>
      <c r="KY13" s="32">
        <v>56944</v>
      </c>
      <c r="KZ13" s="32">
        <v>14162</v>
      </c>
      <c r="LA13" s="32">
        <v>31900</v>
      </c>
      <c r="LB13" s="32">
        <v>25490.29</v>
      </c>
      <c r="LC13" s="32">
        <v>20214</v>
      </c>
      <c r="LD13" s="32">
        <v>18478</v>
      </c>
      <c r="LE13" s="32">
        <v>24944</v>
      </c>
      <c r="LF13" s="32">
        <v>65273</v>
      </c>
      <c r="LG13" s="32">
        <v>5805</v>
      </c>
      <c r="LH13" s="32">
        <v>12942</v>
      </c>
      <c r="LI13" s="32">
        <v>20679.669999999998</v>
      </c>
      <c r="LJ13" s="32">
        <v>20149</v>
      </c>
      <c r="LK13" s="32">
        <v>10386.44</v>
      </c>
      <c r="LL13" s="32">
        <v>26896.91</v>
      </c>
      <c r="LM13" s="32">
        <v>69465.11</v>
      </c>
      <c r="LN13" s="32">
        <v>16218.78</v>
      </c>
      <c r="LO13" s="32">
        <v>16928.919999999998</v>
      </c>
      <c r="LP13" s="32">
        <v>8464.61</v>
      </c>
      <c r="LQ13" s="32">
        <v>2377368</v>
      </c>
      <c r="LR13" s="32">
        <v>13000</v>
      </c>
      <c r="LS13" s="32">
        <v>19597</v>
      </c>
      <c r="LT13" s="32">
        <v>88673.26</v>
      </c>
      <c r="LU13" s="33">
        <v>22979</v>
      </c>
      <c r="LV13" s="33">
        <v>18727</v>
      </c>
      <c r="LW13" s="32">
        <v>14477</v>
      </c>
      <c r="LX13" s="32">
        <v>20238</v>
      </c>
      <c r="LY13" s="32">
        <v>16692</v>
      </c>
      <c r="LZ13" s="32">
        <v>24059</v>
      </c>
      <c r="MA13" s="32">
        <v>72282</v>
      </c>
      <c r="MB13" s="32">
        <v>11332</v>
      </c>
      <c r="MC13" s="32">
        <v>22911</v>
      </c>
      <c r="MD13" s="32">
        <v>20465</v>
      </c>
      <c r="ME13" s="32">
        <v>21203</v>
      </c>
      <c r="MF13" s="32">
        <v>17307</v>
      </c>
      <c r="MG13" s="32">
        <v>18373</v>
      </c>
      <c r="MH13" s="32">
        <v>62353</v>
      </c>
      <c r="MI13" s="32">
        <v>27043</v>
      </c>
      <c r="MJ13" s="32">
        <v>25644</v>
      </c>
      <c r="MK13" s="32">
        <v>15292</v>
      </c>
      <c r="ML13" s="32">
        <v>26861</v>
      </c>
      <c r="MM13" s="32">
        <v>19504</v>
      </c>
      <c r="MN13" s="32">
        <v>21485</v>
      </c>
      <c r="MO13" s="32">
        <v>47909</v>
      </c>
      <c r="MP13" s="33">
        <v>22979</v>
      </c>
      <c r="MQ13" s="33">
        <v>18727</v>
      </c>
      <c r="MR13" s="32">
        <v>14477</v>
      </c>
      <c r="MS13" s="32">
        <v>20238</v>
      </c>
      <c r="MT13" s="32">
        <v>16261</v>
      </c>
      <c r="MU13" s="32">
        <v>25705</v>
      </c>
      <c r="MV13" s="32">
        <v>69874</v>
      </c>
      <c r="MW13" s="32">
        <v>25097</v>
      </c>
      <c r="MX13" s="32">
        <v>18960</v>
      </c>
      <c r="MY13" s="32">
        <v>12671</v>
      </c>
      <c r="MZ13" s="32">
        <v>16457</v>
      </c>
      <c r="NA13" s="32">
        <v>13030</v>
      </c>
      <c r="NB13" s="32">
        <v>25472</v>
      </c>
      <c r="NC13" s="32">
        <v>72980</v>
      </c>
      <c r="ND13" s="32">
        <v>17457</v>
      </c>
      <c r="NE13" s="32">
        <v>27833</v>
      </c>
      <c r="NF13" s="32">
        <v>20328</v>
      </c>
      <c r="NG13" s="32">
        <v>25531</v>
      </c>
      <c r="NH13" s="32">
        <v>13415</v>
      </c>
      <c r="NI13" s="32">
        <v>30148</v>
      </c>
      <c r="NJ13" s="32">
        <v>64141</v>
      </c>
      <c r="NK13" s="32">
        <v>16375</v>
      </c>
      <c r="NL13" s="32">
        <v>15596</v>
      </c>
      <c r="NM13" s="32">
        <v>13298</v>
      </c>
      <c r="NN13" s="32">
        <v>20450</v>
      </c>
      <c r="NO13" s="32">
        <v>20608</v>
      </c>
      <c r="NP13" s="32">
        <v>28729</v>
      </c>
      <c r="NQ13" s="32">
        <v>93198</v>
      </c>
      <c r="NR13" s="32">
        <v>10442</v>
      </c>
      <c r="NS13" s="32">
        <v>19835</v>
      </c>
      <c r="NT13" s="32">
        <v>25112</v>
      </c>
      <c r="NU13" s="32">
        <v>19505</v>
      </c>
      <c r="NV13" s="32">
        <v>18628</v>
      </c>
      <c r="NW13" s="32">
        <v>18992</v>
      </c>
      <c r="NX13" s="32">
        <v>50456</v>
      </c>
      <c r="NY13" s="32">
        <v>19014</v>
      </c>
      <c r="NZ13" s="32">
        <v>27755</v>
      </c>
      <c r="OA13" s="32">
        <v>10655</v>
      </c>
      <c r="OB13" s="32">
        <v>28353</v>
      </c>
      <c r="OC13" s="32">
        <v>19755</v>
      </c>
      <c r="OD13" s="32">
        <v>25299.56</v>
      </c>
      <c r="OE13" s="32">
        <v>62916</v>
      </c>
      <c r="OF13" s="32">
        <v>18857</v>
      </c>
      <c r="OG13" s="32">
        <v>17543</v>
      </c>
      <c r="OH13" s="32">
        <v>14548</v>
      </c>
      <c r="OI13" s="32">
        <v>21389.18</v>
      </c>
      <c r="OJ13" s="32">
        <v>15771.27</v>
      </c>
      <c r="OK13" s="32">
        <v>22195.48</v>
      </c>
      <c r="OL13" s="32">
        <v>41833.58</v>
      </c>
      <c r="OM13" s="32">
        <v>18210.830000000002</v>
      </c>
      <c r="ON13" s="32">
        <v>14387.29</v>
      </c>
      <c r="OO13" s="32">
        <v>19136.57</v>
      </c>
      <c r="OP13" s="32">
        <v>28041.4</v>
      </c>
      <c r="OQ13" s="32">
        <v>14102.59</v>
      </c>
      <c r="OR13" s="32">
        <v>24375.25</v>
      </c>
      <c r="OS13" s="32">
        <v>57476.42</v>
      </c>
      <c r="OT13" s="32">
        <v>8930.76</v>
      </c>
      <c r="OU13" s="32">
        <v>5246.14</v>
      </c>
      <c r="OV13" s="32">
        <v>7197.91</v>
      </c>
      <c r="OW13" s="32">
        <v>25153.61</v>
      </c>
      <c r="OX13" s="32">
        <v>27752.13</v>
      </c>
      <c r="OY13" s="32">
        <v>25687.75</v>
      </c>
      <c r="OZ13" s="32">
        <v>73294.19</v>
      </c>
      <c r="PA13" s="32">
        <v>23349.63</v>
      </c>
      <c r="PB13" s="32">
        <v>17325.43</v>
      </c>
      <c r="PC13" s="32">
        <v>10486.16</v>
      </c>
      <c r="PD13" s="32">
        <v>4810.3999999999996</v>
      </c>
      <c r="PE13" s="32">
        <v>5327.19</v>
      </c>
      <c r="PF13" s="32">
        <v>9097</v>
      </c>
      <c r="PG13" s="32">
        <v>12292.83</v>
      </c>
      <c r="PH13" s="32">
        <v>3825.44</v>
      </c>
      <c r="PI13" s="32">
        <v>6165</v>
      </c>
      <c r="PJ13" s="32">
        <v>12156</v>
      </c>
      <c r="PK13" s="32">
        <v>6725.19</v>
      </c>
      <c r="PL13" s="32">
        <v>2849.95</v>
      </c>
      <c r="PM13" s="32">
        <v>2350.31</v>
      </c>
      <c r="PN13" s="32">
        <v>34535.21</v>
      </c>
      <c r="PO13" s="32">
        <v>6246.31</v>
      </c>
      <c r="PP13" s="32">
        <v>15696.22</v>
      </c>
      <c r="PQ13" s="32">
        <v>3549</v>
      </c>
      <c r="PR13" s="32">
        <v>5423</v>
      </c>
      <c r="PS13" s="32">
        <v>2321.73</v>
      </c>
      <c r="PT13" s="32">
        <v>7623.56</v>
      </c>
      <c r="PU13" s="32">
        <v>14960.87</v>
      </c>
      <c r="PV13" s="32">
        <v>8292</v>
      </c>
      <c r="PW13" s="32">
        <v>9175.94</v>
      </c>
      <c r="PX13" s="32">
        <v>13260.52</v>
      </c>
      <c r="PY13" s="32">
        <v>7158.79</v>
      </c>
      <c r="PZ13" s="32">
        <v>1565.2</v>
      </c>
      <c r="QA13" s="32">
        <v>12828.58</v>
      </c>
      <c r="QB13" s="32">
        <v>8021.39</v>
      </c>
      <c r="QC13" s="32">
        <v>7590.14</v>
      </c>
      <c r="QD13" s="32">
        <v>19292.98</v>
      </c>
      <c r="QE13" s="32">
        <v>10637.66</v>
      </c>
      <c r="QF13" s="32">
        <v>25102.59</v>
      </c>
      <c r="QG13" s="32">
        <v>20947.759999999998</v>
      </c>
      <c r="QH13" s="32">
        <v>28143.29</v>
      </c>
      <c r="QI13" s="32">
        <v>59666.53</v>
      </c>
      <c r="QJ13" s="32">
        <v>17724.55</v>
      </c>
      <c r="QK13" s="32">
        <v>254108.28</v>
      </c>
      <c r="QL13" s="32">
        <v>33854</v>
      </c>
      <c r="QM13" s="32">
        <v>27572.74</v>
      </c>
      <c r="QN13" s="32">
        <v>12911</v>
      </c>
      <c r="QO13" s="32">
        <v>25074</v>
      </c>
      <c r="QP13" s="32">
        <v>69335.179999999993</v>
      </c>
      <c r="QQ13" s="32">
        <v>26919.05</v>
      </c>
      <c r="QR13" s="32">
        <v>16811.62</v>
      </c>
      <c r="QS13" s="32">
        <v>22965.91</v>
      </c>
      <c r="QT13" s="32">
        <v>26015</v>
      </c>
      <c r="QU13" s="32">
        <v>14778.26</v>
      </c>
      <c r="QV13" s="32">
        <v>22464.74</v>
      </c>
      <c r="QW13" s="32">
        <v>72790.679999999993</v>
      </c>
      <c r="QX13" s="32">
        <v>22539.01</v>
      </c>
      <c r="QY13" s="32">
        <v>23257</v>
      </c>
      <c r="QZ13" s="32">
        <v>21108</v>
      </c>
      <c r="RA13" s="32">
        <v>40709.15</v>
      </c>
      <c r="RB13" s="32">
        <v>21993.79</v>
      </c>
      <c r="RC13" s="32">
        <v>22144</v>
      </c>
      <c r="RD13" s="32">
        <v>54316</v>
      </c>
      <c r="RE13" s="32">
        <v>22994.54</v>
      </c>
      <c r="RF13" s="32">
        <v>13088</v>
      </c>
      <c r="RG13" s="32">
        <v>21909</v>
      </c>
      <c r="RH13" s="32">
        <v>23559</v>
      </c>
      <c r="RI13" s="32">
        <v>14155</v>
      </c>
      <c r="RJ13" s="32">
        <v>8733</v>
      </c>
      <c r="RK13" s="32">
        <v>65248</v>
      </c>
      <c r="RL13" s="32">
        <v>25787</v>
      </c>
      <c r="RM13" s="32">
        <v>28568.720000000001</v>
      </c>
      <c r="RN13" s="32">
        <v>22457.85</v>
      </c>
      <c r="RO13" s="32">
        <v>16017</v>
      </c>
      <c r="RP13" s="32">
        <v>21081</v>
      </c>
      <c r="RQ13" s="32">
        <v>2111.27</v>
      </c>
      <c r="RR13" s="32">
        <v>41142.04</v>
      </c>
      <c r="RS13" s="32">
        <v>22619</v>
      </c>
      <c r="RT13" s="32">
        <v>31960</v>
      </c>
      <c r="RU13" s="32">
        <v>8771</v>
      </c>
      <c r="RV13" s="32">
        <v>26186.13</v>
      </c>
      <c r="RW13" s="32">
        <v>16943.28</v>
      </c>
      <c r="RX13" s="32">
        <v>16991.439999999999</v>
      </c>
      <c r="RY13" s="32">
        <v>69264.69</v>
      </c>
      <c r="RZ13" s="32">
        <v>26131.86</v>
      </c>
      <c r="SA13" s="32">
        <v>29062.2</v>
      </c>
      <c r="SB13" s="32">
        <v>34835.410000000003</v>
      </c>
      <c r="SC13" s="32">
        <v>23537.85</v>
      </c>
      <c r="SD13" s="32">
        <v>27630.67</v>
      </c>
      <c r="SE13" s="32">
        <v>17485.189999999999</v>
      </c>
      <c r="SF13" s="32">
        <v>55028.57</v>
      </c>
      <c r="SG13" s="32">
        <v>25032.73</v>
      </c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</row>
    <row r="14" spans="3:734">
      <c r="C14" s="49" t="s">
        <v>10</v>
      </c>
      <c r="D14" s="33">
        <v>13206</v>
      </c>
      <c r="E14" s="33">
        <v>33472</v>
      </c>
      <c r="F14" s="32">
        <v>8166</v>
      </c>
      <c r="G14" s="32">
        <v>12588</v>
      </c>
      <c r="H14" s="32">
        <v>21281</v>
      </c>
      <c r="I14" s="32">
        <v>30047</v>
      </c>
      <c r="J14" s="32">
        <v>64273</v>
      </c>
      <c r="K14" s="33">
        <v>13206</v>
      </c>
      <c r="L14" s="33">
        <v>33472</v>
      </c>
      <c r="M14" s="32">
        <v>8166</v>
      </c>
      <c r="N14" s="32">
        <v>12588</v>
      </c>
      <c r="O14" s="32">
        <v>21281</v>
      </c>
      <c r="P14" s="32">
        <v>30047</v>
      </c>
      <c r="Q14" s="32">
        <v>64273</v>
      </c>
      <c r="R14" s="33">
        <v>13206</v>
      </c>
      <c r="S14" s="33">
        <v>33472</v>
      </c>
      <c r="T14" s="32">
        <v>8166</v>
      </c>
      <c r="U14" s="32">
        <v>12588</v>
      </c>
      <c r="V14" s="32">
        <v>21281</v>
      </c>
      <c r="W14" s="32">
        <v>30047</v>
      </c>
      <c r="X14" s="32">
        <v>64273</v>
      </c>
      <c r="Y14" s="33">
        <v>13206</v>
      </c>
      <c r="Z14" s="33">
        <v>33472</v>
      </c>
      <c r="AA14" s="32">
        <v>8166</v>
      </c>
      <c r="AB14" s="32">
        <v>12588</v>
      </c>
      <c r="AC14" s="32">
        <v>21281</v>
      </c>
      <c r="AD14" s="32">
        <v>30047</v>
      </c>
      <c r="AE14" s="32">
        <v>64273</v>
      </c>
      <c r="AF14" s="33">
        <v>13206</v>
      </c>
      <c r="AG14" s="33">
        <v>33472</v>
      </c>
      <c r="AH14" s="32">
        <v>8166</v>
      </c>
      <c r="AI14" s="32">
        <v>12588</v>
      </c>
      <c r="AJ14" s="32">
        <v>21281</v>
      </c>
      <c r="AK14" s="32">
        <v>30047</v>
      </c>
      <c r="AL14" s="32">
        <v>64273</v>
      </c>
      <c r="AM14" s="33">
        <v>13206</v>
      </c>
      <c r="AN14" s="33">
        <v>33472</v>
      </c>
      <c r="AO14" s="32">
        <v>8166</v>
      </c>
      <c r="AP14" s="32">
        <v>12588</v>
      </c>
      <c r="AQ14" s="32">
        <v>21281</v>
      </c>
      <c r="AR14" s="32">
        <v>30047</v>
      </c>
      <c r="AS14" s="32">
        <v>64273</v>
      </c>
      <c r="AT14" s="33">
        <v>13206</v>
      </c>
      <c r="AU14" s="33">
        <v>33472</v>
      </c>
      <c r="AV14" s="32">
        <v>8166</v>
      </c>
      <c r="AW14" s="32">
        <v>12588</v>
      </c>
      <c r="AX14" s="32">
        <v>21281</v>
      </c>
      <c r="AY14" s="32">
        <v>30047</v>
      </c>
      <c r="AZ14" s="32">
        <v>64273</v>
      </c>
      <c r="BA14" s="33">
        <v>13206</v>
      </c>
      <c r="BB14" s="33">
        <v>33472</v>
      </c>
      <c r="BC14" s="32">
        <v>8166</v>
      </c>
      <c r="BD14" s="32">
        <v>12588</v>
      </c>
      <c r="BE14" s="32">
        <v>21281</v>
      </c>
      <c r="BF14" s="32">
        <v>30047</v>
      </c>
      <c r="BG14" s="32">
        <v>64273</v>
      </c>
      <c r="BH14" s="33">
        <v>13206</v>
      </c>
      <c r="BI14" s="33">
        <v>33472</v>
      </c>
      <c r="BJ14" s="32">
        <v>8166</v>
      </c>
      <c r="BK14" s="32">
        <v>12588</v>
      </c>
      <c r="BL14" s="32">
        <v>21281</v>
      </c>
      <c r="BM14" s="32">
        <v>30047</v>
      </c>
      <c r="BN14" s="32">
        <v>64273</v>
      </c>
      <c r="BO14" s="33">
        <v>13206</v>
      </c>
      <c r="BP14" s="33">
        <v>33472</v>
      </c>
      <c r="BQ14" s="32">
        <v>8166</v>
      </c>
      <c r="BR14" s="32">
        <v>12588</v>
      </c>
      <c r="BS14" s="32">
        <v>21281</v>
      </c>
      <c r="BT14" s="32">
        <v>30047</v>
      </c>
      <c r="BU14" s="32">
        <v>64273</v>
      </c>
      <c r="BV14" s="33">
        <v>13206</v>
      </c>
      <c r="BW14" s="33">
        <v>33472</v>
      </c>
      <c r="BX14" s="32">
        <v>8166</v>
      </c>
      <c r="BY14" s="32">
        <v>12588</v>
      </c>
      <c r="BZ14" s="32">
        <v>21281</v>
      </c>
      <c r="CA14" s="32">
        <v>30047</v>
      </c>
      <c r="CB14" s="32">
        <v>64273</v>
      </c>
      <c r="CC14" s="33">
        <v>13206</v>
      </c>
      <c r="CD14" s="33">
        <v>33472</v>
      </c>
      <c r="CE14" s="32">
        <v>8166</v>
      </c>
      <c r="CF14" s="32">
        <v>12588</v>
      </c>
      <c r="CG14" s="32">
        <v>21281</v>
      </c>
      <c r="CH14" s="32">
        <v>30047</v>
      </c>
      <c r="CI14" s="32">
        <v>64273</v>
      </c>
      <c r="CJ14" s="33">
        <v>13206</v>
      </c>
      <c r="CK14" s="33">
        <v>33472</v>
      </c>
      <c r="CL14" s="32">
        <v>8166</v>
      </c>
      <c r="CM14" s="32">
        <v>12588</v>
      </c>
      <c r="CN14" s="32">
        <v>21281</v>
      </c>
      <c r="CO14" s="32">
        <v>30047</v>
      </c>
      <c r="CP14" s="32">
        <v>64273</v>
      </c>
      <c r="CQ14" s="33">
        <v>13206</v>
      </c>
      <c r="CR14" s="33">
        <v>33472</v>
      </c>
      <c r="CS14" s="32">
        <v>8166</v>
      </c>
      <c r="CT14" s="32">
        <v>12588</v>
      </c>
      <c r="CU14" s="32">
        <v>21281</v>
      </c>
      <c r="CV14" s="32">
        <v>30047</v>
      </c>
      <c r="CW14" s="32">
        <v>64273</v>
      </c>
      <c r="CX14" s="33">
        <v>13206</v>
      </c>
      <c r="CY14" s="33">
        <v>33472</v>
      </c>
      <c r="CZ14" s="32">
        <v>8166</v>
      </c>
      <c r="DA14" s="32">
        <v>12588</v>
      </c>
      <c r="DB14" s="32">
        <v>8166</v>
      </c>
      <c r="DC14" s="32">
        <v>22211</v>
      </c>
      <c r="DD14" s="32">
        <v>34093</v>
      </c>
      <c r="DE14" s="32">
        <v>19202</v>
      </c>
      <c r="DF14" s="32">
        <v>5359</v>
      </c>
      <c r="DG14" s="32">
        <v>19275</v>
      </c>
      <c r="DH14" s="32">
        <v>9998</v>
      </c>
      <c r="DI14" s="32">
        <v>7994</v>
      </c>
      <c r="DJ14" s="32">
        <v>10991</v>
      </c>
      <c r="DK14" s="32">
        <v>66400</v>
      </c>
      <c r="DL14" s="32">
        <v>22597</v>
      </c>
      <c r="DM14" s="32">
        <v>18491</v>
      </c>
      <c r="DN14" s="32">
        <v>13686</v>
      </c>
      <c r="DO14" s="32">
        <v>14015</v>
      </c>
      <c r="DP14" s="32">
        <v>11811</v>
      </c>
      <c r="DQ14" s="32">
        <v>12748</v>
      </c>
      <c r="DR14" s="32">
        <v>57200</v>
      </c>
      <c r="DS14" s="32">
        <v>18454</v>
      </c>
      <c r="DT14" s="32">
        <v>12404</v>
      </c>
      <c r="DU14" s="32">
        <v>5746</v>
      </c>
      <c r="DV14" s="32">
        <v>11967</v>
      </c>
      <c r="DW14" s="32">
        <v>13587</v>
      </c>
      <c r="DX14" s="32">
        <v>7780</v>
      </c>
      <c r="DY14" s="32">
        <v>41905</v>
      </c>
      <c r="DZ14" s="32">
        <v>15796</v>
      </c>
      <c r="EA14" s="32">
        <v>23133</v>
      </c>
      <c r="EB14" s="32">
        <v>23132</v>
      </c>
      <c r="EC14" s="32">
        <v>13668</v>
      </c>
      <c r="ED14" s="32">
        <v>15844</v>
      </c>
      <c r="EE14" s="32">
        <v>17700</v>
      </c>
      <c r="EF14" s="32">
        <v>48989</v>
      </c>
      <c r="EG14" s="32">
        <v>20687</v>
      </c>
      <c r="EH14" s="32">
        <v>14019</v>
      </c>
      <c r="EI14" s="32">
        <v>15746</v>
      </c>
      <c r="EJ14" s="32">
        <v>20473</v>
      </c>
      <c r="EK14" s="32">
        <v>19938</v>
      </c>
      <c r="EL14" s="32">
        <v>23417</v>
      </c>
      <c r="EM14" s="32">
        <v>40222</v>
      </c>
      <c r="EN14" s="32">
        <v>26345</v>
      </c>
      <c r="EO14" s="32">
        <v>16530</v>
      </c>
      <c r="EP14" s="32">
        <v>18126</v>
      </c>
      <c r="EQ14" s="32">
        <v>18691</v>
      </c>
      <c r="ER14" s="32">
        <v>22936</v>
      </c>
      <c r="ES14" s="32">
        <v>16733</v>
      </c>
      <c r="ET14" s="32">
        <v>65562.100000000006</v>
      </c>
      <c r="EU14" s="32">
        <v>21714.36</v>
      </c>
      <c r="EV14" s="32">
        <v>11424.95</v>
      </c>
      <c r="EW14" s="32">
        <v>11992.56</v>
      </c>
      <c r="EX14" s="32">
        <v>17063</v>
      </c>
      <c r="EY14" s="32">
        <v>22251</v>
      </c>
      <c r="EZ14" s="32">
        <v>16192</v>
      </c>
      <c r="FA14" s="32">
        <v>57656</v>
      </c>
      <c r="FB14" s="32">
        <v>16349</v>
      </c>
      <c r="FC14" s="32">
        <v>10733.95</v>
      </c>
      <c r="FD14" s="32">
        <v>17432</v>
      </c>
      <c r="FE14" s="32">
        <v>6589</v>
      </c>
      <c r="FF14" s="32">
        <v>11140</v>
      </c>
      <c r="FG14" s="32">
        <v>21346</v>
      </c>
      <c r="FH14" s="32">
        <v>34232</v>
      </c>
      <c r="FI14" s="32">
        <v>7261</v>
      </c>
      <c r="FJ14" s="32">
        <v>22587</v>
      </c>
      <c r="FK14" s="32">
        <v>12803</v>
      </c>
      <c r="FL14" s="32">
        <v>20010</v>
      </c>
      <c r="FM14" s="32">
        <v>29659</v>
      </c>
      <c r="FN14" s="32">
        <v>10444</v>
      </c>
      <c r="FO14" s="32">
        <v>75841</v>
      </c>
      <c r="FP14" s="32">
        <v>19121</v>
      </c>
      <c r="FQ14" s="32">
        <v>26102</v>
      </c>
      <c r="FR14" s="32">
        <v>21592</v>
      </c>
      <c r="FS14" s="32">
        <v>25625</v>
      </c>
      <c r="FT14" s="32">
        <v>20805</v>
      </c>
      <c r="FU14" s="32">
        <v>16810</v>
      </c>
      <c r="FV14" s="32">
        <v>60418</v>
      </c>
      <c r="FW14" s="32">
        <v>14314</v>
      </c>
      <c r="FX14" s="32">
        <v>27142</v>
      </c>
      <c r="FY14" s="32">
        <v>19178</v>
      </c>
      <c r="FZ14" s="32">
        <v>22045</v>
      </c>
      <c r="GA14" s="32">
        <v>19638</v>
      </c>
      <c r="GB14" s="32">
        <v>31444</v>
      </c>
      <c r="GC14" s="32">
        <v>54731</v>
      </c>
      <c r="GD14" s="32">
        <v>23956</v>
      </c>
      <c r="GE14" s="32">
        <v>24576</v>
      </c>
      <c r="GF14" s="32">
        <v>32873</v>
      </c>
      <c r="GG14" s="32">
        <v>24242</v>
      </c>
      <c r="GH14" s="32">
        <v>28796</v>
      </c>
      <c r="GI14" s="32">
        <v>24846</v>
      </c>
      <c r="GJ14" s="32">
        <v>63353</v>
      </c>
      <c r="GK14" s="32">
        <v>27069</v>
      </c>
      <c r="GL14" s="32">
        <v>21515.87</v>
      </c>
      <c r="GM14" s="32">
        <v>28588</v>
      </c>
      <c r="GN14" s="32">
        <v>23925</v>
      </c>
      <c r="GO14" s="32">
        <v>31010</v>
      </c>
      <c r="GP14" s="32">
        <v>25501</v>
      </c>
      <c r="GQ14" s="32">
        <v>46802</v>
      </c>
      <c r="GR14" s="32">
        <v>34632</v>
      </c>
      <c r="GS14" s="32">
        <v>19365.46</v>
      </c>
      <c r="GT14" s="32">
        <v>29199</v>
      </c>
      <c r="GU14" s="32">
        <v>26833</v>
      </c>
      <c r="GV14" s="32">
        <v>16649</v>
      </c>
      <c r="GW14" s="32">
        <v>27486</v>
      </c>
      <c r="GX14" s="32">
        <v>69219</v>
      </c>
      <c r="GY14" s="32">
        <v>12776</v>
      </c>
      <c r="GZ14" s="32">
        <v>18987</v>
      </c>
      <c r="HA14" s="32">
        <v>8166</v>
      </c>
      <c r="HB14" s="32">
        <v>12588</v>
      </c>
      <c r="HC14" s="32">
        <v>20328</v>
      </c>
      <c r="HD14" s="32">
        <v>27321</v>
      </c>
      <c r="HE14" s="32">
        <v>79052</v>
      </c>
      <c r="HF14" s="32">
        <v>11481</v>
      </c>
      <c r="HG14" s="32">
        <v>17739</v>
      </c>
      <c r="HH14" s="32">
        <v>24501</v>
      </c>
      <c r="HI14" s="32">
        <v>34429</v>
      </c>
      <c r="HJ14" s="32">
        <v>19100</v>
      </c>
      <c r="HK14" s="32">
        <v>31887</v>
      </c>
      <c r="HL14" s="32">
        <v>54986</v>
      </c>
      <c r="HM14" s="32">
        <v>27937</v>
      </c>
      <c r="HN14" s="32">
        <v>14836</v>
      </c>
      <c r="HO14" s="32">
        <v>15820</v>
      </c>
      <c r="HP14" s="32">
        <v>27304</v>
      </c>
      <c r="HQ14" s="32">
        <v>31249</v>
      </c>
      <c r="HR14" s="32">
        <v>24575</v>
      </c>
      <c r="HS14" s="32">
        <v>80755</v>
      </c>
      <c r="HT14" s="32">
        <v>16748</v>
      </c>
      <c r="HU14" s="32">
        <v>31234</v>
      </c>
      <c r="HV14" s="32">
        <v>25451</v>
      </c>
      <c r="HW14" s="32">
        <v>25335</v>
      </c>
      <c r="HX14" s="32">
        <v>18843</v>
      </c>
      <c r="HY14" s="32">
        <v>25632</v>
      </c>
      <c r="HZ14" s="32">
        <v>78814</v>
      </c>
      <c r="IA14" s="32">
        <v>16575</v>
      </c>
      <c r="IB14" s="32">
        <v>19952</v>
      </c>
      <c r="IC14" s="32">
        <v>39656</v>
      </c>
      <c r="ID14" s="32">
        <v>17257</v>
      </c>
      <c r="IE14" s="32">
        <v>27106</v>
      </c>
      <c r="IF14" s="32">
        <v>34253</v>
      </c>
      <c r="IG14" s="32">
        <v>93668</v>
      </c>
      <c r="IH14" s="32">
        <v>20508</v>
      </c>
      <c r="II14" s="32">
        <v>17070</v>
      </c>
      <c r="IJ14" s="32">
        <v>23576</v>
      </c>
      <c r="IK14" s="32">
        <v>33814</v>
      </c>
      <c r="IL14" s="32">
        <v>15755</v>
      </c>
      <c r="IM14" s="32">
        <v>18842</v>
      </c>
      <c r="IN14" s="32">
        <v>74264</v>
      </c>
      <c r="IO14" s="32">
        <v>26792</v>
      </c>
      <c r="IP14" s="32">
        <v>30558</v>
      </c>
      <c r="IQ14" s="32">
        <v>28465</v>
      </c>
      <c r="IR14" s="32">
        <v>26960</v>
      </c>
      <c r="IS14" s="32">
        <v>21281</v>
      </c>
      <c r="IT14" s="33">
        <v>33472</v>
      </c>
      <c r="IU14" s="32">
        <v>66966</v>
      </c>
      <c r="IV14" s="32">
        <v>10669</v>
      </c>
      <c r="IW14" s="32">
        <v>17155</v>
      </c>
      <c r="IX14" s="32">
        <v>18271</v>
      </c>
      <c r="IY14" s="32">
        <v>26355</v>
      </c>
      <c r="IZ14" s="32">
        <v>27821</v>
      </c>
      <c r="JA14" s="32">
        <v>47224</v>
      </c>
      <c r="JB14" s="32">
        <v>67280</v>
      </c>
      <c r="JC14" s="32">
        <v>25810</v>
      </c>
      <c r="JD14" s="32">
        <v>23046</v>
      </c>
      <c r="JE14" s="32">
        <v>13013</v>
      </c>
      <c r="JF14" s="32">
        <v>19349</v>
      </c>
      <c r="JG14" s="32">
        <v>16918.740000000002</v>
      </c>
      <c r="JH14" s="32">
        <v>16470</v>
      </c>
      <c r="JI14" s="32">
        <v>70325</v>
      </c>
      <c r="JJ14" s="32">
        <v>12596</v>
      </c>
      <c r="JK14" s="32">
        <v>20769</v>
      </c>
      <c r="JL14" s="32">
        <v>21136</v>
      </c>
      <c r="JM14" s="32">
        <v>35197</v>
      </c>
      <c r="JN14" s="32">
        <v>28482.16</v>
      </c>
      <c r="JO14" s="32">
        <v>16781</v>
      </c>
      <c r="JP14" s="32">
        <v>45585</v>
      </c>
      <c r="JQ14" s="32">
        <v>18285</v>
      </c>
      <c r="JR14" s="32">
        <v>10759</v>
      </c>
      <c r="JS14" s="32">
        <v>4433</v>
      </c>
      <c r="JT14" s="32">
        <v>17230</v>
      </c>
      <c r="JU14" s="32">
        <v>24308</v>
      </c>
      <c r="JV14" s="32">
        <v>21408</v>
      </c>
      <c r="JW14" s="32">
        <v>64273</v>
      </c>
      <c r="JX14" s="33">
        <v>13206</v>
      </c>
      <c r="JY14" s="33">
        <v>33472</v>
      </c>
      <c r="JZ14" s="32">
        <v>17878</v>
      </c>
      <c r="KA14" s="32">
        <v>30691</v>
      </c>
      <c r="KB14" s="32">
        <v>13030</v>
      </c>
      <c r="KC14" s="32">
        <v>29390</v>
      </c>
      <c r="KD14" s="32">
        <v>65532</v>
      </c>
      <c r="KE14" s="32">
        <v>13645</v>
      </c>
      <c r="KF14" s="32">
        <v>16755</v>
      </c>
      <c r="KG14" s="32">
        <v>10353</v>
      </c>
      <c r="KH14" s="32">
        <v>36976</v>
      </c>
      <c r="KI14" s="32">
        <v>13798</v>
      </c>
      <c r="KJ14" s="32">
        <v>25732</v>
      </c>
      <c r="KK14" s="32">
        <v>51066</v>
      </c>
      <c r="KL14" s="32">
        <v>18838</v>
      </c>
      <c r="KM14" s="32">
        <v>18590</v>
      </c>
      <c r="KN14" s="32">
        <v>18536</v>
      </c>
      <c r="KO14" s="32">
        <v>16619</v>
      </c>
      <c r="KP14" s="32">
        <v>4795</v>
      </c>
      <c r="KQ14" s="32">
        <v>15098</v>
      </c>
      <c r="KR14" s="32">
        <v>55678</v>
      </c>
      <c r="KS14" s="32">
        <v>4114</v>
      </c>
      <c r="KT14" s="32">
        <v>11914</v>
      </c>
      <c r="KU14" s="32">
        <v>580</v>
      </c>
      <c r="KV14" s="32">
        <v>8739</v>
      </c>
      <c r="KW14" s="32">
        <v>16278.68</v>
      </c>
      <c r="KX14" s="32">
        <v>26186</v>
      </c>
      <c r="KY14" s="32">
        <v>52609</v>
      </c>
      <c r="KZ14" s="32">
        <v>10765</v>
      </c>
      <c r="LA14" s="32">
        <v>20750</v>
      </c>
      <c r="LB14" s="32">
        <v>17164.689999999999</v>
      </c>
      <c r="LC14" s="32">
        <v>28979</v>
      </c>
      <c r="LD14" s="32">
        <v>18121</v>
      </c>
      <c r="LE14" s="32">
        <v>20271</v>
      </c>
      <c r="LF14" s="32">
        <v>57421</v>
      </c>
      <c r="LG14" s="32">
        <v>19115</v>
      </c>
      <c r="LH14" s="32">
        <v>8052</v>
      </c>
      <c r="LI14" s="32">
        <v>16019.32</v>
      </c>
      <c r="LJ14" s="32">
        <v>18027.12</v>
      </c>
      <c r="LK14" s="32">
        <v>11281.74</v>
      </c>
      <c r="LL14" s="32">
        <v>22869.360000000001</v>
      </c>
      <c r="LM14" s="32">
        <v>58250.7</v>
      </c>
      <c r="LN14" s="32">
        <v>27574.75</v>
      </c>
      <c r="LO14" s="32">
        <v>21366.77</v>
      </c>
      <c r="LP14" s="32">
        <v>37628.160000000003</v>
      </c>
      <c r="LQ14" s="32">
        <v>15442.27</v>
      </c>
      <c r="LR14" s="32">
        <v>6599</v>
      </c>
      <c r="LS14" s="32">
        <v>16907</v>
      </c>
      <c r="LT14" s="32">
        <v>61135.74</v>
      </c>
      <c r="LU14" s="33">
        <v>13206</v>
      </c>
      <c r="LV14" s="33">
        <v>33472</v>
      </c>
      <c r="LW14" s="32">
        <v>8166</v>
      </c>
      <c r="LX14" s="32">
        <v>12588</v>
      </c>
      <c r="LY14" s="32">
        <v>16384</v>
      </c>
      <c r="LZ14" s="32">
        <v>11637</v>
      </c>
      <c r="MA14" s="32">
        <v>64835</v>
      </c>
      <c r="MB14" s="32">
        <v>16175</v>
      </c>
      <c r="MC14" s="32">
        <v>16499</v>
      </c>
      <c r="MD14" s="32">
        <v>337698</v>
      </c>
      <c r="ME14" s="32">
        <v>22783</v>
      </c>
      <c r="MF14" s="32">
        <v>22090</v>
      </c>
      <c r="MG14" s="32">
        <v>23705</v>
      </c>
      <c r="MH14" s="32">
        <v>47645</v>
      </c>
      <c r="MI14" s="32">
        <v>26297</v>
      </c>
      <c r="MJ14" s="32">
        <v>23717</v>
      </c>
      <c r="MK14" s="32">
        <v>13092</v>
      </c>
      <c r="ML14" s="32">
        <v>14010</v>
      </c>
      <c r="MM14" s="32">
        <v>13127</v>
      </c>
      <c r="MN14" s="32">
        <v>29406</v>
      </c>
      <c r="MO14" s="32">
        <v>183078</v>
      </c>
      <c r="MP14" s="33">
        <v>13206</v>
      </c>
      <c r="MQ14" s="33">
        <v>33472</v>
      </c>
      <c r="MR14" s="32">
        <v>8166</v>
      </c>
      <c r="MS14" s="32">
        <v>12588</v>
      </c>
      <c r="MT14" s="32">
        <v>21281</v>
      </c>
      <c r="MU14" s="32">
        <v>15814</v>
      </c>
      <c r="MV14" s="32">
        <v>36561</v>
      </c>
      <c r="MW14" s="32">
        <v>20987</v>
      </c>
      <c r="MX14" s="32">
        <v>16326</v>
      </c>
      <c r="MY14" s="32">
        <v>17997</v>
      </c>
      <c r="MZ14" s="32">
        <v>29428</v>
      </c>
      <c r="NA14" s="32">
        <v>24652</v>
      </c>
      <c r="NB14" s="32">
        <v>16364</v>
      </c>
      <c r="NC14" s="32">
        <v>57133</v>
      </c>
      <c r="ND14" s="32">
        <v>16548</v>
      </c>
      <c r="NE14" s="32">
        <v>14412</v>
      </c>
      <c r="NF14" s="32">
        <v>20332</v>
      </c>
      <c r="NG14" s="32">
        <v>25718</v>
      </c>
      <c r="NH14" s="32">
        <v>18250</v>
      </c>
      <c r="NI14" s="32">
        <v>20260</v>
      </c>
      <c r="NJ14" s="32">
        <v>66491</v>
      </c>
      <c r="NK14" s="32">
        <v>5953</v>
      </c>
      <c r="NL14" s="32">
        <v>21073</v>
      </c>
      <c r="NM14" s="32">
        <v>12200</v>
      </c>
      <c r="NN14" s="32">
        <v>12807</v>
      </c>
      <c r="NO14" s="32">
        <v>12745</v>
      </c>
      <c r="NP14" s="32">
        <v>15453</v>
      </c>
      <c r="NQ14" s="32">
        <v>61354</v>
      </c>
      <c r="NR14" s="32">
        <v>10308</v>
      </c>
      <c r="NS14" s="32">
        <v>27138</v>
      </c>
      <c r="NT14" s="32">
        <v>3082</v>
      </c>
      <c r="NU14" s="32">
        <v>17718</v>
      </c>
      <c r="NV14" s="32">
        <v>15627</v>
      </c>
      <c r="NW14" s="32">
        <v>23622</v>
      </c>
      <c r="NX14" s="32">
        <v>66710</v>
      </c>
      <c r="NY14" s="32">
        <v>12244</v>
      </c>
      <c r="NZ14" s="32">
        <v>27401</v>
      </c>
      <c r="OA14" s="32">
        <v>28479</v>
      </c>
      <c r="OB14" s="32">
        <v>30878</v>
      </c>
      <c r="OC14" s="32">
        <v>19048</v>
      </c>
      <c r="OD14" s="32">
        <v>29660.66</v>
      </c>
      <c r="OE14" s="32">
        <v>57830</v>
      </c>
      <c r="OF14" s="32">
        <v>25766</v>
      </c>
      <c r="OG14" s="32">
        <v>23792</v>
      </c>
      <c r="OH14" s="32">
        <v>38343</v>
      </c>
      <c r="OI14" s="32">
        <v>22090.02</v>
      </c>
      <c r="OJ14" s="32">
        <v>11259.85</v>
      </c>
      <c r="OK14" s="32">
        <v>15592.29</v>
      </c>
      <c r="OL14" s="32">
        <v>42874.69</v>
      </c>
      <c r="OM14" s="32">
        <v>12752.82</v>
      </c>
      <c r="ON14" s="32">
        <v>15702.85</v>
      </c>
      <c r="OO14" s="32">
        <v>15870.58</v>
      </c>
      <c r="OP14" s="32">
        <v>12851.44</v>
      </c>
      <c r="OQ14" s="32">
        <v>14622.26</v>
      </c>
      <c r="OR14" s="32">
        <v>16452.79</v>
      </c>
      <c r="OS14" s="32">
        <v>35402.730000000003</v>
      </c>
      <c r="OT14" s="32">
        <v>7189.02</v>
      </c>
      <c r="OU14" s="32">
        <v>23211.01</v>
      </c>
      <c r="OV14" s="32">
        <v>11909.97</v>
      </c>
      <c r="OW14" s="32">
        <v>25501.48</v>
      </c>
      <c r="OX14" s="32">
        <v>15349.52</v>
      </c>
      <c r="OY14" s="32">
        <v>29648.62</v>
      </c>
      <c r="OZ14" s="32">
        <v>55790.97</v>
      </c>
      <c r="PA14" s="32">
        <v>17162.419999999998</v>
      </c>
      <c r="PB14" s="32">
        <v>2072.38</v>
      </c>
      <c r="PC14" s="32">
        <v>447.54</v>
      </c>
      <c r="PD14" s="32">
        <v>13941.05</v>
      </c>
      <c r="PE14" s="32">
        <v>749.53</v>
      </c>
      <c r="PF14" s="32">
        <v>7279</v>
      </c>
      <c r="PG14" s="32">
        <v>10069.65</v>
      </c>
      <c r="PH14" s="32">
        <v>12996.9</v>
      </c>
      <c r="PI14" s="32">
        <v>1861</v>
      </c>
      <c r="PJ14" s="32">
        <v>3952</v>
      </c>
      <c r="PK14" s="32">
        <v>5440.41</v>
      </c>
      <c r="PL14" s="32">
        <v>3224.51</v>
      </c>
      <c r="PM14" s="32">
        <v>4415.84</v>
      </c>
      <c r="PN14" s="32">
        <v>23799.759999999998</v>
      </c>
      <c r="PO14" s="32">
        <v>4634.38</v>
      </c>
      <c r="PP14" s="32">
        <v>6261.65</v>
      </c>
      <c r="PQ14" s="32">
        <v>5228</v>
      </c>
      <c r="PR14" s="32">
        <v>17957</v>
      </c>
      <c r="PS14" s="32">
        <v>8967</v>
      </c>
      <c r="PT14" s="32">
        <v>4495.67</v>
      </c>
      <c r="PU14" s="32">
        <v>36821.410000000003</v>
      </c>
      <c r="PV14" s="32">
        <v>14163</v>
      </c>
      <c r="PW14" s="32">
        <v>9583.5300000000007</v>
      </c>
      <c r="PX14" s="32">
        <v>4776.0200000000004</v>
      </c>
      <c r="PY14" s="32">
        <v>13455.09</v>
      </c>
      <c r="PZ14" s="32">
        <v>4440.7</v>
      </c>
      <c r="QA14" s="32">
        <v>8265.4699999999993</v>
      </c>
      <c r="QB14" s="32">
        <v>19291.099999999999</v>
      </c>
      <c r="QC14" s="32">
        <v>2043.64</v>
      </c>
      <c r="QD14" s="32">
        <v>5964.7</v>
      </c>
      <c r="QE14" s="32">
        <v>21914.47</v>
      </c>
      <c r="QF14" s="32">
        <v>9433</v>
      </c>
      <c r="QG14" s="32">
        <v>19969.36</v>
      </c>
      <c r="QH14" s="32">
        <v>22224.11</v>
      </c>
      <c r="QI14" s="32">
        <v>58665.67</v>
      </c>
      <c r="QJ14" s="32">
        <v>15387.79</v>
      </c>
      <c r="QK14" s="32">
        <v>30181.65</v>
      </c>
      <c r="QL14" s="32">
        <v>21777</v>
      </c>
      <c r="QM14" s="32">
        <v>17886.919999999998</v>
      </c>
      <c r="QN14" s="32">
        <v>18461</v>
      </c>
      <c r="QO14" s="32">
        <v>23374</v>
      </c>
      <c r="QP14" s="32">
        <v>65696.53</v>
      </c>
      <c r="QQ14" s="32">
        <v>16597.05</v>
      </c>
      <c r="QR14" s="32">
        <v>20337.150000000001</v>
      </c>
      <c r="QS14" s="32">
        <v>23176.43</v>
      </c>
      <c r="QT14" s="32">
        <v>23940</v>
      </c>
      <c r="QU14" s="32">
        <v>9445.0400000000009</v>
      </c>
      <c r="QV14" s="32">
        <v>18340.259999999998</v>
      </c>
      <c r="QW14" s="32">
        <v>46807.26</v>
      </c>
      <c r="QX14" s="32">
        <v>11808.73</v>
      </c>
      <c r="QY14" s="32">
        <v>36588</v>
      </c>
      <c r="QZ14" s="32">
        <v>18272</v>
      </c>
      <c r="RA14" s="32">
        <v>23503.75</v>
      </c>
      <c r="RB14" s="32">
        <v>19933.509999999998</v>
      </c>
      <c r="RC14" s="32">
        <v>11195</v>
      </c>
      <c r="RD14" s="32">
        <v>61250</v>
      </c>
      <c r="RE14" s="32">
        <v>14788.03</v>
      </c>
      <c r="RF14" s="32">
        <v>38751</v>
      </c>
      <c r="RG14" s="32">
        <v>25187</v>
      </c>
      <c r="RH14" s="32">
        <v>14765</v>
      </c>
      <c r="RI14" s="32">
        <v>13840</v>
      </c>
      <c r="RJ14" s="32">
        <v>19754</v>
      </c>
      <c r="RK14" s="32">
        <v>38528</v>
      </c>
      <c r="RL14" s="32">
        <v>28200.13</v>
      </c>
      <c r="RM14" s="32">
        <v>13405.45</v>
      </c>
      <c r="RN14" s="32">
        <v>24932.75</v>
      </c>
      <c r="RO14" s="32">
        <v>13034</v>
      </c>
      <c r="RP14" s="32">
        <v>12030</v>
      </c>
      <c r="RQ14" s="32">
        <v>8207.8700000000008</v>
      </c>
      <c r="RR14" s="32">
        <v>39206.29</v>
      </c>
      <c r="RS14" s="32">
        <v>12480</v>
      </c>
      <c r="RT14" s="32">
        <v>26198</v>
      </c>
      <c r="RU14" s="32">
        <v>8707</v>
      </c>
      <c r="RV14" s="32">
        <v>19875.14</v>
      </c>
      <c r="RW14" s="32">
        <v>10883.37</v>
      </c>
      <c r="RX14" s="32">
        <v>20002.27</v>
      </c>
      <c r="RY14" s="32">
        <v>22515.1</v>
      </c>
      <c r="RZ14" s="32">
        <v>16930.37</v>
      </c>
      <c r="SA14" s="32">
        <v>6012.2</v>
      </c>
      <c r="SB14" s="32">
        <v>16870.72</v>
      </c>
      <c r="SC14" s="32">
        <v>11307.02</v>
      </c>
      <c r="SD14" s="32">
        <v>17485.189999999999</v>
      </c>
      <c r="SE14" s="32">
        <v>15933.61</v>
      </c>
      <c r="SF14" s="32">
        <v>42450.720000000001</v>
      </c>
      <c r="SG14" s="32">
        <v>24840.81</v>
      </c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</row>
    <row r="15" spans="3:734">
      <c r="C15" s="49" t="s">
        <v>12</v>
      </c>
      <c r="D15" s="33">
        <v>25499</v>
      </c>
      <c r="E15" s="33">
        <v>27156</v>
      </c>
      <c r="F15" s="32">
        <v>7789</v>
      </c>
      <c r="G15" s="32">
        <v>6767</v>
      </c>
      <c r="H15" s="32">
        <v>11819</v>
      </c>
      <c r="I15" s="32">
        <v>28428</v>
      </c>
      <c r="J15" s="32">
        <v>46214</v>
      </c>
      <c r="K15" s="33">
        <v>25499</v>
      </c>
      <c r="L15" s="33">
        <v>27156</v>
      </c>
      <c r="M15" s="32">
        <v>7789</v>
      </c>
      <c r="N15" s="32">
        <v>6767</v>
      </c>
      <c r="O15" s="32">
        <v>11819</v>
      </c>
      <c r="P15" s="32">
        <v>28428</v>
      </c>
      <c r="Q15" s="32">
        <v>46214</v>
      </c>
      <c r="R15" s="33">
        <v>25499</v>
      </c>
      <c r="S15" s="33">
        <v>27156</v>
      </c>
      <c r="T15" s="32">
        <v>7789</v>
      </c>
      <c r="U15" s="32">
        <v>6767</v>
      </c>
      <c r="V15" s="32">
        <v>11819</v>
      </c>
      <c r="W15" s="32">
        <v>28428</v>
      </c>
      <c r="X15" s="32">
        <v>46214</v>
      </c>
      <c r="Y15" s="33">
        <v>25499</v>
      </c>
      <c r="Z15" s="33">
        <v>27156</v>
      </c>
      <c r="AA15" s="32">
        <v>7789</v>
      </c>
      <c r="AB15" s="32">
        <v>6767</v>
      </c>
      <c r="AC15" s="32">
        <v>11819</v>
      </c>
      <c r="AD15" s="32">
        <v>28428</v>
      </c>
      <c r="AE15" s="32">
        <v>46214</v>
      </c>
      <c r="AF15" s="33">
        <v>25499</v>
      </c>
      <c r="AG15" s="33">
        <v>27156</v>
      </c>
      <c r="AH15" s="32">
        <v>7789</v>
      </c>
      <c r="AI15" s="32">
        <v>6767</v>
      </c>
      <c r="AJ15" s="32">
        <v>11819</v>
      </c>
      <c r="AK15" s="32">
        <v>28428</v>
      </c>
      <c r="AL15" s="32">
        <v>46214</v>
      </c>
      <c r="AM15" s="33">
        <v>25499</v>
      </c>
      <c r="AN15" s="33">
        <v>27156</v>
      </c>
      <c r="AO15" s="32">
        <v>7789</v>
      </c>
      <c r="AP15" s="32">
        <v>6767</v>
      </c>
      <c r="AQ15" s="32">
        <v>11819</v>
      </c>
      <c r="AR15" s="32">
        <v>28428</v>
      </c>
      <c r="AS15" s="32">
        <v>46214</v>
      </c>
      <c r="AT15" s="33">
        <v>25499</v>
      </c>
      <c r="AU15" s="33">
        <v>27156</v>
      </c>
      <c r="AV15" s="32">
        <v>7789</v>
      </c>
      <c r="AW15" s="32">
        <v>6767</v>
      </c>
      <c r="AX15" s="32">
        <v>11819</v>
      </c>
      <c r="AY15" s="32">
        <v>28428</v>
      </c>
      <c r="AZ15" s="32">
        <v>46214</v>
      </c>
      <c r="BA15" s="33">
        <v>25499</v>
      </c>
      <c r="BB15" s="33">
        <v>27156</v>
      </c>
      <c r="BC15" s="32">
        <v>7789</v>
      </c>
      <c r="BD15" s="32">
        <v>6767</v>
      </c>
      <c r="BE15" s="32">
        <v>11819</v>
      </c>
      <c r="BF15" s="32">
        <v>28428</v>
      </c>
      <c r="BG15" s="32">
        <v>46214</v>
      </c>
      <c r="BH15" s="33">
        <v>25499</v>
      </c>
      <c r="BI15" s="33">
        <v>27156</v>
      </c>
      <c r="BJ15" s="32">
        <v>7789</v>
      </c>
      <c r="BK15" s="32">
        <v>6767</v>
      </c>
      <c r="BL15" s="32">
        <v>11819</v>
      </c>
      <c r="BM15" s="32">
        <v>28428</v>
      </c>
      <c r="BN15" s="32">
        <v>46214</v>
      </c>
      <c r="BO15" s="33">
        <v>25499</v>
      </c>
      <c r="BP15" s="33">
        <v>27156</v>
      </c>
      <c r="BQ15" s="32">
        <v>7789</v>
      </c>
      <c r="BR15" s="32">
        <v>6767</v>
      </c>
      <c r="BS15" s="32">
        <v>11819</v>
      </c>
      <c r="BT15" s="32">
        <v>28428</v>
      </c>
      <c r="BU15" s="32">
        <v>46214</v>
      </c>
      <c r="BV15" s="33">
        <v>25499</v>
      </c>
      <c r="BW15" s="33">
        <v>27156</v>
      </c>
      <c r="BX15" s="32">
        <v>7789</v>
      </c>
      <c r="BY15" s="32">
        <v>6767</v>
      </c>
      <c r="BZ15" s="32">
        <v>11819</v>
      </c>
      <c r="CA15" s="32">
        <v>28428</v>
      </c>
      <c r="CB15" s="32">
        <v>46214</v>
      </c>
      <c r="CC15" s="33">
        <v>25499</v>
      </c>
      <c r="CD15" s="33">
        <v>27156</v>
      </c>
      <c r="CE15" s="32">
        <v>7789</v>
      </c>
      <c r="CF15" s="32">
        <v>6767</v>
      </c>
      <c r="CG15" s="32">
        <v>11819</v>
      </c>
      <c r="CH15" s="32">
        <v>28428</v>
      </c>
      <c r="CI15" s="32">
        <v>46214</v>
      </c>
      <c r="CJ15" s="33">
        <v>25499</v>
      </c>
      <c r="CK15" s="33">
        <v>27156</v>
      </c>
      <c r="CL15" s="32">
        <v>7789</v>
      </c>
      <c r="CM15" s="32">
        <v>6767</v>
      </c>
      <c r="CN15" s="32">
        <v>11819</v>
      </c>
      <c r="CO15" s="32">
        <v>28428</v>
      </c>
      <c r="CP15" s="32">
        <v>46214</v>
      </c>
      <c r="CQ15" s="33">
        <v>25499</v>
      </c>
      <c r="CR15" s="33">
        <v>27156</v>
      </c>
      <c r="CS15" s="32">
        <v>7789</v>
      </c>
      <c r="CT15" s="32">
        <v>6767</v>
      </c>
      <c r="CU15" s="32">
        <v>11819</v>
      </c>
      <c r="CV15" s="32">
        <v>28428</v>
      </c>
      <c r="CW15" s="32">
        <v>46214</v>
      </c>
      <c r="CX15" s="33">
        <v>25499</v>
      </c>
      <c r="CY15" s="33">
        <v>27156</v>
      </c>
      <c r="CZ15" s="32">
        <v>7789</v>
      </c>
      <c r="DA15" s="32">
        <v>6767</v>
      </c>
      <c r="DB15" s="32">
        <v>7789</v>
      </c>
      <c r="DC15" s="32">
        <v>4495</v>
      </c>
      <c r="DD15" s="32">
        <v>36606</v>
      </c>
      <c r="DE15" s="32">
        <v>11002</v>
      </c>
      <c r="DF15" s="32">
        <v>9113</v>
      </c>
      <c r="DG15" s="32">
        <v>2220</v>
      </c>
      <c r="DH15" s="32">
        <v>11336</v>
      </c>
      <c r="DI15" s="32">
        <v>7700</v>
      </c>
      <c r="DJ15" s="32">
        <v>15228</v>
      </c>
      <c r="DK15" s="32">
        <v>45010</v>
      </c>
      <c r="DL15" s="32">
        <v>1106</v>
      </c>
      <c r="DM15" s="32">
        <v>11735</v>
      </c>
      <c r="DN15" s="32">
        <v>13911</v>
      </c>
      <c r="DO15" s="32">
        <v>15288</v>
      </c>
      <c r="DP15" s="32">
        <v>20859</v>
      </c>
      <c r="DQ15" s="32">
        <v>7918</v>
      </c>
      <c r="DR15" s="32">
        <v>45448</v>
      </c>
      <c r="DS15" s="32">
        <v>8489</v>
      </c>
      <c r="DT15" s="32">
        <v>18851</v>
      </c>
      <c r="DU15" s="32">
        <v>13605</v>
      </c>
      <c r="DV15" s="32">
        <v>13344</v>
      </c>
      <c r="DW15" s="32">
        <v>16933</v>
      </c>
      <c r="DX15" s="32">
        <v>21586</v>
      </c>
      <c r="DY15" s="32">
        <v>33138</v>
      </c>
      <c r="DZ15" s="32">
        <v>14809</v>
      </c>
      <c r="EA15" s="32">
        <v>12142</v>
      </c>
      <c r="EB15" s="32">
        <v>12141</v>
      </c>
      <c r="EC15" s="32">
        <v>16097</v>
      </c>
      <c r="ED15" s="32">
        <v>13680</v>
      </c>
      <c r="EE15" s="32">
        <v>7824</v>
      </c>
      <c r="EF15" s="32">
        <v>34283</v>
      </c>
      <c r="EG15" s="32">
        <v>2979</v>
      </c>
      <c r="EH15" s="32">
        <v>22332</v>
      </c>
      <c r="EI15" s="32">
        <v>11915</v>
      </c>
      <c r="EJ15" s="32">
        <v>24630</v>
      </c>
      <c r="EK15" s="32">
        <v>10740</v>
      </c>
      <c r="EL15" s="32">
        <v>11540</v>
      </c>
      <c r="EM15" s="32">
        <v>26971</v>
      </c>
      <c r="EN15" s="32">
        <v>4937</v>
      </c>
      <c r="EO15" s="32">
        <v>13857</v>
      </c>
      <c r="EP15" s="32">
        <v>15987</v>
      </c>
      <c r="EQ15" s="32">
        <v>21741</v>
      </c>
      <c r="ER15" s="32">
        <v>10082</v>
      </c>
      <c r="ES15" s="32">
        <v>26023</v>
      </c>
      <c r="ET15" s="32">
        <v>58598.26</v>
      </c>
      <c r="EU15" s="32">
        <v>16240.43</v>
      </c>
      <c r="EV15" s="32">
        <v>7615.85</v>
      </c>
      <c r="EW15" s="32">
        <v>21274</v>
      </c>
      <c r="EX15" s="32">
        <v>12448</v>
      </c>
      <c r="EY15" s="32">
        <v>22419</v>
      </c>
      <c r="EZ15" s="32">
        <v>28368</v>
      </c>
      <c r="FA15" s="32">
        <v>30704</v>
      </c>
      <c r="FB15" s="32">
        <v>21375</v>
      </c>
      <c r="FC15" s="32">
        <v>4462.42</v>
      </c>
      <c r="FD15" s="32">
        <v>17952</v>
      </c>
      <c r="FE15" s="32">
        <v>17941</v>
      </c>
      <c r="FF15" s="32">
        <v>15273</v>
      </c>
      <c r="FG15" s="32">
        <v>12695</v>
      </c>
      <c r="FH15" s="32">
        <v>51439</v>
      </c>
      <c r="FI15" s="32">
        <v>19197</v>
      </c>
      <c r="FJ15" s="32">
        <v>4161</v>
      </c>
      <c r="FK15" s="32">
        <v>20691</v>
      </c>
      <c r="FL15" s="32">
        <v>22125</v>
      </c>
      <c r="FM15" s="32">
        <v>7837</v>
      </c>
      <c r="FN15" s="32">
        <v>5555</v>
      </c>
      <c r="FO15" s="32">
        <v>52356</v>
      </c>
      <c r="FP15" s="32">
        <v>4000</v>
      </c>
      <c r="FQ15" s="32">
        <v>29140</v>
      </c>
      <c r="FR15" s="32">
        <v>19115</v>
      </c>
      <c r="FS15" s="32">
        <v>12458</v>
      </c>
      <c r="FT15" s="32">
        <v>11157</v>
      </c>
      <c r="FU15" s="32">
        <v>34958</v>
      </c>
      <c r="FV15" s="32">
        <v>39909</v>
      </c>
      <c r="FW15" s="32">
        <v>32540</v>
      </c>
      <c r="FX15" s="32">
        <v>11025</v>
      </c>
      <c r="FY15" s="32">
        <v>24048</v>
      </c>
      <c r="FZ15" s="32">
        <v>16244</v>
      </c>
      <c r="GA15" s="32">
        <v>21237</v>
      </c>
      <c r="GB15" s="32">
        <v>16710</v>
      </c>
      <c r="GC15" s="32">
        <v>46377</v>
      </c>
      <c r="GD15" s="32">
        <v>11786</v>
      </c>
      <c r="GE15" s="32">
        <v>27036</v>
      </c>
      <c r="GF15" s="32">
        <v>18873</v>
      </c>
      <c r="GG15" s="32">
        <v>21583</v>
      </c>
      <c r="GH15" s="32">
        <v>6731</v>
      </c>
      <c r="GI15" s="32">
        <v>24086</v>
      </c>
      <c r="GJ15" s="32">
        <v>38760</v>
      </c>
      <c r="GK15" s="32">
        <v>7799</v>
      </c>
      <c r="GL15" s="32">
        <v>26035.68</v>
      </c>
      <c r="GM15" s="32">
        <v>26236</v>
      </c>
      <c r="GN15" s="32">
        <v>23631</v>
      </c>
      <c r="GO15" s="32">
        <v>22466</v>
      </c>
      <c r="GP15" s="32">
        <v>26980</v>
      </c>
      <c r="GQ15" s="32">
        <v>25104</v>
      </c>
      <c r="GR15" s="32">
        <v>11236</v>
      </c>
      <c r="GS15" s="32">
        <v>36090.21</v>
      </c>
      <c r="GT15" s="32">
        <v>21175</v>
      </c>
      <c r="GU15" s="32">
        <v>11651</v>
      </c>
      <c r="GV15" s="32">
        <v>21621</v>
      </c>
      <c r="GW15" s="32">
        <v>42760</v>
      </c>
      <c r="GX15" s="32">
        <v>25962</v>
      </c>
      <c r="GY15" s="32">
        <v>31211</v>
      </c>
      <c r="GZ15" s="32">
        <v>20743</v>
      </c>
      <c r="HA15" s="32">
        <v>7789</v>
      </c>
      <c r="HB15" s="32">
        <v>6767</v>
      </c>
      <c r="HC15" s="32">
        <v>12437</v>
      </c>
      <c r="HD15" s="32">
        <v>24722</v>
      </c>
      <c r="HE15" s="32">
        <v>72611</v>
      </c>
      <c r="HF15" s="32">
        <v>26759</v>
      </c>
      <c r="HG15" s="32">
        <v>9522</v>
      </c>
      <c r="HH15" s="32">
        <v>28284</v>
      </c>
      <c r="HI15" s="32">
        <v>17395</v>
      </c>
      <c r="HJ15" s="32">
        <v>29222</v>
      </c>
      <c r="HK15" s="32">
        <v>10999</v>
      </c>
      <c r="HL15" s="32">
        <v>54010</v>
      </c>
      <c r="HM15" s="32">
        <v>19632</v>
      </c>
      <c r="HN15" s="32">
        <v>25941</v>
      </c>
      <c r="HO15" s="32">
        <v>19348</v>
      </c>
      <c r="HP15" s="32">
        <v>29797</v>
      </c>
      <c r="HQ15" s="32">
        <v>36747</v>
      </c>
      <c r="HR15" s="32">
        <v>19132</v>
      </c>
      <c r="HS15" s="32">
        <v>41153</v>
      </c>
      <c r="HT15" s="32">
        <v>25394</v>
      </c>
      <c r="HU15" s="32">
        <v>16685</v>
      </c>
      <c r="HV15" s="32">
        <v>10003</v>
      </c>
      <c r="HW15" s="32">
        <v>29680</v>
      </c>
      <c r="HX15" s="32">
        <v>12866</v>
      </c>
      <c r="HY15" s="32">
        <v>18345</v>
      </c>
      <c r="HZ15" s="32">
        <v>71104</v>
      </c>
      <c r="IA15" s="32">
        <v>32310</v>
      </c>
      <c r="IB15" s="32">
        <v>22338</v>
      </c>
      <c r="IC15" s="32">
        <v>39656</v>
      </c>
      <c r="ID15" s="32">
        <v>34669</v>
      </c>
      <c r="IE15" s="32">
        <v>14942</v>
      </c>
      <c r="IF15" s="32">
        <v>22140</v>
      </c>
      <c r="IG15" s="32">
        <v>59906</v>
      </c>
      <c r="IH15" s="32">
        <v>33446</v>
      </c>
      <c r="II15" s="32">
        <v>33687</v>
      </c>
      <c r="IJ15" s="32">
        <v>13164</v>
      </c>
      <c r="IK15" s="32">
        <v>13116</v>
      </c>
      <c r="IL15" s="32">
        <v>12653</v>
      </c>
      <c r="IM15" s="32">
        <v>9406</v>
      </c>
      <c r="IN15" s="32">
        <v>67443</v>
      </c>
      <c r="IO15" s="32">
        <v>9190</v>
      </c>
      <c r="IP15" s="32">
        <v>12388</v>
      </c>
      <c r="IQ15" s="32">
        <v>22784</v>
      </c>
      <c r="IR15" s="32">
        <v>11740</v>
      </c>
      <c r="IS15" s="32">
        <v>11819</v>
      </c>
      <c r="IT15" s="33">
        <v>27156</v>
      </c>
      <c r="IU15" s="32">
        <v>94333</v>
      </c>
      <c r="IV15" s="32">
        <v>17898</v>
      </c>
      <c r="IW15" s="32">
        <v>28286</v>
      </c>
      <c r="IX15" s="32">
        <v>13829</v>
      </c>
      <c r="IY15" s="32">
        <v>18483</v>
      </c>
      <c r="IZ15" s="32">
        <v>8418</v>
      </c>
      <c r="JA15" s="32">
        <v>18525</v>
      </c>
      <c r="JB15" s="32">
        <v>55117</v>
      </c>
      <c r="JC15" s="32">
        <v>15060</v>
      </c>
      <c r="JD15" s="32">
        <v>29930</v>
      </c>
      <c r="JE15" s="32">
        <v>3898</v>
      </c>
      <c r="JF15" s="32">
        <v>18191</v>
      </c>
      <c r="JG15" s="32">
        <v>8473.17</v>
      </c>
      <c r="JH15" s="32">
        <v>21536</v>
      </c>
      <c r="JI15" s="32">
        <v>53440</v>
      </c>
      <c r="JJ15" s="32">
        <v>12490</v>
      </c>
      <c r="JK15" s="32">
        <v>16468</v>
      </c>
      <c r="JL15" s="32">
        <v>24525</v>
      </c>
      <c r="JM15" s="32">
        <v>28143</v>
      </c>
      <c r="JN15" s="32">
        <v>17593.34</v>
      </c>
      <c r="JO15" s="32">
        <v>23682</v>
      </c>
      <c r="JP15" s="32">
        <v>31253</v>
      </c>
      <c r="JQ15" s="32">
        <v>12196</v>
      </c>
      <c r="JR15" s="32">
        <v>3563</v>
      </c>
      <c r="JS15" s="32">
        <v>1747</v>
      </c>
      <c r="JT15" s="32">
        <v>21159</v>
      </c>
      <c r="JU15" s="32">
        <v>10954</v>
      </c>
      <c r="JV15" s="32">
        <v>31699</v>
      </c>
      <c r="JW15" s="32">
        <v>46214</v>
      </c>
      <c r="JX15" s="33">
        <v>25499</v>
      </c>
      <c r="JY15" s="33">
        <v>27156</v>
      </c>
      <c r="JZ15" s="32">
        <v>5964</v>
      </c>
      <c r="KA15" s="32">
        <v>21148</v>
      </c>
      <c r="KB15" s="32">
        <v>24623</v>
      </c>
      <c r="KC15" s="32">
        <v>18580</v>
      </c>
      <c r="KD15" s="32">
        <v>44841</v>
      </c>
      <c r="KE15" s="32">
        <v>27559</v>
      </c>
      <c r="KF15" s="32">
        <v>19658</v>
      </c>
      <c r="KG15" s="32">
        <v>15444</v>
      </c>
      <c r="KH15" s="32">
        <v>13190</v>
      </c>
      <c r="KI15" s="32">
        <v>13331</v>
      </c>
      <c r="KJ15" s="32">
        <v>19193</v>
      </c>
      <c r="KK15" s="32">
        <v>47296</v>
      </c>
      <c r="KL15" s="32">
        <v>11021</v>
      </c>
      <c r="KM15" s="32">
        <v>13548</v>
      </c>
      <c r="KN15" s="32">
        <v>19068</v>
      </c>
      <c r="KO15" s="32">
        <v>17814</v>
      </c>
      <c r="KP15" s="32">
        <v>14955</v>
      </c>
      <c r="KQ15" s="32">
        <v>13879</v>
      </c>
      <c r="KR15" s="32">
        <v>40625</v>
      </c>
      <c r="KS15" s="32">
        <v>12394</v>
      </c>
      <c r="KT15" s="32">
        <v>24911</v>
      </c>
      <c r="KU15" s="32">
        <v>1302</v>
      </c>
      <c r="KV15" s="32">
        <v>16176</v>
      </c>
      <c r="KW15" s="32">
        <v>25982.68</v>
      </c>
      <c r="KX15" s="32">
        <v>8114</v>
      </c>
      <c r="KY15" s="32">
        <v>52135</v>
      </c>
      <c r="KZ15" s="32">
        <v>14712</v>
      </c>
      <c r="LA15" s="32">
        <v>18381</v>
      </c>
      <c r="LB15" s="32">
        <v>12390.92</v>
      </c>
      <c r="LC15" s="32">
        <v>17469</v>
      </c>
      <c r="LD15" s="32">
        <v>16026</v>
      </c>
      <c r="LE15" s="32">
        <v>17958</v>
      </c>
      <c r="LF15" s="32">
        <v>46969</v>
      </c>
      <c r="LG15" s="32">
        <v>1598</v>
      </c>
      <c r="LH15" s="32">
        <v>21162</v>
      </c>
      <c r="LI15" s="32">
        <v>10564.35</v>
      </c>
      <c r="LJ15" s="32">
        <v>26555.78</v>
      </c>
      <c r="LK15" s="32">
        <v>3654.9</v>
      </c>
      <c r="LL15" s="32">
        <v>13688.05</v>
      </c>
      <c r="LM15" s="32">
        <v>50960.2</v>
      </c>
      <c r="LN15" s="32">
        <v>25070.67</v>
      </c>
      <c r="LO15" s="32">
        <v>13878.43</v>
      </c>
      <c r="LP15" s="32">
        <v>5839.48</v>
      </c>
      <c r="LQ15" s="32">
        <v>14476.97</v>
      </c>
      <c r="LR15" s="32">
        <v>25978</v>
      </c>
      <c r="LS15" s="32">
        <v>6485</v>
      </c>
      <c r="LT15" s="32">
        <v>45168.31</v>
      </c>
      <c r="LU15" s="33">
        <v>25499</v>
      </c>
      <c r="LV15" s="33">
        <v>27156</v>
      </c>
      <c r="LW15" s="32">
        <v>7789</v>
      </c>
      <c r="LX15" s="32">
        <v>6767</v>
      </c>
      <c r="LY15" s="32">
        <v>12728</v>
      </c>
      <c r="LZ15" s="32">
        <v>2158</v>
      </c>
      <c r="MA15" s="32">
        <v>52872</v>
      </c>
      <c r="MB15" s="32">
        <v>17175</v>
      </c>
      <c r="MC15" s="32">
        <v>26733</v>
      </c>
      <c r="MD15" s="32">
        <v>6670</v>
      </c>
      <c r="ME15" s="32">
        <v>16680</v>
      </c>
      <c r="MF15" s="32">
        <v>8038</v>
      </c>
      <c r="MG15" s="32">
        <v>14907</v>
      </c>
      <c r="MH15" s="32">
        <v>42278</v>
      </c>
      <c r="MI15" s="32">
        <v>15055</v>
      </c>
      <c r="MJ15" s="32">
        <v>12255</v>
      </c>
      <c r="MK15" s="32">
        <v>14492</v>
      </c>
      <c r="ML15" s="32">
        <v>14177</v>
      </c>
      <c r="MM15" s="32">
        <v>30403</v>
      </c>
      <c r="MN15" s="32">
        <v>7930</v>
      </c>
      <c r="MO15" s="32">
        <v>30397</v>
      </c>
      <c r="MP15" s="33">
        <v>25499</v>
      </c>
      <c r="MQ15" s="33">
        <v>27156</v>
      </c>
      <c r="MR15" s="32">
        <v>7789</v>
      </c>
      <c r="MS15" s="32">
        <v>6767</v>
      </c>
      <c r="MT15" s="32">
        <v>11819</v>
      </c>
      <c r="MU15" s="32">
        <v>32968</v>
      </c>
      <c r="MV15" s="32">
        <v>51035</v>
      </c>
      <c r="MW15" s="32">
        <v>21375</v>
      </c>
      <c r="MX15" s="32">
        <v>4294</v>
      </c>
      <c r="MY15" s="32">
        <v>33555</v>
      </c>
      <c r="MZ15" s="32">
        <v>11590</v>
      </c>
      <c r="NA15" s="32">
        <v>17914</v>
      </c>
      <c r="NB15" s="32">
        <v>9177</v>
      </c>
      <c r="NC15" s="32">
        <v>54747</v>
      </c>
      <c r="ND15" s="32">
        <v>13123</v>
      </c>
      <c r="NE15" s="32">
        <v>24909</v>
      </c>
      <c r="NF15" s="32">
        <v>7887</v>
      </c>
      <c r="NG15" s="32">
        <v>13428</v>
      </c>
      <c r="NH15" s="32">
        <v>19564</v>
      </c>
      <c r="NI15" s="32">
        <v>10453</v>
      </c>
      <c r="NJ15" s="32">
        <v>45397</v>
      </c>
      <c r="NK15" s="32">
        <v>11636</v>
      </c>
      <c r="NL15" s="32">
        <v>4235</v>
      </c>
      <c r="NM15" s="32">
        <v>13623</v>
      </c>
      <c r="NN15" s="32">
        <v>15025</v>
      </c>
      <c r="NO15" s="32">
        <v>6420</v>
      </c>
      <c r="NP15" s="32">
        <v>28056</v>
      </c>
      <c r="NQ15" s="32">
        <v>79044</v>
      </c>
      <c r="NR15" s="32">
        <v>5329</v>
      </c>
      <c r="NS15" s="32">
        <v>17756</v>
      </c>
      <c r="NT15" s="32">
        <v>22632</v>
      </c>
      <c r="NU15" s="32">
        <v>11587</v>
      </c>
      <c r="NV15" s="32">
        <v>17728</v>
      </c>
      <c r="NW15" s="32">
        <v>9144</v>
      </c>
      <c r="NX15" s="32">
        <v>15842</v>
      </c>
      <c r="NY15" s="32">
        <v>9354</v>
      </c>
      <c r="NZ15" s="32">
        <v>13477</v>
      </c>
      <c r="OA15" s="32">
        <v>18702</v>
      </c>
      <c r="OB15" s="32">
        <v>12861</v>
      </c>
      <c r="OC15" s="32">
        <v>7372</v>
      </c>
      <c r="OD15" s="32">
        <v>6641.91</v>
      </c>
      <c r="OE15" s="32">
        <v>67532</v>
      </c>
      <c r="OF15" s="32">
        <v>26321</v>
      </c>
      <c r="OG15" s="32">
        <v>15834</v>
      </c>
      <c r="OH15" s="32">
        <v>8410</v>
      </c>
      <c r="OI15" s="32">
        <v>5669.02</v>
      </c>
      <c r="OJ15" s="32">
        <v>15311.067999999999</v>
      </c>
      <c r="OK15" s="32">
        <v>8573.94</v>
      </c>
      <c r="OL15" s="32">
        <v>23281.15</v>
      </c>
      <c r="OM15" s="32">
        <v>13615.95</v>
      </c>
      <c r="ON15" s="32">
        <v>16700.599999999999</v>
      </c>
      <c r="OO15" s="32">
        <v>20462.78</v>
      </c>
      <c r="OP15" s="32">
        <v>16749.62</v>
      </c>
      <c r="OQ15" s="32">
        <v>20199</v>
      </c>
      <c r="OR15" s="32">
        <v>26304.62</v>
      </c>
      <c r="OS15" s="32">
        <v>42728.52</v>
      </c>
      <c r="OT15" s="32">
        <v>13912.2</v>
      </c>
      <c r="OU15" s="32">
        <v>1493.33</v>
      </c>
      <c r="OV15" s="32">
        <v>5301.14</v>
      </c>
      <c r="OW15" s="32">
        <v>8027.29</v>
      </c>
      <c r="OX15" s="32">
        <v>31328.46</v>
      </c>
      <c r="OY15" s="32">
        <v>11601.55</v>
      </c>
      <c r="OZ15" s="32">
        <v>37530.910000000003</v>
      </c>
      <c r="PA15" s="32">
        <v>2809.87</v>
      </c>
      <c r="PB15" s="32">
        <v>2834.29</v>
      </c>
      <c r="PC15" s="32">
        <v>2194.4699999999998</v>
      </c>
      <c r="PD15" s="32">
        <v>1160</v>
      </c>
      <c r="PE15" s="32">
        <v>4917.05</v>
      </c>
      <c r="PF15" s="32">
        <v>3363</v>
      </c>
      <c r="PG15" s="32">
        <v>27542.61</v>
      </c>
      <c r="PH15" s="32">
        <v>5063.3</v>
      </c>
      <c r="PI15" s="32">
        <v>13044</v>
      </c>
      <c r="PJ15" s="32">
        <v>4038</v>
      </c>
      <c r="PK15" s="32">
        <v>17424.78</v>
      </c>
      <c r="PL15" s="32">
        <v>11034.92</v>
      </c>
      <c r="PM15" s="32">
        <v>24961.38</v>
      </c>
      <c r="PN15" s="32">
        <v>10886.25</v>
      </c>
      <c r="PO15" s="32">
        <v>0</v>
      </c>
      <c r="PP15" s="32">
        <v>2956.18</v>
      </c>
      <c r="PQ15" s="32">
        <v>16389</v>
      </c>
      <c r="PR15" s="32">
        <v>8296</v>
      </c>
      <c r="PS15" s="32">
        <v>8335.59</v>
      </c>
      <c r="PT15" s="32">
        <v>8034.88</v>
      </c>
      <c r="PU15" s="32">
        <v>15005.3</v>
      </c>
      <c r="PV15" s="32">
        <v>12127</v>
      </c>
      <c r="PW15" s="32">
        <v>6923.56</v>
      </c>
      <c r="PX15" s="32">
        <v>6168.22</v>
      </c>
      <c r="PY15" s="32">
        <v>26978.89</v>
      </c>
      <c r="PZ15" s="32">
        <v>29179.040000000001</v>
      </c>
      <c r="QA15" s="32">
        <v>3677.06</v>
      </c>
      <c r="QB15" s="32">
        <v>26486.7</v>
      </c>
      <c r="QC15" s="32">
        <v>5620.34</v>
      </c>
      <c r="QD15" s="32">
        <v>1506.15</v>
      </c>
      <c r="QE15" s="32">
        <v>1855.94</v>
      </c>
      <c r="QF15" s="32">
        <v>15122.43</v>
      </c>
      <c r="QG15" s="32">
        <v>17517.23</v>
      </c>
      <c r="QH15" s="32">
        <v>9482.18</v>
      </c>
      <c r="QI15" s="32">
        <v>42202.47</v>
      </c>
      <c r="QJ15" s="32">
        <v>32308.34</v>
      </c>
      <c r="QK15" s="32">
        <v>26669.07</v>
      </c>
      <c r="QL15" s="32">
        <v>15490</v>
      </c>
      <c r="QM15" s="32">
        <v>29402</v>
      </c>
      <c r="QN15" s="32">
        <v>32753</v>
      </c>
      <c r="QO15" s="32">
        <v>26363</v>
      </c>
      <c r="QP15" s="32">
        <v>31189.31</v>
      </c>
      <c r="QQ15" s="32">
        <v>25195.9</v>
      </c>
      <c r="QR15" s="32">
        <v>7929.34</v>
      </c>
      <c r="QS15" s="32">
        <v>9058.17</v>
      </c>
      <c r="QT15" s="32">
        <v>12342</v>
      </c>
      <c r="QU15" s="32">
        <v>23109.3</v>
      </c>
      <c r="QV15" s="32">
        <v>19458.23</v>
      </c>
      <c r="QW15" s="32">
        <v>14909.97</v>
      </c>
      <c r="QX15" s="32">
        <v>32762.07</v>
      </c>
      <c r="QY15" s="32">
        <v>21267</v>
      </c>
      <c r="QZ15" s="32">
        <v>13874</v>
      </c>
      <c r="RA15" s="32">
        <v>13705.99</v>
      </c>
      <c r="RB15" s="32">
        <v>19536.64</v>
      </c>
      <c r="RC15" s="32">
        <v>20065</v>
      </c>
      <c r="RD15" s="32">
        <v>39084</v>
      </c>
      <c r="RE15" s="32">
        <v>10967.18</v>
      </c>
      <c r="RF15" s="32">
        <v>12576</v>
      </c>
      <c r="RG15" s="32">
        <v>31857</v>
      </c>
      <c r="RH15" s="32">
        <v>14925</v>
      </c>
      <c r="RI15" s="32">
        <v>11942</v>
      </c>
      <c r="RJ15" s="32">
        <v>3966</v>
      </c>
      <c r="RK15" s="32">
        <v>16196</v>
      </c>
      <c r="RL15" s="32">
        <v>6788.15</v>
      </c>
      <c r="RM15" s="32">
        <v>23497.919999999998</v>
      </c>
      <c r="RN15" s="32">
        <v>9144.17</v>
      </c>
      <c r="RO15" s="32">
        <v>10081</v>
      </c>
      <c r="RP15" s="32">
        <v>8402</v>
      </c>
      <c r="RQ15" s="32">
        <v>42511.67</v>
      </c>
      <c r="RR15" s="32">
        <v>6104.08</v>
      </c>
      <c r="RS15" s="32">
        <v>13982</v>
      </c>
      <c r="RT15" s="32">
        <v>10090</v>
      </c>
      <c r="RU15" s="32">
        <v>33153</v>
      </c>
      <c r="RV15" s="32">
        <v>7696.61</v>
      </c>
      <c r="RW15" s="32">
        <v>20156.939999999999</v>
      </c>
      <c r="RX15" s="32">
        <v>18600.89</v>
      </c>
      <c r="RY15" s="32">
        <v>24942.92</v>
      </c>
      <c r="RZ15" s="32">
        <v>13777.07</v>
      </c>
      <c r="SA15" s="32">
        <v>5821.57</v>
      </c>
      <c r="SB15" s="32">
        <v>30758.17</v>
      </c>
      <c r="SC15" s="32">
        <v>10503.14</v>
      </c>
      <c r="SD15" s="32">
        <v>15933.61</v>
      </c>
      <c r="SE15" s="32">
        <v>4791.5200000000004</v>
      </c>
      <c r="SF15" s="32">
        <v>29662.46</v>
      </c>
      <c r="SG15" s="32">
        <v>24709.54</v>
      </c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</row>
    <row r="16" spans="3:734">
      <c r="C16" s="49" t="s">
        <v>13</v>
      </c>
      <c r="D16" s="33">
        <v>3671</v>
      </c>
      <c r="E16" s="33">
        <v>9718</v>
      </c>
      <c r="F16" s="32">
        <v>1902</v>
      </c>
      <c r="G16" s="32">
        <v>6524</v>
      </c>
      <c r="H16" s="32">
        <v>21535</v>
      </c>
      <c r="I16" s="32">
        <v>9839</v>
      </c>
      <c r="J16" s="32">
        <f>23844+267</f>
        <v>24111</v>
      </c>
      <c r="K16" s="33">
        <v>3671</v>
      </c>
      <c r="L16" s="33">
        <v>9718</v>
      </c>
      <c r="M16" s="32">
        <v>1902</v>
      </c>
      <c r="N16" s="32">
        <v>6524</v>
      </c>
      <c r="O16" s="32">
        <v>21535</v>
      </c>
      <c r="P16" s="32">
        <v>9839</v>
      </c>
      <c r="Q16" s="32">
        <f>23844+267</f>
        <v>24111</v>
      </c>
      <c r="R16" s="33">
        <v>3671</v>
      </c>
      <c r="S16" s="33">
        <v>9718</v>
      </c>
      <c r="T16" s="32">
        <v>1902</v>
      </c>
      <c r="U16" s="32">
        <v>6524</v>
      </c>
      <c r="V16" s="32">
        <v>21535</v>
      </c>
      <c r="W16" s="32">
        <v>9839</v>
      </c>
      <c r="X16" s="32">
        <f t="shared" ref="X16" si="457">23844+267</f>
        <v>24111</v>
      </c>
      <c r="Y16" s="33">
        <v>3671</v>
      </c>
      <c r="Z16" s="33">
        <v>9718</v>
      </c>
      <c r="AA16" s="32">
        <v>1902</v>
      </c>
      <c r="AB16" s="32">
        <v>6524</v>
      </c>
      <c r="AC16" s="32">
        <v>21535</v>
      </c>
      <c r="AD16" s="32">
        <v>9839</v>
      </c>
      <c r="AE16" s="32">
        <f t="shared" ref="AE16" si="458">23844+267</f>
        <v>24111</v>
      </c>
      <c r="AF16" s="33">
        <v>3671</v>
      </c>
      <c r="AG16" s="33">
        <v>9718</v>
      </c>
      <c r="AH16" s="32">
        <v>1902</v>
      </c>
      <c r="AI16" s="32">
        <v>6524</v>
      </c>
      <c r="AJ16" s="32">
        <v>21535</v>
      </c>
      <c r="AK16" s="32">
        <v>9839</v>
      </c>
      <c r="AL16" s="32">
        <f>23844+267</f>
        <v>24111</v>
      </c>
      <c r="AM16" s="33">
        <v>3671</v>
      </c>
      <c r="AN16" s="33">
        <v>9718</v>
      </c>
      <c r="AO16" s="32">
        <v>1902</v>
      </c>
      <c r="AP16" s="32">
        <v>6524</v>
      </c>
      <c r="AQ16" s="32">
        <v>21535</v>
      </c>
      <c r="AR16" s="32">
        <v>9839</v>
      </c>
      <c r="AS16" s="32">
        <f t="shared" ref="AS16" si="459">23844+267</f>
        <v>24111</v>
      </c>
      <c r="AT16" s="33">
        <v>3671</v>
      </c>
      <c r="AU16" s="33">
        <v>9718</v>
      </c>
      <c r="AV16" s="32">
        <v>1902</v>
      </c>
      <c r="AW16" s="32">
        <v>6524</v>
      </c>
      <c r="AX16" s="32">
        <v>21535</v>
      </c>
      <c r="AY16" s="32">
        <v>9839</v>
      </c>
      <c r="AZ16" s="32">
        <f t="shared" ref="AZ16" si="460">23844+267</f>
        <v>24111</v>
      </c>
      <c r="BA16" s="33">
        <v>3671</v>
      </c>
      <c r="BB16" s="33">
        <v>9718</v>
      </c>
      <c r="BC16" s="32">
        <v>1902</v>
      </c>
      <c r="BD16" s="32">
        <v>6524</v>
      </c>
      <c r="BE16" s="32">
        <v>21535</v>
      </c>
      <c r="BF16" s="32">
        <v>9839</v>
      </c>
      <c r="BG16" s="32">
        <f>23844+267</f>
        <v>24111</v>
      </c>
      <c r="BH16" s="33">
        <v>3671</v>
      </c>
      <c r="BI16" s="33">
        <v>9718</v>
      </c>
      <c r="BJ16" s="32">
        <v>1902</v>
      </c>
      <c r="BK16" s="32">
        <v>6524</v>
      </c>
      <c r="BL16" s="32">
        <v>21535</v>
      </c>
      <c r="BM16" s="32">
        <v>9839</v>
      </c>
      <c r="BN16" s="32">
        <f>23844+267</f>
        <v>24111</v>
      </c>
      <c r="BO16" s="33">
        <v>3671</v>
      </c>
      <c r="BP16" s="33">
        <v>9718</v>
      </c>
      <c r="BQ16" s="32">
        <v>1902</v>
      </c>
      <c r="BR16" s="32">
        <v>6524</v>
      </c>
      <c r="BS16" s="32">
        <v>21535</v>
      </c>
      <c r="BT16" s="32">
        <v>9839</v>
      </c>
      <c r="BU16" s="32">
        <f>23844+267</f>
        <v>24111</v>
      </c>
      <c r="BV16" s="33">
        <v>3671</v>
      </c>
      <c r="BW16" s="33">
        <v>9718</v>
      </c>
      <c r="BX16" s="32">
        <v>1902</v>
      </c>
      <c r="BY16" s="32">
        <v>6524</v>
      </c>
      <c r="BZ16" s="32">
        <v>21535</v>
      </c>
      <c r="CA16" s="32">
        <v>9839</v>
      </c>
      <c r="CB16" s="32">
        <f>23844+267</f>
        <v>24111</v>
      </c>
      <c r="CC16" s="33">
        <v>3671</v>
      </c>
      <c r="CD16" s="33">
        <v>9718</v>
      </c>
      <c r="CE16" s="32">
        <v>1902</v>
      </c>
      <c r="CF16" s="32">
        <v>6524</v>
      </c>
      <c r="CG16" s="32">
        <v>21535</v>
      </c>
      <c r="CH16" s="32">
        <v>9839</v>
      </c>
      <c r="CI16" s="32">
        <f>23844+267</f>
        <v>24111</v>
      </c>
      <c r="CJ16" s="33">
        <v>3671</v>
      </c>
      <c r="CK16" s="33">
        <v>9718</v>
      </c>
      <c r="CL16" s="32">
        <v>1902</v>
      </c>
      <c r="CM16" s="32">
        <v>6524</v>
      </c>
      <c r="CN16" s="32">
        <v>21535</v>
      </c>
      <c r="CO16" s="32">
        <v>9839</v>
      </c>
      <c r="CP16" s="32">
        <f>23844+267</f>
        <v>24111</v>
      </c>
      <c r="CQ16" s="33">
        <v>3671</v>
      </c>
      <c r="CR16" s="33">
        <v>9718</v>
      </c>
      <c r="CS16" s="32">
        <v>1902</v>
      </c>
      <c r="CT16" s="32">
        <v>6524</v>
      </c>
      <c r="CU16" s="32">
        <v>21535</v>
      </c>
      <c r="CV16" s="32">
        <v>9839</v>
      </c>
      <c r="CW16" s="32">
        <f>23844+267</f>
        <v>24111</v>
      </c>
      <c r="CX16" s="33">
        <v>3671</v>
      </c>
      <c r="CY16" s="33">
        <v>9718</v>
      </c>
      <c r="CZ16" s="32">
        <v>1902</v>
      </c>
      <c r="DA16" s="32">
        <v>6524</v>
      </c>
      <c r="DB16" s="32">
        <v>1902</v>
      </c>
      <c r="DC16" s="32">
        <v>114</v>
      </c>
      <c r="DD16" s="32">
        <f>14081+1083</f>
        <v>15164</v>
      </c>
      <c r="DE16" s="32">
        <v>10163</v>
      </c>
      <c r="DF16" s="32">
        <v>12829</v>
      </c>
      <c r="DG16" s="32">
        <v>2154</v>
      </c>
      <c r="DH16" s="32">
        <v>12929</v>
      </c>
      <c r="DI16" s="32">
        <v>17112</v>
      </c>
      <c r="DJ16" s="32">
        <v>2741</v>
      </c>
      <c r="DK16" s="32">
        <v>21533</v>
      </c>
      <c r="DL16" s="32">
        <v>22826</v>
      </c>
      <c r="DM16" s="32">
        <v>7335</v>
      </c>
      <c r="DN16" s="32"/>
      <c r="DO16" s="32">
        <v>2597</v>
      </c>
      <c r="DP16" s="32">
        <v>7347</v>
      </c>
      <c r="DQ16" s="32">
        <v>12985</v>
      </c>
      <c r="DR16" s="32">
        <v>16137</v>
      </c>
      <c r="DS16" s="32">
        <v>23281</v>
      </c>
      <c r="DT16" s="32">
        <v>4547</v>
      </c>
      <c r="DU16" s="32">
        <v>15183</v>
      </c>
      <c r="DV16" s="32">
        <v>23430</v>
      </c>
      <c r="DW16" s="32">
        <v>1140</v>
      </c>
      <c r="DX16" s="32">
        <v>21586</v>
      </c>
      <c r="DY16" s="32">
        <v>8653</v>
      </c>
      <c r="DZ16" s="32">
        <v>14598</v>
      </c>
      <c r="EA16" s="32">
        <v>22521</v>
      </c>
      <c r="EB16" s="32">
        <v>22520</v>
      </c>
      <c r="EC16" s="32">
        <v>4623</v>
      </c>
      <c r="ED16" s="32">
        <v>1946</v>
      </c>
      <c r="EE16" s="32">
        <v>21089</v>
      </c>
      <c r="EF16" s="32">
        <v>17385</v>
      </c>
      <c r="EG16" s="32">
        <v>6556</v>
      </c>
      <c r="EH16" s="32">
        <v>12824</v>
      </c>
      <c r="EI16" s="32">
        <v>5969</v>
      </c>
      <c r="EJ16" s="32">
        <v>8443</v>
      </c>
      <c r="EK16" s="32">
        <v>32945</v>
      </c>
      <c r="EL16" s="32">
        <v>3902</v>
      </c>
      <c r="EM16" s="32">
        <v>16951</v>
      </c>
      <c r="EN16" s="32">
        <v>5605</v>
      </c>
      <c r="EO16" s="32">
        <v>19542</v>
      </c>
      <c r="EP16" s="32">
        <v>12489</v>
      </c>
      <c r="EQ16" s="32">
        <v>10905</v>
      </c>
      <c r="ER16" s="32">
        <v>4261</v>
      </c>
      <c r="ES16" s="32">
        <v>4896</v>
      </c>
      <c r="ET16" s="32">
        <v>31571.63</v>
      </c>
      <c r="EU16" s="32">
        <v>22470.49</v>
      </c>
      <c r="EV16" s="32">
        <v>94.29</v>
      </c>
      <c r="EW16" s="32">
        <v>11439.16</v>
      </c>
      <c r="EX16" s="32">
        <v>265</v>
      </c>
      <c r="EY16" s="32">
        <v>4520</v>
      </c>
      <c r="EZ16" s="32">
        <v>10242</v>
      </c>
      <c r="FA16" s="32">
        <v>28921</v>
      </c>
      <c r="FB16" s="32">
        <v>22591</v>
      </c>
      <c r="FC16" s="32">
        <v>4761.05</v>
      </c>
      <c r="FD16" s="32">
        <v>5184</v>
      </c>
      <c r="FE16" s="32">
        <v>2983</v>
      </c>
      <c r="FF16" s="32">
        <v>10125</v>
      </c>
      <c r="FG16" s="32">
        <v>3033</v>
      </c>
      <c r="FH16" s="32">
        <v>15719</v>
      </c>
      <c r="FI16" s="32">
        <v>11330</v>
      </c>
      <c r="FJ16" s="32">
        <v>2178</v>
      </c>
      <c r="FK16" s="32">
        <v>4426</v>
      </c>
      <c r="FL16" s="32">
        <v>2983</v>
      </c>
      <c r="FM16" s="32">
        <v>10404</v>
      </c>
      <c r="FN16" s="32">
        <v>0</v>
      </c>
      <c r="FO16" s="32">
        <v>37705</v>
      </c>
      <c r="FP16" s="32">
        <v>979</v>
      </c>
      <c r="FQ16" s="32">
        <v>12474</v>
      </c>
      <c r="FR16" s="32">
        <v>7278</v>
      </c>
      <c r="FS16" s="32">
        <v>4461</v>
      </c>
      <c r="FT16" s="32">
        <v>15437</v>
      </c>
      <c r="FU16" s="32">
        <v>2188</v>
      </c>
      <c r="FV16" s="32">
        <v>32871</v>
      </c>
      <c r="FW16" s="32">
        <v>3293</v>
      </c>
      <c r="FX16" s="32">
        <v>6463</v>
      </c>
      <c r="FY16" s="32">
        <v>7003</v>
      </c>
      <c r="FZ16" s="32">
        <v>34012</v>
      </c>
      <c r="GA16" s="32">
        <v>4500</v>
      </c>
      <c r="GB16" s="32">
        <v>5334</v>
      </c>
      <c r="GC16" s="32">
        <v>45562</v>
      </c>
      <c r="GD16" s="32">
        <v>18825</v>
      </c>
      <c r="GE16" s="32">
        <v>8305</v>
      </c>
      <c r="GF16" s="32">
        <v>3790</v>
      </c>
      <c r="GG16" s="32">
        <v>16794</v>
      </c>
      <c r="GH16" s="32">
        <v>6881</v>
      </c>
      <c r="GI16" s="32">
        <v>7521</v>
      </c>
      <c r="GJ16" s="32">
        <v>8604</v>
      </c>
      <c r="GK16" s="32">
        <v>3767</v>
      </c>
      <c r="GL16" s="32">
        <v>4029.96</v>
      </c>
      <c r="GM16" s="32">
        <v>11129</v>
      </c>
      <c r="GN16" s="32">
        <v>7234</v>
      </c>
      <c r="GO16" s="32">
        <v>7078</v>
      </c>
      <c r="GP16" s="32">
        <v>4547</v>
      </c>
      <c r="GQ16" s="32">
        <v>39629</v>
      </c>
      <c r="GR16" s="32">
        <v>8033</v>
      </c>
      <c r="GS16" s="32">
        <v>10396.99</v>
      </c>
      <c r="GT16" s="32">
        <v>9858</v>
      </c>
      <c r="GU16" s="32">
        <v>598</v>
      </c>
      <c r="GV16" s="32">
        <v>10118</v>
      </c>
      <c r="GW16" s="32">
        <v>5261</v>
      </c>
      <c r="GX16" s="32">
        <v>39765</v>
      </c>
      <c r="GY16" s="32">
        <v>4247</v>
      </c>
      <c r="GZ16" s="32">
        <v>24011</v>
      </c>
      <c r="HA16" s="32">
        <v>1902</v>
      </c>
      <c r="HB16" s="32">
        <v>6524</v>
      </c>
      <c r="HC16" s="32">
        <v>12160</v>
      </c>
      <c r="HD16" s="32">
        <v>6692</v>
      </c>
      <c r="HE16" s="32">
        <v>45309</v>
      </c>
      <c r="HF16" s="32">
        <v>6657</v>
      </c>
      <c r="HG16" s="32">
        <v>32473</v>
      </c>
      <c r="HH16" s="32">
        <v>10823</v>
      </c>
      <c r="HI16" s="32">
        <v>7670</v>
      </c>
      <c r="HJ16" s="32">
        <v>14254</v>
      </c>
      <c r="HK16" s="32">
        <v>1383</v>
      </c>
      <c r="HL16" s="32">
        <v>8237</v>
      </c>
      <c r="HM16" s="32">
        <v>4324</v>
      </c>
      <c r="HN16" s="32">
        <v>1323</v>
      </c>
      <c r="HO16" s="32">
        <v>16064</v>
      </c>
      <c r="HP16" s="32">
        <v>5154</v>
      </c>
      <c r="HQ16" s="32">
        <v>9314</v>
      </c>
      <c r="HR16" s="32">
        <v>4424</v>
      </c>
      <c r="HS16" s="32">
        <v>37223</v>
      </c>
      <c r="HT16" s="32">
        <v>2707</v>
      </c>
      <c r="HU16" s="32">
        <v>6262</v>
      </c>
      <c r="HV16" s="32">
        <v>33299</v>
      </c>
      <c r="HW16" s="32">
        <v>1734</v>
      </c>
      <c r="HX16" s="32">
        <v>2556</v>
      </c>
      <c r="HY16" s="32">
        <v>10651</v>
      </c>
      <c r="HZ16" s="32">
        <v>38694</v>
      </c>
      <c r="IA16" s="32">
        <v>8477</v>
      </c>
      <c r="IB16" s="32">
        <v>4096</v>
      </c>
      <c r="IC16" s="32">
        <v>21784</v>
      </c>
      <c r="ID16" s="32">
        <v>7352</v>
      </c>
      <c r="IE16" s="32">
        <v>15542</v>
      </c>
      <c r="IF16" s="32">
        <v>19205</v>
      </c>
      <c r="IG16" s="32">
        <v>36081</v>
      </c>
      <c r="IH16" s="32">
        <v>9513</v>
      </c>
      <c r="II16" s="32">
        <v>26191</v>
      </c>
      <c r="IJ16" s="32">
        <v>5038</v>
      </c>
      <c r="IK16" s="32">
        <v>10527</v>
      </c>
      <c r="IL16" s="32">
        <v>23140</v>
      </c>
      <c r="IM16" s="32">
        <v>7073</v>
      </c>
      <c r="IN16" s="32">
        <v>23389</v>
      </c>
      <c r="IO16" s="32">
        <v>9201</v>
      </c>
      <c r="IP16" s="32">
        <v>2391</v>
      </c>
      <c r="IQ16" s="32">
        <v>10450</v>
      </c>
      <c r="IR16" s="32">
        <v>9708</v>
      </c>
      <c r="IS16" s="32">
        <v>21535</v>
      </c>
      <c r="IT16" s="33">
        <v>9718</v>
      </c>
      <c r="IU16" s="32">
        <v>96891</v>
      </c>
      <c r="IV16" s="32">
        <v>32349</v>
      </c>
      <c r="IW16" s="32">
        <v>18807</v>
      </c>
      <c r="IX16" s="32">
        <v>22776</v>
      </c>
      <c r="IY16" s="32">
        <v>2385</v>
      </c>
      <c r="IZ16" s="32">
        <v>5422</v>
      </c>
      <c r="JA16" s="32">
        <v>7526</v>
      </c>
      <c r="JB16" s="32">
        <v>10728</v>
      </c>
      <c r="JC16" s="32">
        <v>3968</v>
      </c>
      <c r="JD16" s="32">
        <v>4772</v>
      </c>
      <c r="JE16" s="32">
        <v>1686</v>
      </c>
      <c r="JF16" s="32">
        <v>10308</v>
      </c>
      <c r="JG16" s="32">
        <v>23445.93</v>
      </c>
      <c r="JH16" s="32">
        <v>23500</v>
      </c>
      <c r="JI16" s="32">
        <v>41536</v>
      </c>
      <c r="JJ16" s="32">
        <v>4619</v>
      </c>
      <c r="JK16" s="32">
        <v>25844</v>
      </c>
      <c r="JL16" s="32">
        <v>10013</v>
      </c>
      <c r="JM16" s="32">
        <v>11320</v>
      </c>
      <c r="JN16" s="32">
        <v>2759.74</v>
      </c>
      <c r="JO16" s="32">
        <v>28422</v>
      </c>
      <c r="JP16" s="32">
        <v>41467</v>
      </c>
      <c r="JQ16" s="32">
        <v>6430</v>
      </c>
      <c r="JR16" s="32">
        <v>2410</v>
      </c>
      <c r="JS16" s="32">
        <v>21665</v>
      </c>
      <c r="JT16" s="32">
        <v>6242</v>
      </c>
      <c r="JU16" s="32">
        <v>4078</v>
      </c>
      <c r="JV16" s="32">
        <v>7797</v>
      </c>
      <c r="JW16" s="32">
        <f>23844+267</f>
        <v>24111</v>
      </c>
      <c r="JX16" s="33">
        <v>3671</v>
      </c>
      <c r="JY16" s="33">
        <v>9718</v>
      </c>
      <c r="JZ16" s="32">
        <v>11060</v>
      </c>
      <c r="KA16" s="32">
        <v>12172</v>
      </c>
      <c r="KB16" s="32">
        <v>7869</v>
      </c>
      <c r="KC16" s="32">
        <v>18851</v>
      </c>
      <c r="KD16" s="32">
        <v>14483</v>
      </c>
      <c r="KE16" s="32">
        <v>171</v>
      </c>
      <c r="KF16" s="32">
        <v>12490</v>
      </c>
      <c r="KG16" s="32">
        <v>5714</v>
      </c>
      <c r="KH16" s="32">
        <v>665</v>
      </c>
      <c r="KI16" s="32">
        <v>8381</v>
      </c>
      <c r="KJ16" s="32">
        <v>11784</v>
      </c>
      <c r="KK16" s="32">
        <v>23921</v>
      </c>
      <c r="KL16" s="32">
        <v>10962</v>
      </c>
      <c r="KM16" s="32">
        <v>22538</v>
      </c>
      <c r="KN16" s="32">
        <v>9672</v>
      </c>
      <c r="KO16" s="32">
        <v>17560</v>
      </c>
      <c r="KP16" s="32">
        <v>1848</v>
      </c>
      <c r="KQ16" s="32">
        <v>21226</v>
      </c>
      <c r="KR16" s="32">
        <v>45621</v>
      </c>
      <c r="KS16" s="32">
        <v>2338</v>
      </c>
      <c r="KT16" s="32">
        <v>20493</v>
      </c>
      <c r="KU16" s="32"/>
      <c r="KV16" s="32">
        <v>65</v>
      </c>
      <c r="KW16" s="32">
        <v>8029.18</v>
      </c>
      <c r="KX16" s="32">
        <v>6889</v>
      </c>
      <c r="KY16" s="32">
        <v>36576</v>
      </c>
      <c r="KZ16" s="32">
        <v>2208</v>
      </c>
      <c r="LA16" s="32">
        <v>3246</v>
      </c>
      <c r="LB16" s="32">
        <v>14479.99</v>
      </c>
      <c r="LC16" s="32">
        <v>8844</v>
      </c>
      <c r="LD16" s="32">
        <v>4524</v>
      </c>
      <c r="LE16" s="32">
        <v>3975</v>
      </c>
      <c r="LF16" s="32">
        <v>408005</v>
      </c>
      <c r="LG16" s="32">
        <v>21200</v>
      </c>
      <c r="LH16" s="32">
        <v>17757</v>
      </c>
      <c r="LI16" s="32">
        <v>22772.71</v>
      </c>
      <c r="LJ16" s="32">
        <v>5161.91</v>
      </c>
      <c r="LK16" s="32">
        <v>19962.16</v>
      </c>
      <c r="LL16" s="32">
        <v>7208.04</v>
      </c>
      <c r="LM16" s="32">
        <v>33973.440000000002</v>
      </c>
      <c r="LN16" s="32">
        <v>5939.74</v>
      </c>
      <c r="LO16" s="32">
        <v>20828.57</v>
      </c>
      <c r="LP16" s="32">
        <v>3158.88</v>
      </c>
      <c r="LQ16" s="32">
        <v>13695.68</v>
      </c>
      <c r="LR16" s="32">
        <v>3893</v>
      </c>
      <c r="LS16" s="32">
        <v>19427</v>
      </c>
      <c r="LT16" s="32"/>
      <c r="LU16" s="33">
        <v>3671</v>
      </c>
      <c r="LV16" s="33">
        <v>9718</v>
      </c>
      <c r="LW16" s="32">
        <v>1902</v>
      </c>
      <c r="LX16" s="32">
        <v>6524</v>
      </c>
      <c r="LY16" s="32">
        <v>8772</v>
      </c>
      <c r="LZ16" s="32">
        <v>28140</v>
      </c>
      <c r="MA16" s="32">
        <v>37864</v>
      </c>
      <c r="MB16" s="32">
        <v>21818</v>
      </c>
      <c r="MC16" s="32">
        <v>629</v>
      </c>
      <c r="MD16" s="32">
        <v>1654</v>
      </c>
      <c r="ME16" s="32">
        <v>11968</v>
      </c>
      <c r="MF16" s="32">
        <v>438</v>
      </c>
      <c r="MG16" s="32">
        <v>5719</v>
      </c>
      <c r="MH16" s="32">
        <v>22246</v>
      </c>
      <c r="MI16" s="32">
        <v>21679</v>
      </c>
      <c r="MJ16" s="32">
        <v>8045</v>
      </c>
      <c r="MK16" s="32">
        <v>24670</v>
      </c>
      <c r="ML16" s="32">
        <v>15725</v>
      </c>
      <c r="MM16" s="32"/>
      <c r="MN16" s="32">
        <v>687</v>
      </c>
      <c r="MO16" s="32">
        <v>39449</v>
      </c>
      <c r="MP16" s="33">
        <v>3671</v>
      </c>
      <c r="MQ16" s="33">
        <v>9718</v>
      </c>
      <c r="MR16" s="32">
        <v>1902</v>
      </c>
      <c r="MS16" s="32">
        <v>6524</v>
      </c>
      <c r="MT16" s="32">
        <v>21535</v>
      </c>
      <c r="MU16" s="32">
        <v>7269</v>
      </c>
      <c r="MV16" s="32">
        <v>40290</v>
      </c>
      <c r="MW16" s="32">
        <v>1767</v>
      </c>
      <c r="MX16" s="32">
        <v>8962</v>
      </c>
      <c r="MY16" s="32">
        <v>5059</v>
      </c>
      <c r="MZ16" s="32">
        <v>7282</v>
      </c>
      <c r="NA16" s="32">
        <v>9626</v>
      </c>
      <c r="NB16" s="32">
        <v>23310</v>
      </c>
      <c r="NC16" s="32">
        <v>36679</v>
      </c>
      <c r="ND16" s="32">
        <v>40274</v>
      </c>
      <c r="NE16" s="32">
        <v>0</v>
      </c>
      <c r="NF16" s="32">
        <v>4118</v>
      </c>
      <c r="NG16" s="32">
        <v>16432</v>
      </c>
      <c r="NH16" s="32">
        <v>2684</v>
      </c>
      <c r="NI16" s="32">
        <v>25676</v>
      </c>
      <c r="NJ16" s="32">
        <v>43388</v>
      </c>
      <c r="NK16" s="32">
        <v>22747</v>
      </c>
      <c r="NL16" s="32">
        <v>3137</v>
      </c>
      <c r="NM16" s="32">
        <v>25436</v>
      </c>
      <c r="NN16" s="32">
        <v>26057</v>
      </c>
      <c r="NO16" s="32">
        <v>18220</v>
      </c>
      <c r="NP16" s="32">
        <v>6766</v>
      </c>
      <c r="NQ16" s="32">
        <v>59699</v>
      </c>
      <c r="NR16" s="32">
        <v>19345</v>
      </c>
      <c r="NS16" s="32">
        <v>4823</v>
      </c>
      <c r="NT16" s="32">
        <v>8039</v>
      </c>
      <c r="NU16" s="32">
        <v>10316</v>
      </c>
      <c r="NV16" s="32">
        <v>768</v>
      </c>
      <c r="NW16" s="32">
        <v>5566</v>
      </c>
      <c r="NX16" s="32">
        <v>69110</v>
      </c>
      <c r="NY16" s="32">
        <v>24698</v>
      </c>
      <c r="NZ16" s="32">
        <v>2814</v>
      </c>
      <c r="OA16" s="32">
        <v>7251</v>
      </c>
      <c r="OB16" s="32">
        <v>6233</v>
      </c>
      <c r="OC16" s="32">
        <v>4689</v>
      </c>
      <c r="OD16" s="32">
        <v>4583.29</v>
      </c>
      <c r="OE16" s="32">
        <v>24038</v>
      </c>
      <c r="OF16" s="32">
        <v>2047</v>
      </c>
      <c r="OG16" s="32">
        <v>12504</v>
      </c>
      <c r="OH16" s="32">
        <v>2666</v>
      </c>
      <c r="OI16" s="32"/>
      <c r="OJ16" s="32">
        <v>17454.63</v>
      </c>
      <c r="OK16" s="32">
        <v>19350.400000000001</v>
      </c>
      <c r="OL16" s="32">
        <v>9866.42</v>
      </c>
      <c r="OM16" s="32">
        <v>36749.22</v>
      </c>
      <c r="ON16" s="32">
        <v>10050.48</v>
      </c>
      <c r="OO16" s="32">
        <v>895.93</v>
      </c>
      <c r="OP16" s="32">
        <v>17920.099999999999</v>
      </c>
      <c r="OQ16" s="32">
        <v>11458.19</v>
      </c>
      <c r="OR16" s="32">
        <v>2234.98</v>
      </c>
      <c r="OS16" s="32">
        <v>10909.63</v>
      </c>
      <c r="OT16" s="32">
        <v>0</v>
      </c>
      <c r="OU16" s="32">
        <v>0</v>
      </c>
      <c r="OV16" s="32">
        <v>30929.17</v>
      </c>
      <c r="OW16" s="32">
        <v>20097.07</v>
      </c>
      <c r="OX16" s="32">
        <v>284.85000000000002</v>
      </c>
      <c r="OY16" s="32">
        <v>3094.73</v>
      </c>
      <c r="OZ16" s="32">
        <v>18409.47</v>
      </c>
      <c r="PA16" s="32">
        <v>6210.66</v>
      </c>
      <c r="PB16" s="32">
        <v>5753.68</v>
      </c>
      <c r="PC16" s="32">
        <v>2057.7600000000002</v>
      </c>
      <c r="PD16" s="32">
        <v>4726.67</v>
      </c>
      <c r="PE16" s="32">
        <v>2081.91</v>
      </c>
      <c r="PF16" s="32"/>
      <c r="PG16" s="32">
        <v>6796.73</v>
      </c>
      <c r="PH16" s="32">
        <v>3616.28</v>
      </c>
      <c r="PI16" s="32">
        <v>391</v>
      </c>
      <c r="PJ16" s="32">
        <v>1292</v>
      </c>
      <c r="PK16" s="32">
        <v>4146.58</v>
      </c>
      <c r="PL16" s="32">
        <v>5748.32</v>
      </c>
      <c r="PM16" s="32">
        <v>4078.7</v>
      </c>
      <c r="PN16" s="32">
        <v>10641.92</v>
      </c>
      <c r="PO16" s="32">
        <v>0</v>
      </c>
      <c r="PP16" s="32">
        <v>694.29</v>
      </c>
      <c r="PQ16" s="32">
        <v>1436</v>
      </c>
      <c r="PR16" s="32">
        <v>18141</v>
      </c>
      <c r="PS16" s="32">
        <v>7022.78</v>
      </c>
      <c r="PT16" s="32">
        <v>4654.6400000000003</v>
      </c>
      <c r="PU16" s="32">
        <v>8079.3</v>
      </c>
      <c r="PV16" s="32">
        <v>7310</v>
      </c>
      <c r="PW16" s="32">
        <v>6973.59</v>
      </c>
      <c r="PX16" s="32">
        <v>9977.2199999999993</v>
      </c>
      <c r="PY16" s="32">
        <v>3501.72</v>
      </c>
      <c r="PZ16" s="32">
        <v>5116.88</v>
      </c>
      <c r="QA16" s="32">
        <v>5635.34</v>
      </c>
      <c r="QB16" s="32">
        <v>8932.82</v>
      </c>
      <c r="QC16" s="32">
        <v>30292.83</v>
      </c>
      <c r="QD16" s="32">
        <v>1618.02</v>
      </c>
      <c r="QE16" s="32">
        <v>7913.86</v>
      </c>
      <c r="QF16" s="32">
        <v>6898.78</v>
      </c>
      <c r="QG16" s="32">
        <v>12618.7</v>
      </c>
      <c r="QH16" s="32">
        <v>31374.98</v>
      </c>
      <c r="QI16" s="32">
        <v>28728.28</v>
      </c>
      <c r="QJ16" s="32">
        <v>8582.18</v>
      </c>
      <c r="QK16" s="32">
        <v>41515.410000000003</v>
      </c>
      <c r="QL16" s="32">
        <f>13279+12870</f>
        <v>26149</v>
      </c>
      <c r="QM16" s="32">
        <v>8706</v>
      </c>
      <c r="QN16" s="32">
        <v>1731</v>
      </c>
      <c r="QO16" s="32">
        <v>4151</v>
      </c>
      <c r="QP16" s="32">
        <v>16667.98</v>
      </c>
      <c r="QQ16" s="32">
        <v>15299.64</v>
      </c>
      <c r="QR16" s="32">
        <v>3339.66</v>
      </c>
      <c r="QS16" s="32">
        <v>16158.81</v>
      </c>
      <c r="QT16" s="32">
        <v>10424</v>
      </c>
      <c r="QU16" s="32">
        <v>5314.45</v>
      </c>
      <c r="QV16" s="32">
        <v>4835.32</v>
      </c>
      <c r="QW16" s="32">
        <v>15793.96</v>
      </c>
      <c r="QX16" s="32">
        <v>8310.1299999999992</v>
      </c>
      <c r="QY16" s="32">
        <v>6666</v>
      </c>
      <c r="QZ16" s="32">
        <v>31434</v>
      </c>
      <c r="RA16" s="32">
        <v>31305.67</v>
      </c>
      <c r="RB16" s="32">
        <v>2367.2800000000002</v>
      </c>
      <c r="RC16" s="32">
        <v>23541</v>
      </c>
      <c r="RD16" s="32">
        <v>12572</v>
      </c>
      <c r="RE16" s="32">
        <v>23274.99</v>
      </c>
      <c r="RF16" s="32">
        <v>9959</v>
      </c>
      <c r="RG16" s="32">
        <v>6682</v>
      </c>
      <c r="RH16" s="32">
        <v>23154</v>
      </c>
      <c r="RI16" s="32">
        <v>21989</v>
      </c>
      <c r="RJ16" s="32">
        <v>4982</v>
      </c>
      <c r="RK16" s="32">
        <v>14852</v>
      </c>
      <c r="RL16" s="32">
        <v>27636.13</v>
      </c>
      <c r="RM16" s="32">
        <v>19477.32</v>
      </c>
      <c r="RN16" s="32">
        <v>21602.45</v>
      </c>
      <c r="RO16" s="32">
        <v>22110</v>
      </c>
      <c r="RP16" s="32">
        <v>5798</v>
      </c>
      <c r="RQ16" s="32">
        <v>1936.19</v>
      </c>
      <c r="RR16" s="32">
        <v>15300.98</v>
      </c>
      <c r="RS16" s="32">
        <v>14474</v>
      </c>
      <c r="RT16" s="32">
        <v>30922</v>
      </c>
      <c r="RU16" s="32"/>
      <c r="RV16" s="32">
        <v>26487.79</v>
      </c>
      <c r="RW16" s="32">
        <v>11474.97</v>
      </c>
      <c r="RX16" s="32">
        <v>26603.13</v>
      </c>
      <c r="RY16" s="32">
        <v>26429.18</v>
      </c>
      <c r="RZ16" s="32">
        <v>7855.67</v>
      </c>
      <c r="SA16" s="32">
        <v>28083.31</v>
      </c>
      <c r="SB16" s="32">
        <v>2005.98</v>
      </c>
      <c r="SC16" s="32">
        <v>14072.86</v>
      </c>
      <c r="SD16" s="32">
        <v>4791.5200000000004</v>
      </c>
      <c r="SE16" s="32">
        <v>0</v>
      </c>
      <c r="SF16" s="32">
        <v>15875.1</v>
      </c>
      <c r="SG16" s="32">
        <v>12089.98</v>
      </c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</row>
    <row r="17" spans="3:734">
      <c r="C17" s="49" t="s">
        <v>14</v>
      </c>
      <c r="D17" s="33">
        <v>0</v>
      </c>
      <c r="E17" s="33">
        <f>7322+475</f>
        <v>7797</v>
      </c>
      <c r="F17" s="32">
        <v>0</v>
      </c>
      <c r="G17" s="32">
        <v>1894</v>
      </c>
      <c r="H17" s="32">
        <v>0</v>
      </c>
      <c r="I17" s="32">
        <f>2116+1084</f>
        <v>3200</v>
      </c>
      <c r="J17" s="32">
        <v>0</v>
      </c>
      <c r="K17" s="33">
        <v>0</v>
      </c>
      <c r="L17" s="33">
        <f>7322+475</f>
        <v>7797</v>
      </c>
      <c r="M17" s="32">
        <v>0</v>
      </c>
      <c r="N17" s="32">
        <v>1894</v>
      </c>
      <c r="O17" s="32">
        <v>0</v>
      </c>
      <c r="P17" s="32">
        <f>2116+1084</f>
        <v>3200</v>
      </c>
      <c r="Q17" s="32">
        <v>0</v>
      </c>
      <c r="R17" s="33">
        <v>0</v>
      </c>
      <c r="S17" s="33">
        <f t="shared" ref="S17" si="461">7322+475</f>
        <v>7797</v>
      </c>
      <c r="T17" s="32">
        <v>0</v>
      </c>
      <c r="U17" s="32">
        <v>1894</v>
      </c>
      <c r="V17" s="32">
        <v>0</v>
      </c>
      <c r="W17" s="32">
        <f t="shared" ref="W17" si="462">2116+1084</f>
        <v>3200</v>
      </c>
      <c r="X17" s="32">
        <v>0</v>
      </c>
      <c r="Y17" s="33">
        <v>0</v>
      </c>
      <c r="Z17" s="33">
        <f t="shared" ref="Z17" si="463">7322+475</f>
        <v>7797</v>
      </c>
      <c r="AA17" s="32">
        <v>0</v>
      </c>
      <c r="AB17" s="32">
        <v>1894</v>
      </c>
      <c r="AC17" s="32">
        <v>0</v>
      </c>
      <c r="AD17" s="32">
        <f t="shared" ref="AD17" si="464">2116+1084</f>
        <v>3200</v>
      </c>
      <c r="AE17" s="32">
        <v>0</v>
      </c>
      <c r="AF17" s="33">
        <v>0</v>
      </c>
      <c r="AG17" s="33">
        <f>7322+475</f>
        <v>7797</v>
      </c>
      <c r="AH17" s="32">
        <v>0</v>
      </c>
      <c r="AI17" s="32">
        <v>1894</v>
      </c>
      <c r="AJ17" s="32">
        <v>0</v>
      </c>
      <c r="AK17" s="32">
        <f>2116+1084</f>
        <v>3200</v>
      </c>
      <c r="AL17" s="32">
        <v>0</v>
      </c>
      <c r="AM17" s="33">
        <v>0</v>
      </c>
      <c r="AN17" s="33">
        <f t="shared" ref="AN17" si="465">7322+475</f>
        <v>7797</v>
      </c>
      <c r="AO17" s="32">
        <v>0</v>
      </c>
      <c r="AP17" s="32">
        <v>1894</v>
      </c>
      <c r="AQ17" s="32">
        <v>0</v>
      </c>
      <c r="AR17" s="32">
        <f t="shared" ref="AR17" si="466">2116+1084</f>
        <v>3200</v>
      </c>
      <c r="AS17" s="32">
        <v>0</v>
      </c>
      <c r="AT17" s="33">
        <v>0</v>
      </c>
      <c r="AU17" s="33">
        <f t="shared" ref="AU17" si="467">7322+475</f>
        <v>7797</v>
      </c>
      <c r="AV17" s="32"/>
      <c r="AW17" s="32">
        <v>1894</v>
      </c>
      <c r="AX17" s="32"/>
      <c r="AY17" s="32">
        <f t="shared" ref="AY17" si="468">2116+1084</f>
        <v>3200</v>
      </c>
      <c r="AZ17" s="32"/>
      <c r="BA17" s="33"/>
      <c r="BB17" s="33">
        <f>7322+475</f>
        <v>7797</v>
      </c>
      <c r="BC17" s="32"/>
      <c r="BD17" s="32">
        <v>1894</v>
      </c>
      <c r="BE17" s="32"/>
      <c r="BF17" s="32">
        <f>2116+1084</f>
        <v>3200</v>
      </c>
      <c r="BG17" s="32"/>
      <c r="BH17" s="33"/>
      <c r="BI17" s="33">
        <f>7322+475</f>
        <v>7797</v>
      </c>
      <c r="BJ17" s="32"/>
      <c r="BK17" s="32">
        <v>1894</v>
      </c>
      <c r="BL17" s="32"/>
      <c r="BM17" s="32">
        <f>2116+1084</f>
        <v>3200</v>
      </c>
      <c r="BN17" s="32"/>
      <c r="BO17" s="33"/>
      <c r="BP17" s="33">
        <f>7322+475</f>
        <v>7797</v>
      </c>
      <c r="BQ17" s="32"/>
      <c r="BR17" s="32">
        <v>1894</v>
      </c>
      <c r="BS17" s="32"/>
      <c r="BT17" s="32">
        <f>2116+1084</f>
        <v>3200</v>
      </c>
      <c r="BU17" s="32"/>
      <c r="BV17" s="33"/>
      <c r="BW17" s="33">
        <f>7322+475</f>
        <v>7797</v>
      </c>
      <c r="BX17" s="32"/>
      <c r="BY17" s="32">
        <v>1894</v>
      </c>
      <c r="BZ17" s="32"/>
      <c r="CA17" s="32">
        <f>2116+1084</f>
        <v>3200</v>
      </c>
      <c r="CB17" s="32"/>
      <c r="CC17" s="33"/>
      <c r="CD17" s="33">
        <f>7322+475</f>
        <v>7797</v>
      </c>
      <c r="CE17" s="32"/>
      <c r="CF17" s="32">
        <v>1894</v>
      </c>
      <c r="CG17" s="32"/>
      <c r="CH17" s="32">
        <f>2116+1084</f>
        <v>3200</v>
      </c>
      <c r="CI17" s="32"/>
      <c r="CJ17" s="33"/>
      <c r="CK17" s="33">
        <f>7322+475</f>
        <v>7797</v>
      </c>
      <c r="CL17" s="32"/>
      <c r="CM17" s="32">
        <v>1894</v>
      </c>
      <c r="CN17" s="32"/>
      <c r="CO17" s="32">
        <f>2116+1084</f>
        <v>3200</v>
      </c>
      <c r="CP17" s="32"/>
      <c r="CQ17" s="33"/>
      <c r="CR17" s="33">
        <f>7322+475</f>
        <v>7797</v>
      </c>
      <c r="CS17" s="32"/>
      <c r="CT17" s="32">
        <v>1894</v>
      </c>
      <c r="CU17" s="32"/>
      <c r="CV17" s="32">
        <f>2116+1084</f>
        <v>3200</v>
      </c>
      <c r="CW17" s="32"/>
      <c r="CX17" s="33"/>
      <c r="CY17" s="33">
        <f>7322+475</f>
        <v>7797</v>
      </c>
      <c r="CZ17" s="32"/>
      <c r="DA17" s="32">
        <v>1894</v>
      </c>
      <c r="DB17" s="32"/>
      <c r="DC17" s="32"/>
      <c r="DD17" s="32"/>
      <c r="DE17" s="32">
        <f>2996+863</f>
        <v>3859</v>
      </c>
      <c r="DF17" s="32"/>
      <c r="DG17" s="32"/>
      <c r="DH17" s="32">
        <v>979</v>
      </c>
      <c r="DI17" s="32">
        <f>1131+1521</f>
        <v>2652</v>
      </c>
      <c r="DJ17" s="32"/>
      <c r="DK17" s="32">
        <f>10192+14055</f>
        <v>24247</v>
      </c>
      <c r="DL17" s="32"/>
      <c r="DM17" s="32">
        <f>19511+2146</f>
        <v>21657</v>
      </c>
      <c r="DN17" s="32"/>
      <c r="DO17" s="32">
        <v>5954</v>
      </c>
      <c r="DP17" s="32"/>
      <c r="DQ17" s="32">
        <v>2706</v>
      </c>
      <c r="DR17" s="32">
        <v>5003</v>
      </c>
      <c r="DS17" s="32"/>
      <c r="DT17" s="32">
        <v>212</v>
      </c>
      <c r="DU17" s="32">
        <v>922</v>
      </c>
      <c r="DV17" s="32"/>
      <c r="DW17" s="32"/>
      <c r="DX17" s="32">
        <v>167</v>
      </c>
      <c r="DY17" s="32">
        <v>16660</v>
      </c>
      <c r="DZ17" s="32"/>
      <c r="EA17" s="32">
        <v>265</v>
      </c>
      <c r="EB17" s="32">
        <v>264</v>
      </c>
      <c r="EC17" s="32"/>
      <c r="ED17" s="32"/>
      <c r="EE17" s="32">
        <v>185</v>
      </c>
      <c r="EF17" s="32">
        <v>370</v>
      </c>
      <c r="EG17" s="32">
        <v>951</v>
      </c>
      <c r="EH17" s="32"/>
      <c r="EI17" s="32">
        <v>76</v>
      </c>
      <c r="EJ17" s="32">
        <v>1767</v>
      </c>
      <c r="EK17" s="32">
        <v>3557</v>
      </c>
      <c r="EL17" s="32">
        <v>832</v>
      </c>
      <c r="EM17" s="32">
        <v>8961</v>
      </c>
      <c r="EN17" s="32">
        <v>193</v>
      </c>
      <c r="EO17" s="32"/>
      <c r="EP17" s="32">
        <v>6336</v>
      </c>
      <c r="EQ17" s="32">
        <v>246</v>
      </c>
      <c r="ER17" s="32"/>
      <c r="ES17" s="32"/>
      <c r="ET17" s="32">
        <v>17065.39</v>
      </c>
      <c r="EU17" s="32">
        <v>5405.89</v>
      </c>
      <c r="EV17" s="32"/>
      <c r="EW17" s="32">
        <v>25504</v>
      </c>
      <c r="EX17" s="32"/>
      <c r="EY17" s="32">
        <v>389</v>
      </c>
      <c r="EZ17" s="32">
        <f>26858+525</f>
        <v>27383</v>
      </c>
      <c r="FA17" s="32">
        <v>2847</v>
      </c>
      <c r="FB17" s="32">
        <v>503</v>
      </c>
      <c r="FC17" s="32">
        <v>0</v>
      </c>
      <c r="FD17" s="32"/>
      <c r="FE17" s="32">
        <v>123</v>
      </c>
      <c r="FF17" s="32">
        <v>188</v>
      </c>
      <c r="FG17" s="32"/>
      <c r="FH17" s="32">
        <v>15975</v>
      </c>
      <c r="FI17" s="32">
        <v>170</v>
      </c>
      <c r="FJ17" s="32">
        <v>181</v>
      </c>
      <c r="FK17" s="32">
        <v>0</v>
      </c>
      <c r="FL17" s="32">
        <v>0</v>
      </c>
      <c r="FM17" s="32">
        <v>301</v>
      </c>
      <c r="FN17" s="32">
        <v>0</v>
      </c>
      <c r="FO17" s="32">
        <f>4193+2854</f>
        <v>7047</v>
      </c>
      <c r="FP17" s="32">
        <v>0</v>
      </c>
      <c r="FQ17" s="32">
        <v>9310</v>
      </c>
      <c r="FR17" s="32">
        <v>2636</v>
      </c>
      <c r="FS17" s="32">
        <v>0</v>
      </c>
      <c r="FT17" s="32">
        <v>0</v>
      </c>
      <c r="FU17" s="32"/>
      <c r="FV17" s="32">
        <v>12783</v>
      </c>
      <c r="FW17" s="32"/>
      <c r="FX17" s="32"/>
      <c r="FY17" s="32"/>
      <c r="FZ17" s="32">
        <v>4162</v>
      </c>
      <c r="GA17" s="32">
        <v>332</v>
      </c>
      <c r="GB17" s="32">
        <v>426</v>
      </c>
      <c r="GC17" s="32">
        <v>2966</v>
      </c>
      <c r="GD17" s="32">
        <v>1831</v>
      </c>
      <c r="GE17" s="32">
        <v>1008</v>
      </c>
      <c r="GF17" s="32"/>
      <c r="GG17" s="32">
        <v>3451</v>
      </c>
      <c r="GH17" s="32"/>
      <c r="GI17" s="32"/>
      <c r="GJ17" s="32">
        <v>7496</v>
      </c>
      <c r="GK17" s="32"/>
      <c r="GL17" s="32">
        <v>2214.12</v>
      </c>
      <c r="GM17" s="32">
        <v>56</v>
      </c>
      <c r="GN17" s="32">
        <v>265</v>
      </c>
      <c r="GO17" s="32">
        <v>342</v>
      </c>
      <c r="GP17" s="32">
        <v>1664</v>
      </c>
      <c r="GQ17" s="32">
        <v>4056</v>
      </c>
      <c r="GR17" s="32">
        <v>435</v>
      </c>
      <c r="GS17" s="32">
        <v>2576.2800000000002</v>
      </c>
      <c r="GT17" s="32"/>
      <c r="GU17" s="32">
        <v>313</v>
      </c>
      <c r="GV17" s="32">
        <v>1885</v>
      </c>
      <c r="GW17" s="32">
        <v>739</v>
      </c>
      <c r="GX17" s="32">
        <v>2508</v>
      </c>
      <c r="GY17" s="32">
        <v>284</v>
      </c>
      <c r="GZ17" s="32">
        <v>615</v>
      </c>
      <c r="HA17" s="32">
        <v>0</v>
      </c>
      <c r="HB17" s="32">
        <v>1894</v>
      </c>
      <c r="HC17" s="32">
        <v>2053</v>
      </c>
      <c r="HD17" s="32">
        <v>482</v>
      </c>
      <c r="HE17" s="32">
        <v>28494</v>
      </c>
      <c r="HF17" s="32">
        <v>231</v>
      </c>
      <c r="HG17" s="32"/>
      <c r="HH17" s="32"/>
      <c r="HI17" s="32">
        <v>721</v>
      </c>
      <c r="HJ17" s="32">
        <v>5101</v>
      </c>
      <c r="HK17" s="32">
        <v>7972</v>
      </c>
      <c r="HL17" s="32">
        <v>5022</v>
      </c>
      <c r="HM17" s="32"/>
      <c r="HN17" s="32">
        <v>6770</v>
      </c>
      <c r="HO17" s="32">
        <v>818</v>
      </c>
      <c r="HP17" s="32"/>
      <c r="HQ17" s="32">
        <f>2039+681</f>
        <v>2720</v>
      </c>
      <c r="HR17" s="32">
        <v>1252</v>
      </c>
      <c r="HS17" s="32">
        <v>1425</v>
      </c>
      <c r="HT17" s="32"/>
      <c r="HU17" s="32"/>
      <c r="HV17" s="32">
        <v>130</v>
      </c>
      <c r="HW17" s="32">
        <v>3907</v>
      </c>
      <c r="HX17" s="32"/>
      <c r="HY17" s="32"/>
      <c r="HZ17" s="32">
        <v>3107</v>
      </c>
      <c r="IA17" s="32">
        <v>1065</v>
      </c>
      <c r="IB17" s="32"/>
      <c r="IC17" s="32">
        <v>313</v>
      </c>
      <c r="ID17" s="32">
        <v>8800</v>
      </c>
      <c r="IE17" s="32">
        <v>1869</v>
      </c>
      <c r="IF17" s="32">
        <v>1412</v>
      </c>
      <c r="IG17" s="32">
        <v>4149</v>
      </c>
      <c r="IH17" s="32">
        <v>11591</v>
      </c>
      <c r="II17" s="32">
        <v>5001</v>
      </c>
      <c r="IJ17" s="32"/>
      <c r="IK17" s="32">
        <v>1032</v>
      </c>
      <c r="IL17" s="32">
        <v>5134</v>
      </c>
      <c r="IM17" s="32">
        <v>4171</v>
      </c>
      <c r="IN17" s="32">
        <v>3120</v>
      </c>
      <c r="IO17" s="32"/>
      <c r="IP17" s="32"/>
      <c r="IQ17" s="32">
        <v>154</v>
      </c>
      <c r="IR17" s="32">
        <v>399</v>
      </c>
      <c r="IS17" s="32">
        <v>0</v>
      </c>
      <c r="IT17" s="33">
        <f>7322+475</f>
        <v>7797</v>
      </c>
      <c r="IU17" s="32">
        <v>88555</v>
      </c>
      <c r="IV17" s="32">
        <v>15631</v>
      </c>
      <c r="IW17" s="32">
        <v>30821</v>
      </c>
      <c r="IX17" s="32">
        <v>76</v>
      </c>
      <c r="IY17" s="32"/>
      <c r="IZ17" s="32"/>
      <c r="JA17" s="32">
        <v>265</v>
      </c>
      <c r="JB17" s="32">
        <v>7035</v>
      </c>
      <c r="JC17" s="32">
        <v>284</v>
      </c>
      <c r="JD17" s="32">
        <v>190</v>
      </c>
      <c r="JE17" s="32"/>
      <c r="JF17" s="32">
        <v>913</v>
      </c>
      <c r="JG17" s="32">
        <v>3442.5</v>
      </c>
      <c r="JH17" s="32">
        <v>2423</v>
      </c>
      <c r="JI17" s="32"/>
      <c r="JJ17" s="32"/>
      <c r="JK17" s="32"/>
      <c r="JL17" s="32">
        <v>180</v>
      </c>
      <c r="JM17" s="32">
        <v>6648</v>
      </c>
      <c r="JN17" s="32">
        <v>0</v>
      </c>
      <c r="JO17" s="32">
        <v>8906</v>
      </c>
      <c r="JP17" s="32">
        <v>1018</v>
      </c>
      <c r="JQ17" s="32"/>
      <c r="JR17" s="32"/>
      <c r="JS17" s="32"/>
      <c r="JT17" s="32">
        <v>6242</v>
      </c>
      <c r="JU17" s="32"/>
      <c r="JV17" s="32">
        <v>3059</v>
      </c>
      <c r="JW17" s="32"/>
      <c r="JX17" s="33">
        <v>0</v>
      </c>
      <c r="JY17" s="33">
        <f>7322+475</f>
        <v>7797</v>
      </c>
      <c r="JZ17" s="32"/>
      <c r="KA17" s="32">
        <v>1577</v>
      </c>
      <c r="KB17" s="32">
        <v>6347</v>
      </c>
      <c r="KC17" s="32">
        <v>24738</v>
      </c>
      <c r="KD17" s="32">
        <v>18801</v>
      </c>
      <c r="KE17" s="32">
        <v>1522</v>
      </c>
      <c r="KF17" s="32">
        <v>883</v>
      </c>
      <c r="KG17" s="32"/>
      <c r="KH17" s="32"/>
      <c r="KI17" s="32">
        <v>23469</v>
      </c>
      <c r="KJ17" s="32">
        <v>313</v>
      </c>
      <c r="KK17" s="32">
        <v>13335</v>
      </c>
      <c r="KL17" s="32">
        <v>20464</v>
      </c>
      <c r="KM17" s="32">
        <v>95</v>
      </c>
      <c r="KN17" s="32">
        <v>95</v>
      </c>
      <c r="KO17" s="32"/>
      <c r="KP17" s="32">
        <v>284</v>
      </c>
      <c r="KQ17" s="32"/>
      <c r="KR17" s="32">
        <v>2264</v>
      </c>
      <c r="KS17" s="32">
        <v>16289</v>
      </c>
      <c r="KT17" s="32"/>
      <c r="KU17" s="32"/>
      <c r="KV17" s="32"/>
      <c r="KW17" s="32">
        <v>2713.61</v>
      </c>
      <c r="KX17" s="32">
        <v>3281</v>
      </c>
      <c r="KY17" s="32">
        <v>6028</v>
      </c>
      <c r="KZ17" s="32">
        <v>3473</v>
      </c>
      <c r="LA17" s="32">
        <v>2242</v>
      </c>
      <c r="LB17" s="32"/>
      <c r="LC17" s="32"/>
      <c r="LD17" s="32">
        <v>910</v>
      </c>
      <c r="LE17" s="32">
        <v>2068</v>
      </c>
      <c r="LF17" s="32">
        <v>1350</v>
      </c>
      <c r="LG17" s="32"/>
      <c r="LH17" s="32"/>
      <c r="LI17" s="32">
        <v>819.05</v>
      </c>
      <c r="LJ17" s="32">
        <v>1426.67</v>
      </c>
      <c r="LK17" s="32">
        <v>601.9</v>
      </c>
      <c r="LL17" s="32">
        <v>0</v>
      </c>
      <c r="LM17" s="32">
        <v>36267.74</v>
      </c>
      <c r="LN17" s="32">
        <v>152.38</v>
      </c>
      <c r="LO17" s="32">
        <v>1427.62</v>
      </c>
      <c r="LP17" s="32">
        <v>0</v>
      </c>
      <c r="LQ17" s="32">
        <v>10195.780000000001</v>
      </c>
      <c r="LR17" s="32">
        <v>718</v>
      </c>
      <c r="LS17" s="32">
        <v>2232</v>
      </c>
      <c r="LT17" s="32"/>
      <c r="LU17" s="33">
        <v>0</v>
      </c>
      <c r="LV17" s="33">
        <f>7322+475</f>
        <v>7797</v>
      </c>
      <c r="LW17" s="32">
        <v>0</v>
      </c>
      <c r="LX17" s="32">
        <v>1894</v>
      </c>
      <c r="LY17" s="32"/>
      <c r="LZ17" s="32">
        <v>1469</v>
      </c>
      <c r="MA17" s="32">
        <v>12559</v>
      </c>
      <c r="MB17" s="32"/>
      <c r="MC17" s="32">
        <v>1021</v>
      </c>
      <c r="MD17" s="32"/>
      <c r="ME17" s="32">
        <v>457</v>
      </c>
      <c r="MF17" s="32">
        <v>38</v>
      </c>
      <c r="MG17" s="32">
        <v>1242</v>
      </c>
      <c r="MH17" s="32">
        <v>17558</v>
      </c>
      <c r="MI17" s="32">
        <v>1046</v>
      </c>
      <c r="MJ17" s="32"/>
      <c r="MK17" s="32"/>
      <c r="ML17" s="32">
        <v>951</v>
      </c>
      <c r="MM17" s="32">
        <v>2663</v>
      </c>
      <c r="MN17" s="32"/>
      <c r="MO17" s="32">
        <v>2916</v>
      </c>
      <c r="MP17" s="33">
        <v>0</v>
      </c>
      <c r="MQ17" s="33">
        <f>7322+475</f>
        <v>7797</v>
      </c>
      <c r="MR17" s="32">
        <v>0</v>
      </c>
      <c r="MS17" s="32">
        <v>1894</v>
      </c>
      <c r="MT17" s="32">
        <v>0</v>
      </c>
      <c r="MU17" s="32">
        <v>1329</v>
      </c>
      <c r="MV17" s="32">
        <v>1869</v>
      </c>
      <c r="MW17" s="32">
        <v>248</v>
      </c>
      <c r="MX17" s="32"/>
      <c r="MY17" s="32">
        <v>266</v>
      </c>
      <c r="MZ17" s="32">
        <v>1123</v>
      </c>
      <c r="NA17" s="32">
        <v>354</v>
      </c>
      <c r="NB17" s="32">
        <v>0</v>
      </c>
      <c r="NC17" s="32">
        <v>20831</v>
      </c>
      <c r="ND17" s="32">
        <v>0</v>
      </c>
      <c r="NE17" s="32">
        <v>0</v>
      </c>
      <c r="NF17" s="32"/>
      <c r="NG17" s="32">
        <v>95</v>
      </c>
      <c r="NH17" s="32">
        <v>2934</v>
      </c>
      <c r="NI17" s="32"/>
      <c r="NJ17" s="32">
        <v>7405</v>
      </c>
      <c r="NK17" s="32">
        <v>47</v>
      </c>
      <c r="NL17" s="32"/>
      <c r="NM17" s="32">
        <v>682</v>
      </c>
      <c r="NN17" s="32"/>
      <c r="NO17" s="32">
        <v>666</v>
      </c>
      <c r="NP17" s="32"/>
      <c r="NQ17" s="32">
        <v>6065</v>
      </c>
      <c r="NR17" s="32">
        <v>2831</v>
      </c>
      <c r="NS17" s="32"/>
      <c r="NT17" s="32">
        <v>1030</v>
      </c>
      <c r="NU17" s="32">
        <v>25269</v>
      </c>
      <c r="NV17" s="32">
        <v>2335</v>
      </c>
      <c r="NW17" s="32">
        <v>2489</v>
      </c>
      <c r="NX17" s="32">
        <v>7773</v>
      </c>
      <c r="NY17" s="32">
        <v>786</v>
      </c>
      <c r="NZ17" s="32"/>
      <c r="OA17" s="32"/>
      <c r="OB17" s="32">
        <v>2396</v>
      </c>
      <c r="OC17" s="32"/>
      <c r="OD17" s="32">
        <v>2682.25</v>
      </c>
      <c r="OE17" s="32">
        <v>4410</v>
      </c>
      <c r="OF17" s="32">
        <v>2714</v>
      </c>
      <c r="OG17" s="32">
        <v>285</v>
      </c>
      <c r="OH17" s="32"/>
      <c r="OI17" s="32"/>
      <c r="OJ17" s="32">
        <f>1540.88+1749.43</f>
        <v>3290.3100000000004</v>
      </c>
      <c r="OK17" s="32"/>
      <c r="OL17" s="32">
        <v>1078.53</v>
      </c>
      <c r="OM17" s="32">
        <f>4433.16+589.52</f>
        <v>5022.68</v>
      </c>
      <c r="ON17" s="32">
        <v>587.62</v>
      </c>
      <c r="OO17" s="32"/>
      <c r="OP17" s="32">
        <f>599.83+952.38</f>
        <v>1552.21</v>
      </c>
      <c r="OQ17" s="32">
        <v>3248.74</v>
      </c>
      <c r="OR17" s="32">
        <v>0</v>
      </c>
      <c r="OS17" s="32">
        <f>951.43+1902.86</f>
        <v>2854.29</v>
      </c>
      <c r="OT17" s="32">
        <v>0</v>
      </c>
      <c r="OU17" s="32">
        <v>0</v>
      </c>
      <c r="OV17" s="32">
        <v>0</v>
      </c>
      <c r="OW17" s="32">
        <f>5396.2+371.43</f>
        <v>5767.63</v>
      </c>
      <c r="OX17" s="32"/>
      <c r="OY17" s="32">
        <v>1538.44</v>
      </c>
      <c r="OZ17" s="32">
        <f>15103.38+6660</f>
        <v>21763.379999999997</v>
      </c>
      <c r="PA17" s="32">
        <v>0</v>
      </c>
      <c r="PB17" s="32">
        <v>0</v>
      </c>
      <c r="PC17" s="32"/>
      <c r="PD17" s="32"/>
      <c r="PE17" s="32">
        <v>6538.09</v>
      </c>
      <c r="PF17" s="32"/>
      <c r="PG17" s="32">
        <v>6698.1</v>
      </c>
      <c r="PH17" s="32">
        <v>0</v>
      </c>
      <c r="PI17" s="32"/>
      <c r="PJ17" s="32"/>
      <c r="PK17" s="32">
        <v>0</v>
      </c>
      <c r="PL17" s="32">
        <v>0</v>
      </c>
      <c r="PM17" s="32">
        <v>0</v>
      </c>
      <c r="PN17" s="32">
        <v>3660.7</v>
      </c>
      <c r="PO17" s="32">
        <v>0</v>
      </c>
      <c r="PP17" s="32">
        <v>1542.16</v>
      </c>
      <c r="PQ17" s="32"/>
      <c r="PR17" s="32"/>
      <c r="PS17" s="32">
        <v>310.39</v>
      </c>
      <c r="PT17" s="32">
        <v>23193.85</v>
      </c>
      <c r="PU17" s="32">
        <v>4871.43</v>
      </c>
      <c r="PV17" s="32"/>
      <c r="PW17" s="32">
        <v>0</v>
      </c>
      <c r="PX17" s="32">
        <v>0</v>
      </c>
      <c r="PY17" s="32">
        <v>0</v>
      </c>
      <c r="PZ17" s="32">
        <v>0</v>
      </c>
      <c r="QA17" s="32">
        <v>0</v>
      </c>
      <c r="QB17" s="32">
        <v>3860.96</v>
      </c>
      <c r="QC17" s="32">
        <v>3904.77</v>
      </c>
      <c r="QD17" s="32">
        <v>0</v>
      </c>
      <c r="QE17" s="32">
        <v>2646.58</v>
      </c>
      <c r="QF17" s="32">
        <v>0</v>
      </c>
      <c r="QG17" s="32">
        <v>809.44</v>
      </c>
      <c r="QH17" s="32">
        <v>0</v>
      </c>
      <c r="QI17" s="32">
        <f>21606.08+951.43</f>
        <v>22557.510000000002</v>
      </c>
      <c r="QJ17" s="32">
        <v>0</v>
      </c>
      <c r="QK17" s="32">
        <v>7625.87</v>
      </c>
      <c r="QL17" s="32"/>
      <c r="QM17" s="32"/>
      <c r="QN17" s="32">
        <v>1567</v>
      </c>
      <c r="QO17" s="32">
        <v>310</v>
      </c>
      <c r="QP17" s="32">
        <f>26158.55+3805.71</f>
        <v>29964.26</v>
      </c>
      <c r="QQ17" s="32">
        <v>13997.24</v>
      </c>
      <c r="QR17" s="32">
        <v>22441.59</v>
      </c>
      <c r="QS17" s="32">
        <v>1009.52</v>
      </c>
      <c r="QT17" s="32"/>
      <c r="QU17" s="32">
        <v>3956.72</v>
      </c>
      <c r="QV17" s="32">
        <v>0</v>
      </c>
      <c r="QW17" s="32">
        <f>22907.75+4386.58</f>
        <v>27294.33</v>
      </c>
      <c r="QX17" s="32">
        <v>10345.9</v>
      </c>
      <c r="QY17" s="32">
        <v>1634</v>
      </c>
      <c r="QZ17" s="32">
        <v>11693</v>
      </c>
      <c r="RA17" s="32">
        <v>723.81</v>
      </c>
      <c r="RB17" s="32">
        <v>1713.34</v>
      </c>
      <c r="RC17" s="32"/>
      <c r="RD17" s="32">
        <f>46644+5138</f>
        <v>51782</v>
      </c>
      <c r="RE17" s="32">
        <v>1142.8599999999999</v>
      </c>
      <c r="RF17" s="32">
        <f>19673+4801</f>
        <v>24474</v>
      </c>
      <c r="RG17" s="32">
        <v>1000</v>
      </c>
      <c r="RH17" s="32">
        <v>913</v>
      </c>
      <c r="RI17" s="32">
        <f>1827+4757</f>
        <v>6584</v>
      </c>
      <c r="RJ17" s="32"/>
      <c r="RK17" s="32">
        <f>36648+13219</f>
        <v>49867</v>
      </c>
      <c r="RL17" s="32">
        <v>952.38</v>
      </c>
      <c r="RM17" s="32">
        <v>2986.41</v>
      </c>
      <c r="RN17" s="32">
        <v>25135.14</v>
      </c>
      <c r="RO17" s="32">
        <v>2279</v>
      </c>
      <c r="RP17" s="32">
        <v>1266</v>
      </c>
      <c r="RQ17" s="32">
        <v>0</v>
      </c>
      <c r="RR17" s="32">
        <f>38515.35+9134.28</f>
        <v>47649.63</v>
      </c>
      <c r="RS17" s="32">
        <v>15545</v>
      </c>
      <c r="RT17" s="32"/>
      <c r="RU17" s="32"/>
      <c r="RV17" s="32">
        <v>2168.5700000000002</v>
      </c>
      <c r="RW17" s="32">
        <v>3182.86</v>
      </c>
      <c r="RX17" s="32">
        <v>1185.46</v>
      </c>
      <c r="RY17" s="32">
        <v>18225.29</v>
      </c>
      <c r="RZ17" s="32">
        <v>1805.72</v>
      </c>
      <c r="SA17" s="32">
        <v>3508.57</v>
      </c>
      <c r="SB17" s="32">
        <v>390.47</v>
      </c>
      <c r="SC17" s="32">
        <v>17513</v>
      </c>
      <c r="SD17" s="32">
        <v>0</v>
      </c>
      <c r="SE17" s="32">
        <v>0</v>
      </c>
      <c r="SF17" s="32">
        <v>49083.85</v>
      </c>
      <c r="SG17" s="32">
        <v>2406.31</v>
      </c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</row>
    <row r="18" spans="3:734">
      <c r="C18" s="50" t="s">
        <v>28</v>
      </c>
      <c r="D18" s="51">
        <f t="shared" ref="D18:BO18" si="469">SUM(D5:D17)</f>
        <v>168812.14</v>
      </c>
      <c r="E18" s="51">
        <f t="shared" si="469"/>
        <v>164646</v>
      </c>
      <c r="F18" s="52">
        <f t="shared" si="469"/>
        <v>125250</v>
      </c>
      <c r="G18" s="52">
        <f t="shared" si="469"/>
        <v>103045</v>
      </c>
      <c r="H18" s="52">
        <f t="shared" si="469"/>
        <v>168417</v>
      </c>
      <c r="I18" s="52">
        <f t="shared" si="469"/>
        <v>182082</v>
      </c>
      <c r="J18" s="52">
        <f t="shared" si="469"/>
        <v>593964</v>
      </c>
      <c r="K18" s="52">
        <f t="shared" si="469"/>
        <v>168812.14</v>
      </c>
      <c r="L18" s="52">
        <f t="shared" si="469"/>
        <v>164646</v>
      </c>
      <c r="M18" s="52">
        <f t="shared" si="469"/>
        <v>125250</v>
      </c>
      <c r="N18" s="52">
        <f t="shared" si="469"/>
        <v>103045</v>
      </c>
      <c r="O18" s="52">
        <f t="shared" si="469"/>
        <v>168417</v>
      </c>
      <c r="P18" s="52">
        <f t="shared" si="469"/>
        <v>182082</v>
      </c>
      <c r="Q18" s="52">
        <f t="shared" si="469"/>
        <v>593964</v>
      </c>
      <c r="R18" s="52">
        <f t="shared" si="469"/>
        <v>168812.14</v>
      </c>
      <c r="S18" s="52">
        <f t="shared" si="469"/>
        <v>164646</v>
      </c>
      <c r="T18" s="52">
        <f t="shared" si="469"/>
        <v>125250</v>
      </c>
      <c r="U18" s="52">
        <f t="shared" si="469"/>
        <v>103045</v>
      </c>
      <c r="V18" s="52">
        <f t="shared" si="469"/>
        <v>168417</v>
      </c>
      <c r="W18" s="52">
        <f t="shared" si="469"/>
        <v>182082</v>
      </c>
      <c r="X18" s="52">
        <f t="shared" si="469"/>
        <v>593964</v>
      </c>
      <c r="Y18" s="52">
        <f t="shared" si="469"/>
        <v>168812.14</v>
      </c>
      <c r="Z18" s="52">
        <f t="shared" si="469"/>
        <v>164646</v>
      </c>
      <c r="AA18" s="52">
        <f t="shared" si="469"/>
        <v>125250</v>
      </c>
      <c r="AB18" s="52">
        <f t="shared" si="469"/>
        <v>103045</v>
      </c>
      <c r="AC18" s="52">
        <f t="shared" si="469"/>
        <v>168417</v>
      </c>
      <c r="AD18" s="52">
        <f t="shared" si="469"/>
        <v>182082</v>
      </c>
      <c r="AE18" s="52">
        <f t="shared" si="469"/>
        <v>593964</v>
      </c>
      <c r="AF18" s="52">
        <f t="shared" si="469"/>
        <v>168812.14</v>
      </c>
      <c r="AG18" s="52">
        <f t="shared" si="469"/>
        <v>164646</v>
      </c>
      <c r="AH18" s="52">
        <f t="shared" si="469"/>
        <v>125250</v>
      </c>
      <c r="AI18" s="52">
        <f t="shared" si="469"/>
        <v>103045</v>
      </c>
      <c r="AJ18" s="52">
        <f t="shared" si="469"/>
        <v>168417</v>
      </c>
      <c r="AK18" s="52">
        <f t="shared" si="469"/>
        <v>182082</v>
      </c>
      <c r="AL18" s="52">
        <f t="shared" si="469"/>
        <v>593964</v>
      </c>
      <c r="AM18" s="52">
        <f t="shared" si="469"/>
        <v>168812.14</v>
      </c>
      <c r="AN18" s="52">
        <f t="shared" si="469"/>
        <v>164646</v>
      </c>
      <c r="AO18" s="52">
        <f t="shared" si="469"/>
        <v>125250</v>
      </c>
      <c r="AP18" s="52">
        <f t="shared" si="469"/>
        <v>103045</v>
      </c>
      <c r="AQ18" s="52">
        <f t="shared" si="469"/>
        <v>168417</v>
      </c>
      <c r="AR18" s="52">
        <f t="shared" si="469"/>
        <v>182082</v>
      </c>
      <c r="AS18" s="52">
        <f t="shared" si="469"/>
        <v>593964</v>
      </c>
      <c r="AT18" s="52">
        <f t="shared" si="469"/>
        <v>168812.14</v>
      </c>
      <c r="AU18" s="52">
        <f t="shared" si="469"/>
        <v>164646</v>
      </c>
      <c r="AV18" s="52">
        <f t="shared" si="469"/>
        <v>125250</v>
      </c>
      <c r="AW18" s="52">
        <f t="shared" si="469"/>
        <v>103045</v>
      </c>
      <c r="AX18" s="52">
        <f t="shared" si="469"/>
        <v>168417</v>
      </c>
      <c r="AY18" s="52">
        <f t="shared" si="469"/>
        <v>182082</v>
      </c>
      <c r="AZ18" s="52">
        <f t="shared" si="469"/>
        <v>593964</v>
      </c>
      <c r="BA18" s="52">
        <f t="shared" si="469"/>
        <v>168812.14</v>
      </c>
      <c r="BB18" s="52">
        <f t="shared" si="469"/>
        <v>164646</v>
      </c>
      <c r="BC18" s="52">
        <f t="shared" si="469"/>
        <v>125250</v>
      </c>
      <c r="BD18" s="52">
        <f t="shared" si="469"/>
        <v>103045</v>
      </c>
      <c r="BE18" s="52">
        <f t="shared" si="469"/>
        <v>168417</v>
      </c>
      <c r="BF18" s="52">
        <f t="shared" si="469"/>
        <v>182082</v>
      </c>
      <c r="BG18" s="52">
        <f t="shared" si="469"/>
        <v>593964</v>
      </c>
      <c r="BH18" s="52">
        <f t="shared" si="469"/>
        <v>168812.14</v>
      </c>
      <c r="BI18" s="52">
        <f t="shared" si="469"/>
        <v>164646</v>
      </c>
      <c r="BJ18" s="52">
        <f t="shared" si="469"/>
        <v>125250</v>
      </c>
      <c r="BK18" s="52">
        <f t="shared" si="469"/>
        <v>103045</v>
      </c>
      <c r="BL18" s="52">
        <f t="shared" si="469"/>
        <v>168417</v>
      </c>
      <c r="BM18" s="52">
        <f t="shared" si="469"/>
        <v>182082</v>
      </c>
      <c r="BN18" s="52">
        <f t="shared" si="469"/>
        <v>593964</v>
      </c>
      <c r="BO18" s="52">
        <f t="shared" si="469"/>
        <v>168812.14</v>
      </c>
      <c r="BP18" s="52">
        <f t="shared" ref="BP18:EA18" si="470">SUM(BP5:BP17)</f>
        <v>164646</v>
      </c>
      <c r="BQ18" s="52">
        <f t="shared" si="470"/>
        <v>125250</v>
      </c>
      <c r="BR18" s="52">
        <f t="shared" si="470"/>
        <v>103045</v>
      </c>
      <c r="BS18" s="52">
        <f t="shared" si="470"/>
        <v>168417</v>
      </c>
      <c r="BT18" s="52">
        <f t="shared" si="470"/>
        <v>182082</v>
      </c>
      <c r="BU18" s="52">
        <f t="shared" si="470"/>
        <v>593964</v>
      </c>
      <c r="BV18" s="52">
        <f t="shared" si="470"/>
        <v>168812.14</v>
      </c>
      <c r="BW18" s="52">
        <f t="shared" si="470"/>
        <v>164646</v>
      </c>
      <c r="BX18" s="52">
        <f t="shared" si="470"/>
        <v>125250</v>
      </c>
      <c r="BY18" s="52">
        <f t="shared" si="470"/>
        <v>103045</v>
      </c>
      <c r="BZ18" s="52">
        <f t="shared" si="470"/>
        <v>168417</v>
      </c>
      <c r="CA18" s="52">
        <f t="shared" si="470"/>
        <v>182082</v>
      </c>
      <c r="CB18" s="52">
        <f t="shared" si="470"/>
        <v>593964</v>
      </c>
      <c r="CC18" s="52">
        <f t="shared" si="470"/>
        <v>168812.14</v>
      </c>
      <c r="CD18" s="52">
        <f t="shared" si="470"/>
        <v>164646</v>
      </c>
      <c r="CE18" s="52">
        <f t="shared" si="470"/>
        <v>125250</v>
      </c>
      <c r="CF18" s="52">
        <f t="shared" si="470"/>
        <v>103045</v>
      </c>
      <c r="CG18" s="52">
        <f t="shared" si="470"/>
        <v>168417</v>
      </c>
      <c r="CH18" s="52">
        <f t="shared" si="470"/>
        <v>182082</v>
      </c>
      <c r="CI18" s="52">
        <f t="shared" si="470"/>
        <v>593964</v>
      </c>
      <c r="CJ18" s="52">
        <f t="shared" si="470"/>
        <v>168812.14</v>
      </c>
      <c r="CK18" s="52">
        <f t="shared" si="470"/>
        <v>164646</v>
      </c>
      <c r="CL18" s="52">
        <f t="shared" si="470"/>
        <v>125250</v>
      </c>
      <c r="CM18" s="52">
        <f t="shared" si="470"/>
        <v>103045</v>
      </c>
      <c r="CN18" s="52">
        <f t="shared" si="470"/>
        <v>168417</v>
      </c>
      <c r="CO18" s="52">
        <f t="shared" si="470"/>
        <v>182082</v>
      </c>
      <c r="CP18" s="52">
        <f t="shared" si="470"/>
        <v>593964</v>
      </c>
      <c r="CQ18" s="52">
        <f t="shared" si="470"/>
        <v>168812.14</v>
      </c>
      <c r="CR18" s="52">
        <f t="shared" si="470"/>
        <v>164646</v>
      </c>
      <c r="CS18" s="52">
        <f t="shared" si="470"/>
        <v>125250</v>
      </c>
      <c r="CT18" s="52">
        <f t="shared" si="470"/>
        <v>103045</v>
      </c>
      <c r="CU18" s="52">
        <f t="shared" si="470"/>
        <v>168417</v>
      </c>
      <c r="CV18" s="52">
        <f t="shared" si="470"/>
        <v>182082</v>
      </c>
      <c r="CW18" s="52">
        <f t="shared" si="470"/>
        <v>593964</v>
      </c>
      <c r="CX18" s="52">
        <f t="shared" si="470"/>
        <v>168812.14</v>
      </c>
      <c r="CY18" s="52">
        <f t="shared" si="470"/>
        <v>164646</v>
      </c>
      <c r="CZ18" s="52">
        <f t="shared" si="470"/>
        <v>125250</v>
      </c>
      <c r="DA18" s="52">
        <f t="shared" si="470"/>
        <v>103045</v>
      </c>
      <c r="DB18" s="52">
        <f t="shared" si="470"/>
        <v>125250</v>
      </c>
      <c r="DC18" s="52">
        <f t="shared" si="470"/>
        <v>86921.65</v>
      </c>
      <c r="DD18" s="52">
        <f t="shared" si="470"/>
        <v>318705</v>
      </c>
      <c r="DE18" s="52">
        <f t="shared" si="470"/>
        <v>108785</v>
      </c>
      <c r="DF18" s="52">
        <f t="shared" si="470"/>
        <v>150868</v>
      </c>
      <c r="DG18" s="52">
        <f t="shared" si="470"/>
        <v>75737</v>
      </c>
      <c r="DH18" s="52">
        <f t="shared" si="470"/>
        <v>107647</v>
      </c>
      <c r="DI18" s="52">
        <f t="shared" si="470"/>
        <v>213921</v>
      </c>
      <c r="DJ18" s="52">
        <f t="shared" si="470"/>
        <v>137933</v>
      </c>
      <c r="DK18" s="52">
        <f t="shared" si="470"/>
        <v>465783</v>
      </c>
      <c r="DL18" s="52">
        <f t="shared" si="470"/>
        <v>160879</v>
      </c>
      <c r="DM18" s="52">
        <f t="shared" si="470"/>
        <v>171138.45</v>
      </c>
      <c r="DN18" s="52">
        <f t="shared" si="470"/>
        <v>98550</v>
      </c>
      <c r="DO18" s="52">
        <f t="shared" si="470"/>
        <v>129166</v>
      </c>
      <c r="DP18" s="52">
        <f t="shared" si="470"/>
        <v>104631</v>
      </c>
      <c r="DQ18" s="52">
        <f t="shared" si="470"/>
        <v>151911</v>
      </c>
      <c r="DR18" s="52">
        <f t="shared" si="470"/>
        <v>443947.63</v>
      </c>
      <c r="DS18" s="52">
        <f t="shared" si="470"/>
        <v>164353</v>
      </c>
      <c r="DT18" s="52">
        <f t="shared" si="470"/>
        <v>122258</v>
      </c>
      <c r="DU18" s="52">
        <f t="shared" si="470"/>
        <v>81440</v>
      </c>
      <c r="DV18" s="52">
        <f t="shared" si="470"/>
        <v>137695</v>
      </c>
      <c r="DW18" s="52">
        <f t="shared" si="470"/>
        <v>101250</v>
      </c>
      <c r="DX18" s="52">
        <f t="shared" si="470"/>
        <v>189232</v>
      </c>
      <c r="DY18" s="52">
        <f t="shared" si="470"/>
        <v>414218</v>
      </c>
      <c r="DZ18" s="52">
        <f t="shared" si="470"/>
        <v>163041</v>
      </c>
      <c r="EA18" s="52">
        <f t="shared" si="470"/>
        <v>225930.69</v>
      </c>
      <c r="EB18" s="52">
        <f t="shared" ref="EB18:GM18" si="471">SUM(EB5:EB17)</f>
        <v>225422</v>
      </c>
      <c r="EC18" s="52">
        <f t="shared" si="471"/>
        <v>70475</v>
      </c>
      <c r="ED18" s="52">
        <f t="shared" si="471"/>
        <v>143187</v>
      </c>
      <c r="EE18" s="52">
        <f t="shared" si="471"/>
        <v>114605</v>
      </c>
      <c r="EF18" s="52">
        <f t="shared" si="471"/>
        <v>428078</v>
      </c>
      <c r="EG18" s="52">
        <f t="shared" si="471"/>
        <v>207120</v>
      </c>
      <c r="EH18" s="52">
        <f t="shared" si="471"/>
        <v>180467.08</v>
      </c>
      <c r="EI18" s="52">
        <f t="shared" si="471"/>
        <v>97630</v>
      </c>
      <c r="EJ18" s="52">
        <f>SUM(EJ5:EJ17)</f>
        <v>189686</v>
      </c>
      <c r="EK18" s="52">
        <f t="shared" si="471"/>
        <v>130851</v>
      </c>
      <c r="EL18" s="52">
        <f t="shared" si="471"/>
        <v>211098</v>
      </c>
      <c r="EM18" s="52">
        <f t="shared" si="471"/>
        <v>446268</v>
      </c>
      <c r="EN18" s="52">
        <f t="shared" si="471"/>
        <v>169385</v>
      </c>
      <c r="EO18" s="52">
        <f t="shared" si="471"/>
        <v>206552</v>
      </c>
      <c r="EP18" s="52">
        <f t="shared" si="471"/>
        <v>112151</v>
      </c>
      <c r="EQ18" s="52">
        <f t="shared" si="471"/>
        <v>208724</v>
      </c>
      <c r="ER18" s="52">
        <f t="shared" si="471"/>
        <v>221088</v>
      </c>
      <c r="ES18" s="52">
        <f t="shared" si="471"/>
        <v>189630</v>
      </c>
      <c r="ET18" s="52">
        <f t="shared" si="471"/>
        <v>484733.94000000006</v>
      </c>
      <c r="EU18" s="52">
        <f t="shared" si="471"/>
        <v>189974.15999999997</v>
      </c>
      <c r="EV18" s="52">
        <f t="shared" si="471"/>
        <v>171138.44000000003</v>
      </c>
      <c r="EW18" s="52">
        <f t="shared" si="471"/>
        <v>153615.99</v>
      </c>
      <c r="EX18" s="52">
        <f t="shared" si="471"/>
        <v>139532</v>
      </c>
      <c r="EY18" s="52">
        <f t="shared" si="471"/>
        <v>145099</v>
      </c>
      <c r="EZ18" s="52">
        <f t="shared" si="471"/>
        <v>266644</v>
      </c>
      <c r="FA18" s="52">
        <f t="shared" si="471"/>
        <v>478164</v>
      </c>
      <c r="FB18" s="52">
        <f t="shared" si="471"/>
        <v>241637</v>
      </c>
      <c r="FC18" s="52">
        <f t="shared" si="471"/>
        <v>79008.36</v>
      </c>
      <c r="FD18" s="52">
        <f t="shared" si="471"/>
        <v>110642</v>
      </c>
      <c r="FE18" s="52">
        <f t="shared" si="471"/>
        <v>46559</v>
      </c>
      <c r="FF18" s="52">
        <f t="shared" si="471"/>
        <v>92085</v>
      </c>
      <c r="FG18" s="52">
        <f t="shared" si="471"/>
        <v>91233</v>
      </c>
      <c r="FH18" s="52">
        <f t="shared" si="471"/>
        <v>247336</v>
      </c>
      <c r="FI18" s="52">
        <f t="shared" si="471"/>
        <v>87044</v>
      </c>
      <c r="FJ18" s="52">
        <f t="shared" si="471"/>
        <v>110253</v>
      </c>
      <c r="FK18" s="52">
        <f t="shared" si="471"/>
        <v>83663</v>
      </c>
      <c r="FL18" s="52">
        <f t="shared" si="471"/>
        <v>137289</v>
      </c>
      <c r="FM18" s="52">
        <f t="shared" si="471"/>
        <v>165614</v>
      </c>
      <c r="FN18" s="52">
        <f t="shared" si="471"/>
        <v>189463</v>
      </c>
      <c r="FO18" s="52">
        <f t="shared" si="471"/>
        <v>449337</v>
      </c>
      <c r="FP18" s="52">
        <f t="shared" si="471"/>
        <v>178464</v>
      </c>
      <c r="FQ18" s="52">
        <f t="shared" si="471"/>
        <v>368827</v>
      </c>
      <c r="FR18" s="52">
        <f t="shared" si="471"/>
        <v>148142</v>
      </c>
      <c r="FS18" s="52">
        <f t="shared" si="471"/>
        <v>146304</v>
      </c>
      <c r="FT18" s="52">
        <f t="shared" si="471"/>
        <v>183480</v>
      </c>
      <c r="FU18" s="52">
        <f t="shared" si="471"/>
        <v>268947</v>
      </c>
      <c r="FV18" s="52">
        <f t="shared" si="471"/>
        <v>498824</v>
      </c>
      <c r="FW18" s="52">
        <f t="shared" si="471"/>
        <v>210117</v>
      </c>
      <c r="FX18" s="52">
        <f t="shared" si="471"/>
        <v>210599</v>
      </c>
      <c r="FY18" s="52">
        <f t="shared" si="471"/>
        <v>113719</v>
      </c>
      <c r="FZ18" s="52">
        <f t="shared" si="471"/>
        <v>166723</v>
      </c>
      <c r="GA18" s="52">
        <f t="shared" si="471"/>
        <v>178463</v>
      </c>
      <c r="GB18" s="52">
        <f t="shared" si="471"/>
        <v>268744</v>
      </c>
      <c r="GC18" s="52">
        <f t="shared" si="471"/>
        <v>493944</v>
      </c>
      <c r="GD18" s="52">
        <f t="shared" si="471"/>
        <v>177898</v>
      </c>
      <c r="GE18" s="52">
        <f t="shared" si="471"/>
        <v>299423</v>
      </c>
      <c r="GF18" s="52">
        <f t="shared" si="471"/>
        <v>135232</v>
      </c>
      <c r="GG18" s="52">
        <f t="shared" si="471"/>
        <v>174341</v>
      </c>
      <c r="GH18" s="52">
        <f t="shared" si="471"/>
        <v>104570</v>
      </c>
      <c r="GI18" s="52">
        <f t="shared" si="471"/>
        <v>214781</v>
      </c>
      <c r="GJ18" s="52">
        <f t="shared" si="471"/>
        <v>494860</v>
      </c>
      <c r="GK18" s="52">
        <f t="shared" si="471"/>
        <v>200635</v>
      </c>
      <c r="GL18" s="52">
        <f t="shared" si="471"/>
        <v>234296.15099999998</v>
      </c>
      <c r="GM18" s="52">
        <f t="shared" si="471"/>
        <v>129266</v>
      </c>
      <c r="GN18" s="52">
        <f t="shared" ref="GN18:IY18" si="472">SUM(GN5:GN17)</f>
        <v>172176</v>
      </c>
      <c r="GO18" s="52">
        <f t="shared" si="472"/>
        <v>187124</v>
      </c>
      <c r="GP18" s="52">
        <f t="shared" si="472"/>
        <v>200462</v>
      </c>
      <c r="GQ18" s="52">
        <f t="shared" si="472"/>
        <v>460633</v>
      </c>
      <c r="GR18" s="52">
        <f t="shared" si="472"/>
        <v>205284</v>
      </c>
      <c r="GS18" s="52">
        <f t="shared" si="472"/>
        <v>227528.91999999995</v>
      </c>
      <c r="GT18" s="52">
        <f t="shared" si="472"/>
        <v>125184</v>
      </c>
      <c r="GU18" s="52">
        <f t="shared" si="472"/>
        <v>214587</v>
      </c>
      <c r="GV18" s="52">
        <f t="shared" si="472"/>
        <v>157502</v>
      </c>
      <c r="GW18" s="52">
        <f t="shared" si="472"/>
        <v>200462</v>
      </c>
      <c r="GX18" s="52">
        <f t="shared" si="472"/>
        <v>512419</v>
      </c>
      <c r="GY18" s="52">
        <f t="shared" si="472"/>
        <v>720115</v>
      </c>
      <c r="GZ18" s="52">
        <f t="shared" si="472"/>
        <v>203503</v>
      </c>
      <c r="HA18" s="52">
        <f t="shared" si="472"/>
        <v>125250</v>
      </c>
      <c r="HB18" s="52">
        <f t="shared" si="472"/>
        <v>103045</v>
      </c>
      <c r="HC18" s="52">
        <f t="shared" si="472"/>
        <v>160329</v>
      </c>
      <c r="HD18" s="52">
        <f t="shared" si="472"/>
        <v>255111.96</v>
      </c>
      <c r="HE18" s="52">
        <f t="shared" si="472"/>
        <v>577019</v>
      </c>
      <c r="HF18" s="52">
        <f t="shared" si="472"/>
        <v>224962</v>
      </c>
      <c r="HG18" s="52">
        <f t="shared" si="472"/>
        <v>202899</v>
      </c>
      <c r="HH18" s="52">
        <f t="shared" si="472"/>
        <v>140234.35999999999</v>
      </c>
      <c r="HI18" s="52">
        <f t="shared" si="472"/>
        <v>189839</v>
      </c>
      <c r="HJ18" s="52">
        <f t="shared" si="472"/>
        <v>168195</v>
      </c>
      <c r="HK18" s="52">
        <f t="shared" si="472"/>
        <v>215459</v>
      </c>
      <c r="HL18" s="52">
        <f t="shared" si="472"/>
        <v>315407</v>
      </c>
      <c r="HM18" s="52">
        <f t="shared" si="472"/>
        <v>189408</v>
      </c>
      <c r="HN18" s="52">
        <f t="shared" si="472"/>
        <v>285536</v>
      </c>
      <c r="HO18" s="52">
        <f t="shared" si="472"/>
        <v>125009</v>
      </c>
      <c r="HP18" s="52">
        <f t="shared" si="472"/>
        <v>180905</v>
      </c>
      <c r="HQ18" s="52">
        <f t="shared" si="472"/>
        <v>240318</v>
      </c>
      <c r="HR18" s="52">
        <f t="shared" si="472"/>
        <v>230954</v>
      </c>
      <c r="HS18" s="52">
        <f t="shared" si="472"/>
        <v>581014</v>
      </c>
      <c r="HT18" s="52">
        <f t="shared" si="472"/>
        <v>228616</v>
      </c>
      <c r="HU18" s="52">
        <f t="shared" si="472"/>
        <v>203140</v>
      </c>
      <c r="HV18" s="52">
        <f t="shared" si="472"/>
        <v>133226</v>
      </c>
      <c r="HW18" s="52">
        <f t="shared" si="472"/>
        <v>174654</v>
      </c>
      <c r="HX18" s="52">
        <f t="shared" si="472"/>
        <v>186104</v>
      </c>
      <c r="HY18" s="52">
        <f t="shared" si="472"/>
        <v>261654</v>
      </c>
      <c r="HZ18" s="52">
        <f t="shared" si="472"/>
        <v>661745</v>
      </c>
      <c r="IA18" s="52">
        <f t="shared" si="472"/>
        <v>223242</v>
      </c>
      <c r="IB18" s="52">
        <f t="shared" si="472"/>
        <v>230854</v>
      </c>
      <c r="IC18" s="52">
        <f t="shared" si="472"/>
        <v>171896</v>
      </c>
      <c r="ID18" s="52">
        <f t="shared" si="472"/>
        <v>191572</v>
      </c>
      <c r="IE18" s="52">
        <f t="shared" si="472"/>
        <v>216716</v>
      </c>
      <c r="IF18" s="52">
        <f t="shared" si="472"/>
        <v>248685</v>
      </c>
      <c r="IG18" s="52">
        <f t="shared" si="472"/>
        <v>653728</v>
      </c>
      <c r="IH18" s="52">
        <f t="shared" si="472"/>
        <v>200538</v>
      </c>
      <c r="II18" s="52">
        <f t="shared" si="472"/>
        <v>268719</v>
      </c>
      <c r="IJ18" s="52">
        <f t="shared" si="472"/>
        <v>121463</v>
      </c>
      <c r="IK18" s="52">
        <f t="shared" si="472"/>
        <v>169884</v>
      </c>
      <c r="IL18" s="52">
        <f t="shared" si="472"/>
        <v>229882</v>
      </c>
      <c r="IM18" s="52">
        <f t="shared" si="472"/>
        <v>238863</v>
      </c>
      <c r="IN18" s="52">
        <f t="shared" si="472"/>
        <v>943486</v>
      </c>
      <c r="IO18" s="52">
        <f t="shared" si="472"/>
        <v>181288</v>
      </c>
      <c r="IP18" s="52">
        <f t="shared" si="472"/>
        <v>222681</v>
      </c>
      <c r="IQ18" s="52">
        <f t="shared" si="472"/>
        <v>153019</v>
      </c>
      <c r="IR18" s="52">
        <f t="shared" si="472"/>
        <v>170076</v>
      </c>
      <c r="IS18" s="52">
        <f t="shared" si="472"/>
        <v>168417</v>
      </c>
      <c r="IT18" s="52">
        <f t="shared" si="472"/>
        <v>175173</v>
      </c>
      <c r="IU18" s="52">
        <f t="shared" si="472"/>
        <v>542463</v>
      </c>
      <c r="IV18" s="52">
        <f t="shared" si="472"/>
        <v>189692</v>
      </c>
      <c r="IW18" s="52">
        <f t="shared" si="472"/>
        <v>259327</v>
      </c>
      <c r="IX18" s="52">
        <f t="shared" si="472"/>
        <v>175910</v>
      </c>
      <c r="IY18" s="52">
        <f t="shared" si="472"/>
        <v>180620</v>
      </c>
      <c r="IZ18" s="52">
        <f t="shared" ref="IZ18:LK18" si="473">SUM(IZ5:IZ17)</f>
        <v>156665</v>
      </c>
      <c r="JA18" s="52">
        <f t="shared" si="473"/>
        <v>260994</v>
      </c>
      <c r="JB18" s="52">
        <f t="shared" si="473"/>
        <v>691300</v>
      </c>
      <c r="JC18" s="52">
        <f t="shared" si="473"/>
        <v>269107</v>
      </c>
      <c r="JD18" s="52">
        <f t="shared" si="473"/>
        <v>272576.91000000003</v>
      </c>
      <c r="JE18" s="52">
        <f t="shared" si="473"/>
        <v>160323</v>
      </c>
      <c r="JF18" s="52">
        <f t="shared" si="473"/>
        <v>170663</v>
      </c>
      <c r="JG18" s="52">
        <f t="shared" si="473"/>
        <v>159951.07</v>
      </c>
      <c r="JH18" s="52">
        <f t="shared" si="473"/>
        <v>220999</v>
      </c>
      <c r="JI18" s="52">
        <f t="shared" si="473"/>
        <v>598915</v>
      </c>
      <c r="JJ18" s="52">
        <f t="shared" si="473"/>
        <v>225297</v>
      </c>
      <c r="JK18" s="52">
        <f t="shared" si="473"/>
        <v>253869</v>
      </c>
      <c r="JL18" s="52">
        <f t="shared" si="473"/>
        <v>133247</v>
      </c>
      <c r="JM18" s="52">
        <f t="shared" si="473"/>
        <v>182431</v>
      </c>
      <c r="JN18" s="52">
        <f t="shared" si="473"/>
        <v>231799.82</v>
      </c>
      <c r="JO18" s="52">
        <f t="shared" si="473"/>
        <v>263776</v>
      </c>
      <c r="JP18" s="52">
        <f t="shared" si="473"/>
        <v>573961</v>
      </c>
      <c r="JQ18" s="52">
        <f t="shared" si="473"/>
        <v>98913</v>
      </c>
      <c r="JR18" s="52">
        <f t="shared" si="473"/>
        <v>105567</v>
      </c>
      <c r="JS18" s="52">
        <f t="shared" si="473"/>
        <v>107716</v>
      </c>
      <c r="JT18" s="52">
        <f t="shared" si="473"/>
        <v>154747</v>
      </c>
      <c r="JU18" s="52">
        <f t="shared" si="473"/>
        <v>186753</v>
      </c>
      <c r="JV18" s="52">
        <f t="shared" si="473"/>
        <v>202485</v>
      </c>
      <c r="JW18" s="52">
        <f t="shared" si="473"/>
        <v>593964</v>
      </c>
      <c r="JX18" s="52">
        <f t="shared" si="473"/>
        <v>168812.14</v>
      </c>
      <c r="JY18" s="52">
        <f t="shared" si="473"/>
        <v>164646</v>
      </c>
      <c r="JZ18" s="52">
        <f t="shared" si="473"/>
        <v>106521</v>
      </c>
      <c r="KA18" s="52">
        <f t="shared" si="473"/>
        <v>199981</v>
      </c>
      <c r="KB18" s="52">
        <f t="shared" si="473"/>
        <v>193329</v>
      </c>
      <c r="KC18" s="52">
        <f t="shared" si="473"/>
        <v>259557</v>
      </c>
      <c r="KD18" s="52">
        <f t="shared" si="473"/>
        <v>608212</v>
      </c>
      <c r="KE18" s="52">
        <f t="shared" si="473"/>
        <v>239174</v>
      </c>
      <c r="KF18" s="52">
        <f t="shared" si="473"/>
        <v>198522</v>
      </c>
      <c r="KG18" s="52">
        <f t="shared" si="473"/>
        <v>109416</v>
      </c>
      <c r="KH18" s="52">
        <f t="shared" si="473"/>
        <v>329078</v>
      </c>
      <c r="KI18" s="52">
        <f t="shared" si="473"/>
        <v>203022</v>
      </c>
      <c r="KJ18" s="52">
        <f t="shared" si="473"/>
        <v>302825</v>
      </c>
      <c r="KK18" s="52">
        <f t="shared" si="473"/>
        <v>538864</v>
      </c>
      <c r="KL18" s="52">
        <f t="shared" si="473"/>
        <v>186987</v>
      </c>
      <c r="KM18" s="52">
        <f t="shared" si="473"/>
        <v>211917</v>
      </c>
      <c r="KN18" s="52">
        <f t="shared" si="473"/>
        <v>114908</v>
      </c>
      <c r="KO18" s="52">
        <f t="shared" si="473"/>
        <v>176443</v>
      </c>
      <c r="KP18" s="52">
        <f t="shared" si="473"/>
        <v>235132</v>
      </c>
      <c r="KQ18" s="52">
        <f t="shared" si="473"/>
        <v>232862</v>
      </c>
      <c r="KR18" s="52">
        <f t="shared" si="473"/>
        <v>675125</v>
      </c>
      <c r="KS18" s="52">
        <f t="shared" si="473"/>
        <v>183386</v>
      </c>
      <c r="KT18" s="52">
        <f t="shared" si="473"/>
        <v>197470</v>
      </c>
      <c r="KU18" s="52">
        <f t="shared" si="473"/>
        <v>106971</v>
      </c>
      <c r="KV18" s="52">
        <f t="shared" si="473"/>
        <v>173487</v>
      </c>
      <c r="KW18" s="52">
        <f t="shared" si="473"/>
        <v>151791.27999999997</v>
      </c>
      <c r="KX18" s="52">
        <f t="shared" si="473"/>
        <v>241656</v>
      </c>
      <c r="KY18" s="52">
        <f t="shared" si="473"/>
        <v>615509</v>
      </c>
      <c r="KZ18" s="52">
        <f t="shared" si="473"/>
        <v>208740</v>
      </c>
      <c r="LA18" s="52">
        <f t="shared" si="473"/>
        <v>284680</v>
      </c>
      <c r="LB18" s="52">
        <f t="shared" si="473"/>
        <v>141813.30000000002</v>
      </c>
      <c r="LC18" s="52">
        <f t="shared" si="473"/>
        <v>208907</v>
      </c>
      <c r="LD18" s="52">
        <f t="shared" si="473"/>
        <v>301111</v>
      </c>
      <c r="LE18" s="52">
        <f t="shared" si="473"/>
        <v>223455</v>
      </c>
      <c r="LF18" s="52">
        <f t="shared" si="473"/>
        <v>892141</v>
      </c>
      <c r="LG18" s="52">
        <f t="shared" si="473"/>
        <v>207307</v>
      </c>
      <c r="LH18" s="52">
        <f t="shared" si="473"/>
        <v>195478</v>
      </c>
      <c r="LI18" s="52">
        <f t="shared" si="473"/>
        <v>124100.37000000001</v>
      </c>
      <c r="LJ18" s="52">
        <f t="shared" si="473"/>
        <v>182356.08000000002</v>
      </c>
      <c r="LK18" s="52">
        <f t="shared" si="473"/>
        <v>148462.51999999999</v>
      </c>
      <c r="LL18" s="52">
        <f t="shared" ref="LL18:NW18" si="474">SUM(LL5:LL17)</f>
        <v>218220.45000000004</v>
      </c>
      <c r="LM18" s="52">
        <f t="shared" si="474"/>
        <v>606235.59000000008</v>
      </c>
      <c r="LN18" s="52">
        <f t="shared" si="474"/>
        <v>190113.32</v>
      </c>
      <c r="LO18" s="52">
        <f t="shared" si="474"/>
        <v>227722.37999999998</v>
      </c>
      <c r="LP18" s="52">
        <f t="shared" si="474"/>
        <v>109277.84000000001</v>
      </c>
      <c r="LQ18" s="52">
        <f t="shared" si="474"/>
        <v>2535874.16</v>
      </c>
      <c r="LR18" s="52">
        <f t="shared" si="474"/>
        <v>206377</v>
      </c>
      <c r="LS18" s="52">
        <f t="shared" si="474"/>
        <v>221560</v>
      </c>
      <c r="LT18" s="52">
        <f t="shared" si="474"/>
        <v>574979.25</v>
      </c>
      <c r="LU18" s="52">
        <f t="shared" si="474"/>
        <v>168812.14</v>
      </c>
      <c r="LV18" s="52">
        <f t="shared" si="474"/>
        <v>164646</v>
      </c>
      <c r="LW18" s="52">
        <f t="shared" si="474"/>
        <v>125250</v>
      </c>
      <c r="LX18" s="52">
        <f t="shared" si="474"/>
        <v>103045</v>
      </c>
      <c r="LY18" s="52">
        <f t="shared" si="474"/>
        <v>129369</v>
      </c>
      <c r="LZ18" s="52">
        <f t="shared" si="474"/>
        <v>249671</v>
      </c>
      <c r="MA18" s="52">
        <f t="shared" si="474"/>
        <v>626320</v>
      </c>
      <c r="MB18" s="52">
        <f t="shared" si="474"/>
        <v>184546</v>
      </c>
      <c r="MC18" s="52">
        <f t="shared" si="474"/>
        <v>265616</v>
      </c>
      <c r="MD18" s="52">
        <f t="shared" si="474"/>
        <v>445068</v>
      </c>
      <c r="ME18" s="52">
        <f t="shared" si="474"/>
        <v>197029</v>
      </c>
      <c r="MF18" s="52">
        <f t="shared" si="474"/>
        <v>179888</v>
      </c>
      <c r="MG18" s="52">
        <f t="shared" si="474"/>
        <v>291651</v>
      </c>
      <c r="MH18" s="52">
        <f t="shared" si="474"/>
        <v>533475</v>
      </c>
      <c r="MI18" s="52">
        <f t="shared" si="474"/>
        <v>312163</v>
      </c>
      <c r="MJ18" s="52">
        <f t="shared" si="474"/>
        <v>186326</v>
      </c>
      <c r="MK18" s="52">
        <f t="shared" si="474"/>
        <v>136326</v>
      </c>
      <c r="ML18" s="52">
        <f t="shared" si="474"/>
        <v>179299</v>
      </c>
      <c r="MM18" s="52">
        <f t="shared" si="474"/>
        <v>174715</v>
      </c>
      <c r="MN18" s="52">
        <f t="shared" si="474"/>
        <v>185571</v>
      </c>
      <c r="MO18" s="52">
        <f t="shared" si="474"/>
        <v>449572</v>
      </c>
      <c r="MP18" s="52">
        <f t="shared" si="474"/>
        <v>168812.14</v>
      </c>
      <c r="MQ18" s="52">
        <f t="shared" si="474"/>
        <v>164646</v>
      </c>
      <c r="MR18" s="52">
        <f t="shared" si="474"/>
        <v>125250</v>
      </c>
      <c r="MS18" s="52">
        <f t="shared" si="474"/>
        <v>103045</v>
      </c>
      <c r="MT18" s="52">
        <f t="shared" si="474"/>
        <v>168417</v>
      </c>
      <c r="MU18" s="52">
        <f t="shared" si="474"/>
        <v>255107</v>
      </c>
      <c r="MV18" s="52">
        <f t="shared" si="474"/>
        <v>582155.92999999993</v>
      </c>
      <c r="MW18" s="52">
        <f t="shared" si="474"/>
        <v>217760</v>
      </c>
      <c r="MX18" s="52">
        <f t="shared" si="474"/>
        <v>100936</v>
      </c>
      <c r="MY18" s="52">
        <f t="shared" si="474"/>
        <v>113372</v>
      </c>
      <c r="MZ18" s="52">
        <f t="shared" si="474"/>
        <v>165133</v>
      </c>
      <c r="NA18" s="52">
        <f t="shared" si="474"/>
        <v>208254</v>
      </c>
      <c r="NB18" s="52">
        <f t="shared" si="474"/>
        <v>283283</v>
      </c>
      <c r="NC18" s="52">
        <f t="shared" si="474"/>
        <v>605260</v>
      </c>
      <c r="ND18" s="52">
        <f t="shared" si="474"/>
        <v>169246</v>
      </c>
      <c r="NE18" s="52">
        <f t="shared" si="474"/>
        <v>222964</v>
      </c>
      <c r="NF18" s="52">
        <f t="shared" si="474"/>
        <v>100138</v>
      </c>
      <c r="NG18" s="52">
        <f t="shared" si="474"/>
        <v>375018</v>
      </c>
      <c r="NH18" s="52">
        <f t="shared" si="474"/>
        <v>252801</v>
      </c>
      <c r="NI18" s="52">
        <f t="shared" si="474"/>
        <v>214349</v>
      </c>
      <c r="NJ18" s="52">
        <f t="shared" si="474"/>
        <v>508937</v>
      </c>
      <c r="NK18" s="52">
        <f t="shared" si="474"/>
        <v>248462</v>
      </c>
      <c r="NL18" s="52">
        <f t="shared" si="474"/>
        <v>158276</v>
      </c>
      <c r="NM18" s="52">
        <f t="shared" si="474"/>
        <v>131260</v>
      </c>
      <c r="NN18" s="52">
        <f t="shared" si="474"/>
        <v>177102</v>
      </c>
      <c r="NO18" s="52">
        <f t="shared" si="474"/>
        <v>190774</v>
      </c>
      <c r="NP18" s="52">
        <f t="shared" si="474"/>
        <v>437456</v>
      </c>
      <c r="NQ18" s="52">
        <f t="shared" si="474"/>
        <v>557092</v>
      </c>
      <c r="NR18" s="52">
        <f t="shared" si="474"/>
        <v>183961</v>
      </c>
      <c r="NS18" s="52">
        <f t="shared" si="474"/>
        <v>187548</v>
      </c>
      <c r="NT18" s="52">
        <f t="shared" si="474"/>
        <v>115326</v>
      </c>
      <c r="NU18" s="52">
        <f t="shared" si="474"/>
        <v>152569</v>
      </c>
      <c r="NV18" s="52">
        <f t="shared" si="474"/>
        <v>210276</v>
      </c>
      <c r="NW18" s="52">
        <f t="shared" si="474"/>
        <v>200355</v>
      </c>
      <c r="NX18" s="52">
        <f t="shared" ref="NX18:QI18" si="475">SUM(NX5:NX17)</f>
        <v>566556</v>
      </c>
      <c r="NY18" s="52">
        <f t="shared" si="475"/>
        <v>173077</v>
      </c>
      <c r="NZ18" s="52">
        <f t="shared" si="475"/>
        <v>203020</v>
      </c>
      <c r="OA18" s="52">
        <f t="shared" si="475"/>
        <v>113954</v>
      </c>
      <c r="OB18" s="52">
        <f t="shared" si="475"/>
        <v>175578</v>
      </c>
      <c r="OC18" s="52">
        <f t="shared" si="475"/>
        <v>219594</v>
      </c>
      <c r="OD18" s="52">
        <f t="shared" si="475"/>
        <v>208501.64</v>
      </c>
      <c r="OE18" s="52">
        <f t="shared" si="475"/>
        <v>515169</v>
      </c>
      <c r="OF18" s="52">
        <f t="shared" si="475"/>
        <v>168805</v>
      </c>
      <c r="OG18" s="52">
        <f t="shared" si="475"/>
        <v>222087</v>
      </c>
      <c r="OH18" s="52">
        <f t="shared" si="475"/>
        <v>112210</v>
      </c>
      <c r="OI18" s="52">
        <f t="shared" si="475"/>
        <v>154732.09</v>
      </c>
      <c r="OJ18" s="52">
        <f t="shared" si="475"/>
        <v>127566.88800000001</v>
      </c>
      <c r="OK18" s="52">
        <f t="shared" si="475"/>
        <v>188776.53</v>
      </c>
      <c r="OL18" s="52">
        <f t="shared" si="475"/>
        <v>409756.31000000006</v>
      </c>
      <c r="OM18" s="52">
        <f t="shared" si="475"/>
        <v>111428.87</v>
      </c>
      <c r="ON18" s="52">
        <f t="shared" si="475"/>
        <v>196556.71000000005</v>
      </c>
      <c r="OO18" s="52">
        <f t="shared" si="475"/>
        <v>104862.23999999999</v>
      </c>
      <c r="OP18" s="52">
        <f t="shared" si="475"/>
        <v>152016.10999999999</v>
      </c>
      <c r="OQ18" s="52">
        <f t="shared" si="475"/>
        <v>194180.22000000003</v>
      </c>
      <c r="OR18" s="52">
        <f t="shared" si="475"/>
        <v>204670.02000000002</v>
      </c>
      <c r="OS18" s="52">
        <f t="shared" si="475"/>
        <v>456591.4</v>
      </c>
      <c r="OT18" s="52">
        <f t="shared" si="475"/>
        <v>61075.289999999994</v>
      </c>
      <c r="OU18" s="52">
        <f t="shared" si="475"/>
        <v>46186.479999999996</v>
      </c>
      <c r="OV18" s="52">
        <f t="shared" si="475"/>
        <v>83270.33</v>
      </c>
      <c r="OW18" s="52">
        <f t="shared" si="475"/>
        <v>190088.25</v>
      </c>
      <c r="OX18" s="52">
        <f t="shared" si="475"/>
        <v>160625.43000000002</v>
      </c>
      <c r="OY18" s="52">
        <f t="shared" si="475"/>
        <v>199012.98</v>
      </c>
      <c r="OZ18" s="52">
        <f t="shared" si="475"/>
        <v>509375.1</v>
      </c>
      <c r="PA18" s="52">
        <f t="shared" si="475"/>
        <v>160289.01999999999</v>
      </c>
      <c r="PB18" s="52">
        <f t="shared" si="475"/>
        <v>75564.739999999991</v>
      </c>
      <c r="PC18" s="52">
        <f t="shared" si="475"/>
        <v>49996.320000000007</v>
      </c>
      <c r="PD18" s="52">
        <f t="shared" si="475"/>
        <v>63848.510000000009</v>
      </c>
      <c r="PE18" s="52">
        <f t="shared" si="475"/>
        <v>51884.880000000005</v>
      </c>
      <c r="PF18" s="52">
        <f t="shared" si="475"/>
        <v>95060</v>
      </c>
      <c r="PG18" s="52">
        <f t="shared" si="475"/>
        <v>258526.78000000003</v>
      </c>
      <c r="PH18" s="52">
        <f t="shared" si="475"/>
        <v>165749.53</v>
      </c>
      <c r="PI18" s="52">
        <f t="shared" si="475"/>
        <v>148021.35999999999</v>
      </c>
      <c r="PJ18" s="52">
        <f t="shared" si="475"/>
        <v>66382</v>
      </c>
      <c r="PK18" s="52">
        <f t="shared" si="475"/>
        <v>111063.61000000002</v>
      </c>
      <c r="PL18" s="52">
        <f t="shared" si="475"/>
        <v>91009.819999999978</v>
      </c>
      <c r="PM18" s="52">
        <f t="shared" si="475"/>
        <v>128595.11</v>
      </c>
      <c r="PN18" s="52">
        <f t="shared" si="475"/>
        <v>372008.5</v>
      </c>
      <c r="PO18" s="52">
        <f t="shared" si="475"/>
        <v>96748</v>
      </c>
      <c r="PP18" s="52">
        <f t="shared" si="475"/>
        <v>194698.22000000003</v>
      </c>
      <c r="PQ18" s="52">
        <f t="shared" si="475"/>
        <v>69975</v>
      </c>
      <c r="PR18" s="52">
        <f t="shared" si="475"/>
        <v>108329</v>
      </c>
      <c r="PS18" s="52">
        <f t="shared" si="475"/>
        <v>168704.15000000002</v>
      </c>
      <c r="PT18" s="52">
        <f t="shared" si="475"/>
        <v>134540.04999999999</v>
      </c>
      <c r="PU18" s="52">
        <f t="shared" si="475"/>
        <v>354370.85999999993</v>
      </c>
      <c r="PV18" s="52">
        <f t="shared" si="475"/>
        <v>177629</v>
      </c>
      <c r="PW18" s="52">
        <f t="shared" si="475"/>
        <v>119218.23999999998</v>
      </c>
      <c r="PX18" s="52">
        <f t="shared" si="475"/>
        <v>105283.22</v>
      </c>
      <c r="PY18" s="52">
        <f t="shared" si="475"/>
        <v>156233.49999999997</v>
      </c>
      <c r="PZ18" s="52">
        <f t="shared" si="475"/>
        <v>127169.28</v>
      </c>
      <c r="QA18" s="52">
        <f t="shared" si="475"/>
        <v>204040.81</v>
      </c>
      <c r="QB18" s="52">
        <f t="shared" si="475"/>
        <v>278512.88000000006</v>
      </c>
      <c r="QC18" s="52">
        <f t="shared" si="475"/>
        <v>128802.01000000001</v>
      </c>
      <c r="QD18" s="52">
        <f t="shared" si="475"/>
        <v>94455.779999999984</v>
      </c>
      <c r="QE18" s="52">
        <f t="shared" si="475"/>
        <v>96693.24</v>
      </c>
      <c r="QF18" s="52">
        <f t="shared" si="475"/>
        <v>79378.87</v>
      </c>
      <c r="QG18" s="52">
        <f t="shared" si="475"/>
        <v>123256</v>
      </c>
      <c r="QH18" s="52">
        <f t="shared" si="475"/>
        <v>155151.16</v>
      </c>
      <c r="QI18" s="52">
        <f t="shared" si="475"/>
        <v>450854.44000000006</v>
      </c>
      <c r="QJ18" s="52">
        <f t="shared" ref="QJ18:SU18" si="476">SUM(QJ5:QJ17)</f>
        <v>171719.38999999998</v>
      </c>
      <c r="QK18" s="52">
        <f t="shared" si="476"/>
        <v>445013.30000000005</v>
      </c>
      <c r="QL18" s="52">
        <f t="shared" si="476"/>
        <v>150971.33000000002</v>
      </c>
      <c r="QM18" s="52">
        <f t="shared" si="476"/>
        <v>198978.55</v>
      </c>
      <c r="QN18" s="52">
        <f t="shared" si="476"/>
        <v>232128.71</v>
      </c>
      <c r="QO18" s="52">
        <f t="shared" si="476"/>
        <v>218047</v>
      </c>
      <c r="QP18" s="52">
        <f t="shared" si="476"/>
        <v>628305.5</v>
      </c>
      <c r="QQ18" s="52">
        <f t="shared" si="476"/>
        <v>313352.51999999996</v>
      </c>
      <c r="QR18" s="52">
        <f t="shared" si="476"/>
        <v>230488.26999999996</v>
      </c>
      <c r="QS18" s="52">
        <f t="shared" si="476"/>
        <v>124404.9</v>
      </c>
      <c r="QT18" s="52">
        <f t="shared" si="476"/>
        <v>158087</v>
      </c>
      <c r="QU18" s="52">
        <f t="shared" si="476"/>
        <v>138404.88</v>
      </c>
      <c r="QV18" s="52">
        <f t="shared" si="476"/>
        <v>230951.15000000002</v>
      </c>
      <c r="QW18" s="52">
        <f t="shared" si="476"/>
        <v>469992.01</v>
      </c>
      <c r="QX18" s="52">
        <f t="shared" si="476"/>
        <v>230983.98000000004</v>
      </c>
      <c r="QY18" s="52">
        <f t="shared" si="476"/>
        <v>214950</v>
      </c>
      <c r="QZ18" s="52">
        <f t="shared" si="476"/>
        <v>163874</v>
      </c>
      <c r="RA18" s="52">
        <f t="shared" si="476"/>
        <v>207472.21999999997</v>
      </c>
      <c r="RB18" s="52">
        <f t="shared" si="476"/>
        <v>180296.04000000004</v>
      </c>
      <c r="RC18" s="52">
        <f t="shared" si="476"/>
        <v>208347</v>
      </c>
      <c r="RD18" s="52">
        <f t="shared" si="476"/>
        <v>413319</v>
      </c>
      <c r="RE18" s="52">
        <f t="shared" si="476"/>
        <v>214651.14999999997</v>
      </c>
      <c r="RF18" s="52">
        <f t="shared" si="476"/>
        <v>213408</v>
      </c>
      <c r="RG18" s="52">
        <f t="shared" si="476"/>
        <v>139444</v>
      </c>
      <c r="RH18" s="52">
        <f t="shared" si="476"/>
        <v>240149</v>
      </c>
      <c r="RI18" s="52">
        <f t="shared" si="476"/>
        <v>181717</v>
      </c>
      <c r="RJ18" s="52">
        <f t="shared" si="476"/>
        <v>169819</v>
      </c>
      <c r="RK18" s="52">
        <f t="shared" si="476"/>
        <v>518281</v>
      </c>
      <c r="RL18" s="52">
        <f t="shared" si="476"/>
        <v>250750.66</v>
      </c>
      <c r="RM18" s="52">
        <f t="shared" si="476"/>
        <v>214036.57000000004</v>
      </c>
      <c r="RN18" s="52">
        <f t="shared" si="476"/>
        <v>144431.07</v>
      </c>
      <c r="RO18" s="52">
        <f t="shared" si="476"/>
        <v>172406</v>
      </c>
      <c r="RP18" s="52">
        <f t="shared" si="476"/>
        <v>152441</v>
      </c>
      <c r="RQ18" s="52">
        <f t="shared" si="476"/>
        <v>225971.71999999997</v>
      </c>
      <c r="RR18" s="52">
        <f t="shared" si="476"/>
        <v>514339.52999999997</v>
      </c>
      <c r="RS18" s="52">
        <f t="shared" si="476"/>
        <v>233905.33000000002</v>
      </c>
      <c r="RT18" s="52">
        <f t="shared" si="476"/>
        <v>231982</v>
      </c>
      <c r="RU18" s="52">
        <f t="shared" si="476"/>
        <v>165386</v>
      </c>
      <c r="RV18" s="52">
        <f t="shared" si="476"/>
        <v>223857.49000000002</v>
      </c>
      <c r="RW18" s="52">
        <f t="shared" si="476"/>
        <v>176559.62</v>
      </c>
      <c r="RX18" s="52">
        <f t="shared" si="476"/>
        <v>241846.06999999998</v>
      </c>
      <c r="RY18" s="52">
        <f t="shared" si="476"/>
        <v>580398.31000000006</v>
      </c>
      <c r="RZ18" s="52">
        <f t="shared" si="476"/>
        <v>236740.88</v>
      </c>
      <c r="SA18" s="52">
        <f t="shared" si="476"/>
        <v>244600.36000000004</v>
      </c>
      <c r="SB18" s="52">
        <f t="shared" si="476"/>
        <v>132801.34</v>
      </c>
      <c r="SC18" s="52">
        <f t="shared" si="476"/>
        <v>208464.27999999997</v>
      </c>
      <c r="SD18" s="52">
        <f t="shared" si="476"/>
        <v>280899.45</v>
      </c>
      <c r="SE18" s="52">
        <f t="shared" si="476"/>
        <v>253268.97999999995</v>
      </c>
      <c r="SF18" s="52">
        <f t="shared" si="476"/>
        <v>562195.77</v>
      </c>
      <c r="SG18" s="52">
        <f t="shared" si="476"/>
        <v>231926.80000000002</v>
      </c>
      <c r="SH18" s="52">
        <f t="shared" si="476"/>
        <v>0</v>
      </c>
      <c r="SI18" s="52">
        <f t="shared" si="476"/>
        <v>0</v>
      </c>
      <c r="SJ18" s="52">
        <f t="shared" si="476"/>
        <v>0</v>
      </c>
      <c r="SK18" s="52">
        <f t="shared" si="476"/>
        <v>0</v>
      </c>
      <c r="SL18" s="52">
        <f t="shared" si="476"/>
        <v>0</v>
      </c>
      <c r="SM18" s="52">
        <f t="shared" si="476"/>
        <v>0</v>
      </c>
      <c r="SN18" s="52">
        <f t="shared" si="476"/>
        <v>0</v>
      </c>
      <c r="SO18" s="52">
        <f t="shared" si="476"/>
        <v>0</v>
      </c>
      <c r="SP18" s="52">
        <f t="shared" si="476"/>
        <v>0</v>
      </c>
      <c r="SQ18" s="52">
        <f t="shared" si="476"/>
        <v>0</v>
      </c>
      <c r="SR18" s="52">
        <f t="shared" si="476"/>
        <v>0</v>
      </c>
      <c r="SS18" s="52">
        <f t="shared" si="476"/>
        <v>0</v>
      </c>
      <c r="ST18" s="52">
        <f t="shared" si="476"/>
        <v>0</v>
      </c>
      <c r="SU18" s="52">
        <f t="shared" si="476"/>
        <v>0</v>
      </c>
      <c r="SV18" s="52">
        <f t="shared" ref="SV18:VG18" si="477">SUM(SV5:SV17)</f>
        <v>0</v>
      </c>
      <c r="SW18" s="52">
        <f t="shared" si="477"/>
        <v>0</v>
      </c>
      <c r="SX18" s="52">
        <f t="shared" si="477"/>
        <v>0</v>
      </c>
      <c r="SY18" s="52">
        <f t="shared" si="477"/>
        <v>0</v>
      </c>
      <c r="SZ18" s="52">
        <f t="shared" si="477"/>
        <v>0</v>
      </c>
      <c r="TA18" s="52">
        <f t="shared" si="477"/>
        <v>0</v>
      </c>
      <c r="TB18" s="52">
        <f t="shared" si="477"/>
        <v>0</v>
      </c>
      <c r="TC18" s="52">
        <f t="shared" si="477"/>
        <v>0</v>
      </c>
      <c r="TD18" s="52">
        <f t="shared" si="477"/>
        <v>0</v>
      </c>
      <c r="TE18" s="52">
        <f t="shared" si="477"/>
        <v>0</v>
      </c>
      <c r="TF18" s="52">
        <f t="shared" si="477"/>
        <v>0</v>
      </c>
      <c r="TG18" s="52">
        <f t="shared" si="477"/>
        <v>0</v>
      </c>
      <c r="TH18" s="52">
        <f t="shared" si="477"/>
        <v>0</v>
      </c>
      <c r="TI18" s="52">
        <f t="shared" si="477"/>
        <v>0</v>
      </c>
      <c r="TJ18" s="52">
        <f t="shared" si="477"/>
        <v>0</v>
      </c>
      <c r="TK18" s="52">
        <f t="shared" si="477"/>
        <v>0</v>
      </c>
      <c r="TL18" s="52">
        <f t="shared" si="477"/>
        <v>0</v>
      </c>
      <c r="TM18" s="52">
        <f t="shared" si="477"/>
        <v>0</v>
      </c>
      <c r="TN18" s="52">
        <f t="shared" si="477"/>
        <v>0</v>
      </c>
      <c r="TO18" s="52">
        <f t="shared" si="477"/>
        <v>0</v>
      </c>
      <c r="TP18" s="52">
        <f t="shared" si="477"/>
        <v>0</v>
      </c>
      <c r="TQ18" s="52">
        <f t="shared" si="477"/>
        <v>0</v>
      </c>
      <c r="TR18" s="52">
        <f t="shared" si="477"/>
        <v>0</v>
      </c>
      <c r="TS18" s="52">
        <f t="shared" si="477"/>
        <v>0</v>
      </c>
      <c r="TT18" s="52">
        <f t="shared" si="477"/>
        <v>0</v>
      </c>
      <c r="TU18" s="52">
        <f t="shared" si="477"/>
        <v>0</v>
      </c>
      <c r="TV18" s="52">
        <f t="shared" si="477"/>
        <v>0</v>
      </c>
      <c r="TW18" s="52">
        <f t="shared" si="477"/>
        <v>0</v>
      </c>
      <c r="TX18" s="52">
        <f t="shared" si="477"/>
        <v>0</v>
      </c>
      <c r="TY18" s="52">
        <f t="shared" si="477"/>
        <v>0</v>
      </c>
      <c r="TZ18" s="52">
        <f t="shared" si="477"/>
        <v>0</v>
      </c>
      <c r="UA18" s="52">
        <f t="shared" si="477"/>
        <v>0</v>
      </c>
      <c r="UB18" s="52">
        <f t="shared" si="477"/>
        <v>0</v>
      </c>
      <c r="UC18" s="52">
        <f t="shared" si="477"/>
        <v>0</v>
      </c>
      <c r="UD18" s="52">
        <f t="shared" si="477"/>
        <v>0</v>
      </c>
      <c r="UE18" s="52">
        <f t="shared" si="477"/>
        <v>0</v>
      </c>
      <c r="UF18" s="52">
        <f t="shared" si="477"/>
        <v>0</v>
      </c>
      <c r="UG18" s="52">
        <f t="shared" si="477"/>
        <v>0</v>
      </c>
      <c r="UH18" s="52">
        <f t="shared" si="477"/>
        <v>0</v>
      </c>
      <c r="UI18" s="52">
        <f t="shared" si="477"/>
        <v>0</v>
      </c>
      <c r="UJ18" s="52">
        <f t="shared" si="477"/>
        <v>0</v>
      </c>
      <c r="UK18" s="52">
        <f t="shared" si="477"/>
        <v>0</v>
      </c>
      <c r="UL18" s="52">
        <f t="shared" si="477"/>
        <v>0</v>
      </c>
      <c r="UM18" s="52">
        <f t="shared" si="477"/>
        <v>0</v>
      </c>
      <c r="UN18" s="52">
        <f t="shared" si="477"/>
        <v>0</v>
      </c>
      <c r="UO18" s="52">
        <f t="shared" si="477"/>
        <v>0</v>
      </c>
      <c r="UP18" s="52">
        <f t="shared" si="477"/>
        <v>0</v>
      </c>
      <c r="UQ18" s="52">
        <f t="shared" si="477"/>
        <v>0</v>
      </c>
      <c r="UR18" s="52">
        <f t="shared" si="477"/>
        <v>0</v>
      </c>
      <c r="US18" s="52">
        <f t="shared" si="477"/>
        <v>0</v>
      </c>
      <c r="UT18" s="52">
        <f t="shared" si="477"/>
        <v>0</v>
      </c>
      <c r="UU18" s="52">
        <f t="shared" si="477"/>
        <v>0</v>
      </c>
      <c r="UV18" s="52">
        <f t="shared" si="477"/>
        <v>0</v>
      </c>
      <c r="UW18" s="52">
        <f t="shared" si="477"/>
        <v>0</v>
      </c>
      <c r="UX18" s="52">
        <f t="shared" si="477"/>
        <v>0</v>
      </c>
      <c r="UY18" s="52">
        <f t="shared" si="477"/>
        <v>0</v>
      </c>
      <c r="UZ18" s="52">
        <f t="shared" si="477"/>
        <v>0</v>
      </c>
      <c r="VA18" s="52">
        <f t="shared" si="477"/>
        <v>0</v>
      </c>
      <c r="VB18" s="52">
        <f t="shared" si="477"/>
        <v>0</v>
      </c>
      <c r="VC18" s="52">
        <f t="shared" si="477"/>
        <v>0</v>
      </c>
      <c r="VD18" s="52">
        <f t="shared" si="477"/>
        <v>0</v>
      </c>
      <c r="VE18" s="52">
        <f t="shared" si="477"/>
        <v>0</v>
      </c>
      <c r="VF18" s="52">
        <f t="shared" si="477"/>
        <v>0</v>
      </c>
      <c r="VG18" s="52">
        <f t="shared" si="477"/>
        <v>0</v>
      </c>
      <c r="VH18" s="52">
        <f t="shared" ref="VH18:XS18" si="478">SUM(VH5:VH17)</f>
        <v>0</v>
      </c>
      <c r="VI18" s="52">
        <f t="shared" si="478"/>
        <v>0</v>
      </c>
      <c r="VJ18" s="52">
        <f t="shared" si="478"/>
        <v>0</v>
      </c>
      <c r="VK18" s="52">
        <f t="shared" si="478"/>
        <v>0</v>
      </c>
      <c r="VL18" s="52">
        <f t="shared" si="478"/>
        <v>0</v>
      </c>
      <c r="VM18" s="52">
        <f t="shared" si="478"/>
        <v>0</v>
      </c>
      <c r="VN18" s="52">
        <f t="shared" si="478"/>
        <v>0</v>
      </c>
      <c r="VO18" s="52">
        <f t="shared" si="478"/>
        <v>0</v>
      </c>
      <c r="VP18" s="52">
        <f t="shared" si="478"/>
        <v>0</v>
      </c>
      <c r="VQ18" s="52">
        <f t="shared" si="478"/>
        <v>0</v>
      </c>
      <c r="VR18" s="52">
        <f t="shared" si="478"/>
        <v>0</v>
      </c>
      <c r="VS18" s="52">
        <f t="shared" si="478"/>
        <v>0</v>
      </c>
      <c r="VT18" s="52">
        <f t="shared" si="478"/>
        <v>0</v>
      </c>
      <c r="VU18" s="52">
        <f t="shared" si="478"/>
        <v>0</v>
      </c>
      <c r="VV18" s="52">
        <f t="shared" si="478"/>
        <v>0</v>
      </c>
      <c r="VW18" s="52">
        <f t="shared" si="478"/>
        <v>0</v>
      </c>
      <c r="VX18" s="52">
        <f t="shared" si="478"/>
        <v>0</v>
      </c>
      <c r="VY18" s="52">
        <f t="shared" si="478"/>
        <v>0</v>
      </c>
      <c r="VZ18" s="52">
        <f t="shared" si="478"/>
        <v>0</v>
      </c>
      <c r="WA18" s="52">
        <f t="shared" si="478"/>
        <v>0</v>
      </c>
      <c r="WB18" s="52">
        <f t="shared" si="478"/>
        <v>0</v>
      </c>
      <c r="WC18" s="52">
        <f t="shared" si="478"/>
        <v>0</v>
      </c>
      <c r="WD18" s="52">
        <f t="shared" si="478"/>
        <v>0</v>
      </c>
      <c r="WE18" s="52">
        <f t="shared" si="478"/>
        <v>0</v>
      </c>
      <c r="WF18" s="52">
        <f t="shared" si="478"/>
        <v>0</v>
      </c>
      <c r="WG18" s="52">
        <f t="shared" si="478"/>
        <v>0</v>
      </c>
      <c r="WH18" s="52">
        <f t="shared" si="478"/>
        <v>0</v>
      </c>
      <c r="WI18" s="52">
        <f t="shared" si="478"/>
        <v>0</v>
      </c>
      <c r="WJ18" s="52">
        <f t="shared" si="478"/>
        <v>0</v>
      </c>
      <c r="WK18" s="52">
        <f t="shared" si="478"/>
        <v>0</v>
      </c>
      <c r="WL18" s="52">
        <f t="shared" si="478"/>
        <v>0</v>
      </c>
      <c r="WM18" s="52">
        <f t="shared" si="478"/>
        <v>0</v>
      </c>
      <c r="WN18" s="52">
        <f t="shared" si="478"/>
        <v>0</v>
      </c>
      <c r="WO18" s="52">
        <f t="shared" si="478"/>
        <v>0</v>
      </c>
      <c r="WP18" s="52">
        <f t="shared" si="478"/>
        <v>0</v>
      </c>
      <c r="WQ18" s="52">
        <f t="shared" si="478"/>
        <v>0</v>
      </c>
      <c r="WR18" s="52">
        <f t="shared" si="478"/>
        <v>0</v>
      </c>
      <c r="WS18" s="52">
        <f t="shared" si="478"/>
        <v>0</v>
      </c>
      <c r="WT18" s="52">
        <f t="shared" si="478"/>
        <v>0</v>
      </c>
      <c r="WU18" s="52">
        <f t="shared" si="478"/>
        <v>0</v>
      </c>
      <c r="WV18" s="52">
        <f t="shared" si="478"/>
        <v>0</v>
      </c>
      <c r="WW18" s="52">
        <f t="shared" si="478"/>
        <v>0</v>
      </c>
      <c r="WX18" s="52">
        <f t="shared" si="478"/>
        <v>0</v>
      </c>
      <c r="WY18" s="52">
        <f t="shared" si="478"/>
        <v>0</v>
      </c>
      <c r="WZ18" s="52">
        <f t="shared" si="478"/>
        <v>0</v>
      </c>
      <c r="XA18" s="52">
        <f t="shared" si="478"/>
        <v>0</v>
      </c>
      <c r="XB18" s="52">
        <f t="shared" si="478"/>
        <v>0</v>
      </c>
      <c r="XC18" s="52">
        <f t="shared" si="478"/>
        <v>0</v>
      </c>
      <c r="XD18" s="52">
        <f t="shared" si="478"/>
        <v>0</v>
      </c>
      <c r="XE18" s="52">
        <f t="shared" si="478"/>
        <v>0</v>
      </c>
      <c r="XF18" s="52">
        <f t="shared" si="478"/>
        <v>0</v>
      </c>
      <c r="XG18" s="52">
        <f t="shared" si="478"/>
        <v>0</v>
      </c>
      <c r="XH18" s="52">
        <f t="shared" si="478"/>
        <v>0</v>
      </c>
      <c r="XI18" s="52">
        <f t="shared" si="478"/>
        <v>0</v>
      </c>
      <c r="XJ18" s="52">
        <f t="shared" si="478"/>
        <v>0</v>
      </c>
      <c r="XK18" s="52">
        <f t="shared" si="478"/>
        <v>0</v>
      </c>
      <c r="XL18" s="52">
        <f t="shared" si="478"/>
        <v>0</v>
      </c>
      <c r="XM18" s="52">
        <f t="shared" si="478"/>
        <v>0</v>
      </c>
      <c r="XN18" s="52">
        <f t="shared" si="478"/>
        <v>0</v>
      </c>
      <c r="XO18" s="52">
        <f t="shared" si="478"/>
        <v>0</v>
      </c>
      <c r="XP18" s="52">
        <f t="shared" si="478"/>
        <v>0</v>
      </c>
      <c r="XQ18" s="52">
        <f t="shared" si="478"/>
        <v>0</v>
      </c>
      <c r="XR18" s="52">
        <f t="shared" si="478"/>
        <v>0</v>
      </c>
      <c r="XS18" s="52">
        <f t="shared" si="478"/>
        <v>0</v>
      </c>
      <c r="XT18" s="52">
        <f t="shared" ref="XT18:ZA18" si="479">SUM(XT5:XT17)</f>
        <v>0</v>
      </c>
      <c r="XU18" s="52">
        <f t="shared" si="479"/>
        <v>0</v>
      </c>
      <c r="XV18" s="52">
        <f t="shared" si="479"/>
        <v>0</v>
      </c>
      <c r="XW18" s="52">
        <f t="shared" si="479"/>
        <v>0</v>
      </c>
      <c r="XX18" s="52">
        <f t="shared" si="479"/>
        <v>0</v>
      </c>
      <c r="XY18" s="52">
        <f t="shared" si="479"/>
        <v>0</v>
      </c>
      <c r="XZ18" s="52">
        <f t="shared" si="479"/>
        <v>0</v>
      </c>
      <c r="YA18" s="52">
        <f t="shared" si="479"/>
        <v>0</v>
      </c>
      <c r="YB18" s="52">
        <f t="shared" si="479"/>
        <v>0</v>
      </c>
      <c r="YC18" s="52">
        <f t="shared" si="479"/>
        <v>0</v>
      </c>
      <c r="YD18" s="52">
        <f t="shared" si="479"/>
        <v>0</v>
      </c>
      <c r="YE18" s="52">
        <f t="shared" si="479"/>
        <v>0</v>
      </c>
      <c r="YF18" s="52">
        <f t="shared" si="479"/>
        <v>0</v>
      </c>
      <c r="YG18" s="52">
        <f t="shared" si="479"/>
        <v>0</v>
      </c>
      <c r="YH18" s="52">
        <f t="shared" si="479"/>
        <v>0</v>
      </c>
      <c r="YI18" s="52">
        <f t="shared" si="479"/>
        <v>0</v>
      </c>
      <c r="YJ18" s="52">
        <f t="shared" si="479"/>
        <v>0</v>
      </c>
      <c r="YK18" s="52">
        <f t="shared" si="479"/>
        <v>0</v>
      </c>
      <c r="YL18" s="52">
        <f t="shared" si="479"/>
        <v>0</v>
      </c>
      <c r="YM18" s="52">
        <f t="shared" si="479"/>
        <v>0</v>
      </c>
      <c r="YN18" s="52">
        <f t="shared" si="479"/>
        <v>0</v>
      </c>
      <c r="YO18" s="52">
        <f t="shared" si="479"/>
        <v>0</v>
      </c>
      <c r="YP18" s="52">
        <f t="shared" si="479"/>
        <v>0</v>
      </c>
      <c r="YQ18" s="52">
        <f t="shared" si="479"/>
        <v>0</v>
      </c>
      <c r="YR18" s="52">
        <f t="shared" si="479"/>
        <v>0</v>
      </c>
      <c r="YS18" s="52">
        <f t="shared" si="479"/>
        <v>0</v>
      </c>
      <c r="YT18" s="52">
        <f t="shared" si="479"/>
        <v>0</v>
      </c>
      <c r="YU18" s="52">
        <f t="shared" si="479"/>
        <v>0</v>
      </c>
      <c r="YV18" s="52">
        <f t="shared" si="479"/>
        <v>0</v>
      </c>
      <c r="YW18" s="52">
        <f t="shared" si="479"/>
        <v>0</v>
      </c>
      <c r="YX18" s="52">
        <f t="shared" si="479"/>
        <v>0</v>
      </c>
      <c r="YY18" s="52">
        <f t="shared" si="479"/>
        <v>0</v>
      </c>
      <c r="YZ18" s="52">
        <f t="shared" si="479"/>
        <v>0</v>
      </c>
      <c r="ZA18" s="52">
        <f t="shared" si="479"/>
        <v>0</v>
      </c>
      <c r="ZB18" s="52">
        <f t="shared" ref="ZB18" si="480">SUM(ZB5:ZB17)</f>
        <v>0</v>
      </c>
      <c r="ZC18" s="52">
        <f t="shared" ref="ZC18" si="481">SUM(ZC5:ZC17)</f>
        <v>0</v>
      </c>
      <c r="ZD18" s="52">
        <f t="shared" ref="ZD18" si="482">SUM(ZD5:ZD17)</f>
        <v>0</v>
      </c>
      <c r="ZE18" s="52">
        <f t="shared" ref="ZE18" si="483">SUM(ZE5:ZE17)</f>
        <v>0</v>
      </c>
      <c r="ZF18" s="52">
        <f t="shared" ref="ZF18" si="484">SUM(ZF5:ZF17)</f>
        <v>0</v>
      </c>
      <c r="ZG18" s="52">
        <f t="shared" ref="ZG18" si="485">SUM(ZG5:ZG17)</f>
        <v>0</v>
      </c>
      <c r="ZH18" s="52">
        <f t="shared" ref="ZH18" si="486">SUM(ZH5:ZH17)</f>
        <v>0</v>
      </c>
      <c r="ZI18" s="52">
        <f t="shared" ref="ZI18" si="487">SUM(ZI5:ZI17)</f>
        <v>0</v>
      </c>
      <c r="ZJ18" s="52">
        <f t="shared" ref="ZJ18" si="488">SUM(ZJ5:ZJ17)</f>
        <v>0</v>
      </c>
      <c r="ZK18" s="52">
        <f t="shared" ref="ZK18" si="489">SUM(ZK5:ZK17)</f>
        <v>0</v>
      </c>
      <c r="ZL18" s="52">
        <f t="shared" ref="ZL18" si="490">SUM(ZL5:ZL17)</f>
        <v>0</v>
      </c>
      <c r="ZM18" s="52">
        <f t="shared" ref="ZM18" si="491">SUM(ZM5:ZM17)</f>
        <v>0</v>
      </c>
      <c r="ZN18" s="52">
        <f t="shared" ref="ZN18" si="492">SUM(ZN5:ZN17)</f>
        <v>0</v>
      </c>
      <c r="ZO18" s="52">
        <f t="shared" ref="ZO18" si="493">SUM(ZO5:ZO17)</f>
        <v>0</v>
      </c>
      <c r="ZP18" s="52">
        <f t="shared" ref="ZP18" si="494">SUM(ZP5:ZP17)</f>
        <v>0</v>
      </c>
      <c r="ZQ18" s="52">
        <f t="shared" ref="ZQ18" si="495">SUM(ZQ5:ZQ17)</f>
        <v>0</v>
      </c>
      <c r="ZR18" s="52">
        <f t="shared" ref="ZR18" si="496">SUM(ZR5:ZR17)</f>
        <v>0</v>
      </c>
      <c r="ZS18" s="52">
        <f t="shared" ref="ZS18" si="497">SUM(ZS5:ZS17)</f>
        <v>0</v>
      </c>
      <c r="ZT18" s="52">
        <f t="shared" ref="ZT18" si="498">SUM(ZT5:ZT17)</f>
        <v>0</v>
      </c>
      <c r="ZU18" s="52">
        <f t="shared" ref="ZU18" si="499">SUM(ZU5:ZU17)</f>
        <v>0</v>
      </c>
      <c r="ZV18" s="52">
        <f t="shared" ref="ZV18" si="500">SUM(ZV5:ZV17)</f>
        <v>0</v>
      </c>
      <c r="ZW18" s="52">
        <f t="shared" ref="ZW18" si="501">SUM(ZW5:ZW17)</f>
        <v>0</v>
      </c>
      <c r="ZX18" s="52">
        <f t="shared" ref="ZX18" si="502">SUM(ZX5:ZX17)</f>
        <v>0</v>
      </c>
      <c r="ZY18" s="52">
        <f t="shared" ref="ZY18" si="503">SUM(ZY5:ZY17)</f>
        <v>0</v>
      </c>
      <c r="ZZ18" s="52">
        <f t="shared" ref="ZZ18" si="504">SUM(ZZ5:ZZ17)</f>
        <v>0</v>
      </c>
      <c r="AAA18" s="52">
        <f t="shared" ref="AAA18" si="505">SUM(AAA5:AAA17)</f>
        <v>0</v>
      </c>
      <c r="AAB18" s="52">
        <f t="shared" ref="AAB18" si="506">SUM(AAB5:AAB17)</f>
        <v>0</v>
      </c>
      <c r="AAC18" s="52">
        <f t="shared" ref="AAC18" si="507">SUM(AAC5:AAC17)</f>
        <v>0</v>
      </c>
      <c r="AAD18" s="52">
        <f t="shared" ref="AAD18" si="508">SUM(AAD5:AAD17)</f>
        <v>0</v>
      </c>
      <c r="AAE18" s="52">
        <f t="shared" ref="AAE18" si="509">SUM(AAE5:AAE17)</f>
        <v>0</v>
      </c>
      <c r="AAF18" s="52">
        <f t="shared" ref="AAF18" si="510">SUM(AAF5:AAF17)</f>
        <v>0</v>
      </c>
      <c r="AAG18" s="52">
        <f t="shared" ref="AAG18" si="511">SUM(AAG5:AAG17)</f>
        <v>0</v>
      </c>
      <c r="AAH18" s="52">
        <f t="shared" ref="AAH18" si="512">SUM(AAH5:AAH17)</f>
        <v>0</v>
      </c>
      <c r="AAI18" s="52">
        <f t="shared" ref="AAI18" si="513">SUM(AAI5:AAI17)</f>
        <v>0</v>
      </c>
      <c r="AAJ18" s="52">
        <f t="shared" ref="AAJ18" si="514">SUM(AAJ5:AAJ17)</f>
        <v>0</v>
      </c>
      <c r="AAK18" s="52">
        <f t="shared" ref="AAK18" si="515">SUM(AAK5:AAK17)</f>
        <v>0</v>
      </c>
      <c r="AAL18" s="52">
        <f t="shared" ref="AAL18" si="516">SUM(AAL5:AAL17)</f>
        <v>0</v>
      </c>
      <c r="AAM18" s="52">
        <f t="shared" ref="AAM18" si="517">SUM(AAM5:AAM17)</f>
        <v>0</v>
      </c>
      <c r="AAN18" s="52">
        <f t="shared" ref="AAN18" si="518">SUM(AAN5:AAN17)</f>
        <v>0</v>
      </c>
      <c r="AAO18" s="52">
        <f t="shared" ref="AAO18" si="519">SUM(AAO5:AAO17)</f>
        <v>0</v>
      </c>
      <c r="AAP18" s="52">
        <f t="shared" ref="AAP18" si="520">SUM(AAP5:AAP17)</f>
        <v>0</v>
      </c>
      <c r="AAQ18" s="52">
        <f t="shared" ref="AAQ18" si="521">SUM(AAQ5:AAQ17)</f>
        <v>0</v>
      </c>
      <c r="AAR18" s="52">
        <f t="shared" ref="AAR18" si="522">SUM(AAR5:AAR17)</f>
        <v>0</v>
      </c>
      <c r="AAS18" s="52">
        <f t="shared" ref="AAS18" si="523">SUM(AAS5:AAS17)</f>
        <v>0</v>
      </c>
      <c r="AAT18" s="52">
        <f t="shared" ref="AAT18" si="524">SUM(AAT5:AAT17)</f>
        <v>0</v>
      </c>
      <c r="AAU18" s="52">
        <f t="shared" ref="AAU18" si="525">SUM(AAU5:AAU17)</f>
        <v>0</v>
      </c>
      <c r="AAV18" s="52">
        <f t="shared" ref="AAV18" si="526">SUM(AAV5:AAV17)</f>
        <v>0</v>
      </c>
      <c r="AAW18" s="52">
        <f t="shared" ref="AAW18" si="527">SUM(AAW5:AAW17)</f>
        <v>0</v>
      </c>
      <c r="AAX18" s="52">
        <f t="shared" ref="AAX18" si="528">SUM(AAX5:AAX17)</f>
        <v>0</v>
      </c>
      <c r="AAY18" s="52">
        <f t="shared" ref="AAY18" si="529">SUM(AAY5:AAY17)</f>
        <v>0</v>
      </c>
      <c r="AAZ18" s="52">
        <f t="shared" ref="AAZ18" si="530">SUM(AAZ5:AAZ17)</f>
        <v>0</v>
      </c>
      <c r="ABA18" s="52">
        <f t="shared" ref="ABA18" si="531">SUM(ABA5:ABA17)</f>
        <v>0</v>
      </c>
      <c r="ABB18" s="52">
        <f t="shared" ref="ABB18" si="532">SUM(ABB5:ABB17)</f>
        <v>0</v>
      </c>
      <c r="ABC18" s="52">
        <f t="shared" ref="ABC18" si="533">SUM(ABC5:ABC17)</f>
        <v>0</v>
      </c>
      <c r="ABD18" s="52">
        <f t="shared" ref="ABD18" si="534">SUM(ABD5:ABD17)</f>
        <v>0</v>
      </c>
      <c r="ABE18" s="52">
        <f t="shared" ref="ABE18" si="535">SUM(ABE5:ABE17)</f>
        <v>0</v>
      </c>
      <c r="ABF18" s="52">
        <f t="shared" ref="ABF18" si="536">SUM(ABF5:ABF17)</f>
        <v>0</v>
      </c>
    </row>
  </sheetData>
  <sheetProtection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F11"/>
  <sheetViews>
    <sheetView showGridLines="0" workbookViewId="0">
      <pane xSplit="10" ySplit="4" topLeftCell="SA5" activePane="bottomRight" state="frozen"/>
      <selection activeCell="JW21" sqref="JW21"/>
      <selection pane="topRight" activeCell="JW21" sqref="JW21"/>
      <selection pane="bottomLeft" activeCell="JW21" sqref="JW21"/>
      <selection pane="bottomRight" activeCell="SG10" sqref="SG10"/>
    </sheetView>
  </sheetViews>
  <sheetFormatPr defaultRowHeight="15" outlineLevelCol="1"/>
  <cols>
    <col min="2" max="2" width="4.7109375" bestFit="1" customWidth="1"/>
    <col min="3" max="3" width="19.7109375" style="2" bestFit="1" customWidth="1"/>
    <col min="4" max="4" width="8.28515625" style="1" bestFit="1" customWidth="1" outlineLevel="1"/>
    <col min="5" max="12" width="8.28515625" bestFit="1" customWidth="1" outlineLevel="1"/>
    <col min="13" max="14" width="9.28515625" customWidth="1" outlineLevel="1"/>
    <col min="15" max="34" width="9.28515625" bestFit="1" customWidth="1" outlineLevel="1"/>
    <col min="35" max="43" width="8.7109375" bestFit="1" customWidth="1" outlineLevel="1"/>
    <col min="44" max="62" width="9.7109375" bestFit="1" customWidth="1" outlineLevel="1"/>
    <col min="63" max="71" width="8.85546875" bestFit="1" customWidth="1" outlineLevel="1"/>
    <col min="72" max="93" width="9.85546875" bestFit="1" customWidth="1" outlineLevel="1"/>
    <col min="94" max="102" width="8.5703125" bestFit="1" customWidth="1" outlineLevel="1"/>
    <col min="103" max="123" width="9.5703125" bestFit="1" customWidth="1" outlineLevel="1"/>
    <col min="124" max="132" width="9.140625" bestFit="1" customWidth="1" outlineLevel="1"/>
    <col min="133" max="154" width="10.140625" bestFit="1" customWidth="1" outlineLevel="1"/>
    <col min="155" max="163" width="8.42578125" bestFit="1" customWidth="1" outlineLevel="1"/>
    <col min="164" max="184" width="9.42578125" bestFit="1" customWidth="1" outlineLevel="1"/>
    <col min="185" max="193" width="7.85546875" bestFit="1" customWidth="1" outlineLevel="1"/>
    <col min="194" max="224" width="8.85546875" bestFit="1" customWidth="1" outlineLevel="1"/>
    <col min="225" max="246" width="9.85546875" bestFit="1" customWidth="1" outlineLevel="1"/>
    <col min="247" max="255" width="8.7109375" bestFit="1" customWidth="1" outlineLevel="1"/>
    <col min="256" max="276" width="9.7109375" bestFit="1" customWidth="1" outlineLevel="1"/>
    <col min="277" max="285" width="8.42578125" bestFit="1" customWidth="1" outlineLevel="1"/>
    <col min="286" max="307" width="9.42578125" bestFit="1" customWidth="1" outlineLevel="1"/>
    <col min="308" max="316" width="9" bestFit="1" customWidth="1" outlineLevel="1"/>
    <col min="317" max="337" width="10" bestFit="1" customWidth="1" outlineLevel="1"/>
    <col min="338" max="346" width="8.7109375" bestFit="1" customWidth="1" outlineLevel="1"/>
    <col min="347" max="368" width="9.7109375" bestFit="1" customWidth="1" outlineLevel="1"/>
    <col min="369" max="377" width="8.28515625" bestFit="1" customWidth="1"/>
    <col min="378" max="399" width="9.28515625" bestFit="1" customWidth="1"/>
    <col min="400" max="408" width="8.7109375" bestFit="1" customWidth="1"/>
    <col min="409" max="428" width="9.7109375" bestFit="1" customWidth="1"/>
    <col min="429" max="437" width="8.85546875" bestFit="1" customWidth="1"/>
    <col min="438" max="459" width="9.85546875" bestFit="1" customWidth="1"/>
    <col min="460" max="468" width="8.5703125" bestFit="1" customWidth="1"/>
    <col min="469" max="489" width="9.5703125" bestFit="1" customWidth="1"/>
    <col min="498" max="520" width="10.140625" bestFit="1" customWidth="1"/>
    <col min="521" max="529" width="8.42578125" bestFit="1" customWidth="1"/>
    <col min="530" max="550" width="9.42578125" bestFit="1" customWidth="1"/>
    <col min="551" max="559" width="7.85546875" bestFit="1" customWidth="1"/>
    <col min="560" max="590" width="8.85546875" bestFit="1" customWidth="1"/>
    <col min="591" max="612" width="9.85546875" bestFit="1" customWidth="1"/>
    <col min="613" max="621" width="8.7109375" bestFit="1" customWidth="1"/>
    <col min="622" max="642" width="9.7109375" bestFit="1" customWidth="1"/>
    <col min="643" max="651" width="8.42578125" bestFit="1" customWidth="1"/>
    <col min="652" max="673" width="9.42578125" bestFit="1" customWidth="1"/>
    <col min="674" max="682" width="9" bestFit="1" customWidth="1"/>
    <col min="683" max="703" width="10" bestFit="1" customWidth="1"/>
    <col min="704" max="712" width="8.7109375" bestFit="1" customWidth="1"/>
    <col min="713" max="734" width="9.7109375" bestFit="1" customWidth="1"/>
  </cols>
  <sheetData>
    <row r="2" spans="2:734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</row>
    <row r="3" spans="2:734">
      <c r="D3" s="39">
        <f>Sales!$D$3</f>
        <v>45658</v>
      </c>
      <c r="E3" s="38">
        <f>D3+1</f>
        <v>45659</v>
      </c>
      <c r="F3" s="38">
        <f t="shared" ref="F3:BQ3" si="0">E3+1</f>
        <v>45660</v>
      </c>
      <c r="G3" s="38">
        <f t="shared" si="0"/>
        <v>45661</v>
      </c>
      <c r="H3" s="38">
        <f t="shared" si="0"/>
        <v>45662</v>
      </c>
      <c r="I3" s="38">
        <f t="shared" si="0"/>
        <v>45663</v>
      </c>
      <c r="J3" s="38">
        <f t="shared" si="0"/>
        <v>45664</v>
      </c>
      <c r="K3" s="38">
        <f t="shared" si="0"/>
        <v>45665</v>
      </c>
      <c r="L3" s="38">
        <f t="shared" si="0"/>
        <v>45666</v>
      </c>
      <c r="M3" s="38">
        <f t="shared" si="0"/>
        <v>45667</v>
      </c>
      <c r="N3" s="38">
        <f t="shared" si="0"/>
        <v>45668</v>
      </c>
      <c r="O3" s="38">
        <f t="shared" si="0"/>
        <v>45669</v>
      </c>
      <c r="P3" s="38">
        <f t="shared" si="0"/>
        <v>45670</v>
      </c>
      <c r="Q3" s="38">
        <f t="shared" si="0"/>
        <v>45671</v>
      </c>
      <c r="R3" s="38">
        <f t="shared" si="0"/>
        <v>45672</v>
      </c>
      <c r="S3" s="38">
        <f t="shared" si="0"/>
        <v>45673</v>
      </c>
      <c r="T3" s="38">
        <f t="shared" si="0"/>
        <v>45674</v>
      </c>
      <c r="U3" s="38">
        <f t="shared" si="0"/>
        <v>45675</v>
      </c>
      <c r="V3" s="38">
        <f t="shared" si="0"/>
        <v>45676</v>
      </c>
      <c r="W3" s="38">
        <f t="shared" si="0"/>
        <v>45677</v>
      </c>
      <c r="X3" s="38">
        <f t="shared" si="0"/>
        <v>45678</v>
      </c>
      <c r="Y3" s="38">
        <f t="shared" si="0"/>
        <v>45679</v>
      </c>
      <c r="Z3" s="38">
        <f t="shared" si="0"/>
        <v>45680</v>
      </c>
      <c r="AA3" s="38">
        <f t="shared" si="0"/>
        <v>45681</v>
      </c>
      <c r="AB3" s="38">
        <f t="shared" si="0"/>
        <v>45682</v>
      </c>
      <c r="AC3" s="38">
        <f t="shared" si="0"/>
        <v>45683</v>
      </c>
      <c r="AD3" s="38">
        <f t="shared" si="0"/>
        <v>45684</v>
      </c>
      <c r="AE3" s="38">
        <f t="shared" si="0"/>
        <v>45685</v>
      </c>
      <c r="AF3" s="38">
        <f t="shared" si="0"/>
        <v>45686</v>
      </c>
      <c r="AG3" s="38">
        <f t="shared" si="0"/>
        <v>45687</v>
      </c>
      <c r="AH3" s="38">
        <f t="shared" si="0"/>
        <v>45688</v>
      </c>
      <c r="AI3" s="38">
        <f t="shared" si="0"/>
        <v>45689</v>
      </c>
      <c r="AJ3" s="38">
        <f t="shared" si="0"/>
        <v>45690</v>
      </c>
      <c r="AK3" s="38">
        <f t="shared" si="0"/>
        <v>45691</v>
      </c>
      <c r="AL3" s="38">
        <f t="shared" si="0"/>
        <v>45692</v>
      </c>
      <c r="AM3" s="38">
        <f t="shared" si="0"/>
        <v>45693</v>
      </c>
      <c r="AN3" s="38">
        <f t="shared" si="0"/>
        <v>45694</v>
      </c>
      <c r="AO3" s="38">
        <f t="shared" si="0"/>
        <v>45695</v>
      </c>
      <c r="AP3" s="38">
        <f t="shared" si="0"/>
        <v>45696</v>
      </c>
      <c r="AQ3" s="38">
        <f t="shared" si="0"/>
        <v>45697</v>
      </c>
      <c r="AR3" s="38">
        <f t="shared" si="0"/>
        <v>45698</v>
      </c>
      <c r="AS3" s="38">
        <f t="shared" si="0"/>
        <v>45699</v>
      </c>
      <c r="AT3" s="38">
        <f t="shared" si="0"/>
        <v>45700</v>
      </c>
      <c r="AU3" s="38">
        <f t="shared" si="0"/>
        <v>45701</v>
      </c>
      <c r="AV3" s="38">
        <f t="shared" si="0"/>
        <v>45702</v>
      </c>
      <c r="AW3" s="38">
        <f t="shared" si="0"/>
        <v>45703</v>
      </c>
      <c r="AX3" s="38">
        <f t="shared" si="0"/>
        <v>45704</v>
      </c>
      <c r="AY3" s="38">
        <f t="shared" si="0"/>
        <v>45705</v>
      </c>
      <c r="AZ3" s="38">
        <f t="shared" si="0"/>
        <v>45706</v>
      </c>
      <c r="BA3" s="38">
        <f t="shared" si="0"/>
        <v>45707</v>
      </c>
      <c r="BB3" s="38">
        <f t="shared" si="0"/>
        <v>45708</v>
      </c>
      <c r="BC3" s="38">
        <f t="shared" si="0"/>
        <v>45709</v>
      </c>
      <c r="BD3" s="38">
        <f t="shared" si="0"/>
        <v>45710</v>
      </c>
      <c r="BE3" s="38">
        <f t="shared" si="0"/>
        <v>45711</v>
      </c>
      <c r="BF3" s="38">
        <f t="shared" si="0"/>
        <v>45712</v>
      </c>
      <c r="BG3" s="38">
        <f t="shared" si="0"/>
        <v>45713</v>
      </c>
      <c r="BH3" s="38">
        <f t="shared" si="0"/>
        <v>45714</v>
      </c>
      <c r="BI3" s="38">
        <f t="shared" si="0"/>
        <v>45715</v>
      </c>
      <c r="BJ3" s="38">
        <f t="shared" si="0"/>
        <v>45716</v>
      </c>
      <c r="BK3" s="38">
        <f t="shared" si="0"/>
        <v>45717</v>
      </c>
      <c r="BL3" s="38">
        <f t="shared" si="0"/>
        <v>45718</v>
      </c>
      <c r="BM3" s="38">
        <f t="shared" si="0"/>
        <v>45719</v>
      </c>
      <c r="BN3" s="38">
        <f t="shared" si="0"/>
        <v>45720</v>
      </c>
      <c r="BO3" s="38">
        <f t="shared" si="0"/>
        <v>45721</v>
      </c>
      <c r="BP3" s="38">
        <f t="shared" si="0"/>
        <v>45722</v>
      </c>
      <c r="BQ3" s="38">
        <f t="shared" si="0"/>
        <v>45723</v>
      </c>
      <c r="BR3" s="38">
        <f t="shared" ref="BR3:EC3" si="1">BQ3+1</f>
        <v>45724</v>
      </c>
      <c r="BS3" s="38">
        <f t="shared" si="1"/>
        <v>45725</v>
      </c>
      <c r="BT3" s="38">
        <f t="shared" si="1"/>
        <v>45726</v>
      </c>
      <c r="BU3" s="38">
        <f t="shared" si="1"/>
        <v>45727</v>
      </c>
      <c r="BV3" s="38">
        <f t="shared" si="1"/>
        <v>45728</v>
      </c>
      <c r="BW3" s="38">
        <f t="shared" si="1"/>
        <v>45729</v>
      </c>
      <c r="BX3" s="38">
        <f t="shared" si="1"/>
        <v>45730</v>
      </c>
      <c r="BY3" s="38">
        <f t="shared" si="1"/>
        <v>45731</v>
      </c>
      <c r="BZ3" s="38">
        <f t="shared" si="1"/>
        <v>45732</v>
      </c>
      <c r="CA3" s="38">
        <f t="shared" si="1"/>
        <v>45733</v>
      </c>
      <c r="CB3" s="38">
        <f t="shared" si="1"/>
        <v>45734</v>
      </c>
      <c r="CC3" s="38">
        <f t="shared" si="1"/>
        <v>45735</v>
      </c>
      <c r="CD3" s="38">
        <f t="shared" si="1"/>
        <v>45736</v>
      </c>
      <c r="CE3" s="38">
        <f t="shared" si="1"/>
        <v>45737</v>
      </c>
      <c r="CF3" s="38">
        <f t="shared" si="1"/>
        <v>45738</v>
      </c>
      <c r="CG3" s="38">
        <f t="shared" si="1"/>
        <v>45739</v>
      </c>
      <c r="CH3" s="38">
        <f t="shared" si="1"/>
        <v>45740</v>
      </c>
      <c r="CI3" s="38">
        <f t="shared" si="1"/>
        <v>45741</v>
      </c>
      <c r="CJ3" s="38">
        <f t="shared" si="1"/>
        <v>45742</v>
      </c>
      <c r="CK3" s="38">
        <f t="shared" si="1"/>
        <v>45743</v>
      </c>
      <c r="CL3" s="38">
        <f t="shared" si="1"/>
        <v>45744</v>
      </c>
      <c r="CM3" s="38">
        <f t="shared" si="1"/>
        <v>45745</v>
      </c>
      <c r="CN3" s="38">
        <f t="shared" si="1"/>
        <v>45746</v>
      </c>
      <c r="CO3" s="38">
        <f t="shared" si="1"/>
        <v>45747</v>
      </c>
      <c r="CP3" s="38">
        <f t="shared" si="1"/>
        <v>45748</v>
      </c>
      <c r="CQ3" s="38">
        <f t="shared" si="1"/>
        <v>45749</v>
      </c>
      <c r="CR3" s="38">
        <f t="shared" si="1"/>
        <v>45750</v>
      </c>
      <c r="CS3" s="38">
        <f t="shared" si="1"/>
        <v>45751</v>
      </c>
      <c r="CT3" s="38">
        <f t="shared" si="1"/>
        <v>45752</v>
      </c>
      <c r="CU3" s="38">
        <f t="shared" si="1"/>
        <v>45753</v>
      </c>
      <c r="CV3" s="38">
        <f t="shared" si="1"/>
        <v>45754</v>
      </c>
      <c r="CW3" s="38">
        <f t="shared" si="1"/>
        <v>45755</v>
      </c>
      <c r="CX3" s="38">
        <f t="shared" si="1"/>
        <v>45756</v>
      </c>
      <c r="CY3" s="38">
        <f t="shared" si="1"/>
        <v>45757</v>
      </c>
      <c r="CZ3" s="38">
        <f t="shared" si="1"/>
        <v>45758</v>
      </c>
      <c r="DA3" s="38">
        <f t="shared" si="1"/>
        <v>45759</v>
      </c>
      <c r="DB3" s="38">
        <f t="shared" si="1"/>
        <v>45760</v>
      </c>
      <c r="DC3" s="38">
        <f t="shared" si="1"/>
        <v>45761</v>
      </c>
      <c r="DD3" s="38">
        <f t="shared" si="1"/>
        <v>45762</v>
      </c>
      <c r="DE3" s="38">
        <f t="shared" si="1"/>
        <v>45763</v>
      </c>
      <c r="DF3" s="38">
        <f t="shared" si="1"/>
        <v>45764</v>
      </c>
      <c r="DG3" s="38">
        <f t="shared" si="1"/>
        <v>45765</v>
      </c>
      <c r="DH3" s="38">
        <f t="shared" si="1"/>
        <v>45766</v>
      </c>
      <c r="DI3" s="38">
        <f t="shared" si="1"/>
        <v>45767</v>
      </c>
      <c r="DJ3" s="38">
        <f t="shared" si="1"/>
        <v>45768</v>
      </c>
      <c r="DK3" s="38">
        <f t="shared" si="1"/>
        <v>45769</v>
      </c>
      <c r="DL3" s="38">
        <f t="shared" si="1"/>
        <v>45770</v>
      </c>
      <c r="DM3" s="38">
        <f t="shared" si="1"/>
        <v>45771</v>
      </c>
      <c r="DN3" s="38">
        <f t="shared" si="1"/>
        <v>45772</v>
      </c>
      <c r="DO3" s="38">
        <f t="shared" si="1"/>
        <v>45773</v>
      </c>
      <c r="DP3" s="38">
        <f t="shared" si="1"/>
        <v>45774</v>
      </c>
      <c r="DQ3" s="38">
        <f t="shared" si="1"/>
        <v>45775</v>
      </c>
      <c r="DR3" s="38">
        <f t="shared" si="1"/>
        <v>45776</v>
      </c>
      <c r="DS3" s="38">
        <f t="shared" si="1"/>
        <v>45777</v>
      </c>
      <c r="DT3" s="38">
        <f t="shared" si="1"/>
        <v>45778</v>
      </c>
      <c r="DU3" s="38">
        <f t="shared" si="1"/>
        <v>45779</v>
      </c>
      <c r="DV3" s="38">
        <f t="shared" si="1"/>
        <v>45780</v>
      </c>
      <c r="DW3" s="38">
        <f t="shared" si="1"/>
        <v>45781</v>
      </c>
      <c r="DX3" s="38">
        <f t="shared" si="1"/>
        <v>45782</v>
      </c>
      <c r="DY3" s="38">
        <f t="shared" si="1"/>
        <v>45783</v>
      </c>
      <c r="DZ3" s="38">
        <f t="shared" si="1"/>
        <v>45784</v>
      </c>
      <c r="EA3" s="38">
        <f t="shared" si="1"/>
        <v>45785</v>
      </c>
      <c r="EB3" s="38">
        <f t="shared" si="1"/>
        <v>45786</v>
      </c>
      <c r="EC3" s="38">
        <f t="shared" si="1"/>
        <v>45787</v>
      </c>
      <c r="ED3" s="38">
        <f t="shared" ref="ED3:GO3" si="2">EC3+1</f>
        <v>45788</v>
      </c>
      <c r="EE3" s="38">
        <f t="shared" si="2"/>
        <v>45789</v>
      </c>
      <c r="EF3" s="38">
        <f t="shared" si="2"/>
        <v>45790</v>
      </c>
      <c r="EG3" s="38">
        <f t="shared" si="2"/>
        <v>45791</v>
      </c>
      <c r="EH3" s="38">
        <f t="shared" si="2"/>
        <v>45792</v>
      </c>
      <c r="EI3" s="38">
        <f t="shared" si="2"/>
        <v>45793</v>
      </c>
      <c r="EJ3" s="38">
        <f t="shared" si="2"/>
        <v>45794</v>
      </c>
      <c r="EK3" s="38">
        <f t="shared" si="2"/>
        <v>45795</v>
      </c>
      <c r="EL3" s="38">
        <f t="shared" si="2"/>
        <v>45796</v>
      </c>
      <c r="EM3" s="38">
        <f t="shared" si="2"/>
        <v>45797</v>
      </c>
      <c r="EN3" s="38">
        <f t="shared" si="2"/>
        <v>45798</v>
      </c>
      <c r="EO3" s="38">
        <f t="shared" si="2"/>
        <v>45799</v>
      </c>
      <c r="EP3" s="38">
        <f t="shared" si="2"/>
        <v>45800</v>
      </c>
      <c r="EQ3" s="38">
        <f t="shared" si="2"/>
        <v>45801</v>
      </c>
      <c r="ER3" s="38">
        <f t="shared" si="2"/>
        <v>45802</v>
      </c>
      <c r="ES3" s="38">
        <f t="shared" si="2"/>
        <v>45803</v>
      </c>
      <c r="ET3" s="38">
        <f t="shared" si="2"/>
        <v>45804</v>
      </c>
      <c r="EU3" s="38">
        <f t="shared" si="2"/>
        <v>45805</v>
      </c>
      <c r="EV3" s="38">
        <f t="shared" si="2"/>
        <v>45806</v>
      </c>
      <c r="EW3" s="38">
        <f t="shared" si="2"/>
        <v>45807</v>
      </c>
      <c r="EX3" s="38">
        <f t="shared" si="2"/>
        <v>45808</v>
      </c>
      <c r="EY3" s="38">
        <f t="shared" si="2"/>
        <v>45809</v>
      </c>
      <c r="EZ3" s="38">
        <f t="shared" si="2"/>
        <v>45810</v>
      </c>
      <c r="FA3" s="38">
        <f t="shared" si="2"/>
        <v>45811</v>
      </c>
      <c r="FB3" s="38">
        <f t="shared" si="2"/>
        <v>45812</v>
      </c>
      <c r="FC3" s="38">
        <f t="shared" si="2"/>
        <v>45813</v>
      </c>
      <c r="FD3" s="38">
        <f t="shared" si="2"/>
        <v>45814</v>
      </c>
      <c r="FE3" s="38">
        <f t="shared" si="2"/>
        <v>45815</v>
      </c>
      <c r="FF3" s="38">
        <f t="shared" si="2"/>
        <v>45816</v>
      </c>
      <c r="FG3" s="38">
        <f t="shared" si="2"/>
        <v>45817</v>
      </c>
      <c r="FH3" s="38">
        <f t="shared" si="2"/>
        <v>45818</v>
      </c>
      <c r="FI3" s="38">
        <f t="shared" si="2"/>
        <v>45819</v>
      </c>
      <c r="FJ3" s="38">
        <f t="shared" si="2"/>
        <v>45820</v>
      </c>
      <c r="FK3" s="38">
        <f t="shared" si="2"/>
        <v>45821</v>
      </c>
      <c r="FL3" s="38">
        <f t="shared" si="2"/>
        <v>45822</v>
      </c>
      <c r="FM3" s="38">
        <f t="shared" si="2"/>
        <v>45823</v>
      </c>
      <c r="FN3" s="38">
        <f t="shared" si="2"/>
        <v>45824</v>
      </c>
      <c r="FO3" s="38">
        <f t="shared" si="2"/>
        <v>45825</v>
      </c>
      <c r="FP3" s="38">
        <f t="shared" si="2"/>
        <v>45826</v>
      </c>
      <c r="FQ3" s="38">
        <f t="shared" si="2"/>
        <v>45827</v>
      </c>
      <c r="FR3" s="38">
        <f t="shared" si="2"/>
        <v>45828</v>
      </c>
      <c r="FS3" s="38">
        <f t="shared" si="2"/>
        <v>45829</v>
      </c>
      <c r="FT3" s="38">
        <f t="shared" si="2"/>
        <v>45830</v>
      </c>
      <c r="FU3" s="38">
        <f t="shared" si="2"/>
        <v>45831</v>
      </c>
      <c r="FV3" s="38">
        <f t="shared" si="2"/>
        <v>45832</v>
      </c>
      <c r="FW3" s="38">
        <f t="shared" si="2"/>
        <v>45833</v>
      </c>
      <c r="FX3" s="38">
        <f t="shared" si="2"/>
        <v>45834</v>
      </c>
      <c r="FY3" s="38">
        <f t="shared" si="2"/>
        <v>45835</v>
      </c>
      <c r="FZ3" s="38">
        <f t="shared" si="2"/>
        <v>45836</v>
      </c>
      <c r="GA3" s="38">
        <f t="shared" si="2"/>
        <v>45837</v>
      </c>
      <c r="GB3" s="38">
        <f t="shared" si="2"/>
        <v>45838</v>
      </c>
      <c r="GC3" s="38">
        <f t="shared" si="2"/>
        <v>45839</v>
      </c>
      <c r="GD3" s="38">
        <f t="shared" si="2"/>
        <v>45840</v>
      </c>
      <c r="GE3" s="38">
        <f t="shared" si="2"/>
        <v>45841</v>
      </c>
      <c r="GF3" s="38">
        <f t="shared" si="2"/>
        <v>45842</v>
      </c>
      <c r="GG3" s="38">
        <f t="shared" si="2"/>
        <v>45843</v>
      </c>
      <c r="GH3" s="38">
        <f t="shared" si="2"/>
        <v>45844</v>
      </c>
      <c r="GI3" s="38">
        <f t="shared" si="2"/>
        <v>45845</v>
      </c>
      <c r="GJ3" s="38">
        <f t="shared" si="2"/>
        <v>45846</v>
      </c>
      <c r="GK3" s="38">
        <f t="shared" si="2"/>
        <v>45847</v>
      </c>
      <c r="GL3" s="38">
        <f t="shared" si="2"/>
        <v>45848</v>
      </c>
      <c r="GM3" s="38">
        <f t="shared" si="2"/>
        <v>45849</v>
      </c>
      <c r="GN3" s="38">
        <f t="shared" si="2"/>
        <v>45850</v>
      </c>
      <c r="GO3" s="38">
        <f t="shared" si="2"/>
        <v>45851</v>
      </c>
      <c r="GP3" s="38">
        <f t="shared" ref="GP3:JA3" si="3">GO3+1</f>
        <v>45852</v>
      </c>
      <c r="GQ3" s="38">
        <f t="shared" si="3"/>
        <v>45853</v>
      </c>
      <c r="GR3" s="38">
        <f t="shared" si="3"/>
        <v>45854</v>
      </c>
      <c r="GS3" s="38">
        <f t="shared" si="3"/>
        <v>45855</v>
      </c>
      <c r="GT3" s="38">
        <f t="shared" si="3"/>
        <v>45856</v>
      </c>
      <c r="GU3" s="38">
        <f t="shared" si="3"/>
        <v>45857</v>
      </c>
      <c r="GV3" s="38">
        <f t="shared" si="3"/>
        <v>45858</v>
      </c>
      <c r="GW3" s="38">
        <f t="shared" si="3"/>
        <v>45859</v>
      </c>
      <c r="GX3" s="38">
        <f t="shared" si="3"/>
        <v>45860</v>
      </c>
      <c r="GY3" s="38">
        <f t="shared" si="3"/>
        <v>45861</v>
      </c>
      <c r="GZ3" s="38">
        <f t="shared" si="3"/>
        <v>45862</v>
      </c>
      <c r="HA3" s="38">
        <f t="shared" si="3"/>
        <v>45863</v>
      </c>
      <c r="HB3" s="38">
        <f t="shared" si="3"/>
        <v>45864</v>
      </c>
      <c r="HC3" s="38">
        <f t="shared" si="3"/>
        <v>45865</v>
      </c>
      <c r="HD3" s="38">
        <f t="shared" si="3"/>
        <v>45866</v>
      </c>
      <c r="HE3" s="38">
        <f t="shared" si="3"/>
        <v>45867</v>
      </c>
      <c r="HF3" s="38">
        <f t="shared" si="3"/>
        <v>45868</v>
      </c>
      <c r="HG3" s="38">
        <f t="shared" si="3"/>
        <v>45869</v>
      </c>
      <c r="HH3" s="38">
        <f t="shared" si="3"/>
        <v>45870</v>
      </c>
      <c r="HI3" s="38">
        <f t="shared" si="3"/>
        <v>45871</v>
      </c>
      <c r="HJ3" s="38">
        <f t="shared" si="3"/>
        <v>45872</v>
      </c>
      <c r="HK3" s="38">
        <f t="shared" si="3"/>
        <v>45873</v>
      </c>
      <c r="HL3" s="38">
        <f t="shared" si="3"/>
        <v>45874</v>
      </c>
      <c r="HM3" s="38">
        <f t="shared" si="3"/>
        <v>45875</v>
      </c>
      <c r="HN3" s="38">
        <f t="shared" si="3"/>
        <v>45876</v>
      </c>
      <c r="HO3" s="38">
        <f t="shared" si="3"/>
        <v>45877</v>
      </c>
      <c r="HP3" s="38">
        <f t="shared" si="3"/>
        <v>45878</v>
      </c>
      <c r="HQ3" s="38">
        <f t="shared" si="3"/>
        <v>45879</v>
      </c>
      <c r="HR3" s="38">
        <f t="shared" si="3"/>
        <v>45880</v>
      </c>
      <c r="HS3" s="38">
        <f t="shared" si="3"/>
        <v>45881</v>
      </c>
      <c r="HT3" s="38">
        <f t="shared" si="3"/>
        <v>45882</v>
      </c>
      <c r="HU3" s="38">
        <f t="shared" si="3"/>
        <v>45883</v>
      </c>
      <c r="HV3" s="38">
        <f t="shared" si="3"/>
        <v>45884</v>
      </c>
      <c r="HW3" s="38">
        <f t="shared" si="3"/>
        <v>45885</v>
      </c>
      <c r="HX3" s="38">
        <f t="shared" si="3"/>
        <v>45886</v>
      </c>
      <c r="HY3" s="38">
        <f t="shared" si="3"/>
        <v>45887</v>
      </c>
      <c r="HZ3" s="38">
        <f t="shared" si="3"/>
        <v>45888</v>
      </c>
      <c r="IA3" s="38">
        <f t="shared" si="3"/>
        <v>45889</v>
      </c>
      <c r="IB3" s="38">
        <f t="shared" si="3"/>
        <v>45890</v>
      </c>
      <c r="IC3" s="38">
        <f t="shared" si="3"/>
        <v>45891</v>
      </c>
      <c r="ID3" s="38">
        <f t="shared" si="3"/>
        <v>45892</v>
      </c>
      <c r="IE3" s="38">
        <f t="shared" si="3"/>
        <v>45893</v>
      </c>
      <c r="IF3" s="38">
        <f t="shared" si="3"/>
        <v>45894</v>
      </c>
      <c r="IG3" s="38">
        <f t="shared" si="3"/>
        <v>45895</v>
      </c>
      <c r="IH3" s="38">
        <f t="shared" si="3"/>
        <v>45896</v>
      </c>
      <c r="II3" s="38">
        <f t="shared" si="3"/>
        <v>45897</v>
      </c>
      <c r="IJ3" s="38">
        <f t="shared" si="3"/>
        <v>45898</v>
      </c>
      <c r="IK3" s="38">
        <f t="shared" si="3"/>
        <v>45899</v>
      </c>
      <c r="IL3" s="38">
        <f t="shared" si="3"/>
        <v>45900</v>
      </c>
      <c r="IM3" s="38">
        <f t="shared" si="3"/>
        <v>45901</v>
      </c>
      <c r="IN3" s="38">
        <f t="shared" si="3"/>
        <v>45902</v>
      </c>
      <c r="IO3" s="38">
        <f t="shared" si="3"/>
        <v>45903</v>
      </c>
      <c r="IP3" s="38">
        <f t="shared" si="3"/>
        <v>45904</v>
      </c>
      <c r="IQ3" s="38">
        <f t="shared" si="3"/>
        <v>45905</v>
      </c>
      <c r="IR3" s="38">
        <f t="shared" si="3"/>
        <v>45906</v>
      </c>
      <c r="IS3" s="38">
        <f t="shared" si="3"/>
        <v>45907</v>
      </c>
      <c r="IT3" s="38">
        <f t="shared" si="3"/>
        <v>45908</v>
      </c>
      <c r="IU3" s="38">
        <f t="shared" si="3"/>
        <v>45909</v>
      </c>
      <c r="IV3" s="38">
        <f t="shared" si="3"/>
        <v>45910</v>
      </c>
      <c r="IW3" s="38">
        <f t="shared" si="3"/>
        <v>45911</v>
      </c>
      <c r="IX3" s="38">
        <f t="shared" si="3"/>
        <v>45912</v>
      </c>
      <c r="IY3" s="38">
        <f t="shared" si="3"/>
        <v>45913</v>
      </c>
      <c r="IZ3" s="38">
        <f t="shared" si="3"/>
        <v>45914</v>
      </c>
      <c r="JA3" s="38">
        <f t="shared" si="3"/>
        <v>45915</v>
      </c>
      <c r="JB3" s="38">
        <f t="shared" ref="JB3:KD3" si="4">JA3+1</f>
        <v>45916</v>
      </c>
      <c r="JC3" s="38">
        <f t="shared" si="4"/>
        <v>45917</v>
      </c>
      <c r="JD3" s="38">
        <f t="shared" si="4"/>
        <v>45918</v>
      </c>
      <c r="JE3" s="38">
        <f t="shared" si="4"/>
        <v>45919</v>
      </c>
      <c r="JF3" s="38">
        <f t="shared" si="4"/>
        <v>45920</v>
      </c>
      <c r="JG3" s="38">
        <f t="shared" si="4"/>
        <v>45921</v>
      </c>
      <c r="JH3" s="38">
        <f t="shared" si="4"/>
        <v>45922</v>
      </c>
      <c r="JI3" s="38">
        <f t="shared" si="4"/>
        <v>45923</v>
      </c>
      <c r="JJ3" s="38">
        <f t="shared" si="4"/>
        <v>45924</v>
      </c>
      <c r="JK3" s="38">
        <f t="shared" si="4"/>
        <v>45925</v>
      </c>
      <c r="JL3" s="38">
        <f t="shared" si="4"/>
        <v>45926</v>
      </c>
      <c r="JM3" s="38">
        <f t="shared" si="4"/>
        <v>45927</v>
      </c>
      <c r="JN3" s="38">
        <f t="shared" si="4"/>
        <v>45928</v>
      </c>
      <c r="JO3" s="38">
        <f t="shared" si="4"/>
        <v>45929</v>
      </c>
      <c r="JP3" s="38">
        <f t="shared" si="4"/>
        <v>45930</v>
      </c>
      <c r="JQ3" s="38">
        <f t="shared" si="4"/>
        <v>45931</v>
      </c>
      <c r="JR3" s="38">
        <f t="shared" si="4"/>
        <v>45932</v>
      </c>
      <c r="JS3" s="38">
        <f t="shared" si="4"/>
        <v>45933</v>
      </c>
      <c r="JT3" s="38">
        <f t="shared" si="4"/>
        <v>45934</v>
      </c>
      <c r="JU3" s="38">
        <f t="shared" si="4"/>
        <v>45935</v>
      </c>
      <c r="JV3" s="38">
        <f t="shared" si="4"/>
        <v>45936</v>
      </c>
      <c r="JW3" s="38">
        <f t="shared" si="4"/>
        <v>45937</v>
      </c>
      <c r="JX3" s="38">
        <f t="shared" si="4"/>
        <v>45938</v>
      </c>
      <c r="JY3" s="38">
        <f t="shared" si="4"/>
        <v>45939</v>
      </c>
      <c r="JZ3" s="38">
        <f t="shared" si="4"/>
        <v>45940</v>
      </c>
      <c r="KA3" s="38">
        <f t="shared" si="4"/>
        <v>45941</v>
      </c>
      <c r="KB3" s="38">
        <f t="shared" si="4"/>
        <v>45942</v>
      </c>
      <c r="KC3" s="38">
        <f t="shared" si="4"/>
        <v>45943</v>
      </c>
      <c r="KD3" s="38">
        <f t="shared" si="4"/>
        <v>45944</v>
      </c>
      <c r="KE3" s="38">
        <f t="shared" ref="KE3" si="5">KD3+1</f>
        <v>45945</v>
      </c>
      <c r="KF3" s="38">
        <f t="shared" ref="KF3" si="6">KE3+1</f>
        <v>45946</v>
      </c>
      <c r="KG3" s="38">
        <f t="shared" ref="KG3" si="7">KF3+1</f>
        <v>45947</v>
      </c>
      <c r="KH3" s="38">
        <f t="shared" ref="KH3" si="8">KG3+1</f>
        <v>45948</v>
      </c>
      <c r="KI3" s="38">
        <f t="shared" ref="KI3" si="9">KH3+1</f>
        <v>45949</v>
      </c>
      <c r="KJ3" s="38">
        <f t="shared" ref="KJ3" si="10">KI3+1</f>
        <v>45950</v>
      </c>
      <c r="KK3" s="38">
        <f t="shared" ref="KK3" si="11">KJ3+1</f>
        <v>45951</v>
      </c>
      <c r="KL3" s="38">
        <f t="shared" ref="KL3" si="12">KK3+1</f>
        <v>45952</v>
      </c>
      <c r="KM3" s="38">
        <f t="shared" ref="KM3" si="13">KL3+1</f>
        <v>45953</v>
      </c>
      <c r="KN3" s="38">
        <f t="shared" ref="KN3" si="14">KM3+1</f>
        <v>45954</v>
      </c>
      <c r="KO3" s="38">
        <f t="shared" ref="KO3" si="15">KN3+1</f>
        <v>45955</v>
      </c>
      <c r="KP3" s="38">
        <f t="shared" ref="KP3" si="16">KO3+1</f>
        <v>45956</v>
      </c>
      <c r="KQ3" s="38">
        <f t="shared" ref="KQ3" si="17">KP3+1</f>
        <v>45957</v>
      </c>
      <c r="KR3" s="38">
        <f t="shared" ref="KR3" si="18">KQ3+1</f>
        <v>45958</v>
      </c>
      <c r="KS3" s="38">
        <f t="shared" ref="KS3" si="19">KR3+1</f>
        <v>45959</v>
      </c>
      <c r="KT3" s="38">
        <f t="shared" ref="KT3" si="20">KS3+1</f>
        <v>45960</v>
      </c>
      <c r="KU3" s="38">
        <f t="shared" ref="KU3" si="21">KT3+1</f>
        <v>45961</v>
      </c>
      <c r="KV3" s="38">
        <f t="shared" ref="KV3" si="22">KU3+1</f>
        <v>45962</v>
      </c>
      <c r="KW3" s="38">
        <f t="shared" ref="KW3" si="23">KV3+1</f>
        <v>45963</v>
      </c>
      <c r="KX3" s="38">
        <f t="shared" ref="KX3" si="24">KW3+1</f>
        <v>45964</v>
      </c>
      <c r="KY3" s="38">
        <f t="shared" ref="KY3" si="25">KX3+1</f>
        <v>45965</v>
      </c>
      <c r="KZ3" s="38">
        <f t="shared" ref="KZ3" si="26">KY3+1</f>
        <v>45966</v>
      </c>
      <c r="LA3" s="38">
        <f t="shared" ref="LA3" si="27">KZ3+1</f>
        <v>45967</v>
      </c>
      <c r="LB3" s="38">
        <f t="shared" ref="LB3" si="28">LA3+1</f>
        <v>45968</v>
      </c>
      <c r="LC3" s="38">
        <f t="shared" ref="LC3" si="29">LB3+1</f>
        <v>45969</v>
      </c>
      <c r="LD3" s="38">
        <f t="shared" ref="LD3" si="30">LC3+1</f>
        <v>45970</v>
      </c>
      <c r="LE3" s="38">
        <f t="shared" ref="LE3" si="31">LD3+1</f>
        <v>45971</v>
      </c>
      <c r="LF3" s="38">
        <f t="shared" ref="LF3" si="32">LE3+1</f>
        <v>45972</v>
      </c>
      <c r="LG3" s="38">
        <f t="shared" ref="LG3" si="33">LF3+1</f>
        <v>45973</v>
      </c>
      <c r="LH3" s="38">
        <f t="shared" ref="LH3" si="34">LG3+1</f>
        <v>45974</v>
      </c>
      <c r="LI3" s="38">
        <f t="shared" ref="LI3" si="35">LH3+1</f>
        <v>45975</v>
      </c>
      <c r="LJ3" s="38">
        <f t="shared" ref="LJ3" si="36">LI3+1</f>
        <v>45976</v>
      </c>
      <c r="LK3" s="38">
        <f t="shared" ref="LK3" si="37">LJ3+1</f>
        <v>45977</v>
      </c>
      <c r="LL3" s="38">
        <f t="shared" ref="LL3" si="38">LK3+1</f>
        <v>45978</v>
      </c>
      <c r="LM3" s="38">
        <f t="shared" ref="LM3" si="39">LL3+1</f>
        <v>45979</v>
      </c>
      <c r="LN3" s="38">
        <f t="shared" ref="LN3" si="40">LM3+1</f>
        <v>45980</v>
      </c>
      <c r="LO3" s="38">
        <f t="shared" ref="LO3" si="41">LN3+1</f>
        <v>45981</v>
      </c>
      <c r="LP3" s="38">
        <f t="shared" ref="LP3" si="42">LO3+1</f>
        <v>45982</v>
      </c>
      <c r="LQ3" s="38">
        <f t="shared" ref="LQ3" si="43">LP3+1</f>
        <v>45983</v>
      </c>
      <c r="LR3" s="38">
        <f t="shared" ref="LR3" si="44">LQ3+1</f>
        <v>45984</v>
      </c>
      <c r="LS3" s="38">
        <f t="shared" ref="LS3" si="45">LR3+1</f>
        <v>45985</v>
      </c>
      <c r="LT3" s="38">
        <f t="shared" ref="LT3" si="46">LS3+1</f>
        <v>45986</v>
      </c>
      <c r="LU3" s="38">
        <f t="shared" ref="LU3" si="47">LT3+1</f>
        <v>45987</v>
      </c>
      <c r="LV3" s="38">
        <f t="shared" ref="LV3" si="48">LU3+1</f>
        <v>45988</v>
      </c>
      <c r="LW3" s="38">
        <f t="shared" ref="LW3" si="49">LV3+1</f>
        <v>45989</v>
      </c>
      <c r="LX3" s="38">
        <f t="shared" ref="LX3" si="50">LW3+1</f>
        <v>45990</v>
      </c>
      <c r="LY3" s="38">
        <f t="shared" ref="LY3" si="51">LX3+1</f>
        <v>45991</v>
      </c>
      <c r="LZ3" s="38">
        <f t="shared" ref="LZ3" si="52">LY3+1</f>
        <v>45992</v>
      </c>
      <c r="MA3" s="38">
        <f t="shared" ref="MA3" si="53">LZ3+1</f>
        <v>45993</v>
      </c>
      <c r="MB3" s="38">
        <f t="shared" ref="MB3" si="54">MA3+1</f>
        <v>45994</v>
      </c>
      <c r="MC3" s="38">
        <f t="shared" ref="MC3" si="55">MB3+1</f>
        <v>45995</v>
      </c>
      <c r="MD3" s="38">
        <f t="shared" ref="MD3" si="56">MC3+1</f>
        <v>45996</v>
      </c>
      <c r="ME3" s="38">
        <f t="shared" ref="ME3" si="57">MD3+1</f>
        <v>45997</v>
      </c>
      <c r="MF3" s="38">
        <f t="shared" ref="MF3" si="58">ME3+1</f>
        <v>45998</v>
      </c>
      <c r="MG3" s="38">
        <f t="shared" ref="MG3" si="59">MF3+1</f>
        <v>45999</v>
      </c>
      <c r="MH3" s="38">
        <f t="shared" ref="MH3" si="60">MG3+1</f>
        <v>46000</v>
      </c>
      <c r="MI3" s="38">
        <f t="shared" ref="MI3" si="61">MH3+1</f>
        <v>46001</v>
      </c>
      <c r="MJ3" s="38">
        <f t="shared" ref="MJ3" si="62">MI3+1</f>
        <v>46002</v>
      </c>
      <c r="MK3" s="38">
        <f t="shared" ref="MK3" si="63">MJ3+1</f>
        <v>46003</v>
      </c>
      <c r="ML3" s="38">
        <f t="shared" ref="ML3" si="64">MK3+1</f>
        <v>46004</v>
      </c>
      <c r="MM3" s="38">
        <f t="shared" ref="MM3" si="65">ML3+1</f>
        <v>46005</v>
      </c>
      <c r="MN3" s="38">
        <f t="shared" ref="MN3" si="66">MM3+1</f>
        <v>46006</v>
      </c>
      <c r="MO3" s="38">
        <f t="shared" ref="MO3" si="67">MN3+1</f>
        <v>46007</v>
      </c>
      <c r="MP3" s="38">
        <f t="shared" ref="MP3" si="68">MO3+1</f>
        <v>46008</v>
      </c>
      <c r="MQ3" s="38">
        <f t="shared" ref="MQ3" si="69">MP3+1</f>
        <v>46009</v>
      </c>
      <c r="MR3" s="38">
        <f t="shared" ref="MR3" si="70">MQ3+1</f>
        <v>46010</v>
      </c>
      <c r="MS3" s="38">
        <f t="shared" ref="MS3" si="71">MR3+1</f>
        <v>46011</v>
      </c>
      <c r="MT3" s="38">
        <f t="shared" ref="MT3" si="72">MS3+1</f>
        <v>46012</v>
      </c>
      <c r="MU3" s="38">
        <f t="shared" ref="MU3" si="73">MT3+1</f>
        <v>46013</v>
      </c>
      <c r="MV3" s="38">
        <f t="shared" ref="MV3" si="74">MU3+1</f>
        <v>46014</v>
      </c>
      <c r="MW3" s="38">
        <f t="shared" ref="MW3" si="75">MV3+1</f>
        <v>46015</v>
      </c>
      <c r="MX3" s="38">
        <f t="shared" ref="MX3" si="76">MW3+1</f>
        <v>46016</v>
      </c>
      <c r="MY3" s="38">
        <f t="shared" ref="MY3" si="77">MX3+1</f>
        <v>46017</v>
      </c>
      <c r="MZ3" s="38">
        <f t="shared" ref="MZ3" si="78">MY3+1</f>
        <v>46018</v>
      </c>
      <c r="NA3" s="38">
        <f t="shared" ref="NA3" si="79">MZ3+1</f>
        <v>46019</v>
      </c>
      <c r="NB3" s="38">
        <f t="shared" ref="NB3" si="80">NA3+1</f>
        <v>46020</v>
      </c>
      <c r="NC3" s="38">
        <f t="shared" ref="NC3" si="81">NB3+1</f>
        <v>46021</v>
      </c>
      <c r="ND3" s="38">
        <f t="shared" ref="ND3" si="82">NC3+1</f>
        <v>46022</v>
      </c>
      <c r="NE3" s="38">
        <f t="shared" ref="NE3" si="83">ND3+1</f>
        <v>46023</v>
      </c>
      <c r="NF3" s="38">
        <f t="shared" ref="NF3" si="84">NE3+1</f>
        <v>46024</v>
      </c>
      <c r="NG3" s="38">
        <f t="shared" ref="NG3" si="85">NF3+1</f>
        <v>46025</v>
      </c>
      <c r="NH3" s="38">
        <f t="shared" ref="NH3" si="86">NG3+1</f>
        <v>46026</v>
      </c>
      <c r="NI3" s="38">
        <f t="shared" ref="NI3" si="87">NH3+1</f>
        <v>46027</v>
      </c>
      <c r="NJ3" s="38">
        <f t="shared" ref="NJ3" si="88">NI3+1</f>
        <v>46028</v>
      </c>
      <c r="NK3" s="38">
        <f t="shared" ref="NK3" si="89">NJ3+1</f>
        <v>46029</v>
      </c>
      <c r="NL3" s="38">
        <f t="shared" ref="NL3" si="90">NK3+1</f>
        <v>46030</v>
      </c>
      <c r="NM3" s="38">
        <f t="shared" ref="NM3" si="91">NL3+1</f>
        <v>46031</v>
      </c>
      <c r="NN3" s="38">
        <f t="shared" ref="NN3" si="92">NM3+1</f>
        <v>46032</v>
      </c>
      <c r="NO3" s="38">
        <f t="shared" ref="NO3" si="93">NN3+1</f>
        <v>46033</v>
      </c>
      <c r="NP3" s="38">
        <f t="shared" ref="NP3" si="94">NO3+1</f>
        <v>46034</v>
      </c>
      <c r="NQ3" s="38">
        <f t="shared" ref="NQ3" si="95">NP3+1</f>
        <v>46035</v>
      </c>
      <c r="NR3" s="38">
        <f t="shared" ref="NR3" si="96">NQ3+1</f>
        <v>46036</v>
      </c>
      <c r="NS3" s="38">
        <f t="shared" ref="NS3" si="97">NR3+1</f>
        <v>46037</v>
      </c>
      <c r="NT3" s="38">
        <f t="shared" ref="NT3" si="98">NS3+1</f>
        <v>46038</v>
      </c>
      <c r="NU3" s="38">
        <f t="shared" ref="NU3" si="99">NT3+1</f>
        <v>46039</v>
      </c>
      <c r="NV3" s="38">
        <f t="shared" ref="NV3" si="100">NU3+1</f>
        <v>46040</v>
      </c>
      <c r="NW3" s="38">
        <f t="shared" ref="NW3" si="101">NV3+1</f>
        <v>46041</v>
      </c>
      <c r="NX3" s="38">
        <f t="shared" ref="NX3" si="102">NW3+1</f>
        <v>46042</v>
      </c>
      <c r="NY3" s="38">
        <f t="shared" ref="NY3" si="103">NX3+1</f>
        <v>46043</v>
      </c>
      <c r="NZ3" s="38">
        <f t="shared" ref="NZ3" si="104">NY3+1</f>
        <v>46044</v>
      </c>
      <c r="OA3" s="38">
        <f t="shared" ref="OA3" si="105">NZ3+1</f>
        <v>46045</v>
      </c>
      <c r="OB3" s="38">
        <f t="shared" ref="OB3" si="106">OA3+1</f>
        <v>46046</v>
      </c>
      <c r="OC3" s="38">
        <f t="shared" ref="OC3" si="107">OB3+1</f>
        <v>46047</v>
      </c>
      <c r="OD3" s="38">
        <f t="shared" ref="OD3" si="108">OC3+1</f>
        <v>46048</v>
      </c>
      <c r="OE3" s="38">
        <f t="shared" ref="OE3" si="109">OD3+1</f>
        <v>46049</v>
      </c>
      <c r="OF3" s="38">
        <f t="shared" ref="OF3" si="110">OE3+1</f>
        <v>46050</v>
      </c>
      <c r="OG3" s="38">
        <f t="shared" ref="OG3" si="111">OF3+1</f>
        <v>46051</v>
      </c>
      <c r="OH3" s="38">
        <f t="shared" ref="OH3" si="112">OG3+1</f>
        <v>46052</v>
      </c>
      <c r="OI3" s="38">
        <f t="shared" ref="OI3" si="113">OH3+1</f>
        <v>46053</v>
      </c>
      <c r="OJ3" s="38">
        <f t="shared" ref="OJ3" si="114">OI3+1</f>
        <v>46054</v>
      </c>
      <c r="OK3" s="38">
        <f t="shared" ref="OK3" si="115">OJ3+1</f>
        <v>46055</v>
      </c>
      <c r="OL3" s="38">
        <f t="shared" ref="OL3" si="116">OK3+1</f>
        <v>46056</v>
      </c>
      <c r="OM3" s="38">
        <f t="shared" ref="OM3" si="117">OL3+1</f>
        <v>46057</v>
      </c>
      <c r="ON3" s="38">
        <f t="shared" ref="ON3" si="118">OM3+1</f>
        <v>46058</v>
      </c>
      <c r="OO3" s="38">
        <f t="shared" ref="OO3" si="119">ON3+1</f>
        <v>46059</v>
      </c>
      <c r="OP3" s="38">
        <f t="shared" ref="OP3" si="120">OO3+1</f>
        <v>46060</v>
      </c>
      <c r="OQ3" s="38">
        <f t="shared" ref="OQ3" si="121">OP3+1</f>
        <v>46061</v>
      </c>
      <c r="OR3" s="38">
        <f t="shared" ref="OR3" si="122">OQ3+1</f>
        <v>46062</v>
      </c>
      <c r="OS3" s="38">
        <f t="shared" ref="OS3" si="123">OR3+1</f>
        <v>46063</v>
      </c>
      <c r="OT3" s="38">
        <f t="shared" ref="OT3" si="124">OS3+1</f>
        <v>46064</v>
      </c>
      <c r="OU3" s="38">
        <f t="shared" ref="OU3" si="125">OT3+1</f>
        <v>46065</v>
      </c>
      <c r="OV3" s="38">
        <f t="shared" ref="OV3" si="126">OU3+1</f>
        <v>46066</v>
      </c>
      <c r="OW3" s="38">
        <f t="shared" ref="OW3" si="127">OV3+1</f>
        <v>46067</v>
      </c>
      <c r="OX3" s="38">
        <f t="shared" ref="OX3" si="128">OW3+1</f>
        <v>46068</v>
      </c>
      <c r="OY3" s="38">
        <f t="shared" ref="OY3" si="129">OX3+1</f>
        <v>46069</v>
      </c>
      <c r="OZ3" s="38">
        <f t="shared" ref="OZ3" si="130">OY3+1</f>
        <v>46070</v>
      </c>
      <c r="PA3" s="38">
        <f t="shared" ref="PA3" si="131">OZ3+1</f>
        <v>46071</v>
      </c>
      <c r="PB3" s="38">
        <f t="shared" ref="PB3" si="132">PA3+1</f>
        <v>46072</v>
      </c>
      <c r="PC3" s="38">
        <f t="shared" ref="PC3" si="133">PB3+1</f>
        <v>46073</v>
      </c>
      <c r="PD3" s="38">
        <f t="shared" ref="PD3" si="134">PC3+1</f>
        <v>46074</v>
      </c>
      <c r="PE3" s="38">
        <f t="shared" ref="PE3" si="135">PD3+1</f>
        <v>46075</v>
      </c>
      <c r="PF3" s="38">
        <f t="shared" ref="PF3" si="136">PE3+1</f>
        <v>46076</v>
      </c>
      <c r="PG3" s="38">
        <f t="shared" ref="PG3" si="137">PF3+1</f>
        <v>46077</v>
      </c>
      <c r="PH3" s="38">
        <f t="shared" ref="PH3" si="138">PG3+1</f>
        <v>46078</v>
      </c>
      <c r="PI3" s="38">
        <f t="shared" ref="PI3" si="139">PH3+1</f>
        <v>46079</v>
      </c>
      <c r="PJ3" s="38">
        <f t="shared" ref="PJ3" si="140">PI3+1</f>
        <v>46080</v>
      </c>
      <c r="PK3" s="38">
        <f t="shared" ref="PK3" si="141">PJ3+1</f>
        <v>46081</v>
      </c>
      <c r="PL3" s="38">
        <f t="shared" ref="PL3" si="142">PK3+1</f>
        <v>46082</v>
      </c>
      <c r="PM3" s="38">
        <f t="shared" ref="PM3" si="143">PL3+1</f>
        <v>46083</v>
      </c>
      <c r="PN3" s="38">
        <f t="shared" ref="PN3" si="144">PM3+1</f>
        <v>46084</v>
      </c>
      <c r="PO3" s="38">
        <f t="shared" ref="PO3" si="145">PN3+1</f>
        <v>46085</v>
      </c>
      <c r="PP3" s="38">
        <f t="shared" ref="PP3" si="146">PO3+1</f>
        <v>46086</v>
      </c>
      <c r="PQ3" s="38">
        <f t="shared" ref="PQ3" si="147">PP3+1</f>
        <v>46087</v>
      </c>
      <c r="PR3" s="38">
        <f t="shared" ref="PR3" si="148">PQ3+1</f>
        <v>46088</v>
      </c>
      <c r="PS3" s="38">
        <f t="shared" ref="PS3" si="149">PR3+1</f>
        <v>46089</v>
      </c>
      <c r="PT3" s="38">
        <f t="shared" ref="PT3" si="150">PS3+1</f>
        <v>46090</v>
      </c>
      <c r="PU3" s="38">
        <f t="shared" ref="PU3" si="151">PT3+1</f>
        <v>46091</v>
      </c>
      <c r="PV3" s="38">
        <f t="shared" ref="PV3" si="152">PU3+1</f>
        <v>46092</v>
      </c>
      <c r="PW3" s="38">
        <f t="shared" ref="PW3" si="153">PV3+1</f>
        <v>46093</v>
      </c>
      <c r="PX3" s="38">
        <f t="shared" ref="PX3" si="154">PW3+1</f>
        <v>46094</v>
      </c>
      <c r="PY3" s="38">
        <f t="shared" ref="PY3" si="155">PX3+1</f>
        <v>46095</v>
      </c>
      <c r="PZ3" s="38">
        <f t="shared" ref="PZ3" si="156">PY3+1</f>
        <v>46096</v>
      </c>
      <c r="QA3" s="38">
        <f t="shared" ref="QA3" si="157">PZ3+1</f>
        <v>46097</v>
      </c>
      <c r="QB3" s="38">
        <f t="shared" ref="QB3" si="158">QA3+1</f>
        <v>46098</v>
      </c>
      <c r="QC3" s="38">
        <f t="shared" ref="QC3" si="159">QB3+1</f>
        <v>46099</v>
      </c>
      <c r="QD3" s="38">
        <f t="shared" ref="QD3" si="160">QC3+1</f>
        <v>46100</v>
      </c>
      <c r="QE3" s="38">
        <f t="shared" ref="QE3" si="161">QD3+1</f>
        <v>46101</v>
      </c>
      <c r="QF3" s="38">
        <f t="shared" ref="QF3" si="162">QE3+1</f>
        <v>46102</v>
      </c>
      <c r="QG3" s="38">
        <f t="shared" ref="QG3" si="163">QF3+1</f>
        <v>46103</v>
      </c>
      <c r="QH3" s="38">
        <f t="shared" ref="QH3" si="164">QG3+1</f>
        <v>46104</v>
      </c>
      <c r="QI3" s="38">
        <f t="shared" ref="QI3" si="165">QH3+1</f>
        <v>46105</v>
      </c>
      <c r="QJ3" s="38">
        <f t="shared" ref="QJ3" si="166">QI3+1</f>
        <v>46106</v>
      </c>
      <c r="QK3" s="38">
        <f t="shared" ref="QK3" si="167">QJ3+1</f>
        <v>46107</v>
      </c>
      <c r="QL3" s="38">
        <f t="shared" ref="QL3" si="168">QK3+1</f>
        <v>46108</v>
      </c>
      <c r="QM3" s="38">
        <f t="shared" ref="QM3" si="169">QL3+1</f>
        <v>46109</v>
      </c>
      <c r="QN3" s="38">
        <f t="shared" ref="QN3" si="170">QM3+1</f>
        <v>46110</v>
      </c>
      <c r="QO3" s="38">
        <f t="shared" ref="QO3" si="171">QN3+1</f>
        <v>46111</v>
      </c>
      <c r="QP3" s="38">
        <f t="shared" ref="QP3" si="172">QO3+1</f>
        <v>46112</v>
      </c>
      <c r="QQ3" s="38">
        <f t="shared" ref="QQ3" si="173">QP3+1</f>
        <v>46113</v>
      </c>
      <c r="QR3" s="38">
        <f t="shared" ref="QR3" si="174">QQ3+1</f>
        <v>46114</v>
      </c>
      <c r="QS3" s="38">
        <f t="shared" ref="QS3" si="175">QR3+1</f>
        <v>46115</v>
      </c>
      <c r="QT3" s="38">
        <f t="shared" ref="QT3" si="176">QS3+1</f>
        <v>46116</v>
      </c>
      <c r="QU3" s="38">
        <f t="shared" ref="QU3" si="177">QT3+1</f>
        <v>46117</v>
      </c>
      <c r="QV3" s="38">
        <f t="shared" ref="QV3" si="178">QU3+1</f>
        <v>46118</v>
      </c>
      <c r="QW3" s="38">
        <f t="shared" ref="QW3" si="179">QV3+1</f>
        <v>46119</v>
      </c>
      <c r="QX3" s="38">
        <f t="shared" ref="QX3" si="180">QW3+1</f>
        <v>46120</v>
      </c>
      <c r="QY3" s="38">
        <f t="shared" ref="QY3" si="181">QX3+1</f>
        <v>46121</v>
      </c>
      <c r="QZ3" s="38">
        <f t="shared" ref="QZ3" si="182">QY3+1</f>
        <v>46122</v>
      </c>
      <c r="RA3" s="38">
        <f t="shared" ref="RA3" si="183">QZ3+1</f>
        <v>46123</v>
      </c>
      <c r="RB3" s="38">
        <f t="shared" ref="RB3" si="184">RA3+1</f>
        <v>46124</v>
      </c>
      <c r="RC3" s="38">
        <f t="shared" ref="RC3" si="185">RB3+1</f>
        <v>46125</v>
      </c>
      <c r="RD3" s="38">
        <f t="shared" ref="RD3" si="186">RC3+1</f>
        <v>46126</v>
      </c>
      <c r="RE3" s="38">
        <f t="shared" ref="RE3" si="187">RD3+1</f>
        <v>46127</v>
      </c>
      <c r="RF3" s="38">
        <f t="shared" ref="RF3" si="188">RE3+1</f>
        <v>46128</v>
      </c>
      <c r="RG3" s="38">
        <f t="shared" ref="RG3" si="189">RF3+1</f>
        <v>46129</v>
      </c>
      <c r="RH3" s="38">
        <f t="shared" ref="RH3" si="190">RG3+1</f>
        <v>46130</v>
      </c>
      <c r="RI3" s="38">
        <f t="shared" ref="RI3" si="191">RH3+1</f>
        <v>46131</v>
      </c>
      <c r="RJ3" s="38">
        <f t="shared" ref="RJ3" si="192">RI3+1</f>
        <v>46132</v>
      </c>
      <c r="RK3" s="38">
        <f t="shared" ref="RK3" si="193">RJ3+1</f>
        <v>46133</v>
      </c>
      <c r="RL3" s="38">
        <f t="shared" ref="RL3" si="194">RK3+1</f>
        <v>46134</v>
      </c>
      <c r="RM3" s="38">
        <f t="shared" ref="RM3" si="195">RL3+1</f>
        <v>46135</v>
      </c>
      <c r="RN3" s="38">
        <f t="shared" ref="RN3" si="196">RM3+1</f>
        <v>46136</v>
      </c>
      <c r="RO3" s="38">
        <f t="shared" ref="RO3" si="197">RN3+1</f>
        <v>46137</v>
      </c>
      <c r="RP3" s="38">
        <f t="shared" ref="RP3" si="198">RO3+1</f>
        <v>46138</v>
      </c>
      <c r="RQ3" s="38">
        <f t="shared" ref="RQ3" si="199">RP3+1</f>
        <v>46139</v>
      </c>
      <c r="RR3" s="38">
        <f t="shared" ref="RR3" si="200">RQ3+1</f>
        <v>46140</v>
      </c>
      <c r="RS3" s="38">
        <f t="shared" ref="RS3" si="201">RR3+1</f>
        <v>46141</v>
      </c>
      <c r="RT3" s="38">
        <f t="shared" ref="RT3" si="202">RS3+1</f>
        <v>46142</v>
      </c>
      <c r="RU3" s="38">
        <f t="shared" ref="RU3" si="203">RT3+1</f>
        <v>46143</v>
      </c>
      <c r="RV3" s="38">
        <f t="shared" ref="RV3" si="204">RU3+1</f>
        <v>46144</v>
      </c>
      <c r="RW3" s="38">
        <f t="shared" ref="RW3" si="205">RV3+1</f>
        <v>46145</v>
      </c>
      <c r="RX3" s="38">
        <f t="shared" ref="RX3" si="206">RW3+1</f>
        <v>46146</v>
      </c>
      <c r="RY3" s="38">
        <f t="shared" ref="RY3" si="207">RX3+1</f>
        <v>46147</v>
      </c>
      <c r="RZ3" s="38">
        <f t="shared" ref="RZ3" si="208">RY3+1</f>
        <v>46148</v>
      </c>
      <c r="SA3" s="38">
        <f t="shared" ref="SA3" si="209">RZ3+1</f>
        <v>46149</v>
      </c>
      <c r="SB3" s="38">
        <f t="shared" ref="SB3" si="210">SA3+1</f>
        <v>46150</v>
      </c>
      <c r="SC3" s="38">
        <f t="shared" ref="SC3" si="211">SB3+1</f>
        <v>46151</v>
      </c>
      <c r="SD3" s="38">
        <f t="shared" ref="SD3" si="212">SC3+1</f>
        <v>46152</v>
      </c>
      <c r="SE3" s="38">
        <f t="shared" ref="SE3" si="213">SD3+1</f>
        <v>46153</v>
      </c>
      <c r="SF3" s="38">
        <f t="shared" ref="SF3" si="214">SE3+1</f>
        <v>46154</v>
      </c>
      <c r="SG3" s="38">
        <f t="shared" ref="SG3" si="215">SF3+1</f>
        <v>46155</v>
      </c>
      <c r="SH3" s="38">
        <f t="shared" ref="SH3" si="216">SG3+1</f>
        <v>46156</v>
      </c>
      <c r="SI3" s="38">
        <f t="shared" ref="SI3" si="217">SH3+1</f>
        <v>46157</v>
      </c>
      <c r="SJ3" s="38">
        <f t="shared" ref="SJ3" si="218">SI3+1</f>
        <v>46158</v>
      </c>
      <c r="SK3" s="38">
        <f t="shared" ref="SK3" si="219">SJ3+1</f>
        <v>46159</v>
      </c>
      <c r="SL3" s="38">
        <f t="shared" ref="SL3" si="220">SK3+1</f>
        <v>46160</v>
      </c>
      <c r="SM3" s="38">
        <f t="shared" ref="SM3" si="221">SL3+1</f>
        <v>46161</v>
      </c>
      <c r="SN3" s="38">
        <f t="shared" ref="SN3" si="222">SM3+1</f>
        <v>46162</v>
      </c>
      <c r="SO3" s="38">
        <f t="shared" ref="SO3" si="223">SN3+1</f>
        <v>46163</v>
      </c>
      <c r="SP3" s="38">
        <f t="shared" ref="SP3" si="224">SO3+1</f>
        <v>46164</v>
      </c>
      <c r="SQ3" s="38">
        <f t="shared" ref="SQ3" si="225">SP3+1</f>
        <v>46165</v>
      </c>
      <c r="SR3" s="38">
        <f t="shared" ref="SR3" si="226">SQ3+1</f>
        <v>46166</v>
      </c>
      <c r="SS3" s="38">
        <f t="shared" ref="SS3" si="227">SR3+1</f>
        <v>46167</v>
      </c>
      <c r="ST3" s="38">
        <f t="shared" ref="ST3" si="228">SS3+1</f>
        <v>46168</v>
      </c>
      <c r="SU3" s="38">
        <f t="shared" ref="SU3" si="229">ST3+1</f>
        <v>46169</v>
      </c>
      <c r="SV3" s="38">
        <f t="shared" ref="SV3" si="230">SU3+1</f>
        <v>46170</v>
      </c>
      <c r="SW3" s="38">
        <f t="shared" ref="SW3" si="231">SV3+1</f>
        <v>46171</v>
      </c>
      <c r="SX3" s="38">
        <f t="shared" ref="SX3" si="232">SW3+1</f>
        <v>46172</v>
      </c>
      <c r="SY3" s="38">
        <f t="shared" ref="SY3" si="233">SX3+1</f>
        <v>46173</v>
      </c>
      <c r="SZ3" s="38">
        <f t="shared" ref="SZ3" si="234">SY3+1</f>
        <v>46174</v>
      </c>
      <c r="TA3" s="38">
        <f t="shared" ref="TA3" si="235">SZ3+1</f>
        <v>46175</v>
      </c>
      <c r="TB3" s="38">
        <f t="shared" ref="TB3" si="236">TA3+1</f>
        <v>46176</v>
      </c>
      <c r="TC3" s="38">
        <f t="shared" ref="TC3" si="237">TB3+1</f>
        <v>46177</v>
      </c>
      <c r="TD3" s="38">
        <f t="shared" ref="TD3" si="238">TC3+1</f>
        <v>46178</v>
      </c>
      <c r="TE3" s="38">
        <f t="shared" ref="TE3" si="239">TD3+1</f>
        <v>46179</v>
      </c>
      <c r="TF3" s="38">
        <f t="shared" ref="TF3" si="240">TE3+1</f>
        <v>46180</v>
      </c>
      <c r="TG3" s="38">
        <f t="shared" ref="TG3" si="241">TF3+1</f>
        <v>46181</v>
      </c>
      <c r="TH3" s="38">
        <f t="shared" ref="TH3" si="242">TG3+1</f>
        <v>46182</v>
      </c>
      <c r="TI3" s="38">
        <f t="shared" ref="TI3" si="243">TH3+1</f>
        <v>46183</v>
      </c>
      <c r="TJ3" s="38">
        <f t="shared" ref="TJ3" si="244">TI3+1</f>
        <v>46184</v>
      </c>
      <c r="TK3" s="38">
        <f t="shared" ref="TK3" si="245">TJ3+1</f>
        <v>46185</v>
      </c>
      <c r="TL3" s="38">
        <f t="shared" ref="TL3" si="246">TK3+1</f>
        <v>46186</v>
      </c>
      <c r="TM3" s="38">
        <f t="shared" ref="TM3" si="247">TL3+1</f>
        <v>46187</v>
      </c>
      <c r="TN3" s="38">
        <f t="shared" ref="TN3" si="248">TM3+1</f>
        <v>46188</v>
      </c>
      <c r="TO3" s="38">
        <f t="shared" ref="TO3" si="249">TN3+1</f>
        <v>46189</v>
      </c>
      <c r="TP3" s="38">
        <f t="shared" ref="TP3" si="250">TO3+1</f>
        <v>46190</v>
      </c>
      <c r="TQ3" s="38">
        <f t="shared" ref="TQ3" si="251">TP3+1</f>
        <v>46191</v>
      </c>
      <c r="TR3" s="38">
        <f t="shared" ref="TR3" si="252">TQ3+1</f>
        <v>46192</v>
      </c>
      <c r="TS3" s="38">
        <f t="shared" ref="TS3" si="253">TR3+1</f>
        <v>46193</v>
      </c>
      <c r="TT3" s="38">
        <f t="shared" ref="TT3" si="254">TS3+1</f>
        <v>46194</v>
      </c>
      <c r="TU3" s="38">
        <f t="shared" ref="TU3" si="255">TT3+1</f>
        <v>46195</v>
      </c>
      <c r="TV3" s="38">
        <f t="shared" ref="TV3" si="256">TU3+1</f>
        <v>46196</v>
      </c>
      <c r="TW3" s="38">
        <f t="shared" ref="TW3" si="257">TV3+1</f>
        <v>46197</v>
      </c>
      <c r="TX3" s="38">
        <f t="shared" ref="TX3" si="258">TW3+1</f>
        <v>46198</v>
      </c>
      <c r="TY3" s="38">
        <f t="shared" ref="TY3" si="259">TX3+1</f>
        <v>46199</v>
      </c>
      <c r="TZ3" s="38">
        <f t="shared" ref="TZ3" si="260">TY3+1</f>
        <v>46200</v>
      </c>
      <c r="UA3" s="38">
        <f t="shared" ref="UA3" si="261">TZ3+1</f>
        <v>46201</v>
      </c>
      <c r="UB3" s="38">
        <f t="shared" ref="UB3" si="262">UA3+1</f>
        <v>46202</v>
      </c>
      <c r="UC3" s="38">
        <f t="shared" ref="UC3" si="263">UB3+1</f>
        <v>46203</v>
      </c>
      <c r="UD3" s="38">
        <f t="shared" ref="UD3" si="264">UC3+1</f>
        <v>46204</v>
      </c>
      <c r="UE3" s="38">
        <f t="shared" ref="UE3" si="265">UD3+1</f>
        <v>46205</v>
      </c>
      <c r="UF3" s="38">
        <f t="shared" ref="UF3" si="266">UE3+1</f>
        <v>46206</v>
      </c>
      <c r="UG3" s="38">
        <f t="shared" ref="UG3" si="267">UF3+1</f>
        <v>46207</v>
      </c>
      <c r="UH3" s="38">
        <f t="shared" ref="UH3" si="268">UG3+1</f>
        <v>46208</v>
      </c>
      <c r="UI3" s="38">
        <f t="shared" ref="UI3" si="269">UH3+1</f>
        <v>46209</v>
      </c>
      <c r="UJ3" s="38">
        <f t="shared" ref="UJ3" si="270">UI3+1</f>
        <v>46210</v>
      </c>
      <c r="UK3" s="38">
        <f t="shared" ref="UK3" si="271">UJ3+1</f>
        <v>46211</v>
      </c>
      <c r="UL3" s="38">
        <f t="shared" ref="UL3" si="272">UK3+1</f>
        <v>46212</v>
      </c>
      <c r="UM3" s="38">
        <f t="shared" ref="UM3" si="273">UL3+1</f>
        <v>46213</v>
      </c>
      <c r="UN3" s="38">
        <f t="shared" ref="UN3" si="274">UM3+1</f>
        <v>46214</v>
      </c>
      <c r="UO3" s="38">
        <f t="shared" ref="UO3" si="275">UN3+1</f>
        <v>46215</v>
      </c>
      <c r="UP3" s="38">
        <f t="shared" ref="UP3" si="276">UO3+1</f>
        <v>46216</v>
      </c>
      <c r="UQ3" s="38">
        <f t="shared" ref="UQ3" si="277">UP3+1</f>
        <v>46217</v>
      </c>
      <c r="UR3" s="38">
        <f t="shared" ref="UR3" si="278">UQ3+1</f>
        <v>46218</v>
      </c>
      <c r="US3" s="38">
        <f t="shared" ref="US3" si="279">UR3+1</f>
        <v>46219</v>
      </c>
      <c r="UT3" s="38">
        <f t="shared" ref="UT3" si="280">US3+1</f>
        <v>46220</v>
      </c>
      <c r="UU3" s="38">
        <f t="shared" ref="UU3" si="281">UT3+1</f>
        <v>46221</v>
      </c>
      <c r="UV3" s="38">
        <f t="shared" ref="UV3" si="282">UU3+1</f>
        <v>46222</v>
      </c>
      <c r="UW3" s="38">
        <f t="shared" ref="UW3" si="283">UV3+1</f>
        <v>46223</v>
      </c>
      <c r="UX3" s="38">
        <f t="shared" ref="UX3" si="284">UW3+1</f>
        <v>46224</v>
      </c>
      <c r="UY3" s="38">
        <f t="shared" ref="UY3" si="285">UX3+1</f>
        <v>46225</v>
      </c>
      <c r="UZ3" s="38">
        <f t="shared" ref="UZ3" si="286">UY3+1</f>
        <v>46226</v>
      </c>
      <c r="VA3" s="38">
        <f t="shared" ref="VA3" si="287">UZ3+1</f>
        <v>46227</v>
      </c>
      <c r="VB3" s="38">
        <f t="shared" ref="VB3" si="288">VA3+1</f>
        <v>46228</v>
      </c>
      <c r="VC3" s="38">
        <f t="shared" ref="VC3" si="289">VB3+1</f>
        <v>46229</v>
      </c>
      <c r="VD3" s="38">
        <f t="shared" ref="VD3" si="290">VC3+1</f>
        <v>46230</v>
      </c>
      <c r="VE3" s="38">
        <f t="shared" ref="VE3" si="291">VD3+1</f>
        <v>46231</v>
      </c>
      <c r="VF3" s="38">
        <f t="shared" ref="VF3" si="292">VE3+1</f>
        <v>46232</v>
      </c>
      <c r="VG3" s="38">
        <f t="shared" ref="VG3" si="293">VF3+1</f>
        <v>46233</v>
      </c>
      <c r="VH3" s="38">
        <f t="shared" ref="VH3" si="294">VG3+1</f>
        <v>46234</v>
      </c>
      <c r="VI3" s="38">
        <f t="shared" ref="VI3" si="295">VH3+1</f>
        <v>46235</v>
      </c>
      <c r="VJ3" s="38">
        <f t="shared" ref="VJ3" si="296">VI3+1</f>
        <v>46236</v>
      </c>
      <c r="VK3" s="38">
        <f t="shared" ref="VK3" si="297">VJ3+1</f>
        <v>46237</v>
      </c>
      <c r="VL3" s="38">
        <f t="shared" ref="VL3" si="298">VK3+1</f>
        <v>46238</v>
      </c>
      <c r="VM3" s="38">
        <f t="shared" ref="VM3" si="299">VL3+1</f>
        <v>46239</v>
      </c>
      <c r="VN3" s="38">
        <f t="shared" ref="VN3" si="300">VM3+1</f>
        <v>46240</v>
      </c>
      <c r="VO3" s="38">
        <f t="shared" ref="VO3" si="301">VN3+1</f>
        <v>46241</v>
      </c>
      <c r="VP3" s="38">
        <f t="shared" ref="VP3" si="302">VO3+1</f>
        <v>46242</v>
      </c>
      <c r="VQ3" s="38">
        <f t="shared" ref="VQ3" si="303">VP3+1</f>
        <v>46243</v>
      </c>
      <c r="VR3" s="38">
        <f t="shared" ref="VR3" si="304">VQ3+1</f>
        <v>46244</v>
      </c>
      <c r="VS3" s="38">
        <f t="shared" ref="VS3" si="305">VR3+1</f>
        <v>46245</v>
      </c>
      <c r="VT3" s="38">
        <f t="shared" ref="VT3" si="306">VS3+1</f>
        <v>46246</v>
      </c>
      <c r="VU3" s="38">
        <f t="shared" ref="VU3" si="307">VT3+1</f>
        <v>46247</v>
      </c>
      <c r="VV3" s="38">
        <f t="shared" ref="VV3" si="308">VU3+1</f>
        <v>46248</v>
      </c>
      <c r="VW3" s="38">
        <f t="shared" ref="VW3" si="309">VV3+1</f>
        <v>46249</v>
      </c>
      <c r="VX3" s="38">
        <f t="shared" ref="VX3" si="310">VW3+1</f>
        <v>46250</v>
      </c>
      <c r="VY3" s="38">
        <f t="shared" ref="VY3" si="311">VX3+1</f>
        <v>46251</v>
      </c>
      <c r="VZ3" s="38">
        <f t="shared" ref="VZ3" si="312">VY3+1</f>
        <v>46252</v>
      </c>
      <c r="WA3" s="38">
        <f t="shared" ref="WA3" si="313">VZ3+1</f>
        <v>46253</v>
      </c>
      <c r="WB3" s="38">
        <f t="shared" ref="WB3" si="314">WA3+1</f>
        <v>46254</v>
      </c>
      <c r="WC3" s="38">
        <f t="shared" ref="WC3" si="315">WB3+1</f>
        <v>46255</v>
      </c>
      <c r="WD3" s="38">
        <f t="shared" ref="WD3" si="316">WC3+1</f>
        <v>46256</v>
      </c>
      <c r="WE3" s="38">
        <f t="shared" ref="WE3" si="317">WD3+1</f>
        <v>46257</v>
      </c>
      <c r="WF3" s="38">
        <f t="shared" ref="WF3" si="318">WE3+1</f>
        <v>46258</v>
      </c>
      <c r="WG3" s="38">
        <f t="shared" ref="WG3" si="319">WF3+1</f>
        <v>46259</v>
      </c>
      <c r="WH3" s="38">
        <f t="shared" ref="WH3" si="320">WG3+1</f>
        <v>46260</v>
      </c>
      <c r="WI3" s="38">
        <f t="shared" ref="WI3" si="321">WH3+1</f>
        <v>46261</v>
      </c>
      <c r="WJ3" s="38">
        <f t="shared" ref="WJ3" si="322">WI3+1</f>
        <v>46262</v>
      </c>
      <c r="WK3" s="38">
        <f t="shared" ref="WK3" si="323">WJ3+1</f>
        <v>46263</v>
      </c>
      <c r="WL3" s="38">
        <f t="shared" ref="WL3" si="324">WK3+1</f>
        <v>46264</v>
      </c>
      <c r="WM3" s="38">
        <f t="shared" ref="WM3" si="325">WL3+1</f>
        <v>46265</v>
      </c>
      <c r="WN3" s="38">
        <f t="shared" ref="WN3" si="326">WM3+1</f>
        <v>46266</v>
      </c>
      <c r="WO3" s="38">
        <f t="shared" ref="WO3" si="327">WN3+1</f>
        <v>46267</v>
      </c>
      <c r="WP3" s="38">
        <f t="shared" ref="WP3" si="328">WO3+1</f>
        <v>46268</v>
      </c>
      <c r="WQ3" s="38">
        <f t="shared" ref="WQ3" si="329">WP3+1</f>
        <v>46269</v>
      </c>
      <c r="WR3" s="38">
        <f t="shared" ref="WR3" si="330">WQ3+1</f>
        <v>46270</v>
      </c>
      <c r="WS3" s="38">
        <f t="shared" ref="WS3" si="331">WR3+1</f>
        <v>46271</v>
      </c>
      <c r="WT3" s="38">
        <f t="shared" ref="WT3" si="332">WS3+1</f>
        <v>46272</v>
      </c>
      <c r="WU3" s="38">
        <f t="shared" ref="WU3" si="333">WT3+1</f>
        <v>46273</v>
      </c>
      <c r="WV3" s="38">
        <f t="shared" ref="WV3" si="334">WU3+1</f>
        <v>46274</v>
      </c>
      <c r="WW3" s="38">
        <f t="shared" ref="WW3" si="335">WV3+1</f>
        <v>46275</v>
      </c>
      <c r="WX3" s="38">
        <f t="shared" ref="WX3" si="336">WW3+1</f>
        <v>46276</v>
      </c>
      <c r="WY3" s="38">
        <f t="shared" ref="WY3" si="337">WX3+1</f>
        <v>46277</v>
      </c>
      <c r="WZ3" s="38">
        <f t="shared" ref="WZ3" si="338">WY3+1</f>
        <v>46278</v>
      </c>
      <c r="XA3" s="38">
        <f t="shared" ref="XA3" si="339">WZ3+1</f>
        <v>46279</v>
      </c>
      <c r="XB3" s="38">
        <f t="shared" ref="XB3" si="340">XA3+1</f>
        <v>46280</v>
      </c>
      <c r="XC3" s="38">
        <f t="shared" ref="XC3" si="341">XB3+1</f>
        <v>46281</v>
      </c>
      <c r="XD3" s="38">
        <f t="shared" ref="XD3" si="342">XC3+1</f>
        <v>46282</v>
      </c>
      <c r="XE3" s="38">
        <f t="shared" ref="XE3" si="343">XD3+1</f>
        <v>46283</v>
      </c>
      <c r="XF3" s="38">
        <f t="shared" ref="XF3" si="344">XE3+1</f>
        <v>46284</v>
      </c>
      <c r="XG3" s="38">
        <f t="shared" ref="XG3" si="345">XF3+1</f>
        <v>46285</v>
      </c>
      <c r="XH3" s="38">
        <f t="shared" ref="XH3" si="346">XG3+1</f>
        <v>46286</v>
      </c>
      <c r="XI3" s="38">
        <f t="shared" ref="XI3" si="347">XH3+1</f>
        <v>46287</v>
      </c>
      <c r="XJ3" s="38">
        <f t="shared" ref="XJ3" si="348">XI3+1</f>
        <v>46288</v>
      </c>
      <c r="XK3" s="38">
        <f t="shared" ref="XK3" si="349">XJ3+1</f>
        <v>46289</v>
      </c>
      <c r="XL3" s="38">
        <f t="shared" ref="XL3" si="350">XK3+1</f>
        <v>46290</v>
      </c>
      <c r="XM3" s="38">
        <f t="shared" ref="XM3" si="351">XL3+1</f>
        <v>46291</v>
      </c>
      <c r="XN3" s="38">
        <f t="shared" ref="XN3" si="352">XM3+1</f>
        <v>46292</v>
      </c>
      <c r="XO3" s="38">
        <f t="shared" ref="XO3" si="353">XN3+1</f>
        <v>46293</v>
      </c>
      <c r="XP3" s="38">
        <f t="shared" ref="XP3" si="354">XO3+1</f>
        <v>46294</v>
      </c>
      <c r="XQ3" s="38">
        <f t="shared" ref="XQ3" si="355">XP3+1</f>
        <v>46295</v>
      </c>
      <c r="XR3" s="38">
        <f t="shared" ref="XR3" si="356">XQ3+1</f>
        <v>46296</v>
      </c>
      <c r="XS3" s="38">
        <f t="shared" ref="XS3" si="357">XR3+1</f>
        <v>46297</v>
      </c>
      <c r="XT3" s="38">
        <f t="shared" ref="XT3" si="358">XS3+1</f>
        <v>46298</v>
      </c>
      <c r="XU3" s="38">
        <f t="shared" ref="XU3" si="359">XT3+1</f>
        <v>46299</v>
      </c>
      <c r="XV3" s="38">
        <f t="shared" ref="XV3" si="360">XU3+1</f>
        <v>46300</v>
      </c>
      <c r="XW3" s="38">
        <f t="shared" ref="XW3" si="361">XV3+1</f>
        <v>46301</v>
      </c>
      <c r="XX3" s="38">
        <f t="shared" ref="XX3" si="362">XW3+1</f>
        <v>46302</v>
      </c>
      <c r="XY3" s="38">
        <f t="shared" ref="XY3" si="363">XX3+1</f>
        <v>46303</v>
      </c>
      <c r="XZ3" s="38">
        <f t="shared" ref="XZ3" si="364">XY3+1</f>
        <v>46304</v>
      </c>
      <c r="YA3" s="38">
        <f t="shared" ref="YA3" si="365">XZ3+1</f>
        <v>46305</v>
      </c>
      <c r="YB3" s="38">
        <f t="shared" ref="YB3" si="366">YA3+1</f>
        <v>46306</v>
      </c>
      <c r="YC3" s="38">
        <f t="shared" ref="YC3" si="367">YB3+1</f>
        <v>46307</v>
      </c>
      <c r="YD3" s="38">
        <f t="shared" ref="YD3" si="368">YC3+1</f>
        <v>46308</v>
      </c>
      <c r="YE3" s="38">
        <f t="shared" ref="YE3" si="369">YD3+1</f>
        <v>46309</v>
      </c>
      <c r="YF3" s="38">
        <f t="shared" ref="YF3" si="370">YE3+1</f>
        <v>46310</v>
      </c>
      <c r="YG3" s="38">
        <f t="shared" ref="YG3" si="371">YF3+1</f>
        <v>46311</v>
      </c>
      <c r="YH3" s="38">
        <f t="shared" ref="YH3" si="372">YG3+1</f>
        <v>46312</v>
      </c>
      <c r="YI3" s="38">
        <f t="shared" ref="YI3" si="373">YH3+1</f>
        <v>46313</v>
      </c>
      <c r="YJ3" s="38">
        <f t="shared" ref="YJ3" si="374">YI3+1</f>
        <v>46314</v>
      </c>
      <c r="YK3" s="38">
        <f t="shared" ref="YK3" si="375">YJ3+1</f>
        <v>46315</v>
      </c>
      <c r="YL3" s="38">
        <f t="shared" ref="YL3" si="376">YK3+1</f>
        <v>46316</v>
      </c>
      <c r="YM3" s="38">
        <f t="shared" ref="YM3" si="377">YL3+1</f>
        <v>46317</v>
      </c>
      <c r="YN3" s="38">
        <f t="shared" ref="YN3" si="378">YM3+1</f>
        <v>46318</v>
      </c>
      <c r="YO3" s="38">
        <f t="shared" ref="YO3" si="379">YN3+1</f>
        <v>46319</v>
      </c>
      <c r="YP3" s="38">
        <f t="shared" ref="YP3" si="380">YO3+1</f>
        <v>46320</v>
      </c>
      <c r="YQ3" s="38">
        <f t="shared" ref="YQ3" si="381">YP3+1</f>
        <v>46321</v>
      </c>
      <c r="YR3" s="38">
        <f t="shared" ref="YR3" si="382">YQ3+1</f>
        <v>46322</v>
      </c>
      <c r="YS3" s="38">
        <f t="shared" ref="YS3" si="383">YR3+1</f>
        <v>46323</v>
      </c>
      <c r="YT3" s="38">
        <f t="shared" ref="YT3" si="384">YS3+1</f>
        <v>46324</v>
      </c>
      <c r="YU3" s="38">
        <f t="shared" ref="YU3" si="385">YT3+1</f>
        <v>46325</v>
      </c>
      <c r="YV3" s="38">
        <f t="shared" ref="YV3" si="386">YU3+1</f>
        <v>46326</v>
      </c>
      <c r="YW3" s="38">
        <f t="shared" ref="YW3" si="387">YV3+1</f>
        <v>46327</v>
      </c>
      <c r="YX3" s="38">
        <f t="shared" ref="YX3" si="388">YW3+1</f>
        <v>46328</v>
      </c>
      <c r="YY3" s="38">
        <f t="shared" ref="YY3" si="389">YX3+1</f>
        <v>46329</v>
      </c>
      <c r="YZ3" s="38">
        <f t="shared" ref="YZ3" si="390">YY3+1</f>
        <v>46330</v>
      </c>
      <c r="ZA3" s="38">
        <f t="shared" ref="ZA3" si="391">YZ3+1</f>
        <v>46331</v>
      </c>
      <c r="ZB3" s="38">
        <f t="shared" ref="ZB3" si="392">ZA3+1</f>
        <v>46332</v>
      </c>
      <c r="ZC3" s="38">
        <f t="shared" ref="ZC3" si="393">ZB3+1</f>
        <v>46333</v>
      </c>
      <c r="ZD3" s="38">
        <f t="shared" ref="ZD3" si="394">ZC3+1</f>
        <v>46334</v>
      </c>
      <c r="ZE3" s="38">
        <f t="shared" ref="ZE3" si="395">ZD3+1</f>
        <v>46335</v>
      </c>
      <c r="ZF3" s="38">
        <f t="shared" ref="ZF3" si="396">ZE3+1</f>
        <v>46336</v>
      </c>
      <c r="ZG3" s="38">
        <f t="shared" ref="ZG3" si="397">ZF3+1</f>
        <v>46337</v>
      </c>
      <c r="ZH3" s="38">
        <f t="shared" ref="ZH3" si="398">ZG3+1</f>
        <v>46338</v>
      </c>
      <c r="ZI3" s="38">
        <f t="shared" ref="ZI3" si="399">ZH3+1</f>
        <v>46339</v>
      </c>
      <c r="ZJ3" s="38">
        <f t="shared" ref="ZJ3" si="400">ZI3+1</f>
        <v>46340</v>
      </c>
      <c r="ZK3" s="38">
        <f t="shared" ref="ZK3" si="401">ZJ3+1</f>
        <v>46341</v>
      </c>
      <c r="ZL3" s="38">
        <f t="shared" ref="ZL3" si="402">ZK3+1</f>
        <v>46342</v>
      </c>
      <c r="ZM3" s="38">
        <f t="shared" ref="ZM3" si="403">ZL3+1</f>
        <v>46343</v>
      </c>
      <c r="ZN3" s="38">
        <f t="shared" ref="ZN3" si="404">ZM3+1</f>
        <v>46344</v>
      </c>
      <c r="ZO3" s="38">
        <f t="shared" ref="ZO3" si="405">ZN3+1</f>
        <v>46345</v>
      </c>
      <c r="ZP3" s="38">
        <f t="shared" ref="ZP3" si="406">ZO3+1</f>
        <v>46346</v>
      </c>
      <c r="ZQ3" s="38">
        <f t="shared" ref="ZQ3" si="407">ZP3+1</f>
        <v>46347</v>
      </c>
      <c r="ZR3" s="38">
        <f t="shared" ref="ZR3" si="408">ZQ3+1</f>
        <v>46348</v>
      </c>
      <c r="ZS3" s="38">
        <f t="shared" ref="ZS3" si="409">ZR3+1</f>
        <v>46349</v>
      </c>
      <c r="ZT3" s="38">
        <f t="shared" ref="ZT3" si="410">ZS3+1</f>
        <v>46350</v>
      </c>
      <c r="ZU3" s="38">
        <f t="shared" ref="ZU3" si="411">ZT3+1</f>
        <v>46351</v>
      </c>
      <c r="ZV3" s="38">
        <f t="shared" ref="ZV3" si="412">ZU3+1</f>
        <v>46352</v>
      </c>
      <c r="ZW3" s="38">
        <f t="shared" ref="ZW3" si="413">ZV3+1</f>
        <v>46353</v>
      </c>
      <c r="ZX3" s="38">
        <f t="shared" ref="ZX3" si="414">ZW3+1</f>
        <v>46354</v>
      </c>
      <c r="ZY3" s="38">
        <f t="shared" ref="ZY3" si="415">ZX3+1</f>
        <v>46355</v>
      </c>
      <c r="ZZ3" s="38">
        <f t="shared" ref="ZZ3" si="416">ZY3+1</f>
        <v>46356</v>
      </c>
      <c r="AAA3" s="38">
        <f t="shared" ref="AAA3" si="417">ZZ3+1</f>
        <v>46357</v>
      </c>
      <c r="AAB3" s="38">
        <f t="shared" ref="AAB3" si="418">AAA3+1</f>
        <v>46358</v>
      </c>
      <c r="AAC3" s="38">
        <f t="shared" ref="AAC3" si="419">AAB3+1</f>
        <v>46359</v>
      </c>
      <c r="AAD3" s="38">
        <f t="shared" ref="AAD3" si="420">AAC3+1</f>
        <v>46360</v>
      </c>
      <c r="AAE3" s="38">
        <f t="shared" ref="AAE3" si="421">AAD3+1</f>
        <v>46361</v>
      </c>
      <c r="AAF3" s="38">
        <f t="shared" ref="AAF3" si="422">AAE3+1</f>
        <v>46362</v>
      </c>
      <c r="AAG3" s="38">
        <f t="shared" ref="AAG3" si="423">AAF3+1</f>
        <v>46363</v>
      </c>
      <c r="AAH3" s="38">
        <f t="shared" ref="AAH3" si="424">AAG3+1</f>
        <v>46364</v>
      </c>
      <c r="AAI3" s="38">
        <f t="shared" ref="AAI3" si="425">AAH3+1</f>
        <v>46365</v>
      </c>
      <c r="AAJ3" s="38">
        <f t="shared" ref="AAJ3" si="426">AAI3+1</f>
        <v>46366</v>
      </c>
      <c r="AAK3" s="38">
        <f t="shared" ref="AAK3" si="427">AAJ3+1</f>
        <v>46367</v>
      </c>
      <c r="AAL3" s="38">
        <f t="shared" ref="AAL3" si="428">AAK3+1</f>
        <v>46368</v>
      </c>
      <c r="AAM3" s="38">
        <f t="shared" ref="AAM3" si="429">AAL3+1</f>
        <v>46369</v>
      </c>
      <c r="AAN3" s="38">
        <f t="shared" ref="AAN3" si="430">AAM3+1</f>
        <v>46370</v>
      </c>
      <c r="AAO3" s="38">
        <f t="shared" ref="AAO3" si="431">AAN3+1</f>
        <v>46371</v>
      </c>
      <c r="AAP3" s="38">
        <f t="shared" ref="AAP3" si="432">AAO3+1</f>
        <v>46372</v>
      </c>
      <c r="AAQ3" s="38">
        <f t="shared" ref="AAQ3" si="433">AAP3+1</f>
        <v>46373</v>
      </c>
      <c r="AAR3" s="38">
        <f t="shared" ref="AAR3" si="434">AAQ3+1</f>
        <v>46374</v>
      </c>
      <c r="AAS3" s="38">
        <f t="shared" ref="AAS3" si="435">AAR3+1</f>
        <v>46375</v>
      </c>
      <c r="AAT3" s="38">
        <f t="shared" ref="AAT3" si="436">AAS3+1</f>
        <v>46376</v>
      </c>
      <c r="AAU3" s="38">
        <f t="shared" ref="AAU3" si="437">AAT3+1</f>
        <v>46377</v>
      </c>
      <c r="AAV3" s="38">
        <f t="shared" ref="AAV3" si="438">AAU3+1</f>
        <v>46378</v>
      </c>
      <c r="AAW3" s="38">
        <f t="shared" ref="AAW3" si="439">AAV3+1</f>
        <v>46379</v>
      </c>
      <c r="AAX3" s="38">
        <f t="shared" ref="AAX3" si="440">AAW3+1</f>
        <v>46380</v>
      </c>
      <c r="AAY3" s="38">
        <f t="shared" ref="AAY3" si="441">AAX3+1</f>
        <v>46381</v>
      </c>
      <c r="AAZ3" s="38">
        <f t="shared" ref="AAZ3" si="442">AAY3+1</f>
        <v>46382</v>
      </c>
      <c r="ABA3" s="38">
        <f t="shared" ref="ABA3" si="443">AAZ3+1</f>
        <v>46383</v>
      </c>
      <c r="ABB3" s="38">
        <f t="shared" ref="ABB3" si="444">ABA3+1</f>
        <v>46384</v>
      </c>
      <c r="ABC3" s="38">
        <f t="shared" ref="ABC3" si="445">ABB3+1</f>
        <v>46385</v>
      </c>
      <c r="ABD3" s="38">
        <f t="shared" ref="ABD3" si="446">ABC3+1</f>
        <v>46386</v>
      </c>
      <c r="ABE3" s="38">
        <f t="shared" ref="ABE3" si="447">ABD3+1</f>
        <v>46387</v>
      </c>
      <c r="ABF3" s="38">
        <f t="shared" ref="ABF3" si="448">ABE3+1</f>
        <v>46388</v>
      </c>
    </row>
    <row r="4" spans="2:734">
      <c r="D4" s="9" t="str">
        <f>TEXT(D3,"ddd")</f>
        <v>Wed</v>
      </c>
      <c r="E4" s="9" t="str">
        <f t="shared" ref="E4:BP4" si="449">TEXT(E3,"ddd")</f>
        <v>Thu</v>
      </c>
      <c r="F4" s="9" t="str">
        <f t="shared" si="449"/>
        <v>Fri</v>
      </c>
      <c r="G4" s="9" t="str">
        <f t="shared" si="449"/>
        <v>Sat</v>
      </c>
      <c r="H4" s="9" t="str">
        <f t="shared" si="449"/>
        <v>Sun</v>
      </c>
      <c r="I4" s="9" t="str">
        <f t="shared" si="449"/>
        <v>Mon</v>
      </c>
      <c r="J4" s="9" t="str">
        <f t="shared" si="449"/>
        <v>Tue</v>
      </c>
      <c r="K4" s="9" t="str">
        <f t="shared" si="449"/>
        <v>Wed</v>
      </c>
      <c r="L4" s="9" t="str">
        <f t="shared" si="449"/>
        <v>Thu</v>
      </c>
      <c r="M4" s="9" t="str">
        <f t="shared" si="449"/>
        <v>Fri</v>
      </c>
      <c r="N4" s="9" t="str">
        <f t="shared" si="449"/>
        <v>Sat</v>
      </c>
      <c r="O4" s="9" t="str">
        <f t="shared" si="449"/>
        <v>Sun</v>
      </c>
      <c r="P4" s="9" t="str">
        <f t="shared" si="449"/>
        <v>Mon</v>
      </c>
      <c r="Q4" s="9" t="str">
        <f t="shared" si="449"/>
        <v>Tue</v>
      </c>
      <c r="R4" s="9" t="str">
        <f t="shared" si="449"/>
        <v>Wed</v>
      </c>
      <c r="S4" s="9" t="str">
        <f t="shared" si="449"/>
        <v>Thu</v>
      </c>
      <c r="T4" s="9" t="str">
        <f t="shared" si="449"/>
        <v>Fri</v>
      </c>
      <c r="U4" s="9" t="str">
        <f t="shared" si="449"/>
        <v>Sat</v>
      </c>
      <c r="V4" s="9" t="str">
        <f t="shared" si="449"/>
        <v>Sun</v>
      </c>
      <c r="W4" s="9" t="str">
        <f t="shared" si="449"/>
        <v>Mon</v>
      </c>
      <c r="X4" s="9" t="str">
        <f t="shared" si="449"/>
        <v>Tue</v>
      </c>
      <c r="Y4" s="9" t="str">
        <f>TEXT(Y3,"ddd")</f>
        <v>Wed</v>
      </c>
      <c r="Z4" s="9" t="str">
        <f t="shared" si="449"/>
        <v>Thu</v>
      </c>
      <c r="AA4" s="9" t="str">
        <f t="shared" si="449"/>
        <v>Fri</v>
      </c>
      <c r="AB4" s="9" t="str">
        <f t="shared" si="449"/>
        <v>Sat</v>
      </c>
      <c r="AC4" s="9" t="str">
        <f t="shared" si="449"/>
        <v>Sun</v>
      </c>
      <c r="AD4" s="9" t="str">
        <f t="shared" si="449"/>
        <v>Mon</v>
      </c>
      <c r="AE4" s="9" t="str">
        <f t="shared" si="449"/>
        <v>Tue</v>
      </c>
      <c r="AF4" s="9" t="str">
        <f t="shared" si="449"/>
        <v>Wed</v>
      </c>
      <c r="AG4" s="9" t="str">
        <f t="shared" si="449"/>
        <v>Thu</v>
      </c>
      <c r="AH4" s="9" t="str">
        <f t="shared" si="449"/>
        <v>Fri</v>
      </c>
      <c r="AI4" s="9" t="str">
        <f t="shared" si="449"/>
        <v>Sat</v>
      </c>
      <c r="AJ4" s="9" t="str">
        <f t="shared" si="449"/>
        <v>Sun</v>
      </c>
      <c r="AK4" s="9" t="str">
        <f t="shared" si="449"/>
        <v>Mon</v>
      </c>
      <c r="AL4" s="9" t="str">
        <f t="shared" si="449"/>
        <v>Tue</v>
      </c>
      <c r="AM4" s="9" t="str">
        <f t="shared" si="449"/>
        <v>Wed</v>
      </c>
      <c r="AN4" s="9" t="str">
        <f t="shared" si="449"/>
        <v>Thu</v>
      </c>
      <c r="AO4" s="9" t="str">
        <f t="shared" si="449"/>
        <v>Fri</v>
      </c>
      <c r="AP4" s="9" t="str">
        <f t="shared" si="449"/>
        <v>Sat</v>
      </c>
      <c r="AQ4" s="9" t="str">
        <f t="shared" si="449"/>
        <v>Sun</v>
      </c>
      <c r="AR4" s="9" t="str">
        <f t="shared" si="449"/>
        <v>Mon</v>
      </c>
      <c r="AS4" s="9" t="str">
        <f t="shared" si="449"/>
        <v>Tue</v>
      </c>
      <c r="AT4" s="9" t="str">
        <f t="shared" si="449"/>
        <v>Wed</v>
      </c>
      <c r="AU4" s="9" t="str">
        <f t="shared" si="449"/>
        <v>Thu</v>
      </c>
      <c r="AV4" s="9" t="str">
        <f t="shared" si="449"/>
        <v>Fri</v>
      </c>
      <c r="AW4" s="9" t="str">
        <f t="shared" si="449"/>
        <v>Sat</v>
      </c>
      <c r="AX4" s="9" t="str">
        <f t="shared" si="449"/>
        <v>Sun</v>
      </c>
      <c r="AY4" s="9" t="str">
        <f t="shared" si="449"/>
        <v>Mon</v>
      </c>
      <c r="AZ4" s="9" t="str">
        <f t="shared" si="449"/>
        <v>Tue</v>
      </c>
      <c r="BA4" s="9" t="str">
        <f t="shared" si="449"/>
        <v>Wed</v>
      </c>
      <c r="BB4" s="9" t="str">
        <f t="shared" si="449"/>
        <v>Thu</v>
      </c>
      <c r="BC4" s="9" t="str">
        <f t="shared" si="449"/>
        <v>Fri</v>
      </c>
      <c r="BD4" s="9" t="str">
        <f t="shared" si="449"/>
        <v>Sat</v>
      </c>
      <c r="BE4" s="9" t="str">
        <f t="shared" si="449"/>
        <v>Sun</v>
      </c>
      <c r="BF4" s="9" t="str">
        <f t="shared" si="449"/>
        <v>Mon</v>
      </c>
      <c r="BG4" s="9" t="str">
        <f t="shared" si="449"/>
        <v>Tue</v>
      </c>
      <c r="BH4" s="9" t="str">
        <f t="shared" si="449"/>
        <v>Wed</v>
      </c>
      <c r="BI4" s="9" t="str">
        <f t="shared" si="449"/>
        <v>Thu</v>
      </c>
      <c r="BJ4" s="9" t="str">
        <f t="shared" si="449"/>
        <v>Fri</v>
      </c>
      <c r="BK4" s="9" t="str">
        <f t="shared" si="449"/>
        <v>Sat</v>
      </c>
      <c r="BL4" s="9" t="str">
        <f t="shared" si="449"/>
        <v>Sun</v>
      </c>
      <c r="BM4" s="9" t="str">
        <f t="shared" si="449"/>
        <v>Mon</v>
      </c>
      <c r="BN4" s="9" t="str">
        <f t="shared" si="449"/>
        <v>Tue</v>
      </c>
      <c r="BO4" s="9" t="str">
        <f t="shared" si="449"/>
        <v>Wed</v>
      </c>
      <c r="BP4" s="9" t="str">
        <f t="shared" si="449"/>
        <v>Thu</v>
      </c>
      <c r="BQ4" s="9" t="str">
        <f t="shared" ref="BQ4:EB4" si="450">TEXT(BQ3,"ddd")</f>
        <v>Fri</v>
      </c>
      <c r="BR4" s="9" t="str">
        <f t="shared" si="450"/>
        <v>Sat</v>
      </c>
      <c r="BS4" s="9" t="str">
        <f t="shared" si="450"/>
        <v>Sun</v>
      </c>
      <c r="BT4" s="9" t="str">
        <f t="shared" si="450"/>
        <v>Mon</v>
      </c>
      <c r="BU4" s="9" t="str">
        <f t="shared" si="450"/>
        <v>Tue</v>
      </c>
      <c r="BV4" s="9" t="str">
        <f t="shared" si="450"/>
        <v>Wed</v>
      </c>
      <c r="BW4" s="9" t="str">
        <f t="shared" si="450"/>
        <v>Thu</v>
      </c>
      <c r="BX4" s="9" t="str">
        <f t="shared" si="450"/>
        <v>Fri</v>
      </c>
      <c r="BY4" s="9" t="str">
        <f t="shared" si="450"/>
        <v>Sat</v>
      </c>
      <c r="BZ4" s="9" t="str">
        <f t="shared" si="450"/>
        <v>Sun</v>
      </c>
      <c r="CA4" s="9" t="str">
        <f t="shared" si="450"/>
        <v>Mon</v>
      </c>
      <c r="CB4" s="9" t="str">
        <f t="shared" si="450"/>
        <v>Tue</v>
      </c>
      <c r="CC4" s="9" t="str">
        <f t="shared" si="450"/>
        <v>Wed</v>
      </c>
      <c r="CD4" s="9" t="str">
        <f t="shared" si="450"/>
        <v>Thu</v>
      </c>
      <c r="CE4" s="9" t="str">
        <f t="shared" si="450"/>
        <v>Fri</v>
      </c>
      <c r="CF4" s="9" t="str">
        <f t="shared" si="450"/>
        <v>Sat</v>
      </c>
      <c r="CG4" s="9" t="str">
        <f t="shared" si="450"/>
        <v>Sun</v>
      </c>
      <c r="CH4" s="9" t="str">
        <f t="shared" si="450"/>
        <v>Mon</v>
      </c>
      <c r="CI4" s="9" t="str">
        <f t="shared" si="450"/>
        <v>Tue</v>
      </c>
      <c r="CJ4" s="9" t="str">
        <f t="shared" si="450"/>
        <v>Wed</v>
      </c>
      <c r="CK4" s="9" t="str">
        <f t="shared" si="450"/>
        <v>Thu</v>
      </c>
      <c r="CL4" s="9" t="str">
        <f t="shared" si="450"/>
        <v>Fri</v>
      </c>
      <c r="CM4" s="9" t="str">
        <f t="shared" si="450"/>
        <v>Sat</v>
      </c>
      <c r="CN4" s="9" t="str">
        <f t="shared" si="450"/>
        <v>Sun</v>
      </c>
      <c r="CO4" s="9" t="str">
        <f t="shared" si="450"/>
        <v>Mon</v>
      </c>
      <c r="CP4" s="9" t="str">
        <f t="shared" si="450"/>
        <v>Tue</v>
      </c>
      <c r="CQ4" s="9" t="str">
        <f t="shared" si="450"/>
        <v>Wed</v>
      </c>
      <c r="CR4" s="9" t="str">
        <f t="shared" si="450"/>
        <v>Thu</v>
      </c>
      <c r="CS4" s="9" t="str">
        <f t="shared" si="450"/>
        <v>Fri</v>
      </c>
      <c r="CT4" s="9" t="str">
        <f t="shared" si="450"/>
        <v>Sat</v>
      </c>
      <c r="CU4" s="9" t="str">
        <f t="shared" si="450"/>
        <v>Sun</v>
      </c>
      <c r="CV4" s="9" t="str">
        <f t="shared" si="450"/>
        <v>Mon</v>
      </c>
      <c r="CW4" s="9" t="str">
        <f t="shared" si="450"/>
        <v>Tue</v>
      </c>
      <c r="CX4" s="9" t="str">
        <f t="shared" si="450"/>
        <v>Wed</v>
      </c>
      <c r="CY4" s="9" t="str">
        <f t="shared" si="450"/>
        <v>Thu</v>
      </c>
      <c r="CZ4" s="9" t="str">
        <f t="shared" si="450"/>
        <v>Fri</v>
      </c>
      <c r="DA4" s="9" t="str">
        <f t="shared" si="450"/>
        <v>Sat</v>
      </c>
      <c r="DB4" s="9" t="str">
        <f t="shared" si="450"/>
        <v>Sun</v>
      </c>
      <c r="DC4" s="9" t="str">
        <f t="shared" si="450"/>
        <v>Mon</v>
      </c>
      <c r="DD4" s="9" t="str">
        <f t="shared" si="450"/>
        <v>Tue</v>
      </c>
      <c r="DE4" s="9" t="str">
        <f t="shared" si="450"/>
        <v>Wed</v>
      </c>
      <c r="DF4" s="9" t="str">
        <f t="shared" si="450"/>
        <v>Thu</v>
      </c>
      <c r="DG4" s="9" t="str">
        <f t="shared" si="450"/>
        <v>Fri</v>
      </c>
      <c r="DH4" s="9" t="str">
        <f t="shared" si="450"/>
        <v>Sat</v>
      </c>
      <c r="DI4" s="9" t="str">
        <f t="shared" si="450"/>
        <v>Sun</v>
      </c>
      <c r="DJ4" s="9" t="str">
        <f t="shared" si="450"/>
        <v>Mon</v>
      </c>
      <c r="DK4" s="9" t="str">
        <f t="shared" si="450"/>
        <v>Tue</v>
      </c>
      <c r="DL4" s="9" t="str">
        <f t="shared" si="450"/>
        <v>Wed</v>
      </c>
      <c r="DM4" s="9" t="str">
        <f t="shared" si="450"/>
        <v>Thu</v>
      </c>
      <c r="DN4" s="9" t="str">
        <f t="shared" si="450"/>
        <v>Fri</v>
      </c>
      <c r="DO4" s="9" t="str">
        <f t="shared" si="450"/>
        <v>Sat</v>
      </c>
      <c r="DP4" s="9" t="str">
        <f t="shared" si="450"/>
        <v>Sun</v>
      </c>
      <c r="DQ4" s="9" t="str">
        <f t="shared" si="450"/>
        <v>Mon</v>
      </c>
      <c r="DR4" s="9" t="str">
        <f t="shared" si="450"/>
        <v>Tue</v>
      </c>
      <c r="DS4" s="9" t="str">
        <f t="shared" si="450"/>
        <v>Wed</v>
      </c>
      <c r="DT4" s="9" t="str">
        <f t="shared" si="450"/>
        <v>Thu</v>
      </c>
      <c r="DU4" s="9" t="str">
        <f t="shared" si="450"/>
        <v>Fri</v>
      </c>
      <c r="DV4" s="9" t="str">
        <f t="shared" si="450"/>
        <v>Sat</v>
      </c>
      <c r="DW4" s="9" t="str">
        <f t="shared" si="450"/>
        <v>Sun</v>
      </c>
      <c r="DX4" s="9" t="str">
        <f t="shared" si="450"/>
        <v>Mon</v>
      </c>
      <c r="DY4" s="9" t="str">
        <f t="shared" si="450"/>
        <v>Tue</v>
      </c>
      <c r="DZ4" s="9" t="str">
        <f t="shared" si="450"/>
        <v>Wed</v>
      </c>
      <c r="EA4" s="9" t="str">
        <f t="shared" si="450"/>
        <v>Thu</v>
      </c>
      <c r="EB4" s="9" t="str">
        <f t="shared" si="450"/>
        <v>Fri</v>
      </c>
      <c r="EC4" s="9" t="str">
        <f t="shared" ref="EC4:GN4" si="451">TEXT(EC3,"ddd")</f>
        <v>Sat</v>
      </c>
      <c r="ED4" s="9" t="str">
        <f t="shared" si="451"/>
        <v>Sun</v>
      </c>
      <c r="EE4" s="9" t="str">
        <f t="shared" si="451"/>
        <v>Mon</v>
      </c>
      <c r="EF4" s="9" t="str">
        <f t="shared" si="451"/>
        <v>Tue</v>
      </c>
      <c r="EG4" s="9" t="str">
        <f t="shared" si="451"/>
        <v>Wed</v>
      </c>
      <c r="EH4" s="9" t="str">
        <f t="shared" si="451"/>
        <v>Thu</v>
      </c>
      <c r="EI4" s="9" t="str">
        <f t="shared" si="451"/>
        <v>Fri</v>
      </c>
      <c r="EJ4" s="9" t="str">
        <f t="shared" si="451"/>
        <v>Sat</v>
      </c>
      <c r="EK4" s="9" t="str">
        <f t="shared" si="451"/>
        <v>Sun</v>
      </c>
      <c r="EL4" s="9" t="str">
        <f t="shared" si="451"/>
        <v>Mon</v>
      </c>
      <c r="EM4" s="9" t="str">
        <f t="shared" si="451"/>
        <v>Tue</v>
      </c>
      <c r="EN4" s="9" t="str">
        <f t="shared" si="451"/>
        <v>Wed</v>
      </c>
      <c r="EO4" s="9" t="str">
        <f t="shared" si="451"/>
        <v>Thu</v>
      </c>
      <c r="EP4" s="9" t="str">
        <f t="shared" si="451"/>
        <v>Fri</v>
      </c>
      <c r="EQ4" s="9" t="str">
        <f t="shared" si="451"/>
        <v>Sat</v>
      </c>
      <c r="ER4" s="9" t="str">
        <f t="shared" si="451"/>
        <v>Sun</v>
      </c>
      <c r="ES4" s="9" t="str">
        <f t="shared" si="451"/>
        <v>Mon</v>
      </c>
      <c r="ET4" s="9" t="str">
        <f t="shared" si="451"/>
        <v>Tue</v>
      </c>
      <c r="EU4" s="9" t="str">
        <f t="shared" si="451"/>
        <v>Wed</v>
      </c>
      <c r="EV4" s="9" t="str">
        <f t="shared" si="451"/>
        <v>Thu</v>
      </c>
      <c r="EW4" s="9" t="str">
        <f t="shared" si="451"/>
        <v>Fri</v>
      </c>
      <c r="EX4" s="9" t="str">
        <f t="shared" si="451"/>
        <v>Sat</v>
      </c>
      <c r="EY4" s="9" t="str">
        <f t="shared" si="451"/>
        <v>Sun</v>
      </c>
      <c r="EZ4" s="9" t="str">
        <f t="shared" si="451"/>
        <v>Mon</v>
      </c>
      <c r="FA4" s="9" t="str">
        <f t="shared" si="451"/>
        <v>Tue</v>
      </c>
      <c r="FB4" s="9" t="str">
        <f t="shared" si="451"/>
        <v>Wed</v>
      </c>
      <c r="FC4" s="9" t="str">
        <f t="shared" si="451"/>
        <v>Thu</v>
      </c>
      <c r="FD4" s="9" t="str">
        <f t="shared" si="451"/>
        <v>Fri</v>
      </c>
      <c r="FE4" s="9" t="str">
        <f t="shared" si="451"/>
        <v>Sat</v>
      </c>
      <c r="FF4" s="9" t="str">
        <f t="shared" si="451"/>
        <v>Sun</v>
      </c>
      <c r="FG4" s="9" t="str">
        <f t="shared" si="451"/>
        <v>Mon</v>
      </c>
      <c r="FH4" s="9" t="str">
        <f t="shared" si="451"/>
        <v>Tue</v>
      </c>
      <c r="FI4" s="9" t="str">
        <f t="shared" si="451"/>
        <v>Wed</v>
      </c>
      <c r="FJ4" s="9" t="str">
        <f t="shared" si="451"/>
        <v>Thu</v>
      </c>
      <c r="FK4" s="9" t="str">
        <f t="shared" si="451"/>
        <v>Fri</v>
      </c>
      <c r="FL4" s="9" t="str">
        <f t="shared" si="451"/>
        <v>Sat</v>
      </c>
      <c r="FM4" s="9" t="str">
        <f t="shared" si="451"/>
        <v>Sun</v>
      </c>
      <c r="FN4" s="9" t="str">
        <f t="shared" si="451"/>
        <v>Mon</v>
      </c>
      <c r="FO4" s="9" t="str">
        <f t="shared" si="451"/>
        <v>Tue</v>
      </c>
      <c r="FP4" s="9" t="str">
        <f t="shared" si="451"/>
        <v>Wed</v>
      </c>
      <c r="FQ4" s="9" t="str">
        <f t="shared" si="451"/>
        <v>Thu</v>
      </c>
      <c r="FR4" s="9" t="str">
        <f t="shared" si="451"/>
        <v>Fri</v>
      </c>
      <c r="FS4" s="9" t="str">
        <f t="shared" si="451"/>
        <v>Sat</v>
      </c>
      <c r="FT4" s="9" t="str">
        <f t="shared" si="451"/>
        <v>Sun</v>
      </c>
      <c r="FU4" s="9" t="str">
        <f t="shared" si="451"/>
        <v>Mon</v>
      </c>
      <c r="FV4" s="9" t="str">
        <f t="shared" si="451"/>
        <v>Tue</v>
      </c>
      <c r="FW4" s="9" t="str">
        <f t="shared" si="451"/>
        <v>Wed</v>
      </c>
      <c r="FX4" s="9" t="str">
        <f t="shared" si="451"/>
        <v>Thu</v>
      </c>
      <c r="FY4" s="9" t="str">
        <f t="shared" si="451"/>
        <v>Fri</v>
      </c>
      <c r="FZ4" s="9" t="str">
        <f t="shared" si="451"/>
        <v>Sat</v>
      </c>
      <c r="GA4" s="9" t="str">
        <f t="shared" si="451"/>
        <v>Sun</v>
      </c>
      <c r="GB4" s="9" t="str">
        <f t="shared" si="451"/>
        <v>Mon</v>
      </c>
      <c r="GC4" s="9" t="str">
        <f t="shared" si="451"/>
        <v>Tue</v>
      </c>
      <c r="GD4" s="9" t="str">
        <f t="shared" si="451"/>
        <v>Wed</v>
      </c>
      <c r="GE4" s="9" t="str">
        <f t="shared" si="451"/>
        <v>Thu</v>
      </c>
      <c r="GF4" s="9" t="str">
        <f t="shared" si="451"/>
        <v>Fri</v>
      </c>
      <c r="GG4" s="9" t="str">
        <f t="shared" si="451"/>
        <v>Sat</v>
      </c>
      <c r="GH4" s="9" t="str">
        <f t="shared" si="451"/>
        <v>Sun</v>
      </c>
      <c r="GI4" s="9" t="str">
        <f t="shared" si="451"/>
        <v>Mon</v>
      </c>
      <c r="GJ4" s="9" t="str">
        <f t="shared" si="451"/>
        <v>Tue</v>
      </c>
      <c r="GK4" s="9" t="str">
        <f t="shared" si="451"/>
        <v>Wed</v>
      </c>
      <c r="GL4" s="9" t="str">
        <f t="shared" si="451"/>
        <v>Thu</v>
      </c>
      <c r="GM4" s="9" t="str">
        <f t="shared" si="451"/>
        <v>Fri</v>
      </c>
      <c r="GN4" s="9" t="str">
        <f t="shared" si="451"/>
        <v>Sat</v>
      </c>
      <c r="GO4" s="9" t="str">
        <f t="shared" ref="GO4:IZ4" si="452">TEXT(GO3,"ddd")</f>
        <v>Sun</v>
      </c>
      <c r="GP4" s="9" t="str">
        <f t="shared" si="452"/>
        <v>Mon</v>
      </c>
      <c r="GQ4" s="9" t="str">
        <f t="shared" si="452"/>
        <v>Tue</v>
      </c>
      <c r="GR4" s="9" t="str">
        <f t="shared" si="452"/>
        <v>Wed</v>
      </c>
      <c r="GS4" s="9" t="str">
        <f t="shared" si="452"/>
        <v>Thu</v>
      </c>
      <c r="GT4" s="9" t="str">
        <f t="shared" si="452"/>
        <v>Fri</v>
      </c>
      <c r="GU4" s="9" t="str">
        <f t="shared" si="452"/>
        <v>Sat</v>
      </c>
      <c r="GV4" s="9" t="str">
        <f t="shared" si="452"/>
        <v>Sun</v>
      </c>
      <c r="GW4" s="9" t="str">
        <f t="shared" si="452"/>
        <v>Mon</v>
      </c>
      <c r="GX4" s="9" t="str">
        <f t="shared" si="452"/>
        <v>Tue</v>
      </c>
      <c r="GY4" s="9" t="str">
        <f t="shared" si="452"/>
        <v>Wed</v>
      </c>
      <c r="GZ4" s="9" t="str">
        <f t="shared" si="452"/>
        <v>Thu</v>
      </c>
      <c r="HA4" s="9" t="str">
        <f t="shared" si="452"/>
        <v>Fri</v>
      </c>
      <c r="HB4" s="9" t="str">
        <f t="shared" si="452"/>
        <v>Sat</v>
      </c>
      <c r="HC4" s="9" t="str">
        <f t="shared" si="452"/>
        <v>Sun</v>
      </c>
      <c r="HD4" s="9" t="str">
        <f t="shared" si="452"/>
        <v>Mon</v>
      </c>
      <c r="HE4" s="9" t="str">
        <f t="shared" si="452"/>
        <v>Tue</v>
      </c>
      <c r="HF4" s="9" t="str">
        <f t="shared" si="452"/>
        <v>Wed</v>
      </c>
      <c r="HG4" s="9" t="str">
        <f t="shared" si="452"/>
        <v>Thu</v>
      </c>
      <c r="HH4" s="9" t="str">
        <f t="shared" si="452"/>
        <v>Fri</v>
      </c>
      <c r="HI4" s="9" t="str">
        <f t="shared" si="452"/>
        <v>Sat</v>
      </c>
      <c r="HJ4" s="9" t="str">
        <f t="shared" si="452"/>
        <v>Sun</v>
      </c>
      <c r="HK4" s="9" t="str">
        <f t="shared" si="452"/>
        <v>Mon</v>
      </c>
      <c r="HL4" s="9" t="str">
        <f t="shared" si="452"/>
        <v>Tue</v>
      </c>
      <c r="HM4" s="9" t="str">
        <f t="shared" si="452"/>
        <v>Wed</v>
      </c>
      <c r="HN4" s="9" t="str">
        <f t="shared" si="452"/>
        <v>Thu</v>
      </c>
      <c r="HO4" s="9" t="str">
        <f t="shared" si="452"/>
        <v>Fri</v>
      </c>
      <c r="HP4" s="9" t="str">
        <f t="shared" si="452"/>
        <v>Sat</v>
      </c>
      <c r="HQ4" s="9" t="str">
        <f t="shared" si="452"/>
        <v>Sun</v>
      </c>
      <c r="HR4" s="9" t="str">
        <f t="shared" si="452"/>
        <v>Mon</v>
      </c>
      <c r="HS4" s="9" t="str">
        <f t="shared" si="452"/>
        <v>Tue</v>
      </c>
      <c r="HT4" s="9" t="str">
        <f t="shared" si="452"/>
        <v>Wed</v>
      </c>
      <c r="HU4" s="9" t="str">
        <f t="shared" si="452"/>
        <v>Thu</v>
      </c>
      <c r="HV4" s="9" t="str">
        <f t="shared" si="452"/>
        <v>Fri</v>
      </c>
      <c r="HW4" s="9" t="str">
        <f t="shared" si="452"/>
        <v>Sat</v>
      </c>
      <c r="HX4" s="9" t="str">
        <f t="shared" si="452"/>
        <v>Sun</v>
      </c>
      <c r="HY4" s="9" t="str">
        <f t="shared" si="452"/>
        <v>Mon</v>
      </c>
      <c r="HZ4" s="9" t="str">
        <f t="shared" si="452"/>
        <v>Tue</v>
      </c>
      <c r="IA4" s="9" t="str">
        <f t="shared" si="452"/>
        <v>Wed</v>
      </c>
      <c r="IB4" s="9" t="str">
        <f t="shared" si="452"/>
        <v>Thu</v>
      </c>
      <c r="IC4" s="9" t="str">
        <f t="shared" si="452"/>
        <v>Fri</v>
      </c>
      <c r="ID4" s="9" t="str">
        <f t="shared" si="452"/>
        <v>Sat</v>
      </c>
      <c r="IE4" s="9" t="str">
        <f t="shared" si="452"/>
        <v>Sun</v>
      </c>
      <c r="IF4" s="9" t="str">
        <f t="shared" si="452"/>
        <v>Mon</v>
      </c>
      <c r="IG4" s="9" t="str">
        <f t="shared" si="452"/>
        <v>Tue</v>
      </c>
      <c r="IH4" s="9" t="str">
        <f t="shared" si="452"/>
        <v>Wed</v>
      </c>
      <c r="II4" s="9" t="str">
        <f t="shared" si="452"/>
        <v>Thu</v>
      </c>
      <c r="IJ4" s="9" t="str">
        <f t="shared" si="452"/>
        <v>Fri</v>
      </c>
      <c r="IK4" s="9" t="str">
        <f t="shared" si="452"/>
        <v>Sat</v>
      </c>
      <c r="IL4" s="9" t="str">
        <f t="shared" si="452"/>
        <v>Sun</v>
      </c>
      <c r="IM4" s="9" t="str">
        <f t="shared" si="452"/>
        <v>Mon</v>
      </c>
      <c r="IN4" s="9" t="str">
        <f t="shared" si="452"/>
        <v>Tue</v>
      </c>
      <c r="IO4" s="9" t="str">
        <f t="shared" si="452"/>
        <v>Wed</v>
      </c>
      <c r="IP4" s="9" t="str">
        <f t="shared" si="452"/>
        <v>Thu</v>
      </c>
      <c r="IQ4" s="9" t="str">
        <f t="shared" si="452"/>
        <v>Fri</v>
      </c>
      <c r="IR4" s="9" t="str">
        <f t="shared" si="452"/>
        <v>Sat</v>
      </c>
      <c r="IS4" s="9" t="str">
        <f t="shared" si="452"/>
        <v>Sun</v>
      </c>
      <c r="IT4" s="9" t="str">
        <f t="shared" si="452"/>
        <v>Mon</v>
      </c>
      <c r="IU4" s="9" t="str">
        <f t="shared" si="452"/>
        <v>Tue</v>
      </c>
      <c r="IV4" s="9" t="str">
        <f t="shared" si="452"/>
        <v>Wed</v>
      </c>
      <c r="IW4" s="9" t="str">
        <f t="shared" si="452"/>
        <v>Thu</v>
      </c>
      <c r="IX4" s="9" t="str">
        <f t="shared" si="452"/>
        <v>Fri</v>
      </c>
      <c r="IY4" s="9" t="str">
        <f t="shared" si="452"/>
        <v>Sat</v>
      </c>
      <c r="IZ4" s="9" t="str">
        <f t="shared" si="452"/>
        <v>Sun</v>
      </c>
      <c r="JA4" s="9" t="str">
        <f t="shared" ref="JA4:KD4" si="453">TEXT(JA3,"ddd")</f>
        <v>Mon</v>
      </c>
      <c r="JB4" s="9" t="str">
        <f t="shared" si="453"/>
        <v>Tue</v>
      </c>
      <c r="JC4" s="9" t="str">
        <f t="shared" si="453"/>
        <v>Wed</v>
      </c>
      <c r="JD4" s="9" t="str">
        <f t="shared" si="453"/>
        <v>Thu</v>
      </c>
      <c r="JE4" s="9" t="str">
        <f t="shared" si="453"/>
        <v>Fri</v>
      </c>
      <c r="JF4" s="9" t="str">
        <f t="shared" si="453"/>
        <v>Sat</v>
      </c>
      <c r="JG4" s="9" t="str">
        <f t="shared" si="453"/>
        <v>Sun</v>
      </c>
      <c r="JH4" s="9" t="str">
        <f t="shared" si="453"/>
        <v>Mon</v>
      </c>
      <c r="JI4" s="9" t="str">
        <f t="shared" si="453"/>
        <v>Tue</v>
      </c>
      <c r="JJ4" s="9" t="str">
        <f t="shared" si="453"/>
        <v>Wed</v>
      </c>
      <c r="JK4" s="9" t="str">
        <f t="shared" si="453"/>
        <v>Thu</v>
      </c>
      <c r="JL4" s="9" t="str">
        <f t="shared" si="453"/>
        <v>Fri</v>
      </c>
      <c r="JM4" s="9" t="str">
        <f t="shared" si="453"/>
        <v>Sat</v>
      </c>
      <c r="JN4" s="9" t="str">
        <f t="shared" si="453"/>
        <v>Sun</v>
      </c>
      <c r="JO4" s="9" t="str">
        <f t="shared" si="453"/>
        <v>Mon</v>
      </c>
      <c r="JP4" s="9" t="str">
        <f t="shared" si="453"/>
        <v>Tue</v>
      </c>
      <c r="JQ4" s="9" t="str">
        <f t="shared" si="453"/>
        <v>Wed</v>
      </c>
      <c r="JR4" s="9" t="str">
        <f t="shared" si="453"/>
        <v>Thu</v>
      </c>
      <c r="JS4" s="9" t="str">
        <f t="shared" si="453"/>
        <v>Fri</v>
      </c>
      <c r="JT4" s="9" t="str">
        <f t="shared" si="453"/>
        <v>Sat</v>
      </c>
      <c r="JU4" s="9" t="str">
        <f t="shared" si="453"/>
        <v>Sun</v>
      </c>
      <c r="JV4" s="9" t="str">
        <f t="shared" si="453"/>
        <v>Mon</v>
      </c>
      <c r="JW4" s="9" t="str">
        <f t="shared" si="453"/>
        <v>Tue</v>
      </c>
      <c r="JX4" s="9" t="str">
        <f t="shared" si="453"/>
        <v>Wed</v>
      </c>
      <c r="JY4" s="9" t="str">
        <f t="shared" si="453"/>
        <v>Thu</v>
      </c>
      <c r="JZ4" s="9" t="str">
        <f t="shared" si="453"/>
        <v>Fri</v>
      </c>
      <c r="KA4" s="9" t="str">
        <f t="shared" si="453"/>
        <v>Sat</v>
      </c>
      <c r="KB4" s="9" t="str">
        <f t="shared" si="453"/>
        <v>Sun</v>
      </c>
      <c r="KC4" s="9" t="str">
        <f t="shared" si="453"/>
        <v>Mon</v>
      </c>
      <c r="KD4" s="9" t="str">
        <f t="shared" si="453"/>
        <v>Tue</v>
      </c>
      <c r="KE4" s="9" t="str">
        <f t="shared" ref="KE4:KY4" si="454">TEXT(KE3,"ddd")</f>
        <v>Wed</v>
      </c>
      <c r="KF4" s="9" t="str">
        <f t="shared" si="454"/>
        <v>Thu</v>
      </c>
      <c r="KG4" s="9" t="str">
        <f t="shared" si="454"/>
        <v>Fri</v>
      </c>
      <c r="KH4" s="9" t="str">
        <f t="shared" si="454"/>
        <v>Sat</v>
      </c>
      <c r="KI4" s="9" t="str">
        <f t="shared" si="454"/>
        <v>Sun</v>
      </c>
      <c r="KJ4" s="9" t="str">
        <f t="shared" si="454"/>
        <v>Mon</v>
      </c>
      <c r="KK4" s="9" t="str">
        <f t="shared" si="454"/>
        <v>Tue</v>
      </c>
      <c r="KL4" s="9" t="str">
        <f t="shared" si="454"/>
        <v>Wed</v>
      </c>
      <c r="KM4" s="9" t="str">
        <f t="shared" si="454"/>
        <v>Thu</v>
      </c>
      <c r="KN4" s="9" t="str">
        <f t="shared" si="454"/>
        <v>Fri</v>
      </c>
      <c r="KO4" s="9" t="str">
        <f t="shared" si="454"/>
        <v>Sat</v>
      </c>
      <c r="KP4" s="9" t="str">
        <f t="shared" si="454"/>
        <v>Sun</v>
      </c>
      <c r="KQ4" s="9" t="str">
        <f t="shared" si="454"/>
        <v>Mon</v>
      </c>
      <c r="KR4" s="9" t="str">
        <f t="shared" si="454"/>
        <v>Tue</v>
      </c>
      <c r="KS4" s="9" t="str">
        <f t="shared" si="454"/>
        <v>Wed</v>
      </c>
      <c r="KT4" s="9" t="str">
        <f t="shared" si="454"/>
        <v>Thu</v>
      </c>
      <c r="KU4" s="9" t="str">
        <f t="shared" si="454"/>
        <v>Fri</v>
      </c>
      <c r="KV4" s="9" t="str">
        <f t="shared" si="454"/>
        <v>Sat</v>
      </c>
      <c r="KW4" s="9" t="str">
        <f t="shared" si="454"/>
        <v>Sun</v>
      </c>
      <c r="KX4" s="9" t="str">
        <f t="shared" si="454"/>
        <v>Mon</v>
      </c>
      <c r="KY4" s="9" t="str">
        <f t="shared" si="454"/>
        <v>Tue</v>
      </c>
      <c r="KZ4" s="9" t="str">
        <f t="shared" ref="KZ4:NK4" si="455">TEXT(KZ3,"ddd")</f>
        <v>Wed</v>
      </c>
      <c r="LA4" s="9" t="str">
        <f t="shared" si="455"/>
        <v>Thu</v>
      </c>
      <c r="LB4" s="9" t="str">
        <f t="shared" si="455"/>
        <v>Fri</v>
      </c>
      <c r="LC4" s="9" t="str">
        <f t="shared" si="455"/>
        <v>Sat</v>
      </c>
      <c r="LD4" s="9" t="str">
        <f t="shared" si="455"/>
        <v>Sun</v>
      </c>
      <c r="LE4" s="9" t="str">
        <f t="shared" si="455"/>
        <v>Mon</v>
      </c>
      <c r="LF4" s="9" t="str">
        <f t="shared" si="455"/>
        <v>Tue</v>
      </c>
      <c r="LG4" s="9" t="str">
        <f t="shared" si="455"/>
        <v>Wed</v>
      </c>
      <c r="LH4" s="9" t="str">
        <f t="shared" si="455"/>
        <v>Thu</v>
      </c>
      <c r="LI4" s="9" t="str">
        <f t="shared" si="455"/>
        <v>Fri</v>
      </c>
      <c r="LJ4" s="9" t="str">
        <f t="shared" si="455"/>
        <v>Sat</v>
      </c>
      <c r="LK4" s="9" t="str">
        <f t="shared" si="455"/>
        <v>Sun</v>
      </c>
      <c r="LL4" s="9" t="str">
        <f t="shared" si="455"/>
        <v>Mon</v>
      </c>
      <c r="LM4" s="9" t="str">
        <f t="shared" si="455"/>
        <v>Tue</v>
      </c>
      <c r="LN4" s="9" t="str">
        <f t="shared" si="455"/>
        <v>Wed</v>
      </c>
      <c r="LO4" s="9" t="str">
        <f t="shared" si="455"/>
        <v>Thu</v>
      </c>
      <c r="LP4" s="9" t="str">
        <f t="shared" si="455"/>
        <v>Fri</v>
      </c>
      <c r="LQ4" s="9" t="str">
        <f t="shared" si="455"/>
        <v>Sat</v>
      </c>
      <c r="LR4" s="9" t="str">
        <f t="shared" si="455"/>
        <v>Sun</v>
      </c>
      <c r="LS4" s="9" t="str">
        <f t="shared" si="455"/>
        <v>Mon</v>
      </c>
      <c r="LT4" s="9" t="str">
        <f t="shared" si="455"/>
        <v>Tue</v>
      </c>
      <c r="LU4" s="9" t="str">
        <f t="shared" si="455"/>
        <v>Wed</v>
      </c>
      <c r="LV4" s="9" t="str">
        <f t="shared" si="455"/>
        <v>Thu</v>
      </c>
      <c r="LW4" s="9" t="str">
        <f t="shared" si="455"/>
        <v>Fri</v>
      </c>
      <c r="LX4" s="9" t="str">
        <f t="shared" si="455"/>
        <v>Sat</v>
      </c>
      <c r="LY4" s="9" t="str">
        <f t="shared" si="455"/>
        <v>Sun</v>
      </c>
      <c r="LZ4" s="9" t="str">
        <f t="shared" si="455"/>
        <v>Mon</v>
      </c>
      <c r="MA4" s="9" t="str">
        <f t="shared" si="455"/>
        <v>Tue</v>
      </c>
      <c r="MB4" s="9" t="str">
        <f t="shared" si="455"/>
        <v>Wed</v>
      </c>
      <c r="MC4" s="9" t="str">
        <f t="shared" si="455"/>
        <v>Thu</v>
      </c>
      <c r="MD4" s="9" t="str">
        <f t="shared" si="455"/>
        <v>Fri</v>
      </c>
      <c r="ME4" s="9" t="str">
        <f t="shared" si="455"/>
        <v>Sat</v>
      </c>
      <c r="MF4" s="9" t="str">
        <f t="shared" si="455"/>
        <v>Sun</v>
      </c>
      <c r="MG4" s="9" t="str">
        <f t="shared" si="455"/>
        <v>Mon</v>
      </c>
      <c r="MH4" s="9" t="str">
        <f t="shared" si="455"/>
        <v>Tue</v>
      </c>
      <c r="MI4" s="9" t="str">
        <f t="shared" si="455"/>
        <v>Wed</v>
      </c>
      <c r="MJ4" s="9" t="str">
        <f t="shared" si="455"/>
        <v>Thu</v>
      </c>
      <c r="MK4" s="9" t="str">
        <f t="shared" si="455"/>
        <v>Fri</v>
      </c>
      <c r="ML4" s="9" t="str">
        <f t="shared" si="455"/>
        <v>Sat</v>
      </c>
      <c r="MM4" s="9" t="str">
        <f t="shared" si="455"/>
        <v>Sun</v>
      </c>
      <c r="MN4" s="9" t="str">
        <f t="shared" si="455"/>
        <v>Mon</v>
      </c>
      <c r="MO4" s="9" t="str">
        <f t="shared" si="455"/>
        <v>Tue</v>
      </c>
      <c r="MP4" s="9" t="str">
        <f t="shared" si="455"/>
        <v>Wed</v>
      </c>
      <c r="MQ4" s="9" t="str">
        <f t="shared" si="455"/>
        <v>Thu</v>
      </c>
      <c r="MR4" s="9" t="str">
        <f t="shared" si="455"/>
        <v>Fri</v>
      </c>
      <c r="MS4" s="9" t="str">
        <f t="shared" si="455"/>
        <v>Sat</v>
      </c>
      <c r="MT4" s="9" t="str">
        <f t="shared" si="455"/>
        <v>Sun</v>
      </c>
      <c r="MU4" s="9" t="str">
        <f t="shared" si="455"/>
        <v>Mon</v>
      </c>
      <c r="MV4" s="9" t="str">
        <f t="shared" si="455"/>
        <v>Tue</v>
      </c>
      <c r="MW4" s="9" t="str">
        <f t="shared" si="455"/>
        <v>Wed</v>
      </c>
      <c r="MX4" s="9" t="str">
        <f t="shared" si="455"/>
        <v>Thu</v>
      </c>
      <c r="MY4" s="9" t="str">
        <f t="shared" si="455"/>
        <v>Fri</v>
      </c>
      <c r="MZ4" s="9" t="str">
        <f t="shared" si="455"/>
        <v>Sat</v>
      </c>
      <c r="NA4" s="9" t="str">
        <f t="shared" si="455"/>
        <v>Sun</v>
      </c>
      <c r="NB4" s="9" t="str">
        <f t="shared" si="455"/>
        <v>Mon</v>
      </c>
      <c r="NC4" s="9" t="str">
        <f t="shared" si="455"/>
        <v>Tue</v>
      </c>
      <c r="ND4" s="9" t="str">
        <f t="shared" si="455"/>
        <v>Wed</v>
      </c>
      <c r="NE4" s="9" t="str">
        <f t="shared" si="455"/>
        <v>Thu</v>
      </c>
      <c r="NF4" s="9" t="str">
        <f t="shared" si="455"/>
        <v>Fri</v>
      </c>
      <c r="NG4" s="9" t="str">
        <f t="shared" si="455"/>
        <v>Sat</v>
      </c>
      <c r="NH4" s="9" t="str">
        <f t="shared" si="455"/>
        <v>Sun</v>
      </c>
      <c r="NI4" s="9" t="str">
        <f t="shared" si="455"/>
        <v>Mon</v>
      </c>
      <c r="NJ4" s="9" t="str">
        <f t="shared" si="455"/>
        <v>Tue</v>
      </c>
      <c r="NK4" s="9" t="str">
        <f t="shared" si="455"/>
        <v>Wed</v>
      </c>
      <c r="NL4" s="9" t="str">
        <f t="shared" ref="NL4:PW4" si="456">TEXT(NL3,"ddd")</f>
        <v>Thu</v>
      </c>
      <c r="NM4" s="9" t="str">
        <f t="shared" si="456"/>
        <v>Fri</v>
      </c>
      <c r="NN4" s="9" t="str">
        <f t="shared" si="456"/>
        <v>Sat</v>
      </c>
      <c r="NO4" s="9" t="str">
        <f t="shared" si="456"/>
        <v>Sun</v>
      </c>
      <c r="NP4" s="9" t="str">
        <f t="shared" si="456"/>
        <v>Mon</v>
      </c>
      <c r="NQ4" s="9" t="str">
        <f t="shared" si="456"/>
        <v>Tue</v>
      </c>
      <c r="NR4" s="9" t="str">
        <f t="shared" si="456"/>
        <v>Wed</v>
      </c>
      <c r="NS4" s="9" t="str">
        <f t="shared" si="456"/>
        <v>Thu</v>
      </c>
      <c r="NT4" s="9" t="str">
        <f t="shared" si="456"/>
        <v>Fri</v>
      </c>
      <c r="NU4" s="9" t="str">
        <f t="shared" si="456"/>
        <v>Sat</v>
      </c>
      <c r="NV4" s="9" t="str">
        <f t="shared" si="456"/>
        <v>Sun</v>
      </c>
      <c r="NW4" s="9" t="str">
        <f t="shared" si="456"/>
        <v>Mon</v>
      </c>
      <c r="NX4" s="9" t="str">
        <f t="shared" si="456"/>
        <v>Tue</v>
      </c>
      <c r="NY4" s="9" t="str">
        <f t="shared" si="456"/>
        <v>Wed</v>
      </c>
      <c r="NZ4" s="9" t="str">
        <f t="shared" si="456"/>
        <v>Thu</v>
      </c>
      <c r="OA4" s="9" t="str">
        <f t="shared" si="456"/>
        <v>Fri</v>
      </c>
      <c r="OB4" s="9" t="str">
        <f t="shared" si="456"/>
        <v>Sat</v>
      </c>
      <c r="OC4" s="9" t="str">
        <f t="shared" si="456"/>
        <v>Sun</v>
      </c>
      <c r="OD4" s="9" t="str">
        <f t="shared" si="456"/>
        <v>Mon</v>
      </c>
      <c r="OE4" s="9" t="str">
        <f t="shared" si="456"/>
        <v>Tue</v>
      </c>
      <c r="OF4" s="9" t="str">
        <f t="shared" si="456"/>
        <v>Wed</v>
      </c>
      <c r="OG4" s="9" t="str">
        <f t="shared" si="456"/>
        <v>Thu</v>
      </c>
      <c r="OH4" s="9" t="str">
        <f t="shared" si="456"/>
        <v>Fri</v>
      </c>
      <c r="OI4" s="9" t="str">
        <f t="shared" si="456"/>
        <v>Sat</v>
      </c>
      <c r="OJ4" s="9" t="str">
        <f t="shared" si="456"/>
        <v>Sun</v>
      </c>
      <c r="OK4" s="9" t="str">
        <f t="shared" si="456"/>
        <v>Mon</v>
      </c>
      <c r="OL4" s="9" t="str">
        <f t="shared" si="456"/>
        <v>Tue</v>
      </c>
      <c r="OM4" s="9" t="str">
        <f t="shared" si="456"/>
        <v>Wed</v>
      </c>
      <c r="ON4" s="9" t="str">
        <f t="shared" si="456"/>
        <v>Thu</v>
      </c>
      <c r="OO4" s="9" t="str">
        <f t="shared" si="456"/>
        <v>Fri</v>
      </c>
      <c r="OP4" s="9" t="str">
        <f t="shared" si="456"/>
        <v>Sat</v>
      </c>
      <c r="OQ4" s="9" t="str">
        <f t="shared" si="456"/>
        <v>Sun</v>
      </c>
      <c r="OR4" s="9" t="str">
        <f t="shared" si="456"/>
        <v>Mon</v>
      </c>
      <c r="OS4" s="9" t="str">
        <f t="shared" si="456"/>
        <v>Tue</v>
      </c>
      <c r="OT4" s="9" t="str">
        <f t="shared" si="456"/>
        <v>Wed</v>
      </c>
      <c r="OU4" s="9" t="str">
        <f t="shared" si="456"/>
        <v>Thu</v>
      </c>
      <c r="OV4" s="9" t="str">
        <f t="shared" si="456"/>
        <v>Fri</v>
      </c>
      <c r="OW4" s="9" t="str">
        <f t="shared" si="456"/>
        <v>Sat</v>
      </c>
      <c r="OX4" s="9" t="str">
        <f t="shared" si="456"/>
        <v>Sun</v>
      </c>
      <c r="OY4" s="9" t="str">
        <f t="shared" si="456"/>
        <v>Mon</v>
      </c>
      <c r="OZ4" s="9" t="str">
        <f t="shared" si="456"/>
        <v>Tue</v>
      </c>
      <c r="PA4" s="9" t="str">
        <f t="shared" si="456"/>
        <v>Wed</v>
      </c>
      <c r="PB4" s="9" t="str">
        <f t="shared" si="456"/>
        <v>Thu</v>
      </c>
      <c r="PC4" s="9" t="str">
        <f t="shared" si="456"/>
        <v>Fri</v>
      </c>
      <c r="PD4" s="9" t="str">
        <f t="shared" si="456"/>
        <v>Sat</v>
      </c>
      <c r="PE4" s="9" t="str">
        <f t="shared" si="456"/>
        <v>Sun</v>
      </c>
      <c r="PF4" s="9" t="str">
        <f t="shared" si="456"/>
        <v>Mon</v>
      </c>
      <c r="PG4" s="9" t="str">
        <f t="shared" si="456"/>
        <v>Tue</v>
      </c>
      <c r="PH4" s="9" t="str">
        <f t="shared" si="456"/>
        <v>Wed</v>
      </c>
      <c r="PI4" s="9" t="str">
        <f t="shared" si="456"/>
        <v>Thu</v>
      </c>
      <c r="PJ4" s="9" t="str">
        <f t="shared" si="456"/>
        <v>Fri</v>
      </c>
      <c r="PK4" s="9" t="str">
        <f t="shared" si="456"/>
        <v>Sat</v>
      </c>
      <c r="PL4" s="9" t="str">
        <f t="shared" si="456"/>
        <v>Sun</v>
      </c>
      <c r="PM4" s="9" t="str">
        <f t="shared" si="456"/>
        <v>Mon</v>
      </c>
      <c r="PN4" s="9" t="str">
        <f t="shared" si="456"/>
        <v>Tue</v>
      </c>
      <c r="PO4" s="9" t="str">
        <f t="shared" si="456"/>
        <v>Wed</v>
      </c>
      <c r="PP4" s="9" t="str">
        <f t="shared" si="456"/>
        <v>Thu</v>
      </c>
      <c r="PQ4" s="9" t="str">
        <f t="shared" si="456"/>
        <v>Fri</v>
      </c>
      <c r="PR4" s="9" t="str">
        <f t="shared" si="456"/>
        <v>Sat</v>
      </c>
      <c r="PS4" s="9" t="str">
        <f t="shared" si="456"/>
        <v>Sun</v>
      </c>
      <c r="PT4" s="9" t="str">
        <f t="shared" si="456"/>
        <v>Mon</v>
      </c>
      <c r="PU4" s="9" t="str">
        <f t="shared" si="456"/>
        <v>Tue</v>
      </c>
      <c r="PV4" s="9" t="str">
        <f t="shared" si="456"/>
        <v>Wed</v>
      </c>
      <c r="PW4" s="9" t="str">
        <f t="shared" si="456"/>
        <v>Thu</v>
      </c>
      <c r="PX4" s="9" t="str">
        <f t="shared" ref="PX4:SI4" si="457">TEXT(PX3,"ddd")</f>
        <v>Fri</v>
      </c>
      <c r="PY4" s="9" t="str">
        <f t="shared" si="457"/>
        <v>Sat</v>
      </c>
      <c r="PZ4" s="9" t="str">
        <f t="shared" si="457"/>
        <v>Sun</v>
      </c>
      <c r="QA4" s="9" t="str">
        <f t="shared" si="457"/>
        <v>Mon</v>
      </c>
      <c r="QB4" s="9" t="str">
        <f t="shared" si="457"/>
        <v>Tue</v>
      </c>
      <c r="QC4" s="9" t="str">
        <f t="shared" si="457"/>
        <v>Wed</v>
      </c>
      <c r="QD4" s="9" t="str">
        <f t="shared" si="457"/>
        <v>Thu</v>
      </c>
      <c r="QE4" s="9" t="str">
        <f t="shared" si="457"/>
        <v>Fri</v>
      </c>
      <c r="QF4" s="9" t="str">
        <f t="shared" si="457"/>
        <v>Sat</v>
      </c>
      <c r="QG4" s="9" t="str">
        <f t="shared" si="457"/>
        <v>Sun</v>
      </c>
      <c r="QH4" s="9" t="str">
        <f t="shared" si="457"/>
        <v>Mon</v>
      </c>
      <c r="QI4" s="9" t="str">
        <f t="shared" si="457"/>
        <v>Tue</v>
      </c>
      <c r="QJ4" s="9" t="str">
        <f t="shared" si="457"/>
        <v>Wed</v>
      </c>
      <c r="QK4" s="9" t="str">
        <f t="shared" si="457"/>
        <v>Thu</v>
      </c>
      <c r="QL4" s="9" t="str">
        <f t="shared" si="457"/>
        <v>Fri</v>
      </c>
      <c r="QM4" s="9" t="str">
        <f t="shared" si="457"/>
        <v>Sat</v>
      </c>
      <c r="QN4" s="9" t="str">
        <f t="shared" si="457"/>
        <v>Sun</v>
      </c>
      <c r="QO4" s="9" t="str">
        <f t="shared" si="457"/>
        <v>Mon</v>
      </c>
      <c r="QP4" s="9" t="str">
        <f t="shared" si="457"/>
        <v>Tue</v>
      </c>
      <c r="QQ4" s="9" t="str">
        <f t="shared" si="457"/>
        <v>Wed</v>
      </c>
      <c r="QR4" s="9" t="str">
        <f t="shared" si="457"/>
        <v>Thu</v>
      </c>
      <c r="QS4" s="9" t="str">
        <f t="shared" si="457"/>
        <v>Fri</v>
      </c>
      <c r="QT4" s="9" t="str">
        <f t="shared" si="457"/>
        <v>Sat</v>
      </c>
      <c r="QU4" s="9" t="str">
        <f t="shared" si="457"/>
        <v>Sun</v>
      </c>
      <c r="QV4" s="9" t="str">
        <f t="shared" si="457"/>
        <v>Mon</v>
      </c>
      <c r="QW4" s="9" t="str">
        <f t="shared" si="457"/>
        <v>Tue</v>
      </c>
      <c r="QX4" s="9" t="str">
        <f t="shared" si="457"/>
        <v>Wed</v>
      </c>
      <c r="QY4" s="9" t="str">
        <f t="shared" si="457"/>
        <v>Thu</v>
      </c>
      <c r="QZ4" s="9" t="str">
        <f t="shared" si="457"/>
        <v>Fri</v>
      </c>
      <c r="RA4" s="9" t="str">
        <f t="shared" si="457"/>
        <v>Sat</v>
      </c>
      <c r="RB4" s="9" t="str">
        <f t="shared" si="457"/>
        <v>Sun</v>
      </c>
      <c r="RC4" s="9" t="str">
        <f t="shared" si="457"/>
        <v>Mon</v>
      </c>
      <c r="RD4" s="9" t="str">
        <f t="shared" si="457"/>
        <v>Tue</v>
      </c>
      <c r="RE4" s="9" t="str">
        <f t="shared" si="457"/>
        <v>Wed</v>
      </c>
      <c r="RF4" s="9" t="str">
        <f t="shared" si="457"/>
        <v>Thu</v>
      </c>
      <c r="RG4" s="9" t="str">
        <f t="shared" si="457"/>
        <v>Fri</v>
      </c>
      <c r="RH4" s="9" t="str">
        <f t="shared" si="457"/>
        <v>Sat</v>
      </c>
      <c r="RI4" s="9" t="str">
        <f t="shared" si="457"/>
        <v>Sun</v>
      </c>
      <c r="RJ4" s="9" t="str">
        <f t="shared" si="457"/>
        <v>Mon</v>
      </c>
      <c r="RK4" s="9" t="str">
        <f t="shared" si="457"/>
        <v>Tue</v>
      </c>
      <c r="RL4" s="9" t="str">
        <f t="shared" si="457"/>
        <v>Wed</v>
      </c>
      <c r="RM4" s="9" t="str">
        <f t="shared" si="457"/>
        <v>Thu</v>
      </c>
      <c r="RN4" s="9" t="str">
        <f t="shared" si="457"/>
        <v>Fri</v>
      </c>
      <c r="RO4" s="9" t="str">
        <f t="shared" si="457"/>
        <v>Sat</v>
      </c>
      <c r="RP4" s="9" t="str">
        <f t="shared" si="457"/>
        <v>Sun</v>
      </c>
      <c r="RQ4" s="9" t="str">
        <f t="shared" si="457"/>
        <v>Mon</v>
      </c>
      <c r="RR4" s="9" t="str">
        <f t="shared" si="457"/>
        <v>Tue</v>
      </c>
      <c r="RS4" s="9" t="str">
        <f t="shared" si="457"/>
        <v>Wed</v>
      </c>
      <c r="RT4" s="9" t="str">
        <f t="shared" si="457"/>
        <v>Thu</v>
      </c>
      <c r="RU4" s="9" t="str">
        <f t="shared" si="457"/>
        <v>Fri</v>
      </c>
      <c r="RV4" s="9" t="str">
        <f t="shared" si="457"/>
        <v>Sat</v>
      </c>
      <c r="RW4" s="9" t="str">
        <f t="shared" si="457"/>
        <v>Sun</v>
      </c>
      <c r="RX4" s="9" t="str">
        <f t="shared" si="457"/>
        <v>Mon</v>
      </c>
      <c r="RY4" s="9" t="str">
        <f t="shared" si="457"/>
        <v>Tue</v>
      </c>
      <c r="RZ4" s="9" t="str">
        <f t="shared" si="457"/>
        <v>Wed</v>
      </c>
      <c r="SA4" s="9" t="str">
        <f t="shared" si="457"/>
        <v>Thu</v>
      </c>
      <c r="SB4" s="9" t="str">
        <f t="shared" si="457"/>
        <v>Fri</v>
      </c>
      <c r="SC4" s="9" t="str">
        <f t="shared" si="457"/>
        <v>Sat</v>
      </c>
      <c r="SD4" s="9" t="str">
        <f t="shared" si="457"/>
        <v>Sun</v>
      </c>
      <c r="SE4" s="9" t="str">
        <f t="shared" si="457"/>
        <v>Mon</v>
      </c>
      <c r="SF4" s="9" t="str">
        <f t="shared" si="457"/>
        <v>Tue</v>
      </c>
      <c r="SG4" s="9" t="str">
        <f t="shared" si="457"/>
        <v>Wed</v>
      </c>
      <c r="SH4" s="9" t="str">
        <f t="shared" si="457"/>
        <v>Thu</v>
      </c>
      <c r="SI4" s="9" t="str">
        <f t="shared" si="457"/>
        <v>Fri</v>
      </c>
      <c r="SJ4" s="9" t="str">
        <f t="shared" ref="SJ4:UU4" si="458">TEXT(SJ3,"ddd")</f>
        <v>Sat</v>
      </c>
      <c r="SK4" s="9" t="str">
        <f t="shared" si="458"/>
        <v>Sun</v>
      </c>
      <c r="SL4" s="9" t="str">
        <f t="shared" si="458"/>
        <v>Mon</v>
      </c>
      <c r="SM4" s="9" t="str">
        <f t="shared" si="458"/>
        <v>Tue</v>
      </c>
      <c r="SN4" s="9" t="str">
        <f t="shared" si="458"/>
        <v>Wed</v>
      </c>
      <c r="SO4" s="9" t="str">
        <f t="shared" si="458"/>
        <v>Thu</v>
      </c>
      <c r="SP4" s="9" t="str">
        <f t="shared" si="458"/>
        <v>Fri</v>
      </c>
      <c r="SQ4" s="9" t="str">
        <f t="shared" si="458"/>
        <v>Sat</v>
      </c>
      <c r="SR4" s="9" t="str">
        <f t="shared" si="458"/>
        <v>Sun</v>
      </c>
      <c r="SS4" s="9" t="str">
        <f t="shared" si="458"/>
        <v>Mon</v>
      </c>
      <c r="ST4" s="9" t="str">
        <f t="shared" si="458"/>
        <v>Tue</v>
      </c>
      <c r="SU4" s="9" t="str">
        <f t="shared" si="458"/>
        <v>Wed</v>
      </c>
      <c r="SV4" s="9" t="str">
        <f t="shared" si="458"/>
        <v>Thu</v>
      </c>
      <c r="SW4" s="9" t="str">
        <f t="shared" si="458"/>
        <v>Fri</v>
      </c>
      <c r="SX4" s="9" t="str">
        <f t="shared" si="458"/>
        <v>Sat</v>
      </c>
      <c r="SY4" s="9" t="str">
        <f t="shared" si="458"/>
        <v>Sun</v>
      </c>
      <c r="SZ4" s="9" t="str">
        <f t="shared" si="458"/>
        <v>Mon</v>
      </c>
      <c r="TA4" s="9" t="str">
        <f t="shared" si="458"/>
        <v>Tue</v>
      </c>
      <c r="TB4" s="9" t="str">
        <f t="shared" si="458"/>
        <v>Wed</v>
      </c>
      <c r="TC4" s="9" t="str">
        <f t="shared" si="458"/>
        <v>Thu</v>
      </c>
      <c r="TD4" s="9" t="str">
        <f t="shared" si="458"/>
        <v>Fri</v>
      </c>
      <c r="TE4" s="9" t="str">
        <f t="shared" si="458"/>
        <v>Sat</v>
      </c>
      <c r="TF4" s="9" t="str">
        <f t="shared" si="458"/>
        <v>Sun</v>
      </c>
      <c r="TG4" s="9" t="str">
        <f t="shared" si="458"/>
        <v>Mon</v>
      </c>
      <c r="TH4" s="9" t="str">
        <f t="shared" si="458"/>
        <v>Tue</v>
      </c>
      <c r="TI4" s="9" t="str">
        <f t="shared" si="458"/>
        <v>Wed</v>
      </c>
      <c r="TJ4" s="9" t="str">
        <f t="shared" si="458"/>
        <v>Thu</v>
      </c>
      <c r="TK4" s="9" t="str">
        <f t="shared" si="458"/>
        <v>Fri</v>
      </c>
      <c r="TL4" s="9" t="str">
        <f t="shared" si="458"/>
        <v>Sat</v>
      </c>
      <c r="TM4" s="9" t="str">
        <f t="shared" si="458"/>
        <v>Sun</v>
      </c>
      <c r="TN4" s="9" t="str">
        <f t="shared" si="458"/>
        <v>Mon</v>
      </c>
      <c r="TO4" s="9" t="str">
        <f t="shared" si="458"/>
        <v>Tue</v>
      </c>
      <c r="TP4" s="9" t="str">
        <f t="shared" si="458"/>
        <v>Wed</v>
      </c>
      <c r="TQ4" s="9" t="str">
        <f t="shared" si="458"/>
        <v>Thu</v>
      </c>
      <c r="TR4" s="9" t="str">
        <f t="shared" si="458"/>
        <v>Fri</v>
      </c>
      <c r="TS4" s="9" t="str">
        <f t="shared" si="458"/>
        <v>Sat</v>
      </c>
      <c r="TT4" s="9" t="str">
        <f t="shared" si="458"/>
        <v>Sun</v>
      </c>
      <c r="TU4" s="9" t="str">
        <f t="shared" si="458"/>
        <v>Mon</v>
      </c>
      <c r="TV4" s="9" t="str">
        <f t="shared" si="458"/>
        <v>Tue</v>
      </c>
      <c r="TW4" s="9" t="str">
        <f t="shared" si="458"/>
        <v>Wed</v>
      </c>
      <c r="TX4" s="9" t="str">
        <f t="shared" si="458"/>
        <v>Thu</v>
      </c>
      <c r="TY4" s="9" t="str">
        <f t="shared" si="458"/>
        <v>Fri</v>
      </c>
      <c r="TZ4" s="9" t="str">
        <f t="shared" si="458"/>
        <v>Sat</v>
      </c>
      <c r="UA4" s="9" t="str">
        <f t="shared" si="458"/>
        <v>Sun</v>
      </c>
      <c r="UB4" s="9" t="str">
        <f t="shared" si="458"/>
        <v>Mon</v>
      </c>
      <c r="UC4" s="9" t="str">
        <f t="shared" si="458"/>
        <v>Tue</v>
      </c>
      <c r="UD4" s="9" t="str">
        <f t="shared" si="458"/>
        <v>Wed</v>
      </c>
      <c r="UE4" s="9" t="str">
        <f t="shared" si="458"/>
        <v>Thu</v>
      </c>
      <c r="UF4" s="9" t="str">
        <f t="shared" si="458"/>
        <v>Fri</v>
      </c>
      <c r="UG4" s="9" t="str">
        <f t="shared" si="458"/>
        <v>Sat</v>
      </c>
      <c r="UH4" s="9" t="str">
        <f t="shared" si="458"/>
        <v>Sun</v>
      </c>
      <c r="UI4" s="9" t="str">
        <f t="shared" si="458"/>
        <v>Mon</v>
      </c>
      <c r="UJ4" s="9" t="str">
        <f t="shared" si="458"/>
        <v>Tue</v>
      </c>
      <c r="UK4" s="9" t="str">
        <f t="shared" si="458"/>
        <v>Wed</v>
      </c>
      <c r="UL4" s="9" t="str">
        <f t="shared" si="458"/>
        <v>Thu</v>
      </c>
      <c r="UM4" s="9" t="str">
        <f t="shared" si="458"/>
        <v>Fri</v>
      </c>
      <c r="UN4" s="9" t="str">
        <f t="shared" si="458"/>
        <v>Sat</v>
      </c>
      <c r="UO4" s="9" t="str">
        <f t="shared" si="458"/>
        <v>Sun</v>
      </c>
      <c r="UP4" s="9" t="str">
        <f t="shared" si="458"/>
        <v>Mon</v>
      </c>
      <c r="UQ4" s="9" t="str">
        <f t="shared" si="458"/>
        <v>Tue</v>
      </c>
      <c r="UR4" s="9" t="str">
        <f t="shared" si="458"/>
        <v>Wed</v>
      </c>
      <c r="US4" s="9" t="str">
        <f t="shared" si="458"/>
        <v>Thu</v>
      </c>
      <c r="UT4" s="9" t="str">
        <f t="shared" si="458"/>
        <v>Fri</v>
      </c>
      <c r="UU4" s="9" t="str">
        <f t="shared" si="458"/>
        <v>Sat</v>
      </c>
      <c r="UV4" s="9" t="str">
        <f t="shared" ref="UV4:XG4" si="459">TEXT(UV3,"ddd")</f>
        <v>Sun</v>
      </c>
      <c r="UW4" s="9" t="str">
        <f t="shared" si="459"/>
        <v>Mon</v>
      </c>
      <c r="UX4" s="9" t="str">
        <f t="shared" si="459"/>
        <v>Tue</v>
      </c>
      <c r="UY4" s="9" t="str">
        <f t="shared" si="459"/>
        <v>Wed</v>
      </c>
      <c r="UZ4" s="9" t="str">
        <f t="shared" si="459"/>
        <v>Thu</v>
      </c>
      <c r="VA4" s="9" t="str">
        <f t="shared" si="459"/>
        <v>Fri</v>
      </c>
      <c r="VB4" s="9" t="str">
        <f t="shared" si="459"/>
        <v>Sat</v>
      </c>
      <c r="VC4" s="9" t="str">
        <f t="shared" si="459"/>
        <v>Sun</v>
      </c>
      <c r="VD4" s="9" t="str">
        <f t="shared" si="459"/>
        <v>Mon</v>
      </c>
      <c r="VE4" s="9" t="str">
        <f t="shared" si="459"/>
        <v>Tue</v>
      </c>
      <c r="VF4" s="9" t="str">
        <f t="shared" si="459"/>
        <v>Wed</v>
      </c>
      <c r="VG4" s="9" t="str">
        <f t="shared" si="459"/>
        <v>Thu</v>
      </c>
      <c r="VH4" s="9" t="str">
        <f t="shared" si="459"/>
        <v>Fri</v>
      </c>
      <c r="VI4" s="9" t="str">
        <f t="shared" si="459"/>
        <v>Sat</v>
      </c>
      <c r="VJ4" s="9" t="str">
        <f t="shared" si="459"/>
        <v>Sun</v>
      </c>
      <c r="VK4" s="9" t="str">
        <f t="shared" si="459"/>
        <v>Mon</v>
      </c>
      <c r="VL4" s="9" t="str">
        <f t="shared" si="459"/>
        <v>Tue</v>
      </c>
      <c r="VM4" s="9" t="str">
        <f t="shared" si="459"/>
        <v>Wed</v>
      </c>
      <c r="VN4" s="9" t="str">
        <f t="shared" si="459"/>
        <v>Thu</v>
      </c>
      <c r="VO4" s="9" t="str">
        <f t="shared" si="459"/>
        <v>Fri</v>
      </c>
      <c r="VP4" s="9" t="str">
        <f t="shared" si="459"/>
        <v>Sat</v>
      </c>
      <c r="VQ4" s="9" t="str">
        <f t="shared" si="459"/>
        <v>Sun</v>
      </c>
      <c r="VR4" s="9" t="str">
        <f t="shared" si="459"/>
        <v>Mon</v>
      </c>
      <c r="VS4" s="9" t="str">
        <f t="shared" si="459"/>
        <v>Tue</v>
      </c>
      <c r="VT4" s="9" t="str">
        <f t="shared" si="459"/>
        <v>Wed</v>
      </c>
      <c r="VU4" s="9" t="str">
        <f t="shared" si="459"/>
        <v>Thu</v>
      </c>
      <c r="VV4" s="9" t="str">
        <f t="shared" si="459"/>
        <v>Fri</v>
      </c>
      <c r="VW4" s="9" t="str">
        <f t="shared" si="459"/>
        <v>Sat</v>
      </c>
      <c r="VX4" s="9" t="str">
        <f t="shared" si="459"/>
        <v>Sun</v>
      </c>
      <c r="VY4" s="9" t="str">
        <f t="shared" si="459"/>
        <v>Mon</v>
      </c>
      <c r="VZ4" s="9" t="str">
        <f t="shared" si="459"/>
        <v>Tue</v>
      </c>
      <c r="WA4" s="9" t="str">
        <f t="shared" si="459"/>
        <v>Wed</v>
      </c>
      <c r="WB4" s="9" t="str">
        <f t="shared" si="459"/>
        <v>Thu</v>
      </c>
      <c r="WC4" s="9" t="str">
        <f t="shared" si="459"/>
        <v>Fri</v>
      </c>
      <c r="WD4" s="9" t="str">
        <f t="shared" si="459"/>
        <v>Sat</v>
      </c>
      <c r="WE4" s="9" t="str">
        <f t="shared" si="459"/>
        <v>Sun</v>
      </c>
      <c r="WF4" s="9" t="str">
        <f t="shared" si="459"/>
        <v>Mon</v>
      </c>
      <c r="WG4" s="9" t="str">
        <f t="shared" si="459"/>
        <v>Tue</v>
      </c>
      <c r="WH4" s="9" t="str">
        <f t="shared" si="459"/>
        <v>Wed</v>
      </c>
      <c r="WI4" s="9" t="str">
        <f t="shared" si="459"/>
        <v>Thu</v>
      </c>
      <c r="WJ4" s="9" t="str">
        <f t="shared" si="459"/>
        <v>Fri</v>
      </c>
      <c r="WK4" s="9" t="str">
        <f t="shared" si="459"/>
        <v>Sat</v>
      </c>
      <c r="WL4" s="9" t="str">
        <f t="shared" si="459"/>
        <v>Sun</v>
      </c>
      <c r="WM4" s="9" t="str">
        <f t="shared" si="459"/>
        <v>Mon</v>
      </c>
      <c r="WN4" s="9" t="str">
        <f t="shared" si="459"/>
        <v>Tue</v>
      </c>
      <c r="WO4" s="9" t="str">
        <f t="shared" si="459"/>
        <v>Wed</v>
      </c>
      <c r="WP4" s="9" t="str">
        <f t="shared" si="459"/>
        <v>Thu</v>
      </c>
      <c r="WQ4" s="9" t="str">
        <f t="shared" si="459"/>
        <v>Fri</v>
      </c>
      <c r="WR4" s="9" t="str">
        <f t="shared" si="459"/>
        <v>Sat</v>
      </c>
      <c r="WS4" s="9" t="str">
        <f t="shared" si="459"/>
        <v>Sun</v>
      </c>
      <c r="WT4" s="9" t="str">
        <f t="shared" si="459"/>
        <v>Mon</v>
      </c>
      <c r="WU4" s="9" t="str">
        <f t="shared" si="459"/>
        <v>Tue</v>
      </c>
      <c r="WV4" s="9" t="str">
        <f t="shared" si="459"/>
        <v>Wed</v>
      </c>
      <c r="WW4" s="9" t="str">
        <f t="shared" si="459"/>
        <v>Thu</v>
      </c>
      <c r="WX4" s="9" t="str">
        <f t="shared" si="459"/>
        <v>Fri</v>
      </c>
      <c r="WY4" s="9" t="str">
        <f t="shared" si="459"/>
        <v>Sat</v>
      </c>
      <c r="WZ4" s="9" t="str">
        <f t="shared" si="459"/>
        <v>Sun</v>
      </c>
      <c r="XA4" s="9" t="str">
        <f t="shared" si="459"/>
        <v>Mon</v>
      </c>
      <c r="XB4" s="9" t="str">
        <f t="shared" si="459"/>
        <v>Tue</v>
      </c>
      <c r="XC4" s="9" t="str">
        <f t="shared" si="459"/>
        <v>Wed</v>
      </c>
      <c r="XD4" s="9" t="str">
        <f t="shared" si="459"/>
        <v>Thu</v>
      </c>
      <c r="XE4" s="9" t="str">
        <f t="shared" si="459"/>
        <v>Fri</v>
      </c>
      <c r="XF4" s="9" t="str">
        <f t="shared" si="459"/>
        <v>Sat</v>
      </c>
      <c r="XG4" s="9" t="str">
        <f t="shared" si="459"/>
        <v>Sun</v>
      </c>
      <c r="XH4" s="9" t="str">
        <f t="shared" ref="XH4:ZA4" si="460">TEXT(XH3,"ddd")</f>
        <v>Mon</v>
      </c>
      <c r="XI4" s="9" t="str">
        <f t="shared" si="460"/>
        <v>Tue</v>
      </c>
      <c r="XJ4" s="9" t="str">
        <f t="shared" si="460"/>
        <v>Wed</v>
      </c>
      <c r="XK4" s="9" t="str">
        <f t="shared" si="460"/>
        <v>Thu</v>
      </c>
      <c r="XL4" s="9" t="str">
        <f t="shared" si="460"/>
        <v>Fri</v>
      </c>
      <c r="XM4" s="9" t="str">
        <f t="shared" si="460"/>
        <v>Sat</v>
      </c>
      <c r="XN4" s="9" t="str">
        <f t="shared" si="460"/>
        <v>Sun</v>
      </c>
      <c r="XO4" s="9" t="str">
        <f t="shared" si="460"/>
        <v>Mon</v>
      </c>
      <c r="XP4" s="9" t="str">
        <f t="shared" si="460"/>
        <v>Tue</v>
      </c>
      <c r="XQ4" s="9" t="str">
        <f t="shared" si="460"/>
        <v>Wed</v>
      </c>
      <c r="XR4" s="9" t="str">
        <f t="shared" si="460"/>
        <v>Thu</v>
      </c>
      <c r="XS4" s="9" t="str">
        <f t="shared" si="460"/>
        <v>Fri</v>
      </c>
      <c r="XT4" s="9" t="str">
        <f t="shared" si="460"/>
        <v>Sat</v>
      </c>
      <c r="XU4" s="9" t="str">
        <f t="shared" si="460"/>
        <v>Sun</v>
      </c>
      <c r="XV4" s="9" t="str">
        <f t="shared" si="460"/>
        <v>Mon</v>
      </c>
      <c r="XW4" s="9" t="str">
        <f t="shared" si="460"/>
        <v>Tue</v>
      </c>
      <c r="XX4" s="9" t="str">
        <f t="shared" si="460"/>
        <v>Wed</v>
      </c>
      <c r="XY4" s="9" t="str">
        <f t="shared" si="460"/>
        <v>Thu</v>
      </c>
      <c r="XZ4" s="9" t="str">
        <f t="shared" si="460"/>
        <v>Fri</v>
      </c>
      <c r="YA4" s="9" t="str">
        <f t="shared" si="460"/>
        <v>Sat</v>
      </c>
      <c r="YB4" s="9" t="str">
        <f t="shared" si="460"/>
        <v>Sun</v>
      </c>
      <c r="YC4" s="9" t="str">
        <f t="shared" si="460"/>
        <v>Mon</v>
      </c>
      <c r="YD4" s="9" t="str">
        <f t="shared" si="460"/>
        <v>Tue</v>
      </c>
      <c r="YE4" s="9" t="str">
        <f t="shared" si="460"/>
        <v>Wed</v>
      </c>
      <c r="YF4" s="9" t="str">
        <f t="shared" si="460"/>
        <v>Thu</v>
      </c>
      <c r="YG4" s="9" t="str">
        <f t="shared" si="460"/>
        <v>Fri</v>
      </c>
      <c r="YH4" s="9" t="str">
        <f t="shared" si="460"/>
        <v>Sat</v>
      </c>
      <c r="YI4" s="9" t="str">
        <f t="shared" si="460"/>
        <v>Sun</v>
      </c>
      <c r="YJ4" s="9" t="str">
        <f t="shared" si="460"/>
        <v>Mon</v>
      </c>
      <c r="YK4" s="9" t="str">
        <f t="shared" si="460"/>
        <v>Tue</v>
      </c>
      <c r="YL4" s="9" t="str">
        <f t="shared" si="460"/>
        <v>Wed</v>
      </c>
      <c r="YM4" s="9" t="str">
        <f t="shared" si="460"/>
        <v>Thu</v>
      </c>
      <c r="YN4" s="9" t="str">
        <f t="shared" si="460"/>
        <v>Fri</v>
      </c>
      <c r="YO4" s="9" t="str">
        <f t="shared" si="460"/>
        <v>Sat</v>
      </c>
      <c r="YP4" s="9" t="str">
        <f t="shared" si="460"/>
        <v>Sun</v>
      </c>
      <c r="YQ4" s="9" t="str">
        <f t="shared" si="460"/>
        <v>Mon</v>
      </c>
      <c r="YR4" s="9" t="str">
        <f t="shared" si="460"/>
        <v>Tue</v>
      </c>
      <c r="YS4" s="9" t="str">
        <f t="shared" si="460"/>
        <v>Wed</v>
      </c>
      <c r="YT4" s="9" t="str">
        <f t="shared" si="460"/>
        <v>Thu</v>
      </c>
      <c r="YU4" s="9" t="str">
        <f t="shared" si="460"/>
        <v>Fri</v>
      </c>
      <c r="YV4" s="9" t="str">
        <f t="shared" si="460"/>
        <v>Sat</v>
      </c>
      <c r="YW4" s="9" t="str">
        <f t="shared" si="460"/>
        <v>Sun</v>
      </c>
      <c r="YX4" s="9" t="str">
        <f t="shared" si="460"/>
        <v>Mon</v>
      </c>
      <c r="YY4" s="9" t="str">
        <f t="shared" si="460"/>
        <v>Tue</v>
      </c>
      <c r="YZ4" s="9" t="str">
        <f t="shared" si="460"/>
        <v>Wed</v>
      </c>
      <c r="ZA4" s="9" t="str">
        <f t="shared" si="460"/>
        <v>Thu</v>
      </c>
      <c r="ZB4" s="9" t="str">
        <f t="shared" ref="ZB4:ABA4" si="461">TEXT(ZB3,"ddd")</f>
        <v>Fri</v>
      </c>
      <c r="ZC4" s="9" t="str">
        <f t="shared" si="461"/>
        <v>Sat</v>
      </c>
      <c r="ZD4" s="9" t="str">
        <f t="shared" si="461"/>
        <v>Sun</v>
      </c>
      <c r="ZE4" s="9" t="str">
        <f t="shared" si="461"/>
        <v>Mon</v>
      </c>
      <c r="ZF4" s="9" t="str">
        <f t="shared" si="461"/>
        <v>Tue</v>
      </c>
      <c r="ZG4" s="9" t="str">
        <f t="shared" si="461"/>
        <v>Wed</v>
      </c>
      <c r="ZH4" s="9" t="str">
        <f t="shared" si="461"/>
        <v>Thu</v>
      </c>
      <c r="ZI4" s="9" t="str">
        <f t="shared" si="461"/>
        <v>Fri</v>
      </c>
      <c r="ZJ4" s="9" t="str">
        <f t="shared" si="461"/>
        <v>Sat</v>
      </c>
      <c r="ZK4" s="9" t="str">
        <f t="shared" si="461"/>
        <v>Sun</v>
      </c>
      <c r="ZL4" s="9" t="str">
        <f t="shared" si="461"/>
        <v>Mon</v>
      </c>
      <c r="ZM4" s="9" t="str">
        <f t="shared" si="461"/>
        <v>Tue</v>
      </c>
      <c r="ZN4" s="9" t="str">
        <f t="shared" si="461"/>
        <v>Wed</v>
      </c>
      <c r="ZO4" s="9" t="str">
        <f t="shared" si="461"/>
        <v>Thu</v>
      </c>
      <c r="ZP4" s="9" t="str">
        <f t="shared" si="461"/>
        <v>Fri</v>
      </c>
      <c r="ZQ4" s="9" t="str">
        <f t="shared" si="461"/>
        <v>Sat</v>
      </c>
      <c r="ZR4" s="9" t="str">
        <f t="shared" si="461"/>
        <v>Sun</v>
      </c>
      <c r="ZS4" s="9" t="str">
        <f t="shared" si="461"/>
        <v>Mon</v>
      </c>
      <c r="ZT4" s="9" t="str">
        <f t="shared" si="461"/>
        <v>Tue</v>
      </c>
      <c r="ZU4" s="9" t="str">
        <f t="shared" si="461"/>
        <v>Wed</v>
      </c>
      <c r="ZV4" s="9" t="str">
        <f t="shared" si="461"/>
        <v>Thu</v>
      </c>
      <c r="ZW4" s="9" t="str">
        <f t="shared" si="461"/>
        <v>Fri</v>
      </c>
      <c r="ZX4" s="9" t="str">
        <f t="shared" si="461"/>
        <v>Sat</v>
      </c>
      <c r="ZY4" s="9" t="str">
        <f t="shared" si="461"/>
        <v>Sun</v>
      </c>
      <c r="ZZ4" s="9" t="str">
        <f t="shared" si="461"/>
        <v>Mon</v>
      </c>
      <c r="AAA4" s="9" t="str">
        <f t="shared" si="461"/>
        <v>Tue</v>
      </c>
      <c r="AAB4" s="9" t="str">
        <f t="shared" si="461"/>
        <v>Wed</v>
      </c>
      <c r="AAC4" s="9" t="str">
        <f t="shared" si="461"/>
        <v>Thu</v>
      </c>
      <c r="AAD4" s="9" t="str">
        <f t="shared" si="461"/>
        <v>Fri</v>
      </c>
      <c r="AAE4" s="9" t="str">
        <f t="shared" si="461"/>
        <v>Sat</v>
      </c>
      <c r="AAF4" s="9" t="str">
        <f t="shared" si="461"/>
        <v>Sun</v>
      </c>
      <c r="AAG4" s="9" t="str">
        <f t="shared" si="461"/>
        <v>Mon</v>
      </c>
      <c r="AAH4" s="9" t="str">
        <f t="shared" si="461"/>
        <v>Tue</v>
      </c>
      <c r="AAI4" s="9" t="str">
        <f t="shared" si="461"/>
        <v>Wed</v>
      </c>
      <c r="AAJ4" s="9" t="str">
        <f t="shared" si="461"/>
        <v>Thu</v>
      </c>
      <c r="AAK4" s="9" t="str">
        <f t="shared" si="461"/>
        <v>Fri</v>
      </c>
      <c r="AAL4" s="9" t="str">
        <f t="shared" si="461"/>
        <v>Sat</v>
      </c>
      <c r="AAM4" s="9" t="str">
        <f t="shared" si="461"/>
        <v>Sun</v>
      </c>
      <c r="AAN4" s="9" t="str">
        <f t="shared" si="461"/>
        <v>Mon</v>
      </c>
      <c r="AAO4" s="9" t="str">
        <f t="shared" si="461"/>
        <v>Tue</v>
      </c>
      <c r="AAP4" s="9" t="str">
        <f t="shared" si="461"/>
        <v>Wed</v>
      </c>
      <c r="AAQ4" s="9" t="str">
        <f t="shared" si="461"/>
        <v>Thu</v>
      </c>
      <c r="AAR4" s="9" t="str">
        <f t="shared" si="461"/>
        <v>Fri</v>
      </c>
      <c r="AAS4" s="9" t="str">
        <f t="shared" si="461"/>
        <v>Sat</v>
      </c>
      <c r="AAT4" s="9" t="str">
        <f t="shared" si="461"/>
        <v>Sun</v>
      </c>
      <c r="AAU4" s="9" t="str">
        <f t="shared" si="461"/>
        <v>Mon</v>
      </c>
      <c r="AAV4" s="9" t="str">
        <f t="shared" si="461"/>
        <v>Tue</v>
      </c>
      <c r="AAW4" s="9" t="str">
        <f t="shared" si="461"/>
        <v>Wed</v>
      </c>
      <c r="AAX4" s="9" t="str">
        <f t="shared" si="461"/>
        <v>Thu</v>
      </c>
      <c r="AAY4" s="9" t="str">
        <f t="shared" si="461"/>
        <v>Fri</v>
      </c>
      <c r="AAZ4" s="9" t="str">
        <f t="shared" si="461"/>
        <v>Sat</v>
      </c>
      <c r="ABA4" s="9" t="str">
        <f t="shared" si="461"/>
        <v>Sun</v>
      </c>
      <c r="ABB4" s="9" t="str">
        <f t="shared" ref="ABB4:ABF4" si="462">TEXT(ABB3,"ddd")</f>
        <v>Mon</v>
      </c>
      <c r="ABC4" s="9" t="str">
        <f t="shared" si="462"/>
        <v>Tue</v>
      </c>
      <c r="ABD4" s="9" t="str">
        <f t="shared" si="462"/>
        <v>Wed</v>
      </c>
      <c r="ABE4" s="9" t="str">
        <f t="shared" si="462"/>
        <v>Thu</v>
      </c>
      <c r="ABF4" s="9" t="str">
        <f t="shared" si="462"/>
        <v>Fri</v>
      </c>
    </row>
    <row r="5" spans="2:734">
      <c r="B5" s="4" t="s">
        <v>21</v>
      </c>
      <c r="C5" s="5" t="s">
        <v>0</v>
      </c>
      <c r="D5" s="34">
        <v>466</v>
      </c>
      <c r="E5" s="33">
        <v>492</v>
      </c>
      <c r="F5" s="33">
        <v>472</v>
      </c>
      <c r="G5" s="33">
        <v>363</v>
      </c>
      <c r="H5" s="33">
        <v>482</v>
      </c>
      <c r="I5" s="33">
        <v>424</v>
      </c>
      <c r="J5" s="33">
        <v>4060</v>
      </c>
      <c r="K5" s="34">
        <v>466</v>
      </c>
      <c r="L5" s="33">
        <v>492</v>
      </c>
      <c r="M5" s="33">
        <v>472</v>
      </c>
      <c r="N5" s="33">
        <v>363</v>
      </c>
      <c r="O5" s="33">
        <v>482</v>
      </c>
      <c r="P5" s="33">
        <v>424</v>
      </c>
      <c r="Q5" s="33">
        <v>4060</v>
      </c>
      <c r="R5" s="34">
        <v>466</v>
      </c>
      <c r="S5" s="33">
        <v>492</v>
      </c>
      <c r="T5" s="33">
        <v>472</v>
      </c>
      <c r="U5" s="33">
        <v>363</v>
      </c>
      <c r="V5" s="33">
        <v>482</v>
      </c>
      <c r="W5" s="33">
        <v>424</v>
      </c>
      <c r="X5" s="33">
        <v>4060</v>
      </c>
      <c r="Y5" s="34">
        <v>466</v>
      </c>
      <c r="Z5" s="33">
        <v>492</v>
      </c>
      <c r="AA5" s="33">
        <v>472</v>
      </c>
      <c r="AB5" s="33">
        <v>363</v>
      </c>
      <c r="AC5" s="33">
        <v>482</v>
      </c>
      <c r="AD5" s="33">
        <v>424</v>
      </c>
      <c r="AE5" s="33">
        <v>4060</v>
      </c>
      <c r="AF5" s="34">
        <v>466</v>
      </c>
      <c r="AG5" s="33">
        <v>492</v>
      </c>
      <c r="AH5" s="33">
        <v>472</v>
      </c>
      <c r="AI5" s="33">
        <v>363</v>
      </c>
      <c r="AJ5" s="33">
        <v>482</v>
      </c>
      <c r="AK5" s="33">
        <v>424</v>
      </c>
      <c r="AL5" s="33">
        <v>4060</v>
      </c>
      <c r="AM5" s="34">
        <v>466</v>
      </c>
      <c r="AN5" s="33">
        <v>492</v>
      </c>
      <c r="AO5" s="33">
        <v>472</v>
      </c>
      <c r="AP5" s="33">
        <v>363</v>
      </c>
      <c r="AQ5" s="33">
        <v>482</v>
      </c>
      <c r="AR5" s="33">
        <v>424</v>
      </c>
      <c r="AS5" s="33">
        <v>4060</v>
      </c>
      <c r="AT5" s="34">
        <v>466</v>
      </c>
      <c r="AU5" s="33">
        <v>492</v>
      </c>
      <c r="AV5" s="33">
        <v>472</v>
      </c>
      <c r="AW5" s="33">
        <v>363</v>
      </c>
      <c r="AX5" s="33">
        <v>482</v>
      </c>
      <c r="AY5" s="33">
        <v>424</v>
      </c>
      <c r="AZ5" s="33">
        <v>4060</v>
      </c>
      <c r="BA5" s="34">
        <v>466</v>
      </c>
      <c r="BB5" s="33">
        <v>492</v>
      </c>
      <c r="BC5" s="33">
        <v>472</v>
      </c>
      <c r="BD5" s="33">
        <v>363</v>
      </c>
      <c r="BE5" s="33">
        <v>482</v>
      </c>
      <c r="BF5" s="33">
        <v>424</v>
      </c>
      <c r="BG5" s="33">
        <v>4060</v>
      </c>
      <c r="BH5" s="34">
        <v>466</v>
      </c>
      <c r="BI5" s="33">
        <v>492</v>
      </c>
      <c r="BJ5" s="33">
        <v>472</v>
      </c>
      <c r="BK5" s="33">
        <v>363</v>
      </c>
      <c r="BL5" s="33">
        <v>482</v>
      </c>
      <c r="BM5" s="33">
        <v>424</v>
      </c>
      <c r="BN5" s="33">
        <v>4060</v>
      </c>
      <c r="BO5" s="34">
        <v>466</v>
      </c>
      <c r="BP5" s="33">
        <v>492</v>
      </c>
      <c r="BQ5" s="33">
        <v>472</v>
      </c>
      <c r="BR5" s="33">
        <v>363</v>
      </c>
      <c r="BS5" s="33">
        <v>482</v>
      </c>
      <c r="BT5" s="33">
        <v>424</v>
      </c>
      <c r="BU5" s="33">
        <v>4060</v>
      </c>
      <c r="BV5" s="34">
        <v>466</v>
      </c>
      <c r="BW5" s="33">
        <v>492</v>
      </c>
      <c r="BX5" s="33">
        <v>472</v>
      </c>
      <c r="BY5" s="33">
        <v>363</v>
      </c>
      <c r="BZ5" s="33">
        <v>482</v>
      </c>
      <c r="CA5" s="33">
        <v>424</v>
      </c>
      <c r="CB5" s="33">
        <v>4060</v>
      </c>
      <c r="CC5" s="34">
        <v>466</v>
      </c>
      <c r="CD5" s="33">
        <v>492</v>
      </c>
      <c r="CE5" s="33">
        <v>472</v>
      </c>
      <c r="CF5" s="33">
        <v>363</v>
      </c>
      <c r="CG5" s="33">
        <v>482</v>
      </c>
      <c r="CH5" s="33">
        <v>424</v>
      </c>
      <c r="CI5" s="33">
        <v>4060</v>
      </c>
      <c r="CJ5" s="34">
        <v>466</v>
      </c>
      <c r="CK5" s="33">
        <v>492</v>
      </c>
      <c r="CL5" s="33">
        <v>472</v>
      </c>
      <c r="CM5" s="33">
        <v>363</v>
      </c>
      <c r="CN5" s="33">
        <v>482</v>
      </c>
      <c r="CO5" s="33">
        <v>424</v>
      </c>
      <c r="CP5" s="33">
        <v>4060</v>
      </c>
      <c r="CQ5" s="34">
        <v>466</v>
      </c>
      <c r="CR5" s="33">
        <v>492</v>
      </c>
      <c r="CS5" s="33">
        <v>472</v>
      </c>
      <c r="CT5" s="33">
        <v>363</v>
      </c>
      <c r="CU5" s="33">
        <v>482</v>
      </c>
      <c r="CV5" s="33">
        <v>424</v>
      </c>
      <c r="CW5" s="33">
        <v>4060</v>
      </c>
      <c r="CX5" s="34">
        <v>466</v>
      </c>
      <c r="CY5" s="33">
        <v>492</v>
      </c>
      <c r="CZ5" s="33">
        <v>472</v>
      </c>
      <c r="DA5" s="33">
        <v>363</v>
      </c>
      <c r="DB5" s="33">
        <v>482</v>
      </c>
      <c r="DC5" s="33">
        <v>213</v>
      </c>
      <c r="DD5" s="33">
        <v>1968</v>
      </c>
      <c r="DE5" s="34">
        <v>333</v>
      </c>
      <c r="DF5" s="33">
        <v>439</v>
      </c>
      <c r="DG5" s="33">
        <v>228</v>
      </c>
      <c r="DH5" s="33">
        <v>541</v>
      </c>
      <c r="DI5" s="33">
        <v>491</v>
      </c>
      <c r="DJ5" s="33">
        <v>376</v>
      </c>
      <c r="DK5" s="33">
        <v>2661</v>
      </c>
      <c r="DL5" s="34">
        <v>479</v>
      </c>
      <c r="DM5" s="33">
        <v>444</v>
      </c>
      <c r="DN5" s="33">
        <v>290</v>
      </c>
      <c r="DO5" s="33">
        <v>601</v>
      </c>
      <c r="DP5" s="33">
        <v>248</v>
      </c>
      <c r="DQ5" s="33">
        <v>417</v>
      </c>
      <c r="DR5" s="33">
        <v>3009</v>
      </c>
      <c r="DS5" s="34">
        <v>349</v>
      </c>
      <c r="DT5" s="33">
        <v>323</v>
      </c>
      <c r="DU5" s="33">
        <v>228</v>
      </c>
      <c r="DV5" s="33">
        <v>630</v>
      </c>
      <c r="DW5" s="33">
        <v>249</v>
      </c>
      <c r="DX5" s="33">
        <v>468</v>
      </c>
      <c r="DY5" s="33">
        <v>2562</v>
      </c>
      <c r="DZ5" s="34">
        <v>499</v>
      </c>
      <c r="EA5" s="33">
        <v>643</v>
      </c>
      <c r="EB5" s="33">
        <v>643</v>
      </c>
      <c r="EC5" s="33">
        <v>183</v>
      </c>
      <c r="ED5" s="33">
        <v>738</v>
      </c>
      <c r="EE5" s="33">
        <v>338</v>
      </c>
      <c r="EF5" s="34">
        <v>2679</v>
      </c>
      <c r="EG5" s="34">
        <v>727</v>
      </c>
      <c r="EH5" s="33">
        <v>532</v>
      </c>
      <c r="EI5" s="33">
        <v>314</v>
      </c>
      <c r="EJ5" s="33">
        <v>930</v>
      </c>
      <c r="EK5" s="33">
        <v>360</v>
      </c>
      <c r="EL5" s="33">
        <v>521</v>
      </c>
      <c r="EM5" s="33">
        <v>3002</v>
      </c>
      <c r="EN5" s="34">
        <v>472</v>
      </c>
      <c r="EO5" s="33">
        <v>692</v>
      </c>
      <c r="EP5" s="33">
        <v>326</v>
      </c>
      <c r="EQ5" s="33">
        <v>956</v>
      </c>
      <c r="ER5" s="33">
        <v>546</v>
      </c>
      <c r="ES5" s="33">
        <v>465</v>
      </c>
      <c r="ET5" s="33">
        <v>3198</v>
      </c>
      <c r="EU5" s="34">
        <v>643</v>
      </c>
      <c r="EV5" s="33">
        <v>802</v>
      </c>
      <c r="EW5" s="33">
        <v>513</v>
      </c>
      <c r="EX5" s="33">
        <v>723</v>
      </c>
      <c r="EY5" s="33">
        <v>425</v>
      </c>
      <c r="EZ5" s="33">
        <v>611</v>
      </c>
      <c r="FA5" s="33">
        <v>2963</v>
      </c>
      <c r="FB5" s="34">
        <v>715</v>
      </c>
      <c r="FC5" s="33">
        <v>233</v>
      </c>
      <c r="FD5" s="33">
        <v>233</v>
      </c>
      <c r="FE5" s="33">
        <v>200</v>
      </c>
      <c r="FF5" s="33">
        <v>248</v>
      </c>
      <c r="FG5" s="33">
        <v>190</v>
      </c>
      <c r="FH5" s="33">
        <v>1276</v>
      </c>
      <c r="FI5" s="34">
        <v>228</v>
      </c>
      <c r="FJ5" s="55">
        <v>272</v>
      </c>
      <c r="FK5" s="33">
        <v>222</v>
      </c>
      <c r="FL5" s="33">
        <v>667</v>
      </c>
      <c r="FM5" s="33">
        <v>463</v>
      </c>
      <c r="FN5" s="33">
        <v>578</v>
      </c>
      <c r="FO5" s="33">
        <v>2652</v>
      </c>
      <c r="FP5" s="34">
        <v>625</v>
      </c>
      <c r="FQ5" s="33">
        <v>1014</v>
      </c>
      <c r="FR5" s="33">
        <v>354</v>
      </c>
      <c r="FS5" s="33">
        <v>693</v>
      </c>
      <c r="FT5" s="33">
        <v>547</v>
      </c>
      <c r="FU5" s="33">
        <v>630</v>
      </c>
      <c r="FV5" s="33">
        <v>3071</v>
      </c>
      <c r="FW5" s="34">
        <v>512</v>
      </c>
      <c r="FX5" s="33">
        <v>587</v>
      </c>
      <c r="FY5" s="33">
        <v>318</v>
      </c>
      <c r="FZ5" s="33">
        <v>784</v>
      </c>
      <c r="GA5" s="33">
        <v>465</v>
      </c>
      <c r="GB5" s="33">
        <v>574</v>
      </c>
      <c r="GC5" s="33">
        <v>3138</v>
      </c>
      <c r="GD5" s="34">
        <v>411</v>
      </c>
      <c r="GE5" s="33">
        <v>850</v>
      </c>
      <c r="GF5" s="33">
        <v>418</v>
      </c>
      <c r="GG5" s="33">
        <v>977</v>
      </c>
      <c r="GH5" s="33">
        <v>378</v>
      </c>
      <c r="GI5" s="33">
        <v>480</v>
      </c>
      <c r="GJ5" s="33">
        <v>3169</v>
      </c>
      <c r="GK5" s="34">
        <v>615</v>
      </c>
      <c r="GL5" s="33">
        <v>693</v>
      </c>
      <c r="GM5" s="33">
        <v>377</v>
      </c>
      <c r="GN5" s="33">
        <v>821</v>
      </c>
      <c r="GO5" s="33">
        <v>523</v>
      </c>
      <c r="GP5" s="33">
        <v>391</v>
      </c>
      <c r="GQ5" s="33">
        <v>3223</v>
      </c>
      <c r="GR5" s="34">
        <v>552</v>
      </c>
      <c r="GS5" s="33">
        <v>657</v>
      </c>
      <c r="GT5" s="33">
        <v>338</v>
      </c>
      <c r="GU5" s="33">
        <v>592</v>
      </c>
      <c r="GV5" s="33">
        <v>785</v>
      </c>
      <c r="GW5" s="33">
        <v>387</v>
      </c>
      <c r="GX5" s="33">
        <v>3355</v>
      </c>
      <c r="GY5" s="34">
        <v>846</v>
      </c>
      <c r="GZ5" s="33">
        <v>979</v>
      </c>
      <c r="HA5" s="33">
        <v>561</v>
      </c>
      <c r="HB5" s="33">
        <v>785</v>
      </c>
      <c r="HC5" s="33">
        <v>508</v>
      </c>
      <c r="HD5" s="33">
        <v>517</v>
      </c>
      <c r="HE5" s="33">
        <v>3750</v>
      </c>
      <c r="HF5" s="34">
        <v>665</v>
      </c>
      <c r="HG5" s="33">
        <v>582</v>
      </c>
      <c r="HH5" s="33">
        <v>378</v>
      </c>
      <c r="HI5" s="33">
        <v>1088</v>
      </c>
      <c r="HJ5" s="33">
        <v>503</v>
      </c>
      <c r="HK5" s="33">
        <v>290</v>
      </c>
      <c r="HL5" s="33">
        <v>2086</v>
      </c>
      <c r="HM5" s="34">
        <v>506</v>
      </c>
      <c r="HN5" s="33">
        <v>741</v>
      </c>
      <c r="HO5" s="33">
        <v>373</v>
      </c>
      <c r="HP5" s="33">
        <v>1000</v>
      </c>
      <c r="HQ5" s="33">
        <v>646</v>
      </c>
      <c r="HR5" s="33">
        <v>556</v>
      </c>
      <c r="HS5" s="33">
        <v>3747</v>
      </c>
      <c r="HT5" s="34">
        <v>755</v>
      </c>
      <c r="HU5" s="33">
        <v>554</v>
      </c>
      <c r="HV5" s="33">
        <v>386</v>
      </c>
      <c r="HW5" s="33">
        <v>909</v>
      </c>
      <c r="HX5" s="33">
        <v>805</v>
      </c>
      <c r="HY5" s="33">
        <v>581</v>
      </c>
      <c r="HZ5" s="33">
        <v>4224</v>
      </c>
      <c r="IA5" s="33">
        <v>725</v>
      </c>
      <c r="IB5" s="33">
        <v>544</v>
      </c>
      <c r="IC5" s="33">
        <v>422</v>
      </c>
      <c r="ID5" s="33">
        <v>951</v>
      </c>
      <c r="IE5" s="33">
        <v>791</v>
      </c>
      <c r="IF5" s="33">
        <v>460</v>
      </c>
      <c r="IG5" s="33">
        <v>4336</v>
      </c>
      <c r="IH5" s="33">
        <v>654</v>
      </c>
      <c r="II5" s="33">
        <v>601</v>
      </c>
      <c r="IJ5" s="33">
        <v>377</v>
      </c>
      <c r="IK5" s="33">
        <v>928</v>
      </c>
      <c r="IL5" s="33">
        <v>751</v>
      </c>
      <c r="IM5" s="33">
        <v>431</v>
      </c>
      <c r="IN5" s="33">
        <v>4189</v>
      </c>
      <c r="IO5" s="33">
        <v>585</v>
      </c>
      <c r="IP5" s="33">
        <v>588</v>
      </c>
      <c r="IQ5" s="33">
        <v>394</v>
      </c>
      <c r="IR5" s="33">
        <v>751</v>
      </c>
      <c r="IS5" s="33">
        <v>482</v>
      </c>
      <c r="IT5" s="33">
        <v>424</v>
      </c>
      <c r="IU5" s="33">
        <v>4088</v>
      </c>
      <c r="IV5" s="33">
        <v>441</v>
      </c>
      <c r="IW5" s="33">
        <v>681</v>
      </c>
      <c r="IX5" s="33">
        <v>280</v>
      </c>
      <c r="IY5" s="33">
        <v>881</v>
      </c>
      <c r="IZ5" s="33">
        <v>527</v>
      </c>
      <c r="JA5" s="33">
        <v>640</v>
      </c>
      <c r="JB5" s="33">
        <v>4185</v>
      </c>
      <c r="JC5" s="33">
        <v>603</v>
      </c>
      <c r="JD5" s="33">
        <v>648</v>
      </c>
      <c r="JE5" s="33">
        <v>458</v>
      </c>
      <c r="JF5" s="33">
        <v>951</v>
      </c>
      <c r="JG5" s="33">
        <v>601</v>
      </c>
      <c r="JH5" s="33">
        <v>492</v>
      </c>
      <c r="JI5" s="33">
        <v>4090</v>
      </c>
      <c r="JJ5" s="33">
        <v>565</v>
      </c>
      <c r="JK5" s="33">
        <v>833</v>
      </c>
      <c r="JL5" s="33">
        <v>328</v>
      </c>
      <c r="JM5" s="33">
        <v>926</v>
      </c>
      <c r="JN5" s="33">
        <v>621</v>
      </c>
      <c r="JO5" s="33">
        <v>599</v>
      </c>
      <c r="JP5" s="33">
        <v>3711</v>
      </c>
      <c r="JQ5" s="33">
        <v>299</v>
      </c>
      <c r="JR5" s="33">
        <v>328</v>
      </c>
      <c r="JS5" s="33">
        <v>240</v>
      </c>
      <c r="JT5" s="33">
        <v>778</v>
      </c>
      <c r="JU5" s="33">
        <v>542</v>
      </c>
      <c r="JV5" s="33">
        <v>400</v>
      </c>
      <c r="JW5" s="33">
        <v>4014</v>
      </c>
      <c r="JX5" s="33">
        <v>548</v>
      </c>
      <c r="JY5" s="33">
        <v>786</v>
      </c>
      <c r="JZ5" s="33">
        <v>253</v>
      </c>
      <c r="KA5" s="33">
        <v>1127</v>
      </c>
      <c r="KB5" s="33">
        <v>530</v>
      </c>
      <c r="KC5" s="33">
        <v>507</v>
      </c>
      <c r="KD5" s="33">
        <v>3863</v>
      </c>
      <c r="KE5" s="33">
        <v>663</v>
      </c>
      <c r="KF5" s="33">
        <v>513</v>
      </c>
      <c r="KG5" s="33">
        <v>299</v>
      </c>
      <c r="KH5" s="33">
        <v>912</v>
      </c>
      <c r="KI5" s="33">
        <v>482</v>
      </c>
      <c r="KJ5" s="33">
        <v>770</v>
      </c>
      <c r="KK5" s="33">
        <v>3596</v>
      </c>
      <c r="KL5" s="33">
        <v>540</v>
      </c>
      <c r="KM5" s="33">
        <v>627</v>
      </c>
      <c r="KN5" s="33">
        <v>331</v>
      </c>
      <c r="KO5" s="33">
        <v>983</v>
      </c>
      <c r="KP5" s="33">
        <v>787</v>
      </c>
      <c r="KQ5" s="33">
        <v>526</v>
      </c>
      <c r="KR5" s="33">
        <v>4042</v>
      </c>
      <c r="KS5" s="33">
        <v>490</v>
      </c>
      <c r="KT5" s="33">
        <v>643</v>
      </c>
      <c r="KU5" s="33">
        <v>306</v>
      </c>
      <c r="KV5" s="33">
        <v>976</v>
      </c>
      <c r="KW5" s="33">
        <v>424</v>
      </c>
      <c r="KX5" s="33">
        <v>525</v>
      </c>
      <c r="KY5" s="33">
        <v>4104</v>
      </c>
      <c r="KZ5" s="33">
        <v>575</v>
      </c>
      <c r="LA5" s="33">
        <v>850</v>
      </c>
      <c r="LB5" s="33">
        <v>401</v>
      </c>
      <c r="LC5" s="33">
        <v>984</v>
      </c>
      <c r="LD5" s="33">
        <v>446</v>
      </c>
      <c r="LE5" s="33">
        <v>509</v>
      </c>
      <c r="LF5" s="33">
        <v>3678</v>
      </c>
      <c r="LG5" s="33">
        <v>613</v>
      </c>
      <c r="LH5" s="33">
        <v>599</v>
      </c>
      <c r="LI5" s="33">
        <v>377</v>
      </c>
      <c r="LJ5" s="33">
        <v>1000</v>
      </c>
      <c r="LK5" s="33">
        <v>386</v>
      </c>
      <c r="LL5" s="33">
        <v>488</v>
      </c>
      <c r="LM5" s="33">
        <v>4012</v>
      </c>
      <c r="LN5" s="33">
        <v>531</v>
      </c>
      <c r="LO5" s="33">
        <v>820</v>
      </c>
      <c r="LP5" s="33">
        <v>332</v>
      </c>
      <c r="LQ5" s="33">
        <v>850</v>
      </c>
      <c r="LR5" s="33">
        <v>551</v>
      </c>
      <c r="LS5" s="33">
        <v>600</v>
      </c>
      <c r="LT5" s="33">
        <v>3820</v>
      </c>
      <c r="LU5" s="34">
        <v>466</v>
      </c>
      <c r="LV5" s="33">
        <v>492</v>
      </c>
      <c r="LW5" s="33">
        <v>472</v>
      </c>
      <c r="LX5" s="33">
        <v>363</v>
      </c>
      <c r="LY5" s="33">
        <v>412</v>
      </c>
      <c r="LZ5" s="33">
        <v>541</v>
      </c>
      <c r="MA5" s="33">
        <v>4135</v>
      </c>
      <c r="MB5" s="33">
        <v>672</v>
      </c>
      <c r="MC5" s="33">
        <v>838</v>
      </c>
      <c r="MD5" s="33">
        <v>306</v>
      </c>
      <c r="ME5" s="33">
        <v>1011</v>
      </c>
      <c r="MF5" s="33">
        <v>594</v>
      </c>
      <c r="MG5" s="33">
        <v>719</v>
      </c>
      <c r="MH5" s="33">
        <v>3464</v>
      </c>
      <c r="MI5" s="33">
        <v>1098</v>
      </c>
      <c r="MJ5" s="33">
        <v>592</v>
      </c>
      <c r="MK5" s="33">
        <v>438</v>
      </c>
      <c r="ML5" s="33">
        <v>878</v>
      </c>
      <c r="MM5" s="33">
        <v>503</v>
      </c>
      <c r="MN5" s="33">
        <v>577</v>
      </c>
      <c r="MO5" s="33">
        <v>1857</v>
      </c>
      <c r="MP5" s="34">
        <v>466</v>
      </c>
      <c r="MQ5" s="33">
        <v>492</v>
      </c>
      <c r="MR5" s="33">
        <v>472</v>
      </c>
      <c r="MS5" s="33">
        <v>363</v>
      </c>
      <c r="MT5" s="33">
        <v>482</v>
      </c>
      <c r="MU5" s="33">
        <v>751</v>
      </c>
      <c r="MV5" s="33">
        <v>3612</v>
      </c>
      <c r="MW5" s="54">
        <v>705</v>
      </c>
      <c r="MX5" s="33">
        <v>305</v>
      </c>
      <c r="MY5" s="33">
        <v>319</v>
      </c>
      <c r="MZ5" s="33">
        <v>835</v>
      </c>
      <c r="NA5" s="33">
        <v>597</v>
      </c>
      <c r="NB5" s="33">
        <v>785</v>
      </c>
      <c r="NC5" s="33">
        <v>3969</v>
      </c>
      <c r="ND5" s="33">
        <v>793</v>
      </c>
      <c r="NE5" s="33">
        <v>755</v>
      </c>
      <c r="NF5" s="33">
        <v>309</v>
      </c>
      <c r="NG5" s="33">
        <v>926</v>
      </c>
      <c r="NH5" s="33">
        <v>586</v>
      </c>
      <c r="NI5" s="33">
        <v>399</v>
      </c>
      <c r="NJ5" s="33">
        <v>3378</v>
      </c>
      <c r="NK5" s="33">
        <v>802</v>
      </c>
      <c r="NL5" s="33">
        <v>525</v>
      </c>
      <c r="NM5" s="33">
        <v>343</v>
      </c>
      <c r="NN5" s="33">
        <v>516</v>
      </c>
      <c r="NO5" s="33">
        <v>455</v>
      </c>
      <c r="NP5" s="33">
        <v>413</v>
      </c>
      <c r="NQ5" s="33">
        <v>3534</v>
      </c>
      <c r="NR5" s="33">
        <v>632</v>
      </c>
      <c r="NS5" s="33">
        <v>456</v>
      </c>
      <c r="NT5" s="33">
        <v>342</v>
      </c>
      <c r="NU5" s="33">
        <v>640</v>
      </c>
      <c r="NV5" s="33">
        <v>462</v>
      </c>
      <c r="NW5" s="33">
        <v>538</v>
      </c>
      <c r="NX5" s="33">
        <v>3374</v>
      </c>
      <c r="NY5" s="33">
        <v>580</v>
      </c>
      <c r="NZ5" s="33">
        <v>690</v>
      </c>
      <c r="OA5" s="33">
        <v>350</v>
      </c>
      <c r="OB5" s="33">
        <v>823</v>
      </c>
      <c r="OC5" s="33">
        <v>664</v>
      </c>
      <c r="OD5" s="33">
        <v>445</v>
      </c>
      <c r="OE5" s="33">
        <v>3463</v>
      </c>
      <c r="OF5" s="33">
        <v>431</v>
      </c>
      <c r="OG5" s="33">
        <v>755</v>
      </c>
      <c r="OH5" s="33">
        <v>331</v>
      </c>
      <c r="OI5" s="33">
        <v>711</v>
      </c>
      <c r="OJ5" s="33">
        <v>394</v>
      </c>
      <c r="OK5" s="33">
        <v>487</v>
      </c>
      <c r="OL5" s="33">
        <v>2519</v>
      </c>
      <c r="OM5" s="33">
        <v>367</v>
      </c>
      <c r="ON5" s="33">
        <v>554</v>
      </c>
      <c r="OO5" s="33">
        <v>342</v>
      </c>
      <c r="OP5" s="33">
        <v>762</v>
      </c>
      <c r="OQ5" s="33">
        <v>568</v>
      </c>
      <c r="OR5" s="33">
        <v>397</v>
      </c>
      <c r="OS5" s="33">
        <v>3004</v>
      </c>
      <c r="OT5" s="33">
        <v>215</v>
      </c>
      <c r="OU5" s="33">
        <v>155</v>
      </c>
      <c r="OV5" s="33">
        <v>198</v>
      </c>
      <c r="OW5" s="33">
        <v>932</v>
      </c>
      <c r="OX5" s="33">
        <v>567</v>
      </c>
      <c r="OY5" s="33">
        <v>496</v>
      </c>
      <c r="OZ5" s="33">
        <v>3431</v>
      </c>
      <c r="PA5" s="33">
        <v>600</v>
      </c>
      <c r="PB5" s="33">
        <v>264</v>
      </c>
      <c r="PC5" s="33">
        <v>137</v>
      </c>
      <c r="PD5" s="33">
        <v>360</v>
      </c>
      <c r="PE5" s="33">
        <v>164</v>
      </c>
      <c r="PF5" s="33">
        <v>216</v>
      </c>
      <c r="PG5" s="33">
        <v>1650</v>
      </c>
      <c r="PH5" s="33">
        <v>976</v>
      </c>
      <c r="PI5" s="33">
        <v>494</v>
      </c>
      <c r="PJ5" s="33">
        <v>209</v>
      </c>
      <c r="PK5" s="33">
        <v>659</v>
      </c>
      <c r="PL5" s="33">
        <v>288</v>
      </c>
      <c r="PM5" s="33">
        <v>312</v>
      </c>
      <c r="PN5" s="33">
        <v>2361</v>
      </c>
      <c r="PO5" s="33">
        <v>623</v>
      </c>
      <c r="PP5" s="33">
        <v>639</v>
      </c>
      <c r="PQ5" s="33">
        <v>271</v>
      </c>
      <c r="PR5" s="33">
        <v>536</v>
      </c>
      <c r="PS5" s="33">
        <v>587</v>
      </c>
      <c r="PT5" s="33">
        <v>302</v>
      </c>
      <c r="PU5" s="33">
        <v>2315</v>
      </c>
      <c r="PV5" s="33">
        <v>1295</v>
      </c>
      <c r="PW5" s="33">
        <v>445</v>
      </c>
      <c r="PX5" s="33">
        <v>357</v>
      </c>
      <c r="PY5" s="33">
        <v>806</v>
      </c>
      <c r="PZ5" s="33">
        <v>407</v>
      </c>
      <c r="QA5" s="33">
        <v>589</v>
      </c>
      <c r="QB5" s="33">
        <v>1718</v>
      </c>
      <c r="QC5" s="33">
        <v>752</v>
      </c>
      <c r="QD5" s="33">
        <v>321</v>
      </c>
      <c r="QE5" s="33">
        <v>302</v>
      </c>
      <c r="QF5" s="33">
        <v>401</v>
      </c>
      <c r="QG5" s="33">
        <v>293</v>
      </c>
      <c r="QH5" s="33">
        <v>301</v>
      </c>
      <c r="QI5" s="33">
        <v>2668</v>
      </c>
      <c r="QJ5" s="33">
        <v>1011</v>
      </c>
      <c r="QK5" s="33">
        <v>1771</v>
      </c>
      <c r="QL5" s="33">
        <v>895</v>
      </c>
      <c r="QM5" s="33">
        <v>1101</v>
      </c>
      <c r="QN5" s="33">
        <v>634</v>
      </c>
      <c r="QO5" s="33">
        <v>584</v>
      </c>
      <c r="QP5" s="33">
        <v>4068</v>
      </c>
      <c r="QQ5" s="33">
        <v>2127</v>
      </c>
      <c r="QR5" s="33">
        <v>638</v>
      </c>
      <c r="QS5" s="33">
        <v>428</v>
      </c>
      <c r="QT5" s="33">
        <v>784</v>
      </c>
      <c r="QU5" s="33">
        <v>372</v>
      </c>
      <c r="QV5" s="33">
        <v>624</v>
      </c>
      <c r="QW5" s="33">
        <v>3246</v>
      </c>
      <c r="QX5" s="33">
        <v>1225</v>
      </c>
      <c r="QY5" s="33">
        <v>693</v>
      </c>
      <c r="QZ5" s="33">
        <v>417</v>
      </c>
      <c r="RA5" s="33">
        <v>1048</v>
      </c>
      <c r="RB5" s="33">
        <v>491</v>
      </c>
      <c r="RC5" s="33">
        <v>537</v>
      </c>
      <c r="RD5" s="33">
        <v>2526</v>
      </c>
      <c r="RE5" s="33">
        <v>1093</v>
      </c>
      <c r="RF5" s="33">
        <v>742</v>
      </c>
      <c r="RG5" s="33">
        <v>460</v>
      </c>
      <c r="RH5" s="33">
        <v>1095</v>
      </c>
      <c r="RI5" s="33">
        <v>522</v>
      </c>
      <c r="RJ5" s="33">
        <v>442</v>
      </c>
      <c r="RK5" s="33">
        <v>3414</v>
      </c>
      <c r="RL5" s="33">
        <v>1314</v>
      </c>
      <c r="RM5" s="33">
        <v>729</v>
      </c>
      <c r="RN5" s="33">
        <v>519</v>
      </c>
      <c r="RO5" s="33">
        <v>872</v>
      </c>
      <c r="RP5" s="33">
        <v>471</v>
      </c>
      <c r="RQ5" s="33">
        <v>573</v>
      </c>
      <c r="RR5" s="33">
        <v>3395</v>
      </c>
      <c r="RS5" s="33">
        <v>1746</v>
      </c>
      <c r="RT5" s="33">
        <v>920</v>
      </c>
      <c r="RU5" s="33">
        <v>617</v>
      </c>
      <c r="RV5" s="33">
        <v>1084</v>
      </c>
      <c r="RW5" s="33">
        <v>514</v>
      </c>
      <c r="RX5" s="33">
        <v>534</v>
      </c>
      <c r="RY5" s="33">
        <v>3713</v>
      </c>
      <c r="RZ5" s="33">
        <v>1492</v>
      </c>
      <c r="SA5" s="33">
        <v>666</v>
      </c>
      <c r="SB5" s="33">
        <v>494</v>
      </c>
      <c r="SC5" s="33">
        <v>1025</v>
      </c>
      <c r="SD5" s="33">
        <v>626</v>
      </c>
      <c r="SE5" s="33">
        <v>657</v>
      </c>
      <c r="SF5" s="33">
        <v>3616</v>
      </c>
      <c r="SG5" s="33">
        <v>1435</v>
      </c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33"/>
      <c r="UI5" s="33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</row>
    <row r="6" spans="2:734">
      <c r="B6" s="4" t="s">
        <v>21</v>
      </c>
      <c r="C6" s="5" t="s">
        <v>15</v>
      </c>
      <c r="D6" s="34">
        <v>362</v>
      </c>
      <c r="E6" s="33">
        <v>301</v>
      </c>
      <c r="F6" s="33">
        <v>183</v>
      </c>
      <c r="G6" s="33">
        <v>148</v>
      </c>
      <c r="H6" s="33">
        <v>335</v>
      </c>
      <c r="I6" s="33">
        <v>258</v>
      </c>
      <c r="J6" s="33">
        <v>3050</v>
      </c>
      <c r="K6" s="34">
        <v>362</v>
      </c>
      <c r="L6" s="33">
        <v>301</v>
      </c>
      <c r="M6" s="33">
        <v>183</v>
      </c>
      <c r="N6" s="33">
        <v>148</v>
      </c>
      <c r="O6" s="33">
        <v>335</v>
      </c>
      <c r="P6" s="33">
        <v>258</v>
      </c>
      <c r="Q6" s="33">
        <v>3050</v>
      </c>
      <c r="R6" s="34">
        <v>362</v>
      </c>
      <c r="S6" s="33">
        <v>301</v>
      </c>
      <c r="T6" s="33">
        <v>183</v>
      </c>
      <c r="U6" s="33">
        <v>148</v>
      </c>
      <c r="V6" s="33">
        <v>335</v>
      </c>
      <c r="W6" s="33">
        <v>258</v>
      </c>
      <c r="X6" s="33">
        <v>3050</v>
      </c>
      <c r="Y6" s="34">
        <v>362</v>
      </c>
      <c r="Z6" s="33">
        <v>301</v>
      </c>
      <c r="AA6" s="33">
        <v>183</v>
      </c>
      <c r="AB6" s="33">
        <v>148</v>
      </c>
      <c r="AC6" s="33">
        <v>335</v>
      </c>
      <c r="AD6" s="33">
        <v>258</v>
      </c>
      <c r="AE6" s="33">
        <v>3050</v>
      </c>
      <c r="AF6" s="34">
        <v>362</v>
      </c>
      <c r="AG6" s="33">
        <v>301</v>
      </c>
      <c r="AH6" s="33">
        <v>183</v>
      </c>
      <c r="AI6" s="33">
        <v>148</v>
      </c>
      <c r="AJ6" s="33">
        <v>335</v>
      </c>
      <c r="AK6" s="33">
        <v>258</v>
      </c>
      <c r="AL6" s="33">
        <v>3050</v>
      </c>
      <c r="AM6" s="34">
        <v>362</v>
      </c>
      <c r="AN6" s="33">
        <v>301</v>
      </c>
      <c r="AO6" s="33">
        <v>183</v>
      </c>
      <c r="AP6" s="33">
        <v>148</v>
      </c>
      <c r="AQ6" s="33">
        <v>335</v>
      </c>
      <c r="AR6" s="33">
        <v>258</v>
      </c>
      <c r="AS6" s="33">
        <v>3050</v>
      </c>
      <c r="AT6" s="34">
        <v>362</v>
      </c>
      <c r="AU6" s="33">
        <v>301</v>
      </c>
      <c r="AV6" s="33">
        <v>183</v>
      </c>
      <c r="AW6" s="33">
        <v>148</v>
      </c>
      <c r="AX6" s="33">
        <v>335</v>
      </c>
      <c r="AY6" s="33">
        <v>258</v>
      </c>
      <c r="AZ6" s="33">
        <v>3050</v>
      </c>
      <c r="BA6" s="34">
        <v>362</v>
      </c>
      <c r="BB6" s="33">
        <v>301</v>
      </c>
      <c r="BC6" s="33">
        <v>183</v>
      </c>
      <c r="BD6" s="33">
        <v>148</v>
      </c>
      <c r="BE6" s="33">
        <v>335</v>
      </c>
      <c r="BF6" s="33">
        <v>258</v>
      </c>
      <c r="BG6" s="33">
        <v>3050</v>
      </c>
      <c r="BH6" s="34">
        <v>362</v>
      </c>
      <c r="BI6" s="33">
        <v>301</v>
      </c>
      <c r="BJ6" s="33">
        <v>183</v>
      </c>
      <c r="BK6" s="33">
        <v>148</v>
      </c>
      <c r="BL6" s="33">
        <v>335</v>
      </c>
      <c r="BM6" s="33">
        <v>258</v>
      </c>
      <c r="BN6" s="33">
        <v>3050</v>
      </c>
      <c r="BO6" s="34">
        <v>362</v>
      </c>
      <c r="BP6" s="33">
        <v>301</v>
      </c>
      <c r="BQ6" s="33">
        <v>183</v>
      </c>
      <c r="BR6" s="33">
        <v>148</v>
      </c>
      <c r="BS6" s="33">
        <v>335</v>
      </c>
      <c r="BT6" s="33">
        <v>258</v>
      </c>
      <c r="BU6" s="33">
        <v>3050</v>
      </c>
      <c r="BV6" s="34">
        <v>362</v>
      </c>
      <c r="BW6" s="33">
        <v>301</v>
      </c>
      <c r="BX6" s="33">
        <v>183</v>
      </c>
      <c r="BY6" s="33">
        <v>148</v>
      </c>
      <c r="BZ6" s="33">
        <v>335</v>
      </c>
      <c r="CA6" s="33">
        <v>258</v>
      </c>
      <c r="CB6" s="33">
        <v>3050</v>
      </c>
      <c r="CC6" s="34">
        <v>362</v>
      </c>
      <c r="CD6" s="33">
        <v>301</v>
      </c>
      <c r="CE6" s="33">
        <v>183</v>
      </c>
      <c r="CF6" s="33">
        <v>148</v>
      </c>
      <c r="CG6" s="33">
        <v>335</v>
      </c>
      <c r="CH6" s="33">
        <v>258</v>
      </c>
      <c r="CI6" s="33">
        <v>3050</v>
      </c>
      <c r="CJ6" s="34">
        <v>362</v>
      </c>
      <c r="CK6" s="33">
        <v>301</v>
      </c>
      <c r="CL6" s="33">
        <v>183</v>
      </c>
      <c r="CM6" s="33">
        <v>148</v>
      </c>
      <c r="CN6" s="33">
        <v>335</v>
      </c>
      <c r="CO6" s="33">
        <v>258</v>
      </c>
      <c r="CP6" s="33">
        <v>3050</v>
      </c>
      <c r="CQ6" s="34">
        <v>362</v>
      </c>
      <c r="CR6" s="33">
        <v>301</v>
      </c>
      <c r="CS6" s="33">
        <v>183</v>
      </c>
      <c r="CT6" s="33">
        <v>148</v>
      </c>
      <c r="CU6" s="33">
        <v>335</v>
      </c>
      <c r="CV6" s="33">
        <v>258</v>
      </c>
      <c r="CW6" s="33">
        <v>3050</v>
      </c>
      <c r="CX6" s="34">
        <v>362</v>
      </c>
      <c r="CY6" s="33">
        <v>301</v>
      </c>
      <c r="CZ6" s="33">
        <v>183</v>
      </c>
      <c r="DA6" s="33">
        <v>148</v>
      </c>
      <c r="DB6" s="33">
        <v>335</v>
      </c>
      <c r="DC6" s="33">
        <v>118</v>
      </c>
      <c r="DD6" s="33">
        <v>1402</v>
      </c>
      <c r="DE6" s="34">
        <v>288</v>
      </c>
      <c r="DF6" s="33">
        <v>337</v>
      </c>
      <c r="DG6" s="33">
        <v>97</v>
      </c>
      <c r="DH6" s="33">
        <v>361</v>
      </c>
      <c r="DI6" s="33">
        <v>706</v>
      </c>
      <c r="DJ6" s="33">
        <v>249</v>
      </c>
      <c r="DK6" s="33">
        <v>2045</v>
      </c>
      <c r="DL6" s="34">
        <v>280</v>
      </c>
      <c r="DM6" s="33">
        <v>244</v>
      </c>
      <c r="DN6" s="33">
        <v>165</v>
      </c>
      <c r="DO6" s="33">
        <v>372</v>
      </c>
      <c r="DP6" s="33">
        <v>248</v>
      </c>
      <c r="DQ6" s="33">
        <v>210</v>
      </c>
      <c r="DR6" s="33">
        <v>2332</v>
      </c>
      <c r="DS6" s="34">
        <v>339</v>
      </c>
      <c r="DT6" s="33">
        <v>183</v>
      </c>
      <c r="DU6" s="33">
        <v>122</v>
      </c>
      <c r="DV6" s="33">
        <v>408</v>
      </c>
      <c r="DW6" s="33">
        <v>232</v>
      </c>
      <c r="DX6" s="33">
        <v>185</v>
      </c>
      <c r="DY6" s="33">
        <v>2004</v>
      </c>
      <c r="DZ6" s="34">
        <v>330</v>
      </c>
      <c r="EA6" s="33">
        <v>354</v>
      </c>
      <c r="EB6" s="33">
        <v>3584</v>
      </c>
      <c r="EC6" s="33">
        <v>112</v>
      </c>
      <c r="ED6" s="33">
        <v>576</v>
      </c>
      <c r="EE6" s="33">
        <v>205</v>
      </c>
      <c r="EF6" s="34">
        <v>2067</v>
      </c>
      <c r="EG6" s="34">
        <v>483</v>
      </c>
      <c r="EH6" s="33">
        <v>266</v>
      </c>
      <c r="EI6" s="33">
        <v>110</v>
      </c>
      <c r="EJ6" s="33">
        <v>665</v>
      </c>
      <c r="EK6" s="33">
        <v>219</v>
      </c>
      <c r="EL6" s="33">
        <v>323</v>
      </c>
      <c r="EM6" s="33">
        <v>2290</v>
      </c>
      <c r="EN6" s="34">
        <v>281</v>
      </c>
      <c r="EO6" s="33">
        <v>402</v>
      </c>
      <c r="EP6" s="33">
        <v>106</v>
      </c>
      <c r="EQ6" s="33">
        <v>644</v>
      </c>
      <c r="ER6" s="33">
        <v>527</v>
      </c>
      <c r="ES6" s="33">
        <v>318</v>
      </c>
      <c r="ET6" s="33">
        <v>2399</v>
      </c>
      <c r="EU6" s="34">
        <v>381</v>
      </c>
      <c r="EV6" s="33">
        <v>457</v>
      </c>
      <c r="EW6" s="33">
        <v>313</v>
      </c>
      <c r="EX6" s="33">
        <v>440</v>
      </c>
      <c r="EY6" s="33">
        <v>271</v>
      </c>
      <c r="EZ6" s="33">
        <v>252</v>
      </c>
      <c r="FA6" s="33">
        <v>2248</v>
      </c>
      <c r="FB6" s="34">
        <v>471</v>
      </c>
      <c r="FC6" s="33">
        <v>143</v>
      </c>
      <c r="FD6" s="33">
        <v>143</v>
      </c>
      <c r="FE6" s="33">
        <v>130</v>
      </c>
      <c r="FF6" s="33">
        <v>101</v>
      </c>
      <c r="FG6" s="33">
        <v>83</v>
      </c>
      <c r="FH6" s="33">
        <v>938</v>
      </c>
      <c r="FI6" s="34">
        <v>152</v>
      </c>
      <c r="FJ6" s="55">
        <v>130</v>
      </c>
      <c r="FK6" s="33">
        <v>87</v>
      </c>
      <c r="FL6" s="33">
        <v>495</v>
      </c>
      <c r="FM6" s="33">
        <v>254</v>
      </c>
      <c r="FN6" s="33">
        <v>307</v>
      </c>
      <c r="FO6" s="33">
        <v>2195</v>
      </c>
      <c r="FP6" s="34">
        <v>451</v>
      </c>
      <c r="FQ6" s="33">
        <v>662</v>
      </c>
      <c r="FR6" s="33">
        <v>166</v>
      </c>
      <c r="FS6" s="33">
        <v>411</v>
      </c>
      <c r="FT6" s="33">
        <v>368</v>
      </c>
      <c r="FU6" s="33">
        <v>606</v>
      </c>
      <c r="FV6" s="33">
        <v>2288</v>
      </c>
      <c r="FW6" s="34">
        <v>504</v>
      </c>
      <c r="FX6" s="33">
        <v>466</v>
      </c>
      <c r="FY6" s="33">
        <v>136</v>
      </c>
      <c r="FZ6" s="33">
        <v>500</v>
      </c>
      <c r="GA6" s="33">
        <v>372</v>
      </c>
      <c r="GB6" s="33">
        <v>405</v>
      </c>
      <c r="GC6" s="33">
        <v>2372</v>
      </c>
      <c r="GD6" s="34">
        <v>343</v>
      </c>
      <c r="GE6" s="33">
        <v>582</v>
      </c>
      <c r="GF6" s="33">
        <v>22</v>
      </c>
      <c r="GG6" s="33">
        <v>600</v>
      </c>
      <c r="GH6" s="33">
        <v>185</v>
      </c>
      <c r="GI6" s="33">
        <v>366</v>
      </c>
      <c r="GJ6" s="33">
        <v>2433</v>
      </c>
      <c r="GK6" s="34">
        <v>421</v>
      </c>
      <c r="GL6" s="33">
        <v>460</v>
      </c>
      <c r="GM6" s="33">
        <v>204</v>
      </c>
      <c r="GN6" s="33">
        <v>594</v>
      </c>
      <c r="GO6" s="33">
        <v>471</v>
      </c>
      <c r="GP6" s="33">
        <v>305</v>
      </c>
      <c r="GQ6" s="33">
        <v>2517</v>
      </c>
      <c r="GR6" s="34">
        <v>420</v>
      </c>
      <c r="GS6" s="33">
        <v>515</v>
      </c>
      <c r="GT6" s="33">
        <v>163</v>
      </c>
      <c r="GU6" s="33">
        <v>440</v>
      </c>
      <c r="GV6" s="33">
        <v>371</v>
      </c>
      <c r="GW6" s="33">
        <v>280</v>
      </c>
      <c r="GX6" s="33">
        <v>2485</v>
      </c>
      <c r="GY6" s="34">
        <v>556</v>
      </c>
      <c r="GZ6" s="33">
        <v>658</v>
      </c>
      <c r="HA6" s="33">
        <v>230</v>
      </c>
      <c r="HB6" s="33">
        <v>371</v>
      </c>
      <c r="HC6" s="33">
        <v>210</v>
      </c>
      <c r="HD6" s="33">
        <v>551</v>
      </c>
      <c r="HE6" s="33">
        <v>3509</v>
      </c>
      <c r="HF6" s="34">
        <v>559</v>
      </c>
      <c r="HG6" s="33">
        <v>372</v>
      </c>
      <c r="HH6" s="33">
        <v>254</v>
      </c>
      <c r="HI6" s="33">
        <v>695</v>
      </c>
      <c r="HJ6" s="33">
        <v>354</v>
      </c>
      <c r="HK6" s="33">
        <v>282</v>
      </c>
      <c r="HL6" s="33">
        <v>1508</v>
      </c>
      <c r="HM6" s="34">
        <v>265</v>
      </c>
      <c r="HN6" s="33">
        <v>651</v>
      </c>
      <c r="HO6" s="33">
        <v>156</v>
      </c>
      <c r="HP6" s="33">
        <v>667</v>
      </c>
      <c r="HQ6" s="33">
        <v>419</v>
      </c>
      <c r="HR6" s="33">
        <v>341</v>
      </c>
      <c r="HS6" s="33">
        <v>2707</v>
      </c>
      <c r="HT6" s="34">
        <v>506</v>
      </c>
      <c r="HU6" s="33">
        <v>406</v>
      </c>
      <c r="HV6" s="33">
        <v>198</v>
      </c>
      <c r="HW6" s="33">
        <v>558</v>
      </c>
      <c r="HX6" s="33">
        <v>297</v>
      </c>
      <c r="HY6" s="33">
        <v>397</v>
      </c>
      <c r="HZ6" s="33">
        <v>3194</v>
      </c>
      <c r="IA6" s="33">
        <v>400</v>
      </c>
      <c r="IB6" s="33">
        <v>364</v>
      </c>
      <c r="IC6" s="33">
        <v>136</v>
      </c>
      <c r="ID6" s="33">
        <v>638</v>
      </c>
      <c r="IE6" s="33">
        <v>377</v>
      </c>
      <c r="IF6" s="33">
        <v>441</v>
      </c>
      <c r="IG6" s="33">
        <v>3262</v>
      </c>
      <c r="IH6" s="33">
        <v>358</v>
      </c>
      <c r="II6" s="33">
        <v>468</v>
      </c>
      <c r="IJ6" s="33">
        <v>172</v>
      </c>
      <c r="IK6" s="33">
        <v>615</v>
      </c>
      <c r="IL6" s="33">
        <v>437</v>
      </c>
      <c r="IM6" s="33">
        <v>306</v>
      </c>
      <c r="IN6" s="33">
        <v>3236</v>
      </c>
      <c r="IO6" s="33">
        <v>228</v>
      </c>
      <c r="IP6" s="33">
        <v>496</v>
      </c>
      <c r="IQ6" s="33">
        <v>162</v>
      </c>
      <c r="IR6" s="33">
        <v>531</v>
      </c>
      <c r="IS6" s="33">
        <v>335</v>
      </c>
      <c r="IT6" s="33">
        <v>258</v>
      </c>
      <c r="IU6" s="33">
        <v>3089</v>
      </c>
      <c r="IV6" s="33">
        <v>442</v>
      </c>
      <c r="IW6" s="33">
        <v>585</v>
      </c>
      <c r="IX6" s="33">
        <v>212</v>
      </c>
      <c r="IY6" s="33">
        <v>590</v>
      </c>
      <c r="IZ6" s="33">
        <v>261</v>
      </c>
      <c r="JA6" s="33">
        <v>396</v>
      </c>
      <c r="JB6" s="33">
        <v>3259</v>
      </c>
      <c r="JC6" s="33">
        <v>512</v>
      </c>
      <c r="JD6" s="33">
        <v>428</v>
      </c>
      <c r="JE6" s="33">
        <v>191</v>
      </c>
      <c r="JF6" s="33">
        <v>608</v>
      </c>
      <c r="JG6" s="33">
        <v>343</v>
      </c>
      <c r="JH6" s="33">
        <v>377</v>
      </c>
      <c r="JI6" s="33">
        <v>3119</v>
      </c>
      <c r="JJ6" s="33">
        <v>560</v>
      </c>
      <c r="JK6" s="33">
        <v>407</v>
      </c>
      <c r="JL6" s="33">
        <v>155</v>
      </c>
      <c r="JM6" s="33">
        <v>583</v>
      </c>
      <c r="JN6" s="33">
        <v>517</v>
      </c>
      <c r="JO6" s="33">
        <v>400</v>
      </c>
      <c r="JP6" s="33">
        <v>1709</v>
      </c>
      <c r="JQ6" s="33">
        <v>127</v>
      </c>
      <c r="JR6" s="33">
        <v>159</v>
      </c>
      <c r="JS6" s="33">
        <v>119</v>
      </c>
      <c r="JT6" s="33">
        <v>521</v>
      </c>
      <c r="JU6" s="33">
        <v>399</v>
      </c>
      <c r="JV6" s="33">
        <v>385</v>
      </c>
      <c r="JW6" s="33">
        <v>3051</v>
      </c>
      <c r="JX6" s="33">
        <v>322</v>
      </c>
      <c r="JY6" s="33">
        <v>444</v>
      </c>
      <c r="JZ6" s="33">
        <v>139</v>
      </c>
      <c r="KA6" s="33">
        <v>706</v>
      </c>
      <c r="KB6" s="33">
        <v>400</v>
      </c>
      <c r="KC6" s="33">
        <v>356</v>
      </c>
      <c r="KD6" s="33">
        <v>2890</v>
      </c>
      <c r="KE6" s="33">
        <v>531</v>
      </c>
      <c r="KF6" s="33">
        <v>343</v>
      </c>
      <c r="KG6" s="33">
        <v>145</v>
      </c>
      <c r="KH6" s="33">
        <v>605</v>
      </c>
      <c r="KI6" s="33">
        <v>512</v>
      </c>
      <c r="KJ6" s="33">
        <v>709</v>
      </c>
      <c r="KK6" s="33">
        <v>2730</v>
      </c>
      <c r="KL6" s="33">
        <v>324</v>
      </c>
      <c r="KM6" s="33">
        <v>430</v>
      </c>
      <c r="KN6" s="33">
        <v>173</v>
      </c>
      <c r="KO6" s="33">
        <v>639</v>
      </c>
      <c r="KP6" s="33">
        <v>383</v>
      </c>
      <c r="KQ6" s="33">
        <v>396</v>
      </c>
      <c r="KR6" s="33">
        <v>3206</v>
      </c>
      <c r="KS6" s="33">
        <v>418</v>
      </c>
      <c r="KT6" s="33">
        <v>298</v>
      </c>
      <c r="KU6" s="33">
        <v>134</v>
      </c>
      <c r="KV6" s="33">
        <v>653</v>
      </c>
      <c r="KW6" s="33">
        <v>303</v>
      </c>
      <c r="KX6" s="33">
        <v>302</v>
      </c>
      <c r="KY6" s="33">
        <v>3139</v>
      </c>
      <c r="KZ6" s="33">
        <v>440</v>
      </c>
      <c r="LA6" s="33">
        <v>749</v>
      </c>
      <c r="LB6" s="33">
        <v>186</v>
      </c>
      <c r="LC6" s="33">
        <v>662</v>
      </c>
      <c r="LD6" s="33">
        <v>309</v>
      </c>
      <c r="LE6" s="33">
        <v>329</v>
      </c>
      <c r="LF6" s="33">
        <v>2540</v>
      </c>
      <c r="LG6" s="33">
        <v>308</v>
      </c>
      <c r="LH6" s="33">
        <v>360</v>
      </c>
      <c r="LI6" s="33">
        <v>140</v>
      </c>
      <c r="LJ6" s="33">
        <v>649</v>
      </c>
      <c r="LK6" s="33">
        <v>229</v>
      </c>
      <c r="LL6" s="33">
        <v>299</v>
      </c>
      <c r="LM6" s="33">
        <v>2974</v>
      </c>
      <c r="LN6" s="33">
        <v>407</v>
      </c>
      <c r="LO6" s="33">
        <v>376</v>
      </c>
      <c r="LP6" s="33">
        <v>109</v>
      </c>
      <c r="LQ6" s="33">
        <v>537</v>
      </c>
      <c r="LR6" s="33">
        <v>359</v>
      </c>
      <c r="LS6" s="33">
        <v>350</v>
      </c>
      <c r="LT6" s="33">
        <v>2774</v>
      </c>
      <c r="LU6" s="34">
        <v>362</v>
      </c>
      <c r="LV6" s="33">
        <v>301</v>
      </c>
      <c r="LW6" s="33">
        <v>183</v>
      </c>
      <c r="LX6" s="33">
        <v>148</v>
      </c>
      <c r="LY6" s="33">
        <v>154</v>
      </c>
      <c r="LZ6" s="33">
        <v>337</v>
      </c>
      <c r="MA6" s="33">
        <v>3143</v>
      </c>
      <c r="MB6" s="33">
        <v>297</v>
      </c>
      <c r="MC6" s="33">
        <v>482</v>
      </c>
      <c r="MD6" s="33">
        <v>143</v>
      </c>
      <c r="ME6" s="33">
        <v>668</v>
      </c>
      <c r="MF6" s="33">
        <v>350</v>
      </c>
      <c r="MG6" s="33">
        <v>332</v>
      </c>
      <c r="MH6" s="33">
        <v>2358</v>
      </c>
      <c r="MI6" s="33">
        <v>630</v>
      </c>
      <c r="MJ6" s="33">
        <v>312</v>
      </c>
      <c r="MK6" s="33">
        <v>192</v>
      </c>
      <c r="ML6" s="33">
        <v>592</v>
      </c>
      <c r="MM6" s="33">
        <v>313</v>
      </c>
      <c r="MN6" s="33">
        <v>290</v>
      </c>
      <c r="MO6" s="33">
        <v>3304</v>
      </c>
      <c r="MP6" s="34">
        <v>362</v>
      </c>
      <c r="MQ6" s="33">
        <v>301</v>
      </c>
      <c r="MR6" s="33">
        <v>183</v>
      </c>
      <c r="MS6" s="33">
        <v>148</v>
      </c>
      <c r="MT6" s="33">
        <v>335</v>
      </c>
      <c r="MU6" s="33">
        <v>344</v>
      </c>
      <c r="MV6" s="33">
        <v>2610</v>
      </c>
      <c r="MW6" s="33">
        <v>426</v>
      </c>
      <c r="MX6" s="33">
        <v>140</v>
      </c>
      <c r="MY6" s="33">
        <v>141</v>
      </c>
      <c r="MZ6" s="33">
        <v>544</v>
      </c>
      <c r="NA6" s="33">
        <v>396</v>
      </c>
      <c r="NB6" s="33">
        <v>309</v>
      </c>
      <c r="NC6" s="33">
        <v>2814</v>
      </c>
      <c r="ND6" s="33">
        <v>151</v>
      </c>
      <c r="NE6" s="33">
        <v>419</v>
      </c>
      <c r="NF6" s="33">
        <v>137</v>
      </c>
      <c r="NG6" s="33">
        <v>509</v>
      </c>
      <c r="NH6" s="33">
        <v>866</v>
      </c>
      <c r="NI6" s="33">
        <v>277</v>
      </c>
      <c r="NJ6" s="33">
        <v>2585</v>
      </c>
      <c r="NK6" s="33">
        <v>565</v>
      </c>
      <c r="NL6" s="33">
        <v>245</v>
      </c>
      <c r="NM6" s="33">
        <v>167</v>
      </c>
      <c r="NN6" s="33">
        <v>411</v>
      </c>
      <c r="NO6" s="33">
        <v>433</v>
      </c>
      <c r="NP6" s="33">
        <v>357</v>
      </c>
      <c r="NQ6" s="33">
        <v>2628</v>
      </c>
      <c r="NR6" s="33">
        <v>284</v>
      </c>
      <c r="NS6" s="33">
        <v>367</v>
      </c>
      <c r="NT6" s="33">
        <v>167</v>
      </c>
      <c r="NU6" s="33">
        <v>442</v>
      </c>
      <c r="NV6" s="33">
        <v>468</v>
      </c>
      <c r="NW6" s="33">
        <v>271</v>
      </c>
      <c r="NX6" s="33">
        <v>2465</v>
      </c>
      <c r="NY6" s="33">
        <v>358</v>
      </c>
      <c r="NZ6" s="33">
        <v>272</v>
      </c>
      <c r="OA6" s="33">
        <v>143</v>
      </c>
      <c r="OB6" s="33">
        <v>577</v>
      </c>
      <c r="OC6" s="33">
        <v>458</v>
      </c>
      <c r="OD6" s="33">
        <v>340</v>
      </c>
      <c r="OE6" s="33">
        <v>2498</v>
      </c>
      <c r="OF6" s="33">
        <v>261</v>
      </c>
      <c r="OG6" s="33">
        <v>312</v>
      </c>
      <c r="OH6" s="33">
        <v>127</v>
      </c>
      <c r="OI6" s="33">
        <v>485</v>
      </c>
      <c r="OJ6" s="33">
        <v>235</v>
      </c>
      <c r="OK6" s="33">
        <v>170</v>
      </c>
      <c r="OL6" s="33">
        <v>2041</v>
      </c>
      <c r="OM6" s="33">
        <v>147</v>
      </c>
      <c r="ON6" s="33">
        <v>378</v>
      </c>
      <c r="OO6" s="33">
        <v>127</v>
      </c>
      <c r="OP6" s="33">
        <v>547</v>
      </c>
      <c r="OQ6" s="33">
        <v>378</v>
      </c>
      <c r="OR6" s="33">
        <v>398</v>
      </c>
      <c r="OS6" s="33">
        <v>2193</v>
      </c>
      <c r="OT6" s="33">
        <v>108</v>
      </c>
      <c r="OU6" s="33">
        <v>64</v>
      </c>
      <c r="OV6" s="33">
        <v>88</v>
      </c>
      <c r="OW6" s="33">
        <v>702</v>
      </c>
      <c r="OX6" s="33">
        <v>189</v>
      </c>
      <c r="OY6" s="33">
        <v>231</v>
      </c>
      <c r="OZ6" s="33">
        <v>2443</v>
      </c>
      <c r="PA6" s="33">
        <v>262</v>
      </c>
      <c r="PB6" s="33">
        <v>108</v>
      </c>
      <c r="PC6" s="33">
        <v>59</v>
      </c>
      <c r="PD6" s="33">
        <v>220</v>
      </c>
      <c r="PE6" s="33">
        <v>72</v>
      </c>
      <c r="PF6" s="33">
        <v>92</v>
      </c>
      <c r="PG6" s="33">
        <v>1226</v>
      </c>
      <c r="PH6" s="33">
        <v>256</v>
      </c>
      <c r="PI6" s="33">
        <v>262</v>
      </c>
      <c r="PJ6" s="33">
        <v>116</v>
      </c>
      <c r="PK6" s="33">
        <v>418</v>
      </c>
      <c r="PL6" s="33">
        <v>150</v>
      </c>
      <c r="PM6" s="33">
        <v>128</v>
      </c>
      <c r="PN6" s="33">
        <v>1900</v>
      </c>
      <c r="PO6" s="33">
        <v>132</v>
      </c>
      <c r="PP6" s="33">
        <v>402</v>
      </c>
      <c r="PQ6" s="33">
        <v>95</v>
      </c>
      <c r="PR6" s="33">
        <v>371</v>
      </c>
      <c r="PS6" s="33">
        <v>234</v>
      </c>
      <c r="PT6" s="33">
        <v>162</v>
      </c>
      <c r="PU6" s="33">
        <v>1716</v>
      </c>
      <c r="PV6" s="33">
        <v>134</v>
      </c>
      <c r="PW6" s="33">
        <v>176</v>
      </c>
      <c r="PX6" s="33">
        <v>142</v>
      </c>
      <c r="PY6" s="33">
        <v>537</v>
      </c>
      <c r="PZ6" s="33">
        <v>160</v>
      </c>
      <c r="QA6" s="33">
        <v>357</v>
      </c>
      <c r="QB6" s="33">
        <v>1296</v>
      </c>
      <c r="QC6" s="33">
        <v>138</v>
      </c>
      <c r="QD6" s="33">
        <v>110</v>
      </c>
      <c r="QE6" s="33">
        <v>117</v>
      </c>
      <c r="QF6" s="33">
        <v>300</v>
      </c>
      <c r="QG6" s="33">
        <v>202</v>
      </c>
      <c r="QH6" s="33">
        <v>183</v>
      </c>
      <c r="QI6" s="33">
        <v>1994</v>
      </c>
      <c r="QJ6" s="33">
        <v>231</v>
      </c>
      <c r="QK6" s="33">
        <v>3243</v>
      </c>
      <c r="QL6" s="33">
        <v>125</v>
      </c>
      <c r="QM6" s="33">
        <v>665</v>
      </c>
      <c r="QN6" s="33">
        <v>632</v>
      </c>
      <c r="QO6" s="33">
        <v>298</v>
      </c>
      <c r="QP6" s="33">
        <v>3074</v>
      </c>
      <c r="QQ6" s="33">
        <v>397</v>
      </c>
      <c r="QR6" s="33">
        <v>349</v>
      </c>
      <c r="QS6" s="33">
        <v>197</v>
      </c>
      <c r="QT6" s="33">
        <v>597</v>
      </c>
      <c r="QU6" s="33">
        <v>219</v>
      </c>
      <c r="QV6" s="33">
        <v>394</v>
      </c>
      <c r="QW6" s="33">
        <v>2326</v>
      </c>
      <c r="QX6" s="33">
        <v>299</v>
      </c>
      <c r="QY6" s="33">
        <v>353</v>
      </c>
      <c r="QZ6" s="33">
        <v>190</v>
      </c>
      <c r="RA6" s="33">
        <v>743</v>
      </c>
      <c r="RB6" s="33">
        <v>430</v>
      </c>
      <c r="RC6" s="33">
        <v>270</v>
      </c>
      <c r="RD6" s="33">
        <v>1749</v>
      </c>
      <c r="RE6" s="33">
        <v>297</v>
      </c>
      <c r="RF6" s="33">
        <v>360</v>
      </c>
      <c r="RG6" s="33">
        <v>194</v>
      </c>
      <c r="RH6" s="33">
        <v>816</v>
      </c>
      <c r="RI6" s="33">
        <v>374</v>
      </c>
      <c r="RJ6" s="33">
        <v>342</v>
      </c>
      <c r="RK6" s="33">
        <v>2387</v>
      </c>
      <c r="RL6" s="33">
        <v>455</v>
      </c>
      <c r="RM6" s="33">
        <v>351</v>
      </c>
      <c r="RN6" s="33">
        <v>147</v>
      </c>
      <c r="RO6" s="33">
        <v>557</v>
      </c>
      <c r="RP6" s="33">
        <v>262</v>
      </c>
      <c r="RQ6" s="33">
        <v>420</v>
      </c>
      <c r="RR6" s="33">
        <v>2458</v>
      </c>
      <c r="RS6" s="33">
        <v>287</v>
      </c>
      <c r="RT6" s="33">
        <v>373</v>
      </c>
      <c r="RU6" s="33">
        <v>236</v>
      </c>
      <c r="RV6" s="33">
        <v>746</v>
      </c>
      <c r="RW6" s="33">
        <v>273</v>
      </c>
      <c r="RX6" s="33">
        <v>375</v>
      </c>
      <c r="RY6" s="33">
        <v>2772</v>
      </c>
      <c r="RZ6" s="33">
        <v>310</v>
      </c>
      <c r="SA6" s="33">
        <v>505</v>
      </c>
      <c r="SB6" s="33">
        <v>193</v>
      </c>
      <c r="SC6" s="33">
        <v>709</v>
      </c>
      <c r="SD6" s="33">
        <v>460</v>
      </c>
      <c r="SE6" s="33">
        <v>565</v>
      </c>
      <c r="SF6" s="33">
        <v>2546</v>
      </c>
      <c r="SG6" s="33">
        <v>229</v>
      </c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</row>
    <row r="7" spans="2:734">
      <c r="B7" s="4" t="s">
        <v>21</v>
      </c>
      <c r="C7" s="5" t="s">
        <v>18</v>
      </c>
      <c r="D7" s="34">
        <v>80</v>
      </c>
      <c r="E7" s="33">
        <v>24</v>
      </c>
      <c r="F7" s="33">
        <v>24</v>
      </c>
      <c r="G7" s="33">
        <v>10</v>
      </c>
      <c r="H7" s="33">
        <v>74</v>
      </c>
      <c r="I7" s="33">
        <v>61</v>
      </c>
      <c r="J7" s="33">
        <v>52</v>
      </c>
      <c r="K7" s="34">
        <v>80</v>
      </c>
      <c r="L7" s="33">
        <v>24</v>
      </c>
      <c r="M7" s="33">
        <v>24</v>
      </c>
      <c r="N7" s="33">
        <v>10</v>
      </c>
      <c r="O7" s="33">
        <v>74</v>
      </c>
      <c r="P7" s="33">
        <v>61</v>
      </c>
      <c r="Q7" s="33">
        <v>52</v>
      </c>
      <c r="R7" s="34">
        <v>80</v>
      </c>
      <c r="S7" s="33">
        <v>24</v>
      </c>
      <c r="T7" s="33">
        <v>24</v>
      </c>
      <c r="U7" s="33">
        <v>10</v>
      </c>
      <c r="V7" s="33">
        <v>74</v>
      </c>
      <c r="W7" s="33">
        <v>61</v>
      </c>
      <c r="X7" s="33">
        <v>52</v>
      </c>
      <c r="Y7" s="34">
        <v>80</v>
      </c>
      <c r="Z7" s="33">
        <v>24</v>
      </c>
      <c r="AA7" s="33">
        <v>24</v>
      </c>
      <c r="AB7" s="33">
        <v>10</v>
      </c>
      <c r="AC7" s="33">
        <v>74</v>
      </c>
      <c r="AD7" s="33">
        <v>61</v>
      </c>
      <c r="AE7" s="33">
        <v>52</v>
      </c>
      <c r="AF7" s="34">
        <v>80</v>
      </c>
      <c r="AG7" s="33">
        <v>24</v>
      </c>
      <c r="AH7" s="33">
        <v>24</v>
      </c>
      <c r="AI7" s="33">
        <v>10</v>
      </c>
      <c r="AJ7" s="33">
        <v>74</v>
      </c>
      <c r="AK7" s="33">
        <v>61</v>
      </c>
      <c r="AL7" s="33">
        <v>52</v>
      </c>
      <c r="AM7" s="34">
        <v>80</v>
      </c>
      <c r="AN7" s="33">
        <v>24</v>
      </c>
      <c r="AO7" s="33">
        <v>24</v>
      </c>
      <c r="AP7" s="33">
        <v>10</v>
      </c>
      <c r="AQ7" s="33">
        <v>74</v>
      </c>
      <c r="AR7" s="33">
        <v>61</v>
      </c>
      <c r="AS7" s="33">
        <v>52</v>
      </c>
      <c r="AT7" s="34">
        <v>80</v>
      </c>
      <c r="AU7" s="33">
        <v>24</v>
      </c>
      <c r="AV7" s="33">
        <v>24</v>
      </c>
      <c r="AW7" s="33">
        <v>10</v>
      </c>
      <c r="AX7" s="33">
        <v>74</v>
      </c>
      <c r="AY7" s="33">
        <v>61</v>
      </c>
      <c r="AZ7" s="33">
        <v>52</v>
      </c>
      <c r="BA7" s="34">
        <v>80</v>
      </c>
      <c r="BB7" s="33">
        <v>24</v>
      </c>
      <c r="BC7" s="33">
        <v>24</v>
      </c>
      <c r="BD7" s="33">
        <v>10</v>
      </c>
      <c r="BE7" s="33">
        <v>74</v>
      </c>
      <c r="BF7" s="33">
        <v>61</v>
      </c>
      <c r="BG7" s="33">
        <v>52</v>
      </c>
      <c r="BH7" s="34">
        <v>80</v>
      </c>
      <c r="BI7" s="33">
        <v>24</v>
      </c>
      <c r="BJ7" s="33">
        <v>24</v>
      </c>
      <c r="BK7" s="33">
        <v>10</v>
      </c>
      <c r="BL7" s="33">
        <v>74</v>
      </c>
      <c r="BM7" s="33">
        <v>61</v>
      </c>
      <c r="BN7" s="33">
        <v>52</v>
      </c>
      <c r="BO7" s="34">
        <v>80</v>
      </c>
      <c r="BP7" s="33">
        <v>24</v>
      </c>
      <c r="BQ7" s="33">
        <v>24</v>
      </c>
      <c r="BR7" s="33">
        <v>10</v>
      </c>
      <c r="BS7" s="33">
        <v>74</v>
      </c>
      <c r="BT7" s="33">
        <v>61</v>
      </c>
      <c r="BU7" s="33">
        <v>52</v>
      </c>
      <c r="BV7" s="34">
        <v>80</v>
      </c>
      <c r="BW7" s="33">
        <v>24</v>
      </c>
      <c r="BX7" s="33">
        <v>24</v>
      </c>
      <c r="BY7" s="33">
        <v>10</v>
      </c>
      <c r="BZ7" s="33">
        <v>74</v>
      </c>
      <c r="CA7" s="33">
        <v>61</v>
      </c>
      <c r="CB7" s="33">
        <v>52</v>
      </c>
      <c r="CC7" s="34">
        <v>80</v>
      </c>
      <c r="CD7" s="33">
        <v>24</v>
      </c>
      <c r="CE7" s="33">
        <v>24</v>
      </c>
      <c r="CF7" s="33">
        <v>10</v>
      </c>
      <c r="CG7" s="33">
        <v>74</v>
      </c>
      <c r="CH7" s="33">
        <v>61</v>
      </c>
      <c r="CI7" s="33">
        <v>52</v>
      </c>
      <c r="CJ7" s="34">
        <v>80</v>
      </c>
      <c r="CK7" s="33">
        <v>24</v>
      </c>
      <c r="CL7" s="33">
        <v>24</v>
      </c>
      <c r="CM7" s="33">
        <v>10</v>
      </c>
      <c r="CN7" s="33">
        <v>74</v>
      </c>
      <c r="CO7" s="33">
        <v>61</v>
      </c>
      <c r="CP7" s="33">
        <v>52</v>
      </c>
      <c r="CQ7" s="34">
        <v>80</v>
      </c>
      <c r="CR7" s="33">
        <v>24</v>
      </c>
      <c r="CS7" s="33">
        <v>24</v>
      </c>
      <c r="CT7" s="33">
        <v>10</v>
      </c>
      <c r="CU7" s="33">
        <v>74</v>
      </c>
      <c r="CV7" s="33">
        <v>61</v>
      </c>
      <c r="CW7" s="33">
        <v>52</v>
      </c>
      <c r="CX7" s="34">
        <v>80</v>
      </c>
      <c r="CY7" s="33">
        <v>24</v>
      </c>
      <c r="CZ7" s="33">
        <v>24</v>
      </c>
      <c r="DA7" s="33">
        <v>10</v>
      </c>
      <c r="DB7" s="33">
        <v>74</v>
      </c>
      <c r="DC7" s="33">
        <v>39</v>
      </c>
      <c r="DD7" s="33">
        <v>0</v>
      </c>
      <c r="DE7" s="34">
        <v>10</v>
      </c>
      <c r="DF7" s="33">
        <v>4</v>
      </c>
      <c r="DG7" s="33">
        <v>7</v>
      </c>
      <c r="DH7" s="33">
        <v>39</v>
      </c>
      <c r="DI7" s="33">
        <v>42</v>
      </c>
      <c r="DJ7" s="33">
        <v>10</v>
      </c>
      <c r="DK7" s="33">
        <v>117</v>
      </c>
      <c r="DL7" s="34">
        <v>41</v>
      </c>
      <c r="DM7" s="33">
        <v>63</v>
      </c>
      <c r="DN7" s="33">
        <v>43</v>
      </c>
      <c r="DO7" s="33">
        <v>78</v>
      </c>
      <c r="DP7" s="33">
        <v>60</v>
      </c>
      <c r="DQ7" s="33">
        <v>0</v>
      </c>
      <c r="DR7" s="33">
        <v>65</v>
      </c>
      <c r="DS7" s="34">
        <v>195</v>
      </c>
      <c r="DT7" s="33">
        <v>26</v>
      </c>
      <c r="DU7" s="33">
        <v>0</v>
      </c>
      <c r="DV7" s="33">
        <v>52</v>
      </c>
      <c r="DW7" s="33">
        <v>28</v>
      </c>
      <c r="DX7" s="33">
        <v>11</v>
      </c>
      <c r="DY7" s="33">
        <v>169</v>
      </c>
      <c r="DZ7" s="34">
        <v>0</v>
      </c>
      <c r="EA7" s="33">
        <v>51</v>
      </c>
      <c r="EB7" s="33">
        <v>51</v>
      </c>
      <c r="EC7" s="33">
        <v>21</v>
      </c>
      <c r="ED7" s="33">
        <v>32</v>
      </c>
      <c r="EE7" s="33">
        <v>39</v>
      </c>
      <c r="EF7" s="34">
        <v>65</v>
      </c>
      <c r="EG7" s="34">
        <v>20</v>
      </c>
      <c r="EH7" s="33">
        <v>65</v>
      </c>
      <c r="EI7" s="33">
        <v>6</v>
      </c>
      <c r="EJ7" s="33">
        <v>14</v>
      </c>
      <c r="EK7" s="33">
        <v>65</v>
      </c>
      <c r="EL7" s="33">
        <v>61</v>
      </c>
      <c r="EM7" s="33">
        <v>69</v>
      </c>
      <c r="EN7" s="34">
        <v>58</v>
      </c>
      <c r="EO7" s="33">
        <v>16</v>
      </c>
      <c r="EP7" s="33">
        <v>54</v>
      </c>
      <c r="EQ7" s="33">
        <v>99</v>
      </c>
      <c r="ER7" s="33">
        <v>29</v>
      </c>
      <c r="ES7" s="33">
        <v>62</v>
      </c>
      <c r="ET7" s="33">
        <v>65</v>
      </c>
      <c r="EU7" s="34">
        <v>0</v>
      </c>
      <c r="EV7" s="33">
        <v>156</v>
      </c>
      <c r="EW7" s="33">
        <v>39</v>
      </c>
      <c r="EX7" s="33">
        <v>26</v>
      </c>
      <c r="EY7" s="33">
        <v>42</v>
      </c>
      <c r="EZ7" s="33">
        <v>55</v>
      </c>
      <c r="FA7" s="33">
        <v>52</v>
      </c>
      <c r="FB7" s="34">
        <v>78</v>
      </c>
      <c r="FC7" s="33">
        <v>0</v>
      </c>
      <c r="FD7" s="33">
        <v>0</v>
      </c>
      <c r="FE7" s="33">
        <v>39</v>
      </c>
      <c r="FF7" s="33">
        <v>32</v>
      </c>
      <c r="FG7" s="33">
        <v>20</v>
      </c>
      <c r="FH7" s="33">
        <v>39</v>
      </c>
      <c r="FI7" s="34">
        <v>26</v>
      </c>
      <c r="FJ7" s="55">
        <v>13</v>
      </c>
      <c r="FK7" s="33">
        <v>13</v>
      </c>
      <c r="FL7" s="33">
        <v>65</v>
      </c>
      <c r="FM7" s="33">
        <v>65</v>
      </c>
      <c r="FN7" s="33">
        <v>39</v>
      </c>
      <c r="FO7" s="33">
        <v>52</v>
      </c>
      <c r="FP7" s="34">
        <v>52</v>
      </c>
      <c r="FQ7" s="33">
        <v>130</v>
      </c>
      <c r="FR7" s="33">
        <v>39</v>
      </c>
      <c r="FS7" s="33">
        <v>38</v>
      </c>
      <c r="FT7" s="33">
        <v>1</v>
      </c>
      <c r="FU7" s="33">
        <v>13</v>
      </c>
      <c r="FV7" s="33">
        <v>78</v>
      </c>
      <c r="FW7" s="34">
        <v>78</v>
      </c>
      <c r="FX7" s="33">
        <v>52</v>
      </c>
      <c r="FY7" s="33">
        <v>39</v>
      </c>
      <c r="FZ7" s="33">
        <v>78</v>
      </c>
      <c r="GA7" s="33">
        <v>65</v>
      </c>
      <c r="GB7" s="33">
        <v>26</v>
      </c>
      <c r="GC7" s="33">
        <v>35</v>
      </c>
      <c r="GD7" s="34">
        <v>79</v>
      </c>
      <c r="GE7" s="33">
        <v>94</v>
      </c>
      <c r="GF7" s="33">
        <v>0</v>
      </c>
      <c r="GG7" s="33">
        <v>13</v>
      </c>
      <c r="GH7" s="33">
        <v>22</v>
      </c>
      <c r="GI7" s="33">
        <v>57</v>
      </c>
      <c r="GJ7" s="33">
        <v>36</v>
      </c>
      <c r="GK7" s="34">
        <v>67</v>
      </c>
      <c r="GL7" s="33">
        <v>78</v>
      </c>
      <c r="GM7" s="33">
        <v>42</v>
      </c>
      <c r="GN7" s="33">
        <v>24</v>
      </c>
      <c r="GO7" s="33">
        <v>59</v>
      </c>
      <c r="GP7" s="33">
        <v>107</v>
      </c>
      <c r="GQ7" s="33">
        <v>56</v>
      </c>
      <c r="GR7" s="34">
        <v>16</v>
      </c>
      <c r="GS7" s="33">
        <v>12</v>
      </c>
      <c r="GT7" s="33">
        <v>47</v>
      </c>
      <c r="GU7" s="33">
        <v>74</v>
      </c>
      <c r="GV7" s="33">
        <v>48</v>
      </c>
      <c r="GW7" s="33">
        <v>41</v>
      </c>
      <c r="GX7" s="54">
        <v>33</v>
      </c>
      <c r="GY7" s="34">
        <v>47</v>
      </c>
      <c r="GZ7" s="33">
        <v>33</v>
      </c>
      <c r="HA7" s="33">
        <v>25</v>
      </c>
      <c r="HB7" s="33">
        <v>48</v>
      </c>
      <c r="HC7" s="33">
        <v>65</v>
      </c>
      <c r="HD7" s="33">
        <v>55</v>
      </c>
      <c r="HE7" s="33">
        <v>179</v>
      </c>
      <c r="HF7" s="34">
        <v>0</v>
      </c>
      <c r="HG7" s="33">
        <v>40</v>
      </c>
      <c r="HH7" s="33">
        <v>30</v>
      </c>
      <c r="HI7" s="33">
        <v>38</v>
      </c>
      <c r="HJ7" s="33">
        <v>44</v>
      </c>
      <c r="HK7" s="33">
        <v>173</v>
      </c>
      <c r="HL7" s="33">
        <v>0</v>
      </c>
      <c r="HM7" s="34">
        <v>104</v>
      </c>
      <c r="HN7" s="33">
        <v>65</v>
      </c>
      <c r="HO7" s="33">
        <v>4</v>
      </c>
      <c r="HP7" s="33">
        <v>61</v>
      </c>
      <c r="HQ7" s="33">
        <v>91</v>
      </c>
      <c r="HR7" s="33">
        <v>84</v>
      </c>
      <c r="HS7" s="33">
        <v>37</v>
      </c>
      <c r="HT7" s="34">
        <v>10</v>
      </c>
      <c r="HU7" s="33">
        <v>45</v>
      </c>
      <c r="HV7" s="33">
        <v>22</v>
      </c>
      <c r="HW7" s="33">
        <v>44</v>
      </c>
      <c r="HX7" s="33">
        <v>14</v>
      </c>
      <c r="HY7" s="33">
        <v>116</v>
      </c>
      <c r="HZ7" s="33">
        <v>17</v>
      </c>
      <c r="IA7" s="33">
        <v>55</v>
      </c>
      <c r="IB7" s="33">
        <v>134</v>
      </c>
      <c r="IC7" s="33">
        <v>22</v>
      </c>
      <c r="ID7" s="33">
        <v>70</v>
      </c>
      <c r="IE7" s="33">
        <v>65</v>
      </c>
      <c r="IF7" s="33">
        <v>82</v>
      </c>
      <c r="IG7" s="33">
        <v>100</v>
      </c>
      <c r="IH7" s="33">
        <v>52</v>
      </c>
      <c r="II7" s="33">
        <v>195</v>
      </c>
      <c r="IJ7" s="33">
        <v>22</v>
      </c>
      <c r="IK7" s="33">
        <v>30</v>
      </c>
      <c r="IL7" s="33">
        <v>117</v>
      </c>
      <c r="IM7" s="33">
        <v>91</v>
      </c>
      <c r="IN7" s="33">
        <v>65</v>
      </c>
      <c r="IO7" s="33">
        <v>13</v>
      </c>
      <c r="IP7" s="33">
        <v>39</v>
      </c>
      <c r="IQ7" s="33">
        <v>55</v>
      </c>
      <c r="IR7" s="33">
        <v>127</v>
      </c>
      <c r="IS7" s="33">
        <v>74</v>
      </c>
      <c r="IT7" s="33">
        <v>61</v>
      </c>
      <c r="IU7" s="33">
        <v>18</v>
      </c>
      <c r="IV7" s="33">
        <v>44</v>
      </c>
      <c r="IW7" s="33">
        <v>99</v>
      </c>
      <c r="IX7" s="33">
        <v>107</v>
      </c>
      <c r="IY7" s="33">
        <v>58</v>
      </c>
      <c r="IZ7" s="33">
        <v>121</v>
      </c>
      <c r="JA7" s="33">
        <v>78</v>
      </c>
      <c r="JB7" s="33">
        <v>35</v>
      </c>
      <c r="JC7" s="33">
        <v>252</v>
      </c>
      <c r="JD7" s="33">
        <v>115</v>
      </c>
      <c r="JE7" s="33">
        <v>22</v>
      </c>
      <c r="JF7" s="33">
        <v>32</v>
      </c>
      <c r="JG7" s="33">
        <v>32</v>
      </c>
      <c r="JH7" s="33">
        <v>32</v>
      </c>
      <c r="JI7" s="33">
        <v>41</v>
      </c>
      <c r="JJ7" s="33">
        <v>82</v>
      </c>
      <c r="JK7" s="33">
        <v>73</v>
      </c>
      <c r="JL7" s="33">
        <v>11</v>
      </c>
      <c r="JM7" s="33">
        <v>12</v>
      </c>
      <c r="JN7" s="33">
        <v>107</v>
      </c>
      <c r="JO7" s="33">
        <v>86</v>
      </c>
      <c r="JP7" s="33">
        <v>11</v>
      </c>
      <c r="JQ7" s="33">
        <v>27</v>
      </c>
      <c r="JR7" s="33">
        <v>6</v>
      </c>
      <c r="JS7" s="33">
        <v>73</v>
      </c>
      <c r="JT7" s="33">
        <v>16</v>
      </c>
      <c r="JU7" s="33">
        <v>64</v>
      </c>
      <c r="JV7" s="33">
        <v>84</v>
      </c>
      <c r="JW7" s="33">
        <v>30</v>
      </c>
      <c r="JX7" s="33">
        <v>112</v>
      </c>
      <c r="JY7" s="33">
        <v>82</v>
      </c>
      <c r="JZ7" s="33">
        <v>52</v>
      </c>
      <c r="KA7" s="33">
        <v>20</v>
      </c>
      <c r="KB7" s="33">
        <v>62</v>
      </c>
      <c r="KC7" s="33">
        <v>88</v>
      </c>
      <c r="KD7" s="33">
        <v>83</v>
      </c>
      <c r="KE7" s="33">
        <v>73</v>
      </c>
      <c r="KF7" s="33">
        <v>51</v>
      </c>
      <c r="KG7" s="33">
        <v>16</v>
      </c>
      <c r="KH7" s="33">
        <v>58</v>
      </c>
      <c r="KI7" s="33">
        <v>68</v>
      </c>
      <c r="KJ7" s="33">
        <v>74</v>
      </c>
      <c r="KK7" s="33">
        <v>64</v>
      </c>
      <c r="KL7" s="33">
        <v>37</v>
      </c>
      <c r="KM7" s="33">
        <v>12</v>
      </c>
      <c r="KN7" s="33">
        <v>12</v>
      </c>
      <c r="KO7" s="33">
        <v>37</v>
      </c>
      <c r="KP7" s="33">
        <v>83</v>
      </c>
      <c r="KQ7" s="33">
        <v>32</v>
      </c>
      <c r="KR7" s="33">
        <v>81</v>
      </c>
      <c r="KS7" s="33">
        <v>52</v>
      </c>
      <c r="KT7" s="33">
        <v>38</v>
      </c>
      <c r="KU7" s="33">
        <v>34</v>
      </c>
      <c r="KV7" s="33">
        <v>2</v>
      </c>
      <c r="KW7" s="33">
        <v>35</v>
      </c>
      <c r="KX7" s="33">
        <v>73</v>
      </c>
      <c r="KY7" s="33">
        <v>96</v>
      </c>
      <c r="KZ7" s="33">
        <v>97</v>
      </c>
      <c r="LA7" s="33">
        <v>31</v>
      </c>
      <c r="LB7" s="33">
        <v>29</v>
      </c>
      <c r="LC7" s="33">
        <v>70</v>
      </c>
      <c r="LD7" s="33">
        <v>77</v>
      </c>
      <c r="LE7" s="33">
        <v>64</v>
      </c>
      <c r="LF7" s="33">
        <v>43</v>
      </c>
      <c r="LG7" s="33">
        <v>69</v>
      </c>
      <c r="LH7" s="33">
        <v>20</v>
      </c>
      <c r="LI7" s="33">
        <v>36</v>
      </c>
      <c r="LJ7" s="33">
        <v>34</v>
      </c>
      <c r="LK7" s="33">
        <v>51</v>
      </c>
      <c r="LL7" s="33">
        <v>91</v>
      </c>
      <c r="LM7" s="33">
        <v>77</v>
      </c>
      <c r="LN7" s="33">
        <v>46</v>
      </c>
      <c r="LO7" s="33">
        <v>72</v>
      </c>
      <c r="LP7" s="33">
        <v>24</v>
      </c>
      <c r="LQ7" s="33">
        <v>56</v>
      </c>
      <c r="LR7" s="33">
        <v>59</v>
      </c>
      <c r="LS7" s="33">
        <v>39</v>
      </c>
      <c r="LT7" s="33">
        <v>93</v>
      </c>
      <c r="LU7" s="34">
        <v>80</v>
      </c>
      <c r="LV7" s="33">
        <v>24</v>
      </c>
      <c r="LW7" s="33">
        <v>24</v>
      </c>
      <c r="LX7" s="33">
        <v>10</v>
      </c>
      <c r="LY7" s="33">
        <v>38</v>
      </c>
      <c r="LZ7" s="33">
        <v>97</v>
      </c>
      <c r="MA7" s="33">
        <v>52</v>
      </c>
      <c r="MB7" s="33">
        <v>34</v>
      </c>
      <c r="MC7" s="33">
        <v>49</v>
      </c>
      <c r="MD7" s="33">
        <v>60</v>
      </c>
      <c r="ME7" s="33">
        <v>20</v>
      </c>
      <c r="MF7" s="33">
        <v>55</v>
      </c>
      <c r="MG7" s="33">
        <v>127</v>
      </c>
      <c r="MH7" s="33">
        <v>23</v>
      </c>
      <c r="MI7" s="33">
        <v>53</v>
      </c>
      <c r="MJ7" s="33">
        <v>31</v>
      </c>
      <c r="MK7" s="33">
        <v>42</v>
      </c>
      <c r="ML7" s="33">
        <v>16</v>
      </c>
      <c r="MM7" s="33">
        <v>61</v>
      </c>
      <c r="MN7" s="33">
        <v>56</v>
      </c>
      <c r="MO7" s="33">
        <v>12</v>
      </c>
      <c r="MP7" s="34">
        <v>80</v>
      </c>
      <c r="MQ7" s="33">
        <v>24</v>
      </c>
      <c r="MR7" s="33">
        <v>24</v>
      </c>
      <c r="MS7" s="33">
        <v>10</v>
      </c>
      <c r="MT7" s="33">
        <v>74</v>
      </c>
      <c r="MU7" s="33">
        <v>139</v>
      </c>
      <c r="MV7" s="33">
        <v>30</v>
      </c>
      <c r="MW7" s="33">
        <v>74</v>
      </c>
      <c r="MX7" s="33">
        <v>6</v>
      </c>
      <c r="MY7" s="33">
        <v>67</v>
      </c>
      <c r="MZ7" s="33">
        <v>9</v>
      </c>
      <c r="NA7" s="33">
        <v>77</v>
      </c>
      <c r="NB7" s="33">
        <v>62</v>
      </c>
      <c r="NC7" s="33">
        <v>65</v>
      </c>
      <c r="ND7" s="33">
        <v>67</v>
      </c>
      <c r="NE7" s="33">
        <v>72</v>
      </c>
      <c r="NF7" s="33">
        <v>0</v>
      </c>
      <c r="NG7" s="33">
        <v>19</v>
      </c>
      <c r="NH7" s="33">
        <v>30</v>
      </c>
      <c r="NI7" s="33">
        <v>57</v>
      </c>
      <c r="NJ7" s="33">
        <v>18</v>
      </c>
      <c r="NK7" s="33">
        <v>82</v>
      </c>
      <c r="NL7" s="33">
        <v>14</v>
      </c>
      <c r="NM7" s="33">
        <v>72</v>
      </c>
      <c r="NN7" s="33">
        <v>77</v>
      </c>
      <c r="NO7" s="33">
        <v>157</v>
      </c>
      <c r="NP7" s="33">
        <v>58</v>
      </c>
      <c r="NQ7" s="33">
        <v>78</v>
      </c>
      <c r="NR7" s="33">
        <v>65</v>
      </c>
      <c r="NS7" s="33">
        <v>53</v>
      </c>
      <c r="NT7" s="33">
        <v>26</v>
      </c>
      <c r="NU7" s="33">
        <v>18</v>
      </c>
      <c r="NV7" s="33">
        <v>164</v>
      </c>
      <c r="NW7" s="33">
        <v>12</v>
      </c>
      <c r="NX7" s="33">
        <v>48</v>
      </c>
      <c r="NY7" s="33">
        <v>56</v>
      </c>
      <c r="NZ7" s="33">
        <v>85</v>
      </c>
      <c r="OA7" s="33">
        <v>13</v>
      </c>
      <c r="OB7" s="33">
        <v>0</v>
      </c>
      <c r="OC7" s="33">
        <v>34</v>
      </c>
      <c r="OD7" s="33">
        <v>25</v>
      </c>
      <c r="OE7" s="33">
        <v>26</v>
      </c>
      <c r="OF7" s="33">
        <v>26</v>
      </c>
      <c r="OG7" s="33">
        <v>13</v>
      </c>
      <c r="OH7" s="33">
        <v>13</v>
      </c>
      <c r="OI7" s="33">
        <v>0</v>
      </c>
      <c r="OJ7" s="33">
        <v>13</v>
      </c>
      <c r="OK7" s="33">
        <v>91</v>
      </c>
      <c r="OL7" s="33">
        <v>39</v>
      </c>
      <c r="OM7" s="33">
        <v>39</v>
      </c>
      <c r="ON7" s="33">
        <v>0</v>
      </c>
      <c r="OO7" s="33">
        <v>39</v>
      </c>
      <c r="OP7" s="33">
        <v>26</v>
      </c>
      <c r="OQ7" s="33">
        <v>0</v>
      </c>
      <c r="OR7" s="33">
        <v>91</v>
      </c>
      <c r="OS7" s="33">
        <v>0</v>
      </c>
      <c r="OT7" s="33">
        <v>8</v>
      </c>
      <c r="OU7" s="33">
        <v>11</v>
      </c>
      <c r="OV7" s="33">
        <v>20</v>
      </c>
      <c r="OW7" s="33">
        <v>65</v>
      </c>
      <c r="OX7" s="33">
        <v>58</v>
      </c>
      <c r="OY7" s="33">
        <v>59</v>
      </c>
      <c r="OZ7" s="33">
        <v>52</v>
      </c>
      <c r="PA7" s="33">
        <v>39</v>
      </c>
      <c r="PB7" s="33">
        <v>26</v>
      </c>
      <c r="PC7" s="33">
        <v>39</v>
      </c>
      <c r="PD7" s="33">
        <v>4</v>
      </c>
      <c r="PE7" s="33">
        <v>0</v>
      </c>
      <c r="PF7" s="33">
        <v>26</v>
      </c>
      <c r="PG7" s="33">
        <v>26</v>
      </c>
      <c r="PH7" s="33">
        <v>13</v>
      </c>
      <c r="PI7" s="33">
        <v>52</v>
      </c>
      <c r="PJ7" s="33">
        <v>0</v>
      </c>
      <c r="PK7" s="33">
        <v>0</v>
      </c>
      <c r="PL7" s="33">
        <v>25</v>
      </c>
      <c r="PM7" s="33">
        <v>14</v>
      </c>
      <c r="PN7" s="33">
        <v>156</v>
      </c>
      <c r="PO7" s="33">
        <v>0</v>
      </c>
      <c r="PP7" s="33">
        <v>0</v>
      </c>
      <c r="PQ7" s="33">
        <v>0</v>
      </c>
      <c r="PR7" s="33">
        <v>0</v>
      </c>
      <c r="PS7" s="33">
        <v>7</v>
      </c>
      <c r="PT7" s="33">
        <v>42</v>
      </c>
      <c r="PU7" s="33">
        <v>68</v>
      </c>
      <c r="PV7" s="33">
        <v>39</v>
      </c>
      <c r="PW7" s="33">
        <v>3</v>
      </c>
      <c r="PX7" s="33">
        <v>9</v>
      </c>
      <c r="PY7" s="33">
        <v>1</v>
      </c>
      <c r="PZ7" s="33">
        <v>60</v>
      </c>
      <c r="QA7" s="33">
        <v>31</v>
      </c>
      <c r="QB7" s="33">
        <v>91</v>
      </c>
      <c r="QC7" s="33">
        <v>0</v>
      </c>
      <c r="QD7" s="33">
        <v>0</v>
      </c>
      <c r="QE7" s="33">
        <v>26</v>
      </c>
      <c r="QF7" s="33">
        <v>13</v>
      </c>
      <c r="QG7" s="33">
        <v>39</v>
      </c>
      <c r="QH7" s="33">
        <v>110</v>
      </c>
      <c r="QI7" s="33">
        <v>179</v>
      </c>
      <c r="QJ7" s="33">
        <v>25</v>
      </c>
      <c r="QK7" s="33">
        <v>2</v>
      </c>
      <c r="QL7" s="33">
        <v>91</v>
      </c>
      <c r="QM7" s="33">
        <v>21</v>
      </c>
      <c r="QN7" s="33">
        <v>44</v>
      </c>
      <c r="QO7" s="33">
        <v>52</v>
      </c>
      <c r="QP7" s="33">
        <v>15</v>
      </c>
      <c r="QQ7" s="33">
        <v>115</v>
      </c>
      <c r="QR7" s="33">
        <v>25</v>
      </c>
      <c r="QS7" s="33">
        <v>0</v>
      </c>
      <c r="QT7" s="33">
        <v>2</v>
      </c>
      <c r="QU7" s="33">
        <v>17</v>
      </c>
      <c r="QV7" s="33">
        <v>26</v>
      </c>
      <c r="QW7" s="33">
        <v>18</v>
      </c>
      <c r="QX7" s="33">
        <v>63</v>
      </c>
      <c r="QY7" s="33">
        <v>18</v>
      </c>
      <c r="QZ7" s="33">
        <v>143</v>
      </c>
      <c r="RA7" s="33">
        <v>20</v>
      </c>
      <c r="RB7" s="33">
        <v>42</v>
      </c>
      <c r="RC7" s="33">
        <v>65</v>
      </c>
      <c r="RD7" s="33">
        <v>35</v>
      </c>
      <c r="RE7" s="33">
        <v>33</v>
      </c>
      <c r="RF7" s="33">
        <v>0</v>
      </c>
      <c r="RG7" s="33">
        <v>0</v>
      </c>
      <c r="RH7" s="33">
        <v>9</v>
      </c>
      <c r="RI7" s="33">
        <v>45</v>
      </c>
      <c r="RJ7" s="33">
        <v>46</v>
      </c>
      <c r="RK7" s="33">
        <v>39</v>
      </c>
      <c r="RL7" s="33">
        <v>56</v>
      </c>
      <c r="RM7" s="33">
        <v>4</v>
      </c>
      <c r="RN7" s="33">
        <v>22</v>
      </c>
      <c r="RO7" s="33">
        <v>20</v>
      </c>
      <c r="RP7" s="33">
        <v>70</v>
      </c>
      <c r="RQ7" s="33">
        <v>99</v>
      </c>
      <c r="RR7" s="33">
        <v>26</v>
      </c>
      <c r="RS7" s="33">
        <v>20</v>
      </c>
      <c r="RT7" s="33">
        <v>38</v>
      </c>
      <c r="RU7" s="33">
        <v>27</v>
      </c>
      <c r="RV7" s="33">
        <v>12</v>
      </c>
      <c r="RW7" s="33">
        <v>131</v>
      </c>
      <c r="RX7" s="33">
        <v>48</v>
      </c>
      <c r="RY7" s="33">
        <v>45</v>
      </c>
      <c r="RZ7" s="33">
        <v>60</v>
      </c>
      <c r="SA7" s="33">
        <v>94</v>
      </c>
      <c r="SB7" s="33">
        <v>47</v>
      </c>
      <c r="SC7" s="33">
        <v>9</v>
      </c>
      <c r="SD7" s="33">
        <v>54</v>
      </c>
      <c r="SE7" s="33">
        <v>34</v>
      </c>
      <c r="SF7" s="33">
        <v>35</v>
      </c>
      <c r="SG7" s="33">
        <v>37</v>
      </c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</row>
    <row r="8" spans="2:734">
      <c r="B8" s="4" t="s">
        <v>21</v>
      </c>
      <c r="C8" s="5" t="s">
        <v>19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  <c r="AR8" s="34">
        <v>0</v>
      </c>
      <c r="AS8" s="34">
        <v>0</v>
      </c>
      <c r="AT8" s="34">
        <v>0</v>
      </c>
      <c r="AU8" s="34">
        <v>0</v>
      </c>
      <c r="AV8" s="34">
        <v>0</v>
      </c>
      <c r="AW8" s="34">
        <v>0</v>
      </c>
      <c r="AX8" s="34">
        <v>0</v>
      </c>
      <c r="AY8" s="34">
        <v>0</v>
      </c>
      <c r="AZ8" s="34">
        <v>0</v>
      </c>
      <c r="BA8" s="34">
        <v>0</v>
      </c>
      <c r="BB8" s="34">
        <v>0</v>
      </c>
      <c r="BC8" s="34">
        <v>0</v>
      </c>
      <c r="BD8" s="34">
        <v>0</v>
      </c>
      <c r="BE8" s="34">
        <v>0</v>
      </c>
      <c r="BF8" s="34">
        <v>0</v>
      </c>
      <c r="BG8" s="34">
        <v>0</v>
      </c>
      <c r="BH8" s="34">
        <v>0</v>
      </c>
      <c r="BI8" s="34">
        <v>0</v>
      </c>
      <c r="BJ8" s="34">
        <v>0</v>
      </c>
      <c r="BK8" s="34">
        <v>0</v>
      </c>
      <c r="BL8" s="34">
        <v>0</v>
      </c>
      <c r="BM8" s="34">
        <v>0</v>
      </c>
      <c r="BN8" s="34">
        <v>0</v>
      </c>
      <c r="BO8" s="34">
        <v>0</v>
      </c>
      <c r="BP8" s="34">
        <v>0</v>
      </c>
      <c r="BQ8" s="34">
        <v>0</v>
      </c>
      <c r="BR8" s="34">
        <v>0</v>
      </c>
      <c r="BS8" s="34">
        <v>0</v>
      </c>
      <c r="BT8" s="34">
        <v>0</v>
      </c>
      <c r="BU8" s="34">
        <v>0</v>
      </c>
      <c r="BV8" s="34">
        <v>0</v>
      </c>
      <c r="BW8" s="34">
        <v>0</v>
      </c>
      <c r="BX8" s="34">
        <v>0</v>
      </c>
      <c r="BY8" s="34">
        <v>0</v>
      </c>
      <c r="BZ8" s="34">
        <v>0</v>
      </c>
      <c r="CA8" s="34">
        <v>0</v>
      </c>
      <c r="CB8" s="34">
        <v>0</v>
      </c>
      <c r="CC8" s="34">
        <v>0</v>
      </c>
      <c r="CD8" s="34">
        <v>0</v>
      </c>
      <c r="CE8" s="34">
        <v>0</v>
      </c>
      <c r="CF8" s="34">
        <v>0</v>
      </c>
      <c r="CG8" s="34">
        <v>0</v>
      </c>
      <c r="CH8" s="34">
        <v>0</v>
      </c>
      <c r="CI8" s="34">
        <v>0</v>
      </c>
      <c r="CJ8" s="34">
        <v>0</v>
      </c>
      <c r="CK8" s="34">
        <v>0</v>
      </c>
      <c r="CL8" s="34">
        <v>0</v>
      </c>
      <c r="CM8" s="34">
        <v>0</v>
      </c>
      <c r="CN8" s="34">
        <v>0</v>
      </c>
      <c r="CO8" s="34">
        <v>0</v>
      </c>
      <c r="CP8" s="34">
        <v>0</v>
      </c>
      <c r="CQ8" s="34">
        <v>0</v>
      </c>
      <c r="CR8" s="34">
        <v>0</v>
      </c>
      <c r="CS8" s="34">
        <v>0</v>
      </c>
      <c r="CT8" s="34">
        <v>0</v>
      </c>
      <c r="CU8" s="34">
        <v>0</v>
      </c>
      <c r="CV8" s="34">
        <v>0</v>
      </c>
      <c r="CW8" s="34">
        <v>0</v>
      </c>
      <c r="CX8" s="34">
        <v>0</v>
      </c>
      <c r="CY8" s="34">
        <v>0</v>
      </c>
      <c r="CZ8" s="34">
        <v>0</v>
      </c>
      <c r="DA8" s="34">
        <v>0</v>
      </c>
      <c r="DB8" s="34">
        <v>0</v>
      </c>
      <c r="DC8" s="34">
        <v>0</v>
      </c>
      <c r="DD8" s="34">
        <v>0</v>
      </c>
      <c r="DE8" s="34">
        <v>0</v>
      </c>
      <c r="DF8" s="34">
        <v>0</v>
      </c>
      <c r="DG8" s="34">
        <v>0</v>
      </c>
      <c r="DH8" s="34">
        <v>0</v>
      </c>
      <c r="DI8" s="34">
        <v>0</v>
      </c>
      <c r="DJ8" s="34">
        <v>0</v>
      </c>
      <c r="DK8" s="34">
        <v>0</v>
      </c>
      <c r="DL8" s="34">
        <v>0</v>
      </c>
      <c r="DM8" s="34">
        <v>0</v>
      </c>
      <c r="DN8" s="34">
        <v>0</v>
      </c>
      <c r="DO8" s="34">
        <v>0</v>
      </c>
      <c r="DP8" s="34">
        <v>0</v>
      </c>
      <c r="DQ8" s="34">
        <v>0</v>
      </c>
      <c r="DR8" s="34">
        <v>0</v>
      </c>
      <c r="DS8" s="34">
        <v>0</v>
      </c>
      <c r="DT8" s="34">
        <v>0</v>
      </c>
      <c r="DU8" s="34">
        <v>0</v>
      </c>
      <c r="DV8" s="34">
        <v>0</v>
      </c>
      <c r="DW8" s="34">
        <v>0</v>
      </c>
      <c r="DX8" s="34">
        <v>0</v>
      </c>
      <c r="DY8" s="34">
        <v>0</v>
      </c>
      <c r="DZ8" s="34">
        <v>0</v>
      </c>
      <c r="EA8" s="34">
        <v>0</v>
      </c>
      <c r="EB8" s="34">
        <v>0</v>
      </c>
      <c r="EC8" s="34">
        <v>0</v>
      </c>
      <c r="ED8" s="34">
        <v>0</v>
      </c>
      <c r="EE8" s="34">
        <v>0</v>
      </c>
      <c r="EF8" s="34">
        <v>0</v>
      </c>
      <c r="EG8" s="34">
        <v>0</v>
      </c>
      <c r="EH8" s="34">
        <v>0</v>
      </c>
      <c r="EI8" s="34">
        <v>0</v>
      </c>
      <c r="EJ8" s="34">
        <v>0</v>
      </c>
      <c r="EK8" s="34">
        <v>0</v>
      </c>
      <c r="EL8" s="34">
        <v>0</v>
      </c>
      <c r="EM8" s="34">
        <v>0</v>
      </c>
      <c r="EN8" s="34">
        <v>0</v>
      </c>
      <c r="EO8" s="34">
        <v>0</v>
      </c>
      <c r="EP8" s="34">
        <v>0</v>
      </c>
      <c r="EQ8" s="34">
        <v>0</v>
      </c>
      <c r="ER8" s="34">
        <v>0</v>
      </c>
      <c r="ES8" s="34">
        <v>0</v>
      </c>
      <c r="ET8" s="34">
        <v>0</v>
      </c>
      <c r="EU8" s="34">
        <v>0</v>
      </c>
      <c r="EV8" s="34">
        <v>0</v>
      </c>
      <c r="EW8" s="34">
        <v>0</v>
      </c>
      <c r="EX8" s="34">
        <v>0</v>
      </c>
      <c r="EY8" s="34">
        <v>0</v>
      </c>
      <c r="EZ8" s="34">
        <v>0</v>
      </c>
      <c r="FA8" s="34">
        <v>0</v>
      </c>
      <c r="FB8" s="34">
        <v>0</v>
      </c>
      <c r="FC8" s="34">
        <v>0</v>
      </c>
      <c r="FD8" s="34">
        <v>0</v>
      </c>
      <c r="FE8" s="34">
        <v>0</v>
      </c>
      <c r="FF8" s="34">
        <v>0</v>
      </c>
      <c r="FG8" s="34">
        <v>0</v>
      </c>
      <c r="FH8" s="34">
        <v>0</v>
      </c>
      <c r="FI8" s="34">
        <v>0</v>
      </c>
      <c r="FJ8" s="55">
        <v>0</v>
      </c>
      <c r="FK8" s="34">
        <v>0</v>
      </c>
      <c r="FL8" s="34">
        <v>0</v>
      </c>
      <c r="FM8" s="34">
        <v>0</v>
      </c>
      <c r="FN8" s="34">
        <v>0</v>
      </c>
      <c r="FO8" s="34">
        <v>0</v>
      </c>
      <c r="FP8" s="34">
        <v>0</v>
      </c>
      <c r="FQ8" s="34">
        <v>0</v>
      </c>
      <c r="FR8" s="34">
        <v>0</v>
      </c>
      <c r="FS8" s="34">
        <v>0</v>
      </c>
      <c r="FT8" s="34">
        <v>0</v>
      </c>
      <c r="FU8" s="34">
        <v>0</v>
      </c>
      <c r="FV8" s="34">
        <v>0</v>
      </c>
      <c r="FW8" s="34">
        <v>0</v>
      </c>
      <c r="FX8" s="34">
        <v>0</v>
      </c>
      <c r="FY8" s="34">
        <v>0</v>
      </c>
      <c r="FZ8" s="34">
        <v>0</v>
      </c>
      <c r="GA8" s="34">
        <v>0</v>
      </c>
      <c r="GB8" s="34">
        <v>0</v>
      </c>
      <c r="GC8" s="34">
        <v>0</v>
      </c>
      <c r="GD8" s="34">
        <v>0</v>
      </c>
      <c r="GE8" s="34">
        <v>0</v>
      </c>
      <c r="GF8" s="34">
        <v>0</v>
      </c>
      <c r="GG8" s="34">
        <v>0</v>
      </c>
      <c r="GH8" s="34">
        <v>0</v>
      </c>
      <c r="GI8" s="34">
        <v>0</v>
      </c>
      <c r="GJ8" s="34">
        <v>0</v>
      </c>
      <c r="GK8" s="34">
        <v>0</v>
      </c>
      <c r="GL8" s="34">
        <v>0</v>
      </c>
      <c r="GM8" s="34">
        <v>0</v>
      </c>
      <c r="GN8" s="34">
        <v>0</v>
      </c>
      <c r="GO8" s="34">
        <v>0</v>
      </c>
      <c r="GP8" s="34">
        <v>0</v>
      </c>
      <c r="GQ8" s="34">
        <v>0</v>
      </c>
      <c r="GR8" s="34">
        <v>0</v>
      </c>
      <c r="GS8" s="34">
        <v>0</v>
      </c>
      <c r="GT8" s="34">
        <v>0</v>
      </c>
      <c r="GU8" s="34">
        <v>0</v>
      </c>
      <c r="GV8" s="34">
        <v>0</v>
      </c>
      <c r="GW8" s="34">
        <v>0</v>
      </c>
      <c r="GX8" s="34">
        <v>0</v>
      </c>
      <c r="GY8" s="34">
        <v>0</v>
      </c>
      <c r="GZ8" s="34">
        <v>0</v>
      </c>
      <c r="HA8" s="34">
        <v>0</v>
      </c>
      <c r="HB8" s="34">
        <v>0</v>
      </c>
      <c r="HC8" s="34">
        <v>0</v>
      </c>
      <c r="HD8" s="34">
        <v>0</v>
      </c>
      <c r="HE8" s="34">
        <v>0</v>
      </c>
      <c r="HF8" s="34">
        <v>0</v>
      </c>
      <c r="HG8" s="34">
        <v>0</v>
      </c>
      <c r="HH8" s="34">
        <v>0</v>
      </c>
      <c r="HI8" s="34">
        <v>0</v>
      </c>
      <c r="HJ8" s="34">
        <v>0</v>
      </c>
      <c r="HK8" s="34">
        <v>0</v>
      </c>
      <c r="HL8" s="34">
        <v>0</v>
      </c>
      <c r="HM8" s="34">
        <v>4.5</v>
      </c>
      <c r="HN8" s="34">
        <v>0</v>
      </c>
      <c r="HO8" s="34">
        <v>0</v>
      </c>
      <c r="HP8" s="34">
        <v>0</v>
      </c>
      <c r="HQ8" s="34">
        <v>0</v>
      </c>
      <c r="HR8" s="34">
        <v>0</v>
      </c>
      <c r="HS8" s="34">
        <v>0</v>
      </c>
      <c r="HT8" s="34">
        <v>0</v>
      </c>
      <c r="HU8" s="34">
        <v>0</v>
      </c>
      <c r="HV8" s="34">
        <v>0</v>
      </c>
      <c r="HW8" s="34">
        <v>0</v>
      </c>
      <c r="HX8" s="34">
        <v>0</v>
      </c>
      <c r="HY8" s="34">
        <v>0</v>
      </c>
      <c r="HZ8" s="34">
        <v>0</v>
      </c>
      <c r="IA8" s="34">
        <v>0</v>
      </c>
      <c r="IB8" s="34">
        <v>0</v>
      </c>
      <c r="IC8" s="34">
        <v>0</v>
      </c>
      <c r="ID8" s="34">
        <v>0</v>
      </c>
      <c r="IE8" s="34">
        <v>0</v>
      </c>
      <c r="IF8" s="34">
        <v>0</v>
      </c>
      <c r="IG8" s="34">
        <v>0</v>
      </c>
      <c r="IH8" s="34">
        <v>0</v>
      </c>
      <c r="II8" s="34">
        <v>0</v>
      </c>
      <c r="IJ8" s="34">
        <v>0</v>
      </c>
      <c r="IK8" s="34">
        <v>0</v>
      </c>
      <c r="IL8" s="34">
        <v>0</v>
      </c>
      <c r="IM8" s="34">
        <v>0</v>
      </c>
      <c r="IN8" s="34">
        <v>0</v>
      </c>
      <c r="IO8" s="34">
        <v>0</v>
      </c>
      <c r="IP8" s="34">
        <v>0</v>
      </c>
      <c r="IQ8" s="34">
        <v>0</v>
      </c>
      <c r="IR8" s="34">
        <v>0</v>
      </c>
      <c r="IS8" s="34">
        <v>0</v>
      </c>
      <c r="IT8" s="34">
        <v>0</v>
      </c>
      <c r="IU8" s="34">
        <v>0</v>
      </c>
      <c r="IV8" s="34">
        <v>0</v>
      </c>
      <c r="IW8" s="34">
        <v>0</v>
      </c>
      <c r="IX8" s="34">
        <v>0</v>
      </c>
      <c r="IY8" s="34">
        <v>0</v>
      </c>
      <c r="IZ8" s="34">
        <v>0</v>
      </c>
      <c r="JA8" s="34">
        <v>0</v>
      </c>
      <c r="JB8" s="34">
        <v>0</v>
      </c>
      <c r="JC8" s="34">
        <v>0</v>
      </c>
      <c r="JD8" s="34">
        <v>0</v>
      </c>
      <c r="JE8" s="34">
        <v>0</v>
      </c>
      <c r="JF8" s="34">
        <v>0</v>
      </c>
      <c r="JG8" s="34">
        <v>0</v>
      </c>
      <c r="JH8" s="34">
        <v>0</v>
      </c>
      <c r="JI8" s="34">
        <v>0</v>
      </c>
      <c r="JJ8" s="34">
        <v>0</v>
      </c>
      <c r="JK8" s="34">
        <v>0</v>
      </c>
      <c r="JL8" s="34">
        <v>0</v>
      </c>
      <c r="JM8" s="34">
        <v>0</v>
      </c>
      <c r="JN8" s="34">
        <v>0</v>
      </c>
      <c r="JO8" s="34">
        <v>0</v>
      </c>
      <c r="JP8" s="34">
        <v>0</v>
      </c>
      <c r="JQ8" s="34">
        <v>0</v>
      </c>
      <c r="JR8" s="34">
        <v>0</v>
      </c>
      <c r="JS8" s="34">
        <v>0</v>
      </c>
      <c r="JT8" s="34">
        <v>0</v>
      </c>
      <c r="JU8" s="34">
        <v>0</v>
      </c>
      <c r="JV8" s="34">
        <v>0</v>
      </c>
      <c r="JW8" s="34">
        <v>0</v>
      </c>
      <c r="JX8" s="34">
        <v>0</v>
      </c>
      <c r="JY8" s="34">
        <v>0</v>
      </c>
      <c r="JZ8" s="34">
        <v>0</v>
      </c>
      <c r="KA8" s="34">
        <v>0</v>
      </c>
      <c r="KB8" s="34">
        <v>0</v>
      </c>
      <c r="KC8" s="34">
        <v>0</v>
      </c>
      <c r="KD8" s="34">
        <v>0</v>
      </c>
      <c r="KE8" s="34">
        <v>0</v>
      </c>
      <c r="KF8" s="34">
        <v>0</v>
      </c>
      <c r="KG8" s="34">
        <v>0</v>
      </c>
      <c r="KH8" s="34">
        <v>0</v>
      </c>
      <c r="KI8" s="34">
        <v>0</v>
      </c>
      <c r="KJ8" s="34">
        <v>0</v>
      </c>
      <c r="KK8" s="34">
        <v>0</v>
      </c>
      <c r="KL8" s="34">
        <v>0</v>
      </c>
      <c r="KM8" s="34">
        <v>0</v>
      </c>
      <c r="KN8" s="34">
        <v>0</v>
      </c>
      <c r="KO8" s="34">
        <v>0</v>
      </c>
      <c r="KP8" s="34">
        <v>0</v>
      </c>
      <c r="KQ8" s="34">
        <v>0</v>
      </c>
      <c r="KR8" s="34">
        <v>0</v>
      </c>
      <c r="KS8" s="34">
        <v>0</v>
      </c>
      <c r="KT8" s="34">
        <v>0</v>
      </c>
      <c r="KU8" s="34">
        <v>0</v>
      </c>
      <c r="KV8" s="34">
        <v>0</v>
      </c>
      <c r="KW8" s="34">
        <v>0</v>
      </c>
      <c r="KX8" s="34">
        <v>0</v>
      </c>
      <c r="KY8" s="34">
        <v>0</v>
      </c>
      <c r="KZ8" s="34">
        <v>0</v>
      </c>
      <c r="LA8" s="34">
        <v>0</v>
      </c>
      <c r="LB8" s="34">
        <v>0</v>
      </c>
      <c r="LC8" s="34">
        <v>0</v>
      </c>
      <c r="LD8" s="34">
        <v>0</v>
      </c>
      <c r="LE8" s="34">
        <v>0</v>
      </c>
      <c r="LF8" s="34">
        <v>0</v>
      </c>
      <c r="LG8" s="34">
        <v>0</v>
      </c>
      <c r="LH8" s="34">
        <v>0</v>
      </c>
      <c r="LI8" s="34">
        <v>0</v>
      </c>
      <c r="LJ8" s="34">
        <v>0</v>
      </c>
      <c r="LK8" s="34">
        <v>0</v>
      </c>
      <c r="LL8" s="34">
        <v>0</v>
      </c>
      <c r="LM8" s="34">
        <v>0</v>
      </c>
      <c r="LN8" s="34">
        <v>0</v>
      </c>
      <c r="LO8" s="34">
        <v>0</v>
      </c>
      <c r="LP8" s="34">
        <v>0</v>
      </c>
      <c r="LQ8" s="34">
        <v>0</v>
      </c>
      <c r="LR8" s="34">
        <v>0</v>
      </c>
      <c r="LS8" s="34">
        <v>0</v>
      </c>
      <c r="LT8" s="34">
        <v>0</v>
      </c>
      <c r="LU8" s="34">
        <v>0</v>
      </c>
      <c r="LV8" s="34">
        <v>0</v>
      </c>
      <c r="LW8" s="34">
        <v>0</v>
      </c>
      <c r="LX8" s="34">
        <v>0</v>
      </c>
      <c r="LY8" s="34">
        <v>0</v>
      </c>
      <c r="LZ8" s="34">
        <v>0</v>
      </c>
      <c r="MA8" s="34">
        <v>0</v>
      </c>
      <c r="MB8" s="34">
        <v>0</v>
      </c>
      <c r="MC8" s="34">
        <v>0</v>
      </c>
      <c r="MD8" s="34">
        <v>0</v>
      </c>
      <c r="ME8" s="34">
        <v>0</v>
      </c>
      <c r="MF8" s="34">
        <v>0</v>
      </c>
      <c r="MG8" s="34">
        <v>0</v>
      </c>
      <c r="MH8" s="34">
        <v>0</v>
      </c>
      <c r="MI8" s="34">
        <v>0</v>
      </c>
      <c r="MJ8" s="34">
        <v>0</v>
      </c>
      <c r="MK8" s="34">
        <v>0</v>
      </c>
      <c r="ML8" s="34">
        <v>0</v>
      </c>
      <c r="MM8" s="34">
        <v>0</v>
      </c>
      <c r="MN8" s="34">
        <v>0</v>
      </c>
      <c r="MO8" s="34">
        <v>0</v>
      </c>
      <c r="MP8" s="34">
        <v>0</v>
      </c>
      <c r="MQ8" s="34">
        <v>0</v>
      </c>
      <c r="MR8" s="34">
        <v>0</v>
      </c>
      <c r="MS8" s="34">
        <v>0</v>
      </c>
      <c r="MT8" s="34">
        <v>0</v>
      </c>
      <c r="MU8" s="34">
        <v>0</v>
      </c>
      <c r="MV8" s="34">
        <v>0</v>
      </c>
      <c r="MW8" s="34">
        <v>0</v>
      </c>
      <c r="MX8" s="34">
        <v>0</v>
      </c>
      <c r="MY8" s="34">
        <v>0</v>
      </c>
      <c r="MZ8" s="34">
        <v>0</v>
      </c>
      <c r="NA8" s="34">
        <v>0</v>
      </c>
      <c r="NB8" s="34">
        <v>0</v>
      </c>
      <c r="NC8" s="34">
        <v>0</v>
      </c>
      <c r="ND8" s="34">
        <v>0</v>
      </c>
      <c r="NE8" s="34">
        <v>0</v>
      </c>
      <c r="NF8" s="34">
        <v>0</v>
      </c>
      <c r="NG8" s="34">
        <v>0</v>
      </c>
      <c r="NH8" s="34">
        <v>0</v>
      </c>
      <c r="NI8" s="34">
        <v>0</v>
      </c>
      <c r="NJ8" s="34">
        <v>0</v>
      </c>
      <c r="NK8" s="34">
        <v>0</v>
      </c>
      <c r="NL8" s="34">
        <v>0</v>
      </c>
      <c r="NM8" s="34">
        <v>0</v>
      </c>
      <c r="NN8" s="34">
        <v>0</v>
      </c>
      <c r="NO8" s="34">
        <v>0</v>
      </c>
      <c r="NP8" s="34">
        <v>0</v>
      </c>
      <c r="NQ8" s="34">
        <v>0</v>
      </c>
      <c r="NR8" s="34">
        <v>0</v>
      </c>
      <c r="NS8" s="34">
        <v>0</v>
      </c>
      <c r="NT8" s="34">
        <v>0</v>
      </c>
      <c r="NU8" s="34">
        <v>0</v>
      </c>
      <c r="NV8" s="34">
        <v>0</v>
      </c>
      <c r="NW8" s="34">
        <v>0</v>
      </c>
      <c r="NX8" s="34">
        <v>0</v>
      </c>
      <c r="NY8" s="34">
        <v>0</v>
      </c>
      <c r="NZ8" s="34">
        <v>0</v>
      </c>
      <c r="OA8" s="34">
        <v>0</v>
      </c>
      <c r="OB8" s="34">
        <v>0</v>
      </c>
      <c r="OC8" s="34">
        <v>0</v>
      </c>
      <c r="OD8" s="34">
        <v>0</v>
      </c>
      <c r="OE8" s="34">
        <v>0</v>
      </c>
      <c r="OF8" s="34">
        <v>0</v>
      </c>
      <c r="OG8" s="34">
        <v>0</v>
      </c>
      <c r="OH8" s="34">
        <v>0</v>
      </c>
      <c r="OI8" s="34">
        <v>0</v>
      </c>
      <c r="OJ8" s="34">
        <v>0</v>
      </c>
      <c r="OK8" s="34">
        <v>0</v>
      </c>
      <c r="OL8" s="34">
        <v>0</v>
      </c>
      <c r="OM8" s="34">
        <v>0</v>
      </c>
      <c r="ON8" s="34">
        <v>0</v>
      </c>
      <c r="OO8" s="34">
        <v>0</v>
      </c>
      <c r="OP8" s="34">
        <v>0</v>
      </c>
      <c r="OQ8" s="34">
        <v>0</v>
      </c>
      <c r="OR8" s="34">
        <v>0</v>
      </c>
      <c r="OS8" s="34">
        <v>0</v>
      </c>
      <c r="OT8" s="34">
        <v>0</v>
      </c>
      <c r="OU8" s="34">
        <v>0</v>
      </c>
      <c r="OV8" s="34">
        <v>0</v>
      </c>
      <c r="OW8" s="34">
        <v>0</v>
      </c>
      <c r="OX8" s="34">
        <v>0</v>
      </c>
      <c r="OY8" s="34">
        <v>0</v>
      </c>
      <c r="OZ8" s="34">
        <v>0</v>
      </c>
      <c r="PA8" s="34">
        <v>0</v>
      </c>
      <c r="PB8" s="34">
        <v>0</v>
      </c>
      <c r="PC8" s="33">
        <v>0</v>
      </c>
      <c r="PD8" s="33">
        <v>0</v>
      </c>
      <c r="PE8" s="33">
        <v>0</v>
      </c>
      <c r="PF8" s="33">
        <v>0</v>
      </c>
      <c r="PG8" s="33">
        <v>0</v>
      </c>
      <c r="PH8" s="33">
        <v>0</v>
      </c>
      <c r="PI8" s="33">
        <v>0</v>
      </c>
      <c r="PJ8" s="33">
        <v>0</v>
      </c>
      <c r="PK8" s="33">
        <v>0</v>
      </c>
      <c r="PL8" s="33">
        <v>0</v>
      </c>
      <c r="PM8" s="33">
        <v>0</v>
      </c>
      <c r="PN8" s="33">
        <v>0</v>
      </c>
      <c r="PO8" s="33">
        <v>0</v>
      </c>
      <c r="PP8" s="33">
        <v>0</v>
      </c>
      <c r="PQ8" s="33">
        <v>0</v>
      </c>
      <c r="PR8" s="33">
        <v>0</v>
      </c>
      <c r="PS8" s="33">
        <v>0</v>
      </c>
      <c r="PT8" s="33">
        <v>0</v>
      </c>
      <c r="PU8" s="33">
        <v>0</v>
      </c>
      <c r="PV8" s="33">
        <v>0</v>
      </c>
      <c r="PW8" s="33">
        <v>0</v>
      </c>
      <c r="PX8" s="33">
        <v>0</v>
      </c>
      <c r="PY8" s="33">
        <v>0</v>
      </c>
      <c r="PZ8" s="33">
        <v>0</v>
      </c>
      <c r="QA8" s="33">
        <v>0</v>
      </c>
      <c r="QB8" s="33">
        <v>0</v>
      </c>
      <c r="QC8" s="33">
        <v>0</v>
      </c>
      <c r="QD8" s="33">
        <v>0</v>
      </c>
      <c r="QE8" s="33">
        <v>0</v>
      </c>
      <c r="QF8" s="33">
        <v>0</v>
      </c>
      <c r="QG8" s="33">
        <v>0</v>
      </c>
      <c r="QH8" s="33">
        <v>0</v>
      </c>
      <c r="QI8" s="33">
        <v>0</v>
      </c>
      <c r="QJ8" s="33">
        <v>0</v>
      </c>
      <c r="QK8" s="33">
        <v>0</v>
      </c>
      <c r="QL8" s="33">
        <v>0</v>
      </c>
      <c r="QM8" s="33">
        <v>0</v>
      </c>
      <c r="QN8" s="33">
        <v>0</v>
      </c>
      <c r="QO8" s="33">
        <v>0</v>
      </c>
      <c r="QP8" s="33">
        <v>0</v>
      </c>
      <c r="QQ8" s="33">
        <v>0</v>
      </c>
      <c r="QR8" s="33">
        <v>0</v>
      </c>
      <c r="QS8" s="33">
        <v>0</v>
      </c>
      <c r="QT8" s="33">
        <v>0</v>
      </c>
      <c r="QU8" s="33">
        <v>0</v>
      </c>
      <c r="QV8" s="33">
        <v>0</v>
      </c>
      <c r="QW8" s="33">
        <v>0</v>
      </c>
      <c r="QX8" s="33">
        <v>0</v>
      </c>
      <c r="QY8" s="33">
        <v>0</v>
      </c>
      <c r="QZ8" s="33">
        <v>0</v>
      </c>
      <c r="RA8" s="33">
        <v>0</v>
      </c>
      <c r="RB8" s="33">
        <v>0</v>
      </c>
      <c r="RC8" s="33">
        <v>0</v>
      </c>
      <c r="RD8" s="33">
        <v>0</v>
      </c>
      <c r="RE8" s="33">
        <v>0</v>
      </c>
      <c r="RF8" s="33">
        <v>0</v>
      </c>
      <c r="RG8" s="33">
        <v>0</v>
      </c>
      <c r="RH8" s="33">
        <v>0</v>
      </c>
      <c r="RI8" s="33">
        <v>0</v>
      </c>
      <c r="RJ8" s="33">
        <v>0</v>
      </c>
      <c r="RK8" s="33">
        <v>0</v>
      </c>
      <c r="RL8" s="33">
        <v>0</v>
      </c>
      <c r="RM8" s="33">
        <v>0</v>
      </c>
      <c r="RN8" s="33">
        <v>0</v>
      </c>
      <c r="RO8" s="33">
        <v>0</v>
      </c>
      <c r="RP8" s="33">
        <v>0</v>
      </c>
      <c r="RQ8" s="33">
        <v>0</v>
      </c>
      <c r="RR8" s="33">
        <v>0</v>
      </c>
      <c r="RS8" s="33">
        <v>0</v>
      </c>
      <c r="RT8" s="33">
        <v>0</v>
      </c>
      <c r="RU8" s="33">
        <v>0</v>
      </c>
      <c r="RV8" s="33">
        <v>0</v>
      </c>
      <c r="RW8" s="33">
        <v>0</v>
      </c>
      <c r="RX8" s="33">
        <v>0</v>
      </c>
      <c r="RY8" s="33">
        <v>0</v>
      </c>
      <c r="RZ8" s="33">
        <v>0</v>
      </c>
      <c r="SA8" s="33">
        <v>0</v>
      </c>
      <c r="SB8" s="33">
        <v>0</v>
      </c>
      <c r="SC8" s="33">
        <v>0</v>
      </c>
      <c r="SD8" s="33">
        <v>0</v>
      </c>
      <c r="SE8" s="33">
        <v>0</v>
      </c>
      <c r="SF8" s="33">
        <v>0</v>
      </c>
      <c r="SG8" s="33">
        <v>0</v>
      </c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</row>
    <row r="9" spans="2:734">
      <c r="B9" s="4" t="s">
        <v>22</v>
      </c>
      <c r="C9" s="5" t="s">
        <v>20</v>
      </c>
      <c r="D9" s="35">
        <v>2.61</v>
      </c>
      <c r="E9" s="35">
        <v>4.9000000000000004</v>
      </c>
      <c r="F9" s="35">
        <v>1.5</v>
      </c>
      <c r="G9" s="35">
        <v>4.2300000000000004</v>
      </c>
      <c r="H9" s="35">
        <v>2.77</v>
      </c>
      <c r="I9" s="35">
        <v>1.5</v>
      </c>
      <c r="J9" s="35">
        <v>3.1</v>
      </c>
      <c r="K9" s="35">
        <v>2.61</v>
      </c>
      <c r="L9" s="35">
        <v>4.9000000000000004</v>
      </c>
      <c r="M9" s="35">
        <v>1.5</v>
      </c>
      <c r="N9" s="35">
        <v>4.2300000000000004</v>
      </c>
      <c r="O9" s="35">
        <v>2.77</v>
      </c>
      <c r="P9" s="35">
        <v>1.5</v>
      </c>
      <c r="Q9" s="35">
        <v>3.1</v>
      </c>
      <c r="R9" s="35">
        <v>2.61</v>
      </c>
      <c r="S9" s="35">
        <v>4.9000000000000004</v>
      </c>
      <c r="T9" s="35">
        <v>1.5</v>
      </c>
      <c r="U9" s="35">
        <v>4.2300000000000004</v>
      </c>
      <c r="V9" s="35">
        <v>2.77</v>
      </c>
      <c r="W9" s="35">
        <v>1.5</v>
      </c>
      <c r="X9" s="35">
        <v>3.1</v>
      </c>
      <c r="Y9" s="35">
        <v>2.61</v>
      </c>
      <c r="Z9" s="35">
        <v>4.9000000000000004</v>
      </c>
      <c r="AA9" s="35">
        <v>1.5</v>
      </c>
      <c r="AB9" s="35">
        <v>4.2300000000000004</v>
      </c>
      <c r="AC9" s="35">
        <v>2.77</v>
      </c>
      <c r="AD9" s="35">
        <v>1.5</v>
      </c>
      <c r="AE9" s="35">
        <v>3.1</v>
      </c>
      <c r="AF9" s="35">
        <v>2.61</v>
      </c>
      <c r="AG9" s="35">
        <v>4.9000000000000004</v>
      </c>
      <c r="AH9" s="35">
        <v>1.5</v>
      </c>
      <c r="AI9" s="35">
        <v>4.2300000000000004</v>
      </c>
      <c r="AJ9" s="35">
        <v>2.77</v>
      </c>
      <c r="AK9" s="35">
        <v>1.5</v>
      </c>
      <c r="AL9" s="35">
        <v>3.1</v>
      </c>
      <c r="AM9" s="35">
        <v>2.61</v>
      </c>
      <c r="AN9" s="35">
        <v>4.9000000000000004</v>
      </c>
      <c r="AO9" s="35">
        <v>1.5</v>
      </c>
      <c r="AP9" s="35">
        <v>4.2300000000000004</v>
      </c>
      <c r="AQ9" s="35">
        <v>2.77</v>
      </c>
      <c r="AR9" s="35">
        <v>1.5</v>
      </c>
      <c r="AS9" s="35">
        <v>3.1</v>
      </c>
      <c r="AT9" s="35">
        <v>2.61</v>
      </c>
      <c r="AU9" s="35">
        <v>4.9000000000000004</v>
      </c>
      <c r="AV9" s="35">
        <v>1.5</v>
      </c>
      <c r="AW9" s="35">
        <v>4.2300000000000004</v>
      </c>
      <c r="AX9" s="35">
        <v>2.77</v>
      </c>
      <c r="AY9" s="35">
        <v>1.5</v>
      </c>
      <c r="AZ9" s="35">
        <v>3.1</v>
      </c>
      <c r="BA9" s="35">
        <v>2.61</v>
      </c>
      <c r="BB9" s="35">
        <v>4.9000000000000004</v>
      </c>
      <c r="BC9" s="35">
        <v>1.5</v>
      </c>
      <c r="BD9" s="35">
        <v>4.2300000000000004</v>
      </c>
      <c r="BE9" s="35">
        <v>2.77</v>
      </c>
      <c r="BF9" s="35">
        <v>1.5</v>
      </c>
      <c r="BG9" s="35">
        <v>3.1</v>
      </c>
      <c r="BH9" s="35">
        <v>2.61</v>
      </c>
      <c r="BI9" s="35">
        <v>4.9000000000000004</v>
      </c>
      <c r="BJ9" s="35">
        <v>1.5</v>
      </c>
      <c r="BK9" s="35">
        <v>4.2300000000000004</v>
      </c>
      <c r="BL9" s="35">
        <v>2.77</v>
      </c>
      <c r="BM9" s="35">
        <v>1.5</v>
      </c>
      <c r="BN9" s="35">
        <v>3.1</v>
      </c>
      <c r="BO9" s="35">
        <v>2.61</v>
      </c>
      <c r="BP9" s="35">
        <v>4.9000000000000004</v>
      </c>
      <c r="BQ9" s="35">
        <v>1.5</v>
      </c>
      <c r="BR9" s="35">
        <v>4.2300000000000004</v>
      </c>
      <c r="BS9" s="35">
        <v>2.77</v>
      </c>
      <c r="BT9" s="35">
        <v>1.5</v>
      </c>
      <c r="BU9" s="35">
        <v>3.1</v>
      </c>
      <c r="BV9" s="35">
        <v>2.61</v>
      </c>
      <c r="BW9" s="35">
        <v>4.9000000000000004</v>
      </c>
      <c r="BX9" s="35">
        <v>1.5</v>
      </c>
      <c r="BY9" s="35">
        <v>4.2300000000000004</v>
      </c>
      <c r="BZ9" s="35">
        <v>2.77</v>
      </c>
      <c r="CA9" s="35">
        <v>1.5</v>
      </c>
      <c r="CB9" s="35">
        <v>3.1</v>
      </c>
      <c r="CC9" s="35">
        <v>2.61</v>
      </c>
      <c r="CD9" s="35">
        <v>4.9000000000000004</v>
      </c>
      <c r="CE9" s="35">
        <v>1.5</v>
      </c>
      <c r="CF9" s="35">
        <v>4.2300000000000004</v>
      </c>
      <c r="CG9" s="35">
        <v>2.77</v>
      </c>
      <c r="CH9" s="35">
        <v>1.5</v>
      </c>
      <c r="CI9" s="35">
        <v>3.1</v>
      </c>
      <c r="CJ9" s="35">
        <v>2.61</v>
      </c>
      <c r="CK9" s="35">
        <v>4.9000000000000004</v>
      </c>
      <c r="CL9" s="35">
        <v>1.5</v>
      </c>
      <c r="CM9" s="35">
        <v>4.2300000000000004</v>
      </c>
      <c r="CN9" s="35">
        <v>2.77</v>
      </c>
      <c r="CO9" s="35">
        <v>1.5</v>
      </c>
      <c r="CP9" s="35">
        <v>3.1</v>
      </c>
      <c r="CQ9" s="35">
        <v>2.61</v>
      </c>
      <c r="CR9" s="35">
        <v>4.9000000000000004</v>
      </c>
      <c r="CS9" s="35">
        <v>1.5</v>
      </c>
      <c r="CT9" s="35">
        <v>4.2300000000000004</v>
      </c>
      <c r="CU9" s="35">
        <v>2.77</v>
      </c>
      <c r="CV9" s="35">
        <v>1.5</v>
      </c>
      <c r="CW9" s="35">
        <v>3.1</v>
      </c>
      <c r="CX9" s="35">
        <v>2.61</v>
      </c>
      <c r="CY9" s="35">
        <v>4.9000000000000004</v>
      </c>
      <c r="CZ9" s="35">
        <v>1.5</v>
      </c>
      <c r="DA9" s="35">
        <v>4.2300000000000004</v>
      </c>
      <c r="DB9" s="35">
        <v>2.77</v>
      </c>
      <c r="DC9" s="35">
        <v>0.4</v>
      </c>
      <c r="DD9" s="35">
        <v>3.5</v>
      </c>
      <c r="DE9" s="35">
        <v>2</v>
      </c>
      <c r="DF9" s="35">
        <v>2.2000000000000002</v>
      </c>
      <c r="DG9" s="35">
        <v>2.2999999999999998</v>
      </c>
      <c r="DH9" s="35">
        <v>1.1000000000000001</v>
      </c>
      <c r="DI9" s="35">
        <v>2.4</v>
      </c>
      <c r="DJ9" s="35">
        <v>1.4</v>
      </c>
      <c r="DK9" s="35">
        <v>6.1</v>
      </c>
      <c r="DL9" s="35">
        <v>2.5</v>
      </c>
      <c r="DM9" s="35">
        <v>3.05</v>
      </c>
      <c r="DN9" s="35">
        <v>1.85</v>
      </c>
      <c r="DO9" s="35">
        <v>1.35</v>
      </c>
      <c r="DP9" s="35">
        <v>2.1</v>
      </c>
      <c r="DQ9" s="35">
        <v>2.5</v>
      </c>
      <c r="DR9" s="35">
        <v>2</v>
      </c>
      <c r="DS9" s="35">
        <v>0.9</v>
      </c>
      <c r="DT9" s="35">
        <v>3.6</v>
      </c>
      <c r="DU9" s="35">
        <v>2.8</v>
      </c>
      <c r="DV9" s="35">
        <v>2</v>
      </c>
      <c r="DW9" s="35">
        <v>1.7</v>
      </c>
      <c r="DX9" s="35">
        <v>2.2999999999999998</v>
      </c>
      <c r="DY9" s="35">
        <v>3</v>
      </c>
      <c r="DZ9" s="35">
        <v>2.2000000000000002</v>
      </c>
      <c r="EA9" s="35">
        <v>4</v>
      </c>
      <c r="EB9" s="35">
        <v>4</v>
      </c>
      <c r="EC9" s="35">
        <v>1.3</v>
      </c>
      <c r="ED9" s="35">
        <v>2.2999999999999998</v>
      </c>
      <c r="EE9" s="35">
        <v>2.8</v>
      </c>
      <c r="EF9" s="35">
        <v>2.5</v>
      </c>
      <c r="EG9" s="35">
        <v>2.5</v>
      </c>
      <c r="EH9" s="35">
        <v>4.5</v>
      </c>
      <c r="EI9" s="35">
        <v>2.7</v>
      </c>
      <c r="EJ9" s="35">
        <v>2.58</v>
      </c>
      <c r="EK9" s="35">
        <v>1.7</v>
      </c>
      <c r="EL9" s="35">
        <v>1.7</v>
      </c>
      <c r="EM9" s="35">
        <v>1.8</v>
      </c>
      <c r="EN9" s="35">
        <v>2.5</v>
      </c>
      <c r="EO9" s="35">
        <v>6</v>
      </c>
      <c r="EP9" s="35">
        <v>2.5</v>
      </c>
      <c r="EQ9" s="35">
        <v>2</v>
      </c>
      <c r="ER9" s="35">
        <v>6</v>
      </c>
      <c r="ES9" s="35">
        <v>2.1</v>
      </c>
      <c r="ET9" s="35">
        <v>3.4</v>
      </c>
      <c r="EU9" s="35">
        <v>2.6</v>
      </c>
      <c r="EV9" s="35">
        <v>9.8000000000000007</v>
      </c>
      <c r="EW9" s="35">
        <v>3.7</v>
      </c>
      <c r="EX9" s="35">
        <v>1.8</v>
      </c>
      <c r="EY9" s="35">
        <v>2.7</v>
      </c>
      <c r="EZ9" s="35">
        <v>3.44</v>
      </c>
      <c r="FA9" s="35">
        <v>3</v>
      </c>
      <c r="FB9" s="35">
        <v>2</v>
      </c>
      <c r="FC9" s="35">
        <v>2.9</v>
      </c>
      <c r="FD9" s="35">
        <v>2.6</v>
      </c>
      <c r="FE9" s="35">
        <v>0.9</v>
      </c>
      <c r="FF9" s="35">
        <v>2.9</v>
      </c>
      <c r="FG9" s="35">
        <v>1.3</v>
      </c>
      <c r="FH9" s="35">
        <v>1.7</v>
      </c>
      <c r="FI9" s="35">
        <v>2.4</v>
      </c>
      <c r="FJ9" s="55">
        <v>3.37</v>
      </c>
      <c r="FK9" s="35">
        <v>2.5</v>
      </c>
      <c r="FL9" s="35">
        <v>1.3</v>
      </c>
      <c r="FM9" s="35">
        <v>2.23</v>
      </c>
      <c r="FN9" s="35">
        <v>1.2</v>
      </c>
      <c r="FO9" s="35">
        <v>3.3</v>
      </c>
      <c r="FP9" s="35">
        <v>3.3</v>
      </c>
      <c r="FQ9" s="35">
        <v>4.2</v>
      </c>
      <c r="FR9" s="35">
        <v>3.7</v>
      </c>
      <c r="FS9" s="35">
        <v>1.3</v>
      </c>
      <c r="FT9" s="35">
        <v>3.4</v>
      </c>
      <c r="FU9" s="35">
        <v>3.22</v>
      </c>
      <c r="FV9" s="35">
        <v>2.2000000000000002</v>
      </c>
      <c r="FW9" s="35">
        <v>2.4</v>
      </c>
      <c r="FX9" s="35">
        <v>3.9</v>
      </c>
      <c r="FY9" s="35">
        <v>3.2</v>
      </c>
      <c r="FZ9" s="35">
        <v>1.7</v>
      </c>
      <c r="GA9" s="35">
        <v>4.5</v>
      </c>
      <c r="GB9" s="35">
        <v>2.6</v>
      </c>
      <c r="GC9" s="35">
        <v>3</v>
      </c>
      <c r="GD9" s="35">
        <v>3.8</v>
      </c>
      <c r="GE9" s="35">
        <v>4.4000000000000004</v>
      </c>
      <c r="GF9" s="35">
        <v>3.59</v>
      </c>
      <c r="GG9" s="35">
        <v>2.4</v>
      </c>
      <c r="GH9" s="35">
        <v>2.2000000000000002</v>
      </c>
      <c r="GI9" s="35">
        <v>2.4</v>
      </c>
      <c r="GJ9" s="35">
        <v>2.2000000000000002</v>
      </c>
      <c r="GK9" s="35">
        <v>2.7</v>
      </c>
      <c r="GL9" s="35">
        <v>4.1399999999999997</v>
      </c>
      <c r="GM9" s="35">
        <v>3.6</v>
      </c>
      <c r="GN9" s="35">
        <v>2.9</v>
      </c>
      <c r="GO9" s="35">
        <v>2.6</v>
      </c>
      <c r="GP9" s="35">
        <v>3.1</v>
      </c>
      <c r="GQ9" s="35">
        <v>6.9</v>
      </c>
      <c r="GR9" s="35">
        <v>2.5</v>
      </c>
      <c r="GS9" s="35">
        <v>5.16</v>
      </c>
      <c r="GT9" s="35">
        <v>3.7</v>
      </c>
      <c r="GU9" s="35">
        <v>2.8</v>
      </c>
      <c r="GV9" s="35">
        <v>1.7</v>
      </c>
      <c r="GW9" s="35">
        <v>4.2</v>
      </c>
      <c r="GX9" s="35">
        <v>5.2</v>
      </c>
      <c r="GY9" s="35">
        <v>1.5</v>
      </c>
      <c r="GZ9" s="35">
        <v>6.7</v>
      </c>
      <c r="HA9" s="35">
        <v>3.1</v>
      </c>
      <c r="HB9" s="35">
        <v>1.7</v>
      </c>
      <c r="HC9" s="35">
        <v>2.6</v>
      </c>
      <c r="HD9" s="35">
        <v>1.7</v>
      </c>
      <c r="HE9" s="35">
        <v>2.7</v>
      </c>
      <c r="HF9" s="35">
        <v>2.5</v>
      </c>
      <c r="HG9" s="35">
        <v>5.2</v>
      </c>
      <c r="HH9" s="35">
        <v>4.7</v>
      </c>
      <c r="HI9" s="35">
        <v>3.1</v>
      </c>
      <c r="HJ9" s="35">
        <v>5</v>
      </c>
      <c r="HK9" s="35">
        <v>3.1</v>
      </c>
      <c r="HL9" s="35">
        <v>3</v>
      </c>
      <c r="HM9" s="35">
        <v>4.5</v>
      </c>
      <c r="HN9" s="35">
        <v>7</v>
      </c>
      <c r="HO9" s="35">
        <v>4.2</v>
      </c>
      <c r="HP9" s="35">
        <v>2.2000000000000002</v>
      </c>
      <c r="HQ9" s="35">
        <v>3.2</v>
      </c>
      <c r="HR9" s="35">
        <v>2.7</v>
      </c>
      <c r="HS9" s="35">
        <v>2.8</v>
      </c>
      <c r="HT9" s="35">
        <v>3</v>
      </c>
      <c r="HU9" s="35">
        <v>5.79</v>
      </c>
      <c r="HV9" s="35">
        <v>4.7</v>
      </c>
      <c r="HW9" s="35">
        <v>2</v>
      </c>
      <c r="HX9" s="35">
        <v>4.5999999999999996</v>
      </c>
      <c r="HY9" s="35">
        <v>3.52</v>
      </c>
      <c r="HZ9" s="35">
        <v>3.89</v>
      </c>
      <c r="IA9" s="35">
        <v>4.5</v>
      </c>
      <c r="IB9" s="35">
        <v>5.3</v>
      </c>
      <c r="IC9" s="35">
        <v>3.8</v>
      </c>
      <c r="ID9" s="35">
        <v>1.4</v>
      </c>
      <c r="IE9" s="35">
        <v>4.4000000000000004</v>
      </c>
      <c r="IF9" s="35">
        <v>3.2</v>
      </c>
      <c r="IG9" s="35">
        <v>2.6</v>
      </c>
      <c r="IH9" s="35">
        <v>3.1</v>
      </c>
      <c r="II9" s="35">
        <v>5</v>
      </c>
      <c r="IJ9" s="35">
        <v>4</v>
      </c>
      <c r="IK9" s="35">
        <v>1.8</v>
      </c>
      <c r="IL9" s="35">
        <v>4.4000000000000004</v>
      </c>
      <c r="IM9" s="35">
        <v>2.2999999999999998</v>
      </c>
      <c r="IN9" s="35">
        <v>4.4000000000000004</v>
      </c>
      <c r="IO9" s="35">
        <v>4.9000000000000004</v>
      </c>
      <c r="IP9" s="35">
        <v>4</v>
      </c>
      <c r="IQ9" s="35">
        <v>3.12</v>
      </c>
      <c r="IR9" s="35">
        <v>0.74</v>
      </c>
      <c r="IS9" s="35">
        <v>2.77</v>
      </c>
      <c r="IT9" s="35">
        <v>1.5</v>
      </c>
      <c r="IU9" s="35">
        <v>4.5</v>
      </c>
      <c r="IV9" s="35">
        <v>4</v>
      </c>
      <c r="IW9" s="35">
        <v>4</v>
      </c>
      <c r="IX9" s="35">
        <v>6.7</v>
      </c>
      <c r="IY9" s="35">
        <v>1.9</v>
      </c>
      <c r="IZ9" s="35">
        <v>3.8</v>
      </c>
      <c r="JA9" s="35">
        <v>3.6</v>
      </c>
      <c r="JB9" s="35">
        <v>1.7</v>
      </c>
      <c r="JC9" s="35">
        <v>3.8</v>
      </c>
      <c r="JD9" s="35">
        <v>11.8</v>
      </c>
      <c r="JE9" s="35">
        <v>3.1</v>
      </c>
      <c r="JF9" s="35">
        <v>1.8</v>
      </c>
      <c r="JG9" s="35">
        <v>2.1</v>
      </c>
      <c r="JH9" s="35">
        <v>3</v>
      </c>
      <c r="JI9" s="35">
        <v>4.3</v>
      </c>
      <c r="JJ9" s="35">
        <v>4.2</v>
      </c>
      <c r="JK9" s="35">
        <v>5.8</v>
      </c>
      <c r="JL9" s="35">
        <v>4.5999999999999996</v>
      </c>
      <c r="JM9" s="35">
        <v>2.2000000000000002</v>
      </c>
      <c r="JN9" s="35">
        <v>2.94</v>
      </c>
      <c r="JO9" s="35">
        <v>5.4</v>
      </c>
      <c r="JP9" s="35">
        <v>3</v>
      </c>
      <c r="JQ9" s="35">
        <v>1.4</v>
      </c>
      <c r="JR9" s="35">
        <v>3.4</v>
      </c>
      <c r="JS9" s="35">
        <v>2.6</v>
      </c>
      <c r="JT9" s="35">
        <v>1.5</v>
      </c>
      <c r="JU9" s="35">
        <v>2.8</v>
      </c>
      <c r="JV9" s="35">
        <v>2.2000000000000002</v>
      </c>
      <c r="JW9" s="35">
        <v>2.5</v>
      </c>
      <c r="JX9" s="35">
        <v>2.5</v>
      </c>
      <c r="JY9" s="35">
        <v>5.71</v>
      </c>
      <c r="JZ9" s="35">
        <v>3.79</v>
      </c>
      <c r="KA9" s="35">
        <v>2.1</v>
      </c>
      <c r="KB9" s="35">
        <v>2.2999999999999998</v>
      </c>
      <c r="KC9" s="35">
        <v>3.05</v>
      </c>
      <c r="KD9" s="35">
        <v>3.45</v>
      </c>
      <c r="KE9" s="35">
        <v>3.3</v>
      </c>
      <c r="KF9" s="35">
        <v>7.6</v>
      </c>
      <c r="KG9" s="35">
        <v>3.6</v>
      </c>
      <c r="KH9" s="35">
        <v>1.9</v>
      </c>
      <c r="KI9" s="35">
        <v>3</v>
      </c>
      <c r="KJ9" s="35">
        <v>2.0499999999999998</v>
      </c>
      <c r="KK9" s="35">
        <v>1.85</v>
      </c>
      <c r="KL9" s="35">
        <v>2.8</v>
      </c>
      <c r="KM9" s="35">
        <v>5.7</v>
      </c>
      <c r="KN9" s="35">
        <v>3.5</v>
      </c>
      <c r="KO9" s="35">
        <v>2</v>
      </c>
      <c r="KP9" s="35">
        <v>2</v>
      </c>
      <c r="KQ9" s="35">
        <v>4.7</v>
      </c>
      <c r="KR9" s="35">
        <v>3.9</v>
      </c>
      <c r="KS9" s="35">
        <v>3.8</v>
      </c>
      <c r="KT9" s="35">
        <v>6.3</v>
      </c>
      <c r="KU9" s="35">
        <v>3.55</v>
      </c>
      <c r="KV9" s="35">
        <v>1</v>
      </c>
      <c r="KW9" s="35">
        <v>1.6</v>
      </c>
      <c r="KX9" s="35">
        <v>5.6</v>
      </c>
      <c r="KY9" s="35">
        <v>2.2000000000000002</v>
      </c>
      <c r="KZ9" s="35">
        <v>2.1</v>
      </c>
      <c r="LA9" s="35">
        <v>4.5999999999999996</v>
      </c>
      <c r="LB9" s="35">
        <v>3.72</v>
      </c>
      <c r="LC9" s="35">
        <v>3</v>
      </c>
      <c r="LD9" s="35">
        <v>3.9</v>
      </c>
      <c r="LE9" s="35">
        <v>4.88</v>
      </c>
      <c r="LF9" s="35">
        <v>2.4</v>
      </c>
      <c r="LG9" s="35">
        <v>4.8</v>
      </c>
      <c r="LH9" s="35">
        <v>3.8</v>
      </c>
      <c r="LI9" s="35">
        <v>3.39</v>
      </c>
      <c r="LJ9" s="35">
        <v>1.59</v>
      </c>
      <c r="LK9" s="35">
        <v>3.87</v>
      </c>
      <c r="LL9" s="35">
        <v>3.61</v>
      </c>
      <c r="LM9" s="35">
        <v>2.67</v>
      </c>
      <c r="LN9" s="35">
        <v>2.36</v>
      </c>
      <c r="LO9" s="35">
        <v>6.46</v>
      </c>
      <c r="LP9" s="35">
        <v>2.68</v>
      </c>
      <c r="LQ9" s="35">
        <v>2.83</v>
      </c>
      <c r="LR9" s="35">
        <v>8.3000000000000007</v>
      </c>
      <c r="LS9" s="35">
        <v>1.7</v>
      </c>
      <c r="LT9" s="35">
        <v>2.35</v>
      </c>
      <c r="LU9" s="35">
        <v>2.61</v>
      </c>
      <c r="LV9" s="35">
        <v>4.9000000000000004</v>
      </c>
      <c r="LW9" s="35">
        <v>1.5</v>
      </c>
      <c r="LX9" s="35">
        <v>4.2300000000000004</v>
      </c>
      <c r="LY9" s="35">
        <v>2.4</v>
      </c>
      <c r="LZ9" s="35">
        <v>3.3</v>
      </c>
      <c r="MA9" s="35">
        <v>3.2</v>
      </c>
      <c r="MB9" s="35">
        <v>2.5</v>
      </c>
      <c r="MC9" s="35">
        <v>5.7</v>
      </c>
      <c r="MD9" s="35">
        <v>3.2</v>
      </c>
      <c r="ME9" s="35">
        <v>2</v>
      </c>
      <c r="MF9" s="35">
        <v>1.9</v>
      </c>
      <c r="MG9" s="35">
        <v>11.8</v>
      </c>
      <c r="MH9" s="35">
        <v>3.8</v>
      </c>
      <c r="MI9" s="35">
        <v>2</v>
      </c>
      <c r="MJ9" s="35">
        <v>3.45</v>
      </c>
      <c r="MK9" s="35">
        <v>4.4000000000000004</v>
      </c>
      <c r="ML9" s="35">
        <v>0.8</v>
      </c>
      <c r="MM9" s="35">
        <v>1.8</v>
      </c>
      <c r="MN9" s="35">
        <v>3</v>
      </c>
      <c r="MO9" s="35">
        <v>3.68</v>
      </c>
      <c r="MP9" s="35">
        <v>2.61</v>
      </c>
      <c r="MQ9" s="35">
        <v>4.9000000000000004</v>
      </c>
      <c r="MR9" s="35">
        <v>1.5</v>
      </c>
      <c r="MS9" s="35">
        <v>4.2300000000000004</v>
      </c>
      <c r="MT9" s="35">
        <v>2.77</v>
      </c>
      <c r="MU9" s="35">
        <v>3</v>
      </c>
      <c r="MV9" s="35">
        <v>3.1</v>
      </c>
      <c r="MW9" s="33">
        <v>3.64</v>
      </c>
      <c r="MX9" s="35">
        <v>3.6</v>
      </c>
      <c r="MY9" s="35">
        <v>3.2</v>
      </c>
      <c r="MZ9" s="35">
        <v>0.7</v>
      </c>
      <c r="NA9" s="35">
        <v>4.4000000000000004</v>
      </c>
      <c r="NB9" s="35">
        <v>3.9</v>
      </c>
      <c r="NC9" s="35">
        <v>6.5</v>
      </c>
      <c r="ND9" s="35">
        <v>4.7</v>
      </c>
      <c r="NE9" s="35">
        <v>4.8</v>
      </c>
      <c r="NF9" s="35">
        <v>2.2000000000000002</v>
      </c>
      <c r="NG9" s="35">
        <v>1.97</v>
      </c>
      <c r="NH9" s="35">
        <v>0.87</v>
      </c>
      <c r="NI9" s="35">
        <v>4.5</v>
      </c>
      <c r="NJ9" s="35">
        <v>2.8</v>
      </c>
      <c r="NK9" s="35">
        <v>4.95</v>
      </c>
      <c r="NL9" s="35">
        <v>3.7</v>
      </c>
      <c r="NM9" s="35">
        <v>3.4</v>
      </c>
      <c r="NN9" s="35">
        <v>2.9</v>
      </c>
      <c r="NO9" s="35">
        <v>3.2</v>
      </c>
      <c r="NP9" s="35">
        <v>2.98</v>
      </c>
      <c r="NQ9" s="35">
        <v>4.0999999999999996</v>
      </c>
      <c r="NR9" s="35">
        <v>4.5999999999999996</v>
      </c>
      <c r="NS9" s="35">
        <v>3.93</v>
      </c>
      <c r="NT9" s="35">
        <v>3.4</v>
      </c>
      <c r="NU9" s="35">
        <v>1.3</v>
      </c>
      <c r="NV9" s="35">
        <v>5.2</v>
      </c>
      <c r="NW9" s="35">
        <v>1.8</v>
      </c>
      <c r="NX9" s="35">
        <v>1.8</v>
      </c>
      <c r="NY9" s="35">
        <v>3</v>
      </c>
      <c r="NZ9" s="35">
        <v>3.3</v>
      </c>
      <c r="OA9" s="35">
        <v>3.7</v>
      </c>
      <c r="OB9" s="35">
        <v>1.2</v>
      </c>
      <c r="OC9" s="35">
        <v>2.4</v>
      </c>
      <c r="OD9" s="35">
        <v>4.54</v>
      </c>
      <c r="OE9" s="35">
        <v>3.74</v>
      </c>
      <c r="OF9" s="35">
        <v>2.5</v>
      </c>
      <c r="OG9" s="35">
        <v>3.1</v>
      </c>
      <c r="OH9" s="35">
        <v>4.2</v>
      </c>
      <c r="OI9" s="35">
        <v>2.6</v>
      </c>
      <c r="OJ9" s="35">
        <v>0.7</v>
      </c>
      <c r="OK9" s="35">
        <v>2.2999999999999998</v>
      </c>
      <c r="OL9" s="35">
        <v>3.4</v>
      </c>
      <c r="OM9" s="35">
        <v>3.6</v>
      </c>
      <c r="ON9" s="35">
        <v>3.48</v>
      </c>
      <c r="OO9" s="35">
        <v>2.6</v>
      </c>
      <c r="OP9" s="35">
        <v>3.92</v>
      </c>
      <c r="OQ9" s="35">
        <v>4.5</v>
      </c>
      <c r="OR9" s="35">
        <v>0.9</v>
      </c>
      <c r="OS9" s="35">
        <v>2.6</v>
      </c>
      <c r="OT9" s="35">
        <v>1.06</v>
      </c>
      <c r="OU9" s="35">
        <v>1.82</v>
      </c>
      <c r="OV9" s="35">
        <v>3.6</v>
      </c>
      <c r="OW9" s="35">
        <v>3.92</v>
      </c>
      <c r="OX9" s="35">
        <v>2.2000000000000002</v>
      </c>
      <c r="OY9" s="35">
        <v>4.8</v>
      </c>
      <c r="OZ9" s="35">
        <v>3.96</v>
      </c>
      <c r="PA9" s="35">
        <v>3.74</v>
      </c>
      <c r="PB9" s="35">
        <v>1.5</v>
      </c>
      <c r="PC9" s="35">
        <v>1.1399999999999999</v>
      </c>
      <c r="PD9" s="35">
        <v>1.28</v>
      </c>
      <c r="PE9" s="35">
        <v>0.86</v>
      </c>
      <c r="PF9" s="35">
        <v>1.5</v>
      </c>
      <c r="PG9" s="35">
        <v>2.88</v>
      </c>
      <c r="PH9" s="35">
        <v>0.82</v>
      </c>
      <c r="PI9" s="35">
        <v>2.2599999999999998</v>
      </c>
      <c r="PJ9" s="35">
        <v>2.2400000000000002</v>
      </c>
      <c r="PK9" s="35">
        <v>1.4</v>
      </c>
      <c r="PL9" s="35">
        <v>1.1499999999999999</v>
      </c>
      <c r="PM9" s="35">
        <v>1.97</v>
      </c>
      <c r="PN9" s="35">
        <v>1.88</v>
      </c>
      <c r="PO9" s="35">
        <v>1.43</v>
      </c>
      <c r="PP9" s="35">
        <v>2.95</v>
      </c>
      <c r="PQ9" s="35">
        <v>2.62</v>
      </c>
      <c r="PR9" s="35">
        <v>1.2</v>
      </c>
      <c r="PS9" s="35">
        <v>1.88</v>
      </c>
      <c r="PT9" s="35">
        <v>2.62</v>
      </c>
      <c r="PU9" s="35">
        <v>2</v>
      </c>
      <c r="PV9" s="35">
        <v>1.5</v>
      </c>
      <c r="PW9" s="35">
        <v>3</v>
      </c>
      <c r="PX9" s="35">
        <v>2.44</v>
      </c>
      <c r="PY9" s="35">
        <v>1.66</v>
      </c>
      <c r="PZ9" s="35">
        <v>3.1</v>
      </c>
      <c r="QA9" s="35">
        <v>1.9</v>
      </c>
      <c r="QB9" s="35">
        <v>1.7</v>
      </c>
      <c r="QC9" s="35">
        <v>1.9</v>
      </c>
      <c r="QD9" s="35">
        <v>1.96</v>
      </c>
      <c r="QE9" s="35">
        <v>3.04</v>
      </c>
      <c r="QF9" s="35">
        <v>1.59</v>
      </c>
      <c r="QG9" s="35">
        <v>3.21</v>
      </c>
      <c r="QH9" s="35">
        <v>5.0599999999999996</v>
      </c>
      <c r="QI9" s="35">
        <v>4.07</v>
      </c>
      <c r="QJ9" s="35">
        <v>4.37</v>
      </c>
      <c r="QK9" s="35">
        <v>3.24</v>
      </c>
      <c r="QL9" s="35">
        <v>3.06</v>
      </c>
      <c r="QM9" s="35">
        <v>1.9</v>
      </c>
      <c r="QN9" s="35">
        <v>1.6</v>
      </c>
      <c r="QO9" s="35">
        <v>3.2</v>
      </c>
      <c r="QP9" s="35">
        <v>3.6</v>
      </c>
      <c r="QQ9" s="35">
        <v>1.72</v>
      </c>
      <c r="QR9" s="35">
        <v>7.56</v>
      </c>
      <c r="QS9" s="35">
        <v>2.3199999999999998</v>
      </c>
      <c r="QT9" s="35">
        <v>1.03</v>
      </c>
      <c r="QU9" s="35">
        <v>2.13</v>
      </c>
      <c r="QV9" s="35">
        <v>2.94</v>
      </c>
      <c r="QW9" s="35">
        <v>2.2599999999999998</v>
      </c>
      <c r="QX9" s="35">
        <v>2.94</v>
      </c>
      <c r="QY9" s="35">
        <v>5.3</v>
      </c>
      <c r="QZ9" s="35">
        <v>5.8</v>
      </c>
      <c r="RA9" s="35">
        <v>1.7</v>
      </c>
      <c r="RB9" s="35">
        <v>4.0999999999999996</v>
      </c>
      <c r="RC9" s="35">
        <v>3.65</v>
      </c>
      <c r="RD9" s="35">
        <v>3.75</v>
      </c>
      <c r="RE9" s="35">
        <v>3</v>
      </c>
      <c r="RF9" s="35">
        <v>3.8</v>
      </c>
      <c r="RG9" s="35">
        <v>4</v>
      </c>
      <c r="RH9" s="35">
        <v>0.8</v>
      </c>
      <c r="RI9" s="35">
        <v>4.5999999999999996</v>
      </c>
      <c r="RJ9" s="35">
        <v>1.6</v>
      </c>
      <c r="RK9" s="35">
        <v>5.6</v>
      </c>
      <c r="RL9" s="35">
        <v>3.6</v>
      </c>
      <c r="RM9" s="35">
        <v>6</v>
      </c>
      <c r="RN9" s="35">
        <v>3.8</v>
      </c>
      <c r="RO9" s="35">
        <v>3.04</v>
      </c>
      <c r="RP9" s="35">
        <v>4.96</v>
      </c>
      <c r="RQ9" s="35">
        <v>6.7</v>
      </c>
      <c r="RR9" s="35">
        <v>3.42</v>
      </c>
      <c r="RS9" s="35">
        <v>3.88</v>
      </c>
      <c r="RT9" s="35">
        <v>5.2</v>
      </c>
      <c r="RU9" s="35">
        <v>5.17</v>
      </c>
      <c r="RV9" s="35">
        <v>2.0699999999999998</v>
      </c>
      <c r="RW9" s="35">
        <v>2.59</v>
      </c>
      <c r="RX9" s="35">
        <v>3.91</v>
      </c>
      <c r="RY9" s="35">
        <v>6.71</v>
      </c>
      <c r="RZ9" s="35">
        <v>3.27</v>
      </c>
      <c r="SA9" s="35">
        <v>5.0599999999999996</v>
      </c>
      <c r="SB9" s="35">
        <v>4.17</v>
      </c>
      <c r="SC9" s="35">
        <v>2.4500000000000002</v>
      </c>
      <c r="SD9" s="35">
        <v>3.18</v>
      </c>
      <c r="SE9" s="35">
        <v>6.36</v>
      </c>
      <c r="SF9" s="35">
        <v>2.88</v>
      </c>
      <c r="SG9" s="35">
        <v>2.67</v>
      </c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</row>
    <row r="10" spans="2:734">
      <c r="B10" s="4" t="s">
        <v>21</v>
      </c>
      <c r="C10" s="5" t="s">
        <v>16</v>
      </c>
      <c r="D10" s="34">
        <v>597</v>
      </c>
      <c r="E10" s="33">
        <v>728</v>
      </c>
      <c r="F10" s="33">
        <v>460</v>
      </c>
      <c r="G10" s="33">
        <v>298</v>
      </c>
      <c r="H10" s="33">
        <v>612</v>
      </c>
      <c r="I10" s="33">
        <v>425</v>
      </c>
      <c r="J10" s="33">
        <v>3255</v>
      </c>
      <c r="K10" s="34">
        <v>597</v>
      </c>
      <c r="L10" s="33">
        <v>728</v>
      </c>
      <c r="M10" s="33">
        <v>460</v>
      </c>
      <c r="N10" s="33">
        <v>298</v>
      </c>
      <c r="O10" s="33">
        <v>612</v>
      </c>
      <c r="P10" s="33">
        <v>425</v>
      </c>
      <c r="Q10" s="33">
        <v>3255</v>
      </c>
      <c r="R10" s="34">
        <v>597</v>
      </c>
      <c r="S10" s="33">
        <v>728</v>
      </c>
      <c r="T10" s="33">
        <v>460</v>
      </c>
      <c r="U10" s="33">
        <v>298</v>
      </c>
      <c r="V10" s="33">
        <v>612</v>
      </c>
      <c r="W10" s="33">
        <v>425</v>
      </c>
      <c r="X10" s="33">
        <v>3255</v>
      </c>
      <c r="Y10" s="34">
        <v>597</v>
      </c>
      <c r="Z10" s="33">
        <v>728</v>
      </c>
      <c r="AA10" s="33">
        <v>460</v>
      </c>
      <c r="AB10" s="33">
        <v>298</v>
      </c>
      <c r="AC10" s="33">
        <v>612</v>
      </c>
      <c r="AD10" s="33">
        <v>425</v>
      </c>
      <c r="AE10" s="33">
        <v>3255</v>
      </c>
      <c r="AF10" s="34">
        <v>597</v>
      </c>
      <c r="AG10" s="33">
        <v>728</v>
      </c>
      <c r="AH10" s="33">
        <v>460</v>
      </c>
      <c r="AI10" s="33">
        <v>298</v>
      </c>
      <c r="AJ10" s="33">
        <v>612</v>
      </c>
      <c r="AK10" s="33">
        <v>425</v>
      </c>
      <c r="AL10" s="33">
        <v>3255</v>
      </c>
      <c r="AM10" s="34">
        <v>597</v>
      </c>
      <c r="AN10" s="33">
        <v>728</v>
      </c>
      <c r="AO10" s="33">
        <v>460</v>
      </c>
      <c r="AP10" s="33">
        <v>298</v>
      </c>
      <c r="AQ10" s="33">
        <v>612</v>
      </c>
      <c r="AR10" s="33">
        <v>425</v>
      </c>
      <c r="AS10" s="33">
        <v>3255</v>
      </c>
      <c r="AT10" s="34">
        <v>597</v>
      </c>
      <c r="AU10" s="33">
        <v>728</v>
      </c>
      <c r="AV10" s="33">
        <v>460</v>
      </c>
      <c r="AW10" s="33">
        <v>298</v>
      </c>
      <c r="AX10" s="33">
        <v>612</v>
      </c>
      <c r="AY10" s="33">
        <v>425</v>
      </c>
      <c r="AZ10" s="33">
        <v>3255</v>
      </c>
      <c r="BA10" s="34">
        <v>597</v>
      </c>
      <c r="BB10" s="33">
        <v>728</v>
      </c>
      <c r="BC10" s="33">
        <v>460</v>
      </c>
      <c r="BD10" s="33">
        <v>298</v>
      </c>
      <c r="BE10" s="33">
        <v>612</v>
      </c>
      <c r="BF10" s="33">
        <v>425</v>
      </c>
      <c r="BG10" s="33">
        <v>3255</v>
      </c>
      <c r="BH10" s="34">
        <v>597</v>
      </c>
      <c r="BI10" s="33">
        <v>728</v>
      </c>
      <c r="BJ10" s="33">
        <v>460</v>
      </c>
      <c r="BK10" s="33">
        <v>298</v>
      </c>
      <c r="BL10" s="33">
        <v>612</v>
      </c>
      <c r="BM10" s="33">
        <v>425</v>
      </c>
      <c r="BN10" s="33">
        <v>3255</v>
      </c>
      <c r="BO10" s="34">
        <v>597</v>
      </c>
      <c r="BP10" s="33">
        <v>728</v>
      </c>
      <c r="BQ10" s="33">
        <v>460</v>
      </c>
      <c r="BR10" s="33">
        <v>298</v>
      </c>
      <c r="BS10" s="33">
        <v>612</v>
      </c>
      <c r="BT10" s="33">
        <v>425</v>
      </c>
      <c r="BU10" s="33">
        <v>3255</v>
      </c>
      <c r="BV10" s="34">
        <v>597</v>
      </c>
      <c r="BW10" s="33">
        <v>728</v>
      </c>
      <c r="BX10" s="33">
        <v>460</v>
      </c>
      <c r="BY10" s="33">
        <v>298</v>
      </c>
      <c r="BZ10" s="33">
        <v>612</v>
      </c>
      <c r="CA10" s="33">
        <v>425</v>
      </c>
      <c r="CB10" s="33">
        <v>3255</v>
      </c>
      <c r="CC10" s="34">
        <v>597</v>
      </c>
      <c r="CD10" s="33">
        <v>728</v>
      </c>
      <c r="CE10" s="33">
        <v>460</v>
      </c>
      <c r="CF10" s="33">
        <v>298</v>
      </c>
      <c r="CG10" s="33">
        <v>612</v>
      </c>
      <c r="CH10" s="33">
        <v>425</v>
      </c>
      <c r="CI10" s="33">
        <v>3255</v>
      </c>
      <c r="CJ10" s="34">
        <v>597</v>
      </c>
      <c r="CK10" s="33">
        <v>728</v>
      </c>
      <c r="CL10" s="33">
        <v>460</v>
      </c>
      <c r="CM10" s="33">
        <v>298</v>
      </c>
      <c r="CN10" s="33">
        <v>612</v>
      </c>
      <c r="CO10" s="33">
        <v>425</v>
      </c>
      <c r="CP10" s="33">
        <v>3255</v>
      </c>
      <c r="CQ10" s="34">
        <v>597</v>
      </c>
      <c r="CR10" s="33">
        <v>728</v>
      </c>
      <c r="CS10" s="33">
        <v>460</v>
      </c>
      <c r="CT10" s="33">
        <v>298</v>
      </c>
      <c r="CU10" s="33">
        <v>612</v>
      </c>
      <c r="CV10" s="33">
        <v>425</v>
      </c>
      <c r="CW10" s="33">
        <v>3255</v>
      </c>
      <c r="CX10" s="34">
        <v>597</v>
      </c>
      <c r="CY10" s="33">
        <v>728</v>
      </c>
      <c r="CZ10" s="33">
        <v>460</v>
      </c>
      <c r="DA10" s="33">
        <v>298</v>
      </c>
      <c r="DB10" s="33">
        <v>612</v>
      </c>
      <c r="DC10" s="33">
        <v>322</v>
      </c>
      <c r="DD10" s="33">
        <v>1601</v>
      </c>
      <c r="DE10" s="34">
        <v>389</v>
      </c>
      <c r="DF10" s="33">
        <v>635</v>
      </c>
      <c r="DG10" s="33">
        <v>305</v>
      </c>
      <c r="DH10" s="33">
        <v>172</v>
      </c>
      <c r="DI10" s="33">
        <v>858</v>
      </c>
      <c r="DJ10" s="33">
        <v>433</v>
      </c>
      <c r="DK10" s="33">
        <v>2234</v>
      </c>
      <c r="DL10" s="34">
        <v>524</v>
      </c>
      <c r="DM10" s="33">
        <v>620</v>
      </c>
      <c r="DN10" s="33">
        <v>420</v>
      </c>
      <c r="DO10" s="33">
        <v>213</v>
      </c>
      <c r="DP10" s="33">
        <v>277</v>
      </c>
      <c r="DQ10" s="33">
        <v>400</v>
      </c>
      <c r="DR10" s="33">
        <v>2646</v>
      </c>
      <c r="DS10" s="34">
        <v>534</v>
      </c>
      <c r="DT10" s="33">
        <v>594</v>
      </c>
      <c r="DU10" s="33">
        <v>326</v>
      </c>
      <c r="DV10" s="33">
        <v>213</v>
      </c>
      <c r="DW10" s="33">
        <v>321</v>
      </c>
      <c r="DX10" s="33">
        <v>427</v>
      </c>
      <c r="DY10" s="33">
        <v>2253</v>
      </c>
      <c r="DZ10" s="34">
        <v>656</v>
      </c>
      <c r="EA10" s="33">
        <v>840</v>
      </c>
      <c r="EB10" s="33">
        <v>840</v>
      </c>
      <c r="EC10" s="33">
        <v>326</v>
      </c>
      <c r="ED10" s="33">
        <v>314</v>
      </c>
      <c r="EE10" s="33">
        <v>403</v>
      </c>
      <c r="EF10" s="34">
        <v>2330</v>
      </c>
      <c r="EG10" s="34">
        <v>969</v>
      </c>
      <c r="EH10" s="33">
        <v>708</v>
      </c>
      <c r="EI10" s="33">
        <v>394</v>
      </c>
      <c r="EJ10" s="33">
        <v>329</v>
      </c>
      <c r="EK10" s="33">
        <v>398</v>
      </c>
      <c r="EL10" s="33">
        <v>674</v>
      </c>
      <c r="EM10" s="33">
        <v>2461</v>
      </c>
      <c r="EN10" s="34">
        <v>492</v>
      </c>
      <c r="EO10" s="33">
        <v>960</v>
      </c>
      <c r="EP10" s="33">
        <v>374</v>
      </c>
      <c r="EQ10" s="33">
        <v>525</v>
      </c>
      <c r="ER10" s="33">
        <v>855</v>
      </c>
      <c r="ES10" s="33">
        <v>623</v>
      </c>
      <c r="ET10" s="33">
        <v>2781</v>
      </c>
      <c r="EU10" s="34">
        <v>679</v>
      </c>
      <c r="EV10" s="33">
        <v>953</v>
      </c>
      <c r="EW10" s="33">
        <v>642</v>
      </c>
      <c r="EX10" s="33">
        <v>252</v>
      </c>
      <c r="EY10" s="33">
        <v>473</v>
      </c>
      <c r="EZ10" s="33">
        <v>920</v>
      </c>
      <c r="FA10" s="33">
        <v>2544</v>
      </c>
      <c r="FB10" s="34">
        <v>923</v>
      </c>
      <c r="FC10" s="33">
        <v>311</v>
      </c>
      <c r="FD10" s="33">
        <v>311</v>
      </c>
      <c r="FE10" s="33">
        <v>109</v>
      </c>
      <c r="FF10" s="33">
        <v>220</v>
      </c>
      <c r="FG10" s="33">
        <v>237</v>
      </c>
      <c r="FH10" s="33">
        <v>1125</v>
      </c>
      <c r="FI10" s="34">
        <v>259</v>
      </c>
      <c r="FJ10" s="55">
        <v>497</v>
      </c>
      <c r="FK10" s="33">
        <v>292</v>
      </c>
      <c r="FL10" s="33">
        <v>254</v>
      </c>
      <c r="FM10" s="33">
        <v>540</v>
      </c>
      <c r="FN10" s="33">
        <v>666</v>
      </c>
      <c r="FO10" s="33">
        <v>2254</v>
      </c>
      <c r="FP10" s="34">
        <v>892</v>
      </c>
      <c r="FQ10" s="33">
        <v>1188</v>
      </c>
      <c r="FR10" s="33">
        <v>507</v>
      </c>
      <c r="FS10" s="33">
        <v>279</v>
      </c>
      <c r="FT10" s="33">
        <v>585</v>
      </c>
      <c r="FU10" s="33">
        <v>912</v>
      </c>
      <c r="FV10" s="33">
        <v>2495</v>
      </c>
      <c r="FW10" s="34">
        <v>654</v>
      </c>
      <c r="FX10" s="33">
        <v>847</v>
      </c>
      <c r="FY10" s="33">
        <v>420</v>
      </c>
      <c r="FZ10" s="33">
        <v>280</v>
      </c>
      <c r="GA10" s="33">
        <v>657</v>
      </c>
      <c r="GB10" s="33">
        <v>854</v>
      </c>
      <c r="GC10" s="33">
        <v>2656</v>
      </c>
      <c r="GD10" s="34">
        <v>564</v>
      </c>
      <c r="GE10" s="33">
        <v>1366</v>
      </c>
      <c r="GF10" s="33">
        <v>625</v>
      </c>
      <c r="GG10" s="33">
        <v>255</v>
      </c>
      <c r="GH10" s="33">
        <v>345</v>
      </c>
      <c r="GI10" s="33">
        <v>681</v>
      </c>
      <c r="GJ10" s="33">
        <v>2649</v>
      </c>
      <c r="GK10" s="34">
        <v>722</v>
      </c>
      <c r="GL10" s="33">
        <v>1041</v>
      </c>
      <c r="GM10" s="33">
        <v>529</v>
      </c>
      <c r="GN10" s="33">
        <v>369</v>
      </c>
      <c r="GO10" s="33">
        <v>578</v>
      </c>
      <c r="GP10" s="33">
        <v>503</v>
      </c>
      <c r="GQ10" s="33">
        <v>2648</v>
      </c>
      <c r="GR10" s="34">
        <v>747</v>
      </c>
      <c r="GS10" s="33">
        <v>1123</v>
      </c>
      <c r="GT10" s="33">
        <v>551</v>
      </c>
      <c r="GU10" s="33">
        <v>937</v>
      </c>
      <c r="GV10" s="33">
        <v>527</v>
      </c>
      <c r="GW10" s="33">
        <v>540</v>
      </c>
      <c r="GX10" s="33">
        <v>2680</v>
      </c>
      <c r="GY10" s="34">
        <v>1131</v>
      </c>
      <c r="GZ10" s="33">
        <v>409</v>
      </c>
      <c r="HA10" s="33">
        <v>550</v>
      </c>
      <c r="HB10" s="33">
        <v>527</v>
      </c>
      <c r="HC10" s="33">
        <v>610</v>
      </c>
      <c r="HD10" s="33">
        <v>715</v>
      </c>
      <c r="HE10" s="33">
        <v>2536</v>
      </c>
      <c r="HF10" s="34">
        <v>783</v>
      </c>
      <c r="HG10" s="33">
        <v>826</v>
      </c>
      <c r="HH10" s="33">
        <v>561</v>
      </c>
      <c r="HI10" s="33">
        <v>294</v>
      </c>
      <c r="HJ10" s="33">
        <v>514</v>
      </c>
      <c r="HK10" s="33">
        <v>559</v>
      </c>
      <c r="HL10" s="33">
        <v>1688</v>
      </c>
      <c r="HM10" s="34">
        <v>705</v>
      </c>
      <c r="HN10" s="33">
        <v>1194</v>
      </c>
      <c r="HO10" s="33">
        <v>519</v>
      </c>
      <c r="HP10" s="33">
        <v>322</v>
      </c>
      <c r="HQ10" s="33">
        <v>940</v>
      </c>
      <c r="HR10" s="33">
        <v>687</v>
      </c>
      <c r="HS10" s="33">
        <v>3189</v>
      </c>
      <c r="HT10" s="34">
        <v>1017</v>
      </c>
      <c r="HU10" s="33">
        <v>926</v>
      </c>
      <c r="HV10" s="33">
        <v>559</v>
      </c>
      <c r="HW10" s="33">
        <v>251</v>
      </c>
      <c r="HX10" s="33">
        <v>546</v>
      </c>
      <c r="HY10" s="33">
        <v>834</v>
      </c>
      <c r="HZ10" s="33">
        <v>3420</v>
      </c>
      <c r="IA10" s="33">
        <v>727</v>
      </c>
      <c r="IB10" s="33">
        <v>945</v>
      </c>
      <c r="IC10" s="33">
        <v>530</v>
      </c>
      <c r="ID10" s="33">
        <v>283</v>
      </c>
      <c r="IE10" s="33">
        <v>496</v>
      </c>
      <c r="IF10" s="33">
        <v>480</v>
      </c>
      <c r="IG10" s="33">
        <v>3502</v>
      </c>
      <c r="IH10" s="33">
        <v>529</v>
      </c>
      <c r="II10" s="33">
        <v>932</v>
      </c>
      <c r="IJ10" s="33">
        <v>522</v>
      </c>
      <c r="IK10" s="33">
        <v>230</v>
      </c>
      <c r="IL10" s="33">
        <v>890</v>
      </c>
      <c r="IM10" s="33">
        <v>576</v>
      </c>
      <c r="IN10" s="33">
        <v>3285</v>
      </c>
      <c r="IO10" s="33">
        <v>594</v>
      </c>
      <c r="IP10" s="33">
        <v>822</v>
      </c>
      <c r="IQ10" s="33">
        <v>676</v>
      </c>
      <c r="IR10" s="33">
        <v>227</v>
      </c>
      <c r="IS10" s="33">
        <v>612</v>
      </c>
      <c r="IT10" s="33">
        <v>425</v>
      </c>
      <c r="IU10" s="33">
        <v>3266</v>
      </c>
      <c r="IV10" s="33">
        <v>597</v>
      </c>
      <c r="IW10" s="33">
        <v>887</v>
      </c>
      <c r="IX10" s="33">
        <v>570</v>
      </c>
      <c r="IY10" s="33">
        <v>306</v>
      </c>
      <c r="IZ10" s="33">
        <v>558</v>
      </c>
      <c r="JA10" s="33">
        <v>830</v>
      </c>
      <c r="JB10" s="33">
        <v>3574</v>
      </c>
      <c r="JC10" s="33">
        <v>913</v>
      </c>
      <c r="JD10" s="33">
        <v>980</v>
      </c>
      <c r="JE10" s="33">
        <v>604</v>
      </c>
      <c r="JF10" s="33">
        <v>240</v>
      </c>
      <c r="JG10" s="33">
        <v>455</v>
      </c>
      <c r="JH10" s="33">
        <v>678</v>
      </c>
      <c r="JI10" s="33">
        <v>3425</v>
      </c>
      <c r="JJ10" s="33">
        <v>825</v>
      </c>
      <c r="JK10" s="33">
        <v>1007</v>
      </c>
      <c r="JL10" s="33">
        <v>605</v>
      </c>
      <c r="JM10" s="33">
        <v>248</v>
      </c>
      <c r="JN10" s="33">
        <v>803</v>
      </c>
      <c r="JO10" s="33">
        <v>731</v>
      </c>
      <c r="JP10" s="33">
        <v>3239</v>
      </c>
      <c r="JQ10" s="33">
        <v>221</v>
      </c>
      <c r="JR10" s="33">
        <v>439</v>
      </c>
      <c r="JS10" s="33">
        <v>446</v>
      </c>
      <c r="JT10" s="33">
        <v>230</v>
      </c>
      <c r="JU10" s="33">
        <v>761</v>
      </c>
      <c r="JV10" s="33">
        <v>574</v>
      </c>
      <c r="JW10" s="33">
        <v>3375</v>
      </c>
      <c r="JX10" s="33">
        <v>662</v>
      </c>
      <c r="JY10" s="33">
        <v>1026</v>
      </c>
      <c r="JZ10" s="33">
        <v>424</v>
      </c>
      <c r="KA10" s="33">
        <v>232</v>
      </c>
      <c r="KB10" s="33">
        <v>729</v>
      </c>
      <c r="KC10" s="33">
        <v>805</v>
      </c>
      <c r="KD10" s="33">
        <v>3410</v>
      </c>
      <c r="KE10" s="33">
        <v>952</v>
      </c>
      <c r="KF10" s="33">
        <v>668</v>
      </c>
      <c r="KG10" s="33">
        <v>474</v>
      </c>
      <c r="KH10" s="33">
        <v>200</v>
      </c>
      <c r="KI10" s="33">
        <v>656</v>
      </c>
      <c r="KJ10" s="33">
        <v>1027</v>
      </c>
      <c r="KK10" s="33">
        <v>2991</v>
      </c>
      <c r="KL10" s="33">
        <v>566</v>
      </c>
      <c r="KM10" s="33">
        <v>886</v>
      </c>
      <c r="KN10" s="33">
        <v>463</v>
      </c>
      <c r="KO10" s="33">
        <v>237</v>
      </c>
      <c r="KP10" s="33">
        <v>708</v>
      </c>
      <c r="KQ10" s="33">
        <v>698</v>
      </c>
      <c r="KR10" s="33">
        <v>3381</v>
      </c>
      <c r="KS10" s="33">
        <v>628</v>
      </c>
      <c r="KT10" s="33">
        <v>853</v>
      </c>
      <c r="KU10" s="33">
        <v>425</v>
      </c>
      <c r="KV10" s="33">
        <v>391</v>
      </c>
      <c r="KW10" s="33">
        <v>533</v>
      </c>
      <c r="KX10" s="33">
        <v>741</v>
      </c>
      <c r="KY10" s="33">
        <v>3260</v>
      </c>
      <c r="KZ10" s="33">
        <v>903</v>
      </c>
      <c r="LA10" s="33">
        <v>1387</v>
      </c>
      <c r="LB10" s="33">
        <v>612</v>
      </c>
      <c r="LC10" s="33">
        <v>356</v>
      </c>
      <c r="LD10" s="33">
        <v>491</v>
      </c>
      <c r="LE10" s="33">
        <v>590</v>
      </c>
      <c r="LF10" s="33">
        <v>2717</v>
      </c>
      <c r="LG10" s="33">
        <v>705</v>
      </c>
      <c r="LH10" s="33">
        <v>797</v>
      </c>
      <c r="LI10" s="33">
        <v>552</v>
      </c>
      <c r="LJ10" s="33">
        <v>263</v>
      </c>
      <c r="LK10" s="33">
        <v>480</v>
      </c>
      <c r="LL10" s="33">
        <v>663</v>
      </c>
      <c r="LM10" s="33">
        <v>3171</v>
      </c>
      <c r="LN10" s="33">
        <v>531</v>
      </c>
      <c r="LO10" s="33">
        <v>865</v>
      </c>
      <c r="LP10" s="33">
        <v>442</v>
      </c>
      <c r="LQ10" s="33">
        <v>261</v>
      </c>
      <c r="LR10" s="33">
        <v>687</v>
      </c>
      <c r="LS10" s="33">
        <v>738</v>
      </c>
      <c r="LT10" s="33">
        <v>3225</v>
      </c>
      <c r="LU10" s="34">
        <v>597</v>
      </c>
      <c r="LV10" s="33">
        <v>728</v>
      </c>
      <c r="LW10" s="33">
        <v>460</v>
      </c>
      <c r="LX10" s="33">
        <v>298</v>
      </c>
      <c r="LY10" s="33">
        <v>435</v>
      </c>
      <c r="LZ10" s="33">
        <v>705</v>
      </c>
      <c r="MA10" s="33">
        <v>3338</v>
      </c>
      <c r="MB10" s="33">
        <v>692</v>
      </c>
      <c r="MC10" s="33">
        <v>1120</v>
      </c>
      <c r="MD10" s="33">
        <v>528</v>
      </c>
      <c r="ME10" s="33">
        <v>376</v>
      </c>
      <c r="MF10" s="33">
        <v>696</v>
      </c>
      <c r="MG10" s="33">
        <v>625</v>
      </c>
      <c r="MH10" s="33">
        <v>2675</v>
      </c>
      <c r="MI10" s="33">
        <v>1218</v>
      </c>
      <c r="MJ10" s="33">
        <v>778</v>
      </c>
      <c r="MK10" s="33">
        <v>528</v>
      </c>
      <c r="ML10" s="33">
        <v>262</v>
      </c>
      <c r="MM10" s="33">
        <v>542</v>
      </c>
      <c r="MN10" s="33">
        <v>527</v>
      </c>
      <c r="MO10" s="33">
        <v>1459</v>
      </c>
      <c r="MP10" s="34">
        <v>597</v>
      </c>
      <c r="MQ10" s="33">
        <v>728</v>
      </c>
      <c r="MR10" s="33">
        <v>460</v>
      </c>
      <c r="MS10" s="33">
        <v>298</v>
      </c>
      <c r="MT10" s="33">
        <v>612</v>
      </c>
      <c r="MU10" s="33">
        <v>748</v>
      </c>
      <c r="MV10" s="33">
        <v>3011</v>
      </c>
      <c r="MW10" s="33">
        <v>779</v>
      </c>
      <c r="MX10" s="33">
        <v>431</v>
      </c>
      <c r="MY10" s="33">
        <v>397</v>
      </c>
      <c r="MZ10" s="33">
        <v>245</v>
      </c>
      <c r="NA10" s="33">
        <v>916</v>
      </c>
      <c r="NB10" s="33">
        <v>687</v>
      </c>
      <c r="NC10" s="33">
        <v>3264</v>
      </c>
      <c r="ND10" s="33">
        <v>403</v>
      </c>
      <c r="NE10" s="33">
        <v>810</v>
      </c>
      <c r="NF10" s="33">
        <v>424</v>
      </c>
      <c r="NG10" s="33">
        <v>285</v>
      </c>
      <c r="NH10" s="33">
        <v>667</v>
      </c>
      <c r="NI10" s="33">
        <v>540</v>
      </c>
      <c r="NJ10" s="33">
        <v>2760</v>
      </c>
      <c r="NK10" s="33">
        <v>816</v>
      </c>
      <c r="NL10" s="33">
        <v>651</v>
      </c>
      <c r="NM10" s="33">
        <v>447</v>
      </c>
      <c r="NN10" s="33">
        <v>568</v>
      </c>
      <c r="NO10" s="33">
        <v>588</v>
      </c>
      <c r="NP10" s="33">
        <v>520</v>
      </c>
      <c r="NQ10" s="33">
        <v>2860</v>
      </c>
      <c r="NR10" s="33">
        <v>558</v>
      </c>
      <c r="NS10" s="33">
        <v>734</v>
      </c>
      <c r="NT10" s="33">
        <v>392</v>
      </c>
      <c r="NU10" s="33">
        <v>441</v>
      </c>
      <c r="NV10" s="33">
        <v>680</v>
      </c>
      <c r="NW10" s="33">
        <v>523</v>
      </c>
      <c r="NX10" s="33">
        <v>2702</v>
      </c>
      <c r="NY10" s="33">
        <v>488</v>
      </c>
      <c r="NZ10" s="33">
        <v>719</v>
      </c>
      <c r="OA10" s="33">
        <v>477</v>
      </c>
      <c r="OB10" s="33">
        <v>444</v>
      </c>
      <c r="OC10" s="33">
        <v>812</v>
      </c>
      <c r="OD10" s="33">
        <v>706</v>
      </c>
      <c r="OE10" s="33">
        <v>2796</v>
      </c>
      <c r="OF10" s="33">
        <v>436</v>
      </c>
      <c r="OG10" s="33">
        <v>927</v>
      </c>
      <c r="OH10" s="33">
        <v>423</v>
      </c>
      <c r="OI10" s="33">
        <v>500</v>
      </c>
      <c r="OJ10" s="33">
        <v>392</v>
      </c>
      <c r="OK10" s="33">
        <v>405</v>
      </c>
      <c r="OL10" s="33">
        <v>2155</v>
      </c>
      <c r="OM10" s="33">
        <v>430</v>
      </c>
      <c r="ON10" s="33">
        <v>970</v>
      </c>
      <c r="OO10" s="33">
        <v>458</v>
      </c>
      <c r="OP10" s="33">
        <v>352</v>
      </c>
      <c r="OQ10" s="33">
        <v>630</v>
      </c>
      <c r="OR10" s="33">
        <v>528</v>
      </c>
      <c r="OS10" s="33">
        <v>2532</v>
      </c>
      <c r="OT10" s="33">
        <v>173</v>
      </c>
      <c r="OU10" s="33">
        <v>165</v>
      </c>
      <c r="OV10" s="33">
        <v>307</v>
      </c>
      <c r="OW10" s="33">
        <v>413</v>
      </c>
      <c r="OX10" s="33">
        <v>462</v>
      </c>
      <c r="OY10" s="33">
        <v>443</v>
      </c>
      <c r="OZ10" s="33">
        <v>2647</v>
      </c>
      <c r="PA10" s="33">
        <v>473</v>
      </c>
      <c r="PB10" s="33">
        <v>241</v>
      </c>
      <c r="PC10" s="33">
        <v>136</v>
      </c>
      <c r="PD10" s="33">
        <v>111</v>
      </c>
      <c r="PE10" s="33">
        <v>172</v>
      </c>
      <c r="PF10" s="33">
        <v>226</v>
      </c>
      <c r="PG10" s="33">
        <v>1304</v>
      </c>
      <c r="PH10" s="33">
        <v>518</v>
      </c>
      <c r="PI10" s="33">
        <v>552</v>
      </c>
      <c r="PJ10" s="33">
        <v>285</v>
      </c>
      <c r="PK10" s="33">
        <v>225</v>
      </c>
      <c r="PL10" s="33">
        <v>300</v>
      </c>
      <c r="PM10" s="33">
        <v>296</v>
      </c>
      <c r="PN10" s="33">
        <v>1986</v>
      </c>
      <c r="PO10" s="33">
        <v>251</v>
      </c>
      <c r="PP10" s="33">
        <v>875</v>
      </c>
      <c r="PQ10" s="33">
        <v>220</v>
      </c>
      <c r="PR10" s="33">
        <v>259</v>
      </c>
      <c r="PS10" s="33">
        <v>469</v>
      </c>
      <c r="PT10" s="33">
        <v>308</v>
      </c>
      <c r="PU10" s="33">
        <v>1976</v>
      </c>
      <c r="PV10" s="33">
        <v>305</v>
      </c>
      <c r="PW10" s="33">
        <v>450</v>
      </c>
      <c r="PX10" s="33">
        <v>350</v>
      </c>
      <c r="PY10" s="33">
        <v>368</v>
      </c>
      <c r="PZ10" s="33">
        <v>482</v>
      </c>
      <c r="QA10" s="33">
        <v>733</v>
      </c>
      <c r="QB10" s="33">
        <v>1516</v>
      </c>
      <c r="QC10" s="33">
        <v>320</v>
      </c>
      <c r="QD10" s="33">
        <v>313</v>
      </c>
      <c r="QE10" s="33">
        <v>343</v>
      </c>
      <c r="QF10" s="33">
        <v>225</v>
      </c>
      <c r="QG10" s="33">
        <v>281</v>
      </c>
      <c r="QH10" s="33">
        <v>208</v>
      </c>
      <c r="QI10" s="33">
        <v>2232</v>
      </c>
      <c r="QJ10" s="33">
        <v>387</v>
      </c>
      <c r="QK10" s="33">
        <v>377</v>
      </c>
      <c r="QL10" s="33">
        <v>412</v>
      </c>
      <c r="QM10" s="33">
        <v>373</v>
      </c>
      <c r="QN10" s="33">
        <v>946</v>
      </c>
      <c r="QO10" s="33">
        <v>549</v>
      </c>
      <c r="QP10" s="33">
        <v>3401</v>
      </c>
      <c r="QQ10" s="33">
        <v>756</v>
      </c>
      <c r="QR10" s="33">
        <v>861</v>
      </c>
      <c r="QS10" s="33">
        <v>426</v>
      </c>
      <c r="QT10" s="33">
        <v>406</v>
      </c>
      <c r="QU10" s="33">
        <v>510</v>
      </c>
      <c r="QV10" s="33">
        <v>645</v>
      </c>
      <c r="QW10" s="33">
        <v>2565</v>
      </c>
      <c r="QX10" s="33">
        <v>717</v>
      </c>
      <c r="QY10" s="33">
        <v>885</v>
      </c>
      <c r="QZ10" s="33">
        <v>678</v>
      </c>
      <c r="RA10" s="33">
        <v>531</v>
      </c>
      <c r="RB10" s="33">
        <v>789</v>
      </c>
      <c r="RC10" s="33">
        <v>576</v>
      </c>
      <c r="RD10" s="33">
        <v>1894</v>
      </c>
      <c r="RE10" s="33">
        <v>652</v>
      </c>
      <c r="RF10" s="33">
        <v>791</v>
      </c>
      <c r="RG10" s="33">
        <v>496</v>
      </c>
      <c r="RH10" s="33">
        <v>722</v>
      </c>
      <c r="RI10" s="33">
        <v>597</v>
      </c>
      <c r="RJ10" s="33">
        <v>579</v>
      </c>
      <c r="RK10" s="33">
        <v>2717</v>
      </c>
      <c r="RL10" s="33">
        <v>786</v>
      </c>
      <c r="RM10" s="33">
        <v>744</v>
      </c>
      <c r="RN10" s="33">
        <v>569</v>
      </c>
      <c r="RO10" s="33">
        <v>407</v>
      </c>
      <c r="RP10" s="33">
        <v>489</v>
      </c>
      <c r="RQ10" s="33">
        <v>786</v>
      </c>
      <c r="RR10" s="33">
        <v>2779</v>
      </c>
      <c r="RS10" s="33">
        <v>443</v>
      </c>
      <c r="RT10" s="33">
        <v>748</v>
      </c>
      <c r="RU10" s="33">
        <v>666</v>
      </c>
      <c r="RV10" s="33">
        <v>685</v>
      </c>
      <c r="RW10" s="33">
        <v>681</v>
      </c>
      <c r="RX10" s="33">
        <v>681</v>
      </c>
      <c r="RY10" s="33">
        <v>3031</v>
      </c>
      <c r="RZ10" s="33">
        <v>638</v>
      </c>
      <c r="SA10" s="33">
        <v>1090</v>
      </c>
      <c r="SB10" s="33">
        <v>511</v>
      </c>
      <c r="SC10" s="33">
        <v>602</v>
      </c>
      <c r="SD10" s="33">
        <v>745</v>
      </c>
      <c r="SE10" s="33">
        <v>979</v>
      </c>
      <c r="SF10" s="33">
        <v>2890</v>
      </c>
      <c r="SG10" s="33">
        <v>535</v>
      </c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</row>
    <row r="11" spans="2:734">
      <c r="B11" s="4" t="s">
        <v>21</v>
      </c>
      <c r="C11" s="5" t="s">
        <v>17</v>
      </c>
      <c r="D11" s="34">
        <v>95</v>
      </c>
      <c r="E11" s="33">
        <v>73</v>
      </c>
      <c r="F11" s="33">
        <v>32</v>
      </c>
      <c r="G11" s="33">
        <v>58</v>
      </c>
      <c r="H11" s="33">
        <v>81</v>
      </c>
      <c r="I11" s="33">
        <v>351</v>
      </c>
      <c r="J11" s="33">
        <v>58</v>
      </c>
      <c r="K11" s="34">
        <v>95</v>
      </c>
      <c r="L11" s="33">
        <v>73</v>
      </c>
      <c r="M11" s="33">
        <v>32</v>
      </c>
      <c r="N11" s="33">
        <v>58</v>
      </c>
      <c r="O11" s="33">
        <v>81</v>
      </c>
      <c r="P11" s="33">
        <v>351</v>
      </c>
      <c r="Q11" s="33">
        <v>58</v>
      </c>
      <c r="R11" s="34">
        <v>95</v>
      </c>
      <c r="S11" s="33">
        <v>73</v>
      </c>
      <c r="T11" s="33">
        <v>32</v>
      </c>
      <c r="U11" s="33">
        <v>58</v>
      </c>
      <c r="V11" s="33">
        <v>81</v>
      </c>
      <c r="W11" s="33">
        <v>351</v>
      </c>
      <c r="X11" s="33">
        <v>58</v>
      </c>
      <c r="Y11" s="34">
        <v>95</v>
      </c>
      <c r="Z11" s="33">
        <v>73</v>
      </c>
      <c r="AA11" s="33">
        <v>32</v>
      </c>
      <c r="AB11" s="33">
        <v>58</v>
      </c>
      <c r="AC11" s="33">
        <v>81</v>
      </c>
      <c r="AD11" s="33">
        <v>351</v>
      </c>
      <c r="AE11" s="33">
        <v>58</v>
      </c>
      <c r="AF11" s="34">
        <v>95</v>
      </c>
      <c r="AG11" s="33">
        <v>73</v>
      </c>
      <c r="AH11" s="33">
        <v>32</v>
      </c>
      <c r="AI11" s="33">
        <v>58</v>
      </c>
      <c r="AJ11" s="33">
        <v>81</v>
      </c>
      <c r="AK11" s="33">
        <v>351</v>
      </c>
      <c r="AL11" s="33">
        <v>58</v>
      </c>
      <c r="AM11" s="34">
        <v>95</v>
      </c>
      <c r="AN11" s="33">
        <v>73</v>
      </c>
      <c r="AO11" s="33">
        <v>32</v>
      </c>
      <c r="AP11" s="33">
        <v>58</v>
      </c>
      <c r="AQ11" s="33">
        <v>81</v>
      </c>
      <c r="AR11" s="33">
        <v>351</v>
      </c>
      <c r="AS11" s="33">
        <v>58</v>
      </c>
      <c r="AT11" s="34">
        <v>95</v>
      </c>
      <c r="AU11" s="33">
        <v>73</v>
      </c>
      <c r="AV11" s="33">
        <v>32</v>
      </c>
      <c r="AW11" s="33">
        <v>58</v>
      </c>
      <c r="AX11" s="33">
        <v>81</v>
      </c>
      <c r="AY11" s="33">
        <v>351</v>
      </c>
      <c r="AZ11" s="33">
        <v>58</v>
      </c>
      <c r="BA11" s="34">
        <v>95</v>
      </c>
      <c r="BB11" s="33">
        <v>73</v>
      </c>
      <c r="BC11" s="33">
        <v>32</v>
      </c>
      <c r="BD11" s="33">
        <v>58</v>
      </c>
      <c r="BE11" s="33">
        <v>81</v>
      </c>
      <c r="BF11" s="33">
        <v>351</v>
      </c>
      <c r="BG11" s="33">
        <v>58</v>
      </c>
      <c r="BH11" s="34">
        <v>95</v>
      </c>
      <c r="BI11" s="33">
        <v>73</v>
      </c>
      <c r="BJ11" s="33">
        <v>32</v>
      </c>
      <c r="BK11" s="33">
        <v>58</v>
      </c>
      <c r="BL11" s="33">
        <v>81</v>
      </c>
      <c r="BM11" s="33">
        <v>351</v>
      </c>
      <c r="BN11" s="33">
        <v>58</v>
      </c>
      <c r="BO11" s="34">
        <v>95</v>
      </c>
      <c r="BP11" s="33">
        <v>73</v>
      </c>
      <c r="BQ11" s="33">
        <v>32</v>
      </c>
      <c r="BR11" s="33">
        <v>58</v>
      </c>
      <c r="BS11" s="33">
        <v>81</v>
      </c>
      <c r="BT11" s="33">
        <v>351</v>
      </c>
      <c r="BU11" s="33">
        <v>58</v>
      </c>
      <c r="BV11" s="34">
        <v>95</v>
      </c>
      <c r="BW11" s="33">
        <v>73</v>
      </c>
      <c r="BX11" s="33">
        <v>32</v>
      </c>
      <c r="BY11" s="33">
        <v>58</v>
      </c>
      <c r="BZ11" s="33">
        <v>81</v>
      </c>
      <c r="CA11" s="33">
        <v>351</v>
      </c>
      <c r="CB11" s="33">
        <v>58</v>
      </c>
      <c r="CC11" s="34">
        <v>95</v>
      </c>
      <c r="CD11" s="33">
        <v>73</v>
      </c>
      <c r="CE11" s="33">
        <v>32</v>
      </c>
      <c r="CF11" s="33">
        <v>58</v>
      </c>
      <c r="CG11" s="33">
        <v>81</v>
      </c>
      <c r="CH11" s="33">
        <v>351</v>
      </c>
      <c r="CI11" s="33">
        <v>58</v>
      </c>
      <c r="CJ11" s="34">
        <v>95</v>
      </c>
      <c r="CK11" s="33">
        <v>73</v>
      </c>
      <c r="CL11" s="33">
        <v>32</v>
      </c>
      <c r="CM11" s="33">
        <v>58</v>
      </c>
      <c r="CN11" s="33">
        <v>81</v>
      </c>
      <c r="CO11" s="33">
        <v>351</v>
      </c>
      <c r="CP11" s="33">
        <v>58</v>
      </c>
      <c r="CQ11" s="34">
        <v>95</v>
      </c>
      <c r="CR11" s="33">
        <v>73</v>
      </c>
      <c r="CS11" s="33">
        <v>32</v>
      </c>
      <c r="CT11" s="33">
        <v>58</v>
      </c>
      <c r="CU11" s="33">
        <v>81</v>
      </c>
      <c r="CV11" s="33">
        <v>351</v>
      </c>
      <c r="CW11" s="33">
        <v>58</v>
      </c>
      <c r="CX11" s="34">
        <v>95</v>
      </c>
      <c r="CY11" s="33">
        <v>73</v>
      </c>
      <c r="CZ11" s="33">
        <v>32</v>
      </c>
      <c r="DA11" s="33">
        <v>58</v>
      </c>
      <c r="DB11" s="33">
        <v>81</v>
      </c>
      <c r="DC11" s="33">
        <v>190</v>
      </c>
      <c r="DD11" s="33">
        <v>73</v>
      </c>
      <c r="DE11" s="34">
        <v>65</v>
      </c>
      <c r="DF11" s="33">
        <v>79</v>
      </c>
      <c r="DG11" s="33">
        <v>37</v>
      </c>
      <c r="DH11" s="33">
        <v>32</v>
      </c>
      <c r="DI11" s="33">
        <v>84</v>
      </c>
      <c r="DJ11" s="33">
        <v>213</v>
      </c>
      <c r="DK11" s="33">
        <v>69</v>
      </c>
      <c r="DL11" s="34">
        <v>73</v>
      </c>
      <c r="DM11" s="33">
        <v>119</v>
      </c>
      <c r="DN11" s="33">
        <v>43</v>
      </c>
      <c r="DO11" s="33">
        <v>78</v>
      </c>
      <c r="DP11" s="33">
        <v>60</v>
      </c>
      <c r="DQ11" s="33">
        <v>223</v>
      </c>
      <c r="DR11" s="33">
        <v>98</v>
      </c>
      <c r="DS11" s="34">
        <v>88</v>
      </c>
      <c r="DT11" s="33">
        <v>64</v>
      </c>
      <c r="DU11" s="33">
        <v>55</v>
      </c>
      <c r="DV11" s="33">
        <v>55</v>
      </c>
      <c r="DW11" s="33">
        <v>45</v>
      </c>
      <c r="DX11" s="33">
        <v>342</v>
      </c>
      <c r="DY11" s="33">
        <v>55</v>
      </c>
      <c r="DZ11" s="34">
        <v>82</v>
      </c>
      <c r="EA11" s="33">
        <v>129</v>
      </c>
      <c r="EB11" s="33">
        <v>129</v>
      </c>
      <c r="EC11" s="33">
        <v>32</v>
      </c>
      <c r="ED11" s="33">
        <v>29</v>
      </c>
      <c r="EE11" s="33">
        <v>47</v>
      </c>
      <c r="EF11" s="34">
        <v>78</v>
      </c>
      <c r="EG11" s="34">
        <v>86</v>
      </c>
      <c r="EH11" s="33">
        <v>77</v>
      </c>
      <c r="EI11" s="33">
        <v>51</v>
      </c>
      <c r="EJ11" s="33">
        <v>89</v>
      </c>
      <c r="EK11" s="33">
        <v>75</v>
      </c>
      <c r="EL11" s="33">
        <v>337</v>
      </c>
      <c r="EM11" s="33">
        <v>38</v>
      </c>
      <c r="EN11" s="34">
        <v>95</v>
      </c>
      <c r="EO11" s="33">
        <v>67</v>
      </c>
      <c r="EP11" s="33">
        <v>58</v>
      </c>
      <c r="EQ11" s="33">
        <v>54</v>
      </c>
      <c r="ER11" s="33">
        <v>107</v>
      </c>
      <c r="ES11" s="33">
        <v>335</v>
      </c>
      <c r="ET11" s="33">
        <v>72</v>
      </c>
      <c r="EU11" s="34">
        <v>66</v>
      </c>
      <c r="EV11" s="33">
        <v>199</v>
      </c>
      <c r="EW11" s="33">
        <v>63</v>
      </c>
      <c r="EX11" s="33">
        <v>54</v>
      </c>
      <c r="EY11" s="33">
        <v>77</v>
      </c>
      <c r="EZ11" s="33">
        <v>394</v>
      </c>
      <c r="FA11" s="33">
        <v>61</v>
      </c>
      <c r="FB11" s="34">
        <v>119</v>
      </c>
      <c r="FC11" s="33">
        <v>46</v>
      </c>
      <c r="FD11" s="33">
        <v>41</v>
      </c>
      <c r="FE11" s="33">
        <v>20</v>
      </c>
      <c r="FF11" s="33">
        <v>45</v>
      </c>
      <c r="FG11" s="33">
        <v>151</v>
      </c>
      <c r="FH11" s="33">
        <v>75</v>
      </c>
      <c r="FI11" s="34">
        <v>51</v>
      </c>
      <c r="FJ11" s="55">
        <v>82</v>
      </c>
      <c r="FK11" s="33">
        <v>59</v>
      </c>
      <c r="FL11" s="33">
        <v>39</v>
      </c>
      <c r="FM11" s="33">
        <v>88</v>
      </c>
      <c r="FN11" s="33">
        <v>259</v>
      </c>
      <c r="FO11" s="33">
        <v>71</v>
      </c>
      <c r="FP11" s="34">
        <v>63</v>
      </c>
      <c r="FQ11" s="33">
        <v>251</v>
      </c>
      <c r="FR11" s="33">
        <v>138</v>
      </c>
      <c r="FS11" s="33">
        <v>58</v>
      </c>
      <c r="FT11" s="33">
        <v>78</v>
      </c>
      <c r="FU11" s="33">
        <v>372</v>
      </c>
      <c r="FV11" s="33">
        <v>115</v>
      </c>
      <c r="FW11" s="34">
        <v>115</v>
      </c>
      <c r="FX11" s="33">
        <v>95</v>
      </c>
      <c r="FY11" s="33">
        <v>62</v>
      </c>
      <c r="FZ11" s="33">
        <v>78</v>
      </c>
      <c r="GA11" s="33">
        <v>78</v>
      </c>
      <c r="GB11" s="33">
        <v>474</v>
      </c>
      <c r="GC11" s="33">
        <v>3</v>
      </c>
      <c r="GD11" s="34">
        <v>116</v>
      </c>
      <c r="GE11" s="33">
        <v>164</v>
      </c>
      <c r="GF11" s="33">
        <v>68</v>
      </c>
      <c r="GG11" s="33">
        <v>42</v>
      </c>
      <c r="GH11" s="33">
        <v>50</v>
      </c>
      <c r="GI11" s="33">
        <v>354</v>
      </c>
      <c r="GJ11" s="33">
        <v>58</v>
      </c>
      <c r="GK11" s="34">
        <v>84</v>
      </c>
      <c r="GL11" s="33">
        <v>105</v>
      </c>
      <c r="GM11" s="33">
        <v>65</v>
      </c>
      <c r="GN11" s="33">
        <v>30</v>
      </c>
      <c r="GO11" s="33">
        <v>100</v>
      </c>
      <c r="GP11" s="33">
        <v>351</v>
      </c>
      <c r="GQ11" s="33">
        <v>56</v>
      </c>
      <c r="GR11" s="34">
        <v>128</v>
      </c>
      <c r="GS11" s="33">
        <v>76</v>
      </c>
      <c r="GT11" s="33">
        <v>73</v>
      </c>
      <c r="GU11" s="33">
        <v>82</v>
      </c>
      <c r="GV11" s="33">
        <v>48</v>
      </c>
      <c r="GW11" s="33">
        <v>380</v>
      </c>
      <c r="GX11" s="33">
        <v>63</v>
      </c>
      <c r="GY11" s="34">
        <v>150</v>
      </c>
      <c r="GZ11" s="33">
        <v>51</v>
      </c>
      <c r="HA11" s="33">
        <v>30</v>
      </c>
      <c r="HB11" s="33">
        <v>48</v>
      </c>
      <c r="HC11" s="33">
        <v>61</v>
      </c>
      <c r="HD11" s="33">
        <v>477</v>
      </c>
      <c r="HE11" s="33">
        <v>39</v>
      </c>
      <c r="HF11" s="34">
        <v>113</v>
      </c>
      <c r="HG11" s="33">
        <v>98</v>
      </c>
      <c r="HH11" s="33">
        <v>80</v>
      </c>
      <c r="HI11" s="33">
        <v>45</v>
      </c>
      <c r="HJ11" s="33">
        <v>44</v>
      </c>
      <c r="HK11" s="33">
        <v>431</v>
      </c>
      <c r="HL11" s="33">
        <v>36</v>
      </c>
      <c r="HM11" s="34">
        <v>78</v>
      </c>
      <c r="HN11" s="33">
        <v>180</v>
      </c>
      <c r="HO11" s="33">
        <v>65</v>
      </c>
      <c r="HP11" s="33">
        <v>45</v>
      </c>
      <c r="HQ11" s="33">
        <v>155</v>
      </c>
      <c r="HR11" s="33">
        <v>351</v>
      </c>
      <c r="HS11" s="33">
        <v>67</v>
      </c>
      <c r="HT11" s="34">
        <v>60</v>
      </c>
      <c r="HU11" s="33">
        <v>77</v>
      </c>
      <c r="HV11" s="33">
        <v>71</v>
      </c>
      <c r="HW11" s="33">
        <v>51</v>
      </c>
      <c r="HX11" s="33">
        <v>70</v>
      </c>
      <c r="HY11" s="33">
        <v>384</v>
      </c>
      <c r="HZ11" s="33">
        <v>96</v>
      </c>
      <c r="IA11" s="33">
        <v>77</v>
      </c>
      <c r="IB11" s="33">
        <v>145</v>
      </c>
      <c r="IC11" s="33">
        <v>57</v>
      </c>
      <c r="ID11" s="33">
        <v>51</v>
      </c>
      <c r="IE11" s="33">
        <v>85</v>
      </c>
      <c r="IF11" s="33">
        <v>342</v>
      </c>
      <c r="IG11" s="33">
        <v>76</v>
      </c>
      <c r="IH11" s="33">
        <v>91</v>
      </c>
      <c r="II11" s="33">
        <v>190</v>
      </c>
      <c r="IJ11" s="33">
        <v>58</v>
      </c>
      <c r="IK11" s="33">
        <v>53</v>
      </c>
      <c r="IL11" s="33">
        <v>75</v>
      </c>
      <c r="IM11" s="33">
        <v>478</v>
      </c>
      <c r="IN11" s="33">
        <v>57</v>
      </c>
      <c r="IO11" s="33">
        <v>83</v>
      </c>
      <c r="IP11" s="33">
        <v>97</v>
      </c>
      <c r="IQ11" s="33">
        <v>78</v>
      </c>
      <c r="IR11" s="33">
        <v>77</v>
      </c>
      <c r="IS11" s="33">
        <v>81</v>
      </c>
      <c r="IT11" s="33">
        <v>351</v>
      </c>
      <c r="IU11" s="33">
        <v>81</v>
      </c>
      <c r="IV11" s="33">
        <v>77</v>
      </c>
      <c r="IW11" s="33">
        <v>101</v>
      </c>
      <c r="IX11" s="33">
        <v>84</v>
      </c>
      <c r="IY11" s="33">
        <v>68</v>
      </c>
      <c r="IZ11" s="33">
        <v>57</v>
      </c>
      <c r="JA11" s="33">
        <v>337</v>
      </c>
      <c r="JB11" s="33">
        <v>29</v>
      </c>
      <c r="JC11" s="33">
        <v>146</v>
      </c>
      <c r="JD11" s="33">
        <v>106</v>
      </c>
      <c r="JE11" s="33">
        <v>84</v>
      </c>
      <c r="JF11" s="33">
        <v>43</v>
      </c>
      <c r="JG11" s="33">
        <v>53</v>
      </c>
      <c r="JH11" s="33">
        <v>347</v>
      </c>
      <c r="JI11" s="33">
        <v>101</v>
      </c>
      <c r="JJ11" s="33">
        <v>93</v>
      </c>
      <c r="JK11" s="33">
        <v>75</v>
      </c>
      <c r="JL11" s="33">
        <v>90</v>
      </c>
      <c r="JM11" s="33">
        <v>75</v>
      </c>
      <c r="JN11" s="33">
        <v>96</v>
      </c>
      <c r="JO11" s="33">
        <v>353</v>
      </c>
      <c r="JP11" s="33">
        <v>92</v>
      </c>
      <c r="JQ11" s="33">
        <v>55</v>
      </c>
      <c r="JR11" s="33">
        <v>56</v>
      </c>
      <c r="JS11" s="33">
        <v>70</v>
      </c>
      <c r="JT11" s="33">
        <v>41</v>
      </c>
      <c r="JU11" s="33">
        <v>57</v>
      </c>
      <c r="JV11" s="33">
        <v>294</v>
      </c>
      <c r="JW11" s="33">
        <v>64</v>
      </c>
      <c r="JX11" s="33">
        <v>97</v>
      </c>
      <c r="JY11" s="33">
        <v>108</v>
      </c>
      <c r="JZ11" s="33">
        <v>56</v>
      </c>
      <c r="KA11" s="33">
        <v>77</v>
      </c>
      <c r="KB11" s="33">
        <v>82</v>
      </c>
      <c r="KC11" s="33">
        <v>431</v>
      </c>
      <c r="KD11" s="33">
        <v>67</v>
      </c>
      <c r="KE11" s="33">
        <v>106</v>
      </c>
      <c r="KF11" s="33">
        <v>107</v>
      </c>
      <c r="KG11" s="33">
        <v>61</v>
      </c>
      <c r="KH11" s="33">
        <v>72</v>
      </c>
      <c r="KI11" s="33">
        <v>99</v>
      </c>
      <c r="KJ11" s="33">
        <v>357</v>
      </c>
      <c r="KK11" s="33">
        <v>41</v>
      </c>
      <c r="KL11" s="33">
        <v>109</v>
      </c>
      <c r="KM11" s="33">
        <v>99</v>
      </c>
      <c r="KN11" s="33">
        <v>67</v>
      </c>
      <c r="KO11" s="33">
        <v>49</v>
      </c>
      <c r="KP11" s="33">
        <v>215</v>
      </c>
      <c r="KQ11" s="33">
        <v>387</v>
      </c>
      <c r="KR11" s="33">
        <v>197</v>
      </c>
      <c r="KS11" s="33">
        <v>83</v>
      </c>
      <c r="KT11" s="33">
        <v>81</v>
      </c>
      <c r="KU11" s="33">
        <v>60</v>
      </c>
      <c r="KV11" s="33">
        <v>59</v>
      </c>
      <c r="KW11" s="33">
        <v>82</v>
      </c>
      <c r="KX11" s="33">
        <v>375</v>
      </c>
      <c r="KY11" s="33">
        <v>78</v>
      </c>
      <c r="KZ11" s="33">
        <v>90</v>
      </c>
      <c r="LA11" s="33">
        <v>79</v>
      </c>
      <c r="LB11" s="33">
        <v>86</v>
      </c>
      <c r="LC11" s="33">
        <v>99</v>
      </c>
      <c r="LD11" s="33">
        <v>66</v>
      </c>
      <c r="LE11" s="33">
        <v>342</v>
      </c>
      <c r="LF11" s="33">
        <v>75</v>
      </c>
      <c r="LG11" s="33">
        <v>85</v>
      </c>
      <c r="LH11" s="33">
        <v>111</v>
      </c>
      <c r="LI11" s="33">
        <v>58</v>
      </c>
      <c r="LJ11" s="33">
        <v>58</v>
      </c>
      <c r="LK11" s="33">
        <v>91</v>
      </c>
      <c r="LL11" s="33">
        <v>344</v>
      </c>
      <c r="LM11" s="33">
        <v>81</v>
      </c>
      <c r="LN11" s="33">
        <v>99</v>
      </c>
      <c r="LO11" s="33">
        <v>73</v>
      </c>
      <c r="LP11" s="33">
        <v>69</v>
      </c>
      <c r="LQ11" s="33">
        <v>93</v>
      </c>
      <c r="LR11" s="33">
        <v>104</v>
      </c>
      <c r="LS11" s="33">
        <v>367</v>
      </c>
      <c r="LT11" s="33">
        <v>136</v>
      </c>
      <c r="LU11" s="34">
        <v>95</v>
      </c>
      <c r="LV11" s="33">
        <v>73</v>
      </c>
      <c r="LW11" s="33">
        <v>32</v>
      </c>
      <c r="LX11" s="33">
        <v>58</v>
      </c>
      <c r="LY11" s="33">
        <v>61</v>
      </c>
      <c r="LZ11" s="33">
        <v>422</v>
      </c>
      <c r="MA11" s="33">
        <v>67</v>
      </c>
      <c r="MB11" s="33">
        <v>74</v>
      </c>
      <c r="MC11" s="33">
        <v>94</v>
      </c>
      <c r="MD11" s="33">
        <v>58</v>
      </c>
      <c r="ME11" s="33">
        <v>84</v>
      </c>
      <c r="MF11" s="33">
        <v>72</v>
      </c>
      <c r="MG11" s="33">
        <v>321</v>
      </c>
      <c r="MH11" s="33">
        <v>81</v>
      </c>
      <c r="MI11" s="33">
        <v>157</v>
      </c>
      <c r="MJ11" s="33">
        <v>77</v>
      </c>
      <c r="MK11" s="33">
        <v>63</v>
      </c>
      <c r="ML11" s="33">
        <v>69</v>
      </c>
      <c r="MM11" s="33">
        <v>123</v>
      </c>
      <c r="MN11" s="33">
        <v>331</v>
      </c>
      <c r="MO11" s="33">
        <v>68</v>
      </c>
      <c r="MP11" s="34">
        <v>95</v>
      </c>
      <c r="MQ11" s="33">
        <v>73</v>
      </c>
      <c r="MR11" s="33">
        <v>32</v>
      </c>
      <c r="MS11" s="33">
        <v>58</v>
      </c>
      <c r="MT11" s="33">
        <v>81</v>
      </c>
      <c r="MU11" s="33">
        <v>363</v>
      </c>
      <c r="MV11" s="33">
        <v>97</v>
      </c>
      <c r="MW11" s="33">
        <v>105</v>
      </c>
      <c r="MX11" s="33">
        <v>63</v>
      </c>
      <c r="MY11" s="33">
        <v>49</v>
      </c>
      <c r="MZ11" s="33">
        <v>58</v>
      </c>
      <c r="NA11" s="33">
        <v>78</v>
      </c>
      <c r="NB11" s="33">
        <v>449</v>
      </c>
      <c r="NC11" s="33">
        <v>64</v>
      </c>
      <c r="ND11" s="33">
        <v>67</v>
      </c>
      <c r="NE11" s="33">
        <v>122</v>
      </c>
      <c r="NF11" s="33">
        <v>63</v>
      </c>
      <c r="NG11" s="33">
        <v>62</v>
      </c>
      <c r="NH11" s="33">
        <v>71</v>
      </c>
      <c r="NI11" s="33">
        <v>393</v>
      </c>
      <c r="NJ11" s="33">
        <v>78</v>
      </c>
      <c r="NK11" s="33">
        <v>105</v>
      </c>
      <c r="NL11" s="33">
        <v>124</v>
      </c>
      <c r="NM11" s="33">
        <v>69</v>
      </c>
      <c r="NN11" s="33">
        <v>87</v>
      </c>
      <c r="NO11" s="33">
        <v>76</v>
      </c>
      <c r="NP11" s="33">
        <v>303</v>
      </c>
      <c r="NQ11" s="33">
        <v>115</v>
      </c>
      <c r="NR11" s="33">
        <v>74</v>
      </c>
      <c r="NS11" s="33">
        <v>107</v>
      </c>
      <c r="NT11" s="33">
        <v>62</v>
      </c>
      <c r="NU11" s="33">
        <v>65</v>
      </c>
      <c r="NV11" s="33">
        <v>108</v>
      </c>
      <c r="NW11" s="33">
        <v>393</v>
      </c>
      <c r="NX11" s="33">
        <v>100</v>
      </c>
      <c r="NY11" s="33">
        <v>67</v>
      </c>
      <c r="NZ11" s="33">
        <v>98</v>
      </c>
      <c r="OA11" s="33">
        <v>56</v>
      </c>
      <c r="OB11" s="33">
        <v>62</v>
      </c>
      <c r="OC11" s="33">
        <v>101</v>
      </c>
      <c r="OD11" s="33">
        <v>301</v>
      </c>
      <c r="OE11" s="33">
        <v>65</v>
      </c>
      <c r="OF11" s="33">
        <v>90</v>
      </c>
      <c r="OG11" s="33">
        <v>91</v>
      </c>
      <c r="OH11" s="33">
        <v>76</v>
      </c>
      <c r="OI11" s="33">
        <v>57</v>
      </c>
      <c r="OJ11" s="33">
        <v>67</v>
      </c>
      <c r="OK11" s="33">
        <v>330</v>
      </c>
      <c r="OL11" s="33">
        <v>80</v>
      </c>
      <c r="OM11" s="33">
        <v>48</v>
      </c>
      <c r="ON11" s="33">
        <v>83</v>
      </c>
      <c r="OO11" s="33">
        <v>50</v>
      </c>
      <c r="OP11" s="33">
        <v>54</v>
      </c>
      <c r="OQ11" s="33">
        <v>96</v>
      </c>
      <c r="OR11" s="33">
        <v>372</v>
      </c>
      <c r="OS11" s="33">
        <v>53</v>
      </c>
      <c r="OT11" s="33">
        <v>34</v>
      </c>
      <c r="OU11" s="33">
        <v>19</v>
      </c>
      <c r="OV11" s="33">
        <v>65</v>
      </c>
      <c r="OW11" s="33">
        <v>64</v>
      </c>
      <c r="OX11" s="33">
        <v>72</v>
      </c>
      <c r="OY11" s="33">
        <v>354</v>
      </c>
      <c r="OZ11" s="33">
        <v>90</v>
      </c>
      <c r="PA11" s="33">
        <v>86</v>
      </c>
      <c r="PB11" s="33">
        <v>33</v>
      </c>
      <c r="PC11" s="33">
        <v>25</v>
      </c>
      <c r="PD11" s="33">
        <v>17</v>
      </c>
      <c r="PE11" s="33">
        <v>27</v>
      </c>
      <c r="PF11" s="33">
        <v>201</v>
      </c>
      <c r="PG11" s="33">
        <v>59</v>
      </c>
      <c r="PH11" s="33">
        <v>72</v>
      </c>
      <c r="PI11" s="33">
        <v>53</v>
      </c>
      <c r="PJ11" s="33">
        <v>30</v>
      </c>
      <c r="PK11" s="33">
        <v>23</v>
      </c>
      <c r="PL11" s="33">
        <v>53</v>
      </c>
      <c r="PM11" s="33">
        <v>235</v>
      </c>
      <c r="PN11" s="33">
        <v>75</v>
      </c>
      <c r="PO11" s="33">
        <v>36</v>
      </c>
      <c r="PP11" s="33">
        <v>60</v>
      </c>
      <c r="PQ11" s="33">
        <v>35</v>
      </c>
      <c r="PR11" s="33">
        <v>53</v>
      </c>
      <c r="PS11" s="33">
        <v>78</v>
      </c>
      <c r="PT11" s="33">
        <v>247</v>
      </c>
      <c r="PU11" s="33">
        <v>63</v>
      </c>
      <c r="PV11" s="33">
        <v>85</v>
      </c>
      <c r="PW11" s="33">
        <v>53</v>
      </c>
      <c r="PX11" s="33">
        <v>51</v>
      </c>
      <c r="PY11" s="33">
        <v>48</v>
      </c>
      <c r="PZ11" s="33">
        <v>62</v>
      </c>
      <c r="QA11" s="33">
        <v>279</v>
      </c>
      <c r="QB11" s="33">
        <v>53</v>
      </c>
      <c r="QC11" s="33">
        <v>60</v>
      </c>
      <c r="QD11" s="33">
        <v>55</v>
      </c>
      <c r="QE11" s="33">
        <v>60</v>
      </c>
      <c r="QF11" s="33">
        <v>24</v>
      </c>
      <c r="QG11" s="33">
        <v>78</v>
      </c>
      <c r="QH11" s="33">
        <v>200</v>
      </c>
      <c r="QI11" s="33">
        <v>81</v>
      </c>
      <c r="QJ11" s="33">
        <v>55</v>
      </c>
      <c r="QK11" s="33">
        <v>78</v>
      </c>
      <c r="QL11" s="33">
        <v>65</v>
      </c>
      <c r="QM11" s="33">
        <v>70</v>
      </c>
      <c r="QN11" s="33">
        <v>110</v>
      </c>
      <c r="QO11" s="33">
        <v>403</v>
      </c>
      <c r="QP11" s="33">
        <v>87</v>
      </c>
      <c r="QQ11" s="33">
        <v>88</v>
      </c>
      <c r="QR11" s="33">
        <v>120</v>
      </c>
      <c r="QS11" s="33">
        <v>72</v>
      </c>
      <c r="QT11" s="33">
        <v>67</v>
      </c>
      <c r="QU11" s="33">
        <v>77</v>
      </c>
      <c r="QV11" s="33">
        <v>338</v>
      </c>
      <c r="QW11" s="33">
        <v>68</v>
      </c>
      <c r="QX11" s="33">
        <v>96</v>
      </c>
      <c r="QY11" s="33">
        <v>112</v>
      </c>
      <c r="QZ11" s="33">
        <v>82</v>
      </c>
      <c r="RA11" s="33">
        <v>72</v>
      </c>
      <c r="RB11" s="33">
        <v>64</v>
      </c>
      <c r="RC11" s="33">
        <v>280</v>
      </c>
      <c r="RD11" s="33">
        <v>75</v>
      </c>
      <c r="RE11" s="33">
        <v>73</v>
      </c>
      <c r="RF11" s="33">
        <v>69</v>
      </c>
      <c r="RG11" s="33">
        <v>69</v>
      </c>
      <c r="RH11" s="33">
        <v>73</v>
      </c>
      <c r="RI11" s="33">
        <v>62</v>
      </c>
      <c r="RJ11" s="33">
        <v>288</v>
      </c>
      <c r="RK11" s="33">
        <v>66</v>
      </c>
      <c r="RL11" s="33">
        <v>86</v>
      </c>
      <c r="RM11" s="33">
        <v>85</v>
      </c>
      <c r="RN11" s="33">
        <v>55</v>
      </c>
      <c r="RO11" s="33">
        <v>65</v>
      </c>
      <c r="RP11" s="33">
        <v>72</v>
      </c>
      <c r="RQ11" s="33">
        <v>347</v>
      </c>
      <c r="RR11" s="33">
        <v>63</v>
      </c>
      <c r="RS11" s="33">
        <v>64</v>
      </c>
      <c r="RT11" s="33">
        <v>117</v>
      </c>
      <c r="RU11" s="33">
        <v>74</v>
      </c>
      <c r="RV11" s="33">
        <v>59</v>
      </c>
      <c r="RW11" s="33">
        <v>66</v>
      </c>
      <c r="RX11" s="33">
        <v>377</v>
      </c>
      <c r="RY11" s="33">
        <v>39</v>
      </c>
      <c r="RZ11" s="33">
        <v>74</v>
      </c>
      <c r="SA11" s="33">
        <v>85</v>
      </c>
      <c r="SB11" s="33">
        <v>50</v>
      </c>
      <c r="SC11" s="33">
        <v>51</v>
      </c>
      <c r="SD11" s="33">
        <v>96</v>
      </c>
      <c r="SE11" s="33">
        <v>328</v>
      </c>
      <c r="SF11" s="33">
        <v>96</v>
      </c>
      <c r="SG11" s="33">
        <v>93</v>
      </c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ABA114"/>
  <sheetViews>
    <sheetView showGridLines="0" zoomScale="90" zoomScaleNormal="90" workbookViewId="0">
      <pane xSplit="11" ySplit="12" topLeftCell="JA13" activePane="bottomRight" state="frozen"/>
      <selection pane="topRight" activeCell="L1" sqref="L1"/>
      <selection pane="bottomLeft" activeCell="A13" sqref="A13"/>
      <selection pane="bottomRight" activeCell="E28" sqref="E28"/>
    </sheetView>
  </sheetViews>
  <sheetFormatPr defaultRowHeight="15" outlineLevelCol="1"/>
  <cols>
    <col min="2" max="2" width="19.7109375" bestFit="1" customWidth="1"/>
    <col min="3" max="11" width="8.5703125" customWidth="1" outlineLevel="1"/>
    <col min="12" max="33" width="9.5703125" customWidth="1" outlineLevel="1"/>
    <col min="34" max="42" width="8.85546875" customWidth="1" outlineLevel="1"/>
    <col min="43" max="61" width="9.85546875" customWidth="1" outlineLevel="1"/>
    <col min="62" max="70" width="9" customWidth="1" outlineLevel="1"/>
    <col min="71" max="92" width="10" customWidth="1" outlineLevel="1"/>
    <col min="93" max="101" width="8.5703125" customWidth="1" outlineLevel="1"/>
    <col min="102" max="122" width="9.5703125" customWidth="1" outlineLevel="1"/>
    <col min="123" max="131" width="9.28515625" customWidth="1" outlineLevel="1"/>
    <col min="132" max="153" width="10.28515625" customWidth="1" outlineLevel="1"/>
    <col min="154" max="162" width="8.5703125" customWidth="1" outlineLevel="1"/>
    <col min="163" max="183" width="9.5703125" customWidth="1" outlineLevel="1"/>
    <col min="184" max="192" width="8" customWidth="1" outlineLevel="1"/>
    <col min="193" max="214" width="9" customWidth="1" outlineLevel="1"/>
    <col min="215" max="223" width="8.85546875" customWidth="1" outlineLevel="1"/>
    <col min="224" max="245" width="9.85546875" customWidth="1" outlineLevel="1"/>
    <col min="246" max="254" width="8.85546875" customWidth="1" outlineLevel="1"/>
    <col min="255" max="275" width="9.85546875" customWidth="1" outlineLevel="1"/>
    <col min="276" max="284" width="8.42578125" customWidth="1" outlineLevel="1"/>
    <col min="285" max="306" width="9.42578125" customWidth="1" outlineLevel="1"/>
    <col min="307" max="315" width="9" customWidth="1" outlineLevel="1"/>
    <col min="316" max="336" width="10" customWidth="1" outlineLevel="1"/>
    <col min="337" max="345" width="8.85546875" customWidth="1" outlineLevel="1"/>
    <col min="346" max="367" width="9.85546875" customWidth="1" outlineLevel="1"/>
    <col min="368" max="376" width="8.5703125" bestFit="1" customWidth="1"/>
    <col min="377" max="398" width="9.5703125" bestFit="1" customWidth="1"/>
    <col min="399" max="407" width="8.85546875" bestFit="1" customWidth="1"/>
    <col min="408" max="427" width="9.85546875" bestFit="1" customWidth="1"/>
    <col min="428" max="436" width="9" bestFit="1" customWidth="1"/>
    <col min="437" max="458" width="10" bestFit="1" customWidth="1"/>
    <col min="459" max="467" width="8.5703125" bestFit="1" customWidth="1"/>
    <col min="468" max="488" width="9.5703125" bestFit="1" customWidth="1"/>
    <col min="489" max="497" width="9.28515625" bestFit="1" customWidth="1"/>
    <col min="498" max="519" width="10.28515625" bestFit="1" customWidth="1"/>
    <col min="520" max="528" width="8.5703125" bestFit="1" customWidth="1"/>
    <col min="529" max="549" width="9.5703125" bestFit="1" customWidth="1"/>
    <col min="550" max="558" width="8" bestFit="1" customWidth="1"/>
    <col min="559" max="580" width="9" bestFit="1" customWidth="1"/>
    <col min="581" max="589" width="8.85546875" bestFit="1" customWidth="1"/>
    <col min="590" max="611" width="9.85546875" bestFit="1" customWidth="1"/>
    <col min="612" max="620" width="8.85546875" bestFit="1" customWidth="1"/>
    <col min="621" max="641" width="9.85546875" bestFit="1" customWidth="1"/>
    <col min="642" max="650" width="8.42578125" bestFit="1" customWidth="1"/>
    <col min="651" max="672" width="9.42578125" bestFit="1" customWidth="1"/>
    <col min="673" max="681" width="9" bestFit="1" customWidth="1"/>
    <col min="682" max="702" width="10" bestFit="1" customWidth="1"/>
    <col min="703" max="711" width="8.85546875" bestFit="1" customWidth="1"/>
    <col min="712" max="729" width="9.85546875" bestFit="1" customWidth="1"/>
  </cols>
  <sheetData>
    <row r="2" spans="2:729">
      <c r="B2" s="23" t="s">
        <v>28</v>
      </c>
      <c r="C2" s="24">
        <f>INDEX(Sales!$D$5:$ABF$18,MATCH(UsagePerHour!$B2,Sales!$C$5:$C$18,0),MATCH(UsagePerHour!C$4,Sales!$D$3:$ABF$3,0))</f>
        <v>168812.14</v>
      </c>
      <c r="D2" s="24">
        <f>INDEX(Sales!$D$5:$ABF$18,MATCH(UsagePerHour!$B2,Sales!$C$5:$C$18,0),MATCH(UsagePerHour!D$4,Sales!$D$3:$ABF$3,0))</f>
        <v>164646</v>
      </c>
      <c r="E2" s="24">
        <f>INDEX(Sales!$D$5:$ABF$18,MATCH(UsagePerHour!$B2,Sales!$C$5:$C$18,0),MATCH(UsagePerHour!E$4,Sales!$D$3:$ABF$3,0))</f>
        <v>125250</v>
      </c>
      <c r="F2" s="24">
        <f>INDEX(Sales!$D$5:$ABF$18,MATCH(UsagePerHour!$B2,Sales!$C$5:$C$18,0),MATCH(UsagePerHour!F$4,Sales!$D$3:$ABF$3,0))</f>
        <v>103045</v>
      </c>
      <c r="G2" s="24">
        <f>INDEX(Sales!$D$5:$ABF$18,MATCH(UsagePerHour!$B2,Sales!$C$5:$C$18,0),MATCH(UsagePerHour!G$4,Sales!$D$3:$ABF$3,0))</f>
        <v>168417</v>
      </c>
      <c r="H2" s="24">
        <f>INDEX(Sales!$D$5:$ABF$18,MATCH(UsagePerHour!$B2,Sales!$C$5:$C$18,0),MATCH(UsagePerHour!H$4,Sales!$D$3:$ABF$3,0))</f>
        <v>182082</v>
      </c>
      <c r="I2" s="24">
        <f>INDEX(Sales!$D$5:$ABF$18,MATCH(UsagePerHour!$B2,Sales!$C$5:$C$18,0),MATCH(UsagePerHour!I$4,Sales!$D$3:$ABF$3,0))</f>
        <v>593964</v>
      </c>
      <c r="J2" s="24">
        <f>INDEX(Sales!$D$5:$ABF$18,MATCH(UsagePerHour!$B2,Sales!$C$5:$C$18,0),MATCH(UsagePerHour!J$4,Sales!$D$3:$ABF$3,0))</f>
        <v>168812.14</v>
      </c>
      <c r="K2" s="24">
        <f>INDEX(Sales!$D$5:$ABF$18,MATCH(UsagePerHour!$B2,Sales!$C$5:$C$18,0),MATCH(UsagePerHour!K$4,Sales!$D$3:$ABF$3,0))</f>
        <v>164646</v>
      </c>
      <c r="L2" s="24">
        <f>INDEX(Sales!$D$5:$ABF$18,MATCH(UsagePerHour!$B2,Sales!$C$5:$C$18,0),MATCH(UsagePerHour!L$4,Sales!$D$3:$ABF$3,0))</f>
        <v>125250</v>
      </c>
      <c r="M2" s="24">
        <f>INDEX(Sales!$D$5:$ABF$18,MATCH(UsagePerHour!$B2,Sales!$C$5:$C$18,0),MATCH(UsagePerHour!M$4,Sales!$D$3:$ABF$3,0))</f>
        <v>103045</v>
      </c>
      <c r="N2" s="24">
        <f>INDEX(Sales!$D$5:$ABF$18,MATCH(UsagePerHour!$B2,Sales!$C$5:$C$18,0),MATCH(UsagePerHour!N$4,Sales!$D$3:$ABF$3,0))</f>
        <v>168417</v>
      </c>
      <c r="O2" s="24">
        <f>INDEX(Sales!$D$5:$ABF$18,MATCH(UsagePerHour!$B2,Sales!$C$5:$C$18,0),MATCH(UsagePerHour!O$4,Sales!$D$3:$ABF$3,0))</f>
        <v>182082</v>
      </c>
      <c r="P2" s="24">
        <f>INDEX(Sales!$D$5:$ABF$18,MATCH(UsagePerHour!$B2,Sales!$C$5:$C$18,0),MATCH(UsagePerHour!P$4,Sales!$D$3:$ABF$3,0))</f>
        <v>593964</v>
      </c>
      <c r="Q2" s="24">
        <f>INDEX(Sales!$D$5:$ABF$18,MATCH(UsagePerHour!$B2,Sales!$C$5:$C$18,0),MATCH(UsagePerHour!Q$4,Sales!$D$3:$ABF$3,0))</f>
        <v>168812.14</v>
      </c>
      <c r="R2" s="24">
        <f>INDEX(Sales!$D$5:$ABF$18,MATCH(UsagePerHour!$B2,Sales!$C$5:$C$18,0),MATCH(UsagePerHour!R$4,Sales!$D$3:$ABF$3,0))</f>
        <v>164646</v>
      </c>
      <c r="S2" s="24">
        <f>INDEX(Sales!$D$5:$ABF$18,MATCH(UsagePerHour!$B2,Sales!$C$5:$C$18,0),MATCH(UsagePerHour!S$4,Sales!$D$3:$ABF$3,0))</f>
        <v>125250</v>
      </c>
      <c r="T2" s="24">
        <f>INDEX(Sales!$D$5:$ABF$18,MATCH(UsagePerHour!$B2,Sales!$C$5:$C$18,0),MATCH(UsagePerHour!T$4,Sales!$D$3:$ABF$3,0))</f>
        <v>103045</v>
      </c>
      <c r="U2" s="24">
        <f>INDEX(Sales!$D$5:$ABF$18,MATCH(UsagePerHour!$B2,Sales!$C$5:$C$18,0),MATCH(UsagePerHour!U$4,Sales!$D$3:$ABF$3,0))</f>
        <v>168417</v>
      </c>
      <c r="V2" s="24">
        <f>INDEX(Sales!$D$5:$ABF$18,MATCH(UsagePerHour!$B2,Sales!$C$5:$C$18,0),MATCH(UsagePerHour!V$4,Sales!$D$3:$ABF$3,0))</f>
        <v>182082</v>
      </c>
      <c r="W2" s="24">
        <f>INDEX(Sales!$D$5:$ABF$18,MATCH(UsagePerHour!$B2,Sales!$C$5:$C$18,0),MATCH(UsagePerHour!W$4,Sales!$D$3:$ABF$3,0))</f>
        <v>593964</v>
      </c>
      <c r="X2" s="24">
        <f>INDEX(Sales!$D$5:$ABF$18,MATCH(UsagePerHour!$B2,Sales!$C$5:$C$18,0),MATCH(UsagePerHour!X$4,Sales!$D$3:$ABF$3,0))</f>
        <v>168812.14</v>
      </c>
      <c r="Y2" s="24">
        <f>INDEX(Sales!$D$5:$ABF$18,MATCH(UsagePerHour!$B2,Sales!$C$5:$C$18,0),MATCH(UsagePerHour!Y$4,Sales!$D$3:$ABF$3,0))</f>
        <v>164646</v>
      </c>
      <c r="Z2" s="24">
        <f>INDEX(Sales!$D$5:$ABF$18,MATCH(UsagePerHour!$B2,Sales!$C$5:$C$18,0),MATCH(UsagePerHour!Z$4,Sales!$D$3:$ABF$3,0))</f>
        <v>125250</v>
      </c>
      <c r="AA2" s="24">
        <f>INDEX(Sales!$D$5:$ABF$18,MATCH(UsagePerHour!$B2,Sales!$C$5:$C$18,0),MATCH(UsagePerHour!AA$4,Sales!$D$3:$ABF$3,0))</f>
        <v>103045</v>
      </c>
      <c r="AB2" s="24">
        <f>INDEX(Sales!$D$5:$ABF$18,MATCH(UsagePerHour!$B2,Sales!$C$5:$C$18,0),MATCH(UsagePerHour!AB$4,Sales!$D$3:$ABF$3,0))</f>
        <v>168417</v>
      </c>
      <c r="AC2" s="24">
        <f>INDEX(Sales!$D$5:$ABF$18,MATCH(UsagePerHour!$B2,Sales!$C$5:$C$18,0),MATCH(UsagePerHour!AC$4,Sales!$D$3:$ABF$3,0))</f>
        <v>182082</v>
      </c>
      <c r="AD2" s="24">
        <f>INDEX(Sales!$D$5:$ABF$18,MATCH(UsagePerHour!$B2,Sales!$C$5:$C$18,0),MATCH(UsagePerHour!AD$4,Sales!$D$3:$ABF$3,0))</f>
        <v>593964</v>
      </c>
      <c r="AE2" s="24">
        <f>INDEX(Sales!$D$5:$ABF$18,MATCH(UsagePerHour!$B2,Sales!$C$5:$C$18,0),MATCH(UsagePerHour!AE$4,Sales!$D$3:$ABF$3,0))</f>
        <v>168812.14</v>
      </c>
      <c r="AF2" s="24">
        <f>INDEX(Sales!$D$5:$ABF$18,MATCH(UsagePerHour!$B2,Sales!$C$5:$C$18,0),MATCH(UsagePerHour!AF$4,Sales!$D$3:$ABF$3,0))</f>
        <v>164646</v>
      </c>
      <c r="AG2" s="24">
        <f>INDEX(Sales!$D$5:$ABF$18,MATCH(UsagePerHour!$B2,Sales!$C$5:$C$18,0),MATCH(UsagePerHour!AG$4,Sales!$D$3:$ABF$3,0))</f>
        <v>125250</v>
      </c>
      <c r="AH2" s="24">
        <f>INDEX(Sales!$D$5:$ABF$18,MATCH(UsagePerHour!$B2,Sales!$C$5:$C$18,0),MATCH(UsagePerHour!AH$4,Sales!$D$3:$ABF$3,0))</f>
        <v>103045</v>
      </c>
      <c r="AI2" s="24">
        <f>INDEX(Sales!$D$5:$ABF$18,MATCH(UsagePerHour!$B2,Sales!$C$5:$C$18,0),MATCH(UsagePerHour!AI$4,Sales!$D$3:$ABF$3,0))</f>
        <v>168417</v>
      </c>
      <c r="AJ2" s="24">
        <f>INDEX(Sales!$D$5:$ABF$18,MATCH(UsagePerHour!$B2,Sales!$C$5:$C$18,0),MATCH(UsagePerHour!AJ$4,Sales!$D$3:$ABF$3,0))</f>
        <v>182082</v>
      </c>
      <c r="AK2" s="24">
        <f>INDEX(Sales!$D$5:$ABF$18,MATCH(UsagePerHour!$B2,Sales!$C$5:$C$18,0),MATCH(UsagePerHour!AK$4,Sales!$D$3:$ABF$3,0))</f>
        <v>593964</v>
      </c>
      <c r="AL2" s="24">
        <f>INDEX(Sales!$D$5:$ABF$18,MATCH(UsagePerHour!$B2,Sales!$C$5:$C$18,0),MATCH(UsagePerHour!AL$4,Sales!$D$3:$ABF$3,0))</f>
        <v>168812.14</v>
      </c>
      <c r="AM2" s="24">
        <f>INDEX(Sales!$D$5:$ABF$18,MATCH(UsagePerHour!$B2,Sales!$C$5:$C$18,0),MATCH(UsagePerHour!AM$4,Sales!$D$3:$ABF$3,0))</f>
        <v>164646</v>
      </c>
      <c r="AN2" s="24">
        <f>INDEX(Sales!$D$5:$ABF$18,MATCH(UsagePerHour!$B2,Sales!$C$5:$C$18,0),MATCH(UsagePerHour!AN$4,Sales!$D$3:$ABF$3,0))</f>
        <v>125250</v>
      </c>
      <c r="AO2" s="24">
        <f>INDEX(Sales!$D$5:$ABF$18,MATCH(UsagePerHour!$B2,Sales!$C$5:$C$18,0),MATCH(UsagePerHour!AO$4,Sales!$D$3:$ABF$3,0))</f>
        <v>103045</v>
      </c>
      <c r="AP2" s="24">
        <f>INDEX(Sales!$D$5:$ABF$18,MATCH(UsagePerHour!$B2,Sales!$C$5:$C$18,0),MATCH(UsagePerHour!AP$4,Sales!$D$3:$ABF$3,0))</f>
        <v>168417</v>
      </c>
      <c r="AQ2" s="24">
        <f>INDEX(Sales!$D$5:$ABF$18,MATCH(UsagePerHour!$B2,Sales!$C$5:$C$18,0),MATCH(UsagePerHour!AQ$4,Sales!$D$3:$ABF$3,0))</f>
        <v>182082</v>
      </c>
      <c r="AR2" s="24">
        <f>INDEX(Sales!$D$5:$ABF$18,MATCH(UsagePerHour!$B2,Sales!$C$5:$C$18,0),MATCH(UsagePerHour!AR$4,Sales!$D$3:$ABF$3,0))</f>
        <v>593964</v>
      </c>
      <c r="AS2" s="24">
        <f>INDEX(Sales!$D$5:$ABF$18,MATCH(UsagePerHour!$B2,Sales!$C$5:$C$18,0),MATCH(UsagePerHour!AS$4,Sales!$D$3:$ABF$3,0))</f>
        <v>168812.14</v>
      </c>
      <c r="AT2" s="24">
        <f>INDEX(Sales!$D$5:$ABF$18,MATCH(UsagePerHour!$B2,Sales!$C$5:$C$18,0),MATCH(UsagePerHour!AT$4,Sales!$D$3:$ABF$3,0))</f>
        <v>164646</v>
      </c>
      <c r="AU2" s="24">
        <f>INDEX(Sales!$D$5:$ABF$18,MATCH(UsagePerHour!$B2,Sales!$C$5:$C$18,0),MATCH(UsagePerHour!AU$4,Sales!$D$3:$ABF$3,0))</f>
        <v>125250</v>
      </c>
      <c r="AV2" s="24">
        <f>INDEX(Sales!$D$5:$ABF$18,MATCH(UsagePerHour!$B2,Sales!$C$5:$C$18,0),MATCH(UsagePerHour!AV$4,Sales!$D$3:$ABF$3,0))</f>
        <v>103045</v>
      </c>
      <c r="AW2" s="24">
        <f>INDEX(Sales!$D$5:$ABF$18,MATCH(UsagePerHour!$B2,Sales!$C$5:$C$18,0),MATCH(UsagePerHour!AW$4,Sales!$D$3:$ABF$3,0))</f>
        <v>168417</v>
      </c>
      <c r="AX2" s="24">
        <f>INDEX(Sales!$D$5:$ABF$18,MATCH(UsagePerHour!$B2,Sales!$C$5:$C$18,0),MATCH(UsagePerHour!AX$4,Sales!$D$3:$ABF$3,0))</f>
        <v>182082</v>
      </c>
      <c r="AY2" s="24">
        <f>INDEX(Sales!$D$5:$ABF$18,MATCH(UsagePerHour!$B2,Sales!$C$5:$C$18,0),MATCH(UsagePerHour!AY$4,Sales!$D$3:$ABF$3,0))</f>
        <v>593964</v>
      </c>
      <c r="AZ2" s="24">
        <f>INDEX(Sales!$D$5:$ABF$18,MATCH(UsagePerHour!$B2,Sales!$C$5:$C$18,0),MATCH(UsagePerHour!AZ$4,Sales!$D$3:$ABF$3,0))</f>
        <v>168812.14</v>
      </c>
      <c r="BA2" s="24">
        <f>INDEX(Sales!$D$5:$ABF$18,MATCH(UsagePerHour!$B2,Sales!$C$5:$C$18,0),MATCH(UsagePerHour!BA$4,Sales!$D$3:$ABF$3,0))</f>
        <v>164646</v>
      </c>
      <c r="BB2" s="24">
        <f>INDEX(Sales!$D$5:$ABF$18,MATCH(UsagePerHour!$B2,Sales!$C$5:$C$18,0),MATCH(UsagePerHour!BB$4,Sales!$D$3:$ABF$3,0))</f>
        <v>125250</v>
      </c>
      <c r="BC2" s="24">
        <f>INDEX(Sales!$D$5:$ABF$18,MATCH(UsagePerHour!$B2,Sales!$C$5:$C$18,0),MATCH(UsagePerHour!BC$4,Sales!$D$3:$ABF$3,0))</f>
        <v>103045</v>
      </c>
      <c r="BD2" s="24">
        <f>INDEX(Sales!$D$5:$ABF$18,MATCH(UsagePerHour!$B2,Sales!$C$5:$C$18,0),MATCH(UsagePerHour!BD$4,Sales!$D$3:$ABF$3,0))</f>
        <v>168417</v>
      </c>
      <c r="BE2" s="24">
        <f>INDEX(Sales!$D$5:$ABF$18,MATCH(UsagePerHour!$B2,Sales!$C$5:$C$18,0),MATCH(UsagePerHour!BE$4,Sales!$D$3:$ABF$3,0))</f>
        <v>182082</v>
      </c>
      <c r="BF2" s="24">
        <f>INDEX(Sales!$D$5:$ABF$18,MATCH(UsagePerHour!$B2,Sales!$C$5:$C$18,0),MATCH(UsagePerHour!BF$4,Sales!$D$3:$ABF$3,0))</f>
        <v>593964</v>
      </c>
      <c r="BG2" s="24">
        <f>INDEX(Sales!$D$5:$ABF$18,MATCH(UsagePerHour!$B2,Sales!$C$5:$C$18,0),MATCH(UsagePerHour!BG$4,Sales!$D$3:$ABF$3,0))</f>
        <v>168812.14</v>
      </c>
      <c r="BH2" s="24">
        <f>INDEX(Sales!$D$5:$ABF$18,MATCH(UsagePerHour!$B2,Sales!$C$5:$C$18,0),MATCH(UsagePerHour!BH$4,Sales!$D$3:$ABF$3,0))</f>
        <v>164646</v>
      </c>
      <c r="BI2" s="24">
        <f>INDEX(Sales!$D$5:$ABF$18,MATCH(UsagePerHour!$B2,Sales!$C$5:$C$18,0),MATCH(UsagePerHour!BI$4,Sales!$D$3:$ABF$3,0))</f>
        <v>125250</v>
      </c>
      <c r="BJ2" s="24">
        <f>INDEX(Sales!$D$5:$ABF$18,MATCH(UsagePerHour!$B2,Sales!$C$5:$C$18,0),MATCH(UsagePerHour!BJ$4,Sales!$D$3:$ABF$3,0))</f>
        <v>103045</v>
      </c>
      <c r="BK2" s="24">
        <f>INDEX(Sales!$D$5:$ABF$18,MATCH(UsagePerHour!$B2,Sales!$C$5:$C$18,0),MATCH(UsagePerHour!BK$4,Sales!$D$3:$ABF$3,0))</f>
        <v>168417</v>
      </c>
      <c r="BL2" s="24">
        <f>INDEX(Sales!$D$5:$ABF$18,MATCH(UsagePerHour!$B2,Sales!$C$5:$C$18,0),MATCH(UsagePerHour!BL$4,Sales!$D$3:$ABF$3,0))</f>
        <v>182082</v>
      </c>
      <c r="BM2" s="24">
        <f>INDEX(Sales!$D$5:$ABF$18,MATCH(UsagePerHour!$B2,Sales!$C$5:$C$18,0),MATCH(UsagePerHour!BM$4,Sales!$D$3:$ABF$3,0))</f>
        <v>593964</v>
      </c>
      <c r="BN2" s="24">
        <f>INDEX(Sales!$D$5:$ABF$18,MATCH(UsagePerHour!$B2,Sales!$C$5:$C$18,0),MATCH(UsagePerHour!BN$4,Sales!$D$3:$ABF$3,0))</f>
        <v>168812.14</v>
      </c>
      <c r="BO2" s="24">
        <f>INDEX(Sales!$D$5:$ABF$18,MATCH(UsagePerHour!$B2,Sales!$C$5:$C$18,0),MATCH(UsagePerHour!BO$4,Sales!$D$3:$ABF$3,0))</f>
        <v>164646</v>
      </c>
      <c r="BP2" s="24">
        <f>INDEX(Sales!$D$5:$ABF$18,MATCH(UsagePerHour!$B2,Sales!$C$5:$C$18,0),MATCH(UsagePerHour!BP$4,Sales!$D$3:$ABF$3,0))</f>
        <v>125250</v>
      </c>
      <c r="BQ2" s="24">
        <f>INDEX(Sales!$D$5:$ABF$18,MATCH(UsagePerHour!$B2,Sales!$C$5:$C$18,0),MATCH(UsagePerHour!BQ$4,Sales!$D$3:$ABF$3,0))</f>
        <v>103045</v>
      </c>
      <c r="BR2" s="24">
        <f>INDEX(Sales!$D$5:$ABF$18,MATCH(UsagePerHour!$B2,Sales!$C$5:$C$18,0),MATCH(UsagePerHour!BR$4,Sales!$D$3:$ABF$3,0))</f>
        <v>168417</v>
      </c>
      <c r="BS2" s="24">
        <f>INDEX(Sales!$D$5:$ABF$18,MATCH(UsagePerHour!$B2,Sales!$C$5:$C$18,0),MATCH(UsagePerHour!BS$4,Sales!$D$3:$ABF$3,0))</f>
        <v>182082</v>
      </c>
      <c r="BT2" s="24">
        <f>INDEX(Sales!$D$5:$ABF$18,MATCH(UsagePerHour!$B2,Sales!$C$5:$C$18,0),MATCH(UsagePerHour!BT$4,Sales!$D$3:$ABF$3,0))</f>
        <v>593964</v>
      </c>
      <c r="BU2" s="24">
        <f>INDEX(Sales!$D$5:$ABF$18,MATCH(UsagePerHour!$B2,Sales!$C$5:$C$18,0),MATCH(UsagePerHour!BU$4,Sales!$D$3:$ABF$3,0))</f>
        <v>168812.14</v>
      </c>
      <c r="BV2" s="24">
        <f>INDEX(Sales!$D$5:$ABF$18,MATCH(UsagePerHour!$B2,Sales!$C$5:$C$18,0),MATCH(UsagePerHour!BV$4,Sales!$D$3:$ABF$3,0))</f>
        <v>164646</v>
      </c>
      <c r="BW2" s="24">
        <f>INDEX(Sales!$D$5:$ABF$18,MATCH(UsagePerHour!$B2,Sales!$C$5:$C$18,0),MATCH(UsagePerHour!BW$4,Sales!$D$3:$ABF$3,0))</f>
        <v>125250</v>
      </c>
      <c r="BX2" s="24">
        <f>INDEX(Sales!$D$5:$ABF$18,MATCH(UsagePerHour!$B2,Sales!$C$5:$C$18,0),MATCH(UsagePerHour!BX$4,Sales!$D$3:$ABF$3,0))</f>
        <v>103045</v>
      </c>
      <c r="BY2" s="24">
        <f>INDEX(Sales!$D$5:$ABF$18,MATCH(UsagePerHour!$B2,Sales!$C$5:$C$18,0),MATCH(UsagePerHour!BY$4,Sales!$D$3:$ABF$3,0))</f>
        <v>168417</v>
      </c>
      <c r="BZ2" s="24">
        <f>INDEX(Sales!$D$5:$ABF$18,MATCH(UsagePerHour!$B2,Sales!$C$5:$C$18,0),MATCH(UsagePerHour!BZ$4,Sales!$D$3:$ABF$3,0))</f>
        <v>182082</v>
      </c>
      <c r="CA2" s="24">
        <f>INDEX(Sales!$D$5:$ABF$18,MATCH(UsagePerHour!$B2,Sales!$C$5:$C$18,0),MATCH(UsagePerHour!CA$4,Sales!$D$3:$ABF$3,0))</f>
        <v>593964</v>
      </c>
      <c r="CB2" s="24">
        <f>INDEX(Sales!$D$5:$ABF$18,MATCH(UsagePerHour!$B2,Sales!$C$5:$C$18,0),MATCH(UsagePerHour!CB$4,Sales!$D$3:$ABF$3,0))</f>
        <v>168812.14</v>
      </c>
      <c r="CC2" s="24">
        <f>INDEX(Sales!$D$5:$ABF$18,MATCH(UsagePerHour!$B2,Sales!$C$5:$C$18,0),MATCH(UsagePerHour!CC$4,Sales!$D$3:$ABF$3,0))</f>
        <v>164646</v>
      </c>
      <c r="CD2" s="24">
        <f>INDEX(Sales!$D$5:$ABF$18,MATCH(UsagePerHour!$B2,Sales!$C$5:$C$18,0),MATCH(UsagePerHour!CD$4,Sales!$D$3:$ABF$3,0))</f>
        <v>125250</v>
      </c>
      <c r="CE2" s="24">
        <f>INDEX(Sales!$D$5:$ABF$18,MATCH(UsagePerHour!$B2,Sales!$C$5:$C$18,0),MATCH(UsagePerHour!CE$4,Sales!$D$3:$ABF$3,0))</f>
        <v>103045</v>
      </c>
      <c r="CF2" s="24">
        <f>INDEX(Sales!$D$5:$ABF$18,MATCH(UsagePerHour!$B2,Sales!$C$5:$C$18,0),MATCH(UsagePerHour!CF$4,Sales!$D$3:$ABF$3,0))</f>
        <v>168417</v>
      </c>
      <c r="CG2" s="24">
        <f>INDEX(Sales!$D$5:$ABF$18,MATCH(UsagePerHour!$B2,Sales!$C$5:$C$18,0),MATCH(UsagePerHour!CG$4,Sales!$D$3:$ABF$3,0))</f>
        <v>182082</v>
      </c>
      <c r="CH2" s="24">
        <f>INDEX(Sales!$D$5:$ABF$18,MATCH(UsagePerHour!$B2,Sales!$C$5:$C$18,0),MATCH(UsagePerHour!CH$4,Sales!$D$3:$ABF$3,0))</f>
        <v>593964</v>
      </c>
      <c r="CI2" s="24">
        <f>INDEX(Sales!$D$5:$ABF$18,MATCH(UsagePerHour!$B2,Sales!$C$5:$C$18,0),MATCH(UsagePerHour!CI$4,Sales!$D$3:$ABF$3,0))</f>
        <v>168812.14</v>
      </c>
      <c r="CJ2" s="24">
        <f>INDEX(Sales!$D$5:$ABF$18,MATCH(UsagePerHour!$B2,Sales!$C$5:$C$18,0),MATCH(UsagePerHour!CJ$4,Sales!$D$3:$ABF$3,0))</f>
        <v>164646</v>
      </c>
      <c r="CK2" s="24">
        <f>INDEX(Sales!$D$5:$ABF$18,MATCH(UsagePerHour!$B2,Sales!$C$5:$C$18,0),MATCH(UsagePerHour!CK$4,Sales!$D$3:$ABF$3,0))</f>
        <v>125250</v>
      </c>
      <c r="CL2" s="24">
        <f>INDEX(Sales!$D$5:$ABF$18,MATCH(UsagePerHour!$B2,Sales!$C$5:$C$18,0),MATCH(UsagePerHour!CL$4,Sales!$D$3:$ABF$3,0))</f>
        <v>103045</v>
      </c>
      <c r="CM2" s="24">
        <f>INDEX(Sales!$D$5:$ABF$18,MATCH(UsagePerHour!$B2,Sales!$C$5:$C$18,0),MATCH(UsagePerHour!CM$4,Sales!$D$3:$ABF$3,0))</f>
        <v>168417</v>
      </c>
      <c r="CN2" s="24">
        <f>INDEX(Sales!$D$5:$ABF$18,MATCH(UsagePerHour!$B2,Sales!$C$5:$C$18,0),MATCH(UsagePerHour!CN$4,Sales!$D$3:$ABF$3,0))</f>
        <v>182082</v>
      </c>
      <c r="CO2" s="24">
        <f>INDEX(Sales!$D$5:$ABF$18,MATCH(UsagePerHour!$B2,Sales!$C$5:$C$18,0),MATCH(UsagePerHour!CO$4,Sales!$D$3:$ABF$3,0))</f>
        <v>593964</v>
      </c>
      <c r="CP2" s="24">
        <f>INDEX(Sales!$D$5:$ABF$18,MATCH(UsagePerHour!$B2,Sales!$C$5:$C$18,0),MATCH(UsagePerHour!CP$4,Sales!$D$3:$ABF$3,0))</f>
        <v>168812.14</v>
      </c>
      <c r="CQ2" s="24">
        <f>INDEX(Sales!$D$5:$ABF$18,MATCH(UsagePerHour!$B2,Sales!$C$5:$C$18,0),MATCH(UsagePerHour!CQ$4,Sales!$D$3:$ABF$3,0))</f>
        <v>164646</v>
      </c>
      <c r="CR2" s="24">
        <f>INDEX(Sales!$D$5:$ABF$18,MATCH(UsagePerHour!$B2,Sales!$C$5:$C$18,0),MATCH(UsagePerHour!CR$4,Sales!$D$3:$ABF$3,0))</f>
        <v>125250</v>
      </c>
      <c r="CS2" s="24">
        <f>INDEX(Sales!$D$5:$ABF$18,MATCH(UsagePerHour!$B2,Sales!$C$5:$C$18,0),MATCH(UsagePerHour!CS$4,Sales!$D$3:$ABF$3,0))</f>
        <v>103045</v>
      </c>
      <c r="CT2" s="24">
        <f>INDEX(Sales!$D$5:$ABF$18,MATCH(UsagePerHour!$B2,Sales!$C$5:$C$18,0),MATCH(UsagePerHour!CT$4,Sales!$D$3:$ABF$3,0))</f>
        <v>168417</v>
      </c>
      <c r="CU2" s="24">
        <f>INDEX(Sales!$D$5:$ABF$18,MATCH(UsagePerHour!$B2,Sales!$C$5:$C$18,0),MATCH(UsagePerHour!CU$4,Sales!$D$3:$ABF$3,0))</f>
        <v>182082</v>
      </c>
      <c r="CV2" s="24">
        <f>INDEX(Sales!$D$5:$ABF$18,MATCH(UsagePerHour!$B2,Sales!$C$5:$C$18,0),MATCH(UsagePerHour!CV$4,Sales!$D$3:$ABF$3,0))</f>
        <v>593964</v>
      </c>
      <c r="CW2" s="24">
        <f>INDEX(Sales!$D$5:$ABF$18,MATCH(UsagePerHour!$B2,Sales!$C$5:$C$18,0),MATCH(UsagePerHour!CW$4,Sales!$D$3:$ABF$3,0))</f>
        <v>168812.14</v>
      </c>
      <c r="CX2" s="24">
        <f>INDEX(Sales!$D$5:$ABF$18,MATCH(UsagePerHour!$B2,Sales!$C$5:$C$18,0),MATCH(UsagePerHour!CX$4,Sales!$D$3:$ABF$3,0))</f>
        <v>164646</v>
      </c>
      <c r="CY2" s="24">
        <f>INDEX(Sales!$D$5:$ABF$18,MATCH(UsagePerHour!$B2,Sales!$C$5:$C$18,0),MATCH(UsagePerHour!CY$4,Sales!$D$3:$ABF$3,0))</f>
        <v>125250</v>
      </c>
      <c r="CZ2" s="24">
        <f>INDEX(Sales!$D$5:$ABF$18,MATCH(UsagePerHour!$B2,Sales!$C$5:$C$18,0),MATCH(UsagePerHour!CZ$4,Sales!$D$3:$ABF$3,0))</f>
        <v>103045</v>
      </c>
      <c r="DA2" s="24">
        <f>INDEX(Sales!$D$5:$ABF$18,MATCH(UsagePerHour!$B2,Sales!$C$5:$C$18,0),MATCH(UsagePerHour!DA$4,Sales!$D$3:$ABF$3,0))</f>
        <v>125250</v>
      </c>
      <c r="DB2" s="24">
        <f>INDEX(Sales!$D$5:$ABF$18,MATCH(UsagePerHour!$B2,Sales!$C$5:$C$18,0),MATCH(UsagePerHour!DB$4,Sales!$D$3:$ABF$3,0))</f>
        <v>86921.65</v>
      </c>
      <c r="DC2" s="24">
        <f>INDEX(Sales!$D$5:$ABF$18,MATCH(UsagePerHour!$B2,Sales!$C$5:$C$18,0),MATCH(UsagePerHour!DC$4,Sales!$D$3:$ABF$3,0))</f>
        <v>318705</v>
      </c>
      <c r="DD2" s="24">
        <f>INDEX(Sales!$D$5:$ABF$18,MATCH(UsagePerHour!$B2,Sales!$C$5:$C$18,0),MATCH(UsagePerHour!DD$4,Sales!$D$3:$ABF$3,0))</f>
        <v>108785</v>
      </c>
      <c r="DE2" s="24">
        <f>INDEX(Sales!$D$5:$ABF$18,MATCH(UsagePerHour!$B2,Sales!$C$5:$C$18,0),MATCH(UsagePerHour!DE$4,Sales!$D$3:$ABF$3,0))</f>
        <v>150868</v>
      </c>
      <c r="DF2" s="24">
        <f>INDEX(Sales!$D$5:$ABF$18,MATCH(UsagePerHour!$B2,Sales!$C$5:$C$18,0),MATCH(UsagePerHour!DF$4,Sales!$D$3:$ABF$3,0))</f>
        <v>75737</v>
      </c>
      <c r="DG2" s="24">
        <f>INDEX(Sales!$D$5:$ABF$18,MATCH(UsagePerHour!$B2,Sales!$C$5:$C$18,0),MATCH(UsagePerHour!DG$4,Sales!$D$3:$ABF$3,0))</f>
        <v>107647</v>
      </c>
      <c r="DH2" s="24">
        <f>INDEX(Sales!$D$5:$ABF$18,MATCH(UsagePerHour!$B2,Sales!$C$5:$C$18,0),MATCH(UsagePerHour!DH$4,Sales!$D$3:$ABF$3,0))</f>
        <v>213921</v>
      </c>
      <c r="DI2" s="24">
        <f>INDEX(Sales!$D$5:$ABF$18,MATCH(UsagePerHour!$B2,Sales!$C$5:$C$18,0),MATCH(UsagePerHour!DI$4,Sales!$D$3:$ABF$3,0))</f>
        <v>137933</v>
      </c>
      <c r="DJ2" s="24">
        <f>INDEX(Sales!$D$5:$ABF$18,MATCH(UsagePerHour!$B2,Sales!$C$5:$C$18,0),MATCH(UsagePerHour!DJ$4,Sales!$D$3:$ABF$3,0))</f>
        <v>465783</v>
      </c>
      <c r="DK2" s="24">
        <f>INDEX(Sales!$D$5:$ABF$18,MATCH(UsagePerHour!$B2,Sales!$C$5:$C$18,0),MATCH(UsagePerHour!DK$4,Sales!$D$3:$ABF$3,0))</f>
        <v>160879</v>
      </c>
      <c r="DL2" s="24">
        <f>INDEX(Sales!$D$5:$ABF$18,MATCH(UsagePerHour!$B2,Sales!$C$5:$C$18,0),MATCH(UsagePerHour!DL$4,Sales!$D$3:$ABF$3,0))</f>
        <v>171138.45</v>
      </c>
      <c r="DM2" s="24">
        <f>INDEX(Sales!$D$5:$ABF$18,MATCH(UsagePerHour!$B2,Sales!$C$5:$C$18,0),MATCH(UsagePerHour!DM$4,Sales!$D$3:$ABF$3,0))</f>
        <v>98550</v>
      </c>
      <c r="DN2" s="24">
        <f>INDEX(Sales!$D$5:$ABF$18,MATCH(UsagePerHour!$B2,Sales!$C$5:$C$18,0),MATCH(UsagePerHour!DN$4,Sales!$D$3:$ABF$3,0))</f>
        <v>129166</v>
      </c>
      <c r="DO2" s="24">
        <f>INDEX(Sales!$D$5:$ABF$18,MATCH(UsagePerHour!$B2,Sales!$C$5:$C$18,0),MATCH(UsagePerHour!DO$4,Sales!$D$3:$ABF$3,0))</f>
        <v>104631</v>
      </c>
      <c r="DP2" s="24">
        <f>INDEX(Sales!$D$5:$ABF$18,MATCH(UsagePerHour!$B2,Sales!$C$5:$C$18,0),MATCH(UsagePerHour!DP$4,Sales!$D$3:$ABF$3,0))</f>
        <v>151911</v>
      </c>
      <c r="DQ2" s="24">
        <f>INDEX(Sales!$D$5:$ABF$18,MATCH(UsagePerHour!$B2,Sales!$C$5:$C$18,0),MATCH(UsagePerHour!DQ$4,Sales!$D$3:$ABF$3,0))</f>
        <v>443947.63</v>
      </c>
      <c r="DR2" s="24">
        <f>INDEX(Sales!$D$5:$ABF$18,MATCH(UsagePerHour!$B2,Sales!$C$5:$C$18,0),MATCH(UsagePerHour!DR$4,Sales!$D$3:$ABF$3,0))</f>
        <v>164353</v>
      </c>
      <c r="DS2" s="24">
        <f>INDEX(Sales!$D$5:$ABF$18,MATCH(UsagePerHour!$B2,Sales!$C$5:$C$18,0),MATCH(UsagePerHour!DS$4,Sales!$D$3:$ABF$3,0))</f>
        <v>122258</v>
      </c>
      <c r="DT2" s="24">
        <f>INDEX(Sales!$D$5:$ABF$18,MATCH(UsagePerHour!$B2,Sales!$C$5:$C$18,0),MATCH(UsagePerHour!DT$4,Sales!$D$3:$ABF$3,0))</f>
        <v>81440</v>
      </c>
      <c r="DU2" s="24">
        <f>INDEX(Sales!$D$5:$ABF$18,MATCH(UsagePerHour!$B2,Sales!$C$5:$C$18,0),MATCH(UsagePerHour!DU$4,Sales!$D$3:$ABF$3,0))</f>
        <v>137695</v>
      </c>
      <c r="DV2" s="24">
        <f>INDEX(Sales!$D$5:$ABF$18,MATCH(UsagePerHour!$B2,Sales!$C$5:$C$18,0),MATCH(UsagePerHour!DV$4,Sales!$D$3:$ABF$3,0))</f>
        <v>101250</v>
      </c>
      <c r="DW2" s="24">
        <f>INDEX(Sales!$D$5:$ABF$18,MATCH(UsagePerHour!$B2,Sales!$C$5:$C$18,0),MATCH(UsagePerHour!DW$4,Sales!$D$3:$ABF$3,0))</f>
        <v>189232</v>
      </c>
      <c r="DX2" s="24">
        <f>INDEX(Sales!$D$5:$ABF$18,MATCH(UsagePerHour!$B2,Sales!$C$5:$C$18,0),MATCH(UsagePerHour!DX$4,Sales!$D$3:$ABF$3,0))</f>
        <v>414218</v>
      </c>
      <c r="DY2" s="24">
        <f>INDEX(Sales!$D$5:$ABF$18,MATCH(UsagePerHour!$B2,Sales!$C$5:$C$18,0),MATCH(UsagePerHour!DY$4,Sales!$D$3:$ABF$3,0))</f>
        <v>163041</v>
      </c>
      <c r="DZ2" s="24">
        <f>INDEX(Sales!$D$5:$ABF$18,MATCH(UsagePerHour!$B2,Sales!$C$5:$C$18,0),MATCH(UsagePerHour!DZ$4,Sales!$D$3:$ABF$3,0))</f>
        <v>225930.69</v>
      </c>
      <c r="EA2" s="24">
        <f>INDEX(Sales!$D$5:$ABF$18,MATCH(UsagePerHour!$B2,Sales!$C$5:$C$18,0),MATCH(UsagePerHour!EA$4,Sales!$D$3:$ABF$3,0))</f>
        <v>225422</v>
      </c>
      <c r="EB2" s="24">
        <f>INDEX(Sales!$D$5:$ABF$18,MATCH(UsagePerHour!$B2,Sales!$C$5:$C$18,0),MATCH(UsagePerHour!EB$4,Sales!$D$3:$ABF$3,0))</f>
        <v>70475</v>
      </c>
      <c r="EC2" s="24">
        <f>INDEX(Sales!$D$5:$ABF$18,MATCH(UsagePerHour!$B2,Sales!$C$5:$C$18,0),MATCH(UsagePerHour!EC$4,Sales!$D$3:$ABF$3,0))</f>
        <v>143187</v>
      </c>
      <c r="ED2" s="24">
        <f>INDEX(Sales!$D$5:$ABF$18,MATCH(UsagePerHour!$B2,Sales!$C$5:$C$18,0),MATCH(UsagePerHour!ED$4,Sales!$D$3:$ABF$3,0))</f>
        <v>114605</v>
      </c>
      <c r="EE2" s="24">
        <f>INDEX(Sales!$D$5:$ABF$18,MATCH(UsagePerHour!$B2,Sales!$C$5:$C$18,0),MATCH(UsagePerHour!EE$4,Sales!$D$3:$ABF$3,0))</f>
        <v>428078</v>
      </c>
      <c r="EF2" s="24">
        <f>INDEX(Sales!$D$5:$ABF$18,MATCH(UsagePerHour!$B2,Sales!$C$5:$C$18,0),MATCH(UsagePerHour!EF$4,Sales!$D$3:$ABF$3,0))</f>
        <v>207120</v>
      </c>
      <c r="EG2" s="24">
        <f>INDEX(Sales!$D$5:$ABF$18,MATCH(UsagePerHour!$B2,Sales!$C$5:$C$18,0),MATCH(UsagePerHour!EG$4,Sales!$D$3:$ABF$3,0))</f>
        <v>180467.08</v>
      </c>
      <c r="EH2" s="24">
        <f>INDEX(Sales!$D$5:$ABF$18,MATCH(UsagePerHour!$B2,Sales!$C$5:$C$18,0),MATCH(UsagePerHour!EH$4,Sales!$D$3:$ABF$3,0))</f>
        <v>97630</v>
      </c>
      <c r="EI2" s="24">
        <f>INDEX(Sales!$D$5:$ABF$18,MATCH(UsagePerHour!$B2,Sales!$C$5:$C$18,0),MATCH(UsagePerHour!EI$4,Sales!$D$3:$ABF$3,0))</f>
        <v>189686</v>
      </c>
      <c r="EJ2" s="24">
        <f>INDEX(Sales!$D$5:$ABF$18,MATCH(UsagePerHour!$B2,Sales!$C$5:$C$18,0),MATCH(UsagePerHour!EJ$4,Sales!$D$3:$ABF$3,0))</f>
        <v>130851</v>
      </c>
      <c r="EK2" s="24">
        <f>INDEX(Sales!$D$5:$ABF$18,MATCH(UsagePerHour!$B2,Sales!$C$5:$C$18,0),MATCH(UsagePerHour!EK$4,Sales!$D$3:$ABF$3,0))</f>
        <v>211098</v>
      </c>
      <c r="EL2" s="24">
        <f>INDEX(Sales!$D$5:$ABF$18,MATCH(UsagePerHour!$B2,Sales!$C$5:$C$18,0),MATCH(UsagePerHour!EL$4,Sales!$D$3:$ABF$3,0))</f>
        <v>446268</v>
      </c>
      <c r="EM2" s="24">
        <f>INDEX(Sales!$D$5:$ABF$18,MATCH(UsagePerHour!$B2,Sales!$C$5:$C$18,0),MATCH(UsagePerHour!EM$4,Sales!$D$3:$ABF$3,0))</f>
        <v>169385</v>
      </c>
      <c r="EN2" s="24">
        <f>INDEX(Sales!$D$5:$ABF$18,MATCH(UsagePerHour!$B2,Sales!$C$5:$C$18,0),MATCH(UsagePerHour!EN$4,Sales!$D$3:$ABF$3,0))</f>
        <v>206552</v>
      </c>
      <c r="EO2" s="24">
        <f>INDEX(Sales!$D$5:$ABF$18,MATCH(UsagePerHour!$B2,Sales!$C$5:$C$18,0),MATCH(UsagePerHour!EO$4,Sales!$D$3:$ABF$3,0))</f>
        <v>112151</v>
      </c>
      <c r="EP2" s="24">
        <f>INDEX(Sales!$D$5:$ABF$18,MATCH(UsagePerHour!$B2,Sales!$C$5:$C$18,0),MATCH(UsagePerHour!EP$4,Sales!$D$3:$ABF$3,0))</f>
        <v>208724</v>
      </c>
      <c r="EQ2" s="24">
        <f>INDEX(Sales!$D$5:$ABF$18,MATCH(UsagePerHour!$B2,Sales!$C$5:$C$18,0),MATCH(UsagePerHour!EQ$4,Sales!$D$3:$ABF$3,0))</f>
        <v>221088</v>
      </c>
      <c r="ER2" s="24">
        <f>INDEX(Sales!$D$5:$ABF$18,MATCH(UsagePerHour!$B2,Sales!$C$5:$C$18,0),MATCH(UsagePerHour!ER$4,Sales!$D$3:$ABF$3,0))</f>
        <v>189630</v>
      </c>
      <c r="ES2" s="24">
        <f>INDEX(Sales!$D$5:$ABF$18,MATCH(UsagePerHour!$B2,Sales!$C$5:$C$18,0),MATCH(UsagePerHour!ES$4,Sales!$D$3:$ABF$3,0))</f>
        <v>484733.94000000006</v>
      </c>
      <c r="ET2" s="24">
        <f>INDEX(Sales!$D$5:$ABF$18,MATCH(UsagePerHour!$B2,Sales!$C$5:$C$18,0),MATCH(UsagePerHour!ET$4,Sales!$D$3:$ABF$3,0))</f>
        <v>189974.15999999997</v>
      </c>
      <c r="EU2" s="24">
        <f>INDEX(Sales!$D$5:$ABF$18,MATCH(UsagePerHour!$B2,Sales!$C$5:$C$18,0),MATCH(UsagePerHour!EU$4,Sales!$D$3:$ABF$3,0))</f>
        <v>171138.44000000003</v>
      </c>
      <c r="EV2" s="24">
        <f>INDEX(Sales!$D$5:$ABF$18,MATCH(UsagePerHour!$B2,Sales!$C$5:$C$18,0),MATCH(UsagePerHour!EV$4,Sales!$D$3:$ABF$3,0))</f>
        <v>153615.99</v>
      </c>
      <c r="EW2" s="24">
        <f>INDEX(Sales!$D$5:$ABF$18,MATCH(UsagePerHour!$B2,Sales!$C$5:$C$18,0),MATCH(UsagePerHour!EW$4,Sales!$D$3:$ABF$3,0))</f>
        <v>139532</v>
      </c>
      <c r="EX2" s="24">
        <f>INDEX(Sales!$D$5:$ABF$18,MATCH(UsagePerHour!$B2,Sales!$C$5:$C$18,0),MATCH(UsagePerHour!EX$4,Sales!$D$3:$ABF$3,0))</f>
        <v>145099</v>
      </c>
      <c r="EY2" s="24">
        <f>INDEX(Sales!$D$5:$ABF$18,MATCH(UsagePerHour!$B2,Sales!$C$5:$C$18,0),MATCH(UsagePerHour!EY$4,Sales!$D$3:$ABF$3,0))</f>
        <v>266644</v>
      </c>
      <c r="EZ2" s="24">
        <f>INDEX(Sales!$D$5:$ABF$18,MATCH(UsagePerHour!$B2,Sales!$C$5:$C$18,0),MATCH(UsagePerHour!EZ$4,Sales!$D$3:$ABF$3,0))</f>
        <v>478164</v>
      </c>
      <c r="FA2" s="24">
        <f>INDEX(Sales!$D$5:$ABF$18,MATCH(UsagePerHour!$B2,Sales!$C$5:$C$18,0),MATCH(UsagePerHour!FA$4,Sales!$D$3:$ABF$3,0))</f>
        <v>241637</v>
      </c>
      <c r="FB2" s="24">
        <f>INDEX(Sales!$D$5:$ABF$18,MATCH(UsagePerHour!$B2,Sales!$C$5:$C$18,0),MATCH(UsagePerHour!FB$4,Sales!$D$3:$ABF$3,0))</f>
        <v>79008.36</v>
      </c>
      <c r="FC2" s="24">
        <f>INDEX(Sales!$D$5:$ABF$18,MATCH(UsagePerHour!$B2,Sales!$C$5:$C$18,0),MATCH(UsagePerHour!FC$4,Sales!$D$3:$ABF$3,0))</f>
        <v>110642</v>
      </c>
      <c r="FD2" s="24">
        <f>INDEX(Sales!$D$5:$ABF$18,MATCH(UsagePerHour!$B2,Sales!$C$5:$C$18,0),MATCH(UsagePerHour!FD$4,Sales!$D$3:$ABF$3,0))</f>
        <v>46559</v>
      </c>
      <c r="FE2" s="24">
        <f>INDEX(Sales!$D$5:$ABF$18,MATCH(UsagePerHour!$B2,Sales!$C$5:$C$18,0),MATCH(UsagePerHour!FE$4,Sales!$D$3:$ABF$3,0))</f>
        <v>92085</v>
      </c>
      <c r="FF2" s="24">
        <f>INDEX(Sales!$D$5:$ABF$18,MATCH(UsagePerHour!$B2,Sales!$C$5:$C$18,0),MATCH(UsagePerHour!FF$4,Sales!$D$3:$ABF$3,0))</f>
        <v>91233</v>
      </c>
      <c r="FG2" s="24">
        <f>INDEX(Sales!$D$5:$ABF$18,MATCH(UsagePerHour!$B2,Sales!$C$5:$C$18,0),MATCH(UsagePerHour!FG$4,Sales!$D$3:$ABF$3,0))</f>
        <v>247336</v>
      </c>
      <c r="FH2" s="24">
        <f>INDEX(Sales!$D$5:$ABF$18,MATCH(UsagePerHour!$B2,Sales!$C$5:$C$18,0),MATCH(UsagePerHour!FH$4,Sales!$D$3:$ABF$3,0))</f>
        <v>87044</v>
      </c>
      <c r="FI2" s="24">
        <f>INDEX(Sales!$D$5:$ABF$18,MATCH(UsagePerHour!$B2,Sales!$C$5:$C$18,0),MATCH(UsagePerHour!FI$4,Sales!$D$3:$ABF$3,0))</f>
        <v>110253</v>
      </c>
      <c r="FJ2" s="24">
        <f>INDEX(Sales!$D$5:$ABF$18,MATCH(UsagePerHour!$B2,Sales!$C$5:$C$18,0),MATCH(UsagePerHour!FJ$4,Sales!$D$3:$ABF$3,0))</f>
        <v>83663</v>
      </c>
      <c r="FK2" s="24">
        <f>INDEX(Sales!$D$5:$ABF$18,MATCH(UsagePerHour!$B2,Sales!$C$5:$C$18,0),MATCH(UsagePerHour!FK$4,Sales!$D$3:$ABF$3,0))</f>
        <v>137289</v>
      </c>
      <c r="FL2" s="24">
        <f>INDEX(Sales!$D$5:$ABF$18,MATCH(UsagePerHour!$B2,Sales!$C$5:$C$18,0),MATCH(UsagePerHour!FL$4,Sales!$D$3:$ABF$3,0))</f>
        <v>165614</v>
      </c>
      <c r="FM2" s="24">
        <f>INDEX(Sales!$D$5:$ABF$18,MATCH(UsagePerHour!$B2,Sales!$C$5:$C$18,0),MATCH(UsagePerHour!FM$4,Sales!$D$3:$ABF$3,0))</f>
        <v>189463</v>
      </c>
      <c r="FN2" s="24">
        <f>INDEX(Sales!$D$5:$ABF$18,MATCH(UsagePerHour!$B2,Sales!$C$5:$C$18,0),MATCH(UsagePerHour!FN$4,Sales!$D$3:$ABF$3,0))</f>
        <v>449337</v>
      </c>
      <c r="FO2" s="24">
        <f>INDEX(Sales!$D$5:$ABF$18,MATCH(UsagePerHour!$B2,Sales!$C$5:$C$18,0),MATCH(UsagePerHour!FO$4,Sales!$D$3:$ABF$3,0))</f>
        <v>178464</v>
      </c>
      <c r="FP2" s="24">
        <f>INDEX(Sales!$D$5:$ABF$18,MATCH(UsagePerHour!$B2,Sales!$C$5:$C$18,0),MATCH(UsagePerHour!FP$4,Sales!$D$3:$ABF$3,0))</f>
        <v>368827</v>
      </c>
      <c r="FQ2" s="24">
        <f>INDEX(Sales!$D$5:$ABF$18,MATCH(UsagePerHour!$B2,Sales!$C$5:$C$18,0),MATCH(UsagePerHour!FQ$4,Sales!$D$3:$ABF$3,0))</f>
        <v>148142</v>
      </c>
      <c r="FR2" s="24">
        <f>INDEX(Sales!$D$5:$ABF$18,MATCH(UsagePerHour!$B2,Sales!$C$5:$C$18,0),MATCH(UsagePerHour!FR$4,Sales!$D$3:$ABF$3,0))</f>
        <v>146304</v>
      </c>
      <c r="FS2" s="24">
        <f>INDEX(Sales!$D$5:$ABF$18,MATCH(UsagePerHour!$B2,Sales!$C$5:$C$18,0),MATCH(UsagePerHour!FS$4,Sales!$D$3:$ABF$3,0))</f>
        <v>183480</v>
      </c>
      <c r="FT2" s="24">
        <f>INDEX(Sales!$D$5:$ABF$18,MATCH(UsagePerHour!$B2,Sales!$C$5:$C$18,0),MATCH(UsagePerHour!FT$4,Sales!$D$3:$ABF$3,0))</f>
        <v>268947</v>
      </c>
      <c r="FU2" s="24">
        <f>INDEX(Sales!$D$5:$ABF$18,MATCH(UsagePerHour!$B2,Sales!$C$5:$C$18,0),MATCH(UsagePerHour!FU$4,Sales!$D$3:$ABF$3,0))</f>
        <v>498824</v>
      </c>
      <c r="FV2" s="24">
        <f>INDEX(Sales!$D$5:$ABF$18,MATCH(UsagePerHour!$B2,Sales!$C$5:$C$18,0),MATCH(UsagePerHour!FV$4,Sales!$D$3:$ABF$3,0))</f>
        <v>210117</v>
      </c>
      <c r="FW2" s="24">
        <f>INDEX(Sales!$D$5:$ABF$18,MATCH(UsagePerHour!$B2,Sales!$C$5:$C$18,0),MATCH(UsagePerHour!FW$4,Sales!$D$3:$ABF$3,0))</f>
        <v>210599</v>
      </c>
      <c r="FX2" s="24">
        <f>INDEX(Sales!$D$5:$ABF$18,MATCH(UsagePerHour!$B2,Sales!$C$5:$C$18,0),MATCH(UsagePerHour!FX$4,Sales!$D$3:$ABF$3,0))</f>
        <v>113719</v>
      </c>
      <c r="FY2" s="24">
        <f>INDEX(Sales!$D$5:$ABF$18,MATCH(UsagePerHour!$B2,Sales!$C$5:$C$18,0),MATCH(UsagePerHour!FY$4,Sales!$D$3:$ABF$3,0))</f>
        <v>166723</v>
      </c>
      <c r="FZ2" s="24">
        <f>INDEX(Sales!$D$5:$ABF$18,MATCH(UsagePerHour!$B2,Sales!$C$5:$C$18,0),MATCH(UsagePerHour!FZ$4,Sales!$D$3:$ABF$3,0))</f>
        <v>178463</v>
      </c>
      <c r="GA2" s="24">
        <f>INDEX(Sales!$D$5:$ABF$18,MATCH(UsagePerHour!$B2,Sales!$C$5:$C$18,0),MATCH(UsagePerHour!GA$4,Sales!$D$3:$ABF$3,0))</f>
        <v>268744</v>
      </c>
      <c r="GB2" s="24">
        <f>INDEX(Sales!$D$5:$ABF$18,MATCH(UsagePerHour!$B2,Sales!$C$5:$C$18,0),MATCH(UsagePerHour!GB$4,Sales!$D$3:$ABF$3,0))</f>
        <v>493944</v>
      </c>
      <c r="GC2" s="24">
        <f>INDEX(Sales!$D$5:$ABF$18,MATCH(UsagePerHour!$B2,Sales!$C$5:$C$18,0),MATCH(UsagePerHour!GC$4,Sales!$D$3:$ABF$3,0))</f>
        <v>177898</v>
      </c>
      <c r="GD2" s="24">
        <f>INDEX(Sales!$D$5:$ABF$18,MATCH(UsagePerHour!$B2,Sales!$C$5:$C$18,0),MATCH(UsagePerHour!GD$4,Sales!$D$3:$ABF$3,0))</f>
        <v>299423</v>
      </c>
      <c r="GE2" s="24">
        <f>INDEX(Sales!$D$5:$ABF$18,MATCH(UsagePerHour!$B2,Sales!$C$5:$C$18,0),MATCH(UsagePerHour!GE$4,Sales!$D$3:$ABF$3,0))</f>
        <v>135232</v>
      </c>
      <c r="GF2" s="24">
        <f>INDEX(Sales!$D$5:$ABF$18,MATCH(UsagePerHour!$B2,Sales!$C$5:$C$18,0),MATCH(UsagePerHour!GF$4,Sales!$D$3:$ABF$3,0))</f>
        <v>174341</v>
      </c>
      <c r="GG2" s="24">
        <f>INDEX(Sales!$D$5:$ABF$18,MATCH(UsagePerHour!$B2,Sales!$C$5:$C$18,0),MATCH(UsagePerHour!GG$4,Sales!$D$3:$ABF$3,0))</f>
        <v>104570</v>
      </c>
      <c r="GH2" s="24">
        <f>INDEX(Sales!$D$5:$ABF$18,MATCH(UsagePerHour!$B2,Sales!$C$5:$C$18,0),MATCH(UsagePerHour!GH$4,Sales!$D$3:$ABF$3,0))</f>
        <v>214781</v>
      </c>
      <c r="GI2" s="24">
        <f>INDEX(Sales!$D$5:$ABF$18,MATCH(UsagePerHour!$B2,Sales!$C$5:$C$18,0),MATCH(UsagePerHour!GI$4,Sales!$D$3:$ABF$3,0))</f>
        <v>494860</v>
      </c>
      <c r="GJ2" s="24">
        <f>INDEX(Sales!$D$5:$ABF$18,MATCH(UsagePerHour!$B2,Sales!$C$5:$C$18,0),MATCH(UsagePerHour!GJ$4,Sales!$D$3:$ABF$3,0))</f>
        <v>200635</v>
      </c>
      <c r="GK2" s="24">
        <f>INDEX(Sales!$D$5:$ABF$18,MATCH(UsagePerHour!$B2,Sales!$C$5:$C$18,0),MATCH(UsagePerHour!GK$4,Sales!$D$3:$ABF$3,0))</f>
        <v>234296.15099999998</v>
      </c>
      <c r="GL2" s="24">
        <f>INDEX(Sales!$D$5:$ABF$18,MATCH(UsagePerHour!$B2,Sales!$C$5:$C$18,0),MATCH(UsagePerHour!GL$4,Sales!$D$3:$ABF$3,0))</f>
        <v>129266</v>
      </c>
      <c r="GM2" s="24">
        <f>INDEX(Sales!$D$5:$ABF$18,MATCH(UsagePerHour!$B2,Sales!$C$5:$C$18,0),MATCH(UsagePerHour!GM$4,Sales!$D$3:$ABF$3,0))</f>
        <v>172176</v>
      </c>
      <c r="GN2" s="24">
        <f>INDEX(Sales!$D$5:$ABF$18,MATCH(UsagePerHour!$B2,Sales!$C$5:$C$18,0),MATCH(UsagePerHour!GN$4,Sales!$D$3:$ABF$3,0))</f>
        <v>187124</v>
      </c>
      <c r="GO2" s="24">
        <f>INDEX(Sales!$D$5:$ABF$18,MATCH(UsagePerHour!$B2,Sales!$C$5:$C$18,0),MATCH(UsagePerHour!GO$4,Sales!$D$3:$ABF$3,0))</f>
        <v>200462</v>
      </c>
      <c r="GP2" s="24">
        <f>INDEX(Sales!$D$5:$ABF$18,MATCH(UsagePerHour!$B2,Sales!$C$5:$C$18,0),MATCH(UsagePerHour!GP$4,Sales!$D$3:$ABF$3,0))</f>
        <v>460633</v>
      </c>
      <c r="GQ2" s="24">
        <f>INDEX(Sales!$D$5:$ABF$18,MATCH(UsagePerHour!$B2,Sales!$C$5:$C$18,0),MATCH(UsagePerHour!GQ$4,Sales!$D$3:$ABF$3,0))</f>
        <v>205284</v>
      </c>
      <c r="GR2" s="24">
        <f>INDEX(Sales!$D$5:$ABF$18,MATCH(UsagePerHour!$B2,Sales!$C$5:$C$18,0),MATCH(UsagePerHour!GR$4,Sales!$D$3:$ABF$3,0))</f>
        <v>227528.91999999995</v>
      </c>
      <c r="GS2" s="24">
        <f>INDEX(Sales!$D$5:$ABF$18,MATCH(UsagePerHour!$B2,Sales!$C$5:$C$18,0),MATCH(UsagePerHour!GS$4,Sales!$D$3:$ABF$3,0))</f>
        <v>125184</v>
      </c>
      <c r="GT2" s="24">
        <f>INDEX(Sales!$D$5:$ABF$18,MATCH(UsagePerHour!$B2,Sales!$C$5:$C$18,0),MATCH(UsagePerHour!GT$4,Sales!$D$3:$ABF$3,0))</f>
        <v>214587</v>
      </c>
      <c r="GU2" s="24">
        <f>INDEX(Sales!$D$5:$ABF$18,MATCH(UsagePerHour!$B2,Sales!$C$5:$C$18,0),MATCH(UsagePerHour!GU$4,Sales!$D$3:$ABF$3,0))</f>
        <v>157502</v>
      </c>
      <c r="GV2" s="24">
        <f>INDEX(Sales!$D$5:$ABF$18,MATCH(UsagePerHour!$B2,Sales!$C$5:$C$18,0),MATCH(UsagePerHour!GV$4,Sales!$D$3:$ABF$3,0))</f>
        <v>200462</v>
      </c>
      <c r="GW2" s="24">
        <f>INDEX(Sales!$D$5:$ABF$18,MATCH(UsagePerHour!$B2,Sales!$C$5:$C$18,0),MATCH(UsagePerHour!GW$4,Sales!$D$3:$ABF$3,0))</f>
        <v>512419</v>
      </c>
      <c r="GX2" s="24">
        <f>INDEX(Sales!$D$5:$ABF$18,MATCH(UsagePerHour!$B2,Sales!$C$5:$C$18,0),MATCH(UsagePerHour!GX$4,Sales!$D$3:$ABF$3,0))</f>
        <v>720115</v>
      </c>
      <c r="GY2" s="24">
        <f>INDEX(Sales!$D$5:$ABF$18,MATCH(UsagePerHour!$B2,Sales!$C$5:$C$18,0),MATCH(UsagePerHour!GY$4,Sales!$D$3:$ABF$3,0))</f>
        <v>203503</v>
      </c>
      <c r="GZ2" s="24">
        <f>INDEX(Sales!$D$5:$ABF$18,MATCH(UsagePerHour!$B2,Sales!$C$5:$C$18,0),MATCH(UsagePerHour!GZ$4,Sales!$D$3:$ABF$3,0))</f>
        <v>125250</v>
      </c>
      <c r="HA2" s="24">
        <f>INDEX(Sales!$D$5:$ABF$18,MATCH(UsagePerHour!$B2,Sales!$C$5:$C$18,0),MATCH(UsagePerHour!HA$4,Sales!$D$3:$ABF$3,0))</f>
        <v>103045</v>
      </c>
      <c r="HB2" s="24">
        <f>INDEX(Sales!$D$5:$ABF$18,MATCH(UsagePerHour!$B2,Sales!$C$5:$C$18,0),MATCH(UsagePerHour!HB$4,Sales!$D$3:$ABF$3,0))</f>
        <v>160329</v>
      </c>
      <c r="HC2" s="24">
        <f>INDEX(Sales!$D$5:$ABF$18,MATCH(UsagePerHour!$B2,Sales!$C$5:$C$18,0),MATCH(UsagePerHour!HC$4,Sales!$D$3:$ABF$3,0))</f>
        <v>255111.96</v>
      </c>
      <c r="HD2" s="24">
        <f>INDEX(Sales!$D$5:$ABF$18,MATCH(UsagePerHour!$B2,Sales!$C$5:$C$18,0),MATCH(UsagePerHour!HD$4,Sales!$D$3:$ABF$3,0))</f>
        <v>577019</v>
      </c>
      <c r="HE2" s="24">
        <f>INDEX(Sales!$D$5:$ABF$18,MATCH(UsagePerHour!$B2,Sales!$C$5:$C$18,0),MATCH(UsagePerHour!HE$4,Sales!$D$3:$ABF$3,0))</f>
        <v>224962</v>
      </c>
      <c r="HF2" s="24">
        <f>INDEX(Sales!$D$5:$ABF$18,MATCH(UsagePerHour!$B2,Sales!$C$5:$C$18,0),MATCH(UsagePerHour!HF$4,Sales!$D$3:$ABF$3,0))</f>
        <v>202899</v>
      </c>
      <c r="HG2" s="24">
        <f>INDEX(Sales!$D$5:$ABF$18,MATCH(UsagePerHour!$B2,Sales!$C$5:$C$18,0),MATCH(UsagePerHour!HG$4,Sales!$D$3:$ABF$3,0))</f>
        <v>140234.35999999999</v>
      </c>
      <c r="HH2" s="24">
        <f>INDEX(Sales!$D$5:$ABF$18,MATCH(UsagePerHour!$B2,Sales!$C$5:$C$18,0),MATCH(UsagePerHour!HH$4,Sales!$D$3:$ABF$3,0))</f>
        <v>189839</v>
      </c>
      <c r="HI2" s="24">
        <f>INDEX(Sales!$D$5:$ABF$18,MATCH(UsagePerHour!$B2,Sales!$C$5:$C$18,0),MATCH(UsagePerHour!HI$4,Sales!$D$3:$ABF$3,0))</f>
        <v>168195</v>
      </c>
      <c r="HJ2" s="24">
        <f>INDEX(Sales!$D$5:$ABF$18,MATCH(UsagePerHour!$B2,Sales!$C$5:$C$18,0),MATCH(UsagePerHour!HJ$4,Sales!$D$3:$ABF$3,0))</f>
        <v>215459</v>
      </c>
      <c r="HK2" s="24">
        <f>INDEX(Sales!$D$5:$ABF$18,MATCH(UsagePerHour!$B2,Sales!$C$5:$C$18,0),MATCH(UsagePerHour!HK$4,Sales!$D$3:$ABF$3,0))</f>
        <v>315407</v>
      </c>
      <c r="HL2" s="24">
        <f>INDEX(Sales!$D$5:$ABF$18,MATCH(UsagePerHour!$B2,Sales!$C$5:$C$18,0),MATCH(UsagePerHour!HL$4,Sales!$D$3:$ABF$3,0))</f>
        <v>189408</v>
      </c>
      <c r="HM2" s="24">
        <f>INDEX(Sales!$D$5:$ABF$18,MATCH(UsagePerHour!$B2,Sales!$C$5:$C$18,0),MATCH(UsagePerHour!HM$4,Sales!$D$3:$ABF$3,0))</f>
        <v>285536</v>
      </c>
      <c r="HN2" s="24">
        <f>INDEX(Sales!$D$5:$ABF$18,MATCH(UsagePerHour!$B2,Sales!$C$5:$C$18,0),MATCH(UsagePerHour!HN$4,Sales!$D$3:$ABF$3,0))</f>
        <v>125009</v>
      </c>
      <c r="HO2" s="24">
        <f>INDEX(Sales!$D$5:$ABF$18,MATCH(UsagePerHour!$B2,Sales!$C$5:$C$18,0),MATCH(UsagePerHour!HO$4,Sales!$D$3:$ABF$3,0))</f>
        <v>180905</v>
      </c>
      <c r="HP2" s="24">
        <f>INDEX(Sales!$D$5:$ABF$18,MATCH(UsagePerHour!$B2,Sales!$C$5:$C$18,0),MATCH(UsagePerHour!HP$4,Sales!$D$3:$ABF$3,0))</f>
        <v>240318</v>
      </c>
      <c r="HQ2" s="24">
        <f>INDEX(Sales!$D$5:$ABF$18,MATCH(UsagePerHour!$B2,Sales!$C$5:$C$18,0),MATCH(UsagePerHour!HQ$4,Sales!$D$3:$ABF$3,0))</f>
        <v>230954</v>
      </c>
      <c r="HR2" s="24">
        <f>INDEX(Sales!$D$5:$ABF$18,MATCH(UsagePerHour!$B2,Sales!$C$5:$C$18,0),MATCH(UsagePerHour!HR$4,Sales!$D$3:$ABF$3,0))</f>
        <v>581014</v>
      </c>
      <c r="HS2" s="24">
        <f>INDEX(Sales!$D$5:$ABF$18,MATCH(UsagePerHour!$B2,Sales!$C$5:$C$18,0),MATCH(UsagePerHour!HS$4,Sales!$D$3:$ABF$3,0))</f>
        <v>228616</v>
      </c>
      <c r="HT2" s="24">
        <f>INDEX(Sales!$D$5:$ABF$18,MATCH(UsagePerHour!$B2,Sales!$C$5:$C$18,0),MATCH(UsagePerHour!HT$4,Sales!$D$3:$ABF$3,0))</f>
        <v>203140</v>
      </c>
      <c r="HU2" s="24">
        <f>INDEX(Sales!$D$5:$ABF$18,MATCH(UsagePerHour!$B2,Sales!$C$5:$C$18,0),MATCH(UsagePerHour!HU$4,Sales!$D$3:$ABF$3,0))</f>
        <v>133226</v>
      </c>
      <c r="HV2" s="24">
        <f>INDEX(Sales!$D$5:$ABF$18,MATCH(UsagePerHour!$B2,Sales!$C$5:$C$18,0),MATCH(UsagePerHour!HV$4,Sales!$D$3:$ABF$3,0))</f>
        <v>174654</v>
      </c>
      <c r="HW2" s="24">
        <f>INDEX(Sales!$D$5:$ABF$18,MATCH(UsagePerHour!$B2,Sales!$C$5:$C$18,0),MATCH(UsagePerHour!HW$4,Sales!$D$3:$ABF$3,0))</f>
        <v>186104</v>
      </c>
      <c r="HX2" s="24">
        <f>INDEX(Sales!$D$5:$ABF$18,MATCH(UsagePerHour!$B2,Sales!$C$5:$C$18,0),MATCH(UsagePerHour!HX$4,Sales!$D$3:$ABF$3,0))</f>
        <v>261654</v>
      </c>
      <c r="HY2" s="24">
        <f>INDEX(Sales!$D$5:$ABF$18,MATCH(UsagePerHour!$B2,Sales!$C$5:$C$18,0),MATCH(UsagePerHour!HY$4,Sales!$D$3:$ABF$3,0))</f>
        <v>661745</v>
      </c>
      <c r="HZ2" s="24">
        <f>INDEX(Sales!$D$5:$ABF$18,MATCH(UsagePerHour!$B2,Sales!$C$5:$C$18,0),MATCH(UsagePerHour!HZ$4,Sales!$D$3:$ABF$3,0))</f>
        <v>223242</v>
      </c>
      <c r="IA2" s="24">
        <f>INDEX(Sales!$D$5:$ABF$18,MATCH(UsagePerHour!$B2,Sales!$C$5:$C$18,0),MATCH(UsagePerHour!IA$4,Sales!$D$3:$ABF$3,0))</f>
        <v>230854</v>
      </c>
      <c r="IB2" s="24">
        <f>INDEX(Sales!$D$5:$ABF$18,MATCH(UsagePerHour!$B2,Sales!$C$5:$C$18,0),MATCH(UsagePerHour!IB$4,Sales!$D$3:$ABF$3,0))</f>
        <v>171896</v>
      </c>
      <c r="IC2" s="24">
        <f>INDEX(Sales!$D$5:$ABF$18,MATCH(UsagePerHour!$B2,Sales!$C$5:$C$18,0),MATCH(UsagePerHour!IC$4,Sales!$D$3:$ABF$3,0))</f>
        <v>191572</v>
      </c>
      <c r="ID2" s="24">
        <f>INDEX(Sales!$D$5:$ABF$18,MATCH(UsagePerHour!$B2,Sales!$C$5:$C$18,0),MATCH(UsagePerHour!ID$4,Sales!$D$3:$ABF$3,0))</f>
        <v>216716</v>
      </c>
      <c r="IE2" s="24">
        <f>INDEX(Sales!$D$5:$ABF$18,MATCH(UsagePerHour!$B2,Sales!$C$5:$C$18,0),MATCH(UsagePerHour!IE$4,Sales!$D$3:$ABF$3,0))</f>
        <v>248685</v>
      </c>
      <c r="IF2" s="24">
        <f>INDEX(Sales!$D$5:$ABF$18,MATCH(UsagePerHour!$B2,Sales!$C$5:$C$18,0),MATCH(UsagePerHour!IF$4,Sales!$D$3:$ABF$3,0))</f>
        <v>653728</v>
      </c>
      <c r="IG2" s="24">
        <f>INDEX(Sales!$D$5:$ABF$18,MATCH(UsagePerHour!$B2,Sales!$C$5:$C$18,0),MATCH(UsagePerHour!IG$4,Sales!$D$3:$ABF$3,0))</f>
        <v>200538</v>
      </c>
      <c r="IH2" s="24">
        <f>INDEX(Sales!$D$5:$ABF$18,MATCH(UsagePerHour!$B2,Sales!$C$5:$C$18,0),MATCH(UsagePerHour!IH$4,Sales!$D$3:$ABF$3,0))</f>
        <v>268719</v>
      </c>
      <c r="II2" s="24">
        <f>INDEX(Sales!$D$5:$ABF$18,MATCH(UsagePerHour!$B2,Sales!$C$5:$C$18,0),MATCH(UsagePerHour!II$4,Sales!$D$3:$ABF$3,0))</f>
        <v>121463</v>
      </c>
      <c r="IJ2" s="24">
        <f>INDEX(Sales!$D$5:$ABF$18,MATCH(UsagePerHour!$B2,Sales!$C$5:$C$18,0),MATCH(UsagePerHour!IJ$4,Sales!$D$3:$ABF$3,0))</f>
        <v>169884</v>
      </c>
      <c r="IK2" s="24">
        <f>INDEX(Sales!$D$5:$ABF$18,MATCH(UsagePerHour!$B2,Sales!$C$5:$C$18,0),MATCH(UsagePerHour!IK$4,Sales!$D$3:$ABF$3,0))</f>
        <v>229882</v>
      </c>
      <c r="IL2" s="24">
        <f>INDEX(Sales!$D$5:$ABF$18,MATCH(UsagePerHour!$B2,Sales!$C$5:$C$18,0),MATCH(UsagePerHour!IL$4,Sales!$D$3:$ABF$3,0))</f>
        <v>238863</v>
      </c>
      <c r="IM2" s="24">
        <f>INDEX(Sales!$D$5:$ABF$18,MATCH(UsagePerHour!$B2,Sales!$C$5:$C$18,0),MATCH(UsagePerHour!IM$4,Sales!$D$3:$ABF$3,0))</f>
        <v>943486</v>
      </c>
      <c r="IN2" s="24">
        <f>INDEX(Sales!$D$5:$ABF$18,MATCH(UsagePerHour!$B2,Sales!$C$5:$C$18,0),MATCH(UsagePerHour!IN$4,Sales!$D$3:$ABF$3,0))</f>
        <v>181288</v>
      </c>
      <c r="IO2" s="24">
        <f>INDEX(Sales!$D$5:$ABF$18,MATCH(UsagePerHour!$B2,Sales!$C$5:$C$18,0),MATCH(UsagePerHour!IO$4,Sales!$D$3:$ABF$3,0))</f>
        <v>222681</v>
      </c>
      <c r="IP2" s="24">
        <f>INDEX(Sales!$D$5:$ABF$18,MATCH(UsagePerHour!$B2,Sales!$C$5:$C$18,0),MATCH(UsagePerHour!IP$4,Sales!$D$3:$ABF$3,0))</f>
        <v>153019</v>
      </c>
      <c r="IQ2" s="24">
        <f>INDEX(Sales!$D$5:$ABF$18,MATCH(UsagePerHour!$B2,Sales!$C$5:$C$18,0),MATCH(UsagePerHour!IQ$4,Sales!$D$3:$ABF$3,0))</f>
        <v>170076</v>
      </c>
      <c r="IR2" s="24">
        <f>INDEX(Sales!$D$5:$ABF$18,MATCH(UsagePerHour!$B2,Sales!$C$5:$C$18,0),MATCH(UsagePerHour!IR$4,Sales!$D$3:$ABF$3,0))</f>
        <v>168417</v>
      </c>
      <c r="IS2" s="24">
        <f>INDEX(Sales!$D$5:$ABF$18,MATCH(UsagePerHour!$B2,Sales!$C$5:$C$18,0),MATCH(UsagePerHour!IS$4,Sales!$D$3:$ABF$3,0))</f>
        <v>175173</v>
      </c>
      <c r="IT2" s="24">
        <f>INDEX(Sales!$D$5:$ABF$18,MATCH(UsagePerHour!$B2,Sales!$C$5:$C$18,0),MATCH(UsagePerHour!IT$4,Sales!$D$3:$ABF$3,0))</f>
        <v>542463</v>
      </c>
      <c r="IU2" s="24">
        <f>INDEX(Sales!$D$5:$ABF$18,MATCH(UsagePerHour!$B2,Sales!$C$5:$C$18,0),MATCH(UsagePerHour!IU$4,Sales!$D$3:$ABF$3,0))</f>
        <v>189692</v>
      </c>
      <c r="IV2" s="24">
        <f>INDEX(Sales!$D$5:$ABF$18,MATCH(UsagePerHour!$B2,Sales!$C$5:$C$18,0),MATCH(UsagePerHour!IV$4,Sales!$D$3:$ABF$3,0))</f>
        <v>259327</v>
      </c>
      <c r="IW2" s="24">
        <f>INDEX(Sales!$D$5:$ABF$18,MATCH(UsagePerHour!$B2,Sales!$C$5:$C$18,0),MATCH(UsagePerHour!IW$4,Sales!$D$3:$ABF$3,0))</f>
        <v>175910</v>
      </c>
      <c r="IX2" s="24">
        <f>INDEX(Sales!$D$5:$ABF$18,MATCH(UsagePerHour!$B2,Sales!$C$5:$C$18,0),MATCH(UsagePerHour!IX$4,Sales!$D$3:$ABF$3,0))</f>
        <v>180620</v>
      </c>
      <c r="IY2" s="24">
        <f>INDEX(Sales!$D$5:$ABF$18,MATCH(UsagePerHour!$B2,Sales!$C$5:$C$18,0),MATCH(UsagePerHour!IY$4,Sales!$D$3:$ABF$3,0))</f>
        <v>156665</v>
      </c>
      <c r="IZ2" s="24">
        <f>INDEX(Sales!$D$5:$ABF$18,MATCH(UsagePerHour!$B2,Sales!$C$5:$C$18,0),MATCH(UsagePerHour!IZ$4,Sales!$D$3:$ABF$3,0))</f>
        <v>260994</v>
      </c>
      <c r="JA2" s="24">
        <f>INDEX(Sales!$D$5:$ABF$18,MATCH(UsagePerHour!$B2,Sales!$C$5:$C$18,0),MATCH(UsagePerHour!JA$4,Sales!$D$3:$ABF$3,0))</f>
        <v>691300</v>
      </c>
      <c r="JB2" s="24">
        <f>INDEX(Sales!$D$5:$ABF$18,MATCH(UsagePerHour!$B2,Sales!$C$5:$C$18,0),MATCH(UsagePerHour!JB$4,Sales!$D$3:$ABF$3,0))</f>
        <v>269107</v>
      </c>
      <c r="JC2" s="24">
        <f>INDEX(Sales!$D$5:$ABF$18,MATCH(UsagePerHour!$B2,Sales!$C$5:$C$18,0),MATCH(UsagePerHour!JC$4,Sales!$D$3:$ABF$3,0))</f>
        <v>272576.91000000003</v>
      </c>
      <c r="JD2" s="24">
        <f>INDEX(Sales!$D$5:$ABF$18,MATCH(UsagePerHour!$B2,Sales!$C$5:$C$18,0),MATCH(UsagePerHour!JD$4,Sales!$D$3:$ABF$3,0))</f>
        <v>160323</v>
      </c>
      <c r="JE2" s="24">
        <f>INDEX(Sales!$D$5:$ABF$18,MATCH(UsagePerHour!$B2,Sales!$C$5:$C$18,0),MATCH(UsagePerHour!JE$4,Sales!$D$3:$ABF$3,0))</f>
        <v>170663</v>
      </c>
      <c r="JF2" s="24">
        <f>INDEX(Sales!$D$5:$ABF$18,MATCH(UsagePerHour!$B2,Sales!$C$5:$C$18,0),MATCH(UsagePerHour!JF$4,Sales!$D$3:$ABF$3,0))</f>
        <v>159951.07</v>
      </c>
      <c r="JG2" s="24">
        <f>INDEX(Sales!$D$5:$ABF$18,MATCH(UsagePerHour!$B2,Sales!$C$5:$C$18,0),MATCH(UsagePerHour!JG$4,Sales!$D$3:$ABF$3,0))</f>
        <v>220999</v>
      </c>
      <c r="JH2" s="24">
        <f>INDEX(Sales!$D$5:$ABF$18,MATCH(UsagePerHour!$B2,Sales!$C$5:$C$18,0),MATCH(UsagePerHour!JH$4,Sales!$D$3:$ABF$3,0))</f>
        <v>598915</v>
      </c>
      <c r="JI2" s="24">
        <f>INDEX(Sales!$D$5:$ABF$18,MATCH(UsagePerHour!$B2,Sales!$C$5:$C$18,0),MATCH(UsagePerHour!JI$4,Sales!$D$3:$ABF$3,0))</f>
        <v>225297</v>
      </c>
      <c r="JJ2" s="24">
        <f>INDEX(Sales!$D$5:$ABF$18,MATCH(UsagePerHour!$B2,Sales!$C$5:$C$18,0),MATCH(UsagePerHour!JJ$4,Sales!$D$3:$ABF$3,0))</f>
        <v>253869</v>
      </c>
      <c r="JK2" s="24">
        <f>INDEX(Sales!$D$5:$ABF$18,MATCH(UsagePerHour!$B2,Sales!$C$5:$C$18,0),MATCH(UsagePerHour!JK$4,Sales!$D$3:$ABF$3,0))</f>
        <v>133247</v>
      </c>
      <c r="JL2" s="24">
        <f>INDEX(Sales!$D$5:$ABF$18,MATCH(UsagePerHour!$B2,Sales!$C$5:$C$18,0),MATCH(UsagePerHour!JL$4,Sales!$D$3:$ABF$3,0))</f>
        <v>182431</v>
      </c>
      <c r="JM2" s="24">
        <f>INDEX(Sales!$D$5:$ABF$18,MATCH(UsagePerHour!$B2,Sales!$C$5:$C$18,0),MATCH(UsagePerHour!JM$4,Sales!$D$3:$ABF$3,0))</f>
        <v>231799.82</v>
      </c>
      <c r="JN2" s="24">
        <f>INDEX(Sales!$D$5:$ABF$18,MATCH(UsagePerHour!$B2,Sales!$C$5:$C$18,0),MATCH(UsagePerHour!JN$4,Sales!$D$3:$ABF$3,0))</f>
        <v>263776</v>
      </c>
      <c r="JO2" s="24">
        <f>INDEX(Sales!$D$5:$ABF$18,MATCH(UsagePerHour!$B2,Sales!$C$5:$C$18,0),MATCH(UsagePerHour!JO$4,Sales!$D$3:$ABF$3,0))</f>
        <v>573961</v>
      </c>
      <c r="JP2" s="24">
        <f>INDEX(Sales!$D$5:$ABF$18,MATCH(UsagePerHour!$B2,Sales!$C$5:$C$18,0),MATCH(UsagePerHour!JP$4,Sales!$D$3:$ABF$3,0))</f>
        <v>98913</v>
      </c>
      <c r="JQ2" s="24">
        <f>INDEX(Sales!$D$5:$ABF$18,MATCH(UsagePerHour!$B2,Sales!$C$5:$C$18,0),MATCH(UsagePerHour!JQ$4,Sales!$D$3:$ABF$3,0))</f>
        <v>105567</v>
      </c>
      <c r="JR2" s="24">
        <f>INDEX(Sales!$D$5:$ABF$18,MATCH(UsagePerHour!$B2,Sales!$C$5:$C$18,0),MATCH(UsagePerHour!JR$4,Sales!$D$3:$ABF$3,0))</f>
        <v>107716</v>
      </c>
      <c r="JS2" s="24">
        <f>INDEX(Sales!$D$5:$ABF$18,MATCH(UsagePerHour!$B2,Sales!$C$5:$C$18,0),MATCH(UsagePerHour!JS$4,Sales!$D$3:$ABF$3,0))</f>
        <v>154747</v>
      </c>
      <c r="JT2" s="24">
        <f>INDEX(Sales!$D$5:$ABF$18,MATCH(UsagePerHour!$B2,Sales!$C$5:$C$18,0),MATCH(UsagePerHour!JT$4,Sales!$D$3:$ABF$3,0))</f>
        <v>186753</v>
      </c>
      <c r="JU2" s="24">
        <f>INDEX(Sales!$D$5:$ABF$18,MATCH(UsagePerHour!$B2,Sales!$C$5:$C$18,0),MATCH(UsagePerHour!JU$4,Sales!$D$3:$ABF$3,0))</f>
        <v>202485</v>
      </c>
      <c r="JV2" s="24">
        <f>INDEX(Sales!$D$5:$ABF$18,MATCH(UsagePerHour!$B2,Sales!$C$5:$C$18,0),MATCH(UsagePerHour!JV$4,Sales!$D$3:$ABF$3,0))</f>
        <v>593964</v>
      </c>
      <c r="JW2" s="24">
        <f>INDEX(Sales!$D$5:$ABF$18,MATCH(UsagePerHour!$B2,Sales!$C$5:$C$18,0),MATCH(UsagePerHour!JW$4,Sales!$D$3:$ABF$3,0))</f>
        <v>168812.14</v>
      </c>
      <c r="JX2" s="24">
        <f>INDEX(Sales!$D$5:$ABF$18,MATCH(UsagePerHour!$B2,Sales!$C$5:$C$18,0),MATCH(UsagePerHour!JX$4,Sales!$D$3:$ABF$3,0))</f>
        <v>164646</v>
      </c>
      <c r="JY2" s="24">
        <f>INDEX(Sales!$D$5:$ABF$18,MATCH(UsagePerHour!$B2,Sales!$C$5:$C$18,0),MATCH(UsagePerHour!JY$4,Sales!$D$3:$ABF$3,0))</f>
        <v>106521</v>
      </c>
      <c r="JZ2" s="24">
        <f>INDEX(Sales!$D$5:$ABF$18,MATCH(UsagePerHour!$B2,Sales!$C$5:$C$18,0),MATCH(UsagePerHour!JZ$4,Sales!$D$3:$ABF$3,0))</f>
        <v>199981</v>
      </c>
      <c r="KA2" s="24">
        <f>INDEX(Sales!$D$5:$ABF$18,MATCH(UsagePerHour!$B2,Sales!$C$5:$C$18,0),MATCH(UsagePerHour!KA$4,Sales!$D$3:$ABF$3,0))</f>
        <v>193329</v>
      </c>
      <c r="KB2" s="24">
        <f>INDEX(Sales!$D$5:$ABF$18,MATCH(UsagePerHour!$B2,Sales!$C$5:$C$18,0),MATCH(UsagePerHour!KB$4,Sales!$D$3:$ABF$3,0))</f>
        <v>259557</v>
      </c>
      <c r="KC2" s="24">
        <f>INDEX(Sales!$D$5:$ABF$18,MATCH(UsagePerHour!$B2,Sales!$C$5:$C$18,0),MATCH(UsagePerHour!KC$4,Sales!$D$3:$ABF$3,0))</f>
        <v>608212</v>
      </c>
      <c r="KD2" s="24">
        <f>INDEX(Sales!$D$5:$ABF$18,MATCH(UsagePerHour!$B2,Sales!$C$5:$C$18,0),MATCH(UsagePerHour!KD$4,Sales!$D$3:$ABF$3,0))</f>
        <v>239174</v>
      </c>
      <c r="KE2" s="24">
        <f>INDEX(Sales!$D$5:$ABF$18,MATCH(UsagePerHour!$B2,Sales!$C$5:$C$18,0),MATCH(UsagePerHour!KE$4,Sales!$D$3:$ABF$3,0))</f>
        <v>198522</v>
      </c>
      <c r="KF2" s="24">
        <f>INDEX(Sales!$D$5:$ABF$18,MATCH(UsagePerHour!$B2,Sales!$C$5:$C$18,0),MATCH(UsagePerHour!KF$4,Sales!$D$3:$ABF$3,0))</f>
        <v>109416</v>
      </c>
      <c r="KG2" s="24">
        <f>INDEX(Sales!$D$5:$ABF$18,MATCH(UsagePerHour!$B2,Sales!$C$5:$C$18,0),MATCH(UsagePerHour!KG$4,Sales!$D$3:$ABF$3,0))</f>
        <v>329078</v>
      </c>
      <c r="KH2" s="24">
        <f>INDEX(Sales!$D$5:$ABF$18,MATCH(UsagePerHour!$B2,Sales!$C$5:$C$18,0),MATCH(UsagePerHour!KH$4,Sales!$D$3:$ABF$3,0))</f>
        <v>203022</v>
      </c>
      <c r="KI2" s="24">
        <f>INDEX(Sales!$D$5:$ABF$18,MATCH(UsagePerHour!$B2,Sales!$C$5:$C$18,0),MATCH(UsagePerHour!KI$4,Sales!$D$3:$ABF$3,0))</f>
        <v>302825</v>
      </c>
      <c r="KJ2" s="24">
        <f>INDEX(Sales!$D$5:$ABF$18,MATCH(UsagePerHour!$B2,Sales!$C$5:$C$18,0),MATCH(UsagePerHour!KJ$4,Sales!$D$3:$ABF$3,0))</f>
        <v>538864</v>
      </c>
      <c r="KK2" s="24">
        <f>INDEX(Sales!$D$5:$ABF$18,MATCH(UsagePerHour!$B2,Sales!$C$5:$C$18,0),MATCH(UsagePerHour!KK$4,Sales!$D$3:$ABF$3,0))</f>
        <v>186987</v>
      </c>
      <c r="KL2" s="24">
        <f>INDEX(Sales!$D$5:$ABF$18,MATCH(UsagePerHour!$B2,Sales!$C$5:$C$18,0),MATCH(UsagePerHour!KL$4,Sales!$D$3:$ABF$3,0))</f>
        <v>211917</v>
      </c>
      <c r="KM2" s="24">
        <f>INDEX(Sales!$D$5:$ABF$18,MATCH(UsagePerHour!$B2,Sales!$C$5:$C$18,0),MATCH(UsagePerHour!KM$4,Sales!$D$3:$ABF$3,0))</f>
        <v>114908</v>
      </c>
      <c r="KN2" s="24">
        <f>INDEX(Sales!$D$5:$ABF$18,MATCH(UsagePerHour!$B2,Sales!$C$5:$C$18,0),MATCH(UsagePerHour!KN$4,Sales!$D$3:$ABF$3,0))</f>
        <v>176443</v>
      </c>
      <c r="KO2" s="24">
        <f>INDEX(Sales!$D$5:$ABF$18,MATCH(UsagePerHour!$B2,Sales!$C$5:$C$18,0),MATCH(UsagePerHour!KO$4,Sales!$D$3:$ABF$3,0))</f>
        <v>235132</v>
      </c>
      <c r="KP2" s="24">
        <f>INDEX(Sales!$D$5:$ABF$18,MATCH(UsagePerHour!$B2,Sales!$C$5:$C$18,0),MATCH(UsagePerHour!KP$4,Sales!$D$3:$ABF$3,0))</f>
        <v>232862</v>
      </c>
      <c r="KQ2" s="24">
        <f>INDEX(Sales!$D$5:$ABF$18,MATCH(UsagePerHour!$B2,Sales!$C$5:$C$18,0),MATCH(UsagePerHour!KQ$4,Sales!$D$3:$ABF$3,0))</f>
        <v>675125</v>
      </c>
      <c r="KR2" s="24">
        <f>INDEX(Sales!$D$5:$ABF$18,MATCH(UsagePerHour!$B2,Sales!$C$5:$C$18,0),MATCH(UsagePerHour!KR$4,Sales!$D$3:$ABF$3,0))</f>
        <v>183386</v>
      </c>
      <c r="KS2" s="24">
        <f>INDEX(Sales!$D$5:$ABF$18,MATCH(UsagePerHour!$B2,Sales!$C$5:$C$18,0),MATCH(UsagePerHour!KS$4,Sales!$D$3:$ABF$3,0))</f>
        <v>197470</v>
      </c>
      <c r="KT2" s="24">
        <f>INDEX(Sales!$D$5:$ABF$18,MATCH(UsagePerHour!$B2,Sales!$C$5:$C$18,0),MATCH(UsagePerHour!KT$4,Sales!$D$3:$ABF$3,0))</f>
        <v>106971</v>
      </c>
      <c r="KU2" s="24">
        <f>INDEX(Sales!$D$5:$ABF$18,MATCH(UsagePerHour!$B2,Sales!$C$5:$C$18,0),MATCH(UsagePerHour!KU$4,Sales!$D$3:$ABF$3,0))</f>
        <v>173487</v>
      </c>
      <c r="KV2" s="24">
        <f>INDEX(Sales!$D$5:$ABF$18,MATCH(UsagePerHour!$B2,Sales!$C$5:$C$18,0),MATCH(UsagePerHour!KV$4,Sales!$D$3:$ABF$3,0))</f>
        <v>151791.27999999997</v>
      </c>
      <c r="KW2" s="24">
        <f>INDEX(Sales!$D$5:$ABF$18,MATCH(UsagePerHour!$B2,Sales!$C$5:$C$18,0),MATCH(UsagePerHour!KW$4,Sales!$D$3:$ABF$3,0))</f>
        <v>241656</v>
      </c>
      <c r="KX2" s="24">
        <f>INDEX(Sales!$D$5:$ABF$18,MATCH(UsagePerHour!$B2,Sales!$C$5:$C$18,0),MATCH(UsagePerHour!KX$4,Sales!$D$3:$ABF$3,0))</f>
        <v>615509</v>
      </c>
      <c r="KY2" s="24">
        <f>INDEX(Sales!$D$5:$ABF$18,MATCH(UsagePerHour!$B2,Sales!$C$5:$C$18,0),MATCH(UsagePerHour!KY$4,Sales!$D$3:$ABF$3,0))</f>
        <v>208740</v>
      </c>
      <c r="KZ2" s="24">
        <f>INDEX(Sales!$D$5:$ABF$18,MATCH(UsagePerHour!$B2,Sales!$C$5:$C$18,0),MATCH(UsagePerHour!KZ$4,Sales!$D$3:$ABF$3,0))</f>
        <v>284680</v>
      </c>
      <c r="LA2" s="24">
        <f>INDEX(Sales!$D$5:$ABF$18,MATCH(UsagePerHour!$B2,Sales!$C$5:$C$18,0),MATCH(UsagePerHour!LA$4,Sales!$D$3:$ABF$3,0))</f>
        <v>141813.30000000002</v>
      </c>
      <c r="LB2" s="24">
        <f>INDEX(Sales!$D$5:$ABF$18,MATCH(UsagePerHour!$B2,Sales!$C$5:$C$18,0),MATCH(UsagePerHour!LB$4,Sales!$D$3:$ABF$3,0))</f>
        <v>208907</v>
      </c>
      <c r="LC2" s="24">
        <f>INDEX(Sales!$D$5:$ABF$18,MATCH(UsagePerHour!$B2,Sales!$C$5:$C$18,0),MATCH(UsagePerHour!LC$4,Sales!$D$3:$ABF$3,0))</f>
        <v>301111</v>
      </c>
      <c r="LD2" s="24">
        <f>INDEX(Sales!$D$5:$ABF$18,MATCH(UsagePerHour!$B2,Sales!$C$5:$C$18,0),MATCH(UsagePerHour!LD$4,Sales!$D$3:$ABF$3,0))</f>
        <v>223455</v>
      </c>
      <c r="LE2" s="24">
        <f>INDEX(Sales!$D$5:$ABF$18,MATCH(UsagePerHour!$B2,Sales!$C$5:$C$18,0),MATCH(UsagePerHour!LE$4,Sales!$D$3:$ABF$3,0))</f>
        <v>892141</v>
      </c>
      <c r="LF2" s="24">
        <f>INDEX(Sales!$D$5:$ABF$18,MATCH(UsagePerHour!$B2,Sales!$C$5:$C$18,0),MATCH(UsagePerHour!LF$4,Sales!$D$3:$ABF$3,0))</f>
        <v>207307</v>
      </c>
      <c r="LG2" s="24">
        <f>INDEX(Sales!$D$5:$ABF$18,MATCH(UsagePerHour!$B2,Sales!$C$5:$C$18,0),MATCH(UsagePerHour!LG$4,Sales!$D$3:$ABF$3,0))</f>
        <v>195478</v>
      </c>
      <c r="LH2" s="24">
        <f>INDEX(Sales!$D$5:$ABF$18,MATCH(UsagePerHour!$B2,Sales!$C$5:$C$18,0),MATCH(UsagePerHour!LH$4,Sales!$D$3:$ABF$3,0))</f>
        <v>124100.37000000001</v>
      </c>
      <c r="LI2" s="24">
        <f>INDEX(Sales!$D$5:$ABF$18,MATCH(UsagePerHour!$B2,Sales!$C$5:$C$18,0),MATCH(UsagePerHour!LI$4,Sales!$D$3:$ABF$3,0))</f>
        <v>182356.08000000002</v>
      </c>
      <c r="LJ2" s="24">
        <f>INDEX(Sales!$D$5:$ABF$18,MATCH(UsagePerHour!$B2,Sales!$C$5:$C$18,0),MATCH(UsagePerHour!LJ$4,Sales!$D$3:$ABF$3,0))</f>
        <v>148462.51999999999</v>
      </c>
      <c r="LK2" s="24">
        <f>INDEX(Sales!$D$5:$ABF$18,MATCH(UsagePerHour!$B2,Sales!$C$5:$C$18,0),MATCH(UsagePerHour!LK$4,Sales!$D$3:$ABF$3,0))</f>
        <v>218220.45000000004</v>
      </c>
      <c r="LL2" s="24">
        <f>INDEX(Sales!$D$5:$ABF$18,MATCH(UsagePerHour!$B2,Sales!$C$5:$C$18,0),MATCH(UsagePerHour!LL$4,Sales!$D$3:$ABF$3,0))</f>
        <v>606235.59000000008</v>
      </c>
      <c r="LM2" s="24">
        <f>INDEX(Sales!$D$5:$ABF$18,MATCH(UsagePerHour!$B2,Sales!$C$5:$C$18,0),MATCH(UsagePerHour!LM$4,Sales!$D$3:$ABF$3,0))</f>
        <v>190113.32</v>
      </c>
      <c r="LN2" s="24">
        <f>INDEX(Sales!$D$5:$ABF$18,MATCH(UsagePerHour!$B2,Sales!$C$5:$C$18,0),MATCH(UsagePerHour!LN$4,Sales!$D$3:$ABF$3,0))</f>
        <v>227722.37999999998</v>
      </c>
      <c r="LO2" s="24">
        <f>INDEX(Sales!$D$5:$ABF$18,MATCH(UsagePerHour!$B2,Sales!$C$5:$C$18,0),MATCH(UsagePerHour!LO$4,Sales!$D$3:$ABF$3,0))</f>
        <v>109277.84000000001</v>
      </c>
      <c r="LP2" s="24">
        <f>INDEX(Sales!$D$5:$ABF$18,MATCH(UsagePerHour!$B2,Sales!$C$5:$C$18,0),MATCH(UsagePerHour!LP$4,Sales!$D$3:$ABF$3,0))</f>
        <v>2535874.16</v>
      </c>
      <c r="LQ2" s="24">
        <f>INDEX(Sales!$D$5:$ABF$18,MATCH(UsagePerHour!$B2,Sales!$C$5:$C$18,0),MATCH(UsagePerHour!LQ$4,Sales!$D$3:$ABF$3,0))</f>
        <v>206377</v>
      </c>
      <c r="LR2" s="24">
        <f>INDEX(Sales!$D$5:$ABF$18,MATCH(UsagePerHour!$B2,Sales!$C$5:$C$18,0),MATCH(UsagePerHour!LR$4,Sales!$D$3:$ABF$3,0))</f>
        <v>221560</v>
      </c>
      <c r="LS2" s="24">
        <f>INDEX(Sales!$D$5:$ABF$18,MATCH(UsagePerHour!$B2,Sales!$C$5:$C$18,0),MATCH(UsagePerHour!LS$4,Sales!$D$3:$ABF$3,0))</f>
        <v>574979.25</v>
      </c>
      <c r="LT2" s="24">
        <f>INDEX(Sales!$D$5:$ABF$18,MATCH(UsagePerHour!$B2,Sales!$C$5:$C$18,0),MATCH(UsagePerHour!LT$4,Sales!$D$3:$ABF$3,0))</f>
        <v>168812.14</v>
      </c>
      <c r="LU2" s="24">
        <f>INDEX(Sales!$D$5:$ABF$18,MATCH(UsagePerHour!$B2,Sales!$C$5:$C$18,0),MATCH(UsagePerHour!LU$4,Sales!$D$3:$ABF$3,0))</f>
        <v>164646</v>
      </c>
      <c r="LV2" s="24">
        <f>INDEX(Sales!$D$5:$ABF$18,MATCH(UsagePerHour!$B2,Sales!$C$5:$C$18,0),MATCH(UsagePerHour!LV$4,Sales!$D$3:$ABF$3,0))</f>
        <v>125250</v>
      </c>
      <c r="LW2" s="24">
        <f>INDEX(Sales!$D$5:$ABF$18,MATCH(UsagePerHour!$B2,Sales!$C$5:$C$18,0),MATCH(UsagePerHour!LW$4,Sales!$D$3:$ABF$3,0))</f>
        <v>103045</v>
      </c>
      <c r="LX2" s="24">
        <f>INDEX(Sales!$D$5:$ABF$18,MATCH(UsagePerHour!$B2,Sales!$C$5:$C$18,0),MATCH(UsagePerHour!LX$4,Sales!$D$3:$ABF$3,0))</f>
        <v>129369</v>
      </c>
      <c r="LY2" s="24">
        <f>INDEX(Sales!$D$5:$ABF$18,MATCH(UsagePerHour!$B2,Sales!$C$5:$C$18,0),MATCH(UsagePerHour!LY$4,Sales!$D$3:$ABF$3,0))</f>
        <v>249671</v>
      </c>
      <c r="LZ2" s="24">
        <f>INDEX(Sales!$D$5:$ABF$18,MATCH(UsagePerHour!$B2,Sales!$C$5:$C$18,0),MATCH(UsagePerHour!LZ$4,Sales!$D$3:$ABF$3,0))</f>
        <v>626320</v>
      </c>
      <c r="MA2" s="24">
        <f>INDEX(Sales!$D$5:$ABF$18,MATCH(UsagePerHour!$B2,Sales!$C$5:$C$18,0),MATCH(UsagePerHour!MA$4,Sales!$D$3:$ABF$3,0))</f>
        <v>184546</v>
      </c>
      <c r="MB2" s="24">
        <f>INDEX(Sales!$D$5:$ABF$18,MATCH(UsagePerHour!$B2,Sales!$C$5:$C$18,0),MATCH(UsagePerHour!MB$4,Sales!$D$3:$ABF$3,0))</f>
        <v>265616</v>
      </c>
      <c r="MC2" s="24">
        <f>INDEX(Sales!$D$5:$ABF$18,MATCH(UsagePerHour!$B2,Sales!$C$5:$C$18,0),MATCH(UsagePerHour!MC$4,Sales!$D$3:$ABF$3,0))</f>
        <v>445068</v>
      </c>
      <c r="MD2" s="24">
        <f>INDEX(Sales!$D$5:$ABF$18,MATCH(UsagePerHour!$B2,Sales!$C$5:$C$18,0),MATCH(UsagePerHour!MD$4,Sales!$D$3:$ABF$3,0))</f>
        <v>197029</v>
      </c>
      <c r="ME2" s="24">
        <f>INDEX(Sales!$D$5:$ABF$18,MATCH(UsagePerHour!$B2,Sales!$C$5:$C$18,0),MATCH(UsagePerHour!ME$4,Sales!$D$3:$ABF$3,0))</f>
        <v>179888</v>
      </c>
      <c r="MF2" s="24">
        <f>INDEX(Sales!$D$5:$ABF$18,MATCH(UsagePerHour!$B2,Sales!$C$5:$C$18,0),MATCH(UsagePerHour!MF$4,Sales!$D$3:$ABF$3,0))</f>
        <v>291651</v>
      </c>
      <c r="MG2" s="24">
        <f>INDEX(Sales!$D$5:$ABF$18,MATCH(UsagePerHour!$B2,Sales!$C$5:$C$18,0),MATCH(UsagePerHour!MG$4,Sales!$D$3:$ABF$3,0))</f>
        <v>533475</v>
      </c>
      <c r="MH2" s="24">
        <f>INDEX(Sales!$D$5:$ABF$18,MATCH(UsagePerHour!$B2,Sales!$C$5:$C$18,0),MATCH(UsagePerHour!MH$4,Sales!$D$3:$ABF$3,0))</f>
        <v>312163</v>
      </c>
      <c r="MI2" s="24">
        <f>INDEX(Sales!$D$5:$ABF$18,MATCH(UsagePerHour!$B2,Sales!$C$5:$C$18,0),MATCH(UsagePerHour!MI$4,Sales!$D$3:$ABF$3,0))</f>
        <v>186326</v>
      </c>
      <c r="MJ2" s="24">
        <f>INDEX(Sales!$D$5:$ABF$18,MATCH(UsagePerHour!$B2,Sales!$C$5:$C$18,0),MATCH(UsagePerHour!MJ$4,Sales!$D$3:$ABF$3,0))</f>
        <v>136326</v>
      </c>
      <c r="MK2" s="24">
        <f>INDEX(Sales!$D$5:$ABF$18,MATCH(UsagePerHour!$B2,Sales!$C$5:$C$18,0),MATCH(UsagePerHour!MK$4,Sales!$D$3:$ABF$3,0))</f>
        <v>179299</v>
      </c>
      <c r="ML2" s="24">
        <f>INDEX(Sales!$D$5:$ABF$18,MATCH(UsagePerHour!$B2,Sales!$C$5:$C$18,0),MATCH(UsagePerHour!ML$4,Sales!$D$3:$ABF$3,0))</f>
        <v>174715</v>
      </c>
      <c r="MM2" s="24">
        <f>INDEX(Sales!$D$5:$ABF$18,MATCH(UsagePerHour!$B2,Sales!$C$5:$C$18,0),MATCH(UsagePerHour!MM$4,Sales!$D$3:$ABF$3,0))</f>
        <v>185571</v>
      </c>
      <c r="MN2" s="24">
        <f>INDEX(Sales!$D$5:$ABF$18,MATCH(UsagePerHour!$B2,Sales!$C$5:$C$18,0),MATCH(UsagePerHour!MN$4,Sales!$D$3:$ABF$3,0))</f>
        <v>449572</v>
      </c>
      <c r="MO2" s="24">
        <f>INDEX(Sales!$D$5:$ABF$18,MATCH(UsagePerHour!$B2,Sales!$C$5:$C$18,0),MATCH(UsagePerHour!MO$4,Sales!$D$3:$ABF$3,0))</f>
        <v>168812.14</v>
      </c>
      <c r="MP2" s="24">
        <f>INDEX(Sales!$D$5:$ABF$18,MATCH(UsagePerHour!$B2,Sales!$C$5:$C$18,0),MATCH(UsagePerHour!MP$4,Sales!$D$3:$ABF$3,0))</f>
        <v>164646</v>
      </c>
      <c r="MQ2" s="24">
        <f>INDEX(Sales!$D$5:$ABF$18,MATCH(UsagePerHour!$B2,Sales!$C$5:$C$18,0),MATCH(UsagePerHour!MQ$4,Sales!$D$3:$ABF$3,0))</f>
        <v>125250</v>
      </c>
      <c r="MR2" s="24">
        <f>INDEX(Sales!$D$5:$ABF$18,MATCH(UsagePerHour!$B2,Sales!$C$5:$C$18,0),MATCH(UsagePerHour!MR$4,Sales!$D$3:$ABF$3,0))</f>
        <v>103045</v>
      </c>
      <c r="MS2" s="24">
        <f>INDEX(Sales!$D$5:$ABF$18,MATCH(UsagePerHour!$B2,Sales!$C$5:$C$18,0),MATCH(UsagePerHour!MS$4,Sales!$D$3:$ABF$3,0))</f>
        <v>168417</v>
      </c>
      <c r="MT2" s="24">
        <f>INDEX(Sales!$D$5:$ABF$18,MATCH(UsagePerHour!$B2,Sales!$C$5:$C$18,0),MATCH(UsagePerHour!MT$4,Sales!$D$3:$ABF$3,0))</f>
        <v>255107</v>
      </c>
      <c r="MU2" s="24">
        <f>INDEX(Sales!$D$5:$ABF$18,MATCH(UsagePerHour!$B2,Sales!$C$5:$C$18,0),MATCH(UsagePerHour!MU$4,Sales!$D$3:$ABF$3,0))</f>
        <v>582155.92999999993</v>
      </c>
      <c r="MV2" s="24">
        <f>INDEX(Sales!$D$5:$ABF$18,MATCH(UsagePerHour!$B2,Sales!$C$5:$C$18,0),MATCH(UsagePerHour!MV$4,Sales!$D$3:$ABF$3,0))</f>
        <v>217760</v>
      </c>
      <c r="MW2" s="24">
        <f>INDEX(Sales!$D$5:$ABF$18,MATCH(UsagePerHour!$B2,Sales!$C$5:$C$18,0),MATCH(UsagePerHour!MW$4,Sales!$D$3:$ABF$3,0))</f>
        <v>100936</v>
      </c>
      <c r="MX2" s="24">
        <f>INDEX(Sales!$D$5:$ABF$18,MATCH(UsagePerHour!$B2,Sales!$C$5:$C$18,0),MATCH(UsagePerHour!MX$4,Sales!$D$3:$ABF$3,0))</f>
        <v>113372</v>
      </c>
      <c r="MY2" s="24">
        <f>INDEX(Sales!$D$5:$ABF$18,MATCH(UsagePerHour!$B2,Sales!$C$5:$C$18,0),MATCH(UsagePerHour!MY$4,Sales!$D$3:$ABF$3,0))</f>
        <v>165133</v>
      </c>
      <c r="MZ2" s="24">
        <f>INDEX(Sales!$D$5:$ABF$18,MATCH(UsagePerHour!$B2,Sales!$C$5:$C$18,0),MATCH(UsagePerHour!MZ$4,Sales!$D$3:$ABF$3,0))</f>
        <v>208254</v>
      </c>
      <c r="NA2" s="24">
        <f>INDEX(Sales!$D$5:$ABF$18,MATCH(UsagePerHour!$B2,Sales!$C$5:$C$18,0),MATCH(UsagePerHour!NA$4,Sales!$D$3:$ABF$3,0))</f>
        <v>283283</v>
      </c>
      <c r="NB2" s="24">
        <f>INDEX(Sales!$D$5:$ABF$18,MATCH(UsagePerHour!$B2,Sales!$C$5:$C$18,0),MATCH(UsagePerHour!NB$4,Sales!$D$3:$ABF$3,0))</f>
        <v>605260</v>
      </c>
      <c r="NC2" s="24">
        <f>INDEX(Sales!$D$5:$ABF$18,MATCH(UsagePerHour!$B2,Sales!$C$5:$C$18,0),MATCH(UsagePerHour!NC$4,Sales!$D$3:$ABF$3,0))</f>
        <v>169246</v>
      </c>
      <c r="ND2" s="24">
        <f>INDEX(Sales!$D$5:$ABF$18,MATCH(UsagePerHour!$B2,Sales!$C$5:$C$18,0),MATCH(UsagePerHour!ND$4,Sales!$D$3:$ABF$3,0))</f>
        <v>222964</v>
      </c>
      <c r="NE2" s="24">
        <f>INDEX(Sales!$D$5:$ABF$18,MATCH(UsagePerHour!$B2,Sales!$C$5:$C$18,0),MATCH(UsagePerHour!NE$4,Sales!$D$3:$ABF$3,0))</f>
        <v>100138</v>
      </c>
      <c r="NF2" s="24">
        <f>INDEX(Sales!$D$5:$ABF$18,MATCH(UsagePerHour!$B2,Sales!$C$5:$C$18,0),MATCH(UsagePerHour!NF$4,Sales!$D$3:$ABF$3,0))</f>
        <v>375018</v>
      </c>
      <c r="NG2" s="24">
        <f>INDEX(Sales!$D$5:$ABF$18,MATCH(UsagePerHour!$B2,Sales!$C$5:$C$18,0),MATCH(UsagePerHour!NG$4,Sales!$D$3:$ABF$3,0))</f>
        <v>252801</v>
      </c>
      <c r="NH2" s="24">
        <f>INDEX(Sales!$D$5:$ABF$18,MATCH(UsagePerHour!$B2,Sales!$C$5:$C$18,0),MATCH(UsagePerHour!NH$4,Sales!$D$3:$ABF$3,0))</f>
        <v>214349</v>
      </c>
      <c r="NI2" s="24">
        <f>INDEX(Sales!$D$5:$ABF$18,MATCH(UsagePerHour!$B2,Sales!$C$5:$C$18,0),MATCH(UsagePerHour!NI$4,Sales!$D$3:$ABF$3,0))</f>
        <v>508937</v>
      </c>
      <c r="NJ2" s="24">
        <f>INDEX(Sales!$D$5:$ABF$18,MATCH(UsagePerHour!$B2,Sales!$C$5:$C$18,0),MATCH(UsagePerHour!NJ$4,Sales!$D$3:$ABF$3,0))</f>
        <v>248462</v>
      </c>
      <c r="NK2" s="24">
        <f>INDEX(Sales!$D$5:$ABF$18,MATCH(UsagePerHour!$B2,Sales!$C$5:$C$18,0),MATCH(UsagePerHour!NK$4,Sales!$D$3:$ABF$3,0))</f>
        <v>158276</v>
      </c>
      <c r="NL2" s="24">
        <f>INDEX(Sales!$D$5:$ABF$18,MATCH(UsagePerHour!$B2,Sales!$C$5:$C$18,0),MATCH(UsagePerHour!NL$4,Sales!$D$3:$ABF$3,0))</f>
        <v>131260</v>
      </c>
      <c r="NM2" s="24">
        <f>INDEX(Sales!$D$5:$ABF$18,MATCH(UsagePerHour!$B2,Sales!$C$5:$C$18,0),MATCH(UsagePerHour!NM$4,Sales!$D$3:$ABF$3,0))</f>
        <v>177102</v>
      </c>
      <c r="NN2" s="24">
        <f>INDEX(Sales!$D$5:$ABF$18,MATCH(UsagePerHour!$B2,Sales!$C$5:$C$18,0),MATCH(UsagePerHour!NN$4,Sales!$D$3:$ABF$3,0))</f>
        <v>190774</v>
      </c>
      <c r="NO2" s="24">
        <f>INDEX(Sales!$D$5:$ABF$18,MATCH(UsagePerHour!$B2,Sales!$C$5:$C$18,0),MATCH(UsagePerHour!NO$4,Sales!$D$3:$ABF$3,0))</f>
        <v>437456</v>
      </c>
      <c r="NP2" s="24">
        <f>INDEX(Sales!$D$5:$ABF$18,MATCH(UsagePerHour!$B2,Sales!$C$5:$C$18,0),MATCH(UsagePerHour!NP$4,Sales!$D$3:$ABF$3,0))</f>
        <v>557092</v>
      </c>
      <c r="NQ2" s="24">
        <f>INDEX(Sales!$D$5:$ABF$18,MATCH(UsagePerHour!$B2,Sales!$C$5:$C$18,0),MATCH(UsagePerHour!NQ$4,Sales!$D$3:$ABF$3,0))</f>
        <v>183961</v>
      </c>
      <c r="NR2" s="24">
        <f>INDEX(Sales!$D$5:$ABF$18,MATCH(UsagePerHour!$B2,Sales!$C$5:$C$18,0),MATCH(UsagePerHour!NR$4,Sales!$D$3:$ABF$3,0))</f>
        <v>187548</v>
      </c>
      <c r="NS2" s="24">
        <f>INDEX(Sales!$D$5:$ABF$18,MATCH(UsagePerHour!$B2,Sales!$C$5:$C$18,0),MATCH(UsagePerHour!NS$4,Sales!$D$3:$ABF$3,0))</f>
        <v>115326</v>
      </c>
      <c r="NT2" s="24">
        <f>INDEX(Sales!$D$5:$ABF$18,MATCH(UsagePerHour!$B2,Sales!$C$5:$C$18,0),MATCH(UsagePerHour!NT$4,Sales!$D$3:$ABF$3,0))</f>
        <v>152569</v>
      </c>
      <c r="NU2" s="24">
        <f>INDEX(Sales!$D$5:$ABF$18,MATCH(UsagePerHour!$B2,Sales!$C$5:$C$18,0),MATCH(UsagePerHour!NU$4,Sales!$D$3:$ABF$3,0))</f>
        <v>210276</v>
      </c>
      <c r="NV2" s="24">
        <f>INDEX(Sales!$D$5:$ABF$18,MATCH(UsagePerHour!$B2,Sales!$C$5:$C$18,0),MATCH(UsagePerHour!NV$4,Sales!$D$3:$ABF$3,0))</f>
        <v>200355</v>
      </c>
      <c r="NW2" s="24">
        <f>INDEX(Sales!$D$5:$ABF$18,MATCH(UsagePerHour!$B2,Sales!$C$5:$C$18,0),MATCH(UsagePerHour!NW$4,Sales!$D$3:$ABF$3,0))</f>
        <v>566556</v>
      </c>
      <c r="NX2" s="24">
        <f>INDEX(Sales!$D$5:$ABF$18,MATCH(UsagePerHour!$B2,Sales!$C$5:$C$18,0),MATCH(UsagePerHour!NX$4,Sales!$D$3:$ABF$3,0))</f>
        <v>173077</v>
      </c>
      <c r="NY2" s="24">
        <f>INDEX(Sales!$D$5:$ABF$18,MATCH(UsagePerHour!$B2,Sales!$C$5:$C$18,0),MATCH(UsagePerHour!NY$4,Sales!$D$3:$ABF$3,0))</f>
        <v>203020</v>
      </c>
      <c r="NZ2" s="24">
        <f>INDEX(Sales!$D$5:$ABF$18,MATCH(UsagePerHour!$B2,Sales!$C$5:$C$18,0),MATCH(UsagePerHour!NZ$4,Sales!$D$3:$ABF$3,0))</f>
        <v>113954</v>
      </c>
      <c r="OA2" s="24">
        <f>INDEX(Sales!$D$5:$ABF$18,MATCH(UsagePerHour!$B2,Sales!$C$5:$C$18,0),MATCH(UsagePerHour!OA$4,Sales!$D$3:$ABF$3,0))</f>
        <v>175578</v>
      </c>
      <c r="OB2" s="24">
        <f>INDEX(Sales!$D$5:$ABF$18,MATCH(UsagePerHour!$B2,Sales!$C$5:$C$18,0),MATCH(UsagePerHour!OB$4,Sales!$D$3:$ABF$3,0))</f>
        <v>219594</v>
      </c>
      <c r="OC2" s="24">
        <f>INDEX(Sales!$D$5:$ABF$18,MATCH(UsagePerHour!$B2,Sales!$C$5:$C$18,0),MATCH(UsagePerHour!OC$4,Sales!$D$3:$ABF$3,0))</f>
        <v>208501.64</v>
      </c>
      <c r="OD2" s="24">
        <f>INDEX(Sales!$D$5:$ABF$18,MATCH(UsagePerHour!$B2,Sales!$C$5:$C$18,0),MATCH(UsagePerHour!OD$4,Sales!$D$3:$ABF$3,0))</f>
        <v>515169</v>
      </c>
      <c r="OE2" s="24">
        <f>INDEX(Sales!$D$5:$ABF$18,MATCH(UsagePerHour!$B2,Sales!$C$5:$C$18,0),MATCH(UsagePerHour!OE$4,Sales!$D$3:$ABF$3,0))</f>
        <v>168805</v>
      </c>
      <c r="OF2" s="24">
        <f>INDEX(Sales!$D$5:$ABF$18,MATCH(UsagePerHour!$B2,Sales!$C$5:$C$18,0),MATCH(UsagePerHour!OF$4,Sales!$D$3:$ABF$3,0))</f>
        <v>222087</v>
      </c>
      <c r="OG2" s="24">
        <f>INDEX(Sales!$D$5:$ABF$18,MATCH(UsagePerHour!$B2,Sales!$C$5:$C$18,0),MATCH(UsagePerHour!OG$4,Sales!$D$3:$ABF$3,0))</f>
        <v>112210</v>
      </c>
      <c r="OH2" s="24">
        <f>INDEX(Sales!$D$5:$ABF$18,MATCH(UsagePerHour!$B2,Sales!$C$5:$C$18,0),MATCH(UsagePerHour!OH$4,Sales!$D$3:$ABF$3,0))</f>
        <v>154732.09</v>
      </c>
      <c r="OI2" s="24">
        <f>INDEX(Sales!$D$5:$ABF$18,MATCH(UsagePerHour!$B2,Sales!$C$5:$C$18,0),MATCH(UsagePerHour!OI$4,Sales!$D$3:$ABF$3,0))</f>
        <v>127566.88800000001</v>
      </c>
      <c r="OJ2" s="24">
        <f>INDEX(Sales!$D$5:$ABF$18,MATCH(UsagePerHour!$B2,Sales!$C$5:$C$18,0),MATCH(UsagePerHour!OJ$4,Sales!$D$3:$ABF$3,0))</f>
        <v>188776.53</v>
      </c>
      <c r="OK2" s="24">
        <f>INDEX(Sales!$D$5:$ABF$18,MATCH(UsagePerHour!$B2,Sales!$C$5:$C$18,0),MATCH(UsagePerHour!OK$4,Sales!$D$3:$ABF$3,0))</f>
        <v>409756.31000000006</v>
      </c>
      <c r="OL2" s="24">
        <f>INDEX(Sales!$D$5:$ABF$18,MATCH(UsagePerHour!$B2,Sales!$C$5:$C$18,0),MATCH(UsagePerHour!OL$4,Sales!$D$3:$ABF$3,0))</f>
        <v>111428.87</v>
      </c>
      <c r="OM2" s="24">
        <f>INDEX(Sales!$D$5:$ABF$18,MATCH(UsagePerHour!$B2,Sales!$C$5:$C$18,0),MATCH(UsagePerHour!OM$4,Sales!$D$3:$ABF$3,0))</f>
        <v>196556.71000000005</v>
      </c>
      <c r="ON2" s="24">
        <f>INDEX(Sales!$D$5:$ABF$18,MATCH(UsagePerHour!$B2,Sales!$C$5:$C$18,0),MATCH(UsagePerHour!ON$4,Sales!$D$3:$ABF$3,0))</f>
        <v>104862.23999999999</v>
      </c>
      <c r="OO2" s="24">
        <f>INDEX(Sales!$D$5:$ABF$18,MATCH(UsagePerHour!$B2,Sales!$C$5:$C$18,0),MATCH(UsagePerHour!OO$4,Sales!$D$3:$ABF$3,0))</f>
        <v>152016.10999999999</v>
      </c>
      <c r="OP2" s="24">
        <f>INDEX(Sales!$D$5:$ABF$18,MATCH(UsagePerHour!$B2,Sales!$C$5:$C$18,0),MATCH(UsagePerHour!OP$4,Sales!$D$3:$ABF$3,0))</f>
        <v>194180.22000000003</v>
      </c>
      <c r="OQ2" s="24">
        <f>INDEX(Sales!$D$5:$ABF$18,MATCH(UsagePerHour!$B2,Sales!$C$5:$C$18,0),MATCH(UsagePerHour!OQ$4,Sales!$D$3:$ABF$3,0))</f>
        <v>204670.02000000002</v>
      </c>
      <c r="OR2" s="24">
        <f>INDEX(Sales!$D$5:$ABF$18,MATCH(UsagePerHour!$B2,Sales!$C$5:$C$18,0),MATCH(UsagePerHour!OR$4,Sales!$D$3:$ABF$3,0))</f>
        <v>456591.4</v>
      </c>
      <c r="OS2" s="24">
        <f>INDEX(Sales!$D$5:$ABF$18,MATCH(UsagePerHour!$B2,Sales!$C$5:$C$18,0),MATCH(UsagePerHour!OS$4,Sales!$D$3:$ABF$3,0))</f>
        <v>61075.289999999994</v>
      </c>
      <c r="OT2" s="24">
        <f>INDEX(Sales!$D$5:$ABF$18,MATCH(UsagePerHour!$B2,Sales!$C$5:$C$18,0),MATCH(UsagePerHour!OT$4,Sales!$D$3:$ABF$3,0))</f>
        <v>46186.479999999996</v>
      </c>
      <c r="OU2" s="24">
        <f>INDEX(Sales!$D$5:$ABF$18,MATCH(UsagePerHour!$B2,Sales!$C$5:$C$18,0),MATCH(UsagePerHour!OU$4,Sales!$D$3:$ABF$3,0))</f>
        <v>83270.33</v>
      </c>
      <c r="OV2" s="24">
        <f>INDEX(Sales!$D$5:$ABF$18,MATCH(UsagePerHour!$B2,Sales!$C$5:$C$18,0),MATCH(UsagePerHour!OV$4,Sales!$D$3:$ABF$3,0))</f>
        <v>190088.25</v>
      </c>
      <c r="OW2" s="24">
        <f>INDEX(Sales!$D$5:$ABF$18,MATCH(UsagePerHour!$B2,Sales!$C$5:$C$18,0),MATCH(UsagePerHour!OW$4,Sales!$D$3:$ABF$3,0))</f>
        <v>160625.43000000002</v>
      </c>
      <c r="OX2" s="24">
        <f>INDEX(Sales!$D$5:$ABF$18,MATCH(UsagePerHour!$B2,Sales!$C$5:$C$18,0),MATCH(UsagePerHour!OX$4,Sales!$D$3:$ABF$3,0))</f>
        <v>199012.98</v>
      </c>
      <c r="OY2" s="24">
        <f>INDEX(Sales!$D$5:$ABF$18,MATCH(UsagePerHour!$B2,Sales!$C$5:$C$18,0),MATCH(UsagePerHour!OY$4,Sales!$D$3:$ABF$3,0))</f>
        <v>509375.1</v>
      </c>
      <c r="OZ2" s="24">
        <f>INDEX(Sales!$D$5:$ABF$18,MATCH(UsagePerHour!$B2,Sales!$C$5:$C$18,0),MATCH(UsagePerHour!OZ$4,Sales!$D$3:$ABF$3,0))</f>
        <v>160289.01999999999</v>
      </c>
      <c r="PA2" s="24">
        <f>INDEX(Sales!$D$5:$ABF$18,MATCH(UsagePerHour!$B2,Sales!$C$5:$C$18,0),MATCH(UsagePerHour!PA$4,Sales!$D$3:$ABF$3,0))</f>
        <v>75564.739999999991</v>
      </c>
      <c r="PB2" s="24">
        <f>INDEX(Sales!$D$5:$ABF$18,MATCH(UsagePerHour!$B2,Sales!$C$5:$C$18,0),MATCH(UsagePerHour!PB$4,Sales!$D$3:$ABF$3,0))</f>
        <v>49996.320000000007</v>
      </c>
      <c r="PC2" s="24">
        <f>INDEX(Sales!$D$5:$ABF$18,MATCH(UsagePerHour!$B2,Sales!$C$5:$C$18,0),MATCH(UsagePerHour!PC$4,Sales!$D$3:$ABF$3,0))</f>
        <v>63848.510000000009</v>
      </c>
      <c r="PD2" s="24">
        <f>INDEX(Sales!$D$5:$ABF$18,MATCH(UsagePerHour!$B2,Sales!$C$5:$C$18,0),MATCH(UsagePerHour!PD$4,Sales!$D$3:$ABF$3,0))</f>
        <v>51884.880000000005</v>
      </c>
      <c r="PE2" s="24">
        <f>INDEX(Sales!$D$5:$ABF$18,MATCH(UsagePerHour!$B2,Sales!$C$5:$C$18,0),MATCH(UsagePerHour!PE$4,Sales!$D$3:$ABF$3,0))</f>
        <v>95060</v>
      </c>
      <c r="PF2" s="24">
        <f>INDEX(Sales!$D$5:$ABF$18,MATCH(UsagePerHour!$B2,Sales!$C$5:$C$18,0),MATCH(UsagePerHour!PF$4,Sales!$D$3:$ABF$3,0))</f>
        <v>258526.78000000003</v>
      </c>
      <c r="PG2" s="24">
        <f>INDEX(Sales!$D$5:$ABF$18,MATCH(UsagePerHour!$B2,Sales!$C$5:$C$18,0),MATCH(UsagePerHour!PG$4,Sales!$D$3:$ABF$3,0))</f>
        <v>165749.53</v>
      </c>
      <c r="PH2" s="24">
        <f>INDEX(Sales!$D$5:$ABF$18,MATCH(UsagePerHour!$B2,Sales!$C$5:$C$18,0),MATCH(UsagePerHour!PH$4,Sales!$D$3:$ABF$3,0))</f>
        <v>148021.35999999999</v>
      </c>
      <c r="PI2" s="24">
        <f>INDEX(Sales!$D$5:$ABF$18,MATCH(UsagePerHour!$B2,Sales!$C$5:$C$18,0),MATCH(UsagePerHour!PI$4,Sales!$D$3:$ABF$3,0))</f>
        <v>66382</v>
      </c>
      <c r="PJ2" s="24">
        <f>INDEX(Sales!$D$5:$ABF$18,MATCH(UsagePerHour!$B2,Sales!$C$5:$C$18,0),MATCH(UsagePerHour!PJ$4,Sales!$D$3:$ABF$3,0))</f>
        <v>111063.61000000002</v>
      </c>
      <c r="PK2" s="24">
        <f>INDEX(Sales!$D$5:$ABF$18,MATCH(UsagePerHour!$B2,Sales!$C$5:$C$18,0),MATCH(UsagePerHour!PK$4,Sales!$D$3:$ABF$3,0))</f>
        <v>91009.819999999978</v>
      </c>
      <c r="PL2" s="24">
        <f>INDEX(Sales!$D$5:$ABF$18,MATCH(UsagePerHour!$B2,Sales!$C$5:$C$18,0),MATCH(UsagePerHour!PL$4,Sales!$D$3:$ABF$3,0))</f>
        <v>128595.11</v>
      </c>
      <c r="PM2" s="24">
        <f>INDEX(Sales!$D$5:$ABF$18,MATCH(UsagePerHour!$B2,Sales!$C$5:$C$18,0),MATCH(UsagePerHour!PM$4,Sales!$D$3:$ABF$3,0))</f>
        <v>372008.5</v>
      </c>
      <c r="PN2" s="24">
        <f>INDEX(Sales!$D$5:$ABF$18,MATCH(UsagePerHour!$B2,Sales!$C$5:$C$18,0),MATCH(UsagePerHour!PN$4,Sales!$D$3:$ABF$3,0))</f>
        <v>96748</v>
      </c>
      <c r="PO2" s="24">
        <f>INDEX(Sales!$D$5:$ABF$18,MATCH(UsagePerHour!$B2,Sales!$C$5:$C$18,0),MATCH(UsagePerHour!PO$4,Sales!$D$3:$ABF$3,0))</f>
        <v>194698.22000000003</v>
      </c>
      <c r="PP2" s="24">
        <f>INDEX(Sales!$D$5:$ABF$18,MATCH(UsagePerHour!$B2,Sales!$C$5:$C$18,0),MATCH(UsagePerHour!PP$4,Sales!$D$3:$ABF$3,0))</f>
        <v>69975</v>
      </c>
      <c r="PQ2" s="24">
        <f>INDEX(Sales!$D$5:$ABF$18,MATCH(UsagePerHour!$B2,Sales!$C$5:$C$18,0),MATCH(UsagePerHour!PQ$4,Sales!$D$3:$ABF$3,0))</f>
        <v>108329</v>
      </c>
      <c r="PR2" s="24">
        <f>INDEX(Sales!$D$5:$ABF$18,MATCH(UsagePerHour!$B2,Sales!$C$5:$C$18,0),MATCH(UsagePerHour!PR$4,Sales!$D$3:$ABF$3,0))</f>
        <v>168704.15000000002</v>
      </c>
      <c r="PS2" s="24">
        <f>INDEX(Sales!$D$5:$ABF$18,MATCH(UsagePerHour!$B2,Sales!$C$5:$C$18,0),MATCH(UsagePerHour!PS$4,Sales!$D$3:$ABF$3,0))</f>
        <v>134540.04999999999</v>
      </c>
      <c r="PT2" s="24">
        <f>INDEX(Sales!$D$5:$ABF$18,MATCH(UsagePerHour!$B2,Sales!$C$5:$C$18,0),MATCH(UsagePerHour!PT$4,Sales!$D$3:$ABF$3,0))</f>
        <v>354370.85999999993</v>
      </c>
      <c r="PU2" s="24">
        <f>INDEX(Sales!$D$5:$ABF$18,MATCH(UsagePerHour!$B2,Sales!$C$5:$C$18,0),MATCH(UsagePerHour!PU$4,Sales!$D$3:$ABF$3,0))</f>
        <v>177629</v>
      </c>
      <c r="PV2" s="24">
        <f>INDEX(Sales!$D$5:$ABF$18,MATCH(UsagePerHour!$B2,Sales!$C$5:$C$18,0),MATCH(UsagePerHour!PV$4,Sales!$D$3:$ABF$3,0))</f>
        <v>119218.23999999998</v>
      </c>
      <c r="PW2" s="24">
        <f>INDEX(Sales!$D$5:$ABF$18,MATCH(UsagePerHour!$B2,Sales!$C$5:$C$18,0),MATCH(UsagePerHour!PW$4,Sales!$D$3:$ABF$3,0))</f>
        <v>105283.22</v>
      </c>
      <c r="PX2" s="24">
        <f>INDEX(Sales!$D$5:$ABF$18,MATCH(UsagePerHour!$B2,Sales!$C$5:$C$18,0),MATCH(UsagePerHour!PX$4,Sales!$D$3:$ABF$3,0))</f>
        <v>156233.49999999997</v>
      </c>
      <c r="PY2" s="24">
        <f>INDEX(Sales!$D$5:$ABF$18,MATCH(UsagePerHour!$B2,Sales!$C$5:$C$18,0),MATCH(UsagePerHour!PY$4,Sales!$D$3:$ABF$3,0))</f>
        <v>127169.28</v>
      </c>
      <c r="PZ2" s="24">
        <f>INDEX(Sales!$D$5:$ABF$18,MATCH(UsagePerHour!$B2,Sales!$C$5:$C$18,0),MATCH(UsagePerHour!PZ$4,Sales!$D$3:$ABF$3,0))</f>
        <v>204040.81</v>
      </c>
      <c r="QA2" s="24">
        <f>INDEX(Sales!$D$5:$ABF$18,MATCH(UsagePerHour!$B2,Sales!$C$5:$C$18,0),MATCH(UsagePerHour!QA$4,Sales!$D$3:$ABF$3,0))</f>
        <v>278512.88000000006</v>
      </c>
      <c r="QB2" s="24">
        <f>INDEX(Sales!$D$5:$ABF$18,MATCH(UsagePerHour!$B2,Sales!$C$5:$C$18,0),MATCH(UsagePerHour!QB$4,Sales!$D$3:$ABF$3,0))</f>
        <v>128802.01000000001</v>
      </c>
      <c r="QC2" s="24">
        <f>INDEX(Sales!$D$5:$ABF$18,MATCH(UsagePerHour!$B2,Sales!$C$5:$C$18,0),MATCH(UsagePerHour!QC$4,Sales!$D$3:$ABF$3,0))</f>
        <v>94455.779999999984</v>
      </c>
      <c r="QD2" s="24">
        <f>INDEX(Sales!$D$5:$ABF$18,MATCH(UsagePerHour!$B2,Sales!$C$5:$C$18,0),MATCH(UsagePerHour!QD$4,Sales!$D$3:$ABF$3,0))</f>
        <v>96693.24</v>
      </c>
      <c r="QE2" s="24">
        <f>INDEX(Sales!$D$5:$ABF$18,MATCH(UsagePerHour!$B2,Sales!$C$5:$C$18,0),MATCH(UsagePerHour!QE$4,Sales!$D$3:$ABF$3,0))</f>
        <v>79378.87</v>
      </c>
      <c r="QF2" s="24">
        <f>INDEX(Sales!$D$5:$ABF$18,MATCH(UsagePerHour!$B2,Sales!$C$5:$C$18,0),MATCH(UsagePerHour!QF$4,Sales!$D$3:$ABF$3,0))</f>
        <v>123256</v>
      </c>
      <c r="QG2" s="24">
        <f>INDEX(Sales!$D$5:$ABF$18,MATCH(UsagePerHour!$B2,Sales!$C$5:$C$18,0),MATCH(UsagePerHour!QG$4,Sales!$D$3:$ABF$3,0))</f>
        <v>155151.16</v>
      </c>
      <c r="QH2" s="24">
        <f>INDEX(Sales!$D$5:$ABF$18,MATCH(UsagePerHour!$B2,Sales!$C$5:$C$18,0),MATCH(UsagePerHour!QH$4,Sales!$D$3:$ABF$3,0))</f>
        <v>450854.44000000006</v>
      </c>
      <c r="QI2" s="24">
        <f>INDEX(Sales!$D$5:$ABF$18,MATCH(UsagePerHour!$B2,Sales!$C$5:$C$18,0),MATCH(UsagePerHour!QI$4,Sales!$D$3:$ABF$3,0))</f>
        <v>171719.38999999998</v>
      </c>
      <c r="QJ2" s="24">
        <f>INDEX(Sales!$D$5:$ABF$18,MATCH(UsagePerHour!$B2,Sales!$C$5:$C$18,0),MATCH(UsagePerHour!QJ$4,Sales!$D$3:$ABF$3,0))</f>
        <v>445013.30000000005</v>
      </c>
      <c r="QK2" s="24">
        <f>INDEX(Sales!$D$5:$ABF$18,MATCH(UsagePerHour!$B2,Sales!$C$5:$C$18,0),MATCH(UsagePerHour!QK$4,Sales!$D$3:$ABF$3,0))</f>
        <v>150971.33000000002</v>
      </c>
      <c r="QL2" s="24">
        <f>INDEX(Sales!$D$5:$ABF$18,MATCH(UsagePerHour!$B2,Sales!$C$5:$C$18,0),MATCH(UsagePerHour!QL$4,Sales!$D$3:$ABF$3,0))</f>
        <v>198978.55</v>
      </c>
      <c r="QM2" s="24">
        <f>INDEX(Sales!$D$5:$ABF$18,MATCH(UsagePerHour!$B2,Sales!$C$5:$C$18,0),MATCH(UsagePerHour!QM$4,Sales!$D$3:$ABF$3,0))</f>
        <v>232128.71</v>
      </c>
      <c r="QN2" s="24">
        <f>INDEX(Sales!$D$5:$ABF$18,MATCH(UsagePerHour!$B2,Sales!$C$5:$C$18,0),MATCH(UsagePerHour!QN$4,Sales!$D$3:$ABF$3,0))</f>
        <v>218047</v>
      </c>
      <c r="QO2" s="24">
        <f>INDEX(Sales!$D$5:$ABF$18,MATCH(UsagePerHour!$B2,Sales!$C$5:$C$18,0),MATCH(UsagePerHour!QO$4,Sales!$D$3:$ABF$3,0))</f>
        <v>628305.5</v>
      </c>
      <c r="QP2" s="24">
        <f>INDEX(Sales!$D$5:$ABF$18,MATCH(UsagePerHour!$B2,Sales!$C$5:$C$18,0),MATCH(UsagePerHour!QP$4,Sales!$D$3:$ABF$3,0))</f>
        <v>313352.51999999996</v>
      </c>
      <c r="QQ2" s="24">
        <f>INDEX(Sales!$D$5:$ABF$18,MATCH(UsagePerHour!$B2,Sales!$C$5:$C$18,0),MATCH(UsagePerHour!QQ$4,Sales!$D$3:$ABF$3,0))</f>
        <v>230488.26999999996</v>
      </c>
      <c r="QR2" s="24">
        <f>INDEX(Sales!$D$5:$ABF$18,MATCH(UsagePerHour!$B2,Sales!$C$5:$C$18,0),MATCH(UsagePerHour!QR$4,Sales!$D$3:$ABF$3,0))</f>
        <v>124404.9</v>
      </c>
      <c r="QS2" s="24">
        <f>INDEX(Sales!$D$5:$ABF$18,MATCH(UsagePerHour!$B2,Sales!$C$5:$C$18,0),MATCH(UsagePerHour!QS$4,Sales!$D$3:$ABF$3,0))</f>
        <v>158087</v>
      </c>
      <c r="QT2" s="24">
        <f>INDEX(Sales!$D$5:$ABF$18,MATCH(UsagePerHour!$B2,Sales!$C$5:$C$18,0),MATCH(UsagePerHour!QT$4,Sales!$D$3:$ABF$3,0))</f>
        <v>138404.88</v>
      </c>
      <c r="QU2" s="24">
        <f>INDEX(Sales!$D$5:$ABF$18,MATCH(UsagePerHour!$B2,Sales!$C$5:$C$18,0),MATCH(UsagePerHour!QU$4,Sales!$D$3:$ABF$3,0))</f>
        <v>230951.15000000002</v>
      </c>
      <c r="QV2" s="24">
        <f>INDEX(Sales!$D$5:$ABF$18,MATCH(UsagePerHour!$B2,Sales!$C$5:$C$18,0),MATCH(UsagePerHour!QV$4,Sales!$D$3:$ABF$3,0))</f>
        <v>469992.01</v>
      </c>
      <c r="QW2" s="24">
        <f>INDEX(Sales!$D$5:$ABF$18,MATCH(UsagePerHour!$B2,Sales!$C$5:$C$18,0),MATCH(UsagePerHour!QW$4,Sales!$D$3:$ABF$3,0))</f>
        <v>230983.98000000004</v>
      </c>
      <c r="QX2" s="24">
        <f>INDEX(Sales!$D$5:$ABF$18,MATCH(UsagePerHour!$B2,Sales!$C$5:$C$18,0),MATCH(UsagePerHour!QX$4,Sales!$D$3:$ABF$3,0))</f>
        <v>214950</v>
      </c>
      <c r="QY2" s="24">
        <f>INDEX(Sales!$D$5:$ABF$18,MATCH(UsagePerHour!$B2,Sales!$C$5:$C$18,0),MATCH(UsagePerHour!QY$4,Sales!$D$3:$ABF$3,0))</f>
        <v>163874</v>
      </c>
      <c r="QZ2" s="24">
        <f>INDEX(Sales!$D$5:$ABF$18,MATCH(UsagePerHour!$B2,Sales!$C$5:$C$18,0),MATCH(UsagePerHour!QZ$4,Sales!$D$3:$ABF$3,0))</f>
        <v>207472.21999999997</v>
      </c>
      <c r="RA2" s="24">
        <f>INDEX(Sales!$D$5:$ABF$18,MATCH(UsagePerHour!$B2,Sales!$C$5:$C$18,0),MATCH(UsagePerHour!RA$4,Sales!$D$3:$ABF$3,0))</f>
        <v>180296.04000000004</v>
      </c>
      <c r="RB2" s="24">
        <f>INDEX(Sales!$D$5:$ABF$18,MATCH(UsagePerHour!$B2,Sales!$C$5:$C$18,0),MATCH(UsagePerHour!RB$4,Sales!$D$3:$ABF$3,0))</f>
        <v>208347</v>
      </c>
      <c r="RC2" s="24">
        <f>INDEX(Sales!$D$5:$ABF$18,MATCH(UsagePerHour!$B2,Sales!$C$5:$C$18,0),MATCH(UsagePerHour!RC$4,Sales!$D$3:$ABF$3,0))</f>
        <v>413319</v>
      </c>
      <c r="RD2" s="24">
        <f>INDEX(Sales!$D$5:$ABF$18,MATCH(UsagePerHour!$B2,Sales!$C$5:$C$18,0),MATCH(UsagePerHour!RD$4,Sales!$D$3:$ABF$3,0))</f>
        <v>214651.14999999997</v>
      </c>
      <c r="RE2" s="24">
        <f>INDEX(Sales!$D$5:$ABF$18,MATCH(UsagePerHour!$B2,Sales!$C$5:$C$18,0),MATCH(UsagePerHour!RE$4,Sales!$D$3:$ABF$3,0))</f>
        <v>213408</v>
      </c>
      <c r="RF2" s="24">
        <f>INDEX(Sales!$D$5:$ABF$18,MATCH(UsagePerHour!$B2,Sales!$C$5:$C$18,0),MATCH(UsagePerHour!RF$4,Sales!$D$3:$ABF$3,0))</f>
        <v>139444</v>
      </c>
      <c r="RG2" s="24">
        <f>INDEX(Sales!$D$5:$ABF$18,MATCH(UsagePerHour!$B2,Sales!$C$5:$C$18,0),MATCH(UsagePerHour!RG$4,Sales!$D$3:$ABF$3,0))</f>
        <v>240149</v>
      </c>
      <c r="RH2" s="24">
        <f>INDEX(Sales!$D$5:$ABF$18,MATCH(UsagePerHour!$B2,Sales!$C$5:$C$18,0),MATCH(UsagePerHour!RH$4,Sales!$D$3:$ABF$3,0))</f>
        <v>181717</v>
      </c>
      <c r="RI2" s="24">
        <f>INDEX(Sales!$D$5:$ABF$18,MATCH(UsagePerHour!$B2,Sales!$C$5:$C$18,0),MATCH(UsagePerHour!RI$4,Sales!$D$3:$ABF$3,0))</f>
        <v>169819</v>
      </c>
      <c r="RJ2" s="24">
        <f>INDEX(Sales!$D$5:$ABF$18,MATCH(UsagePerHour!$B2,Sales!$C$5:$C$18,0),MATCH(UsagePerHour!RJ$4,Sales!$D$3:$ABF$3,0))</f>
        <v>518281</v>
      </c>
      <c r="RK2" s="24">
        <f>INDEX(Sales!$D$5:$ABF$18,MATCH(UsagePerHour!$B2,Sales!$C$5:$C$18,0),MATCH(UsagePerHour!RK$4,Sales!$D$3:$ABF$3,0))</f>
        <v>250750.66</v>
      </c>
      <c r="RL2" s="24">
        <f>INDEX(Sales!$D$5:$ABF$18,MATCH(UsagePerHour!$B2,Sales!$C$5:$C$18,0),MATCH(UsagePerHour!RL$4,Sales!$D$3:$ABF$3,0))</f>
        <v>214036.57000000004</v>
      </c>
      <c r="RM2" s="24">
        <f>INDEX(Sales!$D$5:$ABF$18,MATCH(UsagePerHour!$B2,Sales!$C$5:$C$18,0),MATCH(UsagePerHour!RM$4,Sales!$D$3:$ABF$3,0))</f>
        <v>144431.07</v>
      </c>
      <c r="RN2" s="24">
        <f>INDEX(Sales!$D$5:$ABF$18,MATCH(UsagePerHour!$B2,Sales!$C$5:$C$18,0),MATCH(UsagePerHour!RN$4,Sales!$D$3:$ABF$3,0))</f>
        <v>172406</v>
      </c>
      <c r="RO2" s="24">
        <f>INDEX(Sales!$D$5:$ABF$18,MATCH(UsagePerHour!$B2,Sales!$C$5:$C$18,0),MATCH(UsagePerHour!RO$4,Sales!$D$3:$ABF$3,0))</f>
        <v>152441</v>
      </c>
      <c r="RP2" s="24">
        <f>INDEX(Sales!$D$5:$ABF$18,MATCH(UsagePerHour!$B2,Sales!$C$5:$C$18,0),MATCH(UsagePerHour!RP$4,Sales!$D$3:$ABF$3,0))</f>
        <v>225971.71999999997</v>
      </c>
      <c r="RQ2" s="24">
        <f>INDEX(Sales!$D$5:$ABF$18,MATCH(UsagePerHour!$B2,Sales!$C$5:$C$18,0),MATCH(UsagePerHour!RQ$4,Sales!$D$3:$ABF$3,0))</f>
        <v>514339.52999999997</v>
      </c>
      <c r="RR2" s="24">
        <f>INDEX(Sales!$D$5:$ABF$18,MATCH(UsagePerHour!$B2,Sales!$C$5:$C$18,0),MATCH(UsagePerHour!RR$4,Sales!$D$3:$ABF$3,0))</f>
        <v>233905.33000000002</v>
      </c>
      <c r="RS2" s="24">
        <f>INDEX(Sales!$D$5:$ABF$18,MATCH(UsagePerHour!$B2,Sales!$C$5:$C$18,0),MATCH(UsagePerHour!RS$4,Sales!$D$3:$ABF$3,0))</f>
        <v>231982</v>
      </c>
      <c r="RT2" s="24">
        <f>INDEX(Sales!$D$5:$ABF$18,MATCH(UsagePerHour!$B2,Sales!$C$5:$C$18,0),MATCH(UsagePerHour!RT$4,Sales!$D$3:$ABF$3,0))</f>
        <v>165386</v>
      </c>
      <c r="RU2" s="24">
        <f>INDEX(Sales!$D$5:$ABF$18,MATCH(UsagePerHour!$B2,Sales!$C$5:$C$18,0),MATCH(UsagePerHour!RU$4,Sales!$D$3:$ABF$3,0))</f>
        <v>223857.49000000002</v>
      </c>
      <c r="RV2" s="24">
        <f>INDEX(Sales!$D$5:$ABF$18,MATCH(UsagePerHour!$B2,Sales!$C$5:$C$18,0),MATCH(UsagePerHour!RV$4,Sales!$D$3:$ABF$3,0))</f>
        <v>176559.62</v>
      </c>
      <c r="RW2" s="24">
        <f>INDEX(Sales!$D$5:$ABF$18,MATCH(UsagePerHour!$B2,Sales!$C$5:$C$18,0),MATCH(UsagePerHour!RW$4,Sales!$D$3:$ABF$3,0))</f>
        <v>241846.06999999998</v>
      </c>
      <c r="RX2" s="24">
        <f>INDEX(Sales!$D$5:$ABF$18,MATCH(UsagePerHour!$B2,Sales!$C$5:$C$18,0),MATCH(UsagePerHour!RX$4,Sales!$D$3:$ABF$3,0))</f>
        <v>580398.31000000006</v>
      </c>
      <c r="RY2" s="24">
        <f>INDEX(Sales!$D$5:$ABF$18,MATCH(UsagePerHour!$B2,Sales!$C$5:$C$18,0),MATCH(UsagePerHour!RY$4,Sales!$D$3:$ABF$3,0))</f>
        <v>236740.88</v>
      </c>
      <c r="RZ2" s="24">
        <f>INDEX(Sales!$D$5:$ABF$18,MATCH(UsagePerHour!$B2,Sales!$C$5:$C$18,0),MATCH(UsagePerHour!RZ$4,Sales!$D$3:$ABF$3,0))</f>
        <v>244600.36000000004</v>
      </c>
      <c r="SA2" s="24">
        <f>INDEX(Sales!$D$5:$ABF$18,MATCH(UsagePerHour!$B2,Sales!$C$5:$C$18,0),MATCH(UsagePerHour!SA$4,Sales!$D$3:$ABF$3,0))</f>
        <v>132801.34</v>
      </c>
      <c r="SB2" s="24">
        <f>INDEX(Sales!$D$5:$ABF$18,MATCH(UsagePerHour!$B2,Sales!$C$5:$C$18,0),MATCH(UsagePerHour!SB$4,Sales!$D$3:$ABF$3,0))</f>
        <v>208464.27999999997</v>
      </c>
      <c r="SC2" s="24">
        <f>INDEX(Sales!$D$5:$ABF$18,MATCH(UsagePerHour!$B2,Sales!$C$5:$C$18,0),MATCH(UsagePerHour!SC$4,Sales!$D$3:$ABF$3,0))</f>
        <v>280899.45</v>
      </c>
      <c r="SD2" s="24">
        <f>INDEX(Sales!$D$5:$ABF$18,MATCH(UsagePerHour!$B2,Sales!$C$5:$C$18,0),MATCH(UsagePerHour!SD$4,Sales!$D$3:$ABF$3,0))</f>
        <v>253268.97999999995</v>
      </c>
      <c r="SE2" s="24">
        <f>INDEX(Sales!$D$5:$ABF$18,MATCH(UsagePerHour!$B2,Sales!$C$5:$C$18,0),MATCH(UsagePerHour!SE$4,Sales!$D$3:$ABF$3,0))</f>
        <v>562195.77</v>
      </c>
      <c r="SF2" s="24">
        <f>INDEX(Sales!$D$5:$ABF$18,MATCH(UsagePerHour!$B2,Sales!$C$5:$C$18,0),MATCH(UsagePerHour!SF$4,Sales!$D$3:$ABF$3,0))</f>
        <v>231926.80000000002</v>
      </c>
      <c r="SG2" s="24">
        <f>INDEX(Sales!$D$5:$ABF$18,MATCH(UsagePerHour!$B2,Sales!$C$5:$C$18,0),MATCH(UsagePerHour!SG$4,Sales!$D$3:$ABF$3,0))</f>
        <v>0</v>
      </c>
      <c r="SH2" s="24">
        <f>INDEX(Sales!$D$5:$ABF$18,MATCH(UsagePerHour!$B2,Sales!$C$5:$C$18,0),MATCH(UsagePerHour!SH$4,Sales!$D$3:$ABF$3,0))</f>
        <v>0</v>
      </c>
      <c r="SI2" s="24">
        <f>INDEX(Sales!$D$5:$ABF$18,MATCH(UsagePerHour!$B2,Sales!$C$5:$C$18,0),MATCH(UsagePerHour!SI$4,Sales!$D$3:$ABF$3,0))</f>
        <v>0</v>
      </c>
      <c r="SJ2" s="24">
        <f>INDEX(Sales!$D$5:$ABF$18,MATCH(UsagePerHour!$B2,Sales!$C$5:$C$18,0),MATCH(UsagePerHour!SJ$4,Sales!$D$3:$ABF$3,0))</f>
        <v>0</v>
      </c>
      <c r="SK2" s="24">
        <f>INDEX(Sales!$D$5:$ABF$18,MATCH(UsagePerHour!$B2,Sales!$C$5:$C$18,0),MATCH(UsagePerHour!SK$4,Sales!$D$3:$ABF$3,0))</f>
        <v>0</v>
      </c>
      <c r="SL2" s="24">
        <f>INDEX(Sales!$D$5:$ABF$18,MATCH(UsagePerHour!$B2,Sales!$C$5:$C$18,0),MATCH(UsagePerHour!SL$4,Sales!$D$3:$ABF$3,0))</f>
        <v>0</v>
      </c>
      <c r="SM2" s="24">
        <f>INDEX(Sales!$D$5:$ABF$18,MATCH(UsagePerHour!$B2,Sales!$C$5:$C$18,0),MATCH(UsagePerHour!SM$4,Sales!$D$3:$ABF$3,0))</f>
        <v>0</v>
      </c>
      <c r="SN2" s="24">
        <f>INDEX(Sales!$D$5:$ABF$18,MATCH(UsagePerHour!$B2,Sales!$C$5:$C$18,0),MATCH(UsagePerHour!SN$4,Sales!$D$3:$ABF$3,0))</f>
        <v>0</v>
      </c>
      <c r="SO2" s="24">
        <f>INDEX(Sales!$D$5:$ABF$18,MATCH(UsagePerHour!$B2,Sales!$C$5:$C$18,0),MATCH(UsagePerHour!SO$4,Sales!$D$3:$ABF$3,0))</f>
        <v>0</v>
      </c>
      <c r="SP2" s="24">
        <f>INDEX(Sales!$D$5:$ABF$18,MATCH(UsagePerHour!$B2,Sales!$C$5:$C$18,0),MATCH(UsagePerHour!SP$4,Sales!$D$3:$ABF$3,0))</f>
        <v>0</v>
      </c>
      <c r="SQ2" s="24">
        <f>INDEX(Sales!$D$5:$ABF$18,MATCH(UsagePerHour!$B2,Sales!$C$5:$C$18,0),MATCH(UsagePerHour!SQ$4,Sales!$D$3:$ABF$3,0))</f>
        <v>0</v>
      </c>
      <c r="SR2" s="24">
        <f>INDEX(Sales!$D$5:$ABF$18,MATCH(UsagePerHour!$B2,Sales!$C$5:$C$18,0),MATCH(UsagePerHour!SR$4,Sales!$D$3:$ABF$3,0))</f>
        <v>0</v>
      </c>
      <c r="SS2" s="24">
        <f>INDEX(Sales!$D$5:$ABF$18,MATCH(UsagePerHour!$B2,Sales!$C$5:$C$18,0),MATCH(UsagePerHour!SS$4,Sales!$D$3:$ABF$3,0))</f>
        <v>0</v>
      </c>
      <c r="ST2" s="24">
        <f>INDEX(Sales!$D$5:$ABF$18,MATCH(UsagePerHour!$B2,Sales!$C$5:$C$18,0),MATCH(UsagePerHour!ST$4,Sales!$D$3:$ABF$3,0))</f>
        <v>0</v>
      </c>
      <c r="SU2" s="24">
        <f>INDEX(Sales!$D$5:$ABF$18,MATCH(UsagePerHour!$B2,Sales!$C$5:$C$18,0),MATCH(UsagePerHour!SU$4,Sales!$D$3:$ABF$3,0))</f>
        <v>0</v>
      </c>
      <c r="SV2" s="24">
        <f>INDEX(Sales!$D$5:$ABF$18,MATCH(UsagePerHour!$B2,Sales!$C$5:$C$18,0),MATCH(UsagePerHour!SV$4,Sales!$D$3:$ABF$3,0))</f>
        <v>0</v>
      </c>
      <c r="SW2" s="24">
        <f>INDEX(Sales!$D$5:$ABF$18,MATCH(UsagePerHour!$B2,Sales!$C$5:$C$18,0),MATCH(UsagePerHour!SW$4,Sales!$D$3:$ABF$3,0))</f>
        <v>0</v>
      </c>
      <c r="SX2" s="24">
        <f>INDEX(Sales!$D$5:$ABF$18,MATCH(UsagePerHour!$B2,Sales!$C$5:$C$18,0),MATCH(UsagePerHour!SX$4,Sales!$D$3:$ABF$3,0))</f>
        <v>0</v>
      </c>
      <c r="SY2" s="24">
        <f>INDEX(Sales!$D$5:$ABF$18,MATCH(UsagePerHour!$B2,Sales!$C$5:$C$18,0),MATCH(UsagePerHour!SY$4,Sales!$D$3:$ABF$3,0))</f>
        <v>0</v>
      </c>
      <c r="SZ2" s="24">
        <f>INDEX(Sales!$D$5:$ABF$18,MATCH(UsagePerHour!$B2,Sales!$C$5:$C$18,0),MATCH(UsagePerHour!SZ$4,Sales!$D$3:$ABF$3,0))</f>
        <v>0</v>
      </c>
      <c r="TA2" s="24">
        <f>INDEX(Sales!$D$5:$ABF$18,MATCH(UsagePerHour!$B2,Sales!$C$5:$C$18,0),MATCH(UsagePerHour!TA$4,Sales!$D$3:$ABF$3,0))</f>
        <v>0</v>
      </c>
      <c r="TB2" s="24">
        <f>INDEX(Sales!$D$5:$ABF$18,MATCH(UsagePerHour!$B2,Sales!$C$5:$C$18,0),MATCH(UsagePerHour!TB$4,Sales!$D$3:$ABF$3,0))</f>
        <v>0</v>
      </c>
      <c r="TC2" s="24">
        <f>INDEX(Sales!$D$5:$ABF$18,MATCH(UsagePerHour!$B2,Sales!$C$5:$C$18,0),MATCH(UsagePerHour!TC$4,Sales!$D$3:$ABF$3,0))</f>
        <v>0</v>
      </c>
      <c r="TD2" s="24">
        <f>INDEX(Sales!$D$5:$ABF$18,MATCH(UsagePerHour!$B2,Sales!$C$5:$C$18,0),MATCH(UsagePerHour!TD$4,Sales!$D$3:$ABF$3,0))</f>
        <v>0</v>
      </c>
      <c r="TE2" s="24">
        <f>INDEX(Sales!$D$5:$ABF$18,MATCH(UsagePerHour!$B2,Sales!$C$5:$C$18,0),MATCH(UsagePerHour!TE$4,Sales!$D$3:$ABF$3,0))</f>
        <v>0</v>
      </c>
      <c r="TF2" s="24">
        <f>INDEX(Sales!$D$5:$ABF$18,MATCH(UsagePerHour!$B2,Sales!$C$5:$C$18,0),MATCH(UsagePerHour!TF$4,Sales!$D$3:$ABF$3,0))</f>
        <v>0</v>
      </c>
      <c r="TG2" s="24">
        <f>INDEX(Sales!$D$5:$ABF$18,MATCH(UsagePerHour!$B2,Sales!$C$5:$C$18,0),MATCH(UsagePerHour!TG$4,Sales!$D$3:$ABF$3,0))</f>
        <v>0</v>
      </c>
      <c r="TH2" s="24">
        <f>INDEX(Sales!$D$5:$ABF$18,MATCH(UsagePerHour!$B2,Sales!$C$5:$C$18,0),MATCH(UsagePerHour!TH$4,Sales!$D$3:$ABF$3,0))</f>
        <v>0</v>
      </c>
      <c r="TI2" s="24">
        <f>INDEX(Sales!$D$5:$ABF$18,MATCH(UsagePerHour!$B2,Sales!$C$5:$C$18,0),MATCH(UsagePerHour!TI$4,Sales!$D$3:$ABF$3,0))</f>
        <v>0</v>
      </c>
      <c r="TJ2" s="24">
        <f>INDEX(Sales!$D$5:$ABF$18,MATCH(UsagePerHour!$B2,Sales!$C$5:$C$18,0),MATCH(UsagePerHour!TJ$4,Sales!$D$3:$ABF$3,0))</f>
        <v>0</v>
      </c>
      <c r="TK2" s="24">
        <f>INDEX(Sales!$D$5:$ABF$18,MATCH(UsagePerHour!$B2,Sales!$C$5:$C$18,0),MATCH(UsagePerHour!TK$4,Sales!$D$3:$ABF$3,0))</f>
        <v>0</v>
      </c>
      <c r="TL2" s="24">
        <f>INDEX(Sales!$D$5:$ABF$18,MATCH(UsagePerHour!$B2,Sales!$C$5:$C$18,0),MATCH(UsagePerHour!TL$4,Sales!$D$3:$ABF$3,0))</f>
        <v>0</v>
      </c>
      <c r="TM2" s="24">
        <f>INDEX(Sales!$D$5:$ABF$18,MATCH(UsagePerHour!$B2,Sales!$C$5:$C$18,0),MATCH(UsagePerHour!TM$4,Sales!$D$3:$ABF$3,0))</f>
        <v>0</v>
      </c>
      <c r="TN2" s="24">
        <f>INDEX(Sales!$D$5:$ABF$18,MATCH(UsagePerHour!$B2,Sales!$C$5:$C$18,0),MATCH(UsagePerHour!TN$4,Sales!$D$3:$ABF$3,0))</f>
        <v>0</v>
      </c>
      <c r="TO2" s="24">
        <f>INDEX(Sales!$D$5:$ABF$18,MATCH(UsagePerHour!$B2,Sales!$C$5:$C$18,0),MATCH(UsagePerHour!TO$4,Sales!$D$3:$ABF$3,0))</f>
        <v>0</v>
      </c>
      <c r="TP2" s="24">
        <f>INDEX(Sales!$D$5:$ABF$18,MATCH(UsagePerHour!$B2,Sales!$C$5:$C$18,0),MATCH(UsagePerHour!TP$4,Sales!$D$3:$ABF$3,0))</f>
        <v>0</v>
      </c>
      <c r="TQ2" s="24">
        <f>INDEX(Sales!$D$5:$ABF$18,MATCH(UsagePerHour!$B2,Sales!$C$5:$C$18,0),MATCH(UsagePerHour!TQ$4,Sales!$D$3:$ABF$3,0))</f>
        <v>0</v>
      </c>
      <c r="TR2" s="24">
        <f>INDEX(Sales!$D$5:$ABF$18,MATCH(UsagePerHour!$B2,Sales!$C$5:$C$18,0),MATCH(UsagePerHour!TR$4,Sales!$D$3:$ABF$3,0))</f>
        <v>0</v>
      </c>
      <c r="TS2" s="24">
        <f>INDEX(Sales!$D$5:$ABF$18,MATCH(UsagePerHour!$B2,Sales!$C$5:$C$18,0),MATCH(UsagePerHour!TS$4,Sales!$D$3:$ABF$3,0))</f>
        <v>0</v>
      </c>
      <c r="TT2" s="24">
        <f>INDEX(Sales!$D$5:$ABF$18,MATCH(UsagePerHour!$B2,Sales!$C$5:$C$18,0),MATCH(UsagePerHour!TT$4,Sales!$D$3:$ABF$3,0))</f>
        <v>0</v>
      </c>
      <c r="TU2" s="24">
        <f>INDEX(Sales!$D$5:$ABF$18,MATCH(UsagePerHour!$B2,Sales!$C$5:$C$18,0),MATCH(UsagePerHour!TU$4,Sales!$D$3:$ABF$3,0))</f>
        <v>0</v>
      </c>
      <c r="TV2" s="24">
        <f>INDEX(Sales!$D$5:$ABF$18,MATCH(UsagePerHour!$B2,Sales!$C$5:$C$18,0),MATCH(UsagePerHour!TV$4,Sales!$D$3:$ABF$3,0))</f>
        <v>0</v>
      </c>
      <c r="TW2" s="24">
        <f>INDEX(Sales!$D$5:$ABF$18,MATCH(UsagePerHour!$B2,Sales!$C$5:$C$18,0),MATCH(UsagePerHour!TW$4,Sales!$D$3:$ABF$3,0))</f>
        <v>0</v>
      </c>
      <c r="TX2" s="24">
        <f>INDEX(Sales!$D$5:$ABF$18,MATCH(UsagePerHour!$B2,Sales!$C$5:$C$18,0),MATCH(UsagePerHour!TX$4,Sales!$D$3:$ABF$3,0))</f>
        <v>0</v>
      </c>
      <c r="TY2" s="24">
        <f>INDEX(Sales!$D$5:$ABF$18,MATCH(UsagePerHour!$B2,Sales!$C$5:$C$18,0),MATCH(UsagePerHour!TY$4,Sales!$D$3:$ABF$3,0))</f>
        <v>0</v>
      </c>
      <c r="TZ2" s="24">
        <f>INDEX(Sales!$D$5:$ABF$18,MATCH(UsagePerHour!$B2,Sales!$C$5:$C$18,0),MATCH(UsagePerHour!TZ$4,Sales!$D$3:$ABF$3,0))</f>
        <v>0</v>
      </c>
      <c r="UA2" s="24">
        <f>INDEX(Sales!$D$5:$ABF$18,MATCH(UsagePerHour!$B2,Sales!$C$5:$C$18,0),MATCH(UsagePerHour!UA$4,Sales!$D$3:$ABF$3,0))</f>
        <v>0</v>
      </c>
      <c r="UB2" s="24">
        <f>INDEX(Sales!$D$5:$ABF$18,MATCH(UsagePerHour!$B2,Sales!$C$5:$C$18,0),MATCH(UsagePerHour!UB$4,Sales!$D$3:$ABF$3,0))</f>
        <v>0</v>
      </c>
      <c r="UC2" s="24">
        <f>INDEX(Sales!$D$5:$ABF$18,MATCH(UsagePerHour!$B2,Sales!$C$5:$C$18,0),MATCH(UsagePerHour!UC$4,Sales!$D$3:$ABF$3,0))</f>
        <v>0</v>
      </c>
      <c r="UD2" s="24">
        <f>INDEX(Sales!$D$5:$ABF$18,MATCH(UsagePerHour!$B2,Sales!$C$5:$C$18,0),MATCH(UsagePerHour!UD$4,Sales!$D$3:$ABF$3,0))</f>
        <v>0</v>
      </c>
      <c r="UE2" s="24">
        <f>INDEX(Sales!$D$5:$ABF$18,MATCH(UsagePerHour!$B2,Sales!$C$5:$C$18,0),MATCH(UsagePerHour!UE$4,Sales!$D$3:$ABF$3,0))</f>
        <v>0</v>
      </c>
      <c r="UF2" s="24">
        <f>INDEX(Sales!$D$5:$ABF$18,MATCH(UsagePerHour!$B2,Sales!$C$5:$C$18,0),MATCH(UsagePerHour!UF$4,Sales!$D$3:$ABF$3,0))</f>
        <v>0</v>
      </c>
      <c r="UG2" s="24">
        <f>INDEX(Sales!$D$5:$ABF$18,MATCH(UsagePerHour!$B2,Sales!$C$5:$C$18,0),MATCH(UsagePerHour!UG$4,Sales!$D$3:$ABF$3,0))</f>
        <v>0</v>
      </c>
      <c r="UH2" s="24">
        <f>INDEX(Sales!$D$5:$ABF$18,MATCH(UsagePerHour!$B2,Sales!$C$5:$C$18,0),MATCH(UsagePerHour!UH$4,Sales!$D$3:$ABF$3,0))</f>
        <v>0</v>
      </c>
      <c r="UI2" s="24">
        <f>INDEX(Sales!$D$5:$ABF$18,MATCH(UsagePerHour!$B2,Sales!$C$5:$C$18,0),MATCH(UsagePerHour!UI$4,Sales!$D$3:$ABF$3,0))</f>
        <v>0</v>
      </c>
      <c r="UJ2" s="24">
        <f>INDEX(Sales!$D$5:$ABF$18,MATCH(UsagePerHour!$B2,Sales!$C$5:$C$18,0),MATCH(UsagePerHour!UJ$4,Sales!$D$3:$ABF$3,0))</f>
        <v>0</v>
      </c>
      <c r="UK2" s="24">
        <f>INDEX(Sales!$D$5:$ABF$18,MATCH(UsagePerHour!$B2,Sales!$C$5:$C$18,0),MATCH(UsagePerHour!UK$4,Sales!$D$3:$ABF$3,0))</f>
        <v>0</v>
      </c>
      <c r="UL2" s="24">
        <f>INDEX(Sales!$D$5:$ABF$18,MATCH(UsagePerHour!$B2,Sales!$C$5:$C$18,0),MATCH(UsagePerHour!UL$4,Sales!$D$3:$ABF$3,0))</f>
        <v>0</v>
      </c>
      <c r="UM2" s="24">
        <f>INDEX(Sales!$D$5:$ABF$18,MATCH(UsagePerHour!$B2,Sales!$C$5:$C$18,0),MATCH(UsagePerHour!UM$4,Sales!$D$3:$ABF$3,0))</f>
        <v>0</v>
      </c>
      <c r="UN2" s="24">
        <f>INDEX(Sales!$D$5:$ABF$18,MATCH(UsagePerHour!$B2,Sales!$C$5:$C$18,0),MATCH(UsagePerHour!UN$4,Sales!$D$3:$ABF$3,0))</f>
        <v>0</v>
      </c>
      <c r="UO2" s="24">
        <f>INDEX(Sales!$D$5:$ABF$18,MATCH(UsagePerHour!$B2,Sales!$C$5:$C$18,0),MATCH(UsagePerHour!UO$4,Sales!$D$3:$ABF$3,0))</f>
        <v>0</v>
      </c>
      <c r="UP2" s="24">
        <f>INDEX(Sales!$D$5:$ABF$18,MATCH(UsagePerHour!$B2,Sales!$C$5:$C$18,0),MATCH(UsagePerHour!UP$4,Sales!$D$3:$ABF$3,0))</f>
        <v>0</v>
      </c>
      <c r="UQ2" s="24">
        <f>INDEX(Sales!$D$5:$ABF$18,MATCH(UsagePerHour!$B2,Sales!$C$5:$C$18,0),MATCH(UsagePerHour!UQ$4,Sales!$D$3:$ABF$3,0))</f>
        <v>0</v>
      </c>
      <c r="UR2" s="24">
        <f>INDEX(Sales!$D$5:$ABF$18,MATCH(UsagePerHour!$B2,Sales!$C$5:$C$18,0),MATCH(UsagePerHour!UR$4,Sales!$D$3:$ABF$3,0))</f>
        <v>0</v>
      </c>
      <c r="US2" s="24">
        <f>INDEX(Sales!$D$5:$ABF$18,MATCH(UsagePerHour!$B2,Sales!$C$5:$C$18,0),MATCH(UsagePerHour!US$4,Sales!$D$3:$ABF$3,0))</f>
        <v>0</v>
      </c>
      <c r="UT2" s="24">
        <f>INDEX(Sales!$D$5:$ABF$18,MATCH(UsagePerHour!$B2,Sales!$C$5:$C$18,0),MATCH(UsagePerHour!UT$4,Sales!$D$3:$ABF$3,0))</f>
        <v>0</v>
      </c>
      <c r="UU2" s="24">
        <f>INDEX(Sales!$D$5:$ABF$18,MATCH(UsagePerHour!$B2,Sales!$C$5:$C$18,0),MATCH(UsagePerHour!UU$4,Sales!$D$3:$ABF$3,0))</f>
        <v>0</v>
      </c>
      <c r="UV2" s="24">
        <f>INDEX(Sales!$D$5:$ABF$18,MATCH(UsagePerHour!$B2,Sales!$C$5:$C$18,0),MATCH(UsagePerHour!UV$4,Sales!$D$3:$ABF$3,0))</f>
        <v>0</v>
      </c>
      <c r="UW2" s="24">
        <f>INDEX(Sales!$D$5:$ABF$18,MATCH(UsagePerHour!$B2,Sales!$C$5:$C$18,0),MATCH(UsagePerHour!UW$4,Sales!$D$3:$ABF$3,0))</f>
        <v>0</v>
      </c>
      <c r="UX2" s="24">
        <f>INDEX(Sales!$D$5:$ABF$18,MATCH(UsagePerHour!$B2,Sales!$C$5:$C$18,0),MATCH(UsagePerHour!UX$4,Sales!$D$3:$ABF$3,0))</f>
        <v>0</v>
      </c>
      <c r="UY2" s="24">
        <f>INDEX(Sales!$D$5:$ABF$18,MATCH(UsagePerHour!$B2,Sales!$C$5:$C$18,0),MATCH(UsagePerHour!UY$4,Sales!$D$3:$ABF$3,0))</f>
        <v>0</v>
      </c>
      <c r="UZ2" s="24">
        <f>INDEX(Sales!$D$5:$ABF$18,MATCH(UsagePerHour!$B2,Sales!$C$5:$C$18,0),MATCH(UsagePerHour!UZ$4,Sales!$D$3:$ABF$3,0))</f>
        <v>0</v>
      </c>
      <c r="VA2" s="24">
        <f>INDEX(Sales!$D$5:$ABF$18,MATCH(UsagePerHour!$B2,Sales!$C$5:$C$18,0),MATCH(UsagePerHour!VA$4,Sales!$D$3:$ABF$3,0))</f>
        <v>0</v>
      </c>
      <c r="VB2" s="24">
        <f>INDEX(Sales!$D$5:$ABF$18,MATCH(UsagePerHour!$B2,Sales!$C$5:$C$18,0),MATCH(UsagePerHour!VB$4,Sales!$D$3:$ABF$3,0))</f>
        <v>0</v>
      </c>
      <c r="VC2" s="24">
        <f>INDEX(Sales!$D$5:$ABF$18,MATCH(UsagePerHour!$B2,Sales!$C$5:$C$18,0),MATCH(UsagePerHour!VC$4,Sales!$D$3:$ABF$3,0))</f>
        <v>0</v>
      </c>
      <c r="VD2" s="24">
        <f>INDEX(Sales!$D$5:$ABF$18,MATCH(UsagePerHour!$B2,Sales!$C$5:$C$18,0),MATCH(UsagePerHour!VD$4,Sales!$D$3:$ABF$3,0))</f>
        <v>0</v>
      </c>
      <c r="VE2" s="24">
        <f>INDEX(Sales!$D$5:$ABF$18,MATCH(UsagePerHour!$B2,Sales!$C$5:$C$18,0),MATCH(UsagePerHour!VE$4,Sales!$D$3:$ABF$3,0))</f>
        <v>0</v>
      </c>
      <c r="VF2" s="24">
        <f>INDEX(Sales!$D$5:$ABF$18,MATCH(UsagePerHour!$B2,Sales!$C$5:$C$18,0),MATCH(UsagePerHour!VF$4,Sales!$D$3:$ABF$3,0))</f>
        <v>0</v>
      </c>
      <c r="VG2" s="24">
        <f>INDEX(Sales!$D$5:$ABF$18,MATCH(UsagePerHour!$B2,Sales!$C$5:$C$18,0),MATCH(UsagePerHour!VG$4,Sales!$D$3:$ABF$3,0))</f>
        <v>0</v>
      </c>
      <c r="VH2" s="24">
        <f>INDEX(Sales!$D$5:$ABF$18,MATCH(UsagePerHour!$B2,Sales!$C$5:$C$18,0),MATCH(UsagePerHour!VH$4,Sales!$D$3:$ABF$3,0))</f>
        <v>0</v>
      </c>
      <c r="VI2" s="24">
        <f>INDEX(Sales!$D$5:$ABF$18,MATCH(UsagePerHour!$B2,Sales!$C$5:$C$18,0),MATCH(UsagePerHour!VI$4,Sales!$D$3:$ABF$3,0))</f>
        <v>0</v>
      </c>
      <c r="VJ2" s="24">
        <f>INDEX(Sales!$D$5:$ABF$18,MATCH(UsagePerHour!$B2,Sales!$C$5:$C$18,0),MATCH(UsagePerHour!VJ$4,Sales!$D$3:$ABF$3,0))</f>
        <v>0</v>
      </c>
      <c r="VK2" s="24">
        <f>INDEX(Sales!$D$5:$ABF$18,MATCH(UsagePerHour!$B2,Sales!$C$5:$C$18,0),MATCH(UsagePerHour!VK$4,Sales!$D$3:$ABF$3,0))</f>
        <v>0</v>
      </c>
      <c r="VL2" s="24">
        <f>INDEX(Sales!$D$5:$ABF$18,MATCH(UsagePerHour!$B2,Sales!$C$5:$C$18,0),MATCH(UsagePerHour!VL$4,Sales!$D$3:$ABF$3,0))</f>
        <v>0</v>
      </c>
      <c r="VM2" s="24">
        <f>INDEX(Sales!$D$5:$ABF$18,MATCH(UsagePerHour!$B2,Sales!$C$5:$C$18,0),MATCH(UsagePerHour!VM$4,Sales!$D$3:$ABF$3,0))</f>
        <v>0</v>
      </c>
      <c r="VN2" s="24">
        <f>INDEX(Sales!$D$5:$ABF$18,MATCH(UsagePerHour!$B2,Sales!$C$5:$C$18,0),MATCH(UsagePerHour!VN$4,Sales!$D$3:$ABF$3,0))</f>
        <v>0</v>
      </c>
      <c r="VO2" s="24">
        <f>INDEX(Sales!$D$5:$ABF$18,MATCH(UsagePerHour!$B2,Sales!$C$5:$C$18,0),MATCH(UsagePerHour!VO$4,Sales!$D$3:$ABF$3,0))</f>
        <v>0</v>
      </c>
      <c r="VP2" s="24">
        <f>INDEX(Sales!$D$5:$ABF$18,MATCH(UsagePerHour!$B2,Sales!$C$5:$C$18,0),MATCH(UsagePerHour!VP$4,Sales!$D$3:$ABF$3,0))</f>
        <v>0</v>
      </c>
      <c r="VQ2" s="24">
        <f>INDEX(Sales!$D$5:$ABF$18,MATCH(UsagePerHour!$B2,Sales!$C$5:$C$18,0),MATCH(UsagePerHour!VQ$4,Sales!$D$3:$ABF$3,0))</f>
        <v>0</v>
      </c>
      <c r="VR2" s="24">
        <f>INDEX(Sales!$D$5:$ABF$18,MATCH(UsagePerHour!$B2,Sales!$C$5:$C$18,0),MATCH(UsagePerHour!VR$4,Sales!$D$3:$ABF$3,0))</f>
        <v>0</v>
      </c>
      <c r="VS2" s="24">
        <f>INDEX(Sales!$D$5:$ABF$18,MATCH(UsagePerHour!$B2,Sales!$C$5:$C$18,0),MATCH(UsagePerHour!VS$4,Sales!$D$3:$ABF$3,0))</f>
        <v>0</v>
      </c>
      <c r="VT2" s="24">
        <f>INDEX(Sales!$D$5:$ABF$18,MATCH(UsagePerHour!$B2,Sales!$C$5:$C$18,0),MATCH(UsagePerHour!VT$4,Sales!$D$3:$ABF$3,0))</f>
        <v>0</v>
      </c>
      <c r="VU2" s="24">
        <f>INDEX(Sales!$D$5:$ABF$18,MATCH(UsagePerHour!$B2,Sales!$C$5:$C$18,0),MATCH(UsagePerHour!VU$4,Sales!$D$3:$ABF$3,0))</f>
        <v>0</v>
      </c>
      <c r="VV2" s="24">
        <f>INDEX(Sales!$D$5:$ABF$18,MATCH(UsagePerHour!$B2,Sales!$C$5:$C$18,0),MATCH(UsagePerHour!VV$4,Sales!$D$3:$ABF$3,0))</f>
        <v>0</v>
      </c>
      <c r="VW2" s="24">
        <f>INDEX(Sales!$D$5:$ABF$18,MATCH(UsagePerHour!$B2,Sales!$C$5:$C$18,0),MATCH(UsagePerHour!VW$4,Sales!$D$3:$ABF$3,0))</f>
        <v>0</v>
      </c>
      <c r="VX2" s="24">
        <f>INDEX(Sales!$D$5:$ABF$18,MATCH(UsagePerHour!$B2,Sales!$C$5:$C$18,0),MATCH(UsagePerHour!VX$4,Sales!$D$3:$ABF$3,0))</f>
        <v>0</v>
      </c>
      <c r="VY2" s="24">
        <f>INDEX(Sales!$D$5:$ABF$18,MATCH(UsagePerHour!$B2,Sales!$C$5:$C$18,0),MATCH(UsagePerHour!VY$4,Sales!$D$3:$ABF$3,0))</f>
        <v>0</v>
      </c>
      <c r="VZ2" s="24">
        <f>INDEX(Sales!$D$5:$ABF$18,MATCH(UsagePerHour!$B2,Sales!$C$5:$C$18,0),MATCH(UsagePerHour!VZ$4,Sales!$D$3:$ABF$3,0))</f>
        <v>0</v>
      </c>
      <c r="WA2" s="24">
        <f>INDEX(Sales!$D$5:$ABF$18,MATCH(UsagePerHour!$B2,Sales!$C$5:$C$18,0),MATCH(UsagePerHour!WA$4,Sales!$D$3:$ABF$3,0))</f>
        <v>0</v>
      </c>
      <c r="WB2" s="24">
        <f>INDEX(Sales!$D$5:$ABF$18,MATCH(UsagePerHour!$B2,Sales!$C$5:$C$18,0),MATCH(UsagePerHour!WB$4,Sales!$D$3:$ABF$3,0))</f>
        <v>0</v>
      </c>
      <c r="WC2" s="24">
        <f>INDEX(Sales!$D$5:$ABF$18,MATCH(UsagePerHour!$B2,Sales!$C$5:$C$18,0),MATCH(UsagePerHour!WC$4,Sales!$D$3:$ABF$3,0))</f>
        <v>0</v>
      </c>
      <c r="WD2" s="24">
        <f>INDEX(Sales!$D$5:$ABF$18,MATCH(UsagePerHour!$B2,Sales!$C$5:$C$18,0),MATCH(UsagePerHour!WD$4,Sales!$D$3:$ABF$3,0))</f>
        <v>0</v>
      </c>
      <c r="WE2" s="24">
        <f>INDEX(Sales!$D$5:$ABF$18,MATCH(UsagePerHour!$B2,Sales!$C$5:$C$18,0),MATCH(UsagePerHour!WE$4,Sales!$D$3:$ABF$3,0))</f>
        <v>0</v>
      </c>
      <c r="WF2" s="24">
        <f>INDEX(Sales!$D$5:$ABF$18,MATCH(UsagePerHour!$B2,Sales!$C$5:$C$18,0),MATCH(UsagePerHour!WF$4,Sales!$D$3:$ABF$3,0))</f>
        <v>0</v>
      </c>
      <c r="WG2" s="24">
        <f>INDEX(Sales!$D$5:$ABF$18,MATCH(UsagePerHour!$B2,Sales!$C$5:$C$18,0),MATCH(UsagePerHour!WG$4,Sales!$D$3:$ABF$3,0))</f>
        <v>0</v>
      </c>
      <c r="WH2" s="24">
        <f>INDEX(Sales!$D$5:$ABF$18,MATCH(UsagePerHour!$B2,Sales!$C$5:$C$18,0),MATCH(UsagePerHour!WH$4,Sales!$D$3:$ABF$3,0))</f>
        <v>0</v>
      </c>
      <c r="WI2" s="24">
        <f>INDEX(Sales!$D$5:$ABF$18,MATCH(UsagePerHour!$B2,Sales!$C$5:$C$18,0),MATCH(UsagePerHour!WI$4,Sales!$D$3:$ABF$3,0))</f>
        <v>0</v>
      </c>
      <c r="WJ2" s="24">
        <f>INDEX(Sales!$D$5:$ABF$18,MATCH(UsagePerHour!$B2,Sales!$C$5:$C$18,0),MATCH(UsagePerHour!WJ$4,Sales!$D$3:$ABF$3,0))</f>
        <v>0</v>
      </c>
      <c r="WK2" s="24">
        <f>INDEX(Sales!$D$5:$ABF$18,MATCH(UsagePerHour!$B2,Sales!$C$5:$C$18,0),MATCH(UsagePerHour!WK$4,Sales!$D$3:$ABF$3,0))</f>
        <v>0</v>
      </c>
      <c r="WL2" s="24">
        <f>INDEX(Sales!$D$5:$ABF$18,MATCH(UsagePerHour!$B2,Sales!$C$5:$C$18,0),MATCH(UsagePerHour!WL$4,Sales!$D$3:$ABF$3,0))</f>
        <v>0</v>
      </c>
      <c r="WM2" s="24">
        <f>INDEX(Sales!$D$5:$ABF$18,MATCH(UsagePerHour!$B2,Sales!$C$5:$C$18,0),MATCH(UsagePerHour!WM$4,Sales!$D$3:$ABF$3,0))</f>
        <v>0</v>
      </c>
      <c r="WN2" s="24">
        <f>INDEX(Sales!$D$5:$ABF$18,MATCH(UsagePerHour!$B2,Sales!$C$5:$C$18,0),MATCH(UsagePerHour!WN$4,Sales!$D$3:$ABF$3,0))</f>
        <v>0</v>
      </c>
      <c r="WO2" s="24">
        <f>INDEX(Sales!$D$5:$ABF$18,MATCH(UsagePerHour!$B2,Sales!$C$5:$C$18,0),MATCH(UsagePerHour!WO$4,Sales!$D$3:$ABF$3,0))</f>
        <v>0</v>
      </c>
      <c r="WP2" s="24">
        <f>INDEX(Sales!$D$5:$ABF$18,MATCH(UsagePerHour!$B2,Sales!$C$5:$C$18,0),MATCH(UsagePerHour!WP$4,Sales!$D$3:$ABF$3,0))</f>
        <v>0</v>
      </c>
      <c r="WQ2" s="24">
        <f>INDEX(Sales!$D$5:$ABF$18,MATCH(UsagePerHour!$B2,Sales!$C$5:$C$18,0),MATCH(UsagePerHour!WQ$4,Sales!$D$3:$ABF$3,0))</f>
        <v>0</v>
      </c>
      <c r="WR2" s="24">
        <f>INDEX(Sales!$D$5:$ABF$18,MATCH(UsagePerHour!$B2,Sales!$C$5:$C$18,0),MATCH(UsagePerHour!WR$4,Sales!$D$3:$ABF$3,0))</f>
        <v>0</v>
      </c>
      <c r="WS2" s="24">
        <f>INDEX(Sales!$D$5:$ABF$18,MATCH(UsagePerHour!$B2,Sales!$C$5:$C$18,0),MATCH(UsagePerHour!WS$4,Sales!$D$3:$ABF$3,0))</f>
        <v>0</v>
      </c>
      <c r="WT2" s="24">
        <f>INDEX(Sales!$D$5:$ABF$18,MATCH(UsagePerHour!$B2,Sales!$C$5:$C$18,0),MATCH(UsagePerHour!WT$4,Sales!$D$3:$ABF$3,0))</f>
        <v>0</v>
      </c>
      <c r="WU2" s="24">
        <f>INDEX(Sales!$D$5:$ABF$18,MATCH(UsagePerHour!$B2,Sales!$C$5:$C$18,0),MATCH(UsagePerHour!WU$4,Sales!$D$3:$ABF$3,0))</f>
        <v>0</v>
      </c>
      <c r="WV2" s="24">
        <f>INDEX(Sales!$D$5:$ABF$18,MATCH(UsagePerHour!$B2,Sales!$C$5:$C$18,0),MATCH(UsagePerHour!WV$4,Sales!$D$3:$ABF$3,0))</f>
        <v>0</v>
      </c>
      <c r="WW2" s="24">
        <f>INDEX(Sales!$D$5:$ABF$18,MATCH(UsagePerHour!$B2,Sales!$C$5:$C$18,0),MATCH(UsagePerHour!WW$4,Sales!$D$3:$ABF$3,0))</f>
        <v>0</v>
      </c>
      <c r="WX2" s="24">
        <f>INDEX(Sales!$D$5:$ABF$18,MATCH(UsagePerHour!$B2,Sales!$C$5:$C$18,0),MATCH(UsagePerHour!WX$4,Sales!$D$3:$ABF$3,0))</f>
        <v>0</v>
      </c>
      <c r="WY2" s="24">
        <f>INDEX(Sales!$D$5:$ABF$18,MATCH(UsagePerHour!$B2,Sales!$C$5:$C$18,0),MATCH(UsagePerHour!WY$4,Sales!$D$3:$ABF$3,0))</f>
        <v>0</v>
      </c>
      <c r="WZ2" s="24">
        <f>INDEX(Sales!$D$5:$ABF$18,MATCH(UsagePerHour!$B2,Sales!$C$5:$C$18,0),MATCH(UsagePerHour!WZ$4,Sales!$D$3:$ABF$3,0))</f>
        <v>0</v>
      </c>
      <c r="XA2" s="24">
        <f>INDEX(Sales!$D$5:$ABF$18,MATCH(UsagePerHour!$B2,Sales!$C$5:$C$18,0),MATCH(UsagePerHour!XA$4,Sales!$D$3:$ABF$3,0))</f>
        <v>0</v>
      </c>
      <c r="XB2" s="24">
        <f>INDEX(Sales!$D$5:$ABF$18,MATCH(UsagePerHour!$B2,Sales!$C$5:$C$18,0),MATCH(UsagePerHour!XB$4,Sales!$D$3:$ABF$3,0))</f>
        <v>0</v>
      </c>
      <c r="XC2" s="24">
        <f>INDEX(Sales!$D$5:$ABF$18,MATCH(UsagePerHour!$B2,Sales!$C$5:$C$18,0),MATCH(UsagePerHour!XC$4,Sales!$D$3:$ABF$3,0))</f>
        <v>0</v>
      </c>
      <c r="XD2" s="24">
        <f>INDEX(Sales!$D$5:$ABF$18,MATCH(UsagePerHour!$B2,Sales!$C$5:$C$18,0),MATCH(UsagePerHour!XD$4,Sales!$D$3:$ABF$3,0))</f>
        <v>0</v>
      </c>
      <c r="XE2" s="24">
        <f>INDEX(Sales!$D$5:$ABF$18,MATCH(UsagePerHour!$B2,Sales!$C$5:$C$18,0),MATCH(UsagePerHour!XE$4,Sales!$D$3:$ABF$3,0))</f>
        <v>0</v>
      </c>
      <c r="XF2" s="24">
        <f>INDEX(Sales!$D$5:$ABF$18,MATCH(UsagePerHour!$B2,Sales!$C$5:$C$18,0),MATCH(UsagePerHour!XF$4,Sales!$D$3:$ABF$3,0))</f>
        <v>0</v>
      </c>
      <c r="XG2" s="24">
        <f>INDEX(Sales!$D$5:$ABF$18,MATCH(UsagePerHour!$B2,Sales!$C$5:$C$18,0),MATCH(UsagePerHour!XG$4,Sales!$D$3:$ABF$3,0))</f>
        <v>0</v>
      </c>
      <c r="XH2" s="24">
        <f>INDEX(Sales!$D$5:$ABF$18,MATCH(UsagePerHour!$B2,Sales!$C$5:$C$18,0),MATCH(UsagePerHour!XH$4,Sales!$D$3:$ABF$3,0))</f>
        <v>0</v>
      </c>
      <c r="XI2" s="24">
        <f>INDEX(Sales!$D$5:$ABF$18,MATCH(UsagePerHour!$B2,Sales!$C$5:$C$18,0),MATCH(UsagePerHour!XI$4,Sales!$D$3:$ABF$3,0))</f>
        <v>0</v>
      </c>
      <c r="XJ2" s="24">
        <f>INDEX(Sales!$D$5:$ABF$18,MATCH(UsagePerHour!$B2,Sales!$C$5:$C$18,0),MATCH(UsagePerHour!XJ$4,Sales!$D$3:$ABF$3,0))</f>
        <v>0</v>
      </c>
      <c r="XK2" s="24">
        <f>INDEX(Sales!$D$5:$ABF$18,MATCH(UsagePerHour!$B2,Sales!$C$5:$C$18,0),MATCH(UsagePerHour!XK$4,Sales!$D$3:$ABF$3,0))</f>
        <v>0</v>
      </c>
      <c r="XL2" s="24">
        <f>INDEX(Sales!$D$5:$ABF$18,MATCH(UsagePerHour!$B2,Sales!$C$5:$C$18,0),MATCH(UsagePerHour!XL$4,Sales!$D$3:$ABF$3,0))</f>
        <v>0</v>
      </c>
      <c r="XM2" s="24">
        <f>INDEX(Sales!$D$5:$ABF$18,MATCH(UsagePerHour!$B2,Sales!$C$5:$C$18,0),MATCH(UsagePerHour!XM$4,Sales!$D$3:$ABF$3,0))</f>
        <v>0</v>
      </c>
      <c r="XN2" s="24">
        <f>INDEX(Sales!$D$5:$ABF$18,MATCH(UsagePerHour!$B2,Sales!$C$5:$C$18,0),MATCH(UsagePerHour!XN$4,Sales!$D$3:$ABF$3,0))</f>
        <v>0</v>
      </c>
      <c r="XO2" s="24">
        <f>INDEX(Sales!$D$5:$ABF$18,MATCH(UsagePerHour!$B2,Sales!$C$5:$C$18,0),MATCH(UsagePerHour!XO$4,Sales!$D$3:$ABF$3,0))</f>
        <v>0</v>
      </c>
      <c r="XP2" s="24">
        <f>INDEX(Sales!$D$5:$ABF$18,MATCH(UsagePerHour!$B2,Sales!$C$5:$C$18,0),MATCH(UsagePerHour!XP$4,Sales!$D$3:$ABF$3,0))</f>
        <v>0</v>
      </c>
      <c r="XQ2" s="24">
        <f>INDEX(Sales!$D$5:$ABF$18,MATCH(UsagePerHour!$B2,Sales!$C$5:$C$18,0),MATCH(UsagePerHour!XQ$4,Sales!$D$3:$ABF$3,0))</f>
        <v>0</v>
      </c>
      <c r="XR2" s="24">
        <f>INDEX(Sales!$D$5:$ABF$18,MATCH(UsagePerHour!$B2,Sales!$C$5:$C$18,0),MATCH(UsagePerHour!XR$4,Sales!$D$3:$ABF$3,0))</f>
        <v>0</v>
      </c>
      <c r="XS2" s="24">
        <f>INDEX(Sales!$D$5:$ABF$18,MATCH(UsagePerHour!$B2,Sales!$C$5:$C$18,0),MATCH(UsagePerHour!XS$4,Sales!$D$3:$ABF$3,0))</f>
        <v>0</v>
      </c>
      <c r="XT2" s="24">
        <f>INDEX(Sales!$D$5:$ABF$18,MATCH(UsagePerHour!$B2,Sales!$C$5:$C$18,0),MATCH(UsagePerHour!XT$4,Sales!$D$3:$ABF$3,0))</f>
        <v>0</v>
      </c>
      <c r="XU2" s="24">
        <f>INDEX(Sales!$D$5:$ABF$18,MATCH(UsagePerHour!$B2,Sales!$C$5:$C$18,0),MATCH(UsagePerHour!XU$4,Sales!$D$3:$ABF$3,0))</f>
        <v>0</v>
      </c>
      <c r="XV2" s="24">
        <f>INDEX(Sales!$D$5:$ABF$18,MATCH(UsagePerHour!$B2,Sales!$C$5:$C$18,0),MATCH(UsagePerHour!XV$4,Sales!$D$3:$ABF$3,0))</f>
        <v>0</v>
      </c>
      <c r="XW2" s="24">
        <f>INDEX(Sales!$D$5:$ABF$18,MATCH(UsagePerHour!$B2,Sales!$C$5:$C$18,0),MATCH(UsagePerHour!XW$4,Sales!$D$3:$ABF$3,0))</f>
        <v>0</v>
      </c>
      <c r="XX2" s="24">
        <f>INDEX(Sales!$D$5:$ABF$18,MATCH(UsagePerHour!$B2,Sales!$C$5:$C$18,0),MATCH(UsagePerHour!XX$4,Sales!$D$3:$ABF$3,0))</f>
        <v>0</v>
      </c>
      <c r="XY2" s="24">
        <f>INDEX(Sales!$D$5:$ABF$18,MATCH(UsagePerHour!$B2,Sales!$C$5:$C$18,0),MATCH(UsagePerHour!XY$4,Sales!$D$3:$ABF$3,0))</f>
        <v>0</v>
      </c>
      <c r="XZ2" s="24">
        <f>INDEX(Sales!$D$5:$ABF$18,MATCH(UsagePerHour!$B2,Sales!$C$5:$C$18,0),MATCH(UsagePerHour!XZ$4,Sales!$D$3:$ABF$3,0))</f>
        <v>0</v>
      </c>
      <c r="YA2" s="24">
        <f>INDEX(Sales!$D$5:$ABF$18,MATCH(UsagePerHour!$B2,Sales!$C$5:$C$18,0),MATCH(UsagePerHour!YA$4,Sales!$D$3:$ABF$3,0))</f>
        <v>0</v>
      </c>
      <c r="YB2" s="24">
        <f>INDEX(Sales!$D$5:$ABF$18,MATCH(UsagePerHour!$B2,Sales!$C$5:$C$18,0),MATCH(UsagePerHour!YB$4,Sales!$D$3:$ABF$3,0))</f>
        <v>0</v>
      </c>
      <c r="YC2" s="24">
        <f>INDEX(Sales!$D$5:$ABF$18,MATCH(UsagePerHour!$B2,Sales!$C$5:$C$18,0),MATCH(UsagePerHour!YC$4,Sales!$D$3:$ABF$3,0))</f>
        <v>0</v>
      </c>
      <c r="YD2" s="24">
        <f>INDEX(Sales!$D$5:$ABF$18,MATCH(UsagePerHour!$B2,Sales!$C$5:$C$18,0),MATCH(UsagePerHour!YD$4,Sales!$D$3:$ABF$3,0))</f>
        <v>0</v>
      </c>
      <c r="YE2" s="24">
        <f>INDEX(Sales!$D$5:$ABF$18,MATCH(UsagePerHour!$B2,Sales!$C$5:$C$18,0),MATCH(UsagePerHour!YE$4,Sales!$D$3:$ABF$3,0))</f>
        <v>0</v>
      </c>
      <c r="YF2" s="24">
        <f>INDEX(Sales!$D$5:$ABF$18,MATCH(UsagePerHour!$B2,Sales!$C$5:$C$18,0),MATCH(UsagePerHour!YF$4,Sales!$D$3:$ABF$3,0))</f>
        <v>0</v>
      </c>
      <c r="YG2" s="24">
        <f>INDEX(Sales!$D$5:$ABF$18,MATCH(UsagePerHour!$B2,Sales!$C$5:$C$18,0),MATCH(UsagePerHour!YG$4,Sales!$D$3:$ABF$3,0))</f>
        <v>0</v>
      </c>
      <c r="YH2" s="24">
        <f>INDEX(Sales!$D$5:$ABF$18,MATCH(UsagePerHour!$B2,Sales!$C$5:$C$18,0),MATCH(UsagePerHour!YH$4,Sales!$D$3:$ABF$3,0))</f>
        <v>0</v>
      </c>
      <c r="YI2" s="24">
        <f>INDEX(Sales!$D$5:$ABF$18,MATCH(UsagePerHour!$B2,Sales!$C$5:$C$18,0),MATCH(UsagePerHour!YI$4,Sales!$D$3:$ABF$3,0))</f>
        <v>0</v>
      </c>
      <c r="YJ2" s="24">
        <f>INDEX(Sales!$D$5:$ABF$18,MATCH(UsagePerHour!$B2,Sales!$C$5:$C$18,0),MATCH(UsagePerHour!YJ$4,Sales!$D$3:$ABF$3,0))</f>
        <v>0</v>
      </c>
      <c r="YK2" s="24">
        <f>INDEX(Sales!$D$5:$ABF$18,MATCH(UsagePerHour!$B2,Sales!$C$5:$C$18,0),MATCH(UsagePerHour!YK$4,Sales!$D$3:$ABF$3,0))</f>
        <v>0</v>
      </c>
      <c r="YL2" s="24">
        <f>INDEX(Sales!$D$5:$ABF$18,MATCH(UsagePerHour!$B2,Sales!$C$5:$C$18,0),MATCH(UsagePerHour!YL$4,Sales!$D$3:$ABF$3,0))</f>
        <v>0</v>
      </c>
      <c r="YM2" s="24">
        <f>INDEX(Sales!$D$5:$ABF$18,MATCH(UsagePerHour!$B2,Sales!$C$5:$C$18,0),MATCH(UsagePerHour!YM$4,Sales!$D$3:$ABF$3,0))</f>
        <v>0</v>
      </c>
      <c r="YN2" s="24">
        <f>INDEX(Sales!$D$5:$ABF$18,MATCH(UsagePerHour!$B2,Sales!$C$5:$C$18,0),MATCH(UsagePerHour!YN$4,Sales!$D$3:$ABF$3,0))</f>
        <v>0</v>
      </c>
      <c r="YO2" s="24">
        <f>INDEX(Sales!$D$5:$ABF$18,MATCH(UsagePerHour!$B2,Sales!$C$5:$C$18,0),MATCH(UsagePerHour!YO$4,Sales!$D$3:$ABF$3,0))</f>
        <v>0</v>
      </c>
      <c r="YP2" s="24">
        <f>INDEX(Sales!$D$5:$ABF$18,MATCH(UsagePerHour!$B2,Sales!$C$5:$C$18,0),MATCH(UsagePerHour!YP$4,Sales!$D$3:$ABF$3,0))</f>
        <v>0</v>
      </c>
      <c r="YQ2" s="24">
        <f>INDEX(Sales!$D$5:$ABF$18,MATCH(UsagePerHour!$B2,Sales!$C$5:$C$18,0),MATCH(UsagePerHour!YQ$4,Sales!$D$3:$ABF$3,0))</f>
        <v>0</v>
      </c>
      <c r="YR2" s="24">
        <f>INDEX(Sales!$D$5:$ABF$18,MATCH(UsagePerHour!$B2,Sales!$C$5:$C$18,0),MATCH(UsagePerHour!YR$4,Sales!$D$3:$ABF$3,0))</f>
        <v>0</v>
      </c>
      <c r="YS2" s="24">
        <f>INDEX(Sales!$D$5:$ABF$18,MATCH(UsagePerHour!$B2,Sales!$C$5:$C$18,0),MATCH(UsagePerHour!YS$4,Sales!$D$3:$ABF$3,0))</f>
        <v>0</v>
      </c>
      <c r="YT2" s="24">
        <f>INDEX(Sales!$D$5:$ABF$18,MATCH(UsagePerHour!$B2,Sales!$C$5:$C$18,0),MATCH(UsagePerHour!YT$4,Sales!$D$3:$ABF$3,0))</f>
        <v>0</v>
      </c>
      <c r="YU2" s="24">
        <f>INDEX(Sales!$D$5:$ABF$18,MATCH(UsagePerHour!$B2,Sales!$C$5:$C$18,0),MATCH(UsagePerHour!YU$4,Sales!$D$3:$ABF$3,0))</f>
        <v>0</v>
      </c>
      <c r="YV2" s="24">
        <f>INDEX(Sales!$D$5:$ABF$18,MATCH(UsagePerHour!$B2,Sales!$C$5:$C$18,0),MATCH(UsagePerHour!YV$4,Sales!$D$3:$ABF$3,0))</f>
        <v>0</v>
      </c>
      <c r="YW2" s="24">
        <f>INDEX(Sales!$D$5:$ABF$18,MATCH(UsagePerHour!$B2,Sales!$C$5:$C$18,0),MATCH(UsagePerHour!YW$4,Sales!$D$3:$ABF$3,0))</f>
        <v>0</v>
      </c>
      <c r="YX2" s="24">
        <f>INDEX(Sales!$D$5:$ABF$18,MATCH(UsagePerHour!$B2,Sales!$C$5:$C$18,0),MATCH(UsagePerHour!YX$4,Sales!$D$3:$ABF$3,0))</f>
        <v>0</v>
      </c>
      <c r="YY2" s="24">
        <f>INDEX(Sales!$D$5:$ABF$18,MATCH(UsagePerHour!$B2,Sales!$C$5:$C$18,0),MATCH(UsagePerHour!YY$4,Sales!$D$3:$ABF$3,0))</f>
        <v>0</v>
      </c>
      <c r="YZ2" s="24">
        <f>INDEX(Sales!$D$5:$ABF$18,MATCH(UsagePerHour!$B2,Sales!$C$5:$C$18,0),MATCH(UsagePerHour!YZ$4,Sales!$D$3:$ABF$3,0))</f>
        <v>0</v>
      </c>
      <c r="ZA2" s="24">
        <f>INDEX(Sales!$D$5:$ABF$18,MATCH(UsagePerHour!$B2,Sales!$C$5:$C$18,0),MATCH(UsagePerHour!ZA$4,Sales!$D$3:$ABF$3,0))</f>
        <v>0</v>
      </c>
      <c r="ZB2" s="24">
        <f>INDEX(Sales!$D$5:$ABF$18,MATCH(UsagePerHour!$B2,Sales!$C$5:$C$18,0),MATCH(UsagePerHour!ZB$4,Sales!$D$3:$ABF$3,0))</f>
        <v>0</v>
      </c>
      <c r="ZC2" s="24">
        <f>INDEX(Sales!$D$5:$ABF$18,MATCH(UsagePerHour!$B2,Sales!$C$5:$C$18,0),MATCH(UsagePerHour!ZC$4,Sales!$D$3:$ABF$3,0))</f>
        <v>0</v>
      </c>
      <c r="ZD2" s="24">
        <f>INDEX(Sales!$D$5:$ABF$18,MATCH(UsagePerHour!$B2,Sales!$C$5:$C$18,0),MATCH(UsagePerHour!ZD$4,Sales!$D$3:$ABF$3,0))</f>
        <v>0</v>
      </c>
      <c r="ZE2" s="24">
        <f>INDEX(Sales!$D$5:$ABF$18,MATCH(UsagePerHour!$B2,Sales!$C$5:$C$18,0),MATCH(UsagePerHour!ZE$4,Sales!$D$3:$ABF$3,0))</f>
        <v>0</v>
      </c>
      <c r="ZF2" s="24">
        <f>INDEX(Sales!$D$5:$ABF$18,MATCH(UsagePerHour!$B2,Sales!$C$5:$C$18,0),MATCH(UsagePerHour!ZF$4,Sales!$D$3:$ABF$3,0))</f>
        <v>0</v>
      </c>
      <c r="ZG2" s="24">
        <f>INDEX(Sales!$D$5:$ABF$18,MATCH(UsagePerHour!$B2,Sales!$C$5:$C$18,0),MATCH(UsagePerHour!ZG$4,Sales!$D$3:$ABF$3,0))</f>
        <v>0</v>
      </c>
      <c r="ZH2" s="24">
        <f>INDEX(Sales!$D$5:$ABF$18,MATCH(UsagePerHour!$B2,Sales!$C$5:$C$18,0),MATCH(UsagePerHour!ZH$4,Sales!$D$3:$ABF$3,0))</f>
        <v>0</v>
      </c>
      <c r="ZI2" s="24">
        <f>INDEX(Sales!$D$5:$ABF$18,MATCH(UsagePerHour!$B2,Sales!$C$5:$C$18,0),MATCH(UsagePerHour!ZI$4,Sales!$D$3:$ABF$3,0))</f>
        <v>0</v>
      </c>
      <c r="ZJ2" s="24">
        <f>INDEX(Sales!$D$5:$ABF$18,MATCH(UsagePerHour!$B2,Sales!$C$5:$C$18,0),MATCH(UsagePerHour!ZJ$4,Sales!$D$3:$ABF$3,0))</f>
        <v>0</v>
      </c>
      <c r="ZK2" s="24">
        <f>INDEX(Sales!$D$5:$ABF$18,MATCH(UsagePerHour!$B2,Sales!$C$5:$C$18,0),MATCH(UsagePerHour!ZK$4,Sales!$D$3:$ABF$3,0))</f>
        <v>0</v>
      </c>
      <c r="ZL2" s="24">
        <f>INDEX(Sales!$D$5:$ABF$18,MATCH(UsagePerHour!$B2,Sales!$C$5:$C$18,0),MATCH(UsagePerHour!ZL$4,Sales!$D$3:$ABF$3,0))</f>
        <v>0</v>
      </c>
      <c r="ZM2" s="24">
        <f>INDEX(Sales!$D$5:$ABF$18,MATCH(UsagePerHour!$B2,Sales!$C$5:$C$18,0),MATCH(UsagePerHour!ZM$4,Sales!$D$3:$ABF$3,0))</f>
        <v>0</v>
      </c>
      <c r="ZN2" s="24">
        <f>INDEX(Sales!$D$5:$ABF$18,MATCH(UsagePerHour!$B2,Sales!$C$5:$C$18,0),MATCH(UsagePerHour!ZN$4,Sales!$D$3:$ABF$3,0))</f>
        <v>0</v>
      </c>
      <c r="ZO2" s="24">
        <f>INDEX(Sales!$D$5:$ABF$18,MATCH(UsagePerHour!$B2,Sales!$C$5:$C$18,0),MATCH(UsagePerHour!ZO$4,Sales!$D$3:$ABF$3,0))</f>
        <v>0</v>
      </c>
      <c r="ZP2" s="24">
        <f>INDEX(Sales!$D$5:$ABF$18,MATCH(UsagePerHour!$B2,Sales!$C$5:$C$18,0),MATCH(UsagePerHour!ZP$4,Sales!$D$3:$ABF$3,0))</f>
        <v>0</v>
      </c>
      <c r="ZQ2" s="24">
        <f>INDEX(Sales!$D$5:$ABF$18,MATCH(UsagePerHour!$B2,Sales!$C$5:$C$18,0),MATCH(UsagePerHour!ZQ$4,Sales!$D$3:$ABF$3,0))</f>
        <v>0</v>
      </c>
      <c r="ZR2" s="24">
        <f>INDEX(Sales!$D$5:$ABF$18,MATCH(UsagePerHour!$B2,Sales!$C$5:$C$18,0),MATCH(UsagePerHour!ZR$4,Sales!$D$3:$ABF$3,0))</f>
        <v>0</v>
      </c>
      <c r="ZS2" s="24">
        <f>INDEX(Sales!$D$5:$ABF$18,MATCH(UsagePerHour!$B2,Sales!$C$5:$C$18,0),MATCH(UsagePerHour!ZS$4,Sales!$D$3:$ABF$3,0))</f>
        <v>0</v>
      </c>
      <c r="ZT2" s="24">
        <f>INDEX(Sales!$D$5:$ABF$18,MATCH(UsagePerHour!$B2,Sales!$C$5:$C$18,0),MATCH(UsagePerHour!ZT$4,Sales!$D$3:$ABF$3,0))</f>
        <v>0</v>
      </c>
      <c r="ZU2" s="24">
        <f>INDEX(Sales!$D$5:$ABF$18,MATCH(UsagePerHour!$B2,Sales!$C$5:$C$18,0),MATCH(UsagePerHour!ZU$4,Sales!$D$3:$ABF$3,0))</f>
        <v>0</v>
      </c>
      <c r="ZV2" s="24">
        <f>INDEX(Sales!$D$5:$ABF$18,MATCH(UsagePerHour!$B2,Sales!$C$5:$C$18,0),MATCH(UsagePerHour!ZV$4,Sales!$D$3:$ABF$3,0))</f>
        <v>0</v>
      </c>
      <c r="ZW2" s="24">
        <f>INDEX(Sales!$D$5:$ABF$18,MATCH(UsagePerHour!$B2,Sales!$C$5:$C$18,0),MATCH(UsagePerHour!ZW$4,Sales!$D$3:$ABF$3,0))</f>
        <v>0</v>
      </c>
      <c r="ZX2" s="24">
        <f>INDEX(Sales!$D$5:$ABF$18,MATCH(UsagePerHour!$B2,Sales!$C$5:$C$18,0),MATCH(UsagePerHour!ZX$4,Sales!$D$3:$ABF$3,0))</f>
        <v>0</v>
      </c>
      <c r="ZY2" s="24">
        <f>INDEX(Sales!$D$5:$ABF$18,MATCH(UsagePerHour!$B2,Sales!$C$5:$C$18,0),MATCH(UsagePerHour!ZY$4,Sales!$D$3:$ABF$3,0))</f>
        <v>0</v>
      </c>
      <c r="ZZ2" s="24">
        <f>INDEX(Sales!$D$5:$ABF$18,MATCH(UsagePerHour!$B2,Sales!$C$5:$C$18,0),MATCH(UsagePerHour!ZZ$4,Sales!$D$3:$ABF$3,0))</f>
        <v>0</v>
      </c>
      <c r="AAA2" s="24">
        <f>INDEX(Sales!$D$5:$ABF$18,MATCH(UsagePerHour!$B2,Sales!$C$5:$C$18,0),MATCH(UsagePerHour!AAA$4,Sales!$D$3:$ABF$3,0))</f>
        <v>0</v>
      </c>
      <c r="AAB2" s="24">
        <f>INDEX(Sales!$D$5:$ABF$18,MATCH(UsagePerHour!$B2,Sales!$C$5:$C$18,0),MATCH(UsagePerHour!AAB$4,Sales!$D$3:$ABF$3,0))</f>
        <v>0</v>
      </c>
      <c r="AAC2" s="24">
        <f>INDEX(Sales!$D$5:$ABF$18,MATCH(UsagePerHour!$B2,Sales!$C$5:$C$18,0),MATCH(UsagePerHour!AAC$4,Sales!$D$3:$ABF$3,0))</f>
        <v>0</v>
      </c>
      <c r="AAD2" s="24">
        <f>INDEX(Sales!$D$5:$ABF$18,MATCH(UsagePerHour!$B2,Sales!$C$5:$C$18,0),MATCH(UsagePerHour!AAD$4,Sales!$D$3:$ABF$3,0))</f>
        <v>0</v>
      </c>
      <c r="AAE2" s="24">
        <f>INDEX(Sales!$D$5:$ABF$18,MATCH(UsagePerHour!$B2,Sales!$C$5:$C$18,0),MATCH(UsagePerHour!AAE$4,Sales!$D$3:$ABF$3,0))</f>
        <v>0</v>
      </c>
      <c r="AAF2" s="24">
        <f>INDEX(Sales!$D$5:$ABF$18,MATCH(UsagePerHour!$B2,Sales!$C$5:$C$18,0),MATCH(UsagePerHour!AAF$4,Sales!$D$3:$ABF$3,0))</f>
        <v>0</v>
      </c>
      <c r="AAG2" s="24">
        <f>INDEX(Sales!$D$5:$ABF$18,MATCH(UsagePerHour!$B2,Sales!$C$5:$C$18,0),MATCH(UsagePerHour!AAG$4,Sales!$D$3:$ABF$3,0))</f>
        <v>0</v>
      </c>
      <c r="AAH2" s="24">
        <f>INDEX(Sales!$D$5:$ABF$18,MATCH(UsagePerHour!$B2,Sales!$C$5:$C$18,0),MATCH(UsagePerHour!AAH$4,Sales!$D$3:$ABF$3,0))</f>
        <v>0</v>
      </c>
      <c r="AAI2" s="24">
        <f>INDEX(Sales!$D$5:$ABF$18,MATCH(UsagePerHour!$B2,Sales!$C$5:$C$18,0),MATCH(UsagePerHour!AAI$4,Sales!$D$3:$ABF$3,0))</f>
        <v>0</v>
      </c>
      <c r="AAJ2" s="24">
        <f>INDEX(Sales!$D$5:$ABF$18,MATCH(UsagePerHour!$B2,Sales!$C$5:$C$18,0),MATCH(UsagePerHour!AAJ$4,Sales!$D$3:$ABF$3,0))</f>
        <v>0</v>
      </c>
      <c r="AAK2" s="24">
        <f>INDEX(Sales!$D$5:$ABF$18,MATCH(UsagePerHour!$B2,Sales!$C$5:$C$18,0),MATCH(UsagePerHour!AAK$4,Sales!$D$3:$ABF$3,0))</f>
        <v>0</v>
      </c>
      <c r="AAL2" s="24">
        <f>INDEX(Sales!$D$5:$ABF$18,MATCH(UsagePerHour!$B2,Sales!$C$5:$C$18,0),MATCH(UsagePerHour!AAL$4,Sales!$D$3:$ABF$3,0))</f>
        <v>0</v>
      </c>
      <c r="AAM2" s="24">
        <f>INDEX(Sales!$D$5:$ABF$18,MATCH(UsagePerHour!$B2,Sales!$C$5:$C$18,0),MATCH(UsagePerHour!AAM$4,Sales!$D$3:$ABF$3,0))</f>
        <v>0</v>
      </c>
      <c r="AAN2" s="24">
        <f>INDEX(Sales!$D$5:$ABF$18,MATCH(UsagePerHour!$B2,Sales!$C$5:$C$18,0),MATCH(UsagePerHour!AAN$4,Sales!$D$3:$ABF$3,0))</f>
        <v>0</v>
      </c>
      <c r="AAO2" s="24">
        <f>INDEX(Sales!$D$5:$ABF$18,MATCH(UsagePerHour!$B2,Sales!$C$5:$C$18,0),MATCH(UsagePerHour!AAO$4,Sales!$D$3:$ABF$3,0))</f>
        <v>0</v>
      </c>
      <c r="AAP2" s="24">
        <f>INDEX(Sales!$D$5:$ABF$18,MATCH(UsagePerHour!$B2,Sales!$C$5:$C$18,0),MATCH(UsagePerHour!AAP$4,Sales!$D$3:$ABF$3,0))</f>
        <v>0</v>
      </c>
      <c r="AAQ2" s="24">
        <f>INDEX(Sales!$D$5:$ABF$18,MATCH(UsagePerHour!$B2,Sales!$C$5:$C$18,0),MATCH(UsagePerHour!AAQ$4,Sales!$D$3:$ABF$3,0))</f>
        <v>0</v>
      </c>
      <c r="AAR2" s="24">
        <f>INDEX(Sales!$D$5:$ABF$18,MATCH(UsagePerHour!$B2,Sales!$C$5:$C$18,0),MATCH(UsagePerHour!AAR$4,Sales!$D$3:$ABF$3,0))</f>
        <v>0</v>
      </c>
      <c r="AAS2" s="24">
        <f>INDEX(Sales!$D$5:$ABF$18,MATCH(UsagePerHour!$B2,Sales!$C$5:$C$18,0),MATCH(UsagePerHour!AAS$4,Sales!$D$3:$ABF$3,0))</f>
        <v>0</v>
      </c>
      <c r="AAT2" s="24">
        <f>INDEX(Sales!$D$5:$ABF$18,MATCH(UsagePerHour!$B2,Sales!$C$5:$C$18,0),MATCH(UsagePerHour!AAT$4,Sales!$D$3:$ABF$3,0))</f>
        <v>0</v>
      </c>
      <c r="AAU2" s="24">
        <f>INDEX(Sales!$D$5:$ABF$18,MATCH(UsagePerHour!$B2,Sales!$C$5:$C$18,0),MATCH(UsagePerHour!AAU$4,Sales!$D$3:$ABF$3,0))</f>
        <v>0</v>
      </c>
      <c r="AAV2" s="24">
        <f>INDEX(Sales!$D$5:$ABF$18,MATCH(UsagePerHour!$B2,Sales!$C$5:$C$18,0),MATCH(UsagePerHour!AAV$4,Sales!$D$3:$ABF$3,0))</f>
        <v>0</v>
      </c>
      <c r="AAW2" s="24">
        <f>INDEX(Sales!$D$5:$ABF$18,MATCH(UsagePerHour!$B2,Sales!$C$5:$C$18,0),MATCH(UsagePerHour!AAW$4,Sales!$D$3:$ABF$3,0))</f>
        <v>0</v>
      </c>
      <c r="AAX2" s="24">
        <f>INDEX(Sales!$D$5:$ABF$18,MATCH(UsagePerHour!$B2,Sales!$C$5:$C$18,0),MATCH(UsagePerHour!AAX$4,Sales!$D$3:$ABF$3,0))</f>
        <v>0</v>
      </c>
      <c r="AAY2" s="24">
        <f>INDEX(Sales!$D$5:$ABF$18,MATCH(UsagePerHour!$B2,Sales!$C$5:$C$18,0),MATCH(UsagePerHour!AAY$4,Sales!$D$3:$ABF$3,0))</f>
        <v>0</v>
      </c>
      <c r="AAZ2" s="24">
        <f>INDEX(Sales!$D$5:$ABF$18,MATCH(UsagePerHour!$B2,Sales!$C$5:$C$18,0),MATCH(UsagePerHour!AAZ$4,Sales!$D$3:$ABF$3,0))</f>
        <v>0</v>
      </c>
      <c r="ABA2" s="24">
        <f>INDEX(Sales!$D$5:$ABF$18,MATCH(UsagePerHour!$B2,Sales!$C$5:$C$18,0),MATCH(UsagePerHour!ABA$4,Sales!$D$3:$ABF$3,0))</f>
        <v>0</v>
      </c>
    </row>
    <row r="4" spans="2:729">
      <c r="B4" s="25" t="s">
        <v>0</v>
      </c>
      <c r="C4" s="39">
        <f>Usage!D$3</f>
        <v>45658</v>
      </c>
      <c r="D4" s="38">
        <f>C4+1</f>
        <v>45659</v>
      </c>
      <c r="E4" s="38">
        <f t="shared" ref="E4:BP4" si="0">D4+1</f>
        <v>45660</v>
      </c>
      <c r="F4" s="38">
        <f t="shared" si="0"/>
        <v>45661</v>
      </c>
      <c r="G4" s="38">
        <f t="shared" si="0"/>
        <v>45662</v>
      </c>
      <c r="H4" s="38">
        <f t="shared" si="0"/>
        <v>45663</v>
      </c>
      <c r="I4" s="38">
        <f t="shared" si="0"/>
        <v>45664</v>
      </c>
      <c r="J4" s="38">
        <f t="shared" si="0"/>
        <v>45665</v>
      </c>
      <c r="K4" s="38">
        <f t="shared" si="0"/>
        <v>45666</v>
      </c>
      <c r="L4" s="38">
        <f t="shared" si="0"/>
        <v>45667</v>
      </c>
      <c r="M4" s="38">
        <f t="shared" si="0"/>
        <v>45668</v>
      </c>
      <c r="N4" s="38">
        <f t="shared" si="0"/>
        <v>45669</v>
      </c>
      <c r="O4" s="38">
        <f t="shared" si="0"/>
        <v>45670</v>
      </c>
      <c r="P4" s="38">
        <f t="shared" si="0"/>
        <v>45671</v>
      </c>
      <c r="Q4" s="38">
        <f t="shared" si="0"/>
        <v>45672</v>
      </c>
      <c r="R4" s="38">
        <f t="shared" si="0"/>
        <v>45673</v>
      </c>
      <c r="S4" s="38">
        <f t="shared" si="0"/>
        <v>45674</v>
      </c>
      <c r="T4" s="38">
        <f t="shared" si="0"/>
        <v>45675</v>
      </c>
      <c r="U4" s="38">
        <f t="shared" si="0"/>
        <v>45676</v>
      </c>
      <c r="V4" s="38">
        <f t="shared" si="0"/>
        <v>45677</v>
      </c>
      <c r="W4" s="38">
        <f t="shared" si="0"/>
        <v>45678</v>
      </c>
      <c r="X4" s="38">
        <f t="shared" si="0"/>
        <v>45679</v>
      </c>
      <c r="Y4" s="38">
        <f t="shared" si="0"/>
        <v>45680</v>
      </c>
      <c r="Z4" s="38">
        <f t="shared" si="0"/>
        <v>45681</v>
      </c>
      <c r="AA4" s="38">
        <f t="shared" si="0"/>
        <v>45682</v>
      </c>
      <c r="AB4" s="38">
        <f t="shared" si="0"/>
        <v>45683</v>
      </c>
      <c r="AC4" s="38">
        <f t="shared" si="0"/>
        <v>45684</v>
      </c>
      <c r="AD4" s="38">
        <f t="shared" si="0"/>
        <v>45685</v>
      </c>
      <c r="AE4" s="38">
        <f t="shared" si="0"/>
        <v>45686</v>
      </c>
      <c r="AF4" s="38">
        <f t="shared" si="0"/>
        <v>45687</v>
      </c>
      <c r="AG4" s="38">
        <f t="shared" si="0"/>
        <v>45688</v>
      </c>
      <c r="AH4" s="38">
        <f t="shared" si="0"/>
        <v>45689</v>
      </c>
      <c r="AI4" s="38">
        <f t="shared" si="0"/>
        <v>45690</v>
      </c>
      <c r="AJ4" s="38">
        <f t="shared" si="0"/>
        <v>45691</v>
      </c>
      <c r="AK4" s="38">
        <f t="shared" si="0"/>
        <v>45692</v>
      </c>
      <c r="AL4" s="38">
        <f t="shared" si="0"/>
        <v>45693</v>
      </c>
      <c r="AM4" s="38">
        <f t="shared" si="0"/>
        <v>45694</v>
      </c>
      <c r="AN4" s="38">
        <f t="shared" si="0"/>
        <v>45695</v>
      </c>
      <c r="AO4" s="38">
        <f t="shared" si="0"/>
        <v>45696</v>
      </c>
      <c r="AP4" s="38">
        <f t="shared" si="0"/>
        <v>45697</v>
      </c>
      <c r="AQ4" s="38">
        <f t="shared" si="0"/>
        <v>45698</v>
      </c>
      <c r="AR4" s="38">
        <f t="shared" si="0"/>
        <v>45699</v>
      </c>
      <c r="AS4" s="38">
        <f t="shared" si="0"/>
        <v>45700</v>
      </c>
      <c r="AT4" s="38">
        <f t="shared" si="0"/>
        <v>45701</v>
      </c>
      <c r="AU4" s="38">
        <f t="shared" si="0"/>
        <v>45702</v>
      </c>
      <c r="AV4" s="38">
        <f t="shared" si="0"/>
        <v>45703</v>
      </c>
      <c r="AW4" s="38">
        <f t="shared" si="0"/>
        <v>45704</v>
      </c>
      <c r="AX4" s="38">
        <f t="shared" si="0"/>
        <v>45705</v>
      </c>
      <c r="AY4" s="38">
        <f t="shared" si="0"/>
        <v>45706</v>
      </c>
      <c r="AZ4" s="38">
        <f t="shared" si="0"/>
        <v>45707</v>
      </c>
      <c r="BA4" s="38">
        <f t="shared" si="0"/>
        <v>45708</v>
      </c>
      <c r="BB4" s="38">
        <f t="shared" si="0"/>
        <v>45709</v>
      </c>
      <c r="BC4" s="38">
        <f t="shared" si="0"/>
        <v>45710</v>
      </c>
      <c r="BD4" s="38">
        <f t="shared" si="0"/>
        <v>45711</v>
      </c>
      <c r="BE4" s="38">
        <f t="shared" si="0"/>
        <v>45712</v>
      </c>
      <c r="BF4" s="38">
        <f t="shared" si="0"/>
        <v>45713</v>
      </c>
      <c r="BG4" s="38">
        <f t="shared" si="0"/>
        <v>45714</v>
      </c>
      <c r="BH4" s="38">
        <f t="shared" si="0"/>
        <v>45715</v>
      </c>
      <c r="BI4" s="38">
        <f t="shared" si="0"/>
        <v>45716</v>
      </c>
      <c r="BJ4" s="38">
        <f t="shared" si="0"/>
        <v>45717</v>
      </c>
      <c r="BK4" s="38">
        <f t="shared" si="0"/>
        <v>45718</v>
      </c>
      <c r="BL4" s="38">
        <f t="shared" si="0"/>
        <v>45719</v>
      </c>
      <c r="BM4" s="38">
        <f t="shared" si="0"/>
        <v>45720</v>
      </c>
      <c r="BN4" s="38">
        <f t="shared" si="0"/>
        <v>45721</v>
      </c>
      <c r="BO4" s="38">
        <f t="shared" si="0"/>
        <v>45722</v>
      </c>
      <c r="BP4" s="38">
        <f t="shared" si="0"/>
        <v>45723</v>
      </c>
      <c r="BQ4" s="38">
        <f t="shared" ref="BQ4:EB4" si="1">BP4+1</f>
        <v>45724</v>
      </c>
      <c r="BR4" s="38">
        <f t="shared" si="1"/>
        <v>45725</v>
      </c>
      <c r="BS4" s="38">
        <f t="shared" si="1"/>
        <v>45726</v>
      </c>
      <c r="BT4" s="38">
        <f t="shared" si="1"/>
        <v>45727</v>
      </c>
      <c r="BU4" s="38">
        <f t="shared" si="1"/>
        <v>45728</v>
      </c>
      <c r="BV4" s="38">
        <f t="shared" si="1"/>
        <v>45729</v>
      </c>
      <c r="BW4" s="38">
        <f t="shared" si="1"/>
        <v>45730</v>
      </c>
      <c r="BX4" s="38">
        <f t="shared" si="1"/>
        <v>45731</v>
      </c>
      <c r="BY4" s="38">
        <f t="shared" si="1"/>
        <v>45732</v>
      </c>
      <c r="BZ4" s="38">
        <f t="shared" si="1"/>
        <v>45733</v>
      </c>
      <c r="CA4" s="38">
        <f t="shared" si="1"/>
        <v>45734</v>
      </c>
      <c r="CB4" s="38">
        <f t="shared" si="1"/>
        <v>45735</v>
      </c>
      <c r="CC4" s="38">
        <f t="shared" si="1"/>
        <v>45736</v>
      </c>
      <c r="CD4" s="38">
        <f t="shared" si="1"/>
        <v>45737</v>
      </c>
      <c r="CE4" s="38">
        <f t="shared" si="1"/>
        <v>45738</v>
      </c>
      <c r="CF4" s="38">
        <f t="shared" si="1"/>
        <v>45739</v>
      </c>
      <c r="CG4" s="38">
        <f t="shared" si="1"/>
        <v>45740</v>
      </c>
      <c r="CH4" s="38">
        <f t="shared" si="1"/>
        <v>45741</v>
      </c>
      <c r="CI4" s="38">
        <f t="shared" si="1"/>
        <v>45742</v>
      </c>
      <c r="CJ4" s="38">
        <f t="shared" si="1"/>
        <v>45743</v>
      </c>
      <c r="CK4" s="38">
        <f t="shared" si="1"/>
        <v>45744</v>
      </c>
      <c r="CL4" s="38">
        <f t="shared" si="1"/>
        <v>45745</v>
      </c>
      <c r="CM4" s="38">
        <f t="shared" si="1"/>
        <v>45746</v>
      </c>
      <c r="CN4" s="38">
        <f t="shared" si="1"/>
        <v>45747</v>
      </c>
      <c r="CO4" s="38">
        <f t="shared" si="1"/>
        <v>45748</v>
      </c>
      <c r="CP4" s="38">
        <f t="shared" si="1"/>
        <v>45749</v>
      </c>
      <c r="CQ4" s="38">
        <f t="shared" si="1"/>
        <v>45750</v>
      </c>
      <c r="CR4" s="38">
        <f t="shared" si="1"/>
        <v>45751</v>
      </c>
      <c r="CS4" s="38">
        <f t="shared" si="1"/>
        <v>45752</v>
      </c>
      <c r="CT4" s="38">
        <f t="shared" si="1"/>
        <v>45753</v>
      </c>
      <c r="CU4" s="38">
        <f t="shared" si="1"/>
        <v>45754</v>
      </c>
      <c r="CV4" s="38">
        <f t="shared" si="1"/>
        <v>45755</v>
      </c>
      <c r="CW4" s="38">
        <f t="shared" si="1"/>
        <v>45756</v>
      </c>
      <c r="CX4" s="38">
        <f t="shared" si="1"/>
        <v>45757</v>
      </c>
      <c r="CY4" s="38">
        <f t="shared" si="1"/>
        <v>45758</v>
      </c>
      <c r="CZ4" s="38">
        <f t="shared" si="1"/>
        <v>45759</v>
      </c>
      <c r="DA4" s="38">
        <f t="shared" si="1"/>
        <v>45760</v>
      </c>
      <c r="DB4" s="38">
        <f t="shared" si="1"/>
        <v>45761</v>
      </c>
      <c r="DC4" s="38">
        <f t="shared" si="1"/>
        <v>45762</v>
      </c>
      <c r="DD4" s="38">
        <f t="shared" si="1"/>
        <v>45763</v>
      </c>
      <c r="DE4" s="38">
        <f t="shared" si="1"/>
        <v>45764</v>
      </c>
      <c r="DF4" s="38">
        <f t="shared" si="1"/>
        <v>45765</v>
      </c>
      <c r="DG4" s="38">
        <f t="shared" si="1"/>
        <v>45766</v>
      </c>
      <c r="DH4" s="38">
        <f t="shared" si="1"/>
        <v>45767</v>
      </c>
      <c r="DI4" s="38">
        <f t="shared" si="1"/>
        <v>45768</v>
      </c>
      <c r="DJ4" s="38">
        <f t="shared" si="1"/>
        <v>45769</v>
      </c>
      <c r="DK4" s="38">
        <f t="shared" si="1"/>
        <v>45770</v>
      </c>
      <c r="DL4" s="38">
        <f t="shared" si="1"/>
        <v>45771</v>
      </c>
      <c r="DM4" s="38">
        <f t="shared" si="1"/>
        <v>45772</v>
      </c>
      <c r="DN4" s="38">
        <f t="shared" si="1"/>
        <v>45773</v>
      </c>
      <c r="DO4" s="38">
        <f t="shared" si="1"/>
        <v>45774</v>
      </c>
      <c r="DP4" s="38">
        <f t="shared" si="1"/>
        <v>45775</v>
      </c>
      <c r="DQ4" s="38">
        <f t="shared" si="1"/>
        <v>45776</v>
      </c>
      <c r="DR4" s="38">
        <f t="shared" si="1"/>
        <v>45777</v>
      </c>
      <c r="DS4" s="38">
        <f t="shared" si="1"/>
        <v>45778</v>
      </c>
      <c r="DT4" s="38">
        <f t="shared" si="1"/>
        <v>45779</v>
      </c>
      <c r="DU4" s="38">
        <f t="shared" si="1"/>
        <v>45780</v>
      </c>
      <c r="DV4" s="38">
        <f t="shared" si="1"/>
        <v>45781</v>
      </c>
      <c r="DW4" s="38">
        <f t="shared" si="1"/>
        <v>45782</v>
      </c>
      <c r="DX4" s="38">
        <f t="shared" si="1"/>
        <v>45783</v>
      </c>
      <c r="DY4" s="38">
        <f t="shared" si="1"/>
        <v>45784</v>
      </c>
      <c r="DZ4" s="38">
        <f t="shared" si="1"/>
        <v>45785</v>
      </c>
      <c r="EA4" s="38">
        <f t="shared" si="1"/>
        <v>45786</v>
      </c>
      <c r="EB4" s="38">
        <f t="shared" si="1"/>
        <v>45787</v>
      </c>
      <c r="EC4" s="38">
        <f t="shared" ref="EC4:GN4" si="2">EB4+1</f>
        <v>45788</v>
      </c>
      <c r="ED4" s="38">
        <f t="shared" si="2"/>
        <v>45789</v>
      </c>
      <c r="EE4" s="38">
        <f t="shared" si="2"/>
        <v>45790</v>
      </c>
      <c r="EF4" s="38">
        <f t="shared" si="2"/>
        <v>45791</v>
      </c>
      <c r="EG4" s="38">
        <f t="shared" si="2"/>
        <v>45792</v>
      </c>
      <c r="EH4" s="38">
        <f t="shared" si="2"/>
        <v>45793</v>
      </c>
      <c r="EI4" s="38">
        <f t="shared" si="2"/>
        <v>45794</v>
      </c>
      <c r="EJ4" s="38">
        <f t="shared" si="2"/>
        <v>45795</v>
      </c>
      <c r="EK4" s="38">
        <f t="shared" si="2"/>
        <v>45796</v>
      </c>
      <c r="EL4" s="38">
        <f t="shared" si="2"/>
        <v>45797</v>
      </c>
      <c r="EM4" s="38">
        <f t="shared" si="2"/>
        <v>45798</v>
      </c>
      <c r="EN4" s="38">
        <f t="shared" si="2"/>
        <v>45799</v>
      </c>
      <c r="EO4" s="38">
        <f t="shared" si="2"/>
        <v>45800</v>
      </c>
      <c r="EP4" s="38">
        <f t="shared" si="2"/>
        <v>45801</v>
      </c>
      <c r="EQ4" s="38">
        <f t="shared" si="2"/>
        <v>45802</v>
      </c>
      <c r="ER4" s="38">
        <f t="shared" si="2"/>
        <v>45803</v>
      </c>
      <c r="ES4" s="38">
        <f t="shared" si="2"/>
        <v>45804</v>
      </c>
      <c r="ET4" s="38">
        <f t="shared" si="2"/>
        <v>45805</v>
      </c>
      <c r="EU4" s="38">
        <f t="shared" si="2"/>
        <v>45806</v>
      </c>
      <c r="EV4" s="38">
        <f t="shared" si="2"/>
        <v>45807</v>
      </c>
      <c r="EW4" s="38">
        <f t="shared" si="2"/>
        <v>45808</v>
      </c>
      <c r="EX4" s="38">
        <f t="shared" si="2"/>
        <v>45809</v>
      </c>
      <c r="EY4" s="38">
        <f t="shared" si="2"/>
        <v>45810</v>
      </c>
      <c r="EZ4" s="38">
        <f t="shared" si="2"/>
        <v>45811</v>
      </c>
      <c r="FA4" s="38">
        <f t="shared" si="2"/>
        <v>45812</v>
      </c>
      <c r="FB4" s="38">
        <f t="shared" si="2"/>
        <v>45813</v>
      </c>
      <c r="FC4" s="38">
        <f t="shared" si="2"/>
        <v>45814</v>
      </c>
      <c r="FD4" s="38">
        <f t="shared" si="2"/>
        <v>45815</v>
      </c>
      <c r="FE4" s="38">
        <f t="shared" si="2"/>
        <v>45816</v>
      </c>
      <c r="FF4" s="38">
        <f t="shared" si="2"/>
        <v>45817</v>
      </c>
      <c r="FG4" s="38">
        <f t="shared" si="2"/>
        <v>45818</v>
      </c>
      <c r="FH4" s="38">
        <f t="shared" si="2"/>
        <v>45819</v>
      </c>
      <c r="FI4" s="38">
        <f t="shared" si="2"/>
        <v>45820</v>
      </c>
      <c r="FJ4" s="38">
        <f t="shared" si="2"/>
        <v>45821</v>
      </c>
      <c r="FK4" s="38">
        <f t="shared" si="2"/>
        <v>45822</v>
      </c>
      <c r="FL4" s="38">
        <f t="shared" si="2"/>
        <v>45823</v>
      </c>
      <c r="FM4" s="38">
        <f t="shared" si="2"/>
        <v>45824</v>
      </c>
      <c r="FN4" s="38">
        <f t="shared" si="2"/>
        <v>45825</v>
      </c>
      <c r="FO4" s="38">
        <f t="shared" si="2"/>
        <v>45826</v>
      </c>
      <c r="FP4" s="38">
        <f t="shared" si="2"/>
        <v>45827</v>
      </c>
      <c r="FQ4" s="38">
        <f t="shared" si="2"/>
        <v>45828</v>
      </c>
      <c r="FR4" s="38">
        <f t="shared" si="2"/>
        <v>45829</v>
      </c>
      <c r="FS4" s="38">
        <f t="shared" si="2"/>
        <v>45830</v>
      </c>
      <c r="FT4" s="38">
        <f t="shared" si="2"/>
        <v>45831</v>
      </c>
      <c r="FU4" s="38">
        <f t="shared" si="2"/>
        <v>45832</v>
      </c>
      <c r="FV4" s="38">
        <f t="shared" si="2"/>
        <v>45833</v>
      </c>
      <c r="FW4" s="38">
        <f t="shared" si="2"/>
        <v>45834</v>
      </c>
      <c r="FX4" s="38">
        <f t="shared" si="2"/>
        <v>45835</v>
      </c>
      <c r="FY4" s="38">
        <f t="shared" si="2"/>
        <v>45836</v>
      </c>
      <c r="FZ4" s="38">
        <f t="shared" si="2"/>
        <v>45837</v>
      </c>
      <c r="GA4" s="38">
        <f t="shared" si="2"/>
        <v>45838</v>
      </c>
      <c r="GB4" s="38">
        <f t="shared" si="2"/>
        <v>45839</v>
      </c>
      <c r="GC4" s="38">
        <f t="shared" si="2"/>
        <v>45840</v>
      </c>
      <c r="GD4" s="38">
        <f t="shared" si="2"/>
        <v>45841</v>
      </c>
      <c r="GE4" s="38">
        <f t="shared" si="2"/>
        <v>45842</v>
      </c>
      <c r="GF4" s="38">
        <f t="shared" si="2"/>
        <v>45843</v>
      </c>
      <c r="GG4" s="38">
        <f t="shared" si="2"/>
        <v>45844</v>
      </c>
      <c r="GH4" s="38">
        <f t="shared" si="2"/>
        <v>45845</v>
      </c>
      <c r="GI4" s="38">
        <f t="shared" si="2"/>
        <v>45846</v>
      </c>
      <c r="GJ4" s="38">
        <f t="shared" si="2"/>
        <v>45847</v>
      </c>
      <c r="GK4" s="38">
        <f t="shared" si="2"/>
        <v>45848</v>
      </c>
      <c r="GL4" s="38">
        <f t="shared" si="2"/>
        <v>45849</v>
      </c>
      <c r="GM4" s="38">
        <f t="shared" si="2"/>
        <v>45850</v>
      </c>
      <c r="GN4" s="38">
        <f t="shared" si="2"/>
        <v>45851</v>
      </c>
      <c r="GO4" s="38">
        <f t="shared" ref="GO4:IZ4" si="3">GN4+1</f>
        <v>45852</v>
      </c>
      <c r="GP4" s="38">
        <f t="shared" si="3"/>
        <v>45853</v>
      </c>
      <c r="GQ4" s="38">
        <f t="shared" si="3"/>
        <v>45854</v>
      </c>
      <c r="GR4" s="38">
        <f t="shared" si="3"/>
        <v>45855</v>
      </c>
      <c r="GS4" s="38">
        <f t="shared" si="3"/>
        <v>45856</v>
      </c>
      <c r="GT4" s="38">
        <f t="shared" si="3"/>
        <v>45857</v>
      </c>
      <c r="GU4" s="38">
        <f t="shared" si="3"/>
        <v>45858</v>
      </c>
      <c r="GV4" s="38">
        <f t="shared" si="3"/>
        <v>45859</v>
      </c>
      <c r="GW4" s="38">
        <f t="shared" si="3"/>
        <v>45860</v>
      </c>
      <c r="GX4" s="38">
        <f t="shared" si="3"/>
        <v>45861</v>
      </c>
      <c r="GY4" s="38">
        <f t="shared" si="3"/>
        <v>45862</v>
      </c>
      <c r="GZ4" s="38">
        <f t="shared" si="3"/>
        <v>45863</v>
      </c>
      <c r="HA4" s="38">
        <f t="shared" si="3"/>
        <v>45864</v>
      </c>
      <c r="HB4" s="38">
        <f t="shared" si="3"/>
        <v>45865</v>
      </c>
      <c r="HC4" s="38">
        <f t="shared" si="3"/>
        <v>45866</v>
      </c>
      <c r="HD4" s="38">
        <f t="shared" si="3"/>
        <v>45867</v>
      </c>
      <c r="HE4" s="38">
        <f t="shared" si="3"/>
        <v>45868</v>
      </c>
      <c r="HF4" s="38">
        <f t="shared" si="3"/>
        <v>45869</v>
      </c>
      <c r="HG4" s="38">
        <f t="shared" si="3"/>
        <v>45870</v>
      </c>
      <c r="HH4" s="38">
        <f t="shared" si="3"/>
        <v>45871</v>
      </c>
      <c r="HI4" s="38">
        <f t="shared" si="3"/>
        <v>45872</v>
      </c>
      <c r="HJ4" s="38">
        <f t="shared" si="3"/>
        <v>45873</v>
      </c>
      <c r="HK4" s="38">
        <f t="shared" si="3"/>
        <v>45874</v>
      </c>
      <c r="HL4" s="38">
        <f t="shared" si="3"/>
        <v>45875</v>
      </c>
      <c r="HM4" s="38">
        <f t="shared" si="3"/>
        <v>45876</v>
      </c>
      <c r="HN4" s="38">
        <f t="shared" si="3"/>
        <v>45877</v>
      </c>
      <c r="HO4" s="38">
        <f t="shared" si="3"/>
        <v>45878</v>
      </c>
      <c r="HP4" s="38">
        <f t="shared" si="3"/>
        <v>45879</v>
      </c>
      <c r="HQ4" s="38">
        <f t="shared" si="3"/>
        <v>45880</v>
      </c>
      <c r="HR4" s="38">
        <f t="shared" si="3"/>
        <v>45881</v>
      </c>
      <c r="HS4" s="38">
        <f t="shared" si="3"/>
        <v>45882</v>
      </c>
      <c r="HT4" s="38">
        <f t="shared" si="3"/>
        <v>45883</v>
      </c>
      <c r="HU4" s="38">
        <f t="shared" si="3"/>
        <v>45884</v>
      </c>
      <c r="HV4" s="38">
        <f t="shared" si="3"/>
        <v>45885</v>
      </c>
      <c r="HW4" s="38">
        <f t="shared" si="3"/>
        <v>45886</v>
      </c>
      <c r="HX4" s="38">
        <f t="shared" si="3"/>
        <v>45887</v>
      </c>
      <c r="HY4" s="38">
        <f t="shared" si="3"/>
        <v>45888</v>
      </c>
      <c r="HZ4" s="38">
        <f t="shared" si="3"/>
        <v>45889</v>
      </c>
      <c r="IA4" s="38">
        <f t="shared" si="3"/>
        <v>45890</v>
      </c>
      <c r="IB4" s="38">
        <f t="shared" si="3"/>
        <v>45891</v>
      </c>
      <c r="IC4" s="38">
        <f t="shared" si="3"/>
        <v>45892</v>
      </c>
      <c r="ID4" s="38">
        <f t="shared" si="3"/>
        <v>45893</v>
      </c>
      <c r="IE4" s="38">
        <f t="shared" si="3"/>
        <v>45894</v>
      </c>
      <c r="IF4" s="38">
        <f t="shared" si="3"/>
        <v>45895</v>
      </c>
      <c r="IG4" s="38">
        <f t="shared" si="3"/>
        <v>45896</v>
      </c>
      <c r="IH4" s="38">
        <f t="shared" si="3"/>
        <v>45897</v>
      </c>
      <c r="II4" s="38">
        <f t="shared" si="3"/>
        <v>45898</v>
      </c>
      <c r="IJ4" s="38">
        <f t="shared" si="3"/>
        <v>45899</v>
      </c>
      <c r="IK4" s="38">
        <f t="shared" si="3"/>
        <v>45900</v>
      </c>
      <c r="IL4" s="38">
        <f t="shared" si="3"/>
        <v>45901</v>
      </c>
      <c r="IM4" s="38">
        <f t="shared" si="3"/>
        <v>45902</v>
      </c>
      <c r="IN4" s="38">
        <f t="shared" si="3"/>
        <v>45903</v>
      </c>
      <c r="IO4" s="38">
        <f t="shared" si="3"/>
        <v>45904</v>
      </c>
      <c r="IP4" s="38">
        <f t="shared" si="3"/>
        <v>45905</v>
      </c>
      <c r="IQ4" s="38">
        <f t="shared" si="3"/>
        <v>45906</v>
      </c>
      <c r="IR4" s="38">
        <f t="shared" si="3"/>
        <v>45907</v>
      </c>
      <c r="IS4" s="38">
        <f t="shared" si="3"/>
        <v>45908</v>
      </c>
      <c r="IT4" s="38">
        <f t="shared" si="3"/>
        <v>45909</v>
      </c>
      <c r="IU4" s="38">
        <f t="shared" si="3"/>
        <v>45910</v>
      </c>
      <c r="IV4" s="38">
        <f t="shared" si="3"/>
        <v>45911</v>
      </c>
      <c r="IW4" s="38">
        <f t="shared" si="3"/>
        <v>45912</v>
      </c>
      <c r="IX4" s="38">
        <f t="shared" si="3"/>
        <v>45913</v>
      </c>
      <c r="IY4" s="38">
        <f t="shared" si="3"/>
        <v>45914</v>
      </c>
      <c r="IZ4" s="38">
        <f t="shared" si="3"/>
        <v>45915</v>
      </c>
      <c r="JA4" s="38">
        <f t="shared" ref="JA4:KC4" si="4">IZ4+1</f>
        <v>45916</v>
      </c>
      <c r="JB4" s="38">
        <f t="shared" si="4"/>
        <v>45917</v>
      </c>
      <c r="JC4" s="38">
        <f t="shared" si="4"/>
        <v>45918</v>
      </c>
      <c r="JD4" s="38">
        <f t="shared" si="4"/>
        <v>45919</v>
      </c>
      <c r="JE4" s="38">
        <f t="shared" si="4"/>
        <v>45920</v>
      </c>
      <c r="JF4" s="38">
        <f t="shared" si="4"/>
        <v>45921</v>
      </c>
      <c r="JG4" s="38">
        <f t="shared" si="4"/>
        <v>45922</v>
      </c>
      <c r="JH4" s="38">
        <f t="shared" si="4"/>
        <v>45923</v>
      </c>
      <c r="JI4" s="38">
        <f t="shared" si="4"/>
        <v>45924</v>
      </c>
      <c r="JJ4" s="38">
        <f t="shared" si="4"/>
        <v>45925</v>
      </c>
      <c r="JK4" s="38">
        <f t="shared" si="4"/>
        <v>45926</v>
      </c>
      <c r="JL4" s="38">
        <f t="shared" si="4"/>
        <v>45927</v>
      </c>
      <c r="JM4" s="38">
        <f t="shared" si="4"/>
        <v>45928</v>
      </c>
      <c r="JN4" s="38">
        <f t="shared" si="4"/>
        <v>45929</v>
      </c>
      <c r="JO4" s="38">
        <f t="shared" si="4"/>
        <v>45930</v>
      </c>
      <c r="JP4" s="38">
        <f t="shared" si="4"/>
        <v>45931</v>
      </c>
      <c r="JQ4" s="38">
        <f t="shared" si="4"/>
        <v>45932</v>
      </c>
      <c r="JR4" s="38">
        <f t="shared" si="4"/>
        <v>45933</v>
      </c>
      <c r="JS4" s="38">
        <f t="shared" si="4"/>
        <v>45934</v>
      </c>
      <c r="JT4" s="38">
        <f t="shared" si="4"/>
        <v>45935</v>
      </c>
      <c r="JU4" s="38">
        <f t="shared" si="4"/>
        <v>45936</v>
      </c>
      <c r="JV4" s="38">
        <f t="shared" si="4"/>
        <v>45937</v>
      </c>
      <c r="JW4" s="38">
        <f t="shared" si="4"/>
        <v>45938</v>
      </c>
      <c r="JX4" s="38">
        <f t="shared" si="4"/>
        <v>45939</v>
      </c>
      <c r="JY4" s="38">
        <f t="shared" si="4"/>
        <v>45940</v>
      </c>
      <c r="JZ4" s="38">
        <f t="shared" si="4"/>
        <v>45941</v>
      </c>
      <c r="KA4" s="38">
        <f t="shared" si="4"/>
        <v>45942</v>
      </c>
      <c r="KB4" s="38">
        <f t="shared" si="4"/>
        <v>45943</v>
      </c>
      <c r="KC4" s="38">
        <f t="shared" si="4"/>
        <v>45944</v>
      </c>
      <c r="KD4" s="38">
        <f t="shared" ref="KD4" si="5">KC4+1</f>
        <v>45945</v>
      </c>
      <c r="KE4" s="38">
        <f t="shared" ref="KE4" si="6">KD4+1</f>
        <v>45946</v>
      </c>
      <c r="KF4" s="38">
        <f t="shared" ref="KF4" si="7">KE4+1</f>
        <v>45947</v>
      </c>
      <c r="KG4" s="38">
        <f t="shared" ref="KG4" si="8">KF4+1</f>
        <v>45948</v>
      </c>
      <c r="KH4" s="38">
        <f t="shared" ref="KH4" si="9">KG4+1</f>
        <v>45949</v>
      </c>
      <c r="KI4" s="38">
        <f t="shared" ref="KI4" si="10">KH4+1</f>
        <v>45950</v>
      </c>
      <c r="KJ4" s="38">
        <f t="shared" ref="KJ4" si="11">KI4+1</f>
        <v>45951</v>
      </c>
      <c r="KK4" s="38">
        <f t="shared" ref="KK4" si="12">KJ4+1</f>
        <v>45952</v>
      </c>
      <c r="KL4" s="38">
        <f t="shared" ref="KL4" si="13">KK4+1</f>
        <v>45953</v>
      </c>
      <c r="KM4" s="38">
        <f t="shared" ref="KM4" si="14">KL4+1</f>
        <v>45954</v>
      </c>
      <c r="KN4" s="38">
        <f t="shared" ref="KN4" si="15">KM4+1</f>
        <v>45955</v>
      </c>
      <c r="KO4" s="38">
        <f t="shared" ref="KO4" si="16">KN4+1</f>
        <v>45956</v>
      </c>
      <c r="KP4" s="38">
        <f t="shared" ref="KP4" si="17">KO4+1</f>
        <v>45957</v>
      </c>
      <c r="KQ4" s="38">
        <f t="shared" ref="KQ4" si="18">KP4+1</f>
        <v>45958</v>
      </c>
      <c r="KR4" s="38">
        <f t="shared" ref="KR4" si="19">KQ4+1</f>
        <v>45959</v>
      </c>
      <c r="KS4" s="38">
        <f t="shared" ref="KS4" si="20">KR4+1</f>
        <v>45960</v>
      </c>
      <c r="KT4" s="38">
        <f t="shared" ref="KT4" si="21">KS4+1</f>
        <v>45961</v>
      </c>
      <c r="KU4" s="38">
        <f t="shared" ref="KU4" si="22">KT4+1</f>
        <v>45962</v>
      </c>
      <c r="KV4" s="38">
        <f t="shared" ref="KV4" si="23">KU4+1</f>
        <v>45963</v>
      </c>
      <c r="KW4" s="38">
        <f t="shared" ref="KW4" si="24">KV4+1</f>
        <v>45964</v>
      </c>
      <c r="KX4" s="38">
        <f t="shared" ref="KX4:KY4" si="25">KW4+1</f>
        <v>45965</v>
      </c>
      <c r="KY4" s="38">
        <f t="shared" si="25"/>
        <v>45966</v>
      </c>
      <c r="KZ4" s="38">
        <f t="shared" ref="KZ4" si="26">KY4+1</f>
        <v>45967</v>
      </c>
      <c r="LA4" s="38">
        <f t="shared" ref="LA4" si="27">KZ4+1</f>
        <v>45968</v>
      </c>
      <c r="LB4" s="38">
        <f t="shared" ref="LB4" si="28">LA4+1</f>
        <v>45969</v>
      </c>
      <c r="LC4" s="38">
        <f t="shared" ref="LC4" si="29">LB4+1</f>
        <v>45970</v>
      </c>
      <c r="LD4" s="38">
        <f t="shared" ref="LD4" si="30">LC4+1</f>
        <v>45971</v>
      </c>
      <c r="LE4" s="38">
        <f t="shared" ref="LE4" si="31">LD4+1</f>
        <v>45972</v>
      </c>
      <c r="LF4" s="38">
        <f t="shared" ref="LF4" si="32">LE4+1</f>
        <v>45973</v>
      </c>
      <c r="LG4" s="38">
        <f t="shared" ref="LG4" si="33">LF4+1</f>
        <v>45974</v>
      </c>
      <c r="LH4" s="38">
        <f t="shared" ref="LH4" si="34">LG4+1</f>
        <v>45975</v>
      </c>
      <c r="LI4" s="38">
        <f t="shared" ref="LI4" si="35">LH4+1</f>
        <v>45976</v>
      </c>
      <c r="LJ4" s="38">
        <f t="shared" ref="LJ4" si="36">LI4+1</f>
        <v>45977</v>
      </c>
      <c r="LK4" s="38">
        <f t="shared" ref="LK4" si="37">LJ4+1</f>
        <v>45978</v>
      </c>
      <c r="LL4" s="38">
        <f t="shared" ref="LL4" si="38">LK4+1</f>
        <v>45979</v>
      </c>
      <c r="LM4" s="38">
        <f t="shared" ref="LM4" si="39">LL4+1</f>
        <v>45980</v>
      </c>
      <c r="LN4" s="38">
        <f t="shared" ref="LN4" si="40">LM4+1</f>
        <v>45981</v>
      </c>
      <c r="LO4" s="38">
        <f t="shared" ref="LO4" si="41">LN4+1</f>
        <v>45982</v>
      </c>
      <c r="LP4" s="38">
        <f t="shared" ref="LP4" si="42">LO4+1</f>
        <v>45983</v>
      </c>
      <c r="LQ4" s="38">
        <f t="shared" ref="LQ4" si="43">LP4+1</f>
        <v>45984</v>
      </c>
      <c r="LR4" s="38">
        <f t="shared" ref="LR4" si="44">LQ4+1</f>
        <v>45985</v>
      </c>
      <c r="LS4" s="38">
        <f t="shared" ref="LS4" si="45">LR4+1</f>
        <v>45986</v>
      </c>
      <c r="LT4" s="38">
        <f t="shared" ref="LT4" si="46">LS4+1</f>
        <v>45987</v>
      </c>
      <c r="LU4" s="38">
        <f t="shared" ref="LU4" si="47">LT4+1</f>
        <v>45988</v>
      </c>
      <c r="LV4" s="38">
        <f t="shared" ref="LV4" si="48">LU4+1</f>
        <v>45989</v>
      </c>
      <c r="LW4" s="38">
        <f t="shared" ref="LW4" si="49">LV4+1</f>
        <v>45990</v>
      </c>
      <c r="LX4" s="38">
        <f t="shared" ref="LX4" si="50">LW4+1</f>
        <v>45991</v>
      </c>
      <c r="LY4" s="38">
        <f t="shared" ref="LY4" si="51">LX4+1</f>
        <v>45992</v>
      </c>
      <c r="LZ4" s="38">
        <f t="shared" ref="LZ4" si="52">LY4+1</f>
        <v>45993</v>
      </c>
      <c r="MA4" s="38">
        <f t="shared" ref="MA4" si="53">LZ4+1</f>
        <v>45994</v>
      </c>
      <c r="MB4" s="38">
        <f t="shared" ref="MB4" si="54">MA4+1</f>
        <v>45995</v>
      </c>
      <c r="MC4" s="38">
        <f t="shared" ref="MC4" si="55">MB4+1</f>
        <v>45996</v>
      </c>
      <c r="MD4" s="38">
        <f t="shared" ref="MD4" si="56">MC4+1</f>
        <v>45997</v>
      </c>
      <c r="ME4" s="38">
        <f t="shared" ref="ME4" si="57">MD4+1</f>
        <v>45998</v>
      </c>
      <c r="MF4" s="38">
        <f t="shared" ref="MF4" si="58">ME4+1</f>
        <v>45999</v>
      </c>
      <c r="MG4" s="38">
        <f t="shared" ref="MG4" si="59">MF4+1</f>
        <v>46000</v>
      </c>
      <c r="MH4" s="38">
        <f t="shared" ref="MH4" si="60">MG4+1</f>
        <v>46001</v>
      </c>
      <c r="MI4" s="38">
        <f t="shared" ref="MI4" si="61">MH4+1</f>
        <v>46002</v>
      </c>
      <c r="MJ4" s="38">
        <f t="shared" ref="MJ4" si="62">MI4+1</f>
        <v>46003</v>
      </c>
      <c r="MK4" s="38">
        <f t="shared" ref="MK4" si="63">MJ4+1</f>
        <v>46004</v>
      </c>
      <c r="ML4" s="38">
        <f t="shared" ref="ML4" si="64">MK4+1</f>
        <v>46005</v>
      </c>
      <c r="MM4" s="38">
        <f t="shared" ref="MM4" si="65">ML4+1</f>
        <v>46006</v>
      </c>
      <c r="MN4" s="38">
        <f t="shared" ref="MN4" si="66">MM4+1</f>
        <v>46007</v>
      </c>
      <c r="MO4" s="38">
        <f t="shared" ref="MO4" si="67">MN4+1</f>
        <v>46008</v>
      </c>
      <c r="MP4" s="38">
        <f t="shared" ref="MP4" si="68">MO4+1</f>
        <v>46009</v>
      </c>
      <c r="MQ4" s="38">
        <f t="shared" ref="MQ4" si="69">MP4+1</f>
        <v>46010</v>
      </c>
      <c r="MR4" s="38">
        <f t="shared" ref="MR4" si="70">MQ4+1</f>
        <v>46011</v>
      </c>
      <c r="MS4" s="38">
        <f t="shared" ref="MS4" si="71">MR4+1</f>
        <v>46012</v>
      </c>
      <c r="MT4" s="38">
        <f t="shared" ref="MT4" si="72">MS4+1</f>
        <v>46013</v>
      </c>
      <c r="MU4" s="38">
        <f t="shared" ref="MU4" si="73">MT4+1</f>
        <v>46014</v>
      </c>
      <c r="MV4" s="38">
        <f t="shared" ref="MV4" si="74">MU4+1</f>
        <v>46015</v>
      </c>
      <c r="MW4" s="38">
        <f t="shared" ref="MW4" si="75">MV4+1</f>
        <v>46016</v>
      </c>
      <c r="MX4" s="38">
        <f t="shared" ref="MX4" si="76">MW4+1</f>
        <v>46017</v>
      </c>
      <c r="MY4" s="38">
        <f t="shared" ref="MY4" si="77">MX4+1</f>
        <v>46018</v>
      </c>
      <c r="MZ4" s="38">
        <f t="shared" ref="MZ4" si="78">MY4+1</f>
        <v>46019</v>
      </c>
      <c r="NA4" s="38">
        <f t="shared" ref="NA4" si="79">MZ4+1</f>
        <v>46020</v>
      </c>
      <c r="NB4" s="38">
        <f t="shared" ref="NB4" si="80">NA4+1</f>
        <v>46021</v>
      </c>
      <c r="NC4" s="38">
        <f t="shared" ref="NC4" si="81">NB4+1</f>
        <v>46022</v>
      </c>
      <c r="ND4" s="38">
        <f t="shared" ref="ND4" si="82">NC4+1</f>
        <v>46023</v>
      </c>
      <c r="NE4" s="38">
        <f t="shared" ref="NE4" si="83">ND4+1</f>
        <v>46024</v>
      </c>
      <c r="NF4" s="38">
        <f t="shared" ref="NF4" si="84">NE4+1</f>
        <v>46025</v>
      </c>
      <c r="NG4" s="38">
        <f t="shared" ref="NG4" si="85">NF4+1</f>
        <v>46026</v>
      </c>
      <c r="NH4" s="38">
        <f t="shared" ref="NH4" si="86">NG4+1</f>
        <v>46027</v>
      </c>
      <c r="NI4" s="38">
        <f t="shared" ref="NI4" si="87">NH4+1</f>
        <v>46028</v>
      </c>
      <c r="NJ4" s="38">
        <f t="shared" ref="NJ4" si="88">NI4+1</f>
        <v>46029</v>
      </c>
      <c r="NK4" s="38">
        <f t="shared" ref="NK4" si="89">NJ4+1</f>
        <v>46030</v>
      </c>
      <c r="NL4" s="38">
        <f t="shared" ref="NL4" si="90">NK4+1</f>
        <v>46031</v>
      </c>
      <c r="NM4" s="38">
        <f t="shared" ref="NM4" si="91">NL4+1</f>
        <v>46032</v>
      </c>
      <c r="NN4" s="38">
        <f t="shared" ref="NN4" si="92">NM4+1</f>
        <v>46033</v>
      </c>
      <c r="NO4" s="38">
        <f t="shared" ref="NO4" si="93">NN4+1</f>
        <v>46034</v>
      </c>
      <c r="NP4" s="38">
        <f t="shared" ref="NP4" si="94">NO4+1</f>
        <v>46035</v>
      </c>
      <c r="NQ4" s="38">
        <f t="shared" ref="NQ4" si="95">NP4+1</f>
        <v>46036</v>
      </c>
      <c r="NR4" s="38">
        <f t="shared" ref="NR4" si="96">NQ4+1</f>
        <v>46037</v>
      </c>
      <c r="NS4" s="38">
        <f t="shared" ref="NS4" si="97">NR4+1</f>
        <v>46038</v>
      </c>
      <c r="NT4" s="38">
        <f t="shared" ref="NT4" si="98">NS4+1</f>
        <v>46039</v>
      </c>
      <c r="NU4" s="38">
        <f t="shared" ref="NU4" si="99">NT4+1</f>
        <v>46040</v>
      </c>
      <c r="NV4" s="38">
        <f t="shared" ref="NV4" si="100">NU4+1</f>
        <v>46041</v>
      </c>
      <c r="NW4" s="38">
        <f t="shared" ref="NW4" si="101">NV4+1</f>
        <v>46042</v>
      </c>
      <c r="NX4" s="38">
        <f t="shared" ref="NX4" si="102">NW4+1</f>
        <v>46043</v>
      </c>
      <c r="NY4" s="38">
        <f t="shared" ref="NY4" si="103">NX4+1</f>
        <v>46044</v>
      </c>
      <c r="NZ4" s="38">
        <f t="shared" ref="NZ4" si="104">NY4+1</f>
        <v>46045</v>
      </c>
      <c r="OA4" s="38">
        <f t="shared" ref="OA4" si="105">NZ4+1</f>
        <v>46046</v>
      </c>
      <c r="OB4" s="38">
        <f t="shared" ref="OB4" si="106">OA4+1</f>
        <v>46047</v>
      </c>
      <c r="OC4" s="38">
        <f t="shared" ref="OC4" si="107">OB4+1</f>
        <v>46048</v>
      </c>
      <c r="OD4" s="38">
        <f t="shared" ref="OD4" si="108">OC4+1</f>
        <v>46049</v>
      </c>
      <c r="OE4" s="38">
        <f t="shared" ref="OE4" si="109">OD4+1</f>
        <v>46050</v>
      </c>
      <c r="OF4" s="38">
        <f t="shared" ref="OF4" si="110">OE4+1</f>
        <v>46051</v>
      </c>
      <c r="OG4" s="38">
        <f t="shared" ref="OG4" si="111">OF4+1</f>
        <v>46052</v>
      </c>
      <c r="OH4" s="38">
        <f t="shared" ref="OH4" si="112">OG4+1</f>
        <v>46053</v>
      </c>
      <c r="OI4" s="38">
        <f t="shared" ref="OI4" si="113">OH4+1</f>
        <v>46054</v>
      </c>
      <c r="OJ4" s="38">
        <f t="shared" ref="OJ4" si="114">OI4+1</f>
        <v>46055</v>
      </c>
      <c r="OK4" s="38">
        <f t="shared" ref="OK4" si="115">OJ4+1</f>
        <v>46056</v>
      </c>
      <c r="OL4" s="38">
        <f t="shared" ref="OL4" si="116">OK4+1</f>
        <v>46057</v>
      </c>
      <c r="OM4" s="38">
        <f t="shared" ref="OM4" si="117">OL4+1</f>
        <v>46058</v>
      </c>
      <c r="ON4" s="38">
        <f t="shared" ref="ON4" si="118">OM4+1</f>
        <v>46059</v>
      </c>
      <c r="OO4" s="38">
        <f t="shared" ref="OO4" si="119">ON4+1</f>
        <v>46060</v>
      </c>
      <c r="OP4" s="38">
        <f t="shared" ref="OP4" si="120">OO4+1</f>
        <v>46061</v>
      </c>
      <c r="OQ4" s="38">
        <f t="shared" ref="OQ4" si="121">OP4+1</f>
        <v>46062</v>
      </c>
      <c r="OR4" s="38">
        <f t="shared" ref="OR4" si="122">OQ4+1</f>
        <v>46063</v>
      </c>
      <c r="OS4" s="38">
        <f t="shared" ref="OS4" si="123">OR4+1</f>
        <v>46064</v>
      </c>
      <c r="OT4" s="38">
        <f t="shared" ref="OT4" si="124">OS4+1</f>
        <v>46065</v>
      </c>
      <c r="OU4" s="38">
        <f t="shared" ref="OU4" si="125">OT4+1</f>
        <v>46066</v>
      </c>
      <c r="OV4" s="38">
        <f t="shared" ref="OV4" si="126">OU4+1</f>
        <v>46067</v>
      </c>
      <c r="OW4" s="38">
        <f t="shared" ref="OW4" si="127">OV4+1</f>
        <v>46068</v>
      </c>
      <c r="OX4" s="38">
        <f t="shared" ref="OX4" si="128">OW4+1</f>
        <v>46069</v>
      </c>
      <c r="OY4" s="38">
        <f t="shared" ref="OY4" si="129">OX4+1</f>
        <v>46070</v>
      </c>
      <c r="OZ4" s="38">
        <f t="shared" ref="OZ4" si="130">OY4+1</f>
        <v>46071</v>
      </c>
      <c r="PA4" s="38">
        <f t="shared" ref="PA4" si="131">OZ4+1</f>
        <v>46072</v>
      </c>
      <c r="PB4" s="38">
        <f t="shared" ref="PB4" si="132">PA4+1</f>
        <v>46073</v>
      </c>
      <c r="PC4" s="38">
        <f t="shared" ref="PC4" si="133">PB4+1</f>
        <v>46074</v>
      </c>
      <c r="PD4" s="38">
        <f t="shared" ref="PD4" si="134">PC4+1</f>
        <v>46075</v>
      </c>
      <c r="PE4" s="38">
        <f t="shared" ref="PE4" si="135">PD4+1</f>
        <v>46076</v>
      </c>
      <c r="PF4" s="38">
        <f t="shared" ref="PF4" si="136">PE4+1</f>
        <v>46077</v>
      </c>
      <c r="PG4" s="38">
        <f t="shared" ref="PG4" si="137">PF4+1</f>
        <v>46078</v>
      </c>
      <c r="PH4" s="38">
        <f t="shared" ref="PH4" si="138">PG4+1</f>
        <v>46079</v>
      </c>
      <c r="PI4" s="38">
        <f t="shared" ref="PI4" si="139">PH4+1</f>
        <v>46080</v>
      </c>
      <c r="PJ4" s="38">
        <f t="shared" ref="PJ4" si="140">PI4+1</f>
        <v>46081</v>
      </c>
      <c r="PK4" s="38">
        <f t="shared" ref="PK4" si="141">PJ4+1</f>
        <v>46082</v>
      </c>
      <c r="PL4" s="38">
        <f t="shared" ref="PL4" si="142">PK4+1</f>
        <v>46083</v>
      </c>
      <c r="PM4" s="38">
        <f t="shared" ref="PM4" si="143">PL4+1</f>
        <v>46084</v>
      </c>
      <c r="PN4" s="38">
        <f t="shared" ref="PN4" si="144">PM4+1</f>
        <v>46085</v>
      </c>
      <c r="PO4" s="38">
        <f t="shared" ref="PO4" si="145">PN4+1</f>
        <v>46086</v>
      </c>
      <c r="PP4" s="38">
        <f t="shared" ref="PP4" si="146">PO4+1</f>
        <v>46087</v>
      </c>
      <c r="PQ4" s="38">
        <f t="shared" ref="PQ4" si="147">PP4+1</f>
        <v>46088</v>
      </c>
      <c r="PR4" s="38">
        <f t="shared" ref="PR4" si="148">PQ4+1</f>
        <v>46089</v>
      </c>
      <c r="PS4" s="38">
        <f t="shared" ref="PS4" si="149">PR4+1</f>
        <v>46090</v>
      </c>
      <c r="PT4" s="38">
        <f t="shared" ref="PT4" si="150">PS4+1</f>
        <v>46091</v>
      </c>
      <c r="PU4" s="38">
        <f t="shared" ref="PU4" si="151">PT4+1</f>
        <v>46092</v>
      </c>
      <c r="PV4" s="38">
        <f t="shared" ref="PV4" si="152">PU4+1</f>
        <v>46093</v>
      </c>
      <c r="PW4" s="38">
        <f t="shared" ref="PW4" si="153">PV4+1</f>
        <v>46094</v>
      </c>
      <c r="PX4" s="38">
        <f t="shared" ref="PX4" si="154">PW4+1</f>
        <v>46095</v>
      </c>
      <c r="PY4" s="38">
        <f t="shared" ref="PY4" si="155">PX4+1</f>
        <v>46096</v>
      </c>
      <c r="PZ4" s="38">
        <f t="shared" ref="PZ4" si="156">PY4+1</f>
        <v>46097</v>
      </c>
      <c r="QA4" s="38">
        <f t="shared" ref="QA4" si="157">PZ4+1</f>
        <v>46098</v>
      </c>
      <c r="QB4" s="38">
        <f t="shared" ref="QB4" si="158">QA4+1</f>
        <v>46099</v>
      </c>
      <c r="QC4" s="38">
        <f t="shared" ref="QC4" si="159">QB4+1</f>
        <v>46100</v>
      </c>
      <c r="QD4" s="38">
        <f t="shared" ref="QD4" si="160">QC4+1</f>
        <v>46101</v>
      </c>
      <c r="QE4" s="38">
        <f t="shared" ref="QE4" si="161">QD4+1</f>
        <v>46102</v>
      </c>
      <c r="QF4" s="38">
        <f t="shared" ref="QF4" si="162">QE4+1</f>
        <v>46103</v>
      </c>
      <c r="QG4" s="38">
        <f t="shared" ref="QG4" si="163">QF4+1</f>
        <v>46104</v>
      </c>
      <c r="QH4" s="38">
        <f t="shared" ref="QH4" si="164">QG4+1</f>
        <v>46105</v>
      </c>
      <c r="QI4" s="38">
        <f t="shared" ref="QI4" si="165">QH4+1</f>
        <v>46106</v>
      </c>
      <c r="QJ4" s="38">
        <f t="shared" ref="QJ4" si="166">QI4+1</f>
        <v>46107</v>
      </c>
      <c r="QK4" s="38">
        <f t="shared" ref="QK4" si="167">QJ4+1</f>
        <v>46108</v>
      </c>
      <c r="QL4" s="38">
        <f t="shared" ref="QL4" si="168">QK4+1</f>
        <v>46109</v>
      </c>
      <c r="QM4" s="38">
        <f t="shared" ref="QM4" si="169">QL4+1</f>
        <v>46110</v>
      </c>
      <c r="QN4" s="38">
        <f t="shared" ref="QN4" si="170">QM4+1</f>
        <v>46111</v>
      </c>
      <c r="QO4" s="38">
        <f t="shared" ref="QO4" si="171">QN4+1</f>
        <v>46112</v>
      </c>
      <c r="QP4" s="38">
        <f t="shared" ref="QP4" si="172">QO4+1</f>
        <v>46113</v>
      </c>
      <c r="QQ4" s="38">
        <f t="shared" ref="QQ4" si="173">QP4+1</f>
        <v>46114</v>
      </c>
      <c r="QR4" s="38">
        <f t="shared" ref="QR4" si="174">QQ4+1</f>
        <v>46115</v>
      </c>
      <c r="QS4" s="38">
        <f t="shared" ref="QS4" si="175">QR4+1</f>
        <v>46116</v>
      </c>
      <c r="QT4" s="38">
        <f t="shared" ref="QT4" si="176">QS4+1</f>
        <v>46117</v>
      </c>
      <c r="QU4" s="38">
        <f t="shared" ref="QU4" si="177">QT4+1</f>
        <v>46118</v>
      </c>
      <c r="QV4" s="38">
        <f t="shared" ref="QV4" si="178">QU4+1</f>
        <v>46119</v>
      </c>
      <c r="QW4" s="38">
        <f t="shared" ref="QW4" si="179">QV4+1</f>
        <v>46120</v>
      </c>
      <c r="QX4" s="38">
        <f t="shared" ref="QX4" si="180">QW4+1</f>
        <v>46121</v>
      </c>
      <c r="QY4" s="38">
        <f t="shared" ref="QY4" si="181">QX4+1</f>
        <v>46122</v>
      </c>
      <c r="QZ4" s="38">
        <f t="shared" ref="QZ4" si="182">QY4+1</f>
        <v>46123</v>
      </c>
      <c r="RA4" s="38">
        <f t="shared" ref="RA4" si="183">QZ4+1</f>
        <v>46124</v>
      </c>
      <c r="RB4" s="38">
        <f t="shared" ref="RB4" si="184">RA4+1</f>
        <v>46125</v>
      </c>
      <c r="RC4" s="38">
        <f t="shared" ref="RC4" si="185">RB4+1</f>
        <v>46126</v>
      </c>
      <c r="RD4" s="38">
        <f t="shared" ref="RD4" si="186">RC4+1</f>
        <v>46127</v>
      </c>
      <c r="RE4" s="38">
        <f t="shared" ref="RE4" si="187">RD4+1</f>
        <v>46128</v>
      </c>
      <c r="RF4" s="38">
        <f t="shared" ref="RF4" si="188">RE4+1</f>
        <v>46129</v>
      </c>
      <c r="RG4" s="38">
        <f t="shared" ref="RG4" si="189">RF4+1</f>
        <v>46130</v>
      </c>
      <c r="RH4" s="38">
        <f t="shared" ref="RH4" si="190">RG4+1</f>
        <v>46131</v>
      </c>
      <c r="RI4" s="38">
        <f t="shared" ref="RI4" si="191">RH4+1</f>
        <v>46132</v>
      </c>
      <c r="RJ4" s="38">
        <f t="shared" ref="RJ4" si="192">RI4+1</f>
        <v>46133</v>
      </c>
      <c r="RK4" s="38">
        <f t="shared" ref="RK4" si="193">RJ4+1</f>
        <v>46134</v>
      </c>
      <c r="RL4" s="38">
        <f t="shared" ref="RL4" si="194">RK4+1</f>
        <v>46135</v>
      </c>
      <c r="RM4" s="38">
        <f t="shared" ref="RM4" si="195">RL4+1</f>
        <v>46136</v>
      </c>
      <c r="RN4" s="38">
        <f t="shared" ref="RN4" si="196">RM4+1</f>
        <v>46137</v>
      </c>
      <c r="RO4" s="38">
        <f t="shared" ref="RO4" si="197">RN4+1</f>
        <v>46138</v>
      </c>
      <c r="RP4" s="38">
        <f t="shared" ref="RP4" si="198">RO4+1</f>
        <v>46139</v>
      </c>
      <c r="RQ4" s="38">
        <f t="shared" ref="RQ4" si="199">RP4+1</f>
        <v>46140</v>
      </c>
      <c r="RR4" s="38">
        <f t="shared" ref="RR4" si="200">RQ4+1</f>
        <v>46141</v>
      </c>
      <c r="RS4" s="38">
        <f t="shared" ref="RS4" si="201">RR4+1</f>
        <v>46142</v>
      </c>
      <c r="RT4" s="38">
        <f t="shared" ref="RT4" si="202">RS4+1</f>
        <v>46143</v>
      </c>
      <c r="RU4" s="38">
        <f t="shared" ref="RU4" si="203">RT4+1</f>
        <v>46144</v>
      </c>
      <c r="RV4" s="38">
        <f t="shared" ref="RV4" si="204">RU4+1</f>
        <v>46145</v>
      </c>
      <c r="RW4" s="38">
        <f t="shared" ref="RW4" si="205">RV4+1</f>
        <v>46146</v>
      </c>
      <c r="RX4" s="38">
        <f t="shared" ref="RX4" si="206">RW4+1</f>
        <v>46147</v>
      </c>
      <c r="RY4" s="38">
        <f t="shared" ref="RY4" si="207">RX4+1</f>
        <v>46148</v>
      </c>
      <c r="RZ4" s="38">
        <f t="shared" ref="RZ4" si="208">RY4+1</f>
        <v>46149</v>
      </c>
      <c r="SA4" s="38">
        <f t="shared" ref="SA4" si="209">RZ4+1</f>
        <v>46150</v>
      </c>
      <c r="SB4" s="38">
        <f t="shared" ref="SB4" si="210">SA4+1</f>
        <v>46151</v>
      </c>
      <c r="SC4" s="38">
        <f t="shared" ref="SC4" si="211">SB4+1</f>
        <v>46152</v>
      </c>
      <c r="SD4" s="38">
        <f t="shared" ref="SD4" si="212">SC4+1</f>
        <v>46153</v>
      </c>
      <c r="SE4" s="38">
        <f t="shared" ref="SE4" si="213">SD4+1</f>
        <v>46154</v>
      </c>
      <c r="SF4" s="38">
        <f t="shared" ref="SF4" si="214">SE4+1</f>
        <v>46155</v>
      </c>
      <c r="SG4" s="38">
        <f t="shared" ref="SG4" si="215">SF4+1</f>
        <v>46156</v>
      </c>
      <c r="SH4" s="38">
        <f t="shared" ref="SH4" si="216">SG4+1</f>
        <v>46157</v>
      </c>
      <c r="SI4" s="38">
        <f t="shared" ref="SI4" si="217">SH4+1</f>
        <v>46158</v>
      </c>
      <c r="SJ4" s="38">
        <f t="shared" ref="SJ4" si="218">SI4+1</f>
        <v>46159</v>
      </c>
      <c r="SK4" s="38">
        <f t="shared" ref="SK4" si="219">SJ4+1</f>
        <v>46160</v>
      </c>
      <c r="SL4" s="38">
        <f t="shared" ref="SL4" si="220">SK4+1</f>
        <v>46161</v>
      </c>
      <c r="SM4" s="38">
        <f t="shared" ref="SM4" si="221">SL4+1</f>
        <v>46162</v>
      </c>
      <c r="SN4" s="38">
        <f t="shared" ref="SN4" si="222">SM4+1</f>
        <v>46163</v>
      </c>
      <c r="SO4" s="38">
        <f t="shared" ref="SO4" si="223">SN4+1</f>
        <v>46164</v>
      </c>
      <c r="SP4" s="38">
        <f t="shared" ref="SP4" si="224">SO4+1</f>
        <v>46165</v>
      </c>
      <c r="SQ4" s="38">
        <f t="shared" ref="SQ4" si="225">SP4+1</f>
        <v>46166</v>
      </c>
      <c r="SR4" s="38">
        <f t="shared" ref="SR4" si="226">SQ4+1</f>
        <v>46167</v>
      </c>
      <c r="SS4" s="38">
        <f t="shared" ref="SS4" si="227">SR4+1</f>
        <v>46168</v>
      </c>
      <c r="ST4" s="38">
        <f t="shared" ref="ST4" si="228">SS4+1</f>
        <v>46169</v>
      </c>
      <c r="SU4" s="38">
        <f t="shared" ref="SU4" si="229">ST4+1</f>
        <v>46170</v>
      </c>
      <c r="SV4" s="38">
        <f t="shared" ref="SV4" si="230">SU4+1</f>
        <v>46171</v>
      </c>
      <c r="SW4" s="38">
        <f t="shared" ref="SW4" si="231">SV4+1</f>
        <v>46172</v>
      </c>
      <c r="SX4" s="38">
        <f t="shared" ref="SX4" si="232">SW4+1</f>
        <v>46173</v>
      </c>
      <c r="SY4" s="38">
        <f t="shared" ref="SY4" si="233">SX4+1</f>
        <v>46174</v>
      </c>
      <c r="SZ4" s="38">
        <f t="shared" ref="SZ4" si="234">SY4+1</f>
        <v>46175</v>
      </c>
      <c r="TA4" s="38">
        <f t="shared" ref="TA4" si="235">SZ4+1</f>
        <v>46176</v>
      </c>
      <c r="TB4" s="38">
        <f t="shared" ref="TB4" si="236">TA4+1</f>
        <v>46177</v>
      </c>
      <c r="TC4" s="38">
        <f t="shared" ref="TC4" si="237">TB4+1</f>
        <v>46178</v>
      </c>
      <c r="TD4" s="38">
        <f t="shared" ref="TD4" si="238">TC4+1</f>
        <v>46179</v>
      </c>
      <c r="TE4" s="38">
        <f t="shared" ref="TE4" si="239">TD4+1</f>
        <v>46180</v>
      </c>
      <c r="TF4" s="38">
        <f t="shared" ref="TF4" si="240">TE4+1</f>
        <v>46181</v>
      </c>
      <c r="TG4" s="38">
        <f t="shared" ref="TG4" si="241">TF4+1</f>
        <v>46182</v>
      </c>
      <c r="TH4" s="38">
        <f t="shared" ref="TH4" si="242">TG4+1</f>
        <v>46183</v>
      </c>
      <c r="TI4" s="38">
        <f t="shared" ref="TI4" si="243">TH4+1</f>
        <v>46184</v>
      </c>
      <c r="TJ4" s="38">
        <f t="shared" ref="TJ4" si="244">TI4+1</f>
        <v>46185</v>
      </c>
      <c r="TK4" s="38">
        <f t="shared" ref="TK4" si="245">TJ4+1</f>
        <v>46186</v>
      </c>
      <c r="TL4" s="38">
        <f t="shared" ref="TL4" si="246">TK4+1</f>
        <v>46187</v>
      </c>
      <c r="TM4" s="38">
        <f t="shared" ref="TM4" si="247">TL4+1</f>
        <v>46188</v>
      </c>
      <c r="TN4" s="38">
        <f t="shared" ref="TN4" si="248">TM4+1</f>
        <v>46189</v>
      </c>
      <c r="TO4" s="38">
        <f t="shared" ref="TO4" si="249">TN4+1</f>
        <v>46190</v>
      </c>
      <c r="TP4" s="38">
        <f t="shared" ref="TP4" si="250">TO4+1</f>
        <v>46191</v>
      </c>
      <c r="TQ4" s="38">
        <f t="shared" ref="TQ4" si="251">TP4+1</f>
        <v>46192</v>
      </c>
      <c r="TR4" s="38">
        <f t="shared" ref="TR4" si="252">TQ4+1</f>
        <v>46193</v>
      </c>
      <c r="TS4" s="38">
        <f t="shared" ref="TS4" si="253">TR4+1</f>
        <v>46194</v>
      </c>
      <c r="TT4" s="38">
        <f t="shared" ref="TT4" si="254">TS4+1</f>
        <v>46195</v>
      </c>
      <c r="TU4" s="38">
        <f t="shared" ref="TU4" si="255">TT4+1</f>
        <v>46196</v>
      </c>
      <c r="TV4" s="38">
        <f t="shared" ref="TV4" si="256">TU4+1</f>
        <v>46197</v>
      </c>
      <c r="TW4" s="38">
        <f t="shared" ref="TW4" si="257">TV4+1</f>
        <v>46198</v>
      </c>
      <c r="TX4" s="38">
        <f t="shared" ref="TX4" si="258">TW4+1</f>
        <v>46199</v>
      </c>
      <c r="TY4" s="38">
        <f t="shared" ref="TY4" si="259">TX4+1</f>
        <v>46200</v>
      </c>
      <c r="TZ4" s="38">
        <f t="shared" ref="TZ4" si="260">TY4+1</f>
        <v>46201</v>
      </c>
      <c r="UA4" s="38">
        <f t="shared" ref="UA4" si="261">TZ4+1</f>
        <v>46202</v>
      </c>
      <c r="UB4" s="38">
        <f t="shared" ref="UB4" si="262">UA4+1</f>
        <v>46203</v>
      </c>
      <c r="UC4" s="38">
        <f t="shared" ref="UC4" si="263">UB4+1</f>
        <v>46204</v>
      </c>
      <c r="UD4" s="38">
        <f t="shared" ref="UD4" si="264">UC4+1</f>
        <v>46205</v>
      </c>
      <c r="UE4" s="38">
        <f t="shared" ref="UE4" si="265">UD4+1</f>
        <v>46206</v>
      </c>
      <c r="UF4" s="38">
        <f t="shared" ref="UF4" si="266">UE4+1</f>
        <v>46207</v>
      </c>
      <c r="UG4" s="38">
        <f t="shared" ref="UG4" si="267">UF4+1</f>
        <v>46208</v>
      </c>
      <c r="UH4" s="38">
        <f t="shared" ref="UH4" si="268">UG4+1</f>
        <v>46209</v>
      </c>
      <c r="UI4" s="38">
        <f t="shared" ref="UI4" si="269">UH4+1</f>
        <v>46210</v>
      </c>
      <c r="UJ4" s="38">
        <f t="shared" ref="UJ4" si="270">UI4+1</f>
        <v>46211</v>
      </c>
      <c r="UK4" s="38">
        <f t="shared" ref="UK4" si="271">UJ4+1</f>
        <v>46212</v>
      </c>
      <c r="UL4" s="38">
        <f t="shared" ref="UL4" si="272">UK4+1</f>
        <v>46213</v>
      </c>
      <c r="UM4" s="38">
        <f t="shared" ref="UM4" si="273">UL4+1</f>
        <v>46214</v>
      </c>
      <c r="UN4" s="38">
        <f t="shared" ref="UN4" si="274">UM4+1</f>
        <v>46215</v>
      </c>
      <c r="UO4" s="38">
        <f t="shared" ref="UO4" si="275">UN4+1</f>
        <v>46216</v>
      </c>
      <c r="UP4" s="38">
        <f t="shared" ref="UP4" si="276">UO4+1</f>
        <v>46217</v>
      </c>
      <c r="UQ4" s="38">
        <f t="shared" ref="UQ4" si="277">UP4+1</f>
        <v>46218</v>
      </c>
      <c r="UR4" s="38">
        <f t="shared" ref="UR4" si="278">UQ4+1</f>
        <v>46219</v>
      </c>
      <c r="US4" s="38">
        <f t="shared" ref="US4" si="279">UR4+1</f>
        <v>46220</v>
      </c>
      <c r="UT4" s="38">
        <f t="shared" ref="UT4" si="280">US4+1</f>
        <v>46221</v>
      </c>
      <c r="UU4" s="38">
        <f t="shared" ref="UU4" si="281">UT4+1</f>
        <v>46222</v>
      </c>
      <c r="UV4" s="38">
        <f t="shared" ref="UV4" si="282">UU4+1</f>
        <v>46223</v>
      </c>
      <c r="UW4" s="38">
        <f t="shared" ref="UW4" si="283">UV4+1</f>
        <v>46224</v>
      </c>
      <c r="UX4" s="38">
        <f t="shared" ref="UX4" si="284">UW4+1</f>
        <v>46225</v>
      </c>
      <c r="UY4" s="38">
        <f t="shared" ref="UY4" si="285">UX4+1</f>
        <v>46226</v>
      </c>
      <c r="UZ4" s="38">
        <f t="shared" ref="UZ4" si="286">UY4+1</f>
        <v>46227</v>
      </c>
      <c r="VA4" s="38">
        <f t="shared" ref="VA4" si="287">UZ4+1</f>
        <v>46228</v>
      </c>
      <c r="VB4" s="38">
        <f t="shared" ref="VB4" si="288">VA4+1</f>
        <v>46229</v>
      </c>
      <c r="VC4" s="38">
        <f t="shared" ref="VC4" si="289">VB4+1</f>
        <v>46230</v>
      </c>
      <c r="VD4" s="38">
        <f t="shared" ref="VD4" si="290">VC4+1</f>
        <v>46231</v>
      </c>
      <c r="VE4" s="38">
        <f t="shared" ref="VE4" si="291">VD4+1</f>
        <v>46232</v>
      </c>
      <c r="VF4" s="38">
        <f t="shared" ref="VF4" si="292">VE4+1</f>
        <v>46233</v>
      </c>
      <c r="VG4" s="38">
        <f t="shared" ref="VG4" si="293">VF4+1</f>
        <v>46234</v>
      </c>
      <c r="VH4" s="38">
        <f t="shared" ref="VH4" si="294">VG4+1</f>
        <v>46235</v>
      </c>
      <c r="VI4" s="38">
        <f t="shared" ref="VI4" si="295">VH4+1</f>
        <v>46236</v>
      </c>
      <c r="VJ4" s="38">
        <f t="shared" ref="VJ4" si="296">VI4+1</f>
        <v>46237</v>
      </c>
      <c r="VK4" s="38">
        <f t="shared" ref="VK4" si="297">VJ4+1</f>
        <v>46238</v>
      </c>
      <c r="VL4" s="38">
        <f t="shared" ref="VL4" si="298">VK4+1</f>
        <v>46239</v>
      </c>
      <c r="VM4" s="38">
        <f t="shared" ref="VM4" si="299">VL4+1</f>
        <v>46240</v>
      </c>
      <c r="VN4" s="38">
        <f t="shared" ref="VN4" si="300">VM4+1</f>
        <v>46241</v>
      </c>
      <c r="VO4" s="38">
        <f t="shared" ref="VO4" si="301">VN4+1</f>
        <v>46242</v>
      </c>
      <c r="VP4" s="38">
        <f t="shared" ref="VP4" si="302">VO4+1</f>
        <v>46243</v>
      </c>
      <c r="VQ4" s="38">
        <f t="shared" ref="VQ4" si="303">VP4+1</f>
        <v>46244</v>
      </c>
      <c r="VR4" s="38">
        <f t="shared" ref="VR4" si="304">VQ4+1</f>
        <v>46245</v>
      </c>
      <c r="VS4" s="38">
        <f t="shared" ref="VS4" si="305">VR4+1</f>
        <v>46246</v>
      </c>
      <c r="VT4" s="38">
        <f t="shared" ref="VT4" si="306">VS4+1</f>
        <v>46247</v>
      </c>
      <c r="VU4" s="38">
        <f t="shared" ref="VU4" si="307">VT4+1</f>
        <v>46248</v>
      </c>
      <c r="VV4" s="38">
        <f t="shared" ref="VV4" si="308">VU4+1</f>
        <v>46249</v>
      </c>
      <c r="VW4" s="38">
        <f t="shared" ref="VW4" si="309">VV4+1</f>
        <v>46250</v>
      </c>
      <c r="VX4" s="38">
        <f t="shared" ref="VX4" si="310">VW4+1</f>
        <v>46251</v>
      </c>
      <c r="VY4" s="38">
        <f t="shared" ref="VY4" si="311">VX4+1</f>
        <v>46252</v>
      </c>
      <c r="VZ4" s="38">
        <f t="shared" ref="VZ4" si="312">VY4+1</f>
        <v>46253</v>
      </c>
      <c r="WA4" s="38">
        <f t="shared" ref="WA4" si="313">VZ4+1</f>
        <v>46254</v>
      </c>
      <c r="WB4" s="38">
        <f t="shared" ref="WB4" si="314">WA4+1</f>
        <v>46255</v>
      </c>
      <c r="WC4" s="38">
        <f t="shared" ref="WC4" si="315">WB4+1</f>
        <v>46256</v>
      </c>
      <c r="WD4" s="38">
        <f t="shared" ref="WD4" si="316">WC4+1</f>
        <v>46257</v>
      </c>
      <c r="WE4" s="38">
        <f t="shared" ref="WE4" si="317">WD4+1</f>
        <v>46258</v>
      </c>
      <c r="WF4" s="38">
        <f t="shared" ref="WF4" si="318">WE4+1</f>
        <v>46259</v>
      </c>
      <c r="WG4" s="38">
        <f t="shared" ref="WG4" si="319">WF4+1</f>
        <v>46260</v>
      </c>
      <c r="WH4" s="38">
        <f t="shared" ref="WH4" si="320">WG4+1</f>
        <v>46261</v>
      </c>
      <c r="WI4" s="38">
        <f t="shared" ref="WI4" si="321">WH4+1</f>
        <v>46262</v>
      </c>
      <c r="WJ4" s="38">
        <f t="shared" ref="WJ4" si="322">WI4+1</f>
        <v>46263</v>
      </c>
      <c r="WK4" s="38">
        <f t="shared" ref="WK4" si="323">WJ4+1</f>
        <v>46264</v>
      </c>
      <c r="WL4" s="38">
        <f t="shared" ref="WL4" si="324">WK4+1</f>
        <v>46265</v>
      </c>
      <c r="WM4" s="38">
        <f t="shared" ref="WM4" si="325">WL4+1</f>
        <v>46266</v>
      </c>
      <c r="WN4" s="38">
        <f t="shared" ref="WN4" si="326">WM4+1</f>
        <v>46267</v>
      </c>
      <c r="WO4" s="38">
        <f t="shared" ref="WO4" si="327">WN4+1</f>
        <v>46268</v>
      </c>
      <c r="WP4" s="38">
        <f t="shared" ref="WP4" si="328">WO4+1</f>
        <v>46269</v>
      </c>
      <c r="WQ4" s="38">
        <f t="shared" ref="WQ4" si="329">WP4+1</f>
        <v>46270</v>
      </c>
      <c r="WR4" s="38">
        <f t="shared" ref="WR4" si="330">WQ4+1</f>
        <v>46271</v>
      </c>
      <c r="WS4" s="38">
        <f t="shared" ref="WS4" si="331">WR4+1</f>
        <v>46272</v>
      </c>
      <c r="WT4" s="38">
        <f t="shared" ref="WT4" si="332">WS4+1</f>
        <v>46273</v>
      </c>
      <c r="WU4" s="38">
        <f t="shared" ref="WU4" si="333">WT4+1</f>
        <v>46274</v>
      </c>
      <c r="WV4" s="38">
        <f t="shared" ref="WV4" si="334">WU4+1</f>
        <v>46275</v>
      </c>
      <c r="WW4" s="38">
        <f t="shared" ref="WW4" si="335">WV4+1</f>
        <v>46276</v>
      </c>
      <c r="WX4" s="38">
        <f t="shared" ref="WX4" si="336">WW4+1</f>
        <v>46277</v>
      </c>
      <c r="WY4" s="38">
        <f t="shared" ref="WY4" si="337">WX4+1</f>
        <v>46278</v>
      </c>
      <c r="WZ4" s="38">
        <f t="shared" ref="WZ4" si="338">WY4+1</f>
        <v>46279</v>
      </c>
      <c r="XA4" s="38">
        <f t="shared" ref="XA4" si="339">WZ4+1</f>
        <v>46280</v>
      </c>
      <c r="XB4" s="38">
        <f t="shared" ref="XB4" si="340">XA4+1</f>
        <v>46281</v>
      </c>
      <c r="XC4" s="38">
        <f t="shared" ref="XC4" si="341">XB4+1</f>
        <v>46282</v>
      </c>
      <c r="XD4" s="38">
        <f t="shared" ref="XD4" si="342">XC4+1</f>
        <v>46283</v>
      </c>
      <c r="XE4" s="38">
        <f t="shared" ref="XE4" si="343">XD4+1</f>
        <v>46284</v>
      </c>
      <c r="XF4" s="38">
        <f t="shared" ref="XF4" si="344">XE4+1</f>
        <v>46285</v>
      </c>
      <c r="XG4" s="38">
        <f t="shared" ref="XG4" si="345">XF4+1</f>
        <v>46286</v>
      </c>
      <c r="XH4" s="38">
        <f t="shared" ref="XH4" si="346">XG4+1</f>
        <v>46287</v>
      </c>
      <c r="XI4" s="38">
        <f t="shared" ref="XI4" si="347">XH4+1</f>
        <v>46288</v>
      </c>
      <c r="XJ4" s="38">
        <f t="shared" ref="XJ4" si="348">XI4+1</f>
        <v>46289</v>
      </c>
      <c r="XK4" s="38">
        <f t="shared" ref="XK4" si="349">XJ4+1</f>
        <v>46290</v>
      </c>
      <c r="XL4" s="38">
        <f t="shared" ref="XL4" si="350">XK4+1</f>
        <v>46291</v>
      </c>
      <c r="XM4" s="38">
        <f t="shared" ref="XM4" si="351">XL4+1</f>
        <v>46292</v>
      </c>
      <c r="XN4" s="38">
        <f t="shared" ref="XN4" si="352">XM4+1</f>
        <v>46293</v>
      </c>
      <c r="XO4" s="38">
        <f t="shared" ref="XO4" si="353">XN4+1</f>
        <v>46294</v>
      </c>
      <c r="XP4" s="38">
        <f t="shared" ref="XP4" si="354">XO4+1</f>
        <v>46295</v>
      </c>
      <c r="XQ4" s="38">
        <f t="shared" ref="XQ4" si="355">XP4+1</f>
        <v>46296</v>
      </c>
      <c r="XR4" s="38">
        <f t="shared" ref="XR4" si="356">XQ4+1</f>
        <v>46297</v>
      </c>
      <c r="XS4" s="38">
        <f t="shared" ref="XS4" si="357">XR4+1</f>
        <v>46298</v>
      </c>
      <c r="XT4" s="38">
        <f t="shared" ref="XT4" si="358">XS4+1</f>
        <v>46299</v>
      </c>
      <c r="XU4" s="38">
        <f t="shared" ref="XU4" si="359">XT4+1</f>
        <v>46300</v>
      </c>
      <c r="XV4" s="38">
        <f t="shared" ref="XV4" si="360">XU4+1</f>
        <v>46301</v>
      </c>
      <c r="XW4" s="38">
        <f t="shared" ref="XW4" si="361">XV4+1</f>
        <v>46302</v>
      </c>
      <c r="XX4" s="38">
        <f t="shared" ref="XX4" si="362">XW4+1</f>
        <v>46303</v>
      </c>
      <c r="XY4" s="38">
        <f t="shared" ref="XY4" si="363">XX4+1</f>
        <v>46304</v>
      </c>
      <c r="XZ4" s="38">
        <f t="shared" ref="XZ4" si="364">XY4+1</f>
        <v>46305</v>
      </c>
      <c r="YA4" s="38">
        <f t="shared" ref="YA4" si="365">XZ4+1</f>
        <v>46306</v>
      </c>
      <c r="YB4" s="38">
        <f t="shared" ref="YB4" si="366">YA4+1</f>
        <v>46307</v>
      </c>
      <c r="YC4" s="38">
        <f t="shared" ref="YC4" si="367">YB4+1</f>
        <v>46308</v>
      </c>
      <c r="YD4" s="38">
        <f t="shared" ref="YD4" si="368">YC4+1</f>
        <v>46309</v>
      </c>
      <c r="YE4" s="38">
        <f t="shared" ref="YE4" si="369">YD4+1</f>
        <v>46310</v>
      </c>
      <c r="YF4" s="38">
        <f t="shared" ref="YF4" si="370">YE4+1</f>
        <v>46311</v>
      </c>
      <c r="YG4" s="38">
        <f t="shared" ref="YG4" si="371">YF4+1</f>
        <v>46312</v>
      </c>
      <c r="YH4" s="38">
        <f t="shared" ref="YH4" si="372">YG4+1</f>
        <v>46313</v>
      </c>
      <c r="YI4" s="38">
        <f t="shared" ref="YI4" si="373">YH4+1</f>
        <v>46314</v>
      </c>
      <c r="YJ4" s="38">
        <f t="shared" ref="YJ4" si="374">YI4+1</f>
        <v>46315</v>
      </c>
      <c r="YK4" s="38">
        <f t="shared" ref="YK4" si="375">YJ4+1</f>
        <v>46316</v>
      </c>
      <c r="YL4" s="38">
        <f t="shared" ref="YL4" si="376">YK4+1</f>
        <v>46317</v>
      </c>
      <c r="YM4" s="38">
        <f t="shared" ref="YM4" si="377">YL4+1</f>
        <v>46318</v>
      </c>
      <c r="YN4" s="38">
        <f t="shared" ref="YN4" si="378">YM4+1</f>
        <v>46319</v>
      </c>
      <c r="YO4" s="38">
        <f t="shared" ref="YO4" si="379">YN4+1</f>
        <v>46320</v>
      </c>
      <c r="YP4" s="38">
        <f t="shared" ref="YP4" si="380">YO4+1</f>
        <v>46321</v>
      </c>
      <c r="YQ4" s="38">
        <f t="shared" ref="YQ4" si="381">YP4+1</f>
        <v>46322</v>
      </c>
      <c r="YR4" s="38">
        <f t="shared" ref="YR4" si="382">YQ4+1</f>
        <v>46323</v>
      </c>
      <c r="YS4" s="38">
        <f t="shared" ref="YS4" si="383">YR4+1</f>
        <v>46324</v>
      </c>
      <c r="YT4" s="38">
        <f t="shared" ref="YT4" si="384">YS4+1</f>
        <v>46325</v>
      </c>
      <c r="YU4" s="38">
        <f t="shared" ref="YU4" si="385">YT4+1</f>
        <v>46326</v>
      </c>
      <c r="YV4" s="38">
        <f t="shared" ref="YV4" si="386">YU4+1</f>
        <v>46327</v>
      </c>
      <c r="YW4" s="38">
        <f t="shared" ref="YW4" si="387">YV4+1</f>
        <v>46328</v>
      </c>
      <c r="YX4" s="38">
        <f t="shared" ref="YX4" si="388">YW4+1</f>
        <v>46329</v>
      </c>
      <c r="YY4" s="38">
        <f t="shared" ref="YY4" si="389">YX4+1</f>
        <v>46330</v>
      </c>
      <c r="YZ4" s="38">
        <f t="shared" ref="YZ4" si="390">YY4+1</f>
        <v>46331</v>
      </c>
      <c r="ZA4" s="38">
        <f t="shared" ref="ZA4" si="391">YZ4+1</f>
        <v>46332</v>
      </c>
      <c r="ZB4" s="38">
        <f t="shared" ref="ZB4" si="392">ZA4+1</f>
        <v>46333</v>
      </c>
      <c r="ZC4" s="38">
        <f t="shared" ref="ZC4" si="393">ZB4+1</f>
        <v>46334</v>
      </c>
      <c r="ZD4" s="38">
        <f t="shared" ref="ZD4" si="394">ZC4+1</f>
        <v>46335</v>
      </c>
      <c r="ZE4" s="38">
        <f t="shared" ref="ZE4" si="395">ZD4+1</f>
        <v>46336</v>
      </c>
      <c r="ZF4" s="38">
        <f t="shared" ref="ZF4" si="396">ZE4+1</f>
        <v>46337</v>
      </c>
      <c r="ZG4" s="38">
        <f t="shared" ref="ZG4" si="397">ZF4+1</f>
        <v>46338</v>
      </c>
      <c r="ZH4" s="38">
        <f t="shared" ref="ZH4" si="398">ZG4+1</f>
        <v>46339</v>
      </c>
      <c r="ZI4" s="38">
        <f t="shared" ref="ZI4" si="399">ZH4+1</f>
        <v>46340</v>
      </c>
      <c r="ZJ4" s="38">
        <f t="shared" ref="ZJ4" si="400">ZI4+1</f>
        <v>46341</v>
      </c>
      <c r="ZK4" s="38">
        <f t="shared" ref="ZK4" si="401">ZJ4+1</f>
        <v>46342</v>
      </c>
      <c r="ZL4" s="38">
        <f t="shared" ref="ZL4" si="402">ZK4+1</f>
        <v>46343</v>
      </c>
      <c r="ZM4" s="38">
        <f t="shared" ref="ZM4" si="403">ZL4+1</f>
        <v>46344</v>
      </c>
      <c r="ZN4" s="38">
        <f t="shared" ref="ZN4" si="404">ZM4+1</f>
        <v>46345</v>
      </c>
      <c r="ZO4" s="38">
        <f t="shared" ref="ZO4" si="405">ZN4+1</f>
        <v>46346</v>
      </c>
      <c r="ZP4" s="38">
        <f t="shared" ref="ZP4" si="406">ZO4+1</f>
        <v>46347</v>
      </c>
      <c r="ZQ4" s="38">
        <f t="shared" ref="ZQ4" si="407">ZP4+1</f>
        <v>46348</v>
      </c>
      <c r="ZR4" s="38">
        <f t="shared" ref="ZR4" si="408">ZQ4+1</f>
        <v>46349</v>
      </c>
      <c r="ZS4" s="38">
        <f t="shared" ref="ZS4" si="409">ZR4+1</f>
        <v>46350</v>
      </c>
      <c r="ZT4" s="38">
        <f t="shared" ref="ZT4" si="410">ZS4+1</f>
        <v>46351</v>
      </c>
      <c r="ZU4" s="38">
        <f t="shared" ref="ZU4" si="411">ZT4+1</f>
        <v>46352</v>
      </c>
      <c r="ZV4" s="38">
        <f t="shared" ref="ZV4" si="412">ZU4+1</f>
        <v>46353</v>
      </c>
      <c r="ZW4" s="38">
        <f t="shared" ref="ZW4" si="413">ZV4+1</f>
        <v>46354</v>
      </c>
      <c r="ZX4" s="38">
        <f t="shared" ref="ZX4" si="414">ZW4+1</f>
        <v>46355</v>
      </c>
      <c r="ZY4" s="38">
        <f t="shared" ref="ZY4" si="415">ZX4+1</f>
        <v>46356</v>
      </c>
      <c r="ZZ4" s="38">
        <f t="shared" ref="ZZ4" si="416">ZY4+1</f>
        <v>46357</v>
      </c>
      <c r="AAA4" s="38">
        <f t="shared" ref="AAA4" si="417">ZZ4+1</f>
        <v>46358</v>
      </c>
      <c r="AAB4" s="38">
        <f t="shared" ref="AAB4" si="418">AAA4+1</f>
        <v>46359</v>
      </c>
      <c r="AAC4" s="38">
        <f t="shared" ref="AAC4" si="419">AAB4+1</f>
        <v>46360</v>
      </c>
      <c r="AAD4" s="38">
        <f t="shared" ref="AAD4" si="420">AAC4+1</f>
        <v>46361</v>
      </c>
      <c r="AAE4" s="38">
        <f t="shared" ref="AAE4" si="421">AAD4+1</f>
        <v>46362</v>
      </c>
      <c r="AAF4" s="38">
        <f t="shared" ref="AAF4" si="422">AAE4+1</f>
        <v>46363</v>
      </c>
      <c r="AAG4" s="38">
        <f t="shared" ref="AAG4" si="423">AAF4+1</f>
        <v>46364</v>
      </c>
      <c r="AAH4" s="38">
        <f t="shared" ref="AAH4" si="424">AAG4+1</f>
        <v>46365</v>
      </c>
      <c r="AAI4" s="38">
        <f t="shared" ref="AAI4" si="425">AAH4+1</f>
        <v>46366</v>
      </c>
      <c r="AAJ4" s="38">
        <f t="shared" ref="AAJ4" si="426">AAI4+1</f>
        <v>46367</v>
      </c>
      <c r="AAK4" s="38">
        <f t="shared" ref="AAK4" si="427">AAJ4+1</f>
        <v>46368</v>
      </c>
      <c r="AAL4" s="38">
        <f t="shared" ref="AAL4" si="428">AAK4+1</f>
        <v>46369</v>
      </c>
      <c r="AAM4" s="38">
        <f t="shared" ref="AAM4" si="429">AAL4+1</f>
        <v>46370</v>
      </c>
      <c r="AAN4" s="38">
        <f t="shared" ref="AAN4" si="430">AAM4+1</f>
        <v>46371</v>
      </c>
      <c r="AAO4" s="38">
        <f t="shared" ref="AAO4" si="431">AAN4+1</f>
        <v>46372</v>
      </c>
      <c r="AAP4" s="38">
        <f t="shared" ref="AAP4" si="432">AAO4+1</f>
        <v>46373</v>
      </c>
      <c r="AAQ4" s="38">
        <f t="shared" ref="AAQ4" si="433">AAP4+1</f>
        <v>46374</v>
      </c>
      <c r="AAR4" s="38">
        <f t="shared" ref="AAR4" si="434">AAQ4+1</f>
        <v>46375</v>
      </c>
      <c r="AAS4" s="38">
        <f t="shared" ref="AAS4" si="435">AAR4+1</f>
        <v>46376</v>
      </c>
      <c r="AAT4" s="38">
        <f t="shared" ref="AAT4" si="436">AAS4+1</f>
        <v>46377</v>
      </c>
      <c r="AAU4" s="38">
        <f t="shared" ref="AAU4" si="437">AAT4+1</f>
        <v>46378</v>
      </c>
      <c r="AAV4" s="38">
        <f t="shared" ref="AAV4" si="438">AAU4+1</f>
        <v>46379</v>
      </c>
      <c r="AAW4" s="38">
        <f t="shared" ref="AAW4" si="439">AAV4+1</f>
        <v>46380</v>
      </c>
      <c r="AAX4" s="38">
        <f t="shared" ref="AAX4" si="440">AAW4+1</f>
        <v>46381</v>
      </c>
      <c r="AAY4" s="38">
        <f t="shared" ref="AAY4" si="441">AAX4+1</f>
        <v>46382</v>
      </c>
      <c r="AAZ4" s="38">
        <f t="shared" ref="AAZ4" si="442">AAY4+1</f>
        <v>46383</v>
      </c>
      <c r="ABA4" s="38">
        <f t="shared" ref="ABA4" si="443">AAZ4+1</f>
        <v>46384</v>
      </c>
    </row>
    <row r="5" spans="2:729">
      <c r="B5" s="26" t="s">
        <v>1</v>
      </c>
      <c r="C5" s="9" t="str">
        <f>TEXT(C4,"ddd")</f>
        <v>Wed</v>
      </c>
      <c r="D5" s="9" t="str">
        <f t="shared" ref="D5:BO5" si="444">TEXT(D4,"ddd")</f>
        <v>Thu</v>
      </c>
      <c r="E5" s="9" t="str">
        <f t="shared" si="444"/>
        <v>Fri</v>
      </c>
      <c r="F5" s="9" t="str">
        <f t="shared" si="444"/>
        <v>Sat</v>
      </c>
      <c r="G5" s="9" t="str">
        <f t="shared" si="444"/>
        <v>Sun</v>
      </c>
      <c r="H5" s="9" t="str">
        <f t="shared" si="444"/>
        <v>Mon</v>
      </c>
      <c r="I5" s="9" t="str">
        <f t="shared" si="444"/>
        <v>Tue</v>
      </c>
      <c r="J5" s="9" t="str">
        <f t="shared" si="444"/>
        <v>Wed</v>
      </c>
      <c r="K5" s="9" t="str">
        <f t="shared" si="444"/>
        <v>Thu</v>
      </c>
      <c r="L5" s="9" t="str">
        <f t="shared" si="444"/>
        <v>Fri</v>
      </c>
      <c r="M5" s="9" t="str">
        <f t="shared" si="444"/>
        <v>Sat</v>
      </c>
      <c r="N5" s="9" t="str">
        <f t="shared" si="444"/>
        <v>Sun</v>
      </c>
      <c r="O5" s="9" t="str">
        <f t="shared" si="444"/>
        <v>Mon</v>
      </c>
      <c r="P5" s="9" t="str">
        <f t="shared" si="444"/>
        <v>Tue</v>
      </c>
      <c r="Q5" s="9" t="str">
        <f t="shared" si="444"/>
        <v>Wed</v>
      </c>
      <c r="R5" s="9" t="str">
        <f t="shared" si="444"/>
        <v>Thu</v>
      </c>
      <c r="S5" s="9" t="str">
        <f t="shared" si="444"/>
        <v>Fri</v>
      </c>
      <c r="T5" s="9" t="str">
        <f t="shared" si="444"/>
        <v>Sat</v>
      </c>
      <c r="U5" s="9" t="str">
        <f t="shared" si="444"/>
        <v>Sun</v>
      </c>
      <c r="V5" s="9" t="str">
        <f t="shared" si="444"/>
        <v>Mon</v>
      </c>
      <c r="W5" s="9" t="str">
        <f t="shared" si="444"/>
        <v>Tue</v>
      </c>
      <c r="X5" s="9" t="str">
        <f>TEXT(X4,"ddd")</f>
        <v>Wed</v>
      </c>
      <c r="Y5" s="9" t="str">
        <f t="shared" si="444"/>
        <v>Thu</v>
      </c>
      <c r="Z5" s="9" t="str">
        <f t="shared" si="444"/>
        <v>Fri</v>
      </c>
      <c r="AA5" s="9" t="str">
        <f t="shared" si="444"/>
        <v>Sat</v>
      </c>
      <c r="AB5" s="9" t="str">
        <f t="shared" si="444"/>
        <v>Sun</v>
      </c>
      <c r="AC5" s="9" t="str">
        <f t="shared" si="444"/>
        <v>Mon</v>
      </c>
      <c r="AD5" s="9" t="str">
        <f t="shared" si="444"/>
        <v>Tue</v>
      </c>
      <c r="AE5" s="9" t="str">
        <f t="shared" si="444"/>
        <v>Wed</v>
      </c>
      <c r="AF5" s="9" t="str">
        <f t="shared" si="444"/>
        <v>Thu</v>
      </c>
      <c r="AG5" s="9" t="str">
        <f t="shared" si="444"/>
        <v>Fri</v>
      </c>
      <c r="AH5" s="9" t="str">
        <f t="shared" si="444"/>
        <v>Sat</v>
      </c>
      <c r="AI5" s="9" t="str">
        <f t="shared" si="444"/>
        <v>Sun</v>
      </c>
      <c r="AJ5" s="9" t="str">
        <f t="shared" si="444"/>
        <v>Mon</v>
      </c>
      <c r="AK5" s="9" t="str">
        <f t="shared" si="444"/>
        <v>Tue</v>
      </c>
      <c r="AL5" s="9" t="str">
        <f t="shared" si="444"/>
        <v>Wed</v>
      </c>
      <c r="AM5" s="9" t="str">
        <f t="shared" si="444"/>
        <v>Thu</v>
      </c>
      <c r="AN5" s="9" t="str">
        <f t="shared" si="444"/>
        <v>Fri</v>
      </c>
      <c r="AO5" s="9" t="str">
        <f t="shared" si="444"/>
        <v>Sat</v>
      </c>
      <c r="AP5" s="9" t="str">
        <f t="shared" si="444"/>
        <v>Sun</v>
      </c>
      <c r="AQ5" s="9" t="str">
        <f t="shared" si="444"/>
        <v>Mon</v>
      </c>
      <c r="AR5" s="9" t="str">
        <f t="shared" si="444"/>
        <v>Tue</v>
      </c>
      <c r="AS5" s="9" t="str">
        <f t="shared" si="444"/>
        <v>Wed</v>
      </c>
      <c r="AT5" s="9" t="str">
        <f t="shared" si="444"/>
        <v>Thu</v>
      </c>
      <c r="AU5" s="9" t="str">
        <f t="shared" si="444"/>
        <v>Fri</v>
      </c>
      <c r="AV5" s="9" t="str">
        <f t="shared" si="444"/>
        <v>Sat</v>
      </c>
      <c r="AW5" s="9" t="str">
        <f t="shared" si="444"/>
        <v>Sun</v>
      </c>
      <c r="AX5" s="9" t="str">
        <f t="shared" si="444"/>
        <v>Mon</v>
      </c>
      <c r="AY5" s="9" t="str">
        <f t="shared" si="444"/>
        <v>Tue</v>
      </c>
      <c r="AZ5" s="9" t="str">
        <f t="shared" si="444"/>
        <v>Wed</v>
      </c>
      <c r="BA5" s="9" t="str">
        <f t="shared" si="444"/>
        <v>Thu</v>
      </c>
      <c r="BB5" s="9" t="str">
        <f t="shared" si="444"/>
        <v>Fri</v>
      </c>
      <c r="BC5" s="9" t="str">
        <f t="shared" si="444"/>
        <v>Sat</v>
      </c>
      <c r="BD5" s="9" t="str">
        <f t="shared" si="444"/>
        <v>Sun</v>
      </c>
      <c r="BE5" s="9" t="str">
        <f t="shared" si="444"/>
        <v>Mon</v>
      </c>
      <c r="BF5" s="9" t="str">
        <f t="shared" si="444"/>
        <v>Tue</v>
      </c>
      <c r="BG5" s="9" t="str">
        <f t="shared" si="444"/>
        <v>Wed</v>
      </c>
      <c r="BH5" s="9" t="str">
        <f t="shared" si="444"/>
        <v>Thu</v>
      </c>
      <c r="BI5" s="9" t="str">
        <f t="shared" si="444"/>
        <v>Fri</v>
      </c>
      <c r="BJ5" s="9" t="str">
        <f t="shared" si="444"/>
        <v>Sat</v>
      </c>
      <c r="BK5" s="9" t="str">
        <f t="shared" si="444"/>
        <v>Sun</v>
      </c>
      <c r="BL5" s="9" t="str">
        <f t="shared" si="444"/>
        <v>Mon</v>
      </c>
      <c r="BM5" s="9" t="str">
        <f t="shared" si="444"/>
        <v>Tue</v>
      </c>
      <c r="BN5" s="9" t="str">
        <f t="shared" si="444"/>
        <v>Wed</v>
      </c>
      <c r="BO5" s="9" t="str">
        <f t="shared" si="444"/>
        <v>Thu</v>
      </c>
      <c r="BP5" s="9" t="str">
        <f t="shared" ref="BP5:EA5" si="445">TEXT(BP4,"ddd")</f>
        <v>Fri</v>
      </c>
      <c r="BQ5" s="9" t="str">
        <f t="shared" si="445"/>
        <v>Sat</v>
      </c>
      <c r="BR5" s="9" t="str">
        <f t="shared" si="445"/>
        <v>Sun</v>
      </c>
      <c r="BS5" s="9" t="str">
        <f t="shared" si="445"/>
        <v>Mon</v>
      </c>
      <c r="BT5" s="9" t="str">
        <f t="shared" si="445"/>
        <v>Tue</v>
      </c>
      <c r="BU5" s="9" t="str">
        <f t="shared" si="445"/>
        <v>Wed</v>
      </c>
      <c r="BV5" s="9" t="str">
        <f t="shared" si="445"/>
        <v>Thu</v>
      </c>
      <c r="BW5" s="9" t="str">
        <f t="shared" si="445"/>
        <v>Fri</v>
      </c>
      <c r="BX5" s="9" t="str">
        <f t="shared" si="445"/>
        <v>Sat</v>
      </c>
      <c r="BY5" s="9" t="str">
        <f t="shared" si="445"/>
        <v>Sun</v>
      </c>
      <c r="BZ5" s="9" t="str">
        <f t="shared" si="445"/>
        <v>Mon</v>
      </c>
      <c r="CA5" s="9" t="str">
        <f t="shared" si="445"/>
        <v>Tue</v>
      </c>
      <c r="CB5" s="9" t="str">
        <f t="shared" si="445"/>
        <v>Wed</v>
      </c>
      <c r="CC5" s="9" t="str">
        <f t="shared" si="445"/>
        <v>Thu</v>
      </c>
      <c r="CD5" s="9" t="str">
        <f t="shared" si="445"/>
        <v>Fri</v>
      </c>
      <c r="CE5" s="9" t="str">
        <f t="shared" si="445"/>
        <v>Sat</v>
      </c>
      <c r="CF5" s="9" t="str">
        <f t="shared" si="445"/>
        <v>Sun</v>
      </c>
      <c r="CG5" s="9" t="str">
        <f t="shared" si="445"/>
        <v>Mon</v>
      </c>
      <c r="CH5" s="9" t="str">
        <f t="shared" si="445"/>
        <v>Tue</v>
      </c>
      <c r="CI5" s="9" t="str">
        <f t="shared" si="445"/>
        <v>Wed</v>
      </c>
      <c r="CJ5" s="9" t="str">
        <f t="shared" si="445"/>
        <v>Thu</v>
      </c>
      <c r="CK5" s="9" t="str">
        <f t="shared" si="445"/>
        <v>Fri</v>
      </c>
      <c r="CL5" s="9" t="str">
        <f t="shared" si="445"/>
        <v>Sat</v>
      </c>
      <c r="CM5" s="9" t="str">
        <f t="shared" si="445"/>
        <v>Sun</v>
      </c>
      <c r="CN5" s="9" t="str">
        <f t="shared" si="445"/>
        <v>Mon</v>
      </c>
      <c r="CO5" s="9" t="str">
        <f t="shared" si="445"/>
        <v>Tue</v>
      </c>
      <c r="CP5" s="9" t="str">
        <f t="shared" si="445"/>
        <v>Wed</v>
      </c>
      <c r="CQ5" s="9" t="str">
        <f t="shared" si="445"/>
        <v>Thu</v>
      </c>
      <c r="CR5" s="9" t="str">
        <f t="shared" si="445"/>
        <v>Fri</v>
      </c>
      <c r="CS5" s="9" t="str">
        <f t="shared" si="445"/>
        <v>Sat</v>
      </c>
      <c r="CT5" s="9" t="str">
        <f t="shared" si="445"/>
        <v>Sun</v>
      </c>
      <c r="CU5" s="9" t="str">
        <f t="shared" si="445"/>
        <v>Mon</v>
      </c>
      <c r="CV5" s="9" t="str">
        <f t="shared" si="445"/>
        <v>Tue</v>
      </c>
      <c r="CW5" s="9" t="str">
        <f t="shared" si="445"/>
        <v>Wed</v>
      </c>
      <c r="CX5" s="9" t="str">
        <f t="shared" si="445"/>
        <v>Thu</v>
      </c>
      <c r="CY5" s="9" t="str">
        <f t="shared" si="445"/>
        <v>Fri</v>
      </c>
      <c r="CZ5" s="9" t="str">
        <f t="shared" si="445"/>
        <v>Sat</v>
      </c>
      <c r="DA5" s="9" t="str">
        <f t="shared" si="445"/>
        <v>Sun</v>
      </c>
      <c r="DB5" s="9" t="str">
        <f t="shared" si="445"/>
        <v>Mon</v>
      </c>
      <c r="DC5" s="9" t="str">
        <f t="shared" si="445"/>
        <v>Tue</v>
      </c>
      <c r="DD5" s="9" t="str">
        <f t="shared" si="445"/>
        <v>Wed</v>
      </c>
      <c r="DE5" s="9" t="str">
        <f t="shared" si="445"/>
        <v>Thu</v>
      </c>
      <c r="DF5" s="9" t="str">
        <f t="shared" si="445"/>
        <v>Fri</v>
      </c>
      <c r="DG5" s="9" t="str">
        <f t="shared" si="445"/>
        <v>Sat</v>
      </c>
      <c r="DH5" s="9" t="str">
        <f t="shared" si="445"/>
        <v>Sun</v>
      </c>
      <c r="DI5" s="9" t="str">
        <f t="shared" si="445"/>
        <v>Mon</v>
      </c>
      <c r="DJ5" s="9" t="str">
        <f t="shared" si="445"/>
        <v>Tue</v>
      </c>
      <c r="DK5" s="9" t="str">
        <f t="shared" si="445"/>
        <v>Wed</v>
      </c>
      <c r="DL5" s="9" t="str">
        <f t="shared" si="445"/>
        <v>Thu</v>
      </c>
      <c r="DM5" s="9" t="str">
        <f t="shared" si="445"/>
        <v>Fri</v>
      </c>
      <c r="DN5" s="9" t="str">
        <f t="shared" si="445"/>
        <v>Sat</v>
      </c>
      <c r="DO5" s="9" t="str">
        <f t="shared" si="445"/>
        <v>Sun</v>
      </c>
      <c r="DP5" s="9" t="str">
        <f t="shared" si="445"/>
        <v>Mon</v>
      </c>
      <c r="DQ5" s="9" t="str">
        <f t="shared" si="445"/>
        <v>Tue</v>
      </c>
      <c r="DR5" s="9" t="str">
        <f t="shared" si="445"/>
        <v>Wed</v>
      </c>
      <c r="DS5" s="9" t="str">
        <f t="shared" si="445"/>
        <v>Thu</v>
      </c>
      <c r="DT5" s="9" t="str">
        <f t="shared" si="445"/>
        <v>Fri</v>
      </c>
      <c r="DU5" s="9" t="str">
        <f t="shared" si="445"/>
        <v>Sat</v>
      </c>
      <c r="DV5" s="9" t="str">
        <f t="shared" si="445"/>
        <v>Sun</v>
      </c>
      <c r="DW5" s="9" t="str">
        <f t="shared" si="445"/>
        <v>Mon</v>
      </c>
      <c r="DX5" s="9" t="str">
        <f t="shared" si="445"/>
        <v>Tue</v>
      </c>
      <c r="DY5" s="9" t="str">
        <f t="shared" si="445"/>
        <v>Wed</v>
      </c>
      <c r="DZ5" s="9" t="str">
        <f t="shared" si="445"/>
        <v>Thu</v>
      </c>
      <c r="EA5" s="9" t="str">
        <f t="shared" si="445"/>
        <v>Fri</v>
      </c>
      <c r="EB5" s="9" t="str">
        <f t="shared" ref="EB5:GM5" si="446">TEXT(EB4,"ddd")</f>
        <v>Sat</v>
      </c>
      <c r="EC5" s="9" t="str">
        <f t="shared" si="446"/>
        <v>Sun</v>
      </c>
      <c r="ED5" s="9" t="str">
        <f t="shared" si="446"/>
        <v>Mon</v>
      </c>
      <c r="EE5" s="9" t="str">
        <f t="shared" si="446"/>
        <v>Tue</v>
      </c>
      <c r="EF5" s="9" t="str">
        <f t="shared" si="446"/>
        <v>Wed</v>
      </c>
      <c r="EG5" s="9" t="str">
        <f t="shared" si="446"/>
        <v>Thu</v>
      </c>
      <c r="EH5" s="9" t="str">
        <f t="shared" si="446"/>
        <v>Fri</v>
      </c>
      <c r="EI5" s="9" t="str">
        <f t="shared" si="446"/>
        <v>Sat</v>
      </c>
      <c r="EJ5" s="9" t="str">
        <f t="shared" si="446"/>
        <v>Sun</v>
      </c>
      <c r="EK5" s="9" t="str">
        <f t="shared" si="446"/>
        <v>Mon</v>
      </c>
      <c r="EL5" s="9" t="str">
        <f t="shared" si="446"/>
        <v>Tue</v>
      </c>
      <c r="EM5" s="9" t="str">
        <f t="shared" si="446"/>
        <v>Wed</v>
      </c>
      <c r="EN5" s="9" t="str">
        <f t="shared" si="446"/>
        <v>Thu</v>
      </c>
      <c r="EO5" s="9" t="str">
        <f t="shared" si="446"/>
        <v>Fri</v>
      </c>
      <c r="EP5" s="9" t="str">
        <f t="shared" si="446"/>
        <v>Sat</v>
      </c>
      <c r="EQ5" s="9" t="str">
        <f t="shared" si="446"/>
        <v>Sun</v>
      </c>
      <c r="ER5" s="9" t="str">
        <f t="shared" si="446"/>
        <v>Mon</v>
      </c>
      <c r="ES5" s="9" t="str">
        <f t="shared" si="446"/>
        <v>Tue</v>
      </c>
      <c r="ET5" s="9" t="str">
        <f t="shared" si="446"/>
        <v>Wed</v>
      </c>
      <c r="EU5" s="9" t="str">
        <f t="shared" si="446"/>
        <v>Thu</v>
      </c>
      <c r="EV5" s="9" t="str">
        <f t="shared" si="446"/>
        <v>Fri</v>
      </c>
      <c r="EW5" s="9" t="str">
        <f t="shared" si="446"/>
        <v>Sat</v>
      </c>
      <c r="EX5" s="9" t="str">
        <f t="shared" si="446"/>
        <v>Sun</v>
      </c>
      <c r="EY5" s="9" t="str">
        <f t="shared" si="446"/>
        <v>Mon</v>
      </c>
      <c r="EZ5" s="9" t="str">
        <f t="shared" si="446"/>
        <v>Tue</v>
      </c>
      <c r="FA5" s="9" t="str">
        <f t="shared" si="446"/>
        <v>Wed</v>
      </c>
      <c r="FB5" s="9" t="str">
        <f t="shared" si="446"/>
        <v>Thu</v>
      </c>
      <c r="FC5" s="9" t="str">
        <f t="shared" si="446"/>
        <v>Fri</v>
      </c>
      <c r="FD5" s="9" t="str">
        <f t="shared" si="446"/>
        <v>Sat</v>
      </c>
      <c r="FE5" s="9" t="str">
        <f t="shared" si="446"/>
        <v>Sun</v>
      </c>
      <c r="FF5" s="9" t="str">
        <f t="shared" si="446"/>
        <v>Mon</v>
      </c>
      <c r="FG5" s="9" t="str">
        <f t="shared" si="446"/>
        <v>Tue</v>
      </c>
      <c r="FH5" s="9" t="str">
        <f t="shared" si="446"/>
        <v>Wed</v>
      </c>
      <c r="FI5" s="9" t="str">
        <f t="shared" si="446"/>
        <v>Thu</v>
      </c>
      <c r="FJ5" s="9" t="str">
        <f t="shared" si="446"/>
        <v>Fri</v>
      </c>
      <c r="FK5" s="9" t="str">
        <f t="shared" si="446"/>
        <v>Sat</v>
      </c>
      <c r="FL5" s="9" t="str">
        <f t="shared" si="446"/>
        <v>Sun</v>
      </c>
      <c r="FM5" s="9" t="str">
        <f t="shared" si="446"/>
        <v>Mon</v>
      </c>
      <c r="FN5" s="9" t="str">
        <f t="shared" si="446"/>
        <v>Tue</v>
      </c>
      <c r="FO5" s="9" t="str">
        <f t="shared" si="446"/>
        <v>Wed</v>
      </c>
      <c r="FP5" s="9" t="str">
        <f t="shared" si="446"/>
        <v>Thu</v>
      </c>
      <c r="FQ5" s="9" t="str">
        <f t="shared" si="446"/>
        <v>Fri</v>
      </c>
      <c r="FR5" s="9" t="str">
        <f t="shared" si="446"/>
        <v>Sat</v>
      </c>
      <c r="FS5" s="9" t="str">
        <f t="shared" si="446"/>
        <v>Sun</v>
      </c>
      <c r="FT5" s="9" t="str">
        <f t="shared" si="446"/>
        <v>Mon</v>
      </c>
      <c r="FU5" s="9" t="str">
        <f t="shared" si="446"/>
        <v>Tue</v>
      </c>
      <c r="FV5" s="9" t="str">
        <f t="shared" si="446"/>
        <v>Wed</v>
      </c>
      <c r="FW5" s="9" t="str">
        <f t="shared" si="446"/>
        <v>Thu</v>
      </c>
      <c r="FX5" s="9" t="str">
        <f t="shared" si="446"/>
        <v>Fri</v>
      </c>
      <c r="FY5" s="9" t="str">
        <f t="shared" si="446"/>
        <v>Sat</v>
      </c>
      <c r="FZ5" s="9" t="str">
        <f t="shared" si="446"/>
        <v>Sun</v>
      </c>
      <c r="GA5" s="9" t="str">
        <f t="shared" si="446"/>
        <v>Mon</v>
      </c>
      <c r="GB5" s="9" t="str">
        <f t="shared" si="446"/>
        <v>Tue</v>
      </c>
      <c r="GC5" s="9" t="str">
        <f t="shared" si="446"/>
        <v>Wed</v>
      </c>
      <c r="GD5" s="9" t="str">
        <f t="shared" si="446"/>
        <v>Thu</v>
      </c>
      <c r="GE5" s="9" t="str">
        <f t="shared" si="446"/>
        <v>Fri</v>
      </c>
      <c r="GF5" s="9" t="str">
        <f t="shared" si="446"/>
        <v>Sat</v>
      </c>
      <c r="GG5" s="9" t="str">
        <f t="shared" si="446"/>
        <v>Sun</v>
      </c>
      <c r="GH5" s="9" t="str">
        <f t="shared" si="446"/>
        <v>Mon</v>
      </c>
      <c r="GI5" s="9" t="str">
        <f t="shared" si="446"/>
        <v>Tue</v>
      </c>
      <c r="GJ5" s="9" t="str">
        <f t="shared" si="446"/>
        <v>Wed</v>
      </c>
      <c r="GK5" s="9" t="str">
        <f t="shared" si="446"/>
        <v>Thu</v>
      </c>
      <c r="GL5" s="9" t="str">
        <f t="shared" si="446"/>
        <v>Fri</v>
      </c>
      <c r="GM5" s="9" t="str">
        <f t="shared" si="446"/>
        <v>Sat</v>
      </c>
      <c r="GN5" s="9" t="str">
        <f t="shared" ref="GN5:IY5" si="447">TEXT(GN4,"ddd")</f>
        <v>Sun</v>
      </c>
      <c r="GO5" s="9" t="str">
        <f t="shared" si="447"/>
        <v>Mon</v>
      </c>
      <c r="GP5" s="9" t="str">
        <f t="shared" si="447"/>
        <v>Tue</v>
      </c>
      <c r="GQ5" s="9" t="str">
        <f t="shared" si="447"/>
        <v>Wed</v>
      </c>
      <c r="GR5" s="9" t="str">
        <f t="shared" si="447"/>
        <v>Thu</v>
      </c>
      <c r="GS5" s="9" t="str">
        <f t="shared" si="447"/>
        <v>Fri</v>
      </c>
      <c r="GT5" s="9" t="str">
        <f t="shared" si="447"/>
        <v>Sat</v>
      </c>
      <c r="GU5" s="9" t="str">
        <f t="shared" si="447"/>
        <v>Sun</v>
      </c>
      <c r="GV5" s="9" t="str">
        <f t="shared" si="447"/>
        <v>Mon</v>
      </c>
      <c r="GW5" s="9" t="str">
        <f t="shared" si="447"/>
        <v>Tue</v>
      </c>
      <c r="GX5" s="9" t="str">
        <f t="shared" si="447"/>
        <v>Wed</v>
      </c>
      <c r="GY5" s="9" t="str">
        <f t="shared" si="447"/>
        <v>Thu</v>
      </c>
      <c r="GZ5" s="9" t="str">
        <f t="shared" si="447"/>
        <v>Fri</v>
      </c>
      <c r="HA5" s="9" t="str">
        <f t="shared" si="447"/>
        <v>Sat</v>
      </c>
      <c r="HB5" s="9" t="str">
        <f t="shared" si="447"/>
        <v>Sun</v>
      </c>
      <c r="HC5" s="9" t="str">
        <f t="shared" si="447"/>
        <v>Mon</v>
      </c>
      <c r="HD5" s="9" t="str">
        <f t="shared" si="447"/>
        <v>Tue</v>
      </c>
      <c r="HE5" s="9" t="str">
        <f t="shared" si="447"/>
        <v>Wed</v>
      </c>
      <c r="HF5" s="9" t="str">
        <f t="shared" si="447"/>
        <v>Thu</v>
      </c>
      <c r="HG5" s="9" t="str">
        <f t="shared" si="447"/>
        <v>Fri</v>
      </c>
      <c r="HH5" s="9" t="str">
        <f t="shared" si="447"/>
        <v>Sat</v>
      </c>
      <c r="HI5" s="9" t="str">
        <f t="shared" si="447"/>
        <v>Sun</v>
      </c>
      <c r="HJ5" s="9" t="str">
        <f t="shared" si="447"/>
        <v>Mon</v>
      </c>
      <c r="HK5" s="9" t="str">
        <f t="shared" si="447"/>
        <v>Tue</v>
      </c>
      <c r="HL5" s="9" t="str">
        <f t="shared" si="447"/>
        <v>Wed</v>
      </c>
      <c r="HM5" s="9" t="str">
        <f t="shared" si="447"/>
        <v>Thu</v>
      </c>
      <c r="HN5" s="9" t="str">
        <f t="shared" si="447"/>
        <v>Fri</v>
      </c>
      <c r="HO5" s="9" t="str">
        <f t="shared" si="447"/>
        <v>Sat</v>
      </c>
      <c r="HP5" s="9" t="str">
        <f t="shared" si="447"/>
        <v>Sun</v>
      </c>
      <c r="HQ5" s="9" t="str">
        <f t="shared" si="447"/>
        <v>Mon</v>
      </c>
      <c r="HR5" s="9" t="str">
        <f t="shared" si="447"/>
        <v>Tue</v>
      </c>
      <c r="HS5" s="9" t="str">
        <f t="shared" si="447"/>
        <v>Wed</v>
      </c>
      <c r="HT5" s="9" t="str">
        <f t="shared" si="447"/>
        <v>Thu</v>
      </c>
      <c r="HU5" s="9" t="str">
        <f t="shared" si="447"/>
        <v>Fri</v>
      </c>
      <c r="HV5" s="9" t="str">
        <f t="shared" si="447"/>
        <v>Sat</v>
      </c>
      <c r="HW5" s="9" t="str">
        <f t="shared" si="447"/>
        <v>Sun</v>
      </c>
      <c r="HX5" s="9" t="str">
        <f t="shared" si="447"/>
        <v>Mon</v>
      </c>
      <c r="HY5" s="9" t="str">
        <f t="shared" si="447"/>
        <v>Tue</v>
      </c>
      <c r="HZ5" s="9" t="str">
        <f t="shared" si="447"/>
        <v>Wed</v>
      </c>
      <c r="IA5" s="9" t="str">
        <f t="shared" si="447"/>
        <v>Thu</v>
      </c>
      <c r="IB5" s="9" t="str">
        <f t="shared" si="447"/>
        <v>Fri</v>
      </c>
      <c r="IC5" s="9" t="str">
        <f t="shared" si="447"/>
        <v>Sat</v>
      </c>
      <c r="ID5" s="9" t="str">
        <f t="shared" si="447"/>
        <v>Sun</v>
      </c>
      <c r="IE5" s="9" t="str">
        <f t="shared" si="447"/>
        <v>Mon</v>
      </c>
      <c r="IF5" s="9" t="str">
        <f t="shared" si="447"/>
        <v>Tue</v>
      </c>
      <c r="IG5" s="9" t="str">
        <f t="shared" si="447"/>
        <v>Wed</v>
      </c>
      <c r="IH5" s="9" t="str">
        <f t="shared" si="447"/>
        <v>Thu</v>
      </c>
      <c r="II5" s="9" t="str">
        <f t="shared" si="447"/>
        <v>Fri</v>
      </c>
      <c r="IJ5" s="9" t="str">
        <f t="shared" si="447"/>
        <v>Sat</v>
      </c>
      <c r="IK5" s="9" t="str">
        <f t="shared" si="447"/>
        <v>Sun</v>
      </c>
      <c r="IL5" s="9" t="str">
        <f t="shared" si="447"/>
        <v>Mon</v>
      </c>
      <c r="IM5" s="9" t="str">
        <f t="shared" si="447"/>
        <v>Tue</v>
      </c>
      <c r="IN5" s="9" t="str">
        <f t="shared" si="447"/>
        <v>Wed</v>
      </c>
      <c r="IO5" s="9" t="str">
        <f t="shared" si="447"/>
        <v>Thu</v>
      </c>
      <c r="IP5" s="9" t="str">
        <f t="shared" si="447"/>
        <v>Fri</v>
      </c>
      <c r="IQ5" s="9" t="str">
        <f t="shared" si="447"/>
        <v>Sat</v>
      </c>
      <c r="IR5" s="9" t="str">
        <f t="shared" si="447"/>
        <v>Sun</v>
      </c>
      <c r="IS5" s="9" t="str">
        <f t="shared" si="447"/>
        <v>Mon</v>
      </c>
      <c r="IT5" s="9" t="str">
        <f t="shared" si="447"/>
        <v>Tue</v>
      </c>
      <c r="IU5" s="9" t="str">
        <f t="shared" si="447"/>
        <v>Wed</v>
      </c>
      <c r="IV5" s="9" t="str">
        <f t="shared" si="447"/>
        <v>Thu</v>
      </c>
      <c r="IW5" s="9" t="str">
        <f t="shared" si="447"/>
        <v>Fri</v>
      </c>
      <c r="IX5" s="9" t="str">
        <f t="shared" si="447"/>
        <v>Sat</v>
      </c>
      <c r="IY5" s="9" t="str">
        <f t="shared" si="447"/>
        <v>Sun</v>
      </c>
      <c r="IZ5" s="9" t="str">
        <f t="shared" ref="IZ5:KC5" si="448">TEXT(IZ4,"ddd")</f>
        <v>Mon</v>
      </c>
      <c r="JA5" s="9" t="str">
        <f t="shared" si="448"/>
        <v>Tue</v>
      </c>
      <c r="JB5" s="9" t="str">
        <f t="shared" si="448"/>
        <v>Wed</v>
      </c>
      <c r="JC5" s="9" t="str">
        <f t="shared" si="448"/>
        <v>Thu</v>
      </c>
      <c r="JD5" s="9" t="str">
        <f t="shared" si="448"/>
        <v>Fri</v>
      </c>
      <c r="JE5" s="9" t="str">
        <f t="shared" si="448"/>
        <v>Sat</v>
      </c>
      <c r="JF5" s="9" t="str">
        <f t="shared" si="448"/>
        <v>Sun</v>
      </c>
      <c r="JG5" s="9" t="str">
        <f t="shared" si="448"/>
        <v>Mon</v>
      </c>
      <c r="JH5" s="9" t="str">
        <f t="shared" si="448"/>
        <v>Tue</v>
      </c>
      <c r="JI5" s="9" t="str">
        <f t="shared" si="448"/>
        <v>Wed</v>
      </c>
      <c r="JJ5" s="9" t="str">
        <f t="shared" si="448"/>
        <v>Thu</v>
      </c>
      <c r="JK5" s="9" t="str">
        <f t="shared" si="448"/>
        <v>Fri</v>
      </c>
      <c r="JL5" s="9" t="str">
        <f t="shared" si="448"/>
        <v>Sat</v>
      </c>
      <c r="JM5" s="9" t="str">
        <f t="shared" si="448"/>
        <v>Sun</v>
      </c>
      <c r="JN5" s="9" t="str">
        <f t="shared" si="448"/>
        <v>Mon</v>
      </c>
      <c r="JO5" s="9" t="str">
        <f t="shared" si="448"/>
        <v>Tue</v>
      </c>
      <c r="JP5" s="9" t="str">
        <f t="shared" si="448"/>
        <v>Wed</v>
      </c>
      <c r="JQ5" s="9" t="str">
        <f t="shared" si="448"/>
        <v>Thu</v>
      </c>
      <c r="JR5" s="9" t="str">
        <f t="shared" si="448"/>
        <v>Fri</v>
      </c>
      <c r="JS5" s="9" t="str">
        <f t="shared" si="448"/>
        <v>Sat</v>
      </c>
      <c r="JT5" s="9" t="str">
        <f t="shared" si="448"/>
        <v>Sun</v>
      </c>
      <c r="JU5" s="9" t="str">
        <f t="shared" si="448"/>
        <v>Mon</v>
      </c>
      <c r="JV5" s="9" t="str">
        <f t="shared" si="448"/>
        <v>Tue</v>
      </c>
      <c r="JW5" s="9" t="str">
        <f t="shared" si="448"/>
        <v>Wed</v>
      </c>
      <c r="JX5" s="9" t="str">
        <f t="shared" si="448"/>
        <v>Thu</v>
      </c>
      <c r="JY5" s="9" t="str">
        <f t="shared" si="448"/>
        <v>Fri</v>
      </c>
      <c r="JZ5" s="9" t="str">
        <f t="shared" si="448"/>
        <v>Sat</v>
      </c>
      <c r="KA5" s="9" t="str">
        <f t="shared" si="448"/>
        <v>Sun</v>
      </c>
      <c r="KB5" s="9" t="str">
        <f t="shared" si="448"/>
        <v>Mon</v>
      </c>
      <c r="KC5" s="9" t="str">
        <f t="shared" si="448"/>
        <v>Tue</v>
      </c>
      <c r="KD5" s="9" t="str">
        <f t="shared" ref="KD5:KV5" si="449">TEXT(KD4,"ddd")</f>
        <v>Wed</v>
      </c>
      <c r="KE5" s="9" t="str">
        <f t="shared" si="449"/>
        <v>Thu</v>
      </c>
      <c r="KF5" s="9" t="str">
        <f t="shared" si="449"/>
        <v>Fri</v>
      </c>
      <c r="KG5" s="9" t="str">
        <f t="shared" si="449"/>
        <v>Sat</v>
      </c>
      <c r="KH5" s="9" t="str">
        <f t="shared" si="449"/>
        <v>Sun</v>
      </c>
      <c r="KI5" s="9" t="str">
        <f t="shared" si="449"/>
        <v>Mon</v>
      </c>
      <c r="KJ5" s="9" t="str">
        <f t="shared" si="449"/>
        <v>Tue</v>
      </c>
      <c r="KK5" s="9" t="str">
        <f t="shared" si="449"/>
        <v>Wed</v>
      </c>
      <c r="KL5" s="9" t="str">
        <f t="shared" si="449"/>
        <v>Thu</v>
      </c>
      <c r="KM5" s="9" t="str">
        <f t="shared" si="449"/>
        <v>Fri</v>
      </c>
      <c r="KN5" s="9" t="str">
        <f t="shared" si="449"/>
        <v>Sat</v>
      </c>
      <c r="KO5" s="9" t="str">
        <f t="shared" si="449"/>
        <v>Sun</v>
      </c>
      <c r="KP5" s="9" t="str">
        <f t="shared" si="449"/>
        <v>Mon</v>
      </c>
      <c r="KQ5" s="9" t="str">
        <f t="shared" si="449"/>
        <v>Tue</v>
      </c>
      <c r="KR5" s="9" t="str">
        <f t="shared" si="449"/>
        <v>Wed</v>
      </c>
      <c r="KS5" s="9" t="str">
        <f t="shared" si="449"/>
        <v>Thu</v>
      </c>
      <c r="KT5" s="9" t="str">
        <f t="shared" si="449"/>
        <v>Fri</v>
      </c>
      <c r="KU5" s="9" t="str">
        <f t="shared" si="449"/>
        <v>Sat</v>
      </c>
      <c r="KV5" s="9" t="str">
        <f t="shared" si="449"/>
        <v>Sun</v>
      </c>
      <c r="KW5" s="9" t="str">
        <f t="shared" ref="KW5:KX5" si="450">TEXT(KW4,"ddd")</f>
        <v>Mon</v>
      </c>
      <c r="KX5" s="9" t="str">
        <f t="shared" si="450"/>
        <v>Tue</v>
      </c>
      <c r="KY5" s="9" t="str">
        <f t="shared" ref="KY5:NJ5" si="451">TEXT(KY4,"ddd")</f>
        <v>Wed</v>
      </c>
      <c r="KZ5" s="9" t="str">
        <f t="shared" si="451"/>
        <v>Thu</v>
      </c>
      <c r="LA5" s="9" t="str">
        <f t="shared" si="451"/>
        <v>Fri</v>
      </c>
      <c r="LB5" s="9" t="str">
        <f t="shared" si="451"/>
        <v>Sat</v>
      </c>
      <c r="LC5" s="9" t="str">
        <f t="shared" si="451"/>
        <v>Sun</v>
      </c>
      <c r="LD5" s="9" t="str">
        <f t="shared" si="451"/>
        <v>Mon</v>
      </c>
      <c r="LE5" s="9" t="str">
        <f t="shared" si="451"/>
        <v>Tue</v>
      </c>
      <c r="LF5" s="9" t="str">
        <f t="shared" si="451"/>
        <v>Wed</v>
      </c>
      <c r="LG5" s="9" t="str">
        <f t="shared" si="451"/>
        <v>Thu</v>
      </c>
      <c r="LH5" s="9" t="str">
        <f t="shared" si="451"/>
        <v>Fri</v>
      </c>
      <c r="LI5" s="9" t="str">
        <f t="shared" si="451"/>
        <v>Sat</v>
      </c>
      <c r="LJ5" s="9" t="str">
        <f t="shared" si="451"/>
        <v>Sun</v>
      </c>
      <c r="LK5" s="9" t="str">
        <f t="shared" si="451"/>
        <v>Mon</v>
      </c>
      <c r="LL5" s="9" t="str">
        <f t="shared" si="451"/>
        <v>Tue</v>
      </c>
      <c r="LM5" s="9" t="str">
        <f t="shared" si="451"/>
        <v>Wed</v>
      </c>
      <c r="LN5" s="9" t="str">
        <f t="shared" si="451"/>
        <v>Thu</v>
      </c>
      <c r="LO5" s="9" t="str">
        <f t="shared" si="451"/>
        <v>Fri</v>
      </c>
      <c r="LP5" s="9" t="str">
        <f t="shared" si="451"/>
        <v>Sat</v>
      </c>
      <c r="LQ5" s="9" t="str">
        <f t="shared" si="451"/>
        <v>Sun</v>
      </c>
      <c r="LR5" s="9" t="str">
        <f t="shared" si="451"/>
        <v>Mon</v>
      </c>
      <c r="LS5" s="9" t="str">
        <f t="shared" si="451"/>
        <v>Tue</v>
      </c>
      <c r="LT5" s="9" t="str">
        <f t="shared" si="451"/>
        <v>Wed</v>
      </c>
      <c r="LU5" s="9" t="str">
        <f t="shared" si="451"/>
        <v>Thu</v>
      </c>
      <c r="LV5" s="9" t="str">
        <f t="shared" si="451"/>
        <v>Fri</v>
      </c>
      <c r="LW5" s="9" t="str">
        <f t="shared" si="451"/>
        <v>Sat</v>
      </c>
      <c r="LX5" s="9" t="str">
        <f t="shared" si="451"/>
        <v>Sun</v>
      </c>
      <c r="LY5" s="9" t="str">
        <f t="shared" si="451"/>
        <v>Mon</v>
      </c>
      <c r="LZ5" s="9" t="str">
        <f t="shared" si="451"/>
        <v>Tue</v>
      </c>
      <c r="MA5" s="9" t="str">
        <f t="shared" si="451"/>
        <v>Wed</v>
      </c>
      <c r="MB5" s="9" t="str">
        <f t="shared" si="451"/>
        <v>Thu</v>
      </c>
      <c r="MC5" s="9" t="str">
        <f t="shared" si="451"/>
        <v>Fri</v>
      </c>
      <c r="MD5" s="9" t="str">
        <f t="shared" si="451"/>
        <v>Sat</v>
      </c>
      <c r="ME5" s="9" t="str">
        <f t="shared" si="451"/>
        <v>Sun</v>
      </c>
      <c r="MF5" s="9" t="str">
        <f t="shared" si="451"/>
        <v>Mon</v>
      </c>
      <c r="MG5" s="9" t="str">
        <f t="shared" si="451"/>
        <v>Tue</v>
      </c>
      <c r="MH5" s="9" t="str">
        <f t="shared" si="451"/>
        <v>Wed</v>
      </c>
      <c r="MI5" s="9" t="str">
        <f t="shared" si="451"/>
        <v>Thu</v>
      </c>
      <c r="MJ5" s="9" t="str">
        <f t="shared" si="451"/>
        <v>Fri</v>
      </c>
      <c r="MK5" s="9" t="str">
        <f t="shared" si="451"/>
        <v>Sat</v>
      </c>
      <c r="ML5" s="9" t="str">
        <f t="shared" si="451"/>
        <v>Sun</v>
      </c>
      <c r="MM5" s="9" t="str">
        <f t="shared" si="451"/>
        <v>Mon</v>
      </c>
      <c r="MN5" s="9" t="str">
        <f t="shared" si="451"/>
        <v>Tue</v>
      </c>
      <c r="MO5" s="9" t="str">
        <f t="shared" si="451"/>
        <v>Wed</v>
      </c>
      <c r="MP5" s="9" t="str">
        <f t="shared" si="451"/>
        <v>Thu</v>
      </c>
      <c r="MQ5" s="9" t="str">
        <f t="shared" si="451"/>
        <v>Fri</v>
      </c>
      <c r="MR5" s="9" t="str">
        <f t="shared" si="451"/>
        <v>Sat</v>
      </c>
      <c r="MS5" s="9" t="str">
        <f t="shared" si="451"/>
        <v>Sun</v>
      </c>
      <c r="MT5" s="9" t="str">
        <f t="shared" si="451"/>
        <v>Mon</v>
      </c>
      <c r="MU5" s="9" t="str">
        <f t="shared" si="451"/>
        <v>Tue</v>
      </c>
      <c r="MV5" s="9" t="str">
        <f t="shared" si="451"/>
        <v>Wed</v>
      </c>
      <c r="MW5" s="9" t="str">
        <f t="shared" si="451"/>
        <v>Thu</v>
      </c>
      <c r="MX5" s="9" t="str">
        <f t="shared" si="451"/>
        <v>Fri</v>
      </c>
      <c r="MY5" s="9" t="str">
        <f t="shared" si="451"/>
        <v>Sat</v>
      </c>
      <c r="MZ5" s="9" t="str">
        <f t="shared" si="451"/>
        <v>Sun</v>
      </c>
      <c r="NA5" s="9" t="str">
        <f t="shared" si="451"/>
        <v>Mon</v>
      </c>
      <c r="NB5" s="9" t="str">
        <f t="shared" si="451"/>
        <v>Tue</v>
      </c>
      <c r="NC5" s="9" t="str">
        <f t="shared" si="451"/>
        <v>Wed</v>
      </c>
      <c r="ND5" s="9" t="str">
        <f t="shared" si="451"/>
        <v>Thu</v>
      </c>
      <c r="NE5" s="9" t="str">
        <f t="shared" si="451"/>
        <v>Fri</v>
      </c>
      <c r="NF5" s="9" t="str">
        <f t="shared" si="451"/>
        <v>Sat</v>
      </c>
      <c r="NG5" s="9" t="str">
        <f t="shared" si="451"/>
        <v>Sun</v>
      </c>
      <c r="NH5" s="9" t="str">
        <f t="shared" si="451"/>
        <v>Mon</v>
      </c>
      <c r="NI5" s="9" t="str">
        <f t="shared" si="451"/>
        <v>Tue</v>
      </c>
      <c r="NJ5" s="9" t="str">
        <f t="shared" si="451"/>
        <v>Wed</v>
      </c>
      <c r="NK5" s="9" t="str">
        <f t="shared" ref="NK5:PK5" si="452">TEXT(NK4,"ddd")</f>
        <v>Thu</v>
      </c>
      <c r="NL5" s="9" t="str">
        <f t="shared" si="452"/>
        <v>Fri</v>
      </c>
      <c r="NM5" s="9" t="str">
        <f t="shared" si="452"/>
        <v>Sat</v>
      </c>
      <c r="NN5" s="9" t="str">
        <f t="shared" si="452"/>
        <v>Sun</v>
      </c>
      <c r="NO5" s="9" t="str">
        <f t="shared" si="452"/>
        <v>Mon</v>
      </c>
      <c r="NP5" s="9" t="str">
        <f t="shared" si="452"/>
        <v>Tue</v>
      </c>
      <c r="NQ5" s="9" t="str">
        <f t="shared" si="452"/>
        <v>Wed</v>
      </c>
      <c r="NR5" s="9" t="str">
        <f t="shared" si="452"/>
        <v>Thu</v>
      </c>
      <c r="NS5" s="9" t="str">
        <f t="shared" si="452"/>
        <v>Fri</v>
      </c>
      <c r="NT5" s="9" t="str">
        <f t="shared" si="452"/>
        <v>Sat</v>
      </c>
      <c r="NU5" s="9" t="str">
        <f t="shared" si="452"/>
        <v>Sun</v>
      </c>
      <c r="NV5" s="9" t="str">
        <f t="shared" si="452"/>
        <v>Mon</v>
      </c>
      <c r="NW5" s="9" t="str">
        <f t="shared" si="452"/>
        <v>Tue</v>
      </c>
      <c r="NX5" s="9" t="str">
        <f t="shared" si="452"/>
        <v>Wed</v>
      </c>
      <c r="NY5" s="9" t="str">
        <f t="shared" si="452"/>
        <v>Thu</v>
      </c>
      <c r="NZ5" s="9" t="str">
        <f t="shared" si="452"/>
        <v>Fri</v>
      </c>
      <c r="OA5" s="9" t="str">
        <f t="shared" si="452"/>
        <v>Sat</v>
      </c>
      <c r="OB5" s="9" t="str">
        <f t="shared" si="452"/>
        <v>Sun</v>
      </c>
      <c r="OC5" s="9" t="str">
        <f t="shared" si="452"/>
        <v>Mon</v>
      </c>
      <c r="OD5" s="9" t="str">
        <f t="shared" si="452"/>
        <v>Tue</v>
      </c>
      <c r="OE5" s="9" t="str">
        <f t="shared" si="452"/>
        <v>Wed</v>
      </c>
      <c r="OF5" s="9" t="str">
        <f t="shared" si="452"/>
        <v>Thu</v>
      </c>
      <c r="OG5" s="9" t="str">
        <f t="shared" si="452"/>
        <v>Fri</v>
      </c>
      <c r="OH5" s="9" t="str">
        <f t="shared" si="452"/>
        <v>Sat</v>
      </c>
      <c r="OI5" s="9" t="str">
        <f t="shared" si="452"/>
        <v>Sun</v>
      </c>
      <c r="OJ5" s="9" t="str">
        <f t="shared" si="452"/>
        <v>Mon</v>
      </c>
      <c r="OK5" s="9" t="str">
        <f t="shared" si="452"/>
        <v>Tue</v>
      </c>
      <c r="OL5" s="9" t="str">
        <f t="shared" si="452"/>
        <v>Wed</v>
      </c>
      <c r="OM5" s="9" t="str">
        <f t="shared" si="452"/>
        <v>Thu</v>
      </c>
      <c r="ON5" s="9" t="str">
        <f t="shared" si="452"/>
        <v>Fri</v>
      </c>
      <c r="OO5" s="9" t="str">
        <f t="shared" si="452"/>
        <v>Sat</v>
      </c>
      <c r="OP5" s="9" t="str">
        <f t="shared" si="452"/>
        <v>Sun</v>
      </c>
      <c r="OQ5" s="9" t="str">
        <f t="shared" si="452"/>
        <v>Mon</v>
      </c>
      <c r="OR5" s="9" t="str">
        <f t="shared" si="452"/>
        <v>Tue</v>
      </c>
      <c r="OS5" s="9" t="str">
        <f t="shared" si="452"/>
        <v>Wed</v>
      </c>
      <c r="OT5" s="9" t="str">
        <f t="shared" si="452"/>
        <v>Thu</v>
      </c>
      <c r="OU5" s="9" t="str">
        <f t="shared" si="452"/>
        <v>Fri</v>
      </c>
      <c r="OV5" s="9" t="str">
        <f t="shared" si="452"/>
        <v>Sat</v>
      </c>
      <c r="OW5" s="9" t="str">
        <f t="shared" si="452"/>
        <v>Sun</v>
      </c>
      <c r="OX5" s="9" t="str">
        <f t="shared" si="452"/>
        <v>Mon</v>
      </c>
      <c r="OY5" s="9" t="str">
        <f t="shared" si="452"/>
        <v>Tue</v>
      </c>
      <c r="OZ5" s="9" t="str">
        <f t="shared" si="452"/>
        <v>Wed</v>
      </c>
      <c r="PA5" s="9" t="str">
        <f t="shared" si="452"/>
        <v>Thu</v>
      </c>
      <c r="PB5" s="9" t="str">
        <f t="shared" si="452"/>
        <v>Fri</v>
      </c>
      <c r="PC5" s="9" t="str">
        <f t="shared" si="452"/>
        <v>Sat</v>
      </c>
      <c r="PD5" s="9" t="str">
        <f t="shared" si="452"/>
        <v>Sun</v>
      </c>
      <c r="PE5" s="9" t="str">
        <f t="shared" si="452"/>
        <v>Mon</v>
      </c>
      <c r="PF5" s="9" t="str">
        <f t="shared" si="452"/>
        <v>Tue</v>
      </c>
      <c r="PG5" s="9" t="str">
        <f t="shared" si="452"/>
        <v>Wed</v>
      </c>
      <c r="PH5" s="9" t="str">
        <f t="shared" si="452"/>
        <v>Thu</v>
      </c>
      <c r="PI5" s="9" t="str">
        <f t="shared" si="452"/>
        <v>Fri</v>
      </c>
      <c r="PJ5" s="9" t="str">
        <f t="shared" si="452"/>
        <v>Sat</v>
      </c>
      <c r="PK5" s="9" t="str">
        <f t="shared" si="452"/>
        <v>Sun</v>
      </c>
      <c r="PL5" s="9" t="str">
        <f t="shared" ref="PL5:RW5" si="453">TEXT(PL4,"ddd")</f>
        <v>Mon</v>
      </c>
      <c r="PM5" s="9" t="str">
        <f t="shared" si="453"/>
        <v>Tue</v>
      </c>
      <c r="PN5" s="9" t="str">
        <f t="shared" si="453"/>
        <v>Wed</v>
      </c>
      <c r="PO5" s="9" t="str">
        <f t="shared" si="453"/>
        <v>Thu</v>
      </c>
      <c r="PP5" s="9" t="str">
        <f t="shared" si="453"/>
        <v>Fri</v>
      </c>
      <c r="PQ5" s="9" t="str">
        <f t="shared" si="453"/>
        <v>Sat</v>
      </c>
      <c r="PR5" s="9" t="str">
        <f t="shared" si="453"/>
        <v>Sun</v>
      </c>
      <c r="PS5" s="9" t="str">
        <f t="shared" si="453"/>
        <v>Mon</v>
      </c>
      <c r="PT5" s="9" t="str">
        <f t="shared" si="453"/>
        <v>Tue</v>
      </c>
      <c r="PU5" s="9" t="str">
        <f t="shared" si="453"/>
        <v>Wed</v>
      </c>
      <c r="PV5" s="9" t="str">
        <f t="shared" si="453"/>
        <v>Thu</v>
      </c>
      <c r="PW5" s="9" t="str">
        <f t="shared" si="453"/>
        <v>Fri</v>
      </c>
      <c r="PX5" s="9" t="str">
        <f t="shared" si="453"/>
        <v>Sat</v>
      </c>
      <c r="PY5" s="9" t="str">
        <f t="shared" si="453"/>
        <v>Sun</v>
      </c>
      <c r="PZ5" s="9" t="str">
        <f t="shared" si="453"/>
        <v>Mon</v>
      </c>
      <c r="QA5" s="9" t="str">
        <f t="shared" si="453"/>
        <v>Tue</v>
      </c>
      <c r="QB5" s="9" t="str">
        <f t="shared" si="453"/>
        <v>Wed</v>
      </c>
      <c r="QC5" s="9" t="str">
        <f t="shared" si="453"/>
        <v>Thu</v>
      </c>
      <c r="QD5" s="9" t="str">
        <f t="shared" si="453"/>
        <v>Fri</v>
      </c>
      <c r="QE5" s="9" t="str">
        <f t="shared" si="453"/>
        <v>Sat</v>
      </c>
      <c r="QF5" s="9" t="str">
        <f t="shared" si="453"/>
        <v>Sun</v>
      </c>
      <c r="QG5" s="9" t="str">
        <f t="shared" si="453"/>
        <v>Mon</v>
      </c>
      <c r="QH5" s="9" t="str">
        <f t="shared" si="453"/>
        <v>Tue</v>
      </c>
      <c r="QI5" s="9" t="str">
        <f t="shared" si="453"/>
        <v>Wed</v>
      </c>
      <c r="QJ5" s="9" t="str">
        <f t="shared" si="453"/>
        <v>Thu</v>
      </c>
      <c r="QK5" s="9" t="str">
        <f t="shared" si="453"/>
        <v>Fri</v>
      </c>
      <c r="QL5" s="9" t="str">
        <f t="shared" si="453"/>
        <v>Sat</v>
      </c>
      <c r="QM5" s="9" t="str">
        <f t="shared" si="453"/>
        <v>Sun</v>
      </c>
      <c r="QN5" s="9" t="str">
        <f t="shared" si="453"/>
        <v>Mon</v>
      </c>
      <c r="QO5" s="9" t="str">
        <f t="shared" si="453"/>
        <v>Tue</v>
      </c>
      <c r="QP5" s="9" t="str">
        <f t="shared" si="453"/>
        <v>Wed</v>
      </c>
      <c r="QQ5" s="9" t="str">
        <f t="shared" si="453"/>
        <v>Thu</v>
      </c>
      <c r="QR5" s="9" t="str">
        <f t="shared" si="453"/>
        <v>Fri</v>
      </c>
      <c r="QS5" s="9" t="str">
        <f t="shared" si="453"/>
        <v>Sat</v>
      </c>
      <c r="QT5" s="9" t="str">
        <f t="shared" si="453"/>
        <v>Sun</v>
      </c>
      <c r="QU5" s="9" t="str">
        <f t="shared" si="453"/>
        <v>Mon</v>
      </c>
      <c r="QV5" s="9" t="str">
        <f t="shared" si="453"/>
        <v>Tue</v>
      </c>
      <c r="QW5" s="9" t="str">
        <f t="shared" si="453"/>
        <v>Wed</v>
      </c>
      <c r="QX5" s="9" t="str">
        <f t="shared" si="453"/>
        <v>Thu</v>
      </c>
      <c r="QY5" s="9" t="str">
        <f t="shared" si="453"/>
        <v>Fri</v>
      </c>
      <c r="QZ5" s="9" t="str">
        <f t="shared" si="453"/>
        <v>Sat</v>
      </c>
      <c r="RA5" s="9" t="str">
        <f t="shared" si="453"/>
        <v>Sun</v>
      </c>
      <c r="RB5" s="9" t="str">
        <f t="shared" si="453"/>
        <v>Mon</v>
      </c>
      <c r="RC5" s="9" t="str">
        <f t="shared" si="453"/>
        <v>Tue</v>
      </c>
      <c r="RD5" s="9" t="str">
        <f t="shared" si="453"/>
        <v>Wed</v>
      </c>
      <c r="RE5" s="9" t="str">
        <f t="shared" si="453"/>
        <v>Thu</v>
      </c>
      <c r="RF5" s="9" t="str">
        <f t="shared" si="453"/>
        <v>Fri</v>
      </c>
      <c r="RG5" s="9" t="str">
        <f t="shared" si="453"/>
        <v>Sat</v>
      </c>
      <c r="RH5" s="9" t="str">
        <f t="shared" si="453"/>
        <v>Sun</v>
      </c>
      <c r="RI5" s="9" t="str">
        <f t="shared" si="453"/>
        <v>Mon</v>
      </c>
      <c r="RJ5" s="9" t="str">
        <f t="shared" si="453"/>
        <v>Tue</v>
      </c>
      <c r="RK5" s="9" t="str">
        <f t="shared" si="453"/>
        <v>Wed</v>
      </c>
      <c r="RL5" s="9" t="str">
        <f t="shared" si="453"/>
        <v>Thu</v>
      </c>
      <c r="RM5" s="9" t="str">
        <f t="shared" si="453"/>
        <v>Fri</v>
      </c>
      <c r="RN5" s="9" t="str">
        <f t="shared" si="453"/>
        <v>Sat</v>
      </c>
      <c r="RO5" s="9" t="str">
        <f t="shared" si="453"/>
        <v>Sun</v>
      </c>
      <c r="RP5" s="9" t="str">
        <f t="shared" si="453"/>
        <v>Mon</v>
      </c>
      <c r="RQ5" s="9" t="str">
        <f t="shared" si="453"/>
        <v>Tue</v>
      </c>
      <c r="RR5" s="9" t="str">
        <f t="shared" si="453"/>
        <v>Wed</v>
      </c>
      <c r="RS5" s="9" t="str">
        <f t="shared" si="453"/>
        <v>Thu</v>
      </c>
      <c r="RT5" s="9" t="str">
        <f t="shared" si="453"/>
        <v>Fri</v>
      </c>
      <c r="RU5" s="9" t="str">
        <f t="shared" si="453"/>
        <v>Sat</v>
      </c>
      <c r="RV5" s="9" t="str">
        <f t="shared" si="453"/>
        <v>Sun</v>
      </c>
      <c r="RW5" s="9" t="str">
        <f t="shared" si="453"/>
        <v>Mon</v>
      </c>
      <c r="RX5" s="9" t="str">
        <f t="shared" ref="RX5:UI5" si="454">TEXT(RX4,"ddd")</f>
        <v>Tue</v>
      </c>
      <c r="RY5" s="9" t="str">
        <f t="shared" si="454"/>
        <v>Wed</v>
      </c>
      <c r="RZ5" s="9" t="str">
        <f t="shared" si="454"/>
        <v>Thu</v>
      </c>
      <c r="SA5" s="9" t="str">
        <f t="shared" si="454"/>
        <v>Fri</v>
      </c>
      <c r="SB5" s="9" t="str">
        <f t="shared" si="454"/>
        <v>Sat</v>
      </c>
      <c r="SC5" s="9" t="str">
        <f t="shared" si="454"/>
        <v>Sun</v>
      </c>
      <c r="SD5" s="9" t="str">
        <f t="shared" si="454"/>
        <v>Mon</v>
      </c>
      <c r="SE5" s="9" t="str">
        <f t="shared" si="454"/>
        <v>Tue</v>
      </c>
      <c r="SF5" s="9" t="str">
        <f t="shared" si="454"/>
        <v>Wed</v>
      </c>
      <c r="SG5" s="9" t="str">
        <f t="shared" si="454"/>
        <v>Thu</v>
      </c>
      <c r="SH5" s="9" t="str">
        <f t="shared" si="454"/>
        <v>Fri</v>
      </c>
      <c r="SI5" s="9" t="str">
        <f t="shared" si="454"/>
        <v>Sat</v>
      </c>
      <c r="SJ5" s="9" t="str">
        <f t="shared" si="454"/>
        <v>Sun</v>
      </c>
      <c r="SK5" s="9" t="str">
        <f t="shared" si="454"/>
        <v>Mon</v>
      </c>
      <c r="SL5" s="9" t="str">
        <f t="shared" si="454"/>
        <v>Tue</v>
      </c>
      <c r="SM5" s="9" t="str">
        <f t="shared" si="454"/>
        <v>Wed</v>
      </c>
      <c r="SN5" s="9" t="str">
        <f t="shared" si="454"/>
        <v>Thu</v>
      </c>
      <c r="SO5" s="9" t="str">
        <f t="shared" si="454"/>
        <v>Fri</v>
      </c>
      <c r="SP5" s="9" t="str">
        <f t="shared" si="454"/>
        <v>Sat</v>
      </c>
      <c r="SQ5" s="9" t="str">
        <f t="shared" si="454"/>
        <v>Sun</v>
      </c>
      <c r="SR5" s="9" t="str">
        <f t="shared" si="454"/>
        <v>Mon</v>
      </c>
      <c r="SS5" s="9" t="str">
        <f t="shared" si="454"/>
        <v>Tue</v>
      </c>
      <c r="ST5" s="9" t="str">
        <f t="shared" si="454"/>
        <v>Wed</v>
      </c>
      <c r="SU5" s="9" t="str">
        <f t="shared" si="454"/>
        <v>Thu</v>
      </c>
      <c r="SV5" s="9" t="str">
        <f t="shared" si="454"/>
        <v>Fri</v>
      </c>
      <c r="SW5" s="9" t="str">
        <f t="shared" si="454"/>
        <v>Sat</v>
      </c>
      <c r="SX5" s="9" t="str">
        <f t="shared" si="454"/>
        <v>Sun</v>
      </c>
      <c r="SY5" s="9" t="str">
        <f t="shared" si="454"/>
        <v>Mon</v>
      </c>
      <c r="SZ5" s="9" t="str">
        <f t="shared" si="454"/>
        <v>Tue</v>
      </c>
      <c r="TA5" s="9" t="str">
        <f t="shared" si="454"/>
        <v>Wed</v>
      </c>
      <c r="TB5" s="9" t="str">
        <f t="shared" si="454"/>
        <v>Thu</v>
      </c>
      <c r="TC5" s="9" t="str">
        <f t="shared" si="454"/>
        <v>Fri</v>
      </c>
      <c r="TD5" s="9" t="str">
        <f t="shared" si="454"/>
        <v>Sat</v>
      </c>
      <c r="TE5" s="9" t="str">
        <f t="shared" si="454"/>
        <v>Sun</v>
      </c>
      <c r="TF5" s="9" t="str">
        <f t="shared" si="454"/>
        <v>Mon</v>
      </c>
      <c r="TG5" s="9" t="str">
        <f t="shared" si="454"/>
        <v>Tue</v>
      </c>
      <c r="TH5" s="9" t="str">
        <f t="shared" si="454"/>
        <v>Wed</v>
      </c>
      <c r="TI5" s="9" t="str">
        <f t="shared" si="454"/>
        <v>Thu</v>
      </c>
      <c r="TJ5" s="9" t="str">
        <f t="shared" si="454"/>
        <v>Fri</v>
      </c>
      <c r="TK5" s="9" t="str">
        <f t="shared" si="454"/>
        <v>Sat</v>
      </c>
      <c r="TL5" s="9" t="str">
        <f t="shared" si="454"/>
        <v>Sun</v>
      </c>
      <c r="TM5" s="9" t="str">
        <f t="shared" si="454"/>
        <v>Mon</v>
      </c>
      <c r="TN5" s="9" t="str">
        <f t="shared" si="454"/>
        <v>Tue</v>
      </c>
      <c r="TO5" s="9" t="str">
        <f t="shared" si="454"/>
        <v>Wed</v>
      </c>
      <c r="TP5" s="9" t="str">
        <f t="shared" si="454"/>
        <v>Thu</v>
      </c>
      <c r="TQ5" s="9" t="str">
        <f t="shared" si="454"/>
        <v>Fri</v>
      </c>
      <c r="TR5" s="9" t="str">
        <f t="shared" si="454"/>
        <v>Sat</v>
      </c>
      <c r="TS5" s="9" t="str">
        <f t="shared" si="454"/>
        <v>Sun</v>
      </c>
      <c r="TT5" s="9" t="str">
        <f t="shared" si="454"/>
        <v>Mon</v>
      </c>
      <c r="TU5" s="9" t="str">
        <f t="shared" si="454"/>
        <v>Tue</v>
      </c>
      <c r="TV5" s="9" t="str">
        <f t="shared" si="454"/>
        <v>Wed</v>
      </c>
      <c r="TW5" s="9" t="str">
        <f t="shared" si="454"/>
        <v>Thu</v>
      </c>
      <c r="TX5" s="9" t="str">
        <f t="shared" si="454"/>
        <v>Fri</v>
      </c>
      <c r="TY5" s="9" t="str">
        <f t="shared" si="454"/>
        <v>Sat</v>
      </c>
      <c r="TZ5" s="9" t="str">
        <f t="shared" si="454"/>
        <v>Sun</v>
      </c>
      <c r="UA5" s="9" t="str">
        <f t="shared" si="454"/>
        <v>Mon</v>
      </c>
      <c r="UB5" s="9" t="str">
        <f t="shared" si="454"/>
        <v>Tue</v>
      </c>
      <c r="UC5" s="9" t="str">
        <f t="shared" si="454"/>
        <v>Wed</v>
      </c>
      <c r="UD5" s="9" t="str">
        <f t="shared" si="454"/>
        <v>Thu</v>
      </c>
      <c r="UE5" s="9" t="str">
        <f t="shared" si="454"/>
        <v>Fri</v>
      </c>
      <c r="UF5" s="9" t="str">
        <f t="shared" si="454"/>
        <v>Sat</v>
      </c>
      <c r="UG5" s="9" t="str">
        <f t="shared" si="454"/>
        <v>Sun</v>
      </c>
      <c r="UH5" s="9" t="str">
        <f t="shared" si="454"/>
        <v>Mon</v>
      </c>
      <c r="UI5" s="9" t="str">
        <f t="shared" si="454"/>
        <v>Tue</v>
      </c>
      <c r="UJ5" s="9" t="str">
        <f t="shared" ref="UJ5:WU5" si="455">TEXT(UJ4,"ddd")</f>
        <v>Wed</v>
      </c>
      <c r="UK5" s="9" t="str">
        <f t="shared" si="455"/>
        <v>Thu</v>
      </c>
      <c r="UL5" s="9" t="str">
        <f t="shared" si="455"/>
        <v>Fri</v>
      </c>
      <c r="UM5" s="9" t="str">
        <f t="shared" si="455"/>
        <v>Sat</v>
      </c>
      <c r="UN5" s="9" t="str">
        <f t="shared" si="455"/>
        <v>Sun</v>
      </c>
      <c r="UO5" s="9" t="str">
        <f t="shared" si="455"/>
        <v>Mon</v>
      </c>
      <c r="UP5" s="9" t="str">
        <f t="shared" si="455"/>
        <v>Tue</v>
      </c>
      <c r="UQ5" s="9" t="str">
        <f t="shared" si="455"/>
        <v>Wed</v>
      </c>
      <c r="UR5" s="9" t="str">
        <f t="shared" si="455"/>
        <v>Thu</v>
      </c>
      <c r="US5" s="9" t="str">
        <f t="shared" si="455"/>
        <v>Fri</v>
      </c>
      <c r="UT5" s="9" t="str">
        <f t="shared" si="455"/>
        <v>Sat</v>
      </c>
      <c r="UU5" s="9" t="str">
        <f t="shared" si="455"/>
        <v>Sun</v>
      </c>
      <c r="UV5" s="9" t="str">
        <f t="shared" si="455"/>
        <v>Mon</v>
      </c>
      <c r="UW5" s="9" t="str">
        <f t="shared" si="455"/>
        <v>Tue</v>
      </c>
      <c r="UX5" s="9" t="str">
        <f t="shared" si="455"/>
        <v>Wed</v>
      </c>
      <c r="UY5" s="9" t="str">
        <f t="shared" si="455"/>
        <v>Thu</v>
      </c>
      <c r="UZ5" s="9" t="str">
        <f t="shared" si="455"/>
        <v>Fri</v>
      </c>
      <c r="VA5" s="9" t="str">
        <f t="shared" si="455"/>
        <v>Sat</v>
      </c>
      <c r="VB5" s="9" t="str">
        <f t="shared" si="455"/>
        <v>Sun</v>
      </c>
      <c r="VC5" s="9" t="str">
        <f t="shared" si="455"/>
        <v>Mon</v>
      </c>
      <c r="VD5" s="9" t="str">
        <f t="shared" si="455"/>
        <v>Tue</v>
      </c>
      <c r="VE5" s="9" t="str">
        <f t="shared" si="455"/>
        <v>Wed</v>
      </c>
      <c r="VF5" s="9" t="str">
        <f t="shared" si="455"/>
        <v>Thu</v>
      </c>
      <c r="VG5" s="9" t="str">
        <f t="shared" si="455"/>
        <v>Fri</v>
      </c>
      <c r="VH5" s="9" t="str">
        <f t="shared" si="455"/>
        <v>Sat</v>
      </c>
      <c r="VI5" s="9" t="str">
        <f t="shared" si="455"/>
        <v>Sun</v>
      </c>
      <c r="VJ5" s="9" t="str">
        <f t="shared" si="455"/>
        <v>Mon</v>
      </c>
      <c r="VK5" s="9" t="str">
        <f t="shared" si="455"/>
        <v>Tue</v>
      </c>
      <c r="VL5" s="9" t="str">
        <f t="shared" si="455"/>
        <v>Wed</v>
      </c>
      <c r="VM5" s="9" t="str">
        <f t="shared" si="455"/>
        <v>Thu</v>
      </c>
      <c r="VN5" s="9" t="str">
        <f t="shared" si="455"/>
        <v>Fri</v>
      </c>
      <c r="VO5" s="9" t="str">
        <f t="shared" si="455"/>
        <v>Sat</v>
      </c>
      <c r="VP5" s="9" t="str">
        <f t="shared" si="455"/>
        <v>Sun</v>
      </c>
      <c r="VQ5" s="9" t="str">
        <f t="shared" si="455"/>
        <v>Mon</v>
      </c>
      <c r="VR5" s="9" t="str">
        <f t="shared" si="455"/>
        <v>Tue</v>
      </c>
      <c r="VS5" s="9" t="str">
        <f t="shared" si="455"/>
        <v>Wed</v>
      </c>
      <c r="VT5" s="9" t="str">
        <f t="shared" si="455"/>
        <v>Thu</v>
      </c>
      <c r="VU5" s="9" t="str">
        <f t="shared" si="455"/>
        <v>Fri</v>
      </c>
      <c r="VV5" s="9" t="str">
        <f t="shared" si="455"/>
        <v>Sat</v>
      </c>
      <c r="VW5" s="9" t="str">
        <f t="shared" si="455"/>
        <v>Sun</v>
      </c>
      <c r="VX5" s="9" t="str">
        <f t="shared" si="455"/>
        <v>Mon</v>
      </c>
      <c r="VY5" s="9" t="str">
        <f t="shared" si="455"/>
        <v>Tue</v>
      </c>
      <c r="VZ5" s="9" t="str">
        <f t="shared" si="455"/>
        <v>Wed</v>
      </c>
      <c r="WA5" s="9" t="str">
        <f t="shared" si="455"/>
        <v>Thu</v>
      </c>
      <c r="WB5" s="9" t="str">
        <f t="shared" si="455"/>
        <v>Fri</v>
      </c>
      <c r="WC5" s="9" t="str">
        <f t="shared" si="455"/>
        <v>Sat</v>
      </c>
      <c r="WD5" s="9" t="str">
        <f t="shared" si="455"/>
        <v>Sun</v>
      </c>
      <c r="WE5" s="9" t="str">
        <f t="shared" si="455"/>
        <v>Mon</v>
      </c>
      <c r="WF5" s="9" t="str">
        <f t="shared" si="455"/>
        <v>Tue</v>
      </c>
      <c r="WG5" s="9" t="str">
        <f t="shared" si="455"/>
        <v>Wed</v>
      </c>
      <c r="WH5" s="9" t="str">
        <f t="shared" si="455"/>
        <v>Thu</v>
      </c>
      <c r="WI5" s="9" t="str">
        <f t="shared" si="455"/>
        <v>Fri</v>
      </c>
      <c r="WJ5" s="9" t="str">
        <f t="shared" si="455"/>
        <v>Sat</v>
      </c>
      <c r="WK5" s="9" t="str">
        <f t="shared" si="455"/>
        <v>Sun</v>
      </c>
      <c r="WL5" s="9" t="str">
        <f t="shared" si="455"/>
        <v>Mon</v>
      </c>
      <c r="WM5" s="9" t="str">
        <f t="shared" si="455"/>
        <v>Tue</v>
      </c>
      <c r="WN5" s="9" t="str">
        <f t="shared" si="455"/>
        <v>Wed</v>
      </c>
      <c r="WO5" s="9" t="str">
        <f t="shared" si="455"/>
        <v>Thu</v>
      </c>
      <c r="WP5" s="9" t="str">
        <f t="shared" si="455"/>
        <v>Fri</v>
      </c>
      <c r="WQ5" s="9" t="str">
        <f t="shared" si="455"/>
        <v>Sat</v>
      </c>
      <c r="WR5" s="9" t="str">
        <f t="shared" si="455"/>
        <v>Sun</v>
      </c>
      <c r="WS5" s="9" t="str">
        <f t="shared" si="455"/>
        <v>Mon</v>
      </c>
      <c r="WT5" s="9" t="str">
        <f t="shared" si="455"/>
        <v>Tue</v>
      </c>
      <c r="WU5" s="9" t="str">
        <f t="shared" si="455"/>
        <v>Wed</v>
      </c>
      <c r="WV5" s="9" t="str">
        <f t="shared" ref="WV5:YA5" si="456">TEXT(WV4,"ddd")</f>
        <v>Thu</v>
      </c>
      <c r="WW5" s="9" t="str">
        <f t="shared" si="456"/>
        <v>Fri</v>
      </c>
      <c r="WX5" s="9" t="str">
        <f t="shared" si="456"/>
        <v>Sat</v>
      </c>
      <c r="WY5" s="9" t="str">
        <f t="shared" si="456"/>
        <v>Sun</v>
      </c>
      <c r="WZ5" s="9" t="str">
        <f t="shared" si="456"/>
        <v>Mon</v>
      </c>
      <c r="XA5" s="9" t="str">
        <f t="shared" si="456"/>
        <v>Tue</v>
      </c>
      <c r="XB5" s="9" t="str">
        <f t="shared" si="456"/>
        <v>Wed</v>
      </c>
      <c r="XC5" s="9" t="str">
        <f t="shared" si="456"/>
        <v>Thu</v>
      </c>
      <c r="XD5" s="9" t="str">
        <f t="shared" si="456"/>
        <v>Fri</v>
      </c>
      <c r="XE5" s="9" t="str">
        <f t="shared" si="456"/>
        <v>Sat</v>
      </c>
      <c r="XF5" s="9" t="str">
        <f t="shared" si="456"/>
        <v>Sun</v>
      </c>
      <c r="XG5" s="9" t="str">
        <f t="shared" si="456"/>
        <v>Mon</v>
      </c>
      <c r="XH5" s="9" t="str">
        <f t="shared" si="456"/>
        <v>Tue</v>
      </c>
      <c r="XI5" s="9" t="str">
        <f t="shared" si="456"/>
        <v>Wed</v>
      </c>
      <c r="XJ5" s="9" t="str">
        <f t="shared" si="456"/>
        <v>Thu</v>
      </c>
      <c r="XK5" s="9" t="str">
        <f t="shared" si="456"/>
        <v>Fri</v>
      </c>
      <c r="XL5" s="9" t="str">
        <f t="shared" si="456"/>
        <v>Sat</v>
      </c>
      <c r="XM5" s="9" t="str">
        <f t="shared" si="456"/>
        <v>Sun</v>
      </c>
      <c r="XN5" s="9" t="str">
        <f t="shared" si="456"/>
        <v>Mon</v>
      </c>
      <c r="XO5" s="9" t="str">
        <f t="shared" si="456"/>
        <v>Tue</v>
      </c>
      <c r="XP5" s="9" t="str">
        <f t="shared" si="456"/>
        <v>Wed</v>
      </c>
      <c r="XQ5" s="9" t="str">
        <f t="shared" si="456"/>
        <v>Thu</v>
      </c>
      <c r="XR5" s="9" t="str">
        <f t="shared" si="456"/>
        <v>Fri</v>
      </c>
      <c r="XS5" s="9" t="str">
        <f t="shared" si="456"/>
        <v>Sat</v>
      </c>
      <c r="XT5" s="9" t="str">
        <f t="shared" si="456"/>
        <v>Sun</v>
      </c>
      <c r="XU5" s="9" t="str">
        <f t="shared" si="456"/>
        <v>Mon</v>
      </c>
      <c r="XV5" s="9" t="str">
        <f t="shared" si="456"/>
        <v>Tue</v>
      </c>
      <c r="XW5" s="9" t="str">
        <f t="shared" si="456"/>
        <v>Wed</v>
      </c>
      <c r="XX5" s="9" t="str">
        <f t="shared" si="456"/>
        <v>Thu</v>
      </c>
      <c r="XY5" s="9" t="str">
        <f t="shared" si="456"/>
        <v>Fri</v>
      </c>
      <c r="XZ5" s="9" t="str">
        <f t="shared" si="456"/>
        <v>Sat</v>
      </c>
      <c r="YA5" s="9" t="str">
        <f t="shared" si="456"/>
        <v>Sun</v>
      </c>
      <c r="YB5" s="9" t="str">
        <f t="shared" ref="YB5:YZ5" si="457">TEXT(YB4,"ddd")</f>
        <v>Mon</v>
      </c>
      <c r="YC5" s="9" t="str">
        <f t="shared" si="457"/>
        <v>Tue</v>
      </c>
      <c r="YD5" s="9" t="str">
        <f t="shared" si="457"/>
        <v>Wed</v>
      </c>
      <c r="YE5" s="9" t="str">
        <f t="shared" si="457"/>
        <v>Thu</v>
      </c>
      <c r="YF5" s="9" t="str">
        <f t="shared" si="457"/>
        <v>Fri</v>
      </c>
      <c r="YG5" s="9" t="str">
        <f t="shared" si="457"/>
        <v>Sat</v>
      </c>
      <c r="YH5" s="9" t="str">
        <f t="shared" si="457"/>
        <v>Sun</v>
      </c>
      <c r="YI5" s="9" t="str">
        <f t="shared" si="457"/>
        <v>Mon</v>
      </c>
      <c r="YJ5" s="9" t="str">
        <f t="shared" si="457"/>
        <v>Tue</v>
      </c>
      <c r="YK5" s="9" t="str">
        <f t="shared" si="457"/>
        <v>Wed</v>
      </c>
      <c r="YL5" s="9" t="str">
        <f t="shared" si="457"/>
        <v>Thu</v>
      </c>
      <c r="YM5" s="9" t="str">
        <f t="shared" si="457"/>
        <v>Fri</v>
      </c>
      <c r="YN5" s="9" t="str">
        <f t="shared" si="457"/>
        <v>Sat</v>
      </c>
      <c r="YO5" s="9" t="str">
        <f t="shared" si="457"/>
        <v>Sun</v>
      </c>
      <c r="YP5" s="9" t="str">
        <f t="shared" si="457"/>
        <v>Mon</v>
      </c>
      <c r="YQ5" s="9" t="str">
        <f t="shared" si="457"/>
        <v>Tue</v>
      </c>
      <c r="YR5" s="9" t="str">
        <f t="shared" si="457"/>
        <v>Wed</v>
      </c>
      <c r="YS5" s="9" t="str">
        <f t="shared" si="457"/>
        <v>Thu</v>
      </c>
      <c r="YT5" s="9" t="str">
        <f t="shared" si="457"/>
        <v>Fri</v>
      </c>
      <c r="YU5" s="9" t="str">
        <f t="shared" si="457"/>
        <v>Sat</v>
      </c>
      <c r="YV5" s="9" t="str">
        <f t="shared" si="457"/>
        <v>Sun</v>
      </c>
      <c r="YW5" s="9" t="str">
        <f t="shared" si="457"/>
        <v>Mon</v>
      </c>
      <c r="YX5" s="9" t="str">
        <f t="shared" si="457"/>
        <v>Tue</v>
      </c>
      <c r="YY5" s="9" t="str">
        <f t="shared" si="457"/>
        <v>Wed</v>
      </c>
      <c r="YZ5" s="9" t="str">
        <f t="shared" si="457"/>
        <v>Thu</v>
      </c>
      <c r="ZA5" s="9" t="str">
        <f t="shared" ref="ZA5:ABA5" si="458">TEXT(ZA4,"ddd")</f>
        <v>Fri</v>
      </c>
      <c r="ZB5" s="9" t="str">
        <f t="shared" si="458"/>
        <v>Sat</v>
      </c>
      <c r="ZC5" s="9" t="str">
        <f t="shared" si="458"/>
        <v>Sun</v>
      </c>
      <c r="ZD5" s="9" t="str">
        <f t="shared" si="458"/>
        <v>Mon</v>
      </c>
      <c r="ZE5" s="9" t="str">
        <f t="shared" si="458"/>
        <v>Tue</v>
      </c>
      <c r="ZF5" s="9" t="str">
        <f t="shared" si="458"/>
        <v>Wed</v>
      </c>
      <c r="ZG5" s="9" t="str">
        <f t="shared" si="458"/>
        <v>Thu</v>
      </c>
      <c r="ZH5" s="9" t="str">
        <f t="shared" si="458"/>
        <v>Fri</v>
      </c>
      <c r="ZI5" s="9" t="str">
        <f t="shared" si="458"/>
        <v>Sat</v>
      </c>
      <c r="ZJ5" s="9" t="str">
        <f t="shared" si="458"/>
        <v>Sun</v>
      </c>
      <c r="ZK5" s="9" t="str">
        <f t="shared" si="458"/>
        <v>Mon</v>
      </c>
      <c r="ZL5" s="9" t="str">
        <f t="shared" si="458"/>
        <v>Tue</v>
      </c>
      <c r="ZM5" s="9" t="str">
        <f t="shared" si="458"/>
        <v>Wed</v>
      </c>
      <c r="ZN5" s="9" t="str">
        <f t="shared" si="458"/>
        <v>Thu</v>
      </c>
      <c r="ZO5" s="9" t="str">
        <f t="shared" si="458"/>
        <v>Fri</v>
      </c>
      <c r="ZP5" s="9" t="str">
        <f t="shared" si="458"/>
        <v>Sat</v>
      </c>
      <c r="ZQ5" s="9" t="str">
        <f t="shared" si="458"/>
        <v>Sun</v>
      </c>
      <c r="ZR5" s="9" t="str">
        <f t="shared" si="458"/>
        <v>Mon</v>
      </c>
      <c r="ZS5" s="9" t="str">
        <f t="shared" si="458"/>
        <v>Tue</v>
      </c>
      <c r="ZT5" s="9" t="str">
        <f t="shared" si="458"/>
        <v>Wed</v>
      </c>
      <c r="ZU5" s="9" t="str">
        <f t="shared" si="458"/>
        <v>Thu</v>
      </c>
      <c r="ZV5" s="9" t="str">
        <f t="shared" si="458"/>
        <v>Fri</v>
      </c>
      <c r="ZW5" s="9" t="str">
        <f t="shared" si="458"/>
        <v>Sat</v>
      </c>
      <c r="ZX5" s="9" t="str">
        <f t="shared" si="458"/>
        <v>Sun</v>
      </c>
      <c r="ZY5" s="9" t="str">
        <f t="shared" si="458"/>
        <v>Mon</v>
      </c>
      <c r="ZZ5" s="9" t="str">
        <f t="shared" si="458"/>
        <v>Tue</v>
      </c>
      <c r="AAA5" s="9" t="str">
        <f t="shared" si="458"/>
        <v>Wed</v>
      </c>
      <c r="AAB5" s="9" t="str">
        <f t="shared" si="458"/>
        <v>Thu</v>
      </c>
      <c r="AAC5" s="9" t="str">
        <f t="shared" si="458"/>
        <v>Fri</v>
      </c>
      <c r="AAD5" s="9" t="str">
        <f t="shared" si="458"/>
        <v>Sat</v>
      </c>
      <c r="AAE5" s="9" t="str">
        <f t="shared" si="458"/>
        <v>Sun</v>
      </c>
      <c r="AAF5" s="9" t="str">
        <f t="shared" si="458"/>
        <v>Mon</v>
      </c>
      <c r="AAG5" s="9" t="str">
        <f t="shared" si="458"/>
        <v>Tue</v>
      </c>
      <c r="AAH5" s="9" t="str">
        <f t="shared" si="458"/>
        <v>Wed</v>
      </c>
      <c r="AAI5" s="9" t="str">
        <f t="shared" si="458"/>
        <v>Thu</v>
      </c>
      <c r="AAJ5" s="9" t="str">
        <f t="shared" si="458"/>
        <v>Fri</v>
      </c>
      <c r="AAK5" s="9" t="str">
        <f t="shared" si="458"/>
        <v>Sat</v>
      </c>
      <c r="AAL5" s="9" t="str">
        <f t="shared" si="458"/>
        <v>Sun</v>
      </c>
      <c r="AAM5" s="9" t="str">
        <f t="shared" si="458"/>
        <v>Mon</v>
      </c>
      <c r="AAN5" s="9" t="str">
        <f t="shared" si="458"/>
        <v>Tue</v>
      </c>
      <c r="AAO5" s="9" t="str">
        <f t="shared" si="458"/>
        <v>Wed</v>
      </c>
      <c r="AAP5" s="9" t="str">
        <f t="shared" si="458"/>
        <v>Thu</v>
      </c>
      <c r="AAQ5" s="9" t="str">
        <f t="shared" si="458"/>
        <v>Fri</v>
      </c>
      <c r="AAR5" s="9" t="str">
        <f t="shared" si="458"/>
        <v>Sat</v>
      </c>
      <c r="AAS5" s="9" t="str">
        <f t="shared" si="458"/>
        <v>Sun</v>
      </c>
      <c r="AAT5" s="9" t="str">
        <f t="shared" si="458"/>
        <v>Mon</v>
      </c>
      <c r="AAU5" s="9" t="str">
        <f t="shared" si="458"/>
        <v>Tue</v>
      </c>
      <c r="AAV5" s="9" t="str">
        <f t="shared" si="458"/>
        <v>Wed</v>
      </c>
      <c r="AAW5" s="9" t="str">
        <f t="shared" si="458"/>
        <v>Thu</v>
      </c>
      <c r="AAX5" s="9" t="str">
        <f t="shared" si="458"/>
        <v>Fri</v>
      </c>
      <c r="AAY5" s="9" t="str">
        <f t="shared" si="458"/>
        <v>Sat</v>
      </c>
      <c r="AAZ5" s="9" t="str">
        <f t="shared" si="458"/>
        <v>Sun</v>
      </c>
      <c r="ABA5" s="9" t="str">
        <f t="shared" si="458"/>
        <v>Mon</v>
      </c>
    </row>
    <row r="6" spans="2:729">
      <c r="B6" s="3" t="s">
        <v>2</v>
      </c>
      <c r="C6" s="6">
        <f>IFERROR(INDEX(Sales!$D$5:$ABF$18,MATCH(UsagePerHour!$B6,Sales!$C$5:$C$18,0),MATCH(UsagePerHour!C$4,Sales!$D$3:$ABF$3,0))/C$2*INDEX(Usage!$D$5:$ABF$11,MATCH(UsagePerHour!$B$4,Usage!$C$5:$C$11,0),MATCH(UsagePerHour!C$4,Usage!$D$3:$ABF$3,0)),"")</f>
        <v>5.9547094184103102</v>
      </c>
      <c r="D6" s="6">
        <f>IFERROR(INDEX(Sales!$D$5:$ABF$18,MATCH(UsagePerHour!$B6,Sales!$C$5:$C$18,0),MATCH(UsagePerHour!D$4,Sales!$D$3:$ABF$3,0))/D$2*INDEX(Usage!$D$5:$ABF$11,MATCH(UsagePerHour!$B$4,Usage!$C$5:$C$11,0),MATCH(UsagePerHour!D$4,Usage!$D$3:$ABF$3,0)),"")</f>
        <v>2.8388178273386542</v>
      </c>
      <c r="E6" s="6">
        <f>IFERROR(INDEX(Sales!$D$5:$ABF$18,MATCH(UsagePerHour!$B6,Sales!$C$5:$C$18,0),MATCH(UsagePerHour!E$4,Sales!$D$3:$ABF$3,0))/E$2*INDEX(Usage!$D$5:$ABF$11,MATCH(UsagePerHour!$B$4,Usage!$C$5:$C$11,0),MATCH(UsagePerHour!E$4,Usage!$D$3:$ABF$3,0)),"")</f>
        <v>9.1686706586826361</v>
      </c>
      <c r="F6" s="6">
        <f>IFERROR(INDEX(Sales!$D$5:$ABF$18,MATCH(UsagePerHour!$B6,Sales!$C$5:$C$18,0),MATCH(UsagePerHour!F$4,Sales!$D$3:$ABF$3,0))/F$2*INDEX(Usage!$D$5:$ABF$11,MATCH(UsagePerHour!$B$4,Usage!$C$5:$C$11,0),MATCH(UsagePerHour!F$4,Usage!$D$3:$ABF$3,0)),"")</f>
        <v>3.582619244019603</v>
      </c>
      <c r="G6" s="6">
        <f>IFERROR(INDEX(Sales!$D$5:$ABF$18,MATCH(UsagePerHour!$B6,Sales!$C$5:$C$18,0),MATCH(UsagePerHour!G$4,Sales!$D$3:$ABF$3,0))/G$2*INDEX(Usage!$D$5:$ABF$11,MATCH(UsagePerHour!$B$4,Usage!$C$5:$C$11,0),MATCH(UsagePerHour!G$4,Usage!$D$3:$ABF$3,0)),"")</f>
        <v>38.524626373822116</v>
      </c>
      <c r="H6" s="6">
        <f>IFERROR(INDEX(Sales!$D$5:$ABF$18,MATCH(UsagePerHour!$B6,Sales!$C$5:$C$18,0),MATCH(UsagePerHour!H$4,Sales!$D$3:$ABF$3,0))/H$2*INDEX(Usage!$D$5:$ABF$11,MATCH(UsagePerHour!$B$4,Usage!$C$5:$C$11,0),MATCH(UsagePerHour!H$4,Usage!$D$3:$ABF$3,0)),"")</f>
        <v>7.7449940136861422</v>
      </c>
      <c r="I6" s="6">
        <f>IFERROR(INDEX(Sales!$D$5:$ABF$18,MATCH(UsagePerHour!$B6,Sales!$C$5:$C$18,0),MATCH(UsagePerHour!I$4,Sales!$D$3:$ABF$3,0))/I$2*INDEX(Usage!$D$5:$ABF$11,MATCH(UsagePerHour!$B$4,Usage!$C$5:$C$11,0),MATCH(UsagePerHour!I$4,Usage!$D$3:$ABF$3,0)),"")</f>
        <v>209.04115400933389</v>
      </c>
      <c r="J6" s="6">
        <f>IFERROR(INDEX(Sales!$D$5:$ABF$18,MATCH(UsagePerHour!$B6,Sales!$C$5:$C$18,0),MATCH(UsagePerHour!J$4,Sales!$D$3:$ABF$3,0))/J$2*INDEX(Usage!$D$5:$ABF$11,MATCH(UsagePerHour!$B$4,Usage!$C$5:$C$11,0),MATCH(UsagePerHour!J$4,Usage!$D$3:$ABF$3,0)),"")</f>
        <v>5.9547094184103102</v>
      </c>
      <c r="K6" s="6">
        <f>IFERROR(INDEX(Sales!$D$5:$ABF$18,MATCH(UsagePerHour!$B6,Sales!$C$5:$C$18,0),MATCH(UsagePerHour!K$4,Sales!$D$3:$ABF$3,0))/K$2*INDEX(Usage!$D$5:$ABF$11,MATCH(UsagePerHour!$B$4,Usage!$C$5:$C$11,0),MATCH(UsagePerHour!K$4,Usage!$D$3:$ABF$3,0)),"")</f>
        <v>2.8388178273386542</v>
      </c>
      <c r="L6" s="6">
        <f>IFERROR(INDEX(Sales!$D$5:$ABF$18,MATCH(UsagePerHour!$B6,Sales!$C$5:$C$18,0),MATCH(UsagePerHour!L$4,Sales!$D$3:$ABF$3,0))/L$2*INDEX(Usage!$D$5:$ABF$11,MATCH(UsagePerHour!$B$4,Usage!$C$5:$C$11,0),MATCH(UsagePerHour!L$4,Usage!$D$3:$ABF$3,0)),"")</f>
        <v>9.1686706586826361</v>
      </c>
      <c r="M6" s="6">
        <f>IFERROR(INDEX(Sales!$D$5:$ABF$18,MATCH(UsagePerHour!$B6,Sales!$C$5:$C$18,0),MATCH(UsagePerHour!M$4,Sales!$D$3:$ABF$3,0))/M$2*INDEX(Usage!$D$5:$ABF$11,MATCH(UsagePerHour!$B$4,Usage!$C$5:$C$11,0),MATCH(UsagePerHour!M$4,Usage!$D$3:$ABF$3,0)),"")</f>
        <v>3.582619244019603</v>
      </c>
      <c r="N6" s="6">
        <f>IFERROR(INDEX(Sales!$D$5:$ABF$18,MATCH(UsagePerHour!$B6,Sales!$C$5:$C$18,0),MATCH(UsagePerHour!N$4,Sales!$D$3:$ABF$3,0))/N$2*INDEX(Usage!$D$5:$ABF$11,MATCH(UsagePerHour!$B$4,Usage!$C$5:$C$11,0),MATCH(UsagePerHour!N$4,Usage!$D$3:$ABF$3,0)),"")</f>
        <v>38.524626373822116</v>
      </c>
      <c r="O6" s="6">
        <f>IFERROR(INDEX(Sales!$D$5:$ABF$18,MATCH(UsagePerHour!$B6,Sales!$C$5:$C$18,0),MATCH(UsagePerHour!O$4,Sales!$D$3:$ABF$3,0))/O$2*INDEX(Usage!$D$5:$ABF$11,MATCH(UsagePerHour!$B$4,Usage!$C$5:$C$11,0),MATCH(UsagePerHour!O$4,Usage!$D$3:$ABF$3,0)),"")</f>
        <v>7.7449940136861422</v>
      </c>
      <c r="P6" s="6">
        <f>IFERROR(INDEX(Sales!$D$5:$ABF$18,MATCH(UsagePerHour!$B6,Sales!$C$5:$C$18,0),MATCH(UsagePerHour!P$4,Sales!$D$3:$ABF$3,0))/P$2*INDEX(Usage!$D$5:$ABF$11,MATCH(UsagePerHour!$B$4,Usage!$C$5:$C$11,0),MATCH(UsagePerHour!P$4,Usage!$D$3:$ABF$3,0)),"")</f>
        <v>209.04115400933389</v>
      </c>
      <c r="Q6" s="6">
        <f>IFERROR(INDEX(Sales!$D$5:$ABF$18,MATCH(UsagePerHour!$B6,Sales!$C$5:$C$18,0),MATCH(UsagePerHour!Q$4,Sales!$D$3:$ABF$3,0))/Q$2*INDEX(Usage!$D$5:$ABF$11,MATCH(UsagePerHour!$B$4,Usage!$C$5:$C$11,0),MATCH(UsagePerHour!Q$4,Usage!$D$3:$ABF$3,0)),"")</f>
        <v>5.9547094184103102</v>
      </c>
      <c r="R6" s="6">
        <f>IFERROR(INDEX(Sales!$D$5:$ABF$18,MATCH(UsagePerHour!$B6,Sales!$C$5:$C$18,0),MATCH(UsagePerHour!R$4,Sales!$D$3:$ABF$3,0))/R$2*INDEX(Usage!$D$5:$ABF$11,MATCH(UsagePerHour!$B$4,Usage!$C$5:$C$11,0),MATCH(UsagePerHour!R$4,Usage!$D$3:$ABF$3,0)),"")</f>
        <v>2.8388178273386542</v>
      </c>
      <c r="S6" s="6">
        <f>IFERROR(INDEX(Sales!$D$5:$ABF$18,MATCH(UsagePerHour!$B6,Sales!$C$5:$C$18,0),MATCH(UsagePerHour!S$4,Sales!$D$3:$ABF$3,0))/S$2*INDEX(Usage!$D$5:$ABF$11,MATCH(UsagePerHour!$B$4,Usage!$C$5:$C$11,0),MATCH(UsagePerHour!S$4,Usage!$D$3:$ABF$3,0)),"")</f>
        <v>9.1686706586826361</v>
      </c>
      <c r="T6" s="6">
        <f>IFERROR(INDEX(Sales!$D$5:$ABF$18,MATCH(UsagePerHour!$B6,Sales!$C$5:$C$18,0),MATCH(UsagePerHour!T$4,Sales!$D$3:$ABF$3,0))/T$2*INDEX(Usage!$D$5:$ABF$11,MATCH(UsagePerHour!$B$4,Usage!$C$5:$C$11,0),MATCH(UsagePerHour!T$4,Usage!$D$3:$ABF$3,0)),"")</f>
        <v>3.582619244019603</v>
      </c>
      <c r="U6" s="6">
        <f>IFERROR(INDEX(Sales!$D$5:$ABF$18,MATCH(UsagePerHour!$B6,Sales!$C$5:$C$18,0),MATCH(UsagePerHour!U$4,Sales!$D$3:$ABF$3,0))/U$2*INDEX(Usage!$D$5:$ABF$11,MATCH(UsagePerHour!$B$4,Usage!$C$5:$C$11,0),MATCH(UsagePerHour!U$4,Usage!$D$3:$ABF$3,0)),"")</f>
        <v>38.524626373822116</v>
      </c>
      <c r="V6" s="6">
        <f>IFERROR(INDEX(Sales!$D$5:$ABF$18,MATCH(UsagePerHour!$B6,Sales!$C$5:$C$18,0),MATCH(UsagePerHour!V$4,Sales!$D$3:$ABF$3,0))/V$2*INDEX(Usage!$D$5:$ABF$11,MATCH(UsagePerHour!$B$4,Usage!$C$5:$C$11,0),MATCH(UsagePerHour!V$4,Usage!$D$3:$ABF$3,0)),"")</f>
        <v>7.7449940136861422</v>
      </c>
      <c r="W6" s="6">
        <f>IFERROR(INDEX(Sales!$D$5:$ABF$18,MATCH(UsagePerHour!$B6,Sales!$C$5:$C$18,0),MATCH(UsagePerHour!W$4,Sales!$D$3:$ABF$3,0))/W$2*INDEX(Usage!$D$5:$ABF$11,MATCH(UsagePerHour!$B$4,Usage!$C$5:$C$11,0),MATCH(UsagePerHour!W$4,Usage!$D$3:$ABF$3,0)),"")</f>
        <v>209.04115400933389</v>
      </c>
      <c r="X6" s="6">
        <f>IFERROR(INDEX(Sales!$D$5:$ABF$18,MATCH(UsagePerHour!$B6,Sales!$C$5:$C$18,0),MATCH(UsagePerHour!X$4,Sales!$D$3:$ABF$3,0))/X$2*INDEX(Usage!$D$5:$ABF$11,MATCH(UsagePerHour!$B$4,Usage!$C$5:$C$11,0),MATCH(UsagePerHour!X$4,Usage!$D$3:$ABF$3,0)),"")</f>
        <v>5.9547094184103102</v>
      </c>
      <c r="Y6" s="6">
        <f>IFERROR(INDEX(Sales!$D$5:$ABF$18,MATCH(UsagePerHour!$B6,Sales!$C$5:$C$18,0),MATCH(UsagePerHour!Y$4,Sales!$D$3:$ABF$3,0))/Y$2*INDEX(Usage!$D$5:$ABF$11,MATCH(UsagePerHour!$B$4,Usage!$C$5:$C$11,0),MATCH(UsagePerHour!Y$4,Usage!$D$3:$ABF$3,0)),"")</f>
        <v>2.8388178273386542</v>
      </c>
      <c r="Z6" s="6">
        <f>IFERROR(INDEX(Sales!$D$5:$ABF$18,MATCH(UsagePerHour!$B6,Sales!$C$5:$C$18,0),MATCH(UsagePerHour!Z$4,Sales!$D$3:$ABF$3,0))/Z$2*INDEX(Usage!$D$5:$ABF$11,MATCH(UsagePerHour!$B$4,Usage!$C$5:$C$11,0),MATCH(UsagePerHour!Z$4,Usage!$D$3:$ABF$3,0)),"")</f>
        <v>9.1686706586826361</v>
      </c>
      <c r="AA6" s="6">
        <f>IFERROR(INDEX(Sales!$D$5:$ABF$18,MATCH(UsagePerHour!$B6,Sales!$C$5:$C$18,0),MATCH(UsagePerHour!AA$4,Sales!$D$3:$ABF$3,0))/AA$2*INDEX(Usage!$D$5:$ABF$11,MATCH(UsagePerHour!$B$4,Usage!$C$5:$C$11,0),MATCH(UsagePerHour!AA$4,Usage!$D$3:$ABF$3,0)),"")</f>
        <v>3.582619244019603</v>
      </c>
      <c r="AB6" s="6">
        <f>IFERROR(INDEX(Sales!$D$5:$ABF$18,MATCH(UsagePerHour!$B6,Sales!$C$5:$C$18,0),MATCH(UsagePerHour!AB$4,Sales!$D$3:$ABF$3,0))/AB$2*INDEX(Usage!$D$5:$ABF$11,MATCH(UsagePerHour!$B$4,Usage!$C$5:$C$11,0),MATCH(UsagePerHour!AB$4,Usage!$D$3:$ABF$3,0)),"")</f>
        <v>38.524626373822116</v>
      </c>
      <c r="AC6" s="6">
        <f>IFERROR(INDEX(Sales!$D$5:$ABF$18,MATCH(UsagePerHour!$B6,Sales!$C$5:$C$18,0),MATCH(UsagePerHour!AC$4,Sales!$D$3:$ABF$3,0))/AC$2*INDEX(Usage!$D$5:$ABF$11,MATCH(UsagePerHour!$B$4,Usage!$C$5:$C$11,0),MATCH(UsagePerHour!AC$4,Usage!$D$3:$ABF$3,0)),"")</f>
        <v>7.7449940136861422</v>
      </c>
      <c r="AD6" s="6">
        <f>IFERROR(INDEX(Sales!$D$5:$ABF$18,MATCH(UsagePerHour!$B6,Sales!$C$5:$C$18,0),MATCH(UsagePerHour!AD$4,Sales!$D$3:$ABF$3,0))/AD$2*INDEX(Usage!$D$5:$ABF$11,MATCH(UsagePerHour!$B$4,Usage!$C$5:$C$11,0),MATCH(UsagePerHour!AD$4,Usage!$D$3:$ABF$3,0)),"")</f>
        <v>209.04115400933389</v>
      </c>
      <c r="AE6" s="6">
        <f>IFERROR(INDEX(Sales!$D$5:$ABF$18,MATCH(UsagePerHour!$B6,Sales!$C$5:$C$18,0),MATCH(UsagePerHour!AE$4,Sales!$D$3:$ABF$3,0))/AE$2*INDEX(Usage!$D$5:$ABF$11,MATCH(UsagePerHour!$B$4,Usage!$C$5:$C$11,0),MATCH(UsagePerHour!AE$4,Usage!$D$3:$ABF$3,0)),"")</f>
        <v>5.9547094184103102</v>
      </c>
      <c r="AF6" s="6">
        <f>IFERROR(INDEX(Sales!$D$5:$ABF$18,MATCH(UsagePerHour!$B6,Sales!$C$5:$C$18,0),MATCH(UsagePerHour!AF$4,Sales!$D$3:$ABF$3,0))/AF$2*INDEX(Usage!$D$5:$ABF$11,MATCH(UsagePerHour!$B$4,Usage!$C$5:$C$11,0),MATCH(UsagePerHour!AF$4,Usage!$D$3:$ABF$3,0)),"")</f>
        <v>2.8388178273386542</v>
      </c>
      <c r="AG6" s="6">
        <f>IFERROR(INDEX(Sales!$D$5:$ABF$18,MATCH(UsagePerHour!$B6,Sales!$C$5:$C$18,0),MATCH(UsagePerHour!AG$4,Sales!$D$3:$ABF$3,0))/AG$2*INDEX(Usage!$D$5:$ABF$11,MATCH(UsagePerHour!$B$4,Usage!$C$5:$C$11,0),MATCH(UsagePerHour!AG$4,Usage!$D$3:$ABF$3,0)),"")</f>
        <v>9.1686706586826361</v>
      </c>
      <c r="AH6" s="6">
        <f>IFERROR(INDEX(Sales!$D$5:$ABF$18,MATCH(UsagePerHour!$B6,Sales!$C$5:$C$18,0),MATCH(UsagePerHour!AH$4,Sales!$D$3:$ABF$3,0))/AH$2*INDEX(Usage!$D$5:$ABF$11,MATCH(UsagePerHour!$B$4,Usage!$C$5:$C$11,0),MATCH(UsagePerHour!AH$4,Usage!$D$3:$ABF$3,0)),"")</f>
        <v>3.582619244019603</v>
      </c>
      <c r="AI6" s="6">
        <f>IFERROR(INDEX(Sales!$D$5:$ABF$18,MATCH(UsagePerHour!$B6,Sales!$C$5:$C$18,0),MATCH(UsagePerHour!AI$4,Sales!$D$3:$ABF$3,0))/AI$2*INDEX(Usage!$D$5:$ABF$11,MATCH(UsagePerHour!$B$4,Usage!$C$5:$C$11,0),MATCH(UsagePerHour!AI$4,Usage!$D$3:$ABF$3,0)),"")</f>
        <v>38.524626373822116</v>
      </c>
      <c r="AJ6" s="6">
        <f>IFERROR(INDEX(Sales!$D$5:$ABF$18,MATCH(UsagePerHour!$B6,Sales!$C$5:$C$18,0),MATCH(UsagePerHour!AJ$4,Sales!$D$3:$ABF$3,0))/AJ$2*INDEX(Usage!$D$5:$ABF$11,MATCH(UsagePerHour!$B$4,Usage!$C$5:$C$11,0),MATCH(UsagePerHour!AJ$4,Usage!$D$3:$ABF$3,0)),"")</f>
        <v>7.7449940136861422</v>
      </c>
      <c r="AK6" s="6">
        <f>IFERROR(INDEX(Sales!$D$5:$ABF$18,MATCH(UsagePerHour!$B6,Sales!$C$5:$C$18,0),MATCH(UsagePerHour!AK$4,Sales!$D$3:$ABF$3,0))/AK$2*INDEX(Usage!$D$5:$ABF$11,MATCH(UsagePerHour!$B$4,Usage!$C$5:$C$11,0),MATCH(UsagePerHour!AK$4,Usage!$D$3:$ABF$3,0)),"")</f>
        <v>209.04115400933389</v>
      </c>
      <c r="AL6" s="6">
        <f>IFERROR(INDEX(Sales!$D$5:$ABF$18,MATCH(UsagePerHour!$B6,Sales!$C$5:$C$18,0),MATCH(UsagePerHour!AL$4,Sales!$D$3:$ABF$3,0))/AL$2*INDEX(Usage!$D$5:$ABF$11,MATCH(UsagePerHour!$B$4,Usage!$C$5:$C$11,0),MATCH(UsagePerHour!AL$4,Usage!$D$3:$ABF$3,0)),"")</f>
        <v>5.9547094184103102</v>
      </c>
      <c r="AM6" s="6">
        <f>IFERROR(INDEX(Sales!$D$5:$ABF$18,MATCH(UsagePerHour!$B6,Sales!$C$5:$C$18,0),MATCH(UsagePerHour!AM$4,Sales!$D$3:$ABF$3,0))/AM$2*INDEX(Usage!$D$5:$ABF$11,MATCH(UsagePerHour!$B$4,Usage!$C$5:$C$11,0),MATCH(UsagePerHour!AM$4,Usage!$D$3:$ABF$3,0)),"")</f>
        <v>2.8388178273386542</v>
      </c>
      <c r="AN6" s="6">
        <f>IFERROR(INDEX(Sales!$D$5:$ABF$18,MATCH(UsagePerHour!$B6,Sales!$C$5:$C$18,0),MATCH(UsagePerHour!AN$4,Sales!$D$3:$ABF$3,0))/AN$2*INDEX(Usage!$D$5:$ABF$11,MATCH(UsagePerHour!$B$4,Usage!$C$5:$C$11,0),MATCH(UsagePerHour!AN$4,Usage!$D$3:$ABF$3,0)),"")</f>
        <v>9.1686706586826361</v>
      </c>
      <c r="AO6" s="6">
        <f>IFERROR(INDEX(Sales!$D$5:$ABF$18,MATCH(UsagePerHour!$B6,Sales!$C$5:$C$18,0),MATCH(UsagePerHour!AO$4,Sales!$D$3:$ABF$3,0))/AO$2*INDEX(Usage!$D$5:$ABF$11,MATCH(UsagePerHour!$B$4,Usage!$C$5:$C$11,0),MATCH(UsagePerHour!AO$4,Usage!$D$3:$ABF$3,0)),"")</f>
        <v>3.582619244019603</v>
      </c>
      <c r="AP6" s="6">
        <f>IFERROR(INDEX(Sales!$D$5:$ABF$18,MATCH(UsagePerHour!$B6,Sales!$C$5:$C$18,0),MATCH(UsagePerHour!AP$4,Sales!$D$3:$ABF$3,0))/AP$2*INDEX(Usage!$D$5:$ABF$11,MATCH(UsagePerHour!$B$4,Usage!$C$5:$C$11,0),MATCH(UsagePerHour!AP$4,Usage!$D$3:$ABF$3,0)),"")</f>
        <v>38.524626373822116</v>
      </c>
      <c r="AQ6" s="6">
        <f>IFERROR(INDEX(Sales!$D$5:$ABF$18,MATCH(UsagePerHour!$B6,Sales!$C$5:$C$18,0),MATCH(UsagePerHour!AQ$4,Sales!$D$3:$ABF$3,0))/AQ$2*INDEX(Usage!$D$5:$ABF$11,MATCH(UsagePerHour!$B$4,Usage!$C$5:$C$11,0),MATCH(UsagePerHour!AQ$4,Usage!$D$3:$ABF$3,0)),"")</f>
        <v>7.7449940136861422</v>
      </c>
      <c r="AR6" s="6">
        <f>IFERROR(INDEX(Sales!$D$5:$ABF$18,MATCH(UsagePerHour!$B6,Sales!$C$5:$C$18,0),MATCH(UsagePerHour!AR$4,Sales!$D$3:$ABF$3,0))/AR$2*INDEX(Usage!$D$5:$ABF$11,MATCH(UsagePerHour!$B$4,Usage!$C$5:$C$11,0),MATCH(UsagePerHour!AR$4,Usage!$D$3:$ABF$3,0)),"")</f>
        <v>209.04115400933389</v>
      </c>
      <c r="AS6" s="6">
        <f>IFERROR(INDEX(Sales!$D$5:$ABF$18,MATCH(UsagePerHour!$B6,Sales!$C$5:$C$18,0),MATCH(UsagePerHour!AS$4,Sales!$D$3:$ABF$3,0))/AS$2*INDEX(Usage!$D$5:$ABF$11,MATCH(UsagePerHour!$B$4,Usage!$C$5:$C$11,0),MATCH(UsagePerHour!AS$4,Usage!$D$3:$ABF$3,0)),"")</f>
        <v>5.9547094184103102</v>
      </c>
      <c r="AT6" s="6">
        <f>IFERROR(INDEX(Sales!$D$5:$ABF$18,MATCH(UsagePerHour!$B6,Sales!$C$5:$C$18,0),MATCH(UsagePerHour!AT$4,Sales!$D$3:$ABF$3,0))/AT$2*INDEX(Usage!$D$5:$ABF$11,MATCH(UsagePerHour!$B$4,Usage!$C$5:$C$11,0),MATCH(UsagePerHour!AT$4,Usage!$D$3:$ABF$3,0)),"")</f>
        <v>2.8388178273386542</v>
      </c>
      <c r="AU6" s="6">
        <f>IFERROR(INDEX(Sales!$D$5:$ABF$18,MATCH(UsagePerHour!$B6,Sales!$C$5:$C$18,0),MATCH(UsagePerHour!AU$4,Sales!$D$3:$ABF$3,0))/AU$2*INDEX(Usage!$D$5:$ABF$11,MATCH(UsagePerHour!$B$4,Usage!$C$5:$C$11,0),MATCH(UsagePerHour!AU$4,Usage!$D$3:$ABF$3,0)),"")</f>
        <v>9.1686706586826361</v>
      </c>
      <c r="AV6" s="6">
        <f>IFERROR(INDEX(Sales!$D$5:$ABF$18,MATCH(UsagePerHour!$B6,Sales!$C$5:$C$18,0),MATCH(UsagePerHour!AV$4,Sales!$D$3:$ABF$3,0))/AV$2*INDEX(Usage!$D$5:$ABF$11,MATCH(UsagePerHour!$B$4,Usage!$C$5:$C$11,0),MATCH(UsagePerHour!AV$4,Usage!$D$3:$ABF$3,0)),"")</f>
        <v>3.582619244019603</v>
      </c>
      <c r="AW6" s="6">
        <f>IFERROR(INDEX(Sales!$D$5:$ABF$18,MATCH(UsagePerHour!$B6,Sales!$C$5:$C$18,0),MATCH(UsagePerHour!AW$4,Sales!$D$3:$ABF$3,0))/AW$2*INDEX(Usage!$D$5:$ABF$11,MATCH(UsagePerHour!$B$4,Usage!$C$5:$C$11,0),MATCH(UsagePerHour!AW$4,Usage!$D$3:$ABF$3,0)),"")</f>
        <v>38.524626373822116</v>
      </c>
      <c r="AX6" s="6">
        <f>IFERROR(INDEX(Sales!$D$5:$ABF$18,MATCH(UsagePerHour!$B6,Sales!$C$5:$C$18,0),MATCH(UsagePerHour!AX$4,Sales!$D$3:$ABF$3,0))/AX$2*INDEX(Usage!$D$5:$ABF$11,MATCH(UsagePerHour!$B$4,Usage!$C$5:$C$11,0),MATCH(UsagePerHour!AX$4,Usage!$D$3:$ABF$3,0)),"")</f>
        <v>7.7449940136861422</v>
      </c>
      <c r="AY6" s="6">
        <f>IFERROR(INDEX(Sales!$D$5:$ABF$18,MATCH(UsagePerHour!$B6,Sales!$C$5:$C$18,0),MATCH(UsagePerHour!AY$4,Sales!$D$3:$ABF$3,0))/AY$2*INDEX(Usage!$D$5:$ABF$11,MATCH(UsagePerHour!$B$4,Usage!$C$5:$C$11,0),MATCH(UsagePerHour!AY$4,Usage!$D$3:$ABF$3,0)),"")</f>
        <v>209.04115400933389</v>
      </c>
      <c r="AZ6" s="6">
        <f>IFERROR(INDEX(Sales!$D$5:$ABF$18,MATCH(UsagePerHour!$B6,Sales!$C$5:$C$18,0),MATCH(UsagePerHour!AZ$4,Sales!$D$3:$ABF$3,0))/AZ$2*INDEX(Usage!$D$5:$ABF$11,MATCH(UsagePerHour!$B$4,Usage!$C$5:$C$11,0),MATCH(UsagePerHour!AZ$4,Usage!$D$3:$ABF$3,0)),"")</f>
        <v>5.9547094184103102</v>
      </c>
      <c r="BA6" s="6">
        <f>IFERROR(INDEX(Sales!$D$5:$ABF$18,MATCH(UsagePerHour!$B6,Sales!$C$5:$C$18,0),MATCH(UsagePerHour!BA$4,Sales!$D$3:$ABF$3,0))/BA$2*INDEX(Usage!$D$5:$ABF$11,MATCH(UsagePerHour!$B$4,Usage!$C$5:$C$11,0),MATCH(UsagePerHour!BA$4,Usage!$D$3:$ABF$3,0)),"")</f>
        <v>2.8388178273386542</v>
      </c>
      <c r="BB6" s="6">
        <f>IFERROR(INDEX(Sales!$D$5:$ABF$18,MATCH(UsagePerHour!$B6,Sales!$C$5:$C$18,0),MATCH(UsagePerHour!BB$4,Sales!$D$3:$ABF$3,0))/BB$2*INDEX(Usage!$D$5:$ABF$11,MATCH(UsagePerHour!$B$4,Usage!$C$5:$C$11,0),MATCH(UsagePerHour!BB$4,Usage!$D$3:$ABF$3,0)),"")</f>
        <v>9.1686706586826361</v>
      </c>
      <c r="BC6" s="6">
        <f>IFERROR(INDEX(Sales!$D$5:$ABF$18,MATCH(UsagePerHour!$B6,Sales!$C$5:$C$18,0),MATCH(UsagePerHour!BC$4,Sales!$D$3:$ABF$3,0))/BC$2*INDEX(Usage!$D$5:$ABF$11,MATCH(UsagePerHour!$B$4,Usage!$C$5:$C$11,0),MATCH(UsagePerHour!BC$4,Usage!$D$3:$ABF$3,0)),"")</f>
        <v>3.582619244019603</v>
      </c>
      <c r="BD6" s="6">
        <f>IFERROR(INDEX(Sales!$D$5:$ABF$18,MATCH(UsagePerHour!$B6,Sales!$C$5:$C$18,0),MATCH(UsagePerHour!BD$4,Sales!$D$3:$ABF$3,0))/BD$2*INDEX(Usage!$D$5:$ABF$11,MATCH(UsagePerHour!$B$4,Usage!$C$5:$C$11,0),MATCH(UsagePerHour!BD$4,Usage!$D$3:$ABF$3,0)),"")</f>
        <v>38.524626373822116</v>
      </c>
      <c r="BE6" s="6">
        <f>IFERROR(INDEX(Sales!$D$5:$ABF$18,MATCH(UsagePerHour!$B6,Sales!$C$5:$C$18,0),MATCH(UsagePerHour!BE$4,Sales!$D$3:$ABF$3,0))/BE$2*INDEX(Usage!$D$5:$ABF$11,MATCH(UsagePerHour!$B$4,Usage!$C$5:$C$11,0),MATCH(UsagePerHour!BE$4,Usage!$D$3:$ABF$3,0)),"")</f>
        <v>7.7449940136861422</v>
      </c>
      <c r="BF6" s="6">
        <f>IFERROR(INDEX(Sales!$D$5:$ABF$18,MATCH(UsagePerHour!$B6,Sales!$C$5:$C$18,0),MATCH(UsagePerHour!BF$4,Sales!$D$3:$ABF$3,0))/BF$2*INDEX(Usage!$D$5:$ABF$11,MATCH(UsagePerHour!$B$4,Usage!$C$5:$C$11,0),MATCH(UsagePerHour!BF$4,Usage!$D$3:$ABF$3,0)),"")</f>
        <v>209.04115400933389</v>
      </c>
      <c r="BG6" s="6">
        <f>IFERROR(INDEX(Sales!$D$5:$ABF$18,MATCH(UsagePerHour!$B6,Sales!$C$5:$C$18,0),MATCH(UsagePerHour!BG$4,Sales!$D$3:$ABF$3,0))/BG$2*INDEX(Usage!$D$5:$ABF$11,MATCH(UsagePerHour!$B$4,Usage!$C$5:$C$11,0),MATCH(UsagePerHour!BG$4,Usage!$D$3:$ABF$3,0)),"")</f>
        <v>5.9547094184103102</v>
      </c>
      <c r="BH6" s="6">
        <f>IFERROR(INDEX(Sales!$D$5:$ABF$18,MATCH(UsagePerHour!$B6,Sales!$C$5:$C$18,0),MATCH(UsagePerHour!BH$4,Sales!$D$3:$ABF$3,0))/BH$2*INDEX(Usage!$D$5:$ABF$11,MATCH(UsagePerHour!$B$4,Usage!$C$5:$C$11,0),MATCH(UsagePerHour!BH$4,Usage!$D$3:$ABF$3,0)),"")</f>
        <v>2.8388178273386542</v>
      </c>
      <c r="BI6" s="6">
        <f>IFERROR(INDEX(Sales!$D$5:$ABF$18,MATCH(UsagePerHour!$B6,Sales!$C$5:$C$18,0),MATCH(UsagePerHour!BI$4,Sales!$D$3:$ABF$3,0))/BI$2*INDEX(Usage!$D$5:$ABF$11,MATCH(UsagePerHour!$B$4,Usage!$C$5:$C$11,0),MATCH(UsagePerHour!BI$4,Usage!$D$3:$ABF$3,0)),"")</f>
        <v>9.1686706586826361</v>
      </c>
      <c r="BJ6" s="6">
        <f>IFERROR(INDEX(Sales!$D$5:$ABF$18,MATCH(UsagePerHour!$B6,Sales!$C$5:$C$18,0),MATCH(UsagePerHour!BJ$4,Sales!$D$3:$ABF$3,0))/BJ$2*INDEX(Usage!$D$5:$ABF$11,MATCH(UsagePerHour!$B$4,Usage!$C$5:$C$11,0),MATCH(UsagePerHour!BJ$4,Usage!$D$3:$ABF$3,0)),"")</f>
        <v>3.582619244019603</v>
      </c>
      <c r="BK6" s="6">
        <f>IFERROR(INDEX(Sales!$D$5:$ABF$18,MATCH(UsagePerHour!$B6,Sales!$C$5:$C$18,0),MATCH(UsagePerHour!BK$4,Sales!$D$3:$ABF$3,0))/BK$2*INDEX(Usage!$D$5:$ABF$11,MATCH(UsagePerHour!$B$4,Usage!$C$5:$C$11,0),MATCH(UsagePerHour!BK$4,Usage!$D$3:$ABF$3,0)),"")</f>
        <v>38.524626373822116</v>
      </c>
      <c r="BL6" s="6">
        <f>IFERROR(INDEX(Sales!$D$5:$ABF$18,MATCH(UsagePerHour!$B6,Sales!$C$5:$C$18,0),MATCH(UsagePerHour!BL$4,Sales!$D$3:$ABF$3,0))/BL$2*INDEX(Usage!$D$5:$ABF$11,MATCH(UsagePerHour!$B$4,Usage!$C$5:$C$11,0),MATCH(UsagePerHour!BL$4,Usage!$D$3:$ABF$3,0)),"")</f>
        <v>7.7449940136861422</v>
      </c>
      <c r="BM6" s="6">
        <f>IFERROR(INDEX(Sales!$D$5:$ABF$18,MATCH(UsagePerHour!$B6,Sales!$C$5:$C$18,0),MATCH(UsagePerHour!BM$4,Sales!$D$3:$ABF$3,0))/BM$2*INDEX(Usage!$D$5:$ABF$11,MATCH(UsagePerHour!$B$4,Usage!$C$5:$C$11,0),MATCH(UsagePerHour!BM$4,Usage!$D$3:$ABF$3,0)),"")</f>
        <v>209.04115400933389</v>
      </c>
      <c r="BN6" s="6">
        <f>IFERROR(INDEX(Sales!$D$5:$ABF$18,MATCH(UsagePerHour!$B6,Sales!$C$5:$C$18,0),MATCH(UsagePerHour!BN$4,Sales!$D$3:$ABF$3,0))/BN$2*INDEX(Usage!$D$5:$ABF$11,MATCH(UsagePerHour!$B$4,Usage!$C$5:$C$11,0),MATCH(UsagePerHour!BN$4,Usage!$D$3:$ABF$3,0)),"")</f>
        <v>5.9547094184103102</v>
      </c>
      <c r="BO6" s="6">
        <f>IFERROR(INDEX(Sales!$D$5:$ABF$18,MATCH(UsagePerHour!$B6,Sales!$C$5:$C$18,0),MATCH(UsagePerHour!BO$4,Sales!$D$3:$ABF$3,0))/BO$2*INDEX(Usage!$D$5:$ABF$11,MATCH(UsagePerHour!$B$4,Usage!$C$5:$C$11,0),MATCH(UsagePerHour!BO$4,Usage!$D$3:$ABF$3,0)),"")</f>
        <v>2.8388178273386542</v>
      </c>
      <c r="BP6" s="6">
        <f>IFERROR(INDEX(Sales!$D$5:$ABF$18,MATCH(UsagePerHour!$B6,Sales!$C$5:$C$18,0),MATCH(UsagePerHour!BP$4,Sales!$D$3:$ABF$3,0))/BP$2*INDEX(Usage!$D$5:$ABF$11,MATCH(UsagePerHour!$B$4,Usage!$C$5:$C$11,0),MATCH(UsagePerHour!BP$4,Usage!$D$3:$ABF$3,0)),"")</f>
        <v>9.1686706586826361</v>
      </c>
      <c r="BQ6" s="6">
        <f>IFERROR(INDEX(Sales!$D$5:$ABF$18,MATCH(UsagePerHour!$B6,Sales!$C$5:$C$18,0),MATCH(UsagePerHour!BQ$4,Sales!$D$3:$ABF$3,0))/BQ$2*INDEX(Usage!$D$5:$ABF$11,MATCH(UsagePerHour!$B$4,Usage!$C$5:$C$11,0),MATCH(UsagePerHour!BQ$4,Usage!$D$3:$ABF$3,0)),"")</f>
        <v>3.582619244019603</v>
      </c>
      <c r="BR6" s="6">
        <f>IFERROR(INDEX(Sales!$D$5:$ABF$18,MATCH(UsagePerHour!$B6,Sales!$C$5:$C$18,0),MATCH(UsagePerHour!BR$4,Sales!$D$3:$ABF$3,0))/BR$2*INDEX(Usage!$D$5:$ABF$11,MATCH(UsagePerHour!$B$4,Usage!$C$5:$C$11,0),MATCH(UsagePerHour!BR$4,Usage!$D$3:$ABF$3,0)),"")</f>
        <v>38.524626373822116</v>
      </c>
      <c r="BS6" s="6">
        <f>IFERROR(INDEX(Sales!$D$5:$ABF$18,MATCH(UsagePerHour!$B6,Sales!$C$5:$C$18,0),MATCH(UsagePerHour!BS$4,Sales!$D$3:$ABF$3,0))/BS$2*INDEX(Usage!$D$5:$ABF$11,MATCH(UsagePerHour!$B$4,Usage!$C$5:$C$11,0),MATCH(UsagePerHour!BS$4,Usage!$D$3:$ABF$3,0)),"")</f>
        <v>7.7449940136861422</v>
      </c>
      <c r="BT6" s="6">
        <f>IFERROR(INDEX(Sales!$D$5:$ABF$18,MATCH(UsagePerHour!$B6,Sales!$C$5:$C$18,0),MATCH(UsagePerHour!BT$4,Sales!$D$3:$ABF$3,0))/BT$2*INDEX(Usage!$D$5:$ABF$11,MATCH(UsagePerHour!$B$4,Usage!$C$5:$C$11,0),MATCH(UsagePerHour!BT$4,Usage!$D$3:$ABF$3,0)),"")</f>
        <v>209.04115400933389</v>
      </c>
      <c r="BU6" s="6">
        <f>IFERROR(INDEX(Sales!$D$5:$ABF$18,MATCH(UsagePerHour!$B6,Sales!$C$5:$C$18,0),MATCH(UsagePerHour!BU$4,Sales!$D$3:$ABF$3,0))/BU$2*INDEX(Usage!$D$5:$ABF$11,MATCH(UsagePerHour!$B$4,Usage!$C$5:$C$11,0),MATCH(UsagePerHour!BU$4,Usage!$D$3:$ABF$3,0)),"")</f>
        <v>5.9547094184103102</v>
      </c>
      <c r="BV6" s="6">
        <f>IFERROR(INDEX(Sales!$D$5:$ABF$18,MATCH(UsagePerHour!$B6,Sales!$C$5:$C$18,0),MATCH(UsagePerHour!BV$4,Sales!$D$3:$ABF$3,0))/BV$2*INDEX(Usage!$D$5:$ABF$11,MATCH(UsagePerHour!$B$4,Usage!$C$5:$C$11,0),MATCH(UsagePerHour!BV$4,Usage!$D$3:$ABF$3,0)),"")</f>
        <v>2.8388178273386542</v>
      </c>
      <c r="BW6" s="6">
        <f>IFERROR(INDEX(Sales!$D$5:$ABF$18,MATCH(UsagePerHour!$B6,Sales!$C$5:$C$18,0),MATCH(UsagePerHour!BW$4,Sales!$D$3:$ABF$3,0))/BW$2*INDEX(Usage!$D$5:$ABF$11,MATCH(UsagePerHour!$B$4,Usage!$C$5:$C$11,0),MATCH(UsagePerHour!BW$4,Usage!$D$3:$ABF$3,0)),"")</f>
        <v>9.1686706586826361</v>
      </c>
      <c r="BX6" s="6">
        <f>IFERROR(INDEX(Sales!$D$5:$ABF$18,MATCH(UsagePerHour!$B6,Sales!$C$5:$C$18,0),MATCH(UsagePerHour!BX$4,Sales!$D$3:$ABF$3,0))/BX$2*INDEX(Usage!$D$5:$ABF$11,MATCH(UsagePerHour!$B$4,Usage!$C$5:$C$11,0),MATCH(UsagePerHour!BX$4,Usage!$D$3:$ABF$3,0)),"")</f>
        <v>3.582619244019603</v>
      </c>
      <c r="BY6" s="6">
        <f>IFERROR(INDEX(Sales!$D$5:$ABF$18,MATCH(UsagePerHour!$B6,Sales!$C$5:$C$18,0),MATCH(UsagePerHour!BY$4,Sales!$D$3:$ABF$3,0))/BY$2*INDEX(Usage!$D$5:$ABF$11,MATCH(UsagePerHour!$B$4,Usage!$C$5:$C$11,0),MATCH(UsagePerHour!BY$4,Usage!$D$3:$ABF$3,0)),"")</f>
        <v>38.524626373822116</v>
      </c>
      <c r="BZ6" s="6">
        <f>IFERROR(INDEX(Sales!$D$5:$ABF$18,MATCH(UsagePerHour!$B6,Sales!$C$5:$C$18,0),MATCH(UsagePerHour!BZ$4,Sales!$D$3:$ABF$3,0))/BZ$2*INDEX(Usage!$D$5:$ABF$11,MATCH(UsagePerHour!$B$4,Usage!$C$5:$C$11,0),MATCH(UsagePerHour!BZ$4,Usage!$D$3:$ABF$3,0)),"")</f>
        <v>7.7449940136861422</v>
      </c>
      <c r="CA6" s="6">
        <f>IFERROR(INDEX(Sales!$D$5:$ABF$18,MATCH(UsagePerHour!$B6,Sales!$C$5:$C$18,0),MATCH(UsagePerHour!CA$4,Sales!$D$3:$ABF$3,0))/CA$2*INDEX(Usage!$D$5:$ABF$11,MATCH(UsagePerHour!$B$4,Usage!$C$5:$C$11,0),MATCH(UsagePerHour!CA$4,Usage!$D$3:$ABF$3,0)),"")</f>
        <v>209.04115400933389</v>
      </c>
      <c r="CB6" s="6">
        <f>IFERROR(INDEX(Sales!$D$5:$ABF$18,MATCH(UsagePerHour!$B6,Sales!$C$5:$C$18,0),MATCH(UsagePerHour!CB$4,Sales!$D$3:$ABF$3,0))/CB$2*INDEX(Usage!$D$5:$ABF$11,MATCH(UsagePerHour!$B$4,Usage!$C$5:$C$11,0),MATCH(UsagePerHour!CB$4,Usage!$D$3:$ABF$3,0)),"")</f>
        <v>5.9547094184103102</v>
      </c>
      <c r="CC6" s="6">
        <f>IFERROR(INDEX(Sales!$D$5:$ABF$18,MATCH(UsagePerHour!$B6,Sales!$C$5:$C$18,0),MATCH(UsagePerHour!CC$4,Sales!$D$3:$ABF$3,0))/CC$2*INDEX(Usage!$D$5:$ABF$11,MATCH(UsagePerHour!$B$4,Usage!$C$5:$C$11,0),MATCH(UsagePerHour!CC$4,Usage!$D$3:$ABF$3,0)),"")</f>
        <v>2.8388178273386542</v>
      </c>
      <c r="CD6" s="6">
        <f>IFERROR(INDEX(Sales!$D$5:$ABF$18,MATCH(UsagePerHour!$B6,Sales!$C$5:$C$18,0),MATCH(UsagePerHour!CD$4,Sales!$D$3:$ABF$3,0))/CD$2*INDEX(Usage!$D$5:$ABF$11,MATCH(UsagePerHour!$B$4,Usage!$C$5:$C$11,0),MATCH(UsagePerHour!CD$4,Usage!$D$3:$ABF$3,0)),"")</f>
        <v>9.1686706586826361</v>
      </c>
      <c r="CE6" s="6">
        <f>IFERROR(INDEX(Sales!$D$5:$ABF$18,MATCH(UsagePerHour!$B6,Sales!$C$5:$C$18,0),MATCH(UsagePerHour!CE$4,Sales!$D$3:$ABF$3,0))/CE$2*INDEX(Usage!$D$5:$ABF$11,MATCH(UsagePerHour!$B$4,Usage!$C$5:$C$11,0),MATCH(UsagePerHour!CE$4,Usage!$D$3:$ABF$3,0)),"")</f>
        <v>3.582619244019603</v>
      </c>
      <c r="CF6" s="6">
        <f>IFERROR(INDEX(Sales!$D$5:$ABF$18,MATCH(UsagePerHour!$B6,Sales!$C$5:$C$18,0),MATCH(UsagePerHour!CF$4,Sales!$D$3:$ABF$3,0))/CF$2*INDEX(Usage!$D$5:$ABF$11,MATCH(UsagePerHour!$B$4,Usage!$C$5:$C$11,0),MATCH(UsagePerHour!CF$4,Usage!$D$3:$ABF$3,0)),"")</f>
        <v>38.524626373822116</v>
      </c>
      <c r="CG6" s="6">
        <f>IFERROR(INDEX(Sales!$D$5:$ABF$18,MATCH(UsagePerHour!$B6,Sales!$C$5:$C$18,0),MATCH(UsagePerHour!CG$4,Sales!$D$3:$ABF$3,0))/CG$2*INDEX(Usage!$D$5:$ABF$11,MATCH(UsagePerHour!$B$4,Usage!$C$5:$C$11,0),MATCH(UsagePerHour!CG$4,Usage!$D$3:$ABF$3,0)),"")</f>
        <v>7.7449940136861422</v>
      </c>
      <c r="CH6" s="6">
        <f>IFERROR(INDEX(Sales!$D$5:$ABF$18,MATCH(UsagePerHour!$B6,Sales!$C$5:$C$18,0),MATCH(UsagePerHour!CH$4,Sales!$D$3:$ABF$3,0))/CH$2*INDEX(Usage!$D$5:$ABF$11,MATCH(UsagePerHour!$B$4,Usage!$C$5:$C$11,0),MATCH(UsagePerHour!CH$4,Usage!$D$3:$ABF$3,0)),"")</f>
        <v>209.04115400933389</v>
      </c>
      <c r="CI6" s="6">
        <f>IFERROR(INDEX(Sales!$D$5:$ABF$18,MATCH(UsagePerHour!$B6,Sales!$C$5:$C$18,0),MATCH(UsagePerHour!CI$4,Sales!$D$3:$ABF$3,0))/CI$2*INDEX(Usage!$D$5:$ABF$11,MATCH(UsagePerHour!$B$4,Usage!$C$5:$C$11,0),MATCH(UsagePerHour!CI$4,Usage!$D$3:$ABF$3,0)),"")</f>
        <v>5.9547094184103102</v>
      </c>
      <c r="CJ6" s="6">
        <f>IFERROR(INDEX(Sales!$D$5:$ABF$18,MATCH(UsagePerHour!$B6,Sales!$C$5:$C$18,0),MATCH(UsagePerHour!CJ$4,Sales!$D$3:$ABF$3,0))/CJ$2*INDEX(Usage!$D$5:$ABF$11,MATCH(UsagePerHour!$B$4,Usage!$C$5:$C$11,0),MATCH(UsagePerHour!CJ$4,Usage!$D$3:$ABF$3,0)),"")</f>
        <v>2.8388178273386542</v>
      </c>
      <c r="CK6" s="6">
        <f>IFERROR(INDEX(Sales!$D$5:$ABF$18,MATCH(UsagePerHour!$B6,Sales!$C$5:$C$18,0),MATCH(UsagePerHour!CK$4,Sales!$D$3:$ABF$3,0))/CK$2*INDEX(Usage!$D$5:$ABF$11,MATCH(UsagePerHour!$B$4,Usage!$C$5:$C$11,0),MATCH(UsagePerHour!CK$4,Usage!$D$3:$ABF$3,0)),"")</f>
        <v>9.1686706586826361</v>
      </c>
      <c r="CL6" s="6">
        <f>IFERROR(INDEX(Sales!$D$5:$ABF$18,MATCH(UsagePerHour!$B6,Sales!$C$5:$C$18,0),MATCH(UsagePerHour!CL$4,Sales!$D$3:$ABF$3,0))/CL$2*INDEX(Usage!$D$5:$ABF$11,MATCH(UsagePerHour!$B$4,Usage!$C$5:$C$11,0),MATCH(UsagePerHour!CL$4,Usage!$D$3:$ABF$3,0)),"")</f>
        <v>3.582619244019603</v>
      </c>
      <c r="CM6" s="6">
        <f>IFERROR(INDEX(Sales!$D$5:$ABF$18,MATCH(UsagePerHour!$B6,Sales!$C$5:$C$18,0),MATCH(UsagePerHour!CM$4,Sales!$D$3:$ABF$3,0))/CM$2*INDEX(Usage!$D$5:$ABF$11,MATCH(UsagePerHour!$B$4,Usage!$C$5:$C$11,0),MATCH(UsagePerHour!CM$4,Usage!$D$3:$ABF$3,0)),"")</f>
        <v>38.524626373822116</v>
      </c>
      <c r="CN6" s="6">
        <f>IFERROR(INDEX(Sales!$D$5:$ABF$18,MATCH(UsagePerHour!$B6,Sales!$C$5:$C$18,0),MATCH(UsagePerHour!CN$4,Sales!$D$3:$ABF$3,0))/CN$2*INDEX(Usage!$D$5:$ABF$11,MATCH(UsagePerHour!$B$4,Usage!$C$5:$C$11,0),MATCH(UsagePerHour!CN$4,Usage!$D$3:$ABF$3,0)),"")</f>
        <v>7.7449940136861422</v>
      </c>
      <c r="CO6" s="6">
        <f>IFERROR(INDEX(Sales!$D$5:$ABF$18,MATCH(UsagePerHour!$B6,Sales!$C$5:$C$18,0),MATCH(UsagePerHour!CO$4,Sales!$D$3:$ABF$3,0))/CO$2*INDEX(Usage!$D$5:$ABF$11,MATCH(UsagePerHour!$B$4,Usage!$C$5:$C$11,0),MATCH(UsagePerHour!CO$4,Usage!$D$3:$ABF$3,0)),"")</f>
        <v>209.04115400933389</v>
      </c>
      <c r="CP6" s="6">
        <f>IFERROR(INDEX(Sales!$D$5:$ABF$18,MATCH(UsagePerHour!$B6,Sales!$C$5:$C$18,0),MATCH(UsagePerHour!CP$4,Sales!$D$3:$ABF$3,0))/CP$2*INDEX(Usage!$D$5:$ABF$11,MATCH(UsagePerHour!$B$4,Usage!$C$5:$C$11,0),MATCH(UsagePerHour!CP$4,Usage!$D$3:$ABF$3,0)),"")</f>
        <v>5.9547094184103102</v>
      </c>
      <c r="CQ6" s="6">
        <f>IFERROR(INDEX(Sales!$D$5:$ABF$18,MATCH(UsagePerHour!$B6,Sales!$C$5:$C$18,0),MATCH(UsagePerHour!CQ$4,Sales!$D$3:$ABF$3,0))/CQ$2*INDEX(Usage!$D$5:$ABF$11,MATCH(UsagePerHour!$B$4,Usage!$C$5:$C$11,0),MATCH(UsagePerHour!CQ$4,Usage!$D$3:$ABF$3,0)),"")</f>
        <v>2.8388178273386542</v>
      </c>
      <c r="CR6" s="6">
        <f>IFERROR(INDEX(Sales!$D$5:$ABF$18,MATCH(UsagePerHour!$B6,Sales!$C$5:$C$18,0),MATCH(UsagePerHour!CR$4,Sales!$D$3:$ABF$3,0))/CR$2*INDEX(Usage!$D$5:$ABF$11,MATCH(UsagePerHour!$B$4,Usage!$C$5:$C$11,0),MATCH(UsagePerHour!CR$4,Usage!$D$3:$ABF$3,0)),"")</f>
        <v>9.1686706586826361</v>
      </c>
      <c r="CS6" s="6">
        <f>IFERROR(INDEX(Sales!$D$5:$ABF$18,MATCH(UsagePerHour!$B6,Sales!$C$5:$C$18,0),MATCH(UsagePerHour!CS$4,Sales!$D$3:$ABF$3,0))/CS$2*INDEX(Usage!$D$5:$ABF$11,MATCH(UsagePerHour!$B$4,Usage!$C$5:$C$11,0),MATCH(UsagePerHour!CS$4,Usage!$D$3:$ABF$3,0)),"")</f>
        <v>3.582619244019603</v>
      </c>
      <c r="CT6" s="6">
        <f>IFERROR(INDEX(Sales!$D$5:$ABF$18,MATCH(UsagePerHour!$B6,Sales!$C$5:$C$18,0),MATCH(UsagePerHour!CT$4,Sales!$D$3:$ABF$3,0))/CT$2*INDEX(Usage!$D$5:$ABF$11,MATCH(UsagePerHour!$B$4,Usage!$C$5:$C$11,0),MATCH(UsagePerHour!CT$4,Usage!$D$3:$ABF$3,0)),"")</f>
        <v>38.524626373822116</v>
      </c>
      <c r="CU6" s="6">
        <f>IFERROR(INDEX(Sales!$D$5:$ABF$18,MATCH(UsagePerHour!$B6,Sales!$C$5:$C$18,0),MATCH(UsagePerHour!CU$4,Sales!$D$3:$ABF$3,0))/CU$2*INDEX(Usage!$D$5:$ABF$11,MATCH(UsagePerHour!$B$4,Usage!$C$5:$C$11,0),MATCH(UsagePerHour!CU$4,Usage!$D$3:$ABF$3,0)),"")</f>
        <v>7.7449940136861422</v>
      </c>
      <c r="CV6" s="6">
        <f>IFERROR(INDEX(Sales!$D$5:$ABF$18,MATCH(UsagePerHour!$B6,Sales!$C$5:$C$18,0),MATCH(UsagePerHour!CV$4,Sales!$D$3:$ABF$3,0))/CV$2*INDEX(Usage!$D$5:$ABF$11,MATCH(UsagePerHour!$B$4,Usage!$C$5:$C$11,0),MATCH(UsagePerHour!CV$4,Usage!$D$3:$ABF$3,0)),"")</f>
        <v>209.04115400933389</v>
      </c>
      <c r="CW6" s="6">
        <f>IFERROR(INDEX(Sales!$D$5:$ABF$18,MATCH(UsagePerHour!$B6,Sales!$C$5:$C$18,0),MATCH(UsagePerHour!CW$4,Sales!$D$3:$ABF$3,0))/CW$2*INDEX(Usage!$D$5:$ABF$11,MATCH(UsagePerHour!$B$4,Usage!$C$5:$C$11,0),MATCH(UsagePerHour!CW$4,Usage!$D$3:$ABF$3,0)),"")</f>
        <v>5.9547094184103102</v>
      </c>
      <c r="CX6" s="6">
        <f>IFERROR(INDEX(Sales!$D$5:$ABF$18,MATCH(UsagePerHour!$B6,Sales!$C$5:$C$18,0),MATCH(UsagePerHour!CX$4,Sales!$D$3:$ABF$3,0))/CX$2*INDEX(Usage!$D$5:$ABF$11,MATCH(UsagePerHour!$B$4,Usage!$C$5:$C$11,0),MATCH(UsagePerHour!CX$4,Usage!$D$3:$ABF$3,0)),"")</f>
        <v>2.8388178273386542</v>
      </c>
      <c r="CY6" s="6">
        <f>IFERROR(INDEX(Sales!$D$5:$ABF$18,MATCH(UsagePerHour!$B6,Sales!$C$5:$C$18,0),MATCH(UsagePerHour!CY$4,Sales!$D$3:$ABF$3,0))/CY$2*INDEX(Usage!$D$5:$ABF$11,MATCH(UsagePerHour!$B$4,Usage!$C$5:$C$11,0),MATCH(UsagePerHour!CY$4,Usage!$D$3:$ABF$3,0)),"")</f>
        <v>9.1686706586826361</v>
      </c>
      <c r="CZ6" s="6">
        <f>IFERROR(INDEX(Sales!$D$5:$ABF$18,MATCH(UsagePerHour!$B6,Sales!$C$5:$C$18,0),MATCH(UsagePerHour!CZ$4,Sales!$D$3:$ABF$3,0))/CZ$2*INDEX(Usage!$D$5:$ABF$11,MATCH(UsagePerHour!$B$4,Usage!$C$5:$C$11,0),MATCH(UsagePerHour!CZ$4,Usage!$D$3:$ABF$3,0)),"")</f>
        <v>3.582619244019603</v>
      </c>
      <c r="DA6" s="6">
        <f>IFERROR(INDEX(Sales!$D$5:$ABF$18,MATCH(UsagePerHour!$B6,Sales!$C$5:$C$18,0),MATCH(UsagePerHour!DA$4,Sales!$D$3:$ABF$3,0))/DA$2*INDEX(Usage!$D$5:$ABF$11,MATCH(UsagePerHour!$B$4,Usage!$C$5:$C$11,0),MATCH(UsagePerHour!DA$4,Usage!$D$3:$ABF$3,0)),"")</f>
        <v>9.362922155688624</v>
      </c>
      <c r="DB6" s="6">
        <f>IFERROR(INDEX(Sales!$D$5:$ABF$18,MATCH(UsagePerHour!$B6,Sales!$C$5:$C$18,0),MATCH(UsagePerHour!DB$4,Sales!$D$3:$ABF$3,0))/DB$2*INDEX(Usage!$D$5:$ABF$11,MATCH(UsagePerHour!$B$4,Usage!$C$5:$C$11,0),MATCH(UsagePerHour!DB$4,Usage!$D$3:$ABF$3,0)),"")</f>
        <v>7.7675155729326359</v>
      </c>
      <c r="DC6" s="6">
        <f>IFERROR(INDEX(Sales!$D$5:$ABF$18,MATCH(UsagePerHour!$B6,Sales!$C$5:$C$18,0),MATCH(UsagePerHour!DC$4,Sales!$D$3:$ABF$3,0))/DC$2*INDEX(Usage!$D$5:$ABF$11,MATCH(UsagePerHour!$B$4,Usage!$C$5:$C$11,0),MATCH(UsagePerHour!DC$4,Usage!$D$3:$ABF$3,0)),"")</f>
        <v>32.87564362027581</v>
      </c>
      <c r="DD6" s="6">
        <f>IFERROR(INDEX(Sales!$D$5:$ABF$18,MATCH(UsagePerHour!$B6,Sales!$C$5:$C$18,0),MATCH(UsagePerHour!DD$4,Sales!$D$3:$ABF$3,0))/DD$2*INDEX(Usage!$D$5:$ABF$11,MATCH(UsagePerHour!$B$4,Usage!$C$5:$C$11,0),MATCH(UsagePerHour!DD$4,Usage!$D$3:$ABF$3,0)),"")</f>
        <v>9.4862986624994257</v>
      </c>
      <c r="DE6" s="6">
        <f>IFERROR(INDEX(Sales!$D$5:$ABF$18,MATCH(UsagePerHour!$B6,Sales!$C$5:$C$18,0),MATCH(UsagePerHour!DE$4,Sales!$D$3:$ABF$3,0))/DE$2*INDEX(Usage!$D$5:$ABF$11,MATCH(UsagePerHour!$B$4,Usage!$C$5:$C$11,0),MATCH(UsagePerHour!DE$4,Usage!$D$3:$ABF$3,0)),"")</f>
        <v>89.104767081157036</v>
      </c>
      <c r="DF6" s="6">
        <f>IFERROR(INDEX(Sales!$D$5:$ABF$18,MATCH(UsagePerHour!$B6,Sales!$C$5:$C$18,0),MATCH(UsagePerHour!DF$4,Sales!$D$3:$ABF$3,0))/DF$2*INDEX(Usage!$D$5:$ABF$11,MATCH(UsagePerHour!$B$4,Usage!$C$5:$C$11,0),MATCH(UsagePerHour!DF$4,Usage!$D$3:$ABF$3,0)),"")</f>
        <v>17.740391090220104</v>
      </c>
      <c r="DG6" s="6">
        <f>IFERROR(INDEX(Sales!$D$5:$ABF$18,MATCH(UsagePerHour!$B6,Sales!$C$5:$C$18,0),MATCH(UsagePerHour!DG$4,Sales!$D$3:$ABF$3,0))/DG$2*INDEX(Usage!$D$5:$ABF$11,MATCH(UsagePerHour!$B$4,Usage!$C$5:$C$11,0),MATCH(UsagePerHour!DG$4,Usage!$D$3:$ABF$3,0)),"")</f>
        <v>14.664951183033432</v>
      </c>
      <c r="DH6" s="6">
        <f>IFERROR(INDEX(Sales!$D$5:$ABF$18,MATCH(UsagePerHour!$B6,Sales!$C$5:$C$18,0),MATCH(UsagePerHour!DH$4,Sales!$D$3:$ABF$3,0))/DH$2*INDEX(Usage!$D$5:$ABF$11,MATCH(UsagePerHour!$B$4,Usage!$C$5:$C$11,0),MATCH(UsagePerHour!DH$4,Usage!$D$3:$ABF$3,0)),"")</f>
        <v>91.779755143253809</v>
      </c>
      <c r="DI6" s="6">
        <f>IFERROR(INDEX(Sales!$D$5:$ABF$18,MATCH(UsagePerHour!$B6,Sales!$C$5:$C$18,0),MATCH(UsagePerHour!DI$4,Sales!$D$3:$ABF$3,0))/DI$2*INDEX(Usage!$D$5:$ABF$11,MATCH(UsagePerHour!$B$4,Usage!$C$5:$C$11,0),MATCH(UsagePerHour!DI$4,Usage!$D$3:$ABF$3,0)),"")</f>
        <v>78.404094741649928</v>
      </c>
      <c r="DJ6" s="6">
        <f>IFERROR(INDEX(Sales!$D$5:$ABF$18,MATCH(UsagePerHour!$B6,Sales!$C$5:$C$18,0),MATCH(UsagePerHour!DJ$4,Sales!$D$3:$ABF$3,0))/DJ$2*INDEX(Usage!$D$5:$ABF$11,MATCH(UsagePerHour!$B$4,Usage!$C$5:$C$11,0),MATCH(UsagePerHour!DJ$4,Usage!$D$3:$ABF$3,0)),"")</f>
        <v>147.42866527975474</v>
      </c>
      <c r="DK6" s="6">
        <f>IFERROR(INDEX(Sales!$D$5:$ABF$18,MATCH(UsagePerHour!$B6,Sales!$C$5:$C$18,0),MATCH(UsagePerHour!DK$4,Sales!$D$3:$ABF$3,0))/DK$2*INDEX(Usage!$D$5:$ABF$11,MATCH(UsagePerHour!$B$4,Usage!$C$5:$C$11,0),MATCH(UsagePerHour!DK$4,Usage!$D$3:$ABF$3,0)),"")</f>
        <v>11.346844522902305</v>
      </c>
      <c r="DL6" s="6">
        <f>IFERROR(INDEX(Sales!$D$5:$ABF$18,MATCH(UsagePerHour!$B6,Sales!$C$5:$C$18,0),MATCH(UsagePerHour!DL$4,Sales!$D$3:$ABF$3,0))/DL$2*INDEX(Usage!$D$5:$ABF$11,MATCH(UsagePerHour!$B$4,Usage!$C$5:$C$11,0),MATCH(UsagePerHour!DL$4,Usage!$D$3:$ABF$3,0)),"")</f>
        <v>7.8820183307725404</v>
      </c>
      <c r="DM6" s="6">
        <f>IFERROR(INDEX(Sales!$D$5:$ABF$18,MATCH(UsagePerHour!$B6,Sales!$C$5:$C$18,0),MATCH(UsagePerHour!DM$4,Sales!$D$3:$ABF$3,0))/DM$2*INDEX(Usage!$D$5:$ABF$11,MATCH(UsagePerHour!$B$4,Usage!$C$5:$C$11,0),MATCH(UsagePerHour!DM$4,Usage!$D$3:$ABF$3,0)),"")</f>
        <v>12.21501775748351</v>
      </c>
      <c r="DN6" s="6">
        <f>IFERROR(INDEX(Sales!$D$5:$ABF$18,MATCH(UsagePerHour!$B6,Sales!$C$5:$C$18,0),MATCH(UsagePerHour!DN$4,Sales!$D$3:$ABF$3,0))/DN$2*INDEX(Usage!$D$5:$ABF$11,MATCH(UsagePerHour!$B$4,Usage!$C$5:$C$11,0),MATCH(UsagePerHour!DN$4,Usage!$D$3:$ABF$3,0)),"")</f>
        <v>2.963914652462722</v>
      </c>
      <c r="DO6" s="6">
        <f>IFERROR(INDEX(Sales!$D$5:$ABF$18,MATCH(UsagePerHour!$B6,Sales!$C$5:$C$18,0),MATCH(UsagePerHour!DO$4,Sales!$D$3:$ABF$3,0))/DO$2*INDEX(Usage!$D$5:$ABF$11,MATCH(UsagePerHour!$B$4,Usage!$C$5:$C$11,0),MATCH(UsagePerHour!DO$4,Usage!$D$3:$ABF$3,0)),"")</f>
        <v>6.2123844749643986</v>
      </c>
      <c r="DP6" s="6">
        <f>IFERROR(INDEX(Sales!$D$5:$ABF$18,MATCH(UsagePerHour!$B6,Sales!$C$5:$C$18,0),MATCH(UsagePerHour!DP$4,Sales!$D$3:$ABF$3,0))/DP$2*INDEX(Usage!$D$5:$ABF$11,MATCH(UsagePerHour!$B$4,Usage!$C$5:$C$11,0),MATCH(UsagePerHour!DP$4,Usage!$D$3:$ABF$3,0)),"")</f>
        <v>15.468234690048778</v>
      </c>
      <c r="DQ6" s="6">
        <f>IFERROR(INDEX(Sales!$D$5:$ABF$18,MATCH(UsagePerHour!$B6,Sales!$C$5:$C$18,0),MATCH(UsagePerHour!DQ$4,Sales!$D$3:$ABF$3,0))/DQ$2*INDEX(Usage!$D$5:$ABF$11,MATCH(UsagePerHour!$B$4,Usage!$C$5:$C$11,0),MATCH(UsagePerHour!DQ$4,Usage!$D$3:$ABF$3,0)),"")</f>
        <v>530.32039132633724</v>
      </c>
      <c r="DR6" s="6">
        <f>IFERROR(INDEX(Sales!$D$5:$ABF$18,MATCH(UsagePerHour!$B6,Sales!$C$5:$C$18,0),MATCH(UsagePerHour!DR$4,Sales!$D$3:$ABF$3,0))/DR$2*INDEX(Usage!$D$5:$ABF$11,MATCH(UsagePerHour!$B$4,Usage!$C$5:$C$11,0),MATCH(UsagePerHour!DR$4,Usage!$D$3:$ABF$3,0)),"")</f>
        <v>11.137642756749193</v>
      </c>
      <c r="DS6" s="6">
        <f>IFERROR(INDEX(Sales!$D$5:$ABF$18,MATCH(UsagePerHour!$B6,Sales!$C$5:$C$18,0),MATCH(UsagePerHour!DS$4,Sales!$D$3:$ABF$3,0))/DS$2*INDEX(Usage!$D$5:$ABF$11,MATCH(UsagePerHour!$B$4,Usage!$C$5:$C$11,0),MATCH(UsagePerHour!DS$4,Usage!$D$3:$ABF$3,0)),"")</f>
        <v>7.2046082873922357</v>
      </c>
      <c r="DT6" s="6">
        <f>IFERROR(INDEX(Sales!$D$5:$ABF$18,MATCH(UsagePerHour!$B6,Sales!$C$5:$C$18,0),MATCH(UsagePerHour!DT$4,Sales!$D$3:$ABF$3,0))/DT$2*INDEX(Usage!$D$5:$ABF$11,MATCH(UsagePerHour!$B$4,Usage!$C$5:$C$11,0),MATCH(UsagePerHour!DT$4,Usage!$D$3:$ABF$3,0)),"")</f>
        <v>0</v>
      </c>
      <c r="DU6" s="6">
        <f>IFERROR(INDEX(Sales!$D$5:$ABF$18,MATCH(UsagePerHour!$B6,Sales!$C$5:$C$18,0),MATCH(UsagePerHour!DU$4,Sales!$D$3:$ABF$3,0))/DU$2*INDEX(Usage!$D$5:$ABF$11,MATCH(UsagePerHour!$B$4,Usage!$C$5:$C$11,0),MATCH(UsagePerHour!DU$4,Usage!$D$3:$ABF$3,0)),"")</f>
        <v>9.2467409855114564</v>
      </c>
      <c r="DV6" s="6">
        <f>IFERROR(INDEX(Sales!$D$5:$ABF$18,MATCH(UsagePerHour!$B6,Sales!$C$5:$C$18,0),MATCH(UsagePerHour!DV$4,Sales!$D$3:$ABF$3,0))/DV$2*INDEX(Usage!$D$5:$ABF$11,MATCH(UsagePerHour!$B$4,Usage!$C$5:$C$11,0),MATCH(UsagePerHour!DV$4,Usage!$D$3:$ABF$3,0)),"")</f>
        <v>20.768444444444444</v>
      </c>
      <c r="DW6" s="6">
        <f>IFERROR(INDEX(Sales!$D$5:$ABF$18,MATCH(UsagePerHour!$B6,Sales!$C$5:$C$18,0),MATCH(UsagePerHour!DW$4,Sales!$D$3:$ABF$3,0))/DW$2*INDEX(Usage!$D$5:$ABF$11,MATCH(UsagePerHour!$B$4,Usage!$C$5:$C$11,0),MATCH(UsagePerHour!DW$4,Usage!$D$3:$ABF$3,0)),"")</f>
        <v>73.994313858121245</v>
      </c>
      <c r="DX6" s="6">
        <f>IFERROR(INDEX(Sales!$D$5:$ABF$18,MATCH(UsagePerHour!$B6,Sales!$C$5:$C$18,0),MATCH(UsagePerHour!DX$4,Sales!$D$3:$ABF$3,0))/DX$2*INDEX(Usage!$D$5:$ABF$11,MATCH(UsagePerHour!$B$4,Usage!$C$5:$C$11,0),MATCH(UsagePerHour!DX$4,Usage!$D$3:$ABF$3,0)),"")</f>
        <v>73.294014263020927</v>
      </c>
      <c r="DY6" s="6">
        <f>IFERROR(INDEX(Sales!$D$5:$ABF$18,MATCH(UsagePerHour!$B6,Sales!$C$5:$C$18,0),MATCH(UsagePerHour!DY$4,Sales!$D$3:$ABF$3,0))/DY$2*INDEX(Usage!$D$5:$ABF$11,MATCH(UsagePerHour!$B$4,Usage!$C$5:$C$11,0),MATCH(UsagePerHour!DY$4,Usage!$D$3:$ABF$3,0)),"")</f>
        <v>11.875049834090813</v>
      </c>
      <c r="DZ6" s="6">
        <f>IFERROR(INDEX(Sales!$D$5:$ABF$18,MATCH(UsagePerHour!$B6,Sales!$C$5:$C$18,0),MATCH(UsagePerHour!DZ$4,Sales!$D$3:$ABF$3,0))/DZ$2*INDEX(Usage!$D$5:$ABF$11,MATCH(UsagePerHour!$B$4,Usage!$C$5:$C$11,0),MATCH(UsagePerHour!DZ$4,Usage!$D$3:$ABF$3,0)),"")</f>
        <v>72.848322067267617</v>
      </c>
      <c r="EA6" s="6">
        <f>IFERROR(INDEX(Sales!$D$5:$ABF$18,MATCH(UsagePerHour!$B6,Sales!$C$5:$C$18,0),MATCH(UsagePerHour!EA$4,Sales!$D$3:$ABF$3,0))/EA$2*INDEX(Usage!$D$5:$ABF$11,MATCH(UsagePerHour!$B$4,Usage!$C$5:$C$11,0),MATCH(UsagePerHour!EA$4,Usage!$D$3:$ABF$3,0)),"")</f>
        <v>73.010744292926148</v>
      </c>
      <c r="EB6" s="6">
        <f>IFERROR(INDEX(Sales!$D$5:$ABF$18,MATCH(UsagePerHour!$B6,Sales!$C$5:$C$18,0),MATCH(UsagePerHour!EB$4,Sales!$D$3:$ABF$3,0))/EB$2*INDEX(Usage!$D$5:$ABF$11,MATCH(UsagePerHour!$B$4,Usage!$C$5:$C$11,0),MATCH(UsagePerHour!EB$4,Usage!$D$3:$ABF$3,0)),"")</f>
        <v>3.910578219226676</v>
      </c>
      <c r="EC6" s="6">
        <f>IFERROR(INDEX(Sales!$D$5:$ABF$18,MATCH(UsagePerHour!$B6,Sales!$C$5:$C$18,0),MATCH(UsagePerHour!EC$4,Sales!$D$3:$ABF$3,0))/EC$2*INDEX(Usage!$D$5:$ABF$11,MATCH(UsagePerHour!$B$4,Usage!$C$5:$C$11,0),MATCH(UsagePerHour!EC$4,Usage!$D$3:$ABF$3,0)),"")</f>
        <v>113.80251000439983</v>
      </c>
      <c r="ED6" s="6">
        <f>IFERROR(INDEX(Sales!$D$5:$ABF$18,MATCH(UsagePerHour!$B6,Sales!$C$5:$C$18,0),MATCH(UsagePerHour!ED$4,Sales!$D$3:$ABF$3,0))/ED$2*INDEX(Usage!$D$5:$ABF$11,MATCH(UsagePerHour!$B$4,Usage!$C$5:$C$11,0),MATCH(UsagePerHour!ED$4,Usage!$D$3:$ABF$3,0)),"")</f>
        <v>4.4828759652720214</v>
      </c>
      <c r="EE6" s="6">
        <f>IFERROR(INDEX(Sales!$D$5:$ABF$18,MATCH(UsagePerHour!$B6,Sales!$C$5:$C$18,0),MATCH(UsagePerHour!EE$4,Sales!$D$3:$ABF$3,0))/EE$2*INDEX(Usage!$D$5:$ABF$11,MATCH(UsagePerHour!$B$4,Usage!$C$5:$C$11,0),MATCH(UsagePerHour!EE$4,Usage!$D$3:$ABF$3,0)),"")</f>
        <v>257.13088035358044</v>
      </c>
      <c r="EF6" s="6">
        <f>IFERROR(INDEX(Sales!$D$5:$ABF$18,MATCH(UsagePerHour!$B6,Sales!$C$5:$C$18,0),MATCH(UsagePerHour!EF$4,Sales!$D$3:$ABF$3,0))/EF$2*INDEX(Usage!$D$5:$ABF$11,MATCH(UsagePerHour!$B$4,Usage!$C$5:$C$11,0),MATCH(UsagePerHour!EF$4,Usage!$D$3:$ABF$3,0)),"")</f>
        <v>95.75746910003862</v>
      </c>
      <c r="EG6" s="6">
        <f>IFERROR(INDEX(Sales!$D$5:$ABF$18,MATCH(UsagePerHour!$B6,Sales!$C$5:$C$18,0),MATCH(UsagePerHour!EG$4,Sales!$D$3:$ABF$3,0))/EG$2*INDEX(Usage!$D$5:$ABF$11,MATCH(UsagePerHour!$B$4,Usage!$C$5:$C$11,0),MATCH(UsagePerHour!EG$4,Usage!$D$3:$ABF$3,0)),"")</f>
        <v>12.18236921659064</v>
      </c>
      <c r="EH6" s="6">
        <f>IFERROR(INDEX(Sales!$D$5:$ABF$18,MATCH(UsagePerHour!$B6,Sales!$C$5:$C$18,0),MATCH(UsagePerHour!EH$4,Sales!$D$3:$ABF$3,0))/EH$2*INDEX(Usage!$D$5:$ABF$11,MATCH(UsagePerHour!$B$4,Usage!$C$5:$C$11,0),MATCH(UsagePerHour!EH$4,Usage!$D$3:$ABF$3,0)),"")</f>
        <v>14.087063402642631</v>
      </c>
      <c r="EI6" s="6">
        <f>IFERROR(INDEX(Sales!$D$5:$ABF$18,MATCH(UsagePerHour!$B6,Sales!$C$5:$C$18,0),MATCH(UsagePerHour!EI$4,Sales!$D$3:$ABF$3,0))/EI$2*INDEX(Usage!$D$5:$ABF$11,MATCH(UsagePerHour!$B$4,Usage!$C$5:$C$11,0),MATCH(UsagePerHour!EI$4,Usage!$D$3:$ABF$3,0)),"")</f>
        <v>44.591324610145186</v>
      </c>
      <c r="EJ6" s="6">
        <f>IFERROR(INDEX(Sales!$D$5:$ABF$18,MATCH(UsagePerHour!$B6,Sales!$C$5:$C$18,0),MATCH(UsagePerHour!EJ$4,Sales!$D$3:$ABF$3,0))/EJ$2*INDEX(Usage!$D$5:$ABF$11,MATCH(UsagePerHour!$B$4,Usage!$C$5:$C$11,0),MATCH(UsagePerHour!EJ$4,Usage!$D$3:$ABF$3,0)),"")</f>
        <v>13.370933351674806</v>
      </c>
      <c r="EK6" s="6">
        <f>IFERROR(INDEX(Sales!$D$5:$ABF$18,MATCH(UsagePerHour!$B6,Sales!$C$5:$C$18,0),MATCH(UsagePerHour!EK$4,Sales!$D$3:$ABF$3,0))/EK$2*INDEX(Usage!$D$5:$ABF$11,MATCH(UsagePerHour!$B$4,Usage!$C$5:$C$11,0),MATCH(UsagePerHour!EK$4,Usage!$D$3:$ABF$3,0)),"")</f>
        <v>121.36872921581445</v>
      </c>
      <c r="EL6" s="6">
        <f>IFERROR(INDEX(Sales!$D$5:$ABF$18,MATCH(UsagePerHour!$B6,Sales!$C$5:$C$18,0),MATCH(UsagePerHour!EL$4,Sales!$D$3:$ABF$3,0))/EL$2*INDEX(Usage!$D$5:$ABF$11,MATCH(UsagePerHour!$B$4,Usage!$C$5:$C$11,0),MATCH(UsagePerHour!EL$4,Usage!$D$3:$ABF$3,0)),"")</f>
        <v>282.98720947950562</v>
      </c>
      <c r="EM6" s="6">
        <f>IFERROR(INDEX(Sales!$D$5:$ABF$18,MATCH(UsagePerHour!$B6,Sales!$C$5:$C$18,0),MATCH(UsagePerHour!EM$4,Sales!$D$3:$ABF$3,0))/EM$2*INDEX(Usage!$D$5:$ABF$11,MATCH(UsagePerHour!$B$4,Usage!$C$5:$C$11,0),MATCH(UsagePerHour!EM$4,Usage!$D$3:$ABF$3,0)),"")</f>
        <v>60.445871830445434</v>
      </c>
      <c r="EN6" s="6">
        <f>IFERROR(INDEX(Sales!$D$5:$ABF$18,MATCH(UsagePerHour!$B6,Sales!$C$5:$C$18,0),MATCH(UsagePerHour!EN$4,Sales!$D$3:$ABF$3,0))/EN$2*INDEX(Usage!$D$5:$ABF$11,MATCH(UsagePerHour!$B$4,Usage!$C$5:$C$11,0),MATCH(UsagePerHour!EN$4,Usage!$D$3:$ABF$3,0)),"")</f>
        <v>0</v>
      </c>
      <c r="EO6" s="6">
        <f>IFERROR(INDEX(Sales!$D$5:$ABF$18,MATCH(UsagePerHour!$B6,Sales!$C$5:$C$18,0),MATCH(UsagePerHour!EO$4,Sales!$D$3:$ABF$3,0))/EO$2*INDEX(Usage!$D$5:$ABF$11,MATCH(UsagePerHour!$B$4,Usage!$C$5:$C$11,0),MATCH(UsagePerHour!EO$4,Usage!$D$3:$ABF$3,0)),"")</f>
        <v>4.665406460932136</v>
      </c>
      <c r="EP6" s="6">
        <f>IFERROR(INDEX(Sales!$D$5:$ABF$18,MATCH(UsagePerHour!$B6,Sales!$C$5:$C$18,0),MATCH(UsagePerHour!EP$4,Sales!$D$3:$ABF$3,0))/EP$2*INDEX(Usage!$D$5:$ABF$11,MATCH(UsagePerHour!$B$4,Usage!$C$5:$C$11,0),MATCH(UsagePerHour!EP$4,Usage!$D$3:$ABF$3,0)),"")</f>
        <v>56.13506831988655</v>
      </c>
      <c r="EQ6" s="6">
        <f>IFERROR(INDEX(Sales!$D$5:$ABF$18,MATCH(UsagePerHour!$B6,Sales!$C$5:$C$18,0),MATCH(UsagePerHour!EQ$4,Sales!$D$3:$ABF$3,0))/EQ$2*INDEX(Usage!$D$5:$ABF$11,MATCH(UsagePerHour!$B$4,Usage!$C$5:$C$11,0),MATCH(UsagePerHour!EQ$4,Usage!$D$3:$ABF$3,0)),"")</f>
        <v>145.97093465045592</v>
      </c>
      <c r="ER6" s="6">
        <f>IFERROR(INDEX(Sales!$D$5:$ABF$18,MATCH(UsagePerHour!$B6,Sales!$C$5:$C$18,0),MATCH(UsagePerHour!ER$4,Sales!$D$3:$ABF$3,0))/ER$2*INDEX(Usage!$D$5:$ABF$11,MATCH(UsagePerHour!$B$4,Usage!$C$5:$C$11,0),MATCH(UsagePerHour!ER$4,Usage!$D$3:$ABF$3,0)),"")</f>
        <v>70.675684227179246</v>
      </c>
      <c r="ES6" s="6">
        <f>IFERROR(INDEX(Sales!$D$5:$ABF$18,MATCH(UsagePerHour!$B6,Sales!$C$5:$C$18,0),MATCH(UsagePerHour!ES$4,Sales!$D$3:$ABF$3,0))/ES$2*INDEX(Usage!$D$5:$ABF$11,MATCH(UsagePerHour!$B$4,Usage!$C$5:$C$11,0),MATCH(UsagePerHour!ES$4,Usage!$D$3:$ABF$3,0)),"")</f>
        <v>125.07487257855308</v>
      </c>
      <c r="ET6" s="6">
        <f>IFERROR(INDEX(Sales!$D$5:$ABF$18,MATCH(UsagePerHour!$B6,Sales!$C$5:$C$18,0),MATCH(UsagePerHour!ET$4,Sales!$D$3:$ABF$3,0))/ET$2*INDEX(Usage!$D$5:$ABF$11,MATCH(UsagePerHour!$B$4,Usage!$C$5:$C$11,0),MATCH(UsagePerHour!ET$4,Usage!$D$3:$ABF$3,0)),"")</f>
        <v>98.963646108502346</v>
      </c>
      <c r="EU6" s="6">
        <f>IFERROR(INDEX(Sales!$D$5:$ABF$18,MATCH(UsagePerHour!$B6,Sales!$C$5:$C$18,0),MATCH(UsagePerHour!EU$4,Sales!$D$3:$ABF$3,0))/EU$2*INDEX(Usage!$D$5:$ABF$11,MATCH(UsagePerHour!$B$4,Usage!$C$5:$C$11,0),MATCH(UsagePerHour!EU$4,Usage!$D$3:$ABF$3,0)),"")</f>
        <v>155.57221966029371</v>
      </c>
      <c r="EV6" s="6">
        <f>IFERROR(INDEX(Sales!$D$5:$ABF$18,MATCH(UsagePerHour!$B6,Sales!$C$5:$C$18,0),MATCH(UsagePerHour!EV$4,Sales!$D$3:$ABF$3,0))/EV$2*INDEX(Usage!$D$5:$ABF$11,MATCH(UsagePerHour!$B$4,Usage!$C$5:$C$11,0),MATCH(UsagePerHour!EV$4,Usage!$D$3:$ABF$3,0)),"")</f>
        <v>0</v>
      </c>
      <c r="EW6" s="6">
        <f>IFERROR(INDEX(Sales!$D$5:$ABF$18,MATCH(UsagePerHour!$B6,Sales!$C$5:$C$18,0),MATCH(UsagePerHour!EW$4,Sales!$D$3:$ABF$3,0))/EW$2*INDEX(Usage!$D$5:$ABF$11,MATCH(UsagePerHour!$B$4,Usage!$C$5:$C$11,0),MATCH(UsagePerHour!EW$4,Usage!$D$3:$ABF$3,0)),"")</f>
        <v>17.871362841498726</v>
      </c>
      <c r="EX6" s="6">
        <f>IFERROR(INDEX(Sales!$D$5:$ABF$18,MATCH(UsagePerHour!$B6,Sales!$C$5:$C$18,0),MATCH(UsagePerHour!EX$4,Sales!$D$3:$ABF$3,0))/EX$2*INDEX(Usage!$D$5:$ABF$11,MATCH(UsagePerHour!$B$4,Usage!$C$5:$C$11,0),MATCH(UsagePerHour!EX$4,Usage!$D$3:$ABF$3,0)),"")</f>
        <v>20.169332662526966</v>
      </c>
      <c r="EY6" s="6">
        <f>IFERROR(INDEX(Sales!$D$5:$ABF$18,MATCH(UsagePerHour!$B6,Sales!$C$5:$C$18,0),MATCH(UsagePerHour!EY$4,Sales!$D$3:$ABF$3,0))/EY$2*INDEX(Usage!$D$5:$ABF$11,MATCH(UsagePerHour!$B$4,Usage!$C$5:$C$11,0),MATCH(UsagePerHour!EY$4,Usage!$D$3:$ABF$3,0)),"")</f>
        <v>46.177195061580228</v>
      </c>
      <c r="EZ6" s="6">
        <f>IFERROR(INDEX(Sales!$D$5:$ABF$18,MATCH(UsagePerHour!$B6,Sales!$C$5:$C$18,0),MATCH(UsagePerHour!EZ$4,Sales!$D$3:$ABF$3,0))/EZ$2*INDEX(Usage!$D$5:$ABF$11,MATCH(UsagePerHour!$B$4,Usage!$C$5:$C$11,0),MATCH(UsagePerHour!EZ$4,Usage!$D$3:$ABF$3,0)),"")</f>
        <v>62.152085895215869</v>
      </c>
      <c r="FA6" s="6">
        <f>IFERROR(INDEX(Sales!$D$5:$ABF$18,MATCH(UsagePerHour!$B6,Sales!$C$5:$C$18,0),MATCH(UsagePerHour!FA$4,Sales!$D$3:$ABF$3,0))/FA$2*INDEX(Usage!$D$5:$ABF$11,MATCH(UsagePerHour!$B$4,Usage!$C$5:$C$11,0),MATCH(UsagePerHour!FA$4,Usage!$D$3:$ABF$3,0)),"")</f>
        <v>81.508171347930983</v>
      </c>
      <c r="FB6" s="6">
        <f>IFERROR(INDEX(Sales!$D$5:$ABF$18,MATCH(UsagePerHour!$B6,Sales!$C$5:$C$18,0),MATCH(UsagePerHour!FB$4,Sales!$D$3:$ABF$3,0))/FB$2*INDEX(Usage!$D$5:$ABF$11,MATCH(UsagePerHour!$B$4,Usage!$C$5:$C$11,0),MATCH(UsagePerHour!FB$4,Usage!$D$3:$ABF$3,0)),"")</f>
        <v>27.84288358852152</v>
      </c>
      <c r="FC6" s="6">
        <f>IFERROR(INDEX(Sales!$D$5:$ABF$18,MATCH(UsagePerHour!$B6,Sales!$C$5:$C$18,0),MATCH(UsagePerHour!FC$4,Sales!$D$3:$ABF$3,0))/FC$2*INDEX(Usage!$D$5:$ABF$11,MATCH(UsagePerHour!$B$4,Usage!$C$5:$C$11,0),MATCH(UsagePerHour!FC$4,Usage!$D$3:$ABF$3,0)),"")</f>
        <v>0</v>
      </c>
      <c r="FD6" s="6">
        <f>IFERROR(INDEX(Sales!$D$5:$ABF$18,MATCH(UsagePerHour!$B6,Sales!$C$5:$C$18,0),MATCH(UsagePerHour!FD$4,Sales!$D$3:$ABF$3,0))/FD$2*INDEX(Usage!$D$5:$ABF$11,MATCH(UsagePerHour!$B$4,Usage!$C$5:$C$11,0),MATCH(UsagePerHour!FD$4,Usage!$D$3:$ABF$3,0)),"")</f>
        <v>0</v>
      </c>
      <c r="FE6" s="6">
        <f>IFERROR(INDEX(Sales!$D$5:$ABF$18,MATCH(UsagePerHour!$B6,Sales!$C$5:$C$18,0),MATCH(UsagePerHour!FE$4,Sales!$D$3:$ABF$3,0))/FE$2*INDEX(Usage!$D$5:$ABF$11,MATCH(UsagePerHour!$B$4,Usage!$C$5:$C$11,0),MATCH(UsagePerHour!FE$4,Usage!$D$3:$ABF$3,0)),"")</f>
        <v>3.7165662159960906</v>
      </c>
      <c r="FF6" s="6">
        <f>IFERROR(INDEX(Sales!$D$5:$ABF$18,MATCH(UsagePerHour!$B6,Sales!$C$5:$C$18,0),MATCH(UsagePerHour!FF$4,Sales!$D$3:$ABF$3,0))/FF$2*INDEX(Usage!$D$5:$ABF$11,MATCH(UsagePerHour!$B$4,Usage!$C$5:$C$11,0),MATCH(UsagePerHour!FF$4,Usage!$D$3:$ABF$3,0)),"")</f>
        <v>2.2929203248824441</v>
      </c>
      <c r="FG6" s="6">
        <f>IFERROR(INDEX(Sales!$D$5:$ABF$18,MATCH(UsagePerHour!$B6,Sales!$C$5:$C$18,0),MATCH(UsagePerHour!FG$4,Sales!$D$3:$ABF$3,0))/FG$2*INDEX(Usage!$D$5:$ABF$11,MATCH(UsagePerHour!$B$4,Usage!$C$5:$C$11,0),MATCH(UsagePerHour!FG$4,Usage!$D$3:$ABF$3,0)),"")</f>
        <v>12.871640197949347</v>
      </c>
      <c r="FH6" s="6">
        <f>IFERROR(INDEX(Sales!$D$5:$ABF$18,MATCH(UsagePerHour!$B6,Sales!$C$5:$C$18,0),MATCH(UsagePerHour!FH$4,Sales!$D$3:$ABF$3,0))/FH$2*INDEX(Usage!$D$5:$ABF$11,MATCH(UsagePerHour!$B$4,Usage!$C$5:$C$11,0),MATCH(UsagePerHour!FH$4,Usage!$D$3:$ABF$3,0)),"")</f>
        <v>10.466982215890814</v>
      </c>
      <c r="FI6" s="6">
        <f>IFERROR(INDEX(Sales!$D$5:$ABF$18,MATCH(UsagePerHour!$B6,Sales!$C$5:$C$18,0),MATCH(UsagePerHour!FI$4,Sales!$D$3:$ABF$3,0))/FI$2*INDEX(Usage!$D$5:$ABF$11,MATCH(UsagePerHour!$B$4,Usage!$C$5:$C$11,0),MATCH(UsagePerHour!FI$4,Usage!$D$3:$ABF$3,0)),"")</f>
        <v>4.3617497936564087</v>
      </c>
      <c r="FJ6" s="6">
        <f>IFERROR(INDEX(Sales!$D$5:$ABF$18,MATCH(UsagePerHour!$B6,Sales!$C$5:$C$18,0),MATCH(UsagePerHour!FJ$4,Sales!$D$3:$ABF$3,0))/FJ$2*INDEX(Usage!$D$5:$ABF$11,MATCH(UsagePerHour!$B$4,Usage!$C$5:$C$11,0),MATCH(UsagePerHour!FJ$4,Usage!$D$3:$ABF$3,0)),"")</f>
        <v>1.7433513022483056</v>
      </c>
      <c r="FK6" s="6">
        <f>IFERROR(INDEX(Sales!$D$5:$ABF$18,MATCH(UsagePerHour!$B6,Sales!$C$5:$C$18,0),MATCH(UsagePerHour!FK$4,Sales!$D$3:$ABF$3,0))/FK$2*INDEX(Usage!$D$5:$ABF$11,MATCH(UsagePerHour!$B$4,Usage!$C$5:$C$11,0),MATCH(UsagePerHour!FK$4,Usage!$D$3:$ABF$3,0)),"")</f>
        <v>3.2308123738973986</v>
      </c>
      <c r="FL6" s="6">
        <f>IFERROR(INDEX(Sales!$D$5:$ABF$18,MATCH(UsagePerHour!$B6,Sales!$C$5:$C$18,0),MATCH(UsagePerHour!FL$4,Sales!$D$3:$ABF$3,0))/FL$2*INDEX(Usage!$D$5:$ABF$11,MATCH(UsagePerHour!$B$4,Usage!$C$5:$C$11,0),MATCH(UsagePerHour!FL$4,Usage!$D$3:$ABF$3,0)),"")</f>
        <v>3.2597364957068846</v>
      </c>
      <c r="FM6" s="6">
        <f>IFERROR(INDEX(Sales!$D$5:$ABF$18,MATCH(UsagePerHour!$B6,Sales!$C$5:$C$18,0),MATCH(UsagePerHour!FM$4,Sales!$D$3:$ABF$3,0))/FM$2*INDEX(Usage!$D$5:$ABF$11,MATCH(UsagePerHour!$B$4,Usage!$C$5:$C$11,0),MATCH(UsagePerHour!FM$4,Usage!$D$3:$ABF$3,0)),"")</f>
        <v>45.471094620057741</v>
      </c>
      <c r="FN6" s="6">
        <f>IFERROR(INDEX(Sales!$D$5:$ABF$18,MATCH(UsagePerHour!$B6,Sales!$C$5:$C$18,0),MATCH(UsagePerHour!FN$4,Sales!$D$3:$ABF$3,0))/FN$2*INDEX(Usage!$D$5:$ABF$11,MATCH(UsagePerHour!$B$4,Usage!$C$5:$C$11,0),MATCH(UsagePerHour!FN$4,Usage!$D$3:$ABF$3,0)),"")</f>
        <v>39.443259736011058</v>
      </c>
      <c r="FO6" s="6">
        <f>IFERROR(INDEX(Sales!$D$5:$ABF$18,MATCH(UsagePerHour!$B6,Sales!$C$5:$C$18,0),MATCH(UsagePerHour!FO$4,Sales!$D$3:$ABF$3,0))/FO$2*INDEX(Usage!$D$5:$ABF$11,MATCH(UsagePerHour!$B$4,Usage!$C$5:$C$11,0),MATCH(UsagePerHour!FO$4,Usage!$D$3:$ABF$3,0)),"")</f>
        <v>13.479609332974716</v>
      </c>
      <c r="FP6" s="6">
        <f>IFERROR(INDEX(Sales!$D$5:$ABF$18,MATCH(UsagePerHour!$B6,Sales!$C$5:$C$18,0),MATCH(UsagePerHour!FP$4,Sales!$D$3:$ABF$3,0))/FP$2*INDEX(Usage!$D$5:$ABF$11,MATCH(UsagePerHour!$B$4,Usage!$C$5:$C$11,0),MATCH(UsagePerHour!FP$4,Usage!$D$3:$ABF$3,0)),"")</f>
        <v>36.127978700040941</v>
      </c>
      <c r="FQ6" s="6">
        <f>IFERROR(INDEX(Sales!$D$5:$ABF$18,MATCH(UsagePerHour!$B6,Sales!$C$5:$C$18,0),MATCH(UsagePerHour!FQ$4,Sales!$D$3:$ABF$3,0))/FQ$2*INDEX(Usage!$D$5:$ABF$11,MATCH(UsagePerHour!$B$4,Usage!$C$5:$C$11,0),MATCH(UsagePerHour!FQ$4,Usage!$D$3:$ABF$3,0)),"")</f>
        <v>1.3620715259683276</v>
      </c>
      <c r="FR6" s="6">
        <f>IFERROR(INDEX(Sales!$D$5:$ABF$18,MATCH(UsagePerHour!$B6,Sales!$C$5:$C$18,0),MATCH(UsagePerHour!FR$4,Sales!$D$3:$ABF$3,0))/FR$2*INDEX(Usage!$D$5:$ABF$11,MATCH(UsagePerHour!$B$4,Usage!$C$5:$C$11,0),MATCH(UsagePerHour!FR$4,Usage!$D$3:$ABF$3,0)),"")</f>
        <v>6.8445497047244102</v>
      </c>
      <c r="FS6" s="6">
        <f>IFERROR(INDEX(Sales!$D$5:$ABF$18,MATCH(UsagePerHour!$B6,Sales!$C$5:$C$18,0),MATCH(UsagePerHour!FS$4,Sales!$D$3:$ABF$3,0))/FS$2*INDEX(Usage!$D$5:$ABF$11,MATCH(UsagePerHour!$B$4,Usage!$C$5:$C$11,0),MATCH(UsagePerHour!FS$4,Usage!$D$3:$ABF$3,0)),"")</f>
        <v>0.90331916285153691</v>
      </c>
      <c r="FT6" s="6">
        <f>IFERROR(INDEX(Sales!$D$5:$ABF$18,MATCH(UsagePerHour!$B6,Sales!$C$5:$C$18,0),MATCH(UsagePerHour!FT$4,Sales!$D$3:$ABF$3,0))/FT$2*INDEX(Usage!$D$5:$ABF$11,MATCH(UsagePerHour!$B$4,Usage!$C$5:$C$11,0),MATCH(UsagePerHour!FT$4,Usage!$D$3:$ABF$3,0)),"")</f>
        <v>146.33637854298431</v>
      </c>
      <c r="FU6" s="6">
        <f>IFERROR(INDEX(Sales!$D$5:$ABF$18,MATCH(UsagePerHour!$B6,Sales!$C$5:$C$18,0),MATCH(UsagePerHour!FU$4,Sales!$D$3:$ABF$3,0))/FU$2*INDEX(Usage!$D$5:$ABF$11,MATCH(UsagePerHour!$B$4,Usage!$C$5:$C$11,0),MATCH(UsagePerHour!FU$4,Usage!$D$3:$ABF$3,0)),"")</f>
        <v>84.756260725225729</v>
      </c>
      <c r="FV6" s="6">
        <f>IFERROR(INDEX(Sales!$D$5:$ABF$18,MATCH(UsagePerHour!$B6,Sales!$C$5:$C$18,0),MATCH(UsagePerHour!FV$4,Sales!$D$3:$ABF$3,0))/FV$2*INDEX(Usage!$D$5:$ABF$11,MATCH(UsagePerHour!$B$4,Usage!$C$5:$C$11,0),MATCH(UsagePerHour!FV$4,Usage!$D$3:$ABF$3,0)),"")</f>
        <v>50.026223485010732</v>
      </c>
      <c r="FW6" s="6">
        <f>IFERROR(INDEX(Sales!$D$5:$ABF$18,MATCH(UsagePerHour!$B6,Sales!$C$5:$C$18,0),MATCH(UsagePerHour!FW$4,Sales!$D$3:$ABF$3,0))/FW$2*INDEX(Usage!$D$5:$ABF$11,MATCH(UsagePerHour!$B$4,Usage!$C$5:$C$11,0),MATCH(UsagePerHour!FW$4,Usage!$D$3:$ABF$3,0)),"")</f>
        <v>15.185143329265571</v>
      </c>
      <c r="FX6" s="6">
        <f>IFERROR(INDEX(Sales!$D$5:$ABF$18,MATCH(UsagePerHour!$B6,Sales!$C$5:$C$18,0),MATCH(UsagePerHour!FX$4,Sales!$D$3:$ABF$3,0))/FX$2*INDEX(Usage!$D$5:$ABF$11,MATCH(UsagePerHour!$B$4,Usage!$C$5:$C$11,0),MATCH(UsagePerHour!FX$4,Usage!$D$3:$ABF$3,0)),"")</f>
        <v>1.4093687070762142</v>
      </c>
      <c r="FY6" s="6">
        <f>IFERROR(INDEX(Sales!$D$5:$ABF$18,MATCH(UsagePerHour!$B6,Sales!$C$5:$C$18,0),MATCH(UsagePerHour!FY$4,Sales!$D$3:$ABF$3,0))/FY$2*INDEX(Usage!$D$5:$ABF$11,MATCH(UsagePerHour!$B$4,Usage!$C$5:$C$11,0),MATCH(UsagePerHour!FY$4,Usage!$D$3:$ABF$3,0)),"")</f>
        <v>9.4189284022000557</v>
      </c>
      <c r="FZ6" s="6">
        <f>IFERROR(INDEX(Sales!$D$5:$ABF$18,MATCH(UsagePerHour!$B6,Sales!$C$5:$C$18,0),MATCH(UsagePerHour!FZ$4,Sales!$D$3:$ABF$3,0))/FZ$2*INDEX(Usage!$D$5:$ABF$11,MATCH(UsagePerHour!$B$4,Usage!$C$5:$C$11,0),MATCH(UsagePerHour!FZ$4,Usage!$D$3:$ABF$3,0)),"")</f>
        <v>6.6911348570852223</v>
      </c>
      <c r="GA6" s="6">
        <f>IFERROR(INDEX(Sales!$D$5:$ABF$18,MATCH(UsagePerHour!$B6,Sales!$C$5:$C$18,0),MATCH(UsagePerHour!GA$4,Sales!$D$3:$ABF$3,0))/GA$2*INDEX(Usage!$D$5:$ABF$11,MATCH(UsagePerHour!$B$4,Usage!$C$5:$C$11,0),MATCH(UsagePerHour!GA$4,Usage!$D$3:$ABF$3,0)),"")</f>
        <v>8.7570327151489895</v>
      </c>
      <c r="GB6" s="6">
        <f>IFERROR(INDEX(Sales!$D$5:$ABF$18,MATCH(UsagePerHour!$B6,Sales!$C$5:$C$18,0),MATCH(UsagePerHour!GB$4,Sales!$D$3:$ABF$3,0))/GB$2*INDEX(Usage!$D$5:$ABF$11,MATCH(UsagePerHour!$B$4,Usage!$C$5:$C$11,0),MATCH(UsagePerHour!GB$4,Usage!$D$3:$ABF$3,0)),"")</f>
        <v>181.08439823137846</v>
      </c>
      <c r="GC6" s="6">
        <f>IFERROR(INDEX(Sales!$D$5:$ABF$18,MATCH(UsagePerHour!$B6,Sales!$C$5:$C$18,0),MATCH(UsagePerHour!GC$4,Sales!$D$3:$ABF$3,0))/GC$2*INDEX(Usage!$D$5:$ABF$11,MATCH(UsagePerHour!$B$4,Usage!$C$5:$C$11,0),MATCH(UsagePerHour!GC$4,Usage!$D$3:$ABF$3,0)),"")</f>
        <v>11.937385468077213</v>
      </c>
      <c r="GD6" s="6">
        <f>IFERROR(INDEX(Sales!$D$5:$ABF$18,MATCH(UsagePerHour!$B6,Sales!$C$5:$C$18,0),MATCH(UsagePerHour!GD$4,Sales!$D$3:$ABF$3,0))/GD$2*INDEX(Usage!$D$5:$ABF$11,MATCH(UsagePerHour!$B$4,Usage!$C$5:$C$11,0),MATCH(UsagePerHour!GD$4,Usage!$D$3:$ABF$3,0)),"")</f>
        <v>68.011809380040944</v>
      </c>
      <c r="GE6" s="6">
        <f>IFERROR(INDEX(Sales!$D$5:$ABF$18,MATCH(UsagePerHour!$B6,Sales!$C$5:$C$18,0),MATCH(UsagePerHour!GE$4,Sales!$D$3:$ABF$3,0))/GE$2*INDEX(Usage!$D$5:$ABF$11,MATCH(UsagePerHour!$B$4,Usage!$C$5:$C$11,0),MATCH(UsagePerHour!GE$4,Usage!$D$3:$ABF$3,0)),"")</f>
        <v>5.4432234973970663</v>
      </c>
      <c r="GF6" s="6">
        <f>IFERROR(INDEX(Sales!$D$5:$ABF$18,MATCH(UsagePerHour!$B6,Sales!$C$5:$C$18,0),MATCH(UsagePerHour!GF$4,Sales!$D$3:$ABF$3,0))/GF$2*INDEX(Usage!$D$5:$ABF$11,MATCH(UsagePerHour!$B$4,Usage!$C$5:$C$11,0),MATCH(UsagePerHour!GF$4,Usage!$D$3:$ABF$3,0)),"")</f>
        <v>24.337998520141564</v>
      </c>
      <c r="GG6" s="6">
        <f>IFERROR(INDEX(Sales!$D$5:$ABF$18,MATCH(UsagePerHour!$B6,Sales!$C$5:$C$18,0),MATCH(UsagePerHour!GG$4,Sales!$D$3:$ABF$3,0))/GG$2*INDEX(Usage!$D$5:$ABF$11,MATCH(UsagePerHour!$B$4,Usage!$C$5:$C$11,0),MATCH(UsagePerHour!GG$4,Usage!$D$3:$ABF$3,0)),"")</f>
        <v>9.7238213636798321</v>
      </c>
      <c r="GH6" s="6">
        <f>IFERROR(INDEX(Sales!$D$5:$ABF$18,MATCH(UsagePerHour!$B6,Sales!$C$5:$C$18,0),MATCH(UsagePerHour!GH$4,Sales!$D$3:$ABF$3,0))/GH$2*INDEX(Usage!$D$5:$ABF$11,MATCH(UsagePerHour!$B$4,Usage!$C$5:$C$11,0),MATCH(UsagePerHour!GH$4,Usage!$D$3:$ABF$3,0)),"")</f>
        <v>50.283777429102201</v>
      </c>
      <c r="GI6" s="6">
        <f>IFERROR(INDEX(Sales!$D$5:$ABF$18,MATCH(UsagePerHour!$B6,Sales!$C$5:$C$18,0),MATCH(UsagePerHour!GI$4,Sales!$D$3:$ABF$3,0))/GI$2*INDEX(Usage!$D$5:$ABF$11,MATCH(UsagePerHour!$B$4,Usage!$C$5:$C$11,0),MATCH(UsagePerHour!GI$4,Usage!$D$3:$ABF$3,0)),"")</f>
        <v>107.94298185345352</v>
      </c>
      <c r="GJ6" s="6">
        <f>IFERROR(INDEX(Sales!$D$5:$ABF$18,MATCH(UsagePerHour!$B6,Sales!$C$5:$C$18,0),MATCH(UsagePerHour!GJ$4,Sales!$D$3:$ABF$3,0))/GJ$2*INDEX(Usage!$D$5:$ABF$11,MATCH(UsagePerHour!$B$4,Usage!$C$5:$C$11,0),MATCH(UsagePerHour!GJ$4,Usage!$D$3:$ABF$3,0)),"")</f>
        <v>66.8473596331647</v>
      </c>
      <c r="GK6" s="6">
        <f>IFERROR(INDEX(Sales!$D$5:$ABF$18,MATCH(UsagePerHour!$B6,Sales!$C$5:$C$18,0),MATCH(UsagePerHour!GK$4,Sales!$D$3:$ABF$3,0))/GK$2*INDEX(Usage!$D$5:$ABF$11,MATCH(UsagePerHour!$B$4,Usage!$C$5:$C$11,0),MATCH(UsagePerHour!GK$4,Usage!$D$3:$ABF$3,0)),"")</f>
        <v>69.927895230340354</v>
      </c>
      <c r="GL6" s="6">
        <f>IFERROR(INDEX(Sales!$D$5:$ABF$18,MATCH(UsagePerHour!$B6,Sales!$C$5:$C$18,0),MATCH(UsagePerHour!GL$4,Sales!$D$3:$ABF$3,0))/GL$2*INDEX(Usage!$D$5:$ABF$11,MATCH(UsagePerHour!$B$4,Usage!$C$5:$C$11,0),MATCH(UsagePerHour!GL$4,Usage!$D$3:$ABF$3,0)),"")</f>
        <v>1.9365339687156715</v>
      </c>
      <c r="GM6" s="6">
        <f>IFERROR(INDEX(Sales!$D$5:$ABF$18,MATCH(UsagePerHour!$B6,Sales!$C$5:$C$18,0),MATCH(UsagePerHour!GM$4,Sales!$D$3:$ABF$3,0))/GM$2*INDEX(Usage!$D$5:$ABF$11,MATCH(UsagePerHour!$B$4,Usage!$C$5:$C$11,0),MATCH(UsagePerHour!GM$4,Usage!$D$3:$ABF$3,0)),"")</f>
        <v>8.0442512312982064</v>
      </c>
      <c r="GN6" s="6">
        <f>IFERROR(INDEX(Sales!$D$5:$ABF$18,MATCH(UsagePerHour!$B6,Sales!$C$5:$C$18,0),MATCH(UsagePerHour!GN$4,Sales!$D$3:$ABF$3,0))/GN$2*INDEX(Usage!$D$5:$ABF$11,MATCH(UsagePerHour!$B$4,Usage!$C$5:$C$11,0),MATCH(UsagePerHour!GN$4,Usage!$D$3:$ABF$3,0)),"")</f>
        <v>20.732850943759217</v>
      </c>
      <c r="GO6" s="6">
        <f>IFERROR(INDEX(Sales!$D$5:$ABF$18,MATCH(UsagePerHour!$B6,Sales!$C$5:$C$18,0),MATCH(UsagePerHour!GO$4,Sales!$D$3:$ABF$3,0))/GO$2*INDEX(Usage!$D$5:$ABF$11,MATCH(UsagePerHour!$B$4,Usage!$C$5:$C$11,0),MATCH(UsagePerHour!GO$4,Usage!$D$3:$ABF$3,0)),"")</f>
        <v>1.3692470393391265</v>
      </c>
      <c r="GP6" s="6">
        <f>IFERROR(INDEX(Sales!$D$5:$ABF$18,MATCH(UsagePerHour!$B6,Sales!$C$5:$C$18,0),MATCH(UsagePerHour!GP$4,Sales!$D$3:$ABF$3,0))/GP$2*INDEX(Usage!$D$5:$ABF$11,MATCH(UsagePerHour!$B$4,Usage!$C$5:$C$11,0),MATCH(UsagePerHour!GP$4,Usage!$D$3:$ABF$3,0)),"")</f>
        <v>179.03650845684092</v>
      </c>
      <c r="GQ6" s="6">
        <f>IFERROR(INDEX(Sales!$D$5:$ABF$18,MATCH(UsagePerHour!$B6,Sales!$C$5:$C$18,0),MATCH(UsagePerHour!GQ$4,Sales!$D$3:$ABF$3,0))/GQ$2*INDEX(Usage!$D$5:$ABF$11,MATCH(UsagePerHour!$B$4,Usage!$C$5:$C$11,0),MATCH(UsagePerHour!GQ$4,Usage!$D$3:$ABF$3,0)),"")</f>
        <v>10.680540129771439</v>
      </c>
      <c r="GR6" s="6">
        <f>IFERROR(INDEX(Sales!$D$5:$ABF$18,MATCH(UsagePerHour!$B6,Sales!$C$5:$C$18,0),MATCH(UsagePerHour!GR$4,Sales!$D$3:$ABF$3,0))/GR$2*INDEX(Usage!$D$5:$ABF$11,MATCH(UsagePerHour!$B$4,Usage!$C$5:$C$11,0),MATCH(UsagePerHour!GR$4,Usage!$D$3:$ABF$3,0)),"")</f>
        <v>95.730231436074163</v>
      </c>
      <c r="GS6" s="6">
        <f>IFERROR(INDEX(Sales!$D$5:$ABF$18,MATCH(UsagePerHour!$B6,Sales!$C$5:$C$18,0),MATCH(UsagePerHour!GS$4,Sales!$D$3:$ABF$3,0))/GS$2*INDEX(Usage!$D$5:$ABF$11,MATCH(UsagePerHour!$B$4,Usage!$C$5:$C$11,0),MATCH(UsagePerHour!GS$4,Usage!$D$3:$ABF$3,0)),"")</f>
        <v>18.557275690184049</v>
      </c>
      <c r="GT6" s="6">
        <f>IFERROR(INDEX(Sales!$D$5:$ABF$18,MATCH(UsagePerHour!$B6,Sales!$C$5:$C$18,0),MATCH(UsagePerHour!GT$4,Sales!$D$3:$ABF$3,0))/GT$2*INDEX(Usage!$D$5:$ABF$11,MATCH(UsagePerHour!$B$4,Usage!$C$5:$C$11,0),MATCH(UsagePerHour!GT$4,Usage!$D$3:$ABF$3,0)),"")</f>
        <v>90.217878995465711</v>
      </c>
      <c r="GU6" s="6">
        <f>IFERROR(INDEX(Sales!$D$5:$ABF$18,MATCH(UsagePerHour!$B6,Sales!$C$5:$C$18,0),MATCH(UsagePerHour!GU$4,Sales!$D$3:$ABF$3,0))/GU$2*INDEX(Usage!$D$5:$ABF$11,MATCH(UsagePerHour!$B$4,Usage!$C$5:$C$11,0),MATCH(UsagePerHour!GU$4,Usage!$D$3:$ABF$3,0)),"")</f>
        <v>10.670880369773082</v>
      </c>
      <c r="GV6" s="6">
        <f>IFERROR(INDEX(Sales!$D$5:$ABF$18,MATCH(UsagePerHour!$B6,Sales!$C$5:$C$18,0),MATCH(UsagePerHour!GV$4,Sales!$D$3:$ABF$3,0))/GV$2*INDEX(Usage!$D$5:$ABF$11,MATCH(UsagePerHour!$B$4,Usage!$C$5:$C$11,0),MATCH(UsagePerHour!GV$4,Usage!$D$3:$ABF$3,0)),"")</f>
        <v>16.264803304366914</v>
      </c>
      <c r="GW6" s="6">
        <f>IFERROR(INDEX(Sales!$D$5:$ABF$18,MATCH(UsagePerHour!$B6,Sales!$C$5:$C$18,0),MATCH(UsagePerHour!GW$4,Sales!$D$3:$ABF$3,0))/GW$2*INDEX(Usage!$D$5:$ABF$11,MATCH(UsagePerHour!$B$4,Usage!$C$5:$C$11,0),MATCH(UsagePerHour!GW$4,Usage!$D$3:$ABF$3,0)),"")</f>
        <v>196.66354096940199</v>
      </c>
      <c r="GX6" s="6">
        <f>IFERROR(INDEX(Sales!$D$5:$ABF$18,MATCH(UsagePerHour!$B6,Sales!$C$5:$C$18,0),MATCH(UsagePerHour!GX$4,Sales!$D$3:$ABF$3,0))/GX$2*INDEX(Usage!$D$5:$ABF$11,MATCH(UsagePerHour!$B$4,Usage!$C$5:$C$11,0),MATCH(UsagePerHour!GX$4,Usage!$D$3:$ABF$3,0)),"")</f>
        <v>610.45717142400872</v>
      </c>
      <c r="GY6" s="6">
        <f>IFERROR(INDEX(Sales!$D$5:$ABF$18,MATCH(UsagePerHour!$B6,Sales!$C$5:$C$18,0),MATCH(UsagePerHour!GY$4,Sales!$D$3:$ABF$3,0))/GY$2*INDEX(Usage!$D$5:$ABF$11,MATCH(UsagePerHour!$B$4,Usage!$C$5:$C$11,0),MATCH(UsagePerHour!GY$4,Usage!$D$3:$ABF$3,0)),"")</f>
        <v>34.637327213849424</v>
      </c>
      <c r="GZ6" s="6">
        <f>IFERROR(INDEX(Sales!$D$5:$ABF$18,MATCH(UsagePerHour!$B6,Sales!$C$5:$C$18,0),MATCH(UsagePerHour!GZ$4,Sales!$D$3:$ABF$3,0))/GZ$2*INDEX(Usage!$D$5:$ABF$11,MATCH(UsagePerHour!$B$4,Usage!$C$5:$C$11,0),MATCH(UsagePerHour!GZ$4,Usage!$D$3:$ABF$3,0)),"")</f>
        <v>10.897508982035928</v>
      </c>
      <c r="HA6" s="6">
        <f>IFERROR(INDEX(Sales!$D$5:$ABF$18,MATCH(UsagePerHour!$B6,Sales!$C$5:$C$18,0),MATCH(UsagePerHour!HA$4,Sales!$D$3:$ABF$3,0))/HA$2*INDEX(Usage!$D$5:$ABF$11,MATCH(UsagePerHour!$B$4,Usage!$C$5:$C$11,0),MATCH(UsagePerHour!HA$4,Usage!$D$3:$ABF$3,0)),"")</f>
        <v>7.7475374836236597</v>
      </c>
      <c r="HB6" s="6">
        <f>IFERROR(INDEX(Sales!$D$5:$ABF$18,MATCH(UsagePerHour!$B6,Sales!$C$5:$C$18,0),MATCH(UsagePerHour!HB$4,Sales!$D$3:$ABF$3,0))/HB$2*INDEX(Usage!$D$5:$ABF$11,MATCH(UsagePerHour!$B$4,Usage!$C$5:$C$11,0),MATCH(UsagePerHour!HB$4,Usage!$D$3:$ABF$3,0)),"")</f>
        <v>36.371037055055538</v>
      </c>
      <c r="HC6" s="6">
        <f>IFERROR(INDEX(Sales!$D$5:$ABF$18,MATCH(UsagePerHour!$B6,Sales!$C$5:$C$18,0),MATCH(UsagePerHour!HC$4,Sales!$D$3:$ABF$3,0))/HC$2*INDEX(Usage!$D$5:$ABF$11,MATCH(UsagePerHour!$B$4,Usage!$C$5:$C$11,0),MATCH(UsagePerHour!HC$4,Usage!$D$3:$ABF$3,0)),"")</f>
        <v>121.67262687331475</v>
      </c>
      <c r="HD6" s="6">
        <f>IFERROR(INDEX(Sales!$D$5:$ABF$18,MATCH(UsagePerHour!$B6,Sales!$C$5:$C$18,0),MATCH(UsagePerHour!HD$4,Sales!$D$3:$ABF$3,0))/HD$2*INDEX(Usage!$D$5:$ABF$11,MATCH(UsagePerHour!$B$4,Usage!$C$5:$C$11,0),MATCH(UsagePerHour!HD$4,Usage!$D$3:$ABF$3,0)),"")</f>
        <v>78.974869111762345</v>
      </c>
      <c r="HE6" s="6">
        <f>IFERROR(INDEX(Sales!$D$5:$ABF$18,MATCH(UsagePerHour!$B6,Sales!$C$5:$C$18,0),MATCH(UsagePerHour!HE$4,Sales!$D$3:$ABF$3,0))/HE$2*INDEX(Usage!$D$5:$ABF$11,MATCH(UsagePerHour!$B$4,Usage!$C$5:$C$11,0),MATCH(UsagePerHour!HE$4,Usage!$D$3:$ABF$3,0)),"")</f>
        <v>144.85555338234903</v>
      </c>
      <c r="HF6" s="6">
        <f>IFERROR(INDEX(Sales!$D$5:$ABF$18,MATCH(UsagePerHour!$B6,Sales!$C$5:$C$18,0),MATCH(UsagePerHour!HF$4,Sales!$D$3:$ABF$3,0))/HF$2*INDEX(Usage!$D$5:$ABF$11,MATCH(UsagePerHour!$B$4,Usage!$C$5:$C$11,0),MATCH(UsagePerHour!HF$4,Usage!$D$3:$ABF$3,0)),"")</f>
        <v>29.590643620717699</v>
      </c>
      <c r="HG6" s="6">
        <f>IFERROR(INDEX(Sales!$D$5:$ABF$18,MATCH(UsagePerHour!$B6,Sales!$C$5:$C$18,0),MATCH(UsagePerHour!HG$4,Sales!$D$3:$ABF$3,0))/HG$2*INDEX(Usage!$D$5:$ABF$11,MATCH(UsagePerHour!$B$4,Usage!$C$5:$C$11,0),MATCH(UsagePerHour!HG$4,Usage!$D$3:$ABF$3,0)),"")</f>
        <v>1.7449509521061746</v>
      </c>
      <c r="HH6" s="6">
        <f>IFERROR(INDEX(Sales!$D$5:$ABF$18,MATCH(UsagePerHour!$B6,Sales!$C$5:$C$18,0),MATCH(UsagePerHour!HH$4,Sales!$D$3:$ABF$3,0))/HH$2*INDEX(Usage!$D$5:$ABF$11,MATCH(UsagePerHour!$B$4,Usage!$C$5:$C$11,0),MATCH(UsagePerHour!HH$4,Usage!$D$3:$ABF$3,0)),"")</f>
        <v>38.55932658726605</v>
      </c>
      <c r="HI6" s="6">
        <f>IFERROR(INDEX(Sales!$D$5:$ABF$18,MATCH(UsagePerHour!$B6,Sales!$C$5:$C$18,0),MATCH(UsagePerHour!HI$4,Sales!$D$3:$ABF$3,0))/HI$2*INDEX(Usage!$D$5:$ABF$11,MATCH(UsagePerHour!$B$4,Usage!$C$5:$C$11,0),MATCH(UsagePerHour!HI$4,Usage!$D$3:$ABF$3,0)),"")</f>
        <v>1.8242516127114361</v>
      </c>
      <c r="HJ6" s="6">
        <f>IFERROR(INDEX(Sales!$D$5:$ABF$18,MATCH(UsagePerHour!$B6,Sales!$C$5:$C$18,0),MATCH(UsagePerHour!HJ$4,Sales!$D$3:$ABF$3,0))/HJ$2*INDEX(Usage!$D$5:$ABF$11,MATCH(UsagePerHour!$B$4,Usage!$C$5:$C$11,0),MATCH(UsagePerHour!HJ$4,Usage!$D$3:$ABF$3,0)),"")</f>
        <v>40.543119572633309</v>
      </c>
      <c r="HK6" s="6">
        <f>IFERROR(INDEX(Sales!$D$5:$ABF$18,MATCH(UsagePerHour!$B6,Sales!$C$5:$C$18,0),MATCH(UsagePerHour!HK$4,Sales!$D$3:$ABF$3,0))/HK$2*INDEX(Usage!$D$5:$ABF$11,MATCH(UsagePerHour!$B$4,Usage!$C$5:$C$11,0),MATCH(UsagePerHour!HK$4,Usage!$D$3:$ABF$3,0)),"")</f>
        <v>9.8742196590437104</v>
      </c>
      <c r="HL6" s="6">
        <f>IFERROR(INDEX(Sales!$D$5:$ABF$18,MATCH(UsagePerHour!$B6,Sales!$C$5:$C$18,0),MATCH(UsagePerHour!HL$4,Sales!$D$3:$ABF$3,0))/HL$2*INDEX(Usage!$D$5:$ABF$11,MATCH(UsagePerHour!$B$4,Usage!$C$5:$C$11,0),MATCH(UsagePerHour!HL$4,Usage!$D$3:$ABF$3,0)),"")</f>
        <v>2.1184849636762966</v>
      </c>
      <c r="HM6" s="6">
        <f>IFERROR(INDEX(Sales!$D$5:$ABF$18,MATCH(UsagePerHour!$B6,Sales!$C$5:$C$18,0),MATCH(UsagePerHour!HM$4,Sales!$D$3:$ABF$3,0))/HM$2*INDEX(Usage!$D$5:$ABF$11,MATCH(UsagePerHour!$B$4,Usage!$C$5:$C$11,0),MATCH(UsagePerHour!HM$4,Usage!$D$3:$ABF$3,0)),"")</f>
        <v>33.754717443684861</v>
      </c>
      <c r="HN6" s="6">
        <f>IFERROR(INDEX(Sales!$D$5:$ABF$18,MATCH(UsagePerHour!$B6,Sales!$C$5:$C$18,0),MATCH(UsagePerHour!HN$4,Sales!$D$3:$ABF$3,0))/HN$2*INDEX(Usage!$D$5:$ABF$11,MATCH(UsagePerHour!$B$4,Usage!$C$5:$C$11,0),MATCH(UsagePerHour!HN$4,Usage!$D$3:$ABF$3,0)),"")</f>
        <v>4.6248670095753104</v>
      </c>
      <c r="HO6" s="6">
        <f>IFERROR(INDEX(Sales!$D$5:$ABF$18,MATCH(UsagePerHour!$B6,Sales!$C$5:$C$18,0),MATCH(UsagePerHour!HO$4,Sales!$D$3:$ABF$3,0))/HO$2*INDEX(Usage!$D$5:$ABF$11,MATCH(UsagePerHour!$B$4,Usage!$C$5:$C$11,0),MATCH(UsagePerHour!HO$4,Usage!$D$3:$ABF$3,0)),"")</f>
        <v>30.745418866255768</v>
      </c>
      <c r="HP6" s="6">
        <f>IFERROR(INDEX(Sales!$D$5:$ABF$18,MATCH(UsagePerHour!$B6,Sales!$C$5:$C$18,0),MATCH(UsagePerHour!HP$4,Sales!$D$3:$ABF$3,0))/HP$2*INDEX(Usage!$D$5:$ABF$11,MATCH(UsagePerHour!$B$4,Usage!$C$5:$C$11,0),MATCH(UsagePerHour!HP$4,Usage!$D$3:$ABF$3,0)),"")</f>
        <v>16.332925540325736</v>
      </c>
      <c r="HQ6" s="6">
        <f>IFERROR(INDEX(Sales!$D$5:$ABF$18,MATCH(UsagePerHour!$B6,Sales!$C$5:$C$18,0),MATCH(UsagePerHour!HQ$4,Sales!$D$3:$ABF$3,0))/HQ$2*INDEX(Usage!$D$5:$ABF$11,MATCH(UsagePerHour!$B$4,Usage!$C$5:$C$11,0),MATCH(UsagePerHour!HQ$4,Usage!$D$3:$ABF$3,0)),"")</f>
        <v>59.831256440676498</v>
      </c>
      <c r="HR6" s="6">
        <f>IFERROR(INDEX(Sales!$D$5:$ABF$18,MATCH(UsagePerHour!$B6,Sales!$C$5:$C$18,0),MATCH(UsagePerHour!HR$4,Sales!$D$3:$ABF$3,0))/HR$2*INDEX(Usage!$D$5:$ABF$11,MATCH(UsagePerHour!$B$4,Usage!$C$5:$C$11,0),MATCH(UsagePerHour!HR$4,Usage!$D$3:$ABF$3,0)),"")</f>
        <v>331.33387319410548</v>
      </c>
      <c r="HS6" s="6">
        <f>IFERROR(INDEX(Sales!$D$5:$ABF$18,MATCH(UsagePerHour!$B6,Sales!$C$5:$C$18,0),MATCH(UsagePerHour!HS$4,Sales!$D$3:$ABF$3,0))/HS$2*INDEX(Usage!$D$5:$ABF$11,MATCH(UsagePerHour!$B$4,Usage!$C$5:$C$11,0),MATCH(UsagePerHour!HS$4,Usage!$D$3:$ABF$3,0)),"")</f>
        <v>141.68304055709137</v>
      </c>
      <c r="HT6" s="6">
        <f>IFERROR(INDEX(Sales!$D$5:$ABF$18,MATCH(UsagePerHour!$B6,Sales!$C$5:$C$18,0),MATCH(UsagePerHour!HT$4,Sales!$D$3:$ABF$3,0))/HT$2*INDEX(Usage!$D$5:$ABF$11,MATCH(UsagePerHour!$B$4,Usage!$C$5:$C$11,0),MATCH(UsagePerHour!HT$4,Usage!$D$3:$ABF$3,0)),"")</f>
        <v>59.256237077877323</v>
      </c>
      <c r="HU6" s="6">
        <f>IFERROR(INDEX(Sales!$D$5:$ABF$18,MATCH(UsagePerHour!$B6,Sales!$C$5:$C$18,0),MATCH(UsagePerHour!HU$4,Sales!$D$3:$ABF$3,0))/HU$2*INDEX(Usage!$D$5:$ABF$11,MATCH(UsagePerHour!$B$4,Usage!$C$5:$C$11,0),MATCH(UsagePerHour!HU$4,Usage!$D$3:$ABF$3,0)),"")</f>
        <v>4.3778691846936786</v>
      </c>
      <c r="HV6" s="6">
        <f>IFERROR(INDEX(Sales!$D$5:$ABF$18,MATCH(UsagePerHour!$B6,Sales!$C$5:$C$18,0),MATCH(UsagePerHour!HV$4,Sales!$D$3:$ABF$3,0))/HV$2*INDEX(Usage!$D$5:$ABF$11,MATCH(UsagePerHour!$B$4,Usage!$C$5:$C$11,0),MATCH(UsagePerHour!HV$4,Usage!$D$3:$ABF$3,0)),"")</f>
        <v>28.46903019684634</v>
      </c>
      <c r="HW6" s="6">
        <f>IFERROR(INDEX(Sales!$D$5:$ABF$18,MATCH(UsagePerHour!$B6,Sales!$C$5:$C$18,0),MATCH(UsagePerHour!HW$4,Sales!$D$3:$ABF$3,0))/HW$2*INDEX(Usage!$D$5:$ABF$11,MATCH(UsagePerHour!$B$4,Usage!$C$5:$C$11,0),MATCH(UsagePerHour!HW$4,Usage!$D$3:$ABF$3,0)),"")</f>
        <v>68.096951167089372</v>
      </c>
      <c r="HX6" s="6">
        <f>IFERROR(INDEX(Sales!$D$5:$ABF$18,MATCH(UsagePerHour!$B6,Sales!$C$5:$C$18,0),MATCH(UsagePerHour!HX$4,Sales!$D$3:$ABF$3,0))/HX$2*INDEX(Usage!$D$5:$ABF$11,MATCH(UsagePerHour!$B$4,Usage!$C$5:$C$11,0),MATCH(UsagePerHour!HX$4,Usage!$D$3:$ABF$3,0)),"")</f>
        <v>119.60223424828209</v>
      </c>
      <c r="HY6" s="6">
        <f>IFERROR(INDEX(Sales!$D$5:$ABF$18,MATCH(UsagePerHour!$B6,Sales!$C$5:$C$18,0),MATCH(UsagePerHour!HY$4,Sales!$D$3:$ABF$3,0))/HY$2*INDEX(Usage!$D$5:$ABF$11,MATCH(UsagePerHour!$B$4,Usage!$C$5:$C$11,0),MATCH(UsagePerHour!HY$4,Usage!$D$3:$ABF$3,0)),"")</f>
        <v>283.14897128047818</v>
      </c>
      <c r="HZ6" s="6">
        <f>IFERROR(INDEX(Sales!$D$5:$ABF$18,MATCH(UsagePerHour!$B6,Sales!$C$5:$C$18,0),MATCH(UsagePerHour!HZ$4,Sales!$D$3:$ABF$3,0))/HZ$2*INDEX(Usage!$D$5:$ABF$11,MATCH(UsagePerHour!$B$4,Usage!$C$5:$C$11,0),MATCH(UsagePerHour!HZ$4,Usage!$D$3:$ABF$3,0)),"")</f>
        <v>45.109119251753697</v>
      </c>
      <c r="IA6" s="6">
        <f>IFERROR(INDEX(Sales!$D$5:$ABF$18,MATCH(UsagePerHour!$B6,Sales!$C$5:$C$18,0),MATCH(UsagePerHour!IA$4,Sales!$D$3:$ABF$3,0))/IA$2*INDEX(Usage!$D$5:$ABF$11,MATCH(UsagePerHour!$B$4,Usage!$C$5:$C$11,0),MATCH(UsagePerHour!IA$4,Usage!$D$3:$ABF$3,0)),"")</f>
        <v>36.6737071915583</v>
      </c>
      <c r="IB6" s="6">
        <f>IFERROR(INDEX(Sales!$D$5:$ABF$18,MATCH(UsagePerHour!$B6,Sales!$C$5:$C$18,0),MATCH(UsagePerHour!IB$4,Sales!$D$3:$ABF$3,0))/IB$2*INDEX(Usage!$D$5:$ABF$11,MATCH(UsagePerHour!$B$4,Usage!$C$5:$C$11,0),MATCH(UsagePerHour!IB$4,Usage!$D$3:$ABF$3,0)),"")</f>
        <v>5.8575650393261043</v>
      </c>
      <c r="IC6" s="6">
        <f>IFERROR(INDEX(Sales!$D$5:$ABF$18,MATCH(UsagePerHour!$B6,Sales!$C$5:$C$18,0),MATCH(UsagePerHour!IC$4,Sales!$D$3:$ABF$3,0))/IC$2*INDEX(Usage!$D$5:$ABF$11,MATCH(UsagePerHour!$B$4,Usage!$C$5:$C$11,0),MATCH(UsagePerHour!IC$4,Usage!$D$3:$ABF$3,0)),"")</f>
        <v>14.02383960077673</v>
      </c>
      <c r="ID6" s="6">
        <f>IFERROR(INDEX(Sales!$D$5:$ABF$18,MATCH(UsagePerHour!$B6,Sales!$C$5:$C$18,0),MATCH(UsagePerHour!ID$4,Sales!$D$3:$ABF$3,0))/ID$2*INDEX(Usage!$D$5:$ABF$11,MATCH(UsagePerHour!$B$4,Usage!$C$5:$C$11,0),MATCH(UsagePerHour!ID$4,Usage!$D$3:$ABF$3,0)),"")</f>
        <v>115.07890049650233</v>
      </c>
      <c r="IE6" s="6">
        <f>IFERROR(INDEX(Sales!$D$5:$ABF$18,MATCH(UsagePerHour!$B6,Sales!$C$5:$C$18,0),MATCH(UsagePerHour!IE$4,Sales!$D$3:$ABF$3,0))/IE$2*INDEX(Usage!$D$5:$ABF$11,MATCH(UsagePerHour!$B$4,Usage!$C$5:$C$11,0),MATCH(UsagePerHour!IE$4,Usage!$D$3:$ABF$3,0)),"")</f>
        <v>42.11464302229728</v>
      </c>
      <c r="IF6" s="6">
        <f>IFERROR(INDEX(Sales!$D$5:$ABF$18,MATCH(UsagePerHour!$B6,Sales!$C$5:$C$18,0),MATCH(UsagePerHour!IF$4,Sales!$D$3:$ABF$3,0))/IF$2*INDEX(Usage!$D$5:$ABF$11,MATCH(UsagePerHour!$B$4,Usage!$C$5:$C$11,0),MATCH(UsagePerHour!IF$4,Usage!$D$3:$ABF$3,0)),"")</f>
        <v>113.20076851534583</v>
      </c>
      <c r="IG6" s="6">
        <f>IFERROR(INDEX(Sales!$D$5:$ABF$18,MATCH(UsagePerHour!$B6,Sales!$C$5:$C$18,0),MATCH(UsagePerHour!IG$4,Sales!$D$3:$ABF$3,0))/IG$2*INDEX(Usage!$D$5:$ABF$11,MATCH(UsagePerHour!$B$4,Usage!$C$5:$C$11,0),MATCH(UsagePerHour!IG$4,Usage!$D$3:$ABF$3,0)),"")</f>
        <v>6.9301080094545675</v>
      </c>
      <c r="IH6" s="6">
        <f>IFERROR(INDEX(Sales!$D$5:$ABF$18,MATCH(UsagePerHour!$B6,Sales!$C$5:$C$18,0),MATCH(UsagePerHour!IH$4,Sales!$D$3:$ABF$3,0))/IH$2*INDEX(Usage!$D$5:$ABF$11,MATCH(UsagePerHour!$B$4,Usage!$C$5:$C$11,0),MATCH(UsagePerHour!IH$4,Usage!$D$3:$ABF$3,0)),"")</f>
        <v>42.666417335581038</v>
      </c>
      <c r="II6" s="6">
        <f>IFERROR(INDEX(Sales!$D$5:$ABF$18,MATCH(UsagePerHour!$B6,Sales!$C$5:$C$18,0),MATCH(UsagePerHour!II$4,Sales!$D$3:$ABF$3,0))/II$2*INDEX(Usage!$D$5:$ABF$11,MATCH(UsagePerHour!$B$4,Usage!$C$5:$C$11,0),MATCH(UsagePerHour!II$4,Usage!$D$3:$ABF$3,0)),"")</f>
        <v>4.8078262516157189</v>
      </c>
      <c r="IJ6" s="6">
        <f>IFERROR(INDEX(Sales!$D$5:$ABF$18,MATCH(UsagePerHour!$B6,Sales!$C$5:$C$18,0),MATCH(UsagePerHour!IJ$4,Sales!$D$3:$ABF$3,0))/IJ$2*INDEX(Usage!$D$5:$ABF$11,MATCH(UsagePerHour!$B$4,Usage!$C$5:$C$11,0),MATCH(UsagePerHour!IJ$4,Usage!$D$3:$ABF$3,0)),"")</f>
        <v>26.597160415342234</v>
      </c>
      <c r="IK6" s="6">
        <f>IFERROR(INDEX(Sales!$D$5:$ABF$18,MATCH(UsagePerHour!$B6,Sales!$C$5:$C$18,0),MATCH(UsagePerHour!IK$4,Sales!$D$3:$ABF$3,0))/IK$2*INDEX(Usage!$D$5:$ABF$11,MATCH(UsagePerHour!$B$4,Usage!$C$5:$C$11,0),MATCH(UsagePerHour!IK$4,Usage!$D$3:$ABF$3,0)),"")</f>
        <v>99.313560870359566</v>
      </c>
      <c r="IL6" s="6">
        <f>IFERROR(INDEX(Sales!$D$5:$ABF$18,MATCH(UsagePerHour!$B6,Sales!$C$5:$C$18,0),MATCH(UsagePerHour!IL$4,Sales!$D$3:$ABF$3,0))/IL$2*INDEX(Usage!$D$5:$ABF$11,MATCH(UsagePerHour!$B$4,Usage!$C$5:$C$11,0),MATCH(UsagePerHour!IL$4,Usage!$D$3:$ABF$3,0)),"")</f>
        <v>59.468808480174829</v>
      </c>
      <c r="IM6" s="6">
        <f>IFERROR(INDEX(Sales!$D$5:$ABF$18,MATCH(UsagePerHour!$B6,Sales!$C$5:$C$18,0),MATCH(UsagePerHour!IM$4,Sales!$D$3:$ABF$3,0))/IM$2*INDEX(Usage!$D$5:$ABF$11,MATCH(UsagePerHour!$B$4,Usage!$C$5:$C$11,0),MATCH(UsagePerHour!IM$4,Usage!$D$3:$ABF$3,0)),"")</f>
        <v>97.966779581255039</v>
      </c>
      <c r="IN6" s="6">
        <f>IFERROR(INDEX(Sales!$D$5:$ABF$18,MATCH(UsagePerHour!$B6,Sales!$C$5:$C$18,0),MATCH(UsagePerHour!IN$4,Sales!$D$3:$ABF$3,0))/IN$2*INDEX(Usage!$D$5:$ABF$11,MATCH(UsagePerHour!$B$4,Usage!$C$5:$C$11,0),MATCH(UsagePerHour!IN$4,Usage!$D$3:$ABF$3,0)),"")</f>
        <v>21.739690437315211</v>
      </c>
      <c r="IO6" s="6">
        <f>IFERROR(INDEX(Sales!$D$5:$ABF$18,MATCH(UsagePerHour!$B6,Sales!$C$5:$C$18,0),MATCH(UsagePerHour!IO$4,Sales!$D$3:$ABF$3,0))/IO$2*INDEX(Usage!$D$5:$ABF$11,MATCH(UsagePerHour!$B$4,Usage!$C$5:$C$11,0),MATCH(UsagePerHour!IO$4,Usage!$D$3:$ABF$3,0)),"")</f>
        <v>154.1948347636305</v>
      </c>
      <c r="IP6" s="6">
        <f>IFERROR(INDEX(Sales!$D$5:$ABF$18,MATCH(UsagePerHour!$B6,Sales!$C$5:$C$18,0),MATCH(UsagePerHour!IP$4,Sales!$D$3:$ABF$3,0))/IP$2*INDEX(Usage!$D$5:$ABF$11,MATCH(UsagePerHour!$B$4,Usage!$C$5:$C$11,0),MATCH(UsagePerHour!IP$4,Usage!$D$3:$ABF$3,0)),"")</f>
        <v>3.7154993824296332</v>
      </c>
      <c r="IQ6" s="6">
        <f>IFERROR(INDEX(Sales!$D$5:$ABF$18,MATCH(UsagePerHour!$B6,Sales!$C$5:$C$18,0),MATCH(UsagePerHour!IQ$4,Sales!$D$3:$ABF$3,0))/IQ$2*INDEX(Usage!$D$5:$ABF$11,MATCH(UsagePerHour!$B$4,Usage!$C$5:$C$11,0),MATCH(UsagePerHour!IQ$4,Usage!$D$3:$ABF$3,0)),"")</f>
        <v>12.050371598579458</v>
      </c>
      <c r="IR6" s="6">
        <f>IFERROR(INDEX(Sales!$D$5:$ABF$18,MATCH(UsagePerHour!$B6,Sales!$C$5:$C$18,0),MATCH(UsagePerHour!IR$4,Sales!$D$3:$ABF$3,0))/IR$2*INDEX(Usage!$D$5:$ABF$11,MATCH(UsagePerHour!$B$4,Usage!$C$5:$C$11,0),MATCH(UsagePerHour!IR$4,Usage!$D$3:$ABF$3,0)),"")</f>
        <v>38.524626373822116</v>
      </c>
      <c r="IS6" s="6">
        <f>IFERROR(INDEX(Sales!$D$5:$ABF$18,MATCH(UsagePerHour!$B6,Sales!$C$5:$C$18,0),MATCH(UsagePerHour!IS$4,Sales!$D$3:$ABF$3,0))/IS$2*INDEX(Usage!$D$5:$ABF$11,MATCH(UsagePerHour!$B$4,Usage!$C$5:$C$11,0),MATCH(UsagePerHour!IS$4,Usage!$D$3:$ABF$3,0)),"")</f>
        <v>23.522072465505527</v>
      </c>
      <c r="IT6" s="6">
        <f>IFERROR(INDEX(Sales!$D$5:$ABF$18,MATCH(UsagePerHour!$B6,Sales!$C$5:$C$18,0),MATCH(UsagePerHour!IT$4,Sales!$D$3:$ABF$3,0))/IT$2*INDEX(Usage!$D$5:$ABF$11,MATCH(UsagePerHour!$B$4,Usage!$C$5:$C$11,0),MATCH(UsagePerHour!IT$4,Usage!$D$3:$ABF$3,0)),"")</f>
        <v>101.44206701655229</v>
      </c>
      <c r="IU6" s="6">
        <f>IFERROR(INDEX(Sales!$D$5:$ABF$18,MATCH(UsagePerHour!$B6,Sales!$C$5:$C$18,0),MATCH(UsagePerHour!IU$4,Sales!$D$3:$ABF$3,0))/IU$2*INDEX(Usage!$D$5:$ABF$11,MATCH(UsagePerHour!$B$4,Usage!$C$5:$C$11,0),MATCH(UsagePerHour!IU$4,Usage!$D$3:$ABF$3,0)),"")</f>
        <v>2.2085802247854414</v>
      </c>
      <c r="IV6" s="6">
        <f>IFERROR(INDEX(Sales!$D$5:$ABF$18,MATCH(UsagePerHour!$B6,Sales!$C$5:$C$18,0),MATCH(UsagePerHour!IV$4,Sales!$D$3:$ABF$3,0))/IV$2*INDEX(Usage!$D$5:$ABF$11,MATCH(UsagePerHour!$B$4,Usage!$C$5:$C$11,0),MATCH(UsagePerHour!IV$4,Usage!$D$3:$ABF$3,0)),"")</f>
        <v>19.461494560921153</v>
      </c>
      <c r="IW6" s="6">
        <f>IFERROR(INDEX(Sales!$D$5:$ABF$18,MATCH(UsagePerHour!$B6,Sales!$C$5:$C$18,0),MATCH(UsagePerHour!IW$4,Sales!$D$3:$ABF$3,0))/IW$2*INDEX(Usage!$D$5:$ABF$11,MATCH(UsagePerHour!$B$4,Usage!$C$5:$C$11,0),MATCH(UsagePerHour!IW$4,Usage!$D$3:$ABF$3,0)),"")</f>
        <v>38.230003979307604</v>
      </c>
      <c r="IX6" s="6">
        <f>IFERROR(INDEX(Sales!$D$5:$ABF$18,MATCH(UsagePerHour!$B6,Sales!$C$5:$C$18,0),MATCH(UsagePerHour!IX$4,Sales!$D$3:$ABF$3,0))/IX$2*INDEX(Usage!$D$5:$ABF$11,MATCH(UsagePerHour!$B$4,Usage!$C$5:$C$11,0),MATCH(UsagePerHour!IX$4,Usage!$D$3:$ABF$3,0)),"")</f>
        <v>10.467423319676669</v>
      </c>
      <c r="IY6" s="6">
        <f>IFERROR(INDEX(Sales!$D$5:$ABF$18,MATCH(UsagePerHour!$B6,Sales!$C$5:$C$18,0),MATCH(UsagePerHour!IY$4,Sales!$D$3:$ABF$3,0))/IY$2*INDEX(Usage!$D$5:$ABF$11,MATCH(UsagePerHour!$B$4,Usage!$C$5:$C$11,0),MATCH(UsagePerHour!IY$4,Usage!$D$3:$ABF$3,0)),"")</f>
        <v>57.296722305556443</v>
      </c>
      <c r="IZ6" s="6">
        <f>IFERROR(INDEX(Sales!$D$5:$ABF$18,MATCH(UsagePerHour!$B6,Sales!$C$5:$C$18,0),MATCH(UsagePerHour!IZ$4,Sales!$D$3:$ABF$3,0))/IZ$2*INDEX(Usage!$D$5:$ABF$11,MATCH(UsagePerHour!$B$4,Usage!$C$5:$C$11,0),MATCH(UsagePerHour!IZ$4,Usage!$D$3:$ABF$3,0)),"")</f>
        <v>88.454447228671924</v>
      </c>
      <c r="JA6" s="6">
        <f>IFERROR(INDEX(Sales!$D$5:$ABF$18,MATCH(UsagePerHour!$B6,Sales!$C$5:$C$18,0),MATCH(UsagePerHour!JA$4,Sales!$D$3:$ABF$3,0))/JA$2*INDEX(Usage!$D$5:$ABF$11,MATCH(UsagePerHour!$B$4,Usage!$C$5:$C$11,0),MATCH(UsagePerHour!JA$4,Usage!$D$3:$ABF$3,0)),"")</f>
        <v>202.80874439461883</v>
      </c>
      <c r="JB6" s="6">
        <f>IFERROR(INDEX(Sales!$D$5:$ABF$18,MATCH(UsagePerHour!$B6,Sales!$C$5:$C$18,0),MATCH(UsagePerHour!JB$4,Sales!$D$3:$ABF$3,0))/JB$2*INDEX(Usage!$D$5:$ABF$11,MATCH(UsagePerHour!$B$4,Usage!$C$5:$C$11,0),MATCH(UsagePerHour!JB$4,Usage!$D$3:$ABF$3,0)),"")</f>
        <v>112.40694222000914</v>
      </c>
      <c r="JC6" s="6">
        <f>IFERROR(INDEX(Sales!$D$5:$ABF$18,MATCH(UsagePerHour!$B6,Sales!$C$5:$C$18,0),MATCH(UsagePerHour!JC$4,Sales!$D$3:$ABF$3,0))/JC$2*INDEX(Usage!$D$5:$ABF$11,MATCH(UsagePerHour!$B$4,Usage!$C$5:$C$11,0),MATCH(UsagePerHour!JC$4,Usage!$D$3:$ABF$3,0)),"")</f>
        <v>167.76184629871986</v>
      </c>
      <c r="JD6" s="6">
        <f>IFERROR(INDEX(Sales!$D$5:$ABF$18,MATCH(UsagePerHour!$B6,Sales!$C$5:$C$18,0),MATCH(UsagePerHour!JD$4,Sales!$D$3:$ABF$3,0))/JD$2*INDEX(Usage!$D$5:$ABF$11,MATCH(UsagePerHour!$B$4,Usage!$C$5:$C$11,0),MATCH(UsagePerHour!JD$4,Usage!$D$3:$ABF$3,0)),"")</f>
        <v>8.3302333414419643</v>
      </c>
      <c r="JE6" s="6">
        <f>IFERROR(INDEX(Sales!$D$5:$ABF$18,MATCH(UsagePerHour!$B6,Sales!$C$5:$C$18,0),MATCH(UsagePerHour!JE$4,Sales!$D$3:$ABF$3,0))/JE$2*INDEX(Usage!$D$5:$ABF$11,MATCH(UsagePerHour!$B$4,Usage!$C$5:$C$11,0),MATCH(UsagePerHour!JE$4,Usage!$D$3:$ABF$3,0)),"")</f>
        <v>28.447027182224616</v>
      </c>
      <c r="JF6" s="6">
        <f>IFERROR(INDEX(Sales!$D$5:$ABF$18,MATCH(UsagePerHour!$B6,Sales!$C$5:$C$18,0),MATCH(UsagePerHour!JF$4,Sales!$D$3:$ABF$3,0))/JF$2*INDEX(Usage!$D$5:$ABF$11,MATCH(UsagePerHour!$B$4,Usage!$C$5:$C$11,0),MATCH(UsagePerHour!JF$4,Usage!$D$3:$ABF$3,0)),"")</f>
        <v>25.607576366947715</v>
      </c>
      <c r="JG6" s="6">
        <f>IFERROR(INDEX(Sales!$D$5:$ABF$18,MATCH(UsagePerHour!$B6,Sales!$C$5:$C$18,0),MATCH(UsagePerHour!JG$4,Sales!$D$3:$ABF$3,0))/JG$2*INDEX(Usage!$D$5:$ABF$11,MATCH(UsagePerHour!$B$4,Usage!$C$5:$C$11,0),MATCH(UsagePerHour!JG$4,Usage!$D$3:$ABF$3,0)),"")</f>
        <v>9.563988977325689</v>
      </c>
      <c r="JH6" s="6">
        <f>IFERROR(INDEX(Sales!$D$5:$ABF$18,MATCH(UsagePerHour!$B6,Sales!$C$5:$C$18,0),MATCH(UsagePerHour!JH$4,Sales!$D$3:$ABF$3,0))/JH$2*INDEX(Usage!$D$5:$ABF$11,MATCH(UsagePerHour!$B$4,Usage!$C$5:$C$11,0),MATCH(UsagePerHour!JH$4,Usage!$D$3:$ABF$3,0)),"")</f>
        <v>82.979371029277942</v>
      </c>
      <c r="JI6" s="6">
        <f>IFERROR(INDEX(Sales!$D$5:$ABF$18,MATCH(UsagePerHour!$B6,Sales!$C$5:$C$18,0),MATCH(UsagePerHour!JI$4,Sales!$D$3:$ABF$3,0))/JI$2*INDEX(Usage!$D$5:$ABF$11,MATCH(UsagePerHour!$B$4,Usage!$C$5:$C$11,0),MATCH(UsagePerHour!JI$4,Usage!$D$3:$ABF$3,0)),"")</f>
        <v>82.027656826322598</v>
      </c>
      <c r="JJ6" s="6">
        <f>IFERROR(INDEX(Sales!$D$5:$ABF$18,MATCH(UsagePerHour!$B6,Sales!$C$5:$C$18,0),MATCH(UsagePerHour!JJ$4,Sales!$D$3:$ABF$3,0))/JJ$2*INDEX(Usage!$D$5:$ABF$11,MATCH(UsagePerHour!$B$4,Usage!$C$5:$C$11,0),MATCH(UsagePerHour!JJ$4,Usage!$D$3:$ABF$3,0)),"")</f>
        <v>94.561474618799465</v>
      </c>
      <c r="JK6" s="6">
        <f>IFERROR(INDEX(Sales!$D$5:$ABF$18,MATCH(UsagePerHour!$B6,Sales!$C$5:$C$18,0),MATCH(UsagePerHour!JK$4,Sales!$D$3:$ABF$3,0))/JK$2*INDEX(Usage!$D$5:$ABF$11,MATCH(UsagePerHour!$B$4,Usage!$C$5:$C$11,0),MATCH(UsagePerHour!JK$4,Usage!$D$3:$ABF$3,0)),"")</f>
        <v>1.1692570939683447</v>
      </c>
      <c r="JL6" s="6">
        <f>IFERROR(INDEX(Sales!$D$5:$ABF$18,MATCH(UsagePerHour!$B6,Sales!$C$5:$C$18,0),MATCH(UsagePerHour!JL$4,Sales!$D$3:$ABF$3,0))/JL$2*INDEX(Usage!$D$5:$ABF$11,MATCH(UsagePerHour!$B$4,Usage!$C$5:$C$11,0),MATCH(UsagePerHour!JL$4,Usage!$D$3:$ABF$3,0)),"")</f>
        <v>5.9590968640198207</v>
      </c>
      <c r="JM6" s="6">
        <f>IFERROR(INDEX(Sales!$D$5:$ABF$18,MATCH(UsagePerHour!$B6,Sales!$C$5:$C$18,0),MATCH(UsagePerHour!JM$4,Sales!$D$3:$ABF$3,0))/JM$2*INDEX(Usage!$D$5:$ABF$11,MATCH(UsagePerHour!$B$4,Usage!$C$5:$C$11,0),MATCH(UsagePerHour!JM$4,Usage!$D$3:$ABF$3,0)),"")</f>
        <v>173.86063164328598</v>
      </c>
      <c r="JN6" s="6">
        <f>IFERROR(INDEX(Sales!$D$5:$ABF$18,MATCH(UsagePerHour!$B6,Sales!$C$5:$C$18,0),MATCH(UsagePerHour!JN$4,Sales!$D$3:$ABF$3,0))/JN$2*INDEX(Usage!$D$5:$ABF$11,MATCH(UsagePerHour!$B$4,Usage!$C$5:$C$11,0),MATCH(UsagePerHour!JN$4,Usage!$D$3:$ABF$3,0)),"")</f>
        <v>6.9670174693679483</v>
      </c>
      <c r="JO6" s="6">
        <f>IFERROR(INDEX(Sales!$D$5:$ABF$18,MATCH(UsagePerHour!$B6,Sales!$C$5:$C$18,0),MATCH(UsagePerHour!JO$4,Sales!$D$3:$ABF$3,0))/JO$2*INDEX(Usage!$D$5:$ABF$11,MATCH(UsagePerHour!$B$4,Usage!$C$5:$C$11,0),MATCH(UsagePerHour!JO$4,Usage!$D$3:$ABF$3,0)),"")</f>
        <v>283.12198738241796</v>
      </c>
      <c r="JP6" s="6">
        <f>IFERROR(INDEX(Sales!$D$5:$ABF$18,MATCH(UsagePerHour!$B6,Sales!$C$5:$C$18,0),MATCH(UsagePerHour!JP$4,Sales!$D$3:$ABF$3,0))/JP$2*INDEX(Usage!$D$5:$ABF$11,MATCH(UsagePerHour!$B$4,Usage!$C$5:$C$11,0),MATCH(UsagePerHour!JP$4,Usage!$D$3:$ABF$3,0)),"")</f>
        <v>1.0731147574130802</v>
      </c>
      <c r="JQ6" s="6">
        <f>IFERROR(INDEX(Sales!$D$5:$ABF$18,MATCH(UsagePerHour!$B6,Sales!$C$5:$C$18,0),MATCH(UsagePerHour!JQ$4,Sales!$D$3:$ABF$3,0))/JQ$2*INDEX(Usage!$D$5:$ABF$11,MATCH(UsagePerHour!$B$4,Usage!$C$5:$C$11,0),MATCH(UsagePerHour!JQ$4,Usage!$D$3:$ABF$3,0)),"")</f>
        <v>15.904894521962355</v>
      </c>
      <c r="JR6" s="6">
        <f>IFERROR(INDEX(Sales!$D$5:$ABF$18,MATCH(UsagePerHour!$B6,Sales!$C$5:$C$18,0),MATCH(UsagePerHour!JR$4,Sales!$D$3:$ABF$3,0))/JR$2*INDEX(Usage!$D$5:$ABF$11,MATCH(UsagePerHour!$B$4,Usage!$C$5:$C$11,0),MATCH(UsagePerHour!JR$4,Usage!$D$3:$ABF$3,0)),"")</f>
        <v>4.5252330201641353</v>
      </c>
      <c r="JS6" s="6">
        <f>IFERROR(INDEX(Sales!$D$5:$ABF$18,MATCH(UsagePerHour!$B6,Sales!$C$5:$C$18,0),MATCH(UsagePerHour!JS$4,Sales!$D$3:$ABF$3,0))/JS$2*INDEX(Usage!$D$5:$ABF$11,MATCH(UsagePerHour!$B$4,Usage!$C$5:$C$11,0),MATCH(UsagePerHour!JS$4,Usage!$D$3:$ABF$3,0)),"")</f>
        <v>12.940942312290383</v>
      </c>
      <c r="JT6" s="6">
        <f>IFERROR(INDEX(Sales!$D$5:$ABF$18,MATCH(UsagePerHour!$B6,Sales!$C$5:$C$18,0),MATCH(UsagePerHour!JT$4,Sales!$D$3:$ABF$3,0))/JT$2*INDEX(Usage!$D$5:$ABF$11,MATCH(UsagePerHour!$B$4,Usage!$C$5:$C$11,0),MATCH(UsagePerHour!JT$4,Usage!$D$3:$ABF$3,0)),"")</f>
        <v>90.085192741214328</v>
      </c>
      <c r="JU6" s="6">
        <f>IFERROR(INDEX(Sales!$D$5:$ABF$18,MATCH(UsagePerHour!$B6,Sales!$C$5:$C$18,0),MATCH(UsagePerHour!JU$4,Sales!$D$3:$ABF$3,0))/JU$2*INDEX(Usage!$D$5:$ABF$11,MATCH(UsagePerHour!$B$4,Usage!$C$5:$C$11,0),MATCH(UsagePerHour!JU$4,Usage!$D$3:$ABF$3,0)),"")</f>
        <v>9.9523421488011454</v>
      </c>
      <c r="JV6" s="6">
        <f>IFERROR(INDEX(Sales!$D$5:$ABF$18,MATCH(UsagePerHour!$B6,Sales!$C$5:$C$18,0),MATCH(UsagePerHour!JV$4,Sales!$D$3:$ABF$3,0))/JV$2*INDEX(Usage!$D$5:$ABF$11,MATCH(UsagePerHour!$B$4,Usage!$C$5:$C$11,0),MATCH(UsagePerHour!JV$4,Usage!$D$3:$ABF$3,0)),"")</f>
        <v>206.67270743681436</v>
      </c>
      <c r="JW6" s="6">
        <f>IFERROR(INDEX(Sales!$D$5:$ABF$18,MATCH(UsagePerHour!$B6,Sales!$C$5:$C$18,0),MATCH(UsagePerHour!JW$4,Sales!$D$3:$ABF$3,0))/JW$2*INDEX(Usage!$D$5:$ABF$11,MATCH(UsagePerHour!$B$4,Usage!$C$5:$C$11,0),MATCH(UsagePerHour!JW$4,Usage!$D$3:$ABF$3,0)),"")</f>
        <v>7.0025338225082612</v>
      </c>
      <c r="JX6" s="6">
        <f>IFERROR(INDEX(Sales!$D$5:$ABF$18,MATCH(UsagePerHour!$B6,Sales!$C$5:$C$18,0),MATCH(UsagePerHour!JX$4,Sales!$D$3:$ABF$3,0))/JX$2*INDEX(Usage!$D$5:$ABF$11,MATCH(UsagePerHour!$B$4,Usage!$C$5:$C$11,0),MATCH(UsagePerHour!JX$4,Usage!$D$3:$ABF$3,0)),"")</f>
        <v>4.5351845778215081</v>
      </c>
      <c r="JY6" s="6">
        <f>IFERROR(INDEX(Sales!$D$5:$ABF$18,MATCH(UsagePerHour!$B6,Sales!$C$5:$C$18,0),MATCH(UsagePerHour!JY$4,Sales!$D$3:$ABF$3,0))/JY$2*INDEX(Usage!$D$5:$ABF$11,MATCH(UsagePerHour!$B$4,Usage!$C$5:$C$11,0),MATCH(UsagePerHour!JY$4,Usage!$D$3:$ABF$3,0)),"")</f>
        <v>1.1281812975845138</v>
      </c>
      <c r="JZ6" s="6">
        <f>IFERROR(INDEX(Sales!$D$5:$ABF$18,MATCH(UsagePerHour!$B6,Sales!$C$5:$C$18,0),MATCH(UsagePerHour!JZ$4,Sales!$D$3:$ABF$3,0))/JZ$2*INDEX(Usage!$D$5:$ABF$11,MATCH(UsagePerHour!$B$4,Usage!$C$5:$C$11,0),MATCH(UsagePerHour!JZ$4,Usage!$D$3:$ABF$3,0)),"")</f>
        <v>2.0851480890684613</v>
      </c>
      <c r="KA6" s="6">
        <f>IFERROR(INDEX(Sales!$D$5:$ABF$18,MATCH(UsagePerHour!$B6,Sales!$C$5:$C$18,0),MATCH(UsagePerHour!KA$4,Sales!$D$3:$ABF$3,0))/KA$2*INDEX(Usage!$D$5:$ABF$11,MATCH(UsagePerHour!$B$4,Usage!$C$5:$C$11,0),MATCH(UsagePerHour!KA$4,Usage!$D$3:$ABF$3,0)),"")</f>
        <v>6.5547848486259168</v>
      </c>
      <c r="KB6" s="6">
        <f>IFERROR(INDEX(Sales!$D$5:$ABF$18,MATCH(UsagePerHour!$B6,Sales!$C$5:$C$18,0),MATCH(UsagePerHour!KB$4,Sales!$D$3:$ABF$3,0))/KB$2*INDEX(Usage!$D$5:$ABF$11,MATCH(UsagePerHour!$B$4,Usage!$C$5:$C$11,0),MATCH(UsagePerHour!KB$4,Usage!$D$3:$ABF$3,0)),"")</f>
        <v>38.638784544435332</v>
      </c>
      <c r="KC6" s="6">
        <f>IFERROR(INDEX(Sales!$D$5:$ABF$18,MATCH(UsagePerHour!$B6,Sales!$C$5:$C$18,0),MATCH(UsagePerHour!KC$4,Sales!$D$3:$ABF$3,0))/KC$2*INDEX(Usage!$D$5:$ABF$11,MATCH(UsagePerHour!$B$4,Usage!$C$5:$C$11,0),MATCH(UsagePerHour!KC$4,Usage!$D$3:$ABF$3,0)),"")</f>
        <v>273.49144706122212</v>
      </c>
      <c r="KD6" s="6">
        <f>IFERROR(INDEX(Sales!$D$5:$ABF$18,MATCH(UsagePerHour!$B6,Sales!$C$5:$C$18,0),MATCH(UsagePerHour!KD$4,Sales!$D$3:$ABF$3,0))/KD$2*INDEX(Usage!$D$5:$ABF$11,MATCH(UsagePerHour!$B$4,Usage!$C$5:$C$11,0),MATCH(UsagePerHour!KD$4,Usage!$D$3:$ABF$3,0)),"")</f>
        <v>46.578595499510818</v>
      </c>
      <c r="KE6" s="6">
        <f>IFERROR(INDEX(Sales!$D$5:$ABF$18,MATCH(UsagePerHour!$B6,Sales!$C$5:$C$18,0),MATCH(UsagePerHour!KE$4,Sales!$D$3:$ABF$3,0))/KE$2*INDEX(Usage!$D$5:$ABF$11,MATCH(UsagePerHour!$B$4,Usage!$C$5:$C$11,0),MATCH(UsagePerHour!KE$4,Usage!$D$3:$ABF$3,0)),"")</f>
        <v>12.618143077341553</v>
      </c>
      <c r="KF6" s="6">
        <f>IFERROR(INDEX(Sales!$D$5:$ABF$18,MATCH(UsagePerHour!$B6,Sales!$C$5:$C$18,0),MATCH(UsagePerHour!KF$4,Sales!$D$3:$ABF$3,0))/KF$2*INDEX(Usage!$D$5:$ABF$11,MATCH(UsagePerHour!$B$4,Usage!$C$5:$C$11,0),MATCH(UsagePerHour!KF$4,Usage!$D$3:$ABF$3,0)),"")</f>
        <v>13.559607370037288</v>
      </c>
      <c r="KG6" s="6">
        <f>IFERROR(INDEX(Sales!$D$5:$ABF$18,MATCH(UsagePerHour!$B6,Sales!$C$5:$C$18,0),MATCH(UsagePerHour!KG$4,Sales!$D$3:$ABF$3,0))/KG$2*INDEX(Usage!$D$5:$ABF$11,MATCH(UsagePerHour!$B$4,Usage!$C$5:$C$11,0),MATCH(UsagePerHour!KG$4,Usage!$D$3:$ABF$3,0)),"")</f>
        <v>14.752052704829859</v>
      </c>
      <c r="KH6" s="6">
        <f>IFERROR(INDEX(Sales!$D$5:$ABF$18,MATCH(UsagePerHour!$B6,Sales!$C$5:$C$18,0),MATCH(UsagePerHour!KH$4,Sales!$D$3:$ABF$3,0))/KH$2*INDEX(Usage!$D$5:$ABF$11,MATCH(UsagePerHour!$B$4,Usage!$C$5:$C$11,0),MATCH(UsagePerHour!KH$4,Usage!$D$3:$ABF$3,0)),"")</f>
        <v>56.202707095782721</v>
      </c>
      <c r="KI6" s="6">
        <f>IFERROR(INDEX(Sales!$D$5:$ABF$18,MATCH(UsagePerHour!$B6,Sales!$C$5:$C$18,0),MATCH(UsagePerHour!KI$4,Sales!$D$3:$ABF$3,0))/KI$2*INDEX(Usage!$D$5:$ABF$11,MATCH(UsagePerHour!$B$4,Usage!$C$5:$C$11,0),MATCH(UsagePerHour!KI$4,Usage!$D$3:$ABF$3,0)),"")</f>
        <v>76.007066787748698</v>
      </c>
      <c r="KJ6" s="6">
        <f>IFERROR(INDEX(Sales!$D$5:$ABF$18,MATCH(UsagePerHour!$B6,Sales!$C$5:$C$18,0),MATCH(UsagePerHour!KJ$4,Sales!$D$3:$ABF$3,0))/KJ$2*INDEX(Usage!$D$5:$ABF$11,MATCH(UsagePerHour!$B$4,Usage!$C$5:$C$11,0),MATCH(UsagePerHour!KJ$4,Usage!$D$3:$ABF$3,0)),"")</f>
        <v>124.93081000029692</v>
      </c>
      <c r="KK6" s="6">
        <f>IFERROR(INDEX(Sales!$D$5:$ABF$18,MATCH(UsagePerHour!$B6,Sales!$C$5:$C$18,0),MATCH(UsagePerHour!KK$4,Sales!$D$3:$ABF$3,0))/KK$2*INDEX(Usage!$D$5:$ABF$11,MATCH(UsagePerHour!$B$4,Usage!$C$5:$C$11,0),MATCH(UsagePerHour!KK$4,Usage!$D$3:$ABF$3,0)),"")</f>
        <v>32.208763176049672</v>
      </c>
      <c r="KL6" s="6">
        <f>IFERROR(INDEX(Sales!$D$5:$ABF$18,MATCH(UsagePerHour!$B6,Sales!$C$5:$C$18,0),MATCH(UsagePerHour!KL$4,Sales!$D$3:$ABF$3,0))/KL$2*INDEX(Usage!$D$5:$ABF$11,MATCH(UsagePerHour!$B$4,Usage!$C$5:$C$11,0),MATCH(UsagePerHour!KL$4,Usage!$D$3:$ABF$3,0)),"")</f>
        <v>14.385226291425418</v>
      </c>
      <c r="KM6" s="6">
        <f>IFERROR(INDEX(Sales!$D$5:$ABF$18,MATCH(UsagePerHour!$B6,Sales!$C$5:$C$18,0),MATCH(UsagePerHour!KM$4,Sales!$D$3:$ABF$3,0))/KM$2*INDEX(Usage!$D$5:$ABF$11,MATCH(UsagePerHour!$B$4,Usage!$C$5:$C$11,0),MATCH(UsagePerHour!KM$4,Usage!$D$3:$ABF$3,0)),"")</f>
        <v>0</v>
      </c>
      <c r="KN6" s="6">
        <f>IFERROR(INDEX(Sales!$D$5:$ABF$18,MATCH(UsagePerHour!$B6,Sales!$C$5:$C$18,0),MATCH(UsagePerHour!KN$4,Sales!$D$3:$ABF$3,0))/KN$2*INDEX(Usage!$D$5:$ABF$11,MATCH(UsagePerHour!$B$4,Usage!$C$5:$C$11,0),MATCH(UsagePerHour!KN$4,Usage!$D$3:$ABF$3,0)),"")</f>
        <v>14.395991906734753</v>
      </c>
      <c r="KO6" s="6">
        <f>IFERROR(INDEX(Sales!$D$5:$ABF$18,MATCH(UsagePerHour!$B6,Sales!$C$5:$C$18,0),MATCH(UsagePerHour!KO$4,Sales!$D$3:$ABF$3,0))/KO$2*INDEX(Usage!$D$5:$ABF$11,MATCH(UsagePerHour!$B$4,Usage!$C$5:$C$11,0),MATCH(UsagePerHour!KO$4,Usage!$D$3:$ABF$3,0)),"")</f>
        <v>327.28853580116703</v>
      </c>
      <c r="KP6" s="6">
        <f>IFERROR(INDEX(Sales!$D$5:$ABF$18,MATCH(UsagePerHour!$B6,Sales!$C$5:$C$18,0),MATCH(UsagePerHour!KP$4,Sales!$D$3:$ABF$3,0))/KP$2*INDEX(Usage!$D$5:$ABF$11,MATCH(UsagePerHour!$B$4,Usage!$C$5:$C$11,0),MATCH(UsagePerHour!KP$4,Usage!$D$3:$ABF$3,0)),"")</f>
        <v>18.009799795587085</v>
      </c>
      <c r="KQ6" s="6">
        <f>IFERROR(INDEX(Sales!$D$5:$ABF$18,MATCH(UsagePerHour!$B6,Sales!$C$5:$C$18,0),MATCH(UsagePerHour!KQ$4,Sales!$D$3:$ABF$3,0))/KQ$2*INDEX(Usage!$D$5:$ABF$11,MATCH(UsagePerHour!$B$4,Usage!$C$5:$C$11,0),MATCH(UsagePerHour!KQ$4,Usage!$D$3:$ABF$3,0)),"")</f>
        <v>354.3189809294575</v>
      </c>
      <c r="KR6" s="6">
        <f>IFERROR(INDEX(Sales!$D$5:$ABF$18,MATCH(UsagePerHour!$B6,Sales!$C$5:$C$18,0),MATCH(UsagePerHour!KR$4,Sales!$D$3:$ABF$3,0))/KR$2*INDEX(Usage!$D$5:$ABF$11,MATCH(UsagePerHour!$B$4,Usage!$C$5:$C$11,0),MATCH(UsagePerHour!KR$4,Usage!$D$3:$ABF$3,0)),"")</f>
        <v>75.327887625009552</v>
      </c>
      <c r="KS6" s="6">
        <f>IFERROR(INDEX(Sales!$D$5:$ABF$18,MATCH(UsagePerHour!$B6,Sales!$C$5:$C$18,0),MATCH(UsagePerHour!KS$4,Sales!$D$3:$ABF$3,0))/KS$2*INDEX(Usage!$D$5:$ABF$11,MATCH(UsagePerHour!$B$4,Usage!$C$5:$C$11,0),MATCH(UsagePerHour!KS$4,Usage!$D$3:$ABF$3,0)),"")</f>
        <v>22.594708056920041</v>
      </c>
      <c r="KT6" s="6">
        <f>IFERROR(INDEX(Sales!$D$5:$ABF$18,MATCH(UsagePerHour!$B6,Sales!$C$5:$C$18,0),MATCH(UsagePerHour!KT$4,Sales!$D$3:$ABF$3,0))/KT$2*INDEX(Usage!$D$5:$ABF$11,MATCH(UsagePerHour!$B$4,Usage!$C$5:$C$11,0),MATCH(UsagePerHour!KT$4,Usage!$D$3:$ABF$3,0)),"")</f>
        <v>16.74016322180778</v>
      </c>
      <c r="KU6" s="6">
        <f>IFERROR(INDEX(Sales!$D$5:$ABF$18,MATCH(UsagePerHour!$B6,Sales!$C$5:$C$18,0),MATCH(UsagePerHour!KU$4,Sales!$D$3:$ABF$3,0))/KU$2*INDEX(Usage!$D$5:$ABF$11,MATCH(UsagePerHour!$B$4,Usage!$C$5:$C$11,0),MATCH(UsagePerHour!KU$4,Usage!$D$3:$ABF$3,0)),"")</f>
        <v>104.54390242496557</v>
      </c>
      <c r="KV6" s="6">
        <f>IFERROR(INDEX(Sales!$D$5:$ABF$18,MATCH(UsagePerHour!$B6,Sales!$C$5:$C$18,0),MATCH(UsagePerHour!KV$4,Sales!$D$3:$ABF$3,0))/KV$2*INDEX(Usage!$D$5:$ABF$11,MATCH(UsagePerHour!$B$4,Usage!$C$5:$C$11,0),MATCH(UsagePerHour!KV$4,Usage!$D$3:$ABF$3,0)),"")</f>
        <v>6.3713989367505182</v>
      </c>
      <c r="KW6" s="6">
        <f>IFERROR(INDEX(Sales!$D$5:$ABF$18,MATCH(UsagePerHour!$B6,Sales!$C$5:$C$18,0),MATCH(UsagePerHour!KW$4,Sales!$D$3:$ABF$3,0))/KW$2*INDEX(Usage!$D$5:$ABF$11,MATCH(UsagePerHour!$B$4,Usage!$C$5:$C$11,0),MATCH(UsagePerHour!KW$4,Usage!$D$3:$ABF$3,0)),"")</f>
        <v>27.695153441255339</v>
      </c>
      <c r="KX6" s="6">
        <f>IFERROR(INDEX(Sales!$D$5:$ABF$18,MATCH(UsagePerHour!$B6,Sales!$C$5:$C$18,0),MATCH(UsagePerHour!KX$4,Sales!$D$3:$ABF$3,0))/KX$2*INDEX(Usage!$D$5:$ABF$11,MATCH(UsagePerHour!$B$4,Usage!$C$5:$C$11,0),MATCH(UsagePerHour!KX$4,Usage!$D$3:$ABF$3,0)),"")</f>
        <v>245.1629074473322</v>
      </c>
      <c r="KY6" s="6">
        <f>IFERROR(INDEX(Sales!$D$5:$ABF$18,MATCH(UsagePerHour!$B6,Sales!$C$5:$C$18,0),MATCH(UsagePerHour!KY$4,Sales!$D$3:$ABF$3,0))/KY$2*INDEX(Usage!$D$5:$ABF$11,MATCH(UsagePerHour!$B$4,Usage!$C$5:$C$11,0),MATCH(UsagePerHour!KY$4,Usage!$D$3:$ABF$3,0)),"")</f>
        <v>71.471447734023187</v>
      </c>
      <c r="KZ6" s="6">
        <f>IFERROR(INDEX(Sales!$D$5:$ABF$18,MATCH(UsagePerHour!$B6,Sales!$C$5:$C$18,0),MATCH(UsagePerHour!KZ$4,Sales!$D$3:$ABF$3,0))/KZ$2*INDEX(Usage!$D$5:$ABF$11,MATCH(UsagePerHour!$B$4,Usage!$C$5:$C$11,0),MATCH(UsagePerHour!KZ$4,Usage!$D$3:$ABF$3,0)),"")</f>
        <v>19.554060699733032</v>
      </c>
      <c r="LA6" s="6">
        <f>IFERROR(INDEX(Sales!$D$5:$ABF$18,MATCH(UsagePerHour!$B6,Sales!$C$5:$C$18,0),MATCH(UsagePerHour!LA$4,Sales!$D$3:$ABF$3,0))/LA$2*INDEX(Usage!$D$5:$ABF$11,MATCH(UsagePerHour!$B$4,Usage!$C$5:$C$11,0),MATCH(UsagePerHour!LA$4,Usage!$D$3:$ABF$3,0)),"")</f>
        <v>6.7190608356197901</v>
      </c>
      <c r="LB6" s="6">
        <f>IFERROR(INDEX(Sales!$D$5:$ABF$18,MATCH(UsagePerHour!$B6,Sales!$C$5:$C$18,0),MATCH(UsagePerHour!LB$4,Sales!$D$3:$ABF$3,0))/LB$2*INDEX(Usage!$D$5:$ABF$11,MATCH(UsagePerHour!$B$4,Usage!$C$5:$C$11,0),MATCH(UsagePerHour!LB$4,Usage!$D$3:$ABF$3,0)),"")</f>
        <v>37.413356182416095</v>
      </c>
      <c r="LC6" s="6">
        <f>IFERROR(INDEX(Sales!$D$5:$ABF$18,MATCH(UsagePerHour!$B6,Sales!$C$5:$C$18,0),MATCH(UsagePerHour!LC$4,Sales!$D$3:$ABF$3,0))/LC$2*INDEX(Usage!$D$5:$ABF$11,MATCH(UsagePerHour!$B$4,Usage!$C$5:$C$11,0),MATCH(UsagePerHour!LC$4,Usage!$D$3:$ABF$3,0)),"")</f>
        <v>4.347267286814497</v>
      </c>
      <c r="LD6" s="6">
        <f>IFERROR(INDEX(Sales!$D$5:$ABF$18,MATCH(UsagePerHour!$B6,Sales!$C$5:$C$18,0),MATCH(UsagePerHour!LD$4,Sales!$D$3:$ABF$3,0))/LD$2*INDEX(Usage!$D$5:$ABF$11,MATCH(UsagePerHour!$B$4,Usage!$C$5:$C$11,0),MATCH(UsagePerHour!LD$4,Usage!$D$3:$ABF$3,0)),"")</f>
        <v>79.096533977758384</v>
      </c>
      <c r="LE6" s="6">
        <f>IFERROR(INDEX(Sales!$D$5:$ABF$18,MATCH(UsagePerHour!$B6,Sales!$C$5:$C$18,0),MATCH(UsagePerHour!LE$4,Sales!$D$3:$ABF$3,0))/LE$2*INDEX(Usage!$D$5:$ABF$11,MATCH(UsagePerHour!$B$4,Usage!$C$5:$C$11,0),MATCH(UsagePerHour!LE$4,Usage!$D$3:$ABF$3,0)),"")</f>
        <v>117.65678519426861</v>
      </c>
      <c r="LF6" s="6">
        <f>IFERROR(INDEX(Sales!$D$5:$ABF$18,MATCH(UsagePerHour!$B6,Sales!$C$5:$C$18,0),MATCH(UsagePerHour!LF$4,Sales!$D$3:$ABF$3,0))/LF$2*INDEX(Usage!$D$5:$ABF$11,MATCH(UsagePerHour!$B$4,Usage!$C$5:$C$11,0),MATCH(UsagePerHour!LF$4,Usage!$D$3:$ABF$3,0)),"")</f>
        <v>90.678356254250943</v>
      </c>
      <c r="LG6" s="6">
        <f>IFERROR(INDEX(Sales!$D$5:$ABF$18,MATCH(UsagePerHour!$B6,Sales!$C$5:$C$18,0),MATCH(UsagePerHour!LG$4,Sales!$D$3:$ABF$3,0))/LG$2*INDEX(Usage!$D$5:$ABF$11,MATCH(UsagePerHour!$B$4,Usage!$C$5:$C$11,0),MATCH(UsagePerHour!LG$4,Usage!$D$3:$ABF$3,0)),"")</f>
        <v>158.84632541769406</v>
      </c>
      <c r="LH6" s="6">
        <f>IFERROR(INDEX(Sales!$D$5:$ABF$18,MATCH(UsagePerHour!$B6,Sales!$C$5:$C$18,0),MATCH(UsagePerHour!LH$4,Sales!$D$3:$ABF$3,0))/LH$2*INDEX(Usage!$D$5:$ABF$11,MATCH(UsagePerHour!$B$4,Usage!$C$5:$C$11,0),MATCH(UsagePerHour!LH$4,Usage!$D$3:$ABF$3,0)),"")</f>
        <v>0</v>
      </c>
      <c r="LI6" s="6">
        <f>IFERROR(INDEX(Sales!$D$5:$ABF$18,MATCH(UsagePerHour!$B6,Sales!$C$5:$C$18,0),MATCH(UsagePerHour!LI$4,Sales!$D$3:$ABF$3,0))/LI$2*INDEX(Usage!$D$5:$ABF$11,MATCH(UsagePerHour!$B$4,Usage!$C$5:$C$11,0),MATCH(UsagePerHour!LI$4,Usage!$D$3:$ABF$3,0)),"")</f>
        <v>23.211839166536148</v>
      </c>
      <c r="LJ6" s="6">
        <f>IFERROR(INDEX(Sales!$D$5:$ABF$18,MATCH(UsagePerHour!$B6,Sales!$C$5:$C$18,0),MATCH(UsagePerHour!LJ$4,Sales!$D$3:$ABF$3,0))/LJ$2*INDEX(Usage!$D$5:$ABF$11,MATCH(UsagePerHour!$B$4,Usage!$C$5:$C$11,0),MATCH(UsagePerHour!LJ$4,Usage!$D$3:$ABF$3,0)),"")</f>
        <v>16.344791938059519</v>
      </c>
      <c r="LK6" s="6">
        <f>IFERROR(INDEX(Sales!$D$5:$ABF$18,MATCH(UsagePerHour!$B6,Sales!$C$5:$C$18,0),MATCH(UsagePerHour!LK$4,Sales!$D$3:$ABF$3,0))/LK$2*INDEX(Usage!$D$5:$ABF$11,MATCH(UsagePerHour!$B$4,Usage!$C$5:$C$11,0),MATCH(UsagePerHour!LK$4,Usage!$D$3:$ABF$3,0)),"")</f>
        <v>22.845987532332554</v>
      </c>
      <c r="LL6" s="6">
        <f>IFERROR(INDEX(Sales!$D$5:$ABF$18,MATCH(UsagePerHour!$B6,Sales!$C$5:$C$18,0),MATCH(UsagePerHour!LL$4,Sales!$D$3:$ABF$3,0))/LL$2*INDEX(Usage!$D$5:$ABF$11,MATCH(UsagePerHour!$B$4,Usage!$C$5:$C$11,0),MATCH(UsagePerHour!LL$4,Usage!$D$3:$ABF$3,0)),"")</f>
        <v>173.21875121188447</v>
      </c>
      <c r="LM6" s="6">
        <f>IFERROR(INDEX(Sales!$D$5:$ABF$18,MATCH(UsagePerHour!$B6,Sales!$C$5:$C$18,0),MATCH(UsagePerHour!LM$4,Sales!$D$3:$ABF$3,0))/LM$2*INDEX(Usage!$D$5:$ABF$11,MATCH(UsagePerHour!$B$4,Usage!$C$5:$C$11,0),MATCH(UsagePerHour!LM$4,Usage!$D$3:$ABF$3,0)),"")</f>
        <v>58.533104045524006</v>
      </c>
      <c r="LN6" s="6">
        <f>IFERROR(INDEX(Sales!$D$5:$ABF$18,MATCH(UsagePerHour!$B6,Sales!$C$5:$C$18,0),MATCH(UsagePerHour!LN$4,Sales!$D$3:$ABF$3,0))/LN$2*INDEX(Usage!$D$5:$ABF$11,MATCH(UsagePerHour!$B$4,Usage!$C$5:$C$11,0),MATCH(UsagePerHour!LN$4,Usage!$D$3:$ABF$3,0)),"")</f>
        <v>110.22269923579756</v>
      </c>
      <c r="LO6" s="6">
        <f>IFERROR(INDEX(Sales!$D$5:$ABF$18,MATCH(UsagePerHour!$B6,Sales!$C$5:$C$18,0),MATCH(UsagePerHour!LO$4,Sales!$D$3:$ABF$3,0))/LO$2*INDEX(Usage!$D$5:$ABF$11,MATCH(UsagePerHour!$B$4,Usage!$C$5:$C$11,0),MATCH(UsagePerHour!LO$4,Usage!$D$3:$ABF$3,0)),"")</f>
        <v>6.9361359997598786</v>
      </c>
      <c r="LP6" s="6">
        <f>IFERROR(INDEX(Sales!$D$5:$ABF$18,MATCH(UsagePerHour!$B6,Sales!$C$5:$C$18,0),MATCH(UsagePerHour!LP$4,Sales!$D$3:$ABF$3,0))/LP$2*INDEX(Usage!$D$5:$ABF$11,MATCH(UsagePerHour!$B$4,Usage!$C$5:$C$11,0),MATCH(UsagePerHour!LP$4,Usage!$D$3:$ABF$3,0)),"")</f>
        <v>0.64249244923099802</v>
      </c>
      <c r="LQ6" s="6">
        <f>IFERROR(INDEX(Sales!$D$5:$ABF$18,MATCH(UsagePerHour!$B6,Sales!$C$5:$C$18,0),MATCH(UsagePerHour!LQ$4,Sales!$D$3:$ABF$3,0))/LQ$2*INDEX(Usage!$D$5:$ABF$11,MATCH(UsagePerHour!$B$4,Usage!$C$5:$C$11,0),MATCH(UsagePerHour!LQ$4,Usage!$D$3:$ABF$3,0)),"")</f>
        <v>18.809242308978231</v>
      </c>
      <c r="LR6" s="6">
        <f>IFERROR(INDEX(Sales!$D$5:$ABF$18,MATCH(UsagePerHour!$B6,Sales!$C$5:$C$18,0),MATCH(UsagePerHour!LR$4,Sales!$D$3:$ABF$3,0))/LR$2*INDEX(Usage!$D$5:$ABF$11,MATCH(UsagePerHour!$B$4,Usage!$C$5:$C$11,0),MATCH(UsagePerHour!LR$4,Usage!$D$3:$ABF$3,0)),"")</f>
        <v>124.50081242101463</v>
      </c>
      <c r="LS6" s="6">
        <f>IFERROR(INDEX(Sales!$D$5:$ABF$18,MATCH(UsagePerHour!$B6,Sales!$C$5:$C$18,0),MATCH(UsagePerHour!LS$4,Sales!$D$3:$ABF$3,0))/LS$2*INDEX(Usage!$D$5:$ABF$11,MATCH(UsagePerHour!$B$4,Usage!$C$5:$C$11,0),MATCH(UsagePerHour!LS$4,Usage!$D$3:$ABF$3,0)),"")</f>
        <v>329.69397486952789</v>
      </c>
      <c r="LT6" s="6">
        <f>IFERROR(INDEX(Sales!$D$5:$ABF$18,MATCH(UsagePerHour!$B6,Sales!$C$5:$C$18,0),MATCH(UsagePerHour!LT$4,Sales!$D$3:$ABF$3,0))/LT$2*INDEX(Usage!$D$5:$ABF$11,MATCH(UsagePerHour!$B$4,Usage!$C$5:$C$11,0),MATCH(UsagePerHour!LT$4,Usage!$D$3:$ABF$3,0)),"")</f>
        <v>5.9547094184103102</v>
      </c>
      <c r="LU6" s="6">
        <f>IFERROR(INDEX(Sales!$D$5:$ABF$18,MATCH(UsagePerHour!$B6,Sales!$C$5:$C$18,0),MATCH(UsagePerHour!LU$4,Sales!$D$3:$ABF$3,0))/LU$2*INDEX(Usage!$D$5:$ABF$11,MATCH(UsagePerHour!$B$4,Usage!$C$5:$C$11,0),MATCH(UsagePerHour!LU$4,Usage!$D$3:$ABF$3,0)),"")</f>
        <v>2.8388178273386542</v>
      </c>
      <c r="LV6" s="6">
        <f>IFERROR(INDEX(Sales!$D$5:$ABF$18,MATCH(UsagePerHour!$B6,Sales!$C$5:$C$18,0),MATCH(UsagePerHour!LV$4,Sales!$D$3:$ABF$3,0))/LV$2*INDEX(Usage!$D$5:$ABF$11,MATCH(UsagePerHour!$B$4,Usage!$C$5:$C$11,0),MATCH(UsagePerHour!LV$4,Usage!$D$3:$ABF$3,0)),"")</f>
        <v>9.1686706586826361</v>
      </c>
      <c r="LW6" s="6">
        <f>IFERROR(INDEX(Sales!$D$5:$ABF$18,MATCH(UsagePerHour!$B6,Sales!$C$5:$C$18,0),MATCH(UsagePerHour!LW$4,Sales!$D$3:$ABF$3,0))/LW$2*INDEX(Usage!$D$5:$ABF$11,MATCH(UsagePerHour!$B$4,Usage!$C$5:$C$11,0),MATCH(UsagePerHour!LW$4,Usage!$D$3:$ABF$3,0)),"")</f>
        <v>3.582619244019603</v>
      </c>
      <c r="LX6" s="6">
        <f>IFERROR(INDEX(Sales!$D$5:$ABF$18,MATCH(UsagePerHour!$B6,Sales!$C$5:$C$18,0),MATCH(UsagePerHour!LX$4,Sales!$D$3:$ABF$3,0))/LX$2*INDEX(Usage!$D$5:$ABF$11,MATCH(UsagePerHour!$B$4,Usage!$C$5:$C$11,0),MATCH(UsagePerHour!LX$4,Usage!$D$3:$ABF$3,0)),"")</f>
        <v>14.831095548392584</v>
      </c>
      <c r="LY6" s="6">
        <f>IFERROR(INDEX(Sales!$D$5:$ABF$18,MATCH(UsagePerHour!$B6,Sales!$C$5:$C$18,0),MATCH(UsagePerHour!LY$4,Sales!$D$3:$ABF$3,0))/LY$2*INDEX(Usage!$D$5:$ABF$11,MATCH(UsagePerHour!$B$4,Usage!$C$5:$C$11,0),MATCH(UsagePerHour!LY$4,Usage!$D$3:$ABF$3,0)),"")</f>
        <v>31.636033019453599</v>
      </c>
      <c r="LZ6" s="6">
        <f>IFERROR(INDEX(Sales!$D$5:$ABF$18,MATCH(UsagePerHour!$B6,Sales!$C$5:$C$18,0),MATCH(UsagePerHour!LZ$4,Sales!$D$3:$ABF$3,0))/LZ$2*INDEX(Usage!$D$5:$ABF$11,MATCH(UsagePerHour!$B$4,Usage!$C$5:$C$11,0),MATCH(UsagePerHour!LZ$4,Usage!$D$3:$ABF$3,0)),"")</f>
        <v>256.61533241793336</v>
      </c>
      <c r="MA6" s="6">
        <f>IFERROR(INDEX(Sales!$D$5:$ABF$18,MATCH(UsagePerHour!$B6,Sales!$C$5:$C$18,0),MATCH(UsagePerHour!MA$4,Sales!$D$3:$ABF$3,0))/MA$2*INDEX(Usage!$D$5:$ABF$11,MATCH(UsagePerHour!$B$4,Usage!$C$5:$C$11,0),MATCH(UsagePerHour!MA$4,Usage!$D$3:$ABF$3,0)),"")</f>
        <v>34.130547397396853</v>
      </c>
      <c r="MB6" s="6">
        <f>IFERROR(INDEX(Sales!$D$5:$ABF$18,MATCH(UsagePerHour!$B6,Sales!$C$5:$C$18,0),MATCH(UsagePerHour!MB$4,Sales!$D$3:$ABF$3,0))/MB$2*INDEX(Usage!$D$5:$ABF$11,MATCH(UsagePerHour!$B$4,Usage!$C$5:$C$11,0),MATCH(UsagePerHour!MB$4,Usage!$D$3:$ABF$3,0)),"")</f>
        <v>180.26010481296308</v>
      </c>
      <c r="MC6" s="6">
        <f>IFERROR(INDEX(Sales!$D$5:$ABF$18,MATCH(UsagePerHour!$B6,Sales!$C$5:$C$18,0),MATCH(UsagePerHour!MC$4,Sales!$D$3:$ABF$3,0))/MC$2*INDEX(Usage!$D$5:$ABF$11,MATCH(UsagePerHour!$B$4,Usage!$C$5:$C$11,0),MATCH(UsagePerHour!MC$4,Usage!$D$3:$ABF$3,0)),"")</f>
        <v>19.772142683814607</v>
      </c>
      <c r="MD6" s="6">
        <f>IFERROR(INDEX(Sales!$D$5:$ABF$18,MATCH(UsagePerHour!$B6,Sales!$C$5:$C$18,0),MATCH(UsagePerHour!MD$4,Sales!$D$3:$ABF$3,0))/MD$2*INDEX(Usage!$D$5:$ABF$11,MATCH(UsagePerHour!$B$4,Usage!$C$5:$C$11,0),MATCH(UsagePerHour!MD$4,Usage!$D$3:$ABF$3,0)),"")</f>
        <v>0.8723081373807916</v>
      </c>
      <c r="ME6" s="6">
        <f>IFERROR(INDEX(Sales!$D$5:$ABF$18,MATCH(UsagePerHour!$B6,Sales!$C$5:$C$18,0),MATCH(UsagePerHour!ME$4,Sales!$D$3:$ABF$3,0))/ME$2*INDEX(Usage!$D$5:$ABF$11,MATCH(UsagePerHour!$B$4,Usage!$C$5:$C$11,0),MATCH(UsagePerHour!ME$4,Usage!$D$3:$ABF$3,0)),"")</f>
        <v>77.360535444276451</v>
      </c>
      <c r="MF6" s="6">
        <f>IFERROR(INDEX(Sales!$D$5:$ABF$18,MATCH(UsagePerHour!$B6,Sales!$C$5:$C$18,0),MATCH(UsagePerHour!MF$4,Sales!$D$3:$ABF$3,0))/MF$2*INDEX(Usage!$D$5:$ABF$11,MATCH(UsagePerHour!$B$4,Usage!$C$5:$C$11,0),MATCH(UsagePerHour!MF$4,Usage!$D$3:$ABF$3,0)),"")</f>
        <v>44.720093536452815</v>
      </c>
      <c r="MG6" s="6">
        <f>IFERROR(INDEX(Sales!$D$5:$ABF$18,MATCH(UsagePerHour!$B6,Sales!$C$5:$C$18,0),MATCH(UsagePerHour!MG$4,Sales!$D$3:$ABF$3,0))/MG$2*INDEX(Usage!$D$5:$ABF$11,MATCH(UsagePerHour!$B$4,Usage!$C$5:$C$11,0),MATCH(UsagePerHour!MG$4,Usage!$D$3:$ABF$3,0)),"")</f>
        <v>133.19006138994331</v>
      </c>
      <c r="MH6" s="6">
        <f>IFERROR(INDEX(Sales!$D$5:$ABF$18,MATCH(UsagePerHour!$B6,Sales!$C$5:$C$18,0),MATCH(UsagePerHour!MH$4,Sales!$D$3:$ABF$3,0))/MH$2*INDEX(Usage!$D$5:$ABF$11,MATCH(UsagePerHour!$B$4,Usage!$C$5:$C$11,0),MATCH(UsagePerHour!MH$4,Usage!$D$3:$ABF$3,0)),"")</f>
        <v>194.71233297988553</v>
      </c>
      <c r="MI6" s="6">
        <f>IFERROR(INDEX(Sales!$D$5:$ABF$18,MATCH(UsagePerHour!$B6,Sales!$C$5:$C$18,0),MATCH(UsagePerHour!MI$4,Sales!$D$3:$ABF$3,0))/MI$2*INDEX(Usage!$D$5:$ABF$11,MATCH(UsagePerHour!$B$4,Usage!$C$5:$C$11,0),MATCH(UsagePerHour!MI$4,Usage!$D$3:$ABF$3,0)),"")</f>
        <v>78.591887337247627</v>
      </c>
      <c r="MJ6" s="6">
        <f>IFERROR(INDEX(Sales!$D$5:$ABF$18,MATCH(UsagePerHour!$B6,Sales!$C$5:$C$18,0),MATCH(UsagePerHour!MJ$4,Sales!$D$3:$ABF$3,0))/MJ$2*INDEX(Usage!$D$5:$ABF$11,MATCH(UsagePerHour!$B$4,Usage!$C$5:$C$11,0),MATCH(UsagePerHour!MJ$4,Usage!$D$3:$ABF$3,0)),"")</f>
        <v>5.2080894326834208</v>
      </c>
      <c r="MK6" s="6">
        <f>IFERROR(INDEX(Sales!$D$5:$ABF$18,MATCH(UsagePerHour!$B6,Sales!$C$5:$C$18,0),MATCH(UsagePerHour!MK$4,Sales!$D$3:$ABF$3,0))/MK$2*INDEX(Usage!$D$5:$ABF$11,MATCH(UsagePerHour!$B$4,Usage!$C$5:$C$11,0),MATCH(UsagePerHour!MK$4,Usage!$D$3:$ABF$3,0)),"")</f>
        <v>11.008114936502713</v>
      </c>
      <c r="ML6" s="6">
        <f>IFERROR(INDEX(Sales!$D$5:$ABF$18,MATCH(UsagePerHour!$B6,Sales!$C$5:$C$18,0),MATCH(UsagePerHour!ML$4,Sales!$D$3:$ABF$3,0))/ML$2*INDEX(Usage!$D$5:$ABF$11,MATCH(UsagePerHour!$B$4,Usage!$C$5:$C$11,0),MATCH(UsagePerHour!ML$4,Usage!$D$3:$ABF$3,0)),"")</f>
        <v>20.017508513865437</v>
      </c>
      <c r="MM6" s="6">
        <f>IFERROR(INDEX(Sales!$D$5:$ABF$18,MATCH(UsagePerHour!$B6,Sales!$C$5:$C$18,0),MATCH(UsagePerHour!MM$4,Sales!$D$3:$ABF$3,0))/MM$2*INDEX(Usage!$D$5:$ABF$11,MATCH(UsagePerHour!$B$4,Usage!$C$5:$C$11,0),MATCH(UsagePerHour!MM$4,Usage!$D$3:$ABF$3,0)),"")</f>
        <v>38.28508225962031</v>
      </c>
      <c r="MN6" s="6">
        <f>IFERROR(INDEX(Sales!$D$5:$ABF$18,MATCH(UsagePerHour!$B6,Sales!$C$5:$C$18,0),MATCH(UsagePerHour!MN$4,Sales!$D$3:$ABF$3,0))/MN$2*INDEX(Usage!$D$5:$ABF$11,MATCH(UsagePerHour!$B$4,Usage!$C$5:$C$11,0),MATCH(UsagePerHour!MN$4,Usage!$D$3:$ABF$3,0)),"")</f>
        <v>5.7745722598382461</v>
      </c>
      <c r="MO6" s="6">
        <f>IFERROR(INDEX(Sales!$D$5:$ABF$18,MATCH(UsagePerHour!$B6,Sales!$C$5:$C$18,0),MATCH(UsagePerHour!MO$4,Sales!$D$3:$ABF$3,0))/MO$2*INDEX(Usage!$D$5:$ABF$11,MATCH(UsagePerHour!$B$4,Usage!$C$5:$C$11,0),MATCH(UsagePerHour!MO$4,Usage!$D$3:$ABF$3,0)),"")</f>
        <v>5.9547094184103102</v>
      </c>
      <c r="MP6" s="6">
        <f>IFERROR(INDEX(Sales!$D$5:$ABF$18,MATCH(UsagePerHour!$B6,Sales!$C$5:$C$18,0),MATCH(UsagePerHour!MP$4,Sales!$D$3:$ABF$3,0))/MP$2*INDEX(Usage!$D$5:$ABF$11,MATCH(UsagePerHour!$B$4,Usage!$C$5:$C$11,0),MATCH(UsagePerHour!MP$4,Usage!$D$3:$ABF$3,0)),"")</f>
        <v>2.8388178273386542</v>
      </c>
      <c r="MQ6" s="6">
        <f>IFERROR(INDEX(Sales!$D$5:$ABF$18,MATCH(UsagePerHour!$B6,Sales!$C$5:$C$18,0),MATCH(UsagePerHour!MQ$4,Sales!$D$3:$ABF$3,0))/MQ$2*INDEX(Usage!$D$5:$ABF$11,MATCH(UsagePerHour!$B$4,Usage!$C$5:$C$11,0),MATCH(UsagePerHour!MQ$4,Usage!$D$3:$ABF$3,0)),"")</f>
        <v>9.1686706586826361</v>
      </c>
      <c r="MR6" s="6">
        <f>IFERROR(INDEX(Sales!$D$5:$ABF$18,MATCH(UsagePerHour!$B6,Sales!$C$5:$C$18,0),MATCH(UsagePerHour!MR$4,Sales!$D$3:$ABF$3,0))/MR$2*INDEX(Usage!$D$5:$ABF$11,MATCH(UsagePerHour!$B$4,Usage!$C$5:$C$11,0),MATCH(UsagePerHour!MR$4,Usage!$D$3:$ABF$3,0)),"")</f>
        <v>3.582619244019603</v>
      </c>
      <c r="MS6" s="6">
        <f>IFERROR(INDEX(Sales!$D$5:$ABF$18,MATCH(UsagePerHour!$B6,Sales!$C$5:$C$18,0),MATCH(UsagePerHour!MS$4,Sales!$D$3:$ABF$3,0))/MS$2*INDEX(Usage!$D$5:$ABF$11,MATCH(UsagePerHour!$B$4,Usage!$C$5:$C$11,0),MATCH(UsagePerHour!MS$4,Usage!$D$3:$ABF$3,0)),"")</f>
        <v>38.524626373822116</v>
      </c>
      <c r="MT6" s="6">
        <f>IFERROR(INDEX(Sales!$D$5:$ABF$18,MATCH(UsagePerHour!$B6,Sales!$C$5:$C$18,0),MATCH(UsagePerHour!MT$4,Sales!$D$3:$ABF$3,0))/MT$2*INDEX(Usage!$D$5:$ABF$11,MATCH(UsagePerHour!$B$4,Usage!$C$5:$C$11,0),MATCH(UsagePerHour!MT$4,Usage!$D$3:$ABF$3,0)),"")</f>
        <v>109.11721748129217</v>
      </c>
      <c r="MU6" s="6">
        <f>IFERROR(INDEX(Sales!$D$5:$ABF$18,MATCH(UsagePerHour!$B6,Sales!$C$5:$C$18,0),MATCH(UsagePerHour!MU$4,Sales!$D$3:$ABF$3,0))/MU$2*INDEX(Usage!$D$5:$ABF$11,MATCH(UsagePerHour!$B$4,Usage!$C$5:$C$11,0),MATCH(UsagePerHour!MU$4,Usage!$D$3:$ABF$3,0)),"")</f>
        <v>232.92977735363792</v>
      </c>
      <c r="MV6" s="6">
        <f>IFERROR(INDEX(Sales!$D$5:$ABF$18,MATCH(UsagePerHour!$B6,Sales!$C$5:$C$18,0),MATCH(UsagePerHour!MV$4,Sales!$D$3:$ABF$3,0))/MV$2*INDEX(Usage!$D$5:$ABF$11,MATCH(UsagePerHour!$B$4,Usage!$C$5:$C$11,0),MATCH(UsagePerHour!MV$4,Usage!$D$3:$ABF$3,0)),"")</f>
        <v>36.988542432035267</v>
      </c>
      <c r="MW6" s="6">
        <f>IFERROR(INDEX(Sales!$D$5:$ABF$18,MATCH(UsagePerHour!$B6,Sales!$C$5:$C$18,0),MATCH(UsagePerHour!MW$4,Sales!$D$3:$ABF$3,0))/MW$2*INDEX(Usage!$D$5:$ABF$11,MATCH(UsagePerHour!$B$4,Usage!$C$5:$C$11,0),MATCH(UsagePerHour!MW$4,Usage!$D$3:$ABF$3,0)),"")</f>
        <v>0</v>
      </c>
      <c r="MX6" s="6">
        <f>IFERROR(INDEX(Sales!$D$5:$ABF$18,MATCH(UsagePerHour!$B6,Sales!$C$5:$C$18,0),MATCH(UsagePerHour!MX$4,Sales!$D$3:$ABF$3,0))/MX$2*INDEX(Usage!$D$5:$ABF$11,MATCH(UsagePerHour!$B$4,Usage!$C$5:$C$11,0),MATCH(UsagePerHour!MX$4,Usage!$D$3:$ABF$3,0)),"")</f>
        <v>0.88070246621740822</v>
      </c>
      <c r="MY6" s="6">
        <f>IFERROR(INDEX(Sales!$D$5:$ABF$18,MATCH(UsagePerHour!$B6,Sales!$C$5:$C$18,0),MATCH(UsagePerHour!MY$4,Sales!$D$3:$ABF$3,0))/MY$2*INDEX(Usage!$D$5:$ABF$11,MATCH(UsagePerHour!$B$4,Usage!$C$5:$C$11,0),MATCH(UsagePerHour!MY$4,Usage!$D$3:$ABF$3,0)),"")</f>
        <v>7.7819999636656521</v>
      </c>
      <c r="MZ6" s="6">
        <f>IFERROR(INDEX(Sales!$D$5:$ABF$18,MATCH(UsagePerHour!$B6,Sales!$C$5:$C$18,0),MATCH(UsagePerHour!MZ$4,Sales!$D$3:$ABF$3,0))/MZ$2*INDEX(Usage!$D$5:$ABF$11,MATCH(UsagePerHour!$B$4,Usage!$C$5:$C$11,0),MATCH(UsagePerHour!MZ$4,Usage!$D$3:$ABF$3,0)),"")</f>
        <v>32.726151718574435</v>
      </c>
      <c r="NA6" s="6">
        <f>IFERROR(INDEX(Sales!$D$5:$ABF$18,MATCH(UsagePerHour!$B6,Sales!$C$5:$C$18,0),MATCH(UsagePerHour!NA$4,Sales!$D$3:$ABF$3,0))/NA$2*INDEX(Usage!$D$5:$ABF$11,MATCH(UsagePerHour!$B$4,Usage!$C$5:$C$11,0),MATCH(UsagePerHour!NA$4,Usage!$D$3:$ABF$3,0)),"")</f>
        <v>208.58754319885063</v>
      </c>
      <c r="NB6" s="6">
        <f>IFERROR(INDEX(Sales!$D$5:$ABF$18,MATCH(UsagePerHour!$B6,Sales!$C$5:$C$18,0),MATCH(UsagePerHour!NB$4,Sales!$D$3:$ABF$3,0))/NB$2*INDEX(Usage!$D$5:$ABF$11,MATCH(UsagePerHour!$B$4,Usage!$C$5:$C$11,0),MATCH(UsagePerHour!NB$4,Usage!$D$3:$ABF$3,0)),"")</f>
        <v>245.73622244985626</v>
      </c>
      <c r="NC6" s="6">
        <f>IFERROR(INDEX(Sales!$D$5:$ABF$18,MATCH(UsagePerHour!$B6,Sales!$C$5:$C$18,0),MATCH(UsagePerHour!NC$4,Sales!$D$3:$ABF$3,0))/NC$2*INDEX(Usage!$D$5:$ABF$11,MATCH(UsagePerHour!$B$4,Usage!$C$5:$C$11,0),MATCH(UsagePerHour!NC$4,Usage!$D$3:$ABF$3,0)),"")</f>
        <v>0</v>
      </c>
      <c r="ND6" s="6">
        <f>IFERROR(INDEX(Sales!$D$5:$ABF$18,MATCH(UsagePerHour!$B6,Sales!$C$5:$C$18,0),MATCH(UsagePerHour!ND$4,Sales!$D$3:$ABF$3,0))/ND$2*INDEX(Usage!$D$5:$ABF$11,MATCH(UsagePerHour!$B$4,Usage!$C$5:$C$11,0),MATCH(UsagePerHour!ND$4,Usage!$D$3:$ABF$3,0)),"")</f>
        <v>27.380787929890026</v>
      </c>
      <c r="NE6" s="6">
        <f>IFERROR(INDEX(Sales!$D$5:$ABF$18,MATCH(UsagePerHour!$B6,Sales!$C$5:$C$18,0),MATCH(UsagePerHour!NE$4,Sales!$D$3:$ABF$3,0))/NE$2*INDEX(Usage!$D$5:$ABF$11,MATCH(UsagePerHour!$B$4,Usage!$C$5:$C$11,0),MATCH(UsagePerHour!NE$4,Usage!$D$3:$ABF$3,0)),"")</f>
        <v>0</v>
      </c>
      <c r="NF6" s="6">
        <f>IFERROR(INDEX(Sales!$D$5:$ABF$18,MATCH(UsagePerHour!$B6,Sales!$C$5:$C$18,0),MATCH(UsagePerHour!NF$4,Sales!$D$3:$ABF$3,0))/NF$2*INDEX(Usage!$D$5:$ABF$11,MATCH(UsagePerHour!$B$4,Usage!$C$5:$C$11,0),MATCH(UsagePerHour!NF$4,Usage!$D$3:$ABF$3,0)),"")</f>
        <v>15.091840924968936</v>
      </c>
      <c r="NG6" s="6">
        <f>IFERROR(INDEX(Sales!$D$5:$ABF$18,MATCH(UsagePerHour!$B6,Sales!$C$5:$C$18,0),MATCH(UsagePerHour!NG$4,Sales!$D$3:$ABF$3,0))/NG$2*INDEX(Usage!$D$5:$ABF$11,MATCH(UsagePerHour!$B$4,Usage!$C$5:$C$11,0),MATCH(UsagePerHour!NG$4,Usage!$D$3:$ABF$3,0)),"")</f>
        <v>245.66237475326443</v>
      </c>
      <c r="NH6" s="6">
        <f>IFERROR(INDEX(Sales!$D$5:$ABF$18,MATCH(UsagePerHour!$B6,Sales!$C$5:$C$18,0),MATCH(UsagePerHour!NH$4,Sales!$D$3:$ABF$3,0))/NH$2*INDEX(Usage!$D$5:$ABF$11,MATCH(UsagePerHour!$B$4,Usage!$C$5:$C$11,0),MATCH(UsagePerHour!NH$4,Usage!$D$3:$ABF$3,0)),"")</f>
        <v>2.1481135904529527</v>
      </c>
      <c r="NI6" s="6">
        <f>IFERROR(INDEX(Sales!$D$5:$ABF$18,MATCH(UsagePerHour!$B6,Sales!$C$5:$C$18,0),MATCH(UsagePerHour!NI$4,Sales!$D$3:$ABF$3,0))/NI$2*INDEX(Usage!$D$5:$ABF$11,MATCH(UsagePerHour!$B$4,Usage!$C$5:$C$11,0),MATCH(UsagePerHour!NI$4,Usage!$D$3:$ABF$3,0)),"")</f>
        <v>64.402340564745742</v>
      </c>
      <c r="NJ6" s="6">
        <f>IFERROR(INDEX(Sales!$D$5:$ABF$18,MATCH(UsagePerHour!$B6,Sales!$C$5:$C$18,0),MATCH(UsagePerHour!NJ$4,Sales!$D$3:$ABF$3,0))/NJ$2*INDEX(Usage!$D$5:$ABF$11,MATCH(UsagePerHour!$B$4,Usage!$C$5:$C$11,0),MATCH(UsagePerHour!NJ$4,Usage!$D$3:$ABF$3,0)),"")</f>
        <v>102.47480097560191</v>
      </c>
      <c r="NK6" s="6">
        <f>IFERROR(INDEX(Sales!$D$5:$ABF$18,MATCH(UsagePerHour!$B6,Sales!$C$5:$C$18,0),MATCH(UsagePerHour!NK$4,Sales!$D$3:$ABF$3,0))/NK$2*INDEX(Usage!$D$5:$ABF$11,MATCH(UsagePerHour!$B$4,Usage!$C$5:$C$11,0),MATCH(UsagePerHour!NK$4,Usage!$D$3:$ABF$3,0)),"")</f>
        <v>70.200788496044879</v>
      </c>
      <c r="NL6" s="6">
        <f>IFERROR(INDEX(Sales!$D$5:$ABF$18,MATCH(UsagePerHour!$B6,Sales!$C$5:$C$18,0),MATCH(UsagePerHour!NL$4,Sales!$D$3:$ABF$3,0))/NL$2*INDEX(Usage!$D$5:$ABF$11,MATCH(UsagePerHour!$B$4,Usage!$C$5:$C$11,0),MATCH(UsagePerHour!NL$4,Usage!$D$3:$ABF$3,0)),"")</f>
        <v>0</v>
      </c>
      <c r="NM6" s="6">
        <f>IFERROR(INDEX(Sales!$D$5:$ABF$18,MATCH(UsagePerHour!$B6,Sales!$C$5:$C$18,0),MATCH(UsagePerHour!NM$4,Sales!$D$3:$ABF$3,0))/NM$2*INDEX(Usage!$D$5:$ABF$11,MATCH(UsagePerHour!$B$4,Usage!$C$5:$C$11,0),MATCH(UsagePerHour!NM$4,Usage!$D$3:$ABF$3,0)),"")</f>
        <v>7.7588508317240912</v>
      </c>
      <c r="NN6" s="6">
        <f>IFERROR(INDEX(Sales!$D$5:$ABF$18,MATCH(UsagePerHour!$B6,Sales!$C$5:$C$18,0),MATCH(UsagePerHour!NN$4,Sales!$D$3:$ABF$3,0))/NN$2*INDEX(Usage!$D$5:$ABF$11,MATCH(UsagePerHour!$B$4,Usage!$C$5:$C$11,0),MATCH(UsagePerHour!NN$4,Usage!$D$3:$ABF$3,0)),"")</f>
        <v>51.53076415025108</v>
      </c>
      <c r="NO6" s="6">
        <f>IFERROR(INDEX(Sales!$D$5:$ABF$18,MATCH(UsagePerHour!$B6,Sales!$C$5:$C$18,0),MATCH(UsagePerHour!NO$4,Sales!$D$3:$ABF$3,0))/NO$2*INDEX(Usage!$D$5:$ABF$11,MATCH(UsagePerHour!$B$4,Usage!$C$5:$C$11,0),MATCH(UsagePerHour!NO$4,Usage!$D$3:$ABF$3,0)),"")</f>
        <v>10.322734172122454</v>
      </c>
      <c r="NP6" s="6">
        <f>IFERROR(INDEX(Sales!$D$5:$ABF$18,MATCH(UsagePerHour!$B6,Sales!$C$5:$C$18,0),MATCH(UsagePerHour!NP$4,Sales!$D$3:$ABF$3,0))/NP$2*INDEX(Usage!$D$5:$ABF$11,MATCH(UsagePerHour!$B$4,Usage!$C$5:$C$11,0),MATCH(UsagePerHour!NP$4,Usage!$D$3:$ABF$3,0)),"")</f>
        <v>129.0172754230899</v>
      </c>
      <c r="NQ6" s="6">
        <f>IFERROR(INDEX(Sales!$D$5:$ABF$18,MATCH(UsagePerHour!$B6,Sales!$C$5:$C$18,0),MATCH(UsagePerHour!NQ$4,Sales!$D$3:$ABF$3,0))/NQ$2*INDEX(Usage!$D$5:$ABF$11,MATCH(UsagePerHour!$B$4,Usage!$C$5:$C$11,0),MATCH(UsagePerHour!NQ$4,Usage!$D$3:$ABF$3,0)),"")</f>
        <v>23.653491772712695</v>
      </c>
      <c r="NR6" s="6">
        <f>IFERROR(INDEX(Sales!$D$5:$ABF$18,MATCH(UsagePerHour!$B6,Sales!$C$5:$C$18,0),MATCH(UsagePerHour!NR$4,Sales!$D$3:$ABF$3,0))/NR$2*INDEX(Usage!$D$5:$ABF$11,MATCH(UsagePerHour!$B$4,Usage!$C$5:$C$11,0),MATCH(UsagePerHour!NR$4,Usage!$D$3:$ABF$3,0)),"")</f>
        <v>33.317166805297845</v>
      </c>
      <c r="NS6" s="6">
        <f>IFERROR(INDEX(Sales!$D$5:$ABF$18,MATCH(UsagePerHour!$B6,Sales!$C$5:$C$18,0),MATCH(UsagePerHour!NS$4,Sales!$D$3:$ABF$3,0))/NS$2*INDEX(Usage!$D$5:$ABF$11,MATCH(UsagePerHour!$B$4,Usage!$C$5:$C$11,0),MATCH(UsagePerHour!NS$4,Usage!$D$3:$ABF$3,0)),"")</f>
        <v>1.6043390042141408</v>
      </c>
      <c r="NT6" s="6">
        <f>IFERROR(INDEX(Sales!$D$5:$ABF$18,MATCH(UsagePerHour!$B6,Sales!$C$5:$C$18,0),MATCH(UsagePerHour!NT$4,Sales!$D$3:$ABF$3,0))/NT$2*INDEX(Usage!$D$5:$ABF$11,MATCH(UsagePerHour!$B$4,Usage!$C$5:$C$11,0),MATCH(UsagePerHour!NT$4,Usage!$D$3:$ABF$3,0)),"")</f>
        <v>0.98578348157227225</v>
      </c>
      <c r="NU6" s="6">
        <f>IFERROR(INDEX(Sales!$D$5:$ABF$18,MATCH(UsagePerHour!$B6,Sales!$C$5:$C$18,0),MATCH(UsagePerHour!NU$4,Sales!$D$3:$ABF$3,0))/NU$2*INDEX(Usage!$D$5:$ABF$11,MATCH(UsagePerHour!$B$4,Usage!$C$5:$C$11,0),MATCH(UsagePerHour!NU$4,Usage!$D$3:$ABF$3,0)),"")</f>
        <v>25.532642812303827</v>
      </c>
      <c r="NV6" s="6">
        <f>IFERROR(INDEX(Sales!$D$5:$ABF$18,MATCH(UsagePerHour!$B6,Sales!$C$5:$C$18,0),MATCH(UsagePerHour!NV$4,Sales!$D$3:$ABF$3,0))/NV$2*INDEX(Usage!$D$5:$ABF$11,MATCH(UsagePerHour!$B$4,Usage!$C$5:$C$11,0),MATCH(UsagePerHour!NV$4,Usage!$D$3:$ABF$3,0)),"")</f>
        <v>25.662778568041727</v>
      </c>
      <c r="NW6" s="6">
        <f>IFERROR(INDEX(Sales!$D$5:$ABF$18,MATCH(UsagePerHour!$B6,Sales!$C$5:$C$18,0),MATCH(UsagePerHour!NW$4,Sales!$D$3:$ABF$3,0))/NW$2*INDEX(Usage!$D$5:$ABF$11,MATCH(UsagePerHour!$B$4,Usage!$C$5:$C$11,0),MATCH(UsagePerHour!NW$4,Usage!$D$3:$ABF$3,0)),"")</f>
        <v>109.35681909643532</v>
      </c>
      <c r="NX6" s="6">
        <f>IFERROR(INDEX(Sales!$D$5:$ABF$18,MATCH(UsagePerHour!$B6,Sales!$C$5:$C$18,0),MATCH(UsagePerHour!NX$4,Sales!$D$3:$ABF$3,0))/NX$2*INDEX(Usage!$D$5:$ABF$11,MATCH(UsagePerHour!$B$4,Usage!$C$5:$C$11,0),MATCH(UsagePerHour!NX$4,Usage!$D$3:$ABF$3,0)),"")</f>
        <v>57.826747632556604</v>
      </c>
      <c r="NY6" s="6">
        <f>IFERROR(INDEX(Sales!$D$5:$ABF$18,MATCH(UsagePerHour!$B6,Sales!$C$5:$C$18,0),MATCH(UsagePerHour!NY$4,Sales!$D$3:$ABF$3,0))/NY$2*INDEX(Usage!$D$5:$ABF$11,MATCH(UsagePerHour!$B$4,Usage!$C$5:$C$11,0),MATCH(UsagePerHour!NY$4,Usage!$D$3:$ABF$3,0)),"")</f>
        <v>56.761353561225498</v>
      </c>
      <c r="NZ6" s="6">
        <f>IFERROR(INDEX(Sales!$D$5:$ABF$18,MATCH(UsagePerHour!$B6,Sales!$C$5:$C$18,0),MATCH(UsagePerHour!NZ$4,Sales!$D$3:$ABF$3,0))/NZ$2*INDEX(Usage!$D$5:$ABF$11,MATCH(UsagePerHour!$B$4,Usage!$C$5:$C$11,0),MATCH(UsagePerHour!NZ$4,Usage!$D$3:$ABF$3,0)),"")</f>
        <v>1.4589220211664355</v>
      </c>
      <c r="OA6" s="6">
        <f>IFERROR(INDEX(Sales!$D$5:$ABF$18,MATCH(UsagePerHour!$B6,Sales!$C$5:$C$18,0),MATCH(UsagePerHour!OA$4,Sales!$D$3:$ABF$3,0))/OA$2*INDEX(Usage!$D$5:$ABF$11,MATCH(UsagePerHour!$B$4,Usage!$C$5:$C$11,0),MATCH(UsagePerHour!OA$4,Usage!$D$3:$ABF$3,0)),"")</f>
        <v>2.0436956794131382</v>
      </c>
      <c r="OB6" s="6">
        <f>IFERROR(INDEX(Sales!$D$5:$ABF$18,MATCH(UsagePerHour!$B6,Sales!$C$5:$C$18,0),MATCH(UsagePerHour!OB$4,Sales!$D$3:$ABF$3,0))/OB$2*INDEX(Usage!$D$5:$ABF$11,MATCH(UsagePerHour!$B$4,Usage!$C$5:$C$11,0),MATCH(UsagePerHour!OB$4,Usage!$D$3:$ABF$3,0)),"")</f>
        <v>71.164239460094535</v>
      </c>
      <c r="OC6" s="6">
        <f>IFERROR(INDEX(Sales!$D$5:$ABF$18,MATCH(UsagePerHour!$B6,Sales!$C$5:$C$18,0),MATCH(UsagePerHour!OC$4,Sales!$D$3:$ABF$3,0))/OC$2*INDEX(Usage!$D$5:$ABF$11,MATCH(UsagePerHour!$B$4,Usage!$C$5:$C$11,0),MATCH(UsagePerHour!OC$4,Usage!$D$3:$ABF$3,0)),"")</f>
        <v>51.040607642222859</v>
      </c>
      <c r="OD6" s="6">
        <f>IFERROR(INDEX(Sales!$D$5:$ABF$18,MATCH(UsagePerHour!$B6,Sales!$C$5:$C$18,0),MATCH(UsagePerHour!OD$4,Sales!$D$3:$ABF$3,0))/OD$2*INDEX(Usage!$D$5:$ABF$11,MATCH(UsagePerHour!$B$4,Usage!$C$5:$C$11,0),MATCH(UsagePerHour!OD$4,Usage!$D$3:$ABF$3,0)),"")</f>
        <v>123.80701090321818</v>
      </c>
      <c r="OE6" s="6">
        <f>IFERROR(INDEX(Sales!$D$5:$ABF$18,MATCH(UsagePerHour!$B6,Sales!$C$5:$C$18,0),MATCH(UsagePerHour!OE$4,Sales!$D$3:$ABF$3,0))/OE$2*INDEX(Usage!$D$5:$ABF$11,MATCH(UsagePerHour!$B$4,Usage!$C$5:$C$11,0),MATCH(UsagePerHour!OE$4,Usage!$D$3:$ABF$3,0)),"")</f>
        <v>9.5133793430289391</v>
      </c>
      <c r="OF6" s="6">
        <f>IFERROR(INDEX(Sales!$D$5:$ABF$18,MATCH(UsagePerHour!$B6,Sales!$C$5:$C$18,0),MATCH(UsagePerHour!OF$4,Sales!$D$3:$ABF$3,0))/OF$2*INDEX(Usage!$D$5:$ABF$11,MATCH(UsagePerHour!$B$4,Usage!$C$5:$C$11,0),MATCH(UsagePerHour!OF$4,Usage!$D$3:$ABF$3,0)),"")</f>
        <v>2.5224799290368192</v>
      </c>
      <c r="OG6" s="6">
        <f>IFERROR(INDEX(Sales!$D$5:$ABF$18,MATCH(UsagePerHour!$B6,Sales!$C$5:$C$18,0),MATCH(UsagePerHour!OG$4,Sales!$D$3:$ABF$3,0))/OG$2*INDEX(Usage!$D$5:$ABF$11,MATCH(UsagePerHour!$B$4,Usage!$C$5:$C$11,0),MATCH(UsagePerHour!OG$4,Usage!$D$3:$ABF$3,0)),"")</f>
        <v>9.6164334729524992</v>
      </c>
      <c r="OH6" s="6">
        <f>IFERROR(INDEX(Sales!$D$5:$ABF$18,MATCH(UsagePerHour!$B6,Sales!$C$5:$C$18,0),MATCH(UsagePerHour!OH$4,Sales!$D$3:$ABF$3,0))/OH$2*INDEX(Usage!$D$5:$ABF$11,MATCH(UsagePerHour!$B$4,Usage!$C$5:$C$11,0),MATCH(UsagePerHour!OH$4,Usage!$D$3:$ABF$3,0)),"")</f>
        <v>11.745792937974274</v>
      </c>
      <c r="OI6" s="6">
        <f>IFERROR(INDEX(Sales!$D$5:$ABF$18,MATCH(UsagePerHour!$B6,Sales!$C$5:$C$18,0),MATCH(UsagePerHour!OI$4,Sales!$D$3:$ABF$3,0))/OI$2*INDEX(Usage!$D$5:$ABF$11,MATCH(UsagePerHour!$B$4,Usage!$C$5:$C$11,0),MATCH(UsagePerHour!OI$4,Usage!$D$3:$ABF$3,0)),"")</f>
        <v>13.269108359843345</v>
      </c>
      <c r="OJ6" s="6">
        <f>IFERROR(INDEX(Sales!$D$5:$ABF$18,MATCH(UsagePerHour!$B6,Sales!$C$5:$C$18,0),MATCH(UsagePerHour!OJ$4,Sales!$D$3:$ABF$3,0))/OJ$2*INDEX(Usage!$D$5:$ABF$11,MATCH(UsagePerHour!$B$4,Usage!$C$5:$C$11,0),MATCH(UsagePerHour!OJ$4,Usage!$D$3:$ABF$3,0)),"")</f>
        <v>20.987279033045052</v>
      </c>
      <c r="OK6" s="6">
        <f>IFERROR(INDEX(Sales!$D$5:$ABF$18,MATCH(UsagePerHour!$B6,Sales!$C$5:$C$18,0),MATCH(UsagePerHour!OK$4,Sales!$D$3:$ABF$3,0))/OK$2*INDEX(Usage!$D$5:$ABF$11,MATCH(UsagePerHour!$B$4,Usage!$C$5:$C$11,0),MATCH(UsagePerHour!OK$4,Usage!$D$3:$ABF$3,0)),"")</f>
        <v>263.74356851270937</v>
      </c>
      <c r="OL6" s="6">
        <f>IFERROR(INDEX(Sales!$D$5:$ABF$18,MATCH(UsagePerHour!$B6,Sales!$C$5:$C$18,0),MATCH(UsagePerHour!OL$4,Sales!$D$3:$ABF$3,0))/OL$2*INDEX(Usage!$D$5:$ABF$11,MATCH(UsagePerHour!$B$4,Usage!$C$5:$C$11,0),MATCH(UsagePerHour!OL$4,Usage!$D$3:$ABF$3,0)),"")</f>
        <v>6.2742716497080159E-2</v>
      </c>
      <c r="OM6" s="6">
        <f>IFERROR(INDEX(Sales!$D$5:$ABF$18,MATCH(UsagePerHour!$B6,Sales!$C$5:$C$18,0),MATCH(UsagePerHour!OM$4,Sales!$D$3:$ABF$3,0))/OM$2*INDEX(Usage!$D$5:$ABF$11,MATCH(UsagePerHour!$B$4,Usage!$C$5:$C$11,0),MATCH(UsagePerHour!OM$4,Usage!$D$3:$ABF$3,0)),"")</f>
        <v>28.811920793749543</v>
      </c>
      <c r="ON6" s="6">
        <f>IFERROR(INDEX(Sales!$D$5:$ABF$18,MATCH(UsagePerHour!$B6,Sales!$C$5:$C$18,0),MATCH(UsagePerHour!ON$4,Sales!$D$3:$ABF$3,0))/ON$2*INDEX(Usage!$D$5:$ABF$11,MATCH(UsagePerHour!$B$4,Usage!$C$5:$C$11,0),MATCH(UsagePerHour!ON$4,Usage!$D$3:$ABF$3,0)),"")</f>
        <v>11.355390272036912</v>
      </c>
      <c r="OO6" s="6">
        <f>IFERROR(INDEX(Sales!$D$5:$ABF$18,MATCH(UsagePerHour!$B6,Sales!$C$5:$C$18,0),MATCH(UsagePerHour!OO$4,Sales!$D$3:$ABF$3,0))/OO$2*INDEX(Usage!$D$5:$ABF$11,MATCH(UsagePerHour!$B$4,Usage!$C$5:$C$11,0),MATCH(UsagePerHour!OO$4,Usage!$D$3:$ABF$3,0)),"")</f>
        <v>8.5835215754435517</v>
      </c>
      <c r="OP6" s="6">
        <f>IFERROR(INDEX(Sales!$D$5:$ABF$18,MATCH(UsagePerHour!$B6,Sales!$C$5:$C$18,0),MATCH(UsagePerHour!OP$4,Sales!$D$3:$ABF$3,0))/OP$2*INDEX(Usage!$D$5:$ABF$11,MATCH(UsagePerHour!$B$4,Usage!$C$5:$C$11,0),MATCH(UsagePerHour!OP$4,Usage!$D$3:$ABF$3,0)),"")</f>
        <v>4.2927272407045365</v>
      </c>
      <c r="OQ6" s="6">
        <f>IFERROR(INDEX(Sales!$D$5:$ABF$18,MATCH(UsagePerHour!$B6,Sales!$C$5:$C$18,0),MATCH(UsagePerHour!OQ$4,Sales!$D$3:$ABF$3,0))/OQ$2*INDEX(Usage!$D$5:$ABF$11,MATCH(UsagePerHour!$B$4,Usage!$C$5:$C$11,0),MATCH(UsagePerHour!OQ$4,Usage!$D$3:$ABF$3,0)),"")</f>
        <v>75.445064157417875</v>
      </c>
      <c r="OR6" s="6">
        <f>IFERROR(INDEX(Sales!$D$5:$ABF$18,MATCH(UsagePerHour!$B6,Sales!$C$5:$C$18,0),MATCH(UsagePerHour!OR$4,Sales!$D$3:$ABF$3,0))/OR$2*INDEX(Usage!$D$5:$ABF$11,MATCH(UsagePerHour!$B$4,Usage!$C$5:$C$11,0),MATCH(UsagePerHour!OR$4,Usage!$D$3:$ABF$3,0)),"")</f>
        <v>286.26027542349681</v>
      </c>
      <c r="OS6" s="6">
        <f>IFERROR(INDEX(Sales!$D$5:$ABF$18,MATCH(UsagePerHour!$B6,Sales!$C$5:$C$18,0),MATCH(UsagePerHour!OS$4,Sales!$D$3:$ABF$3,0))/OS$2*INDEX(Usage!$D$5:$ABF$11,MATCH(UsagePerHour!$B$4,Usage!$C$5:$C$11,0),MATCH(UsagePerHour!OS$4,Usage!$D$3:$ABF$3,0)),"")</f>
        <v>0</v>
      </c>
      <c r="OT6" s="6">
        <f>IFERROR(INDEX(Sales!$D$5:$ABF$18,MATCH(UsagePerHour!$B6,Sales!$C$5:$C$18,0),MATCH(UsagePerHour!OT$4,Sales!$D$3:$ABF$3,0))/OT$2*INDEX(Usage!$D$5:$ABF$11,MATCH(UsagePerHour!$B$4,Usage!$C$5:$C$11,0),MATCH(UsagePerHour!OT$4,Usage!$D$3:$ABF$3,0)),"")</f>
        <v>0</v>
      </c>
      <c r="OU6" s="6">
        <f>IFERROR(INDEX(Sales!$D$5:$ABF$18,MATCH(UsagePerHour!$B6,Sales!$C$5:$C$18,0),MATCH(UsagePerHour!OU$4,Sales!$D$3:$ABF$3,0))/OU$2*INDEX(Usage!$D$5:$ABF$11,MATCH(UsagePerHour!$B$4,Usage!$C$5:$C$11,0),MATCH(UsagePerHour!OU$4,Usage!$D$3:$ABF$3,0)),"")</f>
        <v>0</v>
      </c>
      <c r="OV6" s="6">
        <f>IFERROR(INDEX(Sales!$D$5:$ABF$18,MATCH(UsagePerHour!$B6,Sales!$C$5:$C$18,0),MATCH(UsagePerHour!OV$4,Sales!$D$3:$ABF$3,0))/OV$2*INDEX(Usage!$D$5:$ABF$11,MATCH(UsagePerHour!$B$4,Usage!$C$5:$C$11,0),MATCH(UsagePerHour!OV$4,Usage!$D$3:$ABF$3,0)),"")</f>
        <v>24.73693644925449</v>
      </c>
      <c r="OW6" s="6">
        <f>IFERROR(INDEX(Sales!$D$5:$ABF$18,MATCH(UsagePerHour!$B6,Sales!$C$5:$C$18,0),MATCH(UsagePerHour!OW$4,Sales!$D$3:$ABF$3,0))/OW$2*INDEX(Usage!$D$5:$ABF$11,MATCH(UsagePerHour!$B$4,Usage!$C$5:$C$11,0),MATCH(UsagePerHour!OW$4,Usage!$D$3:$ABF$3,0)),"")</f>
        <v>4.0241448692152915</v>
      </c>
      <c r="OX6" s="6">
        <f>IFERROR(INDEX(Sales!$D$5:$ABF$18,MATCH(UsagePerHour!$B6,Sales!$C$5:$C$18,0),MATCH(UsagePerHour!OX$4,Sales!$D$3:$ABF$3,0))/OX$2*INDEX(Usage!$D$5:$ABF$11,MATCH(UsagePerHour!$B$4,Usage!$C$5:$C$11,0),MATCH(UsagePerHour!OX$4,Usage!$D$3:$ABF$3,0)),"")</f>
        <v>29.381073736999461</v>
      </c>
      <c r="OY6" s="6">
        <f>IFERROR(INDEX(Sales!$D$5:$ABF$18,MATCH(UsagePerHour!$B6,Sales!$C$5:$C$18,0),MATCH(UsagePerHour!OY$4,Sales!$D$3:$ABF$3,0))/OY$2*INDEX(Usage!$D$5:$ABF$11,MATCH(UsagePerHour!$B$4,Usage!$C$5:$C$11,0),MATCH(UsagePerHour!OY$4,Usage!$D$3:$ABF$3,0)),"")</f>
        <v>172.71746593031347</v>
      </c>
      <c r="OZ6" s="6">
        <f>IFERROR(INDEX(Sales!$D$5:$ABF$18,MATCH(UsagePerHour!$B6,Sales!$C$5:$C$18,0),MATCH(UsagePerHour!OZ$4,Sales!$D$3:$ABF$3,0))/OZ$2*INDEX(Usage!$D$5:$ABF$11,MATCH(UsagePerHour!$B$4,Usage!$C$5:$C$11,0),MATCH(UsagePerHour!OZ$4,Usage!$D$3:$ABF$3,0)),"")</f>
        <v>7.4320124984231617</v>
      </c>
      <c r="PA6" s="6">
        <f>IFERROR(INDEX(Sales!$D$5:$ABF$18,MATCH(UsagePerHour!$B6,Sales!$C$5:$C$18,0),MATCH(UsagePerHour!PA$4,Sales!$D$3:$ABF$3,0))/PA$2*INDEX(Usage!$D$5:$ABF$11,MATCH(UsagePerHour!$B$4,Usage!$C$5:$C$11,0),MATCH(UsagePerHour!PA$4,Usage!$D$3:$ABF$3,0)),"")</f>
        <v>0</v>
      </c>
      <c r="PB6" s="6">
        <f>IFERROR(INDEX(Sales!$D$5:$ABF$18,MATCH(UsagePerHour!$B6,Sales!$C$5:$C$18,0),MATCH(UsagePerHour!PB$4,Sales!$D$3:$ABF$3,0))/PB$2*INDEX(Usage!$D$5:$ABF$11,MATCH(UsagePerHour!$B$4,Usage!$C$5:$C$11,0),MATCH(UsagePerHour!PB$4,Usage!$D$3:$ABF$3,0)),"")</f>
        <v>0</v>
      </c>
      <c r="PC6" s="6">
        <f>IFERROR(INDEX(Sales!$D$5:$ABF$18,MATCH(UsagePerHour!$B6,Sales!$C$5:$C$18,0),MATCH(UsagePerHour!PC$4,Sales!$D$3:$ABF$3,0))/PC$2*INDEX(Usage!$D$5:$ABF$11,MATCH(UsagePerHour!$B$4,Usage!$C$5:$C$11,0),MATCH(UsagePerHour!PC$4,Usage!$D$3:$ABF$3,0)),"")</f>
        <v>3.5924158606050471</v>
      </c>
      <c r="PD6" s="6">
        <f>IFERROR(INDEX(Sales!$D$5:$ABF$18,MATCH(UsagePerHour!$B6,Sales!$C$5:$C$18,0),MATCH(UsagePerHour!PD$4,Sales!$D$3:$ABF$3,0))/PD$2*INDEX(Usage!$D$5:$ABF$11,MATCH(UsagePerHour!$B$4,Usage!$C$5:$C$11,0),MATCH(UsagePerHour!PD$4,Usage!$D$3:$ABF$3,0)),"")</f>
        <v>0</v>
      </c>
      <c r="PE6" s="6">
        <f>IFERROR(INDEX(Sales!$D$5:$ABF$18,MATCH(UsagePerHour!$B6,Sales!$C$5:$C$18,0),MATCH(UsagePerHour!PE$4,Sales!$D$3:$ABF$3,0))/PE$2*INDEX(Usage!$D$5:$ABF$11,MATCH(UsagePerHour!$B$4,Usage!$C$5:$C$11,0),MATCH(UsagePerHour!PE$4,Usage!$D$3:$ABF$3,0)),"")</f>
        <v>12.463286345466022</v>
      </c>
      <c r="PF6" s="6">
        <f>IFERROR(INDEX(Sales!$D$5:$ABF$18,MATCH(UsagePerHour!$B6,Sales!$C$5:$C$18,0),MATCH(UsagePerHour!PF$4,Sales!$D$3:$ABF$3,0))/PF$2*INDEX(Usage!$D$5:$ABF$11,MATCH(UsagePerHour!$B$4,Usage!$C$5:$C$11,0),MATCH(UsagePerHour!PF$4,Usage!$D$3:$ABF$3,0)),"")</f>
        <v>9.4132163020016719</v>
      </c>
      <c r="PG6" s="6">
        <f>IFERROR(INDEX(Sales!$D$5:$ABF$18,MATCH(UsagePerHour!$B6,Sales!$C$5:$C$18,0),MATCH(UsagePerHour!PG$4,Sales!$D$3:$ABF$3,0))/PG$2*INDEX(Usage!$D$5:$ABF$11,MATCH(UsagePerHour!$B$4,Usage!$C$5:$C$11,0),MATCH(UsagePerHour!PG$4,Usage!$D$3:$ABF$3,0)),"")</f>
        <v>7.211939122843968</v>
      </c>
      <c r="PH6" s="6">
        <f>IFERROR(INDEX(Sales!$D$5:$ABF$18,MATCH(UsagePerHour!$B6,Sales!$C$5:$C$18,0),MATCH(UsagePerHour!PH$4,Sales!$D$3:$ABF$3,0))/PH$2*INDEX(Usage!$D$5:$ABF$11,MATCH(UsagePerHour!$B$4,Usage!$C$5:$C$11,0),MATCH(UsagePerHour!PH$4,Usage!$D$3:$ABF$3,0)),"")</f>
        <v>7.3667465290144625</v>
      </c>
      <c r="PI6" s="6">
        <f>IFERROR(INDEX(Sales!$D$5:$ABF$18,MATCH(UsagePerHour!$B6,Sales!$C$5:$C$18,0),MATCH(UsagePerHour!PI$4,Sales!$D$3:$ABF$3,0))/PI$2*INDEX(Usage!$D$5:$ABF$11,MATCH(UsagePerHour!$B$4,Usage!$C$5:$C$11,0),MATCH(UsagePerHour!PI$4,Usage!$D$3:$ABF$3,0)),"")</f>
        <v>1.410502847157362</v>
      </c>
      <c r="PJ6" s="6">
        <f>IFERROR(INDEX(Sales!$D$5:$ABF$18,MATCH(UsagePerHour!$B6,Sales!$C$5:$C$18,0),MATCH(UsagePerHour!PJ$4,Sales!$D$3:$ABF$3,0))/PJ$2*INDEX(Usage!$D$5:$ABF$11,MATCH(UsagePerHour!$B$4,Usage!$C$5:$C$11,0),MATCH(UsagePerHour!PJ$4,Usage!$D$3:$ABF$3,0)),"")</f>
        <v>6.0326860436105036</v>
      </c>
      <c r="PK6" s="6">
        <f>IFERROR(INDEX(Sales!$D$5:$ABF$18,MATCH(UsagePerHour!$B6,Sales!$C$5:$C$18,0),MATCH(UsagePerHour!PK$4,Sales!$D$3:$ABF$3,0))/PK$2*INDEX(Usage!$D$5:$ABF$11,MATCH(UsagePerHour!$B$4,Usage!$C$5:$C$11,0),MATCH(UsagePerHour!PK$4,Usage!$D$3:$ABF$3,0)),"")</f>
        <v>1.5943035597697044</v>
      </c>
      <c r="PL6" s="6">
        <f>IFERROR(INDEX(Sales!$D$5:$ABF$18,MATCH(UsagePerHour!$B6,Sales!$C$5:$C$18,0),MATCH(UsagePerHour!PL$4,Sales!$D$3:$ABF$3,0))/PL$2*INDEX(Usage!$D$5:$ABF$11,MATCH(UsagePerHour!$B$4,Usage!$C$5:$C$11,0),MATCH(UsagePerHour!PL$4,Usage!$D$3:$ABF$3,0)),"")</f>
        <v>2.881427139803372</v>
      </c>
      <c r="PM6" s="6">
        <f>IFERROR(INDEX(Sales!$D$5:$ABF$18,MATCH(UsagePerHour!$B6,Sales!$C$5:$C$18,0),MATCH(UsagePerHour!PM$4,Sales!$D$3:$ABF$3,0))/PM$2*INDEX(Usage!$D$5:$ABF$11,MATCH(UsagePerHour!$B$4,Usage!$C$5:$C$11,0),MATCH(UsagePerHour!PM$4,Usage!$D$3:$ABF$3,0)),"")</f>
        <v>54.303028559831297</v>
      </c>
      <c r="PN6" s="6">
        <f>IFERROR(INDEX(Sales!$D$5:$ABF$18,MATCH(UsagePerHour!$B6,Sales!$C$5:$C$18,0),MATCH(UsagePerHour!PN$4,Sales!$D$3:$ABF$3,0))/PN$2*INDEX(Usage!$D$5:$ABF$11,MATCH(UsagePerHour!$B$4,Usage!$C$5:$C$11,0),MATCH(UsagePerHour!PN$4,Usage!$D$3:$ABF$3,0)),"")</f>
        <v>50.478274279571671</v>
      </c>
      <c r="PO6" s="6">
        <f>IFERROR(INDEX(Sales!$D$5:$ABF$18,MATCH(UsagePerHour!$B6,Sales!$C$5:$C$18,0),MATCH(UsagePerHour!PO$4,Sales!$D$3:$ABF$3,0))/PO$2*INDEX(Usage!$D$5:$ABF$11,MATCH(UsagePerHour!$B$4,Usage!$C$5:$C$11,0),MATCH(UsagePerHour!PO$4,Usage!$D$3:$ABF$3,0)),"")</f>
        <v>157.475588836919</v>
      </c>
      <c r="PP6" s="6">
        <f>IFERROR(INDEX(Sales!$D$5:$ABF$18,MATCH(UsagePerHour!$B6,Sales!$C$5:$C$18,0),MATCH(UsagePerHour!PP$4,Sales!$D$3:$ABF$3,0))/PP$2*INDEX(Usage!$D$5:$ABF$11,MATCH(UsagePerHour!$B$4,Usage!$C$5:$C$11,0),MATCH(UsagePerHour!PP$4,Usage!$D$3:$ABF$3,0)),"")</f>
        <v>4.050961057520543</v>
      </c>
      <c r="PQ6" s="6">
        <f>IFERROR(INDEX(Sales!$D$5:$ABF$18,MATCH(UsagePerHour!$B6,Sales!$C$5:$C$18,0),MATCH(UsagePerHour!PQ$4,Sales!$D$3:$ABF$3,0))/PQ$2*INDEX(Usage!$D$5:$ABF$11,MATCH(UsagePerHour!$B$4,Usage!$C$5:$C$11,0),MATCH(UsagePerHour!PQ$4,Usage!$D$3:$ABF$3,0)),"")</f>
        <v>6.907254751728531</v>
      </c>
      <c r="PR6" s="6">
        <f>IFERROR(INDEX(Sales!$D$5:$ABF$18,MATCH(UsagePerHour!$B6,Sales!$C$5:$C$18,0),MATCH(UsagePerHour!PR$4,Sales!$D$3:$ABF$3,0))/PR$2*INDEX(Usage!$D$5:$ABF$11,MATCH(UsagePerHour!$B$4,Usage!$C$5:$C$11,0),MATCH(UsagePerHour!PR$4,Usage!$D$3:$ABF$3,0)),"")</f>
        <v>1.6535804246664942</v>
      </c>
      <c r="PS6" s="6">
        <f>IFERROR(INDEX(Sales!$D$5:$ABF$18,MATCH(UsagePerHour!$B6,Sales!$C$5:$C$18,0),MATCH(UsagePerHour!PS$4,Sales!$D$3:$ABF$3,0))/PS$2*INDEX(Usage!$D$5:$ABF$11,MATCH(UsagePerHour!$B$4,Usage!$C$5:$C$11,0),MATCH(UsagePerHour!PS$4,Usage!$D$3:$ABF$3,0)),"")</f>
        <v>1.0066962216826887</v>
      </c>
      <c r="PT6" s="6">
        <f>IFERROR(INDEX(Sales!$D$5:$ABF$18,MATCH(UsagePerHour!$B6,Sales!$C$5:$C$18,0),MATCH(UsagePerHour!PT$4,Sales!$D$3:$ABF$3,0))/PT$2*INDEX(Usage!$D$5:$ABF$11,MATCH(UsagePerHour!$B$4,Usage!$C$5:$C$11,0),MATCH(UsagePerHour!PT$4,Usage!$D$3:$ABF$3,0)),"")</f>
        <v>15.398563668581556</v>
      </c>
      <c r="PU6" s="6">
        <f>IFERROR(INDEX(Sales!$D$5:$ABF$18,MATCH(UsagePerHour!$B6,Sales!$C$5:$C$18,0),MATCH(UsagePerHour!PU$4,Sales!$D$3:$ABF$3,0))/PU$2*INDEX(Usage!$D$5:$ABF$11,MATCH(UsagePerHour!$B$4,Usage!$C$5:$C$11,0),MATCH(UsagePerHour!PU$4,Usage!$D$3:$ABF$3,0)),"")</f>
        <v>17.847085779912064</v>
      </c>
      <c r="PV6" s="6">
        <f>IFERROR(INDEX(Sales!$D$5:$ABF$18,MATCH(UsagePerHour!$B6,Sales!$C$5:$C$18,0),MATCH(UsagePerHour!PV$4,Sales!$D$3:$ABF$3,0))/PV$2*INDEX(Usage!$D$5:$ABF$11,MATCH(UsagePerHour!$B$4,Usage!$C$5:$C$11,0),MATCH(UsagePerHour!PV$4,Usage!$D$3:$ABF$3,0)),"")</f>
        <v>10.910611497032672</v>
      </c>
      <c r="PW6" s="6">
        <f>IFERROR(INDEX(Sales!$D$5:$ABF$18,MATCH(UsagePerHour!$B6,Sales!$C$5:$C$18,0),MATCH(UsagePerHour!PW$4,Sales!$D$3:$ABF$3,0))/PW$2*INDEX(Usage!$D$5:$ABF$11,MATCH(UsagePerHour!$B$4,Usage!$C$5:$C$11,0),MATCH(UsagePerHour!PW$4,Usage!$D$3:$ABF$3,0)),"")</f>
        <v>3.375289718532545</v>
      </c>
      <c r="PX6" s="6">
        <f>IFERROR(INDEX(Sales!$D$5:$ABF$18,MATCH(UsagePerHour!$B6,Sales!$C$5:$C$18,0),MATCH(UsagePerHour!PX$4,Sales!$D$3:$ABF$3,0))/PX$2*INDEX(Usage!$D$5:$ABF$11,MATCH(UsagePerHour!$B$4,Usage!$C$5:$C$11,0),MATCH(UsagePerHour!PX$4,Usage!$D$3:$ABF$3,0)),"")</f>
        <v>12.647669033849978</v>
      </c>
      <c r="PY6" s="6">
        <f>IFERROR(INDEX(Sales!$D$5:$ABF$18,MATCH(UsagePerHour!$B6,Sales!$C$5:$C$18,0),MATCH(UsagePerHour!PY$4,Sales!$D$3:$ABF$3,0))/PY$2*INDEX(Usage!$D$5:$ABF$11,MATCH(UsagePerHour!$B$4,Usage!$C$5:$C$11,0),MATCH(UsagePerHour!PY$4,Usage!$D$3:$ABF$3,0)),"")</f>
        <v>8.0923272507322519</v>
      </c>
      <c r="PZ6" s="6">
        <f>IFERROR(INDEX(Sales!$D$5:$ABF$18,MATCH(UsagePerHour!$B6,Sales!$C$5:$C$18,0),MATCH(UsagePerHour!PZ$4,Sales!$D$3:$ABF$3,0))/PZ$2*INDEX(Usage!$D$5:$ABF$11,MATCH(UsagePerHour!$B$4,Usage!$C$5:$C$11,0),MATCH(UsagePerHour!PZ$4,Usage!$D$3:$ABF$3,0)),"")</f>
        <v>163.15272758425141</v>
      </c>
      <c r="QA6" s="6">
        <f>IFERROR(INDEX(Sales!$D$5:$ABF$18,MATCH(UsagePerHour!$B6,Sales!$C$5:$C$18,0),MATCH(UsagePerHour!QA$4,Sales!$D$3:$ABF$3,0))/QA$2*INDEX(Usage!$D$5:$ABF$11,MATCH(UsagePerHour!$B$4,Usage!$C$5:$C$11,0),MATCH(UsagePerHour!QA$4,Usage!$D$3:$ABF$3,0)),"")</f>
        <v>18.135380956169779</v>
      </c>
      <c r="QB6" s="6">
        <f>IFERROR(INDEX(Sales!$D$5:$ABF$18,MATCH(UsagePerHour!$B6,Sales!$C$5:$C$18,0),MATCH(UsagePerHour!QB$4,Sales!$D$3:$ABF$3,0))/QB$2*INDEX(Usage!$D$5:$ABF$11,MATCH(UsagePerHour!$B$4,Usage!$C$5:$C$11,0),MATCH(UsagePerHour!QB$4,Usage!$D$3:$ABF$3,0)),"")</f>
        <v>7.7683657265907566</v>
      </c>
      <c r="QC6" s="6">
        <f>IFERROR(INDEX(Sales!$D$5:$ABF$18,MATCH(UsagePerHour!$B6,Sales!$C$5:$C$18,0),MATCH(UsagePerHour!QC$4,Sales!$D$3:$ABF$3,0))/QC$2*INDEX(Usage!$D$5:$ABF$11,MATCH(UsagePerHour!$B$4,Usage!$C$5:$C$11,0),MATCH(UsagePerHour!QC$4,Usage!$D$3:$ABF$3,0)),"")</f>
        <v>3.3495804068316422</v>
      </c>
      <c r="QD6" s="6">
        <f>IFERROR(INDEX(Sales!$D$5:$ABF$18,MATCH(UsagePerHour!$B6,Sales!$C$5:$C$18,0),MATCH(UsagePerHour!QD$4,Sales!$D$3:$ABF$3,0))/QD$2*INDEX(Usage!$D$5:$ABF$11,MATCH(UsagePerHour!$B$4,Usage!$C$5:$C$11,0),MATCH(UsagePerHour!QD$4,Usage!$D$3:$ABF$3,0)),"")</f>
        <v>0</v>
      </c>
      <c r="QE6" s="6">
        <f>IFERROR(INDEX(Sales!$D$5:$ABF$18,MATCH(UsagePerHour!$B6,Sales!$C$5:$C$18,0),MATCH(UsagePerHour!QE$4,Sales!$D$3:$ABF$3,0))/QE$2*INDEX(Usage!$D$5:$ABF$11,MATCH(UsagePerHour!$B$4,Usage!$C$5:$C$11,0),MATCH(UsagePerHour!QE$4,Usage!$D$3:$ABF$3,0)),"")</f>
        <v>0</v>
      </c>
      <c r="QF6" s="6">
        <f>IFERROR(INDEX(Sales!$D$5:$ABF$18,MATCH(UsagePerHour!$B6,Sales!$C$5:$C$18,0),MATCH(UsagePerHour!QF$4,Sales!$D$3:$ABF$3,0))/QF$2*INDEX(Usage!$D$5:$ABF$11,MATCH(UsagePerHour!$B$4,Usage!$C$5:$C$11,0),MATCH(UsagePerHour!QF$4,Usage!$D$3:$ABF$3,0)),"")</f>
        <v>4.0689716524956188</v>
      </c>
      <c r="QG6" s="6">
        <f>IFERROR(INDEX(Sales!$D$5:$ABF$18,MATCH(UsagePerHour!$B6,Sales!$C$5:$C$18,0),MATCH(UsagePerHour!QG$4,Sales!$D$3:$ABF$3,0))/QG$2*INDEX(Usage!$D$5:$ABF$11,MATCH(UsagePerHour!$B$4,Usage!$C$5:$C$11,0),MATCH(UsagePerHour!QG$4,Usage!$D$3:$ABF$3,0)),"")</f>
        <v>0</v>
      </c>
      <c r="QH6" s="6">
        <f>IFERROR(INDEX(Sales!$D$5:$ABF$18,MATCH(UsagePerHour!$B6,Sales!$C$5:$C$18,0),MATCH(UsagePerHour!QH$4,Sales!$D$3:$ABF$3,0))/QH$2*INDEX(Usage!$D$5:$ABF$11,MATCH(UsagePerHour!$B$4,Usage!$C$5:$C$11,0),MATCH(UsagePerHour!QH$4,Usage!$D$3:$ABF$3,0)),"")</f>
        <v>96.419333654560418</v>
      </c>
      <c r="QI6" s="6">
        <f>IFERROR(INDEX(Sales!$D$5:$ABF$18,MATCH(UsagePerHour!$B6,Sales!$C$5:$C$18,0),MATCH(UsagePerHour!QI$4,Sales!$D$3:$ABF$3,0))/QI$2*INDEX(Usage!$D$5:$ABF$11,MATCH(UsagePerHour!$B$4,Usage!$C$5:$C$11,0),MATCH(UsagePerHour!QI$4,Usage!$D$3:$ABF$3,0)),"")</f>
        <v>31.436194654546586</v>
      </c>
      <c r="QJ6" s="6">
        <f>IFERROR(INDEX(Sales!$D$5:$ABF$18,MATCH(UsagePerHour!$B6,Sales!$C$5:$C$18,0),MATCH(UsagePerHour!QJ$4,Sales!$D$3:$ABF$3,0))/QJ$2*INDEX(Usage!$D$5:$ABF$11,MATCH(UsagePerHour!$B$4,Usage!$C$5:$C$11,0),MATCH(UsagePerHour!QJ$4,Usage!$D$3:$ABF$3,0)),"")</f>
        <v>14.575172966740544</v>
      </c>
      <c r="QK6" s="6">
        <f>IFERROR(INDEX(Sales!$D$5:$ABF$18,MATCH(UsagePerHour!$B6,Sales!$C$5:$C$18,0),MATCH(UsagePerHour!QK$4,Sales!$D$3:$ABF$3,0))/QK$2*INDEX(Usage!$D$5:$ABF$11,MATCH(UsagePerHour!$B$4,Usage!$C$5:$C$11,0),MATCH(UsagePerHour!QK$4,Usage!$D$3:$ABF$3,0)),"")</f>
        <v>15.050652663654747</v>
      </c>
      <c r="QL6" s="6">
        <f>IFERROR(INDEX(Sales!$D$5:$ABF$18,MATCH(UsagePerHour!$B6,Sales!$C$5:$C$18,0),MATCH(UsagePerHour!QL$4,Sales!$D$3:$ABF$3,0))/QL$2*INDEX(Usage!$D$5:$ABF$11,MATCH(UsagePerHour!$B$4,Usage!$C$5:$C$11,0),MATCH(UsagePerHour!QL$4,Usage!$D$3:$ABF$3,0)),"")</f>
        <v>122.52413242532927</v>
      </c>
      <c r="QM6" s="6">
        <f>IFERROR(INDEX(Sales!$D$5:$ABF$18,MATCH(UsagePerHour!$B6,Sales!$C$5:$C$18,0),MATCH(UsagePerHour!QM$4,Sales!$D$3:$ABF$3,0))/QM$2*INDEX(Usage!$D$5:$ABF$11,MATCH(UsagePerHour!$B$4,Usage!$C$5:$C$11,0),MATCH(UsagePerHour!QM$4,Usage!$D$3:$ABF$3,0)),"")</f>
        <v>59.276174842827494</v>
      </c>
      <c r="QN6" s="6">
        <f>IFERROR(INDEX(Sales!$D$5:$ABF$18,MATCH(UsagePerHour!$B6,Sales!$C$5:$C$18,0),MATCH(UsagePerHour!QN$4,Sales!$D$3:$ABF$3,0))/QN$2*INDEX(Usage!$D$5:$ABF$11,MATCH(UsagePerHour!$B$4,Usage!$C$5:$C$11,0),MATCH(UsagePerHour!QN$4,Usage!$D$3:$ABF$3,0)),"")</f>
        <v>7.9894334707654773</v>
      </c>
      <c r="QO6" s="6">
        <f>IFERROR(INDEX(Sales!$D$5:$ABF$18,MATCH(UsagePerHour!$B6,Sales!$C$5:$C$18,0),MATCH(UsagePerHour!QO$4,Sales!$D$3:$ABF$3,0))/QO$2*INDEX(Usage!$D$5:$ABF$11,MATCH(UsagePerHour!$B$4,Usage!$C$5:$C$11,0),MATCH(UsagePerHour!QO$4,Usage!$D$3:$ABF$3,0)),"")</f>
        <v>346.1360520956764</v>
      </c>
      <c r="QP6" s="6">
        <f>IFERROR(INDEX(Sales!$D$5:$ABF$18,MATCH(UsagePerHour!$B6,Sales!$C$5:$C$18,0),MATCH(UsagePerHour!QP$4,Sales!$D$3:$ABF$3,0))/QP$2*INDEX(Usage!$D$5:$ABF$11,MATCH(UsagePerHour!$B$4,Usage!$C$5:$C$11,0),MATCH(UsagePerHour!QP$4,Usage!$D$3:$ABF$3,0)),"")</f>
        <v>254.48388150827705</v>
      </c>
      <c r="QQ6" s="6">
        <f>IFERROR(INDEX(Sales!$D$5:$ABF$18,MATCH(UsagePerHour!$B6,Sales!$C$5:$C$18,0),MATCH(UsagePerHour!QQ$4,Sales!$D$3:$ABF$3,0))/QQ$2*INDEX(Usage!$D$5:$ABF$11,MATCH(UsagePerHour!$B$4,Usage!$C$5:$C$11,0),MATCH(UsagePerHour!QQ$4,Usage!$D$3:$ABF$3,0)),"")</f>
        <v>56.303112952342438</v>
      </c>
      <c r="QR6" s="6">
        <f>IFERROR(INDEX(Sales!$D$5:$ABF$18,MATCH(UsagePerHour!$B6,Sales!$C$5:$C$18,0),MATCH(UsagePerHour!QR$4,Sales!$D$3:$ABF$3,0))/QR$2*INDEX(Usage!$D$5:$ABF$11,MATCH(UsagePerHour!$B$4,Usage!$C$5:$C$11,0),MATCH(UsagePerHour!QR$4,Usage!$D$3:$ABF$3,0)),"")</f>
        <v>8.550339415891175</v>
      </c>
      <c r="QS6" s="6">
        <f>IFERROR(INDEX(Sales!$D$5:$ABF$18,MATCH(UsagePerHour!$B6,Sales!$C$5:$C$18,0),MATCH(UsagePerHour!QS$4,Sales!$D$3:$ABF$3,0))/QS$2*INDEX(Usage!$D$5:$ABF$11,MATCH(UsagePerHour!$B$4,Usage!$C$5:$C$11,0),MATCH(UsagePerHour!QS$4,Usage!$D$3:$ABF$3,0)),"")</f>
        <v>18.721336985330861</v>
      </c>
      <c r="QT6" s="6">
        <f>IFERROR(INDEX(Sales!$D$5:$ABF$18,MATCH(UsagePerHour!$B6,Sales!$C$5:$C$18,0),MATCH(UsagePerHour!QT$4,Sales!$D$3:$ABF$3,0))/QT$2*INDEX(Usage!$D$5:$ABF$11,MATCH(UsagePerHour!$B$4,Usage!$C$5:$C$11,0),MATCH(UsagePerHour!QT$4,Usage!$D$3:$ABF$3,0)),"")</f>
        <v>14.482976033793026</v>
      </c>
      <c r="QU6" s="6">
        <f>IFERROR(INDEX(Sales!$D$5:$ABF$18,MATCH(UsagePerHour!$B6,Sales!$C$5:$C$18,0),MATCH(UsagePerHour!QU$4,Sales!$D$3:$ABF$3,0))/QU$2*INDEX(Usage!$D$5:$ABF$11,MATCH(UsagePerHour!$B$4,Usage!$C$5:$C$11,0),MATCH(UsagePerHour!QU$4,Usage!$D$3:$ABF$3,0)),"")</f>
        <v>27.427169425222605</v>
      </c>
      <c r="QV6" s="6">
        <f>IFERROR(INDEX(Sales!$D$5:$ABF$18,MATCH(UsagePerHour!$B6,Sales!$C$5:$C$18,0),MATCH(UsagePerHour!QV$4,Sales!$D$3:$ABF$3,0))/QV$2*INDEX(Usage!$D$5:$ABF$11,MATCH(UsagePerHour!$B$4,Usage!$C$5:$C$11,0),MATCH(UsagePerHour!QV$4,Usage!$D$3:$ABF$3,0)),"")</f>
        <v>69.257004603120791</v>
      </c>
      <c r="QW6" s="6">
        <f>IFERROR(INDEX(Sales!$D$5:$ABF$18,MATCH(UsagePerHour!$B6,Sales!$C$5:$C$18,0),MATCH(UsagePerHour!QW$4,Sales!$D$3:$ABF$3,0))/QW$2*INDEX(Usage!$D$5:$ABF$11,MATCH(UsagePerHour!$B$4,Usage!$C$5:$C$11,0),MATCH(UsagePerHour!QW$4,Usage!$D$3:$ABF$3,0)),"")</f>
        <v>64.687190644130368</v>
      </c>
      <c r="QX6" s="6">
        <f>IFERROR(INDEX(Sales!$D$5:$ABF$18,MATCH(UsagePerHour!$B6,Sales!$C$5:$C$18,0),MATCH(UsagePerHour!QX$4,Sales!$D$3:$ABF$3,0))/QX$2*INDEX(Usage!$D$5:$ABF$11,MATCH(UsagePerHour!$B$4,Usage!$C$5:$C$11,0),MATCH(UsagePerHour!QX$4,Usage!$D$3:$ABF$3,0)),"")</f>
        <v>29.025722260990928</v>
      </c>
      <c r="QY6" s="6">
        <f>IFERROR(INDEX(Sales!$D$5:$ABF$18,MATCH(UsagePerHour!$B6,Sales!$C$5:$C$18,0),MATCH(UsagePerHour!QY$4,Sales!$D$3:$ABF$3,0))/QY$2*INDEX(Usage!$D$5:$ABF$11,MATCH(UsagePerHour!$B$4,Usage!$C$5:$C$11,0),MATCH(UsagePerHour!QY$4,Usage!$D$3:$ABF$3,0)),"")</f>
        <v>11.779129086981461</v>
      </c>
      <c r="QZ6" s="6">
        <f>IFERROR(INDEX(Sales!$D$5:$ABF$18,MATCH(UsagePerHour!$B6,Sales!$C$5:$C$18,0),MATCH(UsagePerHour!QZ$4,Sales!$D$3:$ABF$3,0))/QZ$2*INDEX(Usage!$D$5:$ABF$11,MATCH(UsagePerHour!$B$4,Usage!$C$5:$C$11,0),MATCH(UsagePerHour!QZ$4,Usage!$D$3:$ABF$3,0)),"")</f>
        <v>6.0824972133618669</v>
      </c>
      <c r="RA6" s="6">
        <f>IFERROR(INDEX(Sales!$D$5:$ABF$18,MATCH(UsagePerHour!$B6,Sales!$C$5:$C$18,0),MATCH(UsagePerHour!RA$4,Sales!$D$3:$ABF$3,0))/RA$2*INDEX(Usage!$D$5:$ABF$11,MATCH(UsagePerHour!$B$4,Usage!$C$5:$C$11,0),MATCH(UsagePerHour!RA$4,Usage!$D$3:$ABF$3,0)),"")</f>
        <v>50.914577602480882</v>
      </c>
      <c r="RB6" s="6">
        <f>IFERROR(INDEX(Sales!$D$5:$ABF$18,MATCH(UsagePerHour!$B6,Sales!$C$5:$C$18,0),MATCH(UsagePerHour!RB$4,Sales!$D$3:$ABF$3,0))/RB$2*INDEX(Usage!$D$5:$ABF$11,MATCH(UsagePerHour!$B$4,Usage!$C$5:$C$11,0),MATCH(UsagePerHour!RB$4,Usage!$D$3:$ABF$3,0)),"")</f>
        <v>27.720269550317497</v>
      </c>
      <c r="RC6" s="6">
        <f>IFERROR(INDEX(Sales!$D$5:$ABF$18,MATCH(UsagePerHour!$B6,Sales!$C$5:$C$18,0),MATCH(UsagePerHour!RC$4,Sales!$D$3:$ABF$3,0))/RC$2*INDEX(Usage!$D$5:$ABF$11,MATCH(UsagePerHour!$B$4,Usage!$C$5:$C$11,0),MATCH(UsagePerHour!RC$4,Usage!$D$3:$ABF$3,0)),"")</f>
        <v>42.004354989729478</v>
      </c>
      <c r="RD6" s="6">
        <f>IFERROR(INDEX(Sales!$D$5:$ABF$18,MATCH(UsagePerHour!$B6,Sales!$C$5:$C$18,0),MATCH(UsagePerHour!RD$4,Sales!$D$3:$ABF$3,0))/RD$2*INDEX(Usage!$D$5:$ABF$11,MATCH(UsagePerHour!$B$4,Usage!$C$5:$C$11,0),MATCH(UsagePerHour!RD$4,Usage!$D$3:$ABF$3,0)),"")</f>
        <v>140.79129228983868</v>
      </c>
      <c r="RE6" s="6">
        <f>IFERROR(INDEX(Sales!$D$5:$ABF$18,MATCH(UsagePerHour!$B6,Sales!$C$5:$C$18,0),MATCH(UsagePerHour!RE$4,Sales!$D$3:$ABF$3,0))/RE$2*INDEX(Usage!$D$5:$ABF$11,MATCH(UsagePerHour!$B$4,Usage!$C$5:$C$11,0),MATCH(UsagePerHour!RE$4,Usage!$D$3:$ABF$3,0)),"")</f>
        <v>21.424707602339179</v>
      </c>
      <c r="RF6" s="6">
        <f>IFERROR(INDEX(Sales!$D$5:$ABF$18,MATCH(UsagePerHour!$B6,Sales!$C$5:$C$18,0),MATCH(UsagePerHour!RF$4,Sales!$D$3:$ABF$3,0))/RF$2*INDEX(Usage!$D$5:$ABF$11,MATCH(UsagePerHour!$B$4,Usage!$C$5:$C$11,0),MATCH(UsagePerHour!RF$4,Usage!$D$3:$ABF$3,0)),"")</f>
        <v>3.6715814233670869</v>
      </c>
      <c r="RG6" s="6">
        <f>IFERROR(INDEX(Sales!$D$5:$ABF$18,MATCH(UsagePerHour!$B6,Sales!$C$5:$C$18,0),MATCH(UsagePerHour!RG$4,Sales!$D$3:$ABF$3,0))/RG$2*INDEX(Usage!$D$5:$ABF$11,MATCH(UsagePerHour!$B$4,Usage!$C$5:$C$11,0),MATCH(UsagePerHour!RG$4,Usage!$D$3:$ABF$3,0)),"")</f>
        <v>158.17492473422749</v>
      </c>
      <c r="RH6" s="6">
        <f>IFERROR(INDEX(Sales!$D$5:$ABF$18,MATCH(UsagePerHour!$B6,Sales!$C$5:$C$18,0),MATCH(UsagePerHour!RH$4,Sales!$D$3:$ABF$3,0))/RH$2*INDEX(Usage!$D$5:$ABF$11,MATCH(UsagePerHour!$B$4,Usage!$C$5:$C$11,0),MATCH(UsagePerHour!RH$4,Usage!$D$3:$ABF$3,0)),"")</f>
        <v>7.9973145055223229</v>
      </c>
      <c r="RI6" s="6">
        <f>IFERROR(INDEX(Sales!$D$5:$ABF$18,MATCH(UsagePerHour!$B6,Sales!$C$5:$C$18,0),MATCH(UsagePerHour!RI$4,Sales!$D$3:$ABF$3,0))/RI$2*INDEX(Usage!$D$5:$ABF$11,MATCH(UsagePerHour!$B$4,Usage!$C$5:$C$11,0),MATCH(UsagePerHour!RI$4,Usage!$D$3:$ABF$3,0)),"")</f>
        <v>3.568399295720738</v>
      </c>
      <c r="RJ6" s="6">
        <f>IFERROR(INDEX(Sales!$D$5:$ABF$18,MATCH(UsagePerHour!$B6,Sales!$C$5:$C$18,0),MATCH(UsagePerHour!RJ$4,Sales!$D$3:$ABF$3,0))/RJ$2*INDEX(Usage!$D$5:$ABF$11,MATCH(UsagePerHour!$B$4,Usage!$C$5:$C$11,0),MATCH(UsagePerHour!RJ$4,Usage!$D$3:$ABF$3,0)),"")</f>
        <v>246.41907768179811</v>
      </c>
      <c r="RK6" s="6">
        <f>IFERROR(INDEX(Sales!$D$5:$ABF$18,MATCH(UsagePerHour!$B6,Sales!$C$5:$C$18,0),MATCH(UsagePerHour!RK$4,Sales!$D$3:$ABF$3,0))/RK$2*INDEX(Usage!$D$5:$ABF$11,MATCH(UsagePerHour!$B$4,Usage!$C$5:$C$11,0),MATCH(UsagePerHour!RK$4,Usage!$D$3:$ABF$3,0)),"")</f>
        <v>284.22738221307173</v>
      </c>
      <c r="RL6" s="6">
        <f>IFERROR(INDEX(Sales!$D$5:$ABF$18,MATCH(UsagePerHour!$B6,Sales!$C$5:$C$18,0),MATCH(UsagePerHour!RL$4,Sales!$D$3:$ABF$3,0))/RL$2*INDEX(Usage!$D$5:$ABF$11,MATCH(UsagePerHour!$B$4,Usage!$C$5:$C$11,0),MATCH(UsagePerHour!RL$4,Usage!$D$3:$ABF$3,0)),"")</f>
        <v>33.799827618242986</v>
      </c>
      <c r="RM6" s="6">
        <f>IFERROR(INDEX(Sales!$D$5:$ABF$18,MATCH(UsagePerHour!$B6,Sales!$C$5:$C$18,0),MATCH(UsagePerHour!RM$4,Sales!$D$3:$ABF$3,0))/RM$2*INDEX(Usage!$D$5:$ABF$11,MATCH(UsagePerHour!$B$4,Usage!$C$5:$C$11,0),MATCH(UsagePerHour!RM$4,Usage!$D$3:$ABF$3,0)),"")</f>
        <v>0.55690662680820679</v>
      </c>
      <c r="RN6" s="6">
        <f>IFERROR(INDEX(Sales!$D$5:$ABF$18,MATCH(UsagePerHour!$B6,Sales!$C$5:$C$18,0),MATCH(UsagePerHour!RN$4,Sales!$D$3:$ABF$3,0))/RN$2*INDEX(Usage!$D$5:$ABF$11,MATCH(UsagePerHour!$B$4,Usage!$C$5:$C$11,0),MATCH(UsagePerHour!RN$4,Usage!$D$3:$ABF$3,0)),"")</f>
        <v>1.2442258390079233</v>
      </c>
      <c r="RO6" s="6">
        <f>IFERROR(INDEX(Sales!$D$5:$ABF$18,MATCH(UsagePerHour!$B6,Sales!$C$5:$C$18,0),MATCH(UsagePerHour!RO$4,Sales!$D$3:$ABF$3,0))/RO$2*INDEX(Usage!$D$5:$ABF$11,MATCH(UsagePerHour!$B$4,Usage!$C$5:$C$11,0),MATCH(UsagePerHour!RO$4,Usage!$D$3:$ABF$3,0)),"")</f>
        <v>14.654541757138826</v>
      </c>
      <c r="RP6" s="6">
        <f>IFERROR(INDEX(Sales!$D$5:$ABF$18,MATCH(UsagePerHour!$B6,Sales!$C$5:$C$18,0),MATCH(UsagePerHour!RP$4,Sales!$D$3:$ABF$3,0))/RP$2*INDEX(Usage!$D$5:$ABF$11,MATCH(UsagePerHour!$B$4,Usage!$C$5:$C$11,0),MATCH(UsagePerHour!RP$4,Usage!$D$3:$ABF$3,0)),"")</f>
        <v>47.838986710372431</v>
      </c>
      <c r="RQ6" s="6">
        <f>IFERROR(INDEX(Sales!$D$5:$ABF$18,MATCH(UsagePerHour!$B6,Sales!$C$5:$C$18,0),MATCH(UsagePerHour!RQ$4,Sales!$D$3:$ABF$3,0))/RQ$2*INDEX(Usage!$D$5:$ABF$11,MATCH(UsagePerHour!$B$4,Usage!$C$5:$C$11,0),MATCH(UsagePerHour!RQ$4,Usage!$D$3:$ABF$3,0)),"")</f>
        <v>160.06561074549336</v>
      </c>
      <c r="RR6" s="6">
        <f>IFERROR(INDEX(Sales!$D$5:$ABF$18,MATCH(UsagePerHour!$B6,Sales!$C$5:$C$18,0),MATCH(UsagePerHour!RR$4,Sales!$D$3:$ABF$3,0))/RR$2*INDEX(Usage!$D$5:$ABF$11,MATCH(UsagePerHour!$B$4,Usage!$C$5:$C$11,0),MATCH(UsagePerHour!RR$4,Usage!$D$3:$ABF$3,0)),"")</f>
        <v>136.06479193954237</v>
      </c>
      <c r="RS6" s="6">
        <f>IFERROR(INDEX(Sales!$D$5:$ABF$18,MATCH(UsagePerHour!$B6,Sales!$C$5:$C$18,0),MATCH(UsagePerHour!RS$4,Sales!$D$3:$ABF$3,0))/RS$2*INDEX(Usage!$D$5:$ABF$11,MATCH(UsagePerHour!$B$4,Usage!$C$5:$C$11,0),MATCH(UsagePerHour!RS$4,Usage!$D$3:$ABF$3,0)),"")</f>
        <v>59.570656344026695</v>
      </c>
      <c r="RT6" s="6">
        <f>IFERROR(INDEX(Sales!$D$5:$ABF$18,MATCH(UsagePerHour!$B6,Sales!$C$5:$C$18,0),MATCH(UsagePerHour!RT$4,Sales!$D$3:$ABF$3,0))/RT$2*INDEX(Usage!$D$5:$ABF$11,MATCH(UsagePerHour!$B$4,Usage!$C$5:$C$11,0),MATCH(UsagePerHour!RT$4,Usage!$D$3:$ABF$3,0)),"")</f>
        <v>6.3421329495846077</v>
      </c>
      <c r="RU6" s="6">
        <f>IFERROR(INDEX(Sales!$D$5:$ABF$18,MATCH(UsagePerHour!$B6,Sales!$C$5:$C$18,0),MATCH(UsagePerHour!RU$4,Sales!$D$3:$ABF$3,0))/RU$2*INDEX(Usage!$D$5:$ABF$11,MATCH(UsagePerHour!$B$4,Usage!$C$5:$C$11,0),MATCH(UsagePerHour!RU$4,Usage!$D$3:$ABF$3,0)),"")</f>
        <v>153.57216557730544</v>
      </c>
      <c r="RV6" s="6">
        <f>IFERROR(INDEX(Sales!$D$5:$ABF$18,MATCH(UsagePerHour!$B6,Sales!$C$5:$C$18,0),MATCH(UsagePerHour!RV$4,Sales!$D$3:$ABF$3,0))/RV$2*INDEX(Usage!$D$5:$ABF$11,MATCH(UsagePerHour!$B$4,Usage!$C$5:$C$11,0),MATCH(UsagePerHour!RV$4,Usage!$D$3:$ABF$3,0)),"")</f>
        <v>23.486700639704594</v>
      </c>
      <c r="RW6" s="6">
        <f>IFERROR(INDEX(Sales!$D$5:$ABF$18,MATCH(UsagePerHour!$B6,Sales!$C$5:$C$18,0),MATCH(UsagePerHour!RW$4,Sales!$D$3:$ABF$3,0))/RW$2*INDEX(Usage!$D$5:$ABF$11,MATCH(UsagePerHour!$B$4,Usage!$C$5:$C$11,0),MATCH(UsagePerHour!RW$4,Usage!$D$3:$ABF$3,0)),"")</f>
        <v>90.10694835768885</v>
      </c>
      <c r="RX6" s="6">
        <f>IFERROR(INDEX(Sales!$D$5:$ABF$18,MATCH(UsagePerHour!$B6,Sales!$C$5:$C$18,0),MATCH(UsagePerHour!RX$4,Sales!$D$3:$ABF$3,0))/RX$2*INDEX(Usage!$D$5:$ABF$11,MATCH(UsagePerHour!$B$4,Usage!$C$5:$C$11,0),MATCH(UsagePerHour!RX$4,Usage!$D$3:$ABF$3,0)),"")</f>
        <v>217.68818143181704</v>
      </c>
      <c r="RY6" s="6">
        <f>IFERROR(INDEX(Sales!$D$5:$ABF$18,MATCH(UsagePerHour!$B6,Sales!$C$5:$C$18,0),MATCH(UsagePerHour!RY$4,Sales!$D$3:$ABF$3,0))/RY$2*INDEX(Usage!$D$5:$ABF$11,MATCH(UsagePerHour!$B$4,Usage!$C$5:$C$11,0),MATCH(UsagePerHour!RY$4,Usage!$D$3:$ABF$3,0)),"")</f>
        <v>20.865612394445776</v>
      </c>
      <c r="RZ6" s="6">
        <f>IFERROR(INDEX(Sales!$D$5:$ABF$18,MATCH(UsagePerHour!$B6,Sales!$C$5:$C$18,0),MATCH(UsagePerHour!RZ$4,Sales!$D$3:$ABF$3,0))/RZ$2*INDEX(Usage!$D$5:$ABF$11,MATCH(UsagePerHour!$B$4,Usage!$C$5:$C$11,0),MATCH(UsagePerHour!RZ$4,Usage!$D$3:$ABF$3,0)),"")</f>
        <v>88.075647558327375</v>
      </c>
      <c r="SA6" s="6">
        <f>IFERROR(INDEX(Sales!$D$5:$ABF$18,MATCH(UsagePerHour!$B6,Sales!$C$5:$C$18,0),MATCH(UsagePerHour!SA$4,Sales!$D$3:$ABF$3,0))/SA$2*INDEX(Usage!$D$5:$ABF$11,MATCH(UsagePerHour!$B$4,Usage!$C$5:$C$11,0),MATCH(UsagePerHour!SA$4,Usage!$D$3:$ABF$3,0)),"")</f>
        <v>0</v>
      </c>
      <c r="SB6" s="6">
        <f>IFERROR(INDEX(Sales!$D$5:$ABF$18,MATCH(UsagePerHour!$B6,Sales!$C$5:$C$18,0),MATCH(UsagePerHour!SB$4,Sales!$D$3:$ABF$3,0))/SB$2*INDEX(Usage!$D$5:$ABF$11,MATCH(UsagePerHour!$B$4,Usage!$C$5:$C$11,0),MATCH(UsagePerHour!SB$4,Usage!$D$3:$ABF$3,0)),"")</f>
        <v>191.361446910713</v>
      </c>
      <c r="SC6" s="6">
        <f>IFERROR(INDEX(Sales!$D$5:$ABF$18,MATCH(UsagePerHour!$B6,Sales!$C$5:$C$18,0),MATCH(UsagePerHour!SC$4,Sales!$D$3:$ABF$3,0))/SC$2*INDEX(Usage!$D$5:$ABF$11,MATCH(UsagePerHour!$B$4,Usage!$C$5:$C$11,0),MATCH(UsagePerHour!SC$4,Usage!$D$3:$ABF$3,0)),"")</f>
        <v>133.87213381870271</v>
      </c>
      <c r="SD6" s="6">
        <f>IFERROR(INDEX(Sales!$D$5:$ABF$18,MATCH(UsagePerHour!$B6,Sales!$C$5:$C$18,0),MATCH(UsagePerHour!SD$4,Sales!$D$3:$ABF$3,0))/SD$2*INDEX(Usage!$D$5:$ABF$11,MATCH(UsagePerHour!$B$4,Usage!$C$5:$C$11,0),MATCH(UsagePerHour!SD$4,Usage!$D$3:$ABF$3,0)),"")</f>
        <v>155.82965517530022</v>
      </c>
      <c r="SE6" s="6">
        <f>IFERROR(INDEX(Sales!$D$5:$ABF$18,MATCH(UsagePerHour!$B6,Sales!$C$5:$C$18,0),MATCH(UsagePerHour!SE$4,Sales!$D$3:$ABF$3,0))/SE$2*INDEX(Usage!$D$5:$ABF$11,MATCH(UsagePerHour!$B$4,Usage!$C$5:$C$11,0),MATCH(UsagePerHour!SE$4,Usage!$D$3:$ABF$3,0)),"")</f>
        <v>111.6782538580822</v>
      </c>
      <c r="SF6" s="6">
        <f>IFERROR(INDEX(Sales!$D$5:$ABF$18,MATCH(UsagePerHour!$B6,Sales!$C$5:$C$18,0),MATCH(UsagePerHour!SF$4,Sales!$D$3:$ABF$3,0))/SF$2*INDEX(Usage!$D$5:$ABF$11,MATCH(UsagePerHour!$B$4,Usage!$C$5:$C$11,0),MATCH(UsagePerHour!SF$4,Usage!$D$3:$ABF$3,0)),"")</f>
        <v>70.494535560357832</v>
      </c>
      <c r="SG6" s="6" t="str">
        <f>IFERROR(INDEX(Sales!$D$5:$ABF$18,MATCH(UsagePerHour!$B6,Sales!$C$5:$C$18,0),MATCH(UsagePerHour!SG$4,Sales!$D$3:$ABF$3,0))/SG$2*INDEX(Usage!$D$5:$ABF$11,MATCH(UsagePerHour!$B$4,Usage!$C$5:$C$11,0),MATCH(UsagePerHour!SG$4,Usage!$D$3:$ABF$3,0)),"")</f>
        <v/>
      </c>
      <c r="SH6" s="6" t="str">
        <f>IFERROR(INDEX(Sales!$D$5:$ABF$18,MATCH(UsagePerHour!$B6,Sales!$C$5:$C$18,0),MATCH(UsagePerHour!SH$4,Sales!$D$3:$ABF$3,0))/SH$2*INDEX(Usage!$D$5:$ABF$11,MATCH(UsagePerHour!$B$4,Usage!$C$5:$C$11,0),MATCH(UsagePerHour!SH$4,Usage!$D$3:$ABF$3,0)),"")</f>
        <v/>
      </c>
      <c r="SI6" s="6" t="str">
        <f>IFERROR(INDEX(Sales!$D$5:$ABF$18,MATCH(UsagePerHour!$B6,Sales!$C$5:$C$18,0),MATCH(UsagePerHour!SI$4,Sales!$D$3:$ABF$3,0))/SI$2*INDEX(Usage!$D$5:$ABF$11,MATCH(UsagePerHour!$B$4,Usage!$C$5:$C$11,0),MATCH(UsagePerHour!SI$4,Usage!$D$3:$ABF$3,0)),"")</f>
        <v/>
      </c>
      <c r="SJ6" s="6" t="str">
        <f>IFERROR(INDEX(Sales!$D$5:$ABF$18,MATCH(UsagePerHour!$B6,Sales!$C$5:$C$18,0),MATCH(UsagePerHour!SJ$4,Sales!$D$3:$ABF$3,0))/SJ$2*INDEX(Usage!$D$5:$ABF$11,MATCH(UsagePerHour!$B$4,Usage!$C$5:$C$11,0),MATCH(UsagePerHour!SJ$4,Usage!$D$3:$ABF$3,0)),"")</f>
        <v/>
      </c>
      <c r="SK6" s="6" t="str">
        <f>IFERROR(INDEX(Sales!$D$5:$ABF$18,MATCH(UsagePerHour!$B6,Sales!$C$5:$C$18,0),MATCH(UsagePerHour!SK$4,Sales!$D$3:$ABF$3,0))/SK$2*INDEX(Usage!$D$5:$ABF$11,MATCH(UsagePerHour!$B$4,Usage!$C$5:$C$11,0),MATCH(UsagePerHour!SK$4,Usage!$D$3:$ABF$3,0)),"")</f>
        <v/>
      </c>
      <c r="SL6" s="6" t="str">
        <f>IFERROR(INDEX(Sales!$D$5:$ABF$18,MATCH(UsagePerHour!$B6,Sales!$C$5:$C$18,0),MATCH(UsagePerHour!SL$4,Sales!$D$3:$ABF$3,0))/SL$2*INDEX(Usage!$D$5:$ABF$11,MATCH(UsagePerHour!$B$4,Usage!$C$5:$C$11,0),MATCH(UsagePerHour!SL$4,Usage!$D$3:$ABF$3,0)),"")</f>
        <v/>
      </c>
      <c r="SM6" s="6" t="str">
        <f>IFERROR(INDEX(Sales!$D$5:$ABF$18,MATCH(UsagePerHour!$B6,Sales!$C$5:$C$18,0),MATCH(UsagePerHour!SM$4,Sales!$D$3:$ABF$3,0))/SM$2*INDEX(Usage!$D$5:$ABF$11,MATCH(UsagePerHour!$B$4,Usage!$C$5:$C$11,0),MATCH(UsagePerHour!SM$4,Usage!$D$3:$ABF$3,0)),"")</f>
        <v/>
      </c>
      <c r="SN6" s="6" t="str">
        <f>IFERROR(INDEX(Sales!$D$5:$ABF$18,MATCH(UsagePerHour!$B6,Sales!$C$5:$C$18,0),MATCH(UsagePerHour!SN$4,Sales!$D$3:$ABF$3,0))/SN$2*INDEX(Usage!$D$5:$ABF$11,MATCH(UsagePerHour!$B$4,Usage!$C$5:$C$11,0),MATCH(UsagePerHour!SN$4,Usage!$D$3:$ABF$3,0)),"")</f>
        <v/>
      </c>
      <c r="SO6" s="6" t="str">
        <f>IFERROR(INDEX(Sales!$D$5:$ABF$18,MATCH(UsagePerHour!$B6,Sales!$C$5:$C$18,0),MATCH(UsagePerHour!SO$4,Sales!$D$3:$ABF$3,0))/SO$2*INDEX(Usage!$D$5:$ABF$11,MATCH(UsagePerHour!$B$4,Usage!$C$5:$C$11,0),MATCH(UsagePerHour!SO$4,Usage!$D$3:$ABF$3,0)),"")</f>
        <v/>
      </c>
      <c r="SP6" s="6" t="str">
        <f>IFERROR(INDEX(Sales!$D$5:$ABF$18,MATCH(UsagePerHour!$B6,Sales!$C$5:$C$18,0),MATCH(UsagePerHour!SP$4,Sales!$D$3:$ABF$3,0))/SP$2*INDEX(Usage!$D$5:$ABF$11,MATCH(UsagePerHour!$B$4,Usage!$C$5:$C$11,0),MATCH(UsagePerHour!SP$4,Usage!$D$3:$ABF$3,0)),"")</f>
        <v/>
      </c>
      <c r="SQ6" s="6" t="str">
        <f>IFERROR(INDEX(Sales!$D$5:$ABF$18,MATCH(UsagePerHour!$B6,Sales!$C$5:$C$18,0),MATCH(UsagePerHour!SQ$4,Sales!$D$3:$ABF$3,0))/SQ$2*INDEX(Usage!$D$5:$ABF$11,MATCH(UsagePerHour!$B$4,Usage!$C$5:$C$11,0),MATCH(UsagePerHour!SQ$4,Usage!$D$3:$ABF$3,0)),"")</f>
        <v/>
      </c>
      <c r="SR6" s="6" t="str">
        <f>IFERROR(INDEX(Sales!$D$5:$ABF$18,MATCH(UsagePerHour!$B6,Sales!$C$5:$C$18,0),MATCH(UsagePerHour!SR$4,Sales!$D$3:$ABF$3,0))/SR$2*INDEX(Usage!$D$5:$ABF$11,MATCH(UsagePerHour!$B$4,Usage!$C$5:$C$11,0),MATCH(UsagePerHour!SR$4,Usage!$D$3:$ABF$3,0)),"")</f>
        <v/>
      </c>
      <c r="SS6" s="6" t="str">
        <f>IFERROR(INDEX(Sales!$D$5:$ABF$18,MATCH(UsagePerHour!$B6,Sales!$C$5:$C$18,0),MATCH(UsagePerHour!SS$4,Sales!$D$3:$ABF$3,0))/SS$2*INDEX(Usage!$D$5:$ABF$11,MATCH(UsagePerHour!$B$4,Usage!$C$5:$C$11,0),MATCH(UsagePerHour!SS$4,Usage!$D$3:$ABF$3,0)),"")</f>
        <v/>
      </c>
      <c r="ST6" s="6" t="str">
        <f>IFERROR(INDEX(Sales!$D$5:$ABF$18,MATCH(UsagePerHour!$B6,Sales!$C$5:$C$18,0),MATCH(UsagePerHour!ST$4,Sales!$D$3:$ABF$3,0))/ST$2*INDEX(Usage!$D$5:$ABF$11,MATCH(UsagePerHour!$B$4,Usage!$C$5:$C$11,0),MATCH(UsagePerHour!ST$4,Usage!$D$3:$ABF$3,0)),"")</f>
        <v/>
      </c>
      <c r="SU6" s="6" t="str">
        <f>IFERROR(INDEX(Sales!$D$5:$ABF$18,MATCH(UsagePerHour!$B6,Sales!$C$5:$C$18,0),MATCH(UsagePerHour!SU$4,Sales!$D$3:$ABF$3,0))/SU$2*INDEX(Usage!$D$5:$ABF$11,MATCH(UsagePerHour!$B$4,Usage!$C$5:$C$11,0),MATCH(UsagePerHour!SU$4,Usage!$D$3:$ABF$3,0)),"")</f>
        <v/>
      </c>
      <c r="SV6" s="6" t="str">
        <f>IFERROR(INDEX(Sales!$D$5:$ABF$18,MATCH(UsagePerHour!$B6,Sales!$C$5:$C$18,0),MATCH(UsagePerHour!SV$4,Sales!$D$3:$ABF$3,0))/SV$2*INDEX(Usage!$D$5:$ABF$11,MATCH(UsagePerHour!$B$4,Usage!$C$5:$C$11,0),MATCH(UsagePerHour!SV$4,Usage!$D$3:$ABF$3,0)),"")</f>
        <v/>
      </c>
      <c r="SW6" s="6" t="str">
        <f>IFERROR(INDEX(Sales!$D$5:$ABF$18,MATCH(UsagePerHour!$B6,Sales!$C$5:$C$18,0),MATCH(UsagePerHour!SW$4,Sales!$D$3:$ABF$3,0))/SW$2*INDEX(Usage!$D$5:$ABF$11,MATCH(UsagePerHour!$B$4,Usage!$C$5:$C$11,0),MATCH(UsagePerHour!SW$4,Usage!$D$3:$ABF$3,0)),"")</f>
        <v/>
      </c>
      <c r="SX6" s="6" t="str">
        <f>IFERROR(INDEX(Sales!$D$5:$ABF$18,MATCH(UsagePerHour!$B6,Sales!$C$5:$C$18,0),MATCH(UsagePerHour!SX$4,Sales!$D$3:$ABF$3,0))/SX$2*INDEX(Usage!$D$5:$ABF$11,MATCH(UsagePerHour!$B$4,Usage!$C$5:$C$11,0),MATCH(UsagePerHour!SX$4,Usage!$D$3:$ABF$3,0)),"")</f>
        <v/>
      </c>
      <c r="SY6" s="6" t="str">
        <f>IFERROR(INDEX(Sales!$D$5:$ABF$18,MATCH(UsagePerHour!$B6,Sales!$C$5:$C$18,0),MATCH(UsagePerHour!SY$4,Sales!$D$3:$ABF$3,0))/SY$2*INDEX(Usage!$D$5:$ABF$11,MATCH(UsagePerHour!$B$4,Usage!$C$5:$C$11,0),MATCH(UsagePerHour!SY$4,Usage!$D$3:$ABF$3,0)),"")</f>
        <v/>
      </c>
      <c r="SZ6" s="6" t="str">
        <f>IFERROR(INDEX(Sales!$D$5:$ABF$18,MATCH(UsagePerHour!$B6,Sales!$C$5:$C$18,0),MATCH(UsagePerHour!SZ$4,Sales!$D$3:$ABF$3,0))/SZ$2*INDEX(Usage!$D$5:$ABF$11,MATCH(UsagePerHour!$B$4,Usage!$C$5:$C$11,0),MATCH(UsagePerHour!SZ$4,Usage!$D$3:$ABF$3,0)),"")</f>
        <v/>
      </c>
      <c r="TA6" s="6" t="str">
        <f>IFERROR(INDEX(Sales!$D$5:$ABF$18,MATCH(UsagePerHour!$B6,Sales!$C$5:$C$18,0),MATCH(UsagePerHour!TA$4,Sales!$D$3:$ABF$3,0))/TA$2*INDEX(Usage!$D$5:$ABF$11,MATCH(UsagePerHour!$B$4,Usage!$C$5:$C$11,0),MATCH(UsagePerHour!TA$4,Usage!$D$3:$ABF$3,0)),"")</f>
        <v/>
      </c>
      <c r="TB6" s="6" t="str">
        <f>IFERROR(INDEX(Sales!$D$5:$ABF$18,MATCH(UsagePerHour!$B6,Sales!$C$5:$C$18,0),MATCH(UsagePerHour!TB$4,Sales!$D$3:$ABF$3,0))/TB$2*INDEX(Usage!$D$5:$ABF$11,MATCH(UsagePerHour!$B$4,Usage!$C$5:$C$11,0),MATCH(UsagePerHour!TB$4,Usage!$D$3:$ABF$3,0)),"")</f>
        <v/>
      </c>
      <c r="TC6" s="6" t="str">
        <f>IFERROR(INDEX(Sales!$D$5:$ABF$18,MATCH(UsagePerHour!$B6,Sales!$C$5:$C$18,0),MATCH(UsagePerHour!TC$4,Sales!$D$3:$ABF$3,0))/TC$2*INDEX(Usage!$D$5:$ABF$11,MATCH(UsagePerHour!$B$4,Usage!$C$5:$C$11,0),MATCH(UsagePerHour!TC$4,Usage!$D$3:$ABF$3,0)),"")</f>
        <v/>
      </c>
      <c r="TD6" s="6" t="str">
        <f>IFERROR(INDEX(Sales!$D$5:$ABF$18,MATCH(UsagePerHour!$B6,Sales!$C$5:$C$18,0),MATCH(UsagePerHour!TD$4,Sales!$D$3:$ABF$3,0))/TD$2*INDEX(Usage!$D$5:$ABF$11,MATCH(UsagePerHour!$B$4,Usage!$C$5:$C$11,0),MATCH(UsagePerHour!TD$4,Usage!$D$3:$ABF$3,0)),"")</f>
        <v/>
      </c>
      <c r="TE6" s="6" t="str">
        <f>IFERROR(INDEX(Sales!$D$5:$ABF$18,MATCH(UsagePerHour!$B6,Sales!$C$5:$C$18,0),MATCH(UsagePerHour!TE$4,Sales!$D$3:$ABF$3,0))/TE$2*INDEX(Usage!$D$5:$ABF$11,MATCH(UsagePerHour!$B$4,Usage!$C$5:$C$11,0),MATCH(UsagePerHour!TE$4,Usage!$D$3:$ABF$3,0)),"")</f>
        <v/>
      </c>
      <c r="TF6" s="6" t="str">
        <f>IFERROR(INDEX(Sales!$D$5:$ABF$18,MATCH(UsagePerHour!$B6,Sales!$C$5:$C$18,0),MATCH(UsagePerHour!TF$4,Sales!$D$3:$ABF$3,0))/TF$2*INDEX(Usage!$D$5:$ABF$11,MATCH(UsagePerHour!$B$4,Usage!$C$5:$C$11,0),MATCH(UsagePerHour!TF$4,Usage!$D$3:$ABF$3,0)),"")</f>
        <v/>
      </c>
      <c r="TG6" s="6" t="str">
        <f>IFERROR(INDEX(Sales!$D$5:$ABF$18,MATCH(UsagePerHour!$B6,Sales!$C$5:$C$18,0),MATCH(UsagePerHour!TG$4,Sales!$D$3:$ABF$3,0))/TG$2*INDEX(Usage!$D$5:$ABF$11,MATCH(UsagePerHour!$B$4,Usage!$C$5:$C$11,0),MATCH(UsagePerHour!TG$4,Usage!$D$3:$ABF$3,0)),"")</f>
        <v/>
      </c>
      <c r="TH6" s="6" t="str">
        <f>IFERROR(INDEX(Sales!$D$5:$ABF$18,MATCH(UsagePerHour!$B6,Sales!$C$5:$C$18,0),MATCH(UsagePerHour!TH$4,Sales!$D$3:$ABF$3,0))/TH$2*INDEX(Usage!$D$5:$ABF$11,MATCH(UsagePerHour!$B$4,Usage!$C$5:$C$11,0),MATCH(UsagePerHour!TH$4,Usage!$D$3:$ABF$3,0)),"")</f>
        <v/>
      </c>
      <c r="TI6" s="6" t="str">
        <f>IFERROR(INDEX(Sales!$D$5:$ABF$18,MATCH(UsagePerHour!$B6,Sales!$C$5:$C$18,0),MATCH(UsagePerHour!TI$4,Sales!$D$3:$ABF$3,0))/TI$2*INDEX(Usage!$D$5:$ABF$11,MATCH(UsagePerHour!$B$4,Usage!$C$5:$C$11,0),MATCH(UsagePerHour!TI$4,Usage!$D$3:$ABF$3,0)),"")</f>
        <v/>
      </c>
      <c r="TJ6" s="6" t="str">
        <f>IFERROR(INDEX(Sales!$D$5:$ABF$18,MATCH(UsagePerHour!$B6,Sales!$C$5:$C$18,0),MATCH(UsagePerHour!TJ$4,Sales!$D$3:$ABF$3,0))/TJ$2*INDEX(Usage!$D$5:$ABF$11,MATCH(UsagePerHour!$B$4,Usage!$C$5:$C$11,0),MATCH(UsagePerHour!TJ$4,Usage!$D$3:$ABF$3,0)),"")</f>
        <v/>
      </c>
      <c r="TK6" s="6" t="str">
        <f>IFERROR(INDEX(Sales!$D$5:$ABF$18,MATCH(UsagePerHour!$B6,Sales!$C$5:$C$18,0),MATCH(UsagePerHour!TK$4,Sales!$D$3:$ABF$3,0))/TK$2*INDEX(Usage!$D$5:$ABF$11,MATCH(UsagePerHour!$B$4,Usage!$C$5:$C$11,0),MATCH(UsagePerHour!TK$4,Usage!$D$3:$ABF$3,0)),"")</f>
        <v/>
      </c>
      <c r="TL6" s="6" t="str">
        <f>IFERROR(INDEX(Sales!$D$5:$ABF$18,MATCH(UsagePerHour!$B6,Sales!$C$5:$C$18,0),MATCH(UsagePerHour!TL$4,Sales!$D$3:$ABF$3,0))/TL$2*INDEX(Usage!$D$5:$ABF$11,MATCH(UsagePerHour!$B$4,Usage!$C$5:$C$11,0),MATCH(UsagePerHour!TL$4,Usage!$D$3:$ABF$3,0)),"")</f>
        <v/>
      </c>
      <c r="TM6" s="6" t="str">
        <f>IFERROR(INDEX(Sales!$D$5:$ABF$18,MATCH(UsagePerHour!$B6,Sales!$C$5:$C$18,0),MATCH(UsagePerHour!TM$4,Sales!$D$3:$ABF$3,0))/TM$2*INDEX(Usage!$D$5:$ABF$11,MATCH(UsagePerHour!$B$4,Usage!$C$5:$C$11,0),MATCH(UsagePerHour!TM$4,Usage!$D$3:$ABF$3,0)),"")</f>
        <v/>
      </c>
      <c r="TN6" s="6" t="str">
        <f>IFERROR(INDEX(Sales!$D$5:$ABF$18,MATCH(UsagePerHour!$B6,Sales!$C$5:$C$18,0),MATCH(UsagePerHour!TN$4,Sales!$D$3:$ABF$3,0))/TN$2*INDEX(Usage!$D$5:$ABF$11,MATCH(UsagePerHour!$B$4,Usage!$C$5:$C$11,0),MATCH(UsagePerHour!TN$4,Usage!$D$3:$ABF$3,0)),"")</f>
        <v/>
      </c>
      <c r="TO6" s="6" t="str">
        <f>IFERROR(INDEX(Sales!$D$5:$ABF$18,MATCH(UsagePerHour!$B6,Sales!$C$5:$C$18,0),MATCH(UsagePerHour!TO$4,Sales!$D$3:$ABF$3,0))/TO$2*INDEX(Usage!$D$5:$ABF$11,MATCH(UsagePerHour!$B$4,Usage!$C$5:$C$11,0),MATCH(UsagePerHour!TO$4,Usage!$D$3:$ABF$3,0)),"")</f>
        <v/>
      </c>
      <c r="TP6" s="6" t="str">
        <f>IFERROR(INDEX(Sales!$D$5:$ABF$18,MATCH(UsagePerHour!$B6,Sales!$C$5:$C$18,0),MATCH(UsagePerHour!TP$4,Sales!$D$3:$ABF$3,0))/TP$2*INDEX(Usage!$D$5:$ABF$11,MATCH(UsagePerHour!$B$4,Usage!$C$5:$C$11,0),MATCH(UsagePerHour!TP$4,Usage!$D$3:$ABF$3,0)),"")</f>
        <v/>
      </c>
      <c r="TQ6" s="6" t="str">
        <f>IFERROR(INDEX(Sales!$D$5:$ABF$18,MATCH(UsagePerHour!$B6,Sales!$C$5:$C$18,0),MATCH(UsagePerHour!TQ$4,Sales!$D$3:$ABF$3,0))/TQ$2*INDEX(Usage!$D$5:$ABF$11,MATCH(UsagePerHour!$B$4,Usage!$C$5:$C$11,0),MATCH(UsagePerHour!TQ$4,Usage!$D$3:$ABF$3,0)),"")</f>
        <v/>
      </c>
      <c r="TR6" s="6" t="str">
        <f>IFERROR(INDEX(Sales!$D$5:$ABF$18,MATCH(UsagePerHour!$B6,Sales!$C$5:$C$18,0),MATCH(UsagePerHour!TR$4,Sales!$D$3:$ABF$3,0))/TR$2*INDEX(Usage!$D$5:$ABF$11,MATCH(UsagePerHour!$B$4,Usage!$C$5:$C$11,0),MATCH(UsagePerHour!TR$4,Usage!$D$3:$ABF$3,0)),"")</f>
        <v/>
      </c>
      <c r="TS6" s="6" t="str">
        <f>IFERROR(INDEX(Sales!$D$5:$ABF$18,MATCH(UsagePerHour!$B6,Sales!$C$5:$C$18,0),MATCH(UsagePerHour!TS$4,Sales!$D$3:$ABF$3,0))/TS$2*INDEX(Usage!$D$5:$ABF$11,MATCH(UsagePerHour!$B$4,Usage!$C$5:$C$11,0),MATCH(UsagePerHour!TS$4,Usage!$D$3:$ABF$3,0)),"")</f>
        <v/>
      </c>
      <c r="TT6" s="6" t="str">
        <f>IFERROR(INDEX(Sales!$D$5:$ABF$18,MATCH(UsagePerHour!$B6,Sales!$C$5:$C$18,0),MATCH(UsagePerHour!TT$4,Sales!$D$3:$ABF$3,0))/TT$2*INDEX(Usage!$D$5:$ABF$11,MATCH(UsagePerHour!$B$4,Usage!$C$5:$C$11,0),MATCH(UsagePerHour!TT$4,Usage!$D$3:$ABF$3,0)),"")</f>
        <v/>
      </c>
      <c r="TU6" s="6" t="str">
        <f>IFERROR(INDEX(Sales!$D$5:$ABF$18,MATCH(UsagePerHour!$B6,Sales!$C$5:$C$18,0),MATCH(UsagePerHour!TU$4,Sales!$D$3:$ABF$3,0))/TU$2*INDEX(Usage!$D$5:$ABF$11,MATCH(UsagePerHour!$B$4,Usage!$C$5:$C$11,0),MATCH(UsagePerHour!TU$4,Usage!$D$3:$ABF$3,0)),"")</f>
        <v/>
      </c>
      <c r="TV6" s="6" t="str">
        <f>IFERROR(INDEX(Sales!$D$5:$ABF$18,MATCH(UsagePerHour!$B6,Sales!$C$5:$C$18,0),MATCH(UsagePerHour!TV$4,Sales!$D$3:$ABF$3,0))/TV$2*INDEX(Usage!$D$5:$ABF$11,MATCH(UsagePerHour!$B$4,Usage!$C$5:$C$11,0),MATCH(UsagePerHour!TV$4,Usage!$D$3:$ABF$3,0)),"")</f>
        <v/>
      </c>
      <c r="TW6" s="6" t="str">
        <f>IFERROR(INDEX(Sales!$D$5:$ABF$18,MATCH(UsagePerHour!$B6,Sales!$C$5:$C$18,0),MATCH(UsagePerHour!TW$4,Sales!$D$3:$ABF$3,0))/TW$2*INDEX(Usage!$D$5:$ABF$11,MATCH(UsagePerHour!$B$4,Usage!$C$5:$C$11,0),MATCH(UsagePerHour!TW$4,Usage!$D$3:$ABF$3,0)),"")</f>
        <v/>
      </c>
      <c r="TX6" s="6" t="str">
        <f>IFERROR(INDEX(Sales!$D$5:$ABF$18,MATCH(UsagePerHour!$B6,Sales!$C$5:$C$18,0),MATCH(UsagePerHour!TX$4,Sales!$D$3:$ABF$3,0))/TX$2*INDEX(Usage!$D$5:$ABF$11,MATCH(UsagePerHour!$B$4,Usage!$C$5:$C$11,0),MATCH(UsagePerHour!TX$4,Usage!$D$3:$ABF$3,0)),"")</f>
        <v/>
      </c>
      <c r="TY6" s="6" t="str">
        <f>IFERROR(INDEX(Sales!$D$5:$ABF$18,MATCH(UsagePerHour!$B6,Sales!$C$5:$C$18,0),MATCH(UsagePerHour!TY$4,Sales!$D$3:$ABF$3,0))/TY$2*INDEX(Usage!$D$5:$ABF$11,MATCH(UsagePerHour!$B$4,Usage!$C$5:$C$11,0),MATCH(UsagePerHour!TY$4,Usage!$D$3:$ABF$3,0)),"")</f>
        <v/>
      </c>
      <c r="TZ6" s="6" t="str">
        <f>IFERROR(INDEX(Sales!$D$5:$ABF$18,MATCH(UsagePerHour!$B6,Sales!$C$5:$C$18,0),MATCH(UsagePerHour!TZ$4,Sales!$D$3:$ABF$3,0))/TZ$2*INDEX(Usage!$D$5:$ABF$11,MATCH(UsagePerHour!$B$4,Usage!$C$5:$C$11,0),MATCH(UsagePerHour!TZ$4,Usage!$D$3:$ABF$3,0)),"")</f>
        <v/>
      </c>
      <c r="UA6" s="6" t="str">
        <f>IFERROR(INDEX(Sales!$D$5:$ABF$18,MATCH(UsagePerHour!$B6,Sales!$C$5:$C$18,0),MATCH(UsagePerHour!UA$4,Sales!$D$3:$ABF$3,0))/UA$2*INDEX(Usage!$D$5:$ABF$11,MATCH(UsagePerHour!$B$4,Usage!$C$5:$C$11,0),MATCH(UsagePerHour!UA$4,Usage!$D$3:$ABF$3,0)),"")</f>
        <v/>
      </c>
      <c r="UB6" s="6" t="str">
        <f>IFERROR(INDEX(Sales!$D$5:$ABF$18,MATCH(UsagePerHour!$B6,Sales!$C$5:$C$18,0),MATCH(UsagePerHour!UB$4,Sales!$D$3:$ABF$3,0))/UB$2*INDEX(Usage!$D$5:$ABF$11,MATCH(UsagePerHour!$B$4,Usage!$C$5:$C$11,0),MATCH(UsagePerHour!UB$4,Usage!$D$3:$ABF$3,0)),"")</f>
        <v/>
      </c>
      <c r="UC6" s="6" t="str">
        <f>IFERROR(INDEX(Sales!$D$5:$ABF$18,MATCH(UsagePerHour!$B6,Sales!$C$5:$C$18,0),MATCH(UsagePerHour!UC$4,Sales!$D$3:$ABF$3,0))/UC$2*INDEX(Usage!$D$5:$ABF$11,MATCH(UsagePerHour!$B$4,Usage!$C$5:$C$11,0),MATCH(UsagePerHour!UC$4,Usage!$D$3:$ABF$3,0)),"")</f>
        <v/>
      </c>
      <c r="UD6" s="6" t="str">
        <f>IFERROR(INDEX(Sales!$D$5:$ABF$18,MATCH(UsagePerHour!$B6,Sales!$C$5:$C$18,0),MATCH(UsagePerHour!UD$4,Sales!$D$3:$ABF$3,0))/UD$2*INDEX(Usage!$D$5:$ABF$11,MATCH(UsagePerHour!$B$4,Usage!$C$5:$C$11,0),MATCH(UsagePerHour!UD$4,Usage!$D$3:$ABF$3,0)),"")</f>
        <v/>
      </c>
      <c r="UE6" s="6" t="str">
        <f>IFERROR(INDEX(Sales!$D$5:$ABF$18,MATCH(UsagePerHour!$B6,Sales!$C$5:$C$18,0),MATCH(UsagePerHour!UE$4,Sales!$D$3:$ABF$3,0))/UE$2*INDEX(Usage!$D$5:$ABF$11,MATCH(UsagePerHour!$B$4,Usage!$C$5:$C$11,0),MATCH(UsagePerHour!UE$4,Usage!$D$3:$ABF$3,0)),"")</f>
        <v/>
      </c>
      <c r="UF6" s="6" t="str">
        <f>IFERROR(INDEX(Sales!$D$5:$ABF$18,MATCH(UsagePerHour!$B6,Sales!$C$5:$C$18,0),MATCH(UsagePerHour!UF$4,Sales!$D$3:$ABF$3,0))/UF$2*INDEX(Usage!$D$5:$ABF$11,MATCH(UsagePerHour!$B$4,Usage!$C$5:$C$11,0),MATCH(UsagePerHour!UF$4,Usage!$D$3:$ABF$3,0)),"")</f>
        <v/>
      </c>
      <c r="UG6" s="6" t="str">
        <f>IFERROR(INDEX(Sales!$D$5:$ABF$18,MATCH(UsagePerHour!$B6,Sales!$C$5:$C$18,0),MATCH(UsagePerHour!UG$4,Sales!$D$3:$ABF$3,0))/UG$2*INDEX(Usage!$D$5:$ABF$11,MATCH(UsagePerHour!$B$4,Usage!$C$5:$C$11,0),MATCH(UsagePerHour!UG$4,Usage!$D$3:$ABF$3,0)),"")</f>
        <v/>
      </c>
      <c r="UH6" s="6" t="str">
        <f>IFERROR(INDEX(Sales!$D$5:$ABF$18,MATCH(UsagePerHour!$B6,Sales!$C$5:$C$18,0),MATCH(UsagePerHour!UH$4,Sales!$D$3:$ABF$3,0))/UH$2*INDEX(Usage!$D$5:$ABF$11,MATCH(UsagePerHour!$B$4,Usage!$C$5:$C$11,0),MATCH(UsagePerHour!UH$4,Usage!$D$3:$ABF$3,0)),"")</f>
        <v/>
      </c>
      <c r="UI6" s="6" t="str">
        <f>IFERROR(INDEX(Sales!$D$5:$ABF$18,MATCH(UsagePerHour!$B6,Sales!$C$5:$C$18,0),MATCH(UsagePerHour!UI$4,Sales!$D$3:$ABF$3,0))/UI$2*INDEX(Usage!$D$5:$ABF$11,MATCH(UsagePerHour!$B$4,Usage!$C$5:$C$11,0),MATCH(UsagePerHour!UI$4,Usage!$D$3:$ABF$3,0)),"")</f>
        <v/>
      </c>
      <c r="UJ6" s="6" t="str">
        <f>IFERROR(INDEX(Sales!$D$5:$ABF$18,MATCH(UsagePerHour!$B6,Sales!$C$5:$C$18,0),MATCH(UsagePerHour!UJ$4,Sales!$D$3:$ABF$3,0))/UJ$2*INDEX(Usage!$D$5:$ABF$11,MATCH(UsagePerHour!$B$4,Usage!$C$5:$C$11,0),MATCH(UsagePerHour!UJ$4,Usage!$D$3:$ABF$3,0)),"")</f>
        <v/>
      </c>
      <c r="UK6" s="6" t="str">
        <f>IFERROR(INDEX(Sales!$D$5:$ABF$18,MATCH(UsagePerHour!$B6,Sales!$C$5:$C$18,0),MATCH(UsagePerHour!UK$4,Sales!$D$3:$ABF$3,0))/UK$2*INDEX(Usage!$D$5:$ABF$11,MATCH(UsagePerHour!$B$4,Usage!$C$5:$C$11,0),MATCH(UsagePerHour!UK$4,Usage!$D$3:$ABF$3,0)),"")</f>
        <v/>
      </c>
      <c r="UL6" s="6" t="str">
        <f>IFERROR(INDEX(Sales!$D$5:$ABF$18,MATCH(UsagePerHour!$B6,Sales!$C$5:$C$18,0),MATCH(UsagePerHour!UL$4,Sales!$D$3:$ABF$3,0))/UL$2*INDEX(Usage!$D$5:$ABF$11,MATCH(UsagePerHour!$B$4,Usage!$C$5:$C$11,0),MATCH(UsagePerHour!UL$4,Usage!$D$3:$ABF$3,0)),"")</f>
        <v/>
      </c>
      <c r="UM6" s="6" t="str">
        <f>IFERROR(INDEX(Sales!$D$5:$ABF$18,MATCH(UsagePerHour!$B6,Sales!$C$5:$C$18,0),MATCH(UsagePerHour!UM$4,Sales!$D$3:$ABF$3,0))/UM$2*INDEX(Usage!$D$5:$ABF$11,MATCH(UsagePerHour!$B$4,Usage!$C$5:$C$11,0),MATCH(UsagePerHour!UM$4,Usage!$D$3:$ABF$3,0)),"")</f>
        <v/>
      </c>
      <c r="UN6" s="6" t="str">
        <f>IFERROR(INDEX(Sales!$D$5:$ABF$18,MATCH(UsagePerHour!$B6,Sales!$C$5:$C$18,0),MATCH(UsagePerHour!UN$4,Sales!$D$3:$ABF$3,0))/UN$2*INDEX(Usage!$D$5:$ABF$11,MATCH(UsagePerHour!$B$4,Usage!$C$5:$C$11,0),MATCH(UsagePerHour!UN$4,Usage!$D$3:$ABF$3,0)),"")</f>
        <v/>
      </c>
      <c r="UO6" s="6" t="str">
        <f>IFERROR(INDEX(Sales!$D$5:$ABF$18,MATCH(UsagePerHour!$B6,Sales!$C$5:$C$18,0),MATCH(UsagePerHour!UO$4,Sales!$D$3:$ABF$3,0))/UO$2*INDEX(Usage!$D$5:$ABF$11,MATCH(UsagePerHour!$B$4,Usage!$C$5:$C$11,0),MATCH(UsagePerHour!UO$4,Usage!$D$3:$ABF$3,0)),"")</f>
        <v/>
      </c>
      <c r="UP6" s="6" t="str">
        <f>IFERROR(INDEX(Sales!$D$5:$ABF$18,MATCH(UsagePerHour!$B6,Sales!$C$5:$C$18,0),MATCH(UsagePerHour!UP$4,Sales!$D$3:$ABF$3,0))/UP$2*INDEX(Usage!$D$5:$ABF$11,MATCH(UsagePerHour!$B$4,Usage!$C$5:$C$11,0),MATCH(UsagePerHour!UP$4,Usage!$D$3:$ABF$3,0)),"")</f>
        <v/>
      </c>
      <c r="UQ6" s="6" t="str">
        <f>IFERROR(INDEX(Sales!$D$5:$ABF$18,MATCH(UsagePerHour!$B6,Sales!$C$5:$C$18,0),MATCH(UsagePerHour!UQ$4,Sales!$D$3:$ABF$3,0))/UQ$2*INDEX(Usage!$D$5:$ABF$11,MATCH(UsagePerHour!$B$4,Usage!$C$5:$C$11,0),MATCH(UsagePerHour!UQ$4,Usage!$D$3:$ABF$3,0)),"")</f>
        <v/>
      </c>
      <c r="UR6" s="6" t="str">
        <f>IFERROR(INDEX(Sales!$D$5:$ABF$18,MATCH(UsagePerHour!$B6,Sales!$C$5:$C$18,0),MATCH(UsagePerHour!UR$4,Sales!$D$3:$ABF$3,0))/UR$2*INDEX(Usage!$D$5:$ABF$11,MATCH(UsagePerHour!$B$4,Usage!$C$5:$C$11,0),MATCH(UsagePerHour!UR$4,Usage!$D$3:$ABF$3,0)),"")</f>
        <v/>
      </c>
      <c r="US6" s="6" t="str">
        <f>IFERROR(INDEX(Sales!$D$5:$ABF$18,MATCH(UsagePerHour!$B6,Sales!$C$5:$C$18,0),MATCH(UsagePerHour!US$4,Sales!$D$3:$ABF$3,0))/US$2*INDEX(Usage!$D$5:$ABF$11,MATCH(UsagePerHour!$B$4,Usage!$C$5:$C$11,0),MATCH(UsagePerHour!US$4,Usage!$D$3:$ABF$3,0)),"")</f>
        <v/>
      </c>
      <c r="UT6" s="6" t="str">
        <f>IFERROR(INDEX(Sales!$D$5:$ABF$18,MATCH(UsagePerHour!$B6,Sales!$C$5:$C$18,0),MATCH(UsagePerHour!UT$4,Sales!$D$3:$ABF$3,0))/UT$2*INDEX(Usage!$D$5:$ABF$11,MATCH(UsagePerHour!$B$4,Usage!$C$5:$C$11,0),MATCH(UsagePerHour!UT$4,Usage!$D$3:$ABF$3,0)),"")</f>
        <v/>
      </c>
      <c r="UU6" s="6" t="str">
        <f>IFERROR(INDEX(Sales!$D$5:$ABF$18,MATCH(UsagePerHour!$B6,Sales!$C$5:$C$18,0),MATCH(UsagePerHour!UU$4,Sales!$D$3:$ABF$3,0))/UU$2*INDEX(Usage!$D$5:$ABF$11,MATCH(UsagePerHour!$B$4,Usage!$C$5:$C$11,0),MATCH(UsagePerHour!UU$4,Usage!$D$3:$ABF$3,0)),"")</f>
        <v/>
      </c>
      <c r="UV6" s="6" t="str">
        <f>IFERROR(INDEX(Sales!$D$5:$ABF$18,MATCH(UsagePerHour!$B6,Sales!$C$5:$C$18,0),MATCH(UsagePerHour!UV$4,Sales!$D$3:$ABF$3,0))/UV$2*INDEX(Usage!$D$5:$ABF$11,MATCH(UsagePerHour!$B$4,Usage!$C$5:$C$11,0),MATCH(UsagePerHour!UV$4,Usage!$D$3:$ABF$3,0)),"")</f>
        <v/>
      </c>
      <c r="UW6" s="6" t="str">
        <f>IFERROR(INDEX(Sales!$D$5:$ABF$18,MATCH(UsagePerHour!$B6,Sales!$C$5:$C$18,0),MATCH(UsagePerHour!UW$4,Sales!$D$3:$ABF$3,0))/UW$2*INDEX(Usage!$D$5:$ABF$11,MATCH(UsagePerHour!$B$4,Usage!$C$5:$C$11,0),MATCH(UsagePerHour!UW$4,Usage!$D$3:$ABF$3,0)),"")</f>
        <v/>
      </c>
      <c r="UX6" s="6" t="str">
        <f>IFERROR(INDEX(Sales!$D$5:$ABF$18,MATCH(UsagePerHour!$B6,Sales!$C$5:$C$18,0),MATCH(UsagePerHour!UX$4,Sales!$D$3:$ABF$3,0))/UX$2*INDEX(Usage!$D$5:$ABF$11,MATCH(UsagePerHour!$B$4,Usage!$C$5:$C$11,0),MATCH(UsagePerHour!UX$4,Usage!$D$3:$ABF$3,0)),"")</f>
        <v/>
      </c>
      <c r="UY6" s="6" t="str">
        <f>IFERROR(INDEX(Sales!$D$5:$ABF$18,MATCH(UsagePerHour!$B6,Sales!$C$5:$C$18,0),MATCH(UsagePerHour!UY$4,Sales!$D$3:$ABF$3,0))/UY$2*INDEX(Usage!$D$5:$ABF$11,MATCH(UsagePerHour!$B$4,Usage!$C$5:$C$11,0),MATCH(UsagePerHour!UY$4,Usage!$D$3:$ABF$3,0)),"")</f>
        <v/>
      </c>
      <c r="UZ6" s="6" t="str">
        <f>IFERROR(INDEX(Sales!$D$5:$ABF$18,MATCH(UsagePerHour!$B6,Sales!$C$5:$C$18,0),MATCH(UsagePerHour!UZ$4,Sales!$D$3:$ABF$3,0))/UZ$2*INDEX(Usage!$D$5:$ABF$11,MATCH(UsagePerHour!$B$4,Usage!$C$5:$C$11,0),MATCH(UsagePerHour!UZ$4,Usage!$D$3:$ABF$3,0)),"")</f>
        <v/>
      </c>
      <c r="VA6" s="6" t="str">
        <f>IFERROR(INDEX(Sales!$D$5:$ABF$18,MATCH(UsagePerHour!$B6,Sales!$C$5:$C$18,0),MATCH(UsagePerHour!VA$4,Sales!$D$3:$ABF$3,0))/VA$2*INDEX(Usage!$D$5:$ABF$11,MATCH(UsagePerHour!$B$4,Usage!$C$5:$C$11,0),MATCH(UsagePerHour!VA$4,Usage!$D$3:$ABF$3,0)),"")</f>
        <v/>
      </c>
      <c r="VB6" s="6" t="str">
        <f>IFERROR(INDEX(Sales!$D$5:$ABF$18,MATCH(UsagePerHour!$B6,Sales!$C$5:$C$18,0),MATCH(UsagePerHour!VB$4,Sales!$D$3:$ABF$3,0))/VB$2*INDEX(Usage!$D$5:$ABF$11,MATCH(UsagePerHour!$B$4,Usage!$C$5:$C$11,0),MATCH(UsagePerHour!VB$4,Usage!$D$3:$ABF$3,0)),"")</f>
        <v/>
      </c>
      <c r="VC6" s="6" t="str">
        <f>IFERROR(INDEX(Sales!$D$5:$ABF$18,MATCH(UsagePerHour!$B6,Sales!$C$5:$C$18,0),MATCH(UsagePerHour!VC$4,Sales!$D$3:$ABF$3,0))/VC$2*INDEX(Usage!$D$5:$ABF$11,MATCH(UsagePerHour!$B$4,Usage!$C$5:$C$11,0),MATCH(UsagePerHour!VC$4,Usage!$D$3:$ABF$3,0)),"")</f>
        <v/>
      </c>
      <c r="VD6" s="6" t="str">
        <f>IFERROR(INDEX(Sales!$D$5:$ABF$18,MATCH(UsagePerHour!$B6,Sales!$C$5:$C$18,0),MATCH(UsagePerHour!VD$4,Sales!$D$3:$ABF$3,0))/VD$2*INDEX(Usage!$D$5:$ABF$11,MATCH(UsagePerHour!$B$4,Usage!$C$5:$C$11,0),MATCH(UsagePerHour!VD$4,Usage!$D$3:$ABF$3,0)),"")</f>
        <v/>
      </c>
      <c r="VE6" s="6" t="str">
        <f>IFERROR(INDEX(Sales!$D$5:$ABF$18,MATCH(UsagePerHour!$B6,Sales!$C$5:$C$18,0),MATCH(UsagePerHour!VE$4,Sales!$D$3:$ABF$3,0))/VE$2*INDEX(Usage!$D$5:$ABF$11,MATCH(UsagePerHour!$B$4,Usage!$C$5:$C$11,0),MATCH(UsagePerHour!VE$4,Usage!$D$3:$ABF$3,0)),"")</f>
        <v/>
      </c>
      <c r="VF6" s="6" t="str">
        <f>IFERROR(INDEX(Sales!$D$5:$ABF$18,MATCH(UsagePerHour!$B6,Sales!$C$5:$C$18,0),MATCH(UsagePerHour!VF$4,Sales!$D$3:$ABF$3,0))/VF$2*INDEX(Usage!$D$5:$ABF$11,MATCH(UsagePerHour!$B$4,Usage!$C$5:$C$11,0),MATCH(UsagePerHour!VF$4,Usage!$D$3:$ABF$3,0)),"")</f>
        <v/>
      </c>
      <c r="VG6" s="6" t="str">
        <f>IFERROR(INDEX(Sales!$D$5:$ABF$18,MATCH(UsagePerHour!$B6,Sales!$C$5:$C$18,0),MATCH(UsagePerHour!VG$4,Sales!$D$3:$ABF$3,0))/VG$2*INDEX(Usage!$D$5:$ABF$11,MATCH(UsagePerHour!$B$4,Usage!$C$5:$C$11,0),MATCH(UsagePerHour!VG$4,Usage!$D$3:$ABF$3,0)),"")</f>
        <v/>
      </c>
      <c r="VH6" s="6" t="str">
        <f>IFERROR(INDEX(Sales!$D$5:$ABF$18,MATCH(UsagePerHour!$B6,Sales!$C$5:$C$18,0),MATCH(UsagePerHour!VH$4,Sales!$D$3:$ABF$3,0))/VH$2*INDEX(Usage!$D$5:$ABF$11,MATCH(UsagePerHour!$B$4,Usage!$C$5:$C$11,0),MATCH(UsagePerHour!VH$4,Usage!$D$3:$ABF$3,0)),"")</f>
        <v/>
      </c>
      <c r="VI6" s="6" t="str">
        <f>IFERROR(INDEX(Sales!$D$5:$ABF$18,MATCH(UsagePerHour!$B6,Sales!$C$5:$C$18,0),MATCH(UsagePerHour!VI$4,Sales!$D$3:$ABF$3,0))/VI$2*INDEX(Usage!$D$5:$ABF$11,MATCH(UsagePerHour!$B$4,Usage!$C$5:$C$11,0),MATCH(UsagePerHour!VI$4,Usage!$D$3:$ABF$3,0)),"")</f>
        <v/>
      </c>
      <c r="VJ6" s="6" t="str">
        <f>IFERROR(INDEX(Sales!$D$5:$ABF$18,MATCH(UsagePerHour!$B6,Sales!$C$5:$C$18,0),MATCH(UsagePerHour!VJ$4,Sales!$D$3:$ABF$3,0))/VJ$2*INDEX(Usage!$D$5:$ABF$11,MATCH(UsagePerHour!$B$4,Usage!$C$5:$C$11,0),MATCH(UsagePerHour!VJ$4,Usage!$D$3:$ABF$3,0)),"")</f>
        <v/>
      </c>
      <c r="VK6" s="6" t="str">
        <f>IFERROR(INDEX(Sales!$D$5:$ABF$18,MATCH(UsagePerHour!$B6,Sales!$C$5:$C$18,0),MATCH(UsagePerHour!VK$4,Sales!$D$3:$ABF$3,0))/VK$2*INDEX(Usage!$D$5:$ABF$11,MATCH(UsagePerHour!$B$4,Usage!$C$5:$C$11,0),MATCH(UsagePerHour!VK$4,Usage!$D$3:$ABF$3,0)),"")</f>
        <v/>
      </c>
      <c r="VL6" s="6" t="str">
        <f>IFERROR(INDEX(Sales!$D$5:$ABF$18,MATCH(UsagePerHour!$B6,Sales!$C$5:$C$18,0),MATCH(UsagePerHour!VL$4,Sales!$D$3:$ABF$3,0))/VL$2*INDEX(Usage!$D$5:$ABF$11,MATCH(UsagePerHour!$B$4,Usage!$C$5:$C$11,0),MATCH(UsagePerHour!VL$4,Usage!$D$3:$ABF$3,0)),"")</f>
        <v/>
      </c>
      <c r="VM6" s="6" t="str">
        <f>IFERROR(INDEX(Sales!$D$5:$ABF$18,MATCH(UsagePerHour!$B6,Sales!$C$5:$C$18,0),MATCH(UsagePerHour!VM$4,Sales!$D$3:$ABF$3,0))/VM$2*INDEX(Usage!$D$5:$ABF$11,MATCH(UsagePerHour!$B$4,Usage!$C$5:$C$11,0),MATCH(UsagePerHour!VM$4,Usage!$D$3:$ABF$3,0)),"")</f>
        <v/>
      </c>
      <c r="VN6" s="6" t="str">
        <f>IFERROR(INDEX(Sales!$D$5:$ABF$18,MATCH(UsagePerHour!$B6,Sales!$C$5:$C$18,0),MATCH(UsagePerHour!VN$4,Sales!$D$3:$ABF$3,0))/VN$2*INDEX(Usage!$D$5:$ABF$11,MATCH(UsagePerHour!$B$4,Usage!$C$5:$C$11,0),MATCH(UsagePerHour!VN$4,Usage!$D$3:$ABF$3,0)),"")</f>
        <v/>
      </c>
      <c r="VO6" s="6" t="str">
        <f>IFERROR(INDEX(Sales!$D$5:$ABF$18,MATCH(UsagePerHour!$B6,Sales!$C$5:$C$18,0),MATCH(UsagePerHour!VO$4,Sales!$D$3:$ABF$3,0))/VO$2*INDEX(Usage!$D$5:$ABF$11,MATCH(UsagePerHour!$B$4,Usage!$C$5:$C$11,0),MATCH(UsagePerHour!VO$4,Usage!$D$3:$ABF$3,0)),"")</f>
        <v/>
      </c>
      <c r="VP6" s="6" t="str">
        <f>IFERROR(INDEX(Sales!$D$5:$ABF$18,MATCH(UsagePerHour!$B6,Sales!$C$5:$C$18,0),MATCH(UsagePerHour!VP$4,Sales!$D$3:$ABF$3,0))/VP$2*INDEX(Usage!$D$5:$ABF$11,MATCH(UsagePerHour!$B$4,Usage!$C$5:$C$11,0),MATCH(UsagePerHour!VP$4,Usage!$D$3:$ABF$3,0)),"")</f>
        <v/>
      </c>
      <c r="VQ6" s="6" t="str">
        <f>IFERROR(INDEX(Sales!$D$5:$ABF$18,MATCH(UsagePerHour!$B6,Sales!$C$5:$C$18,0),MATCH(UsagePerHour!VQ$4,Sales!$D$3:$ABF$3,0))/VQ$2*INDEX(Usage!$D$5:$ABF$11,MATCH(UsagePerHour!$B$4,Usage!$C$5:$C$11,0),MATCH(UsagePerHour!VQ$4,Usage!$D$3:$ABF$3,0)),"")</f>
        <v/>
      </c>
      <c r="VR6" s="6" t="str">
        <f>IFERROR(INDEX(Sales!$D$5:$ABF$18,MATCH(UsagePerHour!$B6,Sales!$C$5:$C$18,0),MATCH(UsagePerHour!VR$4,Sales!$D$3:$ABF$3,0))/VR$2*INDEX(Usage!$D$5:$ABF$11,MATCH(UsagePerHour!$B$4,Usage!$C$5:$C$11,0),MATCH(UsagePerHour!VR$4,Usage!$D$3:$ABF$3,0)),"")</f>
        <v/>
      </c>
      <c r="VS6" s="6" t="str">
        <f>IFERROR(INDEX(Sales!$D$5:$ABF$18,MATCH(UsagePerHour!$B6,Sales!$C$5:$C$18,0),MATCH(UsagePerHour!VS$4,Sales!$D$3:$ABF$3,0))/VS$2*INDEX(Usage!$D$5:$ABF$11,MATCH(UsagePerHour!$B$4,Usage!$C$5:$C$11,0),MATCH(UsagePerHour!VS$4,Usage!$D$3:$ABF$3,0)),"")</f>
        <v/>
      </c>
      <c r="VT6" s="6" t="str">
        <f>IFERROR(INDEX(Sales!$D$5:$ABF$18,MATCH(UsagePerHour!$B6,Sales!$C$5:$C$18,0),MATCH(UsagePerHour!VT$4,Sales!$D$3:$ABF$3,0))/VT$2*INDEX(Usage!$D$5:$ABF$11,MATCH(UsagePerHour!$B$4,Usage!$C$5:$C$11,0),MATCH(UsagePerHour!VT$4,Usage!$D$3:$ABF$3,0)),"")</f>
        <v/>
      </c>
      <c r="VU6" s="6" t="str">
        <f>IFERROR(INDEX(Sales!$D$5:$ABF$18,MATCH(UsagePerHour!$B6,Sales!$C$5:$C$18,0),MATCH(UsagePerHour!VU$4,Sales!$D$3:$ABF$3,0))/VU$2*INDEX(Usage!$D$5:$ABF$11,MATCH(UsagePerHour!$B$4,Usage!$C$5:$C$11,0),MATCH(UsagePerHour!VU$4,Usage!$D$3:$ABF$3,0)),"")</f>
        <v/>
      </c>
      <c r="VV6" s="6" t="str">
        <f>IFERROR(INDEX(Sales!$D$5:$ABF$18,MATCH(UsagePerHour!$B6,Sales!$C$5:$C$18,0),MATCH(UsagePerHour!VV$4,Sales!$D$3:$ABF$3,0))/VV$2*INDEX(Usage!$D$5:$ABF$11,MATCH(UsagePerHour!$B$4,Usage!$C$5:$C$11,0),MATCH(UsagePerHour!VV$4,Usage!$D$3:$ABF$3,0)),"")</f>
        <v/>
      </c>
      <c r="VW6" s="6" t="str">
        <f>IFERROR(INDEX(Sales!$D$5:$ABF$18,MATCH(UsagePerHour!$B6,Sales!$C$5:$C$18,0),MATCH(UsagePerHour!VW$4,Sales!$D$3:$ABF$3,0))/VW$2*INDEX(Usage!$D$5:$ABF$11,MATCH(UsagePerHour!$B$4,Usage!$C$5:$C$11,0),MATCH(UsagePerHour!VW$4,Usage!$D$3:$ABF$3,0)),"")</f>
        <v/>
      </c>
      <c r="VX6" s="6" t="str">
        <f>IFERROR(INDEX(Sales!$D$5:$ABF$18,MATCH(UsagePerHour!$B6,Sales!$C$5:$C$18,0),MATCH(UsagePerHour!VX$4,Sales!$D$3:$ABF$3,0))/VX$2*INDEX(Usage!$D$5:$ABF$11,MATCH(UsagePerHour!$B$4,Usage!$C$5:$C$11,0),MATCH(UsagePerHour!VX$4,Usage!$D$3:$ABF$3,0)),"")</f>
        <v/>
      </c>
      <c r="VY6" s="6" t="str">
        <f>IFERROR(INDEX(Sales!$D$5:$ABF$18,MATCH(UsagePerHour!$B6,Sales!$C$5:$C$18,0),MATCH(UsagePerHour!VY$4,Sales!$D$3:$ABF$3,0))/VY$2*INDEX(Usage!$D$5:$ABF$11,MATCH(UsagePerHour!$B$4,Usage!$C$5:$C$11,0),MATCH(UsagePerHour!VY$4,Usage!$D$3:$ABF$3,0)),"")</f>
        <v/>
      </c>
      <c r="VZ6" s="6" t="str">
        <f>IFERROR(INDEX(Sales!$D$5:$ABF$18,MATCH(UsagePerHour!$B6,Sales!$C$5:$C$18,0),MATCH(UsagePerHour!VZ$4,Sales!$D$3:$ABF$3,0))/VZ$2*INDEX(Usage!$D$5:$ABF$11,MATCH(UsagePerHour!$B$4,Usage!$C$5:$C$11,0),MATCH(UsagePerHour!VZ$4,Usage!$D$3:$ABF$3,0)),"")</f>
        <v/>
      </c>
      <c r="WA6" s="6" t="str">
        <f>IFERROR(INDEX(Sales!$D$5:$ABF$18,MATCH(UsagePerHour!$B6,Sales!$C$5:$C$18,0),MATCH(UsagePerHour!WA$4,Sales!$D$3:$ABF$3,0))/WA$2*INDEX(Usage!$D$5:$ABF$11,MATCH(UsagePerHour!$B$4,Usage!$C$5:$C$11,0),MATCH(UsagePerHour!WA$4,Usage!$D$3:$ABF$3,0)),"")</f>
        <v/>
      </c>
      <c r="WB6" s="6" t="str">
        <f>IFERROR(INDEX(Sales!$D$5:$ABF$18,MATCH(UsagePerHour!$B6,Sales!$C$5:$C$18,0),MATCH(UsagePerHour!WB$4,Sales!$D$3:$ABF$3,0))/WB$2*INDEX(Usage!$D$5:$ABF$11,MATCH(UsagePerHour!$B$4,Usage!$C$5:$C$11,0),MATCH(UsagePerHour!WB$4,Usage!$D$3:$ABF$3,0)),"")</f>
        <v/>
      </c>
      <c r="WC6" s="6" t="str">
        <f>IFERROR(INDEX(Sales!$D$5:$ABF$18,MATCH(UsagePerHour!$B6,Sales!$C$5:$C$18,0),MATCH(UsagePerHour!WC$4,Sales!$D$3:$ABF$3,0))/WC$2*INDEX(Usage!$D$5:$ABF$11,MATCH(UsagePerHour!$B$4,Usage!$C$5:$C$11,0),MATCH(UsagePerHour!WC$4,Usage!$D$3:$ABF$3,0)),"")</f>
        <v/>
      </c>
      <c r="WD6" s="6" t="str">
        <f>IFERROR(INDEX(Sales!$D$5:$ABF$18,MATCH(UsagePerHour!$B6,Sales!$C$5:$C$18,0),MATCH(UsagePerHour!WD$4,Sales!$D$3:$ABF$3,0))/WD$2*INDEX(Usage!$D$5:$ABF$11,MATCH(UsagePerHour!$B$4,Usage!$C$5:$C$11,0),MATCH(UsagePerHour!WD$4,Usage!$D$3:$ABF$3,0)),"")</f>
        <v/>
      </c>
      <c r="WE6" s="6" t="str">
        <f>IFERROR(INDEX(Sales!$D$5:$ABF$18,MATCH(UsagePerHour!$B6,Sales!$C$5:$C$18,0),MATCH(UsagePerHour!WE$4,Sales!$D$3:$ABF$3,0))/WE$2*INDEX(Usage!$D$5:$ABF$11,MATCH(UsagePerHour!$B$4,Usage!$C$5:$C$11,0),MATCH(UsagePerHour!WE$4,Usage!$D$3:$ABF$3,0)),"")</f>
        <v/>
      </c>
      <c r="WF6" s="6" t="str">
        <f>IFERROR(INDEX(Sales!$D$5:$ABF$18,MATCH(UsagePerHour!$B6,Sales!$C$5:$C$18,0),MATCH(UsagePerHour!WF$4,Sales!$D$3:$ABF$3,0))/WF$2*INDEX(Usage!$D$5:$ABF$11,MATCH(UsagePerHour!$B$4,Usage!$C$5:$C$11,0),MATCH(UsagePerHour!WF$4,Usage!$D$3:$ABF$3,0)),"")</f>
        <v/>
      </c>
      <c r="WG6" s="6" t="str">
        <f>IFERROR(INDEX(Sales!$D$5:$ABF$18,MATCH(UsagePerHour!$B6,Sales!$C$5:$C$18,0),MATCH(UsagePerHour!WG$4,Sales!$D$3:$ABF$3,0))/WG$2*INDEX(Usage!$D$5:$ABF$11,MATCH(UsagePerHour!$B$4,Usage!$C$5:$C$11,0),MATCH(UsagePerHour!WG$4,Usage!$D$3:$ABF$3,0)),"")</f>
        <v/>
      </c>
      <c r="WH6" s="6" t="str">
        <f>IFERROR(INDEX(Sales!$D$5:$ABF$18,MATCH(UsagePerHour!$B6,Sales!$C$5:$C$18,0),MATCH(UsagePerHour!WH$4,Sales!$D$3:$ABF$3,0))/WH$2*INDEX(Usage!$D$5:$ABF$11,MATCH(UsagePerHour!$B$4,Usage!$C$5:$C$11,0),MATCH(UsagePerHour!WH$4,Usage!$D$3:$ABF$3,0)),"")</f>
        <v/>
      </c>
      <c r="WI6" s="6" t="str">
        <f>IFERROR(INDEX(Sales!$D$5:$ABF$18,MATCH(UsagePerHour!$B6,Sales!$C$5:$C$18,0),MATCH(UsagePerHour!WI$4,Sales!$D$3:$ABF$3,0))/WI$2*INDEX(Usage!$D$5:$ABF$11,MATCH(UsagePerHour!$B$4,Usage!$C$5:$C$11,0),MATCH(UsagePerHour!WI$4,Usage!$D$3:$ABF$3,0)),"")</f>
        <v/>
      </c>
      <c r="WJ6" s="6" t="str">
        <f>IFERROR(INDEX(Sales!$D$5:$ABF$18,MATCH(UsagePerHour!$B6,Sales!$C$5:$C$18,0),MATCH(UsagePerHour!WJ$4,Sales!$D$3:$ABF$3,0))/WJ$2*INDEX(Usage!$D$5:$ABF$11,MATCH(UsagePerHour!$B$4,Usage!$C$5:$C$11,0),MATCH(UsagePerHour!WJ$4,Usage!$D$3:$ABF$3,0)),"")</f>
        <v/>
      </c>
      <c r="WK6" s="6" t="str">
        <f>IFERROR(INDEX(Sales!$D$5:$ABF$18,MATCH(UsagePerHour!$B6,Sales!$C$5:$C$18,0),MATCH(UsagePerHour!WK$4,Sales!$D$3:$ABF$3,0))/WK$2*INDEX(Usage!$D$5:$ABF$11,MATCH(UsagePerHour!$B$4,Usage!$C$5:$C$11,0),MATCH(UsagePerHour!WK$4,Usage!$D$3:$ABF$3,0)),"")</f>
        <v/>
      </c>
      <c r="WL6" s="6" t="str">
        <f>IFERROR(INDEX(Sales!$D$5:$ABF$18,MATCH(UsagePerHour!$B6,Sales!$C$5:$C$18,0),MATCH(UsagePerHour!WL$4,Sales!$D$3:$ABF$3,0))/WL$2*INDEX(Usage!$D$5:$ABF$11,MATCH(UsagePerHour!$B$4,Usage!$C$5:$C$11,0),MATCH(UsagePerHour!WL$4,Usage!$D$3:$ABF$3,0)),"")</f>
        <v/>
      </c>
      <c r="WM6" s="6" t="str">
        <f>IFERROR(INDEX(Sales!$D$5:$ABF$18,MATCH(UsagePerHour!$B6,Sales!$C$5:$C$18,0),MATCH(UsagePerHour!WM$4,Sales!$D$3:$ABF$3,0))/WM$2*INDEX(Usage!$D$5:$ABF$11,MATCH(UsagePerHour!$B$4,Usage!$C$5:$C$11,0),MATCH(UsagePerHour!WM$4,Usage!$D$3:$ABF$3,0)),"")</f>
        <v/>
      </c>
      <c r="WN6" s="6" t="str">
        <f>IFERROR(INDEX(Sales!$D$5:$ABF$18,MATCH(UsagePerHour!$B6,Sales!$C$5:$C$18,0),MATCH(UsagePerHour!WN$4,Sales!$D$3:$ABF$3,0))/WN$2*INDEX(Usage!$D$5:$ABF$11,MATCH(UsagePerHour!$B$4,Usage!$C$5:$C$11,0),MATCH(UsagePerHour!WN$4,Usage!$D$3:$ABF$3,0)),"")</f>
        <v/>
      </c>
      <c r="WO6" s="6" t="str">
        <f>IFERROR(INDEX(Sales!$D$5:$ABF$18,MATCH(UsagePerHour!$B6,Sales!$C$5:$C$18,0),MATCH(UsagePerHour!WO$4,Sales!$D$3:$ABF$3,0))/WO$2*INDEX(Usage!$D$5:$ABF$11,MATCH(UsagePerHour!$B$4,Usage!$C$5:$C$11,0),MATCH(UsagePerHour!WO$4,Usage!$D$3:$ABF$3,0)),"")</f>
        <v/>
      </c>
      <c r="WP6" s="6" t="str">
        <f>IFERROR(INDEX(Sales!$D$5:$ABF$18,MATCH(UsagePerHour!$B6,Sales!$C$5:$C$18,0),MATCH(UsagePerHour!WP$4,Sales!$D$3:$ABF$3,0))/WP$2*INDEX(Usage!$D$5:$ABF$11,MATCH(UsagePerHour!$B$4,Usage!$C$5:$C$11,0),MATCH(UsagePerHour!WP$4,Usage!$D$3:$ABF$3,0)),"")</f>
        <v/>
      </c>
      <c r="WQ6" s="6" t="str">
        <f>IFERROR(INDEX(Sales!$D$5:$ABF$18,MATCH(UsagePerHour!$B6,Sales!$C$5:$C$18,0),MATCH(UsagePerHour!WQ$4,Sales!$D$3:$ABF$3,0))/WQ$2*INDEX(Usage!$D$5:$ABF$11,MATCH(UsagePerHour!$B$4,Usage!$C$5:$C$11,0),MATCH(UsagePerHour!WQ$4,Usage!$D$3:$ABF$3,0)),"")</f>
        <v/>
      </c>
      <c r="WR6" s="6" t="str">
        <f>IFERROR(INDEX(Sales!$D$5:$ABF$18,MATCH(UsagePerHour!$B6,Sales!$C$5:$C$18,0),MATCH(UsagePerHour!WR$4,Sales!$D$3:$ABF$3,0))/WR$2*INDEX(Usage!$D$5:$ABF$11,MATCH(UsagePerHour!$B$4,Usage!$C$5:$C$11,0),MATCH(UsagePerHour!WR$4,Usage!$D$3:$ABF$3,0)),"")</f>
        <v/>
      </c>
      <c r="WS6" s="6" t="str">
        <f>IFERROR(INDEX(Sales!$D$5:$ABF$18,MATCH(UsagePerHour!$B6,Sales!$C$5:$C$18,0),MATCH(UsagePerHour!WS$4,Sales!$D$3:$ABF$3,0))/WS$2*INDEX(Usage!$D$5:$ABF$11,MATCH(UsagePerHour!$B$4,Usage!$C$5:$C$11,0),MATCH(UsagePerHour!WS$4,Usage!$D$3:$ABF$3,0)),"")</f>
        <v/>
      </c>
      <c r="WT6" s="6" t="str">
        <f>IFERROR(INDEX(Sales!$D$5:$ABF$18,MATCH(UsagePerHour!$B6,Sales!$C$5:$C$18,0),MATCH(UsagePerHour!WT$4,Sales!$D$3:$ABF$3,0))/WT$2*INDEX(Usage!$D$5:$ABF$11,MATCH(UsagePerHour!$B$4,Usage!$C$5:$C$11,0),MATCH(UsagePerHour!WT$4,Usage!$D$3:$ABF$3,0)),"")</f>
        <v/>
      </c>
      <c r="WU6" s="6" t="str">
        <f>IFERROR(INDEX(Sales!$D$5:$ABF$18,MATCH(UsagePerHour!$B6,Sales!$C$5:$C$18,0),MATCH(UsagePerHour!WU$4,Sales!$D$3:$ABF$3,0))/WU$2*INDEX(Usage!$D$5:$ABF$11,MATCH(UsagePerHour!$B$4,Usage!$C$5:$C$11,0),MATCH(UsagePerHour!WU$4,Usage!$D$3:$ABF$3,0)),"")</f>
        <v/>
      </c>
      <c r="WV6" s="6" t="str">
        <f>IFERROR(INDEX(Sales!$D$5:$ABF$18,MATCH(UsagePerHour!$B6,Sales!$C$5:$C$18,0),MATCH(UsagePerHour!WV$4,Sales!$D$3:$ABF$3,0))/WV$2*INDEX(Usage!$D$5:$ABF$11,MATCH(UsagePerHour!$B$4,Usage!$C$5:$C$11,0),MATCH(UsagePerHour!WV$4,Usage!$D$3:$ABF$3,0)),"")</f>
        <v/>
      </c>
      <c r="WW6" s="6" t="str">
        <f>IFERROR(INDEX(Sales!$D$5:$ABF$18,MATCH(UsagePerHour!$B6,Sales!$C$5:$C$18,0),MATCH(UsagePerHour!WW$4,Sales!$D$3:$ABF$3,0))/WW$2*INDEX(Usage!$D$5:$ABF$11,MATCH(UsagePerHour!$B$4,Usage!$C$5:$C$11,0),MATCH(UsagePerHour!WW$4,Usage!$D$3:$ABF$3,0)),"")</f>
        <v/>
      </c>
      <c r="WX6" s="6" t="str">
        <f>IFERROR(INDEX(Sales!$D$5:$ABF$18,MATCH(UsagePerHour!$B6,Sales!$C$5:$C$18,0),MATCH(UsagePerHour!WX$4,Sales!$D$3:$ABF$3,0))/WX$2*INDEX(Usage!$D$5:$ABF$11,MATCH(UsagePerHour!$B$4,Usage!$C$5:$C$11,0),MATCH(UsagePerHour!WX$4,Usage!$D$3:$ABF$3,0)),"")</f>
        <v/>
      </c>
      <c r="WY6" s="6" t="str">
        <f>IFERROR(INDEX(Sales!$D$5:$ABF$18,MATCH(UsagePerHour!$B6,Sales!$C$5:$C$18,0),MATCH(UsagePerHour!WY$4,Sales!$D$3:$ABF$3,0))/WY$2*INDEX(Usage!$D$5:$ABF$11,MATCH(UsagePerHour!$B$4,Usage!$C$5:$C$11,0),MATCH(UsagePerHour!WY$4,Usage!$D$3:$ABF$3,0)),"")</f>
        <v/>
      </c>
      <c r="WZ6" s="6" t="str">
        <f>IFERROR(INDEX(Sales!$D$5:$ABF$18,MATCH(UsagePerHour!$B6,Sales!$C$5:$C$18,0),MATCH(UsagePerHour!WZ$4,Sales!$D$3:$ABF$3,0))/WZ$2*INDEX(Usage!$D$5:$ABF$11,MATCH(UsagePerHour!$B$4,Usage!$C$5:$C$11,0),MATCH(UsagePerHour!WZ$4,Usage!$D$3:$ABF$3,0)),"")</f>
        <v/>
      </c>
      <c r="XA6" s="6" t="str">
        <f>IFERROR(INDEX(Sales!$D$5:$ABF$18,MATCH(UsagePerHour!$B6,Sales!$C$5:$C$18,0),MATCH(UsagePerHour!XA$4,Sales!$D$3:$ABF$3,0))/XA$2*INDEX(Usage!$D$5:$ABF$11,MATCH(UsagePerHour!$B$4,Usage!$C$5:$C$11,0),MATCH(UsagePerHour!XA$4,Usage!$D$3:$ABF$3,0)),"")</f>
        <v/>
      </c>
      <c r="XB6" s="6" t="str">
        <f>IFERROR(INDEX(Sales!$D$5:$ABF$18,MATCH(UsagePerHour!$B6,Sales!$C$5:$C$18,0),MATCH(UsagePerHour!XB$4,Sales!$D$3:$ABF$3,0))/XB$2*INDEX(Usage!$D$5:$ABF$11,MATCH(UsagePerHour!$B$4,Usage!$C$5:$C$11,0),MATCH(UsagePerHour!XB$4,Usage!$D$3:$ABF$3,0)),"")</f>
        <v/>
      </c>
      <c r="XC6" s="6" t="str">
        <f>IFERROR(INDEX(Sales!$D$5:$ABF$18,MATCH(UsagePerHour!$B6,Sales!$C$5:$C$18,0),MATCH(UsagePerHour!XC$4,Sales!$D$3:$ABF$3,0))/XC$2*INDEX(Usage!$D$5:$ABF$11,MATCH(UsagePerHour!$B$4,Usage!$C$5:$C$11,0),MATCH(UsagePerHour!XC$4,Usage!$D$3:$ABF$3,0)),"")</f>
        <v/>
      </c>
      <c r="XD6" s="6" t="str">
        <f>IFERROR(INDEX(Sales!$D$5:$ABF$18,MATCH(UsagePerHour!$B6,Sales!$C$5:$C$18,0),MATCH(UsagePerHour!XD$4,Sales!$D$3:$ABF$3,0))/XD$2*INDEX(Usage!$D$5:$ABF$11,MATCH(UsagePerHour!$B$4,Usage!$C$5:$C$11,0),MATCH(UsagePerHour!XD$4,Usage!$D$3:$ABF$3,0)),"")</f>
        <v/>
      </c>
      <c r="XE6" s="6" t="str">
        <f>IFERROR(INDEX(Sales!$D$5:$ABF$18,MATCH(UsagePerHour!$B6,Sales!$C$5:$C$18,0),MATCH(UsagePerHour!XE$4,Sales!$D$3:$ABF$3,0))/XE$2*INDEX(Usage!$D$5:$ABF$11,MATCH(UsagePerHour!$B$4,Usage!$C$5:$C$11,0),MATCH(UsagePerHour!XE$4,Usage!$D$3:$ABF$3,0)),"")</f>
        <v/>
      </c>
      <c r="XF6" s="6" t="str">
        <f>IFERROR(INDEX(Sales!$D$5:$ABF$18,MATCH(UsagePerHour!$B6,Sales!$C$5:$C$18,0),MATCH(UsagePerHour!XF$4,Sales!$D$3:$ABF$3,0))/XF$2*INDEX(Usage!$D$5:$ABF$11,MATCH(UsagePerHour!$B$4,Usage!$C$5:$C$11,0),MATCH(UsagePerHour!XF$4,Usage!$D$3:$ABF$3,0)),"")</f>
        <v/>
      </c>
      <c r="XG6" s="6" t="str">
        <f>IFERROR(INDEX(Sales!$D$5:$ABF$18,MATCH(UsagePerHour!$B6,Sales!$C$5:$C$18,0),MATCH(UsagePerHour!XG$4,Sales!$D$3:$ABF$3,0))/XG$2*INDEX(Usage!$D$5:$ABF$11,MATCH(UsagePerHour!$B$4,Usage!$C$5:$C$11,0),MATCH(UsagePerHour!XG$4,Usage!$D$3:$ABF$3,0)),"")</f>
        <v/>
      </c>
      <c r="XH6" s="6" t="str">
        <f>IFERROR(INDEX(Sales!$D$5:$ABF$18,MATCH(UsagePerHour!$B6,Sales!$C$5:$C$18,0),MATCH(UsagePerHour!XH$4,Sales!$D$3:$ABF$3,0))/XH$2*INDEX(Usage!$D$5:$ABF$11,MATCH(UsagePerHour!$B$4,Usage!$C$5:$C$11,0),MATCH(UsagePerHour!XH$4,Usage!$D$3:$ABF$3,0)),"")</f>
        <v/>
      </c>
      <c r="XI6" s="6" t="str">
        <f>IFERROR(INDEX(Sales!$D$5:$ABF$18,MATCH(UsagePerHour!$B6,Sales!$C$5:$C$18,0),MATCH(UsagePerHour!XI$4,Sales!$D$3:$ABF$3,0))/XI$2*INDEX(Usage!$D$5:$ABF$11,MATCH(UsagePerHour!$B$4,Usage!$C$5:$C$11,0),MATCH(UsagePerHour!XI$4,Usage!$D$3:$ABF$3,0)),"")</f>
        <v/>
      </c>
      <c r="XJ6" s="6" t="str">
        <f>IFERROR(INDEX(Sales!$D$5:$ABF$18,MATCH(UsagePerHour!$B6,Sales!$C$5:$C$18,0),MATCH(UsagePerHour!XJ$4,Sales!$D$3:$ABF$3,0))/XJ$2*INDEX(Usage!$D$5:$ABF$11,MATCH(UsagePerHour!$B$4,Usage!$C$5:$C$11,0),MATCH(UsagePerHour!XJ$4,Usage!$D$3:$ABF$3,0)),"")</f>
        <v/>
      </c>
      <c r="XK6" s="6" t="str">
        <f>IFERROR(INDEX(Sales!$D$5:$ABF$18,MATCH(UsagePerHour!$B6,Sales!$C$5:$C$18,0),MATCH(UsagePerHour!XK$4,Sales!$D$3:$ABF$3,0))/XK$2*INDEX(Usage!$D$5:$ABF$11,MATCH(UsagePerHour!$B$4,Usage!$C$5:$C$11,0),MATCH(UsagePerHour!XK$4,Usage!$D$3:$ABF$3,0)),"")</f>
        <v/>
      </c>
      <c r="XL6" s="6" t="str">
        <f>IFERROR(INDEX(Sales!$D$5:$ABF$18,MATCH(UsagePerHour!$B6,Sales!$C$5:$C$18,0),MATCH(UsagePerHour!XL$4,Sales!$D$3:$ABF$3,0))/XL$2*INDEX(Usage!$D$5:$ABF$11,MATCH(UsagePerHour!$B$4,Usage!$C$5:$C$11,0),MATCH(UsagePerHour!XL$4,Usage!$D$3:$ABF$3,0)),"")</f>
        <v/>
      </c>
      <c r="XM6" s="6" t="str">
        <f>IFERROR(INDEX(Sales!$D$5:$ABF$18,MATCH(UsagePerHour!$B6,Sales!$C$5:$C$18,0),MATCH(UsagePerHour!XM$4,Sales!$D$3:$ABF$3,0))/XM$2*INDEX(Usage!$D$5:$ABF$11,MATCH(UsagePerHour!$B$4,Usage!$C$5:$C$11,0),MATCH(UsagePerHour!XM$4,Usage!$D$3:$ABF$3,0)),"")</f>
        <v/>
      </c>
      <c r="XN6" s="6" t="str">
        <f>IFERROR(INDEX(Sales!$D$5:$ABF$18,MATCH(UsagePerHour!$B6,Sales!$C$5:$C$18,0),MATCH(UsagePerHour!XN$4,Sales!$D$3:$ABF$3,0))/XN$2*INDEX(Usage!$D$5:$ABF$11,MATCH(UsagePerHour!$B$4,Usage!$C$5:$C$11,0),MATCH(UsagePerHour!XN$4,Usage!$D$3:$ABF$3,0)),"")</f>
        <v/>
      </c>
      <c r="XO6" s="6" t="str">
        <f>IFERROR(INDEX(Sales!$D$5:$ABF$18,MATCH(UsagePerHour!$B6,Sales!$C$5:$C$18,0),MATCH(UsagePerHour!XO$4,Sales!$D$3:$ABF$3,0))/XO$2*INDEX(Usage!$D$5:$ABF$11,MATCH(UsagePerHour!$B$4,Usage!$C$5:$C$11,0),MATCH(UsagePerHour!XO$4,Usage!$D$3:$ABF$3,0)),"")</f>
        <v/>
      </c>
      <c r="XP6" s="6" t="str">
        <f>IFERROR(INDEX(Sales!$D$5:$ABF$18,MATCH(UsagePerHour!$B6,Sales!$C$5:$C$18,0),MATCH(UsagePerHour!XP$4,Sales!$D$3:$ABF$3,0))/XP$2*INDEX(Usage!$D$5:$ABF$11,MATCH(UsagePerHour!$B$4,Usage!$C$5:$C$11,0),MATCH(UsagePerHour!XP$4,Usage!$D$3:$ABF$3,0)),"")</f>
        <v/>
      </c>
      <c r="XQ6" s="6" t="str">
        <f>IFERROR(INDEX(Sales!$D$5:$ABF$18,MATCH(UsagePerHour!$B6,Sales!$C$5:$C$18,0),MATCH(UsagePerHour!XQ$4,Sales!$D$3:$ABF$3,0))/XQ$2*INDEX(Usage!$D$5:$ABF$11,MATCH(UsagePerHour!$B$4,Usage!$C$5:$C$11,0),MATCH(UsagePerHour!XQ$4,Usage!$D$3:$ABF$3,0)),"")</f>
        <v/>
      </c>
      <c r="XR6" s="6" t="str">
        <f>IFERROR(INDEX(Sales!$D$5:$ABF$18,MATCH(UsagePerHour!$B6,Sales!$C$5:$C$18,0),MATCH(UsagePerHour!XR$4,Sales!$D$3:$ABF$3,0))/XR$2*INDEX(Usage!$D$5:$ABF$11,MATCH(UsagePerHour!$B$4,Usage!$C$5:$C$11,0),MATCH(UsagePerHour!XR$4,Usage!$D$3:$ABF$3,0)),"")</f>
        <v/>
      </c>
      <c r="XS6" s="6" t="str">
        <f>IFERROR(INDEX(Sales!$D$5:$ABF$18,MATCH(UsagePerHour!$B6,Sales!$C$5:$C$18,0),MATCH(UsagePerHour!XS$4,Sales!$D$3:$ABF$3,0))/XS$2*INDEX(Usage!$D$5:$ABF$11,MATCH(UsagePerHour!$B$4,Usage!$C$5:$C$11,0),MATCH(UsagePerHour!XS$4,Usage!$D$3:$ABF$3,0)),"")</f>
        <v/>
      </c>
      <c r="XT6" s="6" t="str">
        <f>IFERROR(INDEX(Sales!$D$5:$ABF$18,MATCH(UsagePerHour!$B6,Sales!$C$5:$C$18,0),MATCH(UsagePerHour!XT$4,Sales!$D$3:$ABF$3,0))/XT$2*INDEX(Usage!$D$5:$ABF$11,MATCH(UsagePerHour!$B$4,Usage!$C$5:$C$11,0),MATCH(UsagePerHour!XT$4,Usage!$D$3:$ABF$3,0)),"")</f>
        <v/>
      </c>
      <c r="XU6" s="6" t="str">
        <f>IFERROR(INDEX(Sales!$D$5:$ABF$18,MATCH(UsagePerHour!$B6,Sales!$C$5:$C$18,0),MATCH(UsagePerHour!XU$4,Sales!$D$3:$ABF$3,0))/XU$2*INDEX(Usage!$D$5:$ABF$11,MATCH(UsagePerHour!$B$4,Usage!$C$5:$C$11,0),MATCH(UsagePerHour!XU$4,Usage!$D$3:$ABF$3,0)),"")</f>
        <v/>
      </c>
      <c r="XV6" s="6" t="str">
        <f>IFERROR(INDEX(Sales!$D$5:$ABF$18,MATCH(UsagePerHour!$B6,Sales!$C$5:$C$18,0),MATCH(UsagePerHour!XV$4,Sales!$D$3:$ABF$3,0))/XV$2*INDEX(Usage!$D$5:$ABF$11,MATCH(UsagePerHour!$B$4,Usage!$C$5:$C$11,0),MATCH(UsagePerHour!XV$4,Usage!$D$3:$ABF$3,0)),"")</f>
        <v/>
      </c>
      <c r="XW6" s="6" t="str">
        <f>IFERROR(INDEX(Sales!$D$5:$ABF$18,MATCH(UsagePerHour!$B6,Sales!$C$5:$C$18,0),MATCH(UsagePerHour!XW$4,Sales!$D$3:$ABF$3,0))/XW$2*INDEX(Usage!$D$5:$ABF$11,MATCH(UsagePerHour!$B$4,Usage!$C$5:$C$11,0),MATCH(UsagePerHour!XW$4,Usage!$D$3:$ABF$3,0)),"")</f>
        <v/>
      </c>
      <c r="XX6" s="6" t="str">
        <f>IFERROR(INDEX(Sales!$D$5:$ABF$18,MATCH(UsagePerHour!$B6,Sales!$C$5:$C$18,0),MATCH(UsagePerHour!XX$4,Sales!$D$3:$ABF$3,0))/XX$2*INDEX(Usage!$D$5:$ABF$11,MATCH(UsagePerHour!$B$4,Usage!$C$5:$C$11,0),MATCH(UsagePerHour!XX$4,Usage!$D$3:$ABF$3,0)),"")</f>
        <v/>
      </c>
      <c r="XY6" s="6" t="str">
        <f>IFERROR(INDEX(Sales!$D$5:$ABF$18,MATCH(UsagePerHour!$B6,Sales!$C$5:$C$18,0),MATCH(UsagePerHour!XY$4,Sales!$D$3:$ABF$3,0))/XY$2*INDEX(Usage!$D$5:$ABF$11,MATCH(UsagePerHour!$B$4,Usage!$C$5:$C$11,0),MATCH(UsagePerHour!XY$4,Usage!$D$3:$ABF$3,0)),"")</f>
        <v/>
      </c>
      <c r="XZ6" s="6" t="str">
        <f>IFERROR(INDEX(Sales!$D$5:$ABF$18,MATCH(UsagePerHour!$B6,Sales!$C$5:$C$18,0),MATCH(UsagePerHour!XZ$4,Sales!$D$3:$ABF$3,0))/XZ$2*INDEX(Usage!$D$5:$ABF$11,MATCH(UsagePerHour!$B$4,Usage!$C$5:$C$11,0),MATCH(UsagePerHour!XZ$4,Usage!$D$3:$ABF$3,0)),"")</f>
        <v/>
      </c>
      <c r="YA6" s="6" t="str">
        <f>IFERROR(INDEX(Sales!$D$5:$ABF$18,MATCH(UsagePerHour!$B6,Sales!$C$5:$C$18,0),MATCH(UsagePerHour!YA$4,Sales!$D$3:$ABF$3,0))/YA$2*INDEX(Usage!$D$5:$ABF$11,MATCH(UsagePerHour!$B$4,Usage!$C$5:$C$11,0),MATCH(UsagePerHour!YA$4,Usage!$D$3:$ABF$3,0)),"")</f>
        <v/>
      </c>
      <c r="YB6" s="6" t="str">
        <f>IFERROR(INDEX(Sales!$D$5:$ABF$18,MATCH(UsagePerHour!$B6,Sales!$C$5:$C$18,0),MATCH(UsagePerHour!YB$4,Sales!$D$3:$ABF$3,0))/YB$2*INDEX(Usage!$D$5:$ABF$11,MATCH(UsagePerHour!$B$4,Usage!$C$5:$C$11,0),MATCH(UsagePerHour!YB$4,Usage!$D$3:$ABF$3,0)),"")</f>
        <v/>
      </c>
      <c r="YC6" s="6" t="str">
        <f>IFERROR(INDEX(Sales!$D$5:$ABF$18,MATCH(UsagePerHour!$B6,Sales!$C$5:$C$18,0),MATCH(UsagePerHour!YC$4,Sales!$D$3:$ABF$3,0))/YC$2*INDEX(Usage!$D$5:$ABF$11,MATCH(UsagePerHour!$B$4,Usage!$C$5:$C$11,0),MATCH(UsagePerHour!YC$4,Usage!$D$3:$ABF$3,0)),"")</f>
        <v/>
      </c>
      <c r="YD6" s="6" t="str">
        <f>IFERROR(INDEX(Sales!$D$5:$ABF$18,MATCH(UsagePerHour!$B6,Sales!$C$5:$C$18,0),MATCH(UsagePerHour!YD$4,Sales!$D$3:$ABF$3,0))/YD$2*INDEX(Usage!$D$5:$ABF$11,MATCH(UsagePerHour!$B$4,Usage!$C$5:$C$11,0),MATCH(UsagePerHour!YD$4,Usage!$D$3:$ABF$3,0)),"")</f>
        <v/>
      </c>
      <c r="YE6" s="6" t="str">
        <f>IFERROR(INDEX(Sales!$D$5:$ABF$18,MATCH(UsagePerHour!$B6,Sales!$C$5:$C$18,0),MATCH(UsagePerHour!YE$4,Sales!$D$3:$ABF$3,0))/YE$2*INDEX(Usage!$D$5:$ABF$11,MATCH(UsagePerHour!$B$4,Usage!$C$5:$C$11,0),MATCH(UsagePerHour!YE$4,Usage!$D$3:$ABF$3,0)),"")</f>
        <v/>
      </c>
      <c r="YF6" s="6" t="str">
        <f>IFERROR(INDEX(Sales!$D$5:$ABF$18,MATCH(UsagePerHour!$B6,Sales!$C$5:$C$18,0),MATCH(UsagePerHour!YF$4,Sales!$D$3:$ABF$3,0))/YF$2*INDEX(Usage!$D$5:$ABF$11,MATCH(UsagePerHour!$B$4,Usage!$C$5:$C$11,0),MATCH(UsagePerHour!YF$4,Usage!$D$3:$ABF$3,0)),"")</f>
        <v/>
      </c>
      <c r="YG6" s="6" t="str">
        <f>IFERROR(INDEX(Sales!$D$5:$ABF$18,MATCH(UsagePerHour!$B6,Sales!$C$5:$C$18,0),MATCH(UsagePerHour!YG$4,Sales!$D$3:$ABF$3,0))/YG$2*INDEX(Usage!$D$5:$ABF$11,MATCH(UsagePerHour!$B$4,Usage!$C$5:$C$11,0),MATCH(UsagePerHour!YG$4,Usage!$D$3:$ABF$3,0)),"")</f>
        <v/>
      </c>
      <c r="YH6" s="6" t="str">
        <f>IFERROR(INDEX(Sales!$D$5:$ABF$18,MATCH(UsagePerHour!$B6,Sales!$C$5:$C$18,0),MATCH(UsagePerHour!YH$4,Sales!$D$3:$ABF$3,0))/YH$2*INDEX(Usage!$D$5:$ABF$11,MATCH(UsagePerHour!$B$4,Usage!$C$5:$C$11,0),MATCH(UsagePerHour!YH$4,Usage!$D$3:$ABF$3,0)),"")</f>
        <v/>
      </c>
      <c r="YI6" s="6" t="str">
        <f>IFERROR(INDEX(Sales!$D$5:$ABF$18,MATCH(UsagePerHour!$B6,Sales!$C$5:$C$18,0),MATCH(UsagePerHour!YI$4,Sales!$D$3:$ABF$3,0))/YI$2*INDEX(Usage!$D$5:$ABF$11,MATCH(UsagePerHour!$B$4,Usage!$C$5:$C$11,0),MATCH(UsagePerHour!YI$4,Usage!$D$3:$ABF$3,0)),"")</f>
        <v/>
      </c>
      <c r="YJ6" s="6" t="str">
        <f>IFERROR(INDEX(Sales!$D$5:$ABF$18,MATCH(UsagePerHour!$B6,Sales!$C$5:$C$18,0),MATCH(UsagePerHour!YJ$4,Sales!$D$3:$ABF$3,0))/YJ$2*INDEX(Usage!$D$5:$ABF$11,MATCH(UsagePerHour!$B$4,Usage!$C$5:$C$11,0),MATCH(UsagePerHour!YJ$4,Usage!$D$3:$ABF$3,0)),"")</f>
        <v/>
      </c>
      <c r="YK6" s="6" t="str">
        <f>IFERROR(INDEX(Sales!$D$5:$ABF$18,MATCH(UsagePerHour!$B6,Sales!$C$5:$C$18,0),MATCH(UsagePerHour!YK$4,Sales!$D$3:$ABF$3,0))/YK$2*INDEX(Usage!$D$5:$ABF$11,MATCH(UsagePerHour!$B$4,Usage!$C$5:$C$11,0),MATCH(UsagePerHour!YK$4,Usage!$D$3:$ABF$3,0)),"")</f>
        <v/>
      </c>
      <c r="YL6" s="6" t="str">
        <f>IFERROR(INDEX(Sales!$D$5:$ABF$18,MATCH(UsagePerHour!$B6,Sales!$C$5:$C$18,0),MATCH(UsagePerHour!YL$4,Sales!$D$3:$ABF$3,0))/YL$2*INDEX(Usage!$D$5:$ABF$11,MATCH(UsagePerHour!$B$4,Usage!$C$5:$C$11,0),MATCH(UsagePerHour!YL$4,Usage!$D$3:$ABF$3,0)),"")</f>
        <v/>
      </c>
      <c r="YM6" s="6" t="str">
        <f>IFERROR(INDEX(Sales!$D$5:$ABF$18,MATCH(UsagePerHour!$B6,Sales!$C$5:$C$18,0),MATCH(UsagePerHour!YM$4,Sales!$D$3:$ABF$3,0))/YM$2*INDEX(Usage!$D$5:$ABF$11,MATCH(UsagePerHour!$B$4,Usage!$C$5:$C$11,0),MATCH(UsagePerHour!YM$4,Usage!$D$3:$ABF$3,0)),"")</f>
        <v/>
      </c>
      <c r="YN6" s="6" t="str">
        <f>IFERROR(INDEX(Sales!$D$5:$ABF$18,MATCH(UsagePerHour!$B6,Sales!$C$5:$C$18,0),MATCH(UsagePerHour!YN$4,Sales!$D$3:$ABF$3,0))/YN$2*INDEX(Usage!$D$5:$ABF$11,MATCH(UsagePerHour!$B$4,Usage!$C$5:$C$11,0),MATCH(UsagePerHour!YN$4,Usage!$D$3:$ABF$3,0)),"")</f>
        <v/>
      </c>
      <c r="YO6" s="6" t="str">
        <f>IFERROR(INDEX(Sales!$D$5:$ABF$18,MATCH(UsagePerHour!$B6,Sales!$C$5:$C$18,0),MATCH(UsagePerHour!YO$4,Sales!$D$3:$ABF$3,0))/YO$2*INDEX(Usage!$D$5:$ABF$11,MATCH(UsagePerHour!$B$4,Usage!$C$5:$C$11,0),MATCH(UsagePerHour!YO$4,Usage!$D$3:$ABF$3,0)),"")</f>
        <v/>
      </c>
      <c r="YP6" s="6" t="str">
        <f>IFERROR(INDEX(Sales!$D$5:$ABF$18,MATCH(UsagePerHour!$B6,Sales!$C$5:$C$18,0),MATCH(UsagePerHour!YP$4,Sales!$D$3:$ABF$3,0))/YP$2*INDEX(Usage!$D$5:$ABF$11,MATCH(UsagePerHour!$B$4,Usage!$C$5:$C$11,0),MATCH(UsagePerHour!YP$4,Usage!$D$3:$ABF$3,0)),"")</f>
        <v/>
      </c>
      <c r="YQ6" s="6" t="str">
        <f>IFERROR(INDEX(Sales!$D$5:$ABF$18,MATCH(UsagePerHour!$B6,Sales!$C$5:$C$18,0),MATCH(UsagePerHour!YQ$4,Sales!$D$3:$ABF$3,0))/YQ$2*INDEX(Usage!$D$5:$ABF$11,MATCH(UsagePerHour!$B$4,Usage!$C$5:$C$11,0),MATCH(UsagePerHour!YQ$4,Usage!$D$3:$ABF$3,0)),"")</f>
        <v/>
      </c>
      <c r="YR6" s="6" t="str">
        <f>IFERROR(INDEX(Sales!$D$5:$ABF$18,MATCH(UsagePerHour!$B6,Sales!$C$5:$C$18,0),MATCH(UsagePerHour!YR$4,Sales!$D$3:$ABF$3,0))/YR$2*INDEX(Usage!$D$5:$ABF$11,MATCH(UsagePerHour!$B$4,Usage!$C$5:$C$11,0),MATCH(UsagePerHour!YR$4,Usage!$D$3:$ABF$3,0)),"")</f>
        <v/>
      </c>
      <c r="YS6" s="6" t="str">
        <f>IFERROR(INDEX(Sales!$D$5:$ABF$18,MATCH(UsagePerHour!$B6,Sales!$C$5:$C$18,0),MATCH(UsagePerHour!YS$4,Sales!$D$3:$ABF$3,0))/YS$2*INDEX(Usage!$D$5:$ABF$11,MATCH(UsagePerHour!$B$4,Usage!$C$5:$C$11,0),MATCH(UsagePerHour!YS$4,Usage!$D$3:$ABF$3,0)),"")</f>
        <v/>
      </c>
      <c r="YT6" s="6" t="str">
        <f>IFERROR(INDEX(Sales!$D$5:$ABF$18,MATCH(UsagePerHour!$B6,Sales!$C$5:$C$18,0),MATCH(UsagePerHour!YT$4,Sales!$D$3:$ABF$3,0))/YT$2*INDEX(Usage!$D$5:$ABF$11,MATCH(UsagePerHour!$B$4,Usage!$C$5:$C$11,0),MATCH(UsagePerHour!YT$4,Usage!$D$3:$ABF$3,0)),"")</f>
        <v/>
      </c>
      <c r="YU6" s="6" t="str">
        <f>IFERROR(INDEX(Sales!$D$5:$ABF$18,MATCH(UsagePerHour!$B6,Sales!$C$5:$C$18,0),MATCH(UsagePerHour!YU$4,Sales!$D$3:$ABF$3,0))/YU$2*INDEX(Usage!$D$5:$ABF$11,MATCH(UsagePerHour!$B$4,Usage!$C$5:$C$11,0),MATCH(UsagePerHour!YU$4,Usage!$D$3:$ABF$3,0)),"")</f>
        <v/>
      </c>
      <c r="YV6" s="6" t="str">
        <f>IFERROR(INDEX(Sales!$D$5:$ABF$18,MATCH(UsagePerHour!$B6,Sales!$C$5:$C$18,0),MATCH(UsagePerHour!YV$4,Sales!$D$3:$ABF$3,0))/YV$2*INDEX(Usage!$D$5:$ABF$11,MATCH(UsagePerHour!$B$4,Usage!$C$5:$C$11,0),MATCH(UsagePerHour!YV$4,Usage!$D$3:$ABF$3,0)),"")</f>
        <v/>
      </c>
      <c r="YW6" s="6" t="str">
        <f>IFERROR(INDEX(Sales!$D$5:$ABF$18,MATCH(UsagePerHour!$B6,Sales!$C$5:$C$18,0),MATCH(UsagePerHour!YW$4,Sales!$D$3:$ABF$3,0))/YW$2*INDEX(Usage!$D$5:$ABF$11,MATCH(UsagePerHour!$B$4,Usage!$C$5:$C$11,0),MATCH(UsagePerHour!YW$4,Usage!$D$3:$ABF$3,0)),"")</f>
        <v/>
      </c>
      <c r="YX6" s="6" t="str">
        <f>IFERROR(INDEX(Sales!$D$5:$ABF$18,MATCH(UsagePerHour!$B6,Sales!$C$5:$C$18,0),MATCH(UsagePerHour!YX$4,Sales!$D$3:$ABF$3,0))/YX$2*INDEX(Usage!$D$5:$ABF$11,MATCH(UsagePerHour!$B$4,Usage!$C$5:$C$11,0),MATCH(UsagePerHour!YX$4,Usage!$D$3:$ABF$3,0)),"")</f>
        <v/>
      </c>
      <c r="YY6" s="6" t="str">
        <f>IFERROR(INDEX(Sales!$D$5:$ABF$18,MATCH(UsagePerHour!$B6,Sales!$C$5:$C$18,0),MATCH(UsagePerHour!YY$4,Sales!$D$3:$ABF$3,0))/YY$2*INDEX(Usage!$D$5:$ABF$11,MATCH(UsagePerHour!$B$4,Usage!$C$5:$C$11,0),MATCH(UsagePerHour!YY$4,Usage!$D$3:$ABF$3,0)),"")</f>
        <v/>
      </c>
      <c r="YZ6" s="6" t="str">
        <f>IFERROR(INDEX(Sales!$D$5:$ABF$18,MATCH(UsagePerHour!$B6,Sales!$C$5:$C$18,0),MATCH(UsagePerHour!YZ$4,Sales!$D$3:$ABF$3,0))/YZ$2*INDEX(Usage!$D$5:$ABF$11,MATCH(UsagePerHour!$B$4,Usage!$C$5:$C$11,0),MATCH(UsagePerHour!YZ$4,Usage!$D$3:$ABF$3,0)),"")</f>
        <v/>
      </c>
      <c r="ZA6" s="6" t="str">
        <f>IFERROR(INDEX(Sales!$D$5:$ABF$18,MATCH(UsagePerHour!$B6,Sales!$C$5:$C$18,0),MATCH(UsagePerHour!ZA$4,Sales!$D$3:$ABF$3,0))/ZA$2*INDEX(Usage!$D$5:$ABF$11,MATCH(UsagePerHour!$B$4,Usage!$C$5:$C$11,0),MATCH(UsagePerHour!ZA$4,Usage!$D$3:$ABF$3,0)),"")</f>
        <v/>
      </c>
      <c r="ZB6" s="6" t="str">
        <f>IFERROR(INDEX(Sales!$D$5:$ABF$18,MATCH(UsagePerHour!$B6,Sales!$C$5:$C$18,0),MATCH(UsagePerHour!ZB$4,Sales!$D$3:$ABF$3,0))/ZB$2*INDEX(Usage!$D$5:$ABF$11,MATCH(UsagePerHour!$B$4,Usage!$C$5:$C$11,0),MATCH(UsagePerHour!ZB$4,Usage!$D$3:$ABF$3,0)),"")</f>
        <v/>
      </c>
      <c r="ZC6" s="6" t="str">
        <f>IFERROR(INDEX(Sales!$D$5:$ABF$18,MATCH(UsagePerHour!$B6,Sales!$C$5:$C$18,0),MATCH(UsagePerHour!ZC$4,Sales!$D$3:$ABF$3,0))/ZC$2*INDEX(Usage!$D$5:$ABF$11,MATCH(UsagePerHour!$B$4,Usage!$C$5:$C$11,0),MATCH(UsagePerHour!ZC$4,Usage!$D$3:$ABF$3,0)),"")</f>
        <v/>
      </c>
      <c r="ZD6" s="6" t="str">
        <f>IFERROR(INDEX(Sales!$D$5:$ABF$18,MATCH(UsagePerHour!$B6,Sales!$C$5:$C$18,0),MATCH(UsagePerHour!ZD$4,Sales!$D$3:$ABF$3,0))/ZD$2*INDEX(Usage!$D$5:$ABF$11,MATCH(UsagePerHour!$B$4,Usage!$C$5:$C$11,0),MATCH(UsagePerHour!ZD$4,Usage!$D$3:$ABF$3,0)),"")</f>
        <v/>
      </c>
      <c r="ZE6" s="6" t="str">
        <f>IFERROR(INDEX(Sales!$D$5:$ABF$18,MATCH(UsagePerHour!$B6,Sales!$C$5:$C$18,0),MATCH(UsagePerHour!ZE$4,Sales!$D$3:$ABF$3,0))/ZE$2*INDEX(Usage!$D$5:$ABF$11,MATCH(UsagePerHour!$B$4,Usage!$C$5:$C$11,0),MATCH(UsagePerHour!ZE$4,Usage!$D$3:$ABF$3,0)),"")</f>
        <v/>
      </c>
      <c r="ZF6" s="6" t="str">
        <f>IFERROR(INDEX(Sales!$D$5:$ABF$18,MATCH(UsagePerHour!$B6,Sales!$C$5:$C$18,0),MATCH(UsagePerHour!ZF$4,Sales!$D$3:$ABF$3,0))/ZF$2*INDEX(Usage!$D$5:$ABF$11,MATCH(UsagePerHour!$B$4,Usage!$C$5:$C$11,0),MATCH(UsagePerHour!ZF$4,Usage!$D$3:$ABF$3,0)),"")</f>
        <v/>
      </c>
      <c r="ZG6" s="6" t="str">
        <f>IFERROR(INDEX(Sales!$D$5:$ABF$18,MATCH(UsagePerHour!$B6,Sales!$C$5:$C$18,0),MATCH(UsagePerHour!ZG$4,Sales!$D$3:$ABF$3,0))/ZG$2*INDEX(Usage!$D$5:$ABF$11,MATCH(UsagePerHour!$B$4,Usage!$C$5:$C$11,0),MATCH(UsagePerHour!ZG$4,Usage!$D$3:$ABF$3,0)),"")</f>
        <v/>
      </c>
      <c r="ZH6" s="6" t="str">
        <f>IFERROR(INDEX(Sales!$D$5:$ABF$18,MATCH(UsagePerHour!$B6,Sales!$C$5:$C$18,0),MATCH(UsagePerHour!ZH$4,Sales!$D$3:$ABF$3,0))/ZH$2*INDEX(Usage!$D$5:$ABF$11,MATCH(UsagePerHour!$B$4,Usage!$C$5:$C$11,0),MATCH(UsagePerHour!ZH$4,Usage!$D$3:$ABF$3,0)),"")</f>
        <v/>
      </c>
      <c r="ZI6" s="6" t="str">
        <f>IFERROR(INDEX(Sales!$D$5:$ABF$18,MATCH(UsagePerHour!$B6,Sales!$C$5:$C$18,0),MATCH(UsagePerHour!ZI$4,Sales!$D$3:$ABF$3,0))/ZI$2*INDEX(Usage!$D$5:$ABF$11,MATCH(UsagePerHour!$B$4,Usage!$C$5:$C$11,0),MATCH(UsagePerHour!ZI$4,Usage!$D$3:$ABF$3,0)),"")</f>
        <v/>
      </c>
      <c r="ZJ6" s="6" t="str">
        <f>IFERROR(INDEX(Sales!$D$5:$ABF$18,MATCH(UsagePerHour!$B6,Sales!$C$5:$C$18,0),MATCH(UsagePerHour!ZJ$4,Sales!$D$3:$ABF$3,0))/ZJ$2*INDEX(Usage!$D$5:$ABF$11,MATCH(UsagePerHour!$B$4,Usage!$C$5:$C$11,0),MATCH(UsagePerHour!ZJ$4,Usage!$D$3:$ABF$3,0)),"")</f>
        <v/>
      </c>
      <c r="ZK6" s="6" t="str">
        <f>IFERROR(INDEX(Sales!$D$5:$ABF$18,MATCH(UsagePerHour!$B6,Sales!$C$5:$C$18,0),MATCH(UsagePerHour!ZK$4,Sales!$D$3:$ABF$3,0))/ZK$2*INDEX(Usage!$D$5:$ABF$11,MATCH(UsagePerHour!$B$4,Usage!$C$5:$C$11,0),MATCH(UsagePerHour!ZK$4,Usage!$D$3:$ABF$3,0)),"")</f>
        <v/>
      </c>
      <c r="ZL6" s="6" t="str">
        <f>IFERROR(INDEX(Sales!$D$5:$ABF$18,MATCH(UsagePerHour!$B6,Sales!$C$5:$C$18,0),MATCH(UsagePerHour!ZL$4,Sales!$D$3:$ABF$3,0))/ZL$2*INDEX(Usage!$D$5:$ABF$11,MATCH(UsagePerHour!$B$4,Usage!$C$5:$C$11,0),MATCH(UsagePerHour!ZL$4,Usage!$D$3:$ABF$3,0)),"")</f>
        <v/>
      </c>
      <c r="ZM6" s="6" t="str">
        <f>IFERROR(INDEX(Sales!$D$5:$ABF$18,MATCH(UsagePerHour!$B6,Sales!$C$5:$C$18,0),MATCH(UsagePerHour!ZM$4,Sales!$D$3:$ABF$3,0))/ZM$2*INDEX(Usage!$D$5:$ABF$11,MATCH(UsagePerHour!$B$4,Usage!$C$5:$C$11,0),MATCH(UsagePerHour!ZM$4,Usage!$D$3:$ABF$3,0)),"")</f>
        <v/>
      </c>
      <c r="ZN6" s="6" t="str">
        <f>IFERROR(INDEX(Sales!$D$5:$ABF$18,MATCH(UsagePerHour!$B6,Sales!$C$5:$C$18,0),MATCH(UsagePerHour!ZN$4,Sales!$D$3:$ABF$3,0))/ZN$2*INDEX(Usage!$D$5:$ABF$11,MATCH(UsagePerHour!$B$4,Usage!$C$5:$C$11,0),MATCH(UsagePerHour!ZN$4,Usage!$D$3:$ABF$3,0)),"")</f>
        <v/>
      </c>
      <c r="ZO6" s="6" t="str">
        <f>IFERROR(INDEX(Sales!$D$5:$ABF$18,MATCH(UsagePerHour!$B6,Sales!$C$5:$C$18,0),MATCH(UsagePerHour!ZO$4,Sales!$D$3:$ABF$3,0))/ZO$2*INDEX(Usage!$D$5:$ABF$11,MATCH(UsagePerHour!$B$4,Usage!$C$5:$C$11,0),MATCH(UsagePerHour!ZO$4,Usage!$D$3:$ABF$3,0)),"")</f>
        <v/>
      </c>
      <c r="ZP6" s="6" t="str">
        <f>IFERROR(INDEX(Sales!$D$5:$ABF$18,MATCH(UsagePerHour!$B6,Sales!$C$5:$C$18,0),MATCH(UsagePerHour!ZP$4,Sales!$D$3:$ABF$3,0))/ZP$2*INDEX(Usage!$D$5:$ABF$11,MATCH(UsagePerHour!$B$4,Usage!$C$5:$C$11,0),MATCH(UsagePerHour!ZP$4,Usage!$D$3:$ABF$3,0)),"")</f>
        <v/>
      </c>
      <c r="ZQ6" s="6" t="str">
        <f>IFERROR(INDEX(Sales!$D$5:$ABF$18,MATCH(UsagePerHour!$B6,Sales!$C$5:$C$18,0),MATCH(UsagePerHour!ZQ$4,Sales!$D$3:$ABF$3,0))/ZQ$2*INDEX(Usage!$D$5:$ABF$11,MATCH(UsagePerHour!$B$4,Usage!$C$5:$C$11,0),MATCH(UsagePerHour!ZQ$4,Usage!$D$3:$ABF$3,0)),"")</f>
        <v/>
      </c>
      <c r="ZR6" s="6" t="str">
        <f>IFERROR(INDEX(Sales!$D$5:$ABF$18,MATCH(UsagePerHour!$B6,Sales!$C$5:$C$18,0),MATCH(UsagePerHour!ZR$4,Sales!$D$3:$ABF$3,0))/ZR$2*INDEX(Usage!$D$5:$ABF$11,MATCH(UsagePerHour!$B$4,Usage!$C$5:$C$11,0),MATCH(UsagePerHour!ZR$4,Usage!$D$3:$ABF$3,0)),"")</f>
        <v/>
      </c>
      <c r="ZS6" s="6" t="str">
        <f>IFERROR(INDEX(Sales!$D$5:$ABF$18,MATCH(UsagePerHour!$B6,Sales!$C$5:$C$18,0),MATCH(UsagePerHour!ZS$4,Sales!$D$3:$ABF$3,0))/ZS$2*INDEX(Usage!$D$5:$ABF$11,MATCH(UsagePerHour!$B$4,Usage!$C$5:$C$11,0),MATCH(UsagePerHour!ZS$4,Usage!$D$3:$ABF$3,0)),"")</f>
        <v/>
      </c>
      <c r="ZT6" s="6" t="str">
        <f>IFERROR(INDEX(Sales!$D$5:$ABF$18,MATCH(UsagePerHour!$B6,Sales!$C$5:$C$18,0),MATCH(UsagePerHour!ZT$4,Sales!$D$3:$ABF$3,0))/ZT$2*INDEX(Usage!$D$5:$ABF$11,MATCH(UsagePerHour!$B$4,Usage!$C$5:$C$11,0),MATCH(UsagePerHour!ZT$4,Usage!$D$3:$ABF$3,0)),"")</f>
        <v/>
      </c>
      <c r="ZU6" s="6" t="str">
        <f>IFERROR(INDEX(Sales!$D$5:$ABF$18,MATCH(UsagePerHour!$B6,Sales!$C$5:$C$18,0),MATCH(UsagePerHour!ZU$4,Sales!$D$3:$ABF$3,0))/ZU$2*INDEX(Usage!$D$5:$ABF$11,MATCH(UsagePerHour!$B$4,Usage!$C$5:$C$11,0),MATCH(UsagePerHour!ZU$4,Usage!$D$3:$ABF$3,0)),"")</f>
        <v/>
      </c>
      <c r="ZV6" s="6" t="str">
        <f>IFERROR(INDEX(Sales!$D$5:$ABF$18,MATCH(UsagePerHour!$B6,Sales!$C$5:$C$18,0),MATCH(UsagePerHour!ZV$4,Sales!$D$3:$ABF$3,0))/ZV$2*INDEX(Usage!$D$5:$ABF$11,MATCH(UsagePerHour!$B$4,Usage!$C$5:$C$11,0),MATCH(UsagePerHour!ZV$4,Usage!$D$3:$ABF$3,0)),"")</f>
        <v/>
      </c>
      <c r="ZW6" s="6" t="str">
        <f>IFERROR(INDEX(Sales!$D$5:$ABF$18,MATCH(UsagePerHour!$B6,Sales!$C$5:$C$18,0),MATCH(UsagePerHour!ZW$4,Sales!$D$3:$ABF$3,0))/ZW$2*INDEX(Usage!$D$5:$ABF$11,MATCH(UsagePerHour!$B$4,Usage!$C$5:$C$11,0),MATCH(UsagePerHour!ZW$4,Usage!$D$3:$ABF$3,0)),"")</f>
        <v/>
      </c>
      <c r="ZX6" s="6" t="str">
        <f>IFERROR(INDEX(Sales!$D$5:$ABF$18,MATCH(UsagePerHour!$B6,Sales!$C$5:$C$18,0),MATCH(UsagePerHour!ZX$4,Sales!$D$3:$ABF$3,0))/ZX$2*INDEX(Usage!$D$5:$ABF$11,MATCH(UsagePerHour!$B$4,Usage!$C$5:$C$11,0),MATCH(UsagePerHour!ZX$4,Usage!$D$3:$ABF$3,0)),"")</f>
        <v/>
      </c>
      <c r="ZY6" s="6" t="str">
        <f>IFERROR(INDEX(Sales!$D$5:$ABF$18,MATCH(UsagePerHour!$B6,Sales!$C$5:$C$18,0),MATCH(UsagePerHour!ZY$4,Sales!$D$3:$ABF$3,0))/ZY$2*INDEX(Usage!$D$5:$ABF$11,MATCH(UsagePerHour!$B$4,Usage!$C$5:$C$11,0),MATCH(UsagePerHour!ZY$4,Usage!$D$3:$ABF$3,0)),"")</f>
        <v/>
      </c>
      <c r="ZZ6" s="6" t="str">
        <f>IFERROR(INDEX(Sales!$D$5:$ABF$18,MATCH(UsagePerHour!$B6,Sales!$C$5:$C$18,0),MATCH(UsagePerHour!ZZ$4,Sales!$D$3:$ABF$3,0))/ZZ$2*INDEX(Usage!$D$5:$ABF$11,MATCH(UsagePerHour!$B$4,Usage!$C$5:$C$11,0),MATCH(UsagePerHour!ZZ$4,Usage!$D$3:$ABF$3,0)),"")</f>
        <v/>
      </c>
      <c r="AAA6" s="6" t="str">
        <f>IFERROR(INDEX(Sales!$D$5:$ABF$18,MATCH(UsagePerHour!$B6,Sales!$C$5:$C$18,0),MATCH(UsagePerHour!AAA$4,Sales!$D$3:$ABF$3,0))/AAA$2*INDEX(Usage!$D$5:$ABF$11,MATCH(UsagePerHour!$B$4,Usage!$C$5:$C$11,0),MATCH(UsagePerHour!AAA$4,Usage!$D$3:$ABF$3,0)),"")</f>
        <v/>
      </c>
      <c r="AAB6" s="6" t="str">
        <f>IFERROR(INDEX(Sales!$D$5:$ABF$18,MATCH(UsagePerHour!$B6,Sales!$C$5:$C$18,0),MATCH(UsagePerHour!AAB$4,Sales!$D$3:$ABF$3,0))/AAB$2*INDEX(Usage!$D$5:$ABF$11,MATCH(UsagePerHour!$B$4,Usage!$C$5:$C$11,0),MATCH(UsagePerHour!AAB$4,Usage!$D$3:$ABF$3,0)),"")</f>
        <v/>
      </c>
      <c r="AAC6" s="6" t="str">
        <f>IFERROR(INDEX(Sales!$D$5:$ABF$18,MATCH(UsagePerHour!$B6,Sales!$C$5:$C$18,0),MATCH(UsagePerHour!AAC$4,Sales!$D$3:$ABF$3,0))/AAC$2*INDEX(Usage!$D$5:$ABF$11,MATCH(UsagePerHour!$B$4,Usage!$C$5:$C$11,0),MATCH(UsagePerHour!AAC$4,Usage!$D$3:$ABF$3,0)),"")</f>
        <v/>
      </c>
      <c r="AAD6" s="6" t="str">
        <f>IFERROR(INDEX(Sales!$D$5:$ABF$18,MATCH(UsagePerHour!$B6,Sales!$C$5:$C$18,0),MATCH(UsagePerHour!AAD$4,Sales!$D$3:$ABF$3,0))/AAD$2*INDEX(Usage!$D$5:$ABF$11,MATCH(UsagePerHour!$B$4,Usage!$C$5:$C$11,0),MATCH(UsagePerHour!AAD$4,Usage!$D$3:$ABF$3,0)),"")</f>
        <v/>
      </c>
      <c r="AAE6" s="6" t="str">
        <f>IFERROR(INDEX(Sales!$D$5:$ABF$18,MATCH(UsagePerHour!$B6,Sales!$C$5:$C$18,0),MATCH(UsagePerHour!AAE$4,Sales!$D$3:$ABF$3,0))/AAE$2*INDEX(Usage!$D$5:$ABF$11,MATCH(UsagePerHour!$B$4,Usage!$C$5:$C$11,0),MATCH(UsagePerHour!AAE$4,Usage!$D$3:$ABF$3,0)),"")</f>
        <v/>
      </c>
      <c r="AAF6" s="6" t="str">
        <f>IFERROR(INDEX(Sales!$D$5:$ABF$18,MATCH(UsagePerHour!$B6,Sales!$C$5:$C$18,0),MATCH(UsagePerHour!AAF$4,Sales!$D$3:$ABF$3,0))/AAF$2*INDEX(Usage!$D$5:$ABF$11,MATCH(UsagePerHour!$B$4,Usage!$C$5:$C$11,0),MATCH(UsagePerHour!AAF$4,Usage!$D$3:$ABF$3,0)),"")</f>
        <v/>
      </c>
      <c r="AAG6" s="6" t="str">
        <f>IFERROR(INDEX(Sales!$D$5:$ABF$18,MATCH(UsagePerHour!$B6,Sales!$C$5:$C$18,0),MATCH(UsagePerHour!AAG$4,Sales!$D$3:$ABF$3,0))/AAG$2*INDEX(Usage!$D$5:$ABF$11,MATCH(UsagePerHour!$B$4,Usage!$C$5:$C$11,0),MATCH(UsagePerHour!AAG$4,Usage!$D$3:$ABF$3,0)),"")</f>
        <v/>
      </c>
      <c r="AAH6" s="6" t="str">
        <f>IFERROR(INDEX(Sales!$D$5:$ABF$18,MATCH(UsagePerHour!$B6,Sales!$C$5:$C$18,0),MATCH(UsagePerHour!AAH$4,Sales!$D$3:$ABF$3,0))/AAH$2*INDEX(Usage!$D$5:$ABF$11,MATCH(UsagePerHour!$B$4,Usage!$C$5:$C$11,0),MATCH(UsagePerHour!AAH$4,Usage!$D$3:$ABF$3,0)),"")</f>
        <v/>
      </c>
      <c r="AAI6" s="6" t="str">
        <f>IFERROR(INDEX(Sales!$D$5:$ABF$18,MATCH(UsagePerHour!$B6,Sales!$C$5:$C$18,0),MATCH(UsagePerHour!AAI$4,Sales!$D$3:$ABF$3,0))/AAI$2*INDEX(Usage!$D$5:$ABF$11,MATCH(UsagePerHour!$B$4,Usage!$C$5:$C$11,0),MATCH(UsagePerHour!AAI$4,Usage!$D$3:$ABF$3,0)),"")</f>
        <v/>
      </c>
      <c r="AAJ6" s="6" t="str">
        <f>IFERROR(INDEX(Sales!$D$5:$ABF$18,MATCH(UsagePerHour!$B6,Sales!$C$5:$C$18,0),MATCH(UsagePerHour!AAJ$4,Sales!$D$3:$ABF$3,0))/AAJ$2*INDEX(Usage!$D$5:$ABF$11,MATCH(UsagePerHour!$B$4,Usage!$C$5:$C$11,0),MATCH(UsagePerHour!AAJ$4,Usage!$D$3:$ABF$3,0)),"")</f>
        <v/>
      </c>
      <c r="AAK6" s="6" t="str">
        <f>IFERROR(INDEX(Sales!$D$5:$ABF$18,MATCH(UsagePerHour!$B6,Sales!$C$5:$C$18,0),MATCH(UsagePerHour!AAK$4,Sales!$D$3:$ABF$3,0))/AAK$2*INDEX(Usage!$D$5:$ABF$11,MATCH(UsagePerHour!$B$4,Usage!$C$5:$C$11,0),MATCH(UsagePerHour!AAK$4,Usage!$D$3:$ABF$3,0)),"")</f>
        <v/>
      </c>
      <c r="AAL6" s="6" t="str">
        <f>IFERROR(INDEX(Sales!$D$5:$ABF$18,MATCH(UsagePerHour!$B6,Sales!$C$5:$C$18,0),MATCH(UsagePerHour!AAL$4,Sales!$D$3:$ABF$3,0))/AAL$2*INDEX(Usage!$D$5:$ABF$11,MATCH(UsagePerHour!$B$4,Usage!$C$5:$C$11,0),MATCH(UsagePerHour!AAL$4,Usage!$D$3:$ABF$3,0)),"")</f>
        <v/>
      </c>
      <c r="AAM6" s="6" t="str">
        <f>IFERROR(INDEX(Sales!$D$5:$ABF$18,MATCH(UsagePerHour!$B6,Sales!$C$5:$C$18,0),MATCH(UsagePerHour!AAM$4,Sales!$D$3:$ABF$3,0))/AAM$2*INDEX(Usage!$D$5:$ABF$11,MATCH(UsagePerHour!$B$4,Usage!$C$5:$C$11,0),MATCH(UsagePerHour!AAM$4,Usage!$D$3:$ABF$3,0)),"")</f>
        <v/>
      </c>
      <c r="AAN6" s="6" t="str">
        <f>IFERROR(INDEX(Sales!$D$5:$ABF$18,MATCH(UsagePerHour!$B6,Sales!$C$5:$C$18,0),MATCH(UsagePerHour!AAN$4,Sales!$D$3:$ABF$3,0))/AAN$2*INDEX(Usage!$D$5:$ABF$11,MATCH(UsagePerHour!$B$4,Usage!$C$5:$C$11,0),MATCH(UsagePerHour!AAN$4,Usage!$D$3:$ABF$3,0)),"")</f>
        <v/>
      </c>
      <c r="AAO6" s="6" t="str">
        <f>IFERROR(INDEX(Sales!$D$5:$ABF$18,MATCH(UsagePerHour!$B6,Sales!$C$5:$C$18,0),MATCH(UsagePerHour!AAO$4,Sales!$D$3:$ABF$3,0))/AAO$2*INDEX(Usage!$D$5:$ABF$11,MATCH(UsagePerHour!$B$4,Usage!$C$5:$C$11,0),MATCH(UsagePerHour!AAO$4,Usage!$D$3:$ABF$3,0)),"")</f>
        <v/>
      </c>
      <c r="AAP6" s="6" t="str">
        <f>IFERROR(INDEX(Sales!$D$5:$ABF$18,MATCH(UsagePerHour!$B6,Sales!$C$5:$C$18,0),MATCH(UsagePerHour!AAP$4,Sales!$D$3:$ABF$3,0))/AAP$2*INDEX(Usage!$D$5:$ABF$11,MATCH(UsagePerHour!$B$4,Usage!$C$5:$C$11,0),MATCH(UsagePerHour!AAP$4,Usage!$D$3:$ABF$3,0)),"")</f>
        <v/>
      </c>
      <c r="AAQ6" s="6" t="str">
        <f>IFERROR(INDEX(Sales!$D$5:$ABF$18,MATCH(UsagePerHour!$B6,Sales!$C$5:$C$18,0),MATCH(UsagePerHour!AAQ$4,Sales!$D$3:$ABF$3,0))/AAQ$2*INDEX(Usage!$D$5:$ABF$11,MATCH(UsagePerHour!$B$4,Usage!$C$5:$C$11,0),MATCH(UsagePerHour!AAQ$4,Usage!$D$3:$ABF$3,0)),"")</f>
        <v/>
      </c>
      <c r="AAR6" s="6" t="str">
        <f>IFERROR(INDEX(Sales!$D$5:$ABF$18,MATCH(UsagePerHour!$B6,Sales!$C$5:$C$18,0),MATCH(UsagePerHour!AAR$4,Sales!$D$3:$ABF$3,0))/AAR$2*INDEX(Usage!$D$5:$ABF$11,MATCH(UsagePerHour!$B$4,Usage!$C$5:$C$11,0),MATCH(UsagePerHour!AAR$4,Usage!$D$3:$ABF$3,0)),"")</f>
        <v/>
      </c>
      <c r="AAS6" s="6" t="str">
        <f>IFERROR(INDEX(Sales!$D$5:$ABF$18,MATCH(UsagePerHour!$B6,Sales!$C$5:$C$18,0),MATCH(UsagePerHour!AAS$4,Sales!$D$3:$ABF$3,0))/AAS$2*INDEX(Usage!$D$5:$ABF$11,MATCH(UsagePerHour!$B$4,Usage!$C$5:$C$11,0),MATCH(UsagePerHour!AAS$4,Usage!$D$3:$ABF$3,0)),"")</f>
        <v/>
      </c>
      <c r="AAT6" s="6" t="str">
        <f>IFERROR(INDEX(Sales!$D$5:$ABF$18,MATCH(UsagePerHour!$B6,Sales!$C$5:$C$18,0),MATCH(UsagePerHour!AAT$4,Sales!$D$3:$ABF$3,0))/AAT$2*INDEX(Usage!$D$5:$ABF$11,MATCH(UsagePerHour!$B$4,Usage!$C$5:$C$11,0),MATCH(UsagePerHour!AAT$4,Usage!$D$3:$ABF$3,0)),"")</f>
        <v/>
      </c>
      <c r="AAU6" s="6" t="str">
        <f>IFERROR(INDEX(Sales!$D$5:$ABF$18,MATCH(UsagePerHour!$B6,Sales!$C$5:$C$18,0),MATCH(UsagePerHour!AAU$4,Sales!$D$3:$ABF$3,0))/AAU$2*INDEX(Usage!$D$5:$ABF$11,MATCH(UsagePerHour!$B$4,Usage!$C$5:$C$11,0),MATCH(UsagePerHour!AAU$4,Usage!$D$3:$ABF$3,0)),"")</f>
        <v/>
      </c>
      <c r="AAV6" s="6" t="str">
        <f>IFERROR(INDEX(Sales!$D$5:$ABF$18,MATCH(UsagePerHour!$B6,Sales!$C$5:$C$18,0),MATCH(UsagePerHour!AAV$4,Sales!$D$3:$ABF$3,0))/AAV$2*INDEX(Usage!$D$5:$ABF$11,MATCH(UsagePerHour!$B$4,Usage!$C$5:$C$11,0),MATCH(UsagePerHour!AAV$4,Usage!$D$3:$ABF$3,0)),"")</f>
        <v/>
      </c>
      <c r="AAW6" s="6" t="str">
        <f>IFERROR(INDEX(Sales!$D$5:$ABF$18,MATCH(UsagePerHour!$B6,Sales!$C$5:$C$18,0),MATCH(UsagePerHour!AAW$4,Sales!$D$3:$ABF$3,0))/AAW$2*INDEX(Usage!$D$5:$ABF$11,MATCH(UsagePerHour!$B$4,Usage!$C$5:$C$11,0),MATCH(UsagePerHour!AAW$4,Usage!$D$3:$ABF$3,0)),"")</f>
        <v/>
      </c>
      <c r="AAX6" s="6" t="str">
        <f>IFERROR(INDEX(Sales!$D$5:$ABF$18,MATCH(UsagePerHour!$B6,Sales!$C$5:$C$18,0),MATCH(UsagePerHour!AAX$4,Sales!$D$3:$ABF$3,0))/AAX$2*INDEX(Usage!$D$5:$ABF$11,MATCH(UsagePerHour!$B$4,Usage!$C$5:$C$11,0),MATCH(UsagePerHour!AAX$4,Usage!$D$3:$ABF$3,0)),"")</f>
        <v/>
      </c>
      <c r="AAY6" s="6" t="str">
        <f>IFERROR(INDEX(Sales!$D$5:$ABF$18,MATCH(UsagePerHour!$B6,Sales!$C$5:$C$18,0),MATCH(UsagePerHour!AAY$4,Sales!$D$3:$ABF$3,0))/AAY$2*INDEX(Usage!$D$5:$ABF$11,MATCH(UsagePerHour!$B$4,Usage!$C$5:$C$11,0),MATCH(UsagePerHour!AAY$4,Usage!$D$3:$ABF$3,0)),"")</f>
        <v/>
      </c>
      <c r="AAZ6" s="6" t="str">
        <f>IFERROR(INDEX(Sales!$D$5:$ABF$18,MATCH(UsagePerHour!$B6,Sales!$C$5:$C$18,0),MATCH(UsagePerHour!AAZ$4,Sales!$D$3:$ABF$3,0))/AAZ$2*INDEX(Usage!$D$5:$ABF$11,MATCH(UsagePerHour!$B$4,Usage!$C$5:$C$11,0),MATCH(UsagePerHour!AAZ$4,Usage!$D$3:$ABF$3,0)),"")</f>
        <v/>
      </c>
      <c r="ABA6" s="6" t="str">
        <f>IFERROR(INDEX(Sales!$D$5:$ABF$18,MATCH(UsagePerHour!$B6,Sales!$C$5:$C$18,0),MATCH(UsagePerHour!ABA$4,Sales!$D$3:$ABF$3,0))/ABA$2*INDEX(Usage!$D$5:$ABF$11,MATCH(UsagePerHour!$B$4,Usage!$C$5:$C$11,0),MATCH(UsagePerHour!ABA$4,Usage!$D$3:$ABF$3,0)),"")</f>
        <v/>
      </c>
    </row>
    <row r="7" spans="2:729">
      <c r="B7" s="3" t="s">
        <v>3</v>
      </c>
      <c r="C7" s="6">
        <f>IFERROR(INDEX(Sales!$D$5:$ABF$18,MATCH(UsagePerHour!$B7,Sales!$C$5:$C$18,0),MATCH(UsagePerHour!C$4,Sales!$D$3:$ABF$3,0))/C$2*INDEX(Usage!$D$5:$ABF$11,MATCH(UsagePerHour!$B$4,Usage!$C$5:$C$11,0),MATCH(UsagePerHour!C$4,Usage!$D$3:$ABF$3,0)),"")</f>
        <v>12.74782725934284</v>
      </c>
      <c r="D7" s="6">
        <f>IFERROR(INDEX(Sales!$D$5:$ABF$18,MATCH(UsagePerHour!$B7,Sales!$C$5:$C$18,0),MATCH(UsagePerHour!D$4,Sales!$D$3:$ABF$3,0))/D$2*INDEX(Usage!$D$5:$ABF$11,MATCH(UsagePerHour!$B$4,Usage!$C$5:$C$11,0),MATCH(UsagePerHour!D$4,Usage!$D$3:$ABF$3,0)),"")</f>
        <v>18.042928464706097</v>
      </c>
      <c r="E7" s="6">
        <f>IFERROR(INDEX(Sales!$D$5:$ABF$18,MATCH(UsagePerHour!$B7,Sales!$C$5:$C$18,0),MATCH(UsagePerHour!E$4,Sales!$D$3:$ABF$3,0))/E$2*INDEX(Usage!$D$5:$ABF$11,MATCH(UsagePerHour!$B$4,Usage!$C$5:$C$11,0),MATCH(UsagePerHour!E$4,Usage!$D$3:$ABF$3,0)),"")</f>
        <v>14.207105788423155</v>
      </c>
      <c r="F7" s="6">
        <f>IFERROR(INDEX(Sales!$D$5:$ABF$18,MATCH(UsagePerHour!$B7,Sales!$C$5:$C$18,0),MATCH(UsagePerHour!F$4,Sales!$D$3:$ABF$3,0))/F$2*INDEX(Usage!$D$5:$ABF$11,MATCH(UsagePerHour!$B$4,Usage!$C$5:$C$11,0),MATCH(UsagePerHour!F$4,Usage!$D$3:$ABF$3,0)),"")</f>
        <v>12.625474307341452</v>
      </c>
      <c r="G7" s="6">
        <f>IFERROR(INDEX(Sales!$D$5:$ABF$18,MATCH(UsagePerHour!$B7,Sales!$C$5:$C$18,0),MATCH(UsagePerHour!G$4,Sales!$D$3:$ABF$3,0))/G$2*INDEX(Usage!$D$5:$ABF$11,MATCH(UsagePerHour!$B$4,Usage!$C$5:$C$11,0),MATCH(UsagePerHour!G$4,Usage!$D$3:$ABF$3,0)),"")</f>
        <v>19.240848607919627</v>
      </c>
      <c r="H7" s="6">
        <f>IFERROR(INDEX(Sales!$D$5:$ABF$18,MATCH(UsagePerHour!$B7,Sales!$C$5:$C$18,0),MATCH(UsagePerHour!H$4,Sales!$D$3:$ABF$3,0))/H$2*INDEX(Usage!$D$5:$ABF$11,MATCH(UsagePerHour!$B$4,Usage!$C$5:$C$11,0),MATCH(UsagePerHour!H$4,Usage!$D$3:$ABF$3,0)),"")</f>
        <v>11.934183499741874</v>
      </c>
      <c r="I7" s="6">
        <f>IFERROR(INDEX(Sales!$D$5:$ABF$18,MATCH(UsagePerHour!$B7,Sales!$C$5:$C$18,0),MATCH(UsagePerHour!I$4,Sales!$D$3:$ABF$3,0))/I$2*INDEX(Usage!$D$5:$ABF$11,MATCH(UsagePerHour!$B$4,Usage!$C$5:$C$11,0),MATCH(UsagePerHour!I$4,Usage!$D$3:$ABF$3,0)),"")</f>
        <v>143.43468627728279</v>
      </c>
      <c r="J7" s="6">
        <f>IFERROR(INDEX(Sales!$D$5:$ABF$18,MATCH(UsagePerHour!$B7,Sales!$C$5:$C$18,0),MATCH(UsagePerHour!J$4,Sales!$D$3:$ABF$3,0))/J$2*INDEX(Usage!$D$5:$ABF$11,MATCH(UsagePerHour!$B$4,Usage!$C$5:$C$11,0),MATCH(UsagePerHour!J$4,Usage!$D$3:$ABF$3,0)),"")</f>
        <v>12.74782725934284</v>
      </c>
      <c r="K7" s="6">
        <f>IFERROR(INDEX(Sales!$D$5:$ABF$18,MATCH(UsagePerHour!$B7,Sales!$C$5:$C$18,0),MATCH(UsagePerHour!K$4,Sales!$D$3:$ABF$3,0))/K$2*INDEX(Usage!$D$5:$ABF$11,MATCH(UsagePerHour!$B$4,Usage!$C$5:$C$11,0),MATCH(UsagePerHour!K$4,Usage!$D$3:$ABF$3,0)),"")</f>
        <v>18.042928464706097</v>
      </c>
      <c r="L7" s="6">
        <f>IFERROR(INDEX(Sales!$D$5:$ABF$18,MATCH(UsagePerHour!$B7,Sales!$C$5:$C$18,0),MATCH(UsagePerHour!L$4,Sales!$D$3:$ABF$3,0))/L$2*INDEX(Usage!$D$5:$ABF$11,MATCH(UsagePerHour!$B$4,Usage!$C$5:$C$11,0),MATCH(UsagePerHour!L$4,Usage!$D$3:$ABF$3,0)),"")</f>
        <v>14.207105788423155</v>
      </c>
      <c r="M7" s="6">
        <f>IFERROR(INDEX(Sales!$D$5:$ABF$18,MATCH(UsagePerHour!$B7,Sales!$C$5:$C$18,0),MATCH(UsagePerHour!M$4,Sales!$D$3:$ABF$3,0))/M$2*INDEX(Usage!$D$5:$ABF$11,MATCH(UsagePerHour!$B$4,Usage!$C$5:$C$11,0),MATCH(UsagePerHour!M$4,Usage!$D$3:$ABF$3,0)),"")</f>
        <v>12.625474307341452</v>
      </c>
      <c r="N7" s="6">
        <f>IFERROR(INDEX(Sales!$D$5:$ABF$18,MATCH(UsagePerHour!$B7,Sales!$C$5:$C$18,0),MATCH(UsagePerHour!N$4,Sales!$D$3:$ABF$3,0))/N$2*INDEX(Usage!$D$5:$ABF$11,MATCH(UsagePerHour!$B$4,Usage!$C$5:$C$11,0),MATCH(UsagePerHour!N$4,Usage!$D$3:$ABF$3,0)),"")</f>
        <v>19.240848607919627</v>
      </c>
      <c r="O7" s="6">
        <f>IFERROR(INDEX(Sales!$D$5:$ABF$18,MATCH(UsagePerHour!$B7,Sales!$C$5:$C$18,0),MATCH(UsagePerHour!O$4,Sales!$D$3:$ABF$3,0))/O$2*INDEX(Usage!$D$5:$ABF$11,MATCH(UsagePerHour!$B$4,Usage!$C$5:$C$11,0),MATCH(UsagePerHour!O$4,Usage!$D$3:$ABF$3,0)),"")</f>
        <v>11.934183499741874</v>
      </c>
      <c r="P7" s="6">
        <f>IFERROR(INDEX(Sales!$D$5:$ABF$18,MATCH(UsagePerHour!$B7,Sales!$C$5:$C$18,0),MATCH(UsagePerHour!P$4,Sales!$D$3:$ABF$3,0))/P$2*INDEX(Usage!$D$5:$ABF$11,MATCH(UsagePerHour!$B$4,Usage!$C$5:$C$11,0),MATCH(UsagePerHour!P$4,Usage!$D$3:$ABF$3,0)),"")</f>
        <v>143.43468627728279</v>
      </c>
      <c r="Q7" s="6">
        <f>IFERROR(INDEX(Sales!$D$5:$ABF$18,MATCH(UsagePerHour!$B7,Sales!$C$5:$C$18,0),MATCH(UsagePerHour!Q$4,Sales!$D$3:$ABF$3,0))/Q$2*INDEX(Usage!$D$5:$ABF$11,MATCH(UsagePerHour!$B$4,Usage!$C$5:$C$11,0),MATCH(UsagePerHour!Q$4,Usage!$D$3:$ABF$3,0)),"")</f>
        <v>12.74782725934284</v>
      </c>
      <c r="R7" s="6">
        <f>IFERROR(INDEX(Sales!$D$5:$ABF$18,MATCH(UsagePerHour!$B7,Sales!$C$5:$C$18,0),MATCH(UsagePerHour!R$4,Sales!$D$3:$ABF$3,0))/R$2*INDEX(Usage!$D$5:$ABF$11,MATCH(UsagePerHour!$B$4,Usage!$C$5:$C$11,0),MATCH(UsagePerHour!R$4,Usage!$D$3:$ABF$3,0)),"")</f>
        <v>18.042928464706097</v>
      </c>
      <c r="S7" s="6">
        <f>IFERROR(INDEX(Sales!$D$5:$ABF$18,MATCH(UsagePerHour!$B7,Sales!$C$5:$C$18,0),MATCH(UsagePerHour!S$4,Sales!$D$3:$ABF$3,0))/S$2*INDEX(Usage!$D$5:$ABF$11,MATCH(UsagePerHour!$B$4,Usage!$C$5:$C$11,0),MATCH(UsagePerHour!S$4,Usage!$D$3:$ABF$3,0)),"")</f>
        <v>14.207105788423155</v>
      </c>
      <c r="T7" s="6">
        <f>IFERROR(INDEX(Sales!$D$5:$ABF$18,MATCH(UsagePerHour!$B7,Sales!$C$5:$C$18,0),MATCH(UsagePerHour!T$4,Sales!$D$3:$ABF$3,0))/T$2*INDEX(Usage!$D$5:$ABF$11,MATCH(UsagePerHour!$B$4,Usage!$C$5:$C$11,0),MATCH(UsagePerHour!T$4,Usage!$D$3:$ABF$3,0)),"")</f>
        <v>12.625474307341452</v>
      </c>
      <c r="U7" s="6">
        <f>IFERROR(INDEX(Sales!$D$5:$ABF$18,MATCH(UsagePerHour!$B7,Sales!$C$5:$C$18,0),MATCH(UsagePerHour!U$4,Sales!$D$3:$ABF$3,0))/U$2*INDEX(Usage!$D$5:$ABF$11,MATCH(UsagePerHour!$B$4,Usage!$C$5:$C$11,0),MATCH(UsagePerHour!U$4,Usage!$D$3:$ABF$3,0)),"")</f>
        <v>19.240848607919627</v>
      </c>
      <c r="V7" s="6">
        <f>IFERROR(INDEX(Sales!$D$5:$ABF$18,MATCH(UsagePerHour!$B7,Sales!$C$5:$C$18,0),MATCH(UsagePerHour!V$4,Sales!$D$3:$ABF$3,0))/V$2*INDEX(Usage!$D$5:$ABF$11,MATCH(UsagePerHour!$B$4,Usage!$C$5:$C$11,0),MATCH(UsagePerHour!V$4,Usage!$D$3:$ABF$3,0)),"")</f>
        <v>11.934183499741874</v>
      </c>
      <c r="W7" s="6">
        <f>IFERROR(INDEX(Sales!$D$5:$ABF$18,MATCH(UsagePerHour!$B7,Sales!$C$5:$C$18,0),MATCH(UsagePerHour!W$4,Sales!$D$3:$ABF$3,0))/W$2*INDEX(Usage!$D$5:$ABF$11,MATCH(UsagePerHour!$B$4,Usage!$C$5:$C$11,0),MATCH(UsagePerHour!W$4,Usage!$D$3:$ABF$3,0)),"")</f>
        <v>143.43468627728279</v>
      </c>
      <c r="X7" s="6">
        <f>IFERROR(INDEX(Sales!$D$5:$ABF$18,MATCH(UsagePerHour!$B7,Sales!$C$5:$C$18,0),MATCH(UsagePerHour!X$4,Sales!$D$3:$ABF$3,0))/X$2*INDEX(Usage!$D$5:$ABF$11,MATCH(UsagePerHour!$B$4,Usage!$C$5:$C$11,0),MATCH(UsagePerHour!X$4,Usage!$D$3:$ABF$3,0)),"")</f>
        <v>12.74782725934284</v>
      </c>
      <c r="Y7" s="6">
        <f>IFERROR(INDEX(Sales!$D$5:$ABF$18,MATCH(UsagePerHour!$B7,Sales!$C$5:$C$18,0),MATCH(UsagePerHour!Y$4,Sales!$D$3:$ABF$3,0))/Y$2*INDEX(Usage!$D$5:$ABF$11,MATCH(UsagePerHour!$B$4,Usage!$C$5:$C$11,0),MATCH(UsagePerHour!Y$4,Usage!$D$3:$ABF$3,0)),"")</f>
        <v>18.042928464706097</v>
      </c>
      <c r="Z7" s="6">
        <f>IFERROR(INDEX(Sales!$D$5:$ABF$18,MATCH(UsagePerHour!$B7,Sales!$C$5:$C$18,0),MATCH(UsagePerHour!Z$4,Sales!$D$3:$ABF$3,0))/Z$2*INDEX(Usage!$D$5:$ABF$11,MATCH(UsagePerHour!$B$4,Usage!$C$5:$C$11,0),MATCH(UsagePerHour!Z$4,Usage!$D$3:$ABF$3,0)),"")</f>
        <v>14.207105788423155</v>
      </c>
      <c r="AA7" s="6">
        <f>IFERROR(INDEX(Sales!$D$5:$ABF$18,MATCH(UsagePerHour!$B7,Sales!$C$5:$C$18,0),MATCH(UsagePerHour!AA$4,Sales!$D$3:$ABF$3,0))/AA$2*INDEX(Usage!$D$5:$ABF$11,MATCH(UsagePerHour!$B$4,Usage!$C$5:$C$11,0),MATCH(UsagePerHour!AA$4,Usage!$D$3:$ABF$3,0)),"")</f>
        <v>12.625474307341452</v>
      </c>
      <c r="AB7" s="6">
        <f>IFERROR(INDEX(Sales!$D$5:$ABF$18,MATCH(UsagePerHour!$B7,Sales!$C$5:$C$18,0),MATCH(UsagePerHour!AB$4,Sales!$D$3:$ABF$3,0))/AB$2*INDEX(Usage!$D$5:$ABF$11,MATCH(UsagePerHour!$B$4,Usage!$C$5:$C$11,0),MATCH(UsagePerHour!AB$4,Usage!$D$3:$ABF$3,0)),"")</f>
        <v>19.240848607919627</v>
      </c>
      <c r="AC7" s="6">
        <f>IFERROR(INDEX(Sales!$D$5:$ABF$18,MATCH(UsagePerHour!$B7,Sales!$C$5:$C$18,0),MATCH(UsagePerHour!AC$4,Sales!$D$3:$ABF$3,0))/AC$2*INDEX(Usage!$D$5:$ABF$11,MATCH(UsagePerHour!$B$4,Usage!$C$5:$C$11,0),MATCH(UsagePerHour!AC$4,Usage!$D$3:$ABF$3,0)),"")</f>
        <v>11.934183499741874</v>
      </c>
      <c r="AD7" s="6">
        <f>IFERROR(INDEX(Sales!$D$5:$ABF$18,MATCH(UsagePerHour!$B7,Sales!$C$5:$C$18,0),MATCH(UsagePerHour!AD$4,Sales!$D$3:$ABF$3,0))/AD$2*INDEX(Usage!$D$5:$ABF$11,MATCH(UsagePerHour!$B$4,Usage!$C$5:$C$11,0),MATCH(UsagePerHour!AD$4,Usage!$D$3:$ABF$3,0)),"")</f>
        <v>143.43468627728279</v>
      </c>
      <c r="AE7" s="6">
        <f>IFERROR(INDEX(Sales!$D$5:$ABF$18,MATCH(UsagePerHour!$B7,Sales!$C$5:$C$18,0),MATCH(UsagePerHour!AE$4,Sales!$D$3:$ABF$3,0))/AE$2*INDEX(Usage!$D$5:$ABF$11,MATCH(UsagePerHour!$B$4,Usage!$C$5:$C$11,0),MATCH(UsagePerHour!AE$4,Usage!$D$3:$ABF$3,0)),"")</f>
        <v>12.74782725934284</v>
      </c>
      <c r="AF7" s="6">
        <f>IFERROR(INDEX(Sales!$D$5:$ABF$18,MATCH(UsagePerHour!$B7,Sales!$C$5:$C$18,0),MATCH(UsagePerHour!AF$4,Sales!$D$3:$ABF$3,0))/AF$2*INDEX(Usage!$D$5:$ABF$11,MATCH(UsagePerHour!$B$4,Usage!$C$5:$C$11,0),MATCH(UsagePerHour!AF$4,Usage!$D$3:$ABF$3,0)),"")</f>
        <v>18.042928464706097</v>
      </c>
      <c r="AG7" s="6">
        <f>IFERROR(INDEX(Sales!$D$5:$ABF$18,MATCH(UsagePerHour!$B7,Sales!$C$5:$C$18,0),MATCH(UsagePerHour!AG$4,Sales!$D$3:$ABF$3,0))/AG$2*INDEX(Usage!$D$5:$ABF$11,MATCH(UsagePerHour!$B$4,Usage!$C$5:$C$11,0),MATCH(UsagePerHour!AG$4,Usage!$D$3:$ABF$3,0)),"")</f>
        <v>14.207105788423155</v>
      </c>
      <c r="AH7" s="6">
        <f>IFERROR(INDEX(Sales!$D$5:$ABF$18,MATCH(UsagePerHour!$B7,Sales!$C$5:$C$18,0),MATCH(UsagePerHour!AH$4,Sales!$D$3:$ABF$3,0))/AH$2*INDEX(Usage!$D$5:$ABF$11,MATCH(UsagePerHour!$B$4,Usage!$C$5:$C$11,0),MATCH(UsagePerHour!AH$4,Usage!$D$3:$ABF$3,0)),"")</f>
        <v>12.625474307341452</v>
      </c>
      <c r="AI7" s="6">
        <f>IFERROR(INDEX(Sales!$D$5:$ABF$18,MATCH(UsagePerHour!$B7,Sales!$C$5:$C$18,0),MATCH(UsagePerHour!AI$4,Sales!$D$3:$ABF$3,0))/AI$2*INDEX(Usage!$D$5:$ABF$11,MATCH(UsagePerHour!$B$4,Usage!$C$5:$C$11,0),MATCH(UsagePerHour!AI$4,Usage!$D$3:$ABF$3,0)),"")</f>
        <v>19.240848607919627</v>
      </c>
      <c r="AJ7" s="6">
        <f>IFERROR(INDEX(Sales!$D$5:$ABF$18,MATCH(UsagePerHour!$B7,Sales!$C$5:$C$18,0),MATCH(UsagePerHour!AJ$4,Sales!$D$3:$ABF$3,0))/AJ$2*INDEX(Usage!$D$5:$ABF$11,MATCH(UsagePerHour!$B$4,Usage!$C$5:$C$11,0),MATCH(UsagePerHour!AJ$4,Usage!$D$3:$ABF$3,0)),"")</f>
        <v>11.934183499741874</v>
      </c>
      <c r="AK7" s="6">
        <f>IFERROR(INDEX(Sales!$D$5:$ABF$18,MATCH(UsagePerHour!$B7,Sales!$C$5:$C$18,0),MATCH(UsagePerHour!AK$4,Sales!$D$3:$ABF$3,0))/AK$2*INDEX(Usage!$D$5:$ABF$11,MATCH(UsagePerHour!$B$4,Usage!$C$5:$C$11,0),MATCH(UsagePerHour!AK$4,Usage!$D$3:$ABF$3,0)),"")</f>
        <v>143.43468627728279</v>
      </c>
      <c r="AL7" s="6">
        <f>IFERROR(INDEX(Sales!$D$5:$ABF$18,MATCH(UsagePerHour!$B7,Sales!$C$5:$C$18,0),MATCH(UsagePerHour!AL$4,Sales!$D$3:$ABF$3,0))/AL$2*INDEX(Usage!$D$5:$ABF$11,MATCH(UsagePerHour!$B$4,Usage!$C$5:$C$11,0),MATCH(UsagePerHour!AL$4,Usage!$D$3:$ABF$3,0)),"")</f>
        <v>12.74782725934284</v>
      </c>
      <c r="AM7" s="6">
        <f>IFERROR(INDEX(Sales!$D$5:$ABF$18,MATCH(UsagePerHour!$B7,Sales!$C$5:$C$18,0),MATCH(UsagePerHour!AM$4,Sales!$D$3:$ABF$3,0))/AM$2*INDEX(Usage!$D$5:$ABF$11,MATCH(UsagePerHour!$B$4,Usage!$C$5:$C$11,0),MATCH(UsagePerHour!AM$4,Usage!$D$3:$ABF$3,0)),"")</f>
        <v>18.042928464706097</v>
      </c>
      <c r="AN7" s="6">
        <f>IFERROR(INDEX(Sales!$D$5:$ABF$18,MATCH(UsagePerHour!$B7,Sales!$C$5:$C$18,0),MATCH(UsagePerHour!AN$4,Sales!$D$3:$ABF$3,0))/AN$2*INDEX(Usage!$D$5:$ABF$11,MATCH(UsagePerHour!$B$4,Usage!$C$5:$C$11,0),MATCH(UsagePerHour!AN$4,Usage!$D$3:$ABF$3,0)),"")</f>
        <v>14.207105788423155</v>
      </c>
      <c r="AO7" s="6">
        <f>IFERROR(INDEX(Sales!$D$5:$ABF$18,MATCH(UsagePerHour!$B7,Sales!$C$5:$C$18,0),MATCH(UsagePerHour!AO$4,Sales!$D$3:$ABF$3,0))/AO$2*INDEX(Usage!$D$5:$ABF$11,MATCH(UsagePerHour!$B$4,Usage!$C$5:$C$11,0),MATCH(UsagePerHour!AO$4,Usage!$D$3:$ABF$3,0)),"")</f>
        <v>12.625474307341452</v>
      </c>
      <c r="AP7" s="6">
        <f>IFERROR(INDEX(Sales!$D$5:$ABF$18,MATCH(UsagePerHour!$B7,Sales!$C$5:$C$18,0),MATCH(UsagePerHour!AP$4,Sales!$D$3:$ABF$3,0))/AP$2*INDEX(Usage!$D$5:$ABF$11,MATCH(UsagePerHour!$B$4,Usage!$C$5:$C$11,0),MATCH(UsagePerHour!AP$4,Usage!$D$3:$ABF$3,0)),"")</f>
        <v>19.240848607919627</v>
      </c>
      <c r="AQ7" s="6">
        <f>IFERROR(INDEX(Sales!$D$5:$ABF$18,MATCH(UsagePerHour!$B7,Sales!$C$5:$C$18,0),MATCH(UsagePerHour!AQ$4,Sales!$D$3:$ABF$3,0))/AQ$2*INDEX(Usage!$D$5:$ABF$11,MATCH(UsagePerHour!$B$4,Usage!$C$5:$C$11,0),MATCH(UsagePerHour!AQ$4,Usage!$D$3:$ABF$3,0)),"")</f>
        <v>11.934183499741874</v>
      </c>
      <c r="AR7" s="6">
        <f>IFERROR(INDEX(Sales!$D$5:$ABF$18,MATCH(UsagePerHour!$B7,Sales!$C$5:$C$18,0),MATCH(UsagePerHour!AR$4,Sales!$D$3:$ABF$3,0))/AR$2*INDEX(Usage!$D$5:$ABF$11,MATCH(UsagePerHour!$B$4,Usage!$C$5:$C$11,0),MATCH(UsagePerHour!AR$4,Usage!$D$3:$ABF$3,0)),"")</f>
        <v>143.43468627728279</v>
      </c>
      <c r="AS7" s="6">
        <f>IFERROR(INDEX(Sales!$D$5:$ABF$18,MATCH(UsagePerHour!$B7,Sales!$C$5:$C$18,0),MATCH(UsagePerHour!AS$4,Sales!$D$3:$ABF$3,0))/AS$2*INDEX(Usage!$D$5:$ABF$11,MATCH(UsagePerHour!$B$4,Usage!$C$5:$C$11,0),MATCH(UsagePerHour!AS$4,Usage!$D$3:$ABF$3,0)),"")</f>
        <v>12.74782725934284</v>
      </c>
      <c r="AT7" s="6">
        <f>IFERROR(INDEX(Sales!$D$5:$ABF$18,MATCH(UsagePerHour!$B7,Sales!$C$5:$C$18,0),MATCH(UsagePerHour!AT$4,Sales!$D$3:$ABF$3,0))/AT$2*INDEX(Usage!$D$5:$ABF$11,MATCH(UsagePerHour!$B$4,Usage!$C$5:$C$11,0),MATCH(UsagePerHour!AT$4,Usage!$D$3:$ABF$3,0)),"")</f>
        <v>18.042928464706097</v>
      </c>
      <c r="AU7" s="6">
        <f>IFERROR(INDEX(Sales!$D$5:$ABF$18,MATCH(UsagePerHour!$B7,Sales!$C$5:$C$18,0),MATCH(UsagePerHour!AU$4,Sales!$D$3:$ABF$3,0))/AU$2*INDEX(Usage!$D$5:$ABF$11,MATCH(UsagePerHour!$B$4,Usage!$C$5:$C$11,0),MATCH(UsagePerHour!AU$4,Usage!$D$3:$ABF$3,0)),"")</f>
        <v>14.207105788423155</v>
      </c>
      <c r="AV7" s="6">
        <f>IFERROR(INDEX(Sales!$D$5:$ABF$18,MATCH(UsagePerHour!$B7,Sales!$C$5:$C$18,0),MATCH(UsagePerHour!AV$4,Sales!$D$3:$ABF$3,0))/AV$2*INDEX(Usage!$D$5:$ABF$11,MATCH(UsagePerHour!$B$4,Usage!$C$5:$C$11,0),MATCH(UsagePerHour!AV$4,Usage!$D$3:$ABF$3,0)),"")</f>
        <v>12.625474307341452</v>
      </c>
      <c r="AW7" s="6">
        <f>IFERROR(INDEX(Sales!$D$5:$ABF$18,MATCH(UsagePerHour!$B7,Sales!$C$5:$C$18,0),MATCH(UsagePerHour!AW$4,Sales!$D$3:$ABF$3,0))/AW$2*INDEX(Usage!$D$5:$ABF$11,MATCH(UsagePerHour!$B$4,Usage!$C$5:$C$11,0),MATCH(UsagePerHour!AW$4,Usage!$D$3:$ABF$3,0)),"")</f>
        <v>19.240848607919627</v>
      </c>
      <c r="AX7" s="6">
        <f>IFERROR(INDEX(Sales!$D$5:$ABF$18,MATCH(UsagePerHour!$B7,Sales!$C$5:$C$18,0),MATCH(UsagePerHour!AX$4,Sales!$D$3:$ABF$3,0))/AX$2*INDEX(Usage!$D$5:$ABF$11,MATCH(UsagePerHour!$B$4,Usage!$C$5:$C$11,0),MATCH(UsagePerHour!AX$4,Usage!$D$3:$ABF$3,0)),"")</f>
        <v>11.934183499741874</v>
      </c>
      <c r="AY7" s="6">
        <f>IFERROR(INDEX(Sales!$D$5:$ABF$18,MATCH(UsagePerHour!$B7,Sales!$C$5:$C$18,0),MATCH(UsagePerHour!AY$4,Sales!$D$3:$ABF$3,0))/AY$2*INDEX(Usage!$D$5:$ABF$11,MATCH(UsagePerHour!$B$4,Usage!$C$5:$C$11,0),MATCH(UsagePerHour!AY$4,Usage!$D$3:$ABF$3,0)),"")</f>
        <v>143.43468627728279</v>
      </c>
      <c r="AZ7" s="6">
        <f>IFERROR(INDEX(Sales!$D$5:$ABF$18,MATCH(UsagePerHour!$B7,Sales!$C$5:$C$18,0),MATCH(UsagePerHour!AZ$4,Sales!$D$3:$ABF$3,0))/AZ$2*INDEX(Usage!$D$5:$ABF$11,MATCH(UsagePerHour!$B$4,Usage!$C$5:$C$11,0),MATCH(UsagePerHour!AZ$4,Usage!$D$3:$ABF$3,0)),"")</f>
        <v>12.74782725934284</v>
      </c>
      <c r="BA7" s="6">
        <f>IFERROR(INDEX(Sales!$D$5:$ABF$18,MATCH(UsagePerHour!$B7,Sales!$C$5:$C$18,0),MATCH(UsagePerHour!BA$4,Sales!$D$3:$ABF$3,0))/BA$2*INDEX(Usage!$D$5:$ABF$11,MATCH(UsagePerHour!$B$4,Usage!$C$5:$C$11,0),MATCH(UsagePerHour!BA$4,Usage!$D$3:$ABF$3,0)),"")</f>
        <v>18.042928464706097</v>
      </c>
      <c r="BB7" s="6">
        <f>IFERROR(INDEX(Sales!$D$5:$ABF$18,MATCH(UsagePerHour!$B7,Sales!$C$5:$C$18,0),MATCH(UsagePerHour!BB$4,Sales!$D$3:$ABF$3,0))/BB$2*INDEX(Usage!$D$5:$ABF$11,MATCH(UsagePerHour!$B$4,Usage!$C$5:$C$11,0),MATCH(UsagePerHour!BB$4,Usage!$D$3:$ABF$3,0)),"")</f>
        <v>14.207105788423155</v>
      </c>
      <c r="BC7" s="6">
        <f>IFERROR(INDEX(Sales!$D$5:$ABF$18,MATCH(UsagePerHour!$B7,Sales!$C$5:$C$18,0),MATCH(UsagePerHour!BC$4,Sales!$D$3:$ABF$3,0))/BC$2*INDEX(Usage!$D$5:$ABF$11,MATCH(UsagePerHour!$B$4,Usage!$C$5:$C$11,0),MATCH(UsagePerHour!BC$4,Usage!$D$3:$ABF$3,0)),"")</f>
        <v>12.625474307341452</v>
      </c>
      <c r="BD7" s="6">
        <f>IFERROR(INDEX(Sales!$D$5:$ABF$18,MATCH(UsagePerHour!$B7,Sales!$C$5:$C$18,0),MATCH(UsagePerHour!BD$4,Sales!$D$3:$ABF$3,0))/BD$2*INDEX(Usage!$D$5:$ABF$11,MATCH(UsagePerHour!$B$4,Usage!$C$5:$C$11,0),MATCH(UsagePerHour!BD$4,Usage!$D$3:$ABF$3,0)),"")</f>
        <v>19.240848607919627</v>
      </c>
      <c r="BE7" s="6">
        <f>IFERROR(INDEX(Sales!$D$5:$ABF$18,MATCH(UsagePerHour!$B7,Sales!$C$5:$C$18,0),MATCH(UsagePerHour!BE$4,Sales!$D$3:$ABF$3,0))/BE$2*INDEX(Usage!$D$5:$ABF$11,MATCH(UsagePerHour!$B$4,Usage!$C$5:$C$11,0),MATCH(UsagePerHour!BE$4,Usage!$D$3:$ABF$3,0)),"")</f>
        <v>11.934183499741874</v>
      </c>
      <c r="BF7" s="6">
        <f>IFERROR(INDEX(Sales!$D$5:$ABF$18,MATCH(UsagePerHour!$B7,Sales!$C$5:$C$18,0),MATCH(UsagePerHour!BF$4,Sales!$D$3:$ABF$3,0))/BF$2*INDEX(Usage!$D$5:$ABF$11,MATCH(UsagePerHour!$B$4,Usage!$C$5:$C$11,0),MATCH(UsagePerHour!BF$4,Usage!$D$3:$ABF$3,0)),"")</f>
        <v>143.43468627728279</v>
      </c>
      <c r="BG7" s="6">
        <f>IFERROR(INDEX(Sales!$D$5:$ABF$18,MATCH(UsagePerHour!$B7,Sales!$C$5:$C$18,0),MATCH(UsagePerHour!BG$4,Sales!$D$3:$ABF$3,0))/BG$2*INDEX(Usage!$D$5:$ABF$11,MATCH(UsagePerHour!$B$4,Usage!$C$5:$C$11,0),MATCH(UsagePerHour!BG$4,Usage!$D$3:$ABF$3,0)),"")</f>
        <v>12.74782725934284</v>
      </c>
      <c r="BH7" s="6">
        <f>IFERROR(INDEX(Sales!$D$5:$ABF$18,MATCH(UsagePerHour!$B7,Sales!$C$5:$C$18,0),MATCH(UsagePerHour!BH$4,Sales!$D$3:$ABF$3,0))/BH$2*INDEX(Usage!$D$5:$ABF$11,MATCH(UsagePerHour!$B$4,Usage!$C$5:$C$11,0),MATCH(UsagePerHour!BH$4,Usage!$D$3:$ABF$3,0)),"")</f>
        <v>18.042928464706097</v>
      </c>
      <c r="BI7" s="6">
        <f>IFERROR(INDEX(Sales!$D$5:$ABF$18,MATCH(UsagePerHour!$B7,Sales!$C$5:$C$18,0),MATCH(UsagePerHour!BI$4,Sales!$D$3:$ABF$3,0))/BI$2*INDEX(Usage!$D$5:$ABF$11,MATCH(UsagePerHour!$B$4,Usage!$C$5:$C$11,0),MATCH(UsagePerHour!BI$4,Usage!$D$3:$ABF$3,0)),"")</f>
        <v>14.207105788423155</v>
      </c>
      <c r="BJ7" s="6">
        <f>IFERROR(INDEX(Sales!$D$5:$ABF$18,MATCH(UsagePerHour!$B7,Sales!$C$5:$C$18,0),MATCH(UsagePerHour!BJ$4,Sales!$D$3:$ABF$3,0))/BJ$2*INDEX(Usage!$D$5:$ABF$11,MATCH(UsagePerHour!$B$4,Usage!$C$5:$C$11,0),MATCH(UsagePerHour!BJ$4,Usage!$D$3:$ABF$3,0)),"")</f>
        <v>12.625474307341452</v>
      </c>
      <c r="BK7" s="6">
        <f>IFERROR(INDEX(Sales!$D$5:$ABF$18,MATCH(UsagePerHour!$B7,Sales!$C$5:$C$18,0),MATCH(UsagePerHour!BK$4,Sales!$D$3:$ABF$3,0))/BK$2*INDEX(Usage!$D$5:$ABF$11,MATCH(UsagePerHour!$B$4,Usage!$C$5:$C$11,0),MATCH(UsagePerHour!BK$4,Usage!$D$3:$ABF$3,0)),"")</f>
        <v>19.240848607919627</v>
      </c>
      <c r="BL7" s="6">
        <f>IFERROR(INDEX(Sales!$D$5:$ABF$18,MATCH(UsagePerHour!$B7,Sales!$C$5:$C$18,0),MATCH(UsagePerHour!BL$4,Sales!$D$3:$ABF$3,0))/BL$2*INDEX(Usage!$D$5:$ABF$11,MATCH(UsagePerHour!$B$4,Usage!$C$5:$C$11,0),MATCH(UsagePerHour!BL$4,Usage!$D$3:$ABF$3,0)),"")</f>
        <v>11.934183499741874</v>
      </c>
      <c r="BM7" s="6">
        <f>IFERROR(INDEX(Sales!$D$5:$ABF$18,MATCH(UsagePerHour!$B7,Sales!$C$5:$C$18,0),MATCH(UsagePerHour!BM$4,Sales!$D$3:$ABF$3,0))/BM$2*INDEX(Usage!$D$5:$ABF$11,MATCH(UsagePerHour!$B$4,Usage!$C$5:$C$11,0),MATCH(UsagePerHour!BM$4,Usage!$D$3:$ABF$3,0)),"")</f>
        <v>143.43468627728279</v>
      </c>
      <c r="BN7" s="6">
        <f>IFERROR(INDEX(Sales!$D$5:$ABF$18,MATCH(UsagePerHour!$B7,Sales!$C$5:$C$18,0),MATCH(UsagePerHour!BN$4,Sales!$D$3:$ABF$3,0))/BN$2*INDEX(Usage!$D$5:$ABF$11,MATCH(UsagePerHour!$B$4,Usage!$C$5:$C$11,0),MATCH(UsagePerHour!BN$4,Usage!$D$3:$ABF$3,0)),"")</f>
        <v>12.74782725934284</v>
      </c>
      <c r="BO7" s="6">
        <f>IFERROR(INDEX(Sales!$D$5:$ABF$18,MATCH(UsagePerHour!$B7,Sales!$C$5:$C$18,0),MATCH(UsagePerHour!BO$4,Sales!$D$3:$ABF$3,0))/BO$2*INDEX(Usage!$D$5:$ABF$11,MATCH(UsagePerHour!$B$4,Usage!$C$5:$C$11,0),MATCH(UsagePerHour!BO$4,Usage!$D$3:$ABF$3,0)),"")</f>
        <v>18.042928464706097</v>
      </c>
      <c r="BP7" s="6">
        <f>IFERROR(INDEX(Sales!$D$5:$ABF$18,MATCH(UsagePerHour!$B7,Sales!$C$5:$C$18,0),MATCH(UsagePerHour!BP$4,Sales!$D$3:$ABF$3,0))/BP$2*INDEX(Usage!$D$5:$ABF$11,MATCH(UsagePerHour!$B$4,Usage!$C$5:$C$11,0),MATCH(UsagePerHour!BP$4,Usage!$D$3:$ABF$3,0)),"")</f>
        <v>14.207105788423155</v>
      </c>
      <c r="BQ7" s="6">
        <f>IFERROR(INDEX(Sales!$D$5:$ABF$18,MATCH(UsagePerHour!$B7,Sales!$C$5:$C$18,0),MATCH(UsagePerHour!BQ$4,Sales!$D$3:$ABF$3,0))/BQ$2*INDEX(Usage!$D$5:$ABF$11,MATCH(UsagePerHour!$B$4,Usage!$C$5:$C$11,0),MATCH(UsagePerHour!BQ$4,Usage!$D$3:$ABF$3,0)),"")</f>
        <v>12.625474307341452</v>
      </c>
      <c r="BR7" s="6">
        <f>IFERROR(INDEX(Sales!$D$5:$ABF$18,MATCH(UsagePerHour!$B7,Sales!$C$5:$C$18,0),MATCH(UsagePerHour!BR$4,Sales!$D$3:$ABF$3,0))/BR$2*INDEX(Usage!$D$5:$ABF$11,MATCH(UsagePerHour!$B$4,Usage!$C$5:$C$11,0),MATCH(UsagePerHour!BR$4,Usage!$D$3:$ABF$3,0)),"")</f>
        <v>19.240848607919627</v>
      </c>
      <c r="BS7" s="6">
        <f>IFERROR(INDEX(Sales!$D$5:$ABF$18,MATCH(UsagePerHour!$B7,Sales!$C$5:$C$18,0),MATCH(UsagePerHour!BS$4,Sales!$D$3:$ABF$3,0))/BS$2*INDEX(Usage!$D$5:$ABF$11,MATCH(UsagePerHour!$B$4,Usage!$C$5:$C$11,0),MATCH(UsagePerHour!BS$4,Usage!$D$3:$ABF$3,0)),"")</f>
        <v>11.934183499741874</v>
      </c>
      <c r="BT7" s="6">
        <f>IFERROR(INDEX(Sales!$D$5:$ABF$18,MATCH(UsagePerHour!$B7,Sales!$C$5:$C$18,0),MATCH(UsagePerHour!BT$4,Sales!$D$3:$ABF$3,0))/BT$2*INDEX(Usage!$D$5:$ABF$11,MATCH(UsagePerHour!$B$4,Usage!$C$5:$C$11,0),MATCH(UsagePerHour!BT$4,Usage!$D$3:$ABF$3,0)),"")</f>
        <v>143.43468627728279</v>
      </c>
      <c r="BU7" s="6">
        <f>IFERROR(INDEX(Sales!$D$5:$ABF$18,MATCH(UsagePerHour!$B7,Sales!$C$5:$C$18,0),MATCH(UsagePerHour!BU$4,Sales!$D$3:$ABF$3,0))/BU$2*INDEX(Usage!$D$5:$ABF$11,MATCH(UsagePerHour!$B$4,Usage!$C$5:$C$11,0),MATCH(UsagePerHour!BU$4,Usage!$D$3:$ABF$3,0)),"")</f>
        <v>12.74782725934284</v>
      </c>
      <c r="BV7" s="6">
        <f>IFERROR(INDEX(Sales!$D$5:$ABF$18,MATCH(UsagePerHour!$B7,Sales!$C$5:$C$18,0),MATCH(UsagePerHour!BV$4,Sales!$D$3:$ABF$3,0))/BV$2*INDEX(Usage!$D$5:$ABF$11,MATCH(UsagePerHour!$B$4,Usage!$C$5:$C$11,0),MATCH(UsagePerHour!BV$4,Usage!$D$3:$ABF$3,0)),"")</f>
        <v>18.042928464706097</v>
      </c>
      <c r="BW7" s="6">
        <f>IFERROR(INDEX(Sales!$D$5:$ABF$18,MATCH(UsagePerHour!$B7,Sales!$C$5:$C$18,0),MATCH(UsagePerHour!BW$4,Sales!$D$3:$ABF$3,0))/BW$2*INDEX(Usage!$D$5:$ABF$11,MATCH(UsagePerHour!$B$4,Usage!$C$5:$C$11,0),MATCH(UsagePerHour!BW$4,Usage!$D$3:$ABF$3,0)),"")</f>
        <v>14.207105788423155</v>
      </c>
      <c r="BX7" s="6">
        <f>IFERROR(INDEX(Sales!$D$5:$ABF$18,MATCH(UsagePerHour!$B7,Sales!$C$5:$C$18,0),MATCH(UsagePerHour!BX$4,Sales!$D$3:$ABF$3,0))/BX$2*INDEX(Usage!$D$5:$ABF$11,MATCH(UsagePerHour!$B$4,Usage!$C$5:$C$11,0),MATCH(UsagePerHour!BX$4,Usage!$D$3:$ABF$3,0)),"")</f>
        <v>12.625474307341452</v>
      </c>
      <c r="BY7" s="6">
        <f>IFERROR(INDEX(Sales!$D$5:$ABF$18,MATCH(UsagePerHour!$B7,Sales!$C$5:$C$18,0),MATCH(UsagePerHour!BY$4,Sales!$D$3:$ABF$3,0))/BY$2*INDEX(Usage!$D$5:$ABF$11,MATCH(UsagePerHour!$B$4,Usage!$C$5:$C$11,0),MATCH(UsagePerHour!BY$4,Usage!$D$3:$ABF$3,0)),"")</f>
        <v>19.240848607919627</v>
      </c>
      <c r="BZ7" s="6">
        <f>IFERROR(INDEX(Sales!$D$5:$ABF$18,MATCH(UsagePerHour!$B7,Sales!$C$5:$C$18,0),MATCH(UsagePerHour!BZ$4,Sales!$D$3:$ABF$3,0))/BZ$2*INDEX(Usage!$D$5:$ABF$11,MATCH(UsagePerHour!$B$4,Usage!$C$5:$C$11,0),MATCH(UsagePerHour!BZ$4,Usage!$D$3:$ABF$3,0)),"")</f>
        <v>11.934183499741874</v>
      </c>
      <c r="CA7" s="6">
        <f>IFERROR(INDEX(Sales!$D$5:$ABF$18,MATCH(UsagePerHour!$B7,Sales!$C$5:$C$18,0),MATCH(UsagePerHour!CA$4,Sales!$D$3:$ABF$3,0))/CA$2*INDEX(Usage!$D$5:$ABF$11,MATCH(UsagePerHour!$B$4,Usage!$C$5:$C$11,0),MATCH(UsagePerHour!CA$4,Usage!$D$3:$ABF$3,0)),"")</f>
        <v>143.43468627728279</v>
      </c>
      <c r="CB7" s="6">
        <f>IFERROR(INDEX(Sales!$D$5:$ABF$18,MATCH(UsagePerHour!$B7,Sales!$C$5:$C$18,0),MATCH(UsagePerHour!CB$4,Sales!$D$3:$ABF$3,0))/CB$2*INDEX(Usage!$D$5:$ABF$11,MATCH(UsagePerHour!$B$4,Usage!$C$5:$C$11,0),MATCH(UsagePerHour!CB$4,Usage!$D$3:$ABF$3,0)),"")</f>
        <v>12.74782725934284</v>
      </c>
      <c r="CC7" s="6">
        <f>IFERROR(INDEX(Sales!$D$5:$ABF$18,MATCH(UsagePerHour!$B7,Sales!$C$5:$C$18,0),MATCH(UsagePerHour!CC$4,Sales!$D$3:$ABF$3,0))/CC$2*INDEX(Usage!$D$5:$ABF$11,MATCH(UsagePerHour!$B$4,Usage!$C$5:$C$11,0),MATCH(UsagePerHour!CC$4,Usage!$D$3:$ABF$3,0)),"")</f>
        <v>18.042928464706097</v>
      </c>
      <c r="CD7" s="6">
        <f>IFERROR(INDEX(Sales!$D$5:$ABF$18,MATCH(UsagePerHour!$B7,Sales!$C$5:$C$18,0),MATCH(UsagePerHour!CD$4,Sales!$D$3:$ABF$3,0))/CD$2*INDEX(Usage!$D$5:$ABF$11,MATCH(UsagePerHour!$B$4,Usage!$C$5:$C$11,0),MATCH(UsagePerHour!CD$4,Usage!$D$3:$ABF$3,0)),"")</f>
        <v>14.207105788423155</v>
      </c>
      <c r="CE7" s="6">
        <f>IFERROR(INDEX(Sales!$D$5:$ABF$18,MATCH(UsagePerHour!$B7,Sales!$C$5:$C$18,0),MATCH(UsagePerHour!CE$4,Sales!$D$3:$ABF$3,0))/CE$2*INDEX(Usage!$D$5:$ABF$11,MATCH(UsagePerHour!$B$4,Usage!$C$5:$C$11,0),MATCH(UsagePerHour!CE$4,Usage!$D$3:$ABF$3,0)),"")</f>
        <v>12.625474307341452</v>
      </c>
      <c r="CF7" s="6">
        <f>IFERROR(INDEX(Sales!$D$5:$ABF$18,MATCH(UsagePerHour!$B7,Sales!$C$5:$C$18,0),MATCH(UsagePerHour!CF$4,Sales!$D$3:$ABF$3,0))/CF$2*INDEX(Usage!$D$5:$ABF$11,MATCH(UsagePerHour!$B$4,Usage!$C$5:$C$11,0),MATCH(UsagePerHour!CF$4,Usage!$D$3:$ABF$3,0)),"")</f>
        <v>19.240848607919627</v>
      </c>
      <c r="CG7" s="6">
        <f>IFERROR(INDEX(Sales!$D$5:$ABF$18,MATCH(UsagePerHour!$B7,Sales!$C$5:$C$18,0),MATCH(UsagePerHour!CG$4,Sales!$D$3:$ABF$3,0))/CG$2*INDEX(Usage!$D$5:$ABF$11,MATCH(UsagePerHour!$B$4,Usage!$C$5:$C$11,0),MATCH(UsagePerHour!CG$4,Usage!$D$3:$ABF$3,0)),"")</f>
        <v>11.934183499741874</v>
      </c>
      <c r="CH7" s="6">
        <f>IFERROR(INDEX(Sales!$D$5:$ABF$18,MATCH(UsagePerHour!$B7,Sales!$C$5:$C$18,0),MATCH(UsagePerHour!CH$4,Sales!$D$3:$ABF$3,0))/CH$2*INDEX(Usage!$D$5:$ABF$11,MATCH(UsagePerHour!$B$4,Usage!$C$5:$C$11,0),MATCH(UsagePerHour!CH$4,Usage!$D$3:$ABF$3,0)),"")</f>
        <v>143.43468627728279</v>
      </c>
      <c r="CI7" s="6">
        <f>IFERROR(INDEX(Sales!$D$5:$ABF$18,MATCH(UsagePerHour!$B7,Sales!$C$5:$C$18,0),MATCH(UsagePerHour!CI$4,Sales!$D$3:$ABF$3,0))/CI$2*INDEX(Usage!$D$5:$ABF$11,MATCH(UsagePerHour!$B$4,Usage!$C$5:$C$11,0),MATCH(UsagePerHour!CI$4,Usage!$D$3:$ABF$3,0)),"")</f>
        <v>12.74782725934284</v>
      </c>
      <c r="CJ7" s="6">
        <f>IFERROR(INDEX(Sales!$D$5:$ABF$18,MATCH(UsagePerHour!$B7,Sales!$C$5:$C$18,0),MATCH(UsagePerHour!CJ$4,Sales!$D$3:$ABF$3,0))/CJ$2*INDEX(Usage!$D$5:$ABF$11,MATCH(UsagePerHour!$B$4,Usage!$C$5:$C$11,0),MATCH(UsagePerHour!CJ$4,Usage!$D$3:$ABF$3,0)),"")</f>
        <v>18.042928464706097</v>
      </c>
      <c r="CK7" s="6">
        <f>IFERROR(INDEX(Sales!$D$5:$ABF$18,MATCH(UsagePerHour!$B7,Sales!$C$5:$C$18,0),MATCH(UsagePerHour!CK$4,Sales!$D$3:$ABF$3,0))/CK$2*INDEX(Usage!$D$5:$ABF$11,MATCH(UsagePerHour!$B$4,Usage!$C$5:$C$11,0),MATCH(UsagePerHour!CK$4,Usage!$D$3:$ABF$3,0)),"")</f>
        <v>14.207105788423155</v>
      </c>
      <c r="CL7" s="6">
        <f>IFERROR(INDEX(Sales!$D$5:$ABF$18,MATCH(UsagePerHour!$B7,Sales!$C$5:$C$18,0),MATCH(UsagePerHour!CL$4,Sales!$D$3:$ABF$3,0))/CL$2*INDEX(Usage!$D$5:$ABF$11,MATCH(UsagePerHour!$B$4,Usage!$C$5:$C$11,0),MATCH(UsagePerHour!CL$4,Usage!$D$3:$ABF$3,0)),"")</f>
        <v>12.625474307341452</v>
      </c>
      <c r="CM7" s="6">
        <f>IFERROR(INDEX(Sales!$D$5:$ABF$18,MATCH(UsagePerHour!$B7,Sales!$C$5:$C$18,0),MATCH(UsagePerHour!CM$4,Sales!$D$3:$ABF$3,0))/CM$2*INDEX(Usage!$D$5:$ABF$11,MATCH(UsagePerHour!$B$4,Usage!$C$5:$C$11,0),MATCH(UsagePerHour!CM$4,Usage!$D$3:$ABF$3,0)),"")</f>
        <v>19.240848607919627</v>
      </c>
      <c r="CN7" s="6">
        <f>IFERROR(INDEX(Sales!$D$5:$ABF$18,MATCH(UsagePerHour!$B7,Sales!$C$5:$C$18,0),MATCH(UsagePerHour!CN$4,Sales!$D$3:$ABF$3,0))/CN$2*INDEX(Usage!$D$5:$ABF$11,MATCH(UsagePerHour!$B$4,Usage!$C$5:$C$11,0),MATCH(UsagePerHour!CN$4,Usage!$D$3:$ABF$3,0)),"")</f>
        <v>11.934183499741874</v>
      </c>
      <c r="CO7" s="6">
        <f>IFERROR(INDEX(Sales!$D$5:$ABF$18,MATCH(UsagePerHour!$B7,Sales!$C$5:$C$18,0),MATCH(UsagePerHour!CO$4,Sales!$D$3:$ABF$3,0))/CO$2*INDEX(Usage!$D$5:$ABF$11,MATCH(UsagePerHour!$B$4,Usage!$C$5:$C$11,0),MATCH(UsagePerHour!CO$4,Usage!$D$3:$ABF$3,0)),"")</f>
        <v>143.43468627728279</v>
      </c>
      <c r="CP7" s="6">
        <f>IFERROR(INDEX(Sales!$D$5:$ABF$18,MATCH(UsagePerHour!$B7,Sales!$C$5:$C$18,0),MATCH(UsagePerHour!CP$4,Sales!$D$3:$ABF$3,0))/CP$2*INDEX(Usage!$D$5:$ABF$11,MATCH(UsagePerHour!$B$4,Usage!$C$5:$C$11,0),MATCH(UsagePerHour!CP$4,Usage!$D$3:$ABF$3,0)),"")</f>
        <v>12.74782725934284</v>
      </c>
      <c r="CQ7" s="6">
        <f>IFERROR(INDEX(Sales!$D$5:$ABF$18,MATCH(UsagePerHour!$B7,Sales!$C$5:$C$18,0),MATCH(UsagePerHour!CQ$4,Sales!$D$3:$ABF$3,0))/CQ$2*INDEX(Usage!$D$5:$ABF$11,MATCH(UsagePerHour!$B$4,Usage!$C$5:$C$11,0),MATCH(UsagePerHour!CQ$4,Usage!$D$3:$ABF$3,0)),"")</f>
        <v>18.042928464706097</v>
      </c>
      <c r="CR7" s="6">
        <f>IFERROR(INDEX(Sales!$D$5:$ABF$18,MATCH(UsagePerHour!$B7,Sales!$C$5:$C$18,0),MATCH(UsagePerHour!CR$4,Sales!$D$3:$ABF$3,0))/CR$2*INDEX(Usage!$D$5:$ABF$11,MATCH(UsagePerHour!$B$4,Usage!$C$5:$C$11,0),MATCH(UsagePerHour!CR$4,Usage!$D$3:$ABF$3,0)),"")</f>
        <v>14.207105788423155</v>
      </c>
      <c r="CS7" s="6">
        <f>IFERROR(INDEX(Sales!$D$5:$ABF$18,MATCH(UsagePerHour!$B7,Sales!$C$5:$C$18,0),MATCH(UsagePerHour!CS$4,Sales!$D$3:$ABF$3,0))/CS$2*INDEX(Usage!$D$5:$ABF$11,MATCH(UsagePerHour!$B$4,Usage!$C$5:$C$11,0),MATCH(UsagePerHour!CS$4,Usage!$D$3:$ABF$3,0)),"")</f>
        <v>12.625474307341452</v>
      </c>
      <c r="CT7" s="6">
        <f>IFERROR(INDEX(Sales!$D$5:$ABF$18,MATCH(UsagePerHour!$B7,Sales!$C$5:$C$18,0),MATCH(UsagePerHour!CT$4,Sales!$D$3:$ABF$3,0))/CT$2*INDEX(Usage!$D$5:$ABF$11,MATCH(UsagePerHour!$B$4,Usage!$C$5:$C$11,0),MATCH(UsagePerHour!CT$4,Usage!$D$3:$ABF$3,0)),"")</f>
        <v>19.240848607919627</v>
      </c>
      <c r="CU7" s="6">
        <f>IFERROR(INDEX(Sales!$D$5:$ABF$18,MATCH(UsagePerHour!$B7,Sales!$C$5:$C$18,0),MATCH(UsagePerHour!CU$4,Sales!$D$3:$ABF$3,0))/CU$2*INDEX(Usage!$D$5:$ABF$11,MATCH(UsagePerHour!$B$4,Usage!$C$5:$C$11,0),MATCH(UsagePerHour!CU$4,Usage!$D$3:$ABF$3,0)),"")</f>
        <v>11.934183499741874</v>
      </c>
      <c r="CV7" s="6">
        <f>IFERROR(INDEX(Sales!$D$5:$ABF$18,MATCH(UsagePerHour!$B7,Sales!$C$5:$C$18,0),MATCH(UsagePerHour!CV$4,Sales!$D$3:$ABF$3,0))/CV$2*INDEX(Usage!$D$5:$ABF$11,MATCH(UsagePerHour!$B$4,Usage!$C$5:$C$11,0),MATCH(UsagePerHour!CV$4,Usage!$D$3:$ABF$3,0)),"")</f>
        <v>143.43468627728279</v>
      </c>
      <c r="CW7" s="6">
        <f>IFERROR(INDEX(Sales!$D$5:$ABF$18,MATCH(UsagePerHour!$B7,Sales!$C$5:$C$18,0),MATCH(UsagePerHour!CW$4,Sales!$D$3:$ABF$3,0))/CW$2*INDEX(Usage!$D$5:$ABF$11,MATCH(UsagePerHour!$B$4,Usage!$C$5:$C$11,0),MATCH(UsagePerHour!CW$4,Usage!$D$3:$ABF$3,0)),"")</f>
        <v>12.74782725934284</v>
      </c>
      <c r="CX7" s="6">
        <f>IFERROR(INDEX(Sales!$D$5:$ABF$18,MATCH(UsagePerHour!$B7,Sales!$C$5:$C$18,0),MATCH(UsagePerHour!CX$4,Sales!$D$3:$ABF$3,0))/CX$2*INDEX(Usage!$D$5:$ABF$11,MATCH(UsagePerHour!$B$4,Usage!$C$5:$C$11,0),MATCH(UsagePerHour!CX$4,Usage!$D$3:$ABF$3,0)),"")</f>
        <v>18.042928464706097</v>
      </c>
      <c r="CY7" s="6">
        <f>IFERROR(INDEX(Sales!$D$5:$ABF$18,MATCH(UsagePerHour!$B7,Sales!$C$5:$C$18,0),MATCH(UsagePerHour!CY$4,Sales!$D$3:$ABF$3,0))/CY$2*INDEX(Usage!$D$5:$ABF$11,MATCH(UsagePerHour!$B$4,Usage!$C$5:$C$11,0),MATCH(UsagePerHour!CY$4,Usage!$D$3:$ABF$3,0)),"")</f>
        <v>14.207105788423155</v>
      </c>
      <c r="CZ7" s="6">
        <f>IFERROR(INDEX(Sales!$D$5:$ABF$18,MATCH(UsagePerHour!$B7,Sales!$C$5:$C$18,0),MATCH(UsagePerHour!CZ$4,Sales!$D$3:$ABF$3,0))/CZ$2*INDEX(Usage!$D$5:$ABF$11,MATCH(UsagePerHour!$B$4,Usage!$C$5:$C$11,0),MATCH(UsagePerHour!CZ$4,Usage!$D$3:$ABF$3,0)),"")</f>
        <v>12.625474307341452</v>
      </c>
      <c r="DA7" s="6">
        <f>IFERROR(INDEX(Sales!$D$5:$ABF$18,MATCH(UsagePerHour!$B7,Sales!$C$5:$C$18,0),MATCH(UsagePerHour!DA$4,Sales!$D$3:$ABF$3,0))/DA$2*INDEX(Usage!$D$5:$ABF$11,MATCH(UsagePerHour!$B$4,Usage!$C$5:$C$11,0),MATCH(UsagePerHour!DA$4,Usage!$D$3:$ABF$3,0)),"")</f>
        <v>14.50810379241517</v>
      </c>
      <c r="DB7" s="6">
        <f>IFERROR(INDEX(Sales!$D$5:$ABF$18,MATCH(UsagePerHour!$B7,Sales!$C$5:$C$18,0),MATCH(UsagePerHour!DB$4,Sales!$D$3:$ABF$3,0))/DB$2*INDEX(Usage!$D$5:$ABF$11,MATCH(UsagePerHour!$B$4,Usage!$C$5:$C$11,0),MATCH(UsagePerHour!DB$4,Usage!$D$3:$ABF$3,0)),"")</f>
        <v>2.8423638989825899</v>
      </c>
      <c r="DC7" s="6">
        <f>IFERROR(INDEX(Sales!$D$5:$ABF$18,MATCH(UsagePerHour!$B7,Sales!$C$5:$C$18,0),MATCH(UsagePerHour!DC$4,Sales!$D$3:$ABF$3,0))/DC$2*INDEX(Usage!$D$5:$ABF$11,MATCH(UsagePerHour!$B$4,Usage!$C$5:$C$11,0),MATCH(UsagePerHour!DC$4,Usage!$D$3:$ABF$3,0)),"")</f>
        <v>122.20304042923706</v>
      </c>
      <c r="DD7" s="6">
        <f>IFERROR(INDEX(Sales!$D$5:$ABF$18,MATCH(UsagePerHour!$B7,Sales!$C$5:$C$18,0),MATCH(UsagePerHour!DD$4,Sales!$D$3:$ABF$3,0))/DD$2*INDEX(Usage!$D$5:$ABF$11,MATCH(UsagePerHour!$B$4,Usage!$C$5:$C$11,0),MATCH(UsagePerHour!DD$4,Usage!$D$3:$ABF$3,0)),"")</f>
        <v>36.399347336489406</v>
      </c>
      <c r="DE7" s="6">
        <f>IFERROR(INDEX(Sales!$D$5:$ABF$18,MATCH(UsagePerHour!$B7,Sales!$C$5:$C$18,0),MATCH(UsagePerHour!DE$4,Sales!$D$3:$ABF$3,0))/DE$2*INDEX(Usage!$D$5:$ABF$11,MATCH(UsagePerHour!$B$4,Usage!$C$5:$C$11,0),MATCH(UsagePerHour!DE$4,Usage!$D$3:$ABF$3,0)),"")</f>
        <v>44.508736113688791</v>
      </c>
      <c r="DF7" s="6">
        <f>IFERROR(INDEX(Sales!$D$5:$ABF$18,MATCH(UsagePerHour!$B7,Sales!$C$5:$C$18,0),MATCH(UsagePerHour!DF$4,Sales!$D$3:$ABF$3,0))/DF$2*INDEX(Usage!$D$5:$ABF$11,MATCH(UsagePerHour!$B$4,Usage!$C$5:$C$11,0),MATCH(UsagePerHour!DF$4,Usage!$D$3:$ABF$3,0)),"")</f>
        <v>4.2687721985291205</v>
      </c>
      <c r="DG7" s="6">
        <f>IFERROR(INDEX(Sales!$D$5:$ABF$18,MATCH(UsagePerHour!$B7,Sales!$C$5:$C$18,0),MATCH(UsagePerHour!DG$4,Sales!$D$3:$ABF$3,0))/DG$2*INDEX(Usage!$D$5:$ABF$11,MATCH(UsagePerHour!$B$4,Usage!$C$5:$C$11,0),MATCH(UsagePerHour!DG$4,Usage!$D$3:$ABF$3,0)),"")</f>
        <v>18.388984365565225</v>
      </c>
      <c r="DH7" s="6">
        <f>IFERROR(INDEX(Sales!$D$5:$ABF$18,MATCH(UsagePerHour!$B7,Sales!$C$5:$C$18,0),MATCH(UsagePerHour!DH$4,Sales!$D$3:$ABF$3,0))/DH$2*INDEX(Usage!$D$5:$ABF$11,MATCH(UsagePerHour!$B$4,Usage!$C$5:$C$11,0),MATCH(UsagePerHour!DH$4,Usage!$D$3:$ABF$3,0)),"")</f>
        <v>20.510263134521622</v>
      </c>
      <c r="DI7" s="6">
        <f>IFERROR(INDEX(Sales!$D$5:$ABF$18,MATCH(UsagePerHour!$B7,Sales!$C$5:$C$18,0),MATCH(UsagePerHour!DI$4,Sales!$D$3:$ABF$3,0))/DI$2*INDEX(Usage!$D$5:$ABF$11,MATCH(UsagePerHour!$B$4,Usage!$C$5:$C$11,0),MATCH(UsagePerHour!DI$4,Usage!$D$3:$ABF$3,0)),"")</f>
        <v>30.031914045224855</v>
      </c>
      <c r="DJ7" s="6">
        <f>IFERROR(INDEX(Sales!$D$5:$ABF$18,MATCH(UsagePerHour!$B7,Sales!$C$5:$C$18,0),MATCH(UsagePerHour!DJ$4,Sales!$D$3:$ABF$3,0))/DJ$2*INDEX(Usage!$D$5:$ABF$11,MATCH(UsagePerHour!$B$4,Usage!$C$5:$C$11,0),MATCH(UsagePerHour!DJ$4,Usage!$D$3:$ABF$3,0)),"")</f>
        <v>195.17759128177713</v>
      </c>
      <c r="DK7" s="6">
        <f>IFERROR(INDEX(Sales!$D$5:$ABF$18,MATCH(UsagePerHour!$B7,Sales!$C$5:$C$18,0),MATCH(UsagePerHour!DK$4,Sales!$D$3:$ABF$3,0))/DK$2*INDEX(Usage!$D$5:$ABF$11,MATCH(UsagePerHour!$B$4,Usage!$C$5:$C$11,0),MATCH(UsagePerHour!DK$4,Usage!$D$3:$ABF$3,0)),"")</f>
        <v>68.536608258380525</v>
      </c>
      <c r="DL7" s="6">
        <f>IFERROR(INDEX(Sales!$D$5:$ABF$18,MATCH(UsagePerHour!$B7,Sales!$C$5:$C$18,0),MATCH(UsagePerHour!DL$4,Sales!$D$3:$ABF$3,0))/DL$2*INDEX(Usage!$D$5:$ABF$11,MATCH(UsagePerHour!$B$4,Usage!$C$5:$C$11,0),MATCH(UsagePerHour!DL$4,Usage!$D$3:$ABF$3,0)),"")</f>
        <v>23.812225715495263</v>
      </c>
      <c r="DM7" s="6">
        <f>IFERROR(INDEX(Sales!$D$5:$ABF$18,MATCH(UsagePerHour!$B7,Sales!$C$5:$C$18,0),MATCH(UsagePerHour!DM$4,Sales!$D$3:$ABF$3,0))/DM$2*INDEX(Usage!$D$5:$ABF$11,MATCH(UsagePerHour!$B$4,Usage!$C$5:$C$11,0),MATCH(UsagePerHour!DM$4,Usage!$D$3:$ABF$3,0)),"")</f>
        <v>3.6047691527143582</v>
      </c>
      <c r="DN7" s="6">
        <f>IFERROR(INDEX(Sales!$D$5:$ABF$18,MATCH(UsagePerHour!$B7,Sales!$C$5:$C$18,0),MATCH(UsagePerHour!DN$4,Sales!$D$3:$ABF$3,0))/DN$2*INDEX(Usage!$D$5:$ABF$11,MATCH(UsagePerHour!$B$4,Usage!$C$5:$C$11,0),MATCH(UsagePerHour!DN$4,Usage!$D$3:$ABF$3,0)),"")</f>
        <v>7.8820587461096574</v>
      </c>
      <c r="DO7" s="6">
        <f>IFERROR(INDEX(Sales!$D$5:$ABF$18,MATCH(UsagePerHour!$B7,Sales!$C$5:$C$18,0),MATCH(UsagePerHour!DO$4,Sales!$D$3:$ABF$3,0))/DO$2*INDEX(Usage!$D$5:$ABF$11,MATCH(UsagePerHour!$B$4,Usage!$C$5:$C$11,0),MATCH(UsagePerHour!DO$4,Usage!$D$3:$ABF$3,0)),"")</f>
        <v>5.9801014995555803</v>
      </c>
      <c r="DP7" s="6">
        <f>IFERROR(INDEX(Sales!$D$5:$ABF$18,MATCH(UsagePerHour!$B7,Sales!$C$5:$C$18,0),MATCH(UsagePerHour!DP$4,Sales!$D$3:$ABF$3,0))/DP$2*INDEX(Usage!$D$5:$ABF$11,MATCH(UsagePerHour!$B$4,Usage!$C$5:$C$11,0),MATCH(UsagePerHour!DP$4,Usage!$D$3:$ABF$3,0)),"")</f>
        <v>41.276991132966018</v>
      </c>
      <c r="DQ7" s="6">
        <f>IFERROR(INDEX(Sales!$D$5:$ABF$18,MATCH(UsagePerHour!$B7,Sales!$C$5:$C$18,0),MATCH(UsagePerHour!DQ$4,Sales!$D$3:$ABF$3,0))/DQ$2*INDEX(Usage!$D$5:$ABF$11,MATCH(UsagePerHour!$B$4,Usage!$C$5:$C$11,0),MATCH(UsagePerHour!DQ$4,Usage!$D$3:$ABF$3,0)),"")</f>
        <v>189.25182639222561</v>
      </c>
      <c r="DR7" s="6">
        <f>IFERROR(INDEX(Sales!$D$5:$ABF$18,MATCH(UsagePerHour!$B7,Sales!$C$5:$C$18,0),MATCH(UsagePerHour!DR$4,Sales!$D$3:$ABF$3,0))/DR$2*INDEX(Usage!$D$5:$ABF$11,MATCH(UsagePerHour!$B$4,Usage!$C$5:$C$11,0),MATCH(UsagePerHour!DR$4,Usage!$D$3:$ABF$3,0)),"")</f>
        <v>30.085438051024319</v>
      </c>
      <c r="DS7" s="6">
        <f>IFERROR(INDEX(Sales!$D$5:$ABF$18,MATCH(UsagePerHour!$B7,Sales!$C$5:$C$18,0),MATCH(UsagePerHour!DS$4,Sales!$D$3:$ABF$3,0))/DS$2*INDEX(Usage!$D$5:$ABF$11,MATCH(UsagePerHour!$B$4,Usage!$C$5:$C$11,0),MATCH(UsagePerHour!DS$4,Usage!$D$3:$ABF$3,0)),"")</f>
        <v>5.7303980107641221</v>
      </c>
      <c r="DT7" s="6">
        <f>IFERROR(INDEX(Sales!$D$5:$ABF$18,MATCH(UsagePerHour!$B7,Sales!$C$5:$C$18,0),MATCH(UsagePerHour!DT$4,Sales!$D$3:$ABF$3,0))/DT$2*INDEX(Usage!$D$5:$ABF$11,MATCH(UsagePerHour!$B$4,Usage!$C$5:$C$11,0),MATCH(UsagePerHour!DT$4,Usage!$D$3:$ABF$3,0)),"")</f>
        <v>4.4317779960707266</v>
      </c>
      <c r="DU7" s="6">
        <f>IFERROR(INDEX(Sales!$D$5:$ABF$18,MATCH(UsagePerHour!$B7,Sales!$C$5:$C$18,0),MATCH(UsagePerHour!DU$4,Sales!$D$3:$ABF$3,0))/DU$2*INDEX(Usage!$D$5:$ABF$11,MATCH(UsagePerHour!$B$4,Usage!$C$5:$C$11,0),MATCH(UsagePerHour!DU$4,Usage!$D$3:$ABF$3,0)),"")</f>
        <v>46.22912959802462</v>
      </c>
      <c r="DV7" s="6">
        <f>IFERROR(INDEX(Sales!$D$5:$ABF$18,MATCH(UsagePerHour!$B7,Sales!$C$5:$C$18,0),MATCH(UsagePerHour!DV$4,Sales!$D$3:$ABF$3,0))/DV$2*INDEX(Usage!$D$5:$ABF$11,MATCH(UsagePerHour!$B$4,Usage!$C$5:$C$11,0),MATCH(UsagePerHour!DV$4,Usage!$D$3:$ABF$3,0)),"")</f>
        <v>12.409422222222222</v>
      </c>
      <c r="DW7" s="6">
        <f>IFERROR(INDEX(Sales!$D$5:$ABF$18,MATCH(UsagePerHour!$B7,Sales!$C$5:$C$18,0),MATCH(UsagePerHour!DW$4,Sales!$D$3:$ABF$3,0))/DW$2*INDEX(Usage!$D$5:$ABF$11,MATCH(UsagePerHour!$B$4,Usage!$C$5:$C$11,0),MATCH(UsagePerHour!DW$4,Usage!$D$3:$ABF$3,0)),"")</f>
        <v>21.261710492939883</v>
      </c>
      <c r="DX7" s="6">
        <f>IFERROR(INDEX(Sales!$D$5:$ABF$18,MATCH(UsagePerHour!$B7,Sales!$C$5:$C$18,0),MATCH(UsagePerHour!DX$4,Sales!$D$3:$ABF$3,0))/DX$2*INDEX(Usage!$D$5:$ABF$11,MATCH(UsagePerHour!$B$4,Usage!$C$5:$C$11,0),MATCH(UsagePerHour!DX$4,Usage!$D$3:$ABF$3,0)),"")</f>
        <v>124.44519552506168</v>
      </c>
      <c r="DY7" s="6">
        <f>IFERROR(INDEX(Sales!$D$5:$ABF$18,MATCH(UsagePerHour!$B7,Sales!$C$5:$C$18,0),MATCH(UsagePerHour!DY$4,Sales!$D$3:$ABF$3,0))/DY$2*INDEX(Usage!$D$5:$ABF$11,MATCH(UsagePerHour!$B$4,Usage!$C$5:$C$11,0),MATCH(UsagePerHour!DY$4,Usage!$D$3:$ABF$3,0)),"")</f>
        <v>18.978655675566269</v>
      </c>
      <c r="DZ7" s="6">
        <f>IFERROR(INDEX(Sales!$D$5:$ABF$18,MATCH(UsagePerHour!$B7,Sales!$C$5:$C$18,0),MATCH(UsagePerHour!DZ$4,Sales!$D$3:$ABF$3,0))/DZ$2*INDEX(Usage!$D$5:$ABF$11,MATCH(UsagePerHour!$B$4,Usage!$C$5:$C$11,0),MATCH(UsagePerHour!DZ$4,Usage!$D$3:$ABF$3,0)),"")</f>
        <v>97.179705864661415</v>
      </c>
      <c r="EA7" s="6">
        <f>IFERROR(INDEX(Sales!$D$5:$ABF$18,MATCH(UsagePerHour!$B7,Sales!$C$5:$C$18,0),MATCH(UsagePerHour!EA$4,Sales!$D$3:$ABF$3,0))/EA$2*INDEX(Usage!$D$5:$ABF$11,MATCH(UsagePerHour!$B$4,Usage!$C$5:$C$11,0),MATCH(UsagePerHour!EA$4,Usage!$D$3:$ABF$3,0)),"")</f>
        <v>97.396150331378479</v>
      </c>
      <c r="EB7" s="6">
        <f>IFERROR(INDEX(Sales!$D$5:$ABF$18,MATCH(UsagePerHour!$B7,Sales!$C$5:$C$18,0),MATCH(UsagePerHour!EB$4,Sales!$D$3:$ABF$3,0))/EB$2*INDEX(Usage!$D$5:$ABF$11,MATCH(UsagePerHour!$B$4,Usage!$C$5:$C$11,0),MATCH(UsagePerHour!EB$4,Usage!$D$3:$ABF$3,0)),"")</f>
        <v>3.0355019510464705</v>
      </c>
      <c r="EC7" s="6">
        <f>IFERROR(INDEX(Sales!$D$5:$ABF$18,MATCH(UsagePerHour!$B7,Sales!$C$5:$C$18,0),MATCH(UsagePerHour!EC$4,Sales!$D$3:$ABF$3,0))/EC$2*INDEX(Usage!$D$5:$ABF$11,MATCH(UsagePerHour!$B$4,Usage!$C$5:$C$11,0),MATCH(UsagePerHour!EC$4,Usage!$D$3:$ABF$3,0)),"")</f>
        <v>18.961930901548325</v>
      </c>
      <c r="ED7" s="6">
        <f>IFERROR(INDEX(Sales!$D$5:$ABF$18,MATCH(UsagePerHour!$B7,Sales!$C$5:$C$18,0),MATCH(UsagePerHour!ED$4,Sales!$D$3:$ABF$3,0))/ED$2*INDEX(Usage!$D$5:$ABF$11,MATCH(UsagePerHour!$B$4,Usage!$C$5:$C$11,0),MATCH(UsagePerHour!ED$4,Usage!$D$3:$ABF$3,0)),"")</f>
        <v>10.755953056149382</v>
      </c>
      <c r="EE7" s="6">
        <f>IFERROR(INDEX(Sales!$D$5:$ABF$18,MATCH(UsagePerHour!$B7,Sales!$C$5:$C$18,0),MATCH(UsagePerHour!EE$4,Sales!$D$3:$ABF$3,0))/EE$2*INDEX(Usage!$D$5:$ABF$11,MATCH(UsagePerHour!$B$4,Usage!$C$5:$C$11,0),MATCH(UsagePerHour!EE$4,Usage!$D$3:$ABF$3,0)),"")</f>
        <v>77.464064960124091</v>
      </c>
      <c r="EF7" s="6">
        <f>IFERROR(INDEX(Sales!$D$5:$ABF$18,MATCH(UsagePerHour!$B7,Sales!$C$5:$C$18,0),MATCH(UsagePerHour!EF$4,Sales!$D$3:$ABF$3,0))/EF$2*INDEX(Usage!$D$5:$ABF$11,MATCH(UsagePerHour!$B$4,Usage!$C$5:$C$11,0),MATCH(UsagePerHour!EF$4,Usage!$D$3:$ABF$3,0)),"")</f>
        <v>128.65709733487833</v>
      </c>
      <c r="EG7" s="6">
        <f>IFERROR(INDEX(Sales!$D$5:$ABF$18,MATCH(UsagePerHour!$B7,Sales!$C$5:$C$18,0),MATCH(UsagePerHour!EG$4,Sales!$D$3:$ABF$3,0))/EG$2*INDEX(Usage!$D$5:$ABF$11,MATCH(UsagePerHour!$B$4,Usage!$C$5:$C$11,0),MATCH(UsagePerHour!EG$4,Usage!$D$3:$ABF$3,0)),"")</f>
        <v>36.241616144063507</v>
      </c>
      <c r="EH7" s="6">
        <f>IFERROR(INDEX(Sales!$D$5:$ABF$18,MATCH(UsagePerHour!$B7,Sales!$C$5:$C$18,0),MATCH(UsagePerHour!EH$4,Sales!$D$3:$ABF$3,0))/EH$2*INDEX(Usage!$D$5:$ABF$11,MATCH(UsagePerHour!$B$4,Usage!$C$5:$C$11,0),MATCH(UsagePerHour!EH$4,Usage!$D$3:$ABF$3,0)),"")</f>
        <v>6.7283416982484896</v>
      </c>
      <c r="EI7" s="6">
        <f>IFERROR(INDEX(Sales!$D$5:$ABF$18,MATCH(UsagePerHour!$B7,Sales!$C$5:$C$18,0),MATCH(UsagePerHour!EI$4,Sales!$D$3:$ABF$3,0))/EI$2*INDEX(Usage!$D$5:$ABF$11,MATCH(UsagePerHour!$B$4,Usage!$C$5:$C$11,0),MATCH(UsagePerHour!EI$4,Usage!$D$3:$ABF$3,0)),"")</f>
        <v>34.530698101072296</v>
      </c>
      <c r="EJ7" s="6">
        <f>IFERROR(INDEX(Sales!$D$5:$ABF$18,MATCH(UsagePerHour!$B7,Sales!$C$5:$C$18,0),MATCH(UsagePerHour!EJ$4,Sales!$D$3:$ABF$3,0))/EJ$2*INDEX(Usage!$D$5:$ABF$11,MATCH(UsagePerHour!$B$4,Usage!$C$5:$C$11,0),MATCH(UsagePerHour!EJ$4,Usage!$D$3:$ABF$3,0)),"")</f>
        <v>3.4472797303803562</v>
      </c>
      <c r="EK7" s="6">
        <f>IFERROR(INDEX(Sales!$D$5:$ABF$18,MATCH(UsagePerHour!$B7,Sales!$C$5:$C$18,0),MATCH(UsagePerHour!EK$4,Sales!$D$3:$ABF$3,0))/EK$2*INDEX(Usage!$D$5:$ABF$11,MATCH(UsagePerHour!$B$4,Usage!$C$5:$C$11,0),MATCH(UsagePerHour!EK$4,Usage!$D$3:$ABF$3,0)),"")</f>
        <v>48.072639248121732</v>
      </c>
      <c r="EL7" s="6">
        <f>IFERROR(INDEX(Sales!$D$5:$ABF$18,MATCH(UsagePerHour!$B7,Sales!$C$5:$C$18,0),MATCH(UsagePerHour!EL$4,Sales!$D$3:$ABF$3,0))/EL$2*INDEX(Usage!$D$5:$ABF$11,MATCH(UsagePerHour!$B$4,Usage!$C$5:$C$11,0),MATCH(UsagePerHour!EL$4,Usage!$D$3:$ABF$3,0)),"")</f>
        <v>100.27116441241586</v>
      </c>
      <c r="EM7" s="6">
        <f>IFERROR(INDEX(Sales!$D$5:$ABF$18,MATCH(UsagePerHour!$B7,Sales!$C$5:$C$18,0),MATCH(UsagePerHour!EM$4,Sales!$D$3:$ABF$3,0))/EM$2*INDEX(Usage!$D$5:$ABF$11,MATCH(UsagePerHour!$B$4,Usage!$C$5:$C$11,0),MATCH(UsagePerHour!EM$4,Usage!$D$3:$ABF$3,0)),"")</f>
        <v>14.799374206688903</v>
      </c>
      <c r="EN7" s="6">
        <f>IFERROR(INDEX(Sales!$D$5:$ABF$18,MATCH(UsagePerHour!$B7,Sales!$C$5:$C$18,0),MATCH(UsagePerHour!EN$4,Sales!$D$3:$ABF$3,0))/EN$2*INDEX(Usage!$D$5:$ABF$11,MATCH(UsagePerHour!$B$4,Usage!$C$5:$C$11,0),MATCH(UsagePerHour!EN$4,Usage!$D$3:$ABF$3,0)),"")</f>
        <v>0</v>
      </c>
      <c r="EO7" s="6">
        <f>IFERROR(INDEX(Sales!$D$5:$ABF$18,MATCH(UsagePerHour!$B7,Sales!$C$5:$C$18,0),MATCH(UsagePerHour!EO$4,Sales!$D$3:$ABF$3,0))/EO$2*INDEX(Usage!$D$5:$ABF$11,MATCH(UsagePerHour!$B$4,Usage!$C$5:$C$11,0),MATCH(UsagePerHour!EO$4,Usage!$D$3:$ABF$3,0)),"")</f>
        <v>5.5229110752467656E-2</v>
      </c>
      <c r="EP7" s="6">
        <f>IFERROR(INDEX(Sales!$D$5:$ABF$18,MATCH(UsagePerHour!$B7,Sales!$C$5:$C$18,0),MATCH(UsagePerHour!EP$4,Sales!$D$3:$ABF$3,0))/EP$2*INDEX(Usage!$D$5:$ABF$11,MATCH(UsagePerHour!$B$4,Usage!$C$5:$C$11,0),MATCH(UsagePerHour!EP$4,Usage!$D$3:$ABF$3,0)),"")</f>
        <v>126.91307180774612</v>
      </c>
      <c r="EQ7" s="6">
        <f>IFERROR(INDEX(Sales!$D$5:$ABF$18,MATCH(UsagePerHour!$B7,Sales!$C$5:$C$18,0),MATCH(UsagePerHour!EQ$4,Sales!$D$3:$ABF$3,0))/EQ$2*INDEX(Usage!$D$5:$ABF$11,MATCH(UsagePerHour!$B$4,Usage!$C$5:$C$11,0),MATCH(UsagePerHour!EQ$4,Usage!$D$3:$ABF$3,0)),"")</f>
        <v>19.070288753799392</v>
      </c>
      <c r="ER7" s="6">
        <f>IFERROR(INDEX(Sales!$D$5:$ABF$18,MATCH(UsagePerHour!$B7,Sales!$C$5:$C$18,0),MATCH(UsagePerHour!ER$4,Sales!$D$3:$ABF$3,0))/ER$2*INDEX(Usage!$D$5:$ABF$11,MATCH(UsagePerHour!$B$4,Usage!$C$5:$C$11,0),MATCH(UsagePerHour!ER$4,Usage!$D$3:$ABF$3,0)),"")</f>
        <v>10.907134947002056</v>
      </c>
      <c r="ES7" s="6">
        <f>IFERROR(INDEX(Sales!$D$5:$ABF$18,MATCH(UsagePerHour!$B7,Sales!$C$5:$C$18,0),MATCH(UsagePerHour!ES$4,Sales!$D$3:$ABF$3,0))/ES$2*INDEX(Usage!$D$5:$ABF$11,MATCH(UsagePerHour!$B$4,Usage!$C$5:$C$11,0),MATCH(UsagePerHour!ES$4,Usage!$D$3:$ABF$3,0)),"")</f>
        <v>270.92024754858301</v>
      </c>
      <c r="ET7" s="6">
        <f>IFERROR(INDEX(Sales!$D$5:$ABF$18,MATCH(UsagePerHour!$B7,Sales!$C$5:$C$18,0),MATCH(UsagePerHour!ET$4,Sales!$D$3:$ABF$3,0))/ET$2*INDEX(Usage!$D$5:$ABF$11,MATCH(UsagePerHour!$B$4,Usage!$C$5:$C$11,0),MATCH(UsagePerHour!ET$4,Usage!$D$3:$ABF$3,0)),"")</f>
        <v>39.512478170715433</v>
      </c>
      <c r="EU7" s="6">
        <f>IFERROR(INDEX(Sales!$D$5:$ABF$18,MATCH(UsagePerHour!$B7,Sales!$C$5:$C$18,0),MATCH(UsagePerHour!EU$4,Sales!$D$3:$ABF$3,0))/EU$2*INDEX(Usage!$D$5:$ABF$11,MATCH(UsagePerHour!$B$4,Usage!$C$5:$C$11,0),MATCH(UsagePerHour!EU$4,Usage!$D$3:$ABF$3,0)),"")</f>
        <v>48.666622764587544</v>
      </c>
      <c r="EV7" s="6">
        <f>IFERROR(INDEX(Sales!$D$5:$ABF$18,MATCH(UsagePerHour!$B7,Sales!$C$5:$C$18,0),MATCH(UsagePerHour!EV$4,Sales!$D$3:$ABF$3,0))/EV$2*INDEX(Usage!$D$5:$ABF$11,MATCH(UsagePerHour!$B$4,Usage!$C$5:$C$11,0),MATCH(UsagePerHour!EV$4,Usage!$D$3:$ABF$3,0)),"")</f>
        <v>2.5698090413634675</v>
      </c>
      <c r="EW7" s="6">
        <f>IFERROR(INDEX(Sales!$D$5:$ABF$18,MATCH(UsagePerHour!$B7,Sales!$C$5:$C$18,0),MATCH(UsagePerHour!EW$4,Sales!$D$3:$ABF$3,0))/EW$2*INDEX(Usage!$D$5:$ABF$11,MATCH(UsagePerHour!$B$4,Usage!$C$5:$C$11,0),MATCH(UsagePerHour!EW$4,Usage!$D$3:$ABF$3,0)),"")</f>
        <v>31.732161798010495</v>
      </c>
      <c r="EX7" s="6">
        <f>IFERROR(INDEX(Sales!$D$5:$ABF$18,MATCH(UsagePerHour!$B7,Sales!$C$5:$C$18,0),MATCH(UsagePerHour!EX$4,Sales!$D$3:$ABF$3,0))/EX$2*INDEX(Usage!$D$5:$ABF$11,MATCH(UsagePerHour!$B$4,Usage!$C$5:$C$11,0),MATCH(UsagePerHour!EX$4,Usage!$D$3:$ABF$3,0)),"")</f>
        <v>12.776449182971627</v>
      </c>
      <c r="EY7" s="6">
        <f>IFERROR(INDEX(Sales!$D$5:$ABF$18,MATCH(UsagePerHour!$B7,Sales!$C$5:$C$18,0),MATCH(UsagePerHour!EY$4,Sales!$D$3:$ABF$3,0))/EY$2*INDEX(Usage!$D$5:$ABF$11,MATCH(UsagePerHour!$B$4,Usage!$C$5:$C$11,0),MATCH(UsagePerHour!EY$4,Usage!$D$3:$ABF$3,0)),"")</f>
        <v>29.351116094868065</v>
      </c>
      <c r="EZ7" s="6">
        <f>IFERROR(INDEX(Sales!$D$5:$ABF$18,MATCH(UsagePerHour!$B7,Sales!$C$5:$C$18,0),MATCH(UsagePerHour!EZ$4,Sales!$D$3:$ABF$3,0))/EZ$2*INDEX(Usage!$D$5:$ABF$11,MATCH(UsagePerHour!$B$4,Usage!$C$5:$C$11,0),MATCH(UsagePerHour!EZ$4,Usage!$D$3:$ABF$3,0)),"")</f>
        <v>164.95399068102157</v>
      </c>
      <c r="FA7" s="6">
        <f>IFERROR(INDEX(Sales!$D$5:$ABF$18,MATCH(UsagePerHour!$B7,Sales!$C$5:$C$18,0),MATCH(UsagePerHour!FA$4,Sales!$D$3:$ABF$3,0))/FA$2*INDEX(Usage!$D$5:$ABF$11,MATCH(UsagePerHour!$B$4,Usage!$C$5:$C$11,0),MATCH(UsagePerHour!FA$4,Usage!$D$3:$ABF$3,0)),"")</f>
        <v>45.130422907087905</v>
      </c>
      <c r="FB7" s="6">
        <f>IFERROR(INDEX(Sales!$D$5:$ABF$18,MATCH(UsagePerHour!$B7,Sales!$C$5:$C$18,0),MATCH(UsagePerHour!FB$4,Sales!$D$3:$ABF$3,0))/FB$2*INDEX(Usage!$D$5:$ABF$11,MATCH(UsagePerHour!$B$4,Usage!$C$5:$C$11,0),MATCH(UsagePerHour!FB$4,Usage!$D$3:$ABF$3,0)),"")</f>
        <v>8.9679288368977659</v>
      </c>
      <c r="FC7" s="6">
        <f>IFERROR(INDEX(Sales!$D$5:$ABF$18,MATCH(UsagePerHour!$B7,Sales!$C$5:$C$18,0),MATCH(UsagePerHour!FC$4,Sales!$D$3:$ABF$3,0))/FC$2*INDEX(Usage!$D$5:$ABF$11,MATCH(UsagePerHour!$B$4,Usage!$C$5:$C$11,0),MATCH(UsagePerHour!FC$4,Usage!$D$3:$ABF$3,0)),"")</f>
        <v>5.9870483179985898</v>
      </c>
      <c r="FD7" s="6">
        <f>IFERROR(INDEX(Sales!$D$5:$ABF$18,MATCH(UsagePerHour!$B7,Sales!$C$5:$C$18,0),MATCH(UsagePerHour!FD$4,Sales!$D$3:$ABF$3,0))/FD$2*INDEX(Usage!$D$5:$ABF$11,MATCH(UsagePerHour!$B$4,Usage!$C$5:$C$11,0),MATCH(UsagePerHour!FD$4,Usage!$D$3:$ABF$3,0)),"")</f>
        <v>0</v>
      </c>
      <c r="FE7" s="6">
        <f>IFERROR(INDEX(Sales!$D$5:$ABF$18,MATCH(UsagePerHour!$B7,Sales!$C$5:$C$18,0),MATCH(UsagePerHour!FE$4,Sales!$D$3:$ABF$3,0))/FE$2*INDEX(Usage!$D$5:$ABF$11,MATCH(UsagePerHour!$B$4,Usage!$C$5:$C$11,0),MATCH(UsagePerHour!FE$4,Usage!$D$3:$ABF$3,0)),"")</f>
        <v>7.0587826464679377</v>
      </c>
      <c r="FF7" s="6">
        <f>IFERROR(INDEX(Sales!$D$5:$ABF$18,MATCH(UsagePerHour!$B7,Sales!$C$5:$C$18,0),MATCH(UsagePerHour!FF$4,Sales!$D$3:$ABF$3,0))/FF$2*INDEX(Usage!$D$5:$ABF$11,MATCH(UsagePerHour!$B$4,Usage!$C$5:$C$11,0),MATCH(UsagePerHour!FF$4,Usage!$D$3:$ABF$3,0)),"")</f>
        <v>1.6973025111527629</v>
      </c>
      <c r="FG7" s="6">
        <f>IFERROR(INDEX(Sales!$D$5:$ABF$18,MATCH(UsagePerHour!$B7,Sales!$C$5:$C$18,0),MATCH(UsagePerHour!FG$4,Sales!$D$3:$ABF$3,0))/FG$2*INDEX(Usage!$D$5:$ABF$11,MATCH(UsagePerHour!$B$4,Usage!$C$5:$C$11,0),MATCH(UsagePerHour!FG$4,Usage!$D$3:$ABF$3,0)),"")</f>
        <v>41.818643464760484</v>
      </c>
      <c r="FH7" s="6">
        <f>IFERROR(INDEX(Sales!$D$5:$ABF$18,MATCH(UsagePerHour!$B7,Sales!$C$5:$C$18,0),MATCH(UsagePerHour!FH$4,Sales!$D$3:$ABF$3,0))/FH$2*INDEX(Usage!$D$5:$ABF$11,MATCH(UsagePerHour!$B$4,Usage!$C$5:$C$11,0),MATCH(UsagePerHour!FH$4,Usage!$D$3:$ABF$3,0)),"")</f>
        <v>10.28100730664951</v>
      </c>
      <c r="FI7" s="6">
        <f>IFERROR(INDEX(Sales!$D$5:$ABF$18,MATCH(UsagePerHour!$B7,Sales!$C$5:$C$18,0),MATCH(UsagePerHour!FI$4,Sales!$D$3:$ABF$3,0))/FI$2*INDEX(Usage!$D$5:$ABF$11,MATCH(UsagePerHour!$B$4,Usage!$C$5:$C$11,0),MATCH(UsagePerHour!FI$4,Usage!$D$3:$ABF$3,0)),"")</f>
        <v>18.132839922723193</v>
      </c>
      <c r="FJ7" s="6">
        <f>IFERROR(INDEX(Sales!$D$5:$ABF$18,MATCH(UsagePerHour!$B7,Sales!$C$5:$C$18,0),MATCH(UsagePerHour!FJ$4,Sales!$D$3:$ABF$3,0))/FJ$2*INDEX(Usage!$D$5:$ABF$11,MATCH(UsagePerHour!$B$4,Usage!$C$5:$C$11,0),MATCH(UsagePerHour!FJ$4,Usage!$D$3:$ABF$3,0)),"")</f>
        <v>1.9582850244433021</v>
      </c>
      <c r="FK7" s="6">
        <f>IFERROR(INDEX(Sales!$D$5:$ABF$18,MATCH(UsagePerHour!$B7,Sales!$C$5:$C$18,0),MATCH(UsagePerHour!FK$4,Sales!$D$3:$ABF$3,0))/FK$2*INDEX(Usage!$D$5:$ABF$11,MATCH(UsagePerHour!$B$4,Usage!$C$5:$C$11,0),MATCH(UsagePerHour!FK$4,Usage!$D$3:$ABF$3,0)),"")</f>
        <v>20.448856062758125</v>
      </c>
      <c r="FL7" s="6">
        <f>IFERROR(INDEX(Sales!$D$5:$ABF$18,MATCH(UsagePerHour!$B7,Sales!$C$5:$C$18,0),MATCH(UsagePerHour!FL$4,Sales!$D$3:$ABF$3,0))/FL$2*INDEX(Usage!$D$5:$ABF$11,MATCH(UsagePerHour!$B$4,Usage!$C$5:$C$11,0),MATCH(UsagePerHour!FL$4,Usage!$D$3:$ABF$3,0)),"")</f>
        <v>39.382425398818938</v>
      </c>
      <c r="FM7" s="6">
        <f>IFERROR(INDEX(Sales!$D$5:$ABF$18,MATCH(UsagePerHour!$B7,Sales!$C$5:$C$18,0),MATCH(UsagePerHour!FM$4,Sales!$D$3:$ABF$3,0))/FM$2*INDEX(Usage!$D$5:$ABF$11,MATCH(UsagePerHour!$B$4,Usage!$C$5:$C$11,0),MATCH(UsagePerHour!FM$4,Usage!$D$3:$ABF$3,0)),"")</f>
        <v>140.44634572449502</v>
      </c>
      <c r="FN7" s="6">
        <f>IFERROR(INDEX(Sales!$D$5:$ABF$18,MATCH(UsagePerHour!$B7,Sales!$C$5:$C$18,0),MATCH(UsagePerHour!FN$4,Sales!$D$3:$ABF$3,0))/FN$2*INDEX(Usage!$D$5:$ABF$11,MATCH(UsagePerHour!$B$4,Usage!$C$5:$C$11,0),MATCH(UsagePerHour!FN$4,Usage!$D$3:$ABF$3,0)),"")</f>
        <v>134.64298733467308</v>
      </c>
      <c r="FO7" s="6">
        <f>IFERROR(INDEX(Sales!$D$5:$ABF$18,MATCH(UsagePerHour!$B7,Sales!$C$5:$C$18,0),MATCH(UsagePerHour!FO$4,Sales!$D$3:$ABF$3,0))/FO$2*INDEX(Usage!$D$5:$ABF$11,MATCH(UsagePerHour!$B$4,Usage!$C$5:$C$11,0),MATCH(UsagePerHour!FO$4,Usage!$D$3:$ABF$3,0)),"")</f>
        <v>86.172841581495433</v>
      </c>
      <c r="FP7" s="6">
        <f>IFERROR(INDEX(Sales!$D$5:$ABF$18,MATCH(UsagePerHour!$B7,Sales!$C$5:$C$18,0),MATCH(UsagePerHour!FP$4,Sales!$D$3:$ABF$3,0))/FP$2*INDEX(Usage!$D$5:$ABF$11,MATCH(UsagePerHour!$B$4,Usage!$C$5:$C$11,0),MATCH(UsagePerHour!FP$4,Usage!$D$3:$ABF$3,0)),"")</f>
        <v>133.56987422287412</v>
      </c>
      <c r="FQ7" s="6">
        <f>IFERROR(INDEX(Sales!$D$5:$ABF$18,MATCH(UsagePerHour!$B7,Sales!$C$5:$C$18,0),MATCH(UsagePerHour!FQ$4,Sales!$D$3:$ABF$3,0))/FQ$2*INDEX(Usage!$D$5:$ABF$11,MATCH(UsagePerHour!$B$4,Usage!$C$5:$C$11,0),MATCH(UsagePerHour!FQ$4,Usage!$D$3:$ABF$3,0)),"")</f>
        <v>5.3120789512764777</v>
      </c>
      <c r="FR7" s="6">
        <f>IFERROR(INDEX(Sales!$D$5:$ABF$18,MATCH(UsagePerHour!$B7,Sales!$C$5:$C$18,0),MATCH(UsagePerHour!FR$4,Sales!$D$3:$ABF$3,0))/FR$2*INDEX(Usage!$D$5:$ABF$11,MATCH(UsagePerHour!$B$4,Usage!$C$5:$C$11,0),MATCH(UsagePerHour!FR$4,Usage!$D$3:$ABF$3,0)),"")</f>
        <v>26.070866141732285</v>
      </c>
      <c r="FS7" s="6">
        <f>IFERROR(INDEX(Sales!$D$5:$ABF$18,MATCH(UsagePerHour!$B7,Sales!$C$5:$C$18,0),MATCH(UsagePerHour!FS$4,Sales!$D$3:$ABF$3,0))/FS$2*INDEX(Usage!$D$5:$ABF$11,MATCH(UsagePerHour!$B$4,Usage!$C$5:$C$11,0),MATCH(UsagePerHour!FS$4,Usage!$D$3:$ABF$3,0)),"")</f>
        <v>60.775790276869415</v>
      </c>
      <c r="FT7" s="6">
        <f>IFERROR(INDEX(Sales!$D$5:$ABF$18,MATCH(UsagePerHour!$B7,Sales!$C$5:$C$18,0),MATCH(UsagePerHour!FT$4,Sales!$D$3:$ABF$3,0))/FT$2*INDEX(Usage!$D$5:$ABF$11,MATCH(UsagePerHour!$B$4,Usage!$C$5:$C$11,0),MATCH(UsagePerHour!FT$4,Usage!$D$3:$ABF$3,0)),"")</f>
        <v>22.09182478332162</v>
      </c>
      <c r="FU7" s="6">
        <f>IFERROR(INDEX(Sales!$D$5:$ABF$18,MATCH(UsagePerHour!$B7,Sales!$C$5:$C$18,0),MATCH(UsagePerHour!FU$4,Sales!$D$3:$ABF$3,0))/FU$2*INDEX(Usage!$D$5:$ABF$11,MATCH(UsagePerHour!$B$4,Usage!$C$5:$C$11,0),MATCH(UsagePerHour!FU$4,Usage!$D$3:$ABF$3,0)),"")</f>
        <v>209.06790571423988</v>
      </c>
      <c r="FV7" s="6">
        <f>IFERROR(INDEX(Sales!$D$5:$ABF$18,MATCH(UsagePerHour!$B7,Sales!$C$5:$C$18,0),MATCH(UsagePerHour!FV$4,Sales!$D$3:$ABF$3,0))/FV$2*INDEX(Usage!$D$5:$ABF$11,MATCH(UsagePerHour!$B$4,Usage!$C$5:$C$11,0),MATCH(UsagePerHour!FV$4,Usage!$D$3:$ABF$3,0)),"")</f>
        <v>108.33735490226874</v>
      </c>
      <c r="FW7" s="6">
        <f>IFERROR(INDEX(Sales!$D$5:$ABF$18,MATCH(UsagePerHour!$B7,Sales!$C$5:$C$18,0),MATCH(UsagePerHour!FW$4,Sales!$D$3:$ABF$3,0))/FW$2*INDEX(Usage!$D$5:$ABF$11,MATCH(UsagePerHour!$B$4,Usage!$C$5:$C$11,0),MATCH(UsagePerHour!FW$4,Usage!$D$3:$ABF$3,0)),"")</f>
        <v>46.360956129896159</v>
      </c>
      <c r="FX7" s="6">
        <f>IFERROR(INDEX(Sales!$D$5:$ABF$18,MATCH(UsagePerHour!$B7,Sales!$C$5:$C$18,0),MATCH(UsagePerHour!FX$4,Sales!$D$3:$ABF$3,0))/FX$2*INDEX(Usage!$D$5:$ABF$11,MATCH(UsagePerHour!$B$4,Usage!$C$5:$C$11,0),MATCH(UsagePerHour!FX$4,Usage!$D$3:$ABF$3,0)),"")</f>
        <v>4.2225133882640549</v>
      </c>
      <c r="FY7" s="6">
        <f>IFERROR(INDEX(Sales!$D$5:$ABF$18,MATCH(UsagePerHour!$B7,Sales!$C$5:$C$18,0),MATCH(UsagePerHour!FY$4,Sales!$D$3:$ABF$3,0))/FY$2*INDEX(Usage!$D$5:$ABF$11,MATCH(UsagePerHour!$B$4,Usage!$C$5:$C$11,0),MATCH(UsagePerHour!FY$4,Usage!$D$3:$ABF$3,0)),"")</f>
        <v>19.162323134780443</v>
      </c>
      <c r="FZ7" s="6">
        <f>IFERROR(INDEX(Sales!$D$5:$ABF$18,MATCH(UsagePerHour!$B7,Sales!$C$5:$C$18,0),MATCH(UsagePerHour!FZ$4,Sales!$D$3:$ABF$3,0))/FZ$2*INDEX(Usage!$D$5:$ABF$11,MATCH(UsagePerHour!$B$4,Usage!$C$5:$C$11,0),MATCH(UsagePerHour!FZ$4,Usage!$D$3:$ABF$3,0)),"")</f>
        <v>60.814286434723165</v>
      </c>
      <c r="GA7" s="6">
        <f>IFERROR(INDEX(Sales!$D$5:$ABF$18,MATCH(UsagePerHour!$B7,Sales!$C$5:$C$18,0),MATCH(UsagePerHour!GA$4,Sales!$D$3:$ABF$3,0))/GA$2*INDEX(Usage!$D$5:$ABF$11,MATCH(UsagePerHour!$B$4,Usage!$C$5:$C$11,0),MATCH(UsagePerHour!GA$4,Usage!$D$3:$ABF$3,0)),"")</f>
        <v>128.23926859762449</v>
      </c>
      <c r="GB7" s="6">
        <f>IFERROR(INDEX(Sales!$D$5:$ABF$18,MATCH(UsagePerHour!$B7,Sales!$C$5:$C$18,0),MATCH(UsagePerHour!GB$4,Sales!$D$3:$ABF$3,0))/GB$2*INDEX(Usage!$D$5:$ABF$11,MATCH(UsagePerHour!$B$4,Usage!$C$5:$C$11,0),MATCH(UsagePerHour!GB$4,Usage!$D$3:$ABF$3,0)),"")</f>
        <v>219.72937418006902</v>
      </c>
      <c r="GC7" s="6">
        <f>IFERROR(INDEX(Sales!$D$5:$ABF$18,MATCH(UsagePerHour!$B7,Sales!$C$5:$C$18,0),MATCH(UsagePerHour!GC$4,Sales!$D$3:$ABF$3,0))/GC$2*INDEX(Usage!$D$5:$ABF$11,MATCH(UsagePerHour!$B$4,Usage!$C$5:$C$11,0),MATCH(UsagePerHour!GC$4,Usage!$D$3:$ABF$3,0)),"")</f>
        <v>42.357272144712141</v>
      </c>
      <c r="GD7" s="6">
        <f>IFERROR(INDEX(Sales!$D$5:$ABF$18,MATCH(UsagePerHour!$B7,Sales!$C$5:$C$18,0),MATCH(UsagePerHour!GD$4,Sales!$D$3:$ABF$3,0))/GD$2*INDEX(Usage!$D$5:$ABF$11,MATCH(UsagePerHour!$B$4,Usage!$C$5:$C$11,0),MATCH(UsagePerHour!GD$4,Usage!$D$3:$ABF$3,0)),"")</f>
        <v>238.66302855826038</v>
      </c>
      <c r="GE7" s="6">
        <f>IFERROR(INDEX(Sales!$D$5:$ABF$18,MATCH(UsagePerHour!$B7,Sales!$C$5:$C$18,0),MATCH(UsagePerHour!GE$4,Sales!$D$3:$ABF$3,0))/GE$2*INDEX(Usage!$D$5:$ABF$11,MATCH(UsagePerHour!$B$4,Usage!$C$5:$C$11,0),MATCH(UsagePerHour!GE$4,Usage!$D$3:$ABF$3,0)),"")</f>
        <v>11.770468528159014</v>
      </c>
      <c r="GF7" s="6">
        <f>IFERROR(INDEX(Sales!$D$5:$ABF$18,MATCH(UsagePerHour!$B7,Sales!$C$5:$C$18,0),MATCH(UsagePerHour!GF$4,Sales!$D$3:$ABF$3,0))/GF$2*INDEX(Usage!$D$5:$ABF$11,MATCH(UsagePerHour!$B$4,Usage!$C$5:$C$11,0),MATCH(UsagePerHour!GF$4,Usage!$D$3:$ABF$3,0)),"")</f>
        <v>42.449997418851559</v>
      </c>
      <c r="GG7" s="6">
        <f>IFERROR(INDEX(Sales!$D$5:$ABF$18,MATCH(UsagePerHour!$B7,Sales!$C$5:$C$18,0),MATCH(UsagePerHour!GG$4,Sales!$D$3:$ABF$3,0))/GG$2*INDEX(Usage!$D$5:$ABF$11,MATCH(UsagePerHour!$B$4,Usage!$C$5:$C$11,0),MATCH(UsagePerHour!GG$4,Usage!$D$3:$ABF$3,0)),"")</f>
        <v>5.8234484077651336</v>
      </c>
      <c r="GH7" s="6">
        <f>IFERROR(INDEX(Sales!$D$5:$ABF$18,MATCH(UsagePerHour!$B7,Sales!$C$5:$C$18,0),MATCH(UsagePerHour!GH$4,Sales!$D$3:$ABF$3,0))/GH$2*INDEX(Usage!$D$5:$ABF$11,MATCH(UsagePerHour!$B$4,Usage!$C$5:$C$11,0),MATCH(UsagePerHour!GH$4,Usage!$D$3:$ABF$3,0)),"")</f>
        <v>6.3581043015909229</v>
      </c>
      <c r="GI7" s="6">
        <f>IFERROR(INDEX(Sales!$D$5:$ABF$18,MATCH(UsagePerHour!$B7,Sales!$C$5:$C$18,0),MATCH(UsagePerHour!GI$4,Sales!$D$3:$ABF$3,0))/GI$2*INDEX(Usage!$D$5:$ABF$11,MATCH(UsagePerHour!$B$4,Usage!$C$5:$C$11,0),MATCH(UsagePerHour!GI$4,Usage!$D$3:$ABF$3,0)),"")</f>
        <v>79.945431030998662</v>
      </c>
      <c r="GJ7" s="6">
        <f>IFERROR(INDEX(Sales!$D$5:$ABF$18,MATCH(UsagePerHour!$B7,Sales!$C$5:$C$18,0),MATCH(UsagePerHour!GJ$4,Sales!$D$3:$ABF$3,0))/GJ$2*INDEX(Usage!$D$5:$ABF$11,MATCH(UsagePerHour!$B$4,Usage!$C$5:$C$11,0),MATCH(UsagePerHour!GJ$4,Usage!$D$3:$ABF$3,0)),"")</f>
        <v>58.938968774142104</v>
      </c>
      <c r="GK7" s="6">
        <f>IFERROR(INDEX(Sales!$D$5:$ABF$18,MATCH(UsagePerHour!$B7,Sales!$C$5:$C$18,0),MATCH(UsagePerHour!GK$4,Sales!$D$3:$ABF$3,0))/GK$2*INDEX(Usage!$D$5:$ABF$11,MATCH(UsagePerHour!$B$4,Usage!$C$5:$C$11,0),MATCH(UsagePerHour!GK$4,Usage!$D$3:$ABF$3,0)),"")</f>
        <v>13.888297166264588</v>
      </c>
      <c r="GL7" s="6">
        <f>IFERROR(INDEX(Sales!$D$5:$ABF$18,MATCH(UsagePerHour!$B7,Sales!$C$5:$C$18,0),MATCH(UsagePerHour!GL$4,Sales!$D$3:$ABF$3,0))/GL$2*INDEX(Usage!$D$5:$ABF$11,MATCH(UsagePerHour!$B$4,Usage!$C$5:$C$11,0),MATCH(UsagePerHour!GL$4,Usage!$D$3:$ABF$3,0)),"")</f>
        <v>5.9233441121408568</v>
      </c>
      <c r="GM7" s="6">
        <f>IFERROR(INDEX(Sales!$D$5:$ABF$18,MATCH(UsagePerHour!$B7,Sales!$C$5:$C$18,0),MATCH(UsagePerHour!GM$4,Sales!$D$3:$ABF$3,0))/GM$2*INDEX(Usage!$D$5:$ABF$11,MATCH(UsagePerHour!$B$4,Usage!$C$5:$C$11,0),MATCH(UsagePerHour!GM$4,Usage!$D$3:$ABF$3,0)),"")</f>
        <v>99.053485967846854</v>
      </c>
      <c r="GN7" s="6">
        <f>IFERROR(INDEX(Sales!$D$5:$ABF$18,MATCH(UsagePerHour!$B7,Sales!$C$5:$C$18,0),MATCH(UsagePerHour!GN$4,Sales!$D$3:$ABF$3,0))/GN$2*INDEX(Usage!$D$5:$ABF$11,MATCH(UsagePerHour!$B$4,Usage!$C$5:$C$11,0),MATCH(UsagePerHour!GN$4,Usage!$D$3:$ABF$3,0)),"")</f>
        <v>10.835975075351104</v>
      </c>
      <c r="GO7" s="6">
        <f>IFERROR(INDEX(Sales!$D$5:$ABF$18,MATCH(UsagePerHour!$B7,Sales!$C$5:$C$18,0),MATCH(UsagePerHour!GO$4,Sales!$D$3:$ABF$3,0))/GO$2*INDEX(Usage!$D$5:$ABF$11,MATCH(UsagePerHour!$B$4,Usage!$C$5:$C$11,0),MATCH(UsagePerHour!GO$4,Usage!$D$3:$ABF$3,0)),"")</f>
        <v>25.927921501331927</v>
      </c>
      <c r="GP7" s="6">
        <f>IFERROR(INDEX(Sales!$D$5:$ABF$18,MATCH(UsagePerHour!$B7,Sales!$C$5:$C$18,0),MATCH(UsagePerHour!GP$4,Sales!$D$3:$ABF$3,0))/GP$2*INDEX(Usage!$D$5:$ABF$11,MATCH(UsagePerHour!$B$4,Usage!$C$5:$C$11,0),MATCH(UsagePerHour!GP$4,Usage!$D$3:$ABF$3,0)),"")</f>
        <v>258.71713055729833</v>
      </c>
      <c r="GQ7" s="6">
        <f>IFERROR(INDEX(Sales!$D$5:$ABF$18,MATCH(UsagePerHour!$B7,Sales!$C$5:$C$18,0),MATCH(UsagePerHour!GQ$4,Sales!$D$3:$ABF$3,0))/GQ$2*INDEX(Usage!$D$5:$ABF$11,MATCH(UsagePerHour!$B$4,Usage!$C$5:$C$11,0),MATCH(UsagePerHour!GQ$4,Usage!$D$3:$ABF$3,0)),"")</f>
        <v>93.87958145788275</v>
      </c>
      <c r="GR7" s="6">
        <f>IFERROR(INDEX(Sales!$D$5:$ABF$18,MATCH(UsagePerHour!$B7,Sales!$C$5:$C$18,0),MATCH(UsagePerHour!GR$4,Sales!$D$3:$ABF$3,0))/GR$2*INDEX(Usage!$D$5:$ABF$11,MATCH(UsagePerHour!$B$4,Usage!$C$5:$C$11,0),MATCH(UsagePerHour!GR$4,Usage!$D$3:$ABF$3,0)),"")</f>
        <v>91.64995706919369</v>
      </c>
      <c r="GS7" s="6">
        <f>IFERROR(INDEX(Sales!$D$5:$ABF$18,MATCH(UsagePerHour!$B7,Sales!$C$5:$C$18,0),MATCH(UsagePerHour!GS$4,Sales!$D$3:$ABF$3,0))/GS$2*INDEX(Usage!$D$5:$ABF$11,MATCH(UsagePerHour!$B$4,Usage!$C$5:$C$11,0),MATCH(UsagePerHour!GS$4,Usage!$D$3:$ABF$3,0)),"")</f>
        <v>11.523709100204499</v>
      </c>
      <c r="GT7" s="6">
        <f>IFERROR(INDEX(Sales!$D$5:$ABF$18,MATCH(UsagePerHour!$B7,Sales!$C$5:$C$18,0),MATCH(UsagePerHour!GT$4,Sales!$D$3:$ABF$3,0))/GT$2*INDEX(Usage!$D$5:$ABF$11,MATCH(UsagePerHour!$B$4,Usage!$C$5:$C$11,0),MATCH(UsagePerHour!GT$4,Usage!$D$3:$ABF$3,0)),"")</f>
        <v>86.780429382954239</v>
      </c>
      <c r="GU7" s="6">
        <f>IFERROR(INDEX(Sales!$D$5:$ABF$18,MATCH(UsagePerHour!$B7,Sales!$C$5:$C$18,0),MATCH(UsagePerHour!GU$4,Sales!$D$3:$ABF$3,0))/GU$2*INDEX(Usage!$D$5:$ABF$11,MATCH(UsagePerHour!$B$4,Usage!$C$5:$C$11,0),MATCH(UsagePerHour!GU$4,Usage!$D$3:$ABF$3,0)),"")</f>
        <v>96.112684283374179</v>
      </c>
      <c r="GV7" s="6">
        <f>IFERROR(INDEX(Sales!$D$5:$ABF$18,MATCH(UsagePerHour!$B7,Sales!$C$5:$C$18,0),MATCH(UsagePerHour!GV$4,Sales!$D$3:$ABF$3,0))/GV$2*INDEX(Usage!$D$5:$ABF$11,MATCH(UsagePerHour!$B$4,Usage!$C$5:$C$11,0),MATCH(UsagePerHour!GV$4,Usage!$D$3:$ABF$3,0)),"")</f>
        <v>18.195343755923815</v>
      </c>
      <c r="GW7" s="6">
        <f>IFERROR(INDEX(Sales!$D$5:$ABF$18,MATCH(UsagePerHour!$B7,Sales!$C$5:$C$18,0),MATCH(UsagePerHour!GW$4,Sales!$D$3:$ABF$3,0))/GW$2*INDEX(Usage!$D$5:$ABF$11,MATCH(UsagePerHour!$B$4,Usage!$C$5:$C$11,0),MATCH(UsagePerHour!GW$4,Usage!$D$3:$ABF$3,0)),"")</f>
        <v>91.493035972514676</v>
      </c>
      <c r="GX7" s="6">
        <f>IFERROR(INDEX(Sales!$D$5:$ABF$18,MATCH(UsagePerHour!$B7,Sales!$C$5:$C$18,0),MATCH(UsagePerHour!GX$4,Sales!$D$3:$ABF$3,0))/GX$2*INDEX(Usage!$D$5:$ABF$11,MATCH(UsagePerHour!$B$4,Usage!$C$5:$C$11,0),MATCH(UsagePerHour!GX$4,Usage!$D$3:$ABF$3,0)),"")</f>
        <v>39.988262985773105</v>
      </c>
      <c r="GY7" s="6">
        <f>IFERROR(INDEX(Sales!$D$5:$ABF$18,MATCH(UsagePerHour!$B7,Sales!$C$5:$C$18,0),MATCH(UsagePerHour!GY$4,Sales!$D$3:$ABF$3,0))/GY$2*INDEX(Usage!$D$5:$ABF$11,MATCH(UsagePerHour!$B$4,Usage!$C$5:$C$11,0),MATCH(UsagePerHour!GY$4,Usage!$D$3:$ABF$3,0)),"")</f>
        <v>134.59969140504069</v>
      </c>
      <c r="GZ7" s="6">
        <f>IFERROR(INDEX(Sales!$D$5:$ABF$18,MATCH(UsagePerHour!$B7,Sales!$C$5:$C$18,0),MATCH(UsagePerHour!GZ$4,Sales!$D$3:$ABF$3,0))/GZ$2*INDEX(Usage!$D$5:$ABF$11,MATCH(UsagePerHour!$B$4,Usage!$C$5:$C$11,0),MATCH(UsagePerHour!GZ$4,Usage!$D$3:$ABF$3,0)),"")</f>
        <v>16.885988023952098</v>
      </c>
      <c r="HA7" s="6">
        <f>IFERROR(INDEX(Sales!$D$5:$ABF$18,MATCH(UsagePerHour!$B7,Sales!$C$5:$C$18,0),MATCH(UsagePerHour!HA$4,Sales!$D$3:$ABF$3,0))/HA$2*INDEX(Usage!$D$5:$ABF$11,MATCH(UsagePerHour!$B$4,Usage!$C$5:$C$11,0),MATCH(UsagePerHour!HA$4,Usage!$D$3:$ABF$3,0)),"")</f>
        <v>27.303022951137851</v>
      </c>
      <c r="HB7" s="6">
        <f>IFERROR(INDEX(Sales!$D$5:$ABF$18,MATCH(UsagePerHour!$B7,Sales!$C$5:$C$18,0),MATCH(UsagePerHour!HB$4,Sales!$D$3:$ABF$3,0))/HB$2*INDEX(Usage!$D$5:$ABF$11,MATCH(UsagePerHour!$B$4,Usage!$C$5:$C$11,0),MATCH(UsagePerHour!HB$4,Usage!$D$3:$ABF$3,0)),"")</f>
        <v>13.627653138234505</v>
      </c>
      <c r="HC7" s="6">
        <f>IFERROR(INDEX(Sales!$D$5:$ABF$18,MATCH(UsagePerHour!$B7,Sales!$C$5:$C$18,0),MATCH(UsagePerHour!HC$4,Sales!$D$3:$ABF$3,0))/HC$2*INDEX(Usage!$D$5:$ABF$11,MATCH(UsagePerHour!$B$4,Usage!$C$5:$C$11,0),MATCH(UsagePerHour!HC$4,Usage!$D$3:$ABF$3,0)),"")</f>
        <v>25.98051459445492</v>
      </c>
      <c r="HD7" s="6">
        <f>IFERROR(INDEX(Sales!$D$5:$ABF$18,MATCH(UsagePerHour!$B7,Sales!$C$5:$C$18,0),MATCH(UsagePerHour!HD$4,Sales!$D$3:$ABF$3,0))/HD$2*INDEX(Usage!$D$5:$ABF$11,MATCH(UsagePerHour!$B$4,Usage!$C$5:$C$11,0),MATCH(UsagePerHour!HD$4,Usage!$D$3:$ABF$3,0)),"")</f>
        <v>138.13453283167453</v>
      </c>
      <c r="HE7" s="6">
        <f>IFERROR(INDEX(Sales!$D$5:$ABF$18,MATCH(UsagePerHour!$B7,Sales!$C$5:$C$18,0),MATCH(UsagePerHour!HE$4,Sales!$D$3:$ABF$3,0))/HE$2*INDEX(Usage!$D$5:$ABF$11,MATCH(UsagePerHour!$B$4,Usage!$C$5:$C$11,0),MATCH(UsagePerHour!HE$4,Usage!$D$3:$ABF$3,0)),"")</f>
        <v>53.998253038290912</v>
      </c>
      <c r="HF7" s="6">
        <f>IFERROR(INDEX(Sales!$D$5:$ABF$18,MATCH(UsagePerHour!$B7,Sales!$C$5:$C$18,0),MATCH(UsagePerHour!HF$4,Sales!$D$3:$ABF$3,0))/HF$2*INDEX(Usage!$D$5:$ABF$11,MATCH(UsagePerHour!$B$4,Usage!$C$5:$C$11,0),MATCH(UsagePerHour!HF$4,Usage!$D$3:$ABF$3,0)),"")</f>
        <v>15.182558810048349</v>
      </c>
      <c r="HG7" s="6">
        <f>IFERROR(INDEX(Sales!$D$5:$ABF$18,MATCH(UsagePerHour!$B7,Sales!$C$5:$C$18,0),MATCH(UsagePerHour!HG$4,Sales!$D$3:$ABF$3,0))/HG$2*INDEX(Usage!$D$5:$ABF$11,MATCH(UsagePerHour!$B$4,Usage!$C$5:$C$11,0),MATCH(UsagePerHour!HG$4,Usage!$D$3:$ABF$3,0)),"")</f>
        <v>0.83560120358519852</v>
      </c>
      <c r="HH7" s="6">
        <f>IFERROR(INDEX(Sales!$D$5:$ABF$18,MATCH(UsagePerHour!$B7,Sales!$C$5:$C$18,0),MATCH(UsagePerHour!HH$4,Sales!$D$3:$ABF$3,0))/HH$2*INDEX(Usage!$D$5:$ABF$11,MATCH(UsagePerHour!$B$4,Usage!$C$5:$C$11,0),MATCH(UsagePerHour!HH$4,Usage!$D$3:$ABF$3,0)),"")</f>
        <v>12.402256649055252</v>
      </c>
      <c r="HI7" s="6">
        <f>IFERROR(INDEX(Sales!$D$5:$ABF$18,MATCH(UsagePerHour!$B7,Sales!$C$5:$C$18,0),MATCH(UsagePerHour!HI$4,Sales!$D$3:$ABF$3,0))/HI$2*INDEX(Usage!$D$5:$ABF$11,MATCH(UsagePerHour!$B$4,Usage!$C$5:$C$11,0),MATCH(UsagePerHour!HI$4,Usage!$D$3:$ABF$3,0)),"")</f>
        <v>12.324165403252177</v>
      </c>
      <c r="HJ7" s="6">
        <f>IFERROR(INDEX(Sales!$D$5:$ABF$18,MATCH(UsagePerHour!$B7,Sales!$C$5:$C$18,0),MATCH(UsagePerHour!HJ$4,Sales!$D$3:$ABF$3,0))/HJ$2*INDEX(Usage!$D$5:$ABF$11,MATCH(UsagePerHour!$B$4,Usage!$C$5:$C$11,0),MATCH(UsagePerHour!HJ$4,Usage!$D$3:$ABF$3,0)),"")</f>
        <v>10.424489113938151</v>
      </c>
      <c r="HK7" s="6">
        <f>IFERROR(INDEX(Sales!$D$5:$ABF$18,MATCH(UsagePerHour!$B7,Sales!$C$5:$C$18,0),MATCH(UsagePerHour!HK$4,Sales!$D$3:$ABF$3,0))/HK$2*INDEX(Usage!$D$5:$ABF$11,MATCH(UsagePerHour!$B$4,Usage!$C$5:$C$11,0),MATCH(UsagePerHour!HK$4,Usage!$D$3:$ABF$3,0)),"")</f>
        <v>12.830533247518286</v>
      </c>
      <c r="HL7" s="6">
        <f>IFERROR(INDEX(Sales!$D$5:$ABF$18,MATCH(UsagePerHour!$B7,Sales!$C$5:$C$18,0),MATCH(UsagePerHour!HL$4,Sales!$D$3:$ABF$3,0))/HL$2*INDEX(Usage!$D$5:$ABF$11,MATCH(UsagePerHour!$B$4,Usage!$C$5:$C$11,0),MATCH(UsagePerHour!HL$4,Usage!$D$3:$ABF$3,0)),"")</f>
        <v>30.593808075688461</v>
      </c>
      <c r="HM7" s="6">
        <f>IFERROR(INDEX(Sales!$D$5:$ABF$18,MATCH(UsagePerHour!$B7,Sales!$C$5:$C$18,0),MATCH(UsagePerHour!HM$4,Sales!$D$3:$ABF$3,0))/HM$2*INDEX(Usage!$D$5:$ABF$11,MATCH(UsagePerHour!$B$4,Usage!$C$5:$C$11,0),MATCH(UsagePerHour!HM$4,Usage!$D$3:$ABF$3,0)),"")</f>
        <v>60.544134539952928</v>
      </c>
      <c r="HN7" s="6">
        <f>IFERROR(INDEX(Sales!$D$5:$ABF$18,MATCH(UsagePerHour!$B7,Sales!$C$5:$C$18,0),MATCH(UsagePerHour!HN$4,Sales!$D$3:$ABF$3,0))/HN$2*INDEX(Usage!$D$5:$ABF$11,MATCH(UsagePerHour!$B$4,Usage!$C$5:$C$11,0),MATCH(UsagePerHour!HN$4,Usage!$D$3:$ABF$3,0)),"")</f>
        <v>22.918453871321265</v>
      </c>
      <c r="HO7" s="6">
        <f>IFERROR(INDEX(Sales!$D$5:$ABF$18,MATCH(UsagePerHour!$B7,Sales!$C$5:$C$18,0),MATCH(UsagePerHour!HO$4,Sales!$D$3:$ABF$3,0))/HO$2*INDEX(Usage!$D$5:$ABF$11,MATCH(UsagePerHour!$B$4,Usage!$C$5:$C$11,0),MATCH(UsagePerHour!HO$4,Usage!$D$3:$ABF$3,0)),"")</f>
        <v>74.370525966667586</v>
      </c>
      <c r="HP7" s="6">
        <f>IFERROR(INDEX(Sales!$D$5:$ABF$18,MATCH(UsagePerHour!$B7,Sales!$C$5:$C$18,0),MATCH(UsagePerHour!HP$4,Sales!$D$3:$ABF$3,0))/HP$2*INDEX(Usage!$D$5:$ABF$11,MATCH(UsagePerHour!$B$4,Usage!$C$5:$C$11,0),MATCH(UsagePerHour!HP$4,Usage!$D$3:$ABF$3,0)),"")</f>
        <v>45.985410997095514</v>
      </c>
      <c r="HQ7" s="6">
        <f>IFERROR(INDEX(Sales!$D$5:$ABF$18,MATCH(UsagePerHour!$B7,Sales!$C$5:$C$18,0),MATCH(UsagePerHour!HQ$4,Sales!$D$3:$ABF$3,0))/HQ$2*INDEX(Usage!$D$5:$ABF$11,MATCH(UsagePerHour!$B$4,Usage!$C$5:$C$11,0),MATCH(UsagePerHour!HQ$4,Usage!$D$3:$ABF$3,0)),"")</f>
        <v>92.600864241364079</v>
      </c>
      <c r="HR7" s="6">
        <f>IFERROR(INDEX(Sales!$D$5:$ABF$18,MATCH(UsagePerHour!$B7,Sales!$C$5:$C$18,0),MATCH(UsagePerHour!HR$4,Sales!$D$3:$ABF$3,0))/HR$2*INDEX(Usage!$D$5:$ABF$11,MATCH(UsagePerHour!$B$4,Usage!$C$5:$C$11,0),MATCH(UsagePerHour!HR$4,Usage!$D$3:$ABF$3,0)),"")</f>
        <v>255.17035561965807</v>
      </c>
      <c r="HS7" s="6">
        <f>IFERROR(INDEX(Sales!$D$5:$ABF$18,MATCH(UsagePerHour!$B7,Sales!$C$5:$C$18,0),MATCH(UsagePerHour!HS$4,Sales!$D$3:$ABF$3,0))/HS$2*INDEX(Usage!$D$5:$ABF$11,MATCH(UsagePerHour!$B$4,Usage!$C$5:$C$11,0),MATCH(UsagePerHour!HS$4,Usage!$D$3:$ABF$3,0)),"")</f>
        <v>19.236951919375723</v>
      </c>
      <c r="HT7" s="6">
        <f>IFERROR(INDEX(Sales!$D$5:$ABF$18,MATCH(UsagePerHour!$B7,Sales!$C$5:$C$18,0),MATCH(UsagePerHour!HT$4,Sales!$D$3:$ABF$3,0))/HT$2*INDEX(Usage!$D$5:$ABF$11,MATCH(UsagePerHour!$B$4,Usage!$C$5:$C$11,0),MATCH(UsagePerHour!HT$4,Usage!$D$3:$ABF$3,0)),"")</f>
        <v>17.29579600275672</v>
      </c>
      <c r="HU7" s="6">
        <f>IFERROR(INDEX(Sales!$D$5:$ABF$18,MATCH(UsagePerHour!$B7,Sales!$C$5:$C$18,0),MATCH(UsagePerHour!HU$4,Sales!$D$3:$ABF$3,0))/HU$2*INDEX(Usage!$D$5:$ABF$11,MATCH(UsagePerHour!$B$4,Usage!$C$5:$C$11,0),MATCH(UsagePerHour!HU$4,Usage!$D$3:$ABF$3,0)),"")</f>
        <v>3.3869815201236997</v>
      </c>
      <c r="HV7" s="6">
        <f>IFERROR(INDEX(Sales!$D$5:$ABF$18,MATCH(UsagePerHour!$B7,Sales!$C$5:$C$18,0),MATCH(UsagePerHour!HV$4,Sales!$D$3:$ABF$3,0))/HV$2*INDEX(Usage!$D$5:$ABF$11,MATCH(UsagePerHour!$B$4,Usage!$C$5:$C$11,0),MATCH(UsagePerHour!HV$4,Usage!$D$3:$ABF$3,0)),"")</f>
        <v>11.200247346181593</v>
      </c>
      <c r="HW7" s="6">
        <f>IFERROR(INDEX(Sales!$D$5:$ABF$18,MATCH(UsagePerHour!$B7,Sales!$C$5:$C$18,0),MATCH(UsagePerHour!HW$4,Sales!$D$3:$ABF$3,0))/HW$2*INDEX(Usage!$D$5:$ABF$11,MATCH(UsagePerHour!$B$4,Usage!$C$5:$C$11,0),MATCH(UsagePerHour!HW$4,Usage!$D$3:$ABF$3,0)),"")</f>
        <v>59.74433650002149</v>
      </c>
      <c r="HX7" s="6">
        <f>IFERROR(INDEX(Sales!$D$5:$ABF$18,MATCH(UsagePerHour!$B7,Sales!$C$5:$C$18,0),MATCH(UsagePerHour!HX$4,Sales!$D$3:$ABF$3,0))/HX$2*INDEX(Usage!$D$5:$ABF$11,MATCH(UsagePerHour!$B$4,Usage!$C$5:$C$11,0),MATCH(UsagePerHour!HX$4,Usage!$D$3:$ABF$3,0)),"")</f>
        <v>77.672728106583506</v>
      </c>
      <c r="HY7" s="6">
        <f>IFERROR(INDEX(Sales!$D$5:$ABF$18,MATCH(UsagePerHour!$B7,Sales!$C$5:$C$18,0),MATCH(UsagePerHour!HY$4,Sales!$D$3:$ABF$3,0))/HY$2*INDEX(Usage!$D$5:$ABF$11,MATCH(UsagePerHour!$B$4,Usage!$C$5:$C$11,0),MATCH(UsagePerHour!HY$4,Usage!$D$3:$ABF$3,0)),"")</f>
        <v>260.26547386077721</v>
      </c>
      <c r="HZ7" s="6">
        <f>IFERROR(INDEX(Sales!$D$5:$ABF$18,MATCH(UsagePerHour!$B7,Sales!$C$5:$C$18,0),MATCH(UsagePerHour!HZ$4,Sales!$D$3:$ABF$3,0))/HZ$2*INDEX(Usage!$D$5:$ABF$11,MATCH(UsagePerHour!$B$4,Usage!$C$5:$C$11,0),MATCH(UsagePerHour!HZ$4,Usage!$D$3:$ABF$3,0)),"")</f>
        <v>71.206806962847494</v>
      </c>
      <c r="IA7" s="6">
        <f>IFERROR(INDEX(Sales!$D$5:$ABF$18,MATCH(UsagePerHour!$B7,Sales!$C$5:$C$18,0),MATCH(UsagePerHour!IA$4,Sales!$D$3:$ABF$3,0))/IA$2*INDEX(Usage!$D$5:$ABF$11,MATCH(UsagePerHour!$B$4,Usage!$C$5:$C$11,0),MATCH(UsagePerHour!IA$4,Usage!$D$3:$ABF$3,0)),"")</f>
        <v>78.755507810131078</v>
      </c>
      <c r="IB7" s="6">
        <f>IFERROR(INDEX(Sales!$D$5:$ABF$18,MATCH(UsagePerHour!$B7,Sales!$C$5:$C$18,0),MATCH(UsagePerHour!IB$4,Sales!$D$3:$ABF$3,0))/IB$2*INDEX(Usage!$D$5:$ABF$11,MATCH(UsagePerHour!$B$4,Usage!$C$5:$C$11,0),MATCH(UsagePerHour!IB$4,Usage!$D$3:$ABF$3,0)),"")</f>
        <v>10.671766649602084</v>
      </c>
      <c r="IC7" s="6">
        <f>IFERROR(INDEX(Sales!$D$5:$ABF$18,MATCH(UsagePerHour!$B7,Sales!$C$5:$C$18,0),MATCH(UsagePerHour!IC$4,Sales!$D$3:$ABF$3,0))/IC$2*INDEX(Usage!$D$5:$ABF$11,MATCH(UsagePerHour!$B$4,Usage!$C$5:$C$11,0),MATCH(UsagePerHour!IC$4,Usage!$D$3:$ABF$3,0)),"")</f>
        <v>22.497713653352267</v>
      </c>
      <c r="ID7" s="6">
        <f>IFERROR(INDEX(Sales!$D$5:$ABF$18,MATCH(UsagePerHour!$B7,Sales!$C$5:$C$18,0),MATCH(UsagePerHour!ID$4,Sales!$D$3:$ABF$3,0))/ID$2*INDEX(Usage!$D$5:$ABF$11,MATCH(UsagePerHour!$B$4,Usage!$C$5:$C$11,0),MATCH(UsagePerHour!ID$4,Usage!$D$3:$ABF$3,0)),"")</f>
        <v>14.015762564831393</v>
      </c>
      <c r="IE7" s="6">
        <f>IFERROR(INDEX(Sales!$D$5:$ABF$18,MATCH(UsagePerHour!$B7,Sales!$C$5:$C$18,0),MATCH(UsagePerHour!IE$4,Sales!$D$3:$ABF$3,0))/IE$2*INDEX(Usage!$D$5:$ABF$11,MATCH(UsagePerHour!$B$4,Usage!$C$5:$C$11,0),MATCH(UsagePerHour!IE$4,Usage!$D$3:$ABF$3,0)),"")</f>
        <v>34.310633934495442</v>
      </c>
      <c r="IF7" s="6">
        <f>IFERROR(INDEX(Sales!$D$5:$ABF$18,MATCH(UsagePerHour!$B7,Sales!$C$5:$C$18,0),MATCH(UsagePerHour!IF$4,Sales!$D$3:$ABF$3,0))/IF$2*INDEX(Usage!$D$5:$ABF$11,MATCH(UsagePerHour!$B$4,Usage!$C$5:$C$11,0),MATCH(UsagePerHour!IF$4,Usage!$D$3:$ABF$3,0)),"")</f>
        <v>155.25226393851875</v>
      </c>
      <c r="IG7" s="6">
        <f>IFERROR(INDEX(Sales!$D$5:$ABF$18,MATCH(UsagePerHour!$B7,Sales!$C$5:$C$18,0),MATCH(UsagePerHour!IG$4,Sales!$D$3:$ABF$3,0))/IG$2*INDEX(Usage!$D$5:$ABF$11,MATCH(UsagePerHour!$B$4,Usage!$C$5:$C$11,0),MATCH(UsagePerHour!IG$4,Usage!$D$3:$ABF$3,0)),"")</f>
        <v>18.928163240882029</v>
      </c>
      <c r="IH7" s="6">
        <f>IFERROR(INDEX(Sales!$D$5:$ABF$18,MATCH(UsagePerHour!$B7,Sales!$C$5:$C$18,0),MATCH(UsagePerHour!IH$4,Sales!$D$3:$ABF$3,0))/IH$2*INDEX(Usage!$D$5:$ABF$11,MATCH(UsagePerHour!$B$4,Usage!$C$5:$C$11,0),MATCH(UsagePerHour!IH$4,Usage!$D$3:$ABF$3,0)),"")</f>
        <v>66.778523290128348</v>
      </c>
      <c r="II7" s="6">
        <f>IFERROR(INDEX(Sales!$D$5:$ABF$18,MATCH(UsagePerHour!$B7,Sales!$C$5:$C$18,0),MATCH(UsagePerHour!II$4,Sales!$D$3:$ABF$3,0))/II$2*INDEX(Usage!$D$5:$ABF$11,MATCH(UsagePerHour!$B$4,Usage!$C$5:$C$11,0),MATCH(UsagePerHour!II$4,Usage!$D$3:$ABF$3,0)),"")</f>
        <v>0.97149749306373134</v>
      </c>
      <c r="IJ7" s="6">
        <f>IFERROR(INDEX(Sales!$D$5:$ABF$18,MATCH(UsagePerHour!$B7,Sales!$C$5:$C$18,0),MATCH(UsagePerHour!IJ$4,Sales!$D$3:$ABF$3,0))/IJ$2*INDEX(Usage!$D$5:$ABF$11,MATCH(UsagePerHour!$B$4,Usage!$C$5:$C$11,0),MATCH(UsagePerHour!IJ$4,Usage!$D$3:$ABF$3,0)),"")</f>
        <v>52.790092062819333</v>
      </c>
      <c r="IK7" s="6">
        <f>IFERROR(INDEX(Sales!$D$5:$ABF$18,MATCH(UsagePerHour!$B7,Sales!$C$5:$C$18,0),MATCH(UsagePerHour!IK$4,Sales!$D$3:$ABF$3,0))/IK$2*INDEX(Usage!$D$5:$ABF$11,MATCH(UsagePerHour!$B$4,Usage!$C$5:$C$11,0),MATCH(UsagePerHour!IK$4,Usage!$D$3:$ABF$3,0)),"")</f>
        <v>12.907496019697062</v>
      </c>
      <c r="IL7" s="6">
        <f>IFERROR(INDEX(Sales!$D$5:$ABF$18,MATCH(UsagePerHour!$B7,Sales!$C$5:$C$18,0),MATCH(UsagePerHour!IL$4,Sales!$D$3:$ABF$3,0))/IL$2*INDEX(Usage!$D$5:$ABF$11,MATCH(UsagePerHour!$B$4,Usage!$C$5:$C$11,0),MATCH(UsagePerHour!IL$4,Usage!$D$3:$ABF$3,0)),"")</f>
        <v>50.093241732708705</v>
      </c>
      <c r="IM7" s="6">
        <f>IFERROR(INDEX(Sales!$D$5:$ABF$18,MATCH(UsagePerHour!$B7,Sales!$C$5:$C$18,0),MATCH(UsagePerHour!IM$4,Sales!$D$3:$ABF$3,0))/IM$2*INDEX(Usage!$D$5:$ABF$11,MATCH(UsagePerHour!$B$4,Usage!$C$5:$C$11,0),MATCH(UsagePerHour!IM$4,Usage!$D$3:$ABF$3,0)),"")</f>
        <v>130.33377813767243</v>
      </c>
      <c r="IN7" s="6">
        <f>IFERROR(INDEX(Sales!$D$5:$ABF$18,MATCH(UsagePerHour!$B7,Sales!$C$5:$C$18,0),MATCH(UsagePerHour!IN$4,Sales!$D$3:$ABF$3,0))/IN$2*INDEX(Usage!$D$5:$ABF$11,MATCH(UsagePerHour!$B$4,Usage!$C$5:$C$11,0),MATCH(UsagePerHour!IN$4,Usage!$D$3:$ABF$3,0)),"")</f>
        <v>10.303522571819427</v>
      </c>
      <c r="IO7" s="6">
        <f>IFERROR(INDEX(Sales!$D$5:$ABF$18,MATCH(UsagePerHour!$B7,Sales!$C$5:$C$18,0),MATCH(UsagePerHour!IO$4,Sales!$D$3:$ABF$3,0))/IO$2*INDEX(Usage!$D$5:$ABF$11,MATCH(UsagePerHour!$B$4,Usage!$C$5:$C$11,0),MATCH(UsagePerHour!IO$4,Usage!$D$3:$ABF$3,0)),"")</f>
        <v>29.418351812682715</v>
      </c>
      <c r="IP7" s="6">
        <f>IFERROR(INDEX(Sales!$D$5:$ABF$18,MATCH(UsagePerHour!$B7,Sales!$C$5:$C$18,0),MATCH(UsagePerHour!IP$4,Sales!$D$3:$ABF$3,0))/IP$2*INDEX(Usage!$D$5:$ABF$11,MATCH(UsagePerHour!$B$4,Usage!$C$5:$C$11,0),MATCH(UsagePerHour!IP$4,Usage!$D$3:$ABF$3,0)),"")</f>
        <v>46.208144086682047</v>
      </c>
      <c r="IQ7" s="6">
        <f>IFERROR(INDEX(Sales!$D$5:$ABF$18,MATCH(UsagePerHour!$B7,Sales!$C$5:$C$18,0),MATCH(UsagePerHour!IQ$4,Sales!$D$3:$ABF$3,0))/IQ$2*INDEX(Usage!$D$5:$ABF$11,MATCH(UsagePerHour!$B$4,Usage!$C$5:$C$11,0),MATCH(UsagePerHour!IQ$4,Usage!$D$3:$ABF$3,0)),"")</f>
        <v>30.556457113290531</v>
      </c>
      <c r="IR7" s="6">
        <f>IFERROR(INDEX(Sales!$D$5:$ABF$18,MATCH(UsagePerHour!$B7,Sales!$C$5:$C$18,0),MATCH(UsagePerHour!IR$4,Sales!$D$3:$ABF$3,0))/IR$2*INDEX(Usage!$D$5:$ABF$11,MATCH(UsagePerHour!$B$4,Usage!$C$5:$C$11,0),MATCH(UsagePerHour!IR$4,Usage!$D$3:$ABF$3,0)),"")</f>
        <v>19.240848607919627</v>
      </c>
      <c r="IS7" s="6">
        <f>IFERROR(INDEX(Sales!$D$5:$ABF$18,MATCH(UsagePerHour!$B7,Sales!$C$5:$C$18,0),MATCH(UsagePerHour!IS$4,Sales!$D$3:$ABF$3,0))/IS$2*INDEX(Usage!$D$5:$ABF$11,MATCH(UsagePerHour!$B$4,Usage!$C$5:$C$11,0),MATCH(UsagePerHour!IS$4,Usage!$D$3:$ABF$3,0)),"")</f>
        <v>18.872360466510251</v>
      </c>
      <c r="IT7" s="6">
        <f>IFERROR(INDEX(Sales!$D$5:$ABF$18,MATCH(UsagePerHour!$B7,Sales!$C$5:$C$18,0),MATCH(UsagePerHour!IT$4,Sales!$D$3:$ABF$3,0))/IT$2*INDEX(Usage!$D$5:$ABF$11,MATCH(UsagePerHour!$B$4,Usage!$C$5:$C$11,0),MATCH(UsagePerHour!IT$4,Usage!$D$3:$ABF$3,0)),"")</f>
        <v>50.664513524424706</v>
      </c>
      <c r="IU7" s="6">
        <f>IFERROR(INDEX(Sales!$D$5:$ABF$18,MATCH(UsagePerHour!$B7,Sales!$C$5:$C$18,0),MATCH(UsagePerHour!IU$4,Sales!$D$3:$ABF$3,0))/IU$2*INDEX(Usage!$D$5:$ABF$11,MATCH(UsagePerHour!$B$4,Usage!$C$5:$C$11,0),MATCH(UsagePerHour!IU$4,Usage!$D$3:$ABF$3,0)),"")</f>
        <v>14.037270944478418</v>
      </c>
      <c r="IV7" s="6">
        <f>IFERROR(INDEX(Sales!$D$5:$ABF$18,MATCH(UsagePerHour!$B7,Sales!$C$5:$C$18,0),MATCH(UsagePerHour!IV$4,Sales!$D$3:$ABF$3,0))/IV$2*INDEX(Usage!$D$5:$ABF$11,MATCH(UsagePerHour!$B$4,Usage!$C$5:$C$11,0),MATCH(UsagePerHour!IV$4,Usage!$D$3:$ABF$3,0)),"")</f>
        <v>16.906369178681743</v>
      </c>
      <c r="IW7" s="6">
        <f>IFERROR(INDEX(Sales!$D$5:$ABF$18,MATCH(UsagePerHour!$B7,Sales!$C$5:$C$18,0),MATCH(UsagePerHour!IW$4,Sales!$D$3:$ABF$3,0))/IW$2*INDEX(Usage!$D$5:$ABF$11,MATCH(UsagePerHour!$B$4,Usage!$C$5:$C$11,0),MATCH(UsagePerHour!IW$4,Usage!$D$3:$ABF$3,0)),"")</f>
        <v>0</v>
      </c>
      <c r="IX7" s="6">
        <f>IFERROR(INDEX(Sales!$D$5:$ABF$18,MATCH(UsagePerHour!$B7,Sales!$C$5:$C$18,0),MATCH(UsagePerHour!IX$4,Sales!$D$3:$ABF$3,0))/IX$2*INDEX(Usage!$D$5:$ABF$11,MATCH(UsagePerHour!$B$4,Usage!$C$5:$C$11,0),MATCH(UsagePerHour!IX$4,Usage!$D$3:$ABF$3,0)),"")</f>
        <v>25.563730483888826</v>
      </c>
      <c r="IY7" s="6">
        <f>IFERROR(INDEX(Sales!$D$5:$ABF$18,MATCH(UsagePerHour!$B7,Sales!$C$5:$C$18,0),MATCH(UsagePerHour!IY$4,Sales!$D$3:$ABF$3,0))/IY$2*INDEX(Usage!$D$5:$ABF$11,MATCH(UsagePerHour!$B$4,Usage!$C$5:$C$11,0),MATCH(UsagePerHour!IY$4,Usage!$D$3:$ABF$3,0)),"")</f>
        <v>10.239606804327705</v>
      </c>
      <c r="IZ7" s="6">
        <f>IFERROR(INDEX(Sales!$D$5:$ABF$18,MATCH(UsagePerHour!$B7,Sales!$C$5:$C$18,0),MATCH(UsagePerHour!IZ$4,Sales!$D$3:$ABF$3,0))/IZ$2*INDEX(Usage!$D$5:$ABF$11,MATCH(UsagePerHour!$B$4,Usage!$C$5:$C$11,0),MATCH(UsagePerHour!IZ$4,Usage!$D$3:$ABF$3,0)),"")</f>
        <v>27.221468692766884</v>
      </c>
      <c r="JA7" s="6">
        <f>IFERROR(INDEX(Sales!$D$5:$ABF$18,MATCH(UsagePerHour!$B7,Sales!$C$5:$C$18,0),MATCH(UsagePerHour!JA$4,Sales!$D$3:$ABF$3,0))/JA$2*INDEX(Usage!$D$5:$ABF$11,MATCH(UsagePerHour!$B$4,Usage!$C$5:$C$11,0),MATCH(UsagePerHour!JA$4,Usage!$D$3:$ABF$3,0)),"")</f>
        <v>166.63116591928249</v>
      </c>
      <c r="JB7" s="6">
        <f>IFERROR(INDEX(Sales!$D$5:$ABF$18,MATCH(UsagePerHour!$B7,Sales!$C$5:$C$18,0),MATCH(UsagePerHour!JB$4,Sales!$D$3:$ABF$3,0))/JB$2*INDEX(Usage!$D$5:$ABF$11,MATCH(UsagePerHour!$B$4,Usage!$C$5:$C$11,0),MATCH(UsagePerHour!JB$4,Usage!$D$3:$ABF$3,0)),"")</f>
        <v>125.79763068221934</v>
      </c>
      <c r="JC7" s="6">
        <f>IFERROR(INDEX(Sales!$D$5:$ABF$18,MATCH(UsagePerHour!$B7,Sales!$C$5:$C$18,0),MATCH(UsagePerHour!JC$4,Sales!$D$3:$ABF$3,0))/JC$2*INDEX(Usage!$D$5:$ABF$11,MATCH(UsagePerHour!$B$4,Usage!$C$5:$C$11,0),MATCH(UsagePerHour!JC$4,Usage!$D$3:$ABF$3,0)),"")</f>
        <v>22.151780941386413</v>
      </c>
      <c r="JD7" s="6">
        <f>IFERROR(INDEX(Sales!$D$5:$ABF$18,MATCH(UsagePerHour!$B7,Sales!$C$5:$C$18,0),MATCH(UsagePerHour!JD$4,Sales!$D$3:$ABF$3,0))/JD$2*INDEX(Usage!$D$5:$ABF$11,MATCH(UsagePerHour!$B$4,Usage!$C$5:$C$11,0),MATCH(UsagePerHour!JD$4,Usage!$D$3:$ABF$3,0)),"")</f>
        <v>3.7537471229954531</v>
      </c>
      <c r="JE7" s="6">
        <f>IFERROR(INDEX(Sales!$D$5:$ABF$18,MATCH(UsagePerHour!$B7,Sales!$C$5:$C$18,0),MATCH(UsagePerHour!JE$4,Sales!$D$3:$ABF$3,0))/JE$2*INDEX(Usage!$D$5:$ABF$11,MATCH(UsagePerHour!$B$4,Usage!$C$5:$C$11,0),MATCH(UsagePerHour!JE$4,Usage!$D$3:$ABF$3,0)),"")</f>
        <v>28.285428007242341</v>
      </c>
      <c r="JF7" s="6">
        <f>IFERROR(INDEX(Sales!$D$5:$ABF$18,MATCH(UsagePerHour!$B7,Sales!$C$5:$C$18,0),MATCH(UsagePerHour!JF$4,Sales!$D$3:$ABF$3,0))/JF$2*INDEX(Usage!$D$5:$ABF$11,MATCH(UsagePerHour!$B$4,Usage!$C$5:$C$11,0),MATCH(UsagePerHour!JF$4,Usage!$D$3:$ABF$3,0)),"")</f>
        <v>9.1803779743392777</v>
      </c>
      <c r="JG7" s="6">
        <f>IFERROR(INDEX(Sales!$D$5:$ABF$18,MATCH(UsagePerHour!$B7,Sales!$C$5:$C$18,0),MATCH(UsagePerHour!JG$4,Sales!$D$3:$ABF$3,0))/JG$2*INDEX(Usage!$D$5:$ABF$11,MATCH(UsagePerHour!$B$4,Usage!$C$5:$C$11,0),MATCH(UsagePerHour!JG$4,Usage!$D$3:$ABF$3,0)),"")</f>
        <v>10.405513147118313</v>
      </c>
      <c r="JH7" s="6">
        <f>IFERROR(INDEX(Sales!$D$5:$ABF$18,MATCH(UsagePerHour!$B7,Sales!$C$5:$C$18,0),MATCH(UsagePerHour!JH$4,Sales!$D$3:$ABF$3,0))/JH$2*INDEX(Usage!$D$5:$ABF$11,MATCH(UsagePerHour!$B$4,Usage!$C$5:$C$11,0),MATCH(UsagePerHour!JH$4,Usage!$D$3:$ABF$3,0)),"")</f>
        <v>178.70851456383627</v>
      </c>
      <c r="JI7" s="6">
        <f>IFERROR(INDEX(Sales!$D$5:$ABF$18,MATCH(UsagePerHour!$B7,Sales!$C$5:$C$18,0),MATCH(UsagePerHour!JI$4,Sales!$D$3:$ABF$3,0))/JI$2*INDEX(Usage!$D$5:$ABF$11,MATCH(UsagePerHour!$B$4,Usage!$C$5:$C$11,0),MATCH(UsagePerHour!JI$4,Usage!$D$3:$ABF$3,0)),"")</f>
        <v>108.62037665836651</v>
      </c>
      <c r="JJ7" s="6">
        <f>IFERROR(INDEX(Sales!$D$5:$ABF$18,MATCH(UsagePerHour!$B7,Sales!$C$5:$C$18,0),MATCH(UsagePerHour!JJ$4,Sales!$D$3:$ABF$3,0))/JJ$2*INDEX(Usage!$D$5:$ABF$11,MATCH(UsagePerHour!$B$4,Usage!$C$5:$C$11,0),MATCH(UsagePerHour!JJ$4,Usage!$D$3:$ABF$3,0)),"")</f>
        <v>41.523837097085504</v>
      </c>
      <c r="JK7" s="6">
        <f>IFERROR(INDEX(Sales!$D$5:$ABF$18,MATCH(UsagePerHour!$B7,Sales!$C$5:$C$18,0),MATCH(UsagePerHour!JK$4,Sales!$D$3:$ABF$3,0))/JK$2*INDEX(Usage!$D$5:$ABF$11,MATCH(UsagePerHour!$B$4,Usage!$C$5:$C$11,0),MATCH(UsagePerHour!JK$4,Usage!$D$3:$ABF$3,0)),"")</f>
        <v>8.4457286092745054</v>
      </c>
      <c r="JL7" s="6">
        <f>IFERROR(INDEX(Sales!$D$5:$ABF$18,MATCH(UsagePerHour!$B7,Sales!$C$5:$C$18,0),MATCH(UsagePerHour!JL$4,Sales!$D$3:$ABF$3,0))/JL$2*INDEX(Usage!$D$5:$ABF$11,MATCH(UsagePerHour!$B$4,Usage!$C$5:$C$11,0),MATCH(UsagePerHour!JL$4,Usage!$D$3:$ABF$3,0)),"")</f>
        <v>13.999309327910279</v>
      </c>
      <c r="JM7" s="6">
        <f>IFERROR(INDEX(Sales!$D$5:$ABF$18,MATCH(UsagePerHour!$B7,Sales!$C$5:$C$18,0),MATCH(UsagePerHour!JM$4,Sales!$D$3:$ABF$3,0))/JM$2*INDEX(Usage!$D$5:$ABF$11,MATCH(UsagePerHour!$B$4,Usage!$C$5:$C$11,0),MATCH(UsagePerHour!JM$4,Usage!$D$3:$ABF$3,0)),"")</f>
        <v>8.9584275777263329</v>
      </c>
      <c r="JN7" s="6">
        <f>IFERROR(INDEX(Sales!$D$5:$ABF$18,MATCH(UsagePerHour!$B7,Sales!$C$5:$C$18,0),MATCH(UsagePerHour!JN$4,Sales!$D$3:$ABF$3,0))/JN$2*INDEX(Usage!$D$5:$ABF$11,MATCH(UsagePerHour!$B$4,Usage!$C$5:$C$11,0),MATCH(UsagePerHour!JN$4,Usage!$D$3:$ABF$3,0)),"")</f>
        <v>35.241572394759189</v>
      </c>
      <c r="JO7" s="6">
        <f>IFERROR(INDEX(Sales!$D$5:$ABF$18,MATCH(UsagePerHour!$B7,Sales!$C$5:$C$18,0),MATCH(UsagePerHour!JO$4,Sales!$D$3:$ABF$3,0))/JO$2*INDEX(Usage!$D$5:$ABF$11,MATCH(UsagePerHour!$B$4,Usage!$C$5:$C$11,0),MATCH(UsagePerHour!JO$4,Usage!$D$3:$ABF$3,0)),"")</f>
        <v>185.45915837487217</v>
      </c>
      <c r="JP7" s="6">
        <f>IFERROR(INDEX(Sales!$D$5:$ABF$18,MATCH(UsagePerHour!$B7,Sales!$C$5:$C$18,0),MATCH(UsagePerHour!JP$4,Sales!$D$3:$ABF$3,0))/JP$2*INDEX(Usage!$D$5:$ABF$11,MATCH(UsagePerHour!$B$4,Usage!$C$5:$C$11,0),MATCH(UsagePerHour!JP$4,Usage!$D$3:$ABF$3,0)),"")</f>
        <v>7.0251230879661923</v>
      </c>
      <c r="JQ7" s="6">
        <f>IFERROR(INDEX(Sales!$D$5:$ABF$18,MATCH(UsagePerHour!$B7,Sales!$C$5:$C$18,0),MATCH(UsagePerHour!JQ$4,Sales!$D$3:$ABF$3,0))/JQ$2*INDEX(Usage!$D$5:$ABF$11,MATCH(UsagePerHour!$B$4,Usage!$C$5:$C$11,0),MATCH(UsagePerHour!JQ$4,Usage!$D$3:$ABF$3,0)),"")</f>
        <v>15.715365597203672</v>
      </c>
      <c r="JR7" s="6">
        <f>IFERROR(INDEX(Sales!$D$5:$ABF$18,MATCH(UsagePerHour!$B7,Sales!$C$5:$C$18,0),MATCH(UsagePerHour!JR$4,Sales!$D$3:$ABF$3,0))/JR$2*INDEX(Usage!$D$5:$ABF$11,MATCH(UsagePerHour!$B$4,Usage!$C$5:$C$11,0),MATCH(UsagePerHour!JR$4,Usage!$D$3:$ABF$3,0)),"")</f>
        <v>2.5556091945486279</v>
      </c>
      <c r="JS7" s="6">
        <f>IFERROR(INDEX(Sales!$D$5:$ABF$18,MATCH(UsagePerHour!$B7,Sales!$C$5:$C$18,0),MATCH(UsagePerHour!JS$4,Sales!$D$3:$ABF$3,0))/JS$2*INDEX(Usage!$D$5:$ABF$11,MATCH(UsagePerHour!$B$4,Usage!$C$5:$C$11,0),MATCH(UsagePerHour!JS$4,Usage!$D$3:$ABF$3,0)),"")</f>
        <v>57.279003793288396</v>
      </c>
      <c r="JT7" s="6">
        <f>IFERROR(INDEX(Sales!$D$5:$ABF$18,MATCH(UsagePerHour!$B7,Sales!$C$5:$C$18,0),MATCH(UsagePerHour!JT$4,Sales!$D$3:$ABF$3,0))/JT$2*INDEX(Usage!$D$5:$ABF$11,MATCH(UsagePerHour!$B$4,Usage!$C$5:$C$11,0),MATCH(UsagePerHour!JT$4,Usage!$D$3:$ABF$3,0)),"")</f>
        <v>19.799007244863539</v>
      </c>
      <c r="JU7" s="6">
        <f>IFERROR(INDEX(Sales!$D$5:$ABF$18,MATCH(UsagePerHour!$B7,Sales!$C$5:$C$18,0),MATCH(UsagePerHour!JU$4,Sales!$D$3:$ABF$3,0))/JU$2*INDEX(Usage!$D$5:$ABF$11,MATCH(UsagePerHour!$B$4,Usage!$C$5:$C$11,0),MATCH(UsagePerHour!JU$4,Usage!$D$3:$ABF$3,0)),"")</f>
        <v>22.832308566066622</v>
      </c>
      <c r="JV7" s="6">
        <f>IFERROR(INDEX(Sales!$D$5:$ABF$18,MATCH(UsagePerHour!$B7,Sales!$C$5:$C$18,0),MATCH(UsagePerHour!JV$4,Sales!$D$3:$ABF$3,0))/JV$2*INDEX(Usage!$D$5:$ABF$11,MATCH(UsagePerHour!$B$4,Usage!$C$5:$C$11,0),MATCH(UsagePerHour!JV$4,Usage!$D$3:$ABF$3,0)),"")</f>
        <v>141.80956421601309</v>
      </c>
      <c r="JW7" s="6">
        <f>IFERROR(INDEX(Sales!$D$5:$ABF$18,MATCH(UsagePerHour!$B7,Sales!$C$5:$C$18,0),MATCH(UsagePerHour!JW$4,Sales!$D$3:$ABF$3,0))/JW$2*INDEX(Usage!$D$5:$ABF$11,MATCH(UsagePerHour!$B$4,Usage!$C$5:$C$11,0),MATCH(UsagePerHour!JW$4,Usage!$D$3:$ABF$3,0)),"")</f>
        <v>14.991007163347374</v>
      </c>
      <c r="JX7" s="6">
        <f>IFERROR(INDEX(Sales!$D$5:$ABF$18,MATCH(UsagePerHour!$B7,Sales!$C$5:$C$18,0),MATCH(UsagePerHour!JX$4,Sales!$D$3:$ABF$3,0))/JX$2*INDEX(Usage!$D$5:$ABF$11,MATCH(UsagePerHour!$B$4,Usage!$C$5:$C$11,0),MATCH(UsagePerHour!JX$4,Usage!$D$3:$ABF$3,0)),"")</f>
        <v>28.82467840093291</v>
      </c>
      <c r="JY7" s="6">
        <f>IFERROR(INDEX(Sales!$D$5:$ABF$18,MATCH(UsagePerHour!$B7,Sales!$C$5:$C$18,0),MATCH(UsagePerHour!JY$4,Sales!$D$3:$ABF$3,0))/JY$2*INDEX(Usage!$D$5:$ABF$11,MATCH(UsagePerHour!$B$4,Usage!$C$5:$C$11,0),MATCH(UsagePerHour!JY$4,Usage!$D$3:$ABF$3,0)),"")</f>
        <v>2.7765135513185193</v>
      </c>
      <c r="JZ7" s="6">
        <f>IFERROR(INDEX(Sales!$D$5:$ABF$18,MATCH(UsagePerHour!$B7,Sales!$C$5:$C$18,0),MATCH(UsagePerHour!JZ$4,Sales!$D$3:$ABF$3,0))/JZ$2*INDEX(Usage!$D$5:$ABF$11,MATCH(UsagePerHour!$B$4,Usage!$C$5:$C$11,0),MATCH(UsagePerHour!JZ$4,Usage!$D$3:$ABF$3,0)),"")</f>
        <v>10.442647051469889</v>
      </c>
      <c r="KA7" s="6">
        <f>IFERROR(INDEX(Sales!$D$5:$ABF$18,MATCH(UsagePerHour!$B7,Sales!$C$5:$C$18,0),MATCH(UsagePerHour!KA$4,Sales!$D$3:$ABF$3,0))/KA$2*INDEX(Usage!$D$5:$ABF$11,MATCH(UsagePerHour!$B$4,Usage!$C$5:$C$11,0),MATCH(UsagePerHour!KA$4,Usage!$D$3:$ABF$3,0)),"")</f>
        <v>79.002839718821292</v>
      </c>
      <c r="KB7" s="6">
        <f>IFERROR(INDEX(Sales!$D$5:$ABF$18,MATCH(UsagePerHour!$B7,Sales!$C$5:$C$18,0),MATCH(UsagePerHour!KB$4,Sales!$D$3:$ABF$3,0))/KB$2*INDEX(Usage!$D$5:$ABF$11,MATCH(UsagePerHour!$B$4,Usage!$C$5:$C$11,0),MATCH(UsagePerHour!KB$4,Usage!$D$3:$ABF$3,0)),"")</f>
        <v>54.43730278898277</v>
      </c>
      <c r="KC7" s="6">
        <f>IFERROR(INDEX(Sales!$D$5:$ABF$18,MATCH(UsagePerHour!$B7,Sales!$C$5:$C$18,0),MATCH(UsagePerHour!KC$4,Sales!$D$3:$ABF$3,0))/KC$2*INDEX(Usage!$D$5:$ABF$11,MATCH(UsagePerHour!$B$4,Usage!$C$5:$C$11,0),MATCH(UsagePerHour!KC$4,Usage!$D$3:$ABF$3,0)),"")</f>
        <v>196.14405174511521</v>
      </c>
      <c r="KD7" s="6">
        <f>IFERROR(INDEX(Sales!$D$5:$ABF$18,MATCH(UsagePerHour!$B7,Sales!$C$5:$C$18,0),MATCH(UsagePerHour!KD$4,Sales!$D$3:$ABF$3,0))/KD$2*INDEX(Usage!$D$5:$ABF$11,MATCH(UsagePerHour!$B$4,Usage!$C$5:$C$11,0),MATCH(UsagePerHour!KD$4,Usage!$D$3:$ABF$3,0)),"")</f>
        <v>198.29514077617131</v>
      </c>
      <c r="KE7" s="6">
        <f>IFERROR(INDEX(Sales!$D$5:$ABF$18,MATCH(UsagePerHour!$B7,Sales!$C$5:$C$18,0),MATCH(UsagePerHour!KE$4,Sales!$D$3:$ABF$3,0))/KE$2*INDEX(Usage!$D$5:$ABF$11,MATCH(UsagePerHour!$B$4,Usage!$C$5:$C$11,0),MATCH(UsagePerHour!KE$4,Usage!$D$3:$ABF$3,0)),"")</f>
        <v>10.183924199836794</v>
      </c>
      <c r="KF7" s="6">
        <f>IFERROR(INDEX(Sales!$D$5:$ABF$18,MATCH(UsagePerHour!$B7,Sales!$C$5:$C$18,0),MATCH(UsagePerHour!KF$4,Sales!$D$3:$ABF$3,0))/KF$2*INDEX(Usage!$D$5:$ABF$11,MATCH(UsagePerHour!$B$4,Usage!$C$5:$C$11,0),MATCH(UsagePerHour!KF$4,Usage!$D$3:$ABF$3,0)),"")</f>
        <v>6.8125959640271985</v>
      </c>
      <c r="KG7" s="6">
        <f>IFERROR(INDEX(Sales!$D$5:$ABF$18,MATCH(UsagePerHour!$B7,Sales!$C$5:$C$18,0),MATCH(UsagePerHour!KG$4,Sales!$D$3:$ABF$3,0))/KG$2*INDEX(Usage!$D$5:$ABF$11,MATCH(UsagePerHour!$B$4,Usage!$C$5:$C$11,0),MATCH(UsagePerHour!KG$4,Usage!$D$3:$ABF$3,0)),"")</f>
        <v>13.40516230194665</v>
      </c>
      <c r="KH7" s="6">
        <f>IFERROR(INDEX(Sales!$D$5:$ABF$18,MATCH(UsagePerHour!$B7,Sales!$C$5:$C$18,0),MATCH(UsagePerHour!KH$4,Sales!$D$3:$ABF$3,0))/KH$2*INDEX(Usage!$D$5:$ABF$11,MATCH(UsagePerHour!$B$4,Usage!$C$5:$C$11,0),MATCH(UsagePerHour!KH$4,Usage!$D$3:$ABF$3,0)),"")</f>
        <v>18.715242683058978</v>
      </c>
      <c r="KI7" s="6">
        <f>IFERROR(INDEX(Sales!$D$5:$ABF$18,MATCH(UsagePerHour!$B7,Sales!$C$5:$C$18,0),MATCH(UsagePerHour!KI$4,Sales!$D$3:$ABF$3,0))/KI$2*INDEX(Usage!$D$5:$ABF$11,MATCH(UsagePerHour!$B$4,Usage!$C$5:$C$11,0),MATCH(UsagePerHour!KI$4,Usage!$D$3:$ABF$3,0)),"")</f>
        <v>30.680492033352593</v>
      </c>
      <c r="KJ7" s="6">
        <f>IFERROR(INDEX(Sales!$D$5:$ABF$18,MATCH(UsagePerHour!$B7,Sales!$C$5:$C$18,0),MATCH(UsagePerHour!KJ$4,Sales!$D$3:$ABF$3,0))/KJ$2*INDEX(Usage!$D$5:$ABF$11,MATCH(UsagePerHour!$B$4,Usage!$C$5:$C$11,0),MATCH(UsagePerHour!KJ$4,Usage!$D$3:$ABF$3,0)),"")</f>
        <v>113.10572612013419</v>
      </c>
      <c r="KK7" s="6">
        <f>IFERROR(INDEX(Sales!$D$5:$ABF$18,MATCH(UsagePerHour!$B7,Sales!$C$5:$C$18,0),MATCH(UsagePerHour!KK$4,Sales!$D$3:$ABF$3,0))/KK$2*INDEX(Usage!$D$5:$ABF$11,MATCH(UsagePerHour!$B$4,Usage!$C$5:$C$11,0),MATCH(UsagePerHour!KK$4,Usage!$D$3:$ABF$3,0)),"")</f>
        <v>28.02419419531839</v>
      </c>
      <c r="KL7" s="6">
        <f>IFERROR(INDEX(Sales!$D$5:$ABF$18,MATCH(UsagePerHour!$B7,Sales!$C$5:$C$18,0),MATCH(UsagePerHour!KL$4,Sales!$D$3:$ABF$3,0))/KL$2*INDEX(Usage!$D$5:$ABF$11,MATCH(UsagePerHour!$B$4,Usage!$C$5:$C$11,0),MATCH(UsagePerHour!KL$4,Usage!$D$3:$ABF$3,0)),"")</f>
        <v>17.861705290278742</v>
      </c>
      <c r="KM7" s="6">
        <f>IFERROR(INDEX(Sales!$D$5:$ABF$18,MATCH(UsagePerHour!$B7,Sales!$C$5:$C$18,0),MATCH(UsagePerHour!KM$4,Sales!$D$3:$ABF$3,0))/KM$2*INDEX(Usage!$D$5:$ABF$11,MATCH(UsagePerHour!$B$4,Usage!$C$5:$C$11,0),MATCH(UsagePerHour!KM$4,Usage!$D$3:$ABF$3,0)),"")</f>
        <v>14.284723430918648</v>
      </c>
      <c r="KN7" s="6">
        <f>IFERROR(INDEX(Sales!$D$5:$ABF$18,MATCH(UsagePerHour!$B7,Sales!$C$5:$C$18,0),MATCH(UsagePerHour!KN$4,Sales!$D$3:$ABF$3,0))/KN$2*INDEX(Usage!$D$5:$ABF$11,MATCH(UsagePerHour!$B$4,Usage!$C$5:$C$11,0),MATCH(UsagePerHour!KN$4,Usage!$D$3:$ABF$3,0)),"")</f>
        <v>21.493706182733234</v>
      </c>
      <c r="KO7" s="6">
        <f>IFERROR(INDEX(Sales!$D$5:$ABF$18,MATCH(UsagePerHour!$B7,Sales!$C$5:$C$18,0),MATCH(UsagePerHour!KO$4,Sales!$D$3:$ABF$3,0))/KO$2*INDEX(Usage!$D$5:$ABF$11,MATCH(UsagePerHour!$B$4,Usage!$C$5:$C$11,0),MATCH(UsagePerHour!KO$4,Usage!$D$3:$ABF$3,0)),"")</f>
        <v>13.398265655036321</v>
      </c>
      <c r="KP7" s="6">
        <f>IFERROR(INDEX(Sales!$D$5:$ABF$18,MATCH(UsagePerHour!$B7,Sales!$C$5:$C$18,0),MATCH(UsagePerHour!KP$4,Sales!$D$3:$ABF$3,0))/KP$2*INDEX(Usage!$D$5:$ABF$11,MATCH(UsagePerHour!$B$4,Usage!$C$5:$C$11,0),MATCH(UsagePerHour!KP$4,Usage!$D$3:$ABF$3,0)),"")</f>
        <v>125.05211670431414</v>
      </c>
      <c r="KQ7" s="6">
        <f>IFERROR(INDEX(Sales!$D$5:$ABF$18,MATCH(UsagePerHour!$B7,Sales!$C$5:$C$18,0),MATCH(UsagePerHour!KQ$4,Sales!$D$3:$ABF$3,0))/KQ$2*INDEX(Usage!$D$5:$ABF$11,MATCH(UsagePerHour!$B$4,Usage!$C$5:$C$11,0),MATCH(UsagePerHour!KQ$4,Usage!$D$3:$ABF$3,0)),"")</f>
        <v>95.163991853360486</v>
      </c>
      <c r="KR7" s="6">
        <f>IFERROR(INDEX(Sales!$D$5:$ABF$18,MATCH(UsagePerHour!$B7,Sales!$C$5:$C$18,0),MATCH(UsagePerHour!KR$4,Sales!$D$3:$ABF$3,0))/KR$2*INDEX(Usage!$D$5:$ABF$11,MATCH(UsagePerHour!$B$4,Usage!$C$5:$C$11,0),MATCH(UsagePerHour!KR$4,Usage!$D$3:$ABF$3,0)),"")</f>
        <v>13.669745782120772</v>
      </c>
      <c r="KS7" s="6">
        <f>IFERROR(INDEX(Sales!$D$5:$ABF$18,MATCH(UsagePerHour!$B7,Sales!$C$5:$C$18,0),MATCH(UsagePerHour!KS$4,Sales!$D$3:$ABF$3,0))/KS$2*INDEX(Usage!$D$5:$ABF$11,MATCH(UsagePerHour!$B$4,Usage!$C$5:$C$11,0),MATCH(UsagePerHour!KS$4,Usage!$D$3:$ABF$3,0)),"")</f>
        <v>49.901124221400721</v>
      </c>
      <c r="KT7" s="6">
        <f>IFERROR(INDEX(Sales!$D$5:$ABF$18,MATCH(UsagePerHour!$B7,Sales!$C$5:$C$18,0),MATCH(UsagePerHour!KT$4,Sales!$D$3:$ABF$3,0))/KT$2*INDEX(Usage!$D$5:$ABF$11,MATCH(UsagePerHour!$B$4,Usage!$C$5:$C$11,0),MATCH(UsagePerHour!KT$4,Usage!$D$3:$ABF$3,0)),"")</f>
        <v>16.26816613848613</v>
      </c>
      <c r="KU7" s="6">
        <f>IFERROR(INDEX(Sales!$D$5:$ABF$18,MATCH(UsagePerHour!$B7,Sales!$C$5:$C$18,0),MATCH(UsagePerHour!KU$4,Sales!$D$3:$ABF$3,0))/KU$2*INDEX(Usage!$D$5:$ABF$11,MATCH(UsagePerHour!$B$4,Usage!$C$5:$C$11,0),MATCH(UsagePerHour!KU$4,Usage!$D$3:$ABF$3,0)),"")</f>
        <v>103.67190625234167</v>
      </c>
      <c r="KV7" s="6">
        <f>IFERROR(INDEX(Sales!$D$5:$ABF$18,MATCH(UsagePerHour!$B7,Sales!$C$5:$C$18,0),MATCH(UsagePerHour!KV$4,Sales!$D$3:$ABF$3,0))/KV$2*INDEX(Usage!$D$5:$ABF$11,MATCH(UsagePerHour!$B$4,Usage!$C$5:$C$11,0),MATCH(UsagePerHour!KV$4,Usage!$D$3:$ABF$3,0)),"")</f>
        <v>57.518457186736953</v>
      </c>
      <c r="KW7" s="6">
        <f>IFERROR(INDEX(Sales!$D$5:$ABF$18,MATCH(UsagePerHour!$B7,Sales!$C$5:$C$18,0),MATCH(UsagePerHour!KW$4,Sales!$D$3:$ABF$3,0))/KW$2*INDEX(Usage!$D$5:$ABF$11,MATCH(UsagePerHour!$B$4,Usage!$C$5:$C$11,0),MATCH(UsagePerHour!KW$4,Usage!$D$3:$ABF$3,0)),"")</f>
        <v>16.478485946965936</v>
      </c>
      <c r="KX7" s="6">
        <f>IFERROR(INDEX(Sales!$D$5:$ABF$18,MATCH(UsagePerHour!$B7,Sales!$C$5:$C$18,0),MATCH(UsagePerHour!KX$4,Sales!$D$3:$ABF$3,0))/KX$2*INDEX(Usage!$D$5:$ABF$11,MATCH(UsagePerHour!$B$4,Usage!$C$5:$C$11,0),MATCH(UsagePerHour!KX$4,Usage!$D$3:$ABF$3,0)),"")</f>
        <v>219.11905756049057</v>
      </c>
      <c r="KY7" s="6">
        <f>IFERROR(INDEX(Sales!$D$5:$ABF$18,MATCH(UsagePerHour!$B7,Sales!$C$5:$C$18,0),MATCH(UsagePerHour!KY$4,Sales!$D$3:$ABF$3,0))/KY$2*INDEX(Usage!$D$5:$ABF$11,MATCH(UsagePerHour!$B$4,Usage!$C$5:$C$11,0),MATCH(UsagePerHour!KY$4,Usage!$D$3:$ABF$3,0)),"")</f>
        <v>128.18913480885311</v>
      </c>
      <c r="KZ7" s="6">
        <f>IFERROR(INDEX(Sales!$D$5:$ABF$18,MATCH(UsagePerHour!$B7,Sales!$C$5:$C$18,0),MATCH(UsagePerHour!KZ$4,Sales!$D$3:$ABF$3,0))/KZ$2*INDEX(Usage!$D$5:$ABF$11,MATCH(UsagePerHour!$B$4,Usage!$C$5:$C$11,0),MATCH(UsagePerHour!KZ$4,Usage!$D$3:$ABF$3,0)),"")</f>
        <v>77.180167205283126</v>
      </c>
      <c r="LA7" s="6">
        <f>IFERROR(INDEX(Sales!$D$5:$ABF$18,MATCH(UsagePerHour!$B7,Sales!$C$5:$C$18,0),MATCH(UsagePerHour!LA$4,Sales!$D$3:$ABF$3,0))/LA$2*INDEX(Usage!$D$5:$ABF$11,MATCH(UsagePerHour!$B$4,Usage!$C$5:$C$11,0),MATCH(UsagePerHour!LA$4,Usage!$D$3:$ABF$3,0)),"")</f>
        <v>12.763385098576791</v>
      </c>
      <c r="LB7" s="6">
        <f>IFERROR(INDEX(Sales!$D$5:$ABF$18,MATCH(UsagePerHour!$B7,Sales!$C$5:$C$18,0),MATCH(UsagePerHour!LB$4,Sales!$D$3:$ABF$3,0))/LB$2*INDEX(Usage!$D$5:$ABF$11,MATCH(UsagePerHour!$B$4,Usage!$C$5:$C$11,0),MATCH(UsagePerHour!LB$4,Usage!$D$3:$ABF$3,0)),"")</f>
        <v>33.517996046087497</v>
      </c>
      <c r="LC7" s="6">
        <f>IFERROR(INDEX(Sales!$D$5:$ABF$18,MATCH(UsagePerHour!$B7,Sales!$C$5:$C$18,0),MATCH(UsagePerHour!LC$4,Sales!$D$3:$ABF$3,0))/LC$2*INDEX(Usage!$D$5:$ABF$11,MATCH(UsagePerHour!$B$4,Usage!$C$5:$C$11,0),MATCH(UsagePerHour!LC$4,Usage!$D$3:$ABF$3,0)),"")</f>
        <v>236.50615221629235</v>
      </c>
      <c r="LD7" s="6">
        <f>IFERROR(INDEX(Sales!$D$5:$ABF$18,MATCH(UsagePerHour!$B7,Sales!$C$5:$C$18,0),MATCH(UsagePerHour!LD$4,Sales!$D$3:$ABF$3,0))/LD$2*INDEX(Usage!$D$5:$ABF$11,MATCH(UsagePerHour!$B$4,Usage!$C$5:$C$11,0),MATCH(UsagePerHour!LD$4,Usage!$D$3:$ABF$3,0)),"")</f>
        <v>34.275012866125167</v>
      </c>
      <c r="LE7" s="6">
        <f>IFERROR(INDEX(Sales!$D$5:$ABF$18,MATCH(UsagePerHour!$B7,Sales!$C$5:$C$18,0),MATCH(UsagePerHour!LE$4,Sales!$D$3:$ABF$3,0))/LE$2*INDEX(Usage!$D$5:$ABF$11,MATCH(UsagePerHour!$B$4,Usage!$C$5:$C$11,0),MATCH(UsagePerHour!LE$4,Usage!$D$3:$ABF$3,0)),"")</f>
        <v>109.66293444646082</v>
      </c>
      <c r="LF7" s="6">
        <f>IFERROR(INDEX(Sales!$D$5:$ABF$18,MATCH(UsagePerHour!$B7,Sales!$C$5:$C$18,0),MATCH(UsagePerHour!LF$4,Sales!$D$3:$ABF$3,0))/LF$2*INDEX(Usage!$D$5:$ABF$11,MATCH(UsagePerHour!$B$4,Usage!$C$5:$C$11,0),MATCH(UsagePerHour!LF$4,Usage!$D$3:$ABF$3,0)),"")</f>
        <v>14.586719213533552</v>
      </c>
      <c r="LG7" s="6">
        <f>IFERROR(INDEX(Sales!$D$5:$ABF$18,MATCH(UsagePerHour!$B7,Sales!$C$5:$C$18,0),MATCH(UsagePerHour!LG$4,Sales!$D$3:$ABF$3,0))/LG$2*INDEX(Usage!$D$5:$ABF$11,MATCH(UsagePerHour!$B$4,Usage!$C$5:$C$11,0),MATCH(UsagePerHour!LG$4,Usage!$D$3:$ABF$3,0)),"")</f>
        <v>34.98492413468523</v>
      </c>
      <c r="LH7" s="6">
        <f>IFERROR(INDEX(Sales!$D$5:$ABF$18,MATCH(UsagePerHour!$B7,Sales!$C$5:$C$18,0),MATCH(UsagePerHour!LH$4,Sales!$D$3:$ABF$3,0))/LH$2*INDEX(Usage!$D$5:$ABF$11,MATCH(UsagePerHour!$B$4,Usage!$C$5:$C$11,0),MATCH(UsagePerHour!LH$4,Usage!$D$3:$ABF$3,0)),"")</f>
        <v>2.0744355556715903</v>
      </c>
      <c r="LI7" s="6">
        <f>IFERROR(INDEX(Sales!$D$5:$ABF$18,MATCH(UsagePerHour!$B7,Sales!$C$5:$C$18,0),MATCH(UsagePerHour!LI$4,Sales!$D$3:$ABF$3,0))/LI$2*INDEX(Usage!$D$5:$ABF$11,MATCH(UsagePerHour!$B$4,Usage!$C$5:$C$11,0),MATCH(UsagePerHour!LI$4,Usage!$D$3:$ABF$3,0)),"")</f>
        <v>12.093317645345303</v>
      </c>
      <c r="LJ7" s="6">
        <f>IFERROR(INDEX(Sales!$D$5:$ABF$18,MATCH(UsagePerHour!$B7,Sales!$C$5:$C$18,0),MATCH(UsagePerHour!LJ$4,Sales!$D$3:$ABF$3,0))/LJ$2*INDEX(Usage!$D$5:$ABF$11,MATCH(UsagePerHour!$B$4,Usage!$C$5:$C$11,0),MATCH(UsagePerHour!LJ$4,Usage!$D$3:$ABF$3,0)),"")</f>
        <v>32.085841867698328</v>
      </c>
      <c r="LK7" s="6">
        <f>IFERROR(INDEX(Sales!$D$5:$ABF$18,MATCH(UsagePerHour!$B7,Sales!$C$5:$C$18,0),MATCH(UsagePerHour!LK$4,Sales!$D$3:$ABF$3,0))/LK$2*INDEX(Usage!$D$5:$ABF$11,MATCH(UsagePerHour!$B$4,Usage!$C$5:$C$11,0),MATCH(UsagePerHour!LK$4,Usage!$D$3:$ABF$3,0)),"")</f>
        <v>66.711399046239706</v>
      </c>
      <c r="LL7" s="6">
        <f>IFERROR(INDEX(Sales!$D$5:$ABF$18,MATCH(UsagePerHour!$B7,Sales!$C$5:$C$18,0),MATCH(UsagePerHour!LL$4,Sales!$D$3:$ABF$3,0))/LL$2*INDEX(Usage!$D$5:$ABF$11,MATCH(UsagePerHour!$B$4,Usage!$C$5:$C$11,0),MATCH(UsagePerHour!LL$4,Usage!$D$3:$ABF$3,0)),"")</f>
        <v>82.03224485715198</v>
      </c>
      <c r="LM7" s="6">
        <f>IFERROR(INDEX(Sales!$D$5:$ABF$18,MATCH(UsagePerHour!$B7,Sales!$C$5:$C$18,0),MATCH(UsagePerHour!LM$4,Sales!$D$3:$ABF$3,0))/LM$2*INDEX(Usage!$D$5:$ABF$11,MATCH(UsagePerHour!$B$4,Usage!$C$5:$C$11,0),MATCH(UsagePerHour!LM$4,Usage!$D$3:$ABF$3,0)),"")</f>
        <v>21.117823254046584</v>
      </c>
      <c r="LN7" s="6">
        <f>IFERROR(INDEX(Sales!$D$5:$ABF$18,MATCH(UsagePerHour!$B7,Sales!$C$5:$C$18,0),MATCH(UsagePerHour!LN$4,Sales!$D$3:$ABF$3,0))/LN$2*INDEX(Usage!$D$5:$ABF$11,MATCH(UsagePerHour!$B$4,Usage!$C$5:$C$11,0),MATCH(UsagePerHour!LN$4,Usage!$D$3:$ABF$3,0)),"")</f>
        <v>127.79338859887201</v>
      </c>
      <c r="LO7" s="6">
        <f>IFERROR(INDEX(Sales!$D$5:$ABF$18,MATCH(UsagePerHour!$B7,Sales!$C$5:$C$18,0),MATCH(UsagePerHour!LO$4,Sales!$D$3:$ABF$3,0))/LO$2*INDEX(Usage!$D$5:$ABF$11,MATCH(UsagePerHour!$B$4,Usage!$C$5:$C$11,0),MATCH(UsagePerHour!LO$4,Usage!$D$3:$ABF$3,0)),"")</f>
        <v>13.894389566997297</v>
      </c>
      <c r="LP7" s="6">
        <f>IFERROR(INDEX(Sales!$D$5:$ABF$18,MATCH(UsagePerHour!$B7,Sales!$C$5:$C$18,0),MATCH(UsagePerHour!LP$4,Sales!$D$3:$ABF$3,0))/LP$2*INDEX(Usage!$D$5:$ABF$11,MATCH(UsagePerHour!$B$4,Usage!$C$5:$C$11,0),MATCH(UsagePerHour!LP$4,Usage!$D$3:$ABF$3,0)),"")</f>
        <v>2.5366250823739613</v>
      </c>
      <c r="LQ7" s="6">
        <f>IFERROR(INDEX(Sales!$D$5:$ABF$18,MATCH(UsagePerHour!$B7,Sales!$C$5:$C$18,0),MATCH(UsagePerHour!LQ$4,Sales!$D$3:$ABF$3,0))/LQ$2*INDEX(Usage!$D$5:$ABF$11,MATCH(UsagePerHour!$B$4,Usage!$C$5:$C$11,0),MATCH(UsagePerHour!LQ$4,Usage!$D$3:$ABF$3,0)),"")</f>
        <v>68.172490151518815</v>
      </c>
      <c r="LR7" s="6">
        <f>IFERROR(INDEX(Sales!$D$5:$ABF$18,MATCH(UsagePerHour!$B7,Sales!$C$5:$C$18,0),MATCH(UsagePerHour!LR$4,Sales!$D$3:$ABF$3,0))/LR$2*INDEX(Usage!$D$5:$ABF$11,MATCH(UsagePerHour!$B$4,Usage!$C$5:$C$11,0),MATCH(UsagePerHour!LR$4,Usage!$D$3:$ABF$3,0)),"")</f>
        <v>9.9061202383101641</v>
      </c>
      <c r="LS7" s="6">
        <f>IFERROR(INDEX(Sales!$D$5:$ABF$18,MATCH(UsagePerHour!$B7,Sales!$C$5:$C$18,0),MATCH(UsagePerHour!LS$4,Sales!$D$3:$ABF$3,0))/LS$2*INDEX(Usage!$D$5:$ABF$11,MATCH(UsagePerHour!$B$4,Usage!$C$5:$C$11,0),MATCH(UsagePerHour!LS$4,Usage!$D$3:$ABF$3,0)),"")</f>
        <v>103.15262472515313</v>
      </c>
      <c r="LT7" s="6">
        <f>IFERROR(INDEX(Sales!$D$5:$ABF$18,MATCH(UsagePerHour!$B7,Sales!$C$5:$C$18,0),MATCH(UsagePerHour!LT$4,Sales!$D$3:$ABF$3,0))/LT$2*INDEX(Usage!$D$5:$ABF$11,MATCH(UsagePerHour!$B$4,Usage!$C$5:$C$11,0),MATCH(UsagePerHour!LT$4,Usage!$D$3:$ABF$3,0)),"")</f>
        <v>12.74782725934284</v>
      </c>
      <c r="LU7" s="6">
        <f>IFERROR(INDEX(Sales!$D$5:$ABF$18,MATCH(UsagePerHour!$B7,Sales!$C$5:$C$18,0),MATCH(UsagePerHour!LU$4,Sales!$D$3:$ABF$3,0))/LU$2*INDEX(Usage!$D$5:$ABF$11,MATCH(UsagePerHour!$B$4,Usage!$C$5:$C$11,0),MATCH(UsagePerHour!LU$4,Usage!$D$3:$ABF$3,0)),"")</f>
        <v>18.042928464706097</v>
      </c>
      <c r="LV7" s="6">
        <f>IFERROR(INDEX(Sales!$D$5:$ABF$18,MATCH(UsagePerHour!$B7,Sales!$C$5:$C$18,0),MATCH(UsagePerHour!LV$4,Sales!$D$3:$ABF$3,0))/LV$2*INDEX(Usage!$D$5:$ABF$11,MATCH(UsagePerHour!$B$4,Usage!$C$5:$C$11,0),MATCH(UsagePerHour!LV$4,Usage!$D$3:$ABF$3,0)),"")</f>
        <v>14.207105788423155</v>
      </c>
      <c r="LW7" s="6">
        <f>IFERROR(INDEX(Sales!$D$5:$ABF$18,MATCH(UsagePerHour!$B7,Sales!$C$5:$C$18,0),MATCH(UsagePerHour!LW$4,Sales!$D$3:$ABF$3,0))/LW$2*INDEX(Usage!$D$5:$ABF$11,MATCH(UsagePerHour!$B$4,Usage!$C$5:$C$11,0),MATCH(UsagePerHour!LW$4,Usage!$D$3:$ABF$3,0)),"")</f>
        <v>12.625474307341452</v>
      </c>
      <c r="LX7" s="6">
        <f>IFERROR(INDEX(Sales!$D$5:$ABF$18,MATCH(UsagePerHour!$B7,Sales!$C$5:$C$18,0),MATCH(UsagePerHour!LX$4,Sales!$D$3:$ABF$3,0))/LX$2*INDEX(Usage!$D$5:$ABF$11,MATCH(UsagePerHour!$B$4,Usage!$C$5:$C$11,0),MATCH(UsagePerHour!LX$4,Usage!$D$3:$ABF$3,0)),"")</f>
        <v>9.0891017167945964</v>
      </c>
      <c r="LY7" s="6">
        <f>IFERROR(INDEX(Sales!$D$5:$ABF$18,MATCH(UsagePerHour!$B7,Sales!$C$5:$C$18,0),MATCH(UsagePerHour!LY$4,Sales!$D$3:$ABF$3,0))/LY$2*INDEX(Usage!$D$5:$ABF$11,MATCH(UsagePerHour!$B$4,Usage!$C$5:$C$11,0),MATCH(UsagePerHour!LY$4,Usage!$D$3:$ABF$3,0)),"")</f>
        <v>22.91445542333711</v>
      </c>
      <c r="LZ7" s="6">
        <f>IFERROR(INDEX(Sales!$D$5:$ABF$18,MATCH(UsagePerHour!$B7,Sales!$C$5:$C$18,0),MATCH(UsagePerHour!LZ$4,Sales!$D$3:$ABF$3,0))/LZ$2*INDEX(Usage!$D$5:$ABF$11,MATCH(UsagePerHour!$B$4,Usage!$C$5:$C$11,0),MATCH(UsagePerHour!LZ$4,Usage!$D$3:$ABF$3,0)),"")</f>
        <v>136.29285349342189</v>
      </c>
      <c r="MA7" s="6">
        <f>IFERROR(INDEX(Sales!$D$5:$ABF$18,MATCH(UsagePerHour!$B7,Sales!$C$5:$C$18,0),MATCH(UsagePerHour!MA$4,Sales!$D$3:$ABF$3,0))/MA$2*INDEX(Usage!$D$5:$ABF$11,MATCH(UsagePerHour!$B$4,Usage!$C$5:$C$11,0),MATCH(UsagePerHour!MA$4,Usage!$D$3:$ABF$3,0)),"")</f>
        <v>126.3882609213963</v>
      </c>
      <c r="MB7" s="6">
        <f>IFERROR(INDEX(Sales!$D$5:$ABF$18,MATCH(UsagePerHour!$B7,Sales!$C$5:$C$18,0),MATCH(UsagePerHour!MB$4,Sales!$D$3:$ABF$3,0))/MB$2*INDEX(Usage!$D$5:$ABF$11,MATCH(UsagePerHour!$B$4,Usage!$C$5:$C$11,0),MATCH(UsagePerHour!MB$4,Usage!$D$3:$ABF$3,0)),"")</f>
        <v>140.19564333473886</v>
      </c>
      <c r="MC7" s="6">
        <f>IFERROR(INDEX(Sales!$D$5:$ABF$18,MATCH(UsagePerHour!$B7,Sales!$C$5:$C$18,0),MATCH(UsagePerHour!MC$4,Sales!$D$3:$ABF$3,0))/MC$2*INDEX(Usage!$D$5:$ABF$11,MATCH(UsagePerHour!$B$4,Usage!$C$5:$C$11,0),MATCH(UsagePerHour!MC$4,Usage!$D$3:$ABF$3,0)),"")</f>
        <v>1.8570330825851331</v>
      </c>
      <c r="MD7" s="6">
        <f>IFERROR(INDEX(Sales!$D$5:$ABF$18,MATCH(UsagePerHour!$B7,Sales!$C$5:$C$18,0),MATCH(UsagePerHour!MD$4,Sales!$D$3:$ABF$3,0))/MD$2*INDEX(Usage!$D$5:$ABF$11,MATCH(UsagePerHour!$B$4,Usage!$C$5:$C$11,0),MATCH(UsagePerHour!MD$4,Usage!$D$3:$ABF$3,0)),"")</f>
        <v>20.663440407249695</v>
      </c>
      <c r="ME7" s="6">
        <f>IFERROR(INDEX(Sales!$D$5:$ABF$18,MATCH(UsagePerHour!$B7,Sales!$C$5:$C$18,0),MATCH(UsagePerHour!ME$4,Sales!$D$3:$ABF$3,0))/ME$2*INDEX(Usage!$D$5:$ABF$11,MATCH(UsagePerHour!$B$4,Usage!$C$5:$C$11,0),MATCH(UsagePerHour!ME$4,Usage!$D$3:$ABF$3,0)),"")</f>
        <v>76.544927955172113</v>
      </c>
      <c r="MF7" s="6">
        <f>IFERROR(INDEX(Sales!$D$5:$ABF$18,MATCH(UsagePerHour!$B7,Sales!$C$5:$C$18,0),MATCH(UsagePerHour!MF$4,Sales!$D$3:$ABF$3,0))/MF$2*INDEX(Usage!$D$5:$ABF$11,MATCH(UsagePerHour!$B$4,Usage!$C$5:$C$11,0),MATCH(UsagePerHour!MF$4,Usage!$D$3:$ABF$3,0)),"")</f>
        <v>68.278264089613955</v>
      </c>
      <c r="MG7" s="6">
        <f>IFERROR(INDEX(Sales!$D$5:$ABF$18,MATCH(UsagePerHour!$B7,Sales!$C$5:$C$18,0),MATCH(UsagePerHour!MG$4,Sales!$D$3:$ABF$3,0))/MG$2*INDEX(Usage!$D$5:$ABF$11,MATCH(UsagePerHour!$B$4,Usage!$C$5:$C$11,0),MATCH(UsagePerHour!MG$4,Usage!$D$3:$ABF$3,0)),"")</f>
        <v>118.77499039317681</v>
      </c>
      <c r="MH7" s="6">
        <f>IFERROR(INDEX(Sales!$D$5:$ABF$18,MATCH(UsagePerHour!$B7,Sales!$C$5:$C$18,0),MATCH(UsagePerHour!MH$4,Sales!$D$3:$ABF$3,0))/MH$2*INDEX(Usage!$D$5:$ABF$11,MATCH(UsagePerHour!$B$4,Usage!$C$5:$C$11,0),MATCH(UsagePerHour!MH$4,Usage!$D$3:$ABF$3,0)),"")</f>
        <v>22.493729237609838</v>
      </c>
      <c r="MI7" s="6">
        <f>IFERROR(INDEX(Sales!$D$5:$ABF$18,MATCH(UsagePerHour!$B7,Sales!$C$5:$C$18,0),MATCH(UsagePerHour!MI$4,Sales!$D$3:$ABF$3,0))/MI$2*INDEX(Usage!$D$5:$ABF$11,MATCH(UsagePerHour!$B$4,Usage!$C$5:$C$11,0),MATCH(UsagePerHour!MI$4,Usage!$D$3:$ABF$3,0)),"")</f>
        <v>12.670781318763888</v>
      </c>
      <c r="MJ7" s="6">
        <f>IFERROR(INDEX(Sales!$D$5:$ABF$18,MATCH(UsagePerHour!$B7,Sales!$C$5:$C$18,0),MATCH(UsagePerHour!MJ$4,Sales!$D$3:$ABF$3,0))/MJ$2*INDEX(Usage!$D$5:$ABF$11,MATCH(UsagePerHour!$B$4,Usage!$C$5:$C$11,0),MATCH(UsagePerHour!MJ$4,Usage!$D$3:$ABF$3,0)),"")</f>
        <v>14.127063069407157</v>
      </c>
      <c r="MK7" s="6">
        <f>IFERROR(INDEX(Sales!$D$5:$ABF$18,MATCH(UsagePerHour!$B7,Sales!$C$5:$C$18,0),MATCH(UsagePerHour!MK$4,Sales!$D$3:$ABF$3,0))/MK$2*INDEX(Usage!$D$5:$ABF$11,MATCH(UsagePerHour!$B$4,Usage!$C$5:$C$11,0),MATCH(UsagePerHour!MK$4,Usage!$D$3:$ABF$3,0)),"")</f>
        <v>24.190430509930341</v>
      </c>
      <c r="ML7" s="6">
        <f>IFERROR(INDEX(Sales!$D$5:$ABF$18,MATCH(UsagePerHour!$B7,Sales!$C$5:$C$18,0),MATCH(UsagePerHour!ML$4,Sales!$D$3:$ABF$3,0))/ML$2*INDEX(Usage!$D$5:$ABF$11,MATCH(UsagePerHour!$B$4,Usage!$C$5:$C$11,0),MATCH(UsagePerHour!ML$4,Usage!$D$3:$ABF$3,0)),"")</f>
        <v>18.733485962853791</v>
      </c>
      <c r="MM7" s="6">
        <f>IFERROR(INDEX(Sales!$D$5:$ABF$18,MATCH(UsagePerHour!$B7,Sales!$C$5:$C$18,0),MATCH(UsagePerHour!MM$4,Sales!$D$3:$ABF$3,0))/MM$2*INDEX(Usage!$D$5:$ABF$11,MATCH(UsagePerHour!$B$4,Usage!$C$5:$C$11,0),MATCH(UsagePerHour!MM$4,Usage!$D$3:$ABF$3,0)),"")</f>
        <v>18.270376298020704</v>
      </c>
      <c r="MN7" s="6">
        <f>IFERROR(INDEX(Sales!$D$5:$ABF$18,MATCH(UsagePerHour!$B7,Sales!$C$5:$C$18,0),MATCH(UsagePerHour!MN$4,Sales!$D$3:$ABF$3,0))/MN$2*INDEX(Usage!$D$5:$ABF$11,MATCH(UsagePerHour!$B$4,Usage!$C$5:$C$11,0),MATCH(UsagePerHour!MN$4,Usage!$D$3:$ABF$3,0)),"")</f>
        <v>20.376226722304771</v>
      </c>
      <c r="MO7" s="6">
        <f>IFERROR(INDEX(Sales!$D$5:$ABF$18,MATCH(UsagePerHour!$B7,Sales!$C$5:$C$18,0),MATCH(UsagePerHour!MO$4,Sales!$D$3:$ABF$3,0))/MO$2*INDEX(Usage!$D$5:$ABF$11,MATCH(UsagePerHour!$B$4,Usage!$C$5:$C$11,0),MATCH(UsagePerHour!MO$4,Usage!$D$3:$ABF$3,0)),"")</f>
        <v>12.74782725934284</v>
      </c>
      <c r="MP7" s="6">
        <f>IFERROR(INDEX(Sales!$D$5:$ABF$18,MATCH(UsagePerHour!$B7,Sales!$C$5:$C$18,0),MATCH(UsagePerHour!MP$4,Sales!$D$3:$ABF$3,0))/MP$2*INDEX(Usage!$D$5:$ABF$11,MATCH(UsagePerHour!$B$4,Usage!$C$5:$C$11,0),MATCH(UsagePerHour!MP$4,Usage!$D$3:$ABF$3,0)),"")</f>
        <v>18.042928464706097</v>
      </c>
      <c r="MQ7" s="6">
        <f>IFERROR(INDEX(Sales!$D$5:$ABF$18,MATCH(UsagePerHour!$B7,Sales!$C$5:$C$18,0),MATCH(UsagePerHour!MQ$4,Sales!$D$3:$ABF$3,0))/MQ$2*INDEX(Usage!$D$5:$ABF$11,MATCH(UsagePerHour!$B$4,Usage!$C$5:$C$11,0),MATCH(UsagePerHour!MQ$4,Usage!$D$3:$ABF$3,0)),"")</f>
        <v>14.207105788423155</v>
      </c>
      <c r="MR7" s="6">
        <f>IFERROR(INDEX(Sales!$D$5:$ABF$18,MATCH(UsagePerHour!$B7,Sales!$C$5:$C$18,0),MATCH(UsagePerHour!MR$4,Sales!$D$3:$ABF$3,0))/MR$2*INDEX(Usage!$D$5:$ABF$11,MATCH(UsagePerHour!$B$4,Usage!$C$5:$C$11,0),MATCH(UsagePerHour!MR$4,Usage!$D$3:$ABF$3,0)),"")</f>
        <v>12.625474307341452</v>
      </c>
      <c r="MS7" s="6">
        <f>IFERROR(INDEX(Sales!$D$5:$ABF$18,MATCH(UsagePerHour!$B7,Sales!$C$5:$C$18,0),MATCH(UsagePerHour!MS$4,Sales!$D$3:$ABF$3,0))/MS$2*INDEX(Usage!$D$5:$ABF$11,MATCH(UsagePerHour!$B$4,Usage!$C$5:$C$11,0),MATCH(UsagePerHour!MS$4,Usage!$D$3:$ABF$3,0)),"")</f>
        <v>19.240848607919627</v>
      </c>
      <c r="MT7" s="6">
        <f>IFERROR(INDEX(Sales!$D$5:$ABF$18,MATCH(UsagePerHour!$B7,Sales!$C$5:$C$18,0),MATCH(UsagePerHour!MT$4,Sales!$D$3:$ABF$3,0))/MT$2*INDEX(Usage!$D$5:$ABF$11,MATCH(UsagePerHour!$B$4,Usage!$C$5:$C$11,0),MATCH(UsagePerHour!MT$4,Usage!$D$3:$ABF$3,0)),"")</f>
        <v>26.017859172817683</v>
      </c>
      <c r="MU7" s="6">
        <f>IFERROR(INDEX(Sales!$D$5:$ABF$18,MATCH(UsagePerHour!$B7,Sales!$C$5:$C$18,0),MATCH(UsagePerHour!MU$4,Sales!$D$3:$ABF$3,0))/MU$2*INDEX(Usage!$D$5:$ABF$11,MATCH(UsagePerHour!$B$4,Usage!$C$5:$C$11,0),MATCH(UsagePerHour!MU$4,Usage!$D$3:$ABF$3,0)),"")</f>
        <v>61.151781104419911</v>
      </c>
      <c r="MV7" s="6">
        <f>IFERROR(INDEX(Sales!$D$5:$ABF$18,MATCH(UsagePerHour!$B7,Sales!$C$5:$C$18,0),MATCH(UsagePerHour!MV$4,Sales!$D$3:$ABF$3,0))/MV$2*INDEX(Usage!$D$5:$ABF$11,MATCH(UsagePerHour!$B$4,Usage!$C$5:$C$11,0),MATCH(UsagePerHour!MV$4,Usage!$D$3:$ABF$3,0)),"")</f>
        <v>51.295095518001467</v>
      </c>
      <c r="MW7" s="6">
        <f>IFERROR(INDEX(Sales!$D$5:$ABF$18,MATCH(UsagePerHour!$B7,Sales!$C$5:$C$18,0),MATCH(UsagePerHour!MW$4,Sales!$D$3:$ABF$3,0))/MW$2*INDEX(Usage!$D$5:$ABF$11,MATCH(UsagePerHour!$B$4,Usage!$C$5:$C$11,0),MATCH(UsagePerHour!MW$4,Usage!$D$3:$ABF$3,0)),"")</f>
        <v>4.2757291749227235</v>
      </c>
      <c r="MX7" s="6">
        <f>IFERROR(INDEX(Sales!$D$5:$ABF$18,MATCH(UsagePerHour!$B7,Sales!$C$5:$C$18,0),MATCH(UsagePerHour!MX$4,Sales!$D$3:$ABF$3,0))/MX$2*INDEX(Usage!$D$5:$ABF$11,MATCH(UsagePerHour!$B$4,Usage!$C$5:$C$11,0),MATCH(UsagePerHour!MX$4,Usage!$D$3:$ABF$3,0)),"")</f>
        <v>5.9060526408637051</v>
      </c>
      <c r="MY7" s="6">
        <f>IFERROR(INDEX(Sales!$D$5:$ABF$18,MATCH(UsagePerHour!$B7,Sales!$C$5:$C$18,0),MATCH(UsagePerHour!MY$4,Sales!$D$3:$ABF$3,0))/MY$2*INDEX(Usage!$D$5:$ABF$11,MATCH(UsagePerHour!$B$4,Usage!$C$5:$C$11,0),MATCH(UsagePerHour!MY$4,Usage!$D$3:$ABF$3,0)),"")</f>
        <v>11.088970708459241</v>
      </c>
      <c r="MZ7" s="6">
        <f>IFERROR(INDEX(Sales!$D$5:$ABF$18,MATCH(UsagePerHour!$B7,Sales!$C$5:$C$18,0),MATCH(UsagePerHour!MZ$4,Sales!$D$3:$ABF$3,0))/MZ$2*INDEX(Usage!$D$5:$ABF$11,MATCH(UsagePerHour!$B$4,Usage!$C$5:$C$11,0),MATCH(UsagePerHour!MZ$4,Usage!$D$3:$ABF$3,0)),"")</f>
        <v>163.37562303725258</v>
      </c>
      <c r="NA7" s="6">
        <f>IFERROR(INDEX(Sales!$D$5:$ABF$18,MATCH(UsagePerHour!$B7,Sales!$C$5:$C$18,0),MATCH(UsagePerHour!NA$4,Sales!$D$3:$ABF$3,0))/NA$2*INDEX(Usage!$D$5:$ABF$11,MATCH(UsagePerHour!$B$4,Usage!$C$5:$C$11,0),MATCH(UsagePerHour!NA$4,Usage!$D$3:$ABF$3,0)),"")</f>
        <v>16.005761023428867</v>
      </c>
      <c r="NB7" s="6">
        <f>IFERROR(INDEX(Sales!$D$5:$ABF$18,MATCH(UsagePerHour!$B7,Sales!$C$5:$C$18,0),MATCH(UsagePerHour!NB$4,Sales!$D$3:$ABF$3,0))/NB$2*INDEX(Usage!$D$5:$ABF$11,MATCH(UsagePerHour!$B$4,Usage!$C$5:$C$11,0),MATCH(UsagePerHour!NB$4,Usage!$D$3:$ABF$3,0)),"")</f>
        <v>74.447439117073657</v>
      </c>
      <c r="NC7" s="6">
        <f>IFERROR(INDEX(Sales!$D$5:$ABF$18,MATCH(UsagePerHour!$B7,Sales!$C$5:$C$18,0),MATCH(UsagePerHour!NC$4,Sales!$D$3:$ABF$3,0))/NC$2*INDEX(Usage!$D$5:$ABF$11,MATCH(UsagePerHour!$B$4,Usage!$C$5:$C$11,0),MATCH(UsagePerHour!NC$4,Usage!$D$3:$ABF$3,0)),"")</f>
        <v>43.926444347281468</v>
      </c>
      <c r="ND7" s="6">
        <f>IFERROR(INDEX(Sales!$D$5:$ABF$18,MATCH(UsagePerHour!$B7,Sales!$C$5:$C$18,0),MATCH(UsagePerHour!ND$4,Sales!$D$3:$ABF$3,0))/ND$2*INDEX(Usage!$D$5:$ABF$11,MATCH(UsagePerHour!$B$4,Usage!$C$5:$C$11,0),MATCH(UsagePerHour!ND$4,Usage!$D$3:$ABF$3,0)),"")</f>
        <v>112.40819145691681</v>
      </c>
      <c r="NE7" s="6">
        <f>IFERROR(INDEX(Sales!$D$5:$ABF$18,MATCH(UsagePerHour!$B7,Sales!$C$5:$C$18,0),MATCH(UsagePerHour!NE$4,Sales!$D$3:$ABF$3,0))/NE$2*INDEX(Usage!$D$5:$ABF$11,MATCH(UsagePerHour!$B$4,Usage!$C$5:$C$11,0),MATCH(UsagePerHour!NE$4,Usage!$D$3:$ABF$3,0)),"")</f>
        <v>18.267590724799774</v>
      </c>
      <c r="NF7" s="6">
        <f>IFERROR(INDEX(Sales!$D$5:$ABF$18,MATCH(UsagePerHour!$B7,Sales!$C$5:$C$18,0),MATCH(UsagePerHour!NF$4,Sales!$D$3:$ABF$3,0))/NF$2*INDEX(Usage!$D$5:$ABF$11,MATCH(UsagePerHour!$B$4,Usage!$C$5:$C$11,0),MATCH(UsagePerHour!NF$4,Usage!$D$3:$ABF$3,0)),"")</f>
        <v>9.2570863265229928</v>
      </c>
      <c r="NG7" s="6">
        <f>IFERROR(INDEX(Sales!$D$5:$ABF$18,MATCH(UsagePerHour!$B7,Sales!$C$5:$C$18,0),MATCH(UsagePerHour!NG$4,Sales!$D$3:$ABF$3,0))/NG$2*INDEX(Usage!$D$5:$ABF$11,MATCH(UsagePerHour!$B$4,Usage!$C$5:$C$11,0),MATCH(UsagePerHour!NG$4,Usage!$D$3:$ABF$3,0)),"")</f>
        <v>10.936459903244055</v>
      </c>
      <c r="NH7" s="6">
        <f>IFERROR(INDEX(Sales!$D$5:$ABF$18,MATCH(UsagePerHour!$B7,Sales!$C$5:$C$18,0),MATCH(UsagePerHour!NH$4,Sales!$D$3:$ABF$3,0))/NH$2*INDEX(Usage!$D$5:$ABF$11,MATCH(UsagePerHour!$B$4,Usage!$C$5:$C$11,0),MATCH(UsagePerHour!NH$4,Usage!$D$3:$ABF$3,0)),"")</f>
        <v>17.188631624127009</v>
      </c>
      <c r="NI7" s="6">
        <f>IFERROR(INDEX(Sales!$D$5:$ABF$18,MATCH(UsagePerHour!$B7,Sales!$C$5:$C$18,0),MATCH(UsagePerHour!NI$4,Sales!$D$3:$ABF$3,0))/NI$2*INDEX(Usage!$D$5:$ABF$11,MATCH(UsagePerHour!$B$4,Usage!$C$5:$C$11,0),MATCH(UsagePerHour!NI$4,Usage!$D$3:$ABF$3,0)),"")</f>
        <v>69.586121661423718</v>
      </c>
      <c r="NJ7" s="6">
        <f>IFERROR(INDEX(Sales!$D$5:$ABF$18,MATCH(UsagePerHour!$B7,Sales!$C$5:$C$18,0),MATCH(UsagePerHour!NJ$4,Sales!$D$3:$ABF$3,0))/NJ$2*INDEX(Usage!$D$5:$ABF$11,MATCH(UsagePerHour!$B$4,Usage!$C$5:$C$11,0),MATCH(UsagePerHour!NJ$4,Usage!$D$3:$ABF$3,0)),"")</f>
        <v>149.35297953006898</v>
      </c>
      <c r="NK7" s="6">
        <f>IFERROR(INDEX(Sales!$D$5:$ABF$18,MATCH(UsagePerHour!$B7,Sales!$C$5:$C$18,0),MATCH(UsagePerHour!NK$4,Sales!$D$3:$ABF$3,0))/NK$2*INDEX(Usage!$D$5:$ABF$11,MATCH(UsagePerHour!$B$4,Usage!$C$5:$C$11,0),MATCH(UsagePerHour!NK$4,Usage!$D$3:$ABF$3,0)),"")</f>
        <v>20.273446384796177</v>
      </c>
      <c r="NL7" s="6">
        <f>IFERROR(INDEX(Sales!$D$5:$ABF$18,MATCH(UsagePerHour!$B7,Sales!$C$5:$C$18,0),MATCH(UsagePerHour!NL$4,Sales!$D$3:$ABF$3,0))/NL$2*INDEX(Usage!$D$5:$ABF$11,MATCH(UsagePerHour!$B$4,Usage!$C$5:$C$11,0),MATCH(UsagePerHour!NL$4,Usage!$D$3:$ABF$3,0)),"")</f>
        <v>10.656361420082279</v>
      </c>
      <c r="NM7" s="6">
        <f>IFERROR(INDEX(Sales!$D$5:$ABF$18,MATCH(UsagePerHour!$B7,Sales!$C$5:$C$18,0),MATCH(UsagePerHour!NM$4,Sales!$D$3:$ABF$3,0))/NM$2*INDEX(Usage!$D$5:$ABF$11,MATCH(UsagePerHour!$B$4,Usage!$C$5:$C$11,0),MATCH(UsagePerHour!NM$4,Usage!$D$3:$ABF$3,0)),"")</f>
        <v>24.879018870481417</v>
      </c>
      <c r="NN7" s="6">
        <f>IFERROR(INDEX(Sales!$D$5:$ABF$18,MATCH(UsagePerHour!$B7,Sales!$C$5:$C$18,0),MATCH(UsagePerHour!NN$4,Sales!$D$3:$ABF$3,0))/NN$2*INDEX(Usage!$D$5:$ABF$11,MATCH(UsagePerHour!$B$4,Usage!$C$5:$C$11,0),MATCH(UsagePerHour!NN$4,Usage!$D$3:$ABF$3,0)),"")</f>
        <v>27.520757545577489</v>
      </c>
      <c r="NO7" s="6">
        <f>IFERROR(INDEX(Sales!$D$5:$ABF$18,MATCH(UsagePerHour!$B7,Sales!$C$5:$C$18,0),MATCH(UsagePerHour!NO$4,Sales!$D$3:$ABF$3,0))/NO$2*INDEX(Usage!$D$5:$ABF$11,MATCH(UsagePerHour!$B$4,Usage!$C$5:$C$11,0),MATCH(UsagePerHour!NO$4,Usage!$D$3:$ABF$3,0)),"")</f>
        <v>5.7514264291723052</v>
      </c>
      <c r="NP7" s="6">
        <f>IFERROR(INDEX(Sales!$D$5:$ABF$18,MATCH(UsagePerHour!$B7,Sales!$C$5:$C$18,0),MATCH(UsagePerHour!NP$4,Sales!$D$3:$ABF$3,0))/NP$2*INDEX(Usage!$D$5:$ABF$11,MATCH(UsagePerHour!$B$4,Usage!$C$5:$C$11,0),MATCH(UsagePerHour!NP$4,Usage!$D$3:$ABF$3,0)),"")</f>
        <v>77.462383232931003</v>
      </c>
      <c r="NQ7" s="6">
        <f>IFERROR(INDEX(Sales!$D$5:$ABF$18,MATCH(UsagePerHour!$B7,Sales!$C$5:$C$18,0),MATCH(UsagePerHour!NQ$4,Sales!$D$3:$ABF$3,0))/NQ$2*INDEX(Usage!$D$5:$ABF$11,MATCH(UsagePerHour!$B$4,Usage!$C$5:$C$11,0),MATCH(UsagePerHour!NQ$4,Usage!$D$3:$ABF$3,0)),"")</f>
        <v>32.891580280602952</v>
      </c>
      <c r="NR7" s="6">
        <f>IFERROR(INDEX(Sales!$D$5:$ABF$18,MATCH(UsagePerHour!$B7,Sales!$C$5:$C$18,0),MATCH(UsagePerHour!NR$4,Sales!$D$3:$ABF$3,0))/NR$2*INDEX(Usage!$D$5:$ABF$11,MATCH(UsagePerHour!$B$4,Usage!$C$5:$C$11,0),MATCH(UsagePerHour!NR$4,Usage!$D$3:$ABF$3,0)),"")</f>
        <v>12.441359012092903</v>
      </c>
      <c r="NS7" s="6">
        <f>IFERROR(INDEX(Sales!$D$5:$ABF$18,MATCH(UsagePerHour!$B7,Sales!$C$5:$C$18,0),MATCH(UsagePerHour!NS$4,Sales!$D$3:$ABF$3,0))/NS$2*INDEX(Usage!$D$5:$ABF$11,MATCH(UsagePerHour!$B$4,Usage!$C$5:$C$11,0),MATCH(UsagePerHour!NS$4,Usage!$D$3:$ABF$3,0)),"")</f>
        <v>19.759169658186359</v>
      </c>
      <c r="NT7" s="6">
        <f>IFERROR(INDEX(Sales!$D$5:$ABF$18,MATCH(UsagePerHour!$B7,Sales!$C$5:$C$18,0),MATCH(UsagePerHour!NT$4,Sales!$D$3:$ABF$3,0))/NT$2*INDEX(Usage!$D$5:$ABF$11,MATCH(UsagePerHour!$B$4,Usage!$C$5:$C$11,0),MATCH(UsagePerHour!NT$4,Usage!$D$3:$ABF$3,0)),"")</f>
        <v>22.106718927173933</v>
      </c>
      <c r="NU7" s="6">
        <f>IFERROR(INDEX(Sales!$D$5:$ABF$18,MATCH(UsagePerHour!$B7,Sales!$C$5:$C$18,0),MATCH(UsagePerHour!NU$4,Sales!$D$3:$ABF$3,0))/NU$2*INDEX(Usage!$D$5:$ABF$11,MATCH(UsagePerHour!$B$4,Usage!$C$5:$C$11,0),MATCH(UsagePerHour!NU$4,Usage!$D$3:$ABF$3,0)),"")</f>
        <v>39.607344632768367</v>
      </c>
      <c r="NV7" s="6">
        <f>IFERROR(INDEX(Sales!$D$5:$ABF$18,MATCH(UsagePerHour!$B7,Sales!$C$5:$C$18,0),MATCH(UsagePerHour!NV$4,Sales!$D$3:$ABF$3,0))/NV$2*INDEX(Usage!$D$5:$ABF$11,MATCH(UsagePerHour!$B$4,Usage!$C$5:$C$11,0),MATCH(UsagePerHour!NV$4,Usage!$D$3:$ABF$3,0)),"")</f>
        <v>65.29682813006913</v>
      </c>
      <c r="NW7" s="6">
        <f>IFERROR(INDEX(Sales!$D$5:$ABF$18,MATCH(UsagePerHour!$B7,Sales!$C$5:$C$18,0),MATCH(UsagePerHour!NW$4,Sales!$D$3:$ABF$3,0))/NW$2*INDEX(Usage!$D$5:$ABF$11,MATCH(UsagePerHour!$B$4,Usage!$C$5:$C$11,0),MATCH(UsagePerHour!NW$4,Usage!$D$3:$ABF$3,0)),"")</f>
        <v>305.21409004582074</v>
      </c>
      <c r="NX7" s="6">
        <f>IFERROR(INDEX(Sales!$D$5:$ABF$18,MATCH(UsagePerHour!$B7,Sales!$C$5:$C$18,0),MATCH(UsagePerHour!NX$4,Sales!$D$3:$ABF$3,0))/NX$2*INDEX(Usage!$D$5:$ABF$11,MATCH(UsagePerHour!$B$4,Usage!$C$5:$C$11,0),MATCH(UsagePerHour!NX$4,Usage!$D$3:$ABF$3,0)),"")</f>
        <v>32.217567903303156</v>
      </c>
      <c r="NY7" s="6">
        <f>IFERROR(INDEX(Sales!$D$5:$ABF$18,MATCH(UsagePerHour!$B7,Sales!$C$5:$C$18,0),MATCH(UsagePerHour!NY$4,Sales!$D$3:$ABF$3,0))/NY$2*INDEX(Usage!$D$5:$ABF$11,MATCH(UsagePerHour!$B$4,Usage!$C$5:$C$11,0),MATCH(UsagePerHour!NY$4,Usage!$D$3:$ABF$3,0)),"")</f>
        <v>33.803270613732636</v>
      </c>
      <c r="NZ7" s="6">
        <f>IFERROR(INDEX(Sales!$D$5:$ABF$18,MATCH(UsagePerHour!$B7,Sales!$C$5:$C$18,0),MATCH(UsagePerHour!NZ$4,Sales!$D$3:$ABF$3,0))/NZ$2*INDEX(Usage!$D$5:$ABF$11,MATCH(UsagePerHour!$B$4,Usage!$C$5:$C$11,0),MATCH(UsagePerHour!NZ$4,Usage!$D$3:$ABF$3,0)),"")</f>
        <v>4.2569808870245884</v>
      </c>
      <c r="OA7" s="6">
        <f>IFERROR(INDEX(Sales!$D$5:$ABF$18,MATCH(UsagePerHour!$B7,Sales!$C$5:$C$18,0),MATCH(UsagePerHour!OA$4,Sales!$D$3:$ABF$3,0))/OA$2*INDEX(Usage!$D$5:$ABF$11,MATCH(UsagePerHour!$B$4,Usage!$C$5:$C$11,0),MATCH(UsagePerHour!OA$4,Usage!$D$3:$ABF$3,0)),"")</f>
        <v>21.547864766656417</v>
      </c>
      <c r="OB7" s="6">
        <f>IFERROR(INDEX(Sales!$D$5:$ABF$18,MATCH(UsagePerHour!$B7,Sales!$C$5:$C$18,0),MATCH(UsagePerHour!OB$4,Sales!$D$3:$ABF$3,0))/OB$2*INDEX(Usage!$D$5:$ABF$11,MATCH(UsagePerHour!$B$4,Usage!$C$5:$C$11,0),MATCH(UsagePerHour!OB$4,Usage!$D$3:$ABF$3,0)),"")</f>
        <v>144.21833019117099</v>
      </c>
      <c r="OC7" s="6">
        <f>IFERROR(INDEX(Sales!$D$5:$ABF$18,MATCH(UsagePerHour!$B7,Sales!$C$5:$C$18,0),MATCH(UsagePerHour!OC$4,Sales!$D$3:$ABF$3,0))/OC$2*INDEX(Usage!$D$5:$ABF$11,MATCH(UsagePerHour!$B$4,Usage!$C$5:$C$11,0),MATCH(UsagePerHour!OC$4,Usage!$D$3:$ABF$3,0)),"")</f>
        <v>15.271618247223378</v>
      </c>
      <c r="OD7" s="6">
        <f>IFERROR(INDEX(Sales!$D$5:$ABF$18,MATCH(UsagePerHour!$B7,Sales!$C$5:$C$18,0),MATCH(UsagePerHour!OD$4,Sales!$D$3:$ABF$3,0))/OD$2*INDEX(Usage!$D$5:$ABF$11,MATCH(UsagePerHour!$B$4,Usage!$C$5:$C$11,0),MATCH(UsagePerHour!OD$4,Usage!$D$3:$ABF$3,0)),"")</f>
        <v>210.07128340408681</v>
      </c>
      <c r="OE7" s="6">
        <f>IFERROR(INDEX(Sales!$D$5:$ABF$18,MATCH(UsagePerHour!$B7,Sales!$C$5:$C$18,0),MATCH(UsagePerHour!OE$4,Sales!$D$3:$ABF$3,0))/OE$2*INDEX(Usage!$D$5:$ABF$11,MATCH(UsagePerHour!$B$4,Usage!$C$5:$C$11,0),MATCH(UsagePerHour!OE$4,Usage!$D$3:$ABF$3,0)),"")</f>
        <v>24.55452741328752</v>
      </c>
      <c r="OF7" s="6">
        <f>IFERROR(INDEX(Sales!$D$5:$ABF$18,MATCH(UsagePerHour!$B7,Sales!$C$5:$C$18,0),MATCH(UsagePerHour!OF$4,Sales!$D$3:$ABF$3,0))/OF$2*INDEX(Usage!$D$5:$ABF$11,MATCH(UsagePerHour!$B$4,Usage!$C$5:$C$11,0),MATCH(UsagePerHour!OF$4,Usage!$D$3:$ABF$3,0)),"")</f>
        <v>153.39533606199373</v>
      </c>
      <c r="OG7" s="6">
        <f>IFERROR(INDEX(Sales!$D$5:$ABF$18,MATCH(UsagePerHour!$B7,Sales!$C$5:$C$18,0),MATCH(UsagePerHour!OG$4,Sales!$D$3:$ABF$3,0))/OG$2*INDEX(Usage!$D$5:$ABF$11,MATCH(UsagePerHour!$B$4,Usage!$C$5:$C$11,0),MATCH(UsagePerHour!OG$4,Usage!$D$3:$ABF$3,0)),"")</f>
        <v>2.6489439443899832</v>
      </c>
      <c r="OH7" s="6">
        <f>IFERROR(INDEX(Sales!$D$5:$ABF$18,MATCH(UsagePerHour!$B7,Sales!$C$5:$C$18,0),MATCH(UsagePerHour!OH$4,Sales!$D$3:$ABF$3,0))/OH$2*INDEX(Usage!$D$5:$ABF$11,MATCH(UsagePerHour!$B$4,Usage!$C$5:$C$11,0),MATCH(UsagePerHour!OH$4,Usage!$D$3:$ABF$3,0)),"")</f>
        <v>29.537140938250108</v>
      </c>
      <c r="OI7" s="6">
        <f>IFERROR(INDEX(Sales!$D$5:$ABF$18,MATCH(UsagePerHour!$B7,Sales!$C$5:$C$18,0),MATCH(UsagePerHour!OI$4,Sales!$D$3:$ABF$3,0))/OI$2*INDEX(Usage!$D$5:$ABF$11,MATCH(UsagePerHour!$B$4,Usage!$C$5:$C$11,0),MATCH(UsagePerHour!OI$4,Usage!$D$3:$ABF$3,0)),"")</f>
        <v>15.672020312982783</v>
      </c>
      <c r="OJ7" s="6">
        <f>IFERROR(INDEX(Sales!$D$5:$ABF$18,MATCH(UsagePerHour!$B7,Sales!$C$5:$C$18,0),MATCH(UsagePerHour!OJ$4,Sales!$D$3:$ABF$3,0))/OJ$2*INDEX(Usage!$D$5:$ABF$11,MATCH(UsagePerHour!$B$4,Usage!$C$5:$C$11,0),MATCH(UsagePerHour!OJ$4,Usage!$D$3:$ABF$3,0)),"")</f>
        <v>33.08136906637705</v>
      </c>
      <c r="OK7" s="6">
        <f>IFERROR(INDEX(Sales!$D$5:$ABF$18,MATCH(UsagePerHour!$B7,Sales!$C$5:$C$18,0),MATCH(UsagePerHour!OK$4,Sales!$D$3:$ABF$3,0))/OK$2*INDEX(Usage!$D$5:$ABF$11,MATCH(UsagePerHour!$B$4,Usage!$C$5:$C$11,0),MATCH(UsagePerHour!OK$4,Usage!$D$3:$ABF$3,0)),"")</f>
        <v>84.498469224305524</v>
      </c>
      <c r="OL7" s="6">
        <f>IFERROR(INDEX(Sales!$D$5:$ABF$18,MATCH(UsagePerHour!$B7,Sales!$C$5:$C$18,0),MATCH(UsagePerHour!OL$4,Sales!$D$3:$ABF$3,0))/OL$2*INDEX(Usage!$D$5:$ABF$11,MATCH(UsagePerHour!$B$4,Usage!$C$5:$C$11,0),MATCH(UsagePerHour!OL$4,Usage!$D$3:$ABF$3,0)),"")</f>
        <v>3.4986063306573958</v>
      </c>
      <c r="OM7" s="6">
        <f>IFERROR(INDEX(Sales!$D$5:$ABF$18,MATCH(UsagePerHour!$B7,Sales!$C$5:$C$18,0),MATCH(UsagePerHour!OM$4,Sales!$D$3:$ABF$3,0))/OM$2*INDEX(Usage!$D$5:$ABF$11,MATCH(UsagePerHour!$B$4,Usage!$C$5:$C$11,0),MATCH(UsagePerHour!OM$4,Usage!$D$3:$ABF$3,0)),"")</f>
        <v>150.57640016461403</v>
      </c>
      <c r="ON7" s="6">
        <f>IFERROR(INDEX(Sales!$D$5:$ABF$18,MATCH(UsagePerHour!$B7,Sales!$C$5:$C$18,0),MATCH(UsagePerHour!ON$4,Sales!$D$3:$ABF$3,0))/ON$2*INDEX(Usage!$D$5:$ABF$11,MATCH(UsagePerHour!$B$4,Usage!$C$5:$C$11,0),MATCH(UsagePerHour!ON$4,Usage!$D$3:$ABF$3,0)),"")</f>
        <v>4.8110864311119048</v>
      </c>
      <c r="OO7" s="6">
        <f>IFERROR(INDEX(Sales!$D$5:$ABF$18,MATCH(UsagePerHour!$B7,Sales!$C$5:$C$18,0),MATCH(UsagePerHour!OO$4,Sales!$D$3:$ABF$3,0))/OO$2*INDEX(Usage!$D$5:$ABF$11,MATCH(UsagePerHour!$B$4,Usage!$C$5:$C$11,0),MATCH(UsagePerHour!OO$4,Usage!$D$3:$ABF$3,0)),"")</f>
        <v>19.382172981534659</v>
      </c>
      <c r="OP7" s="6">
        <f>IFERROR(INDEX(Sales!$D$5:$ABF$18,MATCH(UsagePerHour!$B7,Sales!$C$5:$C$18,0),MATCH(UsagePerHour!OP$4,Sales!$D$3:$ABF$3,0))/OP$2*INDEX(Usage!$D$5:$ABF$11,MATCH(UsagePerHour!$B$4,Usage!$C$5:$C$11,0),MATCH(UsagePerHour!OP$4,Usage!$D$3:$ABF$3,0)),"")</f>
        <v>47.427946265587707</v>
      </c>
      <c r="OQ7" s="6">
        <f>IFERROR(INDEX(Sales!$D$5:$ABF$18,MATCH(UsagePerHour!$B7,Sales!$C$5:$C$18,0),MATCH(UsagePerHour!OQ$4,Sales!$D$3:$ABF$3,0))/OQ$2*INDEX(Usage!$D$5:$ABF$11,MATCH(UsagePerHour!$B$4,Usage!$C$5:$C$11,0),MATCH(UsagePerHour!OQ$4,Usage!$D$3:$ABF$3,0)),"")</f>
        <v>18.742483193190679</v>
      </c>
      <c r="OR7" s="6">
        <f>IFERROR(INDEX(Sales!$D$5:$ABF$18,MATCH(UsagePerHour!$B7,Sales!$C$5:$C$18,0),MATCH(UsagePerHour!OR$4,Sales!$D$3:$ABF$3,0))/OR$2*INDEX(Usage!$D$5:$ABF$11,MATCH(UsagePerHour!$B$4,Usage!$C$5:$C$11,0),MATCH(UsagePerHour!OR$4,Usage!$D$3:$ABF$3,0)),"")</f>
        <v>109.55760139152862</v>
      </c>
      <c r="OS7" s="6">
        <f>IFERROR(INDEX(Sales!$D$5:$ABF$18,MATCH(UsagePerHour!$B7,Sales!$C$5:$C$18,0),MATCH(UsagePerHour!OS$4,Sales!$D$3:$ABF$3,0))/OS$2*INDEX(Usage!$D$5:$ABF$11,MATCH(UsagePerHour!$B$4,Usage!$C$5:$C$11,0),MATCH(UsagePerHour!OS$4,Usage!$D$3:$ABF$3,0)),"")</f>
        <v>20.940425334042622</v>
      </c>
      <c r="OT7" s="6">
        <f>IFERROR(INDEX(Sales!$D$5:$ABF$18,MATCH(UsagePerHour!$B7,Sales!$C$5:$C$18,0),MATCH(UsagePerHour!OT$4,Sales!$D$3:$ABF$3,0))/OT$2*INDEX(Usage!$D$5:$ABF$11,MATCH(UsagePerHour!$B$4,Usage!$C$5:$C$11,0),MATCH(UsagePerHour!OT$4,Usage!$D$3:$ABF$3,0)),"")</f>
        <v>0</v>
      </c>
      <c r="OU7" s="6">
        <f>IFERROR(INDEX(Sales!$D$5:$ABF$18,MATCH(UsagePerHour!$B7,Sales!$C$5:$C$18,0),MATCH(UsagePerHour!OU$4,Sales!$D$3:$ABF$3,0))/OU$2*INDEX(Usage!$D$5:$ABF$11,MATCH(UsagePerHour!$B$4,Usage!$C$5:$C$11,0),MATCH(UsagePerHour!OU$4,Usage!$D$3:$ABF$3,0)),"")</f>
        <v>4.1744378820163188</v>
      </c>
      <c r="OV7" s="6">
        <f>IFERROR(INDEX(Sales!$D$5:$ABF$18,MATCH(UsagePerHour!$B7,Sales!$C$5:$C$18,0),MATCH(UsagePerHour!OV$4,Sales!$D$3:$ABF$3,0))/OV$2*INDEX(Usage!$D$5:$ABF$11,MATCH(UsagePerHour!$B$4,Usage!$C$5:$C$11,0),MATCH(UsagePerHour!OV$4,Usage!$D$3:$ABF$3,0)),"")</f>
        <v>3.4461126345263318</v>
      </c>
      <c r="OW7" s="6">
        <f>IFERROR(INDEX(Sales!$D$5:$ABF$18,MATCH(UsagePerHour!$B7,Sales!$C$5:$C$18,0),MATCH(UsagePerHour!OW$4,Sales!$D$3:$ABF$3,0))/OW$2*INDEX(Usage!$D$5:$ABF$11,MATCH(UsagePerHour!$B$4,Usage!$C$5:$C$11,0),MATCH(UsagePerHour!OW$4,Usage!$D$3:$ABF$3,0)),"")</f>
        <v>11.709661477637756</v>
      </c>
      <c r="OX7" s="6">
        <f>IFERROR(INDEX(Sales!$D$5:$ABF$18,MATCH(UsagePerHour!$B7,Sales!$C$5:$C$18,0),MATCH(UsagePerHour!OX$4,Sales!$D$3:$ABF$3,0))/OX$2*INDEX(Usage!$D$5:$ABF$11,MATCH(UsagePerHour!$B$4,Usage!$C$5:$C$11,0),MATCH(UsagePerHour!OX$4,Usage!$D$3:$ABF$3,0)),"")</f>
        <v>31.555929266523215</v>
      </c>
      <c r="OY7" s="6">
        <f>IFERROR(INDEX(Sales!$D$5:$ABF$18,MATCH(UsagePerHour!$B7,Sales!$C$5:$C$18,0),MATCH(UsagePerHour!OY$4,Sales!$D$3:$ABF$3,0))/OY$2*INDEX(Usage!$D$5:$ABF$11,MATCH(UsagePerHour!$B$4,Usage!$C$5:$C$11,0),MATCH(UsagePerHour!OY$4,Usage!$D$3:$ABF$3,0)),"")</f>
        <v>134.23760026746498</v>
      </c>
      <c r="OZ7" s="6">
        <f>IFERROR(INDEX(Sales!$D$5:$ABF$18,MATCH(UsagePerHour!$B7,Sales!$C$5:$C$18,0),MATCH(UsagePerHour!OZ$4,Sales!$D$3:$ABF$3,0))/OZ$2*INDEX(Usage!$D$5:$ABF$11,MATCH(UsagePerHour!$B$4,Usage!$C$5:$C$11,0),MATCH(UsagePerHour!OZ$4,Usage!$D$3:$ABF$3,0)),"")</f>
        <v>11.671491908803237</v>
      </c>
      <c r="PA7" s="6">
        <f>IFERROR(INDEX(Sales!$D$5:$ABF$18,MATCH(UsagePerHour!$B7,Sales!$C$5:$C$18,0),MATCH(UsagePerHour!PA$4,Sales!$D$3:$ABF$3,0))/PA$2*INDEX(Usage!$D$5:$ABF$11,MATCH(UsagePerHour!$B$4,Usage!$C$5:$C$11,0),MATCH(UsagePerHour!PA$4,Usage!$D$3:$ABF$3,0)),"")</f>
        <v>0</v>
      </c>
      <c r="PB7" s="6">
        <f>IFERROR(INDEX(Sales!$D$5:$ABF$18,MATCH(UsagePerHour!$B7,Sales!$C$5:$C$18,0),MATCH(UsagePerHour!PB$4,Sales!$D$3:$ABF$3,0))/PB$2*INDEX(Usage!$D$5:$ABF$11,MATCH(UsagePerHour!$B$4,Usage!$C$5:$C$11,0),MATCH(UsagePerHour!PB$4,Usage!$D$3:$ABF$3,0)),"")</f>
        <v>8.2334565824044645</v>
      </c>
      <c r="PC7" s="6">
        <f>IFERROR(INDEX(Sales!$D$5:$ABF$18,MATCH(UsagePerHour!$B7,Sales!$C$5:$C$18,0),MATCH(UsagePerHour!PC$4,Sales!$D$3:$ABF$3,0))/PC$2*INDEX(Usage!$D$5:$ABF$11,MATCH(UsagePerHour!$B$4,Usage!$C$5:$C$11,0),MATCH(UsagePerHour!PC$4,Usage!$D$3:$ABF$3,0)),"")</f>
        <v>2.2499820277716736</v>
      </c>
      <c r="PD7" s="6">
        <f>IFERROR(INDEX(Sales!$D$5:$ABF$18,MATCH(UsagePerHour!$B7,Sales!$C$5:$C$18,0),MATCH(UsagePerHour!PD$4,Sales!$D$3:$ABF$3,0))/PD$2*INDEX(Usage!$D$5:$ABF$11,MATCH(UsagePerHour!$B$4,Usage!$C$5:$C$11,0),MATCH(UsagePerHour!PD$4,Usage!$D$3:$ABF$3,0)),"")</f>
        <v>0.979703528272591</v>
      </c>
      <c r="PE7" s="6">
        <f>IFERROR(INDEX(Sales!$D$5:$ABF$18,MATCH(UsagePerHour!$B7,Sales!$C$5:$C$18,0),MATCH(UsagePerHour!PE$4,Sales!$D$3:$ABF$3,0))/PE$2*INDEX(Usage!$D$5:$ABF$11,MATCH(UsagePerHour!$B$4,Usage!$C$5:$C$11,0),MATCH(UsagePerHour!PE$4,Usage!$D$3:$ABF$3,0)),"")</f>
        <v>14.008415737428992</v>
      </c>
      <c r="PF7" s="6">
        <f>IFERROR(INDEX(Sales!$D$5:$ABF$18,MATCH(UsagePerHour!$B7,Sales!$C$5:$C$18,0),MATCH(UsagePerHour!PF$4,Sales!$D$3:$ABF$3,0))/PF$2*INDEX(Usage!$D$5:$ABF$11,MATCH(UsagePerHour!$B$4,Usage!$C$5:$C$11,0),MATCH(UsagePerHour!PF$4,Usage!$D$3:$ABF$3,0)),"")</f>
        <v>19.846007829440339</v>
      </c>
      <c r="PG7" s="6">
        <f>IFERROR(INDEX(Sales!$D$5:$ABF$18,MATCH(UsagePerHour!$B7,Sales!$C$5:$C$18,0),MATCH(UsagePerHour!PG$4,Sales!$D$3:$ABF$3,0))/PG$2*INDEX(Usage!$D$5:$ABF$11,MATCH(UsagePerHour!$B$4,Usage!$C$5:$C$11,0),MATCH(UsagePerHour!PG$4,Usage!$D$3:$ABF$3,0)),"")</f>
        <v>23.931941164478715</v>
      </c>
      <c r="PH7" s="6">
        <f>IFERROR(INDEX(Sales!$D$5:$ABF$18,MATCH(UsagePerHour!$B7,Sales!$C$5:$C$18,0),MATCH(UsagePerHour!PH$4,Sales!$D$3:$ABF$3,0))/PH$2*INDEX(Usage!$D$5:$ABF$11,MATCH(UsagePerHour!$B$4,Usage!$C$5:$C$11,0),MATCH(UsagePerHour!PH$4,Usage!$D$3:$ABF$3,0)),"")</f>
        <v>36.904484596006959</v>
      </c>
      <c r="PI7" s="6">
        <f>IFERROR(INDEX(Sales!$D$5:$ABF$18,MATCH(UsagePerHour!$B7,Sales!$C$5:$C$18,0),MATCH(UsagePerHour!PI$4,Sales!$D$3:$ABF$3,0))/PI$2*INDEX(Usage!$D$5:$ABF$11,MATCH(UsagePerHour!$B$4,Usage!$C$5:$C$11,0),MATCH(UsagePerHour!PI$4,Usage!$D$3:$ABF$3,0)),"")</f>
        <v>4.9745412913139111</v>
      </c>
      <c r="PJ7" s="6">
        <f>IFERROR(INDEX(Sales!$D$5:$ABF$18,MATCH(UsagePerHour!$B7,Sales!$C$5:$C$18,0),MATCH(UsagePerHour!PJ$4,Sales!$D$3:$ABF$3,0))/PJ$2*INDEX(Usage!$D$5:$ABF$11,MATCH(UsagePerHour!$B$4,Usage!$C$5:$C$11,0),MATCH(UsagePerHour!PJ$4,Usage!$D$3:$ABF$3,0)),"")</f>
        <v>4.3496977092676889</v>
      </c>
      <c r="PK7" s="6">
        <f>IFERROR(INDEX(Sales!$D$5:$ABF$18,MATCH(UsagePerHour!$B7,Sales!$C$5:$C$18,0),MATCH(UsagePerHour!PK$4,Sales!$D$3:$ABF$3,0))/PK$2*INDEX(Usage!$D$5:$ABF$11,MATCH(UsagePerHour!$B$4,Usage!$C$5:$C$11,0),MATCH(UsagePerHour!PK$4,Usage!$D$3:$ABF$3,0)),"")</f>
        <v>5.3086596589247188</v>
      </c>
      <c r="PL7" s="6">
        <f>IFERROR(INDEX(Sales!$D$5:$ABF$18,MATCH(UsagePerHour!$B7,Sales!$C$5:$C$18,0),MATCH(UsagePerHour!PL$4,Sales!$D$3:$ABF$3,0))/PL$2*INDEX(Usage!$D$5:$ABF$11,MATCH(UsagePerHour!$B$4,Usage!$C$5:$C$11,0),MATCH(UsagePerHour!PL$4,Usage!$D$3:$ABF$3,0)),"")</f>
        <v>18.635478751874782</v>
      </c>
      <c r="PM7" s="6">
        <f>IFERROR(INDEX(Sales!$D$5:$ABF$18,MATCH(UsagePerHour!$B7,Sales!$C$5:$C$18,0),MATCH(UsagePerHour!PM$4,Sales!$D$3:$ABF$3,0))/PM$2*INDEX(Usage!$D$5:$ABF$11,MATCH(UsagePerHour!$B$4,Usage!$C$5:$C$11,0),MATCH(UsagePerHour!PM$4,Usage!$D$3:$ABF$3,0)),"")</f>
        <v>66.870433256229362</v>
      </c>
      <c r="PN7" s="6">
        <f>IFERROR(INDEX(Sales!$D$5:$ABF$18,MATCH(UsagePerHour!$B7,Sales!$C$5:$C$18,0),MATCH(UsagePerHour!PN$4,Sales!$D$3:$ABF$3,0))/PN$2*INDEX(Usage!$D$5:$ABF$11,MATCH(UsagePerHour!$B$4,Usage!$C$5:$C$11,0),MATCH(UsagePerHour!PN$4,Usage!$D$3:$ABF$3,0)),"")</f>
        <v>38.079513064869559</v>
      </c>
      <c r="PO7" s="6">
        <f>IFERROR(INDEX(Sales!$D$5:$ABF$18,MATCH(UsagePerHour!$B7,Sales!$C$5:$C$18,0),MATCH(UsagePerHour!PO$4,Sales!$D$3:$ABF$3,0))/PO$2*INDEX(Usage!$D$5:$ABF$11,MATCH(UsagePerHour!$B$4,Usage!$C$5:$C$11,0),MATCH(UsagePerHour!PO$4,Usage!$D$3:$ABF$3,0)),"")</f>
        <v>45.944290297055616</v>
      </c>
      <c r="PP7" s="6">
        <f>IFERROR(INDEX(Sales!$D$5:$ABF$18,MATCH(UsagePerHour!$B7,Sales!$C$5:$C$18,0),MATCH(UsagePerHour!PP$4,Sales!$D$3:$ABF$3,0))/PP$2*INDEX(Usage!$D$5:$ABF$11,MATCH(UsagePerHour!$B$4,Usage!$C$5:$C$11,0),MATCH(UsagePerHour!PP$4,Usage!$D$3:$ABF$3,0)),"")</f>
        <v>1.913168988924616</v>
      </c>
      <c r="PQ7" s="6">
        <f>IFERROR(INDEX(Sales!$D$5:$ABF$18,MATCH(UsagePerHour!$B7,Sales!$C$5:$C$18,0),MATCH(UsagePerHour!PQ$4,Sales!$D$3:$ABF$3,0))/PQ$2*INDEX(Usage!$D$5:$ABF$11,MATCH(UsagePerHour!$B$4,Usage!$C$5:$C$11,0),MATCH(UsagePerHour!PQ$4,Usage!$D$3:$ABF$3,0)),"")</f>
        <v>27.515217531778195</v>
      </c>
      <c r="PR7" s="6">
        <f>IFERROR(INDEX(Sales!$D$5:$ABF$18,MATCH(UsagePerHour!$B7,Sales!$C$5:$C$18,0),MATCH(UsagePerHour!PR$4,Sales!$D$3:$ABF$3,0))/PR$2*INDEX(Usage!$D$5:$ABF$11,MATCH(UsagePerHour!$B$4,Usage!$C$5:$C$11,0),MATCH(UsagePerHour!PR$4,Usage!$D$3:$ABF$3,0)),"")</f>
        <v>14.808667955115508</v>
      </c>
      <c r="PS7" s="6">
        <f>IFERROR(INDEX(Sales!$D$5:$ABF$18,MATCH(UsagePerHour!$B7,Sales!$C$5:$C$18,0),MATCH(UsagePerHour!PS$4,Sales!$D$3:$ABF$3,0))/PS$2*INDEX(Usage!$D$5:$ABF$11,MATCH(UsagePerHour!$B$4,Usage!$C$5:$C$11,0),MATCH(UsagePerHour!PS$4,Usage!$D$3:$ABF$3,0)),"")</f>
        <v>14.075677391230345</v>
      </c>
      <c r="PT7" s="6">
        <f>IFERROR(INDEX(Sales!$D$5:$ABF$18,MATCH(UsagePerHour!$B7,Sales!$C$5:$C$18,0),MATCH(UsagePerHour!PT$4,Sales!$D$3:$ABF$3,0))/PT$2*INDEX(Usage!$D$5:$ABF$11,MATCH(UsagePerHour!$B$4,Usage!$C$5:$C$11,0),MATCH(UsagePerHour!PT$4,Usage!$D$3:$ABF$3,0)),"")</f>
        <v>90.391067990184098</v>
      </c>
      <c r="PU7" s="6">
        <f>IFERROR(INDEX(Sales!$D$5:$ABF$18,MATCH(UsagePerHour!$B7,Sales!$C$5:$C$18,0),MATCH(UsagePerHour!PU$4,Sales!$D$3:$ABF$3,0))/PU$2*INDEX(Usage!$D$5:$ABF$11,MATCH(UsagePerHour!$B$4,Usage!$C$5:$C$11,0),MATCH(UsagePerHour!PU$4,Usage!$D$3:$ABF$3,0)),"")</f>
        <v>25.968676285966815</v>
      </c>
      <c r="PV7" s="6">
        <f>IFERROR(INDEX(Sales!$D$5:$ABF$18,MATCH(UsagePerHour!$B7,Sales!$C$5:$C$18,0),MATCH(UsagePerHour!PV$4,Sales!$D$3:$ABF$3,0))/PV$2*INDEX(Usage!$D$5:$ABF$11,MATCH(UsagePerHour!$B$4,Usage!$C$5:$C$11,0),MATCH(UsagePerHour!PV$4,Usage!$D$3:$ABF$3,0)),"")</f>
        <v>34.247290515276859</v>
      </c>
      <c r="PW7" s="6">
        <f>IFERROR(INDEX(Sales!$D$5:$ABF$18,MATCH(UsagePerHour!$B7,Sales!$C$5:$C$18,0),MATCH(UsagePerHour!PW$4,Sales!$D$3:$ABF$3,0))/PW$2*INDEX(Usage!$D$5:$ABF$11,MATCH(UsagePerHour!$B$4,Usage!$C$5:$C$11,0),MATCH(UsagePerHour!PW$4,Usage!$D$3:$ABF$3,0)),"")</f>
        <v>1.6114693300603837</v>
      </c>
      <c r="PX7" s="6">
        <f>IFERROR(INDEX(Sales!$D$5:$ABF$18,MATCH(UsagePerHour!$B7,Sales!$C$5:$C$18,0),MATCH(UsagePerHour!PX$4,Sales!$D$3:$ABF$3,0))/PX$2*INDEX(Usage!$D$5:$ABF$11,MATCH(UsagePerHour!$B$4,Usage!$C$5:$C$11,0),MATCH(UsagePerHour!PX$4,Usage!$D$3:$ABF$3,0)),"")</f>
        <v>33.459007063145876</v>
      </c>
      <c r="PY7" s="6">
        <f>IFERROR(INDEX(Sales!$D$5:$ABF$18,MATCH(UsagePerHour!$B7,Sales!$C$5:$C$18,0),MATCH(UsagePerHour!PY$4,Sales!$D$3:$ABF$3,0))/PY$2*INDEX(Usage!$D$5:$ABF$11,MATCH(UsagePerHour!$B$4,Usage!$C$5:$C$11,0),MATCH(UsagePerHour!PY$4,Usage!$D$3:$ABF$3,0)),"")</f>
        <v>17.605306014156877</v>
      </c>
      <c r="PZ7" s="6">
        <f>IFERROR(INDEX(Sales!$D$5:$ABF$18,MATCH(UsagePerHour!$B7,Sales!$C$5:$C$18,0),MATCH(UsagePerHour!PZ$4,Sales!$D$3:$ABF$3,0))/PZ$2*INDEX(Usage!$D$5:$ABF$11,MATCH(UsagePerHour!$B$4,Usage!$C$5:$C$11,0),MATCH(UsagePerHour!PZ$4,Usage!$D$3:$ABF$3,0)),"")</f>
        <v>63.336445047439284</v>
      </c>
      <c r="QA7" s="6">
        <f>IFERROR(INDEX(Sales!$D$5:$ABF$18,MATCH(UsagePerHour!$B7,Sales!$C$5:$C$18,0),MATCH(UsagePerHour!QA$4,Sales!$D$3:$ABF$3,0))/QA$2*INDEX(Usage!$D$5:$ABF$11,MATCH(UsagePerHour!$B$4,Usage!$C$5:$C$11,0),MATCH(UsagePerHour!QA$4,Usage!$D$3:$ABF$3,0)),"")</f>
        <v>7.7968919067584936</v>
      </c>
      <c r="QB7" s="6">
        <f>IFERROR(INDEX(Sales!$D$5:$ABF$18,MATCH(UsagePerHour!$B7,Sales!$C$5:$C$18,0),MATCH(UsagePerHour!QB$4,Sales!$D$3:$ABF$3,0))/QB$2*INDEX(Usage!$D$5:$ABF$11,MATCH(UsagePerHour!$B$4,Usage!$C$5:$C$11,0),MATCH(UsagePerHour!QB$4,Usage!$D$3:$ABF$3,0)),"")</f>
        <v>4.9224871568386233</v>
      </c>
      <c r="QC7" s="6">
        <f>IFERROR(INDEX(Sales!$D$5:$ABF$18,MATCH(UsagePerHour!$B7,Sales!$C$5:$C$18,0),MATCH(UsagePerHour!QC$4,Sales!$D$3:$ABF$3,0))/QC$2*INDEX(Usage!$D$5:$ABF$11,MATCH(UsagePerHour!$B$4,Usage!$C$5:$C$11,0),MATCH(UsagePerHour!QC$4,Usage!$D$3:$ABF$3,0)),"")</f>
        <v>1.9949039645853333</v>
      </c>
      <c r="QD7" s="6">
        <f>IFERROR(INDEX(Sales!$D$5:$ABF$18,MATCH(UsagePerHour!$B7,Sales!$C$5:$C$18,0),MATCH(UsagePerHour!QD$4,Sales!$D$3:$ABF$3,0))/QD$2*INDEX(Usage!$D$5:$ABF$11,MATCH(UsagePerHour!$B$4,Usage!$C$5:$C$11,0),MATCH(UsagePerHour!QD$4,Usage!$D$3:$ABF$3,0)),"")</f>
        <v>0</v>
      </c>
      <c r="QE7" s="6">
        <f>IFERROR(INDEX(Sales!$D$5:$ABF$18,MATCH(UsagePerHour!$B7,Sales!$C$5:$C$18,0),MATCH(UsagePerHour!QE$4,Sales!$D$3:$ABF$3,0))/QE$2*INDEX(Usage!$D$5:$ABF$11,MATCH(UsagePerHour!$B$4,Usage!$C$5:$C$11,0),MATCH(UsagePerHour!QE$4,Usage!$D$3:$ABF$3,0)),"")</f>
        <v>0</v>
      </c>
      <c r="QF7" s="6">
        <f>IFERROR(INDEX(Sales!$D$5:$ABF$18,MATCH(UsagePerHour!$B7,Sales!$C$5:$C$18,0),MATCH(UsagePerHour!QF$4,Sales!$D$3:$ABF$3,0))/QF$2*INDEX(Usage!$D$5:$ABF$11,MATCH(UsagePerHour!$B$4,Usage!$C$5:$C$11,0),MATCH(UsagePerHour!QF$4,Usage!$D$3:$ABF$3,0)),"")</f>
        <v>2.1666206107613419</v>
      </c>
      <c r="QG7" s="6">
        <f>IFERROR(INDEX(Sales!$D$5:$ABF$18,MATCH(UsagePerHour!$B7,Sales!$C$5:$C$18,0),MATCH(UsagePerHour!QG$4,Sales!$D$3:$ABF$3,0))/QG$2*INDEX(Usage!$D$5:$ABF$11,MATCH(UsagePerHour!$B$4,Usage!$C$5:$C$11,0),MATCH(UsagePerHour!QG$4,Usage!$D$3:$ABF$3,0)),"")</f>
        <v>0</v>
      </c>
      <c r="QH7" s="6">
        <f>IFERROR(INDEX(Sales!$D$5:$ABF$18,MATCH(UsagePerHour!$B7,Sales!$C$5:$C$18,0),MATCH(UsagePerHour!QH$4,Sales!$D$3:$ABF$3,0))/QH$2*INDEX(Usage!$D$5:$ABF$11,MATCH(UsagePerHour!$B$4,Usage!$C$5:$C$11,0),MATCH(UsagePerHour!QH$4,Usage!$D$3:$ABF$3,0)),"")</f>
        <v>108.16445405306422</v>
      </c>
      <c r="QI7" s="6">
        <f>IFERROR(INDEX(Sales!$D$5:$ABF$18,MATCH(UsagePerHour!$B7,Sales!$C$5:$C$18,0),MATCH(UsagePerHour!QI$4,Sales!$D$3:$ABF$3,0))/QI$2*INDEX(Usage!$D$5:$ABF$11,MATCH(UsagePerHour!$B$4,Usage!$C$5:$C$11,0),MATCH(UsagePerHour!QI$4,Usage!$D$3:$ABF$3,0)),"")</f>
        <v>37.269777222013197</v>
      </c>
      <c r="QJ7" s="6">
        <f>IFERROR(INDEX(Sales!$D$5:$ABF$18,MATCH(UsagePerHour!$B7,Sales!$C$5:$C$18,0),MATCH(UsagePerHour!QJ$4,Sales!$D$3:$ABF$3,0))/QJ$2*INDEX(Usage!$D$5:$ABF$11,MATCH(UsagePerHour!$B$4,Usage!$C$5:$C$11,0),MATCH(UsagePerHour!QJ$4,Usage!$D$3:$ABF$3,0)),"")</f>
        <v>13.961868128435711</v>
      </c>
      <c r="QK7" s="6">
        <f>IFERROR(INDEX(Sales!$D$5:$ABF$18,MATCH(UsagePerHour!$B7,Sales!$C$5:$C$18,0),MATCH(UsagePerHour!QK$4,Sales!$D$3:$ABF$3,0))/QK$2*INDEX(Usage!$D$5:$ABF$11,MATCH(UsagePerHour!$B$4,Usage!$C$5:$C$11,0),MATCH(UsagePerHour!QK$4,Usage!$D$3:$ABF$3,0)),"")</f>
        <v>8.456154887156389</v>
      </c>
      <c r="QL7" s="6">
        <f>IFERROR(INDEX(Sales!$D$5:$ABF$18,MATCH(UsagePerHour!$B7,Sales!$C$5:$C$18,0),MATCH(UsagePerHour!QL$4,Sales!$D$3:$ABF$3,0))/QL$2*INDEX(Usage!$D$5:$ABF$11,MATCH(UsagePerHour!$B$4,Usage!$C$5:$C$11,0),MATCH(UsagePerHour!QL$4,Usage!$D$3:$ABF$3,0)),"")</f>
        <v>22.878922376306395</v>
      </c>
      <c r="QM7" s="6">
        <f>IFERROR(INDEX(Sales!$D$5:$ABF$18,MATCH(UsagePerHour!$B7,Sales!$C$5:$C$18,0),MATCH(UsagePerHour!QM$4,Sales!$D$3:$ABF$3,0))/QM$2*INDEX(Usage!$D$5:$ABF$11,MATCH(UsagePerHour!$B$4,Usage!$C$5:$C$11,0),MATCH(UsagePerHour!QM$4,Usage!$D$3:$ABF$3,0)),"")</f>
        <v>34.503797483732193</v>
      </c>
      <c r="QN7" s="6">
        <f>IFERROR(INDEX(Sales!$D$5:$ABF$18,MATCH(UsagePerHour!$B7,Sales!$C$5:$C$18,0),MATCH(UsagePerHour!QN$4,Sales!$D$3:$ABF$3,0))/QN$2*INDEX(Usage!$D$5:$ABF$11,MATCH(UsagePerHour!$B$4,Usage!$C$5:$C$11,0),MATCH(UsagePerHour!QN$4,Usage!$D$3:$ABF$3,0)),"")</f>
        <v>107.82119451310956</v>
      </c>
      <c r="QO7" s="6">
        <f>IFERROR(INDEX(Sales!$D$5:$ABF$18,MATCH(UsagePerHour!$B7,Sales!$C$5:$C$18,0),MATCH(UsagePerHour!QO$4,Sales!$D$3:$ABF$3,0))/QO$2*INDEX(Usage!$D$5:$ABF$11,MATCH(UsagePerHour!$B$4,Usage!$C$5:$C$11,0),MATCH(UsagePerHour!QO$4,Usage!$D$3:$ABF$3,0)),"")</f>
        <v>127.92941923952601</v>
      </c>
      <c r="QP7" s="6">
        <f>IFERROR(INDEX(Sales!$D$5:$ABF$18,MATCH(UsagePerHour!$B7,Sales!$C$5:$C$18,0),MATCH(UsagePerHour!QP$4,Sales!$D$3:$ABF$3,0))/QP$2*INDEX(Usage!$D$5:$ABF$11,MATCH(UsagePerHour!$B$4,Usage!$C$5:$C$11,0),MATCH(UsagePerHour!QP$4,Usage!$D$3:$ABF$3,0)),"")</f>
        <v>145.76379739981027</v>
      </c>
      <c r="QQ7" s="6">
        <f>IFERROR(INDEX(Sales!$D$5:$ABF$18,MATCH(UsagePerHour!$B7,Sales!$C$5:$C$18,0),MATCH(UsagePerHour!QQ$4,Sales!$D$3:$ABF$3,0))/QQ$2*INDEX(Usage!$D$5:$ABF$11,MATCH(UsagePerHour!$B$4,Usage!$C$5:$C$11,0),MATCH(UsagePerHour!QQ$4,Usage!$D$3:$ABF$3,0)),"")</f>
        <v>58.571657464390718</v>
      </c>
      <c r="QR7" s="6">
        <f>IFERROR(INDEX(Sales!$D$5:$ABF$18,MATCH(UsagePerHour!$B7,Sales!$C$5:$C$18,0),MATCH(UsagePerHour!QR$4,Sales!$D$3:$ABF$3,0))/QR$2*INDEX(Usage!$D$5:$ABF$11,MATCH(UsagePerHour!$B$4,Usage!$C$5:$C$11,0),MATCH(UsagePerHour!QR$4,Usage!$D$3:$ABF$3,0)),"")</f>
        <v>8.8892855506495323</v>
      </c>
      <c r="QS7" s="6">
        <f>IFERROR(INDEX(Sales!$D$5:$ABF$18,MATCH(UsagePerHour!$B7,Sales!$C$5:$C$18,0),MATCH(UsagePerHour!QS$4,Sales!$D$3:$ABF$3,0))/QS$2*INDEX(Usage!$D$5:$ABF$11,MATCH(UsagePerHour!$B$4,Usage!$C$5:$C$11,0),MATCH(UsagePerHour!QS$4,Usage!$D$3:$ABF$3,0)),"")</f>
        <v>32.647036125677637</v>
      </c>
      <c r="QT7" s="6">
        <f>IFERROR(INDEX(Sales!$D$5:$ABF$18,MATCH(UsagePerHour!$B7,Sales!$C$5:$C$18,0),MATCH(UsagePerHour!QT$4,Sales!$D$3:$ABF$3,0))/QT$2*INDEX(Usage!$D$5:$ABF$11,MATCH(UsagePerHour!$B$4,Usage!$C$5:$C$11,0),MATCH(UsagePerHour!QT$4,Usage!$D$3:$ABF$3,0)),"")</f>
        <v>23.237676590594202</v>
      </c>
      <c r="QU7" s="6">
        <f>IFERROR(INDEX(Sales!$D$5:$ABF$18,MATCH(UsagePerHour!$B7,Sales!$C$5:$C$18,0),MATCH(UsagePerHour!QU$4,Sales!$D$3:$ABF$3,0))/QU$2*INDEX(Usage!$D$5:$ABF$11,MATCH(UsagePerHour!$B$4,Usage!$C$5:$C$11,0),MATCH(UsagePerHour!QU$4,Usage!$D$3:$ABF$3,0)),"")</f>
        <v>114.77987167416138</v>
      </c>
      <c r="QV7" s="6">
        <f>IFERROR(INDEX(Sales!$D$5:$ABF$18,MATCH(UsagePerHour!$B7,Sales!$C$5:$C$18,0),MATCH(UsagePerHour!QV$4,Sales!$D$3:$ABF$3,0))/QV$2*INDEX(Usage!$D$5:$ABF$11,MATCH(UsagePerHour!$B$4,Usage!$C$5:$C$11,0),MATCH(UsagePerHour!QV$4,Usage!$D$3:$ABF$3,0)),"")</f>
        <v>133.20284134191982</v>
      </c>
      <c r="QW7" s="6">
        <f>IFERROR(INDEX(Sales!$D$5:$ABF$18,MATCH(UsagePerHour!$B7,Sales!$C$5:$C$18,0),MATCH(UsagePerHour!QW$4,Sales!$D$3:$ABF$3,0))/QW$2*INDEX(Usage!$D$5:$ABF$11,MATCH(UsagePerHour!$B$4,Usage!$C$5:$C$11,0),MATCH(UsagePerHour!QW$4,Usage!$D$3:$ABF$3,0)),"")</f>
        <v>122.76157420094673</v>
      </c>
      <c r="QX7" s="6">
        <f>IFERROR(INDEX(Sales!$D$5:$ABF$18,MATCH(UsagePerHour!$B7,Sales!$C$5:$C$18,0),MATCH(UsagePerHour!QX$4,Sales!$D$3:$ABF$3,0))/QX$2*INDEX(Usage!$D$5:$ABF$11,MATCH(UsagePerHour!$B$4,Usage!$C$5:$C$11,0),MATCH(UsagePerHour!QX$4,Usage!$D$3:$ABF$3,0)),"")</f>
        <v>59.960055826936497</v>
      </c>
      <c r="QY7" s="6">
        <f>IFERROR(INDEX(Sales!$D$5:$ABF$18,MATCH(UsagePerHour!$B7,Sales!$C$5:$C$18,0),MATCH(UsagePerHour!QY$4,Sales!$D$3:$ABF$3,0))/QY$2*INDEX(Usage!$D$5:$ABF$11,MATCH(UsagePerHour!$B$4,Usage!$C$5:$C$11,0),MATCH(UsagePerHour!QY$4,Usage!$D$3:$ABF$3,0)),"")</f>
        <v>11.361808462599315</v>
      </c>
      <c r="QZ7" s="6">
        <f>IFERROR(INDEX(Sales!$D$5:$ABF$18,MATCH(UsagePerHour!$B7,Sales!$C$5:$C$18,0),MATCH(UsagePerHour!QZ$4,Sales!$D$3:$ABF$3,0))/QZ$2*INDEX(Usage!$D$5:$ABF$11,MATCH(UsagePerHour!$B$4,Usage!$C$5:$C$11,0),MATCH(UsagePerHour!QZ$4,Usage!$D$3:$ABF$3,0)),"")</f>
        <v>34.779922632533648</v>
      </c>
      <c r="RA7" s="6">
        <f>IFERROR(INDEX(Sales!$D$5:$ABF$18,MATCH(UsagePerHour!$B7,Sales!$C$5:$C$18,0),MATCH(UsagePerHour!RA$4,Sales!$D$3:$ABF$3,0))/RA$2*INDEX(Usage!$D$5:$ABF$11,MATCH(UsagePerHour!$B$4,Usage!$C$5:$C$11,0),MATCH(UsagePerHour!RA$4,Usage!$D$3:$ABF$3,0)),"")</f>
        <v>39.484048068942606</v>
      </c>
      <c r="RB7" s="6">
        <f>IFERROR(INDEX(Sales!$D$5:$ABF$18,MATCH(UsagePerHour!$B7,Sales!$C$5:$C$18,0),MATCH(UsagePerHour!RB$4,Sales!$D$3:$ABF$3,0))/RB$2*INDEX(Usage!$D$5:$ABF$11,MATCH(UsagePerHour!$B$4,Usage!$C$5:$C$11,0),MATCH(UsagePerHour!RB$4,Usage!$D$3:$ABF$3,0)),"")</f>
        <v>72.229924116977926</v>
      </c>
      <c r="RC7" s="6">
        <f>IFERROR(INDEX(Sales!$D$5:$ABF$18,MATCH(UsagePerHour!$B7,Sales!$C$5:$C$18,0),MATCH(UsagePerHour!RC$4,Sales!$D$3:$ABF$3,0))/RC$2*INDEX(Usage!$D$5:$ABF$11,MATCH(UsagePerHour!$B$4,Usage!$C$5:$C$11,0),MATCH(UsagePerHour!RC$4,Usage!$D$3:$ABF$3,0)),"")</f>
        <v>51.617748034810887</v>
      </c>
      <c r="RD7" s="6">
        <f>IFERROR(INDEX(Sales!$D$5:$ABF$18,MATCH(UsagePerHour!$B7,Sales!$C$5:$C$18,0),MATCH(UsagePerHour!RD$4,Sales!$D$3:$ABF$3,0))/RD$2*INDEX(Usage!$D$5:$ABF$11,MATCH(UsagePerHour!$B$4,Usage!$C$5:$C$11,0),MATCH(UsagePerHour!RD$4,Usage!$D$3:$ABF$3,0)),"")</f>
        <v>32.236885896022457</v>
      </c>
      <c r="RE7" s="6">
        <f>IFERROR(INDEX(Sales!$D$5:$ABF$18,MATCH(UsagePerHour!$B7,Sales!$C$5:$C$18,0),MATCH(UsagePerHour!RE$4,Sales!$D$3:$ABF$3,0))/RE$2*INDEX(Usage!$D$5:$ABF$11,MATCH(UsagePerHour!$B$4,Usage!$C$5:$C$11,0),MATCH(UsagePerHour!RE$4,Usage!$D$3:$ABF$3,0)),"")</f>
        <v>98.173976608187147</v>
      </c>
      <c r="RF7" s="6">
        <f>IFERROR(INDEX(Sales!$D$5:$ABF$18,MATCH(UsagePerHour!$B7,Sales!$C$5:$C$18,0),MATCH(UsagePerHour!RF$4,Sales!$D$3:$ABF$3,0))/RF$2*INDEX(Usage!$D$5:$ABF$11,MATCH(UsagePerHour!$B$4,Usage!$C$5:$C$11,0),MATCH(UsagePerHour!RF$4,Usage!$D$3:$ABF$3,0)),"")</f>
        <v>7.5048047961905864</v>
      </c>
      <c r="RG7" s="6">
        <f>IFERROR(INDEX(Sales!$D$5:$ABF$18,MATCH(UsagePerHour!$B7,Sales!$C$5:$C$18,0),MATCH(UsagePerHour!RG$4,Sales!$D$3:$ABF$3,0))/RG$2*INDEX(Usage!$D$5:$ABF$11,MATCH(UsagePerHour!$B$4,Usage!$C$5:$C$11,0),MATCH(UsagePerHour!RG$4,Usage!$D$3:$ABF$3,0)),"")</f>
        <v>33.271906191572732</v>
      </c>
      <c r="RH7" s="6">
        <f>IFERROR(INDEX(Sales!$D$5:$ABF$18,MATCH(UsagePerHour!$B7,Sales!$C$5:$C$18,0),MATCH(UsagePerHour!RH$4,Sales!$D$3:$ABF$3,0))/RH$2*INDEX(Usage!$D$5:$ABF$11,MATCH(UsagePerHour!$B$4,Usage!$C$5:$C$11,0),MATCH(UsagePerHour!RH$4,Usage!$D$3:$ABF$3,0)),"")</f>
        <v>69.384746611489291</v>
      </c>
      <c r="RI7" s="6">
        <f>IFERROR(INDEX(Sales!$D$5:$ABF$18,MATCH(UsagePerHour!$B7,Sales!$C$5:$C$18,0),MATCH(UsagePerHour!RI$4,Sales!$D$3:$ABF$3,0))/RI$2*INDEX(Usage!$D$5:$ABF$11,MATCH(UsagePerHour!$B$4,Usage!$C$5:$C$11,0),MATCH(UsagePerHour!RI$4,Usage!$D$3:$ABF$3,0)),"")</f>
        <v>73.122253693638527</v>
      </c>
      <c r="RJ7" s="6">
        <f>IFERROR(INDEX(Sales!$D$5:$ABF$18,MATCH(UsagePerHour!$B7,Sales!$C$5:$C$18,0),MATCH(UsagePerHour!RJ$4,Sales!$D$3:$ABF$3,0))/RJ$2*INDEX(Usage!$D$5:$ABF$11,MATCH(UsagePerHour!$B$4,Usage!$C$5:$C$11,0),MATCH(UsagePerHour!RJ$4,Usage!$D$3:$ABF$3,0)),"")</f>
        <v>105.54606863844131</v>
      </c>
      <c r="RK7" s="6">
        <f>IFERROR(INDEX(Sales!$D$5:$ABF$18,MATCH(UsagePerHour!$B7,Sales!$C$5:$C$18,0),MATCH(UsagePerHour!RK$4,Sales!$D$3:$ABF$3,0))/RK$2*INDEX(Usage!$D$5:$ABF$11,MATCH(UsagePerHour!$B$4,Usage!$C$5:$C$11,0),MATCH(UsagePerHour!RK$4,Usage!$D$3:$ABF$3,0)),"")</f>
        <v>48.140169441627791</v>
      </c>
      <c r="RL7" s="6">
        <f>IFERROR(INDEX(Sales!$D$5:$ABF$18,MATCH(UsagePerHour!$B7,Sales!$C$5:$C$18,0),MATCH(UsagePerHour!RL$4,Sales!$D$3:$ABF$3,0))/RL$2*INDEX(Usage!$D$5:$ABF$11,MATCH(UsagePerHour!$B$4,Usage!$C$5:$C$11,0),MATCH(UsagePerHour!RL$4,Usage!$D$3:$ABF$3,0)),"")</f>
        <v>65.266572623547447</v>
      </c>
      <c r="RM7" s="6">
        <f>IFERROR(INDEX(Sales!$D$5:$ABF$18,MATCH(UsagePerHour!$B7,Sales!$C$5:$C$18,0),MATCH(UsagePerHour!RM$4,Sales!$D$3:$ABF$3,0))/RM$2*INDEX(Usage!$D$5:$ABF$11,MATCH(UsagePerHour!$B$4,Usage!$C$5:$C$11,0),MATCH(UsagePerHour!RM$4,Usage!$D$3:$ABF$3,0)),"")</f>
        <v>17.439391953545726</v>
      </c>
      <c r="RN7" s="6">
        <f>IFERROR(INDEX(Sales!$D$5:$ABF$18,MATCH(UsagePerHour!$B7,Sales!$C$5:$C$18,0),MATCH(UsagePerHour!RN$4,Sales!$D$3:$ABF$3,0))/RN$2*INDEX(Usage!$D$5:$ABF$11,MATCH(UsagePerHour!$B$4,Usage!$C$5:$C$11,0),MATCH(UsagePerHour!RN$4,Usage!$D$3:$ABF$3,0)),"")</f>
        <v>21.298516292936441</v>
      </c>
      <c r="RO7" s="6">
        <f>IFERROR(INDEX(Sales!$D$5:$ABF$18,MATCH(UsagePerHour!$B7,Sales!$C$5:$C$18,0),MATCH(UsagePerHour!RO$4,Sales!$D$3:$ABF$3,0))/RO$2*INDEX(Usage!$D$5:$ABF$11,MATCH(UsagePerHour!$B$4,Usage!$C$5:$C$11,0),MATCH(UsagePerHour!RO$4,Usage!$D$3:$ABF$3,0)),"")</f>
        <v>35.238256112200787</v>
      </c>
      <c r="RP7" s="6">
        <f>IFERROR(INDEX(Sales!$D$5:$ABF$18,MATCH(UsagePerHour!$B7,Sales!$C$5:$C$18,0),MATCH(UsagePerHour!RP$4,Sales!$D$3:$ABF$3,0))/RP$2*INDEX(Usage!$D$5:$ABF$11,MATCH(UsagePerHour!$B$4,Usage!$C$5:$C$11,0),MATCH(UsagePerHour!RP$4,Usage!$D$3:$ABF$3,0)),"")</f>
        <v>26.077704236618636</v>
      </c>
      <c r="RQ7" s="6">
        <f>IFERROR(INDEX(Sales!$D$5:$ABF$18,MATCH(UsagePerHour!$B7,Sales!$C$5:$C$18,0),MATCH(UsagePerHour!RQ$4,Sales!$D$3:$ABF$3,0))/RQ$2*INDEX(Usage!$D$5:$ABF$11,MATCH(UsagePerHour!$B$4,Usage!$C$5:$C$11,0),MATCH(UsagePerHour!RQ$4,Usage!$D$3:$ABF$3,0)),"")</f>
        <v>165.18491423359976</v>
      </c>
      <c r="RR7" s="6">
        <f>IFERROR(INDEX(Sales!$D$5:$ABF$18,MATCH(UsagePerHour!$B7,Sales!$C$5:$C$18,0),MATCH(UsagePerHour!RR$4,Sales!$D$3:$ABF$3,0))/RR$2*INDEX(Usage!$D$5:$ABF$11,MATCH(UsagePerHour!$B$4,Usage!$C$5:$C$11,0),MATCH(UsagePerHour!RR$4,Usage!$D$3:$ABF$3,0)),"")</f>
        <v>41.006626313303762</v>
      </c>
      <c r="RS7" s="6">
        <f>IFERROR(INDEX(Sales!$D$5:$ABF$18,MATCH(UsagePerHour!$B7,Sales!$C$5:$C$18,0),MATCH(UsagePerHour!RS$4,Sales!$D$3:$ABF$3,0))/RS$2*INDEX(Usage!$D$5:$ABF$11,MATCH(UsagePerHour!$B$4,Usage!$C$5:$C$11,0),MATCH(UsagePerHour!RS$4,Usage!$D$3:$ABF$3,0)),"")</f>
        <v>19.05578881120087</v>
      </c>
      <c r="RT7" s="6">
        <f>IFERROR(INDEX(Sales!$D$5:$ABF$18,MATCH(UsagePerHour!$B7,Sales!$C$5:$C$18,0),MATCH(UsagePerHour!RT$4,Sales!$D$3:$ABF$3,0))/RT$2*INDEX(Usage!$D$5:$ABF$11,MATCH(UsagePerHour!$B$4,Usage!$C$5:$C$11,0),MATCH(UsagePerHour!RT$4,Usage!$D$3:$ABF$3,0)),"")</f>
        <v>2.4510478516924046</v>
      </c>
      <c r="RU7" s="6">
        <f>IFERROR(INDEX(Sales!$D$5:$ABF$18,MATCH(UsagePerHour!$B7,Sales!$C$5:$C$18,0),MATCH(UsagePerHour!RU$4,Sales!$D$3:$ABF$3,0))/RU$2*INDEX(Usage!$D$5:$ABF$11,MATCH(UsagePerHour!$B$4,Usage!$C$5:$C$11,0),MATCH(UsagePerHour!RU$4,Usage!$D$3:$ABF$3,0)),"")</f>
        <v>32.230452150607064</v>
      </c>
      <c r="RV7" s="6">
        <f>IFERROR(INDEX(Sales!$D$5:$ABF$18,MATCH(UsagePerHour!$B7,Sales!$C$5:$C$18,0),MATCH(UsagePerHour!RV$4,Sales!$D$3:$ABF$3,0))/RV$2*INDEX(Usage!$D$5:$ABF$11,MATCH(UsagePerHour!$B$4,Usage!$C$5:$C$11,0),MATCH(UsagePerHour!RV$4,Usage!$D$3:$ABF$3,0)),"")</f>
        <v>31.535726232306118</v>
      </c>
      <c r="RW7" s="6">
        <f>IFERROR(INDEX(Sales!$D$5:$ABF$18,MATCH(UsagePerHour!$B7,Sales!$C$5:$C$18,0),MATCH(UsagePerHour!RW$4,Sales!$D$3:$ABF$3,0))/RW$2*INDEX(Usage!$D$5:$ABF$11,MATCH(UsagePerHour!$B$4,Usage!$C$5:$C$11,0),MATCH(UsagePerHour!RW$4,Usage!$D$3:$ABF$3,0)),"")</f>
        <v>62.368150782851266</v>
      </c>
      <c r="RX7" s="6">
        <f>IFERROR(INDEX(Sales!$D$5:$ABF$18,MATCH(UsagePerHour!$B7,Sales!$C$5:$C$18,0),MATCH(UsagePerHour!RX$4,Sales!$D$3:$ABF$3,0))/RX$2*INDEX(Usage!$D$5:$ABF$11,MATCH(UsagePerHour!$B$4,Usage!$C$5:$C$11,0),MATCH(UsagePerHour!RX$4,Usage!$D$3:$ABF$3,0)),"")</f>
        <v>384.40543758647402</v>
      </c>
      <c r="RY7" s="6">
        <f>IFERROR(INDEX(Sales!$D$5:$ABF$18,MATCH(UsagePerHour!$B7,Sales!$C$5:$C$18,0),MATCH(UsagePerHour!RY$4,Sales!$D$3:$ABF$3,0))/RY$2*INDEX(Usage!$D$5:$ABF$11,MATCH(UsagePerHour!$B$4,Usage!$C$5:$C$11,0),MATCH(UsagePerHour!RY$4,Usage!$D$3:$ABF$3,0)),"")</f>
        <v>51.973640040537148</v>
      </c>
      <c r="RZ7" s="6">
        <f>IFERROR(INDEX(Sales!$D$5:$ABF$18,MATCH(UsagePerHour!$B7,Sales!$C$5:$C$18,0),MATCH(UsagePerHour!RZ$4,Sales!$D$3:$ABF$3,0))/RZ$2*INDEX(Usage!$D$5:$ABF$11,MATCH(UsagePerHour!$B$4,Usage!$C$5:$C$11,0),MATCH(UsagePerHour!RZ$4,Usage!$D$3:$ABF$3,0)),"")</f>
        <v>23.449128447725915</v>
      </c>
      <c r="SA7" s="6">
        <f>IFERROR(INDEX(Sales!$D$5:$ABF$18,MATCH(UsagePerHour!$B7,Sales!$C$5:$C$18,0),MATCH(UsagePerHour!SA$4,Sales!$D$3:$ABF$3,0))/SA$2*INDEX(Usage!$D$5:$ABF$11,MATCH(UsagePerHour!$B$4,Usage!$C$5:$C$11,0),MATCH(UsagePerHour!SA$4,Usage!$D$3:$ABF$3,0)),"")</f>
        <v>4.2052069655321249</v>
      </c>
      <c r="SB7" s="6">
        <f>IFERROR(INDEX(Sales!$D$5:$ABF$18,MATCH(UsagePerHour!$B7,Sales!$C$5:$C$18,0),MATCH(UsagePerHour!SB$4,Sales!$D$3:$ABF$3,0))/SB$2*INDEX(Usage!$D$5:$ABF$11,MATCH(UsagePerHour!$B$4,Usage!$C$5:$C$11,0),MATCH(UsagePerHour!SB$4,Usage!$D$3:$ABF$3,0)),"")</f>
        <v>89.464348520523529</v>
      </c>
      <c r="SC7" s="6">
        <f>IFERROR(INDEX(Sales!$D$5:$ABF$18,MATCH(UsagePerHour!$B7,Sales!$C$5:$C$18,0),MATCH(UsagePerHour!SC$4,Sales!$D$3:$ABF$3,0))/SC$2*INDEX(Usage!$D$5:$ABF$11,MATCH(UsagePerHour!$B$4,Usage!$C$5:$C$11,0),MATCH(UsagePerHour!SC$4,Usage!$D$3:$ABF$3,0)),"")</f>
        <v>62.054772766554009</v>
      </c>
      <c r="SD7" s="6">
        <f>IFERROR(INDEX(Sales!$D$5:$ABF$18,MATCH(UsagePerHour!$B7,Sales!$C$5:$C$18,0),MATCH(UsagePerHour!SD$4,Sales!$D$3:$ABF$3,0))/SD$2*INDEX(Usage!$D$5:$ABF$11,MATCH(UsagePerHour!$B$4,Usage!$C$5:$C$11,0),MATCH(UsagePerHour!SD$4,Usage!$D$3:$ABF$3,0)),"")</f>
        <v>72.232910362729797</v>
      </c>
      <c r="SE7" s="6">
        <f>IFERROR(INDEX(Sales!$D$5:$ABF$18,MATCH(UsagePerHour!$B7,Sales!$C$5:$C$18,0),MATCH(UsagePerHour!SE$4,Sales!$D$3:$ABF$3,0))/SE$2*INDEX(Usage!$D$5:$ABF$11,MATCH(UsagePerHour!$B$4,Usage!$C$5:$C$11,0),MATCH(UsagePerHour!SE$4,Usage!$D$3:$ABF$3,0)),"")</f>
        <v>258.94375975116282</v>
      </c>
      <c r="SF7" s="6">
        <f>IFERROR(INDEX(Sales!$D$5:$ABF$18,MATCH(UsagePerHour!$B7,Sales!$C$5:$C$18,0),MATCH(UsagePerHour!SF$4,Sales!$D$3:$ABF$3,0))/SF$2*INDEX(Usage!$D$5:$ABF$11,MATCH(UsagePerHour!$B$4,Usage!$C$5:$C$11,0),MATCH(UsagePerHour!SF$4,Usage!$D$3:$ABF$3,0)),"")</f>
        <v>52.449964385314686</v>
      </c>
      <c r="SG7" s="6" t="str">
        <f>IFERROR(INDEX(Sales!$D$5:$ABF$18,MATCH(UsagePerHour!$B7,Sales!$C$5:$C$18,0),MATCH(UsagePerHour!SG$4,Sales!$D$3:$ABF$3,0))/SG$2*INDEX(Usage!$D$5:$ABF$11,MATCH(UsagePerHour!$B$4,Usage!$C$5:$C$11,0),MATCH(UsagePerHour!SG$4,Usage!$D$3:$ABF$3,0)),"")</f>
        <v/>
      </c>
      <c r="SH7" s="6" t="str">
        <f>IFERROR(INDEX(Sales!$D$5:$ABF$18,MATCH(UsagePerHour!$B7,Sales!$C$5:$C$18,0),MATCH(UsagePerHour!SH$4,Sales!$D$3:$ABF$3,0))/SH$2*INDEX(Usage!$D$5:$ABF$11,MATCH(UsagePerHour!$B$4,Usage!$C$5:$C$11,0),MATCH(UsagePerHour!SH$4,Usage!$D$3:$ABF$3,0)),"")</f>
        <v/>
      </c>
      <c r="SI7" s="6" t="str">
        <f>IFERROR(INDEX(Sales!$D$5:$ABF$18,MATCH(UsagePerHour!$B7,Sales!$C$5:$C$18,0),MATCH(UsagePerHour!SI$4,Sales!$D$3:$ABF$3,0))/SI$2*INDEX(Usage!$D$5:$ABF$11,MATCH(UsagePerHour!$B$4,Usage!$C$5:$C$11,0),MATCH(UsagePerHour!SI$4,Usage!$D$3:$ABF$3,0)),"")</f>
        <v/>
      </c>
      <c r="SJ7" s="6" t="str">
        <f>IFERROR(INDEX(Sales!$D$5:$ABF$18,MATCH(UsagePerHour!$B7,Sales!$C$5:$C$18,0),MATCH(UsagePerHour!SJ$4,Sales!$D$3:$ABF$3,0))/SJ$2*INDEX(Usage!$D$5:$ABF$11,MATCH(UsagePerHour!$B$4,Usage!$C$5:$C$11,0),MATCH(UsagePerHour!SJ$4,Usage!$D$3:$ABF$3,0)),"")</f>
        <v/>
      </c>
      <c r="SK7" s="6" t="str">
        <f>IFERROR(INDEX(Sales!$D$5:$ABF$18,MATCH(UsagePerHour!$B7,Sales!$C$5:$C$18,0),MATCH(UsagePerHour!SK$4,Sales!$D$3:$ABF$3,0))/SK$2*INDEX(Usage!$D$5:$ABF$11,MATCH(UsagePerHour!$B$4,Usage!$C$5:$C$11,0),MATCH(UsagePerHour!SK$4,Usage!$D$3:$ABF$3,0)),"")</f>
        <v/>
      </c>
      <c r="SL7" s="6" t="str">
        <f>IFERROR(INDEX(Sales!$D$5:$ABF$18,MATCH(UsagePerHour!$B7,Sales!$C$5:$C$18,0),MATCH(UsagePerHour!SL$4,Sales!$D$3:$ABF$3,0))/SL$2*INDEX(Usage!$D$5:$ABF$11,MATCH(UsagePerHour!$B$4,Usage!$C$5:$C$11,0),MATCH(UsagePerHour!SL$4,Usage!$D$3:$ABF$3,0)),"")</f>
        <v/>
      </c>
      <c r="SM7" s="6" t="str">
        <f>IFERROR(INDEX(Sales!$D$5:$ABF$18,MATCH(UsagePerHour!$B7,Sales!$C$5:$C$18,0),MATCH(UsagePerHour!SM$4,Sales!$D$3:$ABF$3,0))/SM$2*INDEX(Usage!$D$5:$ABF$11,MATCH(UsagePerHour!$B$4,Usage!$C$5:$C$11,0),MATCH(UsagePerHour!SM$4,Usage!$D$3:$ABF$3,0)),"")</f>
        <v/>
      </c>
      <c r="SN7" s="6" t="str">
        <f>IFERROR(INDEX(Sales!$D$5:$ABF$18,MATCH(UsagePerHour!$B7,Sales!$C$5:$C$18,0),MATCH(UsagePerHour!SN$4,Sales!$D$3:$ABF$3,0))/SN$2*INDEX(Usage!$D$5:$ABF$11,MATCH(UsagePerHour!$B$4,Usage!$C$5:$C$11,0),MATCH(UsagePerHour!SN$4,Usage!$D$3:$ABF$3,0)),"")</f>
        <v/>
      </c>
      <c r="SO7" s="6" t="str">
        <f>IFERROR(INDEX(Sales!$D$5:$ABF$18,MATCH(UsagePerHour!$B7,Sales!$C$5:$C$18,0),MATCH(UsagePerHour!SO$4,Sales!$D$3:$ABF$3,0))/SO$2*INDEX(Usage!$D$5:$ABF$11,MATCH(UsagePerHour!$B$4,Usage!$C$5:$C$11,0),MATCH(UsagePerHour!SO$4,Usage!$D$3:$ABF$3,0)),"")</f>
        <v/>
      </c>
      <c r="SP7" s="6" t="str">
        <f>IFERROR(INDEX(Sales!$D$5:$ABF$18,MATCH(UsagePerHour!$B7,Sales!$C$5:$C$18,0),MATCH(UsagePerHour!SP$4,Sales!$D$3:$ABF$3,0))/SP$2*INDEX(Usage!$D$5:$ABF$11,MATCH(UsagePerHour!$B$4,Usage!$C$5:$C$11,0),MATCH(UsagePerHour!SP$4,Usage!$D$3:$ABF$3,0)),"")</f>
        <v/>
      </c>
      <c r="SQ7" s="6" t="str">
        <f>IFERROR(INDEX(Sales!$D$5:$ABF$18,MATCH(UsagePerHour!$B7,Sales!$C$5:$C$18,0),MATCH(UsagePerHour!SQ$4,Sales!$D$3:$ABF$3,0))/SQ$2*INDEX(Usage!$D$5:$ABF$11,MATCH(UsagePerHour!$B$4,Usage!$C$5:$C$11,0),MATCH(UsagePerHour!SQ$4,Usage!$D$3:$ABF$3,0)),"")</f>
        <v/>
      </c>
      <c r="SR7" s="6" t="str">
        <f>IFERROR(INDEX(Sales!$D$5:$ABF$18,MATCH(UsagePerHour!$B7,Sales!$C$5:$C$18,0),MATCH(UsagePerHour!SR$4,Sales!$D$3:$ABF$3,0))/SR$2*INDEX(Usage!$D$5:$ABF$11,MATCH(UsagePerHour!$B$4,Usage!$C$5:$C$11,0),MATCH(UsagePerHour!SR$4,Usage!$D$3:$ABF$3,0)),"")</f>
        <v/>
      </c>
      <c r="SS7" s="6" t="str">
        <f>IFERROR(INDEX(Sales!$D$5:$ABF$18,MATCH(UsagePerHour!$B7,Sales!$C$5:$C$18,0),MATCH(UsagePerHour!SS$4,Sales!$D$3:$ABF$3,0))/SS$2*INDEX(Usage!$D$5:$ABF$11,MATCH(UsagePerHour!$B$4,Usage!$C$5:$C$11,0),MATCH(UsagePerHour!SS$4,Usage!$D$3:$ABF$3,0)),"")</f>
        <v/>
      </c>
      <c r="ST7" s="6" t="str">
        <f>IFERROR(INDEX(Sales!$D$5:$ABF$18,MATCH(UsagePerHour!$B7,Sales!$C$5:$C$18,0),MATCH(UsagePerHour!ST$4,Sales!$D$3:$ABF$3,0))/ST$2*INDEX(Usage!$D$5:$ABF$11,MATCH(UsagePerHour!$B$4,Usage!$C$5:$C$11,0),MATCH(UsagePerHour!ST$4,Usage!$D$3:$ABF$3,0)),"")</f>
        <v/>
      </c>
      <c r="SU7" s="6" t="str">
        <f>IFERROR(INDEX(Sales!$D$5:$ABF$18,MATCH(UsagePerHour!$B7,Sales!$C$5:$C$18,0),MATCH(UsagePerHour!SU$4,Sales!$D$3:$ABF$3,0))/SU$2*INDEX(Usage!$D$5:$ABF$11,MATCH(UsagePerHour!$B$4,Usage!$C$5:$C$11,0),MATCH(UsagePerHour!SU$4,Usage!$D$3:$ABF$3,0)),"")</f>
        <v/>
      </c>
      <c r="SV7" s="6" t="str">
        <f>IFERROR(INDEX(Sales!$D$5:$ABF$18,MATCH(UsagePerHour!$B7,Sales!$C$5:$C$18,0),MATCH(UsagePerHour!SV$4,Sales!$D$3:$ABF$3,0))/SV$2*INDEX(Usage!$D$5:$ABF$11,MATCH(UsagePerHour!$B$4,Usage!$C$5:$C$11,0),MATCH(UsagePerHour!SV$4,Usage!$D$3:$ABF$3,0)),"")</f>
        <v/>
      </c>
      <c r="SW7" s="6" t="str">
        <f>IFERROR(INDEX(Sales!$D$5:$ABF$18,MATCH(UsagePerHour!$B7,Sales!$C$5:$C$18,0),MATCH(UsagePerHour!SW$4,Sales!$D$3:$ABF$3,0))/SW$2*INDEX(Usage!$D$5:$ABF$11,MATCH(UsagePerHour!$B$4,Usage!$C$5:$C$11,0),MATCH(UsagePerHour!SW$4,Usage!$D$3:$ABF$3,0)),"")</f>
        <v/>
      </c>
      <c r="SX7" s="6" t="str">
        <f>IFERROR(INDEX(Sales!$D$5:$ABF$18,MATCH(UsagePerHour!$B7,Sales!$C$5:$C$18,0),MATCH(UsagePerHour!SX$4,Sales!$D$3:$ABF$3,0))/SX$2*INDEX(Usage!$D$5:$ABF$11,MATCH(UsagePerHour!$B$4,Usage!$C$5:$C$11,0),MATCH(UsagePerHour!SX$4,Usage!$D$3:$ABF$3,0)),"")</f>
        <v/>
      </c>
      <c r="SY7" s="6" t="str">
        <f>IFERROR(INDEX(Sales!$D$5:$ABF$18,MATCH(UsagePerHour!$B7,Sales!$C$5:$C$18,0),MATCH(UsagePerHour!SY$4,Sales!$D$3:$ABF$3,0))/SY$2*INDEX(Usage!$D$5:$ABF$11,MATCH(UsagePerHour!$B$4,Usage!$C$5:$C$11,0),MATCH(UsagePerHour!SY$4,Usage!$D$3:$ABF$3,0)),"")</f>
        <v/>
      </c>
      <c r="SZ7" s="6" t="str">
        <f>IFERROR(INDEX(Sales!$D$5:$ABF$18,MATCH(UsagePerHour!$B7,Sales!$C$5:$C$18,0),MATCH(UsagePerHour!SZ$4,Sales!$D$3:$ABF$3,0))/SZ$2*INDEX(Usage!$D$5:$ABF$11,MATCH(UsagePerHour!$B$4,Usage!$C$5:$C$11,0),MATCH(UsagePerHour!SZ$4,Usage!$D$3:$ABF$3,0)),"")</f>
        <v/>
      </c>
      <c r="TA7" s="6" t="str">
        <f>IFERROR(INDEX(Sales!$D$5:$ABF$18,MATCH(UsagePerHour!$B7,Sales!$C$5:$C$18,0),MATCH(UsagePerHour!TA$4,Sales!$D$3:$ABF$3,0))/TA$2*INDEX(Usage!$D$5:$ABF$11,MATCH(UsagePerHour!$B$4,Usage!$C$5:$C$11,0),MATCH(UsagePerHour!TA$4,Usage!$D$3:$ABF$3,0)),"")</f>
        <v/>
      </c>
      <c r="TB7" s="6" t="str">
        <f>IFERROR(INDEX(Sales!$D$5:$ABF$18,MATCH(UsagePerHour!$B7,Sales!$C$5:$C$18,0),MATCH(UsagePerHour!TB$4,Sales!$D$3:$ABF$3,0))/TB$2*INDEX(Usage!$D$5:$ABF$11,MATCH(UsagePerHour!$B$4,Usage!$C$5:$C$11,0),MATCH(UsagePerHour!TB$4,Usage!$D$3:$ABF$3,0)),"")</f>
        <v/>
      </c>
      <c r="TC7" s="6" t="str">
        <f>IFERROR(INDEX(Sales!$D$5:$ABF$18,MATCH(UsagePerHour!$B7,Sales!$C$5:$C$18,0),MATCH(UsagePerHour!TC$4,Sales!$D$3:$ABF$3,0))/TC$2*INDEX(Usage!$D$5:$ABF$11,MATCH(UsagePerHour!$B$4,Usage!$C$5:$C$11,0),MATCH(UsagePerHour!TC$4,Usage!$D$3:$ABF$3,0)),"")</f>
        <v/>
      </c>
      <c r="TD7" s="6" t="str">
        <f>IFERROR(INDEX(Sales!$D$5:$ABF$18,MATCH(UsagePerHour!$B7,Sales!$C$5:$C$18,0),MATCH(UsagePerHour!TD$4,Sales!$D$3:$ABF$3,0))/TD$2*INDEX(Usage!$D$5:$ABF$11,MATCH(UsagePerHour!$B$4,Usage!$C$5:$C$11,0),MATCH(UsagePerHour!TD$4,Usage!$D$3:$ABF$3,0)),"")</f>
        <v/>
      </c>
      <c r="TE7" s="6" t="str">
        <f>IFERROR(INDEX(Sales!$D$5:$ABF$18,MATCH(UsagePerHour!$B7,Sales!$C$5:$C$18,0),MATCH(UsagePerHour!TE$4,Sales!$D$3:$ABF$3,0))/TE$2*INDEX(Usage!$D$5:$ABF$11,MATCH(UsagePerHour!$B$4,Usage!$C$5:$C$11,0),MATCH(UsagePerHour!TE$4,Usage!$D$3:$ABF$3,0)),"")</f>
        <v/>
      </c>
      <c r="TF7" s="6" t="str">
        <f>IFERROR(INDEX(Sales!$D$5:$ABF$18,MATCH(UsagePerHour!$B7,Sales!$C$5:$C$18,0),MATCH(UsagePerHour!TF$4,Sales!$D$3:$ABF$3,0))/TF$2*INDEX(Usage!$D$5:$ABF$11,MATCH(UsagePerHour!$B$4,Usage!$C$5:$C$11,0),MATCH(UsagePerHour!TF$4,Usage!$D$3:$ABF$3,0)),"")</f>
        <v/>
      </c>
      <c r="TG7" s="6" t="str">
        <f>IFERROR(INDEX(Sales!$D$5:$ABF$18,MATCH(UsagePerHour!$B7,Sales!$C$5:$C$18,0),MATCH(UsagePerHour!TG$4,Sales!$D$3:$ABF$3,0))/TG$2*INDEX(Usage!$D$5:$ABF$11,MATCH(UsagePerHour!$B$4,Usage!$C$5:$C$11,0),MATCH(UsagePerHour!TG$4,Usage!$D$3:$ABF$3,0)),"")</f>
        <v/>
      </c>
      <c r="TH7" s="6" t="str">
        <f>IFERROR(INDEX(Sales!$D$5:$ABF$18,MATCH(UsagePerHour!$B7,Sales!$C$5:$C$18,0),MATCH(UsagePerHour!TH$4,Sales!$D$3:$ABF$3,0))/TH$2*INDEX(Usage!$D$5:$ABF$11,MATCH(UsagePerHour!$B$4,Usage!$C$5:$C$11,0),MATCH(UsagePerHour!TH$4,Usage!$D$3:$ABF$3,0)),"")</f>
        <v/>
      </c>
      <c r="TI7" s="6" t="str">
        <f>IFERROR(INDEX(Sales!$D$5:$ABF$18,MATCH(UsagePerHour!$B7,Sales!$C$5:$C$18,0),MATCH(UsagePerHour!TI$4,Sales!$D$3:$ABF$3,0))/TI$2*INDEX(Usage!$D$5:$ABF$11,MATCH(UsagePerHour!$B$4,Usage!$C$5:$C$11,0),MATCH(UsagePerHour!TI$4,Usage!$D$3:$ABF$3,0)),"")</f>
        <v/>
      </c>
      <c r="TJ7" s="6" t="str">
        <f>IFERROR(INDEX(Sales!$D$5:$ABF$18,MATCH(UsagePerHour!$B7,Sales!$C$5:$C$18,0),MATCH(UsagePerHour!TJ$4,Sales!$D$3:$ABF$3,0))/TJ$2*INDEX(Usage!$D$5:$ABF$11,MATCH(UsagePerHour!$B$4,Usage!$C$5:$C$11,0),MATCH(UsagePerHour!TJ$4,Usage!$D$3:$ABF$3,0)),"")</f>
        <v/>
      </c>
      <c r="TK7" s="6" t="str">
        <f>IFERROR(INDEX(Sales!$D$5:$ABF$18,MATCH(UsagePerHour!$B7,Sales!$C$5:$C$18,0),MATCH(UsagePerHour!TK$4,Sales!$D$3:$ABF$3,0))/TK$2*INDEX(Usage!$D$5:$ABF$11,MATCH(UsagePerHour!$B$4,Usage!$C$5:$C$11,0),MATCH(UsagePerHour!TK$4,Usage!$D$3:$ABF$3,0)),"")</f>
        <v/>
      </c>
      <c r="TL7" s="6" t="str">
        <f>IFERROR(INDEX(Sales!$D$5:$ABF$18,MATCH(UsagePerHour!$B7,Sales!$C$5:$C$18,0),MATCH(UsagePerHour!TL$4,Sales!$D$3:$ABF$3,0))/TL$2*INDEX(Usage!$D$5:$ABF$11,MATCH(UsagePerHour!$B$4,Usage!$C$5:$C$11,0),MATCH(UsagePerHour!TL$4,Usage!$D$3:$ABF$3,0)),"")</f>
        <v/>
      </c>
      <c r="TM7" s="6" t="str">
        <f>IFERROR(INDEX(Sales!$D$5:$ABF$18,MATCH(UsagePerHour!$B7,Sales!$C$5:$C$18,0),MATCH(UsagePerHour!TM$4,Sales!$D$3:$ABF$3,0))/TM$2*INDEX(Usage!$D$5:$ABF$11,MATCH(UsagePerHour!$B$4,Usage!$C$5:$C$11,0),MATCH(UsagePerHour!TM$4,Usage!$D$3:$ABF$3,0)),"")</f>
        <v/>
      </c>
      <c r="TN7" s="6" t="str">
        <f>IFERROR(INDEX(Sales!$D$5:$ABF$18,MATCH(UsagePerHour!$B7,Sales!$C$5:$C$18,0),MATCH(UsagePerHour!TN$4,Sales!$D$3:$ABF$3,0))/TN$2*INDEX(Usage!$D$5:$ABF$11,MATCH(UsagePerHour!$B$4,Usage!$C$5:$C$11,0),MATCH(UsagePerHour!TN$4,Usage!$D$3:$ABF$3,0)),"")</f>
        <v/>
      </c>
      <c r="TO7" s="6" t="str">
        <f>IFERROR(INDEX(Sales!$D$5:$ABF$18,MATCH(UsagePerHour!$B7,Sales!$C$5:$C$18,0),MATCH(UsagePerHour!TO$4,Sales!$D$3:$ABF$3,0))/TO$2*INDEX(Usage!$D$5:$ABF$11,MATCH(UsagePerHour!$B$4,Usage!$C$5:$C$11,0),MATCH(UsagePerHour!TO$4,Usage!$D$3:$ABF$3,0)),"")</f>
        <v/>
      </c>
      <c r="TP7" s="6" t="str">
        <f>IFERROR(INDEX(Sales!$D$5:$ABF$18,MATCH(UsagePerHour!$B7,Sales!$C$5:$C$18,0),MATCH(UsagePerHour!TP$4,Sales!$D$3:$ABF$3,0))/TP$2*INDEX(Usage!$D$5:$ABF$11,MATCH(UsagePerHour!$B$4,Usage!$C$5:$C$11,0),MATCH(UsagePerHour!TP$4,Usage!$D$3:$ABF$3,0)),"")</f>
        <v/>
      </c>
      <c r="TQ7" s="6" t="str">
        <f>IFERROR(INDEX(Sales!$D$5:$ABF$18,MATCH(UsagePerHour!$B7,Sales!$C$5:$C$18,0),MATCH(UsagePerHour!TQ$4,Sales!$D$3:$ABF$3,0))/TQ$2*INDEX(Usage!$D$5:$ABF$11,MATCH(UsagePerHour!$B$4,Usage!$C$5:$C$11,0),MATCH(UsagePerHour!TQ$4,Usage!$D$3:$ABF$3,0)),"")</f>
        <v/>
      </c>
      <c r="TR7" s="6" t="str">
        <f>IFERROR(INDEX(Sales!$D$5:$ABF$18,MATCH(UsagePerHour!$B7,Sales!$C$5:$C$18,0),MATCH(UsagePerHour!TR$4,Sales!$D$3:$ABF$3,0))/TR$2*INDEX(Usage!$D$5:$ABF$11,MATCH(UsagePerHour!$B$4,Usage!$C$5:$C$11,0),MATCH(UsagePerHour!TR$4,Usage!$D$3:$ABF$3,0)),"")</f>
        <v/>
      </c>
      <c r="TS7" s="6" t="str">
        <f>IFERROR(INDEX(Sales!$D$5:$ABF$18,MATCH(UsagePerHour!$B7,Sales!$C$5:$C$18,0),MATCH(UsagePerHour!TS$4,Sales!$D$3:$ABF$3,0))/TS$2*INDEX(Usage!$D$5:$ABF$11,MATCH(UsagePerHour!$B$4,Usage!$C$5:$C$11,0),MATCH(UsagePerHour!TS$4,Usage!$D$3:$ABF$3,0)),"")</f>
        <v/>
      </c>
      <c r="TT7" s="6" t="str">
        <f>IFERROR(INDEX(Sales!$D$5:$ABF$18,MATCH(UsagePerHour!$B7,Sales!$C$5:$C$18,0),MATCH(UsagePerHour!TT$4,Sales!$D$3:$ABF$3,0))/TT$2*INDEX(Usage!$D$5:$ABF$11,MATCH(UsagePerHour!$B$4,Usage!$C$5:$C$11,0),MATCH(UsagePerHour!TT$4,Usage!$D$3:$ABF$3,0)),"")</f>
        <v/>
      </c>
      <c r="TU7" s="6" t="str">
        <f>IFERROR(INDEX(Sales!$D$5:$ABF$18,MATCH(UsagePerHour!$B7,Sales!$C$5:$C$18,0),MATCH(UsagePerHour!TU$4,Sales!$D$3:$ABF$3,0))/TU$2*INDEX(Usage!$D$5:$ABF$11,MATCH(UsagePerHour!$B$4,Usage!$C$5:$C$11,0),MATCH(UsagePerHour!TU$4,Usage!$D$3:$ABF$3,0)),"")</f>
        <v/>
      </c>
      <c r="TV7" s="6" t="str">
        <f>IFERROR(INDEX(Sales!$D$5:$ABF$18,MATCH(UsagePerHour!$B7,Sales!$C$5:$C$18,0),MATCH(UsagePerHour!TV$4,Sales!$D$3:$ABF$3,0))/TV$2*INDEX(Usage!$D$5:$ABF$11,MATCH(UsagePerHour!$B$4,Usage!$C$5:$C$11,0),MATCH(UsagePerHour!TV$4,Usage!$D$3:$ABF$3,0)),"")</f>
        <v/>
      </c>
      <c r="TW7" s="6" t="str">
        <f>IFERROR(INDEX(Sales!$D$5:$ABF$18,MATCH(UsagePerHour!$B7,Sales!$C$5:$C$18,0),MATCH(UsagePerHour!TW$4,Sales!$D$3:$ABF$3,0))/TW$2*INDEX(Usage!$D$5:$ABF$11,MATCH(UsagePerHour!$B$4,Usage!$C$5:$C$11,0),MATCH(UsagePerHour!TW$4,Usage!$D$3:$ABF$3,0)),"")</f>
        <v/>
      </c>
      <c r="TX7" s="6" t="str">
        <f>IFERROR(INDEX(Sales!$D$5:$ABF$18,MATCH(UsagePerHour!$B7,Sales!$C$5:$C$18,0),MATCH(UsagePerHour!TX$4,Sales!$D$3:$ABF$3,0))/TX$2*INDEX(Usage!$D$5:$ABF$11,MATCH(UsagePerHour!$B$4,Usage!$C$5:$C$11,0),MATCH(UsagePerHour!TX$4,Usage!$D$3:$ABF$3,0)),"")</f>
        <v/>
      </c>
      <c r="TY7" s="6" t="str">
        <f>IFERROR(INDEX(Sales!$D$5:$ABF$18,MATCH(UsagePerHour!$B7,Sales!$C$5:$C$18,0),MATCH(UsagePerHour!TY$4,Sales!$D$3:$ABF$3,0))/TY$2*INDEX(Usage!$D$5:$ABF$11,MATCH(UsagePerHour!$B$4,Usage!$C$5:$C$11,0),MATCH(UsagePerHour!TY$4,Usage!$D$3:$ABF$3,0)),"")</f>
        <v/>
      </c>
      <c r="TZ7" s="6" t="str">
        <f>IFERROR(INDEX(Sales!$D$5:$ABF$18,MATCH(UsagePerHour!$B7,Sales!$C$5:$C$18,0),MATCH(UsagePerHour!TZ$4,Sales!$D$3:$ABF$3,0))/TZ$2*INDEX(Usage!$D$5:$ABF$11,MATCH(UsagePerHour!$B$4,Usage!$C$5:$C$11,0),MATCH(UsagePerHour!TZ$4,Usage!$D$3:$ABF$3,0)),"")</f>
        <v/>
      </c>
      <c r="UA7" s="6" t="str">
        <f>IFERROR(INDEX(Sales!$D$5:$ABF$18,MATCH(UsagePerHour!$B7,Sales!$C$5:$C$18,0),MATCH(UsagePerHour!UA$4,Sales!$D$3:$ABF$3,0))/UA$2*INDEX(Usage!$D$5:$ABF$11,MATCH(UsagePerHour!$B$4,Usage!$C$5:$C$11,0),MATCH(UsagePerHour!UA$4,Usage!$D$3:$ABF$3,0)),"")</f>
        <v/>
      </c>
      <c r="UB7" s="6" t="str">
        <f>IFERROR(INDEX(Sales!$D$5:$ABF$18,MATCH(UsagePerHour!$B7,Sales!$C$5:$C$18,0),MATCH(UsagePerHour!UB$4,Sales!$D$3:$ABF$3,0))/UB$2*INDEX(Usage!$D$5:$ABF$11,MATCH(UsagePerHour!$B$4,Usage!$C$5:$C$11,0),MATCH(UsagePerHour!UB$4,Usage!$D$3:$ABF$3,0)),"")</f>
        <v/>
      </c>
      <c r="UC7" s="6" t="str">
        <f>IFERROR(INDEX(Sales!$D$5:$ABF$18,MATCH(UsagePerHour!$B7,Sales!$C$5:$C$18,0),MATCH(UsagePerHour!UC$4,Sales!$D$3:$ABF$3,0))/UC$2*INDEX(Usage!$D$5:$ABF$11,MATCH(UsagePerHour!$B$4,Usage!$C$5:$C$11,0),MATCH(UsagePerHour!UC$4,Usage!$D$3:$ABF$3,0)),"")</f>
        <v/>
      </c>
      <c r="UD7" s="6" t="str">
        <f>IFERROR(INDEX(Sales!$D$5:$ABF$18,MATCH(UsagePerHour!$B7,Sales!$C$5:$C$18,0),MATCH(UsagePerHour!UD$4,Sales!$D$3:$ABF$3,0))/UD$2*INDEX(Usage!$D$5:$ABF$11,MATCH(UsagePerHour!$B$4,Usage!$C$5:$C$11,0),MATCH(UsagePerHour!UD$4,Usage!$D$3:$ABF$3,0)),"")</f>
        <v/>
      </c>
      <c r="UE7" s="6" t="str">
        <f>IFERROR(INDEX(Sales!$D$5:$ABF$18,MATCH(UsagePerHour!$B7,Sales!$C$5:$C$18,0),MATCH(UsagePerHour!UE$4,Sales!$D$3:$ABF$3,0))/UE$2*INDEX(Usage!$D$5:$ABF$11,MATCH(UsagePerHour!$B$4,Usage!$C$5:$C$11,0),MATCH(UsagePerHour!UE$4,Usage!$D$3:$ABF$3,0)),"")</f>
        <v/>
      </c>
      <c r="UF7" s="6" t="str">
        <f>IFERROR(INDEX(Sales!$D$5:$ABF$18,MATCH(UsagePerHour!$B7,Sales!$C$5:$C$18,0),MATCH(UsagePerHour!UF$4,Sales!$D$3:$ABF$3,0))/UF$2*INDEX(Usage!$D$5:$ABF$11,MATCH(UsagePerHour!$B$4,Usage!$C$5:$C$11,0),MATCH(UsagePerHour!UF$4,Usage!$D$3:$ABF$3,0)),"")</f>
        <v/>
      </c>
      <c r="UG7" s="6" t="str">
        <f>IFERROR(INDEX(Sales!$D$5:$ABF$18,MATCH(UsagePerHour!$B7,Sales!$C$5:$C$18,0),MATCH(UsagePerHour!UG$4,Sales!$D$3:$ABF$3,0))/UG$2*INDEX(Usage!$D$5:$ABF$11,MATCH(UsagePerHour!$B$4,Usage!$C$5:$C$11,0),MATCH(UsagePerHour!UG$4,Usage!$D$3:$ABF$3,0)),"")</f>
        <v/>
      </c>
      <c r="UH7" s="6" t="str">
        <f>IFERROR(INDEX(Sales!$D$5:$ABF$18,MATCH(UsagePerHour!$B7,Sales!$C$5:$C$18,0),MATCH(UsagePerHour!UH$4,Sales!$D$3:$ABF$3,0))/UH$2*INDEX(Usage!$D$5:$ABF$11,MATCH(UsagePerHour!$B$4,Usage!$C$5:$C$11,0),MATCH(UsagePerHour!UH$4,Usage!$D$3:$ABF$3,0)),"")</f>
        <v/>
      </c>
      <c r="UI7" s="6" t="str">
        <f>IFERROR(INDEX(Sales!$D$5:$ABF$18,MATCH(UsagePerHour!$B7,Sales!$C$5:$C$18,0),MATCH(UsagePerHour!UI$4,Sales!$D$3:$ABF$3,0))/UI$2*INDEX(Usage!$D$5:$ABF$11,MATCH(UsagePerHour!$B$4,Usage!$C$5:$C$11,0),MATCH(UsagePerHour!UI$4,Usage!$D$3:$ABF$3,0)),"")</f>
        <v/>
      </c>
      <c r="UJ7" s="6" t="str">
        <f>IFERROR(INDEX(Sales!$D$5:$ABF$18,MATCH(UsagePerHour!$B7,Sales!$C$5:$C$18,0),MATCH(UsagePerHour!UJ$4,Sales!$D$3:$ABF$3,0))/UJ$2*INDEX(Usage!$D$5:$ABF$11,MATCH(UsagePerHour!$B$4,Usage!$C$5:$C$11,0),MATCH(UsagePerHour!UJ$4,Usage!$D$3:$ABF$3,0)),"")</f>
        <v/>
      </c>
      <c r="UK7" s="6" t="str">
        <f>IFERROR(INDEX(Sales!$D$5:$ABF$18,MATCH(UsagePerHour!$B7,Sales!$C$5:$C$18,0),MATCH(UsagePerHour!UK$4,Sales!$D$3:$ABF$3,0))/UK$2*INDEX(Usage!$D$5:$ABF$11,MATCH(UsagePerHour!$B$4,Usage!$C$5:$C$11,0),MATCH(UsagePerHour!UK$4,Usage!$D$3:$ABF$3,0)),"")</f>
        <v/>
      </c>
      <c r="UL7" s="6" t="str">
        <f>IFERROR(INDEX(Sales!$D$5:$ABF$18,MATCH(UsagePerHour!$B7,Sales!$C$5:$C$18,0),MATCH(UsagePerHour!UL$4,Sales!$D$3:$ABF$3,0))/UL$2*INDEX(Usage!$D$5:$ABF$11,MATCH(UsagePerHour!$B$4,Usage!$C$5:$C$11,0),MATCH(UsagePerHour!UL$4,Usage!$D$3:$ABF$3,0)),"")</f>
        <v/>
      </c>
      <c r="UM7" s="6" t="str">
        <f>IFERROR(INDEX(Sales!$D$5:$ABF$18,MATCH(UsagePerHour!$B7,Sales!$C$5:$C$18,0),MATCH(UsagePerHour!UM$4,Sales!$D$3:$ABF$3,0))/UM$2*INDEX(Usage!$D$5:$ABF$11,MATCH(UsagePerHour!$B$4,Usage!$C$5:$C$11,0),MATCH(UsagePerHour!UM$4,Usage!$D$3:$ABF$3,0)),"")</f>
        <v/>
      </c>
      <c r="UN7" s="6" t="str">
        <f>IFERROR(INDEX(Sales!$D$5:$ABF$18,MATCH(UsagePerHour!$B7,Sales!$C$5:$C$18,0),MATCH(UsagePerHour!UN$4,Sales!$D$3:$ABF$3,0))/UN$2*INDEX(Usage!$D$5:$ABF$11,MATCH(UsagePerHour!$B$4,Usage!$C$5:$C$11,0),MATCH(UsagePerHour!UN$4,Usage!$D$3:$ABF$3,0)),"")</f>
        <v/>
      </c>
      <c r="UO7" s="6" t="str">
        <f>IFERROR(INDEX(Sales!$D$5:$ABF$18,MATCH(UsagePerHour!$B7,Sales!$C$5:$C$18,0),MATCH(UsagePerHour!UO$4,Sales!$D$3:$ABF$3,0))/UO$2*INDEX(Usage!$D$5:$ABF$11,MATCH(UsagePerHour!$B$4,Usage!$C$5:$C$11,0),MATCH(UsagePerHour!UO$4,Usage!$D$3:$ABF$3,0)),"")</f>
        <v/>
      </c>
      <c r="UP7" s="6" t="str">
        <f>IFERROR(INDEX(Sales!$D$5:$ABF$18,MATCH(UsagePerHour!$B7,Sales!$C$5:$C$18,0),MATCH(UsagePerHour!UP$4,Sales!$D$3:$ABF$3,0))/UP$2*INDEX(Usage!$D$5:$ABF$11,MATCH(UsagePerHour!$B$4,Usage!$C$5:$C$11,0),MATCH(UsagePerHour!UP$4,Usage!$D$3:$ABF$3,0)),"")</f>
        <v/>
      </c>
      <c r="UQ7" s="6" t="str">
        <f>IFERROR(INDEX(Sales!$D$5:$ABF$18,MATCH(UsagePerHour!$B7,Sales!$C$5:$C$18,0),MATCH(UsagePerHour!UQ$4,Sales!$D$3:$ABF$3,0))/UQ$2*INDEX(Usage!$D$5:$ABF$11,MATCH(UsagePerHour!$B$4,Usage!$C$5:$C$11,0),MATCH(UsagePerHour!UQ$4,Usage!$D$3:$ABF$3,0)),"")</f>
        <v/>
      </c>
      <c r="UR7" s="6" t="str">
        <f>IFERROR(INDEX(Sales!$D$5:$ABF$18,MATCH(UsagePerHour!$B7,Sales!$C$5:$C$18,0),MATCH(UsagePerHour!UR$4,Sales!$D$3:$ABF$3,0))/UR$2*INDEX(Usage!$D$5:$ABF$11,MATCH(UsagePerHour!$B$4,Usage!$C$5:$C$11,0),MATCH(UsagePerHour!UR$4,Usage!$D$3:$ABF$3,0)),"")</f>
        <v/>
      </c>
      <c r="US7" s="6" t="str">
        <f>IFERROR(INDEX(Sales!$D$5:$ABF$18,MATCH(UsagePerHour!$B7,Sales!$C$5:$C$18,0),MATCH(UsagePerHour!US$4,Sales!$D$3:$ABF$3,0))/US$2*INDEX(Usage!$D$5:$ABF$11,MATCH(UsagePerHour!$B$4,Usage!$C$5:$C$11,0),MATCH(UsagePerHour!US$4,Usage!$D$3:$ABF$3,0)),"")</f>
        <v/>
      </c>
      <c r="UT7" s="6" t="str">
        <f>IFERROR(INDEX(Sales!$D$5:$ABF$18,MATCH(UsagePerHour!$B7,Sales!$C$5:$C$18,0),MATCH(UsagePerHour!UT$4,Sales!$D$3:$ABF$3,0))/UT$2*INDEX(Usage!$D$5:$ABF$11,MATCH(UsagePerHour!$B$4,Usage!$C$5:$C$11,0),MATCH(UsagePerHour!UT$4,Usage!$D$3:$ABF$3,0)),"")</f>
        <v/>
      </c>
      <c r="UU7" s="6" t="str">
        <f>IFERROR(INDEX(Sales!$D$5:$ABF$18,MATCH(UsagePerHour!$B7,Sales!$C$5:$C$18,0),MATCH(UsagePerHour!UU$4,Sales!$D$3:$ABF$3,0))/UU$2*INDEX(Usage!$D$5:$ABF$11,MATCH(UsagePerHour!$B$4,Usage!$C$5:$C$11,0),MATCH(UsagePerHour!UU$4,Usage!$D$3:$ABF$3,0)),"")</f>
        <v/>
      </c>
      <c r="UV7" s="6" t="str">
        <f>IFERROR(INDEX(Sales!$D$5:$ABF$18,MATCH(UsagePerHour!$B7,Sales!$C$5:$C$18,0),MATCH(UsagePerHour!UV$4,Sales!$D$3:$ABF$3,0))/UV$2*INDEX(Usage!$D$5:$ABF$11,MATCH(UsagePerHour!$B$4,Usage!$C$5:$C$11,0),MATCH(UsagePerHour!UV$4,Usage!$D$3:$ABF$3,0)),"")</f>
        <v/>
      </c>
      <c r="UW7" s="6" t="str">
        <f>IFERROR(INDEX(Sales!$D$5:$ABF$18,MATCH(UsagePerHour!$B7,Sales!$C$5:$C$18,0),MATCH(UsagePerHour!UW$4,Sales!$D$3:$ABF$3,0))/UW$2*INDEX(Usage!$D$5:$ABF$11,MATCH(UsagePerHour!$B$4,Usage!$C$5:$C$11,0),MATCH(UsagePerHour!UW$4,Usage!$D$3:$ABF$3,0)),"")</f>
        <v/>
      </c>
      <c r="UX7" s="6" t="str">
        <f>IFERROR(INDEX(Sales!$D$5:$ABF$18,MATCH(UsagePerHour!$B7,Sales!$C$5:$C$18,0),MATCH(UsagePerHour!UX$4,Sales!$D$3:$ABF$3,0))/UX$2*INDEX(Usage!$D$5:$ABF$11,MATCH(UsagePerHour!$B$4,Usage!$C$5:$C$11,0),MATCH(UsagePerHour!UX$4,Usage!$D$3:$ABF$3,0)),"")</f>
        <v/>
      </c>
      <c r="UY7" s="6" t="str">
        <f>IFERROR(INDEX(Sales!$D$5:$ABF$18,MATCH(UsagePerHour!$B7,Sales!$C$5:$C$18,0),MATCH(UsagePerHour!UY$4,Sales!$D$3:$ABF$3,0))/UY$2*INDEX(Usage!$D$5:$ABF$11,MATCH(UsagePerHour!$B$4,Usage!$C$5:$C$11,0),MATCH(UsagePerHour!UY$4,Usage!$D$3:$ABF$3,0)),"")</f>
        <v/>
      </c>
      <c r="UZ7" s="6" t="str">
        <f>IFERROR(INDEX(Sales!$D$5:$ABF$18,MATCH(UsagePerHour!$B7,Sales!$C$5:$C$18,0),MATCH(UsagePerHour!UZ$4,Sales!$D$3:$ABF$3,0))/UZ$2*INDEX(Usage!$D$5:$ABF$11,MATCH(UsagePerHour!$B$4,Usage!$C$5:$C$11,0),MATCH(UsagePerHour!UZ$4,Usage!$D$3:$ABF$3,0)),"")</f>
        <v/>
      </c>
      <c r="VA7" s="6" t="str">
        <f>IFERROR(INDEX(Sales!$D$5:$ABF$18,MATCH(UsagePerHour!$B7,Sales!$C$5:$C$18,0),MATCH(UsagePerHour!VA$4,Sales!$D$3:$ABF$3,0))/VA$2*INDEX(Usage!$D$5:$ABF$11,MATCH(UsagePerHour!$B$4,Usage!$C$5:$C$11,0),MATCH(UsagePerHour!VA$4,Usage!$D$3:$ABF$3,0)),"")</f>
        <v/>
      </c>
      <c r="VB7" s="6" t="str">
        <f>IFERROR(INDEX(Sales!$D$5:$ABF$18,MATCH(UsagePerHour!$B7,Sales!$C$5:$C$18,0),MATCH(UsagePerHour!VB$4,Sales!$D$3:$ABF$3,0))/VB$2*INDEX(Usage!$D$5:$ABF$11,MATCH(UsagePerHour!$B$4,Usage!$C$5:$C$11,0),MATCH(UsagePerHour!VB$4,Usage!$D$3:$ABF$3,0)),"")</f>
        <v/>
      </c>
      <c r="VC7" s="6" t="str">
        <f>IFERROR(INDEX(Sales!$D$5:$ABF$18,MATCH(UsagePerHour!$B7,Sales!$C$5:$C$18,0),MATCH(UsagePerHour!VC$4,Sales!$D$3:$ABF$3,0))/VC$2*INDEX(Usage!$D$5:$ABF$11,MATCH(UsagePerHour!$B$4,Usage!$C$5:$C$11,0),MATCH(UsagePerHour!VC$4,Usage!$D$3:$ABF$3,0)),"")</f>
        <v/>
      </c>
      <c r="VD7" s="6" t="str">
        <f>IFERROR(INDEX(Sales!$D$5:$ABF$18,MATCH(UsagePerHour!$B7,Sales!$C$5:$C$18,0),MATCH(UsagePerHour!VD$4,Sales!$D$3:$ABF$3,0))/VD$2*INDEX(Usage!$D$5:$ABF$11,MATCH(UsagePerHour!$B$4,Usage!$C$5:$C$11,0),MATCH(UsagePerHour!VD$4,Usage!$D$3:$ABF$3,0)),"")</f>
        <v/>
      </c>
      <c r="VE7" s="6" t="str">
        <f>IFERROR(INDEX(Sales!$D$5:$ABF$18,MATCH(UsagePerHour!$B7,Sales!$C$5:$C$18,0),MATCH(UsagePerHour!VE$4,Sales!$D$3:$ABF$3,0))/VE$2*INDEX(Usage!$D$5:$ABF$11,MATCH(UsagePerHour!$B$4,Usage!$C$5:$C$11,0),MATCH(UsagePerHour!VE$4,Usage!$D$3:$ABF$3,0)),"")</f>
        <v/>
      </c>
      <c r="VF7" s="6" t="str">
        <f>IFERROR(INDEX(Sales!$D$5:$ABF$18,MATCH(UsagePerHour!$B7,Sales!$C$5:$C$18,0),MATCH(UsagePerHour!VF$4,Sales!$D$3:$ABF$3,0))/VF$2*INDEX(Usage!$D$5:$ABF$11,MATCH(UsagePerHour!$B$4,Usage!$C$5:$C$11,0),MATCH(UsagePerHour!VF$4,Usage!$D$3:$ABF$3,0)),"")</f>
        <v/>
      </c>
      <c r="VG7" s="6" t="str">
        <f>IFERROR(INDEX(Sales!$D$5:$ABF$18,MATCH(UsagePerHour!$B7,Sales!$C$5:$C$18,0),MATCH(UsagePerHour!VG$4,Sales!$D$3:$ABF$3,0))/VG$2*INDEX(Usage!$D$5:$ABF$11,MATCH(UsagePerHour!$B$4,Usage!$C$5:$C$11,0),MATCH(UsagePerHour!VG$4,Usage!$D$3:$ABF$3,0)),"")</f>
        <v/>
      </c>
      <c r="VH7" s="6" t="str">
        <f>IFERROR(INDEX(Sales!$D$5:$ABF$18,MATCH(UsagePerHour!$B7,Sales!$C$5:$C$18,0),MATCH(UsagePerHour!VH$4,Sales!$D$3:$ABF$3,0))/VH$2*INDEX(Usage!$D$5:$ABF$11,MATCH(UsagePerHour!$B$4,Usage!$C$5:$C$11,0),MATCH(UsagePerHour!VH$4,Usage!$D$3:$ABF$3,0)),"")</f>
        <v/>
      </c>
      <c r="VI7" s="6" t="str">
        <f>IFERROR(INDEX(Sales!$D$5:$ABF$18,MATCH(UsagePerHour!$B7,Sales!$C$5:$C$18,0),MATCH(UsagePerHour!VI$4,Sales!$D$3:$ABF$3,0))/VI$2*INDEX(Usage!$D$5:$ABF$11,MATCH(UsagePerHour!$B$4,Usage!$C$5:$C$11,0),MATCH(UsagePerHour!VI$4,Usage!$D$3:$ABF$3,0)),"")</f>
        <v/>
      </c>
      <c r="VJ7" s="6" t="str">
        <f>IFERROR(INDEX(Sales!$D$5:$ABF$18,MATCH(UsagePerHour!$B7,Sales!$C$5:$C$18,0),MATCH(UsagePerHour!VJ$4,Sales!$D$3:$ABF$3,0))/VJ$2*INDEX(Usage!$D$5:$ABF$11,MATCH(UsagePerHour!$B$4,Usage!$C$5:$C$11,0),MATCH(UsagePerHour!VJ$4,Usage!$D$3:$ABF$3,0)),"")</f>
        <v/>
      </c>
      <c r="VK7" s="6" t="str">
        <f>IFERROR(INDEX(Sales!$D$5:$ABF$18,MATCH(UsagePerHour!$B7,Sales!$C$5:$C$18,0),MATCH(UsagePerHour!VK$4,Sales!$D$3:$ABF$3,0))/VK$2*INDEX(Usage!$D$5:$ABF$11,MATCH(UsagePerHour!$B$4,Usage!$C$5:$C$11,0),MATCH(UsagePerHour!VK$4,Usage!$D$3:$ABF$3,0)),"")</f>
        <v/>
      </c>
      <c r="VL7" s="6" t="str">
        <f>IFERROR(INDEX(Sales!$D$5:$ABF$18,MATCH(UsagePerHour!$B7,Sales!$C$5:$C$18,0),MATCH(UsagePerHour!VL$4,Sales!$D$3:$ABF$3,0))/VL$2*INDEX(Usage!$D$5:$ABF$11,MATCH(UsagePerHour!$B$4,Usage!$C$5:$C$11,0),MATCH(UsagePerHour!VL$4,Usage!$D$3:$ABF$3,0)),"")</f>
        <v/>
      </c>
      <c r="VM7" s="6" t="str">
        <f>IFERROR(INDEX(Sales!$D$5:$ABF$18,MATCH(UsagePerHour!$B7,Sales!$C$5:$C$18,0),MATCH(UsagePerHour!VM$4,Sales!$D$3:$ABF$3,0))/VM$2*INDEX(Usage!$D$5:$ABF$11,MATCH(UsagePerHour!$B$4,Usage!$C$5:$C$11,0),MATCH(UsagePerHour!VM$4,Usage!$D$3:$ABF$3,0)),"")</f>
        <v/>
      </c>
      <c r="VN7" s="6" t="str">
        <f>IFERROR(INDEX(Sales!$D$5:$ABF$18,MATCH(UsagePerHour!$B7,Sales!$C$5:$C$18,0),MATCH(UsagePerHour!VN$4,Sales!$D$3:$ABF$3,0))/VN$2*INDEX(Usage!$D$5:$ABF$11,MATCH(UsagePerHour!$B$4,Usage!$C$5:$C$11,0),MATCH(UsagePerHour!VN$4,Usage!$D$3:$ABF$3,0)),"")</f>
        <v/>
      </c>
      <c r="VO7" s="6" t="str">
        <f>IFERROR(INDEX(Sales!$D$5:$ABF$18,MATCH(UsagePerHour!$B7,Sales!$C$5:$C$18,0),MATCH(UsagePerHour!VO$4,Sales!$D$3:$ABF$3,0))/VO$2*INDEX(Usage!$D$5:$ABF$11,MATCH(UsagePerHour!$B$4,Usage!$C$5:$C$11,0),MATCH(UsagePerHour!VO$4,Usage!$D$3:$ABF$3,0)),"")</f>
        <v/>
      </c>
      <c r="VP7" s="6" t="str">
        <f>IFERROR(INDEX(Sales!$D$5:$ABF$18,MATCH(UsagePerHour!$B7,Sales!$C$5:$C$18,0),MATCH(UsagePerHour!VP$4,Sales!$D$3:$ABF$3,0))/VP$2*INDEX(Usage!$D$5:$ABF$11,MATCH(UsagePerHour!$B$4,Usage!$C$5:$C$11,0),MATCH(UsagePerHour!VP$4,Usage!$D$3:$ABF$3,0)),"")</f>
        <v/>
      </c>
      <c r="VQ7" s="6" t="str">
        <f>IFERROR(INDEX(Sales!$D$5:$ABF$18,MATCH(UsagePerHour!$B7,Sales!$C$5:$C$18,0),MATCH(UsagePerHour!VQ$4,Sales!$D$3:$ABF$3,0))/VQ$2*INDEX(Usage!$D$5:$ABF$11,MATCH(UsagePerHour!$B$4,Usage!$C$5:$C$11,0),MATCH(UsagePerHour!VQ$4,Usage!$D$3:$ABF$3,0)),"")</f>
        <v/>
      </c>
      <c r="VR7" s="6" t="str">
        <f>IFERROR(INDEX(Sales!$D$5:$ABF$18,MATCH(UsagePerHour!$B7,Sales!$C$5:$C$18,0),MATCH(UsagePerHour!VR$4,Sales!$D$3:$ABF$3,0))/VR$2*INDEX(Usage!$D$5:$ABF$11,MATCH(UsagePerHour!$B$4,Usage!$C$5:$C$11,0),MATCH(UsagePerHour!VR$4,Usage!$D$3:$ABF$3,0)),"")</f>
        <v/>
      </c>
      <c r="VS7" s="6" t="str">
        <f>IFERROR(INDEX(Sales!$D$5:$ABF$18,MATCH(UsagePerHour!$B7,Sales!$C$5:$C$18,0),MATCH(UsagePerHour!VS$4,Sales!$D$3:$ABF$3,0))/VS$2*INDEX(Usage!$D$5:$ABF$11,MATCH(UsagePerHour!$B$4,Usage!$C$5:$C$11,0),MATCH(UsagePerHour!VS$4,Usage!$D$3:$ABF$3,0)),"")</f>
        <v/>
      </c>
      <c r="VT7" s="6" t="str">
        <f>IFERROR(INDEX(Sales!$D$5:$ABF$18,MATCH(UsagePerHour!$B7,Sales!$C$5:$C$18,0),MATCH(UsagePerHour!VT$4,Sales!$D$3:$ABF$3,0))/VT$2*INDEX(Usage!$D$5:$ABF$11,MATCH(UsagePerHour!$B$4,Usage!$C$5:$C$11,0),MATCH(UsagePerHour!VT$4,Usage!$D$3:$ABF$3,0)),"")</f>
        <v/>
      </c>
      <c r="VU7" s="6" t="str">
        <f>IFERROR(INDEX(Sales!$D$5:$ABF$18,MATCH(UsagePerHour!$B7,Sales!$C$5:$C$18,0),MATCH(UsagePerHour!VU$4,Sales!$D$3:$ABF$3,0))/VU$2*INDEX(Usage!$D$5:$ABF$11,MATCH(UsagePerHour!$B$4,Usage!$C$5:$C$11,0),MATCH(UsagePerHour!VU$4,Usage!$D$3:$ABF$3,0)),"")</f>
        <v/>
      </c>
      <c r="VV7" s="6" t="str">
        <f>IFERROR(INDEX(Sales!$D$5:$ABF$18,MATCH(UsagePerHour!$B7,Sales!$C$5:$C$18,0),MATCH(UsagePerHour!VV$4,Sales!$D$3:$ABF$3,0))/VV$2*INDEX(Usage!$D$5:$ABF$11,MATCH(UsagePerHour!$B$4,Usage!$C$5:$C$11,0),MATCH(UsagePerHour!VV$4,Usage!$D$3:$ABF$3,0)),"")</f>
        <v/>
      </c>
      <c r="VW7" s="6" t="str">
        <f>IFERROR(INDEX(Sales!$D$5:$ABF$18,MATCH(UsagePerHour!$B7,Sales!$C$5:$C$18,0),MATCH(UsagePerHour!VW$4,Sales!$D$3:$ABF$3,0))/VW$2*INDEX(Usage!$D$5:$ABF$11,MATCH(UsagePerHour!$B$4,Usage!$C$5:$C$11,0),MATCH(UsagePerHour!VW$4,Usage!$D$3:$ABF$3,0)),"")</f>
        <v/>
      </c>
      <c r="VX7" s="6" t="str">
        <f>IFERROR(INDEX(Sales!$D$5:$ABF$18,MATCH(UsagePerHour!$B7,Sales!$C$5:$C$18,0),MATCH(UsagePerHour!VX$4,Sales!$D$3:$ABF$3,0))/VX$2*INDEX(Usage!$D$5:$ABF$11,MATCH(UsagePerHour!$B$4,Usage!$C$5:$C$11,0),MATCH(UsagePerHour!VX$4,Usage!$D$3:$ABF$3,0)),"")</f>
        <v/>
      </c>
      <c r="VY7" s="6" t="str">
        <f>IFERROR(INDEX(Sales!$D$5:$ABF$18,MATCH(UsagePerHour!$B7,Sales!$C$5:$C$18,0),MATCH(UsagePerHour!VY$4,Sales!$D$3:$ABF$3,0))/VY$2*INDEX(Usage!$D$5:$ABF$11,MATCH(UsagePerHour!$B$4,Usage!$C$5:$C$11,0),MATCH(UsagePerHour!VY$4,Usage!$D$3:$ABF$3,0)),"")</f>
        <v/>
      </c>
      <c r="VZ7" s="6" t="str">
        <f>IFERROR(INDEX(Sales!$D$5:$ABF$18,MATCH(UsagePerHour!$B7,Sales!$C$5:$C$18,0),MATCH(UsagePerHour!VZ$4,Sales!$D$3:$ABF$3,0))/VZ$2*INDEX(Usage!$D$5:$ABF$11,MATCH(UsagePerHour!$B$4,Usage!$C$5:$C$11,0),MATCH(UsagePerHour!VZ$4,Usage!$D$3:$ABF$3,0)),"")</f>
        <v/>
      </c>
      <c r="WA7" s="6" t="str">
        <f>IFERROR(INDEX(Sales!$D$5:$ABF$18,MATCH(UsagePerHour!$B7,Sales!$C$5:$C$18,0),MATCH(UsagePerHour!WA$4,Sales!$D$3:$ABF$3,0))/WA$2*INDEX(Usage!$D$5:$ABF$11,MATCH(UsagePerHour!$B$4,Usage!$C$5:$C$11,0),MATCH(UsagePerHour!WA$4,Usage!$D$3:$ABF$3,0)),"")</f>
        <v/>
      </c>
      <c r="WB7" s="6" t="str">
        <f>IFERROR(INDEX(Sales!$D$5:$ABF$18,MATCH(UsagePerHour!$B7,Sales!$C$5:$C$18,0),MATCH(UsagePerHour!WB$4,Sales!$D$3:$ABF$3,0))/WB$2*INDEX(Usage!$D$5:$ABF$11,MATCH(UsagePerHour!$B$4,Usage!$C$5:$C$11,0),MATCH(UsagePerHour!WB$4,Usage!$D$3:$ABF$3,0)),"")</f>
        <v/>
      </c>
      <c r="WC7" s="6" t="str">
        <f>IFERROR(INDEX(Sales!$D$5:$ABF$18,MATCH(UsagePerHour!$B7,Sales!$C$5:$C$18,0),MATCH(UsagePerHour!WC$4,Sales!$D$3:$ABF$3,0))/WC$2*INDEX(Usage!$D$5:$ABF$11,MATCH(UsagePerHour!$B$4,Usage!$C$5:$C$11,0),MATCH(UsagePerHour!WC$4,Usage!$D$3:$ABF$3,0)),"")</f>
        <v/>
      </c>
      <c r="WD7" s="6" t="str">
        <f>IFERROR(INDEX(Sales!$D$5:$ABF$18,MATCH(UsagePerHour!$B7,Sales!$C$5:$C$18,0),MATCH(UsagePerHour!WD$4,Sales!$D$3:$ABF$3,0))/WD$2*INDEX(Usage!$D$5:$ABF$11,MATCH(UsagePerHour!$B$4,Usage!$C$5:$C$11,0),MATCH(UsagePerHour!WD$4,Usage!$D$3:$ABF$3,0)),"")</f>
        <v/>
      </c>
      <c r="WE7" s="6" t="str">
        <f>IFERROR(INDEX(Sales!$D$5:$ABF$18,MATCH(UsagePerHour!$B7,Sales!$C$5:$C$18,0),MATCH(UsagePerHour!WE$4,Sales!$D$3:$ABF$3,0))/WE$2*INDEX(Usage!$D$5:$ABF$11,MATCH(UsagePerHour!$B$4,Usage!$C$5:$C$11,0),MATCH(UsagePerHour!WE$4,Usage!$D$3:$ABF$3,0)),"")</f>
        <v/>
      </c>
      <c r="WF7" s="6" t="str">
        <f>IFERROR(INDEX(Sales!$D$5:$ABF$18,MATCH(UsagePerHour!$B7,Sales!$C$5:$C$18,0),MATCH(UsagePerHour!WF$4,Sales!$D$3:$ABF$3,0))/WF$2*INDEX(Usage!$D$5:$ABF$11,MATCH(UsagePerHour!$B$4,Usage!$C$5:$C$11,0),MATCH(UsagePerHour!WF$4,Usage!$D$3:$ABF$3,0)),"")</f>
        <v/>
      </c>
      <c r="WG7" s="6" t="str">
        <f>IFERROR(INDEX(Sales!$D$5:$ABF$18,MATCH(UsagePerHour!$B7,Sales!$C$5:$C$18,0),MATCH(UsagePerHour!WG$4,Sales!$D$3:$ABF$3,0))/WG$2*INDEX(Usage!$D$5:$ABF$11,MATCH(UsagePerHour!$B$4,Usage!$C$5:$C$11,0),MATCH(UsagePerHour!WG$4,Usage!$D$3:$ABF$3,0)),"")</f>
        <v/>
      </c>
      <c r="WH7" s="6" t="str">
        <f>IFERROR(INDEX(Sales!$D$5:$ABF$18,MATCH(UsagePerHour!$B7,Sales!$C$5:$C$18,0),MATCH(UsagePerHour!WH$4,Sales!$D$3:$ABF$3,0))/WH$2*INDEX(Usage!$D$5:$ABF$11,MATCH(UsagePerHour!$B$4,Usage!$C$5:$C$11,0),MATCH(UsagePerHour!WH$4,Usage!$D$3:$ABF$3,0)),"")</f>
        <v/>
      </c>
      <c r="WI7" s="6" t="str">
        <f>IFERROR(INDEX(Sales!$D$5:$ABF$18,MATCH(UsagePerHour!$B7,Sales!$C$5:$C$18,0),MATCH(UsagePerHour!WI$4,Sales!$D$3:$ABF$3,0))/WI$2*INDEX(Usage!$D$5:$ABF$11,MATCH(UsagePerHour!$B$4,Usage!$C$5:$C$11,0),MATCH(UsagePerHour!WI$4,Usage!$D$3:$ABF$3,0)),"")</f>
        <v/>
      </c>
      <c r="WJ7" s="6" t="str">
        <f>IFERROR(INDEX(Sales!$D$5:$ABF$18,MATCH(UsagePerHour!$B7,Sales!$C$5:$C$18,0),MATCH(UsagePerHour!WJ$4,Sales!$D$3:$ABF$3,0))/WJ$2*INDEX(Usage!$D$5:$ABF$11,MATCH(UsagePerHour!$B$4,Usage!$C$5:$C$11,0),MATCH(UsagePerHour!WJ$4,Usage!$D$3:$ABF$3,0)),"")</f>
        <v/>
      </c>
      <c r="WK7" s="6" t="str">
        <f>IFERROR(INDEX(Sales!$D$5:$ABF$18,MATCH(UsagePerHour!$B7,Sales!$C$5:$C$18,0),MATCH(UsagePerHour!WK$4,Sales!$D$3:$ABF$3,0))/WK$2*INDEX(Usage!$D$5:$ABF$11,MATCH(UsagePerHour!$B$4,Usage!$C$5:$C$11,0),MATCH(UsagePerHour!WK$4,Usage!$D$3:$ABF$3,0)),"")</f>
        <v/>
      </c>
      <c r="WL7" s="6" t="str">
        <f>IFERROR(INDEX(Sales!$D$5:$ABF$18,MATCH(UsagePerHour!$B7,Sales!$C$5:$C$18,0),MATCH(UsagePerHour!WL$4,Sales!$D$3:$ABF$3,0))/WL$2*INDEX(Usage!$D$5:$ABF$11,MATCH(UsagePerHour!$B$4,Usage!$C$5:$C$11,0),MATCH(UsagePerHour!WL$4,Usage!$D$3:$ABF$3,0)),"")</f>
        <v/>
      </c>
      <c r="WM7" s="6" t="str">
        <f>IFERROR(INDEX(Sales!$D$5:$ABF$18,MATCH(UsagePerHour!$B7,Sales!$C$5:$C$18,0),MATCH(UsagePerHour!WM$4,Sales!$D$3:$ABF$3,0))/WM$2*INDEX(Usage!$D$5:$ABF$11,MATCH(UsagePerHour!$B$4,Usage!$C$5:$C$11,0),MATCH(UsagePerHour!WM$4,Usage!$D$3:$ABF$3,0)),"")</f>
        <v/>
      </c>
      <c r="WN7" s="6" t="str">
        <f>IFERROR(INDEX(Sales!$D$5:$ABF$18,MATCH(UsagePerHour!$B7,Sales!$C$5:$C$18,0),MATCH(UsagePerHour!WN$4,Sales!$D$3:$ABF$3,0))/WN$2*INDEX(Usage!$D$5:$ABF$11,MATCH(UsagePerHour!$B$4,Usage!$C$5:$C$11,0),MATCH(UsagePerHour!WN$4,Usage!$D$3:$ABF$3,0)),"")</f>
        <v/>
      </c>
      <c r="WO7" s="6" t="str">
        <f>IFERROR(INDEX(Sales!$D$5:$ABF$18,MATCH(UsagePerHour!$B7,Sales!$C$5:$C$18,0),MATCH(UsagePerHour!WO$4,Sales!$D$3:$ABF$3,0))/WO$2*INDEX(Usage!$D$5:$ABF$11,MATCH(UsagePerHour!$B$4,Usage!$C$5:$C$11,0),MATCH(UsagePerHour!WO$4,Usage!$D$3:$ABF$3,0)),"")</f>
        <v/>
      </c>
      <c r="WP7" s="6" t="str">
        <f>IFERROR(INDEX(Sales!$D$5:$ABF$18,MATCH(UsagePerHour!$B7,Sales!$C$5:$C$18,0),MATCH(UsagePerHour!WP$4,Sales!$D$3:$ABF$3,0))/WP$2*INDEX(Usage!$D$5:$ABF$11,MATCH(UsagePerHour!$B$4,Usage!$C$5:$C$11,0),MATCH(UsagePerHour!WP$4,Usage!$D$3:$ABF$3,0)),"")</f>
        <v/>
      </c>
      <c r="WQ7" s="6" t="str">
        <f>IFERROR(INDEX(Sales!$D$5:$ABF$18,MATCH(UsagePerHour!$B7,Sales!$C$5:$C$18,0),MATCH(UsagePerHour!WQ$4,Sales!$D$3:$ABF$3,0))/WQ$2*INDEX(Usage!$D$5:$ABF$11,MATCH(UsagePerHour!$B$4,Usage!$C$5:$C$11,0),MATCH(UsagePerHour!WQ$4,Usage!$D$3:$ABF$3,0)),"")</f>
        <v/>
      </c>
      <c r="WR7" s="6" t="str">
        <f>IFERROR(INDEX(Sales!$D$5:$ABF$18,MATCH(UsagePerHour!$B7,Sales!$C$5:$C$18,0),MATCH(UsagePerHour!WR$4,Sales!$D$3:$ABF$3,0))/WR$2*INDEX(Usage!$D$5:$ABF$11,MATCH(UsagePerHour!$B$4,Usage!$C$5:$C$11,0),MATCH(UsagePerHour!WR$4,Usage!$D$3:$ABF$3,0)),"")</f>
        <v/>
      </c>
      <c r="WS7" s="6" t="str">
        <f>IFERROR(INDEX(Sales!$D$5:$ABF$18,MATCH(UsagePerHour!$B7,Sales!$C$5:$C$18,0),MATCH(UsagePerHour!WS$4,Sales!$D$3:$ABF$3,0))/WS$2*INDEX(Usage!$D$5:$ABF$11,MATCH(UsagePerHour!$B$4,Usage!$C$5:$C$11,0),MATCH(UsagePerHour!WS$4,Usage!$D$3:$ABF$3,0)),"")</f>
        <v/>
      </c>
      <c r="WT7" s="6" t="str">
        <f>IFERROR(INDEX(Sales!$D$5:$ABF$18,MATCH(UsagePerHour!$B7,Sales!$C$5:$C$18,0),MATCH(UsagePerHour!WT$4,Sales!$D$3:$ABF$3,0))/WT$2*INDEX(Usage!$D$5:$ABF$11,MATCH(UsagePerHour!$B$4,Usage!$C$5:$C$11,0),MATCH(UsagePerHour!WT$4,Usage!$D$3:$ABF$3,0)),"")</f>
        <v/>
      </c>
      <c r="WU7" s="6" t="str">
        <f>IFERROR(INDEX(Sales!$D$5:$ABF$18,MATCH(UsagePerHour!$B7,Sales!$C$5:$C$18,0),MATCH(UsagePerHour!WU$4,Sales!$D$3:$ABF$3,0))/WU$2*INDEX(Usage!$D$5:$ABF$11,MATCH(UsagePerHour!$B$4,Usage!$C$5:$C$11,0),MATCH(UsagePerHour!WU$4,Usage!$D$3:$ABF$3,0)),"")</f>
        <v/>
      </c>
      <c r="WV7" s="6" t="str">
        <f>IFERROR(INDEX(Sales!$D$5:$ABF$18,MATCH(UsagePerHour!$B7,Sales!$C$5:$C$18,0),MATCH(UsagePerHour!WV$4,Sales!$D$3:$ABF$3,0))/WV$2*INDEX(Usage!$D$5:$ABF$11,MATCH(UsagePerHour!$B$4,Usage!$C$5:$C$11,0),MATCH(UsagePerHour!WV$4,Usage!$D$3:$ABF$3,0)),"")</f>
        <v/>
      </c>
      <c r="WW7" s="6" t="str">
        <f>IFERROR(INDEX(Sales!$D$5:$ABF$18,MATCH(UsagePerHour!$B7,Sales!$C$5:$C$18,0),MATCH(UsagePerHour!WW$4,Sales!$D$3:$ABF$3,0))/WW$2*INDEX(Usage!$D$5:$ABF$11,MATCH(UsagePerHour!$B$4,Usage!$C$5:$C$11,0),MATCH(UsagePerHour!WW$4,Usage!$D$3:$ABF$3,0)),"")</f>
        <v/>
      </c>
      <c r="WX7" s="6" t="str">
        <f>IFERROR(INDEX(Sales!$D$5:$ABF$18,MATCH(UsagePerHour!$B7,Sales!$C$5:$C$18,0),MATCH(UsagePerHour!WX$4,Sales!$D$3:$ABF$3,0))/WX$2*INDEX(Usage!$D$5:$ABF$11,MATCH(UsagePerHour!$B$4,Usage!$C$5:$C$11,0),MATCH(UsagePerHour!WX$4,Usage!$D$3:$ABF$3,0)),"")</f>
        <v/>
      </c>
      <c r="WY7" s="6" t="str">
        <f>IFERROR(INDEX(Sales!$D$5:$ABF$18,MATCH(UsagePerHour!$B7,Sales!$C$5:$C$18,0),MATCH(UsagePerHour!WY$4,Sales!$D$3:$ABF$3,0))/WY$2*INDEX(Usage!$D$5:$ABF$11,MATCH(UsagePerHour!$B$4,Usage!$C$5:$C$11,0),MATCH(UsagePerHour!WY$4,Usage!$D$3:$ABF$3,0)),"")</f>
        <v/>
      </c>
      <c r="WZ7" s="6" t="str">
        <f>IFERROR(INDEX(Sales!$D$5:$ABF$18,MATCH(UsagePerHour!$B7,Sales!$C$5:$C$18,0),MATCH(UsagePerHour!WZ$4,Sales!$D$3:$ABF$3,0))/WZ$2*INDEX(Usage!$D$5:$ABF$11,MATCH(UsagePerHour!$B$4,Usage!$C$5:$C$11,0),MATCH(UsagePerHour!WZ$4,Usage!$D$3:$ABF$3,0)),"")</f>
        <v/>
      </c>
      <c r="XA7" s="6" t="str">
        <f>IFERROR(INDEX(Sales!$D$5:$ABF$18,MATCH(UsagePerHour!$B7,Sales!$C$5:$C$18,0),MATCH(UsagePerHour!XA$4,Sales!$D$3:$ABF$3,0))/XA$2*INDEX(Usage!$D$5:$ABF$11,MATCH(UsagePerHour!$B$4,Usage!$C$5:$C$11,0),MATCH(UsagePerHour!XA$4,Usage!$D$3:$ABF$3,0)),"")</f>
        <v/>
      </c>
      <c r="XB7" s="6" t="str">
        <f>IFERROR(INDEX(Sales!$D$5:$ABF$18,MATCH(UsagePerHour!$B7,Sales!$C$5:$C$18,0),MATCH(UsagePerHour!XB$4,Sales!$D$3:$ABF$3,0))/XB$2*INDEX(Usage!$D$5:$ABF$11,MATCH(UsagePerHour!$B$4,Usage!$C$5:$C$11,0),MATCH(UsagePerHour!XB$4,Usage!$D$3:$ABF$3,0)),"")</f>
        <v/>
      </c>
      <c r="XC7" s="6" t="str">
        <f>IFERROR(INDEX(Sales!$D$5:$ABF$18,MATCH(UsagePerHour!$B7,Sales!$C$5:$C$18,0),MATCH(UsagePerHour!XC$4,Sales!$D$3:$ABF$3,0))/XC$2*INDEX(Usage!$D$5:$ABF$11,MATCH(UsagePerHour!$B$4,Usage!$C$5:$C$11,0),MATCH(UsagePerHour!XC$4,Usage!$D$3:$ABF$3,0)),"")</f>
        <v/>
      </c>
      <c r="XD7" s="6" t="str">
        <f>IFERROR(INDEX(Sales!$D$5:$ABF$18,MATCH(UsagePerHour!$B7,Sales!$C$5:$C$18,0),MATCH(UsagePerHour!XD$4,Sales!$D$3:$ABF$3,0))/XD$2*INDEX(Usage!$D$5:$ABF$11,MATCH(UsagePerHour!$B$4,Usage!$C$5:$C$11,0),MATCH(UsagePerHour!XD$4,Usage!$D$3:$ABF$3,0)),"")</f>
        <v/>
      </c>
      <c r="XE7" s="6" t="str">
        <f>IFERROR(INDEX(Sales!$D$5:$ABF$18,MATCH(UsagePerHour!$B7,Sales!$C$5:$C$18,0),MATCH(UsagePerHour!XE$4,Sales!$D$3:$ABF$3,0))/XE$2*INDEX(Usage!$D$5:$ABF$11,MATCH(UsagePerHour!$B$4,Usage!$C$5:$C$11,0),MATCH(UsagePerHour!XE$4,Usage!$D$3:$ABF$3,0)),"")</f>
        <v/>
      </c>
      <c r="XF7" s="6" t="str">
        <f>IFERROR(INDEX(Sales!$D$5:$ABF$18,MATCH(UsagePerHour!$B7,Sales!$C$5:$C$18,0),MATCH(UsagePerHour!XF$4,Sales!$D$3:$ABF$3,0))/XF$2*INDEX(Usage!$D$5:$ABF$11,MATCH(UsagePerHour!$B$4,Usage!$C$5:$C$11,0),MATCH(UsagePerHour!XF$4,Usage!$D$3:$ABF$3,0)),"")</f>
        <v/>
      </c>
      <c r="XG7" s="6" t="str">
        <f>IFERROR(INDEX(Sales!$D$5:$ABF$18,MATCH(UsagePerHour!$B7,Sales!$C$5:$C$18,0),MATCH(UsagePerHour!XG$4,Sales!$D$3:$ABF$3,0))/XG$2*INDEX(Usage!$D$5:$ABF$11,MATCH(UsagePerHour!$B$4,Usage!$C$5:$C$11,0),MATCH(UsagePerHour!XG$4,Usage!$D$3:$ABF$3,0)),"")</f>
        <v/>
      </c>
      <c r="XH7" s="6" t="str">
        <f>IFERROR(INDEX(Sales!$D$5:$ABF$18,MATCH(UsagePerHour!$B7,Sales!$C$5:$C$18,0),MATCH(UsagePerHour!XH$4,Sales!$D$3:$ABF$3,0))/XH$2*INDEX(Usage!$D$5:$ABF$11,MATCH(UsagePerHour!$B$4,Usage!$C$5:$C$11,0),MATCH(UsagePerHour!XH$4,Usage!$D$3:$ABF$3,0)),"")</f>
        <v/>
      </c>
      <c r="XI7" s="6" t="str">
        <f>IFERROR(INDEX(Sales!$D$5:$ABF$18,MATCH(UsagePerHour!$B7,Sales!$C$5:$C$18,0),MATCH(UsagePerHour!XI$4,Sales!$D$3:$ABF$3,0))/XI$2*INDEX(Usage!$D$5:$ABF$11,MATCH(UsagePerHour!$B$4,Usage!$C$5:$C$11,0),MATCH(UsagePerHour!XI$4,Usage!$D$3:$ABF$3,0)),"")</f>
        <v/>
      </c>
      <c r="XJ7" s="6" t="str">
        <f>IFERROR(INDEX(Sales!$D$5:$ABF$18,MATCH(UsagePerHour!$B7,Sales!$C$5:$C$18,0),MATCH(UsagePerHour!XJ$4,Sales!$D$3:$ABF$3,0))/XJ$2*INDEX(Usage!$D$5:$ABF$11,MATCH(UsagePerHour!$B$4,Usage!$C$5:$C$11,0),MATCH(UsagePerHour!XJ$4,Usage!$D$3:$ABF$3,0)),"")</f>
        <v/>
      </c>
      <c r="XK7" s="6" t="str">
        <f>IFERROR(INDEX(Sales!$D$5:$ABF$18,MATCH(UsagePerHour!$B7,Sales!$C$5:$C$18,0),MATCH(UsagePerHour!XK$4,Sales!$D$3:$ABF$3,0))/XK$2*INDEX(Usage!$D$5:$ABF$11,MATCH(UsagePerHour!$B$4,Usage!$C$5:$C$11,0),MATCH(UsagePerHour!XK$4,Usage!$D$3:$ABF$3,0)),"")</f>
        <v/>
      </c>
      <c r="XL7" s="6" t="str">
        <f>IFERROR(INDEX(Sales!$D$5:$ABF$18,MATCH(UsagePerHour!$B7,Sales!$C$5:$C$18,0),MATCH(UsagePerHour!XL$4,Sales!$D$3:$ABF$3,0))/XL$2*INDEX(Usage!$D$5:$ABF$11,MATCH(UsagePerHour!$B$4,Usage!$C$5:$C$11,0),MATCH(UsagePerHour!XL$4,Usage!$D$3:$ABF$3,0)),"")</f>
        <v/>
      </c>
      <c r="XM7" s="6" t="str">
        <f>IFERROR(INDEX(Sales!$D$5:$ABF$18,MATCH(UsagePerHour!$B7,Sales!$C$5:$C$18,0),MATCH(UsagePerHour!XM$4,Sales!$D$3:$ABF$3,0))/XM$2*INDEX(Usage!$D$5:$ABF$11,MATCH(UsagePerHour!$B$4,Usage!$C$5:$C$11,0),MATCH(UsagePerHour!XM$4,Usage!$D$3:$ABF$3,0)),"")</f>
        <v/>
      </c>
      <c r="XN7" s="6" t="str">
        <f>IFERROR(INDEX(Sales!$D$5:$ABF$18,MATCH(UsagePerHour!$B7,Sales!$C$5:$C$18,0),MATCH(UsagePerHour!XN$4,Sales!$D$3:$ABF$3,0))/XN$2*INDEX(Usage!$D$5:$ABF$11,MATCH(UsagePerHour!$B$4,Usage!$C$5:$C$11,0),MATCH(UsagePerHour!XN$4,Usage!$D$3:$ABF$3,0)),"")</f>
        <v/>
      </c>
      <c r="XO7" s="6" t="str">
        <f>IFERROR(INDEX(Sales!$D$5:$ABF$18,MATCH(UsagePerHour!$B7,Sales!$C$5:$C$18,0),MATCH(UsagePerHour!XO$4,Sales!$D$3:$ABF$3,0))/XO$2*INDEX(Usage!$D$5:$ABF$11,MATCH(UsagePerHour!$B$4,Usage!$C$5:$C$11,0),MATCH(UsagePerHour!XO$4,Usage!$D$3:$ABF$3,0)),"")</f>
        <v/>
      </c>
      <c r="XP7" s="6" t="str">
        <f>IFERROR(INDEX(Sales!$D$5:$ABF$18,MATCH(UsagePerHour!$B7,Sales!$C$5:$C$18,0),MATCH(UsagePerHour!XP$4,Sales!$D$3:$ABF$3,0))/XP$2*INDEX(Usage!$D$5:$ABF$11,MATCH(UsagePerHour!$B$4,Usage!$C$5:$C$11,0),MATCH(UsagePerHour!XP$4,Usage!$D$3:$ABF$3,0)),"")</f>
        <v/>
      </c>
      <c r="XQ7" s="6" t="str">
        <f>IFERROR(INDEX(Sales!$D$5:$ABF$18,MATCH(UsagePerHour!$B7,Sales!$C$5:$C$18,0),MATCH(UsagePerHour!XQ$4,Sales!$D$3:$ABF$3,0))/XQ$2*INDEX(Usage!$D$5:$ABF$11,MATCH(UsagePerHour!$B$4,Usage!$C$5:$C$11,0),MATCH(UsagePerHour!XQ$4,Usage!$D$3:$ABF$3,0)),"")</f>
        <v/>
      </c>
      <c r="XR7" s="6" t="str">
        <f>IFERROR(INDEX(Sales!$D$5:$ABF$18,MATCH(UsagePerHour!$B7,Sales!$C$5:$C$18,0),MATCH(UsagePerHour!XR$4,Sales!$D$3:$ABF$3,0))/XR$2*INDEX(Usage!$D$5:$ABF$11,MATCH(UsagePerHour!$B$4,Usage!$C$5:$C$11,0),MATCH(UsagePerHour!XR$4,Usage!$D$3:$ABF$3,0)),"")</f>
        <v/>
      </c>
      <c r="XS7" s="6" t="str">
        <f>IFERROR(INDEX(Sales!$D$5:$ABF$18,MATCH(UsagePerHour!$B7,Sales!$C$5:$C$18,0),MATCH(UsagePerHour!XS$4,Sales!$D$3:$ABF$3,0))/XS$2*INDEX(Usage!$D$5:$ABF$11,MATCH(UsagePerHour!$B$4,Usage!$C$5:$C$11,0),MATCH(UsagePerHour!XS$4,Usage!$D$3:$ABF$3,0)),"")</f>
        <v/>
      </c>
      <c r="XT7" s="6" t="str">
        <f>IFERROR(INDEX(Sales!$D$5:$ABF$18,MATCH(UsagePerHour!$B7,Sales!$C$5:$C$18,0),MATCH(UsagePerHour!XT$4,Sales!$D$3:$ABF$3,0))/XT$2*INDEX(Usage!$D$5:$ABF$11,MATCH(UsagePerHour!$B$4,Usage!$C$5:$C$11,0),MATCH(UsagePerHour!XT$4,Usage!$D$3:$ABF$3,0)),"")</f>
        <v/>
      </c>
      <c r="XU7" s="6" t="str">
        <f>IFERROR(INDEX(Sales!$D$5:$ABF$18,MATCH(UsagePerHour!$B7,Sales!$C$5:$C$18,0),MATCH(UsagePerHour!XU$4,Sales!$D$3:$ABF$3,0))/XU$2*INDEX(Usage!$D$5:$ABF$11,MATCH(UsagePerHour!$B$4,Usage!$C$5:$C$11,0),MATCH(UsagePerHour!XU$4,Usage!$D$3:$ABF$3,0)),"")</f>
        <v/>
      </c>
      <c r="XV7" s="6" t="str">
        <f>IFERROR(INDEX(Sales!$D$5:$ABF$18,MATCH(UsagePerHour!$B7,Sales!$C$5:$C$18,0),MATCH(UsagePerHour!XV$4,Sales!$D$3:$ABF$3,0))/XV$2*INDEX(Usage!$D$5:$ABF$11,MATCH(UsagePerHour!$B$4,Usage!$C$5:$C$11,0),MATCH(UsagePerHour!XV$4,Usage!$D$3:$ABF$3,0)),"")</f>
        <v/>
      </c>
      <c r="XW7" s="6" t="str">
        <f>IFERROR(INDEX(Sales!$D$5:$ABF$18,MATCH(UsagePerHour!$B7,Sales!$C$5:$C$18,0),MATCH(UsagePerHour!XW$4,Sales!$D$3:$ABF$3,0))/XW$2*INDEX(Usage!$D$5:$ABF$11,MATCH(UsagePerHour!$B$4,Usage!$C$5:$C$11,0),MATCH(UsagePerHour!XW$4,Usage!$D$3:$ABF$3,0)),"")</f>
        <v/>
      </c>
      <c r="XX7" s="6" t="str">
        <f>IFERROR(INDEX(Sales!$D$5:$ABF$18,MATCH(UsagePerHour!$B7,Sales!$C$5:$C$18,0),MATCH(UsagePerHour!XX$4,Sales!$D$3:$ABF$3,0))/XX$2*INDEX(Usage!$D$5:$ABF$11,MATCH(UsagePerHour!$B$4,Usage!$C$5:$C$11,0),MATCH(UsagePerHour!XX$4,Usage!$D$3:$ABF$3,0)),"")</f>
        <v/>
      </c>
      <c r="XY7" s="6" t="str">
        <f>IFERROR(INDEX(Sales!$D$5:$ABF$18,MATCH(UsagePerHour!$B7,Sales!$C$5:$C$18,0),MATCH(UsagePerHour!XY$4,Sales!$D$3:$ABF$3,0))/XY$2*INDEX(Usage!$D$5:$ABF$11,MATCH(UsagePerHour!$B$4,Usage!$C$5:$C$11,0),MATCH(UsagePerHour!XY$4,Usage!$D$3:$ABF$3,0)),"")</f>
        <v/>
      </c>
      <c r="XZ7" s="6" t="str">
        <f>IFERROR(INDEX(Sales!$D$5:$ABF$18,MATCH(UsagePerHour!$B7,Sales!$C$5:$C$18,0),MATCH(UsagePerHour!XZ$4,Sales!$D$3:$ABF$3,0))/XZ$2*INDEX(Usage!$D$5:$ABF$11,MATCH(UsagePerHour!$B$4,Usage!$C$5:$C$11,0),MATCH(UsagePerHour!XZ$4,Usage!$D$3:$ABF$3,0)),"")</f>
        <v/>
      </c>
      <c r="YA7" s="6" t="str">
        <f>IFERROR(INDEX(Sales!$D$5:$ABF$18,MATCH(UsagePerHour!$B7,Sales!$C$5:$C$18,0),MATCH(UsagePerHour!YA$4,Sales!$D$3:$ABF$3,0))/YA$2*INDEX(Usage!$D$5:$ABF$11,MATCH(UsagePerHour!$B$4,Usage!$C$5:$C$11,0),MATCH(UsagePerHour!YA$4,Usage!$D$3:$ABF$3,0)),"")</f>
        <v/>
      </c>
      <c r="YB7" s="6" t="str">
        <f>IFERROR(INDEX(Sales!$D$5:$ABF$18,MATCH(UsagePerHour!$B7,Sales!$C$5:$C$18,0),MATCH(UsagePerHour!YB$4,Sales!$D$3:$ABF$3,0))/YB$2*INDEX(Usage!$D$5:$ABF$11,MATCH(UsagePerHour!$B$4,Usage!$C$5:$C$11,0),MATCH(UsagePerHour!YB$4,Usage!$D$3:$ABF$3,0)),"")</f>
        <v/>
      </c>
      <c r="YC7" s="6" t="str">
        <f>IFERROR(INDEX(Sales!$D$5:$ABF$18,MATCH(UsagePerHour!$B7,Sales!$C$5:$C$18,0),MATCH(UsagePerHour!YC$4,Sales!$D$3:$ABF$3,0))/YC$2*INDEX(Usage!$D$5:$ABF$11,MATCH(UsagePerHour!$B$4,Usage!$C$5:$C$11,0),MATCH(UsagePerHour!YC$4,Usage!$D$3:$ABF$3,0)),"")</f>
        <v/>
      </c>
      <c r="YD7" s="6" t="str">
        <f>IFERROR(INDEX(Sales!$D$5:$ABF$18,MATCH(UsagePerHour!$B7,Sales!$C$5:$C$18,0),MATCH(UsagePerHour!YD$4,Sales!$D$3:$ABF$3,0))/YD$2*INDEX(Usage!$D$5:$ABF$11,MATCH(UsagePerHour!$B$4,Usage!$C$5:$C$11,0),MATCH(UsagePerHour!YD$4,Usage!$D$3:$ABF$3,0)),"")</f>
        <v/>
      </c>
      <c r="YE7" s="6" t="str">
        <f>IFERROR(INDEX(Sales!$D$5:$ABF$18,MATCH(UsagePerHour!$B7,Sales!$C$5:$C$18,0),MATCH(UsagePerHour!YE$4,Sales!$D$3:$ABF$3,0))/YE$2*INDEX(Usage!$D$5:$ABF$11,MATCH(UsagePerHour!$B$4,Usage!$C$5:$C$11,0),MATCH(UsagePerHour!YE$4,Usage!$D$3:$ABF$3,0)),"")</f>
        <v/>
      </c>
      <c r="YF7" s="6" t="str">
        <f>IFERROR(INDEX(Sales!$D$5:$ABF$18,MATCH(UsagePerHour!$B7,Sales!$C$5:$C$18,0),MATCH(UsagePerHour!YF$4,Sales!$D$3:$ABF$3,0))/YF$2*INDEX(Usage!$D$5:$ABF$11,MATCH(UsagePerHour!$B$4,Usage!$C$5:$C$11,0),MATCH(UsagePerHour!YF$4,Usage!$D$3:$ABF$3,0)),"")</f>
        <v/>
      </c>
      <c r="YG7" s="6" t="str">
        <f>IFERROR(INDEX(Sales!$D$5:$ABF$18,MATCH(UsagePerHour!$B7,Sales!$C$5:$C$18,0),MATCH(UsagePerHour!YG$4,Sales!$D$3:$ABF$3,0))/YG$2*INDEX(Usage!$D$5:$ABF$11,MATCH(UsagePerHour!$B$4,Usage!$C$5:$C$11,0),MATCH(UsagePerHour!YG$4,Usage!$D$3:$ABF$3,0)),"")</f>
        <v/>
      </c>
      <c r="YH7" s="6" t="str">
        <f>IFERROR(INDEX(Sales!$D$5:$ABF$18,MATCH(UsagePerHour!$B7,Sales!$C$5:$C$18,0),MATCH(UsagePerHour!YH$4,Sales!$D$3:$ABF$3,0))/YH$2*INDEX(Usage!$D$5:$ABF$11,MATCH(UsagePerHour!$B$4,Usage!$C$5:$C$11,0),MATCH(UsagePerHour!YH$4,Usage!$D$3:$ABF$3,0)),"")</f>
        <v/>
      </c>
      <c r="YI7" s="6" t="str">
        <f>IFERROR(INDEX(Sales!$D$5:$ABF$18,MATCH(UsagePerHour!$B7,Sales!$C$5:$C$18,0),MATCH(UsagePerHour!YI$4,Sales!$D$3:$ABF$3,0))/YI$2*INDEX(Usage!$D$5:$ABF$11,MATCH(UsagePerHour!$B$4,Usage!$C$5:$C$11,0),MATCH(UsagePerHour!YI$4,Usage!$D$3:$ABF$3,0)),"")</f>
        <v/>
      </c>
      <c r="YJ7" s="6" t="str">
        <f>IFERROR(INDEX(Sales!$D$5:$ABF$18,MATCH(UsagePerHour!$B7,Sales!$C$5:$C$18,0),MATCH(UsagePerHour!YJ$4,Sales!$D$3:$ABF$3,0))/YJ$2*INDEX(Usage!$D$5:$ABF$11,MATCH(UsagePerHour!$B$4,Usage!$C$5:$C$11,0),MATCH(UsagePerHour!YJ$4,Usage!$D$3:$ABF$3,0)),"")</f>
        <v/>
      </c>
      <c r="YK7" s="6" t="str">
        <f>IFERROR(INDEX(Sales!$D$5:$ABF$18,MATCH(UsagePerHour!$B7,Sales!$C$5:$C$18,0),MATCH(UsagePerHour!YK$4,Sales!$D$3:$ABF$3,0))/YK$2*INDEX(Usage!$D$5:$ABF$11,MATCH(UsagePerHour!$B$4,Usage!$C$5:$C$11,0),MATCH(UsagePerHour!YK$4,Usage!$D$3:$ABF$3,0)),"")</f>
        <v/>
      </c>
      <c r="YL7" s="6" t="str">
        <f>IFERROR(INDEX(Sales!$D$5:$ABF$18,MATCH(UsagePerHour!$B7,Sales!$C$5:$C$18,0),MATCH(UsagePerHour!YL$4,Sales!$D$3:$ABF$3,0))/YL$2*INDEX(Usage!$D$5:$ABF$11,MATCH(UsagePerHour!$B$4,Usage!$C$5:$C$11,0),MATCH(UsagePerHour!YL$4,Usage!$D$3:$ABF$3,0)),"")</f>
        <v/>
      </c>
      <c r="YM7" s="6" t="str">
        <f>IFERROR(INDEX(Sales!$D$5:$ABF$18,MATCH(UsagePerHour!$B7,Sales!$C$5:$C$18,0),MATCH(UsagePerHour!YM$4,Sales!$D$3:$ABF$3,0))/YM$2*INDEX(Usage!$D$5:$ABF$11,MATCH(UsagePerHour!$B$4,Usage!$C$5:$C$11,0),MATCH(UsagePerHour!YM$4,Usage!$D$3:$ABF$3,0)),"")</f>
        <v/>
      </c>
      <c r="YN7" s="6" t="str">
        <f>IFERROR(INDEX(Sales!$D$5:$ABF$18,MATCH(UsagePerHour!$B7,Sales!$C$5:$C$18,0),MATCH(UsagePerHour!YN$4,Sales!$D$3:$ABF$3,0))/YN$2*INDEX(Usage!$D$5:$ABF$11,MATCH(UsagePerHour!$B$4,Usage!$C$5:$C$11,0),MATCH(UsagePerHour!YN$4,Usage!$D$3:$ABF$3,0)),"")</f>
        <v/>
      </c>
      <c r="YO7" s="6" t="str">
        <f>IFERROR(INDEX(Sales!$D$5:$ABF$18,MATCH(UsagePerHour!$B7,Sales!$C$5:$C$18,0),MATCH(UsagePerHour!YO$4,Sales!$D$3:$ABF$3,0))/YO$2*INDEX(Usage!$D$5:$ABF$11,MATCH(UsagePerHour!$B$4,Usage!$C$5:$C$11,0),MATCH(UsagePerHour!YO$4,Usage!$D$3:$ABF$3,0)),"")</f>
        <v/>
      </c>
      <c r="YP7" s="6" t="str">
        <f>IFERROR(INDEX(Sales!$D$5:$ABF$18,MATCH(UsagePerHour!$B7,Sales!$C$5:$C$18,0),MATCH(UsagePerHour!YP$4,Sales!$D$3:$ABF$3,0))/YP$2*INDEX(Usage!$D$5:$ABF$11,MATCH(UsagePerHour!$B$4,Usage!$C$5:$C$11,0),MATCH(UsagePerHour!YP$4,Usage!$D$3:$ABF$3,0)),"")</f>
        <v/>
      </c>
      <c r="YQ7" s="6" t="str">
        <f>IFERROR(INDEX(Sales!$D$5:$ABF$18,MATCH(UsagePerHour!$B7,Sales!$C$5:$C$18,0),MATCH(UsagePerHour!YQ$4,Sales!$D$3:$ABF$3,0))/YQ$2*INDEX(Usage!$D$5:$ABF$11,MATCH(UsagePerHour!$B$4,Usage!$C$5:$C$11,0),MATCH(UsagePerHour!YQ$4,Usage!$D$3:$ABF$3,0)),"")</f>
        <v/>
      </c>
      <c r="YR7" s="6" t="str">
        <f>IFERROR(INDEX(Sales!$D$5:$ABF$18,MATCH(UsagePerHour!$B7,Sales!$C$5:$C$18,0),MATCH(UsagePerHour!YR$4,Sales!$D$3:$ABF$3,0))/YR$2*INDEX(Usage!$D$5:$ABF$11,MATCH(UsagePerHour!$B$4,Usage!$C$5:$C$11,0),MATCH(UsagePerHour!YR$4,Usage!$D$3:$ABF$3,0)),"")</f>
        <v/>
      </c>
      <c r="YS7" s="6" t="str">
        <f>IFERROR(INDEX(Sales!$D$5:$ABF$18,MATCH(UsagePerHour!$B7,Sales!$C$5:$C$18,0),MATCH(UsagePerHour!YS$4,Sales!$D$3:$ABF$3,0))/YS$2*INDEX(Usage!$D$5:$ABF$11,MATCH(UsagePerHour!$B$4,Usage!$C$5:$C$11,0),MATCH(UsagePerHour!YS$4,Usage!$D$3:$ABF$3,0)),"")</f>
        <v/>
      </c>
      <c r="YT7" s="6" t="str">
        <f>IFERROR(INDEX(Sales!$D$5:$ABF$18,MATCH(UsagePerHour!$B7,Sales!$C$5:$C$18,0),MATCH(UsagePerHour!YT$4,Sales!$D$3:$ABF$3,0))/YT$2*INDEX(Usage!$D$5:$ABF$11,MATCH(UsagePerHour!$B$4,Usage!$C$5:$C$11,0),MATCH(UsagePerHour!YT$4,Usage!$D$3:$ABF$3,0)),"")</f>
        <v/>
      </c>
      <c r="YU7" s="6" t="str">
        <f>IFERROR(INDEX(Sales!$D$5:$ABF$18,MATCH(UsagePerHour!$B7,Sales!$C$5:$C$18,0),MATCH(UsagePerHour!YU$4,Sales!$D$3:$ABF$3,0))/YU$2*INDEX(Usage!$D$5:$ABF$11,MATCH(UsagePerHour!$B$4,Usage!$C$5:$C$11,0),MATCH(UsagePerHour!YU$4,Usage!$D$3:$ABF$3,0)),"")</f>
        <v/>
      </c>
      <c r="YV7" s="6" t="str">
        <f>IFERROR(INDEX(Sales!$D$5:$ABF$18,MATCH(UsagePerHour!$B7,Sales!$C$5:$C$18,0),MATCH(UsagePerHour!YV$4,Sales!$D$3:$ABF$3,0))/YV$2*INDEX(Usage!$D$5:$ABF$11,MATCH(UsagePerHour!$B$4,Usage!$C$5:$C$11,0),MATCH(UsagePerHour!YV$4,Usage!$D$3:$ABF$3,0)),"")</f>
        <v/>
      </c>
      <c r="YW7" s="6" t="str">
        <f>IFERROR(INDEX(Sales!$D$5:$ABF$18,MATCH(UsagePerHour!$B7,Sales!$C$5:$C$18,0),MATCH(UsagePerHour!YW$4,Sales!$D$3:$ABF$3,0))/YW$2*INDEX(Usage!$D$5:$ABF$11,MATCH(UsagePerHour!$B$4,Usage!$C$5:$C$11,0),MATCH(UsagePerHour!YW$4,Usage!$D$3:$ABF$3,0)),"")</f>
        <v/>
      </c>
      <c r="YX7" s="6" t="str">
        <f>IFERROR(INDEX(Sales!$D$5:$ABF$18,MATCH(UsagePerHour!$B7,Sales!$C$5:$C$18,0),MATCH(UsagePerHour!YX$4,Sales!$D$3:$ABF$3,0))/YX$2*INDEX(Usage!$D$5:$ABF$11,MATCH(UsagePerHour!$B$4,Usage!$C$5:$C$11,0),MATCH(UsagePerHour!YX$4,Usage!$D$3:$ABF$3,0)),"")</f>
        <v/>
      </c>
      <c r="YY7" s="6" t="str">
        <f>IFERROR(INDEX(Sales!$D$5:$ABF$18,MATCH(UsagePerHour!$B7,Sales!$C$5:$C$18,0),MATCH(UsagePerHour!YY$4,Sales!$D$3:$ABF$3,0))/YY$2*INDEX(Usage!$D$5:$ABF$11,MATCH(UsagePerHour!$B$4,Usage!$C$5:$C$11,0),MATCH(UsagePerHour!YY$4,Usage!$D$3:$ABF$3,0)),"")</f>
        <v/>
      </c>
      <c r="YZ7" s="6" t="str">
        <f>IFERROR(INDEX(Sales!$D$5:$ABF$18,MATCH(UsagePerHour!$B7,Sales!$C$5:$C$18,0),MATCH(UsagePerHour!YZ$4,Sales!$D$3:$ABF$3,0))/YZ$2*INDEX(Usage!$D$5:$ABF$11,MATCH(UsagePerHour!$B$4,Usage!$C$5:$C$11,0),MATCH(UsagePerHour!YZ$4,Usage!$D$3:$ABF$3,0)),"")</f>
        <v/>
      </c>
      <c r="ZA7" s="6" t="str">
        <f>IFERROR(INDEX(Sales!$D$5:$ABF$18,MATCH(UsagePerHour!$B7,Sales!$C$5:$C$18,0),MATCH(UsagePerHour!ZA$4,Sales!$D$3:$ABF$3,0))/ZA$2*INDEX(Usage!$D$5:$ABF$11,MATCH(UsagePerHour!$B$4,Usage!$C$5:$C$11,0),MATCH(UsagePerHour!ZA$4,Usage!$D$3:$ABF$3,0)),"")</f>
        <v/>
      </c>
      <c r="ZB7" s="6" t="str">
        <f>IFERROR(INDEX(Sales!$D$5:$ABF$18,MATCH(UsagePerHour!$B7,Sales!$C$5:$C$18,0),MATCH(UsagePerHour!ZB$4,Sales!$D$3:$ABF$3,0))/ZB$2*INDEX(Usage!$D$5:$ABF$11,MATCH(UsagePerHour!$B$4,Usage!$C$5:$C$11,0),MATCH(UsagePerHour!ZB$4,Usage!$D$3:$ABF$3,0)),"")</f>
        <v/>
      </c>
      <c r="ZC7" s="6" t="str">
        <f>IFERROR(INDEX(Sales!$D$5:$ABF$18,MATCH(UsagePerHour!$B7,Sales!$C$5:$C$18,0),MATCH(UsagePerHour!ZC$4,Sales!$D$3:$ABF$3,0))/ZC$2*INDEX(Usage!$D$5:$ABF$11,MATCH(UsagePerHour!$B$4,Usage!$C$5:$C$11,0),MATCH(UsagePerHour!ZC$4,Usage!$D$3:$ABF$3,0)),"")</f>
        <v/>
      </c>
      <c r="ZD7" s="6" t="str">
        <f>IFERROR(INDEX(Sales!$D$5:$ABF$18,MATCH(UsagePerHour!$B7,Sales!$C$5:$C$18,0),MATCH(UsagePerHour!ZD$4,Sales!$D$3:$ABF$3,0))/ZD$2*INDEX(Usage!$D$5:$ABF$11,MATCH(UsagePerHour!$B$4,Usage!$C$5:$C$11,0),MATCH(UsagePerHour!ZD$4,Usage!$D$3:$ABF$3,0)),"")</f>
        <v/>
      </c>
      <c r="ZE7" s="6" t="str">
        <f>IFERROR(INDEX(Sales!$D$5:$ABF$18,MATCH(UsagePerHour!$B7,Sales!$C$5:$C$18,0),MATCH(UsagePerHour!ZE$4,Sales!$D$3:$ABF$3,0))/ZE$2*INDEX(Usage!$D$5:$ABF$11,MATCH(UsagePerHour!$B$4,Usage!$C$5:$C$11,0),MATCH(UsagePerHour!ZE$4,Usage!$D$3:$ABF$3,0)),"")</f>
        <v/>
      </c>
      <c r="ZF7" s="6" t="str">
        <f>IFERROR(INDEX(Sales!$D$5:$ABF$18,MATCH(UsagePerHour!$B7,Sales!$C$5:$C$18,0),MATCH(UsagePerHour!ZF$4,Sales!$D$3:$ABF$3,0))/ZF$2*INDEX(Usage!$D$5:$ABF$11,MATCH(UsagePerHour!$B$4,Usage!$C$5:$C$11,0),MATCH(UsagePerHour!ZF$4,Usage!$D$3:$ABF$3,0)),"")</f>
        <v/>
      </c>
      <c r="ZG7" s="6" t="str">
        <f>IFERROR(INDEX(Sales!$D$5:$ABF$18,MATCH(UsagePerHour!$B7,Sales!$C$5:$C$18,0),MATCH(UsagePerHour!ZG$4,Sales!$D$3:$ABF$3,0))/ZG$2*INDEX(Usage!$D$5:$ABF$11,MATCH(UsagePerHour!$B$4,Usage!$C$5:$C$11,0),MATCH(UsagePerHour!ZG$4,Usage!$D$3:$ABF$3,0)),"")</f>
        <v/>
      </c>
      <c r="ZH7" s="6" t="str">
        <f>IFERROR(INDEX(Sales!$D$5:$ABF$18,MATCH(UsagePerHour!$B7,Sales!$C$5:$C$18,0),MATCH(UsagePerHour!ZH$4,Sales!$D$3:$ABF$3,0))/ZH$2*INDEX(Usage!$D$5:$ABF$11,MATCH(UsagePerHour!$B$4,Usage!$C$5:$C$11,0),MATCH(UsagePerHour!ZH$4,Usage!$D$3:$ABF$3,0)),"")</f>
        <v/>
      </c>
      <c r="ZI7" s="6" t="str">
        <f>IFERROR(INDEX(Sales!$D$5:$ABF$18,MATCH(UsagePerHour!$B7,Sales!$C$5:$C$18,0),MATCH(UsagePerHour!ZI$4,Sales!$D$3:$ABF$3,0))/ZI$2*INDEX(Usage!$D$5:$ABF$11,MATCH(UsagePerHour!$B$4,Usage!$C$5:$C$11,0),MATCH(UsagePerHour!ZI$4,Usage!$D$3:$ABF$3,0)),"")</f>
        <v/>
      </c>
      <c r="ZJ7" s="6" t="str">
        <f>IFERROR(INDEX(Sales!$D$5:$ABF$18,MATCH(UsagePerHour!$B7,Sales!$C$5:$C$18,0),MATCH(UsagePerHour!ZJ$4,Sales!$D$3:$ABF$3,0))/ZJ$2*INDEX(Usage!$D$5:$ABF$11,MATCH(UsagePerHour!$B$4,Usage!$C$5:$C$11,0),MATCH(UsagePerHour!ZJ$4,Usage!$D$3:$ABF$3,0)),"")</f>
        <v/>
      </c>
      <c r="ZK7" s="6" t="str">
        <f>IFERROR(INDEX(Sales!$D$5:$ABF$18,MATCH(UsagePerHour!$B7,Sales!$C$5:$C$18,0),MATCH(UsagePerHour!ZK$4,Sales!$D$3:$ABF$3,0))/ZK$2*INDEX(Usage!$D$5:$ABF$11,MATCH(UsagePerHour!$B$4,Usage!$C$5:$C$11,0),MATCH(UsagePerHour!ZK$4,Usage!$D$3:$ABF$3,0)),"")</f>
        <v/>
      </c>
      <c r="ZL7" s="6" t="str">
        <f>IFERROR(INDEX(Sales!$D$5:$ABF$18,MATCH(UsagePerHour!$B7,Sales!$C$5:$C$18,0),MATCH(UsagePerHour!ZL$4,Sales!$D$3:$ABF$3,0))/ZL$2*INDEX(Usage!$D$5:$ABF$11,MATCH(UsagePerHour!$B$4,Usage!$C$5:$C$11,0),MATCH(UsagePerHour!ZL$4,Usage!$D$3:$ABF$3,0)),"")</f>
        <v/>
      </c>
      <c r="ZM7" s="6" t="str">
        <f>IFERROR(INDEX(Sales!$D$5:$ABF$18,MATCH(UsagePerHour!$B7,Sales!$C$5:$C$18,0),MATCH(UsagePerHour!ZM$4,Sales!$D$3:$ABF$3,0))/ZM$2*INDEX(Usage!$D$5:$ABF$11,MATCH(UsagePerHour!$B$4,Usage!$C$5:$C$11,0),MATCH(UsagePerHour!ZM$4,Usage!$D$3:$ABF$3,0)),"")</f>
        <v/>
      </c>
      <c r="ZN7" s="6" t="str">
        <f>IFERROR(INDEX(Sales!$D$5:$ABF$18,MATCH(UsagePerHour!$B7,Sales!$C$5:$C$18,0),MATCH(UsagePerHour!ZN$4,Sales!$D$3:$ABF$3,0))/ZN$2*INDEX(Usage!$D$5:$ABF$11,MATCH(UsagePerHour!$B$4,Usage!$C$5:$C$11,0),MATCH(UsagePerHour!ZN$4,Usage!$D$3:$ABF$3,0)),"")</f>
        <v/>
      </c>
      <c r="ZO7" s="6" t="str">
        <f>IFERROR(INDEX(Sales!$D$5:$ABF$18,MATCH(UsagePerHour!$B7,Sales!$C$5:$C$18,0),MATCH(UsagePerHour!ZO$4,Sales!$D$3:$ABF$3,0))/ZO$2*INDEX(Usage!$D$5:$ABF$11,MATCH(UsagePerHour!$B$4,Usage!$C$5:$C$11,0),MATCH(UsagePerHour!ZO$4,Usage!$D$3:$ABF$3,0)),"")</f>
        <v/>
      </c>
      <c r="ZP7" s="6" t="str">
        <f>IFERROR(INDEX(Sales!$D$5:$ABF$18,MATCH(UsagePerHour!$B7,Sales!$C$5:$C$18,0),MATCH(UsagePerHour!ZP$4,Sales!$D$3:$ABF$3,0))/ZP$2*INDEX(Usage!$D$5:$ABF$11,MATCH(UsagePerHour!$B$4,Usage!$C$5:$C$11,0),MATCH(UsagePerHour!ZP$4,Usage!$D$3:$ABF$3,0)),"")</f>
        <v/>
      </c>
      <c r="ZQ7" s="6" t="str">
        <f>IFERROR(INDEX(Sales!$D$5:$ABF$18,MATCH(UsagePerHour!$B7,Sales!$C$5:$C$18,0),MATCH(UsagePerHour!ZQ$4,Sales!$D$3:$ABF$3,0))/ZQ$2*INDEX(Usage!$D$5:$ABF$11,MATCH(UsagePerHour!$B$4,Usage!$C$5:$C$11,0),MATCH(UsagePerHour!ZQ$4,Usage!$D$3:$ABF$3,0)),"")</f>
        <v/>
      </c>
      <c r="ZR7" s="6" t="str">
        <f>IFERROR(INDEX(Sales!$D$5:$ABF$18,MATCH(UsagePerHour!$B7,Sales!$C$5:$C$18,0),MATCH(UsagePerHour!ZR$4,Sales!$D$3:$ABF$3,0))/ZR$2*INDEX(Usage!$D$5:$ABF$11,MATCH(UsagePerHour!$B$4,Usage!$C$5:$C$11,0),MATCH(UsagePerHour!ZR$4,Usage!$D$3:$ABF$3,0)),"")</f>
        <v/>
      </c>
      <c r="ZS7" s="6" t="str">
        <f>IFERROR(INDEX(Sales!$D$5:$ABF$18,MATCH(UsagePerHour!$B7,Sales!$C$5:$C$18,0),MATCH(UsagePerHour!ZS$4,Sales!$D$3:$ABF$3,0))/ZS$2*INDEX(Usage!$D$5:$ABF$11,MATCH(UsagePerHour!$B$4,Usage!$C$5:$C$11,0),MATCH(UsagePerHour!ZS$4,Usage!$D$3:$ABF$3,0)),"")</f>
        <v/>
      </c>
      <c r="ZT7" s="6" t="str">
        <f>IFERROR(INDEX(Sales!$D$5:$ABF$18,MATCH(UsagePerHour!$B7,Sales!$C$5:$C$18,0),MATCH(UsagePerHour!ZT$4,Sales!$D$3:$ABF$3,0))/ZT$2*INDEX(Usage!$D$5:$ABF$11,MATCH(UsagePerHour!$B$4,Usage!$C$5:$C$11,0),MATCH(UsagePerHour!ZT$4,Usage!$D$3:$ABF$3,0)),"")</f>
        <v/>
      </c>
      <c r="ZU7" s="6" t="str">
        <f>IFERROR(INDEX(Sales!$D$5:$ABF$18,MATCH(UsagePerHour!$B7,Sales!$C$5:$C$18,0),MATCH(UsagePerHour!ZU$4,Sales!$D$3:$ABF$3,0))/ZU$2*INDEX(Usage!$D$5:$ABF$11,MATCH(UsagePerHour!$B$4,Usage!$C$5:$C$11,0),MATCH(UsagePerHour!ZU$4,Usage!$D$3:$ABF$3,0)),"")</f>
        <v/>
      </c>
      <c r="ZV7" s="6" t="str">
        <f>IFERROR(INDEX(Sales!$D$5:$ABF$18,MATCH(UsagePerHour!$B7,Sales!$C$5:$C$18,0),MATCH(UsagePerHour!ZV$4,Sales!$D$3:$ABF$3,0))/ZV$2*INDEX(Usage!$D$5:$ABF$11,MATCH(UsagePerHour!$B$4,Usage!$C$5:$C$11,0),MATCH(UsagePerHour!ZV$4,Usage!$D$3:$ABF$3,0)),"")</f>
        <v/>
      </c>
      <c r="ZW7" s="6" t="str">
        <f>IFERROR(INDEX(Sales!$D$5:$ABF$18,MATCH(UsagePerHour!$B7,Sales!$C$5:$C$18,0),MATCH(UsagePerHour!ZW$4,Sales!$D$3:$ABF$3,0))/ZW$2*INDEX(Usage!$D$5:$ABF$11,MATCH(UsagePerHour!$B$4,Usage!$C$5:$C$11,0),MATCH(UsagePerHour!ZW$4,Usage!$D$3:$ABF$3,0)),"")</f>
        <v/>
      </c>
      <c r="ZX7" s="6" t="str">
        <f>IFERROR(INDEX(Sales!$D$5:$ABF$18,MATCH(UsagePerHour!$B7,Sales!$C$5:$C$18,0),MATCH(UsagePerHour!ZX$4,Sales!$D$3:$ABF$3,0))/ZX$2*INDEX(Usage!$D$5:$ABF$11,MATCH(UsagePerHour!$B$4,Usage!$C$5:$C$11,0),MATCH(UsagePerHour!ZX$4,Usage!$D$3:$ABF$3,0)),"")</f>
        <v/>
      </c>
      <c r="ZY7" s="6" t="str">
        <f>IFERROR(INDEX(Sales!$D$5:$ABF$18,MATCH(UsagePerHour!$B7,Sales!$C$5:$C$18,0),MATCH(UsagePerHour!ZY$4,Sales!$D$3:$ABF$3,0))/ZY$2*INDEX(Usage!$D$5:$ABF$11,MATCH(UsagePerHour!$B$4,Usage!$C$5:$C$11,0),MATCH(UsagePerHour!ZY$4,Usage!$D$3:$ABF$3,0)),"")</f>
        <v/>
      </c>
      <c r="ZZ7" s="6" t="str">
        <f>IFERROR(INDEX(Sales!$D$5:$ABF$18,MATCH(UsagePerHour!$B7,Sales!$C$5:$C$18,0),MATCH(UsagePerHour!ZZ$4,Sales!$D$3:$ABF$3,0))/ZZ$2*INDEX(Usage!$D$5:$ABF$11,MATCH(UsagePerHour!$B$4,Usage!$C$5:$C$11,0),MATCH(UsagePerHour!ZZ$4,Usage!$D$3:$ABF$3,0)),"")</f>
        <v/>
      </c>
      <c r="AAA7" s="6" t="str">
        <f>IFERROR(INDEX(Sales!$D$5:$ABF$18,MATCH(UsagePerHour!$B7,Sales!$C$5:$C$18,0),MATCH(UsagePerHour!AAA$4,Sales!$D$3:$ABF$3,0))/AAA$2*INDEX(Usage!$D$5:$ABF$11,MATCH(UsagePerHour!$B$4,Usage!$C$5:$C$11,0),MATCH(UsagePerHour!AAA$4,Usage!$D$3:$ABF$3,0)),"")</f>
        <v/>
      </c>
      <c r="AAB7" s="6" t="str">
        <f>IFERROR(INDEX(Sales!$D$5:$ABF$18,MATCH(UsagePerHour!$B7,Sales!$C$5:$C$18,0),MATCH(UsagePerHour!AAB$4,Sales!$D$3:$ABF$3,0))/AAB$2*INDEX(Usage!$D$5:$ABF$11,MATCH(UsagePerHour!$B$4,Usage!$C$5:$C$11,0),MATCH(UsagePerHour!AAB$4,Usage!$D$3:$ABF$3,0)),"")</f>
        <v/>
      </c>
      <c r="AAC7" s="6" t="str">
        <f>IFERROR(INDEX(Sales!$D$5:$ABF$18,MATCH(UsagePerHour!$B7,Sales!$C$5:$C$18,0),MATCH(UsagePerHour!AAC$4,Sales!$D$3:$ABF$3,0))/AAC$2*INDEX(Usage!$D$5:$ABF$11,MATCH(UsagePerHour!$B$4,Usage!$C$5:$C$11,0),MATCH(UsagePerHour!AAC$4,Usage!$D$3:$ABF$3,0)),"")</f>
        <v/>
      </c>
      <c r="AAD7" s="6" t="str">
        <f>IFERROR(INDEX(Sales!$D$5:$ABF$18,MATCH(UsagePerHour!$B7,Sales!$C$5:$C$18,0),MATCH(UsagePerHour!AAD$4,Sales!$D$3:$ABF$3,0))/AAD$2*INDEX(Usage!$D$5:$ABF$11,MATCH(UsagePerHour!$B$4,Usage!$C$5:$C$11,0),MATCH(UsagePerHour!AAD$4,Usage!$D$3:$ABF$3,0)),"")</f>
        <v/>
      </c>
      <c r="AAE7" s="6" t="str">
        <f>IFERROR(INDEX(Sales!$D$5:$ABF$18,MATCH(UsagePerHour!$B7,Sales!$C$5:$C$18,0),MATCH(UsagePerHour!AAE$4,Sales!$D$3:$ABF$3,0))/AAE$2*INDEX(Usage!$D$5:$ABF$11,MATCH(UsagePerHour!$B$4,Usage!$C$5:$C$11,0),MATCH(UsagePerHour!AAE$4,Usage!$D$3:$ABF$3,0)),"")</f>
        <v/>
      </c>
      <c r="AAF7" s="6" t="str">
        <f>IFERROR(INDEX(Sales!$D$5:$ABF$18,MATCH(UsagePerHour!$B7,Sales!$C$5:$C$18,0),MATCH(UsagePerHour!AAF$4,Sales!$D$3:$ABF$3,0))/AAF$2*INDEX(Usage!$D$5:$ABF$11,MATCH(UsagePerHour!$B$4,Usage!$C$5:$C$11,0),MATCH(UsagePerHour!AAF$4,Usage!$D$3:$ABF$3,0)),"")</f>
        <v/>
      </c>
      <c r="AAG7" s="6" t="str">
        <f>IFERROR(INDEX(Sales!$D$5:$ABF$18,MATCH(UsagePerHour!$B7,Sales!$C$5:$C$18,0),MATCH(UsagePerHour!AAG$4,Sales!$D$3:$ABF$3,0))/AAG$2*INDEX(Usage!$D$5:$ABF$11,MATCH(UsagePerHour!$B$4,Usage!$C$5:$C$11,0),MATCH(UsagePerHour!AAG$4,Usage!$D$3:$ABF$3,0)),"")</f>
        <v/>
      </c>
      <c r="AAH7" s="6" t="str">
        <f>IFERROR(INDEX(Sales!$D$5:$ABF$18,MATCH(UsagePerHour!$B7,Sales!$C$5:$C$18,0),MATCH(UsagePerHour!AAH$4,Sales!$D$3:$ABF$3,0))/AAH$2*INDEX(Usage!$D$5:$ABF$11,MATCH(UsagePerHour!$B$4,Usage!$C$5:$C$11,0),MATCH(UsagePerHour!AAH$4,Usage!$D$3:$ABF$3,0)),"")</f>
        <v/>
      </c>
      <c r="AAI7" s="6" t="str">
        <f>IFERROR(INDEX(Sales!$D$5:$ABF$18,MATCH(UsagePerHour!$B7,Sales!$C$5:$C$18,0),MATCH(UsagePerHour!AAI$4,Sales!$D$3:$ABF$3,0))/AAI$2*INDEX(Usage!$D$5:$ABF$11,MATCH(UsagePerHour!$B$4,Usage!$C$5:$C$11,0),MATCH(UsagePerHour!AAI$4,Usage!$D$3:$ABF$3,0)),"")</f>
        <v/>
      </c>
      <c r="AAJ7" s="6" t="str">
        <f>IFERROR(INDEX(Sales!$D$5:$ABF$18,MATCH(UsagePerHour!$B7,Sales!$C$5:$C$18,0),MATCH(UsagePerHour!AAJ$4,Sales!$D$3:$ABF$3,0))/AAJ$2*INDEX(Usage!$D$5:$ABF$11,MATCH(UsagePerHour!$B$4,Usage!$C$5:$C$11,0),MATCH(UsagePerHour!AAJ$4,Usage!$D$3:$ABF$3,0)),"")</f>
        <v/>
      </c>
      <c r="AAK7" s="6" t="str">
        <f>IFERROR(INDEX(Sales!$D$5:$ABF$18,MATCH(UsagePerHour!$B7,Sales!$C$5:$C$18,0),MATCH(UsagePerHour!AAK$4,Sales!$D$3:$ABF$3,0))/AAK$2*INDEX(Usage!$D$5:$ABF$11,MATCH(UsagePerHour!$B$4,Usage!$C$5:$C$11,0),MATCH(UsagePerHour!AAK$4,Usage!$D$3:$ABF$3,0)),"")</f>
        <v/>
      </c>
      <c r="AAL7" s="6" t="str">
        <f>IFERROR(INDEX(Sales!$D$5:$ABF$18,MATCH(UsagePerHour!$B7,Sales!$C$5:$C$18,0),MATCH(UsagePerHour!AAL$4,Sales!$D$3:$ABF$3,0))/AAL$2*INDEX(Usage!$D$5:$ABF$11,MATCH(UsagePerHour!$B$4,Usage!$C$5:$C$11,0),MATCH(UsagePerHour!AAL$4,Usage!$D$3:$ABF$3,0)),"")</f>
        <v/>
      </c>
      <c r="AAM7" s="6" t="str">
        <f>IFERROR(INDEX(Sales!$D$5:$ABF$18,MATCH(UsagePerHour!$B7,Sales!$C$5:$C$18,0),MATCH(UsagePerHour!AAM$4,Sales!$D$3:$ABF$3,0))/AAM$2*INDEX(Usage!$D$5:$ABF$11,MATCH(UsagePerHour!$B$4,Usage!$C$5:$C$11,0),MATCH(UsagePerHour!AAM$4,Usage!$D$3:$ABF$3,0)),"")</f>
        <v/>
      </c>
      <c r="AAN7" s="6" t="str">
        <f>IFERROR(INDEX(Sales!$D$5:$ABF$18,MATCH(UsagePerHour!$B7,Sales!$C$5:$C$18,0),MATCH(UsagePerHour!AAN$4,Sales!$D$3:$ABF$3,0))/AAN$2*INDEX(Usage!$D$5:$ABF$11,MATCH(UsagePerHour!$B$4,Usage!$C$5:$C$11,0),MATCH(UsagePerHour!AAN$4,Usage!$D$3:$ABF$3,0)),"")</f>
        <v/>
      </c>
      <c r="AAO7" s="6" t="str">
        <f>IFERROR(INDEX(Sales!$D$5:$ABF$18,MATCH(UsagePerHour!$B7,Sales!$C$5:$C$18,0),MATCH(UsagePerHour!AAO$4,Sales!$D$3:$ABF$3,0))/AAO$2*INDEX(Usage!$D$5:$ABF$11,MATCH(UsagePerHour!$B$4,Usage!$C$5:$C$11,0),MATCH(UsagePerHour!AAO$4,Usage!$D$3:$ABF$3,0)),"")</f>
        <v/>
      </c>
      <c r="AAP7" s="6" t="str">
        <f>IFERROR(INDEX(Sales!$D$5:$ABF$18,MATCH(UsagePerHour!$B7,Sales!$C$5:$C$18,0),MATCH(UsagePerHour!AAP$4,Sales!$D$3:$ABF$3,0))/AAP$2*INDEX(Usage!$D$5:$ABF$11,MATCH(UsagePerHour!$B$4,Usage!$C$5:$C$11,0),MATCH(UsagePerHour!AAP$4,Usage!$D$3:$ABF$3,0)),"")</f>
        <v/>
      </c>
      <c r="AAQ7" s="6" t="str">
        <f>IFERROR(INDEX(Sales!$D$5:$ABF$18,MATCH(UsagePerHour!$B7,Sales!$C$5:$C$18,0),MATCH(UsagePerHour!AAQ$4,Sales!$D$3:$ABF$3,0))/AAQ$2*INDEX(Usage!$D$5:$ABF$11,MATCH(UsagePerHour!$B$4,Usage!$C$5:$C$11,0),MATCH(UsagePerHour!AAQ$4,Usage!$D$3:$ABF$3,0)),"")</f>
        <v/>
      </c>
      <c r="AAR7" s="6" t="str">
        <f>IFERROR(INDEX(Sales!$D$5:$ABF$18,MATCH(UsagePerHour!$B7,Sales!$C$5:$C$18,0),MATCH(UsagePerHour!AAR$4,Sales!$D$3:$ABF$3,0))/AAR$2*INDEX(Usage!$D$5:$ABF$11,MATCH(UsagePerHour!$B$4,Usage!$C$5:$C$11,0),MATCH(UsagePerHour!AAR$4,Usage!$D$3:$ABF$3,0)),"")</f>
        <v/>
      </c>
      <c r="AAS7" s="6" t="str">
        <f>IFERROR(INDEX(Sales!$D$5:$ABF$18,MATCH(UsagePerHour!$B7,Sales!$C$5:$C$18,0),MATCH(UsagePerHour!AAS$4,Sales!$D$3:$ABF$3,0))/AAS$2*INDEX(Usage!$D$5:$ABF$11,MATCH(UsagePerHour!$B$4,Usage!$C$5:$C$11,0),MATCH(UsagePerHour!AAS$4,Usage!$D$3:$ABF$3,0)),"")</f>
        <v/>
      </c>
      <c r="AAT7" s="6" t="str">
        <f>IFERROR(INDEX(Sales!$D$5:$ABF$18,MATCH(UsagePerHour!$B7,Sales!$C$5:$C$18,0),MATCH(UsagePerHour!AAT$4,Sales!$D$3:$ABF$3,0))/AAT$2*INDEX(Usage!$D$5:$ABF$11,MATCH(UsagePerHour!$B$4,Usage!$C$5:$C$11,0),MATCH(UsagePerHour!AAT$4,Usage!$D$3:$ABF$3,0)),"")</f>
        <v/>
      </c>
      <c r="AAU7" s="6" t="str">
        <f>IFERROR(INDEX(Sales!$D$5:$ABF$18,MATCH(UsagePerHour!$B7,Sales!$C$5:$C$18,0),MATCH(UsagePerHour!AAU$4,Sales!$D$3:$ABF$3,0))/AAU$2*INDEX(Usage!$D$5:$ABF$11,MATCH(UsagePerHour!$B$4,Usage!$C$5:$C$11,0),MATCH(UsagePerHour!AAU$4,Usage!$D$3:$ABF$3,0)),"")</f>
        <v/>
      </c>
      <c r="AAV7" s="6" t="str">
        <f>IFERROR(INDEX(Sales!$D$5:$ABF$18,MATCH(UsagePerHour!$B7,Sales!$C$5:$C$18,0),MATCH(UsagePerHour!AAV$4,Sales!$D$3:$ABF$3,0))/AAV$2*INDEX(Usage!$D$5:$ABF$11,MATCH(UsagePerHour!$B$4,Usage!$C$5:$C$11,0),MATCH(UsagePerHour!AAV$4,Usage!$D$3:$ABF$3,0)),"")</f>
        <v/>
      </c>
      <c r="AAW7" s="6" t="str">
        <f>IFERROR(INDEX(Sales!$D$5:$ABF$18,MATCH(UsagePerHour!$B7,Sales!$C$5:$C$18,0),MATCH(UsagePerHour!AAW$4,Sales!$D$3:$ABF$3,0))/AAW$2*INDEX(Usage!$D$5:$ABF$11,MATCH(UsagePerHour!$B$4,Usage!$C$5:$C$11,0),MATCH(UsagePerHour!AAW$4,Usage!$D$3:$ABF$3,0)),"")</f>
        <v/>
      </c>
      <c r="AAX7" s="6" t="str">
        <f>IFERROR(INDEX(Sales!$D$5:$ABF$18,MATCH(UsagePerHour!$B7,Sales!$C$5:$C$18,0),MATCH(UsagePerHour!AAX$4,Sales!$D$3:$ABF$3,0))/AAX$2*INDEX(Usage!$D$5:$ABF$11,MATCH(UsagePerHour!$B$4,Usage!$C$5:$C$11,0),MATCH(UsagePerHour!AAX$4,Usage!$D$3:$ABF$3,0)),"")</f>
        <v/>
      </c>
      <c r="AAY7" s="6" t="str">
        <f>IFERROR(INDEX(Sales!$D$5:$ABF$18,MATCH(UsagePerHour!$B7,Sales!$C$5:$C$18,0),MATCH(UsagePerHour!AAY$4,Sales!$D$3:$ABF$3,0))/AAY$2*INDEX(Usage!$D$5:$ABF$11,MATCH(UsagePerHour!$B$4,Usage!$C$5:$C$11,0),MATCH(UsagePerHour!AAY$4,Usage!$D$3:$ABF$3,0)),"")</f>
        <v/>
      </c>
      <c r="AAZ7" s="6" t="str">
        <f>IFERROR(INDEX(Sales!$D$5:$ABF$18,MATCH(UsagePerHour!$B7,Sales!$C$5:$C$18,0),MATCH(UsagePerHour!AAZ$4,Sales!$D$3:$ABF$3,0))/AAZ$2*INDEX(Usage!$D$5:$ABF$11,MATCH(UsagePerHour!$B$4,Usage!$C$5:$C$11,0),MATCH(UsagePerHour!AAZ$4,Usage!$D$3:$ABF$3,0)),"")</f>
        <v/>
      </c>
      <c r="ABA7" s="6" t="str">
        <f>IFERROR(INDEX(Sales!$D$5:$ABF$18,MATCH(UsagePerHour!$B7,Sales!$C$5:$C$18,0),MATCH(UsagePerHour!ABA$4,Sales!$D$3:$ABF$3,0))/ABA$2*INDEX(Usage!$D$5:$ABF$11,MATCH(UsagePerHour!$B$4,Usage!$C$5:$C$11,0),MATCH(UsagePerHour!ABA$4,Usage!$D$3:$ABF$3,0)),"")</f>
        <v/>
      </c>
    </row>
    <row r="8" spans="2:729">
      <c r="B8" s="3" t="s">
        <v>4</v>
      </c>
      <c r="C8" s="6">
        <f>IFERROR(INDEX(Sales!$D$5:$ABF$18,MATCH(UsagePerHour!$B8,Sales!$C$5:$C$18,0),MATCH(UsagePerHour!C$4,Sales!$D$3:$ABF$3,0))/C$2*INDEX(Usage!$D$5:$ABF$11,MATCH(UsagePerHour!$B$4,Usage!$C$5:$C$11,0),MATCH(UsagePerHour!C$4,Usage!$D$3:$ABF$3,0)),"")</f>
        <v>39.648558450831793</v>
      </c>
      <c r="D8" s="6">
        <f>IFERROR(INDEX(Sales!$D$5:$ABF$18,MATCH(UsagePerHour!$B8,Sales!$C$5:$C$18,0),MATCH(UsagePerHour!D$4,Sales!$D$3:$ABF$3,0))/D$2*INDEX(Usage!$D$5:$ABF$11,MATCH(UsagePerHour!$B$4,Usage!$C$5:$C$11,0),MATCH(UsagePerHour!D$4,Usage!$D$3:$ABF$3,0)),"")</f>
        <v>18.377610145402866</v>
      </c>
      <c r="E8" s="6">
        <f>IFERROR(INDEX(Sales!$D$5:$ABF$18,MATCH(UsagePerHour!$B8,Sales!$C$5:$C$18,0),MATCH(UsagePerHour!E$4,Sales!$D$3:$ABF$3,0))/E$2*INDEX(Usage!$D$5:$ABF$11,MATCH(UsagePerHour!$B$4,Usage!$C$5:$C$11,0),MATCH(UsagePerHour!E$4,Usage!$D$3:$ABF$3,0)),"")</f>
        <v>37.986107784431141</v>
      </c>
      <c r="F8" s="6">
        <f>IFERROR(INDEX(Sales!$D$5:$ABF$18,MATCH(UsagePerHour!$B8,Sales!$C$5:$C$18,0),MATCH(UsagePerHour!F$4,Sales!$D$3:$ABF$3,0))/F$2*INDEX(Usage!$D$5:$ABF$11,MATCH(UsagePerHour!$B$4,Usage!$C$5:$C$11,0),MATCH(UsagePerHour!F$4,Usage!$D$3:$ABF$3,0)),"")</f>
        <v>20.798214372361588</v>
      </c>
      <c r="G8" s="6">
        <f>IFERROR(INDEX(Sales!$D$5:$ABF$18,MATCH(UsagePerHour!$B8,Sales!$C$5:$C$18,0),MATCH(UsagePerHour!G$4,Sales!$D$3:$ABF$3,0))/G$2*INDEX(Usage!$D$5:$ABF$11,MATCH(UsagePerHour!$B$4,Usage!$C$5:$C$11,0),MATCH(UsagePerHour!G$4,Usage!$D$3:$ABF$3,0)),"")</f>
        <v>12.458041646627121</v>
      </c>
      <c r="H8" s="6">
        <f>IFERROR(INDEX(Sales!$D$5:$ABF$18,MATCH(UsagePerHour!$B8,Sales!$C$5:$C$18,0),MATCH(UsagePerHour!H$4,Sales!$D$3:$ABF$3,0))/H$2*INDEX(Usage!$D$5:$ABF$11,MATCH(UsagePerHour!$B$4,Usage!$C$5:$C$11,0),MATCH(UsagePerHour!H$4,Usage!$D$3:$ABF$3,0)),"")</f>
        <v>23.046363726233235</v>
      </c>
      <c r="I8" s="6">
        <f>IFERROR(INDEX(Sales!$D$5:$ABF$18,MATCH(UsagePerHour!$B8,Sales!$C$5:$C$18,0),MATCH(UsagePerHour!I$4,Sales!$D$3:$ABF$3,0))/I$2*INDEX(Usage!$D$5:$ABF$11,MATCH(UsagePerHour!$B$4,Usage!$C$5:$C$11,0),MATCH(UsagePerHour!I$4,Usage!$D$3:$ABF$3,0)),"")</f>
        <v>158.21288832319806</v>
      </c>
      <c r="J8" s="6">
        <f>IFERROR(INDEX(Sales!$D$5:$ABF$18,MATCH(UsagePerHour!$B8,Sales!$C$5:$C$18,0),MATCH(UsagePerHour!J$4,Sales!$D$3:$ABF$3,0))/J$2*INDEX(Usage!$D$5:$ABF$11,MATCH(UsagePerHour!$B$4,Usage!$C$5:$C$11,0),MATCH(UsagePerHour!J$4,Usage!$D$3:$ABF$3,0)),"")</f>
        <v>39.648558450831793</v>
      </c>
      <c r="K8" s="6">
        <f>IFERROR(INDEX(Sales!$D$5:$ABF$18,MATCH(UsagePerHour!$B8,Sales!$C$5:$C$18,0),MATCH(UsagePerHour!K$4,Sales!$D$3:$ABF$3,0))/K$2*INDEX(Usage!$D$5:$ABF$11,MATCH(UsagePerHour!$B$4,Usage!$C$5:$C$11,0),MATCH(UsagePerHour!K$4,Usage!$D$3:$ABF$3,0)),"")</f>
        <v>18.377610145402866</v>
      </c>
      <c r="L8" s="6">
        <f>IFERROR(INDEX(Sales!$D$5:$ABF$18,MATCH(UsagePerHour!$B8,Sales!$C$5:$C$18,0),MATCH(UsagePerHour!L$4,Sales!$D$3:$ABF$3,0))/L$2*INDEX(Usage!$D$5:$ABF$11,MATCH(UsagePerHour!$B$4,Usage!$C$5:$C$11,0),MATCH(UsagePerHour!L$4,Usage!$D$3:$ABF$3,0)),"")</f>
        <v>37.986107784431141</v>
      </c>
      <c r="M8" s="6">
        <f>IFERROR(INDEX(Sales!$D$5:$ABF$18,MATCH(UsagePerHour!$B8,Sales!$C$5:$C$18,0),MATCH(UsagePerHour!M$4,Sales!$D$3:$ABF$3,0))/M$2*INDEX(Usage!$D$5:$ABF$11,MATCH(UsagePerHour!$B$4,Usage!$C$5:$C$11,0),MATCH(UsagePerHour!M$4,Usage!$D$3:$ABF$3,0)),"")</f>
        <v>20.798214372361588</v>
      </c>
      <c r="N8" s="6">
        <f>IFERROR(INDEX(Sales!$D$5:$ABF$18,MATCH(UsagePerHour!$B8,Sales!$C$5:$C$18,0),MATCH(UsagePerHour!N$4,Sales!$D$3:$ABF$3,0))/N$2*INDEX(Usage!$D$5:$ABF$11,MATCH(UsagePerHour!$B$4,Usage!$C$5:$C$11,0),MATCH(UsagePerHour!N$4,Usage!$D$3:$ABF$3,0)),"")</f>
        <v>12.458041646627121</v>
      </c>
      <c r="O8" s="6">
        <f>IFERROR(INDEX(Sales!$D$5:$ABF$18,MATCH(UsagePerHour!$B8,Sales!$C$5:$C$18,0),MATCH(UsagePerHour!O$4,Sales!$D$3:$ABF$3,0))/O$2*INDEX(Usage!$D$5:$ABF$11,MATCH(UsagePerHour!$B$4,Usage!$C$5:$C$11,0),MATCH(UsagePerHour!O$4,Usage!$D$3:$ABF$3,0)),"")</f>
        <v>23.046363726233235</v>
      </c>
      <c r="P8" s="6">
        <f>IFERROR(INDEX(Sales!$D$5:$ABF$18,MATCH(UsagePerHour!$B8,Sales!$C$5:$C$18,0),MATCH(UsagePerHour!P$4,Sales!$D$3:$ABF$3,0))/P$2*INDEX(Usage!$D$5:$ABF$11,MATCH(UsagePerHour!$B$4,Usage!$C$5:$C$11,0),MATCH(UsagePerHour!P$4,Usage!$D$3:$ABF$3,0)),"")</f>
        <v>158.21288832319806</v>
      </c>
      <c r="Q8" s="6">
        <f>IFERROR(INDEX(Sales!$D$5:$ABF$18,MATCH(UsagePerHour!$B8,Sales!$C$5:$C$18,0),MATCH(UsagePerHour!Q$4,Sales!$D$3:$ABF$3,0))/Q$2*INDEX(Usage!$D$5:$ABF$11,MATCH(UsagePerHour!$B$4,Usage!$C$5:$C$11,0),MATCH(UsagePerHour!Q$4,Usage!$D$3:$ABF$3,0)),"")</f>
        <v>39.648558450831793</v>
      </c>
      <c r="R8" s="6">
        <f>IFERROR(INDEX(Sales!$D$5:$ABF$18,MATCH(UsagePerHour!$B8,Sales!$C$5:$C$18,0),MATCH(UsagePerHour!R$4,Sales!$D$3:$ABF$3,0))/R$2*INDEX(Usage!$D$5:$ABF$11,MATCH(UsagePerHour!$B$4,Usage!$C$5:$C$11,0),MATCH(UsagePerHour!R$4,Usage!$D$3:$ABF$3,0)),"")</f>
        <v>18.377610145402866</v>
      </c>
      <c r="S8" s="6">
        <f>IFERROR(INDEX(Sales!$D$5:$ABF$18,MATCH(UsagePerHour!$B8,Sales!$C$5:$C$18,0),MATCH(UsagePerHour!S$4,Sales!$D$3:$ABF$3,0))/S$2*INDEX(Usage!$D$5:$ABF$11,MATCH(UsagePerHour!$B$4,Usage!$C$5:$C$11,0),MATCH(UsagePerHour!S$4,Usage!$D$3:$ABF$3,0)),"")</f>
        <v>37.986107784431141</v>
      </c>
      <c r="T8" s="6">
        <f>IFERROR(INDEX(Sales!$D$5:$ABF$18,MATCH(UsagePerHour!$B8,Sales!$C$5:$C$18,0),MATCH(UsagePerHour!T$4,Sales!$D$3:$ABF$3,0))/T$2*INDEX(Usage!$D$5:$ABF$11,MATCH(UsagePerHour!$B$4,Usage!$C$5:$C$11,0),MATCH(UsagePerHour!T$4,Usage!$D$3:$ABF$3,0)),"")</f>
        <v>20.798214372361588</v>
      </c>
      <c r="U8" s="6">
        <f>IFERROR(INDEX(Sales!$D$5:$ABF$18,MATCH(UsagePerHour!$B8,Sales!$C$5:$C$18,0),MATCH(UsagePerHour!U$4,Sales!$D$3:$ABF$3,0))/U$2*INDEX(Usage!$D$5:$ABF$11,MATCH(UsagePerHour!$B$4,Usage!$C$5:$C$11,0),MATCH(UsagePerHour!U$4,Usage!$D$3:$ABF$3,0)),"")</f>
        <v>12.458041646627121</v>
      </c>
      <c r="V8" s="6">
        <f>IFERROR(INDEX(Sales!$D$5:$ABF$18,MATCH(UsagePerHour!$B8,Sales!$C$5:$C$18,0),MATCH(UsagePerHour!V$4,Sales!$D$3:$ABF$3,0))/V$2*INDEX(Usage!$D$5:$ABF$11,MATCH(UsagePerHour!$B$4,Usage!$C$5:$C$11,0),MATCH(UsagePerHour!V$4,Usage!$D$3:$ABF$3,0)),"")</f>
        <v>23.046363726233235</v>
      </c>
      <c r="W8" s="6">
        <f>IFERROR(INDEX(Sales!$D$5:$ABF$18,MATCH(UsagePerHour!$B8,Sales!$C$5:$C$18,0),MATCH(UsagePerHour!W$4,Sales!$D$3:$ABF$3,0))/W$2*INDEX(Usage!$D$5:$ABF$11,MATCH(UsagePerHour!$B$4,Usage!$C$5:$C$11,0),MATCH(UsagePerHour!W$4,Usage!$D$3:$ABF$3,0)),"")</f>
        <v>158.21288832319806</v>
      </c>
      <c r="X8" s="6">
        <f>IFERROR(INDEX(Sales!$D$5:$ABF$18,MATCH(UsagePerHour!$B8,Sales!$C$5:$C$18,0),MATCH(UsagePerHour!X$4,Sales!$D$3:$ABF$3,0))/X$2*INDEX(Usage!$D$5:$ABF$11,MATCH(UsagePerHour!$B$4,Usage!$C$5:$C$11,0),MATCH(UsagePerHour!X$4,Usage!$D$3:$ABF$3,0)),"")</f>
        <v>39.648558450831793</v>
      </c>
      <c r="Y8" s="6">
        <f>IFERROR(INDEX(Sales!$D$5:$ABF$18,MATCH(UsagePerHour!$B8,Sales!$C$5:$C$18,0),MATCH(UsagePerHour!Y$4,Sales!$D$3:$ABF$3,0))/Y$2*INDEX(Usage!$D$5:$ABF$11,MATCH(UsagePerHour!$B$4,Usage!$C$5:$C$11,0),MATCH(UsagePerHour!Y$4,Usage!$D$3:$ABF$3,0)),"")</f>
        <v>18.377610145402866</v>
      </c>
      <c r="Z8" s="6">
        <f>IFERROR(INDEX(Sales!$D$5:$ABF$18,MATCH(UsagePerHour!$B8,Sales!$C$5:$C$18,0),MATCH(UsagePerHour!Z$4,Sales!$D$3:$ABF$3,0))/Z$2*INDEX(Usage!$D$5:$ABF$11,MATCH(UsagePerHour!$B$4,Usage!$C$5:$C$11,0),MATCH(UsagePerHour!Z$4,Usage!$D$3:$ABF$3,0)),"")</f>
        <v>37.986107784431141</v>
      </c>
      <c r="AA8" s="6">
        <f>IFERROR(INDEX(Sales!$D$5:$ABF$18,MATCH(UsagePerHour!$B8,Sales!$C$5:$C$18,0),MATCH(UsagePerHour!AA$4,Sales!$D$3:$ABF$3,0))/AA$2*INDEX(Usage!$D$5:$ABF$11,MATCH(UsagePerHour!$B$4,Usage!$C$5:$C$11,0),MATCH(UsagePerHour!AA$4,Usage!$D$3:$ABF$3,0)),"")</f>
        <v>20.798214372361588</v>
      </c>
      <c r="AB8" s="6">
        <f>IFERROR(INDEX(Sales!$D$5:$ABF$18,MATCH(UsagePerHour!$B8,Sales!$C$5:$C$18,0),MATCH(UsagePerHour!AB$4,Sales!$D$3:$ABF$3,0))/AB$2*INDEX(Usage!$D$5:$ABF$11,MATCH(UsagePerHour!$B$4,Usage!$C$5:$C$11,0),MATCH(UsagePerHour!AB$4,Usage!$D$3:$ABF$3,0)),"")</f>
        <v>12.458041646627121</v>
      </c>
      <c r="AC8" s="6">
        <f>IFERROR(INDEX(Sales!$D$5:$ABF$18,MATCH(UsagePerHour!$B8,Sales!$C$5:$C$18,0),MATCH(UsagePerHour!AC$4,Sales!$D$3:$ABF$3,0))/AC$2*INDEX(Usage!$D$5:$ABF$11,MATCH(UsagePerHour!$B$4,Usage!$C$5:$C$11,0),MATCH(UsagePerHour!AC$4,Usage!$D$3:$ABF$3,0)),"")</f>
        <v>23.046363726233235</v>
      </c>
      <c r="AD8" s="6">
        <f>IFERROR(INDEX(Sales!$D$5:$ABF$18,MATCH(UsagePerHour!$B8,Sales!$C$5:$C$18,0),MATCH(UsagePerHour!AD$4,Sales!$D$3:$ABF$3,0))/AD$2*INDEX(Usage!$D$5:$ABF$11,MATCH(UsagePerHour!$B$4,Usage!$C$5:$C$11,0),MATCH(UsagePerHour!AD$4,Usage!$D$3:$ABF$3,0)),"")</f>
        <v>158.21288832319806</v>
      </c>
      <c r="AE8" s="6">
        <f>IFERROR(INDEX(Sales!$D$5:$ABF$18,MATCH(UsagePerHour!$B8,Sales!$C$5:$C$18,0),MATCH(UsagePerHour!AE$4,Sales!$D$3:$ABF$3,0))/AE$2*INDEX(Usage!$D$5:$ABF$11,MATCH(UsagePerHour!$B$4,Usage!$C$5:$C$11,0),MATCH(UsagePerHour!AE$4,Usage!$D$3:$ABF$3,0)),"")</f>
        <v>39.648558450831793</v>
      </c>
      <c r="AF8" s="6">
        <f>IFERROR(INDEX(Sales!$D$5:$ABF$18,MATCH(UsagePerHour!$B8,Sales!$C$5:$C$18,0),MATCH(UsagePerHour!AF$4,Sales!$D$3:$ABF$3,0))/AF$2*INDEX(Usage!$D$5:$ABF$11,MATCH(UsagePerHour!$B$4,Usage!$C$5:$C$11,0),MATCH(UsagePerHour!AF$4,Usage!$D$3:$ABF$3,0)),"")</f>
        <v>18.377610145402866</v>
      </c>
      <c r="AG8" s="6">
        <f>IFERROR(INDEX(Sales!$D$5:$ABF$18,MATCH(UsagePerHour!$B8,Sales!$C$5:$C$18,0),MATCH(UsagePerHour!AG$4,Sales!$D$3:$ABF$3,0))/AG$2*INDEX(Usage!$D$5:$ABF$11,MATCH(UsagePerHour!$B$4,Usage!$C$5:$C$11,0),MATCH(UsagePerHour!AG$4,Usage!$D$3:$ABF$3,0)),"")</f>
        <v>37.986107784431141</v>
      </c>
      <c r="AH8" s="6">
        <f>IFERROR(INDEX(Sales!$D$5:$ABF$18,MATCH(UsagePerHour!$B8,Sales!$C$5:$C$18,0),MATCH(UsagePerHour!AH$4,Sales!$D$3:$ABF$3,0))/AH$2*INDEX(Usage!$D$5:$ABF$11,MATCH(UsagePerHour!$B$4,Usage!$C$5:$C$11,0),MATCH(UsagePerHour!AH$4,Usage!$D$3:$ABF$3,0)),"")</f>
        <v>20.798214372361588</v>
      </c>
      <c r="AI8" s="6">
        <f>IFERROR(INDEX(Sales!$D$5:$ABF$18,MATCH(UsagePerHour!$B8,Sales!$C$5:$C$18,0),MATCH(UsagePerHour!AI$4,Sales!$D$3:$ABF$3,0))/AI$2*INDEX(Usage!$D$5:$ABF$11,MATCH(UsagePerHour!$B$4,Usage!$C$5:$C$11,0),MATCH(UsagePerHour!AI$4,Usage!$D$3:$ABF$3,0)),"")</f>
        <v>12.458041646627121</v>
      </c>
      <c r="AJ8" s="6">
        <f>IFERROR(INDEX(Sales!$D$5:$ABF$18,MATCH(UsagePerHour!$B8,Sales!$C$5:$C$18,0),MATCH(UsagePerHour!AJ$4,Sales!$D$3:$ABF$3,0))/AJ$2*INDEX(Usage!$D$5:$ABF$11,MATCH(UsagePerHour!$B$4,Usage!$C$5:$C$11,0),MATCH(UsagePerHour!AJ$4,Usage!$D$3:$ABF$3,0)),"")</f>
        <v>23.046363726233235</v>
      </c>
      <c r="AK8" s="6">
        <f>IFERROR(INDEX(Sales!$D$5:$ABF$18,MATCH(UsagePerHour!$B8,Sales!$C$5:$C$18,0),MATCH(UsagePerHour!AK$4,Sales!$D$3:$ABF$3,0))/AK$2*INDEX(Usage!$D$5:$ABF$11,MATCH(UsagePerHour!$B$4,Usage!$C$5:$C$11,0),MATCH(UsagePerHour!AK$4,Usage!$D$3:$ABF$3,0)),"")</f>
        <v>158.21288832319806</v>
      </c>
      <c r="AL8" s="6">
        <f>IFERROR(INDEX(Sales!$D$5:$ABF$18,MATCH(UsagePerHour!$B8,Sales!$C$5:$C$18,0),MATCH(UsagePerHour!AL$4,Sales!$D$3:$ABF$3,0))/AL$2*INDEX(Usage!$D$5:$ABF$11,MATCH(UsagePerHour!$B$4,Usage!$C$5:$C$11,0),MATCH(UsagePerHour!AL$4,Usage!$D$3:$ABF$3,0)),"")</f>
        <v>39.648558450831793</v>
      </c>
      <c r="AM8" s="6">
        <f>IFERROR(INDEX(Sales!$D$5:$ABF$18,MATCH(UsagePerHour!$B8,Sales!$C$5:$C$18,0),MATCH(UsagePerHour!AM$4,Sales!$D$3:$ABF$3,0))/AM$2*INDEX(Usage!$D$5:$ABF$11,MATCH(UsagePerHour!$B$4,Usage!$C$5:$C$11,0),MATCH(UsagePerHour!AM$4,Usage!$D$3:$ABF$3,0)),"")</f>
        <v>18.377610145402866</v>
      </c>
      <c r="AN8" s="6">
        <f>IFERROR(INDEX(Sales!$D$5:$ABF$18,MATCH(UsagePerHour!$B8,Sales!$C$5:$C$18,0),MATCH(UsagePerHour!AN$4,Sales!$D$3:$ABF$3,0))/AN$2*INDEX(Usage!$D$5:$ABF$11,MATCH(UsagePerHour!$B$4,Usage!$C$5:$C$11,0),MATCH(UsagePerHour!AN$4,Usage!$D$3:$ABF$3,0)),"")</f>
        <v>37.986107784431141</v>
      </c>
      <c r="AO8" s="6">
        <f>IFERROR(INDEX(Sales!$D$5:$ABF$18,MATCH(UsagePerHour!$B8,Sales!$C$5:$C$18,0),MATCH(UsagePerHour!AO$4,Sales!$D$3:$ABF$3,0))/AO$2*INDEX(Usage!$D$5:$ABF$11,MATCH(UsagePerHour!$B$4,Usage!$C$5:$C$11,0),MATCH(UsagePerHour!AO$4,Usage!$D$3:$ABF$3,0)),"")</f>
        <v>20.798214372361588</v>
      </c>
      <c r="AP8" s="6">
        <f>IFERROR(INDEX(Sales!$D$5:$ABF$18,MATCH(UsagePerHour!$B8,Sales!$C$5:$C$18,0),MATCH(UsagePerHour!AP$4,Sales!$D$3:$ABF$3,0))/AP$2*INDEX(Usage!$D$5:$ABF$11,MATCH(UsagePerHour!$B$4,Usage!$C$5:$C$11,0),MATCH(UsagePerHour!AP$4,Usage!$D$3:$ABF$3,0)),"")</f>
        <v>12.458041646627121</v>
      </c>
      <c r="AQ8" s="6">
        <f>IFERROR(INDEX(Sales!$D$5:$ABF$18,MATCH(UsagePerHour!$B8,Sales!$C$5:$C$18,0),MATCH(UsagePerHour!AQ$4,Sales!$D$3:$ABF$3,0))/AQ$2*INDEX(Usage!$D$5:$ABF$11,MATCH(UsagePerHour!$B$4,Usage!$C$5:$C$11,0),MATCH(UsagePerHour!AQ$4,Usage!$D$3:$ABF$3,0)),"")</f>
        <v>23.046363726233235</v>
      </c>
      <c r="AR8" s="6">
        <f>IFERROR(INDEX(Sales!$D$5:$ABF$18,MATCH(UsagePerHour!$B8,Sales!$C$5:$C$18,0),MATCH(UsagePerHour!AR$4,Sales!$D$3:$ABF$3,0))/AR$2*INDEX(Usage!$D$5:$ABF$11,MATCH(UsagePerHour!$B$4,Usage!$C$5:$C$11,0),MATCH(UsagePerHour!AR$4,Usage!$D$3:$ABF$3,0)),"")</f>
        <v>158.21288832319806</v>
      </c>
      <c r="AS8" s="6">
        <f>IFERROR(INDEX(Sales!$D$5:$ABF$18,MATCH(UsagePerHour!$B8,Sales!$C$5:$C$18,0),MATCH(UsagePerHour!AS$4,Sales!$D$3:$ABF$3,0))/AS$2*INDEX(Usage!$D$5:$ABF$11,MATCH(UsagePerHour!$B$4,Usage!$C$5:$C$11,0),MATCH(UsagePerHour!AS$4,Usage!$D$3:$ABF$3,0)),"")</f>
        <v>39.648558450831793</v>
      </c>
      <c r="AT8" s="6">
        <f>IFERROR(INDEX(Sales!$D$5:$ABF$18,MATCH(UsagePerHour!$B8,Sales!$C$5:$C$18,0),MATCH(UsagePerHour!AT$4,Sales!$D$3:$ABF$3,0))/AT$2*INDEX(Usage!$D$5:$ABF$11,MATCH(UsagePerHour!$B$4,Usage!$C$5:$C$11,0),MATCH(UsagePerHour!AT$4,Usage!$D$3:$ABF$3,0)),"")</f>
        <v>18.377610145402866</v>
      </c>
      <c r="AU8" s="6">
        <f>IFERROR(INDEX(Sales!$D$5:$ABF$18,MATCH(UsagePerHour!$B8,Sales!$C$5:$C$18,0),MATCH(UsagePerHour!AU$4,Sales!$D$3:$ABF$3,0))/AU$2*INDEX(Usage!$D$5:$ABF$11,MATCH(UsagePerHour!$B$4,Usage!$C$5:$C$11,0),MATCH(UsagePerHour!AU$4,Usage!$D$3:$ABF$3,0)),"")</f>
        <v>37.986107784431141</v>
      </c>
      <c r="AV8" s="6">
        <f>IFERROR(INDEX(Sales!$D$5:$ABF$18,MATCH(UsagePerHour!$B8,Sales!$C$5:$C$18,0),MATCH(UsagePerHour!AV$4,Sales!$D$3:$ABF$3,0))/AV$2*INDEX(Usage!$D$5:$ABF$11,MATCH(UsagePerHour!$B$4,Usage!$C$5:$C$11,0),MATCH(UsagePerHour!AV$4,Usage!$D$3:$ABF$3,0)),"")</f>
        <v>20.798214372361588</v>
      </c>
      <c r="AW8" s="6">
        <f>IFERROR(INDEX(Sales!$D$5:$ABF$18,MATCH(UsagePerHour!$B8,Sales!$C$5:$C$18,0),MATCH(UsagePerHour!AW$4,Sales!$D$3:$ABF$3,0))/AW$2*INDEX(Usage!$D$5:$ABF$11,MATCH(UsagePerHour!$B$4,Usage!$C$5:$C$11,0),MATCH(UsagePerHour!AW$4,Usage!$D$3:$ABF$3,0)),"")</f>
        <v>12.458041646627121</v>
      </c>
      <c r="AX8" s="6">
        <f>IFERROR(INDEX(Sales!$D$5:$ABF$18,MATCH(UsagePerHour!$B8,Sales!$C$5:$C$18,0),MATCH(UsagePerHour!AX$4,Sales!$D$3:$ABF$3,0))/AX$2*INDEX(Usage!$D$5:$ABF$11,MATCH(UsagePerHour!$B$4,Usage!$C$5:$C$11,0),MATCH(UsagePerHour!AX$4,Usage!$D$3:$ABF$3,0)),"")</f>
        <v>23.046363726233235</v>
      </c>
      <c r="AY8" s="6">
        <f>IFERROR(INDEX(Sales!$D$5:$ABF$18,MATCH(UsagePerHour!$B8,Sales!$C$5:$C$18,0),MATCH(UsagePerHour!AY$4,Sales!$D$3:$ABF$3,0))/AY$2*INDEX(Usage!$D$5:$ABF$11,MATCH(UsagePerHour!$B$4,Usage!$C$5:$C$11,0),MATCH(UsagePerHour!AY$4,Usage!$D$3:$ABF$3,0)),"")</f>
        <v>158.21288832319806</v>
      </c>
      <c r="AZ8" s="6">
        <f>IFERROR(INDEX(Sales!$D$5:$ABF$18,MATCH(UsagePerHour!$B8,Sales!$C$5:$C$18,0),MATCH(UsagePerHour!AZ$4,Sales!$D$3:$ABF$3,0))/AZ$2*INDEX(Usage!$D$5:$ABF$11,MATCH(UsagePerHour!$B$4,Usage!$C$5:$C$11,0),MATCH(UsagePerHour!AZ$4,Usage!$D$3:$ABF$3,0)),"")</f>
        <v>39.648558450831793</v>
      </c>
      <c r="BA8" s="6">
        <f>IFERROR(INDEX(Sales!$D$5:$ABF$18,MATCH(UsagePerHour!$B8,Sales!$C$5:$C$18,0),MATCH(UsagePerHour!BA$4,Sales!$D$3:$ABF$3,0))/BA$2*INDEX(Usage!$D$5:$ABF$11,MATCH(UsagePerHour!$B$4,Usage!$C$5:$C$11,0),MATCH(UsagePerHour!BA$4,Usage!$D$3:$ABF$3,0)),"")</f>
        <v>18.377610145402866</v>
      </c>
      <c r="BB8" s="6">
        <f>IFERROR(INDEX(Sales!$D$5:$ABF$18,MATCH(UsagePerHour!$B8,Sales!$C$5:$C$18,0),MATCH(UsagePerHour!BB$4,Sales!$D$3:$ABF$3,0))/BB$2*INDEX(Usage!$D$5:$ABF$11,MATCH(UsagePerHour!$B$4,Usage!$C$5:$C$11,0),MATCH(UsagePerHour!BB$4,Usage!$D$3:$ABF$3,0)),"")</f>
        <v>37.986107784431141</v>
      </c>
      <c r="BC8" s="6">
        <f>IFERROR(INDEX(Sales!$D$5:$ABF$18,MATCH(UsagePerHour!$B8,Sales!$C$5:$C$18,0),MATCH(UsagePerHour!BC$4,Sales!$D$3:$ABF$3,0))/BC$2*INDEX(Usage!$D$5:$ABF$11,MATCH(UsagePerHour!$B$4,Usage!$C$5:$C$11,0),MATCH(UsagePerHour!BC$4,Usage!$D$3:$ABF$3,0)),"")</f>
        <v>20.798214372361588</v>
      </c>
      <c r="BD8" s="6">
        <f>IFERROR(INDEX(Sales!$D$5:$ABF$18,MATCH(UsagePerHour!$B8,Sales!$C$5:$C$18,0),MATCH(UsagePerHour!BD$4,Sales!$D$3:$ABF$3,0))/BD$2*INDEX(Usage!$D$5:$ABF$11,MATCH(UsagePerHour!$B$4,Usage!$C$5:$C$11,0),MATCH(UsagePerHour!BD$4,Usage!$D$3:$ABF$3,0)),"")</f>
        <v>12.458041646627121</v>
      </c>
      <c r="BE8" s="6">
        <f>IFERROR(INDEX(Sales!$D$5:$ABF$18,MATCH(UsagePerHour!$B8,Sales!$C$5:$C$18,0),MATCH(UsagePerHour!BE$4,Sales!$D$3:$ABF$3,0))/BE$2*INDEX(Usage!$D$5:$ABF$11,MATCH(UsagePerHour!$B$4,Usage!$C$5:$C$11,0),MATCH(UsagePerHour!BE$4,Usage!$D$3:$ABF$3,0)),"")</f>
        <v>23.046363726233235</v>
      </c>
      <c r="BF8" s="6">
        <f>IFERROR(INDEX(Sales!$D$5:$ABF$18,MATCH(UsagePerHour!$B8,Sales!$C$5:$C$18,0),MATCH(UsagePerHour!BF$4,Sales!$D$3:$ABF$3,0))/BF$2*INDEX(Usage!$D$5:$ABF$11,MATCH(UsagePerHour!$B$4,Usage!$C$5:$C$11,0),MATCH(UsagePerHour!BF$4,Usage!$D$3:$ABF$3,0)),"")</f>
        <v>158.21288832319806</v>
      </c>
      <c r="BG8" s="6">
        <f>IFERROR(INDEX(Sales!$D$5:$ABF$18,MATCH(UsagePerHour!$B8,Sales!$C$5:$C$18,0),MATCH(UsagePerHour!BG$4,Sales!$D$3:$ABF$3,0))/BG$2*INDEX(Usage!$D$5:$ABF$11,MATCH(UsagePerHour!$B$4,Usage!$C$5:$C$11,0),MATCH(UsagePerHour!BG$4,Usage!$D$3:$ABF$3,0)),"")</f>
        <v>39.648558450831793</v>
      </c>
      <c r="BH8" s="6">
        <f>IFERROR(INDEX(Sales!$D$5:$ABF$18,MATCH(UsagePerHour!$B8,Sales!$C$5:$C$18,0),MATCH(UsagePerHour!BH$4,Sales!$D$3:$ABF$3,0))/BH$2*INDEX(Usage!$D$5:$ABF$11,MATCH(UsagePerHour!$B$4,Usage!$C$5:$C$11,0),MATCH(UsagePerHour!BH$4,Usage!$D$3:$ABF$3,0)),"")</f>
        <v>18.377610145402866</v>
      </c>
      <c r="BI8" s="6">
        <f>IFERROR(INDEX(Sales!$D$5:$ABF$18,MATCH(UsagePerHour!$B8,Sales!$C$5:$C$18,0),MATCH(UsagePerHour!BI$4,Sales!$D$3:$ABF$3,0))/BI$2*INDEX(Usage!$D$5:$ABF$11,MATCH(UsagePerHour!$B$4,Usage!$C$5:$C$11,0),MATCH(UsagePerHour!BI$4,Usage!$D$3:$ABF$3,0)),"")</f>
        <v>37.986107784431141</v>
      </c>
      <c r="BJ8" s="6">
        <f>IFERROR(INDEX(Sales!$D$5:$ABF$18,MATCH(UsagePerHour!$B8,Sales!$C$5:$C$18,0),MATCH(UsagePerHour!BJ$4,Sales!$D$3:$ABF$3,0))/BJ$2*INDEX(Usage!$D$5:$ABF$11,MATCH(UsagePerHour!$B$4,Usage!$C$5:$C$11,0),MATCH(UsagePerHour!BJ$4,Usage!$D$3:$ABF$3,0)),"")</f>
        <v>20.798214372361588</v>
      </c>
      <c r="BK8" s="6">
        <f>IFERROR(INDEX(Sales!$D$5:$ABF$18,MATCH(UsagePerHour!$B8,Sales!$C$5:$C$18,0),MATCH(UsagePerHour!BK$4,Sales!$D$3:$ABF$3,0))/BK$2*INDEX(Usage!$D$5:$ABF$11,MATCH(UsagePerHour!$B$4,Usage!$C$5:$C$11,0),MATCH(UsagePerHour!BK$4,Usage!$D$3:$ABF$3,0)),"")</f>
        <v>12.458041646627121</v>
      </c>
      <c r="BL8" s="6">
        <f>IFERROR(INDEX(Sales!$D$5:$ABF$18,MATCH(UsagePerHour!$B8,Sales!$C$5:$C$18,0),MATCH(UsagePerHour!BL$4,Sales!$D$3:$ABF$3,0))/BL$2*INDEX(Usage!$D$5:$ABF$11,MATCH(UsagePerHour!$B$4,Usage!$C$5:$C$11,0),MATCH(UsagePerHour!BL$4,Usage!$D$3:$ABF$3,0)),"")</f>
        <v>23.046363726233235</v>
      </c>
      <c r="BM8" s="6">
        <f>IFERROR(INDEX(Sales!$D$5:$ABF$18,MATCH(UsagePerHour!$B8,Sales!$C$5:$C$18,0),MATCH(UsagePerHour!BM$4,Sales!$D$3:$ABF$3,0))/BM$2*INDEX(Usage!$D$5:$ABF$11,MATCH(UsagePerHour!$B$4,Usage!$C$5:$C$11,0),MATCH(UsagePerHour!BM$4,Usage!$D$3:$ABF$3,0)),"")</f>
        <v>158.21288832319806</v>
      </c>
      <c r="BN8" s="6">
        <f>IFERROR(INDEX(Sales!$D$5:$ABF$18,MATCH(UsagePerHour!$B8,Sales!$C$5:$C$18,0),MATCH(UsagePerHour!BN$4,Sales!$D$3:$ABF$3,0))/BN$2*INDEX(Usage!$D$5:$ABF$11,MATCH(UsagePerHour!$B$4,Usage!$C$5:$C$11,0),MATCH(UsagePerHour!BN$4,Usage!$D$3:$ABF$3,0)),"")</f>
        <v>39.648558450831793</v>
      </c>
      <c r="BO8" s="6">
        <f>IFERROR(INDEX(Sales!$D$5:$ABF$18,MATCH(UsagePerHour!$B8,Sales!$C$5:$C$18,0),MATCH(UsagePerHour!BO$4,Sales!$D$3:$ABF$3,0))/BO$2*INDEX(Usage!$D$5:$ABF$11,MATCH(UsagePerHour!$B$4,Usage!$C$5:$C$11,0),MATCH(UsagePerHour!BO$4,Usage!$D$3:$ABF$3,0)),"")</f>
        <v>18.377610145402866</v>
      </c>
      <c r="BP8" s="6">
        <f>IFERROR(INDEX(Sales!$D$5:$ABF$18,MATCH(UsagePerHour!$B8,Sales!$C$5:$C$18,0),MATCH(UsagePerHour!BP$4,Sales!$D$3:$ABF$3,0))/BP$2*INDEX(Usage!$D$5:$ABF$11,MATCH(UsagePerHour!$B$4,Usage!$C$5:$C$11,0),MATCH(UsagePerHour!BP$4,Usage!$D$3:$ABF$3,0)),"")</f>
        <v>37.986107784431141</v>
      </c>
      <c r="BQ8" s="6">
        <f>IFERROR(INDEX(Sales!$D$5:$ABF$18,MATCH(UsagePerHour!$B8,Sales!$C$5:$C$18,0),MATCH(UsagePerHour!BQ$4,Sales!$D$3:$ABF$3,0))/BQ$2*INDEX(Usage!$D$5:$ABF$11,MATCH(UsagePerHour!$B$4,Usage!$C$5:$C$11,0),MATCH(UsagePerHour!BQ$4,Usage!$D$3:$ABF$3,0)),"")</f>
        <v>20.798214372361588</v>
      </c>
      <c r="BR8" s="6">
        <f>IFERROR(INDEX(Sales!$D$5:$ABF$18,MATCH(UsagePerHour!$B8,Sales!$C$5:$C$18,0),MATCH(UsagePerHour!BR$4,Sales!$D$3:$ABF$3,0))/BR$2*INDEX(Usage!$D$5:$ABF$11,MATCH(UsagePerHour!$B$4,Usage!$C$5:$C$11,0),MATCH(UsagePerHour!BR$4,Usage!$D$3:$ABF$3,0)),"")</f>
        <v>12.458041646627121</v>
      </c>
      <c r="BS8" s="6">
        <f>IFERROR(INDEX(Sales!$D$5:$ABF$18,MATCH(UsagePerHour!$B8,Sales!$C$5:$C$18,0),MATCH(UsagePerHour!BS$4,Sales!$D$3:$ABF$3,0))/BS$2*INDEX(Usage!$D$5:$ABF$11,MATCH(UsagePerHour!$B$4,Usage!$C$5:$C$11,0),MATCH(UsagePerHour!BS$4,Usage!$D$3:$ABF$3,0)),"")</f>
        <v>23.046363726233235</v>
      </c>
      <c r="BT8" s="6">
        <f>IFERROR(INDEX(Sales!$D$5:$ABF$18,MATCH(UsagePerHour!$B8,Sales!$C$5:$C$18,0),MATCH(UsagePerHour!BT$4,Sales!$D$3:$ABF$3,0))/BT$2*INDEX(Usage!$D$5:$ABF$11,MATCH(UsagePerHour!$B$4,Usage!$C$5:$C$11,0),MATCH(UsagePerHour!BT$4,Usage!$D$3:$ABF$3,0)),"")</f>
        <v>158.21288832319806</v>
      </c>
      <c r="BU8" s="6">
        <f>IFERROR(INDEX(Sales!$D$5:$ABF$18,MATCH(UsagePerHour!$B8,Sales!$C$5:$C$18,0),MATCH(UsagePerHour!BU$4,Sales!$D$3:$ABF$3,0))/BU$2*INDEX(Usage!$D$5:$ABF$11,MATCH(UsagePerHour!$B$4,Usage!$C$5:$C$11,0),MATCH(UsagePerHour!BU$4,Usage!$D$3:$ABF$3,0)),"")</f>
        <v>39.648558450831793</v>
      </c>
      <c r="BV8" s="6">
        <f>IFERROR(INDEX(Sales!$D$5:$ABF$18,MATCH(UsagePerHour!$B8,Sales!$C$5:$C$18,0),MATCH(UsagePerHour!BV$4,Sales!$D$3:$ABF$3,0))/BV$2*INDEX(Usage!$D$5:$ABF$11,MATCH(UsagePerHour!$B$4,Usage!$C$5:$C$11,0),MATCH(UsagePerHour!BV$4,Usage!$D$3:$ABF$3,0)),"")</f>
        <v>18.377610145402866</v>
      </c>
      <c r="BW8" s="6">
        <f>IFERROR(INDEX(Sales!$D$5:$ABF$18,MATCH(UsagePerHour!$B8,Sales!$C$5:$C$18,0),MATCH(UsagePerHour!BW$4,Sales!$D$3:$ABF$3,0))/BW$2*INDEX(Usage!$D$5:$ABF$11,MATCH(UsagePerHour!$B$4,Usage!$C$5:$C$11,0),MATCH(UsagePerHour!BW$4,Usage!$D$3:$ABF$3,0)),"")</f>
        <v>37.986107784431141</v>
      </c>
      <c r="BX8" s="6">
        <f>IFERROR(INDEX(Sales!$D$5:$ABF$18,MATCH(UsagePerHour!$B8,Sales!$C$5:$C$18,0),MATCH(UsagePerHour!BX$4,Sales!$D$3:$ABF$3,0))/BX$2*INDEX(Usage!$D$5:$ABF$11,MATCH(UsagePerHour!$B$4,Usage!$C$5:$C$11,0),MATCH(UsagePerHour!BX$4,Usage!$D$3:$ABF$3,0)),"")</f>
        <v>20.798214372361588</v>
      </c>
      <c r="BY8" s="6">
        <f>IFERROR(INDEX(Sales!$D$5:$ABF$18,MATCH(UsagePerHour!$B8,Sales!$C$5:$C$18,0),MATCH(UsagePerHour!BY$4,Sales!$D$3:$ABF$3,0))/BY$2*INDEX(Usage!$D$5:$ABF$11,MATCH(UsagePerHour!$B$4,Usage!$C$5:$C$11,0),MATCH(UsagePerHour!BY$4,Usage!$D$3:$ABF$3,0)),"")</f>
        <v>12.458041646627121</v>
      </c>
      <c r="BZ8" s="6">
        <f>IFERROR(INDEX(Sales!$D$5:$ABF$18,MATCH(UsagePerHour!$B8,Sales!$C$5:$C$18,0),MATCH(UsagePerHour!BZ$4,Sales!$D$3:$ABF$3,0))/BZ$2*INDEX(Usage!$D$5:$ABF$11,MATCH(UsagePerHour!$B$4,Usage!$C$5:$C$11,0),MATCH(UsagePerHour!BZ$4,Usage!$D$3:$ABF$3,0)),"")</f>
        <v>23.046363726233235</v>
      </c>
      <c r="CA8" s="6">
        <f>IFERROR(INDEX(Sales!$D$5:$ABF$18,MATCH(UsagePerHour!$B8,Sales!$C$5:$C$18,0),MATCH(UsagePerHour!CA$4,Sales!$D$3:$ABF$3,0))/CA$2*INDEX(Usage!$D$5:$ABF$11,MATCH(UsagePerHour!$B$4,Usage!$C$5:$C$11,0),MATCH(UsagePerHour!CA$4,Usage!$D$3:$ABF$3,0)),"")</f>
        <v>158.21288832319806</v>
      </c>
      <c r="CB8" s="6">
        <f>IFERROR(INDEX(Sales!$D$5:$ABF$18,MATCH(UsagePerHour!$B8,Sales!$C$5:$C$18,0),MATCH(UsagePerHour!CB$4,Sales!$D$3:$ABF$3,0))/CB$2*INDEX(Usage!$D$5:$ABF$11,MATCH(UsagePerHour!$B$4,Usage!$C$5:$C$11,0),MATCH(UsagePerHour!CB$4,Usage!$D$3:$ABF$3,0)),"")</f>
        <v>39.648558450831793</v>
      </c>
      <c r="CC8" s="6">
        <f>IFERROR(INDEX(Sales!$D$5:$ABF$18,MATCH(UsagePerHour!$B8,Sales!$C$5:$C$18,0),MATCH(UsagePerHour!CC$4,Sales!$D$3:$ABF$3,0))/CC$2*INDEX(Usage!$D$5:$ABF$11,MATCH(UsagePerHour!$B$4,Usage!$C$5:$C$11,0),MATCH(UsagePerHour!CC$4,Usage!$D$3:$ABF$3,0)),"")</f>
        <v>18.377610145402866</v>
      </c>
      <c r="CD8" s="6">
        <f>IFERROR(INDEX(Sales!$D$5:$ABF$18,MATCH(UsagePerHour!$B8,Sales!$C$5:$C$18,0),MATCH(UsagePerHour!CD$4,Sales!$D$3:$ABF$3,0))/CD$2*INDEX(Usage!$D$5:$ABF$11,MATCH(UsagePerHour!$B$4,Usage!$C$5:$C$11,0),MATCH(UsagePerHour!CD$4,Usage!$D$3:$ABF$3,0)),"")</f>
        <v>37.986107784431141</v>
      </c>
      <c r="CE8" s="6">
        <f>IFERROR(INDEX(Sales!$D$5:$ABF$18,MATCH(UsagePerHour!$B8,Sales!$C$5:$C$18,0),MATCH(UsagePerHour!CE$4,Sales!$D$3:$ABF$3,0))/CE$2*INDEX(Usage!$D$5:$ABF$11,MATCH(UsagePerHour!$B$4,Usage!$C$5:$C$11,0),MATCH(UsagePerHour!CE$4,Usage!$D$3:$ABF$3,0)),"")</f>
        <v>20.798214372361588</v>
      </c>
      <c r="CF8" s="6">
        <f>IFERROR(INDEX(Sales!$D$5:$ABF$18,MATCH(UsagePerHour!$B8,Sales!$C$5:$C$18,0),MATCH(UsagePerHour!CF$4,Sales!$D$3:$ABF$3,0))/CF$2*INDEX(Usage!$D$5:$ABF$11,MATCH(UsagePerHour!$B$4,Usage!$C$5:$C$11,0),MATCH(UsagePerHour!CF$4,Usage!$D$3:$ABF$3,0)),"")</f>
        <v>12.458041646627121</v>
      </c>
      <c r="CG8" s="6">
        <f>IFERROR(INDEX(Sales!$D$5:$ABF$18,MATCH(UsagePerHour!$B8,Sales!$C$5:$C$18,0),MATCH(UsagePerHour!CG$4,Sales!$D$3:$ABF$3,0))/CG$2*INDEX(Usage!$D$5:$ABF$11,MATCH(UsagePerHour!$B$4,Usage!$C$5:$C$11,0),MATCH(UsagePerHour!CG$4,Usage!$D$3:$ABF$3,0)),"")</f>
        <v>23.046363726233235</v>
      </c>
      <c r="CH8" s="6">
        <f>IFERROR(INDEX(Sales!$D$5:$ABF$18,MATCH(UsagePerHour!$B8,Sales!$C$5:$C$18,0),MATCH(UsagePerHour!CH$4,Sales!$D$3:$ABF$3,0))/CH$2*INDEX(Usage!$D$5:$ABF$11,MATCH(UsagePerHour!$B$4,Usage!$C$5:$C$11,0),MATCH(UsagePerHour!CH$4,Usage!$D$3:$ABF$3,0)),"")</f>
        <v>158.21288832319806</v>
      </c>
      <c r="CI8" s="6">
        <f>IFERROR(INDEX(Sales!$D$5:$ABF$18,MATCH(UsagePerHour!$B8,Sales!$C$5:$C$18,0),MATCH(UsagePerHour!CI$4,Sales!$D$3:$ABF$3,0))/CI$2*INDEX(Usage!$D$5:$ABF$11,MATCH(UsagePerHour!$B$4,Usage!$C$5:$C$11,0),MATCH(UsagePerHour!CI$4,Usage!$D$3:$ABF$3,0)),"")</f>
        <v>39.648558450831793</v>
      </c>
      <c r="CJ8" s="6">
        <f>IFERROR(INDEX(Sales!$D$5:$ABF$18,MATCH(UsagePerHour!$B8,Sales!$C$5:$C$18,0),MATCH(UsagePerHour!CJ$4,Sales!$D$3:$ABF$3,0))/CJ$2*INDEX(Usage!$D$5:$ABF$11,MATCH(UsagePerHour!$B$4,Usage!$C$5:$C$11,0),MATCH(UsagePerHour!CJ$4,Usage!$D$3:$ABF$3,0)),"")</f>
        <v>18.377610145402866</v>
      </c>
      <c r="CK8" s="6">
        <f>IFERROR(INDEX(Sales!$D$5:$ABF$18,MATCH(UsagePerHour!$B8,Sales!$C$5:$C$18,0),MATCH(UsagePerHour!CK$4,Sales!$D$3:$ABF$3,0))/CK$2*INDEX(Usage!$D$5:$ABF$11,MATCH(UsagePerHour!$B$4,Usage!$C$5:$C$11,0),MATCH(UsagePerHour!CK$4,Usage!$D$3:$ABF$3,0)),"")</f>
        <v>37.986107784431141</v>
      </c>
      <c r="CL8" s="6">
        <f>IFERROR(INDEX(Sales!$D$5:$ABF$18,MATCH(UsagePerHour!$B8,Sales!$C$5:$C$18,0),MATCH(UsagePerHour!CL$4,Sales!$D$3:$ABF$3,0))/CL$2*INDEX(Usage!$D$5:$ABF$11,MATCH(UsagePerHour!$B$4,Usage!$C$5:$C$11,0),MATCH(UsagePerHour!CL$4,Usage!$D$3:$ABF$3,0)),"")</f>
        <v>20.798214372361588</v>
      </c>
      <c r="CM8" s="6">
        <f>IFERROR(INDEX(Sales!$D$5:$ABF$18,MATCH(UsagePerHour!$B8,Sales!$C$5:$C$18,0),MATCH(UsagePerHour!CM$4,Sales!$D$3:$ABF$3,0))/CM$2*INDEX(Usage!$D$5:$ABF$11,MATCH(UsagePerHour!$B$4,Usage!$C$5:$C$11,0),MATCH(UsagePerHour!CM$4,Usage!$D$3:$ABF$3,0)),"")</f>
        <v>12.458041646627121</v>
      </c>
      <c r="CN8" s="6">
        <f>IFERROR(INDEX(Sales!$D$5:$ABF$18,MATCH(UsagePerHour!$B8,Sales!$C$5:$C$18,0),MATCH(UsagePerHour!CN$4,Sales!$D$3:$ABF$3,0))/CN$2*INDEX(Usage!$D$5:$ABF$11,MATCH(UsagePerHour!$B$4,Usage!$C$5:$C$11,0),MATCH(UsagePerHour!CN$4,Usage!$D$3:$ABF$3,0)),"")</f>
        <v>23.046363726233235</v>
      </c>
      <c r="CO8" s="6">
        <f>IFERROR(INDEX(Sales!$D$5:$ABF$18,MATCH(UsagePerHour!$B8,Sales!$C$5:$C$18,0),MATCH(UsagePerHour!CO$4,Sales!$D$3:$ABF$3,0))/CO$2*INDEX(Usage!$D$5:$ABF$11,MATCH(UsagePerHour!$B$4,Usage!$C$5:$C$11,0),MATCH(UsagePerHour!CO$4,Usage!$D$3:$ABF$3,0)),"")</f>
        <v>158.21288832319806</v>
      </c>
      <c r="CP8" s="6">
        <f>IFERROR(INDEX(Sales!$D$5:$ABF$18,MATCH(UsagePerHour!$B8,Sales!$C$5:$C$18,0),MATCH(UsagePerHour!CP$4,Sales!$D$3:$ABF$3,0))/CP$2*INDEX(Usage!$D$5:$ABF$11,MATCH(UsagePerHour!$B$4,Usage!$C$5:$C$11,0),MATCH(UsagePerHour!CP$4,Usage!$D$3:$ABF$3,0)),"")</f>
        <v>39.648558450831793</v>
      </c>
      <c r="CQ8" s="6">
        <f>IFERROR(INDEX(Sales!$D$5:$ABF$18,MATCH(UsagePerHour!$B8,Sales!$C$5:$C$18,0),MATCH(UsagePerHour!CQ$4,Sales!$D$3:$ABF$3,0))/CQ$2*INDEX(Usage!$D$5:$ABF$11,MATCH(UsagePerHour!$B$4,Usage!$C$5:$C$11,0),MATCH(UsagePerHour!CQ$4,Usage!$D$3:$ABF$3,0)),"")</f>
        <v>18.377610145402866</v>
      </c>
      <c r="CR8" s="6">
        <f>IFERROR(INDEX(Sales!$D$5:$ABF$18,MATCH(UsagePerHour!$B8,Sales!$C$5:$C$18,0),MATCH(UsagePerHour!CR$4,Sales!$D$3:$ABF$3,0))/CR$2*INDEX(Usage!$D$5:$ABF$11,MATCH(UsagePerHour!$B$4,Usage!$C$5:$C$11,0),MATCH(UsagePerHour!CR$4,Usage!$D$3:$ABF$3,0)),"")</f>
        <v>37.986107784431141</v>
      </c>
      <c r="CS8" s="6">
        <f>IFERROR(INDEX(Sales!$D$5:$ABF$18,MATCH(UsagePerHour!$B8,Sales!$C$5:$C$18,0),MATCH(UsagePerHour!CS$4,Sales!$D$3:$ABF$3,0))/CS$2*INDEX(Usage!$D$5:$ABF$11,MATCH(UsagePerHour!$B$4,Usage!$C$5:$C$11,0),MATCH(UsagePerHour!CS$4,Usage!$D$3:$ABF$3,0)),"")</f>
        <v>20.798214372361588</v>
      </c>
      <c r="CT8" s="6">
        <f>IFERROR(INDEX(Sales!$D$5:$ABF$18,MATCH(UsagePerHour!$B8,Sales!$C$5:$C$18,0),MATCH(UsagePerHour!CT$4,Sales!$D$3:$ABF$3,0))/CT$2*INDEX(Usage!$D$5:$ABF$11,MATCH(UsagePerHour!$B$4,Usage!$C$5:$C$11,0),MATCH(UsagePerHour!CT$4,Usage!$D$3:$ABF$3,0)),"")</f>
        <v>12.458041646627121</v>
      </c>
      <c r="CU8" s="6">
        <f>IFERROR(INDEX(Sales!$D$5:$ABF$18,MATCH(UsagePerHour!$B8,Sales!$C$5:$C$18,0),MATCH(UsagePerHour!CU$4,Sales!$D$3:$ABF$3,0))/CU$2*INDEX(Usage!$D$5:$ABF$11,MATCH(UsagePerHour!$B$4,Usage!$C$5:$C$11,0),MATCH(UsagePerHour!CU$4,Usage!$D$3:$ABF$3,0)),"")</f>
        <v>23.046363726233235</v>
      </c>
      <c r="CV8" s="6">
        <f>IFERROR(INDEX(Sales!$D$5:$ABF$18,MATCH(UsagePerHour!$B8,Sales!$C$5:$C$18,0),MATCH(UsagePerHour!CV$4,Sales!$D$3:$ABF$3,0))/CV$2*INDEX(Usage!$D$5:$ABF$11,MATCH(UsagePerHour!$B$4,Usage!$C$5:$C$11,0),MATCH(UsagePerHour!CV$4,Usage!$D$3:$ABF$3,0)),"")</f>
        <v>158.21288832319806</v>
      </c>
      <c r="CW8" s="6">
        <f>IFERROR(INDEX(Sales!$D$5:$ABF$18,MATCH(UsagePerHour!$B8,Sales!$C$5:$C$18,0),MATCH(UsagePerHour!CW$4,Sales!$D$3:$ABF$3,0))/CW$2*INDEX(Usage!$D$5:$ABF$11,MATCH(UsagePerHour!$B$4,Usage!$C$5:$C$11,0),MATCH(UsagePerHour!CW$4,Usage!$D$3:$ABF$3,0)),"")</f>
        <v>39.648558450831793</v>
      </c>
      <c r="CX8" s="6">
        <f>IFERROR(INDEX(Sales!$D$5:$ABF$18,MATCH(UsagePerHour!$B8,Sales!$C$5:$C$18,0),MATCH(UsagePerHour!CX$4,Sales!$D$3:$ABF$3,0))/CX$2*INDEX(Usage!$D$5:$ABF$11,MATCH(UsagePerHour!$B$4,Usage!$C$5:$C$11,0),MATCH(UsagePerHour!CX$4,Usage!$D$3:$ABF$3,0)),"")</f>
        <v>18.377610145402866</v>
      </c>
      <c r="CY8" s="6">
        <f>IFERROR(INDEX(Sales!$D$5:$ABF$18,MATCH(UsagePerHour!$B8,Sales!$C$5:$C$18,0),MATCH(UsagePerHour!CY$4,Sales!$D$3:$ABF$3,0))/CY$2*INDEX(Usage!$D$5:$ABF$11,MATCH(UsagePerHour!$B$4,Usage!$C$5:$C$11,0),MATCH(UsagePerHour!CY$4,Usage!$D$3:$ABF$3,0)),"")</f>
        <v>37.986107784431141</v>
      </c>
      <c r="CZ8" s="6">
        <f>IFERROR(INDEX(Sales!$D$5:$ABF$18,MATCH(UsagePerHour!$B8,Sales!$C$5:$C$18,0),MATCH(UsagePerHour!CZ$4,Sales!$D$3:$ABF$3,0))/CZ$2*INDEX(Usage!$D$5:$ABF$11,MATCH(UsagePerHour!$B$4,Usage!$C$5:$C$11,0),MATCH(UsagePerHour!CZ$4,Usage!$D$3:$ABF$3,0)),"")</f>
        <v>20.798214372361588</v>
      </c>
      <c r="DA8" s="6">
        <f>IFERROR(INDEX(Sales!$D$5:$ABF$18,MATCH(UsagePerHour!$B8,Sales!$C$5:$C$18,0),MATCH(UsagePerHour!DA$4,Sales!$D$3:$ABF$3,0))/DA$2*INDEX(Usage!$D$5:$ABF$11,MATCH(UsagePerHour!$B$4,Usage!$C$5:$C$11,0),MATCH(UsagePerHour!DA$4,Usage!$D$3:$ABF$3,0)),"")</f>
        <v>38.790898203592818</v>
      </c>
      <c r="DB8" s="6">
        <f>IFERROR(INDEX(Sales!$D$5:$ABF$18,MATCH(UsagePerHour!$B8,Sales!$C$5:$C$18,0),MATCH(UsagePerHour!DB$4,Sales!$D$3:$ABF$3,0))/DB$2*INDEX(Usage!$D$5:$ABF$11,MATCH(UsagePerHour!$B$4,Usage!$C$5:$C$11,0),MATCH(UsagePerHour!DB$4,Usage!$D$3:$ABF$3,0)),"")</f>
        <v>11.612690509211456</v>
      </c>
      <c r="DC8" s="6">
        <f>IFERROR(INDEX(Sales!$D$5:$ABF$18,MATCH(UsagePerHour!$B8,Sales!$C$5:$C$18,0),MATCH(UsagePerHour!DC$4,Sales!$D$3:$ABF$3,0))/DC$2*INDEX(Usage!$D$5:$ABF$11,MATCH(UsagePerHour!$B$4,Usage!$C$5:$C$11,0),MATCH(UsagePerHour!DC$4,Usage!$D$3:$ABF$3,0)),"")</f>
        <v>188.60270155786699</v>
      </c>
      <c r="DD8" s="6">
        <f>IFERROR(INDEX(Sales!$D$5:$ABF$18,MATCH(UsagePerHour!$B8,Sales!$C$5:$C$18,0),MATCH(UsagePerHour!DD$4,Sales!$D$3:$ABF$3,0))/DD$2*INDEX(Usage!$D$5:$ABF$11,MATCH(UsagePerHour!$B$4,Usage!$C$5:$C$11,0),MATCH(UsagePerHour!DD$4,Usage!$D$3:$ABF$3,0)),"")</f>
        <v>5.5864779151537443</v>
      </c>
      <c r="DE8" s="6">
        <f>IFERROR(INDEX(Sales!$D$5:$ABF$18,MATCH(UsagePerHour!$B8,Sales!$C$5:$C$18,0),MATCH(UsagePerHour!DE$4,Sales!$D$3:$ABF$3,0))/DE$2*INDEX(Usage!$D$5:$ABF$11,MATCH(UsagePerHour!$B$4,Usage!$C$5:$C$11,0),MATCH(UsagePerHour!DE$4,Usage!$D$3:$ABF$3,0)),"")</f>
        <v>25.2544011983986</v>
      </c>
      <c r="DF8" s="6">
        <f>IFERROR(INDEX(Sales!$D$5:$ABF$18,MATCH(UsagePerHour!$B8,Sales!$C$5:$C$18,0),MATCH(UsagePerHour!DF$4,Sales!$D$3:$ABF$3,0))/DF$2*INDEX(Usage!$D$5:$ABF$11,MATCH(UsagePerHour!$B$4,Usage!$C$5:$C$11,0),MATCH(UsagePerHour!DF$4,Usage!$D$3:$ABF$3,0)),"")</f>
        <v>6.4603562327528152</v>
      </c>
      <c r="DG8" s="6">
        <f>IFERROR(INDEX(Sales!$D$5:$ABF$18,MATCH(UsagePerHour!$B8,Sales!$C$5:$C$18,0),MATCH(UsagePerHour!DG$4,Sales!$D$3:$ABF$3,0))/DG$2*INDEX(Usage!$D$5:$ABF$11,MATCH(UsagePerHour!$B$4,Usage!$C$5:$C$11,0),MATCH(UsagePerHour!DG$4,Usage!$D$3:$ABF$3,0)),"")</f>
        <v>21.932092859067136</v>
      </c>
      <c r="DH8" s="6">
        <f>IFERROR(INDEX(Sales!$D$5:$ABF$18,MATCH(UsagePerHour!$B8,Sales!$C$5:$C$18,0),MATCH(UsagePerHour!DH$4,Sales!$D$3:$ABF$3,0))/DH$2*INDEX(Usage!$D$5:$ABF$11,MATCH(UsagePerHour!$B$4,Usage!$C$5:$C$11,0),MATCH(UsagePerHour!DH$4,Usage!$D$3:$ABF$3,0)),"")</f>
        <v>64.211629526787931</v>
      </c>
      <c r="DI8" s="6">
        <f>IFERROR(INDEX(Sales!$D$5:$ABF$18,MATCH(UsagePerHour!$B8,Sales!$C$5:$C$18,0),MATCH(UsagePerHour!DI$4,Sales!$D$3:$ABF$3,0))/DI$2*INDEX(Usage!$D$5:$ABF$11,MATCH(UsagePerHour!$B$4,Usage!$C$5:$C$11,0),MATCH(UsagePerHour!DI$4,Usage!$D$3:$ABF$3,0)),"")</f>
        <v>23.863063951338692</v>
      </c>
      <c r="DJ8" s="6">
        <f>IFERROR(INDEX(Sales!$D$5:$ABF$18,MATCH(UsagePerHour!$B8,Sales!$C$5:$C$18,0),MATCH(UsagePerHour!DJ$4,Sales!$D$3:$ABF$3,0))/DJ$2*INDEX(Usage!$D$5:$ABF$11,MATCH(UsagePerHour!$B$4,Usage!$C$5:$C$11,0),MATCH(UsagePerHour!DJ$4,Usage!$D$3:$ABF$3,0)),"")</f>
        <v>320.4456817874418</v>
      </c>
      <c r="DK8" s="6">
        <f>IFERROR(INDEX(Sales!$D$5:$ABF$18,MATCH(UsagePerHour!$B8,Sales!$C$5:$C$18,0),MATCH(UsagePerHour!DK$4,Sales!$D$3:$ABF$3,0))/DK$2*INDEX(Usage!$D$5:$ABF$11,MATCH(UsagePerHour!$B$4,Usage!$C$5:$C$11,0),MATCH(UsagePerHour!DK$4,Usage!$D$3:$ABF$3,0)),"")</f>
        <v>33.995872674494493</v>
      </c>
      <c r="DL8" s="6">
        <f>IFERROR(INDEX(Sales!$D$5:$ABF$18,MATCH(UsagePerHour!$B8,Sales!$C$5:$C$18,0),MATCH(UsagePerHour!DL$4,Sales!$D$3:$ABF$3,0))/DL$2*INDEX(Usage!$D$5:$ABF$11,MATCH(UsagePerHour!$B$4,Usage!$C$5:$C$11,0),MATCH(UsagePerHour!DL$4,Usage!$D$3:$ABF$3,0)),"")</f>
        <v>11.231117262076406</v>
      </c>
      <c r="DM8" s="6">
        <f>IFERROR(INDEX(Sales!$D$5:$ABF$18,MATCH(UsagePerHour!$B8,Sales!$C$5:$C$18,0),MATCH(UsagePerHour!DM$4,Sales!$D$3:$ABF$3,0))/DM$2*INDEX(Usage!$D$5:$ABF$11,MATCH(UsagePerHour!$B$4,Usage!$C$5:$C$11,0),MATCH(UsagePerHour!DM$4,Usage!$D$3:$ABF$3,0)),"")</f>
        <v>57.199594114662602</v>
      </c>
      <c r="DN8" s="6">
        <f>IFERROR(INDEX(Sales!$D$5:$ABF$18,MATCH(UsagePerHour!$B8,Sales!$C$5:$C$18,0),MATCH(UsagePerHour!DN$4,Sales!$D$3:$ABF$3,0))/DN$2*INDEX(Usage!$D$5:$ABF$11,MATCH(UsagePerHour!$B$4,Usage!$C$5:$C$11,0),MATCH(UsagePerHour!DN$4,Usage!$D$3:$ABF$3,0)),"")</f>
        <v>15.838564328073952</v>
      </c>
      <c r="DO8" s="6">
        <f>IFERROR(INDEX(Sales!$D$5:$ABF$18,MATCH(UsagePerHour!$B8,Sales!$C$5:$C$18,0),MATCH(UsagePerHour!DO$4,Sales!$D$3:$ABF$3,0))/DO$2*INDEX(Usage!$D$5:$ABF$11,MATCH(UsagePerHour!$B$4,Usage!$C$5:$C$11,0),MATCH(UsagePerHour!DO$4,Usage!$D$3:$ABF$3,0)),"")</f>
        <v>19.452514073267004</v>
      </c>
      <c r="DP8" s="6">
        <f>IFERROR(INDEX(Sales!$D$5:$ABF$18,MATCH(UsagePerHour!$B8,Sales!$C$5:$C$18,0),MATCH(UsagePerHour!DP$4,Sales!$D$3:$ABF$3,0))/DP$2*INDEX(Usage!$D$5:$ABF$11,MATCH(UsagePerHour!$B$4,Usage!$C$5:$C$11,0),MATCH(UsagePerHour!DP$4,Usage!$D$3:$ABF$3,0)),"")</f>
        <v>38.021387522957525</v>
      </c>
      <c r="DQ8" s="6">
        <f>IFERROR(INDEX(Sales!$D$5:$ABF$18,MATCH(UsagePerHour!$B8,Sales!$C$5:$C$18,0),MATCH(UsagePerHour!DQ$4,Sales!$D$3:$ABF$3,0))/DQ$2*INDEX(Usage!$D$5:$ABF$11,MATCH(UsagePerHour!$B$4,Usage!$C$5:$C$11,0),MATCH(UsagePerHour!DQ$4,Usage!$D$3:$ABF$3,0)),"")</f>
        <v>128.71092475479597</v>
      </c>
      <c r="DR8" s="6">
        <f>IFERROR(INDEX(Sales!$D$5:$ABF$18,MATCH(UsagePerHour!$B8,Sales!$C$5:$C$18,0),MATCH(UsagePerHour!DR$4,Sales!$D$3:$ABF$3,0))/DR$2*INDEX(Usage!$D$5:$ABF$11,MATCH(UsagePerHour!$B$4,Usage!$C$5:$C$11,0),MATCH(UsagePerHour!DR$4,Usage!$D$3:$ABF$3,0)),"")</f>
        <v>41.635035563695212</v>
      </c>
      <c r="DS8" s="6">
        <f>IFERROR(INDEX(Sales!$D$5:$ABF$18,MATCH(UsagePerHour!$B8,Sales!$C$5:$C$18,0),MATCH(UsagePerHour!DS$4,Sales!$D$3:$ABF$3,0))/DS$2*INDEX(Usage!$D$5:$ABF$11,MATCH(UsagePerHour!$B$4,Usage!$C$5:$C$11,0),MATCH(UsagePerHour!DS$4,Usage!$D$3:$ABF$3,0)),"")</f>
        <v>24.028570727477955</v>
      </c>
      <c r="DT8" s="6">
        <f>IFERROR(INDEX(Sales!$D$5:$ABF$18,MATCH(UsagePerHour!$B8,Sales!$C$5:$C$18,0),MATCH(UsagePerHour!DT$4,Sales!$D$3:$ABF$3,0))/DT$2*INDEX(Usage!$D$5:$ABF$11,MATCH(UsagePerHour!$B$4,Usage!$C$5:$C$11,0),MATCH(UsagePerHour!DT$4,Usage!$D$3:$ABF$3,0)),"")</f>
        <v>0.90147347740667971</v>
      </c>
      <c r="DU8" s="6">
        <f>IFERROR(INDEX(Sales!$D$5:$ABF$18,MATCH(UsagePerHour!$B8,Sales!$C$5:$C$18,0),MATCH(UsagePerHour!DU$4,Sales!$D$3:$ABF$3,0))/DU$2*INDEX(Usage!$D$5:$ABF$11,MATCH(UsagePerHour!$B$4,Usage!$C$5:$C$11,0),MATCH(UsagePerHour!DU$4,Usage!$D$3:$ABF$3,0)),"")</f>
        <v>29.995860416137113</v>
      </c>
      <c r="DV8" s="6">
        <f>IFERROR(INDEX(Sales!$D$5:$ABF$18,MATCH(UsagePerHour!$B8,Sales!$C$5:$C$18,0),MATCH(UsagePerHour!DV$4,Sales!$D$3:$ABF$3,0))/DV$2*INDEX(Usage!$D$5:$ABF$11,MATCH(UsagePerHour!$B$4,Usage!$C$5:$C$11,0),MATCH(UsagePerHour!DV$4,Usage!$D$3:$ABF$3,0)),"")</f>
        <v>11.706074074074074</v>
      </c>
      <c r="DW8" s="6">
        <f>IFERROR(INDEX(Sales!$D$5:$ABF$18,MATCH(UsagePerHour!$B8,Sales!$C$5:$C$18,0),MATCH(UsagePerHour!DW$4,Sales!$D$3:$ABF$3,0))/DW$2*INDEX(Usage!$D$5:$ABF$11,MATCH(UsagePerHour!$B$4,Usage!$C$5:$C$11,0),MATCH(UsagePerHour!DW$4,Usage!$D$3:$ABF$3,0)),"")</f>
        <v>29.477530227445673</v>
      </c>
      <c r="DX8" s="6">
        <f>IFERROR(INDEX(Sales!$D$5:$ABF$18,MATCH(UsagePerHour!$B8,Sales!$C$5:$C$18,0),MATCH(UsagePerHour!DX$4,Sales!$D$3:$ABF$3,0))/DX$2*INDEX(Usage!$D$5:$ABF$11,MATCH(UsagePerHour!$B$4,Usage!$C$5:$C$11,0),MATCH(UsagePerHour!DX$4,Usage!$D$3:$ABF$3,0)),"")</f>
        <v>166.10217325176598</v>
      </c>
      <c r="DY8" s="6">
        <f>IFERROR(INDEX(Sales!$D$5:$ABF$18,MATCH(UsagePerHour!$B8,Sales!$C$5:$C$18,0),MATCH(UsagePerHour!DY$4,Sales!$D$3:$ABF$3,0))/DY$2*INDEX(Usage!$D$5:$ABF$11,MATCH(UsagePerHour!$B$4,Usage!$C$5:$C$11,0),MATCH(UsagePerHour!DY$4,Usage!$D$3:$ABF$3,0)),"")</f>
        <v>28.353211768818888</v>
      </c>
      <c r="DZ8" s="6">
        <f>IFERROR(INDEX(Sales!$D$5:$ABF$18,MATCH(UsagePerHour!$B8,Sales!$C$5:$C$18,0),MATCH(UsagePerHour!DZ$4,Sales!$D$3:$ABF$3,0))/DZ$2*INDEX(Usage!$D$5:$ABF$11,MATCH(UsagePerHour!$B$4,Usage!$C$5:$C$11,0),MATCH(UsagePerHour!DZ$4,Usage!$D$3:$ABF$3,0)),"")</f>
        <v>43.162520328690185</v>
      </c>
      <c r="EA8" s="6">
        <f>IFERROR(INDEX(Sales!$D$5:$ABF$18,MATCH(UsagePerHour!$B8,Sales!$C$5:$C$18,0),MATCH(UsagePerHour!EA$4,Sales!$D$3:$ABF$3,0))/EA$2*INDEX(Usage!$D$5:$ABF$11,MATCH(UsagePerHour!$B$4,Usage!$C$5:$C$11,0),MATCH(UsagePerHour!EA$4,Usage!$D$3:$ABF$3,0)),"")</f>
        <v>43.259921391878343</v>
      </c>
      <c r="EB8" s="6">
        <f>IFERROR(INDEX(Sales!$D$5:$ABF$18,MATCH(UsagePerHour!$B8,Sales!$C$5:$C$18,0),MATCH(UsagePerHour!EB$4,Sales!$D$3:$ABF$3,0))/EB$2*INDEX(Usage!$D$5:$ABF$11,MATCH(UsagePerHour!$B$4,Usage!$C$5:$C$11,0),MATCH(UsagePerHour!EB$4,Usage!$D$3:$ABF$3,0)),"")</f>
        <v>1.2334161050017738</v>
      </c>
      <c r="EC8" s="6">
        <f>IFERROR(INDEX(Sales!$D$5:$ABF$18,MATCH(UsagePerHour!$B8,Sales!$C$5:$C$18,0),MATCH(UsagePerHour!EC$4,Sales!$D$3:$ABF$3,0))/EC$2*INDEX(Usage!$D$5:$ABF$11,MATCH(UsagePerHour!$B$4,Usage!$C$5:$C$11,0),MATCH(UsagePerHour!EC$4,Usage!$D$3:$ABF$3,0)),"")</f>
        <v>26.06943367763833</v>
      </c>
      <c r="ED8" s="6">
        <f>IFERROR(INDEX(Sales!$D$5:$ABF$18,MATCH(UsagePerHour!$B8,Sales!$C$5:$C$18,0),MATCH(UsagePerHour!ED$4,Sales!$D$3:$ABF$3,0))/ED$2*INDEX(Usage!$D$5:$ABF$11,MATCH(UsagePerHour!$B$4,Usage!$C$5:$C$11,0),MATCH(UsagePerHour!ED$4,Usage!$D$3:$ABF$3,0)),"")</f>
        <v>33.951886915928625</v>
      </c>
      <c r="EE8" s="6">
        <f>IFERROR(INDEX(Sales!$D$5:$ABF$18,MATCH(UsagePerHour!$B8,Sales!$C$5:$C$18,0),MATCH(UsagePerHour!EE$4,Sales!$D$3:$ABF$3,0))/EE$2*INDEX(Usage!$D$5:$ABF$11,MATCH(UsagePerHour!$B$4,Usage!$C$5:$C$11,0),MATCH(UsagePerHour!EE$4,Usage!$D$3:$ABF$3,0)),"")</f>
        <v>110.22576960273594</v>
      </c>
      <c r="EF8" s="6">
        <f>IFERROR(INDEX(Sales!$D$5:$ABF$18,MATCH(UsagePerHour!$B8,Sales!$C$5:$C$18,0),MATCH(UsagePerHour!EF$4,Sales!$D$3:$ABF$3,0))/EF$2*INDEX(Usage!$D$5:$ABF$11,MATCH(UsagePerHour!$B$4,Usage!$C$5:$C$11,0),MATCH(UsagePerHour!EF$4,Usage!$D$3:$ABF$3,0)),"")</f>
        <v>112.88296639629199</v>
      </c>
      <c r="EG8" s="6">
        <f>IFERROR(INDEX(Sales!$D$5:$ABF$18,MATCH(UsagePerHour!$B8,Sales!$C$5:$C$18,0),MATCH(UsagePerHour!EG$4,Sales!$D$3:$ABF$3,0))/EG$2*INDEX(Usage!$D$5:$ABF$11,MATCH(UsagePerHour!$B$4,Usage!$C$5:$C$11,0),MATCH(UsagePerHour!EG$4,Usage!$D$3:$ABF$3,0)),"")</f>
        <v>58.509450033767934</v>
      </c>
      <c r="EH8" s="6">
        <f>IFERROR(INDEX(Sales!$D$5:$ABF$18,MATCH(UsagePerHour!$B8,Sales!$C$5:$C$18,0),MATCH(UsagePerHour!EH$4,Sales!$D$3:$ABF$3,0))/EH$2*INDEX(Usage!$D$5:$ABF$11,MATCH(UsagePerHour!$B$4,Usage!$C$5:$C$11,0),MATCH(UsagePerHour!EH$4,Usage!$D$3:$ABF$3,0)),"")</f>
        <v>20.834702448018028</v>
      </c>
      <c r="EI8" s="6">
        <f>IFERROR(INDEX(Sales!$D$5:$ABF$18,MATCH(UsagePerHour!$B8,Sales!$C$5:$C$18,0),MATCH(UsagePerHour!EI$4,Sales!$D$3:$ABF$3,0))/EI$2*INDEX(Usage!$D$5:$ABF$11,MATCH(UsagePerHour!$B$4,Usage!$C$5:$C$11,0),MATCH(UsagePerHour!EI$4,Usage!$D$3:$ABF$3,0)),"")</f>
        <v>108.78910409835201</v>
      </c>
      <c r="EJ8" s="6">
        <f>IFERROR(INDEX(Sales!$D$5:$ABF$18,MATCH(UsagePerHour!$B8,Sales!$C$5:$C$18,0),MATCH(UsagePerHour!EJ$4,Sales!$D$3:$ABF$3,0))/EJ$2*INDEX(Usage!$D$5:$ABF$11,MATCH(UsagePerHour!$B$4,Usage!$C$5:$C$11,0),MATCH(UsagePerHour!EJ$4,Usage!$D$3:$ABF$3,0)),"")</f>
        <v>31.897654584221748</v>
      </c>
      <c r="EK8" s="6">
        <f>IFERROR(INDEX(Sales!$D$5:$ABF$18,MATCH(UsagePerHour!$B8,Sales!$C$5:$C$18,0),MATCH(UsagePerHour!EK$4,Sales!$D$3:$ABF$3,0))/EK$2*INDEX(Usage!$D$5:$ABF$11,MATCH(UsagePerHour!$B$4,Usage!$C$5:$C$11,0),MATCH(UsagePerHour!EK$4,Usage!$D$3:$ABF$3,0)),"")</f>
        <v>27.150996219765226</v>
      </c>
      <c r="EL8" s="6">
        <f>IFERROR(INDEX(Sales!$D$5:$ABF$18,MATCH(UsagePerHour!$B8,Sales!$C$5:$C$18,0),MATCH(UsagePerHour!EL$4,Sales!$D$3:$ABF$3,0))/EL$2*INDEX(Usage!$D$5:$ABF$11,MATCH(UsagePerHour!$B$4,Usage!$C$5:$C$11,0),MATCH(UsagePerHour!EL$4,Usage!$D$3:$ABF$3,0)),"")</f>
        <v>137.00676275242679</v>
      </c>
      <c r="EM8" s="6">
        <f>IFERROR(INDEX(Sales!$D$5:$ABF$18,MATCH(UsagePerHour!$B8,Sales!$C$5:$C$18,0),MATCH(UsagePerHour!EM$4,Sales!$D$3:$ABF$3,0))/EM$2*INDEX(Usage!$D$5:$ABF$11,MATCH(UsagePerHour!$B$4,Usage!$C$5:$C$11,0),MATCH(UsagePerHour!EM$4,Usage!$D$3:$ABF$3,0)),"")</f>
        <v>50.269386309295392</v>
      </c>
      <c r="EN8" s="6">
        <f>IFERROR(INDEX(Sales!$D$5:$ABF$18,MATCH(UsagePerHour!$B8,Sales!$C$5:$C$18,0),MATCH(UsagePerHour!EN$4,Sales!$D$3:$ABF$3,0))/EN$2*INDEX(Usage!$D$5:$ABF$11,MATCH(UsagePerHour!$B$4,Usage!$C$5:$C$11,0),MATCH(UsagePerHour!EN$4,Usage!$D$3:$ABF$3,0)),"")</f>
        <v>68.921259537549872</v>
      </c>
      <c r="EO8" s="6">
        <f>IFERROR(INDEX(Sales!$D$5:$ABF$18,MATCH(UsagePerHour!$B8,Sales!$C$5:$C$18,0),MATCH(UsagePerHour!EO$4,Sales!$D$3:$ABF$3,0))/EO$2*INDEX(Usage!$D$5:$ABF$11,MATCH(UsagePerHour!$B$4,Usage!$C$5:$C$11,0),MATCH(UsagePerHour!EO$4,Usage!$D$3:$ABF$3,0)),"")</f>
        <v>18.266301682552985</v>
      </c>
      <c r="EP8" s="6">
        <f>IFERROR(INDEX(Sales!$D$5:$ABF$18,MATCH(UsagePerHour!$B8,Sales!$C$5:$C$18,0),MATCH(UsagePerHour!EP$4,Sales!$D$3:$ABF$3,0))/EP$2*INDEX(Usage!$D$5:$ABF$11,MATCH(UsagePerHour!$B$4,Usage!$C$5:$C$11,0),MATCH(UsagePerHour!EP$4,Usage!$D$3:$ABF$3,0)),"")</f>
        <v>43.892163814415206</v>
      </c>
      <c r="EQ8" s="6">
        <f>IFERROR(INDEX(Sales!$D$5:$ABF$18,MATCH(UsagePerHour!$B8,Sales!$C$5:$C$18,0),MATCH(UsagePerHour!EQ$4,Sales!$D$3:$ABF$3,0))/EQ$2*INDEX(Usage!$D$5:$ABF$11,MATCH(UsagePerHour!$B$4,Usage!$C$5:$C$11,0),MATCH(UsagePerHour!EQ$4,Usage!$D$3:$ABF$3,0)),"")</f>
        <v>31.70231762917933</v>
      </c>
      <c r="ER8" s="6">
        <f>IFERROR(INDEX(Sales!$D$5:$ABF$18,MATCH(UsagePerHour!$B8,Sales!$C$5:$C$18,0),MATCH(UsagePerHour!ER$4,Sales!$D$3:$ABF$3,0))/ER$2*INDEX(Usage!$D$5:$ABF$11,MATCH(UsagePerHour!$B$4,Usage!$C$5:$C$11,0),MATCH(UsagePerHour!ER$4,Usage!$D$3:$ABF$3,0)),"")</f>
        <v>15.583372884037335</v>
      </c>
      <c r="ES8" s="6">
        <f>IFERROR(INDEX(Sales!$D$5:$ABF$18,MATCH(UsagePerHour!$B8,Sales!$C$5:$C$18,0),MATCH(UsagePerHour!ES$4,Sales!$D$3:$ABF$3,0))/ES$2*INDEX(Usage!$D$5:$ABF$11,MATCH(UsagePerHour!$B$4,Usage!$C$5:$C$11,0),MATCH(UsagePerHour!ES$4,Usage!$D$3:$ABF$3,0)),"")</f>
        <v>131.40339481902171</v>
      </c>
      <c r="ET8" s="6">
        <f>IFERROR(INDEX(Sales!$D$5:$ABF$18,MATCH(UsagePerHour!$B8,Sales!$C$5:$C$18,0),MATCH(UsagePerHour!ET$4,Sales!$D$3:$ABF$3,0))/ET$2*INDEX(Usage!$D$5:$ABF$11,MATCH(UsagePerHour!$B$4,Usage!$C$5:$C$11,0),MATCH(UsagePerHour!ET$4,Usage!$D$3:$ABF$3,0)),"")</f>
        <v>34.310611401045286</v>
      </c>
      <c r="EU8" s="6">
        <f>IFERROR(INDEX(Sales!$D$5:$ABF$18,MATCH(UsagePerHour!$B8,Sales!$C$5:$C$18,0),MATCH(UsagePerHour!EU$4,Sales!$D$3:$ABF$3,0))/EU$2*INDEX(Usage!$D$5:$ABF$11,MATCH(UsagePerHour!$B$4,Usage!$C$5:$C$11,0),MATCH(UsagePerHour!EU$4,Usage!$D$3:$ABF$3,0)),"")</f>
        <v>60.548646464230941</v>
      </c>
      <c r="EV8" s="6">
        <f>IFERROR(INDEX(Sales!$D$5:$ABF$18,MATCH(UsagePerHour!$B8,Sales!$C$5:$C$18,0),MATCH(UsagePerHour!EV$4,Sales!$D$3:$ABF$3,0))/EV$2*INDEX(Usage!$D$5:$ABF$11,MATCH(UsagePerHour!$B$4,Usage!$C$5:$C$11,0),MATCH(UsagePerHour!EV$4,Usage!$D$3:$ABF$3,0)),"")</f>
        <v>79.409477099356664</v>
      </c>
      <c r="EW8" s="6">
        <f>IFERROR(INDEX(Sales!$D$5:$ABF$18,MATCH(UsagePerHour!$B8,Sales!$C$5:$C$18,0),MATCH(UsagePerHour!EW$4,Sales!$D$3:$ABF$3,0))/EW$2*INDEX(Usage!$D$5:$ABF$11,MATCH(UsagePerHour!$B$4,Usage!$C$5:$C$11,0),MATCH(UsagePerHour!EW$4,Usage!$D$3:$ABF$3,0)),"")</f>
        <v>36.815318349912566</v>
      </c>
      <c r="EX8" s="6">
        <f>IFERROR(INDEX(Sales!$D$5:$ABF$18,MATCH(UsagePerHour!$B8,Sales!$C$5:$C$18,0),MATCH(UsagePerHour!EX$4,Sales!$D$3:$ABF$3,0))/EX$2*INDEX(Usage!$D$5:$ABF$11,MATCH(UsagePerHour!$B$4,Usage!$C$5:$C$11,0),MATCH(UsagePerHour!EX$4,Usage!$D$3:$ABF$3,0)),"")</f>
        <v>39.24613539721156</v>
      </c>
      <c r="EY8" s="6">
        <f>IFERROR(INDEX(Sales!$D$5:$ABF$18,MATCH(UsagePerHour!$B8,Sales!$C$5:$C$18,0),MATCH(UsagePerHour!EY$4,Sales!$D$3:$ABF$3,0))/EY$2*INDEX(Usage!$D$5:$ABF$11,MATCH(UsagePerHour!$B$4,Usage!$C$5:$C$11,0),MATCH(UsagePerHour!EY$4,Usage!$D$3:$ABF$3,0)),"")</f>
        <v>15.219776180975382</v>
      </c>
      <c r="EZ8" s="6">
        <f>IFERROR(INDEX(Sales!$D$5:$ABF$18,MATCH(UsagePerHour!$B8,Sales!$C$5:$C$18,0),MATCH(UsagePerHour!EZ$4,Sales!$D$3:$ABF$3,0))/EZ$2*INDEX(Usage!$D$5:$ABF$11,MATCH(UsagePerHour!$B$4,Usage!$C$5:$C$11,0),MATCH(UsagePerHour!EZ$4,Usage!$D$3:$ABF$3,0)),"")</f>
        <v>281.53097891100123</v>
      </c>
      <c r="FA8" s="6">
        <f>IFERROR(INDEX(Sales!$D$5:$ABF$18,MATCH(UsagePerHour!$B8,Sales!$C$5:$C$18,0),MATCH(UsagePerHour!FA$4,Sales!$D$3:$ABF$3,0))/FA$2*INDEX(Usage!$D$5:$ABF$11,MATCH(UsagePerHour!$B$4,Usage!$C$5:$C$11,0),MATCH(UsagePerHour!FA$4,Usage!$D$3:$ABF$3,0)),"")</f>
        <v>82.641462193289939</v>
      </c>
      <c r="FB8" s="6">
        <f>IFERROR(INDEX(Sales!$D$5:$ABF$18,MATCH(UsagePerHour!$B8,Sales!$C$5:$C$18,0),MATCH(UsagePerHour!FB$4,Sales!$D$3:$ABF$3,0))/FB$2*INDEX(Usage!$D$5:$ABF$11,MATCH(UsagePerHour!$B$4,Usage!$C$5:$C$11,0),MATCH(UsagePerHour!FB$4,Usage!$D$3:$ABF$3,0)),"")</f>
        <v>13.302892250895979</v>
      </c>
      <c r="FC8" s="6">
        <f>IFERROR(INDEX(Sales!$D$5:$ABF$18,MATCH(UsagePerHour!$B8,Sales!$C$5:$C$18,0),MATCH(UsagePerHour!FC$4,Sales!$D$3:$ABF$3,0))/FC$2*INDEX(Usage!$D$5:$ABF$11,MATCH(UsagePerHour!$B$4,Usage!$C$5:$C$11,0),MATCH(UsagePerHour!FC$4,Usage!$D$3:$ABF$3,0)),"")</f>
        <v>6.062860396594421</v>
      </c>
      <c r="FD8" s="6">
        <f>IFERROR(INDEX(Sales!$D$5:$ABF$18,MATCH(UsagePerHour!$B8,Sales!$C$5:$C$18,0),MATCH(UsagePerHour!FD$4,Sales!$D$3:$ABF$3,0))/FD$2*INDEX(Usage!$D$5:$ABF$11,MATCH(UsagePerHour!$B$4,Usage!$C$5:$C$11,0),MATCH(UsagePerHour!FD$4,Usage!$D$3:$ABF$3,0)),"")</f>
        <v>0</v>
      </c>
      <c r="FE8" s="6">
        <f>IFERROR(INDEX(Sales!$D$5:$ABF$18,MATCH(UsagePerHour!$B8,Sales!$C$5:$C$18,0),MATCH(UsagePerHour!FE$4,Sales!$D$3:$ABF$3,0))/FE$2*INDEX(Usage!$D$5:$ABF$11,MATCH(UsagePerHour!$B$4,Usage!$C$5:$C$11,0),MATCH(UsagePerHour!FE$4,Usage!$D$3:$ABF$3,0)),"")</f>
        <v>4.1286202964652219</v>
      </c>
      <c r="FF8" s="6">
        <f>IFERROR(INDEX(Sales!$D$5:$ABF$18,MATCH(UsagePerHour!$B8,Sales!$C$5:$C$18,0),MATCH(UsagePerHour!FF$4,Sales!$D$3:$ABF$3,0))/FF$2*INDEX(Usage!$D$5:$ABF$11,MATCH(UsagePerHour!$B$4,Usage!$C$5:$C$11,0),MATCH(UsagePerHour!FF$4,Usage!$D$3:$ABF$3,0)),"")</f>
        <v>12.37260640338474</v>
      </c>
      <c r="FG8" s="6">
        <f>IFERROR(INDEX(Sales!$D$5:$ABF$18,MATCH(UsagePerHour!$B8,Sales!$C$5:$C$18,0),MATCH(UsagePerHour!FG$4,Sales!$D$3:$ABF$3,0))/FG$2*INDEX(Usage!$D$5:$ABF$11,MATCH(UsagePerHour!$B$4,Usage!$C$5:$C$11,0),MATCH(UsagePerHour!FG$4,Usage!$D$3:$ABF$3,0)),"")</f>
        <v>55.969709221463916</v>
      </c>
      <c r="FH8" s="6">
        <f>IFERROR(INDEX(Sales!$D$5:$ABF$18,MATCH(UsagePerHour!$B8,Sales!$C$5:$C$18,0),MATCH(UsagePerHour!FH$4,Sales!$D$3:$ABF$3,0))/FH$2*INDEX(Usage!$D$5:$ABF$11,MATCH(UsagePerHour!$B$4,Usage!$C$5:$C$11,0),MATCH(UsagePerHour!FH$4,Usage!$D$3:$ABF$3,0)),"")</f>
        <v>20.507007950002297</v>
      </c>
      <c r="FI8" s="6">
        <f>IFERROR(INDEX(Sales!$D$5:$ABF$18,MATCH(UsagePerHour!$B8,Sales!$C$5:$C$18,0),MATCH(UsagePerHour!FI$4,Sales!$D$3:$ABF$3,0))/FI$2*INDEX(Usage!$D$5:$ABF$11,MATCH(UsagePerHour!$B$4,Usage!$C$5:$C$11,0),MATCH(UsagePerHour!FI$4,Usage!$D$3:$ABF$3,0)),"")</f>
        <v>27.090709549853518</v>
      </c>
      <c r="FJ8" s="6">
        <f>IFERROR(INDEX(Sales!$D$5:$ABF$18,MATCH(UsagePerHour!$B8,Sales!$C$5:$C$18,0),MATCH(UsagePerHour!FJ$4,Sales!$D$3:$ABF$3,0))/FJ$2*INDEX(Usage!$D$5:$ABF$11,MATCH(UsagePerHour!$B$4,Usage!$C$5:$C$11,0),MATCH(UsagePerHour!FJ$4,Usage!$D$3:$ABF$3,0)),"")</f>
        <v>2.1864862603540391</v>
      </c>
      <c r="FK8" s="6">
        <f>IFERROR(INDEX(Sales!$D$5:$ABF$18,MATCH(UsagePerHour!$B8,Sales!$C$5:$C$18,0),MATCH(UsagePerHour!FK$4,Sales!$D$3:$ABF$3,0))/FK$2*INDEX(Usage!$D$5:$ABF$11,MATCH(UsagePerHour!$B$4,Usage!$C$5:$C$11,0),MATCH(UsagePerHour!FK$4,Usage!$D$3:$ABF$3,0)),"")</f>
        <v>57.838829039471484</v>
      </c>
      <c r="FL8" s="6">
        <f>IFERROR(INDEX(Sales!$D$5:$ABF$18,MATCH(UsagePerHour!$B8,Sales!$C$5:$C$18,0),MATCH(UsagePerHour!FL$4,Sales!$D$3:$ABF$3,0))/FL$2*INDEX(Usage!$D$5:$ABF$11,MATCH(UsagePerHour!$B$4,Usage!$C$5:$C$11,0),MATCH(UsagePerHour!FL$4,Usage!$D$3:$ABF$3,0)),"")</f>
        <v>41.188420061105944</v>
      </c>
      <c r="FM8" s="6">
        <f>IFERROR(INDEX(Sales!$D$5:$ABF$18,MATCH(UsagePerHour!$B8,Sales!$C$5:$C$18,0),MATCH(UsagePerHour!FM$4,Sales!$D$3:$ABF$3,0))/FM$2*INDEX(Usage!$D$5:$ABF$11,MATCH(UsagePerHour!$B$4,Usage!$C$5:$C$11,0),MATCH(UsagePerHour!FM$4,Usage!$D$3:$ABF$3,0)),"")</f>
        <v>36.443991702865468</v>
      </c>
      <c r="FN8" s="6">
        <f>IFERROR(INDEX(Sales!$D$5:$ABF$18,MATCH(UsagePerHour!$B8,Sales!$C$5:$C$18,0),MATCH(UsagePerHour!FN$4,Sales!$D$3:$ABF$3,0))/FN$2*INDEX(Usage!$D$5:$ABF$11,MATCH(UsagePerHour!$B$4,Usage!$C$5:$C$11,0),MATCH(UsagePerHour!FN$4,Usage!$D$3:$ABF$3,0)),"")</f>
        <v>116.16963659792093</v>
      </c>
      <c r="FO8" s="6">
        <f>IFERROR(INDEX(Sales!$D$5:$ABF$18,MATCH(UsagePerHour!$B8,Sales!$C$5:$C$18,0),MATCH(UsagePerHour!FO$4,Sales!$D$3:$ABF$3,0))/FO$2*INDEX(Usage!$D$5:$ABF$11,MATCH(UsagePerHour!$B$4,Usage!$C$5:$C$11,0),MATCH(UsagePerHour!FO$4,Usage!$D$3:$ABF$3,0)),"")</f>
        <v>99.638442487000191</v>
      </c>
      <c r="FP8" s="6">
        <f>IFERROR(INDEX(Sales!$D$5:$ABF$18,MATCH(UsagePerHour!$B8,Sales!$C$5:$C$18,0),MATCH(UsagePerHour!FP$4,Sales!$D$3:$ABF$3,0))/FP$2*INDEX(Usage!$D$5:$ABF$11,MATCH(UsagePerHour!$B$4,Usage!$C$5:$C$11,0),MATCH(UsagePerHour!FP$4,Usage!$D$3:$ABF$3,0)),"")</f>
        <v>144.82258077635316</v>
      </c>
      <c r="FQ8" s="6">
        <f>IFERROR(INDEX(Sales!$D$5:$ABF$18,MATCH(UsagePerHour!$B8,Sales!$C$5:$C$18,0),MATCH(UsagePerHour!FQ$4,Sales!$D$3:$ABF$3,0))/FQ$2*INDEX(Usage!$D$5:$ABF$11,MATCH(UsagePerHour!$B$4,Usage!$C$5:$C$11,0),MATCH(UsagePerHour!FQ$4,Usage!$D$3:$ABF$3,0)),"")</f>
        <v>11.360154446409526</v>
      </c>
      <c r="FR8" s="6">
        <f>IFERROR(INDEX(Sales!$D$5:$ABF$18,MATCH(UsagePerHour!$B8,Sales!$C$5:$C$18,0),MATCH(UsagePerHour!FR$4,Sales!$D$3:$ABF$3,0))/FR$2*INDEX(Usage!$D$5:$ABF$11,MATCH(UsagePerHour!$B$4,Usage!$C$5:$C$11,0),MATCH(UsagePerHour!FR$4,Usage!$D$3:$ABF$3,0)),"")</f>
        <v>51.829109251968504</v>
      </c>
      <c r="FS8" s="6">
        <f>IFERROR(INDEX(Sales!$D$5:$ABF$18,MATCH(UsagePerHour!$B8,Sales!$C$5:$C$18,0),MATCH(UsagePerHour!FS$4,Sales!$D$3:$ABF$3,0))/FS$2*INDEX(Usage!$D$5:$ABF$11,MATCH(UsagePerHour!$B$4,Usage!$C$5:$C$11,0),MATCH(UsagePerHour!FS$4,Usage!$D$3:$ABF$3,0)),"")</f>
        <v>39.227305428384561</v>
      </c>
      <c r="FT8" s="6">
        <f>IFERROR(INDEX(Sales!$D$5:$ABF$18,MATCH(UsagePerHour!$B8,Sales!$C$5:$C$18,0),MATCH(UsagePerHour!FT$4,Sales!$D$3:$ABF$3,0))/FT$2*INDEX(Usage!$D$5:$ABF$11,MATCH(UsagePerHour!$B$4,Usage!$C$5:$C$11,0),MATCH(UsagePerHour!FT$4,Usage!$D$3:$ABF$3,0)),"")</f>
        <v>77.032091824783322</v>
      </c>
      <c r="FU8" s="6">
        <f>IFERROR(INDEX(Sales!$D$5:$ABF$18,MATCH(UsagePerHour!$B8,Sales!$C$5:$C$18,0),MATCH(UsagePerHour!FU$4,Sales!$D$3:$ABF$3,0))/FU$2*INDEX(Usage!$D$5:$ABF$11,MATCH(UsagePerHour!$B$4,Usage!$C$5:$C$11,0),MATCH(UsagePerHour!FU$4,Usage!$D$3:$ABF$3,0)),"")</f>
        <v>150.37818148284765</v>
      </c>
      <c r="FV8" s="6">
        <f>IFERROR(INDEX(Sales!$D$5:$ABF$18,MATCH(UsagePerHour!$B8,Sales!$C$5:$C$18,0),MATCH(UsagePerHour!FV$4,Sales!$D$3:$ABF$3,0))/FV$2*INDEX(Usage!$D$5:$ABF$11,MATCH(UsagePerHour!$B$4,Usage!$C$5:$C$11,0),MATCH(UsagePerHour!FV$4,Usage!$D$3:$ABF$3,0)),"")</f>
        <v>25.805051471323122</v>
      </c>
      <c r="FW8" s="6">
        <f>IFERROR(INDEX(Sales!$D$5:$ABF$18,MATCH(UsagePerHour!$B8,Sales!$C$5:$C$18,0),MATCH(UsagePerHour!FW$4,Sales!$D$3:$ABF$3,0))/FW$2*INDEX(Usage!$D$5:$ABF$11,MATCH(UsagePerHour!$B$4,Usage!$C$5:$C$11,0),MATCH(UsagePerHour!FW$4,Usage!$D$3:$ABF$3,0)),"")</f>
        <v>46.001396018024778</v>
      </c>
      <c r="FX8" s="6">
        <f>IFERROR(INDEX(Sales!$D$5:$ABF$18,MATCH(UsagePerHour!$B8,Sales!$C$5:$C$18,0),MATCH(UsagePerHour!FX$4,Sales!$D$3:$ABF$3,0))/FX$2*INDEX(Usage!$D$5:$ABF$11,MATCH(UsagePerHour!$B$4,Usage!$C$5:$C$11,0),MATCH(UsagePerHour!FX$4,Usage!$D$3:$ABF$3,0)),"")</f>
        <v>9.5020533068352684</v>
      </c>
      <c r="FY8" s="6">
        <f>IFERROR(INDEX(Sales!$D$5:$ABF$18,MATCH(UsagePerHour!$B8,Sales!$C$5:$C$18,0),MATCH(UsagePerHour!FY$4,Sales!$D$3:$ABF$3,0))/FY$2*INDEX(Usage!$D$5:$ABF$11,MATCH(UsagePerHour!$B$4,Usage!$C$5:$C$11,0),MATCH(UsagePerHour!FY$4,Usage!$D$3:$ABF$3,0)),"")</f>
        <v>68.114417326943496</v>
      </c>
      <c r="FZ8" s="6">
        <f>IFERROR(INDEX(Sales!$D$5:$ABF$18,MATCH(UsagePerHour!$B8,Sales!$C$5:$C$18,0),MATCH(UsagePerHour!FZ$4,Sales!$D$3:$ABF$3,0))/FZ$2*INDEX(Usage!$D$5:$ABF$11,MATCH(UsagePerHour!$B$4,Usage!$C$5:$C$11,0),MATCH(UsagePerHour!FZ$4,Usage!$D$3:$ABF$3,0)),"")</f>
        <v>36.618850966306738</v>
      </c>
      <c r="GA8" s="6">
        <f>IFERROR(INDEX(Sales!$D$5:$ABF$18,MATCH(UsagePerHour!$B8,Sales!$C$5:$C$18,0),MATCH(UsagePerHour!GA$4,Sales!$D$3:$ABF$3,0))/GA$2*INDEX(Usage!$D$5:$ABF$11,MATCH(UsagePerHour!$B$4,Usage!$C$5:$C$11,0),MATCH(UsagePerHour!GA$4,Usage!$D$3:$ABF$3,0)),"")</f>
        <v>40.455355282350496</v>
      </c>
      <c r="GB8" s="6">
        <f>IFERROR(INDEX(Sales!$D$5:$ABF$18,MATCH(UsagePerHour!$B8,Sales!$C$5:$C$18,0),MATCH(UsagePerHour!GB$4,Sales!$D$3:$ABF$3,0))/GB$2*INDEX(Usage!$D$5:$ABF$11,MATCH(UsagePerHour!$B$4,Usage!$C$5:$C$11,0),MATCH(UsagePerHour!GB$4,Usage!$D$3:$ABF$3,0)),"")</f>
        <v>166.79662066954958</v>
      </c>
      <c r="GC8" s="6">
        <f>IFERROR(INDEX(Sales!$D$5:$ABF$18,MATCH(UsagePerHour!$B8,Sales!$C$5:$C$18,0),MATCH(UsagePerHour!GC$4,Sales!$D$3:$ABF$3,0))/GC$2*INDEX(Usage!$D$5:$ABF$11,MATCH(UsagePerHour!$B$4,Usage!$C$5:$C$11,0),MATCH(UsagePerHour!GC$4,Usage!$D$3:$ABF$3,0)),"")</f>
        <v>27.823095256832566</v>
      </c>
      <c r="GD8" s="6">
        <f>IFERROR(INDEX(Sales!$D$5:$ABF$18,MATCH(UsagePerHour!$B8,Sales!$C$5:$C$18,0),MATCH(UsagePerHour!GD$4,Sales!$D$3:$ABF$3,0))/GD$2*INDEX(Usage!$D$5:$ABF$11,MATCH(UsagePerHour!$B$4,Usage!$C$5:$C$11,0),MATCH(UsagePerHour!GD$4,Usage!$D$3:$ABF$3,0)),"")</f>
        <v>37.330131619815447</v>
      </c>
      <c r="GE8" s="6">
        <f>IFERROR(INDEX(Sales!$D$5:$ABF$18,MATCH(UsagePerHour!$B8,Sales!$C$5:$C$18,0),MATCH(UsagePerHour!GE$4,Sales!$D$3:$ABF$3,0))/GE$2*INDEX(Usage!$D$5:$ABF$11,MATCH(UsagePerHour!$B$4,Usage!$C$5:$C$11,0),MATCH(UsagePerHour!GE$4,Usage!$D$3:$ABF$3,0)),"")</f>
        <v>13.516874704212022</v>
      </c>
      <c r="GF8" s="6">
        <f>IFERROR(INDEX(Sales!$D$5:$ABF$18,MATCH(UsagePerHour!$B8,Sales!$C$5:$C$18,0),MATCH(UsagePerHour!GF$4,Sales!$D$3:$ABF$3,0))/GF$2*INDEX(Usage!$D$5:$ABF$11,MATCH(UsagePerHour!$B$4,Usage!$C$5:$C$11,0),MATCH(UsagePerHour!GF$4,Usage!$D$3:$ABF$3,0)),"")</f>
        <v>76.847104238245734</v>
      </c>
      <c r="GG8" s="6">
        <f>IFERROR(INDEX(Sales!$D$5:$ABF$18,MATCH(UsagePerHour!$B8,Sales!$C$5:$C$18,0),MATCH(UsagePerHour!GG$4,Sales!$D$3:$ABF$3,0))/GG$2*INDEX(Usage!$D$5:$ABF$11,MATCH(UsagePerHour!$B$4,Usage!$C$5:$C$11,0),MATCH(UsagePerHour!GG$4,Usage!$D$3:$ABF$3,0)),"")</f>
        <v>18.070402601128432</v>
      </c>
      <c r="GH8" s="6">
        <f>IFERROR(INDEX(Sales!$D$5:$ABF$18,MATCH(UsagePerHour!$B8,Sales!$C$5:$C$18,0),MATCH(UsagePerHour!GH$4,Sales!$D$3:$ABF$3,0))/GH$2*INDEX(Usage!$D$5:$ABF$11,MATCH(UsagePerHour!$B$4,Usage!$C$5:$C$11,0),MATCH(UsagePerHour!GH$4,Usage!$D$3:$ABF$3,0)),"")</f>
        <v>24.209962706198407</v>
      </c>
      <c r="GI8" s="6">
        <f>IFERROR(INDEX(Sales!$D$5:$ABF$18,MATCH(UsagePerHour!$B8,Sales!$C$5:$C$18,0),MATCH(UsagePerHour!GI$4,Sales!$D$3:$ABF$3,0))/GI$2*INDEX(Usage!$D$5:$ABF$11,MATCH(UsagePerHour!$B$4,Usage!$C$5:$C$11,0),MATCH(UsagePerHour!GI$4,Usage!$D$3:$ABF$3,0)),"")</f>
        <v>181.88802287515662</v>
      </c>
      <c r="GJ8" s="6">
        <f>IFERROR(INDEX(Sales!$D$5:$ABF$18,MATCH(UsagePerHour!$B8,Sales!$C$5:$C$18,0),MATCH(UsagePerHour!GJ$4,Sales!$D$3:$ABF$3,0))/GJ$2*INDEX(Usage!$D$5:$ABF$11,MATCH(UsagePerHour!$B$4,Usage!$C$5:$C$11,0),MATCH(UsagePerHour!GJ$4,Usage!$D$3:$ABF$3,0)),"")</f>
        <v>65.379096369028332</v>
      </c>
      <c r="GK8" s="6">
        <f>IFERROR(INDEX(Sales!$D$5:$ABF$18,MATCH(UsagePerHour!$B8,Sales!$C$5:$C$18,0),MATCH(UsagePerHour!GK$4,Sales!$D$3:$ABF$3,0))/GK$2*INDEX(Usage!$D$5:$ABF$11,MATCH(UsagePerHour!$B$4,Usage!$C$5:$C$11,0),MATCH(UsagePerHour!GK$4,Usage!$D$3:$ABF$3,0)),"")</f>
        <v>64.445592492895884</v>
      </c>
      <c r="GL8" s="6">
        <f>IFERROR(INDEX(Sales!$D$5:$ABF$18,MATCH(UsagePerHour!$B8,Sales!$C$5:$C$18,0),MATCH(UsagePerHour!GL$4,Sales!$D$3:$ABF$3,0))/GL$2*INDEX(Usage!$D$5:$ABF$11,MATCH(UsagePerHour!$B$4,Usage!$C$5:$C$11,0),MATCH(UsagePerHour!GL$4,Usage!$D$3:$ABF$3,0)),"")</f>
        <v>3.4880943171444927</v>
      </c>
      <c r="GM8" s="6">
        <f>IFERROR(INDEX(Sales!$D$5:$ABF$18,MATCH(UsagePerHour!$B8,Sales!$C$5:$C$18,0),MATCH(UsagePerHour!GM$4,Sales!$D$3:$ABF$3,0))/GM$2*INDEX(Usage!$D$5:$ABF$11,MATCH(UsagePerHour!$B$4,Usage!$C$5:$C$11,0),MATCH(UsagePerHour!GM$4,Usage!$D$3:$ABF$3,0)),"")</f>
        <v>54.760036241984949</v>
      </c>
      <c r="GN8" s="6">
        <f>IFERROR(INDEX(Sales!$D$5:$ABF$18,MATCH(UsagePerHour!$B8,Sales!$C$5:$C$18,0),MATCH(UsagePerHour!GN$4,Sales!$D$3:$ABF$3,0))/GN$2*INDEX(Usage!$D$5:$ABF$11,MATCH(UsagePerHour!$B$4,Usage!$C$5:$C$11,0),MATCH(UsagePerHour!GN$4,Usage!$D$3:$ABF$3,0)),"")</f>
        <v>53.852867617195017</v>
      </c>
      <c r="GO8" s="6">
        <f>IFERROR(INDEX(Sales!$D$5:$ABF$18,MATCH(UsagePerHour!$B8,Sales!$C$5:$C$18,0),MATCH(UsagePerHour!GO$4,Sales!$D$3:$ABF$3,0))/GO$2*INDEX(Usage!$D$5:$ABF$11,MATCH(UsagePerHour!$B$4,Usage!$C$5:$C$11,0),MATCH(UsagePerHour!GO$4,Usage!$D$3:$ABF$3,0)),"")</f>
        <v>24.316813161596713</v>
      </c>
      <c r="GP8" s="6">
        <f>IFERROR(INDEX(Sales!$D$5:$ABF$18,MATCH(UsagePerHour!$B8,Sales!$C$5:$C$18,0),MATCH(UsagePerHour!GP$4,Sales!$D$3:$ABF$3,0))/GP$2*INDEX(Usage!$D$5:$ABF$11,MATCH(UsagePerHour!$B$4,Usage!$C$5:$C$11,0),MATCH(UsagePerHour!GP$4,Usage!$D$3:$ABF$3,0)),"")</f>
        <v>152.60924206472399</v>
      </c>
      <c r="GQ8" s="6">
        <f>IFERROR(INDEX(Sales!$D$5:$ABF$18,MATCH(UsagePerHour!$B8,Sales!$C$5:$C$18,0),MATCH(UsagePerHour!GQ$4,Sales!$D$3:$ABF$3,0))/GQ$2*INDEX(Usage!$D$5:$ABF$11,MATCH(UsagePerHour!$B$4,Usage!$C$5:$C$11,0),MATCH(UsagePerHour!GQ$4,Usage!$D$3:$ABF$3,0)),"")</f>
        <v>33.472145905185009</v>
      </c>
      <c r="GR8" s="6">
        <f>IFERROR(INDEX(Sales!$D$5:$ABF$18,MATCH(UsagePerHour!$B8,Sales!$C$5:$C$18,0),MATCH(UsagePerHour!GR$4,Sales!$D$3:$ABF$3,0))/GR$2*INDEX(Usage!$D$5:$ABF$11,MATCH(UsagePerHour!$B$4,Usage!$C$5:$C$11,0),MATCH(UsagePerHour!GR$4,Usage!$D$3:$ABF$3,0)),"")</f>
        <v>38.825352838663328</v>
      </c>
      <c r="GS8" s="6">
        <f>IFERROR(INDEX(Sales!$D$5:$ABF$18,MATCH(UsagePerHour!$B8,Sales!$C$5:$C$18,0),MATCH(UsagePerHour!GS$4,Sales!$D$3:$ABF$3,0))/GS$2*INDEX(Usage!$D$5:$ABF$11,MATCH(UsagePerHour!$B$4,Usage!$C$5:$C$11,0),MATCH(UsagePerHour!GS$4,Usage!$D$3:$ABF$3,0)),"")</f>
        <v>7.6842727505112469</v>
      </c>
      <c r="GT8" s="6">
        <f>IFERROR(INDEX(Sales!$D$5:$ABF$18,MATCH(UsagePerHour!$B8,Sales!$C$5:$C$18,0),MATCH(UsagePerHour!GT$4,Sales!$D$3:$ABF$3,0))/GT$2*INDEX(Usage!$D$5:$ABF$11,MATCH(UsagePerHour!$B$4,Usage!$C$5:$C$11,0),MATCH(UsagePerHour!GT$4,Usage!$D$3:$ABF$3,0)),"")</f>
        <v>24.136634558477446</v>
      </c>
      <c r="GU8" s="6">
        <f>IFERROR(INDEX(Sales!$D$5:$ABF$18,MATCH(UsagePerHour!$B8,Sales!$C$5:$C$18,0),MATCH(UsagePerHour!GU$4,Sales!$D$3:$ABF$3,0))/GU$2*INDEX(Usage!$D$5:$ABF$11,MATCH(UsagePerHour!$B$4,Usage!$C$5:$C$11,0),MATCH(UsagePerHour!GU$4,Usage!$D$3:$ABF$3,0)),"")</f>
        <v>44.731971657502761</v>
      </c>
      <c r="GV8" s="6">
        <f>IFERROR(INDEX(Sales!$D$5:$ABF$18,MATCH(UsagePerHour!$B8,Sales!$C$5:$C$18,0),MATCH(UsagePerHour!GV$4,Sales!$D$3:$ABF$3,0))/GV$2*INDEX(Usage!$D$5:$ABF$11,MATCH(UsagePerHour!$B$4,Usage!$C$5:$C$11,0),MATCH(UsagePerHour!GV$4,Usage!$D$3:$ABF$3,0)),"")</f>
        <v>21.950244934201994</v>
      </c>
      <c r="GW8" s="6">
        <f>IFERROR(INDEX(Sales!$D$5:$ABF$18,MATCH(UsagePerHour!$B8,Sales!$C$5:$C$18,0),MATCH(UsagePerHour!GW$4,Sales!$D$3:$ABF$3,0))/GW$2*INDEX(Usage!$D$5:$ABF$11,MATCH(UsagePerHour!$B$4,Usage!$C$5:$C$11,0),MATCH(UsagePerHour!GW$4,Usage!$D$3:$ABF$3,0)),"")</f>
        <v>130.26005085681834</v>
      </c>
      <c r="GX8" s="6">
        <f>IFERROR(INDEX(Sales!$D$5:$ABF$18,MATCH(UsagePerHour!$B8,Sales!$C$5:$C$18,0),MATCH(UsagePerHour!GX$4,Sales!$D$3:$ABF$3,0))/GX$2*INDEX(Usage!$D$5:$ABF$11,MATCH(UsagePerHour!$B$4,Usage!$C$5:$C$11,0),MATCH(UsagePerHour!GX$4,Usage!$D$3:$ABF$3,0)),"")</f>
        <v>16.051461224943239</v>
      </c>
      <c r="GY8" s="6">
        <f>IFERROR(INDEX(Sales!$D$5:$ABF$18,MATCH(UsagePerHour!$B8,Sales!$C$5:$C$18,0),MATCH(UsagePerHour!GY$4,Sales!$D$3:$ABF$3,0))/GY$2*INDEX(Usage!$D$5:$ABF$11,MATCH(UsagePerHour!$B$4,Usage!$C$5:$C$11,0),MATCH(UsagePerHour!GY$4,Usage!$D$3:$ABF$3,0)),"")</f>
        <v>44.24437477580183</v>
      </c>
      <c r="GZ8" s="6">
        <f>IFERROR(INDEX(Sales!$D$5:$ABF$18,MATCH(UsagePerHour!$B8,Sales!$C$5:$C$18,0),MATCH(UsagePerHour!GZ$4,Sales!$D$3:$ABF$3,0))/GZ$2*INDEX(Usage!$D$5:$ABF$11,MATCH(UsagePerHour!$B$4,Usage!$C$5:$C$11,0),MATCH(UsagePerHour!GZ$4,Usage!$D$3:$ABF$3,0)),"")</f>
        <v>45.14874251497006</v>
      </c>
      <c r="HA8" s="6">
        <f>IFERROR(INDEX(Sales!$D$5:$ABF$18,MATCH(UsagePerHour!$B8,Sales!$C$5:$C$18,0),MATCH(UsagePerHour!HA$4,Sales!$D$3:$ABF$3,0))/HA$2*INDEX(Usage!$D$5:$ABF$11,MATCH(UsagePerHour!$B$4,Usage!$C$5:$C$11,0),MATCH(UsagePerHour!HA$4,Usage!$D$3:$ABF$3,0)),"")</f>
        <v>44.976854772186911</v>
      </c>
      <c r="HB8" s="6">
        <f>IFERROR(INDEX(Sales!$D$5:$ABF$18,MATCH(UsagePerHour!$B8,Sales!$C$5:$C$18,0),MATCH(UsagePerHour!HB$4,Sales!$D$3:$ABF$3,0))/HB$2*INDEX(Usage!$D$5:$ABF$11,MATCH(UsagePerHour!$B$4,Usage!$C$5:$C$11,0),MATCH(UsagePerHour!HB$4,Usage!$D$3:$ABF$3,0)),"")</f>
        <v>25.915037204747737</v>
      </c>
      <c r="HC8" s="6">
        <f>IFERROR(INDEX(Sales!$D$5:$ABF$18,MATCH(UsagePerHour!$B8,Sales!$C$5:$C$18,0),MATCH(UsagePerHour!HC$4,Sales!$D$3:$ABF$3,0))/HC$2*INDEX(Usage!$D$5:$ABF$11,MATCH(UsagePerHour!$B$4,Usage!$C$5:$C$11,0),MATCH(UsagePerHour!HC$4,Usage!$D$3:$ABF$3,0)),"")</f>
        <v>38.587751824728251</v>
      </c>
      <c r="HD8" s="6">
        <f>IFERROR(INDEX(Sales!$D$5:$ABF$18,MATCH(UsagePerHour!$B8,Sales!$C$5:$C$18,0),MATCH(UsagePerHour!HD$4,Sales!$D$3:$ABF$3,0))/HD$2*INDEX(Usage!$D$5:$ABF$11,MATCH(UsagePerHour!$B$4,Usage!$C$5:$C$11,0),MATCH(UsagePerHour!HD$4,Usage!$D$3:$ABF$3,0)),"")</f>
        <v>178.60980314339736</v>
      </c>
      <c r="HE8" s="6">
        <f>IFERROR(INDEX(Sales!$D$5:$ABF$18,MATCH(UsagePerHour!$B8,Sales!$C$5:$C$18,0),MATCH(UsagePerHour!HE$4,Sales!$D$3:$ABF$3,0))/HE$2*INDEX(Usage!$D$5:$ABF$11,MATCH(UsagePerHour!$B$4,Usage!$C$5:$C$11,0),MATCH(UsagePerHour!HE$4,Usage!$D$3:$ABF$3,0)),"")</f>
        <v>50.306140592633426</v>
      </c>
      <c r="HF8" s="6">
        <f>IFERROR(INDEX(Sales!$D$5:$ABF$18,MATCH(UsagePerHour!$B8,Sales!$C$5:$C$18,0),MATCH(UsagePerHour!HF$4,Sales!$D$3:$ABF$3,0))/HF$2*INDEX(Usage!$D$5:$ABF$11,MATCH(UsagePerHour!$B$4,Usage!$C$5:$C$11,0),MATCH(UsagePerHour!HF$4,Usage!$D$3:$ABF$3,0)),"")</f>
        <v>33.985066461638553</v>
      </c>
      <c r="HG8" s="6">
        <f>IFERROR(INDEX(Sales!$D$5:$ABF$18,MATCH(UsagePerHour!$B8,Sales!$C$5:$C$18,0),MATCH(UsagePerHour!HG$4,Sales!$D$3:$ABF$3,0))/HG$2*INDEX(Usage!$D$5:$ABF$11,MATCH(UsagePerHour!$B$4,Usage!$C$5:$C$11,0),MATCH(UsagePerHour!HG$4,Usage!$D$3:$ABF$3,0)),"")</f>
        <v>17.706659052745703</v>
      </c>
      <c r="HH8" s="6">
        <f>IFERROR(INDEX(Sales!$D$5:$ABF$18,MATCH(UsagePerHour!$B8,Sales!$C$5:$C$18,0),MATCH(UsagePerHour!HH$4,Sales!$D$3:$ABF$3,0))/HH$2*INDEX(Usage!$D$5:$ABF$11,MATCH(UsagePerHour!$B$4,Usage!$C$5:$C$11,0),MATCH(UsagePerHour!HH$4,Usage!$D$3:$ABF$3,0)),"")</f>
        <v>80.798065729381207</v>
      </c>
      <c r="HI8" s="6">
        <f>IFERROR(INDEX(Sales!$D$5:$ABF$18,MATCH(UsagePerHour!$B8,Sales!$C$5:$C$18,0),MATCH(UsagePerHour!HI$4,Sales!$D$3:$ABF$3,0))/HI$2*INDEX(Usage!$D$5:$ABF$11,MATCH(UsagePerHour!$B$4,Usage!$C$5:$C$11,0),MATCH(UsagePerHour!HI$4,Usage!$D$3:$ABF$3,0)),"")</f>
        <v>18.060090965843216</v>
      </c>
      <c r="HJ8" s="6">
        <f>IFERROR(INDEX(Sales!$D$5:$ABF$18,MATCH(UsagePerHour!$B8,Sales!$C$5:$C$18,0),MATCH(UsagePerHour!HJ$4,Sales!$D$3:$ABF$3,0))/HJ$2*INDEX(Usage!$D$5:$ABF$11,MATCH(UsagePerHour!$B$4,Usage!$C$5:$C$11,0),MATCH(UsagePerHour!HJ$4,Usage!$D$3:$ABF$3,0)),"")</f>
        <v>22.34299797177189</v>
      </c>
      <c r="HK8" s="6">
        <f>IFERROR(INDEX(Sales!$D$5:$ABF$18,MATCH(UsagePerHour!$B8,Sales!$C$5:$C$18,0),MATCH(UsagePerHour!HK$4,Sales!$D$3:$ABF$3,0))/HK$2*INDEX(Usage!$D$5:$ABF$11,MATCH(UsagePerHour!$B$4,Usage!$C$5:$C$11,0),MATCH(UsagePerHour!HK$4,Usage!$D$3:$ABF$3,0)),"")</f>
        <v>108.18652724891966</v>
      </c>
      <c r="HL8" s="6">
        <f>IFERROR(INDEX(Sales!$D$5:$ABF$18,MATCH(UsagePerHour!$B8,Sales!$C$5:$C$18,0),MATCH(UsagePerHour!HL$4,Sales!$D$3:$ABF$3,0))/HL$2*INDEX(Usage!$D$5:$ABF$11,MATCH(UsagePerHour!$B$4,Usage!$C$5:$C$11,0),MATCH(UsagePerHour!HL$4,Usage!$D$3:$ABF$3,0)),"")</f>
        <v>110.90389001520528</v>
      </c>
      <c r="HM8" s="6">
        <f>IFERROR(INDEX(Sales!$D$5:$ABF$18,MATCH(UsagePerHour!$B8,Sales!$C$5:$C$18,0),MATCH(UsagePerHour!HM$4,Sales!$D$3:$ABF$3,0))/HM$2*INDEX(Usage!$D$5:$ABF$11,MATCH(UsagePerHour!$B$4,Usage!$C$5:$C$11,0),MATCH(UsagePerHour!HM$4,Usage!$D$3:$ABF$3,0)),"")</f>
        <v>130.50336209794912</v>
      </c>
      <c r="HN8" s="6">
        <f>IFERROR(INDEX(Sales!$D$5:$ABF$18,MATCH(UsagePerHour!$B8,Sales!$C$5:$C$18,0),MATCH(UsagePerHour!HN$4,Sales!$D$3:$ABF$3,0))/HN$2*INDEX(Usage!$D$5:$ABF$11,MATCH(UsagePerHour!$B$4,Usage!$C$5:$C$11,0),MATCH(UsagePerHour!HN$4,Usage!$D$3:$ABF$3,0)),"")</f>
        <v>1.6321304866049644</v>
      </c>
      <c r="HO8" s="6">
        <f>IFERROR(INDEX(Sales!$D$5:$ABF$18,MATCH(UsagePerHour!$B8,Sales!$C$5:$C$18,0),MATCH(UsagePerHour!HO$4,Sales!$D$3:$ABF$3,0))/HO$2*INDEX(Usage!$D$5:$ABF$11,MATCH(UsagePerHour!$B$4,Usage!$C$5:$C$11,0),MATCH(UsagePerHour!HO$4,Usage!$D$3:$ABF$3,0)),"")</f>
        <v>37.152096404190047</v>
      </c>
      <c r="HP8" s="6">
        <f>IFERROR(INDEX(Sales!$D$5:$ABF$18,MATCH(UsagePerHour!$B8,Sales!$C$5:$C$18,0),MATCH(UsagePerHour!HP$4,Sales!$D$3:$ABF$3,0))/HP$2*INDEX(Usage!$D$5:$ABF$11,MATCH(UsagePerHour!$B$4,Usage!$C$5:$C$11,0),MATCH(UsagePerHour!HP$4,Usage!$D$3:$ABF$3,0)),"")</f>
        <v>14.720062583743207</v>
      </c>
      <c r="HQ8" s="6">
        <f>IFERROR(INDEX(Sales!$D$5:$ABF$18,MATCH(UsagePerHour!$B8,Sales!$C$5:$C$18,0),MATCH(UsagePerHour!HQ$4,Sales!$D$3:$ABF$3,0))/HQ$2*INDEX(Usage!$D$5:$ABF$11,MATCH(UsagePerHour!$B$4,Usage!$C$5:$C$11,0),MATCH(UsagePerHour!HQ$4,Usage!$D$3:$ABF$3,0)),"")</f>
        <v>19.105172458584825</v>
      </c>
      <c r="HR8" s="6">
        <f>IFERROR(INDEX(Sales!$D$5:$ABF$18,MATCH(UsagePerHour!$B8,Sales!$C$5:$C$18,0),MATCH(UsagePerHour!HR$4,Sales!$D$3:$ABF$3,0))/HR$2*INDEX(Usage!$D$5:$ABF$11,MATCH(UsagePerHour!$B$4,Usage!$C$5:$C$11,0),MATCH(UsagePerHour!HR$4,Usage!$D$3:$ABF$3,0)),"")</f>
        <v>139.95771874688046</v>
      </c>
      <c r="HS8" s="6">
        <f>IFERROR(INDEX(Sales!$D$5:$ABF$18,MATCH(UsagePerHour!$B8,Sales!$C$5:$C$18,0),MATCH(UsagePerHour!HS$4,Sales!$D$3:$ABF$3,0))/HS$2*INDEX(Usage!$D$5:$ABF$11,MATCH(UsagePerHour!$B$4,Usage!$C$5:$C$11,0),MATCH(UsagePerHour!HS$4,Usage!$D$3:$ABF$3,0)),"")</f>
        <v>120.0385799769045</v>
      </c>
      <c r="HT8" s="6">
        <f>IFERROR(INDEX(Sales!$D$5:$ABF$18,MATCH(UsagePerHour!$B8,Sales!$C$5:$C$18,0),MATCH(UsagePerHour!HT$4,Sales!$D$3:$ABF$3,0))/HT$2*INDEX(Usage!$D$5:$ABF$11,MATCH(UsagePerHour!$B$4,Usage!$C$5:$C$11,0),MATCH(UsagePerHour!HT$4,Usage!$D$3:$ABF$3,0)),"")</f>
        <v>70.805858028945551</v>
      </c>
      <c r="HU8" s="6">
        <f>IFERROR(INDEX(Sales!$D$5:$ABF$18,MATCH(UsagePerHour!$B8,Sales!$C$5:$C$18,0),MATCH(UsagePerHour!HU$4,Sales!$D$3:$ABF$3,0))/HU$2*INDEX(Usage!$D$5:$ABF$11,MATCH(UsagePerHour!$B$4,Usage!$C$5:$C$11,0),MATCH(UsagePerHour!HU$4,Usage!$D$3:$ABF$3,0)),"")</f>
        <v>6.9130349931695019</v>
      </c>
      <c r="HV8" s="6">
        <f>IFERROR(INDEX(Sales!$D$5:$ABF$18,MATCH(UsagePerHour!$B8,Sales!$C$5:$C$18,0),MATCH(UsagePerHour!HV$4,Sales!$D$3:$ABF$3,0))/HV$2*INDEX(Usage!$D$5:$ABF$11,MATCH(UsagePerHour!$B$4,Usage!$C$5:$C$11,0),MATCH(UsagePerHour!HV$4,Usage!$D$3:$ABF$3,0)),"")</f>
        <v>43.713233020715244</v>
      </c>
      <c r="HW8" s="6">
        <f>IFERROR(INDEX(Sales!$D$5:$ABF$18,MATCH(UsagePerHour!$B8,Sales!$C$5:$C$18,0),MATCH(UsagePerHour!HW$4,Sales!$D$3:$ABF$3,0))/HW$2*INDEX(Usage!$D$5:$ABF$11,MATCH(UsagePerHour!$B$4,Usage!$C$5:$C$11,0),MATCH(UsagePerHour!HW$4,Usage!$D$3:$ABF$3,0)),"")</f>
        <v>32.861115290375274</v>
      </c>
      <c r="HX8" s="6">
        <f>IFERROR(INDEX(Sales!$D$5:$ABF$18,MATCH(UsagePerHour!$B8,Sales!$C$5:$C$18,0),MATCH(UsagePerHour!HX$4,Sales!$D$3:$ABF$3,0))/HX$2*INDEX(Usage!$D$5:$ABF$11,MATCH(UsagePerHour!$B$4,Usage!$C$5:$C$11,0),MATCH(UsagePerHour!HX$4,Usage!$D$3:$ABF$3,0)),"")</f>
        <v>40.61275577671276</v>
      </c>
      <c r="HY8" s="6">
        <f>IFERROR(INDEX(Sales!$D$5:$ABF$18,MATCH(UsagePerHour!$B8,Sales!$C$5:$C$18,0),MATCH(UsagePerHour!HY$4,Sales!$D$3:$ABF$3,0))/HY$2*INDEX(Usage!$D$5:$ABF$11,MATCH(UsagePerHour!$B$4,Usage!$C$5:$C$11,0),MATCH(UsagePerHour!HY$4,Usage!$D$3:$ABF$3,0)),"")</f>
        <v>137.08395832231449</v>
      </c>
      <c r="HZ8" s="6">
        <f>IFERROR(INDEX(Sales!$D$5:$ABF$18,MATCH(UsagePerHour!$B8,Sales!$C$5:$C$18,0),MATCH(UsagePerHour!HZ$4,Sales!$D$3:$ABF$3,0))/HZ$2*INDEX(Usage!$D$5:$ABF$11,MATCH(UsagePerHour!$B$4,Usage!$C$5:$C$11,0),MATCH(UsagePerHour!HZ$4,Usage!$D$3:$ABF$3,0)),"")</f>
        <v>51.373733437256426</v>
      </c>
      <c r="IA8" s="6">
        <f>IFERROR(INDEX(Sales!$D$5:$ABF$18,MATCH(UsagePerHour!$B8,Sales!$C$5:$C$18,0),MATCH(UsagePerHour!IA$4,Sales!$D$3:$ABF$3,0))/IA$2*INDEX(Usage!$D$5:$ABF$11,MATCH(UsagePerHour!$B$4,Usage!$C$5:$C$11,0),MATCH(UsagePerHour!IA$4,Usage!$D$3:$ABF$3,0)),"")</f>
        <v>54.849142748230477</v>
      </c>
      <c r="IB8" s="6">
        <f>IFERROR(INDEX(Sales!$D$5:$ABF$18,MATCH(UsagePerHour!$B8,Sales!$C$5:$C$18,0),MATCH(UsagePerHour!IB$4,Sales!$D$3:$ABF$3,0))/IB$2*INDEX(Usage!$D$5:$ABF$11,MATCH(UsagePerHour!$B$4,Usage!$C$5:$C$11,0),MATCH(UsagePerHour!IB$4,Usage!$D$3:$ABF$3,0)),"")</f>
        <v>7.9221971424582307</v>
      </c>
      <c r="IC8" s="6">
        <f>IFERROR(INDEX(Sales!$D$5:$ABF$18,MATCH(UsagePerHour!$B8,Sales!$C$5:$C$18,0),MATCH(UsagePerHour!IC$4,Sales!$D$3:$ABF$3,0))/IC$2*INDEX(Usage!$D$5:$ABF$11,MATCH(UsagePerHour!$B$4,Usage!$C$5:$C$11,0),MATCH(UsagePerHour!IC$4,Usage!$D$3:$ABF$3,0)),"")</f>
        <v>55.474834526966362</v>
      </c>
      <c r="ID8" s="6">
        <f>IFERROR(INDEX(Sales!$D$5:$ABF$18,MATCH(UsagePerHour!$B8,Sales!$C$5:$C$18,0),MATCH(UsagePerHour!ID$4,Sales!$D$3:$ABF$3,0))/ID$2*INDEX(Usage!$D$5:$ABF$11,MATCH(UsagePerHour!$B$4,Usage!$C$5:$C$11,0),MATCH(UsagePerHour!ID$4,Usage!$D$3:$ABF$3,0)),"")</f>
        <v>74.210542830247888</v>
      </c>
      <c r="IE8" s="6">
        <f>IFERROR(INDEX(Sales!$D$5:$ABF$18,MATCH(UsagePerHour!$B8,Sales!$C$5:$C$18,0),MATCH(UsagePerHour!IE$4,Sales!$D$3:$ABF$3,0))/IE$2*INDEX(Usage!$D$5:$ABF$11,MATCH(UsagePerHour!$B$4,Usage!$C$5:$C$11,0),MATCH(UsagePerHour!IE$4,Usage!$D$3:$ABF$3,0)),"")</f>
        <v>16.325713251703963</v>
      </c>
      <c r="IF8" s="6">
        <f>IFERROR(INDEX(Sales!$D$5:$ABF$18,MATCH(UsagePerHour!$B8,Sales!$C$5:$C$18,0),MATCH(UsagePerHour!IF$4,Sales!$D$3:$ABF$3,0))/IF$2*INDEX(Usage!$D$5:$ABF$11,MATCH(UsagePerHour!$B$4,Usage!$C$5:$C$11,0),MATCH(UsagePerHour!IF$4,Usage!$D$3:$ABF$3,0)),"")</f>
        <v>258.22536590141465</v>
      </c>
      <c r="IG8" s="6">
        <f>IFERROR(INDEX(Sales!$D$5:$ABF$18,MATCH(UsagePerHour!$B8,Sales!$C$5:$C$18,0),MATCH(UsagePerHour!IG$4,Sales!$D$3:$ABF$3,0))/IG$2*INDEX(Usage!$D$5:$ABF$11,MATCH(UsagePerHour!$B$4,Usage!$C$5:$C$11,0),MATCH(UsagePerHour!IG$4,Usage!$D$3:$ABF$3,0)),"")</f>
        <v>28.320497860754571</v>
      </c>
      <c r="IH8" s="6">
        <f>IFERROR(INDEX(Sales!$D$5:$ABF$18,MATCH(UsagePerHour!$B8,Sales!$C$5:$C$18,0),MATCH(UsagePerHour!IH$4,Sales!$D$3:$ABF$3,0))/IH$2*INDEX(Usage!$D$5:$ABF$11,MATCH(UsagePerHour!$B$4,Usage!$C$5:$C$11,0),MATCH(UsagePerHour!IH$4,Usage!$D$3:$ABF$3,0)),"")</f>
        <v>44.625623792884021</v>
      </c>
      <c r="II8" s="6">
        <f>IFERROR(INDEX(Sales!$D$5:$ABF$18,MATCH(UsagePerHour!$B8,Sales!$C$5:$C$18,0),MATCH(UsagePerHour!II$4,Sales!$D$3:$ABF$3,0))/II$2*INDEX(Usage!$D$5:$ABF$11,MATCH(UsagePerHour!$B$4,Usage!$C$5:$C$11,0),MATCH(UsagePerHour!II$4,Usage!$D$3:$ABF$3,0)),"")</f>
        <v>23.207305928554376</v>
      </c>
      <c r="IJ8" s="6">
        <f>IFERROR(INDEX(Sales!$D$5:$ABF$18,MATCH(UsagePerHour!$B8,Sales!$C$5:$C$18,0),MATCH(UsagePerHour!IJ$4,Sales!$D$3:$ABF$3,0))/IJ$2*INDEX(Usage!$D$5:$ABF$11,MATCH(UsagePerHour!$B$4,Usage!$C$5:$C$11,0),MATCH(UsagePerHour!IJ$4,Usage!$D$3:$ABF$3,0)),"")</f>
        <v>51.75220738857103</v>
      </c>
      <c r="IK8" s="6">
        <f>IFERROR(INDEX(Sales!$D$5:$ABF$18,MATCH(UsagePerHour!$B8,Sales!$C$5:$C$18,0),MATCH(UsagePerHour!IK$4,Sales!$D$3:$ABF$3,0))/IK$2*INDEX(Usage!$D$5:$ABF$11,MATCH(UsagePerHour!$B$4,Usage!$C$5:$C$11,0),MATCH(UsagePerHour!IK$4,Usage!$D$3:$ABF$3,0)),"")</f>
        <v>20.610830774049294</v>
      </c>
      <c r="IL8" s="6">
        <f>IFERROR(INDEX(Sales!$D$5:$ABF$18,MATCH(UsagePerHour!$B8,Sales!$C$5:$C$18,0),MATCH(UsagePerHour!IL$4,Sales!$D$3:$ABF$3,0))/IL$2*INDEX(Usage!$D$5:$ABF$11,MATCH(UsagePerHour!$B$4,Usage!$C$5:$C$11,0),MATCH(UsagePerHour!IL$4,Usage!$D$3:$ABF$3,0)),"")</f>
        <v>25.734090252571558</v>
      </c>
      <c r="IM8" s="6">
        <f>IFERROR(INDEX(Sales!$D$5:$ABF$18,MATCH(UsagePerHour!$B8,Sales!$C$5:$C$18,0),MATCH(UsagePerHour!IM$4,Sales!$D$3:$ABF$3,0))/IM$2*INDEX(Usage!$D$5:$ABF$11,MATCH(UsagePerHour!$B$4,Usage!$C$5:$C$11,0),MATCH(UsagePerHour!IM$4,Usage!$D$3:$ABF$3,0)),"")</f>
        <v>1556.6261947713056</v>
      </c>
      <c r="IN8" s="6">
        <f>IFERROR(INDEX(Sales!$D$5:$ABF$18,MATCH(UsagePerHour!$B8,Sales!$C$5:$C$18,0),MATCH(UsagePerHour!IN$4,Sales!$D$3:$ABF$3,0))/IN$2*INDEX(Usage!$D$5:$ABF$11,MATCH(UsagePerHour!$B$4,Usage!$C$5:$C$11,0),MATCH(UsagePerHour!IN$4,Usage!$D$3:$ABF$3,0)),"")</f>
        <v>33.017739729049907</v>
      </c>
      <c r="IO8" s="6">
        <f>IFERROR(INDEX(Sales!$D$5:$ABF$18,MATCH(UsagePerHour!$B8,Sales!$C$5:$C$18,0),MATCH(UsagePerHour!IO$4,Sales!$D$3:$ABF$3,0))/IO$2*INDEX(Usage!$D$5:$ABF$11,MATCH(UsagePerHour!$B$4,Usage!$C$5:$C$11,0),MATCH(UsagePerHour!IO$4,Usage!$D$3:$ABF$3,0)),"")</f>
        <v>28.813666186158674</v>
      </c>
      <c r="IP8" s="6">
        <f>IFERROR(INDEX(Sales!$D$5:$ABF$18,MATCH(UsagePerHour!$B8,Sales!$C$5:$C$18,0),MATCH(UsagePerHour!IP$4,Sales!$D$3:$ABF$3,0))/IP$2*INDEX(Usage!$D$5:$ABF$11,MATCH(UsagePerHour!$B$4,Usage!$C$5:$C$11,0),MATCH(UsagePerHour!IP$4,Usage!$D$3:$ABF$3,0)),"")</f>
        <v>9.6762624249276232</v>
      </c>
      <c r="IQ8" s="6">
        <f>IFERROR(INDEX(Sales!$D$5:$ABF$18,MATCH(UsagePerHour!$B8,Sales!$C$5:$C$18,0),MATCH(UsagePerHour!IQ$4,Sales!$D$3:$ABF$3,0))/IQ$2*INDEX(Usage!$D$5:$ABF$11,MATCH(UsagePerHour!$B$4,Usage!$C$5:$C$11,0),MATCH(UsagePerHour!IQ$4,Usage!$D$3:$ABF$3,0)),"")</f>
        <v>36.575019403090387</v>
      </c>
      <c r="IR8" s="6">
        <f>IFERROR(INDEX(Sales!$D$5:$ABF$18,MATCH(UsagePerHour!$B8,Sales!$C$5:$C$18,0),MATCH(UsagePerHour!IR$4,Sales!$D$3:$ABF$3,0))/IR$2*INDEX(Usage!$D$5:$ABF$11,MATCH(UsagePerHour!$B$4,Usage!$C$5:$C$11,0),MATCH(UsagePerHour!IR$4,Usage!$D$3:$ABF$3,0)),"")</f>
        <v>12.458041646627121</v>
      </c>
      <c r="IS8" s="6">
        <f>IFERROR(INDEX(Sales!$D$5:$ABF$18,MATCH(UsagePerHour!$B8,Sales!$C$5:$C$18,0),MATCH(UsagePerHour!IS$4,Sales!$D$3:$ABF$3,0))/IS$2*INDEX(Usage!$D$5:$ABF$11,MATCH(UsagePerHour!$B$4,Usage!$C$5:$C$11,0),MATCH(UsagePerHour!IS$4,Usage!$D$3:$ABF$3,0)),"")</f>
        <v>14.885855696939597</v>
      </c>
      <c r="IT8" s="6">
        <f>IFERROR(INDEX(Sales!$D$5:$ABF$18,MATCH(UsagePerHour!$B8,Sales!$C$5:$C$18,0),MATCH(UsagePerHour!IT$4,Sales!$D$3:$ABF$3,0))/IT$2*INDEX(Usage!$D$5:$ABF$11,MATCH(UsagePerHour!$B$4,Usage!$C$5:$C$11,0),MATCH(UsagePerHour!IT$4,Usage!$D$3:$ABF$3,0)),"")</f>
        <v>87.666262952496311</v>
      </c>
      <c r="IU8" s="6">
        <f>IFERROR(INDEX(Sales!$D$5:$ABF$18,MATCH(UsagePerHour!$B8,Sales!$C$5:$C$18,0),MATCH(UsagePerHour!IU$4,Sales!$D$3:$ABF$3,0))/IU$2*INDEX(Usage!$D$5:$ABF$11,MATCH(UsagePerHour!$B$4,Usage!$C$5:$C$11,0),MATCH(UsagePerHour!IU$4,Usage!$D$3:$ABF$3,0)),"")</f>
        <v>71.551024819180569</v>
      </c>
      <c r="IV8" s="6">
        <f>IFERROR(INDEX(Sales!$D$5:$ABF$18,MATCH(UsagePerHour!$B8,Sales!$C$5:$C$18,0),MATCH(UsagePerHour!IV$4,Sales!$D$3:$ABF$3,0))/IV$2*INDEX(Usage!$D$5:$ABF$11,MATCH(UsagePerHour!$B$4,Usage!$C$5:$C$11,0),MATCH(UsagePerHour!IV$4,Usage!$D$3:$ABF$3,0)),"")</f>
        <v>46.698658450527709</v>
      </c>
      <c r="IW8" s="6">
        <f>IFERROR(INDEX(Sales!$D$5:$ABF$18,MATCH(UsagePerHour!$B8,Sales!$C$5:$C$18,0),MATCH(UsagePerHour!IW$4,Sales!$D$3:$ABF$3,0))/IW$2*INDEX(Usage!$D$5:$ABF$11,MATCH(UsagePerHour!$B$4,Usage!$C$5:$C$11,0),MATCH(UsagePerHour!IW$4,Usage!$D$3:$ABF$3,0)),"")</f>
        <v>4.0875447672105052</v>
      </c>
      <c r="IX8" s="6">
        <f>IFERROR(INDEX(Sales!$D$5:$ABF$18,MATCH(UsagePerHour!$B8,Sales!$C$5:$C$18,0),MATCH(UsagePerHour!IX$4,Sales!$D$3:$ABF$3,0))/IX$2*INDEX(Usage!$D$5:$ABF$11,MATCH(UsagePerHour!$B$4,Usage!$C$5:$C$11,0),MATCH(UsagePerHour!IX$4,Usage!$D$3:$ABF$3,0)),"")</f>
        <v>60.014527737792051</v>
      </c>
      <c r="IY8" s="6">
        <f>IFERROR(INDEX(Sales!$D$5:$ABF$18,MATCH(UsagePerHour!$B8,Sales!$C$5:$C$18,0),MATCH(UsagePerHour!IY$4,Sales!$D$3:$ABF$3,0))/IY$2*INDEX(Usage!$D$5:$ABF$11,MATCH(UsagePerHour!$B$4,Usage!$C$5:$C$11,0),MATCH(UsagePerHour!IY$4,Usage!$D$3:$ABF$3,0)),"")</f>
        <v>50.06104745795168</v>
      </c>
      <c r="IZ8" s="6">
        <f>IFERROR(INDEX(Sales!$D$5:$ABF$18,MATCH(UsagePerHour!$B8,Sales!$C$5:$C$18,0),MATCH(UsagePerHour!IZ$4,Sales!$D$3:$ABF$3,0))/IZ$2*INDEX(Usage!$D$5:$ABF$11,MATCH(UsagePerHour!$B$4,Usage!$C$5:$C$11,0),MATCH(UsagePerHour!IZ$4,Usage!$D$3:$ABF$3,0)),"")</f>
        <v>55.212916772033076</v>
      </c>
      <c r="JA8" s="6">
        <f>IFERROR(INDEX(Sales!$D$5:$ABF$18,MATCH(UsagePerHour!$B8,Sales!$C$5:$C$18,0),MATCH(UsagePerHour!JA$4,Sales!$D$3:$ABF$3,0))/JA$2*INDEX(Usage!$D$5:$ABF$11,MATCH(UsagePerHour!$B$4,Usage!$C$5:$C$11,0),MATCH(UsagePerHour!JA$4,Usage!$D$3:$ABF$3,0)),"")</f>
        <v>707.54529147982055</v>
      </c>
      <c r="JB8" s="6">
        <f>IFERROR(INDEX(Sales!$D$5:$ABF$18,MATCH(UsagePerHour!$B8,Sales!$C$5:$C$18,0),MATCH(UsagePerHour!JB$4,Sales!$D$3:$ABF$3,0))/JB$2*INDEX(Usage!$D$5:$ABF$11,MATCH(UsagePerHour!$B$4,Usage!$C$5:$C$11,0),MATCH(UsagePerHour!JB$4,Usage!$D$3:$ABF$3,0)),"")</f>
        <v>44.395868557859885</v>
      </c>
      <c r="JC8" s="6">
        <f>IFERROR(INDEX(Sales!$D$5:$ABF$18,MATCH(UsagePerHour!$B8,Sales!$C$5:$C$18,0),MATCH(UsagePerHour!JC$4,Sales!$D$3:$ABF$3,0))/JC$2*INDEX(Usage!$D$5:$ABF$11,MATCH(UsagePerHour!$B$4,Usage!$C$5:$C$11,0),MATCH(UsagePerHour!JC$4,Usage!$D$3:$ABF$3,0)),"")</f>
        <v>53.130516447633063</v>
      </c>
      <c r="JD8" s="6">
        <f>IFERROR(INDEX(Sales!$D$5:$ABF$18,MATCH(UsagePerHour!$B8,Sales!$C$5:$C$18,0),MATCH(UsagePerHour!JD$4,Sales!$D$3:$ABF$3,0))/JD$2*INDEX(Usage!$D$5:$ABF$11,MATCH(UsagePerHour!$B$4,Usage!$C$5:$C$11,0),MATCH(UsagePerHour!JD$4,Usage!$D$3:$ABF$3,0)),"")</f>
        <v>81.948241986489776</v>
      </c>
      <c r="JE8" s="6">
        <f>IFERROR(INDEX(Sales!$D$5:$ABF$18,MATCH(UsagePerHour!$B8,Sales!$C$5:$C$18,0),MATCH(UsagePerHour!JE$4,Sales!$D$3:$ABF$3,0))/JE$2*INDEX(Usage!$D$5:$ABF$11,MATCH(UsagePerHour!$B$4,Usage!$C$5:$C$11,0),MATCH(UsagePerHour!JE$4,Usage!$D$3:$ABF$3,0)),"")</f>
        <v>74.4359234280424</v>
      </c>
      <c r="JF8" s="6">
        <f>IFERROR(INDEX(Sales!$D$5:$ABF$18,MATCH(UsagePerHour!$B8,Sales!$C$5:$C$18,0),MATCH(UsagePerHour!JF$4,Sales!$D$3:$ABF$3,0))/JF$2*INDEX(Usage!$D$5:$ABF$11,MATCH(UsagePerHour!$B$4,Usage!$C$5:$C$11,0),MATCH(UsagePerHour!JF$4,Usage!$D$3:$ABF$3,0)),"")</f>
        <v>34.934718348554966</v>
      </c>
      <c r="JG8" s="6">
        <f>IFERROR(INDEX(Sales!$D$5:$ABF$18,MATCH(UsagePerHour!$B8,Sales!$C$5:$C$18,0),MATCH(UsagePerHour!JG$4,Sales!$D$3:$ABF$3,0))/JG$2*INDEX(Usage!$D$5:$ABF$11,MATCH(UsagePerHour!$B$4,Usage!$C$5:$C$11,0),MATCH(UsagePerHour!JG$4,Usage!$D$3:$ABF$3,0)),"")</f>
        <v>79.512902773315716</v>
      </c>
      <c r="JH8" s="6">
        <f>IFERROR(INDEX(Sales!$D$5:$ABF$18,MATCH(UsagePerHour!$B8,Sales!$C$5:$C$18,0),MATCH(UsagePerHour!JH$4,Sales!$D$3:$ABF$3,0))/JH$2*INDEX(Usage!$D$5:$ABF$11,MATCH(UsagePerHour!$B$4,Usage!$C$5:$C$11,0),MATCH(UsagePerHour!JH$4,Usage!$D$3:$ABF$3,0)),"")</f>
        <v>138.37634722790378</v>
      </c>
      <c r="JI8" s="6">
        <f>IFERROR(INDEX(Sales!$D$5:$ABF$18,MATCH(UsagePerHour!$B8,Sales!$C$5:$C$18,0),MATCH(UsagePerHour!JI$4,Sales!$D$3:$ABF$3,0))/JI$2*INDEX(Usage!$D$5:$ABF$11,MATCH(UsagePerHour!$B$4,Usage!$C$5:$C$11,0),MATCH(UsagePerHour!JI$4,Usage!$D$3:$ABF$3,0)),"")</f>
        <v>33.629608916230573</v>
      </c>
      <c r="JJ8" s="6">
        <f>IFERROR(INDEX(Sales!$D$5:$ABF$18,MATCH(UsagePerHour!$B8,Sales!$C$5:$C$18,0),MATCH(UsagePerHour!JJ$4,Sales!$D$3:$ABF$3,0))/JJ$2*INDEX(Usage!$D$5:$ABF$11,MATCH(UsagePerHour!$B$4,Usage!$C$5:$C$11,0),MATCH(UsagePerHour!JJ$4,Usage!$D$3:$ABF$3,0)),"")</f>
        <v>52.079521327928973</v>
      </c>
      <c r="JK8" s="6">
        <f>IFERROR(INDEX(Sales!$D$5:$ABF$18,MATCH(UsagePerHour!$B8,Sales!$C$5:$C$18,0),MATCH(UsagePerHour!JK$4,Sales!$D$3:$ABF$3,0))/JK$2*INDEX(Usage!$D$5:$ABF$11,MATCH(UsagePerHour!$B$4,Usage!$C$5:$C$11,0),MATCH(UsagePerHour!JK$4,Usage!$D$3:$ABF$3,0)),"")</f>
        <v>22.863283976374703</v>
      </c>
      <c r="JL8" s="6">
        <f>IFERROR(INDEX(Sales!$D$5:$ABF$18,MATCH(UsagePerHour!$B8,Sales!$C$5:$C$18,0),MATCH(UsagePerHour!JL$4,Sales!$D$3:$ABF$3,0))/JL$2*INDEX(Usage!$D$5:$ABF$11,MATCH(UsagePerHour!$B$4,Usage!$C$5:$C$11,0),MATCH(UsagePerHour!JL$4,Usage!$D$3:$ABF$3,0)),"")</f>
        <v>37.038781785990317</v>
      </c>
      <c r="JM8" s="6">
        <f>IFERROR(INDEX(Sales!$D$5:$ABF$18,MATCH(UsagePerHour!$B8,Sales!$C$5:$C$18,0),MATCH(UsagePerHour!JM$4,Sales!$D$3:$ABF$3,0))/JM$2*INDEX(Usage!$D$5:$ABF$11,MATCH(UsagePerHour!$B$4,Usage!$C$5:$C$11,0),MATCH(UsagePerHour!JM$4,Usage!$D$3:$ABF$3,0)),"")</f>
        <v>45.066926583463264</v>
      </c>
      <c r="JN8" s="6">
        <f>IFERROR(INDEX(Sales!$D$5:$ABF$18,MATCH(UsagePerHour!$B8,Sales!$C$5:$C$18,0),MATCH(UsagePerHour!JN$4,Sales!$D$3:$ABF$3,0))/JN$2*INDEX(Usage!$D$5:$ABF$11,MATCH(UsagePerHour!$B$4,Usage!$C$5:$C$11,0),MATCH(UsagePerHour!JN$4,Usage!$D$3:$ABF$3,0)),"")</f>
        <v>61.792539882324391</v>
      </c>
      <c r="JO8" s="6">
        <f>IFERROR(INDEX(Sales!$D$5:$ABF$18,MATCH(UsagePerHour!$B8,Sales!$C$5:$C$18,0),MATCH(UsagePerHour!JO$4,Sales!$D$3:$ABF$3,0))/JO$2*INDEX(Usage!$D$5:$ABF$11,MATCH(UsagePerHour!$B$4,Usage!$C$5:$C$11,0),MATCH(UsagePerHour!JO$4,Usage!$D$3:$ABF$3,0)),"")</f>
        <v>255.14535308148112</v>
      </c>
      <c r="JP8" s="6">
        <f>IFERROR(INDEX(Sales!$D$5:$ABF$18,MATCH(UsagePerHour!$B8,Sales!$C$5:$C$18,0),MATCH(UsagePerHour!JP$4,Sales!$D$3:$ABF$3,0))/JP$2*INDEX(Usage!$D$5:$ABF$11,MATCH(UsagePerHour!$B$4,Usage!$C$5:$C$11,0),MATCH(UsagePerHour!JP$4,Usage!$D$3:$ABF$3,0)),"")</f>
        <v>4.9363278841001685</v>
      </c>
      <c r="JQ8" s="6">
        <f>IFERROR(INDEX(Sales!$D$5:$ABF$18,MATCH(UsagePerHour!$B8,Sales!$C$5:$C$18,0),MATCH(UsagePerHour!JQ$4,Sales!$D$3:$ABF$3,0))/JQ$2*INDEX(Usage!$D$5:$ABF$11,MATCH(UsagePerHour!$B$4,Usage!$C$5:$C$11,0),MATCH(UsagePerHour!JQ$4,Usage!$D$3:$ABF$3,0)),"")</f>
        <v>13.64297555107183</v>
      </c>
      <c r="JR8" s="6">
        <f>IFERROR(INDEX(Sales!$D$5:$ABF$18,MATCH(UsagePerHour!$B8,Sales!$C$5:$C$18,0),MATCH(UsagePerHour!JR$4,Sales!$D$3:$ABF$3,0))/JR$2*INDEX(Usage!$D$5:$ABF$11,MATCH(UsagePerHour!$B$4,Usage!$C$5:$C$11,0),MATCH(UsagePerHour!JR$4,Usage!$D$3:$ABF$3,0)),"")</f>
        <v>5.4432024954510005</v>
      </c>
      <c r="JS8" s="6">
        <f>IFERROR(INDEX(Sales!$D$5:$ABF$18,MATCH(UsagePerHour!$B8,Sales!$C$5:$C$18,0),MATCH(UsagePerHour!JS$4,Sales!$D$3:$ABF$3,0))/JS$2*INDEX(Usage!$D$5:$ABF$11,MATCH(UsagePerHour!$B$4,Usage!$C$5:$C$11,0),MATCH(UsagePerHour!JS$4,Usage!$D$3:$ABF$3,0)),"")</f>
        <v>51.462115582208376</v>
      </c>
      <c r="JT8" s="6">
        <f>IFERROR(INDEX(Sales!$D$5:$ABF$18,MATCH(UsagePerHour!$B8,Sales!$C$5:$C$18,0),MATCH(UsagePerHour!JT$4,Sales!$D$3:$ABF$3,0))/JT$2*INDEX(Usage!$D$5:$ABF$11,MATCH(UsagePerHour!$B$4,Usage!$C$5:$C$11,0),MATCH(UsagePerHour!JT$4,Usage!$D$3:$ABF$3,0)),"")</f>
        <v>62.377611069166228</v>
      </c>
      <c r="JU8" s="6">
        <f>IFERROR(INDEX(Sales!$D$5:$ABF$18,MATCH(UsagePerHour!$B8,Sales!$C$5:$C$18,0),MATCH(UsagePerHour!JU$4,Sales!$D$3:$ABF$3,0))/JU$2*INDEX(Usage!$D$5:$ABF$11,MATCH(UsagePerHour!$B$4,Usage!$C$5:$C$11,0),MATCH(UsagePerHour!JU$4,Usage!$D$3:$ABF$3,0)),"")</f>
        <v>5.6853594093389637</v>
      </c>
      <c r="JV8" s="6">
        <f>IFERROR(INDEX(Sales!$D$5:$ABF$18,MATCH(UsagePerHour!$B8,Sales!$C$5:$C$18,0),MATCH(UsagePerHour!JV$4,Sales!$D$3:$ABF$3,0))/JV$2*INDEX(Usage!$D$5:$ABF$11,MATCH(UsagePerHour!$B$4,Usage!$C$5:$C$11,0),MATCH(UsagePerHour!JV$4,Usage!$D$3:$ABF$3,0)),"")</f>
        <v>156.42032850475786</v>
      </c>
      <c r="JW8" s="6">
        <f>IFERROR(INDEX(Sales!$D$5:$ABF$18,MATCH(UsagePerHour!$B8,Sales!$C$5:$C$18,0),MATCH(UsagePerHour!JW$4,Sales!$D$3:$ABF$3,0))/JW$2*INDEX(Usage!$D$5:$ABF$11,MATCH(UsagePerHour!$B$4,Usage!$C$5:$C$11,0),MATCH(UsagePerHour!JW$4,Usage!$D$3:$ABF$3,0)),"")</f>
        <v>46.625343414282881</v>
      </c>
      <c r="JX8" s="6">
        <f>IFERROR(INDEX(Sales!$D$5:$ABF$18,MATCH(UsagePerHour!$B8,Sales!$C$5:$C$18,0),MATCH(UsagePerHour!JX$4,Sales!$D$3:$ABF$3,0))/JX$2*INDEX(Usage!$D$5:$ABF$11,MATCH(UsagePerHour!$B$4,Usage!$C$5:$C$11,0),MATCH(UsagePerHour!JX$4,Usage!$D$3:$ABF$3,0)),"")</f>
        <v>29.359352793265554</v>
      </c>
      <c r="JY8" s="6">
        <f>IFERROR(INDEX(Sales!$D$5:$ABF$18,MATCH(UsagePerHour!$B8,Sales!$C$5:$C$18,0),MATCH(UsagePerHour!JY$4,Sales!$D$3:$ABF$3,0))/JY$2*INDEX(Usage!$D$5:$ABF$11,MATCH(UsagePerHour!$B$4,Usage!$C$5:$C$11,0),MATCH(UsagePerHour!JY$4,Usage!$D$3:$ABF$3,0)),"")</f>
        <v>10.81866486420518</v>
      </c>
      <c r="JZ8" s="6">
        <f>IFERROR(INDEX(Sales!$D$5:$ABF$18,MATCH(UsagePerHour!$B8,Sales!$C$5:$C$18,0),MATCH(UsagePerHour!JZ$4,Sales!$D$3:$ABF$3,0))/JZ$2*INDEX(Usage!$D$5:$ABF$11,MATCH(UsagePerHour!$B$4,Usage!$C$5:$C$11,0),MATCH(UsagePerHour!JZ$4,Usage!$D$3:$ABF$3,0)),"")</f>
        <v>52.771153259559661</v>
      </c>
      <c r="KA8" s="6">
        <f>IFERROR(INDEX(Sales!$D$5:$ABF$18,MATCH(UsagePerHour!$B8,Sales!$C$5:$C$18,0),MATCH(UsagePerHour!KA$4,Sales!$D$3:$ABF$3,0))/KA$2*INDEX(Usage!$D$5:$ABF$11,MATCH(UsagePerHour!$B$4,Usage!$C$5:$C$11,0),MATCH(UsagePerHour!KA$4,Usage!$D$3:$ABF$3,0)),"")</f>
        <v>35.586642459227534</v>
      </c>
      <c r="KB8" s="6">
        <f>IFERROR(INDEX(Sales!$D$5:$ABF$18,MATCH(UsagePerHour!$B8,Sales!$C$5:$C$18,0),MATCH(UsagePerHour!KB$4,Sales!$D$3:$ABF$3,0))/KB$2*INDEX(Usage!$D$5:$ABF$11,MATCH(UsagePerHour!$B$4,Usage!$C$5:$C$11,0),MATCH(UsagePerHour!KB$4,Usage!$D$3:$ABF$3,0)),"")</f>
        <v>33.280805372230375</v>
      </c>
      <c r="KC8" s="6">
        <f>IFERROR(INDEX(Sales!$D$5:$ABF$18,MATCH(UsagePerHour!$B8,Sales!$C$5:$C$18,0),MATCH(UsagePerHour!KC$4,Sales!$D$3:$ABF$3,0))/KC$2*INDEX(Usage!$D$5:$ABF$11,MATCH(UsagePerHour!$B$4,Usage!$C$5:$C$11,0),MATCH(UsagePerHour!KC$4,Usage!$D$3:$ABF$3,0)),"")</f>
        <v>117.62164672844337</v>
      </c>
      <c r="KD8" s="6">
        <f>IFERROR(INDEX(Sales!$D$5:$ABF$18,MATCH(UsagePerHour!$B8,Sales!$C$5:$C$18,0),MATCH(UsagePerHour!KD$4,Sales!$D$3:$ABF$3,0))/KD$2*INDEX(Usage!$D$5:$ABF$11,MATCH(UsagePerHour!$B$4,Usage!$C$5:$C$11,0),MATCH(UsagePerHour!KD$4,Usage!$D$3:$ABF$3,0)),"")</f>
        <v>44.438580280465267</v>
      </c>
      <c r="KE8" s="6">
        <f>IFERROR(INDEX(Sales!$D$5:$ABF$18,MATCH(UsagePerHour!$B8,Sales!$C$5:$C$18,0),MATCH(UsagePerHour!KE$4,Sales!$D$3:$ABF$3,0))/KE$2*INDEX(Usage!$D$5:$ABF$11,MATCH(UsagePerHour!$B$4,Usage!$C$5:$C$11,0),MATCH(UsagePerHour!KE$4,Usage!$D$3:$ABF$3,0)),"")</f>
        <v>49.309728896545472</v>
      </c>
      <c r="KF8" s="6">
        <f>IFERROR(INDEX(Sales!$D$5:$ABF$18,MATCH(UsagePerHour!$B8,Sales!$C$5:$C$18,0),MATCH(UsagePerHour!KF$4,Sales!$D$3:$ABF$3,0))/KF$2*INDEX(Usage!$D$5:$ABF$11,MATCH(UsagePerHour!$B$4,Usage!$C$5:$C$11,0),MATCH(UsagePerHour!KF$4,Usage!$D$3:$ABF$3,0)),"")</f>
        <v>13.045861665569936</v>
      </c>
      <c r="KG8" s="6">
        <f>IFERROR(INDEX(Sales!$D$5:$ABF$18,MATCH(UsagePerHour!$B8,Sales!$C$5:$C$18,0),MATCH(UsagePerHour!KG$4,Sales!$D$3:$ABF$3,0))/KG$2*INDEX(Usage!$D$5:$ABF$11,MATCH(UsagePerHour!$B$4,Usage!$C$5:$C$11,0),MATCH(UsagePerHour!KG$4,Usage!$D$3:$ABF$3,0)),"")</f>
        <v>31.155847549821015</v>
      </c>
      <c r="KH8" s="6">
        <f>IFERROR(INDEX(Sales!$D$5:$ABF$18,MATCH(UsagePerHour!$B8,Sales!$C$5:$C$18,0),MATCH(UsagePerHour!KH$4,Sales!$D$3:$ABF$3,0))/KH$2*INDEX(Usage!$D$5:$ABF$11,MATCH(UsagePerHour!$B$4,Usage!$C$5:$C$11,0),MATCH(UsagePerHour!KH$4,Usage!$D$3:$ABF$3,0)),"")</f>
        <v>67.080956743604133</v>
      </c>
      <c r="KI8" s="6">
        <f>IFERROR(INDEX(Sales!$D$5:$ABF$18,MATCH(UsagePerHour!$B8,Sales!$C$5:$C$18,0),MATCH(UsagePerHour!KI$4,Sales!$D$3:$ABF$3,0))/KI$2*INDEX(Usage!$D$5:$ABF$11,MATCH(UsagePerHour!$B$4,Usage!$C$5:$C$11,0),MATCH(UsagePerHour!KI$4,Usage!$D$3:$ABF$3,0)),"")</f>
        <v>94.886782795343848</v>
      </c>
      <c r="KJ8" s="6">
        <f>IFERROR(INDEX(Sales!$D$5:$ABF$18,MATCH(UsagePerHour!$B8,Sales!$C$5:$C$18,0),MATCH(UsagePerHour!KJ$4,Sales!$D$3:$ABF$3,0))/KJ$2*INDEX(Usage!$D$5:$ABF$11,MATCH(UsagePerHour!$B$4,Usage!$C$5:$C$11,0),MATCH(UsagePerHour!KJ$4,Usage!$D$3:$ABF$3,0)),"")</f>
        <v>163.98962261349803</v>
      </c>
      <c r="KK8" s="6">
        <f>IFERROR(INDEX(Sales!$D$5:$ABF$18,MATCH(UsagePerHour!$B8,Sales!$C$5:$C$18,0),MATCH(UsagePerHour!KK$4,Sales!$D$3:$ABF$3,0))/KK$2*INDEX(Usage!$D$5:$ABF$11,MATCH(UsagePerHour!$B$4,Usage!$C$5:$C$11,0),MATCH(UsagePerHour!KK$4,Usage!$D$3:$ABF$3,0)),"")</f>
        <v>62.710776685010188</v>
      </c>
      <c r="KL8" s="6">
        <f>IFERROR(INDEX(Sales!$D$5:$ABF$18,MATCH(UsagePerHour!$B8,Sales!$C$5:$C$18,0),MATCH(UsagePerHour!KL$4,Sales!$D$3:$ABF$3,0))/KL$2*INDEX(Usage!$D$5:$ABF$11,MATCH(UsagePerHour!$B$4,Usage!$C$5:$C$11,0),MATCH(UsagePerHour!KL$4,Usage!$D$3:$ABF$3,0)),"")</f>
        <v>74.902589221251716</v>
      </c>
      <c r="KM8" s="6">
        <f>IFERROR(INDEX(Sales!$D$5:$ABF$18,MATCH(UsagePerHour!$B8,Sales!$C$5:$C$18,0),MATCH(UsagePerHour!KM$4,Sales!$D$3:$ABF$3,0))/KM$2*INDEX(Usage!$D$5:$ABF$11,MATCH(UsagePerHour!$B$4,Usage!$C$5:$C$11,0),MATCH(UsagePerHour!KM$4,Usage!$D$3:$ABF$3,0)),"")</f>
        <v>3.2607999443032685</v>
      </c>
      <c r="KN8" s="6">
        <f>IFERROR(INDEX(Sales!$D$5:$ABF$18,MATCH(UsagePerHour!$B8,Sales!$C$5:$C$18,0),MATCH(UsagePerHour!KN$4,Sales!$D$3:$ABF$3,0))/KN$2*INDEX(Usage!$D$5:$ABF$11,MATCH(UsagePerHour!$B$4,Usage!$C$5:$C$11,0),MATCH(UsagePerHour!KN$4,Usage!$D$3:$ABF$3,0)),"")</f>
        <v>52.363749199458184</v>
      </c>
      <c r="KO8" s="6">
        <f>IFERROR(INDEX(Sales!$D$5:$ABF$18,MATCH(UsagePerHour!$B8,Sales!$C$5:$C$18,0),MATCH(UsagePerHour!KO$4,Sales!$D$3:$ABF$3,0))/KO$2*INDEX(Usage!$D$5:$ABF$11,MATCH(UsagePerHour!$B$4,Usage!$C$5:$C$11,0),MATCH(UsagePerHour!KO$4,Usage!$D$3:$ABF$3,0)),"")</f>
        <v>50.235965330112442</v>
      </c>
      <c r="KP8" s="6">
        <f>IFERROR(INDEX(Sales!$D$5:$ABF$18,MATCH(UsagePerHour!$B8,Sales!$C$5:$C$18,0),MATCH(UsagePerHour!KP$4,Sales!$D$3:$ABF$3,0))/KP$2*INDEX(Usage!$D$5:$ABF$11,MATCH(UsagePerHour!$B$4,Usage!$C$5:$C$11,0),MATCH(UsagePerHour!KP$4,Usage!$D$3:$ABF$3,0)),"")</f>
        <v>44.987228487258548</v>
      </c>
      <c r="KQ8" s="6">
        <f>IFERROR(INDEX(Sales!$D$5:$ABF$18,MATCH(UsagePerHour!$B8,Sales!$C$5:$C$18,0),MATCH(UsagePerHour!KQ$4,Sales!$D$3:$ABF$3,0))/KQ$2*INDEX(Usage!$D$5:$ABF$11,MATCH(UsagePerHour!$B$4,Usage!$C$5:$C$11,0),MATCH(UsagePerHour!KQ$4,Usage!$D$3:$ABF$3,0)),"")</f>
        <v>330.83781225698942</v>
      </c>
      <c r="KR8" s="6">
        <f>IFERROR(INDEX(Sales!$D$5:$ABF$18,MATCH(UsagePerHour!$B8,Sales!$C$5:$C$18,0),MATCH(UsagePerHour!KR$4,Sales!$D$3:$ABF$3,0))/KR$2*INDEX(Usage!$D$5:$ABF$11,MATCH(UsagePerHour!$B$4,Usage!$C$5:$C$11,0),MATCH(UsagePerHour!KR$4,Usage!$D$3:$ABF$3,0)),"")</f>
        <v>29.466371478738836</v>
      </c>
      <c r="KS8" s="6">
        <f>IFERROR(INDEX(Sales!$D$5:$ABF$18,MATCH(UsagePerHour!$B8,Sales!$C$5:$C$18,0),MATCH(UsagePerHour!KS$4,Sales!$D$3:$ABF$3,0))/KS$2*INDEX(Usage!$D$5:$ABF$11,MATCH(UsagePerHour!$B$4,Usage!$C$5:$C$11,0),MATCH(UsagePerHour!KS$4,Usage!$D$3:$ABF$3,0)),"")</f>
        <v>36.495386641008757</v>
      </c>
      <c r="KT8" s="6">
        <f>IFERROR(INDEX(Sales!$D$5:$ABF$18,MATCH(UsagePerHour!$B8,Sales!$C$5:$C$18,0),MATCH(UsagePerHour!KT$4,Sales!$D$3:$ABF$3,0))/KT$2*INDEX(Usage!$D$5:$ABF$11,MATCH(UsagePerHour!$B$4,Usage!$C$5:$C$11,0),MATCH(UsagePerHour!KT$4,Usage!$D$3:$ABF$3,0)),"")</f>
        <v>14.506043694085312</v>
      </c>
      <c r="KU8" s="6">
        <f>IFERROR(INDEX(Sales!$D$5:$ABF$18,MATCH(UsagePerHour!$B8,Sales!$C$5:$C$18,0),MATCH(UsagePerHour!KU$4,Sales!$D$3:$ABF$3,0))/KU$2*INDEX(Usage!$D$5:$ABF$11,MATCH(UsagePerHour!$B$4,Usage!$C$5:$C$11,0),MATCH(UsagePerHour!KU$4,Usage!$D$3:$ABF$3,0)),"")</f>
        <v>26.171136742234289</v>
      </c>
      <c r="KV8" s="6">
        <f>IFERROR(INDEX(Sales!$D$5:$ABF$18,MATCH(UsagePerHour!$B8,Sales!$C$5:$C$18,0),MATCH(UsagePerHour!KV$4,Sales!$D$3:$ABF$3,0))/KV$2*INDEX(Usage!$D$5:$ABF$11,MATCH(UsagePerHour!$B$4,Usage!$C$5:$C$11,0),MATCH(UsagePerHour!KV$4,Usage!$D$3:$ABF$3,0)),"")</f>
        <v>14.762695722705551</v>
      </c>
      <c r="KW8" s="6">
        <f>IFERROR(INDEX(Sales!$D$5:$ABF$18,MATCH(UsagePerHour!$B8,Sales!$C$5:$C$18,0),MATCH(UsagePerHour!KW$4,Sales!$D$3:$ABF$3,0))/KW$2*INDEX(Usage!$D$5:$ABF$11,MATCH(UsagePerHour!$B$4,Usage!$C$5:$C$11,0),MATCH(UsagePerHour!KW$4,Usage!$D$3:$ABF$3,0)),"")</f>
        <v>42.609432416327344</v>
      </c>
      <c r="KX8" s="6">
        <f>IFERROR(INDEX(Sales!$D$5:$ABF$18,MATCH(UsagePerHour!$B8,Sales!$C$5:$C$18,0),MATCH(UsagePerHour!KX$4,Sales!$D$3:$ABF$3,0))/KX$2*INDEX(Usage!$D$5:$ABF$11,MATCH(UsagePerHour!$B$4,Usage!$C$5:$C$11,0),MATCH(UsagePerHour!KX$4,Usage!$D$3:$ABF$3,0)),"")</f>
        <v>174.59914314819119</v>
      </c>
      <c r="KY8" s="6">
        <f>IFERROR(INDEX(Sales!$D$5:$ABF$18,MATCH(UsagePerHour!$B8,Sales!$C$5:$C$18,0),MATCH(UsagePerHour!KY$4,Sales!$D$3:$ABF$3,0))/KY$2*INDEX(Usage!$D$5:$ABF$11,MATCH(UsagePerHour!$B$4,Usage!$C$5:$C$11,0),MATCH(UsagePerHour!KY$4,Usage!$D$3:$ABF$3,0)),"")</f>
        <v>49.084626808469871</v>
      </c>
      <c r="KZ8" s="6">
        <f>IFERROR(INDEX(Sales!$D$5:$ABF$18,MATCH(UsagePerHour!$B8,Sales!$C$5:$C$18,0),MATCH(UsagePerHour!KZ$4,Sales!$D$3:$ABF$3,0))/KZ$2*INDEX(Usage!$D$5:$ABF$11,MATCH(UsagePerHour!$B$4,Usage!$C$5:$C$11,0),MATCH(UsagePerHour!KZ$4,Usage!$D$3:$ABF$3,0)),"")</f>
        <v>260.46701559645919</v>
      </c>
      <c r="LA8" s="6">
        <f>IFERROR(INDEX(Sales!$D$5:$ABF$18,MATCH(UsagePerHour!$B8,Sales!$C$5:$C$18,0),MATCH(UsagePerHour!LA$4,Sales!$D$3:$ABF$3,0))/LA$2*INDEX(Usage!$D$5:$ABF$11,MATCH(UsagePerHour!$B$4,Usage!$C$5:$C$11,0),MATCH(UsagePerHour!LA$4,Usage!$D$3:$ABF$3,0)),"")</f>
        <v>18.964022485902234</v>
      </c>
      <c r="LB8" s="6">
        <f>IFERROR(INDEX(Sales!$D$5:$ABF$18,MATCH(UsagePerHour!$B8,Sales!$C$5:$C$18,0),MATCH(UsagePerHour!LB$4,Sales!$D$3:$ABF$3,0))/LB$2*INDEX(Usage!$D$5:$ABF$11,MATCH(UsagePerHour!$B$4,Usage!$C$5:$C$11,0),MATCH(UsagePerHour!LB$4,Usage!$D$3:$ABF$3,0)),"")</f>
        <v>67.916805085516529</v>
      </c>
      <c r="LC8" s="6">
        <f>IFERROR(INDEX(Sales!$D$5:$ABF$18,MATCH(UsagePerHour!$B8,Sales!$C$5:$C$18,0),MATCH(UsagePerHour!LC$4,Sales!$D$3:$ABF$3,0))/LC$2*INDEX(Usage!$D$5:$ABF$11,MATCH(UsagePerHour!$B$4,Usage!$C$5:$C$11,0),MATCH(UsagePerHour!LC$4,Usage!$D$3:$ABF$3,0)),"")</f>
        <v>33.485066968659396</v>
      </c>
      <c r="LD8" s="6">
        <f>IFERROR(INDEX(Sales!$D$5:$ABF$18,MATCH(UsagePerHour!$B8,Sales!$C$5:$C$18,0),MATCH(UsagePerHour!LD$4,Sales!$D$3:$ABF$3,0))/LD$2*INDEX(Usage!$D$5:$ABF$11,MATCH(UsagePerHour!$B$4,Usage!$C$5:$C$11,0),MATCH(UsagePerHour!LD$4,Usage!$D$3:$ABF$3,0)),"")</f>
        <v>30.589429639077217</v>
      </c>
      <c r="LE8" s="6">
        <f>IFERROR(INDEX(Sales!$D$5:$ABF$18,MATCH(UsagePerHour!$B8,Sales!$C$5:$C$18,0),MATCH(UsagePerHour!LE$4,Sales!$D$3:$ABF$3,0))/LE$2*INDEX(Usage!$D$5:$ABF$11,MATCH(UsagePerHour!$B$4,Usage!$C$5:$C$11,0),MATCH(UsagePerHour!LE$4,Usage!$D$3:$ABF$3,0)),"")</f>
        <v>73.36285407799889</v>
      </c>
      <c r="LF8" s="6">
        <f>IFERROR(INDEX(Sales!$D$5:$ABF$18,MATCH(UsagePerHour!$B8,Sales!$C$5:$C$18,0),MATCH(UsagePerHour!LF$4,Sales!$D$3:$ABF$3,0))/LF$2*INDEX(Usage!$D$5:$ABF$11,MATCH(UsagePerHour!$B$4,Usage!$C$5:$C$11,0),MATCH(UsagePerHour!LF$4,Usage!$D$3:$ABF$3,0)),"")</f>
        <v>108.66558775149898</v>
      </c>
      <c r="LG8" s="6">
        <f>IFERROR(INDEX(Sales!$D$5:$ABF$18,MATCH(UsagePerHour!$B8,Sales!$C$5:$C$18,0),MATCH(UsagePerHour!LG$4,Sales!$D$3:$ABF$3,0))/LG$2*INDEX(Usage!$D$5:$ABF$11,MATCH(UsagePerHour!$B$4,Usage!$C$5:$C$11,0),MATCH(UsagePerHour!LG$4,Usage!$D$3:$ABF$3,0)),"")</f>
        <v>21.468369842130574</v>
      </c>
      <c r="LH8" s="6">
        <f>IFERROR(INDEX(Sales!$D$5:$ABF$18,MATCH(UsagePerHour!$B8,Sales!$C$5:$C$18,0),MATCH(UsagePerHour!LH$4,Sales!$D$3:$ABF$3,0))/LH$2*INDEX(Usage!$D$5:$ABF$11,MATCH(UsagePerHour!$B$4,Usage!$C$5:$C$11,0),MATCH(UsagePerHour!LH$4,Usage!$D$3:$ABF$3,0)),"")</f>
        <v>6.6012472807292992</v>
      </c>
      <c r="LI8" s="6">
        <f>IFERROR(INDEX(Sales!$D$5:$ABF$18,MATCH(UsagePerHour!$B8,Sales!$C$5:$C$18,0),MATCH(UsagePerHour!LI$4,Sales!$D$3:$ABF$3,0))/LI$2*INDEX(Usage!$D$5:$ABF$11,MATCH(UsagePerHour!$B$4,Usage!$C$5:$C$11,0),MATCH(UsagePerHour!LI$4,Usage!$D$3:$ABF$3,0)),"")</f>
        <v>76.154685930954429</v>
      </c>
      <c r="LJ8" s="6">
        <f>IFERROR(INDEX(Sales!$D$5:$ABF$18,MATCH(UsagePerHour!$B8,Sales!$C$5:$C$18,0),MATCH(UsagePerHour!LJ$4,Sales!$D$3:$ABF$3,0))/LJ$2*INDEX(Usage!$D$5:$ABF$11,MATCH(UsagePerHour!$B$4,Usage!$C$5:$C$11,0),MATCH(UsagePerHour!LJ$4,Usage!$D$3:$ABF$3,0)),"")</f>
        <v>26.233488559940927</v>
      </c>
      <c r="LK8" s="6">
        <f>IFERROR(INDEX(Sales!$D$5:$ABF$18,MATCH(UsagePerHour!$B8,Sales!$C$5:$C$18,0),MATCH(UsagePerHour!LK$4,Sales!$D$3:$ABF$3,0))/LK$2*INDEX(Usage!$D$5:$ABF$11,MATCH(UsagePerHour!$B$4,Usage!$C$5:$C$11,0),MATCH(UsagePerHour!LK$4,Usage!$D$3:$ABF$3,0)),"")</f>
        <v>70.341246569695912</v>
      </c>
      <c r="LL8" s="6">
        <f>IFERROR(INDEX(Sales!$D$5:$ABF$18,MATCH(UsagePerHour!$B8,Sales!$C$5:$C$18,0),MATCH(UsagePerHour!LL$4,Sales!$D$3:$ABF$3,0))/LL$2*INDEX(Usage!$D$5:$ABF$11,MATCH(UsagePerHour!$B$4,Usage!$C$5:$C$11,0),MATCH(UsagePerHour!LL$4,Usage!$D$3:$ABF$3,0)),"")</f>
        <v>132.52276917625372</v>
      </c>
      <c r="LM8" s="6">
        <f>IFERROR(INDEX(Sales!$D$5:$ABF$18,MATCH(UsagePerHour!$B8,Sales!$C$5:$C$18,0),MATCH(UsagePerHour!LM$4,Sales!$D$3:$ABF$3,0))/LM$2*INDEX(Usage!$D$5:$ABF$11,MATCH(UsagePerHour!$B$4,Usage!$C$5:$C$11,0),MATCH(UsagePerHour!LM$4,Usage!$D$3:$ABF$3,0)),"")</f>
        <v>48.378419618362351</v>
      </c>
      <c r="LN8" s="6">
        <f>IFERROR(INDEX(Sales!$D$5:$ABF$18,MATCH(UsagePerHour!$B8,Sales!$C$5:$C$18,0),MATCH(UsagePerHour!LN$4,Sales!$D$3:$ABF$3,0))/LN$2*INDEX(Usage!$D$5:$ABF$11,MATCH(UsagePerHour!$B$4,Usage!$C$5:$C$11,0),MATCH(UsagePerHour!LN$4,Usage!$D$3:$ABF$3,0)),"")</f>
        <v>35.783378866846554</v>
      </c>
      <c r="LO8" s="6">
        <f>IFERROR(INDEX(Sales!$D$5:$ABF$18,MATCH(UsagePerHour!$B8,Sales!$C$5:$C$18,0),MATCH(UsagePerHour!LO$4,Sales!$D$3:$ABF$3,0))/LO$2*INDEX(Usage!$D$5:$ABF$11,MATCH(UsagePerHour!$B$4,Usage!$C$5:$C$11,0),MATCH(UsagePerHour!LO$4,Usage!$D$3:$ABF$3,0)),"")</f>
        <v>15.602060216417161</v>
      </c>
      <c r="LP8" s="6">
        <f>IFERROR(INDEX(Sales!$D$5:$ABF$18,MATCH(UsagePerHour!$B8,Sales!$C$5:$C$18,0),MATCH(UsagePerHour!LP$4,Sales!$D$3:$ABF$3,0))/LP$2*INDEX(Usage!$D$5:$ABF$11,MATCH(UsagePerHour!$B$4,Usage!$C$5:$C$11,0),MATCH(UsagePerHour!LP$4,Usage!$D$3:$ABF$3,0)),"")</f>
        <v>2.9689432617586986</v>
      </c>
      <c r="LQ8" s="6">
        <f>IFERROR(INDEX(Sales!$D$5:$ABF$18,MATCH(UsagePerHour!$B8,Sales!$C$5:$C$18,0),MATCH(UsagePerHour!LQ$4,Sales!$D$3:$ABF$3,0))/LQ$2*INDEX(Usage!$D$5:$ABF$11,MATCH(UsagePerHour!$B$4,Usage!$C$5:$C$11,0),MATCH(UsagePerHour!LQ$4,Usage!$D$3:$ABF$3,0)),"")</f>
        <v>55.725550812348274</v>
      </c>
      <c r="LR8" s="6">
        <f>IFERROR(INDEX(Sales!$D$5:$ABF$18,MATCH(UsagePerHour!$B8,Sales!$C$5:$C$18,0),MATCH(UsagePerHour!LR$4,Sales!$D$3:$ABF$3,0))/LR$2*INDEX(Usage!$D$5:$ABF$11,MATCH(UsagePerHour!$B$4,Usage!$C$5:$C$11,0),MATCH(UsagePerHour!LR$4,Usage!$D$3:$ABF$3,0)),"")</f>
        <v>20.386351326954326</v>
      </c>
      <c r="LS8" s="6">
        <f>IFERROR(INDEX(Sales!$D$5:$ABF$18,MATCH(UsagePerHour!$B8,Sales!$C$5:$C$18,0),MATCH(UsagePerHour!LS$4,Sales!$D$3:$ABF$3,0))/LS$2*INDEX(Usage!$D$5:$ABF$11,MATCH(UsagePerHour!$B$4,Usage!$C$5:$C$11,0),MATCH(UsagePerHour!LS$4,Usage!$D$3:$ABF$3,0)),"")</f>
        <v>114.70917289623931</v>
      </c>
      <c r="LT8" s="6">
        <f>IFERROR(INDEX(Sales!$D$5:$ABF$18,MATCH(UsagePerHour!$B8,Sales!$C$5:$C$18,0),MATCH(UsagePerHour!LT$4,Sales!$D$3:$ABF$3,0))/LT$2*INDEX(Usage!$D$5:$ABF$11,MATCH(UsagePerHour!$B$4,Usage!$C$5:$C$11,0),MATCH(UsagePerHour!LT$4,Usage!$D$3:$ABF$3,0)),"")</f>
        <v>39.648558450831793</v>
      </c>
      <c r="LU8" s="6">
        <f>IFERROR(INDEX(Sales!$D$5:$ABF$18,MATCH(UsagePerHour!$B8,Sales!$C$5:$C$18,0),MATCH(UsagePerHour!LU$4,Sales!$D$3:$ABF$3,0))/LU$2*INDEX(Usage!$D$5:$ABF$11,MATCH(UsagePerHour!$B$4,Usage!$C$5:$C$11,0),MATCH(UsagePerHour!LU$4,Usage!$D$3:$ABF$3,0)),"")</f>
        <v>18.377610145402866</v>
      </c>
      <c r="LV8" s="6">
        <f>IFERROR(INDEX(Sales!$D$5:$ABF$18,MATCH(UsagePerHour!$B8,Sales!$C$5:$C$18,0),MATCH(UsagePerHour!LV$4,Sales!$D$3:$ABF$3,0))/LV$2*INDEX(Usage!$D$5:$ABF$11,MATCH(UsagePerHour!$B$4,Usage!$C$5:$C$11,0),MATCH(UsagePerHour!LV$4,Usage!$D$3:$ABF$3,0)),"")</f>
        <v>37.986107784431141</v>
      </c>
      <c r="LW8" s="6">
        <f>IFERROR(INDEX(Sales!$D$5:$ABF$18,MATCH(UsagePerHour!$B8,Sales!$C$5:$C$18,0),MATCH(UsagePerHour!LW$4,Sales!$D$3:$ABF$3,0))/LW$2*INDEX(Usage!$D$5:$ABF$11,MATCH(UsagePerHour!$B$4,Usage!$C$5:$C$11,0),MATCH(UsagePerHour!LW$4,Usage!$D$3:$ABF$3,0)),"")</f>
        <v>20.798214372361588</v>
      </c>
      <c r="LX8" s="6">
        <f>IFERROR(INDEX(Sales!$D$5:$ABF$18,MATCH(UsagePerHour!$B8,Sales!$C$5:$C$18,0),MATCH(UsagePerHour!LX$4,Sales!$D$3:$ABF$3,0))/LX$2*INDEX(Usage!$D$5:$ABF$11,MATCH(UsagePerHour!$B$4,Usage!$C$5:$C$11,0),MATCH(UsagePerHour!LX$4,Usage!$D$3:$ABF$3,0)),"")</f>
        <v>29.295951889556232</v>
      </c>
      <c r="LY8" s="6">
        <f>IFERROR(INDEX(Sales!$D$5:$ABF$18,MATCH(UsagePerHour!$B8,Sales!$C$5:$C$18,0),MATCH(UsagePerHour!LY$4,Sales!$D$3:$ABF$3,0))/LY$2*INDEX(Usage!$D$5:$ABF$11,MATCH(UsagePerHour!$B$4,Usage!$C$5:$C$11,0),MATCH(UsagePerHour!LY$4,Usage!$D$3:$ABF$3,0)),"")</f>
        <v>27.625190751028352</v>
      </c>
      <c r="LZ8" s="6">
        <f>IFERROR(INDEX(Sales!$D$5:$ABF$18,MATCH(UsagePerHour!$B8,Sales!$C$5:$C$18,0),MATCH(UsagePerHour!LZ$4,Sales!$D$3:$ABF$3,0))/LZ$2*INDEX(Usage!$D$5:$ABF$11,MATCH(UsagePerHour!$B$4,Usage!$C$5:$C$11,0),MATCH(UsagePerHour!LZ$4,Usage!$D$3:$ABF$3,0)),"")</f>
        <v>301.90543971132968</v>
      </c>
      <c r="MA8" s="6">
        <f>IFERROR(INDEX(Sales!$D$5:$ABF$18,MATCH(UsagePerHour!$B8,Sales!$C$5:$C$18,0),MATCH(UsagePerHour!MA$4,Sales!$D$3:$ABF$3,0))/MA$2*INDEX(Usage!$D$5:$ABF$11,MATCH(UsagePerHour!$B$4,Usage!$C$5:$C$11,0),MATCH(UsagePerHour!MA$4,Usage!$D$3:$ABF$3,0)),"")</f>
        <v>33.48966653300532</v>
      </c>
      <c r="MB8" s="6">
        <f>IFERROR(INDEX(Sales!$D$5:$ABF$18,MATCH(UsagePerHour!$B8,Sales!$C$5:$C$18,0),MATCH(UsagePerHour!MB$4,Sales!$D$3:$ABF$3,0))/MB$2*INDEX(Usage!$D$5:$ABF$11,MATCH(UsagePerHour!$B$4,Usage!$C$5:$C$11,0),MATCH(UsagePerHour!MB$4,Usage!$D$3:$ABF$3,0)),"")</f>
        <v>64.133425697247162</v>
      </c>
      <c r="MC8" s="6">
        <f>IFERROR(INDEX(Sales!$D$5:$ABF$18,MATCH(UsagePerHour!$B8,Sales!$C$5:$C$18,0),MATCH(UsagePerHour!MC$4,Sales!$D$3:$ABF$3,0))/MC$2*INDEX(Usage!$D$5:$ABF$11,MATCH(UsagePerHour!$B$4,Usage!$C$5:$C$11,0),MATCH(UsagePerHour!MC$4,Usage!$D$3:$ABF$3,0)),"")</f>
        <v>1.6645231739868964</v>
      </c>
      <c r="MD8" s="6">
        <f>IFERROR(INDEX(Sales!$D$5:$ABF$18,MATCH(UsagePerHour!$B8,Sales!$C$5:$C$18,0),MATCH(UsagePerHour!MD$4,Sales!$D$3:$ABF$3,0))/MD$2*INDEX(Usage!$D$5:$ABF$11,MATCH(UsagePerHour!$B$4,Usage!$C$5:$C$11,0),MATCH(UsagePerHour!MD$4,Usage!$D$3:$ABF$3,0)),"")</f>
        <v>99.03262971440752</v>
      </c>
      <c r="ME8" s="6">
        <f>IFERROR(INDEX(Sales!$D$5:$ABF$18,MATCH(UsagePerHour!$B8,Sales!$C$5:$C$18,0),MATCH(UsagePerHour!ME$4,Sales!$D$3:$ABF$3,0))/ME$2*INDEX(Usage!$D$5:$ABF$11,MATCH(UsagePerHour!$B$4,Usage!$C$5:$C$11,0),MATCH(UsagePerHour!ME$4,Usage!$D$3:$ABF$3,0)),"")</f>
        <v>83.040069376500938</v>
      </c>
      <c r="MF8" s="6">
        <f>IFERROR(INDEX(Sales!$D$5:$ABF$18,MATCH(UsagePerHour!$B8,Sales!$C$5:$C$18,0),MATCH(UsagePerHour!MF$4,Sales!$D$3:$ABF$3,0))/MF$2*INDEX(Usage!$D$5:$ABF$11,MATCH(UsagePerHour!$B$4,Usage!$C$5:$C$11,0),MATCH(UsagePerHour!MF$4,Usage!$D$3:$ABF$3,0)),"")</f>
        <v>33.821111533990965</v>
      </c>
      <c r="MG8" s="6">
        <f>IFERROR(INDEX(Sales!$D$5:$ABF$18,MATCH(UsagePerHour!$B8,Sales!$C$5:$C$18,0),MATCH(UsagePerHour!MG$4,Sales!$D$3:$ABF$3,0))/MG$2*INDEX(Usage!$D$5:$ABF$11,MATCH(UsagePerHour!$B$4,Usage!$C$5:$C$11,0),MATCH(UsagePerHour!MG$4,Usage!$D$3:$ABF$3,0)),"")</f>
        <v>128.19023946764139</v>
      </c>
      <c r="MH8" s="6">
        <f>IFERROR(INDEX(Sales!$D$5:$ABF$18,MATCH(UsagePerHour!$B8,Sales!$C$5:$C$18,0),MATCH(UsagePerHour!MH$4,Sales!$D$3:$ABF$3,0))/MH$2*INDEX(Usage!$D$5:$ABF$11,MATCH(UsagePerHour!$B$4,Usage!$C$5:$C$11,0),MATCH(UsagePerHour!MH$4,Usage!$D$3:$ABF$3,0)),"")</f>
        <v>49.739456630029828</v>
      </c>
      <c r="MI8" s="6">
        <f>IFERROR(INDEX(Sales!$D$5:$ABF$18,MATCH(UsagePerHour!$B8,Sales!$C$5:$C$18,0),MATCH(UsagePerHour!MI$4,Sales!$D$3:$ABF$3,0))/MI$2*INDEX(Usage!$D$5:$ABF$11,MATCH(UsagePerHour!$B$4,Usage!$C$5:$C$11,0),MATCH(UsagePerHour!MI$4,Usage!$D$3:$ABF$3,0)),"")</f>
        <v>65.234824984167531</v>
      </c>
      <c r="MJ8" s="6">
        <f>IFERROR(INDEX(Sales!$D$5:$ABF$18,MATCH(UsagePerHour!$B8,Sales!$C$5:$C$18,0),MATCH(UsagePerHour!MJ$4,Sales!$D$3:$ABF$3,0))/MJ$2*INDEX(Usage!$D$5:$ABF$11,MATCH(UsagePerHour!$B$4,Usage!$C$5:$C$11,0),MATCH(UsagePerHour!MJ$4,Usage!$D$3:$ABF$3,0)),"")</f>
        <v>14.303771841028125</v>
      </c>
      <c r="MK8" s="6">
        <f>IFERROR(INDEX(Sales!$D$5:$ABF$18,MATCH(UsagePerHour!$B8,Sales!$C$5:$C$18,0),MATCH(UsagePerHour!MK$4,Sales!$D$3:$ABF$3,0))/MK$2*INDEX(Usage!$D$5:$ABF$11,MATCH(UsagePerHour!$B$4,Usage!$C$5:$C$11,0),MATCH(UsagePerHour!MK$4,Usage!$D$3:$ABF$3,0)),"")</f>
        <v>69.789881705977166</v>
      </c>
      <c r="ML8" s="6">
        <f>IFERROR(INDEX(Sales!$D$5:$ABF$18,MATCH(UsagePerHour!$B8,Sales!$C$5:$C$18,0),MATCH(UsagePerHour!ML$4,Sales!$D$3:$ABF$3,0))/ML$2*INDEX(Usage!$D$5:$ABF$11,MATCH(UsagePerHour!$B$4,Usage!$C$5:$C$11,0),MATCH(UsagePerHour!ML$4,Usage!$D$3:$ABF$3,0)),"")</f>
        <v>112.6254757748333</v>
      </c>
      <c r="MM8" s="6">
        <f>IFERROR(INDEX(Sales!$D$5:$ABF$18,MATCH(UsagePerHour!$B8,Sales!$C$5:$C$18,0),MATCH(UsagePerHour!MM$4,Sales!$D$3:$ABF$3,0))/MM$2*INDEX(Usage!$D$5:$ABF$11,MATCH(UsagePerHour!$B$4,Usage!$C$5:$C$11,0),MATCH(UsagePerHour!MM$4,Usage!$D$3:$ABF$3,0)),"")</f>
        <v>48.968712783786259</v>
      </c>
      <c r="MN8" s="6">
        <f>IFERROR(INDEX(Sales!$D$5:$ABF$18,MATCH(UsagePerHour!$B8,Sales!$C$5:$C$18,0),MATCH(UsagePerHour!MN$4,Sales!$D$3:$ABF$3,0))/MN$2*INDEX(Usage!$D$5:$ABF$11,MATCH(UsagePerHour!$B$4,Usage!$C$5:$C$11,0),MATCH(UsagePerHour!MN$4,Usage!$D$3:$ABF$3,0)),"")</f>
        <v>36.762298363777099</v>
      </c>
      <c r="MO8" s="6">
        <f>IFERROR(INDEX(Sales!$D$5:$ABF$18,MATCH(UsagePerHour!$B8,Sales!$C$5:$C$18,0),MATCH(UsagePerHour!MO$4,Sales!$D$3:$ABF$3,0))/MO$2*INDEX(Usage!$D$5:$ABF$11,MATCH(UsagePerHour!$B$4,Usage!$C$5:$C$11,0),MATCH(UsagePerHour!MO$4,Usage!$D$3:$ABF$3,0)),"")</f>
        <v>39.648558450831793</v>
      </c>
      <c r="MP8" s="6">
        <f>IFERROR(INDEX(Sales!$D$5:$ABF$18,MATCH(UsagePerHour!$B8,Sales!$C$5:$C$18,0),MATCH(UsagePerHour!MP$4,Sales!$D$3:$ABF$3,0))/MP$2*INDEX(Usage!$D$5:$ABF$11,MATCH(UsagePerHour!$B$4,Usage!$C$5:$C$11,0),MATCH(UsagePerHour!MP$4,Usage!$D$3:$ABF$3,0)),"")</f>
        <v>18.377610145402866</v>
      </c>
      <c r="MQ8" s="6">
        <f>IFERROR(INDEX(Sales!$D$5:$ABF$18,MATCH(UsagePerHour!$B8,Sales!$C$5:$C$18,0),MATCH(UsagePerHour!MQ$4,Sales!$D$3:$ABF$3,0))/MQ$2*INDEX(Usage!$D$5:$ABF$11,MATCH(UsagePerHour!$B$4,Usage!$C$5:$C$11,0),MATCH(UsagePerHour!MQ$4,Usage!$D$3:$ABF$3,0)),"")</f>
        <v>37.986107784431141</v>
      </c>
      <c r="MR8" s="6">
        <f>IFERROR(INDEX(Sales!$D$5:$ABF$18,MATCH(UsagePerHour!$B8,Sales!$C$5:$C$18,0),MATCH(UsagePerHour!MR$4,Sales!$D$3:$ABF$3,0))/MR$2*INDEX(Usage!$D$5:$ABF$11,MATCH(UsagePerHour!$B$4,Usage!$C$5:$C$11,0),MATCH(UsagePerHour!MR$4,Usage!$D$3:$ABF$3,0)),"")</f>
        <v>20.798214372361588</v>
      </c>
      <c r="MS8" s="6">
        <f>IFERROR(INDEX(Sales!$D$5:$ABF$18,MATCH(UsagePerHour!$B8,Sales!$C$5:$C$18,0),MATCH(UsagePerHour!MS$4,Sales!$D$3:$ABF$3,0))/MS$2*INDEX(Usage!$D$5:$ABF$11,MATCH(UsagePerHour!$B$4,Usage!$C$5:$C$11,0),MATCH(UsagePerHour!MS$4,Usage!$D$3:$ABF$3,0)),"")</f>
        <v>12.458041646627121</v>
      </c>
      <c r="MT8" s="6">
        <f>IFERROR(INDEX(Sales!$D$5:$ABF$18,MATCH(UsagePerHour!$B8,Sales!$C$5:$C$18,0),MATCH(UsagePerHour!MT$4,Sales!$D$3:$ABF$3,0))/MT$2*INDEX(Usage!$D$5:$ABF$11,MATCH(UsagePerHour!$B$4,Usage!$C$5:$C$11,0),MATCH(UsagePerHour!MT$4,Usage!$D$3:$ABF$3,0)),"")</f>
        <v>43.56622515258303</v>
      </c>
      <c r="MU8" s="6">
        <f>IFERROR(INDEX(Sales!$D$5:$ABF$18,MATCH(UsagePerHour!$B8,Sales!$C$5:$C$18,0),MATCH(UsagePerHour!MU$4,Sales!$D$3:$ABF$3,0))/MU$2*INDEX(Usage!$D$5:$ABF$11,MATCH(UsagePerHour!$B$4,Usage!$C$5:$C$11,0),MATCH(UsagePerHour!MU$4,Usage!$D$3:$ABF$3,0)),"")</f>
        <v>271.59059601093475</v>
      </c>
      <c r="MV8" s="6">
        <f>IFERROR(INDEX(Sales!$D$5:$ABF$18,MATCH(UsagePerHour!$B8,Sales!$C$5:$C$18,0),MATCH(UsagePerHour!MV$4,Sales!$D$3:$ABF$3,0))/MV$2*INDEX(Usage!$D$5:$ABF$11,MATCH(UsagePerHour!$B$4,Usage!$C$5:$C$11,0),MATCH(UsagePerHour!MV$4,Usage!$D$3:$ABF$3,0)),"")</f>
        <v>44.16286278471712</v>
      </c>
      <c r="MW8" s="6">
        <f>IFERROR(INDEX(Sales!$D$5:$ABF$18,MATCH(UsagePerHour!$B8,Sales!$C$5:$C$18,0),MATCH(UsagePerHour!MW$4,Sales!$D$3:$ABF$3,0))/MW$2*INDEX(Usage!$D$5:$ABF$11,MATCH(UsagePerHour!$B$4,Usage!$C$5:$C$11,0),MATCH(UsagePerHour!MW$4,Usage!$D$3:$ABF$3,0)),"")</f>
        <v>22.605462867559641</v>
      </c>
      <c r="MX8" s="6">
        <f>IFERROR(INDEX(Sales!$D$5:$ABF$18,MATCH(UsagePerHour!$B8,Sales!$C$5:$C$18,0),MATCH(UsagePerHour!MX$4,Sales!$D$3:$ABF$3,0))/MX$2*INDEX(Usage!$D$5:$ABF$11,MATCH(UsagePerHour!$B$4,Usage!$C$5:$C$11,0),MATCH(UsagePerHour!MX$4,Usage!$D$3:$ABF$3,0)),"")</f>
        <v>11.325327241294147</v>
      </c>
      <c r="MY8" s="6">
        <f>IFERROR(INDEX(Sales!$D$5:$ABF$18,MATCH(UsagePerHour!$B8,Sales!$C$5:$C$18,0),MATCH(UsagePerHour!MY$4,Sales!$D$3:$ABF$3,0))/MY$2*INDEX(Usage!$D$5:$ABF$11,MATCH(UsagePerHour!$B$4,Usage!$C$5:$C$11,0),MATCH(UsagePerHour!MY$4,Usage!$D$3:$ABF$3,0)),"")</f>
        <v>53.826763881235124</v>
      </c>
      <c r="MZ8" s="6">
        <f>IFERROR(INDEX(Sales!$D$5:$ABF$18,MATCH(UsagePerHour!$B8,Sales!$C$5:$C$18,0),MATCH(UsagePerHour!MZ$4,Sales!$D$3:$ABF$3,0))/MZ$2*INDEX(Usage!$D$5:$ABF$11,MATCH(UsagePerHour!$B$4,Usage!$C$5:$C$11,0),MATCH(UsagePerHour!MZ$4,Usage!$D$3:$ABF$3,0)),"")</f>
        <v>58.887579590307993</v>
      </c>
      <c r="NA8" s="6">
        <f>IFERROR(INDEX(Sales!$D$5:$ABF$18,MATCH(UsagePerHour!$B8,Sales!$C$5:$C$18,0),MATCH(UsagePerHour!NA$4,Sales!$D$3:$ABF$3,0))/NA$2*INDEX(Usage!$D$5:$ABF$11,MATCH(UsagePerHour!$B$4,Usage!$C$5:$C$11,0),MATCH(UsagePerHour!NA$4,Usage!$D$3:$ABF$3,0)),"")</f>
        <v>48.74053508329127</v>
      </c>
      <c r="NB8" s="6">
        <f>IFERROR(INDEX(Sales!$D$5:$ABF$18,MATCH(UsagePerHour!$B8,Sales!$C$5:$C$18,0),MATCH(UsagePerHour!NB$4,Sales!$D$3:$ABF$3,0))/NB$2*INDEX(Usage!$D$5:$ABF$11,MATCH(UsagePerHour!$B$4,Usage!$C$5:$C$11,0),MATCH(UsagePerHour!NB$4,Usage!$D$3:$ABF$3,0)),"")</f>
        <v>105.08413739549945</v>
      </c>
      <c r="NC8" s="6">
        <f>IFERROR(INDEX(Sales!$D$5:$ABF$18,MATCH(UsagePerHour!$B8,Sales!$C$5:$C$18,0),MATCH(UsagePerHour!NC$4,Sales!$D$3:$ABF$3,0))/NC$2*INDEX(Usage!$D$5:$ABF$11,MATCH(UsagePerHour!$B$4,Usage!$C$5:$C$11,0),MATCH(UsagePerHour!NC$4,Usage!$D$3:$ABF$3,0)),"")</f>
        <v>28.937570164139771</v>
      </c>
      <c r="ND8" s="6">
        <f>IFERROR(INDEX(Sales!$D$5:$ABF$18,MATCH(UsagePerHour!$B8,Sales!$C$5:$C$18,0),MATCH(UsagePerHour!ND$4,Sales!$D$3:$ABF$3,0))/ND$2*INDEX(Usage!$D$5:$ABF$11,MATCH(UsagePerHour!$B$4,Usage!$C$5:$C$11,0),MATCH(UsagePerHour!ND$4,Usage!$D$3:$ABF$3,0)),"")</f>
        <v>39.682841176154</v>
      </c>
      <c r="NE8" s="6">
        <f>IFERROR(INDEX(Sales!$D$5:$ABF$18,MATCH(UsagePerHour!$B8,Sales!$C$5:$C$18,0),MATCH(UsagePerHour!NE$4,Sales!$D$3:$ABF$3,0))/NE$2*INDEX(Usage!$D$5:$ABF$11,MATCH(UsagePerHour!$B$4,Usage!$C$5:$C$11,0),MATCH(UsagePerHour!NE$4,Usage!$D$3:$ABF$3,0)),"")</f>
        <v>23.266492240707823</v>
      </c>
      <c r="NF8" s="6">
        <f>IFERROR(INDEX(Sales!$D$5:$ABF$18,MATCH(UsagePerHour!$B8,Sales!$C$5:$C$18,0),MATCH(UsagePerHour!NF$4,Sales!$D$3:$ABF$3,0))/NF$2*INDEX(Usage!$D$5:$ABF$11,MATCH(UsagePerHour!$B$4,Usage!$C$5:$C$11,0),MATCH(UsagePerHour!NF$4,Usage!$D$3:$ABF$3,0)),"")</f>
        <v>14.477006437024356</v>
      </c>
      <c r="NG8" s="6">
        <f>IFERROR(INDEX(Sales!$D$5:$ABF$18,MATCH(UsagePerHour!$B8,Sales!$C$5:$C$18,0),MATCH(UsagePerHour!NG$4,Sales!$D$3:$ABF$3,0))/NG$2*INDEX(Usage!$D$5:$ABF$11,MATCH(UsagePerHour!$B$4,Usage!$C$5:$C$11,0),MATCH(UsagePerHour!NG$4,Usage!$D$3:$ABF$3,0)),"")</f>
        <v>24.146906064453859</v>
      </c>
      <c r="NH8" s="6">
        <f>IFERROR(INDEX(Sales!$D$5:$ABF$18,MATCH(UsagePerHour!$B8,Sales!$C$5:$C$18,0),MATCH(UsagePerHour!NH$4,Sales!$D$3:$ABF$3,0))/NH$2*INDEX(Usage!$D$5:$ABF$11,MATCH(UsagePerHour!$B$4,Usage!$C$5:$C$11,0),MATCH(UsagePerHour!NH$4,Usage!$D$3:$ABF$3,0)),"")</f>
        <v>28.845033100224402</v>
      </c>
      <c r="NI8" s="6">
        <f>IFERROR(INDEX(Sales!$D$5:$ABF$18,MATCH(UsagePerHour!$B8,Sales!$C$5:$C$18,0),MATCH(UsagePerHour!NI$4,Sales!$D$3:$ABF$3,0))/NI$2*INDEX(Usage!$D$5:$ABF$11,MATCH(UsagePerHour!$B$4,Usage!$C$5:$C$11,0),MATCH(UsagePerHour!NI$4,Usage!$D$3:$ABF$3,0)),"")</f>
        <v>155.59308126546114</v>
      </c>
      <c r="NJ8" s="6">
        <f>IFERROR(INDEX(Sales!$D$5:$ABF$18,MATCH(UsagePerHour!$B8,Sales!$C$5:$C$18,0),MATCH(UsagePerHour!NJ$4,Sales!$D$3:$ABF$3,0))/NJ$2*INDEX(Usage!$D$5:$ABF$11,MATCH(UsagePerHour!$B$4,Usage!$C$5:$C$11,0),MATCH(UsagePerHour!NJ$4,Usage!$D$3:$ABF$3,0)),"")</f>
        <v>23.602096095177533</v>
      </c>
      <c r="NK8" s="6">
        <f>IFERROR(INDEX(Sales!$D$5:$ABF$18,MATCH(UsagePerHour!$B8,Sales!$C$5:$C$18,0),MATCH(UsagePerHour!NK$4,Sales!$D$3:$ABF$3,0))/NK$2*INDEX(Usage!$D$5:$ABF$11,MATCH(UsagePerHour!$B$4,Usage!$C$5:$C$11,0),MATCH(UsagePerHour!NK$4,Usage!$D$3:$ABF$3,0)),"")</f>
        <v>70.446245798478614</v>
      </c>
      <c r="NL8" s="6">
        <f>IFERROR(INDEX(Sales!$D$5:$ABF$18,MATCH(UsagePerHour!$B8,Sales!$C$5:$C$18,0),MATCH(UsagePerHour!NL$4,Sales!$D$3:$ABF$3,0))/NL$2*INDEX(Usage!$D$5:$ABF$11,MATCH(UsagePerHour!$B$4,Usage!$C$5:$C$11,0),MATCH(UsagePerHour!NL$4,Usage!$D$3:$ABF$3,0)),"")</f>
        <v>7.1678272131647116</v>
      </c>
      <c r="NM8" s="6">
        <f>IFERROR(INDEX(Sales!$D$5:$ABF$18,MATCH(UsagePerHour!$B8,Sales!$C$5:$C$18,0),MATCH(UsagePerHour!NM$4,Sales!$D$3:$ABF$3,0))/NM$2*INDEX(Usage!$D$5:$ABF$11,MATCH(UsagePerHour!$B$4,Usage!$C$5:$C$11,0),MATCH(UsagePerHour!NM$4,Usage!$D$3:$ABF$3,0)),"")</f>
        <v>33.829521970389941</v>
      </c>
      <c r="NN8" s="6">
        <f>IFERROR(INDEX(Sales!$D$5:$ABF$18,MATCH(UsagePerHour!$B8,Sales!$C$5:$C$18,0),MATCH(UsagePerHour!NN$4,Sales!$D$3:$ABF$3,0))/NN$2*INDEX(Usage!$D$5:$ABF$11,MATCH(UsagePerHour!$B$4,Usage!$C$5:$C$11,0),MATCH(UsagePerHour!NN$4,Usage!$D$3:$ABF$3,0)),"")</f>
        <v>87.17013324666884</v>
      </c>
      <c r="NO8" s="6">
        <f>IFERROR(INDEX(Sales!$D$5:$ABF$18,MATCH(UsagePerHour!$B8,Sales!$C$5:$C$18,0),MATCH(UsagePerHour!NO$4,Sales!$D$3:$ABF$3,0))/NO$2*INDEX(Usage!$D$5:$ABF$11,MATCH(UsagePerHour!$B$4,Usage!$C$5:$C$11,0),MATCH(UsagePerHour!NO$4,Usage!$D$3:$ABF$3,0)),"")</f>
        <v>20.294265023225194</v>
      </c>
      <c r="NP8" s="6">
        <f>IFERROR(INDEX(Sales!$D$5:$ABF$18,MATCH(UsagePerHour!$B8,Sales!$C$5:$C$18,0),MATCH(UsagePerHour!NP$4,Sales!$D$3:$ABF$3,0))/NP$2*INDEX(Usage!$D$5:$ABF$11,MATCH(UsagePerHour!$B$4,Usage!$C$5:$C$11,0),MATCH(UsagePerHour!NP$4,Usage!$D$3:$ABF$3,0)),"")</f>
        <v>213.07071722444408</v>
      </c>
      <c r="NQ8" s="6">
        <f>IFERROR(INDEX(Sales!$D$5:$ABF$18,MATCH(UsagePerHour!$B8,Sales!$C$5:$C$18,0),MATCH(UsagePerHour!NQ$4,Sales!$D$3:$ABF$3,0))/NQ$2*INDEX(Usage!$D$5:$ABF$11,MATCH(UsagePerHour!$B$4,Usage!$C$5:$C$11,0),MATCH(UsagePerHour!NQ$4,Usage!$D$3:$ABF$3,0)),"")</f>
        <v>43.156886513989384</v>
      </c>
      <c r="NR8" s="6">
        <f>IFERROR(INDEX(Sales!$D$5:$ABF$18,MATCH(UsagePerHour!$B8,Sales!$C$5:$C$18,0),MATCH(UsagePerHour!NR$4,Sales!$D$3:$ABF$3,0))/NR$2*INDEX(Usage!$D$5:$ABF$11,MATCH(UsagePerHour!$B$4,Usage!$C$5:$C$11,0),MATCH(UsagePerHour!NR$4,Usage!$D$3:$ABF$3,0)),"")</f>
        <v>37.557489282743617</v>
      </c>
      <c r="NS8" s="6">
        <f>IFERROR(INDEX(Sales!$D$5:$ABF$18,MATCH(UsagePerHour!$B8,Sales!$C$5:$C$18,0),MATCH(UsagePerHour!NS$4,Sales!$D$3:$ABF$3,0))/NS$2*INDEX(Usage!$D$5:$ABF$11,MATCH(UsagePerHour!$B$4,Usage!$C$5:$C$11,0),MATCH(UsagePerHour!NS$4,Usage!$D$3:$ABF$3,0)),"")</f>
        <v>16.784766661464023</v>
      </c>
      <c r="NT8" s="6">
        <f>IFERROR(INDEX(Sales!$D$5:$ABF$18,MATCH(UsagePerHour!$B8,Sales!$C$5:$C$18,0),MATCH(UsagePerHour!NT$4,Sales!$D$3:$ABF$3,0))/NT$2*INDEX(Usage!$D$5:$ABF$11,MATCH(UsagePerHour!$B$4,Usage!$C$5:$C$11,0),MATCH(UsagePerHour!NT$4,Usage!$D$3:$ABF$3,0)),"")</f>
        <v>71.278437952664035</v>
      </c>
      <c r="NU8" s="6">
        <f>IFERROR(INDEX(Sales!$D$5:$ABF$18,MATCH(UsagePerHour!$B8,Sales!$C$5:$C$18,0),MATCH(UsagePerHour!NU$4,Sales!$D$3:$ABF$3,0))/NU$2*INDEX(Usage!$D$5:$ABF$11,MATCH(UsagePerHour!$B$4,Usage!$C$5:$C$11,0),MATCH(UsagePerHour!NU$4,Usage!$D$3:$ABF$3,0)),"")</f>
        <v>34.751726302573758</v>
      </c>
      <c r="NV8" s="6">
        <f>IFERROR(INDEX(Sales!$D$5:$ABF$18,MATCH(UsagePerHour!$B8,Sales!$C$5:$C$18,0),MATCH(UsagePerHour!NV$4,Sales!$D$3:$ABF$3,0))/NV$2*INDEX(Usage!$D$5:$ABF$11,MATCH(UsagePerHour!$B$4,Usage!$C$5:$C$11,0),MATCH(UsagePerHour!NV$4,Usage!$D$3:$ABF$3,0)),"")</f>
        <v>40.348321728931147</v>
      </c>
      <c r="NW8" s="6">
        <f>IFERROR(INDEX(Sales!$D$5:$ABF$18,MATCH(UsagePerHour!$B8,Sales!$C$5:$C$18,0),MATCH(UsagePerHour!NW$4,Sales!$D$3:$ABF$3,0))/NW$2*INDEX(Usage!$D$5:$ABF$11,MATCH(UsagePerHour!$B$4,Usage!$C$5:$C$11,0),MATCH(UsagePerHour!NW$4,Usage!$D$3:$ABF$3,0)),"")</f>
        <v>135.63747272996844</v>
      </c>
      <c r="NX8" s="6">
        <f>IFERROR(INDEX(Sales!$D$5:$ABF$18,MATCH(UsagePerHour!$B8,Sales!$C$5:$C$18,0),MATCH(UsagePerHour!NX$4,Sales!$D$3:$ABF$3,0))/NX$2*INDEX(Usage!$D$5:$ABF$11,MATCH(UsagePerHour!$B$4,Usage!$C$5:$C$11,0),MATCH(UsagePerHour!NX$4,Usage!$D$3:$ABF$3,0)),"")</f>
        <v>62.793092091959075</v>
      </c>
      <c r="NY8" s="6">
        <f>IFERROR(INDEX(Sales!$D$5:$ABF$18,MATCH(UsagePerHour!$B8,Sales!$C$5:$C$18,0),MATCH(UsagePerHour!NY$4,Sales!$D$3:$ABF$3,0))/NY$2*INDEX(Usage!$D$5:$ABF$11,MATCH(UsagePerHour!$B$4,Usage!$C$5:$C$11,0),MATCH(UsagePerHour!NY$4,Usage!$D$3:$ABF$3,0)),"")</f>
        <v>34.595163038124326</v>
      </c>
      <c r="NZ8" s="6">
        <f>IFERROR(INDEX(Sales!$D$5:$ABF$18,MATCH(UsagePerHour!$B8,Sales!$C$5:$C$18,0),MATCH(UsagePerHour!NZ$4,Sales!$D$3:$ABF$3,0))/NZ$2*INDEX(Usage!$D$5:$ABF$11,MATCH(UsagePerHour!$B$4,Usage!$C$5:$C$11,0),MATCH(UsagePerHour!NZ$4,Usage!$D$3:$ABF$3,0)),"")</f>
        <v>6.5482563139512431</v>
      </c>
      <c r="OA8" s="6">
        <f>IFERROR(INDEX(Sales!$D$5:$ABF$18,MATCH(UsagePerHour!$B8,Sales!$C$5:$C$18,0),MATCH(UsagePerHour!OA$4,Sales!$D$3:$ABF$3,0))/OA$2*INDEX(Usage!$D$5:$ABF$11,MATCH(UsagePerHour!$B$4,Usage!$C$5:$C$11,0),MATCH(UsagePerHour!OA$4,Usage!$D$3:$ABF$3,0)),"")</f>
        <v>45.85659365068517</v>
      </c>
      <c r="OB8" s="6">
        <f>IFERROR(INDEX(Sales!$D$5:$ABF$18,MATCH(UsagePerHour!$B8,Sales!$C$5:$C$18,0),MATCH(UsagePerHour!OB$4,Sales!$D$3:$ABF$3,0))/OB$2*INDEX(Usage!$D$5:$ABF$11,MATCH(UsagePerHour!$B$4,Usage!$C$5:$C$11,0),MATCH(UsagePerHour!OB$4,Usage!$D$3:$ABF$3,0)),"")</f>
        <v>71.838538393580876</v>
      </c>
      <c r="OC8" s="6">
        <f>IFERROR(INDEX(Sales!$D$5:$ABF$18,MATCH(UsagePerHour!$B8,Sales!$C$5:$C$18,0),MATCH(UsagePerHour!OC$4,Sales!$D$3:$ABF$3,0))/OC$2*INDEX(Usage!$D$5:$ABF$11,MATCH(UsagePerHour!$B$4,Usage!$C$5:$C$11,0),MATCH(UsagePerHour!OC$4,Usage!$D$3:$ABF$3,0)),"")</f>
        <v>19.550862525589725</v>
      </c>
      <c r="OD8" s="6">
        <f>IFERROR(INDEX(Sales!$D$5:$ABF$18,MATCH(UsagePerHour!$B8,Sales!$C$5:$C$18,0),MATCH(UsagePerHour!OD$4,Sales!$D$3:$ABF$3,0))/OD$2*INDEX(Usage!$D$5:$ABF$11,MATCH(UsagePerHour!$B$4,Usage!$C$5:$C$11,0),MATCH(UsagePerHour!OD$4,Usage!$D$3:$ABF$3,0)),"")</f>
        <v>128.43851435160113</v>
      </c>
      <c r="OE8" s="6">
        <f>IFERROR(INDEX(Sales!$D$5:$ABF$18,MATCH(UsagePerHour!$B8,Sales!$C$5:$C$18,0),MATCH(UsagePerHour!OE$4,Sales!$D$3:$ABF$3,0))/OE$2*INDEX(Usage!$D$5:$ABF$11,MATCH(UsagePerHour!$B$4,Usage!$C$5:$C$11,0),MATCH(UsagePerHour!OE$4,Usage!$D$3:$ABF$3,0)),"")</f>
        <v>35.924113622226834</v>
      </c>
      <c r="OF8" s="6">
        <f>IFERROR(INDEX(Sales!$D$5:$ABF$18,MATCH(UsagePerHour!$B8,Sales!$C$5:$C$18,0),MATCH(UsagePerHour!OF$4,Sales!$D$3:$ABF$3,0))/OF$2*INDEX(Usage!$D$5:$ABF$11,MATCH(UsagePerHour!$B$4,Usage!$C$5:$C$11,0),MATCH(UsagePerHour!OF$4,Usage!$D$3:$ABF$3,0)),"")</f>
        <v>14.339380513042187</v>
      </c>
      <c r="OG8" s="6">
        <f>IFERROR(INDEX(Sales!$D$5:$ABF$18,MATCH(UsagePerHour!$B8,Sales!$C$5:$C$18,0),MATCH(UsagePerHour!OG$4,Sales!$D$3:$ABF$3,0))/OG$2*INDEX(Usage!$D$5:$ABF$11,MATCH(UsagePerHour!$B$4,Usage!$C$5:$C$11,0),MATCH(UsagePerHour!OG$4,Usage!$D$3:$ABF$3,0)),"")</f>
        <v>2.4926031547990375</v>
      </c>
      <c r="OH8" s="6">
        <f>IFERROR(INDEX(Sales!$D$5:$ABF$18,MATCH(UsagePerHour!$B8,Sales!$C$5:$C$18,0),MATCH(UsagePerHour!OH$4,Sales!$D$3:$ABF$3,0))/OH$2*INDEX(Usage!$D$5:$ABF$11,MATCH(UsagePerHour!$B$4,Usage!$C$5:$C$11,0),MATCH(UsagePerHour!OH$4,Usage!$D$3:$ABF$3,0)),"")</f>
        <v>42.648349737924434</v>
      </c>
      <c r="OI8" s="6">
        <f>IFERROR(INDEX(Sales!$D$5:$ABF$18,MATCH(UsagePerHour!$B8,Sales!$C$5:$C$18,0),MATCH(UsagePerHour!OI$4,Sales!$D$3:$ABF$3,0))/OI$2*INDEX(Usage!$D$5:$ABF$11,MATCH(UsagePerHour!$B$4,Usage!$C$5:$C$11,0),MATCH(UsagePerHour!OI$4,Usage!$D$3:$ABF$3,0)),"")</f>
        <v>6.5448464965297273</v>
      </c>
      <c r="OJ8" s="6">
        <f>IFERROR(INDEX(Sales!$D$5:$ABF$18,MATCH(UsagePerHour!$B8,Sales!$C$5:$C$18,0),MATCH(UsagePerHour!OJ$4,Sales!$D$3:$ABF$3,0))/OJ$2*INDEX(Usage!$D$5:$ABF$11,MATCH(UsagePerHour!$B$4,Usage!$C$5:$C$11,0),MATCH(UsagePerHour!OJ$4,Usage!$D$3:$ABF$3,0)),"")</f>
        <v>46.08655641673252</v>
      </c>
      <c r="OK8" s="6">
        <f>IFERROR(INDEX(Sales!$D$5:$ABF$18,MATCH(UsagePerHour!$B8,Sales!$C$5:$C$18,0),MATCH(UsagePerHour!OK$4,Sales!$D$3:$ABF$3,0))/OK$2*INDEX(Usage!$D$5:$ABF$11,MATCH(UsagePerHour!$B$4,Usage!$C$5:$C$11,0),MATCH(UsagePerHour!OK$4,Usage!$D$3:$ABF$3,0)),"")</f>
        <v>121.03499489733301</v>
      </c>
      <c r="OL8" s="6">
        <f>IFERROR(INDEX(Sales!$D$5:$ABF$18,MATCH(UsagePerHour!$B8,Sales!$C$5:$C$18,0),MATCH(UsagePerHour!OL$4,Sales!$D$3:$ABF$3,0))/OL$2*INDEX(Usage!$D$5:$ABF$11,MATCH(UsagePerHour!$B$4,Usage!$C$5:$C$11,0),MATCH(UsagePerHour!OL$4,Usage!$D$3:$ABF$3,0)),"")</f>
        <v>6.6567552017713192</v>
      </c>
      <c r="OM8" s="6">
        <f>IFERROR(INDEX(Sales!$D$5:$ABF$18,MATCH(UsagePerHour!$B8,Sales!$C$5:$C$18,0),MATCH(UsagePerHour!OM$4,Sales!$D$3:$ABF$3,0))/OM$2*INDEX(Usage!$D$5:$ABF$11,MATCH(UsagePerHour!$B$4,Usage!$C$5:$C$11,0),MATCH(UsagePerHour!OM$4,Usage!$D$3:$ABF$3,0)),"")</f>
        <v>24.662572852384429</v>
      </c>
      <c r="ON8" s="6">
        <f>IFERROR(INDEX(Sales!$D$5:$ABF$18,MATCH(UsagePerHour!$B8,Sales!$C$5:$C$18,0),MATCH(UsagePerHour!ON$4,Sales!$D$3:$ABF$3,0))/ON$2*INDEX(Usage!$D$5:$ABF$11,MATCH(UsagePerHour!$B$4,Usage!$C$5:$C$11,0),MATCH(UsagePerHour!ON$4,Usage!$D$3:$ABF$3,0)),"")</f>
        <v>5.8496536026695596</v>
      </c>
      <c r="OO8" s="6">
        <f>IFERROR(INDEX(Sales!$D$5:$ABF$18,MATCH(UsagePerHour!$B8,Sales!$C$5:$C$18,0),MATCH(UsagePerHour!OO$4,Sales!$D$3:$ABF$3,0))/OO$2*INDEX(Usage!$D$5:$ABF$11,MATCH(UsagePerHour!$B$4,Usage!$C$5:$C$11,0),MATCH(UsagePerHour!OO$4,Usage!$D$3:$ABF$3,0)),"")</f>
        <v>49.300836996815669</v>
      </c>
      <c r="OP8" s="6">
        <f>IFERROR(INDEX(Sales!$D$5:$ABF$18,MATCH(UsagePerHour!$B8,Sales!$C$5:$C$18,0),MATCH(UsagePerHour!OP$4,Sales!$D$3:$ABF$3,0))/OP$2*INDEX(Usage!$D$5:$ABF$11,MATCH(UsagePerHour!$B$4,Usage!$C$5:$C$11,0),MATCH(UsagePerHour!OP$4,Usage!$D$3:$ABF$3,0)),"")</f>
        <v>19.724624475139638</v>
      </c>
      <c r="OQ8" s="6">
        <f>IFERROR(INDEX(Sales!$D$5:$ABF$18,MATCH(UsagePerHour!$B8,Sales!$C$5:$C$18,0),MATCH(UsagePerHour!OQ$4,Sales!$D$3:$ABF$3,0))/OQ$2*INDEX(Usage!$D$5:$ABF$11,MATCH(UsagePerHour!$B$4,Usage!$C$5:$C$11,0),MATCH(UsagePerHour!OQ$4,Usage!$D$3:$ABF$3,0)),"")</f>
        <v>18.818209379175318</v>
      </c>
      <c r="OR8" s="6">
        <f>IFERROR(INDEX(Sales!$D$5:$ABF$18,MATCH(UsagePerHour!$B8,Sales!$C$5:$C$18,0),MATCH(UsagePerHour!OR$4,Sales!$D$3:$ABF$3,0))/OR$2*INDEX(Usage!$D$5:$ABF$11,MATCH(UsagePerHour!$B$4,Usage!$C$5:$C$11,0),MATCH(UsagePerHour!OR$4,Usage!$D$3:$ABF$3,0)),"")</f>
        <v>192.71450614269125</v>
      </c>
      <c r="OS8" s="6">
        <f>IFERROR(INDEX(Sales!$D$5:$ABF$18,MATCH(UsagePerHour!$B8,Sales!$C$5:$C$18,0),MATCH(UsagePerHour!OS$4,Sales!$D$3:$ABF$3,0))/OS$2*INDEX(Usage!$D$5:$ABF$11,MATCH(UsagePerHour!$B$4,Usage!$C$5:$C$11,0),MATCH(UsagePerHour!OS$4,Usage!$D$3:$ABF$3,0)),"")</f>
        <v>21.080390285498442</v>
      </c>
      <c r="OT8" s="6">
        <f>IFERROR(INDEX(Sales!$D$5:$ABF$18,MATCH(UsagePerHour!$B8,Sales!$C$5:$C$18,0),MATCH(UsagePerHour!OT$4,Sales!$D$3:$ABF$3,0))/OT$2*INDEX(Usage!$D$5:$ABF$11,MATCH(UsagePerHour!$B$4,Usage!$C$5:$C$11,0),MATCH(UsagePerHour!OT$4,Usage!$D$3:$ABF$3,0)),"")</f>
        <v>0</v>
      </c>
      <c r="OU8" s="6">
        <f>IFERROR(INDEX(Sales!$D$5:$ABF$18,MATCH(UsagePerHour!$B8,Sales!$C$5:$C$18,0),MATCH(UsagePerHour!OU$4,Sales!$D$3:$ABF$3,0))/OU$2*INDEX(Usage!$D$5:$ABF$11,MATCH(UsagePerHour!$B$4,Usage!$C$5:$C$11,0),MATCH(UsagePerHour!OU$4,Usage!$D$3:$ABF$3,0)),"")</f>
        <v>3.8695328816398349</v>
      </c>
      <c r="OV8" s="6">
        <f>IFERROR(INDEX(Sales!$D$5:$ABF$18,MATCH(UsagePerHour!$B8,Sales!$C$5:$C$18,0),MATCH(UsagePerHour!OV$4,Sales!$D$3:$ABF$3,0))/OV$2*INDEX(Usage!$D$5:$ABF$11,MATCH(UsagePerHour!$B$4,Usage!$C$5:$C$11,0),MATCH(UsagePerHour!OV$4,Usage!$D$3:$ABF$3,0)),"")</f>
        <v>42.043839111570541</v>
      </c>
      <c r="OW8" s="6">
        <f>IFERROR(INDEX(Sales!$D$5:$ABF$18,MATCH(UsagePerHour!$B8,Sales!$C$5:$C$18,0),MATCH(UsagePerHour!OW$4,Sales!$D$3:$ABF$3,0))/OW$2*INDEX(Usage!$D$5:$ABF$11,MATCH(UsagePerHour!$B$4,Usage!$C$5:$C$11,0),MATCH(UsagePerHour!OW$4,Usage!$D$3:$ABF$3,0)),"")</f>
        <v>42.885417769776552</v>
      </c>
      <c r="OX8" s="6">
        <f>IFERROR(INDEX(Sales!$D$5:$ABF$18,MATCH(UsagePerHour!$B8,Sales!$C$5:$C$18,0),MATCH(UsagePerHour!OX$4,Sales!$D$3:$ABF$3,0))/OX$2*INDEX(Usage!$D$5:$ABF$11,MATCH(UsagePerHour!$B$4,Usage!$C$5:$C$11,0),MATCH(UsagePerHour!OX$4,Usage!$D$3:$ABF$3,0)),"")</f>
        <v>25.971333528094497</v>
      </c>
      <c r="OY8" s="6">
        <f>IFERROR(INDEX(Sales!$D$5:$ABF$18,MATCH(UsagePerHour!$B8,Sales!$C$5:$C$18,0),MATCH(UsagePerHour!OY$4,Sales!$D$3:$ABF$3,0))/OY$2*INDEX(Usage!$D$5:$ABF$11,MATCH(UsagePerHour!$B$4,Usage!$C$5:$C$11,0),MATCH(UsagePerHour!OY$4,Usage!$D$3:$ABF$3,0)),"")</f>
        <v>113.15821397630154</v>
      </c>
      <c r="OZ8" s="6">
        <f>IFERROR(INDEX(Sales!$D$5:$ABF$18,MATCH(UsagePerHour!$B8,Sales!$C$5:$C$18,0),MATCH(UsagePerHour!OZ$4,Sales!$D$3:$ABF$3,0))/OZ$2*INDEX(Usage!$D$5:$ABF$11,MATCH(UsagePerHour!$B$4,Usage!$C$5:$C$11,0),MATCH(UsagePerHour!OZ$4,Usage!$D$3:$ABF$3,0)),"")</f>
        <v>57.395072975054688</v>
      </c>
      <c r="PA8" s="6">
        <f>IFERROR(INDEX(Sales!$D$5:$ABF$18,MATCH(UsagePerHour!$B8,Sales!$C$5:$C$18,0),MATCH(UsagePerHour!PA$4,Sales!$D$3:$ABF$3,0))/PA$2*INDEX(Usage!$D$5:$ABF$11,MATCH(UsagePerHour!$B$4,Usage!$C$5:$C$11,0),MATCH(UsagePerHour!PA$4,Usage!$D$3:$ABF$3,0)),"")</f>
        <v>36.075139807269906</v>
      </c>
      <c r="PB8" s="6">
        <f>IFERROR(INDEX(Sales!$D$5:$ABF$18,MATCH(UsagePerHour!$B8,Sales!$C$5:$C$18,0),MATCH(UsagePerHour!PB$4,Sales!$D$3:$ABF$3,0))/PB$2*INDEX(Usage!$D$5:$ABF$11,MATCH(UsagePerHour!$B$4,Usage!$C$5:$C$11,0),MATCH(UsagePerHour!PB$4,Usage!$D$3:$ABF$3,0)),"")</f>
        <v>10.759867726264652</v>
      </c>
      <c r="PC8" s="6">
        <f>IFERROR(INDEX(Sales!$D$5:$ABF$18,MATCH(UsagePerHour!$B8,Sales!$C$5:$C$18,0),MATCH(UsagePerHour!PC$4,Sales!$D$3:$ABF$3,0))/PC$2*INDEX(Usage!$D$5:$ABF$11,MATCH(UsagePerHour!$B$4,Usage!$C$5:$C$11,0),MATCH(UsagePerHour!PC$4,Usage!$D$3:$ABF$3,0)),"")</f>
        <v>9.0736212951562987</v>
      </c>
      <c r="PD8" s="6">
        <f>IFERROR(INDEX(Sales!$D$5:$ABF$18,MATCH(UsagePerHour!$B8,Sales!$C$5:$C$18,0),MATCH(UsagePerHour!PD$4,Sales!$D$3:$ABF$3,0))/PD$2*INDEX(Usage!$D$5:$ABF$11,MATCH(UsagePerHour!$B$4,Usage!$C$5:$C$11,0),MATCH(UsagePerHour!PD$4,Usage!$D$3:$ABF$3,0)),"")</f>
        <v>7.2910235120520657</v>
      </c>
      <c r="PE8" s="6">
        <f>IFERROR(INDEX(Sales!$D$5:$ABF$18,MATCH(UsagePerHour!$B8,Sales!$C$5:$C$18,0),MATCH(UsagePerHour!PE$4,Sales!$D$3:$ABF$3,0))/PE$2*INDEX(Usage!$D$5:$ABF$11,MATCH(UsagePerHour!$B$4,Usage!$C$5:$C$11,0),MATCH(UsagePerHour!PE$4,Usage!$D$3:$ABF$3,0)),"")</f>
        <v>14.883231643172731</v>
      </c>
      <c r="PF8" s="6">
        <f>IFERROR(INDEX(Sales!$D$5:$ABF$18,MATCH(UsagePerHour!$B8,Sales!$C$5:$C$18,0),MATCH(UsagePerHour!PF$4,Sales!$D$3:$ABF$3,0))/PF$2*INDEX(Usage!$D$5:$ABF$11,MATCH(UsagePerHour!$B$4,Usage!$C$5:$C$11,0),MATCH(UsagePerHour!PF$4,Usage!$D$3:$ABF$3,0)),"")</f>
        <v>54.8875478199976</v>
      </c>
      <c r="PG8" s="6">
        <f>IFERROR(INDEX(Sales!$D$5:$ABF$18,MATCH(UsagePerHour!$B8,Sales!$C$5:$C$18,0),MATCH(UsagePerHour!PG$4,Sales!$D$3:$ABF$3,0))/PG$2*INDEX(Usage!$D$5:$ABF$11,MATCH(UsagePerHour!$B$4,Usage!$C$5:$C$11,0),MATCH(UsagePerHour!PG$4,Usage!$D$3:$ABF$3,0)),"")</f>
        <v>10.830657076373006</v>
      </c>
      <c r="PH8" s="6">
        <f>IFERROR(INDEX(Sales!$D$5:$ABF$18,MATCH(UsagePerHour!$B8,Sales!$C$5:$C$18,0),MATCH(UsagePerHour!PH$4,Sales!$D$3:$ABF$3,0))/PH$2*INDEX(Usage!$D$5:$ABF$11,MATCH(UsagePerHour!$B$4,Usage!$C$5:$C$11,0),MATCH(UsagePerHour!PH$4,Usage!$D$3:$ABF$3,0)),"")</f>
        <v>106.71196373280181</v>
      </c>
      <c r="PI8" s="6">
        <f>IFERROR(INDEX(Sales!$D$5:$ABF$18,MATCH(UsagePerHour!$B8,Sales!$C$5:$C$18,0),MATCH(UsagePerHour!PI$4,Sales!$D$3:$ABF$3,0))/PI$2*INDEX(Usage!$D$5:$ABF$11,MATCH(UsagePerHour!$B$4,Usage!$C$5:$C$11,0),MATCH(UsagePerHour!PI$4,Usage!$D$3:$ABF$3,0)),"")</f>
        <v>16.513588020849024</v>
      </c>
      <c r="PJ8" s="6">
        <f>IFERROR(INDEX(Sales!$D$5:$ABF$18,MATCH(UsagePerHour!$B8,Sales!$C$5:$C$18,0),MATCH(UsagePerHour!PJ$4,Sales!$D$3:$ABF$3,0))/PJ$2*INDEX(Usage!$D$5:$ABF$11,MATCH(UsagePerHour!$B$4,Usage!$C$5:$C$11,0),MATCH(UsagePerHour!PJ$4,Usage!$D$3:$ABF$3,0)),"")</f>
        <v>13.877296172886869</v>
      </c>
      <c r="PK8" s="6">
        <f>IFERROR(INDEX(Sales!$D$5:$ABF$18,MATCH(UsagePerHour!$B8,Sales!$C$5:$C$18,0),MATCH(UsagePerHour!PK$4,Sales!$D$3:$ABF$3,0))/PK$2*INDEX(Usage!$D$5:$ABF$11,MATCH(UsagePerHour!$B$4,Usage!$C$5:$C$11,0),MATCH(UsagePerHour!PK$4,Usage!$D$3:$ABF$3,0)),"")</f>
        <v>23.620033969960613</v>
      </c>
      <c r="PL8" s="6">
        <f>IFERROR(INDEX(Sales!$D$5:$ABF$18,MATCH(UsagePerHour!$B8,Sales!$C$5:$C$18,0),MATCH(UsagePerHour!PL$4,Sales!$D$3:$ABF$3,0))/PL$2*INDEX(Usage!$D$5:$ABF$11,MATCH(UsagePerHour!$B$4,Usage!$C$5:$C$11,0),MATCH(UsagePerHour!PL$4,Usage!$D$3:$ABF$3,0)),"")</f>
        <v>6.6073243376050623</v>
      </c>
      <c r="PM8" s="6">
        <f>IFERROR(INDEX(Sales!$D$5:$ABF$18,MATCH(UsagePerHour!$B8,Sales!$C$5:$C$18,0),MATCH(UsagePerHour!PM$4,Sales!$D$3:$ABF$3,0))/PM$2*INDEX(Usage!$D$5:$ABF$11,MATCH(UsagePerHour!$B$4,Usage!$C$5:$C$11,0),MATCH(UsagePerHour!PM$4,Usage!$D$3:$ABF$3,0)),"")</f>
        <v>61.449206079968604</v>
      </c>
      <c r="PN8" s="6">
        <f>IFERROR(INDEX(Sales!$D$5:$ABF$18,MATCH(UsagePerHour!$B8,Sales!$C$5:$C$18,0),MATCH(UsagePerHour!PN$4,Sales!$D$3:$ABF$3,0))/PN$2*INDEX(Usage!$D$5:$ABF$11,MATCH(UsagePerHour!$B$4,Usage!$C$5:$C$11,0),MATCH(UsagePerHour!PN$4,Usage!$D$3:$ABF$3,0)),"")</f>
        <v>42.187341237028157</v>
      </c>
      <c r="PO8" s="6">
        <f>IFERROR(INDEX(Sales!$D$5:$ABF$18,MATCH(UsagePerHour!$B8,Sales!$C$5:$C$18,0),MATCH(UsagePerHour!PO$4,Sales!$D$3:$ABF$3,0))/PO$2*INDEX(Usage!$D$5:$ABF$11,MATCH(UsagePerHour!$B$4,Usage!$C$5:$C$11,0),MATCH(UsagePerHour!PO$4,Usage!$D$3:$ABF$3,0)),"")</f>
        <v>102.49824369221248</v>
      </c>
      <c r="PP8" s="6">
        <f>IFERROR(INDEX(Sales!$D$5:$ABF$18,MATCH(UsagePerHour!$B8,Sales!$C$5:$C$18,0),MATCH(UsagePerHour!PP$4,Sales!$D$3:$ABF$3,0))/PP$2*INDEX(Usage!$D$5:$ABF$11,MATCH(UsagePerHour!$B$4,Usage!$C$5:$C$11,0),MATCH(UsagePerHour!PP$4,Usage!$D$3:$ABF$3,0)),"")</f>
        <v>5.5303751339764196</v>
      </c>
      <c r="PQ8" s="6">
        <f>IFERROR(INDEX(Sales!$D$5:$ABF$18,MATCH(UsagePerHour!$B8,Sales!$C$5:$C$18,0),MATCH(UsagePerHour!PQ$4,Sales!$D$3:$ABF$3,0))/PQ$2*INDEX(Usage!$D$5:$ABF$11,MATCH(UsagePerHour!$B$4,Usage!$C$5:$C$11,0),MATCH(UsagePerHour!PQ$4,Usage!$D$3:$ABF$3,0)),"")</f>
        <v>30.869887103176435</v>
      </c>
      <c r="PR8" s="6">
        <f>IFERROR(INDEX(Sales!$D$5:$ABF$18,MATCH(UsagePerHour!$B8,Sales!$C$5:$C$18,0),MATCH(UsagePerHour!PR$4,Sales!$D$3:$ABF$3,0))/PR$2*INDEX(Usage!$D$5:$ABF$11,MATCH(UsagePerHour!$B$4,Usage!$C$5:$C$11,0),MATCH(UsagePerHour!PR$4,Usage!$D$3:$ABF$3,0)),"")</f>
        <v>46.758010161575747</v>
      </c>
      <c r="PS8" s="6">
        <f>IFERROR(INDEX(Sales!$D$5:$ABF$18,MATCH(UsagePerHour!$B8,Sales!$C$5:$C$18,0),MATCH(UsagePerHour!PS$4,Sales!$D$3:$ABF$3,0))/PS$2*INDEX(Usage!$D$5:$ABF$11,MATCH(UsagePerHour!$B$4,Usage!$C$5:$C$11,0),MATCH(UsagePerHour!PS$4,Usage!$D$3:$ABF$3,0)),"")</f>
        <v>13.71084877699986</v>
      </c>
      <c r="PT8" s="6">
        <f>IFERROR(INDEX(Sales!$D$5:$ABF$18,MATCH(UsagePerHour!$B8,Sales!$C$5:$C$18,0),MATCH(UsagePerHour!PT$4,Sales!$D$3:$ABF$3,0))/PT$2*INDEX(Usage!$D$5:$ABF$11,MATCH(UsagePerHour!$B$4,Usage!$C$5:$C$11,0),MATCH(UsagePerHour!PT$4,Usage!$D$3:$ABF$3,0)),"")</f>
        <v>118.07568841862451</v>
      </c>
      <c r="PU8" s="6">
        <f>IFERROR(INDEX(Sales!$D$5:$ABF$18,MATCH(UsagePerHour!$B8,Sales!$C$5:$C$18,0),MATCH(UsagePerHour!PU$4,Sales!$D$3:$ABF$3,0))/PU$2*INDEX(Usage!$D$5:$ABF$11,MATCH(UsagePerHour!$B$4,Usage!$C$5:$C$11,0),MATCH(UsagePerHour!PU$4,Usage!$D$3:$ABF$3,0)),"")</f>
        <v>70.761362164961795</v>
      </c>
      <c r="PV8" s="6">
        <f>IFERROR(INDEX(Sales!$D$5:$ABF$18,MATCH(UsagePerHour!$B8,Sales!$C$5:$C$18,0),MATCH(UsagePerHour!PV$4,Sales!$D$3:$ABF$3,0))/PV$2*INDEX(Usage!$D$5:$ABF$11,MATCH(UsagePerHour!$B$4,Usage!$C$5:$C$11,0),MATCH(UsagePerHour!PV$4,Usage!$D$3:$ABF$3,0)),"")</f>
        <v>33.730542406933708</v>
      </c>
      <c r="PW8" s="6">
        <f>IFERROR(INDEX(Sales!$D$5:$ABF$18,MATCH(UsagePerHour!$B8,Sales!$C$5:$C$18,0),MATCH(UsagePerHour!PW$4,Sales!$D$3:$ABF$3,0))/PW$2*INDEX(Usage!$D$5:$ABF$11,MATCH(UsagePerHour!$B$4,Usage!$C$5:$C$11,0),MATCH(UsagePerHour!PW$4,Usage!$D$3:$ABF$3,0)),"")</f>
        <v>13.824137692597166</v>
      </c>
      <c r="PX8" s="6">
        <f>IFERROR(INDEX(Sales!$D$5:$ABF$18,MATCH(UsagePerHour!$B8,Sales!$C$5:$C$18,0),MATCH(UsagePerHour!PX$4,Sales!$D$3:$ABF$3,0))/PX$2*INDEX(Usage!$D$5:$ABF$11,MATCH(UsagePerHour!$B$4,Usage!$C$5:$C$11,0),MATCH(UsagePerHour!PX$4,Usage!$D$3:$ABF$3,0)),"")</f>
        <v>34.801674032777868</v>
      </c>
      <c r="PY8" s="6">
        <f>IFERROR(INDEX(Sales!$D$5:$ABF$18,MATCH(UsagePerHour!$B8,Sales!$C$5:$C$18,0),MATCH(UsagePerHour!PY$4,Sales!$D$3:$ABF$3,0))/PY$2*INDEX(Usage!$D$5:$ABF$11,MATCH(UsagePerHour!$B$4,Usage!$C$5:$C$11,0),MATCH(UsagePerHour!PY$4,Usage!$D$3:$ABF$3,0)),"")</f>
        <v>17.394427805205783</v>
      </c>
      <c r="PZ8" s="6">
        <f>IFERROR(INDEX(Sales!$D$5:$ABF$18,MATCH(UsagePerHour!$B8,Sales!$C$5:$C$18,0),MATCH(UsagePerHour!PZ$4,Sales!$D$3:$ABF$3,0))/PZ$2*INDEX(Usage!$D$5:$ABF$11,MATCH(UsagePerHour!$B$4,Usage!$C$5:$C$11,0),MATCH(UsagePerHour!PZ$4,Usage!$D$3:$ABF$3,0)),"")</f>
        <v>37.777629926091748</v>
      </c>
      <c r="QA8" s="6">
        <f>IFERROR(INDEX(Sales!$D$5:$ABF$18,MATCH(UsagePerHour!$B8,Sales!$C$5:$C$18,0),MATCH(UsagePerHour!QA$4,Sales!$D$3:$ABF$3,0))/QA$2*INDEX(Usage!$D$5:$ABF$11,MATCH(UsagePerHour!$B$4,Usage!$C$5:$C$11,0),MATCH(UsagePerHour!QA$4,Usage!$D$3:$ABF$3,0)),"")</f>
        <v>57.735269334761085</v>
      </c>
      <c r="QB8" s="6">
        <f>IFERROR(INDEX(Sales!$D$5:$ABF$18,MATCH(UsagePerHour!$B8,Sales!$C$5:$C$18,0),MATCH(UsagePerHour!QB$4,Sales!$D$3:$ABF$3,0))/QB$2*INDEX(Usage!$D$5:$ABF$11,MATCH(UsagePerHour!$B$4,Usage!$C$5:$C$11,0),MATCH(UsagePerHour!QB$4,Usage!$D$3:$ABF$3,0)),"")</f>
        <v>15.276921843067511</v>
      </c>
      <c r="QC8" s="6">
        <f>IFERROR(INDEX(Sales!$D$5:$ABF$18,MATCH(UsagePerHour!$B8,Sales!$C$5:$C$18,0),MATCH(UsagePerHour!QC$4,Sales!$D$3:$ABF$3,0))/QC$2*INDEX(Usage!$D$5:$ABF$11,MATCH(UsagePerHour!$B$4,Usage!$C$5:$C$11,0),MATCH(UsagePerHour!QC$4,Usage!$D$3:$ABF$3,0)),"")</f>
        <v>13.104324690347168</v>
      </c>
      <c r="QD8" s="6">
        <f>IFERROR(INDEX(Sales!$D$5:$ABF$18,MATCH(UsagePerHour!$B8,Sales!$C$5:$C$18,0),MATCH(UsagePerHour!QD$4,Sales!$D$3:$ABF$3,0))/QD$2*INDEX(Usage!$D$5:$ABF$11,MATCH(UsagePerHour!$B$4,Usage!$C$5:$C$11,0),MATCH(UsagePerHour!QD$4,Usage!$D$3:$ABF$3,0)),"")</f>
        <v>0</v>
      </c>
      <c r="QE8" s="6">
        <f>IFERROR(INDEX(Sales!$D$5:$ABF$18,MATCH(UsagePerHour!$B8,Sales!$C$5:$C$18,0),MATCH(UsagePerHour!QE$4,Sales!$D$3:$ABF$3,0))/QE$2*INDEX(Usage!$D$5:$ABF$11,MATCH(UsagePerHour!$B$4,Usage!$C$5:$C$11,0),MATCH(UsagePerHour!QE$4,Usage!$D$3:$ABF$3,0)),"")</f>
        <v>0</v>
      </c>
      <c r="QF8" s="6">
        <f>IFERROR(INDEX(Sales!$D$5:$ABF$18,MATCH(UsagePerHour!$B8,Sales!$C$5:$C$18,0),MATCH(UsagePerHour!QF$4,Sales!$D$3:$ABF$3,0))/QF$2*INDEX(Usage!$D$5:$ABF$11,MATCH(UsagePerHour!$B$4,Usage!$C$5:$C$11,0),MATCH(UsagePerHour!QF$4,Usage!$D$3:$ABF$3,0)),"")</f>
        <v>4.04755338482508</v>
      </c>
      <c r="QG8" s="6">
        <f>IFERROR(INDEX(Sales!$D$5:$ABF$18,MATCH(UsagePerHour!$B8,Sales!$C$5:$C$18,0),MATCH(UsagePerHour!QG$4,Sales!$D$3:$ABF$3,0))/QG$2*INDEX(Usage!$D$5:$ABF$11,MATCH(UsagePerHour!$B$4,Usage!$C$5:$C$11,0),MATCH(UsagePerHour!QG$4,Usage!$D$3:$ABF$3,0)),"")</f>
        <v>3.7307812587414753</v>
      </c>
      <c r="QH8" s="6">
        <f>IFERROR(INDEX(Sales!$D$5:$ABF$18,MATCH(UsagePerHour!$B8,Sales!$C$5:$C$18,0),MATCH(UsagePerHour!QH$4,Sales!$D$3:$ABF$3,0))/QH$2*INDEX(Usage!$D$5:$ABF$11,MATCH(UsagePerHour!$B$4,Usage!$C$5:$C$11,0),MATCH(UsagePerHour!QH$4,Usage!$D$3:$ABF$3,0)),"")</f>
        <v>142.06532538528398</v>
      </c>
      <c r="QI8" s="6">
        <f>IFERROR(INDEX(Sales!$D$5:$ABF$18,MATCH(UsagePerHour!$B8,Sales!$C$5:$C$18,0),MATCH(UsagePerHour!QI$4,Sales!$D$3:$ABF$3,0))/QI$2*INDEX(Usage!$D$5:$ABF$11,MATCH(UsagePerHour!$B$4,Usage!$C$5:$C$11,0),MATCH(UsagePerHour!QI$4,Usage!$D$3:$ABF$3,0)),"")</f>
        <v>51.965596372081222</v>
      </c>
      <c r="QJ8" s="6">
        <f>IFERROR(INDEX(Sales!$D$5:$ABF$18,MATCH(UsagePerHour!$B8,Sales!$C$5:$C$18,0),MATCH(UsagePerHour!QJ$4,Sales!$D$3:$ABF$3,0))/QJ$2*INDEX(Usage!$D$5:$ABF$11,MATCH(UsagePerHour!$B$4,Usage!$C$5:$C$11,0),MATCH(UsagePerHour!QJ$4,Usage!$D$3:$ABF$3,0)),"")</f>
        <v>14.384308648752743</v>
      </c>
      <c r="QK8" s="6">
        <f>IFERROR(INDEX(Sales!$D$5:$ABF$18,MATCH(UsagePerHour!$B8,Sales!$C$5:$C$18,0),MATCH(UsagePerHour!QK$4,Sales!$D$3:$ABF$3,0))/QK$2*INDEX(Usage!$D$5:$ABF$11,MATCH(UsagePerHour!$B$4,Usage!$C$5:$C$11,0),MATCH(UsagePerHour!QK$4,Usage!$D$3:$ABF$3,0)),"")</f>
        <v>12.914397720414861</v>
      </c>
      <c r="QL8" s="6">
        <f>IFERROR(INDEX(Sales!$D$5:$ABF$18,MATCH(UsagePerHour!$B8,Sales!$C$5:$C$18,0),MATCH(UsagePerHour!QL$4,Sales!$D$3:$ABF$3,0))/QL$2*INDEX(Usage!$D$5:$ABF$11,MATCH(UsagePerHour!$B$4,Usage!$C$5:$C$11,0),MATCH(UsagePerHour!QL$4,Usage!$D$3:$ABF$3,0)),"")</f>
        <v>24.807152730784296</v>
      </c>
      <c r="QM8" s="6">
        <f>IFERROR(INDEX(Sales!$D$5:$ABF$18,MATCH(UsagePerHour!$B8,Sales!$C$5:$C$18,0),MATCH(UsagePerHour!QM$4,Sales!$D$3:$ABF$3,0))/QM$2*INDEX(Usage!$D$5:$ABF$11,MATCH(UsagePerHour!$B$4,Usage!$C$5:$C$11,0),MATCH(UsagePerHour!QM$4,Usage!$D$3:$ABF$3,0)),"")</f>
        <v>139.18962458370618</v>
      </c>
      <c r="QN8" s="6">
        <f>IFERROR(INDEX(Sales!$D$5:$ABF$18,MATCH(UsagePerHour!$B8,Sales!$C$5:$C$18,0),MATCH(UsagePerHour!QN$4,Sales!$D$3:$ABF$3,0))/QN$2*INDEX(Usage!$D$5:$ABF$11,MATCH(UsagePerHour!$B$4,Usage!$C$5:$C$11,0),MATCH(UsagePerHour!QN$4,Usage!$D$3:$ABF$3,0)),"")</f>
        <v>36.441244318885374</v>
      </c>
      <c r="QO8" s="6">
        <f>IFERROR(INDEX(Sales!$D$5:$ABF$18,MATCH(UsagePerHour!$B8,Sales!$C$5:$C$18,0),MATCH(UsagePerHour!QO$4,Sales!$D$3:$ABF$3,0))/QO$2*INDEX(Usage!$D$5:$ABF$11,MATCH(UsagePerHour!$B$4,Usage!$C$5:$C$11,0),MATCH(UsagePerHour!QO$4,Usage!$D$3:$ABF$3,0)),"")</f>
        <v>171.00769240441153</v>
      </c>
      <c r="QP8" s="6">
        <f>IFERROR(INDEX(Sales!$D$5:$ABF$18,MATCH(UsagePerHour!$B8,Sales!$C$5:$C$18,0),MATCH(UsagePerHour!QP$4,Sales!$D$3:$ABF$3,0))/QP$2*INDEX(Usage!$D$5:$ABF$11,MATCH(UsagePerHour!$B$4,Usage!$C$5:$C$11,0),MATCH(UsagePerHour!QP$4,Usage!$D$3:$ABF$3,0)),"")</f>
        <v>118.94541776782266</v>
      </c>
      <c r="QQ8" s="6">
        <f>IFERROR(INDEX(Sales!$D$5:$ABF$18,MATCH(UsagePerHour!$B8,Sales!$C$5:$C$18,0),MATCH(UsagePerHour!QQ$4,Sales!$D$3:$ABF$3,0))/QQ$2*INDEX(Usage!$D$5:$ABF$11,MATCH(UsagePerHour!$B$4,Usage!$C$5:$C$11,0),MATCH(UsagePerHour!QQ$4,Usage!$D$3:$ABF$3,0)),"")</f>
        <v>27.352050583745545</v>
      </c>
      <c r="QR8" s="6">
        <f>IFERROR(INDEX(Sales!$D$5:$ABF$18,MATCH(UsagePerHour!$B8,Sales!$C$5:$C$18,0),MATCH(UsagePerHour!QR$4,Sales!$D$3:$ABF$3,0))/QR$2*INDEX(Usage!$D$5:$ABF$11,MATCH(UsagePerHour!$B$4,Usage!$C$5:$C$11,0),MATCH(UsagePerHour!QR$4,Usage!$D$3:$ABF$3,0)),"")</f>
        <v>7.3153809857971828</v>
      </c>
      <c r="QS8" s="6">
        <f>IFERROR(INDEX(Sales!$D$5:$ABF$18,MATCH(UsagePerHour!$B8,Sales!$C$5:$C$18,0),MATCH(UsagePerHour!QS$4,Sales!$D$3:$ABF$3,0))/QS$2*INDEX(Usage!$D$5:$ABF$11,MATCH(UsagePerHour!$B$4,Usage!$C$5:$C$11,0),MATCH(UsagePerHour!QS$4,Usage!$D$3:$ABF$3,0)),"")</f>
        <v>54.150537362338461</v>
      </c>
      <c r="QT8" s="6">
        <f>IFERROR(INDEX(Sales!$D$5:$ABF$18,MATCH(UsagePerHour!$B8,Sales!$C$5:$C$18,0),MATCH(UsagePerHour!QT$4,Sales!$D$3:$ABF$3,0))/QT$2*INDEX(Usage!$D$5:$ABF$11,MATCH(UsagePerHour!$B$4,Usage!$C$5:$C$11,0),MATCH(UsagePerHour!QT$4,Usage!$D$3:$ABF$3,0)),"")</f>
        <v>27.414277589056109</v>
      </c>
      <c r="QU8" s="6">
        <f>IFERROR(INDEX(Sales!$D$5:$ABF$18,MATCH(UsagePerHour!$B8,Sales!$C$5:$C$18,0),MATCH(UsagePerHour!QU$4,Sales!$D$3:$ABF$3,0))/QU$2*INDEX(Usage!$D$5:$ABF$11,MATCH(UsagePerHour!$B$4,Usage!$C$5:$C$11,0),MATCH(UsagePerHour!QU$4,Usage!$D$3:$ABF$3,0)),"")</f>
        <v>54.113702226639703</v>
      </c>
      <c r="QV8" s="6">
        <f>IFERROR(INDEX(Sales!$D$5:$ABF$18,MATCH(UsagePerHour!$B8,Sales!$C$5:$C$18,0),MATCH(UsagePerHour!QV$4,Sales!$D$3:$ABF$3,0))/QV$2*INDEX(Usage!$D$5:$ABF$11,MATCH(UsagePerHour!$B$4,Usage!$C$5:$C$11,0),MATCH(UsagePerHour!QV$4,Usage!$D$3:$ABF$3,0)),"")</f>
        <v>99.699546083772788</v>
      </c>
      <c r="QW8" s="6">
        <f>IFERROR(INDEX(Sales!$D$5:$ABF$18,MATCH(UsagePerHour!$B8,Sales!$C$5:$C$18,0),MATCH(UsagePerHour!QW$4,Sales!$D$3:$ABF$3,0))/QW$2*INDEX(Usage!$D$5:$ABF$11,MATCH(UsagePerHour!$B$4,Usage!$C$5:$C$11,0),MATCH(UsagePerHour!QW$4,Usage!$D$3:$ABF$3,0)),"")</f>
        <v>55.566883902511329</v>
      </c>
      <c r="QX8" s="6">
        <f>IFERROR(INDEX(Sales!$D$5:$ABF$18,MATCH(UsagePerHour!$B8,Sales!$C$5:$C$18,0),MATCH(UsagePerHour!QX$4,Sales!$D$3:$ABF$3,0))/QX$2*INDEX(Usage!$D$5:$ABF$11,MATCH(UsagePerHour!$B$4,Usage!$C$5:$C$11,0),MATCH(UsagePerHour!QX$4,Usage!$D$3:$ABF$3,0)),"")</f>
        <v>109.62263782274947</v>
      </c>
      <c r="QY8" s="6">
        <f>IFERROR(INDEX(Sales!$D$5:$ABF$18,MATCH(UsagePerHour!$B8,Sales!$C$5:$C$18,0),MATCH(UsagePerHour!QY$4,Sales!$D$3:$ABF$3,0))/QY$2*INDEX(Usage!$D$5:$ABF$11,MATCH(UsagePerHour!$B$4,Usage!$C$5:$C$11,0),MATCH(UsagePerHour!QY$4,Usage!$D$3:$ABF$3,0)),"")</f>
        <v>22.72361692519863</v>
      </c>
      <c r="QZ8" s="6">
        <f>IFERROR(INDEX(Sales!$D$5:$ABF$18,MATCH(UsagePerHour!$B8,Sales!$C$5:$C$18,0),MATCH(UsagePerHour!QZ$4,Sales!$D$3:$ABF$3,0))/QZ$2*INDEX(Usage!$D$5:$ABF$11,MATCH(UsagePerHour!$B$4,Usage!$C$5:$C$11,0),MATCH(UsagePerHour!QZ$4,Usage!$D$3:$ABF$3,0)),"")</f>
        <v>31.988434499809181</v>
      </c>
      <c r="RA8" s="6">
        <f>IFERROR(INDEX(Sales!$D$5:$ABF$18,MATCH(UsagePerHour!$B8,Sales!$C$5:$C$18,0),MATCH(UsagePerHour!RA$4,Sales!$D$3:$ABF$3,0))/RA$2*INDEX(Usage!$D$5:$ABF$11,MATCH(UsagePerHour!$B$4,Usage!$C$5:$C$11,0),MATCH(UsagePerHour!RA$4,Usage!$D$3:$ABF$3,0)),"")</f>
        <v>27.714304429537101</v>
      </c>
      <c r="RB8" s="6">
        <f>IFERROR(INDEX(Sales!$D$5:$ABF$18,MATCH(UsagePerHour!$B8,Sales!$C$5:$C$18,0),MATCH(UsagePerHour!RB$4,Sales!$D$3:$ABF$3,0))/RB$2*INDEX(Usage!$D$5:$ABF$11,MATCH(UsagePerHour!$B$4,Usage!$C$5:$C$11,0),MATCH(UsagePerHour!RB$4,Usage!$D$3:$ABF$3,0)),"")</f>
        <v>24.70209794237498</v>
      </c>
      <c r="RC8" s="6">
        <f>IFERROR(INDEX(Sales!$D$5:$ABF$18,MATCH(UsagePerHour!$B8,Sales!$C$5:$C$18,0),MATCH(UsagePerHour!RC$4,Sales!$D$3:$ABF$3,0))/RC$2*INDEX(Usage!$D$5:$ABF$11,MATCH(UsagePerHour!$B$4,Usage!$C$5:$C$11,0),MATCH(UsagePerHour!RC$4,Usage!$D$3:$ABF$3,0)),"")</f>
        <v>106.37069672577356</v>
      </c>
      <c r="RD8" s="6">
        <f>IFERROR(INDEX(Sales!$D$5:$ABF$18,MATCH(UsagePerHour!$B8,Sales!$C$5:$C$18,0),MATCH(UsagePerHour!RD$4,Sales!$D$3:$ABF$3,0))/RD$2*INDEX(Usage!$D$5:$ABF$11,MATCH(UsagePerHour!$B$4,Usage!$C$5:$C$11,0),MATCH(UsagePerHour!RD$4,Usage!$D$3:$ABF$3,0)),"")</f>
        <v>41.357442110140113</v>
      </c>
      <c r="RE8" s="6">
        <f>IFERROR(INDEX(Sales!$D$5:$ABF$18,MATCH(UsagePerHour!$B8,Sales!$C$5:$C$18,0),MATCH(UsagePerHour!RE$4,Sales!$D$3:$ABF$3,0))/RE$2*INDEX(Usage!$D$5:$ABF$11,MATCH(UsagePerHour!$B$4,Usage!$C$5:$C$11,0),MATCH(UsagePerHour!RE$4,Usage!$D$3:$ABF$3,0)),"")</f>
        <v>46.072508996851099</v>
      </c>
      <c r="RF8" s="6">
        <f>IFERROR(INDEX(Sales!$D$5:$ABF$18,MATCH(UsagePerHour!$B8,Sales!$C$5:$C$18,0),MATCH(UsagePerHour!RF$4,Sales!$D$3:$ABF$3,0))/RF$2*INDEX(Usage!$D$5:$ABF$11,MATCH(UsagePerHour!$B$4,Usage!$C$5:$C$11,0),MATCH(UsagePerHour!RF$4,Usage!$D$3:$ABF$3,0)),"")</f>
        <v>20.208542497346606</v>
      </c>
      <c r="RG8" s="6">
        <f>IFERROR(INDEX(Sales!$D$5:$ABF$18,MATCH(UsagePerHour!$B8,Sales!$C$5:$C$18,0),MATCH(UsagePerHour!RG$4,Sales!$D$3:$ABF$3,0))/RG$2*INDEX(Usage!$D$5:$ABF$11,MATCH(UsagePerHour!$B$4,Usage!$C$5:$C$11,0),MATCH(UsagePerHour!RG$4,Usage!$D$3:$ABF$3,0)),"")</f>
        <v>104.23403803472011</v>
      </c>
      <c r="RH8" s="6">
        <f>IFERROR(INDEX(Sales!$D$5:$ABF$18,MATCH(UsagePerHour!$B8,Sales!$C$5:$C$18,0),MATCH(UsagePerHour!RH$4,Sales!$D$3:$ABF$3,0))/RH$2*INDEX(Usage!$D$5:$ABF$11,MATCH(UsagePerHour!$B$4,Usage!$C$5:$C$11,0),MATCH(UsagePerHour!RH$4,Usage!$D$3:$ABF$3,0)),"")</f>
        <v>23.279539063488834</v>
      </c>
      <c r="RI8" s="6">
        <f>IFERROR(INDEX(Sales!$D$5:$ABF$18,MATCH(UsagePerHour!$B8,Sales!$C$5:$C$18,0),MATCH(UsagePerHour!RI$4,Sales!$D$3:$ABF$3,0))/RI$2*INDEX(Usage!$D$5:$ABF$11,MATCH(UsagePerHour!$B$4,Usage!$C$5:$C$11,0),MATCH(UsagePerHour!RI$4,Usage!$D$3:$ABF$3,0)),"")</f>
        <v>43.479292658654217</v>
      </c>
      <c r="RJ8" s="6">
        <f>IFERROR(INDEX(Sales!$D$5:$ABF$18,MATCH(UsagePerHour!$B8,Sales!$C$5:$C$18,0),MATCH(UsagePerHour!RJ$4,Sales!$D$3:$ABF$3,0))/RJ$2*INDEX(Usage!$D$5:$ABF$11,MATCH(UsagePerHour!$B$4,Usage!$C$5:$C$11,0),MATCH(UsagePerHour!RJ$4,Usage!$D$3:$ABF$3,0)),"")</f>
        <v>149.41655588377733</v>
      </c>
      <c r="RK8" s="6">
        <f>IFERROR(INDEX(Sales!$D$5:$ABF$18,MATCH(UsagePerHour!$B8,Sales!$C$5:$C$18,0),MATCH(UsagePerHour!RK$4,Sales!$D$3:$ABF$3,0))/RK$2*INDEX(Usage!$D$5:$ABF$11,MATCH(UsagePerHour!$B$4,Usage!$C$5:$C$11,0),MATCH(UsagePerHour!RK$4,Usage!$D$3:$ABF$3,0)),"")</f>
        <v>57.891150436054687</v>
      </c>
      <c r="RL8" s="6">
        <f>IFERROR(INDEX(Sales!$D$5:$ABF$18,MATCH(UsagePerHour!$B8,Sales!$C$5:$C$18,0),MATCH(UsagePerHour!RL$4,Sales!$D$3:$ABF$3,0))/RL$2*INDEX(Usage!$D$5:$ABF$11,MATCH(UsagePerHour!$B$4,Usage!$C$5:$C$11,0),MATCH(UsagePerHour!RL$4,Usage!$D$3:$ABF$3,0)),"")</f>
        <v>71.250095065530147</v>
      </c>
      <c r="RM8" s="6">
        <f>IFERROR(INDEX(Sales!$D$5:$ABF$18,MATCH(UsagePerHour!$B8,Sales!$C$5:$C$18,0),MATCH(UsagePerHour!RM$4,Sales!$D$3:$ABF$3,0))/RM$2*INDEX(Usage!$D$5:$ABF$11,MATCH(UsagePerHour!$B$4,Usage!$C$5:$C$11,0),MATCH(UsagePerHour!RM$4,Usage!$D$3:$ABF$3,0)),"")</f>
        <v>13.02711611843629</v>
      </c>
      <c r="RN8" s="6">
        <f>IFERROR(INDEX(Sales!$D$5:$ABF$18,MATCH(UsagePerHour!$B8,Sales!$C$5:$C$18,0),MATCH(UsagePerHour!RN$4,Sales!$D$3:$ABF$3,0))/RN$2*INDEX(Usage!$D$5:$ABF$11,MATCH(UsagePerHour!$B$4,Usage!$C$5:$C$11,0),MATCH(UsagePerHour!RN$4,Usage!$D$3:$ABF$3,0)),"")</f>
        <v>40.5789589689454</v>
      </c>
      <c r="RO8" s="6">
        <f>IFERROR(INDEX(Sales!$D$5:$ABF$18,MATCH(UsagePerHour!$B8,Sales!$C$5:$C$18,0),MATCH(UsagePerHour!RO$4,Sales!$D$3:$ABF$3,0))/RO$2*INDEX(Usage!$D$5:$ABF$11,MATCH(UsagePerHour!$B$4,Usage!$C$5:$C$11,0),MATCH(UsagePerHour!RO$4,Usage!$D$3:$ABF$3,0)),"")</f>
        <v>87.460702829291336</v>
      </c>
      <c r="RP8" s="6">
        <f>IFERROR(INDEX(Sales!$D$5:$ABF$18,MATCH(UsagePerHour!$B8,Sales!$C$5:$C$18,0),MATCH(UsagePerHour!RP$4,Sales!$D$3:$ABF$3,0))/RP$2*INDEX(Usage!$D$5:$ABF$11,MATCH(UsagePerHour!$B$4,Usage!$C$5:$C$11,0),MATCH(UsagePerHour!RP$4,Usage!$D$3:$ABF$3,0)),"")</f>
        <v>90.34660615939022</v>
      </c>
      <c r="RQ8" s="6">
        <f>IFERROR(INDEX(Sales!$D$5:$ABF$18,MATCH(UsagePerHour!$B8,Sales!$C$5:$C$18,0),MATCH(UsagePerHour!RQ$4,Sales!$D$3:$ABF$3,0))/RQ$2*INDEX(Usage!$D$5:$ABF$11,MATCH(UsagePerHour!$B$4,Usage!$C$5:$C$11,0),MATCH(UsagePerHour!RQ$4,Usage!$D$3:$ABF$3,0)),"")</f>
        <v>419.45951782084489</v>
      </c>
      <c r="RR8" s="6">
        <f>IFERROR(INDEX(Sales!$D$5:$ABF$18,MATCH(UsagePerHour!$B8,Sales!$C$5:$C$18,0),MATCH(UsagePerHour!RR$4,Sales!$D$3:$ABF$3,0))/RR$2*INDEX(Usage!$D$5:$ABF$11,MATCH(UsagePerHour!$B$4,Usage!$C$5:$C$11,0),MATCH(UsagePerHour!RR$4,Usage!$D$3:$ABF$3,0)),"")</f>
        <v>81.930470673755053</v>
      </c>
      <c r="RS8" s="6">
        <f>IFERROR(INDEX(Sales!$D$5:$ABF$18,MATCH(UsagePerHour!$B8,Sales!$C$5:$C$18,0),MATCH(UsagePerHour!RS$4,Sales!$D$3:$ABF$3,0))/RS$2*INDEX(Usage!$D$5:$ABF$11,MATCH(UsagePerHour!$B$4,Usage!$C$5:$C$11,0),MATCH(UsagePerHour!RS$4,Usage!$D$3:$ABF$3,0)),"")</f>
        <v>96.996146252726504</v>
      </c>
      <c r="RT8" s="6">
        <f>IFERROR(INDEX(Sales!$D$5:$ABF$18,MATCH(UsagePerHour!$B8,Sales!$C$5:$C$18,0),MATCH(UsagePerHour!RT$4,Sales!$D$3:$ABF$3,0))/RT$2*INDEX(Usage!$D$5:$ABF$11,MATCH(UsagePerHour!$B$4,Usage!$C$5:$C$11,0),MATCH(UsagePerHour!RT$4,Usage!$D$3:$ABF$3,0)),"")</f>
        <v>17.36625228253903</v>
      </c>
      <c r="RU8" s="6">
        <f>IFERROR(INDEX(Sales!$D$5:$ABF$18,MATCH(UsagePerHour!$B8,Sales!$C$5:$C$18,0),MATCH(UsagePerHour!RU$4,Sales!$D$3:$ABF$3,0))/RU$2*INDEX(Usage!$D$5:$ABF$11,MATCH(UsagePerHour!$B$4,Usage!$C$5:$C$11,0),MATCH(UsagePerHour!RU$4,Usage!$D$3:$ABF$3,0)),"")</f>
        <v>27.661873096138084</v>
      </c>
      <c r="RV8" s="6">
        <f>IFERROR(INDEX(Sales!$D$5:$ABF$18,MATCH(UsagePerHour!$B8,Sales!$C$5:$C$18,0),MATCH(UsagePerHour!RV$4,Sales!$D$3:$ABF$3,0))/RV$2*INDEX(Usage!$D$5:$ABF$11,MATCH(UsagePerHour!$B$4,Usage!$C$5:$C$11,0),MATCH(UsagePerHour!RV$4,Usage!$D$3:$ABF$3,0)),"")</f>
        <v>87.674684845832815</v>
      </c>
      <c r="RW8" s="6">
        <f>IFERROR(INDEX(Sales!$D$5:$ABF$18,MATCH(UsagePerHour!$B8,Sales!$C$5:$C$18,0),MATCH(UsagePerHour!RW$4,Sales!$D$3:$ABF$3,0))/RW$2*INDEX(Usage!$D$5:$ABF$11,MATCH(UsagePerHour!$B$4,Usage!$C$5:$C$11,0),MATCH(UsagePerHour!RW$4,Usage!$D$3:$ABF$3,0)),"")</f>
        <v>30.706945206924392</v>
      </c>
      <c r="RX8" s="6">
        <f>IFERROR(INDEX(Sales!$D$5:$ABF$18,MATCH(UsagePerHour!$B8,Sales!$C$5:$C$18,0),MATCH(UsagePerHour!RX$4,Sales!$D$3:$ABF$3,0))/RX$2*INDEX(Usage!$D$5:$ABF$11,MATCH(UsagePerHour!$B$4,Usage!$C$5:$C$11,0),MATCH(UsagePerHour!RX$4,Usage!$D$3:$ABF$3,0)),"")</f>
        <v>176.98087783887584</v>
      </c>
      <c r="RY8" s="6">
        <f>IFERROR(INDEX(Sales!$D$5:$ABF$18,MATCH(UsagePerHour!$B8,Sales!$C$5:$C$18,0),MATCH(UsagePerHour!RY$4,Sales!$D$3:$ABF$3,0))/RY$2*INDEX(Usage!$D$5:$ABF$11,MATCH(UsagePerHour!$B$4,Usage!$C$5:$C$11,0),MATCH(UsagePerHour!RY$4,Usage!$D$3:$ABF$3,0)),"")</f>
        <v>368.62636516346481</v>
      </c>
      <c r="RZ8" s="6">
        <f>IFERROR(INDEX(Sales!$D$5:$ABF$18,MATCH(UsagePerHour!$B8,Sales!$C$5:$C$18,0),MATCH(UsagePerHour!RZ$4,Sales!$D$3:$ABF$3,0))/RZ$2*INDEX(Usage!$D$5:$ABF$11,MATCH(UsagePerHour!$B$4,Usage!$C$5:$C$11,0),MATCH(UsagePerHour!RZ$4,Usage!$D$3:$ABF$3,0)),"")</f>
        <v>151.85254142716715</v>
      </c>
      <c r="SA8" s="6">
        <f>IFERROR(INDEX(Sales!$D$5:$ABF$18,MATCH(UsagePerHour!$B8,Sales!$C$5:$C$18,0),MATCH(UsagePerHour!SA$4,Sales!$D$3:$ABF$3,0))/SA$2*INDEX(Usage!$D$5:$ABF$11,MATCH(UsagePerHour!$B$4,Usage!$C$5:$C$11,0),MATCH(UsagePerHour!SA$4,Usage!$D$3:$ABF$3,0)),"")</f>
        <v>24.265236028491881</v>
      </c>
      <c r="SB8" s="6">
        <f>IFERROR(INDEX(Sales!$D$5:$ABF$18,MATCH(UsagePerHour!$B8,Sales!$C$5:$C$18,0),MATCH(UsagePerHour!SB$4,Sales!$D$3:$ABF$3,0))/SB$2*INDEX(Usage!$D$5:$ABF$11,MATCH(UsagePerHour!$B$4,Usage!$C$5:$C$11,0),MATCH(UsagePerHour!SB$4,Usage!$D$3:$ABF$3,0)),"")</f>
        <v>51.348761044338147</v>
      </c>
      <c r="SC8" s="6">
        <f>IFERROR(INDEX(Sales!$D$5:$ABF$18,MATCH(UsagePerHour!$B8,Sales!$C$5:$C$18,0),MATCH(UsagePerHour!SC$4,Sales!$D$3:$ABF$3,0))/SC$2*INDEX(Usage!$D$5:$ABF$11,MATCH(UsagePerHour!$B$4,Usage!$C$5:$C$11,0),MATCH(UsagePerHour!SC$4,Usage!$D$3:$ABF$3,0)),"")</f>
        <v>32.967421901324478</v>
      </c>
      <c r="SD8" s="6">
        <f>IFERROR(INDEX(Sales!$D$5:$ABF$18,MATCH(UsagePerHour!$B8,Sales!$C$5:$C$18,0),MATCH(UsagePerHour!SD$4,Sales!$D$3:$ABF$3,0))/SD$2*INDEX(Usage!$D$5:$ABF$11,MATCH(UsagePerHour!$B$4,Usage!$C$5:$C$11,0),MATCH(UsagePerHour!SD$4,Usage!$D$3:$ABF$3,0)),"")</f>
        <v>38.374692629156563</v>
      </c>
      <c r="SE8" s="6">
        <f>IFERROR(INDEX(Sales!$D$5:$ABF$18,MATCH(UsagePerHour!$B8,Sales!$C$5:$C$18,0),MATCH(UsagePerHour!SE$4,Sales!$D$3:$ABF$3,0))/SE$2*INDEX(Usage!$D$5:$ABF$11,MATCH(UsagePerHour!$B$4,Usage!$C$5:$C$11,0),MATCH(UsagePerHour!SE$4,Usage!$D$3:$ABF$3,0)),"")</f>
        <v>129.35182802958477</v>
      </c>
      <c r="SF8" s="6">
        <f>IFERROR(INDEX(Sales!$D$5:$ABF$18,MATCH(UsagePerHour!$B8,Sales!$C$5:$C$18,0),MATCH(UsagePerHour!SF$4,Sales!$D$3:$ABF$3,0))/SF$2*INDEX(Usage!$D$5:$ABF$11,MATCH(UsagePerHour!$B$4,Usage!$C$5:$C$11,0),MATCH(UsagePerHour!SF$4,Usage!$D$3:$ABF$3,0)),"")</f>
        <v>165.07182546389637</v>
      </c>
      <c r="SG8" s="6" t="str">
        <f>IFERROR(INDEX(Sales!$D$5:$ABF$18,MATCH(UsagePerHour!$B8,Sales!$C$5:$C$18,0),MATCH(UsagePerHour!SG$4,Sales!$D$3:$ABF$3,0))/SG$2*INDEX(Usage!$D$5:$ABF$11,MATCH(UsagePerHour!$B$4,Usage!$C$5:$C$11,0),MATCH(UsagePerHour!SG$4,Usage!$D$3:$ABF$3,0)),"")</f>
        <v/>
      </c>
      <c r="SH8" s="6" t="str">
        <f>IFERROR(INDEX(Sales!$D$5:$ABF$18,MATCH(UsagePerHour!$B8,Sales!$C$5:$C$18,0),MATCH(UsagePerHour!SH$4,Sales!$D$3:$ABF$3,0))/SH$2*INDEX(Usage!$D$5:$ABF$11,MATCH(UsagePerHour!$B$4,Usage!$C$5:$C$11,0),MATCH(UsagePerHour!SH$4,Usage!$D$3:$ABF$3,0)),"")</f>
        <v/>
      </c>
      <c r="SI8" s="6" t="str">
        <f>IFERROR(INDEX(Sales!$D$5:$ABF$18,MATCH(UsagePerHour!$B8,Sales!$C$5:$C$18,0),MATCH(UsagePerHour!SI$4,Sales!$D$3:$ABF$3,0))/SI$2*INDEX(Usage!$D$5:$ABF$11,MATCH(UsagePerHour!$B$4,Usage!$C$5:$C$11,0),MATCH(UsagePerHour!SI$4,Usage!$D$3:$ABF$3,0)),"")</f>
        <v/>
      </c>
      <c r="SJ8" s="6" t="str">
        <f>IFERROR(INDEX(Sales!$D$5:$ABF$18,MATCH(UsagePerHour!$B8,Sales!$C$5:$C$18,0),MATCH(UsagePerHour!SJ$4,Sales!$D$3:$ABF$3,0))/SJ$2*INDEX(Usage!$D$5:$ABF$11,MATCH(UsagePerHour!$B$4,Usage!$C$5:$C$11,0),MATCH(UsagePerHour!SJ$4,Usage!$D$3:$ABF$3,0)),"")</f>
        <v/>
      </c>
      <c r="SK8" s="6" t="str">
        <f>IFERROR(INDEX(Sales!$D$5:$ABF$18,MATCH(UsagePerHour!$B8,Sales!$C$5:$C$18,0),MATCH(UsagePerHour!SK$4,Sales!$D$3:$ABF$3,0))/SK$2*INDEX(Usage!$D$5:$ABF$11,MATCH(UsagePerHour!$B$4,Usage!$C$5:$C$11,0),MATCH(UsagePerHour!SK$4,Usage!$D$3:$ABF$3,0)),"")</f>
        <v/>
      </c>
      <c r="SL8" s="6" t="str">
        <f>IFERROR(INDEX(Sales!$D$5:$ABF$18,MATCH(UsagePerHour!$B8,Sales!$C$5:$C$18,0),MATCH(UsagePerHour!SL$4,Sales!$D$3:$ABF$3,0))/SL$2*INDEX(Usage!$D$5:$ABF$11,MATCH(UsagePerHour!$B$4,Usage!$C$5:$C$11,0),MATCH(UsagePerHour!SL$4,Usage!$D$3:$ABF$3,0)),"")</f>
        <v/>
      </c>
      <c r="SM8" s="6" t="str">
        <f>IFERROR(INDEX(Sales!$D$5:$ABF$18,MATCH(UsagePerHour!$B8,Sales!$C$5:$C$18,0),MATCH(UsagePerHour!SM$4,Sales!$D$3:$ABF$3,0))/SM$2*INDEX(Usage!$D$5:$ABF$11,MATCH(UsagePerHour!$B$4,Usage!$C$5:$C$11,0),MATCH(UsagePerHour!SM$4,Usage!$D$3:$ABF$3,0)),"")</f>
        <v/>
      </c>
      <c r="SN8" s="6" t="str">
        <f>IFERROR(INDEX(Sales!$D$5:$ABF$18,MATCH(UsagePerHour!$B8,Sales!$C$5:$C$18,0),MATCH(UsagePerHour!SN$4,Sales!$D$3:$ABF$3,0))/SN$2*INDEX(Usage!$D$5:$ABF$11,MATCH(UsagePerHour!$B$4,Usage!$C$5:$C$11,0),MATCH(UsagePerHour!SN$4,Usage!$D$3:$ABF$3,0)),"")</f>
        <v/>
      </c>
      <c r="SO8" s="6" t="str">
        <f>IFERROR(INDEX(Sales!$D$5:$ABF$18,MATCH(UsagePerHour!$B8,Sales!$C$5:$C$18,0),MATCH(UsagePerHour!SO$4,Sales!$D$3:$ABF$3,0))/SO$2*INDEX(Usage!$D$5:$ABF$11,MATCH(UsagePerHour!$B$4,Usage!$C$5:$C$11,0),MATCH(UsagePerHour!SO$4,Usage!$D$3:$ABF$3,0)),"")</f>
        <v/>
      </c>
      <c r="SP8" s="6" t="str">
        <f>IFERROR(INDEX(Sales!$D$5:$ABF$18,MATCH(UsagePerHour!$B8,Sales!$C$5:$C$18,0),MATCH(UsagePerHour!SP$4,Sales!$D$3:$ABF$3,0))/SP$2*INDEX(Usage!$D$5:$ABF$11,MATCH(UsagePerHour!$B$4,Usage!$C$5:$C$11,0),MATCH(UsagePerHour!SP$4,Usage!$D$3:$ABF$3,0)),"")</f>
        <v/>
      </c>
      <c r="SQ8" s="6" t="str">
        <f>IFERROR(INDEX(Sales!$D$5:$ABF$18,MATCH(UsagePerHour!$B8,Sales!$C$5:$C$18,0),MATCH(UsagePerHour!SQ$4,Sales!$D$3:$ABF$3,0))/SQ$2*INDEX(Usage!$D$5:$ABF$11,MATCH(UsagePerHour!$B$4,Usage!$C$5:$C$11,0),MATCH(UsagePerHour!SQ$4,Usage!$D$3:$ABF$3,0)),"")</f>
        <v/>
      </c>
      <c r="SR8" s="6" t="str">
        <f>IFERROR(INDEX(Sales!$D$5:$ABF$18,MATCH(UsagePerHour!$B8,Sales!$C$5:$C$18,0),MATCH(UsagePerHour!SR$4,Sales!$D$3:$ABF$3,0))/SR$2*INDEX(Usage!$D$5:$ABF$11,MATCH(UsagePerHour!$B$4,Usage!$C$5:$C$11,0),MATCH(UsagePerHour!SR$4,Usage!$D$3:$ABF$3,0)),"")</f>
        <v/>
      </c>
      <c r="SS8" s="6" t="str">
        <f>IFERROR(INDEX(Sales!$D$5:$ABF$18,MATCH(UsagePerHour!$B8,Sales!$C$5:$C$18,0),MATCH(UsagePerHour!SS$4,Sales!$D$3:$ABF$3,0))/SS$2*INDEX(Usage!$D$5:$ABF$11,MATCH(UsagePerHour!$B$4,Usage!$C$5:$C$11,0),MATCH(UsagePerHour!SS$4,Usage!$D$3:$ABF$3,0)),"")</f>
        <v/>
      </c>
      <c r="ST8" s="6" t="str">
        <f>IFERROR(INDEX(Sales!$D$5:$ABF$18,MATCH(UsagePerHour!$B8,Sales!$C$5:$C$18,0),MATCH(UsagePerHour!ST$4,Sales!$D$3:$ABF$3,0))/ST$2*INDEX(Usage!$D$5:$ABF$11,MATCH(UsagePerHour!$B$4,Usage!$C$5:$C$11,0),MATCH(UsagePerHour!ST$4,Usage!$D$3:$ABF$3,0)),"")</f>
        <v/>
      </c>
      <c r="SU8" s="6" t="str">
        <f>IFERROR(INDEX(Sales!$D$5:$ABF$18,MATCH(UsagePerHour!$B8,Sales!$C$5:$C$18,0),MATCH(UsagePerHour!SU$4,Sales!$D$3:$ABF$3,0))/SU$2*INDEX(Usage!$D$5:$ABF$11,MATCH(UsagePerHour!$B$4,Usage!$C$5:$C$11,0),MATCH(UsagePerHour!SU$4,Usage!$D$3:$ABF$3,0)),"")</f>
        <v/>
      </c>
      <c r="SV8" s="6" t="str">
        <f>IFERROR(INDEX(Sales!$D$5:$ABF$18,MATCH(UsagePerHour!$B8,Sales!$C$5:$C$18,0),MATCH(UsagePerHour!SV$4,Sales!$D$3:$ABF$3,0))/SV$2*INDEX(Usage!$D$5:$ABF$11,MATCH(UsagePerHour!$B$4,Usage!$C$5:$C$11,0),MATCH(UsagePerHour!SV$4,Usage!$D$3:$ABF$3,0)),"")</f>
        <v/>
      </c>
      <c r="SW8" s="6" t="str">
        <f>IFERROR(INDEX(Sales!$D$5:$ABF$18,MATCH(UsagePerHour!$B8,Sales!$C$5:$C$18,0),MATCH(UsagePerHour!SW$4,Sales!$D$3:$ABF$3,0))/SW$2*INDEX(Usage!$D$5:$ABF$11,MATCH(UsagePerHour!$B$4,Usage!$C$5:$C$11,0),MATCH(UsagePerHour!SW$4,Usage!$D$3:$ABF$3,0)),"")</f>
        <v/>
      </c>
      <c r="SX8" s="6" t="str">
        <f>IFERROR(INDEX(Sales!$D$5:$ABF$18,MATCH(UsagePerHour!$B8,Sales!$C$5:$C$18,0),MATCH(UsagePerHour!SX$4,Sales!$D$3:$ABF$3,0))/SX$2*INDEX(Usage!$D$5:$ABF$11,MATCH(UsagePerHour!$B$4,Usage!$C$5:$C$11,0),MATCH(UsagePerHour!SX$4,Usage!$D$3:$ABF$3,0)),"")</f>
        <v/>
      </c>
      <c r="SY8" s="6" t="str">
        <f>IFERROR(INDEX(Sales!$D$5:$ABF$18,MATCH(UsagePerHour!$B8,Sales!$C$5:$C$18,0),MATCH(UsagePerHour!SY$4,Sales!$D$3:$ABF$3,0))/SY$2*INDEX(Usage!$D$5:$ABF$11,MATCH(UsagePerHour!$B$4,Usage!$C$5:$C$11,0),MATCH(UsagePerHour!SY$4,Usage!$D$3:$ABF$3,0)),"")</f>
        <v/>
      </c>
      <c r="SZ8" s="6" t="str">
        <f>IFERROR(INDEX(Sales!$D$5:$ABF$18,MATCH(UsagePerHour!$B8,Sales!$C$5:$C$18,0),MATCH(UsagePerHour!SZ$4,Sales!$D$3:$ABF$3,0))/SZ$2*INDEX(Usage!$D$5:$ABF$11,MATCH(UsagePerHour!$B$4,Usage!$C$5:$C$11,0),MATCH(UsagePerHour!SZ$4,Usage!$D$3:$ABF$3,0)),"")</f>
        <v/>
      </c>
      <c r="TA8" s="6" t="str">
        <f>IFERROR(INDEX(Sales!$D$5:$ABF$18,MATCH(UsagePerHour!$B8,Sales!$C$5:$C$18,0),MATCH(UsagePerHour!TA$4,Sales!$D$3:$ABF$3,0))/TA$2*INDEX(Usage!$D$5:$ABF$11,MATCH(UsagePerHour!$B$4,Usage!$C$5:$C$11,0),MATCH(UsagePerHour!TA$4,Usage!$D$3:$ABF$3,0)),"")</f>
        <v/>
      </c>
      <c r="TB8" s="6" t="str">
        <f>IFERROR(INDEX(Sales!$D$5:$ABF$18,MATCH(UsagePerHour!$B8,Sales!$C$5:$C$18,0),MATCH(UsagePerHour!TB$4,Sales!$D$3:$ABF$3,0))/TB$2*INDEX(Usage!$D$5:$ABF$11,MATCH(UsagePerHour!$B$4,Usage!$C$5:$C$11,0),MATCH(UsagePerHour!TB$4,Usage!$D$3:$ABF$3,0)),"")</f>
        <v/>
      </c>
      <c r="TC8" s="6" t="str">
        <f>IFERROR(INDEX(Sales!$D$5:$ABF$18,MATCH(UsagePerHour!$B8,Sales!$C$5:$C$18,0),MATCH(UsagePerHour!TC$4,Sales!$D$3:$ABF$3,0))/TC$2*INDEX(Usage!$D$5:$ABF$11,MATCH(UsagePerHour!$B$4,Usage!$C$5:$C$11,0),MATCH(UsagePerHour!TC$4,Usage!$D$3:$ABF$3,0)),"")</f>
        <v/>
      </c>
      <c r="TD8" s="6" t="str">
        <f>IFERROR(INDEX(Sales!$D$5:$ABF$18,MATCH(UsagePerHour!$B8,Sales!$C$5:$C$18,0),MATCH(UsagePerHour!TD$4,Sales!$D$3:$ABF$3,0))/TD$2*INDEX(Usage!$D$5:$ABF$11,MATCH(UsagePerHour!$B$4,Usage!$C$5:$C$11,0),MATCH(UsagePerHour!TD$4,Usage!$D$3:$ABF$3,0)),"")</f>
        <v/>
      </c>
      <c r="TE8" s="6" t="str">
        <f>IFERROR(INDEX(Sales!$D$5:$ABF$18,MATCH(UsagePerHour!$B8,Sales!$C$5:$C$18,0),MATCH(UsagePerHour!TE$4,Sales!$D$3:$ABF$3,0))/TE$2*INDEX(Usage!$D$5:$ABF$11,MATCH(UsagePerHour!$B$4,Usage!$C$5:$C$11,0),MATCH(UsagePerHour!TE$4,Usage!$D$3:$ABF$3,0)),"")</f>
        <v/>
      </c>
      <c r="TF8" s="6" t="str">
        <f>IFERROR(INDEX(Sales!$D$5:$ABF$18,MATCH(UsagePerHour!$B8,Sales!$C$5:$C$18,0),MATCH(UsagePerHour!TF$4,Sales!$D$3:$ABF$3,0))/TF$2*INDEX(Usage!$D$5:$ABF$11,MATCH(UsagePerHour!$B$4,Usage!$C$5:$C$11,0),MATCH(UsagePerHour!TF$4,Usage!$D$3:$ABF$3,0)),"")</f>
        <v/>
      </c>
      <c r="TG8" s="6" t="str">
        <f>IFERROR(INDEX(Sales!$D$5:$ABF$18,MATCH(UsagePerHour!$B8,Sales!$C$5:$C$18,0),MATCH(UsagePerHour!TG$4,Sales!$D$3:$ABF$3,0))/TG$2*INDEX(Usage!$D$5:$ABF$11,MATCH(UsagePerHour!$B$4,Usage!$C$5:$C$11,0),MATCH(UsagePerHour!TG$4,Usage!$D$3:$ABF$3,0)),"")</f>
        <v/>
      </c>
      <c r="TH8" s="6" t="str">
        <f>IFERROR(INDEX(Sales!$D$5:$ABF$18,MATCH(UsagePerHour!$B8,Sales!$C$5:$C$18,0),MATCH(UsagePerHour!TH$4,Sales!$D$3:$ABF$3,0))/TH$2*INDEX(Usage!$D$5:$ABF$11,MATCH(UsagePerHour!$B$4,Usage!$C$5:$C$11,0),MATCH(UsagePerHour!TH$4,Usage!$D$3:$ABF$3,0)),"")</f>
        <v/>
      </c>
      <c r="TI8" s="6" t="str">
        <f>IFERROR(INDEX(Sales!$D$5:$ABF$18,MATCH(UsagePerHour!$B8,Sales!$C$5:$C$18,0),MATCH(UsagePerHour!TI$4,Sales!$D$3:$ABF$3,0))/TI$2*INDEX(Usage!$D$5:$ABF$11,MATCH(UsagePerHour!$B$4,Usage!$C$5:$C$11,0),MATCH(UsagePerHour!TI$4,Usage!$D$3:$ABF$3,0)),"")</f>
        <v/>
      </c>
      <c r="TJ8" s="6" t="str">
        <f>IFERROR(INDEX(Sales!$D$5:$ABF$18,MATCH(UsagePerHour!$B8,Sales!$C$5:$C$18,0),MATCH(UsagePerHour!TJ$4,Sales!$D$3:$ABF$3,0))/TJ$2*INDEX(Usage!$D$5:$ABF$11,MATCH(UsagePerHour!$B$4,Usage!$C$5:$C$11,0),MATCH(UsagePerHour!TJ$4,Usage!$D$3:$ABF$3,0)),"")</f>
        <v/>
      </c>
      <c r="TK8" s="6" t="str">
        <f>IFERROR(INDEX(Sales!$D$5:$ABF$18,MATCH(UsagePerHour!$B8,Sales!$C$5:$C$18,0),MATCH(UsagePerHour!TK$4,Sales!$D$3:$ABF$3,0))/TK$2*INDEX(Usage!$D$5:$ABF$11,MATCH(UsagePerHour!$B$4,Usage!$C$5:$C$11,0),MATCH(UsagePerHour!TK$4,Usage!$D$3:$ABF$3,0)),"")</f>
        <v/>
      </c>
      <c r="TL8" s="6" t="str">
        <f>IFERROR(INDEX(Sales!$D$5:$ABF$18,MATCH(UsagePerHour!$B8,Sales!$C$5:$C$18,0),MATCH(UsagePerHour!TL$4,Sales!$D$3:$ABF$3,0))/TL$2*INDEX(Usage!$D$5:$ABF$11,MATCH(UsagePerHour!$B$4,Usage!$C$5:$C$11,0),MATCH(UsagePerHour!TL$4,Usage!$D$3:$ABF$3,0)),"")</f>
        <v/>
      </c>
      <c r="TM8" s="6" t="str">
        <f>IFERROR(INDEX(Sales!$D$5:$ABF$18,MATCH(UsagePerHour!$B8,Sales!$C$5:$C$18,0),MATCH(UsagePerHour!TM$4,Sales!$D$3:$ABF$3,0))/TM$2*INDEX(Usage!$D$5:$ABF$11,MATCH(UsagePerHour!$B$4,Usage!$C$5:$C$11,0),MATCH(UsagePerHour!TM$4,Usage!$D$3:$ABF$3,0)),"")</f>
        <v/>
      </c>
      <c r="TN8" s="6" t="str">
        <f>IFERROR(INDEX(Sales!$D$5:$ABF$18,MATCH(UsagePerHour!$B8,Sales!$C$5:$C$18,0),MATCH(UsagePerHour!TN$4,Sales!$D$3:$ABF$3,0))/TN$2*INDEX(Usage!$D$5:$ABF$11,MATCH(UsagePerHour!$B$4,Usage!$C$5:$C$11,0),MATCH(UsagePerHour!TN$4,Usage!$D$3:$ABF$3,0)),"")</f>
        <v/>
      </c>
      <c r="TO8" s="6" t="str">
        <f>IFERROR(INDEX(Sales!$D$5:$ABF$18,MATCH(UsagePerHour!$B8,Sales!$C$5:$C$18,0),MATCH(UsagePerHour!TO$4,Sales!$D$3:$ABF$3,0))/TO$2*INDEX(Usage!$D$5:$ABF$11,MATCH(UsagePerHour!$B$4,Usage!$C$5:$C$11,0),MATCH(UsagePerHour!TO$4,Usage!$D$3:$ABF$3,0)),"")</f>
        <v/>
      </c>
      <c r="TP8" s="6" t="str">
        <f>IFERROR(INDEX(Sales!$D$5:$ABF$18,MATCH(UsagePerHour!$B8,Sales!$C$5:$C$18,0),MATCH(UsagePerHour!TP$4,Sales!$D$3:$ABF$3,0))/TP$2*INDEX(Usage!$D$5:$ABF$11,MATCH(UsagePerHour!$B$4,Usage!$C$5:$C$11,0),MATCH(UsagePerHour!TP$4,Usage!$D$3:$ABF$3,0)),"")</f>
        <v/>
      </c>
      <c r="TQ8" s="6" t="str">
        <f>IFERROR(INDEX(Sales!$D$5:$ABF$18,MATCH(UsagePerHour!$B8,Sales!$C$5:$C$18,0),MATCH(UsagePerHour!TQ$4,Sales!$D$3:$ABF$3,0))/TQ$2*INDEX(Usage!$D$5:$ABF$11,MATCH(UsagePerHour!$B$4,Usage!$C$5:$C$11,0),MATCH(UsagePerHour!TQ$4,Usage!$D$3:$ABF$3,0)),"")</f>
        <v/>
      </c>
      <c r="TR8" s="6" t="str">
        <f>IFERROR(INDEX(Sales!$D$5:$ABF$18,MATCH(UsagePerHour!$B8,Sales!$C$5:$C$18,0),MATCH(UsagePerHour!TR$4,Sales!$D$3:$ABF$3,0))/TR$2*INDEX(Usage!$D$5:$ABF$11,MATCH(UsagePerHour!$B$4,Usage!$C$5:$C$11,0),MATCH(UsagePerHour!TR$4,Usage!$D$3:$ABF$3,0)),"")</f>
        <v/>
      </c>
      <c r="TS8" s="6" t="str">
        <f>IFERROR(INDEX(Sales!$D$5:$ABF$18,MATCH(UsagePerHour!$B8,Sales!$C$5:$C$18,0),MATCH(UsagePerHour!TS$4,Sales!$D$3:$ABF$3,0))/TS$2*INDEX(Usage!$D$5:$ABF$11,MATCH(UsagePerHour!$B$4,Usage!$C$5:$C$11,0),MATCH(UsagePerHour!TS$4,Usage!$D$3:$ABF$3,0)),"")</f>
        <v/>
      </c>
      <c r="TT8" s="6" t="str">
        <f>IFERROR(INDEX(Sales!$D$5:$ABF$18,MATCH(UsagePerHour!$B8,Sales!$C$5:$C$18,0),MATCH(UsagePerHour!TT$4,Sales!$D$3:$ABF$3,0))/TT$2*INDEX(Usage!$D$5:$ABF$11,MATCH(UsagePerHour!$B$4,Usage!$C$5:$C$11,0),MATCH(UsagePerHour!TT$4,Usage!$D$3:$ABF$3,0)),"")</f>
        <v/>
      </c>
      <c r="TU8" s="6" t="str">
        <f>IFERROR(INDEX(Sales!$D$5:$ABF$18,MATCH(UsagePerHour!$B8,Sales!$C$5:$C$18,0),MATCH(UsagePerHour!TU$4,Sales!$D$3:$ABF$3,0))/TU$2*INDEX(Usage!$D$5:$ABF$11,MATCH(UsagePerHour!$B$4,Usage!$C$5:$C$11,0),MATCH(UsagePerHour!TU$4,Usage!$D$3:$ABF$3,0)),"")</f>
        <v/>
      </c>
      <c r="TV8" s="6" t="str">
        <f>IFERROR(INDEX(Sales!$D$5:$ABF$18,MATCH(UsagePerHour!$B8,Sales!$C$5:$C$18,0),MATCH(UsagePerHour!TV$4,Sales!$D$3:$ABF$3,0))/TV$2*INDEX(Usage!$D$5:$ABF$11,MATCH(UsagePerHour!$B$4,Usage!$C$5:$C$11,0),MATCH(UsagePerHour!TV$4,Usage!$D$3:$ABF$3,0)),"")</f>
        <v/>
      </c>
      <c r="TW8" s="6" t="str">
        <f>IFERROR(INDEX(Sales!$D$5:$ABF$18,MATCH(UsagePerHour!$B8,Sales!$C$5:$C$18,0),MATCH(UsagePerHour!TW$4,Sales!$D$3:$ABF$3,0))/TW$2*INDEX(Usage!$D$5:$ABF$11,MATCH(UsagePerHour!$B$4,Usage!$C$5:$C$11,0),MATCH(UsagePerHour!TW$4,Usage!$D$3:$ABF$3,0)),"")</f>
        <v/>
      </c>
      <c r="TX8" s="6" t="str">
        <f>IFERROR(INDEX(Sales!$D$5:$ABF$18,MATCH(UsagePerHour!$B8,Sales!$C$5:$C$18,0),MATCH(UsagePerHour!TX$4,Sales!$D$3:$ABF$3,0))/TX$2*INDEX(Usage!$D$5:$ABF$11,MATCH(UsagePerHour!$B$4,Usage!$C$5:$C$11,0),MATCH(UsagePerHour!TX$4,Usage!$D$3:$ABF$3,0)),"")</f>
        <v/>
      </c>
      <c r="TY8" s="6" t="str">
        <f>IFERROR(INDEX(Sales!$D$5:$ABF$18,MATCH(UsagePerHour!$B8,Sales!$C$5:$C$18,0),MATCH(UsagePerHour!TY$4,Sales!$D$3:$ABF$3,0))/TY$2*INDEX(Usage!$D$5:$ABF$11,MATCH(UsagePerHour!$B$4,Usage!$C$5:$C$11,0),MATCH(UsagePerHour!TY$4,Usage!$D$3:$ABF$3,0)),"")</f>
        <v/>
      </c>
      <c r="TZ8" s="6" t="str">
        <f>IFERROR(INDEX(Sales!$D$5:$ABF$18,MATCH(UsagePerHour!$B8,Sales!$C$5:$C$18,0),MATCH(UsagePerHour!TZ$4,Sales!$D$3:$ABF$3,0))/TZ$2*INDEX(Usage!$D$5:$ABF$11,MATCH(UsagePerHour!$B$4,Usage!$C$5:$C$11,0),MATCH(UsagePerHour!TZ$4,Usage!$D$3:$ABF$3,0)),"")</f>
        <v/>
      </c>
      <c r="UA8" s="6" t="str">
        <f>IFERROR(INDEX(Sales!$D$5:$ABF$18,MATCH(UsagePerHour!$B8,Sales!$C$5:$C$18,0),MATCH(UsagePerHour!UA$4,Sales!$D$3:$ABF$3,0))/UA$2*INDEX(Usage!$D$5:$ABF$11,MATCH(UsagePerHour!$B$4,Usage!$C$5:$C$11,0),MATCH(UsagePerHour!UA$4,Usage!$D$3:$ABF$3,0)),"")</f>
        <v/>
      </c>
      <c r="UB8" s="6" t="str">
        <f>IFERROR(INDEX(Sales!$D$5:$ABF$18,MATCH(UsagePerHour!$B8,Sales!$C$5:$C$18,0),MATCH(UsagePerHour!UB$4,Sales!$D$3:$ABF$3,0))/UB$2*INDEX(Usage!$D$5:$ABF$11,MATCH(UsagePerHour!$B$4,Usage!$C$5:$C$11,0),MATCH(UsagePerHour!UB$4,Usage!$D$3:$ABF$3,0)),"")</f>
        <v/>
      </c>
      <c r="UC8" s="6" t="str">
        <f>IFERROR(INDEX(Sales!$D$5:$ABF$18,MATCH(UsagePerHour!$B8,Sales!$C$5:$C$18,0),MATCH(UsagePerHour!UC$4,Sales!$D$3:$ABF$3,0))/UC$2*INDEX(Usage!$D$5:$ABF$11,MATCH(UsagePerHour!$B$4,Usage!$C$5:$C$11,0),MATCH(UsagePerHour!UC$4,Usage!$D$3:$ABF$3,0)),"")</f>
        <v/>
      </c>
      <c r="UD8" s="6" t="str">
        <f>IFERROR(INDEX(Sales!$D$5:$ABF$18,MATCH(UsagePerHour!$B8,Sales!$C$5:$C$18,0),MATCH(UsagePerHour!UD$4,Sales!$D$3:$ABF$3,0))/UD$2*INDEX(Usage!$D$5:$ABF$11,MATCH(UsagePerHour!$B$4,Usage!$C$5:$C$11,0),MATCH(UsagePerHour!UD$4,Usage!$D$3:$ABF$3,0)),"")</f>
        <v/>
      </c>
      <c r="UE8" s="6" t="str">
        <f>IFERROR(INDEX(Sales!$D$5:$ABF$18,MATCH(UsagePerHour!$B8,Sales!$C$5:$C$18,0),MATCH(UsagePerHour!UE$4,Sales!$D$3:$ABF$3,0))/UE$2*INDEX(Usage!$D$5:$ABF$11,MATCH(UsagePerHour!$B$4,Usage!$C$5:$C$11,0),MATCH(UsagePerHour!UE$4,Usage!$D$3:$ABF$3,0)),"")</f>
        <v/>
      </c>
      <c r="UF8" s="6" t="str">
        <f>IFERROR(INDEX(Sales!$D$5:$ABF$18,MATCH(UsagePerHour!$B8,Sales!$C$5:$C$18,0),MATCH(UsagePerHour!UF$4,Sales!$D$3:$ABF$3,0))/UF$2*INDEX(Usage!$D$5:$ABF$11,MATCH(UsagePerHour!$B$4,Usage!$C$5:$C$11,0),MATCH(UsagePerHour!UF$4,Usage!$D$3:$ABF$3,0)),"")</f>
        <v/>
      </c>
      <c r="UG8" s="6" t="str">
        <f>IFERROR(INDEX(Sales!$D$5:$ABF$18,MATCH(UsagePerHour!$B8,Sales!$C$5:$C$18,0),MATCH(UsagePerHour!UG$4,Sales!$D$3:$ABF$3,0))/UG$2*INDEX(Usage!$D$5:$ABF$11,MATCH(UsagePerHour!$B$4,Usage!$C$5:$C$11,0),MATCH(UsagePerHour!UG$4,Usage!$D$3:$ABF$3,0)),"")</f>
        <v/>
      </c>
      <c r="UH8" s="6" t="str">
        <f>IFERROR(INDEX(Sales!$D$5:$ABF$18,MATCH(UsagePerHour!$B8,Sales!$C$5:$C$18,0),MATCH(UsagePerHour!UH$4,Sales!$D$3:$ABF$3,0))/UH$2*INDEX(Usage!$D$5:$ABF$11,MATCH(UsagePerHour!$B$4,Usage!$C$5:$C$11,0),MATCH(UsagePerHour!UH$4,Usage!$D$3:$ABF$3,0)),"")</f>
        <v/>
      </c>
      <c r="UI8" s="6" t="str">
        <f>IFERROR(INDEX(Sales!$D$5:$ABF$18,MATCH(UsagePerHour!$B8,Sales!$C$5:$C$18,0),MATCH(UsagePerHour!UI$4,Sales!$D$3:$ABF$3,0))/UI$2*INDEX(Usage!$D$5:$ABF$11,MATCH(UsagePerHour!$B$4,Usage!$C$5:$C$11,0),MATCH(UsagePerHour!UI$4,Usage!$D$3:$ABF$3,0)),"")</f>
        <v/>
      </c>
      <c r="UJ8" s="6" t="str">
        <f>IFERROR(INDEX(Sales!$D$5:$ABF$18,MATCH(UsagePerHour!$B8,Sales!$C$5:$C$18,0),MATCH(UsagePerHour!UJ$4,Sales!$D$3:$ABF$3,0))/UJ$2*INDEX(Usage!$D$5:$ABF$11,MATCH(UsagePerHour!$B$4,Usage!$C$5:$C$11,0),MATCH(UsagePerHour!UJ$4,Usage!$D$3:$ABF$3,0)),"")</f>
        <v/>
      </c>
      <c r="UK8" s="6" t="str">
        <f>IFERROR(INDEX(Sales!$D$5:$ABF$18,MATCH(UsagePerHour!$B8,Sales!$C$5:$C$18,0),MATCH(UsagePerHour!UK$4,Sales!$D$3:$ABF$3,0))/UK$2*INDEX(Usage!$D$5:$ABF$11,MATCH(UsagePerHour!$B$4,Usage!$C$5:$C$11,0),MATCH(UsagePerHour!UK$4,Usage!$D$3:$ABF$3,0)),"")</f>
        <v/>
      </c>
      <c r="UL8" s="6" t="str">
        <f>IFERROR(INDEX(Sales!$D$5:$ABF$18,MATCH(UsagePerHour!$B8,Sales!$C$5:$C$18,0),MATCH(UsagePerHour!UL$4,Sales!$D$3:$ABF$3,0))/UL$2*INDEX(Usage!$D$5:$ABF$11,MATCH(UsagePerHour!$B$4,Usage!$C$5:$C$11,0),MATCH(UsagePerHour!UL$4,Usage!$D$3:$ABF$3,0)),"")</f>
        <v/>
      </c>
      <c r="UM8" s="6" t="str">
        <f>IFERROR(INDEX(Sales!$D$5:$ABF$18,MATCH(UsagePerHour!$B8,Sales!$C$5:$C$18,0),MATCH(UsagePerHour!UM$4,Sales!$D$3:$ABF$3,0))/UM$2*INDEX(Usage!$D$5:$ABF$11,MATCH(UsagePerHour!$B$4,Usage!$C$5:$C$11,0),MATCH(UsagePerHour!UM$4,Usage!$D$3:$ABF$3,0)),"")</f>
        <v/>
      </c>
      <c r="UN8" s="6" t="str">
        <f>IFERROR(INDEX(Sales!$D$5:$ABF$18,MATCH(UsagePerHour!$B8,Sales!$C$5:$C$18,0),MATCH(UsagePerHour!UN$4,Sales!$D$3:$ABF$3,0))/UN$2*INDEX(Usage!$D$5:$ABF$11,MATCH(UsagePerHour!$B$4,Usage!$C$5:$C$11,0),MATCH(UsagePerHour!UN$4,Usage!$D$3:$ABF$3,0)),"")</f>
        <v/>
      </c>
      <c r="UO8" s="6" t="str">
        <f>IFERROR(INDEX(Sales!$D$5:$ABF$18,MATCH(UsagePerHour!$B8,Sales!$C$5:$C$18,0),MATCH(UsagePerHour!UO$4,Sales!$D$3:$ABF$3,0))/UO$2*INDEX(Usage!$D$5:$ABF$11,MATCH(UsagePerHour!$B$4,Usage!$C$5:$C$11,0),MATCH(UsagePerHour!UO$4,Usage!$D$3:$ABF$3,0)),"")</f>
        <v/>
      </c>
      <c r="UP8" s="6" t="str">
        <f>IFERROR(INDEX(Sales!$D$5:$ABF$18,MATCH(UsagePerHour!$B8,Sales!$C$5:$C$18,0),MATCH(UsagePerHour!UP$4,Sales!$D$3:$ABF$3,0))/UP$2*INDEX(Usage!$D$5:$ABF$11,MATCH(UsagePerHour!$B$4,Usage!$C$5:$C$11,0),MATCH(UsagePerHour!UP$4,Usage!$D$3:$ABF$3,0)),"")</f>
        <v/>
      </c>
      <c r="UQ8" s="6" t="str">
        <f>IFERROR(INDEX(Sales!$D$5:$ABF$18,MATCH(UsagePerHour!$B8,Sales!$C$5:$C$18,0),MATCH(UsagePerHour!UQ$4,Sales!$D$3:$ABF$3,0))/UQ$2*INDEX(Usage!$D$5:$ABF$11,MATCH(UsagePerHour!$B$4,Usage!$C$5:$C$11,0),MATCH(UsagePerHour!UQ$4,Usage!$D$3:$ABF$3,0)),"")</f>
        <v/>
      </c>
      <c r="UR8" s="6" t="str">
        <f>IFERROR(INDEX(Sales!$D$5:$ABF$18,MATCH(UsagePerHour!$B8,Sales!$C$5:$C$18,0),MATCH(UsagePerHour!UR$4,Sales!$D$3:$ABF$3,0))/UR$2*INDEX(Usage!$D$5:$ABF$11,MATCH(UsagePerHour!$B$4,Usage!$C$5:$C$11,0),MATCH(UsagePerHour!UR$4,Usage!$D$3:$ABF$3,0)),"")</f>
        <v/>
      </c>
      <c r="US8" s="6" t="str">
        <f>IFERROR(INDEX(Sales!$D$5:$ABF$18,MATCH(UsagePerHour!$B8,Sales!$C$5:$C$18,0),MATCH(UsagePerHour!US$4,Sales!$D$3:$ABF$3,0))/US$2*INDEX(Usage!$D$5:$ABF$11,MATCH(UsagePerHour!$B$4,Usage!$C$5:$C$11,0),MATCH(UsagePerHour!US$4,Usage!$D$3:$ABF$3,0)),"")</f>
        <v/>
      </c>
      <c r="UT8" s="6" t="str">
        <f>IFERROR(INDEX(Sales!$D$5:$ABF$18,MATCH(UsagePerHour!$B8,Sales!$C$5:$C$18,0),MATCH(UsagePerHour!UT$4,Sales!$D$3:$ABF$3,0))/UT$2*INDEX(Usage!$D$5:$ABF$11,MATCH(UsagePerHour!$B$4,Usage!$C$5:$C$11,0),MATCH(UsagePerHour!UT$4,Usage!$D$3:$ABF$3,0)),"")</f>
        <v/>
      </c>
      <c r="UU8" s="6" t="str">
        <f>IFERROR(INDEX(Sales!$D$5:$ABF$18,MATCH(UsagePerHour!$B8,Sales!$C$5:$C$18,0),MATCH(UsagePerHour!UU$4,Sales!$D$3:$ABF$3,0))/UU$2*INDEX(Usage!$D$5:$ABF$11,MATCH(UsagePerHour!$B$4,Usage!$C$5:$C$11,0),MATCH(UsagePerHour!UU$4,Usage!$D$3:$ABF$3,0)),"")</f>
        <v/>
      </c>
      <c r="UV8" s="6" t="str">
        <f>IFERROR(INDEX(Sales!$D$5:$ABF$18,MATCH(UsagePerHour!$B8,Sales!$C$5:$C$18,0),MATCH(UsagePerHour!UV$4,Sales!$D$3:$ABF$3,0))/UV$2*INDEX(Usage!$D$5:$ABF$11,MATCH(UsagePerHour!$B$4,Usage!$C$5:$C$11,0),MATCH(UsagePerHour!UV$4,Usage!$D$3:$ABF$3,0)),"")</f>
        <v/>
      </c>
      <c r="UW8" s="6" t="str">
        <f>IFERROR(INDEX(Sales!$D$5:$ABF$18,MATCH(UsagePerHour!$B8,Sales!$C$5:$C$18,0),MATCH(UsagePerHour!UW$4,Sales!$D$3:$ABF$3,0))/UW$2*INDEX(Usage!$D$5:$ABF$11,MATCH(UsagePerHour!$B$4,Usage!$C$5:$C$11,0),MATCH(UsagePerHour!UW$4,Usage!$D$3:$ABF$3,0)),"")</f>
        <v/>
      </c>
      <c r="UX8" s="6" t="str">
        <f>IFERROR(INDEX(Sales!$D$5:$ABF$18,MATCH(UsagePerHour!$B8,Sales!$C$5:$C$18,0),MATCH(UsagePerHour!UX$4,Sales!$D$3:$ABF$3,0))/UX$2*INDEX(Usage!$D$5:$ABF$11,MATCH(UsagePerHour!$B$4,Usage!$C$5:$C$11,0),MATCH(UsagePerHour!UX$4,Usage!$D$3:$ABF$3,0)),"")</f>
        <v/>
      </c>
      <c r="UY8" s="6" t="str">
        <f>IFERROR(INDEX(Sales!$D$5:$ABF$18,MATCH(UsagePerHour!$B8,Sales!$C$5:$C$18,0),MATCH(UsagePerHour!UY$4,Sales!$D$3:$ABF$3,0))/UY$2*INDEX(Usage!$D$5:$ABF$11,MATCH(UsagePerHour!$B$4,Usage!$C$5:$C$11,0),MATCH(UsagePerHour!UY$4,Usage!$D$3:$ABF$3,0)),"")</f>
        <v/>
      </c>
      <c r="UZ8" s="6" t="str">
        <f>IFERROR(INDEX(Sales!$D$5:$ABF$18,MATCH(UsagePerHour!$B8,Sales!$C$5:$C$18,0),MATCH(UsagePerHour!UZ$4,Sales!$D$3:$ABF$3,0))/UZ$2*INDEX(Usage!$D$5:$ABF$11,MATCH(UsagePerHour!$B$4,Usage!$C$5:$C$11,0),MATCH(UsagePerHour!UZ$4,Usage!$D$3:$ABF$3,0)),"")</f>
        <v/>
      </c>
      <c r="VA8" s="6" t="str">
        <f>IFERROR(INDEX(Sales!$D$5:$ABF$18,MATCH(UsagePerHour!$B8,Sales!$C$5:$C$18,0),MATCH(UsagePerHour!VA$4,Sales!$D$3:$ABF$3,0))/VA$2*INDEX(Usage!$D$5:$ABF$11,MATCH(UsagePerHour!$B$4,Usage!$C$5:$C$11,0),MATCH(UsagePerHour!VA$4,Usage!$D$3:$ABF$3,0)),"")</f>
        <v/>
      </c>
      <c r="VB8" s="6" t="str">
        <f>IFERROR(INDEX(Sales!$D$5:$ABF$18,MATCH(UsagePerHour!$B8,Sales!$C$5:$C$18,0),MATCH(UsagePerHour!VB$4,Sales!$D$3:$ABF$3,0))/VB$2*INDEX(Usage!$D$5:$ABF$11,MATCH(UsagePerHour!$B$4,Usage!$C$5:$C$11,0),MATCH(UsagePerHour!VB$4,Usage!$D$3:$ABF$3,0)),"")</f>
        <v/>
      </c>
      <c r="VC8" s="6" t="str">
        <f>IFERROR(INDEX(Sales!$D$5:$ABF$18,MATCH(UsagePerHour!$B8,Sales!$C$5:$C$18,0),MATCH(UsagePerHour!VC$4,Sales!$D$3:$ABF$3,0))/VC$2*INDEX(Usage!$D$5:$ABF$11,MATCH(UsagePerHour!$B$4,Usage!$C$5:$C$11,0),MATCH(UsagePerHour!VC$4,Usage!$D$3:$ABF$3,0)),"")</f>
        <v/>
      </c>
      <c r="VD8" s="6" t="str">
        <f>IFERROR(INDEX(Sales!$D$5:$ABF$18,MATCH(UsagePerHour!$B8,Sales!$C$5:$C$18,0),MATCH(UsagePerHour!VD$4,Sales!$D$3:$ABF$3,0))/VD$2*INDEX(Usage!$D$5:$ABF$11,MATCH(UsagePerHour!$B$4,Usage!$C$5:$C$11,0),MATCH(UsagePerHour!VD$4,Usage!$D$3:$ABF$3,0)),"")</f>
        <v/>
      </c>
      <c r="VE8" s="6" t="str">
        <f>IFERROR(INDEX(Sales!$D$5:$ABF$18,MATCH(UsagePerHour!$B8,Sales!$C$5:$C$18,0),MATCH(UsagePerHour!VE$4,Sales!$D$3:$ABF$3,0))/VE$2*INDEX(Usage!$D$5:$ABF$11,MATCH(UsagePerHour!$B$4,Usage!$C$5:$C$11,0),MATCH(UsagePerHour!VE$4,Usage!$D$3:$ABF$3,0)),"")</f>
        <v/>
      </c>
      <c r="VF8" s="6" t="str">
        <f>IFERROR(INDEX(Sales!$D$5:$ABF$18,MATCH(UsagePerHour!$B8,Sales!$C$5:$C$18,0),MATCH(UsagePerHour!VF$4,Sales!$D$3:$ABF$3,0))/VF$2*INDEX(Usage!$D$5:$ABF$11,MATCH(UsagePerHour!$B$4,Usage!$C$5:$C$11,0),MATCH(UsagePerHour!VF$4,Usage!$D$3:$ABF$3,0)),"")</f>
        <v/>
      </c>
      <c r="VG8" s="6" t="str">
        <f>IFERROR(INDEX(Sales!$D$5:$ABF$18,MATCH(UsagePerHour!$B8,Sales!$C$5:$C$18,0),MATCH(UsagePerHour!VG$4,Sales!$D$3:$ABF$3,0))/VG$2*INDEX(Usage!$D$5:$ABF$11,MATCH(UsagePerHour!$B$4,Usage!$C$5:$C$11,0),MATCH(UsagePerHour!VG$4,Usage!$D$3:$ABF$3,0)),"")</f>
        <v/>
      </c>
      <c r="VH8" s="6" t="str">
        <f>IFERROR(INDEX(Sales!$D$5:$ABF$18,MATCH(UsagePerHour!$B8,Sales!$C$5:$C$18,0),MATCH(UsagePerHour!VH$4,Sales!$D$3:$ABF$3,0))/VH$2*INDEX(Usage!$D$5:$ABF$11,MATCH(UsagePerHour!$B$4,Usage!$C$5:$C$11,0),MATCH(UsagePerHour!VH$4,Usage!$D$3:$ABF$3,0)),"")</f>
        <v/>
      </c>
      <c r="VI8" s="6" t="str">
        <f>IFERROR(INDEX(Sales!$D$5:$ABF$18,MATCH(UsagePerHour!$B8,Sales!$C$5:$C$18,0),MATCH(UsagePerHour!VI$4,Sales!$D$3:$ABF$3,0))/VI$2*INDEX(Usage!$D$5:$ABF$11,MATCH(UsagePerHour!$B$4,Usage!$C$5:$C$11,0),MATCH(UsagePerHour!VI$4,Usage!$D$3:$ABF$3,0)),"")</f>
        <v/>
      </c>
      <c r="VJ8" s="6" t="str">
        <f>IFERROR(INDEX(Sales!$D$5:$ABF$18,MATCH(UsagePerHour!$B8,Sales!$C$5:$C$18,0),MATCH(UsagePerHour!VJ$4,Sales!$D$3:$ABF$3,0))/VJ$2*INDEX(Usage!$D$5:$ABF$11,MATCH(UsagePerHour!$B$4,Usage!$C$5:$C$11,0),MATCH(UsagePerHour!VJ$4,Usage!$D$3:$ABF$3,0)),"")</f>
        <v/>
      </c>
      <c r="VK8" s="6" t="str">
        <f>IFERROR(INDEX(Sales!$D$5:$ABF$18,MATCH(UsagePerHour!$B8,Sales!$C$5:$C$18,0),MATCH(UsagePerHour!VK$4,Sales!$D$3:$ABF$3,0))/VK$2*INDEX(Usage!$D$5:$ABF$11,MATCH(UsagePerHour!$B$4,Usage!$C$5:$C$11,0),MATCH(UsagePerHour!VK$4,Usage!$D$3:$ABF$3,0)),"")</f>
        <v/>
      </c>
      <c r="VL8" s="6" t="str">
        <f>IFERROR(INDEX(Sales!$D$5:$ABF$18,MATCH(UsagePerHour!$B8,Sales!$C$5:$C$18,0),MATCH(UsagePerHour!VL$4,Sales!$D$3:$ABF$3,0))/VL$2*INDEX(Usage!$D$5:$ABF$11,MATCH(UsagePerHour!$B$4,Usage!$C$5:$C$11,0),MATCH(UsagePerHour!VL$4,Usage!$D$3:$ABF$3,0)),"")</f>
        <v/>
      </c>
      <c r="VM8" s="6" t="str">
        <f>IFERROR(INDEX(Sales!$D$5:$ABF$18,MATCH(UsagePerHour!$B8,Sales!$C$5:$C$18,0),MATCH(UsagePerHour!VM$4,Sales!$D$3:$ABF$3,0))/VM$2*INDEX(Usage!$D$5:$ABF$11,MATCH(UsagePerHour!$B$4,Usage!$C$5:$C$11,0),MATCH(UsagePerHour!VM$4,Usage!$D$3:$ABF$3,0)),"")</f>
        <v/>
      </c>
      <c r="VN8" s="6" t="str">
        <f>IFERROR(INDEX(Sales!$D$5:$ABF$18,MATCH(UsagePerHour!$B8,Sales!$C$5:$C$18,0),MATCH(UsagePerHour!VN$4,Sales!$D$3:$ABF$3,0))/VN$2*INDEX(Usage!$D$5:$ABF$11,MATCH(UsagePerHour!$B$4,Usage!$C$5:$C$11,0),MATCH(UsagePerHour!VN$4,Usage!$D$3:$ABF$3,0)),"")</f>
        <v/>
      </c>
      <c r="VO8" s="6" t="str">
        <f>IFERROR(INDEX(Sales!$D$5:$ABF$18,MATCH(UsagePerHour!$B8,Sales!$C$5:$C$18,0),MATCH(UsagePerHour!VO$4,Sales!$D$3:$ABF$3,0))/VO$2*INDEX(Usage!$D$5:$ABF$11,MATCH(UsagePerHour!$B$4,Usage!$C$5:$C$11,0),MATCH(UsagePerHour!VO$4,Usage!$D$3:$ABF$3,0)),"")</f>
        <v/>
      </c>
      <c r="VP8" s="6" t="str">
        <f>IFERROR(INDEX(Sales!$D$5:$ABF$18,MATCH(UsagePerHour!$B8,Sales!$C$5:$C$18,0),MATCH(UsagePerHour!VP$4,Sales!$D$3:$ABF$3,0))/VP$2*INDEX(Usage!$D$5:$ABF$11,MATCH(UsagePerHour!$B$4,Usage!$C$5:$C$11,0),MATCH(UsagePerHour!VP$4,Usage!$D$3:$ABF$3,0)),"")</f>
        <v/>
      </c>
      <c r="VQ8" s="6" t="str">
        <f>IFERROR(INDEX(Sales!$D$5:$ABF$18,MATCH(UsagePerHour!$B8,Sales!$C$5:$C$18,0),MATCH(UsagePerHour!VQ$4,Sales!$D$3:$ABF$3,0))/VQ$2*INDEX(Usage!$D$5:$ABF$11,MATCH(UsagePerHour!$B$4,Usage!$C$5:$C$11,0),MATCH(UsagePerHour!VQ$4,Usage!$D$3:$ABF$3,0)),"")</f>
        <v/>
      </c>
      <c r="VR8" s="6" t="str">
        <f>IFERROR(INDEX(Sales!$D$5:$ABF$18,MATCH(UsagePerHour!$B8,Sales!$C$5:$C$18,0),MATCH(UsagePerHour!VR$4,Sales!$D$3:$ABF$3,0))/VR$2*INDEX(Usage!$D$5:$ABF$11,MATCH(UsagePerHour!$B$4,Usage!$C$5:$C$11,0),MATCH(UsagePerHour!VR$4,Usage!$D$3:$ABF$3,0)),"")</f>
        <v/>
      </c>
      <c r="VS8" s="6" t="str">
        <f>IFERROR(INDEX(Sales!$D$5:$ABF$18,MATCH(UsagePerHour!$B8,Sales!$C$5:$C$18,0),MATCH(UsagePerHour!VS$4,Sales!$D$3:$ABF$3,0))/VS$2*INDEX(Usage!$D$5:$ABF$11,MATCH(UsagePerHour!$B$4,Usage!$C$5:$C$11,0),MATCH(UsagePerHour!VS$4,Usage!$D$3:$ABF$3,0)),"")</f>
        <v/>
      </c>
      <c r="VT8" s="6" t="str">
        <f>IFERROR(INDEX(Sales!$D$5:$ABF$18,MATCH(UsagePerHour!$B8,Sales!$C$5:$C$18,0),MATCH(UsagePerHour!VT$4,Sales!$D$3:$ABF$3,0))/VT$2*INDEX(Usage!$D$5:$ABF$11,MATCH(UsagePerHour!$B$4,Usage!$C$5:$C$11,0),MATCH(UsagePerHour!VT$4,Usage!$D$3:$ABF$3,0)),"")</f>
        <v/>
      </c>
      <c r="VU8" s="6" t="str">
        <f>IFERROR(INDEX(Sales!$D$5:$ABF$18,MATCH(UsagePerHour!$B8,Sales!$C$5:$C$18,0),MATCH(UsagePerHour!VU$4,Sales!$D$3:$ABF$3,0))/VU$2*INDEX(Usage!$D$5:$ABF$11,MATCH(UsagePerHour!$B$4,Usage!$C$5:$C$11,0),MATCH(UsagePerHour!VU$4,Usage!$D$3:$ABF$3,0)),"")</f>
        <v/>
      </c>
      <c r="VV8" s="6" t="str">
        <f>IFERROR(INDEX(Sales!$D$5:$ABF$18,MATCH(UsagePerHour!$B8,Sales!$C$5:$C$18,0),MATCH(UsagePerHour!VV$4,Sales!$D$3:$ABF$3,0))/VV$2*INDEX(Usage!$D$5:$ABF$11,MATCH(UsagePerHour!$B$4,Usage!$C$5:$C$11,0),MATCH(UsagePerHour!VV$4,Usage!$D$3:$ABF$3,0)),"")</f>
        <v/>
      </c>
      <c r="VW8" s="6" t="str">
        <f>IFERROR(INDEX(Sales!$D$5:$ABF$18,MATCH(UsagePerHour!$B8,Sales!$C$5:$C$18,0),MATCH(UsagePerHour!VW$4,Sales!$D$3:$ABF$3,0))/VW$2*INDEX(Usage!$D$5:$ABF$11,MATCH(UsagePerHour!$B$4,Usage!$C$5:$C$11,0),MATCH(UsagePerHour!VW$4,Usage!$D$3:$ABF$3,0)),"")</f>
        <v/>
      </c>
      <c r="VX8" s="6" t="str">
        <f>IFERROR(INDEX(Sales!$D$5:$ABF$18,MATCH(UsagePerHour!$B8,Sales!$C$5:$C$18,0),MATCH(UsagePerHour!VX$4,Sales!$D$3:$ABF$3,0))/VX$2*INDEX(Usage!$D$5:$ABF$11,MATCH(UsagePerHour!$B$4,Usage!$C$5:$C$11,0),MATCH(UsagePerHour!VX$4,Usage!$D$3:$ABF$3,0)),"")</f>
        <v/>
      </c>
      <c r="VY8" s="6" t="str">
        <f>IFERROR(INDEX(Sales!$D$5:$ABF$18,MATCH(UsagePerHour!$B8,Sales!$C$5:$C$18,0),MATCH(UsagePerHour!VY$4,Sales!$D$3:$ABF$3,0))/VY$2*INDEX(Usage!$D$5:$ABF$11,MATCH(UsagePerHour!$B$4,Usage!$C$5:$C$11,0),MATCH(UsagePerHour!VY$4,Usage!$D$3:$ABF$3,0)),"")</f>
        <v/>
      </c>
      <c r="VZ8" s="6" t="str">
        <f>IFERROR(INDEX(Sales!$D$5:$ABF$18,MATCH(UsagePerHour!$B8,Sales!$C$5:$C$18,0),MATCH(UsagePerHour!VZ$4,Sales!$D$3:$ABF$3,0))/VZ$2*INDEX(Usage!$D$5:$ABF$11,MATCH(UsagePerHour!$B$4,Usage!$C$5:$C$11,0),MATCH(UsagePerHour!VZ$4,Usage!$D$3:$ABF$3,0)),"")</f>
        <v/>
      </c>
      <c r="WA8" s="6" t="str">
        <f>IFERROR(INDEX(Sales!$D$5:$ABF$18,MATCH(UsagePerHour!$B8,Sales!$C$5:$C$18,0),MATCH(UsagePerHour!WA$4,Sales!$D$3:$ABF$3,0))/WA$2*INDEX(Usage!$D$5:$ABF$11,MATCH(UsagePerHour!$B$4,Usage!$C$5:$C$11,0),MATCH(UsagePerHour!WA$4,Usage!$D$3:$ABF$3,0)),"")</f>
        <v/>
      </c>
      <c r="WB8" s="6" t="str">
        <f>IFERROR(INDEX(Sales!$D$5:$ABF$18,MATCH(UsagePerHour!$B8,Sales!$C$5:$C$18,0),MATCH(UsagePerHour!WB$4,Sales!$D$3:$ABF$3,0))/WB$2*INDEX(Usage!$D$5:$ABF$11,MATCH(UsagePerHour!$B$4,Usage!$C$5:$C$11,0),MATCH(UsagePerHour!WB$4,Usage!$D$3:$ABF$3,0)),"")</f>
        <v/>
      </c>
      <c r="WC8" s="6" t="str">
        <f>IFERROR(INDEX(Sales!$D$5:$ABF$18,MATCH(UsagePerHour!$B8,Sales!$C$5:$C$18,0),MATCH(UsagePerHour!WC$4,Sales!$D$3:$ABF$3,0))/WC$2*INDEX(Usage!$D$5:$ABF$11,MATCH(UsagePerHour!$B$4,Usage!$C$5:$C$11,0),MATCH(UsagePerHour!WC$4,Usage!$D$3:$ABF$3,0)),"")</f>
        <v/>
      </c>
      <c r="WD8" s="6" t="str">
        <f>IFERROR(INDEX(Sales!$D$5:$ABF$18,MATCH(UsagePerHour!$B8,Sales!$C$5:$C$18,0),MATCH(UsagePerHour!WD$4,Sales!$D$3:$ABF$3,0))/WD$2*INDEX(Usage!$D$5:$ABF$11,MATCH(UsagePerHour!$B$4,Usage!$C$5:$C$11,0),MATCH(UsagePerHour!WD$4,Usage!$D$3:$ABF$3,0)),"")</f>
        <v/>
      </c>
      <c r="WE8" s="6" t="str">
        <f>IFERROR(INDEX(Sales!$D$5:$ABF$18,MATCH(UsagePerHour!$B8,Sales!$C$5:$C$18,0),MATCH(UsagePerHour!WE$4,Sales!$D$3:$ABF$3,0))/WE$2*INDEX(Usage!$D$5:$ABF$11,MATCH(UsagePerHour!$B$4,Usage!$C$5:$C$11,0),MATCH(UsagePerHour!WE$4,Usage!$D$3:$ABF$3,0)),"")</f>
        <v/>
      </c>
      <c r="WF8" s="6" t="str">
        <f>IFERROR(INDEX(Sales!$D$5:$ABF$18,MATCH(UsagePerHour!$B8,Sales!$C$5:$C$18,0),MATCH(UsagePerHour!WF$4,Sales!$D$3:$ABF$3,0))/WF$2*INDEX(Usage!$D$5:$ABF$11,MATCH(UsagePerHour!$B$4,Usage!$C$5:$C$11,0),MATCH(UsagePerHour!WF$4,Usage!$D$3:$ABF$3,0)),"")</f>
        <v/>
      </c>
      <c r="WG8" s="6" t="str">
        <f>IFERROR(INDEX(Sales!$D$5:$ABF$18,MATCH(UsagePerHour!$B8,Sales!$C$5:$C$18,0),MATCH(UsagePerHour!WG$4,Sales!$D$3:$ABF$3,0))/WG$2*INDEX(Usage!$D$5:$ABF$11,MATCH(UsagePerHour!$B$4,Usage!$C$5:$C$11,0),MATCH(UsagePerHour!WG$4,Usage!$D$3:$ABF$3,0)),"")</f>
        <v/>
      </c>
      <c r="WH8" s="6" t="str">
        <f>IFERROR(INDEX(Sales!$D$5:$ABF$18,MATCH(UsagePerHour!$B8,Sales!$C$5:$C$18,0),MATCH(UsagePerHour!WH$4,Sales!$D$3:$ABF$3,0))/WH$2*INDEX(Usage!$D$5:$ABF$11,MATCH(UsagePerHour!$B$4,Usage!$C$5:$C$11,0),MATCH(UsagePerHour!WH$4,Usage!$D$3:$ABF$3,0)),"")</f>
        <v/>
      </c>
      <c r="WI8" s="6" t="str">
        <f>IFERROR(INDEX(Sales!$D$5:$ABF$18,MATCH(UsagePerHour!$B8,Sales!$C$5:$C$18,0),MATCH(UsagePerHour!WI$4,Sales!$D$3:$ABF$3,0))/WI$2*INDEX(Usage!$D$5:$ABF$11,MATCH(UsagePerHour!$B$4,Usage!$C$5:$C$11,0),MATCH(UsagePerHour!WI$4,Usage!$D$3:$ABF$3,0)),"")</f>
        <v/>
      </c>
      <c r="WJ8" s="6" t="str">
        <f>IFERROR(INDEX(Sales!$D$5:$ABF$18,MATCH(UsagePerHour!$B8,Sales!$C$5:$C$18,0),MATCH(UsagePerHour!WJ$4,Sales!$D$3:$ABF$3,0))/WJ$2*INDEX(Usage!$D$5:$ABF$11,MATCH(UsagePerHour!$B$4,Usage!$C$5:$C$11,0),MATCH(UsagePerHour!WJ$4,Usage!$D$3:$ABF$3,0)),"")</f>
        <v/>
      </c>
      <c r="WK8" s="6" t="str">
        <f>IFERROR(INDEX(Sales!$D$5:$ABF$18,MATCH(UsagePerHour!$B8,Sales!$C$5:$C$18,0),MATCH(UsagePerHour!WK$4,Sales!$D$3:$ABF$3,0))/WK$2*INDEX(Usage!$D$5:$ABF$11,MATCH(UsagePerHour!$B$4,Usage!$C$5:$C$11,0),MATCH(UsagePerHour!WK$4,Usage!$D$3:$ABF$3,0)),"")</f>
        <v/>
      </c>
      <c r="WL8" s="6" t="str">
        <f>IFERROR(INDEX(Sales!$D$5:$ABF$18,MATCH(UsagePerHour!$B8,Sales!$C$5:$C$18,0),MATCH(UsagePerHour!WL$4,Sales!$D$3:$ABF$3,0))/WL$2*INDEX(Usage!$D$5:$ABF$11,MATCH(UsagePerHour!$B$4,Usage!$C$5:$C$11,0),MATCH(UsagePerHour!WL$4,Usage!$D$3:$ABF$3,0)),"")</f>
        <v/>
      </c>
      <c r="WM8" s="6" t="str">
        <f>IFERROR(INDEX(Sales!$D$5:$ABF$18,MATCH(UsagePerHour!$B8,Sales!$C$5:$C$18,0),MATCH(UsagePerHour!WM$4,Sales!$D$3:$ABF$3,0))/WM$2*INDEX(Usage!$D$5:$ABF$11,MATCH(UsagePerHour!$B$4,Usage!$C$5:$C$11,0),MATCH(UsagePerHour!WM$4,Usage!$D$3:$ABF$3,0)),"")</f>
        <v/>
      </c>
      <c r="WN8" s="6" t="str">
        <f>IFERROR(INDEX(Sales!$D$5:$ABF$18,MATCH(UsagePerHour!$B8,Sales!$C$5:$C$18,0),MATCH(UsagePerHour!WN$4,Sales!$D$3:$ABF$3,0))/WN$2*INDEX(Usage!$D$5:$ABF$11,MATCH(UsagePerHour!$B$4,Usage!$C$5:$C$11,0),MATCH(UsagePerHour!WN$4,Usage!$D$3:$ABF$3,0)),"")</f>
        <v/>
      </c>
      <c r="WO8" s="6" t="str">
        <f>IFERROR(INDEX(Sales!$D$5:$ABF$18,MATCH(UsagePerHour!$B8,Sales!$C$5:$C$18,0),MATCH(UsagePerHour!WO$4,Sales!$D$3:$ABF$3,0))/WO$2*INDEX(Usage!$D$5:$ABF$11,MATCH(UsagePerHour!$B$4,Usage!$C$5:$C$11,0),MATCH(UsagePerHour!WO$4,Usage!$D$3:$ABF$3,0)),"")</f>
        <v/>
      </c>
      <c r="WP8" s="6" t="str">
        <f>IFERROR(INDEX(Sales!$D$5:$ABF$18,MATCH(UsagePerHour!$B8,Sales!$C$5:$C$18,0),MATCH(UsagePerHour!WP$4,Sales!$D$3:$ABF$3,0))/WP$2*INDEX(Usage!$D$5:$ABF$11,MATCH(UsagePerHour!$B$4,Usage!$C$5:$C$11,0),MATCH(UsagePerHour!WP$4,Usage!$D$3:$ABF$3,0)),"")</f>
        <v/>
      </c>
      <c r="WQ8" s="6" t="str">
        <f>IFERROR(INDEX(Sales!$D$5:$ABF$18,MATCH(UsagePerHour!$B8,Sales!$C$5:$C$18,0),MATCH(UsagePerHour!WQ$4,Sales!$D$3:$ABF$3,0))/WQ$2*INDEX(Usage!$D$5:$ABF$11,MATCH(UsagePerHour!$B$4,Usage!$C$5:$C$11,0),MATCH(UsagePerHour!WQ$4,Usage!$D$3:$ABF$3,0)),"")</f>
        <v/>
      </c>
      <c r="WR8" s="6" t="str">
        <f>IFERROR(INDEX(Sales!$D$5:$ABF$18,MATCH(UsagePerHour!$B8,Sales!$C$5:$C$18,0),MATCH(UsagePerHour!WR$4,Sales!$D$3:$ABF$3,0))/WR$2*INDEX(Usage!$D$5:$ABF$11,MATCH(UsagePerHour!$B$4,Usage!$C$5:$C$11,0),MATCH(UsagePerHour!WR$4,Usage!$D$3:$ABF$3,0)),"")</f>
        <v/>
      </c>
      <c r="WS8" s="6" t="str">
        <f>IFERROR(INDEX(Sales!$D$5:$ABF$18,MATCH(UsagePerHour!$B8,Sales!$C$5:$C$18,0),MATCH(UsagePerHour!WS$4,Sales!$D$3:$ABF$3,0))/WS$2*INDEX(Usage!$D$5:$ABF$11,MATCH(UsagePerHour!$B$4,Usage!$C$5:$C$11,0),MATCH(UsagePerHour!WS$4,Usage!$D$3:$ABF$3,0)),"")</f>
        <v/>
      </c>
      <c r="WT8" s="6" t="str">
        <f>IFERROR(INDEX(Sales!$D$5:$ABF$18,MATCH(UsagePerHour!$B8,Sales!$C$5:$C$18,0),MATCH(UsagePerHour!WT$4,Sales!$D$3:$ABF$3,0))/WT$2*INDEX(Usage!$D$5:$ABF$11,MATCH(UsagePerHour!$B$4,Usage!$C$5:$C$11,0),MATCH(UsagePerHour!WT$4,Usage!$D$3:$ABF$3,0)),"")</f>
        <v/>
      </c>
      <c r="WU8" s="6" t="str">
        <f>IFERROR(INDEX(Sales!$D$5:$ABF$18,MATCH(UsagePerHour!$B8,Sales!$C$5:$C$18,0),MATCH(UsagePerHour!WU$4,Sales!$D$3:$ABF$3,0))/WU$2*INDEX(Usage!$D$5:$ABF$11,MATCH(UsagePerHour!$B$4,Usage!$C$5:$C$11,0),MATCH(UsagePerHour!WU$4,Usage!$D$3:$ABF$3,0)),"")</f>
        <v/>
      </c>
      <c r="WV8" s="6" t="str">
        <f>IFERROR(INDEX(Sales!$D$5:$ABF$18,MATCH(UsagePerHour!$B8,Sales!$C$5:$C$18,0),MATCH(UsagePerHour!WV$4,Sales!$D$3:$ABF$3,0))/WV$2*INDEX(Usage!$D$5:$ABF$11,MATCH(UsagePerHour!$B$4,Usage!$C$5:$C$11,0),MATCH(UsagePerHour!WV$4,Usage!$D$3:$ABF$3,0)),"")</f>
        <v/>
      </c>
      <c r="WW8" s="6" t="str">
        <f>IFERROR(INDEX(Sales!$D$5:$ABF$18,MATCH(UsagePerHour!$B8,Sales!$C$5:$C$18,0),MATCH(UsagePerHour!WW$4,Sales!$D$3:$ABF$3,0))/WW$2*INDEX(Usage!$D$5:$ABF$11,MATCH(UsagePerHour!$B$4,Usage!$C$5:$C$11,0),MATCH(UsagePerHour!WW$4,Usage!$D$3:$ABF$3,0)),"")</f>
        <v/>
      </c>
      <c r="WX8" s="6" t="str">
        <f>IFERROR(INDEX(Sales!$D$5:$ABF$18,MATCH(UsagePerHour!$B8,Sales!$C$5:$C$18,0),MATCH(UsagePerHour!WX$4,Sales!$D$3:$ABF$3,0))/WX$2*INDEX(Usage!$D$5:$ABF$11,MATCH(UsagePerHour!$B$4,Usage!$C$5:$C$11,0),MATCH(UsagePerHour!WX$4,Usage!$D$3:$ABF$3,0)),"")</f>
        <v/>
      </c>
      <c r="WY8" s="6" t="str">
        <f>IFERROR(INDEX(Sales!$D$5:$ABF$18,MATCH(UsagePerHour!$B8,Sales!$C$5:$C$18,0),MATCH(UsagePerHour!WY$4,Sales!$D$3:$ABF$3,0))/WY$2*INDEX(Usage!$D$5:$ABF$11,MATCH(UsagePerHour!$B$4,Usage!$C$5:$C$11,0),MATCH(UsagePerHour!WY$4,Usage!$D$3:$ABF$3,0)),"")</f>
        <v/>
      </c>
      <c r="WZ8" s="6" t="str">
        <f>IFERROR(INDEX(Sales!$D$5:$ABF$18,MATCH(UsagePerHour!$B8,Sales!$C$5:$C$18,0),MATCH(UsagePerHour!WZ$4,Sales!$D$3:$ABF$3,0))/WZ$2*INDEX(Usage!$D$5:$ABF$11,MATCH(UsagePerHour!$B$4,Usage!$C$5:$C$11,0),MATCH(UsagePerHour!WZ$4,Usage!$D$3:$ABF$3,0)),"")</f>
        <v/>
      </c>
      <c r="XA8" s="6" t="str">
        <f>IFERROR(INDEX(Sales!$D$5:$ABF$18,MATCH(UsagePerHour!$B8,Sales!$C$5:$C$18,0),MATCH(UsagePerHour!XA$4,Sales!$D$3:$ABF$3,0))/XA$2*INDEX(Usage!$D$5:$ABF$11,MATCH(UsagePerHour!$B$4,Usage!$C$5:$C$11,0),MATCH(UsagePerHour!XA$4,Usage!$D$3:$ABF$3,0)),"")</f>
        <v/>
      </c>
      <c r="XB8" s="6" t="str">
        <f>IFERROR(INDEX(Sales!$D$5:$ABF$18,MATCH(UsagePerHour!$B8,Sales!$C$5:$C$18,0),MATCH(UsagePerHour!XB$4,Sales!$D$3:$ABF$3,0))/XB$2*INDEX(Usage!$D$5:$ABF$11,MATCH(UsagePerHour!$B$4,Usage!$C$5:$C$11,0),MATCH(UsagePerHour!XB$4,Usage!$D$3:$ABF$3,0)),"")</f>
        <v/>
      </c>
      <c r="XC8" s="6" t="str">
        <f>IFERROR(INDEX(Sales!$D$5:$ABF$18,MATCH(UsagePerHour!$B8,Sales!$C$5:$C$18,0),MATCH(UsagePerHour!XC$4,Sales!$D$3:$ABF$3,0))/XC$2*INDEX(Usage!$D$5:$ABF$11,MATCH(UsagePerHour!$B$4,Usage!$C$5:$C$11,0),MATCH(UsagePerHour!XC$4,Usage!$D$3:$ABF$3,0)),"")</f>
        <v/>
      </c>
      <c r="XD8" s="6" t="str">
        <f>IFERROR(INDEX(Sales!$D$5:$ABF$18,MATCH(UsagePerHour!$B8,Sales!$C$5:$C$18,0),MATCH(UsagePerHour!XD$4,Sales!$D$3:$ABF$3,0))/XD$2*INDEX(Usage!$D$5:$ABF$11,MATCH(UsagePerHour!$B$4,Usage!$C$5:$C$11,0),MATCH(UsagePerHour!XD$4,Usage!$D$3:$ABF$3,0)),"")</f>
        <v/>
      </c>
      <c r="XE8" s="6" t="str">
        <f>IFERROR(INDEX(Sales!$D$5:$ABF$18,MATCH(UsagePerHour!$B8,Sales!$C$5:$C$18,0),MATCH(UsagePerHour!XE$4,Sales!$D$3:$ABF$3,0))/XE$2*INDEX(Usage!$D$5:$ABF$11,MATCH(UsagePerHour!$B$4,Usage!$C$5:$C$11,0),MATCH(UsagePerHour!XE$4,Usage!$D$3:$ABF$3,0)),"")</f>
        <v/>
      </c>
      <c r="XF8" s="6" t="str">
        <f>IFERROR(INDEX(Sales!$D$5:$ABF$18,MATCH(UsagePerHour!$B8,Sales!$C$5:$C$18,0),MATCH(UsagePerHour!XF$4,Sales!$D$3:$ABF$3,0))/XF$2*INDEX(Usage!$D$5:$ABF$11,MATCH(UsagePerHour!$B$4,Usage!$C$5:$C$11,0),MATCH(UsagePerHour!XF$4,Usage!$D$3:$ABF$3,0)),"")</f>
        <v/>
      </c>
      <c r="XG8" s="6" t="str">
        <f>IFERROR(INDEX(Sales!$D$5:$ABF$18,MATCH(UsagePerHour!$B8,Sales!$C$5:$C$18,0),MATCH(UsagePerHour!XG$4,Sales!$D$3:$ABF$3,0))/XG$2*INDEX(Usage!$D$5:$ABF$11,MATCH(UsagePerHour!$B$4,Usage!$C$5:$C$11,0),MATCH(UsagePerHour!XG$4,Usage!$D$3:$ABF$3,0)),"")</f>
        <v/>
      </c>
      <c r="XH8" s="6" t="str">
        <f>IFERROR(INDEX(Sales!$D$5:$ABF$18,MATCH(UsagePerHour!$B8,Sales!$C$5:$C$18,0),MATCH(UsagePerHour!XH$4,Sales!$D$3:$ABF$3,0))/XH$2*INDEX(Usage!$D$5:$ABF$11,MATCH(UsagePerHour!$B$4,Usage!$C$5:$C$11,0),MATCH(UsagePerHour!XH$4,Usage!$D$3:$ABF$3,0)),"")</f>
        <v/>
      </c>
      <c r="XI8" s="6" t="str">
        <f>IFERROR(INDEX(Sales!$D$5:$ABF$18,MATCH(UsagePerHour!$B8,Sales!$C$5:$C$18,0),MATCH(UsagePerHour!XI$4,Sales!$D$3:$ABF$3,0))/XI$2*INDEX(Usage!$D$5:$ABF$11,MATCH(UsagePerHour!$B$4,Usage!$C$5:$C$11,0),MATCH(UsagePerHour!XI$4,Usage!$D$3:$ABF$3,0)),"")</f>
        <v/>
      </c>
      <c r="XJ8" s="6" t="str">
        <f>IFERROR(INDEX(Sales!$D$5:$ABF$18,MATCH(UsagePerHour!$B8,Sales!$C$5:$C$18,0),MATCH(UsagePerHour!XJ$4,Sales!$D$3:$ABF$3,0))/XJ$2*INDEX(Usage!$D$5:$ABF$11,MATCH(UsagePerHour!$B$4,Usage!$C$5:$C$11,0),MATCH(UsagePerHour!XJ$4,Usage!$D$3:$ABF$3,0)),"")</f>
        <v/>
      </c>
      <c r="XK8" s="6" t="str">
        <f>IFERROR(INDEX(Sales!$D$5:$ABF$18,MATCH(UsagePerHour!$B8,Sales!$C$5:$C$18,0),MATCH(UsagePerHour!XK$4,Sales!$D$3:$ABF$3,0))/XK$2*INDEX(Usage!$D$5:$ABF$11,MATCH(UsagePerHour!$B$4,Usage!$C$5:$C$11,0),MATCH(UsagePerHour!XK$4,Usage!$D$3:$ABF$3,0)),"")</f>
        <v/>
      </c>
      <c r="XL8" s="6" t="str">
        <f>IFERROR(INDEX(Sales!$D$5:$ABF$18,MATCH(UsagePerHour!$B8,Sales!$C$5:$C$18,0),MATCH(UsagePerHour!XL$4,Sales!$D$3:$ABF$3,0))/XL$2*INDEX(Usage!$D$5:$ABF$11,MATCH(UsagePerHour!$B$4,Usage!$C$5:$C$11,0),MATCH(UsagePerHour!XL$4,Usage!$D$3:$ABF$3,0)),"")</f>
        <v/>
      </c>
      <c r="XM8" s="6" t="str">
        <f>IFERROR(INDEX(Sales!$D$5:$ABF$18,MATCH(UsagePerHour!$B8,Sales!$C$5:$C$18,0),MATCH(UsagePerHour!XM$4,Sales!$D$3:$ABF$3,0))/XM$2*INDEX(Usage!$D$5:$ABF$11,MATCH(UsagePerHour!$B$4,Usage!$C$5:$C$11,0),MATCH(UsagePerHour!XM$4,Usage!$D$3:$ABF$3,0)),"")</f>
        <v/>
      </c>
      <c r="XN8" s="6" t="str">
        <f>IFERROR(INDEX(Sales!$D$5:$ABF$18,MATCH(UsagePerHour!$B8,Sales!$C$5:$C$18,0),MATCH(UsagePerHour!XN$4,Sales!$D$3:$ABF$3,0))/XN$2*INDEX(Usage!$D$5:$ABF$11,MATCH(UsagePerHour!$B$4,Usage!$C$5:$C$11,0),MATCH(UsagePerHour!XN$4,Usage!$D$3:$ABF$3,0)),"")</f>
        <v/>
      </c>
      <c r="XO8" s="6" t="str">
        <f>IFERROR(INDEX(Sales!$D$5:$ABF$18,MATCH(UsagePerHour!$B8,Sales!$C$5:$C$18,0),MATCH(UsagePerHour!XO$4,Sales!$D$3:$ABF$3,0))/XO$2*INDEX(Usage!$D$5:$ABF$11,MATCH(UsagePerHour!$B$4,Usage!$C$5:$C$11,0),MATCH(UsagePerHour!XO$4,Usage!$D$3:$ABF$3,0)),"")</f>
        <v/>
      </c>
      <c r="XP8" s="6" t="str">
        <f>IFERROR(INDEX(Sales!$D$5:$ABF$18,MATCH(UsagePerHour!$B8,Sales!$C$5:$C$18,0),MATCH(UsagePerHour!XP$4,Sales!$D$3:$ABF$3,0))/XP$2*INDEX(Usage!$D$5:$ABF$11,MATCH(UsagePerHour!$B$4,Usage!$C$5:$C$11,0),MATCH(UsagePerHour!XP$4,Usage!$D$3:$ABF$3,0)),"")</f>
        <v/>
      </c>
      <c r="XQ8" s="6" t="str">
        <f>IFERROR(INDEX(Sales!$D$5:$ABF$18,MATCH(UsagePerHour!$B8,Sales!$C$5:$C$18,0),MATCH(UsagePerHour!XQ$4,Sales!$D$3:$ABF$3,0))/XQ$2*INDEX(Usage!$D$5:$ABF$11,MATCH(UsagePerHour!$B$4,Usage!$C$5:$C$11,0),MATCH(UsagePerHour!XQ$4,Usage!$D$3:$ABF$3,0)),"")</f>
        <v/>
      </c>
      <c r="XR8" s="6" t="str">
        <f>IFERROR(INDEX(Sales!$D$5:$ABF$18,MATCH(UsagePerHour!$B8,Sales!$C$5:$C$18,0),MATCH(UsagePerHour!XR$4,Sales!$D$3:$ABF$3,0))/XR$2*INDEX(Usage!$D$5:$ABF$11,MATCH(UsagePerHour!$B$4,Usage!$C$5:$C$11,0),MATCH(UsagePerHour!XR$4,Usage!$D$3:$ABF$3,0)),"")</f>
        <v/>
      </c>
      <c r="XS8" s="6" t="str">
        <f>IFERROR(INDEX(Sales!$D$5:$ABF$18,MATCH(UsagePerHour!$B8,Sales!$C$5:$C$18,0),MATCH(UsagePerHour!XS$4,Sales!$D$3:$ABF$3,0))/XS$2*INDEX(Usage!$D$5:$ABF$11,MATCH(UsagePerHour!$B$4,Usage!$C$5:$C$11,0),MATCH(UsagePerHour!XS$4,Usage!$D$3:$ABF$3,0)),"")</f>
        <v/>
      </c>
      <c r="XT8" s="6" t="str">
        <f>IFERROR(INDEX(Sales!$D$5:$ABF$18,MATCH(UsagePerHour!$B8,Sales!$C$5:$C$18,0),MATCH(UsagePerHour!XT$4,Sales!$D$3:$ABF$3,0))/XT$2*INDEX(Usage!$D$5:$ABF$11,MATCH(UsagePerHour!$B$4,Usage!$C$5:$C$11,0),MATCH(UsagePerHour!XT$4,Usage!$D$3:$ABF$3,0)),"")</f>
        <v/>
      </c>
      <c r="XU8" s="6" t="str">
        <f>IFERROR(INDEX(Sales!$D$5:$ABF$18,MATCH(UsagePerHour!$B8,Sales!$C$5:$C$18,0),MATCH(UsagePerHour!XU$4,Sales!$D$3:$ABF$3,0))/XU$2*INDEX(Usage!$D$5:$ABF$11,MATCH(UsagePerHour!$B$4,Usage!$C$5:$C$11,0),MATCH(UsagePerHour!XU$4,Usage!$D$3:$ABF$3,0)),"")</f>
        <v/>
      </c>
      <c r="XV8" s="6" t="str">
        <f>IFERROR(INDEX(Sales!$D$5:$ABF$18,MATCH(UsagePerHour!$B8,Sales!$C$5:$C$18,0),MATCH(UsagePerHour!XV$4,Sales!$D$3:$ABF$3,0))/XV$2*INDEX(Usage!$D$5:$ABF$11,MATCH(UsagePerHour!$B$4,Usage!$C$5:$C$11,0),MATCH(UsagePerHour!XV$4,Usage!$D$3:$ABF$3,0)),"")</f>
        <v/>
      </c>
      <c r="XW8" s="6" t="str">
        <f>IFERROR(INDEX(Sales!$D$5:$ABF$18,MATCH(UsagePerHour!$B8,Sales!$C$5:$C$18,0),MATCH(UsagePerHour!XW$4,Sales!$D$3:$ABF$3,0))/XW$2*INDEX(Usage!$D$5:$ABF$11,MATCH(UsagePerHour!$B$4,Usage!$C$5:$C$11,0),MATCH(UsagePerHour!XW$4,Usage!$D$3:$ABF$3,0)),"")</f>
        <v/>
      </c>
      <c r="XX8" s="6" t="str">
        <f>IFERROR(INDEX(Sales!$D$5:$ABF$18,MATCH(UsagePerHour!$B8,Sales!$C$5:$C$18,0),MATCH(UsagePerHour!XX$4,Sales!$D$3:$ABF$3,0))/XX$2*INDEX(Usage!$D$5:$ABF$11,MATCH(UsagePerHour!$B$4,Usage!$C$5:$C$11,0),MATCH(UsagePerHour!XX$4,Usage!$D$3:$ABF$3,0)),"")</f>
        <v/>
      </c>
      <c r="XY8" s="6" t="str">
        <f>IFERROR(INDEX(Sales!$D$5:$ABF$18,MATCH(UsagePerHour!$B8,Sales!$C$5:$C$18,0),MATCH(UsagePerHour!XY$4,Sales!$D$3:$ABF$3,0))/XY$2*INDEX(Usage!$D$5:$ABF$11,MATCH(UsagePerHour!$B$4,Usage!$C$5:$C$11,0),MATCH(UsagePerHour!XY$4,Usage!$D$3:$ABF$3,0)),"")</f>
        <v/>
      </c>
      <c r="XZ8" s="6" t="str">
        <f>IFERROR(INDEX(Sales!$D$5:$ABF$18,MATCH(UsagePerHour!$B8,Sales!$C$5:$C$18,0),MATCH(UsagePerHour!XZ$4,Sales!$D$3:$ABF$3,0))/XZ$2*INDEX(Usage!$D$5:$ABF$11,MATCH(UsagePerHour!$B$4,Usage!$C$5:$C$11,0),MATCH(UsagePerHour!XZ$4,Usage!$D$3:$ABF$3,0)),"")</f>
        <v/>
      </c>
      <c r="YA8" s="6" t="str">
        <f>IFERROR(INDEX(Sales!$D$5:$ABF$18,MATCH(UsagePerHour!$B8,Sales!$C$5:$C$18,0),MATCH(UsagePerHour!YA$4,Sales!$D$3:$ABF$3,0))/YA$2*INDEX(Usage!$D$5:$ABF$11,MATCH(UsagePerHour!$B$4,Usage!$C$5:$C$11,0),MATCH(UsagePerHour!YA$4,Usage!$D$3:$ABF$3,0)),"")</f>
        <v/>
      </c>
      <c r="YB8" s="6" t="str">
        <f>IFERROR(INDEX(Sales!$D$5:$ABF$18,MATCH(UsagePerHour!$B8,Sales!$C$5:$C$18,0),MATCH(UsagePerHour!YB$4,Sales!$D$3:$ABF$3,0))/YB$2*INDEX(Usage!$D$5:$ABF$11,MATCH(UsagePerHour!$B$4,Usage!$C$5:$C$11,0),MATCH(UsagePerHour!YB$4,Usage!$D$3:$ABF$3,0)),"")</f>
        <v/>
      </c>
      <c r="YC8" s="6" t="str">
        <f>IFERROR(INDEX(Sales!$D$5:$ABF$18,MATCH(UsagePerHour!$B8,Sales!$C$5:$C$18,0),MATCH(UsagePerHour!YC$4,Sales!$D$3:$ABF$3,0))/YC$2*INDEX(Usage!$D$5:$ABF$11,MATCH(UsagePerHour!$B$4,Usage!$C$5:$C$11,0),MATCH(UsagePerHour!YC$4,Usage!$D$3:$ABF$3,0)),"")</f>
        <v/>
      </c>
      <c r="YD8" s="6" t="str">
        <f>IFERROR(INDEX(Sales!$D$5:$ABF$18,MATCH(UsagePerHour!$B8,Sales!$C$5:$C$18,0),MATCH(UsagePerHour!YD$4,Sales!$D$3:$ABF$3,0))/YD$2*INDEX(Usage!$D$5:$ABF$11,MATCH(UsagePerHour!$B$4,Usage!$C$5:$C$11,0),MATCH(UsagePerHour!YD$4,Usage!$D$3:$ABF$3,0)),"")</f>
        <v/>
      </c>
      <c r="YE8" s="6" t="str">
        <f>IFERROR(INDEX(Sales!$D$5:$ABF$18,MATCH(UsagePerHour!$B8,Sales!$C$5:$C$18,0),MATCH(UsagePerHour!YE$4,Sales!$D$3:$ABF$3,0))/YE$2*INDEX(Usage!$D$5:$ABF$11,MATCH(UsagePerHour!$B$4,Usage!$C$5:$C$11,0),MATCH(UsagePerHour!YE$4,Usage!$D$3:$ABF$3,0)),"")</f>
        <v/>
      </c>
      <c r="YF8" s="6" t="str">
        <f>IFERROR(INDEX(Sales!$D$5:$ABF$18,MATCH(UsagePerHour!$B8,Sales!$C$5:$C$18,0),MATCH(UsagePerHour!YF$4,Sales!$D$3:$ABF$3,0))/YF$2*INDEX(Usage!$D$5:$ABF$11,MATCH(UsagePerHour!$B$4,Usage!$C$5:$C$11,0),MATCH(UsagePerHour!YF$4,Usage!$D$3:$ABF$3,0)),"")</f>
        <v/>
      </c>
      <c r="YG8" s="6" t="str">
        <f>IFERROR(INDEX(Sales!$D$5:$ABF$18,MATCH(UsagePerHour!$B8,Sales!$C$5:$C$18,0),MATCH(UsagePerHour!YG$4,Sales!$D$3:$ABF$3,0))/YG$2*INDEX(Usage!$D$5:$ABF$11,MATCH(UsagePerHour!$B$4,Usage!$C$5:$C$11,0),MATCH(UsagePerHour!YG$4,Usage!$D$3:$ABF$3,0)),"")</f>
        <v/>
      </c>
      <c r="YH8" s="6" t="str">
        <f>IFERROR(INDEX(Sales!$D$5:$ABF$18,MATCH(UsagePerHour!$B8,Sales!$C$5:$C$18,0),MATCH(UsagePerHour!YH$4,Sales!$D$3:$ABF$3,0))/YH$2*INDEX(Usage!$D$5:$ABF$11,MATCH(UsagePerHour!$B$4,Usage!$C$5:$C$11,0),MATCH(UsagePerHour!YH$4,Usage!$D$3:$ABF$3,0)),"")</f>
        <v/>
      </c>
      <c r="YI8" s="6" t="str">
        <f>IFERROR(INDEX(Sales!$D$5:$ABF$18,MATCH(UsagePerHour!$B8,Sales!$C$5:$C$18,0),MATCH(UsagePerHour!YI$4,Sales!$D$3:$ABF$3,0))/YI$2*INDEX(Usage!$D$5:$ABF$11,MATCH(UsagePerHour!$B$4,Usage!$C$5:$C$11,0),MATCH(UsagePerHour!YI$4,Usage!$D$3:$ABF$3,0)),"")</f>
        <v/>
      </c>
      <c r="YJ8" s="6" t="str">
        <f>IFERROR(INDEX(Sales!$D$5:$ABF$18,MATCH(UsagePerHour!$B8,Sales!$C$5:$C$18,0),MATCH(UsagePerHour!YJ$4,Sales!$D$3:$ABF$3,0))/YJ$2*INDEX(Usage!$D$5:$ABF$11,MATCH(UsagePerHour!$B$4,Usage!$C$5:$C$11,0),MATCH(UsagePerHour!YJ$4,Usage!$D$3:$ABF$3,0)),"")</f>
        <v/>
      </c>
      <c r="YK8" s="6" t="str">
        <f>IFERROR(INDEX(Sales!$D$5:$ABF$18,MATCH(UsagePerHour!$B8,Sales!$C$5:$C$18,0),MATCH(UsagePerHour!YK$4,Sales!$D$3:$ABF$3,0))/YK$2*INDEX(Usage!$D$5:$ABF$11,MATCH(UsagePerHour!$B$4,Usage!$C$5:$C$11,0),MATCH(UsagePerHour!YK$4,Usage!$D$3:$ABF$3,0)),"")</f>
        <v/>
      </c>
      <c r="YL8" s="6" t="str">
        <f>IFERROR(INDEX(Sales!$D$5:$ABF$18,MATCH(UsagePerHour!$B8,Sales!$C$5:$C$18,0),MATCH(UsagePerHour!YL$4,Sales!$D$3:$ABF$3,0))/YL$2*INDEX(Usage!$D$5:$ABF$11,MATCH(UsagePerHour!$B$4,Usage!$C$5:$C$11,0),MATCH(UsagePerHour!YL$4,Usage!$D$3:$ABF$3,0)),"")</f>
        <v/>
      </c>
      <c r="YM8" s="6" t="str">
        <f>IFERROR(INDEX(Sales!$D$5:$ABF$18,MATCH(UsagePerHour!$B8,Sales!$C$5:$C$18,0),MATCH(UsagePerHour!YM$4,Sales!$D$3:$ABF$3,0))/YM$2*INDEX(Usage!$D$5:$ABF$11,MATCH(UsagePerHour!$B$4,Usage!$C$5:$C$11,0),MATCH(UsagePerHour!YM$4,Usage!$D$3:$ABF$3,0)),"")</f>
        <v/>
      </c>
      <c r="YN8" s="6" t="str">
        <f>IFERROR(INDEX(Sales!$D$5:$ABF$18,MATCH(UsagePerHour!$B8,Sales!$C$5:$C$18,0),MATCH(UsagePerHour!YN$4,Sales!$D$3:$ABF$3,0))/YN$2*INDEX(Usage!$D$5:$ABF$11,MATCH(UsagePerHour!$B$4,Usage!$C$5:$C$11,0),MATCH(UsagePerHour!YN$4,Usage!$D$3:$ABF$3,0)),"")</f>
        <v/>
      </c>
      <c r="YO8" s="6" t="str">
        <f>IFERROR(INDEX(Sales!$D$5:$ABF$18,MATCH(UsagePerHour!$B8,Sales!$C$5:$C$18,0),MATCH(UsagePerHour!YO$4,Sales!$D$3:$ABF$3,0))/YO$2*INDEX(Usage!$D$5:$ABF$11,MATCH(UsagePerHour!$B$4,Usage!$C$5:$C$11,0),MATCH(UsagePerHour!YO$4,Usage!$D$3:$ABF$3,0)),"")</f>
        <v/>
      </c>
      <c r="YP8" s="6" t="str">
        <f>IFERROR(INDEX(Sales!$D$5:$ABF$18,MATCH(UsagePerHour!$B8,Sales!$C$5:$C$18,0),MATCH(UsagePerHour!YP$4,Sales!$D$3:$ABF$3,0))/YP$2*INDEX(Usage!$D$5:$ABF$11,MATCH(UsagePerHour!$B$4,Usage!$C$5:$C$11,0),MATCH(UsagePerHour!YP$4,Usage!$D$3:$ABF$3,0)),"")</f>
        <v/>
      </c>
      <c r="YQ8" s="6" t="str">
        <f>IFERROR(INDEX(Sales!$D$5:$ABF$18,MATCH(UsagePerHour!$B8,Sales!$C$5:$C$18,0),MATCH(UsagePerHour!YQ$4,Sales!$D$3:$ABF$3,0))/YQ$2*INDEX(Usage!$D$5:$ABF$11,MATCH(UsagePerHour!$B$4,Usage!$C$5:$C$11,0),MATCH(UsagePerHour!YQ$4,Usage!$D$3:$ABF$3,0)),"")</f>
        <v/>
      </c>
      <c r="YR8" s="6" t="str">
        <f>IFERROR(INDEX(Sales!$D$5:$ABF$18,MATCH(UsagePerHour!$B8,Sales!$C$5:$C$18,0),MATCH(UsagePerHour!YR$4,Sales!$D$3:$ABF$3,0))/YR$2*INDEX(Usage!$D$5:$ABF$11,MATCH(UsagePerHour!$B$4,Usage!$C$5:$C$11,0),MATCH(UsagePerHour!YR$4,Usage!$D$3:$ABF$3,0)),"")</f>
        <v/>
      </c>
      <c r="YS8" s="6" t="str">
        <f>IFERROR(INDEX(Sales!$D$5:$ABF$18,MATCH(UsagePerHour!$B8,Sales!$C$5:$C$18,0),MATCH(UsagePerHour!YS$4,Sales!$D$3:$ABF$3,0))/YS$2*INDEX(Usage!$D$5:$ABF$11,MATCH(UsagePerHour!$B$4,Usage!$C$5:$C$11,0),MATCH(UsagePerHour!YS$4,Usage!$D$3:$ABF$3,0)),"")</f>
        <v/>
      </c>
      <c r="YT8" s="6" t="str">
        <f>IFERROR(INDEX(Sales!$D$5:$ABF$18,MATCH(UsagePerHour!$B8,Sales!$C$5:$C$18,0),MATCH(UsagePerHour!YT$4,Sales!$D$3:$ABF$3,0))/YT$2*INDEX(Usage!$D$5:$ABF$11,MATCH(UsagePerHour!$B$4,Usage!$C$5:$C$11,0),MATCH(UsagePerHour!YT$4,Usage!$D$3:$ABF$3,0)),"")</f>
        <v/>
      </c>
      <c r="YU8" s="6" t="str">
        <f>IFERROR(INDEX(Sales!$D$5:$ABF$18,MATCH(UsagePerHour!$B8,Sales!$C$5:$C$18,0),MATCH(UsagePerHour!YU$4,Sales!$D$3:$ABF$3,0))/YU$2*INDEX(Usage!$D$5:$ABF$11,MATCH(UsagePerHour!$B$4,Usage!$C$5:$C$11,0),MATCH(UsagePerHour!YU$4,Usage!$D$3:$ABF$3,0)),"")</f>
        <v/>
      </c>
      <c r="YV8" s="6" t="str">
        <f>IFERROR(INDEX(Sales!$D$5:$ABF$18,MATCH(UsagePerHour!$B8,Sales!$C$5:$C$18,0),MATCH(UsagePerHour!YV$4,Sales!$D$3:$ABF$3,0))/YV$2*INDEX(Usage!$D$5:$ABF$11,MATCH(UsagePerHour!$B$4,Usage!$C$5:$C$11,0),MATCH(UsagePerHour!YV$4,Usage!$D$3:$ABF$3,0)),"")</f>
        <v/>
      </c>
      <c r="YW8" s="6" t="str">
        <f>IFERROR(INDEX(Sales!$D$5:$ABF$18,MATCH(UsagePerHour!$B8,Sales!$C$5:$C$18,0),MATCH(UsagePerHour!YW$4,Sales!$D$3:$ABF$3,0))/YW$2*INDEX(Usage!$D$5:$ABF$11,MATCH(UsagePerHour!$B$4,Usage!$C$5:$C$11,0),MATCH(UsagePerHour!YW$4,Usage!$D$3:$ABF$3,0)),"")</f>
        <v/>
      </c>
      <c r="YX8" s="6" t="str">
        <f>IFERROR(INDEX(Sales!$D$5:$ABF$18,MATCH(UsagePerHour!$B8,Sales!$C$5:$C$18,0),MATCH(UsagePerHour!YX$4,Sales!$D$3:$ABF$3,0))/YX$2*INDEX(Usage!$D$5:$ABF$11,MATCH(UsagePerHour!$B$4,Usage!$C$5:$C$11,0),MATCH(UsagePerHour!YX$4,Usage!$D$3:$ABF$3,0)),"")</f>
        <v/>
      </c>
      <c r="YY8" s="6" t="str">
        <f>IFERROR(INDEX(Sales!$D$5:$ABF$18,MATCH(UsagePerHour!$B8,Sales!$C$5:$C$18,0),MATCH(UsagePerHour!YY$4,Sales!$D$3:$ABF$3,0))/YY$2*INDEX(Usage!$D$5:$ABF$11,MATCH(UsagePerHour!$B$4,Usage!$C$5:$C$11,0),MATCH(UsagePerHour!YY$4,Usage!$D$3:$ABF$3,0)),"")</f>
        <v/>
      </c>
      <c r="YZ8" s="6" t="str">
        <f>IFERROR(INDEX(Sales!$D$5:$ABF$18,MATCH(UsagePerHour!$B8,Sales!$C$5:$C$18,0),MATCH(UsagePerHour!YZ$4,Sales!$D$3:$ABF$3,0))/YZ$2*INDEX(Usage!$D$5:$ABF$11,MATCH(UsagePerHour!$B$4,Usage!$C$5:$C$11,0),MATCH(UsagePerHour!YZ$4,Usage!$D$3:$ABF$3,0)),"")</f>
        <v/>
      </c>
      <c r="ZA8" s="6" t="str">
        <f>IFERROR(INDEX(Sales!$D$5:$ABF$18,MATCH(UsagePerHour!$B8,Sales!$C$5:$C$18,0),MATCH(UsagePerHour!ZA$4,Sales!$D$3:$ABF$3,0))/ZA$2*INDEX(Usage!$D$5:$ABF$11,MATCH(UsagePerHour!$B$4,Usage!$C$5:$C$11,0),MATCH(UsagePerHour!ZA$4,Usage!$D$3:$ABF$3,0)),"")</f>
        <v/>
      </c>
      <c r="ZB8" s="6" t="str">
        <f>IFERROR(INDEX(Sales!$D$5:$ABF$18,MATCH(UsagePerHour!$B8,Sales!$C$5:$C$18,0),MATCH(UsagePerHour!ZB$4,Sales!$D$3:$ABF$3,0))/ZB$2*INDEX(Usage!$D$5:$ABF$11,MATCH(UsagePerHour!$B$4,Usage!$C$5:$C$11,0),MATCH(UsagePerHour!ZB$4,Usage!$D$3:$ABF$3,0)),"")</f>
        <v/>
      </c>
      <c r="ZC8" s="6" t="str">
        <f>IFERROR(INDEX(Sales!$D$5:$ABF$18,MATCH(UsagePerHour!$B8,Sales!$C$5:$C$18,0),MATCH(UsagePerHour!ZC$4,Sales!$D$3:$ABF$3,0))/ZC$2*INDEX(Usage!$D$5:$ABF$11,MATCH(UsagePerHour!$B$4,Usage!$C$5:$C$11,0),MATCH(UsagePerHour!ZC$4,Usage!$D$3:$ABF$3,0)),"")</f>
        <v/>
      </c>
      <c r="ZD8" s="6" t="str">
        <f>IFERROR(INDEX(Sales!$D$5:$ABF$18,MATCH(UsagePerHour!$B8,Sales!$C$5:$C$18,0),MATCH(UsagePerHour!ZD$4,Sales!$D$3:$ABF$3,0))/ZD$2*INDEX(Usage!$D$5:$ABF$11,MATCH(UsagePerHour!$B$4,Usage!$C$5:$C$11,0),MATCH(UsagePerHour!ZD$4,Usage!$D$3:$ABF$3,0)),"")</f>
        <v/>
      </c>
      <c r="ZE8" s="6" t="str">
        <f>IFERROR(INDEX(Sales!$D$5:$ABF$18,MATCH(UsagePerHour!$B8,Sales!$C$5:$C$18,0),MATCH(UsagePerHour!ZE$4,Sales!$D$3:$ABF$3,0))/ZE$2*INDEX(Usage!$D$5:$ABF$11,MATCH(UsagePerHour!$B$4,Usage!$C$5:$C$11,0),MATCH(UsagePerHour!ZE$4,Usage!$D$3:$ABF$3,0)),"")</f>
        <v/>
      </c>
      <c r="ZF8" s="6" t="str">
        <f>IFERROR(INDEX(Sales!$D$5:$ABF$18,MATCH(UsagePerHour!$B8,Sales!$C$5:$C$18,0),MATCH(UsagePerHour!ZF$4,Sales!$D$3:$ABF$3,0))/ZF$2*INDEX(Usage!$D$5:$ABF$11,MATCH(UsagePerHour!$B$4,Usage!$C$5:$C$11,0),MATCH(UsagePerHour!ZF$4,Usage!$D$3:$ABF$3,0)),"")</f>
        <v/>
      </c>
      <c r="ZG8" s="6" t="str">
        <f>IFERROR(INDEX(Sales!$D$5:$ABF$18,MATCH(UsagePerHour!$B8,Sales!$C$5:$C$18,0),MATCH(UsagePerHour!ZG$4,Sales!$D$3:$ABF$3,0))/ZG$2*INDEX(Usage!$D$5:$ABF$11,MATCH(UsagePerHour!$B$4,Usage!$C$5:$C$11,0),MATCH(UsagePerHour!ZG$4,Usage!$D$3:$ABF$3,0)),"")</f>
        <v/>
      </c>
      <c r="ZH8" s="6" t="str">
        <f>IFERROR(INDEX(Sales!$D$5:$ABF$18,MATCH(UsagePerHour!$B8,Sales!$C$5:$C$18,0),MATCH(UsagePerHour!ZH$4,Sales!$D$3:$ABF$3,0))/ZH$2*INDEX(Usage!$D$5:$ABF$11,MATCH(UsagePerHour!$B$4,Usage!$C$5:$C$11,0),MATCH(UsagePerHour!ZH$4,Usage!$D$3:$ABF$3,0)),"")</f>
        <v/>
      </c>
      <c r="ZI8" s="6" t="str">
        <f>IFERROR(INDEX(Sales!$D$5:$ABF$18,MATCH(UsagePerHour!$B8,Sales!$C$5:$C$18,0),MATCH(UsagePerHour!ZI$4,Sales!$D$3:$ABF$3,0))/ZI$2*INDEX(Usage!$D$5:$ABF$11,MATCH(UsagePerHour!$B$4,Usage!$C$5:$C$11,0),MATCH(UsagePerHour!ZI$4,Usage!$D$3:$ABF$3,0)),"")</f>
        <v/>
      </c>
      <c r="ZJ8" s="6" t="str">
        <f>IFERROR(INDEX(Sales!$D$5:$ABF$18,MATCH(UsagePerHour!$B8,Sales!$C$5:$C$18,0),MATCH(UsagePerHour!ZJ$4,Sales!$D$3:$ABF$3,0))/ZJ$2*INDEX(Usage!$D$5:$ABF$11,MATCH(UsagePerHour!$B$4,Usage!$C$5:$C$11,0),MATCH(UsagePerHour!ZJ$4,Usage!$D$3:$ABF$3,0)),"")</f>
        <v/>
      </c>
      <c r="ZK8" s="6" t="str">
        <f>IFERROR(INDEX(Sales!$D$5:$ABF$18,MATCH(UsagePerHour!$B8,Sales!$C$5:$C$18,0),MATCH(UsagePerHour!ZK$4,Sales!$D$3:$ABF$3,0))/ZK$2*INDEX(Usage!$D$5:$ABF$11,MATCH(UsagePerHour!$B$4,Usage!$C$5:$C$11,0),MATCH(UsagePerHour!ZK$4,Usage!$D$3:$ABF$3,0)),"")</f>
        <v/>
      </c>
      <c r="ZL8" s="6" t="str">
        <f>IFERROR(INDEX(Sales!$D$5:$ABF$18,MATCH(UsagePerHour!$B8,Sales!$C$5:$C$18,0),MATCH(UsagePerHour!ZL$4,Sales!$D$3:$ABF$3,0))/ZL$2*INDEX(Usage!$D$5:$ABF$11,MATCH(UsagePerHour!$B$4,Usage!$C$5:$C$11,0),MATCH(UsagePerHour!ZL$4,Usage!$D$3:$ABF$3,0)),"")</f>
        <v/>
      </c>
      <c r="ZM8" s="6" t="str">
        <f>IFERROR(INDEX(Sales!$D$5:$ABF$18,MATCH(UsagePerHour!$B8,Sales!$C$5:$C$18,0),MATCH(UsagePerHour!ZM$4,Sales!$D$3:$ABF$3,0))/ZM$2*INDEX(Usage!$D$5:$ABF$11,MATCH(UsagePerHour!$B$4,Usage!$C$5:$C$11,0),MATCH(UsagePerHour!ZM$4,Usage!$D$3:$ABF$3,0)),"")</f>
        <v/>
      </c>
      <c r="ZN8" s="6" t="str">
        <f>IFERROR(INDEX(Sales!$D$5:$ABF$18,MATCH(UsagePerHour!$B8,Sales!$C$5:$C$18,0),MATCH(UsagePerHour!ZN$4,Sales!$D$3:$ABF$3,0))/ZN$2*INDEX(Usage!$D$5:$ABF$11,MATCH(UsagePerHour!$B$4,Usage!$C$5:$C$11,0),MATCH(UsagePerHour!ZN$4,Usage!$D$3:$ABF$3,0)),"")</f>
        <v/>
      </c>
      <c r="ZO8" s="6" t="str">
        <f>IFERROR(INDEX(Sales!$D$5:$ABF$18,MATCH(UsagePerHour!$B8,Sales!$C$5:$C$18,0),MATCH(UsagePerHour!ZO$4,Sales!$D$3:$ABF$3,0))/ZO$2*INDEX(Usage!$D$5:$ABF$11,MATCH(UsagePerHour!$B$4,Usage!$C$5:$C$11,0),MATCH(UsagePerHour!ZO$4,Usage!$D$3:$ABF$3,0)),"")</f>
        <v/>
      </c>
      <c r="ZP8" s="6" t="str">
        <f>IFERROR(INDEX(Sales!$D$5:$ABF$18,MATCH(UsagePerHour!$B8,Sales!$C$5:$C$18,0),MATCH(UsagePerHour!ZP$4,Sales!$D$3:$ABF$3,0))/ZP$2*INDEX(Usage!$D$5:$ABF$11,MATCH(UsagePerHour!$B$4,Usage!$C$5:$C$11,0),MATCH(UsagePerHour!ZP$4,Usage!$D$3:$ABF$3,0)),"")</f>
        <v/>
      </c>
      <c r="ZQ8" s="6" t="str">
        <f>IFERROR(INDEX(Sales!$D$5:$ABF$18,MATCH(UsagePerHour!$B8,Sales!$C$5:$C$18,0),MATCH(UsagePerHour!ZQ$4,Sales!$D$3:$ABF$3,0))/ZQ$2*INDEX(Usage!$D$5:$ABF$11,MATCH(UsagePerHour!$B$4,Usage!$C$5:$C$11,0),MATCH(UsagePerHour!ZQ$4,Usage!$D$3:$ABF$3,0)),"")</f>
        <v/>
      </c>
      <c r="ZR8" s="6" t="str">
        <f>IFERROR(INDEX(Sales!$D$5:$ABF$18,MATCH(UsagePerHour!$B8,Sales!$C$5:$C$18,0),MATCH(UsagePerHour!ZR$4,Sales!$D$3:$ABF$3,0))/ZR$2*INDEX(Usage!$D$5:$ABF$11,MATCH(UsagePerHour!$B$4,Usage!$C$5:$C$11,0),MATCH(UsagePerHour!ZR$4,Usage!$D$3:$ABF$3,0)),"")</f>
        <v/>
      </c>
      <c r="ZS8" s="6" t="str">
        <f>IFERROR(INDEX(Sales!$D$5:$ABF$18,MATCH(UsagePerHour!$B8,Sales!$C$5:$C$18,0),MATCH(UsagePerHour!ZS$4,Sales!$D$3:$ABF$3,0))/ZS$2*INDEX(Usage!$D$5:$ABF$11,MATCH(UsagePerHour!$B$4,Usage!$C$5:$C$11,0),MATCH(UsagePerHour!ZS$4,Usage!$D$3:$ABF$3,0)),"")</f>
        <v/>
      </c>
      <c r="ZT8" s="6" t="str">
        <f>IFERROR(INDEX(Sales!$D$5:$ABF$18,MATCH(UsagePerHour!$B8,Sales!$C$5:$C$18,0),MATCH(UsagePerHour!ZT$4,Sales!$D$3:$ABF$3,0))/ZT$2*INDEX(Usage!$D$5:$ABF$11,MATCH(UsagePerHour!$B$4,Usage!$C$5:$C$11,0),MATCH(UsagePerHour!ZT$4,Usage!$D$3:$ABF$3,0)),"")</f>
        <v/>
      </c>
      <c r="ZU8" s="6" t="str">
        <f>IFERROR(INDEX(Sales!$D$5:$ABF$18,MATCH(UsagePerHour!$B8,Sales!$C$5:$C$18,0),MATCH(UsagePerHour!ZU$4,Sales!$D$3:$ABF$3,0))/ZU$2*INDEX(Usage!$D$5:$ABF$11,MATCH(UsagePerHour!$B$4,Usage!$C$5:$C$11,0),MATCH(UsagePerHour!ZU$4,Usage!$D$3:$ABF$3,0)),"")</f>
        <v/>
      </c>
      <c r="ZV8" s="6" t="str">
        <f>IFERROR(INDEX(Sales!$D$5:$ABF$18,MATCH(UsagePerHour!$B8,Sales!$C$5:$C$18,0),MATCH(UsagePerHour!ZV$4,Sales!$D$3:$ABF$3,0))/ZV$2*INDEX(Usage!$D$5:$ABF$11,MATCH(UsagePerHour!$B$4,Usage!$C$5:$C$11,0),MATCH(UsagePerHour!ZV$4,Usage!$D$3:$ABF$3,0)),"")</f>
        <v/>
      </c>
      <c r="ZW8" s="6" t="str">
        <f>IFERROR(INDEX(Sales!$D$5:$ABF$18,MATCH(UsagePerHour!$B8,Sales!$C$5:$C$18,0),MATCH(UsagePerHour!ZW$4,Sales!$D$3:$ABF$3,0))/ZW$2*INDEX(Usage!$D$5:$ABF$11,MATCH(UsagePerHour!$B$4,Usage!$C$5:$C$11,0),MATCH(UsagePerHour!ZW$4,Usage!$D$3:$ABF$3,0)),"")</f>
        <v/>
      </c>
      <c r="ZX8" s="6" t="str">
        <f>IFERROR(INDEX(Sales!$D$5:$ABF$18,MATCH(UsagePerHour!$B8,Sales!$C$5:$C$18,0),MATCH(UsagePerHour!ZX$4,Sales!$D$3:$ABF$3,0))/ZX$2*INDEX(Usage!$D$5:$ABF$11,MATCH(UsagePerHour!$B$4,Usage!$C$5:$C$11,0),MATCH(UsagePerHour!ZX$4,Usage!$D$3:$ABF$3,0)),"")</f>
        <v/>
      </c>
      <c r="ZY8" s="6" t="str">
        <f>IFERROR(INDEX(Sales!$D$5:$ABF$18,MATCH(UsagePerHour!$B8,Sales!$C$5:$C$18,0),MATCH(UsagePerHour!ZY$4,Sales!$D$3:$ABF$3,0))/ZY$2*INDEX(Usage!$D$5:$ABF$11,MATCH(UsagePerHour!$B$4,Usage!$C$5:$C$11,0),MATCH(UsagePerHour!ZY$4,Usage!$D$3:$ABF$3,0)),"")</f>
        <v/>
      </c>
      <c r="ZZ8" s="6" t="str">
        <f>IFERROR(INDEX(Sales!$D$5:$ABF$18,MATCH(UsagePerHour!$B8,Sales!$C$5:$C$18,0),MATCH(UsagePerHour!ZZ$4,Sales!$D$3:$ABF$3,0))/ZZ$2*INDEX(Usage!$D$5:$ABF$11,MATCH(UsagePerHour!$B$4,Usage!$C$5:$C$11,0),MATCH(UsagePerHour!ZZ$4,Usage!$D$3:$ABF$3,0)),"")</f>
        <v/>
      </c>
      <c r="AAA8" s="6" t="str">
        <f>IFERROR(INDEX(Sales!$D$5:$ABF$18,MATCH(UsagePerHour!$B8,Sales!$C$5:$C$18,0),MATCH(UsagePerHour!AAA$4,Sales!$D$3:$ABF$3,0))/AAA$2*INDEX(Usage!$D$5:$ABF$11,MATCH(UsagePerHour!$B$4,Usage!$C$5:$C$11,0),MATCH(UsagePerHour!AAA$4,Usage!$D$3:$ABF$3,0)),"")</f>
        <v/>
      </c>
      <c r="AAB8" s="6" t="str">
        <f>IFERROR(INDEX(Sales!$D$5:$ABF$18,MATCH(UsagePerHour!$B8,Sales!$C$5:$C$18,0),MATCH(UsagePerHour!AAB$4,Sales!$D$3:$ABF$3,0))/AAB$2*INDEX(Usage!$D$5:$ABF$11,MATCH(UsagePerHour!$B$4,Usage!$C$5:$C$11,0),MATCH(UsagePerHour!AAB$4,Usage!$D$3:$ABF$3,0)),"")</f>
        <v/>
      </c>
      <c r="AAC8" s="6" t="str">
        <f>IFERROR(INDEX(Sales!$D$5:$ABF$18,MATCH(UsagePerHour!$B8,Sales!$C$5:$C$18,0),MATCH(UsagePerHour!AAC$4,Sales!$D$3:$ABF$3,0))/AAC$2*INDEX(Usage!$D$5:$ABF$11,MATCH(UsagePerHour!$B$4,Usage!$C$5:$C$11,0),MATCH(UsagePerHour!AAC$4,Usage!$D$3:$ABF$3,0)),"")</f>
        <v/>
      </c>
      <c r="AAD8" s="6" t="str">
        <f>IFERROR(INDEX(Sales!$D$5:$ABF$18,MATCH(UsagePerHour!$B8,Sales!$C$5:$C$18,0),MATCH(UsagePerHour!AAD$4,Sales!$D$3:$ABF$3,0))/AAD$2*INDEX(Usage!$D$5:$ABF$11,MATCH(UsagePerHour!$B$4,Usage!$C$5:$C$11,0),MATCH(UsagePerHour!AAD$4,Usage!$D$3:$ABF$3,0)),"")</f>
        <v/>
      </c>
      <c r="AAE8" s="6" t="str">
        <f>IFERROR(INDEX(Sales!$D$5:$ABF$18,MATCH(UsagePerHour!$B8,Sales!$C$5:$C$18,0),MATCH(UsagePerHour!AAE$4,Sales!$D$3:$ABF$3,0))/AAE$2*INDEX(Usage!$D$5:$ABF$11,MATCH(UsagePerHour!$B$4,Usage!$C$5:$C$11,0),MATCH(UsagePerHour!AAE$4,Usage!$D$3:$ABF$3,0)),"")</f>
        <v/>
      </c>
      <c r="AAF8" s="6" t="str">
        <f>IFERROR(INDEX(Sales!$D$5:$ABF$18,MATCH(UsagePerHour!$B8,Sales!$C$5:$C$18,0),MATCH(UsagePerHour!AAF$4,Sales!$D$3:$ABF$3,0))/AAF$2*INDEX(Usage!$D$5:$ABF$11,MATCH(UsagePerHour!$B$4,Usage!$C$5:$C$11,0),MATCH(UsagePerHour!AAF$4,Usage!$D$3:$ABF$3,0)),"")</f>
        <v/>
      </c>
      <c r="AAG8" s="6" t="str">
        <f>IFERROR(INDEX(Sales!$D$5:$ABF$18,MATCH(UsagePerHour!$B8,Sales!$C$5:$C$18,0),MATCH(UsagePerHour!AAG$4,Sales!$D$3:$ABF$3,0))/AAG$2*INDEX(Usage!$D$5:$ABF$11,MATCH(UsagePerHour!$B$4,Usage!$C$5:$C$11,0),MATCH(UsagePerHour!AAG$4,Usage!$D$3:$ABF$3,0)),"")</f>
        <v/>
      </c>
      <c r="AAH8" s="6" t="str">
        <f>IFERROR(INDEX(Sales!$D$5:$ABF$18,MATCH(UsagePerHour!$B8,Sales!$C$5:$C$18,0),MATCH(UsagePerHour!AAH$4,Sales!$D$3:$ABF$3,0))/AAH$2*INDEX(Usage!$D$5:$ABF$11,MATCH(UsagePerHour!$B$4,Usage!$C$5:$C$11,0),MATCH(UsagePerHour!AAH$4,Usage!$D$3:$ABF$3,0)),"")</f>
        <v/>
      </c>
      <c r="AAI8" s="6" t="str">
        <f>IFERROR(INDEX(Sales!$D$5:$ABF$18,MATCH(UsagePerHour!$B8,Sales!$C$5:$C$18,0),MATCH(UsagePerHour!AAI$4,Sales!$D$3:$ABF$3,0))/AAI$2*INDEX(Usage!$D$5:$ABF$11,MATCH(UsagePerHour!$B$4,Usage!$C$5:$C$11,0),MATCH(UsagePerHour!AAI$4,Usage!$D$3:$ABF$3,0)),"")</f>
        <v/>
      </c>
      <c r="AAJ8" s="6" t="str">
        <f>IFERROR(INDEX(Sales!$D$5:$ABF$18,MATCH(UsagePerHour!$B8,Sales!$C$5:$C$18,0),MATCH(UsagePerHour!AAJ$4,Sales!$D$3:$ABF$3,0))/AAJ$2*INDEX(Usage!$D$5:$ABF$11,MATCH(UsagePerHour!$B$4,Usage!$C$5:$C$11,0),MATCH(UsagePerHour!AAJ$4,Usage!$D$3:$ABF$3,0)),"")</f>
        <v/>
      </c>
      <c r="AAK8" s="6" t="str">
        <f>IFERROR(INDEX(Sales!$D$5:$ABF$18,MATCH(UsagePerHour!$B8,Sales!$C$5:$C$18,0),MATCH(UsagePerHour!AAK$4,Sales!$D$3:$ABF$3,0))/AAK$2*INDEX(Usage!$D$5:$ABF$11,MATCH(UsagePerHour!$B$4,Usage!$C$5:$C$11,0),MATCH(UsagePerHour!AAK$4,Usage!$D$3:$ABF$3,0)),"")</f>
        <v/>
      </c>
      <c r="AAL8" s="6" t="str">
        <f>IFERROR(INDEX(Sales!$D$5:$ABF$18,MATCH(UsagePerHour!$B8,Sales!$C$5:$C$18,0),MATCH(UsagePerHour!AAL$4,Sales!$D$3:$ABF$3,0))/AAL$2*INDEX(Usage!$D$5:$ABF$11,MATCH(UsagePerHour!$B$4,Usage!$C$5:$C$11,0),MATCH(UsagePerHour!AAL$4,Usage!$D$3:$ABF$3,0)),"")</f>
        <v/>
      </c>
      <c r="AAM8" s="6" t="str">
        <f>IFERROR(INDEX(Sales!$D$5:$ABF$18,MATCH(UsagePerHour!$B8,Sales!$C$5:$C$18,0),MATCH(UsagePerHour!AAM$4,Sales!$D$3:$ABF$3,0))/AAM$2*INDEX(Usage!$D$5:$ABF$11,MATCH(UsagePerHour!$B$4,Usage!$C$5:$C$11,0),MATCH(UsagePerHour!AAM$4,Usage!$D$3:$ABF$3,0)),"")</f>
        <v/>
      </c>
      <c r="AAN8" s="6" t="str">
        <f>IFERROR(INDEX(Sales!$D$5:$ABF$18,MATCH(UsagePerHour!$B8,Sales!$C$5:$C$18,0),MATCH(UsagePerHour!AAN$4,Sales!$D$3:$ABF$3,0))/AAN$2*INDEX(Usage!$D$5:$ABF$11,MATCH(UsagePerHour!$B$4,Usage!$C$5:$C$11,0),MATCH(UsagePerHour!AAN$4,Usage!$D$3:$ABF$3,0)),"")</f>
        <v/>
      </c>
      <c r="AAO8" s="6" t="str">
        <f>IFERROR(INDEX(Sales!$D$5:$ABF$18,MATCH(UsagePerHour!$B8,Sales!$C$5:$C$18,0),MATCH(UsagePerHour!AAO$4,Sales!$D$3:$ABF$3,0))/AAO$2*INDEX(Usage!$D$5:$ABF$11,MATCH(UsagePerHour!$B$4,Usage!$C$5:$C$11,0),MATCH(UsagePerHour!AAO$4,Usage!$D$3:$ABF$3,0)),"")</f>
        <v/>
      </c>
      <c r="AAP8" s="6" t="str">
        <f>IFERROR(INDEX(Sales!$D$5:$ABF$18,MATCH(UsagePerHour!$B8,Sales!$C$5:$C$18,0),MATCH(UsagePerHour!AAP$4,Sales!$D$3:$ABF$3,0))/AAP$2*INDEX(Usage!$D$5:$ABF$11,MATCH(UsagePerHour!$B$4,Usage!$C$5:$C$11,0),MATCH(UsagePerHour!AAP$4,Usage!$D$3:$ABF$3,0)),"")</f>
        <v/>
      </c>
      <c r="AAQ8" s="6" t="str">
        <f>IFERROR(INDEX(Sales!$D$5:$ABF$18,MATCH(UsagePerHour!$B8,Sales!$C$5:$C$18,0),MATCH(UsagePerHour!AAQ$4,Sales!$D$3:$ABF$3,0))/AAQ$2*INDEX(Usage!$D$5:$ABF$11,MATCH(UsagePerHour!$B$4,Usage!$C$5:$C$11,0),MATCH(UsagePerHour!AAQ$4,Usage!$D$3:$ABF$3,0)),"")</f>
        <v/>
      </c>
      <c r="AAR8" s="6" t="str">
        <f>IFERROR(INDEX(Sales!$D$5:$ABF$18,MATCH(UsagePerHour!$B8,Sales!$C$5:$C$18,0),MATCH(UsagePerHour!AAR$4,Sales!$D$3:$ABF$3,0))/AAR$2*INDEX(Usage!$D$5:$ABF$11,MATCH(UsagePerHour!$B$4,Usage!$C$5:$C$11,0),MATCH(UsagePerHour!AAR$4,Usage!$D$3:$ABF$3,0)),"")</f>
        <v/>
      </c>
      <c r="AAS8" s="6" t="str">
        <f>IFERROR(INDEX(Sales!$D$5:$ABF$18,MATCH(UsagePerHour!$B8,Sales!$C$5:$C$18,0),MATCH(UsagePerHour!AAS$4,Sales!$D$3:$ABF$3,0))/AAS$2*INDEX(Usage!$D$5:$ABF$11,MATCH(UsagePerHour!$B$4,Usage!$C$5:$C$11,0),MATCH(UsagePerHour!AAS$4,Usage!$D$3:$ABF$3,0)),"")</f>
        <v/>
      </c>
      <c r="AAT8" s="6" t="str">
        <f>IFERROR(INDEX(Sales!$D$5:$ABF$18,MATCH(UsagePerHour!$B8,Sales!$C$5:$C$18,0),MATCH(UsagePerHour!AAT$4,Sales!$D$3:$ABF$3,0))/AAT$2*INDEX(Usage!$D$5:$ABF$11,MATCH(UsagePerHour!$B$4,Usage!$C$5:$C$11,0),MATCH(UsagePerHour!AAT$4,Usage!$D$3:$ABF$3,0)),"")</f>
        <v/>
      </c>
      <c r="AAU8" s="6" t="str">
        <f>IFERROR(INDEX(Sales!$D$5:$ABF$18,MATCH(UsagePerHour!$B8,Sales!$C$5:$C$18,0),MATCH(UsagePerHour!AAU$4,Sales!$D$3:$ABF$3,0))/AAU$2*INDEX(Usage!$D$5:$ABF$11,MATCH(UsagePerHour!$B$4,Usage!$C$5:$C$11,0),MATCH(UsagePerHour!AAU$4,Usage!$D$3:$ABF$3,0)),"")</f>
        <v/>
      </c>
      <c r="AAV8" s="6" t="str">
        <f>IFERROR(INDEX(Sales!$D$5:$ABF$18,MATCH(UsagePerHour!$B8,Sales!$C$5:$C$18,0),MATCH(UsagePerHour!AAV$4,Sales!$D$3:$ABF$3,0))/AAV$2*INDEX(Usage!$D$5:$ABF$11,MATCH(UsagePerHour!$B$4,Usage!$C$5:$C$11,0),MATCH(UsagePerHour!AAV$4,Usage!$D$3:$ABF$3,0)),"")</f>
        <v/>
      </c>
      <c r="AAW8" s="6" t="str">
        <f>IFERROR(INDEX(Sales!$D$5:$ABF$18,MATCH(UsagePerHour!$B8,Sales!$C$5:$C$18,0),MATCH(UsagePerHour!AAW$4,Sales!$D$3:$ABF$3,0))/AAW$2*INDEX(Usage!$D$5:$ABF$11,MATCH(UsagePerHour!$B$4,Usage!$C$5:$C$11,0),MATCH(UsagePerHour!AAW$4,Usage!$D$3:$ABF$3,0)),"")</f>
        <v/>
      </c>
      <c r="AAX8" s="6" t="str">
        <f>IFERROR(INDEX(Sales!$D$5:$ABF$18,MATCH(UsagePerHour!$B8,Sales!$C$5:$C$18,0),MATCH(UsagePerHour!AAX$4,Sales!$D$3:$ABF$3,0))/AAX$2*INDEX(Usage!$D$5:$ABF$11,MATCH(UsagePerHour!$B$4,Usage!$C$5:$C$11,0),MATCH(UsagePerHour!AAX$4,Usage!$D$3:$ABF$3,0)),"")</f>
        <v/>
      </c>
      <c r="AAY8" s="6" t="str">
        <f>IFERROR(INDEX(Sales!$D$5:$ABF$18,MATCH(UsagePerHour!$B8,Sales!$C$5:$C$18,0),MATCH(UsagePerHour!AAY$4,Sales!$D$3:$ABF$3,0))/AAY$2*INDEX(Usage!$D$5:$ABF$11,MATCH(UsagePerHour!$B$4,Usage!$C$5:$C$11,0),MATCH(UsagePerHour!AAY$4,Usage!$D$3:$ABF$3,0)),"")</f>
        <v/>
      </c>
      <c r="AAZ8" s="6" t="str">
        <f>IFERROR(INDEX(Sales!$D$5:$ABF$18,MATCH(UsagePerHour!$B8,Sales!$C$5:$C$18,0),MATCH(UsagePerHour!AAZ$4,Sales!$D$3:$ABF$3,0))/AAZ$2*INDEX(Usage!$D$5:$ABF$11,MATCH(UsagePerHour!$B$4,Usage!$C$5:$C$11,0),MATCH(UsagePerHour!AAZ$4,Usage!$D$3:$ABF$3,0)),"")</f>
        <v/>
      </c>
      <c r="ABA8" s="6" t="str">
        <f>IFERROR(INDEX(Sales!$D$5:$ABF$18,MATCH(UsagePerHour!$B8,Sales!$C$5:$C$18,0),MATCH(UsagePerHour!ABA$4,Sales!$D$3:$ABF$3,0))/ABA$2*INDEX(Usage!$D$5:$ABF$11,MATCH(UsagePerHour!$B$4,Usage!$C$5:$C$11,0),MATCH(UsagePerHour!ABA$4,Usage!$D$3:$ABF$3,0)),"")</f>
        <v/>
      </c>
    </row>
    <row r="9" spans="2:729">
      <c r="B9" s="3" t="s">
        <v>5</v>
      </c>
      <c r="C9" s="6">
        <f>IFERROR(INDEX(Sales!$D$5:$ABF$18,MATCH(UsagePerHour!$B9,Sales!$C$5:$C$18,0),MATCH(UsagePerHour!C$4,Sales!$D$3:$ABF$3,0))/C$2*INDEX(Usage!$D$5:$ABF$11,MATCH(UsagePerHour!$B$4,Usage!$C$5:$C$11,0),MATCH(UsagePerHour!C$4,Usage!$D$3:$ABF$3,0)),"")</f>
        <v>60.012508579063088</v>
      </c>
      <c r="D9" s="6">
        <f>IFERROR(INDEX(Sales!$D$5:$ABF$18,MATCH(UsagePerHour!$B9,Sales!$C$5:$C$18,0),MATCH(UsagePerHour!D$4,Sales!$D$3:$ABF$3,0))/D$2*INDEX(Usage!$D$5:$ABF$11,MATCH(UsagePerHour!$B$4,Usage!$C$5:$C$11,0),MATCH(UsagePerHour!D$4,Usage!$D$3:$ABF$3,0)),"")</f>
        <v>36.504209030283157</v>
      </c>
      <c r="E9" s="6">
        <f>IFERROR(INDEX(Sales!$D$5:$ABF$18,MATCH(UsagePerHour!$B9,Sales!$C$5:$C$18,0),MATCH(UsagePerHour!E$4,Sales!$D$3:$ABF$3,0))/E$2*INDEX(Usage!$D$5:$ABF$11,MATCH(UsagePerHour!$B$4,Usage!$C$5:$C$11,0),MATCH(UsagePerHour!E$4,Usage!$D$3:$ABF$3,0)),"")</f>
        <v>12.13068263473054</v>
      </c>
      <c r="F9" s="6">
        <f>IFERROR(INDEX(Sales!$D$5:$ABF$18,MATCH(UsagePerHour!$B9,Sales!$C$5:$C$18,0),MATCH(UsagePerHour!F$4,Sales!$D$3:$ABF$3,0))/F$2*INDEX(Usage!$D$5:$ABF$11,MATCH(UsagePerHour!$B$4,Usage!$C$5:$C$11,0),MATCH(UsagePerHour!F$4,Usage!$D$3:$ABF$3,0)),"")</f>
        <v>27.82606628172158</v>
      </c>
      <c r="G9" s="6">
        <f>IFERROR(INDEX(Sales!$D$5:$ABF$18,MATCH(UsagePerHour!$B9,Sales!$C$5:$C$18,0),MATCH(UsagePerHour!G$4,Sales!$D$3:$ABF$3,0))/G$2*INDEX(Usage!$D$5:$ABF$11,MATCH(UsagePerHour!$B$4,Usage!$C$5:$C$11,0),MATCH(UsagePerHour!G$4,Usage!$D$3:$ABF$3,0)),"")</f>
        <v>34.947196541916789</v>
      </c>
      <c r="H9" s="6">
        <f>IFERROR(INDEX(Sales!$D$5:$ABF$18,MATCH(UsagePerHour!$B9,Sales!$C$5:$C$18,0),MATCH(UsagePerHour!H$4,Sales!$D$3:$ABF$3,0))/H$2*INDEX(Usage!$D$5:$ABF$11,MATCH(UsagePerHour!$B$4,Usage!$C$5:$C$11,0),MATCH(UsagePerHour!H$4,Usage!$D$3:$ABF$3,0)),"")</f>
        <v>25.854680858074932</v>
      </c>
      <c r="I9" s="6">
        <f>IFERROR(INDEX(Sales!$D$5:$ABF$18,MATCH(UsagePerHour!$B9,Sales!$C$5:$C$18,0),MATCH(UsagePerHour!I$4,Sales!$D$3:$ABF$3,0))/I$2*INDEX(Usage!$D$5:$ABF$11,MATCH(UsagePerHour!$B$4,Usage!$C$5:$C$11,0),MATCH(UsagePerHour!I$4,Usage!$D$3:$ABF$3,0)),"")</f>
        <v>167.54325177956912</v>
      </c>
      <c r="J9" s="6">
        <f>IFERROR(INDEX(Sales!$D$5:$ABF$18,MATCH(UsagePerHour!$B9,Sales!$C$5:$C$18,0),MATCH(UsagePerHour!J$4,Sales!$D$3:$ABF$3,0))/J$2*INDEX(Usage!$D$5:$ABF$11,MATCH(UsagePerHour!$B$4,Usage!$C$5:$C$11,0),MATCH(UsagePerHour!J$4,Usage!$D$3:$ABF$3,0)),"")</f>
        <v>60.012508579063088</v>
      </c>
      <c r="K9" s="6">
        <f>IFERROR(INDEX(Sales!$D$5:$ABF$18,MATCH(UsagePerHour!$B9,Sales!$C$5:$C$18,0),MATCH(UsagePerHour!K$4,Sales!$D$3:$ABF$3,0))/K$2*INDEX(Usage!$D$5:$ABF$11,MATCH(UsagePerHour!$B$4,Usage!$C$5:$C$11,0),MATCH(UsagePerHour!K$4,Usage!$D$3:$ABF$3,0)),"")</f>
        <v>36.504209030283157</v>
      </c>
      <c r="L9" s="6">
        <f>IFERROR(INDEX(Sales!$D$5:$ABF$18,MATCH(UsagePerHour!$B9,Sales!$C$5:$C$18,0),MATCH(UsagePerHour!L$4,Sales!$D$3:$ABF$3,0))/L$2*INDEX(Usage!$D$5:$ABF$11,MATCH(UsagePerHour!$B$4,Usage!$C$5:$C$11,0),MATCH(UsagePerHour!L$4,Usage!$D$3:$ABF$3,0)),"")</f>
        <v>12.13068263473054</v>
      </c>
      <c r="M9" s="6">
        <f>IFERROR(INDEX(Sales!$D$5:$ABF$18,MATCH(UsagePerHour!$B9,Sales!$C$5:$C$18,0),MATCH(UsagePerHour!M$4,Sales!$D$3:$ABF$3,0))/M$2*INDEX(Usage!$D$5:$ABF$11,MATCH(UsagePerHour!$B$4,Usage!$C$5:$C$11,0),MATCH(UsagePerHour!M$4,Usage!$D$3:$ABF$3,0)),"")</f>
        <v>27.82606628172158</v>
      </c>
      <c r="N9" s="6">
        <f>IFERROR(INDEX(Sales!$D$5:$ABF$18,MATCH(UsagePerHour!$B9,Sales!$C$5:$C$18,0),MATCH(UsagePerHour!N$4,Sales!$D$3:$ABF$3,0))/N$2*INDEX(Usage!$D$5:$ABF$11,MATCH(UsagePerHour!$B$4,Usage!$C$5:$C$11,0),MATCH(UsagePerHour!N$4,Usage!$D$3:$ABF$3,0)),"")</f>
        <v>34.947196541916789</v>
      </c>
      <c r="O9" s="6">
        <f>IFERROR(INDEX(Sales!$D$5:$ABF$18,MATCH(UsagePerHour!$B9,Sales!$C$5:$C$18,0),MATCH(UsagePerHour!O$4,Sales!$D$3:$ABF$3,0))/O$2*INDEX(Usage!$D$5:$ABF$11,MATCH(UsagePerHour!$B$4,Usage!$C$5:$C$11,0),MATCH(UsagePerHour!O$4,Usage!$D$3:$ABF$3,0)),"")</f>
        <v>25.854680858074932</v>
      </c>
      <c r="P9" s="6">
        <f>IFERROR(INDEX(Sales!$D$5:$ABF$18,MATCH(UsagePerHour!$B9,Sales!$C$5:$C$18,0),MATCH(UsagePerHour!P$4,Sales!$D$3:$ABF$3,0))/P$2*INDEX(Usage!$D$5:$ABF$11,MATCH(UsagePerHour!$B$4,Usage!$C$5:$C$11,0),MATCH(UsagePerHour!P$4,Usage!$D$3:$ABF$3,0)),"")</f>
        <v>167.54325177956912</v>
      </c>
      <c r="Q9" s="6">
        <f>IFERROR(INDEX(Sales!$D$5:$ABF$18,MATCH(UsagePerHour!$B9,Sales!$C$5:$C$18,0),MATCH(UsagePerHour!Q$4,Sales!$D$3:$ABF$3,0))/Q$2*INDEX(Usage!$D$5:$ABF$11,MATCH(UsagePerHour!$B$4,Usage!$C$5:$C$11,0),MATCH(UsagePerHour!Q$4,Usage!$D$3:$ABF$3,0)),"")</f>
        <v>60.012508579063088</v>
      </c>
      <c r="R9" s="6">
        <f>IFERROR(INDEX(Sales!$D$5:$ABF$18,MATCH(UsagePerHour!$B9,Sales!$C$5:$C$18,0),MATCH(UsagePerHour!R$4,Sales!$D$3:$ABF$3,0))/R$2*INDEX(Usage!$D$5:$ABF$11,MATCH(UsagePerHour!$B$4,Usage!$C$5:$C$11,0),MATCH(UsagePerHour!R$4,Usage!$D$3:$ABF$3,0)),"")</f>
        <v>36.504209030283157</v>
      </c>
      <c r="S9" s="6">
        <f>IFERROR(INDEX(Sales!$D$5:$ABF$18,MATCH(UsagePerHour!$B9,Sales!$C$5:$C$18,0),MATCH(UsagePerHour!S$4,Sales!$D$3:$ABF$3,0))/S$2*INDEX(Usage!$D$5:$ABF$11,MATCH(UsagePerHour!$B$4,Usage!$C$5:$C$11,0),MATCH(UsagePerHour!S$4,Usage!$D$3:$ABF$3,0)),"")</f>
        <v>12.13068263473054</v>
      </c>
      <c r="T9" s="6">
        <f>IFERROR(INDEX(Sales!$D$5:$ABF$18,MATCH(UsagePerHour!$B9,Sales!$C$5:$C$18,0),MATCH(UsagePerHour!T$4,Sales!$D$3:$ABF$3,0))/T$2*INDEX(Usage!$D$5:$ABF$11,MATCH(UsagePerHour!$B$4,Usage!$C$5:$C$11,0),MATCH(UsagePerHour!T$4,Usage!$D$3:$ABF$3,0)),"")</f>
        <v>27.82606628172158</v>
      </c>
      <c r="U9" s="6">
        <f>IFERROR(INDEX(Sales!$D$5:$ABF$18,MATCH(UsagePerHour!$B9,Sales!$C$5:$C$18,0),MATCH(UsagePerHour!U$4,Sales!$D$3:$ABF$3,0))/U$2*INDEX(Usage!$D$5:$ABF$11,MATCH(UsagePerHour!$B$4,Usage!$C$5:$C$11,0),MATCH(UsagePerHour!U$4,Usage!$D$3:$ABF$3,0)),"")</f>
        <v>34.947196541916789</v>
      </c>
      <c r="V9" s="6">
        <f>IFERROR(INDEX(Sales!$D$5:$ABF$18,MATCH(UsagePerHour!$B9,Sales!$C$5:$C$18,0),MATCH(UsagePerHour!V$4,Sales!$D$3:$ABF$3,0))/V$2*INDEX(Usage!$D$5:$ABF$11,MATCH(UsagePerHour!$B$4,Usage!$C$5:$C$11,0),MATCH(UsagePerHour!V$4,Usage!$D$3:$ABF$3,0)),"")</f>
        <v>25.854680858074932</v>
      </c>
      <c r="W9" s="6">
        <f>IFERROR(INDEX(Sales!$D$5:$ABF$18,MATCH(UsagePerHour!$B9,Sales!$C$5:$C$18,0),MATCH(UsagePerHour!W$4,Sales!$D$3:$ABF$3,0))/W$2*INDEX(Usage!$D$5:$ABF$11,MATCH(UsagePerHour!$B$4,Usage!$C$5:$C$11,0),MATCH(UsagePerHour!W$4,Usage!$D$3:$ABF$3,0)),"")</f>
        <v>167.54325177956912</v>
      </c>
      <c r="X9" s="6">
        <f>IFERROR(INDEX(Sales!$D$5:$ABF$18,MATCH(UsagePerHour!$B9,Sales!$C$5:$C$18,0),MATCH(UsagePerHour!X$4,Sales!$D$3:$ABF$3,0))/X$2*INDEX(Usage!$D$5:$ABF$11,MATCH(UsagePerHour!$B$4,Usage!$C$5:$C$11,0),MATCH(UsagePerHour!X$4,Usage!$D$3:$ABF$3,0)),"")</f>
        <v>60.012508579063088</v>
      </c>
      <c r="Y9" s="6">
        <f>IFERROR(INDEX(Sales!$D$5:$ABF$18,MATCH(UsagePerHour!$B9,Sales!$C$5:$C$18,0),MATCH(UsagePerHour!Y$4,Sales!$D$3:$ABF$3,0))/Y$2*INDEX(Usage!$D$5:$ABF$11,MATCH(UsagePerHour!$B$4,Usage!$C$5:$C$11,0),MATCH(UsagePerHour!Y$4,Usage!$D$3:$ABF$3,0)),"")</f>
        <v>36.504209030283157</v>
      </c>
      <c r="Z9" s="6">
        <f>IFERROR(INDEX(Sales!$D$5:$ABF$18,MATCH(UsagePerHour!$B9,Sales!$C$5:$C$18,0),MATCH(UsagePerHour!Z$4,Sales!$D$3:$ABF$3,0))/Z$2*INDEX(Usage!$D$5:$ABF$11,MATCH(UsagePerHour!$B$4,Usage!$C$5:$C$11,0),MATCH(UsagePerHour!Z$4,Usage!$D$3:$ABF$3,0)),"")</f>
        <v>12.13068263473054</v>
      </c>
      <c r="AA9" s="6">
        <f>IFERROR(INDEX(Sales!$D$5:$ABF$18,MATCH(UsagePerHour!$B9,Sales!$C$5:$C$18,0),MATCH(UsagePerHour!AA$4,Sales!$D$3:$ABF$3,0))/AA$2*INDEX(Usage!$D$5:$ABF$11,MATCH(UsagePerHour!$B$4,Usage!$C$5:$C$11,0),MATCH(UsagePerHour!AA$4,Usage!$D$3:$ABF$3,0)),"")</f>
        <v>27.82606628172158</v>
      </c>
      <c r="AB9" s="6">
        <f>IFERROR(INDEX(Sales!$D$5:$ABF$18,MATCH(UsagePerHour!$B9,Sales!$C$5:$C$18,0),MATCH(UsagePerHour!AB$4,Sales!$D$3:$ABF$3,0))/AB$2*INDEX(Usage!$D$5:$ABF$11,MATCH(UsagePerHour!$B$4,Usage!$C$5:$C$11,0),MATCH(UsagePerHour!AB$4,Usage!$D$3:$ABF$3,0)),"")</f>
        <v>34.947196541916789</v>
      </c>
      <c r="AC9" s="6">
        <f>IFERROR(INDEX(Sales!$D$5:$ABF$18,MATCH(UsagePerHour!$B9,Sales!$C$5:$C$18,0),MATCH(UsagePerHour!AC$4,Sales!$D$3:$ABF$3,0))/AC$2*INDEX(Usage!$D$5:$ABF$11,MATCH(UsagePerHour!$B$4,Usage!$C$5:$C$11,0),MATCH(UsagePerHour!AC$4,Usage!$D$3:$ABF$3,0)),"")</f>
        <v>25.854680858074932</v>
      </c>
      <c r="AD9" s="6">
        <f>IFERROR(INDEX(Sales!$D$5:$ABF$18,MATCH(UsagePerHour!$B9,Sales!$C$5:$C$18,0),MATCH(UsagePerHour!AD$4,Sales!$D$3:$ABF$3,0))/AD$2*INDEX(Usage!$D$5:$ABF$11,MATCH(UsagePerHour!$B$4,Usage!$C$5:$C$11,0),MATCH(UsagePerHour!AD$4,Usage!$D$3:$ABF$3,0)),"")</f>
        <v>167.54325177956912</v>
      </c>
      <c r="AE9" s="6">
        <f>IFERROR(INDEX(Sales!$D$5:$ABF$18,MATCH(UsagePerHour!$B9,Sales!$C$5:$C$18,0),MATCH(UsagePerHour!AE$4,Sales!$D$3:$ABF$3,0))/AE$2*INDEX(Usage!$D$5:$ABF$11,MATCH(UsagePerHour!$B$4,Usage!$C$5:$C$11,0),MATCH(UsagePerHour!AE$4,Usage!$D$3:$ABF$3,0)),"")</f>
        <v>60.012508579063088</v>
      </c>
      <c r="AF9" s="6">
        <f>IFERROR(INDEX(Sales!$D$5:$ABF$18,MATCH(UsagePerHour!$B9,Sales!$C$5:$C$18,0),MATCH(UsagePerHour!AF$4,Sales!$D$3:$ABF$3,0))/AF$2*INDEX(Usage!$D$5:$ABF$11,MATCH(UsagePerHour!$B$4,Usage!$C$5:$C$11,0),MATCH(UsagePerHour!AF$4,Usage!$D$3:$ABF$3,0)),"")</f>
        <v>36.504209030283157</v>
      </c>
      <c r="AG9" s="6">
        <f>IFERROR(INDEX(Sales!$D$5:$ABF$18,MATCH(UsagePerHour!$B9,Sales!$C$5:$C$18,0),MATCH(UsagePerHour!AG$4,Sales!$D$3:$ABF$3,0))/AG$2*INDEX(Usage!$D$5:$ABF$11,MATCH(UsagePerHour!$B$4,Usage!$C$5:$C$11,0),MATCH(UsagePerHour!AG$4,Usage!$D$3:$ABF$3,0)),"")</f>
        <v>12.13068263473054</v>
      </c>
      <c r="AH9" s="6">
        <f>IFERROR(INDEX(Sales!$D$5:$ABF$18,MATCH(UsagePerHour!$B9,Sales!$C$5:$C$18,0),MATCH(UsagePerHour!AH$4,Sales!$D$3:$ABF$3,0))/AH$2*INDEX(Usage!$D$5:$ABF$11,MATCH(UsagePerHour!$B$4,Usage!$C$5:$C$11,0),MATCH(UsagePerHour!AH$4,Usage!$D$3:$ABF$3,0)),"")</f>
        <v>27.82606628172158</v>
      </c>
      <c r="AI9" s="6">
        <f>IFERROR(INDEX(Sales!$D$5:$ABF$18,MATCH(UsagePerHour!$B9,Sales!$C$5:$C$18,0),MATCH(UsagePerHour!AI$4,Sales!$D$3:$ABF$3,0))/AI$2*INDEX(Usage!$D$5:$ABF$11,MATCH(UsagePerHour!$B$4,Usage!$C$5:$C$11,0),MATCH(UsagePerHour!AI$4,Usage!$D$3:$ABF$3,0)),"")</f>
        <v>34.947196541916789</v>
      </c>
      <c r="AJ9" s="6">
        <f>IFERROR(INDEX(Sales!$D$5:$ABF$18,MATCH(UsagePerHour!$B9,Sales!$C$5:$C$18,0),MATCH(UsagePerHour!AJ$4,Sales!$D$3:$ABF$3,0))/AJ$2*INDEX(Usage!$D$5:$ABF$11,MATCH(UsagePerHour!$B$4,Usage!$C$5:$C$11,0),MATCH(UsagePerHour!AJ$4,Usage!$D$3:$ABF$3,0)),"")</f>
        <v>25.854680858074932</v>
      </c>
      <c r="AK9" s="6">
        <f>IFERROR(INDEX(Sales!$D$5:$ABF$18,MATCH(UsagePerHour!$B9,Sales!$C$5:$C$18,0),MATCH(UsagePerHour!AK$4,Sales!$D$3:$ABF$3,0))/AK$2*INDEX(Usage!$D$5:$ABF$11,MATCH(UsagePerHour!$B$4,Usage!$C$5:$C$11,0),MATCH(UsagePerHour!AK$4,Usage!$D$3:$ABF$3,0)),"")</f>
        <v>167.54325177956912</v>
      </c>
      <c r="AL9" s="6">
        <f>IFERROR(INDEX(Sales!$D$5:$ABF$18,MATCH(UsagePerHour!$B9,Sales!$C$5:$C$18,0),MATCH(UsagePerHour!AL$4,Sales!$D$3:$ABF$3,0))/AL$2*INDEX(Usage!$D$5:$ABF$11,MATCH(UsagePerHour!$B$4,Usage!$C$5:$C$11,0),MATCH(UsagePerHour!AL$4,Usage!$D$3:$ABF$3,0)),"")</f>
        <v>60.012508579063088</v>
      </c>
      <c r="AM9" s="6">
        <f>IFERROR(INDEX(Sales!$D$5:$ABF$18,MATCH(UsagePerHour!$B9,Sales!$C$5:$C$18,0),MATCH(UsagePerHour!AM$4,Sales!$D$3:$ABF$3,0))/AM$2*INDEX(Usage!$D$5:$ABF$11,MATCH(UsagePerHour!$B$4,Usage!$C$5:$C$11,0),MATCH(UsagePerHour!AM$4,Usage!$D$3:$ABF$3,0)),"")</f>
        <v>36.504209030283157</v>
      </c>
      <c r="AN9" s="6">
        <f>IFERROR(INDEX(Sales!$D$5:$ABF$18,MATCH(UsagePerHour!$B9,Sales!$C$5:$C$18,0),MATCH(UsagePerHour!AN$4,Sales!$D$3:$ABF$3,0))/AN$2*INDEX(Usage!$D$5:$ABF$11,MATCH(UsagePerHour!$B$4,Usage!$C$5:$C$11,0),MATCH(UsagePerHour!AN$4,Usage!$D$3:$ABF$3,0)),"")</f>
        <v>12.13068263473054</v>
      </c>
      <c r="AO9" s="6">
        <f>IFERROR(INDEX(Sales!$D$5:$ABF$18,MATCH(UsagePerHour!$B9,Sales!$C$5:$C$18,0),MATCH(UsagePerHour!AO$4,Sales!$D$3:$ABF$3,0))/AO$2*INDEX(Usage!$D$5:$ABF$11,MATCH(UsagePerHour!$B$4,Usage!$C$5:$C$11,0),MATCH(UsagePerHour!AO$4,Usage!$D$3:$ABF$3,0)),"")</f>
        <v>27.82606628172158</v>
      </c>
      <c r="AP9" s="6">
        <f>IFERROR(INDEX(Sales!$D$5:$ABF$18,MATCH(UsagePerHour!$B9,Sales!$C$5:$C$18,0),MATCH(UsagePerHour!AP$4,Sales!$D$3:$ABF$3,0))/AP$2*INDEX(Usage!$D$5:$ABF$11,MATCH(UsagePerHour!$B$4,Usage!$C$5:$C$11,0),MATCH(UsagePerHour!AP$4,Usage!$D$3:$ABF$3,0)),"")</f>
        <v>34.947196541916789</v>
      </c>
      <c r="AQ9" s="6">
        <f>IFERROR(INDEX(Sales!$D$5:$ABF$18,MATCH(UsagePerHour!$B9,Sales!$C$5:$C$18,0),MATCH(UsagePerHour!AQ$4,Sales!$D$3:$ABF$3,0))/AQ$2*INDEX(Usage!$D$5:$ABF$11,MATCH(UsagePerHour!$B$4,Usage!$C$5:$C$11,0),MATCH(UsagePerHour!AQ$4,Usage!$D$3:$ABF$3,0)),"")</f>
        <v>25.854680858074932</v>
      </c>
      <c r="AR9" s="6">
        <f>IFERROR(INDEX(Sales!$D$5:$ABF$18,MATCH(UsagePerHour!$B9,Sales!$C$5:$C$18,0),MATCH(UsagePerHour!AR$4,Sales!$D$3:$ABF$3,0))/AR$2*INDEX(Usage!$D$5:$ABF$11,MATCH(UsagePerHour!$B$4,Usage!$C$5:$C$11,0),MATCH(UsagePerHour!AR$4,Usage!$D$3:$ABF$3,0)),"")</f>
        <v>167.54325177956912</v>
      </c>
      <c r="AS9" s="6">
        <f>IFERROR(INDEX(Sales!$D$5:$ABF$18,MATCH(UsagePerHour!$B9,Sales!$C$5:$C$18,0),MATCH(UsagePerHour!AS$4,Sales!$D$3:$ABF$3,0))/AS$2*INDEX(Usage!$D$5:$ABF$11,MATCH(UsagePerHour!$B$4,Usage!$C$5:$C$11,0),MATCH(UsagePerHour!AS$4,Usage!$D$3:$ABF$3,0)),"")</f>
        <v>60.012508579063088</v>
      </c>
      <c r="AT9" s="6">
        <f>IFERROR(INDEX(Sales!$D$5:$ABF$18,MATCH(UsagePerHour!$B9,Sales!$C$5:$C$18,0),MATCH(UsagePerHour!AT$4,Sales!$D$3:$ABF$3,0))/AT$2*INDEX(Usage!$D$5:$ABF$11,MATCH(UsagePerHour!$B$4,Usage!$C$5:$C$11,0),MATCH(UsagePerHour!AT$4,Usage!$D$3:$ABF$3,0)),"")</f>
        <v>36.504209030283157</v>
      </c>
      <c r="AU9" s="6">
        <f>IFERROR(INDEX(Sales!$D$5:$ABF$18,MATCH(UsagePerHour!$B9,Sales!$C$5:$C$18,0),MATCH(UsagePerHour!AU$4,Sales!$D$3:$ABF$3,0))/AU$2*INDEX(Usage!$D$5:$ABF$11,MATCH(UsagePerHour!$B$4,Usage!$C$5:$C$11,0),MATCH(UsagePerHour!AU$4,Usage!$D$3:$ABF$3,0)),"")</f>
        <v>12.13068263473054</v>
      </c>
      <c r="AV9" s="6">
        <f>IFERROR(INDEX(Sales!$D$5:$ABF$18,MATCH(UsagePerHour!$B9,Sales!$C$5:$C$18,0),MATCH(UsagePerHour!AV$4,Sales!$D$3:$ABF$3,0))/AV$2*INDEX(Usage!$D$5:$ABF$11,MATCH(UsagePerHour!$B$4,Usage!$C$5:$C$11,0),MATCH(UsagePerHour!AV$4,Usage!$D$3:$ABF$3,0)),"")</f>
        <v>27.82606628172158</v>
      </c>
      <c r="AW9" s="6">
        <f>IFERROR(INDEX(Sales!$D$5:$ABF$18,MATCH(UsagePerHour!$B9,Sales!$C$5:$C$18,0),MATCH(UsagePerHour!AW$4,Sales!$D$3:$ABF$3,0))/AW$2*INDEX(Usage!$D$5:$ABF$11,MATCH(UsagePerHour!$B$4,Usage!$C$5:$C$11,0),MATCH(UsagePerHour!AW$4,Usage!$D$3:$ABF$3,0)),"")</f>
        <v>34.947196541916789</v>
      </c>
      <c r="AX9" s="6">
        <f>IFERROR(INDEX(Sales!$D$5:$ABF$18,MATCH(UsagePerHour!$B9,Sales!$C$5:$C$18,0),MATCH(UsagePerHour!AX$4,Sales!$D$3:$ABF$3,0))/AX$2*INDEX(Usage!$D$5:$ABF$11,MATCH(UsagePerHour!$B$4,Usage!$C$5:$C$11,0),MATCH(UsagePerHour!AX$4,Usage!$D$3:$ABF$3,0)),"")</f>
        <v>25.854680858074932</v>
      </c>
      <c r="AY9" s="6">
        <f>IFERROR(INDEX(Sales!$D$5:$ABF$18,MATCH(UsagePerHour!$B9,Sales!$C$5:$C$18,0),MATCH(UsagePerHour!AY$4,Sales!$D$3:$ABF$3,0))/AY$2*INDEX(Usage!$D$5:$ABF$11,MATCH(UsagePerHour!$B$4,Usage!$C$5:$C$11,0),MATCH(UsagePerHour!AY$4,Usage!$D$3:$ABF$3,0)),"")</f>
        <v>167.54325177956912</v>
      </c>
      <c r="AZ9" s="6">
        <f>IFERROR(INDEX(Sales!$D$5:$ABF$18,MATCH(UsagePerHour!$B9,Sales!$C$5:$C$18,0),MATCH(UsagePerHour!AZ$4,Sales!$D$3:$ABF$3,0))/AZ$2*INDEX(Usage!$D$5:$ABF$11,MATCH(UsagePerHour!$B$4,Usage!$C$5:$C$11,0),MATCH(UsagePerHour!AZ$4,Usage!$D$3:$ABF$3,0)),"")</f>
        <v>60.012508579063088</v>
      </c>
      <c r="BA9" s="6">
        <f>IFERROR(INDEX(Sales!$D$5:$ABF$18,MATCH(UsagePerHour!$B9,Sales!$C$5:$C$18,0),MATCH(UsagePerHour!BA$4,Sales!$D$3:$ABF$3,0))/BA$2*INDEX(Usage!$D$5:$ABF$11,MATCH(UsagePerHour!$B$4,Usage!$C$5:$C$11,0),MATCH(UsagePerHour!BA$4,Usage!$D$3:$ABF$3,0)),"")</f>
        <v>36.504209030283157</v>
      </c>
      <c r="BB9" s="6">
        <f>IFERROR(INDEX(Sales!$D$5:$ABF$18,MATCH(UsagePerHour!$B9,Sales!$C$5:$C$18,0),MATCH(UsagePerHour!BB$4,Sales!$D$3:$ABF$3,0))/BB$2*INDEX(Usage!$D$5:$ABF$11,MATCH(UsagePerHour!$B$4,Usage!$C$5:$C$11,0),MATCH(UsagePerHour!BB$4,Usage!$D$3:$ABF$3,0)),"")</f>
        <v>12.13068263473054</v>
      </c>
      <c r="BC9" s="6">
        <f>IFERROR(INDEX(Sales!$D$5:$ABF$18,MATCH(UsagePerHour!$B9,Sales!$C$5:$C$18,0),MATCH(UsagePerHour!BC$4,Sales!$D$3:$ABF$3,0))/BC$2*INDEX(Usage!$D$5:$ABF$11,MATCH(UsagePerHour!$B$4,Usage!$C$5:$C$11,0),MATCH(UsagePerHour!BC$4,Usage!$D$3:$ABF$3,0)),"")</f>
        <v>27.82606628172158</v>
      </c>
      <c r="BD9" s="6">
        <f>IFERROR(INDEX(Sales!$D$5:$ABF$18,MATCH(UsagePerHour!$B9,Sales!$C$5:$C$18,0),MATCH(UsagePerHour!BD$4,Sales!$D$3:$ABF$3,0))/BD$2*INDEX(Usage!$D$5:$ABF$11,MATCH(UsagePerHour!$B$4,Usage!$C$5:$C$11,0),MATCH(UsagePerHour!BD$4,Usage!$D$3:$ABF$3,0)),"")</f>
        <v>34.947196541916789</v>
      </c>
      <c r="BE9" s="6">
        <f>IFERROR(INDEX(Sales!$D$5:$ABF$18,MATCH(UsagePerHour!$B9,Sales!$C$5:$C$18,0),MATCH(UsagePerHour!BE$4,Sales!$D$3:$ABF$3,0))/BE$2*INDEX(Usage!$D$5:$ABF$11,MATCH(UsagePerHour!$B$4,Usage!$C$5:$C$11,0),MATCH(UsagePerHour!BE$4,Usage!$D$3:$ABF$3,0)),"")</f>
        <v>25.854680858074932</v>
      </c>
      <c r="BF9" s="6">
        <f>IFERROR(INDEX(Sales!$D$5:$ABF$18,MATCH(UsagePerHour!$B9,Sales!$C$5:$C$18,0),MATCH(UsagePerHour!BF$4,Sales!$D$3:$ABF$3,0))/BF$2*INDEX(Usage!$D$5:$ABF$11,MATCH(UsagePerHour!$B$4,Usage!$C$5:$C$11,0),MATCH(UsagePerHour!BF$4,Usage!$D$3:$ABF$3,0)),"")</f>
        <v>167.54325177956912</v>
      </c>
      <c r="BG9" s="6">
        <f>IFERROR(INDEX(Sales!$D$5:$ABF$18,MATCH(UsagePerHour!$B9,Sales!$C$5:$C$18,0),MATCH(UsagePerHour!BG$4,Sales!$D$3:$ABF$3,0))/BG$2*INDEX(Usage!$D$5:$ABF$11,MATCH(UsagePerHour!$B$4,Usage!$C$5:$C$11,0),MATCH(UsagePerHour!BG$4,Usage!$D$3:$ABF$3,0)),"")</f>
        <v>60.012508579063088</v>
      </c>
      <c r="BH9" s="6">
        <f>IFERROR(INDEX(Sales!$D$5:$ABF$18,MATCH(UsagePerHour!$B9,Sales!$C$5:$C$18,0),MATCH(UsagePerHour!BH$4,Sales!$D$3:$ABF$3,0))/BH$2*INDEX(Usage!$D$5:$ABF$11,MATCH(UsagePerHour!$B$4,Usage!$C$5:$C$11,0),MATCH(UsagePerHour!BH$4,Usage!$D$3:$ABF$3,0)),"")</f>
        <v>36.504209030283157</v>
      </c>
      <c r="BI9" s="6">
        <f>IFERROR(INDEX(Sales!$D$5:$ABF$18,MATCH(UsagePerHour!$B9,Sales!$C$5:$C$18,0),MATCH(UsagePerHour!BI$4,Sales!$D$3:$ABF$3,0))/BI$2*INDEX(Usage!$D$5:$ABF$11,MATCH(UsagePerHour!$B$4,Usage!$C$5:$C$11,0),MATCH(UsagePerHour!BI$4,Usage!$D$3:$ABF$3,0)),"")</f>
        <v>12.13068263473054</v>
      </c>
      <c r="BJ9" s="6">
        <f>IFERROR(INDEX(Sales!$D$5:$ABF$18,MATCH(UsagePerHour!$B9,Sales!$C$5:$C$18,0),MATCH(UsagePerHour!BJ$4,Sales!$D$3:$ABF$3,0))/BJ$2*INDEX(Usage!$D$5:$ABF$11,MATCH(UsagePerHour!$B$4,Usage!$C$5:$C$11,0),MATCH(UsagePerHour!BJ$4,Usage!$D$3:$ABF$3,0)),"")</f>
        <v>27.82606628172158</v>
      </c>
      <c r="BK9" s="6">
        <f>IFERROR(INDEX(Sales!$D$5:$ABF$18,MATCH(UsagePerHour!$B9,Sales!$C$5:$C$18,0),MATCH(UsagePerHour!BK$4,Sales!$D$3:$ABF$3,0))/BK$2*INDEX(Usage!$D$5:$ABF$11,MATCH(UsagePerHour!$B$4,Usage!$C$5:$C$11,0),MATCH(UsagePerHour!BK$4,Usage!$D$3:$ABF$3,0)),"")</f>
        <v>34.947196541916789</v>
      </c>
      <c r="BL9" s="6">
        <f>IFERROR(INDEX(Sales!$D$5:$ABF$18,MATCH(UsagePerHour!$B9,Sales!$C$5:$C$18,0),MATCH(UsagePerHour!BL$4,Sales!$D$3:$ABF$3,0))/BL$2*INDEX(Usage!$D$5:$ABF$11,MATCH(UsagePerHour!$B$4,Usage!$C$5:$C$11,0),MATCH(UsagePerHour!BL$4,Usage!$D$3:$ABF$3,0)),"")</f>
        <v>25.854680858074932</v>
      </c>
      <c r="BM9" s="6">
        <f>IFERROR(INDEX(Sales!$D$5:$ABF$18,MATCH(UsagePerHour!$B9,Sales!$C$5:$C$18,0),MATCH(UsagePerHour!BM$4,Sales!$D$3:$ABF$3,0))/BM$2*INDEX(Usage!$D$5:$ABF$11,MATCH(UsagePerHour!$B$4,Usage!$C$5:$C$11,0),MATCH(UsagePerHour!BM$4,Usage!$D$3:$ABF$3,0)),"")</f>
        <v>167.54325177956912</v>
      </c>
      <c r="BN9" s="6">
        <f>IFERROR(INDEX(Sales!$D$5:$ABF$18,MATCH(UsagePerHour!$B9,Sales!$C$5:$C$18,0),MATCH(UsagePerHour!BN$4,Sales!$D$3:$ABF$3,0))/BN$2*INDEX(Usage!$D$5:$ABF$11,MATCH(UsagePerHour!$B$4,Usage!$C$5:$C$11,0),MATCH(UsagePerHour!BN$4,Usage!$D$3:$ABF$3,0)),"")</f>
        <v>60.012508579063088</v>
      </c>
      <c r="BO9" s="6">
        <f>IFERROR(INDEX(Sales!$D$5:$ABF$18,MATCH(UsagePerHour!$B9,Sales!$C$5:$C$18,0),MATCH(UsagePerHour!BO$4,Sales!$D$3:$ABF$3,0))/BO$2*INDEX(Usage!$D$5:$ABF$11,MATCH(UsagePerHour!$B$4,Usage!$C$5:$C$11,0),MATCH(UsagePerHour!BO$4,Usage!$D$3:$ABF$3,0)),"")</f>
        <v>36.504209030283157</v>
      </c>
      <c r="BP9" s="6">
        <f>IFERROR(INDEX(Sales!$D$5:$ABF$18,MATCH(UsagePerHour!$B9,Sales!$C$5:$C$18,0),MATCH(UsagePerHour!BP$4,Sales!$D$3:$ABF$3,0))/BP$2*INDEX(Usage!$D$5:$ABF$11,MATCH(UsagePerHour!$B$4,Usage!$C$5:$C$11,0),MATCH(UsagePerHour!BP$4,Usage!$D$3:$ABF$3,0)),"")</f>
        <v>12.13068263473054</v>
      </c>
      <c r="BQ9" s="6">
        <f>IFERROR(INDEX(Sales!$D$5:$ABF$18,MATCH(UsagePerHour!$B9,Sales!$C$5:$C$18,0),MATCH(UsagePerHour!BQ$4,Sales!$D$3:$ABF$3,0))/BQ$2*INDEX(Usage!$D$5:$ABF$11,MATCH(UsagePerHour!$B$4,Usage!$C$5:$C$11,0),MATCH(UsagePerHour!BQ$4,Usage!$D$3:$ABF$3,0)),"")</f>
        <v>27.82606628172158</v>
      </c>
      <c r="BR9" s="6">
        <f>IFERROR(INDEX(Sales!$D$5:$ABF$18,MATCH(UsagePerHour!$B9,Sales!$C$5:$C$18,0),MATCH(UsagePerHour!BR$4,Sales!$D$3:$ABF$3,0))/BR$2*INDEX(Usage!$D$5:$ABF$11,MATCH(UsagePerHour!$B$4,Usage!$C$5:$C$11,0),MATCH(UsagePerHour!BR$4,Usage!$D$3:$ABF$3,0)),"")</f>
        <v>34.947196541916789</v>
      </c>
      <c r="BS9" s="6">
        <f>IFERROR(INDEX(Sales!$D$5:$ABF$18,MATCH(UsagePerHour!$B9,Sales!$C$5:$C$18,0),MATCH(UsagePerHour!BS$4,Sales!$D$3:$ABF$3,0))/BS$2*INDEX(Usage!$D$5:$ABF$11,MATCH(UsagePerHour!$B$4,Usage!$C$5:$C$11,0),MATCH(UsagePerHour!BS$4,Usage!$D$3:$ABF$3,0)),"")</f>
        <v>25.854680858074932</v>
      </c>
      <c r="BT9" s="6">
        <f>IFERROR(INDEX(Sales!$D$5:$ABF$18,MATCH(UsagePerHour!$B9,Sales!$C$5:$C$18,0),MATCH(UsagePerHour!BT$4,Sales!$D$3:$ABF$3,0))/BT$2*INDEX(Usage!$D$5:$ABF$11,MATCH(UsagePerHour!$B$4,Usage!$C$5:$C$11,0),MATCH(UsagePerHour!BT$4,Usage!$D$3:$ABF$3,0)),"")</f>
        <v>167.54325177956912</v>
      </c>
      <c r="BU9" s="6">
        <f>IFERROR(INDEX(Sales!$D$5:$ABF$18,MATCH(UsagePerHour!$B9,Sales!$C$5:$C$18,0),MATCH(UsagePerHour!BU$4,Sales!$D$3:$ABF$3,0))/BU$2*INDEX(Usage!$D$5:$ABF$11,MATCH(UsagePerHour!$B$4,Usage!$C$5:$C$11,0),MATCH(UsagePerHour!BU$4,Usage!$D$3:$ABF$3,0)),"")</f>
        <v>60.012508579063088</v>
      </c>
      <c r="BV9" s="6">
        <f>IFERROR(INDEX(Sales!$D$5:$ABF$18,MATCH(UsagePerHour!$B9,Sales!$C$5:$C$18,0),MATCH(UsagePerHour!BV$4,Sales!$D$3:$ABF$3,0))/BV$2*INDEX(Usage!$D$5:$ABF$11,MATCH(UsagePerHour!$B$4,Usage!$C$5:$C$11,0),MATCH(UsagePerHour!BV$4,Usage!$D$3:$ABF$3,0)),"")</f>
        <v>36.504209030283157</v>
      </c>
      <c r="BW9" s="6">
        <f>IFERROR(INDEX(Sales!$D$5:$ABF$18,MATCH(UsagePerHour!$B9,Sales!$C$5:$C$18,0),MATCH(UsagePerHour!BW$4,Sales!$D$3:$ABF$3,0))/BW$2*INDEX(Usage!$D$5:$ABF$11,MATCH(UsagePerHour!$B$4,Usage!$C$5:$C$11,0),MATCH(UsagePerHour!BW$4,Usage!$D$3:$ABF$3,0)),"")</f>
        <v>12.13068263473054</v>
      </c>
      <c r="BX9" s="6">
        <f>IFERROR(INDEX(Sales!$D$5:$ABF$18,MATCH(UsagePerHour!$B9,Sales!$C$5:$C$18,0),MATCH(UsagePerHour!BX$4,Sales!$D$3:$ABF$3,0))/BX$2*INDEX(Usage!$D$5:$ABF$11,MATCH(UsagePerHour!$B$4,Usage!$C$5:$C$11,0),MATCH(UsagePerHour!BX$4,Usage!$D$3:$ABF$3,0)),"")</f>
        <v>27.82606628172158</v>
      </c>
      <c r="BY9" s="6">
        <f>IFERROR(INDEX(Sales!$D$5:$ABF$18,MATCH(UsagePerHour!$B9,Sales!$C$5:$C$18,0),MATCH(UsagePerHour!BY$4,Sales!$D$3:$ABF$3,0))/BY$2*INDEX(Usage!$D$5:$ABF$11,MATCH(UsagePerHour!$B$4,Usage!$C$5:$C$11,0),MATCH(UsagePerHour!BY$4,Usage!$D$3:$ABF$3,0)),"")</f>
        <v>34.947196541916789</v>
      </c>
      <c r="BZ9" s="6">
        <f>IFERROR(INDEX(Sales!$D$5:$ABF$18,MATCH(UsagePerHour!$B9,Sales!$C$5:$C$18,0),MATCH(UsagePerHour!BZ$4,Sales!$D$3:$ABF$3,0))/BZ$2*INDEX(Usage!$D$5:$ABF$11,MATCH(UsagePerHour!$B$4,Usage!$C$5:$C$11,0),MATCH(UsagePerHour!BZ$4,Usage!$D$3:$ABF$3,0)),"")</f>
        <v>25.854680858074932</v>
      </c>
      <c r="CA9" s="6">
        <f>IFERROR(INDEX(Sales!$D$5:$ABF$18,MATCH(UsagePerHour!$B9,Sales!$C$5:$C$18,0),MATCH(UsagePerHour!CA$4,Sales!$D$3:$ABF$3,0))/CA$2*INDEX(Usage!$D$5:$ABF$11,MATCH(UsagePerHour!$B$4,Usage!$C$5:$C$11,0),MATCH(UsagePerHour!CA$4,Usage!$D$3:$ABF$3,0)),"")</f>
        <v>167.54325177956912</v>
      </c>
      <c r="CB9" s="6">
        <f>IFERROR(INDEX(Sales!$D$5:$ABF$18,MATCH(UsagePerHour!$B9,Sales!$C$5:$C$18,0),MATCH(UsagePerHour!CB$4,Sales!$D$3:$ABF$3,0))/CB$2*INDEX(Usage!$D$5:$ABF$11,MATCH(UsagePerHour!$B$4,Usage!$C$5:$C$11,0),MATCH(UsagePerHour!CB$4,Usage!$D$3:$ABF$3,0)),"")</f>
        <v>60.012508579063088</v>
      </c>
      <c r="CC9" s="6">
        <f>IFERROR(INDEX(Sales!$D$5:$ABF$18,MATCH(UsagePerHour!$B9,Sales!$C$5:$C$18,0),MATCH(UsagePerHour!CC$4,Sales!$D$3:$ABF$3,0))/CC$2*INDEX(Usage!$D$5:$ABF$11,MATCH(UsagePerHour!$B$4,Usage!$C$5:$C$11,0),MATCH(UsagePerHour!CC$4,Usage!$D$3:$ABF$3,0)),"")</f>
        <v>36.504209030283157</v>
      </c>
      <c r="CD9" s="6">
        <f>IFERROR(INDEX(Sales!$D$5:$ABF$18,MATCH(UsagePerHour!$B9,Sales!$C$5:$C$18,0),MATCH(UsagePerHour!CD$4,Sales!$D$3:$ABF$3,0))/CD$2*INDEX(Usage!$D$5:$ABF$11,MATCH(UsagePerHour!$B$4,Usage!$C$5:$C$11,0),MATCH(UsagePerHour!CD$4,Usage!$D$3:$ABF$3,0)),"")</f>
        <v>12.13068263473054</v>
      </c>
      <c r="CE9" s="6">
        <f>IFERROR(INDEX(Sales!$D$5:$ABF$18,MATCH(UsagePerHour!$B9,Sales!$C$5:$C$18,0),MATCH(UsagePerHour!CE$4,Sales!$D$3:$ABF$3,0))/CE$2*INDEX(Usage!$D$5:$ABF$11,MATCH(UsagePerHour!$B$4,Usage!$C$5:$C$11,0),MATCH(UsagePerHour!CE$4,Usage!$D$3:$ABF$3,0)),"")</f>
        <v>27.82606628172158</v>
      </c>
      <c r="CF9" s="6">
        <f>IFERROR(INDEX(Sales!$D$5:$ABF$18,MATCH(UsagePerHour!$B9,Sales!$C$5:$C$18,0),MATCH(UsagePerHour!CF$4,Sales!$D$3:$ABF$3,0))/CF$2*INDEX(Usage!$D$5:$ABF$11,MATCH(UsagePerHour!$B$4,Usage!$C$5:$C$11,0),MATCH(UsagePerHour!CF$4,Usage!$D$3:$ABF$3,0)),"")</f>
        <v>34.947196541916789</v>
      </c>
      <c r="CG9" s="6">
        <f>IFERROR(INDEX(Sales!$D$5:$ABF$18,MATCH(UsagePerHour!$B9,Sales!$C$5:$C$18,0),MATCH(UsagePerHour!CG$4,Sales!$D$3:$ABF$3,0))/CG$2*INDEX(Usage!$D$5:$ABF$11,MATCH(UsagePerHour!$B$4,Usage!$C$5:$C$11,0),MATCH(UsagePerHour!CG$4,Usage!$D$3:$ABF$3,0)),"")</f>
        <v>25.854680858074932</v>
      </c>
      <c r="CH9" s="6">
        <f>IFERROR(INDEX(Sales!$D$5:$ABF$18,MATCH(UsagePerHour!$B9,Sales!$C$5:$C$18,0),MATCH(UsagePerHour!CH$4,Sales!$D$3:$ABF$3,0))/CH$2*INDEX(Usage!$D$5:$ABF$11,MATCH(UsagePerHour!$B$4,Usage!$C$5:$C$11,0),MATCH(UsagePerHour!CH$4,Usage!$D$3:$ABF$3,0)),"")</f>
        <v>167.54325177956912</v>
      </c>
      <c r="CI9" s="6">
        <f>IFERROR(INDEX(Sales!$D$5:$ABF$18,MATCH(UsagePerHour!$B9,Sales!$C$5:$C$18,0),MATCH(UsagePerHour!CI$4,Sales!$D$3:$ABF$3,0))/CI$2*INDEX(Usage!$D$5:$ABF$11,MATCH(UsagePerHour!$B$4,Usage!$C$5:$C$11,0),MATCH(UsagePerHour!CI$4,Usage!$D$3:$ABF$3,0)),"")</f>
        <v>60.012508579063088</v>
      </c>
      <c r="CJ9" s="6">
        <f>IFERROR(INDEX(Sales!$D$5:$ABF$18,MATCH(UsagePerHour!$B9,Sales!$C$5:$C$18,0),MATCH(UsagePerHour!CJ$4,Sales!$D$3:$ABF$3,0))/CJ$2*INDEX(Usage!$D$5:$ABF$11,MATCH(UsagePerHour!$B$4,Usage!$C$5:$C$11,0),MATCH(UsagePerHour!CJ$4,Usage!$D$3:$ABF$3,0)),"")</f>
        <v>36.504209030283157</v>
      </c>
      <c r="CK9" s="6">
        <f>IFERROR(INDEX(Sales!$D$5:$ABF$18,MATCH(UsagePerHour!$B9,Sales!$C$5:$C$18,0),MATCH(UsagePerHour!CK$4,Sales!$D$3:$ABF$3,0))/CK$2*INDEX(Usage!$D$5:$ABF$11,MATCH(UsagePerHour!$B$4,Usage!$C$5:$C$11,0),MATCH(UsagePerHour!CK$4,Usage!$D$3:$ABF$3,0)),"")</f>
        <v>12.13068263473054</v>
      </c>
      <c r="CL9" s="6">
        <f>IFERROR(INDEX(Sales!$D$5:$ABF$18,MATCH(UsagePerHour!$B9,Sales!$C$5:$C$18,0),MATCH(UsagePerHour!CL$4,Sales!$D$3:$ABF$3,0))/CL$2*INDEX(Usage!$D$5:$ABF$11,MATCH(UsagePerHour!$B$4,Usage!$C$5:$C$11,0),MATCH(UsagePerHour!CL$4,Usage!$D$3:$ABF$3,0)),"")</f>
        <v>27.82606628172158</v>
      </c>
      <c r="CM9" s="6">
        <f>IFERROR(INDEX(Sales!$D$5:$ABF$18,MATCH(UsagePerHour!$B9,Sales!$C$5:$C$18,0),MATCH(UsagePerHour!CM$4,Sales!$D$3:$ABF$3,0))/CM$2*INDEX(Usage!$D$5:$ABF$11,MATCH(UsagePerHour!$B$4,Usage!$C$5:$C$11,0),MATCH(UsagePerHour!CM$4,Usage!$D$3:$ABF$3,0)),"")</f>
        <v>34.947196541916789</v>
      </c>
      <c r="CN9" s="6">
        <f>IFERROR(INDEX(Sales!$D$5:$ABF$18,MATCH(UsagePerHour!$B9,Sales!$C$5:$C$18,0),MATCH(UsagePerHour!CN$4,Sales!$D$3:$ABF$3,0))/CN$2*INDEX(Usage!$D$5:$ABF$11,MATCH(UsagePerHour!$B$4,Usage!$C$5:$C$11,0),MATCH(UsagePerHour!CN$4,Usage!$D$3:$ABF$3,0)),"")</f>
        <v>25.854680858074932</v>
      </c>
      <c r="CO9" s="6">
        <f>IFERROR(INDEX(Sales!$D$5:$ABF$18,MATCH(UsagePerHour!$B9,Sales!$C$5:$C$18,0),MATCH(UsagePerHour!CO$4,Sales!$D$3:$ABF$3,0))/CO$2*INDEX(Usage!$D$5:$ABF$11,MATCH(UsagePerHour!$B$4,Usage!$C$5:$C$11,0),MATCH(UsagePerHour!CO$4,Usage!$D$3:$ABF$3,0)),"")</f>
        <v>167.54325177956912</v>
      </c>
      <c r="CP9" s="6">
        <f>IFERROR(INDEX(Sales!$D$5:$ABF$18,MATCH(UsagePerHour!$B9,Sales!$C$5:$C$18,0),MATCH(UsagePerHour!CP$4,Sales!$D$3:$ABF$3,0))/CP$2*INDEX(Usage!$D$5:$ABF$11,MATCH(UsagePerHour!$B$4,Usage!$C$5:$C$11,0),MATCH(UsagePerHour!CP$4,Usage!$D$3:$ABF$3,0)),"")</f>
        <v>60.012508579063088</v>
      </c>
      <c r="CQ9" s="6">
        <f>IFERROR(INDEX(Sales!$D$5:$ABF$18,MATCH(UsagePerHour!$B9,Sales!$C$5:$C$18,0),MATCH(UsagePerHour!CQ$4,Sales!$D$3:$ABF$3,0))/CQ$2*INDEX(Usage!$D$5:$ABF$11,MATCH(UsagePerHour!$B$4,Usage!$C$5:$C$11,0),MATCH(UsagePerHour!CQ$4,Usage!$D$3:$ABF$3,0)),"")</f>
        <v>36.504209030283157</v>
      </c>
      <c r="CR9" s="6">
        <f>IFERROR(INDEX(Sales!$D$5:$ABF$18,MATCH(UsagePerHour!$B9,Sales!$C$5:$C$18,0),MATCH(UsagePerHour!CR$4,Sales!$D$3:$ABF$3,0))/CR$2*INDEX(Usage!$D$5:$ABF$11,MATCH(UsagePerHour!$B$4,Usage!$C$5:$C$11,0),MATCH(UsagePerHour!CR$4,Usage!$D$3:$ABF$3,0)),"")</f>
        <v>12.13068263473054</v>
      </c>
      <c r="CS9" s="6">
        <f>IFERROR(INDEX(Sales!$D$5:$ABF$18,MATCH(UsagePerHour!$B9,Sales!$C$5:$C$18,0),MATCH(UsagePerHour!CS$4,Sales!$D$3:$ABF$3,0))/CS$2*INDEX(Usage!$D$5:$ABF$11,MATCH(UsagePerHour!$B$4,Usage!$C$5:$C$11,0),MATCH(UsagePerHour!CS$4,Usage!$D$3:$ABF$3,0)),"")</f>
        <v>27.82606628172158</v>
      </c>
      <c r="CT9" s="6">
        <f>IFERROR(INDEX(Sales!$D$5:$ABF$18,MATCH(UsagePerHour!$B9,Sales!$C$5:$C$18,0),MATCH(UsagePerHour!CT$4,Sales!$D$3:$ABF$3,0))/CT$2*INDEX(Usage!$D$5:$ABF$11,MATCH(UsagePerHour!$B$4,Usage!$C$5:$C$11,0),MATCH(UsagePerHour!CT$4,Usage!$D$3:$ABF$3,0)),"")</f>
        <v>34.947196541916789</v>
      </c>
      <c r="CU9" s="6">
        <f>IFERROR(INDEX(Sales!$D$5:$ABF$18,MATCH(UsagePerHour!$B9,Sales!$C$5:$C$18,0),MATCH(UsagePerHour!CU$4,Sales!$D$3:$ABF$3,0))/CU$2*INDEX(Usage!$D$5:$ABF$11,MATCH(UsagePerHour!$B$4,Usage!$C$5:$C$11,0),MATCH(UsagePerHour!CU$4,Usage!$D$3:$ABF$3,0)),"")</f>
        <v>25.854680858074932</v>
      </c>
      <c r="CV9" s="6">
        <f>IFERROR(INDEX(Sales!$D$5:$ABF$18,MATCH(UsagePerHour!$B9,Sales!$C$5:$C$18,0),MATCH(UsagePerHour!CV$4,Sales!$D$3:$ABF$3,0))/CV$2*INDEX(Usage!$D$5:$ABF$11,MATCH(UsagePerHour!$B$4,Usage!$C$5:$C$11,0),MATCH(UsagePerHour!CV$4,Usage!$D$3:$ABF$3,0)),"")</f>
        <v>167.54325177956912</v>
      </c>
      <c r="CW9" s="6">
        <f>IFERROR(INDEX(Sales!$D$5:$ABF$18,MATCH(UsagePerHour!$B9,Sales!$C$5:$C$18,0),MATCH(UsagePerHour!CW$4,Sales!$D$3:$ABF$3,0))/CW$2*INDEX(Usage!$D$5:$ABF$11,MATCH(UsagePerHour!$B$4,Usage!$C$5:$C$11,0),MATCH(UsagePerHour!CW$4,Usage!$D$3:$ABF$3,0)),"")</f>
        <v>60.012508579063088</v>
      </c>
      <c r="CX9" s="6">
        <f>IFERROR(INDEX(Sales!$D$5:$ABF$18,MATCH(UsagePerHour!$B9,Sales!$C$5:$C$18,0),MATCH(UsagePerHour!CX$4,Sales!$D$3:$ABF$3,0))/CX$2*INDEX(Usage!$D$5:$ABF$11,MATCH(UsagePerHour!$B$4,Usage!$C$5:$C$11,0),MATCH(UsagePerHour!CX$4,Usage!$D$3:$ABF$3,0)),"")</f>
        <v>36.504209030283157</v>
      </c>
      <c r="CY9" s="6">
        <f>IFERROR(INDEX(Sales!$D$5:$ABF$18,MATCH(UsagePerHour!$B9,Sales!$C$5:$C$18,0),MATCH(UsagePerHour!CY$4,Sales!$D$3:$ABF$3,0))/CY$2*INDEX(Usage!$D$5:$ABF$11,MATCH(UsagePerHour!$B$4,Usage!$C$5:$C$11,0),MATCH(UsagePerHour!CY$4,Usage!$D$3:$ABF$3,0)),"")</f>
        <v>12.13068263473054</v>
      </c>
      <c r="CZ9" s="6">
        <f>IFERROR(INDEX(Sales!$D$5:$ABF$18,MATCH(UsagePerHour!$B9,Sales!$C$5:$C$18,0),MATCH(UsagePerHour!CZ$4,Sales!$D$3:$ABF$3,0))/CZ$2*INDEX(Usage!$D$5:$ABF$11,MATCH(UsagePerHour!$B$4,Usage!$C$5:$C$11,0),MATCH(UsagePerHour!CZ$4,Usage!$D$3:$ABF$3,0)),"")</f>
        <v>27.82606628172158</v>
      </c>
      <c r="DA9" s="6">
        <f>IFERROR(INDEX(Sales!$D$5:$ABF$18,MATCH(UsagePerHour!$B9,Sales!$C$5:$C$18,0),MATCH(UsagePerHour!DA$4,Sales!$D$3:$ABF$3,0))/DA$2*INDEX(Usage!$D$5:$ABF$11,MATCH(UsagePerHour!$B$4,Usage!$C$5:$C$11,0),MATCH(UsagePerHour!DA$4,Usage!$D$3:$ABF$3,0)),"")</f>
        <v>12.387688622754492</v>
      </c>
      <c r="DB9" s="6">
        <f>IFERROR(INDEX(Sales!$D$5:$ABF$18,MATCH(UsagePerHour!$B9,Sales!$C$5:$C$18,0),MATCH(UsagePerHour!DB$4,Sales!$D$3:$ABF$3,0))/DB$2*INDEX(Usage!$D$5:$ABF$11,MATCH(UsagePerHour!$B$4,Usage!$C$5:$C$11,0),MATCH(UsagePerHour!DB$4,Usage!$D$3:$ABF$3,0)),"")</f>
        <v>12.259764972247996</v>
      </c>
      <c r="DC9" s="6">
        <f>IFERROR(INDEX(Sales!$D$5:$ABF$18,MATCH(UsagePerHour!$B9,Sales!$C$5:$C$18,0),MATCH(UsagePerHour!DC$4,Sales!$D$3:$ABF$3,0))/DC$2*INDEX(Usage!$D$5:$ABF$11,MATCH(UsagePerHour!$B$4,Usage!$C$5:$C$11,0),MATCH(UsagePerHour!DC$4,Usage!$D$3:$ABF$3,0)),"")</f>
        <v>105.83314350261215</v>
      </c>
      <c r="DD9" s="6">
        <f>IFERROR(INDEX(Sales!$D$5:$ABF$18,MATCH(UsagePerHour!$B9,Sales!$C$5:$C$18,0),MATCH(UsagePerHour!DD$4,Sales!$D$3:$ABF$3,0))/DD$2*INDEX(Usage!$D$5:$ABF$11,MATCH(UsagePerHour!$B$4,Usage!$C$5:$C$11,0),MATCH(UsagePerHour!DD$4,Usage!$D$3:$ABF$3,0)),"")</f>
        <v>7.9618789355150072</v>
      </c>
      <c r="DE9" s="6">
        <f>IFERROR(INDEX(Sales!$D$5:$ABF$18,MATCH(UsagePerHour!$B9,Sales!$C$5:$C$18,0),MATCH(UsagePerHour!DE$4,Sales!$D$3:$ABF$3,0))/DE$2*INDEX(Usage!$D$5:$ABF$11,MATCH(UsagePerHour!$B$4,Usage!$C$5:$C$11,0),MATCH(UsagePerHour!DE$4,Usage!$D$3:$ABF$3,0)),"")</f>
        <v>40.58046769361296</v>
      </c>
      <c r="DF9" s="6">
        <f>IFERROR(INDEX(Sales!$D$5:$ABF$18,MATCH(UsagePerHour!$B9,Sales!$C$5:$C$18,0),MATCH(UsagePerHour!DF$4,Sales!$D$3:$ABF$3,0))/DF$2*INDEX(Usage!$D$5:$ABF$11,MATCH(UsagePerHour!$B$4,Usage!$C$5:$C$11,0),MATCH(UsagePerHour!DF$4,Usage!$D$3:$ABF$3,0)),"")</f>
        <v>11.66837873166352</v>
      </c>
      <c r="DG9" s="6">
        <f>IFERROR(INDEX(Sales!$D$5:$ABF$18,MATCH(UsagePerHour!$B9,Sales!$C$5:$C$18,0),MATCH(UsagePerHour!DG$4,Sales!$D$3:$ABF$3,0))/DG$2*INDEX(Usage!$D$5:$ABF$11,MATCH(UsagePerHour!$B$4,Usage!$C$5:$C$11,0),MATCH(UsagePerHour!DG$4,Usage!$D$3:$ABF$3,0)),"")</f>
        <v>46.854468772933757</v>
      </c>
      <c r="DH9" s="6">
        <f>IFERROR(INDEX(Sales!$D$5:$ABF$18,MATCH(UsagePerHour!$B9,Sales!$C$5:$C$18,0),MATCH(UsagePerHour!DH$4,Sales!$D$3:$ABF$3,0))/DH$2*INDEX(Usage!$D$5:$ABF$11,MATCH(UsagePerHour!$B$4,Usage!$C$5:$C$11,0),MATCH(UsagePerHour!DH$4,Usage!$D$3:$ABF$3,0)),"")</f>
        <v>47.532121671084184</v>
      </c>
      <c r="DI9" s="6">
        <f>IFERROR(INDEX(Sales!$D$5:$ABF$18,MATCH(UsagePerHour!$B9,Sales!$C$5:$C$18,0),MATCH(UsagePerHour!DI$4,Sales!$D$3:$ABF$3,0))/DI$2*INDEX(Usage!$D$5:$ABF$11,MATCH(UsagePerHour!$B$4,Usage!$C$5:$C$11,0),MATCH(UsagePerHour!DI$4,Usage!$D$3:$ABF$3,0)),"")</f>
        <v>11.920628131049131</v>
      </c>
      <c r="DJ9" s="6">
        <f>IFERROR(INDEX(Sales!$D$5:$ABF$18,MATCH(UsagePerHour!$B9,Sales!$C$5:$C$18,0),MATCH(UsagePerHour!DJ$4,Sales!$D$3:$ABF$3,0))/DJ$2*INDEX(Usage!$D$5:$ABF$11,MATCH(UsagePerHour!$B$4,Usage!$C$5:$C$11,0),MATCH(UsagePerHour!DJ$4,Usage!$D$3:$ABF$3,0)),"")</f>
        <v>94.241000637635977</v>
      </c>
      <c r="DK9" s="6">
        <f>IFERROR(INDEX(Sales!$D$5:$ABF$18,MATCH(UsagePerHour!$B9,Sales!$C$5:$C$18,0),MATCH(UsagePerHour!DK$4,Sales!$D$3:$ABF$3,0))/DK$2*INDEX(Usage!$D$5:$ABF$11,MATCH(UsagePerHour!$B$4,Usage!$C$5:$C$11,0),MATCH(UsagePerHour!DK$4,Usage!$D$3:$ABF$3,0)),"")</f>
        <v>35.806127586571272</v>
      </c>
      <c r="DL9" s="6">
        <f>IFERROR(INDEX(Sales!$D$5:$ABF$18,MATCH(UsagePerHour!$B9,Sales!$C$5:$C$18,0),MATCH(UsagePerHour!DL$4,Sales!$D$3:$ABF$3,0))/DL$2*INDEX(Usage!$D$5:$ABF$11,MATCH(UsagePerHour!$B$4,Usage!$C$5:$C$11,0),MATCH(UsagePerHour!DL$4,Usage!$D$3:$ABF$3,0)),"")</f>
        <v>36.152834152699171</v>
      </c>
      <c r="DM9" s="6">
        <f>IFERROR(INDEX(Sales!$D$5:$ABF$18,MATCH(UsagePerHour!$B9,Sales!$C$5:$C$18,0),MATCH(UsagePerHour!DM$4,Sales!$D$3:$ABF$3,0))/DM$2*INDEX(Usage!$D$5:$ABF$11,MATCH(UsagePerHour!$B$4,Usage!$C$5:$C$11,0),MATCH(UsagePerHour!DM$4,Usage!$D$3:$ABF$3,0)),"")</f>
        <v>14.401420598680872</v>
      </c>
      <c r="DN9" s="6">
        <f>IFERROR(INDEX(Sales!$D$5:$ABF$18,MATCH(UsagePerHour!$B9,Sales!$C$5:$C$18,0),MATCH(UsagePerHour!DN$4,Sales!$D$3:$ABF$3,0))/DN$2*INDEX(Usage!$D$5:$ABF$11,MATCH(UsagePerHour!$B$4,Usage!$C$5:$C$11,0),MATCH(UsagePerHour!DN$4,Usage!$D$3:$ABF$3,0)),"")</f>
        <v>52.726971494046424</v>
      </c>
      <c r="DO9" s="6">
        <f>IFERROR(INDEX(Sales!$D$5:$ABF$18,MATCH(UsagePerHour!$B9,Sales!$C$5:$C$18,0),MATCH(UsagePerHour!DO$4,Sales!$D$3:$ABF$3,0))/DO$2*INDEX(Usage!$D$5:$ABF$11,MATCH(UsagePerHour!$B$4,Usage!$C$5:$C$11,0),MATCH(UsagePerHour!DO$4,Usage!$D$3:$ABF$3,0)),"")</f>
        <v>16.586900631743937</v>
      </c>
      <c r="DP9" s="6">
        <f>IFERROR(INDEX(Sales!$D$5:$ABF$18,MATCH(UsagePerHour!$B9,Sales!$C$5:$C$18,0),MATCH(UsagePerHour!DP$4,Sales!$D$3:$ABF$3,0))/DP$2*INDEX(Usage!$D$5:$ABF$11,MATCH(UsagePerHour!$B$4,Usage!$C$5:$C$11,0),MATCH(UsagePerHour!DP$4,Usage!$D$3:$ABF$3,0)),"")</f>
        <v>22.04532259020084</v>
      </c>
      <c r="DQ9" s="6">
        <f>IFERROR(INDEX(Sales!$D$5:$ABF$18,MATCH(UsagePerHour!$B9,Sales!$C$5:$C$18,0),MATCH(UsagePerHour!DQ$4,Sales!$D$3:$ABF$3,0))/DQ$2*INDEX(Usage!$D$5:$ABF$11,MATCH(UsagePerHour!$B$4,Usage!$C$5:$C$11,0),MATCH(UsagePerHour!DQ$4,Usage!$D$3:$ABF$3,0)),"")</f>
        <v>125.30845586449014</v>
      </c>
      <c r="DR9" s="6">
        <f>IFERROR(INDEX(Sales!$D$5:$ABF$18,MATCH(UsagePerHour!$B9,Sales!$C$5:$C$18,0),MATCH(UsagePerHour!DR$4,Sales!$D$3:$ABF$3,0))/DR$2*INDEX(Usage!$D$5:$ABF$11,MATCH(UsagePerHour!$B$4,Usage!$C$5:$C$11,0),MATCH(UsagePerHour!DR$4,Usage!$D$3:$ABF$3,0)),"")</f>
        <v>33.077418726764954</v>
      </c>
      <c r="DS9" s="6">
        <f>IFERROR(INDEX(Sales!$D$5:$ABF$18,MATCH(UsagePerHour!$B9,Sales!$C$5:$C$18,0),MATCH(UsagePerHour!DS$4,Sales!$D$3:$ABF$3,0))/DS$2*INDEX(Usage!$D$5:$ABF$11,MATCH(UsagePerHour!$B$4,Usage!$C$5:$C$11,0),MATCH(UsagePerHour!DS$4,Usage!$D$3:$ABF$3,0)),"")</f>
        <v>26.393119468664629</v>
      </c>
      <c r="DT9" s="6">
        <f>IFERROR(INDEX(Sales!$D$5:$ABF$18,MATCH(UsagePerHour!$B9,Sales!$C$5:$C$18,0),MATCH(UsagePerHour!DT$4,Sales!$D$3:$ABF$3,0))/DT$2*INDEX(Usage!$D$5:$ABF$11,MATCH(UsagePerHour!$B$4,Usage!$C$5:$C$11,0),MATCH(UsagePerHour!DT$4,Usage!$D$3:$ABF$3,0)),"")</f>
        <v>6.3803045186640475</v>
      </c>
      <c r="DU9" s="6">
        <f>IFERROR(INDEX(Sales!$D$5:$ABF$18,MATCH(UsagePerHour!$B9,Sales!$C$5:$C$18,0),MATCH(UsagePerHour!DU$4,Sales!$D$3:$ABF$3,0))/DU$2*INDEX(Usage!$D$5:$ABF$11,MATCH(UsagePerHour!$B$4,Usage!$C$5:$C$11,0),MATCH(UsagePerHour!DU$4,Usage!$D$3:$ABF$3,0)),"")</f>
        <v>32.480264352372998</v>
      </c>
      <c r="DV9" s="6">
        <f>IFERROR(INDEX(Sales!$D$5:$ABF$18,MATCH(UsagePerHour!$B9,Sales!$C$5:$C$18,0),MATCH(UsagePerHour!DV$4,Sales!$D$3:$ABF$3,0))/DV$2*INDEX(Usage!$D$5:$ABF$11,MATCH(UsagePerHour!$B$4,Usage!$C$5:$C$11,0),MATCH(UsagePerHour!DV$4,Usage!$D$3:$ABF$3,0)),"")</f>
        <v>19.929837037037036</v>
      </c>
      <c r="DW9" s="6">
        <f>IFERROR(INDEX(Sales!$D$5:$ABF$18,MATCH(UsagePerHour!$B9,Sales!$C$5:$C$18,0),MATCH(UsagePerHour!DW$4,Sales!$D$3:$ABF$3,0))/DW$2*INDEX(Usage!$D$5:$ABF$11,MATCH(UsagePerHour!$B$4,Usage!$C$5:$C$11,0),MATCH(UsagePerHour!DW$4,Usage!$D$3:$ABF$3,0)),"")</f>
        <v>37.428722414813564</v>
      </c>
      <c r="DX9" s="6">
        <f>IFERROR(INDEX(Sales!$D$5:$ABF$18,MATCH(UsagePerHour!$B9,Sales!$C$5:$C$18,0),MATCH(UsagePerHour!DX$4,Sales!$D$3:$ABF$3,0))/DX$2*INDEX(Usage!$D$5:$ABF$11,MATCH(UsagePerHour!$B$4,Usage!$C$5:$C$11,0),MATCH(UsagePerHour!DX$4,Usage!$D$3:$ABF$3,0)),"")</f>
        <v>117.84564166694832</v>
      </c>
      <c r="DY9" s="6">
        <f>IFERROR(INDEX(Sales!$D$5:$ABF$18,MATCH(UsagePerHour!$B9,Sales!$C$5:$C$18,0),MATCH(UsagePerHour!DY$4,Sales!$D$3:$ABF$3,0))/DY$2*INDEX(Usage!$D$5:$ABF$11,MATCH(UsagePerHour!$B$4,Usage!$C$5:$C$11,0),MATCH(UsagePerHour!DY$4,Usage!$D$3:$ABF$3,0)),"")</f>
        <v>44.604890794340072</v>
      </c>
      <c r="DZ9" s="6">
        <f>IFERROR(INDEX(Sales!$D$5:$ABF$18,MATCH(UsagePerHour!$B9,Sales!$C$5:$C$18,0),MATCH(UsagePerHour!DZ$4,Sales!$D$3:$ABF$3,0))/DZ$2*INDEX(Usage!$D$5:$ABF$11,MATCH(UsagePerHour!$B$4,Usage!$C$5:$C$11,0),MATCH(UsagePerHour!DZ$4,Usage!$D$3:$ABF$3,0)),"")</f>
        <v>41.366690820091776</v>
      </c>
      <c r="EA9" s="6">
        <f>IFERROR(INDEX(Sales!$D$5:$ABF$18,MATCH(UsagePerHour!$B9,Sales!$C$5:$C$18,0),MATCH(UsagePerHour!EA$4,Sales!$D$3:$ABF$3,0))/EA$2*INDEX(Usage!$D$5:$ABF$11,MATCH(UsagePerHour!$B$4,Usage!$C$5:$C$11,0),MATCH(UsagePerHour!EA$4,Usage!$D$3:$ABF$3,0)),"")</f>
        <v>41.462891820674116</v>
      </c>
      <c r="EB9" s="6">
        <f>IFERROR(INDEX(Sales!$D$5:$ABF$18,MATCH(UsagePerHour!$B9,Sales!$C$5:$C$18,0),MATCH(UsagePerHour!EB$4,Sales!$D$3:$ABF$3,0))/EB$2*INDEX(Usage!$D$5:$ABF$11,MATCH(UsagePerHour!$B$4,Usage!$C$5:$C$11,0),MATCH(UsagePerHour!EB$4,Usage!$D$3:$ABF$3,0)),"")</f>
        <v>4.305271372827244</v>
      </c>
      <c r="EC9" s="6">
        <f>IFERROR(INDEX(Sales!$D$5:$ABF$18,MATCH(UsagePerHour!$B9,Sales!$C$5:$C$18,0),MATCH(UsagePerHour!EC$4,Sales!$D$3:$ABF$3,0))/EC$2*INDEX(Usage!$D$5:$ABF$11,MATCH(UsagePerHour!$B$4,Usage!$C$5:$C$11,0),MATCH(UsagePerHour!EC$4,Usage!$D$3:$ABF$3,0)),"")</f>
        <v>41.402878752959417</v>
      </c>
      <c r="ED9" s="6">
        <f>IFERROR(INDEX(Sales!$D$5:$ABF$18,MATCH(UsagePerHour!$B9,Sales!$C$5:$C$18,0),MATCH(UsagePerHour!ED$4,Sales!$D$3:$ABF$3,0))/ED$2*INDEX(Usage!$D$5:$ABF$11,MATCH(UsagePerHour!$B$4,Usage!$C$5:$C$11,0),MATCH(UsagePerHour!ED$4,Usage!$D$3:$ABF$3,0)),"")</f>
        <v>18.403385541643033</v>
      </c>
      <c r="EE9" s="6">
        <f>IFERROR(INDEX(Sales!$D$5:$ABF$18,MATCH(UsagePerHour!$B9,Sales!$C$5:$C$18,0),MATCH(UsagePerHour!EE$4,Sales!$D$3:$ABF$3,0))/EE$2*INDEX(Usage!$D$5:$ABF$11,MATCH(UsagePerHour!$B$4,Usage!$C$5:$C$11,0),MATCH(UsagePerHour!EE$4,Usage!$D$3:$ABF$3,0)),"")</f>
        <v>163.59574423352754</v>
      </c>
      <c r="EF9" s="6">
        <f>IFERROR(INDEX(Sales!$D$5:$ABF$18,MATCH(UsagePerHour!$B9,Sales!$C$5:$C$18,0),MATCH(UsagePerHour!EF$4,Sales!$D$3:$ABF$3,0))/EF$2*INDEX(Usage!$D$5:$ABF$11,MATCH(UsagePerHour!$B$4,Usage!$C$5:$C$11,0),MATCH(UsagePerHour!EF$4,Usage!$D$3:$ABF$3,0)),"")</f>
        <v>76.757609115488606</v>
      </c>
      <c r="EG9" s="6">
        <f>IFERROR(INDEX(Sales!$D$5:$ABF$18,MATCH(UsagePerHour!$B9,Sales!$C$5:$C$18,0),MATCH(UsagePerHour!EG$4,Sales!$D$3:$ABF$3,0))/EG$2*INDEX(Usage!$D$5:$ABF$11,MATCH(UsagePerHour!$B$4,Usage!$C$5:$C$11,0),MATCH(UsagePerHour!EG$4,Usage!$D$3:$ABF$3,0)),"")</f>
        <v>39.521073206260112</v>
      </c>
      <c r="EH9" s="6">
        <f>IFERROR(INDEX(Sales!$D$5:$ABF$18,MATCH(UsagePerHour!$B9,Sales!$C$5:$C$18,0),MATCH(UsagePerHour!EH$4,Sales!$D$3:$ABF$3,0))/EH$2*INDEX(Usage!$D$5:$ABF$11,MATCH(UsagePerHour!$B$4,Usage!$C$5:$C$11,0),MATCH(UsagePerHour!EH$4,Usage!$D$3:$ABF$3,0)),"")</f>
        <v>24.59768513776503</v>
      </c>
      <c r="EI9" s="6">
        <f>IFERROR(INDEX(Sales!$D$5:$ABF$18,MATCH(UsagePerHour!$B9,Sales!$C$5:$C$18,0),MATCH(UsagePerHour!EI$4,Sales!$D$3:$ABF$3,0))/EI$2*INDEX(Usage!$D$5:$ABF$11,MATCH(UsagePerHour!$B$4,Usage!$C$5:$C$11,0),MATCH(UsagePerHour!EI$4,Usage!$D$3:$ABF$3,0)),"")</f>
        <v>52.641786953175249</v>
      </c>
      <c r="EJ9" s="6">
        <f>IFERROR(INDEX(Sales!$D$5:$ABF$18,MATCH(UsagePerHour!$B9,Sales!$C$5:$C$18,0),MATCH(UsagePerHour!EJ$4,Sales!$D$3:$ABF$3,0))/EJ$2*INDEX(Usage!$D$5:$ABF$11,MATCH(UsagePerHour!$B$4,Usage!$C$5:$C$11,0),MATCH(UsagePerHour!EJ$4,Usage!$D$3:$ABF$3,0)),"")</f>
        <v>17.750876951647292</v>
      </c>
      <c r="EK9" s="6">
        <f>IFERROR(INDEX(Sales!$D$5:$ABF$18,MATCH(UsagePerHour!$B9,Sales!$C$5:$C$18,0),MATCH(UsagePerHour!EK$4,Sales!$D$3:$ABF$3,0))/EK$2*INDEX(Usage!$D$5:$ABF$11,MATCH(UsagePerHour!$B$4,Usage!$C$5:$C$11,0),MATCH(UsagePerHour!EK$4,Usage!$D$3:$ABF$3,0)),"")</f>
        <v>34.009701655155425</v>
      </c>
      <c r="EL9" s="6">
        <f>IFERROR(INDEX(Sales!$D$5:$ABF$18,MATCH(UsagePerHour!$B9,Sales!$C$5:$C$18,0),MATCH(UsagePerHour!EL$4,Sales!$D$3:$ABF$3,0))/EL$2*INDEX(Usage!$D$5:$ABF$11,MATCH(UsagePerHour!$B$4,Usage!$C$5:$C$11,0),MATCH(UsagePerHour!EL$4,Usage!$D$3:$ABF$3,0)),"")</f>
        <v>186.7656385848862</v>
      </c>
      <c r="EM9" s="6">
        <f>IFERROR(INDEX(Sales!$D$5:$ABF$18,MATCH(UsagePerHour!$B9,Sales!$C$5:$C$18,0),MATCH(UsagePerHour!EM$4,Sales!$D$3:$ABF$3,0))/EM$2*INDEX(Usage!$D$5:$ABF$11,MATCH(UsagePerHour!$B$4,Usage!$C$5:$C$11,0),MATCH(UsagePerHour!EM$4,Usage!$D$3:$ABF$3,0)),"")</f>
        <v>37.540419753815272</v>
      </c>
      <c r="EN9" s="6">
        <f>IFERROR(INDEX(Sales!$D$5:$ABF$18,MATCH(UsagePerHour!$B9,Sales!$C$5:$C$18,0),MATCH(UsagePerHour!EN$4,Sales!$D$3:$ABF$3,0))/EN$2*INDEX(Usage!$D$5:$ABF$11,MATCH(UsagePerHour!$B$4,Usage!$C$5:$C$11,0),MATCH(UsagePerHour!EN$4,Usage!$D$3:$ABF$3,0)),"")</f>
        <v>205.71515163251871</v>
      </c>
      <c r="EO9" s="6">
        <f>IFERROR(INDEX(Sales!$D$5:$ABF$18,MATCH(UsagePerHour!$B9,Sales!$C$5:$C$18,0),MATCH(UsagePerHour!EO$4,Sales!$D$3:$ABF$3,0))/EO$2*INDEX(Usage!$D$5:$ABF$11,MATCH(UsagePerHour!$B$4,Usage!$C$5:$C$11,0),MATCH(UsagePerHour!EO$4,Usage!$D$3:$ABF$3,0)),"")</f>
        <v>25.196101684336298</v>
      </c>
      <c r="EP9" s="6">
        <f>IFERROR(INDEX(Sales!$D$5:$ABF$18,MATCH(UsagePerHour!$B9,Sales!$C$5:$C$18,0),MATCH(UsagePerHour!EP$4,Sales!$D$3:$ABF$3,0))/EP$2*INDEX(Usage!$D$5:$ABF$11,MATCH(UsagePerHour!$B$4,Usage!$C$5:$C$11,0),MATCH(UsagePerHour!EP$4,Usage!$D$3:$ABF$3,0)),"")</f>
        <v>72.802456832946859</v>
      </c>
      <c r="EQ9" s="6">
        <f>IFERROR(INDEX(Sales!$D$5:$ABF$18,MATCH(UsagePerHour!$B9,Sales!$C$5:$C$18,0),MATCH(UsagePerHour!EQ$4,Sales!$D$3:$ABF$3,0))/EQ$2*INDEX(Usage!$D$5:$ABF$11,MATCH(UsagePerHour!$B$4,Usage!$C$5:$C$11,0),MATCH(UsagePerHour!EQ$4,Usage!$D$3:$ABF$3,0)),"")</f>
        <v>86.404065349544069</v>
      </c>
      <c r="ER9" s="6">
        <f>IFERROR(INDEX(Sales!$D$5:$ABF$18,MATCH(UsagePerHour!$B9,Sales!$C$5:$C$18,0),MATCH(UsagePerHour!ER$4,Sales!$D$3:$ABF$3,0))/ER$2*INDEX(Usage!$D$5:$ABF$11,MATCH(UsagePerHour!$B$4,Usage!$C$5:$C$11,0),MATCH(UsagePerHour!ER$4,Usage!$D$3:$ABF$3,0)),"")</f>
        <v>43.898275589305491</v>
      </c>
      <c r="ES9" s="6">
        <f>IFERROR(INDEX(Sales!$D$5:$ABF$18,MATCH(UsagePerHour!$B9,Sales!$C$5:$C$18,0),MATCH(UsagePerHour!ES$4,Sales!$D$3:$ABF$3,0))/ES$2*INDEX(Usage!$D$5:$ABF$11,MATCH(UsagePerHour!$B$4,Usage!$C$5:$C$11,0),MATCH(UsagePerHour!ES$4,Usage!$D$3:$ABF$3,0)),"")</f>
        <v>12.336607129263529</v>
      </c>
      <c r="ET9" s="6">
        <f>IFERROR(INDEX(Sales!$D$5:$ABF$18,MATCH(UsagePerHour!$B9,Sales!$C$5:$C$18,0),MATCH(UsagePerHour!ET$4,Sales!$D$3:$ABF$3,0))/ET$2*INDEX(Usage!$D$5:$ABF$11,MATCH(UsagePerHour!$B$4,Usage!$C$5:$C$11,0),MATCH(UsagePerHour!ET$4,Usage!$D$3:$ABF$3,0)),"")</f>
        <v>75.018419926162593</v>
      </c>
      <c r="EU9" s="6">
        <f>IFERROR(INDEX(Sales!$D$5:$ABF$18,MATCH(UsagePerHour!$B9,Sales!$C$5:$C$18,0),MATCH(UsagePerHour!EU$4,Sales!$D$3:$ABF$3,0))/EU$2*INDEX(Usage!$D$5:$ABF$11,MATCH(UsagePerHour!$B$4,Usage!$C$5:$C$11,0),MATCH(UsagePerHour!EU$4,Usage!$D$3:$ABF$3,0)),"")</f>
        <v>86.92851985795825</v>
      </c>
      <c r="EV9" s="6">
        <f>IFERROR(INDEX(Sales!$D$5:$ABF$18,MATCH(UsagePerHour!$B9,Sales!$C$5:$C$18,0),MATCH(UsagePerHour!EV$4,Sales!$D$3:$ABF$3,0))/EV$2*INDEX(Usage!$D$5:$ABF$11,MATCH(UsagePerHour!$B$4,Usage!$C$5:$C$11,0),MATCH(UsagePerHour!EV$4,Usage!$D$3:$ABF$3,0)),"")</f>
        <v>17.435976684458435</v>
      </c>
      <c r="EW9" s="6">
        <f>IFERROR(INDEX(Sales!$D$5:$ABF$18,MATCH(UsagePerHour!$B9,Sales!$C$5:$C$18,0),MATCH(UsagePerHour!EW$4,Sales!$D$3:$ABF$3,0))/EW$2*INDEX(Usage!$D$5:$ABF$11,MATCH(UsagePerHour!$B$4,Usage!$C$5:$C$11,0),MATCH(UsagePerHour!EW$4,Usage!$D$3:$ABF$3,0)),"")</f>
        <v>64.308925551128056</v>
      </c>
      <c r="EX9" s="6">
        <f>IFERROR(INDEX(Sales!$D$5:$ABF$18,MATCH(UsagePerHour!$B9,Sales!$C$5:$C$18,0),MATCH(UsagePerHour!EX$4,Sales!$D$3:$ABF$3,0))/EX$2*INDEX(Usage!$D$5:$ABF$11,MATCH(UsagePerHour!$B$4,Usage!$C$5:$C$11,0),MATCH(UsagePerHour!EX$4,Usage!$D$3:$ABF$3,0)),"")</f>
        <v>39.720639011984922</v>
      </c>
      <c r="EY9" s="6">
        <f>IFERROR(INDEX(Sales!$D$5:$ABF$18,MATCH(UsagePerHour!$B9,Sales!$C$5:$C$18,0),MATCH(UsagePerHour!EY$4,Sales!$D$3:$ABF$3,0))/EY$2*INDEX(Usage!$D$5:$ABF$11,MATCH(UsagePerHour!$B$4,Usage!$C$5:$C$11,0),MATCH(UsagePerHour!EY$4,Usage!$D$3:$ABF$3,0)),"")</f>
        <v>36.0925466164624</v>
      </c>
      <c r="EZ9" s="6">
        <f>IFERROR(INDEX(Sales!$D$5:$ABF$18,MATCH(UsagePerHour!$B9,Sales!$C$5:$C$18,0),MATCH(UsagePerHour!EZ$4,Sales!$D$3:$ABF$3,0))/EZ$2*INDEX(Usage!$D$5:$ABF$11,MATCH(UsagePerHour!$B$4,Usage!$C$5:$C$11,0),MATCH(UsagePerHour!EZ$4,Usage!$D$3:$ABF$3,0)),"")</f>
        <v>160.39947591203017</v>
      </c>
      <c r="FA9" s="6">
        <f>IFERROR(INDEX(Sales!$D$5:$ABF$18,MATCH(UsagePerHour!$B9,Sales!$C$5:$C$18,0),MATCH(UsagePerHour!FA$4,Sales!$D$3:$ABF$3,0))/FA$2*INDEX(Usage!$D$5:$ABF$11,MATCH(UsagePerHour!$B$4,Usage!$C$5:$C$11,0),MATCH(UsagePerHour!FA$4,Usage!$D$3:$ABF$3,0)),"")</f>
        <v>64.399326262120454</v>
      </c>
      <c r="FB9" s="6">
        <f>IFERROR(INDEX(Sales!$D$5:$ABF$18,MATCH(UsagePerHour!$B9,Sales!$C$5:$C$18,0),MATCH(UsagePerHour!FB$4,Sales!$D$3:$ABF$3,0))/FB$2*INDEX(Usage!$D$5:$ABF$11,MATCH(UsagePerHour!$B$4,Usage!$C$5:$C$11,0),MATCH(UsagePerHour!FB$4,Usage!$D$3:$ABF$3,0)),"")</f>
        <v>18.33498277903756</v>
      </c>
      <c r="FC9" s="6">
        <f>IFERROR(INDEX(Sales!$D$5:$ABF$18,MATCH(UsagePerHour!$B9,Sales!$C$5:$C$18,0),MATCH(UsagePerHour!FC$4,Sales!$D$3:$ABF$3,0))/FC$2*INDEX(Usage!$D$5:$ABF$11,MATCH(UsagePerHour!$B$4,Usage!$C$5:$C$11,0),MATCH(UsagePerHour!FC$4,Usage!$D$3:$ABF$3,0)),"")</f>
        <v>9.0490139368413445</v>
      </c>
      <c r="FD9" s="6">
        <f>IFERROR(INDEX(Sales!$D$5:$ABF$18,MATCH(UsagePerHour!$B9,Sales!$C$5:$C$18,0),MATCH(UsagePerHour!FD$4,Sales!$D$3:$ABF$3,0))/FD$2*INDEX(Usage!$D$5:$ABF$11,MATCH(UsagePerHour!$B$4,Usage!$C$5:$C$11,0),MATCH(UsagePerHour!FD$4,Usage!$D$3:$ABF$3,0)),"")</f>
        <v>4.0378874116712131</v>
      </c>
      <c r="FE9" s="6">
        <f>IFERROR(INDEX(Sales!$D$5:$ABF$18,MATCH(UsagePerHour!$B9,Sales!$C$5:$C$18,0),MATCH(UsagePerHour!FE$4,Sales!$D$3:$ABF$3,0))/FE$2*INDEX(Usage!$D$5:$ABF$11,MATCH(UsagePerHour!$B$4,Usage!$C$5:$C$11,0),MATCH(UsagePerHour!FE$4,Usage!$D$3:$ABF$3,0)),"")</f>
        <v>5.1924200466959869</v>
      </c>
      <c r="FF9" s="6">
        <f>IFERROR(INDEX(Sales!$D$5:$ABF$18,MATCH(UsagePerHour!$B9,Sales!$C$5:$C$18,0),MATCH(UsagePerHour!FF$4,Sales!$D$3:$ABF$3,0))/FF$2*INDEX(Usage!$D$5:$ABF$11,MATCH(UsagePerHour!$B$4,Usage!$C$5:$C$11,0),MATCH(UsagePerHour!FF$4,Usage!$D$3:$ABF$3,0)),"")</f>
        <v>12.882838446614711</v>
      </c>
      <c r="FG9" s="6">
        <f>IFERROR(INDEX(Sales!$D$5:$ABF$18,MATCH(UsagePerHour!$B9,Sales!$C$5:$C$18,0),MATCH(UsagePerHour!FG$4,Sales!$D$3:$ABF$3,0))/FG$2*INDEX(Usage!$D$5:$ABF$11,MATCH(UsagePerHour!$B$4,Usage!$C$5:$C$11,0),MATCH(UsagePerHour!FG$4,Usage!$D$3:$ABF$3,0)),"")</f>
        <v>89.637173723194365</v>
      </c>
      <c r="FH9" s="6">
        <f>IFERROR(INDEX(Sales!$D$5:$ABF$18,MATCH(UsagePerHour!$B9,Sales!$C$5:$C$18,0),MATCH(UsagePerHour!FH$4,Sales!$D$3:$ABF$3,0))/FH$2*INDEX(Usage!$D$5:$ABF$11,MATCH(UsagePerHour!$B$4,Usage!$C$5:$C$11,0),MATCH(UsagePerHour!FH$4,Usage!$D$3:$ABF$3,0)),"")</f>
        <v>12.18266623776481</v>
      </c>
      <c r="FI9" s="6">
        <f>IFERROR(INDEX(Sales!$D$5:$ABF$18,MATCH(UsagePerHour!$B9,Sales!$C$5:$C$18,0),MATCH(UsagePerHour!FI$4,Sales!$D$3:$ABF$3,0))/FI$2*INDEX(Usage!$D$5:$ABF$11,MATCH(UsagePerHour!$B$4,Usage!$C$5:$C$11,0),MATCH(UsagePerHour!FI$4,Usage!$D$3:$ABF$3,0)),"")</f>
        <v>14.735707871894643</v>
      </c>
      <c r="FJ9" s="6">
        <f>IFERROR(INDEX(Sales!$D$5:$ABF$18,MATCH(UsagePerHour!$B9,Sales!$C$5:$C$18,0),MATCH(UsagePerHour!FJ$4,Sales!$D$3:$ABF$3,0))/FJ$2*INDEX(Usage!$D$5:$ABF$11,MATCH(UsagePerHour!$B$4,Usage!$C$5:$C$11,0),MATCH(UsagePerHour!FJ$4,Usage!$D$3:$ABF$3,0)),"")</f>
        <v>16.46233101849085</v>
      </c>
      <c r="FK9" s="6">
        <f>IFERROR(INDEX(Sales!$D$5:$ABF$18,MATCH(UsagePerHour!$B9,Sales!$C$5:$C$18,0),MATCH(UsagePerHour!FK$4,Sales!$D$3:$ABF$3,0))/FK$2*INDEX(Usage!$D$5:$ABF$11,MATCH(UsagePerHour!$B$4,Usage!$C$5:$C$11,0),MATCH(UsagePerHour!FK$4,Usage!$D$3:$ABF$3,0)),"")</f>
        <v>51.445221394285049</v>
      </c>
      <c r="FL9" s="6">
        <f>IFERROR(INDEX(Sales!$D$5:$ABF$18,MATCH(UsagePerHour!$B9,Sales!$C$5:$C$18,0),MATCH(UsagePerHour!FL$4,Sales!$D$3:$ABF$3,0))/FL$2*INDEX(Usage!$D$5:$ABF$11,MATCH(UsagePerHour!$B$4,Usage!$C$5:$C$11,0),MATCH(UsagePerHour!FL$4,Usage!$D$3:$ABF$3,0)),"")</f>
        <v>59.02750975159104</v>
      </c>
      <c r="FM9" s="6">
        <f>IFERROR(INDEX(Sales!$D$5:$ABF$18,MATCH(UsagePerHour!$B9,Sales!$C$5:$C$18,0),MATCH(UsagePerHour!FM$4,Sales!$D$3:$ABF$3,0))/FM$2*INDEX(Usage!$D$5:$ABF$11,MATCH(UsagePerHour!$B$4,Usage!$C$5:$C$11,0),MATCH(UsagePerHour!FM$4,Usage!$D$3:$ABF$3,0)),"")</f>
        <v>34.537286963681566</v>
      </c>
      <c r="FN9" s="6">
        <f>IFERROR(INDEX(Sales!$D$5:$ABF$18,MATCH(UsagePerHour!$B9,Sales!$C$5:$C$18,0),MATCH(UsagePerHour!FN$4,Sales!$D$3:$ABF$3,0))/FN$2*INDEX(Usage!$D$5:$ABF$11,MATCH(UsagePerHour!$B$4,Usage!$C$5:$C$11,0),MATCH(UsagePerHour!FN$4,Usage!$D$3:$ABF$3,0)),"")</f>
        <v>176.78347431882975</v>
      </c>
      <c r="FO9" s="6">
        <f>IFERROR(INDEX(Sales!$D$5:$ABF$18,MATCH(UsagePerHour!$B9,Sales!$C$5:$C$18,0),MATCH(UsagePerHour!FO$4,Sales!$D$3:$ABF$3,0))/FO$2*INDEX(Usage!$D$5:$ABF$11,MATCH(UsagePerHour!$B$4,Usage!$C$5:$C$11,0),MATCH(UsagePerHour!FO$4,Usage!$D$3:$ABF$3,0)),"")</f>
        <v>105.80915478752017</v>
      </c>
      <c r="FP9" s="6">
        <f>IFERROR(INDEX(Sales!$D$5:$ABF$18,MATCH(UsagePerHour!$B9,Sales!$C$5:$C$18,0),MATCH(UsagePerHour!FP$4,Sales!$D$3:$ABF$3,0))/FP$2*INDEX(Usage!$D$5:$ABF$11,MATCH(UsagePerHour!$B$4,Usage!$C$5:$C$11,0),MATCH(UsagePerHour!FP$4,Usage!$D$3:$ABF$3,0)),"")</f>
        <v>206.8348087314649</v>
      </c>
      <c r="FQ9" s="6">
        <f>IFERROR(INDEX(Sales!$D$5:$ABF$18,MATCH(UsagePerHour!$B9,Sales!$C$5:$C$18,0),MATCH(UsagePerHour!FQ$4,Sales!$D$3:$ABF$3,0))/FQ$2*INDEX(Usage!$D$5:$ABF$11,MATCH(UsagePerHour!$B$4,Usage!$C$5:$C$11,0),MATCH(UsagePerHour!FQ$4,Usage!$D$3:$ABF$3,0)),"")</f>
        <v>7.214199889295406</v>
      </c>
      <c r="FR9" s="6">
        <f>IFERROR(INDEX(Sales!$D$5:$ABF$18,MATCH(UsagePerHour!$B9,Sales!$C$5:$C$18,0),MATCH(UsagePerHour!FR$4,Sales!$D$3:$ABF$3,0))/FR$2*INDEX(Usage!$D$5:$ABF$11,MATCH(UsagePerHour!$B$4,Usage!$C$5:$C$11,0),MATCH(UsagePerHour!FR$4,Usage!$D$3:$ABF$3,0)),"")</f>
        <v>56.096887303149607</v>
      </c>
      <c r="FS9" s="6">
        <f>IFERROR(INDEX(Sales!$D$5:$ABF$18,MATCH(UsagePerHour!$B9,Sales!$C$5:$C$18,0),MATCH(UsagePerHour!FS$4,Sales!$D$3:$ABF$3,0))/FS$2*INDEX(Usage!$D$5:$ABF$11,MATCH(UsagePerHour!$B$4,Usage!$C$5:$C$11,0),MATCH(UsagePerHour!FS$4,Usage!$D$3:$ABF$3,0)),"")</f>
        <v>18.450964682799217</v>
      </c>
      <c r="FT9" s="6">
        <f>IFERROR(INDEX(Sales!$D$5:$ABF$18,MATCH(UsagePerHour!$B9,Sales!$C$5:$C$18,0),MATCH(UsagePerHour!FT$4,Sales!$D$3:$ABF$3,0))/FT$2*INDEX(Usage!$D$5:$ABF$11,MATCH(UsagePerHour!$B$4,Usage!$C$5:$C$11,0),MATCH(UsagePerHour!FT$4,Usage!$D$3:$ABF$3,0)),"")</f>
        <v>53.499648629655653</v>
      </c>
      <c r="FU9" s="6">
        <f>IFERROR(INDEX(Sales!$D$5:$ABF$18,MATCH(UsagePerHour!$B9,Sales!$C$5:$C$18,0),MATCH(UsagePerHour!FU$4,Sales!$D$3:$ABF$3,0))/FU$2*INDEX(Usage!$D$5:$ABF$11,MATCH(UsagePerHour!$B$4,Usage!$C$5:$C$11,0),MATCH(UsagePerHour!FU$4,Usage!$D$3:$ABF$3,0)),"")</f>
        <v>169.98657041361281</v>
      </c>
      <c r="FV9" s="6">
        <f>IFERROR(INDEX(Sales!$D$5:$ABF$18,MATCH(UsagePerHour!$B9,Sales!$C$5:$C$18,0),MATCH(UsagePerHour!FV$4,Sales!$D$3:$ABF$3,0))/FV$2*INDEX(Usage!$D$5:$ABF$11,MATCH(UsagePerHour!$B$4,Usage!$C$5:$C$11,0),MATCH(UsagePerHour!FV$4,Usage!$D$3:$ABF$3,0)),"")</f>
        <v>21.323890975028199</v>
      </c>
      <c r="FW9" s="6">
        <f>IFERROR(INDEX(Sales!$D$5:$ABF$18,MATCH(UsagePerHour!$B9,Sales!$C$5:$C$18,0),MATCH(UsagePerHour!FW$4,Sales!$D$3:$ABF$3,0))/FW$2*INDEX(Usage!$D$5:$ABF$11,MATCH(UsagePerHour!$B$4,Usage!$C$5:$C$11,0),MATCH(UsagePerHour!FW$4,Usage!$D$3:$ABF$3,0)),"")</f>
        <v>83.576821352428084</v>
      </c>
      <c r="FX9" s="6">
        <f>IFERROR(INDEX(Sales!$D$5:$ABF$18,MATCH(UsagePerHour!$B9,Sales!$C$5:$C$18,0),MATCH(UsagePerHour!FX$4,Sales!$D$3:$ABF$3,0))/FX$2*INDEX(Usage!$D$5:$ABF$11,MATCH(UsagePerHour!$B$4,Usage!$C$5:$C$11,0),MATCH(UsagePerHour!FX$4,Usage!$D$3:$ABF$3,0)),"")</f>
        <v>24.426261222838754</v>
      </c>
      <c r="FY9" s="6">
        <f>IFERROR(INDEX(Sales!$D$5:$ABF$18,MATCH(UsagePerHour!$B9,Sales!$C$5:$C$18,0),MATCH(UsagePerHour!FY$4,Sales!$D$3:$ABF$3,0))/FY$2*INDEX(Usage!$D$5:$ABF$11,MATCH(UsagePerHour!$B$4,Usage!$C$5:$C$11,0),MATCH(UsagePerHour!FY$4,Usage!$D$3:$ABF$3,0)),"")</f>
        <v>45.077307869939958</v>
      </c>
      <c r="FZ9" s="6">
        <f>IFERROR(INDEX(Sales!$D$5:$ABF$18,MATCH(UsagePerHour!$B9,Sales!$C$5:$C$18,0),MATCH(UsagePerHour!FZ$4,Sales!$D$3:$ABF$3,0))/FZ$2*INDEX(Usage!$D$5:$ABF$11,MATCH(UsagePerHour!$B$4,Usage!$C$5:$C$11,0),MATCH(UsagePerHour!FZ$4,Usage!$D$3:$ABF$3,0)),"")</f>
        <v>33.043992312131927</v>
      </c>
      <c r="GA9" s="6">
        <f>IFERROR(INDEX(Sales!$D$5:$ABF$18,MATCH(UsagePerHour!$B9,Sales!$C$5:$C$18,0),MATCH(UsagePerHour!GA$4,Sales!$D$3:$ABF$3,0))/GA$2*INDEX(Usage!$D$5:$ABF$11,MATCH(UsagePerHour!$B$4,Usage!$C$5:$C$11,0),MATCH(UsagePerHour!GA$4,Usage!$D$3:$ABF$3,0)),"")</f>
        <v>42.251614919774951</v>
      </c>
      <c r="GB9" s="6">
        <f>IFERROR(INDEX(Sales!$D$5:$ABF$18,MATCH(UsagePerHour!$B9,Sales!$C$5:$C$18,0),MATCH(UsagePerHour!GB$4,Sales!$D$3:$ABF$3,0))/GB$2*INDEX(Usage!$D$5:$ABF$11,MATCH(UsagePerHour!$B$4,Usage!$C$5:$C$11,0),MATCH(UsagePerHour!GB$4,Usage!$D$3:$ABF$3,0)),"")</f>
        <v>183.59381225402069</v>
      </c>
      <c r="GC9" s="6">
        <f>IFERROR(INDEX(Sales!$D$5:$ABF$18,MATCH(UsagePerHour!$B9,Sales!$C$5:$C$18,0),MATCH(UsagePerHour!GC$4,Sales!$D$3:$ABF$3,0))/GC$2*INDEX(Usage!$D$5:$ABF$11,MATCH(UsagePerHour!$B$4,Usage!$C$5:$C$11,0),MATCH(UsagePerHour!GC$4,Usage!$D$3:$ABF$3,0)),"")</f>
        <v>22.142036447852139</v>
      </c>
      <c r="GD9" s="6">
        <f>IFERROR(INDEX(Sales!$D$5:$ABF$18,MATCH(UsagePerHour!$B9,Sales!$C$5:$C$18,0),MATCH(UsagePerHour!GD$4,Sales!$D$3:$ABF$3,0))/GD$2*INDEX(Usage!$D$5:$ABF$11,MATCH(UsagePerHour!$B$4,Usage!$C$5:$C$11,0),MATCH(UsagePerHour!GD$4,Usage!$D$3:$ABF$3,0)),"")</f>
        <v>82.350554232640775</v>
      </c>
      <c r="GE9" s="6">
        <f>IFERROR(INDEX(Sales!$D$5:$ABF$18,MATCH(UsagePerHour!$B9,Sales!$C$5:$C$18,0),MATCH(UsagePerHour!GE$4,Sales!$D$3:$ABF$3,0))/GE$2*INDEX(Usage!$D$5:$ABF$11,MATCH(UsagePerHour!$B$4,Usage!$C$5:$C$11,0),MATCH(UsagePerHour!GE$4,Usage!$D$3:$ABF$3,0)),"")</f>
        <v>13.600331282536679</v>
      </c>
      <c r="GF9" s="6">
        <f>IFERROR(INDEX(Sales!$D$5:$ABF$18,MATCH(UsagePerHour!$B9,Sales!$C$5:$C$18,0),MATCH(UsagePerHour!GF$4,Sales!$D$3:$ABF$3,0))/GF$2*INDEX(Usage!$D$5:$ABF$11,MATCH(UsagePerHour!$B$4,Usage!$C$5:$C$11,0),MATCH(UsagePerHour!GF$4,Usage!$D$3:$ABF$3,0)),"")</f>
        <v>47.258195146293758</v>
      </c>
      <c r="GG9" s="6">
        <f>IFERROR(INDEX(Sales!$D$5:$ABF$18,MATCH(UsagePerHour!$B9,Sales!$C$5:$C$18,0),MATCH(UsagePerHour!GG$4,Sales!$D$3:$ABF$3,0))/GG$2*INDEX(Usage!$D$5:$ABF$11,MATCH(UsagePerHour!$B$4,Usage!$C$5:$C$11,0),MATCH(UsagePerHour!GG$4,Usage!$D$3:$ABF$3,0)),"")</f>
        <v>15.232781868604762</v>
      </c>
      <c r="GH9" s="6">
        <f>IFERROR(INDEX(Sales!$D$5:$ABF$18,MATCH(UsagePerHour!$B9,Sales!$C$5:$C$18,0),MATCH(UsagePerHour!GH$4,Sales!$D$3:$ABF$3,0))/GH$2*INDEX(Usage!$D$5:$ABF$11,MATCH(UsagePerHour!$B$4,Usage!$C$5:$C$11,0),MATCH(UsagePerHour!GH$4,Usage!$D$3:$ABF$3,0)),"")</f>
        <v>56.724570609132094</v>
      </c>
      <c r="GI9" s="6">
        <f>IFERROR(INDEX(Sales!$D$5:$ABF$18,MATCH(UsagePerHour!$B9,Sales!$C$5:$C$18,0),MATCH(UsagePerHour!GI$4,Sales!$D$3:$ABF$3,0))/GI$2*INDEX(Usage!$D$5:$ABF$11,MATCH(UsagePerHour!$B$4,Usage!$C$5:$C$11,0),MATCH(UsagePerHour!GI$4,Usage!$D$3:$ABF$3,0)),"")</f>
        <v>169.66951258941921</v>
      </c>
      <c r="GJ9" s="6">
        <f>IFERROR(INDEX(Sales!$D$5:$ABF$18,MATCH(UsagePerHour!$B9,Sales!$C$5:$C$18,0),MATCH(UsagePerHour!GJ$4,Sales!$D$3:$ABF$3,0))/GJ$2*INDEX(Usage!$D$5:$ABF$11,MATCH(UsagePerHour!$B$4,Usage!$C$5:$C$11,0),MATCH(UsagePerHour!GJ$4,Usage!$D$3:$ABF$3,0)),"")</f>
        <v>70.07202133227004</v>
      </c>
      <c r="GK9" s="6">
        <f>IFERROR(INDEX(Sales!$D$5:$ABF$18,MATCH(UsagePerHour!$B9,Sales!$C$5:$C$18,0),MATCH(UsagePerHour!GK$4,Sales!$D$3:$ABF$3,0))/GK$2*INDEX(Usage!$D$5:$ABF$11,MATCH(UsagePerHour!$B$4,Usage!$C$5:$C$11,0),MATCH(UsagePerHour!GK$4,Usage!$D$3:$ABF$3,0)),"")</f>
        <v>122.59031246313559</v>
      </c>
      <c r="GL9" s="6">
        <f>IFERROR(INDEX(Sales!$D$5:$ABF$18,MATCH(UsagePerHour!$B9,Sales!$C$5:$C$18,0),MATCH(UsagePerHour!GL$4,Sales!$D$3:$ABF$3,0))/GL$2*INDEX(Usage!$D$5:$ABF$11,MATCH(UsagePerHour!$B$4,Usage!$C$5:$C$11,0),MATCH(UsagePerHour!GL$4,Usage!$D$3:$ABF$3,0)),"")</f>
        <v>14.631914037720668</v>
      </c>
      <c r="GM9" s="6">
        <f>IFERROR(INDEX(Sales!$D$5:$ABF$18,MATCH(UsagePerHour!$B9,Sales!$C$5:$C$18,0),MATCH(UsagePerHour!GM$4,Sales!$D$3:$ABF$3,0))/GM$2*INDEX(Usage!$D$5:$ABF$11,MATCH(UsagePerHour!$B$4,Usage!$C$5:$C$11,0),MATCH(UsagePerHour!GM$4,Usage!$D$3:$ABF$3,0)),"")</f>
        <v>46.072054177121089</v>
      </c>
      <c r="GN9" s="6">
        <f>IFERROR(INDEX(Sales!$D$5:$ABF$18,MATCH(UsagePerHour!$B9,Sales!$C$5:$C$18,0),MATCH(UsagePerHour!GN$4,Sales!$D$3:$ABF$3,0))/GN$2*INDEX(Usage!$D$5:$ABF$11,MATCH(UsagePerHour!$B$4,Usage!$C$5:$C$11,0),MATCH(UsagePerHour!GN$4,Usage!$D$3:$ABF$3,0)),"")</f>
        <v>120.59878476304483</v>
      </c>
      <c r="GO9" s="6">
        <f>IFERROR(INDEX(Sales!$D$5:$ABF$18,MATCH(UsagePerHour!$B9,Sales!$C$5:$C$18,0),MATCH(UsagePerHour!GO$4,Sales!$D$3:$ABF$3,0))/GO$2*INDEX(Usage!$D$5:$ABF$11,MATCH(UsagePerHour!$B$4,Usage!$C$5:$C$11,0),MATCH(UsagePerHour!GO$4,Usage!$D$3:$ABF$3,0)),"")</f>
        <v>14.020153445540801</v>
      </c>
      <c r="GP9" s="6">
        <f>IFERROR(INDEX(Sales!$D$5:$ABF$18,MATCH(UsagePerHour!$B9,Sales!$C$5:$C$18,0),MATCH(UsagePerHour!GP$4,Sales!$D$3:$ABF$3,0))/GP$2*INDEX(Usage!$D$5:$ABF$11,MATCH(UsagePerHour!$B$4,Usage!$C$5:$C$11,0),MATCH(UsagePerHour!GP$4,Usage!$D$3:$ABF$3,0)),"")</f>
        <v>174.83137552020807</v>
      </c>
      <c r="GQ9" s="6">
        <f>IFERROR(INDEX(Sales!$D$5:$ABF$18,MATCH(UsagePerHour!$B9,Sales!$C$5:$C$18,0),MATCH(UsagePerHour!GQ$4,Sales!$D$3:$ABF$3,0))/GQ$2*INDEX(Usage!$D$5:$ABF$11,MATCH(UsagePerHour!$B$4,Usage!$C$5:$C$11,0),MATCH(UsagePerHour!GQ$4,Usage!$D$3:$ABF$3,0)),"")</f>
        <v>48.871806862687784</v>
      </c>
      <c r="GR9" s="6">
        <f>IFERROR(INDEX(Sales!$D$5:$ABF$18,MATCH(UsagePerHour!$B9,Sales!$C$5:$C$18,0),MATCH(UsagePerHour!GR$4,Sales!$D$3:$ABF$3,0))/GR$2*INDEX(Usage!$D$5:$ABF$11,MATCH(UsagePerHour!$B$4,Usage!$C$5:$C$11,0),MATCH(UsagePerHour!GR$4,Usage!$D$3:$ABF$3,0)),"")</f>
        <v>24.391901302041084</v>
      </c>
      <c r="GS9" s="6">
        <f>IFERROR(INDEX(Sales!$D$5:$ABF$18,MATCH(UsagePerHour!$B9,Sales!$C$5:$C$18,0),MATCH(UsagePerHour!GS$4,Sales!$D$3:$ABF$3,0))/GS$2*INDEX(Usage!$D$5:$ABF$11,MATCH(UsagePerHour!$B$4,Usage!$C$5:$C$11,0),MATCH(UsagePerHour!GS$4,Usage!$D$3:$ABF$3,0)),"")</f>
        <v>13.338126278118608</v>
      </c>
      <c r="GT9" s="6">
        <f>IFERROR(INDEX(Sales!$D$5:$ABF$18,MATCH(UsagePerHour!$B9,Sales!$C$5:$C$18,0),MATCH(UsagePerHour!GT$4,Sales!$D$3:$ABF$3,0))/GT$2*INDEX(Usage!$D$5:$ABF$11,MATCH(UsagePerHour!$B$4,Usage!$C$5:$C$11,0),MATCH(UsagePerHour!GT$4,Usage!$D$3:$ABF$3,0)),"")</f>
        <v>32.655771318859017</v>
      </c>
      <c r="GU9" s="6">
        <f>IFERROR(INDEX(Sales!$D$5:$ABF$18,MATCH(UsagePerHour!$B9,Sales!$C$5:$C$18,0),MATCH(UsagePerHour!GU$4,Sales!$D$3:$ABF$3,0))/GU$2*INDEX(Usage!$D$5:$ABF$11,MATCH(UsagePerHour!$B$4,Usage!$C$5:$C$11,0),MATCH(UsagePerHour!GU$4,Usage!$D$3:$ABF$3,0)),"")</f>
        <v>37.58482431969118</v>
      </c>
      <c r="GV9" s="6">
        <f>IFERROR(INDEX(Sales!$D$5:$ABF$18,MATCH(UsagePerHour!$B9,Sales!$C$5:$C$18,0),MATCH(UsagePerHour!GV$4,Sales!$D$3:$ABF$3,0))/GV$2*INDEX(Usage!$D$5:$ABF$11,MATCH(UsagePerHour!$B$4,Usage!$C$5:$C$11,0),MATCH(UsagePerHour!GV$4,Usage!$D$3:$ABF$3,0)),"")</f>
        <v>32.178248246550467</v>
      </c>
      <c r="GW9" s="6">
        <f>IFERROR(INDEX(Sales!$D$5:$ABF$18,MATCH(UsagePerHour!$B9,Sales!$C$5:$C$18,0),MATCH(UsagePerHour!GW$4,Sales!$D$3:$ABF$3,0))/GW$2*INDEX(Usage!$D$5:$ABF$11,MATCH(UsagePerHour!$B$4,Usage!$C$5:$C$11,0),MATCH(UsagePerHour!GW$4,Usage!$D$3:$ABF$3,0)),"")</f>
        <v>187.78529874965605</v>
      </c>
      <c r="GX9" s="6">
        <f>IFERROR(INDEX(Sales!$D$5:$ABF$18,MATCH(UsagePerHour!$B9,Sales!$C$5:$C$18,0),MATCH(UsagePerHour!GX$4,Sales!$D$3:$ABF$3,0))/GX$2*INDEX(Usage!$D$5:$ABF$11,MATCH(UsagePerHour!$B$4,Usage!$C$5:$C$11,0),MATCH(UsagePerHour!GX$4,Usage!$D$3:$ABF$3,0)),"")</f>
        <v>22.858324017691618</v>
      </c>
      <c r="GY9" s="6">
        <f>IFERROR(INDEX(Sales!$D$5:$ABF$18,MATCH(UsagePerHour!$B9,Sales!$C$5:$C$18,0),MATCH(UsagePerHour!GY$4,Sales!$D$3:$ABF$3,0))/GY$2*INDEX(Usage!$D$5:$ABF$11,MATCH(UsagePerHour!$B$4,Usage!$C$5:$C$11,0),MATCH(UsagePerHour!GY$4,Usage!$D$3:$ABF$3,0)),"")</f>
        <v>56.766730711586561</v>
      </c>
      <c r="GZ9" s="6">
        <f>IFERROR(INDEX(Sales!$D$5:$ABF$18,MATCH(UsagePerHour!$B9,Sales!$C$5:$C$18,0),MATCH(UsagePerHour!GZ$4,Sales!$D$3:$ABF$3,0))/GZ$2*INDEX(Usage!$D$5:$ABF$11,MATCH(UsagePerHour!$B$4,Usage!$C$5:$C$11,0),MATCH(UsagePerHour!GZ$4,Usage!$D$3:$ABF$3,0)),"")</f>
        <v>14.418035928143713</v>
      </c>
      <c r="HA9" s="6">
        <f>IFERROR(INDEX(Sales!$D$5:$ABF$18,MATCH(UsagePerHour!$B9,Sales!$C$5:$C$18,0),MATCH(UsagePerHour!HA$4,Sales!$D$3:$ABF$3,0))/HA$2*INDEX(Usage!$D$5:$ABF$11,MATCH(UsagePerHour!$B$4,Usage!$C$5:$C$11,0),MATCH(UsagePerHour!HA$4,Usage!$D$3:$ABF$3,0)),"")</f>
        <v>60.174826532097626</v>
      </c>
      <c r="HB9" s="6">
        <f>IFERROR(INDEX(Sales!$D$5:$ABF$18,MATCH(UsagePerHour!$B9,Sales!$C$5:$C$18,0),MATCH(UsagePerHour!HB$4,Sales!$D$3:$ABF$3,0))/HB$2*INDEX(Usage!$D$5:$ABF$11,MATCH(UsagePerHour!$B$4,Usage!$C$5:$C$11,0),MATCH(UsagePerHour!HB$4,Usage!$D$3:$ABF$3,0)),"")</f>
        <v>31.542266215095211</v>
      </c>
      <c r="HC9" s="6">
        <f>IFERROR(INDEX(Sales!$D$5:$ABF$18,MATCH(UsagePerHour!$B9,Sales!$C$5:$C$18,0),MATCH(UsagePerHour!HC$4,Sales!$D$3:$ABF$3,0))/HC$2*INDEX(Usage!$D$5:$ABF$11,MATCH(UsagePerHour!$B$4,Usage!$C$5:$C$11,0),MATCH(UsagePerHour!HC$4,Usage!$D$3:$ABF$3,0)),"")</f>
        <v>32.789760229195061</v>
      </c>
      <c r="HD9" s="6">
        <f>IFERROR(INDEX(Sales!$D$5:$ABF$18,MATCH(UsagePerHour!$B9,Sales!$C$5:$C$18,0),MATCH(UsagePerHour!HD$4,Sales!$D$3:$ABF$3,0))/HD$2*INDEX(Usage!$D$5:$ABF$11,MATCH(UsagePerHour!$B$4,Usage!$C$5:$C$11,0),MATCH(UsagePerHour!HD$4,Usage!$D$3:$ABF$3,0)),"")</f>
        <v>199.88076649122473</v>
      </c>
      <c r="HE9" s="6">
        <f>IFERROR(INDEX(Sales!$D$5:$ABF$18,MATCH(UsagePerHour!$B9,Sales!$C$5:$C$18,0),MATCH(UsagePerHour!HE$4,Sales!$D$3:$ABF$3,0))/HE$2*INDEX(Usage!$D$5:$ABF$11,MATCH(UsagePerHour!$B$4,Usage!$C$5:$C$11,0),MATCH(UsagePerHour!HE$4,Usage!$D$3:$ABF$3,0)),"")</f>
        <v>26.613361367697653</v>
      </c>
      <c r="HF9" s="6">
        <f>IFERROR(INDEX(Sales!$D$5:$ABF$18,MATCH(UsagePerHour!$B9,Sales!$C$5:$C$18,0),MATCH(UsagePerHour!HF$4,Sales!$D$3:$ABF$3,0))/HF$2*INDEX(Usage!$D$5:$ABF$11,MATCH(UsagePerHour!$B$4,Usage!$C$5:$C$11,0),MATCH(UsagePerHour!HF$4,Usage!$D$3:$ABF$3,0)),"")</f>
        <v>97.821802966007724</v>
      </c>
      <c r="HG9" s="6">
        <f>IFERROR(INDEX(Sales!$D$5:$ABF$18,MATCH(UsagePerHour!$B9,Sales!$C$5:$C$18,0),MATCH(UsagePerHour!HG$4,Sales!$D$3:$ABF$3,0))/HG$2*INDEX(Usage!$D$5:$ABF$11,MATCH(UsagePerHour!$B$4,Usage!$C$5:$C$11,0),MATCH(UsagePerHour!HG$4,Usage!$D$3:$ABF$3,0)),"")</f>
        <v>22.043698848128237</v>
      </c>
      <c r="HH9" s="6">
        <f>IFERROR(INDEX(Sales!$D$5:$ABF$18,MATCH(UsagePerHour!$B9,Sales!$C$5:$C$18,0),MATCH(UsagePerHour!HH$4,Sales!$D$3:$ABF$3,0))/HH$2*INDEX(Usage!$D$5:$ABF$11,MATCH(UsagePerHour!$B$4,Usage!$C$5:$C$11,0),MATCH(UsagePerHour!HH$4,Usage!$D$3:$ABF$3,0)),"")</f>
        <v>53.626578311095194</v>
      </c>
      <c r="HI9" s="6">
        <f>IFERROR(INDEX(Sales!$D$5:$ABF$18,MATCH(UsagePerHour!$B9,Sales!$C$5:$C$18,0),MATCH(UsagePerHour!HI$4,Sales!$D$3:$ABF$3,0))/HI$2*INDEX(Usage!$D$5:$ABF$11,MATCH(UsagePerHour!$B$4,Usage!$C$5:$C$11,0),MATCH(UsagePerHour!HI$4,Usage!$D$3:$ABF$3,0)),"")</f>
        <v>46.865322988198223</v>
      </c>
      <c r="HJ9" s="6">
        <f>IFERROR(INDEX(Sales!$D$5:$ABF$18,MATCH(UsagePerHour!$B9,Sales!$C$5:$C$18,0),MATCH(UsagePerHour!HJ$4,Sales!$D$3:$ABF$3,0))/HJ$2*INDEX(Usage!$D$5:$ABF$11,MATCH(UsagePerHour!$B$4,Usage!$C$5:$C$11,0),MATCH(UsagePerHour!HJ$4,Usage!$D$3:$ABF$3,0)),"")</f>
        <v>22.722559744545368</v>
      </c>
      <c r="HK9" s="6">
        <f>IFERROR(INDEX(Sales!$D$5:$ABF$18,MATCH(UsagePerHour!$B9,Sales!$C$5:$C$18,0),MATCH(UsagePerHour!HK$4,Sales!$D$3:$ABF$3,0))/HK$2*INDEX(Usage!$D$5:$ABF$11,MATCH(UsagePerHour!$B$4,Usage!$C$5:$C$11,0),MATCH(UsagePerHour!HK$4,Usage!$D$3:$ABF$3,0)),"")</f>
        <v>71.30866467770214</v>
      </c>
      <c r="HL9" s="6">
        <f>IFERROR(INDEX(Sales!$D$5:$ABF$18,MATCH(UsagePerHour!$B9,Sales!$C$5:$C$18,0),MATCH(UsagePerHour!HL$4,Sales!$D$3:$ABF$3,0))/HL$2*INDEX(Usage!$D$5:$ABF$11,MATCH(UsagePerHour!$B$4,Usage!$C$5:$C$11,0),MATCH(UsagePerHour!HL$4,Usage!$D$3:$ABF$3,0)),"")</f>
        <v>43.23525933434702</v>
      </c>
      <c r="HM9" s="6">
        <f>IFERROR(INDEX(Sales!$D$5:$ABF$18,MATCH(UsagePerHour!$B9,Sales!$C$5:$C$18,0),MATCH(UsagePerHour!HM$4,Sales!$D$3:$ABF$3,0))/HM$2*INDEX(Usage!$D$5:$ABF$11,MATCH(UsagePerHour!$B$4,Usage!$C$5:$C$11,0),MATCH(UsagePerHour!HM$4,Usage!$D$3:$ABF$3,0)),"")</f>
        <v>75.523163453995295</v>
      </c>
      <c r="HN9" s="6">
        <f>IFERROR(INDEX(Sales!$D$5:$ABF$18,MATCH(UsagePerHour!$B9,Sales!$C$5:$C$18,0),MATCH(UsagePerHour!HN$4,Sales!$D$3:$ABF$3,0))/HN$2*INDEX(Usage!$D$5:$ABF$11,MATCH(UsagePerHour!$B$4,Usage!$C$5:$C$11,0),MATCH(UsagePerHour!HN$4,Usage!$D$3:$ABF$3,0)),"")</f>
        <v>19.5736306985897</v>
      </c>
      <c r="HO9" s="6">
        <f>IFERROR(INDEX(Sales!$D$5:$ABF$18,MATCH(UsagePerHour!$B9,Sales!$C$5:$C$18,0),MATCH(UsagePerHour!HO$4,Sales!$D$3:$ABF$3,0))/HO$2*INDEX(Usage!$D$5:$ABF$11,MATCH(UsagePerHour!$B$4,Usage!$C$5:$C$11,0),MATCH(UsagePerHour!HO$4,Usage!$D$3:$ABF$3,0)),"")</f>
        <v>70.794063182333261</v>
      </c>
      <c r="HP9" s="6">
        <f>IFERROR(INDEX(Sales!$D$5:$ABF$18,MATCH(UsagePerHour!$B9,Sales!$C$5:$C$18,0),MATCH(UsagePerHour!HP$4,Sales!$D$3:$ABF$3,0))/HP$2*INDEX(Usage!$D$5:$ABF$11,MATCH(UsagePerHour!$B$4,Usage!$C$5:$C$11,0),MATCH(UsagePerHour!HP$4,Usage!$D$3:$ABF$3,0)),"")</f>
        <v>105.98391298196556</v>
      </c>
      <c r="HQ9" s="6">
        <f>IFERROR(INDEX(Sales!$D$5:$ABF$18,MATCH(UsagePerHour!$B9,Sales!$C$5:$C$18,0),MATCH(UsagePerHour!HQ$4,Sales!$D$3:$ABF$3,0))/HQ$2*INDEX(Usage!$D$5:$ABF$11,MATCH(UsagePerHour!$B$4,Usage!$C$5:$C$11,0),MATCH(UsagePerHour!HQ$4,Usage!$D$3:$ABF$3,0)),"")</f>
        <v>65.084215904465822</v>
      </c>
      <c r="HR9" s="6">
        <f>IFERROR(INDEX(Sales!$D$5:$ABF$18,MATCH(UsagePerHour!$B9,Sales!$C$5:$C$18,0),MATCH(UsagePerHour!HR$4,Sales!$D$3:$ABF$3,0))/HR$2*INDEX(Usage!$D$5:$ABF$11,MATCH(UsagePerHour!$B$4,Usage!$C$5:$C$11,0),MATCH(UsagePerHour!HR$4,Usage!$D$3:$ABF$3,0)),"")</f>
        <v>200.32746370999666</v>
      </c>
      <c r="HS9" s="6">
        <f>IFERROR(INDEX(Sales!$D$5:$ABF$18,MATCH(UsagePerHour!$B9,Sales!$C$5:$C$18,0),MATCH(UsagePerHour!HS$4,Sales!$D$3:$ABF$3,0))/HS$2*INDEX(Usage!$D$5:$ABF$11,MATCH(UsagePerHour!$B$4,Usage!$C$5:$C$11,0),MATCH(UsagePerHour!HS$4,Usage!$D$3:$ABF$3,0)),"")</f>
        <v>35.08225583511215</v>
      </c>
      <c r="HT9" s="6">
        <f>IFERROR(INDEX(Sales!$D$5:$ABF$18,MATCH(UsagePerHour!$B9,Sales!$C$5:$C$18,0),MATCH(UsagePerHour!HT$4,Sales!$D$3:$ABF$3,0))/HT$2*INDEX(Usage!$D$5:$ABF$11,MATCH(UsagePerHour!$B$4,Usage!$C$5:$C$11,0),MATCH(UsagePerHour!HT$4,Usage!$D$3:$ABF$3,0)),"")</f>
        <v>36.784247317121199</v>
      </c>
      <c r="HU9" s="6">
        <f>IFERROR(INDEX(Sales!$D$5:$ABF$18,MATCH(UsagePerHour!$B9,Sales!$C$5:$C$18,0),MATCH(UsagePerHour!HU$4,Sales!$D$3:$ABF$3,0))/HU$2*INDEX(Usage!$D$5:$ABF$11,MATCH(UsagePerHour!$B$4,Usage!$C$5:$C$11,0),MATCH(UsagePerHour!HU$4,Usage!$D$3:$ABF$3,0)),"")</f>
        <v>10.378244486811884</v>
      </c>
      <c r="HV9" s="6">
        <f>IFERROR(INDEX(Sales!$D$5:$ABF$18,MATCH(UsagePerHour!$B9,Sales!$C$5:$C$18,0),MATCH(UsagePerHour!HV$4,Sales!$D$3:$ABF$3,0))/HV$2*INDEX(Usage!$D$5:$ABF$11,MATCH(UsagePerHour!$B$4,Usage!$C$5:$C$11,0),MATCH(UsagePerHour!HV$4,Usage!$D$3:$ABF$3,0)),"")</f>
        <v>38.513861692260122</v>
      </c>
      <c r="HW9" s="6">
        <f>IFERROR(INDEX(Sales!$D$5:$ABF$18,MATCH(UsagePerHour!$B9,Sales!$C$5:$C$18,0),MATCH(UsagePerHour!HW$4,Sales!$D$3:$ABF$3,0))/HW$2*INDEX(Usage!$D$5:$ABF$11,MATCH(UsagePerHour!$B$4,Usage!$C$5:$C$11,0),MATCH(UsagePerHour!HW$4,Usage!$D$3:$ABF$3,0)),"")</f>
        <v>66.470548725443834</v>
      </c>
      <c r="HX9" s="6">
        <f>IFERROR(INDEX(Sales!$D$5:$ABF$18,MATCH(UsagePerHour!$B9,Sales!$C$5:$C$18,0),MATCH(UsagePerHour!HX$4,Sales!$D$3:$ABF$3,0))/HX$2*INDEX(Usage!$D$5:$ABF$11,MATCH(UsagePerHour!$B$4,Usage!$C$5:$C$11,0),MATCH(UsagePerHour!HX$4,Usage!$D$3:$ABF$3,0)),"")</f>
        <v>36.682489088643777</v>
      </c>
      <c r="HY9" s="6">
        <f>IFERROR(INDEX(Sales!$D$5:$ABF$18,MATCH(UsagePerHour!$B9,Sales!$C$5:$C$18,0),MATCH(UsagePerHour!HY$4,Sales!$D$3:$ABF$3,0))/HY$2*INDEX(Usage!$D$5:$ABF$11,MATCH(UsagePerHour!$B$4,Usage!$C$5:$C$11,0),MATCH(UsagePerHour!HY$4,Usage!$D$3:$ABF$3,0)),"")</f>
        <v>166.12078670787088</v>
      </c>
      <c r="HZ9" s="6">
        <f>IFERROR(INDEX(Sales!$D$5:$ABF$18,MATCH(UsagePerHour!$B9,Sales!$C$5:$C$18,0),MATCH(UsagePerHour!HZ$4,Sales!$D$3:$ABF$3,0))/HZ$2*INDEX(Usage!$D$5:$ABF$11,MATCH(UsagePerHour!$B$4,Usage!$C$5:$C$11,0),MATCH(UsagePerHour!HZ$4,Usage!$D$3:$ABF$3,0)),"")</f>
        <v>117.28371005455962</v>
      </c>
      <c r="IA9" s="6">
        <f>IFERROR(INDEX(Sales!$D$5:$ABF$18,MATCH(UsagePerHour!$B9,Sales!$C$5:$C$18,0),MATCH(UsagePerHour!IA$4,Sales!$D$3:$ABF$3,0))/IA$2*INDEX(Usage!$D$5:$ABF$11,MATCH(UsagePerHour!$B$4,Usage!$C$5:$C$11,0),MATCH(UsagePerHour!IA$4,Usage!$D$3:$ABF$3,0)),"")</f>
        <v>59.215677441153282</v>
      </c>
      <c r="IB9" s="6">
        <f>IFERROR(INDEX(Sales!$D$5:$ABF$18,MATCH(UsagePerHour!$B9,Sales!$C$5:$C$18,0),MATCH(UsagePerHour!IB$4,Sales!$D$3:$ABF$3,0))/IB$2*INDEX(Usage!$D$5:$ABF$11,MATCH(UsagePerHour!$B$4,Usage!$C$5:$C$11,0),MATCH(UsagePerHour!IB$4,Usage!$D$3:$ABF$3,0)),"")</f>
        <v>9.3362614604179281</v>
      </c>
      <c r="IC9" s="6">
        <f>IFERROR(INDEX(Sales!$D$5:$ABF$18,MATCH(UsagePerHour!$B9,Sales!$C$5:$C$18,0),MATCH(UsagePerHour!IC$4,Sales!$D$3:$ABF$3,0))/IC$2*INDEX(Usage!$D$5:$ABF$11,MATCH(UsagePerHour!$B$4,Usage!$C$5:$C$11,0),MATCH(UsagePerHour!IC$4,Usage!$D$3:$ABF$3,0)),"")</f>
        <v>74.765680788424206</v>
      </c>
      <c r="ID9" s="6">
        <f>IFERROR(INDEX(Sales!$D$5:$ABF$18,MATCH(UsagePerHour!$B9,Sales!$C$5:$C$18,0),MATCH(UsagePerHour!ID$4,Sales!$D$3:$ABF$3,0))/ID$2*INDEX(Usage!$D$5:$ABF$11,MATCH(UsagePerHour!$B$4,Usage!$C$5:$C$11,0),MATCH(UsagePerHour!ID$4,Usage!$D$3:$ABF$3,0)),"")</f>
        <v>68.352392070728513</v>
      </c>
      <c r="IE9" s="6">
        <f>IFERROR(INDEX(Sales!$D$5:$ABF$18,MATCH(UsagePerHour!$B9,Sales!$C$5:$C$18,0),MATCH(UsagePerHour!IE$4,Sales!$D$3:$ABF$3,0))/IE$2*INDEX(Usage!$D$5:$ABF$11,MATCH(UsagePerHour!$B$4,Usage!$C$5:$C$11,0),MATCH(UsagePerHour!IE$4,Usage!$D$3:$ABF$3,0)),"")</f>
        <v>14.377948006514265</v>
      </c>
      <c r="IF9" s="6">
        <f>IFERROR(INDEX(Sales!$D$5:$ABF$18,MATCH(UsagePerHour!$B9,Sales!$C$5:$C$18,0),MATCH(UsagePerHour!IF$4,Sales!$D$3:$ABF$3,0))/IF$2*INDEX(Usage!$D$5:$ABF$11,MATCH(UsagePerHour!$B$4,Usage!$C$5:$C$11,0),MATCH(UsagePerHour!IF$4,Usage!$D$3:$ABF$3,0)),"")</f>
        <v>208.75184786333156</v>
      </c>
      <c r="IG9" s="6">
        <f>IFERROR(INDEX(Sales!$D$5:$ABF$18,MATCH(UsagePerHour!$B9,Sales!$C$5:$C$18,0),MATCH(UsagePerHour!IG$4,Sales!$D$3:$ABF$3,0))/IG$2*INDEX(Usage!$D$5:$ABF$11,MATCH(UsagePerHour!$B$4,Usage!$C$5:$C$11,0),MATCH(UsagePerHour!IG$4,Usage!$D$3:$ABF$3,0)),"")</f>
        <v>46.368129731023544</v>
      </c>
      <c r="IH9" s="6">
        <f>IFERROR(INDEX(Sales!$D$5:$ABF$18,MATCH(UsagePerHour!$B9,Sales!$C$5:$C$18,0),MATCH(UsagePerHour!IH$4,Sales!$D$3:$ABF$3,0))/IH$2*INDEX(Usage!$D$5:$ABF$11,MATCH(UsagePerHour!$B$4,Usage!$C$5:$C$11,0),MATCH(UsagePerHour!IH$4,Usage!$D$3:$ABF$3,0)),"")</f>
        <v>63.810638622501571</v>
      </c>
      <c r="II9" s="6">
        <f>IFERROR(INDEX(Sales!$D$5:$ABF$18,MATCH(UsagePerHour!$B9,Sales!$C$5:$C$18,0),MATCH(UsagePerHour!II$4,Sales!$D$3:$ABF$3,0))/II$2*INDEX(Usage!$D$5:$ABF$11,MATCH(UsagePerHour!$B$4,Usage!$C$5:$C$11,0),MATCH(UsagePerHour!II$4,Usage!$D$3:$ABF$3,0)),"")</f>
        <v>24.678519384503925</v>
      </c>
      <c r="IJ9" s="6">
        <f>IFERROR(INDEX(Sales!$D$5:$ABF$18,MATCH(UsagePerHour!$B9,Sales!$C$5:$C$18,0),MATCH(UsagePerHour!IJ$4,Sales!$D$3:$ABF$3,0))/IJ$2*INDEX(Usage!$D$5:$ABF$11,MATCH(UsagePerHour!$B$4,Usage!$C$5:$C$11,0),MATCH(UsagePerHour!IJ$4,Usage!$D$3:$ABF$3,0)),"")</f>
        <v>74.585670222033869</v>
      </c>
      <c r="IK9" s="6">
        <f>IFERROR(INDEX(Sales!$D$5:$ABF$18,MATCH(UsagePerHour!$B9,Sales!$C$5:$C$18,0),MATCH(UsagePerHour!IK$4,Sales!$D$3:$ABF$3,0))/IK$2*INDEX(Usage!$D$5:$ABF$11,MATCH(UsagePerHour!$B$4,Usage!$C$5:$C$11,0),MATCH(UsagePerHour!IK$4,Usage!$D$3:$ABF$3,0)),"")</f>
        <v>90.669360802498673</v>
      </c>
      <c r="IL9" s="6">
        <f>IFERROR(INDEX(Sales!$D$5:$ABF$18,MATCH(UsagePerHour!$B9,Sales!$C$5:$C$18,0),MATCH(UsagePerHour!IL$4,Sales!$D$3:$ABF$3,0))/IL$2*INDEX(Usage!$D$5:$ABF$11,MATCH(UsagePerHour!$B$4,Usage!$C$5:$C$11,0),MATCH(UsagePerHour!IL$4,Usage!$D$3:$ABF$3,0)),"")</f>
        <v>27.677409226209164</v>
      </c>
      <c r="IM9" s="6">
        <f>IFERROR(INDEX(Sales!$D$5:$ABF$18,MATCH(UsagePerHour!$B9,Sales!$C$5:$C$18,0),MATCH(UsagePerHour!IM$4,Sales!$D$3:$ABF$3,0))/IM$2*INDEX(Usage!$D$5:$ABF$11,MATCH(UsagePerHour!$B$4,Usage!$C$5:$C$11,0),MATCH(UsagePerHour!IM$4,Usage!$D$3:$ABF$3,0)),"")</f>
        <v>136.63402106655531</v>
      </c>
      <c r="IN9" s="6">
        <f>IFERROR(INDEX(Sales!$D$5:$ABF$18,MATCH(UsagePerHour!$B9,Sales!$C$5:$C$18,0),MATCH(UsagePerHour!IN$4,Sales!$D$3:$ABF$3,0))/IN$2*INDEX(Usage!$D$5:$ABF$11,MATCH(UsagePerHour!$B$4,Usage!$C$5:$C$11,0),MATCH(UsagePerHour!IN$4,Usage!$D$3:$ABF$3,0)),"")</f>
        <v>80.705010811526407</v>
      </c>
      <c r="IO9" s="6">
        <f>IFERROR(INDEX(Sales!$D$5:$ABF$18,MATCH(UsagePerHour!$B9,Sales!$C$5:$C$18,0),MATCH(UsagePerHour!IO$4,Sales!$D$3:$ABF$3,0))/IO$2*INDEX(Usage!$D$5:$ABF$11,MATCH(UsagePerHour!$B$4,Usage!$C$5:$C$11,0),MATCH(UsagePerHour!IO$4,Usage!$D$3:$ABF$3,0)),"")</f>
        <v>21.53103318199577</v>
      </c>
      <c r="IP9" s="6">
        <f>IFERROR(INDEX(Sales!$D$5:$ABF$18,MATCH(UsagePerHour!$B9,Sales!$C$5:$C$18,0),MATCH(UsagePerHour!IP$4,Sales!$D$3:$ABF$3,0))/IP$2*INDEX(Usage!$D$5:$ABF$11,MATCH(UsagePerHour!$B$4,Usage!$C$5:$C$11,0),MATCH(UsagePerHour!IP$4,Usage!$D$3:$ABF$3,0)),"")</f>
        <v>16.808579326750273</v>
      </c>
      <c r="IQ9" s="6">
        <f>IFERROR(INDEX(Sales!$D$5:$ABF$18,MATCH(UsagePerHour!$B9,Sales!$C$5:$C$18,0),MATCH(UsagePerHour!IQ$4,Sales!$D$3:$ABF$3,0))/IQ$2*INDEX(Usage!$D$5:$ABF$11,MATCH(UsagePerHour!$B$4,Usage!$C$5:$C$11,0),MATCH(UsagePerHour!IQ$4,Usage!$D$3:$ABF$3,0)),"")</f>
        <v>44.280368776311768</v>
      </c>
      <c r="IR9" s="6">
        <f>IFERROR(INDEX(Sales!$D$5:$ABF$18,MATCH(UsagePerHour!$B9,Sales!$C$5:$C$18,0),MATCH(UsagePerHour!IR$4,Sales!$D$3:$ABF$3,0))/IR$2*INDEX(Usage!$D$5:$ABF$11,MATCH(UsagePerHour!$B$4,Usage!$C$5:$C$11,0),MATCH(UsagePerHour!IR$4,Usage!$D$3:$ABF$3,0)),"")</f>
        <v>34.947196541916789</v>
      </c>
      <c r="IS9" s="6">
        <f>IFERROR(INDEX(Sales!$D$5:$ABF$18,MATCH(UsagePerHour!$B9,Sales!$C$5:$C$18,0),MATCH(UsagePerHour!IS$4,Sales!$D$3:$ABF$3,0))/IS$2*INDEX(Usage!$D$5:$ABF$11,MATCH(UsagePerHour!$B$4,Usage!$C$5:$C$11,0),MATCH(UsagePerHour!IS$4,Usage!$D$3:$ABF$3,0)),"")</f>
        <v>29.568392389238067</v>
      </c>
      <c r="IT9" s="6">
        <f>IFERROR(INDEX(Sales!$D$5:$ABF$18,MATCH(UsagePerHour!$B9,Sales!$C$5:$C$18,0),MATCH(UsagePerHour!IT$4,Sales!$D$3:$ABF$3,0))/IT$2*INDEX(Usage!$D$5:$ABF$11,MATCH(UsagePerHour!$B$4,Usage!$C$5:$C$11,0),MATCH(UsagePerHour!IT$4,Usage!$D$3:$ABF$3,0)),"")</f>
        <v>212.25137935674877</v>
      </c>
      <c r="IU9" s="6">
        <f>IFERROR(INDEX(Sales!$D$5:$ABF$18,MATCH(UsagePerHour!$B9,Sales!$C$5:$C$18,0),MATCH(UsagePerHour!IU$4,Sales!$D$3:$ABF$3,0))/IU$2*INDEX(Usage!$D$5:$ABF$11,MATCH(UsagePerHour!$B$4,Usage!$C$5:$C$11,0),MATCH(UsagePerHour!IU$4,Usage!$D$3:$ABF$3,0)),"")</f>
        <v>43.044066170423633</v>
      </c>
      <c r="IV9" s="6">
        <f>IFERROR(INDEX(Sales!$D$5:$ABF$18,MATCH(UsagePerHour!$B9,Sales!$C$5:$C$18,0),MATCH(UsagePerHour!IV$4,Sales!$D$3:$ABF$3,0))/IV$2*INDEX(Usage!$D$5:$ABF$11,MATCH(UsagePerHour!$B$4,Usage!$C$5:$C$11,0),MATCH(UsagePerHour!IV$4,Usage!$D$3:$ABF$3,0)),"")</f>
        <v>188.07613553544365</v>
      </c>
      <c r="IW9" s="6">
        <f>IFERROR(INDEX(Sales!$D$5:$ABF$18,MATCH(UsagePerHour!$B9,Sales!$C$5:$C$18,0),MATCH(UsagePerHour!IW$4,Sales!$D$3:$ABF$3,0))/IW$2*INDEX(Usage!$D$5:$ABF$11,MATCH(UsagePerHour!$B$4,Usage!$C$5:$C$11,0),MATCH(UsagePerHour!IW$4,Usage!$D$3:$ABF$3,0)),"")</f>
        <v>15.476323119777158</v>
      </c>
      <c r="IX9" s="6">
        <f>IFERROR(INDEX(Sales!$D$5:$ABF$18,MATCH(UsagePerHour!$B9,Sales!$C$5:$C$18,0),MATCH(UsagePerHour!IX$4,Sales!$D$3:$ABF$3,0))/IX$2*INDEX(Usage!$D$5:$ABF$11,MATCH(UsagePerHour!$B$4,Usage!$C$5:$C$11,0),MATCH(UsagePerHour!IX$4,Usage!$D$3:$ABF$3,0)),"")</f>
        <v>79.700697597165316</v>
      </c>
      <c r="IY9" s="6">
        <f>IFERROR(INDEX(Sales!$D$5:$ABF$18,MATCH(UsagePerHour!$B9,Sales!$C$5:$C$18,0),MATCH(UsagePerHour!IY$4,Sales!$D$3:$ABF$3,0))/IY$2*INDEX(Usage!$D$5:$ABF$11,MATCH(UsagePerHour!$B$4,Usage!$C$5:$C$11,0),MATCH(UsagePerHour!IY$4,Usage!$D$3:$ABF$3,0)),"")</f>
        <v>26.157418695943576</v>
      </c>
      <c r="IZ9" s="6">
        <f>IFERROR(INDEX(Sales!$D$5:$ABF$18,MATCH(UsagePerHour!$B9,Sales!$C$5:$C$18,0),MATCH(UsagePerHour!IZ$4,Sales!$D$3:$ABF$3,0))/IZ$2*INDEX(Usage!$D$5:$ABF$11,MATCH(UsagePerHour!$B$4,Usage!$C$5:$C$11,0),MATCH(UsagePerHour!IZ$4,Usage!$D$3:$ABF$3,0)),"")</f>
        <v>52.782822593622846</v>
      </c>
      <c r="JA9" s="6">
        <f>IFERROR(INDEX(Sales!$D$5:$ABF$18,MATCH(UsagePerHour!$B9,Sales!$C$5:$C$18,0),MATCH(UsagePerHour!JA$4,Sales!$D$3:$ABF$3,0))/JA$2*INDEX(Usage!$D$5:$ABF$11,MATCH(UsagePerHour!$B$4,Usage!$C$5:$C$11,0),MATCH(UsagePerHour!JA$4,Usage!$D$3:$ABF$3,0)),"")</f>
        <v>186.27578475336321</v>
      </c>
      <c r="JB9" s="6">
        <f>IFERROR(INDEX(Sales!$D$5:$ABF$18,MATCH(UsagePerHour!$B9,Sales!$C$5:$C$18,0),MATCH(UsagePerHour!JB$4,Sales!$D$3:$ABF$3,0))/JB$2*INDEX(Usage!$D$5:$ABF$11,MATCH(UsagePerHour!$B$4,Usage!$C$5:$C$11,0),MATCH(UsagePerHour!JB$4,Usage!$D$3:$ABF$3,0)),"")</f>
        <v>31.211328579338328</v>
      </c>
      <c r="JC9" s="6">
        <f>IFERROR(INDEX(Sales!$D$5:$ABF$18,MATCH(UsagePerHour!$B9,Sales!$C$5:$C$18,0),MATCH(UsagePerHour!JC$4,Sales!$D$3:$ABF$3,0))/JC$2*INDEX(Usage!$D$5:$ABF$11,MATCH(UsagePerHour!$B$4,Usage!$C$5:$C$11,0),MATCH(UsagePerHour!JC$4,Usage!$D$3:$ABF$3,0)),"")</f>
        <v>39.979233750943905</v>
      </c>
      <c r="JD9" s="6">
        <f>IFERROR(INDEX(Sales!$D$5:$ABF$18,MATCH(UsagePerHour!$B9,Sales!$C$5:$C$18,0),MATCH(UsagePerHour!JD$4,Sales!$D$3:$ABF$3,0))/JD$2*INDEX(Usage!$D$5:$ABF$11,MATCH(UsagePerHour!$B$4,Usage!$C$5:$C$11,0),MATCH(UsagePerHour!JD$4,Usage!$D$3:$ABF$3,0)),"")</f>
        <v>4.8878701122109733</v>
      </c>
      <c r="JE9" s="6">
        <f>IFERROR(INDEX(Sales!$D$5:$ABF$18,MATCH(UsagePerHour!$B9,Sales!$C$5:$C$18,0),MATCH(UsagePerHour!JE$4,Sales!$D$3:$ABF$3,0))/JE$2*INDEX(Usage!$D$5:$ABF$11,MATCH(UsagePerHour!$B$4,Usage!$C$5:$C$11,0),MATCH(UsagePerHour!JE$4,Usage!$D$3:$ABF$3,0)),"")</f>
        <v>45.208762297627487</v>
      </c>
      <c r="JF9" s="6">
        <f>IFERROR(INDEX(Sales!$D$5:$ABF$18,MATCH(UsagePerHour!$B9,Sales!$C$5:$C$18,0),MATCH(UsagePerHour!JF$4,Sales!$D$3:$ABF$3,0))/JF$2*INDEX(Usage!$D$5:$ABF$11,MATCH(UsagePerHour!$B$4,Usage!$C$5:$C$11,0),MATCH(UsagePerHour!JF$4,Usage!$D$3:$ABF$3,0)),"")</f>
        <v>68.477470641490555</v>
      </c>
      <c r="JG9" s="6">
        <f>IFERROR(INDEX(Sales!$D$5:$ABF$18,MATCH(UsagePerHour!$B9,Sales!$C$5:$C$18,0),MATCH(UsagePerHour!JG$4,Sales!$D$3:$ABF$3,0))/JG$2*INDEX(Usage!$D$5:$ABF$11,MATCH(UsagePerHour!$B$4,Usage!$C$5:$C$11,0),MATCH(UsagePerHour!JG$4,Usage!$D$3:$ABF$3,0)),"")</f>
        <v>43.768161846886187</v>
      </c>
      <c r="JH9" s="6">
        <f>IFERROR(INDEX(Sales!$D$5:$ABF$18,MATCH(UsagePerHour!$B9,Sales!$C$5:$C$18,0),MATCH(UsagePerHour!JH$4,Sales!$D$3:$ABF$3,0))/JH$2*INDEX(Usage!$D$5:$ABF$11,MATCH(UsagePerHour!$B$4,Usage!$C$5:$C$11,0),MATCH(UsagePerHour!JH$4,Usage!$D$3:$ABF$3,0)),"")</f>
        <v>273.62500521776883</v>
      </c>
      <c r="JI9" s="6">
        <f>IFERROR(INDEX(Sales!$D$5:$ABF$18,MATCH(UsagePerHour!$B9,Sales!$C$5:$C$18,0),MATCH(UsagePerHour!JI$4,Sales!$D$3:$ABF$3,0))/JI$2*INDEX(Usage!$D$5:$ABF$11,MATCH(UsagePerHour!$B$4,Usage!$C$5:$C$11,0),MATCH(UsagePerHour!JI$4,Usage!$D$3:$ABF$3,0)),"")</f>
        <v>71.966359960407814</v>
      </c>
      <c r="JJ9" s="6">
        <f>IFERROR(INDEX(Sales!$D$5:$ABF$18,MATCH(UsagePerHour!$B9,Sales!$C$5:$C$18,0),MATCH(UsagePerHour!JJ$4,Sales!$D$3:$ABF$3,0))/JJ$2*INDEX(Usage!$D$5:$ABF$11,MATCH(UsagePerHour!$B$4,Usage!$C$5:$C$11,0),MATCH(UsagePerHour!JJ$4,Usage!$D$3:$ABF$3,0)),"")</f>
        <v>113.28739625554913</v>
      </c>
      <c r="JK9" s="6">
        <f>IFERROR(INDEX(Sales!$D$5:$ABF$18,MATCH(UsagePerHour!$B9,Sales!$C$5:$C$18,0),MATCH(UsagePerHour!JK$4,Sales!$D$3:$ABF$3,0))/JK$2*INDEX(Usage!$D$5:$ABF$11,MATCH(UsagePerHour!$B$4,Usage!$C$5:$C$11,0),MATCH(UsagePerHour!JK$4,Usage!$D$3:$ABF$3,0)),"")</f>
        <v>17.797323767139222</v>
      </c>
      <c r="JL9" s="6">
        <f>IFERROR(INDEX(Sales!$D$5:$ABF$18,MATCH(UsagePerHour!$B9,Sales!$C$5:$C$18,0),MATCH(UsagePerHour!JL$4,Sales!$D$3:$ABF$3,0))/JL$2*INDEX(Usage!$D$5:$ABF$11,MATCH(UsagePerHour!$B$4,Usage!$C$5:$C$11,0),MATCH(UsagePerHour!JL$4,Usage!$D$3:$ABF$3,0)),"")</f>
        <v>64.656708563785756</v>
      </c>
      <c r="JM9" s="6">
        <f>IFERROR(INDEX(Sales!$D$5:$ABF$18,MATCH(UsagePerHour!$B9,Sales!$C$5:$C$18,0),MATCH(UsagePerHour!JM$4,Sales!$D$3:$ABF$3,0))/JM$2*INDEX(Usage!$D$5:$ABF$11,MATCH(UsagePerHour!$B$4,Usage!$C$5:$C$11,0),MATCH(UsagePerHour!JM$4,Usage!$D$3:$ABF$3,0)),"")</f>
        <v>96.080294454068181</v>
      </c>
      <c r="JN9" s="6">
        <f>IFERROR(INDEX(Sales!$D$5:$ABF$18,MATCH(UsagePerHour!$B9,Sales!$C$5:$C$18,0),MATCH(UsagePerHour!JN$4,Sales!$D$3:$ABF$3,0))/JN$2*INDEX(Usage!$D$5:$ABF$11,MATCH(UsagePerHour!$B$4,Usage!$C$5:$C$11,0),MATCH(UsagePerHour!JN$4,Usage!$D$3:$ABF$3,0)),"")</f>
        <v>38.668309474705808</v>
      </c>
      <c r="JO9" s="6">
        <f>IFERROR(INDEX(Sales!$D$5:$ABF$18,MATCH(UsagePerHour!$B9,Sales!$C$5:$C$18,0),MATCH(UsagePerHour!JO$4,Sales!$D$3:$ABF$3,0))/JO$2*INDEX(Usage!$D$5:$ABF$11,MATCH(UsagePerHour!$B$4,Usage!$C$5:$C$11,0),MATCH(UsagePerHour!JO$4,Usage!$D$3:$ABF$3,0)),"")</f>
        <v>153.28635220859954</v>
      </c>
      <c r="JP9" s="6">
        <f>IFERROR(INDEX(Sales!$D$5:$ABF$18,MATCH(UsagePerHour!$B9,Sales!$C$5:$C$18,0),MATCH(UsagePerHour!JP$4,Sales!$D$3:$ABF$3,0))/JP$2*INDEX(Usage!$D$5:$ABF$11,MATCH(UsagePerHour!$B$4,Usage!$C$5:$C$11,0),MATCH(UsagePerHour!JP$4,Usage!$D$3:$ABF$3,0)),"")</f>
        <v>14.642726436363271</v>
      </c>
      <c r="JQ9" s="6">
        <f>IFERROR(INDEX(Sales!$D$5:$ABF$18,MATCH(UsagePerHour!$B9,Sales!$C$5:$C$18,0),MATCH(UsagePerHour!JQ$4,Sales!$D$3:$ABF$3,0))/JQ$2*INDEX(Usage!$D$5:$ABF$11,MATCH(UsagePerHour!$B$4,Usage!$C$5:$C$11,0),MATCH(UsagePerHour!JQ$4,Usage!$D$3:$ABF$3,0)),"")</f>
        <v>11.853325376301306</v>
      </c>
      <c r="JR9" s="6">
        <f>IFERROR(INDEX(Sales!$D$5:$ABF$18,MATCH(UsagePerHour!$B9,Sales!$C$5:$C$18,0),MATCH(UsagePerHour!JR$4,Sales!$D$3:$ABF$3,0))/JR$2*INDEX(Usage!$D$5:$ABF$11,MATCH(UsagePerHour!$B$4,Usage!$C$5:$C$11,0),MATCH(UsagePerHour!JR$4,Usage!$D$3:$ABF$3,0)),"")</f>
        <v>21.148947231609046</v>
      </c>
      <c r="JS9" s="6">
        <f>IFERROR(INDEX(Sales!$D$5:$ABF$18,MATCH(UsagePerHour!$B9,Sales!$C$5:$C$18,0),MATCH(UsagePerHour!JS$4,Sales!$D$3:$ABF$3,0))/JS$2*INDEX(Usage!$D$5:$ABF$11,MATCH(UsagePerHour!$B$4,Usage!$C$5:$C$11,0),MATCH(UsagePerHour!JS$4,Usage!$D$3:$ABF$3,0)),"")</f>
        <v>63.930467149605484</v>
      </c>
      <c r="JT9" s="6">
        <f>IFERROR(INDEX(Sales!$D$5:$ABF$18,MATCH(UsagePerHour!$B9,Sales!$C$5:$C$18,0),MATCH(UsagePerHour!JT$4,Sales!$D$3:$ABF$3,0))/JT$2*INDEX(Usage!$D$5:$ABF$11,MATCH(UsagePerHour!$B$4,Usage!$C$5:$C$11,0),MATCH(UsagePerHour!JT$4,Usage!$D$3:$ABF$3,0)),"")</f>
        <v>34.507504564853043</v>
      </c>
      <c r="JU9" s="6">
        <f>IFERROR(INDEX(Sales!$D$5:$ABF$18,MATCH(UsagePerHour!$B9,Sales!$C$5:$C$18,0),MATCH(UsagePerHour!JU$4,Sales!$D$3:$ABF$3,0))/JU$2*INDEX(Usage!$D$5:$ABF$11,MATCH(UsagePerHour!$B$4,Usage!$C$5:$C$11,0),MATCH(UsagePerHour!JU$4,Usage!$D$3:$ABF$3,0)),"")</f>
        <v>20.34323530138035</v>
      </c>
      <c r="JV9" s="6">
        <f>IFERROR(INDEX(Sales!$D$5:$ABF$18,MATCH(UsagePerHour!$B9,Sales!$C$5:$C$18,0),MATCH(UsagePerHour!JV$4,Sales!$D$3:$ABF$3,0))/JV$2*INDEX(Usage!$D$5:$ABF$11,MATCH(UsagePerHour!$B$4,Usage!$C$5:$C$11,0),MATCH(UsagePerHour!JV$4,Usage!$D$3:$ABF$3,0)),"")</f>
        <v>165.64497848354446</v>
      </c>
      <c r="JW9" s="6">
        <f>IFERROR(INDEX(Sales!$D$5:$ABF$18,MATCH(UsagePerHour!$B9,Sales!$C$5:$C$18,0),MATCH(UsagePerHour!JW$4,Sales!$D$3:$ABF$3,0))/JW$2*INDEX(Usage!$D$5:$ABF$11,MATCH(UsagePerHour!$B$4,Usage!$C$5:$C$11,0),MATCH(UsagePerHour!JW$4,Usage!$D$3:$ABF$3,0)),"")</f>
        <v>70.572649573662176</v>
      </c>
      <c r="JX9" s="6">
        <f>IFERROR(INDEX(Sales!$D$5:$ABF$18,MATCH(UsagePerHour!$B9,Sales!$C$5:$C$18,0),MATCH(UsagePerHour!JX$4,Sales!$D$3:$ABF$3,0))/JX$2*INDEX(Usage!$D$5:$ABF$11,MATCH(UsagePerHour!$B$4,Usage!$C$5:$C$11,0),MATCH(UsagePerHour!JX$4,Usage!$D$3:$ABF$3,0)),"")</f>
        <v>58.317699792281623</v>
      </c>
      <c r="JY9" s="6">
        <f>IFERROR(INDEX(Sales!$D$5:$ABF$18,MATCH(UsagePerHour!$B9,Sales!$C$5:$C$18,0),MATCH(UsagePerHour!JY$4,Sales!$D$3:$ABF$3,0))/JY$2*INDEX(Usage!$D$5:$ABF$11,MATCH(UsagePerHour!$B$4,Usage!$C$5:$C$11,0),MATCH(UsagePerHour!JY$4,Usage!$D$3:$ABF$3,0)),"")</f>
        <v>13.001398785216061</v>
      </c>
      <c r="JZ9" s="6">
        <f>IFERROR(INDEX(Sales!$D$5:$ABF$18,MATCH(UsagePerHour!$B9,Sales!$C$5:$C$18,0),MATCH(UsagePerHour!JZ$4,Sales!$D$3:$ABF$3,0))/JZ$2*INDEX(Usage!$D$5:$ABF$11,MATCH(UsagePerHour!$B$4,Usage!$C$5:$C$11,0),MATCH(UsagePerHour!JZ$4,Usage!$D$3:$ABF$3,0)),"")</f>
        <v>96.626889554507684</v>
      </c>
      <c r="KA9" s="6">
        <f>IFERROR(INDEX(Sales!$D$5:$ABF$18,MATCH(UsagePerHour!$B9,Sales!$C$5:$C$18,0),MATCH(UsagePerHour!KA$4,Sales!$D$3:$ABF$3,0))/KA$2*INDEX(Usage!$D$5:$ABF$11,MATCH(UsagePerHour!$B$4,Usage!$C$5:$C$11,0),MATCH(UsagePerHour!KA$4,Usage!$D$3:$ABF$3,0)),"")</f>
        <v>56.580595771974195</v>
      </c>
      <c r="KB9" s="6">
        <f>IFERROR(INDEX(Sales!$D$5:$ABF$18,MATCH(UsagePerHour!$B9,Sales!$C$5:$C$18,0),MATCH(UsagePerHour!KB$4,Sales!$D$3:$ABF$3,0))/KB$2*INDEX(Usage!$D$5:$ABF$11,MATCH(UsagePerHour!$B$4,Usage!$C$5:$C$11,0),MATCH(UsagePerHour!KB$4,Usage!$D$3:$ABF$3,0)),"")</f>
        <v>11.921161825726141</v>
      </c>
      <c r="KC9" s="6">
        <f>IFERROR(INDEX(Sales!$D$5:$ABF$18,MATCH(UsagePerHour!$B9,Sales!$C$5:$C$18,0),MATCH(UsagePerHour!KC$4,Sales!$D$3:$ABF$3,0))/KC$2*INDEX(Usage!$D$5:$ABF$11,MATCH(UsagePerHour!$B$4,Usage!$C$5:$C$11,0),MATCH(UsagePerHour!KC$4,Usage!$D$3:$ABF$3,0)),"")</f>
        <v>173.34251215036863</v>
      </c>
      <c r="KD9" s="6">
        <f>IFERROR(INDEX(Sales!$D$5:$ABF$18,MATCH(UsagePerHour!$B9,Sales!$C$5:$C$18,0),MATCH(UsagePerHour!KD$4,Sales!$D$3:$ABF$3,0))/KD$2*INDEX(Usage!$D$5:$ABF$11,MATCH(UsagePerHour!$B$4,Usage!$C$5:$C$11,0),MATCH(UsagePerHour!KD$4,Usage!$D$3:$ABF$3,0)),"")</f>
        <v>42.182139362974233</v>
      </c>
      <c r="KE9" s="6">
        <f>IFERROR(INDEX(Sales!$D$5:$ABF$18,MATCH(UsagePerHour!$B9,Sales!$C$5:$C$18,0),MATCH(UsagePerHour!KE$4,Sales!$D$3:$ABF$3,0))/KE$2*INDEX(Usage!$D$5:$ABF$11,MATCH(UsagePerHour!$B$4,Usage!$C$5:$C$11,0),MATCH(UsagePerHour!KE$4,Usage!$D$3:$ABF$3,0)),"")</f>
        <v>103.98404207090398</v>
      </c>
      <c r="KF9" s="6">
        <f>IFERROR(INDEX(Sales!$D$5:$ABF$18,MATCH(UsagePerHour!$B9,Sales!$C$5:$C$18,0),MATCH(UsagePerHour!KF$4,Sales!$D$3:$ABF$3,0))/KF$2*INDEX(Usage!$D$5:$ABF$11,MATCH(UsagePerHour!$B$4,Usage!$C$5:$C$11,0),MATCH(UsagePerHour!KF$4,Usage!$D$3:$ABF$3,0)),"")</f>
        <v>17.937376617679316</v>
      </c>
      <c r="KG9" s="6">
        <f>IFERROR(INDEX(Sales!$D$5:$ABF$18,MATCH(UsagePerHour!$B9,Sales!$C$5:$C$18,0),MATCH(UsagePerHour!KG$4,Sales!$D$3:$ABF$3,0))/KG$2*INDEX(Usage!$D$5:$ABF$11,MATCH(UsagePerHour!$B$4,Usage!$C$5:$C$11,0),MATCH(UsagePerHour!KG$4,Usage!$D$3:$ABF$3,0)),"")</f>
        <v>34.456560450713809</v>
      </c>
      <c r="KH9" s="6">
        <f>IFERROR(INDEX(Sales!$D$5:$ABF$18,MATCH(UsagePerHour!$B9,Sales!$C$5:$C$18,0),MATCH(UsagePerHour!KH$4,Sales!$D$3:$ABF$3,0))/KH$2*INDEX(Usage!$D$5:$ABF$11,MATCH(UsagePerHour!$B$4,Usage!$C$5:$C$11,0),MATCH(UsagePerHour!KH$4,Usage!$D$3:$ABF$3,0)),"")</f>
        <v>34.396351134359819</v>
      </c>
      <c r="KI9" s="6">
        <f>IFERROR(INDEX(Sales!$D$5:$ABF$18,MATCH(UsagePerHour!$B9,Sales!$C$5:$C$18,0),MATCH(UsagePerHour!KI$4,Sales!$D$3:$ABF$3,0))/KI$2*INDEX(Usage!$D$5:$ABF$11,MATCH(UsagePerHour!$B$4,Usage!$C$5:$C$11,0),MATCH(UsagePerHour!KI$4,Usage!$D$3:$ABF$3,0)),"")</f>
        <v>169.60977462230662</v>
      </c>
      <c r="KJ9" s="6">
        <f>IFERROR(INDEX(Sales!$D$5:$ABF$18,MATCH(UsagePerHour!$B9,Sales!$C$5:$C$18,0),MATCH(UsagePerHour!KJ$4,Sales!$D$3:$ABF$3,0))/KJ$2*INDEX(Usage!$D$5:$ABF$11,MATCH(UsagePerHour!$B$4,Usage!$C$5:$C$11,0),MATCH(UsagePerHour!KJ$4,Usage!$D$3:$ABF$3,0)),"")</f>
        <v>263.2282356958342</v>
      </c>
      <c r="KK9" s="6">
        <f>IFERROR(INDEX(Sales!$D$5:$ABF$18,MATCH(UsagePerHour!$B9,Sales!$C$5:$C$18,0),MATCH(UsagePerHour!KK$4,Sales!$D$3:$ABF$3,0))/KK$2*INDEX(Usage!$D$5:$ABF$11,MATCH(UsagePerHour!$B$4,Usage!$C$5:$C$11,0),MATCH(UsagePerHour!KK$4,Usage!$D$3:$ABF$3,0)),"")</f>
        <v>25.058319562322513</v>
      </c>
      <c r="KL9" s="6">
        <f>IFERROR(INDEX(Sales!$D$5:$ABF$18,MATCH(UsagePerHour!$B9,Sales!$C$5:$C$18,0),MATCH(UsagePerHour!KL$4,Sales!$D$3:$ABF$3,0))/KL$2*INDEX(Usage!$D$5:$ABF$11,MATCH(UsagePerHour!$B$4,Usage!$C$5:$C$11,0),MATCH(UsagePerHour!KL$4,Usage!$D$3:$ABF$3,0)),"")</f>
        <v>66.825323121788244</v>
      </c>
      <c r="KM9" s="6">
        <f>IFERROR(INDEX(Sales!$D$5:$ABF$18,MATCH(UsagePerHour!$B9,Sales!$C$5:$C$18,0),MATCH(UsagePerHour!KM$4,Sales!$D$3:$ABF$3,0))/KM$2*INDEX(Usage!$D$5:$ABF$11,MATCH(UsagePerHour!$B$4,Usage!$C$5:$C$11,0),MATCH(UsagePerHour!KM$4,Usage!$D$3:$ABF$3,0)),"")</f>
        <v>17.214258363212309</v>
      </c>
      <c r="KN9" s="6">
        <f>IFERROR(INDEX(Sales!$D$5:$ABF$18,MATCH(UsagePerHour!$B9,Sales!$C$5:$C$18,0),MATCH(UsagePerHour!KN$4,Sales!$D$3:$ABF$3,0))/KN$2*INDEX(Usage!$D$5:$ABF$11,MATCH(UsagePerHour!$B$4,Usage!$C$5:$C$11,0),MATCH(UsagePerHour!KN$4,Usage!$D$3:$ABF$3,0)),"")</f>
        <v>69.294639061906679</v>
      </c>
      <c r="KO9" s="6">
        <f>IFERROR(INDEX(Sales!$D$5:$ABF$18,MATCH(UsagePerHour!$B9,Sales!$C$5:$C$18,0),MATCH(UsagePerHour!KO$4,Sales!$D$3:$ABF$3,0))/KO$2*INDEX(Usage!$D$5:$ABF$11,MATCH(UsagePerHour!$B$4,Usage!$C$5:$C$11,0),MATCH(UsagePerHour!KO$4,Usage!$D$3:$ABF$3,0)),"")</f>
        <v>22.870434479356277</v>
      </c>
      <c r="KP9" s="6">
        <f>IFERROR(INDEX(Sales!$D$5:$ABF$18,MATCH(UsagePerHour!$B9,Sales!$C$5:$C$18,0),MATCH(UsagePerHour!KP$4,Sales!$D$3:$ABF$3,0))/KP$2*INDEX(Usage!$D$5:$ABF$11,MATCH(UsagePerHour!$B$4,Usage!$C$5:$C$11,0),MATCH(UsagePerHour!KP$4,Usage!$D$3:$ABF$3,0)),"")</f>
        <v>55.517980606539496</v>
      </c>
      <c r="KQ9" s="6">
        <f>IFERROR(INDEX(Sales!$D$5:$ABF$18,MATCH(UsagePerHour!$B9,Sales!$C$5:$C$18,0),MATCH(UsagePerHour!KQ$4,Sales!$D$3:$ABF$3,0))/KQ$2*INDEX(Usage!$D$5:$ABF$11,MATCH(UsagePerHour!$B$4,Usage!$C$5:$C$11,0),MATCH(UsagePerHour!KQ$4,Usage!$D$3:$ABF$3,0)),"")</f>
        <v>170.91201481207185</v>
      </c>
      <c r="KR9" s="6">
        <f>IFERROR(INDEX(Sales!$D$5:$ABF$18,MATCH(UsagePerHour!$B9,Sales!$C$5:$C$18,0),MATCH(UsagePerHour!KR$4,Sales!$D$3:$ABF$3,0))/KR$2*INDEX(Usage!$D$5:$ABF$11,MATCH(UsagePerHour!$B$4,Usage!$C$5:$C$11,0),MATCH(UsagePerHour!KR$4,Usage!$D$3:$ABF$3,0)),"")</f>
        <v>62.240629055653102</v>
      </c>
      <c r="KS9" s="6">
        <f>IFERROR(INDEX(Sales!$D$5:$ABF$18,MATCH(UsagePerHour!$B9,Sales!$C$5:$C$18,0),MATCH(UsagePerHour!KS$4,Sales!$D$3:$ABF$3,0))/KS$2*INDEX(Usage!$D$5:$ABF$11,MATCH(UsagePerHour!$B$4,Usage!$C$5:$C$11,0),MATCH(UsagePerHour!KS$4,Usage!$D$3:$ABF$3,0)),"")</f>
        <v>46.342107661923329</v>
      </c>
      <c r="KT9" s="6">
        <f>IFERROR(INDEX(Sales!$D$5:$ABF$18,MATCH(UsagePerHour!$B9,Sales!$C$5:$C$18,0),MATCH(UsagePerHour!KT$4,Sales!$D$3:$ABF$3,0))/KT$2*INDEX(Usage!$D$5:$ABF$11,MATCH(UsagePerHour!$B$4,Usage!$C$5:$C$11,0),MATCH(UsagePerHour!KT$4,Usage!$D$3:$ABF$3,0)),"")</f>
        <v>17.95877387329276</v>
      </c>
      <c r="KU9" s="6">
        <f>IFERROR(INDEX(Sales!$D$5:$ABF$18,MATCH(UsagePerHour!$B9,Sales!$C$5:$C$18,0),MATCH(UsagePerHour!KU$4,Sales!$D$3:$ABF$3,0))/KU$2*INDEX(Usage!$D$5:$ABF$11,MATCH(UsagePerHour!$B$4,Usage!$C$5:$C$11,0),MATCH(UsagePerHour!KU$4,Usage!$D$3:$ABF$3,0)),"")</f>
        <v>47.785390259788919</v>
      </c>
      <c r="KV9" s="6">
        <f>IFERROR(INDEX(Sales!$D$5:$ABF$18,MATCH(UsagePerHour!$B9,Sales!$C$5:$C$18,0),MATCH(UsagePerHour!KV$4,Sales!$D$3:$ABF$3,0))/KV$2*INDEX(Usage!$D$5:$ABF$11,MATCH(UsagePerHour!$B$4,Usage!$C$5:$C$11,0),MATCH(UsagePerHour!KV$4,Usage!$D$3:$ABF$3,0)),"")</f>
        <v>18.868972183382347</v>
      </c>
      <c r="KW9" s="6">
        <f>IFERROR(INDEX(Sales!$D$5:$ABF$18,MATCH(UsagePerHour!$B9,Sales!$C$5:$C$18,0),MATCH(UsagePerHour!KW$4,Sales!$D$3:$ABF$3,0))/KW$2*INDEX(Usage!$D$5:$ABF$11,MATCH(UsagePerHour!$B$4,Usage!$C$5:$C$11,0),MATCH(UsagePerHour!KW$4,Usage!$D$3:$ABF$3,0)),"")</f>
        <v>43.159077366173406</v>
      </c>
      <c r="KX9" s="6">
        <f>IFERROR(INDEX(Sales!$D$5:$ABF$18,MATCH(UsagePerHour!$B9,Sales!$C$5:$C$18,0),MATCH(UsagePerHour!KX$4,Sales!$D$3:$ABF$3,0))/KX$2*INDEX(Usage!$D$5:$ABF$11,MATCH(UsagePerHour!$B$4,Usage!$C$5:$C$11,0),MATCH(UsagePerHour!KX$4,Usage!$D$3:$ABF$3,0)),"")</f>
        <v>146.52165930961206</v>
      </c>
      <c r="KY9" s="6">
        <f>IFERROR(INDEX(Sales!$D$5:$ABF$18,MATCH(UsagePerHour!$B9,Sales!$C$5:$C$18,0),MATCH(UsagePerHour!KY$4,Sales!$D$3:$ABF$3,0))/KY$2*INDEX(Usage!$D$5:$ABF$11,MATCH(UsagePerHour!$B$4,Usage!$C$5:$C$11,0),MATCH(UsagePerHour!KY$4,Usage!$D$3:$ABF$3,0)),"")</f>
        <v>32.719411708345312</v>
      </c>
      <c r="KZ9" s="6">
        <f>IFERROR(INDEX(Sales!$D$5:$ABF$18,MATCH(UsagePerHour!$B9,Sales!$C$5:$C$18,0),MATCH(UsagePerHour!KZ$4,Sales!$D$3:$ABF$3,0))/KZ$2*INDEX(Usage!$D$5:$ABF$11,MATCH(UsagePerHour!$B$4,Usage!$C$5:$C$11,0),MATCH(UsagePerHour!KZ$4,Usage!$D$3:$ABF$3,0)),"")</f>
        <v>66.583532387241817</v>
      </c>
      <c r="LA9" s="6">
        <f>IFERROR(INDEX(Sales!$D$5:$ABF$18,MATCH(UsagePerHour!$B9,Sales!$C$5:$C$18,0),MATCH(UsagePerHour!LA$4,Sales!$D$3:$ABF$3,0))/LA$2*INDEX(Usage!$D$5:$ABF$11,MATCH(UsagePerHour!$B$4,Usage!$C$5:$C$11,0),MATCH(UsagePerHour!LA$4,Usage!$D$3:$ABF$3,0)),"")</f>
        <v>28.968486594698803</v>
      </c>
      <c r="LB9" s="6">
        <f>IFERROR(INDEX(Sales!$D$5:$ABF$18,MATCH(UsagePerHour!$B9,Sales!$C$5:$C$18,0),MATCH(UsagePerHour!LB$4,Sales!$D$3:$ABF$3,0))/LB$2*INDEX(Usage!$D$5:$ABF$11,MATCH(UsagePerHour!$B$4,Usage!$C$5:$C$11,0),MATCH(UsagePerHour!LB$4,Usage!$D$3:$ABF$3,0)),"")</f>
        <v>88.938561177940414</v>
      </c>
      <c r="LC9" s="6">
        <f>IFERROR(INDEX(Sales!$D$5:$ABF$18,MATCH(UsagePerHour!$B9,Sales!$C$5:$C$18,0),MATCH(UsagePerHour!LC$4,Sales!$D$3:$ABF$3,0))/LC$2*INDEX(Usage!$D$5:$ABF$11,MATCH(UsagePerHour!$B$4,Usage!$C$5:$C$11,0),MATCH(UsagePerHour!LC$4,Usage!$D$3:$ABF$3,0)),"")</f>
        <v>14.820700671845266</v>
      </c>
      <c r="LD9" s="6">
        <f>IFERROR(INDEX(Sales!$D$5:$ABF$18,MATCH(UsagePerHour!$B9,Sales!$C$5:$C$18,0),MATCH(UsagePerHour!LD$4,Sales!$D$3:$ABF$3,0))/LD$2*INDEX(Usage!$D$5:$ABF$11,MATCH(UsagePerHour!$B$4,Usage!$C$5:$C$11,0),MATCH(UsagePerHour!LD$4,Usage!$D$3:$ABF$3,0)),"")</f>
        <v>48.871562506992461</v>
      </c>
      <c r="LE9" s="6">
        <f>IFERROR(INDEX(Sales!$D$5:$ABF$18,MATCH(UsagePerHour!$B9,Sales!$C$5:$C$18,0),MATCH(UsagePerHour!LE$4,Sales!$D$3:$ABF$3,0))/LE$2*INDEX(Usage!$D$5:$ABF$11,MATCH(UsagePerHour!$B$4,Usage!$C$5:$C$11,0),MATCH(UsagePerHour!LE$4,Usage!$D$3:$ABF$3,0)),"")</f>
        <v>73.45355274558618</v>
      </c>
      <c r="LF9" s="6">
        <f>IFERROR(INDEX(Sales!$D$5:$ABF$18,MATCH(UsagePerHour!$B9,Sales!$C$5:$C$18,0),MATCH(UsagePerHour!LF$4,Sales!$D$3:$ABF$3,0))/LF$2*INDEX(Usage!$D$5:$ABF$11,MATCH(UsagePerHour!$B$4,Usage!$C$5:$C$11,0),MATCH(UsagePerHour!LF$4,Usage!$D$3:$ABF$3,0)),"")</f>
        <v>34.07609005002243</v>
      </c>
      <c r="LG9" s="6">
        <f>IFERROR(INDEX(Sales!$D$5:$ABF$18,MATCH(UsagePerHour!$B9,Sales!$C$5:$C$18,0),MATCH(UsagePerHour!LG$4,Sales!$D$3:$ABF$3,0))/LG$2*INDEX(Usage!$D$5:$ABF$11,MATCH(UsagePerHour!$B$4,Usage!$C$5:$C$11,0),MATCH(UsagePerHour!LG$4,Usage!$D$3:$ABF$3,0)),"")</f>
        <v>19.360142829372101</v>
      </c>
      <c r="LH9" s="6">
        <f>IFERROR(INDEX(Sales!$D$5:$ABF$18,MATCH(UsagePerHour!$B9,Sales!$C$5:$C$18,0),MATCH(UsagePerHour!LH$4,Sales!$D$3:$ABF$3,0))/LH$2*INDEX(Usage!$D$5:$ABF$11,MATCH(UsagePerHour!$B$4,Usage!$C$5:$C$11,0),MATCH(UsagePerHour!LH$4,Usage!$D$3:$ABF$3,0)),"")</f>
        <v>15.033657997957622</v>
      </c>
      <c r="LI9" s="6">
        <f>IFERROR(INDEX(Sales!$D$5:$ABF$18,MATCH(UsagePerHour!$B9,Sales!$C$5:$C$18,0),MATCH(UsagePerHour!LI$4,Sales!$D$3:$ABF$3,0))/LI$2*INDEX(Usage!$D$5:$ABF$11,MATCH(UsagePerHour!$B$4,Usage!$C$5:$C$11,0),MATCH(UsagePerHour!LI$4,Usage!$D$3:$ABF$3,0)),"")</f>
        <v>89.199877514366392</v>
      </c>
      <c r="LJ9" s="6">
        <f>IFERROR(INDEX(Sales!$D$5:$ABF$18,MATCH(UsagePerHour!$B9,Sales!$C$5:$C$18,0),MATCH(UsagePerHour!LJ$4,Sales!$D$3:$ABF$3,0))/LJ$2*INDEX(Usage!$D$5:$ABF$11,MATCH(UsagePerHour!$B$4,Usage!$C$5:$C$11,0),MATCH(UsagePerHour!LJ$4,Usage!$D$3:$ABF$3,0)),"")</f>
        <v>37.417340619033006</v>
      </c>
      <c r="LK9" s="6">
        <f>IFERROR(INDEX(Sales!$D$5:$ABF$18,MATCH(UsagePerHour!$B9,Sales!$C$5:$C$18,0),MATCH(UsagePerHour!LK$4,Sales!$D$3:$ABF$3,0))/LK$2*INDEX(Usage!$D$5:$ABF$11,MATCH(UsagePerHour!$B$4,Usage!$C$5:$C$11,0),MATCH(UsagePerHour!LK$4,Usage!$D$3:$ABF$3,0)),"")</f>
        <v>25.980255104413903</v>
      </c>
      <c r="LL9" s="6">
        <f>IFERROR(INDEX(Sales!$D$5:$ABF$18,MATCH(UsagePerHour!$B9,Sales!$C$5:$C$18,0),MATCH(UsagePerHour!LL$4,Sales!$D$3:$ABF$3,0))/LL$2*INDEX(Usage!$D$5:$ABF$11,MATCH(UsagePerHour!$B$4,Usage!$C$5:$C$11,0),MATCH(UsagePerHour!LL$4,Usage!$D$3:$ABF$3,0)),"")</f>
        <v>168.48471030874316</v>
      </c>
      <c r="LM9" s="6">
        <f>IFERROR(INDEX(Sales!$D$5:$ABF$18,MATCH(UsagePerHour!$B9,Sales!$C$5:$C$18,0),MATCH(UsagePerHour!LM$4,Sales!$D$3:$ABF$3,0))/LM$2*INDEX(Usage!$D$5:$ABF$11,MATCH(UsagePerHour!$B$4,Usage!$C$5:$C$11,0),MATCH(UsagePerHour!LM$4,Usage!$D$3:$ABF$3,0)),"")</f>
        <v>59.982093416705354</v>
      </c>
      <c r="LN9" s="6">
        <f>IFERROR(INDEX(Sales!$D$5:$ABF$18,MATCH(UsagePerHour!$B9,Sales!$C$5:$C$18,0),MATCH(UsagePerHour!LN$4,Sales!$D$3:$ABF$3,0))/LN$2*INDEX(Usage!$D$5:$ABF$11,MATCH(UsagePerHour!$B$4,Usage!$C$5:$C$11,0),MATCH(UsagePerHour!LN$4,Usage!$D$3:$ABF$3,0)),"")</f>
        <v>27.087011825539506</v>
      </c>
      <c r="LO9" s="6">
        <f>IFERROR(INDEX(Sales!$D$5:$ABF$18,MATCH(UsagePerHour!$B9,Sales!$C$5:$C$18,0),MATCH(UsagePerHour!LO$4,Sales!$D$3:$ABF$3,0))/LO$2*INDEX(Usage!$D$5:$ABF$11,MATCH(UsagePerHour!$B$4,Usage!$C$5:$C$11,0),MATCH(UsagePerHour!LO$4,Usage!$D$3:$ABF$3,0)),"")</f>
        <v>17.389390566284984</v>
      </c>
      <c r="LP9" s="6">
        <f>IFERROR(INDEX(Sales!$D$5:$ABF$18,MATCH(UsagePerHour!$B9,Sales!$C$5:$C$18,0),MATCH(UsagePerHour!LP$4,Sales!$D$3:$ABF$3,0))/LP$2*INDEX(Usage!$D$5:$ABF$11,MATCH(UsagePerHour!$B$4,Usage!$C$5:$C$11,0),MATCH(UsagePerHour!LP$4,Usage!$D$3:$ABF$3,0)),"")</f>
        <v>4.6240618659089927</v>
      </c>
      <c r="LQ9" s="6">
        <f>IFERROR(INDEX(Sales!$D$5:$ABF$18,MATCH(UsagePerHour!$B9,Sales!$C$5:$C$18,0),MATCH(UsagePerHour!LQ$4,Sales!$D$3:$ABF$3,0))/LQ$2*INDEX(Usage!$D$5:$ABF$11,MATCH(UsagePerHour!$B$4,Usage!$C$5:$C$11,0),MATCH(UsagePerHour!LQ$4,Usage!$D$3:$ABF$3,0)),"")</f>
        <v>54.676291447205841</v>
      </c>
      <c r="LR9" s="6">
        <f>IFERROR(INDEX(Sales!$D$5:$ABF$18,MATCH(UsagePerHour!$B9,Sales!$C$5:$C$18,0),MATCH(UsagePerHour!LR$4,Sales!$D$3:$ABF$3,0))/LR$2*INDEX(Usage!$D$5:$ABF$11,MATCH(UsagePerHour!$B$4,Usage!$C$5:$C$11,0),MATCH(UsagePerHour!LR$4,Usage!$D$3:$ABF$3,0)),"")</f>
        <v>39.554071131973281</v>
      </c>
      <c r="LS9" s="6">
        <f>IFERROR(INDEX(Sales!$D$5:$ABF$18,MATCH(UsagePerHour!$B9,Sales!$C$5:$C$18,0),MATCH(UsagePerHour!LS$4,Sales!$D$3:$ABF$3,0))/LS$2*INDEX(Usage!$D$5:$ABF$11,MATCH(UsagePerHour!$B$4,Usage!$C$5:$C$11,0),MATCH(UsagePerHour!LS$4,Usage!$D$3:$ABF$3,0)),"")</f>
        <v>226.25826131986503</v>
      </c>
      <c r="LT9" s="6">
        <f>IFERROR(INDEX(Sales!$D$5:$ABF$18,MATCH(UsagePerHour!$B9,Sales!$C$5:$C$18,0),MATCH(UsagePerHour!LT$4,Sales!$D$3:$ABF$3,0))/LT$2*INDEX(Usage!$D$5:$ABF$11,MATCH(UsagePerHour!$B$4,Usage!$C$5:$C$11,0),MATCH(UsagePerHour!LT$4,Usage!$D$3:$ABF$3,0)),"")</f>
        <v>60.012508579063088</v>
      </c>
      <c r="LU9" s="6">
        <f>IFERROR(INDEX(Sales!$D$5:$ABF$18,MATCH(UsagePerHour!$B9,Sales!$C$5:$C$18,0),MATCH(UsagePerHour!LU$4,Sales!$D$3:$ABF$3,0))/LU$2*INDEX(Usage!$D$5:$ABF$11,MATCH(UsagePerHour!$B$4,Usage!$C$5:$C$11,0),MATCH(UsagePerHour!LU$4,Usage!$D$3:$ABF$3,0)),"")</f>
        <v>36.504209030283157</v>
      </c>
      <c r="LV9" s="6">
        <f>IFERROR(INDEX(Sales!$D$5:$ABF$18,MATCH(UsagePerHour!$B9,Sales!$C$5:$C$18,0),MATCH(UsagePerHour!LV$4,Sales!$D$3:$ABF$3,0))/LV$2*INDEX(Usage!$D$5:$ABF$11,MATCH(UsagePerHour!$B$4,Usage!$C$5:$C$11,0),MATCH(UsagePerHour!LV$4,Usage!$D$3:$ABF$3,0)),"")</f>
        <v>12.13068263473054</v>
      </c>
      <c r="LW9" s="6">
        <f>IFERROR(INDEX(Sales!$D$5:$ABF$18,MATCH(UsagePerHour!$B9,Sales!$C$5:$C$18,0),MATCH(UsagePerHour!LW$4,Sales!$D$3:$ABF$3,0))/LW$2*INDEX(Usage!$D$5:$ABF$11,MATCH(UsagePerHour!$B$4,Usage!$C$5:$C$11,0),MATCH(UsagePerHour!LW$4,Usage!$D$3:$ABF$3,0)),"")</f>
        <v>27.82606628172158</v>
      </c>
      <c r="LX9" s="6">
        <f>IFERROR(INDEX(Sales!$D$5:$ABF$18,MATCH(UsagePerHour!$B9,Sales!$C$5:$C$18,0),MATCH(UsagePerHour!LX$4,Sales!$D$3:$ABF$3,0))/LX$2*INDEX(Usage!$D$5:$ABF$11,MATCH(UsagePerHour!$B$4,Usage!$C$5:$C$11,0),MATCH(UsagePerHour!LX$4,Usage!$D$3:$ABF$3,0)),"")</f>
        <v>41.435985437005769</v>
      </c>
      <c r="LY9" s="6">
        <f>IFERROR(INDEX(Sales!$D$5:$ABF$18,MATCH(UsagePerHour!$B9,Sales!$C$5:$C$18,0),MATCH(UsagePerHour!LY$4,Sales!$D$3:$ABF$3,0))/LY$2*INDEX(Usage!$D$5:$ABF$11,MATCH(UsagePerHour!$B$4,Usage!$C$5:$C$11,0),MATCH(UsagePerHour!LY$4,Usage!$D$3:$ABF$3,0)),"")</f>
        <v>80.396694049368975</v>
      </c>
      <c r="LZ9" s="6">
        <f>IFERROR(INDEX(Sales!$D$5:$ABF$18,MATCH(UsagePerHour!$B9,Sales!$C$5:$C$18,0),MATCH(UsagePerHour!LZ$4,Sales!$D$3:$ABF$3,0))/LZ$2*INDEX(Usage!$D$5:$ABF$11,MATCH(UsagePerHour!$B$4,Usage!$C$5:$C$11,0),MATCH(UsagePerHour!LZ$4,Usage!$D$3:$ABF$3,0)),"")</f>
        <v>129.56535796398006</v>
      </c>
      <c r="MA9" s="6">
        <f>IFERROR(INDEX(Sales!$D$5:$ABF$18,MATCH(UsagePerHour!$B9,Sales!$C$5:$C$18,0),MATCH(UsagePerHour!MA$4,Sales!$D$3:$ABF$3,0))/MA$2*INDEX(Usage!$D$5:$ABF$11,MATCH(UsagePerHour!$B$4,Usage!$C$5:$C$11,0),MATCH(UsagePerHour!MA$4,Usage!$D$3:$ABF$3,0)),"")</f>
        <v>63.596501685216694</v>
      </c>
      <c r="MB9" s="6">
        <f>IFERROR(INDEX(Sales!$D$5:$ABF$18,MATCH(UsagePerHour!$B9,Sales!$C$5:$C$18,0),MATCH(UsagePerHour!MB$4,Sales!$D$3:$ABF$3,0))/MB$2*INDEX(Usage!$D$5:$ABF$11,MATCH(UsagePerHour!$B$4,Usage!$C$5:$C$11,0),MATCH(UsagePerHour!MB$4,Usage!$D$3:$ABF$3,0)),"")</f>
        <v>51.977478766339381</v>
      </c>
      <c r="MC9" s="6">
        <f>IFERROR(INDEX(Sales!$D$5:$ABF$18,MATCH(UsagePerHour!$B9,Sales!$C$5:$C$18,0),MATCH(UsagePerHour!MC$4,Sales!$D$3:$ABF$3,0))/MC$2*INDEX(Usage!$D$5:$ABF$11,MATCH(UsagePerHour!$B$4,Usage!$C$5:$C$11,0),MATCH(UsagePerHour!MC$4,Usage!$D$3:$ABF$3,0)),"")</f>
        <v>0.79204076680417368</v>
      </c>
      <c r="MD9" s="6">
        <f>IFERROR(INDEX(Sales!$D$5:$ABF$18,MATCH(UsagePerHour!$B9,Sales!$C$5:$C$18,0),MATCH(UsagePerHour!MD$4,Sales!$D$3:$ABF$3,0))/MD$2*INDEX(Usage!$D$5:$ABF$11,MATCH(UsagePerHour!$B$4,Usage!$C$5:$C$11,0),MATCH(UsagePerHour!MD$4,Usage!$D$3:$ABF$3,0)),"")</f>
        <v>83.187408960102317</v>
      </c>
      <c r="ME9" s="6">
        <f>IFERROR(INDEX(Sales!$D$5:$ABF$18,MATCH(UsagePerHour!$B9,Sales!$C$5:$C$18,0),MATCH(UsagePerHour!ME$4,Sales!$D$3:$ABF$3,0))/ME$2*INDEX(Usage!$D$5:$ABF$11,MATCH(UsagePerHour!$B$4,Usage!$C$5:$C$11,0),MATCH(UsagePerHour!ME$4,Usage!$D$3:$ABF$3,0)),"")</f>
        <v>19.432591390198347</v>
      </c>
      <c r="MF9" s="6">
        <f>IFERROR(INDEX(Sales!$D$5:$ABF$18,MATCH(UsagePerHour!$B9,Sales!$C$5:$C$18,0),MATCH(UsagePerHour!MF$4,Sales!$D$3:$ABF$3,0))/MF$2*INDEX(Usage!$D$5:$ABF$11,MATCH(UsagePerHour!$B$4,Usage!$C$5:$C$11,0),MATCH(UsagePerHour!MF$4,Usage!$D$3:$ABF$3,0)),"")</f>
        <v>31.338579329403977</v>
      </c>
      <c r="MG9" s="6">
        <f>IFERROR(INDEX(Sales!$D$5:$ABF$18,MATCH(UsagePerHour!$B9,Sales!$C$5:$C$18,0),MATCH(UsagePerHour!MG$4,Sales!$D$3:$ABF$3,0))/MG$2*INDEX(Usage!$D$5:$ABF$11,MATCH(UsagePerHour!$B$4,Usage!$C$5:$C$11,0),MATCH(UsagePerHour!MG$4,Usage!$D$3:$ABF$3,0)),"")</f>
        <v>205.79786494212473</v>
      </c>
      <c r="MH9" s="6">
        <f>IFERROR(INDEX(Sales!$D$5:$ABF$18,MATCH(UsagePerHour!$B9,Sales!$C$5:$C$18,0),MATCH(UsagePerHour!MH$4,Sales!$D$3:$ABF$3,0))/MH$2*INDEX(Usage!$D$5:$ABF$11,MATCH(UsagePerHour!$B$4,Usage!$C$5:$C$11,0),MATCH(UsagePerHour!MH$4,Usage!$D$3:$ABF$3,0)),"")</f>
        <v>183.53757492079458</v>
      </c>
      <c r="MI9" s="6">
        <f>IFERROR(INDEX(Sales!$D$5:$ABF$18,MATCH(UsagePerHour!$B9,Sales!$C$5:$C$18,0),MATCH(UsagePerHour!MI$4,Sales!$D$3:$ABF$3,0))/MI$2*INDEX(Usage!$D$5:$ABF$11,MATCH(UsagePerHour!$B$4,Usage!$C$5:$C$11,0),MATCH(UsagePerHour!MI$4,Usage!$D$3:$ABF$3,0)),"")</f>
        <v>61.87014157981173</v>
      </c>
      <c r="MJ9" s="6">
        <f>IFERROR(INDEX(Sales!$D$5:$ABF$18,MATCH(UsagePerHour!$B9,Sales!$C$5:$C$18,0),MATCH(UsagePerHour!MJ$4,Sales!$D$3:$ABF$3,0))/MJ$2*INDEX(Usage!$D$5:$ABF$11,MATCH(UsagePerHour!$B$4,Usage!$C$5:$C$11,0),MATCH(UsagePerHour!MJ$4,Usage!$D$3:$ABF$3,0)),"")</f>
        <v>19.081334448307732</v>
      </c>
      <c r="MK9" s="6">
        <f>IFERROR(INDEX(Sales!$D$5:$ABF$18,MATCH(UsagePerHour!$B9,Sales!$C$5:$C$18,0),MATCH(UsagePerHour!MK$4,Sales!$D$3:$ABF$3,0))/MK$2*INDEX(Usage!$D$5:$ABF$11,MATCH(UsagePerHour!$B$4,Usage!$C$5:$C$11,0),MATCH(UsagePerHour!MK$4,Usage!$D$3:$ABF$3,0)),"")</f>
        <v>68.702781387514705</v>
      </c>
      <c r="ML9" s="6">
        <f>IFERROR(INDEX(Sales!$D$5:$ABF$18,MATCH(UsagePerHour!$B9,Sales!$C$5:$C$18,0),MATCH(UsagePerHour!ML$4,Sales!$D$3:$ABF$3,0))/ML$2*INDEX(Usage!$D$5:$ABF$11,MATCH(UsagePerHour!$B$4,Usage!$C$5:$C$11,0),MATCH(UsagePerHour!ML$4,Usage!$D$3:$ABF$3,0)),"")</f>
        <v>34.965143233265607</v>
      </c>
      <c r="MM9" s="6">
        <f>IFERROR(INDEX(Sales!$D$5:$ABF$18,MATCH(UsagePerHour!$B9,Sales!$C$5:$C$18,0),MATCH(UsagePerHour!MM$4,Sales!$D$3:$ABF$3,0))/MM$2*INDEX(Usage!$D$5:$ABF$11,MATCH(UsagePerHour!$B$4,Usage!$C$5:$C$11,0),MATCH(UsagePerHour!MM$4,Usage!$D$3:$ABF$3,0)),"")</f>
        <v>52.202407703789923</v>
      </c>
      <c r="MN9" s="6">
        <f>IFERROR(INDEX(Sales!$D$5:$ABF$18,MATCH(UsagePerHour!$B9,Sales!$C$5:$C$18,0),MATCH(UsagePerHour!MN$4,Sales!$D$3:$ABF$3,0))/MN$2*INDEX(Usage!$D$5:$ABF$11,MATCH(UsagePerHour!$B$4,Usage!$C$5:$C$11,0),MATCH(UsagePerHour!MN$4,Usage!$D$3:$ABF$3,0)),"")</f>
        <v>32.264080058366623</v>
      </c>
      <c r="MO9" s="6">
        <f>IFERROR(INDEX(Sales!$D$5:$ABF$18,MATCH(UsagePerHour!$B9,Sales!$C$5:$C$18,0),MATCH(UsagePerHour!MO$4,Sales!$D$3:$ABF$3,0))/MO$2*INDEX(Usage!$D$5:$ABF$11,MATCH(UsagePerHour!$B$4,Usage!$C$5:$C$11,0),MATCH(UsagePerHour!MO$4,Usage!$D$3:$ABF$3,0)),"")</f>
        <v>60.012508579063088</v>
      </c>
      <c r="MP9" s="6">
        <f>IFERROR(INDEX(Sales!$D$5:$ABF$18,MATCH(UsagePerHour!$B9,Sales!$C$5:$C$18,0),MATCH(UsagePerHour!MP$4,Sales!$D$3:$ABF$3,0))/MP$2*INDEX(Usage!$D$5:$ABF$11,MATCH(UsagePerHour!$B$4,Usage!$C$5:$C$11,0),MATCH(UsagePerHour!MP$4,Usage!$D$3:$ABF$3,0)),"")</f>
        <v>36.504209030283157</v>
      </c>
      <c r="MQ9" s="6">
        <f>IFERROR(INDEX(Sales!$D$5:$ABF$18,MATCH(UsagePerHour!$B9,Sales!$C$5:$C$18,0),MATCH(UsagePerHour!MQ$4,Sales!$D$3:$ABF$3,0))/MQ$2*INDEX(Usage!$D$5:$ABF$11,MATCH(UsagePerHour!$B$4,Usage!$C$5:$C$11,0),MATCH(UsagePerHour!MQ$4,Usage!$D$3:$ABF$3,0)),"")</f>
        <v>12.13068263473054</v>
      </c>
      <c r="MR9" s="6">
        <f>IFERROR(INDEX(Sales!$D$5:$ABF$18,MATCH(UsagePerHour!$B9,Sales!$C$5:$C$18,0),MATCH(UsagePerHour!MR$4,Sales!$D$3:$ABF$3,0))/MR$2*INDEX(Usage!$D$5:$ABF$11,MATCH(UsagePerHour!$B$4,Usage!$C$5:$C$11,0),MATCH(UsagePerHour!MR$4,Usage!$D$3:$ABF$3,0)),"")</f>
        <v>27.82606628172158</v>
      </c>
      <c r="MS9" s="6">
        <f>IFERROR(INDEX(Sales!$D$5:$ABF$18,MATCH(UsagePerHour!$B9,Sales!$C$5:$C$18,0),MATCH(UsagePerHour!MS$4,Sales!$D$3:$ABF$3,0))/MS$2*INDEX(Usage!$D$5:$ABF$11,MATCH(UsagePerHour!$B$4,Usage!$C$5:$C$11,0),MATCH(UsagePerHour!MS$4,Usage!$D$3:$ABF$3,0)),"")</f>
        <v>34.947196541916789</v>
      </c>
      <c r="MT9" s="6">
        <f>IFERROR(INDEX(Sales!$D$5:$ABF$18,MATCH(UsagePerHour!$B9,Sales!$C$5:$C$18,0),MATCH(UsagePerHour!MT$4,Sales!$D$3:$ABF$3,0))/MT$2*INDEX(Usage!$D$5:$ABF$11,MATCH(UsagePerHour!$B$4,Usage!$C$5:$C$11,0),MATCH(UsagePerHour!MT$4,Usage!$D$3:$ABF$3,0)),"")</f>
        <v>45.559220248758365</v>
      </c>
      <c r="MU9" s="6">
        <f>IFERROR(INDEX(Sales!$D$5:$ABF$18,MATCH(UsagePerHour!$B9,Sales!$C$5:$C$18,0),MATCH(UsagePerHour!MU$4,Sales!$D$3:$ABF$3,0))/MU$2*INDEX(Usage!$D$5:$ABF$11,MATCH(UsagePerHour!$B$4,Usage!$C$5:$C$11,0),MATCH(UsagePerHour!MU$4,Usage!$D$3:$ABF$3,0)),"")</f>
        <v>234.57441033023579</v>
      </c>
      <c r="MV9" s="6">
        <f>IFERROR(INDEX(Sales!$D$5:$ABF$18,MATCH(UsagePerHour!$B9,Sales!$C$5:$C$18,0),MATCH(UsagePerHour!MV$4,Sales!$D$3:$ABF$3,0))/MV$2*INDEX(Usage!$D$5:$ABF$11,MATCH(UsagePerHour!$B$4,Usage!$C$5:$C$11,0),MATCH(UsagePerHour!MV$4,Usage!$D$3:$ABF$3,0)),"")</f>
        <v>114.38443699485671</v>
      </c>
      <c r="MW9" s="6">
        <f>IFERROR(INDEX(Sales!$D$5:$ABF$18,MATCH(UsagePerHour!$B9,Sales!$C$5:$C$18,0),MATCH(UsagePerHour!MW$4,Sales!$D$3:$ABF$3,0))/MW$2*INDEX(Usage!$D$5:$ABF$11,MATCH(UsagePerHour!$B$4,Usage!$C$5:$C$11,0),MATCH(UsagePerHour!MW$4,Usage!$D$3:$ABF$3,0)),"")</f>
        <v>20.012829912023459</v>
      </c>
      <c r="MX9" s="6">
        <f>IFERROR(INDEX(Sales!$D$5:$ABF$18,MATCH(UsagePerHour!$B9,Sales!$C$5:$C$18,0),MATCH(UsagePerHour!MX$4,Sales!$D$3:$ABF$3,0))/MX$2*INDEX(Usage!$D$5:$ABF$11,MATCH(UsagePerHour!$B$4,Usage!$C$5:$C$11,0),MATCH(UsagePerHour!MX$4,Usage!$D$3:$ABF$3,0)),"")</f>
        <v>8.770445965494126</v>
      </c>
      <c r="MY9" s="6">
        <f>IFERROR(INDEX(Sales!$D$5:$ABF$18,MATCH(UsagePerHour!$B9,Sales!$C$5:$C$18,0),MATCH(UsagePerHour!MY$4,Sales!$D$3:$ABF$3,0))/MY$2*INDEX(Usage!$D$5:$ABF$11,MATCH(UsagePerHour!$B$4,Usage!$C$5:$C$11,0),MATCH(UsagePerHour!MY$4,Usage!$D$3:$ABF$3,0)),"")</f>
        <v>63.42405818340368</v>
      </c>
      <c r="MZ9" s="6">
        <f>IFERROR(INDEX(Sales!$D$5:$ABF$18,MATCH(UsagePerHour!$B9,Sales!$C$5:$C$18,0),MATCH(UsagePerHour!MZ$4,Sales!$D$3:$ABF$3,0))/MZ$2*INDEX(Usage!$D$5:$ABF$11,MATCH(UsagePerHour!$B$4,Usage!$C$5:$C$11,0),MATCH(UsagePerHour!MZ$4,Usage!$D$3:$ABF$3,0)),"")</f>
        <v>25.447621654325967</v>
      </c>
      <c r="NA9" s="6">
        <f>IFERROR(INDEX(Sales!$D$5:$ABF$18,MATCH(UsagePerHour!$B9,Sales!$C$5:$C$18,0),MATCH(UsagePerHour!NA$4,Sales!$D$3:$ABF$3,0))/NA$2*INDEX(Usage!$D$5:$ABF$11,MATCH(UsagePerHour!$B$4,Usage!$C$5:$C$11,0),MATCH(UsagePerHour!NA$4,Usage!$D$3:$ABF$3,0)),"")</f>
        <v>21.068525114461508</v>
      </c>
      <c r="NB9" s="6">
        <f>IFERROR(INDEX(Sales!$D$5:$ABF$18,MATCH(UsagePerHour!$B9,Sales!$C$5:$C$18,0),MATCH(UsagePerHour!NB$4,Sales!$D$3:$ABF$3,0))/NB$2*INDEX(Usage!$D$5:$ABF$11,MATCH(UsagePerHour!$B$4,Usage!$C$5:$C$11,0),MATCH(UsagePerHour!NB$4,Usage!$D$3:$ABF$3,0)),"")</f>
        <v>215.22411690843606</v>
      </c>
      <c r="NC9" s="6">
        <f>IFERROR(INDEX(Sales!$D$5:$ABF$18,MATCH(UsagePerHour!$B9,Sales!$C$5:$C$18,0),MATCH(UsagePerHour!NC$4,Sales!$D$3:$ABF$3,0))/NC$2*INDEX(Usage!$D$5:$ABF$11,MATCH(UsagePerHour!$B$4,Usage!$C$5:$C$11,0),MATCH(UsagePerHour!NC$4,Usage!$D$3:$ABF$3,0)),"")</f>
        <v>24.106832657788072</v>
      </c>
      <c r="ND9" s="6">
        <f>IFERROR(INDEX(Sales!$D$5:$ABF$18,MATCH(UsagePerHour!$B9,Sales!$C$5:$C$18,0),MATCH(UsagePerHour!ND$4,Sales!$D$3:$ABF$3,0))/ND$2*INDEX(Usage!$D$5:$ABF$11,MATCH(UsagePerHour!$B$4,Usage!$C$5:$C$11,0),MATCH(UsagePerHour!ND$4,Usage!$D$3:$ABF$3,0)),"")</f>
        <v>61.114081196964534</v>
      </c>
      <c r="NE9" s="6">
        <f>IFERROR(INDEX(Sales!$D$5:$ABF$18,MATCH(UsagePerHour!$B9,Sales!$C$5:$C$18,0),MATCH(UsagePerHour!NE$4,Sales!$D$3:$ABF$3,0))/NE$2*INDEX(Usage!$D$5:$ABF$11,MATCH(UsagePerHour!$B$4,Usage!$C$5:$C$11,0),MATCH(UsagePerHour!NE$4,Usage!$D$3:$ABF$3,0)),"")</f>
        <v>28.120363897821004</v>
      </c>
      <c r="NF9" s="6">
        <f>IFERROR(INDEX(Sales!$D$5:$ABF$18,MATCH(UsagePerHour!$B9,Sales!$C$5:$C$18,0),MATCH(UsagePerHour!NF$4,Sales!$D$3:$ABF$3,0))/NF$2*INDEX(Usage!$D$5:$ABF$11,MATCH(UsagePerHour!$B$4,Usage!$C$5:$C$11,0),MATCH(UsagePerHour!NF$4,Usage!$D$3:$ABF$3,0)),"")</f>
        <v>26.348991248420077</v>
      </c>
      <c r="NG9" s="6">
        <f>IFERROR(INDEX(Sales!$D$5:$ABF$18,MATCH(UsagePerHour!$B9,Sales!$C$5:$C$18,0),MATCH(UsagePerHour!NG$4,Sales!$D$3:$ABF$3,0))/NG$2*INDEX(Usage!$D$5:$ABF$11,MATCH(UsagePerHour!$B$4,Usage!$C$5:$C$11,0),MATCH(UsagePerHour!NG$4,Usage!$D$3:$ABF$3,0)),"")</f>
        <v>33.632279935601524</v>
      </c>
      <c r="NH9" s="6">
        <f>IFERROR(INDEX(Sales!$D$5:$ABF$18,MATCH(UsagePerHour!$B9,Sales!$C$5:$C$18,0),MATCH(UsagePerHour!NH$4,Sales!$D$3:$ABF$3,0))/NH$2*INDEX(Usage!$D$5:$ABF$11,MATCH(UsagePerHour!$B$4,Usage!$C$5:$C$11,0),MATCH(UsagePerHour!NH$4,Usage!$D$3:$ABF$3,0)),"")</f>
        <v>28.210278564397317</v>
      </c>
      <c r="NI9" s="6">
        <f>IFERROR(INDEX(Sales!$D$5:$ABF$18,MATCH(UsagePerHour!$B9,Sales!$C$5:$C$18,0),MATCH(UsagePerHour!NI$4,Sales!$D$3:$ABF$3,0))/NI$2*INDEX(Usage!$D$5:$ABF$11,MATCH(UsagePerHour!$B$4,Usage!$C$5:$C$11,0),MATCH(UsagePerHour!NI$4,Usage!$D$3:$ABF$3,0)),"")</f>
        <v>176.83264529794454</v>
      </c>
      <c r="NJ9" s="6">
        <f>IFERROR(INDEX(Sales!$D$5:$ABF$18,MATCH(UsagePerHour!$B9,Sales!$C$5:$C$18,0),MATCH(UsagePerHour!NJ$4,Sales!$D$3:$ABF$3,0))/NJ$2*INDEX(Usage!$D$5:$ABF$11,MATCH(UsagePerHour!$B$4,Usage!$C$5:$C$11,0),MATCH(UsagePerHour!NJ$4,Usage!$D$3:$ABF$3,0)),"")</f>
        <v>81.187078909450932</v>
      </c>
      <c r="NK9" s="6">
        <f>IFERROR(INDEX(Sales!$D$5:$ABF$18,MATCH(UsagePerHour!$B9,Sales!$C$5:$C$18,0),MATCH(UsagePerHour!NK$4,Sales!$D$3:$ABF$3,0))/NK$2*INDEX(Usage!$D$5:$ABF$11,MATCH(UsagePerHour!$B$4,Usage!$C$5:$C$11,0),MATCH(UsagePerHour!NK$4,Usage!$D$3:$ABF$3,0)),"")</f>
        <v>55.954313983168639</v>
      </c>
      <c r="NL9" s="6">
        <f>IFERROR(INDEX(Sales!$D$5:$ABF$18,MATCH(UsagePerHour!$B9,Sales!$C$5:$C$18,0),MATCH(UsagePerHour!NL$4,Sales!$D$3:$ABF$3,0))/NL$2*INDEX(Usage!$D$5:$ABF$11,MATCH(UsagePerHour!$B$4,Usage!$C$5:$C$11,0),MATCH(UsagePerHour!NL$4,Usage!$D$3:$ABF$3,0)),"")</f>
        <v>23.526047539235105</v>
      </c>
      <c r="NM9" s="6">
        <f>IFERROR(INDEX(Sales!$D$5:$ABF$18,MATCH(UsagePerHour!$B9,Sales!$C$5:$C$18,0),MATCH(UsagePerHour!NM$4,Sales!$D$3:$ABF$3,0))/NM$2*INDEX(Usage!$D$5:$ABF$11,MATCH(UsagePerHour!$B$4,Usage!$C$5:$C$11,0),MATCH(UsagePerHour!NM$4,Usage!$D$3:$ABF$3,0)),"")</f>
        <v>60.587796862824817</v>
      </c>
      <c r="NN9" s="6">
        <f>IFERROR(INDEX(Sales!$D$5:$ABF$18,MATCH(UsagePerHour!$B9,Sales!$C$5:$C$18,0),MATCH(UsagePerHour!NN$4,Sales!$D$3:$ABF$3,0))/NN$2*INDEX(Usage!$D$5:$ABF$11,MATCH(UsagePerHour!$B$4,Usage!$C$5:$C$11,0),MATCH(UsagePerHour!NN$4,Usage!$D$3:$ABF$3,0)),"")</f>
        <v>24.465545619424031</v>
      </c>
      <c r="NO9" s="6">
        <f>IFERROR(INDEX(Sales!$D$5:$ABF$18,MATCH(UsagePerHour!$B9,Sales!$C$5:$C$18,0),MATCH(UsagePerHour!NO$4,Sales!$D$3:$ABF$3,0))/NO$2*INDEX(Usage!$D$5:$ABF$11,MATCH(UsagePerHour!$B$4,Usage!$C$5:$C$11,0),MATCH(UsagePerHour!NO$4,Usage!$D$3:$ABF$3,0)),"")</f>
        <v>245.42125836655569</v>
      </c>
      <c r="NP9" s="6">
        <f>IFERROR(INDEX(Sales!$D$5:$ABF$18,MATCH(UsagePerHour!$B9,Sales!$C$5:$C$18,0),MATCH(UsagePerHour!NP$4,Sales!$D$3:$ABF$3,0))/NP$2*INDEX(Usage!$D$5:$ABF$11,MATCH(UsagePerHour!$B$4,Usage!$C$5:$C$11,0),MATCH(UsagePerHour!NP$4,Usage!$D$3:$ABF$3,0)),"")</f>
        <v>170.28910126155105</v>
      </c>
      <c r="NQ9" s="6">
        <f>IFERROR(INDEX(Sales!$D$5:$ABF$18,MATCH(UsagePerHour!$B9,Sales!$C$5:$C$18,0),MATCH(UsagePerHour!NQ$4,Sales!$D$3:$ABF$3,0))/NQ$2*INDEX(Usage!$D$5:$ABF$11,MATCH(UsagePerHour!$B$4,Usage!$C$5:$C$11,0),MATCH(UsagePerHour!NQ$4,Usage!$D$3:$ABF$3,0)),"")</f>
        <v>100.7291762928012</v>
      </c>
      <c r="NR9" s="6">
        <f>IFERROR(INDEX(Sales!$D$5:$ABF$18,MATCH(UsagePerHour!$B9,Sales!$C$5:$C$18,0),MATCH(UsagePerHour!NR$4,Sales!$D$3:$ABF$3,0))/NR$2*INDEX(Usage!$D$5:$ABF$11,MATCH(UsagePerHour!$B$4,Usage!$C$5:$C$11,0),MATCH(UsagePerHour!NR$4,Usage!$D$3:$ABF$3,0)),"")</f>
        <v>53.16693326508414</v>
      </c>
      <c r="NS9" s="6">
        <f>IFERROR(INDEX(Sales!$D$5:$ABF$18,MATCH(UsagePerHour!$B9,Sales!$C$5:$C$18,0),MATCH(UsagePerHour!NS$4,Sales!$D$3:$ABF$3,0))/NS$2*INDEX(Usage!$D$5:$ABF$11,MATCH(UsagePerHour!$B$4,Usage!$C$5:$C$11,0),MATCH(UsagePerHour!NS$4,Usage!$D$3:$ABF$3,0)),"")</f>
        <v>38.827376307164037</v>
      </c>
      <c r="NT9" s="6">
        <f>IFERROR(INDEX(Sales!$D$5:$ABF$18,MATCH(UsagePerHour!$B9,Sales!$C$5:$C$18,0),MATCH(UsagePerHour!NT$4,Sales!$D$3:$ABF$3,0))/NT$2*INDEX(Usage!$D$5:$ABF$11,MATCH(UsagePerHour!$B$4,Usage!$C$5:$C$11,0),MATCH(UsagePerHour!NT$4,Usage!$D$3:$ABF$3,0)),"")</f>
        <v>45.694210488369194</v>
      </c>
      <c r="NU9" s="6">
        <f>IFERROR(INDEX(Sales!$D$5:$ABF$18,MATCH(UsagePerHour!$B9,Sales!$C$5:$C$18,0),MATCH(UsagePerHour!NU$4,Sales!$D$3:$ABF$3,0))/NU$2*INDEX(Usage!$D$5:$ABF$11,MATCH(UsagePerHour!$B$4,Usage!$C$5:$C$11,0),MATCH(UsagePerHour!NU$4,Usage!$D$3:$ABF$3,0)),"")</f>
        <v>101.6098556183302</v>
      </c>
      <c r="NV9" s="6">
        <f>IFERROR(INDEX(Sales!$D$5:$ABF$18,MATCH(UsagePerHour!$B9,Sales!$C$5:$C$18,0),MATCH(UsagePerHour!NV$4,Sales!$D$3:$ABF$3,0))/NV$2*INDEX(Usage!$D$5:$ABF$11,MATCH(UsagePerHour!$B$4,Usage!$C$5:$C$11,0),MATCH(UsagePerHour!NV$4,Usage!$D$3:$ABF$3,0)),"")</f>
        <v>40.990092585660449</v>
      </c>
      <c r="NW9" s="6">
        <f>IFERROR(INDEX(Sales!$D$5:$ABF$18,MATCH(UsagePerHour!$B9,Sales!$C$5:$C$18,0),MATCH(UsagePerHour!NW$4,Sales!$D$3:$ABF$3,0))/NW$2*INDEX(Usage!$D$5:$ABF$11,MATCH(UsagePerHour!$B$4,Usage!$C$5:$C$11,0),MATCH(UsagePerHour!NW$4,Usage!$D$3:$ABF$3,0)),"")</f>
        <v>167.41485042961332</v>
      </c>
      <c r="NX9" s="6">
        <f>IFERROR(INDEX(Sales!$D$5:$ABF$18,MATCH(UsagePerHour!$B9,Sales!$C$5:$C$18,0),MATCH(UsagePerHour!NX$4,Sales!$D$3:$ABF$3,0))/NX$2*INDEX(Usage!$D$5:$ABF$11,MATCH(UsagePerHour!$B$4,Usage!$C$5:$C$11,0),MATCH(UsagePerHour!NX$4,Usage!$D$3:$ABF$3,0)),"")</f>
        <v>66.087232850118738</v>
      </c>
      <c r="NY9" s="6">
        <f>IFERROR(INDEX(Sales!$D$5:$ABF$18,MATCH(UsagePerHour!$B9,Sales!$C$5:$C$18,0),MATCH(UsagePerHour!NY$4,Sales!$D$3:$ABF$3,0))/NY$2*INDEX(Usage!$D$5:$ABF$11,MATCH(UsagePerHour!$B$4,Usage!$C$5:$C$11,0),MATCH(UsagePerHour!NY$4,Usage!$D$3:$ABF$3,0)),"")</f>
        <v>31.366417101763375</v>
      </c>
      <c r="NZ9" s="6">
        <f>IFERROR(INDEX(Sales!$D$5:$ABF$18,MATCH(UsagePerHour!$B9,Sales!$C$5:$C$18,0),MATCH(UsagePerHour!NZ$4,Sales!$D$3:$ABF$3,0))/NZ$2*INDEX(Usage!$D$5:$ABF$11,MATCH(UsagePerHour!$B$4,Usage!$C$5:$C$11,0),MATCH(UsagePerHour!NZ$4,Usage!$D$3:$ABF$3,0)),"")</f>
        <v>8.7750320304684344</v>
      </c>
      <c r="OA9" s="6">
        <f>IFERROR(INDEX(Sales!$D$5:$ABF$18,MATCH(UsagePerHour!$B9,Sales!$C$5:$C$18,0),MATCH(UsagePerHour!OA$4,Sales!$D$3:$ABF$3,0))/OA$2*INDEX(Usage!$D$5:$ABF$11,MATCH(UsagePerHour!$B$4,Usage!$C$5:$C$11,0),MATCH(UsagePerHour!OA$4,Usage!$D$3:$ABF$3,0)),"")</f>
        <v>64.052984998120493</v>
      </c>
      <c r="OB9" s="6">
        <f>IFERROR(INDEX(Sales!$D$5:$ABF$18,MATCH(UsagePerHour!$B9,Sales!$C$5:$C$18,0),MATCH(UsagePerHour!OB$4,Sales!$D$3:$ABF$3,0))/OB$2*INDEX(Usage!$D$5:$ABF$11,MATCH(UsagePerHour!$B$4,Usage!$C$5:$C$11,0),MATCH(UsagePerHour!OB$4,Usage!$D$3:$ABF$3,0)),"")</f>
        <v>41.682559632776858</v>
      </c>
      <c r="OC9" s="6">
        <f>IFERROR(INDEX(Sales!$D$5:$ABF$18,MATCH(UsagePerHour!$B9,Sales!$C$5:$C$18,0),MATCH(UsagePerHour!OC$4,Sales!$D$3:$ABF$3,0))/OC$2*INDEX(Usage!$D$5:$ABF$11,MATCH(UsagePerHour!$B$4,Usage!$C$5:$C$11,0),MATCH(UsagePerHour!OC$4,Usage!$D$3:$ABF$3,0)),"")</f>
        <v>65.726644644138048</v>
      </c>
      <c r="OD9" s="6">
        <f>IFERROR(INDEX(Sales!$D$5:$ABF$18,MATCH(UsagePerHour!$B9,Sales!$C$5:$C$18,0),MATCH(UsagePerHour!OD$4,Sales!$D$3:$ABF$3,0))/OD$2*INDEX(Usage!$D$5:$ABF$11,MATCH(UsagePerHour!$B$4,Usage!$C$5:$C$11,0),MATCH(UsagePerHour!OD$4,Usage!$D$3:$ABF$3,0)),"")</f>
        <v>185.38113512264906</v>
      </c>
      <c r="OE9" s="6">
        <f>IFERROR(INDEX(Sales!$D$5:$ABF$18,MATCH(UsagePerHour!$B9,Sales!$C$5:$C$18,0),MATCH(UsagePerHour!OE$4,Sales!$D$3:$ABF$3,0))/OE$2*INDEX(Usage!$D$5:$ABF$11,MATCH(UsagePerHour!$B$4,Usage!$C$5:$C$11,0),MATCH(UsagePerHour!OE$4,Usage!$D$3:$ABF$3,0)),"")</f>
        <v>38.462036077130414</v>
      </c>
      <c r="OF9" s="6">
        <f>IFERROR(INDEX(Sales!$D$5:$ABF$18,MATCH(UsagePerHour!$B9,Sales!$C$5:$C$18,0),MATCH(UsagePerHour!OF$4,Sales!$D$3:$ABF$3,0))/OF$2*INDEX(Usage!$D$5:$ABF$11,MATCH(UsagePerHour!$B$4,Usage!$C$5:$C$11,0),MATCH(UsagePerHour!OF$4,Usage!$D$3:$ABF$3,0)),"")</f>
        <v>62.456875008442637</v>
      </c>
      <c r="OG9" s="6">
        <f>IFERROR(INDEX(Sales!$D$5:$ABF$18,MATCH(UsagePerHour!$B9,Sales!$C$5:$C$18,0),MATCH(UsagePerHour!OG$4,Sales!$D$3:$ABF$3,0))/OG$2*INDEX(Usage!$D$5:$ABF$11,MATCH(UsagePerHour!$B$4,Usage!$C$5:$C$11,0),MATCH(UsagePerHour!OG$4,Usage!$D$3:$ABF$3,0)),"")</f>
        <v>6.4925675073522857</v>
      </c>
      <c r="OH9" s="6">
        <f>IFERROR(INDEX(Sales!$D$5:$ABF$18,MATCH(UsagePerHour!$B9,Sales!$C$5:$C$18,0),MATCH(UsagePerHour!OH$4,Sales!$D$3:$ABF$3,0))/OH$2*INDEX(Usage!$D$5:$ABF$11,MATCH(UsagePerHour!$B$4,Usage!$C$5:$C$11,0),MATCH(UsagePerHour!OH$4,Usage!$D$3:$ABF$3,0)),"")</f>
        <v>153.01323894739613</v>
      </c>
      <c r="OI9" s="6">
        <f>IFERROR(INDEX(Sales!$D$5:$ABF$18,MATCH(UsagePerHour!$B9,Sales!$C$5:$C$18,0),MATCH(UsagePerHour!OI$4,Sales!$D$3:$ABF$3,0))/OI$2*INDEX(Usage!$D$5:$ABF$11,MATCH(UsagePerHour!$B$4,Usage!$C$5:$C$11,0),MATCH(UsagePerHour!OI$4,Usage!$D$3:$ABF$3,0)),"")</f>
        <v>54.544835020197397</v>
      </c>
      <c r="OJ9" s="6">
        <f>IFERROR(INDEX(Sales!$D$5:$ABF$18,MATCH(UsagePerHour!$B9,Sales!$C$5:$C$18,0),MATCH(UsagePerHour!OJ$4,Sales!$D$3:$ABF$3,0))/OJ$2*INDEX(Usage!$D$5:$ABF$11,MATCH(UsagePerHour!$B$4,Usage!$C$5:$C$11,0),MATCH(UsagePerHour!OJ$4,Usage!$D$3:$ABF$3,0)),"")</f>
        <v>30.135091316701285</v>
      </c>
      <c r="OK9" s="6">
        <f>IFERROR(INDEX(Sales!$D$5:$ABF$18,MATCH(UsagePerHour!$B9,Sales!$C$5:$C$18,0),MATCH(UsagePerHour!OK$4,Sales!$D$3:$ABF$3,0))/OK$2*INDEX(Usage!$D$5:$ABF$11,MATCH(UsagePerHour!$B$4,Usage!$C$5:$C$11,0),MATCH(UsagePerHour!OK$4,Usage!$D$3:$ABF$3,0)),"")</f>
        <v>158.60375675483797</v>
      </c>
      <c r="OL9" s="6">
        <f>IFERROR(INDEX(Sales!$D$5:$ABF$18,MATCH(UsagePerHour!$B9,Sales!$C$5:$C$18,0),MATCH(UsagePerHour!OL$4,Sales!$D$3:$ABF$3,0))/OL$2*INDEX(Usage!$D$5:$ABF$11,MATCH(UsagePerHour!$B$4,Usage!$C$5:$C$11,0),MATCH(UsagePerHour!OL$4,Usage!$D$3:$ABF$3,0)),"")</f>
        <v>6.4896718417767323</v>
      </c>
      <c r="OM9" s="6">
        <f>IFERROR(INDEX(Sales!$D$5:$ABF$18,MATCH(UsagePerHour!$B9,Sales!$C$5:$C$18,0),MATCH(UsagePerHour!OM$4,Sales!$D$3:$ABF$3,0))/OM$2*INDEX(Usage!$D$5:$ABF$11,MATCH(UsagePerHour!$B$4,Usage!$C$5:$C$11,0),MATCH(UsagePerHour!OM$4,Usage!$D$3:$ABF$3,0)),"")</f>
        <v>50.342492301585622</v>
      </c>
      <c r="ON9" s="6">
        <f>IFERROR(INDEX(Sales!$D$5:$ABF$18,MATCH(UsagePerHour!$B9,Sales!$C$5:$C$18,0),MATCH(UsagePerHour!ON$4,Sales!$D$3:$ABF$3,0))/ON$2*INDEX(Usage!$D$5:$ABF$11,MATCH(UsagePerHour!$B$4,Usage!$C$5:$C$11,0),MATCH(UsagePerHour!ON$4,Usage!$D$3:$ABF$3,0)),"")</f>
        <v>21.168747682673953</v>
      </c>
      <c r="OO9" s="6">
        <f>IFERROR(INDEX(Sales!$D$5:$ABF$18,MATCH(UsagePerHour!$B9,Sales!$C$5:$C$18,0),MATCH(UsagePerHour!OO$4,Sales!$D$3:$ABF$3,0))/OO$2*INDEX(Usage!$D$5:$ABF$11,MATCH(UsagePerHour!$B$4,Usage!$C$5:$C$11,0),MATCH(UsagePerHour!OO$4,Usage!$D$3:$ABF$3,0)),"")</f>
        <v>67.703091599962676</v>
      </c>
      <c r="OP9" s="6">
        <f>IFERROR(INDEX(Sales!$D$5:$ABF$18,MATCH(UsagePerHour!$B9,Sales!$C$5:$C$18,0),MATCH(UsagePerHour!OP$4,Sales!$D$3:$ABF$3,0))/OP$2*INDEX(Usage!$D$5:$ABF$11,MATCH(UsagePerHour!$B$4,Usage!$C$5:$C$11,0),MATCH(UsagePerHour!OP$4,Usage!$D$3:$ABF$3,0)),"")</f>
        <v>93.305931160238657</v>
      </c>
      <c r="OQ9" s="6">
        <f>IFERROR(INDEX(Sales!$D$5:$ABF$18,MATCH(UsagePerHour!$B9,Sales!$C$5:$C$18,0),MATCH(UsagePerHour!OQ$4,Sales!$D$3:$ABF$3,0))/OQ$2*INDEX(Usage!$D$5:$ABF$11,MATCH(UsagePerHour!$B$4,Usage!$C$5:$C$11,0),MATCH(UsagePerHour!OQ$4,Usage!$D$3:$ABF$3,0)),"")</f>
        <v>30.071171048891284</v>
      </c>
      <c r="OR9" s="6">
        <f>IFERROR(INDEX(Sales!$D$5:$ABF$18,MATCH(UsagePerHour!$B9,Sales!$C$5:$C$18,0),MATCH(UsagePerHour!OR$4,Sales!$D$3:$ABF$3,0))/OR$2*INDEX(Usage!$D$5:$ABF$11,MATCH(UsagePerHour!$B$4,Usage!$C$5:$C$11,0),MATCH(UsagePerHour!OR$4,Usage!$D$3:$ABF$3,0)),"")</f>
        <v>225.00502217080739</v>
      </c>
      <c r="OS9" s="6">
        <f>IFERROR(INDEX(Sales!$D$5:$ABF$18,MATCH(UsagePerHour!$B9,Sales!$C$5:$C$18,0),MATCH(UsagePerHour!OS$4,Sales!$D$3:$ABF$3,0))/OS$2*INDEX(Usage!$D$5:$ABF$11,MATCH(UsagePerHour!$B$4,Usage!$C$5:$C$11,0),MATCH(UsagePerHour!OS$4,Usage!$D$3:$ABF$3,0)),"")</f>
        <v>10.573831086188866</v>
      </c>
      <c r="OT9" s="6">
        <f>IFERROR(INDEX(Sales!$D$5:$ABF$18,MATCH(UsagePerHour!$B9,Sales!$C$5:$C$18,0),MATCH(UsagePerHour!OT$4,Sales!$D$3:$ABF$3,0))/OT$2*INDEX(Usage!$D$5:$ABF$11,MATCH(UsagePerHour!$B$4,Usage!$C$5:$C$11,0),MATCH(UsagePerHour!OT$4,Usage!$D$3:$ABF$3,0)),"")</f>
        <v>0</v>
      </c>
      <c r="OU9" s="6">
        <f>IFERROR(INDEX(Sales!$D$5:$ABF$18,MATCH(UsagePerHour!$B9,Sales!$C$5:$C$18,0),MATCH(UsagePerHour!OU$4,Sales!$D$3:$ABF$3,0))/OU$2*INDEX(Usage!$D$5:$ABF$11,MATCH(UsagePerHour!$B$4,Usage!$C$5:$C$11,0),MATCH(UsagePerHour!OU$4,Usage!$D$3:$ABF$3,0)),"")</f>
        <v>8.1559650358056697</v>
      </c>
      <c r="OV9" s="6">
        <f>IFERROR(INDEX(Sales!$D$5:$ABF$18,MATCH(UsagePerHour!$B9,Sales!$C$5:$C$18,0),MATCH(UsagePerHour!OV$4,Sales!$D$3:$ABF$3,0))/OV$2*INDEX(Usage!$D$5:$ABF$11,MATCH(UsagePerHour!$B$4,Usage!$C$5:$C$11,0),MATCH(UsagePerHour!OV$4,Usage!$D$3:$ABF$3,0)),"")</f>
        <v>42.585471958419319</v>
      </c>
      <c r="OW9" s="6">
        <f>IFERROR(INDEX(Sales!$D$5:$ABF$18,MATCH(UsagePerHour!$B9,Sales!$C$5:$C$18,0),MATCH(UsagePerHour!OW$4,Sales!$D$3:$ABF$3,0))/OW$2*INDEX(Usage!$D$5:$ABF$11,MATCH(UsagePerHour!$B$4,Usage!$C$5:$C$11,0),MATCH(UsagePerHour!OW$4,Usage!$D$3:$ABF$3,0)),"")</f>
        <v>67.459387906385672</v>
      </c>
      <c r="OX9" s="6">
        <f>IFERROR(INDEX(Sales!$D$5:$ABF$18,MATCH(UsagePerHour!$B9,Sales!$C$5:$C$18,0),MATCH(UsagePerHour!OX$4,Sales!$D$3:$ABF$3,0))/OX$2*INDEX(Usage!$D$5:$ABF$11,MATCH(UsagePerHour!$B$4,Usage!$C$5:$C$11,0),MATCH(UsagePerHour!OX$4,Usage!$D$3:$ABF$3,0)),"")</f>
        <v>28.849192047674478</v>
      </c>
      <c r="OY9" s="6">
        <f>IFERROR(INDEX(Sales!$D$5:$ABF$18,MATCH(UsagePerHour!$B9,Sales!$C$5:$C$18,0),MATCH(UsagePerHour!OY$4,Sales!$D$3:$ABF$3,0))/OY$2*INDEX(Usage!$D$5:$ABF$11,MATCH(UsagePerHour!$B$4,Usage!$C$5:$C$11,0),MATCH(UsagePerHour!OY$4,Usage!$D$3:$ABF$3,0)),"")</f>
        <v>182.33241424639721</v>
      </c>
      <c r="OZ9" s="6">
        <f>IFERROR(INDEX(Sales!$D$5:$ABF$18,MATCH(UsagePerHour!$B9,Sales!$C$5:$C$18,0),MATCH(UsagePerHour!OZ$4,Sales!$D$3:$ABF$3,0))/OZ$2*INDEX(Usage!$D$5:$ABF$11,MATCH(UsagePerHour!$B$4,Usage!$C$5:$C$11,0),MATCH(UsagePerHour!OZ$4,Usage!$D$3:$ABF$3,0)),"")</f>
        <v>59.397593172632789</v>
      </c>
      <c r="PA9" s="6">
        <f>IFERROR(INDEX(Sales!$D$5:$ABF$18,MATCH(UsagePerHour!$B9,Sales!$C$5:$C$18,0),MATCH(UsagePerHour!PA$4,Sales!$D$3:$ABF$3,0))/PA$2*INDEX(Usage!$D$5:$ABF$11,MATCH(UsagePerHour!$B$4,Usage!$C$5:$C$11,0),MATCH(UsagePerHour!PA$4,Usage!$D$3:$ABF$3,0)),"")</f>
        <v>21.135130485461872</v>
      </c>
      <c r="PB9" s="6">
        <f>IFERROR(INDEX(Sales!$D$5:$ABF$18,MATCH(UsagePerHour!$B9,Sales!$C$5:$C$18,0),MATCH(UsagePerHour!PB$4,Sales!$D$3:$ABF$3,0))/PB$2*INDEX(Usage!$D$5:$ABF$11,MATCH(UsagePerHour!$B$4,Usage!$C$5:$C$11,0),MATCH(UsagePerHour!PB$4,Usage!$D$3:$ABF$3,0)),"")</f>
        <v>17.217207786493084</v>
      </c>
      <c r="PC9" s="6">
        <f>IFERROR(INDEX(Sales!$D$5:$ABF$18,MATCH(UsagePerHour!$B9,Sales!$C$5:$C$18,0),MATCH(UsagePerHour!PC$4,Sales!$D$3:$ABF$3,0))/PC$2*INDEX(Usage!$D$5:$ABF$11,MATCH(UsagePerHour!$B$4,Usage!$C$5:$C$11,0),MATCH(UsagePerHour!PC$4,Usage!$D$3:$ABF$3,0)),"")</f>
        <v>25.629778987794701</v>
      </c>
      <c r="PD9" s="6">
        <f>IFERROR(INDEX(Sales!$D$5:$ABF$18,MATCH(UsagePerHour!$B9,Sales!$C$5:$C$18,0),MATCH(UsagePerHour!PD$4,Sales!$D$3:$ABF$3,0))/PD$2*INDEX(Usage!$D$5:$ABF$11,MATCH(UsagePerHour!$B$4,Usage!$C$5:$C$11,0),MATCH(UsagePerHour!PD$4,Usage!$D$3:$ABF$3,0)),"")</f>
        <v>13.546744253817296</v>
      </c>
      <c r="PE9" s="6">
        <f>IFERROR(INDEX(Sales!$D$5:$ABF$18,MATCH(UsagePerHour!$B9,Sales!$C$5:$C$18,0),MATCH(UsagePerHour!PE$4,Sales!$D$3:$ABF$3,0))/PE$2*INDEX(Usage!$D$5:$ABF$11,MATCH(UsagePerHour!$B$4,Usage!$C$5:$C$11,0),MATCH(UsagePerHour!PE$4,Usage!$D$3:$ABF$3,0)),"")</f>
        <v>25.62188091731538</v>
      </c>
      <c r="PF9" s="6">
        <f>IFERROR(INDEX(Sales!$D$5:$ABF$18,MATCH(UsagePerHour!$B9,Sales!$C$5:$C$18,0),MATCH(UsagePerHour!PF$4,Sales!$D$3:$ABF$3,0))/PF$2*INDEX(Usage!$D$5:$ABF$11,MATCH(UsagePerHour!$B$4,Usage!$C$5:$C$11,0),MATCH(UsagePerHour!PF$4,Usage!$D$3:$ABF$3,0)),"")</f>
        <v>118.05098295812911</v>
      </c>
      <c r="PG9" s="6">
        <f>IFERROR(INDEX(Sales!$D$5:$ABF$18,MATCH(UsagePerHour!$B9,Sales!$C$5:$C$18,0),MATCH(UsagePerHour!PG$4,Sales!$D$3:$ABF$3,0))/PG$2*INDEX(Usage!$D$5:$ABF$11,MATCH(UsagePerHour!$B$4,Usage!$C$5:$C$11,0),MATCH(UsagePerHour!PG$4,Usage!$D$3:$ABF$3,0)),"")</f>
        <v>271.66075752974984</v>
      </c>
      <c r="PH9" s="6">
        <f>IFERROR(INDEX(Sales!$D$5:$ABF$18,MATCH(UsagePerHour!$B9,Sales!$C$5:$C$18,0),MATCH(UsagePerHour!PH$4,Sales!$D$3:$ABF$3,0))/PH$2*INDEX(Usage!$D$5:$ABF$11,MATCH(UsagePerHour!$B$4,Usage!$C$5:$C$11,0),MATCH(UsagePerHour!PH$4,Usage!$D$3:$ABF$3,0)),"")</f>
        <v>52.877071255121564</v>
      </c>
      <c r="PI9" s="6">
        <f>IFERROR(INDEX(Sales!$D$5:$ABF$18,MATCH(UsagePerHour!$B9,Sales!$C$5:$C$18,0),MATCH(UsagePerHour!PI$4,Sales!$D$3:$ABF$3,0))/PI$2*INDEX(Usage!$D$5:$ABF$11,MATCH(UsagePerHour!$B$4,Usage!$C$5:$C$11,0),MATCH(UsagePerHour!PI$4,Usage!$D$3:$ABF$3,0)),"")</f>
        <v>10.471724262601308</v>
      </c>
      <c r="PJ9" s="6">
        <f>IFERROR(INDEX(Sales!$D$5:$ABF$18,MATCH(UsagePerHour!$B9,Sales!$C$5:$C$18,0),MATCH(UsagePerHour!PJ$4,Sales!$D$3:$ABF$3,0))/PJ$2*INDEX(Usage!$D$5:$ABF$11,MATCH(UsagePerHour!$B$4,Usage!$C$5:$C$11,0),MATCH(UsagePerHour!PJ$4,Usage!$D$3:$ABF$3,0)),"")</f>
        <v>52.44522503815606</v>
      </c>
      <c r="PK9" s="6">
        <f>IFERROR(INDEX(Sales!$D$5:$ABF$18,MATCH(UsagePerHour!$B9,Sales!$C$5:$C$18,0),MATCH(UsagePerHour!PK$4,Sales!$D$3:$ABF$3,0))/PK$2*INDEX(Usage!$D$5:$ABF$11,MATCH(UsagePerHour!$B$4,Usage!$C$5:$C$11,0),MATCH(UsagePerHour!PK$4,Usage!$D$3:$ABF$3,0)),"")</f>
        <v>14.517304616139231</v>
      </c>
      <c r="PL9" s="6">
        <f>IFERROR(INDEX(Sales!$D$5:$ABF$18,MATCH(UsagePerHour!$B9,Sales!$C$5:$C$18,0),MATCH(UsagePerHour!PL$4,Sales!$D$3:$ABF$3,0))/PL$2*INDEX(Usage!$D$5:$ABF$11,MATCH(UsagePerHour!$B$4,Usage!$C$5:$C$11,0),MATCH(UsagePerHour!PL$4,Usage!$D$3:$ABF$3,0)),"")</f>
        <v>11.563727423227835</v>
      </c>
      <c r="PM9" s="6">
        <f>IFERROR(INDEX(Sales!$D$5:$ABF$18,MATCH(UsagePerHour!$B9,Sales!$C$5:$C$18,0),MATCH(UsagePerHour!PM$4,Sales!$D$3:$ABF$3,0))/PM$2*INDEX(Usage!$D$5:$ABF$11,MATCH(UsagePerHour!$B$4,Usage!$C$5:$C$11,0),MATCH(UsagePerHour!PM$4,Usage!$D$3:$ABF$3,0)),"")</f>
        <v>243.20073565523367</v>
      </c>
      <c r="PN9" s="6">
        <f>IFERROR(INDEX(Sales!$D$5:$ABF$18,MATCH(UsagePerHour!$B9,Sales!$C$5:$C$18,0),MATCH(UsagePerHour!PN$4,Sales!$D$3:$ABF$3,0))/PN$2*INDEX(Usage!$D$5:$ABF$11,MATCH(UsagePerHour!$B$4,Usage!$C$5:$C$11,0),MATCH(UsagePerHour!PN$4,Usage!$D$3:$ABF$3,0)),"")</f>
        <v>47.500948856823918</v>
      </c>
      <c r="PO9" s="6">
        <f>IFERROR(INDEX(Sales!$D$5:$ABF$18,MATCH(UsagePerHour!$B9,Sales!$C$5:$C$18,0),MATCH(UsagePerHour!PO$4,Sales!$D$3:$ABF$3,0))/PO$2*INDEX(Usage!$D$5:$ABF$11,MATCH(UsagePerHour!$B$4,Usage!$C$5:$C$11,0),MATCH(UsagePerHour!PO$4,Usage!$D$3:$ABF$3,0)),"")</f>
        <v>11.818326074064773</v>
      </c>
      <c r="PP9" s="6">
        <f>IFERROR(INDEX(Sales!$D$5:$ABF$18,MATCH(UsagePerHour!$B9,Sales!$C$5:$C$18,0),MATCH(UsagePerHour!PP$4,Sales!$D$3:$ABF$3,0))/PP$2*INDEX(Usage!$D$5:$ABF$11,MATCH(UsagePerHour!$B$4,Usage!$C$5:$C$11,0),MATCH(UsagePerHour!PP$4,Usage!$D$3:$ABF$3,0)),"")</f>
        <v>1.1734619506966772</v>
      </c>
      <c r="PQ9" s="6">
        <f>IFERROR(INDEX(Sales!$D$5:$ABF$18,MATCH(UsagePerHour!$B9,Sales!$C$5:$C$18,0),MATCH(UsagePerHour!PQ$4,Sales!$D$3:$ABF$3,0))/PQ$2*INDEX(Usage!$D$5:$ABF$11,MATCH(UsagePerHour!$B$4,Usage!$C$5:$C$11,0),MATCH(UsagePerHour!PQ$4,Usage!$D$3:$ABF$3,0)),"")</f>
        <v>14.383516879136705</v>
      </c>
      <c r="PR9" s="6">
        <f>IFERROR(INDEX(Sales!$D$5:$ABF$18,MATCH(UsagePerHour!$B9,Sales!$C$5:$C$18,0),MATCH(UsagePerHour!PR$4,Sales!$D$3:$ABF$3,0))/PR$2*INDEX(Usage!$D$5:$ABF$11,MATCH(UsagePerHour!$B$4,Usage!$C$5:$C$11,0),MATCH(UsagePerHour!PR$4,Usage!$D$3:$ABF$3,0)),"")</f>
        <v>6.3115387499359077</v>
      </c>
      <c r="PS9" s="6">
        <f>IFERROR(INDEX(Sales!$D$5:$ABF$18,MATCH(UsagePerHour!$B9,Sales!$C$5:$C$18,0),MATCH(UsagePerHour!PS$4,Sales!$D$3:$ABF$3,0))/PS$2*INDEX(Usage!$D$5:$ABF$11,MATCH(UsagePerHour!$B$4,Usage!$C$5:$C$11,0),MATCH(UsagePerHour!PS$4,Usage!$D$3:$ABF$3,0)),"")</f>
        <v>10.435404773522828</v>
      </c>
      <c r="PT9" s="6">
        <f>IFERROR(INDEX(Sales!$D$5:$ABF$18,MATCH(UsagePerHour!$B9,Sales!$C$5:$C$18,0),MATCH(UsagePerHour!PT$4,Sales!$D$3:$ABF$3,0))/PT$2*INDEX(Usage!$D$5:$ABF$11,MATCH(UsagePerHour!$B$4,Usage!$C$5:$C$11,0),MATCH(UsagePerHour!PT$4,Usage!$D$3:$ABF$3,0)),"")</f>
        <v>178.9171795897665</v>
      </c>
      <c r="PU9" s="6">
        <f>IFERROR(INDEX(Sales!$D$5:$ABF$18,MATCH(UsagePerHour!$B9,Sales!$C$5:$C$18,0),MATCH(UsagePerHour!PU$4,Sales!$D$3:$ABF$3,0))/PU$2*INDEX(Usage!$D$5:$ABF$11,MATCH(UsagePerHour!$B$4,Usage!$C$5:$C$11,0),MATCH(UsagePerHour!PU$4,Usage!$D$3:$ABF$3,0)),"")</f>
        <v>53.154862100220122</v>
      </c>
      <c r="PV9" s="6">
        <f>IFERROR(INDEX(Sales!$D$5:$ABF$18,MATCH(UsagePerHour!$B9,Sales!$C$5:$C$18,0),MATCH(UsagePerHour!PV$4,Sales!$D$3:$ABF$3,0))/PV$2*INDEX(Usage!$D$5:$ABF$11,MATCH(UsagePerHour!$B$4,Usage!$C$5:$C$11,0),MATCH(UsagePerHour!PV$4,Usage!$D$3:$ABF$3,0)),"")</f>
        <v>3.5513554805036551</v>
      </c>
      <c r="PW9" s="6">
        <f>IFERROR(INDEX(Sales!$D$5:$ABF$18,MATCH(UsagePerHour!$B9,Sales!$C$5:$C$18,0),MATCH(UsagePerHour!PW$4,Sales!$D$3:$ABF$3,0))/PW$2*INDEX(Usage!$D$5:$ABF$11,MATCH(UsagePerHour!$B$4,Usage!$C$5:$C$11,0),MATCH(UsagePerHour!PW$4,Usage!$D$3:$ABF$3,0)),"")</f>
        <v>8.0426303450825305</v>
      </c>
      <c r="PX9" s="6">
        <f>IFERROR(INDEX(Sales!$D$5:$ABF$18,MATCH(UsagePerHour!$B9,Sales!$C$5:$C$18,0),MATCH(UsagePerHour!PX$4,Sales!$D$3:$ABF$3,0))/PX$2*INDEX(Usage!$D$5:$ABF$11,MATCH(UsagePerHour!$B$4,Usage!$C$5:$C$11,0),MATCH(UsagePerHour!PX$4,Usage!$D$3:$ABF$3,0)),"")</f>
        <v>29.162070362630299</v>
      </c>
      <c r="PY9" s="6">
        <f>IFERROR(INDEX(Sales!$D$5:$ABF$18,MATCH(UsagePerHour!$B9,Sales!$C$5:$C$18,0),MATCH(UsagePerHour!PY$4,Sales!$D$3:$ABF$3,0))/PY$2*INDEX(Usage!$D$5:$ABF$11,MATCH(UsagePerHour!$B$4,Usage!$C$5:$C$11,0),MATCH(UsagePerHour!PY$4,Usage!$D$3:$ABF$3,0)),"")</f>
        <v>22.279319580955402</v>
      </c>
      <c r="PZ9" s="6">
        <f>IFERROR(INDEX(Sales!$D$5:$ABF$18,MATCH(UsagePerHour!$B9,Sales!$C$5:$C$18,0),MATCH(UsagePerHour!PZ$4,Sales!$D$3:$ABF$3,0))/PZ$2*INDEX(Usage!$D$5:$ABF$11,MATCH(UsagePerHour!$B$4,Usage!$C$5:$C$11,0),MATCH(UsagePerHour!PZ$4,Usage!$D$3:$ABF$3,0)),"")</f>
        <v>30.525026096495111</v>
      </c>
      <c r="QA9" s="6">
        <f>IFERROR(INDEX(Sales!$D$5:$ABF$18,MATCH(UsagePerHour!$B9,Sales!$C$5:$C$18,0),MATCH(UsagePerHour!QA$4,Sales!$D$3:$ABF$3,0))/QA$2*INDEX(Usage!$D$5:$ABF$11,MATCH(UsagePerHour!$B$4,Usage!$C$5:$C$11,0),MATCH(UsagePerHour!QA$4,Usage!$D$3:$ABF$3,0)),"")</f>
        <v>71.503739432086562</v>
      </c>
      <c r="QB9" s="6">
        <f>IFERROR(INDEX(Sales!$D$5:$ABF$18,MATCH(UsagePerHour!$B9,Sales!$C$5:$C$18,0),MATCH(UsagePerHour!QB$4,Sales!$D$3:$ABF$3,0))/QB$2*INDEX(Usage!$D$5:$ABF$11,MATCH(UsagePerHour!$B$4,Usage!$C$5:$C$11,0),MATCH(UsagePerHour!QB$4,Usage!$D$3:$ABF$3,0)),"")</f>
        <v>42.808975418939504</v>
      </c>
      <c r="QC9" s="6">
        <f>IFERROR(INDEX(Sales!$D$5:$ABF$18,MATCH(UsagePerHour!$B9,Sales!$C$5:$C$18,0),MATCH(UsagePerHour!QC$4,Sales!$D$3:$ABF$3,0))/QC$2*INDEX(Usage!$D$5:$ABF$11,MATCH(UsagePerHour!$B$4,Usage!$C$5:$C$11,0),MATCH(UsagePerHour!QC$4,Usage!$D$3:$ABF$3,0)),"")</f>
        <v>5.7805690662868923</v>
      </c>
      <c r="QD9" s="6">
        <f>IFERROR(INDEX(Sales!$D$5:$ABF$18,MATCH(UsagePerHour!$B9,Sales!$C$5:$C$18,0),MATCH(UsagePerHour!QD$4,Sales!$D$3:$ABF$3,0))/QD$2*INDEX(Usage!$D$5:$ABF$11,MATCH(UsagePerHour!$B$4,Usage!$C$5:$C$11,0),MATCH(UsagePerHour!QD$4,Usage!$D$3:$ABF$3,0)),"")</f>
        <v>5.7078867147279366</v>
      </c>
      <c r="QE9" s="6">
        <f>IFERROR(INDEX(Sales!$D$5:$ABF$18,MATCH(UsagePerHour!$B9,Sales!$C$5:$C$18,0),MATCH(UsagePerHour!QE$4,Sales!$D$3:$ABF$3,0))/QE$2*INDEX(Usage!$D$5:$ABF$11,MATCH(UsagePerHour!$B$4,Usage!$C$5:$C$11,0),MATCH(UsagePerHour!QE$4,Usage!$D$3:$ABF$3,0)),"")</f>
        <v>19.534605619858283</v>
      </c>
      <c r="QF9" s="6">
        <f>IFERROR(INDEX(Sales!$D$5:$ABF$18,MATCH(UsagePerHour!$B9,Sales!$C$5:$C$18,0),MATCH(UsagePerHour!QF$4,Sales!$D$3:$ABF$3,0))/QF$2*INDEX(Usage!$D$5:$ABF$11,MATCH(UsagePerHour!$B$4,Usage!$C$5:$C$11,0),MATCH(UsagePerHour!QF$4,Usage!$D$3:$ABF$3,0)),"")</f>
        <v>3.8825067339520993</v>
      </c>
      <c r="QG9" s="6">
        <f>IFERROR(INDEX(Sales!$D$5:$ABF$18,MATCH(UsagePerHour!$B9,Sales!$C$5:$C$18,0),MATCH(UsagePerHour!QG$4,Sales!$D$3:$ABF$3,0))/QG$2*INDEX(Usage!$D$5:$ABF$11,MATCH(UsagePerHour!$B$4,Usage!$C$5:$C$11,0),MATCH(UsagePerHour!QG$4,Usage!$D$3:$ABF$3,0)),"")</f>
        <v>15.480518933922248</v>
      </c>
      <c r="QH9" s="6">
        <f>IFERROR(INDEX(Sales!$D$5:$ABF$18,MATCH(UsagePerHour!$B9,Sales!$C$5:$C$18,0),MATCH(UsagePerHour!QH$4,Sales!$D$3:$ABF$3,0))/QH$2*INDEX(Usage!$D$5:$ABF$11,MATCH(UsagePerHour!$B$4,Usage!$C$5:$C$11,0),MATCH(UsagePerHour!QH$4,Usage!$D$3:$ABF$3,0)),"")</f>
        <v>157.38441213975844</v>
      </c>
      <c r="QI9" s="6">
        <f>IFERROR(INDEX(Sales!$D$5:$ABF$18,MATCH(UsagePerHour!$B9,Sales!$C$5:$C$18,0),MATCH(UsagePerHour!QI$4,Sales!$D$3:$ABF$3,0))/QI$2*INDEX(Usage!$D$5:$ABF$11,MATCH(UsagePerHour!$B$4,Usage!$C$5:$C$11,0),MATCH(UsagePerHour!QI$4,Usage!$D$3:$ABF$3,0)),"")</f>
        <v>80.339401566707181</v>
      </c>
      <c r="QJ9" s="6">
        <f>IFERROR(INDEX(Sales!$D$5:$ABF$18,MATCH(UsagePerHour!$B9,Sales!$C$5:$C$18,0),MATCH(UsagePerHour!QJ$4,Sales!$D$3:$ABF$3,0))/QJ$2*INDEX(Usage!$D$5:$ABF$11,MATCH(UsagePerHour!$B$4,Usage!$C$5:$C$11,0),MATCH(UsagePerHour!QJ$4,Usage!$D$3:$ABF$3,0)),"")</f>
        <v>47.567359739585306</v>
      </c>
      <c r="QK9" s="6">
        <f>IFERROR(INDEX(Sales!$D$5:$ABF$18,MATCH(UsagePerHour!$B9,Sales!$C$5:$C$18,0),MATCH(UsagePerHour!QK$4,Sales!$D$3:$ABF$3,0))/QK$2*INDEX(Usage!$D$5:$ABF$11,MATCH(UsagePerHour!$B$4,Usage!$C$5:$C$11,0),MATCH(UsagePerHour!QK$4,Usage!$D$3:$ABF$3,0)),"")</f>
        <v>37.559375346299191</v>
      </c>
      <c r="QL9" s="6">
        <f>IFERROR(INDEX(Sales!$D$5:$ABF$18,MATCH(UsagePerHour!$B9,Sales!$C$5:$C$18,0),MATCH(UsagePerHour!QL$4,Sales!$D$3:$ABF$3,0))/QL$2*INDEX(Usage!$D$5:$ABF$11,MATCH(UsagePerHour!$B$4,Usage!$C$5:$C$11,0),MATCH(UsagePerHour!QL$4,Usage!$D$3:$ABF$3,0)),"")</f>
        <v>57.471146965338733</v>
      </c>
      <c r="QM9" s="6">
        <f>IFERROR(INDEX(Sales!$D$5:$ABF$18,MATCH(UsagePerHour!$B9,Sales!$C$5:$C$18,0),MATCH(UsagePerHour!QM$4,Sales!$D$3:$ABF$3,0))/QM$2*INDEX(Usage!$D$5:$ABF$11,MATCH(UsagePerHour!$B$4,Usage!$C$5:$C$11,0),MATCH(UsagePerHour!QM$4,Usage!$D$3:$ABF$3,0)),"")</f>
        <v>112.20414803494148</v>
      </c>
      <c r="QN9" s="6">
        <f>IFERROR(INDEX(Sales!$D$5:$ABF$18,MATCH(UsagePerHour!$B9,Sales!$C$5:$C$18,0),MATCH(UsagePerHour!QN$4,Sales!$D$3:$ABF$3,0))/QN$2*INDEX(Usage!$D$5:$ABF$11,MATCH(UsagePerHour!$B$4,Usage!$C$5:$C$11,0),MATCH(UsagePerHour!QN$4,Usage!$D$3:$ABF$3,0)),"")</f>
        <v>38.956188344714668</v>
      </c>
      <c r="QO9" s="6">
        <f>IFERROR(INDEX(Sales!$D$5:$ABF$18,MATCH(UsagePerHour!$B9,Sales!$C$5:$C$18,0),MATCH(UsagePerHour!QO$4,Sales!$D$3:$ABF$3,0))/QO$2*INDEX(Usage!$D$5:$ABF$11,MATCH(UsagePerHour!$B$4,Usage!$C$5:$C$11,0),MATCH(UsagePerHour!QO$4,Usage!$D$3:$ABF$3,0)),"")</f>
        <v>369.21241045956145</v>
      </c>
      <c r="QP9" s="6">
        <f>IFERROR(INDEX(Sales!$D$5:$ABF$18,MATCH(UsagePerHour!$B9,Sales!$C$5:$C$18,0),MATCH(UsagePerHour!QP$4,Sales!$D$3:$ABF$3,0))/QP$2*INDEX(Usage!$D$5:$ABF$11,MATCH(UsagePerHour!$B$4,Usage!$C$5:$C$11,0),MATCH(UsagePerHour!QP$4,Usage!$D$3:$ABF$3,0)),"")</f>
        <v>99.462091544692228</v>
      </c>
      <c r="QQ9" s="6">
        <f>IFERROR(INDEX(Sales!$D$5:$ABF$18,MATCH(UsagePerHour!$B9,Sales!$C$5:$C$18,0),MATCH(UsagePerHour!QQ$4,Sales!$D$3:$ABF$3,0))/QQ$2*INDEX(Usage!$D$5:$ABF$11,MATCH(UsagePerHour!$B$4,Usage!$C$5:$C$11,0),MATCH(UsagePerHour!QQ$4,Usage!$D$3:$ABF$3,0)),"")</f>
        <v>80.567639993132843</v>
      </c>
      <c r="QR9" s="6">
        <f>IFERROR(INDEX(Sales!$D$5:$ABF$18,MATCH(UsagePerHour!$B9,Sales!$C$5:$C$18,0),MATCH(UsagePerHour!QR$4,Sales!$D$3:$ABF$3,0))/QR$2*INDEX(Usage!$D$5:$ABF$11,MATCH(UsagePerHour!$B$4,Usage!$C$5:$C$11,0),MATCH(UsagePerHour!QR$4,Usage!$D$3:$ABF$3,0)),"")</f>
        <v>22.869162227532836</v>
      </c>
      <c r="QS9" s="6">
        <f>IFERROR(INDEX(Sales!$D$5:$ABF$18,MATCH(UsagePerHour!$B9,Sales!$C$5:$C$18,0),MATCH(UsagePerHour!QS$4,Sales!$D$3:$ABF$3,0))/QS$2*INDEX(Usage!$D$5:$ABF$11,MATCH(UsagePerHour!$B$4,Usage!$C$5:$C$11,0),MATCH(UsagePerHour!QS$4,Usage!$D$3:$ABF$3,0)),"")</f>
        <v>49.592945656505599</v>
      </c>
      <c r="QT9" s="6">
        <f>IFERROR(INDEX(Sales!$D$5:$ABF$18,MATCH(UsagePerHour!$B9,Sales!$C$5:$C$18,0),MATCH(UsagePerHour!QT$4,Sales!$D$3:$ABF$3,0))/QT$2*INDEX(Usage!$D$5:$ABF$11,MATCH(UsagePerHour!$B$4,Usage!$C$5:$C$11,0),MATCH(UsagePerHour!QT$4,Usage!$D$3:$ABF$3,0)),"")</f>
        <v>17.687143112294883</v>
      </c>
      <c r="QU9" s="6">
        <f>IFERROR(INDEX(Sales!$D$5:$ABF$18,MATCH(UsagePerHour!$B9,Sales!$C$5:$C$18,0),MATCH(UsagePerHour!QU$4,Sales!$D$3:$ABF$3,0))/QU$2*INDEX(Usage!$D$5:$ABF$11,MATCH(UsagePerHour!$B$4,Usage!$C$5:$C$11,0),MATCH(UsagePerHour!QU$4,Usage!$D$3:$ABF$3,0)),"")</f>
        <v>39.108191320978477</v>
      </c>
      <c r="QV9" s="6">
        <f>IFERROR(INDEX(Sales!$D$5:$ABF$18,MATCH(UsagePerHour!$B9,Sales!$C$5:$C$18,0),MATCH(UsagePerHour!QV$4,Sales!$D$3:$ABF$3,0))/QV$2*INDEX(Usage!$D$5:$ABF$11,MATCH(UsagePerHour!$B$4,Usage!$C$5:$C$11,0),MATCH(UsagePerHour!QV$4,Usage!$D$3:$ABF$3,0)),"")</f>
        <v>223.76847159593203</v>
      </c>
      <c r="QW9" s="6">
        <f>IFERROR(INDEX(Sales!$D$5:$ABF$18,MATCH(UsagePerHour!$B9,Sales!$C$5:$C$18,0),MATCH(UsagePerHour!QW$4,Sales!$D$3:$ABF$3,0))/QW$2*INDEX(Usage!$D$5:$ABF$11,MATCH(UsagePerHour!$B$4,Usage!$C$5:$C$11,0),MATCH(UsagePerHour!QW$4,Usage!$D$3:$ABF$3,0)),"")</f>
        <v>87.683785472914593</v>
      </c>
      <c r="QX9" s="6">
        <f>IFERROR(INDEX(Sales!$D$5:$ABF$18,MATCH(UsagePerHour!$B9,Sales!$C$5:$C$18,0),MATCH(UsagePerHour!QX$4,Sales!$D$3:$ABF$3,0))/QX$2*INDEX(Usage!$D$5:$ABF$11,MATCH(UsagePerHour!$B$4,Usage!$C$5:$C$11,0),MATCH(UsagePerHour!QX$4,Usage!$D$3:$ABF$3,0)),"")</f>
        <v>23.741577110956033</v>
      </c>
      <c r="QY9" s="6">
        <f>IFERROR(INDEX(Sales!$D$5:$ABF$18,MATCH(UsagePerHour!$B9,Sales!$C$5:$C$18,0),MATCH(UsagePerHour!QY$4,Sales!$D$3:$ABF$3,0))/QY$2*INDEX(Usage!$D$5:$ABF$11,MATCH(UsagePerHour!$B$4,Usage!$C$5:$C$11,0),MATCH(UsagePerHour!QY$4,Usage!$D$3:$ABF$3,0)),"")</f>
        <v>14.845417821008825</v>
      </c>
      <c r="QZ9" s="6">
        <f>IFERROR(INDEX(Sales!$D$5:$ABF$18,MATCH(UsagePerHour!$B9,Sales!$C$5:$C$18,0),MATCH(UsagePerHour!QZ$4,Sales!$D$3:$ABF$3,0))/QZ$2*INDEX(Usage!$D$5:$ABF$11,MATCH(UsagePerHour!$B$4,Usage!$C$5:$C$11,0),MATCH(UsagePerHour!QZ$4,Usage!$D$3:$ABF$3,0)),"")</f>
        <v>69.644706746763504</v>
      </c>
      <c r="RA9" s="6">
        <f>IFERROR(INDEX(Sales!$D$5:$ABF$18,MATCH(UsagePerHour!$B9,Sales!$C$5:$C$18,0),MATCH(UsagePerHour!RA$4,Sales!$D$3:$ABF$3,0))/RA$2*INDEX(Usage!$D$5:$ABF$11,MATCH(UsagePerHour!$B$4,Usage!$C$5:$C$11,0),MATCH(UsagePerHour!RA$4,Usage!$D$3:$ABF$3,0)),"")</f>
        <v>23.787253008995641</v>
      </c>
      <c r="RB9" s="6">
        <f>IFERROR(INDEX(Sales!$D$5:$ABF$18,MATCH(UsagePerHour!$B9,Sales!$C$5:$C$18,0),MATCH(UsagePerHour!RB$4,Sales!$D$3:$ABF$3,0))/RB$2*INDEX(Usage!$D$5:$ABF$11,MATCH(UsagePerHour!$B$4,Usage!$C$5:$C$11,0),MATCH(UsagePerHour!RB$4,Usage!$D$3:$ABF$3,0)),"")</f>
        <v>29.681694480842054</v>
      </c>
      <c r="RC9" s="6">
        <f>IFERROR(INDEX(Sales!$D$5:$ABF$18,MATCH(UsagePerHour!$B9,Sales!$C$5:$C$18,0),MATCH(UsagePerHour!RC$4,Sales!$D$3:$ABF$3,0))/RC$2*INDEX(Usage!$D$5:$ABF$11,MATCH(UsagePerHour!$B$4,Usage!$C$5:$C$11,0),MATCH(UsagePerHour!RC$4,Usage!$D$3:$ABF$3,0)),"")</f>
        <v>123.34844998657211</v>
      </c>
      <c r="RD9" s="6">
        <f>IFERROR(INDEX(Sales!$D$5:$ABF$18,MATCH(UsagePerHour!$B9,Sales!$C$5:$C$18,0),MATCH(UsagePerHour!RD$4,Sales!$D$3:$ABF$3,0))/RD$2*INDEX(Usage!$D$5:$ABF$11,MATCH(UsagePerHour!$B$4,Usage!$C$5:$C$11,0),MATCH(UsagePerHour!RD$4,Usage!$D$3:$ABF$3,0)),"")</f>
        <v>194.14040521096675</v>
      </c>
      <c r="RE9" s="6">
        <f>IFERROR(INDEX(Sales!$D$5:$ABF$18,MATCH(UsagePerHour!$B9,Sales!$C$5:$C$18,0),MATCH(UsagePerHour!RE$4,Sales!$D$3:$ABF$3,0))/RE$2*INDEX(Usage!$D$5:$ABF$11,MATCH(UsagePerHour!$B$4,Usage!$C$5:$C$11,0),MATCH(UsagePerHour!RE$4,Usage!$D$3:$ABF$3,0)),"")</f>
        <v>40.711116734143047</v>
      </c>
      <c r="RF9" s="6">
        <f>IFERROR(INDEX(Sales!$D$5:$ABF$18,MATCH(UsagePerHour!$B9,Sales!$C$5:$C$18,0),MATCH(UsagePerHour!RF$4,Sales!$D$3:$ABF$3,0))/RF$2*INDEX(Usage!$D$5:$ABF$11,MATCH(UsagePerHour!$B$4,Usage!$C$5:$C$11,0),MATCH(UsagePerHour!RF$4,Usage!$D$3:$ABF$3,0)),"")</f>
        <v>11.371016321964373</v>
      </c>
      <c r="RG9" s="6">
        <f>IFERROR(INDEX(Sales!$D$5:$ABF$18,MATCH(UsagePerHour!$B9,Sales!$C$5:$C$18,0),MATCH(UsagePerHour!RG$4,Sales!$D$3:$ABF$3,0))/RG$2*INDEX(Usage!$D$5:$ABF$11,MATCH(UsagePerHour!$B$4,Usage!$C$5:$C$11,0),MATCH(UsagePerHour!RG$4,Usage!$D$3:$ABF$3,0)),"")</f>
        <v>102.85701793469887</v>
      </c>
      <c r="RH9" s="6">
        <f>IFERROR(INDEX(Sales!$D$5:$ABF$18,MATCH(UsagePerHour!$B9,Sales!$C$5:$C$18,0),MATCH(UsagePerHour!RH$4,Sales!$D$3:$ABF$3,0))/RH$2*INDEX(Usage!$D$5:$ABF$11,MATCH(UsagePerHour!$B$4,Usage!$C$5:$C$11,0),MATCH(UsagePerHour!RH$4,Usage!$D$3:$ABF$3,0)),"")</f>
        <v>84.279170358304398</v>
      </c>
      <c r="RI9" s="6">
        <f>IFERROR(INDEX(Sales!$D$5:$ABF$18,MATCH(UsagePerHour!$B9,Sales!$C$5:$C$18,0),MATCH(UsagePerHour!RI$4,Sales!$D$3:$ABF$3,0))/RI$2*INDEX(Usage!$D$5:$ABF$11,MATCH(UsagePerHour!$B$4,Usage!$C$5:$C$11,0),MATCH(UsagePerHour!RI$4,Usage!$D$3:$ABF$3,0)),"")</f>
        <v>55.813825308122176</v>
      </c>
      <c r="RJ9" s="6">
        <f>IFERROR(INDEX(Sales!$D$5:$ABF$18,MATCH(UsagePerHour!$B9,Sales!$C$5:$C$18,0),MATCH(UsagePerHour!RJ$4,Sales!$D$3:$ABF$3,0))/RJ$2*INDEX(Usage!$D$5:$ABF$11,MATCH(UsagePerHour!$B$4,Usage!$C$5:$C$11,0),MATCH(UsagePerHour!RJ$4,Usage!$D$3:$ABF$3,0)),"")</f>
        <v>354.26406524645898</v>
      </c>
      <c r="RK9" s="6">
        <f>IFERROR(INDEX(Sales!$D$5:$ABF$18,MATCH(UsagePerHour!$B9,Sales!$C$5:$C$18,0),MATCH(UsagePerHour!RK$4,Sales!$D$3:$ABF$3,0))/RK$2*INDEX(Usage!$D$5:$ABF$11,MATCH(UsagePerHour!$B$4,Usage!$C$5:$C$11,0),MATCH(UsagePerHour!RK$4,Usage!$D$3:$ABF$3,0)),"")</f>
        <v>62.481151275932838</v>
      </c>
      <c r="RL9" s="6">
        <f>IFERROR(INDEX(Sales!$D$5:$ABF$18,MATCH(UsagePerHour!$B9,Sales!$C$5:$C$18,0),MATCH(UsagePerHour!RL$4,Sales!$D$3:$ABF$3,0))/RL$2*INDEX(Usage!$D$5:$ABF$11,MATCH(UsagePerHour!$B$4,Usage!$C$5:$C$11,0),MATCH(UsagePerHour!RL$4,Usage!$D$3:$ABF$3,0)),"")</f>
        <v>49.897212097913915</v>
      </c>
      <c r="RM9" s="6">
        <f>IFERROR(INDEX(Sales!$D$5:$ABF$18,MATCH(UsagePerHour!$B9,Sales!$C$5:$C$18,0),MATCH(UsagePerHour!RM$4,Sales!$D$3:$ABF$3,0))/RM$2*INDEX(Usage!$D$5:$ABF$11,MATCH(UsagePerHour!$B$4,Usage!$C$5:$C$11,0),MATCH(UsagePerHour!RM$4,Usage!$D$3:$ABF$3,0)),"")</f>
        <v>21.856950100833568</v>
      </c>
      <c r="RN9" s="6">
        <f>IFERROR(INDEX(Sales!$D$5:$ABF$18,MATCH(UsagePerHour!$B9,Sales!$C$5:$C$18,0),MATCH(UsagePerHour!RN$4,Sales!$D$3:$ABF$3,0))/RN$2*INDEX(Usage!$D$5:$ABF$11,MATCH(UsagePerHour!$B$4,Usage!$C$5:$C$11,0),MATCH(UsagePerHour!RN$4,Usage!$D$3:$ABF$3,0)),"")</f>
        <v>40.037771307263093</v>
      </c>
      <c r="RO9" s="6">
        <f>IFERROR(INDEX(Sales!$D$5:$ABF$18,MATCH(UsagePerHour!$B9,Sales!$C$5:$C$18,0),MATCH(UsagePerHour!RO$4,Sales!$D$3:$ABF$3,0))/RO$2*INDEX(Usage!$D$5:$ABF$11,MATCH(UsagePerHour!$B$4,Usage!$C$5:$C$11,0),MATCH(UsagePerHour!RO$4,Usage!$D$3:$ABF$3,0)),"")</f>
        <v>48.598205207260513</v>
      </c>
      <c r="RP9" s="6">
        <f>IFERROR(INDEX(Sales!$D$5:$ABF$18,MATCH(UsagePerHour!$B9,Sales!$C$5:$C$18,0),MATCH(UsagePerHour!RP$4,Sales!$D$3:$ABF$3,0))/RP$2*INDEX(Usage!$D$5:$ABF$11,MATCH(UsagePerHour!$B$4,Usage!$C$5:$C$11,0),MATCH(UsagePerHour!RP$4,Usage!$D$3:$ABF$3,0)),"")</f>
        <v>49.218973816723626</v>
      </c>
      <c r="RQ9" s="6">
        <f>IFERROR(INDEX(Sales!$D$5:$ABF$18,MATCH(UsagePerHour!$B9,Sales!$C$5:$C$18,0),MATCH(UsagePerHour!RQ$4,Sales!$D$3:$ABF$3,0))/RQ$2*INDEX(Usage!$D$5:$ABF$11,MATCH(UsagePerHour!$B$4,Usage!$C$5:$C$11,0),MATCH(UsagePerHour!RQ$4,Usage!$D$3:$ABF$3,0)),"")</f>
        <v>245.30174649418836</v>
      </c>
      <c r="RR9" s="6">
        <f>IFERROR(INDEX(Sales!$D$5:$ABF$18,MATCH(UsagePerHour!$B9,Sales!$C$5:$C$18,0),MATCH(UsagePerHour!RR$4,Sales!$D$3:$ABF$3,0))/RR$2*INDEX(Usage!$D$5:$ABF$11,MATCH(UsagePerHour!$B$4,Usage!$C$5:$C$11,0),MATCH(UsagePerHour!RR$4,Usage!$D$3:$ABF$3,0)),"")</f>
        <v>137.79126965597578</v>
      </c>
      <c r="RS9" s="6">
        <f>IFERROR(INDEX(Sales!$D$5:$ABF$18,MATCH(UsagePerHour!$B9,Sales!$C$5:$C$18,0),MATCH(UsagePerHour!RS$4,Sales!$D$3:$ABF$3,0))/RS$2*INDEX(Usage!$D$5:$ABF$11,MATCH(UsagePerHour!$B$4,Usage!$C$5:$C$11,0),MATCH(UsagePerHour!RS$4,Usage!$D$3:$ABF$3,0)),"")</f>
        <v>59.919648938279693</v>
      </c>
      <c r="RT9" s="6">
        <f>IFERROR(INDEX(Sales!$D$5:$ABF$18,MATCH(UsagePerHour!$B9,Sales!$C$5:$C$18,0),MATCH(UsagePerHour!RT$4,Sales!$D$3:$ABF$3,0))/RT$2*INDEX(Usage!$D$5:$ABF$11,MATCH(UsagePerHour!$B$4,Usage!$C$5:$C$11,0),MATCH(UsagePerHour!RT$4,Usage!$D$3:$ABF$3,0)),"")</f>
        <v>27.356977011355252</v>
      </c>
      <c r="RU9" s="6">
        <f>IFERROR(INDEX(Sales!$D$5:$ABF$18,MATCH(UsagePerHour!$B9,Sales!$C$5:$C$18,0),MATCH(UsagePerHour!RU$4,Sales!$D$3:$ABF$3,0))/RU$2*INDEX(Usage!$D$5:$ABF$11,MATCH(UsagePerHour!$B$4,Usage!$C$5:$C$11,0),MATCH(UsagePerHour!RU$4,Usage!$D$3:$ABF$3,0)),"")</f>
        <v>79.727239325340406</v>
      </c>
      <c r="RV9" s="6">
        <f>IFERROR(INDEX(Sales!$D$5:$ABF$18,MATCH(UsagePerHour!$B9,Sales!$C$5:$C$18,0),MATCH(UsagePerHour!RV$4,Sales!$D$3:$ABF$3,0))/RV$2*INDEX(Usage!$D$5:$ABF$11,MATCH(UsagePerHour!$B$4,Usage!$C$5:$C$11,0),MATCH(UsagePerHour!RV$4,Usage!$D$3:$ABF$3,0)),"")</f>
        <v>16.903608763997113</v>
      </c>
      <c r="RW9" s="6">
        <f>IFERROR(INDEX(Sales!$D$5:$ABF$18,MATCH(UsagePerHour!$B9,Sales!$C$5:$C$18,0),MATCH(UsagePerHour!RW$4,Sales!$D$3:$ABF$3,0))/RW$2*INDEX(Usage!$D$5:$ABF$11,MATCH(UsagePerHour!$B$4,Usage!$C$5:$C$11,0),MATCH(UsagePerHour!RW$4,Usage!$D$3:$ABF$3,0)),"")</f>
        <v>25.865759654477745</v>
      </c>
      <c r="RX9" s="6">
        <f>IFERROR(INDEX(Sales!$D$5:$ABF$18,MATCH(UsagePerHour!$B9,Sales!$C$5:$C$18,0),MATCH(UsagePerHour!RX$4,Sales!$D$3:$ABF$3,0))/RX$2*INDEX(Usage!$D$5:$ABF$11,MATCH(UsagePerHour!$B$4,Usage!$C$5:$C$11,0),MATCH(UsagePerHour!RX$4,Usage!$D$3:$ABF$3,0)),"")</f>
        <v>287.43636022992553</v>
      </c>
      <c r="RY9" s="6">
        <f>IFERROR(INDEX(Sales!$D$5:$ABF$18,MATCH(UsagePerHour!$B9,Sales!$C$5:$C$18,0),MATCH(UsagePerHour!RY$4,Sales!$D$3:$ABF$3,0))/RY$2*INDEX(Usage!$D$5:$ABF$11,MATCH(UsagePerHour!$B$4,Usage!$C$5:$C$11,0),MATCH(UsagePerHour!RY$4,Usage!$D$3:$ABF$3,0)),"")</f>
        <v>136.89682491676132</v>
      </c>
      <c r="RZ9" s="6">
        <f>IFERROR(INDEX(Sales!$D$5:$ABF$18,MATCH(UsagePerHour!$B9,Sales!$C$5:$C$18,0),MATCH(UsagePerHour!RZ$4,Sales!$D$3:$ABF$3,0))/RZ$2*INDEX(Usage!$D$5:$ABF$11,MATCH(UsagePerHour!$B$4,Usage!$C$5:$C$11,0),MATCH(UsagePerHour!RZ$4,Usage!$D$3:$ABF$3,0)),"")</f>
        <v>34.48543469028418</v>
      </c>
      <c r="SA9" s="6">
        <f>IFERROR(INDEX(Sales!$D$5:$ABF$18,MATCH(UsagePerHour!$B9,Sales!$C$5:$C$18,0),MATCH(UsagePerHour!SA$4,Sales!$D$3:$ABF$3,0))/SA$2*INDEX(Usage!$D$5:$ABF$11,MATCH(UsagePerHour!$B$4,Usage!$C$5:$C$11,0),MATCH(UsagePerHour!SA$4,Usage!$D$3:$ABF$3,0)),"")</f>
        <v>15.729612216262273</v>
      </c>
      <c r="SB9" s="6">
        <f>IFERROR(INDEX(Sales!$D$5:$ABF$18,MATCH(UsagePerHour!$B9,Sales!$C$5:$C$18,0),MATCH(UsagePerHour!SB$4,Sales!$D$3:$ABF$3,0))/SB$2*INDEX(Usage!$D$5:$ABF$11,MATCH(UsagePerHour!$B$4,Usage!$C$5:$C$11,0),MATCH(UsagePerHour!SB$4,Usage!$D$3:$ABF$3,0)),"")</f>
        <v>46.911151876954662</v>
      </c>
      <c r="SC9" s="6">
        <f>IFERROR(INDEX(Sales!$D$5:$ABF$18,MATCH(UsagePerHour!$B9,Sales!$C$5:$C$18,0),MATCH(UsagePerHour!SC$4,Sales!$D$3:$ABF$3,0))/SC$2*INDEX(Usage!$D$5:$ABF$11,MATCH(UsagePerHour!$B$4,Usage!$C$5:$C$11,0),MATCH(UsagePerHour!SC$4,Usage!$D$3:$ABF$3,0)),"")</f>
        <v>74.350270319148009</v>
      </c>
      <c r="SD9" s="6">
        <f>IFERROR(INDEX(Sales!$D$5:$ABF$18,MATCH(UsagePerHour!$B9,Sales!$C$5:$C$18,0),MATCH(UsagePerHour!SD$4,Sales!$D$3:$ABF$3,0))/SD$2*INDEX(Usage!$D$5:$ABF$11,MATCH(UsagePerHour!$B$4,Usage!$C$5:$C$11,0),MATCH(UsagePerHour!SD$4,Usage!$D$3:$ABF$3,0)),"")</f>
        <v>86.545098337743553</v>
      </c>
      <c r="SE9" s="6">
        <f>IFERROR(INDEX(Sales!$D$5:$ABF$18,MATCH(UsagePerHour!$B9,Sales!$C$5:$C$18,0),MATCH(UsagePerHour!SE$4,Sales!$D$3:$ABF$3,0))/SE$2*INDEX(Usage!$D$5:$ABF$11,MATCH(UsagePerHour!$B$4,Usage!$C$5:$C$11,0),MATCH(UsagePerHour!SE$4,Usage!$D$3:$ABF$3,0)),"")</f>
        <v>198.32108292099031</v>
      </c>
      <c r="SF9" s="6">
        <f>IFERROR(INDEX(Sales!$D$5:$ABF$18,MATCH(UsagePerHour!$B9,Sales!$C$5:$C$18,0),MATCH(UsagePerHour!SF$4,Sales!$D$3:$ABF$3,0))/SF$2*INDEX(Usage!$D$5:$ABF$11,MATCH(UsagePerHour!$B$4,Usage!$C$5:$C$11,0),MATCH(UsagePerHour!SF$4,Usage!$D$3:$ABF$3,0)),"")</f>
        <v>92.834266458210095</v>
      </c>
      <c r="SG9" s="6" t="str">
        <f>IFERROR(INDEX(Sales!$D$5:$ABF$18,MATCH(UsagePerHour!$B9,Sales!$C$5:$C$18,0),MATCH(UsagePerHour!SG$4,Sales!$D$3:$ABF$3,0))/SG$2*INDEX(Usage!$D$5:$ABF$11,MATCH(UsagePerHour!$B$4,Usage!$C$5:$C$11,0),MATCH(UsagePerHour!SG$4,Usage!$D$3:$ABF$3,0)),"")</f>
        <v/>
      </c>
      <c r="SH9" s="6" t="str">
        <f>IFERROR(INDEX(Sales!$D$5:$ABF$18,MATCH(UsagePerHour!$B9,Sales!$C$5:$C$18,0),MATCH(UsagePerHour!SH$4,Sales!$D$3:$ABF$3,0))/SH$2*INDEX(Usage!$D$5:$ABF$11,MATCH(UsagePerHour!$B$4,Usage!$C$5:$C$11,0),MATCH(UsagePerHour!SH$4,Usage!$D$3:$ABF$3,0)),"")</f>
        <v/>
      </c>
      <c r="SI9" s="6" t="str">
        <f>IFERROR(INDEX(Sales!$D$5:$ABF$18,MATCH(UsagePerHour!$B9,Sales!$C$5:$C$18,0),MATCH(UsagePerHour!SI$4,Sales!$D$3:$ABF$3,0))/SI$2*INDEX(Usage!$D$5:$ABF$11,MATCH(UsagePerHour!$B$4,Usage!$C$5:$C$11,0),MATCH(UsagePerHour!SI$4,Usage!$D$3:$ABF$3,0)),"")</f>
        <v/>
      </c>
      <c r="SJ9" s="6" t="str">
        <f>IFERROR(INDEX(Sales!$D$5:$ABF$18,MATCH(UsagePerHour!$B9,Sales!$C$5:$C$18,0),MATCH(UsagePerHour!SJ$4,Sales!$D$3:$ABF$3,0))/SJ$2*INDEX(Usage!$D$5:$ABF$11,MATCH(UsagePerHour!$B$4,Usage!$C$5:$C$11,0),MATCH(UsagePerHour!SJ$4,Usage!$D$3:$ABF$3,0)),"")</f>
        <v/>
      </c>
      <c r="SK9" s="6" t="str">
        <f>IFERROR(INDEX(Sales!$D$5:$ABF$18,MATCH(UsagePerHour!$B9,Sales!$C$5:$C$18,0),MATCH(UsagePerHour!SK$4,Sales!$D$3:$ABF$3,0))/SK$2*INDEX(Usage!$D$5:$ABF$11,MATCH(UsagePerHour!$B$4,Usage!$C$5:$C$11,0),MATCH(UsagePerHour!SK$4,Usage!$D$3:$ABF$3,0)),"")</f>
        <v/>
      </c>
      <c r="SL9" s="6" t="str">
        <f>IFERROR(INDEX(Sales!$D$5:$ABF$18,MATCH(UsagePerHour!$B9,Sales!$C$5:$C$18,0),MATCH(UsagePerHour!SL$4,Sales!$D$3:$ABF$3,0))/SL$2*INDEX(Usage!$D$5:$ABF$11,MATCH(UsagePerHour!$B$4,Usage!$C$5:$C$11,0),MATCH(UsagePerHour!SL$4,Usage!$D$3:$ABF$3,0)),"")</f>
        <v/>
      </c>
      <c r="SM9" s="6" t="str">
        <f>IFERROR(INDEX(Sales!$D$5:$ABF$18,MATCH(UsagePerHour!$B9,Sales!$C$5:$C$18,0),MATCH(UsagePerHour!SM$4,Sales!$D$3:$ABF$3,0))/SM$2*INDEX(Usage!$D$5:$ABF$11,MATCH(UsagePerHour!$B$4,Usage!$C$5:$C$11,0),MATCH(UsagePerHour!SM$4,Usage!$D$3:$ABF$3,0)),"")</f>
        <v/>
      </c>
      <c r="SN9" s="6" t="str">
        <f>IFERROR(INDEX(Sales!$D$5:$ABF$18,MATCH(UsagePerHour!$B9,Sales!$C$5:$C$18,0),MATCH(UsagePerHour!SN$4,Sales!$D$3:$ABF$3,0))/SN$2*INDEX(Usage!$D$5:$ABF$11,MATCH(UsagePerHour!$B$4,Usage!$C$5:$C$11,0),MATCH(UsagePerHour!SN$4,Usage!$D$3:$ABF$3,0)),"")</f>
        <v/>
      </c>
      <c r="SO9" s="6" t="str">
        <f>IFERROR(INDEX(Sales!$D$5:$ABF$18,MATCH(UsagePerHour!$B9,Sales!$C$5:$C$18,0),MATCH(UsagePerHour!SO$4,Sales!$D$3:$ABF$3,0))/SO$2*INDEX(Usage!$D$5:$ABF$11,MATCH(UsagePerHour!$B$4,Usage!$C$5:$C$11,0),MATCH(UsagePerHour!SO$4,Usage!$D$3:$ABF$3,0)),"")</f>
        <v/>
      </c>
      <c r="SP9" s="6" t="str">
        <f>IFERROR(INDEX(Sales!$D$5:$ABF$18,MATCH(UsagePerHour!$B9,Sales!$C$5:$C$18,0),MATCH(UsagePerHour!SP$4,Sales!$D$3:$ABF$3,0))/SP$2*INDEX(Usage!$D$5:$ABF$11,MATCH(UsagePerHour!$B$4,Usage!$C$5:$C$11,0),MATCH(UsagePerHour!SP$4,Usage!$D$3:$ABF$3,0)),"")</f>
        <v/>
      </c>
      <c r="SQ9" s="6" t="str">
        <f>IFERROR(INDEX(Sales!$D$5:$ABF$18,MATCH(UsagePerHour!$B9,Sales!$C$5:$C$18,0),MATCH(UsagePerHour!SQ$4,Sales!$D$3:$ABF$3,0))/SQ$2*INDEX(Usage!$D$5:$ABF$11,MATCH(UsagePerHour!$B$4,Usage!$C$5:$C$11,0),MATCH(UsagePerHour!SQ$4,Usage!$D$3:$ABF$3,0)),"")</f>
        <v/>
      </c>
      <c r="SR9" s="6" t="str">
        <f>IFERROR(INDEX(Sales!$D$5:$ABF$18,MATCH(UsagePerHour!$B9,Sales!$C$5:$C$18,0),MATCH(UsagePerHour!SR$4,Sales!$D$3:$ABF$3,0))/SR$2*INDEX(Usage!$D$5:$ABF$11,MATCH(UsagePerHour!$B$4,Usage!$C$5:$C$11,0),MATCH(UsagePerHour!SR$4,Usage!$D$3:$ABF$3,0)),"")</f>
        <v/>
      </c>
      <c r="SS9" s="6" t="str">
        <f>IFERROR(INDEX(Sales!$D$5:$ABF$18,MATCH(UsagePerHour!$B9,Sales!$C$5:$C$18,0),MATCH(UsagePerHour!SS$4,Sales!$D$3:$ABF$3,0))/SS$2*INDEX(Usage!$D$5:$ABF$11,MATCH(UsagePerHour!$B$4,Usage!$C$5:$C$11,0),MATCH(UsagePerHour!SS$4,Usage!$D$3:$ABF$3,0)),"")</f>
        <v/>
      </c>
      <c r="ST9" s="6" t="str">
        <f>IFERROR(INDEX(Sales!$D$5:$ABF$18,MATCH(UsagePerHour!$B9,Sales!$C$5:$C$18,0),MATCH(UsagePerHour!ST$4,Sales!$D$3:$ABF$3,0))/ST$2*INDEX(Usage!$D$5:$ABF$11,MATCH(UsagePerHour!$B$4,Usage!$C$5:$C$11,0),MATCH(UsagePerHour!ST$4,Usage!$D$3:$ABF$3,0)),"")</f>
        <v/>
      </c>
      <c r="SU9" s="6" t="str">
        <f>IFERROR(INDEX(Sales!$D$5:$ABF$18,MATCH(UsagePerHour!$B9,Sales!$C$5:$C$18,0),MATCH(UsagePerHour!SU$4,Sales!$D$3:$ABF$3,0))/SU$2*INDEX(Usage!$D$5:$ABF$11,MATCH(UsagePerHour!$B$4,Usage!$C$5:$C$11,0),MATCH(UsagePerHour!SU$4,Usage!$D$3:$ABF$3,0)),"")</f>
        <v/>
      </c>
      <c r="SV9" s="6" t="str">
        <f>IFERROR(INDEX(Sales!$D$5:$ABF$18,MATCH(UsagePerHour!$B9,Sales!$C$5:$C$18,0),MATCH(UsagePerHour!SV$4,Sales!$D$3:$ABF$3,0))/SV$2*INDEX(Usage!$D$5:$ABF$11,MATCH(UsagePerHour!$B$4,Usage!$C$5:$C$11,0),MATCH(UsagePerHour!SV$4,Usage!$D$3:$ABF$3,0)),"")</f>
        <v/>
      </c>
      <c r="SW9" s="6" t="str">
        <f>IFERROR(INDEX(Sales!$D$5:$ABF$18,MATCH(UsagePerHour!$B9,Sales!$C$5:$C$18,0),MATCH(UsagePerHour!SW$4,Sales!$D$3:$ABF$3,0))/SW$2*INDEX(Usage!$D$5:$ABF$11,MATCH(UsagePerHour!$B$4,Usage!$C$5:$C$11,0),MATCH(UsagePerHour!SW$4,Usage!$D$3:$ABF$3,0)),"")</f>
        <v/>
      </c>
      <c r="SX9" s="6" t="str">
        <f>IFERROR(INDEX(Sales!$D$5:$ABF$18,MATCH(UsagePerHour!$B9,Sales!$C$5:$C$18,0),MATCH(UsagePerHour!SX$4,Sales!$D$3:$ABF$3,0))/SX$2*INDEX(Usage!$D$5:$ABF$11,MATCH(UsagePerHour!$B$4,Usage!$C$5:$C$11,0),MATCH(UsagePerHour!SX$4,Usage!$D$3:$ABF$3,0)),"")</f>
        <v/>
      </c>
      <c r="SY9" s="6" t="str">
        <f>IFERROR(INDEX(Sales!$D$5:$ABF$18,MATCH(UsagePerHour!$B9,Sales!$C$5:$C$18,0),MATCH(UsagePerHour!SY$4,Sales!$D$3:$ABF$3,0))/SY$2*INDEX(Usage!$D$5:$ABF$11,MATCH(UsagePerHour!$B$4,Usage!$C$5:$C$11,0),MATCH(UsagePerHour!SY$4,Usage!$D$3:$ABF$3,0)),"")</f>
        <v/>
      </c>
      <c r="SZ9" s="6" t="str">
        <f>IFERROR(INDEX(Sales!$D$5:$ABF$18,MATCH(UsagePerHour!$B9,Sales!$C$5:$C$18,0),MATCH(UsagePerHour!SZ$4,Sales!$D$3:$ABF$3,0))/SZ$2*INDEX(Usage!$D$5:$ABF$11,MATCH(UsagePerHour!$B$4,Usage!$C$5:$C$11,0),MATCH(UsagePerHour!SZ$4,Usage!$D$3:$ABF$3,0)),"")</f>
        <v/>
      </c>
      <c r="TA9" s="6" t="str">
        <f>IFERROR(INDEX(Sales!$D$5:$ABF$18,MATCH(UsagePerHour!$B9,Sales!$C$5:$C$18,0),MATCH(UsagePerHour!TA$4,Sales!$D$3:$ABF$3,0))/TA$2*INDEX(Usage!$D$5:$ABF$11,MATCH(UsagePerHour!$B$4,Usage!$C$5:$C$11,0),MATCH(UsagePerHour!TA$4,Usage!$D$3:$ABF$3,0)),"")</f>
        <v/>
      </c>
      <c r="TB9" s="6" t="str">
        <f>IFERROR(INDEX(Sales!$D$5:$ABF$18,MATCH(UsagePerHour!$B9,Sales!$C$5:$C$18,0),MATCH(UsagePerHour!TB$4,Sales!$D$3:$ABF$3,0))/TB$2*INDEX(Usage!$D$5:$ABF$11,MATCH(UsagePerHour!$B$4,Usage!$C$5:$C$11,0),MATCH(UsagePerHour!TB$4,Usage!$D$3:$ABF$3,0)),"")</f>
        <v/>
      </c>
      <c r="TC9" s="6" t="str">
        <f>IFERROR(INDEX(Sales!$D$5:$ABF$18,MATCH(UsagePerHour!$B9,Sales!$C$5:$C$18,0),MATCH(UsagePerHour!TC$4,Sales!$D$3:$ABF$3,0))/TC$2*INDEX(Usage!$D$5:$ABF$11,MATCH(UsagePerHour!$B$4,Usage!$C$5:$C$11,0),MATCH(UsagePerHour!TC$4,Usage!$D$3:$ABF$3,0)),"")</f>
        <v/>
      </c>
      <c r="TD9" s="6" t="str">
        <f>IFERROR(INDEX(Sales!$D$5:$ABF$18,MATCH(UsagePerHour!$B9,Sales!$C$5:$C$18,0),MATCH(UsagePerHour!TD$4,Sales!$D$3:$ABF$3,0))/TD$2*INDEX(Usage!$D$5:$ABF$11,MATCH(UsagePerHour!$B$4,Usage!$C$5:$C$11,0),MATCH(UsagePerHour!TD$4,Usage!$D$3:$ABF$3,0)),"")</f>
        <v/>
      </c>
      <c r="TE9" s="6" t="str">
        <f>IFERROR(INDEX(Sales!$D$5:$ABF$18,MATCH(UsagePerHour!$B9,Sales!$C$5:$C$18,0),MATCH(UsagePerHour!TE$4,Sales!$D$3:$ABF$3,0))/TE$2*INDEX(Usage!$D$5:$ABF$11,MATCH(UsagePerHour!$B$4,Usage!$C$5:$C$11,0),MATCH(UsagePerHour!TE$4,Usage!$D$3:$ABF$3,0)),"")</f>
        <v/>
      </c>
      <c r="TF9" s="6" t="str">
        <f>IFERROR(INDEX(Sales!$D$5:$ABF$18,MATCH(UsagePerHour!$B9,Sales!$C$5:$C$18,0),MATCH(UsagePerHour!TF$4,Sales!$D$3:$ABF$3,0))/TF$2*INDEX(Usage!$D$5:$ABF$11,MATCH(UsagePerHour!$B$4,Usage!$C$5:$C$11,0),MATCH(UsagePerHour!TF$4,Usage!$D$3:$ABF$3,0)),"")</f>
        <v/>
      </c>
      <c r="TG9" s="6" t="str">
        <f>IFERROR(INDEX(Sales!$D$5:$ABF$18,MATCH(UsagePerHour!$B9,Sales!$C$5:$C$18,0),MATCH(UsagePerHour!TG$4,Sales!$D$3:$ABF$3,0))/TG$2*INDEX(Usage!$D$5:$ABF$11,MATCH(UsagePerHour!$B$4,Usage!$C$5:$C$11,0),MATCH(UsagePerHour!TG$4,Usage!$D$3:$ABF$3,0)),"")</f>
        <v/>
      </c>
      <c r="TH9" s="6" t="str">
        <f>IFERROR(INDEX(Sales!$D$5:$ABF$18,MATCH(UsagePerHour!$B9,Sales!$C$5:$C$18,0),MATCH(UsagePerHour!TH$4,Sales!$D$3:$ABF$3,0))/TH$2*INDEX(Usage!$D$5:$ABF$11,MATCH(UsagePerHour!$B$4,Usage!$C$5:$C$11,0),MATCH(UsagePerHour!TH$4,Usage!$D$3:$ABF$3,0)),"")</f>
        <v/>
      </c>
      <c r="TI9" s="6" t="str">
        <f>IFERROR(INDEX(Sales!$D$5:$ABF$18,MATCH(UsagePerHour!$B9,Sales!$C$5:$C$18,0),MATCH(UsagePerHour!TI$4,Sales!$D$3:$ABF$3,0))/TI$2*INDEX(Usage!$D$5:$ABF$11,MATCH(UsagePerHour!$B$4,Usage!$C$5:$C$11,0),MATCH(UsagePerHour!TI$4,Usage!$D$3:$ABF$3,0)),"")</f>
        <v/>
      </c>
      <c r="TJ9" s="6" t="str">
        <f>IFERROR(INDEX(Sales!$D$5:$ABF$18,MATCH(UsagePerHour!$B9,Sales!$C$5:$C$18,0),MATCH(UsagePerHour!TJ$4,Sales!$D$3:$ABF$3,0))/TJ$2*INDEX(Usage!$D$5:$ABF$11,MATCH(UsagePerHour!$B$4,Usage!$C$5:$C$11,0),MATCH(UsagePerHour!TJ$4,Usage!$D$3:$ABF$3,0)),"")</f>
        <v/>
      </c>
      <c r="TK9" s="6" t="str">
        <f>IFERROR(INDEX(Sales!$D$5:$ABF$18,MATCH(UsagePerHour!$B9,Sales!$C$5:$C$18,0),MATCH(UsagePerHour!TK$4,Sales!$D$3:$ABF$3,0))/TK$2*INDEX(Usage!$D$5:$ABF$11,MATCH(UsagePerHour!$B$4,Usage!$C$5:$C$11,0),MATCH(UsagePerHour!TK$4,Usage!$D$3:$ABF$3,0)),"")</f>
        <v/>
      </c>
      <c r="TL9" s="6" t="str">
        <f>IFERROR(INDEX(Sales!$D$5:$ABF$18,MATCH(UsagePerHour!$B9,Sales!$C$5:$C$18,0),MATCH(UsagePerHour!TL$4,Sales!$D$3:$ABF$3,0))/TL$2*INDEX(Usage!$D$5:$ABF$11,MATCH(UsagePerHour!$B$4,Usage!$C$5:$C$11,0),MATCH(UsagePerHour!TL$4,Usage!$D$3:$ABF$3,0)),"")</f>
        <v/>
      </c>
      <c r="TM9" s="6" t="str">
        <f>IFERROR(INDEX(Sales!$D$5:$ABF$18,MATCH(UsagePerHour!$B9,Sales!$C$5:$C$18,0),MATCH(UsagePerHour!TM$4,Sales!$D$3:$ABF$3,0))/TM$2*INDEX(Usage!$D$5:$ABF$11,MATCH(UsagePerHour!$B$4,Usage!$C$5:$C$11,0),MATCH(UsagePerHour!TM$4,Usage!$D$3:$ABF$3,0)),"")</f>
        <v/>
      </c>
      <c r="TN9" s="6" t="str">
        <f>IFERROR(INDEX(Sales!$D$5:$ABF$18,MATCH(UsagePerHour!$B9,Sales!$C$5:$C$18,0),MATCH(UsagePerHour!TN$4,Sales!$D$3:$ABF$3,0))/TN$2*INDEX(Usage!$D$5:$ABF$11,MATCH(UsagePerHour!$B$4,Usage!$C$5:$C$11,0),MATCH(UsagePerHour!TN$4,Usage!$D$3:$ABF$3,0)),"")</f>
        <v/>
      </c>
      <c r="TO9" s="6" t="str">
        <f>IFERROR(INDEX(Sales!$D$5:$ABF$18,MATCH(UsagePerHour!$B9,Sales!$C$5:$C$18,0),MATCH(UsagePerHour!TO$4,Sales!$D$3:$ABF$3,0))/TO$2*INDEX(Usage!$D$5:$ABF$11,MATCH(UsagePerHour!$B$4,Usage!$C$5:$C$11,0),MATCH(UsagePerHour!TO$4,Usage!$D$3:$ABF$3,0)),"")</f>
        <v/>
      </c>
      <c r="TP9" s="6" t="str">
        <f>IFERROR(INDEX(Sales!$D$5:$ABF$18,MATCH(UsagePerHour!$B9,Sales!$C$5:$C$18,0),MATCH(UsagePerHour!TP$4,Sales!$D$3:$ABF$3,0))/TP$2*INDEX(Usage!$D$5:$ABF$11,MATCH(UsagePerHour!$B$4,Usage!$C$5:$C$11,0),MATCH(UsagePerHour!TP$4,Usage!$D$3:$ABF$3,0)),"")</f>
        <v/>
      </c>
      <c r="TQ9" s="6" t="str">
        <f>IFERROR(INDEX(Sales!$D$5:$ABF$18,MATCH(UsagePerHour!$B9,Sales!$C$5:$C$18,0),MATCH(UsagePerHour!TQ$4,Sales!$D$3:$ABF$3,0))/TQ$2*INDEX(Usage!$D$5:$ABF$11,MATCH(UsagePerHour!$B$4,Usage!$C$5:$C$11,0),MATCH(UsagePerHour!TQ$4,Usage!$D$3:$ABF$3,0)),"")</f>
        <v/>
      </c>
      <c r="TR9" s="6" t="str">
        <f>IFERROR(INDEX(Sales!$D$5:$ABF$18,MATCH(UsagePerHour!$B9,Sales!$C$5:$C$18,0),MATCH(UsagePerHour!TR$4,Sales!$D$3:$ABF$3,0))/TR$2*INDEX(Usage!$D$5:$ABF$11,MATCH(UsagePerHour!$B$4,Usage!$C$5:$C$11,0),MATCH(UsagePerHour!TR$4,Usage!$D$3:$ABF$3,0)),"")</f>
        <v/>
      </c>
      <c r="TS9" s="6" t="str">
        <f>IFERROR(INDEX(Sales!$D$5:$ABF$18,MATCH(UsagePerHour!$B9,Sales!$C$5:$C$18,0),MATCH(UsagePerHour!TS$4,Sales!$D$3:$ABF$3,0))/TS$2*INDEX(Usage!$D$5:$ABF$11,MATCH(UsagePerHour!$B$4,Usage!$C$5:$C$11,0),MATCH(UsagePerHour!TS$4,Usage!$D$3:$ABF$3,0)),"")</f>
        <v/>
      </c>
      <c r="TT9" s="6" t="str">
        <f>IFERROR(INDEX(Sales!$D$5:$ABF$18,MATCH(UsagePerHour!$B9,Sales!$C$5:$C$18,0),MATCH(UsagePerHour!TT$4,Sales!$D$3:$ABF$3,0))/TT$2*INDEX(Usage!$D$5:$ABF$11,MATCH(UsagePerHour!$B$4,Usage!$C$5:$C$11,0),MATCH(UsagePerHour!TT$4,Usage!$D$3:$ABF$3,0)),"")</f>
        <v/>
      </c>
      <c r="TU9" s="6" t="str">
        <f>IFERROR(INDEX(Sales!$D$5:$ABF$18,MATCH(UsagePerHour!$B9,Sales!$C$5:$C$18,0),MATCH(UsagePerHour!TU$4,Sales!$D$3:$ABF$3,0))/TU$2*INDEX(Usage!$D$5:$ABF$11,MATCH(UsagePerHour!$B$4,Usage!$C$5:$C$11,0),MATCH(UsagePerHour!TU$4,Usage!$D$3:$ABF$3,0)),"")</f>
        <v/>
      </c>
      <c r="TV9" s="6" t="str">
        <f>IFERROR(INDEX(Sales!$D$5:$ABF$18,MATCH(UsagePerHour!$B9,Sales!$C$5:$C$18,0),MATCH(UsagePerHour!TV$4,Sales!$D$3:$ABF$3,0))/TV$2*INDEX(Usage!$D$5:$ABF$11,MATCH(UsagePerHour!$B$4,Usage!$C$5:$C$11,0),MATCH(UsagePerHour!TV$4,Usage!$D$3:$ABF$3,0)),"")</f>
        <v/>
      </c>
      <c r="TW9" s="6" t="str">
        <f>IFERROR(INDEX(Sales!$D$5:$ABF$18,MATCH(UsagePerHour!$B9,Sales!$C$5:$C$18,0),MATCH(UsagePerHour!TW$4,Sales!$D$3:$ABF$3,0))/TW$2*INDEX(Usage!$D$5:$ABF$11,MATCH(UsagePerHour!$B$4,Usage!$C$5:$C$11,0),MATCH(UsagePerHour!TW$4,Usage!$D$3:$ABF$3,0)),"")</f>
        <v/>
      </c>
      <c r="TX9" s="6" t="str">
        <f>IFERROR(INDEX(Sales!$D$5:$ABF$18,MATCH(UsagePerHour!$B9,Sales!$C$5:$C$18,0),MATCH(UsagePerHour!TX$4,Sales!$D$3:$ABF$3,0))/TX$2*INDEX(Usage!$D$5:$ABF$11,MATCH(UsagePerHour!$B$4,Usage!$C$5:$C$11,0),MATCH(UsagePerHour!TX$4,Usage!$D$3:$ABF$3,0)),"")</f>
        <v/>
      </c>
      <c r="TY9" s="6" t="str">
        <f>IFERROR(INDEX(Sales!$D$5:$ABF$18,MATCH(UsagePerHour!$B9,Sales!$C$5:$C$18,0),MATCH(UsagePerHour!TY$4,Sales!$D$3:$ABF$3,0))/TY$2*INDEX(Usage!$D$5:$ABF$11,MATCH(UsagePerHour!$B$4,Usage!$C$5:$C$11,0),MATCH(UsagePerHour!TY$4,Usage!$D$3:$ABF$3,0)),"")</f>
        <v/>
      </c>
      <c r="TZ9" s="6" t="str">
        <f>IFERROR(INDEX(Sales!$D$5:$ABF$18,MATCH(UsagePerHour!$B9,Sales!$C$5:$C$18,0),MATCH(UsagePerHour!TZ$4,Sales!$D$3:$ABF$3,0))/TZ$2*INDEX(Usage!$D$5:$ABF$11,MATCH(UsagePerHour!$B$4,Usage!$C$5:$C$11,0),MATCH(UsagePerHour!TZ$4,Usage!$D$3:$ABF$3,0)),"")</f>
        <v/>
      </c>
      <c r="UA9" s="6" t="str">
        <f>IFERROR(INDEX(Sales!$D$5:$ABF$18,MATCH(UsagePerHour!$B9,Sales!$C$5:$C$18,0),MATCH(UsagePerHour!UA$4,Sales!$D$3:$ABF$3,0))/UA$2*INDEX(Usage!$D$5:$ABF$11,MATCH(UsagePerHour!$B$4,Usage!$C$5:$C$11,0),MATCH(UsagePerHour!UA$4,Usage!$D$3:$ABF$3,0)),"")</f>
        <v/>
      </c>
      <c r="UB9" s="6" t="str">
        <f>IFERROR(INDEX(Sales!$D$5:$ABF$18,MATCH(UsagePerHour!$B9,Sales!$C$5:$C$18,0),MATCH(UsagePerHour!UB$4,Sales!$D$3:$ABF$3,0))/UB$2*INDEX(Usage!$D$5:$ABF$11,MATCH(UsagePerHour!$B$4,Usage!$C$5:$C$11,0),MATCH(UsagePerHour!UB$4,Usage!$D$3:$ABF$3,0)),"")</f>
        <v/>
      </c>
      <c r="UC9" s="6" t="str">
        <f>IFERROR(INDEX(Sales!$D$5:$ABF$18,MATCH(UsagePerHour!$B9,Sales!$C$5:$C$18,0),MATCH(UsagePerHour!UC$4,Sales!$D$3:$ABF$3,0))/UC$2*INDEX(Usage!$D$5:$ABF$11,MATCH(UsagePerHour!$B$4,Usage!$C$5:$C$11,0),MATCH(UsagePerHour!UC$4,Usage!$D$3:$ABF$3,0)),"")</f>
        <v/>
      </c>
      <c r="UD9" s="6" t="str">
        <f>IFERROR(INDEX(Sales!$D$5:$ABF$18,MATCH(UsagePerHour!$B9,Sales!$C$5:$C$18,0),MATCH(UsagePerHour!UD$4,Sales!$D$3:$ABF$3,0))/UD$2*INDEX(Usage!$D$5:$ABF$11,MATCH(UsagePerHour!$B$4,Usage!$C$5:$C$11,0),MATCH(UsagePerHour!UD$4,Usage!$D$3:$ABF$3,0)),"")</f>
        <v/>
      </c>
      <c r="UE9" s="6" t="str">
        <f>IFERROR(INDEX(Sales!$D$5:$ABF$18,MATCH(UsagePerHour!$B9,Sales!$C$5:$C$18,0),MATCH(UsagePerHour!UE$4,Sales!$D$3:$ABF$3,0))/UE$2*INDEX(Usage!$D$5:$ABF$11,MATCH(UsagePerHour!$B$4,Usage!$C$5:$C$11,0),MATCH(UsagePerHour!UE$4,Usage!$D$3:$ABF$3,0)),"")</f>
        <v/>
      </c>
      <c r="UF9" s="6" t="str">
        <f>IFERROR(INDEX(Sales!$D$5:$ABF$18,MATCH(UsagePerHour!$B9,Sales!$C$5:$C$18,0),MATCH(UsagePerHour!UF$4,Sales!$D$3:$ABF$3,0))/UF$2*INDEX(Usage!$D$5:$ABF$11,MATCH(UsagePerHour!$B$4,Usage!$C$5:$C$11,0),MATCH(UsagePerHour!UF$4,Usage!$D$3:$ABF$3,0)),"")</f>
        <v/>
      </c>
      <c r="UG9" s="6" t="str">
        <f>IFERROR(INDEX(Sales!$D$5:$ABF$18,MATCH(UsagePerHour!$B9,Sales!$C$5:$C$18,0),MATCH(UsagePerHour!UG$4,Sales!$D$3:$ABF$3,0))/UG$2*INDEX(Usage!$D$5:$ABF$11,MATCH(UsagePerHour!$B$4,Usage!$C$5:$C$11,0),MATCH(UsagePerHour!UG$4,Usage!$D$3:$ABF$3,0)),"")</f>
        <v/>
      </c>
      <c r="UH9" s="6" t="str">
        <f>IFERROR(INDEX(Sales!$D$5:$ABF$18,MATCH(UsagePerHour!$B9,Sales!$C$5:$C$18,0),MATCH(UsagePerHour!UH$4,Sales!$D$3:$ABF$3,0))/UH$2*INDEX(Usage!$D$5:$ABF$11,MATCH(UsagePerHour!$B$4,Usage!$C$5:$C$11,0),MATCH(UsagePerHour!UH$4,Usage!$D$3:$ABF$3,0)),"")</f>
        <v/>
      </c>
      <c r="UI9" s="6" t="str">
        <f>IFERROR(INDEX(Sales!$D$5:$ABF$18,MATCH(UsagePerHour!$B9,Sales!$C$5:$C$18,0),MATCH(UsagePerHour!UI$4,Sales!$D$3:$ABF$3,0))/UI$2*INDEX(Usage!$D$5:$ABF$11,MATCH(UsagePerHour!$B$4,Usage!$C$5:$C$11,0),MATCH(UsagePerHour!UI$4,Usage!$D$3:$ABF$3,0)),"")</f>
        <v/>
      </c>
      <c r="UJ9" s="6" t="str">
        <f>IFERROR(INDEX(Sales!$D$5:$ABF$18,MATCH(UsagePerHour!$B9,Sales!$C$5:$C$18,0),MATCH(UsagePerHour!UJ$4,Sales!$D$3:$ABF$3,0))/UJ$2*INDEX(Usage!$D$5:$ABF$11,MATCH(UsagePerHour!$B$4,Usage!$C$5:$C$11,0),MATCH(UsagePerHour!UJ$4,Usage!$D$3:$ABF$3,0)),"")</f>
        <v/>
      </c>
      <c r="UK9" s="6" t="str">
        <f>IFERROR(INDEX(Sales!$D$5:$ABF$18,MATCH(UsagePerHour!$B9,Sales!$C$5:$C$18,0),MATCH(UsagePerHour!UK$4,Sales!$D$3:$ABF$3,0))/UK$2*INDEX(Usage!$D$5:$ABF$11,MATCH(UsagePerHour!$B$4,Usage!$C$5:$C$11,0),MATCH(UsagePerHour!UK$4,Usage!$D$3:$ABF$3,0)),"")</f>
        <v/>
      </c>
      <c r="UL9" s="6" t="str">
        <f>IFERROR(INDEX(Sales!$D$5:$ABF$18,MATCH(UsagePerHour!$B9,Sales!$C$5:$C$18,0),MATCH(UsagePerHour!UL$4,Sales!$D$3:$ABF$3,0))/UL$2*INDEX(Usage!$D$5:$ABF$11,MATCH(UsagePerHour!$B$4,Usage!$C$5:$C$11,0),MATCH(UsagePerHour!UL$4,Usage!$D$3:$ABF$3,0)),"")</f>
        <v/>
      </c>
      <c r="UM9" s="6" t="str">
        <f>IFERROR(INDEX(Sales!$D$5:$ABF$18,MATCH(UsagePerHour!$B9,Sales!$C$5:$C$18,0),MATCH(UsagePerHour!UM$4,Sales!$D$3:$ABF$3,0))/UM$2*INDEX(Usage!$D$5:$ABF$11,MATCH(UsagePerHour!$B$4,Usage!$C$5:$C$11,0),MATCH(UsagePerHour!UM$4,Usage!$D$3:$ABF$3,0)),"")</f>
        <v/>
      </c>
      <c r="UN9" s="6" t="str">
        <f>IFERROR(INDEX(Sales!$D$5:$ABF$18,MATCH(UsagePerHour!$B9,Sales!$C$5:$C$18,0),MATCH(UsagePerHour!UN$4,Sales!$D$3:$ABF$3,0))/UN$2*INDEX(Usage!$D$5:$ABF$11,MATCH(UsagePerHour!$B$4,Usage!$C$5:$C$11,0),MATCH(UsagePerHour!UN$4,Usage!$D$3:$ABF$3,0)),"")</f>
        <v/>
      </c>
      <c r="UO9" s="6" t="str">
        <f>IFERROR(INDEX(Sales!$D$5:$ABF$18,MATCH(UsagePerHour!$B9,Sales!$C$5:$C$18,0),MATCH(UsagePerHour!UO$4,Sales!$D$3:$ABF$3,0))/UO$2*INDEX(Usage!$D$5:$ABF$11,MATCH(UsagePerHour!$B$4,Usage!$C$5:$C$11,0),MATCH(UsagePerHour!UO$4,Usage!$D$3:$ABF$3,0)),"")</f>
        <v/>
      </c>
      <c r="UP9" s="6" t="str">
        <f>IFERROR(INDEX(Sales!$D$5:$ABF$18,MATCH(UsagePerHour!$B9,Sales!$C$5:$C$18,0),MATCH(UsagePerHour!UP$4,Sales!$D$3:$ABF$3,0))/UP$2*INDEX(Usage!$D$5:$ABF$11,MATCH(UsagePerHour!$B$4,Usage!$C$5:$C$11,0),MATCH(UsagePerHour!UP$4,Usage!$D$3:$ABF$3,0)),"")</f>
        <v/>
      </c>
      <c r="UQ9" s="6" t="str">
        <f>IFERROR(INDEX(Sales!$D$5:$ABF$18,MATCH(UsagePerHour!$B9,Sales!$C$5:$C$18,0),MATCH(UsagePerHour!UQ$4,Sales!$D$3:$ABF$3,0))/UQ$2*INDEX(Usage!$D$5:$ABF$11,MATCH(UsagePerHour!$B$4,Usage!$C$5:$C$11,0),MATCH(UsagePerHour!UQ$4,Usage!$D$3:$ABF$3,0)),"")</f>
        <v/>
      </c>
      <c r="UR9" s="6" t="str">
        <f>IFERROR(INDEX(Sales!$D$5:$ABF$18,MATCH(UsagePerHour!$B9,Sales!$C$5:$C$18,0),MATCH(UsagePerHour!UR$4,Sales!$D$3:$ABF$3,0))/UR$2*INDEX(Usage!$D$5:$ABF$11,MATCH(UsagePerHour!$B$4,Usage!$C$5:$C$11,0),MATCH(UsagePerHour!UR$4,Usage!$D$3:$ABF$3,0)),"")</f>
        <v/>
      </c>
      <c r="US9" s="6" t="str">
        <f>IFERROR(INDEX(Sales!$D$5:$ABF$18,MATCH(UsagePerHour!$B9,Sales!$C$5:$C$18,0),MATCH(UsagePerHour!US$4,Sales!$D$3:$ABF$3,0))/US$2*INDEX(Usage!$D$5:$ABF$11,MATCH(UsagePerHour!$B$4,Usage!$C$5:$C$11,0),MATCH(UsagePerHour!US$4,Usage!$D$3:$ABF$3,0)),"")</f>
        <v/>
      </c>
      <c r="UT9" s="6" t="str">
        <f>IFERROR(INDEX(Sales!$D$5:$ABF$18,MATCH(UsagePerHour!$B9,Sales!$C$5:$C$18,0),MATCH(UsagePerHour!UT$4,Sales!$D$3:$ABF$3,0))/UT$2*INDEX(Usage!$D$5:$ABF$11,MATCH(UsagePerHour!$B$4,Usage!$C$5:$C$11,0),MATCH(UsagePerHour!UT$4,Usage!$D$3:$ABF$3,0)),"")</f>
        <v/>
      </c>
      <c r="UU9" s="6" t="str">
        <f>IFERROR(INDEX(Sales!$D$5:$ABF$18,MATCH(UsagePerHour!$B9,Sales!$C$5:$C$18,0),MATCH(UsagePerHour!UU$4,Sales!$D$3:$ABF$3,0))/UU$2*INDEX(Usage!$D$5:$ABF$11,MATCH(UsagePerHour!$B$4,Usage!$C$5:$C$11,0),MATCH(UsagePerHour!UU$4,Usage!$D$3:$ABF$3,0)),"")</f>
        <v/>
      </c>
      <c r="UV9" s="6" t="str">
        <f>IFERROR(INDEX(Sales!$D$5:$ABF$18,MATCH(UsagePerHour!$B9,Sales!$C$5:$C$18,0),MATCH(UsagePerHour!UV$4,Sales!$D$3:$ABF$3,0))/UV$2*INDEX(Usage!$D$5:$ABF$11,MATCH(UsagePerHour!$B$4,Usage!$C$5:$C$11,0),MATCH(UsagePerHour!UV$4,Usage!$D$3:$ABF$3,0)),"")</f>
        <v/>
      </c>
      <c r="UW9" s="6" t="str">
        <f>IFERROR(INDEX(Sales!$D$5:$ABF$18,MATCH(UsagePerHour!$B9,Sales!$C$5:$C$18,0),MATCH(UsagePerHour!UW$4,Sales!$D$3:$ABF$3,0))/UW$2*INDEX(Usage!$D$5:$ABF$11,MATCH(UsagePerHour!$B$4,Usage!$C$5:$C$11,0),MATCH(UsagePerHour!UW$4,Usage!$D$3:$ABF$3,0)),"")</f>
        <v/>
      </c>
      <c r="UX9" s="6" t="str">
        <f>IFERROR(INDEX(Sales!$D$5:$ABF$18,MATCH(UsagePerHour!$B9,Sales!$C$5:$C$18,0),MATCH(UsagePerHour!UX$4,Sales!$D$3:$ABF$3,0))/UX$2*INDEX(Usage!$D$5:$ABF$11,MATCH(UsagePerHour!$B$4,Usage!$C$5:$C$11,0),MATCH(UsagePerHour!UX$4,Usage!$D$3:$ABF$3,0)),"")</f>
        <v/>
      </c>
      <c r="UY9" s="6" t="str">
        <f>IFERROR(INDEX(Sales!$D$5:$ABF$18,MATCH(UsagePerHour!$B9,Sales!$C$5:$C$18,0),MATCH(UsagePerHour!UY$4,Sales!$D$3:$ABF$3,0))/UY$2*INDEX(Usage!$D$5:$ABF$11,MATCH(UsagePerHour!$B$4,Usage!$C$5:$C$11,0),MATCH(UsagePerHour!UY$4,Usage!$D$3:$ABF$3,0)),"")</f>
        <v/>
      </c>
      <c r="UZ9" s="6" t="str">
        <f>IFERROR(INDEX(Sales!$D$5:$ABF$18,MATCH(UsagePerHour!$B9,Sales!$C$5:$C$18,0),MATCH(UsagePerHour!UZ$4,Sales!$D$3:$ABF$3,0))/UZ$2*INDEX(Usage!$D$5:$ABF$11,MATCH(UsagePerHour!$B$4,Usage!$C$5:$C$11,0),MATCH(UsagePerHour!UZ$4,Usage!$D$3:$ABF$3,0)),"")</f>
        <v/>
      </c>
      <c r="VA9" s="6" t="str">
        <f>IFERROR(INDEX(Sales!$D$5:$ABF$18,MATCH(UsagePerHour!$B9,Sales!$C$5:$C$18,0),MATCH(UsagePerHour!VA$4,Sales!$D$3:$ABF$3,0))/VA$2*INDEX(Usage!$D$5:$ABF$11,MATCH(UsagePerHour!$B$4,Usage!$C$5:$C$11,0),MATCH(UsagePerHour!VA$4,Usage!$D$3:$ABF$3,0)),"")</f>
        <v/>
      </c>
      <c r="VB9" s="6" t="str">
        <f>IFERROR(INDEX(Sales!$D$5:$ABF$18,MATCH(UsagePerHour!$B9,Sales!$C$5:$C$18,0),MATCH(UsagePerHour!VB$4,Sales!$D$3:$ABF$3,0))/VB$2*INDEX(Usage!$D$5:$ABF$11,MATCH(UsagePerHour!$B$4,Usage!$C$5:$C$11,0),MATCH(UsagePerHour!VB$4,Usage!$D$3:$ABF$3,0)),"")</f>
        <v/>
      </c>
      <c r="VC9" s="6" t="str">
        <f>IFERROR(INDEX(Sales!$D$5:$ABF$18,MATCH(UsagePerHour!$B9,Sales!$C$5:$C$18,0),MATCH(UsagePerHour!VC$4,Sales!$D$3:$ABF$3,0))/VC$2*INDEX(Usage!$D$5:$ABF$11,MATCH(UsagePerHour!$B$4,Usage!$C$5:$C$11,0),MATCH(UsagePerHour!VC$4,Usage!$D$3:$ABF$3,0)),"")</f>
        <v/>
      </c>
      <c r="VD9" s="6" t="str">
        <f>IFERROR(INDEX(Sales!$D$5:$ABF$18,MATCH(UsagePerHour!$B9,Sales!$C$5:$C$18,0),MATCH(UsagePerHour!VD$4,Sales!$D$3:$ABF$3,0))/VD$2*INDEX(Usage!$D$5:$ABF$11,MATCH(UsagePerHour!$B$4,Usage!$C$5:$C$11,0),MATCH(UsagePerHour!VD$4,Usage!$D$3:$ABF$3,0)),"")</f>
        <v/>
      </c>
      <c r="VE9" s="6" t="str">
        <f>IFERROR(INDEX(Sales!$D$5:$ABF$18,MATCH(UsagePerHour!$B9,Sales!$C$5:$C$18,0),MATCH(UsagePerHour!VE$4,Sales!$D$3:$ABF$3,0))/VE$2*INDEX(Usage!$D$5:$ABF$11,MATCH(UsagePerHour!$B$4,Usage!$C$5:$C$11,0),MATCH(UsagePerHour!VE$4,Usage!$D$3:$ABF$3,0)),"")</f>
        <v/>
      </c>
      <c r="VF9" s="6" t="str">
        <f>IFERROR(INDEX(Sales!$D$5:$ABF$18,MATCH(UsagePerHour!$B9,Sales!$C$5:$C$18,0),MATCH(UsagePerHour!VF$4,Sales!$D$3:$ABF$3,0))/VF$2*INDEX(Usage!$D$5:$ABF$11,MATCH(UsagePerHour!$B$4,Usage!$C$5:$C$11,0),MATCH(UsagePerHour!VF$4,Usage!$D$3:$ABF$3,0)),"")</f>
        <v/>
      </c>
      <c r="VG9" s="6" t="str">
        <f>IFERROR(INDEX(Sales!$D$5:$ABF$18,MATCH(UsagePerHour!$B9,Sales!$C$5:$C$18,0),MATCH(UsagePerHour!VG$4,Sales!$D$3:$ABF$3,0))/VG$2*INDEX(Usage!$D$5:$ABF$11,MATCH(UsagePerHour!$B$4,Usage!$C$5:$C$11,0),MATCH(UsagePerHour!VG$4,Usage!$D$3:$ABF$3,0)),"")</f>
        <v/>
      </c>
      <c r="VH9" s="6" t="str">
        <f>IFERROR(INDEX(Sales!$D$5:$ABF$18,MATCH(UsagePerHour!$B9,Sales!$C$5:$C$18,0),MATCH(UsagePerHour!VH$4,Sales!$D$3:$ABF$3,0))/VH$2*INDEX(Usage!$D$5:$ABF$11,MATCH(UsagePerHour!$B$4,Usage!$C$5:$C$11,0),MATCH(UsagePerHour!VH$4,Usage!$D$3:$ABF$3,0)),"")</f>
        <v/>
      </c>
      <c r="VI9" s="6" t="str">
        <f>IFERROR(INDEX(Sales!$D$5:$ABF$18,MATCH(UsagePerHour!$B9,Sales!$C$5:$C$18,0),MATCH(UsagePerHour!VI$4,Sales!$D$3:$ABF$3,0))/VI$2*INDEX(Usage!$D$5:$ABF$11,MATCH(UsagePerHour!$B$4,Usage!$C$5:$C$11,0),MATCH(UsagePerHour!VI$4,Usage!$D$3:$ABF$3,0)),"")</f>
        <v/>
      </c>
      <c r="VJ9" s="6" t="str">
        <f>IFERROR(INDEX(Sales!$D$5:$ABF$18,MATCH(UsagePerHour!$B9,Sales!$C$5:$C$18,0),MATCH(UsagePerHour!VJ$4,Sales!$D$3:$ABF$3,0))/VJ$2*INDEX(Usage!$D$5:$ABF$11,MATCH(UsagePerHour!$B$4,Usage!$C$5:$C$11,0),MATCH(UsagePerHour!VJ$4,Usage!$D$3:$ABF$3,0)),"")</f>
        <v/>
      </c>
      <c r="VK9" s="6" t="str">
        <f>IFERROR(INDEX(Sales!$D$5:$ABF$18,MATCH(UsagePerHour!$B9,Sales!$C$5:$C$18,0),MATCH(UsagePerHour!VK$4,Sales!$D$3:$ABF$3,0))/VK$2*INDEX(Usage!$D$5:$ABF$11,MATCH(UsagePerHour!$B$4,Usage!$C$5:$C$11,0),MATCH(UsagePerHour!VK$4,Usage!$D$3:$ABF$3,0)),"")</f>
        <v/>
      </c>
      <c r="VL9" s="6" t="str">
        <f>IFERROR(INDEX(Sales!$D$5:$ABF$18,MATCH(UsagePerHour!$B9,Sales!$C$5:$C$18,0),MATCH(UsagePerHour!VL$4,Sales!$D$3:$ABF$3,0))/VL$2*INDEX(Usage!$D$5:$ABF$11,MATCH(UsagePerHour!$B$4,Usage!$C$5:$C$11,0),MATCH(UsagePerHour!VL$4,Usage!$D$3:$ABF$3,0)),"")</f>
        <v/>
      </c>
      <c r="VM9" s="6" t="str">
        <f>IFERROR(INDEX(Sales!$D$5:$ABF$18,MATCH(UsagePerHour!$B9,Sales!$C$5:$C$18,0),MATCH(UsagePerHour!VM$4,Sales!$D$3:$ABF$3,0))/VM$2*INDEX(Usage!$D$5:$ABF$11,MATCH(UsagePerHour!$B$4,Usage!$C$5:$C$11,0),MATCH(UsagePerHour!VM$4,Usage!$D$3:$ABF$3,0)),"")</f>
        <v/>
      </c>
      <c r="VN9" s="6" t="str">
        <f>IFERROR(INDEX(Sales!$D$5:$ABF$18,MATCH(UsagePerHour!$B9,Sales!$C$5:$C$18,0),MATCH(UsagePerHour!VN$4,Sales!$D$3:$ABF$3,0))/VN$2*INDEX(Usage!$D$5:$ABF$11,MATCH(UsagePerHour!$B$4,Usage!$C$5:$C$11,0),MATCH(UsagePerHour!VN$4,Usage!$D$3:$ABF$3,0)),"")</f>
        <v/>
      </c>
      <c r="VO9" s="6" t="str">
        <f>IFERROR(INDEX(Sales!$D$5:$ABF$18,MATCH(UsagePerHour!$B9,Sales!$C$5:$C$18,0),MATCH(UsagePerHour!VO$4,Sales!$D$3:$ABF$3,0))/VO$2*INDEX(Usage!$D$5:$ABF$11,MATCH(UsagePerHour!$B$4,Usage!$C$5:$C$11,0),MATCH(UsagePerHour!VO$4,Usage!$D$3:$ABF$3,0)),"")</f>
        <v/>
      </c>
      <c r="VP9" s="6" t="str">
        <f>IFERROR(INDEX(Sales!$D$5:$ABF$18,MATCH(UsagePerHour!$B9,Sales!$C$5:$C$18,0),MATCH(UsagePerHour!VP$4,Sales!$D$3:$ABF$3,0))/VP$2*INDEX(Usage!$D$5:$ABF$11,MATCH(UsagePerHour!$B$4,Usage!$C$5:$C$11,0),MATCH(UsagePerHour!VP$4,Usage!$D$3:$ABF$3,0)),"")</f>
        <v/>
      </c>
      <c r="VQ9" s="6" t="str">
        <f>IFERROR(INDEX(Sales!$D$5:$ABF$18,MATCH(UsagePerHour!$B9,Sales!$C$5:$C$18,0),MATCH(UsagePerHour!VQ$4,Sales!$D$3:$ABF$3,0))/VQ$2*INDEX(Usage!$D$5:$ABF$11,MATCH(UsagePerHour!$B$4,Usage!$C$5:$C$11,0),MATCH(UsagePerHour!VQ$4,Usage!$D$3:$ABF$3,0)),"")</f>
        <v/>
      </c>
      <c r="VR9" s="6" t="str">
        <f>IFERROR(INDEX(Sales!$D$5:$ABF$18,MATCH(UsagePerHour!$B9,Sales!$C$5:$C$18,0),MATCH(UsagePerHour!VR$4,Sales!$D$3:$ABF$3,0))/VR$2*INDEX(Usage!$D$5:$ABF$11,MATCH(UsagePerHour!$B$4,Usage!$C$5:$C$11,0),MATCH(UsagePerHour!VR$4,Usage!$D$3:$ABF$3,0)),"")</f>
        <v/>
      </c>
      <c r="VS9" s="6" t="str">
        <f>IFERROR(INDEX(Sales!$D$5:$ABF$18,MATCH(UsagePerHour!$B9,Sales!$C$5:$C$18,0),MATCH(UsagePerHour!VS$4,Sales!$D$3:$ABF$3,0))/VS$2*INDEX(Usage!$D$5:$ABF$11,MATCH(UsagePerHour!$B$4,Usage!$C$5:$C$11,0),MATCH(UsagePerHour!VS$4,Usage!$D$3:$ABF$3,0)),"")</f>
        <v/>
      </c>
      <c r="VT9" s="6" t="str">
        <f>IFERROR(INDEX(Sales!$D$5:$ABF$18,MATCH(UsagePerHour!$B9,Sales!$C$5:$C$18,0),MATCH(UsagePerHour!VT$4,Sales!$D$3:$ABF$3,0))/VT$2*INDEX(Usage!$D$5:$ABF$11,MATCH(UsagePerHour!$B$4,Usage!$C$5:$C$11,0),MATCH(UsagePerHour!VT$4,Usage!$D$3:$ABF$3,0)),"")</f>
        <v/>
      </c>
      <c r="VU9" s="6" t="str">
        <f>IFERROR(INDEX(Sales!$D$5:$ABF$18,MATCH(UsagePerHour!$B9,Sales!$C$5:$C$18,0),MATCH(UsagePerHour!VU$4,Sales!$D$3:$ABF$3,0))/VU$2*INDEX(Usage!$D$5:$ABF$11,MATCH(UsagePerHour!$B$4,Usage!$C$5:$C$11,0),MATCH(UsagePerHour!VU$4,Usage!$D$3:$ABF$3,0)),"")</f>
        <v/>
      </c>
      <c r="VV9" s="6" t="str">
        <f>IFERROR(INDEX(Sales!$D$5:$ABF$18,MATCH(UsagePerHour!$B9,Sales!$C$5:$C$18,0),MATCH(UsagePerHour!VV$4,Sales!$D$3:$ABF$3,0))/VV$2*INDEX(Usage!$D$5:$ABF$11,MATCH(UsagePerHour!$B$4,Usage!$C$5:$C$11,0),MATCH(UsagePerHour!VV$4,Usage!$D$3:$ABF$3,0)),"")</f>
        <v/>
      </c>
      <c r="VW9" s="6" t="str">
        <f>IFERROR(INDEX(Sales!$D$5:$ABF$18,MATCH(UsagePerHour!$B9,Sales!$C$5:$C$18,0),MATCH(UsagePerHour!VW$4,Sales!$D$3:$ABF$3,0))/VW$2*INDEX(Usage!$D$5:$ABF$11,MATCH(UsagePerHour!$B$4,Usage!$C$5:$C$11,0),MATCH(UsagePerHour!VW$4,Usage!$D$3:$ABF$3,0)),"")</f>
        <v/>
      </c>
      <c r="VX9" s="6" t="str">
        <f>IFERROR(INDEX(Sales!$D$5:$ABF$18,MATCH(UsagePerHour!$B9,Sales!$C$5:$C$18,0),MATCH(UsagePerHour!VX$4,Sales!$D$3:$ABF$3,0))/VX$2*INDEX(Usage!$D$5:$ABF$11,MATCH(UsagePerHour!$B$4,Usage!$C$5:$C$11,0),MATCH(UsagePerHour!VX$4,Usage!$D$3:$ABF$3,0)),"")</f>
        <v/>
      </c>
      <c r="VY9" s="6" t="str">
        <f>IFERROR(INDEX(Sales!$D$5:$ABF$18,MATCH(UsagePerHour!$B9,Sales!$C$5:$C$18,0),MATCH(UsagePerHour!VY$4,Sales!$D$3:$ABF$3,0))/VY$2*INDEX(Usage!$D$5:$ABF$11,MATCH(UsagePerHour!$B$4,Usage!$C$5:$C$11,0),MATCH(UsagePerHour!VY$4,Usage!$D$3:$ABF$3,0)),"")</f>
        <v/>
      </c>
      <c r="VZ9" s="6" t="str">
        <f>IFERROR(INDEX(Sales!$D$5:$ABF$18,MATCH(UsagePerHour!$B9,Sales!$C$5:$C$18,0),MATCH(UsagePerHour!VZ$4,Sales!$D$3:$ABF$3,0))/VZ$2*INDEX(Usage!$D$5:$ABF$11,MATCH(UsagePerHour!$B$4,Usage!$C$5:$C$11,0),MATCH(UsagePerHour!VZ$4,Usage!$D$3:$ABF$3,0)),"")</f>
        <v/>
      </c>
      <c r="WA9" s="6" t="str">
        <f>IFERROR(INDEX(Sales!$D$5:$ABF$18,MATCH(UsagePerHour!$B9,Sales!$C$5:$C$18,0),MATCH(UsagePerHour!WA$4,Sales!$D$3:$ABF$3,0))/WA$2*INDEX(Usage!$D$5:$ABF$11,MATCH(UsagePerHour!$B$4,Usage!$C$5:$C$11,0),MATCH(UsagePerHour!WA$4,Usage!$D$3:$ABF$3,0)),"")</f>
        <v/>
      </c>
      <c r="WB9" s="6" t="str">
        <f>IFERROR(INDEX(Sales!$D$5:$ABF$18,MATCH(UsagePerHour!$B9,Sales!$C$5:$C$18,0),MATCH(UsagePerHour!WB$4,Sales!$D$3:$ABF$3,0))/WB$2*INDEX(Usage!$D$5:$ABF$11,MATCH(UsagePerHour!$B$4,Usage!$C$5:$C$11,0),MATCH(UsagePerHour!WB$4,Usage!$D$3:$ABF$3,0)),"")</f>
        <v/>
      </c>
      <c r="WC9" s="6" t="str">
        <f>IFERROR(INDEX(Sales!$D$5:$ABF$18,MATCH(UsagePerHour!$B9,Sales!$C$5:$C$18,0),MATCH(UsagePerHour!WC$4,Sales!$D$3:$ABF$3,0))/WC$2*INDEX(Usage!$D$5:$ABF$11,MATCH(UsagePerHour!$B$4,Usage!$C$5:$C$11,0),MATCH(UsagePerHour!WC$4,Usage!$D$3:$ABF$3,0)),"")</f>
        <v/>
      </c>
      <c r="WD9" s="6" t="str">
        <f>IFERROR(INDEX(Sales!$D$5:$ABF$18,MATCH(UsagePerHour!$B9,Sales!$C$5:$C$18,0),MATCH(UsagePerHour!WD$4,Sales!$D$3:$ABF$3,0))/WD$2*INDEX(Usage!$D$5:$ABF$11,MATCH(UsagePerHour!$B$4,Usage!$C$5:$C$11,0),MATCH(UsagePerHour!WD$4,Usage!$D$3:$ABF$3,0)),"")</f>
        <v/>
      </c>
      <c r="WE9" s="6" t="str">
        <f>IFERROR(INDEX(Sales!$D$5:$ABF$18,MATCH(UsagePerHour!$B9,Sales!$C$5:$C$18,0),MATCH(UsagePerHour!WE$4,Sales!$D$3:$ABF$3,0))/WE$2*INDEX(Usage!$D$5:$ABF$11,MATCH(UsagePerHour!$B$4,Usage!$C$5:$C$11,0),MATCH(UsagePerHour!WE$4,Usage!$D$3:$ABF$3,0)),"")</f>
        <v/>
      </c>
      <c r="WF9" s="6" t="str">
        <f>IFERROR(INDEX(Sales!$D$5:$ABF$18,MATCH(UsagePerHour!$B9,Sales!$C$5:$C$18,0),MATCH(UsagePerHour!WF$4,Sales!$D$3:$ABF$3,0))/WF$2*INDEX(Usage!$D$5:$ABF$11,MATCH(UsagePerHour!$B$4,Usage!$C$5:$C$11,0),MATCH(UsagePerHour!WF$4,Usage!$D$3:$ABF$3,0)),"")</f>
        <v/>
      </c>
      <c r="WG9" s="6" t="str">
        <f>IFERROR(INDEX(Sales!$D$5:$ABF$18,MATCH(UsagePerHour!$B9,Sales!$C$5:$C$18,0),MATCH(UsagePerHour!WG$4,Sales!$D$3:$ABF$3,0))/WG$2*INDEX(Usage!$D$5:$ABF$11,MATCH(UsagePerHour!$B$4,Usage!$C$5:$C$11,0),MATCH(UsagePerHour!WG$4,Usage!$D$3:$ABF$3,0)),"")</f>
        <v/>
      </c>
      <c r="WH9" s="6" t="str">
        <f>IFERROR(INDEX(Sales!$D$5:$ABF$18,MATCH(UsagePerHour!$B9,Sales!$C$5:$C$18,0),MATCH(UsagePerHour!WH$4,Sales!$D$3:$ABF$3,0))/WH$2*INDEX(Usage!$D$5:$ABF$11,MATCH(UsagePerHour!$B$4,Usage!$C$5:$C$11,0),MATCH(UsagePerHour!WH$4,Usage!$D$3:$ABF$3,0)),"")</f>
        <v/>
      </c>
      <c r="WI9" s="6" t="str">
        <f>IFERROR(INDEX(Sales!$D$5:$ABF$18,MATCH(UsagePerHour!$B9,Sales!$C$5:$C$18,0),MATCH(UsagePerHour!WI$4,Sales!$D$3:$ABF$3,0))/WI$2*INDEX(Usage!$D$5:$ABF$11,MATCH(UsagePerHour!$B$4,Usage!$C$5:$C$11,0),MATCH(UsagePerHour!WI$4,Usage!$D$3:$ABF$3,0)),"")</f>
        <v/>
      </c>
      <c r="WJ9" s="6" t="str">
        <f>IFERROR(INDEX(Sales!$D$5:$ABF$18,MATCH(UsagePerHour!$B9,Sales!$C$5:$C$18,0),MATCH(UsagePerHour!WJ$4,Sales!$D$3:$ABF$3,0))/WJ$2*INDEX(Usage!$D$5:$ABF$11,MATCH(UsagePerHour!$B$4,Usage!$C$5:$C$11,0),MATCH(UsagePerHour!WJ$4,Usage!$D$3:$ABF$3,0)),"")</f>
        <v/>
      </c>
      <c r="WK9" s="6" t="str">
        <f>IFERROR(INDEX(Sales!$D$5:$ABF$18,MATCH(UsagePerHour!$B9,Sales!$C$5:$C$18,0),MATCH(UsagePerHour!WK$4,Sales!$D$3:$ABF$3,0))/WK$2*INDEX(Usage!$D$5:$ABF$11,MATCH(UsagePerHour!$B$4,Usage!$C$5:$C$11,0),MATCH(UsagePerHour!WK$4,Usage!$D$3:$ABF$3,0)),"")</f>
        <v/>
      </c>
      <c r="WL9" s="6" t="str">
        <f>IFERROR(INDEX(Sales!$D$5:$ABF$18,MATCH(UsagePerHour!$B9,Sales!$C$5:$C$18,0),MATCH(UsagePerHour!WL$4,Sales!$D$3:$ABF$3,0))/WL$2*INDEX(Usage!$D$5:$ABF$11,MATCH(UsagePerHour!$B$4,Usage!$C$5:$C$11,0),MATCH(UsagePerHour!WL$4,Usage!$D$3:$ABF$3,0)),"")</f>
        <v/>
      </c>
      <c r="WM9" s="6" t="str">
        <f>IFERROR(INDEX(Sales!$D$5:$ABF$18,MATCH(UsagePerHour!$B9,Sales!$C$5:$C$18,0),MATCH(UsagePerHour!WM$4,Sales!$D$3:$ABF$3,0))/WM$2*INDEX(Usage!$D$5:$ABF$11,MATCH(UsagePerHour!$B$4,Usage!$C$5:$C$11,0),MATCH(UsagePerHour!WM$4,Usage!$D$3:$ABF$3,0)),"")</f>
        <v/>
      </c>
      <c r="WN9" s="6" t="str">
        <f>IFERROR(INDEX(Sales!$D$5:$ABF$18,MATCH(UsagePerHour!$B9,Sales!$C$5:$C$18,0),MATCH(UsagePerHour!WN$4,Sales!$D$3:$ABF$3,0))/WN$2*INDEX(Usage!$D$5:$ABF$11,MATCH(UsagePerHour!$B$4,Usage!$C$5:$C$11,0),MATCH(UsagePerHour!WN$4,Usage!$D$3:$ABF$3,0)),"")</f>
        <v/>
      </c>
      <c r="WO9" s="6" t="str">
        <f>IFERROR(INDEX(Sales!$D$5:$ABF$18,MATCH(UsagePerHour!$B9,Sales!$C$5:$C$18,0),MATCH(UsagePerHour!WO$4,Sales!$D$3:$ABF$3,0))/WO$2*INDEX(Usage!$D$5:$ABF$11,MATCH(UsagePerHour!$B$4,Usage!$C$5:$C$11,0),MATCH(UsagePerHour!WO$4,Usage!$D$3:$ABF$3,0)),"")</f>
        <v/>
      </c>
      <c r="WP9" s="6" t="str">
        <f>IFERROR(INDEX(Sales!$D$5:$ABF$18,MATCH(UsagePerHour!$B9,Sales!$C$5:$C$18,0),MATCH(UsagePerHour!WP$4,Sales!$D$3:$ABF$3,0))/WP$2*INDEX(Usage!$D$5:$ABF$11,MATCH(UsagePerHour!$B$4,Usage!$C$5:$C$11,0),MATCH(UsagePerHour!WP$4,Usage!$D$3:$ABF$3,0)),"")</f>
        <v/>
      </c>
      <c r="WQ9" s="6" t="str">
        <f>IFERROR(INDEX(Sales!$D$5:$ABF$18,MATCH(UsagePerHour!$B9,Sales!$C$5:$C$18,0),MATCH(UsagePerHour!WQ$4,Sales!$D$3:$ABF$3,0))/WQ$2*INDEX(Usage!$D$5:$ABF$11,MATCH(UsagePerHour!$B$4,Usage!$C$5:$C$11,0),MATCH(UsagePerHour!WQ$4,Usage!$D$3:$ABF$3,0)),"")</f>
        <v/>
      </c>
      <c r="WR9" s="6" t="str">
        <f>IFERROR(INDEX(Sales!$D$5:$ABF$18,MATCH(UsagePerHour!$B9,Sales!$C$5:$C$18,0),MATCH(UsagePerHour!WR$4,Sales!$D$3:$ABF$3,0))/WR$2*INDEX(Usage!$D$5:$ABF$11,MATCH(UsagePerHour!$B$4,Usage!$C$5:$C$11,0),MATCH(UsagePerHour!WR$4,Usage!$D$3:$ABF$3,0)),"")</f>
        <v/>
      </c>
      <c r="WS9" s="6" t="str">
        <f>IFERROR(INDEX(Sales!$D$5:$ABF$18,MATCH(UsagePerHour!$B9,Sales!$C$5:$C$18,0),MATCH(UsagePerHour!WS$4,Sales!$D$3:$ABF$3,0))/WS$2*INDEX(Usage!$D$5:$ABF$11,MATCH(UsagePerHour!$B$4,Usage!$C$5:$C$11,0),MATCH(UsagePerHour!WS$4,Usage!$D$3:$ABF$3,0)),"")</f>
        <v/>
      </c>
      <c r="WT9" s="6" t="str">
        <f>IFERROR(INDEX(Sales!$D$5:$ABF$18,MATCH(UsagePerHour!$B9,Sales!$C$5:$C$18,0),MATCH(UsagePerHour!WT$4,Sales!$D$3:$ABF$3,0))/WT$2*INDEX(Usage!$D$5:$ABF$11,MATCH(UsagePerHour!$B$4,Usage!$C$5:$C$11,0),MATCH(UsagePerHour!WT$4,Usage!$D$3:$ABF$3,0)),"")</f>
        <v/>
      </c>
      <c r="WU9" s="6" t="str">
        <f>IFERROR(INDEX(Sales!$D$5:$ABF$18,MATCH(UsagePerHour!$B9,Sales!$C$5:$C$18,0),MATCH(UsagePerHour!WU$4,Sales!$D$3:$ABF$3,0))/WU$2*INDEX(Usage!$D$5:$ABF$11,MATCH(UsagePerHour!$B$4,Usage!$C$5:$C$11,0),MATCH(UsagePerHour!WU$4,Usage!$D$3:$ABF$3,0)),"")</f>
        <v/>
      </c>
      <c r="WV9" s="6" t="str">
        <f>IFERROR(INDEX(Sales!$D$5:$ABF$18,MATCH(UsagePerHour!$B9,Sales!$C$5:$C$18,0),MATCH(UsagePerHour!WV$4,Sales!$D$3:$ABF$3,0))/WV$2*INDEX(Usage!$D$5:$ABF$11,MATCH(UsagePerHour!$B$4,Usage!$C$5:$C$11,0),MATCH(UsagePerHour!WV$4,Usage!$D$3:$ABF$3,0)),"")</f>
        <v/>
      </c>
      <c r="WW9" s="6" t="str">
        <f>IFERROR(INDEX(Sales!$D$5:$ABF$18,MATCH(UsagePerHour!$B9,Sales!$C$5:$C$18,0),MATCH(UsagePerHour!WW$4,Sales!$D$3:$ABF$3,0))/WW$2*INDEX(Usage!$D$5:$ABF$11,MATCH(UsagePerHour!$B$4,Usage!$C$5:$C$11,0),MATCH(UsagePerHour!WW$4,Usage!$D$3:$ABF$3,0)),"")</f>
        <v/>
      </c>
      <c r="WX9" s="6" t="str">
        <f>IFERROR(INDEX(Sales!$D$5:$ABF$18,MATCH(UsagePerHour!$B9,Sales!$C$5:$C$18,0),MATCH(UsagePerHour!WX$4,Sales!$D$3:$ABF$3,0))/WX$2*INDEX(Usage!$D$5:$ABF$11,MATCH(UsagePerHour!$B$4,Usage!$C$5:$C$11,0),MATCH(UsagePerHour!WX$4,Usage!$D$3:$ABF$3,0)),"")</f>
        <v/>
      </c>
      <c r="WY9" s="6" t="str">
        <f>IFERROR(INDEX(Sales!$D$5:$ABF$18,MATCH(UsagePerHour!$B9,Sales!$C$5:$C$18,0),MATCH(UsagePerHour!WY$4,Sales!$D$3:$ABF$3,0))/WY$2*INDEX(Usage!$D$5:$ABF$11,MATCH(UsagePerHour!$B$4,Usage!$C$5:$C$11,0),MATCH(UsagePerHour!WY$4,Usage!$D$3:$ABF$3,0)),"")</f>
        <v/>
      </c>
      <c r="WZ9" s="6" t="str">
        <f>IFERROR(INDEX(Sales!$D$5:$ABF$18,MATCH(UsagePerHour!$B9,Sales!$C$5:$C$18,0),MATCH(UsagePerHour!WZ$4,Sales!$D$3:$ABF$3,0))/WZ$2*INDEX(Usage!$D$5:$ABF$11,MATCH(UsagePerHour!$B$4,Usage!$C$5:$C$11,0),MATCH(UsagePerHour!WZ$4,Usage!$D$3:$ABF$3,0)),"")</f>
        <v/>
      </c>
      <c r="XA9" s="6" t="str">
        <f>IFERROR(INDEX(Sales!$D$5:$ABF$18,MATCH(UsagePerHour!$B9,Sales!$C$5:$C$18,0),MATCH(UsagePerHour!XA$4,Sales!$D$3:$ABF$3,0))/XA$2*INDEX(Usage!$D$5:$ABF$11,MATCH(UsagePerHour!$B$4,Usage!$C$5:$C$11,0),MATCH(UsagePerHour!XA$4,Usage!$D$3:$ABF$3,0)),"")</f>
        <v/>
      </c>
      <c r="XB9" s="6" t="str">
        <f>IFERROR(INDEX(Sales!$D$5:$ABF$18,MATCH(UsagePerHour!$B9,Sales!$C$5:$C$18,0),MATCH(UsagePerHour!XB$4,Sales!$D$3:$ABF$3,0))/XB$2*INDEX(Usage!$D$5:$ABF$11,MATCH(UsagePerHour!$B$4,Usage!$C$5:$C$11,0),MATCH(UsagePerHour!XB$4,Usage!$D$3:$ABF$3,0)),"")</f>
        <v/>
      </c>
      <c r="XC9" s="6" t="str">
        <f>IFERROR(INDEX(Sales!$D$5:$ABF$18,MATCH(UsagePerHour!$B9,Sales!$C$5:$C$18,0),MATCH(UsagePerHour!XC$4,Sales!$D$3:$ABF$3,0))/XC$2*INDEX(Usage!$D$5:$ABF$11,MATCH(UsagePerHour!$B$4,Usage!$C$5:$C$11,0),MATCH(UsagePerHour!XC$4,Usage!$D$3:$ABF$3,0)),"")</f>
        <v/>
      </c>
      <c r="XD9" s="6" t="str">
        <f>IFERROR(INDEX(Sales!$D$5:$ABF$18,MATCH(UsagePerHour!$B9,Sales!$C$5:$C$18,0),MATCH(UsagePerHour!XD$4,Sales!$D$3:$ABF$3,0))/XD$2*INDEX(Usage!$D$5:$ABF$11,MATCH(UsagePerHour!$B$4,Usage!$C$5:$C$11,0),MATCH(UsagePerHour!XD$4,Usage!$D$3:$ABF$3,0)),"")</f>
        <v/>
      </c>
      <c r="XE9" s="6" t="str">
        <f>IFERROR(INDEX(Sales!$D$5:$ABF$18,MATCH(UsagePerHour!$B9,Sales!$C$5:$C$18,0),MATCH(UsagePerHour!XE$4,Sales!$D$3:$ABF$3,0))/XE$2*INDEX(Usage!$D$5:$ABF$11,MATCH(UsagePerHour!$B$4,Usage!$C$5:$C$11,0),MATCH(UsagePerHour!XE$4,Usage!$D$3:$ABF$3,0)),"")</f>
        <v/>
      </c>
      <c r="XF9" s="6" t="str">
        <f>IFERROR(INDEX(Sales!$D$5:$ABF$18,MATCH(UsagePerHour!$B9,Sales!$C$5:$C$18,0),MATCH(UsagePerHour!XF$4,Sales!$D$3:$ABF$3,0))/XF$2*INDEX(Usage!$D$5:$ABF$11,MATCH(UsagePerHour!$B$4,Usage!$C$5:$C$11,0),MATCH(UsagePerHour!XF$4,Usage!$D$3:$ABF$3,0)),"")</f>
        <v/>
      </c>
      <c r="XG9" s="6" t="str">
        <f>IFERROR(INDEX(Sales!$D$5:$ABF$18,MATCH(UsagePerHour!$B9,Sales!$C$5:$C$18,0),MATCH(UsagePerHour!XG$4,Sales!$D$3:$ABF$3,0))/XG$2*INDEX(Usage!$D$5:$ABF$11,MATCH(UsagePerHour!$B$4,Usage!$C$5:$C$11,0),MATCH(UsagePerHour!XG$4,Usage!$D$3:$ABF$3,0)),"")</f>
        <v/>
      </c>
      <c r="XH9" s="6" t="str">
        <f>IFERROR(INDEX(Sales!$D$5:$ABF$18,MATCH(UsagePerHour!$B9,Sales!$C$5:$C$18,0),MATCH(UsagePerHour!XH$4,Sales!$D$3:$ABF$3,0))/XH$2*INDEX(Usage!$D$5:$ABF$11,MATCH(UsagePerHour!$B$4,Usage!$C$5:$C$11,0),MATCH(UsagePerHour!XH$4,Usage!$D$3:$ABF$3,0)),"")</f>
        <v/>
      </c>
      <c r="XI9" s="6" t="str">
        <f>IFERROR(INDEX(Sales!$D$5:$ABF$18,MATCH(UsagePerHour!$B9,Sales!$C$5:$C$18,0),MATCH(UsagePerHour!XI$4,Sales!$D$3:$ABF$3,0))/XI$2*INDEX(Usage!$D$5:$ABF$11,MATCH(UsagePerHour!$B$4,Usage!$C$5:$C$11,0),MATCH(UsagePerHour!XI$4,Usage!$D$3:$ABF$3,0)),"")</f>
        <v/>
      </c>
      <c r="XJ9" s="6" t="str">
        <f>IFERROR(INDEX(Sales!$D$5:$ABF$18,MATCH(UsagePerHour!$B9,Sales!$C$5:$C$18,0),MATCH(UsagePerHour!XJ$4,Sales!$D$3:$ABF$3,0))/XJ$2*INDEX(Usage!$D$5:$ABF$11,MATCH(UsagePerHour!$B$4,Usage!$C$5:$C$11,0),MATCH(UsagePerHour!XJ$4,Usage!$D$3:$ABF$3,0)),"")</f>
        <v/>
      </c>
      <c r="XK9" s="6" t="str">
        <f>IFERROR(INDEX(Sales!$D$5:$ABF$18,MATCH(UsagePerHour!$B9,Sales!$C$5:$C$18,0),MATCH(UsagePerHour!XK$4,Sales!$D$3:$ABF$3,0))/XK$2*INDEX(Usage!$D$5:$ABF$11,MATCH(UsagePerHour!$B$4,Usage!$C$5:$C$11,0),MATCH(UsagePerHour!XK$4,Usage!$D$3:$ABF$3,0)),"")</f>
        <v/>
      </c>
      <c r="XL9" s="6" t="str">
        <f>IFERROR(INDEX(Sales!$D$5:$ABF$18,MATCH(UsagePerHour!$B9,Sales!$C$5:$C$18,0),MATCH(UsagePerHour!XL$4,Sales!$D$3:$ABF$3,0))/XL$2*INDEX(Usage!$D$5:$ABF$11,MATCH(UsagePerHour!$B$4,Usage!$C$5:$C$11,0),MATCH(UsagePerHour!XL$4,Usage!$D$3:$ABF$3,0)),"")</f>
        <v/>
      </c>
      <c r="XM9" s="6" t="str">
        <f>IFERROR(INDEX(Sales!$D$5:$ABF$18,MATCH(UsagePerHour!$B9,Sales!$C$5:$C$18,0),MATCH(UsagePerHour!XM$4,Sales!$D$3:$ABF$3,0))/XM$2*INDEX(Usage!$D$5:$ABF$11,MATCH(UsagePerHour!$B$4,Usage!$C$5:$C$11,0),MATCH(UsagePerHour!XM$4,Usage!$D$3:$ABF$3,0)),"")</f>
        <v/>
      </c>
      <c r="XN9" s="6" t="str">
        <f>IFERROR(INDEX(Sales!$D$5:$ABF$18,MATCH(UsagePerHour!$B9,Sales!$C$5:$C$18,0),MATCH(UsagePerHour!XN$4,Sales!$D$3:$ABF$3,0))/XN$2*INDEX(Usage!$D$5:$ABF$11,MATCH(UsagePerHour!$B$4,Usage!$C$5:$C$11,0),MATCH(UsagePerHour!XN$4,Usage!$D$3:$ABF$3,0)),"")</f>
        <v/>
      </c>
      <c r="XO9" s="6" t="str">
        <f>IFERROR(INDEX(Sales!$D$5:$ABF$18,MATCH(UsagePerHour!$B9,Sales!$C$5:$C$18,0),MATCH(UsagePerHour!XO$4,Sales!$D$3:$ABF$3,0))/XO$2*INDEX(Usage!$D$5:$ABF$11,MATCH(UsagePerHour!$B$4,Usage!$C$5:$C$11,0),MATCH(UsagePerHour!XO$4,Usage!$D$3:$ABF$3,0)),"")</f>
        <v/>
      </c>
      <c r="XP9" s="6" t="str">
        <f>IFERROR(INDEX(Sales!$D$5:$ABF$18,MATCH(UsagePerHour!$B9,Sales!$C$5:$C$18,0),MATCH(UsagePerHour!XP$4,Sales!$D$3:$ABF$3,0))/XP$2*INDEX(Usage!$D$5:$ABF$11,MATCH(UsagePerHour!$B$4,Usage!$C$5:$C$11,0),MATCH(UsagePerHour!XP$4,Usage!$D$3:$ABF$3,0)),"")</f>
        <v/>
      </c>
      <c r="XQ9" s="6" t="str">
        <f>IFERROR(INDEX(Sales!$D$5:$ABF$18,MATCH(UsagePerHour!$B9,Sales!$C$5:$C$18,0),MATCH(UsagePerHour!XQ$4,Sales!$D$3:$ABF$3,0))/XQ$2*INDEX(Usage!$D$5:$ABF$11,MATCH(UsagePerHour!$B$4,Usage!$C$5:$C$11,0),MATCH(UsagePerHour!XQ$4,Usage!$D$3:$ABF$3,0)),"")</f>
        <v/>
      </c>
      <c r="XR9" s="6" t="str">
        <f>IFERROR(INDEX(Sales!$D$5:$ABF$18,MATCH(UsagePerHour!$B9,Sales!$C$5:$C$18,0),MATCH(UsagePerHour!XR$4,Sales!$D$3:$ABF$3,0))/XR$2*INDEX(Usage!$D$5:$ABF$11,MATCH(UsagePerHour!$B$4,Usage!$C$5:$C$11,0),MATCH(UsagePerHour!XR$4,Usage!$D$3:$ABF$3,0)),"")</f>
        <v/>
      </c>
      <c r="XS9" s="6" t="str">
        <f>IFERROR(INDEX(Sales!$D$5:$ABF$18,MATCH(UsagePerHour!$B9,Sales!$C$5:$C$18,0),MATCH(UsagePerHour!XS$4,Sales!$D$3:$ABF$3,0))/XS$2*INDEX(Usage!$D$5:$ABF$11,MATCH(UsagePerHour!$B$4,Usage!$C$5:$C$11,0),MATCH(UsagePerHour!XS$4,Usage!$D$3:$ABF$3,0)),"")</f>
        <v/>
      </c>
      <c r="XT9" s="6" t="str">
        <f>IFERROR(INDEX(Sales!$D$5:$ABF$18,MATCH(UsagePerHour!$B9,Sales!$C$5:$C$18,0),MATCH(UsagePerHour!XT$4,Sales!$D$3:$ABF$3,0))/XT$2*INDEX(Usage!$D$5:$ABF$11,MATCH(UsagePerHour!$B$4,Usage!$C$5:$C$11,0),MATCH(UsagePerHour!XT$4,Usage!$D$3:$ABF$3,0)),"")</f>
        <v/>
      </c>
      <c r="XU9" s="6" t="str">
        <f>IFERROR(INDEX(Sales!$D$5:$ABF$18,MATCH(UsagePerHour!$B9,Sales!$C$5:$C$18,0),MATCH(UsagePerHour!XU$4,Sales!$D$3:$ABF$3,0))/XU$2*INDEX(Usage!$D$5:$ABF$11,MATCH(UsagePerHour!$B$4,Usage!$C$5:$C$11,0),MATCH(UsagePerHour!XU$4,Usage!$D$3:$ABF$3,0)),"")</f>
        <v/>
      </c>
      <c r="XV9" s="6" t="str">
        <f>IFERROR(INDEX(Sales!$D$5:$ABF$18,MATCH(UsagePerHour!$B9,Sales!$C$5:$C$18,0),MATCH(UsagePerHour!XV$4,Sales!$D$3:$ABF$3,0))/XV$2*INDEX(Usage!$D$5:$ABF$11,MATCH(UsagePerHour!$B$4,Usage!$C$5:$C$11,0),MATCH(UsagePerHour!XV$4,Usage!$D$3:$ABF$3,0)),"")</f>
        <v/>
      </c>
      <c r="XW9" s="6" t="str">
        <f>IFERROR(INDEX(Sales!$D$5:$ABF$18,MATCH(UsagePerHour!$B9,Sales!$C$5:$C$18,0),MATCH(UsagePerHour!XW$4,Sales!$D$3:$ABF$3,0))/XW$2*INDEX(Usage!$D$5:$ABF$11,MATCH(UsagePerHour!$B$4,Usage!$C$5:$C$11,0),MATCH(UsagePerHour!XW$4,Usage!$D$3:$ABF$3,0)),"")</f>
        <v/>
      </c>
      <c r="XX9" s="6" t="str">
        <f>IFERROR(INDEX(Sales!$D$5:$ABF$18,MATCH(UsagePerHour!$B9,Sales!$C$5:$C$18,0),MATCH(UsagePerHour!XX$4,Sales!$D$3:$ABF$3,0))/XX$2*INDEX(Usage!$D$5:$ABF$11,MATCH(UsagePerHour!$B$4,Usage!$C$5:$C$11,0),MATCH(UsagePerHour!XX$4,Usage!$D$3:$ABF$3,0)),"")</f>
        <v/>
      </c>
      <c r="XY9" s="6" t="str">
        <f>IFERROR(INDEX(Sales!$D$5:$ABF$18,MATCH(UsagePerHour!$B9,Sales!$C$5:$C$18,0),MATCH(UsagePerHour!XY$4,Sales!$D$3:$ABF$3,0))/XY$2*INDEX(Usage!$D$5:$ABF$11,MATCH(UsagePerHour!$B$4,Usage!$C$5:$C$11,0),MATCH(UsagePerHour!XY$4,Usage!$D$3:$ABF$3,0)),"")</f>
        <v/>
      </c>
      <c r="XZ9" s="6" t="str">
        <f>IFERROR(INDEX(Sales!$D$5:$ABF$18,MATCH(UsagePerHour!$B9,Sales!$C$5:$C$18,0),MATCH(UsagePerHour!XZ$4,Sales!$D$3:$ABF$3,0))/XZ$2*INDEX(Usage!$D$5:$ABF$11,MATCH(UsagePerHour!$B$4,Usage!$C$5:$C$11,0),MATCH(UsagePerHour!XZ$4,Usage!$D$3:$ABF$3,0)),"")</f>
        <v/>
      </c>
      <c r="YA9" s="6" t="str">
        <f>IFERROR(INDEX(Sales!$D$5:$ABF$18,MATCH(UsagePerHour!$B9,Sales!$C$5:$C$18,0),MATCH(UsagePerHour!YA$4,Sales!$D$3:$ABF$3,0))/YA$2*INDEX(Usage!$D$5:$ABF$11,MATCH(UsagePerHour!$B$4,Usage!$C$5:$C$11,0),MATCH(UsagePerHour!YA$4,Usage!$D$3:$ABF$3,0)),"")</f>
        <v/>
      </c>
      <c r="YB9" s="6" t="str">
        <f>IFERROR(INDEX(Sales!$D$5:$ABF$18,MATCH(UsagePerHour!$B9,Sales!$C$5:$C$18,0),MATCH(UsagePerHour!YB$4,Sales!$D$3:$ABF$3,0))/YB$2*INDEX(Usage!$D$5:$ABF$11,MATCH(UsagePerHour!$B$4,Usage!$C$5:$C$11,0),MATCH(UsagePerHour!YB$4,Usage!$D$3:$ABF$3,0)),"")</f>
        <v/>
      </c>
      <c r="YC9" s="6" t="str">
        <f>IFERROR(INDEX(Sales!$D$5:$ABF$18,MATCH(UsagePerHour!$B9,Sales!$C$5:$C$18,0),MATCH(UsagePerHour!YC$4,Sales!$D$3:$ABF$3,0))/YC$2*INDEX(Usage!$D$5:$ABF$11,MATCH(UsagePerHour!$B$4,Usage!$C$5:$C$11,0),MATCH(UsagePerHour!YC$4,Usage!$D$3:$ABF$3,0)),"")</f>
        <v/>
      </c>
      <c r="YD9" s="6" t="str">
        <f>IFERROR(INDEX(Sales!$D$5:$ABF$18,MATCH(UsagePerHour!$B9,Sales!$C$5:$C$18,0),MATCH(UsagePerHour!YD$4,Sales!$D$3:$ABF$3,0))/YD$2*INDEX(Usage!$D$5:$ABF$11,MATCH(UsagePerHour!$B$4,Usage!$C$5:$C$11,0),MATCH(UsagePerHour!YD$4,Usage!$D$3:$ABF$3,0)),"")</f>
        <v/>
      </c>
      <c r="YE9" s="6" t="str">
        <f>IFERROR(INDEX(Sales!$D$5:$ABF$18,MATCH(UsagePerHour!$B9,Sales!$C$5:$C$18,0),MATCH(UsagePerHour!YE$4,Sales!$D$3:$ABF$3,0))/YE$2*INDEX(Usage!$D$5:$ABF$11,MATCH(UsagePerHour!$B$4,Usage!$C$5:$C$11,0),MATCH(UsagePerHour!YE$4,Usage!$D$3:$ABF$3,0)),"")</f>
        <v/>
      </c>
      <c r="YF9" s="6" t="str">
        <f>IFERROR(INDEX(Sales!$D$5:$ABF$18,MATCH(UsagePerHour!$B9,Sales!$C$5:$C$18,0),MATCH(UsagePerHour!YF$4,Sales!$D$3:$ABF$3,0))/YF$2*INDEX(Usage!$D$5:$ABF$11,MATCH(UsagePerHour!$B$4,Usage!$C$5:$C$11,0),MATCH(UsagePerHour!YF$4,Usage!$D$3:$ABF$3,0)),"")</f>
        <v/>
      </c>
      <c r="YG9" s="6" t="str">
        <f>IFERROR(INDEX(Sales!$D$5:$ABF$18,MATCH(UsagePerHour!$B9,Sales!$C$5:$C$18,0),MATCH(UsagePerHour!YG$4,Sales!$D$3:$ABF$3,0))/YG$2*INDEX(Usage!$D$5:$ABF$11,MATCH(UsagePerHour!$B$4,Usage!$C$5:$C$11,0),MATCH(UsagePerHour!YG$4,Usage!$D$3:$ABF$3,0)),"")</f>
        <v/>
      </c>
      <c r="YH9" s="6" t="str">
        <f>IFERROR(INDEX(Sales!$D$5:$ABF$18,MATCH(UsagePerHour!$B9,Sales!$C$5:$C$18,0),MATCH(UsagePerHour!YH$4,Sales!$D$3:$ABF$3,0))/YH$2*INDEX(Usage!$D$5:$ABF$11,MATCH(UsagePerHour!$B$4,Usage!$C$5:$C$11,0),MATCH(UsagePerHour!YH$4,Usage!$D$3:$ABF$3,0)),"")</f>
        <v/>
      </c>
      <c r="YI9" s="6" t="str">
        <f>IFERROR(INDEX(Sales!$D$5:$ABF$18,MATCH(UsagePerHour!$B9,Sales!$C$5:$C$18,0),MATCH(UsagePerHour!YI$4,Sales!$D$3:$ABF$3,0))/YI$2*INDEX(Usage!$D$5:$ABF$11,MATCH(UsagePerHour!$B$4,Usage!$C$5:$C$11,0),MATCH(UsagePerHour!YI$4,Usage!$D$3:$ABF$3,0)),"")</f>
        <v/>
      </c>
      <c r="YJ9" s="6" t="str">
        <f>IFERROR(INDEX(Sales!$D$5:$ABF$18,MATCH(UsagePerHour!$B9,Sales!$C$5:$C$18,0),MATCH(UsagePerHour!YJ$4,Sales!$D$3:$ABF$3,0))/YJ$2*INDEX(Usage!$D$5:$ABF$11,MATCH(UsagePerHour!$B$4,Usage!$C$5:$C$11,0),MATCH(UsagePerHour!YJ$4,Usage!$D$3:$ABF$3,0)),"")</f>
        <v/>
      </c>
      <c r="YK9" s="6" t="str">
        <f>IFERROR(INDEX(Sales!$D$5:$ABF$18,MATCH(UsagePerHour!$B9,Sales!$C$5:$C$18,0),MATCH(UsagePerHour!YK$4,Sales!$D$3:$ABF$3,0))/YK$2*INDEX(Usage!$D$5:$ABF$11,MATCH(UsagePerHour!$B$4,Usage!$C$5:$C$11,0),MATCH(UsagePerHour!YK$4,Usage!$D$3:$ABF$3,0)),"")</f>
        <v/>
      </c>
      <c r="YL9" s="6" t="str">
        <f>IFERROR(INDEX(Sales!$D$5:$ABF$18,MATCH(UsagePerHour!$B9,Sales!$C$5:$C$18,0),MATCH(UsagePerHour!YL$4,Sales!$D$3:$ABF$3,0))/YL$2*INDEX(Usage!$D$5:$ABF$11,MATCH(UsagePerHour!$B$4,Usage!$C$5:$C$11,0),MATCH(UsagePerHour!YL$4,Usage!$D$3:$ABF$3,0)),"")</f>
        <v/>
      </c>
      <c r="YM9" s="6" t="str">
        <f>IFERROR(INDEX(Sales!$D$5:$ABF$18,MATCH(UsagePerHour!$B9,Sales!$C$5:$C$18,0),MATCH(UsagePerHour!YM$4,Sales!$D$3:$ABF$3,0))/YM$2*INDEX(Usage!$D$5:$ABF$11,MATCH(UsagePerHour!$B$4,Usage!$C$5:$C$11,0),MATCH(UsagePerHour!YM$4,Usage!$D$3:$ABF$3,0)),"")</f>
        <v/>
      </c>
      <c r="YN9" s="6" t="str">
        <f>IFERROR(INDEX(Sales!$D$5:$ABF$18,MATCH(UsagePerHour!$B9,Sales!$C$5:$C$18,0),MATCH(UsagePerHour!YN$4,Sales!$D$3:$ABF$3,0))/YN$2*INDEX(Usage!$D$5:$ABF$11,MATCH(UsagePerHour!$B$4,Usage!$C$5:$C$11,0),MATCH(UsagePerHour!YN$4,Usage!$D$3:$ABF$3,0)),"")</f>
        <v/>
      </c>
      <c r="YO9" s="6" t="str">
        <f>IFERROR(INDEX(Sales!$D$5:$ABF$18,MATCH(UsagePerHour!$B9,Sales!$C$5:$C$18,0),MATCH(UsagePerHour!YO$4,Sales!$D$3:$ABF$3,0))/YO$2*INDEX(Usage!$D$5:$ABF$11,MATCH(UsagePerHour!$B$4,Usage!$C$5:$C$11,0),MATCH(UsagePerHour!YO$4,Usage!$D$3:$ABF$3,0)),"")</f>
        <v/>
      </c>
      <c r="YP9" s="6" t="str">
        <f>IFERROR(INDEX(Sales!$D$5:$ABF$18,MATCH(UsagePerHour!$B9,Sales!$C$5:$C$18,0),MATCH(UsagePerHour!YP$4,Sales!$D$3:$ABF$3,0))/YP$2*INDEX(Usage!$D$5:$ABF$11,MATCH(UsagePerHour!$B$4,Usage!$C$5:$C$11,0),MATCH(UsagePerHour!YP$4,Usage!$D$3:$ABF$3,0)),"")</f>
        <v/>
      </c>
      <c r="YQ9" s="6" t="str">
        <f>IFERROR(INDEX(Sales!$D$5:$ABF$18,MATCH(UsagePerHour!$B9,Sales!$C$5:$C$18,0),MATCH(UsagePerHour!YQ$4,Sales!$D$3:$ABF$3,0))/YQ$2*INDEX(Usage!$D$5:$ABF$11,MATCH(UsagePerHour!$B$4,Usage!$C$5:$C$11,0),MATCH(UsagePerHour!YQ$4,Usage!$D$3:$ABF$3,0)),"")</f>
        <v/>
      </c>
      <c r="YR9" s="6" t="str">
        <f>IFERROR(INDEX(Sales!$D$5:$ABF$18,MATCH(UsagePerHour!$B9,Sales!$C$5:$C$18,0),MATCH(UsagePerHour!YR$4,Sales!$D$3:$ABF$3,0))/YR$2*INDEX(Usage!$D$5:$ABF$11,MATCH(UsagePerHour!$B$4,Usage!$C$5:$C$11,0),MATCH(UsagePerHour!YR$4,Usage!$D$3:$ABF$3,0)),"")</f>
        <v/>
      </c>
      <c r="YS9" s="6" t="str">
        <f>IFERROR(INDEX(Sales!$D$5:$ABF$18,MATCH(UsagePerHour!$B9,Sales!$C$5:$C$18,0),MATCH(UsagePerHour!YS$4,Sales!$D$3:$ABF$3,0))/YS$2*INDEX(Usage!$D$5:$ABF$11,MATCH(UsagePerHour!$B$4,Usage!$C$5:$C$11,0),MATCH(UsagePerHour!YS$4,Usage!$D$3:$ABF$3,0)),"")</f>
        <v/>
      </c>
      <c r="YT9" s="6" t="str">
        <f>IFERROR(INDEX(Sales!$D$5:$ABF$18,MATCH(UsagePerHour!$B9,Sales!$C$5:$C$18,0),MATCH(UsagePerHour!YT$4,Sales!$D$3:$ABF$3,0))/YT$2*INDEX(Usage!$D$5:$ABF$11,MATCH(UsagePerHour!$B$4,Usage!$C$5:$C$11,0),MATCH(UsagePerHour!YT$4,Usage!$D$3:$ABF$3,0)),"")</f>
        <v/>
      </c>
      <c r="YU9" s="6" t="str">
        <f>IFERROR(INDEX(Sales!$D$5:$ABF$18,MATCH(UsagePerHour!$B9,Sales!$C$5:$C$18,0),MATCH(UsagePerHour!YU$4,Sales!$D$3:$ABF$3,0))/YU$2*INDEX(Usage!$D$5:$ABF$11,MATCH(UsagePerHour!$B$4,Usage!$C$5:$C$11,0),MATCH(UsagePerHour!YU$4,Usage!$D$3:$ABF$3,0)),"")</f>
        <v/>
      </c>
      <c r="YV9" s="6" t="str">
        <f>IFERROR(INDEX(Sales!$D$5:$ABF$18,MATCH(UsagePerHour!$B9,Sales!$C$5:$C$18,0),MATCH(UsagePerHour!YV$4,Sales!$D$3:$ABF$3,0))/YV$2*INDEX(Usage!$D$5:$ABF$11,MATCH(UsagePerHour!$B$4,Usage!$C$5:$C$11,0),MATCH(UsagePerHour!YV$4,Usage!$D$3:$ABF$3,0)),"")</f>
        <v/>
      </c>
      <c r="YW9" s="6" t="str">
        <f>IFERROR(INDEX(Sales!$D$5:$ABF$18,MATCH(UsagePerHour!$B9,Sales!$C$5:$C$18,0),MATCH(UsagePerHour!YW$4,Sales!$D$3:$ABF$3,0))/YW$2*INDEX(Usage!$D$5:$ABF$11,MATCH(UsagePerHour!$B$4,Usage!$C$5:$C$11,0),MATCH(UsagePerHour!YW$4,Usage!$D$3:$ABF$3,0)),"")</f>
        <v/>
      </c>
      <c r="YX9" s="6" t="str">
        <f>IFERROR(INDEX(Sales!$D$5:$ABF$18,MATCH(UsagePerHour!$B9,Sales!$C$5:$C$18,0),MATCH(UsagePerHour!YX$4,Sales!$D$3:$ABF$3,0))/YX$2*INDEX(Usage!$D$5:$ABF$11,MATCH(UsagePerHour!$B$4,Usage!$C$5:$C$11,0),MATCH(UsagePerHour!YX$4,Usage!$D$3:$ABF$3,0)),"")</f>
        <v/>
      </c>
      <c r="YY9" s="6" t="str">
        <f>IFERROR(INDEX(Sales!$D$5:$ABF$18,MATCH(UsagePerHour!$B9,Sales!$C$5:$C$18,0),MATCH(UsagePerHour!YY$4,Sales!$D$3:$ABF$3,0))/YY$2*INDEX(Usage!$D$5:$ABF$11,MATCH(UsagePerHour!$B$4,Usage!$C$5:$C$11,0),MATCH(UsagePerHour!YY$4,Usage!$D$3:$ABF$3,0)),"")</f>
        <v/>
      </c>
      <c r="YZ9" s="6" t="str">
        <f>IFERROR(INDEX(Sales!$D$5:$ABF$18,MATCH(UsagePerHour!$B9,Sales!$C$5:$C$18,0),MATCH(UsagePerHour!YZ$4,Sales!$D$3:$ABF$3,0))/YZ$2*INDEX(Usage!$D$5:$ABF$11,MATCH(UsagePerHour!$B$4,Usage!$C$5:$C$11,0),MATCH(UsagePerHour!YZ$4,Usage!$D$3:$ABF$3,0)),"")</f>
        <v/>
      </c>
      <c r="ZA9" s="6" t="str">
        <f>IFERROR(INDEX(Sales!$D$5:$ABF$18,MATCH(UsagePerHour!$B9,Sales!$C$5:$C$18,0),MATCH(UsagePerHour!ZA$4,Sales!$D$3:$ABF$3,0))/ZA$2*INDEX(Usage!$D$5:$ABF$11,MATCH(UsagePerHour!$B$4,Usage!$C$5:$C$11,0),MATCH(UsagePerHour!ZA$4,Usage!$D$3:$ABF$3,0)),"")</f>
        <v/>
      </c>
      <c r="ZB9" s="6" t="str">
        <f>IFERROR(INDEX(Sales!$D$5:$ABF$18,MATCH(UsagePerHour!$B9,Sales!$C$5:$C$18,0),MATCH(UsagePerHour!ZB$4,Sales!$D$3:$ABF$3,0))/ZB$2*INDEX(Usage!$D$5:$ABF$11,MATCH(UsagePerHour!$B$4,Usage!$C$5:$C$11,0),MATCH(UsagePerHour!ZB$4,Usage!$D$3:$ABF$3,0)),"")</f>
        <v/>
      </c>
      <c r="ZC9" s="6" t="str">
        <f>IFERROR(INDEX(Sales!$D$5:$ABF$18,MATCH(UsagePerHour!$B9,Sales!$C$5:$C$18,0),MATCH(UsagePerHour!ZC$4,Sales!$D$3:$ABF$3,0))/ZC$2*INDEX(Usage!$D$5:$ABF$11,MATCH(UsagePerHour!$B$4,Usage!$C$5:$C$11,0),MATCH(UsagePerHour!ZC$4,Usage!$D$3:$ABF$3,0)),"")</f>
        <v/>
      </c>
      <c r="ZD9" s="6" t="str">
        <f>IFERROR(INDEX(Sales!$D$5:$ABF$18,MATCH(UsagePerHour!$B9,Sales!$C$5:$C$18,0),MATCH(UsagePerHour!ZD$4,Sales!$D$3:$ABF$3,0))/ZD$2*INDEX(Usage!$D$5:$ABF$11,MATCH(UsagePerHour!$B$4,Usage!$C$5:$C$11,0),MATCH(UsagePerHour!ZD$4,Usage!$D$3:$ABF$3,0)),"")</f>
        <v/>
      </c>
      <c r="ZE9" s="6" t="str">
        <f>IFERROR(INDEX(Sales!$D$5:$ABF$18,MATCH(UsagePerHour!$B9,Sales!$C$5:$C$18,0),MATCH(UsagePerHour!ZE$4,Sales!$D$3:$ABF$3,0))/ZE$2*INDEX(Usage!$D$5:$ABF$11,MATCH(UsagePerHour!$B$4,Usage!$C$5:$C$11,0),MATCH(UsagePerHour!ZE$4,Usage!$D$3:$ABF$3,0)),"")</f>
        <v/>
      </c>
      <c r="ZF9" s="6" t="str">
        <f>IFERROR(INDEX(Sales!$D$5:$ABF$18,MATCH(UsagePerHour!$B9,Sales!$C$5:$C$18,0),MATCH(UsagePerHour!ZF$4,Sales!$D$3:$ABF$3,0))/ZF$2*INDEX(Usage!$D$5:$ABF$11,MATCH(UsagePerHour!$B$4,Usage!$C$5:$C$11,0),MATCH(UsagePerHour!ZF$4,Usage!$D$3:$ABF$3,0)),"")</f>
        <v/>
      </c>
      <c r="ZG9" s="6" t="str">
        <f>IFERROR(INDEX(Sales!$D$5:$ABF$18,MATCH(UsagePerHour!$B9,Sales!$C$5:$C$18,0),MATCH(UsagePerHour!ZG$4,Sales!$D$3:$ABF$3,0))/ZG$2*INDEX(Usage!$D$5:$ABF$11,MATCH(UsagePerHour!$B$4,Usage!$C$5:$C$11,0),MATCH(UsagePerHour!ZG$4,Usage!$D$3:$ABF$3,0)),"")</f>
        <v/>
      </c>
      <c r="ZH9" s="6" t="str">
        <f>IFERROR(INDEX(Sales!$D$5:$ABF$18,MATCH(UsagePerHour!$B9,Sales!$C$5:$C$18,0),MATCH(UsagePerHour!ZH$4,Sales!$D$3:$ABF$3,0))/ZH$2*INDEX(Usage!$D$5:$ABF$11,MATCH(UsagePerHour!$B$4,Usage!$C$5:$C$11,0),MATCH(UsagePerHour!ZH$4,Usage!$D$3:$ABF$3,0)),"")</f>
        <v/>
      </c>
      <c r="ZI9" s="6" t="str">
        <f>IFERROR(INDEX(Sales!$D$5:$ABF$18,MATCH(UsagePerHour!$B9,Sales!$C$5:$C$18,0),MATCH(UsagePerHour!ZI$4,Sales!$D$3:$ABF$3,0))/ZI$2*INDEX(Usage!$D$5:$ABF$11,MATCH(UsagePerHour!$B$4,Usage!$C$5:$C$11,0),MATCH(UsagePerHour!ZI$4,Usage!$D$3:$ABF$3,0)),"")</f>
        <v/>
      </c>
      <c r="ZJ9" s="6" t="str">
        <f>IFERROR(INDEX(Sales!$D$5:$ABF$18,MATCH(UsagePerHour!$B9,Sales!$C$5:$C$18,0),MATCH(UsagePerHour!ZJ$4,Sales!$D$3:$ABF$3,0))/ZJ$2*INDEX(Usage!$D$5:$ABF$11,MATCH(UsagePerHour!$B$4,Usage!$C$5:$C$11,0),MATCH(UsagePerHour!ZJ$4,Usage!$D$3:$ABF$3,0)),"")</f>
        <v/>
      </c>
      <c r="ZK9" s="6" t="str">
        <f>IFERROR(INDEX(Sales!$D$5:$ABF$18,MATCH(UsagePerHour!$B9,Sales!$C$5:$C$18,0),MATCH(UsagePerHour!ZK$4,Sales!$D$3:$ABF$3,0))/ZK$2*INDEX(Usage!$D$5:$ABF$11,MATCH(UsagePerHour!$B$4,Usage!$C$5:$C$11,0),MATCH(UsagePerHour!ZK$4,Usage!$D$3:$ABF$3,0)),"")</f>
        <v/>
      </c>
      <c r="ZL9" s="6" t="str">
        <f>IFERROR(INDEX(Sales!$D$5:$ABF$18,MATCH(UsagePerHour!$B9,Sales!$C$5:$C$18,0),MATCH(UsagePerHour!ZL$4,Sales!$D$3:$ABF$3,0))/ZL$2*INDEX(Usage!$D$5:$ABF$11,MATCH(UsagePerHour!$B$4,Usage!$C$5:$C$11,0),MATCH(UsagePerHour!ZL$4,Usage!$D$3:$ABF$3,0)),"")</f>
        <v/>
      </c>
      <c r="ZM9" s="6" t="str">
        <f>IFERROR(INDEX(Sales!$D$5:$ABF$18,MATCH(UsagePerHour!$B9,Sales!$C$5:$C$18,0),MATCH(UsagePerHour!ZM$4,Sales!$D$3:$ABF$3,0))/ZM$2*INDEX(Usage!$D$5:$ABF$11,MATCH(UsagePerHour!$B$4,Usage!$C$5:$C$11,0),MATCH(UsagePerHour!ZM$4,Usage!$D$3:$ABF$3,0)),"")</f>
        <v/>
      </c>
      <c r="ZN9" s="6" t="str">
        <f>IFERROR(INDEX(Sales!$D$5:$ABF$18,MATCH(UsagePerHour!$B9,Sales!$C$5:$C$18,0),MATCH(UsagePerHour!ZN$4,Sales!$D$3:$ABF$3,0))/ZN$2*INDEX(Usage!$D$5:$ABF$11,MATCH(UsagePerHour!$B$4,Usage!$C$5:$C$11,0),MATCH(UsagePerHour!ZN$4,Usage!$D$3:$ABF$3,0)),"")</f>
        <v/>
      </c>
      <c r="ZO9" s="6" t="str">
        <f>IFERROR(INDEX(Sales!$D$5:$ABF$18,MATCH(UsagePerHour!$B9,Sales!$C$5:$C$18,0),MATCH(UsagePerHour!ZO$4,Sales!$D$3:$ABF$3,0))/ZO$2*INDEX(Usage!$D$5:$ABF$11,MATCH(UsagePerHour!$B$4,Usage!$C$5:$C$11,0),MATCH(UsagePerHour!ZO$4,Usage!$D$3:$ABF$3,0)),"")</f>
        <v/>
      </c>
      <c r="ZP9" s="6" t="str">
        <f>IFERROR(INDEX(Sales!$D$5:$ABF$18,MATCH(UsagePerHour!$B9,Sales!$C$5:$C$18,0),MATCH(UsagePerHour!ZP$4,Sales!$D$3:$ABF$3,0))/ZP$2*INDEX(Usage!$D$5:$ABF$11,MATCH(UsagePerHour!$B$4,Usage!$C$5:$C$11,0),MATCH(UsagePerHour!ZP$4,Usage!$D$3:$ABF$3,0)),"")</f>
        <v/>
      </c>
      <c r="ZQ9" s="6" t="str">
        <f>IFERROR(INDEX(Sales!$D$5:$ABF$18,MATCH(UsagePerHour!$B9,Sales!$C$5:$C$18,0),MATCH(UsagePerHour!ZQ$4,Sales!$D$3:$ABF$3,0))/ZQ$2*INDEX(Usage!$D$5:$ABF$11,MATCH(UsagePerHour!$B$4,Usage!$C$5:$C$11,0),MATCH(UsagePerHour!ZQ$4,Usage!$D$3:$ABF$3,0)),"")</f>
        <v/>
      </c>
      <c r="ZR9" s="6" t="str">
        <f>IFERROR(INDEX(Sales!$D$5:$ABF$18,MATCH(UsagePerHour!$B9,Sales!$C$5:$C$18,0),MATCH(UsagePerHour!ZR$4,Sales!$D$3:$ABF$3,0))/ZR$2*INDEX(Usage!$D$5:$ABF$11,MATCH(UsagePerHour!$B$4,Usage!$C$5:$C$11,0),MATCH(UsagePerHour!ZR$4,Usage!$D$3:$ABF$3,0)),"")</f>
        <v/>
      </c>
      <c r="ZS9" s="6" t="str">
        <f>IFERROR(INDEX(Sales!$D$5:$ABF$18,MATCH(UsagePerHour!$B9,Sales!$C$5:$C$18,0),MATCH(UsagePerHour!ZS$4,Sales!$D$3:$ABF$3,0))/ZS$2*INDEX(Usage!$D$5:$ABF$11,MATCH(UsagePerHour!$B$4,Usage!$C$5:$C$11,0),MATCH(UsagePerHour!ZS$4,Usage!$D$3:$ABF$3,0)),"")</f>
        <v/>
      </c>
      <c r="ZT9" s="6" t="str">
        <f>IFERROR(INDEX(Sales!$D$5:$ABF$18,MATCH(UsagePerHour!$B9,Sales!$C$5:$C$18,0),MATCH(UsagePerHour!ZT$4,Sales!$D$3:$ABF$3,0))/ZT$2*INDEX(Usage!$D$5:$ABF$11,MATCH(UsagePerHour!$B$4,Usage!$C$5:$C$11,0),MATCH(UsagePerHour!ZT$4,Usage!$D$3:$ABF$3,0)),"")</f>
        <v/>
      </c>
      <c r="ZU9" s="6" t="str">
        <f>IFERROR(INDEX(Sales!$D$5:$ABF$18,MATCH(UsagePerHour!$B9,Sales!$C$5:$C$18,0),MATCH(UsagePerHour!ZU$4,Sales!$D$3:$ABF$3,0))/ZU$2*INDEX(Usage!$D$5:$ABF$11,MATCH(UsagePerHour!$B$4,Usage!$C$5:$C$11,0),MATCH(UsagePerHour!ZU$4,Usage!$D$3:$ABF$3,0)),"")</f>
        <v/>
      </c>
      <c r="ZV9" s="6" t="str">
        <f>IFERROR(INDEX(Sales!$D$5:$ABF$18,MATCH(UsagePerHour!$B9,Sales!$C$5:$C$18,0),MATCH(UsagePerHour!ZV$4,Sales!$D$3:$ABF$3,0))/ZV$2*INDEX(Usage!$D$5:$ABF$11,MATCH(UsagePerHour!$B$4,Usage!$C$5:$C$11,0),MATCH(UsagePerHour!ZV$4,Usage!$D$3:$ABF$3,0)),"")</f>
        <v/>
      </c>
      <c r="ZW9" s="6" t="str">
        <f>IFERROR(INDEX(Sales!$D$5:$ABF$18,MATCH(UsagePerHour!$B9,Sales!$C$5:$C$18,0),MATCH(UsagePerHour!ZW$4,Sales!$D$3:$ABF$3,0))/ZW$2*INDEX(Usage!$D$5:$ABF$11,MATCH(UsagePerHour!$B$4,Usage!$C$5:$C$11,0),MATCH(UsagePerHour!ZW$4,Usage!$D$3:$ABF$3,0)),"")</f>
        <v/>
      </c>
      <c r="ZX9" s="6" t="str">
        <f>IFERROR(INDEX(Sales!$D$5:$ABF$18,MATCH(UsagePerHour!$B9,Sales!$C$5:$C$18,0),MATCH(UsagePerHour!ZX$4,Sales!$D$3:$ABF$3,0))/ZX$2*INDEX(Usage!$D$5:$ABF$11,MATCH(UsagePerHour!$B$4,Usage!$C$5:$C$11,0),MATCH(UsagePerHour!ZX$4,Usage!$D$3:$ABF$3,0)),"")</f>
        <v/>
      </c>
      <c r="ZY9" s="6" t="str">
        <f>IFERROR(INDEX(Sales!$D$5:$ABF$18,MATCH(UsagePerHour!$B9,Sales!$C$5:$C$18,0),MATCH(UsagePerHour!ZY$4,Sales!$D$3:$ABF$3,0))/ZY$2*INDEX(Usage!$D$5:$ABF$11,MATCH(UsagePerHour!$B$4,Usage!$C$5:$C$11,0),MATCH(UsagePerHour!ZY$4,Usage!$D$3:$ABF$3,0)),"")</f>
        <v/>
      </c>
      <c r="ZZ9" s="6" t="str">
        <f>IFERROR(INDEX(Sales!$D$5:$ABF$18,MATCH(UsagePerHour!$B9,Sales!$C$5:$C$18,0),MATCH(UsagePerHour!ZZ$4,Sales!$D$3:$ABF$3,0))/ZZ$2*INDEX(Usage!$D$5:$ABF$11,MATCH(UsagePerHour!$B$4,Usage!$C$5:$C$11,0),MATCH(UsagePerHour!ZZ$4,Usage!$D$3:$ABF$3,0)),"")</f>
        <v/>
      </c>
      <c r="AAA9" s="6" t="str">
        <f>IFERROR(INDEX(Sales!$D$5:$ABF$18,MATCH(UsagePerHour!$B9,Sales!$C$5:$C$18,0),MATCH(UsagePerHour!AAA$4,Sales!$D$3:$ABF$3,0))/AAA$2*INDEX(Usage!$D$5:$ABF$11,MATCH(UsagePerHour!$B$4,Usage!$C$5:$C$11,0),MATCH(UsagePerHour!AAA$4,Usage!$D$3:$ABF$3,0)),"")</f>
        <v/>
      </c>
      <c r="AAB9" s="6" t="str">
        <f>IFERROR(INDEX(Sales!$D$5:$ABF$18,MATCH(UsagePerHour!$B9,Sales!$C$5:$C$18,0),MATCH(UsagePerHour!AAB$4,Sales!$D$3:$ABF$3,0))/AAB$2*INDEX(Usage!$D$5:$ABF$11,MATCH(UsagePerHour!$B$4,Usage!$C$5:$C$11,0),MATCH(UsagePerHour!AAB$4,Usage!$D$3:$ABF$3,0)),"")</f>
        <v/>
      </c>
      <c r="AAC9" s="6" t="str">
        <f>IFERROR(INDEX(Sales!$D$5:$ABF$18,MATCH(UsagePerHour!$B9,Sales!$C$5:$C$18,0),MATCH(UsagePerHour!AAC$4,Sales!$D$3:$ABF$3,0))/AAC$2*INDEX(Usage!$D$5:$ABF$11,MATCH(UsagePerHour!$B$4,Usage!$C$5:$C$11,0),MATCH(UsagePerHour!AAC$4,Usage!$D$3:$ABF$3,0)),"")</f>
        <v/>
      </c>
      <c r="AAD9" s="6" t="str">
        <f>IFERROR(INDEX(Sales!$D$5:$ABF$18,MATCH(UsagePerHour!$B9,Sales!$C$5:$C$18,0),MATCH(UsagePerHour!AAD$4,Sales!$D$3:$ABF$3,0))/AAD$2*INDEX(Usage!$D$5:$ABF$11,MATCH(UsagePerHour!$B$4,Usage!$C$5:$C$11,0),MATCH(UsagePerHour!AAD$4,Usage!$D$3:$ABF$3,0)),"")</f>
        <v/>
      </c>
      <c r="AAE9" s="6" t="str">
        <f>IFERROR(INDEX(Sales!$D$5:$ABF$18,MATCH(UsagePerHour!$B9,Sales!$C$5:$C$18,0),MATCH(UsagePerHour!AAE$4,Sales!$D$3:$ABF$3,0))/AAE$2*INDEX(Usage!$D$5:$ABF$11,MATCH(UsagePerHour!$B$4,Usage!$C$5:$C$11,0),MATCH(UsagePerHour!AAE$4,Usage!$D$3:$ABF$3,0)),"")</f>
        <v/>
      </c>
      <c r="AAF9" s="6" t="str">
        <f>IFERROR(INDEX(Sales!$D$5:$ABF$18,MATCH(UsagePerHour!$B9,Sales!$C$5:$C$18,0),MATCH(UsagePerHour!AAF$4,Sales!$D$3:$ABF$3,0))/AAF$2*INDEX(Usage!$D$5:$ABF$11,MATCH(UsagePerHour!$B$4,Usage!$C$5:$C$11,0),MATCH(UsagePerHour!AAF$4,Usage!$D$3:$ABF$3,0)),"")</f>
        <v/>
      </c>
      <c r="AAG9" s="6" t="str">
        <f>IFERROR(INDEX(Sales!$D$5:$ABF$18,MATCH(UsagePerHour!$B9,Sales!$C$5:$C$18,0),MATCH(UsagePerHour!AAG$4,Sales!$D$3:$ABF$3,0))/AAG$2*INDEX(Usage!$D$5:$ABF$11,MATCH(UsagePerHour!$B$4,Usage!$C$5:$C$11,0),MATCH(UsagePerHour!AAG$4,Usage!$D$3:$ABF$3,0)),"")</f>
        <v/>
      </c>
      <c r="AAH9" s="6" t="str">
        <f>IFERROR(INDEX(Sales!$D$5:$ABF$18,MATCH(UsagePerHour!$B9,Sales!$C$5:$C$18,0),MATCH(UsagePerHour!AAH$4,Sales!$D$3:$ABF$3,0))/AAH$2*INDEX(Usage!$D$5:$ABF$11,MATCH(UsagePerHour!$B$4,Usage!$C$5:$C$11,0),MATCH(UsagePerHour!AAH$4,Usage!$D$3:$ABF$3,0)),"")</f>
        <v/>
      </c>
      <c r="AAI9" s="6" t="str">
        <f>IFERROR(INDEX(Sales!$D$5:$ABF$18,MATCH(UsagePerHour!$B9,Sales!$C$5:$C$18,0),MATCH(UsagePerHour!AAI$4,Sales!$D$3:$ABF$3,0))/AAI$2*INDEX(Usage!$D$5:$ABF$11,MATCH(UsagePerHour!$B$4,Usage!$C$5:$C$11,0),MATCH(UsagePerHour!AAI$4,Usage!$D$3:$ABF$3,0)),"")</f>
        <v/>
      </c>
      <c r="AAJ9" s="6" t="str">
        <f>IFERROR(INDEX(Sales!$D$5:$ABF$18,MATCH(UsagePerHour!$B9,Sales!$C$5:$C$18,0),MATCH(UsagePerHour!AAJ$4,Sales!$D$3:$ABF$3,0))/AAJ$2*INDEX(Usage!$D$5:$ABF$11,MATCH(UsagePerHour!$B$4,Usage!$C$5:$C$11,0),MATCH(UsagePerHour!AAJ$4,Usage!$D$3:$ABF$3,0)),"")</f>
        <v/>
      </c>
      <c r="AAK9" s="6" t="str">
        <f>IFERROR(INDEX(Sales!$D$5:$ABF$18,MATCH(UsagePerHour!$B9,Sales!$C$5:$C$18,0),MATCH(UsagePerHour!AAK$4,Sales!$D$3:$ABF$3,0))/AAK$2*INDEX(Usage!$D$5:$ABF$11,MATCH(UsagePerHour!$B$4,Usage!$C$5:$C$11,0),MATCH(UsagePerHour!AAK$4,Usage!$D$3:$ABF$3,0)),"")</f>
        <v/>
      </c>
      <c r="AAL9" s="6" t="str">
        <f>IFERROR(INDEX(Sales!$D$5:$ABF$18,MATCH(UsagePerHour!$B9,Sales!$C$5:$C$18,0),MATCH(UsagePerHour!AAL$4,Sales!$D$3:$ABF$3,0))/AAL$2*INDEX(Usage!$D$5:$ABF$11,MATCH(UsagePerHour!$B$4,Usage!$C$5:$C$11,0),MATCH(UsagePerHour!AAL$4,Usage!$D$3:$ABF$3,0)),"")</f>
        <v/>
      </c>
      <c r="AAM9" s="6" t="str">
        <f>IFERROR(INDEX(Sales!$D$5:$ABF$18,MATCH(UsagePerHour!$B9,Sales!$C$5:$C$18,0),MATCH(UsagePerHour!AAM$4,Sales!$D$3:$ABF$3,0))/AAM$2*INDEX(Usage!$D$5:$ABF$11,MATCH(UsagePerHour!$B$4,Usage!$C$5:$C$11,0),MATCH(UsagePerHour!AAM$4,Usage!$D$3:$ABF$3,0)),"")</f>
        <v/>
      </c>
      <c r="AAN9" s="6" t="str">
        <f>IFERROR(INDEX(Sales!$D$5:$ABF$18,MATCH(UsagePerHour!$B9,Sales!$C$5:$C$18,0),MATCH(UsagePerHour!AAN$4,Sales!$D$3:$ABF$3,0))/AAN$2*INDEX(Usage!$D$5:$ABF$11,MATCH(UsagePerHour!$B$4,Usage!$C$5:$C$11,0),MATCH(UsagePerHour!AAN$4,Usage!$D$3:$ABF$3,0)),"")</f>
        <v/>
      </c>
      <c r="AAO9" s="6" t="str">
        <f>IFERROR(INDEX(Sales!$D$5:$ABF$18,MATCH(UsagePerHour!$B9,Sales!$C$5:$C$18,0),MATCH(UsagePerHour!AAO$4,Sales!$D$3:$ABF$3,0))/AAO$2*INDEX(Usage!$D$5:$ABF$11,MATCH(UsagePerHour!$B$4,Usage!$C$5:$C$11,0),MATCH(UsagePerHour!AAO$4,Usage!$D$3:$ABF$3,0)),"")</f>
        <v/>
      </c>
      <c r="AAP9" s="6" t="str">
        <f>IFERROR(INDEX(Sales!$D$5:$ABF$18,MATCH(UsagePerHour!$B9,Sales!$C$5:$C$18,0),MATCH(UsagePerHour!AAP$4,Sales!$D$3:$ABF$3,0))/AAP$2*INDEX(Usage!$D$5:$ABF$11,MATCH(UsagePerHour!$B$4,Usage!$C$5:$C$11,0),MATCH(UsagePerHour!AAP$4,Usage!$D$3:$ABF$3,0)),"")</f>
        <v/>
      </c>
      <c r="AAQ9" s="6" t="str">
        <f>IFERROR(INDEX(Sales!$D$5:$ABF$18,MATCH(UsagePerHour!$B9,Sales!$C$5:$C$18,0),MATCH(UsagePerHour!AAQ$4,Sales!$D$3:$ABF$3,0))/AAQ$2*INDEX(Usage!$D$5:$ABF$11,MATCH(UsagePerHour!$B$4,Usage!$C$5:$C$11,0),MATCH(UsagePerHour!AAQ$4,Usage!$D$3:$ABF$3,0)),"")</f>
        <v/>
      </c>
      <c r="AAR9" s="6" t="str">
        <f>IFERROR(INDEX(Sales!$D$5:$ABF$18,MATCH(UsagePerHour!$B9,Sales!$C$5:$C$18,0),MATCH(UsagePerHour!AAR$4,Sales!$D$3:$ABF$3,0))/AAR$2*INDEX(Usage!$D$5:$ABF$11,MATCH(UsagePerHour!$B$4,Usage!$C$5:$C$11,0),MATCH(UsagePerHour!AAR$4,Usage!$D$3:$ABF$3,0)),"")</f>
        <v/>
      </c>
      <c r="AAS9" s="6" t="str">
        <f>IFERROR(INDEX(Sales!$D$5:$ABF$18,MATCH(UsagePerHour!$B9,Sales!$C$5:$C$18,0),MATCH(UsagePerHour!AAS$4,Sales!$D$3:$ABF$3,0))/AAS$2*INDEX(Usage!$D$5:$ABF$11,MATCH(UsagePerHour!$B$4,Usage!$C$5:$C$11,0),MATCH(UsagePerHour!AAS$4,Usage!$D$3:$ABF$3,0)),"")</f>
        <v/>
      </c>
      <c r="AAT9" s="6" t="str">
        <f>IFERROR(INDEX(Sales!$D$5:$ABF$18,MATCH(UsagePerHour!$B9,Sales!$C$5:$C$18,0),MATCH(UsagePerHour!AAT$4,Sales!$D$3:$ABF$3,0))/AAT$2*INDEX(Usage!$D$5:$ABF$11,MATCH(UsagePerHour!$B$4,Usage!$C$5:$C$11,0),MATCH(UsagePerHour!AAT$4,Usage!$D$3:$ABF$3,0)),"")</f>
        <v/>
      </c>
      <c r="AAU9" s="6" t="str">
        <f>IFERROR(INDEX(Sales!$D$5:$ABF$18,MATCH(UsagePerHour!$B9,Sales!$C$5:$C$18,0),MATCH(UsagePerHour!AAU$4,Sales!$D$3:$ABF$3,0))/AAU$2*INDEX(Usage!$D$5:$ABF$11,MATCH(UsagePerHour!$B$4,Usage!$C$5:$C$11,0),MATCH(UsagePerHour!AAU$4,Usage!$D$3:$ABF$3,0)),"")</f>
        <v/>
      </c>
      <c r="AAV9" s="6" t="str">
        <f>IFERROR(INDEX(Sales!$D$5:$ABF$18,MATCH(UsagePerHour!$B9,Sales!$C$5:$C$18,0),MATCH(UsagePerHour!AAV$4,Sales!$D$3:$ABF$3,0))/AAV$2*INDEX(Usage!$D$5:$ABF$11,MATCH(UsagePerHour!$B$4,Usage!$C$5:$C$11,0),MATCH(UsagePerHour!AAV$4,Usage!$D$3:$ABF$3,0)),"")</f>
        <v/>
      </c>
      <c r="AAW9" s="6" t="str">
        <f>IFERROR(INDEX(Sales!$D$5:$ABF$18,MATCH(UsagePerHour!$B9,Sales!$C$5:$C$18,0),MATCH(UsagePerHour!AAW$4,Sales!$D$3:$ABF$3,0))/AAW$2*INDEX(Usage!$D$5:$ABF$11,MATCH(UsagePerHour!$B$4,Usage!$C$5:$C$11,0),MATCH(UsagePerHour!AAW$4,Usage!$D$3:$ABF$3,0)),"")</f>
        <v/>
      </c>
      <c r="AAX9" s="6" t="str">
        <f>IFERROR(INDEX(Sales!$D$5:$ABF$18,MATCH(UsagePerHour!$B9,Sales!$C$5:$C$18,0),MATCH(UsagePerHour!AAX$4,Sales!$D$3:$ABF$3,0))/AAX$2*INDEX(Usage!$D$5:$ABF$11,MATCH(UsagePerHour!$B$4,Usage!$C$5:$C$11,0),MATCH(UsagePerHour!AAX$4,Usage!$D$3:$ABF$3,0)),"")</f>
        <v/>
      </c>
      <c r="AAY9" s="6" t="str">
        <f>IFERROR(INDEX(Sales!$D$5:$ABF$18,MATCH(UsagePerHour!$B9,Sales!$C$5:$C$18,0),MATCH(UsagePerHour!AAY$4,Sales!$D$3:$ABF$3,0))/AAY$2*INDEX(Usage!$D$5:$ABF$11,MATCH(UsagePerHour!$B$4,Usage!$C$5:$C$11,0),MATCH(UsagePerHour!AAY$4,Usage!$D$3:$ABF$3,0)),"")</f>
        <v/>
      </c>
      <c r="AAZ9" s="6" t="str">
        <f>IFERROR(INDEX(Sales!$D$5:$ABF$18,MATCH(UsagePerHour!$B9,Sales!$C$5:$C$18,0),MATCH(UsagePerHour!AAZ$4,Sales!$D$3:$ABF$3,0))/AAZ$2*INDEX(Usage!$D$5:$ABF$11,MATCH(UsagePerHour!$B$4,Usage!$C$5:$C$11,0),MATCH(UsagePerHour!AAZ$4,Usage!$D$3:$ABF$3,0)),"")</f>
        <v/>
      </c>
      <c r="ABA9" s="6" t="str">
        <f>IFERROR(INDEX(Sales!$D$5:$ABF$18,MATCH(UsagePerHour!$B9,Sales!$C$5:$C$18,0),MATCH(UsagePerHour!ABA$4,Sales!$D$3:$ABF$3,0))/ABA$2*INDEX(Usage!$D$5:$ABF$11,MATCH(UsagePerHour!$B$4,Usage!$C$5:$C$11,0),MATCH(UsagePerHour!ABA$4,Usage!$D$3:$ABF$3,0)),"")</f>
        <v/>
      </c>
    </row>
    <row r="10" spans="2:729">
      <c r="B10" s="3" t="s">
        <v>6</v>
      </c>
      <c r="C10" s="6">
        <f>IFERROR(INDEX(Sales!$D$5:$ABF$18,MATCH(UsagePerHour!$B10,Sales!$C$5:$C$18,0),MATCH(UsagePerHour!C$4,Sales!$D$3:$ABF$3,0))/C$2*INDEX(Usage!$D$5:$ABF$11,MATCH(UsagePerHour!$B$4,Usage!$C$5:$C$11,0),MATCH(UsagePerHour!C$4,Usage!$D$3:$ABF$3,0)),"")</f>
        <v>27.552200925833883</v>
      </c>
      <c r="D10" s="6">
        <f>IFERROR(INDEX(Sales!$D$5:$ABF$18,MATCH(UsagePerHour!$B10,Sales!$C$5:$C$18,0),MATCH(UsagePerHour!D$4,Sales!$D$3:$ABF$3,0))/D$2*INDEX(Usage!$D$5:$ABF$11,MATCH(UsagePerHour!$B$4,Usage!$C$5:$C$11,0),MATCH(UsagePerHour!D$4,Usage!$D$3:$ABF$3,0)),"")</f>
        <v>34.666448015742866</v>
      </c>
      <c r="E10" s="6">
        <f>IFERROR(INDEX(Sales!$D$5:$ABF$18,MATCH(UsagePerHour!$B10,Sales!$C$5:$C$18,0),MATCH(UsagePerHour!E$4,Sales!$D$3:$ABF$3,0))/E$2*INDEX(Usage!$D$5:$ABF$11,MATCH(UsagePerHour!$B$4,Usage!$C$5:$C$11,0),MATCH(UsagePerHour!E$4,Usage!$D$3:$ABF$3,0)),"")</f>
        <v>17.91527345309381</v>
      </c>
      <c r="F10" s="6">
        <f>IFERROR(INDEX(Sales!$D$5:$ABF$18,MATCH(UsagePerHour!$B10,Sales!$C$5:$C$18,0),MATCH(UsagePerHour!F$4,Sales!$D$3:$ABF$3,0))/F$2*INDEX(Usage!$D$5:$ABF$11,MATCH(UsagePerHour!$B$4,Usage!$C$5:$C$11,0),MATCH(UsagePerHour!F$4,Usage!$D$3:$ABF$3,0)),"")</f>
        <v>26.10697268183803</v>
      </c>
      <c r="G10" s="6">
        <f>IFERROR(INDEX(Sales!$D$5:$ABF$18,MATCH(UsagePerHour!$B10,Sales!$C$5:$C$18,0),MATCH(UsagePerHour!G$4,Sales!$D$3:$ABF$3,0))/G$2*INDEX(Usage!$D$5:$ABF$11,MATCH(UsagePerHour!$B$4,Usage!$C$5:$C$11,0),MATCH(UsagePerHour!G$4,Usage!$D$3:$ABF$3,0)),"")</f>
        <v>42.28235866925548</v>
      </c>
      <c r="H10" s="6">
        <f>IFERROR(INDEX(Sales!$D$5:$ABF$18,MATCH(UsagePerHour!$B10,Sales!$C$5:$C$18,0),MATCH(UsagePerHour!H$4,Sales!$D$3:$ABF$3,0))/H$2*INDEX(Usage!$D$5:$ABF$11,MATCH(UsagePerHour!$B$4,Usage!$C$5:$C$11,0),MATCH(UsagePerHour!H$4,Usage!$D$3:$ABF$3,0)),"")</f>
        <v>34.074713590580068</v>
      </c>
      <c r="I10" s="6">
        <f>IFERROR(INDEX(Sales!$D$5:$ABF$18,MATCH(UsagePerHour!$B10,Sales!$C$5:$C$18,0),MATCH(UsagePerHour!I$4,Sales!$D$3:$ABF$3,0))/I$2*INDEX(Usage!$D$5:$ABF$11,MATCH(UsagePerHour!$B$4,Usage!$C$5:$C$11,0),MATCH(UsagePerHour!I$4,Usage!$D$3:$ABF$3,0)),"")</f>
        <v>245.50817894687219</v>
      </c>
      <c r="J10" s="6">
        <f>IFERROR(INDEX(Sales!$D$5:$ABF$18,MATCH(UsagePerHour!$B10,Sales!$C$5:$C$18,0),MATCH(UsagePerHour!J$4,Sales!$D$3:$ABF$3,0))/J$2*INDEX(Usage!$D$5:$ABF$11,MATCH(UsagePerHour!$B$4,Usage!$C$5:$C$11,0),MATCH(UsagePerHour!J$4,Usage!$D$3:$ABF$3,0)),"")</f>
        <v>27.552200925833883</v>
      </c>
      <c r="K10" s="6">
        <f>IFERROR(INDEX(Sales!$D$5:$ABF$18,MATCH(UsagePerHour!$B10,Sales!$C$5:$C$18,0),MATCH(UsagePerHour!K$4,Sales!$D$3:$ABF$3,0))/K$2*INDEX(Usage!$D$5:$ABF$11,MATCH(UsagePerHour!$B$4,Usage!$C$5:$C$11,0),MATCH(UsagePerHour!K$4,Usage!$D$3:$ABF$3,0)),"")</f>
        <v>34.666448015742866</v>
      </c>
      <c r="L10" s="6">
        <f>IFERROR(INDEX(Sales!$D$5:$ABF$18,MATCH(UsagePerHour!$B10,Sales!$C$5:$C$18,0),MATCH(UsagePerHour!L$4,Sales!$D$3:$ABF$3,0))/L$2*INDEX(Usage!$D$5:$ABF$11,MATCH(UsagePerHour!$B$4,Usage!$C$5:$C$11,0),MATCH(UsagePerHour!L$4,Usage!$D$3:$ABF$3,0)),"")</f>
        <v>17.91527345309381</v>
      </c>
      <c r="M10" s="6">
        <f>IFERROR(INDEX(Sales!$D$5:$ABF$18,MATCH(UsagePerHour!$B10,Sales!$C$5:$C$18,0),MATCH(UsagePerHour!M$4,Sales!$D$3:$ABF$3,0))/M$2*INDEX(Usage!$D$5:$ABF$11,MATCH(UsagePerHour!$B$4,Usage!$C$5:$C$11,0),MATCH(UsagePerHour!M$4,Usage!$D$3:$ABF$3,0)),"")</f>
        <v>26.10697268183803</v>
      </c>
      <c r="N10" s="6">
        <f>IFERROR(INDEX(Sales!$D$5:$ABF$18,MATCH(UsagePerHour!$B10,Sales!$C$5:$C$18,0),MATCH(UsagePerHour!N$4,Sales!$D$3:$ABF$3,0))/N$2*INDEX(Usage!$D$5:$ABF$11,MATCH(UsagePerHour!$B$4,Usage!$C$5:$C$11,0),MATCH(UsagePerHour!N$4,Usage!$D$3:$ABF$3,0)),"")</f>
        <v>42.28235866925548</v>
      </c>
      <c r="O10" s="6">
        <f>IFERROR(INDEX(Sales!$D$5:$ABF$18,MATCH(UsagePerHour!$B10,Sales!$C$5:$C$18,0),MATCH(UsagePerHour!O$4,Sales!$D$3:$ABF$3,0))/O$2*INDEX(Usage!$D$5:$ABF$11,MATCH(UsagePerHour!$B$4,Usage!$C$5:$C$11,0),MATCH(UsagePerHour!O$4,Usage!$D$3:$ABF$3,0)),"")</f>
        <v>34.074713590580068</v>
      </c>
      <c r="P10" s="6">
        <f>IFERROR(INDEX(Sales!$D$5:$ABF$18,MATCH(UsagePerHour!$B10,Sales!$C$5:$C$18,0),MATCH(UsagePerHour!P$4,Sales!$D$3:$ABF$3,0))/P$2*INDEX(Usage!$D$5:$ABF$11,MATCH(UsagePerHour!$B$4,Usage!$C$5:$C$11,0),MATCH(UsagePerHour!P$4,Usage!$D$3:$ABF$3,0)),"")</f>
        <v>245.50817894687219</v>
      </c>
      <c r="Q10" s="6">
        <f>IFERROR(INDEX(Sales!$D$5:$ABF$18,MATCH(UsagePerHour!$B10,Sales!$C$5:$C$18,0),MATCH(UsagePerHour!Q$4,Sales!$D$3:$ABF$3,0))/Q$2*INDEX(Usage!$D$5:$ABF$11,MATCH(UsagePerHour!$B$4,Usage!$C$5:$C$11,0),MATCH(UsagePerHour!Q$4,Usage!$D$3:$ABF$3,0)),"")</f>
        <v>27.552200925833883</v>
      </c>
      <c r="R10" s="6">
        <f>IFERROR(INDEX(Sales!$D$5:$ABF$18,MATCH(UsagePerHour!$B10,Sales!$C$5:$C$18,0),MATCH(UsagePerHour!R$4,Sales!$D$3:$ABF$3,0))/R$2*INDEX(Usage!$D$5:$ABF$11,MATCH(UsagePerHour!$B$4,Usage!$C$5:$C$11,0),MATCH(UsagePerHour!R$4,Usage!$D$3:$ABF$3,0)),"")</f>
        <v>34.666448015742866</v>
      </c>
      <c r="S10" s="6">
        <f>IFERROR(INDEX(Sales!$D$5:$ABF$18,MATCH(UsagePerHour!$B10,Sales!$C$5:$C$18,0),MATCH(UsagePerHour!S$4,Sales!$D$3:$ABF$3,0))/S$2*INDEX(Usage!$D$5:$ABF$11,MATCH(UsagePerHour!$B$4,Usage!$C$5:$C$11,0),MATCH(UsagePerHour!S$4,Usage!$D$3:$ABF$3,0)),"")</f>
        <v>17.91527345309381</v>
      </c>
      <c r="T10" s="6">
        <f>IFERROR(INDEX(Sales!$D$5:$ABF$18,MATCH(UsagePerHour!$B10,Sales!$C$5:$C$18,0),MATCH(UsagePerHour!T$4,Sales!$D$3:$ABF$3,0))/T$2*INDEX(Usage!$D$5:$ABF$11,MATCH(UsagePerHour!$B$4,Usage!$C$5:$C$11,0),MATCH(UsagePerHour!T$4,Usage!$D$3:$ABF$3,0)),"")</f>
        <v>26.10697268183803</v>
      </c>
      <c r="U10" s="6">
        <f>IFERROR(INDEX(Sales!$D$5:$ABF$18,MATCH(UsagePerHour!$B10,Sales!$C$5:$C$18,0),MATCH(UsagePerHour!U$4,Sales!$D$3:$ABF$3,0))/U$2*INDEX(Usage!$D$5:$ABF$11,MATCH(UsagePerHour!$B$4,Usage!$C$5:$C$11,0),MATCH(UsagePerHour!U$4,Usage!$D$3:$ABF$3,0)),"")</f>
        <v>42.28235866925548</v>
      </c>
      <c r="V10" s="6">
        <f>IFERROR(INDEX(Sales!$D$5:$ABF$18,MATCH(UsagePerHour!$B10,Sales!$C$5:$C$18,0),MATCH(UsagePerHour!V$4,Sales!$D$3:$ABF$3,0))/V$2*INDEX(Usage!$D$5:$ABF$11,MATCH(UsagePerHour!$B$4,Usage!$C$5:$C$11,0),MATCH(UsagePerHour!V$4,Usage!$D$3:$ABF$3,0)),"")</f>
        <v>34.074713590580068</v>
      </c>
      <c r="W10" s="6">
        <f>IFERROR(INDEX(Sales!$D$5:$ABF$18,MATCH(UsagePerHour!$B10,Sales!$C$5:$C$18,0),MATCH(UsagePerHour!W$4,Sales!$D$3:$ABF$3,0))/W$2*INDEX(Usage!$D$5:$ABF$11,MATCH(UsagePerHour!$B$4,Usage!$C$5:$C$11,0),MATCH(UsagePerHour!W$4,Usage!$D$3:$ABF$3,0)),"")</f>
        <v>245.50817894687219</v>
      </c>
      <c r="X10" s="6">
        <f>IFERROR(INDEX(Sales!$D$5:$ABF$18,MATCH(UsagePerHour!$B10,Sales!$C$5:$C$18,0),MATCH(UsagePerHour!X$4,Sales!$D$3:$ABF$3,0))/X$2*INDEX(Usage!$D$5:$ABF$11,MATCH(UsagePerHour!$B$4,Usage!$C$5:$C$11,0),MATCH(UsagePerHour!X$4,Usage!$D$3:$ABF$3,0)),"")</f>
        <v>27.552200925833883</v>
      </c>
      <c r="Y10" s="6">
        <f>IFERROR(INDEX(Sales!$D$5:$ABF$18,MATCH(UsagePerHour!$B10,Sales!$C$5:$C$18,0),MATCH(UsagePerHour!Y$4,Sales!$D$3:$ABF$3,0))/Y$2*INDEX(Usage!$D$5:$ABF$11,MATCH(UsagePerHour!$B$4,Usage!$C$5:$C$11,0),MATCH(UsagePerHour!Y$4,Usage!$D$3:$ABF$3,0)),"")</f>
        <v>34.666448015742866</v>
      </c>
      <c r="Z10" s="6">
        <f>IFERROR(INDEX(Sales!$D$5:$ABF$18,MATCH(UsagePerHour!$B10,Sales!$C$5:$C$18,0),MATCH(UsagePerHour!Z$4,Sales!$D$3:$ABF$3,0))/Z$2*INDEX(Usage!$D$5:$ABF$11,MATCH(UsagePerHour!$B$4,Usage!$C$5:$C$11,0),MATCH(UsagePerHour!Z$4,Usage!$D$3:$ABF$3,0)),"")</f>
        <v>17.91527345309381</v>
      </c>
      <c r="AA10" s="6">
        <f>IFERROR(INDEX(Sales!$D$5:$ABF$18,MATCH(UsagePerHour!$B10,Sales!$C$5:$C$18,0),MATCH(UsagePerHour!AA$4,Sales!$D$3:$ABF$3,0))/AA$2*INDEX(Usage!$D$5:$ABF$11,MATCH(UsagePerHour!$B$4,Usage!$C$5:$C$11,0),MATCH(UsagePerHour!AA$4,Usage!$D$3:$ABF$3,0)),"")</f>
        <v>26.10697268183803</v>
      </c>
      <c r="AB10" s="6">
        <f>IFERROR(INDEX(Sales!$D$5:$ABF$18,MATCH(UsagePerHour!$B10,Sales!$C$5:$C$18,0),MATCH(UsagePerHour!AB$4,Sales!$D$3:$ABF$3,0))/AB$2*INDEX(Usage!$D$5:$ABF$11,MATCH(UsagePerHour!$B$4,Usage!$C$5:$C$11,0),MATCH(UsagePerHour!AB$4,Usage!$D$3:$ABF$3,0)),"")</f>
        <v>42.28235866925548</v>
      </c>
      <c r="AC10" s="6">
        <f>IFERROR(INDEX(Sales!$D$5:$ABF$18,MATCH(UsagePerHour!$B10,Sales!$C$5:$C$18,0),MATCH(UsagePerHour!AC$4,Sales!$D$3:$ABF$3,0))/AC$2*INDEX(Usage!$D$5:$ABF$11,MATCH(UsagePerHour!$B$4,Usage!$C$5:$C$11,0),MATCH(UsagePerHour!AC$4,Usage!$D$3:$ABF$3,0)),"")</f>
        <v>34.074713590580068</v>
      </c>
      <c r="AD10" s="6">
        <f>IFERROR(INDEX(Sales!$D$5:$ABF$18,MATCH(UsagePerHour!$B10,Sales!$C$5:$C$18,0),MATCH(UsagePerHour!AD$4,Sales!$D$3:$ABF$3,0))/AD$2*INDEX(Usage!$D$5:$ABF$11,MATCH(UsagePerHour!$B$4,Usage!$C$5:$C$11,0),MATCH(UsagePerHour!AD$4,Usage!$D$3:$ABF$3,0)),"")</f>
        <v>245.50817894687219</v>
      </c>
      <c r="AE10" s="6">
        <f>IFERROR(INDEX(Sales!$D$5:$ABF$18,MATCH(UsagePerHour!$B10,Sales!$C$5:$C$18,0),MATCH(UsagePerHour!AE$4,Sales!$D$3:$ABF$3,0))/AE$2*INDEX(Usage!$D$5:$ABF$11,MATCH(UsagePerHour!$B$4,Usage!$C$5:$C$11,0),MATCH(UsagePerHour!AE$4,Usage!$D$3:$ABF$3,0)),"")</f>
        <v>27.552200925833883</v>
      </c>
      <c r="AF10" s="6">
        <f>IFERROR(INDEX(Sales!$D$5:$ABF$18,MATCH(UsagePerHour!$B10,Sales!$C$5:$C$18,0),MATCH(UsagePerHour!AF$4,Sales!$D$3:$ABF$3,0))/AF$2*INDEX(Usage!$D$5:$ABF$11,MATCH(UsagePerHour!$B$4,Usage!$C$5:$C$11,0),MATCH(UsagePerHour!AF$4,Usage!$D$3:$ABF$3,0)),"")</f>
        <v>34.666448015742866</v>
      </c>
      <c r="AG10" s="6">
        <f>IFERROR(INDEX(Sales!$D$5:$ABF$18,MATCH(UsagePerHour!$B10,Sales!$C$5:$C$18,0),MATCH(UsagePerHour!AG$4,Sales!$D$3:$ABF$3,0))/AG$2*INDEX(Usage!$D$5:$ABF$11,MATCH(UsagePerHour!$B$4,Usage!$C$5:$C$11,0),MATCH(UsagePerHour!AG$4,Usage!$D$3:$ABF$3,0)),"")</f>
        <v>17.91527345309381</v>
      </c>
      <c r="AH10" s="6">
        <f>IFERROR(INDEX(Sales!$D$5:$ABF$18,MATCH(UsagePerHour!$B10,Sales!$C$5:$C$18,0),MATCH(UsagePerHour!AH$4,Sales!$D$3:$ABF$3,0))/AH$2*INDEX(Usage!$D$5:$ABF$11,MATCH(UsagePerHour!$B$4,Usage!$C$5:$C$11,0),MATCH(UsagePerHour!AH$4,Usage!$D$3:$ABF$3,0)),"")</f>
        <v>26.10697268183803</v>
      </c>
      <c r="AI10" s="6">
        <f>IFERROR(INDEX(Sales!$D$5:$ABF$18,MATCH(UsagePerHour!$B10,Sales!$C$5:$C$18,0),MATCH(UsagePerHour!AI$4,Sales!$D$3:$ABF$3,0))/AI$2*INDEX(Usage!$D$5:$ABF$11,MATCH(UsagePerHour!$B$4,Usage!$C$5:$C$11,0),MATCH(UsagePerHour!AI$4,Usage!$D$3:$ABF$3,0)),"")</f>
        <v>42.28235866925548</v>
      </c>
      <c r="AJ10" s="6">
        <f>IFERROR(INDEX(Sales!$D$5:$ABF$18,MATCH(UsagePerHour!$B10,Sales!$C$5:$C$18,0),MATCH(UsagePerHour!AJ$4,Sales!$D$3:$ABF$3,0))/AJ$2*INDEX(Usage!$D$5:$ABF$11,MATCH(UsagePerHour!$B$4,Usage!$C$5:$C$11,0),MATCH(UsagePerHour!AJ$4,Usage!$D$3:$ABF$3,0)),"")</f>
        <v>34.074713590580068</v>
      </c>
      <c r="AK10" s="6">
        <f>IFERROR(INDEX(Sales!$D$5:$ABF$18,MATCH(UsagePerHour!$B10,Sales!$C$5:$C$18,0),MATCH(UsagePerHour!AK$4,Sales!$D$3:$ABF$3,0))/AK$2*INDEX(Usage!$D$5:$ABF$11,MATCH(UsagePerHour!$B$4,Usage!$C$5:$C$11,0),MATCH(UsagePerHour!AK$4,Usage!$D$3:$ABF$3,0)),"")</f>
        <v>245.50817894687219</v>
      </c>
      <c r="AL10" s="6">
        <f>IFERROR(INDEX(Sales!$D$5:$ABF$18,MATCH(UsagePerHour!$B10,Sales!$C$5:$C$18,0),MATCH(UsagePerHour!AL$4,Sales!$D$3:$ABF$3,0))/AL$2*INDEX(Usage!$D$5:$ABF$11,MATCH(UsagePerHour!$B$4,Usage!$C$5:$C$11,0),MATCH(UsagePerHour!AL$4,Usage!$D$3:$ABF$3,0)),"")</f>
        <v>27.552200925833883</v>
      </c>
      <c r="AM10" s="6">
        <f>IFERROR(INDEX(Sales!$D$5:$ABF$18,MATCH(UsagePerHour!$B10,Sales!$C$5:$C$18,0),MATCH(UsagePerHour!AM$4,Sales!$D$3:$ABF$3,0))/AM$2*INDEX(Usage!$D$5:$ABF$11,MATCH(UsagePerHour!$B$4,Usage!$C$5:$C$11,0),MATCH(UsagePerHour!AM$4,Usage!$D$3:$ABF$3,0)),"")</f>
        <v>34.666448015742866</v>
      </c>
      <c r="AN10" s="6">
        <f>IFERROR(INDEX(Sales!$D$5:$ABF$18,MATCH(UsagePerHour!$B10,Sales!$C$5:$C$18,0),MATCH(UsagePerHour!AN$4,Sales!$D$3:$ABF$3,0))/AN$2*INDEX(Usage!$D$5:$ABF$11,MATCH(UsagePerHour!$B$4,Usage!$C$5:$C$11,0),MATCH(UsagePerHour!AN$4,Usage!$D$3:$ABF$3,0)),"")</f>
        <v>17.91527345309381</v>
      </c>
      <c r="AO10" s="6">
        <f>IFERROR(INDEX(Sales!$D$5:$ABF$18,MATCH(UsagePerHour!$B10,Sales!$C$5:$C$18,0),MATCH(UsagePerHour!AO$4,Sales!$D$3:$ABF$3,0))/AO$2*INDEX(Usage!$D$5:$ABF$11,MATCH(UsagePerHour!$B$4,Usage!$C$5:$C$11,0),MATCH(UsagePerHour!AO$4,Usage!$D$3:$ABF$3,0)),"")</f>
        <v>26.10697268183803</v>
      </c>
      <c r="AP10" s="6">
        <f>IFERROR(INDEX(Sales!$D$5:$ABF$18,MATCH(UsagePerHour!$B10,Sales!$C$5:$C$18,0),MATCH(UsagePerHour!AP$4,Sales!$D$3:$ABF$3,0))/AP$2*INDEX(Usage!$D$5:$ABF$11,MATCH(UsagePerHour!$B$4,Usage!$C$5:$C$11,0),MATCH(UsagePerHour!AP$4,Usage!$D$3:$ABF$3,0)),"")</f>
        <v>42.28235866925548</v>
      </c>
      <c r="AQ10" s="6">
        <f>IFERROR(INDEX(Sales!$D$5:$ABF$18,MATCH(UsagePerHour!$B10,Sales!$C$5:$C$18,0),MATCH(UsagePerHour!AQ$4,Sales!$D$3:$ABF$3,0))/AQ$2*INDEX(Usage!$D$5:$ABF$11,MATCH(UsagePerHour!$B$4,Usage!$C$5:$C$11,0),MATCH(UsagePerHour!AQ$4,Usage!$D$3:$ABF$3,0)),"")</f>
        <v>34.074713590580068</v>
      </c>
      <c r="AR10" s="6">
        <f>IFERROR(INDEX(Sales!$D$5:$ABF$18,MATCH(UsagePerHour!$B10,Sales!$C$5:$C$18,0),MATCH(UsagePerHour!AR$4,Sales!$D$3:$ABF$3,0))/AR$2*INDEX(Usage!$D$5:$ABF$11,MATCH(UsagePerHour!$B$4,Usage!$C$5:$C$11,0),MATCH(UsagePerHour!AR$4,Usage!$D$3:$ABF$3,0)),"")</f>
        <v>245.50817894687219</v>
      </c>
      <c r="AS10" s="6">
        <f>IFERROR(INDEX(Sales!$D$5:$ABF$18,MATCH(UsagePerHour!$B10,Sales!$C$5:$C$18,0),MATCH(UsagePerHour!AS$4,Sales!$D$3:$ABF$3,0))/AS$2*INDEX(Usage!$D$5:$ABF$11,MATCH(UsagePerHour!$B$4,Usage!$C$5:$C$11,0),MATCH(UsagePerHour!AS$4,Usage!$D$3:$ABF$3,0)),"")</f>
        <v>27.552200925833883</v>
      </c>
      <c r="AT10" s="6">
        <f>IFERROR(INDEX(Sales!$D$5:$ABF$18,MATCH(UsagePerHour!$B10,Sales!$C$5:$C$18,0),MATCH(UsagePerHour!AT$4,Sales!$D$3:$ABF$3,0))/AT$2*INDEX(Usage!$D$5:$ABF$11,MATCH(UsagePerHour!$B$4,Usage!$C$5:$C$11,0),MATCH(UsagePerHour!AT$4,Usage!$D$3:$ABF$3,0)),"")</f>
        <v>34.666448015742866</v>
      </c>
      <c r="AU10" s="6">
        <f>IFERROR(INDEX(Sales!$D$5:$ABF$18,MATCH(UsagePerHour!$B10,Sales!$C$5:$C$18,0),MATCH(UsagePerHour!AU$4,Sales!$D$3:$ABF$3,0))/AU$2*INDEX(Usage!$D$5:$ABF$11,MATCH(UsagePerHour!$B$4,Usage!$C$5:$C$11,0),MATCH(UsagePerHour!AU$4,Usage!$D$3:$ABF$3,0)),"")</f>
        <v>17.91527345309381</v>
      </c>
      <c r="AV10" s="6">
        <f>IFERROR(INDEX(Sales!$D$5:$ABF$18,MATCH(UsagePerHour!$B10,Sales!$C$5:$C$18,0),MATCH(UsagePerHour!AV$4,Sales!$D$3:$ABF$3,0))/AV$2*INDEX(Usage!$D$5:$ABF$11,MATCH(UsagePerHour!$B$4,Usage!$C$5:$C$11,0),MATCH(UsagePerHour!AV$4,Usage!$D$3:$ABF$3,0)),"")</f>
        <v>26.10697268183803</v>
      </c>
      <c r="AW10" s="6">
        <f>IFERROR(INDEX(Sales!$D$5:$ABF$18,MATCH(UsagePerHour!$B10,Sales!$C$5:$C$18,0),MATCH(UsagePerHour!AW$4,Sales!$D$3:$ABF$3,0))/AW$2*INDEX(Usage!$D$5:$ABF$11,MATCH(UsagePerHour!$B$4,Usage!$C$5:$C$11,0),MATCH(UsagePerHour!AW$4,Usage!$D$3:$ABF$3,0)),"")</f>
        <v>42.28235866925548</v>
      </c>
      <c r="AX10" s="6">
        <f>IFERROR(INDEX(Sales!$D$5:$ABF$18,MATCH(UsagePerHour!$B10,Sales!$C$5:$C$18,0),MATCH(UsagePerHour!AX$4,Sales!$D$3:$ABF$3,0))/AX$2*INDEX(Usage!$D$5:$ABF$11,MATCH(UsagePerHour!$B$4,Usage!$C$5:$C$11,0),MATCH(UsagePerHour!AX$4,Usage!$D$3:$ABF$3,0)),"")</f>
        <v>34.074713590580068</v>
      </c>
      <c r="AY10" s="6">
        <f>IFERROR(INDEX(Sales!$D$5:$ABF$18,MATCH(UsagePerHour!$B10,Sales!$C$5:$C$18,0),MATCH(UsagePerHour!AY$4,Sales!$D$3:$ABF$3,0))/AY$2*INDEX(Usage!$D$5:$ABF$11,MATCH(UsagePerHour!$B$4,Usage!$C$5:$C$11,0),MATCH(UsagePerHour!AY$4,Usage!$D$3:$ABF$3,0)),"")</f>
        <v>245.50817894687219</v>
      </c>
      <c r="AZ10" s="6">
        <f>IFERROR(INDEX(Sales!$D$5:$ABF$18,MATCH(UsagePerHour!$B10,Sales!$C$5:$C$18,0),MATCH(UsagePerHour!AZ$4,Sales!$D$3:$ABF$3,0))/AZ$2*INDEX(Usage!$D$5:$ABF$11,MATCH(UsagePerHour!$B$4,Usage!$C$5:$C$11,0),MATCH(UsagePerHour!AZ$4,Usage!$D$3:$ABF$3,0)),"")</f>
        <v>27.552200925833883</v>
      </c>
      <c r="BA10" s="6">
        <f>IFERROR(INDEX(Sales!$D$5:$ABF$18,MATCH(UsagePerHour!$B10,Sales!$C$5:$C$18,0),MATCH(UsagePerHour!BA$4,Sales!$D$3:$ABF$3,0))/BA$2*INDEX(Usage!$D$5:$ABF$11,MATCH(UsagePerHour!$B$4,Usage!$C$5:$C$11,0),MATCH(UsagePerHour!BA$4,Usage!$D$3:$ABF$3,0)),"")</f>
        <v>34.666448015742866</v>
      </c>
      <c r="BB10" s="6">
        <f>IFERROR(INDEX(Sales!$D$5:$ABF$18,MATCH(UsagePerHour!$B10,Sales!$C$5:$C$18,0),MATCH(UsagePerHour!BB$4,Sales!$D$3:$ABF$3,0))/BB$2*INDEX(Usage!$D$5:$ABF$11,MATCH(UsagePerHour!$B$4,Usage!$C$5:$C$11,0),MATCH(UsagePerHour!BB$4,Usage!$D$3:$ABF$3,0)),"")</f>
        <v>17.91527345309381</v>
      </c>
      <c r="BC10" s="6">
        <f>IFERROR(INDEX(Sales!$D$5:$ABF$18,MATCH(UsagePerHour!$B10,Sales!$C$5:$C$18,0),MATCH(UsagePerHour!BC$4,Sales!$D$3:$ABF$3,0))/BC$2*INDEX(Usage!$D$5:$ABF$11,MATCH(UsagePerHour!$B$4,Usage!$C$5:$C$11,0),MATCH(UsagePerHour!BC$4,Usage!$D$3:$ABF$3,0)),"")</f>
        <v>26.10697268183803</v>
      </c>
      <c r="BD10" s="6">
        <f>IFERROR(INDEX(Sales!$D$5:$ABF$18,MATCH(UsagePerHour!$B10,Sales!$C$5:$C$18,0),MATCH(UsagePerHour!BD$4,Sales!$D$3:$ABF$3,0))/BD$2*INDEX(Usage!$D$5:$ABF$11,MATCH(UsagePerHour!$B$4,Usage!$C$5:$C$11,0),MATCH(UsagePerHour!BD$4,Usage!$D$3:$ABF$3,0)),"")</f>
        <v>42.28235866925548</v>
      </c>
      <c r="BE10" s="6">
        <f>IFERROR(INDEX(Sales!$D$5:$ABF$18,MATCH(UsagePerHour!$B10,Sales!$C$5:$C$18,0),MATCH(UsagePerHour!BE$4,Sales!$D$3:$ABF$3,0))/BE$2*INDEX(Usage!$D$5:$ABF$11,MATCH(UsagePerHour!$B$4,Usage!$C$5:$C$11,0),MATCH(UsagePerHour!BE$4,Usage!$D$3:$ABF$3,0)),"")</f>
        <v>34.074713590580068</v>
      </c>
      <c r="BF10" s="6">
        <f>IFERROR(INDEX(Sales!$D$5:$ABF$18,MATCH(UsagePerHour!$B10,Sales!$C$5:$C$18,0),MATCH(UsagePerHour!BF$4,Sales!$D$3:$ABF$3,0))/BF$2*INDEX(Usage!$D$5:$ABF$11,MATCH(UsagePerHour!$B$4,Usage!$C$5:$C$11,0),MATCH(UsagePerHour!BF$4,Usage!$D$3:$ABF$3,0)),"")</f>
        <v>245.50817894687219</v>
      </c>
      <c r="BG10" s="6">
        <f>IFERROR(INDEX(Sales!$D$5:$ABF$18,MATCH(UsagePerHour!$B10,Sales!$C$5:$C$18,0),MATCH(UsagePerHour!BG$4,Sales!$D$3:$ABF$3,0))/BG$2*INDEX(Usage!$D$5:$ABF$11,MATCH(UsagePerHour!$B$4,Usage!$C$5:$C$11,0),MATCH(UsagePerHour!BG$4,Usage!$D$3:$ABF$3,0)),"")</f>
        <v>27.552200925833883</v>
      </c>
      <c r="BH10" s="6">
        <f>IFERROR(INDEX(Sales!$D$5:$ABF$18,MATCH(UsagePerHour!$B10,Sales!$C$5:$C$18,0),MATCH(UsagePerHour!BH$4,Sales!$D$3:$ABF$3,0))/BH$2*INDEX(Usage!$D$5:$ABF$11,MATCH(UsagePerHour!$B$4,Usage!$C$5:$C$11,0),MATCH(UsagePerHour!BH$4,Usage!$D$3:$ABF$3,0)),"")</f>
        <v>34.666448015742866</v>
      </c>
      <c r="BI10" s="6">
        <f>IFERROR(INDEX(Sales!$D$5:$ABF$18,MATCH(UsagePerHour!$B10,Sales!$C$5:$C$18,0),MATCH(UsagePerHour!BI$4,Sales!$D$3:$ABF$3,0))/BI$2*INDEX(Usage!$D$5:$ABF$11,MATCH(UsagePerHour!$B$4,Usage!$C$5:$C$11,0),MATCH(UsagePerHour!BI$4,Usage!$D$3:$ABF$3,0)),"")</f>
        <v>17.91527345309381</v>
      </c>
      <c r="BJ10" s="6">
        <f>IFERROR(INDEX(Sales!$D$5:$ABF$18,MATCH(UsagePerHour!$B10,Sales!$C$5:$C$18,0),MATCH(UsagePerHour!BJ$4,Sales!$D$3:$ABF$3,0))/BJ$2*INDEX(Usage!$D$5:$ABF$11,MATCH(UsagePerHour!$B$4,Usage!$C$5:$C$11,0),MATCH(UsagePerHour!BJ$4,Usage!$D$3:$ABF$3,0)),"")</f>
        <v>26.10697268183803</v>
      </c>
      <c r="BK10" s="6">
        <f>IFERROR(INDEX(Sales!$D$5:$ABF$18,MATCH(UsagePerHour!$B10,Sales!$C$5:$C$18,0),MATCH(UsagePerHour!BK$4,Sales!$D$3:$ABF$3,0))/BK$2*INDEX(Usage!$D$5:$ABF$11,MATCH(UsagePerHour!$B$4,Usage!$C$5:$C$11,0),MATCH(UsagePerHour!BK$4,Usage!$D$3:$ABF$3,0)),"")</f>
        <v>42.28235866925548</v>
      </c>
      <c r="BL10" s="6">
        <f>IFERROR(INDEX(Sales!$D$5:$ABF$18,MATCH(UsagePerHour!$B10,Sales!$C$5:$C$18,0),MATCH(UsagePerHour!BL$4,Sales!$D$3:$ABF$3,0))/BL$2*INDEX(Usage!$D$5:$ABF$11,MATCH(UsagePerHour!$B$4,Usage!$C$5:$C$11,0),MATCH(UsagePerHour!BL$4,Usage!$D$3:$ABF$3,0)),"")</f>
        <v>34.074713590580068</v>
      </c>
      <c r="BM10" s="6">
        <f>IFERROR(INDEX(Sales!$D$5:$ABF$18,MATCH(UsagePerHour!$B10,Sales!$C$5:$C$18,0),MATCH(UsagePerHour!BM$4,Sales!$D$3:$ABF$3,0))/BM$2*INDEX(Usage!$D$5:$ABF$11,MATCH(UsagePerHour!$B$4,Usage!$C$5:$C$11,0),MATCH(UsagePerHour!BM$4,Usage!$D$3:$ABF$3,0)),"")</f>
        <v>245.50817894687219</v>
      </c>
      <c r="BN10" s="6">
        <f>IFERROR(INDEX(Sales!$D$5:$ABF$18,MATCH(UsagePerHour!$B10,Sales!$C$5:$C$18,0),MATCH(UsagePerHour!BN$4,Sales!$D$3:$ABF$3,0))/BN$2*INDEX(Usage!$D$5:$ABF$11,MATCH(UsagePerHour!$B$4,Usage!$C$5:$C$11,0),MATCH(UsagePerHour!BN$4,Usage!$D$3:$ABF$3,0)),"")</f>
        <v>27.552200925833883</v>
      </c>
      <c r="BO10" s="6">
        <f>IFERROR(INDEX(Sales!$D$5:$ABF$18,MATCH(UsagePerHour!$B10,Sales!$C$5:$C$18,0),MATCH(UsagePerHour!BO$4,Sales!$D$3:$ABF$3,0))/BO$2*INDEX(Usage!$D$5:$ABF$11,MATCH(UsagePerHour!$B$4,Usage!$C$5:$C$11,0),MATCH(UsagePerHour!BO$4,Usage!$D$3:$ABF$3,0)),"")</f>
        <v>34.666448015742866</v>
      </c>
      <c r="BP10" s="6">
        <f>IFERROR(INDEX(Sales!$D$5:$ABF$18,MATCH(UsagePerHour!$B10,Sales!$C$5:$C$18,0),MATCH(UsagePerHour!BP$4,Sales!$D$3:$ABF$3,0))/BP$2*INDEX(Usage!$D$5:$ABF$11,MATCH(UsagePerHour!$B$4,Usage!$C$5:$C$11,0),MATCH(UsagePerHour!BP$4,Usage!$D$3:$ABF$3,0)),"")</f>
        <v>17.91527345309381</v>
      </c>
      <c r="BQ10" s="6">
        <f>IFERROR(INDEX(Sales!$D$5:$ABF$18,MATCH(UsagePerHour!$B10,Sales!$C$5:$C$18,0),MATCH(UsagePerHour!BQ$4,Sales!$D$3:$ABF$3,0))/BQ$2*INDEX(Usage!$D$5:$ABF$11,MATCH(UsagePerHour!$B$4,Usage!$C$5:$C$11,0),MATCH(UsagePerHour!BQ$4,Usage!$D$3:$ABF$3,0)),"")</f>
        <v>26.10697268183803</v>
      </c>
      <c r="BR10" s="6">
        <f>IFERROR(INDEX(Sales!$D$5:$ABF$18,MATCH(UsagePerHour!$B10,Sales!$C$5:$C$18,0),MATCH(UsagePerHour!BR$4,Sales!$D$3:$ABF$3,0))/BR$2*INDEX(Usage!$D$5:$ABF$11,MATCH(UsagePerHour!$B$4,Usage!$C$5:$C$11,0),MATCH(UsagePerHour!BR$4,Usage!$D$3:$ABF$3,0)),"")</f>
        <v>42.28235866925548</v>
      </c>
      <c r="BS10" s="6">
        <f>IFERROR(INDEX(Sales!$D$5:$ABF$18,MATCH(UsagePerHour!$B10,Sales!$C$5:$C$18,0),MATCH(UsagePerHour!BS$4,Sales!$D$3:$ABF$3,0))/BS$2*INDEX(Usage!$D$5:$ABF$11,MATCH(UsagePerHour!$B$4,Usage!$C$5:$C$11,0),MATCH(UsagePerHour!BS$4,Usage!$D$3:$ABF$3,0)),"")</f>
        <v>34.074713590580068</v>
      </c>
      <c r="BT10" s="6">
        <f>IFERROR(INDEX(Sales!$D$5:$ABF$18,MATCH(UsagePerHour!$B10,Sales!$C$5:$C$18,0),MATCH(UsagePerHour!BT$4,Sales!$D$3:$ABF$3,0))/BT$2*INDEX(Usage!$D$5:$ABF$11,MATCH(UsagePerHour!$B$4,Usage!$C$5:$C$11,0),MATCH(UsagePerHour!BT$4,Usage!$D$3:$ABF$3,0)),"")</f>
        <v>245.50817894687219</v>
      </c>
      <c r="BU10" s="6">
        <f>IFERROR(INDEX(Sales!$D$5:$ABF$18,MATCH(UsagePerHour!$B10,Sales!$C$5:$C$18,0),MATCH(UsagePerHour!BU$4,Sales!$D$3:$ABF$3,0))/BU$2*INDEX(Usage!$D$5:$ABF$11,MATCH(UsagePerHour!$B$4,Usage!$C$5:$C$11,0),MATCH(UsagePerHour!BU$4,Usage!$D$3:$ABF$3,0)),"")</f>
        <v>27.552200925833883</v>
      </c>
      <c r="BV10" s="6">
        <f>IFERROR(INDEX(Sales!$D$5:$ABF$18,MATCH(UsagePerHour!$B10,Sales!$C$5:$C$18,0),MATCH(UsagePerHour!BV$4,Sales!$D$3:$ABF$3,0))/BV$2*INDEX(Usage!$D$5:$ABF$11,MATCH(UsagePerHour!$B$4,Usage!$C$5:$C$11,0),MATCH(UsagePerHour!BV$4,Usage!$D$3:$ABF$3,0)),"")</f>
        <v>34.666448015742866</v>
      </c>
      <c r="BW10" s="6">
        <f>IFERROR(INDEX(Sales!$D$5:$ABF$18,MATCH(UsagePerHour!$B10,Sales!$C$5:$C$18,0),MATCH(UsagePerHour!BW$4,Sales!$D$3:$ABF$3,0))/BW$2*INDEX(Usage!$D$5:$ABF$11,MATCH(UsagePerHour!$B$4,Usage!$C$5:$C$11,0),MATCH(UsagePerHour!BW$4,Usage!$D$3:$ABF$3,0)),"")</f>
        <v>17.91527345309381</v>
      </c>
      <c r="BX10" s="6">
        <f>IFERROR(INDEX(Sales!$D$5:$ABF$18,MATCH(UsagePerHour!$B10,Sales!$C$5:$C$18,0),MATCH(UsagePerHour!BX$4,Sales!$D$3:$ABF$3,0))/BX$2*INDEX(Usage!$D$5:$ABF$11,MATCH(UsagePerHour!$B$4,Usage!$C$5:$C$11,0),MATCH(UsagePerHour!BX$4,Usage!$D$3:$ABF$3,0)),"")</f>
        <v>26.10697268183803</v>
      </c>
      <c r="BY10" s="6">
        <f>IFERROR(INDEX(Sales!$D$5:$ABF$18,MATCH(UsagePerHour!$B10,Sales!$C$5:$C$18,0),MATCH(UsagePerHour!BY$4,Sales!$D$3:$ABF$3,0))/BY$2*INDEX(Usage!$D$5:$ABF$11,MATCH(UsagePerHour!$B$4,Usage!$C$5:$C$11,0),MATCH(UsagePerHour!BY$4,Usage!$D$3:$ABF$3,0)),"")</f>
        <v>42.28235866925548</v>
      </c>
      <c r="BZ10" s="6">
        <f>IFERROR(INDEX(Sales!$D$5:$ABF$18,MATCH(UsagePerHour!$B10,Sales!$C$5:$C$18,0),MATCH(UsagePerHour!BZ$4,Sales!$D$3:$ABF$3,0))/BZ$2*INDEX(Usage!$D$5:$ABF$11,MATCH(UsagePerHour!$B$4,Usage!$C$5:$C$11,0),MATCH(UsagePerHour!BZ$4,Usage!$D$3:$ABF$3,0)),"")</f>
        <v>34.074713590580068</v>
      </c>
      <c r="CA10" s="6">
        <f>IFERROR(INDEX(Sales!$D$5:$ABF$18,MATCH(UsagePerHour!$B10,Sales!$C$5:$C$18,0),MATCH(UsagePerHour!CA$4,Sales!$D$3:$ABF$3,0))/CA$2*INDEX(Usage!$D$5:$ABF$11,MATCH(UsagePerHour!$B$4,Usage!$C$5:$C$11,0),MATCH(UsagePerHour!CA$4,Usage!$D$3:$ABF$3,0)),"")</f>
        <v>245.50817894687219</v>
      </c>
      <c r="CB10" s="6">
        <f>IFERROR(INDEX(Sales!$D$5:$ABF$18,MATCH(UsagePerHour!$B10,Sales!$C$5:$C$18,0),MATCH(UsagePerHour!CB$4,Sales!$D$3:$ABF$3,0))/CB$2*INDEX(Usage!$D$5:$ABF$11,MATCH(UsagePerHour!$B$4,Usage!$C$5:$C$11,0),MATCH(UsagePerHour!CB$4,Usage!$D$3:$ABF$3,0)),"")</f>
        <v>27.552200925833883</v>
      </c>
      <c r="CC10" s="6">
        <f>IFERROR(INDEX(Sales!$D$5:$ABF$18,MATCH(UsagePerHour!$B10,Sales!$C$5:$C$18,0),MATCH(UsagePerHour!CC$4,Sales!$D$3:$ABF$3,0))/CC$2*INDEX(Usage!$D$5:$ABF$11,MATCH(UsagePerHour!$B$4,Usage!$C$5:$C$11,0),MATCH(UsagePerHour!CC$4,Usage!$D$3:$ABF$3,0)),"")</f>
        <v>34.666448015742866</v>
      </c>
      <c r="CD10" s="6">
        <f>IFERROR(INDEX(Sales!$D$5:$ABF$18,MATCH(UsagePerHour!$B10,Sales!$C$5:$C$18,0),MATCH(UsagePerHour!CD$4,Sales!$D$3:$ABF$3,0))/CD$2*INDEX(Usage!$D$5:$ABF$11,MATCH(UsagePerHour!$B$4,Usage!$C$5:$C$11,0),MATCH(UsagePerHour!CD$4,Usage!$D$3:$ABF$3,0)),"")</f>
        <v>17.91527345309381</v>
      </c>
      <c r="CE10" s="6">
        <f>IFERROR(INDEX(Sales!$D$5:$ABF$18,MATCH(UsagePerHour!$B10,Sales!$C$5:$C$18,0),MATCH(UsagePerHour!CE$4,Sales!$D$3:$ABF$3,0))/CE$2*INDEX(Usage!$D$5:$ABF$11,MATCH(UsagePerHour!$B$4,Usage!$C$5:$C$11,0),MATCH(UsagePerHour!CE$4,Usage!$D$3:$ABF$3,0)),"")</f>
        <v>26.10697268183803</v>
      </c>
      <c r="CF10" s="6">
        <f>IFERROR(INDEX(Sales!$D$5:$ABF$18,MATCH(UsagePerHour!$B10,Sales!$C$5:$C$18,0),MATCH(UsagePerHour!CF$4,Sales!$D$3:$ABF$3,0))/CF$2*INDEX(Usage!$D$5:$ABF$11,MATCH(UsagePerHour!$B$4,Usage!$C$5:$C$11,0),MATCH(UsagePerHour!CF$4,Usage!$D$3:$ABF$3,0)),"")</f>
        <v>42.28235866925548</v>
      </c>
      <c r="CG10" s="6">
        <f>IFERROR(INDEX(Sales!$D$5:$ABF$18,MATCH(UsagePerHour!$B10,Sales!$C$5:$C$18,0),MATCH(UsagePerHour!CG$4,Sales!$D$3:$ABF$3,0))/CG$2*INDEX(Usage!$D$5:$ABF$11,MATCH(UsagePerHour!$B$4,Usage!$C$5:$C$11,0),MATCH(UsagePerHour!CG$4,Usage!$D$3:$ABF$3,0)),"")</f>
        <v>34.074713590580068</v>
      </c>
      <c r="CH10" s="6">
        <f>IFERROR(INDEX(Sales!$D$5:$ABF$18,MATCH(UsagePerHour!$B10,Sales!$C$5:$C$18,0),MATCH(UsagePerHour!CH$4,Sales!$D$3:$ABF$3,0))/CH$2*INDEX(Usage!$D$5:$ABF$11,MATCH(UsagePerHour!$B$4,Usage!$C$5:$C$11,0),MATCH(UsagePerHour!CH$4,Usage!$D$3:$ABF$3,0)),"")</f>
        <v>245.50817894687219</v>
      </c>
      <c r="CI10" s="6">
        <f>IFERROR(INDEX(Sales!$D$5:$ABF$18,MATCH(UsagePerHour!$B10,Sales!$C$5:$C$18,0),MATCH(UsagePerHour!CI$4,Sales!$D$3:$ABF$3,0))/CI$2*INDEX(Usage!$D$5:$ABF$11,MATCH(UsagePerHour!$B$4,Usage!$C$5:$C$11,0),MATCH(UsagePerHour!CI$4,Usage!$D$3:$ABF$3,0)),"")</f>
        <v>27.552200925833883</v>
      </c>
      <c r="CJ10" s="6">
        <f>IFERROR(INDEX(Sales!$D$5:$ABF$18,MATCH(UsagePerHour!$B10,Sales!$C$5:$C$18,0),MATCH(UsagePerHour!CJ$4,Sales!$D$3:$ABF$3,0))/CJ$2*INDEX(Usage!$D$5:$ABF$11,MATCH(UsagePerHour!$B$4,Usage!$C$5:$C$11,0),MATCH(UsagePerHour!CJ$4,Usage!$D$3:$ABF$3,0)),"")</f>
        <v>34.666448015742866</v>
      </c>
      <c r="CK10" s="6">
        <f>IFERROR(INDEX(Sales!$D$5:$ABF$18,MATCH(UsagePerHour!$B10,Sales!$C$5:$C$18,0),MATCH(UsagePerHour!CK$4,Sales!$D$3:$ABF$3,0))/CK$2*INDEX(Usage!$D$5:$ABF$11,MATCH(UsagePerHour!$B$4,Usage!$C$5:$C$11,0),MATCH(UsagePerHour!CK$4,Usage!$D$3:$ABF$3,0)),"")</f>
        <v>17.91527345309381</v>
      </c>
      <c r="CL10" s="6">
        <f>IFERROR(INDEX(Sales!$D$5:$ABF$18,MATCH(UsagePerHour!$B10,Sales!$C$5:$C$18,0),MATCH(UsagePerHour!CL$4,Sales!$D$3:$ABF$3,0))/CL$2*INDEX(Usage!$D$5:$ABF$11,MATCH(UsagePerHour!$B$4,Usage!$C$5:$C$11,0),MATCH(UsagePerHour!CL$4,Usage!$D$3:$ABF$3,0)),"")</f>
        <v>26.10697268183803</v>
      </c>
      <c r="CM10" s="6">
        <f>IFERROR(INDEX(Sales!$D$5:$ABF$18,MATCH(UsagePerHour!$B10,Sales!$C$5:$C$18,0),MATCH(UsagePerHour!CM$4,Sales!$D$3:$ABF$3,0))/CM$2*INDEX(Usage!$D$5:$ABF$11,MATCH(UsagePerHour!$B$4,Usage!$C$5:$C$11,0),MATCH(UsagePerHour!CM$4,Usage!$D$3:$ABF$3,0)),"")</f>
        <v>42.28235866925548</v>
      </c>
      <c r="CN10" s="6">
        <f>IFERROR(INDEX(Sales!$D$5:$ABF$18,MATCH(UsagePerHour!$B10,Sales!$C$5:$C$18,0),MATCH(UsagePerHour!CN$4,Sales!$D$3:$ABF$3,0))/CN$2*INDEX(Usage!$D$5:$ABF$11,MATCH(UsagePerHour!$B$4,Usage!$C$5:$C$11,0),MATCH(UsagePerHour!CN$4,Usage!$D$3:$ABF$3,0)),"")</f>
        <v>34.074713590580068</v>
      </c>
      <c r="CO10" s="6">
        <f>IFERROR(INDEX(Sales!$D$5:$ABF$18,MATCH(UsagePerHour!$B10,Sales!$C$5:$C$18,0),MATCH(UsagePerHour!CO$4,Sales!$D$3:$ABF$3,0))/CO$2*INDEX(Usage!$D$5:$ABF$11,MATCH(UsagePerHour!$B$4,Usage!$C$5:$C$11,0),MATCH(UsagePerHour!CO$4,Usage!$D$3:$ABF$3,0)),"")</f>
        <v>245.50817894687219</v>
      </c>
      <c r="CP10" s="6">
        <f>IFERROR(INDEX(Sales!$D$5:$ABF$18,MATCH(UsagePerHour!$B10,Sales!$C$5:$C$18,0),MATCH(UsagePerHour!CP$4,Sales!$D$3:$ABF$3,0))/CP$2*INDEX(Usage!$D$5:$ABF$11,MATCH(UsagePerHour!$B$4,Usage!$C$5:$C$11,0),MATCH(UsagePerHour!CP$4,Usage!$D$3:$ABF$3,0)),"")</f>
        <v>27.552200925833883</v>
      </c>
      <c r="CQ10" s="6">
        <f>IFERROR(INDEX(Sales!$D$5:$ABF$18,MATCH(UsagePerHour!$B10,Sales!$C$5:$C$18,0),MATCH(UsagePerHour!CQ$4,Sales!$D$3:$ABF$3,0))/CQ$2*INDEX(Usage!$D$5:$ABF$11,MATCH(UsagePerHour!$B$4,Usage!$C$5:$C$11,0),MATCH(UsagePerHour!CQ$4,Usage!$D$3:$ABF$3,0)),"")</f>
        <v>34.666448015742866</v>
      </c>
      <c r="CR10" s="6">
        <f>IFERROR(INDEX(Sales!$D$5:$ABF$18,MATCH(UsagePerHour!$B10,Sales!$C$5:$C$18,0),MATCH(UsagePerHour!CR$4,Sales!$D$3:$ABF$3,0))/CR$2*INDEX(Usage!$D$5:$ABF$11,MATCH(UsagePerHour!$B$4,Usage!$C$5:$C$11,0),MATCH(UsagePerHour!CR$4,Usage!$D$3:$ABF$3,0)),"")</f>
        <v>17.91527345309381</v>
      </c>
      <c r="CS10" s="6">
        <f>IFERROR(INDEX(Sales!$D$5:$ABF$18,MATCH(UsagePerHour!$B10,Sales!$C$5:$C$18,0),MATCH(UsagePerHour!CS$4,Sales!$D$3:$ABF$3,0))/CS$2*INDEX(Usage!$D$5:$ABF$11,MATCH(UsagePerHour!$B$4,Usage!$C$5:$C$11,0),MATCH(UsagePerHour!CS$4,Usage!$D$3:$ABF$3,0)),"")</f>
        <v>26.10697268183803</v>
      </c>
      <c r="CT10" s="6">
        <f>IFERROR(INDEX(Sales!$D$5:$ABF$18,MATCH(UsagePerHour!$B10,Sales!$C$5:$C$18,0),MATCH(UsagePerHour!CT$4,Sales!$D$3:$ABF$3,0))/CT$2*INDEX(Usage!$D$5:$ABF$11,MATCH(UsagePerHour!$B$4,Usage!$C$5:$C$11,0),MATCH(UsagePerHour!CT$4,Usage!$D$3:$ABF$3,0)),"")</f>
        <v>42.28235866925548</v>
      </c>
      <c r="CU10" s="6">
        <f>IFERROR(INDEX(Sales!$D$5:$ABF$18,MATCH(UsagePerHour!$B10,Sales!$C$5:$C$18,0),MATCH(UsagePerHour!CU$4,Sales!$D$3:$ABF$3,0))/CU$2*INDEX(Usage!$D$5:$ABF$11,MATCH(UsagePerHour!$B$4,Usage!$C$5:$C$11,0),MATCH(UsagePerHour!CU$4,Usage!$D$3:$ABF$3,0)),"")</f>
        <v>34.074713590580068</v>
      </c>
      <c r="CV10" s="6">
        <f>IFERROR(INDEX(Sales!$D$5:$ABF$18,MATCH(UsagePerHour!$B10,Sales!$C$5:$C$18,0),MATCH(UsagePerHour!CV$4,Sales!$D$3:$ABF$3,0))/CV$2*INDEX(Usage!$D$5:$ABF$11,MATCH(UsagePerHour!$B$4,Usage!$C$5:$C$11,0),MATCH(UsagePerHour!CV$4,Usage!$D$3:$ABF$3,0)),"")</f>
        <v>245.50817894687219</v>
      </c>
      <c r="CW10" s="6">
        <f>IFERROR(INDEX(Sales!$D$5:$ABF$18,MATCH(UsagePerHour!$B10,Sales!$C$5:$C$18,0),MATCH(UsagePerHour!CW$4,Sales!$D$3:$ABF$3,0))/CW$2*INDEX(Usage!$D$5:$ABF$11,MATCH(UsagePerHour!$B$4,Usage!$C$5:$C$11,0),MATCH(UsagePerHour!CW$4,Usage!$D$3:$ABF$3,0)),"")</f>
        <v>27.552200925833883</v>
      </c>
      <c r="CX10" s="6">
        <f>IFERROR(INDEX(Sales!$D$5:$ABF$18,MATCH(UsagePerHour!$B10,Sales!$C$5:$C$18,0),MATCH(UsagePerHour!CX$4,Sales!$D$3:$ABF$3,0))/CX$2*INDEX(Usage!$D$5:$ABF$11,MATCH(UsagePerHour!$B$4,Usage!$C$5:$C$11,0),MATCH(UsagePerHour!CX$4,Usage!$D$3:$ABF$3,0)),"")</f>
        <v>34.666448015742866</v>
      </c>
      <c r="CY10" s="6">
        <f>IFERROR(INDEX(Sales!$D$5:$ABF$18,MATCH(UsagePerHour!$B10,Sales!$C$5:$C$18,0),MATCH(UsagePerHour!CY$4,Sales!$D$3:$ABF$3,0))/CY$2*INDEX(Usage!$D$5:$ABF$11,MATCH(UsagePerHour!$B$4,Usage!$C$5:$C$11,0),MATCH(UsagePerHour!CY$4,Usage!$D$3:$ABF$3,0)),"")</f>
        <v>17.91527345309381</v>
      </c>
      <c r="CZ10" s="6">
        <f>IFERROR(INDEX(Sales!$D$5:$ABF$18,MATCH(UsagePerHour!$B10,Sales!$C$5:$C$18,0),MATCH(UsagePerHour!CZ$4,Sales!$D$3:$ABF$3,0))/CZ$2*INDEX(Usage!$D$5:$ABF$11,MATCH(UsagePerHour!$B$4,Usage!$C$5:$C$11,0),MATCH(UsagePerHour!CZ$4,Usage!$D$3:$ABF$3,0)),"")</f>
        <v>26.10697268183803</v>
      </c>
      <c r="DA10" s="6">
        <f>IFERROR(INDEX(Sales!$D$5:$ABF$18,MATCH(UsagePerHour!$B10,Sales!$C$5:$C$18,0),MATCH(UsagePerHour!DA$4,Sales!$D$3:$ABF$3,0))/DA$2*INDEX(Usage!$D$5:$ABF$11,MATCH(UsagePerHour!$B$4,Usage!$C$5:$C$11,0),MATCH(UsagePerHour!DA$4,Usage!$D$3:$ABF$3,0)),"")</f>
        <v>18.294834331337324</v>
      </c>
      <c r="DB10" s="6">
        <f>IFERROR(INDEX(Sales!$D$5:$ABF$18,MATCH(UsagePerHour!$B10,Sales!$C$5:$C$18,0),MATCH(UsagePerHour!DB$4,Sales!$D$3:$ABF$3,0))/DB$2*INDEX(Usage!$D$5:$ABF$11,MATCH(UsagePerHour!$B$4,Usage!$C$5:$C$11,0),MATCH(UsagePerHour!DB$4,Usage!$D$3:$ABF$3,0)),"")</f>
        <v>9.4564127579262482</v>
      </c>
      <c r="DC10" s="6">
        <f>IFERROR(INDEX(Sales!$D$5:$ABF$18,MATCH(UsagePerHour!$B10,Sales!$C$5:$C$18,0),MATCH(UsagePerHour!DC$4,Sales!$D$3:$ABF$3,0))/DC$2*INDEX(Usage!$D$5:$ABF$11,MATCH(UsagePerHour!$B$4,Usage!$C$5:$C$11,0),MATCH(UsagePerHour!DC$4,Usage!$D$3:$ABF$3,0)),"")</f>
        <v>171.68940556313834</v>
      </c>
      <c r="DD10" s="6">
        <f>IFERROR(INDEX(Sales!$D$5:$ABF$18,MATCH(UsagePerHour!$B10,Sales!$C$5:$C$18,0),MATCH(UsagePerHour!DD$4,Sales!$D$3:$ABF$3,0))/DD$2*INDEX(Usage!$D$5:$ABF$11,MATCH(UsagePerHour!$B$4,Usage!$C$5:$C$11,0),MATCH(UsagePerHour!DD$4,Usage!$D$3:$ABF$3,0)),"")</f>
        <v>34.587185733327203</v>
      </c>
      <c r="DE10" s="6">
        <f>IFERROR(INDEX(Sales!$D$5:$ABF$18,MATCH(UsagePerHour!$B10,Sales!$C$5:$C$18,0),MATCH(UsagePerHour!DE$4,Sales!$D$3:$ABF$3,0))/DE$2*INDEX(Usage!$D$5:$ABF$11,MATCH(UsagePerHour!$B$4,Usage!$C$5:$C$11,0),MATCH(UsagePerHour!DE$4,Usage!$D$3:$ABF$3,0)),"")</f>
        <v>19.530768618925151</v>
      </c>
      <c r="DF10" s="6">
        <f>IFERROR(INDEX(Sales!$D$5:$ABF$18,MATCH(UsagePerHour!$B10,Sales!$C$5:$C$18,0),MATCH(UsagePerHour!DF$4,Sales!$D$3:$ABF$3,0))/DF$2*INDEX(Usage!$D$5:$ABF$11,MATCH(UsagePerHour!$B$4,Usage!$C$5:$C$11,0),MATCH(UsagePerHour!DF$4,Usage!$D$3:$ABF$3,0)),"")</f>
        <v>1.4299483739783725</v>
      </c>
      <c r="DG10" s="6">
        <f>IFERROR(INDEX(Sales!$D$5:$ABF$18,MATCH(UsagePerHour!$B10,Sales!$C$5:$C$18,0),MATCH(UsagePerHour!DG$4,Sales!$D$3:$ABF$3,0))/DG$2*INDEX(Usage!$D$5:$ABF$11,MATCH(UsagePerHour!$B$4,Usage!$C$5:$C$11,0),MATCH(UsagePerHour!DG$4,Usage!$D$3:$ABF$3,0)),"")</f>
        <v>45.537739091660704</v>
      </c>
      <c r="DH10" s="6">
        <f>IFERROR(INDEX(Sales!$D$5:$ABF$18,MATCH(UsagePerHour!$B10,Sales!$C$5:$C$18,0),MATCH(UsagePerHour!DH$4,Sales!$D$3:$ABF$3,0))/DH$2*INDEX(Usage!$D$5:$ABF$11,MATCH(UsagePerHour!$B$4,Usage!$C$5:$C$11,0),MATCH(UsagePerHour!DH$4,Usage!$D$3:$ABF$3,0)),"")</f>
        <v>40.669354574819678</v>
      </c>
      <c r="DI10" s="6">
        <f>IFERROR(INDEX(Sales!$D$5:$ABF$18,MATCH(UsagePerHour!$B10,Sales!$C$5:$C$18,0),MATCH(UsagePerHour!DI$4,Sales!$D$3:$ABF$3,0))/DI$2*INDEX(Usage!$D$5:$ABF$11,MATCH(UsagePerHour!$B$4,Usage!$C$5:$C$11,0),MATCH(UsagePerHour!DI$4,Usage!$D$3:$ABF$3,0)),"")</f>
        <v>14.22951722937948</v>
      </c>
      <c r="DJ10" s="6">
        <f>IFERROR(INDEX(Sales!$D$5:$ABF$18,MATCH(UsagePerHour!$B10,Sales!$C$5:$C$18,0),MATCH(UsagePerHour!DJ$4,Sales!$D$3:$ABF$3,0))/DJ$2*INDEX(Usage!$D$5:$ABF$11,MATCH(UsagePerHour!$B$4,Usage!$C$5:$C$11,0),MATCH(UsagePerHour!DJ$4,Usage!$D$3:$ABF$3,0)),"")</f>
        <v>166.64135230354049</v>
      </c>
      <c r="DK10" s="6">
        <f>IFERROR(INDEX(Sales!$D$5:$ABF$18,MATCH(UsagePerHour!$B10,Sales!$C$5:$C$18,0),MATCH(UsagePerHour!DK$4,Sales!$D$3:$ABF$3,0))/DK$2*INDEX(Usage!$D$5:$ABF$11,MATCH(UsagePerHour!$B$4,Usage!$C$5:$C$11,0),MATCH(UsagePerHour!DK$4,Usage!$D$3:$ABF$3,0)),"")</f>
        <v>39.203332939662729</v>
      </c>
      <c r="DL10" s="6">
        <f>IFERROR(INDEX(Sales!$D$5:$ABF$18,MATCH(UsagePerHour!$B10,Sales!$C$5:$C$18,0),MATCH(UsagePerHour!DL$4,Sales!$D$3:$ABF$3,0))/DL$2*INDEX(Usage!$D$5:$ABF$11,MATCH(UsagePerHour!$B$4,Usage!$C$5:$C$11,0),MATCH(UsagePerHour!DL$4,Usage!$D$3:$ABF$3,0)),"")</f>
        <v>64.130743266635861</v>
      </c>
      <c r="DM10" s="6">
        <f>IFERROR(INDEX(Sales!$D$5:$ABF$18,MATCH(UsagePerHour!$B10,Sales!$C$5:$C$18,0),MATCH(UsagePerHour!DM$4,Sales!$D$3:$ABF$3,0))/DM$2*INDEX(Usage!$D$5:$ABF$11,MATCH(UsagePerHour!$B$4,Usage!$C$5:$C$11,0),MATCH(UsagePerHour!DM$4,Usage!$D$3:$ABF$3,0)),"")</f>
        <v>11.252765093860985</v>
      </c>
      <c r="DN10" s="6">
        <f>IFERROR(INDEX(Sales!$D$5:$ABF$18,MATCH(UsagePerHour!$B10,Sales!$C$5:$C$18,0),MATCH(UsagePerHour!DN$4,Sales!$D$3:$ABF$3,0))/DN$2*INDEX(Usage!$D$5:$ABF$11,MATCH(UsagePerHour!$B$4,Usage!$C$5:$C$11,0),MATCH(UsagePerHour!DN$4,Usage!$D$3:$ABF$3,0)),"")</f>
        <v>61.460515925243485</v>
      </c>
      <c r="DO10" s="6">
        <f>IFERROR(INDEX(Sales!$D$5:$ABF$18,MATCH(UsagePerHour!$B10,Sales!$C$5:$C$18,0),MATCH(UsagePerHour!DO$4,Sales!$D$3:$ABF$3,0))/DO$2*INDEX(Usage!$D$5:$ABF$11,MATCH(UsagePerHour!$B$4,Usage!$C$5:$C$11,0),MATCH(UsagePerHour!DO$4,Usage!$D$3:$ABF$3,0)),"")</f>
        <v>28.928711376169588</v>
      </c>
      <c r="DP10" s="6">
        <f>IFERROR(INDEX(Sales!$D$5:$ABF$18,MATCH(UsagePerHour!$B10,Sales!$C$5:$C$18,0),MATCH(UsagePerHour!DP$4,Sales!$D$3:$ABF$3,0))/DP$2*INDEX(Usage!$D$5:$ABF$11,MATCH(UsagePerHour!$B$4,Usage!$C$5:$C$11,0),MATCH(UsagePerHour!DP$4,Usage!$D$3:$ABF$3,0)),"")</f>
        <v>12.85771273969627</v>
      </c>
      <c r="DQ10" s="6">
        <f>IFERROR(INDEX(Sales!$D$5:$ABF$18,MATCH(UsagePerHour!$B10,Sales!$C$5:$C$18,0),MATCH(UsagePerHour!DQ$4,Sales!$D$3:$ABF$3,0))/DQ$2*INDEX(Usage!$D$5:$ABF$11,MATCH(UsagePerHour!$B$4,Usage!$C$5:$C$11,0),MATCH(UsagePerHour!DQ$4,Usage!$D$3:$ABF$3,0)),"")</f>
        <v>219.20846384516119</v>
      </c>
      <c r="DR10" s="6">
        <f>IFERROR(INDEX(Sales!$D$5:$ABF$18,MATCH(UsagePerHour!$B10,Sales!$C$5:$C$18,0),MATCH(UsagePerHour!DR$4,Sales!$D$3:$ABF$3,0))/DR$2*INDEX(Usage!$D$5:$ABF$11,MATCH(UsagePerHour!$B$4,Usage!$C$5:$C$11,0),MATCH(UsagePerHour!DR$4,Usage!$D$3:$ABF$3,0)),"")</f>
        <v>20.410871721234173</v>
      </c>
      <c r="DS10" s="6">
        <f>IFERROR(INDEX(Sales!$D$5:$ABF$18,MATCH(UsagePerHour!$B10,Sales!$C$5:$C$18,0),MATCH(UsagePerHour!DS$4,Sales!$D$3:$ABF$3,0))/DS$2*INDEX(Usage!$D$5:$ABF$11,MATCH(UsagePerHour!$B$4,Usage!$C$5:$C$11,0),MATCH(UsagePerHour!DS$4,Usage!$D$3:$ABF$3,0)),"")</f>
        <v>23.447340869309166</v>
      </c>
      <c r="DT10" s="6">
        <f>IFERROR(INDEX(Sales!$D$5:$ABF$18,MATCH(UsagePerHour!$B10,Sales!$C$5:$C$18,0),MATCH(UsagePerHour!DT$4,Sales!$D$3:$ABF$3,0))/DT$2*INDEX(Usage!$D$5:$ABF$11,MATCH(UsagePerHour!$B$4,Usage!$C$5:$C$11,0),MATCH(UsagePerHour!DT$4,Usage!$D$3:$ABF$3,0)),"")</f>
        <v>5.5544204322200388</v>
      </c>
      <c r="DU10" s="6">
        <f>IFERROR(INDEX(Sales!$D$5:$ABF$18,MATCH(UsagePerHour!$B10,Sales!$C$5:$C$18,0),MATCH(UsagePerHour!DU$4,Sales!$D$3:$ABF$3,0))/DU$2*INDEX(Usage!$D$5:$ABF$11,MATCH(UsagePerHour!$B$4,Usage!$C$5:$C$11,0),MATCH(UsagePerHour!DU$4,Usage!$D$3:$ABF$3,0)),"")</f>
        <v>34.51628599440793</v>
      </c>
      <c r="DV10" s="6">
        <f>IFERROR(INDEX(Sales!$D$5:$ABF$18,MATCH(UsagePerHour!$B10,Sales!$C$5:$C$18,0),MATCH(UsagePerHour!DV$4,Sales!$D$3:$ABF$3,0))/DV$2*INDEX(Usage!$D$5:$ABF$11,MATCH(UsagePerHour!$B$4,Usage!$C$5:$C$11,0),MATCH(UsagePerHour!DV$4,Usage!$D$3:$ABF$3,0)),"")</f>
        <v>14.917866666666667</v>
      </c>
      <c r="DW10" s="6">
        <f>IFERROR(INDEX(Sales!$D$5:$ABF$18,MATCH(UsagePerHour!$B10,Sales!$C$5:$C$18,0),MATCH(UsagePerHour!DW$4,Sales!$D$3:$ABF$3,0))/DW$2*INDEX(Usage!$D$5:$ABF$11,MATCH(UsagePerHour!$B$4,Usage!$C$5:$C$11,0),MATCH(UsagePerHour!DW$4,Usage!$D$3:$ABF$3,0)),"")</f>
        <v>7.3749471548152536</v>
      </c>
      <c r="DX10" s="6">
        <f>IFERROR(INDEX(Sales!$D$5:$ABF$18,MATCH(UsagePerHour!$B10,Sales!$C$5:$C$18,0),MATCH(UsagePerHour!DX$4,Sales!$D$3:$ABF$3,0))/DX$2*INDEX(Usage!$D$5:$ABF$11,MATCH(UsagePerHour!$B$4,Usage!$C$5:$C$11,0),MATCH(UsagePerHour!DX$4,Usage!$D$3:$ABF$3,0)),"")</f>
        <v>115.33447122046844</v>
      </c>
      <c r="DY10" s="6">
        <f>IFERROR(INDEX(Sales!$D$5:$ABF$18,MATCH(UsagePerHour!$B10,Sales!$C$5:$C$18,0),MATCH(UsagePerHour!DY$4,Sales!$D$3:$ABF$3,0))/DY$2*INDEX(Usage!$D$5:$ABF$11,MATCH(UsagePerHour!$B$4,Usage!$C$5:$C$11,0),MATCH(UsagePerHour!DY$4,Usage!$D$3:$ABF$3,0)),"")</f>
        <v>27.098374028618569</v>
      </c>
      <c r="DZ10" s="6">
        <f>IFERROR(INDEX(Sales!$D$5:$ABF$18,MATCH(UsagePerHour!$B10,Sales!$C$5:$C$18,0),MATCH(UsagePerHour!DZ$4,Sales!$D$3:$ABF$3,0))/DZ$2*INDEX(Usage!$D$5:$ABF$11,MATCH(UsagePerHour!$B$4,Usage!$C$5:$C$11,0),MATCH(UsagePerHour!DZ$4,Usage!$D$3:$ABF$3,0)),"")</f>
        <v>46.261820383941647</v>
      </c>
      <c r="EA10" s="6">
        <f>IFERROR(INDEX(Sales!$D$5:$ABF$18,MATCH(UsagePerHour!$B10,Sales!$C$5:$C$18,0),MATCH(UsagePerHour!EA$4,Sales!$D$3:$ABF$3,0))/EA$2*INDEX(Usage!$D$5:$ABF$11,MATCH(UsagePerHour!$B$4,Usage!$C$5:$C$11,0),MATCH(UsagePerHour!EA$4,Usage!$D$3:$ABF$3,0)),"")</f>
        <v>46.363362937069148</v>
      </c>
      <c r="EB10" s="6">
        <f>IFERROR(INDEX(Sales!$D$5:$ABF$18,MATCH(UsagePerHour!$B10,Sales!$C$5:$C$18,0),MATCH(UsagePerHour!EB$4,Sales!$D$3:$ABF$3,0))/EB$2*INDEX(Usage!$D$5:$ABF$11,MATCH(UsagePerHour!$B$4,Usage!$C$5:$C$11,0),MATCH(UsagePerHour!EB$4,Usage!$D$3:$ABF$3,0)),"")</f>
        <v>4.9336644200070945E-2</v>
      </c>
      <c r="EC10" s="6">
        <f>IFERROR(INDEX(Sales!$D$5:$ABF$18,MATCH(UsagePerHour!$B10,Sales!$C$5:$C$18,0),MATCH(UsagePerHour!EC$4,Sales!$D$3:$ABF$3,0))/EC$2*INDEX(Usage!$D$5:$ABF$11,MATCH(UsagePerHour!$B$4,Usage!$C$5:$C$11,0),MATCH(UsagePerHour!EC$4,Usage!$D$3:$ABF$3,0)),"")</f>
        <v>27.981604475266611</v>
      </c>
      <c r="ED10" s="6">
        <f>IFERROR(INDEX(Sales!$D$5:$ABF$18,MATCH(UsagePerHour!$B10,Sales!$C$5:$C$18,0),MATCH(UsagePerHour!ED$4,Sales!$D$3:$ABF$3,0))/ED$2*INDEX(Usage!$D$5:$ABF$11,MATCH(UsagePerHour!$B$4,Usage!$C$5:$C$11,0),MATCH(UsagePerHour!ED$4,Usage!$D$3:$ABF$3,0)),"")</f>
        <v>16.899262684874135</v>
      </c>
      <c r="EE10" s="6">
        <f>IFERROR(INDEX(Sales!$D$5:$ABF$18,MATCH(UsagePerHour!$B10,Sales!$C$5:$C$18,0),MATCH(UsagePerHour!EE$4,Sales!$D$3:$ABF$3,0))/EE$2*INDEX(Usage!$D$5:$ABF$11,MATCH(UsagePerHour!$B$4,Usage!$C$5:$C$11,0),MATCH(UsagePerHour!EE$4,Usage!$D$3:$ABF$3,0)),"")</f>
        <v>167.44454048094039</v>
      </c>
      <c r="EF10" s="6">
        <f>IFERROR(INDEX(Sales!$D$5:$ABF$18,MATCH(UsagePerHour!$B10,Sales!$C$5:$C$18,0),MATCH(UsagePerHour!EF$4,Sales!$D$3:$ABF$3,0))/EF$2*INDEX(Usage!$D$5:$ABF$11,MATCH(UsagePerHour!$B$4,Usage!$C$5:$C$11,0),MATCH(UsagePerHour!EF$4,Usage!$D$3:$ABF$3,0)),"")</f>
        <v>42.924309578988023</v>
      </c>
      <c r="EG10" s="6">
        <f>IFERROR(INDEX(Sales!$D$5:$ABF$18,MATCH(UsagePerHour!$B10,Sales!$C$5:$C$18,0),MATCH(UsagePerHour!EG$4,Sales!$D$3:$ABF$3,0))/EG$2*INDEX(Usage!$D$5:$ABF$11,MATCH(UsagePerHour!$B$4,Usage!$C$5:$C$11,0),MATCH(UsagePerHour!EG$4,Usage!$D$3:$ABF$3,0)),"")</f>
        <v>51.939805531291363</v>
      </c>
      <c r="EH10" s="6">
        <f>IFERROR(INDEX(Sales!$D$5:$ABF$18,MATCH(UsagePerHour!$B10,Sales!$C$5:$C$18,0),MATCH(UsagePerHour!EH$4,Sales!$D$3:$ABF$3,0))/EH$2*INDEX(Usage!$D$5:$ABF$11,MATCH(UsagePerHour!$B$4,Usage!$C$5:$C$11,0),MATCH(UsagePerHour!EH$4,Usage!$D$3:$ABF$3,0)),"")</f>
        <v>8.3718324285567967</v>
      </c>
      <c r="EI10" s="6">
        <f>IFERROR(INDEX(Sales!$D$5:$ABF$18,MATCH(UsagePerHour!$B10,Sales!$C$5:$C$18,0),MATCH(UsagePerHour!EI$4,Sales!$D$3:$ABF$3,0))/EI$2*INDEX(Usage!$D$5:$ABF$11,MATCH(UsagePerHour!$B$4,Usage!$C$5:$C$11,0),MATCH(UsagePerHour!EI$4,Usage!$D$3:$ABF$3,0)),"")</f>
        <v>52.641786953175249</v>
      </c>
      <c r="EJ10" s="6">
        <f>IFERROR(INDEX(Sales!$D$5:$ABF$18,MATCH(UsagePerHour!$B10,Sales!$C$5:$C$18,0),MATCH(UsagePerHour!EJ$4,Sales!$D$3:$ABF$3,0))/EJ$2*INDEX(Usage!$D$5:$ABF$11,MATCH(UsagePerHour!$B$4,Usage!$C$5:$C$11,0),MATCH(UsagePerHour!EJ$4,Usage!$D$3:$ABF$3,0)),"")</f>
        <v>22.694820826741868</v>
      </c>
      <c r="EK10" s="6">
        <f>IFERROR(INDEX(Sales!$D$5:$ABF$18,MATCH(UsagePerHour!$B10,Sales!$C$5:$C$18,0),MATCH(UsagePerHour!EK$4,Sales!$D$3:$ABF$3,0))/EK$2*INDEX(Usage!$D$5:$ABF$11,MATCH(UsagePerHour!$B$4,Usage!$C$5:$C$11,0),MATCH(UsagePerHour!EK$4,Usage!$D$3:$ABF$3,0)),"")</f>
        <v>18.433850628617989</v>
      </c>
      <c r="EL10" s="6">
        <f>IFERROR(INDEX(Sales!$D$5:$ABF$18,MATCH(UsagePerHour!$B10,Sales!$C$5:$C$18,0),MATCH(UsagePerHour!EL$4,Sales!$D$3:$ABF$3,0))/EL$2*INDEX(Usage!$D$5:$ABF$11,MATCH(UsagePerHour!$B$4,Usage!$C$5:$C$11,0),MATCH(UsagePerHour!EL$4,Usage!$D$3:$ABF$3,0)),"")</f>
        <v>189.27477211003256</v>
      </c>
      <c r="EM10" s="6">
        <f>IFERROR(INDEX(Sales!$D$5:$ABF$18,MATCH(UsagePerHour!$B10,Sales!$C$5:$C$18,0),MATCH(UsagePerHour!EM$4,Sales!$D$3:$ABF$3,0))/EM$2*INDEX(Usage!$D$5:$ABF$11,MATCH(UsagePerHour!$B$4,Usage!$C$5:$C$11,0),MATCH(UsagePerHour!EM$4,Usage!$D$3:$ABF$3,0)),"")</f>
        <v>55.692015231573038</v>
      </c>
      <c r="EN10" s="6">
        <f>IFERROR(INDEX(Sales!$D$5:$ABF$18,MATCH(UsagePerHour!$B10,Sales!$C$5:$C$18,0),MATCH(UsagePerHour!EN$4,Sales!$D$3:$ABF$3,0))/EN$2*INDEX(Usage!$D$5:$ABF$11,MATCH(UsagePerHour!$B$4,Usage!$C$5:$C$11,0),MATCH(UsagePerHour!EN$4,Usage!$D$3:$ABF$3,0)),"")</f>
        <v>26.530597621906345</v>
      </c>
      <c r="EO10" s="6">
        <f>IFERROR(INDEX(Sales!$D$5:$ABF$18,MATCH(UsagePerHour!$B10,Sales!$C$5:$C$18,0),MATCH(UsagePerHour!EO$4,Sales!$D$3:$ABF$3,0))/EO$2*INDEX(Usage!$D$5:$ABF$11,MATCH(UsagePerHour!$B$4,Usage!$C$5:$C$11,0),MATCH(UsagePerHour!EO$4,Usage!$D$3:$ABF$3,0)),"")</f>
        <v>5.6915052028069297</v>
      </c>
      <c r="EP10" s="6">
        <f>IFERROR(INDEX(Sales!$D$5:$ABF$18,MATCH(UsagePerHour!$B10,Sales!$C$5:$C$18,0),MATCH(UsagePerHour!EP$4,Sales!$D$3:$ABF$3,0))/EP$2*INDEX(Usage!$D$5:$ABF$11,MATCH(UsagePerHour!$B$4,Usage!$C$5:$C$11,0),MATCH(UsagePerHour!EP$4,Usage!$D$3:$ABF$3,0)),"")</f>
        <v>55.896897338111572</v>
      </c>
      <c r="EQ10" s="6">
        <f>IFERROR(INDEX(Sales!$D$5:$ABF$18,MATCH(UsagePerHour!$B10,Sales!$C$5:$C$18,0),MATCH(UsagePerHour!EQ$4,Sales!$D$3:$ABF$3,0))/EQ$2*INDEX(Usage!$D$5:$ABF$11,MATCH(UsagePerHour!$B$4,Usage!$C$5:$C$11,0),MATCH(UsagePerHour!EQ$4,Usage!$D$3:$ABF$3,0)),"")</f>
        <v>26.985372340425531</v>
      </c>
      <c r="ER10" s="6">
        <f>IFERROR(INDEX(Sales!$D$5:$ABF$18,MATCH(UsagePerHour!$B10,Sales!$C$5:$C$18,0),MATCH(UsagePerHour!ER$4,Sales!$D$3:$ABF$3,0))/ER$2*INDEX(Usage!$D$5:$ABF$11,MATCH(UsagePerHour!$B$4,Usage!$C$5:$C$11,0),MATCH(UsagePerHour!ER$4,Usage!$D$3:$ABF$3,0)),"")</f>
        <v>24.599905078310393</v>
      </c>
      <c r="ES10" s="6">
        <f>IFERROR(INDEX(Sales!$D$5:$ABF$18,MATCH(UsagePerHour!$B10,Sales!$C$5:$C$18,0),MATCH(UsagePerHour!ES$4,Sales!$D$3:$ABF$3,0))/ES$2*INDEX(Usage!$D$5:$ABF$11,MATCH(UsagePerHour!$B$4,Usage!$C$5:$C$11,0),MATCH(UsagePerHour!ES$4,Usage!$D$3:$ABF$3,0)),"")</f>
        <v>147.31548110701715</v>
      </c>
      <c r="ET10" s="6">
        <f>IFERROR(INDEX(Sales!$D$5:$ABF$18,MATCH(UsagePerHour!$B10,Sales!$C$5:$C$18,0),MATCH(UsagePerHour!ET$4,Sales!$D$3:$ABF$3,0))/ET$2*INDEX(Usage!$D$5:$ABF$11,MATCH(UsagePerHour!$B$4,Usage!$C$5:$C$11,0),MATCH(UsagePerHour!ET$4,Usage!$D$3:$ABF$3,0)),"")</f>
        <v>38.595401606197399</v>
      </c>
      <c r="EU10" s="6">
        <f>IFERROR(INDEX(Sales!$D$5:$ABF$18,MATCH(UsagePerHour!$B10,Sales!$C$5:$C$18,0),MATCH(UsagePerHour!EU$4,Sales!$D$3:$ABF$3,0))/EU$2*INDEX(Usage!$D$5:$ABF$11,MATCH(UsagePerHour!$B$4,Usage!$C$5:$C$11,0),MATCH(UsagePerHour!EU$4,Usage!$D$3:$ABF$3,0)),"")</f>
        <v>82.341135515784757</v>
      </c>
      <c r="EV10" s="6">
        <f>IFERROR(INDEX(Sales!$D$5:$ABF$18,MATCH(UsagePerHour!$B10,Sales!$C$5:$C$18,0),MATCH(UsagePerHour!EV$4,Sales!$D$3:$ABF$3,0))/EV$2*INDEX(Usage!$D$5:$ABF$11,MATCH(UsagePerHour!$B$4,Usage!$C$5:$C$11,0),MATCH(UsagePerHour!EV$4,Usage!$D$3:$ABF$3,0)),"")</f>
        <v>15.658630068393272</v>
      </c>
      <c r="EW10" s="6">
        <f>IFERROR(INDEX(Sales!$D$5:$ABF$18,MATCH(UsagePerHour!$B10,Sales!$C$5:$C$18,0),MATCH(UsagePerHour!EW$4,Sales!$D$3:$ABF$3,0))/EW$2*INDEX(Usage!$D$5:$ABF$11,MATCH(UsagePerHour!$B$4,Usage!$C$5:$C$11,0),MATCH(UsagePerHour!EW$4,Usage!$D$3:$ABF$3,0)),"")</f>
        <v>63.562774130665368</v>
      </c>
      <c r="EX10" s="6">
        <f>IFERROR(INDEX(Sales!$D$5:$ABF$18,MATCH(UsagePerHour!$B10,Sales!$C$5:$C$18,0),MATCH(UsagePerHour!EX$4,Sales!$D$3:$ABF$3,0))/EX$2*INDEX(Usage!$D$5:$ABF$11,MATCH(UsagePerHour!$B$4,Usage!$C$5:$C$11,0),MATCH(UsagePerHour!EX$4,Usage!$D$3:$ABF$3,0)),"")</f>
        <v>29.129249684698035</v>
      </c>
      <c r="EY10" s="6">
        <f>IFERROR(INDEX(Sales!$D$5:$ABF$18,MATCH(UsagePerHour!$B10,Sales!$C$5:$C$18,0),MATCH(UsagePerHour!EY$4,Sales!$D$3:$ABF$3,0))/EY$2*INDEX(Usage!$D$5:$ABF$11,MATCH(UsagePerHour!$B$4,Usage!$C$5:$C$11,0),MATCH(UsagePerHour!EY$4,Usage!$D$3:$ABF$3,0)),"")</f>
        <v>118.24084172154633</v>
      </c>
      <c r="EZ10" s="6">
        <f>IFERROR(INDEX(Sales!$D$5:$ABF$18,MATCH(UsagePerHour!$B10,Sales!$C$5:$C$18,0),MATCH(UsagePerHour!EZ$4,Sales!$D$3:$ABF$3,0))/EZ$2*INDEX(Usage!$D$5:$ABF$11,MATCH(UsagePerHour!$B$4,Usage!$C$5:$C$11,0),MATCH(UsagePerHour!EZ$4,Usage!$D$3:$ABF$3,0)),"")</f>
        <v>241.14141800721089</v>
      </c>
      <c r="FA10" s="6">
        <f>IFERROR(INDEX(Sales!$D$5:$ABF$18,MATCH(UsagePerHour!$B10,Sales!$C$5:$C$18,0),MATCH(UsagePerHour!FA$4,Sales!$D$3:$ABF$3,0))/FA$2*INDEX(Usage!$D$5:$ABF$11,MATCH(UsagePerHour!$B$4,Usage!$C$5:$C$11,0),MATCH(UsagePerHour!FA$4,Usage!$D$3:$ABF$3,0)),"")</f>
        <v>45.544680657349659</v>
      </c>
      <c r="FB10" s="6">
        <f>IFERROR(INDEX(Sales!$D$5:$ABF$18,MATCH(UsagePerHour!$B10,Sales!$C$5:$C$18,0),MATCH(UsagePerHour!FB$4,Sales!$D$3:$ABF$3,0))/FB$2*INDEX(Usage!$D$5:$ABF$11,MATCH(UsagePerHour!$B$4,Usage!$C$5:$C$11,0),MATCH(UsagePerHour!FB$4,Usage!$D$3:$ABF$3,0)),"")</f>
        <v>13.552883644211828</v>
      </c>
      <c r="FC10" s="6">
        <f>IFERROR(INDEX(Sales!$D$5:$ABF$18,MATCH(UsagePerHour!$B10,Sales!$C$5:$C$18,0),MATCH(UsagePerHour!FC$4,Sales!$D$3:$ABF$3,0))/FC$2*INDEX(Usage!$D$5:$ABF$11,MATCH(UsagePerHour!$B$4,Usage!$C$5:$C$11,0),MATCH(UsagePerHour!FC$4,Usage!$D$3:$ABF$3,0)),"")</f>
        <v>6.1386724751902531</v>
      </c>
      <c r="FD10" s="6">
        <f>IFERROR(INDEX(Sales!$D$5:$ABF$18,MATCH(UsagePerHour!$B10,Sales!$C$5:$C$18,0),MATCH(UsagePerHour!FD$4,Sales!$D$3:$ABF$3,0))/FD$2*INDEX(Usage!$D$5:$ABF$11,MATCH(UsagePerHour!$B$4,Usage!$C$5:$C$11,0),MATCH(UsagePerHour!FD$4,Usage!$D$3:$ABF$3,0)),"")</f>
        <v>2.448506196438927</v>
      </c>
      <c r="FE10" s="6">
        <f>IFERROR(INDEX(Sales!$D$5:$ABF$18,MATCH(UsagePerHour!$B10,Sales!$C$5:$C$18,0),MATCH(UsagePerHour!FE$4,Sales!$D$3:$ABF$3,0))/FE$2*INDEX(Usage!$D$5:$ABF$11,MATCH(UsagePerHour!$B$4,Usage!$C$5:$C$11,0),MATCH(UsagePerHour!FE$4,Usage!$D$3:$ABF$3,0)),"")</f>
        <v>8.5454091328663733</v>
      </c>
      <c r="FF10" s="6">
        <f>IFERROR(INDEX(Sales!$D$5:$ABF$18,MATCH(UsagePerHour!$B10,Sales!$C$5:$C$18,0),MATCH(UsagePerHour!FF$4,Sales!$D$3:$ABF$3,0))/FF$2*INDEX(Usage!$D$5:$ABF$11,MATCH(UsagePerHour!$B$4,Usage!$C$5:$C$11,0),MATCH(UsagePerHour!FF$4,Usage!$D$3:$ABF$3,0)),"")</f>
        <v>1.5994212620433395</v>
      </c>
      <c r="FG10" s="6">
        <f>IFERROR(INDEX(Sales!$D$5:$ABF$18,MATCH(UsagePerHour!$B10,Sales!$C$5:$C$18,0),MATCH(UsagePerHour!FG$4,Sales!$D$3:$ABF$3,0))/FG$2*INDEX(Usage!$D$5:$ABF$11,MATCH(UsagePerHour!$B$4,Usage!$C$5:$C$11,0),MATCH(UsagePerHour!FG$4,Usage!$D$3:$ABF$3,0)),"")</f>
        <v>32.682100462528702</v>
      </c>
      <c r="FH10" s="6">
        <f>IFERROR(INDEX(Sales!$D$5:$ABF$18,MATCH(UsagePerHour!$B10,Sales!$C$5:$C$18,0),MATCH(UsagePerHour!FH$4,Sales!$D$3:$ABF$3,0))/FH$2*INDEX(Usage!$D$5:$ABF$11,MATCH(UsagePerHour!$B$4,Usage!$C$5:$C$11,0),MATCH(UsagePerHour!FH$4,Usage!$D$3:$ABF$3,0)),"")</f>
        <v>12.041220532144662</v>
      </c>
      <c r="FI10" s="6">
        <f>IFERROR(INDEX(Sales!$D$5:$ABF$18,MATCH(UsagePerHour!$B10,Sales!$C$5:$C$18,0),MATCH(UsagePerHour!FI$4,Sales!$D$3:$ABF$3,0))/FI$2*INDEX(Usage!$D$5:$ABF$11,MATCH(UsagePerHour!$B$4,Usage!$C$5:$C$11,0),MATCH(UsagePerHour!FI$4,Usage!$D$3:$ABF$3,0)),"")</f>
        <v>17.148485755489649</v>
      </c>
      <c r="FJ10" s="6">
        <f>IFERROR(INDEX(Sales!$D$5:$ABF$18,MATCH(UsagePerHour!$B10,Sales!$C$5:$C$18,0),MATCH(UsagePerHour!FJ$4,Sales!$D$3:$ABF$3,0))/FJ$2*INDEX(Usage!$D$5:$ABF$11,MATCH(UsagePerHour!$B$4,Usage!$C$5:$C$11,0),MATCH(UsagePerHour!FJ$4,Usage!$D$3:$ABF$3,0)),"")</f>
        <v>2.5818581690831075</v>
      </c>
      <c r="FK10" s="6">
        <f>IFERROR(INDEX(Sales!$D$5:$ABF$18,MATCH(UsagePerHour!$B10,Sales!$C$5:$C$18,0),MATCH(UsagePerHour!FK$4,Sales!$D$3:$ABF$3,0))/FK$2*INDEX(Usage!$D$5:$ABF$11,MATCH(UsagePerHour!$B$4,Usage!$C$5:$C$11,0),MATCH(UsagePerHour!FK$4,Usage!$D$3:$ABF$3,0)),"")</f>
        <v>25.861074084595273</v>
      </c>
      <c r="FL10" s="6">
        <f>IFERROR(INDEX(Sales!$D$5:$ABF$18,MATCH(UsagePerHour!$B10,Sales!$C$5:$C$18,0),MATCH(UsagePerHour!FL$4,Sales!$D$3:$ABF$3,0))/FL$2*INDEX(Usage!$D$5:$ABF$11,MATCH(UsagePerHour!$B$4,Usage!$C$5:$C$11,0),MATCH(UsagePerHour!FL$4,Usage!$D$3:$ABF$3,0)),"")</f>
        <v>41.613359981644066</v>
      </c>
      <c r="FM10" s="6">
        <f>IFERROR(INDEX(Sales!$D$5:$ABF$18,MATCH(UsagePerHour!$B10,Sales!$C$5:$C$18,0),MATCH(UsagePerHour!FM$4,Sales!$D$3:$ABF$3,0))/FM$2*INDEX(Usage!$D$5:$ABF$11,MATCH(UsagePerHour!$B$4,Usage!$C$5:$C$11,0),MATCH(UsagePerHour!FM$4,Usage!$D$3:$ABF$3,0)),"")</f>
        <v>21.272723434126981</v>
      </c>
      <c r="FN10" s="6">
        <f>IFERROR(INDEX(Sales!$D$5:$ABF$18,MATCH(UsagePerHour!$B10,Sales!$C$5:$C$18,0),MATCH(UsagePerHour!FN$4,Sales!$D$3:$ABF$3,0))/FN$2*INDEX(Usage!$D$5:$ABF$11,MATCH(UsagePerHour!$B$4,Usage!$C$5:$C$11,0),MATCH(UsagePerHour!FN$4,Usage!$D$3:$ABF$3,0)),"")</f>
        <v>229.79549870142009</v>
      </c>
      <c r="FO10" s="6">
        <f>IFERROR(INDEX(Sales!$D$5:$ABF$18,MATCH(UsagePerHour!$B10,Sales!$C$5:$C$18,0),MATCH(UsagePerHour!FO$4,Sales!$D$3:$ABF$3,0))/FO$2*INDEX(Usage!$D$5:$ABF$11,MATCH(UsagePerHour!$B$4,Usage!$C$5:$C$11,0),MATCH(UsagePerHour!FO$4,Usage!$D$3:$ABF$3,0)),"")</f>
        <v>36.183768154921999</v>
      </c>
      <c r="FP10" s="6">
        <f>IFERROR(INDEX(Sales!$D$5:$ABF$18,MATCH(UsagePerHour!$B10,Sales!$C$5:$C$18,0),MATCH(UsagePerHour!FP$4,Sales!$D$3:$ABF$3,0))/FP$2*INDEX(Usage!$D$5:$ABF$11,MATCH(UsagePerHour!$B$4,Usage!$C$5:$C$11,0),MATCH(UsagePerHour!FP$4,Usage!$D$3:$ABF$3,0)),"")</f>
        <v>60.568868331223044</v>
      </c>
      <c r="FQ10" s="6">
        <f>IFERROR(INDEX(Sales!$D$5:$ABF$18,MATCH(UsagePerHour!$B10,Sales!$C$5:$C$18,0),MATCH(UsagePerHour!FQ$4,Sales!$D$3:$ABF$3,0))/FQ$2*INDEX(Usage!$D$5:$ABF$11,MATCH(UsagePerHour!$B$4,Usage!$C$5:$C$11,0),MATCH(UsagePerHour!FQ$4,Usage!$D$3:$ABF$3,0)),"")</f>
        <v>7.1305639184026131</v>
      </c>
      <c r="FR10" s="6">
        <f>IFERROR(INDEX(Sales!$D$5:$ABF$18,MATCH(UsagePerHour!$B10,Sales!$C$5:$C$18,0),MATCH(UsagePerHour!FR$4,Sales!$D$3:$ABF$3,0))/FR$2*INDEX(Usage!$D$5:$ABF$11,MATCH(UsagePerHour!$B$4,Usage!$C$5:$C$11,0),MATCH(UsagePerHour!FR$4,Usage!$D$3:$ABF$3,0)),"")</f>
        <v>57.446850393700785</v>
      </c>
      <c r="FS10" s="6">
        <f>IFERROR(INDEX(Sales!$D$5:$ABF$18,MATCH(UsagePerHour!$B10,Sales!$C$5:$C$18,0),MATCH(UsagePerHour!FS$4,Sales!$D$3:$ABF$3,0))/FS$2*INDEX(Usage!$D$5:$ABF$11,MATCH(UsagePerHour!$B$4,Usage!$C$5:$C$11,0),MATCH(UsagePerHour!FS$4,Usage!$D$3:$ABF$3,0)),"")</f>
        <v>46.5075212557227</v>
      </c>
      <c r="FT10" s="6">
        <f>IFERROR(INDEX(Sales!$D$5:$ABF$18,MATCH(UsagePerHour!$B10,Sales!$C$5:$C$18,0),MATCH(UsagePerHour!FT$4,Sales!$D$3:$ABF$3,0))/FT$2*INDEX(Usage!$D$5:$ABF$11,MATCH(UsagePerHour!$B$4,Usage!$C$5:$C$11,0),MATCH(UsagePerHour!FT$4,Usage!$D$3:$ABF$3,0)),"")</f>
        <v>54.834855938158817</v>
      </c>
      <c r="FU10" s="6">
        <f>IFERROR(INDEX(Sales!$D$5:$ABF$18,MATCH(UsagePerHour!$B10,Sales!$C$5:$C$18,0),MATCH(UsagePerHour!FU$4,Sales!$D$3:$ABF$3,0))/FU$2*INDEX(Usage!$D$5:$ABF$11,MATCH(UsagePerHour!$B$4,Usage!$C$5:$C$11,0),MATCH(UsagePerHour!FU$4,Usage!$D$3:$ABF$3,0)),"")</f>
        <v>292.42664547014579</v>
      </c>
      <c r="FV10" s="6">
        <f>IFERROR(INDEX(Sales!$D$5:$ABF$18,MATCH(UsagePerHour!$B10,Sales!$C$5:$C$18,0),MATCH(UsagePerHour!FV$4,Sales!$D$3:$ABF$3,0))/FV$2*INDEX(Usage!$D$5:$ABF$11,MATCH(UsagePerHour!$B$4,Usage!$C$5:$C$11,0),MATCH(UsagePerHour!FV$4,Usage!$D$3:$ABF$3,0)),"")</f>
        <v>35.915075886291923</v>
      </c>
      <c r="FW10" s="6">
        <f>IFERROR(INDEX(Sales!$D$5:$ABF$18,MATCH(UsagePerHour!$B10,Sales!$C$5:$C$18,0),MATCH(UsagePerHour!FW$4,Sales!$D$3:$ABF$3,0))/FW$2*INDEX(Usage!$D$5:$ABF$11,MATCH(UsagePerHour!$B$4,Usage!$C$5:$C$11,0),MATCH(UsagePerHour!FW$4,Usage!$D$3:$ABF$3,0)),"")</f>
        <v>42.174450021130198</v>
      </c>
      <c r="FX10" s="6">
        <f>IFERROR(INDEX(Sales!$D$5:$ABF$18,MATCH(UsagePerHour!$B10,Sales!$C$5:$C$18,0),MATCH(UsagePerHour!FX$4,Sales!$D$3:$ABF$3,0))/FX$2*INDEX(Usage!$D$5:$ABF$11,MATCH(UsagePerHour!$B$4,Usage!$C$5:$C$11,0),MATCH(UsagePerHour!FX$4,Usage!$D$3:$ABF$3,0)),"")</f>
        <v>7.5306149368179458</v>
      </c>
      <c r="FY10" s="6">
        <f>IFERROR(INDEX(Sales!$D$5:$ABF$18,MATCH(UsagePerHour!$B10,Sales!$C$5:$C$18,0),MATCH(UsagePerHour!FY$4,Sales!$D$3:$ABF$3,0))/FY$2*INDEX(Usage!$D$5:$ABF$11,MATCH(UsagePerHour!$B$4,Usage!$C$5:$C$11,0),MATCH(UsagePerHour!FY$4,Usage!$D$3:$ABF$3,0)),"")</f>
        <v>43.379737648674748</v>
      </c>
      <c r="FZ10" s="6">
        <f>IFERROR(INDEX(Sales!$D$5:$ABF$18,MATCH(UsagePerHour!$B10,Sales!$C$5:$C$18,0),MATCH(UsagePerHour!FZ$4,Sales!$D$3:$ABF$3,0))/FZ$2*INDEX(Usage!$D$5:$ABF$11,MATCH(UsagePerHour!$B$4,Usage!$C$5:$C$11,0),MATCH(UsagePerHour!FZ$4,Usage!$D$3:$ABF$3,0)),"")</f>
        <v>56.621904820607071</v>
      </c>
      <c r="GA10" s="6">
        <f>IFERROR(INDEX(Sales!$D$5:$ABF$18,MATCH(UsagePerHour!$B10,Sales!$C$5:$C$18,0),MATCH(UsagePerHour!GA$4,Sales!$D$3:$ABF$3,0))/GA$2*INDEX(Usage!$D$5:$ABF$11,MATCH(UsagePerHour!$B$4,Usage!$C$5:$C$11,0),MATCH(UsagePerHour!GA$4,Usage!$D$3:$ABF$3,0)),"")</f>
        <v>34.885028130860597</v>
      </c>
      <c r="GB10" s="6">
        <f>IFERROR(INDEX(Sales!$D$5:$ABF$18,MATCH(UsagePerHour!$B10,Sales!$C$5:$C$18,0),MATCH(UsagePerHour!GB$4,Sales!$D$3:$ABF$3,0))/GB$2*INDEX(Usage!$D$5:$ABF$11,MATCH(UsagePerHour!$B$4,Usage!$C$5:$C$11,0),MATCH(UsagePerHour!GB$4,Usage!$D$3:$ABF$3,0)),"")</f>
        <v>153.42366746027889</v>
      </c>
      <c r="GC10" s="6">
        <f>IFERROR(INDEX(Sales!$D$5:$ABF$18,MATCH(UsagePerHour!$B10,Sales!$C$5:$C$18,0),MATCH(UsagePerHour!GC$4,Sales!$D$3:$ABF$3,0))/GC$2*INDEX(Usage!$D$5:$ABF$11,MATCH(UsagePerHour!$B$4,Usage!$C$5:$C$11,0),MATCH(UsagePerHour!GC$4,Usage!$D$3:$ABF$3,0)),"")</f>
        <v>33.862252526728795</v>
      </c>
      <c r="GD10" s="6">
        <f>IFERROR(INDEX(Sales!$D$5:$ABF$18,MATCH(UsagePerHour!$B10,Sales!$C$5:$C$18,0),MATCH(UsagePerHour!GD$4,Sales!$D$3:$ABF$3,0))/GD$2*INDEX(Usage!$D$5:$ABF$11,MATCH(UsagePerHour!$B$4,Usage!$C$5:$C$11,0),MATCH(UsagePerHour!GD$4,Usage!$D$3:$ABF$3,0)),"")</f>
        <v>25.574688651172423</v>
      </c>
      <c r="GE10" s="6">
        <f>IFERROR(INDEX(Sales!$D$5:$ABF$18,MATCH(UsagePerHour!$B10,Sales!$C$5:$C$18,0),MATCH(UsagePerHour!GE$4,Sales!$D$3:$ABF$3,0))/GE$2*INDEX(Usage!$D$5:$ABF$11,MATCH(UsagePerHour!$B$4,Usage!$C$5:$C$11,0),MATCH(UsagePerHour!GE$4,Usage!$D$3:$ABF$3,0)),"")</f>
        <v>7.4029075958353054</v>
      </c>
      <c r="GF10" s="6">
        <f>IFERROR(INDEX(Sales!$D$5:$ABF$18,MATCH(UsagePerHour!$B10,Sales!$C$5:$C$18,0),MATCH(UsagePerHour!GF$4,Sales!$D$3:$ABF$3,0))/GF$2*INDEX(Usage!$D$5:$ABF$11,MATCH(UsagePerHour!$B$4,Usage!$C$5:$C$11,0),MATCH(UsagePerHour!GF$4,Usage!$D$3:$ABF$3,0)),"")</f>
        <v>60.007204272087456</v>
      </c>
      <c r="GG10" s="6">
        <f>IFERROR(INDEX(Sales!$D$5:$ABF$18,MATCH(UsagePerHour!$B10,Sales!$C$5:$C$18,0),MATCH(UsagePerHour!GG$4,Sales!$D$3:$ABF$3,0))/GG$2*INDEX(Usage!$D$5:$ABF$11,MATCH(UsagePerHour!$B$4,Usage!$C$5:$C$11,0),MATCH(UsagePerHour!GG$4,Usage!$D$3:$ABF$3,0)),"")</f>
        <v>18.308979630869274</v>
      </c>
      <c r="GH10" s="6">
        <f>IFERROR(INDEX(Sales!$D$5:$ABF$18,MATCH(UsagePerHour!$B10,Sales!$C$5:$C$18,0),MATCH(UsagePerHour!GH$4,Sales!$D$3:$ABF$3,0))/GH$2*INDEX(Usage!$D$5:$ABF$11,MATCH(UsagePerHour!$B$4,Usage!$C$5:$C$11,0),MATCH(UsagePerHour!GH$4,Usage!$D$3:$ABF$3,0)),"")</f>
        <v>43.107723681331215</v>
      </c>
      <c r="GI10" s="6">
        <f>IFERROR(INDEX(Sales!$D$5:$ABF$18,MATCH(UsagePerHour!$B10,Sales!$C$5:$C$18,0),MATCH(UsagePerHour!GI$4,Sales!$D$3:$ABF$3,0))/GI$2*INDEX(Usage!$D$5:$ABF$11,MATCH(UsagePerHour!$B$4,Usage!$C$5:$C$11,0),MATCH(UsagePerHour!GI$4,Usage!$D$3:$ABF$3,0)),"")</f>
        <v>207.56738673564243</v>
      </c>
      <c r="GJ10" s="6">
        <f>IFERROR(INDEX(Sales!$D$5:$ABF$18,MATCH(UsagePerHour!$B10,Sales!$C$5:$C$18,0),MATCH(UsagePerHour!GJ$4,Sales!$D$3:$ABF$3,0))/GJ$2*INDEX(Usage!$D$5:$ABF$11,MATCH(UsagePerHour!$B$4,Usage!$C$5:$C$11,0),MATCH(UsagePerHour!GJ$4,Usage!$D$3:$ABF$3,0)),"")</f>
        <v>21.962643606549207</v>
      </c>
      <c r="GK10" s="6">
        <f>IFERROR(INDEX(Sales!$D$5:$ABF$18,MATCH(UsagePerHour!$B10,Sales!$C$5:$C$18,0),MATCH(UsagePerHour!GK$4,Sales!$D$3:$ABF$3,0))/GK$2*INDEX(Usage!$D$5:$ABF$11,MATCH(UsagePerHour!$B$4,Usage!$C$5:$C$11,0),MATCH(UsagePerHour!GK$4,Usage!$D$3:$ABF$3,0)),"")</f>
        <v>34.588783846474719</v>
      </c>
      <c r="GL10" s="6">
        <f>IFERROR(INDEX(Sales!$D$5:$ABF$18,MATCH(UsagePerHour!$B10,Sales!$C$5:$C$18,0),MATCH(UsagePerHour!GL$4,Sales!$D$3:$ABF$3,0))/GL$2*INDEX(Usage!$D$5:$ABF$11,MATCH(UsagePerHour!$B$4,Usage!$C$5:$C$11,0),MATCH(UsagePerHour!GL$4,Usage!$D$3:$ABF$3,0)),"")</f>
        <v>7.3611622545758362</v>
      </c>
      <c r="GM10" s="6">
        <f>IFERROR(INDEX(Sales!$D$5:$ABF$18,MATCH(UsagePerHour!$B10,Sales!$C$5:$C$18,0),MATCH(UsagePerHour!GM$4,Sales!$D$3:$ABF$3,0))/GM$2*INDEX(Usage!$D$5:$ABF$11,MATCH(UsagePerHour!$B$4,Usage!$C$5:$C$11,0),MATCH(UsagePerHour!GM$4,Usage!$D$3:$ABF$3,0)),"")</f>
        <v>60.401025694638044</v>
      </c>
      <c r="GN10" s="6">
        <f>IFERROR(INDEX(Sales!$D$5:$ABF$18,MATCH(UsagePerHour!$B10,Sales!$C$5:$C$18,0),MATCH(UsagePerHour!GN$4,Sales!$D$3:$ABF$3,0))/GN$2*INDEX(Usage!$D$5:$ABF$11,MATCH(UsagePerHour!$B$4,Usage!$C$5:$C$11,0),MATCH(UsagePerHour!GN$4,Usage!$D$3:$ABF$3,0)),"")</f>
        <v>18.541619460892242</v>
      </c>
      <c r="GO10" s="6">
        <f>IFERROR(INDEX(Sales!$D$5:$ABF$18,MATCH(UsagePerHour!$B10,Sales!$C$5:$C$18,0),MATCH(UsagePerHour!GO$4,Sales!$D$3:$ABF$3,0))/GO$2*INDEX(Usage!$D$5:$ABF$11,MATCH(UsagePerHour!$B$4,Usage!$C$5:$C$11,0),MATCH(UsagePerHour!GO$4,Usage!$D$3:$ABF$3,0)),"")</f>
        <v>29.869870598916503</v>
      </c>
      <c r="GP10" s="6">
        <f>IFERROR(INDEX(Sales!$D$5:$ABF$18,MATCH(UsagePerHour!$B10,Sales!$C$5:$C$18,0),MATCH(UsagePerHour!GP$4,Sales!$D$3:$ABF$3,0))/GP$2*INDEX(Usage!$D$5:$ABF$11,MATCH(UsagePerHour!$B$4,Usage!$C$5:$C$11,0),MATCH(UsagePerHour!GP$4,Usage!$D$3:$ABF$3,0)),"")</f>
        <v>359.75227133097286</v>
      </c>
      <c r="GQ10" s="6">
        <f>IFERROR(INDEX(Sales!$D$5:$ABF$18,MATCH(UsagePerHour!$B10,Sales!$C$5:$C$18,0),MATCH(UsagePerHour!GQ$4,Sales!$D$3:$ABF$3,0))/GQ$2*INDEX(Usage!$D$5:$ABF$11,MATCH(UsagePerHour!$B$4,Usage!$C$5:$C$11,0),MATCH(UsagePerHour!GQ$4,Usage!$D$3:$ABF$3,0)),"")</f>
        <v>26.241538551470157</v>
      </c>
      <c r="GR10" s="6">
        <f>IFERROR(INDEX(Sales!$D$5:$ABF$18,MATCH(UsagePerHour!$B10,Sales!$C$5:$C$18,0),MATCH(UsagePerHour!GR$4,Sales!$D$3:$ABF$3,0))/GR$2*INDEX(Usage!$D$5:$ABF$11,MATCH(UsagePerHour!$B$4,Usage!$C$5:$C$11,0),MATCH(UsagePerHour!GR$4,Usage!$D$3:$ABF$3,0)),"")</f>
        <v>16.899299482457</v>
      </c>
      <c r="GS10" s="6">
        <f>IFERROR(INDEX(Sales!$D$5:$ABF$18,MATCH(UsagePerHour!$B10,Sales!$C$5:$C$18,0),MATCH(UsagePerHour!GS$4,Sales!$D$3:$ABF$3,0))/GS$2*INDEX(Usage!$D$5:$ABF$11,MATCH(UsagePerHour!$B$4,Usage!$C$5:$C$11,0),MATCH(UsagePerHour!GS$4,Usage!$D$3:$ABF$3,0)),"")</f>
        <v>20.23669158997955</v>
      </c>
      <c r="GT10" s="6">
        <f>IFERROR(INDEX(Sales!$D$5:$ABF$18,MATCH(UsagePerHour!$B10,Sales!$C$5:$C$18,0),MATCH(UsagePerHour!GT$4,Sales!$D$3:$ABF$3,0))/GT$2*INDEX(Usage!$D$5:$ABF$11,MATCH(UsagePerHour!$B$4,Usage!$C$5:$C$11,0),MATCH(UsagePerHour!GT$4,Usage!$D$3:$ABF$3,0)),"")</f>
        <v>30.114927744923968</v>
      </c>
      <c r="GU10" s="6">
        <f>IFERROR(INDEX(Sales!$D$5:$ABF$18,MATCH(UsagePerHour!$B10,Sales!$C$5:$C$18,0),MATCH(UsagePerHour!GU$4,Sales!$D$3:$ABF$3,0))/GU$2*INDEX(Usage!$D$5:$ABF$11,MATCH(UsagePerHour!$B$4,Usage!$C$5:$C$11,0),MATCH(UsagePerHour!GU$4,Usage!$D$3:$ABF$3,0)),"")</f>
        <v>59.574513339513146</v>
      </c>
      <c r="GV10" s="6">
        <f>IFERROR(INDEX(Sales!$D$5:$ABF$18,MATCH(UsagePerHour!$B10,Sales!$C$5:$C$18,0),MATCH(UsagePerHour!GV$4,Sales!$D$3:$ABF$3,0))/GV$2*INDEX(Usage!$D$5:$ABF$11,MATCH(UsagePerHour!$B$4,Usage!$C$5:$C$11,0),MATCH(UsagePerHour!GV$4,Usage!$D$3:$ABF$3,0)),"")</f>
        <v>30.124153206093926</v>
      </c>
      <c r="GW10" s="6">
        <f>IFERROR(INDEX(Sales!$D$5:$ABF$18,MATCH(UsagePerHour!$B10,Sales!$C$5:$C$18,0),MATCH(UsagePerHour!GW$4,Sales!$D$3:$ABF$3,0))/GW$2*INDEX(Usage!$D$5:$ABF$11,MATCH(UsagePerHour!$B$4,Usage!$C$5:$C$11,0),MATCH(UsagePerHour!GW$4,Usage!$D$3:$ABF$3,0)),"")</f>
        <v>167.73723261627691</v>
      </c>
      <c r="GX10" s="6">
        <f>IFERROR(INDEX(Sales!$D$5:$ABF$18,MATCH(UsagePerHour!$B10,Sales!$C$5:$C$18,0),MATCH(UsagePerHour!GX$4,Sales!$D$3:$ABF$3,0))/GX$2*INDEX(Usage!$D$5:$ABF$11,MATCH(UsagePerHour!$B$4,Usage!$C$5:$C$11,0),MATCH(UsagePerHour!GX$4,Usage!$D$3:$ABF$3,0)),"")</f>
        <v>8.4504252792956684</v>
      </c>
      <c r="GY10" s="6">
        <f>IFERROR(INDEX(Sales!$D$5:$ABF$18,MATCH(UsagePerHour!$B10,Sales!$C$5:$C$18,0),MATCH(UsagePerHour!GY$4,Sales!$D$3:$ABF$3,0))/GY$2*INDEX(Usage!$D$5:$ABF$11,MATCH(UsagePerHour!$B$4,Usage!$C$5:$C$11,0),MATCH(UsagePerHour!GY$4,Usage!$D$3:$ABF$3,0)),"")</f>
        <v>89.263278674024463</v>
      </c>
      <c r="GZ10" s="6">
        <f>IFERROR(INDEX(Sales!$D$5:$ABF$18,MATCH(UsagePerHour!$B10,Sales!$C$5:$C$18,0),MATCH(UsagePerHour!GZ$4,Sales!$D$3:$ABF$3,0))/GZ$2*INDEX(Usage!$D$5:$ABF$11,MATCH(UsagePerHour!$B$4,Usage!$C$5:$C$11,0),MATCH(UsagePerHour!GZ$4,Usage!$D$3:$ABF$3,0)),"")</f>
        <v>21.293365269461077</v>
      </c>
      <c r="HA10" s="6">
        <f>IFERROR(INDEX(Sales!$D$5:$ABF$18,MATCH(UsagePerHour!$B10,Sales!$C$5:$C$18,0),MATCH(UsagePerHour!HA$4,Sales!$D$3:$ABF$3,0))/HA$2*INDEX(Usage!$D$5:$ABF$11,MATCH(UsagePerHour!$B$4,Usage!$C$5:$C$11,0),MATCH(UsagePerHour!HA$4,Usage!$D$3:$ABF$3,0)),"")</f>
        <v>56.457227424911444</v>
      </c>
      <c r="HB10" s="6">
        <f>IFERROR(INDEX(Sales!$D$5:$ABF$18,MATCH(UsagePerHour!$B10,Sales!$C$5:$C$18,0),MATCH(UsagePerHour!HB$4,Sales!$D$3:$ABF$3,0))/HB$2*INDEX(Usage!$D$5:$ABF$11,MATCH(UsagePerHour!$B$4,Usage!$C$5:$C$11,0),MATCH(UsagePerHour!HB$4,Usage!$D$3:$ABF$3,0)),"")</f>
        <v>42.305609091306003</v>
      </c>
      <c r="HC10" s="6">
        <f>IFERROR(INDEX(Sales!$D$5:$ABF$18,MATCH(UsagePerHour!$B10,Sales!$C$5:$C$18,0),MATCH(UsagePerHour!HC$4,Sales!$D$3:$ABF$3,0))/HC$2*INDEX(Usage!$D$5:$ABF$11,MATCH(UsagePerHour!$B$4,Usage!$C$5:$C$11,0),MATCH(UsagePerHour!HC$4,Usage!$D$3:$ABF$3,0)),"")</f>
        <v>31.869701444024813</v>
      </c>
      <c r="HD10" s="6">
        <f>IFERROR(INDEX(Sales!$D$5:$ABF$18,MATCH(UsagePerHour!$B10,Sales!$C$5:$C$18,0),MATCH(UsagePerHour!HD$4,Sales!$D$3:$ABF$3,0))/HD$2*INDEX(Usage!$D$5:$ABF$11,MATCH(UsagePerHour!$B$4,Usage!$C$5:$C$11,0),MATCH(UsagePerHour!HD$4,Usage!$D$3:$ABF$3,0)),"")</f>
        <v>126.20251672821867</v>
      </c>
      <c r="HE10" s="6">
        <f>IFERROR(INDEX(Sales!$D$5:$ABF$18,MATCH(UsagePerHour!$B10,Sales!$C$5:$C$18,0),MATCH(UsagePerHour!HE$4,Sales!$D$3:$ABF$3,0))/HE$2*INDEX(Usage!$D$5:$ABF$11,MATCH(UsagePerHour!$B$4,Usage!$C$5:$C$11,0),MATCH(UsagePerHour!HE$4,Usage!$D$3:$ABF$3,0)),"")</f>
        <v>70.159004631893382</v>
      </c>
      <c r="HF10" s="6">
        <f>IFERROR(INDEX(Sales!$D$5:$ABF$18,MATCH(UsagePerHour!$B10,Sales!$C$5:$C$18,0),MATCH(UsagePerHour!HF$4,Sales!$D$3:$ABF$3,0))/HF$2*INDEX(Usage!$D$5:$ABF$11,MATCH(UsagePerHour!$B$4,Usage!$C$5:$C$11,0),MATCH(UsagePerHour!HF$4,Usage!$D$3:$ABF$3,0)),"")</f>
        <v>29.04277497671255</v>
      </c>
      <c r="HG10" s="6">
        <f>IFERROR(INDEX(Sales!$D$5:$ABF$18,MATCH(UsagePerHour!$B10,Sales!$C$5:$C$18,0),MATCH(UsagePerHour!HG$4,Sales!$D$3:$ABF$3,0))/HG$2*INDEX(Usage!$D$5:$ABF$11,MATCH(UsagePerHour!$B$4,Usage!$C$5:$C$11,0),MATCH(UsagePerHour!HG$4,Usage!$D$3:$ABF$3,0)),"")</f>
        <v>14.499028626079944</v>
      </c>
      <c r="HH10" s="6">
        <f>IFERROR(INDEX(Sales!$D$5:$ABF$18,MATCH(UsagePerHour!$B10,Sales!$C$5:$C$18,0),MATCH(UsagePerHour!HH$4,Sales!$D$3:$ABF$3,0))/HH$2*INDEX(Usage!$D$5:$ABF$11,MATCH(UsagePerHour!$B$4,Usage!$C$5:$C$11,0),MATCH(UsagePerHour!HH$4,Usage!$D$3:$ABF$3,0)),"")</f>
        <v>69.089280916987562</v>
      </c>
      <c r="HI10" s="6">
        <f>IFERROR(INDEX(Sales!$D$5:$ABF$18,MATCH(UsagePerHour!$B10,Sales!$C$5:$C$18,0),MATCH(UsagePerHour!HI$4,Sales!$D$3:$ABF$3,0))/HI$2*INDEX(Usage!$D$5:$ABF$11,MATCH(UsagePerHour!$B$4,Usage!$C$5:$C$11,0),MATCH(UsagePerHour!HI$4,Usage!$D$3:$ABF$3,0)),"")</f>
        <v>35.836077172329738</v>
      </c>
      <c r="HJ10" s="6">
        <f>IFERROR(INDEX(Sales!$D$5:$ABF$18,MATCH(UsagePerHour!$B10,Sales!$C$5:$C$18,0),MATCH(UsagePerHour!HJ$4,Sales!$D$3:$ABF$3,0))/HJ$2*INDEX(Usage!$D$5:$ABF$11,MATCH(UsagePerHour!$B$4,Usage!$C$5:$C$11,0),MATCH(UsagePerHour!HJ$4,Usage!$D$3:$ABF$3,0)),"")</f>
        <v>16.945683401482416</v>
      </c>
      <c r="HK10" s="6">
        <f>IFERROR(INDEX(Sales!$D$5:$ABF$18,MATCH(UsagePerHour!$B10,Sales!$C$5:$C$18,0),MATCH(UsagePerHour!HK$4,Sales!$D$3:$ABF$3,0))/HK$2*INDEX(Usage!$D$5:$ABF$11,MATCH(UsagePerHour!$B$4,Usage!$C$5:$C$11,0),MATCH(UsagePerHour!HK$4,Usage!$D$3:$ABF$3,0)),"")</f>
        <v>87.551855221983033</v>
      </c>
      <c r="HL10" s="6">
        <f>IFERROR(INDEX(Sales!$D$5:$ABF$18,MATCH(UsagePerHour!$B10,Sales!$C$5:$C$18,0),MATCH(UsagePerHour!HL$4,Sales!$D$3:$ABF$3,0))/HL$2*INDEX(Usage!$D$5:$ABF$11,MATCH(UsagePerHour!$B$4,Usage!$C$5:$C$11,0),MATCH(UsagePerHour!HL$4,Usage!$D$3:$ABF$3,0)),"")</f>
        <v>20.882972208143268</v>
      </c>
      <c r="HM10" s="6">
        <f>IFERROR(INDEX(Sales!$D$5:$ABF$18,MATCH(UsagePerHour!$B10,Sales!$C$5:$C$18,0),MATCH(UsagePerHour!HM$4,Sales!$D$3:$ABF$3,0))/HM$2*INDEX(Usage!$D$5:$ABF$11,MATCH(UsagePerHour!$B$4,Usage!$C$5:$C$11,0),MATCH(UsagePerHour!HM$4,Usage!$D$3:$ABF$3,0)),"")</f>
        <v>100.99166479883446</v>
      </c>
      <c r="HN10" s="6">
        <f>IFERROR(INDEX(Sales!$D$5:$ABF$18,MATCH(UsagePerHour!$B10,Sales!$C$5:$C$18,0),MATCH(UsagePerHour!HN$4,Sales!$D$3:$ABF$3,0))/HN$2*INDEX(Usage!$D$5:$ABF$11,MATCH(UsagePerHour!$B$4,Usage!$C$5:$C$11,0),MATCH(UsagePerHour!HN$4,Usage!$D$3:$ABF$3,0)),"")</f>
        <v>5.1112239918725857</v>
      </c>
      <c r="HO10" s="6">
        <f>IFERROR(INDEX(Sales!$D$5:$ABF$18,MATCH(UsagePerHour!$B10,Sales!$C$5:$C$18,0),MATCH(UsagePerHour!HO$4,Sales!$D$3:$ABF$3,0))/HO$2*INDEX(Usage!$D$5:$ABF$11,MATCH(UsagePerHour!$B$4,Usage!$C$5:$C$11,0),MATCH(UsagePerHour!HO$4,Usage!$D$3:$ABF$3,0)),"")</f>
        <v>46.322655537436773</v>
      </c>
      <c r="HP10" s="6">
        <f>IFERROR(INDEX(Sales!$D$5:$ABF$18,MATCH(UsagePerHour!$B10,Sales!$C$5:$C$18,0),MATCH(UsagePerHour!HP$4,Sales!$D$3:$ABF$3,0))/HP$2*INDEX(Usage!$D$5:$ABF$11,MATCH(UsagePerHour!$B$4,Usage!$C$5:$C$11,0),MATCH(UsagePerHour!HP$4,Usage!$D$3:$ABF$3,0)),"")</f>
        <v>108.77685400178098</v>
      </c>
      <c r="HQ10" s="6">
        <f>IFERROR(INDEX(Sales!$D$5:$ABF$18,MATCH(UsagePerHour!$B10,Sales!$C$5:$C$18,0),MATCH(UsagePerHour!HQ$4,Sales!$D$3:$ABF$3,0))/HQ$2*INDEX(Usage!$D$5:$ABF$11,MATCH(UsagePerHour!$B$4,Usage!$C$5:$C$11,0),MATCH(UsagePerHour!HQ$4,Usage!$D$3:$ABF$3,0)),"")</f>
        <v>24.069243225923778</v>
      </c>
      <c r="HR10" s="6">
        <f>IFERROR(INDEX(Sales!$D$5:$ABF$18,MATCH(UsagePerHour!$B10,Sales!$C$5:$C$18,0),MATCH(UsagePerHour!HR$4,Sales!$D$3:$ABF$3,0))/HR$2*INDEX(Usage!$D$5:$ABF$11,MATCH(UsagePerHour!$B$4,Usage!$C$5:$C$11,0),MATCH(UsagePerHour!HR$4,Usage!$D$3:$ABF$3,0)),"")</f>
        <v>192.28547332766507</v>
      </c>
      <c r="HS10" s="6">
        <f>IFERROR(INDEX(Sales!$D$5:$ABF$18,MATCH(UsagePerHour!$B10,Sales!$C$5:$C$18,0),MATCH(UsagePerHour!HS$4,Sales!$D$3:$ABF$3,0))/HS$2*INDEX(Usage!$D$5:$ABF$11,MATCH(UsagePerHour!$B$4,Usage!$C$5:$C$11,0),MATCH(UsagePerHour!HS$4,Usage!$D$3:$ABF$3,0)),"")</f>
        <v>44.117843895440387</v>
      </c>
      <c r="HT10" s="6">
        <f>IFERROR(INDEX(Sales!$D$5:$ABF$18,MATCH(UsagePerHour!$B10,Sales!$C$5:$C$18,0),MATCH(UsagePerHour!HT$4,Sales!$D$3:$ABF$3,0))/HT$2*INDEX(Usage!$D$5:$ABF$11,MATCH(UsagePerHour!$B$4,Usage!$C$5:$C$11,0),MATCH(UsagePerHour!HT$4,Usage!$D$3:$ABF$3,0)),"")</f>
        <v>52.476459584522992</v>
      </c>
      <c r="HU10" s="6">
        <f>IFERROR(INDEX(Sales!$D$5:$ABF$18,MATCH(UsagePerHour!$B10,Sales!$C$5:$C$18,0),MATCH(UsagePerHour!HU$4,Sales!$D$3:$ABF$3,0))/HU$2*INDEX(Usage!$D$5:$ABF$11,MATCH(UsagePerHour!$B$4,Usage!$C$5:$C$11,0),MATCH(UsagePerHour!HU$4,Usage!$D$3:$ABF$3,0)),"")</f>
        <v>4.1055199435545617</v>
      </c>
      <c r="HV10" s="6">
        <f>IFERROR(INDEX(Sales!$D$5:$ABF$18,MATCH(UsagePerHour!$B10,Sales!$C$5:$C$18,0),MATCH(UsagePerHour!HV$4,Sales!$D$3:$ABF$3,0))/HV$2*INDEX(Usage!$D$5:$ABF$11,MATCH(UsagePerHour!$B$4,Usage!$C$5:$C$11,0),MATCH(UsagePerHour!HV$4,Usage!$D$3:$ABF$3,0)),"")</f>
        <v>72.832835205606514</v>
      </c>
      <c r="HW10" s="6">
        <f>IFERROR(INDEX(Sales!$D$5:$ABF$18,MATCH(UsagePerHour!$B10,Sales!$C$5:$C$18,0),MATCH(UsagePerHour!HW$4,Sales!$D$3:$ABF$3,0))/HW$2*INDEX(Usage!$D$5:$ABF$11,MATCH(UsagePerHour!$B$4,Usage!$C$5:$C$11,0),MATCH(UsagePerHour!HW$4,Usage!$D$3:$ABF$3,0)),"")</f>
        <v>63.581089068477837</v>
      </c>
      <c r="HX10" s="6">
        <f>IFERROR(INDEX(Sales!$D$5:$ABF$18,MATCH(UsagePerHour!$B10,Sales!$C$5:$C$18,0),MATCH(UsagePerHour!HX$4,Sales!$D$3:$ABF$3,0))/HX$2*INDEX(Usage!$D$5:$ABF$11,MATCH(UsagePerHour!$B$4,Usage!$C$5:$C$11,0),MATCH(UsagePerHour!HX$4,Usage!$D$3:$ABF$3,0)),"")</f>
        <v>20.384095026256048</v>
      </c>
      <c r="HY10" s="6">
        <f>IFERROR(INDEX(Sales!$D$5:$ABF$18,MATCH(UsagePerHour!$B10,Sales!$C$5:$C$18,0),MATCH(UsagePerHour!HY$4,Sales!$D$3:$ABF$3,0))/HY$2*INDEX(Usage!$D$5:$ABF$11,MATCH(UsagePerHour!$B$4,Usage!$C$5:$C$11,0),MATCH(UsagePerHour!HY$4,Usage!$D$3:$ABF$3,0)),"")</f>
        <v>202.76629819643517</v>
      </c>
      <c r="HZ10" s="6">
        <f>IFERROR(INDEX(Sales!$D$5:$ABF$18,MATCH(UsagePerHour!$B10,Sales!$C$5:$C$18,0),MATCH(UsagePerHour!HZ$4,Sales!$D$3:$ABF$3,0))/HZ$2*INDEX(Usage!$D$5:$ABF$11,MATCH(UsagePerHour!$B$4,Usage!$C$5:$C$11,0),MATCH(UsagePerHour!HZ$4,Usage!$D$3:$ABF$3,0)),"")</f>
        <v>36.938165757339569</v>
      </c>
      <c r="IA10" s="6">
        <f>IFERROR(INDEX(Sales!$D$5:$ABF$18,MATCH(UsagePerHour!$B10,Sales!$C$5:$C$18,0),MATCH(UsagePerHour!IA$4,Sales!$D$3:$ABF$3,0))/IA$2*INDEX(Usage!$D$5:$ABF$11,MATCH(UsagePerHour!$B$4,Usage!$C$5:$C$11,0),MATCH(UsagePerHour!IA$4,Usage!$D$3:$ABF$3,0)),"")</f>
        <v>44.996751193394964</v>
      </c>
      <c r="IB10" s="6">
        <f>IFERROR(INDEX(Sales!$D$5:$ABF$18,MATCH(UsagePerHour!$B10,Sales!$C$5:$C$18,0),MATCH(UsagePerHour!IB$4,Sales!$D$3:$ABF$3,0))/IB$2*INDEX(Usage!$D$5:$ABF$11,MATCH(UsagePerHour!$B$4,Usage!$C$5:$C$11,0),MATCH(UsagePerHour!IB$4,Usage!$D$3:$ABF$3,0)),"")</f>
        <v>19.91964909014753</v>
      </c>
      <c r="IC10" s="6">
        <f>IFERROR(INDEX(Sales!$D$5:$ABF$18,MATCH(UsagePerHour!$B10,Sales!$C$5:$C$18,0),MATCH(UsagePerHour!IC$4,Sales!$D$3:$ABF$3,0))/IC$2*INDEX(Usage!$D$5:$ABF$11,MATCH(UsagePerHour!$B$4,Usage!$C$5:$C$11,0),MATCH(UsagePerHour!IC$4,Usage!$D$3:$ABF$3,0)),"")</f>
        <v>55.122376965318523</v>
      </c>
      <c r="ID10" s="6">
        <f>IFERROR(INDEX(Sales!$D$5:$ABF$18,MATCH(UsagePerHour!$B10,Sales!$C$5:$C$18,0),MATCH(UsagePerHour!ID$4,Sales!$D$3:$ABF$3,0))/ID$2*INDEX(Usage!$D$5:$ABF$11,MATCH(UsagePerHour!$B$4,Usage!$C$5:$C$11,0),MATCH(UsagePerHour!ID$4,Usage!$D$3:$ABF$3,0)),"")</f>
        <v>78.849614241680356</v>
      </c>
      <c r="IE10" s="6">
        <f>IFERROR(INDEX(Sales!$D$5:$ABF$18,MATCH(UsagePerHour!$B10,Sales!$C$5:$C$18,0),MATCH(UsagePerHour!IE$4,Sales!$D$3:$ABF$3,0))/IE$2*INDEX(Usage!$D$5:$ABF$11,MATCH(UsagePerHour!$B$4,Usage!$C$5:$C$11,0),MATCH(UsagePerHour!IE$4,Usage!$D$3:$ABF$3,0)),"")</f>
        <v>70.951927136739258</v>
      </c>
      <c r="IF10" s="6">
        <f>IFERROR(INDEX(Sales!$D$5:$ABF$18,MATCH(UsagePerHour!$B10,Sales!$C$5:$C$18,0),MATCH(UsagePerHour!IF$4,Sales!$D$3:$ABF$3,0))/IF$2*INDEX(Usage!$D$5:$ABF$11,MATCH(UsagePerHour!$B$4,Usage!$C$5:$C$11,0),MATCH(UsagePerHour!IF$4,Usage!$D$3:$ABF$3,0)),"")</f>
        <v>293.83648245141711</v>
      </c>
      <c r="IG10" s="6">
        <f>IFERROR(INDEX(Sales!$D$5:$ABF$18,MATCH(UsagePerHour!$B10,Sales!$C$5:$C$18,0),MATCH(UsagePerHour!IG$4,Sales!$D$3:$ABF$3,0))/IG$2*INDEX(Usage!$D$5:$ABF$11,MATCH(UsagePerHour!$B$4,Usage!$C$5:$C$11,0),MATCH(UsagePerHour!IG$4,Usage!$D$3:$ABF$3,0)),"")</f>
        <v>70.109864464590245</v>
      </c>
      <c r="IH10" s="6">
        <f>IFERROR(INDEX(Sales!$D$5:$ABF$18,MATCH(UsagePerHour!$B10,Sales!$C$5:$C$18,0),MATCH(UsagePerHour!IH$4,Sales!$D$3:$ABF$3,0))/IH$2*INDEX(Usage!$D$5:$ABF$11,MATCH(UsagePerHour!$B$4,Usage!$C$5:$C$11,0),MATCH(UsagePerHour!IH$4,Usage!$D$3:$ABF$3,0)),"")</f>
        <v>75.489835106561131</v>
      </c>
      <c r="II10" s="6">
        <f>IFERROR(INDEX(Sales!$D$5:$ABF$18,MATCH(UsagePerHour!$B10,Sales!$C$5:$C$18,0),MATCH(UsagePerHour!II$4,Sales!$D$3:$ABF$3,0))/II$2*INDEX(Usage!$D$5:$ABF$11,MATCH(UsagePerHour!$B$4,Usage!$C$5:$C$11,0),MATCH(UsagePerHour!II$4,Usage!$D$3:$ABF$3,0)),"")</f>
        <v>2.9393230860426631</v>
      </c>
      <c r="IJ10" s="6">
        <f>IFERROR(INDEX(Sales!$D$5:$ABF$18,MATCH(UsagePerHour!$B10,Sales!$C$5:$C$18,0),MATCH(UsagePerHour!IJ$4,Sales!$D$3:$ABF$3,0))/IJ$2*INDEX(Usage!$D$5:$ABF$11,MATCH(UsagePerHour!$B$4,Usage!$C$5:$C$11,0),MATCH(UsagePerHour!IJ$4,Usage!$D$3:$ABF$3,0)),"")</f>
        <v>44.781992418356054</v>
      </c>
      <c r="IK10" s="6">
        <f>IFERROR(INDEX(Sales!$D$5:$ABF$18,MATCH(UsagePerHour!$B10,Sales!$C$5:$C$18,0),MATCH(UsagePerHour!IK$4,Sales!$D$3:$ABF$3,0))/IK$2*INDEX(Usage!$D$5:$ABF$11,MATCH(UsagePerHour!$B$4,Usage!$C$5:$C$11,0),MATCH(UsagePerHour!IK$4,Usage!$D$3:$ABF$3,0)),"")</f>
        <v>57.680270747600943</v>
      </c>
      <c r="IL10" s="6">
        <f>IFERROR(INDEX(Sales!$D$5:$ABF$18,MATCH(UsagePerHour!$B10,Sales!$C$5:$C$18,0),MATCH(UsagePerHour!IL$4,Sales!$D$3:$ABF$3,0))/IL$2*INDEX(Usage!$D$5:$ABF$11,MATCH(UsagePerHour!$B$4,Usage!$C$5:$C$11,0),MATCH(UsagePerHour!IL$4,Usage!$D$3:$ABF$3,0)),"")</f>
        <v>23.251261183188692</v>
      </c>
      <c r="IM10" s="6">
        <f>IFERROR(INDEX(Sales!$D$5:$ABF$18,MATCH(UsagePerHour!$B10,Sales!$C$5:$C$18,0),MATCH(UsagePerHour!IM$4,Sales!$D$3:$ABF$3,0))/IM$2*INDEX(Usage!$D$5:$ABF$11,MATCH(UsagePerHour!$B$4,Usage!$C$5:$C$11,0),MATCH(UsagePerHour!IM$4,Usage!$D$3:$ABF$3,0)),"")</f>
        <v>119.58917779384113</v>
      </c>
      <c r="IN10" s="6">
        <f>IFERROR(INDEX(Sales!$D$5:$ABF$18,MATCH(UsagePerHour!$B10,Sales!$C$5:$C$18,0),MATCH(UsagePerHour!IN$4,Sales!$D$3:$ABF$3,0))/IN$2*INDEX(Usage!$D$5:$ABF$11,MATCH(UsagePerHour!$B$4,Usage!$C$5:$C$11,0),MATCH(UsagePerHour!IN$4,Usage!$D$3:$ABF$3,0)),"")</f>
        <v>28.048298839415736</v>
      </c>
      <c r="IO10" s="6">
        <f>IFERROR(INDEX(Sales!$D$5:$ABF$18,MATCH(UsagePerHour!$B10,Sales!$C$5:$C$18,0),MATCH(UsagePerHour!IO$4,Sales!$D$3:$ABF$3,0))/IO$2*INDEX(Usage!$D$5:$ABF$11,MATCH(UsagePerHour!$B$4,Usage!$C$5:$C$11,0),MATCH(UsagePerHour!IO$4,Usage!$D$3:$ABF$3,0)),"")</f>
        <v>34.308647796623873</v>
      </c>
      <c r="IP10" s="6">
        <f>IFERROR(INDEX(Sales!$D$5:$ABF$18,MATCH(UsagePerHour!$B10,Sales!$C$5:$C$18,0),MATCH(UsagePerHour!IP$4,Sales!$D$3:$ABF$3,0))/IP$2*INDEX(Usage!$D$5:$ABF$11,MATCH(UsagePerHour!$B$4,Usage!$C$5:$C$11,0),MATCH(UsagePerHour!IP$4,Usage!$D$3:$ABF$3,0)),"")</f>
        <v>8.9656055783922266</v>
      </c>
      <c r="IQ10" s="6">
        <f>IFERROR(INDEX(Sales!$D$5:$ABF$18,MATCH(UsagePerHour!$B10,Sales!$C$5:$C$18,0),MATCH(UsagePerHour!IQ$4,Sales!$D$3:$ABF$3,0))/IQ$2*INDEX(Usage!$D$5:$ABF$11,MATCH(UsagePerHour!$B$4,Usage!$C$5:$C$11,0),MATCH(UsagePerHour!IQ$4,Usage!$D$3:$ABF$3,0)),"")</f>
        <v>36.93710458853689</v>
      </c>
      <c r="IR10" s="6">
        <f>IFERROR(INDEX(Sales!$D$5:$ABF$18,MATCH(UsagePerHour!$B10,Sales!$C$5:$C$18,0),MATCH(UsagePerHour!IR$4,Sales!$D$3:$ABF$3,0))/IR$2*INDEX(Usage!$D$5:$ABF$11,MATCH(UsagePerHour!$B$4,Usage!$C$5:$C$11,0),MATCH(UsagePerHour!IR$4,Usage!$D$3:$ABF$3,0)),"")</f>
        <v>42.28235866925548</v>
      </c>
      <c r="IS10" s="6">
        <f>IFERROR(INDEX(Sales!$D$5:$ABF$18,MATCH(UsagePerHour!$B10,Sales!$C$5:$C$18,0),MATCH(UsagePerHour!IS$4,Sales!$D$3:$ABF$3,0))/IS$2*INDEX(Usage!$D$5:$ABF$11,MATCH(UsagePerHour!$B$4,Usage!$C$5:$C$11,0),MATCH(UsagePerHour!IS$4,Usage!$D$3:$ABF$3,0)),"")</f>
        <v>28.079806819544107</v>
      </c>
      <c r="IT10" s="6">
        <f>IFERROR(INDEX(Sales!$D$5:$ABF$18,MATCH(UsagePerHour!$B10,Sales!$C$5:$C$18,0),MATCH(UsagePerHour!IT$4,Sales!$D$3:$ABF$3,0))/IT$2*INDEX(Usage!$D$5:$ABF$11,MATCH(UsagePerHour!$B$4,Usage!$C$5:$C$11,0),MATCH(UsagePerHour!IT$4,Usage!$D$3:$ABF$3,0)),"")</f>
        <v>110.7867043466559</v>
      </c>
      <c r="IU10" s="6">
        <f>IFERROR(INDEX(Sales!$D$5:$ABF$18,MATCH(UsagePerHour!$B10,Sales!$C$5:$C$18,0),MATCH(UsagePerHour!IU$4,Sales!$D$3:$ABF$3,0))/IU$2*INDEX(Usage!$D$5:$ABF$11,MATCH(UsagePerHour!$B$4,Usage!$C$5:$C$11,0),MATCH(UsagePerHour!IU$4,Usage!$D$3:$ABF$3,0)),"")</f>
        <v>38.836139636885058</v>
      </c>
      <c r="IV10" s="6">
        <f>IFERROR(INDEX(Sales!$D$5:$ABF$18,MATCH(UsagePerHour!$B10,Sales!$C$5:$C$18,0),MATCH(UsagePerHour!IV$4,Sales!$D$3:$ABF$3,0))/IV$2*INDEX(Usage!$D$5:$ABF$11,MATCH(UsagePerHour!$B$4,Usage!$C$5:$C$11,0),MATCH(UsagePerHour!IV$4,Usage!$D$3:$ABF$3,0)),"")</f>
        <v>27.954069572393156</v>
      </c>
      <c r="IW10" s="6">
        <f>IFERROR(INDEX(Sales!$D$5:$ABF$18,MATCH(UsagePerHour!$B10,Sales!$C$5:$C$18,0),MATCH(UsagePerHour!IW$4,Sales!$D$3:$ABF$3,0))/IW$2*INDEX(Usage!$D$5:$ABF$11,MATCH(UsagePerHour!$B$4,Usage!$C$5:$C$11,0),MATCH(UsagePerHour!IW$4,Usage!$D$3:$ABF$3,0)),"")</f>
        <v>9.4946279347393538</v>
      </c>
      <c r="IX10" s="6">
        <f>IFERROR(INDEX(Sales!$D$5:$ABF$18,MATCH(UsagePerHour!$B10,Sales!$C$5:$C$18,0),MATCH(UsagePerHour!IX$4,Sales!$D$3:$ABF$3,0))/IX$2*INDEX(Usage!$D$5:$ABF$11,MATCH(UsagePerHour!$B$4,Usage!$C$5:$C$11,0),MATCH(UsagePerHour!IX$4,Usage!$D$3:$ABF$3,0)),"")</f>
        <v>63.833722732809214</v>
      </c>
      <c r="IY10" s="6">
        <f>IFERROR(INDEX(Sales!$D$5:$ABF$18,MATCH(UsagePerHour!$B10,Sales!$C$5:$C$18,0),MATCH(UsagePerHour!IY$4,Sales!$D$3:$ABF$3,0))/IY$2*INDEX(Usage!$D$5:$ABF$11,MATCH(UsagePerHour!$B$4,Usage!$C$5:$C$11,0),MATCH(UsagePerHour!IY$4,Usage!$D$3:$ABF$3,0)),"")</f>
        <v>77.836485494526528</v>
      </c>
      <c r="IZ10" s="6">
        <f>IFERROR(INDEX(Sales!$D$5:$ABF$18,MATCH(UsagePerHour!$B10,Sales!$C$5:$C$18,0),MATCH(UsagePerHour!IZ$4,Sales!$D$3:$ABF$3,0))/IZ$2*INDEX(Usage!$D$5:$ABF$11,MATCH(UsagePerHour!$B$4,Usage!$C$5:$C$11,0),MATCH(UsagePerHour!IZ$4,Usage!$D$3:$ABF$3,0)),"")</f>
        <v>46.304206226963068</v>
      </c>
      <c r="JA10" s="6">
        <f>IFERROR(INDEX(Sales!$D$5:$ABF$18,MATCH(UsagePerHour!$B10,Sales!$C$5:$C$18,0),MATCH(UsagePerHour!JA$4,Sales!$D$3:$ABF$3,0))/JA$2*INDEX(Usage!$D$5:$ABF$11,MATCH(UsagePerHour!$B$4,Usage!$C$5:$C$11,0),MATCH(UsagePerHour!JA$4,Usage!$D$3:$ABF$3,0)),"")</f>
        <v>212.47668161434976</v>
      </c>
      <c r="JB10" s="6">
        <f>IFERROR(INDEX(Sales!$D$5:$ABF$18,MATCH(UsagePerHour!$B10,Sales!$C$5:$C$18,0),MATCH(UsagePerHour!JB$4,Sales!$D$3:$ABF$3,0))/JB$2*INDEX(Usage!$D$5:$ABF$11,MATCH(UsagePerHour!$B$4,Usage!$C$5:$C$11,0),MATCH(UsagePerHour!JB$4,Usage!$D$3:$ABF$3,0)),"")</f>
        <v>23.837038798693456</v>
      </c>
      <c r="JC10" s="6">
        <f>IFERROR(INDEX(Sales!$D$5:$ABF$18,MATCH(UsagePerHour!$B10,Sales!$C$5:$C$18,0),MATCH(UsagePerHour!JC$4,Sales!$D$3:$ABF$3,0))/JC$2*INDEX(Usage!$D$5:$ABF$11,MATCH(UsagePerHour!$B$4,Usage!$C$5:$C$11,0),MATCH(UsagePerHour!JC$4,Usage!$D$3:$ABF$3,0)),"")</f>
        <v>20.390193725506681</v>
      </c>
      <c r="JD10" s="6">
        <f>IFERROR(INDEX(Sales!$D$5:$ABF$18,MATCH(UsagePerHour!$B10,Sales!$C$5:$C$18,0),MATCH(UsagePerHour!JD$4,Sales!$D$3:$ABF$3,0))/JD$2*INDEX(Usage!$D$5:$ABF$11,MATCH(UsagePerHour!$B$4,Usage!$C$5:$C$11,0),MATCH(UsagePerHour!JD$4,Usage!$D$3:$ABF$3,0)),"")</f>
        <v>10.687038041952807</v>
      </c>
      <c r="JE10" s="6">
        <f>IFERROR(INDEX(Sales!$D$5:$ABF$18,MATCH(UsagePerHour!$B10,Sales!$C$5:$C$18,0),MATCH(UsagePerHour!JE$4,Sales!$D$3:$ABF$3,0))/JE$2*INDEX(Usage!$D$5:$ABF$11,MATCH(UsagePerHour!$B$4,Usage!$C$5:$C$11,0),MATCH(UsagePerHour!JE$4,Usage!$D$3:$ABF$3,0)),"")</f>
        <v>51.72845315036065</v>
      </c>
      <c r="JF10" s="6">
        <f>IFERROR(INDEX(Sales!$D$5:$ABF$18,MATCH(UsagePerHour!$B10,Sales!$C$5:$C$18,0),MATCH(UsagePerHour!JF$4,Sales!$D$3:$ABF$3,0))/JF$2*INDEX(Usage!$D$5:$ABF$11,MATCH(UsagePerHour!$B$4,Usage!$C$5:$C$11,0),MATCH(UsagePerHour!JF$4,Usage!$D$3:$ABF$3,0)),"")</f>
        <v>36.204756804690334</v>
      </c>
      <c r="JG10" s="6">
        <f>IFERROR(INDEX(Sales!$D$5:$ABF$18,MATCH(UsagePerHour!$B10,Sales!$C$5:$C$18,0),MATCH(UsagePerHour!JG$4,Sales!$D$3:$ABF$3,0))/JG$2*INDEX(Usage!$D$5:$ABF$11,MATCH(UsagePerHour!$B$4,Usage!$C$5:$C$11,0),MATCH(UsagePerHour!JG$4,Usage!$D$3:$ABF$3,0)),"")</f>
        <v>53.203028068000307</v>
      </c>
      <c r="JH10" s="6">
        <f>IFERROR(INDEX(Sales!$D$5:$ABF$18,MATCH(UsagePerHour!$B10,Sales!$C$5:$C$18,0),MATCH(UsagePerHour!JH$4,Sales!$D$3:$ABF$3,0))/JH$2*INDEX(Usage!$D$5:$ABF$11,MATCH(UsagePerHour!$B$4,Usage!$C$5:$C$11,0),MATCH(UsagePerHour!JH$4,Usage!$D$3:$ABF$3,0)),"")</f>
        <v>176.78956112303081</v>
      </c>
      <c r="JI10" s="6">
        <f>IFERROR(INDEX(Sales!$D$5:$ABF$18,MATCH(UsagePerHour!$B10,Sales!$C$5:$C$18,0),MATCH(UsagePerHour!JI$4,Sales!$D$3:$ABF$3,0))/JI$2*INDEX(Usage!$D$5:$ABF$11,MATCH(UsagePerHour!$B$4,Usage!$C$5:$C$11,0),MATCH(UsagePerHour!JI$4,Usage!$D$3:$ABF$3,0)),"")</f>
        <v>20.120085931015506</v>
      </c>
      <c r="JJ10" s="6">
        <f>IFERROR(INDEX(Sales!$D$5:$ABF$18,MATCH(UsagePerHour!$B10,Sales!$C$5:$C$18,0),MATCH(UsagePerHour!JJ$4,Sales!$D$3:$ABF$3,0))/JJ$2*INDEX(Usage!$D$5:$ABF$11,MATCH(UsagePerHour!$B$4,Usage!$C$5:$C$11,0),MATCH(UsagePerHour!JJ$4,Usage!$D$3:$ABF$3,0)),"")</f>
        <v>64.525188187608563</v>
      </c>
      <c r="JK10" s="6">
        <f>IFERROR(INDEX(Sales!$D$5:$ABF$18,MATCH(UsagePerHour!$B10,Sales!$C$5:$C$18,0),MATCH(UsagePerHour!JK$4,Sales!$D$3:$ABF$3,0))/JK$2*INDEX(Usage!$D$5:$ABF$11,MATCH(UsagePerHour!$B$4,Usage!$C$5:$C$11,0),MATCH(UsagePerHour!JK$4,Usage!$D$3:$ABF$3,0)),"")</f>
        <v>11.864882511426147</v>
      </c>
      <c r="JL10" s="6">
        <f>IFERROR(INDEX(Sales!$D$5:$ABF$18,MATCH(UsagePerHour!$B10,Sales!$C$5:$C$18,0),MATCH(UsagePerHour!JL$4,Sales!$D$3:$ABF$3,0))/JL$2*INDEX(Usage!$D$5:$ABF$11,MATCH(UsagePerHour!$B$4,Usage!$C$5:$C$11,0),MATCH(UsagePerHour!JL$4,Usage!$D$3:$ABF$3,0)),"")</f>
        <v>90.239202767073579</v>
      </c>
      <c r="JM10" s="6">
        <f>IFERROR(INDEX(Sales!$D$5:$ABF$18,MATCH(UsagePerHour!$B10,Sales!$C$5:$C$18,0),MATCH(UsagePerHour!JM$4,Sales!$D$3:$ABF$3,0))/JM$2*INDEX(Usage!$D$5:$ABF$11,MATCH(UsagePerHour!$B$4,Usage!$C$5:$C$11,0),MATCH(UsagePerHour!JM$4,Usage!$D$3:$ABF$3,0)),"")</f>
        <v>39.361946786671361</v>
      </c>
      <c r="JN10" s="6">
        <f>IFERROR(INDEX(Sales!$D$5:$ABF$18,MATCH(UsagePerHour!$B10,Sales!$C$5:$C$18,0),MATCH(UsagePerHour!JN$4,Sales!$D$3:$ABF$3,0))/JN$2*INDEX(Usage!$D$5:$ABF$11,MATCH(UsagePerHour!$B$4,Usage!$C$5:$C$11,0),MATCH(UsagePerHour!JN$4,Usage!$D$3:$ABF$3,0)),"")</f>
        <v>51.689456205265074</v>
      </c>
      <c r="JO10" s="6">
        <f>IFERROR(INDEX(Sales!$D$5:$ABF$18,MATCH(UsagePerHour!$B10,Sales!$C$5:$C$18,0),MATCH(UsagePerHour!JO$4,Sales!$D$3:$ABF$3,0))/JO$2*INDEX(Usage!$D$5:$ABF$11,MATCH(UsagePerHour!$B$4,Usage!$C$5:$C$11,0),MATCH(UsagePerHour!JO$4,Usage!$D$3:$ABF$3,0)),"")</f>
        <v>193.42477276330624</v>
      </c>
      <c r="JP10" s="6">
        <f>IFERROR(INDEX(Sales!$D$5:$ABF$18,MATCH(UsagePerHour!$B10,Sales!$C$5:$C$18,0),MATCH(UsagePerHour!JP$4,Sales!$D$3:$ABF$3,0))/JP$2*INDEX(Usage!$D$5:$ABF$11,MATCH(UsagePerHour!$B$4,Usage!$C$5:$C$11,0),MATCH(UsagePerHour!JP$4,Usage!$D$3:$ABF$3,0)),"")</f>
        <v>11.589639380061268</v>
      </c>
      <c r="JQ10" s="6">
        <f>IFERROR(INDEX(Sales!$D$5:$ABF$18,MATCH(UsagePerHour!$B10,Sales!$C$5:$C$18,0),MATCH(UsagePerHour!JQ$4,Sales!$D$3:$ABF$3,0))/JQ$2*INDEX(Usage!$D$5:$ABF$11,MATCH(UsagePerHour!$B$4,Usage!$C$5:$C$11,0),MATCH(UsagePerHour!JQ$4,Usage!$D$3:$ABF$3,0)),"")</f>
        <v>8.8830032112307826</v>
      </c>
      <c r="JR10" s="6">
        <f>IFERROR(INDEX(Sales!$D$5:$ABF$18,MATCH(UsagePerHour!$B10,Sales!$C$5:$C$18,0),MATCH(UsagePerHour!JR$4,Sales!$D$3:$ABF$3,0))/JR$2*INDEX(Usage!$D$5:$ABF$11,MATCH(UsagePerHour!$B$4,Usage!$C$5:$C$11,0),MATCH(UsagePerHour!JR$4,Usage!$D$3:$ABF$3,0)),"")</f>
        <v>7.04073675220023</v>
      </c>
      <c r="JS10" s="6">
        <f>IFERROR(INDEX(Sales!$D$5:$ABF$18,MATCH(UsagePerHour!$B10,Sales!$C$5:$C$18,0),MATCH(UsagePerHour!JS$4,Sales!$D$3:$ABF$3,0))/JS$2*INDEX(Usage!$D$5:$ABF$11,MATCH(UsagePerHour!$B$4,Usage!$C$5:$C$11,0),MATCH(UsagePerHour!JS$4,Usage!$D$3:$ABF$3,0)),"")</f>
        <v>49.928709441863163</v>
      </c>
      <c r="JT10" s="6">
        <f>IFERROR(INDEX(Sales!$D$5:$ABF$18,MATCH(UsagePerHour!$B10,Sales!$C$5:$C$18,0),MATCH(UsagePerHour!JT$4,Sales!$D$3:$ABF$3,0))/JT$2*INDEX(Usage!$D$5:$ABF$11,MATCH(UsagePerHour!$B$4,Usage!$C$5:$C$11,0),MATCH(UsagePerHour!JT$4,Usage!$D$3:$ABF$3,0)),"")</f>
        <v>34.516211252295811</v>
      </c>
      <c r="JU10" s="6">
        <f>IFERROR(INDEX(Sales!$D$5:$ABF$18,MATCH(UsagePerHour!$B10,Sales!$C$5:$C$18,0),MATCH(UsagePerHour!JU$4,Sales!$D$3:$ABF$3,0))/JU$2*INDEX(Usage!$D$5:$ABF$11,MATCH(UsagePerHour!$B$4,Usage!$C$5:$C$11,0),MATCH(UsagePerHour!JU$4,Usage!$D$3:$ABF$3,0)),"")</f>
        <v>32.976269847149169</v>
      </c>
      <c r="JV10" s="6">
        <f>IFERROR(INDEX(Sales!$D$5:$ABF$18,MATCH(UsagePerHour!$B10,Sales!$C$5:$C$18,0),MATCH(UsagePerHour!JV$4,Sales!$D$3:$ABF$3,0))/JV$2*INDEX(Usage!$D$5:$ABF$11,MATCH(UsagePerHour!$B$4,Usage!$C$5:$C$11,0),MATCH(UsagePerHour!JV$4,Usage!$D$3:$ABF$3,0)),"")</f>
        <v>242.72655918540516</v>
      </c>
      <c r="JW10" s="6">
        <f>IFERROR(INDEX(Sales!$D$5:$ABF$18,MATCH(UsagePerHour!$B10,Sales!$C$5:$C$18,0),MATCH(UsagePerHour!JW$4,Sales!$D$3:$ABF$3,0))/JW$2*INDEX(Usage!$D$5:$ABF$11,MATCH(UsagePerHour!$B$4,Usage!$C$5:$C$11,0),MATCH(UsagePerHour!JW$4,Usage!$D$3:$ABF$3,0)),"")</f>
        <v>32.400442290465598</v>
      </c>
      <c r="JX10" s="6">
        <f>IFERROR(INDEX(Sales!$D$5:$ABF$18,MATCH(UsagePerHour!$B10,Sales!$C$5:$C$18,0),MATCH(UsagePerHour!JX$4,Sales!$D$3:$ABF$3,0))/JX$2*INDEX(Usage!$D$5:$ABF$11,MATCH(UsagePerHour!$B$4,Usage!$C$5:$C$11,0),MATCH(UsagePerHour!JX$4,Usage!$D$3:$ABF$3,0)),"")</f>
        <v>55.381764512955066</v>
      </c>
      <c r="JY10" s="6">
        <f>IFERROR(INDEX(Sales!$D$5:$ABF$18,MATCH(UsagePerHour!$B10,Sales!$C$5:$C$18,0),MATCH(UsagePerHour!JY$4,Sales!$D$3:$ABF$3,0))/JY$2*INDEX(Usage!$D$5:$ABF$11,MATCH(UsagePerHour!$B$4,Usage!$C$5:$C$11,0),MATCH(UsagePerHour!JY$4,Usage!$D$3:$ABF$3,0)),"")</f>
        <v>10.068127411496324</v>
      </c>
      <c r="JZ10" s="6">
        <f>IFERROR(INDEX(Sales!$D$5:$ABF$18,MATCH(UsagePerHour!$B10,Sales!$C$5:$C$18,0),MATCH(UsagePerHour!JZ$4,Sales!$D$3:$ABF$3,0))/JZ$2*INDEX(Usage!$D$5:$ABF$11,MATCH(UsagePerHour!$B$4,Usage!$C$5:$C$11,0),MATCH(UsagePerHour!JZ$4,Usage!$D$3:$ABF$3,0)),"")</f>
        <v>53.176911806621632</v>
      </c>
      <c r="KA10" s="6">
        <f>IFERROR(INDEX(Sales!$D$5:$ABF$18,MATCH(UsagePerHour!$B10,Sales!$C$5:$C$18,0),MATCH(UsagePerHour!KA$4,Sales!$D$3:$ABF$3,0))/KA$2*INDEX(Usage!$D$5:$ABF$11,MATCH(UsagePerHour!$B$4,Usage!$C$5:$C$11,0),MATCH(UsagePerHour!KA$4,Usage!$D$3:$ABF$3,0)),"")</f>
        <v>24.426237139797959</v>
      </c>
      <c r="KB10" s="6">
        <f>IFERROR(INDEX(Sales!$D$5:$ABF$18,MATCH(UsagePerHour!$B10,Sales!$C$5:$C$18,0),MATCH(UsagePerHour!KB$4,Sales!$D$3:$ABF$3,0))/KB$2*INDEX(Usage!$D$5:$ABF$11,MATCH(UsagePerHour!$B$4,Usage!$C$5:$C$11,0),MATCH(UsagePerHour!KB$4,Usage!$D$3:$ABF$3,0)),"")</f>
        <v>33.280805372230375</v>
      </c>
      <c r="KC10" s="6">
        <f>IFERROR(INDEX(Sales!$D$5:$ABF$18,MATCH(UsagePerHour!$B10,Sales!$C$5:$C$18,0),MATCH(UsagePerHour!KC$4,Sales!$D$3:$ABF$3,0))/KC$2*INDEX(Usage!$D$5:$ABF$11,MATCH(UsagePerHour!$B$4,Usage!$C$5:$C$11,0),MATCH(UsagePerHour!KC$4,Usage!$D$3:$ABF$3,0)),"")</f>
        <v>298.61760044195114</v>
      </c>
      <c r="KD10" s="6">
        <f>IFERROR(INDEX(Sales!$D$5:$ABF$18,MATCH(UsagePerHour!$B10,Sales!$C$5:$C$18,0),MATCH(UsagePerHour!KD$4,Sales!$D$3:$ABF$3,0))/KD$2*INDEX(Usage!$D$5:$ABF$11,MATCH(UsagePerHour!$B$4,Usage!$C$5:$C$11,0),MATCH(UsagePerHour!KD$4,Usage!$D$3:$ABF$3,0)),"")</f>
        <v>41.11490379389064</v>
      </c>
      <c r="KE10" s="6">
        <f>IFERROR(INDEX(Sales!$D$5:$ABF$18,MATCH(UsagePerHour!$B10,Sales!$C$5:$C$18,0),MATCH(UsagePerHour!KE$4,Sales!$D$3:$ABF$3,0))/KE$2*INDEX(Usage!$D$5:$ABF$11,MATCH(UsagePerHour!$B$4,Usage!$C$5:$C$11,0),MATCH(UsagePerHour!KE$4,Usage!$D$3:$ABF$3,0)),"")</f>
        <v>20.112022848853023</v>
      </c>
      <c r="KF10" s="6">
        <f>IFERROR(INDEX(Sales!$D$5:$ABF$18,MATCH(UsagePerHour!$B10,Sales!$C$5:$C$18,0),MATCH(UsagePerHour!KF$4,Sales!$D$3:$ABF$3,0))/KF$2*INDEX(Usage!$D$5:$ABF$11,MATCH(UsagePerHour!$B$4,Usage!$C$5:$C$11,0),MATCH(UsagePerHour!KF$4,Usage!$D$3:$ABF$3,0)),"")</f>
        <v>14.690940995832419</v>
      </c>
      <c r="KG10" s="6">
        <f>IFERROR(INDEX(Sales!$D$5:$ABF$18,MATCH(UsagePerHour!$B10,Sales!$C$5:$C$18,0),MATCH(UsagePerHour!KG$4,Sales!$D$3:$ABF$3,0))/KG$2*INDEX(Usage!$D$5:$ABF$11,MATCH(UsagePerHour!$B$4,Usage!$C$5:$C$11,0),MATCH(UsagePerHour!KG$4,Usage!$D$3:$ABF$3,0)),"")</f>
        <v>16.337281738675937</v>
      </c>
      <c r="KH10" s="6">
        <f>IFERROR(INDEX(Sales!$D$5:$ABF$18,MATCH(UsagePerHour!$B10,Sales!$C$5:$C$18,0),MATCH(UsagePerHour!KH$4,Sales!$D$3:$ABF$3,0))/KH$2*INDEX(Usage!$D$5:$ABF$11,MATCH(UsagePerHour!$B$4,Usage!$C$5:$C$11,0),MATCH(UsagePerHour!KH$4,Usage!$D$3:$ABF$3,0)),"")</f>
        <v>52.363743830717851</v>
      </c>
      <c r="KI10" s="6">
        <f>IFERROR(INDEX(Sales!$D$5:$ABF$18,MATCH(UsagePerHour!$B10,Sales!$C$5:$C$18,0),MATCH(UsagePerHour!KI$4,Sales!$D$3:$ABF$3,0))/KI$2*INDEX(Usage!$D$5:$ABF$11,MATCH(UsagePerHour!$B$4,Usage!$C$5:$C$11,0),MATCH(UsagePerHour!KI$4,Usage!$D$3:$ABF$3,0)),"")</f>
        <v>45.135870552299181</v>
      </c>
      <c r="KJ10" s="6">
        <f>IFERROR(INDEX(Sales!$D$5:$ABF$18,MATCH(UsagePerHour!$B10,Sales!$C$5:$C$18,0),MATCH(UsagePerHour!KJ$4,Sales!$D$3:$ABF$3,0))/KJ$2*INDEX(Usage!$D$5:$ABF$11,MATCH(UsagePerHour!$B$4,Usage!$C$5:$C$11,0),MATCH(UsagePerHour!KJ$4,Usage!$D$3:$ABF$3,0)),"")</f>
        <v>289.52770272276496</v>
      </c>
      <c r="KK10" s="6">
        <f>IFERROR(INDEX(Sales!$D$5:$ABF$18,MATCH(UsagePerHour!$B10,Sales!$C$5:$C$18,0),MATCH(UsagePerHour!KK$4,Sales!$D$3:$ABF$3,0))/KK$2*INDEX(Usage!$D$5:$ABF$11,MATCH(UsagePerHour!$B$4,Usage!$C$5:$C$11,0),MATCH(UsagePerHour!KK$4,Usage!$D$3:$ABF$3,0)),"")</f>
        <v>49.019236631423574</v>
      </c>
      <c r="KL10" s="6">
        <f>IFERROR(INDEX(Sales!$D$5:$ABF$18,MATCH(UsagePerHour!$B10,Sales!$C$5:$C$18,0),MATCH(UsagePerHour!KL$4,Sales!$D$3:$ABF$3,0))/KL$2*INDEX(Usage!$D$5:$ABF$11,MATCH(UsagePerHour!$B$4,Usage!$C$5:$C$11,0),MATCH(UsagePerHour!KL$4,Usage!$D$3:$ABF$3,0)),"")</f>
        <v>68.070938150313566</v>
      </c>
      <c r="KM10" s="6">
        <f>IFERROR(INDEX(Sales!$D$5:$ABF$18,MATCH(UsagePerHour!$B10,Sales!$C$5:$C$18,0),MATCH(UsagePerHour!KM$4,Sales!$D$3:$ABF$3,0))/KM$2*INDEX(Usage!$D$5:$ABF$11,MATCH(UsagePerHour!$B$4,Usage!$C$5:$C$11,0),MATCH(UsagePerHour!KM$4,Usage!$D$3:$ABF$3,0)),"")</f>
        <v>5.2829568002227871</v>
      </c>
      <c r="KN10" s="6">
        <f>IFERROR(INDEX(Sales!$D$5:$ABF$18,MATCH(UsagePerHour!$B10,Sales!$C$5:$C$18,0),MATCH(UsagePerHour!KN$4,Sales!$D$3:$ABF$3,0))/KN$2*INDEX(Usage!$D$5:$ABF$11,MATCH(UsagePerHour!$B$4,Usage!$C$5:$C$11,0),MATCH(UsagePerHour!KN$4,Usage!$D$3:$ABF$3,0)),"")</f>
        <v>74.776704091406287</v>
      </c>
      <c r="KO10" s="6">
        <f>IFERROR(INDEX(Sales!$D$5:$ABF$18,MATCH(UsagePerHour!$B10,Sales!$C$5:$C$18,0),MATCH(UsagePerHour!KO$4,Sales!$D$3:$ABF$3,0))/KO$2*INDEX(Usage!$D$5:$ABF$11,MATCH(UsagePerHour!$B$4,Usage!$C$5:$C$11,0),MATCH(UsagePerHour!KO$4,Usage!$D$3:$ABF$3,0)),"")</f>
        <v>36.968234863821174</v>
      </c>
      <c r="KP10" s="6">
        <f>IFERROR(INDEX(Sales!$D$5:$ABF$18,MATCH(UsagePerHour!$B10,Sales!$C$5:$C$18,0),MATCH(UsagePerHour!KP$4,Sales!$D$3:$ABF$3,0))/KP$2*INDEX(Usage!$D$5:$ABF$11,MATCH(UsagePerHour!$B$4,Usage!$C$5:$C$11,0),MATCH(UsagePerHour!KP$4,Usage!$D$3:$ABF$3,0)),"")</f>
        <v>14.303029261966316</v>
      </c>
      <c r="KQ10" s="6">
        <f>IFERROR(INDEX(Sales!$D$5:$ABF$18,MATCH(UsagePerHour!$B10,Sales!$C$5:$C$18,0),MATCH(UsagePerHour!KQ$4,Sales!$D$3:$ABF$3,0))/KQ$2*INDEX(Usage!$D$5:$ABF$11,MATCH(UsagePerHour!$B$4,Usage!$C$5:$C$11,0),MATCH(UsagePerHour!KQ$4,Usage!$D$3:$ABF$3,0)),"")</f>
        <v>306.65017293093871</v>
      </c>
      <c r="KR10" s="6">
        <f>IFERROR(INDEX(Sales!$D$5:$ABF$18,MATCH(UsagePerHour!$B10,Sales!$C$5:$C$18,0),MATCH(UsagePerHour!KR$4,Sales!$D$3:$ABF$3,0))/KR$2*INDEX(Usage!$D$5:$ABF$11,MATCH(UsagePerHour!$B$4,Usage!$C$5:$C$11,0),MATCH(UsagePerHour!KR$4,Usage!$D$3:$ABF$3,0)),"")</f>
        <v>33.618596839453389</v>
      </c>
      <c r="KS10" s="6">
        <f>IFERROR(INDEX(Sales!$D$5:$ABF$18,MATCH(UsagePerHour!$B10,Sales!$C$5:$C$18,0),MATCH(UsagePerHour!KS$4,Sales!$D$3:$ABF$3,0))/KS$2*INDEX(Usage!$D$5:$ABF$11,MATCH(UsagePerHour!$B$4,Usage!$C$5:$C$11,0),MATCH(UsagePerHour!KS$4,Usage!$D$3:$ABF$3,0)),"")</f>
        <v>25.919278877804224</v>
      </c>
      <c r="KT10" s="6">
        <f>IFERROR(INDEX(Sales!$D$5:$ABF$18,MATCH(UsagePerHour!$B10,Sales!$C$5:$C$18,0),MATCH(UsagePerHour!KT$4,Sales!$D$3:$ABF$3,0))/KT$2*INDEX(Usage!$D$5:$ABF$11,MATCH(UsagePerHour!$B$4,Usage!$C$5:$C$11,0),MATCH(UsagePerHour!KT$4,Usage!$D$3:$ABF$3,0)),"")</f>
        <v>23.299492385786802</v>
      </c>
      <c r="KU10" s="6">
        <f>IFERROR(INDEX(Sales!$D$5:$ABF$18,MATCH(UsagePerHour!$B10,Sales!$C$5:$C$18,0),MATCH(UsagePerHour!KU$4,Sales!$D$3:$ABF$3,0))/KU$2*INDEX(Usage!$D$5:$ABF$11,MATCH(UsagePerHour!$B$4,Usage!$C$5:$C$11,0),MATCH(UsagePerHour!KU$4,Usage!$D$3:$ABF$3,0)),"")</f>
        <v>81.061889363468154</v>
      </c>
      <c r="KV10" s="6">
        <f>IFERROR(INDEX(Sales!$D$5:$ABF$18,MATCH(UsagePerHour!$B10,Sales!$C$5:$C$18,0),MATCH(UsagePerHour!KV$4,Sales!$D$3:$ABF$3,0))/KV$2*INDEX(Usage!$D$5:$ABF$11,MATCH(UsagePerHour!$B$4,Usage!$C$5:$C$11,0),MATCH(UsagePerHour!KV$4,Usage!$D$3:$ABF$3,0)),"")</f>
        <v>21.403034482613236</v>
      </c>
      <c r="KW10" s="6">
        <f>IFERROR(INDEX(Sales!$D$5:$ABF$18,MATCH(UsagePerHour!$B10,Sales!$C$5:$C$18,0),MATCH(UsagePerHour!KW$4,Sales!$D$3:$ABF$3,0))/KW$2*INDEX(Usage!$D$5:$ABF$11,MATCH(UsagePerHour!$B$4,Usage!$C$5:$C$11,0),MATCH(UsagePerHour!KW$4,Usage!$D$3:$ABF$3,0)),"")</f>
        <v>35.105583970602837</v>
      </c>
      <c r="KX10" s="6">
        <f>IFERROR(INDEX(Sales!$D$5:$ABF$18,MATCH(UsagePerHour!$B10,Sales!$C$5:$C$18,0),MATCH(UsagePerHour!KX$4,Sales!$D$3:$ABF$3,0))/KX$2*INDEX(Usage!$D$5:$ABF$11,MATCH(UsagePerHour!$B$4,Usage!$C$5:$C$11,0),MATCH(UsagePerHour!KX$4,Usage!$D$3:$ABF$3,0)),"")</f>
        <v>281.72831266480267</v>
      </c>
      <c r="KY10" s="6">
        <f>IFERROR(INDEX(Sales!$D$5:$ABF$18,MATCH(UsagePerHour!$B10,Sales!$C$5:$C$18,0),MATCH(UsagePerHour!KY$4,Sales!$D$3:$ABF$3,0))/KY$2*INDEX(Usage!$D$5:$ABF$11,MATCH(UsagePerHour!$B$4,Usage!$C$5:$C$11,0),MATCH(UsagePerHour!KY$4,Usage!$D$3:$ABF$3,0)),"")</f>
        <v>24.268228418127816</v>
      </c>
      <c r="KZ10" s="6">
        <f>IFERROR(INDEX(Sales!$D$5:$ABF$18,MATCH(UsagePerHour!$B10,Sales!$C$5:$C$18,0),MATCH(UsagePerHour!KZ$4,Sales!$D$3:$ABF$3,0))/KZ$2*INDEX(Usage!$D$5:$ABF$11,MATCH(UsagePerHour!$B$4,Usage!$C$5:$C$11,0),MATCH(UsagePerHour!KZ$4,Usage!$D$3:$ABF$3,0)),"")</f>
        <v>43.536075593649009</v>
      </c>
      <c r="LA10" s="6">
        <f>IFERROR(INDEX(Sales!$D$5:$ABF$18,MATCH(UsagePerHour!$B10,Sales!$C$5:$C$18,0),MATCH(UsagePerHour!LA$4,Sales!$D$3:$ABF$3,0))/LA$2*INDEX(Usage!$D$5:$ABF$11,MATCH(UsagePerHour!$B$4,Usage!$C$5:$C$11,0),MATCH(UsagePerHour!LA$4,Usage!$D$3:$ABF$3,0)),"")</f>
        <v>12.964431826916091</v>
      </c>
      <c r="LB10" s="6">
        <f>IFERROR(INDEX(Sales!$D$5:$ABF$18,MATCH(UsagePerHour!$B10,Sales!$C$5:$C$18,0),MATCH(UsagePerHour!LB$4,Sales!$D$3:$ABF$3,0))/LB$2*INDEX(Usage!$D$5:$ABF$11,MATCH(UsagePerHour!$B$4,Usage!$C$5:$C$11,0),MATCH(UsagePerHour!LB$4,Usage!$D$3:$ABF$3,0)),"")</f>
        <v>51.836080169644866</v>
      </c>
      <c r="LC10" s="6">
        <f>IFERROR(INDEX(Sales!$D$5:$ABF$18,MATCH(UsagePerHour!$B10,Sales!$C$5:$C$18,0),MATCH(UsagePerHour!LC$4,Sales!$D$3:$ABF$3,0))/LC$2*INDEX(Usage!$D$5:$ABF$11,MATCH(UsagePerHour!$B$4,Usage!$C$5:$C$11,0),MATCH(UsagePerHour!LC$4,Usage!$D$3:$ABF$3,0)),"")</f>
        <v>22.842778908774505</v>
      </c>
      <c r="LD10" s="6">
        <f>IFERROR(INDEX(Sales!$D$5:$ABF$18,MATCH(UsagePerHour!$B10,Sales!$C$5:$C$18,0),MATCH(UsagePerHour!LD$4,Sales!$D$3:$ABF$3,0))/LD$2*INDEX(Usage!$D$5:$ABF$11,MATCH(UsagePerHour!$B$4,Usage!$C$5:$C$11,0),MATCH(UsagePerHour!LD$4,Usage!$D$3:$ABF$3,0)),"")</f>
        <v>21.983661139826811</v>
      </c>
      <c r="LE10" s="6">
        <f>IFERROR(INDEX(Sales!$D$5:$ABF$18,MATCH(UsagePerHour!$B10,Sales!$C$5:$C$18,0),MATCH(UsagePerHour!LE$4,Sales!$D$3:$ABF$3,0))/LE$2*INDEX(Usage!$D$5:$ABF$11,MATCH(UsagePerHour!$B$4,Usage!$C$5:$C$11,0),MATCH(UsagePerHour!LE$4,Usage!$D$3:$ABF$3,0)),"")</f>
        <v>94.833702295937528</v>
      </c>
      <c r="LF10" s="6">
        <f>IFERROR(INDEX(Sales!$D$5:$ABF$18,MATCH(UsagePerHour!$B10,Sales!$C$5:$C$18,0),MATCH(UsagePerHour!LF$4,Sales!$D$3:$ABF$3,0))/LF$2*INDEX(Usage!$D$5:$ABF$11,MATCH(UsagePerHour!$B$4,Usage!$C$5:$C$11,0),MATCH(UsagePerHour!LF$4,Usage!$D$3:$ABF$3,0)),"")</f>
        <v>50.419247782274596</v>
      </c>
      <c r="LG10" s="6">
        <f>IFERROR(INDEX(Sales!$D$5:$ABF$18,MATCH(UsagePerHour!$B10,Sales!$C$5:$C$18,0),MATCH(UsagePerHour!LG$4,Sales!$D$3:$ABF$3,0))/LG$2*INDEX(Usage!$D$5:$ABF$11,MATCH(UsagePerHour!$B$4,Usage!$C$5:$C$11,0),MATCH(UsagePerHour!LG$4,Usage!$D$3:$ABF$3,0)),"")</f>
        <v>42.743689826988202</v>
      </c>
      <c r="LH10" s="6">
        <f>IFERROR(INDEX(Sales!$D$5:$ABF$18,MATCH(UsagePerHour!$B10,Sales!$C$5:$C$18,0),MATCH(UsagePerHour!LH$4,Sales!$D$3:$ABF$3,0))/LH$2*INDEX(Usage!$D$5:$ABF$11,MATCH(UsagePerHour!$B$4,Usage!$C$5:$C$11,0),MATCH(UsagePerHour!LH$4,Usage!$D$3:$ABF$3,0)),"")</f>
        <v>12.94157245461879</v>
      </c>
      <c r="LI10" s="6">
        <f>IFERROR(INDEX(Sales!$D$5:$ABF$18,MATCH(UsagePerHour!$B10,Sales!$C$5:$C$18,0),MATCH(UsagePerHour!LI$4,Sales!$D$3:$ABF$3,0))/LI$2*INDEX(Usage!$D$5:$ABF$11,MATCH(UsagePerHour!$B$4,Usage!$C$5:$C$11,0),MATCH(UsagePerHour!LI$4,Usage!$D$3:$ABF$3,0)),"")</f>
        <v>63.311736027666306</v>
      </c>
      <c r="LJ10" s="6">
        <f>IFERROR(INDEX(Sales!$D$5:$ABF$18,MATCH(UsagePerHour!$B10,Sales!$C$5:$C$18,0),MATCH(UsagePerHour!LJ$4,Sales!$D$3:$ABF$3,0))/LJ$2*INDEX(Usage!$D$5:$ABF$11,MATCH(UsagePerHour!$B$4,Usage!$C$5:$C$11,0),MATCH(UsagePerHour!LJ$4,Usage!$D$3:$ABF$3,0)),"")</f>
        <v>22.331330358665614</v>
      </c>
      <c r="LK10" s="6">
        <f>IFERROR(INDEX(Sales!$D$5:$ABF$18,MATCH(UsagePerHour!$B10,Sales!$C$5:$C$18,0),MATCH(UsagePerHour!LK$4,Sales!$D$3:$ABF$3,0))/LK$2*INDEX(Usage!$D$5:$ABF$11,MATCH(UsagePerHour!$B$4,Usage!$C$5:$C$11,0),MATCH(UsagePerHour!LK$4,Usage!$D$3:$ABF$3,0)),"")</f>
        <v>21.172541436881829</v>
      </c>
      <c r="LL10" s="6">
        <f>IFERROR(INDEX(Sales!$D$5:$ABF$18,MATCH(UsagePerHour!$B10,Sales!$C$5:$C$18,0),MATCH(UsagePerHour!LL$4,Sales!$D$3:$ABF$3,0))/LL$2*INDEX(Usage!$D$5:$ABF$11,MATCH(UsagePerHour!$B$4,Usage!$C$5:$C$11,0),MATCH(UsagePerHour!LL$4,Usage!$D$3:$ABF$3,0)),"")</f>
        <v>262.75852818208836</v>
      </c>
      <c r="LM10" s="6">
        <f>IFERROR(INDEX(Sales!$D$5:$ABF$18,MATCH(UsagePerHour!$B10,Sales!$C$5:$C$18,0),MATCH(UsagePerHour!LM$4,Sales!$D$3:$ABF$3,0))/LM$2*INDEX(Usage!$D$5:$ABF$11,MATCH(UsagePerHour!$B$4,Usage!$C$5:$C$11,0),MATCH(UsagePerHour!LM$4,Usage!$D$3:$ABF$3,0)),"")</f>
        <v>9.6412900474306582</v>
      </c>
      <c r="LN10" s="6">
        <f>IFERROR(INDEX(Sales!$D$5:$ABF$18,MATCH(UsagePerHour!$B10,Sales!$C$5:$C$18,0),MATCH(UsagePerHour!LN$4,Sales!$D$3:$ABF$3,0))/LN$2*INDEX(Usage!$D$5:$ABF$11,MATCH(UsagePerHour!$B$4,Usage!$C$5:$C$11,0),MATCH(UsagePerHour!LN$4,Usage!$D$3:$ABF$3,0)),"")</f>
        <v>44.430810006464895</v>
      </c>
      <c r="LO10" s="6">
        <f>IFERROR(INDEX(Sales!$D$5:$ABF$18,MATCH(UsagePerHour!$B10,Sales!$C$5:$C$18,0),MATCH(UsagePerHour!LO$4,Sales!$D$3:$ABF$3,0))/LO$2*INDEX(Usage!$D$5:$ABF$11,MATCH(UsagePerHour!$B$4,Usage!$C$5:$C$11,0),MATCH(UsagePerHour!LO$4,Usage!$D$3:$ABF$3,0)),"")</f>
        <v>1.5277527447467849</v>
      </c>
      <c r="LP10" s="6">
        <f>IFERROR(INDEX(Sales!$D$5:$ABF$18,MATCH(UsagePerHour!$B10,Sales!$C$5:$C$18,0),MATCH(UsagePerHour!LP$4,Sales!$D$3:$ABF$3,0))/LP$2*INDEX(Usage!$D$5:$ABF$11,MATCH(UsagePerHour!$B$4,Usage!$C$5:$C$11,0),MATCH(UsagePerHour!LP$4,Usage!$D$3:$ABF$3,0)),"")</f>
        <v>4.7279808632144427</v>
      </c>
      <c r="LQ10" s="6">
        <f>IFERROR(INDEX(Sales!$D$5:$ABF$18,MATCH(UsagePerHour!$B10,Sales!$C$5:$C$18,0),MATCH(UsagePerHour!LQ$4,Sales!$D$3:$ABF$3,0))/LQ$2*INDEX(Usage!$D$5:$ABF$11,MATCH(UsagePerHour!$B$4,Usage!$C$5:$C$11,0),MATCH(UsagePerHour!LQ$4,Usage!$D$3:$ABF$3,0)),"")</f>
        <v>20.272331703629767</v>
      </c>
      <c r="LR10" s="6">
        <f>IFERROR(INDEX(Sales!$D$5:$ABF$18,MATCH(UsagePerHour!$B10,Sales!$C$5:$C$18,0),MATCH(UsagePerHour!LR$4,Sales!$D$3:$ABF$3,0))/LR$2*INDEX(Usage!$D$5:$ABF$11,MATCH(UsagePerHour!$B$4,Usage!$C$5:$C$11,0),MATCH(UsagePerHour!LR$4,Usage!$D$3:$ABF$3,0)),"")</f>
        <v>20.808810254558587</v>
      </c>
      <c r="LS10" s="6">
        <f>IFERROR(INDEX(Sales!$D$5:$ABF$18,MATCH(UsagePerHour!$B10,Sales!$C$5:$C$18,0),MATCH(UsagePerHour!LS$4,Sales!$D$3:$ABF$3,0))/LS$2*INDEX(Usage!$D$5:$ABF$11,MATCH(UsagePerHour!$B$4,Usage!$C$5:$C$11,0),MATCH(UsagePerHour!LS$4,Usage!$D$3:$ABF$3,0)),"")</f>
        <v>328.95632285860751</v>
      </c>
      <c r="LT10" s="6">
        <f>IFERROR(INDEX(Sales!$D$5:$ABF$18,MATCH(UsagePerHour!$B10,Sales!$C$5:$C$18,0),MATCH(UsagePerHour!LT$4,Sales!$D$3:$ABF$3,0))/LT$2*INDEX(Usage!$D$5:$ABF$11,MATCH(UsagePerHour!$B$4,Usage!$C$5:$C$11,0),MATCH(UsagePerHour!LT$4,Usage!$D$3:$ABF$3,0)),"")</f>
        <v>27.552200925833883</v>
      </c>
      <c r="LU10" s="6">
        <f>IFERROR(INDEX(Sales!$D$5:$ABF$18,MATCH(UsagePerHour!$B10,Sales!$C$5:$C$18,0),MATCH(UsagePerHour!LU$4,Sales!$D$3:$ABF$3,0))/LU$2*INDEX(Usage!$D$5:$ABF$11,MATCH(UsagePerHour!$B$4,Usage!$C$5:$C$11,0),MATCH(UsagePerHour!LU$4,Usage!$D$3:$ABF$3,0)),"")</f>
        <v>34.666448015742866</v>
      </c>
      <c r="LV10" s="6">
        <f>IFERROR(INDEX(Sales!$D$5:$ABF$18,MATCH(UsagePerHour!$B10,Sales!$C$5:$C$18,0),MATCH(UsagePerHour!LV$4,Sales!$D$3:$ABF$3,0))/LV$2*INDEX(Usage!$D$5:$ABF$11,MATCH(UsagePerHour!$B$4,Usage!$C$5:$C$11,0),MATCH(UsagePerHour!LV$4,Usage!$D$3:$ABF$3,0)),"")</f>
        <v>17.91527345309381</v>
      </c>
      <c r="LW10" s="6">
        <f>IFERROR(INDEX(Sales!$D$5:$ABF$18,MATCH(UsagePerHour!$B10,Sales!$C$5:$C$18,0),MATCH(UsagePerHour!LW$4,Sales!$D$3:$ABF$3,0))/LW$2*INDEX(Usage!$D$5:$ABF$11,MATCH(UsagePerHour!$B$4,Usage!$C$5:$C$11,0),MATCH(UsagePerHour!LW$4,Usage!$D$3:$ABF$3,0)),"")</f>
        <v>26.10697268183803</v>
      </c>
      <c r="LX10" s="6">
        <f>IFERROR(INDEX(Sales!$D$5:$ABF$18,MATCH(UsagePerHour!$B10,Sales!$C$5:$C$18,0),MATCH(UsagePerHour!LX$4,Sales!$D$3:$ABF$3,0))/LX$2*INDEX(Usage!$D$5:$ABF$11,MATCH(UsagePerHour!$B$4,Usage!$C$5:$C$11,0),MATCH(UsagePerHour!LX$4,Usage!$D$3:$ABF$3,0)),"")</f>
        <v>44.814940209787501</v>
      </c>
      <c r="LY10" s="6">
        <f>IFERROR(INDEX(Sales!$D$5:$ABF$18,MATCH(UsagePerHour!$B10,Sales!$C$5:$C$18,0),MATCH(UsagePerHour!LY$4,Sales!$D$3:$ABF$3,0))/LY$2*INDEX(Usage!$D$5:$ABF$11,MATCH(UsagePerHour!$B$4,Usage!$C$5:$C$11,0),MATCH(UsagePerHour!LY$4,Usage!$D$3:$ABF$3,0)),"")</f>
        <v>68.127980422235666</v>
      </c>
      <c r="LZ10" s="6">
        <f>IFERROR(INDEX(Sales!$D$5:$ABF$18,MATCH(UsagePerHour!$B10,Sales!$C$5:$C$18,0),MATCH(UsagePerHour!LZ$4,Sales!$D$3:$ABF$3,0))/LZ$2*INDEX(Usage!$D$5:$ABF$11,MATCH(UsagePerHour!$B$4,Usage!$C$5:$C$11,0),MATCH(UsagePerHour!LZ$4,Usage!$D$3:$ABF$3,0)),"")</f>
        <v>199.40851322007919</v>
      </c>
      <c r="MA10" s="6">
        <f>IFERROR(INDEX(Sales!$D$5:$ABF$18,MATCH(UsagePerHour!$B10,Sales!$C$5:$C$18,0),MATCH(UsagePerHour!MA$4,Sales!$D$3:$ABF$3,0))/MA$2*INDEX(Usage!$D$5:$ABF$11,MATCH(UsagePerHour!$B$4,Usage!$C$5:$C$11,0),MATCH(UsagePerHour!MA$4,Usage!$D$3:$ABF$3,0)),"")</f>
        <v>45.604499691133917</v>
      </c>
      <c r="MB10" s="6">
        <f>IFERROR(INDEX(Sales!$D$5:$ABF$18,MATCH(UsagePerHour!$B10,Sales!$C$5:$C$18,0),MATCH(UsagePerHour!MB$4,Sales!$D$3:$ABF$3,0))/MB$2*INDEX(Usage!$D$5:$ABF$11,MATCH(UsagePerHour!$B$4,Usage!$C$5:$C$11,0),MATCH(UsagePerHour!MB$4,Usage!$D$3:$ABF$3,0)),"")</f>
        <v>22.608231431841453</v>
      </c>
      <c r="MC10" s="6">
        <f>IFERROR(INDEX(Sales!$D$5:$ABF$18,MATCH(UsagePerHour!$B10,Sales!$C$5:$C$18,0),MATCH(UsagePerHour!MC$4,Sales!$D$3:$ABF$3,0))/MC$2*INDEX(Usage!$D$5:$ABF$11,MATCH(UsagePerHour!$B$4,Usage!$C$5:$C$11,0),MATCH(UsagePerHour!MC$4,Usage!$D$3:$ABF$3,0)),"")</f>
        <v>3.7951953409366661</v>
      </c>
      <c r="MD10" s="6">
        <f>IFERROR(INDEX(Sales!$D$5:$ABF$18,MATCH(UsagePerHour!$B10,Sales!$C$5:$C$18,0),MATCH(UsagePerHour!MD$4,Sales!$D$3:$ABF$3,0))/MD$2*INDEX(Usage!$D$5:$ABF$11,MATCH(UsagePerHour!$B$4,Usage!$C$5:$C$11,0),MATCH(UsagePerHour!MD$4,Usage!$D$3:$ABF$3,0)),"")</f>
        <v>107.73518619086531</v>
      </c>
      <c r="ME10" s="6">
        <f>IFERROR(INDEX(Sales!$D$5:$ABF$18,MATCH(UsagePerHour!$B10,Sales!$C$5:$C$18,0),MATCH(UsagePerHour!ME$4,Sales!$D$3:$ABF$3,0))/ME$2*INDEX(Usage!$D$5:$ABF$11,MATCH(UsagePerHour!$B$4,Usage!$C$5:$C$11,0),MATCH(UsagePerHour!ME$4,Usage!$D$3:$ABF$3,0)),"")</f>
        <v>26.165480743573781</v>
      </c>
      <c r="MF10" s="6">
        <f>IFERROR(INDEX(Sales!$D$5:$ABF$18,MATCH(UsagePerHour!$B10,Sales!$C$5:$C$18,0),MATCH(UsagePerHour!MF$4,Sales!$D$3:$ABF$3,0))/MF$2*INDEX(Usage!$D$5:$ABF$11,MATCH(UsagePerHour!$B$4,Usage!$C$5:$C$11,0),MATCH(UsagePerHour!MF$4,Usage!$D$3:$ABF$3,0)),"")</f>
        <v>40.620340749731696</v>
      </c>
      <c r="MG10" s="6">
        <f>IFERROR(INDEX(Sales!$D$5:$ABF$18,MATCH(UsagePerHour!$B10,Sales!$C$5:$C$18,0),MATCH(UsagePerHour!MG$4,Sales!$D$3:$ABF$3,0))/MG$2*INDEX(Usage!$D$5:$ABF$11,MATCH(UsagePerHour!$B$4,Usage!$C$5:$C$11,0),MATCH(UsagePerHour!MG$4,Usage!$D$3:$ABF$3,0)),"")</f>
        <v>259.61412999671961</v>
      </c>
      <c r="MH10" s="6">
        <f>IFERROR(INDEX(Sales!$D$5:$ABF$18,MATCH(UsagePerHour!$B10,Sales!$C$5:$C$18,0),MATCH(UsagePerHour!MH$4,Sales!$D$3:$ABF$3,0))/MH$2*INDEX(Usage!$D$5:$ABF$11,MATCH(UsagePerHour!$B$4,Usage!$C$5:$C$11,0),MATCH(UsagePerHour!MH$4,Usage!$D$3:$ABF$3,0)),"")</f>
        <v>139.86562148621076</v>
      </c>
      <c r="MI10" s="6">
        <f>IFERROR(INDEX(Sales!$D$5:$ABF$18,MATCH(UsagePerHour!$B10,Sales!$C$5:$C$18,0),MATCH(UsagePerHour!MI$4,Sales!$D$3:$ABF$3,0))/MI$2*INDEX(Usage!$D$5:$ABF$11,MATCH(UsagePerHour!$B$4,Usage!$C$5:$C$11,0),MATCH(UsagePerHour!MI$4,Usage!$D$3:$ABF$3,0)),"")</f>
        <v>32.868413425930896</v>
      </c>
      <c r="MJ10" s="6">
        <f>IFERROR(INDEX(Sales!$D$5:$ABF$18,MATCH(UsagePerHour!$B10,Sales!$C$5:$C$18,0),MATCH(UsagePerHour!MJ$4,Sales!$D$3:$ABF$3,0))/MJ$2*INDEX(Usage!$D$5:$ABF$11,MATCH(UsagePerHour!$B$4,Usage!$C$5:$C$11,0),MATCH(UsagePerHour!MJ$4,Usage!$D$3:$ABF$3,0)),"")</f>
        <v>27.707935390167687</v>
      </c>
      <c r="MK10" s="6">
        <f>IFERROR(INDEX(Sales!$D$5:$ABF$18,MATCH(UsagePerHour!$B10,Sales!$C$5:$C$18,0),MATCH(UsagePerHour!MK$4,Sales!$D$3:$ABF$3,0))/MK$2*INDEX(Usage!$D$5:$ABF$11,MATCH(UsagePerHour!$B$4,Usage!$C$5:$C$11,0),MATCH(UsagePerHour!MK$4,Usage!$D$3:$ABF$3,0)),"")</f>
        <v>69.378546450342725</v>
      </c>
      <c r="ML10" s="6">
        <f>IFERROR(INDEX(Sales!$D$5:$ABF$18,MATCH(UsagePerHour!$B10,Sales!$C$5:$C$18,0),MATCH(UsagePerHour!ML$4,Sales!$D$3:$ABF$3,0))/ML$2*INDEX(Usage!$D$5:$ABF$11,MATCH(UsagePerHour!$B$4,Usage!$C$5:$C$11,0),MATCH(UsagePerHour!ML$4,Usage!$D$3:$ABF$3,0)),"")</f>
        <v>43.440843659674329</v>
      </c>
      <c r="MM10" s="6">
        <f>IFERROR(INDEX(Sales!$D$5:$ABF$18,MATCH(UsagePerHour!$B10,Sales!$C$5:$C$18,0),MATCH(UsagePerHour!MM$4,Sales!$D$3:$ABF$3,0))/MM$2*INDEX(Usage!$D$5:$ABF$11,MATCH(UsagePerHour!$B$4,Usage!$C$5:$C$11,0),MATCH(UsagePerHour!MM$4,Usage!$D$3:$ABF$3,0)),"")</f>
        <v>55.137607708100944</v>
      </c>
      <c r="MN10" s="6">
        <f>IFERROR(INDEX(Sales!$D$5:$ABF$18,MATCH(UsagePerHour!$B10,Sales!$C$5:$C$18,0),MATCH(UsagePerHour!MN$4,Sales!$D$3:$ABF$3,0))/MN$2*INDEX(Usage!$D$5:$ABF$11,MATCH(UsagePerHour!$B$4,Usage!$C$5:$C$11,0),MATCH(UsagePerHour!MN$4,Usage!$D$3:$ABF$3,0)),"")</f>
        <v>48.117304903330279</v>
      </c>
      <c r="MO10" s="6">
        <f>IFERROR(INDEX(Sales!$D$5:$ABF$18,MATCH(UsagePerHour!$B10,Sales!$C$5:$C$18,0),MATCH(UsagePerHour!MO$4,Sales!$D$3:$ABF$3,0))/MO$2*INDEX(Usage!$D$5:$ABF$11,MATCH(UsagePerHour!$B$4,Usage!$C$5:$C$11,0),MATCH(UsagePerHour!MO$4,Usage!$D$3:$ABF$3,0)),"")</f>
        <v>27.552200925833883</v>
      </c>
      <c r="MP10" s="6">
        <f>IFERROR(INDEX(Sales!$D$5:$ABF$18,MATCH(UsagePerHour!$B10,Sales!$C$5:$C$18,0),MATCH(UsagePerHour!MP$4,Sales!$D$3:$ABF$3,0))/MP$2*INDEX(Usage!$D$5:$ABF$11,MATCH(UsagePerHour!$B$4,Usage!$C$5:$C$11,0),MATCH(UsagePerHour!MP$4,Usage!$D$3:$ABF$3,0)),"")</f>
        <v>34.666448015742866</v>
      </c>
      <c r="MQ10" s="6">
        <f>IFERROR(INDEX(Sales!$D$5:$ABF$18,MATCH(UsagePerHour!$B10,Sales!$C$5:$C$18,0),MATCH(UsagePerHour!MQ$4,Sales!$D$3:$ABF$3,0))/MQ$2*INDEX(Usage!$D$5:$ABF$11,MATCH(UsagePerHour!$B$4,Usage!$C$5:$C$11,0),MATCH(UsagePerHour!MQ$4,Usage!$D$3:$ABF$3,0)),"")</f>
        <v>17.91527345309381</v>
      </c>
      <c r="MR10" s="6">
        <f>IFERROR(INDEX(Sales!$D$5:$ABF$18,MATCH(UsagePerHour!$B10,Sales!$C$5:$C$18,0),MATCH(UsagePerHour!MR$4,Sales!$D$3:$ABF$3,0))/MR$2*INDEX(Usage!$D$5:$ABF$11,MATCH(UsagePerHour!$B$4,Usage!$C$5:$C$11,0),MATCH(UsagePerHour!MR$4,Usage!$D$3:$ABF$3,0)),"")</f>
        <v>26.10697268183803</v>
      </c>
      <c r="MS10" s="6">
        <f>IFERROR(INDEX(Sales!$D$5:$ABF$18,MATCH(UsagePerHour!$B10,Sales!$C$5:$C$18,0),MATCH(UsagePerHour!MS$4,Sales!$D$3:$ABF$3,0))/MS$2*INDEX(Usage!$D$5:$ABF$11,MATCH(UsagePerHour!$B$4,Usage!$C$5:$C$11,0),MATCH(UsagePerHour!MS$4,Usage!$D$3:$ABF$3,0)),"")</f>
        <v>42.28235866925548</v>
      </c>
      <c r="MT10" s="6">
        <f>IFERROR(INDEX(Sales!$D$5:$ABF$18,MATCH(UsagePerHour!$B10,Sales!$C$5:$C$18,0),MATCH(UsagePerHour!MT$4,Sales!$D$3:$ABF$3,0))/MT$2*INDEX(Usage!$D$5:$ABF$11,MATCH(UsagePerHour!$B$4,Usage!$C$5:$C$11,0),MATCH(UsagePerHour!MT$4,Usage!$D$3:$ABF$3,0)),"")</f>
        <v>53.010136922938216</v>
      </c>
      <c r="MU10" s="6">
        <f>IFERROR(INDEX(Sales!$D$5:$ABF$18,MATCH(UsagePerHour!$B10,Sales!$C$5:$C$18,0),MATCH(UsagePerHour!MU$4,Sales!$D$3:$ABF$3,0))/MU$2*INDEX(Usage!$D$5:$ABF$11,MATCH(UsagePerHour!$B$4,Usage!$C$5:$C$11,0),MATCH(UsagePerHour!MU$4,Usage!$D$3:$ABF$3,0)),"")</f>
        <v>287.21979006552419</v>
      </c>
      <c r="MV10" s="6">
        <f>IFERROR(INDEX(Sales!$D$5:$ABF$18,MATCH(UsagePerHour!$B10,Sales!$C$5:$C$18,0),MATCH(UsagePerHour!MV$4,Sales!$D$3:$ABF$3,0))/MV$2*INDEX(Usage!$D$5:$ABF$11,MATCH(UsagePerHour!$B$4,Usage!$C$5:$C$11,0),MATCH(UsagePerHour!MV$4,Usage!$D$3:$ABF$3,0)),"")</f>
        <v>37.749357090374723</v>
      </c>
      <c r="MW10" s="6">
        <f>IFERROR(INDEX(Sales!$D$5:$ABF$18,MATCH(UsagePerHour!$B10,Sales!$C$5:$C$18,0),MATCH(UsagePerHour!MW$4,Sales!$D$3:$ABF$3,0))/MW$2*INDEX(Usage!$D$5:$ABF$11,MATCH(UsagePerHour!$B$4,Usage!$C$5:$C$11,0),MATCH(UsagePerHour!MW$4,Usage!$D$3:$ABF$3,0)),"")</f>
        <v>31.398658555916622</v>
      </c>
      <c r="MX10" s="6">
        <f>IFERROR(INDEX(Sales!$D$5:$ABF$18,MATCH(UsagePerHour!$B10,Sales!$C$5:$C$18,0),MATCH(UsagePerHour!MX$4,Sales!$D$3:$ABF$3,0))/MX$2*INDEX(Usage!$D$5:$ABF$11,MATCH(UsagePerHour!$B$4,Usage!$C$5:$C$11,0),MATCH(UsagePerHour!MX$4,Usage!$D$3:$ABF$3,0)),"")</f>
        <v>11.640466781921461</v>
      </c>
      <c r="MY10" s="6">
        <f>IFERROR(INDEX(Sales!$D$5:$ABF$18,MATCH(UsagePerHour!$B10,Sales!$C$5:$C$18,0),MATCH(UsagePerHour!MY$4,Sales!$D$3:$ABF$3,0))/MY$2*INDEX(Usage!$D$5:$ABF$11,MATCH(UsagePerHour!$B$4,Usage!$C$5:$C$11,0),MATCH(UsagePerHour!MY$4,Usage!$D$3:$ABF$3,0)),"")</f>
        <v>66.286054271405476</v>
      </c>
      <c r="MZ10" s="6">
        <f>IFERROR(INDEX(Sales!$D$5:$ABF$18,MATCH(UsagePerHour!$B10,Sales!$C$5:$C$18,0),MATCH(UsagePerHour!MZ$4,Sales!$D$3:$ABF$3,0))/MZ$2*INDEX(Usage!$D$5:$ABF$11,MATCH(UsagePerHour!$B$4,Usage!$C$5:$C$11,0),MATCH(UsagePerHour!MZ$4,Usage!$D$3:$ABF$3,0)),"")</f>
        <v>34.861836987524846</v>
      </c>
      <c r="NA10" s="6">
        <f>IFERROR(INDEX(Sales!$D$5:$ABF$18,MATCH(UsagePerHour!$B10,Sales!$C$5:$C$18,0),MATCH(UsagePerHour!NA$4,Sales!$D$3:$ABF$3,0))/NA$2*INDEX(Usage!$D$5:$ABF$11,MATCH(UsagePerHour!$B$4,Usage!$C$5:$C$11,0),MATCH(UsagePerHour!NA$4,Usage!$D$3:$ABF$3,0)),"")</f>
        <v>26.566348845500791</v>
      </c>
      <c r="NB10" s="6">
        <f>IFERROR(INDEX(Sales!$D$5:$ABF$18,MATCH(UsagePerHour!$B10,Sales!$C$5:$C$18,0),MATCH(UsagePerHour!NB$4,Sales!$D$3:$ABF$3,0))/NB$2*INDEX(Usage!$D$5:$ABF$11,MATCH(UsagePerHour!$B$4,Usage!$C$5:$C$11,0),MATCH(UsagePerHour!NB$4,Usage!$D$3:$ABF$3,0)),"")</f>
        <v>276.04504510458315</v>
      </c>
      <c r="NC10" s="6">
        <f>IFERROR(INDEX(Sales!$D$5:$ABF$18,MATCH(UsagePerHour!$B10,Sales!$C$5:$C$18,0),MATCH(UsagePerHour!NC$4,Sales!$D$3:$ABF$3,0))/NC$2*INDEX(Usage!$D$5:$ABF$11,MATCH(UsagePerHour!$B$4,Usage!$C$5:$C$11,0),MATCH(UsagePerHour!NC$4,Usage!$D$3:$ABF$3,0)),"")</f>
        <v>36.373438663247583</v>
      </c>
      <c r="ND10" s="6">
        <f>IFERROR(INDEX(Sales!$D$5:$ABF$18,MATCH(UsagePerHour!$B10,Sales!$C$5:$C$18,0),MATCH(UsagePerHour!ND$4,Sales!$D$3:$ABF$3,0))/ND$2*INDEX(Usage!$D$5:$ABF$11,MATCH(UsagePerHour!$B$4,Usage!$C$5:$C$11,0),MATCH(UsagePerHour!ND$4,Usage!$D$3:$ABF$3,0)),"")</f>
        <v>44.328703288423242</v>
      </c>
      <c r="NE10" s="6">
        <f>IFERROR(INDEX(Sales!$D$5:$ABF$18,MATCH(UsagePerHour!$B10,Sales!$C$5:$C$18,0),MATCH(UsagePerHour!NE$4,Sales!$D$3:$ABF$3,0))/NE$2*INDEX(Usage!$D$5:$ABF$11,MATCH(UsagePerHour!$B$4,Usage!$C$5:$C$11,0),MATCH(UsagePerHour!NE$4,Usage!$D$3:$ABF$3,0)),"")</f>
        <v>6.6806307295931617</v>
      </c>
      <c r="NF10" s="6">
        <f>IFERROR(INDEX(Sales!$D$5:$ABF$18,MATCH(UsagePerHour!$B10,Sales!$C$5:$C$18,0),MATCH(UsagePerHour!NF$4,Sales!$D$3:$ABF$3,0))/NF$2*INDEX(Usage!$D$5:$ABF$11,MATCH(UsagePerHour!$B$4,Usage!$C$5:$C$11,0),MATCH(UsagePerHour!NF$4,Usage!$D$3:$ABF$3,0)),"")</f>
        <v>29.408348399276836</v>
      </c>
      <c r="NG10" s="6">
        <f>IFERROR(INDEX(Sales!$D$5:$ABF$18,MATCH(UsagePerHour!$B10,Sales!$C$5:$C$18,0),MATCH(UsagePerHour!NG$4,Sales!$D$3:$ABF$3,0))/NG$2*INDEX(Usage!$D$5:$ABF$11,MATCH(UsagePerHour!$B$4,Usage!$C$5:$C$11,0),MATCH(UsagePerHour!NG$4,Usage!$D$3:$ABF$3,0)),"")</f>
        <v>28.175640128005821</v>
      </c>
      <c r="NH10" s="6">
        <f>IFERROR(INDEX(Sales!$D$5:$ABF$18,MATCH(UsagePerHour!$B10,Sales!$C$5:$C$18,0),MATCH(UsagePerHour!NH$4,Sales!$D$3:$ABF$3,0))/NH$2*INDEX(Usage!$D$5:$ABF$11,MATCH(UsagePerHour!$B$4,Usage!$C$5:$C$11,0),MATCH(UsagePerHour!NH$4,Usage!$D$3:$ABF$3,0)),"")</f>
        <v>63.067795977587956</v>
      </c>
      <c r="NI10" s="6">
        <f>IFERROR(INDEX(Sales!$D$5:$ABF$18,MATCH(UsagePerHour!$B10,Sales!$C$5:$C$18,0),MATCH(UsagePerHour!NI$4,Sales!$D$3:$ABF$3,0))/NI$2*INDEX(Usage!$D$5:$ABF$11,MATCH(UsagePerHour!$B$4,Usage!$C$5:$C$11,0),MATCH(UsagePerHour!NI$4,Usage!$D$3:$ABF$3,0)),"")</f>
        <v>215.32935510682069</v>
      </c>
      <c r="NJ10" s="6">
        <f>IFERROR(INDEX(Sales!$D$5:$ABF$18,MATCH(UsagePerHour!$B10,Sales!$C$5:$C$18,0),MATCH(UsagePerHour!NJ$4,Sales!$D$3:$ABF$3,0))/NJ$2*INDEX(Usage!$D$5:$ABF$11,MATCH(UsagePerHour!$B$4,Usage!$C$5:$C$11,0),MATCH(UsagePerHour!NJ$4,Usage!$D$3:$ABF$3,0)),"")</f>
        <v>61.949046534278878</v>
      </c>
      <c r="NK10" s="6">
        <f>IFERROR(INDEX(Sales!$D$5:$ABF$18,MATCH(UsagePerHour!$B10,Sales!$C$5:$C$18,0),MATCH(UsagePerHour!NK$4,Sales!$D$3:$ABF$3,0))/NK$2*INDEX(Usage!$D$5:$ABF$11,MATCH(UsagePerHour!$B$4,Usage!$C$5:$C$11,0),MATCH(UsagePerHour!NK$4,Usage!$D$3:$ABF$3,0)),"")</f>
        <v>42.248508933761279</v>
      </c>
      <c r="NL10" s="6">
        <f>IFERROR(INDEX(Sales!$D$5:$ABF$18,MATCH(UsagePerHour!$B10,Sales!$C$5:$C$18,0),MATCH(UsagePerHour!NL$4,Sales!$D$3:$ABF$3,0))/NL$2*INDEX(Usage!$D$5:$ABF$11,MATCH(UsagePerHour!$B$4,Usage!$C$5:$C$11,0),MATCH(UsagePerHour!NL$4,Usage!$D$3:$ABF$3,0)),"")</f>
        <v>11.620607953679722</v>
      </c>
      <c r="NM10" s="6">
        <f>IFERROR(INDEX(Sales!$D$5:$ABF$18,MATCH(UsagePerHour!$B10,Sales!$C$5:$C$18,0),MATCH(UsagePerHour!NM$4,Sales!$D$3:$ABF$3,0))/NM$2*INDEX(Usage!$D$5:$ABF$11,MATCH(UsagePerHour!$B$4,Usage!$C$5:$C$11,0),MATCH(UsagePerHour!NM$4,Usage!$D$3:$ABF$3,0)),"")</f>
        <v>48.312904427956774</v>
      </c>
      <c r="NN10" s="6">
        <f>IFERROR(INDEX(Sales!$D$5:$ABF$18,MATCH(UsagePerHour!$B10,Sales!$C$5:$C$18,0),MATCH(UsagePerHour!NN$4,Sales!$D$3:$ABF$3,0))/NN$2*INDEX(Usage!$D$5:$ABF$11,MATCH(UsagePerHour!$B$4,Usage!$C$5:$C$11,0),MATCH(UsagePerHour!NN$4,Usage!$D$3:$ABF$3,0)),"")</f>
        <v>28.295889376959124</v>
      </c>
      <c r="NO10" s="6">
        <f>IFERROR(INDEX(Sales!$D$5:$ABF$18,MATCH(UsagePerHour!$B10,Sales!$C$5:$C$18,0),MATCH(UsagePerHour!NO$4,Sales!$D$3:$ABF$3,0))/NO$2*INDEX(Usage!$D$5:$ABF$11,MATCH(UsagePerHour!$B$4,Usage!$C$5:$C$11,0),MATCH(UsagePerHour!NO$4,Usage!$D$3:$ABF$3,0)),"")</f>
        <v>12.975640978749864</v>
      </c>
      <c r="NP10" s="6">
        <f>IFERROR(INDEX(Sales!$D$5:$ABF$18,MATCH(UsagePerHour!$B10,Sales!$C$5:$C$18,0),MATCH(UsagePerHour!NP$4,Sales!$D$3:$ABF$3,0))/NP$2*INDEX(Usage!$D$5:$ABF$11,MATCH(UsagePerHour!$B$4,Usage!$C$5:$C$11,0),MATCH(UsagePerHour!NP$4,Usage!$D$3:$ABF$3,0)),"")</f>
        <v>131.4405520093629</v>
      </c>
      <c r="NQ10" s="6">
        <f>IFERROR(INDEX(Sales!$D$5:$ABF$18,MATCH(UsagePerHour!$B10,Sales!$C$5:$C$18,0),MATCH(UsagePerHour!NQ$4,Sales!$D$3:$ABF$3,0))/NQ$2*INDEX(Usage!$D$5:$ABF$11,MATCH(UsagePerHour!$B$4,Usage!$C$5:$C$11,0),MATCH(UsagePerHour!NQ$4,Usage!$D$3:$ABF$3,0)),"")</f>
        <v>83.400459880083275</v>
      </c>
      <c r="NR10" s="6">
        <f>IFERROR(INDEX(Sales!$D$5:$ABF$18,MATCH(UsagePerHour!$B10,Sales!$C$5:$C$18,0),MATCH(UsagePerHour!NR$4,Sales!$D$3:$ABF$3,0))/NR$2*INDEX(Usage!$D$5:$ABF$11,MATCH(UsagePerHour!$B$4,Usage!$C$5:$C$11,0),MATCH(UsagePerHour!NR$4,Usage!$D$3:$ABF$3,0)),"")</f>
        <v>18.276665173715529</v>
      </c>
      <c r="NS10" s="6">
        <f>IFERROR(INDEX(Sales!$D$5:$ABF$18,MATCH(UsagePerHour!$B10,Sales!$C$5:$C$18,0),MATCH(UsagePerHour!NS$4,Sales!$D$3:$ABF$3,0))/NS$2*INDEX(Usage!$D$5:$ABF$11,MATCH(UsagePerHour!$B$4,Usage!$C$5:$C$11,0),MATCH(UsagePerHour!NS$4,Usage!$D$3:$ABF$3,0)),"")</f>
        <v>13.632433276104262</v>
      </c>
      <c r="NT10" s="6">
        <f>IFERROR(INDEX(Sales!$D$5:$ABF$18,MATCH(UsagePerHour!$B10,Sales!$C$5:$C$18,0),MATCH(UsagePerHour!NT$4,Sales!$D$3:$ABF$3,0))/NT$2*INDEX(Usage!$D$5:$ABF$11,MATCH(UsagePerHour!$B$4,Usage!$C$5:$C$11,0),MATCH(UsagePerHour!NT$4,Usage!$D$3:$ABF$3,0)),"")</f>
        <v>36.68792480779188</v>
      </c>
      <c r="NU10" s="6">
        <f>IFERROR(INDEX(Sales!$D$5:$ABF$18,MATCH(UsagePerHour!$B10,Sales!$C$5:$C$18,0),MATCH(UsagePerHour!NU$4,Sales!$D$3:$ABF$3,0))/NU$2*INDEX(Usage!$D$5:$ABF$11,MATCH(UsagePerHour!$B$4,Usage!$C$5:$C$11,0),MATCH(UsagePerHour!NU$4,Usage!$D$3:$ABF$3,0)),"")</f>
        <v>13.986817325800377</v>
      </c>
      <c r="NV10" s="6">
        <f>IFERROR(INDEX(Sales!$D$5:$ABF$18,MATCH(UsagePerHour!$B10,Sales!$C$5:$C$18,0),MATCH(UsagePerHour!NV$4,Sales!$D$3:$ABF$3,0))/NV$2*INDEX(Usage!$D$5:$ABF$11,MATCH(UsagePerHour!$B$4,Usage!$C$5:$C$11,0),MATCH(UsagePerHour!NV$4,Usage!$D$3:$ABF$3,0)),"")</f>
        <v>56.193885852611615</v>
      </c>
      <c r="NW10" s="6">
        <f>IFERROR(INDEX(Sales!$D$5:$ABF$18,MATCH(UsagePerHour!$B10,Sales!$C$5:$C$18,0),MATCH(UsagePerHour!NW$4,Sales!$D$3:$ABF$3,0))/NW$2*INDEX(Usage!$D$5:$ABF$11,MATCH(UsagePerHour!$B$4,Usage!$C$5:$C$11,0),MATCH(UsagePerHour!NW$4,Usage!$D$3:$ABF$3,0)),"")</f>
        <v>286.93733364398224</v>
      </c>
      <c r="NX10" s="6">
        <f>IFERROR(INDEX(Sales!$D$5:$ABF$18,MATCH(UsagePerHour!$B10,Sales!$C$5:$C$18,0),MATCH(UsagePerHour!NX$4,Sales!$D$3:$ABF$3,0))/NX$2*INDEX(Usage!$D$5:$ABF$11,MATCH(UsagePerHour!$B$4,Usage!$C$5:$C$11,0),MATCH(UsagePerHour!NX$4,Usage!$D$3:$ABF$3,0)),"")</f>
        <v>19.111378172720812</v>
      </c>
      <c r="NY10" s="6">
        <f>IFERROR(INDEX(Sales!$D$5:$ABF$18,MATCH(UsagePerHour!$B10,Sales!$C$5:$C$18,0),MATCH(UsagePerHour!NY$4,Sales!$D$3:$ABF$3,0))/NY$2*INDEX(Usage!$D$5:$ABF$11,MATCH(UsagePerHour!$B$4,Usage!$C$5:$C$11,0),MATCH(UsagePerHour!NY$4,Usage!$D$3:$ABF$3,0)),"")</f>
        <v>88.991035365973801</v>
      </c>
      <c r="NZ10" s="6">
        <f>IFERROR(INDEX(Sales!$D$5:$ABF$18,MATCH(UsagePerHour!$B10,Sales!$C$5:$C$18,0),MATCH(UsagePerHour!NZ$4,Sales!$D$3:$ABF$3,0))/NZ$2*INDEX(Usage!$D$5:$ABF$11,MATCH(UsagePerHour!$B$4,Usage!$C$5:$C$11,0),MATCH(UsagePerHour!NZ$4,Usage!$D$3:$ABF$3,0)),"")</f>
        <v>31.773785913614265</v>
      </c>
      <c r="OA10" s="6">
        <f>IFERROR(INDEX(Sales!$D$5:$ABF$18,MATCH(UsagePerHour!$B10,Sales!$C$5:$C$18,0),MATCH(UsagePerHour!OA$4,Sales!$D$3:$ABF$3,0))/OA$2*INDEX(Usage!$D$5:$ABF$11,MATCH(UsagePerHour!$B$4,Usage!$C$5:$C$11,0),MATCH(UsagePerHour!OA$4,Usage!$D$3:$ABF$3,0)),"")</f>
        <v>44.056641492669925</v>
      </c>
      <c r="OB10" s="6">
        <f>IFERROR(INDEX(Sales!$D$5:$ABF$18,MATCH(UsagePerHour!$B10,Sales!$C$5:$C$18,0),MATCH(UsagePerHour!OB$4,Sales!$D$3:$ABF$3,0))/OB$2*INDEX(Usage!$D$5:$ABF$11,MATCH(UsagePerHour!$B$4,Usage!$C$5:$C$11,0),MATCH(UsagePerHour!OB$4,Usage!$D$3:$ABF$3,0)),"")</f>
        <v>37.884714518611617</v>
      </c>
      <c r="OC10" s="6">
        <f>IFERROR(INDEX(Sales!$D$5:$ABF$18,MATCH(UsagePerHour!$B10,Sales!$C$5:$C$18,0),MATCH(UsagePerHour!OC$4,Sales!$D$3:$ABF$3,0))/OC$2*INDEX(Usage!$D$5:$ABF$11,MATCH(UsagePerHour!$B$4,Usage!$C$5:$C$11,0),MATCH(UsagePerHour!OC$4,Usage!$D$3:$ABF$3,0)),"")</f>
        <v>9.9407309218287185</v>
      </c>
      <c r="OD10" s="6">
        <f>IFERROR(INDEX(Sales!$D$5:$ABF$18,MATCH(UsagePerHour!$B10,Sales!$C$5:$C$18,0),MATCH(UsagePerHour!OD$4,Sales!$D$3:$ABF$3,0))/OD$2*INDEX(Usage!$D$5:$ABF$11,MATCH(UsagePerHour!$B$4,Usage!$C$5:$C$11,0),MATCH(UsagePerHour!OD$4,Usage!$D$3:$ABF$3,0)),"")</f>
        <v>256.04349252381257</v>
      </c>
      <c r="OE10" s="6">
        <f>IFERROR(INDEX(Sales!$D$5:$ABF$18,MATCH(UsagePerHour!$B10,Sales!$C$5:$C$18,0),MATCH(UsagePerHour!OE$4,Sales!$D$3:$ABF$3,0))/OE$2*INDEX(Usage!$D$5:$ABF$11,MATCH(UsagePerHour!$B$4,Usage!$C$5:$C$11,0),MATCH(UsagePerHour!OE$4,Usage!$D$3:$ABF$3,0)),"")</f>
        <v>36.079861378513669</v>
      </c>
      <c r="OF10" s="6">
        <f>IFERROR(INDEX(Sales!$D$5:$ABF$18,MATCH(UsagePerHour!$B10,Sales!$C$5:$C$18,0),MATCH(UsagePerHour!OF$4,Sales!$D$3:$ABF$3,0))/OF$2*INDEX(Usage!$D$5:$ABF$11,MATCH(UsagePerHour!$B$4,Usage!$C$5:$C$11,0),MATCH(UsagePerHour!OF$4,Usage!$D$3:$ABF$3,0)),"")</f>
        <v>66.988500002251371</v>
      </c>
      <c r="OG10" s="6">
        <f>IFERROR(INDEX(Sales!$D$5:$ABF$18,MATCH(UsagePerHour!$B10,Sales!$C$5:$C$18,0),MATCH(UsagePerHour!OG$4,Sales!$D$3:$ABF$3,0))/OG$2*INDEX(Usage!$D$5:$ABF$11,MATCH(UsagePerHour!$B$4,Usage!$C$5:$C$11,0),MATCH(UsagePerHour!OG$4,Usage!$D$3:$ABF$3,0)),"")</f>
        <v>19.07062650387666</v>
      </c>
      <c r="OH10" s="6">
        <f>IFERROR(INDEX(Sales!$D$5:$ABF$18,MATCH(UsagePerHour!$B10,Sales!$C$5:$C$18,0),MATCH(UsagePerHour!OH$4,Sales!$D$3:$ABF$3,0))/OH$2*INDEX(Usage!$D$5:$ABF$11,MATCH(UsagePerHour!$B$4,Usage!$C$5:$C$11,0),MATCH(UsagePerHour!OH$4,Usage!$D$3:$ABF$3,0)),"")</f>
        <v>51.978071129266084</v>
      </c>
      <c r="OI10" s="6">
        <f>IFERROR(INDEX(Sales!$D$5:$ABF$18,MATCH(UsagePerHour!$B10,Sales!$C$5:$C$18,0),MATCH(UsagePerHour!OI$4,Sales!$D$3:$ABF$3,0))/OI$2*INDEX(Usage!$D$5:$ABF$11,MATCH(UsagePerHour!$B$4,Usage!$C$5:$C$11,0),MATCH(UsagePerHour!OI$4,Usage!$D$3:$ABF$3,0)),"")</f>
        <v>30.971342187166936</v>
      </c>
      <c r="OJ10" s="6">
        <f>IFERROR(INDEX(Sales!$D$5:$ABF$18,MATCH(UsagePerHour!$B10,Sales!$C$5:$C$18,0),MATCH(UsagePerHour!OJ$4,Sales!$D$3:$ABF$3,0))/OJ$2*INDEX(Usage!$D$5:$ABF$11,MATCH(UsagePerHour!$B$4,Usage!$C$5:$C$11,0),MATCH(UsagePerHour!OJ$4,Usage!$D$3:$ABF$3,0)),"")</f>
        <v>28.732805820723581</v>
      </c>
      <c r="OK10" s="6">
        <f>IFERROR(INDEX(Sales!$D$5:$ABF$18,MATCH(UsagePerHour!$B10,Sales!$C$5:$C$18,0),MATCH(UsagePerHour!OK$4,Sales!$D$3:$ABF$3,0))/OK$2*INDEX(Usage!$D$5:$ABF$11,MATCH(UsagePerHour!$B$4,Usage!$C$5:$C$11,0),MATCH(UsagePerHour!OK$4,Usage!$D$3:$ABF$3,0)),"")</f>
        <v>151.34767305962902</v>
      </c>
      <c r="OL10" s="6">
        <f>IFERROR(INDEX(Sales!$D$5:$ABF$18,MATCH(UsagePerHour!$B10,Sales!$C$5:$C$18,0),MATCH(UsagePerHour!OL$4,Sales!$D$3:$ABF$3,0))/OL$2*INDEX(Usage!$D$5:$ABF$11,MATCH(UsagePerHour!$B$4,Usage!$C$5:$C$11,0),MATCH(UsagePerHour!OL$4,Usage!$D$3:$ABF$3,0)),"")</f>
        <v>21.100062667780801</v>
      </c>
      <c r="OM10" s="6">
        <f>IFERROR(INDEX(Sales!$D$5:$ABF$18,MATCH(UsagePerHour!$B10,Sales!$C$5:$C$18,0),MATCH(UsagePerHour!OM$4,Sales!$D$3:$ABF$3,0))/OM$2*INDEX(Usage!$D$5:$ABF$11,MATCH(UsagePerHour!$B$4,Usage!$C$5:$C$11,0),MATCH(UsagePerHour!OM$4,Usage!$D$3:$ABF$3,0)),"")</f>
        <v>44.526550530887491</v>
      </c>
      <c r="ON10" s="6">
        <f>IFERROR(INDEX(Sales!$D$5:$ABF$18,MATCH(UsagePerHour!$B10,Sales!$C$5:$C$18,0),MATCH(UsagePerHour!ON$4,Sales!$D$3:$ABF$3,0))/ON$2*INDEX(Usage!$D$5:$ABF$11,MATCH(UsagePerHour!$B$4,Usage!$C$5:$C$11,0),MATCH(UsagePerHour!ON$4,Usage!$D$3:$ABF$3,0)),"")</f>
        <v>15.145455981104352</v>
      </c>
      <c r="OO10" s="6">
        <f>IFERROR(INDEX(Sales!$D$5:$ABF$18,MATCH(UsagePerHour!$B10,Sales!$C$5:$C$18,0),MATCH(UsagePerHour!OO$4,Sales!$D$3:$ABF$3,0))/OO$2*INDEX(Usage!$D$5:$ABF$11,MATCH(UsagePerHour!$B$4,Usage!$C$5:$C$11,0),MATCH(UsagePerHour!OO$4,Usage!$D$3:$ABF$3,0)),"")</f>
        <v>29.105465598350072</v>
      </c>
      <c r="OP10" s="6">
        <f>IFERROR(INDEX(Sales!$D$5:$ABF$18,MATCH(UsagePerHour!$B10,Sales!$C$5:$C$18,0),MATCH(UsagePerHour!OP$4,Sales!$D$3:$ABF$3,0))/OP$2*INDEX(Usage!$D$5:$ABF$11,MATCH(UsagePerHour!$B$4,Usage!$C$5:$C$11,0),MATCH(UsagePerHour!OP$4,Usage!$D$3:$ABF$3,0)),"")</f>
        <v>36.220328517497812</v>
      </c>
      <c r="OQ10" s="6">
        <f>IFERROR(INDEX(Sales!$D$5:$ABF$18,MATCH(UsagePerHour!$B10,Sales!$C$5:$C$18,0),MATCH(UsagePerHour!OQ$4,Sales!$D$3:$ABF$3,0))/OQ$2*INDEX(Usage!$D$5:$ABF$11,MATCH(UsagePerHour!$B$4,Usage!$C$5:$C$11,0),MATCH(UsagePerHour!OQ$4,Usage!$D$3:$ABF$3,0)),"")</f>
        <v>29.066266715564886</v>
      </c>
      <c r="OR10" s="6">
        <f>IFERROR(INDEX(Sales!$D$5:$ABF$18,MATCH(UsagePerHour!$B10,Sales!$C$5:$C$18,0),MATCH(UsagePerHour!OR$4,Sales!$D$3:$ABF$3,0))/OR$2*INDEX(Usage!$D$5:$ABF$11,MATCH(UsagePerHour!$B$4,Usage!$C$5:$C$11,0),MATCH(UsagePerHour!OR$4,Usage!$D$3:$ABF$3,0)),"")</f>
        <v>173.04010666867575</v>
      </c>
      <c r="OS10" s="6">
        <f>IFERROR(INDEX(Sales!$D$5:$ABF$18,MATCH(UsagePerHour!$B10,Sales!$C$5:$C$18,0),MATCH(UsagePerHour!OS$4,Sales!$D$3:$ABF$3,0))/OS$2*INDEX(Usage!$D$5:$ABF$11,MATCH(UsagePerHour!$B$4,Usage!$C$5:$C$11,0),MATCH(UsagePerHour!OS$4,Usage!$D$3:$ABF$3,0)),"")</f>
        <v>4.4001657626185651</v>
      </c>
      <c r="OT10" s="6">
        <f>IFERROR(INDEX(Sales!$D$5:$ABF$18,MATCH(UsagePerHour!$B10,Sales!$C$5:$C$18,0),MATCH(UsagePerHour!OT$4,Sales!$D$3:$ABF$3,0))/OT$2*INDEX(Usage!$D$5:$ABF$11,MATCH(UsagePerHour!$B$4,Usage!$C$5:$C$11,0),MATCH(UsagePerHour!OT$4,Usage!$D$3:$ABF$3,0)),"")</f>
        <v>0</v>
      </c>
      <c r="OU10" s="6">
        <f>IFERROR(INDEX(Sales!$D$5:$ABF$18,MATCH(UsagePerHour!$B10,Sales!$C$5:$C$18,0),MATCH(UsagePerHour!OU$4,Sales!$D$3:$ABF$3,0))/OU$2*INDEX(Usage!$D$5:$ABF$11,MATCH(UsagePerHour!$B$4,Usage!$C$5:$C$11,0),MATCH(UsagePerHour!OU$4,Usage!$D$3:$ABF$3,0)),"")</f>
        <v>4.8552489223952877</v>
      </c>
      <c r="OV10" s="6">
        <f>IFERROR(INDEX(Sales!$D$5:$ABF$18,MATCH(UsagePerHour!$B10,Sales!$C$5:$C$18,0),MATCH(UsagePerHour!OV$4,Sales!$D$3:$ABF$3,0))/OV$2*INDEX(Usage!$D$5:$ABF$11,MATCH(UsagePerHour!$B$4,Usage!$C$5:$C$11,0),MATCH(UsagePerHour!OV$4,Usage!$D$3:$ABF$3,0)),"")</f>
        <v>27.285704613515037</v>
      </c>
      <c r="OW10" s="6">
        <f>IFERROR(INDEX(Sales!$D$5:$ABF$18,MATCH(UsagePerHour!$B10,Sales!$C$5:$C$18,0),MATCH(UsagePerHour!OW$4,Sales!$D$3:$ABF$3,0))/OW$2*INDEX(Usage!$D$5:$ABF$11,MATCH(UsagePerHour!$B$4,Usage!$C$5:$C$11,0),MATCH(UsagePerHour!OW$4,Usage!$D$3:$ABF$3,0)),"")</f>
        <v>39.39881393624907</v>
      </c>
      <c r="OX10" s="6">
        <f>IFERROR(INDEX(Sales!$D$5:$ABF$18,MATCH(UsagePerHour!$B10,Sales!$C$5:$C$18,0),MATCH(UsagePerHour!OX$4,Sales!$D$3:$ABF$3,0))/OX$2*INDEX(Usage!$D$5:$ABF$11,MATCH(UsagePerHour!$B$4,Usage!$C$5:$C$11,0),MATCH(UsagePerHour!OX$4,Usage!$D$3:$ABF$3,0)),"")</f>
        <v>46.439370135555976</v>
      </c>
      <c r="OY10" s="6">
        <f>IFERROR(INDEX(Sales!$D$5:$ABF$18,MATCH(UsagePerHour!$B10,Sales!$C$5:$C$18,0),MATCH(UsagePerHour!OY$4,Sales!$D$3:$ABF$3,0))/OY$2*INDEX(Usage!$D$5:$ABF$11,MATCH(UsagePerHour!$B$4,Usage!$C$5:$C$11,0),MATCH(UsagePerHour!OY$4,Usage!$D$3:$ABF$3,0)),"")</f>
        <v>261.58679792161024</v>
      </c>
      <c r="OZ10" s="6">
        <f>IFERROR(INDEX(Sales!$D$5:$ABF$18,MATCH(UsagePerHour!$B10,Sales!$C$5:$C$18,0),MATCH(UsagePerHour!OZ$4,Sales!$D$3:$ABF$3,0))/OZ$2*INDEX(Usage!$D$5:$ABF$11,MATCH(UsagePerHour!$B$4,Usage!$C$5:$C$11,0),MATCH(UsagePerHour!OZ$4,Usage!$D$3:$ABF$3,0)),"")</f>
        <v>79.668800770009071</v>
      </c>
      <c r="PA10" s="6">
        <f>IFERROR(INDEX(Sales!$D$5:$ABF$18,MATCH(UsagePerHour!$B10,Sales!$C$5:$C$18,0),MATCH(UsagePerHour!PA$4,Sales!$D$3:$ABF$3,0))/PA$2*INDEX(Usage!$D$5:$ABF$11,MATCH(UsagePerHour!$B$4,Usage!$C$5:$C$11,0),MATCH(UsagePerHour!PA$4,Usage!$D$3:$ABF$3,0)),"")</f>
        <v>19.362011435492271</v>
      </c>
      <c r="PB10" s="6">
        <f>IFERROR(INDEX(Sales!$D$5:$ABF$18,MATCH(UsagePerHour!$B10,Sales!$C$5:$C$18,0),MATCH(UsagePerHour!PB$4,Sales!$D$3:$ABF$3,0))/PB$2*INDEX(Usage!$D$5:$ABF$11,MATCH(UsagePerHour!$B$4,Usage!$C$5:$C$11,0),MATCH(UsagePerHour!PB$4,Usage!$D$3:$ABF$3,0)),"")</f>
        <v>14.577626313296657</v>
      </c>
      <c r="PC10" s="6">
        <f>IFERROR(INDEX(Sales!$D$5:$ABF$18,MATCH(UsagePerHour!$B10,Sales!$C$5:$C$18,0),MATCH(UsagePerHour!PC$4,Sales!$D$3:$ABF$3,0))/PC$2*INDEX(Usage!$D$5:$ABF$11,MATCH(UsagePerHour!$B$4,Usage!$C$5:$C$11,0),MATCH(UsagePerHour!PC$4,Usage!$D$3:$ABF$3,0)),"")</f>
        <v>16.19011626113123</v>
      </c>
      <c r="PD10" s="6">
        <f>IFERROR(INDEX(Sales!$D$5:$ABF$18,MATCH(UsagePerHour!$B10,Sales!$C$5:$C$18,0),MATCH(UsagePerHour!PD$4,Sales!$D$3:$ABF$3,0))/PD$2*INDEX(Usage!$D$5:$ABF$11,MATCH(UsagePerHour!$B$4,Usage!$C$5:$C$11,0),MATCH(UsagePerHour!PD$4,Usage!$D$3:$ABF$3,0)),"")</f>
        <v>13.06455753583703</v>
      </c>
      <c r="PE10" s="6">
        <f>IFERROR(INDEX(Sales!$D$5:$ABF$18,MATCH(UsagePerHour!$B10,Sales!$C$5:$C$18,0),MATCH(UsagePerHour!PE$4,Sales!$D$3:$ABF$3,0))/PE$2*INDEX(Usage!$D$5:$ABF$11,MATCH(UsagePerHour!$B$4,Usage!$C$5:$C$11,0),MATCH(UsagePerHour!PE$4,Usage!$D$3:$ABF$3,0)),"")</f>
        <v>53.988638754470863</v>
      </c>
      <c r="PF10" s="6">
        <f>IFERROR(INDEX(Sales!$D$5:$ABF$18,MATCH(UsagePerHour!$B10,Sales!$C$5:$C$18,0),MATCH(UsagePerHour!PF$4,Sales!$D$3:$ABF$3,0))/PF$2*INDEX(Usage!$D$5:$ABF$11,MATCH(UsagePerHour!$B$4,Usage!$C$5:$C$11,0),MATCH(UsagePerHour!PF$4,Usage!$D$3:$ABF$3,0)),"")</f>
        <v>301.29165922385289</v>
      </c>
      <c r="PG10" s="6">
        <f>IFERROR(INDEX(Sales!$D$5:$ABF$18,MATCH(UsagePerHour!$B10,Sales!$C$5:$C$18,0),MATCH(UsagePerHour!PG$4,Sales!$D$3:$ABF$3,0))/PG$2*INDEX(Usage!$D$5:$ABF$11,MATCH(UsagePerHour!$B$4,Usage!$C$5:$C$11,0),MATCH(UsagePerHour!PG$4,Usage!$D$3:$ABF$3,0)),"")</f>
        <v>127.17960841276593</v>
      </c>
      <c r="PH10" s="6">
        <f>IFERROR(INDEX(Sales!$D$5:$ABF$18,MATCH(UsagePerHour!$B10,Sales!$C$5:$C$18,0),MATCH(UsagePerHour!PH$4,Sales!$D$3:$ABF$3,0))/PH$2*INDEX(Usage!$D$5:$ABF$11,MATCH(UsagePerHour!$B$4,Usage!$C$5:$C$11,0),MATCH(UsagePerHour!PH$4,Usage!$D$3:$ABF$3,0)),"")</f>
        <v>65.735904601876385</v>
      </c>
      <c r="PI10" s="6">
        <f>IFERROR(INDEX(Sales!$D$5:$ABF$18,MATCH(UsagePerHour!$B10,Sales!$C$5:$C$18,0),MATCH(UsagePerHour!PI$4,Sales!$D$3:$ABF$3,0))/PI$2*INDEX(Usage!$D$5:$ABF$11,MATCH(UsagePerHour!$B$4,Usage!$C$5:$C$11,0),MATCH(UsagePerHour!PI$4,Usage!$D$3:$ABF$3,0)),"")</f>
        <v>9.7727697267331504</v>
      </c>
      <c r="PJ10" s="6">
        <f>IFERROR(INDEX(Sales!$D$5:$ABF$18,MATCH(UsagePerHour!$B10,Sales!$C$5:$C$18,0),MATCH(UsagePerHour!PJ$4,Sales!$D$3:$ABF$3,0))/PJ$2*INDEX(Usage!$D$5:$ABF$11,MATCH(UsagePerHour!$B$4,Usage!$C$5:$C$11,0),MATCH(UsagePerHour!PJ$4,Usage!$D$3:$ABF$3,0)),"")</f>
        <v>37.496272811589677</v>
      </c>
      <c r="PK10" s="6">
        <f>IFERROR(INDEX(Sales!$D$5:$ABF$18,MATCH(UsagePerHour!$B10,Sales!$C$5:$C$18,0),MATCH(UsagePerHour!PK$4,Sales!$D$3:$ABF$3,0))/PK$2*INDEX(Usage!$D$5:$ABF$11,MATCH(UsagePerHour!$B$4,Usage!$C$5:$C$11,0),MATCH(UsagePerHour!PK$4,Usage!$D$3:$ABF$3,0)),"")</f>
        <v>34.147987986351367</v>
      </c>
      <c r="PL10" s="6">
        <f>IFERROR(INDEX(Sales!$D$5:$ABF$18,MATCH(UsagePerHour!$B10,Sales!$C$5:$C$18,0),MATCH(UsagePerHour!PL$4,Sales!$D$3:$ABF$3,0))/PL$2*INDEX(Usage!$D$5:$ABF$11,MATCH(UsagePerHour!$B$4,Usage!$C$5:$C$11,0),MATCH(UsagePerHour!PL$4,Usage!$D$3:$ABF$3,0)),"")</f>
        <v>57.809563054147233</v>
      </c>
      <c r="PM10" s="6">
        <f>IFERROR(INDEX(Sales!$D$5:$ABF$18,MATCH(UsagePerHour!$B10,Sales!$C$5:$C$18,0),MATCH(UsagePerHour!PM$4,Sales!$D$3:$ABF$3,0))/PM$2*INDEX(Usage!$D$5:$ABF$11,MATCH(UsagePerHour!$B$4,Usage!$C$5:$C$11,0),MATCH(UsagePerHour!PM$4,Usage!$D$3:$ABF$3,0)),"")</f>
        <v>354.6066717023939</v>
      </c>
      <c r="PN10" s="6">
        <f>IFERROR(INDEX(Sales!$D$5:$ABF$18,MATCH(UsagePerHour!$B10,Sales!$C$5:$C$18,0),MATCH(UsagePerHour!PN$4,Sales!$D$3:$ABF$3,0))/PN$2*INDEX(Usage!$D$5:$ABF$11,MATCH(UsagePerHour!$B$4,Usage!$C$5:$C$11,0),MATCH(UsagePerHour!PN$4,Usage!$D$3:$ABF$3,0)),"")</f>
        <v>104.66287954272957</v>
      </c>
      <c r="PO10" s="6">
        <f>IFERROR(INDEX(Sales!$D$5:$ABF$18,MATCH(UsagePerHour!$B10,Sales!$C$5:$C$18,0),MATCH(UsagePerHour!PO$4,Sales!$D$3:$ABF$3,0))/PO$2*INDEX(Usage!$D$5:$ABF$11,MATCH(UsagePerHour!$B$4,Usage!$C$5:$C$11,0),MATCH(UsagePerHour!PO$4,Usage!$D$3:$ABF$3,0)),"")</f>
        <v>17.697803400565242</v>
      </c>
      <c r="PP10" s="6">
        <f>IFERROR(INDEX(Sales!$D$5:$ABF$18,MATCH(UsagePerHour!$B10,Sales!$C$5:$C$18,0),MATCH(UsagePerHour!PP$4,Sales!$D$3:$ABF$3,0))/PP$2*INDEX(Usage!$D$5:$ABF$11,MATCH(UsagePerHour!$B$4,Usage!$C$5:$C$11,0),MATCH(UsagePerHour!PP$4,Usage!$D$3:$ABF$3,0)),"")</f>
        <v>28.697534833869241</v>
      </c>
      <c r="PQ10" s="6">
        <f>IFERROR(INDEX(Sales!$D$5:$ABF$18,MATCH(UsagePerHour!$B10,Sales!$C$5:$C$18,0),MATCH(UsagePerHour!PQ$4,Sales!$D$3:$ABF$3,0))/PQ$2*INDEX(Usage!$D$5:$ABF$11,MATCH(UsagePerHour!$B$4,Usage!$C$5:$C$11,0),MATCH(UsagePerHour!PQ$4,Usage!$D$3:$ABF$3,0)),"")</f>
        <v>50.701031118167805</v>
      </c>
      <c r="PR10" s="6">
        <f>IFERROR(INDEX(Sales!$D$5:$ABF$18,MATCH(UsagePerHour!$B10,Sales!$C$5:$C$18,0),MATCH(UsagePerHour!PR$4,Sales!$D$3:$ABF$3,0))/PR$2*INDEX(Usage!$D$5:$ABF$11,MATCH(UsagePerHour!$B$4,Usage!$C$5:$C$11,0),MATCH(UsagePerHour!PR$4,Usage!$D$3:$ABF$3,0)),"")</f>
        <v>218.32258115760635</v>
      </c>
      <c r="PS10" s="6">
        <f>IFERROR(INDEX(Sales!$D$5:$ABF$18,MATCH(UsagePerHour!$B10,Sales!$C$5:$C$18,0),MATCH(UsagePerHour!PS$4,Sales!$D$3:$ABF$3,0))/PS$2*INDEX(Usage!$D$5:$ABF$11,MATCH(UsagePerHour!$B$4,Usage!$C$5:$C$11,0),MATCH(UsagePerHour!PS$4,Usage!$D$3:$ABF$3,0)),"")</f>
        <v>31.159546618274632</v>
      </c>
      <c r="PT10" s="6">
        <f>IFERROR(INDEX(Sales!$D$5:$ABF$18,MATCH(UsagePerHour!$B10,Sales!$C$5:$C$18,0),MATCH(UsagePerHour!PT$4,Sales!$D$3:$ABF$3,0))/PT$2*INDEX(Usage!$D$5:$ABF$11,MATCH(UsagePerHour!$B$4,Usage!$C$5:$C$11,0),MATCH(UsagePerHour!PT$4,Usage!$D$3:$ABF$3,0)),"")</f>
        <v>420.48612800725215</v>
      </c>
      <c r="PU10" s="6">
        <f>IFERROR(INDEX(Sales!$D$5:$ABF$18,MATCH(UsagePerHour!$B10,Sales!$C$5:$C$18,0),MATCH(UsagePerHour!PU$4,Sales!$D$3:$ABF$3,0))/PU$2*INDEX(Usage!$D$5:$ABF$11,MATCH(UsagePerHour!$B$4,Usage!$C$5:$C$11,0),MATCH(UsagePerHour!PU$4,Usage!$D$3:$ABF$3,0)),"")</f>
        <v>216.59275793930044</v>
      </c>
      <c r="PV10" s="6">
        <f>IFERROR(INDEX(Sales!$D$5:$ABF$18,MATCH(UsagePerHour!$B10,Sales!$C$5:$C$18,0),MATCH(UsagePerHour!PV$4,Sales!$D$3:$ABF$3,0))/PV$2*INDEX(Usage!$D$5:$ABF$11,MATCH(UsagePerHour!$B$4,Usage!$C$5:$C$11,0),MATCH(UsagePerHour!PV$4,Usage!$D$3:$ABF$3,0)),"")</f>
        <v>34.164612311002081</v>
      </c>
      <c r="PW10" s="6">
        <f>IFERROR(INDEX(Sales!$D$5:$ABF$18,MATCH(UsagePerHour!$B10,Sales!$C$5:$C$18,0),MATCH(UsagePerHour!PW$4,Sales!$D$3:$ABF$3,0))/PW$2*INDEX(Usage!$D$5:$ABF$11,MATCH(UsagePerHour!$B$4,Usage!$C$5:$C$11,0),MATCH(UsagePerHour!PW$4,Usage!$D$3:$ABF$3,0)),"")</f>
        <v>32.501129619705786</v>
      </c>
      <c r="PX10" s="6">
        <f>IFERROR(INDEX(Sales!$D$5:$ABF$18,MATCH(UsagePerHour!$B10,Sales!$C$5:$C$18,0),MATCH(UsagePerHour!PX$4,Sales!$D$3:$ABF$3,0))/PX$2*INDEX(Usage!$D$5:$ABF$11,MATCH(UsagePerHour!$B$4,Usage!$C$5:$C$11,0),MATCH(UsagePerHour!PX$4,Usage!$D$3:$ABF$3,0)),"")</f>
        <v>52.096881654702742</v>
      </c>
      <c r="PY10" s="6">
        <f>IFERROR(INDEX(Sales!$D$5:$ABF$18,MATCH(UsagePerHour!$B10,Sales!$C$5:$C$18,0),MATCH(UsagePerHour!PY$4,Sales!$D$3:$ABF$3,0))/PY$2*INDEX(Usage!$D$5:$ABF$11,MATCH(UsagePerHour!$B$4,Usage!$C$5:$C$11,0),MATCH(UsagePerHour!PY$4,Usage!$D$3:$ABF$3,0)),"")</f>
        <v>9.360828967499069</v>
      </c>
      <c r="PZ10" s="6">
        <f>IFERROR(INDEX(Sales!$D$5:$ABF$18,MATCH(UsagePerHour!$B10,Sales!$C$5:$C$18,0),MATCH(UsagePerHour!PZ$4,Sales!$D$3:$ABF$3,0))/PZ$2*INDEX(Usage!$D$5:$ABF$11,MATCH(UsagePerHour!$B$4,Usage!$C$5:$C$11,0),MATCH(UsagePerHour!PZ$4,Usage!$D$3:$ABF$3,0)),"")</f>
        <v>36.831463666508675</v>
      </c>
      <c r="QA10" s="6">
        <f>IFERROR(INDEX(Sales!$D$5:$ABF$18,MATCH(UsagePerHour!$B10,Sales!$C$5:$C$18,0),MATCH(UsagePerHour!QA$4,Sales!$D$3:$ABF$3,0))/QA$2*INDEX(Usage!$D$5:$ABF$11,MATCH(UsagePerHour!$B$4,Usage!$C$5:$C$11,0),MATCH(UsagePerHour!QA$4,Usage!$D$3:$ABF$3,0)),"")</f>
        <v>226.76446396303103</v>
      </c>
      <c r="QB10" s="6">
        <f>IFERROR(INDEX(Sales!$D$5:$ABF$18,MATCH(UsagePerHour!$B10,Sales!$C$5:$C$18,0),MATCH(UsagePerHour!QB$4,Sales!$D$3:$ABF$3,0))/QB$2*INDEX(Usage!$D$5:$ABF$11,MATCH(UsagePerHour!$B$4,Usage!$C$5:$C$11,0),MATCH(UsagePerHour!QB$4,Usage!$D$3:$ABF$3,0)),"")</f>
        <v>59.798013400567271</v>
      </c>
      <c r="QC10" s="6">
        <f>IFERROR(INDEX(Sales!$D$5:$ABF$18,MATCH(UsagePerHour!$B10,Sales!$C$5:$C$18,0),MATCH(UsagePerHour!QC$4,Sales!$D$3:$ABF$3,0))/QC$2*INDEX(Usage!$D$5:$ABF$11,MATCH(UsagePerHour!$B$4,Usage!$C$5:$C$11,0),MATCH(UsagePerHour!QC$4,Usage!$D$3:$ABF$3,0)),"")</f>
        <v>16.139415713892788</v>
      </c>
      <c r="QD10" s="6">
        <f>IFERROR(INDEX(Sales!$D$5:$ABF$18,MATCH(UsagePerHour!$B10,Sales!$C$5:$C$18,0),MATCH(UsagePerHour!QD$4,Sales!$D$3:$ABF$3,0))/QD$2*INDEX(Usage!$D$5:$ABF$11,MATCH(UsagePerHour!$B$4,Usage!$C$5:$C$11,0),MATCH(UsagePerHour!QD$4,Usage!$D$3:$ABF$3,0)),"")</f>
        <v>24.901031757752662</v>
      </c>
      <c r="QE10" s="6">
        <f>IFERROR(INDEX(Sales!$D$5:$ABF$18,MATCH(UsagePerHour!$B10,Sales!$C$5:$C$18,0),MATCH(UsagePerHour!QE$4,Sales!$D$3:$ABF$3,0))/QE$2*INDEX(Usage!$D$5:$ABF$11,MATCH(UsagePerHour!$B$4,Usage!$C$5:$C$11,0),MATCH(UsagePerHour!QE$4,Usage!$D$3:$ABF$3,0)),"")</f>
        <v>7.7713673676634594</v>
      </c>
      <c r="QF10" s="6">
        <f>IFERROR(INDEX(Sales!$D$5:$ABF$18,MATCH(UsagePerHour!$B10,Sales!$C$5:$C$18,0),MATCH(UsagePerHour!QF$4,Sales!$D$3:$ABF$3,0))/QF$2*INDEX(Usage!$D$5:$ABF$11,MATCH(UsagePerHour!$B$4,Usage!$C$5:$C$11,0),MATCH(UsagePerHour!QF$4,Usage!$D$3:$ABF$3,0)),"")</f>
        <v>11.209931443499707</v>
      </c>
      <c r="QG10" s="6">
        <f>IFERROR(INDEX(Sales!$D$5:$ABF$18,MATCH(UsagePerHour!$B10,Sales!$C$5:$C$18,0),MATCH(UsagePerHour!QG$4,Sales!$D$3:$ABF$3,0))/QG$2*INDEX(Usage!$D$5:$ABF$11,MATCH(UsagePerHour!$B$4,Usage!$C$5:$C$11,0),MATCH(UsagePerHour!QG$4,Usage!$D$3:$ABF$3,0)),"")</f>
        <v>3.7250581304065014</v>
      </c>
      <c r="QH10" s="6">
        <f>IFERROR(INDEX(Sales!$D$5:$ABF$18,MATCH(UsagePerHour!$B10,Sales!$C$5:$C$18,0),MATCH(UsagePerHour!QH$4,Sales!$D$3:$ABF$3,0))/QH$2*INDEX(Usage!$D$5:$ABF$11,MATCH(UsagePerHour!$B$4,Usage!$C$5:$C$11,0),MATCH(UsagePerHour!QH$4,Usage!$D$3:$ABF$3,0)),"")</f>
        <v>135.00089075312201</v>
      </c>
      <c r="QI10" s="6">
        <f>IFERROR(INDEX(Sales!$D$5:$ABF$18,MATCH(UsagePerHour!$B10,Sales!$C$5:$C$18,0),MATCH(UsagePerHour!QI$4,Sales!$D$3:$ABF$3,0))/QI$2*INDEX(Usage!$D$5:$ABF$11,MATCH(UsagePerHour!$B$4,Usage!$C$5:$C$11,0),MATCH(UsagePerHour!QI$4,Usage!$D$3:$ABF$3,0)),"")</f>
        <v>94.282737785173836</v>
      </c>
      <c r="QJ10" s="6">
        <f>IFERROR(INDEX(Sales!$D$5:$ABF$18,MATCH(UsagePerHour!$B10,Sales!$C$5:$C$18,0),MATCH(UsagePerHour!QJ$4,Sales!$D$3:$ABF$3,0))/QJ$2*INDEX(Usage!$D$5:$ABF$11,MATCH(UsagePerHour!$B$4,Usage!$C$5:$C$11,0),MATCH(UsagePerHour!QJ$4,Usage!$D$3:$ABF$3,0)),"")</f>
        <v>34.276063704163448</v>
      </c>
      <c r="QK10" s="6">
        <f>IFERROR(INDEX(Sales!$D$5:$ABF$18,MATCH(UsagePerHour!$B10,Sales!$C$5:$C$18,0),MATCH(UsagePerHour!QK$4,Sales!$D$3:$ABF$3,0))/QK$2*INDEX(Usage!$D$5:$ABF$11,MATCH(UsagePerHour!$B$4,Usage!$C$5:$C$11,0),MATCH(UsagePerHour!QK$4,Usage!$D$3:$ABF$3,0)),"")</f>
        <v>20.839260341682088</v>
      </c>
      <c r="QL10" s="6">
        <f>IFERROR(INDEX(Sales!$D$5:$ABF$18,MATCH(UsagePerHour!$B10,Sales!$C$5:$C$18,0),MATCH(UsagePerHour!QL$4,Sales!$D$3:$ABF$3,0))/QL$2*INDEX(Usage!$D$5:$ABF$11,MATCH(UsagePerHour!$B$4,Usage!$C$5:$C$11,0),MATCH(UsagePerHour!QL$4,Usage!$D$3:$ABF$3,0)),"")</f>
        <v>77.352093881476179</v>
      </c>
      <c r="QM10" s="6">
        <f>IFERROR(INDEX(Sales!$D$5:$ABF$18,MATCH(UsagePerHour!$B10,Sales!$C$5:$C$18,0),MATCH(UsagePerHour!QM$4,Sales!$D$3:$ABF$3,0))/QM$2*INDEX(Usage!$D$5:$ABF$11,MATCH(UsagePerHour!$B$4,Usage!$C$5:$C$11,0),MATCH(UsagePerHour!QM$4,Usage!$D$3:$ABF$3,0)),"")</f>
        <v>32.378890142455887</v>
      </c>
      <c r="QN10" s="6">
        <f>IFERROR(INDEX(Sales!$D$5:$ABF$18,MATCH(UsagePerHour!$B10,Sales!$C$5:$C$18,0),MATCH(UsagePerHour!QN$4,Sales!$D$3:$ABF$3,0))/QN$2*INDEX(Usage!$D$5:$ABF$11,MATCH(UsagePerHour!$B$4,Usage!$C$5:$C$11,0),MATCH(UsagePerHour!QN$4,Usage!$D$3:$ABF$3,0)),"")</f>
        <v>30.149866771842767</v>
      </c>
      <c r="QO10" s="6">
        <f>IFERROR(INDEX(Sales!$D$5:$ABF$18,MATCH(UsagePerHour!$B10,Sales!$C$5:$C$18,0),MATCH(UsagePerHour!QO$4,Sales!$D$3:$ABF$3,0))/QO$2*INDEX(Usage!$D$5:$ABF$11,MATCH(UsagePerHour!$B$4,Usage!$C$5:$C$11,0),MATCH(UsagePerHour!QO$4,Usage!$D$3:$ABF$3,0)),"")</f>
        <v>284.83416605457057</v>
      </c>
      <c r="QP10" s="6">
        <f>IFERROR(INDEX(Sales!$D$5:$ABF$18,MATCH(UsagePerHour!$B10,Sales!$C$5:$C$18,0),MATCH(UsagePerHour!QP$4,Sales!$D$3:$ABF$3,0))/QP$2*INDEX(Usage!$D$5:$ABF$11,MATCH(UsagePerHour!$B$4,Usage!$C$5:$C$11,0),MATCH(UsagePerHour!QP$4,Usage!$D$3:$ABF$3,0)),"")</f>
        <v>119.95559040023041</v>
      </c>
      <c r="QQ10" s="6">
        <f>IFERROR(INDEX(Sales!$D$5:$ABF$18,MATCH(UsagePerHour!$B10,Sales!$C$5:$C$18,0),MATCH(UsagePerHour!QQ$4,Sales!$D$3:$ABF$3,0))/QQ$2*INDEX(Usage!$D$5:$ABF$11,MATCH(UsagePerHour!$B$4,Usage!$C$5:$C$11,0),MATCH(UsagePerHour!QQ$4,Usage!$D$3:$ABF$3,0)),"")</f>
        <v>54.994772705786737</v>
      </c>
      <c r="QR10" s="6">
        <f>IFERROR(INDEX(Sales!$D$5:$ABF$18,MATCH(UsagePerHour!$B10,Sales!$C$5:$C$18,0),MATCH(UsagePerHour!QR$4,Sales!$D$3:$ABF$3,0))/QR$2*INDEX(Usage!$D$5:$ABF$11,MATCH(UsagePerHour!$B$4,Usage!$C$5:$C$11,0),MATCH(UsagePerHour!QR$4,Usage!$D$3:$ABF$3,0)),"")</f>
        <v>7.6563913479292216</v>
      </c>
      <c r="QS10" s="6">
        <f>IFERROR(INDEX(Sales!$D$5:$ABF$18,MATCH(UsagePerHour!$B10,Sales!$C$5:$C$18,0),MATCH(UsagePerHour!QS$4,Sales!$D$3:$ABF$3,0))/QS$2*INDEX(Usage!$D$5:$ABF$11,MATCH(UsagePerHour!$B$4,Usage!$C$5:$C$11,0),MATCH(UsagePerHour!QS$4,Usage!$D$3:$ABF$3,0)),"")</f>
        <v>25.728820206595106</v>
      </c>
      <c r="QT10" s="6">
        <f>IFERROR(INDEX(Sales!$D$5:$ABF$18,MATCH(UsagePerHour!$B10,Sales!$C$5:$C$18,0),MATCH(UsagePerHour!QT$4,Sales!$D$3:$ABF$3,0))/QT$2*INDEX(Usage!$D$5:$ABF$11,MATCH(UsagePerHour!$B$4,Usage!$C$5:$C$11,0),MATCH(UsagePerHour!QT$4,Usage!$D$3:$ABF$3,0)),"")</f>
        <v>20.765845250543187</v>
      </c>
      <c r="QU10" s="6">
        <f>IFERROR(INDEX(Sales!$D$5:$ABF$18,MATCH(UsagePerHour!$B10,Sales!$C$5:$C$18,0),MATCH(UsagePerHour!QU$4,Sales!$D$3:$ABF$3,0))/QU$2*INDEX(Usage!$D$5:$ABF$11,MATCH(UsagePerHour!$B$4,Usage!$C$5:$C$11,0),MATCH(UsagePerHour!QU$4,Usage!$D$3:$ABF$3,0)),"")</f>
        <v>54.557592460570113</v>
      </c>
      <c r="QV10" s="6">
        <f>IFERROR(INDEX(Sales!$D$5:$ABF$18,MATCH(UsagePerHour!$B10,Sales!$C$5:$C$18,0),MATCH(UsagePerHour!QV$4,Sales!$D$3:$ABF$3,0))/QV$2*INDEX(Usage!$D$5:$ABF$11,MATCH(UsagePerHour!$B$4,Usage!$C$5:$C$11,0),MATCH(UsagePerHour!QV$4,Usage!$D$3:$ABF$3,0)),"")</f>
        <v>250.35856715947148</v>
      </c>
      <c r="QW10" s="6">
        <f>IFERROR(INDEX(Sales!$D$5:$ABF$18,MATCH(UsagePerHour!$B10,Sales!$C$5:$C$18,0),MATCH(UsagePerHour!QW$4,Sales!$D$3:$ABF$3,0))/QW$2*INDEX(Usage!$D$5:$ABF$11,MATCH(UsagePerHour!$B$4,Usage!$C$5:$C$11,0),MATCH(UsagePerHour!QW$4,Usage!$D$3:$ABF$3,0)),"")</f>
        <v>154.98401339348291</v>
      </c>
      <c r="QX10" s="6">
        <f>IFERROR(INDEX(Sales!$D$5:$ABF$18,MATCH(UsagePerHour!$B10,Sales!$C$5:$C$18,0),MATCH(UsagePerHour!QX$4,Sales!$D$3:$ABF$3,0))/QX$2*INDEX(Usage!$D$5:$ABF$11,MATCH(UsagePerHour!$B$4,Usage!$C$5:$C$11,0),MATCH(UsagePerHour!QX$4,Usage!$D$3:$ABF$3,0)),"")</f>
        <v>44.787885554780182</v>
      </c>
      <c r="QY10" s="6">
        <f>IFERROR(INDEX(Sales!$D$5:$ABF$18,MATCH(UsagePerHour!$B10,Sales!$C$5:$C$18,0),MATCH(UsagePerHour!QY$4,Sales!$D$3:$ABF$3,0))/QY$2*INDEX(Usage!$D$5:$ABF$11,MATCH(UsagePerHour!$B$4,Usage!$C$5:$C$11,0),MATCH(UsagePerHour!QY$4,Usage!$D$3:$ABF$3,0)),"")</f>
        <v>4.8984280605831305</v>
      </c>
      <c r="QZ10" s="6">
        <f>IFERROR(INDEX(Sales!$D$5:$ABF$18,MATCH(UsagePerHour!$B10,Sales!$C$5:$C$18,0),MATCH(UsagePerHour!QZ$4,Sales!$D$3:$ABF$3,0))/QZ$2*INDEX(Usage!$D$5:$ABF$11,MATCH(UsagePerHour!$B$4,Usage!$C$5:$C$11,0),MATCH(UsagePerHour!QZ$4,Usage!$D$3:$ABF$3,0)),"")</f>
        <v>54.065755116516328</v>
      </c>
      <c r="RA10" s="6">
        <f>IFERROR(INDEX(Sales!$D$5:$ABF$18,MATCH(UsagePerHour!$B10,Sales!$C$5:$C$18,0),MATCH(UsagePerHour!RA$4,Sales!$D$3:$ABF$3,0))/RA$2*INDEX(Usage!$D$5:$ABF$11,MATCH(UsagePerHour!$B$4,Usage!$C$5:$C$11,0),MATCH(UsagePerHour!RA$4,Usage!$D$3:$ABF$3,0)),"")</f>
        <v>57.322064089704895</v>
      </c>
      <c r="RB10" s="6">
        <f>IFERROR(INDEX(Sales!$D$5:$ABF$18,MATCH(UsagePerHour!$B10,Sales!$C$5:$C$18,0),MATCH(UsagePerHour!RB$4,Sales!$D$3:$ABF$3,0))/RB$2*INDEX(Usage!$D$5:$ABF$11,MATCH(UsagePerHour!$B$4,Usage!$C$5:$C$11,0),MATCH(UsagePerHour!RB$4,Usage!$D$3:$ABF$3,0)),"")</f>
        <v>39.086739909861912</v>
      </c>
      <c r="RC10" s="6">
        <f>IFERROR(INDEX(Sales!$D$5:$ABF$18,MATCH(UsagePerHour!$B10,Sales!$C$5:$C$18,0),MATCH(UsagePerHour!RC$4,Sales!$D$3:$ABF$3,0))/RC$2*INDEX(Usage!$D$5:$ABF$11,MATCH(UsagePerHour!$B$4,Usage!$C$5:$C$11,0),MATCH(UsagePerHour!RC$4,Usage!$D$3:$ABF$3,0)),"")</f>
        <v>92.907057260856632</v>
      </c>
      <c r="RD10" s="6">
        <f>IFERROR(INDEX(Sales!$D$5:$ABF$18,MATCH(UsagePerHour!$B10,Sales!$C$5:$C$18,0),MATCH(UsagePerHour!RD$4,Sales!$D$3:$ABF$3,0))/RD$2*INDEX(Usage!$D$5:$ABF$11,MATCH(UsagePerHour!$B$4,Usage!$C$5:$C$11,0),MATCH(UsagePerHour!RD$4,Usage!$D$3:$ABF$3,0)),"")</f>
        <v>24.13823974388211</v>
      </c>
      <c r="RE10" s="6">
        <f>IFERROR(INDEX(Sales!$D$5:$ABF$18,MATCH(UsagePerHour!$B10,Sales!$C$5:$C$18,0),MATCH(UsagePerHour!RE$4,Sales!$D$3:$ABF$3,0))/RE$2*INDEX(Usage!$D$5:$ABF$11,MATCH(UsagePerHour!$B$4,Usage!$C$5:$C$11,0),MATCH(UsagePerHour!RE$4,Usage!$D$3:$ABF$3,0)),"")</f>
        <v>31.246972934472936</v>
      </c>
      <c r="RF10" s="6">
        <f>IFERROR(INDEX(Sales!$D$5:$ABF$18,MATCH(UsagePerHour!$B10,Sales!$C$5:$C$18,0),MATCH(UsagePerHour!RF$4,Sales!$D$3:$ABF$3,0))/RF$2*INDEX(Usage!$D$5:$ABF$11,MATCH(UsagePerHour!$B$4,Usage!$C$5:$C$11,0),MATCH(UsagePerHour!RF$4,Usage!$D$3:$ABF$3,0)),"")</f>
        <v>10.859699951234905</v>
      </c>
      <c r="RG10" s="6">
        <f>IFERROR(INDEX(Sales!$D$5:$ABF$18,MATCH(UsagePerHour!$B10,Sales!$C$5:$C$18,0),MATCH(UsagePerHour!RG$4,Sales!$D$3:$ABF$3,0))/RG$2*INDEX(Usage!$D$5:$ABF$11,MATCH(UsagePerHour!$B$4,Usage!$C$5:$C$11,0),MATCH(UsagePerHour!RG$4,Usage!$D$3:$ABF$3,0)),"")</f>
        <v>75.280138580631188</v>
      </c>
      <c r="RH10" s="6">
        <f>IFERROR(INDEX(Sales!$D$5:$ABF$18,MATCH(UsagePerHour!$B10,Sales!$C$5:$C$18,0),MATCH(UsagePerHour!RH$4,Sales!$D$3:$ABF$3,0))/RH$2*INDEX(Usage!$D$5:$ABF$11,MATCH(UsagePerHour!$B$4,Usage!$C$5:$C$11,0),MATCH(UsagePerHour!RH$4,Usage!$D$3:$ABF$3,0)),"")</f>
        <v>73.18519456077307</v>
      </c>
      <c r="RI10" s="6">
        <f>IFERROR(INDEX(Sales!$D$5:$ABF$18,MATCH(UsagePerHour!$B10,Sales!$C$5:$C$18,0),MATCH(UsagePerHour!RI$4,Sales!$D$3:$ABF$3,0))/RI$2*INDEX(Usage!$D$5:$ABF$11,MATCH(UsagePerHour!$B$4,Usage!$C$5:$C$11,0),MATCH(UsagePerHour!RI$4,Usage!$D$3:$ABF$3,0)),"")</f>
        <v>24.734134578580726</v>
      </c>
      <c r="RJ10" s="6">
        <f>IFERROR(INDEX(Sales!$D$5:$ABF$18,MATCH(UsagePerHour!$B10,Sales!$C$5:$C$18,0),MATCH(UsagePerHour!RJ$4,Sales!$D$3:$ABF$3,0))/RJ$2*INDEX(Usage!$D$5:$ABF$11,MATCH(UsagePerHour!$B$4,Usage!$C$5:$C$11,0),MATCH(UsagePerHour!RJ$4,Usage!$D$3:$ABF$3,0)),"")</f>
        <v>237.41442962408425</v>
      </c>
      <c r="RK10" s="6">
        <f>IFERROR(INDEX(Sales!$D$5:$ABF$18,MATCH(UsagePerHour!$B10,Sales!$C$5:$C$18,0),MATCH(UsagePerHour!RK$4,Sales!$D$3:$ABF$3,0))/RK$2*INDEX(Usage!$D$5:$ABF$11,MATCH(UsagePerHour!$B$4,Usage!$C$5:$C$11,0),MATCH(UsagePerHour!RK$4,Usage!$D$3:$ABF$3,0)),"")</f>
        <v>85.99794257769851</v>
      </c>
      <c r="RL10" s="6">
        <f>IFERROR(INDEX(Sales!$D$5:$ABF$18,MATCH(UsagePerHour!$B10,Sales!$C$5:$C$18,0),MATCH(UsagePerHour!RL$4,Sales!$D$3:$ABF$3,0))/RL$2*INDEX(Usage!$D$5:$ABF$11,MATCH(UsagePerHour!$B$4,Usage!$C$5:$C$11,0),MATCH(UsagePerHour!RL$4,Usage!$D$3:$ABF$3,0)),"")</f>
        <v>40.901935449629001</v>
      </c>
      <c r="RM10" s="6">
        <f>IFERROR(INDEX(Sales!$D$5:$ABF$18,MATCH(UsagePerHour!$B10,Sales!$C$5:$C$18,0),MATCH(UsagePerHour!RM$4,Sales!$D$3:$ABF$3,0))/RM$2*INDEX(Usage!$D$5:$ABF$11,MATCH(UsagePerHour!$B$4,Usage!$C$5:$C$11,0),MATCH(UsagePerHour!RM$4,Usage!$D$3:$ABF$3,0)),"")</f>
        <v>4.7834391173588893</v>
      </c>
      <c r="RN10" s="6">
        <f>IFERROR(INDEX(Sales!$D$5:$ABF$18,MATCH(UsagePerHour!$B10,Sales!$C$5:$C$18,0),MATCH(UsagePerHour!RN$4,Sales!$D$3:$ABF$3,0))/RN$2*INDEX(Usage!$D$5:$ABF$11,MATCH(UsagePerHour!$B$4,Usage!$C$5:$C$11,0),MATCH(UsagePerHour!RN$4,Usage!$D$3:$ABF$3,0)),"")</f>
        <v>60.162871361785548</v>
      </c>
      <c r="RO10" s="6">
        <f>IFERROR(INDEX(Sales!$D$5:$ABF$18,MATCH(UsagePerHour!$B10,Sales!$C$5:$C$18,0),MATCH(UsagePerHour!RO$4,Sales!$D$3:$ABF$3,0))/RO$2*INDEX(Usage!$D$5:$ABF$11,MATCH(UsagePerHour!$B$4,Usage!$C$5:$C$11,0),MATCH(UsagePerHour!RO$4,Usage!$D$3:$ABF$3,0)),"")</f>
        <v>40.530946398934667</v>
      </c>
      <c r="RP10" s="6">
        <f>IFERROR(INDEX(Sales!$D$5:$ABF$18,MATCH(UsagePerHour!$B10,Sales!$C$5:$C$18,0),MATCH(UsagePerHour!RP$4,Sales!$D$3:$ABF$3,0))/RP$2*INDEX(Usage!$D$5:$ABF$11,MATCH(UsagePerHour!$B$4,Usage!$C$5:$C$11,0),MATCH(UsagePerHour!RP$4,Usage!$D$3:$ABF$3,0)),"")</f>
        <v>29.167321468367817</v>
      </c>
      <c r="RQ10" s="6">
        <f>IFERROR(INDEX(Sales!$D$5:$ABF$18,MATCH(UsagePerHour!$B10,Sales!$C$5:$C$18,0),MATCH(UsagePerHour!RQ$4,Sales!$D$3:$ABF$3,0))/RQ$2*INDEX(Usage!$D$5:$ABF$11,MATCH(UsagePerHour!$B$4,Usage!$C$5:$C$11,0),MATCH(UsagePerHour!RQ$4,Usage!$D$3:$ABF$3,0)),"")</f>
        <v>232.1808126433526</v>
      </c>
      <c r="RR10" s="6">
        <f>IFERROR(INDEX(Sales!$D$5:$ABF$18,MATCH(UsagePerHour!$B10,Sales!$C$5:$C$18,0),MATCH(UsagePerHour!RR$4,Sales!$D$3:$ABF$3,0))/RR$2*INDEX(Usage!$D$5:$ABF$11,MATCH(UsagePerHour!$B$4,Usage!$C$5:$C$11,0),MATCH(UsagePerHour!RR$4,Usage!$D$3:$ABF$3,0)),"")</f>
        <v>190.22964324925815</v>
      </c>
      <c r="RS10" s="6">
        <f>IFERROR(INDEX(Sales!$D$5:$ABF$18,MATCH(UsagePerHour!$B10,Sales!$C$5:$C$18,0),MATCH(UsagePerHour!RS$4,Sales!$D$3:$ABF$3,0))/RS$2*INDEX(Usage!$D$5:$ABF$11,MATCH(UsagePerHour!$B$4,Usage!$C$5:$C$11,0),MATCH(UsagePerHour!RS$4,Usage!$D$3:$ABF$3,0)),"")</f>
        <v>72.142321387004159</v>
      </c>
      <c r="RT10" s="6">
        <f>IFERROR(INDEX(Sales!$D$5:$ABF$18,MATCH(UsagePerHour!$B10,Sales!$C$5:$C$18,0),MATCH(UsagePerHour!RT$4,Sales!$D$3:$ABF$3,0))/RT$2*INDEX(Usage!$D$5:$ABF$11,MATCH(UsagePerHour!$B$4,Usage!$C$5:$C$11,0),MATCH(UsagePerHour!RT$4,Usage!$D$3:$ABF$3,0)),"")</f>
        <v>72.367467621201314</v>
      </c>
      <c r="RU10" s="6">
        <f>IFERROR(INDEX(Sales!$D$5:$ABF$18,MATCH(UsagePerHour!$B10,Sales!$C$5:$C$18,0),MATCH(UsagePerHour!RU$4,Sales!$D$3:$ABF$3,0))/RU$2*INDEX(Usage!$D$5:$ABF$11,MATCH(UsagePerHour!$B$4,Usage!$C$5:$C$11,0),MATCH(UsagePerHour!RU$4,Usage!$D$3:$ABF$3,0)),"")</f>
        <v>46.496354265385534</v>
      </c>
      <c r="RV10" s="6">
        <f>IFERROR(INDEX(Sales!$D$5:$ABF$18,MATCH(UsagePerHour!$B10,Sales!$C$5:$C$18,0),MATCH(UsagePerHour!RV$4,Sales!$D$3:$ABF$3,0))/RV$2*INDEX(Usage!$D$5:$ABF$11,MATCH(UsagePerHour!$B$4,Usage!$C$5:$C$11,0),MATCH(UsagePerHour!RV$4,Usage!$D$3:$ABF$3,0)),"")</f>
        <v>24.231239509917387</v>
      </c>
      <c r="RW10" s="6">
        <f>IFERROR(INDEX(Sales!$D$5:$ABF$18,MATCH(UsagePerHour!$B10,Sales!$C$5:$C$18,0),MATCH(UsagePerHour!RW$4,Sales!$D$3:$ABF$3,0))/RW$2*INDEX(Usage!$D$5:$ABF$11,MATCH(UsagePerHour!$B$4,Usage!$C$5:$C$11,0),MATCH(UsagePerHour!RW$4,Usage!$D$3:$ABF$3,0)),"")</f>
        <v>36.00828130058099</v>
      </c>
      <c r="RX10" s="6">
        <f>IFERROR(INDEX(Sales!$D$5:$ABF$18,MATCH(UsagePerHour!$B10,Sales!$C$5:$C$18,0),MATCH(UsagePerHour!RX$4,Sales!$D$3:$ABF$3,0))/RX$2*INDEX(Usage!$D$5:$ABF$11,MATCH(UsagePerHour!$B$4,Usage!$C$5:$C$11,0),MATCH(UsagePerHour!RX$4,Usage!$D$3:$ABF$3,0)),"")</f>
        <v>320.65450054463457</v>
      </c>
      <c r="RY10" s="6">
        <f>IFERROR(INDEX(Sales!$D$5:$ABF$18,MATCH(UsagePerHour!$B10,Sales!$C$5:$C$18,0),MATCH(UsagePerHour!RY$4,Sales!$D$3:$ABF$3,0))/RY$2*INDEX(Usage!$D$5:$ABF$11,MATCH(UsagePerHour!$B$4,Usage!$C$5:$C$11,0),MATCH(UsagePerHour!RY$4,Usage!$D$3:$ABF$3,0)),"")</f>
        <v>86.639728465992022</v>
      </c>
      <c r="RZ10" s="6">
        <f>IFERROR(INDEX(Sales!$D$5:$ABF$18,MATCH(UsagePerHour!$B10,Sales!$C$5:$C$18,0),MATCH(UsagePerHour!RZ$4,Sales!$D$3:$ABF$3,0))/RZ$2*INDEX(Usage!$D$5:$ABF$11,MATCH(UsagePerHour!$B$4,Usage!$C$5:$C$11,0),MATCH(UsagePerHour!RZ$4,Usage!$D$3:$ABF$3,0)),"")</f>
        <v>56.438352502833595</v>
      </c>
      <c r="SA10" s="6">
        <f>IFERROR(INDEX(Sales!$D$5:$ABF$18,MATCH(UsagePerHour!$B10,Sales!$C$5:$C$18,0),MATCH(UsagePerHour!SA$4,Sales!$D$3:$ABF$3,0))/SA$2*INDEX(Usage!$D$5:$ABF$11,MATCH(UsagePerHour!$B$4,Usage!$C$5:$C$11,0),MATCH(UsagePerHour!SA$4,Usage!$D$3:$ABF$3,0)),"")</f>
        <v>9.5724181698769009</v>
      </c>
      <c r="SB10" s="6">
        <f>IFERROR(INDEX(Sales!$D$5:$ABF$18,MATCH(UsagePerHour!$B10,Sales!$C$5:$C$18,0),MATCH(UsagePerHour!SB$4,Sales!$D$3:$ABF$3,0))/SB$2*INDEX(Usage!$D$5:$ABF$11,MATCH(UsagePerHour!$B$4,Usage!$C$5:$C$11,0),MATCH(UsagePerHour!SB$4,Usage!$D$3:$ABF$3,0)),"")</f>
        <v>35.05785979257454</v>
      </c>
      <c r="SC10" s="6">
        <f>IFERROR(INDEX(Sales!$D$5:$ABF$18,MATCH(UsagePerHour!$B10,Sales!$C$5:$C$18,0),MATCH(UsagePerHour!SC$4,Sales!$D$3:$ABF$3,0))/SC$2*INDEX(Usage!$D$5:$ABF$11,MATCH(UsagePerHour!$B$4,Usage!$C$5:$C$11,0),MATCH(UsagePerHour!SC$4,Usage!$D$3:$ABF$3,0)),"")</f>
        <v>34.259917205249067</v>
      </c>
      <c r="SD10" s="6">
        <f>IFERROR(INDEX(Sales!$D$5:$ABF$18,MATCH(UsagePerHour!$B10,Sales!$C$5:$C$18,0),MATCH(UsagePerHour!SD$4,Sales!$D$3:$ABF$3,0))/SD$2*INDEX(Usage!$D$5:$ABF$11,MATCH(UsagePerHour!$B$4,Usage!$C$5:$C$11,0),MATCH(UsagePerHour!SD$4,Usage!$D$3:$ABF$3,0)),"")</f>
        <v>39.879181216744357</v>
      </c>
      <c r="SE10" s="6">
        <f>IFERROR(INDEX(Sales!$D$5:$ABF$18,MATCH(UsagePerHour!$B10,Sales!$C$5:$C$18,0),MATCH(UsagePerHour!SE$4,Sales!$D$3:$ABF$3,0))/SE$2*INDEX(Usage!$D$5:$ABF$11,MATCH(UsagePerHour!$B$4,Usage!$C$5:$C$11,0),MATCH(UsagePerHour!SE$4,Usage!$D$3:$ABF$3,0)),"")</f>
        <v>363.83318302092522</v>
      </c>
      <c r="SF10" s="6">
        <f>IFERROR(INDEX(Sales!$D$5:$ABF$18,MATCH(UsagePerHour!$B10,Sales!$C$5:$C$18,0),MATCH(UsagePerHour!SF$4,Sales!$D$3:$ABF$3,0))/SF$2*INDEX(Usage!$D$5:$ABF$11,MATCH(UsagePerHour!$B$4,Usage!$C$5:$C$11,0),MATCH(UsagePerHour!SF$4,Usage!$D$3:$ABF$3,0)),"")</f>
        <v>83.631899590732928</v>
      </c>
      <c r="SG10" s="6" t="str">
        <f>IFERROR(INDEX(Sales!$D$5:$ABF$18,MATCH(UsagePerHour!$B10,Sales!$C$5:$C$18,0),MATCH(UsagePerHour!SG$4,Sales!$D$3:$ABF$3,0))/SG$2*INDEX(Usage!$D$5:$ABF$11,MATCH(UsagePerHour!$B$4,Usage!$C$5:$C$11,0),MATCH(UsagePerHour!SG$4,Usage!$D$3:$ABF$3,0)),"")</f>
        <v/>
      </c>
      <c r="SH10" s="6" t="str">
        <f>IFERROR(INDEX(Sales!$D$5:$ABF$18,MATCH(UsagePerHour!$B10,Sales!$C$5:$C$18,0),MATCH(UsagePerHour!SH$4,Sales!$D$3:$ABF$3,0))/SH$2*INDEX(Usage!$D$5:$ABF$11,MATCH(UsagePerHour!$B$4,Usage!$C$5:$C$11,0),MATCH(UsagePerHour!SH$4,Usage!$D$3:$ABF$3,0)),"")</f>
        <v/>
      </c>
      <c r="SI10" s="6" t="str">
        <f>IFERROR(INDEX(Sales!$D$5:$ABF$18,MATCH(UsagePerHour!$B10,Sales!$C$5:$C$18,0),MATCH(UsagePerHour!SI$4,Sales!$D$3:$ABF$3,0))/SI$2*INDEX(Usage!$D$5:$ABF$11,MATCH(UsagePerHour!$B$4,Usage!$C$5:$C$11,0),MATCH(UsagePerHour!SI$4,Usage!$D$3:$ABF$3,0)),"")</f>
        <v/>
      </c>
      <c r="SJ10" s="6" t="str">
        <f>IFERROR(INDEX(Sales!$D$5:$ABF$18,MATCH(UsagePerHour!$B10,Sales!$C$5:$C$18,0),MATCH(UsagePerHour!SJ$4,Sales!$D$3:$ABF$3,0))/SJ$2*INDEX(Usage!$D$5:$ABF$11,MATCH(UsagePerHour!$B$4,Usage!$C$5:$C$11,0),MATCH(UsagePerHour!SJ$4,Usage!$D$3:$ABF$3,0)),"")</f>
        <v/>
      </c>
      <c r="SK10" s="6" t="str">
        <f>IFERROR(INDEX(Sales!$D$5:$ABF$18,MATCH(UsagePerHour!$B10,Sales!$C$5:$C$18,0),MATCH(UsagePerHour!SK$4,Sales!$D$3:$ABF$3,0))/SK$2*INDEX(Usage!$D$5:$ABF$11,MATCH(UsagePerHour!$B$4,Usage!$C$5:$C$11,0),MATCH(UsagePerHour!SK$4,Usage!$D$3:$ABF$3,0)),"")</f>
        <v/>
      </c>
      <c r="SL10" s="6" t="str">
        <f>IFERROR(INDEX(Sales!$D$5:$ABF$18,MATCH(UsagePerHour!$B10,Sales!$C$5:$C$18,0),MATCH(UsagePerHour!SL$4,Sales!$D$3:$ABF$3,0))/SL$2*INDEX(Usage!$D$5:$ABF$11,MATCH(UsagePerHour!$B$4,Usage!$C$5:$C$11,0),MATCH(UsagePerHour!SL$4,Usage!$D$3:$ABF$3,0)),"")</f>
        <v/>
      </c>
      <c r="SM10" s="6" t="str">
        <f>IFERROR(INDEX(Sales!$D$5:$ABF$18,MATCH(UsagePerHour!$B10,Sales!$C$5:$C$18,0),MATCH(UsagePerHour!SM$4,Sales!$D$3:$ABF$3,0))/SM$2*INDEX(Usage!$D$5:$ABF$11,MATCH(UsagePerHour!$B$4,Usage!$C$5:$C$11,0),MATCH(UsagePerHour!SM$4,Usage!$D$3:$ABF$3,0)),"")</f>
        <v/>
      </c>
      <c r="SN10" s="6" t="str">
        <f>IFERROR(INDEX(Sales!$D$5:$ABF$18,MATCH(UsagePerHour!$B10,Sales!$C$5:$C$18,0),MATCH(UsagePerHour!SN$4,Sales!$D$3:$ABF$3,0))/SN$2*INDEX(Usage!$D$5:$ABF$11,MATCH(UsagePerHour!$B$4,Usage!$C$5:$C$11,0),MATCH(UsagePerHour!SN$4,Usage!$D$3:$ABF$3,0)),"")</f>
        <v/>
      </c>
      <c r="SO10" s="6" t="str">
        <f>IFERROR(INDEX(Sales!$D$5:$ABF$18,MATCH(UsagePerHour!$B10,Sales!$C$5:$C$18,0),MATCH(UsagePerHour!SO$4,Sales!$D$3:$ABF$3,0))/SO$2*INDEX(Usage!$D$5:$ABF$11,MATCH(UsagePerHour!$B$4,Usage!$C$5:$C$11,0),MATCH(UsagePerHour!SO$4,Usage!$D$3:$ABF$3,0)),"")</f>
        <v/>
      </c>
      <c r="SP10" s="6" t="str">
        <f>IFERROR(INDEX(Sales!$D$5:$ABF$18,MATCH(UsagePerHour!$B10,Sales!$C$5:$C$18,0),MATCH(UsagePerHour!SP$4,Sales!$D$3:$ABF$3,0))/SP$2*INDEX(Usage!$D$5:$ABF$11,MATCH(UsagePerHour!$B$4,Usage!$C$5:$C$11,0),MATCH(UsagePerHour!SP$4,Usage!$D$3:$ABF$3,0)),"")</f>
        <v/>
      </c>
      <c r="SQ10" s="6" t="str">
        <f>IFERROR(INDEX(Sales!$D$5:$ABF$18,MATCH(UsagePerHour!$B10,Sales!$C$5:$C$18,0),MATCH(UsagePerHour!SQ$4,Sales!$D$3:$ABF$3,0))/SQ$2*INDEX(Usage!$D$5:$ABF$11,MATCH(UsagePerHour!$B$4,Usage!$C$5:$C$11,0),MATCH(UsagePerHour!SQ$4,Usage!$D$3:$ABF$3,0)),"")</f>
        <v/>
      </c>
      <c r="SR10" s="6" t="str">
        <f>IFERROR(INDEX(Sales!$D$5:$ABF$18,MATCH(UsagePerHour!$B10,Sales!$C$5:$C$18,0),MATCH(UsagePerHour!SR$4,Sales!$D$3:$ABF$3,0))/SR$2*INDEX(Usage!$D$5:$ABF$11,MATCH(UsagePerHour!$B$4,Usage!$C$5:$C$11,0),MATCH(UsagePerHour!SR$4,Usage!$D$3:$ABF$3,0)),"")</f>
        <v/>
      </c>
      <c r="SS10" s="6" t="str">
        <f>IFERROR(INDEX(Sales!$D$5:$ABF$18,MATCH(UsagePerHour!$B10,Sales!$C$5:$C$18,0),MATCH(UsagePerHour!SS$4,Sales!$D$3:$ABF$3,0))/SS$2*INDEX(Usage!$D$5:$ABF$11,MATCH(UsagePerHour!$B$4,Usage!$C$5:$C$11,0),MATCH(UsagePerHour!SS$4,Usage!$D$3:$ABF$3,0)),"")</f>
        <v/>
      </c>
      <c r="ST10" s="6" t="str">
        <f>IFERROR(INDEX(Sales!$D$5:$ABF$18,MATCH(UsagePerHour!$B10,Sales!$C$5:$C$18,0),MATCH(UsagePerHour!ST$4,Sales!$D$3:$ABF$3,0))/ST$2*INDEX(Usage!$D$5:$ABF$11,MATCH(UsagePerHour!$B$4,Usage!$C$5:$C$11,0),MATCH(UsagePerHour!ST$4,Usage!$D$3:$ABF$3,0)),"")</f>
        <v/>
      </c>
      <c r="SU10" s="6" t="str">
        <f>IFERROR(INDEX(Sales!$D$5:$ABF$18,MATCH(UsagePerHour!$B10,Sales!$C$5:$C$18,0),MATCH(UsagePerHour!SU$4,Sales!$D$3:$ABF$3,0))/SU$2*INDEX(Usage!$D$5:$ABF$11,MATCH(UsagePerHour!$B$4,Usage!$C$5:$C$11,0),MATCH(UsagePerHour!SU$4,Usage!$D$3:$ABF$3,0)),"")</f>
        <v/>
      </c>
      <c r="SV10" s="6" t="str">
        <f>IFERROR(INDEX(Sales!$D$5:$ABF$18,MATCH(UsagePerHour!$B10,Sales!$C$5:$C$18,0),MATCH(UsagePerHour!SV$4,Sales!$D$3:$ABF$3,0))/SV$2*INDEX(Usage!$D$5:$ABF$11,MATCH(UsagePerHour!$B$4,Usage!$C$5:$C$11,0),MATCH(UsagePerHour!SV$4,Usage!$D$3:$ABF$3,0)),"")</f>
        <v/>
      </c>
      <c r="SW10" s="6" t="str">
        <f>IFERROR(INDEX(Sales!$D$5:$ABF$18,MATCH(UsagePerHour!$B10,Sales!$C$5:$C$18,0),MATCH(UsagePerHour!SW$4,Sales!$D$3:$ABF$3,0))/SW$2*INDEX(Usage!$D$5:$ABF$11,MATCH(UsagePerHour!$B$4,Usage!$C$5:$C$11,0),MATCH(UsagePerHour!SW$4,Usage!$D$3:$ABF$3,0)),"")</f>
        <v/>
      </c>
      <c r="SX10" s="6" t="str">
        <f>IFERROR(INDEX(Sales!$D$5:$ABF$18,MATCH(UsagePerHour!$B10,Sales!$C$5:$C$18,0),MATCH(UsagePerHour!SX$4,Sales!$D$3:$ABF$3,0))/SX$2*INDEX(Usage!$D$5:$ABF$11,MATCH(UsagePerHour!$B$4,Usage!$C$5:$C$11,0),MATCH(UsagePerHour!SX$4,Usage!$D$3:$ABF$3,0)),"")</f>
        <v/>
      </c>
      <c r="SY10" s="6" t="str">
        <f>IFERROR(INDEX(Sales!$D$5:$ABF$18,MATCH(UsagePerHour!$B10,Sales!$C$5:$C$18,0),MATCH(UsagePerHour!SY$4,Sales!$D$3:$ABF$3,0))/SY$2*INDEX(Usage!$D$5:$ABF$11,MATCH(UsagePerHour!$B$4,Usage!$C$5:$C$11,0),MATCH(UsagePerHour!SY$4,Usage!$D$3:$ABF$3,0)),"")</f>
        <v/>
      </c>
      <c r="SZ10" s="6" t="str">
        <f>IFERROR(INDEX(Sales!$D$5:$ABF$18,MATCH(UsagePerHour!$B10,Sales!$C$5:$C$18,0),MATCH(UsagePerHour!SZ$4,Sales!$D$3:$ABF$3,0))/SZ$2*INDEX(Usage!$D$5:$ABF$11,MATCH(UsagePerHour!$B$4,Usage!$C$5:$C$11,0),MATCH(UsagePerHour!SZ$4,Usage!$D$3:$ABF$3,0)),"")</f>
        <v/>
      </c>
      <c r="TA10" s="6" t="str">
        <f>IFERROR(INDEX(Sales!$D$5:$ABF$18,MATCH(UsagePerHour!$B10,Sales!$C$5:$C$18,0),MATCH(UsagePerHour!TA$4,Sales!$D$3:$ABF$3,0))/TA$2*INDEX(Usage!$D$5:$ABF$11,MATCH(UsagePerHour!$B$4,Usage!$C$5:$C$11,0),MATCH(UsagePerHour!TA$4,Usage!$D$3:$ABF$3,0)),"")</f>
        <v/>
      </c>
      <c r="TB10" s="6" t="str">
        <f>IFERROR(INDEX(Sales!$D$5:$ABF$18,MATCH(UsagePerHour!$B10,Sales!$C$5:$C$18,0),MATCH(UsagePerHour!TB$4,Sales!$D$3:$ABF$3,0))/TB$2*INDEX(Usage!$D$5:$ABF$11,MATCH(UsagePerHour!$B$4,Usage!$C$5:$C$11,0),MATCH(UsagePerHour!TB$4,Usage!$D$3:$ABF$3,0)),"")</f>
        <v/>
      </c>
      <c r="TC10" s="6" t="str">
        <f>IFERROR(INDEX(Sales!$D$5:$ABF$18,MATCH(UsagePerHour!$B10,Sales!$C$5:$C$18,0),MATCH(UsagePerHour!TC$4,Sales!$D$3:$ABF$3,0))/TC$2*INDEX(Usage!$D$5:$ABF$11,MATCH(UsagePerHour!$B$4,Usage!$C$5:$C$11,0),MATCH(UsagePerHour!TC$4,Usage!$D$3:$ABF$3,0)),"")</f>
        <v/>
      </c>
      <c r="TD10" s="6" t="str">
        <f>IFERROR(INDEX(Sales!$D$5:$ABF$18,MATCH(UsagePerHour!$B10,Sales!$C$5:$C$18,0),MATCH(UsagePerHour!TD$4,Sales!$D$3:$ABF$3,0))/TD$2*INDEX(Usage!$D$5:$ABF$11,MATCH(UsagePerHour!$B$4,Usage!$C$5:$C$11,0),MATCH(UsagePerHour!TD$4,Usage!$D$3:$ABF$3,0)),"")</f>
        <v/>
      </c>
      <c r="TE10" s="6" t="str">
        <f>IFERROR(INDEX(Sales!$D$5:$ABF$18,MATCH(UsagePerHour!$B10,Sales!$C$5:$C$18,0),MATCH(UsagePerHour!TE$4,Sales!$D$3:$ABF$3,0))/TE$2*INDEX(Usage!$D$5:$ABF$11,MATCH(UsagePerHour!$B$4,Usage!$C$5:$C$11,0),MATCH(UsagePerHour!TE$4,Usage!$D$3:$ABF$3,0)),"")</f>
        <v/>
      </c>
      <c r="TF10" s="6" t="str">
        <f>IFERROR(INDEX(Sales!$D$5:$ABF$18,MATCH(UsagePerHour!$B10,Sales!$C$5:$C$18,0),MATCH(UsagePerHour!TF$4,Sales!$D$3:$ABF$3,0))/TF$2*INDEX(Usage!$D$5:$ABF$11,MATCH(UsagePerHour!$B$4,Usage!$C$5:$C$11,0),MATCH(UsagePerHour!TF$4,Usage!$D$3:$ABF$3,0)),"")</f>
        <v/>
      </c>
      <c r="TG10" s="6" t="str">
        <f>IFERROR(INDEX(Sales!$D$5:$ABF$18,MATCH(UsagePerHour!$B10,Sales!$C$5:$C$18,0),MATCH(UsagePerHour!TG$4,Sales!$D$3:$ABF$3,0))/TG$2*INDEX(Usage!$D$5:$ABF$11,MATCH(UsagePerHour!$B$4,Usage!$C$5:$C$11,0),MATCH(UsagePerHour!TG$4,Usage!$D$3:$ABF$3,0)),"")</f>
        <v/>
      </c>
      <c r="TH10" s="6" t="str">
        <f>IFERROR(INDEX(Sales!$D$5:$ABF$18,MATCH(UsagePerHour!$B10,Sales!$C$5:$C$18,0),MATCH(UsagePerHour!TH$4,Sales!$D$3:$ABF$3,0))/TH$2*INDEX(Usage!$D$5:$ABF$11,MATCH(UsagePerHour!$B$4,Usage!$C$5:$C$11,0),MATCH(UsagePerHour!TH$4,Usage!$D$3:$ABF$3,0)),"")</f>
        <v/>
      </c>
      <c r="TI10" s="6" t="str">
        <f>IFERROR(INDEX(Sales!$D$5:$ABF$18,MATCH(UsagePerHour!$B10,Sales!$C$5:$C$18,0),MATCH(UsagePerHour!TI$4,Sales!$D$3:$ABF$3,0))/TI$2*INDEX(Usage!$D$5:$ABF$11,MATCH(UsagePerHour!$B$4,Usage!$C$5:$C$11,0),MATCH(UsagePerHour!TI$4,Usage!$D$3:$ABF$3,0)),"")</f>
        <v/>
      </c>
      <c r="TJ10" s="6" t="str">
        <f>IFERROR(INDEX(Sales!$D$5:$ABF$18,MATCH(UsagePerHour!$B10,Sales!$C$5:$C$18,0),MATCH(UsagePerHour!TJ$4,Sales!$D$3:$ABF$3,0))/TJ$2*INDEX(Usage!$D$5:$ABF$11,MATCH(UsagePerHour!$B$4,Usage!$C$5:$C$11,0),MATCH(UsagePerHour!TJ$4,Usage!$D$3:$ABF$3,0)),"")</f>
        <v/>
      </c>
      <c r="TK10" s="6" t="str">
        <f>IFERROR(INDEX(Sales!$D$5:$ABF$18,MATCH(UsagePerHour!$B10,Sales!$C$5:$C$18,0),MATCH(UsagePerHour!TK$4,Sales!$D$3:$ABF$3,0))/TK$2*INDEX(Usage!$D$5:$ABF$11,MATCH(UsagePerHour!$B$4,Usage!$C$5:$C$11,0),MATCH(UsagePerHour!TK$4,Usage!$D$3:$ABF$3,0)),"")</f>
        <v/>
      </c>
      <c r="TL10" s="6" t="str">
        <f>IFERROR(INDEX(Sales!$D$5:$ABF$18,MATCH(UsagePerHour!$B10,Sales!$C$5:$C$18,0),MATCH(UsagePerHour!TL$4,Sales!$D$3:$ABF$3,0))/TL$2*INDEX(Usage!$D$5:$ABF$11,MATCH(UsagePerHour!$B$4,Usage!$C$5:$C$11,0),MATCH(UsagePerHour!TL$4,Usage!$D$3:$ABF$3,0)),"")</f>
        <v/>
      </c>
      <c r="TM10" s="6" t="str">
        <f>IFERROR(INDEX(Sales!$D$5:$ABF$18,MATCH(UsagePerHour!$B10,Sales!$C$5:$C$18,0),MATCH(UsagePerHour!TM$4,Sales!$D$3:$ABF$3,0))/TM$2*INDEX(Usage!$D$5:$ABF$11,MATCH(UsagePerHour!$B$4,Usage!$C$5:$C$11,0),MATCH(UsagePerHour!TM$4,Usage!$D$3:$ABF$3,0)),"")</f>
        <v/>
      </c>
      <c r="TN10" s="6" t="str">
        <f>IFERROR(INDEX(Sales!$D$5:$ABF$18,MATCH(UsagePerHour!$B10,Sales!$C$5:$C$18,0),MATCH(UsagePerHour!TN$4,Sales!$D$3:$ABF$3,0))/TN$2*INDEX(Usage!$D$5:$ABF$11,MATCH(UsagePerHour!$B$4,Usage!$C$5:$C$11,0),MATCH(UsagePerHour!TN$4,Usage!$D$3:$ABF$3,0)),"")</f>
        <v/>
      </c>
      <c r="TO10" s="6" t="str">
        <f>IFERROR(INDEX(Sales!$D$5:$ABF$18,MATCH(UsagePerHour!$B10,Sales!$C$5:$C$18,0),MATCH(UsagePerHour!TO$4,Sales!$D$3:$ABF$3,0))/TO$2*INDEX(Usage!$D$5:$ABF$11,MATCH(UsagePerHour!$B$4,Usage!$C$5:$C$11,0),MATCH(UsagePerHour!TO$4,Usage!$D$3:$ABF$3,0)),"")</f>
        <v/>
      </c>
      <c r="TP10" s="6" t="str">
        <f>IFERROR(INDEX(Sales!$D$5:$ABF$18,MATCH(UsagePerHour!$B10,Sales!$C$5:$C$18,0),MATCH(UsagePerHour!TP$4,Sales!$D$3:$ABF$3,0))/TP$2*INDEX(Usage!$D$5:$ABF$11,MATCH(UsagePerHour!$B$4,Usage!$C$5:$C$11,0),MATCH(UsagePerHour!TP$4,Usage!$D$3:$ABF$3,0)),"")</f>
        <v/>
      </c>
      <c r="TQ10" s="6" t="str">
        <f>IFERROR(INDEX(Sales!$D$5:$ABF$18,MATCH(UsagePerHour!$B10,Sales!$C$5:$C$18,0),MATCH(UsagePerHour!TQ$4,Sales!$D$3:$ABF$3,0))/TQ$2*INDEX(Usage!$D$5:$ABF$11,MATCH(UsagePerHour!$B$4,Usage!$C$5:$C$11,0),MATCH(UsagePerHour!TQ$4,Usage!$D$3:$ABF$3,0)),"")</f>
        <v/>
      </c>
      <c r="TR10" s="6" t="str">
        <f>IFERROR(INDEX(Sales!$D$5:$ABF$18,MATCH(UsagePerHour!$B10,Sales!$C$5:$C$18,0),MATCH(UsagePerHour!TR$4,Sales!$D$3:$ABF$3,0))/TR$2*INDEX(Usage!$D$5:$ABF$11,MATCH(UsagePerHour!$B$4,Usage!$C$5:$C$11,0),MATCH(UsagePerHour!TR$4,Usage!$D$3:$ABF$3,0)),"")</f>
        <v/>
      </c>
      <c r="TS10" s="6" t="str">
        <f>IFERROR(INDEX(Sales!$D$5:$ABF$18,MATCH(UsagePerHour!$B10,Sales!$C$5:$C$18,0),MATCH(UsagePerHour!TS$4,Sales!$D$3:$ABF$3,0))/TS$2*INDEX(Usage!$D$5:$ABF$11,MATCH(UsagePerHour!$B$4,Usage!$C$5:$C$11,0),MATCH(UsagePerHour!TS$4,Usage!$D$3:$ABF$3,0)),"")</f>
        <v/>
      </c>
      <c r="TT10" s="6" t="str">
        <f>IFERROR(INDEX(Sales!$D$5:$ABF$18,MATCH(UsagePerHour!$B10,Sales!$C$5:$C$18,0),MATCH(UsagePerHour!TT$4,Sales!$D$3:$ABF$3,0))/TT$2*INDEX(Usage!$D$5:$ABF$11,MATCH(UsagePerHour!$B$4,Usage!$C$5:$C$11,0),MATCH(UsagePerHour!TT$4,Usage!$D$3:$ABF$3,0)),"")</f>
        <v/>
      </c>
      <c r="TU10" s="6" t="str">
        <f>IFERROR(INDEX(Sales!$D$5:$ABF$18,MATCH(UsagePerHour!$B10,Sales!$C$5:$C$18,0),MATCH(UsagePerHour!TU$4,Sales!$D$3:$ABF$3,0))/TU$2*INDEX(Usage!$D$5:$ABF$11,MATCH(UsagePerHour!$B$4,Usage!$C$5:$C$11,0),MATCH(UsagePerHour!TU$4,Usage!$D$3:$ABF$3,0)),"")</f>
        <v/>
      </c>
      <c r="TV10" s="6" t="str">
        <f>IFERROR(INDEX(Sales!$D$5:$ABF$18,MATCH(UsagePerHour!$B10,Sales!$C$5:$C$18,0),MATCH(UsagePerHour!TV$4,Sales!$D$3:$ABF$3,0))/TV$2*INDEX(Usage!$D$5:$ABF$11,MATCH(UsagePerHour!$B$4,Usage!$C$5:$C$11,0),MATCH(UsagePerHour!TV$4,Usage!$D$3:$ABF$3,0)),"")</f>
        <v/>
      </c>
      <c r="TW10" s="6" t="str">
        <f>IFERROR(INDEX(Sales!$D$5:$ABF$18,MATCH(UsagePerHour!$B10,Sales!$C$5:$C$18,0),MATCH(UsagePerHour!TW$4,Sales!$D$3:$ABF$3,0))/TW$2*INDEX(Usage!$D$5:$ABF$11,MATCH(UsagePerHour!$B$4,Usage!$C$5:$C$11,0),MATCH(UsagePerHour!TW$4,Usage!$D$3:$ABF$3,0)),"")</f>
        <v/>
      </c>
      <c r="TX10" s="6" t="str">
        <f>IFERROR(INDEX(Sales!$D$5:$ABF$18,MATCH(UsagePerHour!$B10,Sales!$C$5:$C$18,0),MATCH(UsagePerHour!TX$4,Sales!$D$3:$ABF$3,0))/TX$2*INDEX(Usage!$D$5:$ABF$11,MATCH(UsagePerHour!$B$4,Usage!$C$5:$C$11,0),MATCH(UsagePerHour!TX$4,Usage!$D$3:$ABF$3,0)),"")</f>
        <v/>
      </c>
      <c r="TY10" s="6" t="str">
        <f>IFERROR(INDEX(Sales!$D$5:$ABF$18,MATCH(UsagePerHour!$B10,Sales!$C$5:$C$18,0),MATCH(UsagePerHour!TY$4,Sales!$D$3:$ABF$3,0))/TY$2*INDEX(Usage!$D$5:$ABF$11,MATCH(UsagePerHour!$B$4,Usage!$C$5:$C$11,0),MATCH(UsagePerHour!TY$4,Usage!$D$3:$ABF$3,0)),"")</f>
        <v/>
      </c>
      <c r="TZ10" s="6" t="str">
        <f>IFERROR(INDEX(Sales!$D$5:$ABF$18,MATCH(UsagePerHour!$B10,Sales!$C$5:$C$18,0),MATCH(UsagePerHour!TZ$4,Sales!$D$3:$ABF$3,0))/TZ$2*INDEX(Usage!$D$5:$ABF$11,MATCH(UsagePerHour!$B$4,Usage!$C$5:$C$11,0),MATCH(UsagePerHour!TZ$4,Usage!$D$3:$ABF$3,0)),"")</f>
        <v/>
      </c>
      <c r="UA10" s="6" t="str">
        <f>IFERROR(INDEX(Sales!$D$5:$ABF$18,MATCH(UsagePerHour!$B10,Sales!$C$5:$C$18,0),MATCH(UsagePerHour!UA$4,Sales!$D$3:$ABF$3,0))/UA$2*INDEX(Usage!$D$5:$ABF$11,MATCH(UsagePerHour!$B$4,Usage!$C$5:$C$11,0),MATCH(UsagePerHour!UA$4,Usage!$D$3:$ABF$3,0)),"")</f>
        <v/>
      </c>
      <c r="UB10" s="6" t="str">
        <f>IFERROR(INDEX(Sales!$D$5:$ABF$18,MATCH(UsagePerHour!$B10,Sales!$C$5:$C$18,0),MATCH(UsagePerHour!UB$4,Sales!$D$3:$ABF$3,0))/UB$2*INDEX(Usage!$D$5:$ABF$11,MATCH(UsagePerHour!$B$4,Usage!$C$5:$C$11,0),MATCH(UsagePerHour!UB$4,Usage!$D$3:$ABF$3,0)),"")</f>
        <v/>
      </c>
      <c r="UC10" s="6" t="str">
        <f>IFERROR(INDEX(Sales!$D$5:$ABF$18,MATCH(UsagePerHour!$B10,Sales!$C$5:$C$18,0),MATCH(UsagePerHour!UC$4,Sales!$D$3:$ABF$3,0))/UC$2*INDEX(Usage!$D$5:$ABF$11,MATCH(UsagePerHour!$B$4,Usage!$C$5:$C$11,0),MATCH(UsagePerHour!UC$4,Usage!$D$3:$ABF$3,0)),"")</f>
        <v/>
      </c>
      <c r="UD10" s="6" t="str">
        <f>IFERROR(INDEX(Sales!$D$5:$ABF$18,MATCH(UsagePerHour!$B10,Sales!$C$5:$C$18,0),MATCH(UsagePerHour!UD$4,Sales!$D$3:$ABF$3,0))/UD$2*INDEX(Usage!$D$5:$ABF$11,MATCH(UsagePerHour!$B$4,Usage!$C$5:$C$11,0),MATCH(UsagePerHour!UD$4,Usage!$D$3:$ABF$3,0)),"")</f>
        <v/>
      </c>
      <c r="UE10" s="6" t="str">
        <f>IFERROR(INDEX(Sales!$D$5:$ABF$18,MATCH(UsagePerHour!$B10,Sales!$C$5:$C$18,0),MATCH(UsagePerHour!UE$4,Sales!$D$3:$ABF$3,0))/UE$2*INDEX(Usage!$D$5:$ABF$11,MATCH(UsagePerHour!$B$4,Usage!$C$5:$C$11,0),MATCH(UsagePerHour!UE$4,Usage!$D$3:$ABF$3,0)),"")</f>
        <v/>
      </c>
      <c r="UF10" s="6" t="str">
        <f>IFERROR(INDEX(Sales!$D$5:$ABF$18,MATCH(UsagePerHour!$B10,Sales!$C$5:$C$18,0),MATCH(UsagePerHour!UF$4,Sales!$D$3:$ABF$3,0))/UF$2*INDEX(Usage!$D$5:$ABF$11,MATCH(UsagePerHour!$B$4,Usage!$C$5:$C$11,0),MATCH(UsagePerHour!UF$4,Usage!$D$3:$ABF$3,0)),"")</f>
        <v/>
      </c>
      <c r="UG10" s="6" t="str">
        <f>IFERROR(INDEX(Sales!$D$5:$ABF$18,MATCH(UsagePerHour!$B10,Sales!$C$5:$C$18,0),MATCH(UsagePerHour!UG$4,Sales!$D$3:$ABF$3,0))/UG$2*INDEX(Usage!$D$5:$ABF$11,MATCH(UsagePerHour!$B$4,Usage!$C$5:$C$11,0),MATCH(UsagePerHour!UG$4,Usage!$D$3:$ABF$3,0)),"")</f>
        <v/>
      </c>
      <c r="UH10" s="6" t="str">
        <f>IFERROR(INDEX(Sales!$D$5:$ABF$18,MATCH(UsagePerHour!$B10,Sales!$C$5:$C$18,0),MATCH(UsagePerHour!UH$4,Sales!$D$3:$ABF$3,0))/UH$2*INDEX(Usage!$D$5:$ABF$11,MATCH(UsagePerHour!$B$4,Usage!$C$5:$C$11,0),MATCH(UsagePerHour!UH$4,Usage!$D$3:$ABF$3,0)),"")</f>
        <v/>
      </c>
      <c r="UI10" s="6" t="str">
        <f>IFERROR(INDEX(Sales!$D$5:$ABF$18,MATCH(UsagePerHour!$B10,Sales!$C$5:$C$18,0),MATCH(UsagePerHour!UI$4,Sales!$D$3:$ABF$3,0))/UI$2*INDEX(Usage!$D$5:$ABF$11,MATCH(UsagePerHour!$B$4,Usage!$C$5:$C$11,0),MATCH(UsagePerHour!UI$4,Usage!$D$3:$ABF$3,0)),"")</f>
        <v/>
      </c>
      <c r="UJ10" s="6" t="str">
        <f>IFERROR(INDEX(Sales!$D$5:$ABF$18,MATCH(UsagePerHour!$B10,Sales!$C$5:$C$18,0),MATCH(UsagePerHour!UJ$4,Sales!$D$3:$ABF$3,0))/UJ$2*INDEX(Usage!$D$5:$ABF$11,MATCH(UsagePerHour!$B$4,Usage!$C$5:$C$11,0),MATCH(UsagePerHour!UJ$4,Usage!$D$3:$ABF$3,0)),"")</f>
        <v/>
      </c>
      <c r="UK10" s="6" t="str">
        <f>IFERROR(INDEX(Sales!$D$5:$ABF$18,MATCH(UsagePerHour!$B10,Sales!$C$5:$C$18,0),MATCH(UsagePerHour!UK$4,Sales!$D$3:$ABF$3,0))/UK$2*INDEX(Usage!$D$5:$ABF$11,MATCH(UsagePerHour!$B$4,Usage!$C$5:$C$11,0),MATCH(UsagePerHour!UK$4,Usage!$D$3:$ABF$3,0)),"")</f>
        <v/>
      </c>
      <c r="UL10" s="6" t="str">
        <f>IFERROR(INDEX(Sales!$D$5:$ABF$18,MATCH(UsagePerHour!$B10,Sales!$C$5:$C$18,0),MATCH(UsagePerHour!UL$4,Sales!$D$3:$ABF$3,0))/UL$2*INDEX(Usage!$D$5:$ABF$11,MATCH(UsagePerHour!$B$4,Usage!$C$5:$C$11,0),MATCH(UsagePerHour!UL$4,Usage!$D$3:$ABF$3,0)),"")</f>
        <v/>
      </c>
      <c r="UM10" s="6" t="str">
        <f>IFERROR(INDEX(Sales!$D$5:$ABF$18,MATCH(UsagePerHour!$B10,Sales!$C$5:$C$18,0),MATCH(UsagePerHour!UM$4,Sales!$D$3:$ABF$3,0))/UM$2*INDEX(Usage!$D$5:$ABF$11,MATCH(UsagePerHour!$B$4,Usage!$C$5:$C$11,0),MATCH(UsagePerHour!UM$4,Usage!$D$3:$ABF$3,0)),"")</f>
        <v/>
      </c>
      <c r="UN10" s="6" t="str">
        <f>IFERROR(INDEX(Sales!$D$5:$ABF$18,MATCH(UsagePerHour!$B10,Sales!$C$5:$C$18,0),MATCH(UsagePerHour!UN$4,Sales!$D$3:$ABF$3,0))/UN$2*INDEX(Usage!$D$5:$ABF$11,MATCH(UsagePerHour!$B$4,Usage!$C$5:$C$11,0),MATCH(UsagePerHour!UN$4,Usage!$D$3:$ABF$3,0)),"")</f>
        <v/>
      </c>
      <c r="UO10" s="6" t="str">
        <f>IFERROR(INDEX(Sales!$D$5:$ABF$18,MATCH(UsagePerHour!$B10,Sales!$C$5:$C$18,0),MATCH(UsagePerHour!UO$4,Sales!$D$3:$ABF$3,0))/UO$2*INDEX(Usage!$D$5:$ABF$11,MATCH(UsagePerHour!$B$4,Usage!$C$5:$C$11,0),MATCH(UsagePerHour!UO$4,Usage!$D$3:$ABF$3,0)),"")</f>
        <v/>
      </c>
      <c r="UP10" s="6" t="str">
        <f>IFERROR(INDEX(Sales!$D$5:$ABF$18,MATCH(UsagePerHour!$B10,Sales!$C$5:$C$18,0),MATCH(UsagePerHour!UP$4,Sales!$D$3:$ABF$3,0))/UP$2*INDEX(Usage!$D$5:$ABF$11,MATCH(UsagePerHour!$B$4,Usage!$C$5:$C$11,0),MATCH(UsagePerHour!UP$4,Usage!$D$3:$ABF$3,0)),"")</f>
        <v/>
      </c>
      <c r="UQ10" s="6" t="str">
        <f>IFERROR(INDEX(Sales!$D$5:$ABF$18,MATCH(UsagePerHour!$B10,Sales!$C$5:$C$18,0),MATCH(UsagePerHour!UQ$4,Sales!$D$3:$ABF$3,0))/UQ$2*INDEX(Usage!$D$5:$ABF$11,MATCH(UsagePerHour!$B$4,Usage!$C$5:$C$11,0),MATCH(UsagePerHour!UQ$4,Usage!$D$3:$ABF$3,0)),"")</f>
        <v/>
      </c>
      <c r="UR10" s="6" t="str">
        <f>IFERROR(INDEX(Sales!$D$5:$ABF$18,MATCH(UsagePerHour!$B10,Sales!$C$5:$C$18,0),MATCH(UsagePerHour!UR$4,Sales!$D$3:$ABF$3,0))/UR$2*INDEX(Usage!$D$5:$ABF$11,MATCH(UsagePerHour!$B$4,Usage!$C$5:$C$11,0),MATCH(UsagePerHour!UR$4,Usage!$D$3:$ABF$3,0)),"")</f>
        <v/>
      </c>
      <c r="US10" s="6" t="str">
        <f>IFERROR(INDEX(Sales!$D$5:$ABF$18,MATCH(UsagePerHour!$B10,Sales!$C$5:$C$18,0),MATCH(UsagePerHour!US$4,Sales!$D$3:$ABF$3,0))/US$2*INDEX(Usage!$D$5:$ABF$11,MATCH(UsagePerHour!$B$4,Usage!$C$5:$C$11,0),MATCH(UsagePerHour!US$4,Usage!$D$3:$ABF$3,0)),"")</f>
        <v/>
      </c>
      <c r="UT10" s="6" t="str">
        <f>IFERROR(INDEX(Sales!$D$5:$ABF$18,MATCH(UsagePerHour!$B10,Sales!$C$5:$C$18,0),MATCH(UsagePerHour!UT$4,Sales!$D$3:$ABF$3,0))/UT$2*INDEX(Usage!$D$5:$ABF$11,MATCH(UsagePerHour!$B$4,Usage!$C$5:$C$11,0),MATCH(UsagePerHour!UT$4,Usage!$D$3:$ABF$3,0)),"")</f>
        <v/>
      </c>
      <c r="UU10" s="6" t="str">
        <f>IFERROR(INDEX(Sales!$D$5:$ABF$18,MATCH(UsagePerHour!$B10,Sales!$C$5:$C$18,0),MATCH(UsagePerHour!UU$4,Sales!$D$3:$ABF$3,0))/UU$2*INDEX(Usage!$D$5:$ABF$11,MATCH(UsagePerHour!$B$4,Usage!$C$5:$C$11,0),MATCH(UsagePerHour!UU$4,Usage!$D$3:$ABF$3,0)),"")</f>
        <v/>
      </c>
      <c r="UV10" s="6" t="str">
        <f>IFERROR(INDEX(Sales!$D$5:$ABF$18,MATCH(UsagePerHour!$B10,Sales!$C$5:$C$18,0),MATCH(UsagePerHour!UV$4,Sales!$D$3:$ABF$3,0))/UV$2*INDEX(Usage!$D$5:$ABF$11,MATCH(UsagePerHour!$B$4,Usage!$C$5:$C$11,0),MATCH(UsagePerHour!UV$4,Usage!$D$3:$ABF$3,0)),"")</f>
        <v/>
      </c>
      <c r="UW10" s="6" t="str">
        <f>IFERROR(INDEX(Sales!$D$5:$ABF$18,MATCH(UsagePerHour!$B10,Sales!$C$5:$C$18,0),MATCH(UsagePerHour!UW$4,Sales!$D$3:$ABF$3,0))/UW$2*INDEX(Usage!$D$5:$ABF$11,MATCH(UsagePerHour!$B$4,Usage!$C$5:$C$11,0),MATCH(UsagePerHour!UW$4,Usage!$D$3:$ABF$3,0)),"")</f>
        <v/>
      </c>
      <c r="UX10" s="6" t="str">
        <f>IFERROR(INDEX(Sales!$D$5:$ABF$18,MATCH(UsagePerHour!$B10,Sales!$C$5:$C$18,0),MATCH(UsagePerHour!UX$4,Sales!$D$3:$ABF$3,0))/UX$2*INDEX(Usage!$D$5:$ABF$11,MATCH(UsagePerHour!$B$4,Usage!$C$5:$C$11,0),MATCH(UsagePerHour!UX$4,Usage!$D$3:$ABF$3,0)),"")</f>
        <v/>
      </c>
      <c r="UY10" s="6" t="str">
        <f>IFERROR(INDEX(Sales!$D$5:$ABF$18,MATCH(UsagePerHour!$B10,Sales!$C$5:$C$18,0),MATCH(UsagePerHour!UY$4,Sales!$D$3:$ABF$3,0))/UY$2*INDEX(Usage!$D$5:$ABF$11,MATCH(UsagePerHour!$B$4,Usage!$C$5:$C$11,0),MATCH(UsagePerHour!UY$4,Usage!$D$3:$ABF$3,0)),"")</f>
        <v/>
      </c>
      <c r="UZ10" s="6" t="str">
        <f>IFERROR(INDEX(Sales!$D$5:$ABF$18,MATCH(UsagePerHour!$B10,Sales!$C$5:$C$18,0),MATCH(UsagePerHour!UZ$4,Sales!$D$3:$ABF$3,0))/UZ$2*INDEX(Usage!$D$5:$ABF$11,MATCH(UsagePerHour!$B$4,Usage!$C$5:$C$11,0),MATCH(UsagePerHour!UZ$4,Usage!$D$3:$ABF$3,0)),"")</f>
        <v/>
      </c>
      <c r="VA10" s="6" t="str">
        <f>IFERROR(INDEX(Sales!$D$5:$ABF$18,MATCH(UsagePerHour!$B10,Sales!$C$5:$C$18,0),MATCH(UsagePerHour!VA$4,Sales!$D$3:$ABF$3,0))/VA$2*INDEX(Usage!$D$5:$ABF$11,MATCH(UsagePerHour!$B$4,Usage!$C$5:$C$11,0),MATCH(UsagePerHour!VA$4,Usage!$D$3:$ABF$3,0)),"")</f>
        <v/>
      </c>
      <c r="VB10" s="6" t="str">
        <f>IFERROR(INDEX(Sales!$D$5:$ABF$18,MATCH(UsagePerHour!$B10,Sales!$C$5:$C$18,0),MATCH(UsagePerHour!VB$4,Sales!$D$3:$ABF$3,0))/VB$2*INDEX(Usage!$D$5:$ABF$11,MATCH(UsagePerHour!$B$4,Usage!$C$5:$C$11,0),MATCH(UsagePerHour!VB$4,Usage!$D$3:$ABF$3,0)),"")</f>
        <v/>
      </c>
      <c r="VC10" s="6" t="str">
        <f>IFERROR(INDEX(Sales!$D$5:$ABF$18,MATCH(UsagePerHour!$B10,Sales!$C$5:$C$18,0),MATCH(UsagePerHour!VC$4,Sales!$D$3:$ABF$3,0))/VC$2*INDEX(Usage!$D$5:$ABF$11,MATCH(UsagePerHour!$B$4,Usage!$C$5:$C$11,0),MATCH(UsagePerHour!VC$4,Usage!$D$3:$ABF$3,0)),"")</f>
        <v/>
      </c>
      <c r="VD10" s="6" t="str">
        <f>IFERROR(INDEX(Sales!$D$5:$ABF$18,MATCH(UsagePerHour!$B10,Sales!$C$5:$C$18,0),MATCH(UsagePerHour!VD$4,Sales!$D$3:$ABF$3,0))/VD$2*INDEX(Usage!$D$5:$ABF$11,MATCH(UsagePerHour!$B$4,Usage!$C$5:$C$11,0),MATCH(UsagePerHour!VD$4,Usage!$D$3:$ABF$3,0)),"")</f>
        <v/>
      </c>
      <c r="VE10" s="6" t="str">
        <f>IFERROR(INDEX(Sales!$D$5:$ABF$18,MATCH(UsagePerHour!$B10,Sales!$C$5:$C$18,0),MATCH(UsagePerHour!VE$4,Sales!$D$3:$ABF$3,0))/VE$2*INDEX(Usage!$D$5:$ABF$11,MATCH(UsagePerHour!$B$4,Usage!$C$5:$C$11,0),MATCH(UsagePerHour!VE$4,Usage!$D$3:$ABF$3,0)),"")</f>
        <v/>
      </c>
      <c r="VF10" s="6" t="str">
        <f>IFERROR(INDEX(Sales!$D$5:$ABF$18,MATCH(UsagePerHour!$B10,Sales!$C$5:$C$18,0),MATCH(UsagePerHour!VF$4,Sales!$D$3:$ABF$3,0))/VF$2*INDEX(Usage!$D$5:$ABF$11,MATCH(UsagePerHour!$B$4,Usage!$C$5:$C$11,0),MATCH(UsagePerHour!VF$4,Usage!$D$3:$ABF$3,0)),"")</f>
        <v/>
      </c>
      <c r="VG10" s="6" t="str">
        <f>IFERROR(INDEX(Sales!$D$5:$ABF$18,MATCH(UsagePerHour!$B10,Sales!$C$5:$C$18,0),MATCH(UsagePerHour!VG$4,Sales!$D$3:$ABF$3,0))/VG$2*INDEX(Usage!$D$5:$ABF$11,MATCH(UsagePerHour!$B$4,Usage!$C$5:$C$11,0),MATCH(UsagePerHour!VG$4,Usage!$D$3:$ABF$3,0)),"")</f>
        <v/>
      </c>
      <c r="VH10" s="6" t="str">
        <f>IFERROR(INDEX(Sales!$D$5:$ABF$18,MATCH(UsagePerHour!$B10,Sales!$C$5:$C$18,0),MATCH(UsagePerHour!VH$4,Sales!$D$3:$ABF$3,0))/VH$2*INDEX(Usage!$D$5:$ABF$11,MATCH(UsagePerHour!$B$4,Usage!$C$5:$C$11,0),MATCH(UsagePerHour!VH$4,Usage!$D$3:$ABF$3,0)),"")</f>
        <v/>
      </c>
      <c r="VI10" s="6" t="str">
        <f>IFERROR(INDEX(Sales!$D$5:$ABF$18,MATCH(UsagePerHour!$B10,Sales!$C$5:$C$18,0),MATCH(UsagePerHour!VI$4,Sales!$D$3:$ABF$3,0))/VI$2*INDEX(Usage!$D$5:$ABF$11,MATCH(UsagePerHour!$B$4,Usage!$C$5:$C$11,0),MATCH(UsagePerHour!VI$4,Usage!$D$3:$ABF$3,0)),"")</f>
        <v/>
      </c>
      <c r="VJ10" s="6" t="str">
        <f>IFERROR(INDEX(Sales!$D$5:$ABF$18,MATCH(UsagePerHour!$B10,Sales!$C$5:$C$18,0),MATCH(UsagePerHour!VJ$4,Sales!$D$3:$ABF$3,0))/VJ$2*INDEX(Usage!$D$5:$ABF$11,MATCH(UsagePerHour!$B$4,Usage!$C$5:$C$11,0),MATCH(UsagePerHour!VJ$4,Usage!$D$3:$ABF$3,0)),"")</f>
        <v/>
      </c>
      <c r="VK10" s="6" t="str">
        <f>IFERROR(INDEX(Sales!$D$5:$ABF$18,MATCH(UsagePerHour!$B10,Sales!$C$5:$C$18,0),MATCH(UsagePerHour!VK$4,Sales!$D$3:$ABF$3,0))/VK$2*INDEX(Usage!$D$5:$ABF$11,MATCH(UsagePerHour!$B$4,Usage!$C$5:$C$11,0),MATCH(UsagePerHour!VK$4,Usage!$D$3:$ABF$3,0)),"")</f>
        <v/>
      </c>
      <c r="VL10" s="6" t="str">
        <f>IFERROR(INDEX(Sales!$D$5:$ABF$18,MATCH(UsagePerHour!$B10,Sales!$C$5:$C$18,0),MATCH(UsagePerHour!VL$4,Sales!$D$3:$ABF$3,0))/VL$2*INDEX(Usage!$D$5:$ABF$11,MATCH(UsagePerHour!$B$4,Usage!$C$5:$C$11,0),MATCH(UsagePerHour!VL$4,Usage!$D$3:$ABF$3,0)),"")</f>
        <v/>
      </c>
      <c r="VM10" s="6" t="str">
        <f>IFERROR(INDEX(Sales!$D$5:$ABF$18,MATCH(UsagePerHour!$B10,Sales!$C$5:$C$18,0),MATCH(UsagePerHour!VM$4,Sales!$D$3:$ABF$3,0))/VM$2*INDEX(Usage!$D$5:$ABF$11,MATCH(UsagePerHour!$B$4,Usage!$C$5:$C$11,0),MATCH(UsagePerHour!VM$4,Usage!$D$3:$ABF$3,0)),"")</f>
        <v/>
      </c>
      <c r="VN10" s="6" t="str">
        <f>IFERROR(INDEX(Sales!$D$5:$ABF$18,MATCH(UsagePerHour!$B10,Sales!$C$5:$C$18,0),MATCH(UsagePerHour!VN$4,Sales!$D$3:$ABF$3,0))/VN$2*INDEX(Usage!$D$5:$ABF$11,MATCH(UsagePerHour!$B$4,Usage!$C$5:$C$11,0),MATCH(UsagePerHour!VN$4,Usage!$D$3:$ABF$3,0)),"")</f>
        <v/>
      </c>
      <c r="VO10" s="6" t="str">
        <f>IFERROR(INDEX(Sales!$D$5:$ABF$18,MATCH(UsagePerHour!$B10,Sales!$C$5:$C$18,0),MATCH(UsagePerHour!VO$4,Sales!$D$3:$ABF$3,0))/VO$2*INDEX(Usage!$D$5:$ABF$11,MATCH(UsagePerHour!$B$4,Usage!$C$5:$C$11,0),MATCH(UsagePerHour!VO$4,Usage!$D$3:$ABF$3,0)),"")</f>
        <v/>
      </c>
      <c r="VP10" s="6" t="str">
        <f>IFERROR(INDEX(Sales!$D$5:$ABF$18,MATCH(UsagePerHour!$B10,Sales!$C$5:$C$18,0),MATCH(UsagePerHour!VP$4,Sales!$D$3:$ABF$3,0))/VP$2*INDEX(Usage!$D$5:$ABF$11,MATCH(UsagePerHour!$B$4,Usage!$C$5:$C$11,0),MATCH(UsagePerHour!VP$4,Usage!$D$3:$ABF$3,0)),"")</f>
        <v/>
      </c>
      <c r="VQ10" s="6" t="str">
        <f>IFERROR(INDEX(Sales!$D$5:$ABF$18,MATCH(UsagePerHour!$B10,Sales!$C$5:$C$18,0),MATCH(UsagePerHour!VQ$4,Sales!$D$3:$ABF$3,0))/VQ$2*INDEX(Usage!$D$5:$ABF$11,MATCH(UsagePerHour!$B$4,Usage!$C$5:$C$11,0),MATCH(UsagePerHour!VQ$4,Usage!$D$3:$ABF$3,0)),"")</f>
        <v/>
      </c>
      <c r="VR10" s="6" t="str">
        <f>IFERROR(INDEX(Sales!$D$5:$ABF$18,MATCH(UsagePerHour!$B10,Sales!$C$5:$C$18,0),MATCH(UsagePerHour!VR$4,Sales!$D$3:$ABF$3,0))/VR$2*INDEX(Usage!$D$5:$ABF$11,MATCH(UsagePerHour!$B$4,Usage!$C$5:$C$11,0),MATCH(UsagePerHour!VR$4,Usage!$D$3:$ABF$3,0)),"")</f>
        <v/>
      </c>
      <c r="VS10" s="6" t="str">
        <f>IFERROR(INDEX(Sales!$D$5:$ABF$18,MATCH(UsagePerHour!$B10,Sales!$C$5:$C$18,0),MATCH(UsagePerHour!VS$4,Sales!$D$3:$ABF$3,0))/VS$2*INDEX(Usage!$D$5:$ABF$11,MATCH(UsagePerHour!$B$4,Usage!$C$5:$C$11,0),MATCH(UsagePerHour!VS$4,Usage!$D$3:$ABF$3,0)),"")</f>
        <v/>
      </c>
      <c r="VT10" s="6" t="str">
        <f>IFERROR(INDEX(Sales!$D$5:$ABF$18,MATCH(UsagePerHour!$B10,Sales!$C$5:$C$18,0),MATCH(UsagePerHour!VT$4,Sales!$D$3:$ABF$3,0))/VT$2*INDEX(Usage!$D$5:$ABF$11,MATCH(UsagePerHour!$B$4,Usage!$C$5:$C$11,0),MATCH(UsagePerHour!VT$4,Usage!$D$3:$ABF$3,0)),"")</f>
        <v/>
      </c>
      <c r="VU10" s="6" t="str">
        <f>IFERROR(INDEX(Sales!$D$5:$ABF$18,MATCH(UsagePerHour!$B10,Sales!$C$5:$C$18,0),MATCH(UsagePerHour!VU$4,Sales!$D$3:$ABF$3,0))/VU$2*INDEX(Usage!$D$5:$ABF$11,MATCH(UsagePerHour!$B$4,Usage!$C$5:$C$11,0),MATCH(UsagePerHour!VU$4,Usage!$D$3:$ABF$3,0)),"")</f>
        <v/>
      </c>
      <c r="VV10" s="6" t="str">
        <f>IFERROR(INDEX(Sales!$D$5:$ABF$18,MATCH(UsagePerHour!$B10,Sales!$C$5:$C$18,0),MATCH(UsagePerHour!VV$4,Sales!$D$3:$ABF$3,0))/VV$2*INDEX(Usage!$D$5:$ABF$11,MATCH(UsagePerHour!$B$4,Usage!$C$5:$C$11,0),MATCH(UsagePerHour!VV$4,Usage!$D$3:$ABF$3,0)),"")</f>
        <v/>
      </c>
      <c r="VW10" s="6" t="str">
        <f>IFERROR(INDEX(Sales!$D$5:$ABF$18,MATCH(UsagePerHour!$B10,Sales!$C$5:$C$18,0),MATCH(UsagePerHour!VW$4,Sales!$D$3:$ABF$3,0))/VW$2*INDEX(Usage!$D$5:$ABF$11,MATCH(UsagePerHour!$B$4,Usage!$C$5:$C$11,0),MATCH(UsagePerHour!VW$4,Usage!$D$3:$ABF$3,0)),"")</f>
        <v/>
      </c>
      <c r="VX10" s="6" t="str">
        <f>IFERROR(INDEX(Sales!$D$5:$ABF$18,MATCH(UsagePerHour!$B10,Sales!$C$5:$C$18,0),MATCH(UsagePerHour!VX$4,Sales!$D$3:$ABF$3,0))/VX$2*INDEX(Usage!$D$5:$ABF$11,MATCH(UsagePerHour!$B$4,Usage!$C$5:$C$11,0),MATCH(UsagePerHour!VX$4,Usage!$D$3:$ABF$3,0)),"")</f>
        <v/>
      </c>
      <c r="VY10" s="6" t="str">
        <f>IFERROR(INDEX(Sales!$D$5:$ABF$18,MATCH(UsagePerHour!$B10,Sales!$C$5:$C$18,0),MATCH(UsagePerHour!VY$4,Sales!$D$3:$ABF$3,0))/VY$2*INDEX(Usage!$D$5:$ABF$11,MATCH(UsagePerHour!$B$4,Usage!$C$5:$C$11,0),MATCH(UsagePerHour!VY$4,Usage!$D$3:$ABF$3,0)),"")</f>
        <v/>
      </c>
      <c r="VZ10" s="6" t="str">
        <f>IFERROR(INDEX(Sales!$D$5:$ABF$18,MATCH(UsagePerHour!$B10,Sales!$C$5:$C$18,0),MATCH(UsagePerHour!VZ$4,Sales!$D$3:$ABF$3,0))/VZ$2*INDEX(Usage!$D$5:$ABF$11,MATCH(UsagePerHour!$B$4,Usage!$C$5:$C$11,0),MATCH(UsagePerHour!VZ$4,Usage!$D$3:$ABF$3,0)),"")</f>
        <v/>
      </c>
      <c r="WA10" s="6" t="str">
        <f>IFERROR(INDEX(Sales!$D$5:$ABF$18,MATCH(UsagePerHour!$B10,Sales!$C$5:$C$18,0),MATCH(UsagePerHour!WA$4,Sales!$D$3:$ABF$3,0))/WA$2*INDEX(Usage!$D$5:$ABF$11,MATCH(UsagePerHour!$B$4,Usage!$C$5:$C$11,0),MATCH(UsagePerHour!WA$4,Usage!$D$3:$ABF$3,0)),"")</f>
        <v/>
      </c>
      <c r="WB10" s="6" t="str">
        <f>IFERROR(INDEX(Sales!$D$5:$ABF$18,MATCH(UsagePerHour!$B10,Sales!$C$5:$C$18,0),MATCH(UsagePerHour!WB$4,Sales!$D$3:$ABF$3,0))/WB$2*INDEX(Usage!$D$5:$ABF$11,MATCH(UsagePerHour!$B$4,Usage!$C$5:$C$11,0),MATCH(UsagePerHour!WB$4,Usage!$D$3:$ABF$3,0)),"")</f>
        <v/>
      </c>
      <c r="WC10" s="6" t="str">
        <f>IFERROR(INDEX(Sales!$D$5:$ABF$18,MATCH(UsagePerHour!$B10,Sales!$C$5:$C$18,0),MATCH(UsagePerHour!WC$4,Sales!$D$3:$ABF$3,0))/WC$2*INDEX(Usage!$D$5:$ABF$11,MATCH(UsagePerHour!$B$4,Usage!$C$5:$C$11,0),MATCH(UsagePerHour!WC$4,Usage!$D$3:$ABF$3,0)),"")</f>
        <v/>
      </c>
      <c r="WD10" s="6" t="str">
        <f>IFERROR(INDEX(Sales!$D$5:$ABF$18,MATCH(UsagePerHour!$B10,Sales!$C$5:$C$18,0),MATCH(UsagePerHour!WD$4,Sales!$D$3:$ABF$3,0))/WD$2*INDEX(Usage!$D$5:$ABF$11,MATCH(UsagePerHour!$B$4,Usage!$C$5:$C$11,0),MATCH(UsagePerHour!WD$4,Usage!$D$3:$ABF$3,0)),"")</f>
        <v/>
      </c>
      <c r="WE10" s="6" t="str">
        <f>IFERROR(INDEX(Sales!$D$5:$ABF$18,MATCH(UsagePerHour!$B10,Sales!$C$5:$C$18,0),MATCH(UsagePerHour!WE$4,Sales!$D$3:$ABF$3,0))/WE$2*INDEX(Usage!$D$5:$ABF$11,MATCH(UsagePerHour!$B$4,Usage!$C$5:$C$11,0),MATCH(UsagePerHour!WE$4,Usage!$D$3:$ABF$3,0)),"")</f>
        <v/>
      </c>
      <c r="WF10" s="6" t="str">
        <f>IFERROR(INDEX(Sales!$D$5:$ABF$18,MATCH(UsagePerHour!$B10,Sales!$C$5:$C$18,0),MATCH(UsagePerHour!WF$4,Sales!$D$3:$ABF$3,0))/WF$2*INDEX(Usage!$D$5:$ABF$11,MATCH(UsagePerHour!$B$4,Usage!$C$5:$C$11,0),MATCH(UsagePerHour!WF$4,Usage!$D$3:$ABF$3,0)),"")</f>
        <v/>
      </c>
      <c r="WG10" s="6" t="str">
        <f>IFERROR(INDEX(Sales!$D$5:$ABF$18,MATCH(UsagePerHour!$B10,Sales!$C$5:$C$18,0),MATCH(UsagePerHour!WG$4,Sales!$D$3:$ABF$3,0))/WG$2*INDEX(Usage!$D$5:$ABF$11,MATCH(UsagePerHour!$B$4,Usage!$C$5:$C$11,0),MATCH(UsagePerHour!WG$4,Usage!$D$3:$ABF$3,0)),"")</f>
        <v/>
      </c>
      <c r="WH10" s="6" t="str">
        <f>IFERROR(INDEX(Sales!$D$5:$ABF$18,MATCH(UsagePerHour!$B10,Sales!$C$5:$C$18,0),MATCH(UsagePerHour!WH$4,Sales!$D$3:$ABF$3,0))/WH$2*INDEX(Usage!$D$5:$ABF$11,MATCH(UsagePerHour!$B$4,Usage!$C$5:$C$11,0),MATCH(UsagePerHour!WH$4,Usage!$D$3:$ABF$3,0)),"")</f>
        <v/>
      </c>
      <c r="WI10" s="6" t="str">
        <f>IFERROR(INDEX(Sales!$D$5:$ABF$18,MATCH(UsagePerHour!$B10,Sales!$C$5:$C$18,0),MATCH(UsagePerHour!WI$4,Sales!$D$3:$ABF$3,0))/WI$2*INDEX(Usage!$D$5:$ABF$11,MATCH(UsagePerHour!$B$4,Usage!$C$5:$C$11,0),MATCH(UsagePerHour!WI$4,Usage!$D$3:$ABF$3,0)),"")</f>
        <v/>
      </c>
      <c r="WJ10" s="6" t="str">
        <f>IFERROR(INDEX(Sales!$D$5:$ABF$18,MATCH(UsagePerHour!$B10,Sales!$C$5:$C$18,0),MATCH(UsagePerHour!WJ$4,Sales!$D$3:$ABF$3,0))/WJ$2*INDEX(Usage!$D$5:$ABF$11,MATCH(UsagePerHour!$B$4,Usage!$C$5:$C$11,0),MATCH(UsagePerHour!WJ$4,Usage!$D$3:$ABF$3,0)),"")</f>
        <v/>
      </c>
      <c r="WK10" s="6" t="str">
        <f>IFERROR(INDEX(Sales!$D$5:$ABF$18,MATCH(UsagePerHour!$B10,Sales!$C$5:$C$18,0),MATCH(UsagePerHour!WK$4,Sales!$D$3:$ABF$3,0))/WK$2*INDEX(Usage!$D$5:$ABF$11,MATCH(UsagePerHour!$B$4,Usage!$C$5:$C$11,0),MATCH(UsagePerHour!WK$4,Usage!$D$3:$ABF$3,0)),"")</f>
        <v/>
      </c>
      <c r="WL10" s="6" t="str">
        <f>IFERROR(INDEX(Sales!$D$5:$ABF$18,MATCH(UsagePerHour!$B10,Sales!$C$5:$C$18,0),MATCH(UsagePerHour!WL$4,Sales!$D$3:$ABF$3,0))/WL$2*INDEX(Usage!$D$5:$ABF$11,MATCH(UsagePerHour!$B$4,Usage!$C$5:$C$11,0),MATCH(UsagePerHour!WL$4,Usage!$D$3:$ABF$3,0)),"")</f>
        <v/>
      </c>
      <c r="WM10" s="6" t="str">
        <f>IFERROR(INDEX(Sales!$D$5:$ABF$18,MATCH(UsagePerHour!$B10,Sales!$C$5:$C$18,0),MATCH(UsagePerHour!WM$4,Sales!$D$3:$ABF$3,0))/WM$2*INDEX(Usage!$D$5:$ABF$11,MATCH(UsagePerHour!$B$4,Usage!$C$5:$C$11,0),MATCH(UsagePerHour!WM$4,Usage!$D$3:$ABF$3,0)),"")</f>
        <v/>
      </c>
      <c r="WN10" s="6" t="str">
        <f>IFERROR(INDEX(Sales!$D$5:$ABF$18,MATCH(UsagePerHour!$B10,Sales!$C$5:$C$18,0),MATCH(UsagePerHour!WN$4,Sales!$D$3:$ABF$3,0))/WN$2*INDEX(Usage!$D$5:$ABF$11,MATCH(UsagePerHour!$B$4,Usage!$C$5:$C$11,0),MATCH(UsagePerHour!WN$4,Usage!$D$3:$ABF$3,0)),"")</f>
        <v/>
      </c>
      <c r="WO10" s="6" t="str">
        <f>IFERROR(INDEX(Sales!$D$5:$ABF$18,MATCH(UsagePerHour!$B10,Sales!$C$5:$C$18,0),MATCH(UsagePerHour!WO$4,Sales!$D$3:$ABF$3,0))/WO$2*INDEX(Usage!$D$5:$ABF$11,MATCH(UsagePerHour!$B$4,Usage!$C$5:$C$11,0),MATCH(UsagePerHour!WO$4,Usage!$D$3:$ABF$3,0)),"")</f>
        <v/>
      </c>
      <c r="WP10" s="6" t="str">
        <f>IFERROR(INDEX(Sales!$D$5:$ABF$18,MATCH(UsagePerHour!$B10,Sales!$C$5:$C$18,0),MATCH(UsagePerHour!WP$4,Sales!$D$3:$ABF$3,0))/WP$2*INDEX(Usage!$D$5:$ABF$11,MATCH(UsagePerHour!$B$4,Usage!$C$5:$C$11,0),MATCH(UsagePerHour!WP$4,Usage!$D$3:$ABF$3,0)),"")</f>
        <v/>
      </c>
      <c r="WQ10" s="6" t="str">
        <f>IFERROR(INDEX(Sales!$D$5:$ABF$18,MATCH(UsagePerHour!$B10,Sales!$C$5:$C$18,0),MATCH(UsagePerHour!WQ$4,Sales!$D$3:$ABF$3,0))/WQ$2*INDEX(Usage!$D$5:$ABF$11,MATCH(UsagePerHour!$B$4,Usage!$C$5:$C$11,0),MATCH(UsagePerHour!WQ$4,Usage!$D$3:$ABF$3,0)),"")</f>
        <v/>
      </c>
      <c r="WR10" s="6" t="str">
        <f>IFERROR(INDEX(Sales!$D$5:$ABF$18,MATCH(UsagePerHour!$B10,Sales!$C$5:$C$18,0),MATCH(UsagePerHour!WR$4,Sales!$D$3:$ABF$3,0))/WR$2*INDEX(Usage!$D$5:$ABF$11,MATCH(UsagePerHour!$B$4,Usage!$C$5:$C$11,0),MATCH(UsagePerHour!WR$4,Usage!$D$3:$ABF$3,0)),"")</f>
        <v/>
      </c>
      <c r="WS10" s="6" t="str">
        <f>IFERROR(INDEX(Sales!$D$5:$ABF$18,MATCH(UsagePerHour!$B10,Sales!$C$5:$C$18,0),MATCH(UsagePerHour!WS$4,Sales!$D$3:$ABF$3,0))/WS$2*INDEX(Usage!$D$5:$ABF$11,MATCH(UsagePerHour!$B$4,Usage!$C$5:$C$11,0),MATCH(UsagePerHour!WS$4,Usage!$D$3:$ABF$3,0)),"")</f>
        <v/>
      </c>
      <c r="WT10" s="6" t="str">
        <f>IFERROR(INDEX(Sales!$D$5:$ABF$18,MATCH(UsagePerHour!$B10,Sales!$C$5:$C$18,0),MATCH(UsagePerHour!WT$4,Sales!$D$3:$ABF$3,0))/WT$2*INDEX(Usage!$D$5:$ABF$11,MATCH(UsagePerHour!$B$4,Usage!$C$5:$C$11,0),MATCH(UsagePerHour!WT$4,Usage!$D$3:$ABF$3,0)),"")</f>
        <v/>
      </c>
      <c r="WU10" s="6" t="str">
        <f>IFERROR(INDEX(Sales!$D$5:$ABF$18,MATCH(UsagePerHour!$B10,Sales!$C$5:$C$18,0),MATCH(UsagePerHour!WU$4,Sales!$D$3:$ABF$3,0))/WU$2*INDEX(Usage!$D$5:$ABF$11,MATCH(UsagePerHour!$B$4,Usage!$C$5:$C$11,0),MATCH(UsagePerHour!WU$4,Usage!$D$3:$ABF$3,0)),"")</f>
        <v/>
      </c>
      <c r="WV10" s="6" t="str">
        <f>IFERROR(INDEX(Sales!$D$5:$ABF$18,MATCH(UsagePerHour!$B10,Sales!$C$5:$C$18,0),MATCH(UsagePerHour!WV$4,Sales!$D$3:$ABF$3,0))/WV$2*INDEX(Usage!$D$5:$ABF$11,MATCH(UsagePerHour!$B$4,Usage!$C$5:$C$11,0),MATCH(UsagePerHour!WV$4,Usage!$D$3:$ABF$3,0)),"")</f>
        <v/>
      </c>
      <c r="WW10" s="6" t="str">
        <f>IFERROR(INDEX(Sales!$D$5:$ABF$18,MATCH(UsagePerHour!$B10,Sales!$C$5:$C$18,0),MATCH(UsagePerHour!WW$4,Sales!$D$3:$ABF$3,0))/WW$2*INDEX(Usage!$D$5:$ABF$11,MATCH(UsagePerHour!$B$4,Usage!$C$5:$C$11,0),MATCH(UsagePerHour!WW$4,Usage!$D$3:$ABF$3,0)),"")</f>
        <v/>
      </c>
      <c r="WX10" s="6" t="str">
        <f>IFERROR(INDEX(Sales!$D$5:$ABF$18,MATCH(UsagePerHour!$B10,Sales!$C$5:$C$18,0),MATCH(UsagePerHour!WX$4,Sales!$D$3:$ABF$3,0))/WX$2*INDEX(Usage!$D$5:$ABF$11,MATCH(UsagePerHour!$B$4,Usage!$C$5:$C$11,0),MATCH(UsagePerHour!WX$4,Usage!$D$3:$ABF$3,0)),"")</f>
        <v/>
      </c>
      <c r="WY10" s="6" t="str">
        <f>IFERROR(INDEX(Sales!$D$5:$ABF$18,MATCH(UsagePerHour!$B10,Sales!$C$5:$C$18,0),MATCH(UsagePerHour!WY$4,Sales!$D$3:$ABF$3,0))/WY$2*INDEX(Usage!$D$5:$ABF$11,MATCH(UsagePerHour!$B$4,Usage!$C$5:$C$11,0),MATCH(UsagePerHour!WY$4,Usage!$D$3:$ABF$3,0)),"")</f>
        <v/>
      </c>
      <c r="WZ10" s="6" t="str">
        <f>IFERROR(INDEX(Sales!$D$5:$ABF$18,MATCH(UsagePerHour!$B10,Sales!$C$5:$C$18,0),MATCH(UsagePerHour!WZ$4,Sales!$D$3:$ABF$3,0))/WZ$2*INDEX(Usage!$D$5:$ABF$11,MATCH(UsagePerHour!$B$4,Usage!$C$5:$C$11,0),MATCH(UsagePerHour!WZ$4,Usage!$D$3:$ABF$3,0)),"")</f>
        <v/>
      </c>
      <c r="XA10" s="6" t="str">
        <f>IFERROR(INDEX(Sales!$D$5:$ABF$18,MATCH(UsagePerHour!$B10,Sales!$C$5:$C$18,0),MATCH(UsagePerHour!XA$4,Sales!$D$3:$ABF$3,0))/XA$2*INDEX(Usage!$D$5:$ABF$11,MATCH(UsagePerHour!$B$4,Usage!$C$5:$C$11,0),MATCH(UsagePerHour!XA$4,Usage!$D$3:$ABF$3,0)),"")</f>
        <v/>
      </c>
      <c r="XB10" s="6" t="str">
        <f>IFERROR(INDEX(Sales!$D$5:$ABF$18,MATCH(UsagePerHour!$B10,Sales!$C$5:$C$18,0),MATCH(UsagePerHour!XB$4,Sales!$D$3:$ABF$3,0))/XB$2*INDEX(Usage!$D$5:$ABF$11,MATCH(UsagePerHour!$B$4,Usage!$C$5:$C$11,0),MATCH(UsagePerHour!XB$4,Usage!$D$3:$ABF$3,0)),"")</f>
        <v/>
      </c>
      <c r="XC10" s="6" t="str">
        <f>IFERROR(INDEX(Sales!$D$5:$ABF$18,MATCH(UsagePerHour!$B10,Sales!$C$5:$C$18,0),MATCH(UsagePerHour!XC$4,Sales!$D$3:$ABF$3,0))/XC$2*INDEX(Usage!$D$5:$ABF$11,MATCH(UsagePerHour!$B$4,Usage!$C$5:$C$11,0),MATCH(UsagePerHour!XC$4,Usage!$D$3:$ABF$3,0)),"")</f>
        <v/>
      </c>
      <c r="XD10" s="6" t="str">
        <f>IFERROR(INDEX(Sales!$D$5:$ABF$18,MATCH(UsagePerHour!$B10,Sales!$C$5:$C$18,0),MATCH(UsagePerHour!XD$4,Sales!$D$3:$ABF$3,0))/XD$2*INDEX(Usage!$D$5:$ABF$11,MATCH(UsagePerHour!$B$4,Usage!$C$5:$C$11,0),MATCH(UsagePerHour!XD$4,Usage!$D$3:$ABF$3,0)),"")</f>
        <v/>
      </c>
      <c r="XE10" s="6" t="str">
        <f>IFERROR(INDEX(Sales!$D$5:$ABF$18,MATCH(UsagePerHour!$B10,Sales!$C$5:$C$18,0),MATCH(UsagePerHour!XE$4,Sales!$D$3:$ABF$3,0))/XE$2*INDEX(Usage!$D$5:$ABF$11,MATCH(UsagePerHour!$B$4,Usage!$C$5:$C$11,0),MATCH(UsagePerHour!XE$4,Usage!$D$3:$ABF$3,0)),"")</f>
        <v/>
      </c>
      <c r="XF10" s="6" t="str">
        <f>IFERROR(INDEX(Sales!$D$5:$ABF$18,MATCH(UsagePerHour!$B10,Sales!$C$5:$C$18,0),MATCH(UsagePerHour!XF$4,Sales!$D$3:$ABF$3,0))/XF$2*INDEX(Usage!$D$5:$ABF$11,MATCH(UsagePerHour!$B$4,Usage!$C$5:$C$11,0),MATCH(UsagePerHour!XF$4,Usage!$D$3:$ABF$3,0)),"")</f>
        <v/>
      </c>
      <c r="XG10" s="6" t="str">
        <f>IFERROR(INDEX(Sales!$D$5:$ABF$18,MATCH(UsagePerHour!$B10,Sales!$C$5:$C$18,0),MATCH(UsagePerHour!XG$4,Sales!$D$3:$ABF$3,0))/XG$2*INDEX(Usage!$D$5:$ABF$11,MATCH(UsagePerHour!$B$4,Usage!$C$5:$C$11,0),MATCH(UsagePerHour!XG$4,Usage!$D$3:$ABF$3,0)),"")</f>
        <v/>
      </c>
      <c r="XH10" s="6" t="str">
        <f>IFERROR(INDEX(Sales!$D$5:$ABF$18,MATCH(UsagePerHour!$B10,Sales!$C$5:$C$18,0),MATCH(UsagePerHour!XH$4,Sales!$D$3:$ABF$3,0))/XH$2*INDEX(Usage!$D$5:$ABF$11,MATCH(UsagePerHour!$B$4,Usage!$C$5:$C$11,0),MATCH(UsagePerHour!XH$4,Usage!$D$3:$ABF$3,0)),"")</f>
        <v/>
      </c>
      <c r="XI10" s="6" t="str">
        <f>IFERROR(INDEX(Sales!$D$5:$ABF$18,MATCH(UsagePerHour!$B10,Sales!$C$5:$C$18,0),MATCH(UsagePerHour!XI$4,Sales!$D$3:$ABF$3,0))/XI$2*INDEX(Usage!$D$5:$ABF$11,MATCH(UsagePerHour!$B$4,Usage!$C$5:$C$11,0),MATCH(UsagePerHour!XI$4,Usage!$D$3:$ABF$3,0)),"")</f>
        <v/>
      </c>
      <c r="XJ10" s="6" t="str">
        <f>IFERROR(INDEX(Sales!$D$5:$ABF$18,MATCH(UsagePerHour!$B10,Sales!$C$5:$C$18,0),MATCH(UsagePerHour!XJ$4,Sales!$D$3:$ABF$3,0))/XJ$2*INDEX(Usage!$D$5:$ABF$11,MATCH(UsagePerHour!$B$4,Usage!$C$5:$C$11,0),MATCH(UsagePerHour!XJ$4,Usage!$D$3:$ABF$3,0)),"")</f>
        <v/>
      </c>
      <c r="XK10" s="6" t="str">
        <f>IFERROR(INDEX(Sales!$D$5:$ABF$18,MATCH(UsagePerHour!$B10,Sales!$C$5:$C$18,0),MATCH(UsagePerHour!XK$4,Sales!$D$3:$ABF$3,0))/XK$2*INDEX(Usage!$D$5:$ABF$11,MATCH(UsagePerHour!$B$4,Usage!$C$5:$C$11,0),MATCH(UsagePerHour!XK$4,Usage!$D$3:$ABF$3,0)),"")</f>
        <v/>
      </c>
      <c r="XL10" s="6" t="str">
        <f>IFERROR(INDEX(Sales!$D$5:$ABF$18,MATCH(UsagePerHour!$B10,Sales!$C$5:$C$18,0),MATCH(UsagePerHour!XL$4,Sales!$D$3:$ABF$3,0))/XL$2*INDEX(Usage!$D$5:$ABF$11,MATCH(UsagePerHour!$B$4,Usage!$C$5:$C$11,0),MATCH(UsagePerHour!XL$4,Usage!$D$3:$ABF$3,0)),"")</f>
        <v/>
      </c>
      <c r="XM10" s="6" t="str">
        <f>IFERROR(INDEX(Sales!$D$5:$ABF$18,MATCH(UsagePerHour!$B10,Sales!$C$5:$C$18,0),MATCH(UsagePerHour!XM$4,Sales!$D$3:$ABF$3,0))/XM$2*INDEX(Usage!$D$5:$ABF$11,MATCH(UsagePerHour!$B$4,Usage!$C$5:$C$11,0),MATCH(UsagePerHour!XM$4,Usage!$D$3:$ABF$3,0)),"")</f>
        <v/>
      </c>
      <c r="XN10" s="6" t="str">
        <f>IFERROR(INDEX(Sales!$D$5:$ABF$18,MATCH(UsagePerHour!$B10,Sales!$C$5:$C$18,0),MATCH(UsagePerHour!XN$4,Sales!$D$3:$ABF$3,0))/XN$2*INDEX(Usage!$D$5:$ABF$11,MATCH(UsagePerHour!$B$4,Usage!$C$5:$C$11,0),MATCH(UsagePerHour!XN$4,Usage!$D$3:$ABF$3,0)),"")</f>
        <v/>
      </c>
      <c r="XO10" s="6" t="str">
        <f>IFERROR(INDEX(Sales!$D$5:$ABF$18,MATCH(UsagePerHour!$B10,Sales!$C$5:$C$18,0),MATCH(UsagePerHour!XO$4,Sales!$D$3:$ABF$3,0))/XO$2*INDEX(Usage!$D$5:$ABF$11,MATCH(UsagePerHour!$B$4,Usage!$C$5:$C$11,0),MATCH(UsagePerHour!XO$4,Usage!$D$3:$ABF$3,0)),"")</f>
        <v/>
      </c>
      <c r="XP10" s="6" t="str">
        <f>IFERROR(INDEX(Sales!$D$5:$ABF$18,MATCH(UsagePerHour!$B10,Sales!$C$5:$C$18,0),MATCH(UsagePerHour!XP$4,Sales!$D$3:$ABF$3,0))/XP$2*INDEX(Usage!$D$5:$ABF$11,MATCH(UsagePerHour!$B$4,Usage!$C$5:$C$11,0),MATCH(UsagePerHour!XP$4,Usage!$D$3:$ABF$3,0)),"")</f>
        <v/>
      </c>
      <c r="XQ10" s="6" t="str">
        <f>IFERROR(INDEX(Sales!$D$5:$ABF$18,MATCH(UsagePerHour!$B10,Sales!$C$5:$C$18,0),MATCH(UsagePerHour!XQ$4,Sales!$D$3:$ABF$3,0))/XQ$2*INDEX(Usage!$D$5:$ABF$11,MATCH(UsagePerHour!$B$4,Usage!$C$5:$C$11,0),MATCH(UsagePerHour!XQ$4,Usage!$D$3:$ABF$3,0)),"")</f>
        <v/>
      </c>
      <c r="XR10" s="6" t="str">
        <f>IFERROR(INDEX(Sales!$D$5:$ABF$18,MATCH(UsagePerHour!$B10,Sales!$C$5:$C$18,0),MATCH(UsagePerHour!XR$4,Sales!$D$3:$ABF$3,0))/XR$2*INDEX(Usage!$D$5:$ABF$11,MATCH(UsagePerHour!$B$4,Usage!$C$5:$C$11,0),MATCH(UsagePerHour!XR$4,Usage!$D$3:$ABF$3,0)),"")</f>
        <v/>
      </c>
      <c r="XS10" s="6" t="str">
        <f>IFERROR(INDEX(Sales!$D$5:$ABF$18,MATCH(UsagePerHour!$B10,Sales!$C$5:$C$18,0),MATCH(UsagePerHour!XS$4,Sales!$D$3:$ABF$3,0))/XS$2*INDEX(Usage!$D$5:$ABF$11,MATCH(UsagePerHour!$B$4,Usage!$C$5:$C$11,0),MATCH(UsagePerHour!XS$4,Usage!$D$3:$ABF$3,0)),"")</f>
        <v/>
      </c>
      <c r="XT10" s="6" t="str">
        <f>IFERROR(INDEX(Sales!$D$5:$ABF$18,MATCH(UsagePerHour!$B10,Sales!$C$5:$C$18,0),MATCH(UsagePerHour!XT$4,Sales!$D$3:$ABF$3,0))/XT$2*INDEX(Usage!$D$5:$ABF$11,MATCH(UsagePerHour!$B$4,Usage!$C$5:$C$11,0),MATCH(UsagePerHour!XT$4,Usage!$D$3:$ABF$3,0)),"")</f>
        <v/>
      </c>
      <c r="XU10" s="6" t="str">
        <f>IFERROR(INDEX(Sales!$D$5:$ABF$18,MATCH(UsagePerHour!$B10,Sales!$C$5:$C$18,0),MATCH(UsagePerHour!XU$4,Sales!$D$3:$ABF$3,0))/XU$2*INDEX(Usage!$D$5:$ABF$11,MATCH(UsagePerHour!$B$4,Usage!$C$5:$C$11,0),MATCH(UsagePerHour!XU$4,Usage!$D$3:$ABF$3,0)),"")</f>
        <v/>
      </c>
      <c r="XV10" s="6" t="str">
        <f>IFERROR(INDEX(Sales!$D$5:$ABF$18,MATCH(UsagePerHour!$B10,Sales!$C$5:$C$18,0),MATCH(UsagePerHour!XV$4,Sales!$D$3:$ABF$3,0))/XV$2*INDEX(Usage!$D$5:$ABF$11,MATCH(UsagePerHour!$B$4,Usage!$C$5:$C$11,0),MATCH(UsagePerHour!XV$4,Usage!$D$3:$ABF$3,0)),"")</f>
        <v/>
      </c>
      <c r="XW10" s="6" t="str">
        <f>IFERROR(INDEX(Sales!$D$5:$ABF$18,MATCH(UsagePerHour!$B10,Sales!$C$5:$C$18,0),MATCH(UsagePerHour!XW$4,Sales!$D$3:$ABF$3,0))/XW$2*INDEX(Usage!$D$5:$ABF$11,MATCH(UsagePerHour!$B$4,Usage!$C$5:$C$11,0),MATCH(UsagePerHour!XW$4,Usage!$D$3:$ABF$3,0)),"")</f>
        <v/>
      </c>
      <c r="XX10" s="6" t="str">
        <f>IFERROR(INDEX(Sales!$D$5:$ABF$18,MATCH(UsagePerHour!$B10,Sales!$C$5:$C$18,0),MATCH(UsagePerHour!XX$4,Sales!$D$3:$ABF$3,0))/XX$2*INDEX(Usage!$D$5:$ABF$11,MATCH(UsagePerHour!$B$4,Usage!$C$5:$C$11,0),MATCH(UsagePerHour!XX$4,Usage!$D$3:$ABF$3,0)),"")</f>
        <v/>
      </c>
      <c r="XY10" s="6" t="str">
        <f>IFERROR(INDEX(Sales!$D$5:$ABF$18,MATCH(UsagePerHour!$B10,Sales!$C$5:$C$18,0),MATCH(UsagePerHour!XY$4,Sales!$D$3:$ABF$3,0))/XY$2*INDEX(Usage!$D$5:$ABF$11,MATCH(UsagePerHour!$B$4,Usage!$C$5:$C$11,0),MATCH(UsagePerHour!XY$4,Usage!$D$3:$ABF$3,0)),"")</f>
        <v/>
      </c>
      <c r="XZ10" s="6" t="str">
        <f>IFERROR(INDEX(Sales!$D$5:$ABF$18,MATCH(UsagePerHour!$B10,Sales!$C$5:$C$18,0),MATCH(UsagePerHour!XZ$4,Sales!$D$3:$ABF$3,0))/XZ$2*INDEX(Usage!$D$5:$ABF$11,MATCH(UsagePerHour!$B$4,Usage!$C$5:$C$11,0),MATCH(UsagePerHour!XZ$4,Usage!$D$3:$ABF$3,0)),"")</f>
        <v/>
      </c>
      <c r="YA10" s="6" t="str">
        <f>IFERROR(INDEX(Sales!$D$5:$ABF$18,MATCH(UsagePerHour!$B10,Sales!$C$5:$C$18,0),MATCH(UsagePerHour!YA$4,Sales!$D$3:$ABF$3,0))/YA$2*INDEX(Usage!$D$5:$ABF$11,MATCH(UsagePerHour!$B$4,Usage!$C$5:$C$11,0),MATCH(UsagePerHour!YA$4,Usage!$D$3:$ABF$3,0)),"")</f>
        <v/>
      </c>
      <c r="YB10" s="6" t="str">
        <f>IFERROR(INDEX(Sales!$D$5:$ABF$18,MATCH(UsagePerHour!$B10,Sales!$C$5:$C$18,0),MATCH(UsagePerHour!YB$4,Sales!$D$3:$ABF$3,0))/YB$2*INDEX(Usage!$D$5:$ABF$11,MATCH(UsagePerHour!$B$4,Usage!$C$5:$C$11,0),MATCH(UsagePerHour!YB$4,Usage!$D$3:$ABF$3,0)),"")</f>
        <v/>
      </c>
      <c r="YC10" s="6" t="str">
        <f>IFERROR(INDEX(Sales!$D$5:$ABF$18,MATCH(UsagePerHour!$B10,Sales!$C$5:$C$18,0),MATCH(UsagePerHour!YC$4,Sales!$D$3:$ABF$3,0))/YC$2*INDEX(Usage!$D$5:$ABF$11,MATCH(UsagePerHour!$B$4,Usage!$C$5:$C$11,0),MATCH(UsagePerHour!YC$4,Usage!$D$3:$ABF$3,0)),"")</f>
        <v/>
      </c>
      <c r="YD10" s="6" t="str">
        <f>IFERROR(INDEX(Sales!$D$5:$ABF$18,MATCH(UsagePerHour!$B10,Sales!$C$5:$C$18,0),MATCH(UsagePerHour!YD$4,Sales!$D$3:$ABF$3,0))/YD$2*INDEX(Usage!$D$5:$ABF$11,MATCH(UsagePerHour!$B$4,Usage!$C$5:$C$11,0),MATCH(UsagePerHour!YD$4,Usage!$D$3:$ABF$3,0)),"")</f>
        <v/>
      </c>
      <c r="YE10" s="6" t="str">
        <f>IFERROR(INDEX(Sales!$D$5:$ABF$18,MATCH(UsagePerHour!$B10,Sales!$C$5:$C$18,0),MATCH(UsagePerHour!YE$4,Sales!$D$3:$ABF$3,0))/YE$2*INDEX(Usage!$D$5:$ABF$11,MATCH(UsagePerHour!$B$4,Usage!$C$5:$C$11,0),MATCH(UsagePerHour!YE$4,Usage!$D$3:$ABF$3,0)),"")</f>
        <v/>
      </c>
      <c r="YF10" s="6" t="str">
        <f>IFERROR(INDEX(Sales!$D$5:$ABF$18,MATCH(UsagePerHour!$B10,Sales!$C$5:$C$18,0),MATCH(UsagePerHour!YF$4,Sales!$D$3:$ABF$3,0))/YF$2*INDEX(Usage!$D$5:$ABF$11,MATCH(UsagePerHour!$B$4,Usage!$C$5:$C$11,0),MATCH(UsagePerHour!YF$4,Usage!$D$3:$ABF$3,0)),"")</f>
        <v/>
      </c>
      <c r="YG10" s="6" t="str">
        <f>IFERROR(INDEX(Sales!$D$5:$ABF$18,MATCH(UsagePerHour!$B10,Sales!$C$5:$C$18,0),MATCH(UsagePerHour!YG$4,Sales!$D$3:$ABF$3,0))/YG$2*INDEX(Usage!$D$5:$ABF$11,MATCH(UsagePerHour!$B$4,Usage!$C$5:$C$11,0),MATCH(UsagePerHour!YG$4,Usage!$D$3:$ABF$3,0)),"")</f>
        <v/>
      </c>
      <c r="YH10" s="6" t="str">
        <f>IFERROR(INDEX(Sales!$D$5:$ABF$18,MATCH(UsagePerHour!$B10,Sales!$C$5:$C$18,0),MATCH(UsagePerHour!YH$4,Sales!$D$3:$ABF$3,0))/YH$2*INDEX(Usage!$D$5:$ABF$11,MATCH(UsagePerHour!$B$4,Usage!$C$5:$C$11,0),MATCH(UsagePerHour!YH$4,Usage!$D$3:$ABF$3,0)),"")</f>
        <v/>
      </c>
      <c r="YI10" s="6" t="str">
        <f>IFERROR(INDEX(Sales!$D$5:$ABF$18,MATCH(UsagePerHour!$B10,Sales!$C$5:$C$18,0),MATCH(UsagePerHour!YI$4,Sales!$D$3:$ABF$3,0))/YI$2*INDEX(Usage!$D$5:$ABF$11,MATCH(UsagePerHour!$B$4,Usage!$C$5:$C$11,0),MATCH(UsagePerHour!YI$4,Usage!$D$3:$ABF$3,0)),"")</f>
        <v/>
      </c>
      <c r="YJ10" s="6" t="str">
        <f>IFERROR(INDEX(Sales!$D$5:$ABF$18,MATCH(UsagePerHour!$B10,Sales!$C$5:$C$18,0),MATCH(UsagePerHour!YJ$4,Sales!$D$3:$ABF$3,0))/YJ$2*INDEX(Usage!$D$5:$ABF$11,MATCH(UsagePerHour!$B$4,Usage!$C$5:$C$11,0),MATCH(UsagePerHour!YJ$4,Usage!$D$3:$ABF$3,0)),"")</f>
        <v/>
      </c>
      <c r="YK10" s="6" t="str">
        <f>IFERROR(INDEX(Sales!$D$5:$ABF$18,MATCH(UsagePerHour!$B10,Sales!$C$5:$C$18,0),MATCH(UsagePerHour!YK$4,Sales!$D$3:$ABF$3,0))/YK$2*INDEX(Usage!$D$5:$ABF$11,MATCH(UsagePerHour!$B$4,Usage!$C$5:$C$11,0),MATCH(UsagePerHour!YK$4,Usage!$D$3:$ABF$3,0)),"")</f>
        <v/>
      </c>
      <c r="YL10" s="6" t="str">
        <f>IFERROR(INDEX(Sales!$D$5:$ABF$18,MATCH(UsagePerHour!$B10,Sales!$C$5:$C$18,0),MATCH(UsagePerHour!YL$4,Sales!$D$3:$ABF$3,0))/YL$2*INDEX(Usage!$D$5:$ABF$11,MATCH(UsagePerHour!$B$4,Usage!$C$5:$C$11,0),MATCH(UsagePerHour!YL$4,Usage!$D$3:$ABF$3,0)),"")</f>
        <v/>
      </c>
      <c r="YM10" s="6" t="str">
        <f>IFERROR(INDEX(Sales!$D$5:$ABF$18,MATCH(UsagePerHour!$B10,Sales!$C$5:$C$18,0),MATCH(UsagePerHour!YM$4,Sales!$D$3:$ABF$3,0))/YM$2*INDEX(Usage!$D$5:$ABF$11,MATCH(UsagePerHour!$B$4,Usage!$C$5:$C$11,0),MATCH(UsagePerHour!YM$4,Usage!$D$3:$ABF$3,0)),"")</f>
        <v/>
      </c>
      <c r="YN10" s="6" t="str">
        <f>IFERROR(INDEX(Sales!$D$5:$ABF$18,MATCH(UsagePerHour!$B10,Sales!$C$5:$C$18,0),MATCH(UsagePerHour!YN$4,Sales!$D$3:$ABF$3,0))/YN$2*INDEX(Usage!$D$5:$ABF$11,MATCH(UsagePerHour!$B$4,Usage!$C$5:$C$11,0),MATCH(UsagePerHour!YN$4,Usage!$D$3:$ABF$3,0)),"")</f>
        <v/>
      </c>
      <c r="YO10" s="6" t="str">
        <f>IFERROR(INDEX(Sales!$D$5:$ABF$18,MATCH(UsagePerHour!$B10,Sales!$C$5:$C$18,0),MATCH(UsagePerHour!YO$4,Sales!$D$3:$ABF$3,0))/YO$2*INDEX(Usage!$D$5:$ABF$11,MATCH(UsagePerHour!$B$4,Usage!$C$5:$C$11,0),MATCH(UsagePerHour!YO$4,Usage!$D$3:$ABF$3,0)),"")</f>
        <v/>
      </c>
      <c r="YP10" s="6" t="str">
        <f>IFERROR(INDEX(Sales!$D$5:$ABF$18,MATCH(UsagePerHour!$B10,Sales!$C$5:$C$18,0),MATCH(UsagePerHour!YP$4,Sales!$D$3:$ABF$3,0))/YP$2*INDEX(Usage!$D$5:$ABF$11,MATCH(UsagePerHour!$B$4,Usage!$C$5:$C$11,0),MATCH(UsagePerHour!YP$4,Usage!$D$3:$ABF$3,0)),"")</f>
        <v/>
      </c>
      <c r="YQ10" s="6" t="str">
        <f>IFERROR(INDEX(Sales!$D$5:$ABF$18,MATCH(UsagePerHour!$B10,Sales!$C$5:$C$18,0),MATCH(UsagePerHour!YQ$4,Sales!$D$3:$ABF$3,0))/YQ$2*INDEX(Usage!$D$5:$ABF$11,MATCH(UsagePerHour!$B$4,Usage!$C$5:$C$11,0),MATCH(UsagePerHour!YQ$4,Usage!$D$3:$ABF$3,0)),"")</f>
        <v/>
      </c>
      <c r="YR10" s="6" t="str">
        <f>IFERROR(INDEX(Sales!$D$5:$ABF$18,MATCH(UsagePerHour!$B10,Sales!$C$5:$C$18,0),MATCH(UsagePerHour!YR$4,Sales!$D$3:$ABF$3,0))/YR$2*INDEX(Usage!$D$5:$ABF$11,MATCH(UsagePerHour!$B$4,Usage!$C$5:$C$11,0),MATCH(UsagePerHour!YR$4,Usage!$D$3:$ABF$3,0)),"")</f>
        <v/>
      </c>
      <c r="YS10" s="6" t="str">
        <f>IFERROR(INDEX(Sales!$D$5:$ABF$18,MATCH(UsagePerHour!$B10,Sales!$C$5:$C$18,0),MATCH(UsagePerHour!YS$4,Sales!$D$3:$ABF$3,0))/YS$2*INDEX(Usage!$D$5:$ABF$11,MATCH(UsagePerHour!$B$4,Usage!$C$5:$C$11,0),MATCH(UsagePerHour!YS$4,Usage!$D$3:$ABF$3,0)),"")</f>
        <v/>
      </c>
      <c r="YT10" s="6" t="str">
        <f>IFERROR(INDEX(Sales!$D$5:$ABF$18,MATCH(UsagePerHour!$B10,Sales!$C$5:$C$18,0),MATCH(UsagePerHour!YT$4,Sales!$D$3:$ABF$3,0))/YT$2*INDEX(Usage!$D$5:$ABF$11,MATCH(UsagePerHour!$B$4,Usage!$C$5:$C$11,0),MATCH(UsagePerHour!YT$4,Usage!$D$3:$ABF$3,0)),"")</f>
        <v/>
      </c>
      <c r="YU10" s="6" t="str">
        <f>IFERROR(INDEX(Sales!$D$5:$ABF$18,MATCH(UsagePerHour!$B10,Sales!$C$5:$C$18,0),MATCH(UsagePerHour!YU$4,Sales!$D$3:$ABF$3,0))/YU$2*INDEX(Usage!$D$5:$ABF$11,MATCH(UsagePerHour!$B$4,Usage!$C$5:$C$11,0),MATCH(UsagePerHour!YU$4,Usage!$D$3:$ABF$3,0)),"")</f>
        <v/>
      </c>
      <c r="YV10" s="6" t="str">
        <f>IFERROR(INDEX(Sales!$D$5:$ABF$18,MATCH(UsagePerHour!$B10,Sales!$C$5:$C$18,0),MATCH(UsagePerHour!YV$4,Sales!$D$3:$ABF$3,0))/YV$2*INDEX(Usage!$D$5:$ABF$11,MATCH(UsagePerHour!$B$4,Usage!$C$5:$C$11,0),MATCH(UsagePerHour!YV$4,Usage!$D$3:$ABF$3,0)),"")</f>
        <v/>
      </c>
      <c r="YW10" s="6" t="str">
        <f>IFERROR(INDEX(Sales!$D$5:$ABF$18,MATCH(UsagePerHour!$B10,Sales!$C$5:$C$18,0),MATCH(UsagePerHour!YW$4,Sales!$D$3:$ABF$3,0))/YW$2*INDEX(Usage!$D$5:$ABF$11,MATCH(UsagePerHour!$B$4,Usage!$C$5:$C$11,0),MATCH(UsagePerHour!YW$4,Usage!$D$3:$ABF$3,0)),"")</f>
        <v/>
      </c>
      <c r="YX10" s="6" t="str">
        <f>IFERROR(INDEX(Sales!$D$5:$ABF$18,MATCH(UsagePerHour!$B10,Sales!$C$5:$C$18,0),MATCH(UsagePerHour!YX$4,Sales!$D$3:$ABF$3,0))/YX$2*INDEX(Usage!$D$5:$ABF$11,MATCH(UsagePerHour!$B$4,Usage!$C$5:$C$11,0),MATCH(UsagePerHour!YX$4,Usage!$D$3:$ABF$3,0)),"")</f>
        <v/>
      </c>
      <c r="YY10" s="6" t="str">
        <f>IFERROR(INDEX(Sales!$D$5:$ABF$18,MATCH(UsagePerHour!$B10,Sales!$C$5:$C$18,0),MATCH(UsagePerHour!YY$4,Sales!$D$3:$ABF$3,0))/YY$2*INDEX(Usage!$D$5:$ABF$11,MATCH(UsagePerHour!$B$4,Usage!$C$5:$C$11,0),MATCH(UsagePerHour!YY$4,Usage!$D$3:$ABF$3,0)),"")</f>
        <v/>
      </c>
      <c r="YZ10" s="6" t="str">
        <f>IFERROR(INDEX(Sales!$D$5:$ABF$18,MATCH(UsagePerHour!$B10,Sales!$C$5:$C$18,0),MATCH(UsagePerHour!YZ$4,Sales!$D$3:$ABF$3,0))/YZ$2*INDEX(Usage!$D$5:$ABF$11,MATCH(UsagePerHour!$B$4,Usage!$C$5:$C$11,0),MATCH(UsagePerHour!YZ$4,Usage!$D$3:$ABF$3,0)),"")</f>
        <v/>
      </c>
      <c r="ZA10" s="6" t="str">
        <f>IFERROR(INDEX(Sales!$D$5:$ABF$18,MATCH(UsagePerHour!$B10,Sales!$C$5:$C$18,0),MATCH(UsagePerHour!ZA$4,Sales!$D$3:$ABF$3,0))/ZA$2*INDEX(Usage!$D$5:$ABF$11,MATCH(UsagePerHour!$B$4,Usage!$C$5:$C$11,0),MATCH(UsagePerHour!ZA$4,Usage!$D$3:$ABF$3,0)),"")</f>
        <v/>
      </c>
      <c r="ZB10" s="6" t="str">
        <f>IFERROR(INDEX(Sales!$D$5:$ABF$18,MATCH(UsagePerHour!$B10,Sales!$C$5:$C$18,0),MATCH(UsagePerHour!ZB$4,Sales!$D$3:$ABF$3,0))/ZB$2*INDEX(Usage!$D$5:$ABF$11,MATCH(UsagePerHour!$B$4,Usage!$C$5:$C$11,0),MATCH(UsagePerHour!ZB$4,Usage!$D$3:$ABF$3,0)),"")</f>
        <v/>
      </c>
      <c r="ZC10" s="6" t="str">
        <f>IFERROR(INDEX(Sales!$D$5:$ABF$18,MATCH(UsagePerHour!$B10,Sales!$C$5:$C$18,0),MATCH(UsagePerHour!ZC$4,Sales!$D$3:$ABF$3,0))/ZC$2*INDEX(Usage!$D$5:$ABF$11,MATCH(UsagePerHour!$B$4,Usage!$C$5:$C$11,0),MATCH(UsagePerHour!ZC$4,Usage!$D$3:$ABF$3,0)),"")</f>
        <v/>
      </c>
      <c r="ZD10" s="6" t="str">
        <f>IFERROR(INDEX(Sales!$D$5:$ABF$18,MATCH(UsagePerHour!$B10,Sales!$C$5:$C$18,0),MATCH(UsagePerHour!ZD$4,Sales!$D$3:$ABF$3,0))/ZD$2*INDEX(Usage!$D$5:$ABF$11,MATCH(UsagePerHour!$B$4,Usage!$C$5:$C$11,0),MATCH(UsagePerHour!ZD$4,Usage!$D$3:$ABF$3,0)),"")</f>
        <v/>
      </c>
      <c r="ZE10" s="6" t="str">
        <f>IFERROR(INDEX(Sales!$D$5:$ABF$18,MATCH(UsagePerHour!$B10,Sales!$C$5:$C$18,0),MATCH(UsagePerHour!ZE$4,Sales!$D$3:$ABF$3,0))/ZE$2*INDEX(Usage!$D$5:$ABF$11,MATCH(UsagePerHour!$B$4,Usage!$C$5:$C$11,0),MATCH(UsagePerHour!ZE$4,Usage!$D$3:$ABF$3,0)),"")</f>
        <v/>
      </c>
      <c r="ZF10" s="6" t="str">
        <f>IFERROR(INDEX(Sales!$D$5:$ABF$18,MATCH(UsagePerHour!$B10,Sales!$C$5:$C$18,0),MATCH(UsagePerHour!ZF$4,Sales!$D$3:$ABF$3,0))/ZF$2*INDEX(Usage!$D$5:$ABF$11,MATCH(UsagePerHour!$B$4,Usage!$C$5:$C$11,0),MATCH(UsagePerHour!ZF$4,Usage!$D$3:$ABF$3,0)),"")</f>
        <v/>
      </c>
      <c r="ZG10" s="6" t="str">
        <f>IFERROR(INDEX(Sales!$D$5:$ABF$18,MATCH(UsagePerHour!$B10,Sales!$C$5:$C$18,0),MATCH(UsagePerHour!ZG$4,Sales!$D$3:$ABF$3,0))/ZG$2*INDEX(Usage!$D$5:$ABF$11,MATCH(UsagePerHour!$B$4,Usage!$C$5:$C$11,0),MATCH(UsagePerHour!ZG$4,Usage!$D$3:$ABF$3,0)),"")</f>
        <v/>
      </c>
      <c r="ZH10" s="6" t="str">
        <f>IFERROR(INDEX(Sales!$D$5:$ABF$18,MATCH(UsagePerHour!$B10,Sales!$C$5:$C$18,0),MATCH(UsagePerHour!ZH$4,Sales!$D$3:$ABF$3,0))/ZH$2*INDEX(Usage!$D$5:$ABF$11,MATCH(UsagePerHour!$B$4,Usage!$C$5:$C$11,0),MATCH(UsagePerHour!ZH$4,Usage!$D$3:$ABF$3,0)),"")</f>
        <v/>
      </c>
      <c r="ZI10" s="6" t="str">
        <f>IFERROR(INDEX(Sales!$D$5:$ABF$18,MATCH(UsagePerHour!$B10,Sales!$C$5:$C$18,0),MATCH(UsagePerHour!ZI$4,Sales!$D$3:$ABF$3,0))/ZI$2*INDEX(Usage!$D$5:$ABF$11,MATCH(UsagePerHour!$B$4,Usage!$C$5:$C$11,0),MATCH(UsagePerHour!ZI$4,Usage!$D$3:$ABF$3,0)),"")</f>
        <v/>
      </c>
      <c r="ZJ10" s="6" t="str">
        <f>IFERROR(INDEX(Sales!$D$5:$ABF$18,MATCH(UsagePerHour!$B10,Sales!$C$5:$C$18,0),MATCH(UsagePerHour!ZJ$4,Sales!$D$3:$ABF$3,0))/ZJ$2*INDEX(Usage!$D$5:$ABF$11,MATCH(UsagePerHour!$B$4,Usage!$C$5:$C$11,0),MATCH(UsagePerHour!ZJ$4,Usage!$D$3:$ABF$3,0)),"")</f>
        <v/>
      </c>
      <c r="ZK10" s="6" t="str">
        <f>IFERROR(INDEX(Sales!$D$5:$ABF$18,MATCH(UsagePerHour!$B10,Sales!$C$5:$C$18,0),MATCH(UsagePerHour!ZK$4,Sales!$D$3:$ABF$3,0))/ZK$2*INDEX(Usage!$D$5:$ABF$11,MATCH(UsagePerHour!$B$4,Usage!$C$5:$C$11,0),MATCH(UsagePerHour!ZK$4,Usage!$D$3:$ABF$3,0)),"")</f>
        <v/>
      </c>
      <c r="ZL10" s="6" t="str">
        <f>IFERROR(INDEX(Sales!$D$5:$ABF$18,MATCH(UsagePerHour!$B10,Sales!$C$5:$C$18,0),MATCH(UsagePerHour!ZL$4,Sales!$D$3:$ABF$3,0))/ZL$2*INDEX(Usage!$D$5:$ABF$11,MATCH(UsagePerHour!$B$4,Usage!$C$5:$C$11,0),MATCH(UsagePerHour!ZL$4,Usage!$D$3:$ABF$3,0)),"")</f>
        <v/>
      </c>
      <c r="ZM10" s="6" t="str">
        <f>IFERROR(INDEX(Sales!$D$5:$ABF$18,MATCH(UsagePerHour!$B10,Sales!$C$5:$C$18,0),MATCH(UsagePerHour!ZM$4,Sales!$D$3:$ABF$3,0))/ZM$2*INDEX(Usage!$D$5:$ABF$11,MATCH(UsagePerHour!$B$4,Usage!$C$5:$C$11,0),MATCH(UsagePerHour!ZM$4,Usage!$D$3:$ABF$3,0)),"")</f>
        <v/>
      </c>
      <c r="ZN10" s="6" t="str">
        <f>IFERROR(INDEX(Sales!$D$5:$ABF$18,MATCH(UsagePerHour!$B10,Sales!$C$5:$C$18,0),MATCH(UsagePerHour!ZN$4,Sales!$D$3:$ABF$3,0))/ZN$2*INDEX(Usage!$D$5:$ABF$11,MATCH(UsagePerHour!$B$4,Usage!$C$5:$C$11,0),MATCH(UsagePerHour!ZN$4,Usage!$D$3:$ABF$3,0)),"")</f>
        <v/>
      </c>
      <c r="ZO10" s="6" t="str">
        <f>IFERROR(INDEX(Sales!$D$5:$ABF$18,MATCH(UsagePerHour!$B10,Sales!$C$5:$C$18,0),MATCH(UsagePerHour!ZO$4,Sales!$D$3:$ABF$3,0))/ZO$2*INDEX(Usage!$D$5:$ABF$11,MATCH(UsagePerHour!$B$4,Usage!$C$5:$C$11,0),MATCH(UsagePerHour!ZO$4,Usage!$D$3:$ABF$3,0)),"")</f>
        <v/>
      </c>
      <c r="ZP10" s="6" t="str">
        <f>IFERROR(INDEX(Sales!$D$5:$ABF$18,MATCH(UsagePerHour!$B10,Sales!$C$5:$C$18,0),MATCH(UsagePerHour!ZP$4,Sales!$D$3:$ABF$3,0))/ZP$2*INDEX(Usage!$D$5:$ABF$11,MATCH(UsagePerHour!$B$4,Usage!$C$5:$C$11,0),MATCH(UsagePerHour!ZP$4,Usage!$D$3:$ABF$3,0)),"")</f>
        <v/>
      </c>
      <c r="ZQ10" s="6" t="str">
        <f>IFERROR(INDEX(Sales!$D$5:$ABF$18,MATCH(UsagePerHour!$B10,Sales!$C$5:$C$18,0),MATCH(UsagePerHour!ZQ$4,Sales!$D$3:$ABF$3,0))/ZQ$2*INDEX(Usage!$D$5:$ABF$11,MATCH(UsagePerHour!$B$4,Usage!$C$5:$C$11,0),MATCH(UsagePerHour!ZQ$4,Usage!$D$3:$ABF$3,0)),"")</f>
        <v/>
      </c>
      <c r="ZR10" s="6" t="str">
        <f>IFERROR(INDEX(Sales!$D$5:$ABF$18,MATCH(UsagePerHour!$B10,Sales!$C$5:$C$18,0),MATCH(UsagePerHour!ZR$4,Sales!$D$3:$ABF$3,0))/ZR$2*INDEX(Usage!$D$5:$ABF$11,MATCH(UsagePerHour!$B$4,Usage!$C$5:$C$11,0),MATCH(UsagePerHour!ZR$4,Usage!$D$3:$ABF$3,0)),"")</f>
        <v/>
      </c>
      <c r="ZS10" s="6" t="str">
        <f>IFERROR(INDEX(Sales!$D$5:$ABF$18,MATCH(UsagePerHour!$B10,Sales!$C$5:$C$18,0),MATCH(UsagePerHour!ZS$4,Sales!$D$3:$ABF$3,0))/ZS$2*INDEX(Usage!$D$5:$ABF$11,MATCH(UsagePerHour!$B$4,Usage!$C$5:$C$11,0),MATCH(UsagePerHour!ZS$4,Usage!$D$3:$ABF$3,0)),"")</f>
        <v/>
      </c>
      <c r="ZT10" s="6" t="str">
        <f>IFERROR(INDEX(Sales!$D$5:$ABF$18,MATCH(UsagePerHour!$B10,Sales!$C$5:$C$18,0),MATCH(UsagePerHour!ZT$4,Sales!$D$3:$ABF$3,0))/ZT$2*INDEX(Usage!$D$5:$ABF$11,MATCH(UsagePerHour!$B$4,Usage!$C$5:$C$11,0),MATCH(UsagePerHour!ZT$4,Usage!$D$3:$ABF$3,0)),"")</f>
        <v/>
      </c>
      <c r="ZU10" s="6" t="str">
        <f>IFERROR(INDEX(Sales!$D$5:$ABF$18,MATCH(UsagePerHour!$B10,Sales!$C$5:$C$18,0),MATCH(UsagePerHour!ZU$4,Sales!$D$3:$ABF$3,0))/ZU$2*INDEX(Usage!$D$5:$ABF$11,MATCH(UsagePerHour!$B$4,Usage!$C$5:$C$11,0),MATCH(UsagePerHour!ZU$4,Usage!$D$3:$ABF$3,0)),"")</f>
        <v/>
      </c>
      <c r="ZV10" s="6" t="str">
        <f>IFERROR(INDEX(Sales!$D$5:$ABF$18,MATCH(UsagePerHour!$B10,Sales!$C$5:$C$18,0),MATCH(UsagePerHour!ZV$4,Sales!$D$3:$ABF$3,0))/ZV$2*INDEX(Usage!$D$5:$ABF$11,MATCH(UsagePerHour!$B$4,Usage!$C$5:$C$11,0),MATCH(UsagePerHour!ZV$4,Usage!$D$3:$ABF$3,0)),"")</f>
        <v/>
      </c>
      <c r="ZW10" s="6" t="str">
        <f>IFERROR(INDEX(Sales!$D$5:$ABF$18,MATCH(UsagePerHour!$B10,Sales!$C$5:$C$18,0),MATCH(UsagePerHour!ZW$4,Sales!$D$3:$ABF$3,0))/ZW$2*INDEX(Usage!$D$5:$ABF$11,MATCH(UsagePerHour!$B$4,Usage!$C$5:$C$11,0),MATCH(UsagePerHour!ZW$4,Usage!$D$3:$ABF$3,0)),"")</f>
        <v/>
      </c>
      <c r="ZX10" s="6" t="str">
        <f>IFERROR(INDEX(Sales!$D$5:$ABF$18,MATCH(UsagePerHour!$B10,Sales!$C$5:$C$18,0),MATCH(UsagePerHour!ZX$4,Sales!$D$3:$ABF$3,0))/ZX$2*INDEX(Usage!$D$5:$ABF$11,MATCH(UsagePerHour!$B$4,Usage!$C$5:$C$11,0),MATCH(UsagePerHour!ZX$4,Usage!$D$3:$ABF$3,0)),"")</f>
        <v/>
      </c>
      <c r="ZY10" s="6" t="str">
        <f>IFERROR(INDEX(Sales!$D$5:$ABF$18,MATCH(UsagePerHour!$B10,Sales!$C$5:$C$18,0),MATCH(UsagePerHour!ZY$4,Sales!$D$3:$ABF$3,0))/ZY$2*INDEX(Usage!$D$5:$ABF$11,MATCH(UsagePerHour!$B$4,Usage!$C$5:$C$11,0),MATCH(UsagePerHour!ZY$4,Usage!$D$3:$ABF$3,0)),"")</f>
        <v/>
      </c>
      <c r="ZZ10" s="6" t="str">
        <f>IFERROR(INDEX(Sales!$D$5:$ABF$18,MATCH(UsagePerHour!$B10,Sales!$C$5:$C$18,0),MATCH(UsagePerHour!ZZ$4,Sales!$D$3:$ABF$3,0))/ZZ$2*INDEX(Usage!$D$5:$ABF$11,MATCH(UsagePerHour!$B$4,Usage!$C$5:$C$11,0),MATCH(UsagePerHour!ZZ$4,Usage!$D$3:$ABF$3,0)),"")</f>
        <v/>
      </c>
      <c r="AAA10" s="6" t="str">
        <f>IFERROR(INDEX(Sales!$D$5:$ABF$18,MATCH(UsagePerHour!$B10,Sales!$C$5:$C$18,0),MATCH(UsagePerHour!AAA$4,Sales!$D$3:$ABF$3,0))/AAA$2*INDEX(Usage!$D$5:$ABF$11,MATCH(UsagePerHour!$B$4,Usage!$C$5:$C$11,0),MATCH(UsagePerHour!AAA$4,Usage!$D$3:$ABF$3,0)),"")</f>
        <v/>
      </c>
      <c r="AAB10" s="6" t="str">
        <f>IFERROR(INDEX(Sales!$D$5:$ABF$18,MATCH(UsagePerHour!$B10,Sales!$C$5:$C$18,0),MATCH(UsagePerHour!AAB$4,Sales!$D$3:$ABF$3,0))/AAB$2*INDEX(Usage!$D$5:$ABF$11,MATCH(UsagePerHour!$B$4,Usage!$C$5:$C$11,0),MATCH(UsagePerHour!AAB$4,Usage!$D$3:$ABF$3,0)),"")</f>
        <v/>
      </c>
      <c r="AAC10" s="6" t="str">
        <f>IFERROR(INDEX(Sales!$D$5:$ABF$18,MATCH(UsagePerHour!$B10,Sales!$C$5:$C$18,0),MATCH(UsagePerHour!AAC$4,Sales!$D$3:$ABF$3,0))/AAC$2*INDEX(Usage!$D$5:$ABF$11,MATCH(UsagePerHour!$B$4,Usage!$C$5:$C$11,0),MATCH(UsagePerHour!AAC$4,Usage!$D$3:$ABF$3,0)),"")</f>
        <v/>
      </c>
      <c r="AAD10" s="6" t="str">
        <f>IFERROR(INDEX(Sales!$D$5:$ABF$18,MATCH(UsagePerHour!$B10,Sales!$C$5:$C$18,0),MATCH(UsagePerHour!AAD$4,Sales!$D$3:$ABF$3,0))/AAD$2*INDEX(Usage!$D$5:$ABF$11,MATCH(UsagePerHour!$B$4,Usage!$C$5:$C$11,0),MATCH(UsagePerHour!AAD$4,Usage!$D$3:$ABF$3,0)),"")</f>
        <v/>
      </c>
      <c r="AAE10" s="6" t="str">
        <f>IFERROR(INDEX(Sales!$D$5:$ABF$18,MATCH(UsagePerHour!$B10,Sales!$C$5:$C$18,0),MATCH(UsagePerHour!AAE$4,Sales!$D$3:$ABF$3,0))/AAE$2*INDEX(Usage!$D$5:$ABF$11,MATCH(UsagePerHour!$B$4,Usage!$C$5:$C$11,0),MATCH(UsagePerHour!AAE$4,Usage!$D$3:$ABF$3,0)),"")</f>
        <v/>
      </c>
      <c r="AAF10" s="6" t="str">
        <f>IFERROR(INDEX(Sales!$D$5:$ABF$18,MATCH(UsagePerHour!$B10,Sales!$C$5:$C$18,0),MATCH(UsagePerHour!AAF$4,Sales!$D$3:$ABF$3,0))/AAF$2*INDEX(Usage!$D$5:$ABF$11,MATCH(UsagePerHour!$B$4,Usage!$C$5:$C$11,0),MATCH(UsagePerHour!AAF$4,Usage!$D$3:$ABF$3,0)),"")</f>
        <v/>
      </c>
      <c r="AAG10" s="6" t="str">
        <f>IFERROR(INDEX(Sales!$D$5:$ABF$18,MATCH(UsagePerHour!$B10,Sales!$C$5:$C$18,0),MATCH(UsagePerHour!AAG$4,Sales!$D$3:$ABF$3,0))/AAG$2*INDEX(Usage!$D$5:$ABF$11,MATCH(UsagePerHour!$B$4,Usage!$C$5:$C$11,0),MATCH(UsagePerHour!AAG$4,Usage!$D$3:$ABF$3,0)),"")</f>
        <v/>
      </c>
      <c r="AAH10" s="6" t="str">
        <f>IFERROR(INDEX(Sales!$D$5:$ABF$18,MATCH(UsagePerHour!$B10,Sales!$C$5:$C$18,0),MATCH(UsagePerHour!AAH$4,Sales!$D$3:$ABF$3,0))/AAH$2*INDEX(Usage!$D$5:$ABF$11,MATCH(UsagePerHour!$B$4,Usage!$C$5:$C$11,0),MATCH(UsagePerHour!AAH$4,Usage!$D$3:$ABF$3,0)),"")</f>
        <v/>
      </c>
      <c r="AAI10" s="6" t="str">
        <f>IFERROR(INDEX(Sales!$D$5:$ABF$18,MATCH(UsagePerHour!$B10,Sales!$C$5:$C$18,0),MATCH(UsagePerHour!AAI$4,Sales!$D$3:$ABF$3,0))/AAI$2*INDEX(Usage!$D$5:$ABF$11,MATCH(UsagePerHour!$B$4,Usage!$C$5:$C$11,0),MATCH(UsagePerHour!AAI$4,Usage!$D$3:$ABF$3,0)),"")</f>
        <v/>
      </c>
      <c r="AAJ10" s="6" t="str">
        <f>IFERROR(INDEX(Sales!$D$5:$ABF$18,MATCH(UsagePerHour!$B10,Sales!$C$5:$C$18,0),MATCH(UsagePerHour!AAJ$4,Sales!$D$3:$ABF$3,0))/AAJ$2*INDEX(Usage!$D$5:$ABF$11,MATCH(UsagePerHour!$B$4,Usage!$C$5:$C$11,0),MATCH(UsagePerHour!AAJ$4,Usage!$D$3:$ABF$3,0)),"")</f>
        <v/>
      </c>
      <c r="AAK10" s="6" t="str">
        <f>IFERROR(INDEX(Sales!$D$5:$ABF$18,MATCH(UsagePerHour!$B10,Sales!$C$5:$C$18,0),MATCH(UsagePerHour!AAK$4,Sales!$D$3:$ABF$3,0))/AAK$2*INDEX(Usage!$D$5:$ABF$11,MATCH(UsagePerHour!$B$4,Usage!$C$5:$C$11,0),MATCH(UsagePerHour!AAK$4,Usage!$D$3:$ABF$3,0)),"")</f>
        <v/>
      </c>
      <c r="AAL10" s="6" t="str">
        <f>IFERROR(INDEX(Sales!$D$5:$ABF$18,MATCH(UsagePerHour!$B10,Sales!$C$5:$C$18,0),MATCH(UsagePerHour!AAL$4,Sales!$D$3:$ABF$3,0))/AAL$2*INDEX(Usage!$D$5:$ABF$11,MATCH(UsagePerHour!$B$4,Usage!$C$5:$C$11,0),MATCH(UsagePerHour!AAL$4,Usage!$D$3:$ABF$3,0)),"")</f>
        <v/>
      </c>
      <c r="AAM10" s="6" t="str">
        <f>IFERROR(INDEX(Sales!$D$5:$ABF$18,MATCH(UsagePerHour!$B10,Sales!$C$5:$C$18,0),MATCH(UsagePerHour!AAM$4,Sales!$D$3:$ABF$3,0))/AAM$2*INDEX(Usage!$D$5:$ABF$11,MATCH(UsagePerHour!$B$4,Usage!$C$5:$C$11,0),MATCH(UsagePerHour!AAM$4,Usage!$D$3:$ABF$3,0)),"")</f>
        <v/>
      </c>
      <c r="AAN10" s="6" t="str">
        <f>IFERROR(INDEX(Sales!$D$5:$ABF$18,MATCH(UsagePerHour!$B10,Sales!$C$5:$C$18,0),MATCH(UsagePerHour!AAN$4,Sales!$D$3:$ABF$3,0))/AAN$2*INDEX(Usage!$D$5:$ABF$11,MATCH(UsagePerHour!$B$4,Usage!$C$5:$C$11,0),MATCH(UsagePerHour!AAN$4,Usage!$D$3:$ABF$3,0)),"")</f>
        <v/>
      </c>
      <c r="AAO10" s="6" t="str">
        <f>IFERROR(INDEX(Sales!$D$5:$ABF$18,MATCH(UsagePerHour!$B10,Sales!$C$5:$C$18,0),MATCH(UsagePerHour!AAO$4,Sales!$D$3:$ABF$3,0))/AAO$2*INDEX(Usage!$D$5:$ABF$11,MATCH(UsagePerHour!$B$4,Usage!$C$5:$C$11,0),MATCH(UsagePerHour!AAO$4,Usage!$D$3:$ABF$3,0)),"")</f>
        <v/>
      </c>
      <c r="AAP10" s="6" t="str">
        <f>IFERROR(INDEX(Sales!$D$5:$ABF$18,MATCH(UsagePerHour!$B10,Sales!$C$5:$C$18,0),MATCH(UsagePerHour!AAP$4,Sales!$D$3:$ABF$3,0))/AAP$2*INDEX(Usage!$D$5:$ABF$11,MATCH(UsagePerHour!$B$4,Usage!$C$5:$C$11,0),MATCH(UsagePerHour!AAP$4,Usage!$D$3:$ABF$3,0)),"")</f>
        <v/>
      </c>
      <c r="AAQ10" s="6" t="str">
        <f>IFERROR(INDEX(Sales!$D$5:$ABF$18,MATCH(UsagePerHour!$B10,Sales!$C$5:$C$18,0),MATCH(UsagePerHour!AAQ$4,Sales!$D$3:$ABF$3,0))/AAQ$2*INDEX(Usage!$D$5:$ABF$11,MATCH(UsagePerHour!$B$4,Usage!$C$5:$C$11,0),MATCH(UsagePerHour!AAQ$4,Usage!$D$3:$ABF$3,0)),"")</f>
        <v/>
      </c>
      <c r="AAR10" s="6" t="str">
        <f>IFERROR(INDEX(Sales!$D$5:$ABF$18,MATCH(UsagePerHour!$B10,Sales!$C$5:$C$18,0),MATCH(UsagePerHour!AAR$4,Sales!$D$3:$ABF$3,0))/AAR$2*INDEX(Usage!$D$5:$ABF$11,MATCH(UsagePerHour!$B$4,Usage!$C$5:$C$11,0),MATCH(UsagePerHour!AAR$4,Usage!$D$3:$ABF$3,0)),"")</f>
        <v/>
      </c>
      <c r="AAS10" s="6" t="str">
        <f>IFERROR(INDEX(Sales!$D$5:$ABF$18,MATCH(UsagePerHour!$B10,Sales!$C$5:$C$18,0),MATCH(UsagePerHour!AAS$4,Sales!$D$3:$ABF$3,0))/AAS$2*INDEX(Usage!$D$5:$ABF$11,MATCH(UsagePerHour!$B$4,Usage!$C$5:$C$11,0),MATCH(UsagePerHour!AAS$4,Usage!$D$3:$ABF$3,0)),"")</f>
        <v/>
      </c>
      <c r="AAT10" s="6" t="str">
        <f>IFERROR(INDEX(Sales!$D$5:$ABF$18,MATCH(UsagePerHour!$B10,Sales!$C$5:$C$18,0),MATCH(UsagePerHour!AAT$4,Sales!$D$3:$ABF$3,0))/AAT$2*INDEX(Usage!$D$5:$ABF$11,MATCH(UsagePerHour!$B$4,Usage!$C$5:$C$11,0),MATCH(UsagePerHour!AAT$4,Usage!$D$3:$ABF$3,0)),"")</f>
        <v/>
      </c>
      <c r="AAU10" s="6" t="str">
        <f>IFERROR(INDEX(Sales!$D$5:$ABF$18,MATCH(UsagePerHour!$B10,Sales!$C$5:$C$18,0),MATCH(UsagePerHour!AAU$4,Sales!$D$3:$ABF$3,0))/AAU$2*INDEX(Usage!$D$5:$ABF$11,MATCH(UsagePerHour!$B$4,Usage!$C$5:$C$11,0),MATCH(UsagePerHour!AAU$4,Usage!$D$3:$ABF$3,0)),"")</f>
        <v/>
      </c>
      <c r="AAV10" s="6" t="str">
        <f>IFERROR(INDEX(Sales!$D$5:$ABF$18,MATCH(UsagePerHour!$B10,Sales!$C$5:$C$18,0),MATCH(UsagePerHour!AAV$4,Sales!$D$3:$ABF$3,0))/AAV$2*INDEX(Usage!$D$5:$ABF$11,MATCH(UsagePerHour!$B$4,Usage!$C$5:$C$11,0),MATCH(UsagePerHour!AAV$4,Usage!$D$3:$ABF$3,0)),"")</f>
        <v/>
      </c>
      <c r="AAW10" s="6" t="str">
        <f>IFERROR(INDEX(Sales!$D$5:$ABF$18,MATCH(UsagePerHour!$B10,Sales!$C$5:$C$18,0),MATCH(UsagePerHour!AAW$4,Sales!$D$3:$ABF$3,0))/AAW$2*INDEX(Usage!$D$5:$ABF$11,MATCH(UsagePerHour!$B$4,Usage!$C$5:$C$11,0),MATCH(UsagePerHour!AAW$4,Usage!$D$3:$ABF$3,0)),"")</f>
        <v/>
      </c>
      <c r="AAX10" s="6" t="str">
        <f>IFERROR(INDEX(Sales!$D$5:$ABF$18,MATCH(UsagePerHour!$B10,Sales!$C$5:$C$18,0),MATCH(UsagePerHour!AAX$4,Sales!$D$3:$ABF$3,0))/AAX$2*INDEX(Usage!$D$5:$ABF$11,MATCH(UsagePerHour!$B$4,Usage!$C$5:$C$11,0),MATCH(UsagePerHour!AAX$4,Usage!$D$3:$ABF$3,0)),"")</f>
        <v/>
      </c>
      <c r="AAY10" s="6" t="str">
        <f>IFERROR(INDEX(Sales!$D$5:$ABF$18,MATCH(UsagePerHour!$B10,Sales!$C$5:$C$18,0),MATCH(UsagePerHour!AAY$4,Sales!$D$3:$ABF$3,0))/AAY$2*INDEX(Usage!$D$5:$ABF$11,MATCH(UsagePerHour!$B$4,Usage!$C$5:$C$11,0),MATCH(UsagePerHour!AAY$4,Usage!$D$3:$ABF$3,0)),"")</f>
        <v/>
      </c>
      <c r="AAZ10" s="6" t="str">
        <f>IFERROR(INDEX(Sales!$D$5:$ABF$18,MATCH(UsagePerHour!$B10,Sales!$C$5:$C$18,0),MATCH(UsagePerHour!AAZ$4,Sales!$D$3:$ABF$3,0))/AAZ$2*INDEX(Usage!$D$5:$ABF$11,MATCH(UsagePerHour!$B$4,Usage!$C$5:$C$11,0),MATCH(UsagePerHour!AAZ$4,Usage!$D$3:$ABF$3,0)),"")</f>
        <v/>
      </c>
      <c r="ABA10" s="6" t="str">
        <f>IFERROR(INDEX(Sales!$D$5:$ABF$18,MATCH(UsagePerHour!$B10,Sales!$C$5:$C$18,0),MATCH(UsagePerHour!ABA$4,Sales!$D$3:$ABF$3,0))/ABA$2*INDEX(Usage!$D$5:$ABF$11,MATCH(UsagePerHour!$B$4,Usage!$C$5:$C$11,0),MATCH(UsagePerHour!ABA$4,Usage!$D$3:$ABF$3,0)),"")</f>
        <v/>
      </c>
    </row>
    <row r="11" spans="2:729">
      <c r="B11" s="3" t="s">
        <v>7</v>
      </c>
      <c r="C11" s="6">
        <f>IFERROR(INDEX(Sales!$D$5:$ABF$18,MATCH(UsagePerHour!$B11,Sales!$C$5:$C$18,0),MATCH(UsagePerHour!C$4,Sales!$D$3:$ABF$3,0))/C$2*INDEX(Usage!$D$5:$ABF$11,MATCH(UsagePerHour!$B$4,Usage!$C$5:$C$11,0),MATCH(UsagePerHour!C$4,Usage!$D$3:$ABF$3,0)),"")</f>
        <v>31.080075165210275</v>
      </c>
      <c r="D11" s="6">
        <f>IFERROR(INDEX(Sales!$D$5:$ABF$18,MATCH(UsagePerHour!$B11,Sales!$C$5:$C$18,0),MATCH(UsagePerHour!D$4,Sales!$D$3:$ABF$3,0))/D$2*INDEX(Usage!$D$5:$ABF$11,MATCH(UsagePerHour!$B$4,Usage!$C$5:$C$11,0),MATCH(UsagePerHour!D$4,Usage!$D$3:$ABF$3,0)),"")</f>
        <v>20.221347618527023</v>
      </c>
      <c r="E11" s="6">
        <f>IFERROR(INDEX(Sales!$D$5:$ABF$18,MATCH(UsagePerHour!$B11,Sales!$C$5:$C$18,0),MATCH(UsagePerHour!E$4,Sales!$D$3:$ABF$3,0))/E$2*INDEX(Usage!$D$5:$ABF$11,MATCH(UsagePerHour!$B$4,Usage!$C$5:$C$11,0),MATCH(UsagePerHour!E$4,Usage!$D$3:$ABF$3,0)),"")</f>
        <v>57.928814371257481</v>
      </c>
      <c r="F11" s="6">
        <f>IFERROR(INDEX(Sales!$D$5:$ABF$18,MATCH(UsagePerHour!$B11,Sales!$C$5:$C$18,0),MATCH(UsagePerHour!F$4,Sales!$D$3:$ABF$3,0))/F$2*INDEX(Usage!$D$5:$ABF$11,MATCH(UsagePerHour!$B$4,Usage!$C$5:$C$11,0),MATCH(UsagePerHour!F$4,Usage!$D$3:$ABF$3,0)),"")</f>
        <v>22.679353680430882</v>
      </c>
      <c r="G11" s="6">
        <f>IFERROR(INDEX(Sales!$D$5:$ABF$18,MATCH(UsagePerHour!$B11,Sales!$C$5:$C$18,0),MATCH(UsagePerHour!G$4,Sales!$D$3:$ABF$3,0))/G$2*INDEX(Usage!$D$5:$ABF$11,MATCH(UsagePerHour!$B$4,Usage!$C$5:$C$11,0),MATCH(UsagePerHour!G$4,Usage!$D$3:$ABF$3,0)),"")</f>
        <v>38.312842527773327</v>
      </c>
      <c r="H11" s="6">
        <f>IFERROR(INDEX(Sales!$D$5:$ABF$18,MATCH(UsagePerHour!$B11,Sales!$C$5:$C$18,0),MATCH(UsagePerHour!H$4,Sales!$D$3:$ABF$3,0))/H$2*INDEX(Usage!$D$5:$ABF$11,MATCH(UsagePerHour!$B$4,Usage!$C$5:$C$11,0),MATCH(UsagePerHour!H$4,Usage!$D$3:$ABF$3,0)),"")</f>
        <v>34.116628771652337</v>
      </c>
      <c r="I11" s="6">
        <f>IFERROR(INDEX(Sales!$D$5:$ABF$18,MATCH(UsagePerHour!$B11,Sales!$C$5:$C$18,0),MATCH(UsagePerHour!I$4,Sales!$D$3:$ABF$3,0))/I$2*INDEX(Usage!$D$5:$ABF$11,MATCH(UsagePerHour!$B$4,Usage!$C$5:$C$11,0),MATCH(UsagePerHour!I$4,Usage!$D$3:$ABF$3,0)),"")</f>
        <v>463.81134210154147</v>
      </c>
      <c r="J11" s="6">
        <f>IFERROR(INDEX(Sales!$D$5:$ABF$18,MATCH(UsagePerHour!$B11,Sales!$C$5:$C$18,0),MATCH(UsagePerHour!J$4,Sales!$D$3:$ABF$3,0))/J$2*INDEX(Usage!$D$5:$ABF$11,MATCH(UsagePerHour!$B$4,Usage!$C$5:$C$11,0),MATCH(UsagePerHour!J$4,Usage!$D$3:$ABF$3,0)),"")</f>
        <v>31.080075165210275</v>
      </c>
      <c r="K11" s="6">
        <f>IFERROR(INDEX(Sales!$D$5:$ABF$18,MATCH(UsagePerHour!$B11,Sales!$C$5:$C$18,0),MATCH(UsagePerHour!K$4,Sales!$D$3:$ABF$3,0))/K$2*INDEX(Usage!$D$5:$ABF$11,MATCH(UsagePerHour!$B$4,Usage!$C$5:$C$11,0),MATCH(UsagePerHour!K$4,Usage!$D$3:$ABF$3,0)),"")</f>
        <v>20.221347618527023</v>
      </c>
      <c r="L11" s="6">
        <f>IFERROR(INDEX(Sales!$D$5:$ABF$18,MATCH(UsagePerHour!$B11,Sales!$C$5:$C$18,0),MATCH(UsagePerHour!L$4,Sales!$D$3:$ABF$3,0))/L$2*INDEX(Usage!$D$5:$ABF$11,MATCH(UsagePerHour!$B$4,Usage!$C$5:$C$11,0),MATCH(UsagePerHour!L$4,Usage!$D$3:$ABF$3,0)),"")</f>
        <v>57.928814371257481</v>
      </c>
      <c r="M11" s="6">
        <f>IFERROR(INDEX(Sales!$D$5:$ABF$18,MATCH(UsagePerHour!$B11,Sales!$C$5:$C$18,0),MATCH(UsagePerHour!M$4,Sales!$D$3:$ABF$3,0))/M$2*INDEX(Usage!$D$5:$ABF$11,MATCH(UsagePerHour!$B$4,Usage!$C$5:$C$11,0),MATCH(UsagePerHour!M$4,Usage!$D$3:$ABF$3,0)),"")</f>
        <v>22.679353680430882</v>
      </c>
      <c r="N11" s="6">
        <f>IFERROR(INDEX(Sales!$D$5:$ABF$18,MATCH(UsagePerHour!$B11,Sales!$C$5:$C$18,0),MATCH(UsagePerHour!N$4,Sales!$D$3:$ABF$3,0))/N$2*INDEX(Usage!$D$5:$ABF$11,MATCH(UsagePerHour!$B$4,Usage!$C$5:$C$11,0),MATCH(UsagePerHour!N$4,Usage!$D$3:$ABF$3,0)),"")</f>
        <v>38.312842527773327</v>
      </c>
      <c r="O11" s="6">
        <f>IFERROR(INDEX(Sales!$D$5:$ABF$18,MATCH(UsagePerHour!$B11,Sales!$C$5:$C$18,0),MATCH(UsagePerHour!O$4,Sales!$D$3:$ABF$3,0))/O$2*INDEX(Usage!$D$5:$ABF$11,MATCH(UsagePerHour!$B$4,Usage!$C$5:$C$11,0),MATCH(UsagePerHour!O$4,Usage!$D$3:$ABF$3,0)),"")</f>
        <v>34.116628771652337</v>
      </c>
      <c r="P11" s="6">
        <f>IFERROR(INDEX(Sales!$D$5:$ABF$18,MATCH(UsagePerHour!$B11,Sales!$C$5:$C$18,0),MATCH(UsagePerHour!P$4,Sales!$D$3:$ABF$3,0))/P$2*INDEX(Usage!$D$5:$ABF$11,MATCH(UsagePerHour!$B$4,Usage!$C$5:$C$11,0),MATCH(UsagePerHour!P$4,Usage!$D$3:$ABF$3,0)),"")</f>
        <v>463.81134210154147</v>
      </c>
      <c r="Q11" s="6">
        <f>IFERROR(INDEX(Sales!$D$5:$ABF$18,MATCH(UsagePerHour!$B11,Sales!$C$5:$C$18,0),MATCH(UsagePerHour!Q$4,Sales!$D$3:$ABF$3,0))/Q$2*INDEX(Usage!$D$5:$ABF$11,MATCH(UsagePerHour!$B$4,Usage!$C$5:$C$11,0),MATCH(UsagePerHour!Q$4,Usage!$D$3:$ABF$3,0)),"")</f>
        <v>31.080075165210275</v>
      </c>
      <c r="R11" s="6">
        <f>IFERROR(INDEX(Sales!$D$5:$ABF$18,MATCH(UsagePerHour!$B11,Sales!$C$5:$C$18,0),MATCH(UsagePerHour!R$4,Sales!$D$3:$ABF$3,0))/R$2*INDEX(Usage!$D$5:$ABF$11,MATCH(UsagePerHour!$B$4,Usage!$C$5:$C$11,0),MATCH(UsagePerHour!R$4,Usage!$D$3:$ABF$3,0)),"")</f>
        <v>20.221347618527023</v>
      </c>
      <c r="S11" s="6">
        <f>IFERROR(INDEX(Sales!$D$5:$ABF$18,MATCH(UsagePerHour!$B11,Sales!$C$5:$C$18,0),MATCH(UsagePerHour!S$4,Sales!$D$3:$ABF$3,0))/S$2*INDEX(Usage!$D$5:$ABF$11,MATCH(UsagePerHour!$B$4,Usage!$C$5:$C$11,0),MATCH(UsagePerHour!S$4,Usage!$D$3:$ABF$3,0)),"")</f>
        <v>57.928814371257481</v>
      </c>
      <c r="T11" s="6">
        <f>IFERROR(INDEX(Sales!$D$5:$ABF$18,MATCH(UsagePerHour!$B11,Sales!$C$5:$C$18,0),MATCH(UsagePerHour!T$4,Sales!$D$3:$ABF$3,0))/T$2*INDEX(Usage!$D$5:$ABF$11,MATCH(UsagePerHour!$B$4,Usage!$C$5:$C$11,0),MATCH(UsagePerHour!T$4,Usage!$D$3:$ABF$3,0)),"")</f>
        <v>22.679353680430882</v>
      </c>
      <c r="U11" s="6">
        <f>IFERROR(INDEX(Sales!$D$5:$ABF$18,MATCH(UsagePerHour!$B11,Sales!$C$5:$C$18,0),MATCH(UsagePerHour!U$4,Sales!$D$3:$ABF$3,0))/U$2*INDEX(Usage!$D$5:$ABF$11,MATCH(UsagePerHour!$B$4,Usage!$C$5:$C$11,0),MATCH(UsagePerHour!U$4,Usage!$D$3:$ABF$3,0)),"")</f>
        <v>38.312842527773327</v>
      </c>
      <c r="V11" s="6">
        <f>IFERROR(INDEX(Sales!$D$5:$ABF$18,MATCH(UsagePerHour!$B11,Sales!$C$5:$C$18,0),MATCH(UsagePerHour!V$4,Sales!$D$3:$ABF$3,0))/V$2*INDEX(Usage!$D$5:$ABF$11,MATCH(UsagePerHour!$B$4,Usage!$C$5:$C$11,0),MATCH(UsagePerHour!V$4,Usage!$D$3:$ABF$3,0)),"")</f>
        <v>34.116628771652337</v>
      </c>
      <c r="W11" s="6">
        <f>IFERROR(INDEX(Sales!$D$5:$ABF$18,MATCH(UsagePerHour!$B11,Sales!$C$5:$C$18,0),MATCH(UsagePerHour!W$4,Sales!$D$3:$ABF$3,0))/W$2*INDEX(Usage!$D$5:$ABF$11,MATCH(UsagePerHour!$B$4,Usage!$C$5:$C$11,0),MATCH(UsagePerHour!W$4,Usage!$D$3:$ABF$3,0)),"")</f>
        <v>463.81134210154147</v>
      </c>
      <c r="X11" s="6">
        <f>IFERROR(INDEX(Sales!$D$5:$ABF$18,MATCH(UsagePerHour!$B11,Sales!$C$5:$C$18,0),MATCH(UsagePerHour!X$4,Sales!$D$3:$ABF$3,0))/X$2*INDEX(Usage!$D$5:$ABF$11,MATCH(UsagePerHour!$B$4,Usage!$C$5:$C$11,0),MATCH(UsagePerHour!X$4,Usage!$D$3:$ABF$3,0)),"")</f>
        <v>31.080075165210275</v>
      </c>
      <c r="Y11" s="6">
        <f>IFERROR(INDEX(Sales!$D$5:$ABF$18,MATCH(UsagePerHour!$B11,Sales!$C$5:$C$18,0),MATCH(UsagePerHour!Y$4,Sales!$D$3:$ABF$3,0))/Y$2*INDEX(Usage!$D$5:$ABF$11,MATCH(UsagePerHour!$B$4,Usage!$C$5:$C$11,0),MATCH(UsagePerHour!Y$4,Usage!$D$3:$ABF$3,0)),"")</f>
        <v>20.221347618527023</v>
      </c>
      <c r="Z11" s="6">
        <f>IFERROR(INDEX(Sales!$D$5:$ABF$18,MATCH(UsagePerHour!$B11,Sales!$C$5:$C$18,0),MATCH(UsagePerHour!Z$4,Sales!$D$3:$ABF$3,0))/Z$2*INDEX(Usage!$D$5:$ABF$11,MATCH(UsagePerHour!$B$4,Usage!$C$5:$C$11,0),MATCH(UsagePerHour!Z$4,Usage!$D$3:$ABF$3,0)),"")</f>
        <v>57.928814371257481</v>
      </c>
      <c r="AA11" s="6">
        <f>IFERROR(INDEX(Sales!$D$5:$ABF$18,MATCH(UsagePerHour!$B11,Sales!$C$5:$C$18,0),MATCH(UsagePerHour!AA$4,Sales!$D$3:$ABF$3,0))/AA$2*INDEX(Usage!$D$5:$ABF$11,MATCH(UsagePerHour!$B$4,Usage!$C$5:$C$11,0),MATCH(UsagePerHour!AA$4,Usage!$D$3:$ABF$3,0)),"")</f>
        <v>22.679353680430882</v>
      </c>
      <c r="AB11" s="6">
        <f>IFERROR(INDEX(Sales!$D$5:$ABF$18,MATCH(UsagePerHour!$B11,Sales!$C$5:$C$18,0),MATCH(UsagePerHour!AB$4,Sales!$D$3:$ABF$3,0))/AB$2*INDEX(Usage!$D$5:$ABF$11,MATCH(UsagePerHour!$B$4,Usage!$C$5:$C$11,0),MATCH(UsagePerHour!AB$4,Usage!$D$3:$ABF$3,0)),"")</f>
        <v>38.312842527773327</v>
      </c>
      <c r="AC11" s="6">
        <f>IFERROR(INDEX(Sales!$D$5:$ABF$18,MATCH(UsagePerHour!$B11,Sales!$C$5:$C$18,0),MATCH(UsagePerHour!AC$4,Sales!$D$3:$ABF$3,0))/AC$2*INDEX(Usage!$D$5:$ABF$11,MATCH(UsagePerHour!$B$4,Usage!$C$5:$C$11,0),MATCH(UsagePerHour!AC$4,Usage!$D$3:$ABF$3,0)),"")</f>
        <v>34.116628771652337</v>
      </c>
      <c r="AD11" s="6">
        <f>IFERROR(INDEX(Sales!$D$5:$ABF$18,MATCH(UsagePerHour!$B11,Sales!$C$5:$C$18,0),MATCH(UsagePerHour!AD$4,Sales!$D$3:$ABF$3,0))/AD$2*INDEX(Usage!$D$5:$ABF$11,MATCH(UsagePerHour!$B$4,Usage!$C$5:$C$11,0),MATCH(UsagePerHour!AD$4,Usage!$D$3:$ABF$3,0)),"")</f>
        <v>463.81134210154147</v>
      </c>
      <c r="AE11" s="6">
        <f>IFERROR(INDEX(Sales!$D$5:$ABF$18,MATCH(UsagePerHour!$B11,Sales!$C$5:$C$18,0),MATCH(UsagePerHour!AE$4,Sales!$D$3:$ABF$3,0))/AE$2*INDEX(Usage!$D$5:$ABF$11,MATCH(UsagePerHour!$B$4,Usage!$C$5:$C$11,0),MATCH(UsagePerHour!AE$4,Usage!$D$3:$ABF$3,0)),"")</f>
        <v>31.080075165210275</v>
      </c>
      <c r="AF11" s="6">
        <f>IFERROR(INDEX(Sales!$D$5:$ABF$18,MATCH(UsagePerHour!$B11,Sales!$C$5:$C$18,0),MATCH(UsagePerHour!AF$4,Sales!$D$3:$ABF$3,0))/AF$2*INDEX(Usage!$D$5:$ABF$11,MATCH(UsagePerHour!$B$4,Usage!$C$5:$C$11,0),MATCH(UsagePerHour!AF$4,Usage!$D$3:$ABF$3,0)),"")</f>
        <v>20.221347618527023</v>
      </c>
      <c r="AG11" s="6">
        <f>IFERROR(INDEX(Sales!$D$5:$ABF$18,MATCH(UsagePerHour!$B11,Sales!$C$5:$C$18,0),MATCH(UsagePerHour!AG$4,Sales!$D$3:$ABF$3,0))/AG$2*INDEX(Usage!$D$5:$ABF$11,MATCH(UsagePerHour!$B$4,Usage!$C$5:$C$11,0),MATCH(UsagePerHour!AG$4,Usage!$D$3:$ABF$3,0)),"")</f>
        <v>57.928814371257481</v>
      </c>
      <c r="AH11" s="6">
        <f>IFERROR(INDEX(Sales!$D$5:$ABF$18,MATCH(UsagePerHour!$B11,Sales!$C$5:$C$18,0),MATCH(UsagePerHour!AH$4,Sales!$D$3:$ABF$3,0))/AH$2*INDEX(Usage!$D$5:$ABF$11,MATCH(UsagePerHour!$B$4,Usage!$C$5:$C$11,0),MATCH(UsagePerHour!AH$4,Usage!$D$3:$ABF$3,0)),"")</f>
        <v>22.679353680430882</v>
      </c>
      <c r="AI11" s="6">
        <f>IFERROR(INDEX(Sales!$D$5:$ABF$18,MATCH(UsagePerHour!$B11,Sales!$C$5:$C$18,0),MATCH(UsagePerHour!AI$4,Sales!$D$3:$ABF$3,0))/AI$2*INDEX(Usage!$D$5:$ABF$11,MATCH(UsagePerHour!$B$4,Usage!$C$5:$C$11,0),MATCH(UsagePerHour!AI$4,Usage!$D$3:$ABF$3,0)),"")</f>
        <v>38.312842527773327</v>
      </c>
      <c r="AJ11" s="6">
        <f>IFERROR(INDEX(Sales!$D$5:$ABF$18,MATCH(UsagePerHour!$B11,Sales!$C$5:$C$18,0),MATCH(UsagePerHour!AJ$4,Sales!$D$3:$ABF$3,0))/AJ$2*INDEX(Usage!$D$5:$ABF$11,MATCH(UsagePerHour!$B$4,Usage!$C$5:$C$11,0),MATCH(UsagePerHour!AJ$4,Usage!$D$3:$ABF$3,0)),"")</f>
        <v>34.116628771652337</v>
      </c>
      <c r="AK11" s="6">
        <f>IFERROR(INDEX(Sales!$D$5:$ABF$18,MATCH(UsagePerHour!$B11,Sales!$C$5:$C$18,0),MATCH(UsagePerHour!AK$4,Sales!$D$3:$ABF$3,0))/AK$2*INDEX(Usage!$D$5:$ABF$11,MATCH(UsagePerHour!$B$4,Usage!$C$5:$C$11,0),MATCH(UsagePerHour!AK$4,Usage!$D$3:$ABF$3,0)),"")</f>
        <v>463.81134210154147</v>
      </c>
      <c r="AL11" s="6">
        <f>IFERROR(INDEX(Sales!$D$5:$ABF$18,MATCH(UsagePerHour!$B11,Sales!$C$5:$C$18,0),MATCH(UsagePerHour!AL$4,Sales!$D$3:$ABF$3,0))/AL$2*INDEX(Usage!$D$5:$ABF$11,MATCH(UsagePerHour!$B$4,Usage!$C$5:$C$11,0),MATCH(UsagePerHour!AL$4,Usage!$D$3:$ABF$3,0)),"")</f>
        <v>31.080075165210275</v>
      </c>
      <c r="AM11" s="6">
        <f>IFERROR(INDEX(Sales!$D$5:$ABF$18,MATCH(UsagePerHour!$B11,Sales!$C$5:$C$18,0),MATCH(UsagePerHour!AM$4,Sales!$D$3:$ABF$3,0))/AM$2*INDEX(Usage!$D$5:$ABF$11,MATCH(UsagePerHour!$B$4,Usage!$C$5:$C$11,0),MATCH(UsagePerHour!AM$4,Usage!$D$3:$ABF$3,0)),"")</f>
        <v>20.221347618527023</v>
      </c>
      <c r="AN11" s="6">
        <f>IFERROR(INDEX(Sales!$D$5:$ABF$18,MATCH(UsagePerHour!$B11,Sales!$C$5:$C$18,0),MATCH(UsagePerHour!AN$4,Sales!$D$3:$ABF$3,0))/AN$2*INDEX(Usage!$D$5:$ABF$11,MATCH(UsagePerHour!$B$4,Usage!$C$5:$C$11,0),MATCH(UsagePerHour!AN$4,Usage!$D$3:$ABF$3,0)),"")</f>
        <v>57.928814371257481</v>
      </c>
      <c r="AO11" s="6">
        <f>IFERROR(INDEX(Sales!$D$5:$ABF$18,MATCH(UsagePerHour!$B11,Sales!$C$5:$C$18,0),MATCH(UsagePerHour!AO$4,Sales!$D$3:$ABF$3,0))/AO$2*INDEX(Usage!$D$5:$ABF$11,MATCH(UsagePerHour!$B$4,Usage!$C$5:$C$11,0),MATCH(UsagePerHour!AO$4,Usage!$D$3:$ABF$3,0)),"")</f>
        <v>22.679353680430882</v>
      </c>
      <c r="AP11" s="6">
        <f>IFERROR(INDEX(Sales!$D$5:$ABF$18,MATCH(UsagePerHour!$B11,Sales!$C$5:$C$18,0),MATCH(UsagePerHour!AP$4,Sales!$D$3:$ABF$3,0))/AP$2*INDEX(Usage!$D$5:$ABF$11,MATCH(UsagePerHour!$B$4,Usage!$C$5:$C$11,0),MATCH(UsagePerHour!AP$4,Usage!$D$3:$ABF$3,0)),"")</f>
        <v>38.312842527773327</v>
      </c>
      <c r="AQ11" s="6">
        <f>IFERROR(INDEX(Sales!$D$5:$ABF$18,MATCH(UsagePerHour!$B11,Sales!$C$5:$C$18,0),MATCH(UsagePerHour!AQ$4,Sales!$D$3:$ABF$3,0))/AQ$2*INDEX(Usage!$D$5:$ABF$11,MATCH(UsagePerHour!$B$4,Usage!$C$5:$C$11,0),MATCH(UsagePerHour!AQ$4,Usage!$D$3:$ABF$3,0)),"")</f>
        <v>34.116628771652337</v>
      </c>
      <c r="AR11" s="6">
        <f>IFERROR(INDEX(Sales!$D$5:$ABF$18,MATCH(UsagePerHour!$B11,Sales!$C$5:$C$18,0),MATCH(UsagePerHour!AR$4,Sales!$D$3:$ABF$3,0))/AR$2*INDEX(Usage!$D$5:$ABF$11,MATCH(UsagePerHour!$B$4,Usage!$C$5:$C$11,0),MATCH(UsagePerHour!AR$4,Usage!$D$3:$ABF$3,0)),"")</f>
        <v>463.81134210154147</v>
      </c>
      <c r="AS11" s="6">
        <f>IFERROR(INDEX(Sales!$D$5:$ABF$18,MATCH(UsagePerHour!$B11,Sales!$C$5:$C$18,0),MATCH(UsagePerHour!AS$4,Sales!$D$3:$ABF$3,0))/AS$2*INDEX(Usage!$D$5:$ABF$11,MATCH(UsagePerHour!$B$4,Usage!$C$5:$C$11,0),MATCH(UsagePerHour!AS$4,Usage!$D$3:$ABF$3,0)),"")</f>
        <v>31.080075165210275</v>
      </c>
      <c r="AT11" s="6">
        <f>IFERROR(INDEX(Sales!$D$5:$ABF$18,MATCH(UsagePerHour!$B11,Sales!$C$5:$C$18,0),MATCH(UsagePerHour!AT$4,Sales!$D$3:$ABF$3,0))/AT$2*INDEX(Usage!$D$5:$ABF$11,MATCH(UsagePerHour!$B$4,Usage!$C$5:$C$11,0),MATCH(UsagePerHour!AT$4,Usage!$D$3:$ABF$3,0)),"")</f>
        <v>20.221347618527023</v>
      </c>
      <c r="AU11" s="6">
        <f>IFERROR(INDEX(Sales!$D$5:$ABF$18,MATCH(UsagePerHour!$B11,Sales!$C$5:$C$18,0),MATCH(UsagePerHour!AU$4,Sales!$D$3:$ABF$3,0))/AU$2*INDEX(Usage!$D$5:$ABF$11,MATCH(UsagePerHour!$B$4,Usage!$C$5:$C$11,0),MATCH(UsagePerHour!AU$4,Usage!$D$3:$ABF$3,0)),"")</f>
        <v>57.928814371257481</v>
      </c>
      <c r="AV11" s="6">
        <f>IFERROR(INDEX(Sales!$D$5:$ABF$18,MATCH(UsagePerHour!$B11,Sales!$C$5:$C$18,0),MATCH(UsagePerHour!AV$4,Sales!$D$3:$ABF$3,0))/AV$2*INDEX(Usage!$D$5:$ABF$11,MATCH(UsagePerHour!$B$4,Usage!$C$5:$C$11,0),MATCH(UsagePerHour!AV$4,Usage!$D$3:$ABF$3,0)),"")</f>
        <v>22.679353680430882</v>
      </c>
      <c r="AW11" s="6">
        <f>IFERROR(INDEX(Sales!$D$5:$ABF$18,MATCH(UsagePerHour!$B11,Sales!$C$5:$C$18,0),MATCH(UsagePerHour!AW$4,Sales!$D$3:$ABF$3,0))/AW$2*INDEX(Usage!$D$5:$ABF$11,MATCH(UsagePerHour!$B$4,Usage!$C$5:$C$11,0),MATCH(UsagePerHour!AW$4,Usage!$D$3:$ABF$3,0)),"")</f>
        <v>38.312842527773327</v>
      </c>
      <c r="AX11" s="6">
        <f>IFERROR(INDEX(Sales!$D$5:$ABF$18,MATCH(UsagePerHour!$B11,Sales!$C$5:$C$18,0),MATCH(UsagePerHour!AX$4,Sales!$D$3:$ABF$3,0))/AX$2*INDEX(Usage!$D$5:$ABF$11,MATCH(UsagePerHour!$B$4,Usage!$C$5:$C$11,0),MATCH(UsagePerHour!AX$4,Usage!$D$3:$ABF$3,0)),"")</f>
        <v>34.116628771652337</v>
      </c>
      <c r="AY11" s="6">
        <f>IFERROR(INDEX(Sales!$D$5:$ABF$18,MATCH(UsagePerHour!$B11,Sales!$C$5:$C$18,0),MATCH(UsagePerHour!AY$4,Sales!$D$3:$ABF$3,0))/AY$2*INDEX(Usage!$D$5:$ABF$11,MATCH(UsagePerHour!$B$4,Usage!$C$5:$C$11,0),MATCH(UsagePerHour!AY$4,Usage!$D$3:$ABF$3,0)),"")</f>
        <v>463.81134210154147</v>
      </c>
      <c r="AZ11" s="6">
        <f>IFERROR(INDEX(Sales!$D$5:$ABF$18,MATCH(UsagePerHour!$B11,Sales!$C$5:$C$18,0),MATCH(UsagePerHour!AZ$4,Sales!$D$3:$ABF$3,0))/AZ$2*INDEX(Usage!$D$5:$ABF$11,MATCH(UsagePerHour!$B$4,Usage!$C$5:$C$11,0),MATCH(UsagePerHour!AZ$4,Usage!$D$3:$ABF$3,0)),"")</f>
        <v>31.080075165210275</v>
      </c>
      <c r="BA11" s="6">
        <f>IFERROR(INDEX(Sales!$D$5:$ABF$18,MATCH(UsagePerHour!$B11,Sales!$C$5:$C$18,0),MATCH(UsagePerHour!BA$4,Sales!$D$3:$ABF$3,0))/BA$2*INDEX(Usage!$D$5:$ABF$11,MATCH(UsagePerHour!$B$4,Usage!$C$5:$C$11,0),MATCH(UsagePerHour!BA$4,Usage!$D$3:$ABF$3,0)),"")</f>
        <v>20.221347618527023</v>
      </c>
      <c r="BB11" s="6">
        <f>IFERROR(INDEX(Sales!$D$5:$ABF$18,MATCH(UsagePerHour!$B11,Sales!$C$5:$C$18,0),MATCH(UsagePerHour!BB$4,Sales!$D$3:$ABF$3,0))/BB$2*INDEX(Usage!$D$5:$ABF$11,MATCH(UsagePerHour!$B$4,Usage!$C$5:$C$11,0),MATCH(UsagePerHour!BB$4,Usage!$D$3:$ABF$3,0)),"")</f>
        <v>57.928814371257481</v>
      </c>
      <c r="BC11" s="6">
        <f>IFERROR(INDEX(Sales!$D$5:$ABF$18,MATCH(UsagePerHour!$B11,Sales!$C$5:$C$18,0),MATCH(UsagePerHour!BC$4,Sales!$D$3:$ABF$3,0))/BC$2*INDEX(Usage!$D$5:$ABF$11,MATCH(UsagePerHour!$B$4,Usage!$C$5:$C$11,0),MATCH(UsagePerHour!BC$4,Usage!$D$3:$ABF$3,0)),"")</f>
        <v>22.679353680430882</v>
      </c>
      <c r="BD11" s="6">
        <f>IFERROR(INDEX(Sales!$D$5:$ABF$18,MATCH(UsagePerHour!$B11,Sales!$C$5:$C$18,0),MATCH(UsagePerHour!BD$4,Sales!$D$3:$ABF$3,0))/BD$2*INDEX(Usage!$D$5:$ABF$11,MATCH(UsagePerHour!$B$4,Usage!$C$5:$C$11,0),MATCH(UsagePerHour!BD$4,Usage!$D$3:$ABF$3,0)),"")</f>
        <v>38.312842527773327</v>
      </c>
      <c r="BE11" s="6">
        <f>IFERROR(INDEX(Sales!$D$5:$ABF$18,MATCH(UsagePerHour!$B11,Sales!$C$5:$C$18,0),MATCH(UsagePerHour!BE$4,Sales!$D$3:$ABF$3,0))/BE$2*INDEX(Usage!$D$5:$ABF$11,MATCH(UsagePerHour!$B$4,Usage!$C$5:$C$11,0),MATCH(UsagePerHour!BE$4,Usage!$D$3:$ABF$3,0)),"")</f>
        <v>34.116628771652337</v>
      </c>
      <c r="BF11" s="6">
        <f>IFERROR(INDEX(Sales!$D$5:$ABF$18,MATCH(UsagePerHour!$B11,Sales!$C$5:$C$18,0),MATCH(UsagePerHour!BF$4,Sales!$D$3:$ABF$3,0))/BF$2*INDEX(Usage!$D$5:$ABF$11,MATCH(UsagePerHour!$B$4,Usage!$C$5:$C$11,0),MATCH(UsagePerHour!BF$4,Usage!$D$3:$ABF$3,0)),"")</f>
        <v>463.81134210154147</v>
      </c>
      <c r="BG11" s="6">
        <f>IFERROR(INDEX(Sales!$D$5:$ABF$18,MATCH(UsagePerHour!$B11,Sales!$C$5:$C$18,0),MATCH(UsagePerHour!BG$4,Sales!$D$3:$ABF$3,0))/BG$2*INDEX(Usage!$D$5:$ABF$11,MATCH(UsagePerHour!$B$4,Usage!$C$5:$C$11,0),MATCH(UsagePerHour!BG$4,Usage!$D$3:$ABF$3,0)),"")</f>
        <v>31.080075165210275</v>
      </c>
      <c r="BH11" s="6">
        <f>IFERROR(INDEX(Sales!$D$5:$ABF$18,MATCH(UsagePerHour!$B11,Sales!$C$5:$C$18,0),MATCH(UsagePerHour!BH$4,Sales!$D$3:$ABF$3,0))/BH$2*INDEX(Usage!$D$5:$ABF$11,MATCH(UsagePerHour!$B$4,Usage!$C$5:$C$11,0),MATCH(UsagePerHour!BH$4,Usage!$D$3:$ABF$3,0)),"")</f>
        <v>20.221347618527023</v>
      </c>
      <c r="BI11" s="6">
        <f>IFERROR(INDEX(Sales!$D$5:$ABF$18,MATCH(UsagePerHour!$B11,Sales!$C$5:$C$18,0),MATCH(UsagePerHour!BI$4,Sales!$D$3:$ABF$3,0))/BI$2*INDEX(Usage!$D$5:$ABF$11,MATCH(UsagePerHour!$B$4,Usage!$C$5:$C$11,0),MATCH(UsagePerHour!BI$4,Usage!$D$3:$ABF$3,0)),"")</f>
        <v>57.928814371257481</v>
      </c>
      <c r="BJ11" s="6">
        <f>IFERROR(INDEX(Sales!$D$5:$ABF$18,MATCH(UsagePerHour!$B11,Sales!$C$5:$C$18,0),MATCH(UsagePerHour!BJ$4,Sales!$D$3:$ABF$3,0))/BJ$2*INDEX(Usage!$D$5:$ABF$11,MATCH(UsagePerHour!$B$4,Usage!$C$5:$C$11,0),MATCH(UsagePerHour!BJ$4,Usage!$D$3:$ABF$3,0)),"")</f>
        <v>22.679353680430882</v>
      </c>
      <c r="BK11" s="6">
        <f>IFERROR(INDEX(Sales!$D$5:$ABF$18,MATCH(UsagePerHour!$B11,Sales!$C$5:$C$18,0),MATCH(UsagePerHour!BK$4,Sales!$D$3:$ABF$3,0))/BK$2*INDEX(Usage!$D$5:$ABF$11,MATCH(UsagePerHour!$B$4,Usage!$C$5:$C$11,0),MATCH(UsagePerHour!BK$4,Usage!$D$3:$ABF$3,0)),"")</f>
        <v>38.312842527773327</v>
      </c>
      <c r="BL11" s="6">
        <f>IFERROR(INDEX(Sales!$D$5:$ABF$18,MATCH(UsagePerHour!$B11,Sales!$C$5:$C$18,0),MATCH(UsagePerHour!BL$4,Sales!$D$3:$ABF$3,0))/BL$2*INDEX(Usage!$D$5:$ABF$11,MATCH(UsagePerHour!$B$4,Usage!$C$5:$C$11,0),MATCH(UsagePerHour!BL$4,Usage!$D$3:$ABF$3,0)),"")</f>
        <v>34.116628771652337</v>
      </c>
      <c r="BM11" s="6">
        <f>IFERROR(INDEX(Sales!$D$5:$ABF$18,MATCH(UsagePerHour!$B11,Sales!$C$5:$C$18,0),MATCH(UsagePerHour!BM$4,Sales!$D$3:$ABF$3,0))/BM$2*INDEX(Usage!$D$5:$ABF$11,MATCH(UsagePerHour!$B$4,Usage!$C$5:$C$11,0),MATCH(UsagePerHour!BM$4,Usage!$D$3:$ABF$3,0)),"")</f>
        <v>463.81134210154147</v>
      </c>
      <c r="BN11" s="6">
        <f>IFERROR(INDEX(Sales!$D$5:$ABF$18,MATCH(UsagePerHour!$B11,Sales!$C$5:$C$18,0),MATCH(UsagePerHour!BN$4,Sales!$D$3:$ABF$3,0))/BN$2*INDEX(Usage!$D$5:$ABF$11,MATCH(UsagePerHour!$B$4,Usage!$C$5:$C$11,0),MATCH(UsagePerHour!BN$4,Usage!$D$3:$ABF$3,0)),"")</f>
        <v>31.080075165210275</v>
      </c>
      <c r="BO11" s="6">
        <f>IFERROR(INDEX(Sales!$D$5:$ABF$18,MATCH(UsagePerHour!$B11,Sales!$C$5:$C$18,0),MATCH(UsagePerHour!BO$4,Sales!$D$3:$ABF$3,0))/BO$2*INDEX(Usage!$D$5:$ABF$11,MATCH(UsagePerHour!$B$4,Usage!$C$5:$C$11,0),MATCH(UsagePerHour!BO$4,Usage!$D$3:$ABF$3,0)),"")</f>
        <v>20.221347618527023</v>
      </c>
      <c r="BP11" s="6">
        <f>IFERROR(INDEX(Sales!$D$5:$ABF$18,MATCH(UsagePerHour!$B11,Sales!$C$5:$C$18,0),MATCH(UsagePerHour!BP$4,Sales!$D$3:$ABF$3,0))/BP$2*INDEX(Usage!$D$5:$ABF$11,MATCH(UsagePerHour!$B$4,Usage!$C$5:$C$11,0),MATCH(UsagePerHour!BP$4,Usage!$D$3:$ABF$3,0)),"")</f>
        <v>57.928814371257481</v>
      </c>
      <c r="BQ11" s="6">
        <f>IFERROR(INDEX(Sales!$D$5:$ABF$18,MATCH(UsagePerHour!$B11,Sales!$C$5:$C$18,0),MATCH(UsagePerHour!BQ$4,Sales!$D$3:$ABF$3,0))/BQ$2*INDEX(Usage!$D$5:$ABF$11,MATCH(UsagePerHour!$B$4,Usage!$C$5:$C$11,0),MATCH(UsagePerHour!BQ$4,Usage!$D$3:$ABF$3,0)),"")</f>
        <v>22.679353680430882</v>
      </c>
      <c r="BR11" s="6">
        <f>IFERROR(INDEX(Sales!$D$5:$ABF$18,MATCH(UsagePerHour!$B11,Sales!$C$5:$C$18,0),MATCH(UsagePerHour!BR$4,Sales!$D$3:$ABF$3,0))/BR$2*INDEX(Usage!$D$5:$ABF$11,MATCH(UsagePerHour!$B$4,Usage!$C$5:$C$11,0),MATCH(UsagePerHour!BR$4,Usage!$D$3:$ABF$3,0)),"")</f>
        <v>38.312842527773327</v>
      </c>
      <c r="BS11" s="6">
        <f>IFERROR(INDEX(Sales!$D$5:$ABF$18,MATCH(UsagePerHour!$B11,Sales!$C$5:$C$18,0),MATCH(UsagePerHour!BS$4,Sales!$D$3:$ABF$3,0))/BS$2*INDEX(Usage!$D$5:$ABF$11,MATCH(UsagePerHour!$B$4,Usage!$C$5:$C$11,0),MATCH(UsagePerHour!BS$4,Usage!$D$3:$ABF$3,0)),"")</f>
        <v>34.116628771652337</v>
      </c>
      <c r="BT11" s="6">
        <f>IFERROR(INDEX(Sales!$D$5:$ABF$18,MATCH(UsagePerHour!$B11,Sales!$C$5:$C$18,0),MATCH(UsagePerHour!BT$4,Sales!$D$3:$ABF$3,0))/BT$2*INDEX(Usage!$D$5:$ABF$11,MATCH(UsagePerHour!$B$4,Usage!$C$5:$C$11,0),MATCH(UsagePerHour!BT$4,Usage!$D$3:$ABF$3,0)),"")</f>
        <v>463.81134210154147</v>
      </c>
      <c r="BU11" s="6">
        <f>IFERROR(INDEX(Sales!$D$5:$ABF$18,MATCH(UsagePerHour!$B11,Sales!$C$5:$C$18,0),MATCH(UsagePerHour!BU$4,Sales!$D$3:$ABF$3,0))/BU$2*INDEX(Usage!$D$5:$ABF$11,MATCH(UsagePerHour!$B$4,Usage!$C$5:$C$11,0),MATCH(UsagePerHour!BU$4,Usage!$D$3:$ABF$3,0)),"")</f>
        <v>31.080075165210275</v>
      </c>
      <c r="BV11" s="6">
        <f>IFERROR(INDEX(Sales!$D$5:$ABF$18,MATCH(UsagePerHour!$B11,Sales!$C$5:$C$18,0),MATCH(UsagePerHour!BV$4,Sales!$D$3:$ABF$3,0))/BV$2*INDEX(Usage!$D$5:$ABF$11,MATCH(UsagePerHour!$B$4,Usage!$C$5:$C$11,0),MATCH(UsagePerHour!BV$4,Usage!$D$3:$ABF$3,0)),"")</f>
        <v>20.221347618527023</v>
      </c>
      <c r="BW11" s="6">
        <f>IFERROR(INDEX(Sales!$D$5:$ABF$18,MATCH(UsagePerHour!$B11,Sales!$C$5:$C$18,0),MATCH(UsagePerHour!BW$4,Sales!$D$3:$ABF$3,0))/BW$2*INDEX(Usage!$D$5:$ABF$11,MATCH(UsagePerHour!$B$4,Usage!$C$5:$C$11,0),MATCH(UsagePerHour!BW$4,Usage!$D$3:$ABF$3,0)),"")</f>
        <v>57.928814371257481</v>
      </c>
      <c r="BX11" s="6">
        <f>IFERROR(INDEX(Sales!$D$5:$ABF$18,MATCH(UsagePerHour!$B11,Sales!$C$5:$C$18,0),MATCH(UsagePerHour!BX$4,Sales!$D$3:$ABF$3,0))/BX$2*INDEX(Usage!$D$5:$ABF$11,MATCH(UsagePerHour!$B$4,Usage!$C$5:$C$11,0),MATCH(UsagePerHour!BX$4,Usage!$D$3:$ABF$3,0)),"")</f>
        <v>22.679353680430882</v>
      </c>
      <c r="BY11" s="6">
        <f>IFERROR(INDEX(Sales!$D$5:$ABF$18,MATCH(UsagePerHour!$B11,Sales!$C$5:$C$18,0),MATCH(UsagePerHour!BY$4,Sales!$D$3:$ABF$3,0))/BY$2*INDEX(Usage!$D$5:$ABF$11,MATCH(UsagePerHour!$B$4,Usage!$C$5:$C$11,0),MATCH(UsagePerHour!BY$4,Usage!$D$3:$ABF$3,0)),"")</f>
        <v>38.312842527773327</v>
      </c>
      <c r="BZ11" s="6">
        <f>IFERROR(INDEX(Sales!$D$5:$ABF$18,MATCH(UsagePerHour!$B11,Sales!$C$5:$C$18,0),MATCH(UsagePerHour!BZ$4,Sales!$D$3:$ABF$3,0))/BZ$2*INDEX(Usage!$D$5:$ABF$11,MATCH(UsagePerHour!$B$4,Usage!$C$5:$C$11,0),MATCH(UsagePerHour!BZ$4,Usage!$D$3:$ABF$3,0)),"")</f>
        <v>34.116628771652337</v>
      </c>
      <c r="CA11" s="6">
        <f>IFERROR(INDEX(Sales!$D$5:$ABF$18,MATCH(UsagePerHour!$B11,Sales!$C$5:$C$18,0),MATCH(UsagePerHour!CA$4,Sales!$D$3:$ABF$3,0))/CA$2*INDEX(Usage!$D$5:$ABF$11,MATCH(UsagePerHour!$B$4,Usage!$C$5:$C$11,0),MATCH(UsagePerHour!CA$4,Usage!$D$3:$ABF$3,0)),"")</f>
        <v>463.81134210154147</v>
      </c>
      <c r="CB11" s="6">
        <f>IFERROR(INDEX(Sales!$D$5:$ABF$18,MATCH(UsagePerHour!$B11,Sales!$C$5:$C$18,0),MATCH(UsagePerHour!CB$4,Sales!$D$3:$ABF$3,0))/CB$2*INDEX(Usage!$D$5:$ABF$11,MATCH(UsagePerHour!$B$4,Usage!$C$5:$C$11,0),MATCH(UsagePerHour!CB$4,Usage!$D$3:$ABF$3,0)),"")</f>
        <v>31.080075165210275</v>
      </c>
      <c r="CC11" s="6">
        <f>IFERROR(INDEX(Sales!$D$5:$ABF$18,MATCH(UsagePerHour!$B11,Sales!$C$5:$C$18,0),MATCH(UsagePerHour!CC$4,Sales!$D$3:$ABF$3,0))/CC$2*INDEX(Usage!$D$5:$ABF$11,MATCH(UsagePerHour!$B$4,Usage!$C$5:$C$11,0),MATCH(UsagePerHour!CC$4,Usage!$D$3:$ABF$3,0)),"")</f>
        <v>20.221347618527023</v>
      </c>
      <c r="CD11" s="6">
        <f>IFERROR(INDEX(Sales!$D$5:$ABF$18,MATCH(UsagePerHour!$B11,Sales!$C$5:$C$18,0),MATCH(UsagePerHour!CD$4,Sales!$D$3:$ABF$3,0))/CD$2*INDEX(Usage!$D$5:$ABF$11,MATCH(UsagePerHour!$B$4,Usage!$C$5:$C$11,0),MATCH(UsagePerHour!CD$4,Usage!$D$3:$ABF$3,0)),"")</f>
        <v>57.928814371257481</v>
      </c>
      <c r="CE11" s="6">
        <f>IFERROR(INDEX(Sales!$D$5:$ABF$18,MATCH(UsagePerHour!$B11,Sales!$C$5:$C$18,0),MATCH(UsagePerHour!CE$4,Sales!$D$3:$ABF$3,0))/CE$2*INDEX(Usage!$D$5:$ABF$11,MATCH(UsagePerHour!$B$4,Usage!$C$5:$C$11,0),MATCH(UsagePerHour!CE$4,Usage!$D$3:$ABF$3,0)),"")</f>
        <v>22.679353680430882</v>
      </c>
      <c r="CF11" s="6">
        <f>IFERROR(INDEX(Sales!$D$5:$ABF$18,MATCH(UsagePerHour!$B11,Sales!$C$5:$C$18,0),MATCH(UsagePerHour!CF$4,Sales!$D$3:$ABF$3,0))/CF$2*INDEX(Usage!$D$5:$ABF$11,MATCH(UsagePerHour!$B$4,Usage!$C$5:$C$11,0),MATCH(UsagePerHour!CF$4,Usage!$D$3:$ABF$3,0)),"")</f>
        <v>38.312842527773327</v>
      </c>
      <c r="CG11" s="6">
        <f>IFERROR(INDEX(Sales!$D$5:$ABF$18,MATCH(UsagePerHour!$B11,Sales!$C$5:$C$18,0),MATCH(UsagePerHour!CG$4,Sales!$D$3:$ABF$3,0))/CG$2*INDEX(Usage!$D$5:$ABF$11,MATCH(UsagePerHour!$B$4,Usage!$C$5:$C$11,0),MATCH(UsagePerHour!CG$4,Usage!$D$3:$ABF$3,0)),"")</f>
        <v>34.116628771652337</v>
      </c>
      <c r="CH11" s="6">
        <f>IFERROR(INDEX(Sales!$D$5:$ABF$18,MATCH(UsagePerHour!$B11,Sales!$C$5:$C$18,0),MATCH(UsagePerHour!CH$4,Sales!$D$3:$ABF$3,0))/CH$2*INDEX(Usage!$D$5:$ABF$11,MATCH(UsagePerHour!$B$4,Usage!$C$5:$C$11,0),MATCH(UsagePerHour!CH$4,Usage!$D$3:$ABF$3,0)),"")</f>
        <v>463.81134210154147</v>
      </c>
      <c r="CI11" s="6">
        <f>IFERROR(INDEX(Sales!$D$5:$ABF$18,MATCH(UsagePerHour!$B11,Sales!$C$5:$C$18,0),MATCH(UsagePerHour!CI$4,Sales!$D$3:$ABF$3,0))/CI$2*INDEX(Usage!$D$5:$ABF$11,MATCH(UsagePerHour!$B$4,Usage!$C$5:$C$11,0),MATCH(UsagePerHour!CI$4,Usage!$D$3:$ABF$3,0)),"")</f>
        <v>31.080075165210275</v>
      </c>
      <c r="CJ11" s="6">
        <f>IFERROR(INDEX(Sales!$D$5:$ABF$18,MATCH(UsagePerHour!$B11,Sales!$C$5:$C$18,0),MATCH(UsagePerHour!CJ$4,Sales!$D$3:$ABF$3,0))/CJ$2*INDEX(Usage!$D$5:$ABF$11,MATCH(UsagePerHour!$B$4,Usage!$C$5:$C$11,0),MATCH(UsagePerHour!CJ$4,Usage!$D$3:$ABF$3,0)),"")</f>
        <v>20.221347618527023</v>
      </c>
      <c r="CK11" s="6">
        <f>IFERROR(INDEX(Sales!$D$5:$ABF$18,MATCH(UsagePerHour!$B11,Sales!$C$5:$C$18,0),MATCH(UsagePerHour!CK$4,Sales!$D$3:$ABF$3,0))/CK$2*INDEX(Usage!$D$5:$ABF$11,MATCH(UsagePerHour!$B$4,Usage!$C$5:$C$11,0),MATCH(UsagePerHour!CK$4,Usage!$D$3:$ABF$3,0)),"")</f>
        <v>57.928814371257481</v>
      </c>
      <c r="CL11" s="6">
        <f>IFERROR(INDEX(Sales!$D$5:$ABF$18,MATCH(UsagePerHour!$B11,Sales!$C$5:$C$18,0),MATCH(UsagePerHour!CL$4,Sales!$D$3:$ABF$3,0))/CL$2*INDEX(Usage!$D$5:$ABF$11,MATCH(UsagePerHour!$B$4,Usage!$C$5:$C$11,0),MATCH(UsagePerHour!CL$4,Usage!$D$3:$ABF$3,0)),"")</f>
        <v>22.679353680430882</v>
      </c>
      <c r="CM11" s="6">
        <f>IFERROR(INDEX(Sales!$D$5:$ABF$18,MATCH(UsagePerHour!$B11,Sales!$C$5:$C$18,0),MATCH(UsagePerHour!CM$4,Sales!$D$3:$ABF$3,0))/CM$2*INDEX(Usage!$D$5:$ABF$11,MATCH(UsagePerHour!$B$4,Usage!$C$5:$C$11,0),MATCH(UsagePerHour!CM$4,Usage!$D$3:$ABF$3,0)),"")</f>
        <v>38.312842527773327</v>
      </c>
      <c r="CN11" s="6">
        <f>IFERROR(INDEX(Sales!$D$5:$ABF$18,MATCH(UsagePerHour!$B11,Sales!$C$5:$C$18,0),MATCH(UsagePerHour!CN$4,Sales!$D$3:$ABF$3,0))/CN$2*INDEX(Usage!$D$5:$ABF$11,MATCH(UsagePerHour!$B$4,Usage!$C$5:$C$11,0),MATCH(UsagePerHour!CN$4,Usage!$D$3:$ABF$3,0)),"")</f>
        <v>34.116628771652337</v>
      </c>
      <c r="CO11" s="6">
        <f>IFERROR(INDEX(Sales!$D$5:$ABF$18,MATCH(UsagePerHour!$B11,Sales!$C$5:$C$18,0),MATCH(UsagePerHour!CO$4,Sales!$D$3:$ABF$3,0))/CO$2*INDEX(Usage!$D$5:$ABF$11,MATCH(UsagePerHour!$B$4,Usage!$C$5:$C$11,0),MATCH(UsagePerHour!CO$4,Usage!$D$3:$ABF$3,0)),"")</f>
        <v>463.81134210154147</v>
      </c>
      <c r="CP11" s="6">
        <f>IFERROR(INDEX(Sales!$D$5:$ABF$18,MATCH(UsagePerHour!$B11,Sales!$C$5:$C$18,0),MATCH(UsagePerHour!CP$4,Sales!$D$3:$ABF$3,0))/CP$2*INDEX(Usage!$D$5:$ABF$11,MATCH(UsagePerHour!$B$4,Usage!$C$5:$C$11,0),MATCH(UsagePerHour!CP$4,Usage!$D$3:$ABF$3,0)),"")</f>
        <v>31.080075165210275</v>
      </c>
      <c r="CQ11" s="6">
        <f>IFERROR(INDEX(Sales!$D$5:$ABF$18,MATCH(UsagePerHour!$B11,Sales!$C$5:$C$18,0),MATCH(UsagePerHour!CQ$4,Sales!$D$3:$ABF$3,0))/CQ$2*INDEX(Usage!$D$5:$ABF$11,MATCH(UsagePerHour!$B$4,Usage!$C$5:$C$11,0),MATCH(UsagePerHour!CQ$4,Usage!$D$3:$ABF$3,0)),"")</f>
        <v>20.221347618527023</v>
      </c>
      <c r="CR11" s="6">
        <f>IFERROR(INDEX(Sales!$D$5:$ABF$18,MATCH(UsagePerHour!$B11,Sales!$C$5:$C$18,0),MATCH(UsagePerHour!CR$4,Sales!$D$3:$ABF$3,0))/CR$2*INDEX(Usage!$D$5:$ABF$11,MATCH(UsagePerHour!$B$4,Usage!$C$5:$C$11,0),MATCH(UsagePerHour!CR$4,Usage!$D$3:$ABF$3,0)),"")</f>
        <v>57.928814371257481</v>
      </c>
      <c r="CS11" s="6">
        <f>IFERROR(INDEX(Sales!$D$5:$ABF$18,MATCH(UsagePerHour!$B11,Sales!$C$5:$C$18,0),MATCH(UsagePerHour!CS$4,Sales!$D$3:$ABF$3,0))/CS$2*INDEX(Usage!$D$5:$ABF$11,MATCH(UsagePerHour!$B$4,Usage!$C$5:$C$11,0),MATCH(UsagePerHour!CS$4,Usage!$D$3:$ABF$3,0)),"")</f>
        <v>22.679353680430882</v>
      </c>
      <c r="CT11" s="6">
        <f>IFERROR(INDEX(Sales!$D$5:$ABF$18,MATCH(UsagePerHour!$B11,Sales!$C$5:$C$18,0),MATCH(UsagePerHour!CT$4,Sales!$D$3:$ABF$3,0))/CT$2*INDEX(Usage!$D$5:$ABF$11,MATCH(UsagePerHour!$B$4,Usage!$C$5:$C$11,0),MATCH(UsagePerHour!CT$4,Usage!$D$3:$ABF$3,0)),"")</f>
        <v>38.312842527773327</v>
      </c>
      <c r="CU11" s="6">
        <f>IFERROR(INDEX(Sales!$D$5:$ABF$18,MATCH(UsagePerHour!$B11,Sales!$C$5:$C$18,0),MATCH(UsagePerHour!CU$4,Sales!$D$3:$ABF$3,0))/CU$2*INDEX(Usage!$D$5:$ABF$11,MATCH(UsagePerHour!$B$4,Usage!$C$5:$C$11,0),MATCH(UsagePerHour!CU$4,Usage!$D$3:$ABF$3,0)),"")</f>
        <v>34.116628771652337</v>
      </c>
      <c r="CV11" s="6">
        <f>IFERROR(INDEX(Sales!$D$5:$ABF$18,MATCH(UsagePerHour!$B11,Sales!$C$5:$C$18,0),MATCH(UsagePerHour!CV$4,Sales!$D$3:$ABF$3,0))/CV$2*INDEX(Usage!$D$5:$ABF$11,MATCH(UsagePerHour!$B$4,Usage!$C$5:$C$11,0),MATCH(UsagePerHour!CV$4,Usage!$D$3:$ABF$3,0)),"")</f>
        <v>463.81134210154147</v>
      </c>
      <c r="CW11" s="6">
        <f>IFERROR(INDEX(Sales!$D$5:$ABF$18,MATCH(UsagePerHour!$B11,Sales!$C$5:$C$18,0),MATCH(UsagePerHour!CW$4,Sales!$D$3:$ABF$3,0))/CW$2*INDEX(Usage!$D$5:$ABF$11,MATCH(UsagePerHour!$B$4,Usage!$C$5:$C$11,0),MATCH(UsagePerHour!CW$4,Usage!$D$3:$ABF$3,0)),"")</f>
        <v>31.080075165210275</v>
      </c>
      <c r="CX11" s="6">
        <f>IFERROR(INDEX(Sales!$D$5:$ABF$18,MATCH(UsagePerHour!$B11,Sales!$C$5:$C$18,0),MATCH(UsagePerHour!CX$4,Sales!$D$3:$ABF$3,0))/CX$2*INDEX(Usage!$D$5:$ABF$11,MATCH(UsagePerHour!$B$4,Usage!$C$5:$C$11,0),MATCH(UsagePerHour!CX$4,Usage!$D$3:$ABF$3,0)),"")</f>
        <v>20.221347618527023</v>
      </c>
      <c r="CY11" s="6">
        <f>IFERROR(INDEX(Sales!$D$5:$ABF$18,MATCH(UsagePerHour!$B11,Sales!$C$5:$C$18,0),MATCH(UsagePerHour!CY$4,Sales!$D$3:$ABF$3,0))/CY$2*INDEX(Usage!$D$5:$ABF$11,MATCH(UsagePerHour!$B$4,Usage!$C$5:$C$11,0),MATCH(UsagePerHour!CY$4,Usage!$D$3:$ABF$3,0)),"")</f>
        <v>57.928814371257481</v>
      </c>
      <c r="CZ11" s="6">
        <f>IFERROR(INDEX(Sales!$D$5:$ABF$18,MATCH(UsagePerHour!$B11,Sales!$C$5:$C$18,0),MATCH(UsagePerHour!CZ$4,Sales!$D$3:$ABF$3,0))/CZ$2*INDEX(Usage!$D$5:$ABF$11,MATCH(UsagePerHour!$B$4,Usage!$C$5:$C$11,0),MATCH(UsagePerHour!CZ$4,Usage!$D$3:$ABF$3,0)),"")</f>
        <v>22.679353680430882</v>
      </c>
      <c r="DA11" s="6">
        <f>IFERROR(INDEX(Sales!$D$5:$ABF$18,MATCH(UsagePerHour!$B11,Sales!$C$5:$C$18,0),MATCH(UsagePerHour!DA$4,Sales!$D$3:$ABF$3,0))/DA$2*INDEX(Usage!$D$5:$ABF$11,MATCH(UsagePerHour!$B$4,Usage!$C$5:$C$11,0),MATCH(UsagePerHour!DA$4,Usage!$D$3:$ABF$3,0)),"")</f>
        <v>59.156119760479044</v>
      </c>
      <c r="DB11" s="6">
        <f>IFERROR(INDEX(Sales!$D$5:$ABF$18,MATCH(UsagePerHour!$B11,Sales!$C$5:$C$18,0),MATCH(UsagePerHour!DB$4,Sales!$D$3:$ABF$3,0))/DB$2*INDEX(Usage!$D$5:$ABF$11,MATCH(UsagePerHour!$B$4,Usage!$C$5:$C$11,0),MATCH(UsagePerHour!DB$4,Usage!$D$3:$ABF$3,0)),"")</f>
        <v>6.2364784837839604</v>
      </c>
      <c r="DC11" s="6">
        <f>IFERROR(INDEX(Sales!$D$5:$ABF$18,MATCH(UsagePerHour!$B11,Sales!$C$5:$C$18,0),MATCH(UsagePerHour!DC$4,Sales!$D$3:$ABF$3,0))/DC$2*INDEX(Usage!$D$5:$ABF$11,MATCH(UsagePerHour!$B$4,Usage!$C$5:$C$11,0),MATCH(UsagePerHour!DC$4,Usage!$D$3:$ABF$3,0)),"")</f>
        <v>102.63449898809245</v>
      </c>
      <c r="DD11" s="6">
        <f>IFERROR(INDEX(Sales!$D$5:$ABF$18,MATCH(UsagePerHour!$B11,Sales!$C$5:$C$18,0),MATCH(UsagePerHour!DD$4,Sales!$D$3:$ABF$3,0))/DD$2*INDEX(Usage!$D$5:$ABF$11,MATCH(UsagePerHour!$B$4,Usage!$C$5:$C$11,0),MATCH(UsagePerHour!DD$4,Usage!$D$3:$ABF$3,0)),"")</f>
        <v>24.843756032541251</v>
      </c>
      <c r="DE11" s="6">
        <f>IFERROR(INDEX(Sales!$D$5:$ABF$18,MATCH(UsagePerHour!$B11,Sales!$C$5:$C$18,0),MATCH(UsagePerHour!DE$4,Sales!$D$3:$ABF$3,0))/DE$2*INDEX(Usage!$D$5:$ABF$11,MATCH(UsagePerHour!$B$4,Usage!$C$5:$C$11,0),MATCH(UsagePerHour!DE$4,Usage!$D$3:$ABF$3,0)),"")</f>
        <v>28.961522655566451</v>
      </c>
      <c r="DF11" s="6">
        <f>IFERROR(INDEX(Sales!$D$5:$ABF$18,MATCH(UsagePerHour!$B11,Sales!$C$5:$C$18,0),MATCH(UsagePerHour!DF$4,Sales!$D$3:$ABF$3,0))/DF$2*INDEX(Usage!$D$5:$ABF$11,MATCH(UsagePerHour!$B$4,Usage!$C$5:$C$11,0),MATCH(UsagePerHour!DF$4,Usage!$D$3:$ABF$3,0)),"")</f>
        <v>11.803847524987786</v>
      </c>
      <c r="DG11" s="6">
        <f>IFERROR(INDEX(Sales!$D$5:$ABF$18,MATCH(UsagePerHour!$B11,Sales!$C$5:$C$18,0),MATCH(UsagePerHour!DG$4,Sales!$D$3:$ABF$3,0))/DG$2*INDEX(Usage!$D$5:$ABF$11,MATCH(UsagePerHour!$B$4,Usage!$C$5:$C$11,0),MATCH(UsagePerHour!DG$4,Usage!$D$3:$ABF$3,0)),"")</f>
        <v>18.640268655884512</v>
      </c>
      <c r="DH11" s="6">
        <f>IFERROR(INDEX(Sales!$D$5:$ABF$18,MATCH(UsagePerHour!$B11,Sales!$C$5:$C$18,0),MATCH(UsagePerHour!DH$4,Sales!$D$3:$ABF$3,0))/DH$2*INDEX(Usage!$D$5:$ABF$11,MATCH(UsagePerHour!$B$4,Usage!$C$5:$C$11,0),MATCH(UsagePerHour!DH$4,Usage!$D$3:$ABF$3,0)),"")</f>
        <v>50.632990683476613</v>
      </c>
      <c r="DI11" s="6">
        <f>IFERROR(INDEX(Sales!$D$5:$ABF$18,MATCH(UsagePerHour!$B11,Sales!$C$5:$C$18,0),MATCH(UsagePerHour!DI$4,Sales!$D$3:$ABF$3,0))/DI$2*INDEX(Usage!$D$5:$ABF$11,MATCH(UsagePerHour!$B$4,Usage!$C$5:$C$11,0),MATCH(UsagePerHour!DI$4,Usage!$D$3:$ABF$3,0)),"")</f>
        <v>37.509225493536718</v>
      </c>
      <c r="DJ11" s="6">
        <f>IFERROR(INDEX(Sales!$D$5:$ABF$18,MATCH(UsagePerHour!$B11,Sales!$C$5:$C$18,0),MATCH(UsagePerHour!DJ$4,Sales!$D$3:$ABF$3,0))/DJ$2*INDEX(Usage!$D$5:$ABF$11,MATCH(UsagePerHour!$B$4,Usage!$C$5:$C$11,0),MATCH(UsagePerHour!DJ$4,Usage!$D$3:$ABF$3,0)),"")</f>
        <v>83.997662001404095</v>
      </c>
      <c r="DK11" s="6">
        <f>IFERROR(INDEX(Sales!$D$5:$ABF$18,MATCH(UsagePerHour!$B11,Sales!$C$5:$C$18,0),MATCH(UsagePerHour!DK$4,Sales!$D$3:$ABF$3,0))/DK$2*INDEX(Usage!$D$5:$ABF$11,MATCH(UsagePerHour!$B$4,Usage!$C$5:$C$11,0),MATCH(UsagePerHour!DK$4,Usage!$D$3:$ABF$3,0)),"")</f>
        <v>13.431019586148595</v>
      </c>
      <c r="DL11" s="6">
        <f>IFERROR(INDEX(Sales!$D$5:$ABF$18,MATCH(UsagePerHour!$B11,Sales!$C$5:$C$18,0),MATCH(UsagePerHour!DL$4,Sales!$D$3:$ABF$3,0))/DL$2*INDEX(Usage!$D$5:$ABF$11,MATCH(UsagePerHour!$B$4,Usage!$C$5:$C$11,0),MATCH(UsagePerHour!DL$4,Usage!$D$3:$ABF$3,0)),"")</f>
        <v>26.177401980677047</v>
      </c>
      <c r="DM11" s="6">
        <f>IFERROR(INDEX(Sales!$D$5:$ABF$18,MATCH(UsagePerHour!$B11,Sales!$C$5:$C$18,0),MATCH(UsagePerHour!DM$4,Sales!$D$3:$ABF$3,0))/DM$2*INDEX(Usage!$D$5:$ABF$11,MATCH(UsagePerHour!$B$4,Usage!$C$5:$C$11,0),MATCH(UsagePerHour!DM$4,Usage!$D$3:$ABF$3,0)),"")</f>
        <v>16.887975646879756</v>
      </c>
      <c r="DN11" s="6">
        <f>IFERROR(INDEX(Sales!$D$5:$ABF$18,MATCH(UsagePerHour!$B11,Sales!$C$5:$C$18,0),MATCH(UsagePerHour!DN$4,Sales!$D$3:$ABF$3,0))/DN$2*INDEX(Usage!$D$5:$ABF$11,MATCH(UsagePerHour!$B$4,Usage!$C$5:$C$11,0),MATCH(UsagePerHour!DN$4,Usage!$D$3:$ABF$3,0)),"")</f>
        <v>52.485019277518852</v>
      </c>
      <c r="DO11" s="6">
        <f>IFERROR(INDEX(Sales!$D$5:$ABF$18,MATCH(UsagePerHour!$B11,Sales!$C$5:$C$18,0),MATCH(UsagePerHour!DO$4,Sales!$D$3:$ABF$3,0))/DO$2*INDEX(Usage!$D$5:$ABF$11,MATCH(UsagePerHour!$B$4,Usage!$C$5:$C$11,0),MATCH(UsagePerHour!DO$4,Usage!$D$3:$ABF$3,0)),"")</f>
        <v>12.116638472345672</v>
      </c>
      <c r="DP11" s="6">
        <f>IFERROR(INDEX(Sales!$D$5:$ABF$18,MATCH(UsagePerHour!$B11,Sales!$C$5:$C$18,0),MATCH(UsagePerHour!DP$4,Sales!$D$3:$ABF$3,0))/DP$2*INDEX(Usage!$D$5:$ABF$11,MATCH(UsagePerHour!$B$4,Usage!$C$5:$C$11,0),MATCH(UsagePerHour!DP$4,Usage!$D$3:$ABF$3,0)),"")</f>
        <v>29.487094417125817</v>
      </c>
      <c r="DQ11" s="6">
        <f>IFERROR(INDEX(Sales!$D$5:$ABF$18,MATCH(UsagePerHour!$B11,Sales!$C$5:$C$18,0),MATCH(UsagePerHour!DQ$4,Sales!$D$3:$ABF$3,0))/DQ$2*INDEX(Usage!$D$5:$ABF$11,MATCH(UsagePerHour!$B$4,Usage!$C$5:$C$11,0),MATCH(UsagePerHour!DQ$4,Usage!$D$3:$ABF$3,0)),"")</f>
        <v>167.27675739591177</v>
      </c>
      <c r="DR11" s="6">
        <f>IFERROR(INDEX(Sales!$D$5:$ABF$18,MATCH(UsagePerHour!$B11,Sales!$C$5:$C$18,0),MATCH(UsagePerHour!DR$4,Sales!$D$3:$ABF$3,0))/DR$2*INDEX(Usage!$D$5:$ABF$11,MATCH(UsagePerHour!$B$4,Usage!$C$5:$C$11,0),MATCH(UsagePerHour!DR$4,Usage!$D$3:$ABF$3,0)),"")</f>
        <v>14.24641472927175</v>
      </c>
      <c r="DS11" s="6">
        <f>IFERROR(INDEX(Sales!$D$5:$ABF$18,MATCH(UsagePerHour!$B11,Sales!$C$5:$C$18,0),MATCH(UsagePerHour!DS$4,Sales!$D$3:$ABF$3,0))/DS$2*INDEX(Usage!$D$5:$ABF$11,MATCH(UsagePerHour!$B$4,Usage!$C$5:$C$11,0),MATCH(UsagePerHour!DS$4,Usage!$D$3:$ABF$3,0)),"")</f>
        <v>29.035073369431856</v>
      </c>
      <c r="DT11" s="6">
        <f>IFERROR(INDEX(Sales!$D$5:$ABF$18,MATCH(UsagePerHour!$B11,Sales!$C$5:$C$18,0),MATCH(UsagePerHour!DT$4,Sales!$D$3:$ABF$3,0))/DT$2*INDEX(Usage!$D$5:$ABF$11,MATCH(UsagePerHour!$B$4,Usage!$C$5:$C$11,0),MATCH(UsagePerHour!DT$4,Usage!$D$3:$ABF$3,0)),"")</f>
        <v>4.0846267190569741</v>
      </c>
      <c r="DU11" s="6">
        <f>IFERROR(INDEX(Sales!$D$5:$ABF$18,MATCH(UsagePerHour!$B11,Sales!$C$5:$C$18,0),MATCH(UsagePerHour!DU$4,Sales!$D$3:$ABF$3,0))/DU$2*INDEX(Usage!$D$5:$ABF$11,MATCH(UsagePerHour!$B$4,Usage!$C$5:$C$11,0),MATCH(UsagePerHour!DU$4,Usage!$D$3:$ABF$3,0)),"")</f>
        <v>27.040197538036967</v>
      </c>
      <c r="DV11" s="6">
        <f>IFERROR(INDEX(Sales!$D$5:$ABF$18,MATCH(UsagePerHour!$B11,Sales!$C$5:$C$18,0),MATCH(UsagePerHour!DV$4,Sales!$D$3:$ABF$3,0))/DV$2*INDEX(Usage!$D$5:$ABF$11,MATCH(UsagePerHour!$B$4,Usage!$C$5:$C$11,0),MATCH(UsagePerHour!DV$4,Usage!$D$3:$ABF$3,0)),"")</f>
        <v>15.628592592592593</v>
      </c>
      <c r="DW11" s="6">
        <f>IFERROR(INDEX(Sales!$D$5:$ABF$18,MATCH(UsagePerHour!$B11,Sales!$C$5:$C$18,0),MATCH(UsagePerHour!DW$4,Sales!$D$3:$ABF$3,0))/DW$2*INDEX(Usage!$D$5:$ABF$11,MATCH(UsagePerHour!$B$4,Usage!$C$5:$C$11,0),MATCH(UsagePerHour!DW$4,Usage!$D$3:$ABF$3,0)),"")</f>
        <v>26.546841971759534</v>
      </c>
      <c r="DX11" s="6">
        <f>IFERROR(INDEX(Sales!$D$5:$ABF$18,MATCH(UsagePerHour!$B11,Sales!$C$5:$C$18,0),MATCH(UsagePerHour!DX$4,Sales!$D$3:$ABF$3,0))/DX$2*INDEX(Usage!$D$5:$ABF$11,MATCH(UsagePerHour!$B$4,Usage!$C$5:$C$11,0),MATCH(UsagePerHour!DX$4,Usage!$D$3:$ABF$3,0)),"")</f>
        <v>262.89975327001724</v>
      </c>
      <c r="DY11" s="6">
        <f>IFERROR(INDEX(Sales!$D$5:$ABF$18,MATCH(UsagePerHour!$B11,Sales!$C$5:$C$18,0),MATCH(UsagePerHour!DY$4,Sales!$D$3:$ABF$3,0))/DY$2*INDEX(Usage!$D$5:$ABF$11,MATCH(UsagePerHour!$B$4,Usage!$C$5:$C$11,0),MATCH(UsagePerHour!DY$4,Usage!$D$3:$ABF$3,0)),"")</f>
        <v>50.759716881029924</v>
      </c>
      <c r="DZ11" s="6">
        <f>IFERROR(INDEX(Sales!$D$5:$ABF$18,MATCH(UsagePerHour!$B11,Sales!$C$5:$C$18,0),MATCH(UsagePerHour!DZ$4,Sales!$D$3:$ABF$3,0))/DZ$2*INDEX(Usage!$D$5:$ABF$11,MATCH(UsagePerHour!$B$4,Usage!$C$5:$C$11,0),MATCH(UsagePerHour!DZ$4,Usage!$D$3:$ABF$3,0)),"")</f>
        <v>34.052456529920747</v>
      </c>
      <c r="EA11" s="6">
        <f>IFERROR(INDEX(Sales!$D$5:$ABF$18,MATCH(UsagePerHour!$B11,Sales!$C$5:$C$18,0),MATCH(UsagePerHour!EA$4,Sales!$D$3:$ABF$3,0))/EA$2*INDEX(Usage!$D$5:$ABF$11,MATCH(UsagePerHour!$B$4,Usage!$C$5:$C$11,0),MATCH(UsagePerHour!EA$4,Usage!$D$3:$ABF$3,0)),"")</f>
        <v>34.12929971342637</v>
      </c>
      <c r="EB11" s="6">
        <f>IFERROR(INDEX(Sales!$D$5:$ABF$18,MATCH(UsagePerHour!$B11,Sales!$C$5:$C$18,0),MATCH(UsagePerHour!EB$4,Sales!$D$3:$ABF$3,0))/EB$2*INDEX(Usage!$D$5:$ABF$11,MATCH(UsagePerHour!$B$4,Usage!$C$5:$C$11,0),MATCH(UsagePerHour!EB$4,Usage!$D$3:$ABF$3,0)),"")</f>
        <v>6.7071869457254349</v>
      </c>
      <c r="EC11" s="6">
        <f>IFERROR(INDEX(Sales!$D$5:$ABF$18,MATCH(UsagePerHour!$B11,Sales!$C$5:$C$18,0),MATCH(UsagePerHour!EC$4,Sales!$D$3:$ABF$3,0))/EC$2*INDEX(Usage!$D$5:$ABF$11,MATCH(UsagePerHour!$B$4,Usage!$C$5:$C$11,0),MATCH(UsagePerHour!EC$4,Usage!$D$3:$ABF$3,0)),"")</f>
        <v>67.956797753986052</v>
      </c>
      <c r="ED11" s="6">
        <f>IFERROR(INDEX(Sales!$D$5:$ABF$18,MATCH(UsagePerHour!$B11,Sales!$C$5:$C$18,0),MATCH(UsagePerHour!ED$4,Sales!$D$3:$ABF$3,0))/ED$2*INDEX(Usage!$D$5:$ABF$11,MATCH(UsagePerHour!$B$4,Usage!$C$5:$C$11,0),MATCH(UsagePerHour!ED$4,Usage!$D$3:$ABF$3,0)),"")</f>
        <v>13.896915492343267</v>
      </c>
      <c r="EE11" s="6">
        <f>IFERROR(INDEX(Sales!$D$5:$ABF$18,MATCH(UsagePerHour!$B11,Sales!$C$5:$C$18,0),MATCH(UsagePerHour!EE$4,Sales!$D$3:$ABF$3,0))/EE$2*INDEX(Usage!$D$5:$ABF$11,MATCH(UsagePerHour!$B$4,Usage!$C$5:$C$11,0),MATCH(UsagePerHour!EE$4,Usage!$D$3:$ABF$3,0)),"")</f>
        <v>153.20712346815299</v>
      </c>
      <c r="EF11" s="6">
        <f>IFERROR(INDEX(Sales!$D$5:$ABF$18,MATCH(UsagePerHour!$B11,Sales!$C$5:$C$18,0),MATCH(UsagePerHour!EF$4,Sales!$D$3:$ABF$3,0))/EF$2*INDEX(Usage!$D$5:$ABF$11,MATCH(UsagePerHour!$B$4,Usage!$C$5:$C$11,0),MATCH(UsagePerHour!EF$4,Usage!$D$3:$ABF$3,0)),"")</f>
        <v>29.898541908072612</v>
      </c>
      <c r="EG11" s="6">
        <f>IFERROR(INDEX(Sales!$D$5:$ABF$18,MATCH(UsagePerHour!$B11,Sales!$C$5:$C$18,0),MATCH(UsagePerHour!EG$4,Sales!$D$3:$ABF$3,0))/EG$2*INDEX(Usage!$D$5:$ABF$11,MATCH(UsagePerHour!$B$4,Usage!$C$5:$C$11,0),MATCH(UsagePerHour!EG$4,Usage!$D$3:$ABF$3,0)),"")</f>
        <v>21.796817458341991</v>
      </c>
      <c r="EH11" s="6">
        <f>IFERROR(INDEX(Sales!$D$5:$ABF$18,MATCH(UsagePerHour!$B11,Sales!$C$5:$C$18,0),MATCH(UsagePerHour!EH$4,Sales!$D$3:$ABF$3,0))/EH$2*INDEX(Usage!$D$5:$ABF$11,MATCH(UsagePerHour!$B$4,Usage!$C$5:$C$11,0),MATCH(UsagePerHour!EH$4,Usage!$D$3:$ABF$3,0)),"")</f>
        <v>5.7988528116357676</v>
      </c>
      <c r="EI11" s="6">
        <f>IFERROR(INDEX(Sales!$D$5:$ABF$18,MATCH(UsagePerHour!$B11,Sales!$C$5:$C$18,0),MATCH(UsagePerHour!EI$4,Sales!$D$3:$ABF$3,0))/EI$2*INDEX(Usage!$D$5:$ABF$11,MATCH(UsagePerHour!$B$4,Usage!$C$5:$C$11,0),MATCH(UsagePerHour!EI$4,Usage!$D$3:$ABF$3,0)),"")</f>
        <v>40.49745368661894</v>
      </c>
      <c r="EJ11" s="6">
        <f>IFERROR(INDEX(Sales!$D$5:$ABF$18,MATCH(UsagePerHour!$B11,Sales!$C$5:$C$18,0),MATCH(UsagePerHour!EJ$4,Sales!$D$3:$ABF$3,0))/EJ$2*INDEX(Usage!$D$5:$ABF$11,MATCH(UsagePerHour!$B$4,Usage!$C$5:$C$11,0),MATCH(UsagePerHour!EJ$4,Usage!$D$3:$ABF$3,0)),"")</f>
        <v>22.337162115688837</v>
      </c>
      <c r="EK11" s="6">
        <f>IFERROR(INDEX(Sales!$D$5:$ABF$18,MATCH(UsagePerHour!$B11,Sales!$C$5:$C$18,0),MATCH(UsagePerHour!EK$4,Sales!$D$3:$ABF$3,0))/EK$2*INDEX(Usage!$D$5:$ABF$11,MATCH(UsagePerHour!$B$4,Usage!$C$5:$C$11,0),MATCH(UsagePerHour!EK$4,Usage!$D$3:$ABF$3,0)),"")</f>
        <v>33.851746582156153</v>
      </c>
      <c r="EL11" s="6">
        <f>IFERROR(INDEX(Sales!$D$5:$ABF$18,MATCH(UsagePerHour!$B11,Sales!$C$5:$C$18,0),MATCH(UsagePerHour!EL$4,Sales!$D$3:$ABF$3,0))/EL$2*INDEX(Usage!$D$5:$ABF$11,MATCH(UsagePerHour!$B$4,Usage!$C$5:$C$11,0),MATCH(UsagePerHour!EL$4,Usage!$D$3:$ABF$3,0)),"")</f>
        <v>330.80201134744146</v>
      </c>
      <c r="EM11" s="6">
        <f>IFERROR(INDEX(Sales!$D$5:$ABF$18,MATCH(UsagePerHour!$B11,Sales!$C$5:$C$18,0),MATCH(UsagePerHour!EM$4,Sales!$D$3:$ABF$3,0))/EM$2*INDEX(Usage!$D$5:$ABF$11,MATCH(UsagePerHour!$B$4,Usage!$C$5:$C$11,0),MATCH(UsagePerHour!EM$4,Usage!$D$3:$ABF$3,0)),"")</f>
        <v>19.104596038610268</v>
      </c>
      <c r="EN11" s="6">
        <f>IFERROR(INDEX(Sales!$D$5:$ABF$18,MATCH(UsagePerHour!$B11,Sales!$C$5:$C$18,0),MATCH(UsagePerHour!EN$4,Sales!$D$3:$ABF$3,0))/EN$2*INDEX(Usage!$D$5:$ABF$11,MATCH(UsagePerHour!$B$4,Usage!$C$5:$C$11,0),MATCH(UsagePerHour!EN$4,Usage!$D$3:$ABF$3,0)),"")</f>
        <v>29.529067740811033</v>
      </c>
      <c r="EO11" s="6">
        <f>IFERROR(INDEX(Sales!$D$5:$ABF$18,MATCH(UsagePerHour!$B11,Sales!$C$5:$C$18,0),MATCH(UsagePerHour!EO$4,Sales!$D$3:$ABF$3,0))/EO$2*INDEX(Usage!$D$5:$ABF$11,MATCH(UsagePerHour!$B$4,Usage!$C$5:$C$11,0),MATCH(UsagePerHour!EO$4,Usage!$D$3:$ABF$3,0)),"")</f>
        <v>19.719699333933715</v>
      </c>
      <c r="EP11" s="6">
        <f>IFERROR(INDEX(Sales!$D$5:$ABF$18,MATCH(UsagePerHour!$B11,Sales!$C$5:$C$18,0),MATCH(UsagePerHour!EP$4,Sales!$D$3:$ABF$3,0))/EP$2*INDEX(Usage!$D$5:$ABF$11,MATCH(UsagePerHour!$B$4,Usage!$C$5:$C$11,0),MATCH(UsagePerHour!EP$4,Usage!$D$3:$ABF$3,0)),"")</f>
        <v>36.275272608803974</v>
      </c>
      <c r="EQ11" s="6">
        <f>IFERROR(INDEX(Sales!$D$5:$ABF$18,MATCH(UsagePerHour!$B11,Sales!$C$5:$C$18,0),MATCH(UsagePerHour!EQ$4,Sales!$D$3:$ABF$3,0))/EQ$2*INDEX(Usage!$D$5:$ABF$11,MATCH(UsagePerHour!$B$4,Usage!$C$5:$C$11,0),MATCH(UsagePerHour!EQ$4,Usage!$D$3:$ABF$3,0)),"")</f>
        <v>17.598404255319146</v>
      </c>
      <c r="ER11" s="6">
        <f>IFERROR(INDEX(Sales!$D$5:$ABF$18,MATCH(UsagePerHour!$B11,Sales!$C$5:$C$18,0),MATCH(UsagePerHour!ER$4,Sales!$D$3:$ABF$3,0))/ER$2*INDEX(Usage!$D$5:$ABF$11,MATCH(UsagePerHour!$B$4,Usage!$C$5:$C$11,0),MATCH(UsagePerHour!ER$4,Usage!$D$3:$ABF$3,0)),"")</f>
        <v>23.261034646416707</v>
      </c>
      <c r="ES11" s="6">
        <f>IFERROR(INDEX(Sales!$D$5:$ABF$18,MATCH(UsagePerHour!$B11,Sales!$C$5:$C$18,0),MATCH(UsagePerHour!ES$4,Sales!$D$3:$ABF$3,0))/ES$2*INDEX(Usage!$D$5:$ABF$11,MATCH(UsagePerHour!$B$4,Usage!$C$5:$C$11,0),MATCH(UsagePerHour!ES$4,Usage!$D$3:$ABF$3,0)),"")</f>
        <v>261.02495476178126</v>
      </c>
      <c r="ET11" s="6">
        <f>IFERROR(INDEX(Sales!$D$5:$ABF$18,MATCH(UsagePerHour!$B11,Sales!$C$5:$C$18,0),MATCH(UsagePerHour!ET$4,Sales!$D$3:$ABF$3,0))/ET$2*INDEX(Usage!$D$5:$ABF$11,MATCH(UsagePerHour!$B$4,Usage!$C$5:$C$11,0),MATCH(UsagePerHour!ET$4,Usage!$D$3:$ABF$3,0)),"")</f>
        <v>27.537681966852759</v>
      </c>
      <c r="EU11" s="6">
        <f>IFERROR(INDEX(Sales!$D$5:$ABF$18,MATCH(UsagePerHour!$B11,Sales!$C$5:$C$18,0),MATCH(UsagePerHour!EU$4,Sales!$D$3:$ABF$3,0))/EU$2*INDEX(Usage!$D$5:$ABF$11,MATCH(UsagePerHour!$B$4,Usage!$C$5:$C$11,0),MATCH(UsagePerHour!EU$4,Usage!$D$3:$ABF$3,0)),"")</f>
        <v>51.972969836583751</v>
      </c>
      <c r="EV11" s="6">
        <f>IFERROR(INDEX(Sales!$D$5:$ABF$18,MATCH(UsagePerHour!$B11,Sales!$C$5:$C$18,0),MATCH(UsagePerHour!EV$4,Sales!$D$3:$ABF$3,0))/EV$2*INDEX(Usage!$D$5:$ABF$11,MATCH(UsagePerHour!$B$4,Usage!$C$5:$C$11,0),MATCH(UsagePerHour!EV$4,Usage!$D$3:$ABF$3,0)),"")</f>
        <v>20.297156760829388</v>
      </c>
      <c r="EW11" s="6">
        <f>IFERROR(INDEX(Sales!$D$5:$ABF$18,MATCH(UsagePerHour!$B11,Sales!$C$5:$C$18,0),MATCH(UsagePerHour!EW$4,Sales!$D$3:$ABF$3,0))/EW$2*INDEX(Usage!$D$5:$ABF$11,MATCH(UsagePerHour!$B$4,Usage!$C$5:$C$11,0),MATCH(UsagePerHour!EW$4,Usage!$D$3:$ABF$3,0)),"")</f>
        <v>45.178432187598546</v>
      </c>
      <c r="EX11" s="6">
        <f>IFERROR(INDEX(Sales!$D$5:$ABF$18,MATCH(UsagePerHour!$B11,Sales!$C$5:$C$18,0),MATCH(UsagePerHour!EX$4,Sales!$D$3:$ABF$3,0))/EX$2*INDEX(Usage!$D$5:$ABF$11,MATCH(UsagePerHour!$B$4,Usage!$C$5:$C$11,0),MATCH(UsagePerHour!EX$4,Usage!$D$3:$ABF$3,0)),"")</f>
        <v>32.453704022770658</v>
      </c>
      <c r="EY11" s="6">
        <f>IFERROR(INDEX(Sales!$D$5:$ABF$18,MATCH(UsagePerHour!$B11,Sales!$C$5:$C$18,0),MATCH(UsagePerHour!EY$4,Sales!$D$3:$ABF$3,0))/EY$2*INDEX(Usage!$D$5:$ABF$11,MATCH(UsagePerHour!$B$4,Usage!$C$5:$C$11,0),MATCH(UsagePerHour!EY$4,Usage!$D$3:$ABF$3,0)),"")</f>
        <v>59.701302110679407</v>
      </c>
      <c r="EZ11" s="6">
        <f>IFERROR(INDEX(Sales!$D$5:$ABF$18,MATCH(UsagePerHour!$B11,Sales!$C$5:$C$18,0),MATCH(UsagePerHour!EZ$4,Sales!$D$3:$ABF$3,0))/EZ$2*INDEX(Usage!$D$5:$ABF$11,MATCH(UsagePerHour!$B$4,Usage!$C$5:$C$11,0),MATCH(UsagePerHour!EZ$4,Usage!$D$3:$ABF$3,0)),"")</f>
        <v>270.29031252875586</v>
      </c>
      <c r="FA11" s="6">
        <f>IFERROR(INDEX(Sales!$D$5:$ABF$18,MATCH(UsagePerHour!$B11,Sales!$C$5:$C$18,0),MATCH(UsagePerHour!FA$4,Sales!$D$3:$ABF$3,0))/FA$2*INDEX(Usage!$D$5:$ABF$11,MATCH(UsagePerHour!$B$4,Usage!$C$5:$C$11,0),MATCH(UsagePerHour!FA$4,Usage!$D$3:$ABF$3,0)),"")</f>
        <v>30.527837210360996</v>
      </c>
      <c r="FB11" s="6">
        <f>IFERROR(INDEX(Sales!$D$5:$ABF$18,MATCH(UsagePerHour!$B11,Sales!$C$5:$C$18,0),MATCH(UsagePerHour!FB$4,Sales!$D$3:$ABF$3,0))/FB$2*INDEX(Usage!$D$5:$ABF$11,MATCH(UsagePerHour!$B$4,Usage!$C$5:$C$11,0),MATCH(UsagePerHour!FB$4,Usage!$D$3:$ABF$3,0)),"")</f>
        <v>18.397797650780245</v>
      </c>
      <c r="FC11" s="6">
        <f>IFERROR(INDEX(Sales!$D$5:$ABF$18,MATCH(UsagePerHour!$B11,Sales!$C$5:$C$18,0),MATCH(UsagePerHour!FC$4,Sales!$D$3:$ABF$3,0))/FC$2*INDEX(Usage!$D$5:$ABF$11,MATCH(UsagePerHour!$B$4,Usage!$C$5:$C$11,0),MATCH(UsagePerHour!FC$4,Usage!$D$3:$ABF$3,0)),"")</f>
        <v>10.211465808644094</v>
      </c>
      <c r="FD11" s="6">
        <f>IFERROR(INDEX(Sales!$D$5:$ABF$18,MATCH(UsagePerHour!$B11,Sales!$C$5:$C$18,0),MATCH(UsagePerHour!FD$4,Sales!$D$3:$ABF$3,0))/FD$2*INDEX(Usage!$D$5:$ABF$11,MATCH(UsagePerHour!$B$4,Usage!$C$5:$C$11,0),MATCH(UsagePerHour!FD$4,Usage!$D$3:$ABF$3,0)),"")</f>
        <v>6.1255611160033512</v>
      </c>
      <c r="FE11" s="6">
        <f>IFERROR(INDEX(Sales!$D$5:$ABF$18,MATCH(UsagePerHour!$B11,Sales!$C$5:$C$18,0),MATCH(UsagePerHour!FE$4,Sales!$D$3:$ABF$3,0))/FE$2*INDEX(Usage!$D$5:$ABF$11,MATCH(UsagePerHour!$B$4,Usage!$C$5:$C$11,0),MATCH(UsagePerHour!FE$4,Usage!$D$3:$ABF$3,0)),"")</f>
        <v>10.212477602215344</v>
      </c>
      <c r="FF11" s="6">
        <f>IFERROR(INDEX(Sales!$D$5:$ABF$18,MATCH(UsagePerHour!$B11,Sales!$C$5:$C$18,0),MATCH(UsagePerHour!FF$4,Sales!$D$3:$ABF$3,0))/FF$2*INDEX(Usage!$D$5:$ABF$11,MATCH(UsagePerHour!$B$4,Usage!$C$5:$C$11,0),MATCH(UsagePerHour!FF$4,Usage!$D$3:$ABF$3,0)),"")</f>
        <v>9.6173533699428937</v>
      </c>
      <c r="FG11" s="6">
        <f>IFERROR(INDEX(Sales!$D$5:$ABF$18,MATCH(UsagePerHour!$B11,Sales!$C$5:$C$18,0),MATCH(UsagePerHour!FG$4,Sales!$D$3:$ABF$3,0))/FG$2*INDEX(Usage!$D$5:$ABF$11,MATCH(UsagePerHour!$B$4,Usage!$C$5:$C$11,0),MATCH(UsagePerHour!FG$4,Usage!$D$3:$ABF$3,0)),"")</f>
        <v>27.930685383446001</v>
      </c>
      <c r="FH11" s="6">
        <f>IFERROR(INDEX(Sales!$D$5:$ABF$18,MATCH(UsagePerHour!$B11,Sales!$C$5:$C$18,0),MATCH(UsagePerHour!FH$4,Sales!$D$3:$ABF$3,0))/FH$2*INDEX(Usage!$D$5:$ABF$11,MATCH(UsagePerHour!$B$4,Usage!$C$5:$C$11,0),MATCH(UsagePerHour!FH$4,Usage!$D$3:$ABF$3,0)),"")</f>
        <v>1.3673084876614128</v>
      </c>
      <c r="FI11" s="6">
        <f>IFERROR(INDEX(Sales!$D$5:$ABF$18,MATCH(UsagePerHour!$B11,Sales!$C$5:$C$18,0),MATCH(UsagePerHour!FI$4,Sales!$D$3:$ABF$3,0))/FI$2*INDEX(Usage!$D$5:$ABF$11,MATCH(UsagePerHour!$B$4,Usage!$C$5:$C$11,0),MATCH(UsagePerHour!FI$4,Usage!$D$3:$ABF$3,0)),"")</f>
        <v>10.408496820948184</v>
      </c>
      <c r="FJ11" s="6">
        <f>IFERROR(INDEX(Sales!$D$5:$ABF$18,MATCH(UsagePerHour!$B11,Sales!$C$5:$C$18,0),MATCH(UsagePerHour!FJ$4,Sales!$D$3:$ABF$3,0))/FJ$2*INDEX(Usage!$D$5:$ABF$11,MATCH(UsagePerHour!$B$4,Usage!$C$5:$C$11,0),MATCH(UsagePerHour!FJ$4,Usage!$D$3:$ABF$3,0)),"")</f>
        <v>15.915709453402339</v>
      </c>
      <c r="FK11" s="6">
        <f>IFERROR(INDEX(Sales!$D$5:$ABF$18,MATCH(UsagePerHour!$B11,Sales!$C$5:$C$18,0),MATCH(UsagePerHour!FK$4,Sales!$D$3:$ABF$3,0))/FK$2*INDEX(Usage!$D$5:$ABF$11,MATCH(UsagePerHour!$B$4,Usage!$C$5:$C$11,0),MATCH(UsagePerHour!FK$4,Usage!$D$3:$ABF$3,0)),"")</f>
        <v>53.966712555266625</v>
      </c>
      <c r="FL11" s="6">
        <f>IFERROR(INDEX(Sales!$D$5:$ABF$18,MATCH(UsagePerHour!$B11,Sales!$C$5:$C$18,0),MATCH(UsagePerHour!FL$4,Sales!$D$3:$ABF$3,0))/FL$2*INDEX(Usage!$D$5:$ABF$11,MATCH(UsagePerHour!$B$4,Usage!$C$5:$C$11,0),MATCH(UsagePerHour!FL$4,Usage!$D$3:$ABF$3,0)),"")</f>
        <v>21.168717620491023</v>
      </c>
      <c r="FM11" s="6">
        <f>IFERROR(INDEX(Sales!$D$5:$ABF$18,MATCH(UsagePerHour!$B11,Sales!$C$5:$C$18,0),MATCH(UsagePerHour!FM$4,Sales!$D$3:$ABF$3,0))/FM$2*INDEX(Usage!$D$5:$ABF$11,MATCH(UsagePerHour!$B$4,Usage!$C$5:$C$11,0),MATCH(UsagePerHour!FM$4,Usage!$D$3:$ABF$3,0)),"")</f>
        <v>52.618949346310366</v>
      </c>
      <c r="FN11" s="6">
        <f>IFERROR(INDEX(Sales!$D$5:$ABF$18,MATCH(UsagePerHour!$B11,Sales!$C$5:$C$18,0),MATCH(UsagePerHour!FN$4,Sales!$D$3:$ABF$3,0))/FN$2*INDEX(Usage!$D$5:$ABF$11,MATCH(UsagePerHour!$B$4,Usage!$C$5:$C$11,0),MATCH(UsagePerHour!FN$4,Usage!$D$3:$ABF$3,0)),"")</f>
        <v>96.391937454516324</v>
      </c>
      <c r="FO11" s="6">
        <f>IFERROR(INDEX(Sales!$D$5:$ABF$18,MATCH(UsagePerHour!$B11,Sales!$C$5:$C$18,0),MATCH(UsagePerHour!FO$4,Sales!$D$3:$ABF$3,0))/FO$2*INDEX(Usage!$D$5:$ABF$11,MATCH(UsagePerHour!$B$4,Usage!$C$5:$C$11,0),MATCH(UsagePerHour!FO$4,Usage!$D$3:$ABF$3,0)),"")</f>
        <v>28.419597229693384</v>
      </c>
      <c r="FP11" s="6">
        <f>IFERROR(INDEX(Sales!$D$5:$ABF$18,MATCH(UsagePerHour!$B11,Sales!$C$5:$C$18,0),MATCH(UsagePerHour!FP$4,Sales!$D$3:$ABF$3,0))/FP$2*INDEX(Usage!$D$5:$ABF$11,MATCH(UsagePerHour!$B$4,Usage!$C$5:$C$11,0),MATCH(UsagePerHour!FP$4,Usage!$D$3:$ABF$3,0)),"")</f>
        <v>67.678445450034843</v>
      </c>
      <c r="FQ11" s="6">
        <f>IFERROR(INDEX(Sales!$D$5:$ABF$18,MATCH(UsagePerHour!$B11,Sales!$C$5:$C$18,0),MATCH(UsagePerHour!FQ$4,Sales!$D$3:$ABF$3,0))/FQ$2*INDEX(Usage!$D$5:$ABF$11,MATCH(UsagePerHour!$B$4,Usage!$C$5:$C$11,0),MATCH(UsagePerHour!FQ$4,Usage!$D$3:$ABF$3,0)),"")</f>
        <v>73.317681683789885</v>
      </c>
      <c r="FR11" s="6">
        <f>IFERROR(INDEX(Sales!$D$5:$ABF$18,MATCH(UsagePerHour!$B11,Sales!$C$5:$C$18,0),MATCH(UsagePerHour!FR$4,Sales!$D$3:$ABF$3,0))/FR$2*INDEX(Usage!$D$5:$ABF$11,MATCH(UsagePerHour!$B$4,Usage!$C$5:$C$11,0),MATCH(UsagePerHour!FR$4,Usage!$D$3:$ABF$3,0)),"")</f>
        <v>55.897945374015755</v>
      </c>
      <c r="FS11" s="6">
        <f>IFERROR(INDEX(Sales!$D$5:$ABF$18,MATCH(UsagePerHour!$B11,Sales!$C$5:$C$18,0),MATCH(UsagePerHour!FS$4,Sales!$D$3:$ABF$3,0))/FS$2*INDEX(Usage!$D$5:$ABF$11,MATCH(UsagePerHour!$B$4,Usage!$C$5:$C$11,0),MATCH(UsagePerHour!FS$4,Usage!$D$3:$ABF$3,0)),"")</f>
        <v>51.668067364290387</v>
      </c>
      <c r="FT11" s="6">
        <f>IFERROR(INDEX(Sales!$D$5:$ABF$18,MATCH(UsagePerHour!$B11,Sales!$C$5:$C$18,0),MATCH(UsagePerHour!FT$4,Sales!$D$3:$ABF$3,0))/FT$2*INDEX(Usage!$D$5:$ABF$11,MATCH(UsagePerHour!$B$4,Usage!$C$5:$C$11,0),MATCH(UsagePerHour!FT$4,Usage!$D$3:$ABF$3,0)),"")</f>
        <v>17.819161396111504</v>
      </c>
      <c r="FU11" s="6">
        <f>IFERROR(INDEX(Sales!$D$5:$ABF$18,MATCH(UsagePerHour!$B11,Sales!$C$5:$C$18,0),MATCH(UsagePerHour!FU$4,Sales!$D$3:$ABF$3,0))/FU$2*INDEX(Usage!$D$5:$ABF$11,MATCH(UsagePerHour!$B$4,Usage!$C$5:$C$11,0),MATCH(UsagePerHour!FU$4,Usage!$D$3:$ABF$3,0)),"")</f>
        <v>203.6686727182333</v>
      </c>
      <c r="FV11" s="6">
        <f>IFERROR(INDEX(Sales!$D$5:$ABF$18,MATCH(UsagePerHour!$B11,Sales!$C$5:$C$18,0),MATCH(UsagePerHour!FV$4,Sales!$D$3:$ABF$3,0))/FV$2*INDEX(Usage!$D$5:$ABF$11,MATCH(UsagePerHour!$B$4,Usage!$C$5:$C$11,0),MATCH(UsagePerHour!FV$4,Usage!$D$3:$ABF$3,0)),"")</f>
        <v>25.149569049624734</v>
      </c>
      <c r="FW11" s="6">
        <f>IFERROR(INDEX(Sales!$D$5:$ABF$18,MATCH(UsagePerHour!$B11,Sales!$C$5:$C$18,0),MATCH(UsagePerHour!FW$4,Sales!$D$3:$ABF$3,0))/FW$2*INDEX(Usage!$D$5:$ABF$11,MATCH(UsagePerHour!$B$4,Usage!$C$5:$C$11,0),MATCH(UsagePerHour!FW$4,Usage!$D$3:$ABF$3,0)),"")</f>
        <v>17.975218305879896</v>
      </c>
      <c r="FX11" s="6">
        <f>IFERROR(INDEX(Sales!$D$5:$ABF$18,MATCH(UsagePerHour!$B11,Sales!$C$5:$C$18,0),MATCH(UsagePerHour!FX$4,Sales!$D$3:$ABF$3,0))/FX$2*INDEX(Usage!$D$5:$ABF$11,MATCH(UsagePerHour!$B$4,Usage!$C$5:$C$11,0),MATCH(UsagePerHour!FX$4,Usage!$D$3:$ABF$3,0)),"")</f>
        <v>6.5546830344973142</v>
      </c>
      <c r="FY11" s="6">
        <f>IFERROR(INDEX(Sales!$D$5:$ABF$18,MATCH(UsagePerHour!$B11,Sales!$C$5:$C$18,0),MATCH(UsagePerHour!FY$4,Sales!$D$3:$ABF$3,0))/FY$2*INDEX(Usage!$D$5:$ABF$11,MATCH(UsagePerHour!$B$4,Usage!$C$5:$C$11,0),MATCH(UsagePerHour!FY$4,Usage!$D$3:$ABF$3,0)),"")</f>
        <v>16.923975696214679</v>
      </c>
      <c r="FZ11" s="6">
        <f>IFERROR(INDEX(Sales!$D$5:$ABF$18,MATCH(UsagePerHour!$B11,Sales!$C$5:$C$18,0),MATCH(UsagePerHour!FZ$4,Sales!$D$3:$ABF$3,0))/FZ$2*INDEX(Usage!$D$5:$ABF$11,MATCH(UsagePerHour!$B$4,Usage!$C$5:$C$11,0),MATCH(UsagePerHour!FZ$4,Usage!$D$3:$ABF$3,0)),"")</f>
        <v>22.665958770165243</v>
      </c>
      <c r="GA11" s="6">
        <f>IFERROR(INDEX(Sales!$D$5:$ABF$18,MATCH(UsagePerHour!$B11,Sales!$C$5:$C$18,0),MATCH(UsagePerHour!GA$4,Sales!$D$3:$ABF$3,0))/GA$2*INDEX(Usage!$D$5:$ABF$11,MATCH(UsagePerHour!$B$4,Usage!$C$5:$C$11,0),MATCH(UsagePerHour!GA$4,Usage!$D$3:$ABF$3,0)),"")</f>
        <v>29.182277557824548</v>
      </c>
      <c r="GB11" s="6">
        <f>IFERROR(INDEX(Sales!$D$5:$ABF$18,MATCH(UsagePerHour!$B11,Sales!$C$5:$C$18,0),MATCH(UsagePerHour!GB$4,Sales!$D$3:$ABF$3,0))/GB$2*INDEX(Usage!$D$5:$ABF$11,MATCH(UsagePerHour!$B$4,Usage!$C$5:$C$11,0),MATCH(UsagePerHour!GB$4,Usage!$D$3:$ABF$3,0)),"")</f>
        <v>123.74269957728001</v>
      </c>
      <c r="GC11" s="6">
        <f>IFERROR(INDEX(Sales!$D$5:$ABF$18,MATCH(UsagePerHour!$B11,Sales!$C$5:$C$18,0),MATCH(UsagePerHour!GC$4,Sales!$D$3:$ABF$3,0))/GC$2*INDEX(Usage!$D$5:$ABF$11,MATCH(UsagePerHour!$B$4,Usage!$C$5:$C$11,0),MATCH(UsagePerHour!GC$4,Usage!$D$3:$ABF$3,0)),"")</f>
        <v>25.434231975626485</v>
      </c>
      <c r="GD11" s="6">
        <f>IFERROR(INDEX(Sales!$D$5:$ABF$18,MATCH(UsagePerHour!$B11,Sales!$C$5:$C$18,0),MATCH(UsagePerHour!GD$4,Sales!$D$3:$ABF$3,0))/GD$2*INDEX(Usage!$D$5:$ABF$11,MATCH(UsagePerHour!$B$4,Usage!$C$5:$C$11,0),MATCH(UsagePerHour!GD$4,Usage!$D$3:$ABF$3,0)),"")</f>
        <v>68.346786986971608</v>
      </c>
      <c r="GE11" s="6">
        <f>IFERROR(INDEX(Sales!$D$5:$ABF$18,MATCH(UsagePerHour!$B11,Sales!$C$5:$C$18,0),MATCH(UsagePerHour!GE$4,Sales!$D$3:$ABF$3,0))/GE$2*INDEX(Usage!$D$5:$ABF$11,MATCH(UsagePerHour!$B$4,Usage!$C$5:$C$11,0),MATCH(UsagePerHour!GE$4,Usage!$D$3:$ABF$3,0)),"")</f>
        <v>7.9531028159015618</v>
      </c>
      <c r="GF11" s="6">
        <f>IFERROR(INDEX(Sales!$D$5:$ABF$18,MATCH(UsagePerHour!$B11,Sales!$C$5:$C$18,0),MATCH(UsagePerHour!GF$4,Sales!$D$3:$ABF$3,0))/GF$2*INDEX(Usage!$D$5:$ABF$11,MATCH(UsagePerHour!$B$4,Usage!$C$5:$C$11,0),MATCH(UsagePerHour!GF$4,Usage!$D$3:$ABF$3,0)),"")</f>
        <v>34.245799897901236</v>
      </c>
      <c r="GG11" s="6">
        <f>IFERROR(INDEX(Sales!$D$5:$ABF$18,MATCH(UsagePerHour!$B11,Sales!$C$5:$C$18,0),MATCH(UsagePerHour!GG$4,Sales!$D$3:$ABF$3,0))/GG$2*INDEX(Usage!$D$5:$ABF$11,MATCH(UsagePerHour!$B$4,Usage!$C$5:$C$11,0),MATCH(UsagePerHour!GG$4,Usage!$D$3:$ABF$3,0)),"")</f>
        <v>14.480902744573013</v>
      </c>
      <c r="GH11" s="6">
        <f>IFERROR(INDEX(Sales!$D$5:$ABF$18,MATCH(UsagePerHour!$B11,Sales!$C$5:$C$18,0),MATCH(UsagePerHour!GH$4,Sales!$D$3:$ABF$3,0))/GH$2*INDEX(Usage!$D$5:$ABF$11,MATCH(UsagePerHour!$B$4,Usage!$C$5:$C$11,0),MATCH(UsagePerHour!GH$4,Usage!$D$3:$ABF$3,0)),"")</f>
        <v>30.255190170452689</v>
      </c>
      <c r="GI11" s="6">
        <f>IFERROR(INDEX(Sales!$D$5:$ABF$18,MATCH(UsagePerHour!$B11,Sales!$C$5:$C$18,0),MATCH(UsagePerHour!GI$4,Sales!$D$3:$ABF$3,0))/GI$2*INDEX(Usage!$D$5:$ABF$11,MATCH(UsagePerHour!$B$4,Usage!$C$5:$C$11,0),MATCH(UsagePerHour!GI$4,Usage!$D$3:$ABF$3,0)),"")</f>
        <v>341.94538455320696</v>
      </c>
      <c r="GJ11" s="6">
        <f>IFERROR(INDEX(Sales!$D$5:$ABF$18,MATCH(UsagePerHour!$B11,Sales!$C$5:$C$18,0),MATCH(UsagePerHour!GJ$4,Sales!$D$3:$ABF$3,0))/GJ$2*INDEX(Usage!$D$5:$ABF$11,MATCH(UsagePerHour!$B$4,Usage!$C$5:$C$11,0),MATCH(UsagePerHour!GJ$4,Usage!$D$3:$ABF$3,0)),"")</f>
        <v>41.194133625738282</v>
      </c>
      <c r="GK11" s="6">
        <f>IFERROR(INDEX(Sales!$D$5:$ABF$18,MATCH(UsagePerHour!$B11,Sales!$C$5:$C$18,0),MATCH(UsagePerHour!GK$4,Sales!$D$3:$ABF$3,0))/GK$2*INDEX(Usage!$D$5:$ABF$11,MATCH(UsagePerHour!$B$4,Usage!$C$5:$C$11,0),MATCH(UsagePerHour!GK$4,Usage!$D$3:$ABF$3,0)),"")</f>
        <v>59.389448868923161</v>
      </c>
      <c r="GL11" s="6">
        <f>IFERROR(INDEX(Sales!$D$5:$ABF$18,MATCH(UsagePerHour!$B11,Sales!$C$5:$C$18,0),MATCH(UsagePerHour!GL$4,Sales!$D$3:$ABF$3,0))/GL$2*INDEX(Usage!$D$5:$ABF$11,MATCH(UsagePerHour!$B$4,Usage!$C$5:$C$11,0),MATCH(UsagePerHour!GL$4,Usage!$D$3:$ABF$3,0)),"")</f>
        <v>10.134722200733371</v>
      </c>
      <c r="GM11" s="6">
        <f>IFERROR(INDEX(Sales!$D$5:$ABF$18,MATCH(UsagePerHour!$B11,Sales!$C$5:$C$18,0),MATCH(UsagePerHour!GM$4,Sales!$D$3:$ABF$3,0))/GM$2*INDEX(Usage!$D$5:$ABF$11,MATCH(UsagePerHour!$B$4,Usage!$C$5:$C$11,0),MATCH(UsagePerHour!GM$4,Usage!$D$3:$ABF$3,0)),"")</f>
        <v>51.865631679211972</v>
      </c>
      <c r="GN11" s="6">
        <f>IFERROR(INDEX(Sales!$D$5:$ABF$18,MATCH(UsagePerHour!$B11,Sales!$C$5:$C$18,0),MATCH(UsagePerHour!GN$4,Sales!$D$3:$ABF$3,0))/GN$2*INDEX(Usage!$D$5:$ABF$11,MATCH(UsagePerHour!$B$4,Usage!$C$5:$C$11,0),MATCH(UsagePerHour!GN$4,Usage!$D$3:$ABF$3,0)),"")</f>
        <v>26.532347534255361</v>
      </c>
      <c r="GO11" s="6">
        <f>IFERROR(INDEX(Sales!$D$5:$ABF$18,MATCH(UsagePerHour!$B11,Sales!$C$5:$C$18,0),MATCH(UsagePerHour!GO$4,Sales!$D$3:$ABF$3,0))/GO$2*INDEX(Usage!$D$5:$ABF$11,MATCH(UsagePerHour!$B$4,Usage!$C$5:$C$11,0),MATCH(UsagePerHour!GO$4,Usage!$D$3:$ABF$3,0)),"")</f>
        <v>24.381179475411798</v>
      </c>
      <c r="GP11" s="6">
        <f>IFERROR(INDEX(Sales!$D$5:$ABF$18,MATCH(UsagePerHour!$B11,Sales!$C$5:$C$18,0),MATCH(UsagePerHour!GP$4,Sales!$D$3:$ABF$3,0))/GP$2*INDEX(Usage!$D$5:$ABF$11,MATCH(UsagePerHour!$B$4,Usage!$C$5:$C$11,0),MATCH(UsagePerHour!GP$4,Usage!$D$3:$ABF$3,0)),"")</f>
        <v>398.55704215720539</v>
      </c>
      <c r="GQ11" s="6">
        <f>IFERROR(INDEX(Sales!$D$5:$ABF$18,MATCH(UsagePerHour!$B11,Sales!$C$5:$C$18,0),MATCH(UsagePerHour!GQ$4,Sales!$D$3:$ABF$3,0))/GQ$2*INDEX(Usage!$D$5:$ABF$11,MATCH(UsagePerHour!$B$4,Usage!$C$5:$C$11,0),MATCH(UsagePerHour!GQ$4,Usage!$D$3:$ABF$3,0)),"")</f>
        <v>36.271350908984623</v>
      </c>
      <c r="GR11" s="6">
        <f>IFERROR(INDEX(Sales!$D$5:$ABF$18,MATCH(UsagePerHour!$B11,Sales!$C$5:$C$18,0),MATCH(UsagePerHour!GR$4,Sales!$D$3:$ABF$3,0))/GR$2*INDEX(Usage!$D$5:$ABF$11,MATCH(UsagePerHour!$B$4,Usage!$C$5:$C$11,0),MATCH(UsagePerHour!GR$4,Usage!$D$3:$ABF$3,0)),"")</f>
        <v>30.611009141167642</v>
      </c>
      <c r="GS11" s="6">
        <f>IFERROR(INDEX(Sales!$D$5:$ABF$18,MATCH(UsagePerHour!$B11,Sales!$C$5:$C$18,0),MATCH(UsagePerHour!GS$4,Sales!$D$3:$ABF$3,0))/GS$2*INDEX(Usage!$D$5:$ABF$11,MATCH(UsagePerHour!$B$4,Usage!$C$5:$C$11,0),MATCH(UsagePerHour!GS$4,Usage!$D$3:$ABF$3,0)),"")</f>
        <v>5.7888548057259719</v>
      </c>
      <c r="GT11" s="6">
        <f>IFERROR(INDEX(Sales!$D$5:$ABF$18,MATCH(UsagePerHour!$B11,Sales!$C$5:$C$18,0),MATCH(UsagePerHour!GT$4,Sales!$D$3:$ABF$3,0))/GT$2*INDEX(Usage!$D$5:$ABF$11,MATCH(UsagePerHour!$B$4,Usage!$C$5:$C$11,0),MATCH(UsagePerHour!GT$4,Usage!$D$3:$ABF$3,0)),"")</f>
        <v>61.628560910027169</v>
      </c>
      <c r="GU11" s="6">
        <f>IFERROR(INDEX(Sales!$D$5:$ABF$18,MATCH(UsagePerHour!$B11,Sales!$C$5:$C$18,0),MATCH(UsagePerHour!GU$4,Sales!$D$3:$ABF$3,0))/GU$2*INDEX(Usage!$D$5:$ABF$11,MATCH(UsagePerHour!$B$4,Usage!$C$5:$C$11,0),MATCH(UsagePerHour!GU$4,Usage!$D$3:$ABF$3,0)),"")</f>
        <v>54.007314192835643</v>
      </c>
      <c r="GV11" s="6">
        <f>IFERROR(INDEX(Sales!$D$5:$ABF$18,MATCH(UsagePerHour!$B11,Sales!$C$5:$C$18,0),MATCH(UsagePerHour!GV$4,Sales!$D$3:$ABF$3,0))/GV$2*INDEX(Usage!$D$5:$ABF$11,MATCH(UsagePerHour!$B$4,Usage!$C$5:$C$11,0),MATCH(UsagePerHour!GV$4,Usage!$D$3:$ABF$3,0)),"")</f>
        <v>22.465699234767687</v>
      </c>
      <c r="GW11" s="6">
        <f>IFERROR(INDEX(Sales!$D$5:$ABF$18,MATCH(UsagePerHour!$B11,Sales!$C$5:$C$18,0),MATCH(UsagePerHour!GW$4,Sales!$D$3:$ABF$3,0))/GW$2*INDEX(Usage!$D$5:$ABF$11,MATCH(UsagePerHour!$B$4,Usage!$C$5:$C$11,0),MATCH(UsagePerHour!GW$4,Usage!$D$3:$ABF$3,0)),"")</f>
        <v>203.9769602610364</v>
      </c>
      <c r="GX11" s="6">
        <f>IFERROR(INDEX(Sales!$D$5:$ABF$18,MATCH(UsagePerHour!$B11,Sales!$C$5:$C$18,0),MATCH(UsagePerHour!GX$4,Sales!$D$3:$ABF$3,0))/GX$2*INDEX(Usage!$D$5:$ABF$11,MATCH(UsagePerHour!$B$4,Usage!$C$5:$C$11,0),MATCH(UsagePerHour!GX$4,Usage!$D$3:$ABF$3,0)),"")</f>
        <v>9.7438936836477499</v>
      </c>
      <c r="GY11" s="6">
        <f>IFERROR(INDEX(Sales!$D$5:$ABF$18,MATCH(UsagePerHour!$B11,Sales!$C$5:$C$18,0),MATCH(UsagePerHour!GY$4,Sales!$D$3:$ABF$3,0))/GY$2*INDEX(Usage!$D$5:$ABF$11,MATCH(UsagePerHour!$B$4,Usage!$C$5:$C$11,0),MATCH(UsagePerHour!GY$4,Usage!$D$3:$ABF$3,0)),"")</f>
        <v>37.321720072922759</v>
      </c>
      <c r="GZ11" s="6">
        <f>IFERROR(INDEX(Sales!$D$5:$ABF$18,MATCH(UsagePerHour!$B11,Sales!$C$5:$C$18,0),MATCH(UsagePerHour!GZ$4,Sales!$D$3:$ABF$3,0))/GZ$2*INDEX(Usage!$D$5:$ABF$11,MATCH(UsagePerHour!$B$4,Usage!$C$5:$C$11,0),MATCH(UsagePerHour!GZ$4,Usage!$D$3:$ABF$3,0)),"")</f>
        <v>68.851832335329334</v>
      </c>
      <c r="HA11" s="6">
        <f>IFERROR(INDEX(Sales!$D$5:$ABF$18,MATCH(UsagePerHour!$B11,Sales!$C$5:$C$18,0),MATCH(UsagePerHour!HA$4,Sales!$D$3:$ABF$3,0))/HA$2*INDEX(Usage!$D$5:$ABF$11,MATCH(UsagePerHour!$B$4,Usage!$C$5:$C$11,0),MATCH(UsagePerHour!HA$4,Usage!$D$3:$ABF$3,0)),"")</f>
        <v>49.044883303411133</v>
      </c>
      <c r="HB11" s="6">
        <f>IFERROR(INDEX(Sales!$D$5:$ABF$18,MATCH(UsagePerHour!$B11,Sales!$C$5:$C$18,0),MATCH(UsagePerHour!HB$4,Sales!$D$3:$ABF$3,0))/HB$2*INDEX(Usage!$D$5:$ABF$11,MATCH(UsagePerHour!$B$4,Usage!$C$5:$C$11,0),MATCH(UsagePerHour!HB$4,Usage!$D$3:$ABF$3,0)),"")</f>
        <v>19.2580506333851</v>
      </c>
      <c r="HC11" s="6">
        <f>IFERROR(INDEX(Sales!$D$5:$ABF$18,MATCH(UsagePerHour!$B11,Sales!$C$5:$C$18,0),MATCH(UsagePerHour!HC$4,Sales!$D$3:$ABF$3,0))/HC$2*INDEX(Usage!$D$5:$ABF$11,MATCH(UsagePerHour!$B$4,Usage!$C$5:$C$11,0),MATCH(UsagePerHour!HC$4,Usage!$D$3:$ABF$3,0)),"")</f>
        <v>34.931835418457055</v>
      </c>
      <c r="HD11" s="6">
        <f>IFERROR(INDEX(Sales!$D$5:$ABF$18,MATCH(UsagePerHour!$B11,Sales!$C$5:$C$18,0),MATCH(UsagePerHour!HD$4,Sales!$D$3:$ABF$3,0))/HD$2*INDEX(Usage!$D$5:$ABF$11,MATCH(UsagePerHour!$B$4,Usage!$C$5:$C$11,0),MATCH(UsagePerHour!HD$4,Usage!$D$3:$ABF$3,0)),"")</f>
        <v>213.72346491190066</v>
      </c>
      <c r="HE11" s="6">
        <f>IFERROR(INDEX(Sales!$D$5:$ABF$18,MATCH(UsagePerHour!$B11,Sales!$C$5:$C$18,0),MATCH(UsagePerHour!HE$4,Sales!$D$3:$ABF$3,0))/HE$2*INDEX(Usage!$D$5:$ABF$11,MATCH(UsagePerHour!$B$4,Usage!$C$5:$C$11,0),MATCH(UsagePerHour!HE$4,Usage!$D$3:$ABF$3,0)),"")</f>
        <v>39.634782763311136</v>
      </c>
      <c r="HF11" s="6">
        <f>IFERROR(INDEX(Sales!$D$5:$ABF$18,MATCH(UsagePerHour!$B11,Sales!$C$5:$C$18,0),MATCH(UsagePerHour!HF$4,Sales!$D$3:$ABF$3,0))/HF$2*INDEX(Usage!$D$5:$ABF$11,MATCH(UsagePerHour!$B$4,Usage!$C$5:$C$11,0),MATCH(UsagePerHour!HF$4,Usage!$D$3:$ABF$3,0)),"")</f>
        <v>29.082932887791465</v>
      </c>
      <c r="HG11" s="6">
        <f>IFERROR(INDEX(Sales!$D$5:$ABF$18,MATCH(UsagePerHour!$B11,Sales!$C$5:$C$18,0),MATCH(UsagePerHour!HG$4,Sales!$D$3:$ABF$3,0))/HG$2*INDEX(Usage!$D$5:$ABF$11,MATCH(UsagePerHour!$B$4,Usage!$C$5:$C$11,0),MATCH(UsagePerHour!HG$4,Usage!$D$3:$ABF$3,0)),"")</f>
        <v>14.892569838091037</v>
      </c>
      <c r="HH11" s="6">
        <f>IFERROR(INDEX(Sales!$D$5:$ABF$18,MATCH(UsagePerHour!$B11,Sales!$C$5:$C$18,0),MATCH(UsagePerHour!HH$4,Sales!$D$3:$ABF$3,0))/HH$2*INDEX(Usage!$D$5:$ABF$11,MATCH(UsagePerHour!$B$4,Usage!$C$5:$C$11,0),MATCH(UsagePerHour!HH$4,Usage!$D$3:$ABF$3,0)),"")</f>
        <v>105.44783737798872</v>
      </c>
      <c r="HI11" s="6">
        <f>IFERROR(INDEX(Sales!$D$5:$ABF$18,MATCH(UsagePerHour!$B11,Sales!$C$5:$C$18,0),MATCH(UsagePerHour!HI$4,Sales!$D$3:$ABF$3,0))/HI$2*INDEX(Usage!$D$5:$ABF$11,MATCH(UsagePerHour!$B$4,Usage!$C$5:$C$11,0),MATCH(UsagePerHour!HI$4,Usage!$D$3:$ABF$3,0)),"")</f>
        <v>46.826445494812567</v>
      </c>
      <c r="HJ11" s="6">
        <f>IFERROR(INDEX(Sales!$D$5:$ABF$18,MATCH(UsagePerHour!$B11,Sales!$C$5:$C$18,0),MATCH(UsagePerHour!HJ$4,Sales!$D$3:$ABF$3,0))/HJ$2*INDEX(Usage!$D$5:$ABF$11,MATCH(UsagePerHour!$B$4,Usage!$C$5:$C$11,0),MATCH(UsagePerHour!HJ$4,Usage!$D$3:$ABF$3,0)),"")</f>
        <v>20.793793714813489</v>
      </c>
      <c r="HK11" s="6">
        <f>IFERROR(INDEX(Sales!$D$5:$ABF$18,MATCH(UsagePerHour!$B11,Sales!$C$5:$C$18,0),MATCH(UsagePerHour!HK$4,Sales!$D$3:$ABF$3,0))/HK$2*INDEX(Usage!$D$5:$ABF$11,MATCH(UsagePerHour!$B$4,Usage!$C$5:$C$11,0),MATCH(UsagePerHour!HK$4,Usage!$D$3:$ABF$3,0)),"")</f>
        <v>76.341672822733798</v>
      </c>
      <c r="HL11" s="6">
        <f>IFERROR(INDEX(Sales!$D$5:$ABF$18,MATCH(UsagePerHour!$B11,Sales!$C$5:$C$18,0),MATCH(UsagePerHour!HL$4,Sales!$D$3:$ABF$3,0))/HL$2*INDEX(Usage!$D$5:$ABF$11,MATCH(UsagePerHour!$B$4,Usage!$C$5:$C$11,0),MATCH(UsagePerHour!HL$4,Usage!$D$3:$ABF$3,0)),"")</f>
        <v>34.900236526440281</v>
      </c>
      <c r="HM11" s="6">
        <f>IFERROR(INDEX(Sales!$D$5:$ABF$18,MATCH(UsagePerHour!$B11,Sales!$C$5:$C$18,0),MATCH(UsagePerHour!HM$4,Sales!$D$3:$ABF$3,0))/HM$2*INDEX(Usage!$D$5:$ABF$11,MATCH(UsagePerHour!$B$4,Usage!$C$5:$C$11,0),MATCH(UsagePerHour!HM$4,Usage!$D$3:$ABF$3,0)),"")</f>
        <v>29.361180376554969</v>
      </c>
      <c r="HN11" s="6">
        <f>IFERROR(INDEX(Sales!$D$5:$ABF$18,MATCH(UsagePerHour!$B11,Sales!$C$5:$C$18,0),MATCH(UsagePerHour!HN$4,Sales!$D$3:$ABF$3,0))/HN$2*INDEX(Usage!$D$5:$ABF$11,MATCH(UsagePerHour!$B$4,Usage!$C$5:$C$11,0),MATCH(UsagePerHour!HN$4,Usage!$D$3:$ABF$3,0)),"")</f>
        <v>32.383020422529576</v>
      </c>
      <c r="HO11" s="6">
        <f>IFERROR(INDEX(Sales!$D$5:$ABF$18,MATCH(UsagePerHour!$B11,Sales!$C$5:$C$18,0),MATCH(UsagePerHour!HO$4,Sales!$D$3:$ABF$3,0))/HO$2*INDEX(Usage!$D$5:$ABF$11,MATCH(UsagePerHour!$B$4,Usage!$C$5:$C$11,0),MATCH(UsagePerHour!HO$4,Usage!$D$3:$ABF$3,0)),"")</f>
        <v>99.737431248445318</v>
      </c>
      <c r="HP11" s="6">
        <f>IFERROR(INDEX(Sales!$D$5:$ABF$18,MATCH(UsagePerHour!$B11,Sales!$C$5:$C$18,0),MATCH(UsagePerHour!HP$4,Sales!$D$3:$ABF$3,0))/HP$2*INDEX(Usage!$D$5:$ABF$11,MATCH(UsagePerHour!$B$4,Usage!$C$5:$C$11,0),MATCH(UsagePerHour!HP$4,Usage!$D$3:$ABF$3,0)),"")</f>
        <v>36.270599788613417</v>
      </c>
      <c r="HQ11" s="6">
        <f>IFERROR(INDEX(Sales!$D$5:$ABF$18,MATCH(UsagePerHour!$B11,Sales!$C$5:$C$18,0),MATCH(UsagePerHour!HQ$4,Sales!$D$3:$ABF$3,0))/HQ$2*INDEX(Usage!$D$5:$ABF$11,MATCH(UsagePerHour!$B$4,Usage!$C$5:$C$11,0),MATCH(UsagePerHour!HQ$4,Usage!$D$3:$ABF$3,0)),"")</f>
        <v>28.207573802575403</v>
      </c>
      <c r="HR11" s="6">
        <f>IFERROR(INDEX(Sales!$D$5:$ABF$18,MATCH(UsagePerHour!$B11,Sales!$C$5:$C$18,0),MATCH(UsagePerHour!HR$4,Sales!$D$3:$ABF$3,0))/HR$2*INDEX(Usage!$D$5:$ABF$11,MATCH(UsagePerHour!$B$4,Usage!$C$5:$C$11,0),MATCH(UsagePerHour!HR$4,Usage!$D$3:$ABF$3,0)),"")</f>
        <v>263.14140623117515</v>
      </c>
      <c r="HS11" s="6">
        <f>IFERROR(INDEX(Sales!$D$5:$ABF$18,MATCH(UsagePerHour!$B11,Sales!$C$5:$C$18,0),MATCH(UsagePerHour!HS$4,Sales!$D$3:$ABF$3,0))/HS$2*INDEX(Usage!$D$5:$ABF$11,MATCH(UsagePerHour!$B$4,Usage!$C$5:$C$11,0),MATCH(UsagePerHour!HS$4,Usage!$D$3:$ABF$3,0)),"")</f>
        <v>50.607219092277006</v>
      </c>
      <c r="HT11" s="6">
        <f>IFERROR(INDEX(Sales!$D$5:$ABF$18,MATCH(UsagePerHour!$B11,Sales!$C$5:$C$18,0),MATCH(UsagePerHour!HT$4,Sales!$D$3:$ABF$3,0))/HT$2*INDEX(Usage!$D$5:$ABF$11,MATCH(UsagePerHour!$B$4,Usage!$C$5:$C$11,0),MATCH(UsagePerHour!HT$4,Usage!$D$3:$ABF$3,0)),"")</f>
        <v>30.034468839224179</v>
      </c>
      <c r="HU11" s="6">
        <f>IFERROR(INDEX(Sales!$D$5:$ABF$18,MATCH(UsagePerHour!$B11,Sales!$C$5:$C$18,0),MATCH(UsagePerHour!HU$4,Sales!$D$3:$ABF$3,0))/HU$2*INDEX(Usage!$D$5:$ABF$11,MATCH(UsagePerHour!$B$4,Usage!$C$5:$C$11,0),MATCH(UsagePerHour!HU$4,Usage!$D$3:$ABF$3,0)),"")</f>
        <v>3.911398675934127</v>
      </c>
      <c r="HV11" s="6">
        <f>IFERROR(INDEX(Sales!$D$5:$ABF$18,MATCH(UsagePerHour!$B11,Sales!$C$5:$C$18,0),MATCH(UsagePerHour!HV$4,Sales!$D$3:$ABF$3,0))/HV$2*INDEX(Usage!$D$5:$ABF$11,MATCH(UsagePerHour!$B$4,Usage!$C$5:$C$11,0),MATCH(UsagePerHour!HV$4,Usage!$D$3:$ABF$3,0)),"")</f>
        <v>49.943110378233534</v>
      </c>
      <c r="HW11" s="6">
        <f>IFERROR(INDEX(Sales!$D$5:$ABF$18,MATCH(UsagePerHour!$B11,Sales!$C$5:$C$18,0),MATCH(UsagePerHour!HW$4,Sales!$D$3:$ABF$3,0))/HW$2*INDEX(Usage!$D$5:$ABF$11,MATCH(UsagePerHour!$B$4,Usage!$C$5:$C$11,0),MATCH(UsagePerHour!HW$4,Usage!$D$3:$ABF$3,0)),"")</f>
        <v>42.264835790740662</v>
      </c>
      <c r="HX11" s="6">
        <f>IFERROR(INDEX(Sales!$D$5:$ABF$18,MATCH(UsagePerHour!$B11,Sales!$C$5:$C$18,0),MATCH(UsagePerHour!HX$4,Sales!$D$3:$ABF$3,0))/HX$2*INDEX(Usage!$D$5:$ABF$11,MATCH(UsagePerHour!$B$4,Usage!$C$5:$C$11,0),MATCH(UsagePerHour!HX$4,Usage!$D$3:$ABF$3,0)),"")</f>
        <v>28.122501471408807</v>
      </c>
      <c r="HY11" s="6">
        <f>IFERROR(INDEX(Sales!$D$5:$ABF$18,MATCH(UsagePerHour!$B11,Sales!$C$5:$C$18,0),MATCH(UsagePerHour!HY$4,Sales!$D$3:$ABF$3,0))/HY$2*INDEX(Usage!$D$5:$ABF$11,MATCH(UsagePerHour!$B$4,Usage!$C$5:$C$11,0),MATCH(UsagePerHour!HY$4,Usage!$D$3:$ABF$3,0)),"")</f>
        <v>296.55353043846196</v>
      </c>
      <c r="HZ11" s="6">
        <f>IFERROR(INDEX(Sales!$D$5:$ABF$18,MATCH(UsagePerHour!$B11,Sales!$C$5:$C$18,0),MATCH(UsagePerHour!HZ$4,Sales!$D$3:$ABF$3,0))/HZ$2*INDEX(Usage!$D$5:$ABF$11,MATCH(UsagePerHour!$B$4,Usage!$C$5:$C$11,0),MATCH(UsagePerHour!HZ$4,Usage!$D$3:$ABF$3,0)),"")</f>
        <v>47.200571577032996</v>
      </c>
      <c r="IA11" s="6">
        <f>IFERROR(INDEX(Sales!$D$5:$ABF$18,MATCH(UsagePerHour!$B11,Sales!$C$5:$C$18,0),MATCH(UsagePerHour!IA$4,Sales!$D$3:$ABF$3,0))/IA$2*INDEX(Usage!$D$5:$ABF$11,MATCH(UsagePerHour!$B$4,Usage!$C$5:$C$11,0),MATCH(UsagePerHour!IA$4,Usage!$D$3:$ABF$3,0)),"")</f>
        <v>25.042182504959843</v>
      </c>
      <c r="IB11" s="6">
        <f>IFERROR(INDEX(Sales!$D$5:$ABF$18,MATCH(UsagePerHour!$B11,Sales!$C$5:$C$18,0),MATCH(UsagePerHour!IB$4,Sales!$D$3:$ABF$3,0))/IB$2*INDEX(Usage!$D$5:$ABF$11,MATCH(UsagePerHour!$B$4,Usage!$C$5:$C$11,0),MATCH(UsagePerHour!IB$4,Usage!$D$3:$ABF$3,0)),"")</f>
        <v>12.687299297249501</v>
      </c>
      <c r="IC11" s="6">
        <f>IFERROR(INDEX(Sales!$D$5:$ABF$18,MATCH(UsagePerHour!$B11,Sales!$C$5:$C$18,0),MATCH(UsagePerHour!IC$4,Sales!$D$3:$ABF$3,0))/IC$2*INDEX(Usage!$D$5:$ABF$11,MATCH(UsagePerHour!$B$4,Usage!$C$5:$C$11,0),MATCH(UsagePerHour!IC$4,Usage!$D$3:$ABF$3,0)),"")</f>
        <v>55.077699246236406</v>
      </c>
      <c r="ID11" s="6">
        <f>IFERROR(INDEX(Sales!$D$5:$ABF$18,MATCH(UsagePerHour!$B11,Sales!$C$5:$C$18,0),MATCH(UsagePerHour!ID$4,Sales!$D$3:$ABF$3,0))/ID$2*INDEX(Usage!$D$5:$ABF$11,MATCH(UsagePerHour!$B$4,Usage!$C$5:$C$11,0),MATCH(UsagePerHour!ID$4,Usage!$D$3:$ABF$3,0)),"")</f>
        <v>30.838327580796989</v>
      </c>
      <c r="IE11" s="6">
        <f>IFERROR(INDEX(Sales!$D$5:$ABF$18,MATCH(UsagePerHour!$B11,Sales!$C$5:$C$18,0),MATCH(UsagePerHour!IE$4,Sales!$D$3:$ABF$3,0))/IE$2*INDEX(Usage!$D$5:$ABF$11,MATCH(UsagePerHour!$B$4,Usage!$C$5:$C$11,0),MATCH(UsagePerHour!IE$4,Usage!$D$3:$ABF$3,0)),"")</f>
        <v>37.869513641755631</v>
      </c>
      <c r="IF11" s="6">
        <f>IFERROR(INDEX(Sales!$D$5:$ABF$18,MATCH(UsagePerHour!$B11,Sales!$C$5:$C$18,0),MATCH(UsagePerHour!IF$4,Sales!$D$3:$ABF$3,0))/IF$2*INDEX(Usage!$D$5:$ABF$11,MATCH(UsagePerHour!$B$4,Usage!$C$5:$C$11,0),MATCH(UsagePerHour!IF$4,Usage!$D$3:$ABF$3,0)),"")</f>
        <v>353.65042341769055</v>
      </c>
      <c r="IG11" s="6">
        <f>IFERROR(INDEX(Sales!$D$5:$ABF$18,MATCH(UsagePerHour!$B11,Sales!$C$5:$C$18,0),MATCH(UsagePerHour!IG$4,Sales!$D$3:$ABF$3,0))/IG$2*INDEX(Usage!$D$5:$ABF$11,MATCH(UsagePerHour!$B$4,Usage!$C$5:$C$11,0),MATCH(UsagePerHour!IG$4,Usage!$D$3:$ABF$3,0)),"")</f>
        <v>42.787302157197139</v>
      </c>
      <c r="IH11" s="6">
        <f>IFERROR(INDEX(Sales!$D$5:$ABF$18,MATCH(UsagePerHour!$B11,Sales!$C$5:$C$18,0),MATCH(UsagePerHour!IH$4,Sales!$D$3:$ABF$3,0))/IH$2*INDEX(Usage!$D$5:$ABF$11,MATCH(UsagePerHour!$B$4,Usage!$C$5:$C$11,0),MATCH(UsagePerHour!IH$4,Usage!$D$3:$ABF$3,0)),"")</f>
        <v>21.524432585712212</v>
      </c>
      <c r="II11" s="6">
        <f>IFERROR(INDEX(Sales!$D$5:$ABF$18,MATCH(UsagePerHour!$B11,Sales!$C$5:$C$18,0),MATCH(UsagePerHour!II$4,Sales!$D$3:$ABF$3,0))/II$2*INDEX(Usage!$D$5:$ABF$11,MATCH(UsagePerHour!$B$4,Usage!$C$5:$C$11,0),MATCH(UsagePerHour!II$4,Usage!$D$3:$ABF$3,0)),"")</f>
        <v>12.558079415130534</v>
      </c>
      <c r="IJ11" s="6">
        <f>IFERROR(INDEX(Sales!$D$5:$ABF$18,MATCH(UsagePerHour!$B11,Sales!$C$5:$C$18,0),MATCH(UsagePerHour!IJ$4,Sales!$D$3:$ABF$3,0))/IJ$2*INDEX(Usage!$D$5:$ABF$11,MATCH(UsagePerHour!$B$4,Usage!$C$5:$C$11,0),MATCH(UsagePerHour!IJ$4,Usage!$D$3:$ABF$3,0)),"")</f>
        <v>35.517506062960607</v>
      </c>
      <c r="IK11" s="6">
        <f>IFERROR(INDEX(Sales!$D$5:$ABF$18,MATCH(UsagePerHour!$B11,Sales!$C$5:$C$18,0),MATCH(UsagePerHour!IK$4,Sales!$D$3:$ABF$3,0))/IK$2*INDEX(Usage!$D$5:$ABF$11,MATCH(UsagePerHour!$B$4,Usage!$C$5:$C$11,0),MATCH(UsagePerHour!IK$4,Usage!$D$3:$ABF$3,0)),"")</f>
        <v>44.083460210020789</v>
      </c>
      <c r="IL11" s="6">
        <f>IFERROR(INDEX(Sales!$D$5:$ABF$18,MATCH(UsagePerHour!$B11,Sales!$C$5:$C$18,0),MATCH(UsagePerHour!IL$4,Sales!$D$3:$ABF$3,0))/IL$2*INDEX(Usage!$D$5:$ABF$11,MATCH(UsagePerHour!$B$4,Usage!$C$5:$C$11,0),MATCH(UsagePerHour!IL$4,Usage!$D$3:$ABF$3,0)),"")</f>
        <v>22.473572717415422</v>
      </c>
      <c r="IM11" s="6">
        <f>IFERROR(INDEX(Sales!$D$5:$ABF$18,MATCH(UsagePerHour!$B11,Sales!$C$5:$C$18,0),MATCH(UsagePerHour!IM$4,Sales!$D$3:$ABF$3,0))/IM$2*INDEX(Usage!$D$5:$ABF$11,MATCH(UsagePerHour!$B$4,Usage!$C$5:$C$11,0),MATCH(UsagePerHour!IM$4,Usage!$D$3:$ABF$3,0)),"")</f>
        <v>244.26650103976104</v>
      </c>
      <c r="IN11" s="6">
        <f>IFERROR(INDEX(Sales!$D$5:$ABF$18,MATCH(UsagePerHour!$B11,Sales!$C$5:$C$18,0),MATCH(UsagePerHour!IN$4,Sales!$D$3:$ABF$3,0))/IN$2*INDEX(Usage!$D$5:$ABF$11,MATCH(UsagePerHour!$B$4,Usage!$C$5:$C$11,0),MATCH(UsagePerHour!IN$4,Usage!$D$3:$ABF$3,0)),"")</f>
        <v>43.97955187326243</v>
      </c>
      <c r="IO11" s="6">
        <f>IFERROR(INDEX(Sales!$D$5:$ABF$18,MATCH(UsagePerHour!$B11,Sales!$C$5:$C$18,0),MATCH(UsagePerHour!IO$4,Sales!$D$3:$ABF$3,0))/IO$2*INDEX(Usage!$D$5:$ABF$11,MATCH(UsagePerHour!$B$4,Usage!$C$5:$C$11,0),MATCH(UsagePerHour!IO$4,Usage!$D$3:$ABF$3,0)),"")</f>
        <v>36.479178735500561</v>
      </c>
      <c r="IP11" s="6">
        <f>IFERROR(INDEX(Sales!$D$5:$ABF$18,MATCH(UsagePerHour!$B11,Sales!$C$5:$C$18,0),MATCH(UsagePerHour!IP$4,Sales!$D$3:$ABF$3,0))/IP$2*INDEX(Usage!$D$5:$ABF$11,MATCH(UsagePerHour!$B$4,Usage!$C$5:$C$11,0),MATCH(UsagePerHour!IP$4,Usage!$D$3:$ABF$3,0)),"")</f>
        <v>16.121096073036682</v>
      </c>
      <c r="IQ11" s="6">
        <f>IFERROR(INDEX(Sales!$D$5:$ABF$18,MATCH(UsagePerHour!$B11,Sales!$C$5:$C$18,0),MATCH(UsagePerHour!IQ$4,Sales!$D$3:$ABF$3,0))/IQ$2*INDEX(Usage!$D$5:$ABF$11,MATCH(UsagePerHour!$B$4,Usage!$C$5:$C$11,0),MATCH(UsagePerHour!IQ$4,Usage!$D$3:$ABF$3,0)),"")</f>
        <v>28.14991533196924</v>
      </c>
      <c r="IR11" s="6">
        <f>IFERROR(INDEX(Sales!$D$5:$ABF$18,MATCH(UsagePerHour!$B11,Sales!$C$5:$C$18,0),MATCH(UsagePerHour!IR$4,Sales!$D$3:$ABF$3,0))/IR$2*INDEX(Usage!$D$5:$ABF$11,MATCH(UsagePerHour!$B$4,Usage!$C$5:$C$11,0),MATCH(UsagePerHour!IR$4,Usage!$D$3:$ABF$3,0)),"")</f>
        <v>38.312842527773327</v>
      </c>
      <c r="IS11" s="6">
        <f>IFERROR(INDEX(Sales!$D$5:$ABF$18,MATCH(UsagePerHour!$B11,Sales!$C$5:$C$18,0),MATCH(UsagePerHour!IS$4,Sales!$D$3:$ABF$3,0))/IS$2*INDEX(Usage!$D$5:$ABF$11,MATCH(UsagePerHour!$B$4,Usage!$C$5:$C$11,0),MATCH(UsagePerHour!IS$4,Usage!$D$3:$ABF$3,0)),"")</f>
        <v>16.37928219531549</v>
      </c>
      <c r="IT11" s="6">
        <f>IFERROR(INDEX(Sales!$D$5:$ABF$18,MATCH(UsagePerHour!$B11,Sales!$C$5:$C$18,0),MATCH(UsagePerHour!IT$4,Sales!$D$3:$ABF$3,0))/IT$2*INDEX(Usage!$D$5:$ABF$11,MATCH(UsagePerHour!$B$4,Usage!$C$5:$C$11,0),MATCH(UsagePerHour!IT$4,Usage!$D$3:$ABF$3,0)),"")</f>
        <v>158.4518907280312</v>
      </c>
      <c r="IU11" s="6">
        <f>IFERROR(INDEX(Sales!$D$5:$ABF$18,MATCH(UsagePerHour!$B11,Sales!$C$5:$C$18,0),MATCH(UsagePerHour!IU$4,Sales!$D$3:$ABF$3,0))/IU$2*INDEX(Usage!$D$5:$ABF$11,MATCH(UsagePerHour!$B$4,Usage!$C$5:$C$11,0),MATCH(UsagePerHour!IU$4,Usage!$D$3:$ABF$3,0)),"")</f>
        <v>18.656690846213863</v>
      </c>
      <c r="IV11" s="6">
        <f>IFERROR(INDEX(Sales!$D$5:$ABF$18,MATCH(UsagePerHour!$B11,Sales!$C$5:$C$18,0),MATCH(UsagePerHour!IV$4,Sales!$D$3:$ABF$3,0))/IV$2*INDEX(Usage!$D$5:$ABF$11,MATCH(UsagePerHour!$B$4,Usage!$C$5:$C$11,0),MATCH(UsagePerHour!IV$4,Usage!$D$3:$ABF$3,0)),"")</f>
        <v>41.04219383249719</v>
      </c>
      <c r="IW11" s="6">
        <f>IFERROR(INDEX(Sales!$D$5:$ABF$18,MATCH(UsagePerHour!$B11,Sales!$C$5:$C$18,0),MATCH(UsagePerHour!IW$4,Sales!$D$3:$ABF$3,0))/IW$2*INDEX(Usage!$D$5:$ABF$11,MATCH(UsagePerHour!$B$4,Usage!$C$5:$C$11,0),MATCH(UsagePerHour!IW$4,Usage!$D$3:$ABF$3,0)),"")</f>
        <v>10.462395543175488</v>
      </c>
      <c r="IX11" s="6">
        <f>IFERROR(INDEX(Sales!$D$5:$ABF$18,MATCH(UsagePerHour!$B11,Sales!$C$5:$C$18,0),MATCH(UsagePerHour!IX$4,Sales!$D$3:$ABF$3,0))/IX$2*INDEX(Usage!$D$5:$ABF$11,MATCH(UsagePerHour!$B$4,Usage!$C$5:$C$11,0),MATCH(UsagePerHour!IX$4,Usage!$D$3:$ABF$3,0)),"")</f>
        <v>82.012700697597168</v>
      </c>
      <c r="IY11" s="6">
        <f>IFERROR(INDEX(Sales!$D$5:$ABF$18,MATCH(UsagePerHour!$B11,Sales!$C$5:$C$18,0),MATCH(UsagePerHour!IY$4,Sales!$D$3:$ABF$3,0))/IY$2*INDEX(Usage!$D$5:$ABF$11,MATCH(UsagePerHour!$B$4,Usage!$C$5:$C$11,0),MATCH(UsagePerHour!IY$4,Usage!$D$3:$ABF$3,0)),"")</f>
        <v>3.4042319599144673</v>
      </c>
      <c r="IZ11" s="6">
        <f>IFERROR(INDEX(Sales!$D$5:$ABF$18,MATCH(UsagePerHour!$B11,Sales!$C$5:$C$18,0),MATCH(UsagePerHour!IZ$4,Sales!$D$3:$ABF$3,0))/IZ$2*INDEX(Usage!$D$5:$ABF$11,MATCH(UsagePerHour!$B$4,Usage!$C$5:$C$11,0),MATCH(UsagePerHour!IZ$4,Usage!$D$3:$ABF$3,0)),"")</f>
        <v>48.793152333003825</v>
      </c>
      <c r="JA11" s="6">
        <f>IFERROR(INDEX(Sales!$D$5:$ABF$18,MATCH(UsagePerHour!$B11,Sales!$C$5:$C$18,0),MATCH(UsagePerHour!JA$4,Sales!$D$3:$ABF$3,0))/JA$2*INDEX(Usage!$D$5:$ABF$11,MATCH(UsagePerHour!$B$4,Usage!$C$5:$C$11,0),MATCH(UsagePerHour!JA$4,Usage!$D$3:$ABF$3,0)),"")</f>
        <v>275.23049327354261</v>
      </c>
      <c r="JB11" s="6">
        <f>IFERROR(INDEX(Sales!$D$5:$ABF$18,MATCH(UsagePerHour!$B11,Sales!$C$5:$C$18,0),MATCH(UsagePerHour!JB$4,Sales!$D$3:$ABF$3,0))/JB$2*INDEX(Usage!$D$5:$ABF$11,MATCH(UsagePerHour!$B$4,Usage!$C$5:$C$11,0),MATCH(UsagePerHour!JB$4,Usage!$D$3:$ABF$3,0)),"")</f>
        <v>20.63501506835571</v>
      </c>
      <c r="JC11" s="6">
        <f>IFERROR(INDEX(Sales!$D$5:$ABF$18,MATCH(UsagePerHour!$B11,Sales!$C$5:$C$18,0),MATCH(UsagePerHour!JC$4,Sales!$D$3:$ABF$3,0))/JC$2*INDEX(Usage!$D$5:$ABF$11,MATCH(UsagePerHour!$B$4,Usage!$C$5:$C$11,0),MATCH(UsagePerHour!JC$4,Usage!$D$3:$ABF$3,0)),"")</f>
        <v>35.131897268921271</v>
      </c>
      <c r="JD11" s="6">
        <f>IFERROR(INDEX(Sales!$D$5:$ABF$18,MATCH(UsagePerHour!$B11,Sales!$C$5:$C$18,0),MATCH(UsagePerHour!JD$4,Sales!$D$3:$ABF$3,0))/JD$2*INDEX(Usage!$D$5:$ABF$11,MATCH(UsagePerHour!$B$4,Usage!$C$5:$C$11,0),MATCH(UsagePerHour!JD$4,Usage!$D$3:$ABF$3,0)),"")</f>
        <v>27.278943133549149</v>
      </c>
      <c r="JE11" s="6">
        <f>IFERROR(INDEX(Sales!$D$5:$ABF$18,MATCH(UsagePerHour!$B11,Sales!$C$5:$C$18,0),MATCH(UsagePerHour!JE$4,Sales!$D$3:$ABF$3,0))/JE$2*INDEX(Usage!$D$5:$ABF$11,MATCH(UsagePerHour!$B$4,Usage!$C$5:$C$11,0),MATCH(UsagePerHour!JE$4,Usage!$D$3:$ABF$3,0)),"")</f>
        <v>61.413258878608715</v>
      </c>
      <c r="JF11" s="6">
        <f>IFERROR(INDEX(Sales!$D$5:$ABF$18,MATCH(UsagePerHour!$B11,Sales!$C$5:$C$18,0),MATCH(UsagePerHour!JF$4,Sales!$D$3:$ABF$3,0))/JF$2*INDEX(Usage!$D$5:$ABF$11,MATCH(UsagePerHour!$B$4,Usage!$C$5:$C$11,0),MATCH(UsagePerHour!JF$4,Usage!$D$3:$ABF$3,0)),"")</f>
        <v>81.227828610336886</v>
      </c>
      <c r="JG11" s="6">
        <f>IFERROR(INDEX(Sales!$D$5:$ABF$18,MATCH(UsagePerHour!$B11,Sales!$C$5:$C$18,0),MATCH(UsagePerHour!JG$4,Sales!$D$3:$ABF$3,0))/JG$2*INDEX(Usage!$D$5:$ABF$11,MATCH(UsagePerHour!$B$4,Usage!$C$5:$C$11,0),MATCH(UsagePerHour!JG$4,Usage!$D$3:$ABF$3,0)),"")</f>
        <v>11.596559260449142</v>
      </c>
      <c r="JH11" s="6">
        <f>IFERROR(INDEX(Sales!$D$5:$ABF$18,MATCH(UsagePerHour!$B11,Sales!$C$5:$C$18,0),MATCH(UsagePerHour!JH$4,Sales!$D$3:$ABF$3,0))/JH$2*INDEX(Usage!$D$5:$ABF$11,MATCH(UsagePerHour!$B$4,Usage!$C$5:$C$11,0),MATCH(UsagePerHour!JH$4,Usage!$D$3:$ABF$3,0)),"")</f>
        <v>217.92755232378553</v>
      </c>
      <c r="JI11" s="6">
        <f>IFERROR(INDEX(Sales!$D$5:$ABF$18,MATCH(UsagePerHour!$B11,Sales!$C$5:$C$18,0),MATCH(UsagePerHour!JI$4,Sales!$D$3:$ABF$3,0))/JI$2*INDEX(Usage!$D$5:$ABF$11,MATCH(UsagePerHour!$B$4,Usage!$C$5:$C$11,0),MATCH(UsagePerHour!JI$4,Usage!$D$3:$ABF$3,0)),"")</f>
        <v>24.807165652449878</v>
      </c>
      <c r="JJ11" s="6">
        <f>IFERROR(INDEX(Sales!$D$5:$ABF$18,MATCH(UsagePerHour!$B11,Sales!$C$5:$C$18,0),MATCH(UsagePerHour!JJ$4,Sales!$D$3:$ABF$3,0))/JJ$2*INDEX(Usage!$D$5:$ABF$11,MATCH(UsagePerHour!$B$4,Usage!$C$5:$C$11,0),MATCH(UsagePerHour!JJ$4,Usage!$D$3:$ABF$3,0)),"")</f>
        <v>29.327542945377342</v>
      </c>
      <c r="JK11" s="6">
        <f>IFERROR(INDEX(Sales!$D$5:$ABF$18,MATCH(UsagePerHour!$B11,Sales!$C$5:$C$18,0),MATCH(UsagePerHour!JK$4,Sales!$D$3:$ABF$3,0))/JK$2*INDEX(Usage!$D$5:$ABF$11,MATCH(UsagePerHour!$B$4,Usage!$C$5:$C$11,0),MATCH(UsagePerHour!JK$4,Usage!$D$3:$ABF$3,0)),"")</f>
        <v>10.991016683302439</v>
      </c>
      <c r="JL11" s="6">
        <f>IFERROR(INDEX(Sales!$D$5:$ABF$18,MATCH(UsagePerHour!$B11,Sales!$C$5:$C$18,0),MATCH(UsagePerHour!JL$4,Sales!$D$3:$ABF$3,0))/JL$2*INDEX(Usage!$D$5:$ABF$11,MATCH(UsagePerHour!$B$4,Usage!$C$5:$C$11,0),MATCH(UsagePerHour!JL$4,Usage!$D$3:$ABF$3,0)),"")</f>
        <v>71.184305298989756</v>
      </c>
      <c r="JM11" s="6">
        <f>IFERROR(INDEX(Sales!$D$5:$ABF$18,MATCH(UsagePerHour!$B11,Sales!$C$5:$C$18,0),MATCH(UsagePerHour!JM$4,Sales!$D$3:$ABF$3,0))/JM$2*INDEX(Usage!$D$5:$ABF$11,MATCH(UsagePerHour!$B$4,Usage!$C$5:$C$11,0),MATCH(UsagePerHour!JM$4,Usage!$D$3:$ABF$3,0)),"")</f>
        <v>17.060019157909615</v>
      </c>
      <c r="JN11" s="6">
        <f>IFERROR(INDEX(Sales!$D$5:$ABF$18,MATCH(UsagePerHour!$B11,Sales!$C$5:$C$18,0),MATCH(UsagePerHour!JN$4,Sales!$D$3:$ABF$3,0))/JN$2*INDEX(Usage!$D$5:$ABF$11,MATCH(UsagePerHour!$B$4,Usage!$C$5:$C$11,0),MATCH(UsagePerHour!JN$4,Usage!$D$3:$ABF$3,0)),"")</f>
        <v>79.160124499575403</v>
      </c>
      <c r="JO11" s="6">
        <f>IFERROR(INDEX(Sales!$D$5:$ABF$18,MATCH(UsagePerHour!$B11,Sales!$C$5:$C$18,0),MATCH(UsagePerHour!JO$4,Sales!$D$3:$ABF$3,0))/JO$2*INDEX(Usage!$D$5:$ABF$11,MATCH(UsagePerHour!$B$4,Usage!$C$5:$C$11,0),MATCH(UsagePerHour!JO$4,Usage!$D$3:$ABF$3,0)),"")</f>
        <v>339.23689588665428</v>
      </c>
      <c r="JP11" s="6">
        <f>IFERROR(INDEX(Sales!$D$5:$ABF$18,MATCH(UsagePerHour!$B11,Sales!$C$5:$C$18,0),MATCH(UsagePerHour!JP$4,Sales!$D$3:$ABF$3,0))/JP$2*INDEX(Usage!$D$5:$ABF$11,MATCH(UsagePerHour!$B$4,Usage!$C$5:$C$11,0),MATCH(UsagePerHour!JP$4,Usage!$D$3:$ABF$3,0)),"")</f>
        <v>40.412594906635121</v>
      </c>
      <c r="JQ11" s="6">
        <f>IFERROR(INDEX(Sales!$D$5:$ABF$18,MATCH(UsagePerHour!$B11,Sales!$C$5:$C$18,0),MATCH(UsagePerHour!JQ$4,Sales!$D$3:$ABF$3,0))/JQ$2*INDEX(Usage!$D$5:$ABF$11,MATCH(UsagePerHour!$B$4,Usage!$C$5:$C$11,0),MATCH(UsagePerHour!JQ$4,Usage!$D$3:$ABF$3,0)),"")</f>
        <v>33.52176342985971</v>
      </c>
      <c r="JR11" s="6">
        <f>IFERROR(INDEX(Sales!$D$5:$ABF$18,MATCH(UsagePerHour!$B11,Sales!$C$5:$C$18,0),MATCH(UsagePerHour!JR$4,Sales!$D$3:$ABF$3,0))/JR$2*INDEX(Usage!$D$5:$ABF$11,MATCH(UsagePerHour!$B$4,Usage!$C$5:$C$11,0),MATCH(UsagePerHour!JR$4,Usage!$D$3:$ABF$3,0)),"")</f>
        <v>5.3496230829217577</v>
      </c>
      <c r="JS11" s="6">
        <f>IFERROR(INDEX(Sales!$D$5:$ABF$18,MATCH(UsagePerHour!$B11,Sales!$C$5:$C$18,0),MATCH(UsagePerHour!JS$4,Sales!$D$3:$ABF$3,0))/JS$2*INDEX(Usage!$D$5:$ABF$11,MATCH(UsagePerHour!$B$4,Usage!$C$5:$C$11,0),MATCH(UsagePerHour!JS$4,Usage!$D$3:$ABF$3,0)),"")</f>
        <v>35.278396350171569</v>
      </c>
      <c r="JT11" s="6">
        <f>IFERROR(INDEX(Sales!$D$5:$ABF$18,MATCH(UsagePerHour!$B11,Sales!$C$5:$C$18,0),MATCH(UsagePerHour!JT$4,Sales!$D$3:$ABF$3,0))/JT$2*INDEX(Usage!$D$5:$ABF$11,MATCH(UsagePerHour!$B$4,Usage!$C$5:$C$11,0),MATCH(UsagePerHour!JT$4,Usage!$D$3:$ABF$3,0)),"")</f>
        <v>13.736250555546633</v>
      </c>
      <c r="JU11" s="6">
        <f>IFERROR(INDEX(Sales!$D$5:$ABF$18,MATCH(UsagePerHour!$B11,Sales!$C$5:$C$18,0),MATCH(UsagePerHour!JU$4,Sales!$D$3:$ABF$3,0))/JU$2*INDEX(Usage!$D$5:$ABF$11,MATCH(UsagePerHour!$B$4,Usage!$C$5:$C$11,0),MATCH(UsagePerHour!JU$4,Usage!$D$3:$ABF$3,0)),"")</f>
        <v>55.92513025656222</v>
      </c>
      <c r="JV11" s="6">
        <f>IFERROR(INDEX(Sales!$D$5:$ABF$18,MATCH(UsagePerHour!$B11,Sales!$C$5:$C$18,0),MATCH(UsagePerHour!JV$4,Sales!$D$3:$ABF$3,0))/JV$2*INDEX(Usage!$D$5:$ABF$11,MATCH(UsagePerHour!$B$4,Usage!$C$5:$C$11,0),MATCH(UsagePerHour!JV$4,Usage!$D$3:$ABF$3,0)),"")</f>
        <v>458.55633674768166</v>
      </c>
      <c r="JW11" s="6">
        <f>IFERROR(INDEX(Sales!$D$5:$ABF$18,MATCH(UsagePerHour!$B11,Sales!$C$5:$C$18,0),MATCH(UsagePerHour!JW$4,Sales!$D$3:$ABF$3,0))/JW$2*INDEX(Usage!$D$5:$ABF$11,MATCH(UsagePerHour!$B$4,Usage!$C$5:$C$11,0),MATCH(UsagePerHour!JW$4,Usage!$D$3:$ABF$3,0)),"")</f>
        <v>36.549101267242982</v>
      </c>
      <c r="JX11" s="6">
        <f>IFERROR(INDEX(Sales!$D$5:$ABF$18,MATCH(UsagePerHour!$B11,Sales!$C$5:$C$18,0),MATCH(UsagePerHour!JX$4,Sales!$D$3:$ABF$3,0))/JX$2*INDEX(Usage!$D$5:$ABF$11,MATCH(UsagePerHour!$B$4,Usage!$C$5:$C$11,0),MATCH(UsagePerHour!JX$4,Usage!$D$3:$ABF$3,0)),"")</f>
        <v>32.304835829598048</v>
      </c>
      <c r="JY11" s="6">
        <f>IFERROR(INDEX(Sales!$D$5:$ABF$18,MATCH(UsagePerHour!$B11,Sales!$C$5:$C$18,0),MATCH(UsagePerHour!JY$4,Sales!$D$3:$ABF$3,0))/JY$2*INDEX(Usage!$D$5:$ABF$11,MATCH(UsagePerHour!$B$4,Usage!$C$5:$C$11,0),MATCH(UsagePerHour!JY$4,Usage!$D$3:$ABF$3,0)),"")</f>
        <v>9.6073544183775983</v>
      </c>
      <c r="JZ11" s="6">
        <f>IFERROR(INDEX(Sales!$D$5:$ABF$18,MATCH(UsagePerHour!$B11,Sales!$C$5:$C$18,0),MATCH(UsagePerHour!JZ$4,Sales!$D$3:$ABF$3,0))/JZ$2*INDEX(Usage!$D$5:$ABF$11,MATCH(UsagePerHour!$B$4,Usage!$C$5:$C$11,0),MATCH(UsagePerHour!JZ$4,Usage!$D$3:$ABF$3,0)),"")</f>
        <v>81.38276636280446</v>
      </c>
      <c r="KA11" s="6">
        <f>IFERROR(INDEX(Sales!$D$5:$ABF$18,MATCH(UsagePerHour!$B11,Sales!$C$5:$C$18,0),MATCH(UsagePerHour!KA$4,Sales!$D$3:$ABF$3,0))/KA$2*INDEX(Usage!$D$5:$ABF$11,MATCH(UsagePerHour!$B$4,Usage!$C$5:$C$11,0),MATCH(UsagePerHour!KA$4,Usage!$D$3:$ABF$3,0)),"")</f>
        <v>41.151767194781954</v>
      </c>
      <c r="KB11" s="6">
        <f>IFERROR(INDEX(Sales!$D$5:$ABF$18,MATCH(UsagePerHour!$B11,Sales!$C$5:$C$18,0),MATCH(UsagePerHour!KB$4,Sales!$D$3:$ABF$3,0))/KB$2*INDEX(Usage!$D$5:$ABF$11,MATCH(UsagePerHour!$B$4,Usage!$C$5:$C$11,0),MATCH(UsagePerHour!KB$4,Usage!$D$3:$ABF$3,0)),"")</f>
        <v>37.605473942139874</v>
      </c>
      <c r="KC11" s="6">
        <f>IFERROR(INDEX(Sales!$D$5:$ABF$18,MATCH(UsagePerHour!$B11,Sales!$C$5:$C$18,0),MATCH(UsagePerHour!KC$4,Sales!$D$3:$ABF$3,0))/KC$2*INDEX(Usage!$D$5:$ABF$11,MATCH(UsagePerHour!$B$4,Usage!$C$5:$C$11,0),MATCH(UsagePerHour!KC$4,Usage!$D$3:$ABF$3,0)),"")</f>
        <v>390.63673850565266</v>
      </c>
      <c r="KD11" s="6">
        <f>IFERROR(INDEX(Sales!$D$5:$ABF$18,MATCH(UsagePerHour!$B11,Sales!$C$5:$C$18,0),MATCH(UsagePerHour!KD$4,Sales!$D$3:$ABF$3,0))/KD$2*INDEX(Usage!$D$5:$ABF$11,MATCH(UsagePerHour!$B$4,Usage!$C$5:$C$11,0),MATCH(UsagePerHour!KD$4,Usage!$D$3:$ABF$3,0)),"")</f>
        <v>16.429883683009024</v>
      </c>
      <c r="KE11" s="6">
        <f>IFERROR(INDEX(Sales!$D$5:$ABF$18,MATCH(UsagePerHour!$B11,Sales!$C$5:$C$18,0),MATCH(UsagePerHour!KE$4,Sales!$D$3:$ABF$3,0))/KE$2*INDEX(Usage!$D$5:$ABF$11,MATCH(UsagePerHour!$B$4,Usage!$C$5:$C$11,0),MATCH(UsagePerHour!KE$4,Usage!$D$3:$ABF$3,0)),"")</f>
        <v>32.991159669961007</v>
      </c>
      <c r="KF11" s="6">
        <f>IFERROR(INDEX(Sales!$D$5:$ABF$18,MATCH(UsagePerHour!$B11,Sales!$C$5:$C$18,0),MATCH(UsagePerHour!KF$4,Sales!$D$3:$ABF$3,0))/KF$2*INDEX(Usage!$D$5:$ABF$11,MATCH(UsagePerHour!$B$4,Usage!$C$5:$C$11,0),MATCH(UsagePerHour!KF$4,Usage!$D$3:$ABF$3,0)),"")</f>
        <v>19.814734590919063</v>
      </c>
      <c r="KG11" s="6">
        <f>IFERROR(INDEX(Sales!$D$5:$ABF$18,MATCH(UsagePerHour!$B11,Sales!$C$5:$C$18,0),MATCH(UsagePerHour!KG$4,Sales!$D$3:$ABF$3,0))/KG$2*INDEX(Usage!$D$5:$ABF$11,MATCH(UsagePerHour!$B$4,Usage!$C$5:$C$11,0),MATCH(UsagePerHour!KG$4,Usage!$D$3:$ABF$3,0)),"")</f>
        <v>38.184065783795944</v>
      </c>
      <c r="KH11" s="6">
        <f>IFERROR(INDEX(Sales!$D$5:$ABF$18,MATCH(UsagePerHour!$B11,Sales!$C$5:$C$18,0),MATCH(UsagePerHour!KH$4,Sales!$D$3:$ABF$3,0))/KH$2*INDEX(Usage!$D$5:$ABF$11,MATCH(UsagePerHour!$B$4,Usage!$C$5:$C$11,0),MATCH(UsagePerHour!KH$4,Usage!$D$3:$ABF$3,0)),"")</f>
        <v>29.664716139137632</v>
      </c>
      <c r="KI11" s="6">
        <f>IFERROR(INDEX(Sales!$D$5:$ABF$18,MATCH(UsagePerHour!$B11,Sales!$C$5:$C$18,0),MATCH(UsagePerHour!KI$4,Sales!$D$3:$ABF$3,0))/KI$2*INDEX(Usage!$D$5:$ABF$11,MATCH(UsagePerHour!$B$4,Usage!$C$5:$C$11,0),MATCH(UsagePerHour!KI$4,Usage!$D$3:$ABF$3,0)),"")</f>
        <v>34.235218360439198</v>
      </c>
      <c r="KJ11" s="6">
        <f>IFERROR(INDEX(Sales!$D$5:$ABF$18,MATCH(UsagePerHour!$B11,Sales!$C$5:$C$18,0),MATCH(UsagePerHour!KJ$4,Sales!$D$3:$ABF$3,0))/KJ$2*INDEX(Usage!$D$5:$ABF$11,MATCH(UsagePerHour!$B$4,Usage!$C$5:$C$11,0),MATCH(UsagePerHour!KJ$4,Usage!$D$3:$ABF$3,0)),"")</f>
        <v>327.9725719290953</v>
      </c>
      <c r="KK11" s="6">
        <f>IFERROR(INDEX(Sales!$D$5:$ABF$18,MATCH(UsagePerHour!$B11,Sales!$C$5:$C$18,0),MATCH(UsagePerHour!KK$4,Sales!$D$3:$ABF$3,0))/KK$2*INDEX(Usage!$D$5:$ABF$11,MATCH(UsagePerHour!$B$4,Usage!$C$5:$C$11,0),MATCH(UsagePerHour!KK$4,Usage!$D$3:$ABF$3,0)),"")</f>
        <v>34.753004219544678</v>
      </c>
      <c r="KL11" s="6">
        <f>IFERROR(INDEX(Sales!$D$5:$ABF$18,MATCH(UsagePerHour!$B11,Sales!$C$5:$C$18,0),MATCH(UsagePerHour!KL$4,Sales!$D$3:$ABF$3,0))/KL$2*INDEX(Usage!$D$5:$ABF$11,MATCH(UsagePerHour!$B$4,Usage!$C$5:$C$11,0),MATCH(UsagePerHour!KL$4,Usage!$D$3:$ABF$3,0)),"")</f>
        <v>29.755701524653517</v>
      </c>
      <c r="KM11" s="6">
        <f>IFERROR(INDEX(Sales!$D$5:$ABF$18,MATCH(UsagePerHour!$B11,Sales!$C$5:$C$18,0),MATCH(UsagePerHour!KM$4,Sales!$D$3:$ABF$3,0))/KM$2*INDEX(Usage!$D$5:$ABF$11,MATCH(UsagePerHour!$B$4,Usage!$C$5:$C$11,0),MATCH(UsagePerHour!KM$4,Usage!$D$3:$ABF$3,0)),"")</f>
        <v>24.124734570264909</v>
      </c>
      <c r="KN11" s="6">
        <f>IFERROR(INDEX(Sales!$D$5:$ABF$18,MATCH(UsagePerHour!$B11,Sales!$C$5:$C$18,0),MATCH(UsagePerHour!KN$4,Sales!$D$3:$ABF$3,0))/KN$2*INDEX(Usage!$D$5:$ABF$11,MATCH(UsagePerHour!$B$4,Usage!$C$5:$C$11,0),MATCH(UsagePerHour!KN$4,Usage!$D$3:$ABF$3,0)),"")</f>
        <v>74.191727640087734</v>
      </c>
      <c r="KO11" s="6">
        <f>IFERROR(INDEX(Sales!$D$5:$ABF$18,MATCH(UsagePerHour!$B11,Sales!$C$5:$C$18,0),MATCH(UsagePerHour!KO$4,Sales!$D$3:$ABF$3,0))/KO$2*INDEX(Usage!$D$5:$ABF$11,MATCH(UsagePerHour!$B$4,Usage!$C$5:$C$11,0),MATCH(UsagePerHour!KO$4,Usage!$D$3:$ABF$3,0)),"")</f>
        <v>30.920104451967404</v>
      </c>
      <c r="KP11" s="6">
        <f>IFERROR(INDEX(Sales!$D$5:$ABF$18,MATCH(UsagePerHour!$B11,Sales!$C$5:$C$18,0),MATCH(UsagePerHour!KP$4,Sales!$D$3:$ABF$3,0))/KP$2*INDEX(Usage!$D$5:$ABF$11,MATCH(UsagePerHour!$B$4,Usage!$C$5:$C$11,0),MATCH(UsagePerHour!KP$4,Usage!$D$3:$ABF$3,0)),"")</f>
        <v>22.635921704700639</v>
      </c>
      <c r="KQ11" s="6">
        <f>IFERROR(INDEX(Sales!$D$5:$ABF$18,MATCH(UsagePerHour!$B11,Sales!$C$5:$C$18,0),MATCH(UsagePerHour!KQ$4,Sales!$D$3:$ABF$3,0))/KQ$2*INDEX(Usage!$D$5:$ABF$11,MATCH(UsagePerHour!$B$4,Usage!$C$5:$C$11,0),MATCH(UsagePerHour!KQ$4,Usage!$D$3:$ABF$3,0)),"")</f>
        <v>530.52952564339944</v>
      </c>
      <c r="KR11" s="6">
        <f>IFERROR(INDEX(Sales!$D$5:$ABF$18,MATCH(UsagePerHour!$B11,Sales!$C$5:$C$18,0),MATCH(UsagePerHour!KR$4,Sales!$D$3:$ABF$3,0))/KR$2*INDEX(Usage!$D$5:$ABF$11,MATCH(UsagePerHour!$B$4,Usage!$C$5:$C$11,0),MATCH(UsagePerHour!KR$4,Usage!$D$3:$ABF$3,0)),"")</f>
        <v>35.339338880830596</v>
      </c>
      <c r="KS11" s="6">
        <f>IFERROR(INDEX(Sales!$D$5:$ABF$18,MATCH(UsagePerHour!$B11,Sales!$C$5:$C$18,0),MATCH(UsagePerHour!KS$4,Sales!$D$3:$ABF$3,0))/KS$2*INDEX(Usage!$D$5:$ABF$11,MATCH(UsagePerHour!$B$4,Usage!$C$5:$C$11,0),MATCH(UsagePerHour!KS$4,Usage!$D$3:$ABF$3,0)),"")</f>
        <v>48.976366030283081</v>
      </c>
      <c r="KT11" s="6">
        <f>IFERROR(INDEX(Sales!$D$5:$ABF$18,MATCH(UsagePerHour!$B11,Sales!$C$5:$C$18,0),MATCH(UsagePerHour!KT$4,Sales!$D$3:$ABF$3,0))/KT$2*INDEX(Usage!$D$5:$ABF$11,MATCH(UsagePerHour!$B$4,Usage!$C$5:$C$11,0),MATCH(UsagePerHour!KT$4,Usage!$D$3:$ABF$3,0)),"")</f>
        <v>56.462293518804159</v>
      </c>
      <c r="KU11" s="6">
        <f>IFERROR(INDEX(Sales!$D$5:$ABF$18,MATCH(UsagePerHour!$B11,Sales!$C$5:$C$18,0),MATCH(UsagePerHour!KU$4,Sales!$D$3:$ABF$3,0))/KU$2*INDEX(Usage!$D$5:$ABF$11,MATCH(UsagePerHour!$B$4,Usage!$C$5:$C$11,0),MATCH(UsagePerHour!KU$4,Usage!$D$3:$ABF$3,0)),"")</f>
        <v>96.290880584712397</v>
      </c>
      <c r="KV11" s="6">
        <f>IFERROR(INDEX(Sales!$D$5:$ABF$18,MATCH(UsagePerHour!$B11,Sales!$C$5:$C$18,0),MATCH(UsagePerHour!KV$4,Sales!$D$3:$ABF$3,0))/KV$2*INDEX(Usage!$D$5:$ABF$11,MATCH(UsagePerHour!$B$4,Usage!$C$5:$C$11,0),MATCH(UsagePerHour!KV$4,Usage!$D$3:$ABF$3,0)),"")</f>
        <v>18.134248027949962</v>
      </c>
      <c r="KW11" s="6">
        <f>IFERROR(INDEX(Sales!$D$5:$ABF$18,MATCH(UsagePerHour!$B11,Sales!$C$5:$C$18,0),MATCH(UsagePerHour!KW$4,Sales!$D$3:$ABF$3,0))/KW$2*INDEX(Usage!$D$5:$ABF$11,MATCH(UsagePerHour!$B$4,Usage!$C$5:$C$11,0),MATCH(UsagePerHour!KW$4,Usage!$D$3:$ABF$3,0)),"")</f>
        <v>40.480372926805039</v>
      </c>
      <c r="KX11" s="6">
        <f>IFERROR(INDEX(Sales!$D$5:$ABF$18,MATCH(UsagePerHour!$B11,Sales!$C$5:$C$18,0),MATCH(UsagePerHour!KX$4,Sales!$D$3:$ABF$3,0))/KX$2*INDEX(Usage!$D$5:$ABF$11,MATCH(UsagePerHour!$B$4,Usage!$C$5:$C$11,0),MATCH(UsagePerHour!KX$4,Usage!$D$3:$ABF$3,0)),"")</f>
        <v>487.15868005179453</v>
      </c>
      <c r="KY11" s="6">
        <f>IFERROR(INDEX(Sales!$D$5:$ABF$18,MATCH(UsagePerHour!$B11,Sales!$C$5:$C$18,0),MATCH(UsagePerHour!KY$4,Sales!$D$3:$ABF$3,0))/KY$2*INDEX(Usage!$D$5:$ABF$11,MATCH(UsagePerHour!$B$4,Usage!$C$5:$C$11,0),MATCH(UsagePerHour!KY$4,Usage!$D$3:$ABF$3,0)),"")</f>
        <v>16.205446967519404</v>
      </c>
      <c r="KZ11" s="6">
        <f>IFERROR(INDEX(Sales!$D$5:$ABF$18,MATCH(UsagePerHour!$B11,Sales!$C$5:$C$18,0),MATCH(UsagePerHour!KZ$4,Sales!$D$3:$ABF$3,0))/KZ$2*INDEX(Usage!$D$5:$ABF$11,MATCH(UsagePerHour!$B$4,Usage!$C$5:$C$11,0),MATCH(UsagePerHour!KZ$4,Usage!$D$3:$ABF$3,0)),"")</f>
        <v>64.502423774062095</v>
      </c>
      <c r="LA11" s="6">
        <f>IFERROR(INDEX(Sales!$D$5:$ABF$18,MATCH(UsagePerHour!$B11,Sales!$C$5:$C$18,0),MATCH(UsagePerHour!LA$4,Sales!$D$3:$ABF$3,0))/LA$2*INDEX(Usage!$D$5:$ABF$11,MATCH(UsagePerHour!$B$4,Usage!$C$5:$C$11,0),MATCH(UsagePerHour!LA$4,Usage!$D$3:$ABF$3,0)),"")</f>
        <v>7.7105803193353513</v>
      </c>
      <c r="LB11" s="6">
        <f>IFERROR(INDEX(Sales!$D$5:$ABF$18,MATCH(UsagePerHour!$B11,Sales!$C$5:$C$18,0),MATCH(UsagePerHour!LB$4,Sales!$D$3:$ABF$3,0))/LB$2*INDEX(Usage!$D$5:$ABF$11,MATCH(UsagePerHour!$B$4,Usage!$C$5:$C$11,0),MATCH(UsagePerHour!LB$4,Usage!$D$3:$ABF$3,0)),"")</f>
        <v>74.233223396056616</v>
      </c>
      <c r="LC11" s="6">
        <f>IFERROR(INDEX(Sales!$D$5:$ABF$18,MATCH(UsagePerHour!$B11,Sales!$C$5:$C$18,0),MATCH(UsagePerHour!LC$4,Sales!$D$3:$ABF$3,0))/LC$2*INDEX(Usage!$D$5:$ABF$11,MATCH(UsagePerHour!$B$4,Usage!$C$5:$C$11,0),MATCH(UsagePerHour!LC$4,Usage!$D$3:$ABF$3,0)),"")</f>
        <v>15.599802066347628</v>
      </c>
      <c r="LD11" s="6">
        <f>IFERROR(INDEX(Sales!$D$5:$ABF$18,MATCH(UsagePerHour!$B11,Sales!$C$5:$C$18,0),MATCH(UsagePerHour!LD$4,Sales!$D$3:$ABF$3,0))/LD$2*INDEX(Usage!$D$5:$ABF$11,MATCH(UsagePerHour!$B$4,Usage!$C$5:$C$11,0),MATCH(UsagePerHour!LD$4,Usage!$D$3:$ABF$3,0)),"")</f>
        <v>22.594128571748225</v>
      </c>
      <c r="LE11" s="6">
        <f>IFERROR(INDEX(Sales!$D$5:$ABF$18,MATCH(UsagePerHour!$B11,Sales!$C$5:$C$18,0),MATCH(UsagePerHour!LE$4,Sales!$D$3:$ABF$3,0))/LE$2*INDEX(Usage!$D$5:$ABF$11,MATCH(UsagePerHour!$B$4,Usage!$C$5:$C$11,0),MATCH(UsagePerHour!LE$4,Usage!$D$3:$ABF$3,0)),"")</f>
        <v>186.4269885589834</v>
      </c>
      <c r="LF11" s="6">
        <f>IFERROR(INDEX(Sales!$D$5:$ABF$18,MATCH(UsagePerHour!$B11,Sales!$C$5:$C$18,0),MATCH(UsagePerHour!LF$4,Sales!$D$3:$ABF$3,0))/LF$2*INDEX(Usage!$D$5:$ABF$11,MATCH(UsagePerHour!$B$4,Usage!$C$5:$C$11,0),MATCH(UsagePerHour!LF$4,Usage!$D$3:$ABF$3,0)),"")</f>
        <v>62.708403478898447</v>
      </c>
      <c r="LG11" s="6">
        <f>IFERROR(INDEX(Sales!$D$5:$ABF$18,MATCH(UsagePerHour!$B11,Sales!$C$5:$C$18,0),MATCH(UsagePerHour!LG$4,Sales!$D$3:$ABF$3,0))/LG$2*INDEX(Usage!$D$5:$ABF$11,MATCH(UsagePerHour!$B$4,Usage!$C$5:$C$11,0),MATCH(UsagePerHour!LG$4,Usage!$D$3:$ABF$3,0)),"")</f>
        <v>34.601888703588124</v>
      </c>
      <c r="LH11" s="6">
        <f>IFERROR(INDEX(Sales!$D$5:$ABF$18,MATCH(UsagePerHour!$B11,Sales!$C$5:$C$18,0),MATCH(UsagePerHour!LH$4,Sales!$D$3:$ABF$3,0))/LH$2*INDEX(Usage!$D$5:$ABF$11,MATCH(UsagePerHour!$B$4,Usage!$C$5:$C$11,0),MATCH(UsagePerHour!LH$4,Usage!$D$3:$ABF$3,0)),"")</f>
        <v>12.575722538135864</v>
      </c>
      <c r="LI11" s="6">
        <f>IFERROR(INDEX(Sales!$D$5:$ABF$18,MATCH(UsagePerHour!$B11,Sales!$C$5:$C$18,0),MATCH(UsagePerHour!LI$4,Sales!$D$3:$ABF$3,0))/LI$2*INDEX(Usage!$D$5:$ABF$11,MATCH(UsagePerHour!$B$4,Usage!$C$5:$C$11,0),MATCH(UsagePerHour!LI$4,Usage!$D$3:$ABF$3,0)),"")</f>
        <v>77.154049374169475</v>
      </c>
      <c r="LJ11" s="6">
        <f>IFERROR(INDEX(Sales!$D$5:$ABF$18,MATCH(UsagePerHour!$B11,Sales!$C$5:$C$18,0),MATCH(UsagePerHour!LJ$4,Sales!$D$3:$ABF$3,0))/LJ$2*INDEX(Usage!$D$5:$ABF$11,MATCH(UsagePerHour!$B$4,Usage!$C$5:$C$11,0),MATCH(UsagePerHour!LJ$4,Usage!$D$3:$ABF$3,0)),"")</f>
        <v>37.451010396428678</v>
      </c>
      <c r="LK11" s="6">
        <f>IFERROR(INDEX(Sales!$D$5:$ABF$18,MATCH(UsagePerHour!$B11,Sales!$C$5:$C$18,0),MATCH(UsagePerHour!LK$4,Sales!$D$3:$ABF$3,0))/LK$2*INDEX(Usage!$D$5:$ABF$11,MATCH(UsagePerHour!$B$4,Usage!$C$5:$C$11,0),MATCH(UsagePerHour!LK$4,Usage!$D$3:$ABF$3,0)),"")</f>
        <v>25.570928114207437</v>
      </c>
      <c r="LL11" s="6">
        <f>IFERROR(INDEX(Sales!$D$5:$ABF$18,MATCH(UsagePerHour!$B11,Sales!$C$5:$C$18,0),MATCH(UsagePerHour!LL$4,Sales!$D$3:$ABF$3,0))/LL$2*INDEX(Usage!$D$5:$ABF$11,MATCH(UsagePerHour!$B$4,Usage!$C$5:$C$11,0),MATCH(UsagePerHour!LL$4,Usage!$D$3:$ABF$3,0)),"")</f>
        <v>366.55462837475437</v>
      </c>
      <c r="LM11" s="6">
        <f>IFERROR(INDEX(Sales!$D$5:$ABF$18,MATCH(UsagePerHour!$B11,Sales!$C$5:$C$18,0),MATCH(UsagePerHour!LM$4,Sales!$D$3:$ABF$3,0))/LM$2*INDEX(Usage!$D$5:$ABF$11,MATCH(UsagePerHour!$B$4,Usage!$C$5:$C$11,0),MATCH(UsagePerHour!LM$4,Usage!$D$3:$ABF$3,0)),"")</f>
        <v>23.319880427105264</v>
      </c>
      <c r="LN11" s="6">
        <f>IFERROR(INDEX(Sales!$D$5:$ABF$18,MATCH(UsagePerHour!$B11,Sales!$C$5:$C$18,0),MATCH(UsagePerHour!LN$4,Sales!$D$3:$ABF$3,0))/LN$2*INDEX(Usage!$D$5:$ABF$11,MATCH(UsagePerHour!$B$4,Usage!$C$5:$C$11,0),MATCH(UsagePerHour!LN$4,Usage!$D$3:$ABF$3,0)),"")</f>
        <v>62.437745468846764</v>
      </c>
      <c r="LO11" s="6">
        <f>IFERROR(INDEX(Sales!$D$5:$ABF$18,MATCH(UsagePerHour!$B11,Sales!$C$5:$C$18,0),MATCH(UsagePerHour!LO$4,Sales!$D$3:$ABF$3,0))/LO$2*INDEX(Usage!$D$5:$ABF$11,MATCH(UsagePerHour!$B$4,Usage!$C$5:$C$11,0),MATCH(UsagePerHour!LO$4,Usage!$D$3:$ABF$3,0)),"")</f>
        <v>39.648018299043976</v>
      </c>
      <c r="LP11" s="6">
        <f>IFERROR(INDEX(Sales!$D$5:$ABF$18,MATCH(UsagePerHour!$B11,Sales!$C$5:$C$18,0),MATCH(UsagePerHour!LP$4,Sales!$D$3:$ABF$3,0))/LP$2*INDEX(Usage!$D$5:$ABF$11,MATCH(UsagePerHour!$B$4,Usage!$C$5:$C$11,0),MATCH(UsagePerHour!LP$4,Usage!$D$3:$ABF$3,0)),"")</f>
        <v>3.9653696774921983</v>
      </c>
      <c r="LQ11" s="6">
        <f>IFERROR(INDEX(Sales!$D$5:$ABF$18,MATCH(UsagePerHour!$B11,Sales!$C$5:$C$18,0),MATCH(UsagePerHour!LQ$4,Sales!$D$3:$ABF$3,0))/LQ$2*INDEX(Usage!$D$5:$ABF$11,MATCH(UsagePerHour!$B$4,Usage!$C$5:$C$11,0),MATCH(UsagePerHour!LQ$4,Usage!$D$3:$ABF$3,0)),"")</f>
        <v>39.674285409711352</v>
      </c>
      <c r="LR11" s="6">
        <f>IFERROR(INDEX(Sales!$D$5:$ABF$18,MATCH(UsagePerHour!$B11,Sales!$C$5:$C$18,0),MATCH(UsagePerHour!LR$4,Sales!$D$3:$ABF$3,0))/LR$2*INDEX(Usage!$D$5:$ABF$11,MATCH(UsagePerHour!$B$4,Usage!$C$5:$C$11,0),MATCH(UsagePerHour!LR$4,Usage!$D$3:$ABF$3,0)),"")</f>
        <v>49.974724679545041</v>
      </c>
      <c r="LS11" s="6">
        <f>IFERROR(INDEX(Sales!$D$5:$ABF$18,MATCH(UsagePerHour!$B11,Sales!$C$5:$C$18,0),MATCH(UsagePerHour!LS$4,Sales!$D$3:$ABF$3,0))/LS$2*INDEX(Usage!$D$5:$ABF$11,MATCH(UsagePerHour!$B$4,Usage!$C$5:$C$11,0),MATCH(UsagePerHour!LS$4,Usage!$D$3:$ABF$3,0)),"")</f>
        <v>354.49756525996372</v>
      </c>
      <c r="LT11" s="6">
        <f>IFERROR(INDEX(Sales!$D$5:$ABF$18,MATCH(UsagePerHour!$B11,Sales!$C$5:$C$18,0),MATCH(UsagePerHour!LT$4,Sales!$D$3:$ABF$3,0))/LT$2*INDEX(Usage!$D$5:$ABF$11,MATCH(UsagePerHour!$B$4,Usage!$C$5:$C$11,0),MATCH(UsagePerHour!LT$4,Usage!$D$3:$ABF$3,0)),"")</f>
        <v>31.080075165210275</v>
      </c>
      <c r="LU11" s="6">
        <f>IFERROR(INDEX(Sales!$D$5:$ABF$18,MATCH(UsagePerHour!$B11,Sales!$C$5:$C$18,0),MATCH(UsagePerHour!LU$4,Sales!$D$3:$ABF$3,0))/LU$2*INDEX(Usage!$D$5:$ABF$11,MATCH(UsagePerHour!$B$4,Usage!$C$5:$C$11,0),MATCH(UsagePerHour!LU$4,Usage!$D$3:$ABF$3,0)),"")</f>
        <v>20.221347618527023</v>
      </c>
      <c r="LV11" s="6">
        <f>IFERROR(INDEX(Sales!$D$5:$ABF$18,MATCH(UsagePerHour!$B11,Sales!$C$5:$C$18,0),MATCH(UsagePerHour!LV$4,Sales!$D$3:$ABF$3,0))/LV$2*INDEX(Usage!$D$5:$ABF$11,MATCH(UsagePerHour!$B$4,Usage!$C$5:$C$11,0),MATCH(UsagePerHour!LV$4,Usage!$D$3:$ABF$3,0)),"")</f>
        <v>57.928814371257481</v>
      </c>
      <c r="LW11" s="6">
        <f>IFERROR(INDEX(Sales!$D$5:$ABF$18,MATCH(UsagePerHour!$B11,Sales!$C$5:$C$18,0),MATCH(UsagePerHour!LW$4,Sales!$D$3:$ABF$3,0))/LW$2*INDEX(Usage!$D$5:$ABF$11,MATCH(UsagePerHour!$B$4,Usage!$C$5:$C$11,0),MATCH(UsagePerHour!LW$4,Usage!$D$3:$ABF$3,0)),"")</f>
        <v>22.679353680430882</v>
      </c>
      <c r="LX11" s="6">
        <f>IFERROR(INDEX(Sales!$D$5:$ABF$18,MATCH(UsagePerHour!$B11,Sales!$C$5:$C$18,0),MATCH(UsagePerHour!LX$4,Sales!$D$3:$ABF$3,0))/LX$2*INDEX(Usage!$D$5:$ABF$11,MATCH(UsagePerHour!$B$4,Usage!$C$5:$C$11,0),MATCH(UsagePerHour!LX$4,Usage!$D$3:$ABF$3,0)),"")</f>
        <v>13.181426771483121</v>
      </c>
      <c r="LY11" s="6">
        <f>IFERROR(INDEX(Sales!$D$5:$ABF$18,MATCH(UsagePerHour!$B11,Sales!$C$5:$C$18,0),MATCH(UsagePerHour!LY$4,Sales!$D$3:$ABF$3,0))/LY$2*INDEX(Usage!$D$5:$ABF$11,MATCH(UsagePerHour!$B$4,Usage!$C$5:$C$11,0),MATCH(UsagePerHour!LY$4,Usage!$D$3:$ABF$3,0)),"")</f>
        <v>56.825682598299366</v>
      </c>
      <c r="LZ11" s="6">
        <f>IFERROR(INDEX(Sales!$D$5:$ABF$18,MATCH(UsagePerHour!$B11,Sales!$C$5:$C$18,0),MATCH(UsagePerHour!LZ$4,Sales!$D$3:$ABF$3,0))/LZ$2*INDEX(Usage!$D$5:$ABF$11,MATCH(UsagePerHour!$B$4,Usage!$C$5:$C$11,0),MATCH(UsagePerHour!LZ$4,Usage!$D$3:$ABF$3,0)),"")</f>
        <v>378.77318303742493</v>
      </c>
      <c r="MA11" s="6">
        <f>IFERROR(INDEX(Sales!$D$5:$ABF$18,MATCH(UsagePerHour!$B11,Sales!$C$5:$C$18,0),MATCH(UsagePerHour!MA$4,Sales!$D$3:$ABF$3,0))/MA$2*INDEX(Usage!$D$5:$ABF$11,MATCH(UsagePerHour!$B$4,Usage!$C$5:$C$11,0),MATCH(UsagePerHour!MA$4,Usage!$D$3:$ABF$3,0)),"")</f>
        <v>35.008117217387536</v>
      </c>
      <c r="MB11" s="6">
        <f>IFERROR(INDEX(Sales!$D$5:$ABF$18,MATCH(UsagePerHour!$B11,Sales!$C$5:$C$18,0),MATCH(UsagePerHour!MB$4,Sales!$D$3:$ABF$3,0))/MB$2*INDEX(Usage!$D$5:$ABF$11,MATCH(UsagePerHour!$B$4,Usage!$C$5:$C$11,0),MATCH(UsagePerHour!MB$4,Usage!$D$3:$ABF$3,0)),"")</f>
        <v>41.487335100295162</v>
      </c>
      <c r="MC11" s="6">
        <f>IFERROR(INDEX(Sales!$D$5:$ABF$18,MATCH(UsagePerHour!$B11,Sales!$C$5:$C$18,0),MATCH(UsagePerHour!MC$4,Sales!$D$3:$ABF$3,0))/MC$2*INDEX(Usage!$D$5:$ABF$11,MATCH(UsagePerHour!$B$4,Usage!$C$5:$C$11,0),MATCH(UsagePerHour!MC$4,Usage!$D$3:$ABF$3,0)),"")</f>
        <v>4.6147375232548731</v>
      </c>
      <c r="MD11" s="6">
        <f>IFERROR(INDEX(Sales!$D$5:$ABF$18,MATCH(UsagePerHour!$B11,Sales!$C$5:$C$18,0),MATCH(UsagePerHour!MD$4,Sales!$D$3:$ABF$3,0))/MD$2*INDEX(Usage!$D$5:$ABF$11,MATCH(UsagePerHour!$B$4,Usage!$C$5:$C$11,0),MATCH(UsagePerHour!MD$4,Usage!$D$3:$ABF$3,0)),"")</f>
        <v>54.919494084627132</v>
      </c>
      <c r="ME11" s="6">
        <f>IFERROR(INDEX(Sales!$D$5:$ABF$18,MATCH(UsagePerHour!$B11,Sales!$C$5:$C$18,0),MATCH(UsagePerHour!ME$4,Sales!$D$3:$ABF$3,0))/ME$2*INDEX(Usage!$D$5:$ABF$11,MATCH(UsagePerHour!$B$4,Usage!$C$5:$C$11,0),MATCH(UsagePerHour!ME$4,Usage!$D$3:$ABF$3,0)),"")</f>
        <v>53.840000444721163</v>
      </c>
      <c r="MF11" s="6">
        <f>IFERROR(INDEX(Sales!$D$5:$ABF$18,MATCH(UsagePerHour!$B11,Sales!$C$5:$C$18,0),MATCH(UsagePerHour!MF$4,Sales!$D$3:$ABF$3,0))/MF$2*INDEX(Usage!$D$5:$ABF$11,MATCH(UsagePerHour!$B$4,Usage!$C$5:$C$11,0),MATCH(UsagePerHour!MF$4,Usage!$D$3:$ABF$3,0)),"")</f>
        <v>242.77784406705274</v>
      </c>
      <c r="MG11" s="6">
        <f>IFERROR(INDEX(Sales!$D$5:$ABF$18,MATCH(UsagePerHour!$B11,Sales!$C$5:$C$18,0),MATCH(UsagePerHour!MG$4,Sales!$D$3:$ABF$3,0))/MG$2*INDEX(Usage!$D$5:$ABF$11,MATCH(UsagePerHour!$B$4,Usage!$C$5:$C$11,0),MATCH(UsagePerHour!MG$4,Usage!$D$3:$ABF$3,0)),"")</f>
        <v>350.12389334083139</v>
      </c>
      <c r="MH11" s="6">
        <f>IFERROR(INDEX(Sales!$D$5:$ABF$18,MATCH(UsagePerHour!$B11,Sales!$C$5:$C$18,0),MATCH(UsagePerHour!MH$4,Sales!$D$3:$ABF$3,0))/MH$2*INDEX(Usage!$D$5:$ABF$11,MATCH(UsagePerHour!$B$4,Usage!$C$5:$C$11,0),MATCH(UsagePerHour!MH$4,Usage!$D$3:$ABF$3,0)),"")</f>
        <v>38.656150793015193</v>
      </c>
      <c r="MI11" s="6">
        <f>IFERROR(INDEX(Sales!$D$5:$ABF$18,MATCH(UsagePerHour!$B11,Sales!$C$5:$C$18,0),MATCH(UsagePerHour!MI$4,Sales!$D$3:$ABF$3,0))/MI$2*INDEX(Usage!$D$5:$ABF$11,MATCH(UsagePerHour!$B$4,Usage!$C$5:$C$11,0),MATCH(UsagePerHour!MI$4,Usage!$D$3:$ABF$3,0)),"")</f>
        <v>39.070360550862468</v>
      </c>
      <c r="MJ11" s="6">
        <f>IFERROR(INDEX(Sales!$D$5:$ABF$18,MATCH(UsagePerHour!$B11,Sales!$C$5:$C$18,0),MATCH(UsagePerHour!MJ$4,Sales!$D$3:$ABF$3,0))/MJ$2*INDEX(Usage!$D$5:$ABF$11,MATCH(UsagePerHour!$B$4,Usage!$C$5:$C$11,0),MATCH(UsagePerHour!MJ$4,Usage!$D$3:$ABF$3,0)),"")</f>
        <v>18.281325645878262</v>
      </c>
      <c r="MK11" s="6">
        <f>IFERROR(INDEX(Sales!$D$5:$ABF$18,MATCH(UsagePerHour!$B11,Sales!$C$5:$C$18,0),MATCH(UsagePerHour!MK$4,Sales!$D$3:$ABF$3,0))/MK$2*INDEX(Usage!$D$5:$ABF$11,MATCH(UsagePerHour!$B$4,Usage!$C$5:$C$11,0),MATCH(UsagePerHour!MK$4,Usage!$D$3:$ABF$3,0)),"")</f>
        <v>35.756786150508368</v>
      </c>
      <c r="ML11" s="6">
        <f>IFERROR(INDEX(Sales!$D$5:$ABF$18,MATCH(UsagePerHour!$B11,Sales!$C$5:$C$18,0),MATCH(UsagePerHour!ML$4,Sales!$D$3:$ABF$3,0))/ML$2*INDEX(Usage!$D$5:$ABF$11,MATCH(UsagePerHour!$B$4,Usage!$C$5:$C$11,0),MATCH(UsagePerHour!ML$4,Usage!$D$3:$ABF$3,0)),"")</f>
        <v>28.41547663337435</v>
      </c>
      <c r="MM11" s="6">
        <f>IFERROR(INDEX(Sales!$D$5:$ABF$18,MATCH(UsagePerHour!$B11,Sales!$C$5:$C$18,0),MATCH(UsagePerHour!MM$4,Sales!$D$3:$ABF$3,0))/MM$2*INDEX(Usage!$D$5:$ABF$11,MATCH(UsagePerHour!$B$4,Usage!$C$5:$C$11,0),MATCH(UsagePerHour!MM$4,Usage!$D$3:$ABF$3,0)),"")</f>
        <v>46.42217803428337</v>
      </c>
      <c r="MN11" s="6">
        <f>IFERROR(INDEX(Sales!$D$5:$ABF$18,MATCH(UsagePerHour!$B11,Sales!$C$5:$C$18,0),MATCH(UsagePerHour!MN$4,Sales!$D$3:$ABF$3,0))/MN$2*INDEX(Usage!$D$5:$ABF$11,MATCH(UsagePerHour!$B$4,Usage!$C$5:$C$11,0),MATCH(UsagePerHour!MN$4,Usage!$D$3:$ABF$3,0)),"")</f>
        <v>90.013933252070856</v>
      </c>
      <c r="MO11" s="6">
        <f>IFERROR(INDEX(Sales!$D$5:$ABF$18,MATCH(UsagePerHour!$B11,Sales!$C$5:$C$18,0),MATCH(UsagePerHour!MO$4,Sales!$D$3:$ABF$3,0))/MO$2*INDEX(Usage!$D$5:$ABF$11,MATCH(UsagePerHour!$B$4,Usage!$C$5:$C$11,0),MATCH(UsagePerHour!MO$4,Usage!$D$3:$ABF$3,0)),"")</f>
        <v>31.080075165210275</v>
      </c>
      <c r="MP11" s="6">
        <f>IFERROR(INDEX(Sales!$D$5:$ABF$18,MATCH(UsagePerHour!$B11,Sales!$C$5:$C$18,0),MATCH(UsagePerHour!MP$4,Sales!$D$3:$ABF$3,0))/MP$2*INDEX(Usage!$D$5:$ABF$11,MATCH(UsagePerHour!$B$4,Usage!$C$5:$C$11,0),MATCH(UsagePerHour!MP$4,Usage!$D$3:$ABF$3,0)),"")</f>
        <v>20.221347618527023</v>
      </c>
      <c r="MQ11" s="6">
        <f>IFERROR(INDEX(Sales!$D$5:$ABF$18,MATCH(UsagePerHour!$B11,Sales!$C$5:$C$18,0),MATCH(UsagePerHour!MQ$4,Sales!$D$3:$ABF$3,0))/MQ$2*INDEX(Usage!$D$5:$ABF$11,MATCH(UsagePerHour!$B$4,Usage!$C$5:$C$11,0),MATCH(UsagePerHour!MQ$4,Usage!$D$3:$ABF$3,0)),"")</f>
        <v>57.928814371257481</v>
      </c>
      <c r="MR11" s="6">
        <f>IFERROR(INDEX(Sales!$D$5:$ABF$18,MATCH(UsagePerHour!$B11,Sales!$C$5:$C$18,0),MATCH(UsagePerHour!MR$4,Sales!$D$3:$ABF$3,0))/MR$2*INDEX(Usage!$D$5:$ABF$11,MATCH(UsagePerHour!$B$4,Usage!$C$5:$C$11,0),MATCH(UsagePerHour!MR$4,Usage!$D$3:$ABF$3,0)),"")</f>
        <v>22.679353680430882</v>
      </c>
      <c r="MS11" s="6">
        <f>IFERROR(INDEX(Sales!$D$5:$ABF$18,MATCH(UsagePerHour!$B11,Sales!$C$5:$C$18,0),MATCH(UsagePerHour!MS$4,Sales!$D$3:$ABF$3,0))/MS$2*INDEX(Usage!$D$5:$ABF$11,MATCH(UsagePerHour!$B$4,Usage!$C$5:$C$11,0),MATCH(UsagePerHour!MS$4,Usage!$D$3:$ABF$3,0)),"")</f>
        <v>38.312842527773327</v>
      </c>
      <c r="MT11" s="6">
        <f>IFERROR(INDEX(Sales!$D$5:$ABF$18,MATCH(UsagePerHour!$B11,Sales!$C$5:$C$18,0),MATCH(UsagePerHour!MT$4,Sales!$D$3:$ABF$3,0))/MT$2*INDEX(Usage!$D$5:$ABF$11,MATCH(UsagePerHour!$B$4,Usage!$C$5:$C$11,0),MATCH(UsagePerHour!MT$4,Usage!$D$3:$ABF$3,0)),"")</f>
        <v>49.986789856805181</v>
      </c>
      <c r="MU11" s="6">
        <f>IFERROR(INDEX(Sales!$D$5:$ABF$18,MATCH(UsagePerHour!$B11,Sales!$C$5:$C$18,0),MATCH(UsagePerHour!MU$4,Sales!$D$3:$ABF$3,0))/MU$2*INDEX(Usage!$D$5:$ABF$11,MATCH(UsagePerHour!$B$4,Usage!$C$5:$C$11,0),MATCH(UsagePerHour!MU$4,Usage!$D$3:$ABF$3,0)),"")</f>
        <v>411.93691181673614</v>
      </c>
      <c r="MV11" s="6">
        <f>IFERROR(INDEX(Sales!$D$5:$ABF$18,MATCH(UsagePerHour!$B11,Sales!$C$5:$C$18,0),MATCH(UsagePerHour!MV$4,Sales!$D$3:$ABF$3,0))/MV$2*INDEX(Usage!$D$5:$ABF$11,MATCH(UsagePerHour!$B$4,Usage!$C$5:$C$11,0),MATCH(UsagePerHour!MV$4,Usage!$D$3:$ABF$3,0)),"")</f>
        <v>75.291513592946359</v>
      </c>
      <c r="MW11" s="6">
        <f>IFERROR(INDEX(Sales!$D$5:$ABF$18,MATCH(UsagePerHour!$B11,Sales!$C$5:$C$18,0),MATCH(UsagePerHour!MW$4,Sales!$D$3:$ABF$3,0))/MW$2*INDEX(Usage!$D$5:$ABF$11,MATCH(UsagePerHour!$B$4,Usage!$C$5:$C$11,0),MATCH(UsagePerHour!MW$4,Usage!$D$3:$ABF$3,0)),"")</f>
        <v>6.693102560038044</v>
      </c>
      <c r="MX11" s="6">
        <f>IFERROR(INDEX(Sales!$D$5:$ABF$18,MATCH(UsagePerHour!$B11,Sales!$C$5:$C$18,0),MATCH(UsagePerHour!MX$4,Sales!$D$3:$ABF$3,0))/MX$2*INDEX(Usage!$D$5:$ABF$11,MATCH(UsagePerHour!$B$4,Usage!$C$5:$C$11,0),MATCH(UsagePerHour!MX$4,Usage!$D$3:$ABF$3,0)),"")</f>
        <v>14.637106163779416</v>
      </c>
      <c r="MY11" s="6">
        <f>IFERROR(INDEX(Sales!$D$5:$ABF$18,MATCH(UsagePerHour!$B11,Sales!$C$5:$C$18,0),MATCH(UsagePerHour!MY$4,Sales!$D$3:$ABF$3,0))/MY$2*INDEX(Usage!$D$5:$ABF$11,MATCH(UsagePerHour!$B$4,Usage!$C$5:$C$11,0),MATCH(UsagePerHour!MY$4,Usage!$D$3:$ABF$3,0)),"")</f>
        <v>83.205204289875439</v>
      </c>
      <c r="MZ11" s="6">
        <f>IFERROR(INDEX(Sales!$D$5:$ABF$18,MATCH(UsagePerHour!$B11,Sales!$C$5:$C$18,0),MATCH(UsagePerHour!MZ$4,Sales!$D$3:$ABF$3,0))/MZ$2*INDEX(Usage!$D$5:$ABF$11,MATCH(UsagePerHour!$B$4,Usage!$C$5:$C$11,0),MATCH(UsagePerHour!MZ$4,Usage!$D$3:$ABF$3,0)),"")</f>
        <v>14.737661701575961</v>
      </c>
      <c r="NA11" s="6">
        <f>IFERROR(INDEX(Sales!$D$5:$ABF$18,MATCH(UsagePerHour!$B11,Sales!$C$5:$C$18,0),MATCH(UsagePerHour!NA$4,Sales!$D$3:$ABF$3,0))/NA$2*INDEX(Usage!$D$5:$ABF$11,MATCH(UsagePerHour!$B$4,Usage!$C$5:$C$11,0),MATCH(UsagePerHour!NA$4,Usage!$D$3:$ABF$3,0)),"")</f>
        <v>71.903997063007665</v>
      </c>
      <c r="NB11" s="6">
        <f>IFERROR(INDEX(Sales!$D$5:$ABF$18,MATCH(UsagePerHour!$B11,Sales!$C$5:$C$18,0),MATCH(UsagePerHour!NB$4,Sales!$D$3:$ABF$3,0))/NB$2*INDEX(Usage!$D$5:$ABF$11,MATCH(UsagePerHour!$B$4,Usage!$C$5:$C$11,0),MATCH(UsagePerHour!NB$4,Usage!$D$3:$ABF$3,0)),"")</f>
        <v>310.11132240689949</v>
      </c>
      <c r="NC11" s="6">
        <f>IFERROR(INDEX(Sales!$D$5:$ABF$18,MATCH(UsagePerHour!$B11,Sales!$C$5:$C$18,0),MATCH(UsagePerHour!NC$4,Sales!$D$3:$ABF$3,0))/NC$2*INDEX(Usage!$D$5:$ABF$11,MATCH(UsagePerHour!$B$4,Usage!$C$5:$C$11,0),MATCH(UsagePerHour!NC$4,Usage!$D$3:$ABF$3,0)),"")</f>
        <v>32.906177989435498</v>
      </c>
      <c r="ND11" s="6">
        <f>IFERROR(INDEX(Sales!$D$5:$ABF$18,MATCH(UsagePerHour!$B11,Sales!$C$5:$C$18,0),MATCH(UsagePerHour!ND$4,Sales!$D$3:$ABF$3,0))/ND$2*INDEX(Usage!$D$5:$ABF$11,MATCH(UsagePerHour!$B$4,Usage!$C$5:$C$11,0),MATCH(UsagePerHour!ND$4,Usage!$D$3:$ABF$3,0)),"")</f>
        <v>98.101509660752413</v>
      </c>
      <c r="NE11" s="6">
        <f>IFERROR(INDEX(Sales!$D$5:$ABF$18,MATCH(UsagePerHour!$B11,Sales!$C$5:$C$18,0),MATCH(UsagePerHour!NE$4,Sales!$D$3:$ABF$3,0))/NE$2*INDEX(Usage!$D$5:$ABF$11,MATCH(UsagePerHour!$B$4,Usage!$C$5:$C$11,0),MATCH(UsagePerHour!NE$4,Usage!$D$3:$ABF$3,0)),"")</f>
        <v>15.410193932373325</v>
      </c>
      <c r="NF11" s="6">
        <f>IFERROR(INDEX(Sales!$D$5:$ABF$18,MATCH(UsagePerHour!$B11,Sales!$C$5:$C$18,0),MATCH(UsagePerHour!NF$4,Sales!$D$3:$ABF$3,0))/NF$2*INDEX(Usage!$D$5:$ABF$11,MATCH(UsagePerHour!$B$4,Usage!$C$5:$C$11,0),MATCH(UsagePerHour!NF$4,Usage!$D$3:$ABF$3,0)),"")</f>
        <v>27.47001477262425</v>
      </c>
      <c r="NG11" s="6">
        <f>IFERROR(INDEX(Sales!$D$5:$ABF$18,MATCH(UsagePerHour!$B11,Sales!$C$5:$C$18,0),MATCH(UsagePerHour!NG$4,Sales!$D$3:$ABF$3,0))/NG$2*INDEX(Usage!$D$5:$ABF$11,MATCH(UsagePerHour!$B$4,Usage!$C$5:$C$11,0),MATCH(UsagePerHour!NG$4,Usage!$D$3:$ABF$3,0)),"")</f>
        <v>40.535369717683075</v>
      </c>
      <c r="NH11" s="6">
        <f>IFERROR(INDEX(Sales!$D$5:$ABF$18,MATCH(UsagePerHour!$B11,Sales!$C$5:$C$18,0),MATCH(UsagePerHour!NH$4,Sales!$D$3:$ABF$3,0))/NH$2*INDEX(Usage!$D$5:$ABF$11,MATCH(UsagePerHour!$B$4,Usage!$C$5:$C$11,0),MATCH(UsagePerHour!NH$4,Usage!$D$3:$ABF$3,0)),"")</f>
        <v>31.685606184306899</v>
      </c>
      <c r="NI11" s="6">
        <f>IFERROR(INDEX(Sales!$D$5:$ABF$18,MATCH(UsagePerHour!$B11,Sales!$C$5:$C$18,0),MATCH(UsagePerHour!NI$4,Sales!$D$3:$ABF$3,0))/NI$2*INDEX(Usage!$D$5:$ABF$11,MATCH(UsagePerHour!$B$4,Usage!$C$5:$C$11,0),MATCH(UsagePerHour!NI$4,Usage!$D$3:$ABF$3,0)),"")</f>
        <v>345.66062990114688</v>
      </c>
      <c r="NJ11" s="6">
        <f>IFERROR(INDEX(Sales!$D$5:$ABF$18,MATCH(UsagePerHour!$B11,Sales!$C$5:$C$18,0),MATCH(UsagePerHour!NJ$4,Sales!$D$3:$ABF$3,0))/NJ$2*INDEX(Usage!$D$5:$ABF$11,MATCH(UsagePerHour!$B$4,Usage!$C$5:$C$11,0),MATCH(UsagePerHour!NJ$4,Usage!$D$3:$ABF$3,0)),"")</f>
        <v>51.86199096843783</v>
      </c>
      <c r="NK11" s="6">
        <f>IFERROR(INDEX(Sales!$D$5:$ABF$18,MATCH(UsagePerHour!$B11,Sales!$C$5:$C$18,0),MATCH(UsagePerHour!NK$4,Sales!$D$3:$ABF$3,0))/NK$2*INDEX(Usage!$D$5:$ABF$11,MATCH(UsagePerHour!$B$4,Usage!$C$5:$C$11,0),MATCH(UsagePerHour!NK$4,Usage!$D$3:$ABF$3,0)),"")</f>
        <v>43.29667795496475</v>
      </c>
      <c r="NL11" s="6">
        <f>IFERROR(INDEX(Sales!$D$5:$ABF$18,MATCH(UsagePerHour!$B11,Sales!$C$5:$C$18,0),MATCH(UsagePerHour!NL$4,Sales!$D$3:$ABF$3,0))/NL$2*INDEX(Usage!$D$5:$ABF$11,MATCH(UsagePerHour!$B$4,Usage!$C$5:$C$11,0),MATCH(UsagePerHour!NL$4,Usage!$D$3:$ABF$3,0)),"")</f>
        <v>20.784869724211486</v>
      </c>
      <c r="NM11" s="6">
        <f>IFERROR(INDEX(Sales!$D$5:$ABF$18,MATCH(UsagePerHour!$B11,Sales!$C$5:$C$18,0),MATCH(UsagePerHour!NM$4,Sales!$D$3:$ABF$3,0))/NM$2*INDEX(Usage!$D$5:$ABF$11,MATCH(UsagePerHour!$B$4,Usage!$C$5:$C$11,0),MATCH(UsagePerHour!NM$4,Usage!$D$3:$ABF$3,0)),"")</f>
        <v>26.656299759460648</v>
      </c>
      <c r="NN11" s="6">
        <f>IFERROR(INDEX(Sales!$D$5:$ABF$18,MATCH(UsagePerHour!$B11,Sales!$C$5:$C$18,0),MATCH(UsagePerHour!NN$4,Sales!$D$3:$ABF$3,0))/NN$2*INDEX(Usage!$D$5:$ABF$11,MATCH(UsagePerHour!$B$4,Usage!$C$5:$C$11,0),MATCH(UsagePerHour!NN$4,Usage!$D$3:$ABF$3,0)),"")</f>
        <v>32.166778491828026</v>
      </c>
      <c r="NO11" s="6">
        <f>IFERROR(INDEX(Sales!$D$5:$ABF$18,MATCH(UsagePerHour!$B11,Sales!$C$5:$C$18,0),MATCH(UsagePerHour!NO$4,Sales!$D$3:$ABF$3,0))/NO$2*INDEX(Usage!$D$5:$ABF$11,MATCH(UsagePerHour!$B$4,Usage!$C$5:$C$11,0),MATCH(UsagePerHour!NO$4,Usage!$D$3:$ABF$3,0)),"")</f>
        <v>10.738135949672653</v>
      </c>
      <c r="NP11" s="6">
        <f>IFERROR(INDEX(Sales!$D$5:$ABF$18,MATCH(UsagePerHour!$B11,Sales!$C$5:$C$18,0),MATCH(UsagePerHour!NP$4,Sales!$D$3:$ABF$3,0))/NP$2*INDEX(Usage!$D$5:$ABF$11,MATCH(UsagePerHour!$B$4,Usage!$C$5:$C$11,0),MATCH(UsagePerHour!NP$4,Usage!$D$3:$ABF$3,0)),"")</f>
        <v>186.9348545662117</v>
      </c>
      <c r="NQ11" s="6">
        <f>IFERROR(INDEX(Sales!$D$5:$ABF$18,MATCH(UsagePerHour!$B11,Sales!$C$5:$C$18,0),MATCH(UsagePerHour!NQ$4,Sales!$D$3:$ABF$3,0))/NQ$2*INDEX(Usage!$D$5:$ABF$11,MATCH(UsagePerHour!$B$4,Usage!$C$5:$C$11,0),MATCH(UsagePerHour!NQ$4,Usage!$D$3:$ABF$3,0)),"")</f>
        <v>81.651784889188463</v>
      </c>
      <c r="NR11" s="6">
        <f>IFERROR(INDEX(Sales!$D$5:$ABF$18,MATCH(UsagePerHour!$B11,Sales!$C$5:$C$18,0),MATCH(UsagePerHour!NR$4,Sales!$D$3:$ABF$3,0))/NR$2*INDEX(Usage!$D$5:$ABF$11,MATCH(UsagePerHour!$B$4,Usage!$C$5:$C$11,0),MATCH(UsagePerHour!NR$4,Usage!$D$3:$ABF$3,0)),"")</f>
        <v>33.414421907991553</v>
      </c>
      <c r="NS11" s="6">
        <f>IFERROR(INDEX(Sales!$D$5:$ABF$18,MATCH(UsagePerHour!$B11,Sales!$C$5:$C$18,0),MATCH(UsagePerHour!NS$4,Sales!$D$3:$ABF$3,0))/NS$2*INDEX(Usage!$D$5:$ABF$11,MATCH(UsagePerHour!$B$4,Usage!$C$5:$C$11,0),MATCH(UsagePerHour!NS$4,Usage!$D$3:$ABF$3,0)),"")</f>
        <v>22.279850163883253</v>
      </c>
      <c r="NT11" s="6">
        <f>IFERROR(INDEX(Sales!$D$5:$ABF$18,MATCH(UsagePerHour!$B11,Sales!$C$5:$C$18,0),MATCH(UsagePerHour!NT$4,Sales!$D$3:$ABF$3,0))/NT$2*INDEX(Usage!$D$5:$ABF$11,MATCH(UsagePerHour!$B$4,Usage!$C$5:$C$11,0),MATCH(UsagePerHour!NT$4,Usage!$D$3:$ABF$3,0)),"")</f>
        <v>27.287325734585664</v>
      </c>
      <c r="NU11" s="6">
        <f>IFERROR(INDEX(Sales!$D$5:$ABF$18,MATCH(UsagePerHour!$B11,Sales!$C$5:$C$18,0),MATCH(UsagePerHour!NU$4,Sales!$D$3:$ABF$3,0))/NU$2*INDEX(Usage!$D$5:$ABF$11,MATCH(UsagePerHour!$B$4,Usage!$C$5:$C$11,0),MATCH(UsagePerHour!NU$4,Usage!$D$3:$ABF$3,0)),"")</f>
        <v>39.260200878844948</v>
      </c>
      <c r="NV11" s="6">
        <f>IFERROR(INDEX(Sales!$D$5:$ABF$18,MATCH(UsagePerHour!$B11,Sales!$C$5:$C$18,0),MATCH(UsagePerHour!NV$4,Sales!$D$3:$ABF$3,0))/NV$2*INDEX(Usage!$D$5:$ABF$11,MATCH(UsagePerHour!$B$4,Usage!$C$5:$C$11,0),MATCH(UsagePerHour!NV$4,Usage!$D$3:$ABF$3,0)),"")</f>
        <v>39.924054802725159</v>
      </c>
      <c r="NW11" s="6">
        <f>IFERROR(INDEX(Sales!$D$5:$ABF$18,MATCH(UsagePerHour!$B11,Sales!$C$5:$C$18,0),MATCH(UsagePerHour!NW$4,Sales!$D$3:$ABF$3,0))/NW$2*INDEX(Usage!$D$5:$ABF$11,MATCH(UsagePerHour!$B$4,Usage!$C$5:$C$11,0),MATCH(UsagePerHour!NW$4,Usage!$D$3:$ABF$3,0)),"")</f>
        <v>411.5694476803705</v>
      </c>
      <c r="NX11" s="6">
        <f>IFERROR(INDEX(Sales!$D$5:$ABF$18,MATCH(UsagePerHour!$B11,Sales!$C$5:$C$18,0),MATCH(UsagePerHour!NX$4,Sales!$D$3:$ABF$3,0))/NX$2*INDEX(Usage!$D$5:$ABF$11,MATCH(UsagePerHour!$B$4,Usage!$C$5:$C$11,0),MATCH(UsagePerHour!NX$4,Usage!$D$3:$ABF$3,0)),"")</f>
        <v>31.711550350422065</v>
      </c>
      <c r="NY11" s="6">
        <f>IFERROR(INDEX(Sales!$D$5:$ABF$18,MATCH(UsagePerHour!$B11,Sales!$C$5:$C$18,0),MATCH(UsagePerHour!NY$4,Sales!$D$3:$ABF$3,0))/NY$2*INDEX(Usage!$D$5:$ABF$11,MATCH(UsagePerHour!$B$4,Usage!$C$5:$C$11,0),MATCH(UsagePerHour!NY$4,Usage!$D$3:$ABF$3,0)),"")</f>
        <v>36.950448231701309</v>
      </c>
      <c r="NZ11" s="6">
        <f>IFERROR(INDEX(Sales!$D$5:$ABF$18,MATCH(UsagePerHour!$B11,Sales!$C$5:$C$18,0),MATCH(UsagePerHour!NZ$4,Sales!$D$3:$ABF$3,0))/NZ$2*INDEX(Usage!$D$5:$ABF$11,MATCH(UsagePerHour!$B$4,Usage!$C$5:$C$11,0),MATCH(UsagePerHour!NZ$4,Usage!$D$3:$ABF$3,0)),"")</f>
        <v>20.047124278217527</v>
      </c>
      <c r="OA11" s="6">
        <f>IFERROR(INDEX(Sales!$D$5:$ABF$18,MATCH(UsagePerHour!$B11,Sales!$C$5:$C$18,0),MATCH(UsagePerHour!OA$4,Sales!$D$3:$ABF$3,0))/OA$2*INDEX(Usage!$D$5:$ABF$11,MATCH(UsagePerHour!$B$4,Usage!$C$5:$C$11,0),MATCH(UsagePerHour!OA$4,Usage!$D$3:$ABF$3,0)),"")</f>
        <v>68.763797286676009</v>
      </c>
      <c r="OB11" s="6">
        <f>IFERROR(INDEX(Sales!$D$5:$ABF$18,MATCH(UsagePerHour!$B11,Sales!$C$5:$C$18,0),MATCH(UsagePerHour!OB$4,Sales!$D$3:$ABF$3,0))/OB$2*INDEX(Usage!$D$5:$ABF$11,MATCH(UsagePerHour!$B$4,Usage!$C$5:$C$11,0),MATCH(UsagePerHour!OB$4,Usage!$D$3:$ABF$3,0)),"")</f>
        <v>43.176298077360947</v>
      </c>
      <c r="OC11" s="6">
        <f>IFERROR(INDEX(Sales!$D$5:$ABF$18,MATCH(UsagePerHour!$B11,Sales!$C$5:$C$18,0),MATCH(UsagePerHour!OC$4,Sales!$D$3:$ABF$3,0))/OC$2*INDEX(Usage!$D$5:$ABF$11,MATCH(UsagePerHour!$B$4,Usage!$C$5:$C$11,0),MATCH(UsagePerHour!OC$4,Usage!$D$3:$ABF$3,0)),"")</f>
        <v>32.689549588195078</v>
      </c>
      <c r="OD11" s="6">
        <f>IFERROR(INDEX(Sales!$D$5:$ABF$18,MATCH(UsagePerHour!$B11,Sales!$C$5:$C$18,0),MATCH(UsagePerHour!OD$4,Sales!$D$3:$ABF$3,0))/OD$2*INDEX(Usage!$D$5:$ABF$11,MATCH(UsagePerHour!$B$4,Usage!$C$5:$C$11,0),MATCH(UsagePerHour!OD$4,Usage!$D$3:$ABF$3,0)),"")</f>
        <v>322.51128076417643</v>
      </c>
      <c r="OE11" s="6">
        <f>IFERROR(INDEX(Sales!$D$5:$ABF$18,MATCH(UsagePerHour!$B11,Sales!$C$5:$C$18,0),MATCH(UsagePerHour!OE$4,Sales!$D$3:$ABF$3,0))/OE$2*INDEX(Usage!$D$5:$ABF$11,MATCH(UsagePerHour!$B$4,Usage!$C$5:$C$11,0),MATCH(UsagePerHour!OE$4,Usage!$D$3:$ABF$3,0)),"")</f>
        <v>26.844785403275971</v>
      </c>
      <c r="OF11" s="6">
        <f>IFERROR(INDEX(Sales!$D$5:$ABF$18,MATCH(UsagePerHour!$B11,Sales!$C$5:$C$18,0),MATCH(UsagePerHour!OF$4,Sales!$D$3:$ABF$3,0))/OF$2*INDEX(Usage!$D$5:$ABF$11,MATCH(UsagePerHour!$B$4,Usage!$C$5:$C$11,0),MATCH(UsagePerHour!OF$4,Usage!$D$3:$ABF$3,0)),"")</f>
        <v>37.633224817301326</v>
      </c>
      <c r="OG11" s="6">
        <f>IFERROR(INDEX(Sales!$D$5:$ABF$18,MATCH(UsagePerHour!$B11,Sales!$C$5:$C$18,0),MATCH(UsagePerHour!OG$4,Sales!$D$3:$ABF$3,0))/OG$2*INDEX(Usage!$D$5:$ABF$11,MATCH(UsagePerHour!$B$4,Usage!$C$5:$C$11,0),MATCH(UsagePerHour!OG$4,Usage!$D$3:$ABF$3,0)),"")</f>
        <v>11.572168255948666</v>
      </c>
      <c r="OH11" s="6">
        <f>IFERROR(INDEX(Sales!$D$5:$ABF$18,MATCH(UsagePerHour!$B11,Sales!$C$5:$C$18,0),MATCH(UsagePerHour!OH$4,Sales!$D$3:$ABF$3,0))/OH$2*INDEX(Usage!$D$5:$ABF$11,MATCH(UsagePerHour!$B$4,Usage!$C$5:$C$11,0),MATCH(UsagePerHour!OH$4,Usage!$D$3:$ABF$3,0)),"")</f>
        <v>49.737851728106307</v>
      </c>
      <c r="OI11" s="6">
        <f>IFERROR(INDEX(Sales!$D$5:$ABF$18,MATCH(UsagePerHour!$B11,Sales!$C$5:$C$18,0),MATCH(UsagePerHour!OI$4,Sales!$D$3:$ABF$3,0))/OI$2*INDEX(Usage!$D$5:$ABF$11,MATCH(UsagePerHour!$B$4,Usage!$C$5:$C$11,0),MATCH(UsagePerHour!OI$4,Usage!$D$3:$ABF$3,0)),"")</f>
        <v>29.824399573030266</v>
      </c>
      <c r="OJ11" s="6">
        <f>IFERROR(INDEX(Sales!$D$5:$ABF$18,MATCH(UsagePerHour!$B11,Sales!$C$5:$C$18,0),MATCH(UsagePerHour!OJ$4,Sales!$D$3:$ABF$3,0))/OJ$2*INDEX(Usage!$D$5:$ABF$11,MATCH(UsagePerHour!$B$4,Usage!$C$5:$C$11,0),MATCH(UsagePerHour!OJ$4,Usage!$D$3:$ABF$3,0)),"")</f>
        <v>36.843292648720691</v>
      </c>
      <c r="OK11" s="6">
        <f>IFERROR(INDEX(Sales!$D$5:$ABF$18,MATCH(UsagePerHour!$B11,Sales!$C$5:$C$18,0),MATCH(UsagePerHour!OK$4,Sales!$D$3:$ABF$3,0))/OK$2*INDEX(Usage!$D$5:$ABF$11,MATCH(UsagePerHour!$B$4,Usage!$C$5:$C$11,0),MATCH(UsagePerHour!OK$4,Usage!$D$3:$ABF$3,0)),"")</f>
        <v>249.10672867978531</v>
      </c>
      <c r="OL11" s="6">
        <f>IFERROR(INDEX(Sales!$D$5:$ABF$18,MATCH(UsagePerHour!$B11,Sales!$C$5:$C$18,0),MATCH(UsagePerHour!OL$4,Sales!$D$3:$ABF$3,0))/OL$2*INDEX(Usage!$D$5:$ABF$11,MATCH(UsagePerHour!$B$4,Usage!$C$5:$C$11,0),MATCH(UsagePerHour!OL$4,Usage!$D$3:$ABF$3,0)),"")</f>
        <v>10.057838601432465</v>
      </c>
      <c r="OM11" s="6">
        <f>IFERROR(INDEX(Sales!$D$5:$ABF$18,MATCH(UsagePerHour!$B11,Sales!$C$5:$C$18,0),MATCH(UsagePerHour!OM$4,Sales!$D$3:$ABF$3,0))/OM$2*INDEX(Usage!$D$5:$ABF$11,MATCH(UsagePerHour!$B$4,Usage!$C$5:$C$11,0),MATCH(UsagePerHour!OM$4,Usage!$D$3:$ABF$3,0)),"")</f>
        <v>23.251985648314925</v>
      </c>
      <c r="ON11" s="6">
        <f>IFERROR(INDEX(Sales!$D$5:$ABF$18,MATCH(UsagePerHour!$B11,Sales!$C$5:$C$18,0),MATCH(UsagePerHour!ON$4,Sales!$D$3:$ABF$3,0))/ON$2*INDEX(Usage!$D$5:$ABF$11,MATCH(UsagePerHour!$B$4,Usage!$C$5:$C$11,0),MATCH(UsagePerHour!ON$4,Usage!$D$3:$ABF$3,0)),"")</f>
        <v>4.4688654371678505</v>
      </c>
      <c r="OO11" s="6">
        <f>IFERROR(INDEX(Sales!$D$5:$ABF$18,MATCH(UsagePerHour!$B11,Sales!$C$5:$C$18,0),MATCH(UsagePerHour!OO$4,Sales!$D$3:$ABF$3,0))/OO$2*INDEX(Usage!$D$5:$ABF$11,MATCH(UsagePerHour!$B$4,Usage!$C$5:$C$11,0),MATCH(UsagePerHour!OO$4,Usage!$D$3:$ABF$3,0)),"")</f>
        <v>37.587732116023759</v>
      </c>
      <c r="OP11" s="6">
        <f>IFERROR(INDEX(Sales!$D$5:$ABF$18,MATCH(UsagePerHour!$B11,Sales!$C$5:$C$18,0),MATCH(UsagePerHour!OP$4,Sales!$D$3:$ABF$3,0))/OP$2*INDEX(Usage!$D$5:$ABF$11,MATCH(UsagePerHour!$B$4,Usage!$C$5:$C$11,0),MATCH(UsagePerHour!OP$4,Usage!$D$3:$ABF$3,0)),"")</f>
        <v>87.050508440046045</v>
      </c>
      <c r="OQ11" s="6">
        <f>IFERROR(INDEX(Sales!$D$5:$ABF$18,MATCH(UsagePerHour!$B11,Sales!$C$5:$C$18,0),MATCH(UsagePerHour!OQ$4,Sales!$D$3:$ABF$3,0))/OQ$2*INDEX(Usage!$D$5:$ABF$11,MATCH(UsagePerHour!$B$4,Usage!$C$5:$C$11,0),MATCH(UsagePerHour!OQ$4,Usage!$D$3:$ABF$3,0)),"")</f>
        <v>26.800882171213935</v>
      </c>
      <c r="OR11" s="6">
        <f>IFERROR(INDEX(Sales!$D$5:$ABF$18,MATCH(UsagePerHour!$B11,Sales!$C$5:$C$18,0),MATCH(UsagePerHour!OR$4,Sales!$D$3:$ABF$3,0))/OR$2*INDEX(Usage!$D$5:$ABF$11,MATCH(UsagePerHour!$B$4,Usage!$C$5:$C$11,0),MATCH(UsagePerHour!OR$4,Usage!$D$3:$ABF$3,0)),"")</f>
        <v>302.47770711406304</v>
      </c>
      <c r="OS11" s="6">
        <f>IFERROR(INDEX(Sales!$D$5:$ABF$18,MATCH(UsagePerHour!$B11,Sales!$C$5:$C$18,0),MATCH(UsagePerHour!OS$4,Sales!$D$3:$ABF$3,0))/OS$2*INDEX(Usage!$D$5:$ABF$11,MATCH(UsagePerHour!$B$4,Usage!$C$5:$C$11,0),MATCH(UsagePerHour!OS$4,Usage!$D$3:$ABF$3,0)),"")</f>
        <v>0</v>
      </c>
      <c r="OT11" s="6">
        <f>IFERROR(INDEX(Sales!$D$5:$ABF$18,MATCH(UsagePerHour!$B11,Sales!$C$5:$C$18,0),MATCH(UsagePerHour!OT$4,Sales!$D$3:$ABF$3,0))/OT$2*INDEX(Usage!$D$5:$ABF$11,MATCH(UsagePerHour!$B$4,Usage!$C$5:$C$11,0),MATCH(UsagePerHour!OT$4,Usage!$D$3:$ABF$3,0)),"")</f>
        <v>17.021800535567984</v>
      </c>
      <c r="OU11" s="6">
        <f>IFERROR(INDEX(Sales!$D$5:$ABF$18,MATCH(UsagePerHour!$B11,Sales!$C$5:$C$18,0),MATCH(UsagePerHour!OU$4,Sales!$D$3:$ABF$3,0))/OU$2*INDEX(Usage!$D$5:$ABF$11,MATCH(UsagePerHour!$B$4,Usage!$C$5:$C$11,0),MATCH(UsagePerHour!OU$4,Usage!$D$3:$ABF$3,0)),"")</f>
        <v>4.8186070596814012</v>
      </c>
      <c r="OV11" s="6">
        <f>IFERROR(INDEX(Sales!$D$5:$ABF$18,MATCH(UsagePerHour!$B11,Sales!$C$5:$C$18,0),MATCH(UsagePerHour!OV$4,Sales!$D$3:$ABF$3,0))/OV$2*INDEX(Usage!$D$5:$ABF$11,MATCH(UsagePerHour!$B$4,Usage!$C$5:$C$11,0),MATCH(UsagePerHour!OV$4,Usage!$D$3:$ABF$3,0)),"")</f>
        <v>119.88207351059312</v>
      </c>
      <c r="OW11" s="6">
        <f>IFERROR(INDEX(Sales!$D$5:$ABF$18,MATCH(UsagePerHour!$B11,Sales!$C$5:$C$18,0),MATCH(UsagePerHour!OW$4,Sales!$D$3:$ABF$3,0))/OW$2*INDEX(Usage!$D$5:$ABF$11,MATCH(UsagePerHour!$B$4,Usage!$C$5:$C$11,0),MATCH(UsagePerHour!OW$4,Usage!$D$3:$ABF$3,0)),"")</f>
        <v>53.213244378552012</v>
      </c>
      <c r="OX11" s="6">
        <f>IFERROR(INDEX(Sales!$D$5:$ABF$18,MATCH(UsagePerHour!$B11,Sales!$C$5:$C$18,0),MATCH(UsagePerHour!OX$4,Sales!$D$3:$ABF$3,0))/OX$2*INDEX(Usage!$D$5:$ABF$11,MATCH(UsagePerHour!$B$4,Usage!$C$5:$C$11,0),MATCH(UsagePerHour!OX$4,Usage!$D$3:$ABF$3,0)),"")</f>
        <v>50.334086952519371</v>
      </c>
      <c r="OY11" s="6">
        <f>IFERROR(INDEX(Sales!$D$5:$ABF$18,MATCH(UsagePerHour!$B11,Sales!$C$5:$C$18,0),MATCH(UsagePerHour!OY$4,Sales!$D$3:$ABF$3,0))/OY$2*INDEX(Usage!$D$5:$ABF$11,MATCH(UsagePerHour!$B$4,Usage!$C$5:$C$11,0),MATCH(UsagePerHour!OY$4,Usage!$D$3:$ABF$3,0)),"")</f>
        <v>386.46634963114616</v>
      </c>
      <c r="OZ11" s="6">
        <f>IFERROR(INDEX(Sales!$D$5:$ABF$18,MATCH(UsagePerHour!$B11,Sales!$C$5:$C$18,0),MATCH(UsagePerHour!OZ$4,Sales!$D$3:$ABF$3,0))/OZ$2*INDEX(Usage!$D$5:$ABF$11,MATCH(UsagePerHour!$B$4,Usage!$C$5:$C$11,0),MATCH(UsagePerHour!OZ$4,Usage!$D$3:$ABF$3,0)),"")</f>
        <v>58.633935125437795</v>
      </c>
      <c r="PA11" s="6">
        <f>IFERROR(INDEX(Sales!$D$5:$ABF$18,MATCH(UsagePerHour!$B11,Sales!$C$5:$C$18,0),MATCH(UsagePerHour!PA$4,Sales!$D$3:$ABF$3,0))/PA$2*INDEX(Usage!$D$5:$ABF$11,MATCH(UsagePerHour!$B$4,Usage!$C$5:$C$11,0),MATCH(UsagePerHour!PA$4,Usage!$D$3:$ABF$3,0)),"")</f>
        <v>50.757768768872893</v>
      </c>
      <c r="PB11" s="6">
        <f>IFERROR(INDEX(Sales!$D$5:$ABF$18,MATCH(UsagePerHour!$B11,Sales!$C$5:$C$18,0),MATCH(UsagePerHour!PB$4,Sales!$D$3:$ABF$3,0))/PB$2*INDEX(Usage!$D$5:$ABF$11,MATCH(UsagePerHour!$B$4,Usage!$C$5:$C$11,0),MATCH(UsagePerHour!PB$4,Usage!$D$3:$ABF$3,0)),"")</f>
        <v>7.8780250226416655</v>
      </c>
      <c r="PC11" s="6">
        <f>IFERROR(INDEX(Sales!$D$5:$ABF$18,MATCH(UsagePerHour!$B11,Sales!$C$5:$C$18,0),MATCH(UsagePerHour!PC$4,Sales!$D$3:$ABF$3,0))/PC$2*INDEX(Usage!$D$5:$ABF$11,MATCH(UsagePerHour!$B$4,Usage!$C$5:$C$11,0),MATCH(UsagePerHour!PC$4,Usage!$D$3:$ABF$3,0)),"")</f>
        <v>49.615021556493637</v>
      </c>
      <c r="PD11" s="6">
        <f>IFERROR(INDEX(Sales!$D$5:$ABF$18,MATCH(UsagePerHour!$B11,Sales!$C$5:$C$18,0),MATCH(UsagePerHour!PD$4,Sales!$D$3:$ABF$3,0))/PD$2*INDEX(Usage!$D$5:$ABF$11,MATCH(UsagePerHour!$B$4,Usage!$C$5:$C$11,0),MATCH(UsagePerHour!PD$4,Usage!$D$3:$ABF$3,0)),"")</f>
        <v>12.123985253507378</v>
      </c>
      <c r="PE11" s="6">
        <f>IFERROR(INDEX(Sales!$D$5:$ABF$18,MATCH(UsagePerHour!$B11,Sales!$C$5:$C$18,0),MATCH(UsagePerHour!PE$4,Sales!$D$3:$ABF$3,0))/PE$2*INDEX(Usage!$D$5:$ABF$11,MATCH(UsagePerHour!$B$4,Usage!$C$5:$C$11,0),MATCH(UsagePerHour!PE$4,Usage!$D$3:$ABF$3,0)),"")</f>
        <v>27.457858194824318</v>
      </c>
      <c r="PF11" s="6">
        <f>IFERROR(INDEX(Sales!$D$5:$ABF$18,MATCH(UsagePerHour!$B11,Sales!$C$5:$C$18,0),MATCH(UsagePerHour!PF$4,Sales!$D$3:$ABF$3,0))/PF$2*INDEX(Usage!$D$5:$ABF$11,MATCH(UsagePerHour!$B$4,Usage!$C$5:$C$11,0),MATCH(UsagePerHour!PF$4,Usage!$D$3:$ABF$3,0)),"")</f>
        <v>348.87783578939093</v>
      </c>
      <c r="PG11" s="6">
        <f>IFERROR(INDEX(Sales!$D$5:$ABF$18,MATCH(UsagePerHour!$B11,Sales!$C$5:$C$18,0),MATCH(UsagePerHour!PG$4,Sales!$D$3:$ABF$3,0))/PG$2*INDEX(Usage!$D$5:$ABF$11,MATCH(UsagePerHour!$B$4,Usage!$C$5:$C$11,0),MATCH(UsagePerHour!PG$4,Usage!$D$3:$ABF$3,0)),"")</f>
        <v>132.22243658850797</v>
      </c>
      <c r="PH11" s="6">
        <f>IFERROR(INDEX(Sales!$D$5:$ABF$18,MATCH(UsagePerHour!$B11,Sales!$C$5:$C$18,0),MATCH(UsagePerHour!PH$4,Sales!$D$3:$ABF$3,0))/PH$2*INDEX(Usage!$D$5:$ABF$11,MATCH(UsagePerHour!$B$4,Usage!$C$5:$C$11,0),MATCH(UsagePerHour!PH$4,Usage!$D$3:$ABF$3,0)),"")</f>
        <v>103.94195810658678</v>
      </c>
      <c r="PI11" s="6">
        <f>IFERROR(INDEX(Sales!$D$5:$ABF$18,MATCH(UsagePerHour!$B11,Sales!$C$5:$C$18,0),MATCH(UsagePerHour!PI$4,Sales!$D$3:$ABF$3,0))/PI$2*INDEX(Usage!$D$5:$ABF$11,MATCH(UsagePerHour!$B$4,Usage!$C$5:$C$11,0),MATCH(UsagePerHour!PI$4,Usage!$D$3:$ABF$3,0)),"")</f>
        <v>29.630005121870383</v>
      </c>
      <c r="PJ11" s="6">
        <f>IFERROR(INDEX(Sales!$D$5:$ABF$18,MATCH(UsagePerHour!$B11,Sales!$C$5:$C$18,0),MATCH(UsagePerHour!PJ$4,Sales!$D$3:$ABF$3,0))/PJ$2*INDEX(Usage!$D$5:$ABF$11,MATCH(UsagePerHour!$B$4,Usage!$C$5:$C$11,0),MATCH(UsagePerHour!PJ$4,Usage!$D$3:$ABF$3,0)),"")</f>
        <v>142.31083295419626</v>
      </c>
      <c r="PK11" s="6">
        <f>IFERROR(INDEX(Sales!$D$5:$ABF$18,MATCH(UsagePerHour!$B11,Sales!$C$5:$C$18,0),MATCH(UsagePerHour!PK$4,Sales!$D$3:$ABF$3,0))/PK$2*INDEX(Usage!$D$5:$ABF$11,MATCH(UsagePerHour!$B$4,Usage!$C$5:$C$11,0),MATCH(UsagePerHour!PK$4,Usage!$D$3:$ABF$3,0)),"")</f>
        <v>56.385771117885966</v>
      </c>
      <c r="PL11" s="6">
        <f>IFERROR(INDEX(Sales!$D$5:$ABF$18,MATCH(UsagePerHour!$B11,Sales!$C$5:$C$18,0),MATCH(UsagePerHour!PL$4,Sales!$D$3:$ABF$3,0))/PL$2*INDEX(Usage!$D$5:$ABF$11,MATCH(UsagePerHour!$B$4,Usage!$C$5:$C$11,0),MATCH(UsagePerHour!PL$4,Usage!$D$3:$ABF$3,0)),"")</f>
        <v>34.720078547310237</v>
      </c>
      <c r="PM11" s="6">
        <f>IFERROR(INDEX(Sales!$D$5:$ABF$18,MATCH(UsagePerHour!$B11,Sales!$C$5:$C$18,0),MATCH(UsagePerHour!PM$4,Sales!$D$3:$ABF$3,0))/PM$2*INDEX(Usage!$D$5:$ABF$11,MATCH(UsagePerHour!$B$4,Usage!$C$5:$C$11,0),MATCH(UsagePerHour!PM$4,Usage!$D$3:$ABF$3,0)),"")</f>
        <v>589.44762740636304</v>
      </c>
      <c r="PN11" s="6">
        <f>IFERROR(INDEX(Sales!$D$5:$ABF$18,MATCH(UsagePerHour!$B11,Sales!$C$5:$C$18,0),MATCH(UsagePerHour!PN$4,Sales!$D$3:$ABF$3,0))/PN$2*INDEX(Usage!$D$5:$ABF$11,MATCH(UsagePerHour!$B$4,Usage!$C$5:$C$11,0),MATCH(UsagePerHour!PN$4,Usage!$D$3:$ABF$3,0)),"")</f>
        <v>136.56661243643279</v>
      </c>
      <c r="PO11" s="6">
        <f>IFERROR(INDEX(Sales!$D$5:$ABF$18,MATCH(UsagePerHour!$B11,Sales!$C$5:$C$18,0),MATCH(UsagePerHour!PO$4,Sales!$D$3:$ABF$3,0))/PO$2*INDEX(Usage!$D$5:$ABF$11,MATCH(UsagePerHour!$B$4,Usage!$C$5:$C$11,0),MATCH(UsagePerHour!PO$4,Usage!$D$3:$ABF$3,0)),"")</f>
        <v>77.203720917428001</v>
      </c>
      <c r="PP11" s="6">
        <f>IFERROR(INDEX(Sales!$D$5:$ABF$18,MATCH(UsagePerHour!$B11,Sales!$C$5:$C$18,0),MATCH(UsagePerHour!PP$4,Sales!$D$3:$ABF$3,0))/PP$2*INDEX(Usage!$D$5:$ABF$11,MATCH(UsagePerHour!$B$4,Usage!$C$5:$C$11,0),MATCH(UsagePerHour!PP$4,Usage!$D$3:$ABF$3,0)),"")</f>
        <v>28.236670239371204</v>
      </c>
      <c r="PQ11" s="6">
        <f>IFERROR(INDEX(Sales!$D$5:$ABF$18,MATCH(UsagePerHour!$B11,Sales!$C$5:$C$18,0),MATCH(UsagePerHour!PQ$4,Sales!$D$3:$ABF$3,0))/PQ$2*INDEX(Usage!$D$5:$ABF$11,MATCH(UsagePerHour!$B$4,Usage!$C$5:$C$11,0),MATCH(UsagePerHour!PQ$4,Usage!$D$3:$ABF$3,0)),"")</f>
        <v>58.404896195847833</v>
      </c>
      <c r="PR11" s="6">
        <f>IFERROR(INDEX(Sales!$D$5:$ABF$18,MATCH(UsagePerHour!$B11,Sales!$C$5:$C$18,0),MATCH(UsagePerHour!PR$4,Sales!$D$3:$ABF$3,0))/PR$2*INDEX(Usage!$D$5:$ABF$11,MATCH(UsagePerHour!$B$4,Usage!$C$5:$C$11,0),MATCH(UsagePerHour!PR$4,Usage!$D$3:$ABF$3,0)),"")</f>
        <v>46.080697718461572</v>
      </c>
      <c r="PS11" s="6">
        <f>IFERROR(INDEX(Sales!$D$5:$ABF$18,MATCH(UsagePerHour!$B11,Sales!$C$5:$C$18,0),MATCH(UsagePerHour!PS$4,Sales!$D$3:$ABF$3,0))/PS$2*INDEX(Usage!$D$5:$ABF$11,MATCH(UsagePerHour!$B$4,Usage!$C$5:$C$11,0),MATCH(UsagePerHour!PS$4,Usage!$D$3:$ABF$3,0)),"")</f>
        <v>39.542030049788146</v>
      </c>
      <c r="PT11" s="6">
        <f>IFERROR(INDEX(Sales!$D$5:$ABF$18,MATCH(UsagePerHour!$B11,Sales!$C$5:$C$18,0),MATCH(UsagePerHour!PT$4,Sales!$D$3:$ABF$3,0))/PT$2*INDEX(Usage!$D$5:$ABF$11,MATCH(UsagePerHour!$B$4,Usage!$C$5:$C$11,0),MATCH(UsagePerHour!PT$4,Usage!$D$3:$ABF$3,0)),"")</f>
        <v>488.05460598537928</v>
      </c>
      <c r="PU11" s="6">
        <f>IFERROR(INDEX(Sales!$D$5:$ABF$18,MATCH(UsagePerHour!$B11,Sales!$C$5:$C$18,0),MATCH(UsagePerHour!PU$4,Sales!$D$3:$ABF$3,0))/PU$2*INDEX(Usage!$D$5:$ABF$11,MATCH(UsagePerHour!$B$4,Usage!$C$5:$C$11,0),MATCH(UsagePerHour!PU$4,Usage!$D$3:$ABF$3,0)),"")</f>
        <v>210.11881505835194</v>
      </c>
      <c r="PV11" s="6">
        <f>IFERROR(INDEX(Sales!$D$5:$ABF$18,MATCH(UsagePerHour!$B11,Sales!$C$5:$C$18,0),MATCH(UsagePerHour!PV$4,Sales!$D$3:$ABF$3,0))/PV$2*INDEX(Usage!$D$5:$ABF$11,MATCH(UsagePerHour!$B$4,Usage!$C$5:$C$11,0),MATCH(UsagePerHour!PV$4,Usage!$D$3:$ABF$3,0)),"")</f>
        <v>54.456232536229372</v>
      </c>
      <c r="PW11" s="6">
        <f>IFERROR(INDEX(Sales!$D$5:$ABF$18,MATCH(UsagePerHour!$B11,Sales!$C$5:$C$18,0),MATCH(UsagePerHour!PW$4,Sales!$D$3:$ABF$3,0))/PW$2*INDEX(Usage!$D$5:$ABF$11,MATCH(UsagePerHour!$B$4,Usage!$C$5:$C$11,0),MATCH(UsagePerHour!PW$4,Usage!$D$3:$ABF$3,0)),"")</f>
        <v>52.934990685125321</v>
      </c>
      <c r="PX11" s="6">
        <f>IFERROR(INDEX(Sales!$D$5:$ABF$18,MATCH(UsagePerHour!$B11,Sales!$C$5:$C$18,0),MATCH(UsagePerHour!PX$4,Sales!$D$3:$ABF$3,0))/PX$2*INDEX(Usage!$D$5:$ABF$11,MATCH(UsagePerHour!$B$4,Usage!$C$5:$C$11,0),MATCH(UsagePerHour!PX$4,Usage!$D$3:$ABF$3,0)),"")</f>
        <v>113.97785686168461</v>
      </c>
      <c r="PY11" s="6">
        <f>IFERROR(INDEX(Sales!$D$5:$ABF$18,MATCH(UsagePerHour!$B11,Sales!$C$5:$C$18,0),MATCH(UsagePerHour!PY$4,Sales!$D$3:$ABF$3,0))/PY$2*INDEX(Usage!$D$5:$ABF$11,MATCH(UsagePerHour!$B$4,Usage!$C$5:$C$11,0),MATCH(UsagePerHour!PY$4,Usage!$D$3:$ABF$3,0)),"")</f>
        <v>74.13365987446025</v>
      </c>
      <c r="PZ11" s="6">
        <f>IFERROR(INDEX(Sales!$D$5:$ABF$18,MATCH(UsagePerHour!$B11,Sales!$C$5:$C$18,0),MATCH(UsagePerHour!PZ$4,Sales!$D$3:$ABF$3,0))/PZ$2*INDEX(Usage!$D$5:$ABF$11,MATCH(UsagePerHour!$B$4,Usage!$C$5:$C$11,0),MATCH(UsagePerHour!PZ$4,Usage!$D$3:$ABF$3,0)),"")</f>
        <v>67.761432872178858</v>
      </c>
      <c r="QA11" s="6">
        <f>IFERROR(INDEX(Sales!$D$5:$ABF$18,MATCH(UsagePerHour!$B11,Sales!$C$5:$C$18,0),MATCH(UsagePerHour!QA$4,Sales!$D$3:$ABF$3,0))/QA$2*INDEX(Usage!$D$5:$ABF$11,MATCH(UsagePerHour!$B$4,Usage!$C$5:$C$11,0),MATCH(UsagePerHour!QA$4,Usage!$D$3:$ABF$3,0)),"")</f>
        <v>318.23704045572322</v>
      </c>
      <c r="QB11" s="6">
        <f>IFERROR(INDEX(Sales!$D$5:$ABF$18,MATCH(UsagePerHour!$B11,Sales!$C$5:$C$18,0),MATCH(UsagePerHour!QB$4,Sales!$D$3:$ABF$3,0))/QB$2*INDEX(Usage!$D$5:$ABF$11,MATCH(UsagePerHour!$B$4,Usage!$C$5:$C$11,0),MATCH(UsagePerHour!QB$4,Usage!$D$3:$ABF$3,0)),"")</f>
        <v>66.15196393286098</v>
      </c>
      <c r="QC11" s="6">
        <f>IFERROR(INDEX(Sales!$D$5:$ABF$18,MATCH(UsagePerHour!$B11,Sales!$C$5:$C$18,0),MATCH(UsagePerHour!QC$4,Sales!$D$3:$ABF$3,0))/QC$2*INDEX(Usage!$D$5:$ABF$11,MATCH(UsagePerHour!$B$4,Usage!$C$5:$C$11,0),MATCH(UsagePerHour!QC$4,Usage!$D$3:$ABF$3,0)),"")</f>
        <v>50.97473929070302</v>
      </c>
      <c r="QD11" s="6">
        <f>IFERROR(INDEX(Sales!$D$5:$ABF$18,MATCH(UsagePerHour!$B11,Sales!$C$5:$C$18,0),MATCH(UsagePerHour!QD$4,Sales!$D$3:$ABF$3,0))/QD$2*INDEX(Usage!$D$5:$ABF$11,MATCH(UsagePerHour!$B$4,Usage!$C$5:$C$11,0),MATCH(UsagePerHour!QD$4,Usage!$D$3:$ABF$3,0)),"")</f>
        <v>43.319166262295063</v>
      </c>
      <c r="QE11" s="6">
        <f>IFERROR(INDEX(Sales!$D$5:$ABF$18,MATCH(UsagePerHour!$B11,Sales!$C$5:$C$18,0),MATCH(UsagePerHour!QE$4,Sales!$D$3:$ABF$3,0))/QE$2*INDEX(Usage!$D$5:$ABF$11,MATCH(UsagePerHour!$B$4,Usage!$C$5:$C$11,0),MATCH(UsagePerHour!QE$4,Usage!$D$3:$ABF$3,0)),"")</f>
        <v>15.142032130212991</v>
      </c>
      <c r="QF11" s="6">
        <f>IFERROR(INDEX(Sales!$D$5:$ABF$18,MATCH(UsagePerHour!$B11,Sales!$C$5:$C$18,0),MATCH(UsagePerHour!QF$4,Sales!$D$3:$ABF$3,0))/QF$2*INDEX(Usage!$D$5:$ABF$11,MATCH(UsagePerHour!$B$4,Usage!$C$5:$C$11,0),MATCH(UsagePerHour!QF$4,Usage!$D$3:$ABF$3,0)),"")</f>
        <v>21.468806224443433</v>
      </c>
      <c r="QG11" s="6">
        <f>IFERROR(INDEX(Sales!$D$5:$ABF$18,MATCH(UsagePerHour!$B11,Sales!$C$5:$C$18,0),MATCH(UsagePerHour!QG$4,Sales!$D$3:$ABF$3,0))/QG$2*INDEX(Usage!$D$5:$ABF$11,MATCH(UsagePerHour!$B$4,Usage!$C$5:$C$11,0),MATCH(UsagePerHour!QG$4,Usage!$D$3:$ABF$3,0)),"")</f>
        <v>3.6004103353142827</v>
      </c>
      <c r="QH11" s="6">
        <f>IFERROR(INDEX(Sales!$D$5:$ABF$18,MATCH(UsagePerHour!$B11,Sales!$C$5:$C$18,0),MATCH(UsagePerHour!QH$4,Sales!$D$3:$ABF$3,0))/QH$2*INDEX(Usage!$D$5:$ABF$11,MATCH(UsagePerHour!$B$4,Usage!$C$5:$C$11,0),MATCH(UsagePerHour!QH$4,Usage!$D$3:$ABF$3,0)),"")</f>
        <v>209.35696638586941</v>
      </c>
      <c r="QI11" s="6">
        <f>IFERROR(INDEX(Sales!$D$5:$ABF$18,MATCH(UsagePerHour!$B11,Sales!$C$5:$C$18,0),MATCH(UsagePerHour!QI$4,Sales!$D$3:$ABF$3,0))/QI$2*INDEX(Usage!$D$5:$ABF$11,MATCH(UsagePerHour!$B$4,Usage!$C$5:$C$11,0),MATCH(UsagePerHour!QI$4,Usage!$D$3:$ABF$3,0)),"")</f>
        <v>111.36323486823476</v>
      </c>
      <c r="QJ11" s="6">
        <f>IFERROR(INDEX(Sales!$D$5:$ABF$18,MATCH(UsagePerHour!$B11,Sales!$C$5:$C$18,0),MATCH(UsagePerHour!QJ$4,Sales!$D$3:$ABF$3,0))/QJ$2*INDEX(Usage!$D$5:$ABF$11,MATCH(UsagePerHour!$B$4,Usage!$C$5:$C$11,0),MATCH(UsagePerHour!QJ$4,Usage!$D$3:$ABF$3,0)),"")</f>
        <v>44.151023755919198</v>
      </c>
      <c r="QK11" s="6">
        <f>IFERROR(INDEX(Sales!$D$5:$ABF$18,MATCH(UsagePerHour!$B11,Sales!$C$5:$C$18,0),MATCH(UsagePerHour!QK$4,Sales!$D$3:$ABF$3,0))/QK$2*INDEX(Usage!$D$5:$ABF$11,MATCH(UsagePerHour!$B$4,Usage!$C$5:$C$11,0),MATCH(UsagePerHour!QK$4,Usage!$D$3:$ABF$3,0)),"")</f>
        <v>26.954871828975737</v>
      </c>
      <c r="QL11" s="6">
        <f>IFERROR(INDEX(Sales!$D$5:$ABF$18,MATCH(UsagePerHour!$B11,Sales!$C$5:$C$18,0),MATCH(UsagePerHour!QL$4,Sales!$D$3:$ABF$3,0))/QL$2*INDEX(Usage!$D$5:$ABF$11,MATCH(UsagePerHour!$B$4,Usage!$C$5:$C$11,0),MATCH(UsagePerHour!QL$4,Usage!$D$3:$ABF$3,0)),"")</f>
        <v>69.058069525584557</v>
      </c>
      <c r="QM11" s="6">
        <f>IFERROR(INDEX(Sales!$D$5:$ABF$18,MATCH(UsagePerHour!$B11,Sales!$C$5:$C$18,0),MATCH(UsagePerHour!QM$4,Sales!$D$3:$ABF$3,0))/QM$2*INDEX(Usage!$D$5:$ABF$11,MATCH(UsagePerHour!$B$4,Usage!$C$5:$C$11,0),MATCH(UsagePerHour!QM$4,Usage!$D$3:$ABF$3,0)),"")</f>
        <v>28.822811275692697</v>
      </c>
      <c r="QN11" s="6">
        <f>IFERROR(INDEX(Sales!$D$5:$ABF$18,MATCH(UsagePerHour!$B11,Sales!$C$5:$C$18,0),MATCH(UsagePerHour!QN$4,Sales!$D$3:$ABF$3,0))/QN$2*INDEX(Usage!$D$5:$ABF$11,MATCH(UsagePerHour!$B$4,Usage!$C$5:$C$11,0),MATCH(UsagePerHour!QN$4,Usage!$D$3:$ABF$3,0)),"")</f>
        <v>44.891349112805955</v>
      </c>
      <c r="QO11" s="6">
        <f>IFERROR(INDEX(Sales!$D$5:$ABF$18,MATCH(UsagePerHour!$B11,Sales!$C$5:$C$18,0),MATCH(UsagePerHour!QO$4,Sales!$D$3:$ABF$3,0))/QO$2*INDEX(Usage!$D$5:$ABF$11,MATCH(UsagePerHour!$B$4,Usage!$C$5:$C$11,0),MATCH(UsagePerHour!QO$4,Usage!$D$3:$ABF$3,0)),"")</f>
        <v>320.91667999086434</v>
      </c>
      <c r="QP11" s="6">
        <f>IFERROR(INDEX(Sales!$D$5:$ABF$18,MATCH(UsagePerHour!$B11,Sales!$C$5:$C$18,0),MATCH(UsagePerHour!QP$4,Sales!$D$3:$ABF$3,0))/QP$2*INDEX(Usage!$D$5:$ABF$11,MATCH(UsagePerHour!$B$4,Usage!$C$5:$C$11,0),MATCH(UsagePerHour!QP$4,Usage!$D$3:$ABF$3,0)),"")</f>
        <v>210.69192722624348</v>
      </c>
      <c r="QQ11" s="6">
        <f>IFERROR(INDEX(Sales!$D$5:$ABF$18,MATCH(UsagePerHour!$B11,Sales!$C$5:$C$18,0),MATCH(UsagePerHour!QQ$4,Sales!$D$3:$ABF$3,0))/QQ$2*INDEX(Usage!$D$5:$ABF$11,MATCH(UsagePerHour!$B$4,Usage!$C$5:$C$11,0),MATCH(UsagePerHour!QQ$4,Usage!$D$3:$ABF$3,0)),"")</f>
        <v>26.165725396784836</v>
      </c>
      <c r="QR11" s="6">
        <f>IFERROR(INDEX(Sales!$D$5:$ABF$18,MATCH(UsagePerHour!$B11,Sales!$C$5:$C$18,0),MATCH(UsagePerHour!QR$4,Sales!$D$3:$ABF$3,0))/QR$2*INDEX(Usage!$D$5:$ABF$11,MATCH(UsagePerHour!$B$4,Usage!$C$5:$C$11,0),MATCH(UsagePerHour!QR$4,Usage!$D$3:$ABF$3,0)),"")</f>
        <v>16.063748614403455</v>
      </c>
      <c r="QS11" s="6">
        <f>IFERROR(INDEX(Sales!$D$5:$ABF$18,MATCH(UsagePerHour!$B11,Sales!$C$5:$C$18,0),MATCH(UsagePerHour!QS$4,Sales!$D$3:$ABF$3,0))/QS$2*INDEX(Usage!$D$5:$ABF$11,MATCH(UsagePerHour!$B$4,Usage!$C$5:$C$11,0),MATCH(UsagePerHour!QS$4,Usage!$D$3:$ABF$3,0)),"")</f>
        <v>81.243163574487468</v>
      </c>
      <c r="QT11" s="6">
        <f>IFERROR(INDEX(Sales!$D$5:$ABF$18,MATCH(UsagePerHour!$B11,Sales!$C$5:$C$18,0),MATCH(UsagePerHour!QT$4,Sales!$D$3:$ABF$3,0))/QT$2*INDEX(Usage!$D$5:$ABF$11,MATCH(UsagePerHour!$B$4,Usage!$C$5:$C$11,0),MATCH(UsagePerHour!QT$4,Usage!$D$3:$ABF$3,0)),"")</f>
        <v>33.292933601763174</v>
      </c>
      <c r="QU11" s="6">
        <f>IFERROR(INDEX(Sales!$D$5:$ABF$18,MATCH(UsagePerHour!$B11,Sales!$C$5:$C$18,0),MATCH(UsagePerHour!QU$4,Sales!$D$3:$ABF$3,0))/QU$2*INDEX(Usage!$D$5:$ABF$11,MATCH(UsagePerHour!$B$4,Usage!$C$5:$C$11,0),MATCH(UsagePerHour!QU$4,Usage!$D$3:$ABF$3,0)),"")</f>
        <v>51.097928891023052</v>
      </c>
      <c r="QV11" s="6">
        <f>IFERROR(INDEX(Sales!$D$5:$ABF$18,MATCH(UsagePerHour!$B11,Sales!$C$5:$C$18,0),MATCH(UsagePerHour!QV$4,Sales!$D$3:$ABF$3,0))/QV$2*INDEX(Usage!$D$5:$ABF$11,MATCH(UsagePerHour!$B$4,Usage!$C$5:$C$11,0),MATCH(UsagePerHour!QV$4,Usage!$D$3:$ABF$3,0)),"")</f>
        <v>322.89394936735198</v>
      </c>
      <c r="QW11" s="6">
        <f>IFERROR(INDEX(Sales!$D$5:$ABF$18,MATCH(UsagePerHour!$B11,Sales!$C$5:$C$18,0),MATCH(UsagePerHour!QW$4,Sales!$D$3:$ABF$3,0))/QW$2*INDEX(Usage!$D$5:$ABF$11,MATCH(UsagePerHour!$B$4,Usage!$C$5:$C$11,0),MATCH(UsagePerHour!QW$4,Usage!$D$3:$ABF$3,0)),"")</f>
        <v>59.191809535882086</v>
      </c>
      <c r="QX11" s="6">
        <f>IFERROR(INDEX(Sales!$D$5:$ABF$18,MATCH(UsagePerHour!$B11,Sales!$C$5:$C$18,0),MATCH(UsagePerHour!QX$4,Sales!$D$3:$ABF$3,0))/QX$2*INDEX(Usage!$D$5:$ABF$11,MATCH(UsagePerHour!$B$4,Usage!$C$5:$C$11,0),MATCH(UsagePerHour!QX$4,Usage!$D$3:$ABF$3,0)),"")</f>
        <v>28.983810188415912</v>
      </c>
      <c r="QY11" s="6">
        <f>IFERROR(INDEX(Sales!$D$5:$ABF$18,MATCH(UsagePerHour!$B11,Sales!$C$5:$C$18,0),MATCH(UsagePerHour!QY$4,Sales!$D$3:$ABF$3,0))/QY$2*INDEX(Usage!$D$5:$ABF$11,MATCH(UsagePerHour!$B$4,Usage!$C$5:$C$11,0),MATCH(UsagePerHour!QY$4,Usage!$D$3:$ABF$3,0)),"")</f>
        <v>18.153447160623404</v>
      </c>
      <c r="QZ11" s="6">
        <f>IFERROR(INDEX(Sales!$D$5:$ABF$18,MATCH(UsagePerHour!$B11,Sales!$C$5:$C$18,0),MATCH(UsagePerHour!QZ$4,Sales!$D$3:$ABF$3,0))/QZ$2*INDEX(Usage!$D$5:$ABF$11,MATCH(UsagePerHour!$B$4,Usage!$C$5:$C$11,0),MATCH(UsagePerHour!QZ$4,Usage!$D$3:$ABF$3,0)),"")</f>
        <v>58.716063287894649</v>
      </c>
      <c r="RA11" s="6">
        <f>IFERROR(INDEX(Sales!$D$5:$ABF$18,MATCH(UsagePerHour!$B11,Sales!$C$5:$C$18,0),MATCH(UsagePerHour!RA$4,Sales!$D$3:$ABF$3,0))/RA$2*INDEX(Usage!$D$5:$ABF$11,MATCH(UsagePerHour!$B$4,Usage!$C$5:$C$11,0),MATCH(UsagePerHour!RA$4,Usage!$D$3:$ABF$3,0)),"")</f>
        <v>24.319412839017421</v>
      </c>
      <c r="RB11" s="6">
        <f>IFERROR(INDEX(Sales!$D$5:$ABF$18,MATCH(UsagePerHour!$B11,Sales!$C$5:$C$18,0),MATCH(UsagePerHour!RB$4,Sales!$D$3:$ABF$3,0))/RB$2*INDEX(Usage!$D$5:$ABF$11,MATCH(UsagePerHour!$B$4,Usage!$C$5:$C$11,0),MATCH(UsagePerHour!RB$4,Usage!$D$3:$ABF$3,0)),"")</f>
        <v>43.537963109620009</v>
      </c>
      <c r="RC11" s="6">
        <f>IFERROR(INDEX(Sales!$D$5:$ABF$18,MATCH(UsagePerHour!$B11,Sales!$C$5:$C$18,0),MATCH(UsagePerHour!RC$4,Sales!$D$3:$ABF$3,0))/RC$2*INDEX(Usage!$D$5:$ABF$11,MATCH(UsagePerHour!$B$4,Usage!$C$5:$C$11,0),MATCH(UsagePerHour!RC$4,Usage!$D$3:$ABF$3,0)),"")</f>
        <v>147.51332989773033</v>
      </c>
      <c r="RD11" s="6">
        <f>IFERROR(INDEX(Sales!$D$5:$ABF$18,MATCH(UsagePerHour!$B11,Sales!$C$5:$C$18,0),MATCH(UsagePerHour!RD$4,Sales!$D$3:$ABF$3,0))/RD$2*INDEX(Usage!$D$5:$ABF$11,MATCH(UsagePerHour!$B$4,Usage!$C$5:$C$11,0),MATCH(UsagePerHour!RD$4,Usage!$D$3:$ABF$3,0)),"")</f>
        <v>83.916897719858497</v>
      </c>
      <c r="RE11" s="6">
        <f>IFERROR(INDEX(Sales!$D$5:$ABF$18,MATCH(UsagePerHour!$B11,Sales!$C$5:$C$18,0),MATCH(UsagePerHour!RE$4,Sales!$D$3:$ABF$3,0))/RE$2*INDEX(Usage!$D$5:$ABF$11,MATCH(UsagePerHour!$B$4,Usage!$C$5:$C$11,0),MATCH(UsagePerHour!RE$4,Usage!$D$3:$ABF$3,0)),"")</f>
        <v>64.249784450442348</v>
      </c>
      <c r="RF11" s="6">
        <f>IFERROR(INDEX(Sales!$D$5:$ABF$18,MATCH(UsagePerHour!$B11,Sales!$C$5:$C$18,0),MATCH(UsagePerHour!RF$4,Sales!$D$3:$ABF$3,0))/RF$2*INDEX(Usage!$D$5:$ABF$11,MATCH(UsagePerHour!$B$4,Usage!$C$5:$C$11,0),MATCH(UsagePerHour!RF$4,Usage!$D$3:$ABF$3,0)),"")</f>
        <v>19.872063337253664</v>
      </c>
      <c r="RG11" s="6">
        <f>IFERROR(INDEX(Sales!$D$5:$ABF$18,MATCH(UsagePerHour!$B11,Sales!$C$5:$C$18,0),MATCH(UsagePerHour!RG$4,Sales!$D$3:$ABF$3,0))/RG$2*INDEX(Usage!$D$5:$ABF$11,MATCH(UsagePerHour!$B$4,Usage!$C$5:$C$11,0),MATCH(UsagePerHour!RG$4,Usage!$D$3:$ABF$3,0)),"")</f>
        <v>77.632927890601252</v>
      </c>
      <c r="RH11" s="6">
        <f>IFERROR(INDEX(Sales!$D$5:$ABF$18,MATCH(UsagePerHour!$B11,Sales!$C$5:$C$18,0),MATCH(UsagePerHour!RH$4,Sales!$D$3:$ABF$3,0))/RH$2*INDEX(Usage!$D$5:$ABF$11,MATCH(UsagePerHour!$B$4,Usage!$C$5:$C$11,0),MATCH(UsagePerHour!RH$4,Usage!$D$3:$ABF$3,0)),"")</f>
        <v>22.119009228635736</v>
      </c>
      <c r="RI11" s="6">
        <f>IFERROR(INDEX(Sales!$D$5:$ABF$18,MATCH(UsagePerHour!$B11,Sales!$C$5:$C$18,0),MATCH(UsagePerHour!RI$4,Sales!$D$3:$ABF$3,0))/RI$2*INDEX(Usage!$D$5:$ABF$11,MATCH(UsagePerHour!$B$4,Usage!$C$5:$C$11,0),MATCH(UsagePerHour!RI$4,Usage!$D$3:$ABF$3,0)),"")</f>
        <v>21.597795299701449</v>
      </c>
      <c r="RJ11" s="6">
        <f>IFERROR(INDEX(Sales!$D$5:$ABF$18,MATCH(UsagePerHour!$B11,Sales!$C$5:$C$18,0),MATCH(UsagePerHour!RJ$4,Sales!$D$3:$ABF$3,0))/RJ$2*INDEX(Usage!$D$5:$ABF$11,MATCH(UsagePerHour!$B$4,Usage!$C$5:$C$11,0),MATCH(UsagePerHour!RJ$4,Usage!$D$3:$ABF$3,0)),"")</f>
        <v>275.55408745448898</v>
      </c>
      <c r="RK11" s="6">
        <f>IFERROR(INDEX(Sales!$D$5:$ABF$18,MATCH(UsagePerHour!$B11,Sales!$C$5:$C$18,0),MATCH(UsagePerHour!RK$4,Sales!$D$3:$ABF$3,0))/RK$2*INDEX(Usage!$D$5:$ABF$11,MATCH(UsagePerHour!$B$4,Usage!$C$5:$C$11,0),MATCH(UsagePerHour!RK$4,Usage!$D$3:$ABF$3,0)),"")</f>
        <v>85.207186533427276</v>
      </c>
      <c r="RL11" s="6">
        <f>IFERROR(INDEX(Sales!$D$5:$ABF$18,MATCH(UsagePerHour!$B11,Sales!$C$5:$C$18,0),MATCH(UsagePerHour!RL$4,Sales!$D$3:$ABF$3,0))/RL$2*INDEX(Usage!$D$5:$ABF$11,MATCH(UsagePerHour!$B$4,Usage!$C$5:$C$11,0),MATCH(UsagePerHour!RL$4,Usage!$D$3:$ABF$3,0)),"")</f>
        <v>38.548383016976949</v>
      </c>
      <c r="RM11" s="6">
        <f>IFERROR(INDEX(Sales!$D$5:$ABF$18,MATCH(UsagePerHour!$B11,Sales!$C$5:$C$18,0),MATCH(UsagePerHour!RM$4,Sales!$D$3:$ABF$3,0))/RM$2*INDEX(Usage!$D$5:$ABF$11,MATCH(UsagePerHour!$B$4,Usage!$C$5:$C$11,0),MATCH(UsagePerHour!RM$4,Usage!$D$3:$ABF$3,0)),"")</f>
        <v>9.9109831423391093</v>
      </c>
      <c r="RN11" s="6">
        <f>IFERROR(INDEX(Sales!$D$5:$ABF$18,MATCH(UsagePerHour!$B11,Sales!$C$5:$C$18,0),MATCH(UsagePerHour!RN$4,Sales!$D$3:$ABF$3,0))/RN$2*INDEX(Usage!$D$5:$ABF$11,MATCH(UsagePerHour!$B$4,Usage!$C$5:$C$11,0),MATCH(UsagePerHour!RN$4,Usage!$D$3:$ABF$3,0)),"")</f>
        <v>127.5685532986091</v>
      </c>
      <c r="RO11" s="6">
        <f>IFERROR(INDEX(Sales!$D$5:$ABF$18,MATCH(UsagePerHour!$B11,Sales!$C$5:$C$18,0),MATCH(UsagePerHour!RO$4,Sales!$D$3:$ABF$3,0))/RO$2*INDEX(Usage!$D$5:$ABF$11,MATCH(UsagePerHour!$B$4,Usage!$C$5:$C$11,0),MATCH(UsagePerHour!RO$4,Usage!$D$3:$ABF$3,0)),"")</f>
        <v>23.080208080503276</v>
      </c>
      <c r="RP11" s="6">
        <f>IFERROR(INDEX(Sales!$D$5:$ABF$18,MATCH(UsagePerHour!$B11,Sales!$C$5:$C$18,0),MATCH(UsagePerHour!RP$4,Sales!$D$3:$ABF$3,0))/RP$2*INDEX(Usage!$D$5:$ABF$11,MATCH(UsagePerHour!$B$4,Usage!$C$5:$C$11,0),MATCH(UsagePerHour!RP$4,Usage!$D$3:$ABF$3,0)),"")</f>
        <v>37.502319847811044</v>
      </c>
      <c r="RQ11" s="6">
        <f>IFERROR(INDEX(Sales!$D$5:$ABF$18,MATCH(UsagePerHour!$B11,Sales!$C$5:$C$18,0),MATCH(UsagePerHour!RQ$4,Sales!$D$3:$ABF$3,0))/RQ$2*INDEX(Usage!$D$5:$ABF$11,MATCH(UsagePerHour!$B$4,Usage!$C$5:$C$11,0),MATCH(UsagePerHour!RQ$4,Usage!$D$3:$ABF$3,0)),"")</f>
        <v>333.64997942118117</v>
      </c>
      <c r="RR11" s="6">
        <f>IFERROR(INDEX(Sales!$D$5:$ABF$18,MATCH(UsagePerHour!$B11,Sales!$C$5:$C$18,0),MATCH(UsagePerHour!RR$4,Sales!$D$3:$ABF$3,0))/RR$2*INDEX(Usage!$D$5:$ABF$11,MATCH(UsagePerHour!$B$4,Usage!$C$5:$C$11,0),MATCH(UsagePerHour!RR$4,Usage!$D$3:$ABF$3,0)),"")</f>
        <v>154.68804409031637</v>
      </c>
      <c r="RS11" s="6">
        <f>IFERROR(INDEX(Sales!$D$5:$ABF$18,MATCH(UsagePerHour!$B11,Sales!$C$5:$C$18,0),MATCH(UsagePerHour!RS$4,Sales!$D$3:$ABF$3,0))/RS$2*INDEX(Usage!$D$5:$ABF$11,MATCH(UsagePerHour!$B$4,Usage!$C$5:$C$11,0),MATCH(UsagePerHour!RS$4,Usage!$D$3:$ABF$3,0)),"")</f>
        <v>104.14256278504367</v>
      </c>
      <c r="RT11" s="6">
        <f>IFERROR(INDEX(Sales!$D$5:$ABF$18,MATCH(UsagePerHour!$B11,Sales!$C$5:$C$18,0),MATCH(UsagePerHour!RT$4,Sales!$D$3:$ABF$3,0))/RT$2*INDEX(Usage!$D$5:$ABF$11,MATCH(UsagePerHour!$B$4,Usage!$C$5:$C$11,0),MATCH(UsagePerHour!RT$4,Usage!$D$3:$ABF$3,0)),"")</f>
        <v>111.10297727739953</v>
      </c>
      <c r="RU11" s="6">
        <f>IFERROR(INDEX(Sales!$D$5:$ABF$18,MATCH(UsagePerHour!$B11,Sales!$C$5:$C$18,0),MATCH(UsagePerHour!RU$4,Sales!$D$3:$ABF$3,0))/RU$2*INDEX(Usage!$D$5:$ABF$11,MATCH(UsagePerHour!$B$4,Usage!$C$5:$C$11,0),MATCH(UsagePerHour!RU$4,Usage!$D$3:$ABF$3,0)),"")</f>
        <v>84.733519883565194</v>
      </c>
      <c r="RV11" s="6">
        <f>IFERROR(INDEX(Sales!$D$5:$ABF$18,MATCH(UsagePerHour!$B11,Sales!$C$5:$C$18,0),MATCH(UsagePerHour!RV$4,Sales!$D$3:$ABF$3,0))/RV$2*INDEX(Usage!$D$5:$ABF$11,MATCH(UsagePerHour!$B$4,Usage!$C$5:$C$11,0),MATCH(UsagePerHour!RV$4,Usage!$D$3:$ABF$3,0)),"")</f>
        <v>58.099708642327165</v>
      </c>
      <c r="RW11" s="6">
        <f>IFERROR(INDEX(Sales!$D$5:$ABF$18,MATCH(UsagePerHour!$B11,Sales!$C$5:$C$18,0),MATCH(UsagePerHour!RW$4,Sales!$D$3:$ABF$3,0))/RW$2*INDEX(Usage!$D$5:$ABF$11,MATCH(UsagePerHour!$B$4,Usage!$C$5:$C$11,0),MATCH(UsagePerHour!RW$4,Usage!$D$3:$ABF$3,0)),"")</f>
        <v>17.234227539856242</v>
      </c>
      <c r="RX11" s="6">
        <f>IFERROR(INDEX(Sales!$D$5:$ABF$18,MATCH(UsagePerHour!$B11,Sales!$C$5:$C$18,0),MATCH(UsagePerHour!RX$4,Sales!$D$3:$ABF$3,0))/RX$2*INDEX(Usage!$D$5:$ABF$11,MATCH(UsagePerHour!$B$4,Usage!$C$5:$C$11,0),MATCH(UsagePerHour!RX$4,Usage!$D$3:$ABF$3,0)),"")</f>
        <v>319.35513868053818</v>
      </c>
      <c r="RY11" s="6">
        <f>IFERROR(INDEX(Sales!$D$5:$ABF$18,MATCH(UsagePerHour!$B11,Sales!$C$5:$C$18,0),MATCH(UsagePerHour!RY$4,Sales!$D$3:$ABF$3,0))/RY$2*INDEX(Usage!$D$5:$ABF$11,MATCH(UsagePerHour!$B$4,Usage!$C$5:$C$11,0),MATCH(UsagePerHour!RY$4,Usage!$D$3:$ABF$3,0)),"")</f>
        <v>98.253954281153298</v>
      </c>
      <c r="RZ11" s="6">
        <f>IFERROR(INDEX(Sales!$D$5:$ABF$18,MATCH(UsagePerHour!$B11,Sales!$C$5:$C$18,0),MATCH(UsagePerHour!RZ$4,Sales!$D$3:$ABF$3,0))/RZ$2*INDEX(Usage!$D$5:$ABF$11,MATCH(UsagePerHour!$B$4,Usage!$C$5:$C$11,0),MATCH(UsagePerHour!RZ$4,Usage!$D$3:$ABF$3,0)),"")</f>
        <v>19.874216701888741</v>
      </c>
      <c r="SA11" s="6">
        <f>IFERROR(INDEX(Sales!$D$5:$ABF$18,MATCH(UsagePerHour!$B11,Sales!$C$5:$C$18,0),MATCH(UsagePerHour!SA$4,Sales!$D$3:$ABF$3,0))/SA$2*INDEX(Usage!$D$5:$ABF$11,MATCH(UsagePerHour!$B$4,Usage!$C$5:$C$11,0),MATCH(UsagePerHour!SA$4,Usage!$D$3:$ABF$3,0)),"")</f>
        <v>26.114592669019757</v>
      </c>
      <c r="SB11" s="6">
        <f>IFERROR(INDEX(Sales!$D$5:$ABF$18,MATCH(UsagePerHour!$B11,Sales!$C$5:$C$18,0),MATCH(UsagePerHour!SB$4,Sales!$D$3:$ABF$3,0))/SB$2*INDEX(Usage!$D$5:$ABF$11,MATCH(UsagePerHour!$B$4,Usage!$C$5:$C$11,0),MATCH(UsagePerHour!SB$4,Usage!$D$3:$ABF$3,0)),"")</f>
        <v>57.715667163698271</v>
      </c>
      <c r="SC11" s="6">
        <f>IFERROR(INDEX(Sales!$D$5:$ABF$18,MATCH(UsagePerHour!$B11,Sales!$C$5:$C$18,0),MATCH(UsagePerHour!SC$4,Sales!$D$3:$ABF$3,0))/SC$2*INDEX(Usage!$D$5:$ABF$11,MATCH(UsagePerHour!$B$4,Usage!$C$5:$C$11,0),MATCH(UsagePerHour!SC$4,Usage!$D$3:$ABF$3,0)),"")</f>
        <v>33.937133233973938</v>
      </c>
      <c r="SD11" s="6">
        <f>IFERROR(INDEX(Sales!$D$5:$ABF$18,MATCH(UsagePerHour!$B11,Sales!$C$5:$C$18,0),MATCH(UsagePerHour!SD$4,Sales!$D$3:$ABF$3,0))/SD$2*INDEX(Usage!$D$5:$ABF$11,MATCH(UsagePerHour!$B$4,Usage!$C$5:$C$11,0),MATCH(UsagePerHour!SD$4,Usage!$D$3:$ABF$3,0)),"")</f>
        <v>39.503454667050036</v>
      </c>
      <c r="SE11" s="6">
        <f>IFERROR(INDEX(Sales!$D$5:$ABF$18,MATCH(UsagePerHour!$B11,Sales!$C$5:$C$18,0),MATCH(UsagePerHour!SE$4,Sales!$D$3:$ABF$3,0))/SE$2*INDEX(Usage!$D$5:$ABF$11,MATCH(UsagePerHour!$B$4,Usage!$C$5:$C$11,0),MATCH(UsagePerHour!SE$4,Usage!$D$3:$ABF$3,0)),"")</f>
        <v>397.57125714410836</v>
      </c>
      <c r="SF11" s="6">
        <f>IFERROR(INDEX(Sales!$D$5:$ABF$18,MATCH(UsagePerHour!$B11,Sales!$C$5:$C$18,0),MATCH(UsagePerHour!SF$4,Sales!$D$3:$ABF$3,0))/SF$2*INDEX(Usage!$D$5:$ABF$11,MATCH(UsagePerHour!$B$4,Usage!$C$5:$C$11,0),MATCH(UsagePerHour!SF$4,Usage!$D$3:$ABF$3,0)),"")</f>
        <v>117.5231902910746</v>
      </c>
      <c r="SG11" s="6" t="str">
        <f>IFERROR(INDEX(Sales!$D$5:$ABF$18,MATCH(UsagePerHour!$B11,Sales!$C$5:$C$18,0),MATCH(UsagePerHour!SG$4,Sales!$D$3:$ABF$3,0))/SG$2*INDEX(Usage!$D$5:$ABF$11,MATCH(UsagePerHour!$B$4,Usage!$C$5:$C$11,0),MATCH(UsagePerHour!SG$4,Usage!$D$3:$ABF$3,0)),"")</f>
        <v/>
      </c>
      <c r="SH11" s="6" t="str">
        <f>IFERROR(INDEX(Sales!$D$5:$ABF$18,MATCH(UsagePerHour!$B11,Sales!$C$5:$C$18,0),MATCH(UsagePerHour!SH$4,Sales!$D$3:$ABF$3,0))/SH$2*INDEX(Usage!$D$5:$ABF$11,MATCH(UsagePerHour!$B$4,Usage!$C$5:$C$11,0),MATCH(UsagePerHour!SH$4,Usage!$D$3:$ABF$3,0)),"")</f>
        <v/>
      </c>
      <c r="SI11" s="6" t="str">
        <f>IFERROR(INDEX(Sales!$D$5:$ABF$18,MATCH(UsagePerHour!$B11,Sales!$C$5:$C$18,0),MATCH(UsagePerHour!SI$4,Sales!$D$3:$ABF$3,0))/SI$2*INDEX(Usage!$D$5:$ABF$11,MATCH(UsagePerHour!$B$4,Usage!$C$5:$C$11,0),MATCH(UsagePerHour!SI$4,Usage!$D$3:$ABF$3,0)),"")</f>
        <v/>
      </c>
      <c r="SJ11" s="6" t="str">
        <f>IFERROR(INDEX(Sales!$D$5:$ABF$18,MATCH(UsagePerHour!$B11,Sales!$C$5:$C$18,0),MATCH(UsagePerHour!SJ$4,Sales!$D$3:$ABF$3,0))/SJ$2*INDEX(Usage!$D$5:$ABF$11,MATCH(UsagePerHour!$B$4,Usage!$C$5:$C$11,0),MATCH(UsagePerHour!SJ$4,Usage!$D$3:$ABF$3,0)),"")</f>
        <v/>
      </c>
      <c r="SK11" s="6" t="str">
        <f>IFERROR(INDEX(Sales!$D$5:$ABF$18,MATCH(UsagePerHour!$B11,Sales!$C$5:$C$18,0),MATCH(UsagePerHour!SK$4,Sales!$D$3:$ABF$3,0))/SK$2*INDEX(Usage!$D$5:$ABF$11,MATCH(UsagePerHour!$B$4,Usage!$C$5:$C$11,0),MATCH(UsagePerHour!SK$4,Usage!$D$3:$ABF$3,0)),"")</f>
        <v/>
      </c>
      <c r="SL11" s="6" t="str">
        <f>IFERROR(INDEX(Sales!$D$5:$ABF$18,MATCH(UsagePerHour!$B11,Sales!$C$5:$C$18,0),MATCH(UsagePerHour!SL$4,Sales!$D$3:$ABF$3,0))/SL$2*INDEX(Usage!$D$5:$ABF$11,MATCH(UsagePerHour!$B$4,Usage!$C$5:$C$11,0),MATCH(UsagePerHour!SL$4,Usage!$D$3:$ABF$3,0)),"")</f>
        <v/>
      </c>
      <c r="SM11" s="6" t="str">
        <f>IFERROR(INDEX(Sales!$D$5:$ABF$18,MATCH(UsagePerHour!$B11,Sales!$C$5:$C$18,0),MATCH(UsagePerHour!SM$4,Sales!$D$3:$ABF$3,0))/SM$2*INDEX(Usage!$D$5:$ABF$11,MATCH(UsagePerHour!$B$4,Usage!$C$5:$C$11,0),MATCH(UsagePerHour!SM$4,Usage!$D$3:$ABF$3,0)),"")</f>
        <v/>
      </c>
      <c r="SN11" s="6" t="str">
        <f>IFERROR(INDEX(Sales!$D$5:$ABF$18,MATCH(UsagePerHour!$B11,Sales!$C$5:$C$18,0),MATCH(UsagePerHour!SN$4,Sales!$D$3:$ABF$3,0))/SN$2*INDEX(Usage!$D$5:$ABF$11,MATCH(UsagePerHour!$B$4,Usage!$C$5:$C$11,0),MATCH(UsagePerHour!SN$4,Usage!$D$3:$ABF$3,0)),"")</f>
        <v/>
      </c>
      <c r="SO11" s="6" t="str">
        <f>IFERROR(INDEX(Sales!$D$5:$ABF$18,MATCH(UsagePerHour!$B11,Sales!$C$5:$C$18,0),MATCH(UsagePerHour!SO$4,Sales!$D$3:$ABF$3,0))/SO$2*INDEX(Usage!$D$5:$ABF$11,MATCH(UsagePerHour!$B$4,Usage!$C$5:$C$11,0),MATCH(UsagePerHour!SO$4,Usage!$D$3:$ABF$3,0)),"")</f>
        <v/>
      </c>
      <c r="SP11" s="6" t="str">
        <f>IFERROR(INDEX(Sales!$D$5:$ABF$18,MATCH(UsagePerHour!$B11,Sales!$C$5:$C$18,0),MATCH(UsagePerHour!SP$4,Sales!$D$3:$ABF$3,0))/SP$2*INDEX(Usage!$D$5:$ABF$11,MATCH(UsagePerHour!$B$4,Usage!$C$5:$C$11,0),MATCH(UsagePerHour!SP$4,Usage!$D$3:$ABF$3,0)),"")</f>
        <v/>
      </c>
      <c r="SQ11" s="6" t="str">
        <f>IFERROR(INDEX(Sales!$D$5:$ABF$18,MATCH(UsagePerHour!$B11,Sales!$C$5:$C$18,0),MATCH(UsagePerHour!SQ$4,Sales!$D$3:$ABF$3,0))/SQ$2*INDEX(Usage!$D$5:$ABF$11,MATCH(UsagePerHour!$B$4,Usage!$C$5:$C$11,0),MATCH(UsagePerHour!SQ$4,Usage!$D$3:$ABF$3,0)),"")</f>
        <v/>
      </c>
      <c r="SR11" s="6" t="str">
        <f>IFERROR(INDEX(Sales!$D$5:$ABF$18,MATCH(UsagePerHour!$B11,Sales!$C$5:$C$18,0),MATCH(UsagePerHour!SR$4,Sales!$D$3:$ABF$3,0))/SR$2*INDEX(Usage!$D$5:$ABF$11,MATCH(UsagePerHour!$B$4,Usage!$C$5:$C$11,0),MATCH(UsagePerHour!SR$4,Usage!$D$3:$ABF$3,0)),"")</f>
        <v/>
      </c>
      <c r="SS11" s="6" t="str">
        <f>IFERROR(INDEX(Sales!$D$5:$ABF$18,MATCH(UsagePerHour!$B11,Sales!$C$5:$C$18,0),MATCH(UsagePerHour!SS$4,Sales!$D$3:$ABF$3,0))/SS$2*INDEX(Usage!$D$5:$ABF$11,MATCH(UsagePerHour!$B$4,Usage!$C$5:$C$11,0),MATCH(UsagePerHour!SS$4,Usage!$D$3:$ABF$3,0)),"")</f>
        <v/>
      </c>
      <c r="ST11" s="6" t="str">
        <f>IFERROR(INDEX(Sales!$D$5:$ABF$18,MATCH(UsagePerHour!$B11,Sales!$C$5:$C$18,0),MATCH(UsagePerHour!ST$4,Sales!$D$3:$ABF$3,0))/ST$2*INDEX(Usage!$D$5:$ABF$11,MATCH(UsagePerHour!$B$4,Usage!$C$5:$C$11,0),MATCH(UsagePerHour!ST$4,Usage!$D$3:$ABF$3,0)),"")</f>
        <v/>
      </c>
      <c r="SU11" s="6" t="str">
        <f>IFERROR(INDEX(Sales!$D$5:$ABF$18,MATCH(UsagePerHour!$B11,Sales!$C$5:$C$18,0),MATCH(UsagePerHour!SU$4,Sales!$D$3:$ABF$3,0))/SU$2*INDEX(Usage!$D$5:$ABF$11,MATCH(UsagePerHour!$B$4,Usage!$C$5:$C$11,0),MATCH(UsagePerHour!SU$4,Usage!$D$3:$ABF$3,0)),"")</f>
        <v/>
      </c>
      <c r="SV11" s="6" t="str">
        <f>IFERROR(INDEX(Sales!$D$5:$ABF$18,MATCH(UsagePerHour!$B11,Sales!$C$5:$C$18,0),MATCH(UsagePerHour!SV$4,Sales!$D$3:$ABF$3,0))/SV$2*INDEX(Usage!$D$5:$ABF$11,MATCH(UsagePerHour!$B$4,Usage!$C$5:$C$11,0),MATCH(UsagePerHour!SV$4,Usage!$D$3:$ABF$3,0)),"")</f>
        <v/>
      </c>
      <c r="SW11" s="6" t="str">
        <f>IFERROR(INDEX(Sales!$D$5:$ABF$18,MATCH(UsagePerHour!$B11,Sales!$C$5:$C$18,0),MATCH(UsagePerHour!SW$4,Sales!$D$3:$ABF$3,0))/SW$2*INDEX(Usage!$D$5:$ABF$11,MATCH(UsagePerHour!$B$4,Usage!$C$5:$C$11,0),MATCH(UsagePerHour!SW$4,Usage!$D$3:$ABF$3,0)),"")</f>
        <v/>
      </c>
      <c r="SX11" s="6" t="str">
        <f>IFERROR(INDEX(Sales!$D$5:$ABF$18,MATCH(UsagePerHour!$B11,Sales!$C$5:$C$18,0),MATCH(UsagePerHour!SX$4,Sales!$D$3:$ABF$3,0))/SX$2*INDEX(Usage!$D$5:$ABF$11,MATCH(UsagePerHour!$B$4,Usage!$C$5:$C$11,0),MATCH(UsagePerHour!SX$4,Usage!$D$3:$ABF$3,0)),"")</f>
        <v/>
      </c>
      <c r="SY11" s="6" t="str">
        <f>IFERROR(INDEX(Sales!$D$5:$ABF$18,MATCH(UsagePerHour!$B11,Sales!$C$5:$C$18,0),MATCH(UsagePerHour!SY$4,Sales!$D$3:$ABF$3,0))/SY$2*INDEX(Usage!$D$5:$ABF$11,MATCH(UsagePerHour!$B$4,Usage!$C$5:$C$11,0),MATCH(UsagePerHour!SY$4,Usage!$D$3:$ABF$3,0)),"")</f>
        <v/>
      </c>
      <c r="SZ11" s="6" t="str">
        <f>IFERROR(INDEX(Sales!$D$5:$ABF$18,MATCH(UsagePerHour!$B11,Sales!$C$5:$C$18,0),MATCH(UsagePerHour!SZ$4,Sales!$D$3:$ABF$3,0))/SZ$2*INDEX(Usage!$D$5:$ABF$11,MATCH(UsagePerHour!$B$4,Usage!$C$5:$C$11,0),MATCH(UsagePerHour!SZ$4,Usage!$D$3:$ABF$3,0)),"")</f>
        <v/>
      </c>
      <c r="TA11" s="6" t="str">
        <f>IFERROR(INDEX(Sales!$D$5:$ABF$18,MATCH(UsagePerHour!$B11,Sales!$C$5:$C$18,0),MATCH(UsagePerHour!TA$4,Sales!$D$3:$ABF$3,0))/TA$2*INDEX(Usage!$D$5:$ABF$11,MATCH(UsagePerHour!$B$4,Usage!$C$5:$C$11,0),MATCH(UsagePerHour!TA$4,Usage!$D$3:$ABF$3,0)),"")</f>
        <v/>
      </c>
      <c r="TB11" s="6" t="str">
        <f>IFERROR(INDEX(Sales!$D$5:$ABF$18,MATCH(UsagePerHour!$B11,Sales!$C$5:$C$18,0),MATCH(UsagePerHour!TB$4,Sales!$D$3:$ABF$3,0))/TB$2*INDEX(Usage!$D$5:$ABF$11,MATCH(UsagePerHour!$B$4,Usage!$C$5:$C$11,0),MATCH(UsagePerHour!TB$4,Usage!$D$3:$ABF$3,0)),"")</f>
        <v/>
      </c>
      <c r="TC11" s="6" t="str">
        <f>IFERROR(INDEX(Sales!$D$5:$ABF$18,MATCH(UsagePerHour!$B11,Sales!$C$5:$C$18,0),MATCH(UsagePerHour!TC$4,Sales!$D$3:$ABF$3,0))/TC$2*INDEX(Usage!$D$5:$ABF$11,MATCH(UsagePerHour!$B$4,Usage!$C$5:$C$11,0),MATCH(UsagePerHour!TC$4,Usage!$D$3:$ABF$3,0)),"")</f>
        <v/>
      </c>
      <c r="TD11" s="6" t="str">
        <f>IFERROR(INDEX(Sales!$D$5:$ABF$18,MATCH(UsagePerHour!$B11,Sales!$C$5:$C$18,0),MATCH(UsagePerHour!TD$4,Sales!$D$3:$ABF$3,0))/TD$2*INDEX(Usage!$D$5:$ABF$11,MATCH(UsagePerHour!$B$4,Usage!$C$5:$C$11,0),MATCH(UsagePerHour!TD$4,Usage!$D$3:$ABF$3,0)),"")</f>
        <v/>
      </c>
      <c r="TE11" s="6" t="str">
        <f>IFERROR(INDEX(Sales!$D$5:$ABF$18,MATCH(UsagePerHour!$B11,Sales!$C$5:$C$18,0),MATCH(UsagePerHour!TE$4,Sales!$D$3:$ABF$3,0))/TE$2*INDEX(Usage!$D$5:$ABF$11,MATCH(UsagePerHour!$B$4,Usage!$C$5:$C$11,0),MATCH(UsagePerHour!TE$4,Usage!$D$3:$ABF$3,0)),"")</f>
        <v/>
      </c>
      <c r="TF11" s="6" t="str">
        <f>IFERROR(INDEX(Sales!$D$5:$ABF$18,MATCH(UsagePerHour!$B11,Sales!$C$5:$C$18,0),MATCH(UsagePerHour!TF$4,Sales!$D$3:$ABF$3,0))/TF$2*INDEX(Usage!$D$5:$ABF$11,MATCH(UsagePerHour!$B$4,Usage!$C$5:$C$11,0),MATCH(UsagePerHour!TF$4,Usage!$D$3:$ABF$3,0)),"")</f>
        <v/>
      </c>
      <c r="TG11" s="6" t="str">
        <f>IFERROR(INDEX(Sales!$D$5:$ABF$18,MATCH(UsagePerHour!$B11,Sales!$C$5:$C$18,0),MATCH(UsagePerHour!TG$4,Sales!$D$3:$ABF$3,0))/TG$2*INDEX(Usage!$D$5:$ABF$11,MATCH(UsagePerHour!$B$4,Usage!$C$5:$C$11,0),MATCH(UsagePerHour!TG$4,Usage!$D$3:$ABF$3,0)),"")</f>
        <v/>
      </c>
      <c r="TH11" s="6" t="str">
        <f>IFERROR(INDEX(Sales!$D$5:$ABF$18,MATCH(UsagePerHour!$B11,Sales!$C$5:$C$18,0),MATCH(UsagePerHour!TH$4,Sales!$D$3:$ABF$3,0))/TH$2*INDEX(Usage!$D$5:$ABF$11,MATCH(UsagePerHour!$B$4,Usage!$C$5:$C$11,0),MATCH(UsagePerHour!TH$4,Usage!$D$3:$ABF$3,0)),"")</f>
        <v/>
      </c>
      <c r="TI11" s="6" t="str">
        <f>IFERROR(INDEX(Sales!$D$5:$ABF$18,MATCH(UsagePerHour!$B11,Sales!$C$5:$C$18,0),MATCH(UsagePerHour!TI$4,Sales!$D$3:$ABF$3,0))/TI$2*INDEX(Usage!$D$5:$ABF$11,MATCH(UsagePerHour!$B$4,Usage!$C$5:$C$11,0),MATCH(UsagePerHour!TI$4,Usage!$D$3:$ABF$3,0)),"")</f>
        <v/>
      </c>
      <c r="TJ11" s="6" t="str">
        <f>IFERROR(INDEX(Sales!$D$5:$ABF$18,MATCH(UsagePerHour!$B11,Sales!$C$5:$C$18,0),MATCH(UsagePerHour!TJ$4,Sales!$D$3:$ABF$3,0))/TJ$2*INDEX(Usage!$D$5:$ABF$11,MATCH(UsagePerHour!$B$4,Usage!$C$5:$C$11,0),MATCH(UsagePerHour!TJ$4,Usage!$D$3:$ABF$3,0)),"")</f>
        <v/>
      </c>
      <c r="TK11" s="6" t="str">
        <f>IFERROR(INDEX(Sales!$D$5:$ABF$18,MATCH(UsagePerHour!$B11,Sales!$C$5:$C$18,0),MATCH(UsagePerHour!TK$4,Sales!$D$3:$ABF$3,0))/TK$2*INDEX(Usage!$D$5:$ABF$11,MATCH(UsagePerHour!$B$4,Usage!$C$5:$C$11,0),MATCH(UsagePerHour!TK$4,Usage!$D$3:$ABF$3,0)),"")</f>
        <v/>
      </c>
      <c r="TL11" s="6" t="str">
        <f>IFERROR(INDEX(Sales!$D$5:$ABF$18,MATCH(UsagePerHour!$B11,Sales!$C$5:$C$18,0),MATCH(UsagePerHour!TL$4,Sales!$D$3:$ABF$3,0))/TL$2*INDEX(Usage!$D$5:$ABF$11,MATCH(UsagePerHour!$B$4,Usage!$C$5:$C$11,0),MATCH(UsagePerHour!TL$4,Usage!$D$3:$ABF$3,0)),"")</f>
        <v/>
      </c>
      <c r="TM11" s="6" t="str">
        <f>IFERROR(INDEX(Sales!$D$5:$ABF$18,MATCH(UsagePerHour!$B11,Sales!$C$5:$C$18,0),MATCH(UsagePerHour!TM$4,Sales!$D$3:$ABF$3,0))/TM$2*INDEX(Usage!$D$5:$ABF$11,MATCH(UsagePerHour!$B$4,Usage!$C$5:$C$11,0),MATCH(UsagePerHour!TM$4,Usage!$D$3:$ABF$3,0)),"")</f>
        <v/>
      </c>
      <c r="TN11" s="6" t="str">
        <f>IFERROR(INDEX(Sales!$D$5:$ABF$18,MATCH(UsagePerHour!$B11,Sales!$C$5:$C$18,0),MATCH(UsagePerHour!TN$4,Sales!$D$3:$ABF$3,0))/TN$2*INDEX(Usage!$D$5:$ABF$11,MATCH(UsagePerHour!$B$4,Usage!$C$5:$C$11,0),MATCH(UsagePerHour!TN$4,Usage!$D$3:$ABF$3,0)),"")</f>
        <v/>
      </c>
      <c r="TO11" s="6" t="str">
        <f>IFERROR(INDEX(Sales!$D$5:$ABF$18,MATCH(UsagePerHour!$B11,Sales!$C$5:$C$18,0),MATCH(UsagePerHour!TO$4,Sales!$D$3:$ABF$3,0))/TO$2*INDEX(Usage!$D$5:$ABF$11,MATCH(UsagePerHour!$B$4,Usage!$C$5:$C$11,0),MATCH(UsagePerHour!TO$4,Usage!$D$3:$ABF$3,0)),"")</f>
        <v/>
      </c>
      <c r="TP11" s="6" t="str">
        <f>IFERROR(INDEX(Sales!$D$5:$ABF$18,MATCH(UsagePerHour!$B11,Sales!$C$5:$C$18,0),MATCH(UsagePerHour!TP$4,Sales!$D$3:$ABF$3,0))/TP$2*INDEX(Usage!$D$5:$ABF$11,MATCH(UsagePerHour!$B$4,Usage!$C$5:$C$11,0),MATCH(UsagePerHour!TP$4,Usage!$D$3:$ABF$3,0)),"")</f>
        <v/>
      </c>
      <c r="TQ11" s="6" t="str">
        <f>IFERROR(INDEX(Sales!$D$5:$ABF$18,MATCH(UsagePerHour!$B11,Sales!$C$5:$C$18,0),MATCH(UsagePerHour!TQ$4,Sales!$D$3:$ABF$3,0))/TQ$2*INDEX(Usage!$D$5:$ABF$11,MATCH(UsagePerHour!$B$4,Usage!$C$5:$C$11,0),MATCH(UsagePerHour!TQ$4,Usage!$D$3:$ABF$3,0)),"")</f>
        <v/>
      </c>
      <c r="TR11" s="6" t="str">
        <f>IFERROR(INDEX(Sales!$D$5:$ABF$18,MATCH(UsagePerHour!$B11,Sales!$C$5:$C$18,0),MATCH(UsagePerHour!TR$4,Sales!$D$3:$ABF$3,0))/TR$2*INDEX(Usage!$D$5:$ABF$11,MATCH(UsagePerHour!$B$4,Usage!$C$5:$C$11,0),MATCH(UsagePerHour!TR$4,Usage!$D$3:$ABF$3,0)),"")</f>
        <v/>
      </c>
      <c r="TS11" s="6" t="str">
        <f>IFERROR(INDEX(Sales!$D$5:$ABF$18,MATCH(UsagePerHour!$B11,Sales!$C$5:$C$18,0),MATCH(UsagePerHour!TS$4,Sales!$D$3:$ABF$3,0))/TS$2*INDEX(Usage!$D$5:$ABF$11,MATCH(UsagePerHour!$B$4,Usage!$C$5:$C$11,0),MATCH(UsagePerHour!TS$4,Usage!$D$3:$ABF$3,0)),"")</f>
        <v/>
      </c>
      <c r="TT11" s="6" t="str">
        <f>IFERROR(INDEX(Sales!$D$5:$ABF$18,MATCH(UsagePerHour!$B11,Sales!$C$5:$C$18,0),MATCH(UsagePerHour!TT$4,Sales!$D$3:$ABF$3,0))/TT$2*INDEX(Usage!$D$5:$ABF$11,MATCH(UsagePerHour!$B$4,Usage!$C$5:$C$11,0),MATCH(UsagePerHour!TT$4,Usage!$D$3:$ABF$3,0)),"")</f>
        <v/>
      </c>
      <c r="TU11" s="6" t="str">
        <f>IFERROR(INDEX(Sales!$D$5:$ABF$18,MATCH(UsagePerHour!$B11,Sales!$C$5:$C$18,0),MATCH(UsagePerHour!TU$4,Sales!$D$3:$ABF$3,0))/TU$2*INDEX(Usage!$D$5:$ABF$11,MATCH(UsagePerHour!$B$4,Usage!$C$5:$C$11,0),MATCH(UsagePerHour!TU$4,Usage!$D$3:$ABF$3,0)),"")</f>
        <v/>
      </c>
      <c r="TV11" s="6" t="str">
        <f>IFERROR(INDEX(Sales!$D$5:$ABF$18,MATCH(UsagePerHour!$B11,Sales!$C$5:$C$18,0),MATCH(UsagePerHour!TV$4,Sales!$D$3:$ABF$3,0))/TV$2*INDEX(Usage!$D$5:$ABF$11,MATCH(UsagePerHour!$B$4,Usage!$C$5:$C$11,0),MATCH(UsagePerHour!TV$4,Usage!$D$3:$ABF$3,0)),"")</f>
        <v/>
      </c>
      <c r="TW11" s="6" t="str">
        <f>IFERROR(INDEX(Sales!$D$5:$ABF$18,MATCH(UsagePerHour!$B11,Sales!$C$5:$C$18,0),MATCH(UsagePerHour!TW$4,Sales!$D$3:$ABF$3,0))/TW$2*INDEX(Usage!$D$5:$ABF$11,MATCH(UsagePerHour!$B$4,Usage!$C$5:$C$11,0),MATCH(UsagePerHour!TW$4,Usage!$D$3:$ABF$3,0)),"")</f>
        <v/>
      </c>
      <c r="TX11" s="6" t="str">
        <f>IFERROR(INDEX(Sales!$D$5:$ABF$18,MATCH(UsagePerHour!$B11,Sales!$C$5:$C$18,0),MATCH(UsagePerHour!TX$4,Sales!$D$3:$ABF$3,0))/TX$2*INDEX(Usage!$D$5:$ABF$11,MATCH(UsagePerHour!$B$4,Usage!$C$5:$C$11,0),MATCH(UsagePerHour!TX$4,Usage!$D$3:$ABF$3,0)),"")</f>
        <v/>
      </c>
      <c r="TY11" s="6" t="str">
        <f>IFERROR(INDEX(Sales!$D$5:$ABF$18,MATCH(UsagePerHour!$B11,Sales!$C$5:$C$18,0),MATCH(UsagePerHour!TY$4,Sales!$D$3:$ABF$3,0))/TY$2*INDEX(Usage!$D$5:$ABF$11,MATCH(UsagePerHour!$B$4,Usage!$C$5:$C$11,0),MATCH(UsagePerHour!TY$4,Usage!$D$3:$ABF$3,0)),"")</f>
        <v/>
      </c>
      <c r="TZ11" s="6" t="str">
        <f>IFERROR(INDEX(Sales!$D$5:$ABF$18,MATCH(UsagePerHour!$B11,Sales!$C$5:$C$18,0),MATCH(UsagePerHour!TZ$4,Sales!$D$3:$ABF$3,0))/TZ$2*INDEX(Usage!$D$5:$ABF$11,MATCH(UsagePerHour!$B$4,Usage!$C$5:$C$11,0),MATCH(UsagePerHour!TZ$4,Usage!$D$3:$ABF$3,0)),"")</f>
        <v/>
      </c>
      <c r="UA11" s="6" t="str">
        <f>IFERROR(INDEX(Sales!$D$5:$ABF$18,MATCH(UsagePerHour!$B11,Sales!$C$5:$C$18,0),MATCH(UsagePerHour!UA$4,Sales!$D$3:$ABF$3,0))/UA$2*INDEX(Usage!$D$5:$ABF$11,MATCH(UsagePerHour!$B$4,Usage!$C$5:$C$11,0),MATCH(UsagePerHour!UA$4,Usage!$D$3:$ABF$3,0)),"")</f>
        <v/>
      </c>
      <c r="UB11" s="6" t="str">
        <f>IFERROR(INDEX(Sales!$D$5:$ABF$18,MATCH(UsagePerHour!$B11,Sales!$C$5:$C$18,0),MATCH(UsagePerHour!UB$4,Sales!$D$3:$ABF$3,0))/UB$2*INDEX(Usage!$D$5:$ABF$11,MATCH(UsagePerHour!$B$4,Usage!$C$5:$C$11,0),MATCH(UsagePerHour!UB$4,Usage!$D$3:$ABF$3,0)),"")</f>
        <v/>
      </c>
      <c r="UC11" s="6" t="str">
        <f>IFERROR(INDEX(Sales!$D$5:$ABF$18,MATCH(UsagePerHour!$B11,Sales!$C$5:$C$18,0),MATCH(UsagePerHour!UC$4,Sales!$D$3:$ABF$3,0))/UC$2*INDEX(Usage!$D$5:$ABF$11,MATCH(UsagePerHour!$B$4,Usage!$C$5:$C$11,0),MATCH(UsagePerHour!UC$4,Usage!$D$3:$ABF$3,0)),"")</f>
        <v/>
      </c>
      <c r="UD11" s="6" t="str">
        <f>IFERROR(INDEX(Sales!$D$5:$ABF$18,MATCH(UsagePerHour!$B11,Sales!$C$5:$C$18,0),MATCH(UsagePerHour!UD$4,Sales!$D$3:$ABF$3,0))/UD$2*INDEX(Usage!$D$5:$ABF$11,MATCH(UsagePerHour!$B$4,Usage!$C$5:$C$11,0),MATCH(UsagePerHour!UD$4,Usage!$D$3:$ABF$3,0)),"")</f>
        <v/>
      </c>
      <c r="UE11" s="6" t="str">
        <f>IFERROR(INDEX(Sales!$D$5:$ABF$18,MATCH(UsagePerHour!$B11,Sales!$C$5:$C$18,0),MATCH(UsagePerHour!UE$4,Sales!$D$3:$ABF$3,0))/UE$2*INDEX(Usage!$D$5:$ABF$11,MATCH(UsagePerHour!$B$4,Usage!$C$5:$C$11,0),MATCH(UsagePerHour!UE$4,Usage!$D$3:$ABF$3,0)),"")</f>
        <v/>
      </c>
      <c r="UF11" s="6" t="str">
        <f>IFERROR(INDEX(Sales!$D$5:$ABF$18,MATCH(UsagePerHour!$B11,Sales!$C$5:$C$18,0),MATCH(UsagePerHour!UF$4,Sales!$D$3:$ABF$3,0))/UF$2*INDEX(Usage!$D$5:$ABF$11,MATCH(UsagePerHour!$B$4,Usage!$C$5:$C$11,0),MATCH(UsagePerHour!UF$4,Usage!$D$3:$ABF$3,0)),"")</f>
        <v/>
      </c>
      <c r="UG11" s="6" t="str">
        <f>IFERROR(INDEX(Sales!$D$5:$ABF$18,MATCH(UsagePerHour!$B11,Sales!$C$5:$C$18,0),MATCH(UsagePerHour!UG$4,Sales!$D$3:$ABF$3,0))/UG$2*INDEX(Usage!$D$5:$ABF$11,MATCH(UsagePerHour!$B$4,Usage!$C$5:$C$11,0),MATCH(UsagePerHour!UG$4,Usage!$D$3:$ABF$3,0)),"")</f>
        <v/>
      </c>
      <c r="UH11" s="6" t="str">
        <f>IFERROR(INDEX(Sales!$D$5:$ABF$18,MATCH(UsagePerHour!$B11,Sales!$C$5:$C$18,0),MATCH(UsagePerHour!UH$4,Sales!$D$3:$ABF$3,0))/UH$2*INDEX(Usage!$D$5:$ABF$11,MATCH(UsagePerHour!$B$4,Usage!$C$5:$C$11,0),MATCH(UsagePerHour!UH$4,Usage!$D$3:$ABF$3,0)),"")</f>
        <v/>
      </c>
      <c r="UI11" s="6" t="str">
        <f>IFERROR(INDEX(Sales!$D$5:$ABF$18,MATCH(UsagePerHour!$B11,Sales!$C$5:$C$18,0),MATCH(UsagePerHour!UI$4,Sales!$D$3:$ABF$3,0))/UI$2*INDEX(Usage!$D$5:$ABF$11,MATCH(UsagePerHour!$B$4,Usage!$C$5:$C$11,0),MATCH(UsagePerHour!UI$4,Usage!$D$3:$ABF$3,0)),"")</f>
        <v/>
      </c>
      <c r="UJ11" s="6" t="str">
        <f>IFERROR(INDEX(Sales!$D$5:$ABF$18,MATCH(UsagePerHour!$B11,Sales!$C$5:$C$18,0),MATCH(UsagePerHour!UJ$4,Sales!$D$3:$ABF$3,0))/UJ$2*INDEX(Usage!$D$5:$ABF$11,MATCH(UsagePerHour!$B$4,Usage!$C$5:$C$11,0),MATCH(UsagePerHour!UJ$4,Usage!$D$3:$ABF$3,0)),"")</f>
        <v/>
      </c>
      <c r="UK11" s="6" t="str">
        <f>IFERROR(INDEX(Sales!$D$5:$ABF$18,MATCH(UsagePerHour!$B11,Sales!$C$5:$C$18,0),MATCH(UsagePerHour!UK$4,Sales!$D$3:$ABF$3,0))/UK$2*INDEX(Usage!$D$5:$ABF$11,MATCH(UsagePerHour!$B$4,Usage!$C$5:$C$11,0),MATCH(UsagePerHour!UK$4,Usage!$D$3:$ABF$3,0)),"")</f>
        <v/>
      </c>
      <c r="UL11" s="6" t="str">
        <f>IFERROR(INDEX(Sales!$D$5:$ABF$18,MATCH(UsagePerHour!$B11,Sales!$C$5:$C$18,0),MATCH(UsagePerHour!UL$4,Sales!$D$3:$ABF$3,0))/UL$2*INDEX(Usage!$D$5:$ABF$11,MATCH(UsagePerHour!$B$4,Usage!$C$5:$C$11,0),MATCH(UsagePerHour!UL$4,Usage!$D$3:$ABF$3,0)),"")</f>
        <v/>
      </c>
      <c r="UM11" s="6" t="str">
        <f>IFERROR(INDEX(Sales!$D$5:$ABF$18,MATCH(UsagePerHour!$B11,Sales!$C$5:$C$18,0),MATCH(UsagePerHour!UM$4,Sales!$D$3:$ABF$3,0))/UM$2*INDEX(Usage!$D$5:$ABF$11,MATCH(UsagePerHour!$B$4,Usage!$C$5:$C$11,0),MATCH(UsagePerHour!UM$4,Usage!$D$3:$ABF$3,0)),"")</f>
        <v/>
      </c>
      <c r="UN11" s="6" t="str">
        <f>IFERROR(INDEX(Sales!$D$5:$ABF$18,MATCH(UsagePerHour!$B11,Sales!$C$5:$C$18,0),MATCH(UsagePerHour!UN$4,Sales!$D$3:$ABF$3,0))/UN$2*INDEX(Usage!$D$5:$ABF$11,MATCH(UsagePerHour!$B$4,Usage!$C$5:$C$11,0),MATCH(UsagePerHour!UN$4,Usage!$D$3:$ABF$3,0)),"")</f>
        <v/>
      </c>
      <c r="UO11" s="6" t="str">
        <f>IFERROR(INDEX(Sales!$D$5:$ABF$18,MATCH(UsagePerHour!$B11,Sales!$C$5:$C$18,0),MATCH(UsagePerHour!UO$4,Sales!$D$3:$ABF$3,0))/UO$2*INDEX(Usage!$D$5:$ABF$11,MATCH(UsagePerHour!$B$4,Usage!$C$5:$C$11,0),MATCH(UsagePerHour!UO$4,Usage!$D$3:$ABF$3,0)),"")</f>
        <v/>
      </c>
      <c r="UP11" s="6" t="str">
        <f>IFERROR(INDEX(Sales!$D$5:$ABF$18,MATCH(UsagePerHour!$B11,Sales!$C$5:$C$18,0),MATCH(UsagePerHour!UP$4,Sales!$D$3:$ABF$3,0))/UP$2*INDEX(Usage!$D$5:$ABF$11,MATCH(UsagePerHour!$B$4,Usage!$C$5:$C$11,0),MATCH(UsagePerHour!UP$4,Usage!$D$3:$ABF$3,0)),"")</f>
        <v/>
      </c>
      <c r="UQ11" s="6" t="str">
        <f>IFERROR(INDEX(Sales!$D$5:$ABF$18,MATCH(UsagePerHour!$B11,Sales!$C$5:$C$18,0),MATCH(UsagePerHour!UQ$4,Sales!$D$3:$ABF$3,0))/UQ$2*INDEX(Usage!$D$5:$ABF$11,MATCH(UsagePerHour!$B$4,Usage!$C$5:$C$11,0),MATCH(UsagePerHour!UQ$4,Usage!$D$3:$ABF$3,0)),"")</f>
        <v/>
      </c>
      <c r="UR11" s="6" t="str">
        <f>IFERROR(INDEX(Sales!$D$5:$ABF$18,MATCH(UsagePerHour!$B11,Sales!$C$5:$C$18,0),MATCH(UsagePerHour!UR$4,Sales!$D$3:$ABF$3,0))/UR$2*INDEX(Usage!$D$5:$ABF$11,MATCH(UsagePerHour!$B$4,Usage!$C$5:$C$11,0),MATCH(UsagePerHour!UR$4,Usage!$D$3:$ABF$3,0)),"")</f>
        <v/>
      </c>
      <c r="US11" s="6" t="str">
        <f>IFERROR(INDEX(Sales!$D$5:$ABF$18,MATCH(UsagePerHour!$B11,Sales!$C$5:$C$18,0),MATCH(UsagePerHour!US$4,Sales!$D$3:$ABF$3,0))/US$2*INDEX(Usage!$D$5:$ABF$11,MATCH(UsagePerHour!$B$4,Usage!$C$5:$C$11,0),MATCH(UsagePerHour!US$4,Usage!$D$3:$ABF$3,0)),"")</f>
        <v/>
      </c>
      <c r="UT11" s="6" t="str">
        <f>IFERROR(INDEX(Sales!$D$5:$ABF$18,MATCH(UsagePerHour!$B11,Sales!$C$5:$C$18,0),MATCH(UsagePerHour!UT$4,Sales!$D$3:$ABF$3,0))/UT$2*INDEX(Usage!$D$5:$ABF$11,MATCH(UsagePerHour!$B$4,Usage!$C$5:$C$11,0),MATCH(UsagePerHour!UT$4,Usage!$D$3:$ABF$3,0)),"")</f>
        <v/>
      </c>
      <c r="UU11" s="6" t="str">
        <f>IFERROR(INDEX(Sales!$D$5:$ABF$18,MATCH(UsagePerHour!$B11,Sales!$C$5:$C$18,0),MATCH(UsagePerHour!UU$4,Sales!$D$3:$ABF$3,0))/UU$2*INDEX(Usage!$D$5:$ABF$11,MATCH(UsagePerHour!$B$4,Usage!$C$5:$C$11,0),MATCH(UsagePerHour!UU$4,Usage!$D$3:$ABF$3,0)),"")</f>
        <v/>
      </c>
      <c r="UV11" s="6" t="str">
        <f>IFERROR(INDEX(Sales!$D$5:$ABF$18,MATCH(UsagePerHour!$B11,Sales!$C$5:$C$18,0),MATCH(UsagePerHour!UV$4,Sales!$D$3:$ABF$3,0))/UV$2*INDEX(Usage!$D$5:$ABF$11,MATCH(UsagePerHour!$B$4,Usage!$C$5:$C$11,0),MATCH(UsagePerHour!UV$4,Usage!$D$3:$ABF$3,0)),"")</f>
        <v/>
      </c>
      <c r="UW11" s="6" t="str">
        <f>IFERROR(INDEX(Sales!$D$5:$ABF$18,MATCH(UsagePerHour!$B11,Sales!$C$5:$C$18,0),MATCH(UsagePerHour!UW$4,Sales!$D$3:$ABF$3,0))/UW$2*INDEX(Usage!$D$5:$ABF$11,MATCH(UsagePerHour!$B$4,Usage!$C$5:$C$11,0),MATCH(UsagePerHour!UW$4,Usage!$D$3:$ABF$3,0)),"")</f>
        <v/>
      </c>
      <c r="UX11" s="6" t="str">
        <f>IFERROR(INDEX(Sales!$D$5:$ABF$18,MATCH(UsagePerHour!$B11,Sales!$C$5:$C$18,0),MATCH(UsagePerHour!UX$4,Sales!$D$3:$ABF$3,0))/UX$2*INDEX(Usage!$D$5:$ABF$11,MATCH(UsagePerHour!$B$4,Usage!$C$5:$C$11,0),MATCH(UsagePerHour!UX$4,Usage!$D$3:$ABF$3,0)),"")</f>
        <v/>
      </c>
      <c r="UY11" s="6" t="str">
        <f>IFERROR(INDEX(Sales!$D$5:$ABF$18,MATCH(UsagePerHour!$B11,Sales!$C$5:$C$18,0),MATCH(UsagePerHour!UY$4,Sales!$D$3:$ABF$3,0))/UY$2*INDEX(Usage!$D$5:$ABF$11,MATCH(UsagePerHour!$B$4,Usage!$C$5:$C$11,0),MATCH(UsagePerHour!UY$4,Usage!$D$3:$ABF$3,0)),"")</f>
        <v/>
      </c>
      <c r="UZ11" s="6" t="str">
        <f>IFERROR(INDEX(Sales!$D$5:$ABF$18,MATCH(UsagePerHour!$B11,Sales!$C$5:$C$18,0),MATCH(UsagePerHour!UZ$4,Sales!$D$3:$ABF$3,0))/UZ$2*INDEX(Usage!$D$5:$ABF$11,MATCH(UsagePerHour!$B$4,Usage!$C$5:$C$11,0),MATCH(UsagePerHour!UZ$4,Usage!$D$3:$ABF$3,0)),"")</f>
        <v/>
      </c>
      <c r="VA11" s="6" t="str">
        <f>IFERROR(INDEX(Sales!$D$5:$ABF$18,MATCH(UsagePerHour!$B11,Sales!$C$5:$C$18,0),MATCH(UsagePerHour!VA$4,Sales!$D$3:$ABF$3,0))/VA$2*INDEX(Usage!$D$5:$ABF$11,MATCH(UsagePerHour!$B$4,Usage!$C$5:$C$11,0),MATCH(UsagePerHour!VA$4,Usage!$D$3:$ABF$3,0)),"")</f>
        <v/>
      </c>
      <c r="VB11" s="6" t="str">
        <f>IFERROR(INDEX(Sales!$D$5:$ABF$18,MATCH(UsagePerHour!$B11,Sales!$C$5:$C$18,0),MATCH(UsagePerHour!VB$4,Sales!$D$3:$ABF$3,0))/VB$2*INDEX(Usage!$D$5:$ABF$11,MATCH(UsagePerHour!$B$4,Usage!$C$5:$C$11,0),MATCH(UsagePerHour!VB$4,Usage!$D$3:$ABF$3,0)),"")</f>
        <v/>
      </c>
      <c r="VC11" s="6" t="str">
        <f>IFERROR(INDEX(Sales!$D$5:$ABF$18,MATCH(UsagePerHour!$B11,Sales!$C$5:$C$18,0),MATCH(UsagePerHour!VC$4,Sales!$D$3:$ABF$3,0))/VC$2*INDEX(Usage!$D$5:$ABF$11,MATCH(UsagePerHour!$B$4,Usage!$C$5:$C$11,0),MATCH(UsagePerHour!VC$4,Usage!$D$3:$ABF$3,0)),"")</f>
        <v/>
      </c>
      <c r="VD11" s="6" t="str">
        <f>IFERROR(INDEX(Sales!$D$5:$ABF$18,MATCH(UsagePerHour!$B11,Sales!$C$5:$C$18,0),MATCH(UsagePerHour!VD$4,Sales!$D$3:$ABF$3,0))/VD$2*INDEX(Usage!$D$5:$ABF$11,MATCH(UsagePerHour!$B$4,Usage!$C$5:$C$11,0),MATCH(UsagePerHour!VD$4,Usage!$D$3:$ABF$3,0)),"")</f>
        <v/>
      </c>
      <c r="VE11" s="6" t="str">
        <f>IFERROR(INDEX(Sales!$D$5:$ABF$18,MATCH(UsagePerHour!$B11,Sales!$C$5:$C$18,0),MATCH(UsagePerHour!VE$4,Sales!$D$3:$ABF$3,0))/VE$2*INDEX(Usage!$D$5:$ABF$11,MATCH(UsagePerHour!$B$4,Usage!$C$5:$C$11,0),MATCH(UsagePerHour!VE$4,Usage!$D$3:$ABF$3,0)),"")</f>
        <v/>
      </c>
      <c r="VF11" s="6" t="str">
        <f>IFERROR(INDEX(Sales!$D$5:$ABF$18,MATCH(UsagePerHour!$B11,Sales!$C$5:$C$18,0),MATCH(UsagePerHour!VF$4,Sales!$D$3:$ABF$3,0))/VF$2*INDEX(Usage!$D$5:$ABF$11,MATCH(UsagePerHour!$B$4,Usage!$C$5:$C$11,0),MATCH(UsagePerHour!VF$4,Usage!$D$3:$ABF$3,0)),"")</f>
        <v/>
      </c>
      <c r="VG11" s="6" t="str">
        <f>IFERROR(INDEX(Sales!$D$5:$ABF$18,MATCH(UsagePerHour!$B11,Sales!$C$5:$C$18,0),MATCH(UsagePerHour!VG$4,Sales!$D$3:$ABF$3,0))/VG$2*INDEX(Usage!$D$5:$ABF$11,MATCH(UsagePerHour!$B$4,Usage!$C$5:$C$11,0),MATCH(UsagePerHour!VG$4,Usage!$D$3:$ABF$3,0)),"")</f>
        <v/>
      </c>
      <c r="VH11" s="6" t="str">
        <f>IFERROR(INDEX(Sales!$D$5:$ABF$18,MATCH(UsagePerHour!$B11,Sales!$C$5:$C$18,0),MATCH(UsagePerHour!VH$4,Sales!$D$3:$ABF$3,0))/VH$2*INDEX(Usage!$D$5:$ABF$11,MATCH(UsagePerHour!$B$4,Usage!$C$5:$C$11,0),MATCH(UsagePerHour!VH$4,Usage!$D$3:$ABF$3,0)),"")</f>
        <v/>
      </c>
      <c r="VI11" s="6" t="str">
        <f>IFERROR(INDEX(Sales!$D$5:$ABF$18,MATCH(UsagePerHour!$B11,Sales!$C$5:$C$18,0),MATCH(UsagePerHour!VI$4,Sales!$D$3:$ABF$3,0))/VI$2*INDEX(Usage!$D$5:$ABF$11,MATCH(UsagePerHour!$B$4,Usage!$C$5:$C$11,0),MATCH(UsagePerHour!VI$4,Usage!$D$3:$ABF$3,0)),"")</f>
        <v/>
      </c>
      <c r="VJ11" s="6" t="str">
        <f>IFERROR(INDEX(Sales!$D$5:$ABF$18,MATCH(UsagePerHour!$B11,Sales!$C$5:$C$18,0),MATCH(UsagePerHour!VJ$4,Sales!$D$3:$ABF$3,0))/VJ$2*INDEX(Usage!$D$5:$ABF$11,MATCH(UsagePerHour!$B$4,Usage!$C$5:$C$11,0),MATCH(UsagePerHour!VJ$4,Usage!$D$3:$ABF$3,0)),"")</f>
        <v/>
      </c>
      <c r="VK11" s="6" t="str">
        <f>IFERROR(INDEX(Sales!$D$5:$ABF$18,MATCH(UsagePerHour!$B11,Sales!$C$5:$C$18,0),MATCH(UsagePerHour!VK$4,Sales!$D$3:$ABF$3,0))/VK$2*INDEX(Usage!$D$5:$ABF$11,MATCH(UsagePerHour!$B$4,Usage!$C$5:$C$11,0),MATCH(UsagePerHour!VK$4,Usage!$D$3:$ABF$3,0)),"")</f>
        <v/>
      </c>
      <c r="VL11" s="6" t="str">
        <f>IFERROR(INDEX(Sales!$D$5:$ABF$18,MATCH(UsagePerHour!$B11,Sales!$C$5:$C$18,0),MATCH(UsagePerHour!VL$4,Sales!$D$3:$ABF$3,0))/VL$2*INDEX(Usage!$D$5:$ABF$11,MATCH(UsagePerHour!$B$4,Usage!$C$5:$C$11,0),MATCH(UsagePerHour!VL$4,Usage!$D$3:$ABF$3,0)),"")</f>
        <v/>
      </c>
      <c r="VM11" s="6" t="str">
        <f>IFERROR(INDEX(Sales!$D$5:$ABF$18,MATCH(UsagePerHour!$B11,Sales!$C$5:$C$18,0),MATCH(UsagePerHour!VM$4,Sales!$D$3:$ABF$3,0))/VM$2*INDEX(Usage!$D$5:$ABF$11,MATCH(UsagePerHour!$B$4,Usage!$C$5:$C$11,0),MATCH(UsagePerHour!VM$4,Usage!$D$3:$ABF$3,0)),"")</f>
        <v/>
      </c>
      <c r="VN11" s="6" t="str">
        <f>IFERROR(INDEX(Sales!$D$5:$ABF$18,MATCH(UsagePerHour!$B11,Sales!$C$5:$C$18,0),MATCH(UsagePerHour!VN$4,Sales!$D$3:$ABF$3,0))/VN$2*INDEX(Usage!$D$5:$ABF$11,MATCH(UsagePerHour!$B$4,Usage!$C$5:$C$11,0),MATCH(UsagePerHour!VN$4,Usage!$D$3:$ABF$3,0)),"")</f>
        <v/>
      </c>
      <c r="VO11" s="6" t="str">
        <f>IFERROR(INDEX(Sales!$D$5:$ABF$18,MATCH(UsagePerHour!$B11,Sales!$C$5:$C$18,0),MATCH(UsagePerHour!VO$4,Sales!$D$3:$ABF$3,0))/VO$2*INDEX(Usage!$D$5:$ABF$11,MATCH(UsagePerHour!$B$4,Usage!$C$5:$C$11,0),MATCH(UsagePerHour!VO$4,Usage!$D$3:$ABF$3,0)),"")</f>
        <v/>
      </c>
      <c r="VP11" s="6" t="str">
        <f>IFERROR(INDEX(Sales!$D$5:$ABF$18,MATCH(UsagePerHour!$B11,Sales!$C$5:$C$18,0),MATCH(UsagePerHour!VP$4,Sales!$D$3:$ABF$3,0))/VP$2*INDEX(Usage!$D$5:$ABF$11,MATCH(UsagePerHour!$B$4,Usage!$C$5:$C$11,0),MATCH(UsagePerHour!VP$4,Usage!$D$3:$ABF$3,0)),"")</f>
        <v/>
      </c>
      <c r="VQ11" s="6" t="str">
        <f>IFERROR(INDEX(Sales!$D$5:$ABF$18,MATCH(UsagePerHour!$B11,Sales!$C$5:$C$18,0),MATCH(UsagePerHour!VQ$4,Sales!$D$3:$ABF$3,0))/VQ$2*INDEX(Usage!$D$5:$ABF$11,MATCH(UsagePerHour!$B$4,Usage!$C$5:$C$11,0),MATCH(UsagePerHour!VQ$4,Usage!$D$3:$ABF$3,0)),"")</f>
        <v/>
      </c>
      <c r="VR11" s="6" t="str">
        <f>IFERROR(INDEX(Sales!$D$5:$ABF$18,MATCH(UsagePerHour!$B11,Sales!$C$5:$C$18,0),MATCH(UsagePerHour!VR$4,Sales!$D$3:$ABF$3,0))/VR$2*INDEX(Usage!$D$5:$ABF$11,MATCH(UsagePerHour!$B$4,Usage!$C$5:$C$11,0),MATCH(UsagePerHour!VR$4,Usage!$D$3:$ABF$3,0)),"")</f>
        <v/>
      </c>
      <c r="VS11" s="6" t="str">
        <f>IFERROR(INDEX(Sales!$D$5:$ABF$18,MATCH(UsagePerHour!$B11,Sales!$C$5:$C$18,0),MATCH(UsagePerHour!VS$4,Sales!$D$3:$ABF$3,0))/VS$2*INDEX(Usage!$D$5:$ABF$11,MATCH(UsagePerHour!$B$4,Usage!$C$5:$C$11,0),MATCH(UsagePerHour!VS$4,Usage!$D$3:$ABF$3,0)),"")</f>
        <v/>
      </c>
      <c r="VT11" s="6" t="str">
        <f>IFERROR(INDEX(Sales!$D$5:$ABF$18,MATCH(UsagePerHour!$B11,Sales!$C$5:$C$18,0),MATCH(UsagePerHour!VT$4,Sales!$D$3:$ABF$3,0))/VT$2*INDEX(Usage!$D$5:$ABF$11,MATCH(UsagePerHour!$B$4,Usage!$C$5:$C$11,0),MATCH(UsagePerHour!VT$4,Usage!$D$3:$ABF$3,0)),"")</f>
        <v/>
      </c>
      <c r="VU11" s="6" t="str">
        <f>IFERROR(INDEX(Sales!$D$5:$ABF$18,MATCH(UsagePerHour!$B11,Sales!$C$5:$C$18,0),MATCH(UsagePerHour!VU$4,Sales!$D$3:$ABF$3,0))/VU$2*INDEX(Usage!$D$5:$ABF$11,MATCH(UsagePerHour!$B$4,Usage!$C$5:$C$11,0),MATCH(UsagePerHour!VU$4,Usage!$D$3:$ABF$3,0)),"")</f>
        <v/>
      </c>
      <c r="VV11" s="6" t="str">
        <f>IFERROR(INDEX(Sales!$D$5:$ABF$18,MATCH(UsagePerHour!$B11,Sales!$C$5:$C$18,0),MATCH(UsagePerHour!VV$4,Sales!$D$3:$ABF$3,0))/VV$2*INDEX(Usage!$D$5:$ABF$11,MATCH(UsagePerHour!$B$4,Usage!$C$5:$C$11,0),MATCH(UsagePerHour!VV$4,Usage!$D$3:$ABF$3,0)),"")</f>
        <v/>
      </c>
      <c r="VW11" s="6" t="str">
        <f>IFERROR(INDEX(Sales!$D$5:$ABF$18,MATCH(UsagePerHour!$B11,Sales!$C$5:$C$18,0),MATCH(UsagePerHour!VW$4,Sales!$D$3:$ABF$3,0))/VW$2*INDEX(Usage!$D$5:$ABF$11,MATCH(UsagePerHour!$B$4,Usage!$C$5:$C$11,0),MATCH(UsagePerHour!VW$4,Usage!$D$3:$ABF$3,0)),"")</f>
        <v/>
      </c>
      <c r="VX11" s="6" t="str">
        <f>IFERROR(INDEX(Sales!$D$5:$ABF$18,MATCH(UsagePerHour!$B11,Sales!$C$5:$C$18,0),MATCH(UsagePerHour!VX$4,Sales!$D$3:$ABF$3,0))/VX$2*INDEX(Usage!$D$5:$ABF$11,MATCH(UsagePerHour!$B$4,Usage!$C$5:$C$11,0),MATCH(UsagePerHour!VX$4,Usage!$D$3:$ABF$3,0)),"")</f>
        <v/>
      </c>
      <c r="VY11" s="6" t="str">
        <f>IFERROR(INDEX(Sales!$D$5:$ABF$18,MATCH(UsagePerHour!$B11,Sales!$C$5:$C$18,0),MATCH(UsagePerHour!VY$4,Sales!$D$3:$ABF$3,0))/VY$2*INDEX(Usage!$D$5:$ABF$11,MATCH(UsagePerHour!$B$4,Usage!$C$5:$C$11,0),MATCH(UsagePerHour!VY$4,Usage!$D$3:$ABF$3,0)),"")</f>
        <v/>
      </c>
      <c r="VZ11" s="6" t="str">
        <f>IFERROR(INDEX(Sales!$D$5:$ABF$18,MATCH(UsagePerHour!$B11,Sales!$C$5:$C$18,0),MATCH(UsagePerHour!VZ$4,Sales!$D$3:$ABF$3,0))/VZ$2*INDEX(Usage!$D$5:$ABF$11,MATCH(UsagePerHour!$B$4,Usage!$C$5:$C$11,0),MATCH(UsagePerHour!VZ$4,Usage!$D$3:$ABF$3,0)),"")</f>
        <v/>
      </c>
      <c r="WA11" s="6" t="str">
        <f>IFERROR(INDEX(Sales!$D$5:$ABF$18,MATCH(UsagePerHour!$B11,Sales!$C$5:$C$18,0),MATCH(UsagePerHour!WA$4,Sales!$D$3:$ABF$3,0))/WA$2*INDEX(Usage!$D$5:$ABF$11,MATCH(UsagePerHour!$B$4,Usage!$C$5:$C$11,0),MATCH(UsagePerHour!WA$4,Usage!$D$3:$ABF$3,0)),"")</f>
        <v/>
      </c>
      <c r="WB11" s="6" t="str">
        <f>IFERROR(INDEX(Sales!$D$5:$ABF$18,MATCH(UsagePerHour!$B11,Sales!$C$5:$C$18,0),MATCH(UsagePerHour!WB$4,Sales!$D$3:$ABF$3,0))/WB$2*INDEX(Usage!$D$5:$ABF$11,MATCH(UsagePerHour!$B$4,Usage!$C$5:$C$11,0),MATCH(UsagePerHour!WB$4,Usage!$D$3:$ABF$3,0)),"")</f>
        <v/>
      </c>
      <c r="WC11" s="6" t="str">
        <f>IFERROR(INDEX(Sales!$D$5:$ABF$18,MATCH(UsagePerHour!$B11,Sales!$C$5:$C$18,0),MATCH(UsagePerHour!WC$4,Sales!$D$3:$ABF$3,0))/WC$2*INDEX(Usage!$D$5:$ABF$11,MATCH(UsagePerHour!$B$4,Usage!$C$5:$C$11,0),MATCH(UsagePerHour!WC$4,Usage!$D$3:$ABF$3,0)),"")</f>
        <v/>
      </c>
      <c r="WD11" s="6" t="str">
        <f>IFERROR(INDEX(Sales!$D$5:$ABF$18,MATCH(UsagePerHour!$B11,Sales!$C$5:$C$18,0),MATCH(UsagePerHour!WD$4,Sales!$D$3:$ABF$3,0))/WD$2*INDEX(Usage!$D$5:$ABF$11,MATCH(UsagePerHour!$B$4,Usage!$C$5:$C$11,0),MATCH(UsagePerHour!WD$4,Usage!$D$3:$ABF$3,0)),"")</f>
        <v/>
      </c>
      <c r="WE11" s="6" t="str">
        <f>IFERROR(INDEX(Sales!$D$5:$ABF$18,MATCH(UsagePerHour!$B11,Sales!$C$5:$C$18,0),MATCH(UsagePerHour!WE$4,Sales!$D$3:$ABF$3,0))/WE$2*INDEX(Usage!$D$5:$ABF$11,MATCH(UsagePerHour!$B$4,Usage!$C$5:$C$11,0),MATCH(UsagePerHour!WE$4,Usage!$D$3:$ABF$3,0)),"")</f>
        <v/>
      </c>
      <c r="WF11" s="6" t="str">
        <f>IFERROR(INDEX(Sales!$D$5:$ABF$18,MATCH(UsagePerHour!$B11,Sales!$C$5:$C$18,0),MATCH(UsagePerHour!WF$4,Sales!$D$3:$ABF$3,0))/WF$2*INDEX(Usage!$D$5:$ABF$11,MATCH(UsagePerHour!$B$4,Usage!$C$5:$C$11,0),MATCH(UsagePerHour!WF$4,Usage!$D$3:$ABF$3,0)),"")</f>
        <v/>
      </c>
      <c r="WG11" s="6" t="str">
        <f>IFERROR(INDEX(Sales!$D$5:$ABF$18,MATCH(UsagePerHour!$B11,Sales!$C$5:$C$18,0),MATCH(UsagePerHour!WG$4,Sales!$D$3:$ABF$3,0))/WG$2*INDEX(Usage!$D$5:$ABF$11,MATCH(UsagePerHour!$B$4,Usage!$C$5:$C$11,0),MATCH(UsagePerHour!WG$4,Usage!$D$3:$ABF$3,0)),"")</f>
        <v/>
      </c>
      <c r="WH11" s="6" t="str">
        <f>IFERROR(INDEX(Sales!$D$5:$ABF$18,MATCH(UsagePerHour!$B11,Sales!$C$5:$C$18,0),MATCH(UsagePerHour!WH$4,Sales!$D$3:$ABF$3,0))/WH$2*INDEX(Usage!$D$5:$ABF$11,MATCH(UsagePerHour!$B$4,Usage!$C$5:$C$11,0),MATCH(UsagePerHour!WH$4,Usage!$D$3:$ABF$3,0)),"")</f>
        <v/>
      </c>
      <c r="WI11" s="6" t="str">
        <f>IFERROR(INDEX(Sales!$D$5:$ABF$18,MATCH(UsagePerHour!$B11,Sales!$C$5:$C$18,0),MATCH(UsagePerHour!WI$4,Sales!$D$3:$ABF$3,0))/WI$2*INDEX(Usage!$D$5:$ABF$11,MATCH(UsagePerHour!$B$4,Usage!$C$5:$C$11,0),MATCH(UsagePerHour!WI$4,Usage!$D$3:$ABF$3,0)),"")</f>
        <v/>
      </c>
      <c r="WJ11" s="6" t="str">
        <f>IFERROR(INDEX(Sales!$D$5:$ABF$18,MATCH(UsagePerHour!$B11,Sales!$C$5:$C$18,0),MATCH(UsagePerHour!WJ$4,Sales!$D$3:$ABF$3,0))/WJ$2*INDEX(Usage!$D$5:$ABF$11,MATCH(UsagePerHour!$B$4,Usage!$C$5:$C$11,0),MATCH(UsagePerHour!WJ$4,Usage!$D$3:$ABF$3,0)),"")</f>
        <v/>
      </c>
      <c r="WK11" s="6" t="str">
        <f>IFERROR(INDEX(Sales!$D$5:$ABF$18,MATCH(UsagePerHour!$B11,Sales!$C$5:$C$18,0),MATCH(UsagePerHour!WK$4,Sales!$D$3:$ABF$3,0))/WK$2*INDEX(Usage!$D$5:$ABF$11,MATCH(UsagePerHour!$B$4,Usage!$C$5:$C$11,0),MATCH(UsagePerHour!WK$4,Usage!$D$3:$ABF$3,0)),"")</f>
        <v/>
      </c>
      <c r="WL11" s="6" t="str">
        <f>IFERROR(INDEX(Sales!$D$5:$ABF$18,MATCH(UsagePerHour!$B11,Sales!$C$5:$C$18,0),MATCH(UsagePerHour!WL$4,Sales!$D$3:$ABF$3,0))/WL$2*INDEX(Usage!$D$5:$ABF$11,MATCH(UsagePerHour!$B$4,Usage!$C$5:$C$11,0),MATCH(UsagePerHour!WL$4,Usage!$D$3:$ABF$3,0)),"")</f>
        <v/>
      </c>
      <c r="WM11" s="6" t="str">
        <f>IFERROR(INDEX(Sales!$D$5:$ABF$18,MATCH(UsagePerHour!$B11,Sales!$C$5:$C$18,0),MATCH(UsagePerHour!WM$4,Sales!$D$3:$ABF$3,0))/WM$2*INDEX(Usage!$D$5:$ABF$11,MATCH(UsagePerHour!$B$4,Usage!$C$5:$C$11,0),MATCH(UsagePerHour!WM$4,Usage!$D$3:$ABF$3,0)),"")</f>
        <v/>
      </c>
      <c r="WN11" s="6" t="str">
        <f>IFERROR(INDEX(Sales!$D$5:$ABF$18,MATCH(UsagePerHour!$B11,Sales!$C$5:$C$18,0),MATCH(UsagePerHour!WN$4,Sales!$D$3:$ABF$3,0))/WN$2*INDEX(Usage!$D$5:$ABF$11,MATCH(UsagePerHour!$B$4,Usage!$C$5:$C$11,0),MATCH(UsagePerHour!WN$4,Usage!$D$3:$ABF$3,0)),"")</f>
        <v/>
      </c>
      <c r="WO11" s="6" t="str">
        <f>IFERROR(INDEX(Sales!$D$5:$ABF$18,MATCH(UsagePerHour!$B11,Sales!$C$5:$C$18,0),MATCH(UsagePerHour!WO$4,Sales!$D$3:$ABF$3,0))/WO$2*INDEX(Usage!$D$5:$ABF$11,MATCH(UsagePerHour!$B$4,Usage!$C$5:$C$11,0),MATCH(UsagePerHour!WO$4,Usage!$D$3:$ABF$3,0)),"")</f>
        <v/>
      </c>
      <c r="WP11" s="6" t="str">
        <f>IFERROR(INDEX(Sales!$D$5:$ABF$18,MATCH(UsagePerHour!$B11,Sales!$C$5:$C$18,0),MATCH(UsagePerHour!WP$4,Sales!$D$3:$ABF$3,0))/WP$2*INDEX(Usage!$D$5:$ABF$11,MATCH(UsagePerHour!$B$4,Usage!$C$5:$C$11,0),MATCH(UsagePerHour!WP$4,Usage!$D$3:$ABF$3,0)),"")</f>
        <v/>
      </c>
      <c r="WQ11" s="6" t="str">
        <f>IFERROR(INDEX(Sales!$D$5:$ABF$18,MATCH(UsagePerHour!$B11,Sales!$C$5:$C$18,0),MATCH(UsagePerHour!WQ$4,Sales!$D$3:$ABF$3,0))/WQ$2*INDEX(Usage!$D$5:$ABF$11,MATCH(UsagePerHour!$B$4,Usage!$C$5:$C$11,0),MATCH(UsagePerHour!WQ$4,Usage!$D$3:$ABF$3,0)),"")</f>
        <v/>
      </c>
      <c r="WR11" s="6" t="str">
        <f>IFERROR(INDEX(Sales!$D$5:$ABF$18,MATCH(UsagePerHour!$B11,Sales!$C$5:$C$18,0),MATCH(UsagePerHour!WR$4,Sales!$D$3:$ABF$3,0))/WR$2*INDEX(Usage!$D$5:$ABF$11,MATCH(UsagePerHour!$B$4,Usage!$C$5:$C$11,0),MATCH(UsagePerHour!WR$4,Usage!$D$3:$ABF$3,0)),"")</f>
        <v/>
      </c>
      <c r="WS11" s="6" t="str">
        <f>IFERROR(INDEX(Sales!$D$5:$ABF$18,MATCH(UsagePerHour!$B11,Sales!$C$5:$C$18,0),MATCH(UsagePerHour!WS$4,Sales!$D$3:$ABF$3,0))/WS$2*INDEX(Usage!$D$5:$ABF$11,MATCH(UsagePerHour!$B$4,Usage!$C$5:$C$11,0),MATCH(UsagePerHour!WS$4,Usage!$D$3:$ABF$3,0)),"")</f>
        <v/>
      </c>
      <c r="WT11" s="6" t="str">
        <f>IFERROR(INDEX(Sales!$D$5:$ABF$18,MATCH(UsagePerHour!$B11,Sales!$C$5:$C$18,0),MATCH(UsagePerHour!WT$4,Sales!$D$3:$ABF$3,0))/WT$2*INDEX(Usage!$D$5:$ABF$11,MATCH(UsagePerHour!$B$4,Usage!$C$5:$C$11,0),MATCH(UsagePerHour!WT$4,Usage!$D$3:$ABF$3,0)),"")</f>
        <v/>
      </c>
      <c r="WU11" s="6" t="str">
        <f>IFERROR(INDEX(Sales!$D$5:$ABF$18,MATCH(UsagePerHour!$B11,Sales!$C$5:$C$18,0),MATCH(UsagePerHour!WU$4,Sales!$D$3:$ABF$3,0))/WU$2*INDEX(Usage!$D$5:$ABF$11,MATCH(UsagePerHour!$B$4,Usage!$C$5:$C$11,0),MATCH(UsagePerHour!WU$4,Usage!$D$3:$ABF$3,0)),"")</f>
        <v/>
      </c>
      <c r="WV11" s="6" t="str">
        <f>IFERROR(INDEX(Sales!$D$5:$ABF$18,MATCH(UsagePerHour!$B11,Sales!$C$5:$C$18,0),MATCH(UsagePerHour!WV$4,Sales!$D$3:$ABF$3,0))/WV$2*INDEX(Usage!$D$5:$ABF$11,MATCH(UsagePerHour!$B$4,Usage!$C$5:$C$11,0),MATCH(UsagePerHour!WV$4,Usage!$D$3:$ABF$3,0)),"")</f>
        <v/>
      </c>
      <c r="WW11" s="6" t="str">
        <f>IFERROR(INDEX(Sales!$D$5:$ABF$18,MATCH(UsagePerHour!$B11,Sales!$C$5:$C$18,0),MATCH(UsagePerHour!WW$4,Sales!$D$3:$ABF$3,0))/WW$2*INDEX(Usage!$D$5:$ABF$11,MATCH(UsagePerHour!$B$4,Usage!$C$5:$C$11,0),MATCH(UsagePerHour!WW$4,Usage!$D$3:$ABF$3,0)),"")</f>
        <v/>
      </c>
      <c r="WX11" s="6" t="str">
        <f>IFERROR(INDEX(Sales!$D$5:$ABF$18,MATCH(UsagePerHour!$B11,Sales!$C$5:$C$18,0),MATCH(UsagePerHour!WX$4,Sales!$D$3:$ABF$3,0))/WX$2*INDEX(Usage!$D$5:$ABF$11,MATCH(UsagePerHour!$B$4,Usage!$C$5:$C$11,0),MATCH(UsagePerHour!WX$4,Usage!$D$3:$ABF$3,0)),"")</f>
        <v/>
      </c>
      <c r="WY11" s="6" t="str">
        <f>IFERROR(INDEX(Sales!$D$5:$ABF$18,MATCH(UsagePerHour!$B11,Sales!$C$5:$C$18,0),MATCH(UsagePerHour!WY$4,Sales!$D$3:$ABF$3,0))/WY$2*INDEX(Usage!$D$5:$ABF$11,MATCH(UsagePerHour!$B$4,Usage!$C$5:$C$11,0),MATCH(UsagePerHour!WY$4,Usage!$D$3:$ABF$3,0)),"")</f>
        <v/>
      </c>
      <c r="WZ11" s="6" t="str">
        <f>IFERROR(INDEX(Sales!$D$5:$ABF$18,MATCH(UsagePerHour!$B11,Sales!$C$5:$C$18,0),MATCH(UsagePerHour!WZ$4,Sales!$D$3:$ABF$3,0))/WZ$2*INDEX(Usage!$D$5:$ABF$11,MATCH(UsagePerHour!$B$4,Usage!$C$5:$C$11,0),MATCH(UsagePerHour!WZ$4,Usage!$D$3:$ABF$3,0)),"")</f>
        <v/>
      </c>
      <c r="XA11" s="6" t="str">
        <f>IFERROR(INDEX(Sales!$D$5:$ABF$18,MATCH(UsagePerHour!$B11,Sales!$C$5:$C$18,0),MATCH(UsagePerHour!XA$4,Sales!$D$3:$ABF$3,0))/XA$2*INDEX(Usage!$D$5:$ABF$11,MATCH(UsagePerHour!$B$4,Usage!$C$5:$C$11,0),MATCH(UsagePerHour!XA$4,Usage!$D$3:$ABF$3,0)),"")</f>
        <v/>
      </c>
      <c r="XB11" s="6" t="str">
        <f>IFERROR(INDEX(Sales!$D$5:$ABF$18,MATCH(UsagePerHour!$B11,Sales!$C$5:$C$18,0),MATCH(UsagePerHour!XB$4,Sales!$D$3:$ABF$3,0))/XB$2*INDEX(Usage!$D$5:$ABF$11,MATCH(UsagePerHour!$B$4,Usage!$C$5:$C$11,0),MATCH(UsagePerHour!XB$4,Usage!$D$3:$ABF$3,0)),"")</f>
        <v/>
      </c>
      <c r="XC11" s="6" t="str">
        <f>IFERROR(INDEX(Sales!$D$5:$ABF$18,MATCH(UsagePerHour!$B11,Sales!$C$5:$C$18,0),MATCH(UsagePerHour!XC$4,Sales!$D$3:$ABF$3,0))/XC$2*INDEX(Usage!$D$5:$ABF$11,MATCH(UsagePerHour!$B$4,Usage!$C$5:$C$11,0),MATCH(UsagePerHour!XC$4,Usage!$D$3:$ABF$3,0)),"")</f>
        <v/>
      </c>
      <c r="XD11" s="6" t="str">
        <f>IFERROR(INDEX(Sales!$D$5:$ABF$18,MATCH(UsagePerHour!$B11,Sales!$C$5:$C$18,0),MATCH(UsagePerHour!XD$4,Sales!$D$3:$ABF$3,0))/XD$2*INDEX(Usage!$D$5:$ABF$11,MATCH(UsagePerHour!$B$4,Usage!$C$5:$C$11,0),MATCH(UsagePerHour!XD$4,Usage!$D$3:$ABF$3,0)),"")</f>
        <v/>
      </c>
      <c r="XE11" s="6" t="str">
        <f>IFERROR(INDEX(Sales!$D$5:$ABF$18,MATCH(UsagePerHour!$B11,Sales!$C$5:$C$18,0),MATCH(UsagePerHour!XE$4,Sales!$D$3:$ABF$3,0))/XE$2*INDEX(Usage!$D$5:$ABF$11,MATCH(UsagePerHour!$B$4,Usage!$C$5:$C$11,0),MATCH(UsagePerHour!XE$4,Usage!$D$3:$ABF$3,0)),"")</f>
        <v/>
      </c>
      <c r="XF11" s="6" t="str">
        <f>IFERROR(INDEX(Sales!$D$5:$ABF$18,MATCH(UsagePerHour!$B11,Sales!$C$5:$C$18,0),MATCH(UsagePerHour!XF$4,Sales!$D$3:$ABF$3,0))/XF$2*INDEX(Usage!$D$5:$ABF$11,MATCH(UsagePerHour!$B$4,Usage!$C$5:$C$11,0),MATCH(UsagePerHour!XF$4,Usage!$D$3:$ABF$3,0)),"")</f>
        <v/>
      </c>
      <c r="XG11" s="6" t="str">
        <f>IFERROR(INDEX(Sales!$D$5:$ABF$18,MATCH(UsagePerHour!$B11,Sales!$C$5:$C$18,0),MATCH(UsagePerHour!XG$4,Sales!$D$3:$ABF$3,0))/XG$2*INDEX(Usage!$D$5:$ABF$11,MATCH(UsagePerHour!$B$4,Usage!$C$5:$C$11,0),MATCH(UsagePerHour!XG$4,Usage!$D$3:$ABF$3,0)),"")</f>
        <v/>
      </c>
      <c r="XH11" s="6" t="str">
        <f>IFERROR(INDEX(Sales!$D$5:$ABF$18,MATCH(UsagePerHour!$B11,Sales!$C$5:$C$18,0),MATCH(UsagePerHour!XH$4,Sales!$D$3:$ABF$3,0))/XH$2*INDEX(Usage!$D$5:$ABF$11,MATCH(UsagePerHour!$B$4,Usage!$C$5:$C$11,0),MATCH(UsagePerHour!XH$4,Usage!$D$3:$ABF$3,0)),"")</f>
        <v/>
      </c>
      <c r="XI11" s="6" t="str">
        <f>IFERROR(INDEX(Sales!$D$5:$ABF$18,MATCH(UsagePerHour!$B11,Sales!$C$5:$C$18,0),MATCH(UsagePerHour!XI$4,Sales!$D$3:$ABF$3,0))/XI$2*INDEX(Usage!$D$5:$ABF$11,MATCH(UsagePerHour!$B$4,Usage!$C$5:$C$11,0),MATCH(UsagePerHour!XI$4,Usage!$D$3:$ABF$3,0)),"")</f>
        <v/>
      </c>
      <c r="XJ11" s="6" t="str">
        <f>IFERROR(INDEX(Sales!$D$5:$ABF$18,MATCH(UsagePerHour!$B11,Sales!$C$5:$C$18,0),MATCH(UsagePerHour!XJ$4,Sales!$D$3:$ABF$3,0))/XJ$2*INDEX(Usage!$D$5:$ABF$11,MATCH(UsagePerHour!$B$4,Usage!$C$5:$C$11,0),MATCH(UsagePerHour!XJ$4,Usage!$D$3:$ABF$3,0)),"")</f>
        <v/>
      </c>
      <c r="XK11" s="6" t="str">
        <f>IFERROR(INDEX(Sales!$D$5:$ABF$18,MATCH(UsagePerHour!$B11,Sales!$C$5:$C$18,0),MATCH(UsagePerHour!XK$4,Sales!$D$3:$ABF$3,0))/XK$2*INDEX(Usage!$D$5:$ABF$11,MATCH(UsagePerHour!$B$4,Usage!$C$5:$C$11,0),MATCH(UsagePerHour!XK$4,Usage!$D$3:$ABF$3,0)),"")</f>
        <v/>
      </c>
      <c r="XL11" s="6" t="str">
        <f>IFERROR(INDEX(Sales!$D$5:$ABF$18,MATCH(UsagePerHour!$B11,Sales!$C$5:$C$18,0),MATCH(UsagePerHour!XL$4,Sales!$D$3:$ABF$3,0))/XL$2*INDEX(Usage!$D$5:$ABF$11,MATCH(UsagePerHour!$B$4,Usage!$C$5:$C$11,0),MATCH(UsagePerHour!XL$4,Usage!$D$3:$ABF$3,0)),"")</f>
        <v/>
      </c>
      <c r="XM11" s="6" t="str">
        <f>IFERROR(INDEX(Sales!$D$5:$ABF$18,MATCH(UsagePerHour!$B11,Sales!$C$5:$C$18,0),MATCH(UsagePerHour!XM$4,Sales!$D$3:$ABF$3,0))/XM$2*INDEX(Usage!$D$5:$ABF$11,MATCH(UsagePerHour!$B$4,Usage!$C$5:$C$11,0),MATCH(UsagePerHour!XM$4,Usage!$D$3:$ABF$3,0)),"")</f>
        <v/>
      </c>
      <c r="XN11" s="6" t="str">
        <f>IFERROR(INDEX(Sales!$D$5:$ABF$18,MATCH(UsagePerHour!$B11,Sales!$C$5:$C$18,0),MATCH(UsagePerHour!XN$4,Sales!$D$3:$ABF$3,0))/XN$2*INDEX(Usage!$D$5:$ABF$11,MATCH(UsagePerHour!$B$4,Usage!$C$5:$C$11,0),MATCH(UsagePerHour!XN$4,Usage!$D$3:$ABF$3,0)),"")</f>
        <v/>
      </c>
      <c r="XO11" s="6" t="str">
        <f>IFERROR(INDEX(Sales!$D$5:$ABF$18,MATCH(UsagePerHour!$B11,Sales!$C$5:$C$18,0),MATCH(UsagePerHour!XO$4,Sales!$D$3:$ABF$3,0))/XO$2*INDEX(Usage!$D$5:$ABF$11,MATCH(UsagePerHour!$B$4,Usage!$C$5:$C$11,0),MATCH(UsagePerHour!XO$4,Usage!$D$3:$ABF$3,0)),"")</f>
        <v/>
      </c>
      <c r="XP11" s="6" t="str">
        <f>IFERROR(INDEX(Sales!$D$5:$ABF$18,MATCH(UsagePerHour!$B11,Sales!$C$5:$C$18,0),MATCH(UsagePerHour!XP$4,Sales!$D$3:$ABF$3,0))/XP$2*INDEX(Usage!$D$5:$ABF$11,MATCH(UsagePerHour!$B$4,Usage!$C$5:$C$11,0),MATCH(UsagePerHour!XP$4,Usage!$D$3:$ABF$3,0)),"")</f>
        <v/>
      </c>
      <c r="XQ11" s="6" t="str">
        <f>IFERROR(INDEX(Sales!$D$5:$ABF$18,MATCH(UsagePerHour!$B11,Sales!$C$5:$C$18,0),MATCH(UsagePerHour!XQ$4,Sales!$D$3:$ABF$3,0))/XQ$2*INDEX(Usage!$D$5:$ABF$11,MATCH(UsagePerHour!$B$4,Usage!$C$5:$C$11,0),MATCH(UsagePerHour!XQ$4,Usage!$D$3:$ABF$3,0)),"")</f>
        <v/>
      </c>
      <c r="XR11" s="6" t="str">
        <f>IFERROR(INDEX(Sales!$D$5:$ABF$18,MATCH(UsagePerHour!$B11,Sales!$C$5:$C$18,0),MATCH(UsagePerHour!XR$4,Sales!$D$3:$ABF$3,0))/XR$2*INDEX(Usage!$D$5:$ABF$11,MATCH(UsagePerHour!$B$4,Usage!$C$5:$C$11,0),MATCH(UsagePerHour!XR$4,Usage!$D$3:$ABF$3,0)),"")</f>
        <v/>
      </c>
      <c r="XS11" s="6" t="str">
        <f>IFERROR(INDEX(Sales!$D$5:$ABF$18,MATCH(UsagePerHour!$B11,Sales!$C$5:$C$18,0),MATCH(UsagePerHour!XS$4,Sales!$D$3:$ABF$3,0))/XS$2*INDEX(Usage!$D$5:$ABF$11,MATCH(UsagePerHour!$B$4,Usage!$C$5:$C$11,0),MATCH(UsagePerHour!XS$4,Usage!$D$3:$ABF$3,0)),"")</f>
        <v/>
      </c>
      <c r="XT11" s="6" t="str">
        <f>IFERROR(INDEX(Sales!$D$5:$ABF$18,MATCH(UsagePerHour!$B11,Sales!$C$5:$C$18,0),MATCH(UsagePerHour!XT$4,Sales!$D$3:$ABF$3,0))/XT$2*INDEX(Usage!$D$5:$ABF$11,MATCH(UsagePerHour!$B$4,Usage!$C$5:$C$11,0),MATCH(UsagePerHour!XT$4,Usage!$D$3:$ABF$3,0)),"")</f>
        <v/>
      </c>
      <c r="XU11" s="6" t="str">
        <f>IFERROR(INDEX(Sales!$D$5:$ABF$18,MATCH(UsagePerHour!$B11,Sales!$C$5:$C$18,0),MATCH(UsagePerHour!XU$4,Sales!$D$3:$ABF$3,0))/XU$2*INDEX(Usage!$D$5:$ABF$11,MATCH(UsagePerHour!$B$4,Usage!$C$5:$C$11,0),MATCH(UsagePerHour!XU$4,Usage!$D$3:$ABF$3,0)),"")</f>
        <v/>
      </c>
      <c r="XV11" s="6" t="str">
        <f>IFERROR(INDEX(Sales!$D$5:$ABF$18,MATCH(UsagePerHour!$B11,Sales!$C$5:$C$18,0),MATCH(UsagePerHour!XV$4,Sales!$D$3:$ABF$3,0))/XV$2*INDEX(Usage!$D$5:$ABF$11,MATCH(UsagePerHour!$B$4,Usage!$C$5:$C$11,0),MATCH(UsagePerHour!XV$4,Usage!$D$3:$ABF$3,0)),"")</f>
        <v/>
      </c>
      <c r="XW11" s="6" t="str">
        <f>IFERROR(INDEX(Sales!$D$5:$ABF$18,MATCH(UsagePerHour!$B11,Sales!$C$5:$C$18,0),MATCH(UsagePerHour!XW$4,Sales!$D$3:$ABF$3,0))/XW$2*INDEX(Usage!$D$5:$ABF$11,MATCH(UsagePerHour!$B$4,Usage!$C$5:$C$11,0),MATCH(UsagePerHour!XW$4,Usage!$D$3:$ABF$3,0)),"")</f>
        <v/>
      </c>
      <c r="XX11" s="6" t="str">
        <f>IFERROR(INDEX(Sales!$D$5:$ABF$18,MATCH(UsagePerHour!$B11,Sales!$C$5:$C$18,0),MATCH(UsagePerHour!XX$4,Sales!$D$3:$ABF$3,0))/XX$2*INDEX(Usage!$D$5:$ABF$11,MATCH(UsagePerHour!$B$4,Usage!$C$5:$C$11,0),MATCH(UsagePerHour!XX$4,Usage!$D$3:$ABF$3,0)),"")</f>
        <v/>
      </c>
      <c r="XY11" s="6" t="str">
        <f>IFERROR(INDEX(Sales!$D$5:$ABF$18,MATCH(UsagePerHour!$B11,Sales!$C$5:$C$18,0),MATCH(UsagePerHour!XY$4,Sales!$D$3:$ABF$3,0))/XY$2*INDEX(Usage!$D$5:$ABF$11,MATCH(UsagePerHour!$B$4,Usage!$C$5:$C$11,0),MATCH(UsagePerHour!XY$4,Usage!$D$3:$ABF$3,0)),"")</f>
        <v/>
      </c>
      <c r="XZ11" s="6" t="str">
        <f>IFERROR(INDEX(Sales!$D$5:$ABF$18,MATCH(UsagePerHour!$B11,Sales!$C$5:$C$18,0),MATCH(UsagePerHour!XZ$4,Sales!$D$3:$ABF$3,0))/XZ$2*INDEX(Usage!$D$5:$ABF$11,MATCH(UsagePerHour!$B$4,Usage!$C$5:$C$11,0),MATCH(UsagePerHour!XZ$4,Usage!$D$3:$ABF$3,0)),"")</f>
        <v/>
      </c>
      <c r="YA11" s="6" t="str">
        <f>IFERROR(INDEX(Sales!$D$5:$ABF$18,MATCH(UsagePerHour!$B11,Sales!$C$5:$C$18,0),MATCH(UsagePerHour!YA$4,Sales!$D$3:$ABF$3,0))/YA$2*INDEX(Usage!$D$5:$ABF$11,MATCH(UsagePerHour!$B$4,Usage!$C$5:$C$11,0),MATCH(UsagePerHour!YA$4,Usage!$D$3:$ABF$3,0)),"")</f>
        <v/>
      </c>
      <c r="YB11" s="6" t="str">
        <f>IFERROR(INDEX(Sales!$D$5:$ABF$18,MATCH(UsagePerHour!$B11,Sales!$C$5:$C$18,0),MATCH(UsagePerHour!YB$4,Sales!$D$3:$ABF$3,0))/YB$2*INDEX(Usage!$D$5:$ABF$11,MATCH(UsagePerHour!$B$4,Usage!$C$5:$C$11,0),MATCH(UsagePerHour!YB$4,Usage!$D$3:$ABF$3,0)),"")</f>
        <v/>
      </c>
      <c r="YC11" s="6" t="str">
        <f>IFERROR(INDEX(Sales!$D$5:$ABF$18,MATCH(UsagePerHour!$B11,Sales!$C$5:$C$18,0),MATCH(UsagePerHour!YC$4,Sales!$D$3:$ABF$3,0))/YC$2*INDEX(Usage!$D$5:$ABF$11,MATCH(UsagePerHour!$B$4,Usage!$C$5:$C$11,0),MATCH(UsagePerHour!YC$4,Usage!$D$3:$ABF$3,0)),"")</f>
        <v/>
      </c>
      <c r="YD11" s="6" t="str">
        <f>IFERROR(INDEX(Sales!$D$5:$ABF$18,MATCH(UsagePerHour!$B11,Sales!$C$5:$C$18,0),MATCH(UsagePerHour!YD$4,Sales!$D$3:$ABF$3,0))/YD$2*INDEX(Usage!$D$5:$ABF$11,MATCH(UsagePerHour!$B$4,Usage!$C$5:$C$11,0),MATCH(UsagePerHour!YD$4,Usage!$D$3:$ABF$3,0)),"")</f>
        <v/>
      </c>
      <c r="YE11" s="6" t="str">
        <f>IFERROR(INDEX(Sales!$D$5:$ABF$18,MATCH(UsagePerHour!$B11,Sales!$C$5:$C$18,0),MATCH(UsagePerHour!YE$4,Sales!$D$3:$ABF$3,0))/YE$2*INDEX(Usage!$D$5:$ABF$11,MATCH(UsagePerHour!$B$4,Usage!$C$5:$C$11,0),MATCH(UsagePerHour!YE$4,Usage!$D$3:$ABF$3,0)),"")</f>
        <v/>
      </c>
      <c r="YF11" s="6" t="str">
        <f>IFERROR(INDEX(Sales!$D$5:$ABF$18,MATCH(UsagePerHour!$B11,Sales!$C$5:$C$18,0),MATCH(UsagePerHour!YF$4,Sales!$D$3:$ABF$3,0))/YF$2*INDEX(Usage!$D$5:$ABF$11,MATCH(UsagePerHour!$B$4,Usage!$C$5:$C$11,0),MATCH(UsagePerHour!YF$4,Usage!$D$3:$ABF$3,0)),"")</f>
        <v/>
      </c>
      <c r="YG11" s="6" t="str">
        <f>IFERROR(INDEX(Sales!$D$5:$ABF$18,MATCH(UsagePerHour!$B11,Sales!$C$5:$C$18,0),MATCH(UsagePerHour!YG$4,Sales!$D$3:$ABF$3,0))/YG$2*INDEX(Usage!$D$5:$ABF$11,MATCH(UsagePerHour!$B$4,Usage!$C$5:$C$11,0),MATCH(UsagePerHour!YG$4,Usage!$D$3:$ABF$3,0)),"")</f>
        <v/>
      </c>
      <c r="YH11" s="6" t="str">
        <f>IFERROR(INDEX(Sales!$D$5:$ABF$18,MATCH(UsagePerHour!$B11,Sales!$C$5:$C$18,0),MATCH(UsagePerHour!YH$4,Sales!$D$3:$ABF$3,0))/YH$2*INDEX(Usage!$D$5:$ABF$11,MATCH(UsagePerHour!$B$4,Usage!$C$5:$C$11,0),MATCH(UsagePerHour!YH$4,Usage!$D$3:$ABF$3,0)),"")</f>
        <v/>
      </c>
      <c r="YI11" s="6" t="str">
        <f>IFERROR(INDEX(Sales!$D$5:$ABF$18,MATCH(UsagePerHour!$B11,Sales!$C$5:$C$18,0),MATCH(UsagePerHour!YI$4,Sales!$D$3:$ABF$3,0))/YI$2*INDEX(Usage!$D$5:$ABF$11,MATCH(UsagePerHour!$B$4,Usage!$C$5:$C$11,0),MATCH(UsagePerHour!YI$4,Usage!$D$3:$ABF$3,0)),"")</f>
        <v/>
      </c>
      <c r="YJ11" s="6" t="str">
        <f>IFERROR(INDEX(Sales!$D$5:$ABF$18,MATCH(UsagePerHour!$B11,Sales!$C$5:$C$18,0),MATCH(UsagePerHour!YJ$4,Sales!$D$3:$ABF$3,0))/YJ$2*INDEX(Usage!$D$5:$ABF$11,MATCH(UsagePerHour!$B$4,Usage!$C$5:$C$11,0),MATCH(UsagePerHour!YJ$4,Usage!$D$3:$ABF$3,0)),"")</f>
        <v/>
      </c>
      <c r="YK11" s="6" t="str">
        <f>IFERROR(INDEX(Sales!$D$5:$ABF$18,MATCH(UsagePerHour!$B11,Sales!$C$5:$C$18,0),MATCH(UsagePerHour!YK$4,Sales!$D$3:$ABF$3,0))/YK$2*INDEX(Usage!$D$5:$ABF$11,MATCH(UsagePerHour!$B$4,Usage!$C$5:$C$11,0),MATCH(UsagePerHour!YK$4,Usage!$D$3:$ABF$3,0)),"")</f>
        <v/>
      </c>
      <c r="YL11" s="6" t="str">
        <f>IFERROR(INDEX(Sales!$D$5:$ABF$18,MATCH(UsagePerHour!$B11,Sales!$C$5:$C$18,0),MATCH(UsagePerHour!YL$4,Sales!$D$3:$ABF$3,0))/YL$2*INDEX(Usage!$D$5:$ABF$11,MATCH(UsagePerHour!$B$4,Usage!$C$5:$C$11,0),MATCH(UsagePerHour!YL$4,Usage!$D$3:$ABF$3,0)),"")</f>
        <v/>
      </c>
      <c r="YM11" s="6" t="str">
        <f>IFERROR(INDEX(Sales!$D$5:$ABF$18,MATCH(UsagePerHour!$B11,Sales!$C$5:$C$18,0),MATCH(UsagePerHour!YM$4,Sales!$D$3:$ABF$3,0))/YM$2*INDEX(Usage!$D$5:$ABF$11,MATCH(UsagePerHour!$B$4,Usage!$C$5:$C$11,0),MATCH(UsagePerHour!YM$4,Usage!$D$3:$ABF$3,0)),"")</f>
        <v/>
      </c>
      <c r="YN11" s="6" t="str">
        <f>IFERROR(INDEX(Sales!$D$5:$ABF$18,MATCH(UsagePerHour!$B11,Sales!$C$5:$C$18,0),MATCH(UsagePerHour!YN$4,Sales!$D$3:$ABF$3,0))/YN$2*INDEX(Usage!$D$5:$ABF$11,MATCH(UsagePerHour!$B$4,Usage!$C$5:$C$11,0),MATCH(UsagePerHour!YN$4,Usage!$D$3:$ABF$3,0)),"")</f>
        <v/>
      </c>
      <c r="YO11" s="6" t="str">
        <f>IFERROR(INDEX(Sales!$D$5:$ABF$18,MATCH(UsagePerHour!$B11,Sales!$C$5:$C$18,0),MATCH(UsagePerHour!YO$4,Sales!$D$3:$ABF$3,0))/YO$2*INDEX(Usage!$D$5:$ABF$11,MATCH(UsagePerHour!$B$4,Usage!$C$5:$C$11,0),MATCH(UsagePerHour!YO$4,Usage!$D$3:$ABF$3,0)),"")</f>
        <v/>
      </c>
      <c r="YP11" s="6" t="str">
        <f>IFERROR(INDEX(Sales!$D$5:$ABF$18,MATCH(UsagePerHour!$B11,Sales!$C$5:$C$18,0),MATCH(UsagePerHour!YP$4,Sales!$D$3:$ABF$3,0))/YP$2*INDEX(Usage!$D$5:$ABF$11,MATCH(UsagePerHour!$B$4,Usage!$C$5:$C$11,0),MATCH(UsagePerHour!YP$4,Usage!$D$3:$ABF$3,0)),"")</f>
        <v/>
      </c>
      <c r="YQ11" s="6" t="str">
        <f>IFERROR(INDEX(Sales!$D$5:$ABF$18,MATCH(UsagePerHour!$B11,Sales!$C$5:$C$18,0),MATCH(UsagePerHour!YQ$4,Sales!$D$3:$ABF$3,0))/YQ$2*INDEX(Usage!$D$5:$ABF$11,MATCH(UsagePerHour!$B$4,Usage!$C$5:$C$11,0),MATCH(UsagePerHour!YQ$4,Usage!$D$3:$ABF$3,0)),"")</f>
        <v/>
      </c>
      <c r="YR11" s="6" t="str">
        <f>IFERROR(INDEX(Sales!$D$5:$ABF$18,MATCH(UsagePerHour!$B11,Sales!$C$5:$C$18,0),MATCH(UsagePerHour!YR$4,Sales!$D$3:$ABF$3,0))/YR$2*INDEX(Usage!$D$5:$ABF$11,MATCH(UsagePerHour!$B$4,Usage!$C$5:$C$11,0),MATCH(UsagePerHour!YR$4,Usage!$D$3:$ABF$3,0)),"")</f>
        <v/>
      </c>
      <c r="YS11" s="6" t="str">
        <f>IFERROR(INDEX(Sales!$D$5:$ABF$18,MATCH(UsagePerHour!$B11,Sales!$C$5:$C$18,0),MATCH(UsagePerHour!YS$4,Sales!$D$3:$ABF$3,0))/YS$2*INDEX(Usage!$D$5:$ABF$11,MATCH(UsagePerHour!$B$4,Usage!$C$5:$C$11,0),MATCH(UsagePerHour!YS$4,Usage!$D$3:$ABF$3,0)),"")</f>
        <v/>
      </c>
      <c r="YT11" s="6" t="str">
        <f>IFERROR(INDEX(Sales!$D$5:$ABF$18,MATCH(UsagePerHour!$B11,Sales!$C$5:$C$18,0),MATCH(UsagePerHour!YT$4,Sales!$D$3:$ABF$3,0))/YT$2*INDEX(Usage!$D$5:$ABF$11,MATCH(UsagePerHour!$B$4,Usage!$C$5:$C$11,0),MATCH(UsagePerHour!YT$4,Usage!$D$3:$ABF$3,0)),"")</f>
        <v/>
      </c>
      <c r="YU11" s="6" t="str">
        <f>IFERROR(INDEX(Sales!$D$5:$ABF$18,MATCH(UsagePerHour!$B11,Sales!$C$5:$C$18,0),MATCH(UsagePerHour!YU$4,Sales!$D$3:$ABF$3,0))/YU$2*INDEX(Usage!$D$5:$ABF$11,MATCH(UsagePerHour!$B$4,Usage!$C$5:$C$11,0),MATCH(UsagePerHour!YU$4,Usage!$D$3:$ABF$3,0)),"")</f>
        <v/>
      </c>
      <c r="YV11" s="6" t="str">
        <f>IFERROR(INDEX(Sales!$D$5:$ABF$18,MATCH(UsagePerHour!$B11,Sales!$C$5:$C$18,0),MATCH(UsagePerHour!YV$4,Sales!$D$3:$ABF$3,0))/YV$2*INDEX(Usage!$D$5:$ABF$11,MATCH(UsagePerHour!$B$4,Usage!$C$5:$C$11,0),MATCH(UsagePerHour!YV$4,Usage!$D$3:$ABF$3,0)),"")</f>
        <v/>
      </c>
      <c r="YW11" s="6" t="str">
        <f>IFERROR(INDEX(Sales!$D$5:$ABF$18,MATCH(UsagePerHour!$B11,Sales!$C$5:$C$18,0),MATCH(UsagePerHour!YW$4,Sales!$D$3:$ABF$3,0))/YW$2*INDEX(Usage!$D$5:$ABF$11,MATCH(UsagePerHour!$B$4,Usage!$C$5:$C$11,0),MATCH(UsagePerHour!YW$4,Usage!$D$3:$ABF$3,0)),"")</f>
        <v/>
      </c>
      <c r="YX11" s="6" t="str">
        <f>IFERROR(INDEX(Sales!$D$5:$ABF$18,MATCH(UsagePerHour!$B11,Sales!$C$5:$C$18,0),MATCH(UsagePerHour!YX$4,Sales!$D$3:$ABF$3,0))/YX$2*INDEX(Usage!$D$5:$ABF$11,MATCH(UsagePerHour!$B$4,Usage!$C$5:$C$11,0),MATCH(UsagePerHour!YX$4,Usage!$D$3:$ABF$3,0)),"")</f>
        <v/>
      </c>
      <c r="YY11" s="6" t="str">
        <f>IFERROR(INDEX(Sales!$D$5:$ABF$18,MATCH(UsagePerHour!$B11,Sales!$C$5:$C$18,0),MATCH(UsagePerHour!YY$4,Sales!$D$3:$ABF$3,0))/YY$2*INDEX(Usage!$D$5:$ABF$11,MATCH(UsagePerHour!$B$4,Usage!$C$5:$C$11,0),MATCH(UsagePerHour!YY$4,Usage!$D$3:$ABF$3,0)),"")</f>
        <v/>
      </c>
      <c r="YZ11" s="6" t="str">
        <f>IFERROR(INDEX(Sales!$D$5:$ABF$18,MATCH(UsagePerHour!$B11,Sales!$C$5:$C$18,0),MATCH(UsagePerHour!YZ$4,Sales!$D$3:$ABF$3,0))/YZ$2*INDEX(Usage!$D$5:$ABF$11,MATCH(UsagePerHour!$B$4,Usage!$C$5:$C$11,0),MATCH(UsagePerHour!YZ$4,Usage!$D$3:$ABF$3,0)),"")</f>
        <v/>
      </c>
      <c r="ZA11" s="6" t="str">
        <f>IFERROR(INDEX(Sales!$D$5:$ABF$18,MATCH(UsagePerHour!$B11,Sales!$C$5:$C$18,0),MATCH(UsagePerHour!ZA$4,Sales!$D$3:$ABF$3,0))/ZA$2*INDEX(Usage!$D$5:$ABF$11,MATCH(UsagePerHour!$B$4,Usage!$C$5:$C$11,0),MATCH(UsagePerHour!ZA$4,Usage!$D$3:$ABF$3,0)),"")</f>
        <v/>
      </c>
      <c r="ZB11" s="6" t="str">
        <f>IFERROR(INDEX(Sales!$D$5:$ABF$18,MATCH(UsagePerHour!$B11,Sales!$C$5:$C$18,0),MATCH(UsagePerHour!ZB$4,Sales!$D$3:$ABF$3,0))/ZB$2*INDEX(Usage!$D$5:$ABF$11,MATCH(UsagePerHour!$B$4,Usage!$C$5:$C$11,0),MATCH(UsagePerHour!ZB$4,Usage!$D$3:$ABF$3,0)),"")</f>
        <v/>
      </c>
      <c r="ZC11" s="6" t="str">
        <f>IFERROR(INDEX(Sales!$D$5:$ABF$18,MATCH(UsagePerHour!$B11,Sales!$C$5:$C$18,0),MATCH(UsagePerHour!ZC$4,Sales!$D$3:$ABF$3,0))/ZC$2*INDEX(Usage!$D$5:$ABF$11,MATCH(UsagePerHour!$B$4,Usage!$C$5:$C$11,0),MATCH(UsagePerHour!ZC$4,Usage!$D$3:$ABF$3,0)),"")</f>
        <v/>
      </c>
      <c r="ZD11" s="6" t="str">
        <f>IFERROR(INDEX(Sales!$D$5:$ABF$18,MATCH(UsagePerHour!$B11,Sales!$C$5:$C$18,0),MATCH(UsagePerHour!ZD$4,Sales!$D$3:$ABF$3,0))/ZD$2*INDEX(Usage!$D$5:$ABF$11,MATCH(UsagePerHour!$B$4,Usage!$C$5:$C$11,0),MATCH(UsagePerHour!ZD$4,Usage!$D$3:$ABF$3,0)),"")</f>
        <v/>
      </c>
      <c r="ZE11" s="6" t="str">
        <f>IFERROR(INDEX(Sales!$D$5:$ABF$18,MATCH(UsagePerHour!$B11,Sales!$C$5:$C$18,0),MATCH(UsagePerHour!ZE$4,Sales!$D$3:$ABF$3,0))/ZE$2*INDEX(Usage!$D$5:$ABF$11,MATCH(UsagePerHour!$B$4,Usage!$C$5:$C$11,0),MATCH(UsagePerHour!ZE$4,Usage!$D$3:$ABF$3,0)),"")</f>
        <v/>
      </c>
      <c r="ZF11" s="6" t="str">
        <f>IFERROR(INDEX(Sales!$D$5:$ABF$18,MATCH(UsagePerHour!$B11,Sales!$C$5:$C$18,0),MATCH(UsagePerHour!ZF$4,Sales!$D$3:$ABF$3,0))/ZF$2*INDEX(Usage!$D$5:$ABF$11,MATCH(UsagePerHour!$B$4,Usage!$C$5:$C$11,0),MATCH(UsagePerHour!ZF$4,Usage!$D$3:$ABF$3,0)),"")</f>
        <v/>
      </c>
      <c r="ZG11" s="6" t="str">
        <f>IFERROR(INDEX(Sales!$D$5:$ABF$18,MATCH(UsagePerHour!$B11,Sales!$C$5:$C$18,0),MATCH(UsagePerHour!ZG$4,Sales!$D$3:$ABF$3,0))/ZG$2*INDEX(Usage!$D$5:$ABF$11,MATCH(UsagePerHour!$B$4,Usage!$C$5:$C$11,0),MATCH(UsagePerHour!ZG$4,Usage!$D$3:$ABF$3,0)),"")</f>
        <v/>
      </c>
      <c r="ZH11" s="6" t="str">
        <f>IFERROR(INDEX(Sales!$D$5:$ABF$18,MATCH(UsagePerHour!$B11,Sales!$C$5:$C$18,0),MATCH(UsagePerHour!ZH$4,Sales!$D$3:$ABF$3,0))/ZH$2*INDEX(Usage!$D$5:$ABF$11,MATCH(UsagePerHour!$B$4,Usage!$C$5:$C$11,0),MATCH(UsagePerHour!ZH$4,Usage!$D$3:$ABF$3,0)),"")</f>
        <v/>
      </c>
      <c r="ZI11" s="6" t="str">
        <f>IFERROR(INDEX(Sales!$D$5:$ABF$18,MATCH(UsagePerHour!$B11,Sales!$C$5:$C$18,0),MATCH(UsagePerHour!ZI$4,Sales!$D$3:$ABF$3,0))/ZI$2*INDEX(Usage!$D$5:$ABF$11,MATCH(UsagePerHour!$B$4,Usage!$C$5:$C$11,0),MATCH(UsagePerHour!ZI$4,Usage!$D$3:$ABF$3,0)),"")</f>
        <v/>
      </c>
      <c r="ZJ11" s="6" t="str">
        <f>IFERROR(INDEX(Sales!$D$5:$ABF$18,MATCH(UsagePerHour!$B11,Sales!$C$5:$C$18,0),MATCH(UsagePerHour!ZJ$4,Sales!$D$3:$ABF$3,0))/ZJ$2*INDEX(Usage!$D$5:$ABF$11,MATCH(UsagePerHour!$B$4,Usage!$C$5:$C$11,0),MATCH(UsagePerHour!ZJ$4,Usage!$D$3:$ABF$3,0)),"")</f>
        <v/>
      </c>
      <c r="ZK11" s="6" t="str">
        <f>IFERROR(INDEX(Sales!$D$5:$ABF$18,MATCH(UsagePerHour!$B11,Sales!$C$5:$C$18,0),MATCH(UsagePerHour!ZK$4,Sales!$D$3:$ABF$3,0))/ZK$2*INDEX(Usage!$D$5:$ABF$11,MATCH(UsagePerHour!$B$4,Usage!$C$5:$C$11,0),MATCH(UsagePerHour!ZK$4,Usage!$D$3:$ABF$3,0)),"")</f>
        <v/>
      </c>
      <c r="ZL11" s="6" t="str">
        <f>IFERROR(INDEX(Sales!$D$5:$ABF$18,MATCH(UsagePerHour!$B11,Sales!$C$5:$C$18,0),MATCH(UsagePerHour!ZL$4,Sales!$D$3:$ABF$3,0))/ZL$2*INDEX(Usage!$D$5:$ABF$11,MATCH(UsagePerHour!$B$4,Usage!$C$5:$C$11,0),MATCH(UsagePerHour!ZL$4,Usage!$D$3:$ABF$3,0)),"")</f>
        <v/>
      </c>
      <c r="ZM11" s="6" t="str">
        <f>IFERROR(INDEX(Sales!$D$5:$ABF$18,MATCH(UsagePerHour!$B11,Sales!$C$5:$C$18,0),MATCH(UsagePerHour!ZM$4,Sales!$D$3:$ABF$3,0))/ZM$2*INDEX(Usage!$D$5:$ABF$11,MATCH(UsagePerHour!$B$4,Usage!$C$5:$C$11,0),MATCH(UsagePerHour!ZM$4,Usage!$D$3:$ABF$3,0)),"")</f>
        <v/>
      </c>
      <c r="ZN11" s="6" t="str">
        <f>IFERROR(INDEX(Sales!$D$5:$ABF$18,MATCH(UsagePerHour!$B11,Sales!$C$5:$C$18,0),MATCH(UsagePerHour!ZN$4,Sales!$D$3:$ABF$3,0))/ZN$2*INDEX(Usage!$D$5:$ABF$11,MATCH(UsagePerHour!$B$4,Usage!$C$5:$C$11,0),MATCH(UsagePerHour!ZN$4,Usage!$D$3:$ABF$3,0)),"")</f>
        <v/>
      </c>
      <c r="ZO11" s="6" t="str">
        <f>IFERROR(INDEX(Sales!$D$5:$ABF$18,MATCH(UsagePerHour!$B11,Sales!$C$5:$C$18,0),MATCH(UsagePerHour!ZO$4,Sales!$D$3:$ABF$3,0))/ZO$2*INDEX(Usage!$D$5:$ABF$11,MATCH(UsagePerHour!$B$4,Usage!$C$5:$C$11,0),MATCH(UsagePerHour!ZO$4,Usage!$D$3:$ABF$3,0)),"")</f>
        <v/>
      </c>
      <c r="ZP11" s="6" t="str">
        <f>IFERROR(INDEX(Sales!$D$5:$ABF$18,MATCH(UsagePerHour!$B11,Sales!$C$5:$C$18,0),MATCH(UsagePerHour!ZP$4,Sales!$D$3:$ABF$3,0))/ZP$2*INDEX(Usage!$D$5:$ABF$11,MATCH(UsagePerHour!$B$4,Usage!$C$5:$C$11,0),MATCH(UsagePerHour!ZP$4,Usage!$D$3:$ABF$3,0)),"")</f>
        <v/>
      </c>
      <c r="ZQ11" s="6" t="str">
        <f>IFERROR(INDEX(Sales!$D$5:$ABF$18,MATCH(UsagePerHour!$B11,Sales!$C$5:$C$18,0),MATCH(UsagePerHour!ZQ$4,Sales!$D$3:$ABF$3,0))/ZQ$2*INDEX(Usage!$D$5:$ABF$11,MATCH(UsagePerHour!$B$4,Usage!$C$5:$C$11,0),MATCH(UsagePerHour!ZQ$4,Usage!$D$3:$ABF$3,0)),"")</f>
        <v/>
      </c>
      <c r="ZR11" s="6" t="str">
        <f>IFERROR(INDEX(Sales!$D$5:$ABF$18,MATCH(UsagePerHour!$B11,Sales!$C$5:$C$18,0),MATCH(UsagePerHour!ZR$4,Sales!$D$3:$ABF$3,0))/ZR$2*INDEX(Usage!$D$5:$ABF$11,MATCH(UsagePerHour!$B$4,Usage!$C$5:$C$11,0),MATCH(UsagePerHour!ZR$4,Usage!$D$3:$ABF$3,0)),"")</f>
        <v/>
      </c>
      <c r="ZS11" s="6" t="str">
        <f>IFERROR(INDEX(Sales!$D$5:$ABF$18,MATCH(UsagePerHour!$B11,Sales!$C$5:$C$18,0),MATCH(UsagePerHour!ZS$4,Sales!$D$3:$ABF$3,0))/ZS$2*INDEX(Usage!$D$5:$ABF$11,MATCH(UsagePerHour!$B$4,Usage!$C$5:$C$11,0),MATCH(UsagePerHour!ZS$4,Usage!$D$3:$ABF$3,0)),"")</f>
        <v/>
      </c>
      <c r="ZT11" s="6" t="str">
        <f>IFERROR(INDEX(Sales!$D$5:$ABF$18,MATCH(UsagePerHour!$B11,Sales!$C$5:$C$18,0),MATCH(UsagePerHour!ZT$4,Sales!$D$3:$ABF$3,0))/ZT$2*INDEX(Usage!$D$5:$ABF$11,MATCH(UsagePerHour!$B$4,Usage!$C$5:$C$11,0),MATCH(UsagePerHour!ZT$4,Usage!$D$3:$ABF$3,0)),"")</f>
        <v/>
      </c>
      <c r="ZU11" s="6" t="str">
        <f>IFERROR(INDEX(Sales!$D$5:$ABF$18,MATCH(UsagePerHour!$B11,Sales!$C$5:$C$18,0),MATCH(UsagePerHour!ZU$4,Sales!$D$3:$ABF$3,0))/ZU$2*INDEX(Usage!$D$5:$ABF$11,MATCH(UsagePerHour!$B$4,Usage!$C$5:$C$11,0),MATCH(UsagePerHour!ZU$4,Usage!$D$3:$ABF$3,0)),"")</f>
        <v/>
      </c>
      <c r="ZV11" s="6" t="str">
        <f>IFERROR(INDEX(Sales!$D$5:$ABF$18,MATCH(UsagePerHour!$B11,Sales!$C$5:$C$18,0),MATCH(UsagePerHour!ZV$4,Sales!$D$3:$ABF$3,0))/ZV$2*INDEX(Usage!$D$5:$ABF$11,MATCH(UsagePerHour!$B$4,Usage!$C$5:$C$11,0),MATCH(UsagePerHour!ZV$4,Usage!$D$3:$ABF$3,0)),"")</f>
        <v/>
      </c>
      <c r="ZW11" s="6" t="str">
        <f>IFERROR(INDEX(Sales!$D$5:$ABF$18,MATCH(UsagePerHour!$B11,Sales!$C$5:$C$18,0),MATCH(UsagePerHour!ZW$4,Sales!$D$3:$ABF$3,0))/ZW$2*INDEX(Usage!$D$5:$ABF$11,MATCH(UsagePerHour!$B$4,Usage!$C$5:$C$11,0),MATCH(UsagePerHour!ZW$4,Usage!$D$3:$ABF$3,0)),"")</f>
        <v/>
      </c>
      <c r="ZX11" s="6" t="str">
        <f>IFERROR(INDEX(Sales!$D$5:$ABF$18,MATCH(UsagePerHour!$B11,Sales!$C$5:$C$18,0),MATCH(UsagePerHour!ZX$4,Sales!$D$3:$ABF$3,0))/ZX$2*INDEX(Usage!$D$5:$ABF$11,MATCH(UsagePerHour!$B$4,Usage!$C$5:$C$11,0),MATCH(UsagePerHour!ZX$4,Usage!$D$3:$ABF$3,0)),"")</f>
        <v/>
      </c>
      <c r="ZY11" s="6" t="str">
        <f>IFERROR(INDEX(Sales!$D$5:$ABF$18,MATCH(UsagePerHour!$B11,Sales!$C$5:$C$18,0),MATCH(UsagePerHour!ZY$4,Sales!$D$3:$ABF$3,0))/ZY$2*INDEX(Usage!$D$5:$ABF$11,MATCH(UsagePerHour!$B$4,Usage!$C$5:$C$11,0),MATCH(UsagePerHour!ZY$4,Usage!$D$3:$ABF$3,0)),"")</f>
        <v/>
      </c>
      <c r="ZZ11" s="6" t="str">
        <f>IFERROR(INDEX(Sales!$D$5:$ABF$18,MATCH(UsagePerHour!$B11,Sales!$C$5:$C$18,0),MATCH(UsagePerHour!ZZ$4,Sales!$D$3:$ABF$3,0))/ZZ$2*INDEX(Usage!$D$5:$ABF$11,MATCH(UsagePerHour!$B$4,Usage!$C$5:$C$11,0),MATCH(UsagePerHour!ZZ$4,Usage!$D$3:$ABF$3,0)),"")</f>
        <v/>
      </c>
      <c r="AAA11" s="6" t="str">
        <f>IFERROR(INDEX(Sales!$D$5:$ABF$18,MATCH(UsagePerHour!$B11,Sales!$C$5:$C$18,0),MATCH(UsagePerHour!AAA$4,Sales!$D$3:$ABF$3,0))/AAA$2*INDEX(Usage!$D$5:$ABF$11,MATCH(UsagePerHour!$B$4,Usage!$C$5:$C$11,0),MATCH(UsagePerHour!AAA$4,Usage!$D$3:$ABF$3,0)),"")</f>
        <v/>
      </c>
      <c r="AAB11" s="6" t="str">
        <f>IFERROR(INDEX(Sales!$D$5:$ABF$18,MATCH(UsagePerHour!$B11,Sales!$C$5:$C$18,0),MATCH(UsagePerHour!AAB$4,Sales!$D$3:$ABF$3,0))/AAB$2*INDEX(Usage!$D$5:$ABF$11,MATCH(UsagePerHour!$B$4,Usage!$C$5:$C$11,0),MATCH(UsagePerHour!AAB$4,Usage!$D$3:$ABF$3,0)),"")</f>
        <v/>
      </c>
      <c r="AAC11" s="6" t="str">
        <f>IFERROR(INDEX(Sales!$D$5:$ABF$18,MATCH(UsagePerHour!$B11,Sales!$C$5:$C$18,0),MATCH(UsagePerHour!AAC$4,Sales!$D$3:$ABF$3,0))/AAC$2*INDEX(Usage!$D$5:$ABF$11,MATCH(UsagePerHour!$B$4,Usage!$C$5:$C$11,0),MATCH(UsagePerHour!AAC$4,Usage!$D$3:$ABF$3,0)),"")</f>
        <v/>
      </c>
      <c r="AAD11" s="6" t="str">
        <f>IFERROR(INDEX(Sales!$D$5:$ABF$18,MATCH(UsagePerHour!$B11,Sales!$C$5:$C$18,0),MATCH(UsagePerHour!AAD$4,Sales!$D$3:$ABF$3,0))/AAD$2*INDEX(Usage!$D$5:$ABF$11,MATCH(UsagePerHour!$B$4,Usage!$C$5:$C$11,0),MATCH(UsagePerHour!AAD$4,Usage!$D$3:$ABF$3,0)),"")</f>
        <v/>
      </c>
      <c r="AAE11" s="6" t="str">
        <f>IFERROR(INDEX(Sales!$D$5:$ABF$18,MATCH(UsagePerHour!$B11,Sales!$C$5:$C$18,0),MATCH(UsagePerHour!AAE$4,Sales!$D$3:$ABF$3,0))/AAE$2*INDEX(Usage!$D$5:$ABF$11,MATCH(UsagePerHour!$B$4,Usage!$C$5:$C$11,0),MATCH(UsagePerHour!AAE$4,Usage!$D$3:$ABF$3,0)),"")</f>
        <v/>
      </c>
      <c r="AAF11" s="6" t="str">
        <f>IFERROR(INDEX(Sales!$D$5:$ABF$18,MATCH(UsagePerHour!$B11,Sales!$C$5:$C$18,0),MATCH(UsagePerHour!AAF$4,Sales!$D$3:$ABF$3,0))/AAF$2*INDEX(Usage!$D$5:$ABF$11,MATCH(UsagePerHour!$B$4,Usage!$C$5:$C$11,0),MATCH(UsagePerHour!AAF$4,Usage!$D$3:$ABF$3,0)),"")</f>
        <v/>
      </c>
      <c r="AAG11" s="6" t="str">
        <f>IFERROR(INDEX(Sales!$D$5:$ABF$18,MATCH(UsagePerHour!$B11,Sales!$C$5:$C$18,0),MATCH(UsagePerHour!AAG$4,Sales!$D$3:$ABF$3,0))/AAG$2*INDEX(Usage!$D$5:$ABF$11,MATCH(UsagePerHour!$B$4,Usage!$C$5:$C$11,0),MATCH(UsagePerHour!AAG$4,Usage!$D$3:$ABF$3,0)),"")</f>
        <v/>
      </c>
      <c r="AAH11" s="6" t="str">
        <f>IFERROR(INDEX(Sales!$D$5:$ABF$18,MATCH(UsagePerHour!$B11,Sales!$C$5:$C$18,0),MATCH(UsagePerHour!AAH$4,Sales!$D$3:$ABF$3,0))/AAH$2*INDEX(Usage!$D$5:$ABF$11,MATCH(UsagePerHour!$B$4,Usage!$C$5:$C$11,0),MATCH(UsagePerHour!AAH$4,Usage!$D$3:$ABF$3,0)),"")</f>
        <v/>
      </c>
      <c r="AAI11" s="6" t="str">
        <f>IFERROR(INDEX(Sales!$D$5:$ABF$18,MATCH(UsagePerHour!$B11,Sales!$C$5:$C$18,0),MATCH(UsagePerHour!AAI$4,Sales!$D$3:$ABF$3,0))/AAI$2*INDEX(Usage!$D$5:$ABF$11,MATCH(UsagePerHour!$B$4,Usage!$C$5:$C$11,0),MATCH(UsagePerHour!AAI$4,Usage!$D$3:$ABF$3,0)),"")</f>
        <v/>
      </c>
      <c r="AAJ11" s="6" t="str">
        <f>IFERROR(INDEX(Sales!$D$5:$ABF$18,MATCH(UsagePerHour!$B11,Sales!$C$5:$C$18,0),MATCH(UsagePerHour!AAJ$4,Sales!$D$3:$ABF$3,0))/AAJ$2*INDEX(Usage!$D$5:$ABF$11,MATCH(UsagePerHour!$B$4,Usage!$C$5:$C$11,0),MATCH(UsagePerHour!AAJ$4,Usage!$D$3:$ABF$3,0)),"")</f>
        <v/>
      </c>
      <c r="AAK11" s="6" t="str">
        <f>IFERROR(INDEX(Sales!$D$5:$ABF$18,MATCH(UsagePerHour!$B11,Sales!$C$5:$C$18,0),MATCH(UsagePerHour!AAK$4,Sales!$D$3:$ABF$3,0))/AAK$2*INDEX(Usage!$D$5:$ABF$11,MATCH(UsagePerHour!$B$4,Usage!$C$5:$C$11,0),MATCH(UsagePerHour!AAK$4,Usage!$D$3:$ABF$3,0)),"")</f>
        <v/>
      </c>
      <c r="AAL11" s="6" t="str">
        <f>IFERROR(INDEX(Sales!$D$5:$ABF$18,MATCH(UsagePerHour!$B11,Sales!$C$5:$C$18,0),MATCH(UsagePerHour!AAL$4,Sales!$D$3:$ABF$3,0))/AAL$2*INDEX(Usage!$D$5:$ABF$11,MATCH(UsagePerHour!$B$4,Usage!$C$5:$C$11,0),MATCH(UsagePerHour!AAL$4,Usage!$D$3:$ABF$3,0)),"")</f>
        <v/>
      </c>
      <c r="AAM11" s="6" t="str">
        <f>IFERROR(INDEX(Sales!$D$5:$ABF$18,MATCH(UsagePerHour!$B11,Sales!$C$5:$C$18,0),MATCH(UsagePerHour!AAM$4,Sales!$D$3:$ABF$3,0))/AAM$2*INDEX(Usage!$D$5:$ABF$11,MATCH(UsagePerHour!$B$4,Usage!$C$5:$C$11,0),MATCH(UsagePerHour!AAM$4,Usage!$D$3:$ABF$3,0)),"")</f>
        <v/>
      </c>
      <c r="AAN11" s="6" t="str">
        <f>IFERROR(INDEX(Sales!$D$5:$ABF$18,MATCH(UsagePerHour!$B11,Sales!$C$5:$C$18,0),MATCH(UsagePerHour!AAN$4,Sales!$D$3:$ABF$3,0))/AAN$2*INDEX(Usage!$D$5:$ABF$11,MATCH(UsagePerHour!$B$4,Usage!$C$5:$C$11,0),MATCH(UsagePerHour!AAN$4,Usage!$D$3:$ABF$3,0)),"")</f>
        <v/>
      </c>
      <c r="AAO11" s="6" t="str">
        <f>IFERROR(INDEX(Sales!$D$5:$ABF$18,MATCH(UsagePerHour!$B11,Sales!$C$5:$C$18,0),MATCH(UsagePerHour!AAO$4,Sales!$D$3:$ABF$3,0))/AAO$2*INDEX(Usage!$D$5:$ABF$11,MATCH(UsagePerHour!$B$4,Usage!$C$5:$C$11,0),MATCH(UsagePerHour!AAO$4,Usage!$D$3:$ABF$3,0)),"")</f>
        <v/>
      </c>
      <c r="AAP11" s="6" t="str">
        <f>IFERROR(INDEX(Sales!$D$5:$ABF$18,MATCH(UsagePerHour!$B11,Sales!$C$5:$C$18,0),MATCH(UsagePerHour!AAP$4,Sales!$D$3:$ABF$3,0))/AAP$2*INDEX(Usage!$D$5:$ABF$11,MATCH(UsagePerHour!$B$4,Usage!$C$5:$C$11,0),MATCH(UsagePerHour!AAP$4,Usage!$D$3:$ABF$3,0)),"")</f>
        <v/>
      </c>
      <c r="AAQ11" s="6" t="str">
        <f>IFERROR(INDEX(Sales!$D$5:$ABF$18,MATCH(UsagePerHour!$B11,Sales!$C$5:$C$18,0),MATCH(UsagePerHour!AAQ$4,Sales!$D$3:$ABF$3,0))/AAQ$2*INDEX(Usage!$D$5:$ABF$11,MATCH(UsagePerHour!$B$4,Usage!$C$5:$C$11,0),MATCH(UsagePerHour!AAQ$4,Usage!$D$3:$ABF$3,0)),"")</f>
        <v/>
      </c>
      <c r="AAR11" s="6" t="str">
        <f>IFERROR(INDEX(Sales!$D$5:$ABF$18,MATCH(UsagePerHour!$B11,Sales!$C$5:$C$18,0),MATCH(UsagePerHour!AAR$4,Sales!$D$3:$ABF$3,0))/AAR$2*INDEX(Usage!$D$5:$ABF$11,MATCH(UsagePerHour!$B$4,Usage!$C$5:$C$11,0),MATCH(UsagePerHour!AAR$4,Usage!$D$3:$ABF$3,0)),"")</f>
        <v/>
      </c>
      <c r="AAS11" s="6" t="str">
        <f>IFERROR(INDEX(Sales!$D$5:$ABF$18,MATCH(UsagePerHour!$B11,Sales!$C$5:$C$18,0),MATCH(UsagePerHour!AAS$4,Sales!$D$3:$ABF$3,0))/AAS$2*INDEX(Usage!$D$5:$ABF$11,MATCH(UsagePerHour!$B$4,Usage!$C$5:$C$11,0),MATCH(UsagePerHour!AAS$4,Usage!$D$3:$ABF$3,0)),"")</f>
        <v/>
      </c>
      <c r="AAT11" s="6" t="str">
        <f>IFERROR(INDEX(Sales!$D$5:$ABF$18,MATCH(UsagePerHour!$B11,Sales!$C$5:$C$18,0),MATCH(UsagePerHour!AAT$4,Sales!$D$3:$ABF$3,0))/AAT$2*INDEX(Usage!$D$5:$ABF$11,MATCH(UsagePerHour!$B$4,Usage!$C$5:$C$11,0),MATCH(UsagePerHour!AAT$4,Usage!$D$3:$ABF$3,0)),"")</f>
        <v/>
      </c>
      <c r="AAU11" s="6" t="str">
        <f>IFERROR(INDEX(Sales!$D$5:$ABF$18,MATCH(UsagePerHour!$B11,Sales!$C$5:$C$18,0),MATCH(UsagePerHour!AAU$4,Sales!$D$3:$ABF$3,0))/AAU$2*INDEX(Usage!$D$5:$ABF$11,MATCH(UsagePerHour!$B$4,Usage!$C$5:$C$11,0),MATCH(UsagePerHour!AAU$4,Usage!$D$3:$ABF$3,0)),"")</f>
        <v/>
      </c>
      <c r="AAV11" s="6" t="str">
        <f>IFERROR(INDEX(Sales!$D$5:$ABF$18,MATCH(UsagePerHour!$B11,Sales!$C$5:$C$18,0),MATCH(UsagePerHour!AAV$4,Sales!$D$3:$ABF$3,0))/AAV$2*INDEX(Usage!$D$5:$ABF$11,MATCH(UsagePerHour!$B$4,Usage!$C$5:$C$11,0),MATCH(UsagePerHour!AAV$4,Usage!$D$3:$ABF$3,0)),"")</f>
        <v/>
      </c>
      <c r="AAW11" s="6" t="str">
        <f>IFERROR(INDEX(Sales!$D$5:$ABF$18,MATCH(UsagePerHour!$B11,Sales!$C$5:$C$18,0),MATCH(UsagePerHour!AAW$4,Sales!$D$3:$ABF$3,0))/AAW$2*INDEX(Usage!$D$5:$ABF$11,MATCH(UsagePerHour!$B$4,Usage!$C$5:$C$11,0),MATCH(UsagePerHour!AAW$4,Usage!$D$3:$ABF$3,0)),"")</f>
        <v/>
      </c>
      <c r="AAX11" s="6" t="str">
        <f>IFERROR(INDEX(Sales!$D$5:$ABF$18,MATCH(UsagePerHour!$B11,Sales!$C$5:$C$18,0),MATCH(UsagePerHour!AAX$4,Sales!$D$3:$ABF$3,0))/AAX$2*INDEX(Usage!$D$5:$ABF$11,MATCH(UsagePerHour!$B$4,Usage!$C$5:$C$11,0),MATCH(UsagePerHour!AAX$4,Usage!$D$3:$ABF$3,0)),"")</f>
        <v/>
      </c>
      <c r="AAY11" s="6" t="str">
        <f>IFERROR(INDEX(Sales!$D$5:$ABF$18,MATCH(UsagePerHour!$B11,Sales!$C$5:$C$18,0),MATCH(UsagePerHour!AAY$4,Sales!$D$3:$ABF$3,0))/AAY$2*INDEX(Usage!$D$5:$ABF$11,MATCH(UsagePerHour!$B$4,Usage!$C$5:$C$11,0),MATCH(UsagePerHour!AAY$4,Usage!$D$3:$ABF$3,0)),"")</f>
        <v/>
      </c>
      <c r="AAZ11" s="6" t="str">
        <f>IFERROR(INDEX(Sales!$D$5:$ABF$18,MATCH(UsagePerHour!$B11,Sales!$C$5:$C$18,0),MATCH(UsagePerHour!AAZ$4,Sales!$D$3:$ABF$3,0))/AAZ$2*INDEX(Usage!$D$5:$ABF$11,MATCH(UsagePerHour!$B$4,Usage!$C$5:$C$11,0),MATCH(UsagePerHour!AAZ$4,Usage!$D$3:$ABF$3,0)),"")</f>
        <v/>
      </c>
      <c r="ABA11" s="6" t="str">
        <f>IFERROR(INDEX(Sales!$D$5:$ABF$18,MATCH(UsagePerHour!$B11,Sales!$C$5:$C$18,0),MATCH(UsagePerHour!ABA$4,Sales!$D$3:$ABF$3,0))/ABA$2*INDEX(Usage!$D$5:$ABF$11,MATCH(UsagePerHour!$B$4,Usage!$C$5:$C$11,0),MATCH(UsagePerHour!ABA$4,Usage!$D$3:$ABF$3,0)),"")</f>
        <v/>
      </c>
    </row>
    <row r="12" spans="2:729">
      <c r="B12" s="3" t="s">
        <v>8</v>
      </c>
      <c r="C12" s="6">
        <f>IFERROR(INDEX(Sales!$D$5:$ABF$18,MATCH(UsagePerHour!$B12,Sales!$C$5:$C$18,0),MATCH(UsagePerHour!C$4,Sales!$D$3:$ABF$3,0))/C$2*INDEX(Usage!$D$5:$ABF$11,MATCH(UsagePerHour!$B$4,Usage!$C$5:$C$11,0),MATCH(UsagePerHour!C$4,Usage!$D$3:$ABF$3,0)),"")</f>
        <v>18.009273503671</v>
      </c>
      <c r="D12" s="6">
        <f>IFERROR(INDEX(Sales!$D$5:$ABF$18,MATCH(UsagePerHour!$B12,Sales!$C$5:$C$18,0),MATCH(UsagePerHour!D$4,Sales!$D$3:$ABF$3,0))/D$2*INDEX(Usage!$D$5:$ABF$11,MATCH(UsagePerHour!$B$4,Usage!$C$5:$C$11,0),MATCH(UsagePerHour!D$4,Usage!$D$3:$ABF$3,0)),"")</f>
        <v>29.97492802740425</v>
      </c>
      <c r="E12" s="6">
        <f>IFERROR(INDEX(Sales!$D$5:$ABF$18,MATCH(UsagePerHour!$B12,Sales!$C$5:$C$18,0),MATCH(UsagePerHour!E$4,Sales!$D$3:$ABF$3,0))/E$2*INDEX(Usage!$D$5:$ABF$11,MATCH(UsagePerHour!$B$4,Usage!$C$5:$C$11,0),MATCH(UsagePerHour!E$4,Usage!$D$3:$ABF$3,0)),"")</f>
        <v>82.005524950099797</v>
      </c>
      <c r="F12" s="6">
        <f>IFERROR(INDEX(Sales!$D$5:$ABF$18,MATCH(UsagePerHour!$B12,Sales!$C$5:$C$18,0),MATCH(UsagePerHour!F$4,Sales!$D$3:$ABF$3,0))/F$2*INDEX(Usage!$D$5:$ABF$11,MATCH(UsagePerHour!$B$4,Usage!$C$5:$C$11,0),MATCH(UsagePerHour!F$4,Usage!$D$3:$ABF$3,0)),"")</f>
        <v>36.090397399194522</v>
      </c>
      <c r="G12" s="6">
        <f>IFERROR(INDEX(Sales!$D$5:$ABF$18,MATCH(UsagePerHour!$B12,Sales!$C$5:$C$18,0),MATCH(UsagePerHour!G$4,Sales!$D$3:$ABF$3,0))/G$2*INDEX(Usage!$D$5:$ABF$11,MATCH(UsagePerHour!$B$4,Usage!$C$5:$C$11,0),MATCH(UsagePerHour!G$4,Usage!$D$3:$ABF$3,0)),"")</f>
        <v>40.198863535153812</v>
      </c>
      <c r="H12" s="6">
        <f>IFERROR(INDEX(Sales!$D$5:$ABF$18,MATCH(UsagePerHour!$B12,Sales!$C$5:$C$18,0),MATCH(UsagePerHour!H$4,Sales!$D$3:$ABF$3,0))/H$2*INDEX(Usage!$D$5:$ABF$11,MATCH(UsagePerHour!$B$4,Usage!$C$5:$C$11,0),MATCH(UsagePerHour!H$4,Usage!$D$3:$ABF$3,0)),"")</f>
        <v>28.814358366010921</v>
      </c>
      <c r="I12" s="6">
        <f>IFERROR(INDEX(Sales!$D$5:$ABF$18,MATCH(UsagePerHour!$B12,Sales!$C$5:$C$18,0),MATCH(UsagePerHour!I$4,Sales!$D$3:$ABF$3,0))/I$2*INDEX(Usage!$D$5:$ABF$11,MATCH(UsagePerHour!$B$4,Usage!$C$5:$C$11,0),MATCH(UsagePerHour!I$4,Usage!$D$3:$ABF$3,0)),"")</f>
        <v>483.6135860085796</v>
      </c>
      <c r="J12" s="6">
        <f>IFERROR(INDEX(Sales!$D$5:$ABF$18,MATCH(UsagePerHour!$B12,Sales!$C$5:$C$18,0),MATCH(UsagePerHour!J$4,Sales!$D$3:$ABF$3,0))/J$2*INDEX(Usage!$D$5:$ABF$11,MATCH(UsagePerHour!$B$4,Usage!$C$5:$C$11,0),MATCH(UsagePerHour!J$4,Usage!$D$3:$ABF$3,0)),"")</f>
        <v>18.009273503671</v>
      </c>
      <c r="K12" s="6">
        <f>IFERROR(INDEX(Sales!$D$5:$ABF$18,MATCH(UsagePerHour!$B12,Sales!$C$5:$C$18,0),MATCH(UsagePerHour!K$4,Sales!$D$3:$ABF$3,0))/K$2*INDEX(Usage!$D$5:$ABF$11,MATCH(UsagePerHour!$B$4,Usage!$C$5:$C$11,0),MATCH(UsagePerHour!K$4,Usage!$D$3:$ABF$3,0)),"")</f>
        <v>29.97492802740425</v>
      </c>
      <c r="L12" s="6">
        <f>IFERROR(INDEX(Sales!$D$5:$ABF$18,MATCH(UsagePerHour!$B12,Sales!$C$5:$C$18,0),MATCH(UsagePerHour!L$4,Sales!$D$3:$ABF$3,0))/L$2*INDEX(Usage!$D$5:$ABF$11,MATCH(UsagePerHour!$B$4,Usage!$C$5:$C$11,0),MATCH(UsagePerHour!L$4,Usage!$D$3:$ABF$3,0)),"")</f>
        <v>82.005524950099797</v>
      </c>
      <c r="M12" s="6">
        <f>IFERROR(INDEX(Sales!$D$5:$ABF$18,MATCH(UsagePerHour!$B12,Sales!$C$5:$C$18,0),MATCH(UsagePerHour!M$4,Sales!$D$3:$ABF$3,0))/M$2*INDEX(Usage!$D$5:$ABF$11,MATCH(UsagePerHour!$B$4,Usage!$C$5:$C$11,0),MATCH(UsagePerHour!M$4,Usage!$D$3:$ABF$3,0)),"")</f>
        <v>36.090397399194522</v>
      </c>
      <c r="N12" s="6">
        <f>IFERROR(INDEX(Sales!$D$5:$ABF$18,MATCH(UsagePerHour!$B12,Sales!$C$5:$C$18,0),MATCH(UsagePerHour!N$4,Sales!$D$3:$ABF$3,0))/N$2*INDEX(Usage!$D$5:$ABF$11,MATCH(UsagePerHour!$B$4,Usage!$C$5:$C$11,0),MATCH(UsagePerHour!N$4,Usage!$D$3:$ABF$3,0)),"")</f>
        <v>40.198863535153812</v>
      </c>
      <c r="O12" s="6">
        <f>IFERROR(INDEX(Sales!$D$5:$ABF$18,MATCH(UsagePerHour!$B12,Sales!$C$5:$C$18,0),MATCH(UsagePerHour!O$4,Sales!$D$3:$ABF$3,0))/O$2*INDEX(Usage!$D$5:$ABF$11,MATCH(UsagePerHour!$B$4,Usage!$C$5:$C$11,0),MATCH(UsagePerHour!O$4,Usage!$D$3:$ABF$3,0)),"")</f>
        <v>28.814358366010921</v>
      </c>
      <c r="P12" s="6">
        <f>IFERROR(INDEX(Sales!$D$5:$ABF$18,MATCH(UsagePerHour!$B12,Sales!$C$5:$C$18,0),MATCH(UsagePerHour!P$4,Sales!$D$3:$ABF$3,0))/P$2*INDEX(Usage!$D$5:$ABF$11,MATCH(UsagePerHour!$B$4,Usage!$C$5:$C$11,0),MATCH(UsagePerHour!P$4,Usage!$D$3:$ABF$3,0)),"")</f>
        <v>483.6135860085796</v>
      </c>
      <c r="Q12" s="6">
        <f>IFERROR(INDEX(Sales!$D$5:$ABF$18,MATCH(UsagePerHour!$B12,Sales!$C$5:$C$18,0),MATCH(UsagePerHour!Q$4,Sales!$D$3:$ABF$3,0))/Q$2*INDEX(Usage!$D$5:$ABF$11,MATCH(UsagePerHour!$B$4,Usage!$C$5:$C$11,0),MATCH(UsagePerHour!Q$4,Usage!$D$3:$ABF$3,0)),"")</f>
        <v>18.009273503671</v>
      </c>
      <c r="R12" s="6">
        <f>IFERROR(INDEX(Sales!$D$5:$ABF$18,MATCH(UsagePerHour!$B12,Sales!$C$5:$C$18,0),MATCH(UsagePerHour!R$4,Sales!$D$3:$ABF$3,0))/R$2*INDEX(Usage!$D$5:$ABF$11,MATCH(UsagePerHour!$B$4,Usage!$C$5:$C$11,0),MATCH(UsagePerHour!R$4,Usage!$D$3:$ABF$3,0)),"")</f>
        <v>29.97492802740425</v>
      </c>
      <c r="S12" s="6">
        <f>IFERROR(INDEX(Sales!$D$5:$ABF$18,MATCH(UsagePerHour!$B12,Sales!$C$5:$C$18,0),MATCH(UsagePerHour!S$4,Sales!$D$3:$ABF$3,0))/S$2*INDEX(Usage!$D$5:$ABF$11,MATCH(UsagePerHour!$B$4,Usage!$C$5:$C$11,0),MATCH(UsagePerHour!S$4,Usage!$D$3:$ABF$3,0)),"")</f>
        <v>82.005524950099797</v>
      </c>
      <c r="T12" s="6">
        <f>IFERROR(INDEX(Sales!$D$5:$ABF$18,MATCH(UsagePerHour!$B12,Sales!$C$5:$C$18,0),MATCH(UsagePerHour!T$4,Sales!$D$3:$ABF$3,0))/T$2*INDEX(Usage!$D$5:$ABF$11,MATCH(UsagePerHour!$B$4,Usage!$C$5:$C$11,0),MATCH(UsagePerHour!T$4,Usage!$D$3:$ABF$3,0)),"")</f>
        <v>36.090397399194522</v>
      </c>
      <c r="U12" s="6">
        <f>IFERROR(INDEX(Sales!$D$5:$ABF$18,MATCH(UsagePerHour!$B12,Sales!$C$5:$C$18,0),MATCH(UsagePerHour!U$4,Sales!$D$3:$ABF$3,0))/U$2*INDEX(Usage!$D$5:$ABF$11,MATCH(UsagePerHour!$B$4,Usage!$C$5:$C$11,0),MATCH(UsagePerHour!U$4,Usage!$D$3:$ABF$3,0)),"")</f>
        <v>40.198863535153812</v>
      </c>
      <c r="V12" s="6">
        <f>IFERROR(INDEX(Sales!$D$5:$ABF$18,MATCH(UsagePerHour!$B12,Sales!$C$5:$C$18,0),MATCH(UsagePerHour!V$4,Sales!$D$3:$ABF$3,0))/V$2*INDEX(Usage!$D$5:$ABF$11,MATCH(UsagePerHour!$B$4,Usage!$C$5:$C$11,0),MATCH(UsagePerHour!V$4,Usage!$D$3:$ABF$3,0)),"")</f>
        <v>28.814358366010921</v>
      </c>
      <c r="W12" s="6">
        <f>IFERROR(INDEX(Sales!$D$5:$ABF$18,MATCH(UsagePerHour!$B12,Sales!$C$5:$C$18,0),MATCH(UsagePerHour!W$4,Sales!$D$3:$ABF$3,0))/W$2*INDEX(Usage!$D$5:$ABF$11,MATCH(UsagePerHour!$B$4,Usage!$C$5:$C$11,0),MATCH(UsagePerHour!W$4,Usage!$D$3:$ABF$3,0)),"")</f>
        <v>483.6135860085796</v>
      </c>
      <c r="X12" s="6">
        <f>IFERROR(INDEX(Sales!$D$5:$ABF$18,MATCH(UsagePerHour!$B12,Sales!$C$5:$C$18,0),MATCH(UsagePerHour!X$4,Sales!$D$3:$ABF$3,0))/X$2*INDEX(Usage!$D$5:$ABF$11,MATCH(UsagePerHour!$B$4,Usage!$C$5:$C$11,0),MATCH(UsagePerHour!X$4,Usage!$D$3:$ABF$3,0)),"")</f>
        <v>18.009273503671</v>
      </c>
      <c r="Y12" s="6">
        <f>IFERROR(INDEX(Sales!$D$5:$ABF$18,MATCH(UsagePerHour!$B12,Sales!$C$5:$C$18,0),MATCH(UsagePerHour!Y$4,Sales!$D$3:$ABF$3,0))/Y$2*INDEX(Usage!$D$5:$ABF$11,MATCH(UsagePerHour!$B$4,Usage!$C$5:$C$11,0),MATCH(UsagePerHour!Y$4,Usage!$D$3:$ABF$3,0)),"")</f>
        <v>29.97492802740425</v>
      </c>
      <c r="Z12" s="6">
        <f>IFERROR(INDEX(Sales!$D$5:$ABF$18,MATCH(UsagePerHour!$B12,Sales!$C$5:$C$18,0),MATCH(UsagePerHour!Z$4,Sales!$D$3:$ABF$3,0))/Z$2*INDEX(Usage!$D$5:$ABF$11,MATCH(UsagePerHour!$B$4,Usage!$C$5:$C$11,0),MATCH(UsagePerHour!Z$4,Usage!$D$3:$ABF$3,0)),"")</f>
        <v>82.005524950099797</v>
      </c>
      <c r="AA12" s="6">
        <f>IFERROR(INDEX(Sales!$D$5:$ABF$18,MATCH(UsagePerHour!$B12,Sales!$C$5:$C$18,0),MATCH(UsagePerHour!AA$4,Sales!$D$3:$ABF$3,0))/AA$2*INDEX(Usage!$D$5:$ABF$11,MATCH(UsagePerHour!$B$4,Usage!$C$5:$C$11,0),MATCH(UsagePerHour!AA$4,Usage!$D$3:$ABF$3,0)),"")</f>
        <v>36.090397399194522</v>
      </c>
      <c r="AB12" s="6">
        <f>IFERROR(INDEX(Sales!$D$5:$ABF$18,MATCH(UsagePerHour!$B12,Sales!$C$5:$C$18,0),MATCH(UsagePerHour!AB$4,Sales!$D$3:$ABF$3,0))/AB$2*INDEX(Usage!$D$5:$ABF$11,MATCH(UsagePerHour!$B$4,Usage!$C$5:$C$11,0),MATCH(UsagePerHour!AB$4,Usage!$D$3:$ABF$3,0)),"")</f>
        <v>40.198863535153812</v>
      </c>
      <c r="AC12" s="6">
        <f>IFERROR(INDEX(Sales!$D$5:$ABF$18,MATCH(UsagePerHour!$B12,Sales!$C$5:$C$18,0),MATCH(UsagePerHour!AC$4,Sales!$D$3:$ABF$3,0))/AC$2*INDEX(Usage!$D$5:$ABF$11,MATCH(UsagePerHour!$B$4,Usage!$C$5:$C$11,0),MATCH(UsagePerHour!AC$4,Usage!$D$3:$ABF$3,0)),"")</f>
        <v>28.814358366010921</v>
      </c>
      <c r="AD12" s="6">
        <f>IFERROR(INDEX(Sales!$D$5:$ABF$18,MATCH(UsagePerHour!$B12,Sales!$C$5:$C$18,0),MATCH(UsagePerHour!AD$4,Sales!$D$3:$ABF$3,0))/AD$2*INDEX(Usage!$D$5:$ABF$11,MATCH(UsagePerHour!$B$4,Usage!$C$5:$C$11,0),MATCH(UsagePerHour!AD$4,Usage!$D$3:$ABF$3,0)),"")</f>
        <v>483.6135860085796</v>
      </c>
      <c r="AE12" s="6">
        <f>IFERROR(INDEX(Sales!$D$5:$ABF$18,MATCH(UsagePerHour!$B12,Sales!$C$5:$C$18,0),MATCH(UsagePerHour!AE$4,Sales!$D$3:$ABF$3,0))/AE$2*INDEX(Usage!$D$5:$ABF$11,MATCH(UsagePerHour!$B$4,Usage!$C$5:$C$11,0),MATCH(UsagePerHour!AE$4,Usage!$D$3:$ABF$3,0)),"")</f>
        <v>18.009273503671</v>
      </c>
      <c r="AF12" s="6">
        <f>IFERROR(INDEX(Sales!$D$5:$ABF$18,MATCH(UsagePerHour!$B12,Sales!$C$5:$C$18,0),MATCH(UsagePerHour!AF$4,Sales!$D$3:$ABF$3,0))/AF$2*INDEX(Usage!$D$5:$ABF$11,MATCH(UsagePerHour!$B$4,Usage!$C$5:$C$11,0),MATCH(UsagePerHour!AF$4,Usage!$D$3:$ABF$3,0)),"")</f>
        <v>29.97492802740425</v>
      </c>
      <c r="AG12" s="6">
        <f>IFERROR(INDEX(Sales!$D$5:$ABF$18,MATCH(UsagePerHour!$B12,Sales!$C$5:$C$18,0),MATCH(UsagePerHour!AG$4,Sales!$D$3:$ABF$3,0))/AG$2*INDEX(Usage!$D$5:$ABF$11,MATCH(UsagePerHour!$B$4,Usage!$C$5:$C$11,0),MATCH(UsagePerHour!AG$4,Usage!$D$3:$ABF$3,0)),"")</f>
        <v>82.005524950099797</v>
      </c>
      <c r="AH12" s="6">
        <f>IFERROR(INDEX(Sales!$D$5:$ABF$18,MATCH(UsagePerHour!$B12,Sales!$C$5:$C$18,0),MATCH(UsagePerHour!AH$4,Sales!$D$3:$ABF$3,0))/AH$2*INDEX(Usage!$D$5:$ABF$11,MATCH(UsagePerHour!$B$4,Usage!$C$5:$C$11,0),MATCH(UsagePerHour!AH$4,Usage!$D$3:$ABF$3,0)),"")</f>
        <v>36.090397399194522</v>
      </c>
      <c r="AI12" s="6">
        <f>IFERROR(INDEX(Sales!$D$5:$ABF$18,MATCH(UsagePerHour!$B12,Sales!$C$5:$C$18,0),MATCH(UsagePerHour!AI$4,Sales!$D$3:$ABF$3,0))/AI$2*INDEX(Usage!$D$5:$ABF$11,MATCH(UsagePerHour!$B$4,Usage!$C$5:$C$11,0),MATCH(UsagePerHour!AI$4,Usage!$D$3:$ABF$3,0)),"")</f>
        <v>40.198863535153812</v>
      </c>
      <c r="AJ12" s="6">
        <f>IFERROR(INDEX(Sales!$D$5:$ABF$18,MATCH(UsagePerHour!$B12,Sales!$C$5:$C$18,0),MATCH(UsagePerHour!AJ$4,Sales!$D$3:$ABF$3,0))/AJ$2*INDEX(Usage!$D$5:$ABF$11,MATCH(UsagePerHour!$B$4,Usage!$C$5:$C$11,0),MATCH(UsagePerHour!AJ$4,Usage!$D$3:$ABF$3,0)),"")</f>
        <v>28.814358366010921</v>
      </c>
      <c r="AK12" s="6">
        <f>IFERROR(INDEX(Sales!$D$5:$ABF$18,MATCH(UsagePerHour!$B12,Sales!$C$5:$C$18,0),MATCH(UsagePerHour!AK$4,Sales!$D$3:$ABF$3,0))/AK$2*INDEX(Usage!$D$5:$ABF$11,MATCH(UsagePerHour!$B$4,Usage!$C$5:$C$11,0),MATCH(UsagePerHour!AK$4,Usage!$D$3:$ABF$3,0)),"")</f>
        <v>483.6135860085796</v>
      </c>
      <c r="AL12" s="6">
        <f>IFERROR(INDEX(Sales!$D$5:$ABF$18,MATCH(UsagePerHour!$B12,Sales!$C$5:$C$18,0),MATCH(UsagePerHour!AL$4,Sales!$D$3:$ABF$3,0))/AL$2*INDEX(Usage!$D$5:$ABF$11,MATCH(UsagePerHour!$B$4,Usage!$C$5:$C$11,0),MATCH(UsagePerHour!AL$4,Usage!$D$3:$ABF$3,0)),"")</f>
        <v>18.009273503671</v>
      </c>
      <c r="AM12" s="6">
        <f>IFERROR(INDEX(Sales!$D$5:$ABF$18,MATCH(UsagePerHour!$B12,Sales!$C$5:$C$18,0),MATCH(UsagePerHour!AM$4,Sales!$D$3:$ABF$3,0))/AM$2*INDEX(Usage!$D$5:$ABF$11,MATCH(UsagePerHour!$B$4,Usage!$C$5:$C$11,0),MATCH(UsagePerHour!AM$4,Usage!$D$3:$ABF$3,0)),"")</f>
        <v>29.97492802740425</v>
      </c>
      <c r="AN12" s="6">
        <f>IFERROR(INDEX(Sales!$D$5:$ABF$18,MATCH(UsagePerHour!$B12,Sales!$C$5:$C$18,0),MATCH(UsagePerHour!AN$4,Sales!$D$3:$ABF$3,0))/AN$2*INDEX(Usage!$D$5:$ABF$11,MATCH(UsagePerHour!$B$4,Usage!$C$5:$C$11,0),MATCH(UsagePerHour!AN$4,Usage!$D$3:$ABF$3,0)),"")</f>
        <v>82.005524950099797</v>
      </c>
      <c r="AO12" s="6">
        <f>IFERROR(INDEX(Sales!$D$5:$ABF$18,MATCH(UsagePerHour!$B12,Sales!$C$5:$C$18,0),MATCH(UsagePerHour!AO$4,Sales!$D$3:$ABF$3,0))/AO$2*INDEX(Usage!$D$5:$ABF$11,MATCH(UsagePerHour!$B$4,Usage!$C$5:$C$11,0),MATCH(UsagePerHour!AO$4,Usage!$D$3:$ABF$3,0)),"")</f>
        <v>36.090397399194522</v>
      </c>
      <c r="AP12" s="6">
        <f>IFERROR(INDEX(Sales!$D$5:$ABF$18,MATCH(UsagePerHour!$B12,Sales!$C$5:$C$18,0),MATCH(UsagePerHour!AP$4,Sales!$D$3:$ABF$3,0))/AP$2*INDEX(Usage!$D$5:$ABF$11,MATCH(UsagePerHour!$B$4,Usage!$C$5:$C$11,0),MATCH(UsagePerHour!AP$4,Usage!$D$3:$ABF$3,0)),"")</f>
        <v>40.198863535153812</v>
      </c>
      <c r="AQ12" s="6">
        <f>IFERROR(INDEX(Sales!$D$5:$ABF$18,MATCH(UsagePerHour!$B12,Sales!$C$5:$C$18,0),MATCH(UsagePerHour!AQ$4,Sales!$D$3:$ABF$3,0))/AQ$2*INDEX(Usage!$D$5:$ABF$11,MATCH(UsagePerHour!$B$4,Usage!$C$5:$C$11,0),MATCH(UsagePerHour!AQ$4,Usage!$D$3:$ABF$3,0)),"")</f>
        <v>28.814358366010921</v>
      </c>
      <c r="AR12" s="6">
        <f>IFERROR(INDEX(Sales!$D$5:$ABF$18,MATCH(UsagePerHour!$B12,Sales!$C$5:$C$18,0),MATCH(UsagePerHour!AR$4,Sales!$D$3:$ABF$3,0))/AR$2*INDEX(Usage!$D$5:$ABF$11,MATCH(UsagePerHour!$B$4,Usage!$C$5:$C$11,0),MATCH(UsagePerHour!AR$4,Usage!$D$3:$ABF$3,0)),"")</f>
        <v>483.6135860085796</v>
      </c>
      <c r="AS12" s="6">
        <f>IFERROR(INDEX(Sales!$D$5:$ABF$18,MATCH(UsagePerHour!$B12,Sales!$C$5:$C$18,0),MATCH(UsagePerHour!AS$4,Sales!$D$3:$ABF$3,0))/AS$2*INDEX(Usage!$D$5:$ABF$11,MATCH(UsagePerHour!$B$4,Usage!$C$5:$C$11,0),MATCH(UsagePerHour!AS$4,Usage!$D$3:$ABF$3,0)),"")</f>
        <v>18.009273503671</v>
      </c>
      <c r="AT12" s="6">
        <f>IFERROR(INDEX(Sales!$D$5:$ABF$18,MATCH(UsagePerHour!$B12,Sales!$C$5:$C$18,0),MATCH(UsagePerHour!AT$4,Sales!$D$3:$ABF$3,0))/AT$2*INDEX(Usage!$D$5:$ABF$11,MATCH(UsagePerHour!$B$4,Usage!$C$5:$C$11,0),MATCH(UsagePerHour!AT$4,Usage!$D$3:$ABF$3,0)),"")</f>
        <v>29.97492802740425</v>
      </c>
      <c r="AU12" s="6">
        <f>IFERROR(INDEX(Sales!$D$5:$ABF$18,MATCH(UsagePerHour!$B12,Sales!$C$5:$C$18,0),MATCH(UsagePerHour!AU$4,Sales!$D$3:$ABF$3,0))/AU$2*INDEX(Usage!$D$5:$ABF$11,MATCH(UsagePerHour!$B$4,Usage!$C$5:$C$11,0),MATCH(UsagePerHour!AU$4,Usage!$D$3:$ABF$3,0)),"")</f>
        <v>82.005524950099797</v>
      </c>
      <c r="AV12" s="6">
        <f>IFERROR(INDEX(Sales!$D$5:$ABF$18,MATCH(UsagePerHour!$B12,Sales!$C$5:$C$18,0),MATCH(UsagePerHour!AV$4,Sales!$D$3:$ABF$3,0))/AV$2*INDEX(Usage!$D$5:$ABF$11,MATCH(UsagePerHour!$B$4,Usage!$C$5:$C$11,0),MATCH(UsagePerHour!AV$4,Usage!$D$3:$ABF$3,0)),"")</f>
        <v>36.090397399194522</v>
      </c>
      <c r="AW12" s="6">
        <f>IFERROR(INDEX(Sales!$D$5:$ABF$18,MATCH(UsagePerHour!$B12,Sales!$C$5:$C$18,0),MATCH(UsagePerHour!AW$4,Sales!$D$3:$ABF$3,0))/AW$2*INDEX(Usage!$D$5:$ABF$11,MATCH(UsagePerHour!$B$4,Usage!$C$5:$C$11,0),MATCH(UsagePerHour!AW$4,Usage!$D$3:$ABF$3,0)),"")</f>
        <v>40.198863535153812</v>
      </c>
      <c r="AX12" s="6">
        <f>IFERROR(INDEX(Sales!$D$5:$ABF$18,MATCH(UsagePerHour!$B12,Sales!$C$5:$C$18,0),MATCH(UsagePerHour!AX$4,Sales!$D$3:$ABF$3,0))/AX$2*INDEX(Usage!$D$5:$ABF$11,MATCH(UsagePerHour!$B$4,Usage!$C$5:$C$11,0),MATCH(UsagePerHour!AX$4,Usage!$D$3:$ABF$3,0)),"")</f>
        <v>28.814358366010921</v>
      </c>
      <c r="AY12" s="6">
        <f>IFERROR(INDEX(Sales!$D$5:$ABF$18,MATCH(UsagePerHour!$B12,Sales!$C$5:$C$18,0),MATCH(UsagePerHour!AY$4,Sales!$D$3:$ABF$3,0))/AY$2*INDEX(Usage!$D$5:$ABF$11,MATCH(UsagePerHour!$B$4,Usage!$C$5:$C$11,0),MATCH(UsagePerHour!AY$4,Usage!$D$3:$ABF$3,0)),"")</f>
        <v>483.6135860085796</v>
      </c>
      <c r="AZ12" s="6">
        <f>IFERROR(INDEX(Sales!$D$5:$ABF$18,MATCH(UsagePerHour!$B12,Sales!$C$5:$C$18,0),MATCH(UsagePerHour!AZ$4,Sales!$D$3:$ABF$3,0))/AZ$2*INDEX(Usage!$D$5:$ABF$11,MATCH(UsagePerHour!$B$4,Usage!$C$5:$C$11,0),MATCH(UsagePerHour!AZ$4,Usage!$D$3:$ABF$3,0)),"")</f>
        <v>18.009273503671</v>
      </c>
      <c r="BA12" s="6">
        <f>IFERROR(INDEX(Sales!$D$5:$ABF$18,MATCH(UsagePerHour!$B12,Sales!$C$5:$C$18,0),MATCH(UsagePerHour!BA$4,Sales!$D$3:$ABF$3,0))/BA$2*INDEX(Usage!$D$5:$ABF$11,MATCH(UsagePerHour!$B$4,Usage!$C$5:$C$11,0),MATCH(UsagePerHour!BA$4,Usage!$D$3:$ABF$3,0)),"")</f>
        <v>29.97492802740425</v>
      </c>
      <c r="BB12" s="6">
        <f>IFERROR(INDEX(Sales!$D$5:$ABF$18,MATCH(UsagePerHour!$B12,Sales!$C$5:$C$18,0),MATCH(UsagePerHour!BB$4,Sales!$D$3:$ABF$3,0))/BB$2*INDEX(Usage!$D$5:$ABF$11,MATCH(UsagePerHour!$B$4,Usage!$C$5:$C$11,0),MATCH(UsagePerHour!BB$4,Usage!$D$3:$ABF$3,0)),"")</f>
        <v>82.005524950099797</v>
      </c>
      <c r="BC12" s="6">
        <f>IFERROR(INDEX(Sales!$D$5:$ABF$18,MATCH(UsagePerHour!$B12,Sales!$C$5:$C$18,0),MATCH(UsagePerHour!BC$4,Sales!$D$3:$ABF$3,0))/BC$2*INDEX(Usage!$D$5:$ABF$11,MATCH(UsagePerHour!$B$4,Usage!$C$5:$C$11,0),MATCH(UsagePerHour!BC$4,Usage!$D$3:$ABF$3,0)),"")</f>
        <v>36.090397399194522</v>
      </c>
      <c r="BD12" s="6">
        <f>IFERROR(INDEX(Sales!$D$5:$ABF$18,MATCH(UsagePerHour!$B12,Sales!$C$5:$C$18,0),MATCH(UsagePerHour!BD$4,Sales!$D$3:$ABF$3,0))/BD$2*INDEX(Usage!$D$5:$ABF$11,MATCH(UsagePerHour!$B$4,Usage!$C$5:$C$11,0),MATCH(UsagePerHour!BD$4,Usage!$D$3:$ABF$3,0)),"")</f>
        <v>40.198863535153812</v>
      </c>
      <c r="BE12" s="6">
        <f>IFERROR(INDEX(Sales!$D$5:$ABF$18,MATCH(UsagePerHour!$B12,Sales!$C$5:$C$18,0),MATCH(UsagePerHour!BE$4,Sales!$D$3:$ABF$3,0))/BE$2*INDEX(Usage!$D$5:$ABF$11,MATCH(UsagePerHour!$B$4,Usage!$C$5:$C$11,0),MATCH(UsagePerHour!BE$4,Usage!$D$3:$ABF$3,0)),"")</f>
        <v>28.814358366010921</v>
      </c>
      <c r="BF12" s="6">
        <f>IFERROR(INDEX(Sales!$D$5:$ABF$18,MATCH(UsagePerHour!$B12,Sales!$C$5:$C$18,0),MATCH(UsagePerHour!BF$4,Sales!$D$3:$ABF$3,0))/BF$2*INDEX(Usage!$D$5:$ABF$11,MATCH(UsagePerHour!$B$4,Usage!$C$5:$C$11,0),MATCH(UsagePerHour!BF$4,Usage!$D$3:$ABF$3,0)),"")</f>
        <v>483.6135860085796</v>
      </c>
      <c r="BG12" s="6">
        <f>IFERROR(INDEX(Sales!$D$5:$ABF$18,MATCH(UsagePerHour!$B12,Sales!$C$5:$C$18,0),MATCH(UsagePerHour!BG$4,Sales!$D$3:$ABF$3,0))/BG$2*INDEX(Usage!$D$5:$ABF$11,MATCH(UsagePerHour!$B$4,Usage!$C$5:$C$11,0),MATCH(UsagePerHour!BG$4,Usage!$D$3:$ABF$3,0)),"")</f>
        <v>18.009273503671</v>
      </c>
      <c r="BH12" s="6">
        <f>IFERROR(INDEX(Sales!$D$5:$ABF$18,MATCH(UsagePerHour!$B12,Sales!$C$5:$C$18,0),MATCH(UsagePerHour!BH$4,Sales!$D$3:$ABF$3,0))/BH$2*INDEX(Usage!$D$5:$ABF$11,MATCH(UsagePerHour!$B$4,Usage!$C$5:$C$11,0),MATCH(UsagePerHour!BH$4,Usage!$D$3:$ABF$3,0)),"")</f>
        <v>29.97492802740425</v>
      </c>
      <c r="BI12" s="6">
        <f>IFERROR(INDEX(Sales!$D$5:$ABF$18,MATCH(UsagePerHour!$B12,Sales!$C$5:$C$18,0),MATCH(UsagePerHour!BI$4,Sales!$D$3:$ABF$3,0))/BI$2*INDEX(Usage!$D$5:$ABF$11,MATCH(UsagePerHour!$B$4,Usage!$C$5:$C$11,0),MATCH(UsagePerHour!BI$4,Usage!$D$3:$ABF$3,0)),"")</f>
        <v>82.005524950099797</v>
      </c>
      <c r="BJ12" s="6">
        <f>IFERROR(INDEX(Sales!$D$5:$ABF$18,MATCH(UsagePerHour!$B12,Sales!$C$5:$C$18,0),MATCH(UsagePerHour!BJ$4,Sales!$D$3:$ABF$3,0))/BJ$2*INDEX(Usage!$D$5:$ABF$11,MATCH(UsagePerHour!$B$4,Usage!$C$5:$C$11,0),MATCH(UsagePerHour!BJ$4,Usage!$D$3:$ABF$3,0)),"")</f>
        <v>36.090397399194522</v>
      </c>
      <c r="BK12" s="6">
        <f>IFERROR(INDEX(Sales!$D$5:$ABF$18,MATCH(UsagePerHour!$B12,Sales!$C$5:$C$18,0),MATCH(UsagePerHour!BK$4,Sales!$D$3:$ABF$3,0))/BK$2*INDEX(Usage!$D$5:$ABF$11,MATCH(UsagePerHour!$B$4,Usage!$C$5:$C$11,0),MATCH(UsagePerHour!BK$4,Usage!$D$3:$ABF$3,0)),"")</f>
        <v>40.198863535153812</v>
      </c>
      <c r="BL12" s="6">
        <f>IFERROR(INDEX(Sales!$D$5:$ABF$18,MATCH(UsagePerHour!$B12,Sales!$C$5:$C$18,0),MATCH(UsagePerHour!BL$4,Sales!$D$3:$ABF$3,0))/BL$2*INDEX(Usage!$D$5:$ABF$11,MATCH(UsagePerHour!$B$4,Usage!$C$5:$C$11,0),MATCH(UsagePerHour!BL$4,Usage!$D$3:$ABF$3,0)),"")</f>
        <v>28.814358366010921</v>
      </c>
      <c r="BM12" s="6">
        <f>IFERROR(INDEX(Sales!$D$5:$ABF$18,MATCH(UsagePerHour!$B12,Sales!$C$5:$C$18,0),MATCH(UsagePerHour!BM$4,Sales!$D$3:$ABF$3,0))/BM$2*INDEX(Usage!$D$5:$ABF$11,MATCH(UsagePerHour!$B$4,Usage!$C$5:$C$11,0),MATCH(UsagePerHour!BM$4,Usage!$D$3:$ABF$3,0)),"")</f>
        <v>483.6135860085796</v>
      </c>
      <c r="BN12" s="6">
        <f>IFERROR(INDEX(Sales!$D$5:$ABF$18,MATCH(UsagePerHour!$B12,Sales!$C$5:$C$18,0),MATCH(UsagePerHour!BN$4,Sales!$D$3:$ABF$3,0))/BN$2*INDEX(Usage!$D$5:$ABF$11,MATCH(UsagePerHour!$B$4,Usage!$C$5:$C$11,0),MATCH(UsagePerHour!BN$4,Usage!$D$3:$ABF$3,0)),"")</f>
        <v>18.009273503671</v>
      </c>
      <c r="BO12" s="6">
        <f>IFERROR(INDEX(Sales!$D$5:$ABF$18,MATCH(UsagePerHour!$B12,Sales!$C$5:$C$18,0),MATCH(UsagePerHour!BO$4,Sales!$D$3:$ABF$3,0))/BO$2*INDEX(Usage!$D$5:$ABF$11,MATCH(UsagePerHour!$B$4,Usage!$C$5:$C$11,0),MATCH(UsagePerHour!BO$4,Usage!$D$3:$ABF$3,0)),"")</f>
        <v>29.97492802740425</v>
      </c>
      <c r="BP12" s="6">
        <f>IFERROR(INDEX(Sales!$D$5:$ABF$18,MATCH(UsagePerHour!$B12,Sales!$C$5:$C$18,0),MATCH(UsagePerHour!BP$4,Sales!$D$3:$ABF$3,0))/BP$2*INDEX(Usage!$D$5:$ABF$11,MATCH(UsagePerHour!$B$4,Usage!$C$5:$C$11,0),MATCH(UsagePerHour!BP$4,Usage!$D$3:$ABF$3,0)),"")</f>
        <v>82.005524950099797</v>
      </c>
      <c r="BQ12" s="6">
        <f>IFERROR(INDEX(Sales!$D$5:$ABF$18,MATCH(UsagePerHour!$B12,Sales!$C$5:$C$18,0),MATCH(UsagePerHour!BQ$4,Sales!$D$3:$ABF$3,0))/BQ$2*INDEX(Usage!$D$5:$ABF$11,MATCH(UsagePerHour!$B$4,Usage!$C$5:$C$11,0),MATCH(UsagePerHour!BQ$4,Usage!$D$3:$ABF$3,0)),"")</f>
        <v>36.090397399194522</v>
      </c>
      <c r="BR12" s="6">
        <f>IFERROR(INDEX(Sales!$D$5:$ABF$18,MATCH(UsagePerHour!$B12,Sales!$C$5:$C$18,0),MATCH(UsagePerHour!BR$4,Sales!$D$3:$ABF$3,0))/BR$2*INDEX(Usage!$D$5:$ABF$11,MATCH(UsagePerHour!$B$4,Usage!$C$5:$C$11,0),MATCH(UsagePerHour!BR$4,Usage!$D$3:$ABF$3,0)),"")</f>
        <v>40.198863535153812</v>
      </c>
      <c r="BS12" s="6">
        <f>IFERROR(INDEX(Sales!$D$5:$ABF$18,MATCH(UsagePerHour!$B12,Sales!$C$5:$C$18,0),MATCH(UsagePerHour!BS$4,Sales!$D$3:$ABF$3,0))/BS$2*INDEX(Usage!$D$5:$ABF$11,MATCH(UsagePerHour!$B$4,Usage!$C$5:$C$11,0),MATCH(UsagePerHour!BS$4,Usage!$D$3:$ABF$3,0)),"")</f>
        <v>28.814358366010921</v>
      </c>
      <c r="BT12" s="6">
        <f>IFERROR(INDEX(Sales!$D$5:$ABF$18,MATCH(UsagePerHour!$B12,Sales!$C$5:$C$18,0),MATCH(UsagePerHour!BT$4,Sales!$D$3:$ABF$3,0))/BT$2*INDEX(Usage!$D$5:$ABF$11,MATCH(UsagePerHour!$B$4,Usage!$C$5:$C$11,0),MATCH(UsagePerHour!BT$4,Usage!$D$3:$ABF$3,0)),"")</f>
        <v>483.6135860085796</v>
      </c>
      <c r="BU12" s="6">
        <f>IFERROR(INDEX(Sales!$D$5:$ABF$18,MATCH(UsagePerHour!$B12,Sales!$C$5:$C$18,0),MATCH(UsagePerHour!BU$4,Sales!$D$3:$ABF$3,0))/BU$2*INDEX(Usage!$D$5:$ABF$11,MATCH(UsagePerHour!$B$4,Usage!$C$5:$C$11,0),MATCH(UsagePerHour!BU$4,Usage!$D$3:$ABF$3,0)),"")</f>
        <v>18.009273503671</v>
      </c>
      <c r="BV12" s="6">
        <f>IFERROR(INDEX(Sales!$D$5:$ABF$18,MATCH(UsagePerHour!$B12,Sales!$C$5:$C$18,0),MATCH(UsagePerHour!BV$4,Sales!$D$3:$ABF$3,0))/BV$2*INDEX(Usage!$D$5:$ABF$11,MATCH(UsagePerHour!$B$4,Usage!$C$5:$C$11,0),MATCH(UsagePerHour!BV$4,Usage!$D$3:$ABF$3,0)),"")</f>
        <v>29.97492802740425</v>
      </c>
      <c r="BW12" s="6">
        <f>IFERROR(INDEX(Sales!$D$5:$ABF$18,MATCH(UsagePerHour!$B12,Sales!$C$5:$C$18,0),MATCH(UsagePerHour!BW$4,Sales!$D$3:$ABF$3,0))/BW$2*INDEX(Usage!$D$5:$ABF$11,MATCH(UsagePerHour!$B$4,Usage!$C$5:$C$11,0),MATCH(UsagePerHour!BW$4,Usage!$D$3:$ABF$3,0)),"")</f>
        <v>82.005524950099797</v>
      </c>
      <c r="BX12" s="6">
        <f>IFERROR(INDEX(Sales!$D$5:$ABF$18,MATCH(UsagePerHour!$B12,Sales!$C$5:$C$18,0),MATCH(UsagePerHour!BX$4,Sales!$D$3:$ABF$3,0))/BX$2*INDEX(Usage!$D$5:$ABF$11,MATCH(UsagePerHour!$B$4,Usage!$C$5:$C$11,0),MATCH(UsagePerHour!BX$4,Usage!$D$3:$ABF$3,0)),"")</f>
        <v>36.090397399194522</v>
      </c>
      <c r="BY12" s="6">
        <f>IFERROR(INDEX(Sales!$D$5:$ABF$18,MATCH(UsagePerHour!$B12,Sales!$C$5:$C$18,0),MATCH(UsagePerHour!BY$4,Sales!$D$3:$ABF$3,0))/BY$2*INDEX(Usage!$D$5:$ABF$11,MATCH(UsagePerHour!$B$4,Usage!$C$5:$C$11,0),MATCH(UsagePerHour!BY$4,Usage!$D$3:$ABF$3,0)),"")</f>
        <v>40.198863535153812</v>
      </c>
      <c r="BZ12" s="6">
        <f>IFERROR(INDEX(Sales!$D$5:$ABF$18,MATCH(UsagePerHour!$B12,Sales!$C$5:$C$18,0),MATCH(UsagePerHour!BZ$4,Sales!$D$3:$ABF$3,0))/BZ$2*INDEX(Usage!$D$5:$ABF$11,MATCH(UsagePerHour!$B$4,Usage!$C$5:$C$11,0),MATCH(UsagePerHour!BZ$4,Usage!$D$3:$ABF$3,0)),"")</f>
        <v>28.814358366010921</v>
      </c>
      <c r="CA12" s="6">
        <f>IFERROR(INDEX(Sales!$D$5:$ABF$18,MATCH(UsagePerHour!$B12,Sales!$C$5:$C$18,0),MATCH(UsagePerHour!CA$4,Sales!$D$3:$ABF$3,0))/CA$2*INDEX(Usage!$D$5:$ABF$11,MATCH(UsagePerHour!$B$4,Usage!$C$5:$C$11,0),MATCH(UsagePerHour!CA$4,Usage!$D$3:$ABF$3,0)),"")</f>
        <v>483.6135860085796</v>
      </c>
      <c r="CB12" s="6">
        <f>IFERROR(INDEX(Sales!$D$5:$ABF$18,MATCH(UsagePerHour!$B12,Sales!$C$5:$C$18,0),MATCH(UsagePerHour!CB$4,Sales!$D$3:$ABF$3,0))/CB$2*INDEX(Usage!$D$5:$ABF$11,MATCH(UsagePerHour!$B$4,Usage!$C$5:$C$11,0),MATCH(UsagePerHour!CB$4,Usage!$D$3:$ABF$3,0)),"")</f>
        <v>18.009273503671</v>
      </c>
      <c r="CC12" s="6">
        <f>IFERROR(INDEX(Sales!$D$5:$ABF$18,MATCH(UsagePerHour!$B12,Sales!$C$5:$C$18,0),MATCH(UsagePerHour!CC$4,Sales!$D$3:$ABF$3,0))/CC$2*INDEX(Usage!$D$5:$ABF$11,MATCH(UsagePerHour!$B$4,Usage!$C$5:$C$11,0),MATCH(UsagePerHour!CC$4,Usage!$D$3:$ABF$3,0)),"")</f>
        <v>29.97492802740425</v>
      </c>
      <c r="CD12" s="6">
        <f>IFERROR(INDEX(Sales!$D$5:$ABF$18,MATCH(UsagePerHour!$B12,Sales!$C$5:$C$18,0),MATCH(UsagePerHour!CD$4,Sales!$D$3:$ABF$3,0))/CD$2*INDEX(Usage!$D$5:$ABF$11,MATCH(UsagePerHour!$B$4,Usage!$C$5:$C$11,0),MATCH(UsagePerHour!CD$4,Usage!$D$3:$ABF$3,0)),"")</f>
        <v>82.005524950099797</v>
      </c>
      <c r="CE12" s="6">
        <f>IFERROR(INDEX(Sales!$D$5:$ABF$18,MATCH(UsagePerHour!$B12,Sales!$C$5:$C$18,0),MATCH(UsagePerHour!CE$4,Sales!$D$3:$ABF$3,0))/CE$2*INDEX(Usage!$D$5:$ABF$11,MATCH(UsagePerHour!$B$4,Usage!$C$5:$C$11,0),MATCH(UsagePerHour!CE$4,Usage!$D$3:$ABF$3,0)),"")</f>
        <v>36.090397399194522</v>
      </c>
      <c r="CF12" s="6">
        <f>IFERROR(INDEX(Sales!$D$5:$ABF$18,MATCH(UsagePerHour!$B12,Sales!$C$5:$C$18,0),MATCH(UsagePerHour!CF$4,Sales!$D$3:$ABF$3,0))/CF$2*INDEX(Usage!$D$5:$ABF$11,MATCH(UsagePerHour!$B$4,Usage!$C$5:$C$11,0),MATCH(UsagePerHour!CF$4,Usage!$D$3:$ABF$3,0)),"")</f>
        <v>40.198863535153812</v>
      </c>
      <c r="CG12" s="6">
        <f>IFERROR(INDEX(Sales!$D$5:$ABF$18,MATCH(UsagePerHour!$B12,Sales!$C$5:$C$18,0),MATCH(UsagePerHour!CG$4,Sales!$D$3:$ABF$3,0))/CG$2*INDEX(Usage!$D$5:$ABF$11,MATCH(UsagePerHour!$B$4,Usage!$C$5:$C$11,0),MATCH(UsagePerHour!CG$4,Usage!$D$3:$ABF$3,0)),"")</f>
        <v>28.814358366010921</v>
      </c>
      <c r="CH12" s="6">
        <f>IFERROR(INDEX(Sales!$D$5:$ABF$18,MATCH(UsagePerHour!$B12,Sales!$C$5:$C$18,0),MATCH(UsagePerHour!CH$4,Sales!$D$3:$ABF$3,0))/CH$2*INDEX(Usage!$D$5:$ABF$11,MATCH(UsagePerHour!$B$4,Usage!$C$5:$C$11,0),MATCH(UsagePerHour!CH$4,Usage!$D$3:$ABF$3,0)),"")</f>
        <v>483.6135860085796</v>
      </c>
      <c r="CI12" s="6">
        <f>IFERROR(INDEX(Sales!$D$5:$ABF$18,MATCH(UsagePerHour!$B12,Sales!$C$5:$C$18,0),MATCH(UsagePerHour!CI$4,Sales!$D$3:$ABF$3,0))/CI$2*INDEX(Usage!$D$5:$ABF$11,MATCH(UsagePerHour!$B$4,Usage!$C$5:$C$11,0),MATCH(UsagePerHour!CI$4,Usage!$D$3:$ABF$3,0)),"")</f>
        <v>18.009273503671</v>
      </c>
      <c r="CJ12" s="6">
        <f>IFERROR(INDEX(Sales!$D$5:$ABF$18,MATCH(UsagePerHour!$B12,Sales!$C$5:$C$18,0),MATCH(UsagePerHour!CJ$4,Sales!$D$3:$ABF$3,0))/CJ$2*INDEX(Usage!$D$5:$ABF$11,MATCH(UsagePerHour!$B$4,Usage!$C$5:$C$11,0),MATCH(UsagePerHour!CJ$4,Usage!$D$3:$ABF$3,0)),"")</f>
        <v>29.97492802740425</v>
      </c>
      <c r="CK12" s="6">
        <f>IFERROR(INDEX(Sales!$D$5:$ABF$18,MATCH(UsagePerHour!$B12,Sales!$C$5:$C$18,0),MATCH(UsagePerHour!CK$4,Sales!$D$3:$ABF$3,0))/CK$2*INDEX(Usage!$D$5:$ABF$11,MATCH(UsagePerHour!$B$4,Usage!$C$5:$C$11,0),MATCH(UsagePerHour!CK$4,Usage!$D$3:$ABF$3,0)),"")</f>
        <v>82.005524950099797</v>
      </c>
      <c r="CL12" s="6">
        <f>IFERROR(INDEX(Sales!$D$5:$ABF$18,MATCH(UsagePerHour!$B12,Sales!$C$5:$C$18,0),MATCH(UsagePerHour!CL$4,Sales!$D$3:$ABF$3,0))/CL$2*INDEX(Usage!$D$5:$ABF$11,MATCH(UsagePerHour!$B$4,Usage!$C$5:$C$11,0),MATCH(UsagePerHour!CL$4,Usage!$D$3:$ABF$3,0)),"")</f>
        <v>36.090397399194522</v>
      </c>
      <c r="CM12" s="6">
        <f>IFERROR(INDEX(Sales!$D$5:$ABF$18,MATCH(UsagePerHour!$B12,Sales!$C$5:$C$18,0),MATCH(UsagePerHour!CM$4,Sales!$D$3:$ABF$3,0))/CM$2*INDEX(Usage!$D$5:$ABF$11,MATCH(UsagePerHour!$B$4,Usage!$C$5:$C$11,0),MATCH(UsagePerHour!CM$4,Usage!$D$3:$ABF$3,0)),"")</f>
        <v>40.198863535153812</v>
      </c>
      <c r="CN12" s="6">
        <f>IFERROR(INDEX(Sales!$D$5:$ABF$18,MATCH(UsagePerHour!$B12,Sales!$C$5:$C$18,0),MATCH(UsagePerHour!CN$4,Sales!$D$3:$ABF$3,0))/CN$2*INDEX(Usage!$D$5:$ABF$11,MATCH(UsagePerHour!$B$4,Usage!$C$5:$C$11,0),MATCH(UsagePerHour!CN$4,Usage!$D$3:$ABF$3,0)),"")</f>
        <v>28.814358366010921</v>
      </c>
      <c r="CO12" s="6">
        <f>IFERROR(INDEX(Sales!$D$5:$ABF$18,MATCH(UsagePerHour!$B12,Sales!$C$5:$C$18,0),MATCH(UsagePerHour!CO$4,Sales!$D$3:$ABF$3,0))/CO$2*INDEX(Usage!$D$5:$ABF$11,MATCH(UsagePerHour!$B$4,Usage!$C$5:$C$11,0),MATCH(UsagePerHour!CO$4,Usage!$D$3:$ABF$3,0)),"")</f>
        <v>483.6135860085796</v>
      </c>
      <c r="CP12" s="6">
        <f>IFERROR(INDEX(Sales!$D$5:$ABF$18,MATCH(UsagePerHour!$B12,Sales!$C$5:$C$18,0),MATCH(UsagePerHour!CP$4,Sales!$D$3:$ABF$3,0))/CP$2*INDEX(Usage!$D$5:$ABF$11,MATCH(UsagePerHour!$B$4,Usage!$C$5:$C$11,0),MATCH(UsagePerHour!CP$4,Usage!$D$3:$ABF$3,0)),"")</f>
        <v>18.009273503671</v>
      </c>
      <c r="CQ12" s="6">
        <f>IFERROR(INDEX(Sales!$D$5:$ABF$18,MATCH(UsagePerHour!$B12,Sales!$C$5:$C$18,0),MATCH(UsagePerHour!CQ$4,Sales!$D$3:$ABF$3,0))/CQ$2*INDEX(Usage!$D$5:$ABF$11,MATCH(UsagePerHour!$B$4,Usage!$C$5:$C$11,0),MATCH(UsagePerHour!CQ$4,Usage!$D$3:$ABF$3,0)),"")</f>
        <v>29.97492802740425</v>
      </c>
      <c r="CR12" s="6">
        <f>IFERROR(INDEX(Sales!$D$5:$ABF$18,MATCH(UsagePerHour!$B12,Sales!$C$5:$C$18,0),MATCH(UsagePerHour!CR$4,Sales!$D$3:$ABF$3,0))/CR$2*INDEX(Usage!$D$5:$ABF$11,MATCH(UsagePerHour!$B$4,Usage!$C$5:$C$11,0),MATCH(UsagePerHour!CR$4,Usage!$D$3:$ABF$3,0)),"")</f>
        <v>82.005524950099797</v>
      </c>
      <c r="CS12" s="6">
        <f>IFERROR(INDEX(Sales!$D$5:$ABF$18,MATCH(UsagePerHour!$B12,Sales!$C$5:$C$18,0),MATCH(UsagePerHour!CS$4,Sales!$D$3:$ABF$3,0))/CS$2*INDEX(Usage!$D$5:$ABF$11,MATCH(UsagePerHour!$B$4,Usage!$C$5:$C$11,0),MATCH(UsagePerHour!CS$4,Usage!$D$3:$ABF$3,0)),"")</f>
        <v>36.090397399194522</v>
      </c>
      <c r="CT12" s="6">
        <f>IFERROR(INDEX(Sales!$D$5:$ABF$18,MATCH(UsagePerHour!$B12,Sales!$C$5:$C$18,0),MATCH(UsagePerHour!CT$4,Sales!$D$3:$ABF$3,0))/CT$2*INDEX(Usage!$D$5:$ABF$11,MATCH(UsagePerHour!$B$4,Usage!$C$5:$C$11,0),MATCH(UsagePerHour!CT$4,Usage!$D$3:$ABF$3,0)),"")</f>
        <v>40.198863535153812</v>
      </c>
      <c r="CU12" s="6">
        <f>IFERROR(INDEX(Sales!$D$5:$ABF$18,MATCH(UsagePerHour!$B12,Sales!$C$5:$C$18,0),MATCH(UsagePerHour!CU$4,Sales!$D$3:$ABF$3,0))/CU$2*INDEX(Usage!$D$5:$ABF$11,MATCH(UsagePerHour!$B$4,Usage!$C$5:$C$11,0),MATCH(UsagePerHour!CU$4,Usage!$D$3:$ABF$3,0)),"")</f>
        <v>28.814358366010921</v>
      </c>
      <c r="CV12" s="6">
        <f>IFERROR(INDEX(Sales!$D$5:$ABF$18,MATCH(UsagePerHour!$B12,Sales!$C$5:$C$18,0),MATCH(UsagePerHour!CV$4,Sales!$D$3:$ABF$3,0))/CV$2*INDEX(Usage!$D$5:$ABF$11,MATCH(UsagePerHour!$B$4,Usage!$C$5:$C$11,0),MATCH(UsagePerHour!CV$4,Usage!$D$3:$ABF$3,0)),"")</f>
        <v>483.6135860085796</v>
      </c>
      <c r="CW12" s="6">
        <f>IFERROR(INDEX(Sales!$D$5:$ABF$18,MATCH(UsagePerHour!$B12,Sales!$C$5:$C$18,0),MATCH(UsagePerHour!CW$4,Sales!$D$3:$ABF$3,0))/CW$2*INDEX(Usage!$D$5:$ABF$11,MATCH(UsagePerHour!$B$4,Usage!$C$5:$C$11,0),MATCH(UsagePerHour!CW$4,Usage!$D$3:$ABF$3,0)),"")</f>
        <v>18.009273503671</v>
      </c>
      <c r="CX12" s="6">
        <f>IFERROR(INDEX(Sales!$D$5:$ABF$18,MATCH(UsagePerHour!$B12,Sales!$C$5:$C$18,0),MATCH(UsagePerHour!CX$4,Sales!$D$3:$ABF$3,0))/CX$2*INDEX(Usage!$D$5:$ABF$11,MATCH(UsagePerHour!$B$4,Usage!$C$5:$C$11,0),MATCH(UsagePerHour!CX$4,Usage!$D$3:$ABF$3,0)),"")</f>
        <v>29.97492802740425</v>
      </c>
      <c r="CY12" s="6">
        <f>IFERROR(INDEX(Sales!$D$5:$ABF$18,MATCH(UsagePerHour!$B12,Sales!$C$5:$C$18,0),MATCH(UsagePerHour!CY$4,Sales!$D$3:$ABF$3,0))/CY$2*INDEX(Usage!$D$5:$ABF$11,MATCH(UsagePerHour!$B$4,Usage!$C$5:$C$11,0),MATCH(UsagePerHour!CY$4,Usage!$D$3:$ABF$3,0)),"")</f>
        <v>82.005524950099797</v>
      </c>
      <c r="CZ12" s="6">
        <f>IFERROR(INDEX(Sales!$D$5:$ABF$18,MATCH(UsagePerHour!$B12,Sales!$C$5:$C$18,0),MATCH(UsagePerHour!CZ$4,Sales!$D$3:$ABF$3,0))/CZ$2*INDEX(Usage!$D$5:$ABF$11,MATCH(UsagePerHour!$B$4,Usage!$C$5:$C$11,0),MATCH(UsagePerHour!CZ$4,Usage!$D$3:$ABF$3,0)),"")</f>
        <v>36.090397399194522</v>
      </c>
      <c r="DA12" s="6">
        <f>IFERROR(INDEX(Sales!$D$5:$ABF$18,MATCH(UsagePerHour!$B12,Sales!$C$5:$C$18,0),MATCH(UsagePerHour!DA$4,Sales!$D$3:$ABF$3,0))/DA$2*INDEX(Usage!$D$5:$ABF$11,MATCH(UsagePerHour!$B$4,Usage!$C$5:$C$11,0),MATCH(UsagePerHour!DA$4,Usage!$D$3:$ABF$3,0)),"")</f>
        <v>83.742930139720556</v>
      </c>
      <c r="DB12" s="6">
        <f>IFERROR(INDEX(Sales!$D$5:$ABF$18,MATCH(UsagePerHour!$B12,Sales!$C$5:$C$18,0),MATCH(UsagePerHour!DB$4,Sales!$D$3:$ABF$3,0))/DB$2*INDEX(Usage!$D$5:$ABF$11,MATCH(UsagePerHour!$B$4,Usage!$C$5:$C$11,0),MATCH(UsagePerHour!DB$4,Usage!$D$3:$ABF$3,0)),"")</f>
        <v>16.717193012327769</v>
      </c>
      <c r="DC12" s="6">
        <f>IFERROR(INDEX(Sales!$D$5:$ABF$18,MATCH(UsagePerHour!$B12,Sales!$C$5:$C$18,0),MATCH(UsagePerHour!DC$4,Sales!$D$3:$ABF$3,0))/DC$2*INDEX(Usage!$D$5:$ABF$11,MATCH(UsagePerHour!$B$4,Usage!$C$5:$C$11,0),MATCH(UsagePerHour!DC$4,Usage!$D$3:$ABF$3,0)),"")</f>
        <v>218.77987480585494</v>
      </c>
      <c r="DD12" s="6">
        <f>IFERROR(INDEX(Sales!$D$5:$ABF$18,MATCH(UsagePerHour!$B12,Sales!$C$5:$C$18,0),MATCH(UsagePerHour!DD$4,Sales!$D$3:$ABF$3,0))/DD$2*INDEX(Usage!$D$5:$ABF$11,MATCH(UsagePerHour!$B$4,Usage!$C$5:$C$11,0),MATCH(UsagePerHour!DD$4,Usage!$D$3:$ABF$3,0)),"")</f>
        <v>13.303470147538723</v>
      </c>
      <c r="DE12" s="6">
        <f>IFERROR(INDEX(Sales!$D$5:$ABF$18,MATCH(UsagePerHour!$B12,Sales!$C$5:$C$18,0),MATCH(UsagePerHour!DE$4,Sales!$D$3:$ABF$3,0))/DE$2*INDEX(Usage!$D$5:$ABF$11,MATCH(UsagePerHour!$B$4,Usage!$C$5:$C$11,0),MATCH(UsagePerHour!DE$4,Usage!$D$3:$ABF$3,0)),"")</f>
        <v>40.941286422568069</v>
      </c>
      <c r="DF12" s="6">
        <f>IFERROR(INDEX(Sales!$D$5:$ABF$18,MATCH(UsagePerHour!$B12,Sales!$C$5:$C$18,0),MATCH(UsagePerHour!DF$4,Sales!$D$3:$ABF$3,0))/DF$2*INDEX(Usage!$D$5:$ABF$11,MATCH(UsagePerHour!$B$4,Usage!$C$5:$C$11,0),MATCH(UsagePerHour!DF$4,Usage!$D$3:$ABF$3,0)),"")</f>
        <v>30.874843207415132</v>
      </c>
      <c r="DG12" s="6">
        <f>IFERROR(INDEX(Sales!$D$5:$ABF$18,MATCH(UsagePerHour!$B12,Sales!$C$5:$C$18,0),MATCH(UsagePerHour!DG$4,Sales!$D$3:$ABF$3,0))/DG$2*INDEX(Usage!$D$5:$ABF$11,MATCH(UsagePerHour!$B$4,Usage!$C$5:$C$11,0),MATCH(UsagePerHour!DG$4,Usage!$D$3:$ABF$3,0)),"")</f>
        <v>56.141936143134501</v>
      </c>
      <c r="DH12" s="6">
        <f>IFERROR(INDEX(Sales!$D$5:$ABF$18,MATCH(UsagePerHour!$B12,Sales!$C$5:$C$18,0),MATCH(UsagePerHour!DH$4,Sales!$D$3:$ABF$3,0))/DH$2*INDEX(Usage!$D$5:$ABF$11,MATCH(UsagePerHour!$B$4,Usage!$C$5:$C$11,0),MATCH(UsagePerHour!DH$4,Usage!$D$3:$ABF$3,0)),"")</f>
        <v>21.827730797817885</v>
      </c>
      <c r="DI12" s="6">
        <f>IFERROR(INDEX(Sales!$D$5:$ABF$18,MATCH(UsagePerHour!$B12,Sales!$C$5:$C$18,0),MATCH(UsagePerHour!DI$4,Sales!$D$3:$ABF$3,0))/DI$2*INDEX(Usage!$D$5:$ABF$11,MATCH(UsagePerHour!$B$4,Usage!$C$5:$C$11,0),MATCH(UsagePerHour!DI$4,Usage!$D$3:$ABF$3,0)),"")</f>
        <v>31.054149478369936</v>
      </c>
      <c r="DJ12" s="6">
        <f>IFERROR(INDEX(Sales!$D$5:$ABF$18,MATCH(UsagePerHour!$B12,Sales!$C$5:$C$18,0),MATCH(UsagePerHour!DJ$4,Sales!$D$3:$ABF$3,0))/DJ$2*INDEX(Usage!$D$5:$ABF$11,MATCH(UsagePerHour!$B$4,Usage!$C$5:$C$11,0),MATCH(UsagePerHour!DJ$4,Usage!$D$3:$ABF$3,0)),"")</f>
        <v>69.343917661228517</v>
      </c>
      <c r="DK12" s="6">
        <f>IFERROR(INDEX(Sales!$D$5:$ABF$18,MATCH(UsagePerHour!$B12,Sales!$C$5:$C$18,0),MATCH(UsagePerHour!DK$4,Sales!$D$3:$ABF$3,0))/DK$2*INDEX(Usage!$D$5:$ABF$11,MATCH(UsagePerHour!$B$4,Usage!$C$5:$C$11,0),MATCH(UsagePerHour!DK$4,Usage!$D$3:$ABF$3,0)),"")</f>
        <v>40.468724942347976</v>
      </c>
      <c r="DL12" s="6">
        <f>IFERROR(INDEX(Sales!$D$5:$ABF$18,MATCH(UsagePerHour!$B12,Sales!$C$5:$C$18,0),MATCH(UsagePerHour!DL$4,Sales!$D$3:$ABF$3,0))/DL$2*INDEX(Usage!$D$5:$ABF$11,MATCH(UsagePerHour!$B$4,Usage!$C$5:$C$11,0),MATCH(UsagePerHour!DL$4,Usage!$D$3:$ABF$3,0)),"")</f>
        <v>26.525050332055709</v>
      </c>
      <c r="DM12" s="6">
        <f>IFERROR(INDEX(Sales!$D$5:$ABF$18,MATCH(UsagePerHour!$B12,Sales!$C$5:$C$18,0),MATCH(UsagePerHour!DM$4,Sales!$D$3:$ABF$3,0))/DM$2*INDEX(Usage!$D$5:$ABF$11,MATCH(UsagePerHour!$B$4,Usage!$C$5:$C$11,0),MATCH(UsagePerHour!DM$4,Usage!$D$3:$ABF$3,0)),"")</f>
        <v>14.46910197869102</v>
      </c>
      <c r="DN12" s="6">
        <f>IFERROR(INDEX(Sales!$D$5:$ABF$18,MATCH(UsagePerHour!$B12,Sales!$C$5:$C$18,0),MATCH(UsagePerHour!DN$4,Sales!$D$3:$ABF$3,0))/DN$2*INDEX(Usage!$D$5:$ABF$11,MATCH(UsagePerHour!$B$4,Usage!$C$5:$C$11,0),MATCH(UsagePerHour!DN$4,Usage!$D$3:$ABF$3,0)),"")</f>
        <v>59.287598903736281</v>
      </c>
      <c r="DO12" s="6">
        <f>IFERROR(INDEX(Sales!$D$5:$ABF$18,MATCH(UsagePerHour!$B12,Sales!$C$5:$C$18,0),MATCH(UsagePerHour!DO$4,Sales!$D$3:$ABF$3,0))/DO$2*INDEX(Usage!$D$5:$ABF$11,MATCH(UsagePerHour!$B$4,Usage!$C$5:$C$11,0),MATCH(UsagePerHour!DO$4,Usage!$D$3:$ABF$3,0)),"")</f>
        <v>12.86800279075991</v>
      </c>
      <c r="DP12" s="6">
        <f>IFERROR(INDEX(Sales!$D$5:$ABF$18,MATCH(UsagePerHour!$B12,Sales!$C$5:$C$18,0),MATCH(UsagePerHour!DP$4,Sales!$D$3:$ABF$3,0))/DP$2*INDEX(Usage!$D$5:$ABF$11,MATCH(UsagePerHour!$B$4,Usage!$C$5:$C$11,0),MATCH(UsagePerHour!DP$4,Usage!$D$3:$ABF$3,0)),"")</f>
        <v>53.05041767877244</v>
      </c>
      <c r="DQ12" s="6">
        <f>IFERROR(INDEX(Sales!$D$5:$ABF$18,MATCH(UsagePerHour!$B12,Sales!$C$5:$C$18,0),MATCH(UsagePerHour!DQ$4,Sales!$D$3:$ABF$3,0))/DQ$2*INDEX(Usage!$D$5:$ABF$11,MATCH(UsagePerHour!$B$4,Usage!$C$5:$C$11,0),MATCH(UsagePerHour!DQ$4,Usage!$D$3:$ABF$3,0)),"")</f>
        <v>32.106564010714507</v>
      </c>
      <c r="DR12" s="6">
        <f>IFERROR(INDEX(Sales!$D$5:$ABF$18,MATCH(UsagePerHour!$B12,Sales!$C$5:$C$18,0),MATCH(UsagePerHour!DR$4,Sales!$D$3:$ABF$3,0))/DR$2*INDEX(Usage!$D$5:$ABF$11,MATCH(UsagePerHour!$B$4,Usage!$C$5:$C$11,0),MATCH(UsagePerHour!DR$4,Usage!$D$3:$ABF$3,0)),"")</f>
        <v>30.629048450591107</v>
      </c>
      <c r="DS12" s="6">
        <f>IFERROR(INDEX(Sales!$D$5:$ABF$18,MATCH(UsagePerHour!$B12,Sales!$C$5:$C$18,0),MATCH(UsagePerHour!DS$4,Sales!$D$3:$ABF$3,0))/DS$2*INDEX(Usage!$D$5:$ABF$11,MATCH(UsagePerHour!$B$4,Usage!$C$5:$C$11,0),MATCH(UsagePerHour!DS$4,Usage!$D$3:$ABF$3,0)),"")</f>
        <v>28.607076837507567</v>
      </c>
      <c r="DT12" s="6">
        <f>IFERROR(INDEX(Sales!$D$5:$ABF$18,MATCH(UsagePerHour!$B12,Sales!$C$5:$C$18,0),MATCH(UsagePerHour!DT$4,Sales!$D$3:$ABF$3,0))/DT$2*INDEX(Usage!$D$5:$ABF$11,MATCH(UsagePerHour!$B$4,Usage!$C$5:$C$11,0),MATCH(UsagePerHour!DT$4,Usage!$D$3:$ABF$3,0)),"")</f>
        <v>18.357023575638507</v>
      </c>
      <c r="DU12" s="6">
        <f>IFERROR(INDEX(Sales!$D$5:$ABF$18,MATCH(UsagePerHour!$B12,Sales!$C$5:$C$18,0),MATCH(UsagePerHour!DU$4,Sales!$D$3:$ABF$3,0))/DU$2*INDEX(Usage!$D$5:$ABF$11,MATCH(UsagePerHour!$B$4,Usage!$C$5:$C$11,0),MATCH(UsagePerHour!DU$4,Usage!$D$3:$ABF$3,0)),"")</f>
        <v>73.827517339046437</v>
      </c>
      <c r="DV12" s="6">
        <f>IFERROR(INDEX(Sales!$D$5:$ABF$18,MATCH(UsagePerHour!$B12,Sales!$C$5:$C$18,0),MATCH(UsagePerHour!DV$4,Sales!$D$3:$ABF$3,0))/DV$2*INDEX(Usage!$D$5:$ABF$11,MATCH(UsagePerHour!$B$4,Usage!$C$5:$C$11,0),MATCH(UsagePerHour!DV$4,Usage!$D$3:$ABF$3,0)),"")</f>
        <v>15.926162962962964</v>
      </c>
      <c r="DW12" s="6">
        <f>IFERROR(INDEX(Sales!$D$5:$ABF$18,MATCH(UsagePerHour!$B12,Sales!$C$5:$C$18,0),MATCH(UsagePerHour!DW$4,Sales!$D$3:$ABF$3,0))/DW$2*INDEX(Usage!$D$5:$ABF$11,MATCH(UsagePerHour!$B$4,Usage!$C$5:$C$11,0),MATCH(UsagePerHour!DW$4,Usage!$D$3:$ABF$3,0)),"")</f>
        <v>34.11469518897438</v>
      </c>
      <c r="DX12" s="6">
        <f>IFERROR(INDEX(Sales!$D$5:$ABF$18,MATCH(UsagePerHour!$B12,Sales!$C$5:$C$18,0),MATCH(UsagePerHour!DX$4,Sales!$D$3:$ABF$3,0))/DX$2*INDEX(Usage!$D$5:$ABF$11,MATCH(UsagePerHour!$B$4,Usage!$C$5:$C$11,0),MATCH(UsagePerHour!DX$4,Usage!$D$3:$ABF$3,0)),"")</f>
        <v>292.76783722580865</v>
      </c>
      <c r="DY12" s="6">
        <f>IFERROR(INDEX(Sales!$D$5:$ABF$18,MATCH(UsagePerHour!$B12,Sales!$C$5:$C$18,0),MATCH(UsagePerHour!DY$4,Sales!$D$3:$ABF$3,0))/DY$2*INDEX(Usage!$D$5:$ABF$11,MATCH(UsagePerHour!$B$4,Usage!$C$5:$C$11,0),MATCH(UsagePerHour!DY$4,Usage!$D$3:$ABF$3,0)),"")</f>
        <v>92.349936519035083</v>
      </c>
      <c r="DZ12" s="6">
        <f>IFERROR(INDEX(Sales!$D$5:$ABF$18,MATCH(UsagePerHour!$B12,Sales!$C$5:$C$18,0),MATCH(UsagePerHour!DZ$4,Sales!$D$3:$ABF$3,0))/DZ$2*INDEX(Usage!$D$5:$ABF$11,MATCH(UsagePerHour!$B$4,Usage!$C$5:$C$11,0),MATCH(UsagePerHour!DZ$4,Usage!$D$3:$ABF$3,0)),"")</f>
        <v>42.681545388986329</v>
      </c>
      <c r="EA12" s="6">
        <f>IFERROR(INDEX(Sales!$D$5:$ABF$18,MATCH(UsagePerHour!$B12,Sales!$C$5:$C$18,0),MATCH(UsagePerHour!EA$4,Sales!$D$3:$ABF$3,0))/EA$2*INDEX(Usage!$D$5:$ABF$11,MATCH(UsagePerHour!$B$4,Usage!$C$5:$C$11,0),MATCH(UsagePerHour!EA$4,Usage!$D$3:$ABF$3,0)),"")</f>
        <v>41.348794705042103</v>
      </c>
      <c r="EB12" s="6">
        <f>IFERROR(INDEX(Sales!$D$5:$ABF$18,MATCH(UsagePerHour!$B12,Sales!$C$5:$C$18,0),MATCH(UsagePerHour!EB$4,Sales!$D$3:$ABF$3,0))/EB$2*INDEX(Usage!$D$5:$ABF$11,MATCH(UsagePerHour!$B$4,Usage!$C$5:$C$11,0),MATCH(UsagePerHour!EB$4,Usage!$D$3:$ABF$3,0)),"")</f>
        <v>16.665399077687123</v>
      </c>
      <c r="EC12" s="6">
        <f>IFERROR(INDEX(Sales!$D$5:$ABF$18,MATCH(UsagePerHour!$B12,Sales!$C$5:$C$18,0),MATCH(UsagePerHour!EC$4,Sales!$D$3:$ABF$3,0))/EC$2*INDEX(Usage!$D$5:$ABF$11,MATCH(UsagePerHour!$B$4,Usage!$C$5:$C$11,0),MATCH(UsagePerHour!EC$4,Usage!$D$3:$ABF$3,0)),"")</f>
        <v>74.182949569444148</v>
      </c>
      <c r="ED12" s="6">
        <f>IFERROR(INDEX(Sales!$D$5:$ABF$18,MATCH(UsagePerHour!$B12,Sales!$C$5:$C$18,0),MATCH(UsagePerHour!ED$4,Sales!$D$3:$ABF$3,0))/ED$2*INDEX(Usage!$D$5:$ABF$11,MATCH(UsagePerHour!$B$4,Usage!$C$5:$C$11,0),MATCH(UsagePerHour!ED$4,Usage!$D$3:$ABF$3,0)),"")</f>
        <v>25.947593909515291</v>
      </c>
      <c r="EE12" s="6">
        <f>IFERROR(INDEX(Sales!$D$5:$ABF$18,MATCH(UsagePerHour!$B12,Sales!$C$5:$C$18,0),MATCH(UsagePerHour!EE$4,Sales!$D$3:$ABF$3,0))/EE$2*INDEX(Usage!$D$5:$ABF$11,MATCH(UsagePerHour!$B$4,Usage!$C$5:$C$11,0),MATCH(UsagePerHour!EE$4,Usage!$D$3:$ABF$3,0)),"")</f>
        <v>297.86553852335322</v>
      </c>
      <c r="EF12" s="6">
        <f>IFERROR(INDEX(Sales!$D$5:$ABF$18,MATCH(UsagePerHour!$B12,Sales!$C$5:$C$18,0),MATCH(UsagePerHour!EF$4,Sales!$D$3:$ABF$3,0))/EF$2*INDEX(Usage!$D$5:$ABF$11,MATCH(UsagePerHour!$B$4,Usage!$C$5:$C$11,0),MATCH(UsagePerHour!EF$4,Usage!$D$3:$ABF$3,0)),"")</f>
        <v>43.075241405948248</v>
      </c>
      <c r="EG12" s="6">
        <f>IFERROR(INDEX(Sales!$D$5:$ABF$18,MATCH(UsagePerHour!$B12,Sales!$C$5:$C$18,0),MATCH(UsagePerHour!EG$4,Sales!$D$3:$ABF$3,0))/EG$2*INDEX(Usage!$D$5:$ABF$11,MATCH(UsagePerHour!$B$4,Usage!$C$5:$C$11,0),MATCH(UsagePerHour!EG$4,Usage!$D$3:$ABF$3,0)),"")</f>
        <v>42.435107832409109</v>
      </c>
      <c r="EH12" s="6">
        <f>IFERROR(INDEX(Sales!$D$5:$ABF$18,MATCH(UsagePerHour!$B12,Sales!$C$5:$C$18,0),MATCH(UsagePerHour!EH$4,Sales!$D$3:$ABF$3,0))/EH$2*INDEX(Usage!$D$5:$ABF$11,MATCH(UsagePerHour!$B$4,Usage!$C$5:$C$11,0),MATCH(UsagePerHour!EH$4,Usage!$D$3:$ABF$3,0)),"")</f>
        <v>40.032346614770056</v>
      </c>
      <c r="EI12" s="6">
        <f>IFERROR(INDEX(Sales!$D$5:$ABF$18,MATCH(UsagePerHour!$B12,Sales!$C$5:$C$18,0),MATCH(UsagePerHour!EI$4,Sales!$D$3:$ABF$3,0))/EI$2*INDEX(Usage!$D$5:$ABF$11,MATCH(UsagePerHour!$B$4,Usage!$C$5:$C$11,0),MATCH(UsagePerHour!EI$4,Usage!$D$3:$ABF$3,0)),"")</f>
        <v>54.161667176280801</v>
      </c>
      <c r="EJ12" s="6">
        <f>IFERROR(INDEX(Sales!$D$5:$ABF$18,MATCH(UsagePerHour!$B12,Sales!$C$5:$C$18,0),MATCH(UsagePerHour!EJ$4,Sales!$D$3:$ABF$3,0))/EJ$2*INDEX(Usage!$D$5:$ABF$11,MATCH(UsagePerHour!$B$4,Usage!$C$5:$C$11,0),MATCH(UsagePerHour!EJ$4,Usage!$D$3:$ABF$3,0)),"")</f>
        <v>14.201802049659536</v>
      </c>
      <c r="EK12" s="6">
        <f>IFERROR(INDEX(Sales!$D$5:$ABF$18,MATCH(UsagePerHour!$B12,Sales!$C$5:$C$18,0),MATCH(UsagePerHour!EK$4,Sales!$D$3:$ABF$3,0))/EK$2*INDEX(Usage!$D$5:$ABF$11,MATCH(UsagePerHour!$B$4,Usage!$C$5:$C$11,0),MATCH(UsagePerHour!EK$4,Usage!$D$3:$ABF$3,0)),"")</f>
        <v>46.127817411818206</v>
      </c>
      <c r="EL12" s="6">
        <f>IFERROR(INDEX(Sales!$D$5:$ABF$18,MATCH(UsagePerHour!$B12,Sales!$C$5:$C$18,0),MATCH(UsagePerHour!EL$4,Sales!$D$3:$ABF$3,0))/EL$2*INDEX(Usage!$D$5:$ABF$11,MATCH(UsagePerHour!$B$4,Usage!$C$5:$C$11,0),MATCH(UsagePerHour!EL$4,Usage!$D$3:$ABF$3,0)),"")</f>
        <v>295.15617073148871</v>
      </c>
      <c r="EM12" s="6">
        <f>IFERROR(INDEX(Sales!$D$5:$ABF$18,MATCH(UsagePerHour!$B12,Sales!$C$5:$C$18,0),MATCH(UsagePerHour!EM$4,Sales!$D$3:$ABF$3,0))/EM$2*INDEX(Usage!$D$5:$ABF$11,MATCH(UsagePerHour!$B$4,Usage!$C$5:$C$11,0),MATCH(UsagePerHour!EM$4,Usage!$D$3:$ABF$3,0)),"")</f>
        <v>38.746996487292265</v>
      </c>
      <c r="EN12" s="6">
        <f>IFERROR(INDEX(Sales!$D$5:$ABF$18,MATCH(UsagePerHour!$B12,Sales!$C$5:$C$18,0),MATCH(UsagePerHour!EN$4,Sales!$D$3:$ABF$3,0))/EN$2*INDEX(Usage!$D$5:$ABF$11,MATCH(UsagePerHour!$B$4,Usage!$C$5:$C$11,0),MATCH(UsagePerHour!EN$4,Usage!$D$3:$ABF$3,0)),"")</f>
        <v>59.483616716371664</v>
      </c>
      <c r="EO12" s="6">
        <f>IFERROR(INDEX(Sales!$D$5:$ABF$18,MATCH(UsagePerHour!$B12,Sales!$C$5:$C$18,0),MATCH(UsagePerHour!EO$4,Sales!$D$3:$ABF$3,0))/EO$2*INDEX(Usage!$D$5:$ABF$11,MATCH(UsagePerHour!$B$4,Usage!$C$5:$C$11,0),MATCH(UsagePerHour!EO$4,Usage!$D$3:$ABF$3,0)),"")</f>
        <v>27.31806225535216</v>
      </c>
      <c r="EP12" s="6">
        <f>IFERROR(INDEX(Sales!$D$5:$ABF$18,MATCH(UsagePerHour!$B12,Sales!$C$5:$C$18,0),MATCH(UsagePerHour!EP$4,Sales!$D$3:$ABF$3,0))/EP$2*INDEX(Usage!$D$5:$ABF$11,MATCH(UsagePerHour!$B$4,Usage!$C$5:$C$11,0),MATCH(UsagePerHour!EP$4,Usage!$D$3:$ABF$3,0)),"")</f>
        <v>103.18299764282018</v>
      </c>
      <c r="EQ12" s="6">
        <f>IFERROR(INDEX(Sales!$D$5:$ABF$18,MATCH(UsagePerHour!$B12,Sales!$C$5:$C$18,0),MATCH(UsagePerHour!EQ$4,Sales!$D$3:$ABF$3,0))/EQ$2*INDEX(Usage!$D$5:$ABF$11,MATCH(UsagePerHour!$B$4,Usage!$C$5:$C$11,0),MATCH(UsagePerHour!EQ$4,Usage!$D$3:$ABF$3,0)),"")</f>
        <v>28.919072948328267</v>
      </c>
      <c r="ER12" s="6">
        <f>IFERROR(INDEX(Sales!$D$5:$ABF$18,MATCH(UsagePerHour!$B12,Sales!$C$5:$C$18,0),MATCH(UsagePerHour!ER$4,Sales!$D$3:$ABF$3,0))/ER$2*INDEX(Usage!$D$5:$ABF$11,MATCH(UsagePerHour!$B$4,Usage!$C$5:$C$11,0),MATCH(UsagePerHour!ER$4,Usage!$D$3:$ABF$3,0)),"")</f>
        <v>46.497547856351844</v>
      </c>
      <c r="ES12" s="6">
        <f>IFERROR(INDEX(Sales!$D$5:$ABF$18,MATCH(UsagePerHour!$B12,Sales!$C$5:$C$18,0),MATCH(UsagePerHour!ES$4,Sales!$D$3:$ABF$3,0))/ES$2*INDEX(Usage!$D$5:$ABF$11,MATCH(UsagePerHour!$B$4,Usage!$C$5:$C$11,0),MATCH(UsagePerHour!ES$4,Usage!$D$3:$ABF$3,0)),"")</f>
        <v>288.08888104678618</v>
      </c>
      <c r="ET12" s="6">
        <f>IFERROR(INDEX(Sales!$D$5:$ABF$18,MATCH(UsagePerHour!$B12,Sales!$C$5:$C$18,0),MATCH(UsagePerHour!ET$4,Sales!$D$3:$ABF$3,0))/ET$2*INDEX(Usage!$D$5:$ABF$11,MATCH(UsagePerHour!$B$4,Usage!$C$5:$C$11,0),MATCH(UsagePerHour!ET$4,Usage!$D$3:$ABF$3,0)),"")</f>
        <v>29.443962431522269</v>
      </c>
      <c r="EU12" s="6">
        <f>IFERROR(INDEX(Sales!$D$5:$ABF$18,MATCH(UsagePerHour!$B12,Sales!$C$5:$C$18,0),MATCH(UsagePerHour!EU$4,Sales!$D$3:$ABF$3,0))/EU$2*INDEX(Usage!$D$5:$ABF$11,MATCH(UsagePerHour!$B$4,Usage!$C$5:$C$11,0),MATCH(UsagePerHour!EU$4,Usage!$D$3:$ABF$3,0)),"")</f>
        <v>75.985201805041569</v>
      </c>
      <c r="EV12" s="6">
        <f>IFERROR(INDEX(Sales!$D$5:$ABF$18,MATCH(UsagePerHour!$B12,Sales!$C$5:$C$18,0),MATCH(UsagePerHour!EV$4,Sales!$D$3:$ABF$3,0))/EV$2*INDEX(Usage!$D$5:$ABF$11,MATCH(UsagePerHour!$B$4,Usage!$C$5:$C$11,0),MATCH(UsagePerHour!EV$4,Usage!$D$3:$ABF$3,0)),"")</f>
        <v>48.389732670407547</v>
      </c>
      <c r="EW12" s="6">
        <f>IFERROR(INDEX(Sales!$D$5:$ABF$18,MATCH(UsagePerHour!$B12,Sales!$C$5:$C$18,0),MATCH(UsagePerHour!EW$4,Sales!$D$3:$ABF$3,0))/EW$2*INDEX(Usage!$D$5:$ABF$11,MATCH(UsagePerHour!$B$4,Usage!$C$5:$C$11,0),MATCH(UsagePerHour!EW$4,Usage!$D$3:$ABF$3,0)),"")</f>
        <v>76.542699882464248</v>
      </c>
      <c r="EX12" s="6">
        <f>IFERROR(INDEX(Sales!$D$5:$ABF$18,MATCH(UsagePerHour!$B12,Sales!$C$5:$C$18,0),MATCH(UsagePerHour!EX$4,Sales!$D$3:$ABF$3,0))/EX$2*INDEX(Usage!$D$5:$ABF$11,MATCH(UsagePerHour!$B$4,Usage!$C$5:$C$11,0),MATCH(UsagePerHour!EX$4,Usage!$D$3:$ABF$3,0)),"")</f>
        <v>27.776035672196222</v>
      </c>
      <c r="EY12" s="6">
        <f>IFERROR(INDEX(Sales!$D$5:$ABF$18,MATCH(UsagePerHour!$B12,Sales!$C$5:$C$18,0),MATCH(UsagePerHour!EY$4,Sales!$D$3:$ABF$3,0))/EY$2*INDEX(Usage!$D$5:$ABF$11,MATCH(UsagePerHour!$B$4,Usage!$C$5:$C$11,0),MATCH(UsagePerHour!EY$4,Usage!$D$3:$ABF$3,0)),"")</f>
        <v>29.319035868048783</v>
      </c>
      <c r="EZ12" s="6">
        <f>IFERROR(INDEX(Sales!$D$5:$ABF$18,MATCH(UsagePerHour!$B12,Sales!$C$5:$C$18,0),MATCH(UsagePerHour!EZ$4,Sales!$D$3:$ABF$3,0))/EZ$2*INDEX(Usage!$D$5:$ABF$11,MATCH(UsagePerHour!$B$4,Usage!$C$5:$C$11,0),MATCH(UsagePerHour!EZ$4,Usage!$D$3:$ABF$3,0)),"")</f>
        <v>295.29366911770859</v>
      </c>
      <c r="FA12" s="6">
        <f>IFERROR(INDEX(Sales!$D$5:$ABF$18,MATCH(UsagePerHour!$B12,Sales!$C$5:$C$18,0),MATCH(UsagePerHour!FA$4,Sales!$D$3:$ABF$3,0))/FA$2*INDEX(Usage!$D$5:$ABF$11,MATCH(UsagePerHour!$B$4,Usage!$C$5:$C$11,0),MATCH(UsagePerHour!FA$4,Usage!$D$3:$ABF$3,0)),"")</f>
        <v>45.0002276141485</v>
      </c>
      <c r="FB12" s="6">
        <f>IFERROR(INDEX(Sales!$D$5:$ABF$18,MATCH(UsagePerHour!$B12,Sales!$C$5:$C$18,0),MATCH(UsagePerHour!FB$4,Sales!$D$3:$ABF$3,0))/FB$2*INDEX(Usage!$D$5:$ABF$11,MATCH(UsagePerHour!$B$4,Usage!$C$5:$C$11,0),MATCH(UsagePerHour!FB$4,Usage!$D$3:$ABF$3,0)),"")</f>
        <v>13.709419484216607</v>
      </c>
      <c r="FC12" s="6">
        <f>IFERROR(INDEX(Sales!$D$5:$ABF$18,MATCH(UsagePerHour!$B12,Sales!$C$5:$C$18,0),MATCH(UsagePerHour!FC$4,Sales!$D$3:$ABF$3,0))/FC$2*INDEX(Usage!$D$5:$ABF$11,MATCH(UsagePerHour!$B$4,Usage!$C$5:$C$11,0),MATCH(UsagePerHour!FC$4,Usage!$D$3:$ABF$3,0)),"")</f>
        <v>30.322725547260536</v>
      </c>
      <c r="FD12" s="6">
        <f>IFERROR(INDEX(Sales!$D$5:$ABF$18,MATCH(UsagePerHour!$B12,Sales!$C$5:$C$18,0),MATCH(UsagePerHour!FD$4,Sales!$D$3:$ABF$3,0))/FD$2*INDEX(Usage!$D$5:$ABF$11,MATCH(UsagePerHour!$B$4,Usage!$C$5:$C$11,0),MATCH(UsagePerHour!FD$4,Usage!$D$3:$ABF$3,0)),"")</f>
        <v>30.894134324190816</v>
      </c>
      <c r="FE12" s="6">
        <f>IFERROR(INDEX(Sales!$D$5:$ABF$18,MATCH(UsagePerHour!$B12,Sales!$C$5:$C$18,0),MATCH(UsagePerHour!FE$4,Sales!$D$3:$ABF$3,0))/FE$2*INDEX(Usage!$D$5:$ABF$11,MATCH(UsagePerHour!$B$4,Usage!$C$5:$C$11,0),MATCH(UsagePerHour!FE$4,Usage!$D$3:$ABF$3,0)),"")</f>
        <v>2.3834500733018409</v>
      </c>
      <c r="FF12" s="6">
        <f>IFERROR(INDEX(Sales!$D$5:$ABF$18,MATCH(UsagePerHour!$B12,Sales!$C$5:$C$18,0),MATCH(UsagePerHour!FF$4,Sales!$D$3:$ABF$3,0))/FF$2*INDEX(Usage!$D$5:$ABF$11,MATCH(UsagePerHour!$B$4,Usage!$C$5:$C$11,0),MATCH(UsagePerHour!FF$4,Usage!$D$3:$ABF$3,0)),"")</f>
        <v>11.322986200168799</v>
      </c>
      <c r="FG12" s="6">
        <f>IFERROR(INDEX(Sales!$D$5:$ABF$18,MATCH(UsagePerHour!$B12,Sales!$C$5:$C$18,0),MATCH(UsagePerHour!FG$4,Sales!$D$3:$ABF$3,0))/FG$2*INDEX(Usage!$D$5:$ABF$11,MATCH(UsagePerHour!$B$4,Usage!$C$5:$C$11,0),MATCH(UsagePerHour!FG$4,Usage!$D$3:$ABF$3,0)),"")</f>
        <v>45.935504738493385</v>
      </c>
      <c r="FH12" s="6">
        <f>IFERROR(INDEX(Sales!$D$5:$ABF$18,MATCH(UsagePerHour!$B12,Sales!$C$5:$C$18,0),MATCH(UsagePerHour!FH$4,Sales!$D$3:$ABF$3,0))/FH$2*INDEX(Usage!$D$5:$ABF$11,MATCH(UsagePerHour!$B$4,Usage!$C$5:$C$11,0),MATCH(UsagePerHour!FH$4,Usage!$D$3:$ABF$3,0)),"")</f>
        <v>11.087771701668121</v>
      </c>
      <c r="FI12" s="6">
        <f>IFERROR(INDEX(Sales!$D$5:$ABF$18,MATCH(UsagePerHour!$B12,Sales!$C$5:$C$18,0),MATCH(UsagePerHour!FI$4,Sales!$D$3:$ABF$3,0))/FI$2*INDEX(Usage!$D$5:$ABF$11,MATCH(UsagePerHour!$B$4,Usage!$C$5:$C$11,0),MATCH(UsagePerHour!FI$4,Usage!$D$3:$ABF$3,0)),"")</f>
        <v>7.6182598205944503</v>
      </c>
      <c r="FJ12" s="6">
        <f>IFERROR(INDEX(Sales!$D$5:$ABF$18,MATCH(UsagePerHour!$B12,Sales!$C$5:$C$18,0),MATCH(UsagePerHour!FJ$4,Sales!$D$3:$ABF$3,0))/FJ$2*INDEX(Usage!$D$5:$ABF$11,MATCH(UsagePerHour!$B$4,Usage!$C$5:$C$11,0),MATCH(UsagePerHour!FJ$4,Usage!$D$3:$ABF$3,0)),"")</f>
        <v>15.716696747666232</v>
      </c>
      <c r="FK12" s="6">
        <f>IFERROR(INDEX(Sales!$D$5:$ABF$18,MATCH(UsagePerHour!$B12,Sales!$C$5:$C$18,0),MATCH(UsagePerHour!FK$4,Sales!$D$3:$ABF$3,0))/FK$2*INDEX(Usage!$D$5:$ABF$11,MATCH(UsagePerHour!$B$4,Usage!$C$5:$C$11,0),MATCH(UsagePerHour!FK$4,Usage!$D$3:$ABF$3,0)),"")</f>
        <v>53.898695452658259</v>
      </c>
      <c r="FL12" s="6">
        <f>IFERROR(INDEX(Sales!$D$5:$ABF$18,MATCH(UsagePerHour!$B12,Sales!$C$5:$C$18,0),MATCH(UsagePerHour!FL$4,Sales!$D$3:$ABF$3,0))/FL$2*INDEX(Usage!$D$5:$ABF$11,MATCH(UsagePerHour!$B$4,Usage!$C$5:$C$11,0),MATCH(UsagePerHour!FL$4,Usage!$D$3:$ABF$3,0)),"")</f>
        <v>35.183348026133054</v>
      </c>
      <c r="FM12" s="6">
        <f>IFERROR(INDEX(Sales!$D$5:$ABF$18,MATCH(UsagePerHour!$B12,Sales!$C$5:$C$18,0),MATCH(UsagePerHour!FM$4,Sales!$D$3:$ABF$3,0))/FM$2*INDEX(Usage!$D$5:$ABF$11,MATCH(UsagePerHour!$B$4,Usage!$C$5:$C$11,0),MATCH(UsagePerHour!FM$4,Usage!$D$3:$ABF$3,0)),"")</f>
        <v>64.419163636171703</v>
      </c>
      <c r="FN12" s="6">
        <f>IFERROR(INDEX(Sales!$D$5:$ABF$18,MATCH(UsagePerHour!$B12,Sales!$C$5:$C$18,0),MATCH(UsagePerHour!FN$4,Sales!$D$3:$ABF$3,0))/FN$2*INDEX(Usage!$D$5:$ABF$11,MATCH(UsagePerHour!$B$4,Usage!$C$5:$C$11,0),MATCH(UsagePerHour!FN$4,Usage!$D$3:$ABF$3,0)),"")</f>
        <v>141.93789516554389</v>
      </c>
      <c r="FO12" s="6">
        <f>IFERROR(INDEX(Sales!$D$5:$ABF$18,MATCH(UsagePerHour!$B12,Sales!$C$5:$C$18,0),MATCH(UsagePerHour!FO$4,Sales!$D$3:$ABF$3,0))/FO$2*INDEX(Usage!$D$5:$ABF$11,MATCH(UsagePerHour!$B$4,Usage!$C$5:$C$11,0),MATCH(UsagePerHour!FO$4,Usage!$D$3:$ABF$3,0)),"")</f>
        <v>57.280459924690696</v>
      </c>
      <c r="FP12" s="6">
        <f>IFERROR(INDEX(Sales!$D$5:$ABF$18,MATCH(UsagePerHour!$B12,Sales!$C$5:$C$18,0),MATCH(UsagePerHour!FP$4,Sales!$D$3:$ABF$3,0))/FP$2*INDEX(Usage!$D$5:$ABF$11,MATCH(UsagePerHour!$B$4,Usage!$C$5:$C$11,0),MATCH(UsagePerHour!FP$4,Usage!$D$3:$ABF$3,0)),"")</f>
        <v>30.318799870942204</v>
      </c>
      <c r="FQ12" s="6">
        <f>IFERROR(INDEX(Sales!$D$5:$ABF$18,MATCH(UsagePerHour!$B12,Sales!$C$5:$C$18,0),MATCH(UsagePerHour!FQ$4,Sales!$D$3:$ABF$3,0))/FQ$2*INDEX(Usage!$D$5:$ABF$11,MATCH(UsagePerHour!$B$4,Usage!$C$5:$C$11,0),MATCH(UsagePerHour!FQ$4,Usage!$D$3:$ABF$3,0)),"")</f>
        <v>23.922277274506889</v>
      </c>
      <c r="FR12" s="6">
        <f>IFERROR(INDEX(Sales!$D$5:$ABF$18,MATCH(UsagePerHour!$B12,Sales!$C$5:$C$18,0),MATCH(UsagePerHour!FR$4,Sales!$D$3:$ABF$3,0))/FR$2*INDEX(Usage!$D$5:$ABF$11,MATCH(UsagePerHour!$B$4,Usage!$C$5:$C$11,0),MATCH(UsagePerHour!FR$4,Usage!$D$3:$ABF$3,0)),"")</f>
        <v>65.399790846456696</v>
      </c>
      <c r="FS12" s="6">
        <f>IFERROR(INDEX(Sales!$D$5:$ABF$18,MATCH(UsagePerHour!$B12,Sales!$C$5:$C$18,0),MATCH(UsagePerHour!FS$4,Sales!$D$3:$ABF$3,0))/FS$2*INDEX(Usage!$D$5:$ABF$11,MATCH(UsagePerHour!$B$4,Usage!$C$5:$C$11,0),MATCH(UsagePerHour!FS$4,Usage!$D$3:$ABF$3,0)),"")</f>
        <v>66.398430346631784</v>
      </c>
      <c r="FT12" s="6">
        <f>IFERROR(INDEX(Sales!$D$5:$ABF$18,MATCH(UsagePerHour!$B12,Sales!$C$5:$C$18,0),MATCH(UsagePerHour!FT$4,Sales!$D$3:$ABF$3,0))/FT$2*INDEX(Usage!$D$5:$ABF$11,MATCH(UsagePerHour!$B$4,Usage!$C$5:$C$11,0),MATCH(UsagePerHour!FT$4,Usage!$D$3:$ABF$3,0)),"")</f>
        <v>24.642773483251347</v>
      </c>
      <c r="FU12" s="6">
        <f>IFERROR(INDEX(Sales!$D$5:$ABF$18,MATCH(UsagePerHour!$B12,Sales!$C$5:$C$18,0),MATCH(UsagePerHour!FU$4,Sales!$D$3:$ABF$3,0))/FU$2*INDEX(Usage!$D$5:$ABF$11,MATCH(UsagePerHour!$B$4,Usage!$C$5:$C$11,0),MATCH(UsagePerHour!FU$4,Usage!$D$3:$ABF$3,0)),"")</f>
        <v>326.64436153833816</v>
      </c>
      <c r="FV12" s="6">
        <f>IFERROR(INDEX(Sales!$D$5:$ABF$18,MATCH(UsagePerHour!$B12,Sales!$C$5:$C$18,0),MATCH(UsagePerHour!FV$4,Sales!$D$3:$ABF$3,0))/FV$2*INDEX(Usage!$D$5:$ABF$11,MATCH(UsagePerHour!$B$4,Usage!$C$5:$C$11,0),MATCH(UsagePerHour!FV$4,Usage!$D$3:$ABF$3,0)),"")</f>
        <v>40.5936121303845</v>
      </c>
      <c r="FW12" s="6">
        <f>IFERROR(INDEX(Sales!$D$5:$ABF$18,MATCH(UsagePerHour!$B12,Sales!$C$5:$C$18,0),MATCH(UsagePerHour!FW$4,Sales!$D$3:$ABF$3,0))/FW$2*INDEX(Usage!$D$5:$ABF$11,MATCH(UsagePerHour!$B$4,Usage!$C$5:$C$11,0),MATCH(UsagePerHour!FW$4,Usage!$D$3:$ABF$3,0)),"")</f>
        <v>46.054354484114356</v>
      </c>
      <c r="FX12" s="6">
        <f>IFERROR(INDEX(Sales!$D$5:$ABF$18,MATCH(UsagePerHour!$B12,Sales!$C$5:$C$18,0),MATCH(UsagePerHour!FX$4,Sales!$D$3:$ABF$3,0))/FX$2*INDEX(Usage!$D$5:$ABF$11,MATCH(UsagePerHour!$B$4,Usage!$C$5:$C$11,0),MATCH(UsagePerHour!FX$4,Usage!$D$3:$ABF$3,0)),"")</f>
        <v>22.524732014878783</v>
      </c>
      <c r="FY12" s="6">
        <f>IFERROR(INDEX(Sales!$D$5:$ABF$18,MATCH(UsagePerHour!$B12,Sales!$C$5:$C$18,0),MATCH(UsagePerHour!FY$4,Sales!$D$3:$ABF$3,0))/FY$2*INDEX(Usage!$D$5:$ABF$11,MATCH(UsagePerHour!$B$4,Usage!$C$5:$C$11,0),MATCH(UsagePerHour!FY$4,Usage!$D$3:$ABF$3,0)),"")</f>
        <v>63.482542900499624</v>
      </c>
      <c r="FZ12" s="6">
        <f>IFERROR(INDEX(Sales!$D$5:$ABF$18,MATCH(UsagePerHour!$B12,Sales!$C$5:$C$18,0),MATCH(UsagePerHour!FZ$4,Sales!$D$3:$ABF$3,0))/FZ$2*INDEX(Usage!$D$5:$ABF$11,MATCH(UsagePerHour!$B$4,Usage!$C$5:$C$11,0),MATCH(UsagePerHour!FZ$4,Usage!$D$3:$ABF$3,0)),"")</f>
        <v>37.890375035721689</v>
      </c>
      <c r="GA12" s="6">
        <f>IFERROR(INDEX(Sales!$D$5:$ABF$18,MATCH(UsagePerHour!$B12,Sales!$C$5:$C$18,0),MATCH(UsagePerHour!GA$4,Sales!$D$3:$ABF$3,0))/GA$2*INDEX(Usage!$D$5:$ABF$11,MATCH(UsagePerHour!$B$4,Usage!$C$5:$C$11,0),MATCH(UsagePerHour!GA$4,Usage!$D$3:$ABF$3,0)),"")</f>
        <v>35.820535528235048</v>
      </c>
      <c r="GB12" s="6">
        <f>IFERROR(INDEX(Sales!$D$5:$ABF$18,MATCH(UsagePerHour!$B12,Sales!$C$5:$C$18,0),MATCH(UsagePerHour!GB$4,Sales!$D$3:$ABF$3,0))/GB$2*INDEX(Usage!$D$5:$ABF$11,MATCH(UsagePerHour!$B$4,Usage!$C$5:$C$11,0),MATCH(UsagePerHour!GB$4,Usage!$D$3:$ABF$3,0)),"")</f>
        <v>238.85174432729215</v>
      </c>
      <c r="GC12" s="6">
        <f>IFERROR(INDEX(Sales!$D$5:$ABF$18,MATCH(UsagePerHour!$B12,Sales!$C$5:$C$18,0),MATCH(UsagePerHour!GC$4,Sales!$D$3:$ABF$3,0))/GC$2*INDEX(Usage!$D$5:$ABF$11,MATCH(UsagePerHour!$B$4,Usage!$C$5:$C$11,0),MATCH(UsagePerHour!GC$4,Usage!$D$3:$ABF$3,0)),"")</f>
        <v>38.64459971444311</v>
      </c>
      <c r="GD12" s="6">
        <f>IFERROR(INDEX(Sales!$D$5:$ABF$18,MATCH(UsagePerHour!$B12,Sales!$C$5:$C$18,0),MATCH(UsagePerHour!GD$4,Sales!$D$3:$ABF$3,0))/GD$2*INDEX(Usage!$D$5:$ABF$11,MATCH(UsagePerHour!$B$4,Usage!$C$5:$C$11,0),MATCH(UsagePerHour!GD$4,Usage!$D$3:$ABF$3,0)),"")</f>
        <v>38.207318743049129</v>
      </c>
      <c r="GE12" s="6">
        <f>IFERROR(INDEX(Sales!$D$5:$ABF$18,MATCH(UsagePerHour!$B12,Sales!$C$5:$C$18,0),MATCH(UsagePerHour!GE$4,Sales!$D$3:$ABF$3,0))/GE$2*INDEX(Usage!$D$5:$ABF$11,MATCH(UsagePerHour!$B$4,Usage!$C$5:$C$11,0),MATCH(UsagePerHour!GE$4,Usage!$D$3:$ABF$3,0)),"")</f>
        <v>25.380072763842875</v>
      </c>
      <c r="GF12" s="6">
        <f>IFERROR(INDEX(Sales!$D$5:$ABF$18,MATCH(UsagePerHour!$B12,Sales!$C$5:$C$18,0),MATCH(UsagePerHour!GF$4,Sales!$D$3:$ABF$3,0))/GF$2*INDEX(Usage!$D$5:$ABF$11,MATCH(UsagePerHour!$B$4,Usage!$C$5:$C$11,0),MATCH(UsagePerHour!GF$4,Usage!$D$3:$ABF$3,0)),"")</f>
        <v>73.899421249161122</v>
      </c>
      <c r="GG12" s="6">
        <f>IFERROR(INDEX(Sales!$D$5:$ABF$18,MATCH(UsagePerHour!$B12,Sales!$C$5:$C$18,0),MATCH(UsagePerHour!GG$4,Sales!$D$3:$ABF$3,0))/GG$2*INDEX(Usage!$D$5:$ABF$11,MATCH(UsagePerHour!$B$4,Usage!$C$5:$C$11,0),MATCH(UsagePerHour!GG$4,Usage!$D$3:$ABF$3,0)),"")</f>
        <v>44.917548053935164</v>
      </c>
      <c r="GH12" s="6">
        <f>IFERROR(INDEX(Sales!$D$5:$ABF$18,MATCH(UsagePerHour!$B12,Sales!$C$5:$C$18,0),MATCH(UsagePerHour!GH$4,Sales!$D$3:$ABF$3,0))/GH$2*INDEX(Usage!$D$5:$ABF$11,MATCH(UsagePerHour!$B$4,Usage!$C$5:$C$11,0),MATCH(UsagePerHour!GH$4,Usage!$D$3:$ABF$3,0)),"")</f>
        <v>30.711096419143217</v>
      </c>
      <c r="GI12" s="6">
        <f>IFERROR(INDEX(Sales!$D$5:$ABF$18,MATCH(UsagePerHour!$B12,Sales!$C$5:$C$18,0),MATCH(UsagePerHour!GI$4,Sales!$D$3:$ABF$3,0))/GI$2*INDEX(Usage!$D$5:$ABF$11,MATCH(UsagePerHour!$B$4,Usage!$C$5:$C$11,0),MATCH(UsagePerHour!GI$4,Usage!$D$3:$ABF$3,0)),"")</f>
        <v>330.29681526088189</v>
      </c>
      <c r="GJ12" s="6">
        <f>IFERROR(INDEX(Sales!$D$5:$ABF$18,MATCH(UsagePerHour!$B12,Sales!$C$5:$C$18,0),MATCH(UsagePerHour!GJ$4,Sales!$D$3:$ABF$3,0))/GJ$2*INDEX(Usage!$D$5:$ABF$11,MATCH(UsagePerHour!$B$4,Usage!$C$5:$C$11,0),MATCH(UsagePerHour!GJ$4,Usage!$D$3:$ABF$3,0)),"")</f>
        <v>27.139880878211677</v>
      </c>
      <c r="GK12" s="6">
        <f>IFERROR(INDEX(Sales!$D$5:$ABF$18,MATCH(UsagePerHour!$B12,Sales!$C$5:$C$18,0),MATCH(UsagePerHour!GK$4,Sales!$D$3:$ABF$3,0))/GK$2*INDEX(Usage!$D$5:$ABF$11,MATCH(UsagePerHour!$B$4,Usage!$C$5:$C$11,0),MATCH(UsagePerHour!GK$4,Usage!$D$3:$ABF$3,0)),"")</f>
        <v>32.122660094403344</v>
      </c>
      <c r="GL12" s="6">
        <f>IFERROR(INDEX(Sales!$D$5:$ABF$18,MATCH(UsagePerHour!$B12,Sales!$C$5:$C$18,0),MATCH(UsagePerHour!GL$4,Sales!$D$3:$ABF$3,0))/GL$2*INDEX(Usage!$D$5:$ABF$11,MATCH(UsagePerHour!$B$4,Usage!$C$5:$C$11,0),MATCH(UsagePerHour!GL$4,Usage!$D$3:$ABF$3,0)),"")</f>
        <v>28.575541905837571</v>
      </c>
      <c r="GM12" s="6">
        <f>IFERROR(INDEX(Sales!$D$5:$ABF$18,MATCH(UsagePerHour!$B12,Sales!$C$5:$C$18,0),MATCH(UsagePerHour!GM$4,Sales!$D$3:$ABF$3,0))/GM$2*INDEX(Usage!$D$5:$ABF$11,MATCH(UsagePerHour!$B$4,Usage!$C$5:$C$11,0),MATCH(UsagePerHour!GM$4,Usage!$D$3:$ABF$3,0)),"")</f>
        <v>49.114278412786916</v>
      </c>
      <c r="GN12" s="6">
        <f>IFERROR(INDEX(Sales!$D$5:$ABF$18,MATCH(UsagePerHour!$B12,Sales!$C$5:$C$18,0),MATCH(UsagePerHour!GN$4,Sales!$D$3:$ABF$3,0))/GN$2*INDEX(Usage!$D$5:$ABF$11,MATCH(UsagePerHour!$B$4,Usage!$C$5:$C$11,0),MATCH(UsagePerHour!GN$4,Usage!$D$3:$ABF$3,0)),"")</f>
        <v>31.479387999401467</v>
      </c>
      <c r="GO12" s="6">
        <f>IFERROR(INDEX(Sales!$D$5:$ABF$18,MATCH(UsagePerHour!$B12,Sales!$C$5:$C$18,0),MATCH(UsagePerHour!GO$4,Sales!$D$3:$ABF$3,0))/GO$2*INDEX(Usage!$D$5:$ABF$11,MATCH(UsagePerHour!$B$4,Usage!$C$5:$C$11,0),MATCH(UsagePerHour!GO$4,Usage!$D$3:$ABF$3,0)),"")</f>
        <v>35.853987289361577</v>
      </c>
      <c r="GP12" s="6">
        <f>IFERROR(INDEX(Sales!$D$5:$ABF$18,MATCH(UsagePerHour!$B12,Sales!$C$5:$C$18,0),MATCH(UsagePerHour!GP$4,Sales!$D$3:$ABF$3,0))/GP$2*INDEX(Usage!$D$5:$ABF$11,MATCH(UsagePerHour!$B$4,Usage!$C$5:$C$11,0),MATCH(UsagePerHour!GP$4,Usage!$D$3:$ABF$3,0)),"")</f>
        <v>515.62906261600881</v>
      </c>
      <c r="GQ12" s="6">
        <f>IFERROR(INDEX(Sales!$D$5:$ABF$18,MATCH(UsagePerHour!$B12,Sales!$C$5:$C$18,0),MATCH(UsagePerHour!GQ$4,Sales!$D$3:$ABF$3,0))/GQ$2*INDEX(Usage!$D$5:$ABF$11,MATCH(UsagePerHour!$B$4,Usage!$C$5:$C$11,0),MATCH(UsagePerHour!GQ$4,Usage!$D$3:$ABF$3,0)),"")</f>
        <v>45.79295025428187</v>
      </c>
      <c r="GR12" s="6">
        <f>IFERROR(INDEX(Sales!$D$5:$ABF$18,MATCH(UsagePerHour!$B12,Sales!$C$5:$C$18,0),MATCH(UsagePerHour!GR$4,Sales!$D$3:$ABF$3,0))/GR$2*INDEX(Usage!$D$5:$ABF$11,MATCH(UsagePerHour!$B$4,Usage!$C$5:$C$11,0),MATCH(UsagePerHour!GR$4,Usage!$D$3:$ABF$3,0)),"")</f>
        <v>44.128444770888912</v>
      </c>
      <c r="GS12" s="6">
        <f>IFERROR(INDEX(Sales!$D$5:$ABF$18,MATCH(UsagePerHour!$B12,Sales!$C$5:$C$18,0),MATCH(UsagePerHour!GS$4,Sales!$D$3:$ABF$3,0))/GS$2*INDEX(Usage!$D$5:$ABF$11,MATCH(UsagePerHour!$B$4,Usage!$C$5:$C$11,0),MATCH(UsagePerHour!GS$4,Usage!$D$3:$ABF$3,0)),"")</f>
        <v>22.286010991820039</v>
      </c>
      <c r="GT12" s="6">
        <f>IFERROR(INDEX(Sales!$D$5:$ABF$18,MATCH(UsagePerHour!$B12,Sales!$C$5:$C$18,0),MATCH(UsagePerHour!GT$4,Sales!$D$3:$ABF$3,0))/GT$2*INDEX(Usage!$D$5:$ABF$11,MATCH(UsagePerHour!$B$4,Usage!$C$5:$C$11,0),MATCH(UsagePerHour!GT$4,Usage!$D$3:$ABF$3,0)),"")</f>
        <v>33.941366438787064</v>
      </c>
      <c r="GU12" s="6">
        <f>IFERROR(INDEX(Sales!$D$5:$ABF$18,MATCH(UsagePerHour!$B12,Sales!$C$5:$C$18,0),MATCH(UsagePerHour!GU$4,Sales!$D$3:$ABF$3,0))/GU$2*INDEX(Usage!$D$5:$ABF$11,MATCH(UsagePerHour!$B$4,Usage!$C$5:$C$11,0),MATCH(UsagePerHour!GU$4,Usage!$D$3:$ABF$3,0)),"")</f>
        <v>39.683115135045902</v>
      </c>
      <c r="GV12" s="6">
        <f>IFERROR(INDEX(Sales!$D$5:$ABF$18,MATCH(UsagePerHour!$B12,Sales!$C$5:$C$18,0),MATCH(UsagePerHour!GV$4,Sales!$D$3:$ABF$3,0))/GV$2*INDEX(Usage!$D$5:$ABF$11,MATCH(UsagePerHour!$B$4,Usage!$C$5:$C$11,0),MATCH(UsagePerHour!GV$4,Usage!$D$3:$ABF$3,0)),"")</f>
        <v>27.710977641647794</v>
      </c>
      <c r="GW12" s="6">
        <f>IFERROR(INDEX(Sales!$D$5:$ABF$18,MATCH(UsagePerHour!$B12,Sales!$C$5:$C$18,0),MATCH(UsagePerHour!GW$4,Sales!$D$3:$ABF$3,0))/GW$2*INDEX(Usage!$D$5:$ABF$11,MATCH(UsagePerHour!$B$4,Usage!$C$5:$C$11,0),MATCH(UsagePerHour!GW$4,Usage!$D$3:$ABF$3,0)),"")</f>
        <v>311.20334140615392</v>
      </c>
      <c r="GX12" s="6">
        <f>IFERROR(INDEX(Sales!$D$5:$ABF$18,MATCH(UsagePerHour!$B12,Sales!$C$5:$C$18,0),MATCH(UsagePerHour!GX$4,Sales!$D$3:$ABF$3,0))/GX$2*INDEX(Usage!$D$5:$ABF$11,MATCH(UsagePerHour!$B$4,Usage!$C$5:$C$11,0),MATCH(UsagePerHour!GX$4,Usage!$D$3:$ABF$3,0)),"")</f>
        <v>28.974397144900468</v>
      </c>
      <c r="GY12" s="6">
        <f>IFERROR(INDEX(Sales!$D$5:$ABF$18,MATCH(UsagePerHour!$B12,Sales!$C$5:$C$18,0),MATCH(UsagePerHour!GY$4,Sales!$D$3:$ABF$3,0))/GY$2*INDEX(Usage!$D$5:$ABF$11,MATCH(UsagePerHour!$B$4,Usage!$C$5:$C$11,0),MATCH(UsagePerHour!GY$4,Usage!$D$3:$ABF$3,0)),"")</f>
        <v>58.339842655882222</v>
      </c>
      <c r="GZ12" s="6">
        <f>IFERROR(INDEX(Sales!$D$5:$ABF$18,MATCH(UsagePerHour!$B12,Sales!$C$5:$C$18,0),MATCH(UsagePerHour!GZ$4,Sales!$D$3:$ABF$3,0))/GZ$2*INDEX(Usage!$D$5:$ABF$11,MATCH(UsagePerHour!$B$4,Usage!$C$5:$C$11,0),MATCH(UsagePerHour!GZ$4,Usage!$D$3:$ABF$3,0)),"")</f>
        <v>97.468431137724551</v>
      </c>
      <c r="HA12" s="6">
        <f>IFERROR(INDEX(Sales!$D$5:$ABF$18,MATCH(UsagePerHour!$B12,Sales!$C$5:$C$18,0),MATCH(UsagePerHour!HA$4,Sales!$D$3:$ABF$3,0))/HA$2*INDEX(Usage!$D$5:$ABF$11,MATCH(UsagePerHour!$B$4,Usage!$C$5:$C$11,0),MATCH(UsagePerHour!HA$4,Usage!$D$3:$ABF$3,0)),"")</f>
        <v>78.046727158037754</v>
      </c>
      <c r="HB12" s="6">
        <f>IFERROR(INDEX(Sales!$D$5:$ABF$18,MATCH(UsagePerHour!$B12,Sales!$C$5:$C$18,0),MATCH(UsagePerHour!HB$4,Sales!$D$3:$ABF$3,0))/HB$2*INDEX(Usage!$D$5:$ABF$11,MATCH(UsagePerHour!$B$4,Usage!$C$5:$C$11,0),MATCH(UsagePerHour!HB$4,Usage!$D$3:$ABF$3,0)),"")</f>
        <v>32.736784985872795</v>
      </c>
      <c r="HC12" s="6">
        <f>IFERROR(INDEX(Sales!$D$5:$ABF$18,MATCH(UsagePerHour!$B12,Sales!$C$5:$C$18,0),MATCH(UsagePerHour!HC$4,Sales!$D$3:$ABF$3,0))/HC$2*INDEX(Usage!$D$5:$ABF$11,MATCH(UsagePerHour!$B$4,Usage!$C$5:$C$11,0),MATCH(UsagePerHour!HC$4,Usage!$D$3:$ABF$3,0)),"")</f>
        <v>29.227065638161381</v>
      </c>
      <c r="HD12" s="6">
        <f>IFERROR(INDEX(Sales!$D$5:$ABF$18,MATCH(UsagePerHour!$B12,Sales!$C$5:$C$18,0),MATCH(UsagePerHour!HD$4,Sales!$D$3:$ABF$3,0))/HD$2*INDEX(Usage!$D$5:$ABF$11,MATCH(UsagePerHour!$B$4,Usage!$C$5:$C$11,0),MATCH(UsagePerHour!HD$4,Usage!$D$3:$ABF$3,0)),"")</f>
        <v>291.70399934837496</v>
      </c>
      <c r="HE12" s="6">
        <f>IFERROR(INDEX(Sales!$D$5:$ABF$18,MATCH(UsagePerHour!$B12,Sales!$C$5:$C$18,0),MATCH(UsagePerHour!HE$4,Sales!$D$3:$ABF$3,0))/HE$2*INDEX(Usage!$D$5:$ABF$11,MATCH(UsagePerHour!$B$4,Usage!$C$5:$C$11,0),MATCH(UsagePerHour!HE$4,Usage!$D$3:$ABF$3,0)),"")</f>
        <v>20.083436313688534</v>
      </c>
      <c r="HF12" s="6">
        <f>IFERROR(INDEX(Sales!$D$5:$ABF$18,MATCH(UsagePerHour!$B12,Sales!$C$5:$C$18,0),MATCH(UsagePerHour!HF$4,Sales!$D$3:$ABF$3,0))/HF$2*INDEX(Usage!$D$5:$ABF$11,MATCH(UsagePerHour!$B$4,Usage!$C$5:$C$11,0),MATCH(UsagePerHour!HF$4,Usage!$D$3:$ABF$3,0)),"")</f>
        <v>37.507488947703045</v>
      </c>
      <c r="HG12" s="6">
        <f>IFERROR(INDEX(Sales!$D$5:$ABF$18,MATCH(UsagePerHour!$B12,Sales!$C$5:$C$18,0),MATCH(UsagePerHour!HG$4,Sales!$D$3:$ABF$3,0))/HG$2*INDEX(Usage!$D$5:$ABF$11,MATCH(UsagePerHour!$B$4,Usage!$C$5:$C$11,0),MATCH(UsagePerHour!HG$4,Usage!$D$3:$ABF$3,0)),"")</f>
        <v>30.836379900047326</v>
      </c>
      <c r="HH12" s="6">
        <f>IFERROR(INDEX(Sales!$D$5:$ABF$18,MATCH(UsagePerHour!$B12,Sales!$C$5:$C$18,0),MATCH(UsagePerHour!HH$4,Sales!$D$3:$ABF$3,0))/HH$2*INDEX(Usage!$D$5:$ABF$11,MATCH(UsagePerHour!$B$4,Usage!$C$5:$C$11,0),MATCH(UsagePerHour!HH$4,Usage!$D$3:$ABF$3,0)),"")</f>
        <v>91.87069042715143</v>
      </c>
      <c r="HI12" s="6">
        <f>IFERROR(INDEX(Sales!$D$5:$ABF$18,MATCH(UsagePerHour!$B12,Sales!$C$5:$C$18,0),MATCH(UsagePerHour!HI$4,Sales!$D$3:$ABF$3,0))/HI$2*INDEX(Usage!$D$5:$ABF$11,MATCH(UsagePerHour!$B$4,Usage!$C$5:$C$11,0),MATCH(UsagePerHour!HI$4,Usage!$D$3:$ABF$3,0)),"")</f>
        <v>28.622806861083859</v>
      </c>
      <c r="HJ12" s="6">
        <f>IFERROR(INDEX(Sales!$D$5:$ABF$18,MATCH(UsagePerHour!$B12,Sales!$C$5:$C$18,0),MATCH(UsagePerHour!HJ$4,Sales!$D$3:$ABF$3,0))/HJ$2*INDEX(Usage!$D$5:$ABF$11,MATCH(UsagePerHour!$B$4,Usage!$C$5:$C$11,0),MATCH(UsagePerHour!HJ$4,Usage!$D$3:$ABF$3,0)),"")</f>
        <v>25.391605827558841</v>
      </c>
      <c r="HK12" s="6">
        <f>IFERROR(INDEX(Sales!$D$5:$ABF$18,MATCH(UsagePerHour!$B12,Sales!$C$5:$C$18,0),MATCH(UsagePerHour!HK$4,Sales!$D$3:$ABF$3,0))/HK$2*INDEX(Usage!$D$5:$ABF$11,MATCH(UsagePerHour!$B$4,Usage!$C$5:$C$11,0),MATCH(UsagePerHour!HK$4,Usage!$D$3:$ABF$3,0)),"")</f>
        <v>237.72861731033237</v>
      </c>
      <c r="HL12" s="6">
        <f>IFERROR(INDEX(Sales!$D$5:$ABF$18,MATCH(UsagePerHour!$B12,Sales!$C$5:$C$18,0),MATCH(UsagePerHour!HL$4,Sales!$D$3:$ABF$3,0))/HL$2*INDEX(Usage!$D$5:$ABF$11,MATCH(UsagePerHour!$B$4,Usage!$C$5:$C$11,0),MATCH(UsagePerHour!HL$4,Usage!$D$3:$ABF$3,0)),"")</f>
        <v>36.326807737793551</v>
      </c>
      <c r="HM12" s="6">
        <f>IFERROR(INDEX(Sales!$D$5:$ABF$18,MATCH(UsagePerHour!$B12,Sales!$C$5:$C$18,0),MATCH(UsagePerHour!HM$4,Sales!$D$3:$ABF$3,0))/HM$2*INDEX(Usage!$D$5:$ABF$11,MATCH(UsagePerHour!$B$4,Usage!$C$5:$C$11,0),MATCH(UsagePerHour!HM$4,Usage!$D$3:$ABF$3,0)),"")</f>
        <v>62.295840104225036</v>
      </c>
      <c r="HN12" s="6">
        <f>IFERROR(INDEX(Sales!$D$5:$ABF$18,MATCH(UsagePerHour!$B12,Sales!$C$5:$C$18,0),MATCH(UsagePerHour!HN$4,Sales!$D$3:$ABF$3,0))/HN$2*INDEX(Usage!$D$5:$ABF$11,MATCH(UsagePerHour!$B$4,Usage!$C$5:$C$11,0),MATCH(UsagePerHour!HN$4,Usage!$D$3:$ABF$3,0)),"")</f>
        <v>17.759489316769194</v>
      </c>
      <c r="HO12" s="6">
        <f>IFERROR(INDEX(Sales!$D$5:$ABF$18,MATCH(UsagePerHour!$B12,Sales!$C$5:$C$18,0),MATCH(UsagePerHour!HO$4,Sales!$D$3:$ABF$3,0))/HO$2*INDEX(Usage!$D$5:$ABF$11,MATCH(UsagePerHour!$B$4,Usage!$C$5:$C$11,0),MATCH(UsagePerHour!HO$4,Usage!$D$3:$ABF$3,0)),"")</f>
        <v>85.271274978579925</v>
      </c>
      <c r="HP12" s="6">
        <f>IFERROR(INDEX(Sales!$D$5:$ABF$18,MATCH(UsagePerHour!$B12,Sales!$C$5:$C$18,0),MATCH(UsagePerHour!HP$4,Sales!$D$3:$ABF$3,0))/HP$2*INDEX(Usage!$D$5:$ABF$11,MATCH(UsagePerHour!$B$4,Usage!$C$5:$C$11,0),MATCH(UsagePerHour!HP$4,Usage!$D$3:$ABF$3,0)),"")</f>
        <v>32.805632536888623</v>
      </c>
      <c r="HQ12" s="6">
        <f>IFERROR(INDEX(Sales!$D$5:$ABF$18,MATCH(UsagePerHour!$B12,Sales!$C$5:$C$18,0),MATCH(UsagePerHour!HQ$4,Sales!$D$3:$ABF$3,0))/HQ$2*INDEX(Usage!$D$5:$ABF$11,MATCH(UsagePerHour!$B$4,Usage!$C$5:$C$11,0),MATCH(UsagePerHour!HQ$4,Usage!$D$3:$ABF$3,0)),"")</f>
        <v>52.700520449959726</v>
      </c>
      <c r="HR12" s="6">
        <f>IFERROR(INDEX(Sales!$D$5:$ABF$18,MATCH(UsagePerHour!$B12,Sales!$C$5:$C$18,0),MATCH(UsagePerHour!HR$4,Sales!$D$3:$ABF$3,0))/HR$2*INDEX(Usage!$D$5:$ABF$11,MATCH(UsagePerHour!$B$4,Usage!$C$5:$C$11,0),MATCH(UsagePerHour!HR$4,Usage!$D$3:$ABF$3,0)),"")</f>
        <v>422.3238028687777</v>
      </c>
      <c r="HS12" s="6">
        <f>IFERROR(INDEX(Sales!$D$5:$ABF$18,MATCH(UsagePerHour!$B12,Sales!$C$5:$C$18,0),MATCH(UsagePerHour!HS$4,Sales!$D$3:$ABF$3,0))/HS$2*INDEX(Usage!$D$5:$ABF$11,MATCH(UsagePerHour!$B$4,Usage!$C$5:$C$11,0),MATCH(UsagePerHour!HS$4,Usage!$D$3:$ABF$3,0)),"")</f>
        <v>32.374221401826645</v>
      </c>
      <c r="HT12" s="6">
        <f>IFERROR(INDEX(Sales!$D$5:$ABF$18,MATCH(UsagePerHour!$B12,Sales!$C$5:$C$18,0),MATCH(UsagePerHour!HT$4,Sales!$D$3:$ABF$3,0))/HT$2*INDEX(Usage!$D$5:$ABF$11,MATCH(UsagePerHour!$B$4,Usage!$C$5:$C$11,0),MATCH(UsagePerHour!HT$4,Usage!$D$3:$ABF$3,0)),"")</f>
        <v>35.758826425125534</v>
      </c>
      <c r="HU12" s="6">
        <f>IFERROR(INDEX(Sales!$D$5:$ABF$18,MATCH(UsagePerHour!$B12,Sales!$C$5:$C$18,0),MATCH(UsagePerHour!HU$4,Sales!$D$3:$ABF$3,0))/HU$2*INDEX(Usage!$D$5:$ABF$11,MATCH(UsagePerHour!$B$4,Usage!$C$5:$C$11,0),MATCH(UsagePerHour!HU$4,Usage!$D$3:$ABF$3,0)),"")</f>
        <v>21.373620764715596</v>
      </c>
      <c r="HV12" s="6">
        <f>IFERROR(INDEX(Sales!$D$5:$ABF$18,MATCH(UsagePerHour!$B12,Sales!$C$5:$C$18,0),MATCH(UsagePerHour!HV$4,Sales!$D$3:$ABF$3,0))/HV$2*INDEX(Usage!$D$5:$ABF$11,MATCH(UsagePerHour!$B$4,Usage!$C$5:$C$11,0),MATCH(UsagePerHour!HV$4,Usage!$D$3:$ABF$3,0)),"")</f>
        <v>82.33118623106256</v>
      </c>
      <c r="HW12" s="6">
        <f>IFERROR(INDEX(Sales!$D$5:$ABF$18,MATCH(UsagePerHour!$B12,Sales!$C$5:$C$18,0),MATCH(UsagePerHour!HW$4,Sales!$D$3:$ABF$3,0))/HW$2*INDEX(Usage!$D$5:$ABF$11,MATCH(UsagePerHour!$B$4,Usage!$C$5:$C$11,0),MATCH(UsagePerHour!HW$4,Usage!$D$3:$ABF$3,0)),"")</f>
        <v>111.62051863474186</v>
      </c>
      <c r="HX12" s="6">
        <f>IFERROR(INDEX(Sales!$D$5:$ABF$18,MATCH(UsagePerHour!$B12,Sales!$C$5:$C$18,0),MATCH(UsagePerHour!HX$4,Sales!$D$3:$ABF$3,0))/HX$2*INDEX(Usage!$D$5:$ABF$11,MATCH(UsagePerHour!$B$4,Usage!$C$5:$C$11,0),MATCH(UsagePerHour!HX$4,Usage!$D$3:$ABF$3,0)),"")</f>
        <v>32.061650118094889</v>
      </c>
      <c r="HY12" s="6">
        <f>IFERROR(INDEX(Sales!$D$5:$ABF$18,MATCH(UsagePerHour!$B12,Sales!$C$5:$C$18,0),MATCH(UsagePerHour!HY$4,Sales!$D$3:$ABF$3,0))/HY$2*INDEX(Usage!$D$5:$ABF$11,MATCH(UsagePerHour!$B$4,Usage!$C$5:$C$11,0),MATCH(UsagePerHour!HY$4,Usage!$D$3:$ABF$3,0)),"")</f>
        <v>427.22883285857847</v>
      </c>
      <c r="HZ12" s="6">
        <f>IFERROR(INDEX(Sales!$D$5:$ABF$18,MATCH(UsagePerHour!$B12,Sales!$C$5:$C$18,0),MATCH(UsagePerHour!HZ$4,Sales!$D$3:$ABF$3,0))/HZ$2*INDEX(Usage!$D$5:$ABF$11,MATCH(UsagePerHour!$B$4,Usage!$C$5:$C$11,0),MATCH(UsagePerHour!HZ$4,Usage!$D$3:$ABF$3,0)),"")</f>
        <v>62.373343725643025</v>
      </c>
      <c r="IA12" s="6">
        <f>IFERROR(INDEX(Sales!$D$5:$ABF$18,MATCH(UsagePerHour!$B12,Sales!$C$5:$C$18,0),MATCH(UsagePerHour!IA$4,Sales!$D$3:$ABF$3,0))/IA$2*INDEX(Usage!$D$5:$ABF$11,MATCH(UsagePerHour!$B$4,Usage!$C$5:$C$11,0),MATCH(UsagePerHour!IA$4,Usage!$D$3:$ABF$3,0)),"")</f>
        <v>26.385369107747756</v>
      </c>
      <c r="IB12" s="6">
        <f>IFERROR(INDEX(Sales!$D$5:$ABF$18,MATCH(UsagePerHour!$B12,Sales!$C$5:$C$18,0),MATCH(UsagePerHour!IB$4,Sales!$D$3:$ABF$3,0))/IB$2*INDEX(Usage!$D$5:$ABF$11,MATCH(UsagePerHour!$B$4,Usage!$C$5:$C$11,0),MATCH(UsagePerHour!IB$4,Usage!$D$3:$ABF$3,0)),"")</f>
        <v>29.687985758830923</v>
      </c>
      <c r="IC12" s="6">
        <f>IFERROR(INDEX(Sales!$D$5:$ABF$18,MATCH(UsagePerHour!$B12,Sales!$C$5:$C$18,0),MATCH(UsagePerHour!IC$4,Sales!$D$3:$ABF$3,0))/IC$2*INDEX(Usage!$D$5:$ABF$11,MATCH(UsagePerHour!$B$4,Usage!$C$5:$C$11,0),MATCH(UsagePerHour!IC$4,Usage!$D$3:$ABF$3,0)),"")</f>
        <v>71.563777587538894</v>
      </c>
      <c r="ID12" s="6">
        <f>IFERROR(INDEX(Sales!$D$5:$ABF$18,MATCH(UsagePerHour!$B12,Sales!$C$5:$C$18,0),MATCH(UsagePerHour!ID$4,Sales!$D$3:$ABF$3,0))/ID$2*INDEX(Usage!$D$5:$ABF$11,MATCH(UsagePerHour!$B$4,Usage!$C$5:$C$11,0),MATCH(UsagePerHour!ID$4,Usage!$D$3:$ABF$3,0)),"")</f>
        <v>81.594367743959836</v>
      </c>
      <c r="IE12" s="6">
        <f>IFERROR(INDEX(Sales!$D$5:$ABF$18,MATCH(UsagePerHour!$B12,Sales!$C$5:$C$18,0),MATCH(UsagePerHour!IE$4,Sales!$D$3:$ABF$3,0))/IE$2*INDEX(Usage!$D$5:$ABF$11,MATCH(UsagePerHour!$B$4,Usage!$C$5:$C$11,0),MATCH(UsagePerHour!IE$4,Usage!$D$3:$ABF$3,0)),"")</f>
        <v>37.43112773186963</v>
      </c>
      <c r="IF12" s="6">
        <f>IFERROR(INDEX(Sales!$D$5:$ABF$18,MATCH(UsagePerHour!$B12,Sales!$C$5:$C$18,0),MATCH(UsagePerHour!IF$4,Sales!$D$3:$ABF$3,0))/IF$2*INDEX(Usage!$D$5:$ABF$11,MATCH(UsagePerHour!$B$4,Usage!$C$5:$C$11,0),MATCH(UsagePerHour!IF$4,Usage!$D$3:$ABF$3,0)),"")</f>
        <v>456.01994713397619</v>
      </c>
      <c r="IG12" s="6">
        <f>IFERROR(INDEX(Sales!$D$5:$ABF$18,MATCH(UsagePerHour!$B12,Sales!$C$5:$C$18,0),MATCH(UsagePerHour!IG$4,Sales!$D$3:$ABF$3,0))/IG$2*INDEX(Usage!$D$5:$ABF$11,MATCH(UsagePerHour!$B$4,Usage!$C$5:$C$11,0),MATCH(UsagePerHour!IG$4,Usage!$D$3:$ABF$3,0)),"")</f>
        <v>55.691978577626188</v>
      </c>
      <c r="IH12" s="6">
        <f>IFERROR(INDEX(Sales!$D$5:$ABF$18,MATCH(UsagePerHour!$B12,Sales!$C$5:$C$18,0),MATCH(UsagePerHour!IH$4,Sales!$D$3:$ABF$3,0))/IH$2*INDEX(Usage!$D$5:$ABF$11,MATCH(UsagePerHour!$B$4,Usage!$C$5:$C$11,0),MATCH(UsagePerHour!IH$4,Usage!$D$3:$ABF$3,0)),"")</f>
        <v>26.58795247079663</v>
      </c>
      <c r="II12" s="6">
        <f>IFERROR(INDEX(Sales!$D$5:$ABF$18,MATCH(UsagePerHour!$B12,Sales!$C$5:$C$18,0),MATCH(UsagePerHour!II$4,Sales!$D$3:$ABF$3,0))/II$2*INDEX(Usage!$D$5:$ABF$11,MATCH(UsagePerHour!$B$4,Usage!$C$5:$C$11,0),MATCH(UsagePerHour!II$4,Usage!$D$3:$ABF$3,0)),"")</f>
        <v>42.395157373027175</v>
      </c>
      <c r="IJ12" s="6">
        <f>IFERROR(INDEX(Sales!$D$5:$ABF$18,MATCH(UsagePerHour!$B12,Sales!$C$5:$C$18,0),MATCH(UsagePerHour!IJ$4,Sales!$D$3:$ABF$3,0))/IJ$2*INDEX(Usage!$D$5:$ABF$11,MATCH(UsagePerHour!$B$4,Usage!$C$5:$C$11,0),MATCH(UsagePerHour!IJ$4,Usage!$D$3:$ABF$3,0)),"")</f>
        <v>70.281180099361904</v>
      </c>
      <c r="IK12" s="6">
        <f>IFERROR(INDEX(Sales!$D$5:$ABF$18,MATCH(UsagePerHour!$B12,Sales!$C$5:$C$18,0),MATCH(UsagePerHour!IK$4,Sales!$D$3:$ABF$3,0))/IK$2*INDEX(Usage!$D$5:$ABF$11,MATCH(UsagePerHour!$B$4,Usage!$C$5:$C$11,0),MATCH(UsagePerHour!IK$4,Usage!$D$3:$ABF$3,0)),"")</f>
        <v>66.700163562175376</v>
      </c>
      <c r="IL12" s="6">
        <f>IFERROR(INDEX(Sales!$D$5:$ABF$18,MATCH(UsagePerHour!$B12,Sales!$C$5:$C$18,0),MATCH(UsagePerHour!IL$4,Sales!$D$3:$ABF$3,0))/IL$2*INDEX(Usage!$D$5:$ABF$11,MATCH(UsagePerHour!$B$4,Usage!$C$5:$C$11,0),MATCH(UsagePerHour!IL$4,Usage!$D$3:$ABF$3,0)),"")</f>
        <v>50.879952106437578</v>
      </c>
      <c r="IM12" s="6">
        <f>IFERROR(INDEX(Sales!$D$5:$ABF$18,MATCH(UsagePerHour!$B12,Sales!$C$5:$C$18,0),MATCH(UsagePerHour!IM$4,Sales!$D$3:$ABF$3,0))/IM$2*INDEX(Usage!$D$5:$ABF$11,MATCH(UsagePerHour!$B$4,Usage!$C$5:$C$11,0),MATCH(UsagePerHour!IM$4,Usage!$D$3:$ABF$3,0)),"")</f>
        <v>314.27512013956755</v>
      </c>
      <c r="IN12" s="6">
        <f>IFERROR(INDEX(Sales!$D$5:$ABF$18,MATCH(UsagePerHour!$B12,Sales!$C$5:$C$18,0),MATCH(UsagePerHour!IN$4,Sales!$D$3:$ABF$3,0))/IN$2*INDEX(Usage!$D$5:$ABF$11,MATCH(UsagePerHour!$B$4,Usage!$C$5:$C$11,0),MATCH(UsagePerHour!IN$4,Usage!$D$3:$ABF$3,0)),"")</f>
        <v>79.130278893252722</v>
      </c>
      <c r="IO12" s="6">
        <f>IFERROR(INDEX(Sales!$D$5:$ABF$18,MATCH(UsagePerHour!$B12,Sales!$C$5:$C$18,0),MATCH(UsagePerHour!IO$4,Sales!$D$3:$ABF$3,0))/IO$2*INDEX(Usage!$D$5:$ABF$11,MATCH(UsagePerHour!$B$4,Usage!$C$5:$C$11,0),MATCH(UsagePerHour!IO$4,Usage!$D$3:$ABF$3,0)),"")</f>
        <v>23.709485766634781</v>
      </c>
      <c r="IP12" s="6">
        <f>IFERROR(INDEX(Sales!$D$5:$ABF$18,MATCH(UsagePerHour!$B12,Sales!$C$5:$C$18,0),MATCH(UsagePerHour!IP$4,Sales!$D$3:$ABF$3,0))/IP$2*INDEX(Usage!$D$5:$ABF$11,MATCH(UsagePerHour!$B$4,Usage!$C$5:$C$11,0),MATCH(UsagePerHour!IP$4,Usage!$D$3:$ABF$3,0)),"")</f>
        <v>25.341611172468781</v>
      </c>
      <c r="IQ12" s="6">
        <f>IFERROR(INDEX(Sales!$D$5:$ABF$18,MATCH(UsagePerHour!$B12,Sales!$C$5:$C$18,0),MATCH(UsagePerHour!IQ$4,Sales!$D$3:$ABF$3,0))/IQ$2*INDEX(Usage!$D$5:$ABF$11,MATCH(UsagePerHour!$B$4,Usage!$C$5:$C$11,0),MATCH(UsagePerHour!IQ$4,Usage!$D$3:$ABF$3,0)),"")</f>
        <v>79.592505703332634</v>
      </c>
      <c r="IR12" s="6">
        <f>IFERROR(INDEX(Sales!$D$5:$ABF$18,MATCH(UsagePerHour!$B12,Sales!$C$5:$C$18,0),MATCH(UsagePerHour!IR$4,Sales!$D$3:$ABF$3,0))/IR$2*INDEX(Usage!$D$5:$ABF$11,MATCH(UsagePerHour!$B$4,Usage!$C$5:$C$11,0),MATCH(UsagePerHour!IR$4,Usage!$D$3:$ABF$3,0)),"")</f>
        <v>40.198863535153812</v>
      </c>
      <c r="IS12" s="6">
        <f>IFERROR(INDEX(Sales!$D$5:$ABF$18,MATCH(UsagePerHour!$B12,Sales!$C$5:$C$18,0),MATCH(UsagePerHour!IS$4,Sales!$D$3:$ABF$3,0))/IS$2*INDEX(Usage!$D$5:$ABF$11,MATCH(UsagePerHour!$B$4,Usage!$C$5:$C$11,0),MATCH(UsagePerHour!IS$4,Usage!$D$3:$ABF$3,0)),"")</f>
        <v>24.279677804227823</v>
      </c>
      <c r="IT12" s="6">
        <f>IFERROR(INDEX(Sales!$D$5:$ABF$18,MATCH(UsagePerHour!$B12,Sales!$C$5:$C$18,0),MATCH(UsagePerHour!IT$4,Sales!$D$3:$ABF$3,0))/IT$2*INDEX(Usage!$D$5:$ABF$11,MATCH(UsagePerHour!$B$4,Usage!$C$5:$C$11,0),MATCH(UsagePerHour!IT$4,Usage!$D$3:$ABF$3,0)),"")</f>
        <v>180.61526039563989</v>
      </c>
      <c r="IU12" s="6">
        <f>IFERROR(INDEX(Sales!$D$5:$ABF$18,MATCH(UsagePerHour!$B12,Sales!$C$5:$C$18,0),MATCH(UsagePerHour!IU$4,Sales!$D$3:$ABF$3,0))/IU$2*INDEX(Usage!$D$5:$ABF$11,MATCH(UsagePerHour!$B$4,Usage!$C$5:$C$11,0),MATCH(UsagePerHour!IU$4,Usage!$D$3:$ABF$3,0)),"")</f>
        <v>25.128993315479832</v>
      </c>
      <c r="IV12" s="6">
        <f>IFERROR(INDEX(Sales!$D$5:$ABF$18,MATCH(UsagePerHour!$B12,Sales!$C$5:$C$18,0),MATCH(UsagePerHour!IV$4,Sales!$D$3:$ABF$3,0))/IV$2*INDEX(Usage!$D$5:$ABF$11,MATCH(UsagePerHour!$B$4,Usage!$C$5:$C$11,0),MATCH(UsagePerHour!IV$4,Usage!$D$3:$ABF$3,0)),"")</f>
        <v>28.321713512283718</v>
      </c>
      <c r="IW12" s="6">
        <f>IFERROR(INDEX(Sales!$D$5:$ABF$18,MATCH(UsagePerHour!$B12,Sales!$C$5:$C$18,0),MATCH(UsagePerHour!IW$4,Sales!$D$3:$ABF$3,0))/IW$2*INDEX(Usage!$D$5:$ABF$11,MATCH(UsagePerHour!$B$4,Usage!$C$5:$C$11,0),MATCH(UsagePerHour!IW$4,Usage!$D$3:$ABF$3,0)),"")</f>
        <v>22.311181854357343</v>
      </c>
      <c r="IX12" s="6">
        <f>IFERROR(INDEX(Sales!$D$5:$ABF$18,MATCH(UsagePerHour!$B12,Sales!$C$5:$C$18,0),MATCH(UsagePerHour!IX$4,Sales!$D$3:$ABF$3,0))/IX$2*INDEX(Usage!$D$5:$ABF$11,MATCH(UsagePerHour!$B$4,Usage!$C$5:$C$11,0),MATCH(UsagePerHour!IX$4,Usage!$D$3:$ABF$3,0)),"")</f>
        <v>60.775440150592402</v>
      </c>
      <c r="IY12" s="6">
        <f>IFERROR(INDEX(Sales!$D$5:$ABF$18,MATCH(UsagePerHour!$B12,Sales!$C$5:$C$18,0),MATCH(UsagePerHour!IY$4,Sales!$D$3:$ABF$3,0))/IY$2*INDEX(Usage!$D$5:$ABF$11,MATCH(UsagePerHour!$B$4,Usage!$C$5:$C$11,0),MATCH(UsagePerHour!IY$4,Usage!$D$3:$ABF$3,0)),"")</f>
        <v>54.23560463409185</v>
      </c>
      <c r="IZ12" s="6">
        <f>IFERROR(INDEX(Sales!$D$5:$ABF$18,MATCH(UsagePerHour!$B12,Sales!$C$5:$C$18,0),MATCH(UsagePerHour!IZ$4,Sales!$D$3:$ABF$3,0))/IZ$2*INDEX(Usage!$D$5:$ABF$11,MATCH(UsagePerHour!$B$4,Usage!$C$5:$C$11,0),MATCH(UsagePerHour!IZ$4,Usage!$D$3:$ABF$3,0)),"")</f>
        <v>34.600029119443356</v>
      </c>
      <c r="JA12" s="6">
        <f>IFERROR(INDEX(Sales!$D$5:$ABF$18,MATCH(UsagePerHour!$B12,Sales!$C$5:$C$18,0),MATCH(UsagePerHour!JA$4,Sales!$D$3:$ABF$3,0))/JA$2*INDEX(Usage!$D$5:$ABF$11,MATCH(UsagePerHour!$B$4,Usage!$C$5:$C$11,0),MATCH(UsagePerHour!JA$4,Usage!$D$3:$ABF$3,0)),"")</f>
        <v>432.5266816143498</v>
      </c>
      <c r="JB12" s="6">
        <f>IFERROR(INDEX(Sales!$D$5:$ABF$18,MATCH(UsagePerHour!$B12,Sales!$C$5:$C$18,0),MATCH(UsagePerHour!JB$4,Sales!$D$3:$ABF$3,0))/JB$2*INDEX(Usage!$D$5:$ABF$11,MATCH(UsagePerHour!$B$4,Usage!$C$5:$C$11,0),MATCH(UsagePerHour!JB$4,Usage!$D$3:$ABF$3,0)),"")</f>
        <v>44.189720074171241</v>
      </c>
      <c r="JC12" s="6">
        <f>IFERROR(INDEX(Sales!$D$5:$ABF$18,MATCH(UsagePerHour!$B12,Sales!$C$5:$C$18,0),MATCH(UsagePerHour!JC$4,Sales!$D$3:$ABF$3,0))/JC$2*INDEX(Usage!$D$5:$ABF$11,MATCH(UsagePerHour!$B$4,Usage!$C$5:$C$11,0),MATCH(UsagePerHour!JC$4,Usage!$D$3:$ABF$3,0)),"")</f>
        <v>54.787501993474052</v>
      </c>
      <c r="JD12" s="6">
        <f>IFERROR(INDEX(Sales!$D$5:$ABF$18,MATCH(UsagePerHour!$B12,Sales!$C$5:$C$18,0),MATCH(UsagePerHour!JD$4,Sales!$D$3:$ABF$3,0))/JD$2*INDEX(Usage!$D$5:$ABF$11,MATCH(UsagePerHour!$B$4,Usage!$C$5:$C$11,0),MATCH(UsagePerHour!JD$4,Usage!$D$3:$ABF$3,0)),"")</f>
        <v>88.892959837328405</v>
      </c>
      <c r="JE12" s="6">
        <f>IFERROR(INDEX(Sales!$D$5:$ABF$18,MATCH(UsagePerHour!$B12,Sales!$C$5:$C$18,0),MATCH(UsagePerHour!JE$4,Sales!$D$3:$ABF$3,0))/JE$2*INDEX(Usage!$D$5:$ABF$11,MATCH(UsagePerHour!$B$4,Usage!$C$5:$C$11,0),MATCH(UsagePerHour!JE$4,Usage!$D$3:$ABF$3,0)),"")</f>
        <v>129.34063622460638</v>
      </c>
      <c r="JF12" s="6">
        <f>IFERROR(INDEX(Sales!$D$5:$ABF$18,MATCH(UsagePerHour!$B12,Sales!$C$5:$C$18,0),MATCH(UsagePerHour!JF$4,Sales!$D$3:$ABF$3,0))/JF$2*INDEX(Usage!$D$5:$ABF$11,MATCH(UsagePerHour!$B$4,Usage!$C$5:$C$11,0),MATCH(UsagePerHour!JF$4,Usage!$D$3:$ABF$3,0)),"")</f>
        <v>25.483394328027938</v>
      </c>
      <c r="JG12" s="6">
        <f>IFERROR(INDEX(Sales!$D$5:$ABF$18,MATCH(UsagePerHour!$B12,Sales!$C$5:$C$18,0),MATCH(UsagePerHour!JG$4,Sales!$D$3:$ABF$3,0))/JG$2*INDEX(Usage!$D$5:$ABF$11,MATCH(UsagePerHour!$B$4,Usage!$C$5:$C$11,0),MATCH(UsagePerHour!JG$4,Usage!$D$3:$ABF$3,0)),"")</f>
        <v>36.744329159860456</v>
      </c>
      <c r="JH12" s="6">
        <f>IFERROR(INDEX(Sales!$D$5:$ABF$18,MATCH(UsagePerHour!$B12,Sales!$C$5:$C$18,0),MATCH(UsagePerHour!JH$4,Sales!$D$3:$ABF$3,0))/JH$2*INDEX(Usage!$D$5:$ABF$11,MATCH(UsagePerHour!$B$4,Usage!$C$5:$C$11,0),MATCH(UsagePerHour!JH$4,Usage!$D$3:$ABF$3,0)),"")</f>
        <v>478.39304408805924</v>
      </c>
      <c r="JI12" s="6">
        <f>IFERROR(INDEX(Sales!$D$5:$ABF$18,MATCH(UsagePerHour!$B12,Sales!$C$5:$C$18,0),MATCH(UsagePerHour!JI$4,Sales!$D$3:$ABF$3,0))/JI$2*INDEX(Usage!$D$5:$ABF$11,MATCH(UsagePerHour!$B$4,Usage!$C$5:$C$11,0),MATCH(UsagePerHour!JI$4,Usage!$D$3:$ABF$3,0)),"")</f>
        <v>36.561228067839345</v>
      </c>
      <c r="JJ12" s="6">
        <f>IFERROR(INDEX(Sales!$D$5:$ABF$18,MATCH(UsagePerHour!$B12,Sales!$C$5:$C$18,0),MATCH(UsagePerHour!JJ$4,Sales!$D$3:$ABF$3,0))/JJ$2*INDEX(Usage!$D$5:$ABF$11,MATCH(UsagePerHour!$B$4,Usage!$C$5:$C$11,0),MATCH(UsagePerHour!JJ$4,Usage!$D$3:$ABF$3,0)),"")</f>
        <v>29.366917583478092</v>
      </c>
      <c r="JK12" s="6">
        <f>IFERROR(INDEX(Sales!$D$5:$ABF$18,MATCH(UsagePerHour!$B12,Sales!$C$5:$C$18,0),MATCH(UsagePerHour!JK$4,Sales!$D$3:$ABF$3,0))/JK$2*INDEX(Usage!$D$5:$ABF$11,MATCH(UsagePerHour!$B$4,Usage!$C$5:$C$11,0),MATCH(UsagePerHour!JK$4,Usage!$D$3:$ABF$3,0)),"")</f>
        <v>28.643106411401384</v>
      </c>
      <c r="JL12" s="6">
        <f>IFERROR(INDEX(Sales!$D$5:$ABF$18,MATCH(UsagePerHour!$B12,Sales!$C$5:$C$18,0),MATCH(UsagePerHour!JL$4,Sales!$D$3:$ABF$3,0))/JL$2*INDEX(Usage!$D$5:$ABF$11,MATCH(UsagePerHour!$B$4,Usage!$C$5:$C$11,0),MATCH(UsagePerHour!JL$4,Usage!$D$3:$ABF$3,0)),"")</f>
        <v>40.267048911643307</v>
      </c>
      <c r="JM12" s="6">
        <f>IFERROR(INDEX(Sales!$D$5:$ABF$18,MATCH(UsagePerHour!$B12,Sales!$C$5:$C$18,0),MATCH(UsagePerHour!JM$4,Sales!$D$3:$ABF$3,0))/JM$2*INDEX(Usage!$D$5:$ABF$11,MATCH(UsagePerHour!$B$4,Usage!$C$5:$C$11,0),MATCH(UsagePerHour!JM$4,Usage!$D$3:$ABF$3,0)),"")</f>
        <v>23.3583785785511</v>
      </c>
      <c r="JN12" s="6">
        <f>IFERROR(INDEX(Sales!$D$5:$ABF$18,MATCH(UsagePerHour!$B12,Sales!$C$5:$C$18,0),MATCH(UsagePerHour!JN$4,Sales!$D$3:$ABF$3,0))/JN$2*INDEX(Usage!$D$5:$ABF$11,MATCH(UsagePerHour!$B$4,Usage!$C$5:$C$11,0),MATCH(UsagePerHour!JN$4,Usage!$D$3:$ABF$3,0)),"")</f>
        <v>33.960803863884507</v>
      </c>
      <c r="JO12" s="6">
        <f>IFERROR(INDEX(Sales!$D$5:$ABF$18,MATCH(UsagePerHour!$B12,Sales!$C$5:$C$18,0),MATCH(UsagePerHour!JO$4,Sales!$D$3:$ABF$3,0))/JO$2*INDEX(Usage!$D$5:$ABF$11,MATCH(UsagePerHour!$B$4,Usage!$C$5:$C$11,0),MATCH(UsagePerHour!JO$4,Usage!$D$3:$ABF$3,0)),"")</f>
        <v>403.31741877932473</v>
      </c>
      <c r="JP12" s="6">
        <f>IFERROR(INDEX(Sales!$D$5:$ABF$18,MATCH(UsagePerHour!$B12,Sales!$C$5:$C$18,0),MATCH(UsagePerHour!JP$4,Sales!$D$3:$ABF$3,0))/JP$2*INDEX(Usage!$D$5:$ABF$11,MATCH(UsagePerHour!$B$4,Usage!$C$5:$C$11,0),MATCH(UsagePerHour!JP$4,Usage!$D$3:$ABF$3,0)),"")</f>
        <v>23.563181786013971</v>
      </c>
      <c r="JQ12" s="6">
        <f>IFERROR(INDEX(Sales!$D$5:$ABF$18,MATCH(UsagePerHour!$B12,Sales!$C$5:$C$18,0),MATCH(UsagePerHour!JQ$4,Sales!$D$3:$ABF$3,0))/JQ$2*INDEX(Usage!$D$5:$ABF$11,MATCH(UsagePerHour!$B$4,Usage!$C$5:$C$11,0),MATCH(UsagePerHour!JQ$4,Usage!$D$3:$ABF$3,0)),"")</f>
        <v>50.293519755226541</v>
      </c>
      <c r="JR12" s="6">
        <f>IFERROR(INDEX(Sales!$D$5:$ABF$18,MATCH(UsagePerHour!$B12,Sales!$C$5:$C$18,0),MATCH(UsagePerHour!JR$4,Sales!$D$3:$ABF$3,0))/JR$2*INDEX(Usage!$D$5:$ABF$11,MATCH(UsagePerHour!$B$4,Usage!$C$5:$C$11,0),MATCH(UsagePerHour!JR$4,Usage!$D$3:$ABF$3,0)),"")</f>
        <v>22.693007538341565</v>
      </c>
      <c r="JS12" s="6">
        <f>IFERROR(INDEX(Sales!$D$5:$ABF$18,MATCH(UsagePerHour!$B12,Sales!$C$5:$C$18,0),MATCH(UsagePerHour!JS$4,Sales!$D$3:$ABF$3,0))/JS$2*INDEX(Usage!$D$5:$ABF$11,MATCH(UsagePerHour!$B$4,Usage!$C$5:$C$11,0),MATCH(UsagePerHour!JS$4,Usage!$D$3:$ABF$3,0)),"")</f>
        <v>65.559396951152522</v>
      </c>
      <c r="JT12" s="6">
        <f>IFERROR(INDEX(Sales!$D$5:$ABF$18,MATCH(UsagePerHour!$B12,Sales!$C$5:$C$18,0),MATCH(UsagePerHour!JT$4,Sales!$D$3:$ABF$3,0))/JT$2*INDEX(Usage!$D$5:$ABF$11,MATCH(UsagePerHour!$B$4,Usage!$C$5:$C$11,0),MATCH(UsagePerHour!JT$4,Usage!$D$3:$ABF$3,0)),"")</f>
        <v>67.796072887717997</v>
      </c>
      <c r="JU12" s="6">
        <f>IFERROR(INDEX(Sales!$D$5:$ABF$18,MATCH(UsagePerHour!$B12,Sales!$C$5:$C$18,0),MATCH(UsagePerHour!JU$4,Sales!$D$3:$ABF$3,0))/JU$2*INDEX(Usage!$D$5:$ABF$11,MATCH(UsagePerHour!$B$4,Usage!$C$5:$C$11,0),MATCH(UsagePerHour!JU$4,Usage!$D$3:$ABF$3,0)),"")</f>
        <v>29.226856310343972</v>
      </c>
      <c r="JV12" s="6">
        <f>IFERROR(INDEX(Sales!$D$5:$ABF$18,MATCH(UsagePerHour!$B12,Sales!$C$5:$C$18,0),MATCH(UsagePerHour!JV$4,Sales!$D$3:$ABF$3,0))/JV$2*INDEX(Usage!$D$5:$ABF$11,MATCH(UsagePerHour!$B$4,Usage!$C$5:$C$11,0),MATCH(UsagePerHour!JV$4,Usage!$D$3:$ABF$3,0)),"")</f>
        <v>478.13422025577307</v>
      </c>
      <c r="JW12" s="6">
        <f>IFERROR(INDEX(Sales!$D$5:$ABF$18,MATCH(UsagePerHour!$B12,Sales!$C$5:$C$18,0),MATCH(UsagePerHour!JW$4,Sales!$D$3:$ABF$3,0))/JW$2*INDEX(Usage!$D$5:$ABF$11,MATCH(UsagePerHour!$B$4,Usage!$C$5:$C$11,0),MATCH(UsagePerHour!JW$4,Usage!$D$3:$ABF$3,0)),"")</f>
        <v>21.178287296162466</v>
      </c>
      <c r="JX12" s="6">
        <f>IFERROR(INDEX(Sales!$D$5:$ABF$18,MATCH(UsagePerHour!$B12,Sales!$C$5:$C$18,0),MATCH(UsagePerHour!JX$4,Sales!$D$3:$ABF$3,0))/JX$2*INDEX(Usage!$D$5:$ABF$11,MATCH(UsagePerHour!$B$4,Usage!$C$5:$C$11,0),MATCH(UsagePerHour!JX$4,Usage!$D$3:$ABF$3,0)),"")</f>
        <v>47.886775263292151</v>
      </c>
      <c r="JY12" s="6">
        <f>IFERROR(INDEX(Sales!$D$5:$ABF$18,MATCH(UsagePerHour!$B12,Sales!$C$5:$C$18,0),MATCH(UsagePerHour!JY$4,Sales!$D$3:$ABF$3,0))/JY$2*INDEX(Usage!$D$5:$ABF$11,MATCH(UsagePerHour!$B$4,Usage!$C$5:$C$11,0),MATCH(UsagePerHour!JY$4,Usage!$D$3:$ABF$3,0)),"")</f>
        <v>18.155405976286367</v>
      </c>
      <c r="JZ12" s="6">
        <f>IFERROR(INDEX(Sales!$D$5:$ABF$18,MATCH(UsagePerHour!$B12,Sales!$C$5:$C$18,0),MATCH(UsagePerHour!JZ$4,Sales!$D$3:$ABF$3,0))/JZ$2*INDEX(Usage!$D$5:$ABF$11,MATCH(UsagePerHour!$B$4,Usage!$C$5:$C$11,0),MATCH(UsagePerHour!JZ$4,Usage!$D$3:$ABF$3,0)),"")</f>
        <v>136.78571464289107</v>
      </c>
      <c r="KA12" s="6">
        <f>IFERROR(INDEX(Sales!$D$5:$ABF$18,MATCH(UsagePerHour!$B12,Sales!$C$5:$C$18,0),MATCH(UsagePerHour!KA$4,Sales!$D$3:$ABF$3,0))/KA$2*INDEX(Usage!$D$5:$ABF$11,MATCH(UsagePerHour!$B$4,Usage!$C$5:$C$11,0),MATCH(UsagePerHour!KA$4,Usage!$D$3:$ABF$3,0)),"")</f>
        <v>19.551955474864091</v>
      </c>
      <c r="KB12" s="6">
        <f>IFERROR(INDEX(Sales!$D$5:$ABF$18,MATCH(UsagePerHour!$B12,Sales!$C$5:$C$18,0),MATCH(UsagePerHour!KB$4,Sales!$D$3:$ABF$3,0))/KB$2*INDEX(Usage!$D$5:$ABF$11,MATCH(UsagePerHour!$B$4,Usage!$C$5:$C$11,0),MATCH(UsagePerHour!KB$4,Usage!$D$3:$ABF$3,0)),"")</f>
        <v>49.001190489950183</v>
      </c>
      <c r="KC12" s="6">
        <f>IFERROR(INDEX(Sales!$D$5:$ABF$18,MATCH(UsagePerHour!$B12,Sales!$C$5:$C$18,0),MATCH(UsagePerHour!KC$4,Sales!$D$3:$ABF$3,0))/KC$2*INDEX(Usage!$D$5:$ABF$11,MATCH(UsagePerHour!$B$4,Usage!$C$5:$C$11,0),MATCH(UsagePerHour!KC$4,Usage!$D$3:$ABF$3,0)),"")</f>
        <v>421.09807106732524</v>
      </c>
      <c r="KD12" s="6">
        <f>IFERROR(INDEX(Sales!$D$5:$ABF$18,MATCH(UsagePerHour!$B12,Sales!$C$5:$C$18,0),MATCH(UsagePerHour!KD$4,Sales!$D$3:$ABF$3,0))/KD$2*INDEX(Usage!$D$5:$ABF$11,MATCH(UsagePerHour!$B$4,Usage!$C$5:$C$11,0),MATCH(UsagePerHour!KD$4,Usage!$D$3:$ABF$3,0)),"")</f>
        <v>32.247146428959667</v>
      </c>
      <c r="KE12" s="6">
        <f>IFERROR(INDEX(Sales!$D$5:$ABF$18,MATCH(UsagePerHour!$B12,Sales!$C$5:$C$18,0),MATCH(UsagePerHour!KE$4,Sales!$D$3:$ABF$3,0))/KE$2*INDEX(Usage!$D$5:$ABF$11,MATCH(UsagePerHour!$B$4,Usage!$C$5:$C$11,0),MATCH(UsagePerHour!KE$4,Usage!$D$3:$ABF$3,0)),"")</f>
        <v>48.725723093662168</v>
      </c>
      <c r="KF12" s="6">
        <f>IFERROR(INDEX(Sales!$D$5:$ABF$18,MATCH(UsagePerHour!$B12,Sales!$C$5:$C$18,0),MATCH(UsagePerHour!KF$4,Sales!$D$3:$ABF$3,0))/KF$2*INDEX(Usage!$D$5:$ABF$11,MATCH(UsagePerHour!$B$4,Usage!$C$5:$C$11,0),MATCH(UsagePerHour!KF$4,Usage!$D$3:$ABF$3,0)),"")</f>
        <v>37.301217372230752</v>
      </c>
      <c r="KG12" s="6">
        <f>IFERROR(INDEX(Sales!$D$5:$ABF$18,MATCH(UsagePerHour!$B12,Sales!$C$5:$C$18,0),MATCH(UsagePerHour!KG$4,Sales!$D$3:$ABF$3,0))/KG$2*INDEX(Usage!$D$5:$ABF$11,MATCH(UsagePerHour!$B$4,Usage!$C$5:$C$11,0),MATCH(UsagePerHour!KG$4,Usage!$D$3:$ABF$3,0)),"")</f>
        <v>34.121223539707913</v>
      </c>
      <c r="KH12" s="6">
        <f>IFERROR(INDEX(Sales!$D$5:$ABF$18,MATCH(UsagePerHour!$B12,Sales!$C$5:$C$18,0),MATCH(UsagePerHour!KH$4,Sales!$D$3:$ABF$3,0))/KH$2*INDEX(Usage!$D$5:$ABF$11,MATCH(UsagePerHour!$B$4,Usage!$C$5:$C$11,0),MATCH(UsagePerHour!KH$4,Usage!$D$3:$ABF$3,0)),"")</f>
        <v>24.410773216695731</v>
      </c>
      <c r="KI12" s="6">
        <f>IFERROR(INDEX(Sales!$D$5:$ABF$18,MATCH(UsagePerHour!$B12,Sales!$C$5:$C$18,0),MATCH(UsagePerHour!KI$4,Sales!$D$3:$ABF$3,0))/KI$2*INDEX(Usage!$D$5:$ABF$11,MATCH(UsagePerHour!$B$4,Usage!$C$5:$C$11,0),MATCH(UsagePerHour!KI$4,Usage!$D$3:$ABF$3,0)),"")</f>
        <v>27.443606043094196</v>
      </c>
      <c r="KJ12" s="6">
        <f>IFERROR(INDEX(Sales!$D$5:$ABF$18,MATCH(UsagePerHour!$B12,Sales!$C$5:$C$18,0),MATCH(UsagePerHour!KJ$4,Sales!$D$3:$ABF$3,0))/KJ$2*INDEX(Usage!$D$5:$ABF$11,MATCH(UsagePerHour!$B$4,Usage!$C$5:$C$11,0),MATCH(UsagePerHour!KJ$4,Usage!$D$3:$ABF$3,0)),"")</f>
        <v>385.15606164078508</v>
      </c>
      <c r="KK12" s="6">
        <f>IFERROR(INDEX(Sales!$D$5:$ABF$18,MATCH(UsagePerHour!$B12,Sales!$C$5:$C$18,0),MATCH(UsagePerHour!KK$4,Sales!$D$3:$ABF$3,0))/KK$2*INDEX(Usage!$D$5:$ABF$11,MATCH(UsagePerHour!$B$4,Usage!$C$5:$C$11,0),MATCH(UsagePerHour!KK$4,Usage!$D$3:$ABF$3,0)),"")</f>
        <v>36.566606234658025</v>
      </c>
      <c r="KL12" s="6">
        <f>IFERROR(INDEX(Sales!$D$5:$ABF$18,MATCH(UsagePerHour!$B12,Sales!$C$5:$C$18,0),MATCH(UsagePerHour!KL$4,Sales!$D$3:$ABF$3,0))/KL$2*INDEX(Usage!$D$5:$ABF$11,MATCH(UsagePerHour!$B$4,Usage!$C$5:$C$11,0),MATCH(UsagePerHour!KL$4,Usage!$D$3:$ABF$3,0)),"")</f>
        <v>67.186285196562807</v>
      </c>
      <c r="KM12" s="6">
        <f>IFERROR(INDEX(Sales!$D$5:$ABF$18,MATCH(UsagePerHour!$B12,Sales!$C$5:$C$18,0),MATCH(UsagePerHour!KM$4,Sales!$D$3:$ABF$3,0))/KM$2*INDEX(Usage!$D$5:$ABF$11,MATCH(UsagePerHour!$B$4,Usage!$C$5:$C$11,0),MATCH(UsagePerHour!KM$4,Usage!$D$3:$ABF$3,0)),"")</f>
        <v>39.581848087165383</v>
      </c>
      <c r="KN12" s="6">
        <f>IFERROR(INDEX(Sales!$D$5:$ABF$18,MATCH(UsagePerHour!$B12,Sales!$C$5:$C$18,0),MATCH(UsagePerHour!KN$4,Sales!$D$3:$ABF$3,0))/KN$2*INDEX(Usage!$D$5:$ABF$11,MATCH(UsagePerHour!$B$4,Usage!$C$5:$C$11,0),MATCH(UsagePerHour!KN$4,Usage!$D$3:$ABF$3,0)),"")</f>
        <v>123.50802808839117</v>
      </c>
      <c r="KO12" s="6">
        <f>IFERROR(INDEX(Sales!$D$5:$ABF$18,MATCH(UsagePerHour!$B12,Sales!$C$5:$C$18,0),MATCH(UsagePerHour!KO$4,Sales!$D$3:$ABF$3,0))/KO$2*INDEX(Usage!$D$5:$ABF$11,MATCH(UsagePerHour!$B$4,Usage!$C$5:$C$11,0),MATCH(UsagePerHour!KO$4,Usage!$D$3:$ABF$3,0)),"")</f>
        <v>98.57414983923924</v>
      </c>
      <c r="KP12" s="6">
        <f>IFERROR(INDEX(Sales!$D$5:$ABF$18,MATCH(UsagePerHour!$B12,Sales!$C$5:$C$18,0),MATCH(UsagePerHour!KP$4,Sales!$D$3:$ABF$3,0))/KP$2*INDEX(Usage!$D$5:$ABF$11,MATCH(UsagePerHour!$B$4,Usage!$C$5:$C$11,0),MATCH(UsagePerHour!KP$4,Usage!$D$3:$ABF$3,0)),"")</f>
        <v>26.932251719902773</v>
      </c>
      <c r="KQ12" s="6">
        <f>IFERROR(INDEX(Sales!$D$5:$ABF$18,MATCH(UsagePerHour!$B12,Sales!$C$5:$C$18,0),MATCH(UsagePerHour!KQ$4,Sales!$D$3:$ABF$3,0))/KQ$2*INDEX(Usage!$D$5:$ABF$11,MATCH(UsagePerHour!$B$4,Usage!$C$5:$C$11,0),MATCH(UsagePerHour!KQ$4,Usage!$D$3:$ABF$3,0)),"")</f>
        <v>377.08769190890575</v>
      </c>
      <c r="KR12" s="6">
        <f>IFERROR(INDEX(Sales!$D$5:$ABF$18,MATCH(UsagePerHour!$B12,Sales!$C$5:$C$18,0),MATCH(UsagePerHour!KR$4,Sales!$D$3:$ABF$3,0))/KR$2*INDEX(Usage!$D$5:$ABF$11,MATCH(UsagePerHour!$B$4,Usage!$C$5:$C$11,0),MATCH(UsagePerHour!KR$4,Usage!$D$3:$ABF$3,0)),"")</f>
        <v>38.703336132529202</v>
      </c>
      <c r="KS12" s="6">
        <f>IFERROR(INDEX(Sales!$D$5:$ABF$18,MATCH(UsagePerHour!$B12,Sales!$C$5:$C$18,0),MATCH(UsagePerHour!KS$4,Sales!$D$3:$ABF$3,0))/KS$2*INDEX(Usage!$D$5:$ABF$11,MATCH(UsagePerHour!$B$4,Usage!$C$5:$C$11,0),MATCH(UsagePerHour!KS$4,Usage!$D$3:$ABF$3,0)),"")</f>
        <v>70.167655846457691</v>
      </c>
      <c r="KT12" s="6">
        <f>IFERROR(INDEX(Sales!$D$5:$ABF$18,MATCH(UsagePerHour!$B12,Sales!$C$5:$C$18,0),MATCH(UsagePerHour!KT$4,Sales!$D$3:$ABF$3,0))/KT$2*INDEX(Usage!$D$5:$ABF$11,MATCH(UsagePerHour!$B$4,Usage!$C$5:$C$11,0),MATCH(UsagePerHour!KT$4,Usage!$D$3:$ABF$3,0)),"")</f>
        <v>44.630899963541523</v>
      </c>
      <c r="KU12" s="6">
        <f>IFERROR(INDEX(Sales!$D$5:$ABF$18,MATCH(UsagePerHour!$B12,Sales!$C$5:$C$18,0),MATCH(UsagePerHour!KU$4,Sales!$D$3:$ABF$3,0))/KU$2*INDEX(Usage!$D$5:$ABF$11,MATCH(UsagePerHour!$B$4,Usage!$C$5:$C$11,0),MATCH(UsagePerHour!KU$4,Usage!$D$3:$ABF$3,0)),"")</f>
        <v>147.73302898776279</v>
      </c>
      <c r="KV12" s="6">
        <f>IFERROR(INDEX(Sales!$D$5:$ABF$18,MATCH(UsagePerHour!$B12,Sales!$C$5:$C$18,0),MATCH(UsagePerHour!KV$4,Sales!$D$3:$ABF$3,0))/KV$2*INDEX(Usage!$D$5:$ABF$11,MATCH(UsagePerHour!$B$4,Usage!$C$5:$C$11,0),MATCH(UsagePerHour!KV$4,Usage!$D$3:$ABF$3,0)),"")</f>
        <v>31.169170192121715</v>
      </c>
      <c r="KW12" s="6">
        <f>IFERROR(INDEX(Sales!$D$5:$ABF$18,MATCH(UsagePerHour!$B12,Sales!$C$5:$C$18,0),MATCH(UsagePerHour!KW$4,Sales!$D$3:$ABF$3,0))/KW$2*INDEX(Usage!$D$5:$ABF$11,MATCH(UsagePerHour!$B$4,Usage!$C$5:$C$11,0),MATCH(UsagePerHour!KW$4,Usage!$D$3:$ABF$3,0)),"")</f>
        <v>76.80473482967524</v>
      </c>
      <c r="KX12" s="6">
        <f>IFERROR(INDEX(Sales!$D$5:$ABF$18,MATCH(UsagePerHour!$B12,Sales!$C$5:$C$18,0),MATCH(UsagePerHour!KX$4,Sales!$D$3:$ABF$3,0))/KX$2*INDEX(Usage!$D$5:$ABF$11,MATCH(UsagePerHour!$B$4,Usage!$C$5:$C$11,0),MATCH(UsagePerHour!KX$4,Usage!$D$3:$ABF$3,0)),"")</f>
        <v>597.41497849747122</v>
      </c>
      <c r="KY12" s="6">
        <f>IFERROR(INDEX(Sales!$D$5:$ABF$18,MATCH(UsagePerHour!$B12,Sales!$C$5:$C$18,0),MATCH(UsagePerHour!KY$4,Sales!$D$3:$ABF$3,0))/KY$2*INDEX(Usage!$D$5:$ABF$11,MATCH(UsagePerHour!$B$4,Usage!$C$5:$C$11,0),MATCH(UsagePerHour!KY$4,Usage!$D$3:$ABF$3,0)),"")</f>
        <v>40.911660438823418</v>
      </c>
      <c r="KZ12" s="6">
        <f>IFERROR(INDEX(Sales!$D$5:$ABF$18,MATCH(UsagePerHour!$B12,Sales!$C$5:$C$18,0),MATCH(UsagePerHour!KZ$4,Sales!$D$3:$ABF$3,0))/KZ$2*INDEX(Usage!$D$5:$ABF$11,MATCH(UsagePerHour!$B$4,Usage!$C$5:$C$11,0),MATCH(UsagePerHour!KZ$4,Usage!$D$3:$ABF$3,0)),"")</f>
        <v>31.774975410987775</v>
      </c>
      <c r="LA12" s="6">
        <f>IFERROR(INDEX(Sales!$D$5:$ABF$18,MATCH(UsagePerHour!$B12,Sales!$C$5:$C$18,0),MATCH(UsagePerHour!LA$4,Sales!$D$3:$ABF$3,0))/LA$2*INDEX(Usage!$D$5:$ABF$11,MATCH(UsagePerHour!$B$4,Usage!$C$5:$C$11,0),MATCH(UsagePerHour!LA$4,Usage!$D$3:$ABF$3,0)),"")</f>
        <v>39.837253699053612</v>
      </c>
      <c r="LB12" s="6">
        <f>IFERROR(INDEX(Sales!$D$5:$ABF$18,MATCH(UsagePerHour!$B12,Sales!$C$5:$C$18,0),MATCH(UsagePerHour!LB$4,Sales!$D$3:$ABF$3,0))/LB$2*INDEX(Usage!$D$5:$ABF$11,MATCH(UsagePerHour!$B$4,Usage!$C$5:$C$11,0),MATCH(UsagePerHour!LB$4,Usage!$D$3:$ABF$3,0)),"")</f>
        <v>100.68116434585725</v>
      </c>
      <c r="LC12" s="6">
        <f>IFERROR(INDEX(Sales!$D$5:$ABF$18,MATCH(UsagePerHour!$B12,Sales!$C$5:$C$18,0),MATCH(UsagePerHour!LC$4,Sales!$D$3:$ABF$3,0))/LC$2*INDEX(Usage!$D$5:$ABF$11,MATCH(UsagePerHour!$B$4,Usage!$C$5:$C$11,0),MATCH(UsagePerHour!LC$4,Usage!$D$3:$ABF$3,0)),"")</f>
        <v>6.228367611943769</v>
      </c>
      <c r="LD12" s="6">
        <f>IFERROR(INDEX(Sales!$D$5:$ABF$18,MATCH(UsagePerHour!$B12,Sales!$C$5:$C$18,0),MATCH(UsagePerHour!LD$4,Sales!$D$3:$ABF$3,0))/LD$2*INDEX(Usage!$D$5:$ABF$11,MATCH(UsagePerHour!$B$4,Usage!$C$5:$C$11,0),MATCH(UsagePerHour!LD$4,Usage!$D$3:$ABF$3,0)),"")</f>
        <v>40.09495424134613</v>
      </c>
      <c r="LE12" s="6">
        <f>IFERROR(INDEX(Sales!$D$5:$ABF$18,MATCH(UsagePerHour!$B12,Sales!$C$5:$C$18,0),MATCH(UsagePerHour!LE$4,Sales!$D$3:$ABF$3,0))/LE$2*INDEX(Usage!$D$5:$ABF$11,MATCH(UsagePerHour!$B$4,Usage!$C$5:$C$11,0),MATCH(UsagePerHour!LE$4,Usage!$D$3:$ABF$3,0)),"")</f>
        <v>315.44996586862391</v>
      </c>
      <c r="LF12" s="6">
        <f>IFERROR(INDEX(Sales!$D$5:$ABF$18,MATCH(UsagePerHour!$B12,Sales!$C$5:$C$18,0),MATCH(UsagePerHour!LF$4,Sales!$D$3:$ABF$3,0))/LF$2*INDEX(Usage!$D$5:$ABF$11,MATCH(UsagePerHour!$B$4,Usage!$C$5:$C$11,0),MATCH(UsagePerHour!LF$4,Usage!$D$3:$ABF$3,0)),"")</f>
        <v>61.087985451528404</v>
      </c>
      <c r="LG12" s="6">
        <f>IFERROR(INDEX(Sales!$D$5:$ABF$18,MATCH(UsagePerHour!$B12,Sales!$C$5:$C$18,0),MATCH(UsagePerHour!LG$4,Sales!$D$3:$ABF$3,0))/LG$2*INDEX(Usage!$D$5:$ABF$11,MATCH(UsagePerHour!$B$4,Usage!$C$5:$C$11,0),MATCH(UsagePerHour!LG$4,Usage!$D$3:$ABF$3,0)),"")</f>
        <v>70.061776772833767</v>
      </c>
      <c r="LH12" s="6">
        <f>IFERROR(INDEX(Sales!$D$5:$ABF$18,MATCH(UsagePerHour!$B12,Sales!$C$5:$C$18,0),MATCH(UsagePerHour!LH$4,Sales!$D$3:$ABF$3,0))/LH$2*INDEX(Usage!$D$5:$ABF$11,MATCH(UsagePerHour!$B$4,Usage!$C$5:$C$11,0),MATCH(UsagePerHour!LH$4,Usage!$D$3:$ABF$3,0)),"")</f>
        <v>42.189272844230835</v>
      </c>
      <c r="LI12" s="6">
        <f>IFERROR(INDEX(Sales!$D$5:$ABF$18,MATCH(UsagePerHour!$B12,Sales!$C$5:$C$18,0),MATCH(UsagePerHour!LI$4,Sales!$D$3:$ABF$3,0))/LI$2*INDEX(Usage!$D$5:$ABF$11,MATCH(UsagePerHour!$B$4,Usage!$C$5:$C$11,0),MATCH(UsagePerHour!LI$4,Usage!$D$3:$ABF$3,0)),"")</f>
        <v>146.3993413326279</v>
      </c>
      <c r="LJ12" s="6">
        <f>IFERROR(INDEX(Sales!$D$5:$ABF$18,MATCH(UsagePerHour!$B12,Sales!$C$5:$C$18,0),MATCH(UsagePerHour!LJ$4,Sales!$D$3:$ABF$3,0))/LJ$2*INDEX(Usage!$D$5:$ABF$11,MATCH(UsagePerHour!$B$4,Usage!$C$5:$C$11,0),MATCH(UsagePerHour!LJ$4,Usage!$D$3:$ABF$3,0)),"")</f>
        <v>29.44615731970601</v>
      </c>
      <c r="LK12" s="6">
        <f>IFERROR(INDEX(Sales!$D$5:$ABF$18,MATCH(UsagePerHour!$B12,Sales!$C$5:$C$18,0),MATCH(UsagePerHour!LK$4,Sales!$D$3:$ABF$3,0))/LK$2*INDEX(Usage!$D$5:$ABF$11,MATCH(UsagePerHour!$B$4,Usage!$C$5:$C$11,0),MATCH(UsagePerHour!LK$4,Usage!$D$3:$ABF$3,0)),"")</f>
        <v>46.437592443787914</v>
      </c>
      <c r="LL12" s="6">
        <f>IFERROR(INDEX(Sales!$D$5:$ABF$18,MATCH(UsagePerHour!$B12,Sales!$C$5:$C$18,0),MATCH(UsagePerHour!LL$4,Sales!$D$3:$ABF$3,0))/LL$2*INDEX(Usage!$D$5:$ABF$11,MATCH(UsagePerHour!$B$4,Usage!$C$5:$C$11,0),MATCH(UsagePerHour!LL$4,Usage!$D$3:$ABF$3,0)),"")</f>
        <v>544.67419129912832</v>
      </c>
      <c r="LM12" s="6">
        <f>IFERROR(INDEX(Sales!$D$5:$ABF$18,MATCH(UsagePerHour!$B12,Sales!$C$5:$C$18,0),MATCH(UsagePerHour!LM$4,Sales!$D$3:$ABF$3,0))/LM$2*INDEX(Usage!$D$5:$ABF$11,MATCH(UsagePerHour!$B$4,Usage!$C$5:$C$11,0),MATCH(UsagePerHour!LM$4,Usage!$D$3:$ABF$3,0)),"")</f>
        <v>52.169035920260605</v>
      </c>
      <c r="LN12" s="6">
        <f>IFERROR(INDEX(Sales!$D$5:$ABF$18,MATCH(UsagePerHour!$B12,Sales!$C$5:$C$18,0),MATCH(UsagePerHour!LN$4,Sales!$D$3:$ABF$3,0))/LN$2*INDEX(Usage!$D$5:$ABF$11,MATCH(UsagePerHour!$B$4,Usage!$C$5:$C$11,0),MATCH(UsagePerHour!LN$4,Usage!$D$3:$ABF$3,0)),"")</f>
        <v>35.859681424372965</v>
      </c>
      <c r="LO12" s="6">
        <f>IFERROR(INDEX(Sales!$D$5:$ABF$18,MATCH(UsagePerHour!$B12,Sales!$C$5:$C$18,0),MATCH(UsagePerHour!LO$4,Sales!$D$3:$ABF$3,0))/LO$2*INDEX(Usage!$D$5:$ABF$11,MATCH(UsagePerHour!$B$4,Usage!$C$5:$C$11,0),MATCH(UsagePerHour!LO$4,Usage!$D$3:$ABF$3,0)),"")</f>
        <v>22.586077104013036</v>
      </c>
      <c r="LP12" s="6">
        <f>IFERROR(INDEX(Sales!$D$5:$ABF$18,MATCH(UsagePerHour!$B12,Sales!$C$5:$C$18,0),MATCH(UsagePerHour!LP$4,Sales!$D$3:$ABF$3,0))/LP$2*INDEX(Usage!$D$5:$ABF$11,MATCH(UsagePerHour!$B$4,Usage!$C$5:$C$11,0),MATCH(UsagePerHour!LP$4,Usage!$D$3:$ABF$3,0)),"")</f>
        <v>6.2462647988810298</v>
      </c>
      <c r="LQ12" s="6">
        <f>IFERROR(INDEX(Sales!$D$5:$ABF$18,MATCH(UsagePerHour!$B12,Sales!$C$5:$C$18,0),MATCH(UsagePerHour!LQ$4,Sales!$D$3:$ABF$3,0))/LQ$2*INDEX(Usage!$D$5:$ABF$11,MATCH(UsagePerHour!$B$4,Usage!$C$5:$C$11,0),MATCH(UsagePerHour!LQ$4,Usage!$D$3:$ABF$3,0)),"")</f>
        <v>56.571899969473343</v>
      </c>
      <c r="LR12" s="6">
        <f>IFERROR(INDEX(Sales!$D$5:$ABF$18,MATCH(UsagePerHour!$B12,Sales!$C$5:$C$18,0),MATCH(UsagePerHour!LR$4,Sales!$D$3:$ABF$3,0))/LR$2*INDEX(Usage!$D$5:$ABF$11,MATCH(UsagePerHour!$B$4,Usage!$C$5:$C$11,0),MATCH(UsagePerHour!LR$4,Usage!$D$3:$ABF$3,0)),"")</f>
        <v>50.334897996028168</v>
      </c>
      <c r="LS12" s="6">
        <f>IFERROR(INDEX(Sales!$D$5:$ABF$18,MATCH(UsagePerHour!$B12,Sales!$C$5:$C$18,0),MATCH(UsagePerHour!LS$4,Sales!$D$3:$ABF$3,0))/LS$2*INDEX(Usage!$D$5:$ABF$11,MATCH(UsagePerHour!$B$4,Usage!$C$5:$C$11,0),MATCH(UsagePerHour!LS$4,Usage!$D$3:$ABF$3,0)),"")</f>
        <v>523.86600142526891</v>
      </c>
      <c r="LT12" s="6">
        <f>IFERROR(INDEX(Sales!$D$5:$ABF$18,MATCH(UsagePerHour!$B12,Sales!$C$5:$C$18,0),MATCH(UsagePerHour!LT$4,Sales!$D$3:$ABF$3,0))/LT$2*INDEX(Usage!$D$5:$ABF$11,MATCH(UsagePerHour!$B$4,Usage!$C$5:$C$11,0),MATCH(UsagePerHour!LT$4,Usage!$D$3:$ABF$3,0)),"")</f>
        <v>18.009273503671</v>
      </c>
      <c r="LU12" s="6">
        <f>IFERROR(INDEX(Sales!$D$5:$ABF$18,MATCH(UsagePerHour!$B12,Sales!$C$5:$C$18,0),MATCH(UsagePerHour!LU$4,Sales!$D$3:$ABF$3,0))/LU$2*INDEX(Usage!$D$5:$ABF$11,MATCH(UsagePerHour!$B$4,Usage!$C$5:$C$11,0),MATCH(UsagePerHour!LU$4,Usage!$D$3:$ABF$3,0)),"")</f>
        <v>29.97492802740425</v>
      </c>
      <c r="LV12" s="6">
        <f>IFERROR(INDEX(Sales!$D$5:$ABF$18,MATCH(UsagePerHour!$B12,Sales!$C$5:$C$18,0),MATCH(UsagePerHour!LV$4,Sales!$D$3:$ABF$3,0))/LV$2*INDEX(Usage!$D$5:$ABF$11,MATCH(UsagePerHour!$B$4,Usage!$C$5:$C$11,0),MATCH(UsagePerHour!LV$4,Usage!$D$3:$ABF$3,0)),"")</f>
        <v>82.005524950099797</v>
      </c>
      <c r="LW12" s="6">
        <f>IFERROR(INDEX(Sales!$D$5:$ABF$18,MATCH(UsagePerHour!$B12,Sales!$C$5:$C$18,0),MATCH(UsagePerHour!LW$4,Sales!$D$3:$ABF$3,0))/LW$2*INDEX(Usage!$D$5:$ABF$11,MATCH(UsagePerHour!$B$4,Usage!$C$5:$C$11,0),MATCH(UsagePerHour!LW$4,Usage!$D$3:$ABF$3,0)),"")</f>
        <v>36.090397399194522</v>
      </c>
      <c r="LX12" s="6">
        <f>IFERROR(INDEX(Sales!$D$5:$ABF$18,MATCH(UsagePerHour!$B12,Sales!$C$5:$C$18,0),MATCH(UsagePerHour!LX$4,Sales!$D$3:$ABF$3,0))/LX$2*INDEX(Usage!$D$5:$ABF$11,MATCH(UsagePerHour!$B$4,Usage!$C$5:$C$11,0),MATCH(UsagePerHour!LX$4,Usage!$D$3:$ABF$3,0)),"")</f>
        <v>20.108124821247749</v>
      </c>
      <c r="LY12" s="6">
        <f>IFERROR(INDEX(Sales!$D$5:$ABF$18,MATCH(UsagePerHour!$B12,Sales!$C$5:$C$18,0),MATCH(UsagePerHour!LY$4,Sales!$D$3:$ABF$3,0))/LY$2*INDEX(Usage!$D$5:$ABF$11,MATCH(UsagePerHour!$B$4,Usage!$C$5:$C$11,0),MATCH(UsagePerHour!LY$4,Usage!$D$3:$ABF$3,0)),"")</f>
        <v>46.192941911555607</v>
      </c>
      <c r="LZ12" s="6">
        <f>IFERROR(INDEX(Sales!$D$5:$ABF$18,MATCH(UsagePerHour!$B12,Sales!$C$5:$C$18,0),MATCH(UsagePerHour!LZ$4,Sales!$D$3:$ABF$3,0))/LZ$2*INDEX(Usage!$D$5:$ABF$11,MATCH(UsagePerHour!$B$4,Usage!$C$5:$C$11,0),MATCH(UsagePerHour!LZ$4,Usage!$D$3:$ABF$3,0)),"")</f>
        <v>587.24631977264028</v>
      </c>
      <c r="MA12" s="6">
        <f>IFERROR(INDEX(Sales!$D$5:$ABF$18,MATCH(UsagePerHour!$B12,Sales!$C$5:$C$18,0),MATCH(UsagePerHour!MA$4,Sales!$D$3:$ABF$3,0))/MA$2*INDEX(Usage!$D$5:$ABF$11,MATCH(UsagePerHour!$B$4,Usage!$C$5:$C$11,0),MATCH(UsagePerHour!MA$4,Usage!$D$3:$ABF$3,0)),"")</f>
        <v>54.504004421661804</v>
      </c>
      <c r="MB12" s="6">
        <f>IFERROR(INDEX(Sales!$D$5:$ABF$18,MATCH(UsagePerHour!$B12,Sales!$C$5:$C$18,0),MATCH(UsagePerHour!MB$4,Sales!$D$3:$ABF$3,0))/MB$2*INDEX(Usage!$D$5:$ABF$11,MATCH(UsagePerHour!$B$4,Usage!$C$5:$C$11,0),MATCH(UsagePerHour!MB$4,Usage!$D$3:$ABF$3,0)),"")</f>
        <v>43.579053972652247</v>
      </c>
      <c r="MC12" s="6">
        <f>IFERROR(INDEX(Sales!$D$5:$ABF$18,MATCH(UsagePerHour!$B12,Sales!$C$5:$C$18,0),MATCH(UsagePerHour!MC$4,Sales!$D$3:$ABF$3,0))/MC$2*INDEX(Usage!$D$5:$ABF$11,MATCH(UsagePerHour!$B$4,Usage!$C$5:$C$11,0),MATCH(UsagePerHour!MC$4,Usage!$D$3:$ABF$3,0)),"")</f>
        <v>6.0138720375313435</v>
      </c>
      <c r="MD12" s="6">
        <f>IFERROR(INDEX(Sales!$D$5:$ABF$18,MATCH(UsagePerHour!$B12,Sales!$C$5:$C$18,0),MATCH(UsagePerHour!MD$4,Sales!$D$3:$ABF$3,0))/MD$2*INDEX(Usage!$D$5:$ABF$11,MATCH(UsagePerHour!$B$4,Usage!$C$5:$C$11,0),MATCH(UsagePerHour!MD$4,Usage!$D$3:$ABF$3,0)),"")</f>
        <v>126.45902379852713</v>
      </c>
      <c r="ME12" s="6">
        <f>IFERROR(INDEX(Sales!$D$5:$ABF$18,MATCH(UsagePerHour!$B12,Sales!$C$5:$C$18,0),MATCH(UsagePerHour!ME$4,Sales!$D$3:$ABF$3,0))/ME$2*INDEX(Usage!$D$5:$ABF$11,MATCH(UsagePerHour!$B$4,Usage!$C$5:$C$11,0),MATCH(UsagePerHour!ME$4,Usage!$D$3:$ABF$3,0)),"")</f>
        <v>56.372676331939871</v>
      </c>
      <c r="MF12" s="6">
        <f>IFERROR(INDEX(Sales!$D$5:$ABF$18,MATCH(UsagePerHour!$B12,Sales!$C$5:$C$18,0),MATCH(UsagePerHour!MF$4,Sales!$D$3:$ABF$3,0))/MF$2*INDEX(Usage!$D$5:$ABF$11,MATCH(UsagePerHour!$B$4,Usage!$C$5:$C$11,0),MATCH(UsagePerHour!MF$4,Usage!$D$3:$ABF$3,0)),"")</f>
        <v>46.085856040267302</v>
      </c>
      <c r="MG12" s="6">
        <f>IFERROR(INDEX(Sales!$D$5:$ABF$18,MATCH(UsagePerHour!$B12,Sales!$C$5:$C$18,0),MATCH(UsagePerHour!MG$4,Sales!$D$3:$ABF$3,0))/MG$2*INDEX(Usage!$D$5:$ABF$11,MATCH(UsagePerHour!$B$4,Usage!$C$5:$C$11,0),MATCH(UsagePerHour!MG$4,Usage!$D$3:$ABF$3,0)),"")</f>
        <v>591.26465532592908</v>
      </c>
      <c r="MH12" s="6">
        <f>IFERROR(INDEX(Sales!$D$5:$ABF$18,MATCH(UsagePerHour!$B12,Sales!$C$5:$C$18,0),MATCH(UsagePerHour!MH$4,Sales!$D$3:$ABF$3,0))/MH$2*INDEX(Usage!$D$5:$ABF$11,MATCH(UsagePerHour!$B$4,Usage!$C$5:$C$11,0),MATCH(UsagePerHour!MH$4,Usage!$D$3:$ABF$3,0)),"")</f>
        <v>87.12231110029056</v>
      </c>
      <c r="MI12" s="6">
        <f>IFERROR(INDEX(Sales!$D$5:$ABF$18,MATCH(UsagePerHour!$B12,Sales!$C$5:$C$18,0),MATCH(UsagePerHour!MI$4,Sales!$D$3:$ABF$3,0))/MI$2*INDEX(Usage!$D$5:$ABF$11,MATCH(UsagePerHour!$B$4,Usage!$C$5:$C$11,0),MATCH(UsagePerHour!MI$4,Usage!$D$3:$ABF$3,0)),"")</f>
        <v>40.185567231626287</v>
      </c>
      <c r="MJ12" s="6">
        <f>IFERROR(INDEX(Sales!$D$5:$ABF$18,MATCH(UsagePerHour!$B12,Sales!$C$5:$C$18,0),MATCH(UsagePerHour!MJ$4,Sales!$D$3:$ABF$3,0))/MJ$2*INDEX(Usage!$D$5:$ABF$11,MATCH(UsagePerHour!$B$4,Usage!$C$5:$C$11,0),MATCH(UsagePerHour!MJ$4,Usage!$D$3:$ABF$3,0)),"")</f>
        <v>50.182078253597993</v>
      </c>
      <c r="MK12" s="6">
        <f>IFERROR(INDEX(Sales!$D$5:$ABF$18,MATCH(UsagePerHour!$B12,Sales!$C$5:$C$18,0),MATCH(UsagePerHour!MK$4,Sales!$D$3:$ABF$3,0))/MK$2*INDEX(Usage!$D$5:$ABF$11,MATCH(UsagePerHour!$B$4,Usage!$C$5:$C$11,0),MATCH(UsagePerHour!MK$4,Usage!$D$3:$ABF$3,0)),"")</f>
        <v>131.53424168567588</v>
      </c>
      <c r="ML12" s="6">
        <f>IFERROR(INDEX(Sales!$D$5:$ABF$18,MATCH(UsagePerHour!$B12,Sales!$C$5:$C$18,0),MATCH(UsagePerHour!ML$4,Sales!$D$3:$ABF$3,0))/ML$2*INDEX(Usage!$D$5:$ABF$11,MATCH(UsagePerHour!$B$4,Usage!$C$5:$C$11,0),MATCH(UsagePerHour!ML$4,Usage!$D$3:$ABF$3,0)),"")</f>
        <v>23.953066422459433</v>
      </c>
      <c r="MM12" s="6">
        <f>IFERROR(INDEX(Sales!$D$5:$ABF$18,MATCH(UsagePerHour!$B12,Sales!$C$5:$C$18,0),MATCH(UsagePerHour!MM$4,Sales!$D$3:$ABF$3,0))/MM$2*INDEX(Usage!$D$5:$ABF$11,MATCH(UsagePerHour!$B$4,Usage!$C$5:$C$11,0),MATCH(UsagePerHour!MM$4,Usage!$D$3:$ABF$3,0)),"")</f>
        <v>36.574955138464524</v>
      </c>
      <c r="MN12" s="6">
        <f>IFERROR(INDEX(Sales!$D$5:$ABF$18,MATCH(UsagePerHour!$B12,Sales!$C$5:$C$18,0),MATCH(UsagePerHour!MN$4,Sales!$D$3:$ABF$3,0))/MN$2*INDEX(Usage!$D$5:$ABF$11,MATCH(UsagePerHour!$B$4,Usage!$C$5:$C$11,0),MATCH(UsagePerHour!MN$4,Usage!$D$3:$ABF$3,0)),"")</f>
        <v>156.57847686243807</v>
      </c>
      <c r="MO12" s="6">
        <f>IFERROR(INDEX(Sales!$D$5:$ABF$18,MATCH(UsagePerHour!$B12,Sales!$C$5:$C$18,0),MATCH(UsagePerHour!MO$4,Sales!$D$3:$ABF$3,0))/MO$2*INDEX(Usage!$D$5:$ABF$11,MATCH(UsagePerHour!$B$4,Usage!$C$5:$C$11,0),MATCH(UsagePerHour!MO$4,Usage!$D$3:$ABF$3,0)),"")</f>
        <v>18.009273503671</v>
      </c>
      <c r="MP12" s="6">
        <f>IFERROR(INDEX(Sales!$D$5:$ABF$18,MATCH(UsagePerHour!$B12,Sales!$C$5:$C$18,0),MATCH(UsagePerHour!MP$4,Sales!$D$3:$ABF$3,0))/MP$2*INDEX(Usage!$D$5:$ABF$11,MATCH(UsagePerHour!$B$4,Usage!$C$5:$C$11,0),MATCH(UsagePerHour!MP$4,Usage!$D$3:$ABF$3,0)),"")</f>
        <v>29.97492802740425</v>
      </c>
      <c r="MQ12" s="6">
        <f>IFERROR(INDEX(Sales!$D$5:$ABF$18,MATCH(UsagePerHour!$B12,Sales!$C$5:$C$18,0),MATCH(UsagePerHour!MQ$4,Sales!$D$3:$ABF$3,0))/MQ$2*INDEX(Usage!$D$5:$ABF$11,MATCH(UsagePerHour!$B$4,Usage!$C$5:$C$11,0),MATCH(UsagePerHour!MQ$4,Usage!$D$3:$ABF$3,0)),"")</f>
        <v>82.005524950099797</v>
      </c>
      <c r="MR12" s="6">
        <f>IFERROR(INDEX(Sales!$D$5:$ABF$18,MATCH(UsagePerHour!$B12,Sales!$C$5:$C$18,0),MATCH(UsagePerHour!MR$4,Sales!$D$3:$ABF$3,0))/MR$2*INDEX(Usage!$D$5:$ABF$11,MATCH(UsagePerHour!$B$4,Usage!$C$5:$C$11,0),MATCH(UsagePerHour!MR$4,Usage!$D$3:$ABF$3,0)),"")</f>
        <v>36.090397399194522</v>
      </c>
      <c r="MS12" s="6">
        <f>IFERROR(INDEX(Sales!$D$5:$ABF$18,MATCH(UsagePerHour!$B12,Sales!$C$5:$C$18,0),MATCH(UsagePerHour!MS$4,Sales!$D$3:$ABF$3,0))/MS$2*INDEX(Usage!$D$5:$ABF$11,MATCH(UsagePerHour!$B$4,Usage!$C$5:$C$11,0),MATCH(UsagePerHour!MS$4,Usage!$D$3:$ABF$3,0)),"")</f>
        <v>40.198863535153812</v>
      </c>
      <c r="MT12" s="6">
        <f>IFERROR(INDEX(Sales!$D$5:$ABF$18,MATCH(UsagePerHour!$B12,Sales!$C$5:$C$18,0),MATCH(UsagePerHour!MT$4,Sales!$D$3:$ABF$3,0))/MT$2*INDEX(Usage!$D$5:$ABF$11,MATCH(UsagePerHour!$B$4,Usage!$C$5:$C$11,0),MATCH(UsagePerHour!MT$4,Usage!$D$3:$ABF$3,0)),"")</f>
        <v>83.102302171245782</v>
      </c>
      <c r="MU12" s="6">
        <f>IFERROR(INDEX(Sales!$D$5:$ABF$18,MATCH(UsagePerHour!$B12,Sales!$C$5:$C$18,0),MATCH(UsagePerHour!MU$4,Sales!$D$3:$ABF$3,0))/MU$2*INDEX(Usage!$D$5:$ABF$11,MATCH(UsagePerHour!$B$4,Usage!$C$5:$C$11,0),MATCH(UsagePerHour!MU$4,Usage!$D$3:$ABF$3,0)),"")</f>
        <v>560.5104254456362</v>
      </c>
      <c r="MV12" s="6">
        <f>IFERROR(INDEX(Sales!$D$5:$ABF$18,MATCH(UsagePerHour!$B12,Sales!$C$5:$C$18,0),MATCH(UsagePerHour!MV$4,Sales!$D$3:$ABF$3,0))/MV$2*INDEX(Usage!$D$5:$ABF$11,MATCH(UsagePerHour!$B$4,Usage!$C$5:$C$11,0),MATCH(UsagePerHour!MV$4,Usage!$D$3:$ABF$3,0)),"")</f>
        <v>40.769953159441584</v>
      </c>
      <c r="MW12" s="6">
        <f>IFERROR(INDEX(Sales!$D$5:$ABF$18,MATCH(UsagePerHour!$B12,Sales!$C$5:$C$18,0),MATCH(UsagePerHour!MW$4,Sales!$D$3:$ABF$3,0))/MW$2*INDEX(Usage!$D$5:$ABF$11,MATCH(UsagePerHour!$B$4,Usage!$C$5:$C$11,0),MATCH(UsagePerHour!MW$4,Usage!$D$3:$ABF$3,0)),"")</f>
        <v>21.8530554014425</v>
      </c>
      <c r="MX12" s="6">
        <f>IFERROR(INDEX(Sales!$D$5:$ABF$18,MATCH(UsagePerHour!$B12,Sales!$C$5:$C$18,0),MATCH(UsagePerHour!MX$4,Sales!$D$3:$ABF$3,0))/MX$2*INDEX(Usage!$D$5:$ABF$11,MATCH(UsagePerHour!$B$4,Usage!$C$5:$C$11,0),MATCH(UsagePerHour!MX$4,Usage!$D$3:$ABF$3,0)),"")</f>
        <v>26.134071904879512</v>
      </c>
      <c r="MY12" s="6">
        <f>IFERROR(INDEX(Sales!$D$5:$ABF$18,MATCH(UsagePerHour!$B12,Sales!$C$5:$C$18,0),MATCH(UsagePerHour!MY$4,Sales!$D$3:$ABF$3,0))/MY$2*INDEX(Usage!$D$5:$ABF$11,MATCH(UsagePerHour!$B$4,Usage!$C$5:$C$11,0),MATCH(UsagePerHour!MY$4,Usage!$D$3:$ABF$3,0)),"")</f>
        <v>80.494904107598117</v>
      </c>
      <c r="MZ12" s="6">
        <f>IFERROR(INDEX(Sales!$D$5:$ABF$18,MATCH(UsagePerHour!$B12,Sales!$C$5:$C$18,0),MATCH(UsagePerHour!MZ$4,Sales!$D$3:$ABF$3,0))/MZ$2*INDEX(Usage!$D$5:$ABF$11,MATCH(UsagePerHour!$B$4,Usage!$C$5:$C$11,0),MATCH(UsagePerHour!MZ$4,Usage!$D$3:$ABF$3,0)),"")</f>
        <v>40.262684030078653</v>
      </c>
      <c r="NA12" s="6">
        <f>IFERROR(INDEX(Sales!$D$5:$ABF$18,MATCH(UsagePerHour!$B12,Sales!$C$5:$C$18,0),MATCH(UsagePerHour!NA$4,Sales!$D$3:$ABF$3,0))/NA$2*INDEX(Usage!$D$5:$ABF$11,MATCH(UsagePerHour!$B$4,Usage!$C$5:$C$11,0),MATCH(UsagePerHour!NA$4,Usage!$D$3:$ABF$3,0)),"")</f>
        <v>98.459261586470063</v>
      </c>
      <c r="NB12" s="6">
        <f>IFERROR(INDEX(Sales!$D$5:$ABF$18,MATCH(UsagePerHour!$B12,Sales!$C$5:$C$18,0),MATCH(UsagePerHour!NB$4,Sales!$D$3:$ABF$3,0))/NB$2*INDEX(Usage!$D$5:$ABF$11,MATCH(UsagePerHour!$B$4,Usage!$C$5:$C$11,0),MATCH(UsagePerHour!NB$4,Usage!$D$3:$ABF$3,0)),"")</f>
        <v>479.44596702243666</v>
      </c>
      <c r="NC12" s="6">
        <f>IFERROR(INDEX(Sales!$D$5:$ABF$18,MATCH(UsagePerHour!$B12,Sales!$C$5:$C$18,0),MATCH(UsagePerHour!NC$4,Sales!$D$3:$ABF$3,0))/NC$2*INDEX(Usage!$D$5:$ABF$11,MATCH(UsagePerHour!$B$4,Usage!$C$5:$C$11,0),MATCH(UsagePerHour!NC$4,Usage!$D$3:$ABF$3,0)),"")</f>
        <v>72.742191839098112</v>
      </c>
      <c r="ND12" s="6">
        <f>IFERROR(INDEX(Sales!$D$5:$ABF$18,MATCH(UsagePerHour!$B12,Sales!$C$5:$C$18,0),MATCH(UsagePerHour!ND$4,Sales!$D$3:$ABF$3,0))/ND$2*INDEX(Usage!$D$5:$ABF$11,MATCH(UsagePerHour!$B$4,Usage!$C$5:$C$11,0),MATCH(UsagePerHour!ND$4,Usage!$D$3:$ABF$3,0)),"")</f>
        <v>69.156298774690086</v>
      </c>
      <c r="NE12" s="6">
        <f>IFERROR(INDEX(Sales!$D$5:$ABF$18,MATCH(UsagePerHour!$B12,Sales!$C$5:$C$18,0),MATCH(UsagePerHour!NE$4,Sales!$D$3:$ABF$3,0))/NE$2*INDEX(Usage!$D$5:$ABF$11,MATCH(UsagePerHour!$B$4,Usage!$C$5:$C$11,0),MATCH(UsagePerHour!NE$4,Usage!$D$3:$ABF$3,0)),"")</f>
        <v>14.765273921987658</v>
      </c>
      <c r="NF12" s="6">
        <f>IFERROR(INDEX(Sales!$D$5:$ABF$18,MATCH(UsagePerHour!$B12,Sales!$C$5:$C$18,0),MATCH(UsagePerHour!NF$4,Sales!$D$3:$ABF$3,0))/NF$2*INDEX(Usage!$D$5:$ABF$11,MATCH(UsagePerHour!$B$4,Usage!$C$5:$C$11,0),MATCH(UsagePerHour!NF$4,Usage!$D$3:$ABF$3,0)),"")</f>
        <v>555.95359156093843</v>
      </c>
      <c r="NG12" s="6">
        <f>IFERROR(INDEX(Sales!$D$5:$ABF$18,MATCH(UsagePerHour!$B12,Sales!$C$5:$C$18,0),MATCH(UsagePerHour!NG$4,Sales!$D$3:$ABF$3,0))/NG$2*INDEX(Usage!$D$5:$ABF$11,MATCH(UsagePerHour!$B$4,Usage!$C$5:$C$11,0),MATCH(UsagePerHour!NG$4,Usage!$D$3:$ABF$3,0)),"")</f>
        <v>29.682358851428592</v>
      </c>
      <c r="NH12" s="6">
        <f>IFERROR(INDEX(Sales!$D$5:$ABF$18,MATCH(UsagePerHour!$B12,Sales!$C$5:$C$18,0),MATCH(UsagePerHour!NH$4,Sales!$D$3:$ABF$3,0))/NH$2*INDEX(Usage!$D$5:$ABF$11,MATCH(UsagePerHour!$B$4,Usage!$C$5:$C$11,0),MATCH(UsagePerHour!NH$4,Usage!$D$3:$ABF$3,0)),"")</f>
        <v>28.217724365404081</v>
      </c>
      <c r="NI12" s="6">
        <f>IFERROR(INDEX(Sales!$D$5:$ABF$18,MATCH(UsagePerHour!$B12,Sales!$C$5:$C$18,0),MATCH(UsagePerHour!NI$4,Sales!$D$3:$ABF$3,0))/NI$2*INDEX(Usage!$D$5:$ABF$11,MATCH(UsagePerHour!$B$4,Usage!$C$5:$C$11,0),MATCH(UsagePerHour!NI$4,Usage!$D$3:$ABF$3,0)),"")</f>
        <v>483.83726865997164</v>
      </c>
      <c r="NJ12" s="6">
        <f>IFERROR(INDEX(Sales!$D$5:$ABF$18,MATCH(UsagePerHour!$B12,Sales!$C$5:$C$18,0),MATCH(UsagePerHour!NJ$4,Sales!$D$3:$ABF$3,0))/NJ$2*INDEX(Usage!$D$5:$ABF$11,MATCH(UsagePerHour!$B$4,Usage!$C$5:$C$11,0),MATCH(UsagePerHour!NJ$4,Usage!$D$3:$ABF$3,0)),"")</f>
        <v>44.027980133783032</v>
      </c>
      <c r="NK12" s="6">
        <f>IFERROR(INDEX(Sales!$D$5:$ABF$18,MATCH(UsagePerHour!$B12,Sales!$C$5:$C$18,0),MATCH(UsagePerHour!NK$4,Sales!$D$3:$ABF$3,0))/NK$2*INDEX(Usage!$D$5:$ABF$11,MATCH(UsagePerHour!$B$4,Usage!$C$5:$C$11,0),MATCH(UsagePerHour!NK$4,Usage!$D$3:$ABF$3,0)),"")</f>
        <v>9.891265889964366</v>
      </c>
      <c r="NL12" s="6">
        <f>IFERROR(INDEX(Sales!$D$5:$ABF$18,MATCH(UsagePerHour!$B12,Sales!$C$5:$C$18,0),MATCH(UsagePerHour!NL$4,Sales!$D$3:$ABF$3,0))/NL$2*INDEX(Usage!$D$5:$ABF$11,MATCH(UsagePerHour!$B$4,Usage!$C$5:$C$11,0),MATCH(UsagePerHour!NL$4,Usage!$D$3:$ABF$3,0)),"")</f>
        <v>27.121720249885723</v>
      </c>
      <c r="NM12" s="6">
        <f>IFERROR(INDEX(Sales!$D$5:$ABF$18,MATCH(UsagePerHour!$B12,Sales!$C$5:$C$18,0),MATCH(UsagePerHour!NM$4,Sales!$D$3:$ABF$3,0))/NM$2*INDEX(Usage!$D$5:$ABF$11,MATCH(UsagePerHour!$B$4,Usage!$C$5:$C$11,0),MATCH(UsagePerHour!NM$4,Usage!$D$3:$ABF$3,0)),"")</f>
        <v>38.217366263509163</v>
      </c>
      <c r="NN12" s="6">
        <f>IFERROR(INDEX(Sales!$D$5:$ABF$18,MATCH(UsagePerHour!$B12,Sales!$C$5:$C$18,0),MATCH(UsagePerHour!NN$4,Sales!$D$3:$ABF$3,0))/NN$2*INDEX(Usage!$D$5:$ABF$11,MATCH(UsagePerHour!$B$4,Usage!$C$5:$C$11,0),MATCH(UsagePerHour!NN$4,Usage!$D$3:$ABF$3,0)),"")</f>
        <v>25.233522387746756</v>
      </c>
      <c r="NO12" s="6">
        <f>IFERROR(INDEX(Sales!$D$5:$ABF$18,MATCH(UsagePerHour!$B12,Sales!$C$5:$C$18,0),MATCH(UsagePerHour!NO$4,Sales!$D$3:$ABF$3,0))/NO$2*INDEX(Usage!$D$5:$ABF$11,MATCH(UsagePerHour!$B$4,Usage!$C$5:$C$11,0),MATCH(UsagePerHour!NO$4,Usage!$D$3:$ABF$3,0)),"")</f>
        <v>16.41309068797776</v>
      </c>
      <c r="NP12" s="6">
        <f>IFERROR(INDEX(Sales!$D$5:$ABF$18,MATCH(UsagePerHour!$B12,Sales!$C$5:$C$18,0),MATCH(UsagePerHour!NP$4,Sales!$D$3:$ABF$3,0))/NP$2*INDEX(Usage!$D$5:$ABF$11,MATCH(UsagePerHour!$B$4,Usage!$C$5:$C$11,0),MATCH(UsagePerHour!NP$4,Usage!$D$3:$ABF$3,0)),"")</f>
        <v>244.54793822205309</v>
      </c>
      <c r="NQ12" s="6">
        <f>IFERROR(INDEX(Sales!$D$5:$ABF$18,MATCH(UsagePerHour!$B12,Sales!$C$5:$C$18,0),MATCH(UsagePerHour!NQ$4,Sales!$D$3:$ABF$3,0))/NQ$2*INDEX(Usage!$D$5:$ABF$11,MATCH(UsagePerHour!$B$4,Usage!$C$5:$C$11,0),MATCH(UsagePerHour!NQ$4,Usage!$D$3:$ABF$3,0)),"")</f>
        <v>40.899755926527909</v>
      </c>
      <c r="NR12" s="6">
        <f>IFERROR(INDEX(Sales!$D$5:$ABF$18,MATCH(UsagePerHour!$B12,Sales!$C$5:$C$18,0),MATCH(UsagePerHour!NR$4,Sales!$D$3:$ABF$3,0))/NR$2*INDEX(Usage!$D$5:$ABF$11,MATCH(UsagePerHour!$B$4,Usage!$C$5:$C$11,0),MATCH(UsagePerHour!NR$4,Usage!$D$3:$ABF$3,0)),"")</f>
        <v>30.085866018299313</v>
      </c>
      <c r="NS12" s="6">
        <f>IFERROR(INDEX(Sales!$D$5:$ABF$18,MATCH(UsagePerHour!$B12,Sales!$C$5:$C$18,0),MATCH(UsagePerHour!NS$4,Sales!$D$3:$ABF$3,0))/NS$2*INDEX(Usage!$D$5:$ABF$11,MATCH(UsagePerHour!$B$4,Usage!$C$5:$C$11,0),MATCH(UsagePerHour!NS$4,Usage!$D$3:$ABF$3,0)),"")</f>
        <v>21.793507101607617</v>
      </c>
      <c r="NT12" s="6">
        <f>IFERROR(INDEX(Sales!$D$5:$ABF$18,MATCH(UsagePerHour!$B12,Sales!$C$5:$C$18,0),MATCH(UsagePerHour!NT$4,Sales!$D$3:$ABF$3,0))/NT$2*INDEX(Usage!$D$5:$ABF$11,MATCH(UsagePerHour!$B$4,Usage!$C$5:$C$11,0),MATCH(UsagePerHour!NT$4,Usage!$D$3:$ABF$3,0)),"")</f>
        <v>26.305737076339231</v>
      </c>
      <c r="NU12" s="6">
        <f>IFERROR(INDEX(Sales!$D$5:$ABF$18,MATCH(UsagePerHour!$B12,Sales!$C$5:$C$18,0),MATCH(UsagePerHour!NU$4,Sales!$D$3:$ABF$3,0))/NU$2*INDEX(Usage!$D$5:$ABF$11,MATCH(UsagePerHour!$B$4,Usage!$C$5:$C$11,0),MATCH(UsagePerHour!NU$4,Usage!$D$3:$ABF$3,0)),"")</f>
        <v>50.614877589453862</v>
      </c>
      <c r="NV12" s="6">
        <f>IFERROR(INDEX(Sales!$D$5:$ABF$18,MATCH(UsagePerHour!$B12,Sales!$C$5:$C$18,0),MATCH(UsagePerHour!NV$4,Sales!$D$3:$ABF$3,0))/NV$2*INDEX(Usage!$D$5:$ABF$11,MATCH(UsagePerHour!$B$4,Usage!$C$5:$C$11,0),MATCH(UsagePerHour!NV$4,Usage!$D$3:$ABF$3,0)),"")</f>
        <v>47.32187367422825</v>
      </c>
      <c r="NW12" s="6">
        <f>IFERROR(INDEX(Sales!$D$5:$ABF$18,MATCH(UsagePerHour!$B12,Sales!$C$5:$C$18,0),MATCH(UsagePerHour!NW$4,Sales!$D$3:$ABF$3,0))/NW$2*INDEX(Usage!$D$5:$ABF$11,MATCH(UsagePerHour!$B$4,Usage!$C$5:$C$11,0),MATCH(UsagePerHour!NW$4,Usage!$D$3:$ABF$3,0)),"")</f>
        <v>383.90716892946153</v>
      </c>
      <c r="NX12" s="6">
        <f>IFERROR(INDEX(Sales!$D$5:$ABF$18,MATCH(UsagePerHour!$B12,Sales!$C$5:$C$18,0),MATCH(UsagePerHour!NX$4,Sales!$D$3:$ABF$3,0))/NX$2*INDEX(Usage!$D$5:$ABF$11,MATCH(UsagePerHour!$B$4,Usage!$C$5:$C$11,0),MATCH(UsagePerHour!NX$4,Usage!$D$3:$ABF$3,0)),"")</f>
        <v>29.245133668829482</v>
      </c>
      <c r="NY12" s="6">
        <f>IFERROR(INDEX(Sales!$D$5:$ABF$18,MATCH(UsagePerHour!$B12,Sales!$C$5:$C$18,0),MATCH(UsagePerHour!NY$4,Sales!$D$3:$ABF$3,0))/NY$2*INDEX(Usage!$D$5:$ABF$11,MATCH(UsagePerHour!$B$4,Usage!$C$5:$C$11,0),MATCH(UsagePerHour!NY$4,Usage!$D$3:$ABF$3,0)),"")</f>
        <v>47.989360654122748</v>
      </c>
      <c r="NZ12" s="6">
        <f>IFERROR(INDEX(Sales!$D$5:$ABF$18,MATCH(UsagePerHour!$B12,Sales!$C$5:$C$18,0),MATCH(UsagePerHour!NZ$4,Sales!$D$3:$ABF$3,0))/NZ$2*INDEX(Usage!$D$5:$ABF$11,MATCH(UsagePerHour!$B$4,Usage!$C$5:$C$11,0),MATCH(UsagePerHour!NZ$4,Usage!$D$3:$ABF$3,0)),"")</f>
        <v>28.938870070379277</v>
      </c>
      <c r="OA12" s="6">
        <f>IFERROR(INDEX(Sales!$D$5:$ABF$18,MATCH(UsagePerHour!$B12,Sales!$C$5:$C$18,0),MATCH(UsagePerHour!OA$4,Sales!$D$3:$ABF$3,0))/OA$2*INDEX(Usage!$D$5:$ABF$11,MATCH(UsagePerHour!$B$4,Usage!$C$5:$C$11,0),MATCH(UsagePerHour!OA$4,Usage!$D$3:$ABF$3,0)),"")</f>
        <v>104.60815705840139</v>
      </c>
      <c r="OB12" s="6">
        <f>IFERROR(INDEX(Sales!$D$5:$ABF$18,MATCH(UsagePerHour!$B12,Sales!$C$5:$C$18,0),MATCH(UsagePerHour!OB$4,Sales!$D$3:$ABF$3,0))/OB$2*INDEX(Usage!$D$5:$ABF$11,MATCH(UsagePerHour!$B$4,Usage!$C$5:$C$11,0),MATCH(UsagePerHour!OB$4,Usage!$D$3:$ABF$3,0)),"")</f>
        <v>44.615608805340763</v>
      </c>
      <c r="OC12" s="6">
        <f>IFERROR(INDEX(Sales!$D$5:$ABF$18,MATCH(UsagePerHour!$B12,Sales!$C$5:$C$18,0),MATCH(UsagePerHour!OC$4,Sales!$D$3:$ABF$3,0))/OC$2*INDEX(Usage!$D$5:$ABF$11,MATCH(UsagePerHour!$B$4,Usage!$C$5:$C$11,0),MATCH(UsagePerHour!OC$4,Usage!$D$3:$ABF$3,0)),"")</f>
        <v>48.468399816903109</v>
      </c>
      <c r="OD12" s="6">
        <f>IFERROR(INDEX(Sales!$D$5:$ABF$18,MATCH(UsagePerHour!$B12,Sales!$C$5:$C$18,0),MATCH(UsagePerHour!OD$4,Sales!$D$3:$ABF$3,0))/OD$2*INDEX(Usage!$D$5:$ABF$11,MATCH(UsagePerHour!$B$4,Usage!$C$5:$C$11,0),MATCH(UsagePerHour!OD$4,Usage!$D$3:$ABF$3,0)),"")</f>
        <v>352.89501891612269</v>
      </c>
      <c r="OE12" s="6">
        <f>IFERROR(INDEX(Sales!$D$5:$ABF$18,MATCH(UsagePerHour!$B12,Sales!$C$5:$C$18,0),MATCH(UsagePerHour!OE$4,Sales!$D$3:$ABF$3,0))/OE$2*INDEX(Usage!$D$5:$ABF$11,MATCH(UsagePerHour!$B$4,Usage!$C$5:$C$11,0),MATCH(UsagePerHour!OE$4,Usage!$D$3:$ABF$3,0)),"")</f>
        <v>33.638962116051061</v>
      </c>
      <c r="OF12" s="6">
        <f>IFERROR(INDEX(Sales!$D$5:$ABF$18,MATCH(UsagePerHour!$B12,Sales!$C$5:$C$18,0),MATCH(UsagePerHour!OF$4,Sales!$D$3:$ABF$3,0))/OF$2*INDEX(Usage!$D$5:$ABF$11,MATCH(UsagePerHour!$B$4,Usage!$C$5:$C$11,0),MATCH(UsagePerHour!OF$4,Usage!$D$3:$ABF$3,0)),"")</f>
        <v>72.849356333328828</v>
      </c>
      <c r="OG12" s="6">
        <f>IFERROR(INDEX(Sales!$D$5:$ABF$18,MATCH(UsagePerHour!$B12,Sales!$C$5:$C$18,0),MATCH(UsagePerHour!OG$4,Sales!$D$3:$ABF$3,0))/OG$2*INDEX(Usage!$D$5:$ABF$11,MATCH(UsagePerHour!$B$4,Usage!$C$5:$C$11,0),MATCH(UsagePerHour!OG$4,Usage!$D$3:$ABF$3,0)),"")</f>
        <v>29.976134034399784</v>
      </c>
      <c r="OH12" s="6">
        <f>IFERROR(INDEX(Sales!$D$5:$ABF$18,MATCH(UsagePerHour!$B12,Sales!$C$5:$C$18,0),MATCH(UsagePerHour!OH$4,Sales!$D$3:$ABF$3,0))/OH$2*INDEX(Usage!$D$5:$ABF$11,MATCH(UsagePerHour!$B$4,Usage!$C$5:$C$11,0),MATCH(UsagePerHour!OH$4,Usage!$D$3:$ABF$3,0)),"")</f>
        <v>62.810232447580852</v>
      </c>
      <c r="OI12" s="6">
        <f>IFERROR(INDEX(Sales!$D$5:$ABF$18,MATCH(UsagePerHour!$B12,Sales!$C$5:$C$18,0),MATCH(UsagePerHour!OI$4,Sales!$D$3:$ABF$3,0))/OI$2*INDEX(Usage!$D$5:$ABF$11,MATCH(UsagePerHour!$B$4,Usage!$C$5:$C$11,0),MATCH(UsagePerHour!OI$4,Usage!$D$3:$ABF$3,0)),"")</f>
        <v>9.2686923584747163</v>
      </c>
      <c r="OJ12" s="6">
        <f>IFERROR(INDEX(Sales!$D$5:$ABF$18,MATCH(UsagePerHour!$B12,Sales!$C$5:$C$18,0),MATCH(UsagePerHour!OJ$4,Sales!$D$3:$ABF$3,0))/OJ$2*INDEX(Usage!$D$5:$ABF$11,MATCH(UsagePerHour!$B$4,Usage!$C$5:$C$11,0),MATCH(UsagePerHour!OJ$4,Usage!$D$3:$ABF$3,0)),"")</f>
        <v>56.915191946795503</v>
      </c>
      <c r="OK12" s="6">
        <f>IFERROR(INDEX(Sales!$D$5:$ABF$18,MATCH(UsagePerHour!$B12,Sales!$C$5:$C$18,0),MATCH(UsagePerHour!OK$4,Sales!$D$3:$ABF$3,0))/OK$2*INDEX(Usage!$D$5:$ABF$11,MATCH(UsagePerHour!$B$4,Usage!$C$5:$C$11,0),MATCH(UsagePerHour!OK$4,Usage!$D$3:$ABF$3,0)),"")</f>
        <v>440.70005552812592</v>
      </c>
      <c r="OL12" s="6">
        <f>IFERROR(INDEX(Sales!$D$5:$ABF$18,MATCH(UsagePerHour!$B12,Sales!$C$5:$C$18,0),MATCH(UsagePerHour!OL$4,Sales!$D$3:$ABF$3,0))/OL$2*INDEX(Usage!$D$5:$ABF$11,MATCH(UsagePerHour!$B$4,Usage!$C$5:$C$11,0),MATCH(UsagePerHour!OL$4,Usage!$D$3:$ABF$3,0)),"")</f>
        <v>12.160032494271906</v>
      </c>
      <c r="OM12" s="6">
        <f>IFERROR(INDEX(Sales!$D$5:$ABF$18,MATCH(UsagePerHour!$B12,Sales!$C$5:$C$18,0),MATCH(UsagePerHour!OM$4,Sales!$D$3:$ABF$3,0))/OM$2*INDEX(Usage!$D$5:$ABF$11,MATCH(UsagePerHour!$B$4,Usage!$C$5:$C$11,0),MATCH(UsagePerHour!OM$4,Usage!$D$3:$ABF$3,0)),"")</f>
        <v>29.287349589846102</v>
      </c>
      <c r="ON12" s="6">
        <f>IFERROR(INDEX(Sales!$D$5:$ABF$18,MATCH(UsagePerHour!$B12,Sales!$C$5:$C$18,0),MATCH(UsagePerHour!ON$4,Sales!$D$3:$ABF$3,0))/ON$2*INDEX(Usage!$D$5:$ABF$11,MATCH(UsagePerHour!$B$4,Usage!$C$5:$C$11,0),MATCH(UsagePerHour!ON$4,Usage!$D$3:$ABF$3,0)),"")</f>
        <v>43.356004792573579</v>
      </c>
      <c r="OO12" s="6">
        <f>IFERROR(INDEX(Sales!$D$5:$ABF$18,MATCH(UsagePerHour!$B12,Sales!$C$5:$C$18,0),MATCH(UsagePerHour!OO$4,Sales!$D$3:$ABF$3,0))/OO$2*INDEX(Usage!$D$5:$ABF$11,MATCH(UsagePerHour!$B$4,Usage!$C$5:$C$11,0),MATCH(UsagePerHour!OO$4,Usage!$D$3:$ABF$3,0)),"")</f>
        <v>55.04260028756164</v>
      </c>
      <c r="OP12" s="6">
        <f>IFERROR(INDEX(Sales!$D$5:$ABF$18,MATCH(UsagePerHour!$B12,Sales!$C$5:$C$18,0),MATCH(UsagePerHour!OP$4,Sales!$D$3:$ABF$3,0))/OP$2*INDEX(Usage!$D$5:$ABF$11,MATCH(UsagePerHour!$B$4,Usage!$C$5:$C$11,0),MATCH(UsagePerHour!OP$4,Usage!$D$3:$ABF$3,0)),"")</f>
        <v>28.670921476966083</v>
      </c>
      <c r="OQ12" s="6">
        <f>IFERROR(INDEX(Sales!$D$5:$ABF$18,MATCH(UsagePerHour!$B12,Sales!$C$5:$C$18,0),MATCH(UsagePerHour!OQ$4,Sales!$D$3:$ABF$3,0))/OQ$2*INDEX(Usage!$D$5:$ABF$11,MATCH(UsagePerHour!$B$4,Usage!$C$5:$C$11,0),MATCH(UsagePerHour!OQ$4,Usage!$D$3:$ABF$3,0)),"")</f>
        <v>30.72227270999436</v>
      </c>
      <c r="OR12" s="6">
        <f>IFERROR(INDEX(Sales!$D$5:$ABF$18,MATCH(UsagePerHour!$B12,Sales!$C$5:$C$18,0),MATCH(UsagePerHour!OR$4,Sales!$D$3:$ABF$3,0))/OR$2*INDEX(Usage!$D$5:$ABF$11,MATCH(UsagePerHour!$B$4,Usage!$C$5:$C$11,0),MATCH(UsagePerHour!OR$4,Usage!$D$3:$ABF$3,0)),"")</f>
        <v>375.23120733329625</v>
      </c>
      <c r="OS12" s="6">
        <f>IFERROR(INDEX(Sales!$D$5:$ABF$18,MATCH(UsagePerHour!$B12,Sales!$C$5:$C$18,0),MATCH(UsagePerHour!OS$4,Sales!$D$3:$ABF$3,0))/OS$2*INDEX(Usage!$D$5:$ABF$11,MATCH(UsagePerHour!$B$4,Usage!$C$5:$C$11,0),MATCH(UsagePerHour!OS$4,Usage!$D$3:$ABF$3,0)),"")</f>
        <v>15.125191382636091</v>
      </c>
      <c r="OT12" s="6">
        <f>IFERROR(INDEX(Sales!$D$5:$ABF$18,MATCH(UsagePerHour!$B12,Sales!$C$5:$C$18,0),MATCH(UsagePerHour!OT$4,Sales!$D$3:$ABF$3,0))/OT$2*INDEX(Usage!$D$5:$ABF$11,MATCH(UsagePerHour!$B$4,Usage!$C$5:$C$11,0),MATCH(UsagePerHour!OT$4,Usage!$D$3:$ABF$3,0)),"")</f>
        <v>2.8471968420195695</v>
      </c>
      <c r="OU12" s="6">
        <f>IFERROR(INDEX(Sales!$D$5:$ABF$18,MATCH(UsagePerHour!$B12,Sales!$C$5:$C$18,0),MATCH(UsagePerHour!OU$4,Sales!$D$3:$ABF$3,0))/OU$2*INDEX(Usage!$D$5:$ABF$11,MATCH(UsagePerHour!$B$4,Usage!$C$5:$C$11,0),MATCH(UsagePerHour!OU$4,Usage!$D$3:$ABF$3,0)),"")</f>
        <v>7.6322075341841451</v>
      </c>
      <c r="OV12" s="6">
        <f>IFERROR(INDEX(Sales!$D$5:$ABF$18,MATCH(UsagePerHour!$B12,Sales!$C$5:$C$18,0),MATCH(UsagePerHour!OV$4,Sales!$D$3:$ABF$3,0))/OV$2*INDEX(Usage!$D$5:$ABF$11,MATCH(UsagePerHour!$B$4,Usage!$C$5:$C$11,0),MATCH(UsagePerHour!OV$4,Usage!$D$3:$ABF$3,0)),"")</f>
        <v>119.77675737453525</v>
      </c>
      <c r="OW12" s="6">
        <f>IFERROR(INDEX(Sales!$D$5:$ABF$18,MATCH(UsagePerHour!$B12,Sales!$C$5:$C$18,0),MATCH(UsagePerHour!OW$4,Sales!$D$3:$ABF$3,0))/OW$2*INDEX(Usage!$D$5:$ABF$11,MATCH(UsagePerHour!$B$4,Usage!$C$5:$C$11,0),MATCH(UsagePerHour!OW$4,Usage!$D$3:$ABF$3,0)),"")</f>
        <v>31.629355077835434</v>
      </c>
      <c r="OX12" s="6">
        <f>IFERROR(INDEX(Sales!$D$5:$ABF$18,MATCH(UsagePerHour!$B12,Sales!$C$5:$C$18,0),MATCH(UsagePerHour!OX$4,Sales!$D$3:$ABF$3,0))/OX$2*INDEX(Usage!$D$5:$ABF$11,MATCH(UsagePerHour!$B$4,Usage!$C$5:$C$11,0),MATCH(UsagePerHour!OX$4,Usage!$D$3:$ABF$3,0)),"")</f>
        <v>38.355072518385484</v>
      </c>
      <c r="OY12" s="6">
        <f>IFERROR(INDEX(Sales!$D$5:$ABF$18,MATCH(UsagePerHour!$B12,Sales!$C$5:$C$18,0),MATCH(UsagePerHour!OY$4,Sales!$D$3:$ABF$3,0))/OY$2*INDEX(Usage!$D$5:$ABF$11,MATCH(UsagePerHour!$B$4,Usage!$C$5:$C$11,0),MATCH(UsagePerHour!OY$4,Usage!$D$3:$ABF$3,0)),"")</f>
        <v>378.56610953303374</v>
      </c>
      <c r="OZ12" s="6">
        <f>IFERROR(INDEX(Sales!$D$5:$ABF$18,MATCH(UsagePerHour!$B12,Sales!$C$5:$C$18,0),MATCH(UsagePerHour!OZ$4,Sales!$D$3:$ABF$3,0))/OZ$2*INDEX(Usage!$D$5:$ABF$11,MATCH(UsagePerHour!$B$4,Usage!$C$5:$C$11,0),MATCH(UsagePerHour!OZ$4,Usage!$D$3:$ABF$3,0)),"")</f>
        <v>78.115356872229924</v>
      </c>
      <c r="PA12" s="6">
        <f>IFERROR(INDEX(Sales!$D$5:$ABF$18,MATCH(UsagePerHour!$B12,Sales!$C$5:$C$18,0),MATCH(UsagePerHour!PA$4,Sales!$D$3:$ABF$3,0))/PA$2*INDEX(Usage!$D$5:$ABF$11,MATCH(UsagePerHour!$B$4,Usage!$C$5:$C$11,0),MATCH(UsagePerHour!PA$4,Usage!$D$3:$ABF$3,0)),"")</f>
        <v>28.55276468892767</v>
      </c>
      <c r="PB12" s="6">
        <f>IFERROR(INDEX(Sales!$D$5:$ABF$18,MATCH(UsagePerHour!$B12,Sales!$C$5:$C$18,0),MATCH(UsagePerHour!PB$4,Sales!$D$3:$ABF$3,0))/PB$2*INDEX(Usage!$D$5:$ABF$11,MATCH(UsagePerHour!$B$4,Usage!$C$5:$C$11,0),MATCH(UsagePerHour!PB$4,Usage!$D$3:$ABF$3,0)),"")</f>
        <v>24.948851235450924</v>
      </c>
      <c r="PC12" s="6">
        <f>IFERROR(INDEX(Sales!$D$5:$ABF$18,MATCH(UsagePerHour!$B12,Sales!$C$5:$C$18,0),MATCH(UsagePerHour!PC$4,Sales!$D$3:$ABF$3,0))/PC$2*INDEX(Usage!$D$5:$ABF$11,MATCH(UsagePerHour!$B$4,Usage!$C$5:$C$11,0),MATCH(UsagePerHour!PC$4,Usage!$D$3:$ABF$3,0)),"")</f>
        <v>104.32011647570161</v>
      </c>
      <c r="PD12" s="6">
        <f>IFERROR(INDEX(Sales!$D$5:$ABF$18,MATCH(UsagePerHour!$B12,Sales!$C$5:$C$18,0),MATCH(UsagePerHour!PD$4,Sales!$D$3:$ABF$3,0))/PD$2*INDEX(Usage!$D$5:$ABF$11,MATCH(UsagePerHour!$B$4,Usage!$C$5:$C$11,0),MATCH(UsagePerHour!PD$4,Usage!$D$3:$ABF$3,0)),"")</f>
        <v>9.2263449390265517</v>
      </c>
      <c r="PE12" s="6">
        <f>IFERROR(INDEX(Sales!$D$5:$ABF$18,MATCH(UsagePerHour!$B12,Sales!$C$5:$C$18,0),MATCH(UsagePerHour!PE$4,Sales!$D$3:$ABF$3,0))/PE$2*INDEX(Usage!$D$5:$ABF$11,MATCH(UsagePerHour!$B$4,Usage!$C$5:$C$11,0),MATCH(UsagePerHour!PE$4,Usage!$D$3:$ABF$3,0)),"")</f>
        <v>8.60500736377025</v>
      </c>
      <c r="PF12" s="6">
        <f>IFERROR(INDEX(Sales!$D$5:$ABF$18,MATCH(UsagePerHour!$B12,Sales!$C$5:$C$18,0),MATCH(UsagePerHour!PF$4,Sales!$D$3:$ABF$3,0))/PF$2*INDEX(Usage!$D$5:$ABF$11,MATCH(UsagePerHour!$B$4,Usage!$C$5:$C$11,0),MATCH(UsagePerHour!PF$4,Usage!$D$3:$ABF$3,0)),"")</f>
        <v>320.30988046963643</v>
      </c>
      <c r="PG12" s="6">
        <f>IFERROR(INDEX(Sales!$D$5:$ABF$18,MATCH(UsagePerHour!$B12,Sales!$C$5:$C$18,0),MATCH(UsagePerHour!PG$4,Sales!$D$3:$ABF$3,0))/PG$2*INDEX(Usage!$D$5:$ABF$11,MATCH(UsagePerHour!$B$4,Usage!$C$5:$C$11,0),MATCH(UsagePerHour!PG$4,Usage!$D$3:$ABF$3,0)),"")</f>
        <v>203.49113026142516</v>
      </c>
      <c r="PH12" s="6">
        <f>IFERROR(INDEX(Sales!$D$5:$ABF$18,MATCH(UsagePerHour!$B12,Sales!$C$5:$C$18,0),MATCH(UsagePerHour!PH$4,Sales!$D$3:$ABF$3,0))/PH$2*INDEX(Usage!$D$5:$ABF$11,MATCH(UsagePerHour!$B$4,Usage!$C$5:$C$11,0),MATCH(UsagePerHour!PH$4,Usage!$D$3:$ABF$3,0)),"")</f>
        <v>3.4841998479138416</v>
      </c>
      <c r="PI12" s="6">
        <f>IFERROR(INDEX(Sales!$D$5:$ABF$18,MATCH(UsagePerHour!$B12,Sales!$C$5:$C$18,0),MATCH(UsagePerHour!PI$4,Sales!$D$3:$ABF$3,0))/PI$2*INDEX(Usage!$D$5:$ABF$11,MATCH(UsagePerHour!$B$4,Usage!$C$5:$C$11,0),MATCH(UsagePerHour!PI$4,Usage!$D$3:$ABF$3,0)),"")</f>
        <v>54.424000482058389</v>
      </c>
      <c r="PJ12" s="6">
        <f>IFERROR(INDEX(Sales!$D$5:$ABF$18,MATCH(UsagePerHour!$B12,Sales!$C$5:$C$18,0),MATCH(UsagePerHour!PJ$4,Sales!$D$3:$ABF$3,0))/PJ$2*INDEX(Usage!$D$5:$ABF$11,MATCH(UsagePerHour!$B$4,Usage!$C$5:$C$11,0),MATCH(UsagePerHour!PJ$4,Usage!$D$3:$ABF$3,0)),"")</f>
        <v>171.41310947843309</v>
      </c>
      <c r="PK12" s="6">
        <f>IFERROR(INDEX(Sales!$D$5:$ABF$18,MATCH(UsagePerHour!$B12,Sales!$C$5:$C$18,0),MATCH(UsagePerHour!PK$4,Sales!$D$3:$ABF$3,0))/PK$2*INDEX(Usage!$D$5:$ABF$11,MATCH(UsagePerHour!$B$4,Usage!$C$5:$C$11,0),MATCH(UsagePerHour!PK$4,Usage!$D$3:$ABF$3,0)),"")</f>
        <v>72.885504443366671</v>
      </c>
      <c r="PL12" s="6">
        <f>IFERROR(INDEX(Sales!$D$5:$ABF$18,MATCH(UsagePerHour!$B12,Sales!$C$5:$C$18,0),MATCH(UsagePerHour!PL$4,Sales!$D$3:$ABF$3,0))/PL$2*INDEX(Usage!$D$5:$ABF$11,MATCH(UsagePerHour!$B$4,Usage!$C$5:$C$11,0),MATCH(UsagePerHour!PL$4,Usage!$D$3:$ABF$3,0)),"")</f>
        <v>81.202640442548713</v>
      </c>
      <c r="PM12" s="6">
        <f>IFERROR(INDEX(Sales!$D$5:$ABF$18,MATCH(UsagePerHour!$B12,Sales!$C$5:$C$18,0),MATCH(UsagePerHour!PM$4,Sales!$D$3:$ABF$3,0))/PM$2*INDEX(Usage!$D$5:$ABF$11,MATCH(UsagePerHour!$B$4,Usage!$C$5:$C$11,0),MATCH(UsagePerHour!PM$4,Usage!$D$3:$ABF$3,0)),"")</f>
        <v>325.38971042328336</v>
      </c>
      <c r="PN12" s="6">
        <f>IFERROR(INDEX(Sales!$D$5:$ABF$18,MATCH(UsagePerHour!$B12,Sales!$C$5:$C$18,0),MATCH(UsagePerHour!PN$4,Sales!$D$3:$ABF$3,0))/PN$2*INDEX(Usage!$D$5:$ABF$11,MATCH(UsagePerHour!$B$4,Usage!$C$5:$C$11,0),MATCH(UsagePerHour!PN$4,Usage!$D$3:$ABF$3,0)),"")</f>
        <v>63.47248770000413</v>
      </c>
      <c r="PO12" s="6">
        <f>IFERROR(INDEX(Sales!$D$5:$ABF$18,MATCH(UsagePerHour!$B12,Sales!$C$5:$C$18,0),MATCH(UsagePerHour!PO$4,Sales!$D$3:$ABF$3,0))/PO$2*INDEX(Usage!$D$5:$ABF$11,MATCH(UsagePerHour!$B$4,Usage!$C$5:$C$11,0),MATCH(UsagePerHour!PO$4,Usage!$D$3:$ABF$3,0)),"")</f>
        <v>81.563335812725967</v>
      </c>
      <c r="PP12" s="6">
        <f>IFERROR(INDEX(Sales!$D$5:$ABF$18,MATCH(UsagePerHour!$B12,Sales!$C$5:$C$18,0),MATCH(UsagePerHour!PP$4,Sales!$D$3:$ABF$3,0))/PP$2*INDEX(Usage!$D$5:$ABF$11,MATCH(UsagePerHour!$B$4,Usage!$C$5:$C$11,0),MATCH(UsagePerHour!PP$4,Usage!$D$3:$ABF$3,0)),"")</f>
        <v>88.021264737406227</v>
      </c>
      <c r="PQ12" s="6">
        <f>IFERROR(INDEX(Sales!$D$5:$ABF$18,MATCH(UsagePerHour!$B12,Sales!$C$5:$C$18,0),MATCH(UsagePerHour!PQ$4,Sales!$D$3:$ABF$3,0))/PQ$2*INDEX(Usage!$D$5:$ABF$11,MATCH(UsagePerHour!$B$4,Usage!$C$5:$C$11,0),MATCH(UsagePerHour!PQ$4,Usage!$D$3:$ABF$3,0)),"")</f>
        <v>90.43753750150006</v>
      </c>
      <c r="PR12" s="6">
        <f>IFERROR(INDEX(Sales!$D$5:$ABF$18,MATCH(UsagePerHour!$B12,Sales!$C$5:$C$18,0),MATCH(UsagePerHour!PR$4,Sales!$D$3:$ABF$3,0))/PR$2*INDEX(Usage!$D$5:$ABF$11,MATCH(UsagePerHour!$B$4,Usage!$C$5:$C$11,0),MATCH(UsagePerHour!PR$4,Usage!$D$3:$ABF$3,0)),"")</f>
        <v>86.100934802137331</v>
      </c>
      <c r="PS12" s="6">
        <f>IFERROR(INDEX(Sales!$D$5:$ABF$18,MATCH(UsagePerHour!$B12,Sales!$C$5:$C$18,0),MATCH(UsagePerHour!PS$4,Sales!$D$3:$ABF$3,0))/PS$2*INDEX(Usage!$D$5:$ABF$11,MATCH(UsagePerHour!$B$4,Usage!$C$5:$C$11,0),MATCH(UsagePerHour!PS$4,Usage!$D$3:$ABF$3,0)),"")</f>
        <v>65.087305824548153</v>
      </c>
      <c r="PT12" s="6">
        <f>IFERROR(INDEX(Sales!$D$5:$ABF$18,MATCH(UsagePerHour!$B12,Sales!$C$5:$C$18,0),MATCH(UsagePerHour!PT$4,Sales!$D$3:$ABF$3,0))/PT$2*INDEX(Usage!$D$5:$ABF$11,MATCH(UsagePerHour!$B$4,Usage!$C$5:$C$11,0),MATCH(UsagePerHour!PT$4,Usage!$D$3:$ABF$3,0)),"")</f>
        <v>359.82311031443163</v>
      </c>
      <c r="PU12" s="6">
        <f>IFERROR(INDEX(Sales!$D$5:$ABF$18,MATCH(UsagePerHour!$B12,Sales!$C$5:$C$18,0),MATCH(UsagePerHour!PU$4,Sales!$D$3:$ABF$3,0))/PU$2*INDEX(Usage!$D$5:$ABF$11,MATCH(UsagePerHour!$B$4,Usage!$C$5:$C$11,0),MATCH(UsagePerHour!PU$4,Usage!$D$3:$ABF$3,0)),"")</f>
        <v>373.22863946765449</v>
      </c>
      <c r="PV12" s="6">
        <f>IFERROR(INDEX(Sales!$D$5:$ABF$18,MATCH(UsagePerHour!$B12,Sales!$C$5:$C$18,0),MATCH(UsagePerHour!PV$4,Sales!$D$3:$ABF$3,0))/PV$2*INDEX(Usage!$D$5:$ABF$11,MATCH(UsagePerHour!$B$4,Usage!$C$5:$C$11,0),MATCH(UsagePerHour!PV$4,Usage!$D$3:$ABF$3,0)),"")</f>
        <v>131.46816166720799</v>
      </c>
      <c r="PW12" s="6">
        <f>IFERROR(INDEX(Sales!$D$5:$ABF$18,MATCH(UsagePerHour!$B12,Sales!$C$5:$C$18,0),MATCH(UsagePerHour!PW$4,Sales!$D$3:$ABF$3,0))/PW$2*INDEX(Usage!$D$5:$ABF$11,MATCH(UsagePerHour!$B$4,Usage!$C$5:$C$11,0),MATCH(UsagePerHour!PW$4,Usage!$D$3:$ABF$3,0)),"")</f>
        <v>80.021469423142634</v>
      </c>
      <c r="PX12" s="6">
        <f>IFERROR(INDEX(Sales!$D$5:$ABF$18,MATCH(UsagePerHour!$B12,Sales!$C$5:$C$18,0),MATCH(UsagePerHour!PX$4,Sales!$D$3:$ABF$3,0))/PX$2*INDEX(Usage!$D$5:$ABF$11,MATCH(UsagePerHour!$B$4,Usage!$C$5:$C$11,0),MATCH(UsagePerHour!PX$4,Usage!$D$3:$ABF$3,0)),"")</f>
        <v>210.19919325880818</v>
      </c>
      <c r="PY12" s="6">
        <f>IFERROR(INDEX(Sales!$D$5:$ABF$18,MATCH(UsagePerHour!$B12,Sales!$C$5:$C$18,0),MATCH(UsagePerHour!PY$4,Sales!$D$3:$ABF$3,0))/PY$2*INDEX(Usage!$D$5:$ABF$11,MATCH(UsagePerHour!$B$4,Usage!$C$5:$C$11,0),MATCH(UsagePerHour!PY$4,Usage!$D$3:$ABF$3,0)),"")</f>
        <v>106.25253300168092</v>
      </c>
      <c r="PZ12" s="6">
        <f>IFERROR(INDEX(Sales!$D$5:$ABF$18,MATCH(UsagePerHour!$B12,Sales!$C$5:$C$18,0),MATCH(UsagePerHour!PZ$4,Sales!$D$3:$ABF$3,0))/PZ$2*INDEX(Usage!$D$5:$ABF$11,MATCH(UsagePerHour!$B$4,Usage!$C$5:$C$11,0),MATCH(UsagePerHour!PZ$4,Usage!$D$3:$ABF$3,0)),"")</f>
        <v>81.234537884847654</v>
      </c>
      <c r="QA12" s="6">
        <f>IFERROR(INDEX(Sales!$D$5:$ABF$18,MATCH(UsagePerHour!$B12,Sales!$C$5:$C$18,0),MATCH(UsagePerHour!QA$4,Sales!$D$3:$ABF$3,0))/QA$2*INDEX(Usage!$D$5:$ABF$11,MATCH(UsagePerHour!$B$4,Usage!$C$5:$C$11,0),MATCH(UsagePerHour!QA$4,Usage!$D$3:$ABF$3,0)),"")</f>
        <v>442.18836995976619</v>
      </c>
      <c r="QB12" s="6">
        <f>IFERROR(INDEX(Sales!$D$5:$ABF$18,MATCH(UsagePerHour!$B12,Sales!$C$5:$C$18,0),MATCH(UsagePerHour!QB$4,Sales!$D$3:$ABF$3,0))/QB$2*INDEX(Usage!$D$5:$ABF$11,MATCH(UsagePerHour!$B$4,Usage!$C$5:$C$11,0),MATCH(UsagePerHour!QB$4,Usage!$D$3:$ABF$3,0)),"")</f>
        <v>200.08428502008627</v>
      </c>
      <c r="QC12" s="6">
        <f>IFERROR(INDEX(Sales!$D$5:$ABF$18,MATCH(UsagePerHour!$B12,Sales!$C$5:$C$18,0),MATCH(UsagePerHour!QC$4,Sales!$D$3:$ABF$3,0))/QC$2*INDEX(Usage!$D$5:$ABF$11,MATCH(UsagePerHour!$B$4,Usage!$C$5:$C$11,0),MATCH(UsagePerHour!QC$4,Usage!$D$3:$ABF$3,0)),"")</f>
        <v>101.76025479859466</v>
      </c>
      <c r="QD12" s="6">
        <f>IFERROR(INDEX(Sales!$D$5:$ABF$18,MATCH(UsagePerHour!$B12,Sales!$C$5:$C$18,0),MATCH(UsagePerHour!QD$4,Sales!$D$3:$ABF$3,0))/QD$2*INDEX(Usage!$D$5:$ABF$11,MATCH(UsagePerHour!$B$4,Usage!$C$5:$C$11,0),MATCH(UsagePerHour!QD$4,Usage!$D$3:$ABF$3,0)),"")</f>
        <v>53.881534841525635</v>
      </c>
      <c r="QE12" s="6">
        <f>IFERROR(INDEX(Sales!$D$5:$ABF$18,MATCH(UsagePerHour!$B12,Sales!$C$5:$C$18,0),MATCH(UsagePerHour!QE$4,Sales!$D$3:$ABF$3,0))/QE$2*INDEX(Usage!$D$5:$ABF$11,MATCH(UsagePerHour!$B$4,Usage!$C$5:$C$11,0),MATCH(UsagePerHour!QE$4,Usage!$D$3:$ABF$3,0)),"")</f>
        <v>31.746234734760016</v>
      </c>
      <c r="QF12" s="6">
        <f>IFERROR(INDEX(Sales!$D$5:$ABF$18,MATCH(UsagePerHour!$B12,Sales!$C$5:$C$18,0),MATCH(UsagePerHour!QF$4,Sales!$D$3:$ABF$3,0))/QF$2*INDEX(Usage!$D$5:$ABF$11,MATCH(UsagePerHour!$B$4,Usage!$C$5:$C$11,0),MATCH(UsagePerHour!QF$4,Usage!$D$3:$ABF$3,0)),"")</f>
        <v>30.799468910235603</v>
      </c>
      <c r="QG12" s="6">
        <f>IFERROR(INDEX(Sales!$D$5:$ABF$18,MATCH(UsagePerHour!$B12,Sales!$C$5:$C$18,0),MATCH(UsagePerHour!QG$4,Sales!$D$3:$ABF$3,0))/QG$2*INDEX(Usage!$D$5:$ABF$11,MATCH(UsagePerHour!$B$4,Usage!$C$5:$C$11,0),MATCH(UsagePerHour!QG$4,Usage!$D$3:$ABF$3,0)),"")</f>
        <v>14.994285830669908</v>
      </c>
      <c r="QH12" s="6">
        <f>IFERROR(INDEX(Sales!$D$5:$ABF$18,MATCH(UsagePerHour!$B12,Sales!$C$5:$C$18,0),MATCH(UsagePerHour!QH$4,Sales!$D$3:$ABF$3,0))/QH$2*INDEX(Usage!$D$5:$ABF$11,MATCH(UsagePerHour!$B$4,Usage!$C$5:$C$11,0),MATCH(UsagePerHour!QH$4,Usage!$D$3:$ABF$3,0)),"")</f>
        <v>248.07356431933994</v>
      </c>
      <c r="QI12" s="6">
        <f>IFERROR(INDEX(Sales!$D$5:$ABF$18,MATCH(UsagePerHour!$B12,Sales!$C$5:$C$18,0),MATCH(UsagePerHour!QI$4,Sales!$D$3:$ABF$3,0))/QI$2*INDEX(Usage!$D$5:$ABF$11,MATCH(UsagePerHour!$B$4,Usage!$C$5:$C$11,0),MATCH(UsagePerHour!QI$4,Usage!$D$3:$ABF$3,0)),"")</f>
        <v>91.226235837432242</v>
      </c>
      <c r="QJ12" s="6">
        <f>IFERROR(INDEX(Sales!$D$5:$ABF$18,MATCH(UsagePerHour!$B12,Sales!$C$5:$C$18,0),MATCH(UsagePerHour!QJ$4,Sales!$D$3:$ABF$3,0))/QJ$2*INDEX(Usage!$D$5:$ABF$11,MATCH(UsagePerHour!$B$4,Usage!$C$5:$C$11,0),MATCH(UsagePerHour!QJ$4,Usage!$D$3:$ABF$3,0)),"")</f>
        <v>74.774121110537592</v>
      </c>
      <c r="QK12" s="6">
        <f>IFERROR(INDEX(Sales!$D$5:$ABF$18,MATCH(UsagePerHour!$B12,Sales!$C$5:$C$18,0),MATCH(UsagePerHour!QK$4,Sales!$D$3:$ABF$3,0))/QK$2*INDEX(Usage!$D$5:$ABF$11,MATCH(UsagePerHour!$B$4,Usage!$C$5:$C$11,0),MATCH(UsagePerHour!QK$4,Usage!$D$3:$ABF$3,0)),"")</f>
        <v>104.78824025727269</v>
      </c>
      <c r="QL12" s="6">
        <f>IFERROR(INDEX(Sales!$D$5:$ABF$18,MATCH(UsagePerHour!$B12,Sales!$C$5:$C$18,0),MATCH(UsagePerHour!QL$4,Sales!$D$3:$ABF$3,0))/QL$2*INDEX(Usage!$D$5:$ABF$11,MATCH(UsagePerHour!$B$4,Usage!$C$5:$C$11,0),MATCH(UsagePerHour!QL$4,Usage!$D$3:$ABF$3,0)),"")</f>
        <v>76.069152277971682</v>
      </c>
      <c r="QM12" s="6">
        <f>IFERROR(INDEX(Sales!$D$5:$ABF$18,MATCH(UsagePerHour!$B12,Sales!$C$5:$C$18,0),MATCH(UsagePerHour!QM$4,Sales!$D$3:$ABF$3,0))/QM$2*INDEX(Usage!$D$5:$ABF$11,MATCH(UsagePerHour!$B$4,Usage!$C$5:$C$11,0),MATCH(UsagePerHour!QM$4,Usage!$D$3:$ABF$3,0)),"")</f>
        <v>15.742886780355606</v>
      </c>
      <c r="QN12" s="6">
        <f>IFERROR(INDEX(Sales!$D$5:$ABF$18,MATCH(UsagePerHour!$B12,Sales!$C$5:$C$18,0),MATCH(UsagePerHour!QN$4,Sales!$D$3:$ABF$3,0))/QN$2*INDEX(Usage!$D$5:$ABF$11,MATCH(UsagePerHour!$B$4,Usage!$C$5:$C$11,0),MATCH(UsagePerHour!QN$4,Usage!$D$3:$ABF$3,0)),"")</f>
        <v>52.880782583571431</v>
      </c>
      <c r="QO12" s="6">
        <f>IFERROR(INDEX(Sales!$D$5:$ABF$18,MATCH(UsagePerHour!$B12,Sales!$C$5:$C$18,0),MATCH(UsagePerHour!QO$4,Sales!$D$3:$ABF$3,0))/QO$2*INDEX(Usage!$D$5:$ABF$11,MATCH(UsagePerHour!$B$4,Usage!$C$5:$C$11,0),MATCH(UsagePerHour!QO$4,Usage!$D$3:$ABF$3,0)),"")</f>
        <v>496.69612117035427</v>
      </c>
      <c r="QP12" s="6">
        <f>IFERROR(INDEX(Sales!$D$5:$ABF$18,MATCH(UsagePerHour!$B12,Sales!$C$5:$C$18,0),MATCH(UsagePerHour!QP$4,Sales!$D$3:$ABF$3,0))/QP$2*INDEX(Usage!$D$5:$ABF$11,MATCH(UsagePerHour!$B$4,Usage!$C$5:$C$11,0),MATCH(UsagePerHour!QP$4,Usage!$D$3:$ABF$3,0)),"")</f>
        <v>222.94792373139364</v>
      </c>
      <c r="QQ12" s="6">
        <f>IFERROR(INDEX(Sales!$D$5:$ABF$18,MATCH(UsagePerHour!$B12,Sales!$C$5:$C$18,0),MATCH(UsagePerHour!QQ$4,Sales!$D$3:$ABF$3,0))/QQ$2*INDEX(Usage!$D$5:$ABF$11,MATCH(UsagePerHour!$B$4,Usage!$C$5:$C$11,0),MATCH(UsagePerHour!QQ$4,Usage!$D$3:$ABF$3,0)),"")</f>
        <v>49.639341299234026</v>
      </c>
      <c r="QR12" s="6">
        <f>IFERROR(INDEX(Sales!$D$5:$ABF$18,MATCH(UsagePerHour!$B12,Sales!$C$5:$C$18,0),MATCH(UsagePerHour!QR$4,Sales!$D$3:$ABF$3,0))/QR$2*INDEX(Usage!$D$5:$ABF$11,MATCH(UsagePerHour!$B$4,Usage!$C$5:$C$11,0),MATCH(UsagePerHour!QR$4,Usage!$D$3:$ABF$3,0)),"")</f>
        <v>47.886497075275976</v>
      </c>
      <c r="QS12" s="6">
        <f>IFERROR(INDEX(Sales!$D$5:$ABF$18,MATCH(UsagePerHour!$B12,Sales!$C$5:$C$18,0),MATCH(UsagePerHour!QS$4,Sales!$D$3:$ABF$3,0))/QS$2*INDEX(Usage!$D$5:$ABF$11,MATCH(UsagePerHour!$B$4,Usage!$C$5:$C$11,0),MATCH(UsagePerHour!QS$4,Usage!$D$3:$ABF$3,0)),"")</f>
        <v>86.519852992339665</v>
      </c>
      <c r="QT12" s="6">
        <f>IFERROR(INDEX(Sales!$D$5:$ABF$18,MATCH(UsagePerHour!$B12,Sales!$C$5:$C$18,0),MATCH(UsagePerHour!QT$4,Sales!$D$3:$ABF$3,0))/QT$2*INDEX(Usage!$D$5:$ABF$11,MATCH(UsagePerHour!$B$4,Usage!$C$5:$C$11,0),MATCH(UsagePerHour!QT$4,Usage!$D$3:$ABF$3,0)),"")</f>
        <v>31.048003509702834</v>
      </c>
      <c r="QU12" s="6">
        <f>IFERROR(INDEX(Sales!$D$5:$ABF$18,MATCH(UsagePerHour!$B12,Sales!$C$5:$C$18,0),MATCH(UsagePerHour!QU$4,Sales!$D$3:$ABF$3,0))/QU$2*INDEX(Usage!$D$5:$ABF$11,MATCH(UsagePerHour!$B$4,Usage!$C$5:$C$11,0),MATCH(UsagePerHour!QU$4,Usage!$D$3:$ABF$3,0)),"")</f>
        <v>49.490964647718791</v>
      </c>
      <c r="QV12" s="6">
        <f>IFERROR(INDEX(Sales!$D$5:$ABF$18,MATCH(UsagePerHour!$B12,Sales!$C$5:$C$18,0),MATCH(UsagePerHour!QV$4,Sales!$D$3:$ABF$3,0))/QV$2*INDEX(Usage!$D$5:$ABF$11,MATCH(UsagePerHour!$B$4,Usage!$C$5:$C$11,0),MATCH(UsagePerHour!QV$4,Usage!$D$3:$ABF$3,0)),"")</f>
        <v>383.89133202498482</v>
      </c>
      <c r="QW12" s="6">
        <f>IFERROR(INDEX(Sales!$D$5:$ABF$18,MATCH(UsagePerHour!$B12,Sales!$C$5:$C$18,0),MATCH(UsagePerHour!QW$4,Sales!$D$3:$ABF$3,0))/QW$2*INDEX(Usage!$D$5:$ABF$11,MATCH(UsagePerHour!$B$4,Usage!$C$5:$C$11,0),MATCH(UsagePerHour!QW$4,Usage!$D$3:$ABF$3,0)),"")</f>
        <v>92.41584849304266</v>
      </c>
      <c r="QX12" s="6">
        <f>IFERROR(INDEX(Sales!$D$5:$ABF$18,MATCH(UsagePerHour!$B12,Sales!$C$5:$C$18,0),MATCH(UsagePerHour!QX$4,Sales!$D$3:$ABF$3,0))/QX$2*INDEX(Usage!$D$5:$ABF$11,MATCH(UsagePerHour!$B$4,Usage!$C$5:$C$11,0),MATCH(UsagePerHour!QX$4,Usage!$D$3:$ABF$3,0)),"")</f>
        <v>61.904131193300771</v>
      </c>
      <c r="QY12" s="6">
        <f>IFERROR(INDEX(Sales!$D$5:$ABF$18,MATCH(UsagePerHour!$B12,Sales!$C$5:$C$18,0),MATCH(UsagePerHour!QY$4,Sales!$D$3:$ABF$3,0))/QY$2*INDEX(Usage!$D$5:$ABF$11,MATCH(UsagePerHour!$B$4,Usage!$C$5:$C$11,0),MATCH(UsagePerHour!QY$4,Usage!$D$3:$ABF$3,0)),"")</f>
        <v>19.16621306613618</v>
      </c>
      <c r="QZ12" s="6">
        <f>IFERROR(INDEX(Sales!$D$5:$ABF$18,MATCH(UsagePerHour!$B12,Sales!$C$5:$C$18,0),MATCH(UsagePerHour!QZ$4,Sales!$D$3:$ABF$3,0))/QZ$2*INDEX(Usage!$D$5:$ABF$11,MATCH(UsagePerHour!$B$4,Usage!$C$5:$C$11,0),MATCH(UsagePerHour!QZ$4,Usage!$D$3:$ABF$3,0)),"")</f>
        <v>86.500621625391602</v>
      </c>
      <c r="RA12" s="6">
        <f>IFERROR(INDEX(Sales!$D$5:$ABF$18,MATCH(UsagePerHour!$B12,Sales!$C$5:$C$18,0),MATCH(UsagePerHour!RA$4,Sales!$D$3:$ABF$3,0))/RA$2*INDEX(Usage!$D$5:$ABF$11,MATCH(UsagePerHour!$B$4,Usage!$C$5:$C$11,0),MATCH(UsagePerHour!RA$4,Usage!$D$3:$ABF$3,0)),"")</f>
        <v>35.255527464718575</v>
      </c>
      <c r="RB12" s="6">
        <f>IFERROR(INDEX(Sales!$D$5:$ABF$18,MATCH(UsagePerHour!$B12,Sales!$C$5:$C$18,0),MATCH(UsagePerHour!RB$4,Sales!$D$3:$ABF$3,0))/RB$2*INDEX(Usage!$D$5:$ABF$11,MATCH(UsagePerHour!$B$4,Usage!$C$5:$C$11,0),MATCH(UsagePerHour!RB$4,Usage!$D$3:$ABF$3,0)),"")</f>
        <v>53.071880084666446</v>
      </c>
      <c r="RC12" s="6">
        <f>IFERROR(INDEX(Sales!$D$5:$ABF$18,MATCH(UsagePerHour!$B12,Sales!$C$5:$C$18,0),MATCH(UsagePerHour!RC$4,Sales!$D$3:$ABF$3,0))/RC$2*INDEX(Usage!$D$5:$ABF$11,MATCH(UsagePerHour!$B$4,Usage!$C$5:$C$11,0),MATCH(UsagePerHour!RC$4,Usage!$D$3:$ABF$3,0)),"")</f>
        <v>207.81552263505912</v>
      </c>
      <c r="RD12" s="6">
        <f>IFERROR(INDEX(Sales!$D$5:$ABF$18,MATCH(UsagePerHour!$B12,Sales!$C$5:$C$18,0),MATCH(UsagePerHour!RD$4,Sales!$D$3:$ABF$3,0))/RD$2*INDEX(Usage!$D$5:$ABF$11,MATCH(UsagePerHour!$B$4,Usage!$C$5:$C$11,0),MATCH(UsagePerHour!RD$4,Usage!$D$3:$ABF$3,0)),"")</f>
        <v>89.667885124305187</v>
      </c>
      <c r="RE12" s="6">
        <f>IFERROR(INDEX(Sales!$D$5:$ABF$18,MATCH(UsagePerHour!$B12,Sales!$C$5:$C$18,0),MATCH(UsagePerHour!RE$4,Sales!$D$3:$ABF$3,0))/RE$2*INDEX(Usage!$D$5:$ABF$11,MATCH(UsagePerHour!$B$4,Usage!$C$5:$C$11,0),MATCH(UsagePerHour!RE$4,Usage!$D$3:$ABF$3,0)),"")</f>
        <v>28.88615234667866</v>
      </c>
      <c r="RF12" s="6">
        <f>IFERROR(INDEX(Sales!$D$5:$ABF$18,MATCH(UsagePerHour!$B12,Sales!$C$5:$C$18,0),MATCH(UsagePerHour!RF$4,Sales!$D$3:$ABF$3,0))/RF$2*INDEX(Usage!$D$5:$ABF$11,MATCH(UsagePerHour!$B$4,Usage!$C$5:$C$11,0),MATCH(UsagePerHour!RF$4,Usage!$D$3:$ABF$3,0)),"")</f>
        <v>46.829981928229252</v>
      </c>
      <c r="RG12" s="6">
        <f>IFERROR(INDEX(Sales!$D$5:$ABF$18,MATCH(UsagePerHour!$B12,Sales!$C$5:$C$18,0),MATCH(UsagePerHour!RG$4,Sales!$D$3:$ABF$3,0))/RG$2*INDEX(Usage!$D$5:$ABF$11,MATCH(UsagePerHour!$B$4,Usage!$C$5:$C$11,0),MATCH(UsagePerHour!RG$4,Usage!$D$3:$ABF$3,0)),"")</f>
        <v>78.923314275720486</v>
      </c>
      <c r="RH12" s="6">
        <f>IFERROR(INDEX(Sales!$D$5:$ABF$18,MATCH(UsagePerHour!$B12,Sales!$C$5:$C$18,0),MATCH(UsagePerHour!RH$4,Sales!$D$3:$ABF$3,0))/RH$2*INDEX(Usage!$D$5:$ABF$11,MATCH(UsagePerHour!$B$4,Usage!$C$5:$C$11,0),MATCH(UsagePerHour!RH$4,Usage!$D$3:$ABF$3,0)),"")</f>
        <v>15.678643164921279</v>
      </c>
      <c r="RI12" s="6">
        <f>IFERROR(INDEX(Sales!$D$5:$ABF$18,MATCH(UsagePerHour!$B12,Sales!$C$5:$C$18,0),MATCH(UsagePerHour!RI$4,Sales!$D$3:$ABF$3,0))/RI$2*INDEX(Usage!$D$5:$ABF$11,MATCH(UsagePerHour!$B$4,Usage!$C$5:$C$11,0),MATCH(UsagePerHour!RI$4,Usage!$D$3:$ABF$3,0)),"")</f>
        <v>50.603077394166732</v>
      </c>
      <c r="RJ12" s="6">
        <f>IFERROR(INDEX(Sales!$D$5:$ABF$18,MATCH(UsagePerHour!$B12,Sales!$C$5:$C$18,0),MATCH(UsagePerHour!RJ$4,Sales!$D$3:$ABF$3,0))/RJ$2*INDEX(Usage!$D$5:$ABF$11,MATCH(UsagePerHour!$B$4,Usage!$C$5:$C$11,0),MATCH(UsagePerHour!RJ$4,Usage!$D$3:$ABF$3,0)),"")</f>
        <v>339.50223913282559</v>
      </c>
      <c r="RK12" s="6">
        <f>IFERROR(INDEX(Sales!$D$5:$ABF$18,MATCH(UsagePerHour!$B12,Sales!$C$5:$C$18,0),MATCH(UsagePerHour!RK$4,Sales!$D$3:$ABF$3,0))/RK$2*INDEX(Usage!$D$5:$ABF$11,MATCH(UsagePerHour!$B$4,Usage!$C$5:$C$11,0),MATCH(UsagePerHour!RK$4,Usage!$D$3:$ABF$3,0)),"")</f>
        <v>126.32796810983467</v>
      </c>
      <c r="RL12" s="6">
        <f>IFERROR(INDEX(Sales!$D$5:$ABF$18,MATCH(UsagePerHour!$B12,Sales!$C$5:$C$18,0),MATCH(UsagePerHour!RL$4,Sales!$D$3:$ABF$3,0))/RL$2*INDEX(Usage!$D$5:$ABF$11,MATCH(UsagePerHour!$B$4,Usage!$C$5:$C$11,0),MATCH(UsagePerHour!RL$4,Usage!$D$3:$ABF$3,0)),"")</f>
        <v>63.124053473665732</v>
      </c>
      <c r="RM12" s="6">
        <f>IFERROR(INDEX(Sales!$D$5:$ABF$18,MATCH(UsagePerHour!$B12,Sales!$C$5:$C$18,0),MATCH(UsagePerHour!RM$4,Sales!$D$3:$ABF$3,0))/RM$2*INDEX(Usage!$D$5:$ABF$11,MATCH(UsagePerHour!$B$4,Usage!$C$5:$C$11,0),MATCH(UsagePerHour!RM$4,Usage!$D$3:$ABF$3,0)),"")</f>
        <v>32.598621750846263</v>
      </c>
      <c r="RN12" s="6">
        <f>IFERROR(INDEX(Sales!$D$5:$ABF$18,MATCH(UsagePerHour!$B12,Sales!$C$5:$C$18,0),MATCH(UsagePerHour!RN$4,Sales!$D$3:$ABF$3,0))/RN$2*INDEX(Usage!$D$5:$ABF$11,MATCH(UsagePerHour!$B$4,Usage!$C$5:$C$11,0),MATCH(UsagePerHour!RN$4,Usage!$D$3:$ABF$3,0)),"")</f>
        <v>105.83000591626742</v>
      </c>
      <c r="RO12" s="6">
        <f>IFERROR(INDEX(Sales!$D$5:$ABF$18,MATCH(UsagePerHour!$B12,Sales!$C$5:$C$18,0),MATCH(UsagePerHour!RO$4,Sales!$D$3:$ABF$3,0))/RO$2*INDEX(Usage!$D$5:$ABF$11,MATCH(UsagePerHour!$B$4,Usage!$C$5:$C$11,0),MATCH(UsagePerHour!RO$4,Usage!$D$3:$ABF$3,0)),"")</f>
        <v>27.640634737373801</v>
      </c>
      <c r="RP12" s="6">
        <f>IFERROR(INDEX(Sales!$D$5:$ABF$18,MATCH(UsagePerHour!$B12,Sales!$C$5:$C$18,0),MATCH(UsagePerHour!RP$4,Sales!$D$3:$ABF$3,0))/RP$2*INDEX(Usage!$D$5:$ABF$11,MATCH(UsagePerHour!$B$4,Usage!$C$5:$C$11,0),MATCH(UsagePerHour!RP$4,Usage!$D$3:$ABF$3,0)),"")</f>
        <v>74.031711003483096</v>
      </c>
      <c r="RQ12" s="6">
        <f>IFERROR(INDEX(Sales!$D$5:$ABF$18,MATCH(UsagePerHour!$B12,Sales!$C$5:$C$18,0),MATCH(UsagePerHour!RQ$4,Sales!$D$3:$ABF$3,0))/RQ$2*INDEX(Usage!$D$5:$ABF$11,MATCH(UsagePerHour!$B$4,Usage!$C$5:$C$11,0),MATCH(UsagePerHour!RQ$4,Usage!$D$3:$ABF$3,0)),"")</f>
        <v>417.67660323522097</v>
      </c>
      <c r="RR12" s="6">
        <f>IFERROR(INDEX(Sales!$D$5:$ABF$18,MATCH(UsagePerHour!$B12,Sales!$C$5:$C$18,0),MATCH(UsagePerHour!RR$4,Sales!$D$3:$ABF$3,0))/RR$2*INDEX(Usage!$D$5:$ABF$11,MATCH(UsagePerHour!$B$4,Usage!$C$5:$C$11,0),MATCH(UsagePerHour!RR$4,Usage!$D$3:$ABF$3,0)),"")</f>
        <v>169.55744445840546</v>
      </c>
      <c r="RS12" s="6">
        <f>IFERROR(INDEX(Sales!$D$5:$ABF$18,MATCH(UsagePerHour!$B12,Sales!$C$5:$C$18,0),MATCH(UsagePerHour!RS$4,Sales!$D$3:$ABF$3,0))/RS$2*INDEX(Usage!$D$5:$ABF$11,MATCH(UsagePerHour!$B$4,Usage!$C$5:$C$11,0),MATCH(UsagePerHour!RS$4,Usage!$D$3:$ABF$3,0)),"")</f>
        <v>50.056642325697688</v>
      </c>
      <c r="RT12" s="6">
        <f>IFERROR(INDEX(Sales!$D$5:$ABF$18,MATCH(UsagePerHour!$B12,Sales!$C$5:$C$18,0),MATCH(UsagePerHour!RT$4,Sales!$D$3:$ABF$3,0))/RT$2*INDEX(Usage!$D$5:$ABF$11,MATCH(UsagePerHour!$B$4,Usage!$C$5:$C$11,0),MATCH(UsagePerHour!RT$4,Usage!$D$3:$ABF$3,0)),"")</f>
        <v>123.6417471853724</v>
      </c>
      <c r="RU12" s="6">
        <f>IFERROR(INDEX(Sales!$D$5:$ABF$18,MATCH(UsagePerHour!$B12,Sales!$C$5:$C$18,0),MATCH(UsagePerHour!RU$4,Sales!$D$3:$ABF$3,0))/RU$2*INDEX(Usage!$D$5:$ABF$11,MATCH(UsagePerHour!$B$4,Usage!$C$5:$C$11,0),MATCH(UsagePerHour!RU$4,Usage!$D$3:$ABF$3,0)),"")</f>
        <v>112.53078554575055</v>
      </c>
      <c r="RV12" s="6">
        <f>IFERROR(INDEX(Sales!$D$5:$ABF$18,MATCH(UsagePerHour!$B12,Sales!$C$5:$C$18,0),MATCH(UsagePerHour!RV$4,Sales!$D$3:$ABF$3,0))/RV$2*INDEX(Usage!$D$5:$ABF$11,MATCH(UsagePerHour!$B$4,Usage!$C$5:$C$11,0),MATCH(UsagePerHour!RV$4,Usage!$D$3:$ABF$3,0)),"")</f>
        <v>51.70744579083258</v>
      </c>
      <c r="RW12" s="6">
        <f>IFERROR(INDEX(Sales!$D$5:$ABF$18,MATCH(UsagePerHour!$B12,Sales!$C$5:$C$18,0),MATCH(UsagePerHour!RW$4,Sales!$D$3:$ABF$3,0))/RW$2*INDEX(Usage!$D$5:$ABF$11,MATCH(UsagePerHour!$B$4,Usage!$C$5:$C$11,0),MATCH(UsagePerHour!RW$4,Usage!$D$3:$ABF$3,0)),"")</f>
        <v>48.174515881113969</v>
      </c>
      <c r="RX12" s="6">
        <f>IFERROR(INDEX(Sales!$D$5:$ABF$18,MATCH(UsagePerHour!$B12,Sales!$C$5:$C$18,0),MATCH(UsagePerHour!RX$4,Sales!$D$3:$ABF$3,0))/RX$2*INDEX(Usage!$D$5:$ABF$11,MATCH(UsagePerHour!$B$4,Usage!$C$5:$C$11,0),MATCH(UsagePerHour!RX$4,Usage!$D$3:$ABF$3,0)),"")</f>
        <v>470.38581978296929</v>
      </c>
      <c r="RY12" s="6">
        <f>IFERROR(INDEX(Sales!$D$5:$ABF$18,MATCH(UsagePerHour!$B12,Sales!$C$5:$C$18,0),MATCH(UsagePerHour!RY$4,Sales!$D$3:$ABF$3,0))/RY$2*INDEX(Usage!$D$5:$ABF$11,MATCH(UsagePerHour!$B$4,Usage!$C$5:$C$11,0),MATCH(UsagePerHour!RY$4,Usage!$D$3:$ABF$3,0)),"")</f>
        <v>167.65142243283034</v>
      </c>
      <c r="RZ12" s="6">
        <f>IFERROR(INDEX(Sales!$D$5:$ABF$18,MATCH(UsagePerHour!$B12,Sales!$C$5:$C$18,0),MATCH(UsagePerHour!RZ$4,Sales!$D$3:$ABF$3,0))/RZ$2*INDEX(Usage!$D$5:$ABF$11,MATCH(UsagePerHour!$B$4,Usage!$C$5:$C$11,0),MATCH(UsagePerHour!RZ$4,Usage!$D$3:$ABF$3,0)),"")</f>
        <v>32.244917055723057</v>
      </c>
      <c r="SA12" s="6">
        <f>IFERROR(INDEX(Sales!$D$5:$ABF$18,MATCH(UsagePerHour!$B12,Sales!$C$5:$C$18,0),MATCH(UsagePerHour!SA$4,Sales!$D$3:$ABF$3,0))/SA$2*INDEX(Usage!$D$5:$ABF$11,MATCH(UsagePerHour!$B$4,Usage!$C$5:$C$11,0),MATCH(UsagePerHour!SA$4,Usage!$D$3:$ABF$3,0)),"")</f>
        <v>19.231731848488877</v>
      </c>
      <c r="SB12" s="6">
        <f>IFERROR(INDEX(Sales!$D$5:$ABF$18,MATCH(UsagePerHour!$B12,Sales!$C$5:$C$18,0),MATCH(UsagePerHour!SB$4,Sales!$D$3:$ABF$3,0))/SB$2*INDEX(Usage!$D$5:$ABF$11,MATCH(UsagePerHour!$B$4,Usage!$C$5:$C$11,0),MATCH(UsagePerHour!SB$4,Usage!$D$3:$ABF$3,0)),"")</f>
        <v>44.245351050069594</v>
      </c>
      <c r="SC12" s="6">
        <f>IFERROR(INDEX(Sales!$D$5:$ABF$18,MATCH(UsagePerHour!$B12,Sales!$C$5:$C$18,0),MATCH(UsagePerHour!SC$4,Sales!$D$3:$ABF$3,0))/SC$2*INDEX(Usage!$D$5:$ABF$11,MATCH(UsagePerHour!$B$4,Usage!$C$5:$C$11,0),MATCH(UsagePerHour!SC$4,Usage!$D$3:$ABF$3,0)),"")</f>
        <v>46.831443635792084</v>
      </c>
      <c r="SD12" s="6">
        <f>IFERROR(INDEX(Sales!$D$5:$ABF$18,MATCH(UsagePerHour!$B12,Sales!$C$5:$C$18,0),MATCH(UsagePerHour!SD$4,Sales!$D$3:$ABF$3,0))/SD$2*INDEX(Usage!$D$5:$ABF$11,MATCH(UsagePerHour!$B$4,Usage!$C$5:$C$11,0),MATCH(UsagePerHour!SD$4,Usage!$D$3:$ABF$3,0)),"")</f>
        <v>54.512671942691128</v>
      </c>
      <c r="SE12" s="6">
        <f>IFERROR(INDEX(Sales!$D$5:$ABF$18,MATCH(UsagePerHour!$B12,Sales!$C$5:$C$18,0),MATCH(UsagePerHour!SE$4,Sales!$D$3:$ABF$3,0))/SE$2*INDEX(Usage!$D$5:$ABF$11,MATCH(UsagePerHour!$B$4,Usage!$C$5:$C$11,0),MATCH(UsagePerHour!SE$4,Usage!$D$3:$ABF$3,0)),"")</f>
        <v>341.48874624225647</v>
      </c>
      <c r="SF12" s="6">
        <f>IFERROR(INDEX(Sales!$D$5:$ABF$18,MATCH(UsagePerHour!$B12,Sales!$C$5:$C$18,0),MATCH(UsagePerHour!SF$4,Sales!$D$3:$ABF$3,0))/SF$2*INDEX(Usage!$D$5:$ABF$11,MATCH(UsagePerHour!$B$4,Usage!$C$5:$C$11,0),MATCH(UsagePerHour!SF$4,Usage!$D$3:$ABF$3,0)),"")</f>
        <v>96.141933575593669</v>
      </c>
      <c r="SG12" s="6" t="str">
        <f>IFERROR(INDEX(Sales!$D$5:$ABF$18,MATCH(UsagePerHour!$B12,Sales!$C$5:$C$18,0),MATCH(UsagePerHour!SG$4,Sales!$D$3:$ABF$3,0))/SG$2*INDEX(Usage!$D$5:$ABF$11,MATCH(UsagePerHour!$B$4,Usage!$C$5:$C$11,0),MATCH(UsagePerHour!SG$4,Usage!$D$3:$ABF$3,0)),"")</f>
        <v/>
      </c>
      <c r="SH12" s="6" t="str">
        <f>IFERROR(INDEX(Sales!$D$5:$ABF$18,MATCH(UsagePerHour!$B12,Sales!$C$5:$C$18,0),MATCH(UsagePerHour!SH$4,Sales!$D$3:$ABF$3,0))/SH$2*INDEX(Usage!$D$5:$ABF$11,MATCH(UsagePerHour!$B$4,Usage!$C$5:$C$11,0),MATCH(UsagePerHour!SH$4,Usage!$D$3:$ABF$3,0)),"")</f>
        <v/>
      </c>
      <c r="SI12" s="6" t="str">
        <f>IFERROR(INDEX(Sales!$D$5:$ABF$18,MATCH(UsagePerHour!$B12,Sales!$C$5:$C$18,0),MATCH(UsagePerHour!SI$4,Sales!$D$3:$ABF$3,0))/SI$2*INDEX(Usage!$D$5:$ABF$11,MATCH(UsagePerHour!$B$4,Usage!$C$5:$C$11,0),MATCH(UsagePerHour!SI$4,Usage!$D$3:$ABF$3,0)),"")</f>
        <v/>
      </c>
      <c r="SJ12" s="6" t="str">
        <f>IFERROR(INDEX(Sales!$D$5:$ABF$18,MATCH(UsagePerHour!$B12,Sales!$C$5:$C$18,0),MATCH(UsagePerHour!SJ$4,Sales!$D$3:$ABF$3,0))/SJ$2*INDEX(Usage!$D$5:$ABF$11,MATCH(UsagePerHour!$B$4,Usage!$C$5:$C$11,0),MATCH(UsagePerHour!SJ$4,Usage!$D$3:$ABF$3,0)),"")</f>
        <v/>
      </c>
      <c r="SK12" s="6" t="str">
        <f>IFERROR(INDEX(Sales!$D$5:$ABF$18,MATCH(UsagePerHour!$B12,Sales!$C$5:$C$18,0),MATCH(UsagePerHour!SK$4,Sales!$D$3:$ABF$3,0))/SK$2*INDEX(Usage!$D$5:$ABF$11,MATCH(UsagePerHour!$B$4,Usage!$C$5:$C$11,0),MATCH(UsagePerHour!SK$4,Usage!$D$3:$ABF$3,0)),"")</f>
        <v/>
      </c>
      <c r="SL12" s="6" t="str">
        <f>IFERROR(INDEX(Sales!$D$5:$ABF$18,MATCH(UsagePerHour!$B12,Sales!$C$5:$C$18,0),MATCH(UsagePerHour!SL$4,Sales!$D$3:$ABF$3,0))/SL$2*INDEX(Usage!$D$5:$ABF$11,MATCH(UsagePerHour!$B$4,Usage!$C$5:$C$11,0),MATCH(UsagePerHour!SL$4,Usage!$D$3:$ABF$3,0)),"")</f>
        <v/>
      </c>
      <c r="SM12" s="6" t="str">
        <f>IFERROR(INDEX(Sales!$D$5:$ABF$18,MATCH(UsagePerHour!$B12,Sales!$C$5:$C$18,0),MATCH(UsagePerHour!SM$4,Sales!$D$3:$ABF$3,0))/SM$2*INDEX(Usage!$D$5:$ABF$11,MATCH(UsagePerHour!$B$4,Usage!$C$5:$C$11,0),MATCH(UsagePerHour!SM$4,Usage!$D$3:$ABF$3,0)),"")</f>
        <v/>
      </c>
      <c r="SN12" s="6" t="str">
        <f>IFERROR(INDEX(Sales!$D$5:$ABF$18,MATCH(UsagePerHour!$B12,Sales!$C$5:$C$18,0),MATCH(UsagePerHour!SN$4,Sales!$D$3:$ABF$3,0))/SN$2*INDEX(Usage!$D$5:$ABF$11,MATCH(UsagePerHour!$B$4,Usage!$C$5:$C$11,0),MATCH(UsagePerHour!SN$4,Usage!$D$3:$ABF$3,0)),"")</f>
        <v/>
      </c>
      <c r="SO12" s="6" t="str">
        <f>IFERROR(INDEX(Sales!$D$5:$ABF$18,MATCH(UsagePerHour!$B12,Sales!$C$5:$C$18,0),MATCH(UsagePerHour!SO$4,Sales!$D$3:$ABF$3,0))/SO$2*INDEX(Usage!$D$5:$ABF$11,MATCH(UsagePerHour!$B$4,Usage!$C$5:$C$11,0),MATCH(UsagePerHour!SO$4,Usage!$D$3:$ABF$3,0)),"")</f>
        <v/>
      </c>
      <c r="SP12" s="6" t="str">
        <f>IFERROR(INDEX(Sales!$D$5:$ABF$18,MATCH(UsagePerHour!$B12,Sales!$C$5:$C$18,0),MATCH(UsagePerHour!SP$4,Sales!$D$3:$ABF$3,0))/SP$2*INDEX(Usage!$D$5:$ABF$11,MATCH(UsagePerHour!$B$4,Usage!$C$5:$C$11,0),MATCH(UsagePerHour!SP$4,Usage!$D$3:$ABF$3,0)),"")</f>
        <v/>
      </c>
      <c r="SQ12" s="6" t="str">
        <f>IFERROR(INDEX(Sales!$D$5:$ABF$18,MATCH(UsagePerHour!$B12,Sales!$C$5:$C$18,0),MATCH(UsagePerHour!SQ$4,Sales!$D$3:$ABF$3,0))/SQ$2*INDEX(Usage!$D$5:$ABF$11,MATCH(UsagePerHour!$B$4,Usage!$C$5:$C$11,0),MATCH(UsagePerHour!SQ$4,Usage!$D$3:$ABF$3,0)),"")</f>
        <v/>
      </c>
      <c r="SR12" s="6" t="str">
        <f>IFERROR(INDEX(Sales!$D$5:$ABF$18,MATCH(UsagePerHour!$B12,Sales!$C$5:$C$18,0),MATCH(UsagePerHour!SR$4,Sales!$D$3:$ABF$3,0))/SR$2*INDEX(Usage!$D$5:$ABF$11,MATCH(UsagePerHour!$B$4,Usage!$C$5:$C$11,0),MATCH(UsagePerHour!SR$4,Usage!$D$3:$ABF$3,0)),"")</f>
        <v/>
      </c>
      <c r="SS12" s="6" t="str">
        <f>IFERROR(INDEX(Sales!$D$5:$ABF$18,MATCH(UsagePerHour!$B12,Sales!$C$5:$C$18,0),MATCH(UsagePerHour!SS$4,Sales!$D$3:$ABF$3,0))/SS$2*INDEX(Usage!$D$5:$ABF$11,MATCH(UsagePerHour!$B$4,Usage!$C$5:$C$11,0),MATCH(UsagePerHour!SS$4,Usage!$D$3:$ABF$3,0)),"")</f>
        <v/>
      </c>
      <c r="ST12" s="6" t="str">
        <f>IFERROR(INDEX(Sales!$D$5:$ABF$18,MATCH(UsagePerHour!$B12,Sales!$C$5:$C$18,0),MATCH(UsagePerHour!ST$4,Sales!$D$3:$ABF$3,0))/ST$2*INDEX(Usage!$D$5:$ABF$11,MATCH(UsagePerHour!$B$4,Usage!$C$5:$C$11,0),MATCH(UsagePerHour!ST$4,Usage!$D$3:$ABF$3,0)),"")</f>
        <v/>
      </c>
      <c r="SU12" s="6" t="str">
        <f>IFERROR(INDEX(Sales!$D$5:$ABF$18,MATCH(UsagePerHour!$B12,Sales!$C$5:$C$18,0),MATCH(UsagePerHour!SU$4,Sales!$D$3:$ABF$3,0))/SU$2*INDEX(Usage!$D$5:$ABF$11,MATCH(UsagePerHour!$B$4,Usage!$C$5:$C$11,0),MATCH(UsagePerHour!SU$4,Usage!$D$3:$ABF$3,0)),"")</f>
        <v/>
      </c>
      <c r="SV12" s="6" t="str">
        <f>IFERROR(INDEX(Sales!$D$5:$ABF$18,MATCH(UsagePerHour!$B12,Sales!$C$5:$C$18,0),MATCH(UsagePerHour!SV$4,Sales!$D$3:$ABF$3,0))/SV$2*INDEX(Usage!$D$5:$ABF$11,MATCH(UsagePerHour!$B$4,Usage!$C$5:$C$11,0),MATCH(UsagePerHour!SV$4,Usage!$D$3:$ABF$3,0)),"")</f>
        <v/>
      </c>
      <c r="SW12" s="6" t="str">
        <f>IFERROR(INDEX(Sales!$D$5:$ABF$18,MATCH(UsagePerHour!$B12,Sales!$C$5:$C$18,0),MATCH(UsagePerHour!SW$4,Sales!$D$3:$ABF$3,0))/SW$2*INDEX(Usage!$D$5:$ABF$11,MATCH(UsagePerHour!$B$4,Usage!$C$5:$C$11,0),MATCH(UsagePerHour!SW$4,Usage!$D$3:$ABF$3,0)),"")</f>
        <v/>
      </c>
      <c r="SX12" s="6" t="str">
        <f>IFERROR(INDEX(Sales!$D$5:$ABF$18,MATCH(UsagePerHour!$B12,Sales!$C$5:$C$18,0),MATCH(UsagePerHour!SX$4,Sales!$D$3:$ABF$3,0))/SX$2*INDEX(Usage!$D$5:$ABF$11,MATCH(UsagePerHour!$B$4,Usage!$C$5:$C$11,0),MATCH(UsagePerHour!SX$4,Usage!$D$3:$ABF$3,0)),"")</f>
        <v/>
      </c>
      <c r="SY12" s="6" t="str">
        <f>IFERROR(INDEX(Sales!$D$5:$ABF$18,MATCH(UsagePerHour!$B12,Sales!$C$5:$C$18,0),MATCH(UsagePerHour!SY$4,Sales!$D$3:$ABF$3,0))/SY$2*INDEX(Usage!$D$5:$ABF$11,MATCH(UsagePerHour!$B$4,Usage!$C$5:$C$11,0),MATCH(UsagePerHour!SY$4,Usage!$D$3:$ABF$3,0)),"")</f>
        <v/>
      </c>
      <c r="SZ12" s="6" t="str">
        <f>IFERROR(INDEX(Sales!$D$5:$ABF$18,MATCH(UsagePerHour!$B12,Sales!$C$5:$C$18,0),MATCH(UsagePerHour!SZ$4,Sales!$D$3:$ABF$3,0))/SZ$2*INDEX(Usage!$D$5:$ABF$11,MATCH(UsagePerHour!$B$4,Usage!$C$5:$C$11,0),MATCH(UsagePerHour!SZ$4,Usage!$D$3:$ABF$3,0)),"")</f>
        <v/>
      </c>
      <c r="TA12" s="6" t="str">
        <f>IFERROR(INDEX(Sales!$D$5:$ABF$18,MATCH(UsagePerHour!$B12,Sales!$C$5:$C$18,0),MATCH(UsagePerHour!TA$4,Sales!$D$3:$ABF$3,0))/TA$2*INDEX(Usage!$D$5:$ABF$11,MATCH(UsagePerHour!$B$4,Usage!$C$5:$C$11,0),MATCH(UsagePerHour!TA$4,Usage!$D$3:$ABF$3,0)),"")</f>
        <v/>
      </c>
      <c r="TB12" s="6" t="str">
        <f>IFERROR(INDEX(Sales!$D$5:$ABF$18,MATCH(UsagePerHour!$B12,Sales!$C$5:$C$18,0),MATCH(UsagePerHour!TB$4,Sales!$D$3:$ABF$3,0))/TB$2*INDEX(Usage!$D$5:$ABF$11,MATCH(UsagePerHour!$B$4,Usage!$C$5:$C$11,0),MATCH(UsagePerHour!TB$4,Usage!$D$3:$ABF$3,0)),"")</f>
        <v/>
      </c>
      <c r="TC12" s="6" t="str">
        <f>IFERROR(INDEX(Sales!$D$5:$ABF$18,MATCH(UsagePerHour!$B12,Sales!$C$5:$C$18,0),MATCH(UsagePerHour!TC$4,Sales!$D$3:$ABF$3,0))/TC$2*INDEX(Usage!$D$5:$ABF$11,MATCH(UsagePerHour!$B$4,Usage!$C$5:$C$11,0),MATCH(UsagePerHour!TC$4,Usage!$D$3:$ABF$3,0)),"")</f>
        <v/>
      </c>
      <c r="TD12" s="6" t="str">
        <f>IFERROR(INDEX(Sales!$D$5:$ABF$18,MATCH(UsagePerHour!$B12,Sales!$C$5:$C$18,0),MATCH(UsagePerHour!TD$4,Sales!$D$3:$ABF$3,0))/TD$2*INDEX(Usage!$D$5:$ABF$11,MATCH(UsagePerHour!$B$4,Usage!$C$5:$C$11,0),MATCH(UsagePerHour!TD$4,Usage!$D$3:$ABF$3,0)),"")</f>
        <v/>
      </c>
      <c r="TE12" s="6" t="str">
        <f>IFERROR(INDEX(Sales!$D$5:$ABF$18,MATCH(UsagePerHour!$B12,Sales!$C$5:$C$18,0),MATCH(UsagePerHour!TE$4,Sales!$D$3:$ABF$3,0))/TE$2*INDEX(Usage!$D$5:$ABF$11,MATCH(UsagePerHour!$B$4,Usage!$C$5:$C$11,0),MATCH(UsagePerHour!TE$4,Usage!$D$3:$ABF$3,0)),"")</f>
        <v/>
      </c>
      <c r="TF12" s="6" t="str">
        <f>IFERROR(INDEX(Sales!$D$5:$ABF$18,MATCH(UsagePerHour!$B12,Sales!$C$5:$C$18,0),MATCH(UsagePerHour!TF$4,Sales!$D$3:$ABF$3,0))/TF$2*INDEX(Usage!$D$5:$ABF$11,MATCH(UsagePerHour!$B$4,Usage!$C$5:$C$11,0),MATCH(UsagePerHour!TF$4,Usage!$D$3:$ABF$3,0)),"")</f>
        <v/>
      </c>
      <c r="TG12" s="6" t="str">
        <f>IFERROR(INDEX(Sales!$D$5:$ABF$18,MATCH(UsagePerHour!$B12,Sales!$C$5:$C$18,0),MATCH(UsagePerHour!TG$4,Sales!$D$3:$ABF$3,0))/TG$2*INDEX(Usage!$D$5:$ABF$11,MATCH(UsagePerHour!$B$4,Usage!$C$5:$C$11,0),MATCH(UsagePerHour!TG$4,Usage!$D$3:$ABF$3,0)),"")</f>
        <v/>
      </c>
      <c r="TH12" s="6" t="str">
        <f>IFERROR(INDEX(Sales!$D$5:$ABF$18,MATCH(UsagePerHour!$B12,Sales!$C$5:$C$18,0),MATCH(UsagePerHour!TH$4,Sales!$D$3:$ABF$3,0))/TH$2*INDEX(Usage!$D$5:$ABF$11,MATCH(UsagePerHour!$B$4,Usage!$C$5:$C$11,0),MATCH(UsagePerHour!TH$4,Usage!$D$3:$ABF$3,0)),"")</f>
        <v/>
      </c>
      <c r="TI12" s="6" t="str">
        <f>IFERROR(INDEX(Sales!$D$5:$ABF$18,MATCH(UsagePerHour!$B12,Sales!$C$5:$C$18,0),MATCH(UsagePerHour!TI$4,Sales!$D$3:$ABF$3,0))/TI$2*INDEX(Usage!$D$5:$ABF$11,MATCH(UsagePerHour!$B$4,Usage!$C$5:$C$11,0),MATCH(UsagePerHour!TI$4,Usage!$D$3:$ABF$3,0)),"")</f>
        <v/>
      </c>
      <c r="TJ12" s="6" t="str">
        <f>IFERROR(INDEX(Sales!$D$5:$ABF$18,MATCH(UsagePerHour!$B12,Sales!$C$5:$C$18,0),MATCH(UsagePerHour!TJ$4,Sales!$D$3:$ABF$3,0))/TJ$2*INDEX(Usage!$D$5:$ABF$11,MATCH(UsagePerHour!$B$4,Usage!$C$5:$C$11,0),MATCH(UsagePerHour!TJ$4,Usage!$D$3:$ABF$3,0)),"")</f>
        <v/>
      </c>
      <c r="TK12" s="6" t="str">
        <f>IFERROR(INDEX(Sales!$D$5:$ABF$18,MATCH(UsagePerHour!$B12,Sales!$C$5:$C$18,0),MATCH(UsagePerHour!TK$4,Sales!$D$3:$ABF$3,0))/TK$2*INDEX(Usage!$D$5:$ABF$11,MATCH(UsagePerHour!$B$4,Usage!$C$5:$C$11,0),MATCH(UsagePerHour!TK$4,Usage!$D$3:$ABF$3,0)),"")</f>
        <v/>
      </c>
      <c r="TL12" s="6" t="str">
        <f>IFERROR(INDEX(Sales!$D$5:$ABF$18,MATCH(UsagePerHour!$B12,Sales!$C$5:$C$18,0),MATCH(UsagePerHour!TL$4,Sales!$D$3:$ABF$3,0))/TL$2*INDEX(Usage!$D$5:$ABF$11,MATCH(UsagePerHour!$B$4,Usage!$C$5:$C$11,0),MATCH(UsagePerHour!TL$4,Usage!$D$3:$ABF$3,0)),"")</f>
        <v/>
      </c>
      <c r="TM12" s="6" t="str">
        <f>IFERROR(INDEX(Sales!$D$5:$ABF$18,MATCH(UsagePerHour!$B12,Sales!$C$5:$C$18,0),MATCH(UsagePerHour!TM$4,Sales!$D$3:$ABF$3,0))/TM$2*INDEX(Usage!$D$5:$ABF$11,MATCH(UsagePerHour!$B$4,Usage!$C$5:$C$11,0),MATCH(UsagePerHour!TM$4,Usage!$D$3:$ABF$3,0)),"")</f>
        <v/>
      </c>
      <c r="TN12" s="6" t="str">
        <f>IFERROR(INDEX(Sales!$D$5:$ABF$18,MATCH(UsagePerHour!$B12,Sales!$C$5:$C$18,0),MATCH(UsagePerHour!TN$4,Sales!$D$3:$ABF$3,0))/TN$2*INDEX(Usage!$D$5:$ABF$11,MATCH(UsagePerHour!$B$4,Usage!$C$5:$C$11,0),MATCH(UsagePerHour!TN$4,Usage!$D$3:$ABF$3,0)),"")</f>
        <v/>
      </c>
      <c r="TO12" s="6" t="str">
        <f>IFERROR(INDEX(Sales!$D$5:$ABF$18,MATCH(UsagePerHour!$B12,Sales!$C$5:$C$18,0),MATCH(UsagePerHour!TO$4,Sales!$D$3:$ABF$3,0))/TO$2*INDEX(Usage!$D$5:$ABF$11,MATCH(UsagePerHour!$B$4,Usage!$C$5:$C$11,0),MATCH(UsagePerHour!TO$4,Usage!$D$3:$ABF$3,0)),"")</f>
        <v/>
      </c>
      <c r="TP12" s="6" t="str">
        <f>IFERROR(INDEX(Sales!$D$5:$ABF$18,MATCH(UsagePerHour!$B12,Sales!$C$5:$C$18,0),MATCH(UsagePerHour!TP$4,Sales!$D$3:$ABF$3,0))/TP$2*INDEX(Usage!$D$5:$ABF$11,MATCH(UsagePerHour!$B$4,Usage!$C$5:$C$11,0),MATCH(UsagePerHour!TP$4,Usage!$D$3:$ABF$3,0)),"")</f>
        <v/>
      </c>
      <c r="TQ12" s="6" t="str">
        <f>IFERROR(INDEX(Sales!$D$5:$ABF$18,MATCH(UsagePerHour!$B12,Sales!$C$5:$C$18,0),MATCH(UsagePerHour!TQ$4,Sales!$D$3:$ABF$3,0))/TQ$2*INDEX(Usage!$D$5:$ABF$11,MATCH(UsagePerHour!$B$4,Usage!$C$5:$C$11,0),MATCH(UsagePerHour!TQ$4,Usage!$D$3:$ABF$3,0)),"")</f>
        <v/>
      </c>
      <c r="TR12" s="6" t="str">
        <f>IFERROR(INDEX(Sales!$D$5:$ABF$18,MATCH(UsagePerHour!$B12,Sales!$C$5:$C$18,0),MATCH(UsagePerHour!TR$4,Sales!$D$3:$ABF$3,0))/TR$2*INDEX(Usage!$D$5:$ABF$11,MATCH(UsagePerHour!$B$4,Usage!$C$5:$C$11,0),MATCH(UsagePerHour!TR$4,Usage!$D$3:$ABF$3,0)),"")</f>
        <v/>
      </c>
      <c r="TS12" s="6" t="str">
        <f>IFERROR(INDEX(Sales!$D$5:$ABF$18,MATCH(UsagePerHour!$B12,Sales!$C$5:$C$18,0),MATCH(UsagePerHour!TS$4,Sales!$D$3:$ABF$3,0))/TS$2*INDEX(Usage!$D$5:$ABF$11,MATCH(UsagePerHour!$B$4,Usage!$C$5:$C$11,0),MATCH(UsagePerHour!TS$4,Usage!$D$3:$ABF$3,0)),"")</f>
        <v/>
      </c>
      <c r="TT12" s="6" t="str">
        <f>IFERROR(INDEX(Sales!$D$5:$ABF$18,MATCH(UsagePerHour!$B12,Sales!$C$5:$C$18,0),MATCH(UsagePerHour!TT$4,Sales!$D$3:$ABF$3,0))/TT$2*INDEX(Usage!$D$5:$ABF$11,MATCH(UsagePerHour!$B$4,Usage!$C$5:$C$11,0),MATCH(UsagePerHour!TT$4,Usage!$D$3:$ABF$3,0)),"")</f>
        <v/>
      </c>
      <c r="TU12" s="6" t="str">
        <f>IFERROR(INDEX(Sales!$D$5:$ABF$18,MATCH(UsagePerHour!$B12,Sales!$C$5:$C$18,0),MATCH(UsagePerHour!TU$4,Sales!$D$3:$ABF$3,0))/TU$2*INDEX(Usage!$D$5:$ABF$11,MATCH(UsagePerHour!$B$4,Usage!$C$5:$C$11,0),MATCH(UsagePerHour!TU$4,Usage!$D$3:$ABF$3,0)),"")</f>
        <v/>
      </c>
      <c r="TV12" s="6" t="str">
        <f>IFERROR(INDEX(Sales!$D$5:$ABF$18,MATCH(UsagePerHour!$B12,Sales!$C$5:$C$18,0),MATCH(UsagePerHour!TV$4,Sales!$D$3:$ABF$3,0))/TV$2*INDEX(Usage!$D$5:$ABF$11,MATCH(UsagePerHour!$B$4,Usage!$C$5:$C$11,0),MATCH(UsagePerHour!TV$4,Usage!$D$3:$ABF$3,0)),"")</f>
        <v/>
      </c>
      <c r="TW12" s="6" t="str">
        <f>IFERROR(INDEX(Sales!$D$5:$ABF$18,MATCH(UsagePerHour!$B12,Sales!$C$5:$C$18,0),MATCH(UsagePerHour!TW$4,Sales!$D$3:$ABF$3,0))/TW$2*INDEX(Usage!$D$5:$ABF$11,MATCH(UsagePerHour!$B$4,Usage!$C$5:$C$11,0),MATCH(UsagePerHour!TW$4,Usage!$D$3:$ABF$3,0)),"")</f>
        <v/>
      </c>
      <c r="TX12" s="6" t="str">
        <f>IFERROR(INDEX(Sales!$D$5:$ABF$18,MATCH(UsagePerHour!$B12,Sales!$C$5:$C$18,0),MATCH(UsagePerHour!TX$4,Sales!$D$3:$ABF$3,0))/TX$2*INDEX(Usage!$D$5:$ABF$11,MATCH(UsagePerHour!$B$4,Usage!$C$5:$C$11,0),MATCH(UsagePerHour!TX$4,Usage!$D$3:$ABF$3,0)),"")</f>
        <v/>
      </c>
      <c r="TY12" s="6" t="str">
        <f>IFERROR(INDEX(Sales!$D$5:$ABF$18,MATCH(UsagePerHour!$B12,Sales!$C$5:$C$18,0),MATCH(UsagePerHour!TY$4,Sales!$D$3:$ABF$3,0))/TY$2*INDEX(Usage!$D$5:$ABF$11,MATCH(UsagePerHour!$B$4,Usage!$C$5:$C$11,0),MATCH(UsagePerHour!TY$4,Usage!$D$3:$ABF$3,0)),"")</f>
        <v/>
      </c>
      <c r="TZ12" s="6" t="str">
        <f>IFERROR(INDEX(Sales!$D$5:$ABF$18,MATCH(UsagePerHour!$B12,Sales!$C$5:$C$18,0),MATCH(UsagePerHour!TZ$4,Sales!$D$3:$ABF$3,0))/TZ$2*INDEX(Usage!$D$5:$ABF$11,MATCH(UsagePerHour!$B$4,Usage!$C$5:$C$11,0),MATCH(UsagePerHour!TZ$4,Usage!$D$3:$ABF$3,0)),"")</f>
        <v/>
      </c>
      <c r="UA12" s="6" t="str">
        <f>IFERROR(INDEX(Sales!$D$5:$ABF$18,MATCH(UsagePerHour!$B12,Sales!$C$5:$C$18,0),MATCH(UsagePerHour!UA$4,Sales!$D$3:$ABF$3,0))/UA$2*INDEX(Usage!$D$5:$ABF$11,MATCH(UsagePerHour!$B$4,Usage!$C$5:$C$11,0),MATCH(UsagePerHour!UA$4,Usage!$D$3:$ABF$3,0)),"")</f>
        <v/>
      </c>
      <c r="UB12" s="6" t="str">
        <f>IFERROR(INDEX(Sales!$D$5:$ABF$18,MATCH(UsagePerHour!$B12,Sales!$C$5:$C$18,0),MATCH(UsagePerHour!UB$4,Sales!$D$3:$ABF$3,0))/UB$2*INDEX(Usage!$D$5:$ABF$11,MATCH(UsagePerHour!$B$4,Usage!$C$5:$C$11,0),MATCH(UsagePerHour!UB$4,Usage!$D$3:$ABF$3,0)),"")</f>
        <v/>
      </c>
      <c r="UC12" s="6" t="str">
        <f>IFERROR(INDEX(Sales!$D$5:$ABF$18,MATCH(UsagePerHour!$B12,Sales!$C$5:$C$18,0),MATCH(UsagePerHour!UC$4,Sales!$D$3:$ABF$3,0))/UC$2*INDEX(Usage!$D$5:$ABF$11,MATCH(UsagePerHour!$B$4,Usage!$C$5:$C$11,0),MATCH(UsagePerHour!UC$4,Usage!$D$3:$ABF$3,0)),"")</f>
        <v/>
      </c>
      <c r="UD12" s="6" t="str">
        <f>IFERROR(INDEX(Sales!$D$5:$ABF$18,MATCH(UsagePerHour!$B12,Sales!$C$5:$C$18,0),MATCH(UsagePerHour!UD$4,Sales!$D$3:$ABF$3,0))/UD$2*INDEX(Usage!$D$5:$ABF$11,MATCH(UsagePerHour!$B$4,Usage!$C$5:$C$11,0),MATCH(UsagePerHour!UD$4,Usage!$D$3:$ABF$3,0)),"")</f>
        <v/>
      </c>
      <c r="UE12" s="6" t="str">
        <f>IFERROR(INDEX(Sales!$D$5:$ABF$18,MATCH(UsagePerHour!$B12,Sales!$C$5:$C$18,0),MATCH(UsagePerHour!UE$4,Sales!$D$3:$ABF$3,0))/UE$2*INDEX(Usage!$D$5:$ABF$11,MATCH(UsagePerHour!$B$4,Usage!$C$5:$C$11,0),MATCH(UsagePerHour!UE$4,Usage!$D$3:$ABF$3,0)),"")</f>
        <v/>
      </c>
      <c r="UF12" s="6" t="str">
        <f>IFERROR(INDEX(Sales!$D$5:$ABF$18,MATCH(UsagePerHour!$B12,Sales!$C$5:$C$18,0),MATCH(UsagePerHour!UF$4,Sales!$D$3:$ABF$3,0))/UF$2*INDEX(Usage!$D$5:$ABF$11,MATCH(UsagePerHour!$B$4,Usage!$C$5:$C$11,0),MATCH(UsagePerHour!UF$4,Usage!$D$3:$ABF$3,0)),"")</f>
        <v/>
      </c>
      <c r="UG12" s="6" t="str">
        <f>IFERROR(INDEX(Sales!$D$5:$ABF$18,MATCH(UsagePerHour!$B12,Sales!$C$5:$C$18,0),MATCH(UsagePerHour!UG$4,Sales!$D$3:$ABF$3,0))/UG$2*INDEX(Usage!$D$5:$ABF$11,MATCH(UsagePerHour!$B$4,Usage!$C$5:$C$11,0),MATCH(UsagePerHour!UG$4,Usage!$D$3:$ABF$3,0)),"")</f>
        <v/>
      </c>
      <c r="UH12" s="6" t="str">
        <f>IFERROR(INDEX(Sales!$D$5:$ABF$18,MATCH(UsagePerHour!$B12,Sales!$C$5:$C$18,0),MATCH(UsagePerHour!UH$4,Sales!$D$3:$ABF$3,0))/UH$2*INDEX(Usage!$D$5:$ABF$11,MATCH(UsagePerHour!$B$4,Usage!$C$5:$C$11,0),MATCH(UsagePerHour!UH$4,Usage!$D$3:$ABF$3,0)),"")</f>
        <v/>
      </c>
      <c r="UI12" s="6" t="str">
        <f>IFERROR(INDEX(Sales!$D$5:$ABF$18,MATCH(UsagePerHour!$B12,Sales!$C$5:$C$18,0),MATCH(UsagePerHour!UI$4,Sales!$D$3:$ABF$3,0))/UI$2*INDEX(Usage!$D$5:$ABF$11,MATCH(UsagePerHour!$B$4,Usage!$C$5:$C$11,0),MATCH(UsagePerHour!UI$4,Usage!$D$3:$ABF$3,0)),"")</f>
        <v/>
      </c>
      <c r="UJ12" s="6" t="str">
        <f>IFERROR(INDEX(Sales!$D$5:$ABF$18,MATCH(UsagePerHour!$B12,Sales!$C$5:$C$18,0),MATCH(UsagePerHour!UJ$4,Sales!$D$3:$ABF$3,0))/UJ$2*INDEX(Usage!$D$5:$ABF$11,MATCH(UsagePerHour!$B$4,Usage!$C$5:$C$11,0),MATCH(UsagePerHour!UJ$4,Usage!$D$3:$ABF$3,0)),"")</f>
        <v/>
      </c>
      <c r="UK12" s="6" t="str">
        <f>IFERROR(INDEX(Sales!$D$5:$ABF$18,MATCH(UsagePerHour!$B12,Sales!$C$5:$C$18,0),MATCH(UsagePerHour!UK$4,Sales!$D$3:$ABF$3,0))/UK$2*INDEX(Usage!$D$5:$ABF$11,MATCH(UsagePerHour!$B$4,Usage!$C$5:$C$11,0),MATCH(UsagePerHour!UK$4,Usage!$D$3:$ABF$3,0)),"")</f>
        <v/>
      </c>
      <c r="UL12" s="6" t="str">
        <f>IFERROR(INDEX(Sales!$D$5:$ABF$18,MATCH(UsagePerHour!$B12,Sales!$C$5:$C$18,0),MATCH(UsagePerHour!UL$4,Sales!$D$3:$ABF$3,0))/UL$2*INDEX(Usage!$D$5:$ABF$11,MATCH(UsagePerHour!$B$4,Usage!$C$5:$C$11,0),MATCH(UsagePerHour!UL$4,Usage!$D$3:$ABF$3,0)),"")</f>
        <v/>
      </c>
      <c r="UM12" s="6" t="str">
        <f>IFERROR(INDEX(Sales!$D$5:$ABF$18,MATCH(UsagePerHour!$B12,Sales!$C$5:$C$18,0),MATCH(UsagePerHour!UM$4,Sales!$D$3:$ABF$3,0))/UM$2*INDEX(Usage!$D$5:$ABF$11,MATCH(UsagePerHour!$B$4,Usage!$C$5:$C$11,0),MATCH(UsagePerHour!UM$4,Usage!$D$3:$ABF$3,0)),"")</f>
        <v/>
      </c>
      <c r="UN12" s="6" t="str">
        <f>IFERROR(INDEX(Sales!$D$5:$ABF$18,MATCH(UsagePerHour!$B12,Sales!$C$5:$C$18,0),MATCH(UsagePerHour!UN$4,Sales!$D$3:$ABF$3,0))/UN$2*INDEX(Usage!$D$5:$ABF$11,MATCH(UsagePerHour!$B$4,Usage!$C$5:$C$11,0),MATCH(UsagePerHour!UN$4,Usage!$D$3:$ABF$3,0)),"")</f>
        <v/>
      </c>
      <c r="UO12" s="6" t="str">
        <f>IFERROR(INDEX(Sales!$D$5:$ABF$18,MATCH(UsagePerHour!$B12,Sales!$C$5:$C$18,0),MATCH(UsagePerHour!UO$4,Sales!$D$3:$ABF$3,0))/UO$2*INDEX(Usage!$D$5:$ABF$11,MATCH(UsagePerHour!$B$4,Usage!$C$5:$C$11,0),MATCH(UsagePerHour!UO$4,Usage!$D$3:$ABF$3,0)),"")</f>
        <v/>
      </c>
      <c r="UP12" s="6" t="str">
        <f>IFERROR(INDEX(Sales!$D$5:$ABF$18,MATCH(UsagePerHour!$B12,Sales!$C$5:$C$18,0),MATCH(UsagePerHour!UP$4,Sales!$D$3:$ABF$3,0))/UP$2*INDEX(Usage!$D$5:$ABF$11,MATCH(UsagePerHour!$B$4,Usage!$C$5:$C$11,0),MATCH(UsagePerHour!UP$4,Usage!$D$3:$ABF$3,0)),"")</f>
        <v/>
      </c>
      <c r="UQ12" s="6" t="str">
        <f>IFERROR(INDEX(Sales!$D$5:$ABF$18,MATCH(UsagePerHour!$B12,Sales!$C$5:$C$18,0),MATCH(UsagePerHour!UQ$4,Sales!$D$3:$ABF$3,0))/UQ$2*INDEX(Usage!$D$5:$ABF$11,MATCH(UsagePerHour!$B$4,Usage!$C$5:$C$11,0),MATCH(UsagePerHour!UQ$4,Usage!$D$3:$ABF$3,0)),"")</f>
        <v/>
      </c>
      <c r="UR12" s="6" t="str">
        <f>IFERROR(INDEX(Sales!$D$5:$ABF$18,MATCH(UsagePerHour!$B12,Sales!$C$5:$C$18,0),MATCH(UsagePerHour!UR$4,Sales!$D$3:$ABF$3,0))/UR$2*INDEX(Usage!$D$5:$ABF$11,MATCH(UsagePerHour!$B$4,Usage!$C$5:$C$11,0),MATCH(UsagePerHour!UR$4,Usage!$D$3:$ABF$3,0)),"")</f>
        <v/>
      </c>
      <c r="US12" s="6" t="str">
        <f>IFERROR(INDEX(Sales!$D$5:$ABF$18,MATCH(UsagePerHour!$B12,Sales!$C$5:$C$18,0),MATCH(UsagePerHour!US$4,Sales!$D$3:$ABF$3,0))/US$2*INDEX(Usage!$D$5:$ABF$11,MATCH(UsagePerHour!$B$4,Usage!$C$5:$C$11,0),MATCH(UsagePerHour!US$4,Usage!$D$3:$ABF$3,0)),"")</f>
        <v/>
      </c>
      <c r="UT12" s="6" t="str">
        <f>IFERROR(INDEX(Sales!$D$5:$ABF$18,MATCH(UsagePerHour!$B12,Sales!$C$5:$C$18,0),MATCH(UsagePerHour!UT$4,Sales!$D$3:$ABF$3,0))/UT$2*INDEX(Usage!$D$5:$ABF$11,MATCH(UsagePerHour!$B$4,Usage!$C$5:$C$11,0),MATCH(UsagePerHour!UT$4,Usage!$D$3:$ABF$3,0)),"")</f>
        <v/>
      </c>
      <c r="UU12" s="6" t="str">
        <f>IFERROR(INDEX(Sales!$D$5:$ABF$18,MATCH(UsagePerHour!$B12,Sales!$C$5:$C$18,0),MATCH(UsagePerHour!UU$4,Sales!$D$3:$ABF$3,0))/UU$2*INDEX(Usage!$D$5:$ABF$11,MATCH(UsagePerHour!$B$4,Usage!$C$5:$C$11,0),MATCH(UsagePerHour!UU$4,Usage!$D$3:$ABF$3,0)),"")</f>
        <v/>
      </c>
      <c r="UV12" s="6" t="str">
        <f>IFERROR(INDEX(Sales!$D$5:$ABF$18,MATCH(UsagePerHour!$B12,Sales!$C$5:$C$18,0),MATCH(UsagePerHour!UV$4,Sales!$D$3:$ABF$3,0))/UV$2*INDEX(Usage!$D$5:$ABF$11,MATCH(UsagePerHour!$B$4,Usage!$C$5:$C$11,0),MATCH(UsagePerHour!UV$4,Usage!$D$3:$ABF$3,0)),"")</f>
        <v/>
      </c>
      <c r="UW12" s="6" t="str">
        <f>IFERROR(INDEX(Sales!$D$5:$ABF$18,MATCH(UsagePerHour!$B12,Sales!$C$5:$C$18,0),MATCH(UsagePerHour!UW$4,Sales!$D$3:$ABF$3,0))/UW$2*INDEX(Usage!$D$5:$ABF$11,MATCH(UsagePerHour!$B$4,Usage!$C$5:$C$11,0),MATCH(UsagePerHour!UW$4,Usage!$D$3:$ABF$3,0)),"")</f>
        <v/>
      </c>
      <c r="UX12" s="6" t="str">
        <f>IFERROR(INDEX(Sales!$D$5:$ABF$18,MATCH(UsagePerHour!$B12,Sales!$C$5:$C$18,0),MATCH(UsagePerHour!UX$4,Sales!$D$3:$ABF$3,0))/UX$2*INDEX(Usage!$D$5:$ABF$11,MATCH(UsagePerHour!$B$4,Usage!$C$5:$C$11,0),MATCH(UsagePerHour!UX$4,Usage!$D$3:$ABF$3,0)),"")</f>
        <v/>
      </c>
      <c r="UY12" s="6" t="str">
        <f>IFERROR(INDEX(Sales!$D$5:$ABF$18,MATCH(UsagePerHour!$B12,Sales!$C$5:$C$18,0),MATCH(UsagePerHour!UY$4,Sales!$D$3:$ABF$3,0))/UY$2*INDEX(Usage!$D$5:$ABF$11,MATCH(UsagePerHour!$B$4,Usage!$C$5:$C$11,0),MATCH(UsagePerHour!UY$4,Usage!$D$3:$ABF$3,0)),"")</f>
        <v/>
      </c>
      <c r="UZ12" s="6" t="str">
        <f>IFERROR(INDEX(Sales!$D$5:$ABF$18,MATCH(UsagePerHour!$B12,Sales!$C$5:$C$18,0),MATCH(UsagePerHour!UZ$4,Sales!$D$3:$ABF$3,0))/UZ$2*INDEX(Usage!$D$5:$ABF$11,MATCH(UsagePerHour!$B$4,Usage!$C$5:$C$11,0),MATCH(UsagePerHour!UZ$4,Usage!$D$3:$ABF$3,0)),"")</f>
        <v/>
      </c>
      <c r="VA12" s="6" t="str">
        <f>IFERROR(INDEX(Sales!$D$5:$ABF$18,MATCH(UsagePerHour!$B12,Sales!$C$5:$C$18,0),MATCH(UsagePerHour!VA$4,Sales!$D$3:$ABF$3,0))/VA$2*INDEX(Usage!$D$5:$ABF$11,MATCH(UsagePerHour!$B$4,Usage!$C$5:$C$11,0),MATCH(UsagePerHour!VA$4,Usage!$D$3:$ABF$3,0)),"")</f>
        <v/>
      </c>
      <c r="VB12" s="6" t="str">
        <f>IFERROR(INDEX(Sales!$D$5:$ABF$18,MATCH(UsagePerHour!$B12,Sales!$C$5:$C$18,0),MATCH(UsagePerHour!VB$4,Sales!$D$3:$ABF$3,0))/VB$2*INDEX(Usage!$D$5:$ABF$11,MATCH(UsagePerHour!$B$4,Usage!$C$5:$C$11,0),MATCH(UsagePerHour!VB$4,Usage!$D$3:$ABF$3,0)),"")</f>
        <v/>
      </c>
      <c r="VC12" s="6" t="str">
        <f>IFERROR(INDEX(Sales!$D$5:$ABF$18,MATCH(UsagePerHour!$B12,Sales!$C$5:$C$18,0),MATCH(UsagePerHour!VC$4,Sales!$D$3:$ABF$3,0))/VC$2*INDEX(Usage!$D$5:$ABF$11,MATCH(UsagePerHour!$B$4,Usage!$C$5:$C$11,0),MATCH(UsagePerHour!VC$4,Usage!$D$3:$ABF$3,0)),"")</f>
        <v/>
      </c>
      <c r="VD12" s="6" t="str">
        <f>IFERROR(INDEX(Sales!$D$5:$ABF$18,MATCH(UsagePerHour!$B12,Sales!$C$5:$C$18,0),MATCH(UsagePerHour!VD$4,Sales!$D$3:$ABF$3,0))/VD$2*INDEX(Usage!$D$5:$ABF$11,MATCH(UsagePerHour!$B$4,Usage!$C$5:$C$11,0),MATCH(UsagePerHour!VD$4,Usage!$D$3:$ABF$3,0)),"")</f>
        <v/>
      </c>
      <c r="VE12" s="6" t="str">
        <f>IFERROR(INDEX(Sales!$D$5:$ABF$18,MATCH(UsagePerHour!$B12,Sales!$C$5:$C$18,0),MATCH(UsagePerHour!VE$4,Sales!$D$3:$ABF$3,0))/VE$2*INDEX(Usage!$D$5:$ABF$11,MATCH(UsagePerHour!$B$4,Usage!$C$5:$C$11,0),MATCH(UsagePerHour!VE$4,Usage!$D$3:$ABF$3,0)),"")</f>
        <v/>
      </c>
      <c r="VF12" s="6" t="str">
        <f>IFERROR(INDEX(Sales!$D$5:$ABF$18,MATCH(UsagePerHour!$B12,Sales!$C$5:$C$18,0),MATCH(UsagePerHour!VF$4,Sales!$D$3:$ABF$3,0))/VF$2*INDEX(Usage!$D$5:$ABF$11,MATCH(UsagePerHour!$B$4,Usage!$C$5:$C$11,0),MATCH(UsagePerHour!VF$4,Usage!$D$3:$ABF$3,0)),"")</f>
        <v/>
      </c>
      <c r="VG12" s="6" t="str">
        <f>IFERROR(INDEX(Sales!$D$5:$ABF$18,MATCH(UsagePerHour!$B12,Sales!$C$5:$C$18,0),MATCH(UsagePerHour!VG$4,Sales!$D$3:$ABF$3,0))/VG$2*INDEX(Usage!$D$5:$ABF$11,MATCH(UsagePerHour!$B$4,Usage!$C$5:$C$11,0),MATCH(UsagePerHour!VG$4,Usage!$D$3:$ABF$3,0)),"")</f>
        <v/>
      </c>
      <c r="VH12" s="6" t="str">
        <f>IFERROR(INDEX(Sales!$D$5:$ABF$18,MATCH(UsagePerHour!$B12,Sales!$C$5:$C$18,0),MATCH(UsagePerHour!VH$4,Sales!$D$3:$ABF$3,0))/VH$2*INDEX(Usage!$D$5:$ABF$11,MATCH(UsagePerHour!$B$4,Usage!$C$5:$C$11,0),MATCH(UsagePerHour!VH$4,Usage!$D$3:$ABF$3,0)),"")</f>
        <v/>
      </c>
      <c r="VI12" s="6" t="str">
        <f>IFERROR(INDEX(Sales!$D$5:$ABF$18,MATCH(UsagePerHour!$B12,Sales!$C$5:$C$18,0),MATCH(UsagePerHour!VI$4,Sales!$D$3:$ABF$3,0))/VI$2*INDEX(Usage!$D$5:$ABF$11,MATCH(UsagePerHour!$B$4,Usage!$C$5:$C$11,0),MATCH(UsagePerHour!VI$4,Usage!$D$3:$ABF$3,0)),"")</f>
        <v/>
      </c>
      <c r="VJ12" s="6" t="str">
        <f>IFERROR(INDEX(Sales!$D$5:$ABF$18,MATCH(UsagePerHour!$B12,Sales!$C$5:$C$18,0),MATCH(UsagePerHour!VJ$4,Sales!$D$3:$ABF$3,0))/VJ$2*INDEX(Usage!$D$5:$ABF$11,MATCH(UsagePerHour!$B$4,Usage!$C$5:$C$11,0),MATCH(UsagePerHour!VJ$4,Usage!$D$3:$ABF$3,0)),"")</f>
        <v/>
      </c>
      <c r="VK12" s="6" t="str">
        <f>IFERROR(INDEX(Sales!$D$5:$ABF$18,MATCH(UsagePerHour!$B12,Sales!$C$5:$C$18,0),MATCH(UsagePerHour!VK$4,Sales!$D$3:$ABF$3,0))/VK$2*INDEX(Usage!$D$5:$ABF$11,MATCH(UsagePerHour!$B$4,Usage!$C$5:$C$11,0),MATCH(UsagePerHour!VK$4,Usage!$D$3:$ABF$3,0)),"")</f>
        <v/>
      </c>
      <c r="VL12" s="6" t="str">
        <f>IFERROR(INDEX(Sales!$D$5:$ABF$18,MATCH(UsagePerHour!$B12,Sales!$C$5:$C$18,0),MATCH(UsagePerHour!VL$4,Sales!$D$3:$ABF$3,0))/VL$2*INDEX(Usage!$D$5:$ABF$11,MATCH(UsagePerHour!$B$4,Usage!$C$5:$C$11,0),MATCH(UsagePerHour!VL$4,Usage!$D$3:$ABF$3,0)),"")</f>
        <v/>
      </c>
      <c r="VM12" s="6" t="str">
        <f>IFERROR(INDEX(Sales!$D$5:$ABF$18,MATCH(UsagePerHour!$B12,Sales!$C$5:$C$18,0),MATCH(UsagePerHour!VM$4,Sales!$D$3:$ABF$3,0))/VM$2*INDEX(Usage!$D$5:$ABF$11,MATCH(UsagePerHour!$B$4,Usage!$C$5:$C$11,0),MATCH(UsagePerHour!VM$4,Usage!$D$3:$ABF$3,0)),"")</f>
        <v/>
      </c>
      <c r="VN12" s="6" t="str">
        <f>IFERROR(INDEX(Sales!$D$5:$ABF$18,MATCH(UsagePerHour!$B12,Sales!$C$5:$C$18,0),MATCH(UsagePerHour!VN$4,Sales!$D$3:$ABF$3,0))/VN$2*INDEX(Usage!$D$5:$ABF$11,MATCH(UsagePerHour!$B$4,Usage!$C$5:$C$11,0),MATCH(UsagePerHour!VN$4,Usage!$D$3:$ABF$3,0)),"")</f>
        <v/>
      </c>
      <c r="VO12" s="6" t="str">
        <f>IFERROR(INDEX(Sales!$D$5:$ABF$18,MATCH(UsagePerHour!$B12,Sales!$C$5:$C$18,0),MATCH(UsagePerHour!VO$4,Sales!$D$3:$ABF$3,0))/VO$2*INDEX(Usage!$D$5:$ABF$11,MATCH(UsagePerHour!$B$4,Usage!$C$5:$C$11,0),MATCH(UsagePerHour!VO$4,Usage!$D$3:$ABF$3,0)),"")</f>
        <v/>
      </c>
      <c r="VP12" s="6" t="str">
        <f>IFERROR(INDEX(Sales!$D$5:$ABF$18,MATCH(UsagePerHour!$B12,Sales!$C$5:$C$18,0),MATCH(UsagePerHour!VP$4,Sales!$D$3:$ABF$3,0))/VP$2*INDEX(Usage!$D$5:$ABF$11,MATCH(UsagePerHour!$B$4,Usage!$C$5:$C$11,0),MATCH(UsagePerHour!VP$4,Usage!$D$3:$ABF$3,0)),"")</f>
        <v/>
      </c>
      <c r="VQ12" s="6" t="str">
        <f>IFERROR(INDEX(Sales!$D$5:$ABF$18,MATCH(UsagePerHour!$B12,Sales!$C$5:$C$18,0),MATCH(UsagePerHour!VQ$4,Sales!$D$3:$ABF$3,0))/VQ$2*INDEX(Usage!$D$5:$ABF$11,MATCH(UsagePerHour!$B$4,Usage!$C$5:$C$11,0),MATCH(UsagePerHour!VQ$4,Usage!$D$3:$ABF$3,0)),"")</f>
        <v/>
      </c>
      <c r="VR12" s="6" t="str">
        <f>IFERROR(INDEX(Sales!$D$5:$ABF$18,MATCH(UsagePerHour!$B12,Sales!$C$5:$C$18,0),MATCH(UsagePerHour!VR$4,Sales!$D$3:$ABF$3,0))/VR$2*INDEX(Usage!$D$5:$ABF$11,MATCH(UsagePerHour!$B$4,Usage!$C$5:$C$11,0),MATCH(UsagePerHour!VR$4,Usage!$D$3:$ABF$3,0)),"")</f>
        <v/>
      </c>
      <c r="VS12" s="6" t="str">
        <f>IFERROR(INDEX(Sales!$D$5:$ABF$18,MATCH(UsagePerHour!$B12,Sales!$C$5:$C$18,0),MATCH(UsagePerHour!VS$4,Sales!$D$3:$ABF$3,0))/VS$2*INDEX(Usage!$D$5:$ABF$11,MATCH(UsagePerHour!$B$4,Usage!$C$5:$C$11,0),MATCH(UsagePerHour!VS$4,Usage!$D$3:$ABF$3,0)),"")</f>
        <v/>
      </c>
      <c r="VT12" s="6" t="str">
        <f>IFERROR(INDEX(Sales!$D$5:$ABF$18,MATCH(UsagePerHour!$B12,Sales!$C$5:$C$18,0),MATCH(UsagePerHour!VT$4,Sales!$D$3:$ABF$3,0))/VT$2*INDEX(Usage!$D$5:$ABF$11,MATCH(UsagePerHour!$B$4,Usage!$C$5:$C$11,0),MATCH(UsagePerHour!VT$4,Usage!$D$3:$ABF$3,0)),"")</f>
        <v/>
      </c>
      <c r="VU12" s="6" t="str">
        <f>IFERROR(INDEX(Sales!$D$5:$ABF$18,MATCH(UsagePerHour!$B12,Sales!$C$5:$C$18,0),MATCH(UsagePerHour!VU$4,Sales!$D$3:$ABF$3,0))/VU$2*INDEX(Usage!$D$5:$ABF$11,MATCH(UsagePerHour!$B$4,Usage!$C$5:$C$11,0),MATCH(UsagePerHour!VU$4,Usage!$D$3:$ABF$3,0)),"")</f>
        <v/>
      </c>
      <c r="VV12" s="6" t="str">
        <f>IFERROR(INDEX(Sales!$D$5:$ABF$18,MATCH(UsagePerHour!$B12,Sales!$C$5:$C$18,0),MATCH(UsagePerHour!VV$4,Sales!$D$3:$ABF$3,0))/VV$2*INDEX(Usage!$D$5:$ABF$11,MATCH(UsagePerHour!$B$4,Usage!$C$5:$C$11,0),MATCH(UsagePerHour!VV$4,Usage!$D$3:$ABF$3,0)),"")</f>
        <v/>
      </c>
      <c r="VW12" s="6" t="str">
        <f>IFERROR(INDEX(Sales!$D$5:$ABF$18,MATCH(UsagePerHour!$B12,Sales!$C$5:$C$18,0),MATCH(UsagePerHour!VW$4,Sales!$D$3:$ABF$3,0))/VW$2*INDEX(Usage!$D$5:$ABF$11,MATCH(UsagePerHour!$B$4,Usage!$C$5:$C$11,0),MATCH(UsagePerHour!VW$4,Usage!$D$3:$ABF$3,0)),"")</f>
        <v/>
      </c>
      <c r="VX12" s="6" t="str">
        <f>IFERROR(INDEX(Sales!$D$5:$ABF$18,MATCH(UsagePerHour!$B12,Sales!$C$5:$C$18,0),MATCH(UsagePerHour!VX$4,Sales!$D$3:$ABF$3,0))/VX$2*INDEX(Usage!$D$5:$ABF$11,MATCH(UsagePerHour!$B$4,Usage!$C$5:$C$11,0),MATCH(UsagePerHour!VX$4,Usage!$D$3:$ABF$3,0)),"")</f>
        <v/>
      </c>
      <c r="VY12" s="6" t="str">
        <f>IFERROR(INDEX(Sales!$D$5:$ABF$18,MATCH(UsagePerHour!$B12,Sales!$C$5:$C$18,0),MATCH(UsagePerHour!VY$4,Sales!$D$3:$ABF$3,0))/VY$2*INDEX(Usage!$D$5:$ABF$11,MATCH(UsagePerHour!$B$4,Usage!$C$5:$C$11,0),MATCH(UsagePerHour!VY$4,Usage!$D$3:$ABF$3,0)),"")</f>
        <v/>
      </c>
      <c r="VZ12" s="6" t="str">
        <f>IFERROR(INDEX(Sales!$D$5:$ABF$18,MATCH(UsagePerHour!$B12,Sales!$C$5:$C$18,0),MATCH(UsagePerHour!VZ$4,Sales!$D$3:$ABF$3,0))/VZ$2*INDEX(Usage!$D$5:$ABF$11,MATCH(UsagePerHour!$B$4,Usage!$C$5:$C$11,0),MATCH(UsagePerHour!VZ$4,Usage!$D$3:$ABF$3,0)),"")</f>
        <v/>
      </c>
      <c r="WA12" s="6" t="str">
        <f>IFERROR(INDEX(Sales!$D$5:$ABF$18,MATCH(UsagePerHour!$B12,Sales!$C$5:$C$18,0),MATCH(UsagePerHour!WA$4,Sales!$D$3:$ABF$3,0))/WA$2*INDEX(Usage!$D$5:$ABF$11,MATCH(UsagePerHour!$B$4,Usage!$C$5:$C$11,0),MATCH(UsagePerHour!WA$4,Usage!$D$3:$ABF$3,0)),"")</f>
        <v/>
      </c>
      <c r="WB12" s="6" t="str">
        <f>IFERROR(INDEX(Sales!$D$5:$ABF$18,MATCH(UsagePerHour!$B12,Sales!$C$5:$C$18,0),MATCH(UsagePerHour!WB$4,Sales!$D$3:$ABF$3,0))/WB$2*INDEX(Usage!$D$5:$ABF$11,MATCH(UsagePerHour!$B$4,Usage!$C$5:$C$11,0),MATCH(UsagePerHour!WB$4,Usage!$D$3:$ABF$3,0)),"")</f>
        <v/>
      </c>
      <c r="WC12" s="6" t="str">
        <f>IFERROR(INDEX(Sales!$D$5:$ABF$18,MATCH(UsagePerHour!$B12,Sales!$C$5:$C$18,0),MATCH(UsagePerHour!WC$4,Sales!$D$3:$ABF$3,0))/WC$2*INDEX(Usage!$D$5:$ABF$11,MATCH(UsagePerHour!$B$4,Usage!$C$5:$C$11,0),MATCH(UsagePerHour!WC$4,Usage!$D$3:$ABF$3,0)),"")</f>
        <v/>
      </c>
      <c r="WD12" s="6" t="str">
        <f>IFERROR(INDEX(Sales!$D$5:$ABF$18,MATCH(UsagePerHour!$B12,Sales!$C$5:$C$18,0),MATCH(UsagePerHour!WD$4,Sales!$D$3:$ABF$3,0))/WD$2*INDEX(Usage!$D$5:$ABF$11,MATCH(UsagePerHour!$B$4,Usage!$C$5:$C$11,0),MATCH(UsagePerHour!WD$4,Usage!$D$3:$ABF$3,0)),"")</f>
        <v/>
      </c>
      <c r="WE12" s="6" t="str">
        <f>IFERROR(INDEX(Sales!$D$5:$ABF$18,MATCH(UsagePerHour!$B12,Sales!$C$5:$C$18,0),MATCH(UsagePerHour!WE$4,Sales!$D$3:$ABF$3,0))/WE$2*INDEX(Usage!$D$5:$ABF$11,MATCH(UsagePerHour!$B$4,Usage!$C$5:$C$11,0),MATCH(UsagePerHour!WE$4,Usage!$D$3:$ABF$3,0)),"")</f>
        <v/>
      </c>
      <c r="WF12" s="6" t="str">
        <f>IFERROR(INDEX(Sales!$D$5:$ABF$18,MATCH(UsagePerHour!$B12,Sales!$C$5:$C$18,0),MATCH(UsagePerHour!WF$4,Sales!$D$3:$ABF$3,0))/WF$2*INDEX(Usage!$D$5:$ABF$11,MATCH(UsagePerHour!$B$4,Usage!$C$5:$C$11,0),MATCH(UsagePerHour!WF$4,Usage!$D$3:$ABF$3,0)),"")</f>
        <v/>
      </c>
      <c r="WG12" s="6" t="str">
        <f>IFERROR(INDEX(Sales!$D$5:$ABF$18,MATCH(UsagePerHour!$B12,Sales!$C$5:$C$18,0),MATCH(UsagePerHour!WG$4,Sales!$D$3:$ABF$3,0))/WG$2*INDEX(Usage!$D$5:$ABF$11,MATCH(UsagePerHour!$B$4,Usage!$C$5:$C$11,0),MATCH(UsagePerHour!WG$4,Usage!$D$3:$ABF$3,0)),"")</f>
        <v/>
      </c>
      <c r="WH12" s="6" t="str">
        <f>IFERROR(INDEX(Sales!$D$5:$ABF$18,MATCH(UsagePerHour!$B12,Sales!$C$5:$C$18,0),MATCH(UsagePerHour!WH$4,Sales!$D$3:$ABF$3,0))/WH$2*INDEX(Usage!$D$5:$ABF$11,MATCH(UsagePerHour!$B$4,Usage!$C$5:$C$11,0),MATCH(UsagePerHour!WH$4,Usage!$D$3:$ABF$3,0)),"")</f>
        <v/>
      </c>
      <c r="WI12" s="6" t="str">
        <f>IFERROR(INDEX(Sales!$D$5:$ABF$18,MATCH(UsagePerHour!$B12,Sales!$C$5:$C$18,0),MATCH(UsagePerHour!WI$4,Sales!$D$3:$ABF$3,0))/WI$2*INDEX(Usage!$D$5:$ABF$11,MATCH(UsagePerHour!$B$4,Usage!$C$5:$C$11,0),MATCH(UsagePerHour!WI$4,Usage!$D$3:$ABF$3,0)),"")</f>
        <v/>
      </c>
      <c r="WJ12" s="6" t="str">
        <f>IFERROR(INDEX(Sales!$D$5:$ABF$18,MATCH(UsagePerHour!$B12,Sales!$C$5:$C$18,0),MATCH(UsagePerHour!WJ$4,Sales!$D$3:$ABF$3,0))/WJ$2*INDEX(Usage!$D$5:$ABF$11,MATCH(UsagePerHour!$B$4,Usage!$C$5:$C$11,0),MATCH(UsagePerHour!WJ$4,Usage!$D$3:$ABF$3,0)),"")</f>
        <v/>
      </c>
      <c r="WK12" s="6" t="str">
        <f>IFERROR(INDEX(Sales!$D$5:$ABF$18,MATCH(UsagePerHour!$B12,Sales!$C$5:$C$18,0),MATCH(UsagePerHour!WK$4,Sales!$D$3:$ABF$3,0))/WK$2*INDEX(Usage!$D$5:$ABF$11,MATCH(UsagePerHour!$B$4,Usage!$C$5:$C$11,0),MATCH(UsagePerHour!WK$4,Usage!$D$3:$ABF$3,0)),"")</f>
        <v/>
      </c>
      <c r="WL12" s="6" t="str">
        <f>IFERROR(INDEX(Sales!$D$5:$ABF$18,MATCH(UsagePerHour!$B12,Sales!$C$5:$C$18,0),MATCH(UsagePerHour!WL$4,Sales!$D$3:$ABF$3,0))/WL$2*INDEX(Usage!$D$5:$ABF$11,MATCH(UsagePerHour!$B$4,Usage!$C$5:$C$11,0),MATCH(UsagePerHour!WL$4,Usage!$D$3:$ABF$3,0)),"")</f>
        <v/>
      </c>
      <c r="WM12" s="6" t="str">
        <f>IFERROR(INDEX(Sales!$D$5:$ABF$18,MATCH(UsagePerHour!$B12,Sales!$C$5:$C$18,0),MATCH(UsagePerHour!WM$4,Sales!$D$3:$ABF$3,0))/WM$2*INDEX(Usage!$D$5:$ABF$11,MATCH(UsagePerHour!$B$4,Usage!$C$5:$C$11,0),MATCH(UsagePerHour!WM$4,Usage!$D$3:$ABF$3,0)),"")</f>
        <v/>
      </c>
      <c r="WN12" s="6" t="str">
        <f>IFERROR(INDEX(Sales!$D$5:$ABF$18,MATCH(UsagePerHour!$B12,Sales!$C$5:$C$18,0),MATCH(UsagePerHour!WN$4,Sales!$D$3:$ABF$3,0))/WN$2*INDEX(Usage!$D$5:$ABF$11,MATCH(UsagePerHour!$B$4,Usage!$C$5:$C$11,0),MATCH(UsagePerHour!WN$4,Usage!$D$3:$ABF$3,0)),"")</f>
        <v/>
      </c>
      <c r="WO12" s="6" t="str">
        <f>IFERROR(INDEX(Sales!$D$5:$ABF$18,MATCH(UsagePerHour!$B12,Sales!$C$5:$C$18,0),MATCH(UsagePerHour!WO$4,Sales!$D$3:$ABF$3,0))/WO$2*INDEX(Usage!$D$5:$ABF$11,MATCH(UsagePerHour!$B$4,Usage!$C$5:$C$11,0),MATCH(UsagePerHour!WO$4,Usage!$D$3:$ABF$3,0)),"")</f>
        <v/>
      </c>
      <c r="WP12" s="6" t="str">
        <f>IFERROR(INDEX(Sales!$D$5:$ABF$18,MATCH(UsagePerHour!$B12,Sales!$C$5:$C$18,0),MATCH(UsagePerHour!WP$4,Sales!$D$3:$ABF$3,0))/WP$2*INDEX(Usage!$D$5:$ABF$11,MATCH(UsagePerHour!$B$4,Usage!$C$5:$C$11,0),MATCH(UsagePerHour!WP$4,Usage!$D$3:$ABF$3,0)),"")</f>
        <v/>
      </c>
      <c r="WQ12" s="6" t="str">
        <f>IFERROR(INDEX(Sales!$D$5:$ABF$18,MATCH(UsagePerHour!$B12,Sales!$C$5:$C$18,0),MATCH(UsagePerHour!WQ$4,Sales!$D$3:$ABF$3,0))/WQ$2*INDEX(Usage!$D$5:$ABF$11,MATCH(UsagePerHour!$B$4,Usage!$C$5:$C$11,0),MATCH(UsagePerHour!WQ$4,Usage!$D$3:$ABF$3,0)),"")</f>
        <v/>
      </c>
      <c r="WR12" s="6" t="str">
        <f>IFERROR(INDEX(Sales!$D$5:$ABF$18,MATCH(UsagePerHour!$B12,Sales!$C$5:$C$18,0),MATCH(UsagePerHour!WR$4,Sales!$D$3:$ABF$3,0))/WR$2*INDEX(Usage!$D$5:$ABF$11,MATCH(UsagePerHour!$B$4,Usage!$C$5:$C$11,0),MATCH(UsagePerHour!WR$4,Usage!$D$3:$ABF$3,0)),"")</f>
        <v/>
      </c>
      <c r="WS12" s="6" t="str">
        <f>IFERROR(INDEX(Sales!$D$5:$ABF$18,MATCH(UsagePerHour!$B12,Sales!$C$5:$C$18,0),MATCH(UsagePerHour!WS$4,Sales!$D$3:$ABF$3,0))/WS$2*INDEX(Usage!$D$5:$ABF$11,MATCH(UsagePerHour!$B$4,Usage!$C$5:$C$11,0),MATCH(UsagePerHour!WS$4,Usage!$D$3:$ABF$3,0)),"")</f>
        <v/>
      </c>
      <c r="WT12" s="6" t="str">
        <f>IFERROR(INDEX(Sales!$D$5:$ABF$18,MATCH(UsagePerHour!$B12,Sales!$C$5:$C$18,0),MATCH(UsagePerHour!WT$4,Sales!$D$3:$ABF$3,0))/WT$2*INDEX(Usage!$D$5:$ABF$11,MATCH(UsagePerHour!$B$4,Usage!$C$5:$C$11,0),MATCH(UsagePerHour!WT$4,Usage!$D$3:$ABF$3,0)),"")</f>
        <v/>
      </c>
      <c r="WU12" s="6" t="str">
        <f>IFERROR(INDEX(Sales!$D$5:$ABF$18,MATCH(UsagePerHour!$B12,Sales!$C$5:$C$18,0),MATCH(UsagePerHour!WU$4,Sales!$D$3:$ABF$3,0))/WU$2*INDEX(Usage!$D$5:$ABF$11,MATCH(UsagePerHour!$B$4,Usage!$C$5:$C$11,0),MATCH(UsagePerHour!WU$4,Usage!$D$3:$ABF$3,0)),"")</f>
        <v/>
      </c>
      <c r="WV12" s="6" t="str">
        <f>IFERROR(INDEX(Sales!$D$5:$ABF$18,MATCH(UsagePerHour!$B12,Sales!$C$5:$C$18,0),MATCH(UsagePerHour!WV$4,Sales!$D$3:$ABF$3,0))/WV$2*INDEX(Usage!$D$5:$ABF$11,MATCH(UsagePerHour!$B$4,Usage!$C$5:$C$11,0),MATCH(UsagePerHour!WV$4,Usage!$D$3:$ABF$3,0)),"")</f>
        <v/>
      </c>
      <c r="WW12" s="6" t="str">
        <f>IFERROR(INDEX(Sales!$D$5:$ABF$18,MATCH(UsagePerHour!$B12,Sales!$C$5:$C$18,0),MATCH(UsagePerHour!WW$4,Sales!$D$3:$ABF$3,0))/WW$2*INDEX(Usage!$D$5:$ABF$11,MATCH(UsagePerHour!$B$4,Usage!$C$5:$C$11,0),MATCH(UsagePerHour!WW$4,Usage!$D$3:$ABF$3,0)),"")</f>
        <v/>
      </c>
      <c r="WX12" s="6" t="str">
        <f>IFERROR(INDEX(Sales!$D$5:$ABF$18,MATCH(UsagePerHour!$B12,Sales!$C$5:$C$18,0),MATCH(UsagePerHour!WX$4,Sales!$D$3:$ABF$3,0))/WX$2*INDEX(Usage!$D$5:$ABF$11,MATCH(UsagePerHour!$B$4,Usage!$C$5:$C$11,0),MATCH(UsagePerHour!WX$4,Usage!$D$3:$ABF$3,0)),"")</f>
        <v/>
      </c>
      <c r="WY12" s="6" t="str">
        <f>IFERROR(INDEX(Sales!$D$5:$ABF$18,MATCH(UsagePerHour!$B12,Sales!$C$5:$C$18,0),MATCH(UsagePerHour!WY$4,Sales!$D$3:$ABF$3,0))/WY$2*INDEX(Usage!$D$5:$ABF$11,MATCH(UsagePerHour!$B$4,Usage!$C$5:$C$11,0),MATCH(UsagePerHour!WY$4,Usage!$D$3:$ABF$3,0)),"")</f>
        <v/>
      </c>
      <c r="WZ12" s="6" t="str">
        <f>IFERROR(INDEX(Sales!$D$5:$ABF$18,MATCH(UsagePerHour!$B12,Sales!$C$5:$C$18,0),MATCH(UsagePerHour!WZ$4,Sales!$D$3:$ABF$3,0))/WZ$2*INDEX(Usage!$D$5:$ABF$11,MATCH(UsagePerHour!$B$4,Usage!$C$5:$C$11,0),MATCH(UsagePerHour!WZ$4,Usage!$D$3:$ABF$3,0)),"")</f>
        <v/>
      </c>
      <c r="XA12" s="6" t="str">
        <f>IFERROR(INDEX(Sales!$D$5:$ABF$18,MATCH(UsagePerHour!$B12,Sales!$C$5:$C$18,0),MATCH(UsagePerHour!XA$4,Sales!$D$3:$ABF$3,0))/XA$2*INDEX(Usage!$D$5:$ABF$11,MATCH(UsagePerHour!$B$4,Usage!$C$5:$C$11,0),MATCH(UsagePerHour!XA$4,Usage!$D$3:$ABF$3,0)),"")</f>
        <v/>
      </c>
      <c r="XB12" s="6" t="str">
        <f>IFERROR(INDEX(Sales!$D$5:$ABF$18,MATCH(UsagePerHour!$B12,Sales!$C$5:$C$18,0),MATCH(UsagePerHour!XB$4,Sales!$D$3:$ABF$3,0))/XB$2*INDEX(Usage!$D$5:$ABF$11,MATCH(UsagePerHour!$B$4,Usage!$C$5:$C$11,0),MATCH(UsagePerHour!XB$4,Usage!$D$3:$ABF$3,0)),"")</f>
        <v/>
      </c>
      <c r="XC12" s="6" t="str">
        <f>IFERROR(INDEX(Sales!$D$5:$ABF$18,MATCH(UsagePerHour!$B12,Sales!$C$5:$C$18,0),MATCH(UsagePerHour!XC$4,Sales!$D$3:$ABF$3,0))/XC$2*INDEX(Usage!$D$5:$ABF$11,MATCH(UsagePerHour!$B$4,Usage!$C$5:$C$11,0),MATCH(UsagePerHour!XC$4,Usage!$D$3:$ABF$3,0)),"")</f>
        <v/>
      </c>
      <c r="XD12" s="6" t="str">
        <f>IFERROR(INDEX(Sales!$D$5:$ABF$18,MATCH(UsagePerHour!$B12,Sales!$C$5:$C$18,0),MATCH(UsagePerHour!XD$4,Sales!$D$3:$ABF$3,0))/XD$2*INDEX(Usage!$D$5:$ABF$11,MATCH(UsagePerHour!$B$4,Usage!$C$5:$C$11,0),MATCH(UsagePerHour!XD$4,Usage!$D$3:$ABF$3,0)),"")</f>
        <v/>
      </c>
      <c r="XE12" s="6" t="str">
        <f>IFERROR(INDEX(Sales!$D$5:$ABF$18,MATCH(UsagePerHour!$B12,Sales!$C$5:$C$18,0),MATCH(UsagePerHour!XE$4,Sales!$D$3:$ABF$3,0))/XE$2*INDEX(Usage!$D$5:$ABF$11,MATCH(UsagePerHour!$B$4,Usage!$C$5:$C$11,0),MATCH(UsagePerHour!XE$4,Usage!$D$3:$ABF$3,0)),"")</f>
        <v/>
      </c>
      <c r="XF12" s="6" t="str">
        <f>IFERROR(INDEX(Sales!$D$5:$ABF$18,MATCH(UsagePerHour!$B12,Sales!$C$5:$C$18,0),MATCH(UsagePerHour!XF$4,Sales!$D$3:$ABF$3,0))/XF$2*INDEX(Usage!$D$5:$ABF$11,MATCH(UsagePerHour!$B$4,Usage!$C$5:$C$11,0),MATCH(UsagePerHour!XF$4,Usage!$D$3:$ABF$3,0)),"")</f>
        <v/>
      </c>
      <c r="XG12" s="6" t="str">
        <f>IFERROR(INDEX(Sales!$D$5:$ABF$18,MATCH(UsagePerHour!$B12,Sales!$C$5:$C$18,0),MATCH(UsagePerHour!XG$4,Sales!$D$3:$ABF$3,0))/XG$2*INDEX(Usage!$D$5:$ABF$11,MATCH(UsagePerHour!$B$4,Usage!$C$5:$C$11,0),MATCH(UsagePerHour!XG$4,Usage!$D$3:$ABF$3,0)),"")</f>
        <v/>
      </c>
      <c r="XH12" s="6" t="str">
        <f>IFERROR(INDEX(Sales!$D$5:$ABF$18,MATCH(UsagePerHour!$B12,Sales!$C$5:$C$18,0),MATCH(UsagePerHour!XH$4,Sales!$D$3:$ABF$3,0))/XH$2*INDEX(Usage!$D$5:$ABF$11,MATCH(UsagePerHour!$B$4,Usage!$C$5:$C$11,0),MATCH(UsagePerHour!XH$4,Usage!$D$3:$ABF$3,0)),"")</f>
        <v/>
      </c>
      <c r="XI12" s="6" t="str">
        <f>IFERROR(INDEX(Sales!$D$5:$ABF$18,MATCH(UsagePerHour!$B12,Sales!$C$5:$C$18,0),MATCH(UsagePerHour!XI$4,Sales!$D$3:$ABF$3,0))/XI$2*INDEX(Usage!$D$5:$ABF$11,MATCH(UsagePerHour!$B$4,Usage!$C$5:$C$11,0),MATCH(UsagePerHour!XI$4,Usage!$D$3:$ABF$3,0)),"")</f>
        <v/>
      </c>
      <c r="XJ12" s="6" t="str">
        <f>IFERROR(INDEX(Sales!$D$5:$ABF$18,MATCH(UsagePerHour!$B12,Sales!$C$5:$C$18,0),MATCH(UsagePerHour!XJ$4,Sales!$D$3:$ABF$3,0))/XJ$2*INDEX(Usage!$D$5:$ABF$11,MATCH(UsagePerHour!$B$4,Usage!$C$5:$C$11,0),MATCH(UsagePerHour!XJ$4,Usage!$D$3:$ABF$3,0)),"")</f>
        <v/>
      </c>
      <c r="XK12" s="6" t="str">
        <f>IFERROR(INDEX(Sales!$D$5:$ABF$18,MATCH(UsagePerHour!$B12,Sales!$C$5:$C$18,0),MATCH(UsagePerHour!XK$4,Sales!$D$3:$ABF$3,0))/XK$2*INDEX(Usage!$D$5:$ABF$11,MATCH(UsagePerHour!$B$4,Usage!$C$5:$C$11,0),MATCH(UsagePerHour!XK$4,Usage!$D$3:$ABF$3,0)),"")</f>
        <v/>
      </c>
      <c r="XL12" s="6" t="str">
        <f>IFERROR(INDEX(Sales!$D$5:$ABF$18,MATCH(UsagePerHour!$B12,Sales!$C$5:$C$18,0),MATCH(UsagePerHour!XL$4,Sales!$D$3:$ABF$3,0))/XL$2*INDEX(Usage!$D$5:$ABF$11,MATCH(UsagePerHour!$B$4,Usage!$C$5:$C$11,0),MATCH(UsagePerHour!XL$4,Usage!$D$3:$ABF$3,0)),"")</f>
        <v/>
      </c>
      <c r="XM12" s="6" t="str">
        <f>IFERROR(INDEX(Sales!$D$5:$ABF$18,MATCH(UsagePerHour!$B12,Sales!$C$5:$C$18,0),MATCH(UsagePerHour!XM$4,Sales!$D$3:$ABF$3,0))/XM$2*INDEX(Usage!$D$5:$ABF$11,MATCH(UsagePerHour!$B$4,Usage!$C$5:$C$11,0),MATCH(UsagePerHour!XM$4,Usage!$D$3:$ABF$3,0)),"")</f>
        <v/>
      </c>
      <c r="XN12" s="6" t="str">
        <f>IFERROR(INDEX(Sales!$D$5:$ABF$18,MATCH(UsagePerHour!$B12,Sales!$C$5:$C$18,0),MATCH(UsagePerHour!XN$4,Sales!$D$3:$ABF$3,0))/XN$2*INDEX(Usage!$D$5:$ABF$11,MATCH(UsagePerHour!$B$4,Usage!$C$5:$C$11,0),MATCH(UsagePerHour!XN$4,Usage!$D$3:$ABF$3,0)),"")</f>
        <v/>
      </c>
      <c r="XO12" s="6" t="str">
        <f>IFERROR(INDEX(Sales!$D$5:$ABF$18,MATCH(UsagePerHour!$B12,Sales!$C$5:$C$18,0),MATCH(UsagePerHour!XO$4,Sales!$D$3:$ABF$3,0))/XO$2*INDEX(Usage!$D$5:$ABF$11,MATCH(UsagePerHour!$B$4,Usage!$C$5:$C$11,0),MATCH(UsagePerHour!XO$4,Usage!$D$3:$ABF$3,0)),"")</f>
        <v/>
      </c>
      <c r="XP12" s="6" t="str">
        <f>IFERROR(INDEX(Sales!$D$5:$ABF$18,MATCH(UsagePerHour!$B12,Sales!$C$5:$C$18,0),MATCH(UsagePerHour!XP$4,Sales!$D$3:$ABF$3,0))/XP$2*INDEX(Usage!$D$5:$ABF$11,MATCH(UsagePerHour!$B$4,Usage!$C$5:$C$11,0),MATCH(UsagePerHour!XP$4,Usage!$D$3:$ABF$3,0)),"")</f>
        <v/>
      </c>
      <c r="XQ12" s="6" t="str">
        <f>IFERROR(INDEX(Sales!$D$5:$ABF$18,MATCH(UsagePerHour!$B12,Sales!$C$5:$C$18,0),MATCH(UsagePerHour!XQ$4,Sales!$D$3:$ABF$3,0))/XQ$2*INDEX(Usage!$D$5:$ABF$11,MATCH(UsagePerHour!$B$4,Usage!$C$5:$C$11,0),MATCH(UsagePerHour!XQ$4,Usage!$D$3:$ABF$3,0)),"")</f>
        <v/>
      </c>
      <c r="XR12" s="6" t="str">
        <f>IFERROR(INDEX(Sales!$D$5:$ABF$18,MATCH(UsagePerHour!$B12,Sales!$C$5:$C$18,0),MATCH(UsagePerHour!XR$4,Sales!$D$3:$ABF$3,0))/XR$2*INDEX(Usage!$D$5:$ABF$11,MATCH(UsagePerHour!$B$4,Usage!$C$5:$C$11,0),MATCH(UsagePerHour!XR$4,Usage!$D$3:$ABF$3,0)),"")</f>
        <v/>
      </c>
      <c r="XS12" s="6" t="str">
        <f>IFERROR(INDEX(Sales!$D$5:$ABF$18,MATCH(UsagePerHour!$B12,Sales!$C$5:$C$18,0),MATCH(UsagePerHour!XS$4,Sales!$D$3:$ABF$3,0))/XS$2*INDEX(Usage!$D$5:$ABF$11,MATCH(UsagePerHour!$B$4,Usage!$C$5:$C$11,0),MATCH(UsagePerHour!XS$4,Usage!$D$3:$ABF$3,0)),"")</f>
        <v/>
      </c>
      <c r="XT12" s="6" t="str">
        <f>IFERROR(INDEX(Sales!$D$5:$ABF$18,MATCH(UsagePerHour!$B12,Sales!$C$5:$C$18,0),MATCH(UsagePerHour!XT$4,Sales!$D$3:$ABF$3,0))/XT$2*INDEX(Usage!$D$5:$ABF$11,MATCH(UsagePerHour!$B$4,Usage!$C$5:$C$11,0),MATCH(UsagePerHour!XT$4,Usage!$D$3:$ABF$3,0)),"")</f>
        <v/>
      </c>
      <c r="XU12" s="6" t="str">
        <f>IFERROR(INDEX(Sales!$D$5:$ABF$18,MATCH(UsagePerHour!$B12,Sales!$C$5:$C$18,0),MATCH(UsagePerHour!XU$4,Sales!$D$3:$ABF$3,0))/XU$2*INDEX(Usage!$D$5:$ABF$11,MATCH(UsagePerHour!$B$4,Usage!$C$5:$C$11,0),MATCH(UsagePerHour!XU$4,Usage!$D$3:$ABF$3,0)),"")</f>
        <v/>
      </c>
      <c r="XV12" s="6" t="str">
        <f>IFERROR(INDEX(Sales!$D$5:$ABF$18,MATCH(UsagePerHour!$B12,Sales!$C$5:$C$18,0),MATCH(UsagePerHour!XV$4,Sales!$D$3:$ABF$3,0))/XV$2*INDEX(Usage!$D$5:$ABF$11,MATCH(UsagePerHour!$B$4,Usage!$C$5:$C$11,0),MATCH(UsagePerHour!XV$4,Usage!$D$3:$ABF$3,0)),"")</f>
        <v/>
      </c>
      <c r="XW12" s="6" t="str">
        <f>IFERROR(INDEX(Sales!$D$5:$ABF$18,MATCH(UsagePerHour!$B12,Sales!$C$5:$C$18,0),MATCH(UsagePerHour!XW$4,Sales!$D$3:$ABF$3,0))/XW$2*INDEX(Usage!$D$5:$ABF$11,MATCH(UsagePerHour!$B$4,Usage!$C$5:$C$11,0),MATCH(UsagePerHour!XW$4,Usage!$D$3:$ABF$3,0)),"")</f>
        <v/>
      </c>
      <c r="XX12" s="6" t="str">
        <f>IFERROR(INDEX(Sales!$D$5:$ABF$18,MATCH(UsagePerHour!$B12,Sales!$C$5:$C$18,0),MATCH(UsagePerHour!XX$4,Sales!$D$3:$ABF$3,0))/XX$2*INDEX(Usage!$D$5:$ABF$11,MATCH(UsagePerHour!$B$4,Usage!$C$5:$C$11,0),MATCH(UsagePerHour!XX$4,Usage!$D$3:$ABF$3,0)),"")</f>
        <v/>
      </c>
      <c r="XY12" s="6" t="str">
        <f>IFERROR(INDEX(Sales!$D$5:$ABF$18,MATCH(UsagePerHour!$B12,Sales!$C$5:$C$18,0),MATCH(UsagePerHour!XY$4,Sales!$D$3:$ABF$3,0))/XY$2*INDEX(Usage!$D$5:$ABF$11,MATCH(UsagePerHour!$B$4,Usage!$C$5:$C$11,0),MATCH(UsagePerHour!XY$4,Usage!$D$3:$ABF$3,0)),"")</f>
        <v/>
      </c>
      <c r="XZ12" s="6" t="str">
        <f>IFERROR(INDEX(Sales!$D$5:$ABF$18,MATCH(UsagePerHour!$B12,Sales!$C$5:$C$18,0),MATCH(UsagePerHour!XZ$4,Sales!$D$3:$ABF$3,0))/XZ$2*INDEX(Usage!$D$5:$ABF$11,MATCH(UsagePerHour!$B$4,Usage!$C$5:$C$11,0),MATCH(UsagePerHour!XZ$4,Usage!$D$3:$ABF$3,0)),"")</f>
        <v/>
      </c>
      <c r="YA12" s="6" t="str">
        <f>IFERROR(INDEX(Sales!$D$5:$ABF$18,MATCH(UsagePerHour!$B12,Sales!$C$5:$C$18,0),MATCH(UsagePerHour!YA$4,Sales!$D$3:$ABF$3,0))/YA$2*INDEX(Usage!$D$5:$ABF$11,MATCH(UsagePerHour!$B$4,Usage!$C$5:$C$11,0),MATCH(UsagePerHour!YA$4,Usage!$D$3:$ABF$3,0)),"")</f>
        <v/>
      </c>
      <c r="YB12" s="6" t="str">
        <f>IFERROR(INDEX(Sales!$D$5:$ABF$18,MATCH(UsagePerHour!$B12,Sales!$C$5:$C$18,0),MATCH(UsagePerHour!YB$4,Sales!$D$3:$ABF$3,0))/YB$2*INDEX(Usage!$D$5:$ABF$11,MATCH(UsagePerHour!$B$4,Usage!$C$5:$C$11,0),MATCH(UsagePerHour!YB$4,Usage!$D$3:$ABF$3,0)),"")</f>
        <v/>
      </c>
      <c r="YC12" s="6" t="str">
        <f>IFERROR(INDEX(Sales!$D$5:$ABF$18,MATCH(UsagePerHour!$B12,Sales!$C$5:$C$18,0),MATCH(UsagePerHour!YC$4,Sales!$D$3:$ABF$3,0))/YC$2*INDEX(Usage!$D$5:$ABF$11,MATCH(UsagePerHour!$B$4,Usage!$C$5:$C$11,0),MATCH(UsagePerHour!YC$4,Usage!$D$3:$ABF$3,0)),"")</f>
        <v/>
      </c>
      <c r="YD12" s="6" t="str">
        <f>IFERROR(INDEX(Sales!$D$5:$ABF$18,MATCH(UsagePerHour!$B12,Sales!$C$5:$C$18,0),MATCH(UsagePerHour!YD$4,Sales!$D$3:$ABF$3,0))/YD$2*INDEX(Usage!$D$5:$ABF$11,MATCH(UsagePerHour!$B$4,Usage!$C$5:$C$11,0),MATCH(UsagePerHour!YD$4,Usage!$D$3:$ABF$3,0)),"")</f>
        <v/>
      </c>
      <c r="YE12" s="6" t="str">
        <f>IFERROR(INDEX(Sales!$D$5:$ABF$18,MATCH(UsagePerHour!$B12,Sales!$C$5:$C$18,0),MATCH(UsagePerHour!YE$4,Sales!$D$3:$ABF$3,0))/YE$2*INDEX(Usage!$D$5:$ABF$11,MATCH(UsagePerHour!$B$4,Usage!$C$5:$C$11,0),MATCH(UsagePerHour!YE$4,Usage!$D$3:$ABF$3,0)),"")</f>
        <v/>
      </c>
      <c r="YF12" s="6" t="str">
        <f>IFERROR(INDEX(Sales!$D$5:$ABF$18,MATCH(UsagePerHour!$B12,Sales!$C$5:$C$18,0),MATCH(UsagePerHour!YF$4,Sales!$D$3:$ABF$3,0))/YF$2*INDEX(Usage!$D$5:$ABF$11,MATCH(UsagePerHour!$B$4,Usage!$C$5:$C$11,0),MATCH(UsagePerHour!YF$4,Usage!$D$3:$ABF$3,0)),"")</f>
        <v/>
      </c>
      <c r="YG12" s="6" t="str">
        <f>IFERROR(INDEX(Sales!$D$5:$ABF$18,MATCH(UsagePerHour!$B12,Sales!$C$5:$C$18,0),MATCH(UsagePerHour!YG$4,Sales!$D$3:$ABF$3,0))/YG$2*INDEX(Usage!$D$5:$ABF$11,MATCH(UsagePerHour!$B$4,Usage!$C$5:$C$11,0),MATCH(UsagePerHour!YG$4,Usage!$D$3:$ABF$3,0)),"")</f>
        <v/>
      </c>
      <c r="YH12" s="6" t="str">
        <f>IFERROR(INDEX(Sales!$D$5:$ABF$18,MATCH(UsagePerHour!$B12,Sales!$C$5:$C$18,0),MATCH(UsagePerHour!YH$4,Sales!$D$3:$ABF$3,0))/YH$2*INDEX(Usage!$D$5:$ABF$11,MATCH(UsagePerHour!$B$4,Usage!$C$5:$C$11,0),MATCH(UsagePerHour!YH$4,Usage!$D$3:$ABF$3,0)),"")</f>
        <v/>
      </c>
      <c r="YI12" s="6" t="str">
        <f>IFERROR(INDEX(Sales!$D$5:$ABF$18,MATCH(UsagePerHour!$B12,Sales!$C$5:$C$18,0),MATCH(UsagePerHour!YI$4,Sales!$D$3:$ABF$3,0))/YI$2*INDEX(Usage!$D$5:$ABF$11,MATCH(UsagePerHour!$B$4,Usage!$C$5:$C$11,0),MATCH(UsagePerHour!YI$4,Usage!$D$3:$ABF$3,0)),"")</f>
        <v/>
      </c>
      <c r="YJ12" s="6" t="str">
        <f>IFERROR(INDEX(Sales!$D$5:$ABF$18,MATCH(UsagePerHour!$B12,Sales!$C$5:$C$18,0),MATCH(UsagePerHour!YJ$4,Sales!$D$3:$ABF$3,0))/YJ$2*INDEX(Usage!$D$5:$ABF$11,MATCH(UsagePerHour!$B$4,Usage!$C$5:$C$11,0),MATCH(UsagePerHour!YJ$4,Usage!$D$3:$ABF$3,0)),"")</f>
        <v/>
      </c>
      <c r="YK12" s="6" t="str">
        <f>IFERROR(INDEX(Sales!$D$5:$ABF$18,MATCH(UsagePerHour!$B12,Sales!$C$5:$C$18,0),MATCH(UsagePerHour!YK$4,Sales!$D$3:$ABF$3,0))/YK$2*INDEX(Usage!$D$5:$ABF$11,MATCH(UsagePerHour!$B$4,Usage!$C$5:$C$11,0),MATCH(UsagePerHour!YK$4,Usage!$D$3:$ABF$3,0)),"")</f>
        <v/>
      </c>
      <c r="YL12" s="6" t="str">
        <f>IFERROR(INDEX(Sales!$D$5:$ABF$18,MATCH(UsagePerHour!$B12,Sales!$C$5:$C$18,0),MATCH(UsagePerHour!YL$4,Sales!$D$3:$ABF$3,0))/YL$2*INDEX(Usage!$D$5:$ABF$11,MATCH(UsagePerHour!$B$4,Usage!$C$5:$C$11,0),MATCH(UsagePerHour!YL$4,Usage!$D$3:$ABF$3,0)),"")</f>
        <v/>
      </c>
      <c r="YM12" s="6" t="str">
        <f>IFERROR(INDEX(Sales!$D$5:$ABF$18,MATCH(UsagePerHour!$B12,Sales!$C$5:$C$18,0),MATCH(UsagePerHour!YM$4,Sales!$D$3:$ABF$3,0))/YM$2*INDEX(Usage!$D$5:$ABF$11,MATCH(UsagePerHour!$B$4,Usage!$C$5:$C$11,0),MATCH(UsagePerHour!YM$4,Usage!$D$3:$ABF$3,0)),"")</f>
        <v/>
      </c>
      <c r="YN12" s="6" t="str">
        <f>IFERROR(INDEX(Sales!$D$5:$ABF$18,MATCH(UsagePerHour!$B12,Sales!$C$5:$C$18,0),MATCH(UsagePerHour!YN$4,Sales!$D$3:$ABF$3,0))/YN$2*INDEX(Usage!$D$5:$ABF$11,MATCH(UsagePerHour!$B$4,Usage!$C$5:$C$11,0),MATCH(UsagePerHour!YN$4,Usage!$D$3:$ABF$3,0)),"")</f>
        <v/>
      </c>
      <c r="YO12" s="6" t="str">
        <f>IFERROR(INDEX(Sales!$D$5:$ABF$18,MATCH(UsagePerHour!$B12,Sales!$C$5:$C$18,0),MATCH(UsagePerHour!YO$4,Sales!$D$3:$ABF$3,0))/YO$2*INDEX(Usage!$D$5:$ABF$11,MATCH(UsagePerHour!$B$4,Usage!$C$5:$C$11,0),MATCH(UsagePerHour!YO$4,Usage!$D$3:$ABF$3,0)),"")</f>
        <v/>
      </c>
      <c r="YP12" s="6" t="str">
        <f>IFERROR(INDEX(Sales!$D$5:$ABF$18,MATCH(UsagePerHour!$B12,Sales!$C$5:$C$18,0),MATCH(UsagePerHour!YP$4,Sales!$D$3:$ABF$3,0))/YP$2*INDEX(Usage!$D$5:$ABF$11,MATCH(UsagePerHour!$B$4,Usage!$C$5:$C$11,0),MATCH(UsagePerHour!YP$4,Usage!$D$3:$ABF$3,0)),"")</f>
        <v/>
      </c>
      <c r="YQ12" s="6" t="str">
        <f>IFERROR(INDEX(Sales!$D$5:$ABF$18,MATCH(UsagePerHour!$B12,Sales!$C$5:$C$18,0),MATCH(UsagePerHour!YQ$4,Sales!$D$3:$ABF$3,0))/YQ$2*INDEX(Usage!$D$5:$ABF$11,MATCH(UsagePerHour!$B$4,Usage!$C$5:$C$11,0),MATCH(UsagePerHour!YQ$4,Usage!$D$3:$ABF$3,0)),"")</f>
        <v/>
      </c>
      <c r="YR12" s="6" t="str">
        <f>IFERROR(INDEX(Sales!$D$5:$ABF$18,MATCH(UsagePerHour!$B12,Sales!$C$5:$C$18,0),MATCH(UsagePerHour!YR$4,Sales!$D$3:$ABF$3,0))/YR$2*INDEX(Usage!$D$5:$ABF$11,MATCH(UsagePerHour!$B$4,Usage!$C$5:$C$11,0),MATCH(UsagePerHour!YR$4,Usage!$D$3:$ABF$3,0)),"")</f>
        <v/>
      </c>
      <c r="YS12" s="6" t="str">
        <f>IFERROR(INDEX(Sales!$D$5:$ABF$18,MATCH(UsagePerHour!$B12,Sales!$C$5:$C$18,0),MATCH(UsagePerHour!YS$4,Sales!$D$3:$ABF$3,0))/YS$2*INDEX(Usage!$D$5:$ABF$11,MATCH(UsagePerHour!$B$4,Usage!$C$5:$C$11,0),MATCH(UsagePerHour!YS$4,Usage!$D$3:$ABF$3,0)),"")</f>
        <v/>
      </c>
      <c r="YT12" s="6" t="str">
        <f>IFERROR(INDEX(Sales!$D$5:$ABF$18,MATCH(UsagePerHour!$B12,Sales!$C$5:$C$18,0),MATCH(UsagePerHour!YT$4,Sales!$D$3:$ABF$3,0))/YT$2*INDEX(Usage!$D$5:$ABF$11,MATCH(UsagePerHour!$B$4,Usage!$C$5:$C$11,0),MATCH(UsagePerHour!YT$4,Usage!$D$3:$ABF$3,0)),"")</f>
        <v/>
      </c>
      <c r="YU12" s="6" t="str">
        <f>IFERROR(INDEX(Sales!$D$5:$ABF$18,MATCH(UsagePerHour!$B12,Sales!$C$5:$C$18,0),MATCH(UsagePerHour!YU$4,Sales!$D$3:$ABF$3,0))/YU$2*INDEX(Usage!$D$5:$ABF$11,MATCH(UsagePerHour!$B$4,Usage!$C$5:$C$11,0),MATCH(UsagePerHour!YU$4,Usage!$D$3:$ABF$3,0)),"")</f>
        <v/>
      </c>
      <c r="YV12" s="6" t="str">
        <f>IFERROR(INDEX(Sales!$D$5:$ABF$18,MATCH(UsagePerHour!$B12,Sales!$C$5:$C$18,0),MATCH(UsagePerHour!YV$4,Sales!$D$3:$ABF$3,0))/YV$2*INDEX(Usage!$D$5:$ABF$11,MATCH(UsagePerHour!$B$4,Usage!$C$5:$C$11,0),MATCH(UsagePerHour!YV$4,Usage!$D$3:$ABF$3,0)),"")</f>
        <v/>
      </c>
      <c r="YW12" s="6" t="str">
        <f>IFERROR(INDEX(Sales!$D$5:$ABF$18,MATCH(UsagePerHour!$B12,Sales!$C$5:$C$18,0),MATCH(UsagePerHour!YW$4,Sales!$D$3:$ABF$3,0))/YW$2*INDEX(Usage!$D$5:$ABF$11,MATCH(UsagePerHour!$B$4,Usage!$C$5:$C$11,0),MATCH(UsagePerHour!YW$4,Usage!$D$3:$ABF$3,0)),"")</f>
        <v/>
      </c>
      <c r="YX12" s="6" t="str">
        <f>IFERROR(INDEX(Sales!$D$5:$ABF$18,MATCH(UsagePerHour!$B12,Sales!$C$5:$C$18,0),MATCH(UsagePerHour!YX$4,Sales!$D$3:$ABF$3,0))/YX$2*INDEX(Usage!$D$5:$ABF$11,MATCH(UsagePerHour!$B$4,Usage!$C$5:$C$11,0),MATCH(UsagePerHour!YX$4,Usage!$D$3:$ABF$3,0)),"")</f>
        <v/>
      </c>
      <c r="YY12" s="6" t="str">
        <f>IFERROR(INDEX(Sales!$D$5:$ABF$18,MATCH(UsagePerHour!$B12,Sales!$C$5:$C$18,0),MATCH(UsagePerHour!YY$4,Sales!$D$3:$ABF$3,0))/YY$2*INDEX(Usage!$D$5:$ABF$11,MATCH(UsagePerHour!$B$4,Usage!$C$5:$C$11,0),MATCH(UsagePerHour!YY$4,Usage!$D$3:$ABF$3,0)),"")</f>
        <v/>
      </c>
      <c r="YZ12" s="6" t="str">
        <f>IFERROR(INDEX(Sales!$D$5:$ABF$18,MATCH(UsagePerHour!$B12,Sales!$C$5:$C$18,0),MATCH(UsagePerHour!YZ$4,Sales!$D$3:$ABF$3,0))/YZ$2*INDEX(Usage!$D$5:$ABF$11,MATCH(UsagePerHour!$B$4,Usage!$C$5:$C$11,0),MATCH(UsagePerHour!YZ$4,Usage!$D$3:$ABF$3,0)),"")</f>
        <v/>
      </c>
      <c r="ZA12" s="6" t="str">
        <f>IFERROR(INDEX(Sales!$D$5:$ABF$18,MATCH(UsagePerHour!$B12,Sales!$C$5:$C$18,0),MATCH(UsagePerHour!ZA$4,Sales!$D$3:$ABF$3,0))/ZA$2*INDEX(Usage!$D$5:$ABF$11,MATCH(UsagePerHour!$B$4,Usage!$C$5:$C$11,0),MATCH(UsagePerHour!ZA$4,Usage!$D$3:$ABF$3,0)),"")</f>
        <v/>
      </c>
      <c r="ZB12" s="6" t="str">
        <f>IFERROR(INDEX(Sales!$D$5:$ABF$18,MATCH(UsagePerHour!$B12,Sales!$C$5:$C$18,0),MATCH(UsagePerHour!ZB$4,Sales!$D$3:$ABF$3,0))/ZB$2*INDEX(Usage!$D$5:$ABF$11,MATCH(UsagePerHour!$B$4,Usage!$C$5:$C$11,0),MATCH(UsagePerHour!ZB$4,Usage!$D$3:$ABF$3,0)),"")</f>
        <v/>
      </c>
      <c r="ZC12" s="6" t="str">
        <f>IFERROR(INDEX(Sales!$D$5:$ABF$18,MATCH(UsagePerHour!$B12,Sales!$C$5:$C$18,0),MATCH(UsagePerHour!ZC$4,Sales!$D$3:$ABF$3,0))/ZC$2*INDEX(Usage!$D$5:$ABF$11,MATCH(UsagePerHour!$B$4,Usage!$C$5:$C$11,0),MATCH(UsagePerHour!ZC$4,Usage!$D$3:$ABF$3,0)),"")</f>
        <v/>
      </c>
      <c r="ZD12" s="6" t="str">
        <f>IFERROR(INDEX(Sales!$D$5:$ABF$18,MATCH(UsagePerHour!$B12,Sales!$C$5:$C$18,0),MATCH(UsagePerHour!ZD$4,Sales!$D$3:$ABF$3,0))/ZD$2*INDEX(Usage!$D$5:$ABF$11,MATCH(UsagePerHour!$B$4,Usage!$C$5:$C$11,0),MATCH(UsagePerHour!ZD$4,Usage!$D$3:$ABF$3,0)),"")</f>
        <v/>
      </c>
      <c r="ZE12" s="6" t="str">
        <f>IFERROR(INDEX(Sales!$D$5:$ABF$18,MATCH(UsagePerHour!$B12,Sales!$C$5:$C$18,0),MATCH(UsagePerHour!ZE$4,Sales!$D$3:$ABF$3,0))/ZE$2*INDEX(Usage!$D$5:$ABF$11,MATCH(UsagePerHour!$B$4,Usage!$C$5:$C$11,0),MATCH(UsagePerHour!ZE$4,Usage!$D$3:$ABF$3,0)),"")</f>
        <v/>
      </c>
      <c r="ZF12" s="6" t="str">
        <f>IFERROR(INDEX(Sales!$D$5:$ABF$18,MATCH(UsagePerHour!$B12,Sales!$C$5:$C$18,0),MATCH(UsagePerHour!ZF$4,Sales!$D$3:$ABF$3,0))/ZF$2*INDEX(Usage!$D$5:$ABF$11,MATCH(UsagePerHour!$B$4,Usage!$C$5:$C$11,0),MATCH(UsagePerHour!ZF$4,Usage!$D$3:$ABF$3,0)),"")</f>
        <v/>
      </c>
      <c r="ZG12" s="6" t="str">
        <f>IFERROR(INDEX(Sales!$D$5:$ABF$18,MATCH(UsagePerHour!$B12,Sales!$C$5:$C$18,0),MATCH(UsagePerHour!ZG$4,Sales!$D$3:$ABF$3,0))/ZG$2*INDEX(Usage!$D$5:$ABF$11,MATCH(UsagePerHour!$B$4,Usage!$C$5:$C$11,0),MATCH(UsagePerHour!ZG$4,Usage!$D$3:$ABF$3,0)),"")</f>
        <v/>
      </c>
      <c r="ZH12" s="6" t="str">
        <f>IFERROR(INDEX(Sales!$D$5:$ABF$18,MATCH(UsagePerHour!$B12,Sales!$C$5:$C$18,0),MATCH(UsagePerHour!ZH$4,Sales!$D$3:$ABF$3,0))/ZH$2*INDEX(Usage!$D$5:$ABF$11,MATCH(UsagePerHour!$B$4,Usage!$C$5:$C$11,0),MATCH(UsagePerHour!ZH$4,Usage!$D$3:$ABF$3,0)),"")</f>
        <v/>
      </c>
      <c r="ZI12" s="6" t="str">
        <f>IFERROR(INDEX(Sales!$D$5:$ABF$18,MATCH(UsagePerHour!$B12,Sales!$C$5:$C$18,0),MATCH(UsagePerHour!ZI$4,Sales!$D$3:$ABF$3,0))/ZI$2*INDEX(Usage!$D$5:$ABF$11,MATCH(UsagePerHour!$B$4,Usage!$C$5:$C$11,0),MATCH(UsagePerHour!ZI$4,Usage!$D$3:$ABF$3,0)),"")</f>
        <v/>
      </c>
      <c r="ZJ12" s="6" t="str">
        <f>IFERROR(INDEX(Sales!$D$5:$ABF$18,MATCH(UsagePerHour!$B12,Sales!$C$5:$C$18,0),MATCH(UsagePerHour!ZJ$4,Sales!$D$3:$ABF$3,0))/ZJ$2*INDEX(Usage!$D$5:$ABF$11,MATCH(UsagePerHour!$B$4,Usage!$C$5:$C$11,0),MATCH(UsagePerHour!ZJ$4,Usage!$D$3:$ABF$3,0)),"")</f>
        <v/>
      </c>
      <c r="ZK12" s="6" t="str">
        <f>IFERROR(INDEX(Sales!$D$5:$ABF$18,MATCH(UsagePerHour!$B12,Sales!$C$5:$C$18,0),MATCH(UsagePerHour!ZK$4,Sales!$D$3:$ABF$3,0))/ZK$2*INDEX(Usage!$D$5:$ABF$11,MATCH(UsagePerHour!$B$4,Usage!$C$5:$C$11,0),MATCH(UsagePerHour!ZK$4,Usage!$D$3:$ABF$3,0)),"")</f>
        <v/>
      </c>
      <c r="ZL12" s="6" t="str">
        <f>IFERROR(INDEX(Sales!$D$5:$ABF$18,MATCH(UsagePerHour!$B12,Sales!$C$5:$C$18,0),MATCH(UsagePerHour!ZL$4,Sales!$D$3:$ABF$3,0))/ZL$2*INDEX(Usage!$D$5:$ABF$11,MATCH(UsagePerHour!$B$4,Usage!$C$5:$C$11,0),MATCH(UsagePerHour!ZL$4,Usage!$D$3:$ABF$3,0)),"")</f>
        <v/>
      </c>
      <c r="ZM12" s="6" t="str">
        <f>IFERROR(INDEX(Sales!$D$5:$ABF$18,MATCH(UsagePerHour!$B12,Sales!$C$5:$C$18,0),MATCH(UsagePerHour!ZM$4,Sales!$D$3:$ABF$3,0))/ZM$2*INDEX(Usage!$D$5:$ABF$11,MATCH(UsagePerHour!$B$4,Usage!$C$5:$C$11,0),MATCH(UsagePerHour!ZM$4,Usage!$D$3:$ABF$3,0)),"")</f>
        <v/>
      </c>
      <c r="ZN12" s="6" t="str">
        <f>IFERROR(INDEX(Sales!$D$5:$ABF$18,MATCH(UsagePerHour!$B12,Sales!$C$5:$C$18,0),MATCH(UsagePerHour!ZN$4,Sales!$D$3:$ABF$3,0))/ZN$2*INDEX(Usage!$D$5:$ABF$11,MATCH(UsagePerHour!$B$4,Usage!$C$5:$C$11,0),MATCH(UsagePerHour!ZN$4,Usage!$D$3:$ABF$3,0)),"")</f>
        <v/>
      </c>
      <c r="ZO12" s="6" t="str">
        <f>IFERROR(INDEX(Sales!$D$5:$ABF$18,MATCH(UsagePerHour!$B12,Sales!$C$5:$C$18,0),MATCH(UsagePerHour!ZO$4,Sales!$D$3:$ABF$3,0))/ZO$2*INDEX(Usage!$D$5:$ABF$11,MATCH(UsagePerHour!$B$4,Usage!$C$5:$C$11,0),MATCH(UsagePerHour!ZO$4,Usage!$D$3:$ABF$3,0)),"")</f>
        <v/>
      </c>
      <c r="ZP12" s="6" t="str">
        <f>IFERROR(INDEX(Sales!$D$5:$ABF$18,MATCH(UsagePerHour!$B12,Sales!$C$5:$C$18,0),MATCH(UsagePerHour!ZP$4,Sales!$D$3:$ABF$3,0))/ZP$2*INDEX(Usage!$D$5:$ABF$11,MATCH(UsagePerHour!$B$4,Usage!$C$5:$C$11,0),MATCH(UsagePerHour!ZP$4,Usage!$D$3:$ABF$3,0)),"")</f>
        <v/>
      </c>
      <c r="ZQ12" s="6" t="str">
        <f>IFERROR(INDEX(Sales!$D$5:$ABF$18,MATCH(UsagePerHour!$B12,Sales!$C$5:$C$18,0),MATCH(UsagePerHour!ZQ$4,Sales!$D$3:$ABF$3,0))/ZQ$2*INDEX(Usage!$D$5:$ABF$11,MATCH(UsagePerHour!$B$4,Usage!$C$5:$C$11,0),MATCH(UsagePerHour!ZQ$4,Usage!$D$3:$ABF$3,0)),"")</f>
        <v/>
      </c>
      <c r="ZR12" s="6" t="str">
        <f>IFERROR(INDEX(Sales!$D$5:$ABF$18,MATCH(UsagePerHour!$B12,Sales!$C$5:$C$18,0),MATCH(UsagePerHour!ZR$4,Sales!$D$3:$ABF$3,0))/ZR$2*INDEX(Usage!$D$5:$ABF$11,MATCH(UsagePerHour!$B$4,Usage!$C$5:$C$11,0),MATCH(UsagePerHour!ZR$4,Usage!$D$3:$ABF$3,0)),"")</f>
        <v/>
      </c>
      <c r="ZS12" s="6" t="str">
        <f>IFERROR(INDEX(Sales!$D$5:$ABF$18,MATCH(UsagePerHour!$B12,Sales!$C$5:$C$18,0),MATCH(UsagePerHour!ZS$4,Sales!$D$3:$ABF$3,0))/ZS$2*INDEX(Usage!$D$5:$ABF$11,MATCH(UsagePerHour!$B$4,Usage!$C$5:$C$11,0),MATCH(UsagePerHour!ZS$4,Usage!$D$3:$ABF$3,0)),"")</f>
        <v/>
      </c>
      <c r="ZT12" s="6" t="str">
        <f>IFERROR(INDEX(Sales!$D$5:$ABF$18,MATCH(UsagePerHour!$B12,Sales!$C$5:$C$18,0),MATCH(UsagePerHour!ZT$4,Sales!$D$3:$ABF$3,0))/ZT$2*INDEX(Usage!$D$5:$ABF$11,MATCH(UsagePerHour!$B$4,Usage!$C$5:$C$11,0),MATCH(UsagePerHour!ZT$4,Usage!$D$3:$ABF$3,0)),"")</f>
        <v/>
      </c>
      <c r="ZU12" s="6" t="str">
        <f>IFERROR(INDEX(Sales!$D$5:$ABF$18,MATCH(UsagePerHour!$B12,Sales!$C$5:$C$18,0),MATCH(UsagePerHour!ZU$4,Sales!$D$3:$ABF$3,0))/ZU$2*INDEX(Usage!$D$5:$ABF$11,MATCH(UsagePerHour!$B$4,Usage!$C$5:$C$11,0),MATCH(UsagePerHour!ZU$4,Usage!$D$3:$ABF$3,0)),"")</f>
        <v/>
      </c>
      <c r="ZV12" s="6" t="str">
        <f>IFERROR(INDEX(Sales!$D$5:$ABF$18,MATCH(UsagePerHour!$B12,Sales!$C$5:$C$18,0),MATCH(UsagePerHour!ZV$4,Sales!$D$3:$ABF$3,0))/ZV$2*INDEX(Usage!$D$5:$ABF$11,MATCH(UsagePerHour!$B$4,Usage!$C$5:$C$11,0),MATCH(UsagePerHour!ZV$4,Usage!$D$3:$ABF$3,0)),"")</f>
        <v/>
      </c>
      <c r="ZW12" s="6" t="str">
        <f>IFERROR(INDEX(Sales!$D$5:$ABF$18,MATCH(UsagePerHour!$B12,Sales!$C$5:$C$18,0),MATCH(UsagePerHour!ZW$4,Sales!$D$3:$ABF$3,0))/ZW$2*INDEX(Usage!$D$5:$ABF$11,MATCH(UsagePerHour!$B$4,Usage!$C$5:$C$11,0),MATCH(UsagePerHour!ZW$4,Usage!$D$3:$ABF$3,0)),"")</f>
        <v/>
      </c>
      <c r="ZX12" s="6" t="str">
        <f>IFERROR(INDEX(Sales!$D$5:$ABF$18,MATCH(UsagePerHour!$B12,Sales!$C$5:$C$18,0),MATCH(UsagePerHour!ZX$4,Sales!$D$3:$ABF$3,0))/ZX$2*INDEX(Usage!$D$5:$ABF$11,MATCH(UsagePerHour!$B$4,Usage!$C$5:$C$11,0),MATCH(UsagePerHour!ZX$4,Usage!$D$3:$ABF$3,0)),"")</f>
        <v/>
      </c>
      <c r="ZY12" s="6" t="str">
        <f>IFERROR(INDEX(Sales!$D$5:$ABF$18,MATCH(UsagePerHour!$B12,Sales!$C$5:$C$18,0),MATCH(UsagePerHour!ZY$4,Sales!$D$3:$ABF$3,0))/ZY$2*INDEX(Usage!$D$5:$ABF$11,MATCH(UsagePerHour!$B$4,Usage!$C$5:$C$11,0),MATCH(UsagePerHour!ZY$4,Usage!$D$3:$ABF$3,0)),"")</f>
        <v/>
      </c>
      <c r="ZZ12" s="6" t="str">
        <f>IFERROR(INDEX(Sales!$D$5:$ABF$18,MATCH(UsagePerHour!$B12,Sales!$C$5:$C$18,0),MATCH(UsagePerHour!ZZ$4,Sales!$D$3:$ABF$3,0))/ZZ$2*INDEX(Usage!$D$5:$ABF$11,MATCH(UsagePerHour!$B$4,Usage!$C$5:$C$11,0),MATCH(UsagePerHour!ZZ$4,Usage!$D$3:$ABF$3,0)),"")</f>
        <v/>
      </c>
      <c r="AAA12" s="6" t="str">
        <f>IFERROR(INDEX(Sales!$D$5:$ABF$18,MATCH(UsagePerHour!$B12,Sales!$C$5:$C$18,0),MATCH(UsagePerHour!AAA$4,Sales!$D$3:$ABF$3,0))/AAA$2*INDEX(Usage!$D$5:$ABF$11,MATCH(UsagePerHour!$B$4,Usage!$C$5:$C$11,0),MATCH(UsagePerHour!AAA$4,Usage!$D$3:$ABF$3,0)),"")</f>
        <v/>
      </c>
      <c r="AAB12" s="6" t="str">
        <f>IFERROR(INDEX(Sales!$D$5:$ABF$18,MATCH(UsagePerHour!$B12,Sales!$C$5:$C$18,0),MATCH(UsagePerHour!AAB$4,Sales!$D$3:$ABF$3,0))/AAB$2*INDEX(Usage!$D$5:$ABF$11,MATCH(UsagePerHour!$B$4,Usage!$C$5:$C$11,0),MATCH(UsagePerHour!AAB$4,Usage!$D$3:$ABF$3,0)),"")</f>
        <v/>
      </c>
      <c r="AAC12" s="6" t="str">
        <f>IFERROR(INDEX(Sales!$D$5:$ABF$18,MATCH(UsagePerHour!$B12,Sales!$C$5:$C$18,0),MATCH(UsagePerHour!AAC$4,Sales!$D$3:$ABF$3,0))/AAC$2*INDEX(Usage!$D$5:$ABF$11,MATCH(UsagePerHour!$B$4,Usage!$C$5:$C$11,0),MATCH(UsagePerHour!AAC$4,Usage!$D$3:$ABF$3,0)),"")</f>
        <v/>
      </c>
      <c r="AAD12" s="6" t="str">
        <f>IFERROR(INDEX(Sales!$D$5:$ABF$18,MATCH(UsagePerHour!$B12,Sales!$C$5:$C$18,0),MATCH(UsagePerHour!AAD$4,Sales!$D$3:$ABF$3,0))/AAD$2*INDEX(Usage!$D$5:$ABF$11,MATCH(UsagePerHour!$B$4,Usage!$C$5:$C$11,0),MATCH(UsagePerHour!AAD$4,Usage!$D$3:$ABF$3,0)),"")</f>
        <v/>
      </c>
      <c r="AAE12" s="6" t="str">
        <f>IFERROR(INDEX(Sales!$D$5:$ABF$18,MATCH(UsagePerHour!$B12,Sales!$C$5:$C$18,0),MATCH(UsagePerHour!AAE$4,Sales!$D$3:$ABF$3,0))/AAE$2*INDEX(Usage!$D$5:$ABF$11,MATCH(UsagePerHour!$B$4,Usage!$C$5:$C$11,0),MATCH(UsagePerHour!AAE$4,Usage!$D$3:$ABF$3,0)),"")</f>
        <v/>
      </c>
      <c r="AAF12" s="6" t="str">
        <f>IFERROR(INDEX(Sales!$D$5:$ABF$18,MATCH(UsagePerHour!$B12,Sales!$C$5:$C$18,0),MATCH(UsagePerHour!AAF$4,Sales!$D$3:$ABF$3,0))/AAF$2*INDEX(Usage!$D$5:$ABF$11,MATCH(UsagePerHour!$B$4,Usage!$C$5:$C$11,0),MATCH(UsagePerHour!AAF$4,Usage!$D$3:$ABF$3,0)),"")</f>
        <v/>
      </c>
      <c r="AAG12" s="6" t="str">
        <f>IFERROR(INDEX(Sales!$D$5:$ABF$18,MATCH(UsagePerHour!$B12,Sales!$C$5:$C$18,0),MATCH(UsagePerHour!AAG$4,Sales!$D$3:$ABF$3,0))/AAG$2*INDEX(Usage!$D$5:$ABF$11,MATCH(UsagePerHour!$B$4,Usage!$C$5:$C$11,0),MATCH(UsagePerHour!AAG$4,Usage!$D$3:$ABF$3,0)),"")</f>
        <v/>
      </c>
      <c r="AAH12" s="6" t="str">
        <f>IFERROR(INDEX(Sales!$D$5:$ABF$18,MATCH(UsagePerHour!$B12,Sales!$C$5:$C$18,0),MATCH(UsagePerHour!AAH$4,Sales!$D$3:$ABF$3,0))/AAH$2*INDEX(Usage!$D$5:$ABF$11,MATCH(UsagePerHour!$B$4,Usage!$C$5:$C$11,0),MATCH(UsagePerHour!AAH$4,Usage!$D$3:$ABF$3,0)),"")</f>
        <v/>
      </c>
      <c r="AAI12" s="6" t="str">
        <f>IFERROR(INDEX(Sales!$D$5:$ABF$18,MATCH(UsagePerHour!$B12,Sales!$C$5:$C$18,0),MATCH(UsagePerHour!AAI$4,Sales!$D$3:$ABF$3,0))/AAI$2*INDEX(Usage!$D$5:$ABF$11,MATCH(UsagePerHour!$B$4,Usage!$C$5:$C$11,0),MATCH(UsagePerHour!AAI$4,Usage!$D$3:$ABF$3,0)),"")</f>
        <v/>
      </c>
      <c r="AAJ12" s="6" t="str">
        <f>IFERROR(INDEX(Sales!$D$5:$ABF$18,MATCH(UsagePerHour!$B12,Sales!$C$5:$C$18,0),MATCH(UsagePerHour!AAJ$4,Sales!$D$3:$ABF$3,0))/AAJ$2*INDEX(Usage!$D$5:$ABF$11,MATCH(UsagePerHour!$B$4,Usage!$C$5:$C$11,0),MATCH(UsagePerHour!AAJ$4,Usage!$D$3:$ABF$3,0)),"")</f>
        <v/>
      </c>
      <c r="AAK12" s="6" t="str">
        <f>IFERROR(INDEX(Sales!$D$5:$ABF$18,MATCH(UsagePerHour!$B12,Sales!$C$5:$C$18,0),MATCH(UsagePerHour!AAK$4,Sales!$D$3:$ABF$3,0))/AAK$2*INDEX(Usage!$D$5:$ABF$11,MATCH(UsagePerHour!$B$4,Usage!$C$5:$C$11,0),MATCH(UsagePerHour!AAK$4,Usage!$D$3:$ABF$3,0)),"")</f>
        <v/>
      </c>
      <c r="AAL12" s="6" t="str">
        <f>IFERROR(INDEX(Sales!$D$5:$ABF$18,MATCH(UsagePerHour!$B12,Sales!$C$5:$C$18,0),MATCH(UsagePerHour!AAL$4,Sales!$D$3:$ABF$3,0))/AAL$2*INDEX(Usage!$D$5:$ABF$11,MATCH(UsagePerHour!$B$4,Usage!$C$5:$C$11,0),MATCH(UsagePerHour!AAL$4,Usage!$D$3:$ABF$3,0)),"")</f>
        <v/>
      </c>
      <c r="AAM12" s="6" t="str">
        <f>IFERROR(INDEX(Sales!$D$5:$ABF$18,MATCH(UsagePerHour!$B12,Sales!$C$5:$C$18,0),MATCH(UsagePerHour!AAM$4,Sales!$D$3:$ABF$3,0))/AAM$2*INDEX(Usage!$D$5:$ABF$11,MATCH(UsagePerHour!$B$4,Usage!$C$5:$C$11,0),MATCH(UsagePerHour!AAM$4,Usage!$D$3:$ABF$3,0)),"")</f>
        <v/>
      </c>
      <c r="AAN12" s="6" t="str">
        <f>IFERROR(INDEX(Sales!$D$5:$ABF$18,MATCH(UsagePerHour!$B12,Sales!$C$5:$C$18,0),MATCH(UsagePerHour!AAN$4,Sales!$D$3:$ABF$3,0))/AAN$2*INDEX(Usage!$D$5:$ABF$11,MATCH(UsagePerHour!$B$4,Usage!$C$5:$C$11,0),MATCH(UsagePerHour!AAN$4,Usage!$D$3:$ABF$3,0)),"")</f>
        <v/>
      </c>
      <c r="AAO12" s="6" t="str">
        <f>IFERROR(INDEX(Sales!$D$5:$ABF$18,MATCH(UsagePerHour!$B12,Sales!$C$5:$C$18,0),MATCH(UsagePerHour!AAO$4,Sales!$D$3:$ABF$3,0))/AAO$2*INDEX(Usage!$D$5:$ABF$11,MATCH(UsagePerHour!$B$4,Usage!$C$5:$C$11,0),MATCH(UsagePerHour!AAO$4,Usage!$D$3:$ABF$3,0)),"")</f>
        <v/>
      </c>
      <c r="AAP12" s="6" t="str">
        <f>IFERROR(INDEX(Sales!$D$5:$ABF$18,MATCH(UsagePerHour!$B12,Sales!$C$5:$C$18,0),MATCH(UsagePerHour!AAP$4,Sales!$D$3:$ABF$3,0))/AAP$2*INDEX(Usage!$D$5:$ABF$11,MATCH(UsagePerHour!$B$4,Usage!$C$5:$C$11,0),MATCH(UsagePerHour!AAP$4,Usage!$D$3:$ABF$3,0)),"")</f>
        <v/>
      </c>
      <c r="AAQ12" s="6" t="str">
        <f>IFERROR(INDEX(Sales!$D$5:$ABF$18,MATCH(UsagePerHour!$B12,Sales!$C$5:$C$18,0),MATCH(UsagePerHour!AAQ$4,Sales!$D$3:$ABF$3,0))/AAQ$2*INDEX(Usage!$D$5:$ABF$11,MATCH(UsagePerHour!$B$4,Usage!$C$5:$C$11,0),MATCH(UsagePerHour!AAQ$4,Usage!$D$3:$ABF$3,0)),"")</f>
        <v/>
      </c>
      <c r="AAR12" s="6" t="str">
        <f>IFERROR(INDEX(Sales!$D$5:$ABF$18,MATCH(UsagePerHour!$B12,Sales!$C$5:$C$18,0),MATCH(UsagePerHour!AAR$4,Sales!$D$3:$ABF$3,0))/AAR$2*INDEX(Usage!$D$5:$ABF$11,MATCH(UsagePerHour!$B$4,Usage!$C$5:$C$11,0),MATCH(UsagePerHour!AAR$4,Usage!$D$3:$ABF$3,0)),"")</f>
        <v/>
      </c>
      <c r="AAS12" s="6" t="str">
        <f>IFERROR(INDEX(Sales!$D$5:$ABF$18,MATCH(UsagePerHour!$B12,Sales!$C$5:$C$18,0),MATCH(UsagePerHour!AAS$4,Sales!$D$3:$ABF$3,0))/AAS$2*INDEX(Usage!$D$5:$ABF$11,MATCH(UsagePerHour!$B$4,Usage!$C$5:$C$11,0),MATCH(UsagePerHour!AAS$4,Usage!$D$3:$ABF$3,0)),"")</f>
        <v/>
      </c>
      <c r="AAT12" s="6" t="str">
        <f>IFERROR(INDEX(Sales!$D$5:$ABF$18,MATCH(UsagePerHour!$B12,Sales!$C$5:$C$18,0),MATCH(UsagePerHour!AAT$4,Sales!$D$3:$ABF$3,0))/AAT$2*INDEX(Usage!$D$5:$ABF$11,MATCH(UsagePerHour!$B$4,Usage!$C$5:$C$11,0),MATCH(UsagePerHour!AAT$4,Usage!$D$3:$ABF$3,0)),"")</f>
        <v/>
      </c>
      <c r="AAU12" s="6" t="str">
        <f>IFERROR(INDEX(Sales!$D$5:$ABF$18,MATCH(UsagePerHour!$B12,Sales!$C$5:$C$18,0),MATCH(UsagePerHour!AAU$4,Sales!$D$3:$ABF$3,0))/AAU$2*INDEX(Usage!$D$5:$ABF$11,MATCH(UsagePerHour!$B$4,Usage!$C$5:$C$11,0),MATCH(UsagePerHour!AAU$4,Usage!$D$3:$ABF$3,0)),"")</f>
        <v/>
      </c>
      <c r="AAV12" s="6" t="str">
        <f>IFERROR(INDEX(Sales!$D$5:$ABF$18,MATCH(UsagePerHour!$B12,Sales!$C$5:$C$18,0),MATCH(UsagePerHour!AAV$4,Sales!$D$3:$ABF$3,0))/AAV$2*INDEX(Usage!$D$5:$ABF$11,MATCH(UsagePerHour!$B$4,Usage!$C$5:$C$11,0),MATCH(UsagePerHour!AAV$4,Usage!$D$3:$ABF$3,0)),"")</f>
        <v/>
      </c>
      <c r="AAW12" s="6" t="str">
        <f>IFERROR(INDEX(Sales!$D$5:$ABF$18,MATCH(UsagePerHour!$B12,Sales!$C$5:$C$18,0),MATCH(UsagePerHour!AAW$4,Sales!$D$3:$ABF$3,0))/AAW$2*INDEX(Usage!$D$5:$ABF$11,MATCH(UsagePerHour!$B$4,Usage!$C$5:$C$11,0),MATCH(UsagePerHour!AAW$4,Usage!$D$3:$ABF$3,0)),"")</f>
        <v/>
      </c>
      <c r="AAX12" s="6" t="str">
        <f>IFERROR(INDEX(Sales!$D$5:$ABF$18,MATCH(UsagePerHour!$B12,Sales!$C$5:$C$18,0),MATCH(UsagePerHour!AAX$4,Sales!$D$3:$ABF$3,0))/AAX$2*INDEX(Usage!$D$5:$ABF$11,MATCH(UsagePerHour!$B$4,Usage!$C$5:$C$11,0),MATCH(UsagePerHour!AAX$4,Usage!$D$3:$ABF$3,0)),"")</f>
        <v/>
      </c>
      <c r="AAY12" s="6" t="str">
        <f>IFERROR(INDEX(Sales!$D$5:$ABF$18,MATCH(UsagePerHour!$B12,Sales!$C$5:$C$18,0),MATCH(UsagePerHour!AAY$4,Sales!$D$3:$ABF$3,0))/AAY$2*INDEX(Usage!$D$5:$ABF$11,MATCH(UsagePerHour!$B$4,Usage!$C$5:$C$11,0),MATCH(UsagePerHour!AAY$4,Usage!$D$3:$ABF$3,0)),"")</f>
        <v/>
      </c>
      <c r="AAZ12" s="6" t="str">
        <f>IFERROR(INDEX(Sales!$D$5:$ABF$18,MATCH(UsagePerHour!$B12,Sales!$C$5:$C$18,0),MATCH(UsagePerHour!AAZ$4,Sales!$D$3:$ABF$3,0))/AAZ$2*INDEX(Usage!$D$5:$ABF$11,MATCH(UsagePerHour!$B$4,Usage!$C$5:$C$11,0),MATCH(UsagePerHour!AAZ$4,Usage!$D$3:$ABF$3,0)),"")</f>
        <v/>
      </c>
      <c r="ABA12" s="6" t="str">
        <f>IFERROR(INDEX(Sales!$D$5:$ABF$18,MATCH(UsagePerHour!$B12,Sales!$C$5:$C$18,0),MATCH(UsagePerHour!ABA$4,Sales!$D$3:$ABF$3,0))/ABA$2*INDEX(Usage!$D$5:$ABF$11,MATCH(UsagePerHour!$B$4,Usage!$C$5:$C$11,0),MATCH(UsagePerHour!ABA$4,Usage!$D$3:$ABF$3,0)),"")</f>
        <v/>
      </c>
    </row>
    <row r="13" spans="2:729">
      <c r="B13" s="3" t="s">
        <v>9</v>
      </c>
      <c r="C13" s="6">
        <f>IFERROR(INDEX(Sales!$D$5:$ABF$18,MATCH(UsagePerHour!$B13,Sales!$C$5:$C$18,0),MATCH(UsagePerHour!C$4,Sales!$D$3:$ABF$3,0))/C$2*INDEX(Usage!$D$5:$ABF$11,MATCH(UsagePerHour!$B$4,Usage!$C$5:$C$11,0),MATCH(UsagePerHour!C$4,Usage!$D$3:$ABF$3,0)),"")</f>
        <v>90.584658188682397</v>
      </c>
      <c r="D13" s="6">
        <f>IFERROR(INDEX(Sales!$D$5:$ABF$18,MATCH(UsagePerHour!$B13,Sales!$C$5:$C$18,0),MATCH(UsagePerHour!D$4,Sales!$D$3:$ABF$3,0))/D$2*INDEX(Usage!$D$5:$ABF$11,MATCH(UsagePerHour!$B$4,Usage!$C$5:$C$11,0),MATCH(UsagePerHour!D$4,Usage!$D$3:$ABF$3,0)),"")</f>
        <v>41.903939360810469</v>
      </c>
      <c r="E13" s="6">
        <f>IFERROR(INDEX(Sales!$D$5:$ABF$18,MATCH(UsagePerHour!$B13,Sales!$C$5:$C$18,0),MATCH(UsagePerHour!E$4,Sales!$D$3:$ABF$3,0))/E$2*INDEX(Usage!$D$5:$ABF$11,MATCH(UsagePerHour!$B$4,Usage!$C$5:$C$11,0),MATCH(UsagePerHour!E$4,Usage!$D$3:$ABF$3,0)),"")</f>
        <v>118.80833532934132</v>
      </c>
      <c r="F13" s="6">
        <f>IFERROR(INDEX(Sales!$D$5:$ABF$18,MATCH(UsagePerHour!$B13,Sales!$C$5:$C$18,0),MATCH(UsagePerHour!F$4,Sales!$D$3:$ABF$3,0))/F$2*INDEX(Usage!$D$5:$ABF$11,MATCH(UsagePerHour!$B$4,Usage!$C$5:$C$11,0),MATCH(UsagePerHour!F$4,Usage!$D$3:$ABF$3,0)),"")</f>
        <v>44.160978213401911</v>
      </c>
      <c r="G13" s="6">
        <f>IFERROR(INDEX(Sales!$D$5:$ABF$18,MATCH(UsagePerHour!$B13,Sales!$C$5:$C$18,0),MATCH(UsagePerHour!G$4,Sales!$D$3:$ABF$3,0))/G$2*INDEX(Usage!$D$5:$ABF$11,MATCH(UsagePerHour!$B$4,Usage!$C$5:$C$11,0),MATCH(UsagePerHour!G$4,Usage!$D$3:$ABF$3,0)),"")</f>
        <v>53.134849807323484</v>
      </c>
      <c r="H13" s="6">
        <f>IFERROR(INDEX(Sales!$D$5:$ABF$18,MATCH(UsagePerHour!$B13,Sales!$C$5:$C$18,0),MATCH(UsagePerHour!H$4,Sales!$D$3:$ABF$3,0))/H$2*INDEX(Usage!$D$5:$ABF$11,MATCH(UsagePerHour!$B$4,Usage!$C$5:$C$11,0),MATCH(UsagePerHour!H$4,Usage!$D$3:$ABF$3,0)),"")</f>
        <v>44.884173064882859</v>
      </c>
      <c r="I13" s="6">
        <f>IFERROR(INDEX(Sales!$D$5:$ABF$18,MATCH(UsagePerHour!$B13,Sales!$C$5:$C$18,0),MATCH(UsagePerHour!I$4,Sales!$D$3:$ABF$3,0))/I$2*INDEX(Usage!$D$5:$ABF$11,MATCH(UsagePerHour!$B$4,Usage!$C$5:$C$11,0),MATCH(UsagePerHour!I$4,Usage!$D$3:$ABF$3,0)),"")</f>
        <v>562.30990430396457</v>
      </c>
      <c r="J13" s="6">
        <f>IFERROR(INDEX(Sales!$D$5:$ABF$18,MATCH(UsagePerHour!$B13,Sales!$C$5:$C$18,0),MATCH(UsagePerHour!J$4,Sales!$D$3:$ABF$3,0))/J$2*INDEX(Usage!$D$5:$ABF$11,MATCH(UsagePerHour!$B$4,Usage!$C$5:$C$11,0),MATCH(UsagePerHour!J$4,Usage!$D$3:$ABF$3,0)),"")</f>
        <v>90.584658188682397</v>
      </c>
      <c r="K13" s="6">
        <f>IFERROR(INDEX(Sales!$D$5:$ABF$18,MATCH(UsagePerHour!$B13,Sales!$C$5:$C$18,0),MATCH(UsagePerHour!K$4,Sales!$D$3:$ABF$3,0))/K$2*INDEX(Usage!$D$5:$ABF$11,MATCH(UsagePerHour!$B$4,Usage!$C$5:$C$11,0),MATCH(UsagePerHour!K$4,Usage!$D$3:$ABF$3,0)),"")</f>
        <v>41.903939360810469</v>
      </c>
      <c r="L13" s="6">
        <f>IFERROR(INDEX(Sales!$D$5:$ABF$18,MATCH(UsagePerHour!$B13,Sales!$C$5:$C$18,0),MATCH(UsagePerHour!L$4,Sales!$D$3:$ABF$3,0))/L$2*INDEX(Usage!$D$5:$ABF$11,MATCH(UsagePerHour!$B$4,Usage!$C$5:$C$11,0),MATCH(UsagePerHour!L$4,Usage!$D$3:$ABF$3,0)),"")</f>
        <v>118.80833532934132</v>
      </c>
      <c r="M13" s="6">
        <f>IFERROR(INDEX(Sales!$D$5:$ABF$18,MATCH(UsagePerHour!$B13,Sales!$C$5:$C$18,0),MATCH(UsagePerHour!M$4,Sales!$D$3:$ABF$3,0))/M$2*INDEX(Usage!$D$5:$ABF$11,MATCH(UsagePerHour!$B$4,Usage!$C$5:$C$11,0),MATCH(UsagePerHour!M$4,Usage!$D$3:$ABF$3,0)),"")</f>
        <v>44.160978213401911</v>
      </c>
      <c r="N13" s="6">
        <f>IFERROR(INDEX(Sales!$D$5:$ABF$18,MATCH(UsagePerHour!$B13,Sales!$C$5:$C$18,0),MATCH(UsagePerHour!N$4,Sales!$D$3:$ABF$3,0))/N$2*INDEX(Usage!$D$5:$ABF$11,MATCH(UsagePerHour!$B$4,Usage!$C$5:$C$11,0),MATCH(UsagePerHour!N$4,Usage!$D$3:$ABF$3,0)),"")</f>
        <v>53.134849807323484</v>
      </c>
      <c r="O13" s="6">
        <f>IFERROR(INDEX(Sales!$D$5:$ABF$18,MATCH(UsagePerHour!$B13,Sales!$C$5:$C$18,0),MATCH(UsagePerHour!O$4,Sales!$D$3:$ABF$3,0))/O$2*INDEX(Usage!$D$5:$ABF$11,MATCH(UsagePerHour!$B$4,Usage!$C$5:$C$11,0),MATCH(UsagePerHour!O$4,Usage!$D$3:$ABF$3,0)),"")</f>
        <v>44.884173064882859</v>
      </c>
      <c r="P13" s="6">
        <f>IFERROR(INDEX(Sales!$D$5:$ABF$18,MATCH(UsagePerHour!$B13,Sales!$C$5:$C$18,0),MATCH(UsagePerHour!P$4,Sales!$D$3:$ABF$3,0))/P$2*INDEX(Usage!$D$5:$ABF$11,MATCH(UsagePerHour!$B$4,Usage!$C$5:$C$11,0),MATCH(UsagePerHour!P$4,Usage!$D$3:$ABF$3,0)),"")</f>
        <v>562.30990430396457</v>
      </c>
      <c r="Q13" s="6">
        <f>IFERROR(INDEX(Sales!$D$5:$ABF$18,MATCH(UsagePerHour!$B13,Sales!$C$5:$C$18,0),MATCH(UsagePerHour!Q$4,Sales!$D$3:$ABF$3,0))/Q$2*INDEX(Usage!$D$5:$ABF$11,MATCH(UsagePerHour!$B$4,Usage!$C$5:$C$11,0),MATCH(UsagePerHour!Q$4,Usage!$D$3:$ABF$3,0)),"")</f>
        <v>90.584658188682397</v>
      </c>
      <c r="R13" s="6">
        <f>IFERROR(INDEX(Sales!$D$5:$ABF$18,MATCH(UsagePerHour!$B13,Sales!$C$5:$C$18,0),MATCH(UsagePerHour!R$4,Sales!$D$3:$ABF$3,0))/R$2*INDEX(Usage!$D$5:$ABF$11,MATCH(UsagePerHour!$B$4,Usage!$C$5:$C$11,0),MATCH(UsagePerHour!R$4,Usage!$D$3:$ABF$3,0)),"")</f>
        <v>41.903939360810469</v>
      </c>
      <c r="S13" s="6">
        <f>IFERROR(INDEX(Sales!$D$5:$ABF$18,MATCH(UsagePerHour!$B13,Sales!$C$5:$C$18,0),MATCH(UsagePerHour!S$4,Sales!$D$3:$ABF$3,0))/S$2*INDEX(Usage!$D$5:$ABF$11,MATCH(UsagePerHour!$B$4,Usage!$C$5:$C$11,0),MATCH(UsagePerHour!S$4,Usage!$D$3:$ABF$3,0)),"")</f>
        <v>118.80833532934132</v>
      </c>
      <c r="T13" s="6">
        <f>IFERROR(INDEX(Sales!$D$5:$ABF$18,MATCH(UsagePerHour!$B13,Sales!$C$5:$C$18,0),MATCH(UsagePerHour!T$4,Sales!$D$3:$ABF$3,0))/T$2*INDEX(Usage!$D$5:$ABF$11,MATCH(UsagePerHour!$B$4,Usage!$C$5:$C$11,0),MATCH(UsagePerHour!T$4,Usage!$D$3:$ABF$3,0)),"")</f>
        <v>44.160978213401911</v>
      </c>
      <c r="U13" s="6">
        <f>IFERROR(INDEX(Sales!$D$5:$ABF$18,MATCH(UsagePerHour!$B13,Sales!$C$5:$C$18,0),MATCH(UsagePerHour!U$4,Sales!$D$3:$ABF$3,0))/U$2*INDEX(Usage!$D$5:$ABF$11,MATCH(UsagePerHour!$B$4,Usage!$C$5:$C$11,0),MATCH(UsagePerHour!U$4,Usage!$D$3:$ABF$3,0)),"")</f>
        <v>53.134849807323484</v>
      </c>
      <c r="V13" s="6">
        <f>IFERROR(INDEX(Sales!$D$5:$ABF$18,MATCH(UsagePerHour!$B13,Sales!$C$5:$C$18,0),MATCH(UsagePerHour!V$4,Sales!$D$3:$ABF$3,0))/V$2*INDEX(Usage!$D$5:$ABF$11,MATCH(UsagePerHour!$B$4,Usage!$C$5:$C$11,0),MATCH(UsagePerHour!V$4,Usage!$D$3:$ABF$3,0)),"")</f>
        <v>44.884173064882859</v>
      </c>
      <c r="W13" s="6">
        <f>IFERROR(INDEX(Sales!$D$5:$ABF$18,MATCH(UsagePerHour!$B13,Sales!$C$5:$C$18,0),MATCH(UsagePerHour!W$4,Sales!$D$3:$ABF$3,0))/W$2*INDEX(Usage!$D$5:$ABF$11,MATCH(UsagePerHour!$B$4,Usage!$C$5:$C$11,0),MATCH(UsagePerHour!W$4,Usage!$D$3:$ABF$3,0)),"")</f>
        <v>562.30990430396457</v>
      </c>
      <c r="X13" s="6">
        <f>IFERROR(INDEX(Sales!$D$5:$ABF$18,MATCH(UsagePerHour!$B13,Sales!$C$5:$C$18,0),MATCH(UsagePerHour!X$4,Sales!$D$3:$ABF$3,0))/X$2*INDEX(Usage!$D$5:$ABF$11,MATCH(UsagePerHour!$B$4,Usage!$C$5:$C$11,0),MATCH(UsagePerHour!X$4,Usage!$D$3:$ABF$3,0)),"")</f>
        <v>90.584658188682397</v>
      </c>
      <c r="Y13" s="6">
        <f>IFERROR(INDEX(Sales!$D$5:$ABF$18,MATCH(UsagePerHour!$B13,Sales!$C$5:$C$18,0),MATCH(UsagePerHour!Y$4,Sales!$D$3:$ABF$3,0))/Y$2*INDEX(Usage!$D$5:$ABF$11,MATCH(UsagePerHour!$B$4,Usage!$C$5:$C$11,0),MATCH(UsagePerHour!Y$4,Usage!$D$3:$ABF$3,0)),"")</f>
        <v>41.903939360810469</v>
      </c>
      <c r="Z13" s="6">
        <f>IFERROR(INDEX(Sales!$D$5:$ABF$18,MATCH(UsagePerHour!$B13,Sales!$C$5:$C$18,0),MATCH(UsagePerHour!Z$4,Sales!$D$3:$ABF$3,0))/Z$2*INDEX(Usage!$D$5:$ABF$11,MATCH(UsagePerHour!$B$4,Usage!$C$5:$C$11,0),MATCH(UsagePerHour!Z$4,Usage!$D$3:$ABF$3,0)),"")</f>
        <v>118.80833532934132</v>
      </c>
      <c r="AA13" s="6">
        <f>IFERROR(INDEX(Sales!$D$5:$ABF$18,MATCH(UsagePerHour!$B13,Sales!$C$5:$C$18,0),MATCH(UsagePerHour!AA$4,Sales!$D$3:$ABF$3,0))/AA$2*INDEX(Usage!$D$5:$ABF$11,MATCH(UsagePerHour!$B$4,Usage!$C$5:$C$11,0),MATCH(UsagePerHour!AA$4,Usage!$D$3:$ABF$3,0)),"")</f>
        <v>44.160978213401911</v>
      </c>
      <c r="AB13" s="6">
        <f>IFERROR(INDEX(Sales!$D$5:$ABF$18,MATCH(UsagePerHour!$B13,Sales!$C$5:$C$18,0),MATCH(UsagePerHour!AB$4,Sales!$D$3:$ABF$3,0))/AB$2*INDEX(Usage!$D$5:$ABF$11,MATCH(UsagePerHour!$B$4,Usage!$C$5:$C$11,0),MATCH(UsagePerHour!AB$4,Usage!$D$3:$ABF$3,0)),"")</f>
        <v>53.134849807323484</v>
      </c>
      <c r="AC13" s="6">
        <f>IFERROR(INDEX(Sales!$D$5:$ABF$18,MATCH(UsagePerHour!$B13,Sales!$C$5:$C$18,0),MATCH(UsagePerHour!AC$4,Sales!$D$3:$ABF$3,0))/AC$2*INDEX(Usage!$D$5:$ABF$11,MATCH(UsagePerHour!$B$4,Usage!$C$5:$C$11,0),MATCH(UsagePerHour!AC$4,Usage!$D$3:$ABF$3,0)),"")</f>
        <v>44.884173064882859</v>
      </c>
      <c r="AD13" s="6">
        <f>IFERROR(INDEX(Sales!$D$5:$ABF$18,MATCH(UsagePerHour!$B13,Sales!$C$5:$C$18,0),MATCH(UsagePerHour!AD$4,Sales!$D$3:$ABF$3,0))/AD$2*INDEX(Usage!$D$5:$ABF$11,MATCH(UsagePerHour!$B$4,Usage!$C$5:$C$11,0),MATCH(UsagePerHour!AD$4,Usage!$D$3:$ABF$3,0)),"")</f>
        <v>562.30990430396457</v>
      </c>
      <c r="AE13" s="6">
        <f>IFERROR(INDEX(Sales!$D$5:$ABF$18,MATCH(UsagePerHour!$B13,Sales!$C$5:$C$18,0),MATCH(UsagePerHour!AE$4,Sales!$D$3:$ABF$3,0))/AE$2*INDEX(Usage!$D$5:$ABF$11,MATCH(UsagePerHour!$B$4,Usage!$C$5:$C$11,0),MATCH(UsagePerHour!AE$4,Usage!$D$3:$ABF$3,0)),"")</f>
        <v>90.584658188682397</v>
      </c>
      <c r="AF13" s="6">
        <f>IFERROR(INDEX(Sales!$D$5:$ABF$18,MATCH(UsagePerHour!$B13,Sales!$C$5:$C$18,0),MATCH(UsagePerHour!AF$4,Sales!$D$3:$ABF$3,0))/AF$2*INDEX(Usage!$D$5:$ABF$11,MATCH(UsagePerHour!$B$4,Usage!$C$5:$C$11,0),MATCH(UsagePerHour!AF$4,Usage!$D$3:$ABF$3,0)),"")</f>
        <v>41.903939360810469</v>
      </c>
      <c r="AG13" s="6">
        <f>IFERROR(INDEX(Sales!$D$5:$ABF$18,MATCH(UsagePerHour!$B13,Sales!$C$5:$C$18,0),MATCH(UsagePerHour!AG$4,Sales!$D$3:$ABF$3,0))/AG$2*INDEX(Usage!$D$5:$ABF$11,MATCH(UsagePerHour!$B$4,Usage!$C$5:$C$11,0),MATCH(UsagePerHour!AG$4,Usage!$D$3:$ABF$3,0)),"")</f>
        <v>118.80833532934132</v>
      </c>
      <c r="AH13" s="6">
        <f>IFERROR(INDEX(Sales!$D$5:$ABF$18,MATCH(UsagePerHour!$B13,Sales!$C$5:$C$18,0),MATCH(UsagePerHour!AH$4,Sales!$D$3:$ABF$3,0))/AH$2*INDEX(Usage!$D$5:$ABF$11,MATCH(UsagePerHour!$B$4,Usage!$C$5:$C$11,0),MATCH(UsagePerHour!AH$4,Usage!$D$3:$ABF$3,0)),"")</f>
        <v>44.160978213401911</v>
      </c>
      <c r="AI13" s="6">
        <f>IFERROR(INDEX(Sales!$D$5:$ABF$18,MATCH(UsagePerHour!$B13,Sales!$C$5:$C$18,0),MATCH(UsagePerHour!AI$4,Sales!$D$3:$ABF$3,0))/AI$2*INDEX(Usage!$D$5:$ABF$11,MATCH(UsagePerHour!$B$4,Usage!$C$5:$C$11,0),MATCH(UsagePerHour!AI$4,Usage!$D$3:$ABF$3,0)),"")</f>
        <v>53.134849807323484</v>
      </c>
      <c r="AJ13" s="6">
        <f>IFERROR(INDEX(Sales!$D$5:$ABF$18,MATCH(UsagePerHour!$B13,Sales!$C$5:$C$18,0),MATCH(UsagePerHour!AJ$4,Sales!$D$3:$ABF$3,0))/AJ$2*INDEX(Usage!$D$5:$ABF$11,MATCH(UsagePerHour!$B$4,Usage!$C$5:$C$11,0),MATCH(UsagePerHour!AJ$4,Usage!$D$3:$ABF$3,0)),"")</f>
        <v>44.884173064882859</v>
      </c>
      <c r="AK13" s="6">
        <f>IFERROR(INDEX(Sales!$D$5:$ABF$18,MATCH(UsagePerHour!$B13,Sales!$C$5:$C$18,0),MATCH(UsagePerHour!AK$4,Sales!$D$3:$ABF$3,0))/AK$2*INDEX(Usage!$D$5:$ABF$11,MATCH(UsagePerHour!$B$4,Usage!$C$5:$C$11,0),MATCH(UsagePerHour!AK$4,Usage!$D$3:$ABF$3,0)),"")</f>
        <v>562.30990430396457</v>
      </c>
      <c r="AL13" s="6">
        <f>IFERROR(INDEX(Sales!$D$5:$ABF$18,MATCH(UsagePerHour!$B13,Sales!$C$5:$C$18,0),MATCH(UsagePerHour!AL$4,Sales!$D$3:$ABF$3,0))/AL$2*INDEX(Usage!$D$5:$ABF$11,MATCH(UsagePerHour!$B$4,Usage!$C$5:$C$11,0),MATCH(UsagePerHour!AL$4,Usage!$D$3:$ABF$3,0)),"")</f>
        <v>90.584658188682397</v>
      </c>
      <c r="AM13" s="6">
        <f>IFERROR(INDEX(Sales!$D$5:$ABF$18,MATCH(UsagePerHour!$B13,Sales!$C$5:$C$18,0),MATCH(UsagePerHour!AM$4,Sales!$D$3:$ABF$3,0))/AM$2*INDEX(Usage!$D$5:$ABF$11,MATCH(UsagePerHour!$B$4,Usage!$C$5:$C$11,0),MATCH(UsagePerHour!AM$4,Usage!$D$3:$ABF$3,0)),"")</f>
        <v>41.903939360810469</v>
      </c>
      <c r="AN13" s="6">
        <f>IFERROR(INDEX(Sales!$D$5:$ABF$18,MATCH(UsagePerHour!$B13,Sales!$C$5:$C$18,0),MATCH(UsagePerHour!AN$4,Sales!$D$3:$ABF$3,0))/AN$2*INDEX(Usage!$D$5:$ABF$11,MATCH(UsagePerHour!$B$4,Usage!$C$5:$C$11,0),MATCH(UsagePerHour!AN$4,Usage!$D$3:$ABF$3,0)),"")</f>
        <v>118.80833532934132</v>
      </c>
      <c r="AO13" s="6">
        <f>IFERROR(INDEX(Sales!$D$5:$ABF$18,MATCH(UsagePerHour!$B13,Sales!$C$5:$C$18,0),MATCH(UsagePerHour!AO$4,Sales!$D$3:$ABF$3,0))/AO$2*INDEX(Usage!$D$5:$ABF$11,MATCH(UsagePerHour!$B$4,Usage!$C$5:$C$11,0),MATCH(UsagePerHour!AO$4,Usage!$D$3:$ABF$3,0)),"")</f>
        <v>44.160978213401911</v>
      </c>
      <c r="AP13" s="6">
        <f>IFERROR(INDEX(Sales!$D$5:$ABF$18,MATCH(UsagePerHour!$B13,Sales!$C$5:$C$18,0),MATCH(UsagePerHour!AP$4,Sales!$D$3:$ABF$3,0))/AP$2*INDEX(Usage!$D$5:$ABF$11,MATCH(UsagePerHour!$B$4,Usage!$C$5:$C$11,0),MATCH(UsagePerHour!AP$4,Usage!$D$3:$ABF$3,0)),"")</f>
        <v>53.134849807323484</v>
      </c>
      <c r="AQ13" s="6">
        <f>IFERROR(INDEX(Sales!$D$5:$ABF$18,MATCH(UsagePerHour!$B13,Sales!$C$5:$C$18,0),MATCH(UsagePerHour!AQ$4,Sales!$D$3:$ABF$3,0))/AQ$2*INDEX(Usage!$D$5:$ABF$11,MATCH(UsagePerHour!$B$4,Usage!$C$5:$C$11,0),MATCH(UsagePerHour!AQ$4,Usage!$D$3:$ABF$3,0)),"")</f>
        <v>44.884173064882859</v>
      </c>
      <c r="AR13" s="6">
        <f>IFERROR(INDEX(Sales!$D$5:$ABF$18,MATCH(UsagePerHour!$B13,Sales!$C$5:$C$18,0),MATCH(UsagePerHour!AR$4,Sales!$D$3:$ABF$3,0))/AR$2*INDEX(Usage!$D$5:$ABF$11,MATCH(UsagePerHour!$B$4,Usage!$C$5:$C$11,0),MATCH(UsagePerHour!AR$4,Usage!$D$3:$ABF$3,0)),"")</f>
        <v>562.30990430396457</v>
      </c>
      <c r="AS13" s="6">
        <f>IFERROR(INDEX(Sales!$D$5:$ABF$18,MATCH(UsagePerHour!$B13,Sales!$C$5:$C$18,0),MATCH(UsagePerHour!AS$4,Sales!$D$3:$ABF$3,0))/AS$2*INDEX(Usage!$D$5:$ABF$11,MATCH(UsagePerHour!$B$4,Usage!$C$5:$C$11,0),MATCH(UsagePerHour!AS$4,Usage!$D$3:$ABF$3,0)),"")</f>
        <v>90.584658188682397</v>
      </c>
      <c r="AT13" s="6">
        <f>IFERROR(INDEX(Sales!$D$5:$ABF$18,MATCH(UsagePerHour!$B13,Sales!$C$5:$C$18,0),MATCH(UsagePerHour!AT$4,Sales!$D$3:$ABF$3,0))/AT$2*INDEX(Usage!$D$5:$ABF$11,MATCH(UsagePerHour!$B$4,Usage!$C$5:$C$11,0),MATCH(UsagePerHour!AT$4,Usage!$D$3:$ABF$3,0)),"")</f>
        <v>41.903939360810469</v>
      </c>
      <c r="AU13" s="6">
        <f>IFERROR(INDEX(Sales!$D$5:$ABF$18,MATCH(UsagePerHour!$B13,Sales!$C$5:$C$18,0),MATCH(UsagePerHour!AU$4,Sales!$D$3:$ABF$3,0))/AU$2*INDEX(Usage!$D$5:$ABF$11,MATCH(UsagePerHour!$B$4,Usage!$C$5:$C$11,0),MATCH(UsagePerHour!AU$4,Usage!$D$3:$ABF$3,0)),"")</f>
        <v>118.80833532934132</v>
      </c>
      <c r="AV13" s="6">
        <f>IFERROR(INDEX(Sales!$D$5:$ABF$18,MATCH(UsagePerHour!$B13,Sales!$C$5:$C$18,0),MATCH(UsagePerHour!AV$4,Sales!$D$3:$ABF$3,0))/AV$2*INDEX(Usage!$D$5:$ABF$11,MATCH(UsagePerHour!$B$4,Usage!$C$5:$C$11,0),MATCH(UsagePerHour!AV$4,Usage!$D$3:$ABF$3,0)),"")</f>
        <v>44.160978213401911</v>
      </c>
      <c r="AW13" s="6">
        <f>IFERROR(INDEX(Sales!$D$5:$ABF$18,MATCH(UsagePerHour!$B13,Sales!$C$5:$C$18,0),MATCH(UsagePerHour!AW$4,Sales!$D$3:$ABF$3,0))/AW$2*INDEX(Usage!$D$5:$ABF$11,MATCH(UsagePerHour!$B$4,Usage!$C$5:$C$11,0),MATCH(UsagePerHour!AW$4,Usage!$D$3:$ABF$3,0)),"")</f>
        <v>53.134849807323484</v>
      </c>
      <c r="AX13" s="6">
        <f>IFERROR(INDEX(Sales!$D$5:$ABF$18,MATCH(UsagePerHour!$B13,Sales!$C$5:$C$18,0),MATCH(UsagePerHour!AX$4,Sales!$D$3:$ABF$3,0))/AX$2*INDEX(Usage!$D$5:$ABF$11,MATCH(UsagePerHour!$B$4,Usage!$C$5:$C$11,0),MATCH(UsagePerHour!AX$4,Usage!$D$3:$ABF$3,0)),"")</f>
        <v>44.884173064882859</v>
      </c>
      <c r="AY13" s="6">
        <f>IFERROR(INDEX(Sales!$D$5:$ABF$18,MATCH(UsagePerHour!$B13,Sales!$C$5:$C$18,0),MATCH(UsagePerHour!AY$4,Sales!$D$3:$ABF$3,0))/AY$2*INDEX(Usage!$D$5:$ABF$11,MATCH(UsagePerHour!$B$4,Usage!$C$5:$C$11,0),MATCH(UsagePerHour!AY$4,Usage!$D$3:$ABF$3,0)),"")</f>
        <v>562.30990430396457</v>
      </c>
      <c r="AZ13" s="6">
        <f>IFERROR(INDEX(Sales!$D$5:$ABF$18,MATCH(UsagePerHour!$B13,Sales!$C$5:$C$18,0),MATCH(UsagePerHour!AZ$4,Sales!$D$3:$ABF$3,0))/AZ$2*INDEX(Usage!$D$5:$ABF$11,MATCH(UsagePerHour!$B$4,Usage!$C$5:$C$11,0),MATCH(UsagePerHour!AZ$4,Usage!$D$3:$ABF$3,0)),"")</f>
        <v>90.584658188682397</v>
      </c>
      <c r="BA13" s="6">
        <f>IFERROR(INDEX(Sales!$D$5:$ABF$18,MATCH(UsagePerHour!$B13,Sales!$C$5:$C$18,0),MATCH(UsagePerHour!BA$4,Sales!$D$3:$ABF$3,0))/BA$2*INDEX(Usage!$D$5:$ABF$11,MATCH(UsagePerHour!$B$4,Usage!$C$5:$C$11,0),MATCH(UsagePerHour!BA$4,Usage!$D$3:$ABF$3,0)),"")</f>
        <v>41.903939360810469</v>
      </c>
      <c r="BB13" s="6">
        <f>IFERROR(INDEX(Sales!$D$5:$ABF$18,MATCH(UsagePerHour!$B13,Sales!$C$5:$C$18,0),MATCH(UsagePerHour!BB$4,Sales!$D$3:$ABF$3,0))/BB$2*INDEX(Usage!$D$5:$ABF$11,MATCH(UsagePerHour!$B$4,Usage!$C$5:$C$11,0),MATCH(UsagePerHour!BB$4,Usage!$D$3:$ABF$3,0)),"")</f>
        <v>118.80833532934132</v>
      </c>
      <c r="BC13" s="6">
        <f>IFERROR(INDEX(Sales!$D$5:$ABF$18,MATCH(UsagePerHour!$B13,Sales!$C$5:$C$18,0),MATCH(UsagePerHour!BC$4,Sales!$D$3:$ABF$3,0))/BC$2*INDEX(Usage!$D$5:$ABF$11,MATCH(UsagePerHour!$B$4,Usage!$C$5:$C$11,0),MATCH(UsagePerHour!BC$4,Usage!$D$3:$ABF$3,0)),"")</f>
        <v>44.160978213401911</v>
      </c>
      <c r="BD13" s="6">
        <f>IFERROR(INDEX(Sales!$D$5:$ABF$18,MATCH(UsagePerHour!$B13,Sales!$C$5:$C$18,0),MATCH(UsagePerHour!BD$4,Sales!$D$3:$ABF$3,0))/BD$2*INDEX(Usage!$D$5:$ABF$11,MATCH(UsagePerHour!$B$4,Usage!$C$5:$C$11,0),MATCH(UsagePerHour!BD$4,Usage!$D$3:$ABF$3,0)),"")</f>
        <v>53.134849807323484</v>
      </c>
      <c r="BE13" s="6">
        <f>IFERROR(INDEX(Sales!$D$5:$ABF$18,MATCH(UsagePerHour!$B13,Sales!$C$5:$C$18,0),MATCH(UsagePerHour!BE$4,Sales!$D$3:$ABF$3,0))/BE$2*INDEX(Usage!$D$5:$ABF$11,MATCH(UsagePerHour!$B$4,Usage!$C$5:$C$11,0),MATCH(UsagePerHour!BE$4,Usage!$D$3:$ABF$3,0)),"")</f>
        <v>44.884173064882859</v>
      </c>
      <c r="BF13" s="6">
        <f>IFERROR(INDEX(Sales!$D$5:$ABF$18,MATCH(UsagePerHour!$B13,Sales!$C$5:$C$18,0),MATCH(UsagePerHour!BF$4,Sales!$D$3:$ABF$3,0))/BF$2*INDEX(Usage!$D$5:$ABF$11,MATCH(UsagePerHour!$B$4,Usage!$C$5:$C$11,0),MATCH(UsagePerHour!BF$4,Usage!$D$3:$ABF$3,0)),"")</f>
        <v>562.30990430396457</v>
      </c>
      <c r="BG13" s="6">
        <f>IFERROR(INDEX(Sales!$D$5:$ABF$18,MATCH(UsagePerHour!$B13,Sales!$C$5:$C$18,0),MATCH(UsagePerHour!BG$4,Sales!$D$3:$ABF$3,0))/BG$2*INDEX(Usage!$D$5:$ABF$11,MATCH(UsagePerHour!$B$4,Usage!$C$5:$C$11,0),MATCH(UsagePerHour!BG$4,Usage!$D$3:$ABF$3,0)),"")</f>
        <v>90.584658188682397</v>
      </c>
      <c r="BH13" s="6">
        <f>IFERROR(INDEX(Sales!$D$5:$ABF$18,MATCH(UsagePerHour!$B13,Sales!$C$5:$C$18,0),MATCH(UsagePerHour!BH$4,Sales!$D$3:$ABF$3,0))/BH$2*INDEX(Usage!$D$5:$ABF$11,MATCH(UsagePerHour!$B$4,Usage!$C$5:$C$11,0),MATCH(UsagePerHour!BH$4,Usage!$D$3:$ABF$3,0)),"")</f>
        <v>41.903939360810469</v>
      </c>
      <c r="BI13" s="6">
        <f>IFERROR(INDEX(Sales!$D$5:$ABF$18,MATCH(UsagePerHour!$B13,Sales!$C$5:$C$18,0),MATCH(UsagePerHour!BI$4,Sales!$D$3:$ABF$3,0))/BI$2*INDEX(Usage!$D$5:$ABF$11,MATCH(UsagePerHour!$B$4,Usage!$C$5:$C$11,0),MATCH(UsagePerHour!BI$4,Usage!$D$3:$ABF$3,0)),"")</f>
        <v>118.80833532934132</v>
      </c>
      <c r="BJ13" s="6">
        <f>IFERROR(INDEX(Sales!$D$5:$ABF$18,MATCH(UsagePerHour!$B13,Sales!$C$5:$C$18,0),MATCH(UsagePerHour!BJ$4,Sales!$D$3:$ABF$3,0))/BJ$2*INDEX(Usage!$D$5:$ABF$11,MATCH(UsagePerHour!$B$4,Usage!$C$5:$C$11,0),MATCH(UsagePerHour!BJ$4,Usage!$D$3:$ABF$3,0)),"")</f>
        <v>44.160978213401911</v>
      </c>
      <c r="BK13" s="6">
        <f>IFERROR(INDEX(Sales!$D$5:$ABF$18,MATCH(UsagePerHour!$B13,Sales!$C$5:$C$18,0),MATCH(UsagePerHour!BK$4,Sales!$D$3:$ABF$3,0))/BK$2*INDEX(Usage!$D$5:$ABF$11,MATCH(UsagePerHour!$B$4,Usage!$C$5:$C$11,0),MATCH(UsagePerHour!BK$4,Usage!$D$3:$ABF$3,0)),"")</f>
        <v>53.134849807323484</v>
      </c>
      <c r="BL13" s="6">
        <f>IFERROR(INDEX(Sales!$D$5:$ABF$18,MATCH(UsagePerHour!$B13,Sales!$C$5:$C$18,0),MATCH(UsagePerHour!BL$4,Sales!$D$3:$ABF$3,0))/BL$2*INDEX(Usage!$D$5:$ABF$11,MATCH(UsagePerHour!$B$4,Usage!$C$5:$C$11,0),MATCH(UsagePerHour!BL$4,Usage!$D$3:$ABF$3,0)),"")</f>
        <v>44.884173064882859</v>
      </c>
      <c r="BM13" s="6">
        <f>IFERROR(INDEX(Sales!$D$5:$ABF$18,MATCH(UsagePerHour!$B13,Sales!$C$5:$C$18,0),MATCH(UsagePerHour!BM$4,Sales!$D$3:$ABF$3,0))/BM$2*INDEX(Usage!$D$5:$ABF$11,MATCH(UsagePerHour!$B$4,Usage!$C$5:$C$11,0),MATCH(UsagePerHour!BM$4,Usage!$D$3:$ABF$3,0)),"")</f>
        <v>562.30990430396457</v>
      </c>
      <c r="BN13" s="6">
        <f>IFERROR(INDEX(Sales!$D$5:$ABF$18,MATCH(UsagePerHour!$B13,Sales!$C$5:$C$18,0),MATCH(UsagePerHour!BN$4,Sales!$D$3:$ABF$3,0))/BN$2*INDEX(Usage!$D$5:$ABF$11,MATCH(UsagePerHour!$B$4,Usage!$C$5:$C$11,0),MATCH(UsagePerHour!BN$4,Usage!$D$3:$ABF$3,0)),"")</f>
        <v>90.584658188682397</v>
      </c>
      <c r="BO13" s="6">
        <f>IFERROR(INDEX(Sales!$D$5:$ABF$18,MATCH(UsagePerHour!$B13,Sales!$C$5:$C$18,0),MATCH(UsagePerHour!BO$4,Sales!$D$3:$ABF$3,0))/BO$2*INDEX(Usage!$D$5:$ABF$11,MATCH(UsagePerHour!$B$4,Usage!$C$5:$C$11,0),MATCH(UsagePerHour!BO$4,Usage!$D$3:$ABF$3,0)),"")</f>
        <v>41.903939360810469</v>
      </c>
      <c r="BP13" s="6">
        <f>IFERROR(INDEX(Sales!$D$5:$ABF$18,MATCH(UsagePerHour!$B13,Sales!$C$5:$C$18,0),MATCH(UsagePerHour!BP$4,Sales!$D$3:$ABF$3,0))/BP$2*INDEX(Usage!$D$5:$ABF$11,MATCH(UsagePerHour!$B$4,Usage!$C$5:$C$11,0),MATCH(UsagePerHour!BP$4,Usage!$D$3:$ABF$3,0)),"")</f>
        <v>118.80833532934132</v>
      </c>
      <c r="BQ13" s="6">
        <f>IFERROR(INDEX(Sales!$D$5:$ABF$18,MATCH(UsagePerHour!$B13,Sales!$C$5:$C$18,0),MATCH(UsagePerHour!BQ$4,Sales!$D$3:$ABF$3,0))/BQ$2*INDEX(Usage!$D$5:$ABF$11,MATCH(UsagePerHour!$B$4,Usage!$C$5:$C$11,0),MATCH(UsagePerHour!BQ$4,Usage!$D$3:$ABF$3,0)),"")</f>
        <v>44.160978213401911</v>
      </c>
      <c r="BR13" s="6">
        <f>IFERROR(INDEX(Sales!$D$5:$ABF$18,MATCH(UsagePerHour!$B13,Sales!$C$5:$C$18,0),MATCH(UsagePerHour!BR$4,Sales!$D$3:$ABF$3,0))/BR$2*INDEX(Usage!$D$5:$ABF$11,MATCH(UsagePerHour!$B$4,Usage!$C$5:$C$11,0),MATCH(UsagePerHour!BR$4,Usage!$D$3:$ABF$3,0)),"")</f>
        <v>53.134849807323484</v>
      </c>
      <c r="BS13" s="6">
        <f>IFERROR(INDEX(Sales!$D$5:$ABF$18,MATCH(UsagePerHour!$B13,Sales!$C$5:$C$18,0),MATCH(UsagePerHour!BS$4,Sales!$D$3:$ABF$3,0))/BS$2*INDEX(Usage!$D$5:$ABF$11,MATCH(UsagePerHour!$B$4,Usage!$C$5:$C$11,0),MATCH(UsagePerHour!BS$4,Usage!$D$3:$ABF$3,0)),"")</f>
        <v>44.884173064882859</v>
      </c>
      <c r="BT13" s="6">
        <f>IFERROR(INDEX(Sales!$D$5:$ABF$18,MATCH(UsagePerHour!$B13,Sales!$C$5:$C$18,0),MATCH(UsagePerHour!BT$4,Sales!$D$3:$ABF$3,0))/BT$2*INDEX(Usage!$D$5:$ABF$11,MATCH(UsagePerHour!$B$4,Usage!$C$5:$C$11,0),MATCH(UsagePerHour!BT$4,Usage!$D$3:$ABF$3,0)),"")</f>
        <v>562.30990430396457</v>
      </c>
      <c r="BU13" s="6">
        <f>IFERROR(INDEX(Sales!$D$5:$ABF$18,MATCH(UsagePerHour!$B13,Sales!$C$5:$C$18,0),MATCH(UsagePerHour!BU$4,Sales!$D$3:$ABF$3,0))/BU$2*INDEX(Usage!$D$5:$ABF$11,MATCH(UsagePerHour!$B$4,Usage!$C$5:$C$11,0),MATCH(UsagePerHour!BU$4,Usage!$D$3:$ABF$3,0)),"")</f>
        <v>90.584658188682397</v>
      </c>
      <c r="BV13" s="6">
        <f>IFERROR(INDEX(Sales!$D$5:$ABF$18,MATCH(UsagePerHour!$B13,Sales!$C$5:$C$18,0),MATCH(UsagePerHour!BV$4,Sales!$D$3:$ABF$3,0))/BV$2*INDEX(Usage!$D$5:$ABF$11,MATCH(UsagePerHour!$B$4,Usage!$C$5:$C$11,0),MATCH(UsagePerHour!BV$4,Usage!$D$3:$ABF$3,0)),"")</f>
        <v>41.903939360810469</v>
      </c>
      <c r="BW13" s="6">
        <f>IFERROR(INDEX(Sales!$D$5:$ABF$18,MATCH(UsagePerHour!$B13,Sales!$C$5:$C$18,0),MATCH(UsagePerHour!BW$4,Sales!$D$3:$ABF$3,0))/BW$2*INDEX(Usage!$D$5:$ABF$11,MATCH(UsagePerHour!$B$4,Usage!$C$5:$C$11,0),MATCH(UsagePerHour!BW$4,Usage!$D$3:$ABF$3,0)),"")</f>
        <v>118.80833532934132</v>
      </c>
      <c r="BX13" s="6">
        <f>IFERROR(INDEX(Sales!$D$5:$ABF$18,MATCH(UsagePerHour!$B13,Sales!$C$5:$C$18,0),MATCH(UsagePerHour!BX$4,Sales!$D$3:$ABF$3,0))/BX$2*INDEX(Usage!$D$5:$ABF$11,MATCH(UsagePerHour!$B$4,Usage!$C$5:$C$11,0),MATCH(UsagePerHour!BX$4,Usage!$D$3:$ABF$3,0)),"")</f>
        <v>44.160978213401911</v>
      </c>
      <c r="BY13" s="6">
        <f>IFERROR(INDEX(Sales!$D$5:$ABF$18,MATCH(UsagePerHour!$B13,Sales!$C$5:$C$18,0),MATCH(UsagePerHour!BY$4,Sales!$D$3:$ABF$3,0))/BY$2*INDEX(Usage!$D$5:$ABF$11,MATCH(UsagePerHour!$B$4,Usage!$C$5:$C$11,0),MATCH(UsagePerHour!BY$4,Usage!$D$3:$ABF$3,0)),"")</f>
        <v>53.134849807323484</v>
      </c>
      <c r="BZ13" s="6">
        <f>IFERROR(INDEX(Sales!$D$5:$ABF$18,MATCH(UsagePerHour!$B13,Sales!$C$5:$C$18,0),MATCH(UsagePerHour!BZ$4,Sales!$D$3:$ABF$3,0))/BZ$2*INDEX(Usage!$D$5:$ABF$11,MATCH(UsagePerHour!$B$4,Usage!$C$5:$C$11,0),MATCH(UsagePerHour!BZ$4,Usage!$D$3:$ABF$3,0)),"")</f>
        <v>44.884173064882859</v>
      </c>
      <c r="CA13" s="6">
        <f>IFERROR(INDEX(Sales!$D$5:$ABF$18,MATCH(UsagePerHour!$B13,Sales!$C$5:$C$18,0),MATCH(UsagePerHour!CA$4,Sales!$D$3:$ABF$3,0))/CA$2*INDEX(Usage!$D$5:$ABF$11,MATCH(UsagePerHour!$B$4,Usage!$C$5:$C$11,0),MATCH(UsagePerHour!CA$4,Usage!$D$3:$ABF$3,0)),"")</f>
        <v>562.30990430396457</v>
      </c>
      <c r="CB13" s="6">
        <f>IFERROR(INDEX(Sales!$D$5:$ABF$18,MATCH(UsagePerHour!$B13,Sales!$C$5:$C$18,0),MATCH(UsagePerHour!CB$4,Sales!$D$3:$ABF$3,0))/CB$2*INDEX(Usage!$D$5:$ABF$11,MATCH(UsagePerHour!$B$4,Usage!$C$5:$C$11,0),MATCH(UsagePerHour!CB$4,Usage!$D$3:$ABF$3,0)),"")</f>
        <v>90.584658188682397</v>
      </c>
      <c r="CC13" s="6">
        <f>IFERROR(INDEX(Sales!$D$5:$ABF$18,MATCH(UsagePerHour!$B13,Sales!$C$5:$C$18,0),MATCH(UsagePerHour!CC$4,Sales!$D$3:$ABF$3,0))/CC$2*INDEX(Usage!$D$5:$ABF$11,MATCH(UsagePerHour!$B$4,Usage!$C$5:$C$11,0),MATCH(UsagePerHour!CC$4,Usage!$D$3:$ABF$3,0)),"")</f>
        <v>41.903939360810469</v>
      </c>
      <c r="CD13" s="6">
        <f>IFERROR(INDEX(Sales!$D$5:$ABF$18,MATCH(UsagePerHour!$B13,Sales!$C$5:$C$18,0),MATCH(UsagePerHour!CD$4,Sales!$D$3:$ABF$3,0))/CD$2*INDEX(Usage!$D$5:$ABF$11,MATCH(UsagePerHour!$B$4,Usage!$C$5:$C$11,0),MATCH(UsagePerHour!CD$4,Usage!$D$3:$ABF$3,0)),"")</f>
        <v>118.80833532934132</v>
      </c>
      <c r="CE13" s="6">
        <f>IFERROR(INDEX(Sales!$D$5:$ABF$18,MATCH(UsagePerHour!$B13,Sales!$C$5:$C$18,0),MATCH(UsagePerHour!CE$4,Sales!$D$3:$ABF$3,0))/CE$2*INDEX(Usage!$D$5:$ABF$11,MATCH(UsagePerHour!$B$4,Usage!$C$5:$C$11,0),MATCH(UsagePerHour!CE$4,Usage!$D$3:$ABF$3,0)),"")</f>
        <v>44.160978213401911</v>
      </c>
      <c r="CF13" s="6">
        <f>IFERROR(INDEX(Sales!$D$5:$ABF$18,MATCH(UsagePerHour!$B13,Sales!$C$5:$C$18,0),MATCH(UsagePerHour!CF$4,Sales!$D$3:$ABF$3,0))/CF$2*INDEX(Usage!$D$5:$ABF$11,MATCH(UsagePerHour!$B$4,Usage!$C$5:$C$11,0),MATCH(UsagePerHour!CF$4,Usage!$D$3:$ABF$3,0)),"")</f>
        <v>53.134849807323484</v>
      </c>
      <c r="CG13" s="6">
        <f>IFERROR(INDEX(Sales!$D$5:$ABF$18,MATCH(UsagePerHour!$B13,Sales!$C$5:$C$18,0),MATCH(UsagePerHour!CG$4,Sales!$D$3:$ABF$3,0))/CG$2*INDEX(Usage!$D$5:$ABF$11,MATCH(UsagePerHour!$B$4,Usage!$C$5:$C$11,0),MATCH(UsagePerHour!CG$4,Usage!$D$3:$ABF$3,0)),"")</f>
        <v>44.884173064882859</v>
      </c>
      <c r="CH13" s="6">
        <f>IFERROR(INDEX(Sales!$D$5:$ABF$18,MATCH(UsagePerHour!$B13,Sales!$C$5:$C$18,0),MATCH(UsagePerHour!CH$4,Sales!$D$3:$ABF$3,0))/CH$2*INDEX(Usage!$D$5:$ABF$11,MATCH(UsagePerHour!$B$4,Usage!$C$5:$C$11,0),MATCH(UsagePerHour!CH$4,Usage!$D$3:$ABF$3,0)),"")</f>
        <v>562.30990430396457</v>
      </c>
      <c r="CI13" s="6">
        <f>IFERROR(INDEX(Sales!$D$5:$ABF$18,MATCH(UsagePerHour!$B13,Sales!$C$5:$C$18,0),MATCH(UsagePerHour!CI$4,Sales!$D$3:$ABF$3,0))/CI$2*INDEX(Usage!$D$5:$ABF$11,MATCH(UsagePerHour!$B$4,Usage!$C$5:$C$11,0),MATCH(UsagePerHour!CI$4,Usage!$D$3:$ABF$3,0)),"")</f>
        <v>90.584658188682397</v>
      </c>
      <c r="CJ13" s="6">
        <f>IFERROR(INDEX(Sales!$D$5:$ABF$18,MATCH(UsagePerHour!$B13,Sales!$C$5:$C$18,0),MATCH(UsagePerHour!CJ$4,Sales!$D$3:$ABF$3,0))/CJ$2*INDEX(Usage!$D$5:$ABF$11,MATCH(UsagePerHour!$B$4,Usage!$C$5:$C$11,0),MATCH(UsagePerHour!CJ$4,Usage!$D$3:$ABF$3,0)),"")</f>
        <v>41.903939360810469</v>
      </c>
      <c r="CK13" s="6">
        <f>IFERROR(INDEX(Sales!$D$5:$ABF$18,MATCH(UsagePerHour!$B13,Sales!$C$5:$C$18,0),MATCH(UsagePerHour!CK$4,Sales!$D$3:$ABF$3,0))/CK$2*INDEX(Usage!$D$5:$ABF$11,MATCH(UsagePerHour!$B$4,Usage!$C$5:$C$11,0),MATCH(UsagePerHour!CK$4,Usage!$D$3:$ABF$3,0)),"")</f>
        <v>118.80833532934132</v>
      </c>
      <c r="CL13" s="6">
        <f>IFERROR(INDEX(Sales!$D$5:$ABF$18,MATCH(UsagePerHour!$B13,Sales!$C$5:$C$18,0),MATCH(UsagePerHour!CL$4,Sales!$D$3:$ABF$3,0))/CL$2*INDEX(Usage!$D$5:$ABF$11,MATCH(UsagePerHour!$B$4,Usage!$C$5:$C$11,0),MATCH(UsagePerHour!CL$4,Usage!$D$3:$ABF$3,0)),"")</f>
        <v>44.160978213401911</v>
      </c>
      <c r="CM13" s="6">
        <f>IFERROR(INDEX(Sales!$D$5:$ABF$18,MATCH(UsagePerHour!$B13,Sales!$C$5:$C$18,0),MATCH(UsagePerHour!CM$4,Sales!$D$3:$ABF$3,0))/CM$2*INDEX(Usage!$D$5:$ABF$11,MATCH(UsagePerHour!$B$4,Usage!$C$5:$C$11,0),MATCH(UsagePerHour!CM$4,Usage!$D$3:$ABF$3,0)),"")</f>
        <v>53.134849807323484</v>
      </c>
      <c r="CN13" s="6">
        <f>IFERROR(INDEX(Sales!$D$5:$ABF$18,MATCH(UsagePerHour!$B13,Sales!$C$5:$C$18,0),MATCH(UsagePerHour!CN$4,Sales!$D$3:$ABF$3,0))/CN$2*INDEX(Usage!$D$5:$ABF$11,MATCH(UsagePerHour!$B$4,Usage!$C$5:$C$11,0),MATCH(UsagePerHour!CN$4,Usage!$D$3:$ABF$3,0)),"")</f>
        <v>44.884173064882859</v>
      </c>
      <c r="CO13" s="6">
        <f>IFERROR(INDEX(Sales!$D$5:$ABF$18,MATCH(UsagePerHour!$B13,Sales!$C$5:$C$18,0),MATCH(UsagePerHour!CO$4,Sales!$D$3:$ABF$3,0))/CO$2*INDEX(Usage!$D$5:$ABF$11,MATCH(UsagePerHour!$B$4,Usage!$C$5:$C$11,0),MATCH(UsagePerHour!CO$4,Usage!$D$3:$ABF$3,0)),"")</f>
        <v>562.30990430396457</v>
      </c>
      <c r="CP13" s="6">
        <f>IFERROR(INDEX(Sales!$D$5:$ABF$18,MATCH(UsagePerHour!$B13,Sales!$C$5:$C$18,0),MATCH(UsagePerHour!CP$4,Sales!$D$3:$ABF$3,0))/CP$2*INDEX(Usage!$D$5:$ABF$11,MATCH(UsagePerHour!$B$4,Usage!$C$5:$C$11,0),MATCH(UsagePerHour!CP$4,Usage!$D$3:$ABF$3,0)),"")</f>
        <v>90.584658188682397</v>
      </c>
      <c r="CQ13" s="6">
        <f>IFERROR(INDEX(Sales!$D$5:$ABF$18,MATCH(UsagePerHour!$B13,Sales!$C$5:$C$18,0),MATCH(UsagePerHour!CQ$4,Sales!$D$3:$ABF$3,0))/CQ$2*INDEX(Usage!$D$5:$ABF$11,MATCH(UsagePerHour!$B$4,Usage!$C$5:$C$11,0),MATCH(UsagePerHour!CQ$4,Usage!$D$3:$ABF$3,0)),"")</f>
        <v>41.903939360810469</v>
      </c>
      <c r="CR13" s="6">
        <f>IFERROR(INDEX(Sales!$D$5:$ABF$18,MATCH(UsagePerHour!$B13,Sales!$C$5:$C$18,0),MATCH(UsagePerHour!CR$4,Sales!$D$3:$ABF$3,0))/CR$2*INDEX(Usage!$D$5:$ABF$11,MATCH(UsagePerHour!$B$4,Usage!$C$5:$C$11,0),MATCH(UsagePerHour!CR$4,Usage!$D$3:$ABF$3,0)),"")</f>
        <v>118.80833532934132</v>
      </c>
      <c r="CS13" s="6">
        <f>IFERROR(INDEX(Sales!$D$5:$ABF$18,MATCH(UsagePerHour!$B13,Sales!$C$5:$C$18,0),MATCH(UsagePerHour!CS$4,Sales!$D$3:$ABF$3,0))/CS$2*INDEX(Usage!$D$5:$ABF$11,MATCH(UsagePerHour!$B$4,Usage!$C$5:$C$11,0),MATCH(UsagePerHour!CS$4,Usage!$D$3:$ABF$3,0)),"")</f>
        <v>44.160978213401911</v>
      </c>
      <c r="CT13" s="6">
        <f>IFERROR(INDEX(Sales!$D$5:$ABF$18,MATCH(UsagePerHour!$B13,Sales!$C$5:$C$18,0),MATCH(UsagePerHour!CT$4,Sales!$D$3:$ABF$3,0))/CT$2*INDEX(Usage!$D$5:$ABF$11,MATCH(UsagePerHour!$B$4,Usage!$C$5:$C$11,0),MATCH(UsagePerHour!CT$4,Usage!$D$3:$ABF$3,0)),"")</f>
        <v>53.134849807323484</v>
      </c>
      <c r="CU13" s="6">
        <f>IFERROR(INDEX(Sales!$D$5:$ABF$18,MATCH(UsagePerHour!$B13,Sales!$C$5:$C$18,0),MATCH(UsagePerHour!CU$4,Sales!$D$3:$ABF$3,0))/CU$2*INDEX(Usage!$D$5:$ABF$11,MATCH(UsagePerHour!$B$4,Usage!$C$5:$C$11,0),MATCH(UsagePerHour!CU$4,Usage!$D$3:$ABF$3,0)),"")</f>
        <v>44.884173064882859</v>
      </c>
      <c r="CV13" s="6">
        <f>IFERROR(INDEX(Sales!$D$5:$ABF$18,MATCH(UsagePerHour!$B13,Sales!$C$5:$C$18,0),MATCH(UsagePerHour!CV$4,Sales!$D$3:$ABF$3,0))/CV$2*INDEX(Usage!$D$5:$ABF$11,MATCH(UsagePerHour!$B$4,Usage!$C$5:$C$11,0),MATCH(UsagePerHour!CV$4,Usage!$D$3:$ABF$3,0)),"")</f>
        <v>562.30990430396457</v>
      </c>
      <c r="CW13" s="6">
        <f>IFERROR(INDEX(Sales!$D$5:$ABF$18,MATCH(UsagePerHour!$B13,Sales!$C$5:$C$18,0),MATCH(UsagePerHour!CW$4,Sales!$D$3:$ABF$3,0))/CW$2*INDEX(Usage!$D$5:$ABF$11,MATCH(UsagePerHour!$B$4,Usage!$C$5:$C$11,0),MATCH(UsagePerHour!CW$4,Usage!$D$3:$ABF$3,0)),"")</f>
        <v>90.584658188682397</v>
      </c>
      <c r="CX13" s="6">
        <f>IFERROR(INDEX(Sales!$D$5:$ABF$18,MATCH(UsagePerHour!$B13,Sales!$C$5:$C$18,0),MATCH(UsagePerHour!CX$4,Sales!$D$3:$ABF$3,0))/CX$2*INDEX(Usage!$D$5:$ABF$11,MATCH(UsagePerHour!$B$4,Usage!$C$5:$C$11,0),MATCH(UsagePerHour!CX$4,Usage!$D$3:$ABF$3,0)),"")</f>
        <v>41.903939360810469</v>
      </c>
      <c r="CY13" s="6">
        <f>IFERROR(INDEX(Sales!$D$5:$ABF$18,MATCH(UsagePerHour!$B13,Sales!$C$5:$C$18,0),MATCH(UsagePerHour!CY$4,Sales!$D$3:$ABF$3,0))/CY$2*INDEX(Usage!$D$5:$ABF$11,MATCH(UsagePerHour!$B$4,Usage!$C$5:$C$11,0),MATCH(UsagePerHour!CY$4,Usage!$D$3:$ABF$3,0)),"")</f>
        <v>118.80833532934132</v>
      </c>
      <c r="CZ13" s="6">
        <f>IFERROR(INDEX(Sales!$D$5:$ABF$18,MATCH(UsagePerHour!$B13,Sales!$C$5:$C$18,0),MATCH(UsagePerHour!CZ$4,Sales!$D$3:$ABF$3,0))/CZ$2*INDEX(Usage!$D$5:$ABF$11,MATCH(UsagePerHour!$B$4,Usage!$C$5:$C$11,0),MATCH(UsagePerHour!CZ$4,Usage!$D$3:$ABF$3,0)),"")</f>
        <v>44.160978213401911</v>
      </c>
      <c r="DA13" s="6">
        <f>IFERROR(INDEX(Sales!$D$5:$ABF$18,MATCH(UsagePerHour!$B13,Sales!$C$5:$C$18,0),MATCH(UsagePerHour!DA$4,Sales!$D$3:$ABF$3,0))/DA$2*INDEX(Usage!$D$5:$ABF$11,MATCH(UsagePerHour!$B$4,Usage!$C$5:$C$11,0),MATCH(UsagePerHour!DA$4,Usage!$D$3:$ABF$3,0)),"")</f>
        <v>121.32546107784431</v>
      </c>
      <c r="DB13" s="6">
        <f>IFERROR(INDEX(Sales!$D$5:$ABF$18,MATCH(UsagePerHour!$B13,Sales!$C$5:$C$18,0),MATCH(UsagePerHour!DB$4,Sales!$D$3:$ABF$3,0))/DB$2*INDEX(Usage!$D$5:$ABF$11,MATCH(UsagePerHour!$B$4,Usage!$C$5:$C$11,0),MATCH(UsagePerHour!DB$4,Usage!$D$3:$ABF$3,0)),"")</f>
        <v>31.643083167427221</v>
      </c>
      <c r="DC13" s="6">
        <f>IFERROR(INDEX(Sales!$D$5:$ABF$18,MATCH(UsagePerHour!$B13,Sales!$C$5:$C$18,0),MATCH(UsagePerHour!DC$4,Sales!$D$3:$ABF$3,0))/DC$2*INDEX(Usage!$D$5:$ABF$11,MATCH(UsagePerHour!$B$4,Usage!$C$5:$C$11,0),MATCH(UsagePerHour!DC$4,Usage!$D$3:$ABF$3,0)),"")</f>
        <v>208.92459170706451</v>
      </c>
      <c r="DD13" s="6">
        <f>IFERROR(INDEX(Sales!$D$5:$ABF$18,MATCH(UsagePerHour!$B13,Sales!$C$5:$C$18,0),MATCH(UsagePerHour!DD$4,Sales!$D$3:$ABF$3,0))/DD$2*INDEX(Usage!$D$5:$ABF$11,MATCH(UsagePerHour!$B$4,Usage!$C$5:$C$11,0),MATCH(UsagePerHour!DD$4,Usage!$D$3:$ABF$3,0)),"")</f>
        <v>15.103387415544423</v>
      </c>
      <c r="DE13" s="6">
        <f>IFERROR(INDEX(Sales!$D$5:$ABF$18,MATCH(UsagePerHour!$B13,Sales!$C$5:$C$18,0),MATCH(UsagePerHour!DE$4,Sales!$D$3:$ABF$3,0))/DE$2*INDEX(Usage!$D$5:$ABF$11,MATCH(UsagePerHour!$B$4,Usage!$C$5:$C$11,0),MATCH(UsagePerHour!DE$4,Usage!$D$3:$ABF$3,0)),"")</f>
        <v>26.252472359943791</v>
      </c>
      <c r="DF13" s="6">
        <f>IFERROR(INDEX(Sales!$D$5:$ABF$18,MATCH(UsagePerHour!$B13,Sales!$C$5:$C$18,0),MATCH(UsagePerHour!DF$4,Sales!$D$3:$ABF$3,0))/DF$2*INDEX(Usage!$D$5:$ABF$11,MATCH(UsagePerHour!$B$4,Usage!$C$5:$C$11,0),MATCH(UsagePerHour!DF$4,Usage!$D$3:$ABF$3,0)),"")</f>
        <v>26.77164397850456</v>
      </c>
      <c r="DG13" s="6">
        <f>IFERROR(INDEX(Sales!$D$5:$ABF$18,MATCH(UsagePerHour!$B13,Sales!$C$5:$C$18,0),MATCH(UsagePerHour!DG$4,Sales!$D$3:$ABF$3,0))/DG$2*INDEX(Usage!$D$5:$ABF$11,MATCH(UsagePerHour!$B$4,Usage!$C$5:$C$11,0),MATCH(UsagePerHour!DG$4,Usage!$D$3:$ABF$3,0)),"")</f>
        <v>56.65958178119223</v>
      </c>
      <c r="DH13" s="6">
        <f>IFERROR(INDEX(Sales!$D$5:$ABF$18,MATCH(UsagePerHour!$B13,Sales!$C$5:$C$18,0),MATCH(UsagePerHour!DH$4,Sales!$D$3:$ABF$3,0))/DH$2*INDEX(Usage!$D$5:$ABF$11,MATCH(UsagePerHour!$B$4,Usage!$C$5:$C$11,0),MATCH(UsagePerHour!DH$4,Usage!$D$3:$ABF$3,0)),"")</f>
        <v>29.053145787463595</v>
      </c>
      <c r="DI13" s="6">
        <f>IFERROR(INDEX(Sales!$D$5:$ABF$18,MATCH(UsagePerHour!$B13,Sales!$C$5:$C$18,0),MATCH(UsagePerHour!DI$4,Sales!$D$3:$ABF$3,0))/DI$2*INDEX(Usage!$D$5:$ABF$11,MATCH(UsagePerHour!$B$4,Usage!$C$5:$C$11,0),MATCH(UsagePerHour!DI$4,Usage!$D$3:$ABF$3,0)),"")</f>
        <v>35.462028666091506</v>
      </c>
      <c r="DJ13" s="6">
        <f>IFERROR(INDEX(Sales!$D$5:$ABF$18,MATCH(UsagePerHour!$B13,Sales!$C$5:$C$18,0),MATCH(UsagePerHour!DJ$4,Sales!$D$3:$ABF$3,0))/DJ$2*INDEX(Usage!$D$5:$ABF$11,MATCH(UsagePerHour!$B$4,Usage!$C$5:$C$11,0),MATCH(UsagePerHour!DJ$4,Usage!$D$3:$ABF$3,0)),"")</f>
        <v>283.44283496821481</v>
      </c>
      <c r="DK13" s="6">
        <f>IFERROR(INDEX(Sales!$D$5:$ABF$18,MATCH(UsagePerHour!$B13,Sales!$C$5:$C$18,0),MATCH(UsagePerHour!DK$4,Sales!$D$3:$ABF$3,0))/DK$2*INDEX(Usage!$D$5:$ABF$11,MATCH(UsagePerHour!$B$4,Usage!$C$5:$C$11,0),MATCH(UsagePerHour!DK$4,Usage!$D$3:$ABF$3,0)),"")</f>
        <v>68.846257124919973</v>
      </c>
      <c r="DL13" s="6">
        <f>IFERROR(INDEX(Sales!$D$5:$ABF$18,MATCH(UsagePerHour!$B13,Sales!$C$5:$C$18,0),MATCH(UsagePerHour!DL$4,Sales!$D$3:$ABF$3,0))/DL$2*INDEX(Usage!$D$5:$ABF$11,MATCH(UsagePerHour!$B$4,Usage!$C$5:$C$11,0),MATCH(UsagePerHour!DL$4,Usage!$D$3:$ABF$3,0)),"")</f>
        <v>44.166906969181966</v>
      </c>
      <c r="DM13" s="6">
        <f>IFERROR(INDEX(Sales!$D$5:$ABF$18,MATCH(UsagePerHour!$B13,Sales!$C$5:$C$18,0),MATCH(UsagePerHour!DM$4,Sales!$D$3:$ABF$3,0))/DM$2*INDEX(Usage!$D$5:$ABF$11,MATCH(UsagePerHour!$B$4,Usage!$C$5:$C$11,0),MATCH(UsagePerHour!DM$4,Usage!$D$3:$ABF$3,0)),"")</f>
        <v>42.345002536783355</v>
      </c>
      <c r="DN13" s="6">
        <f>IFERROR(INDEX(Sales!$D$5:$ABF$18,MATCH(UsagePerHour!$B13,Sales!$C$5:$C$18,0),MATCH(UsagePerHour!DN$4,Sales!$D$3:$ABF$3,0))/DN$2*INDEX(Usage!$D$5:$ABF$11,MATCH(UsagePerHour!$B$4,Usage!$C$5:$C$11,0),MATCH(UsagePerHour!DN$4,Usage!$D$3:$ABF$3,0)),"")</f>
        <v>114.49458061719029</v>
      </c>
      <c r="DO13" s="6">
        <f>IFERROR(INDEX(Sales!$D$5:$ABF$18,MATCH(UsagePerHour!$B13,Sales!$C$5:$C$18,0),MATCH(UsagePerHour!DO$4,Sales!$D$3:$ABF$3,0))/DO$2*INDEX(Usage!$D$5:$ABF$11,MATCH(UsagePerHour!$B$4,Usage!$C$5:$C$11,0),MATCH(UsagePerHour!DO$4,Usage!$D$3:$ABF$3,0)),"")</f>
        <v>28.371706282077014</v>
      </c>
      <c r="DP13" s="6">
        <f>IFERROR(INDEX(Sales!$D$5:$ABF$18,MATCH(UsagePerHour!$B13,Sales!$C$5:$C$18,0),MATCH(UsagePerHour!DP$4,Sales!$D$3:$ABF$3,0))/DP$2*INDEX(Usage!$D$5:$ABF$11,MATCH(UsagePerHour!$B$4,Usage!$C$5:$C$11,0),MATCH(UsagePerHour!DP$4,Usage!$D$3:$ABF$3,0)),"")</f>
        <v>70.621344076465832</v>
      </c>
      <c r="DQ13" s="6">
        <f>IFERROR(INDEX(Sales!$D$5:$ABF$18,MATCH(UsagePerHour!$B13,Sales!$C$5:$C$18,0),MATCH(UsagePerHour!DQ$4,Sales!$D$3:$ABF$3,0))/DQ$2*INDEX(Usage!$D$5:$ABF$11,MATCH(UsagePerHour!$B$4,Usage!$C$5:$C$11,0),MATCH(UsagePerHour!DQ$4,Usage!$D$3:$ABF$3,0)),"")</f>
        <v>348.17694600599623</v>
      </c>
      <c r="DR13" s="6">
        <f>IFERROR(INDEX(Sales!$D$5:$ABF$18,MATCH(UsagePerHour!$B13,Sales!$C$5:$C$18,0),MATCH(UsagePerHour!DR$4,Sales!$D$3:$ABF$3,0))/DR$2*INDEX(Usage!$D$5:$ABF$11,MATCH(UsagePerHour!$B$4,Usage!$C$5:$C$11,0),MATCH(UsagePerHour!DR$4,Usage!$D$3:$ABF$3,0)),"")</f>
        <v>42.380376384976238</v>
      </c>
      <c r="DS13" s="6">
        <f>IFERROR(INDEX(Sales!$D$5:$ABF$18,MATCH(UsagePerHour!$B13,Sales!$C$5:$C$18,0),MATCH(UsagePerHour!DS$4,Sales!$D$3:$ABF$3,0))/DS$2*INDEX(Usage!$D$5:$ABF$11,MATCH(UsagePerHour!$B$4,Usage!$C$5:$C$11,0),MATCH(UsagePerHour!DS$4,Usage!$D$3:$ABF$3,0)),"")</f>
        <v>38.688772922835312</v>
      </c>
      <c r="DT13" s="6">
        <f>IFERROR(INDEX(Sales!$D$5:$ABF$18,MATCH(UsagePerHour!$B13,Sales!$C$5:$C$18,0),MATCH(UsagePerHour!DT$4,Sales!$D$3:$ABF$3,0))/DT$2*INDEX(Usage!$D$5:$ABF$11,MATCH(UsagePerHour!$B$4,Usage!$C$5:$C$11,0),MATCH(UsagePerHour!DT$4,Usage!$D$3:$ABF$3,0)),"")</f>
        <v>27.959675834970529</v>
      </c>
      <c r="DU13" s="6">
        <f>IFERROR(INDEX(Sales!$D$5:$ABF$18,MATCH(UsagePerHour!$B13,Sales!$C$5:$C$18,0),MATCH(UsagePerHour!DU$4,Sales!$D$3:$ABF$3,0))/DU$2*INDEX(Usage!$D$5:$ABF$11,MATCH(UsagePerHour!$B$4,Usage!$C$5:$C$11,0),MATCH(UsagePerHour!DU$4,Usage!$D$3:$ABF$3,0)),"")</f>
        <v>75.053705653800066</v>
      </c>
      <c r="DV13" s="6">
        <f>IFERROR(INDEX(Sales!$D$5:$ABF$18,MATCH(UsagePerHour!$B13,Sales!$C$5:$C$18,0),MATCH(UsagePerHour!DV$4,Sales!$D$3:$ABF$3,0))/DV$2*INDEX(Usage!$D$5:$ABF$11,MATCH(UsagePerHour!$B$4,Usage!$C$5:$C$11,0),MATCH(UsagePerHour!DV$4,Usage!$D$3:$ABF$3,0)),"")</f>
        <v>20.726637037037037</v>
      </c>
      <c r="DW13" s="6">
        <f>IFERROR(INDEX(Sales!$D$5:$ABF$18,MATCH(UsagePerHour!$B13,Sales!$C$5:$C$18,0),MATCH(UsagePerHour!DW$4,Sales!$D$3:$ABF$3,0))/DW$2*INDEX(Usage!$D$5:$ABF$11,MATCH(UsagePerHour!$B$4,Usage!$C$5:$C$11,0),MATCH(UsagePerHour!DW$4,Usage!$D$3:$ABF$3,0)),"")</f>
        <v>68.615202502747948</v>
      </c>
      <c r="DX13" s="6">
        <f>IFERROR(INDEX(Sales!$D$5:$ABF$18,MATCH(UsagePerHour!$B13,Sales!$C$5:$C$18,0),MATCH(UsagePerHour!DX$4,Sales!$D$3:$ABF$3,0))/DX$2*INDEX(Usage!$D$5:$ABF$11,MATCH(UsagePerHour!$B$4,Usage!$C$5:$C$11,0),MATCH(UsagePerHour!DX$4,Usage!$D$3:$ABF$3,0)),"")</f>
        <v>476.67705411160307</v>
      </c>
      <c r="DY13" s="6">
        <f>IFERROR(INDEX(Sales!$D$5:$ABF$18,MATCH(UsagePerHour!$B13,Sales!$C$5:$C$18,0),MATCH(UsagePerHour!DY$4,Sales!$D$3:$ABF$3,0))/DY$2*INDEX(Usage!$D$5:$ABF$11,MATCH(UsagePerHour!$B$4,Usage!$C$5:$C$11,0),MATCH(UsagePerHour!DY$4,Usage!$D$3:$ABF$3,0)),"")</f>
        <v>37.051379714304993</v>
      </c>
      <c r="DZ13" s="6">
        <f>IFERROR(INDEX(Sales!$D$5:$ABF$18,MATCH(UsagePerHour!$B13,Sales!$C$5:$C$18,0),MATCH(UsagePerHour!DZ$4,Sales!$D$3:$ABF$3,0))/DZ$2*INDEX(Usage!$D$5:$ABF$11,MATCH(UsagePerHour!$B$4,Usage!$C$5:$C$11,0),MATCH(UsagePerHour!DZ$4,Usage!$D$3:$ABF$3,0)),"")</f>
        <v>41.970043998891875</v>
      </c>
      <c r="EA13" s="6">
        <f>IFERROR(INDEX(Sales!$D$5:$ABF$18,MATCH(UsagePerHour!$B13,Sales!$C$5:$C$18,0),MATCH(UsagePerHour!EA$4,Sales!$D$3:$ABF$3,0))/EA$2*INDEX(Usage!$D$5:$ABF$11,MATCH(UsagePerHour!$B$4,Usage!$C$5:$C$11,0),MATCH(UsagePerHour!EA$4,Usage!$D$3:$ABF$3,0)),"")</f>
        <v>42.061901677742192</v>
      </c>
      <c r="EB13" s="6">
        <f>IFERROR(INDEX(Sales!$D$5:$ABF$18,MATCH(UsagePerHour!$B13,Sales!$C$5:$C$18,0),MATCH(UsagePerHour!EB$4,Sales!$D$3:$ABF$3,0))/EB$2*INDEX(Usage!$D$5:$ABF$11,MATCH(UsagePerHour!$B$4,Usage!$C$5:$C$11,0),MATCH(UsagePerHour!EB$4,Usage!$D$3:$ABF$3,0)),"")</f>
        <v>14.889279886484569</v>
      </c>
      <c r="EC13" s="6">
        <f>IFERROR(INDEX(Sales!$D$5:$ABF$18,MATCH(UsagePerHour!$B13,Sales!$C$5:$C$18,0),MATCH(UsagePerHour!EC$4,Sales!$D$3:$ABF$3,0))/EC$2*INDEX(Usage!$D$5:$ABF$11,MATCH(UsagePerHour!$B$4,Usage!$C$5:$C$11,0),MATCH(UsagePerHour!EC$4,Usage!$D$3:$ABF$3,0)),"")</f>
        <v>103.87571497412473</v>
      </c>
      <c r="ED13" s="6">
        <f>IFERROR(INDEX(Sales!$D$5:$ABF$18,MATCH(UsagePerHour!$B13,Sales!$C$5:$C$18,0),MATCH(UsagePerHour!ED$4,Sales!$D$3:$ABF$3,0))/ED$2*INDEX(Usage!$D$5:$ABF$11,MATCH(UsagePerHour!$B$4,Usage!$C$5:$C$11,0),MATCH(UsagePerHour!ED$4,Usage!$D$3:$ABF$3,0)),"")</f>
        <v>29.295004580951964</v>
      </c>
      <c r="EE13" s="6">
        <f>IFERROR(INDEX(Sales!$D$5:$ABF$18,MATCH(UsagePerHour!$B13,Sales!$C$5:$C$18,0),MATCH(UsagePerHour!EE$4,Sales!$D$3:$ABF$3,0))/EE$2*INDEX(Usage!$D$5:$ABF$11,MATCH(UsagePerHour!$B$4,Usage!$C$5:$C$11,0),MATCH(UsagePerHour!EE$4,Usage!$D$3:$ABF$3,0)),"")</f>
        <v>453.01270562841347</v>
      </c>
      <c r="EF13" s="6">
        <f>IFERROR(INDEX(Sales!$D$5:$ABF$18,MATCH(UsagePerHour!$B13,Sales!$C$5:$C$18,0),MATCH(UsagePerHour!EF$4,Sales!$D$3:$ABF$3,0))/EF$2*INDEX(Usage!$D$5:$ABF$11,MATCH(UsagePerHour!$B$4,Usage!$C$5:$C$11,0),MATCH(UsagePerHour!EF$4,Usage!$D$3:$ABF$3,0)),"")</f>
        <v>33.545476052529935</v>
      </c>
      <c r="EG13" s="6">
        <f>IFERROR(INDEX(Sales!$D$5:$ABF$18,MATCH(UsagePerHour!$B13,Sales!$C$5:$C$18,0),MATCH(UsagePerHour!EG$4,Sales!$D$3:$ABF$3,0))/EG$2*INDEX(Usage!$D$5:$ABF$11,MATCH(UsagePerHour!$B$4,Usage!$C$5:$C$11,0),MATCH(UsagePerHour!EG$4,Usage!$D$3:$ABF$3,0)),"")</f>
        <v>36.542243604761602</v>
      </c>
      <c r="EH13" s="6">
        <f>IFERROR(INDEX(Sales!$D$5:$ABF$18,MATCH(UsagePerHour!$B13,Sales!$C$5:$C$18,0),MATCH(UsagePerHour!EH$4,Sales!$D$3:$ABF$3,0))/EH$2*INDEX(Usage!$D$5:$ABF$11,MATCH(UsagePerHour!$B$4,Usage!$C$5:$C$11,0),MATCH(UsagePerHour!EH$4,Usage!$D$3:$ABF$3,0)),"")</f>
        <v>50.716644474034624</v>
      </c>
      <c r="EI13" s="6">
        <f>IFERROR(INDEX(Sales!$D$5:$ABF$18,MATCH(UsagePerHour!$B13,Sales!$C$5:$C$18,0),MATCH(UsagePerHour!EI$4,Sales!$D$3:$ABF$3,0))/EI$2*INDEX(Usage!$D$5:$ABF$11,MATCH(UsagePerHour!$B$4,Usage!$C$5:$C$11,0),MATCH(UsagePerHour!EI$4,Usage!$D$3:$ABF$3,0)),"")</f>
        <v>123.92907225625508</v>
      </c>
      <c r="EJ13" s="6">
        <f>IFERROR(INDEX(Sales!$D$5:$ABF$18,MATCH(UsagePerHour!$B13,Sales!$C$5:$C$18,0),MATCH(UsagePerHour!EJ$4,Sales!$D$3:$ABF$3,0))/EJ$2*INDEX(Usage!$D$5:$ABF$11,MATCH(UsagePerHour!$B$4,Usage!$C$5:$C$11,0),MATCH(UsagePerHour!EJ$4,Usage!$D$3:$ABF$3,0)),"")</f>
        <v>14.540202214732787</v>
      </c>
      <c r="EK13" s="6">
        <f>IFERROR(INDEX(Sales!$D$5:$ABF$18,MATCH(UsagePerHour!$B13,Sales!$C$5:$C$18,0),MATCH(UsagePerHour!EK$4,Sales!$D$3:$ABF$3,0))/EK$2*INDEX(Usage!$D$5:$ABF$11,MATCH(UsagePerHour!$B$4,Usage!$C$5:$C$11,0),MATCH(UsagePerHour!EK$4,Usage!$D$3:$ABF$3,0)),"")</f>
        <v>41.191721380591005</v>
      </c>
      <c r="EL13" s="6">
        <f>IFERROR(INDEX(Sales!$D$5:$ABF$18,MATCH(UsagePerHour!$B13,Sales!$C$5:$C$18,0),MATCH(UsagePerHour!EL$4,Sales!$D$3:$ABF$3,0))/EL$2*INDEX(Usage!$D$5:$ABF$11,MATCH(UsagePerHour!$B$4,Usage!$C$5:$C$11,0),MATCH(UsagePerHour!EL$4,Usage!$D$3:$ABF$3,0)),"")</f>
        <v>482.84339455215252</v>
      </c>
      <c r="EM13" s="6">
        <f>IFERROR(INDEX(Sales!$D$5:$ABF$18,MATCH(UsagePerHour!$B13,Sales!$C$5:$C$18,0),MATCH(UsagePerHour!EM$4,Sales!$D$3:$ABF$3,0))/EM$2*INDEX(Usage!$D$5:$ABF$11,MATCH(UsagePerHour!$B$4,Usage!$C$5:$C$11,0),MATCH(UsagePerHour!EM$4,Usage!$D$3:$ABF$3,0)),"")</f>
        <v>53.877970304336273</v>
      </c>
      <c r="EN13" s="6">
        <f>IFERROR(INDEX(Sales!$D$5:$ABF$18,MATCH(UsagePerHour!$B13,Sales!$C$5:$C$18,0),MATCH(UsagePerHour!EN$4,Sales!$D$3:$ABF$3,0))/EN$2*INDEX(Usage!$D$5:$ABF$11,MATCH(UsagePerHour!$B$4,Usage!$C$5:$C$11,0),MATCH(UsagePerHour!EN$4,Usage!$D$3:$ABF$3,0)),"")</f>
        <v>64.646345714396375</v>
      </c>
      <c r="EO13" s="6">
        <f>IFERROR(INDEX(Sales!$D$5:$ABF$18,MATCH(UsagePerHour!$B13,Sales!$C$5:$C$18,0),MATCH(UsagePerHour!EO$4,Sales!$D$3:$ABF$3,0))/EO$2*INDEX(Usage!$D$5:$ABF$11,MATCH(UsagePerHour!$B$4,Usage!$C$5:$C$11,0),MATCH(UsagePerHour!EO$4,Usage!$D$3:$ABF$3,0)),"")</f>
        <v>32.942711166195572</v>
      </c>
      <c r="EP13" s="6">
        <f>IFERROR(INDEX(Sales!$D$5:$ABF$18,MATCH(UsagePerHour!$B13,Sales!$C$5:$C$18,0),MATCH(UsagePerHour!EP$4,Sales!$D$3:$ABF$3,0))/EP$2*INDEX(Usage!$D$5:$ABF$11,MATCH(UsagePerHour!$B$4,Usage!$C$5:$C$11,0),MATCH(UsagePerHour!EP$4,Usage!$D$3:$ABF$3,0)),"")</f>
        <v>108.95406373967536</v>
      </c>
      <c r="EQ13" s="6">
        <f>IFERROR(INDEX(Sales!$D$5:$ABF$18,MATCH(UsagePerHour!$B13,Sales!$C$5:$C$18,0),MATCH(UsagePerHour!EQ$4,Sales!$D$3:$ABF$3,0))/EQ$2*INDEX(Usage!$D$5:$ABF$11,MATCH(UsagePerHour!$B$4,Usage!$C$5:$C$11,0),MATCH(UsagePerHour!EQ$4,Usage!$D$3:$ABF$3,0)),"")</f>
        <v>43.465045592705167</v>
      </c>
      <c r="ER13" s="6">
        <f>IFERROR(INDEX(Sales!$D$5:$ABF$18,MATCH(UsagePerHour!$B13,Sales!$C$5:$C$18,0),MATCH(UsagePerHour!ER$4,Sales!$D$3:$ABF$3,0))/ER$2*INDEX(Usage!$D$5:$ABF$11,MATCH(UsagePerHour!$B$4,Usage!$C$5:$C$11,0),MATCH(UsagePerHour!ER$4,Usage!$D$3:$ABF$3,0)),"")</f>
        <v>68.733586457838953</v>
      </c>
      <c r="ES13" s="6">
        <f>IFERROR(INDEX(Sales!$D$5:$ABF$18,MATCH(UsagePerHour!$B13,Sales!$C$5:$C$18,0),MATCH(UsagePerHour!ES$4,Sales!$D$3:$ABF$3,0))/ES$2*INDEX(Usage!$D$5:$ABF$11,MATCH(UsagePerHour!$B$4,Usage!$C$5:$C$11,0),MATCH(UsagePerHour!ES$4,Usage!$D$3:$ABF$3,0)),"")</f>
        <v>399.78448808432921</v>
      </c>
      <c r="ET13" s="6">
        <f>IFERROR(INDEX(Sales!$D$5:$ABF$18,MATCH(UsagePerHour!$B13,Sales!$C$5:$C$18,0),MATCH(UsagePerHour!ET$4,Sales!$D$3:$ABF$3,0))/ET$2*INDEX(Usage!$D$5:$ABF$11,MATCH(UsagePerHour!$B$4,Usage!$C$5:$C$11,0),MATCH(UsagePerHour!ET$4,Usage!$D$3:$ABF$3,0)),"")</f>
        <v>41.322600136776501</v>
      </c>
      <c r="EU13" s="6">
        <f>IFERROR(INDEX(Sales!$D$5:$ABF$18,MATCH(UsagePerHour!$B13,Sales!$C$5:$C$18,0),MATCH(UsagePerHour!EU$4,Sales!$D$3:$ABF$3,0))/EU$2*INDEX(Usage!$D$5:$ABF$11,MATCH(UsagePerHour!$B$4,Usage!$C$5:$C$11,0),MATCH(UsagePerHour!EU$4,Usage!$D$3:$ABF$3,0)),"")</f>
        <v>101.73735006582973</v>
      </c>
      <c r="EV13" s="6">
        <f>IFERROR(INDEX(Sales!$D$5:$ABF$18,MATCH(UsagePerHour!$B13,Sales!$C$5:$C$18,0),MATCH(UsagePerHour!EV$4,Sales!$D$3:$ABF$3,0))/EV$2*INDEX(Usage!$D$5:$ABF$11,MATCH(UsagePerHour!$B$4,Usage!$C$5:$C$11,0),MATCH(UsagePerHour!EV$4,Usage!$D$3:$ABF$3,0)),"")</f>
        <v>45.616381341551751</v>
      </c>
      <c r="EW13" s="6">
        <f>IFERROR(INDEX(Sales!$D$5:$ABF$18,MATCH(UsagePerHour!$B13,Sales!$C$5:$C$18,0),MATCH(UsagePerHour!EW$4,Sales!$D$3:$ABF$3,0))/EW$2*INDEX(Usage!$D$5:$ABF$11,MATCH(UsagePerHour!$B$4,Usage!$C$5:$C$11,0),MATCH(UsagePerHour!EW$4,Usage!$D$3:$ABF$3,0)),"")</f>
        <v>155.92492044835595</v>
      </c>
      <c r="EX13" s="6">
        <f>IFERROR(INDEX(Sales!$D$5:$ABF$18,MATCH(UsagePerHour!$B13,Sales!$C$5:$C$18,0),MATCH(UsagePerHour!EX$4,Sales!$D$3:$ABF$3,0))/EX$2*INDEX(Usage!$D$5:$ABF$11,MATCH(UsagePerHour!$B$4,Usage!$C$5:$C$11,0),MATCH(UsagePerHour!EX$4,Usage!$D$3:$ABF$3,0)),"")</f>
        <v>21.783230759688212</v>
      </c>
      <c r="EY13" s="6">
        <f>IFERROR(INDEX(Sales!$D$5:$ABF$18,MATCH(UsagePerHour!$B13,Sales!$C$5:$C$18,0),MATCH(UsagePerHour!EY$4,Sales!$D$3:$ABF$3,0))/EY$2*INDEX(Usage!$D$5:$ABF$11,MATCH(UsagePerHour!$B$4,Usage!$C$5:$C$11,0),MATCH(UsagePerHour!EY$4,Usage!$D$3:$ABF$3,0)),"")</f>
        <v>39.820727261817254</v>
      </c>
      <c r="EZ13" s="6">
        <f>IFERROR(INDEX(Sales!$D$5:$ABF$18,MATCH(UsagePerHour!$B13,Sales!$C$5:$C$18,0),MATCH(UsagePerHour!EZ$4,Sales!$D$3:$ABF$3,0))/EZ$2*INDEX(Usage!$D$5:$ABF$11,MATCH(UsagePerHour!$B$4,Usage!$C$5:$C$11,0),MATCH(UsagePerHour!EZ$4,Usage!$D$3:$ABF$3,0)),"")</f>
        <v>368.37039383977043</v>
      </c>
      <c r="FA13" s="6">
        <f>IFERROR(INDEX(Sales!$D$5:$ABF$18,MATCH(UsagePerHour!$B13,Sales!$C$5:$C$18,0),MATCH(UsagePerHour!FA$4,Sales!$D$3:$ABF$3,0))/FA$2*INDEX(Usage!$D$5:$ABF$11,MATCH(UsagePerHour!$B$4,Usage!$C$5:$C$11,0),MATCH(UsagePerHour!FA$4,Usage!$D$3:$ABF$3,0)),"")</f>
        <v>59.055401283743805</v>
      </c>
      <c r="FB13" s="6">
        <f>IFERROR(INDEX(Sales!$D$5:$ABF$18,MATCH(UsagePerHour!$B13,Sales!$C$5:$C$18,0),MATCH(UsagePerHour!FB$4,Sales!$D$3:$ABF$3,0))/FB$2*INDEX(Usage!$D$5:$ABF$11,MATCH(UsagePerHour!$B$4,Usage!$C$5:$C$11,0),MATCH(UsagePerHour!FB$4,Usage!$D$3:$ABF$3,0)),"")</f>
        <v>19.932073011007947</v>
      </c>
      <c r="FC13" s="6">
        <f>IFERROR(INDEX(Sales!$D$5:$ABF$18,MATCH(UsagePerHour!$B13,Sales!$C$5:$C$18,0),MATCH(UsagePerHour!FC$4,Sales!$D$3:$ABF$3,0))/FC$2*INDEX(Usage!$D$5:$ABF$11,MATCH(UsagePerHour!$B$4,Usage!$C$5:$C$11,0),MATCH(UsagePerHour!FC$4,Usage!$D$3:$ABF$3,0)),"")</f>
        <v>31.074528660002532</v>
      </c>
      <c r="FD13" s="6">
        <f>IFERROR(INDEX(Sales!$D$5:$ABF$18,MATCH(UsagePerHour!$B13,Sales!$C$5:$C$18,0),MATCH(UsagePerHour!FD$4,Sales!$D$3:$ABF$3,0))/FD$2*INDEX(Usage!$D$5:$ABF$11,MATCH(UsagePerHour!$B$4,Usage!$C$5:$C$11,0),MATCH(UsagePerHour!FD$4,Usage!$D$3:$ABF$3,0)),"")</f>
        <v>8.7458923086836062</v>
      </c>
      <c r="FE13" s="6">
        <f>IFERROR(INDEX(Sales!$D$5:$ABF$18,MATCH(UsagePerHour!$B13,Sales!$C$5:$C$18,0),MATCH(UsagePerHour!FE$4,Sales!$D$3:$ABF$3,0))/FE$2*INDEX(Usage!$D$5:$ABF$11,MATCH(UsagePerHour!$B$4,Usage!$C$5:$C$11,0),MATCH(UsagePerHour!FE$4,Usage!$D$3:$ABF$3,0)),"")</f>
        <v>60.054862355432476</v>
      </c>
      <c r="FF13" s="6">
        <f>IFERROR(INDEX(Sales!$D$5:$ABF$18,MATCH(UsagePerHour!$B13,Sales!$C$5:$C$18,0),MATCH(UsagePerHour!FF$4,Sales!$D$3:$ABF$3,0))/FF$2*INDEX(Usage!$D$5:$ABF$11,MATCH(UsagePerHour!$B$4,Usage!$C$5:$C$11,0),MATCH(UsagePerHour!FF$4,Usage!$D$3:$ABF$3,0)),"")</f>
        <v>23.512325583944406</v>
      </c>
      <c r="FG13" s="6">
        <f>IFERROR(INDEX(Sales!$D$5:$ABF$18,MATCH(UsagePerHour!$B13,Sales!$C$5:$C$18,0),MATCH(UsagePerHour!FG$4,Sales!$D$3:$ABF$3,0))/FG$2*INDEX(Usage!$D$5:$ABF$11,MATCH(UsagePerHour!$B$4,Usage!$C$5:$C$11,0),MATCH(UsagePerHour!FG$4,Usage!$D$3:$ABF$3,0)),"")</f>
        <v>185.03176246078212</v>
      </c>
      <c r="FH13" s="6">
        <f>IFERROR(INDEX(Sales!$D$5:$ABF$18,MATCH(UsagePerHour!$B13,Sales!$C$5:$C$18,0),MATCH(UsagePerHour!FH$4,Sales!$D$3:$ABF$3,0))/FH$2*INDEX(Usage!$D$5:$ABF$11,MATCH(UsagePerHour!$B$4,Usage!$C$5:$C$11,0),MATCH(UsagePerHour!FH$4,Usage!$D$3:$ABF$3,0)),"")</f>
        <v>24.016956941317037</v>
      </c>
      <c r="FI13" s="6">
        <f>IFERROR(INDEX(Sales!$D$5:$ABF$18,MATCH(UsagePerHour!$B13,Sales!$C$5:$C$18,0),MATCH(UsagePerHour!FI$4,Sales!$D$3:$ABF$3,0))/FI$2*INDEX(Usage!$D$5:$ABF$11,MATCH(UsagePerHour!$B$4,Usage!$C$5:$C$11,0),MATCH(UsagePerHour!FI$4,Usage!$D$3:$ABF$3,0)),"")</f>
        <v>47.485837120078365</v>
      </c>
      <c r="FJ13" s="6">
        <f>IFERROR(INDEX(Sales!$D$5:$ABF$18,MATCH(UsagePerHour!$B13,Sales!$C$5:$C$18,0),MATCH(UsagePerHour!FJ$4,Sales!$D$3:$ABF$3,0))/FJ$2*INDEX(Usage!$D$5:$ABF$11,MATCH(UsagePerHour!$B$4,Usage!$C$5:$C$11,0),MATCH(UsagePerHour!FJ$4,Usage!$D$3:$ABF$3,0)),"")</f>
        <v>34.320404479877602</v>
      </c>
      <c r="FK13" s="6">
        <f>IFERROR(INDEX(Sales!$D$5:$ABF$18,MATCH(UsagePerHour!$B13,Sales!$C$5:$C$18,0),MATCH(UsagePerHour!FK$4,Sales!$D$3:$ABF$3,0))/FK$2*INDEX(Usage!$D$5:$ABF$11,MATCH(UsagePerHour!$B$4,Usage!$C$5:$C$11,0),MATCH(UsagePerHour!FK$4,Usage!$D$3:$ABF$3,0)),"")</f>
        <v>59.43723095076809</v>
      </c>
      <c r="FL13" s="6">
        <f>IFERROR(INDEX(Sales!$D$5:$ABF$18,MATCH(UsagePerHour!$B13,Sales!$C$5:$C$18,0),MATCH(UsagePerHour!FL$4,Sales!$D$3:$ABF$3,0))/FL$2*INDEX(Usage!$D$5:$ABF$11,MATCH(UsagePerHour!$B$4,Usage!$C$5:$C$11,0),MATCH(UsagePerHour!FL$4,Usage!$D$3:$ABF$3,0)),"")</f>
        <v>36.382685038704459</v>
      </c>
      <c r="FM13" s="6">
        <f>IFERROR(INDEX(Sales!$D$5:$ABF$18,MATCH(UsagePerHour!$B13,Sales!$C$5:$C$18,0),MATCH(UsagePerHour!FM$4,Sales!$D$3:$ABF$3,0))/FM$2*INDEX(Usage!$D$5:$ABF$11,MATCH(UsagePerHour!$B$4,Usage!$C$5:$C$11,0),MATCH(UsagePerHour!FM$4,Usage!$D$3:$ABF$3,0)),"")</f>
        <v>68.03427582166438</v>
      </c>
      <c r="FN13" s="6">
        <f>IFERROR(INDEX(Sales!$D$5:$ABF$18,MATCH(UsagePerHour!$B13,Sales!$C$5:$C$18,0),MATCH(UsagePerHour!FN$4,Sales!$D$3:$ABF$3,0))/FN$2*INDEX(Usage!$D$5:$ABF$11,MATCH(UsagePerHour!$B$4,Usage!$C$5:$C$11,0),MATCH(UsagePerHour!FN$4,Usage!$D$3:$ABF$3,0)),"")</f>
        <v>235.79196015462782</v>
      </c>
      <c r="FO13" s="6">
        <f>IFERROR(INDEX(Sales!$D$5:$ABF$18,MATCH(UsagePerHour!$B13,Sales!$C$5:$C$18,0),MATCH(UsagePerHour!FO$4,Sales!$D$3:$ABF$3,0))/FO$2*INDEX(Usage!$D$5:$ABF$11,MATCH(UsagePerHour!$B$4,Usage!$C$5:$C$11,0),MATCH(UsagePerHour!FO$4,Usage!$D$3:$ABF$3,0)),"")</f>
        <v>73.460193652501346</v>
      </c>
      <c r="FP13" s="6">
        <f>IFERROR(INDEX(Sales!$D$5:$ABF$18,MATCH(UsagePerHour!$B13,Sales!$C$5:$C$18,0),MATCH(UsagePerHour!FP$4,Sales!$D$3:$ABF$3,0))/FP$2*INDEX(Usage!$D$5:$ABF$11,MATCH(UsagePerHour!$B$4,Usage!$C$5:$C$11,0),MATCH(UsagePerHour!FP$4,Usage!$D$3:$ABF$3,0)),"")</f>
        <v>57.008581258964227</v>
      </c>
      <c r="FQ13" s="6">
        <f>IFERROR(INDEX(Sales!$D$5:$ABF$18,MATCH(UsagePerHour!$B13,Sales!$C$5:$C$18,0),MATCH(UsagePerHour!FQ$4,Sales!$D$3:$ABF$3,0))/FQ$2*INDEX(Usage!$D$5:$ABF$11,MATCH(UsagePerHour!$B$4,Usage!$C$5:$C$11,0),MATCH(UsagePerHour!FQ$4,Usage!$D$3:$ABF$3,0)),"")</f>
        <v>40.895600167406947</v>
      </c>
      <c r="FR13" s="6">
        <f>IFERROR(INDEX(Sales!$D$5:$ABF$18,MATCH(UsagePerHour!$B13,Sales!$C$5:$C$18,0),MATCH(UsagePerHour!FR$4,Sales!$D$3:$ABF$3,0))/FR$2*INDEX(Usage!$D$5:$ABF$11,MATCH(UsagePerHour!$B$4,Usage!$C$5:$C$11,0),MATCH(UsagePerHour!FR$4,Usage!$D$3:$ABF$3,0)),"")</f>
        <v>92.654835137795274</v>
      </c>
      <c r="FS13" s="6">
        <f>IFERROR(INDEX(Sales!$D$5:$ABF$18,MATCH(UsagePerHour!$B13,Sales!$C$5:$C$18,0),MATCH(UsagePerHour!FS$4,Sales!$D$3:$ABF$3,0))/FS$2*INDEX(Usage!$D$5:$ABF$11,MATCH(UsagePerHour!$B$4,Usage!$C$5:$C$11,0),MATCH(UsagePerHour!FS$4,Usage!$D$3:$ABF$3,0)),"")</f>
        <v>65.879692609548727</v>
      </c>
      <c r="FT13" s="6">
        <f>IFERROR(INDEX(Sales!$D$5:$ABF$18,MATCH(UsagePerHour!$B13,Sales!$C$5:$C$18,0),MATCH(UsagePerHour!FT$4,Sales!$D$3:$ABF$3,0))/FT$2*INDEX(Usage!$D$5:$ABF$11,MATCH(UsagePerHour!$B$4,Usage!$C$5:$C$11,0),MATCH(UsagePerHour!FT$4,Usage!$D$3:$ABF$3,0)),"")</f>
        <v>55.886624502225352</v>
      </c>
      <c r="FU13" s="6">
        <f>IFERROR(INDEX(Sales!$D$5:$ABF$18,MATCH(UsagePerHour!$B13,Sales!$C$5:$C$18,0),MATCH(UsagePerHour!FU$4,Sales!$D$3:$ABF$3,0))/FU$2*INDEX(Usage!$D$5:$ABF$11,MATCH(UsagePerHour!$B$4,Usage!$C$5:$C$11,0),MATCH(UsagePerHour!FU$4,Usage!$D$3:$ABF$3,0)),"")</f>
        <v>342.55270596442836</v>
      </c>
      <c r="FV13" s="6">
        <f>IFERROR(INDEX(Sales!$D$5:$ABF$18,MATCH(UsagePerHour!$B13,Sales!$C$5:$C$18,0),MATCH(UsagePerHour!FV$4,Sales!$D$3:$ABF$3,0))/FV$2*INDEX(Usage!$D$5:$ABF$11,MATCH(UsagePerHour!$B$4,Usage!$C$5:$C$11,0),MATCH(UsagePerHour!FV$4,Usage!$D$3:$ABF$3,0)),"")</f>
        <v>42.16043442463009</v>
      </c>
      <c r="FW13" s="6">
        <f>IFERROR(INDEX(Sales!$D$5:$ABF$18,MATCH(UsagePerHour!$B13,Sales!$C$5:$C$18,0),MATCH(UsagePerHour!FW$4,Sales!$D$3:$ABF$3,0))/FW$2*INDEX(Usage!$D$5:$ABF$11,MATCH(UsagePerHour!$B$4,Usage!$C$5:$C$11,0),MATCH(UsagePerHour!FW$4,Usage!$D$3:$ABF$3,0)),"")</f>
        <v>64.400282052621336</v>
      </c>
      <c r="FX13" s="6">
        <f>IFERROR(INDEX(Sales!$D$5:$ABF$18,MATCH(UsagePerHour!$B13,Sales!$C$5:$C$18,0),MATCH(UsagePerHour!FX$4,Sales!$D$3:$ABF$3,0))/FX$2*INDEX(Usage!$D$5:$ABF$11,MATCH(UsagePerHour!$B$4,Usage!$C$5:$C$11,0),MATCH(UsagePerHour!FX$4,Usage!$D$3:$ABF$3,0)),"")</f>
        <v>39.934909733641696</v>
      </c>
      <c r="FY13" s="6">
        <f>IFERROR(INDEX(Sales!$D$5:$ABF$18,MATCH(UsagePerHour!$B13,Sales!$C$5:$C$18,0),MATCH(UsagePerHour!FY$4,Sales!$D$3:$ABF$3,0))/FY$2*INDEX(Usage!$D$5:$ABF$11,MATCH(UsagePerHour!$B$4,Usage!$C$5:$C$11,0),MATCH(UsagePerHour!FY$4,Usage!$D$3:$ABF$3,0)),"")</f>
        <v>66.003034974178732</v>
      </c>
      <c r="FZ13" s="6">
        <f>IFERROR(INDEX(Sales!$D$5:$ABF$18,MATCH(UsagePerHour!$B13,Sales!$C$5:$C$18,0),MATCH(UsagePerHour!FZ$4,Sales!$D$3:$ABF$3,0))/FZ$2*INDEX(Usage!$D$5:$ABF$11,MATCH(UsagePerHour!$B$4,Usage!$C$5:$C$11,0),MATCH(UsagePerHour!FZ$4,Usage!$D$3:$ABF$3,0)),"")</f>
        <v>53.714075186453215</v>
      </c>
      <c r="GA13" s="6">
        <f>IFERROR(INDEX(Sales!$D$5:$ABF$18,MATCH(UsagePerHour!$B13,Sales!$C$5:$C$18,0),MATCH(UsagePerHour!GA$4,Sales!$D$3:$ABF$3,0))/GA$2*INDEX(Usage!$D$5:$ABF$11,MATCH(UsagePerHour!$B$4,Usage!$C$5:$C$11,0),MATCH(UsagePerHour!GA$4,Usage!$D$3:$ABF$3,0)),"")</f>
        <v>64.171962908939364</v>
      </c>
      <c r="GB13" s="6">
        <f>IFERROR(INDEX(Sales!$D$5:$ABF$18,MATCH(UsagePerHour!$B13,Sales!$C$5:$C$18,0),MATCH(UsagePerHour!GB$4,Sales!$D$3:$ABF$3,0))/GB$2*INDEX(Usage!$D$5:$ABF$11,MATCH(UsagePerHour!$B$4,Usage!$C$5:$C$11,0),MATCH(UsagePerHour!GB$4,Usage!$D$3:$ABF$3,0)),"")</f>
        <v>443.68345804382687</v>
      </c>
      <c r="GC13" s="6">
        <f>IFERROR(INDEX(Sales!$D$5:$ABF$18,MATCH(UsagePerHour!$B13,Sales!$C$5:$C$18,0),MATCH(UsagePerHour!GC$4,Sales!$D$3:$ABF$3,0))/GC$2*INDEX(Usage!$D$5:$ABF$11,MATCH(UsagePerHour!$B$4,Usage!$C$5:$C$11,0),MATCH(UsagePerHour!GC$4,Usage!$D$3:$ABF$3,0)),"")</f>
        <v>42.948712183385986</v>
      </c>
      <c r="GD13" s="6">
        <f>IFERROR(INDEX(Sales!$D$5:$ABF$18,MATCH(UsagePerHour!$B13,Sales!$C$5:$C$18,0),MATCH(UsagePerHour!GD$4,Sales!$D$3:$ABF$3,0))/GD$2*INDEX(Usage!$D$5:$ABF$11,MATCH(UsagePerHour!$B$4,Usage!$C$5:$C$11,0),MATCH(UsagePerHour!GD$4,Usage!$D$3:$ABF$3,0)),"")</f>
        <v>58.320169125284295</v>
      </c>
      <c r="GE13" s="6">
        <f>IFERROR(INDEX(Sales!$D$5:$ABF$18,MATCH(UsagePerHour!$B13,Sales!$C$5:$C$18,0),MATCH(UsagePerHour!GE$4,Sales!$D$3:$ABF$3,0))/GE$2*INDEX(Usage!$D$5:$ABF$11,MATCH(UsagePerHour!$B$4,Usage!$C$5:$C$11,0),MATCH(UsagePerHour!GE$4,Usage!$D$3:$ABF$3,0)),"")</f>
        <v>114.26441966398485</v>
      </c>
      <c r="GF13" s="6">
        <f>IFERROR(INDEX(Sales!$D$5:$ABF$18,MATCH(UsagePerHour!$B13,Sales!$C$5:$C$18,0),MATCH(UsagePerHour!GF$4,Sales!$D$3:$ABF$3,0))/GF$2*INDEX(Usage!$D$5:$ABF$11,MATCH(UsagePerHour!$B$4,Usage!$C$5:$C$11,0),MATCH(UsagePerHour!GF$4,Usage!$D$3:$ABF$3,0)),"")</f>
        <v>114.3992405687704</v>
      </c>
      <c r="GG13" s="6">
        <f>IFERROR(INDEX(Sales!$D$5:$ABF$18,MATCH(UsagePerHour!$B13,Sales!$C$5:$C$18,0),MATCH(UsagePerHour!GG$4,Sales!$D$3:$ABF$3,0))/GG$2*INDEX(Usage!$D$5:$ABF$11,MATCH(UsagePerHour!$B$4,Usage!$C$5:$C$11,0),MATCH(UsagePerHour!GG$4,Usage!$D$3:$ABF$3,0)),"")</f>
        <v>45.094673424500336</v>
      </c>
      <c r="GH13" s="6">
        <f>IFERROR(INDEX(Sales!$D$5:$ABF$18,MATCH(UsagePerHour!$B13,Sales!$C$5:$C$18,0),MATCH(UsagePerHour!GH$4,Sales!$D$3:$ABF$3,0))/GH$2*INDEX(Usage!$D$5:$ABF$11,MATCH(UsagePerHour!$B$4,Usage!$C$5:$C$11,0),MATCH(UsagePerHour!GH$4,Usage!$D$3:$ABF$3,0)),"")</f>
        <v>63.509528310232291</v>
      </c>
      <c r="GI13" s="6">
        <f>IFERROR(INDEX(Sales!$D$5:$ABF$18,MATCH(UsagePerHour!$B13,Sales!$C$5:$C$18,0),MATCH(UsagePerHour!GI$4,Sales!$D$3:$ABF$3,0))/GI$2*INDEX(Usage!$D$5:$ABF$11,MATCH(UsagePerHour!$B$4,Usage!$C$5:$C$11,0),MATCH(UsagePerHour!GI$4,Usage!$D$3:$ABF$3,0)),"")</f>
        <v>530.81358363981735</v>
      </c>
      <c r="GJ13" s="6">
        <f>IFERROR(INDEX(Sales!$D$5:$ABF$18,MATCH(UsagePerHour!$B13,Sales!$C$5:$C$18,0),MATCH(UsagePerHour!GJ$4,Sales!$D$3:$ABF$3,0))/GJ$2*INDEX(Usage!$D$5:$ABF$11,MATCH(UsagePerHour!$B$4,Usage!$C$5:$C$11,0),MATCH(UsagePerHour!GJ$4,Usage!$D$3:$ABF$3,0)),"")</f>
        <v>55.475216188601188</v>
      </c>
      <c r="GK13" s="6">
        <f>IFERROR(INDEX(Sales!$D$5:$ABF$18,MATCH(UsagePerHour!$B13,Sales!$C$5:$C$18,0),MATCH(UsagePerHour!GK$4,Sales!$D$3:$ABF$3,0))/GK$2*INDEX(Usage!$D$5:$ABF$11,MATCH(UsagePerHour!$B$4,Usage!$C$5:$C$11,0),MATCH(UsagePerHour!GK$4,Usage!$D$3:$ABF$3,0)),"")</f>
        <v>54.819714643967842</v>
      </c>
      <c r="GL13" s="6">
        <f>IFERROR(INDEX(Sales!$D$5:$ABF$18,MATCH(UsagePerHour!$B13,Sales!$C$5:$C$18,0),MATCH(UsagePerHour!GL$4,Sales!$D$3:$ABF$3,0))/GL$2*INDEX(Usage!$D$5:$ABF$11,MATCH(UsagePerHour!$B$4,Usage!$C$5:$C$11,0),MATCH(UsagePerHour!GL$4,Usage!$D$3:$ABF$3,0)),"")</f>
        <v>36.476250522179072</v>
      </c>
      <c r="GM13" s="6">
        <f>IFERROR(INDEX(Sales!$D$5:$ABF$18,MATCH(UsagePerHour!$B13,Sales!$C$5:$C$18,0),MATCH(UsagePerHour!GM$4,Sales!$D$3:$ABF$3,0))/GM$2*INDEX(Usage!$D$5:$ABF$11,MATCH(UsagePerHour!$B$4,Usage!$C$5:$C$11,0),MATCH(UsagePerHour!GM$4,Usage!$D$3:$ABF$3,0)),"")</f>
        <v>82.826700585447455</v>
      </c>
      <c r="GN13" s="6">
        <f>IFERROR(INDEX(Sales!$D$5:$ABF$18,MATCH(UsagePerHour!$B13,Sales!$C$5:$C$18,0),MATCH(UsagePerHour!GN$4,Sales!$D$3:$ABF$3,0))/GN$2*INDEX(Usage!$D$5:$ABF$11,MATCH(UsagePerHour!$B$4,Usage!$C$5:$C$11,0),MATCH(UsagePerHour!GN$4,Usage!$D$3:$ABF$3,0)),"")</f>
        <v>44.291384322695109</v>
      </c>
      <c r="GO13" s="6">
        <f>IFERROR(INDEX(Sales!$D$5:$ABF$18,MATCH(UsagePerHour!$B13,Sales!$C$5:$C$18,0),MATCH(UsagePerHour!GO$4,Sales!$D$3:$ABF$3,0))/GO$2*INDEX(Usage!$D$5:$ABF$11,MATCH(UsagePerHour!$B$4,Usage!$C$5:$C$11,0),MATCH(UsagePerHour!GO$4,Usage!$D$3:$ABF$3,0)),"")</f>
        <v>61.594661332322339</v>
      </c>
      <c r="GP13" s="6">
        <f>IFERROR(INDEX(Sales!$D$5:$ABF$18,MATCH(UsagePerHour!$B13,Sales!$C$5:$C$18,0),MATCH(UsagePerHour!GP$4,Sales!$D$3:$ABF$3,0))/GP$2*INDEX(Usage!$D$5:$ABF$11,MATCH(UsagePerHour!$B$4,Usage!$C$5:$C$11,0),MATCH(UsagePerHour!GP$4,Usage!$D$3:$ABF$3,0)),"")</f>
        <v>37.118519515536228</v>
      </c>
      <c r="GQ13" s="6">
        <f>IFERROR(INDEX(Sales!$D$5:$ABF$18,MATCH(UsagePerHour!$B13,Sales!$C$5:$C$18,0),MATCH(UsagePerHour!GQ$4,Sales!$D$3:$ABF$3,0))/GQ$2*INDEX(Usage!$D$5:$ABF$11,MATCH(UsagePerHour!$B$4,Usage!$C$5:$C$11,0),MATCH(UsagePerHour!GQ$4,Usage!$D$3:$ABF$3,0)),"")</f>
        <v>77.821125854913191</v>
      </c>
      <c r="GR13" s="6">
        <f>IFERROR(INDEX(Sales!$D$5:$ABF$18,MATCH(UsagePerHour!$B13,Sales!$C$5:$C$18,0),MATCH(UsagePerHour!GR$4,Sales!$D$3:$ABF$3,0))/GR$2*INDEX(Usage!$D$5:$ABF$11,MATCH(UsagePerHour!$B$4,Usage!$C$5:$C$11,0),MATCH(UsagePerHour!GR$4,Usage!$D$3:$ABF$3,0)),"")</f>
        <v>54.290322083012576</v>
      </c>
      <c r="GS13" s="6">
        <f>IFERROR(INDEX(Sales!$D$5:$ABF$18,MATCH(UsagePerHour!$B13,Sales!$C$5:$C$18,0),MATCH(UsagePerHour!GS$4,Sales!$D$3:$ABF$3,0))/GS$2*INDEX(Usage!$D$5:$ABF$11,MATCH(UsagePerHour!$B$4,Usage!$C$5:$C$11,0),MATCH(UsagePerHour!GS$4,Usage!$D$3:$ABF$3,0)),"")</f>
        <v>36.450345092024541</v>
      </c>
      <c r="GT13" s="6">
        <f>IFERROR(INDEX(Sales!$D$5:$ABF$18,MATCH(UsagePerHour!$B13,Sales!$C$5:$C$18,0),MATCH(UsagePerHour!GT$4,Sales!$D$3:$ABF$3,0))/GT$2*INDEX(Usage!$D$5:$ABF$11,MATCH(UsagePerHour!$B$4,Usage!$C$5:$C$11,0),MATCH(UsagePerHour!GT$4,Usage!$D$3:$ABF$3,0)),"")</f>
        <v>46.2069370465126</v>
      </c>
      <c r="GU13" s="6">
        <f>IFERROR(INDEX(Sales!$D$5:$ABF$18,MATCH(UsagePerHour!$B13,Sales!$C$5:$C$18,0),MATCH(UsagePerHour!GU$4,Sales!$D$3:$ABF$3,0))/GU$2*INDEX(Usage!$D$5:$ABF$11,MATCH(UsagePerHour!$B$4,Usage!$C$5:$C$11,0),MATCH(UsagePerHour!GU$4,Usage!$D$3:$ABF$3,0)),"")</f>
        <v>71.57115465200441</v>
      </c>
      <c r="GV13" s="6">
        <f>IFERROR(INDEX(Sales!$D$5:$ABF$18,MATCH(UsagePerHour!$B13,Sales!$C$5:$C$18,0),MATCH(UsagePerHour!GV$4,Sales!$D$3:$ABF$3,0))/GV$2*INDEX(Usage!$D$5:$ABF$11,MATCH(UsagePerHour!$B$4,Usage!$C$5:$C$11,0),MATCH(UsagePerHour!GV$4,Usage!$D$3:$ABF$3,0)),"")</f>
        <v>25.905922319442091</v>
      </c>
      <c r="GW13" s="6">
        <f>IFERROR(INDEX(Sales!$D$5:$ABF$18,MATCH(UsagePerHour!$B13,Sales!$C$5:$C$18,0),MATCH(UsagePerHour!GW$4,Sales!$D$3:$ABF$3,0))/GW$2*INDEX(Usage!$D$5:$ABF$11,MATCH(UsagePerHour!$B$4,Usage!$C$5:$C$11,0),MATCH(UsagePerHour!GW$4,Usage!$D$3:$ABF$3,0)),"")</f>
        <v>634.32945499678965</v>
      </c>
      <c r="GX13" s="6">
        <f>IFERROR(INDEX(Sales!$D$5:$ABF$18,MATCH(UsagePerHour!$B13,Sales!$C$5:$C$18,0),MATCH(UsagePerHour!GX$4,Sales!$D$3:$ABF$3,0))/GX$2*INDEX(Usage!$D$5:$ABF$11,MATCH(UsagePerHour!$B$4,Usage!$C$5:$C$11,0),MATCH(UsagePerHour!GX$4,Usage!$D$3:$ABF$3,0)),"")</f>
        <v>23.840467147608368</v>
      </c>
      <c r="GY13" s="6">
        <f>IFERROR(INDEX(Sales!$D$5:$ABF$18,MATCH(UsagePerHour!$B13,Sales!$C$5:$C$18,0),MATCH(UsagePerHour!GY$4,Sales!$D$3:$ABF$3,0))/GY$2*INDEX(Usage!$D$5:$ABF$11,MATCH(UsagePerHour!$B$4,Usage!$C$5:$C$11,0),MATCH(UsagePerHour!GY$4,Usage!$D$3:$ABF$3,0)),"")</f>
        <v>116.34293351940758</v>
      </c>
      <c r="GZ13" s="6">
        <f>IFERROR(INDEX(Sales!$D$5:$ABF$18,MATCH(UsagePerHour!$B13,Sales!$C$5:$C$18,0),MATCH(UsagePerHour!GZ$4,Sales!$D$3:$ABF$3,0))/GZ$2*INDEX(Usage!$D$5:$ABF$11,MATCH(UsagePerHour!$B$4,Usage!$C$5:$C$11,0),MATCH(UsagePerHour!GZ$4,Usage!$D$3:$ABF$3,0)),"")</f>
        <v>141.21075449101798</v>
      </c>
      <c r="HA13" s="6">
        <f>IFERROR(INDEX(Sales!$D$5:$ABF$18,MATCH(UsagePerHour!$B13,Sales!$C$5:$C$18,0),MATCH(UsagePerHour!HA$4,Sales!$D$3:$ABF$3,0))/HA$2*INDEX(Usage!$D$5:$ABF$11,MATCH(UsagePerHour!$B$4,Usage!$C$5:$C$11,0),MATCH(UsagePerHour!HA$4,Usage!$D$3:$ABF$3,0)),"")</f>
        <v>95.4996360813237</v>
      </c>
      <c r="HB13" s="6">
        <f>IFERROR(INDEX(Sales!$D$5:$ABF$18,MATCH(UsagePerHour!$B13,Sales!$C$5:$C$18,0),MATCH(UsagePerHour!HB$4,Sales!$D$3:$ABF$3,0))/HB$2*INDEX(Usage!$D$5:$ABF$11,MATCH(UsagePerHour!$B$4,Usage!$C$5:$C$11,0),MATCH(UsagePerHour!HB$4,Usage!$D$3:$ABF$3,0)),"")</f>
        <v>53.708985897747759</v>
      </c>
      <c r="HC13" s="6">
        <f>IFERROR(INDEX(Sales!$D$5:$ABF$18,MATCH(UsagePerHour!$B13,Sales!$C$5:$C$18,0),MATCH(UsagePerHour!HC$4,Sales!$D$3:$ABF$3,0))/HC$2*INDEX(Usage!$D$5:$ABF$11,MATCH(UsagePerHour!$B$4,Usage!$C$5:$C$11,0),MATCH(UsagePerHour!HC$4,Usage!$D$3:$ABF$3,0)),"")</f>
        <v>41.339821935435722</v>
      </c>
      <c r="HD13" s="6">
        <f>IFERROR(INDEX(Sales!$D$5:$ABF$18,MATCH(UsagePerHour!$B13,Sales!$C$5:$C$18,0),MATCH(UsagePerHour!HD$4,Sales!$D$3:$ABF$3,0))/HD$2*INDEX(Usage!$D$5:$ABF$11,MATCH(UsagePerHour!$B$4,Usage!$C$5:$C$11,0),MATCH(UsagePerHour!HD$4,Usage!$D$3:$ABF$3,0)),"")</f>
        <v>457.24447548520931</v>
      </c>
      <c r="HE13" s="6">
        <f>IFERROR(INDEX(Sales!$D$5:$ABF$18,MATCH(UsagePerHour!$B13,Sales!$C$5:$C$18,0),MATCH(UsagePerHour!HE$4,Sales!$D$3:$ABF$3,0))/HE$2*INDEX(Usage!$D$5:$ABF$11,MATCH(UsagePerHour!$B$4,Usage!$C$5:$C$11,0),MATCH(UsagePerHour!HE$4,Usage!$D$3:$ABF$3,0)),"")</f>
        <v>54.846640765996035</v>
      </c>
      <c r="HF13" s="6">
        <f>IFERROR(INDEX(Sales!$D$5:$ABF$18,MATCH(UsagePerHour!$B13,Sales!$C$5:$C$18,0),MATCH(UsagePerHour!HF$4,Sales!$D$3:$ABF$3,0))/HF$2*INDEX(Usage!$D$5:$ABF$11,MATCH(UsagePerHour!$B$4,Usage!$C$5:$C$11,0),MATCH(UsagePerHour!HF$4,Usage!$D$3:$ABF$3,0)),"")</f>
        <v>58.64489228630994</v>
      </c>
      <c r="HG13" s="6">
        <f>IFERROR(INDEX(Sales!$D$5:$ABF$18,MATCH(UsagePerHour!$B13,Sales!$C$5:$C$18,0),MATCH(UsagePerHour!HG$4,Sales!$D$3:$ABF$3,0))/HG$2*INDEX(Usage!$D$5:$ABF$11,MATCH(UsagePerHour!$B$4,Usage!$C$5:$C$11,0),MATCH(UsagePerHour!HG$4,Usage!$D$3:$ABF$3,0)),"")</f>
        <v>34.521111659082699</v>
      </c>
      <c r="HH13" s="6">
        <f>IFERROR(INDEX(Sales!$D$5:$ABF$18,MATCH(UsagePerHour!$B13,Sales!$C$5:$C$18,0),MATCH(UsagePerHour!HH$4,Sales!$D$3:$ABF$3,0))/HH$2*INDEX(Usage!$D$5:$ABF$11,MATCH(UsagePerHour!$B$4,Usage!$C$5:$C$11,0),MATCH(UsagePerHour!HH$4,Usage!$D$3:$ABF$3,0)),"")</f>
        <v>126.09151965612966</v>
      </c>
      <c r="HI13" s="6">
        <f>IFERROR(INDEX(Sales!$D$5:$ABF$18,MATCH(UsagePerHour!$B13,Sales!$C$5:$C$18,0),MATCH(UsagePerHour!HI$4,Sales!$D$3:$ABF$3,0))/HI$2*INDEX(Usage!$D$5:$ABF$11,MATCH(UsagePerHour!$B$4,Usage!$C$5:$C$11,0),MATCH(UsagePerHour!HI$4,Usage!$D$3:$ABF$3,0)),"")</f>
        <v>62.90378429798745</v>
      </c>
      <c r="HJ13" s="6">
        <f>IFERROR(INDEX(Sales!$D$5:$ABF$18,MATCH(UsagePerHour!$B13,Sales!$C$5:$C$18,0),MATCH(UsagePerHour!HJ$4,Sales!$D$3:$ABF$3,0))/HJ$2*INDEX(Usage!$D$5:$ABF$11,MATCH(UsagePerHour!$B$4,Usage!$C$5:$C$11,0),MATCH(UsagePerHour!HJ$4,Usage!$D$3:$ABF$3,0)),"")</f>
        <v>29.184531627827106</v>
      </c>
      <c r="HK13" s="6">
        <f>IFERROR(INDEX(Sales!$D$5:$ABF$18,MATCH(UsagePerHour!$B13,Sales!$C$5:$C$18,0),MATCH(UsagePerHour!HK$4,Sales!$D$3:$ABF$3,0))/HK$2*INDEX(Usage!$D$5:$ABF$11,MATCH(UsagePerHour!$B$4,Usage!$C$5:$C$11,0),MATCH(UsagePerHour!HK$4,Usage!$D$3:$ABF$3,0)),"")</f>
        <v>298.52153566661485</v>
      </c>
      <c r="HL13" s="6">
        <f>IFERROR(INDEX(Sales!$D$5:$ABF$18,MATCH(UsagePerHour!$B13,Sales!$C$5:$C$18,0),MATCH(UsagePerHour!HL$4,Sales!$D$3:$ABF$3,0))/HL$2*INDEX(Usage!$D$5:$ABF$11,MATCH(UsagePerHour!$B$4,Usage!$C$5:$C$11,0),MATCH(UsagePerHour!HL$4,Usage!$D$3:$ABF$3,0)),"")</f>
        <v>32.613448217604322</v>
      </c>
      <c r="HM13" s="6">
        <f>IFERROR(INDEX(Sales!$D$5:$ABF$18,MATCH(UsagePerHour!$B13,Sales!$C$5:$C$18,0),MATCH(UsagePerHour!HM$4,Sales!$D$3:$ABF$3,0))/HM$2*INDEX(Usage!$D$5:$ABF$11,MATCH(UsagePerHour!$B$4,Usage!$C$5:$C$11,0),MATCH(UsagePerHour!HM$4,Usage!$D$3:$ABF$3,0)),"")</f>
        <v>53.685234086069713</v>
      </c>
      <c r="HN13" s="6">
        <f>IFERROR(INDEX(Sales!$D$5:$ABF$18,MATCH(UsagePerHour!$B13,Sales!$C$5:$C$18,0),MATCH(UsagePerHour!HN$4,Sales!$D$3:$ABF$3,0))/HN$2*INDEX(Usage!$D$5:$ABF$11,MATCH(UsagePerHour!$B$4,Usage!$C$5:$C$11,0),MATCH(UsagePerHour!HN$4,Usage!$D$3:$ABF$3,0)),"")</f>
        <v>67.379836651761067</v>
      </c>
      <c r="HO13" s="6">
        <f>IFERROR(INDEX(Sales!$D$5:$ABF$18,MATCH(UsagePerHour!$B13,Sales!$C$5:$C$18,0),MATCH(UsagePerHour!HO$4,Sales!$D$3:$ABF$3,0))/HO$2*INDEX(Usage!$D$5:$ABF$11,MATCH(UsagePerHour!$B$4,Usage!$C$5:$C$11,0),MATCH(UsagePerHour!HO$4,Usage!$D$3:$ABF$3,0)),"")</f>
        <v>109.84771012409828</v>
      </c>
      <c r="HP13" s="6">
        <f>IFERROR(INDEX(Sales!$D$5:$ABF$18,MATCH(UsagePerHour!$B13,Sales!$C$5:$C$18,0),MATCH(UsagePerHour!HP$4,Sales!$D$3:$ABF$3,0))/HP$2*INDEX(Usage!$D$5:$ABF$11,MATCH(UsagePerHour!$B$4,Usage!$C$5:$C$11,0),MATCH(UsagePerHour!HP$4,Usage!$D$3:$ABF$3,0)),"")</f>
        <v>40.332326334273752</v>
      </c>
      <c r="HQ13" s="6">
        <f>IFERROR(INDEX(Sales!$D$5:$ABF$18,MATCH(UsagePerHour!$B13,Sales!$C$5:$C$18,0),MATCH(UsagePerHour!HQ$4,Sales!$D$3:$ABF$3,0))/HQ$2*INDEX(Usage!$D$5:$ABF$11,MATCH(UsagePerHour!$B$4,Usage!$C$5:$C$11,0),MATCH(UsagePerHour!HQ$4,Usage!$D$3:$ABF$3,0)),"")</f>
        <v>45.023303341791006</v>
      </c>
      <c r="HR13" s="6">
        <f>IFERROR(INDEX(Sales!$D$5:$ABF$18,MATCH(UsagePerHour!$B13,Sales!$C$5:$C$18,0),MATCH(UsagePerHour!HR$4,Sales!$D$3:$ABF$3,0))/HR$2*INDEX(Usage!$D$5:$ABF$11,MATCH(UsagePerHour!$B$4,Usage!$C$5:$C$11,0),MATCH(UsagePerHour!HR$4,Usage!$D$3:$ABF$3,0)),"")</f>
        <v>459.55428440622774</v>
      </c>
      <c r="HS13" s="6">
        <f>IFERROR(INDEX(Sales!$D$5:$ABF$18,MATCH(UsagePerHour!$B13,Sales!$C$5:$C$18,0),MATCH(UsagePerHour!HS$4,Sales!$D$3:$ABF$3,0))/HS$2*INDEX(Usage!$D$5:$ABF$11,MATCH(UsagePerHour!$B$4,Usage!$C$5:$C$11,0),MATCH(UsagePerHour!HS$4,Usage!$D$3:$ABF$3,0)),"")</f>
        <v>66.026502956923395</v>
      </c>
      <c r="HT13" s="6">
        <f>IFERROR(INDEX(Sales!$D$5:$ABF$18,MATCH(UsagePerHour!$B13,Sales!$C$5:$C$18,0),MATCH(UsagePerHour!HT$4,Sales!$D$3:$ABF$3,0))/HT$2*INDEX(Usage!$D$5:$ABF$11,MATCH(UsagePerHour!$B$4,Usage!$C$5:$C$11,0),MATCH(UsagePerHour!HT$4,Usage!$D$3:$ABF$3,0)),"")</f>
        <v>40.804115388402089</v>
      </c>
      <c r="HU13" s="6">
        <f>IFERROR(INDEX(Sales!$D$5:$ABF$18,MATCH(UsagePerHour!$B13,Sales!$C$5:$C$18,0),MATCH(UsagePerHour!HU$4,Sales!$D$3:$ABF$3,0))/HU$2*INDEX(Usage!$D$5:$ABF$11,MATCH(UsagePerHour!$B$4,Usage!$C$5:$C$11,0),MATCH(UsagePerHour!HU$4,Usage!$D$3:$ABF$3,0)),"")</f>
        <v>48.530316905108606</v>
      </c>
      <c r="HV13" s="6">
        <f>IFERROR(INDEX(Sales!$D$5:$ABF$18,MATCH(UsagePerHour!$B13,Sales!$C$5:$C$18,0),MATCH(UsagePerHour!HV$4,Sales!$D$3:$ABF$3,0))/HV$2*INDEX(Usage!$D$5:$ABF$11,MATCH(UsagePerHour!$B$4,Usage!$C$5:$C$11,0),MATCH(UsagePerHour!HV$4,Usage!$D$3:$ABF$3,0)),"")</f>
        <v>96.898794187364729</v>
      </c>
      <c r="HW13" s="6">
        <f>IFERROR(INDEX(Sales!$D$5:$ABF$18,MATCH(UsagePerHour!$B13,Sales!$C$5:$C$18,0),MATCH(UsagePerHour!HW$4,Sales!$D$3:$ABF$3,0))/HW$2*INDEX(Usage!$D$5:$ABF$11,MATCH(UsagePerHour!$B$4,Usage!$C$5:$C$11,0),MATCH(UsagePerHour!HW$4,Usage!$D$3:$ABF$3,0)),"")</f>
        <v>118.93500408373814</v>
      </c>
      <c r="HX13" s="6">
        <f>IFERROR(INDEX(Sales!$D$5:$ABF$18,MATCH(UsagePerHour!$B13,Sales!$C$5:$C$18,0),MATCH(UsagePerHour!HX$4,Sales!$D$3:$ABF$3,0))/HX$2*INDEX(Usage!$D$5:$ABF$11,MATCH(UsagePerHour!$B$4,Usage!$C$5:$C$11,0),MATCH(UsagePerHour!HX$4,Usage!$D$3:$ABF$3,0)),"")</f>
        <v>45.551124767823154</v>
      </c>
      <c r="HY13" s="6">
        <f>IFERROR(INDEX(Sales!$D$5:$ABF$18,MATCH(UsagePerHour!$B13,Sales!$C$5:$C$18,0),MATCH(UsagePerHour!HY$4,Sales!$D$3:$ABF$3,0))/HY$2*INDEX(Usage!$D$5:$ABF$11,MATCH(UsagePerHour!$B$4,Usage!$C$5:$C$11,0),MATCH(UsagePerHour!HY$4,Usage!$D$3:$ABF$3,0)),"")</f>
        <v>642.7805272423667</v>
      </c>
      <c r="HZ13" s="6">
        <f>IFERROR(INDEX(Sales!$D$5:$ABF$18,MATCH(UsagePerHour!$B13,Sales!$C$5:$C$18,0),MATCH(UsagePerHour!HZ$4,Sales!$D$3:$ABF$3,0))/HZ$2*INDEX(Usage!$D$5:$ABF$11,MATCH(UsagePerHour!$B$4,Usage!$C$5:$C$11,0),MATCH(UsagePerHour!HZ$4,Usage!$D$3:$ABF$3,0)),"")</f>
        <v>50.704728500909326</v>
      </c>
      <c r="IA13" s="6">
        <f>IFERROR(INDEX(Sales!$D$5:$ABF$18,MATCH(UsagePerHour!$B13,Sales!$C$5:$C$18,0),MATCH(UsagePerHour!IA$4,Sales!$D$3:$ABF$3,0))/IA$2*INDEX(Usage!$D$5:$ABF$11,MATCH(UsagePerHour!$B$4,Usage!$C$5:$C$11,0),MATCH(UsagePerHour!IA$4,Usage!$D$3:$ABF$3,0)),"")</f>
        <v>47.266029611789264</v>
      </c>
      <c r="IB13" s="6">
        <f>IFERROR(INDEX(Sales!$D$5:$ABF$18,MATCH(UsagePerHour!$B13,Sales!$C$5:$C$18,0),MATCH(UsagePerHour!IB$4,Sales!$D$3:$ABF$3,0))/IB$2*INDEX(Usage!$D$5:$ABF$11,MATCH(UsagePerHour!$B$4,Usage!$C$5:$C$11,0),MATCH(UsagePerHour!IB$4,Usage!$D$3:$ABF$3,0)),"")</f>
        <v>42.942383766928842</v>
      </c>
      <c r="IC13" s="6">
        <f>IFERROR(INDEX(Sales!$D$5:$ABF$18,MATCH(UsagePerHour!$B13,Sales!$C$5:$C$18,0),MATCH(UsagePerHour!IC$4,Sales!$D$3:$ABF$3,0))/IC$2*INDEX(Usage!$D$5:$ABF$11,MATCH(UsagePerHour!$B$4,Usage!$C$5:$C$11,0),MATCH(UsagePerHour!IC$4,Usage!$D$3:$ABF$3,0)),"")</f>
        <v>136.22236548138559</v>
      </c>
      <c r="ID13" s="6">
        <f>IFERROR(INDEX(Sales!$D$5:$ABF$18,MATCH(UsagePerHour!$B13,Sales!$C$5:$C$18,0),MATCH(UsagePerHour!ID$4,Sales!$D$3:$ABF$3,0))/ID$2*INDEX(Usage!$D$5:$ABF$11,MATCH(UsagePerHour!$B$4,Usage!$C$5:$C$11,0),MATCH(UsagePerHour!ID$4,Usage!$D$3:$ABF$3,0)),"")</f>
        <v>61.625556027243022</v>
      </c>
      <c r="IE13" s="6">
        <f>IFERROR(INDEX(Sales!$D$5:$ABF$18,MATCH(UsagePerHour!$B13,Sales!$C$5:$C$18,0),MATCH(UsagePerHour!IE$4,Sales!$D$3:$ABF$3,0))/IE$2*INDEX(Usage!$D$5:$ABF$11,MATCH(UsagePerHour!$B$4,Usage!$C$5:$C$11,0),MATCH(UsagePerHour!IE$4,Usage!$D$3:$ABF$3,0)),"")</f>
        <v>26.336449725556427</v>
      </c>
      <c r="IF13" s="6">
        <f>IFERROR(INDEX(Sales!$D$5:$ABF$18,MATCH(UsagePerHour!$B13,Sales!$C$5:$C$18,0),MATCH(UsagePerHour!IF$4,Sales!$D$3:$ABF$3,0))/IF$2*INDEX(Usage!$D$5:$ABF$11,MATCH(UsagePerHour!$B$4,Usage!$C$5:$C$11,0),MATCH(UsagePerHour!IF$4,Usage!$D$3:$ABF$3,0)),"")</f>
        <v>529.98812961965837</v>
      </c>
      <c r="IG13" s="6">
        <f>IFERROR(INDEX(Sales!$D$5:$ABF$18,MATCH(UsagePerHour!$B13,Sales!$C$5:$C$18,0),MATCH(UsagePerHour!IG$4,Sales!$D$3:$ABF$3,0))/IG$2*INDEX(Usage!$D$5:$ABF$11,MATCH(UsagePerHour!$B$4,Usage!$C$5:$C$11,0),MATCH(UsagePerHour!IG$4,Usage!$D$3:$ABF$3,0)),"")</f>
        <v>75.448493552344189</v>
      </c>
      <c r="IH13" s="6">
        <f>IFERROR(INDEX(Sales!$D$5:$ABF$18,MATCH(UsagePerHour!$B13,Sales!$C$5:$C$18,0),MATCH(UsagePerHour!IH$4,Sales!$D$3:$ABF$3,0))/IH$2*INDEX(Usage!$D$5:$ABF$11,MATCH(UsagePerHour!$B$4,Usage!$C$5:$C$11,0),MATCH(UsagePerHour!IH$4,Usage!$D$3:$ABF$3,0)),"")</f>
        <v>36.149148366881391</v>
      </c>
      <c r="II13" s="6">
        <f>IFERROR(INDEX(Sales!$D$5:$ABF$18,MATCH(UsagePerHour!$B13,Sales!$C$5:$C$18,0),MATCH(UsagePerHour!II$4,Sales!$D$3:$ABF$3,0))/II$2*INDEX(Usage!$D$5:$ABF$11,MATCH(UsagePerHour!$B$4,Usage!$C$5:$C$11,0),MATCH(UsagePerHour!II$4,Usage!$D$3:$ABF$3,0)),"")</f>
        <v>55.97439549492438</v>
      </c>
      <c r="IJ13" s="6">
        <f>IFERROR(INDEX(Sales!$D$5:$ABF$18,MATCH(UsagePerHour!$B13,Sales!$C$5:$C$18,0),MATCH(UsagePerHour!IJ$4,Sales!$D$3:$ABF$3,0))/IJ$2*INDEX(Usage!$D$5:$ABF$11,MATCH(UsagePerHour!$B$4,Usage!$C$5:$C$11,0),MATCH(UsagePerHour!IJ$4,Usage!$D$3:$ABF$3,0)),"")</f>
        <v>120.21982058345695</v>
      </c>
      <c r="IK13" s="6">
        <f>IFERROR(INDEX(Sales!$D$5:$ABF$18,MATCH(UsagePerHour!$B13,Sales!$C$5:$C$18,0),MATCH(UsagePerHour!IK$4,Sales!$D$3:$ABF$3,0))/IK$2*INDEX(Usage!$D$5:$ABF$11,MATCH(UsagePerHour!$B$4,Usage!$C$5:$C$11,0),MATCH(UsagePerHour!IK$4,Usage!$D$3:$ABF$3,0)),"")</f>
        <v>47.255613749662871</v>
      </c>
      <c r="IL13" s="6">
        <f>IFERROR(INDEX(Sales!$D$5:$ABF$18,MATCH(UsagePerHour!$B13,Sales!$C$5:$C$18,0),MATCH(UsagePerHour!IL$4,Sales!$D$3:$ABF$3,0))/IL$2*INDEX(Usage!$D$5:$ABF$11,MATCH(UsagePerHour!$B$4,Usage!$C$5:$C$11,0),MATCH(UsagePerHour!IL$4,Usage!$D$3:$ABF$3,0)),"")</f>
        <v>46.179538061566674</v>
      </c>
      <c r="IM13" s="6">
        <f>IFERROR(INDEX(Sales!$D$5:$ABF$18,MATCH(UsagePerHour!$B13,Sales!$C$5:$C$18,0),MATCH(UsagePerHour!IM$4,Sales!$D$3:$ABF$3,0))/IM$2*INDEX(Usage!$D$5:$ABF$11,MATCH(UsagePerHour!$B$4,Usage!$C$5:$C$11,0),MATCH(UsagePerHour!IM$4,Usage!$D$3:$ABF$3,0)),"")</f>
        <v>404.41876509031403</v>
      </c>
      <c r="IN13" s="6">
        <f>IFERROR(INDEX(Sales!$D$5:$ABF$18,MATCH(UsagePerHour!$B13,Sales!$C$5:$C$18,0),MATCH(UsagePerHour!IN$4,Sales!$D$3:$ABF$3,0))/IN$2*INDEX(Usage!$D$5:$ABF$11,MATCH(UsagePerHour!$B$4,Usage!$C$5:$C$11,0),MATCH(UsagePerHour!IN$4,Usage!$D$3:$ABF$3,0)),"")</f>
        <v>69.704475751290772</v>
      </c>
      <c r="IO13" s="6">
        <f>IFERROR(INDEX(Sales!$D$5:$ABF$18,MATCH(UsagePerHour!$B13,Sales!$C$5:$C$18,0),MATCH(UsagePerHour!IO$4,Sales!$D$3:$ABF$3,0))/IO$2*INDEX(Usage!$D$5:$ABF$11,MATCH(UsagePerHour!$B$4,Usage!$C$5:$C$11,0),MATCH(UsagePerHour!IO$4,Usage!$D$3:$ABF$3,0)),"")</f>
        <v>75.807509396850207</v>
      </c>
      <c r="IP13" s="6">
        <f>IFERROR(INDEX(Sales!$D$5:$ABF$18,MATCH(UsagePerHour!$B13,Sales!$C$5:$C$18,0),MATCH(UsagePerHour!IP$4,Sales!$D$3:$ABF$3,0))/IP$2*INDEX(Usage!$D$5:$ABF$11,MATCH(UsagePerHour!$B$4,Usage!$C$5:$C$11,0),MATCH(UsagePerHour!IP$4,Usage!$D$3:$ABF$3,0)),"")</f>
        <v>43.916533240970075</v>
      </c>
      <c r="IQ13" s="6">
        <f>IFERROR(INDEX(Sales!$D$5:$ABF$18,MATCH(UsagePerHour!$B13,Sales!$C$5:$C$18,0),MATCH(UsagePerHour!IQ$4,Sales!$D$3:$ABF$3,0))/IQ$2*INDEX(Usage!$D$5:$ABF$11,MATCH(UsagePerHour!$B$4,Usage!$C$5:$C$11,0),MATCH(UsagePerHour!IQ$4,Usage!$D$3:$ABF$3,0)),"")</f>
        <v>132.73954585009056</v>
      </c>
      <c r="IR13" s="6">
        <f>IFERROR(INDEX(Sales!$D$5:$ABF$18,MATCH(UsagePerHour!$B13,Sales!$C$5:$C$18,0),MATCH(UsagePerHour!IR$4,Sales!$D$3:$ABF$3,0))/IR$2*INDEX(Usage!$D$5:$ABF$11,MATCH(UsagePerHour!$B$4,Usage!$C$5:$C$11,0),MATCH(UsagePerHour!IR$4,Usage!$D$3:$ABF$3,0)),"")</f>
        <v>53.134849807323484</v>
      </c>
      <c r="IS13" s="6">
        <f>IFERROR(INDEX(Sales!$D$5:$ABF$18,MATCH(UsagePerHour!$B13,Sales!$C$5:$C$18,0),MATCH(UsagePerHour!IS$4,Sales!$D$3:$ABF$3,0))/IS$2*INDEX(Usage!$D$5:$ABF$11,MATCH(UsagePerHour!$B$4,Usage!$C$5:$C$11,0),MATCH(UsagePerHour!IS$4,Usage!$D$3:$ABF$3,0)),"")</f>
        <v>33.942171453363251</v>
      </c>
      <c r="IT13" s="6">
        <f>IFERROR(INDEX(Sales!$D$5:$ABF$18,MATCH(UsagePerHour!$B13,Sales!$C$5:$C$18,0),MATCH(UsagePerHour!IT$4,Sales!$D$3:$ABF$3,0))/IT$2*INDEX(Usage!$D$5:$ABF$11,MATCH(UsagePerHour!$B$4,Usage!$C$5:$C$11,0),MATCH(UsagePerHour!IT$4,Usage!$D$3:$ABF$3,0)),"")</f>
        <v>254.58861526039561</v>
      </c>
      <c r="IU13" s="6">
        <f>IFERROR(INDEX(Sales!$D$5:$ABF$18,MATCH(UsagePerHour!$B13,Sales!$C$5:$C$18,0),MATCH(UsagePerHour!IU$4,Sales!$D$3:$ABF$3,0))/IU$2*INDEX(Usage!$D$5:$ABF$11,MATCH(UsagePerHour!$B$4,Usage!$C$5:$C$11,0),MATCH(UsagePerHour!IU$4,Usage!$D$3:$ABF$3,0)),"")</f>
        <v>20.644413048520757</v>
      </c>
      <c r="IV13" s="6">
        <f>IFERROR(INDEX(Sales!$D$5:$ABF$18,MATCH(UsagePerHour!$B13,Sales!$C$5:$C$18,0),MATCH(UsagePerHour!IV$4,Sales!$D$3:$ABF$3,0))/IV$2*INDEX(Usage!$D$5:$ABF$11,MATCH(UsagePerHour!$B$4,Usage!$C$5:$C$11,0),MATCH(UsagePerHour!IV$4,Usage!$D$3:$ABF$3,0)),"")</f>
        <v>21.09225803715001</v>
      </c>
      <c r="IW13" s="6">
        <f>IFERROR(INDEX(Sales!$D$5:$ABF$18,MATCH(UsagePerHour!$B13,Sales!$C$5:$C$18,0),MATCH(UsagePerHour!IW$4,Sales!$D$3:$ABF$3,0))/IW$2*INDEX(Usage!$D$5:$ABF$11,MATCH(UsagePerHour!$B$4,Usage!$C$5:$C$11,0),MATCH(UsagePerHour!IW$4,Usage!$D$3:$ABF$3,0)),"")</f>
        <v>24.787902904894548</v>
      </c>
      <c r="IX13" s="6">
        <f>IFERROR(INDEX(Sales!$D$5:$ABF$18,MATCH(UsagePerHour!$B13,Sales!$C$5:$C$18,0),MATCH(UsagePerHour!IX$4,Sales!$D$3:$ABF$3,0))/IX$2*INDEX(Usage!$D$5:$ABF$11,MATCH(UsagePerHour!$B$4,Usage!$C$5:$C$11,0),MATCH(UsagePerHour!IX$4,Usage!$D$3:$ABF$3,0)),"")</f>
        <v>120.78996788838447</v>
      </c>
      <c r="IY13" s="6">
        <f>IFERROR(INDEX(Sales!$D$5:$ABF$18,MATCH(UsagePerHour!$B13,Sales!$C$5:$C$18,0),MATCH(UsagePerHour!IY$4,Sales!$D$3:$ABF$3,0))/IY$2*INDEX(Usage!$D$5:$ABF$11,MATCH(UsagePerHour!$B$4,Usage!$C$5:$C$11,0),MATCH(UsagePerHour!IY$4,Usage!$D$3:$ABF$3,0)),"")</f>
        <v>44.668770944371751</v>
      </c>
      <c r="IZ13" s="6">
        <f>IFERROR(INDEX(Sales!$D$5:$ABF$18,MATCH(UsagePerHour!$B13,Sales!$C$5:$C$18,0),MATCH(UsagePerHour!IZ$4,Sales!$D$3:$ABF$3,0))/IZ$2*INDEX(Usage!$D$5:$ABF$11,MATCH(UsagePerHour!$B$4,Usage!$C$5:$C$11,0),MATCH(UsagePerHour!IZ$4,Usage!$D$3:$ABF$3,0)),"")</f>
        <v>62.490938489007412</v>
      </c>
      <c r="JA13" s="6">
        <f>IFERROR(INDEX(Sales!$D$5:$ABF$18,MATCH(UsagePerHour!$B13,Sales!$C$5:$C$18,0),MATCH(UsagePerHour!JA$4,Sales!$D$3:$ABF$3,0))/JA$2*INDEX(Usage!$D$5:$ABF$11,MATCH(UsagePerHour!$B$4,Usage!$C$5:$C$11,0),MATCH(UsagePerHour!JA$4,Usage!$D$3:$ABF$3,0)),"")</f>
        <v>594.06053811659194</v>
      </c>
      <c r="JB13" s="6">
        <f>IFERROR(INDEX(Sales!$D$5:$ABF$18,MATCH(UsagePerHour!$B13,Sales!$C$5:$C$18,0),MATCH(UsagePerHour!JB$4,Sales!$D$3:$ABF$3,0))/JB$2*INDEX(Usage!$D$5:$ABF$11,MATCH(UsagePerHour!$B$4,Usage!$C$5:$C$11,0),MATCH(UsagePerHour!JB$4,Usage!$D$3:$ABF$3,0)),"")</f>
        <v>58.555132345126665</v>
      </c>
      <c r="JC13" s="6">
        <f>IFERROR(INDEX(Sales!$D$5:$ABF$18,MATCH(UsagePerHour!$B13,Sales!$C$5:$C$18,0),MATCH(UsagePerHour!JC$4,Sales!$D$3:$ABF$3,0))/JC$2*INDEX(Usage!$D$5:$ABF$11,MATCH(UsagePerHour!$B$4,Usage!$C$5:$C$11,0),MATCH(UsagePerHour!JC$4,Usage!$D$3:$ABF$3,0)),"")</f>
        <v>55.391338906879525</v>
      </c>
      <c r="JD13" s="6">
        <f>IFERROR(INDEX(Sales!$D$5:$ABF$18,MATCH(UsagePerHour!$B13,Sales!$C$5:$C$18,0),MATCH(UsagePerHour!JD$4,Sales!$D$3:$ABF$3,0))/JD$2*INDEX(Usage!$D$5:$ABF$11,MATCH(UsagePerHour!$B$4,Usage!$C$5:$C$11,0),MATCH(UsagePerHour!JD$4,Usage!$D$3:$ABF$3,0)),"")</f>
        <v>61.756853352295053</v>
      </c>
      <c r="JE13" s="6">
        <f>IFERROR(INDEX(Sales!$D$5:$ABF$18,MATCH(UsagePerHour!$B13,Sales!$C$5:$C$18,0),MATCH(UsagePerHour!JE$4,Sales!$D$3:$ABF$3,0))/JE$2*INDEX(Usage!$D$5:$ABF$11,MATCH(UsagePerHour!$B$4,Usage!$C$5:$C$11,0),MATCH(UsagePerHour!JE$4,Usage!$D$3:$ABF$3,0)),"")</f>
        <v>133.97686083099441</v>
      </c>
      <c r="JF13" s="6">
        <f>IFERROR(INDEX(Sales!$D$5:$ABF$18,MATCH(UsagePerHour!$B13,Sales!$C$5:$C$18,0),MATCH(UsagePerHour!JF$4,Sales!$D$3:$ABF$3,0))/JF$2*INDEX(Usage!$D$5:$ABF$11,MATCH(UsagePerHour!$B$4,Usage!$C$5:$C$11,0),MATCH(UsagePerHour!JF$4,Usage!$D$3:$ABF$3,0)),"")</f>
        <v>89.620129705915687</v>
      </c>
      <c r="JG13" s="6">
        <f>IFERROR(INDEX(Sales!$D$5:$ABF$18,MATCH(UsagePerHour!$B13,Sales!$C$5:$C$18,0),MATCH(UsagePerHour!JG$4,Sales!$D$3:$ABF$3,0))/JG$2*INDEX(Usage!$D$5:$ABF$11,MATCH(UsagePerHour!$B$4,Usage!$C$5:$C$11,0),MATCH(UsagePerHour!JG$4,Usage!$D$3:$ABF$3,0)),"")</f>
        <v>39.642912411368378</v>
      </c>
      <c r="JH13" s="6">
        <f>IFERROR(INDEX(Sales!$D$5:$ABF$18,MATCH(UsagePerHour!$B13,Sales!$C$5:$C$18,0),MATCH(UsagePerHour!JH$4,Sales!$D$3:$ABF$3,0))/JH$2*INDEX(Usage!$D$5:$ABF$11,MATCH(UsagePerHour!$B$4,Usage!$C$5:$C$11,0),MATCH(UsagePerHour!JH$4,Usage!$D$3:$ABF$3,0)),"")</f>
        <v>648.39456350233343</v>
      </c>
      <c r="JI13" s="6">
        <f>IFERROR(INDEX(Sales!$D$5:$ABF$18,MATCH(UsagePerHour!$B13,Sales!$C$5:$C$18,0),MATCH(UsagePerHour!JI$4,Sales!$D$3:$ABF$3,0))/JI$2*INDEX(Usage!$D$5:$ABF$11,MATCH(UsagePerHour!$B$4,Usage!$C$5:$C$11,0),MATCH(UsagePerHour!JI$4,Usage!$D$3:$ABF$3,0)),"")</f>
        <v>58.356524942631289</v>
      </c>
      <c r="JJ13" s="6">
        <f>IFERROR(INDEX(Sales!$D$5:$ABF$18,MATCH(UsagePerHour!$B13,Sales!$C$5:$C$18,0),MATCH(UsagePerHour!JJ$4,Sales!$D$3:$ABF$3,0))/JJ$2*INDEX(Usage!$D$5:$ABF$11,MATCH(UsagePerHour!$B$4,Usage!$C$5:$C$11,0),MATCH(UsagePerHour!JJ$4,Usage!$D$3:$ABF$3,0)),"")</f>
        <v>99.640802933796564</v>
      </c>
      <c r="JK13" s="6">
        <f>IFERROR(INDEX(Sales!$D$5:$ABF$18,MATCH(UsagePerHour!$B13,Sales!$C$5:$C$18,0),MATCH(UsagePerHour!JK$4,Sales!$D$3:$ABF$3,0))/JK$2*INDEX(Usage!$D$5:$ABF$11,MATCH(UsagePerHour!$B$4,Usage!$C$5:$C$11,0),MATCH(UsagePerHour!JK$4,Usage!$D$3:$ABF$3,0)),"")</f>
        <v>50.214053599705814</v>
      </c>
      <c r="JL13" s="6">
        <f>IFERROR(INDEX(Sales!$D$5:$ABF$18,MATCH(UsagePerHour!$B13,Sales!$C$5:$C$18,0),MATCH(UsagePerHour!JL$4,Sales!$D$3:$ABF$3,0))/JL$2*INDEX(Usage!$D$5:$ABF$11,MATCH(UsagePerHour!$B$4,Usage!$C$5:$C$11,0),MATCH(UsagePerHour!JL$4,Usage!$D$3:$ABF$3,0)),"")</f>
        <v>101.94928493512616</v>
      </c>
      <c r="JM13" s="6">
        <f>IFERROR(INDEX(Sales!$D$5:$ABF$18,MATCH(UsagePerHour!$B13,Sales!$C$5:$C$18,0),MATCH(UsagePerHour!JM$4,Sales!$D$3:$ABF$3,0))/JM$2*INDEX(Usage!$D$5:$ABF$11,MATCH(UsagePerHour!$B$4,Usage!$C$5:$C$11,0),MATCH(UsagePerHour!JM$4,Usage!$D$3:$ABF$3,0)),"")</f>
        <v>45.737569597767596</v>
      </c>
      <c r="JN13" s="6">
        <f>IFERROR(INDEX(Sales!$D$5:$ABF$18,MATCH(UsagePerHour!$B13,Sales!$C$5:$C$18,0),MATCH(UsagePerHour!JN$4,Sales!$D$3:$ABF$3,0))/JN$2*INDEX(Usage!$D$5:$ABF$11,MATCH(UsagePerHour!$B$4,Usage!$C$5:$C$11,0),MATCH(UsagePerHour!JN$4,Usage!$D$3:$ABF$3,0)),"")</f>
        <v>53.101934975130412</v>
      </c>
      <c r="JO13" s="6">
        <f>IFERROR(INDEX(Sales!$D$5:$ABF$18,MATCH(UsagePerHour!$B13,Sales!$C$5:$C$18,0),MATCH(UsagePerHour!JO$4,Sales!$D$3:$ABF$3,0))/JO$2*INDEX(Usage!$D$5:$ABF$11,MATCH(UsagePerHour!$B$4,Usage!$C$5:$C$11,0),MATCH(UsagePerHour!JO$4,Usage!$D$3:$ABF$3,0)),"")</f>
        <v>491.5404774888886</v>
      </c>
      <c r="JP13" s="6">
        <f>IFERROR(INDEX(Sales!$D$5:$ABF$18,MATCH(UsagePerHour!$B13,Sales!$C$5:$C$18,0),MATCH(UsagePerHour!JP$4,Sales!$D$3:$ABF$3,0))/JP$2*INDEX(Usage!$D$5:$ABF$11,MATCH(UsagePerHour!$B$4,Usage!$C$5:$C$11,0),MATCH(UsagePerHour!JP$4,Usage!$D$3:$ABF$3,0)),"")</f>
        <v>45.696551514967695</v>
      </c>
      <c r="JQ13" s="6">
        <f>IFERROR(INDEX(Sales!$D$5:$ABF$18,MATCH(UsagePerHour!$B13,Sales!$C$5:$C$18,0),MATCH(UsagePerHour!JQ$4,Sales!$D$3:$ABF$3,0))/JQ$2*INDEX(Usage!$D$5:$ABF$11,MATCH(UsagePerHour!$B$4,Usage!$C$5:$C$11,0),MATCH(UsagePerHour!JQ$4,Usage!$D$3:$ABF$3,0)),"")</f>
        <v>48.522511769776543</v>
      </c>
      <c r="JR13" s="6">
        <f>IFERROR(INDEX(Sales!$D$5:$ABF$18,MATCH(UsagePerHour!$B13,Sales!$C$5:$C$18,0),MATCH(UsagePerHour!JR$4,Sales!$D$3:$ABF$3,0))/JR$2*INDEX(Usage!$D$5:$ABF$11,MATCH(UsagePerHour!$B$4,Usage!$C$5:$C$11,0),MATCH(UsagePerHour!JR$4,Usage!$D$3:$ABF$3,0)),"")</f>
        <v>52.437892235136843</v>
      </c>
      <c r="JS13" s="6">
        <f>IFERROR(INDEX(Sales!$D$5:$ABF$18,MATCH(UsagePerHour!$B13,Sales!$C$5:$C$18,0),MATCH(UsagePerHour!JS$4,Sales!$D$3:$ABF$3,0))/JS$2*INDEX(Usage!$D$5:$ABF$11,MATCH(UsagePerHour!$B$4,Usage!$C$5:$C$11,0),MATCH(UsagePerHour!JS$4,Usage!$D$3:$ABF$3,0)),"")</f>
        <v>78.490284141211134</v>
      </c>
      <c r="JT13" s="6">
        <f>IFERROR(INDEX(Sales!$D$5:$ABF$18,MATCH(UsagePerHour!$B13,Sales!$C$5:$C$18,0),MATCH(UsagePerHour!JT$4,Sales!$D$3:$ABF$3,0))/JT$2*INDEX(Usage!$D$5:$ABF$11,MATCH(UsagePerHour!$B$4,Usage!$C$5:$C$11,0),MATCH(UsagePerHour!JT$4,Usage!$D$3:$ABF$3,0)),"")</f>
        <v>55.226518449502819</v>
      </c>
      <c r="JU13" s="6">
        <f>IFERROR(INDEX(Sales!$D$5:$ABF$18,MATCH(UsagePerHour!$B13,Sales!$C$5:$C$18,0),MATCH(UsagePerHour!JU$4,Sales!$D$3:$ABF$3,0))/JU$2*INDEX(Usage!$D$5:$ABF$11,MATCH(UsagePerHour!$B$4,Usage!$C$5:$C$11,0),MATCH(UsagePerHour!JU$4,Usage!$D$3:$ABF$3,0)),"")</f>
        <v>43.086648393708174</v>
      </c>
      <c r="JV13" s="6">
        <f>IFERROR(INDEX(Sales!$D$5:$ABF$18,MATCH(UsagePerHour!$B13,Sales!$C$5:$C$18,0),MATCH(UsagePerHour!JV$4,Sales!$D$3:$ABF$3,0))/JV$2*INDEX(Usage!$D$5:$ABF$11,MATCH(UsagePerHour!$B$4,Usage!$C$5:$C$11,0),MATCH(UsagePerHour!JV$4,Usage!$D$3:$ABF$3,0)),"")</f>
        <v>555.9389053882054</v>
      </c>
      <c r="JW13" s="6">
        <f>IFERROR(INDEX(Sales!$D$5:$ABF$18,MATCH(UsagePerHour!$B13,Sales!$C$5:$C$18,0),MATCH(UsagePerHour!JW$4,Sales!$D$3:$ABF$3,0))/JW$2*INDEX(Usage!$D$5:$ABF$11,MATCH(UsagePerHour!$B$4,Usage!$C$5:$C$11,0),MATCH(UsagePerHour!JW$4,Usage!$D$3:$ABF$3,0)),"")</f>
        <v>106.52444782703424</v>
      </c>
      <c r="JX13" s="6">
        <f>IFERROR(INDEX(Sales!$D$5:$ABF$18,MATCH(UsagePerHour!$B13,Sales!$C$5:$C$18,0),MATCH(UsagePerHour!JX$4,Sales!$D$3:$ABF$3,0))/JX$2*INDEX(Usage!$D$5:$ABF$11,MATCH(UsagePerHour!$B$4,Usage!$C$5:$C$11,0),MATCH(UsagePerHour!JX$4,Usage!$D$3:$ABF$3,0)),"")</f>
        <v>66.944098247148432</v>
      </c>
      <c r="JY13" s="6">
        <f>IFERROR(INDEX(Sales!$D$5:$ABF$18,MATCH(UsagePerHour!$B13,Sales!$C$5:$C$18,0),MATCH(UsagePerHour!JY$4,Sales!$D$3:$ABF$3,0))/JY$2*INDEX(Usage!$D$5:$ABF$11,MATCH(UsagePerHour!$B$4,Usage!$C$5:$C$11,0),MATCH(UsagePerHour!JY$4,Usage!$D$3:$ABF$3,0)),"")</f>
        <v>49.096074952356815</v>
      </c>
      <c r="JZ13" s="6">
        <f>IFERROR(INDEX(Sales!$D$5:$ABF$18,MATCH(UsagePerHour!$B13,Sales!$C$5:$C$18,0),MATCH(UsagePerHour!JZ$4,Sales!$D$3:$ABF$3,0))/JZ$2*INDEX(Usage!$D$5:$ABF$11,MATCH(UsagePerHour!$B$4,Usage!$C$5:$C$11,0),MATCH(UsagePerHour!JZ$4,Usage!$D$3:$ABF$3,0)),"")</f>
        <v>167.13870817727684</v>
      </c>
      <c r="KA13" s="6">
        <f>IFERROR(INDEX(Sales!$D$5:$ABF$18,MATCH(UsagePerHour!$B13,Sales!$C$5:$C$18,0),MATCH(UsagePerHour!KA$4,Sales!$D$3:$ABF$3,0))/KA$2*INDEX(Usage!$D$5:$ABF$11,MATCH(UsagePerHour!$B$4,Usage!$C$5:$C$11,0),MATCH(UsagePerHour!KA$4,Usage!$D$3:$ABF$3,0)),"")</f>
        <v>59.735994082625993</v>
      </c>
      <c r="KB13" s="6">
        <f>IFERROR(INDEX(Sales!$D$5:$ABF$18,MATCH(UsagePerHour!$B13,Sales!$C$5:$C$18,0),MATCH(UsagePerHour!KB$4,Sales!$D$3:$ABF$3,0))/KB$2*INDEX(Usage!$D$5:$ABF$11,MATCH(UsagePerHour!$B$4,Usage!$C$5:$C$11,0),MATCH(UsagePerHour!KB$4,Usage!$D$3:$ABF$3,0)),"")</f>
        <v>28.594771090743073</v>
      </c>
      <c r="KC13" s="6">
        <f>IFERROR(INDEX(Sales!$D$5:$ABF$18,MATCH(UsagePerHour!$B13,Sales!$C$5:$C$18,0),MATCH(UsagePerHour!KC$4,Sales!$D$3:$ABF$3,0))/KC$2*INDEX(Usage!$D$5:$ABF$11,MATCH(UsagePerHour!$B$4,Usage!$C$5:$C$11,0),MATCH(UsagePerHour!KC$4,Usage!$D$3:$ABF$3,0)),"")</f>
        <v>561.0385507027155</v>
      </c>
      <c r="KD13" s="6">
        <f>IFERROR(INDEX(Sales!$D$5:$ABF$18,MATCH(UsagePerHour!$B13,Sales!$C$5:$C$18,0),MATCH(UsagePerHour!KD$4,Sales!$D$3:$ABF$3,0))/KD$2*INDEX(Usage!$D$5:$ABF$11,MATCH(UsagePerHour!$B$4,Usage!$C$5:$C$11,0),MATCH(UsagePerHour!KD$4,Usage!$D$3:$ABF$3,0)),"")</f>
        <v>62.77562778562887</v>
      </c>
      <c r="KE13" s="6">
        <f>IFERROR(INDEX(Sales!$D$5:$ABF$18,MATCH(UsagePerHour!$B13,Sales!$C$5:$C$18,0),MATCH(UsagePerHour!KE$4,Sales!$D$3:$ABF$3,0))/KE$2*INDEX(Usage!$D$5:$ABF$11,MATCH(UsagePerHour!$B$4,Usage!$C$5:$C$11,0),MATCH(UsagePerHour!KE$4,Usage!$D$3:$ABF$3,0)),"")</f>
        <v>46.247574576117508</v>
      </c>
      <c r="KF13" s="6">
        <f>IFERROR(INDEX(Sales!$D$5:$ABF$18,MATCH(UsagePerHour!$B13,Sales!$C$5:$C$18,0),MATCH(UsagePerHour!KF$4,Sales!$D$3:$ABF$3,0))/KF$2*INDEX(Usage!$D$5:$ABF$11,MATCH(UsagePerHour!$B$4,Usage!$C$5:$C$11,0),MATCH(UsagePerHour!KF$4,Usage!$D$3:$ABF$3,0)),"")</f>
        <v>37.071671419170876</v>
      </c>
      <c r="KG13" s="6">
        <f>IFERROR(INDEX(Sales!$D$5:$ABF$18,MATCH(UsagePerHour!$B13,Sales!$C$5:$C$18,0),MATCH(UsagePerHour!KG$4,Sales!$D$3:$ABF$3,0))/KG$2*INDEX(Usage!$D$5:$ABF$11,MATCH(UsagePerHour!$B$4,Usage!$C$5:$C$11,0),MATCH(UsagePerHour!KG$4,Usage!$D$3:$ABF$3,0)),"")</f>
        <v>527.18288065443448</v>
      </c>
      <c r="KH13" s="6">
        <f>IFERROR(INDEX(Sales!$D$5:$ABF$18,MATCH(UsagePerHour!$B13,Sales!$C$5:$C$18,0),MATCH(UsagePerHour!KH$4,Sales!$D$3:$ABF$3,0))/KH$2*INDEX(Usage!$D$5:$ABF$11,MATCH(UsagePerHour!$B$4,Usage!$C$5:$C$11,0),MATCH(UsagePerHour!KH$4,Usage!$D$3:$ABF$3,0)),"")</f>
        <v>28.582114253627687</v>
      </c>
      <c r="KI13" s="6">
        <f>IFERROR(INDEX(Sales!$D$5:$ABF$18,MATCH(UsagePerHour!$B13,Sales!$C$5:$C$18,0),MATCH(UsagePerHour!KI$4,Sales!$D$3:$ABF$3,0))/KI$2*INDEX(Usage!$D$5:$ABF$11,MATCH(UsagePerHour!$B$4,Usage!$C$5:$C$11,0),MATCH(UsagePerHour!KI$4,Usage!$D$3:$ABF$3,0)),"")</f>
        <v>80.314439032444483</v>
      </c>
      <c r="KJ13" s="6">
        <f>IFERROR(INDEX(Sales!$D$5:$ABF$18,MATCH(UsagePerHour!$B13,Sales!$C$5:$C$18,0),MATCH(UsagePerHour!KJ$4,Sales!$D$3:$ABF$3,0))/KJ$2*INDEX(Usage!$D$5:$ABF$11,MATCH(UsagePerHour!$B$4,Usage!$C$5:$C$11,0),MATCH(UsagePerHour!KJ$4,Usage!$D$3:$ABF$3,0)),"")</f>
        <v>553.00952373882842</v>
      </c>
      <c r="KK13" s="6">
        <f>IFERROR(INDEX(Sales!$D$5:$ABF$18,MATCH(UsagePerHour!$B13,Sales!$C$5:$C$18,0),MATCH(UsagePerHour!KK$4,Sales!$D$3:$ABF$3,0))/KK$2*INDEX(Usage!$D$5:$ABF$11,MATCH(UsagePerHour!$B$4,Usage!$C$5:$C$11,0),MATCH(UsagePerHour!KK$4,Usage!$D$3:$ABF$3,0)),"")</f>
        <v>31.232652537342169</v>
      </c>
      <c r="KL13" s="6">
        <f>IFERROR(INDEX(Sales!$D$5:$ABF$18,MATCH(UsagePerHour!$B13,Sales!$C$5:$C$18,0),MATCH(UsagePerHour!KL$4,Sales!$D$3:$ABF$3,0))/KL$2*INDEX(Usage!$D$5:$ABF$11,MATCH(UsagePerHour!$B$4,Usage!$C$5:$C$11,0),MATCH(UsagePerHour!KL$4,Usage!$D$3:$ABF$3,0)),"")</f>
        <v>73.878877107546828</v>
      </c>
      <c r="KM13" s="6">
        <f>IFERROR(INDEX(Sales!$D$5:$ABF$18,MATCH(UsagePerHour!$B13,Sales!$C$5:$C$18,0),MATCH(UsagePerHour!KM$4,Sales!$D$3:$ABF$3,0))/KM$2*INDEX(Usage!$D$5:$ABF$11,MATCH(UsagePerHour!$B$4,Usage!$C$5:$C$11,0),MATCH(UsagePerHour!KM$4,Usage!$D$3:$ABF$3,0)),"")</f>
        <v>41.053816966616772</v>
      </c>
      <c r="KN13" s="6">
        <f>IFERROR(INDEX(Sales!$D$5:$ABF$18,MATCH(UsagePerHour!$B13,Sales!$C$5:$C$18,0),MATCH(UsagePerHour!KN$4,Sales!$D$3:$ABF$3,0))/KN$2*INDEX(Usage!$D$5:$ABF$11,MATCH(UsagePerHour!$B$4,Usage!$C$5:$C$11,0),MATCH(UsagePerHour!KN$4,Usage!$D$3:$ABF$3,0)),"")</f>
        <v>163.85468961647672</v>
      </c>
      <c r="KO13" s="6">
        <f>IFERROR(INDEX(Sales!$D$5:$ABF$18,MATCH(UsagePerHour!$B13,Sales!$C$5:$C$18,0),MATCH(UsagePerHour!KO$4,Sales!$D$3:$ABF$3,0))/KO$2*INDEX(Usage!$D$5:$ABF$11,MATCH(UsagePerHour!$B$4,Usage!$C$5:$C$11,0),MATCH(UsagePerHour!KO$4,Usage!$D$3:$ABF$3,0)),"")</f>
        <v>87.947246652943875</v>
      </c>
      <c r="KP13" s="6">
        <f>IFERROR(INDEX(Sales!$D$5:$ABF$18,MATCH(UsagePerHour!$B13,Sales!$C$5:$C$18,0),MATCH(UsagePerHour!KP$4,Sales!$D$3:$ABF$3,0))/KP$2*INDEX(Usage!$D$5:$ABF$11,MATCH(UsagePerHour!$B$4,Usage!$C$5:$C$11,0),MATCH(UsagePerHour!KP$4,Usage!$D$3:$ABF$3,0)),"")</f>
        <v>64.75215363605912</v>
      </c>
      <c r="KQ13" s="6">
        <f>IFERROR(INDEX(Sales!$D$5:$ABF$18,MATCH(UsagePerHour!$B13,Sales!$C$5:$C$18,0),MATCH(UsagePerHour!KQ$4,Sales!$D$3:$ABF$3,0))/KQ$2*INDEX(Usage!$D$5:$ABF$11,MATCH(UsagePerHour!$B$4,Usage!$C$5:$C$11,0),MATCH(UsagePerHour!KQ$4,Usage!$D$3:$ABF$3,0)),"")</f>
        <v>526.14102573597484</v>
      </c>
      <c r="KR13" s="6">
        <f>IFERROR(INDEX(Sales!$D$5:$ABF$18,MATCH(UsagePerHour!$B13,Sales!$C$5:$C$18,0),MATCH(UsagePerHour!KR$4,Sales!$D$3:$ABF$3,0))/KR$2*INDEX(Usage!$D$5:$ABF$11,MATCH(UsagePerHour!$B$4,Usage!$C$5:$C$11,0),MATCH(UsagePerHour!KR$4,Usage!$D$3:$ABF$3,0)),"")</f>
        <v>36.80090083212459</v>
      </c>
      <c r="KS13" s="6">
        <f>IFERROR(INDEX(Sales!$D$5:$ABF$18,MATCH(UsagePerHour!$B13,Sales!$C$5:$C$18,0),MATCH(UsagePerHour!KS$4,Sales!$D$3:$ABF$3,0))/KS$2*INDEX(Usage!$D$5:$ABF$11,MATCH(UsagePerHour!$B$4,Usage!$C$5:$C$11,0),MATCH(UsagePerHour!KS$4,Usage!$D$3:$ABF$3,0)),"")</f>
        <v>82.459776168531917</v>
      </c>
      <c r="KT13" s="6">
        <f>IFERROR(INDEX(Sales!$D$5:$ABF$18,MATCH(UsagePerHour!$B13,Sales!$C$5:$C$18,0),MATCH(UsagePerHour!KT$4,Sales!$D$3:$ABF$3,0))/KT$2*INDEX(Usage!$D$5:$ABF$11,MATCH(UsagePerHour!$B$4,Usage!$C$5:$C$11,0),MATCH(UsagePerHour!KT$4,Usage!$D$3:$ABF$3,0)),"")</f>
        <v>29.529853885632551</v>
      </c>
      <c r="KU13" s="6">
        <f>IFERROR(INDEX(Sales!$D$5:$ABF$18,MATCH(UsagePerHour!$B13,Sales!$C$5:$C$18,0),MATCH(UsagePerHour!KU$4,Sales!$D$3:$ABF$3,0))/KU$2*INDEX(Usage!$D$5:$ABF$11,MATCH(UsagePerHour!$B$4,Usage!$C$5:$C$11,0),MATCH(UsagePerHour!KU$4,Usage!$D$3:$ABF$3,0)),"")</f>
        <v>110.9516678483114</v>
      </c>
      <c r="KV13" s="6">
        <f>IFERROR(INDEX(Sales!$D$5:$ABF$18,MATCH(UsagePerHour!$B13,Sales!$C$5:$C$18,0),MATCH(UsagePerHour!KV$4,Sales!$D$3:$ABF$3,0))/KV$2*INDEX(Usage!$D$5:$ABF$11,MATCH(UsagePerHour!$B$4,Usage!$C$5:$C$11,0),MATCH(UsagePerHour!KV$4,Usage!$D$3:$ABF$3,0)),"")</f>
        <v>21.510632758350816</v>
      </c>
      <c r="KW13" s="6">
        <f>IFERROR(INDEX(Sales!$D$5:$ABF$18,MATCH(UsagePerHour!$B13,Sales!$C$5:$C$18,0),MATCH(UsagePerHour!KW$4,Sales!$D$3:$ABF$3,0))/KW$2*INDEX(Usage!$D$5:$ABF$11,MATCH(UsagePerHour!$B$4,Usage!$C$5:$C$11,0),MATCH(UsagePerHour!KW$4,Usage!$D$3:$ABF$3,0)),"")</f>
        <v>87.914949349488538</v>
      </c>
      <c r="KX13" s="6">
        <f>IFERROR(INDEX(Sales!$D$5:$ABF$18,MATCH(UsagePerHour!$B13,Sales!$C$5:$C$18,0),MATCH(UsagePerHour!KX$4,Sales!$D$3:$ABF$3,0))/KX$2*INDEX(Usage!$D$5:$ABF$11,MATCH(UsagePerHour!$B$4,Usage!$C$5:$C$11,0),MATCH(UsagePerHour!KX$4,Usage!$D$3:$ABF$3,0)),"")</f>
        <v>590.1472374896224</v>
      </c>
      <c r="KY13" s="6">
        <f>IFERROR(INDEX(Sales!$D$5:$ABF$18,MATCH(UsagePerHour!$B13,Sales!$C$5:$C$18,0),MATCH(UsagePerHour!KY$4,Sales!$D$3:$ABF$3,0))/KY$2*INDEX(Usage!$D$5:$ABF$11,MATCH(UsagePerHour!$B$4,Usage!$C$5:$C$11,0),MATCH(UsagePerHour!KY$4,Usage!$D$3:$ABF$3,0)),"")</f>
        <v>87.310529845741115</v>
      </c>
      <c r="KZ13" s="6">
        <f>IFERROR(INDEX(Sales!$D$5:$ABF$18,MATCH(UsagePerHour!$B13,Sales!$C$5:$C$18,0),MATCH(UsagePerHour!KZ$4,Sales!$D$3:$ABF$3,0))/KZ$2*INDEX(Usage!$D$5:$ABF$11,MATCH(UsagePerHour!$B$4,Usage!$C$5:$C$11,0),MATCH(UsagePerHour!KZ$4,Usage!$D$3:$ABF$3,0)),"")</f>
        <v>57.930658985527614</v>
      </c>
      <c r="LA13" s="6">
        <f>IFERROR(INDEX(Sales!$D$5:$ABF$18,MATCH(UsagePerHour!$B13,Sales!$C$5:$C$18,0),MATCH(UsagePerHour!LA$4,Sales!$D$3:$ABF$3,0))/LA$2*INDEX(Usage!$D$5:$ABF$11,MATCH(UsagePerHour!$B$4,Usage!$C$5:$C$11,0),MATCH(UsagePerHour!LA$4,Usage!$D$3:$ABF$3,0)),"")</f>
        <v>76.477100948923692</v>
      </c>
      <c r="LB13" s="6">
        <f>IFERROR(INDEX(Sales!$D$5:$ABF$18,MATCH(UsagePerHour!$B13,Sales!$C$5:$C$18,0),MATCH(UsagePerHour!LB$4,Sales!$D$3:$ABF$3,0))/LB$2*INDEX(Usage!$D$5:$ABF$11,MATCH(UsagePerHour!$B$4,Usage!$C$5:$C$11,0),MATCH(UsagePerHour!LB$4,Usage!$D$3:$ABF$3,0)),"")</f>
        <v>173.81219394275922</v>
      </c>
      <c r="LC13" s="6">
        <f>IFERROR(INDEX(Sales!$D$5:$ABF$18,MATCH(UsagePerHour!$B13,Sales!$C$5:$C$18,0),MATCH(UsagePerHour!LC$4,Sales!$D$3:$ABF$3,0))/LC$2*INDEX(Usage!$D$5:$ABF$11,MATCH(UsagePerHour!$B$4,Usage!$C$5:$C$11,0),MATCH(UsagePerHour!LC$4,Usage!$D$3:$ABF$3,0)),"")</f>
        <v>26.17395578374752</v>
      </c>
      <c r="LD13" s="6">
        <f>IFERROR(INDEX(Sales!$D$5:$ABF$18,MATCH(UsagePerHour!$B13,Sales!$C$5:$C$18,0),MATCH(UsagePerHour!LD$4,Sales!$D$3:$ABF$3,0))/LD$2*INDEX(Usage!$D$5:$ABF$11,MATCH(UsagePerHour!$B$4,Usage!$C$5:$C$11,0),MATCH(UsagePerHour!LD$4,Usage!$D$3:$ABF$3,0)),"")</f>
        <v>73.830113445660203</v>
      </c>
      <c r="LE13" s="6">
        <f>IFERROR(INDEX(Sales!$D$5:$ABF$18,MATCH(UsagePerHour!$B13,Sales!$C$5:$C$18,0),MATCH(UsagePerHour!LE$4,Sales!$D$3:$ABF$3,0))/LE$2*INDEX(Usage!$D$5:$ABF$11,MATCH(UsagePerHour!$B$4,Usage!$C$5:$C$11,0),MATCH(UsagePerHour!LE$4,Usage!$D$3:$ABF$3,0)),"")</f>
        <v>320.05498458203351</v>
      </c>
      <c r="LF13" s="6">
        <f>IFERROR(INDEX(Sales!$D$5:$ABF$18,MATCH(UsagePerHour!$B13,Sales!$C$5:$C$18,0),MATCH(UsagePerHour!LF$4,Sales!$D$3:$ABF$3,0))/LF$2*INDEX(Usage!$D$5:$ABF$11,MATCH(UsagePerHour!$B$4,Usage!$C$5:$C$11,0),MATCH(UsagePerHour!LF$4,Usage!$D$3:$ABF$3,0)),"")</f>
        <v>49.677049014263872</v>
      </c>
      <c r="LG13" s="6">
        <f>IFERROR(INDEX(Sales!$D$5:$ABF$18,MATCH(UsagePerHour!$B13,Sales!$C$5:$C$18,0),MATCH(UsagePerHour!LG$4,Sales!$D$3:$ABF$3,0))/LG$2*INDEX(Usage!$D$5:$ABF$11,MATCH(UsagePerHour!$B$4,Usage!$C$5:$C$11,0),MATCH(UsagePerHour!LG$4,Usage!$D$3:$ABF$3,0)),"")</f>
        <v>33.342468206140843</v>
      </c>
      <c r="LH13" s="6">
        <f>IFERROR(INDEX(Sales!$D$5:$ABF$18,MATCH(UsagePerHour!$B13,Sales!$C$5:$C$18,0),MATCH(UsagePerHour!LH$4,Sales!$D$3:$ABF$3,0))/LH$2*INDEX(Usage!$D$5:$ABF$11,MATCH(UsagePerHour!$B$4,Usage!$C$5:$C$11,0),MATCH(UsagePerHour!LH$4,Usage!$D$3:$ABF$3,0)),"")</f>
        <v>70.335960319860433</v>
      </c>
      <c r="LI13" s="6">
        <f>IFERROR(INDEX(Sales!$D$5:$ABF$18,MATCH(UsagePerHour!$B13,Sales!$C$5:$C$18,0),MATCH(UsagePerHour!LI$4,Sales!$D$3:$ABF$3,0))/LI$2*INDEX(Usage!$D$5:$ABF$11,MATCH(UsagePerHour!$B$4,Usage!$C$5:$C$11,0),MATCH(UsagePerHour!LI$4,Usage!$D$3:$ABF$3,0)),"")</f>
        <v>121.36957539337321</v>
      </c>
      <c r="LJ13" s="6">
        <f>IFERROR(INDEX(Sales!$D$5:$ABF$18,MATCH(UsagePerHour!$B13,Sales!$C$5:$C$18,0),MATCH(UsagePerHour!LJ$4,Sales!$D$3:$ABF$3,0))/LJ$2*INDEX(Usage!$D$5:$ABF$11,MATCH(UsagePerHour!$B$4,Usage!$C$5:$C$11,0),MATCH(UsagePerHour!LJ$4,Usage!$D$3:$ABF$3,0)),"")</f>
        <v>65.384263718546606</v>
      </c>
      <c r="LK13" s="6">
        <f>IFERROR(INDEX(Sales!$D$5:$ABF$18,MATCH(UsagePerHour!$B13,Sales!$C$5:$C$18,0),MATCH(UsagePerHour!LK$4,Sales!$D$3:$ABF$3,0))/LK$2*INDEX(Usage!$D$5:$ABF$11,MATCH(UsagePerHour!$B$4,Usage!$C$5:$C$11,0),MATCH(UsagePerHour!LK$4,Usage!$D$3:$ABF$3,0)),"")</f>
        <v>50.919883998039587</v>
      </c>
      <c r="LL13" s="6">
        <f>IFERROR(INDEX(Sales!$D$5:$ABF$18,MATCH(UsagePerHour!$B13,Sales!$C$5:$C$18,0),MATCH(UsagePerHour!LL$4,Sales!$D$3:$ABF$3,0))/LL$2*INDEX(Usage!$D$5:$ABF$11,MATCH(UsagePerHour!$B$4,Usage!$C$5:$C$11,0),MATCH(UsagePerHour!LL$4,Usage!$D$3:$ABF$3,0)),"")</f>
        <v>634.44777829688292</v>
      </c>
      <c r="LM13" s="6">
        <f>IFERROR(INDEX(Sales!$D$5:$ABF$18,MATCH(UsagePerHour!$B13,Sales!$C$5:$C$18,0),MATCH(UsagePerHour!LM$4,Sales!$D$3:$ABF$3,0))/LM$2*INDEX(Usage!$D$5:$ABF$11,MATCH(UsagePerHour!$B$4,Usage!$C$5:$C$11,0),MATCH(UsagePerHour!LM$4,Usage!$D$3:$ABF$3,0)),"")</f>
        <v>48.500029929517822</v>
      </c>
      <c r="LN13" s="6">
        <f>IFERROR(INDEX(Sales!$D$5:$ABF$18,MATCH(UsagePerHour!$B13,Sales!$C$5:$C$18,0),MATCH(UsagePerHour!LN$4,Sales!$D$3:$ABF$3,0))/LN$2*INDEX(Usage!$D$5:$ABF$11,MATCH(UsagePerHour!$B$4,Usage!$C$5:$C$11,0),MATCH(UsagePerHour!LN$4,Usage!$D$3:$ABF$3,0)),"")</f>
        <v>108.37098488080093</v>
      </c>
      <c r="LO13" s="6">
        <f>IFERROR(INDEX(Sales!$D$5:$ABF$18,MATCH(UsagePerHour!$B13,Sales!$C$5:$C$18,0),MATCH(UsagePerHour!LO$4,Sales!$D$3:$ABF$3,0))/LO$2*INDEX(Usage!$D$5:$ABF$11,MATCH(UsagePerHour!$B$4,Usage!$C$5:$C$11,0),MATCH(UsagePerHour!LO$4,Usage!$D$3:$ABF$3,0)),"")</f>
        <v>47.04230391083864</v>
      </c>
      <c r="LP13" s="6">
        <f>IFERROR(INDEX(Sales!$D$5:$ABF$18,MATCH(UsagePerHour!$B13,Sales!$C$5:$C$18,0),MATCH(UsagePerHour!LP$4,Sales!$D$3:$ABF$3,0))/LP$2*INDEX(Usage!$D$5:$ABF$11,MATCH(UsagePerHour!$B$4,Usage!$C$5:$C$11,0),MATCH(UsagePerHour!LP$4,Usage!$D$3:$ABF$3,0)),"")</f>
        <v>9.3811472884758604</v>
      </c>
      <c r="LQ13" s="6">
        <f>IFERROR(INDEX(Sales!$D$5:$ABF$18,MATCH(UsagePerHour!$B13,Sales!$C$5:$C$18,0),MATCH(UsagePerHour!LQ$4,Sales!$D$3:$ABF$3,0))/LQ$2*INDEX(Usage!$D$5:$ABF$11,MATCH(UsagePerHour!$B$4,Usage!$C$5:$C$11,0),MATCH(UsagePerHour!LQ$4,Usage!$D$3:$ABF$3,0)),"")</f>
        <v>103.10241451324518</v>
      </c>
      <c r="LR13" s="6">
        <f>IFERROR(INDEX(Sales!$D$5:$ABF$18,MATCH(UsagePerHour!$B13,Sales!$C$5:$C$18,0),MATCH(UsagePerHour!LR$4,Sales!$D$3:$ABF$3,0))/LR$2*INDEX(Usage!$D$5:$ABF$11,MATCH(UsagePerHour!$B$4,Usage!$C$5:$C$11,0),MATCH(UsagePerHour!LR$4,Usage!$D$3:$ABF$3,0)),"")</f>
        <v>109.46289944033219</v>
      </c>
      <c r="LS13" s="6">
        <f>IFERROR(INDEX(Sales!$D$5:$ABF$18,MATCH(UsagePerHour!$B13,Sales!$C$5:$C$18,0),MATCH(UsagePerHour!LS$4,Sales!$D$3:$ABF$3,0))/LS$2*INDEX(Usage!$D$5:$ABF$11,MATCH(UsagePerHour!$B$4,Usage!$C$5:$C$11,0),MATCH(UsagePerHour!LS$4,Usage!$D$3:$ABF$3,0)),"")</f>
        <v>543.49181018271531</v>
      </c>
      <c r="LT13" s="6">
        <f>IFERROR(INDEX(Sales!$D$5:$ABF$18,MATCH(UsagePerHour!$B13,Sales!$C$5:$C$18,0),MATCH(UsagePerHour!LT$4,Sales!$D$3:$ABF$3,0))/LT$2*INDEX(Usage!$D$5:$ABF$11,MATCH(UsagePerHour!$B$4,Usage!$C$5:$C$11,0),MATCH(UsagePerHour!LT$4,Usage!$D$3:$ABF$3,0)),"")</f>
        <v>90.584658188682397</v>
      </c>
      <c r="LU13" s="6">
        <f>IFERROR(INDEX(Sales!$D$5:$ABF$18,MATCH(UsagePerHour!$B13,Sales!$C$5:$C$18,0),MATCH(UsagePerHour!LU$4,Sales!$D$3:$ABF$3,0))/LU$2*INDEX(Usage!$D$5:$ABF$11,MATCH(UsagePerHour!$B$4,Usage!$C$5:$C$11,0),MATCH(UsagePerHour!LU$4,Usage!$D$3:$ABF$3,0)),"")</f>
        <v>41.903939360810469</v>
      </c>
      <c r="LV13" s="6">
        <f>IFERROR(INDEX(Sales!$D$5:$ABF$18,MATCH(UsagePerHour!$B13,Sales!$C$5:$C$18,0),MATCH(UsagePerHour!LV$4,Sales!$D$3:$ABF$3,0))/LV$2*INDEX(Usage!$D$5:$ABF$11,MATCH(UsagePerHour!$B$4,Usage!$C$5:$C$11,0),MATCH(UsagePerHour!LV$4,Usage!$D$3:$ABF$3,0)),"")</f>
        <v>118.80833532934132</v>
      </c>
      <c r="LW13" s="6">
        <f>IFERROR(INDEX(Sales!$D$5:$ABF$18,MATCH(UsagePerHour!$B13,Sales!$C$5:$C$18,0),MATCH(UsagePerHour!LW$4,Sales!$D$3:$ABF$3,0))/LW$2*INDEX(Usage!$D$5:$ABF$11,MATCH(UsagePerHour!$B$4,Usage!$C$5:$C$11,0),MATCH(UsagePerHour!LW$4,Usage!$D$3:$ABF$3,0)),"")</f>
        <v>44.160978213401911</v>
      </c>
      <c r="LX13" s="6">
        <f>IFERROR(INDEX(Sales!$D$5:$ABF$18,MATCH(UsagePerHour!$B13,Sales!$C$5:$C$18,0),MATCH(UsagePerHour!LX$4,Sales!$D$3:$ABF$3,0))/LX$2*INDEX(Usage!$D$5:$ABF$11,MATCH(UsagePerHour!$B$4,Usage!$C$5:$C$11,0),MATCH(UsagePerHour!LX$4,Usage!$D$3:$ABF$3,0)),"")</f>
        <v>65.435799921155763</v>
      </c>
      <c r="LY13" s="6">
        <f>IFERROR(INDEX(Sales!$D$5:$ABF$18,MATCH(UsagePerHour!$B13,Sales!$C$5:$C$18,0),MATCH(UsagePerHour!LY$4,Sales!$D$3:$ABF$3,0))/LY$2*INDEX(Usage!$D$5:$ABF$11,MATCH(UsagePerHour!$B$4,Usage!$C$5:$C$11,0),MATCH(UsagePerHour!LY$4,Usage!$D$3:$ABF$3,0)),"")</f>
        <v>61.09871390750228</v>
      </c>
      <c r="LZ13" s="6">
        <f>IFERROR(INDEX(Sales!$D$5:$ABF$18,MATCH(UsagePerHour!$B13,Sales!$C$5:$C$18,0),MATCH(UsagePerHour!LZ$4,Sales!$D$3:$ABF$3,0))/LZ$2*INDEX(Usage!$D$5:$ABF$11,MATCH(UsagePerHour!$B$4,Usage!$C$5:$C$11,0),MATCH(UsagePerHour!LZ$4,Usage!$D$3:$ABF$3,0)),"")</f>
        <v>557.97940349980843</v>
      </c>
      <c r="MA13" s="6">
        <f>IFERROR(INDEX(Sales!$D$5:$ABF$18,MATCH(UsagePerHour!$B13,Sales!$C$5:$C$18,0),MATCH(UsagePerHour!MA$4,Sales!$D$3:$ABF$3,0))/MA$2*INDEX(Usage!$D$5:$ABF$11,MATCH(UsagePerHour!$B$4,Usage!$C$5:$C$11,0),MATCH(UsagePerHour!MA$4,Usage!$D$3:$ABF$3,0)),"")</f>
        <v>37.127393712136815</v>
      </c>
      <c r="MB13" s="6">
        <f>IFERROR(INDEX(Sales!$D$5:$ABF$18,MATCH(UsagePerHour!$B13,Sales!$C$5:$C$18,0),MATCH(UsagePerHour!MB$4,Sales!$D$3:$ABF$3,0))/MB$2*INDEX(Usage!$D$5:$ABF$11,MATCH(UsagePerHour!$B$4,Usage!$C$5:$C$11,0),MATCH(UsagePerHour!MB$4,Usage!$D$3:$ABF$3,0)),"")</f>
        <v>79.876528522378166</v>
      </c>
      <c r="MC13" s="6">
        <f>IFERROR(INDEX(Sales!$D$5:$ABF$18,MATCH(UsagePerHour!$B13,Sales!$C$5:$C$18,0),MATCH(UsagePerHour!MC$4,Sales!$D$3:$ABF$3,0))/MC$2*INDEX(Usage!$D$5:$ABF$11,MATCH(UsagePerHour!$B$4,Usage!$C$5:$C$11,0),MATCH(UsagePerHour!MC$4,Usage!$D$3:$ABF$3,0)),"")</f>
        <v>15.517673703793578</v>
      </c>
      <c r="MD13" s="6">
        <f>IFERROR(INDEX(Sales!$D$5:$ABF$18,MATCH(UsagePerHour!$B13,Sales!$C$5:$C$18,0),MATCH(UsagePerHour!MD$4,Sales!$D$3:$ABF$3,0))/MD$2*INDEX(Usage!$D$5:$ABF$11,MATCH(UsagePerHour!$B$4,Usage!$C$5:$C$11,0),MATCH(UsagePerHour!MD$4,Usage!$D$3:$ABF$3,0)),"")</f>
        <v>143.08419065213752</v>
      </c>
      <c r="ME13" s="6">
        <f>IFERROR(INDEX(Sales!$D$5:$ABF$18,MATCH(UsagePerHour!$B13,Sales!$C$5:$C$18,0),MATCH(UsagePerHour!ME$4,Sales!$D$3:$ABF$3,0))/ME$2*INDEX(Usage!$D$5:$ABF$11,MATCH(UsagePerHour!$B$4,Usage!$C$5:$C$11,0),MATCH(UsagePerHour!ME$4,Usage!$D$3:$ABF$3,0)),"")</f>
        <v>43.038979809659345</v>
      </c>
      <c r="MF13" s="6">
        <f>IFERROR(INDEX(Sales!$D$5:$ABF$18,MATCH(UsagePerHour!$B13,Sales!$C$5:$C$18,0),MATCH(UsagePerHour!MF$4,Sales!$D$3:$ABF$3,0))/MF$2*INDEX(Usage!$D$5:$ABF$11,MATCH(UsagePerHour!$B$4,Usage!$C$5:$C$11,0),MATCH(UsagePerHour!MF$4,Usage!$D$3:$ABF$3,0)),"")</f>
        <v>53.713417749296241</v>
      </c>
      <c r="MG13" s="6">
        <f>IFERROR(INDEX(Sales!$D$5:$ABF$18,MATCH(UsagePerHour!$B13,Sales!$C$5:$C$18,0),MATCH(UsagePerHour!MG$4,Sales!$D$3:$ABF$3,0))/MG$2*INDEX(Usage!$D$5:$ABF$11,MATCH(UsagePerHour!$B$4,Usage!$C$5:$C$11,0),MATCH(UsagePerHour!MG$4,Usage!$D$3:$ABF$3,0)),"")</f>
        <v>429.81586016214442</v>
      </c>
      <c r="MH13" s="6">
        <f>IFERROR(INDEX(Sales!$D$5:$ABF$18,MATCH(UsagePerHour!$B13,Sales!$C$5:$C$18,0),MATCH(UsagePerHour!MH$4,Sales!$D$3:$ABF$3,0))/MH$2*INDEX(Usage!$D$5:$ABF$11,MATCH(UsagePerHour!$B$4,Usage!$C$5:$C$11,0),MATCH(UsagePerHour!MH$4,Usage!$D$3:$ABF$3,0)),"")</f>
        <v>61.367958406345402</v>
      </c>
      <c r="MI13" s="6">
        <f>IFERROR(INDEX(Sales!$D$5:$ABF$18,MATCH(UsagePerHour!$B13,Sales!$C$5:$C$18,0),MATCH(UsagePerHour!MI$4,Sales!$D$3:$ABF$3,0))/MI$2*INDEX(Usage!$D$5:$ABF$11,MATCH(UsagePerHour!$B$4,Usage!$C$5:$C$11,0),MATCH(UsagePerHour!MI$4,Usage!$D$3:$ABF$3,0)),"")</f>
        <v>40.179212777604846</v>
      </c>
      <c r="MJ13" s="6">
        <f>IFERROR(INDEX(Sales!$D$5:$ABF$18,MATCH(UsagePerHour!$B13,Sales!$C$5:$C$18,0),MATCH(UsagePerHour!MJ$4,Sales!$D$3:$ABF$3,0))/MJ$2*INDEX(Usage!$D$5:$ABF$11,MATCH(UsagePerHour!$B$4,Usage!$C$5:$C$11,0),MATCH(UsagePerHour!MJ$4,Usage!$D$3:$ABF$3,0)),"")</f>
        <v>72.090753047841204</v>
      </c>
      <c r="MK13" s="6">
        <f>IFERROR(INDEX(Sales!$D$5:$ABF$18,MATCH(UsagePerHour!$B13,Sales!$C$5:$C$18,0),MATCH(UsagePerHour!MK$4,Sales!$D$3:$ABF$3,0))/MK$2*INDEX(Usage!$D$5:$ABF$11,MATCH(UsagePerHour!$B$4,Usage!$C$5:$C$11,0),MATCH(UsagePerHour!MK$4,Usage!$D$3:$ABF$3,0)),"")</f>
        <v>116.41767104111011</v>
      </c>
      <c r="ML13" s="6">
        <f>IFERROR(INDEX(Sales!$D$5:$ABF$18,MATCH(UsagePerHour!$B13,Sales!$C$5:$C$18,0),MATCH(UsagePerHour!ML$4,Sales!$D$3:$ABF$3,0))/ML$2*INDEX(Usage!$D$5:$ABF$11,MATCH(UsagePerHour!$B$4,Usage!$C$5:$C$11,0),MATCH(UsagePerHour!ML$4,Usage!$D$3:$ABF$3,0)),"")</f>
        <v>31.709023266462527</v>
      </c>
      <c r="MM13" s="6">
        <f>IFERROR(INDEX(Sales!$D$5:$ABF$18,MATCH(UsagePerHour!$B13,Sales!$C$5:$C$18,0),MATCH(UsagePerHour!MM$4,Sales!$D$3:$ABF$3,0))/MM$2*INDEX(Usage!$D$5:$ABF$11,MATCH(UsagePerHour!$B$4,Usage!$C$5:$C$11,0),MATCH(UsagePerHour!MM$4,Usage!$D$3:$ABF$3,0)),"")</f>
        <v>96.109144208955058</v>
      </c>
      <c r="MN13" s="6">
        <f>IFERROR(INDEX(Sales!$D$5:$ABF$18,MATCH(UsagePerHour!$B13,Sales!$C$5:$C$18,0),MATCH(UsagePerHour!MN$4,Sales!$D$3:$ABF$3,0))/MN$2*INDEX(Usage!$D$5:$ABF$11,MATCH(UsagePerHour!$B$4,Usage!$C$5:$C$11,0),MATCH(UsagePerHour!MN$4,Usage!$D$3:$ABF$3,0)),"")</f>
        <v>212.4489091847357</v>
      </c>
      <c r="MO13" s="6">
        <f>IFERROR(INDEX(Sales!$D$5:$ABF$18,MATCH(UsagePerHour!$B13,Sales!$C$5:$C$18,0),MATCH(UsagePerHour!MO$4,Sales!$D$3:$ABF$3,0))/MO$2*INDEX(Usage!$D$5:$ABF$11,MATCH(UsagePerHour!$B$4,Usage!$C$5:$C$11,0),MATCH(UsagePerHour!MO$4,Usage!$D$3:$ABF$3,0)),"")</f>
        <v>90.584658188682397</v>
      </c>
      <c r="MP13" s="6">
        <f>IFERROR(INDEX(Sales!$D$5:$ABF$18,MATCH(UsagePerHour!$B13,Sales!$C$5:$C$18,0),MATCH(UsagePerHour!MP$4,Sales!$D$3:$ABF$3,0))/MP$2*INDEX(Usage!$D$5:$ABF$11,MATCH(UsagePerHour!$B$4,Usage!$C$5:$C$11,0),MATCH(UsagePerHour!MP$4,Usage!$D$3:$ABF$3,0)),"")</f>
        <v>41.903939360810469</v>
      </c>
      <c r="MQ13" s="6">
        <f>IFERROR(INDEX(Sales!$D$5:$ABF$18,MATCH(UsagePerHour!$B13,Sales!$C$5:$C$18,0),MATCH(UsagePerHour!MQ$4,Sales!$D$3:$ABF$3,0))/MQ$2*INDEX(Usage!$D$5:$ABF$11,MATCH(UsagePerHour!$B$4,Usage!$C$5:$C$11,0),MATCH(UsagePerHour!MQ$4,Usage!$D$3:$ABF$3,0)),"")</f>
        <v>118.80833532934132</v>
      </c>
      <c r="MR13" s="6">
        <f>IFERROR(INDEX(Sales!$D$5:$ABF$18,MATCH(UsagePerHour!$B13,Sales!$C$5:$C$18,0),MATCH(UsagePerHour!MR$4,Sales!$D$3:$ABF$3,0))/MR$2*INDEX(Usage!$D$5:$ABF$11,MATCH(UsagePerHour!$B$4,Usage!$C$5:$C$11,0),MATCH(UsagePerHour!MR$4,Usage!$D$3:$ABF$3,0)),"")</f>
        <v>44.160978213401911</v>
      </c>
      <c r="MS13" s="6">
        <f>IFERROR(INDEX(Sales!$D$5:$ABF$18,MATCH(UsagePerHour!$B13,Sales!$C$5:$C$18,0),MATCH(UsagePerHour!MS$4,Sales!$D$3:$ABF$3,0))/MS$2*INDEX(Usage!$D$5:$ABF$11,MATCH(UsagePerHour!$B$4,Usage!$C$5:$C$11,0),MATCH(UsagePerHour!MS$4,Usage!$D$3:$ABF$3,0)),"")</f>
        <v>53.134849807323484</v>
      </c>
      <c r="MT13" s="6">
        <f>IFERROR(INDEX(Sales!$D$5:$ABF$18,MATCH(UsagePerHour!$B13,Sales!$C$5:$C$18,0),MATCH(UsagePerHour!MT$4,Sales!$D$3:$ABF$3,0))/MT$2*INDEX(Usage!$D$5:$ABF$11,MATCH(UsagePerHour!$B$4,Usage!$C$5:$C$11,0),MATCH(UsagePerHour!MT$4,Usage!$D$3:$ABF$3,0)),"")</f>
        <v>96.049410639457165</v>
      </c>
      <c r="MU13" s="6">
        <f>IFERROR(INDEX(Sales!$D$5:$ABF$18,MATCH(UsagePerHour!$B13,Sales!$C$5:$C$18,0),MATCH(UsagePerHour!MU$4,Sales!$D$3:$ABF$3,0))/MU$2*INDEX(Usage!$D$5:$ABF$11,MATCH(UsagePerHour!$B$4,Usage!$C$5:$C$11,0),MATCH(UsagePerHour!MU$4,Usage!$D$3:$ABF$3,0)),"")</f>
        <v>313.48353696233931</v>
      </c>
      <c r="MV13" s="6">
        <f>IFERROR(INDEX(Sales!$D$5:$ABF$18,MATCH(UsagePerHour!$B13,Sales!$C$5:$C$18,0),MATCH(UsagePerHour!MV$4,Sales!$D$3:$ABF$3,0))/MV$2*INDEX(Usage!$D$5:$ABF$11,MATCH(UsagePerHour!$B$4,Usage!$C$5:$C$11,0),MATCH(UsagePerHour!MV$4,Usage!$D$3:$ABF$3,0)),"")</f>
        <v>79.435525349008088</v>
      </c>
      <c r="MW13" s="6">
        <f>IFERROR(INDEX(Sales!$D$5:$ABF$18,MATCH(UsagePerHour!$B13,Sales!$C$5:$C$18,0),MATCH(UsagePerHour!MW$4,Sales!$D$3:$ABF$3,0))/MW$2*INDEX(Usage!$D$5:$ABF$11,MATCH(UsagePerHour!$B$4,Usage!$C$5:$C$11,0),MATCH(UsagePerHour!MW$4,Usage!$D$3:$ABF$3,0)),"")</f>
        <v>51.480987952762149</v>
      </c>
      <c r="MX13" s="6">
        <f>IFERROR(INDEX(Sales!$D$5:$ABF$18,MATCH(UsagePerHour!$B13,Sales!$C$5:$C$18,0),MATCH(UsagePerHour!MX$4,Sales!$D$3:$ABF$3,0))/MX$2*INDEX(Usage!$D$5:$ABF$11,MATCH(UsagePerHour!$B$4,Usage!$C$5:$C$11,0),MATCH(UsagePerHour!MX$4,Usage!$D$3:$ABF$3,0)),"")</f>
        <v>44.015427089581202</v>
      </c>
      <c r="MY13" s="6">
        <f>IFERROR(INDEX(Sales!$D$5:$ABF$18,MATCH(UsagePerHour!$B13,Sales!$C$5:$C$18,0),MATCH(UsagePerHour!MY$4,Sales!$D$3:$ABF$3,0))/MY$2*INDEX(Usage!$D$5:$ABF$11,MATCH(UsagePerHour!$B$4,Usage!$C$5:$C$11,0),MATCH(UsagePerHour!MY$4,Usage!$D$3:$ABF$3,0)),"")</f>
        <v>135.7678356234066</v>
      </c>
      <c r="MZ13" s="6">
        <f>IFERROR(INDEX(Sales!$D$5:$ABF$18,MATCH(UsagePerHour!$B13,Sales!$C$5:$C$18,0),MATCH(UsagePerHour!MZ$4,Sales!$D$3:$ABF$3,0))/MZ$2*INDEX(Usage!$D$5:$ABF$11,MATCH(UsagePerHour!$B$4,Usage!$C$5:$C$11,0),MATCH(UsagePerHour!MZ$4,Usage!$D$3:$ABF$3,0)),"")</f>
        <v>38.714670546544127</v>
      </c>
      <c r="NA13" s="6">
        <f>IFERROR(INDEX(Sales!$D$5:$ABF$18,MATCH(UsagePerHour!$B13,Sales!$C$5:$C$18,0),MATCH(UsagePerHour!NA$4,Sales!$D$3:$ABF$3,0))/NA$2*INDEX(Usage!$D$5:$ABF$11,MATCH(UsagePerHour!$B$4,Usage!$C$5:$C$11,0),MATCH(UsagePerHour!NA$4,Usage!$D$3:$ABF$3,0)),"")</f>
        <v>87.713011370255188</v>
      </c>
      <c r="NB13" s="6">
        <f>IFERROR(INDEX(Sales!$D$5:$ABF$18,MATCH(UsagePerHour!$B13,Sales!$C$5:$C$18,0),MATCH(UsagePerHour!NB$4,Sales!$D$3:$ABF$3,0))/NB$2*INDEX(Usage!$D$5:$ABF$11,MATCH(UsagePerHour!$B$4,Usage!$C$5:$C$11,0),MATCH(UsagePerHour!NB$4,Usage!$D$3:$ABF$3,0)),"")</f>
        <v>673.56145127713705</v>
      </c>
      <c r="NC13" s="6">
        <f>IFERROR(INDEX(Sales!$D$5:$ABF$18,MATCH(UsagePerHour!$B13,Sales!$C$5:$C$18,0),MATCH(UsagePerHour!NC$4,Sales!$D$3:$ABF$3,0))/NC$2*INDEX(Usage!$D$5:$ABF$11,MATCH(UsagePerHour!$B$4,Usage!$C$5:$C$11,0),MATCH(UsagePerHour!NC$4,Usage!$D$3:$ABF$3,0)),"")</f>
        <v>144.48637486262601</v>
      </c>
      <c r="ND13" s="6">
        <f>IFERROR(INDEX(Sales!$D$5:$ABF$18,MATCH(UsagePerHour!$B13,Sales!$C$5:$C$18,0),MATCH(UsagePerHour!ND$4,Sales!$D$3:$ABF$3,0))/ND$2*INDEX(Usage!$D$5:$ABF$11,MATCH(UsagePerHour!$B$4,Usage!$C$5:$C$11,0),MATCH(UsagePerHour!ND$4,Usage!$D$3:$ABF$3,0)),"")</f>
        <v>75.430921583753431</v>
      </c>
      <c r="NE13" s="6">
        <f>IFERROR(INDEX(Sales!$D$5:$ABF$18,MATCH(UsagePerHour!$B13,Sales!$C$5:$C$18,0),MATCH(UsagePerHour!NE$4,Sales!$D$3:$ABF$3,0))/NE$2*INDEX(Usage!$D$5:$ABF$11,MATCH(UsagePerHour!$B$4,Usage!$C$5:$C$11,0),MATCH(UsagePerHour!NE$4,Usage!$D$3:$ABF$3,0)),"")</f>
        <v>39.978869160558425</v>
      </c>
      <c r="NF13" s="6">
        <f>IFERROR(INDEX(Sales!$D$5:$ABF$18,MATCH(UsagePerHour!$B13,Sales!$C$5:$C$18,0),MATCH(UsagePerHour!NF$4,Sales!$D$3:$ABF$3,0))/NF$2*INDEX(Usage!$D$5:$ABF$11,MATCH(UsagePerHour!$B$4,Usage!$C$5:$C$11,0),MATCH(UsagePerHour!NF$4,Usage!$D$3:$ABF$3,0)),"")</f>
        <v>47.483000815960835</v>
      </c>
      <c r="NG13" s="6">
        <f>IFERROR(INDEX(Sales!$D$5:$ABF$18,MATCH(UsagePerHour!$B13,Sales!$C$5:$C$18,0),MATCH(UsagePerHour!NG$4,Sales!$D$3:$ABF$3,0))/NG$2*INDEX(Usage!$D$5:$ABF$11,MATCH(UsagePerHour!$B$4,Usage!$C$5:$C$11,0),MATCH(UsagePerHour!NG$4,Usage!$D$3:$ABF$3,0)),"")</f>
        <v>41.455627153373605</v>
      </c>
      <c r="NH13" s="6">
        <f>IFERROR(INDEX(Sales!$D$5:$ABF$18,MATCH(UsagePerHour!$B13,Sales!$C$5:$C$18,0),MATCH(UsagePerHour!NH$4,Sales!$D$3:$ABF$3,0))/NH$2*INDEX(Usage!$D$5:$ABF$11,MATCH(UsagePerHour!$B$4,Usage!$C$5:$C$11,0),MATCH(UsagePerHour!NH$4,Usage!$D$3:$ABF$3,0)),"")</f>
        <v>38.552496162799919</v>
      </c>
      <c r="NI13" s="6">
        <f>IFERROR(INDEX(Sales!$D$5:$ABF$18,MATCH(UsagePerHour!$B13,Sales!$C$5:$C$18,0),MATCH(UsagePerHour!NI$4,Sales!$D$3:$ABF$3,0))/NI$2*INDEX(Usage!$D$5:$ABF$11,MATCH(UsagePerHour!$B$4,Usage!$C$5:$C$11,0),MATCH(UsagePerHour!NI$4,Usage!$D$3:$ABF$3,0)),"")</f>
        <v>361.25843473750189</v>
      </c>
      <c r="NJ13" s="6">
        <f>IFERROR(INDEX(Sales!$D$5:$ABF$18,MATCH(UsagePerHour!$B13,Sales!$C$5:$C$18,0),MATCH(UsagePerHour!NJ$4,Sales!$D$3:$ABF$3,0))/NJ$2*INDEX(Usage!$D$5:$ABF$11,MATCH(UsagePerHour!$B$4,Usage!$C$5:$C$11,0),MATCH(UsagePerHour!NJ$4,Usage!$D$3:$ABF$3,0)),"")</f>
        <v>104.33727491527878</v>
      </c>
      <c r="NK13" s="6">
        <f>IFERROR(INDEX(Sales!$D$5:$ABF$18,MATCH(UsagePerHour!$B13,Sales!$C$5:$C$18,0),MATCH(UsagePerHour!NK$4,Sales!$D$3:$ABF$3,0))/NK$2*INDEX(Usage!$D$5:$ABF$11,MATCH(UsagePerHour!$B$4,Usage!$C$5:$C$11,0),MATCH(UsagePerHour!NK$4,Usage!$D$3:$ABF$3,0)),"")</f>
        <v>66.605170714448178</v>
      </c>
      <c r="NL13" s="6">
        <f>IFERROR(INDEX(Sales!$D$5:$ABF$18,MATCH(UsagePerHour!$B13,Sales!$C$5:$C$18,0),MATCH(UsagePerHour!NL$4,Sales!$D$3:$ABF$3,0))/NL$2*INDEX(Usage!$D$5:$ABF$11,MATCH(UsagePerHour!$B$4,Usage!$C$5:$C$11,0),MATCH(UsagePerHour!NL$4,Usage!$D$3:$ABF$3,0)),"")</f>
        <v>71.644301386561025</v>
      </c>
      <c r="NM13" s="6">
        <f>IFERROR(INDEX(Sales!$D$5:$ABF$18,MATCH(UsagePerHour!$B13,Sales!$C$5:$C$18,0),MATCH(UsagePerHour!NM$4,Sales!$D$3:$ABF$3,0))/NM$2*INDEX(Usage!$D$5:$ABF$11,MATCH(UsagePerHour!$B$4,Usage!$C$5:$C$11,0),MATCH(UsagePerHour!NM$4,Usage!$D$3:$ABF$3,0)),"")</f>
        <v>59.165972151641427</v>
      </c>
      <c r="NN13" s="6">
        <f>IFERROR(INDEX(Sales!$D$5:$ABF$18,MATCH(UsagePerHour!$B13,Sales!$C$5:$C$18,0),MATCH(UsagePerHour!NN$4,Sales!$D$3:$ABF$3,0))/NN$2*INDEX(Usage!$D$5:$ABF$11,MATCH(UsagePerHour!$B$4,Usage!$C$5:$C$11,0),MATCH(UsagePerHour!NN$4,Usage!$D$3:$ABF$3,0)),"")</f>
        <v>38.713661190728295</v>
      </c>
      <c r="NO13" s="6">
        <f>IFERROR(INDEX(Sales!$D$5:$ABF$18,MATCH(UsagePerHour!$B13,Sales!$C$5:$C$18,0),MATCH(UsagePerHour!NO$4,Sales!$D$3:$ABF$3,0))/NO$2*INDEX(Usage!$D$5:$ABF$11,MATCH(UsagePerHour!$B$4,Usage!$C$5:$C$11,0),MATCH(UsagePerHour!NO$4,Usage!$D$3:$ABF$3,0)),"")</f>
        <v>16.496171043487802</v>
      </c>
      <c r="NP13" s="6">
        <f>IFERROR(INDEX(Sales!$D$5:$ABF$18,MATCH(UsagePerHour!$B13,Sales!$C$5:$C$18,0),MATCH(UsagePerHour!NP$4,Sales!$D$3:$ABF$3,0))/NP$2*INDEX(Usage!$D$5:$ABF$11,MATCH(UsagePerHour!$B$4,Usage!$C$5:$C$11,0),MATCH(UsagePerHour!NP$4,Usage!$D$3:$ABF$3,0)),"")</f>
        <v>482.20032238840264</v>
      </c>
      <c r="NQ13" s="6">
        <f>IFERROR(INDEX(Sales!$D$5:$ABF$18,MATCH(UsagePerHour!$B13,Sales!$C$5:$C$18,0),MATCH(UsagePerHour!NQ$4,Sales!$D$3:$ABF$3,0))/NQ$2*INDEX(Usage!$D$5:$ABF$11,MATCH(UsagePerHour!$B$4,Usage!$C$5:$C$11,0),MATCH(UsagePerHour!NQ$4,Usage!$D$3:$ABF$3,0)),"")</f>
        <v>59.836291387848512</v>
      </c>
      <c r="NR13" s="6">
        <f>IFERROR(INDEX(Sales!$D$5:$ABF$18,MATCH(UsagePerHour!$B13,Sales!$C$5:$C$18,0),MATCH(UsagePerHour!NR$4,Sales!$D$3:$ABF$3,0))/NR$2*INDEX(Usage!$D$5:$ABF$11,MATCH(UsagePerHour!$B$4,Usage!$C$5:$C$11,0),MATCH(UsagePerHour!NR$4,Usage!$D$3:$ABF$3,0)),"")</f>
        <v>68.632925970951447</v>
      </c>
      <c r="NS13" s="6">
        <f>IFERROR(INDEX(Sales!$D$5:$ABF$18,MATCH(UsagePerHour!$B13,Sales!$C$5:$C$18,0),MATCH(UsagePerHour!NS$4,Sales!$D$3:$ABF$3,0))/NS$2*INDEX(Usage!$D$5:$ABF$11,MATCH(UsagePerHour!$B$4,Usage!$C$5:$C$11,0),MATCH(UsagePerHour!NS$4,Usage!$D$3:$ABF$3,0)),"")</f>
        <v>29.699547370063993</v>
      </c>
      <c r="NT13" s="6">
        <f>IFERROR(INDEX(Sales!$D$5:$ABF$18,MATCH(UsagePerHour!$B13,Sales!$C$5:$C$18,0),MATCH(UsagePerHour!NT$4,Sales!$D$3:$ABF$3,0))/NT$2*INDEX(Usage!$D$5:$ABF$11,MATCH(UsagePerHour!$B$4,Usage!$C$5:$C$11,0),MATCH(UsagePerHour!NT$4,Usage!$D$3:$ABF$3,0)),"")</f>
        <v>55.631746947282863</v>
      </c>
      <c r="NU13" s="6">
        <f>IFERROR(INDEX(Sales!$D$5:$ABF$18,MATCH(UsagePerHour!$B13,Sales!$C$5:$C$18,0),MATCH(UsagePerHour!NU$4,Sales!$D$3:$ABF$3,0))/NU$2*INDEX(Usage!$D$5:$ABF$11,MATCH(UsagePerHour!$B$4,Usage!$C$5:$C$11,0),MATCH(UsagePerHour!NU$4,Usage!$D$3:$ABF$3,0)),"")</f>
        <v>35.606403013182678</v>
      </c>
      <c r="NV13" s="6">
        <f>IFERROR(INDEX(Sales!$D$5:$ABF$18,MATCH(UsagePerHour!$B13,Sales!$C$5:$C$18,0),MATCH(UsagePerHour!NV$4,Sales!$D$3:$ABF$3,0))/NV$2*INDEX(Usage!$D$5:$ABF$11,MATCH(UsagePerHour!$B$4,Usage!$C$5:$C$11,0),MATCH(UsagePerHour!NV$4,Usage!$D$3:$ABF$3,0)),"")</f>
        <v>61.65028075166579</v>
      </c>
      <c r="NW13" s="6">
        <f>IFERROR(INDEX(Sales!$D$5:$ABF$18,MATCH(UsagePerHour!$B13,Sales!$C$5:$C$18,0),MATCH(UsagePerHour!NW$4,Sales!$D$3:$ABF$3,0))/NW$2*INDEX(Usage!$D$5:$ABF$11,MATCH(UsagePerHour!$B$4,Usage!$C$5:$C$11,0),MATCH(UsagePerHour!NW$4,Usage!$D$3:$ABF$3,0)),"")</f>
        <v>324.0030005859968</v>
      </c>
      <c r="NX13" s="6">
        <f>IFERROR(INDEX(Sales!$D$5:$ABF$18,MATCH(UsagePerHour!$B13,Sales!$C$5:$C$18,0),MATCH(UsagePerHour!NX$4,Sales!$D$3:$ABF$3,0))/NX$2*INDEX(Usage!$D$5:$ABF$11,MATCH(UsagePerHour!$B$4,Usage!$C$5:$C$11,0),MATCH(UsagePerHour!NX$4,Usage!$D$3:$ABF$3,0)),"")</f>
        <v>59.512355772286327</v>
      </c>
      <c r="NY13" s="6">
        <f>IFERROR(INDEX(Sales!$D$5:$ABF$18,MATCH(UsagePerHour!$B13,Sales!$C$5:$C$18,0),MATCH(UsagePerHour!NY$4,Sales!$D$3:$ABF$3,0))/NY$2*INDEX(Usage!$D$5:$ABF$11,MATCH(UsagePerHour!$B$4,Usage!$C$5:$C$11,0),MATCH(UsagePerHour!NY$4,Usage!$D$3:$ABF$3,0)),"")</f>
        <v>116.71746625948182</v>
      </c>
      <c r="NZ13" s="6">
        <f>IFERROR(INDEX(Sales!$D$5:$ABF$18,MATCH(UsagePerHour!$B13,Sales!$C$5:$C$18,0),MATCH(UsagePerHour!NZ$4,Sales!$D$3:$ABF$3,0))/NZ$2*INDEX(Usage!$D$5:$ABF$11,MATCH(UsagePerHour!$B$4,Usage!$C$5:$C$11,0),MATCH(UsagePerHour!NZ$4,Usage!$D$3:$ABF$3,0)),"")</f>
        <v>48.291854607999724</v>
      </c>
      <c r="OA13" s="6">
        <f>IFERROR(INDEX(Sales!$D$5:$ABF$18,MATCH(UsagePerHour!$B13,Sales!$C$5:$C$18,0),MATCH(UsagePerHour!OA$4,Sales!$D$3:$ABF$3,0))/OA$2*INDEX(Usage!$D$5:$ABF$11,MATCH(UsagePerHour!$B$4,Usage!$C$5:$C$11,0),MATCH(UsagePerHour!OA$4,Usage!$D$3:$ABF$3,0)),"")</f>
        <v>93.70063447584549</v>
      </c>
      <c r="OB13" s="6">
        <f>IFERROR(INDEX(Sales!$D$5:$ABF$18,MATCH(UsagePerHour!$B13,Sales!$C$5:$C$18,0),MATCH(UsagePerHour!OB$4,Sales!$D$3:$ABF$3,0))/OB$2*INDEX(Usage!$D$5:$ABF$11,MATCH(UsagePerHour!$B$4,Usage!$C$5:$C$11,0),MATCH(UsagePerHour!OB$4,Usage!$D$3:$ABF$3,0)),"")</f>
        <v>55.619078845505797</v>
      </c>
      <c r="OC13" s="6">
        <f>IFERROR(INDEX(Sales!$D$5:$ABF$18,MATCH(UsagePerHour!$B13,Sales!$C$5:$C$18,0),MATCH(UsagePerHour!OC$4,Sales!$D$3:$ABF$3,0))/OC$2*INDEX(Usage!$D$5:$ABF$11,MATCH(UsagePerHour!$B$4,Usage!$C$5:$C$11,0),MATCH(UsagePerHour!OC$4,Usage!$D$3:$ABF$3,0)),"")</f>
        <v>55.328986620920581</v>
      </c>
      <c r="OD13" s="6">
        <f>IFERROR(INDEX(Sales!$D$5:$ABF$18,MATCH(UsagePerHour!$B13,Sales!$C$5:$C$18,0),MATCH(UsagePerHour!OD$4,Sales!$D$3:$ABF$3,0))/OD$2*INDEX(Usage!$D$5:$ABF$11,MATCH(UsagePerHour!$B$4,Usage!$C$5:$C$11,0),MATCH(UsagePerHour!OD$4,Usage!$D$3:$ABF$3,0)),"")</f>
        <v>427.0057961562128</v>
      </c>
      <c r="OE13" s="6">
        <f>IFERROR(INDEX(Sales!$D$5:$ABF$18,MATCH(UsagePerHour!$B13,Sales!$C$5:$C$18,0),MATCH(UsagePerHour!OE$4,Sales!$D$3:$ABF$3,0))/OE$2*INDEX(Usage!$D$5:$ABF$11,MATCH(UsagePerHour!$B$4,Usage!$C$5:$C$11,0),MATCH(UsagePerHour!OE$4,Usage!$D$3:$ABF$3,0)),"")</f>
        <v>32.689156126891973</v>
      </c>
      <c r="OF13" s="6">
        <f>IFERROR(INDEX(Sales!$D$5:$ABF$18,MATCH(UsagePerHour!$B13,Sales!$C$5:$C$18,0),MATCH(UsagePerHour!OF$4,Sales!$D$3:$ABF$3,0))/OF$2*INDEX(Usage!$D$5:$ABF$11,MATCH(UsagePerHour!$B$4,Usage!$C$5:$C$11,0),MATCH(UsagePerHour!OF$4,Usage!$D$3:$ABF$3,0)),"")</f>
        <v>106.98782459126379</v>
      </c>
      <c r="OG13" s="6">
        <f>IFERROR(INDEX(Sales!$D$5:$ABF$18,MATCH(UsagePerHour!$B13,Sales!$C$5:$C$18,0),MATCH(UsagePerHour!OG$4,Sales!$D$3:$ABF$3,0))/OG$2*INDEX(Usage!$D$5:$ABF$11,MATCH(UsagePerHour!$B$4,Usage!$C$5:$C$11,0),MATCH(UsagePerHour!OG$4,Usage!$D$3:$ABF$3,0)),"")</f>
        <v>60.438989394884594</v>
      </c>
      <c r="OH13" s="6">
        <f>IFERROR(INDEX(Sales!$D$5:$ABF$18,MATCH(UsagePerHour!$B13,Sales!$C$5:$C$18,0),MATCH(UsagePerHour!OH$4,Sales!$D$3:$ABF$3,0))/OH$2*INDEX(Usage!$D$5:$ABF$11,MATCH(UsagePerHour!$B$4,Usage!$C$5:$C$11,0),MATCH(UsagePerHour!OH$4,Usage!$D$3:$ABF$3,0)),"")</f>
        <v>83.691330673553239</v>
      </c>
      <c r="OI13" s="6">
        <f>IFERROR(INDEX(Sales!$D$5:$ABF$18,MATCH(UsagePerHour!$B13,Sales!$C$5:$C$18,0),MATCH(UsagePerHour!OI$4,Sales!$D$3:$ABF$3,0))/OI$2*INDEX(Usage!$D$5:$ABF$11,MATCH(UsagePerHour!$B$4,Usage!$C$5:$C$11,0),MATCH(UsagePerHour!OI$4,Usage!$D$3:$ABF$3,0)),"")</f>
        <v>39.055380421289257</v>
      </c>
      <c r="OJ13" s="6">
        <f>IFERROR(INDEX(Sales!$D$5:$ABF$18,MATCH(UsagePerHour!$B13,Sales!$C$5:$C$18,0),MATCH(UsagePerHour!OJ$4,Sales!$D$3:$ABF$3,0))/OJ$2*INDEX(Usage!$D$5:$ABF$11,MATCH(UsagePerHour!$B$4,Usage!$C$5:$C$11,0),MATCH(UsagePerHour!OJ$4,Usage!$D$3:$ABF$3,0)),"")</f>
        <v>64.696293760670358</v>
      </c>
      <c r="OK13" s="6">
        <f>IFERROR(INDEX(Sales!$D$5:$ABF$18,MATCH(UsagePerHour!$B13,Sales!$C$5:$C$18,0),MATCH(UsagePerHour!OK$4,Sales!$D$3:$ABF$3,0))/OK$2*INDEX(Usage!$D$5:$ABF$11,MATCH(UsagePerHour!$B$4,Usage!$C$5:$C$11,0),MATCH(UsagePerHour!OK$4,Usage!$D$3:$ABF$3,0)),"")</f>
        <v>318.8090134109222</v>
      </c>
      <c r="OL13" s="6">
        <f>IFERROR(INDEX(Sales!$D$5:$ABF$18,MATCH(UsagePerHour!$B13,Sales!$C$5:$C$18,0),MATCH(UsagePerHour!OL$4,Sales!$D$3:$ABF$3,0))/OL$2*INDEX(Usage!$D$5:$ABF$11,MATCH(UsagePerHour!$B$4,Usage!$C$5:$C$11,0),MATCH(UsagePerHour!OL$4,Usage!$D$3:$ABF$3,0)),"")</f>
        <v>22.568637463522698</v>
      </c>
      <c r="OM13" s="6">
        <f>IFERROR(INDEX(Sales!$D$5:$ABF$18,MATCH(UsagePerHour!$B13,Sales!$C$5:$C$18,0),MATCH(UsagePerHour!OM$4,Sales!$D$3:$ABF$3,0))/OM$2*INDEX(Usage!$D$5:$ABF$11,MATCH(UsagePerHour!$B$4,Usage!$C$5:$C$11,0),MATCH(UsagePerHour!OM$4,Usage!$D$3:$ABF$3,0)),"")</f>
        <v>40.676107165204378</v>
      </c>
      <c r="ON13" s="6">
        <f>IFERROR(INDEX(Sales!$D$5:$ABF$18,MATCH(UsagePerHour!$B13,Sales!$C$5:$C$18,0),MATCH(UsagePerHour!ON$4,Sales!$D$3:$ABF$3,0))/ON$2*INDEX(Usage!$D$5:$ABF$11,MATCH(UsagePerHour!$B$4,Usage!$C$5:$C$11,0),MATCH(UsagePerHour!ON$4,Usage!$D$3:$ABF$3,0)),"")</f>
        <v>52.011948819708607</v>
      </c>
      <c r="OO13" s="6">
        <f>IFERROR(INDEX(Sales!$D$5:$ABF$18,MATCH(UsagePerHour!$B13,Sales!$C$5:$C$18,0),MATCH(UsagePerHour!OO$4,Sales!$D$3:$ABF$3,0))/OO$2*INDEX(Usage!$D$5:$ABF$11,MATCH(UsagePerHour!$B$4,Usage!$C$5:$C$11,0),MATCH(UsagePerHour!OO$4,Usage!$D$3:$ABF$3,0)),"")</f>
        <v>108.74702977204193</v>
      </c>
      <c r="OP13" s="6">
        <f>IFERROR(INDEX(Sales!$D$5:$ABF$18,MATCH(UsagePerHour!$B13,Sales!$C$5:$C$18,0),MATCH(UsagePerHour!OP$4,Sales!$D$3:$ABF$3,0))/OP$2*INDEX(Usage!$D$5:$ABF$11,MATCH(UsagePerHour!$B$4,Usage!$C$5:$C$11,0),MATCH(UsagePerHour!OP$4,Usage!$D$3:$ABF$3,0)),"")</f>
        <v>65.179491093377052</v>
      </c>
      <c r="OQ13" s="6">
        <f>IFERROR(INDEX(Sales!$D$5:$ABF$18,MATCH(UsagePerHour!$B13,Sales!$C$5:$C$18,0),MATCH(UsagePerHour!OQ$4,Sales!$D$3:$ABF$3,0))/OQ$2*INDEX(Usage!$D$5:$ABF$11,MATCH(UsagePerHour!$B$4,Usage!$C$5:$C$11,0),MATCH(UsagePerHour!OQ$4,Usage!$D$3:$ABF$3,0)),"")</f>
        <v>32.780709847001525</v>
      </c>
      <c r="OR13" s="6">
        <f>IFERROR(INDEX(Sales!$D$5:$ABF$18,MATCH(UsagePerHour!$B13,Sales!$C$5:$C$18,0),MATCH(UsagePerHour!OR$4,Sales!$D$3:$ABF$3,0))/OR$2*INDEX(Usage!$D$5:$ABF$11,MATCH(UsagePerHour!$B$4,Usage!$C$5:$C$11,0),MATCH(UsagePerHour!OR$4,Usage!$D$3:$ABF$3,0)),"")</f>
        <v>356.97001713129072</v>
      </c>
      <c r="OS13" s="6">
        <f>IFERROR(INDEX(Sales!$D$5:$ABF$18,MATCH(UsagePerHour!$B13,Sales!$C$5:$C$18,0),MATCH(UsagePerHour!OS$4,Sales!$D$3:$ABF$3,0))/OS$2*INDEX(Usage!$D$5:$ABF$11,MATCH(UsagePerHour!$B$4,Usage!$C$5:$C$11,0),MATCH(UsagePerHour!OS$4,Usage!$D$3:$ABF$3,0)),"")</f>
        <v>37.160060967373227</v>
      </c>
      <c r="OT13" s="6">
        <f>IFERROR(INDEX(Sales!$D$5:$ABF$18,MATCH(UsagePerHour!$B13,Sales!$C$5:$C$18,0),MATCH(UsagePerHour!OT$4,Sales!$D$3:$ABF$3,0))/OT$2*INDEX(Usage!$D$5:$ABF$11,MATCH(UsagePerHour!$B$4,Usage!$C$5:$C$11,0),MATCH(UsagePerHour!OT$4,Usage!$D$3:$ABF$3,0)),"")</f>
        <v>34.618376416648339</v>
      </c>
      <c r="OU13" s="6">
        <f>IFERROR(INDEX(Sales!$D$5:$ABF$18,MATCH(UsagePerHour!$B13,Sales!$C$5:$C$18,0),MATCH(UsagePerHour!OU$4,Sales!$D$3:$ABF$3,0))/OU$2*INDEX(Usage!$D$5:$ABF$11,MATCH(UsagePerHour!$B$4,Usage!$C$5:$C$11,0),MATCH(UsagePerHour!OU$4,Usage!$D$3:$ABF$3,0)),"")</f>
        <v>32.910979216727014</v>
      </c>
      <c r="OV13" s="6">
        <f>IFERROR(INDEX(Sales!$D$5:$ABF$18,MATCH(UsagePerHour!$B13,Sales!$C$5:$C$18,0),MATCH(UsagePerHour!OV$4,Sales!$D$3:$ABF$3,0))/OV$2*INDEX(Usage!$D$5:$ABF$11,MATCH(UsagePerHour!$B$4,Usage!$C$5:$C$11,0),MATCH(UsagePerHour!OV$4,Usage!$D$3:$ABF$3,0)),"")</f>
        <v>137.70996744932944</v>
      </c>
      <c r="OW13" s="6">
        <f>IFERROR(INDEX(Sales!$D$5:$ABF$18,MATCH(UsagePerHour!$B13,Sales!$C$5:$C$18,0),MATCH(UsagePerHour!OW$4,Sales!$D$3:$ABF$3,0))/OW$2*INDEX(Usage!$D$5:$ABF$11,MATCH(UsagePerHour!$B$4,Usage!$C$5:$C$11,0),MATCH(UsagePerHour!OW$4,Usage!$D$3:$ABF$3,0)),"")</f>
        <v>52.939779025027342</v>
      </c>
      <c r="OX13" s="6">
        <f>IFERROR(INDEX(Sales!$D$5:$ABF$18,MATCH(UsagePerHour!$B13,Sales!$C$5:$C$18,0),MATCH(UsagePerHour!OX$4,Sales!$D$3:$ABF$3,0))/OX$2*INDEX(Usage!$D$5:$ABF$11,MATCH(UsagePerHour!$B$4,Usage!$C$5:$C$11,0),MATCH(UsagePerHour!OX$4,Usage!$D$3:$ABF$3,0)),"")</f>
        <v>66.73733220818059</v>
      </c>
      <c r="OY13" s="6">
        <f>IFERROR(INDEX(Sales!$D$5:$ABF$18,MATCH(UsagePerHour!$B13,Sales!$C$5:$C$18,0),MATCH(UsagePerHour!OY$4,Sales!$D$3:$ABF$3,0))/OY$2*INDEX(Usage!$D$5:$ABF$11,MATCH(UsagePerHour!$B$4,Usage!$C$5:$C$11,0),MATCH(UsagePerHour!OY$4,Usage!$D$3:$ABF$3,0)),"")</f>
        <v>409.06605171709418</v>
      </c>
      <c r="OZ13" s="6">
        <f>IFERROR(INDEX(Sales!$D$5:$ABF$18,MATCH(UsagePerHour!$B13,Sales!$C$5:$C$18,0),MATCH(UsagePerHour!OZ$4,Sales!$D$3:$ABF$3,0))/OZ$2*INDEX(Usage!$D$5:$ABF$11,MATCH(UsagePerHour!$B$4,Usage!$C$5:$C$11,0),MATCH(UsagePerHour!OZ$4,Usage!$D$3:$ABF$3,0)),"")</f>
        <v>62.273485732210474</v>
      </c>
      <c r="PA13" s="6">
        <f>IFERROR(INDEX(Sales!$D$5:$ABF$18,MATCH(UsagePerHour!$B13,Sales!$C$5:$C$18,0),MATCH(UsagePerHour!PA$4,Sales!$D$3:$ABF$3,0))/PA$2*INDEX(Usage!$D$5:$ABF$11,MATCH(UsagePerHour!$B$4,Usage!$C$5:$C$11,0),MATCH(UsagePerHour!PA$4,Usage!$D$3:$ABF$3,0)),"")</f>
        <v>10.34346230794945</v>
      </c>
      <c r="PB13" s="6">
        <f>IFERROR(INDEX(Sales!$D$5:$ABF$18,MATCH(UsagePerHour!$B13,Sales!$C$5:$C$18,0),MATCH(UsagePerHour!PB$4,Sales!$D$3:$ABF$3,0))/PB$2*INDEX(Usage!$D$5:$ABF$11,MATCH(UsagePerHour!$B$4,Usage!$C$5:$C$11,0),MATCH(UsagePerHour!PB$4,Usage!$D$3:$ABF$3,0)),"")</f>
        <v>11.772454452647713</v>
      </c>
      <c r="PC13" s="6">
        <f>IFERROR(INDEX(Sales!$D$5:$ABF$18,MATCH(UsagePerHour!$B13,Sales!$C$5:$C$18,0),MATCH(UsagePerHour!PC$4,Sales!$D$3:$ABF$3,0))/PC$2*INDEX(Usage!$D$5:$ABF$11,MATCH(UsagePerHour!$B$4,Usage!$C$5:$C$11,0),MATCH(UsagePerHour!PC$4,Usage!$D$3:$ABF$3,0)),"")</f>
        <v>10.410698699155233</v>
      </c>
      <c r="PD13" s="6">
        <f>IFERROR(INDEX(Sales!$D$5:$ABF$18,MATCH(UsagePerHour!$B13,Sales!$C$5:$C$18,0),MATCH(UsagePerHour!PD$4,Sales!$D$3:$ABF$3,0))/PD$2*INDEX(Usage!$D$5:$ABF$11,MATCH(UsagePerHour!$B$4,Usage!$C$5:$C$11,0),MATCH(UsagePerHour!PD$4,Usage!$D$3:$ABF$3,0)),"")</f>
        <v>45.771578155331568</v>
      </c>
      <c r="PE13" s="6">
        <f>IFERROR(INDEX(Sales!$D$5:$ABF$18,MATCH(UsagePerHour!$B13,Sales!$C$5:$C$18,0),MATCH(UsagePerHour!PE$4,Sales!$D$3:$ABF$3,0))/PE$2*INDEX(Usage!$D$5:$ABF$11,MATCH(UsagePerHour!$B$4,Usage!$C$5:$C$11,0),MATCH(UsagePerHour!PE$4,Usage!$D$3:$ABF$3,0)),"")</f>
        <v>14.119755943614559</v>
      </c>
      <c r="PF13" s="6">
        <f>IFERROR(INDEX(Sales!$D$5:$ABF$18,MATCH(UsagePerHour!$B13,Sales!$C$5:$C$18,0),MATCH(UsagePerHour!PF$4,Sales!$D$3:$ABF$3,0))/PF$2*INDEX(Usage!$D$5:$ABF$11,MATCH(UsagePerHour!$B$4,Usage!$C$5:$C$11,0),MATCH(UsagePerHour!PF$4,Usage!$D$3:$ABF$3,0)),"")</f>
        <v>72.684448783216965</v>
      </c>
      <c r="PG13" s="6">
        <f>IFERROR(INDEX(Sales!$D$5:$ABF$18,MATCH(UsagePerHour!$B13,Sales!$C$5:$C$18,0),MATCH(UsagePerHour!PG$4,Sales!$D$3:$ABF$3,0))/PG$2*INDEX(Usage!$D$5:$ABF$11,MATCH(UsagePerHour!$B$4,Usage!$C$5:$C$11,0),MATCH(UsagePerHour!PG$4,Usage!$D$3:$ABF$3,0)),"")</f>
        <v>49.305952179773904</v>
      </c>
      <c r="PH13" s="6">
        <f>IFERROR(INDEX(Sales!$D$5:$ABF$18,MATCH(UsagePerHour!$B13,Sales!$C$5:$C$18,0),MATCH(UsagePerHour!PH$4,Sales!$D$3:$ABF$3,0))/PH$2*INDEX(Usage!$D$5:$ABF$11,MATCH(UsagePerHour!$B$4,Usage!$C$5:$C$11,0),MATCH(UsagePerHour!PH$4,Usage!$D$3:$ABF$3,0)),"")</f>
        <v>45.354670434050874</v>
      </c>
      <c r="PI13" s="6">
        <f>IFERROR(INDEX(Sales!$D$5:$ABF$18,MATCH(UsagePerHour!$B13,Sales!$C$5:$C$18,0),MATCH(UsagePerHour!PI$4,Sales!$D$3:$ABF$3,0))/PI$2*INDEX(Usage!$D$5:$ABF$11,MATCH(UsagePerHour!$B$4,Usage!$C$5:$C$11,0),MATCH(UsagePerHour!PI$4,Usage!$D$3:$ABF$3,0)),"")</f>
        <v>14.306528878310385</v>
      </c>
      <c r="PJ13" s="6">
        <f>IFERROR(INDEX(Sales!$D$5:$ABF$18,MATCH(UsagePerHour!$B13,Sales!$C$5:$C$18,0),MATCH(UsagePerHour!PJ$4,Sales!$D$3:$ABF$3,0))/PJ$2*INDEX(Usage!$D$5:$ABF$11,MATCH(UsagePerHour!$B$4,Usage!$C$5:$C$11,0),MATCH(UsagePerHour!PJ$4,Usage!$D$3:$ABF$3,0)),"")</f>
        <v>30.895391298734118</v>
      </c>
      <c r="PK13" s="6">
        <f>IFERROR(INDEX(Sales!$D$5:$ABF$18,MATCH(UsagePerHour!$B13,Sales!$C$5:$C$18,0),MATCH(UsagePerHour!PK$4,Sales!$D$3:$ABF$3,0))/PK$2*INDEX(Usage!$D$5:$ABF$11,MATCH(UsagePerHour!$B$4,Usage!$C$5:$C$11,0),MATCH(UsagePerHour!PK$4,Usage!$D$3:$ABF$3,0)),"")</f>
        <v>7.2073875104906273</v>
      </c>
      <c r="PL13" s="6">
        <f>IFERROR(INDEX(Sales!$D$5:$ABF$18,MATCH(UsagePerHour!$B13,Sales!$C$5:$C$18,0),MATCH(UsagePerHour!PL$4,Sales!$D$3:$ABF$3,0))/PL$2*INDEX(Usage!$D$5:$ABF$11,MATCH(UsagePerHour!$B$4,Usage!$C$5:$C$11,0),MATCH(UsagePerHour!PL$4,Usage!$D$3:$ABF$3,0)),"")</f>
        <v>11.705976689160263</v>
      </c>
      <c r="PM13" s="6">
        <f>IFERROR(INDEX(Sales!$D$5:$ABF$18,MATCH(UsagePerHour!$B13,Sales!$C$5:$C$18,0),MATCH(UsagePerHour!PM$4,Sales!$D$3:$ABF$3,0))/PM$2*INDEX(Usage!$D$5:$ABF$11,MATCH(UsagePerHour!$B$4,Usage!$C$5:$C$11,0),MATCH(UsagePerHour!PM$4,Usage!$D$3:$ABF$3,0)),"")</f>
        <v>135.63774704072623</v>
      </c>
      <c r="PN13" s="6">
        <f>IFERROR(INDEX(Sales!$D$5:$ABF$18,MATCH(UsagePerHour!$B13,Sales!$C$5:$C$18,0),MATCH(UsagePerHour!PN$4,Sales!$D$3:$ABF$3,0))/PN$2*INDEX(Usage!$D$5:$ABF$11,MATCH(UsagePerHour!$B$4,Usage!$C$5:$C$11,0),MATCH(UsagePerHour!PN$4,Usage!$D$3:$ABF$3,0)),"")</f>
        <v>69.986723239756898</v>
      </c>
      <c r="PO13" s="6">
        <f>IFERROR(INDEX(Sales!$D$5:$ABF$18,MATCH(UsagePerHour!$B13,Sales!$C$5:$C$18,0),MATCH(UsagePerHour!PO$4,Sales!$D$3:$ABF$3,0))/PO$2*INDEX(Usage!$D$5:$ABF$11,MATCH(UsagePerHour!$B$4,Usage!$C$5:$C$11,0),MATCH(UsagePerHour!PO$4,Usage!$D$3:$ABF$3,0)),"")</f>
        <v>55.690688338085465</v>
      </c>
      <c r="PP13" s="6">
        <f>IFERROR(INDEX(Sales!$D$5:$ABF$18,MATCH(UsagePerHour!$B13,Sales!$C$5:$C$18,0),MATCH(UsagePerHour!PP$4,Sales!$D$3:$ABF$3,0))/PP$2*INDEX(Usage!$D$5:$ABF$11,MATCH(UsagePerHour!$B$4,Usage!$C$5:$C$11,0),MATCH(UsagePerHour!PP$4,Usage!$D$3:$ABF$3,0)),"")</f>
        <v>10.35202572347267</v>
      </c>
      <c r="PQ13" s="6">
        <f>IFERROR(INDEX(Sales!$D$5:$ABF$18,MATCH(UsagePerHour!$B13,Sales!$C$5:$C$18,0),MATCH(UsagePerHour!PQ$4,Sales!$D$3:$ABF$3,0))/PQ$2*INDEX(Usage!$D$5:$ABF$11,MATCH(UsagePerHour!$B$4,Usage!$C$5:$C$11,0),MATCH(UsagePerHour!PQ$4,Usage!$D$3:$ABF$3,0)),"")</f>
        <v>10.291611664466577</v>
      </c>
      <c r="PR13" s="6">
        <f>IFERROR(INDEX(Sales!$D$5:$ABF$18,MATCH(UsagePerHour!$B13,Sales!$C$5:$C$18,0),MATCH(UsagePerHour!PR$4,Sales!$D$3:$ABF$3,0))/PR$2*INDEX(Usage!$D$5:$ABF$11,MATCH(UsagePerHour!$B$4,Usage!$C$5:$C$11,0),MATCH(UsagePerHour!PR$4,Usage!$D$3:$ABF$3,0)),"")</f>
        <v>73.166375693781092</v>
      </c>
      <c r="PS13" s="6">
        <f>IFERROR(INDEX(Sales!$D$5:$ABF$18,MATCH(UsagePerHour!$B13,Sales!$C$5:$C$18,0),MATCH(UsagePerHour!PS$4,Sales!$D$3:$ABF$3,0))/PS$2*INDEX(Usage!$D$5:$ABF$11,MATCH(UsagePerHour!$B$4,Usage!$C$5:$C$11,0),MATCH(UsagePerHour!PS$4,Usage!$D$3:$ABF$3,0)),"")</f>
        <v>19.231785628145673</v>
      </c>
      <c r="PT13" s="6">
        <f>IFERROR(INDEX(Sales!$D$5:$ABF$18,MATCH(UsagePerHour!$B13,Sales!$C$5:$C$18,0),MATCH(UsagePerHour!PT$4,Sales!$D$3:$ABF$3,0))/PT$2*INDEX(Usage!$D$5:$ABF$11,MATCH(UsagePerHour!$B$4,Usage!$C$5:$C$11,0),MATCH(UsagePerHour!PT$4,Usage!$D$3:$ABF$3,0)),"")</f>
        <v>122.94686462086641</v>
      </c>
      <c r="PU13" s="6">
        <f>IFERROR(INDEX(Sales!$D$5:$ABF$18,MATCH(UsagePerHour!$B13,Sales!$C$5:$C$18,0),MATCH(UsagePerHour!PU$4,Sales!$D$3:$ABF$3,0))/PU$2*INDEX(Usage!$D$5:$ABF$11,MATCH(UsagePerHour!$B$4,Usage!$C$5:$C$11,0),MATCH(UsagePerHour!PU$4,Usage!$D$3:$ABF$3,0)),"")</f>
        <v>21.915171509156725</v>
      </c>
      <c r="PV13" s="6">
        <f>IFERROR(INDEX(Sales!$D$5:$ABF$18,MATCH(UsagePerHour!$B13,Sales!$C$5:$C$18,0),MATCH(UsagePerHour!PV$4,Sales!$D$3:$ABF$3,0))/PV$2*INDEX(Usage!$D$5:$ABF$11,MATCH(UsagePerHour!$B$4,Usage!$C$5:$C$11,0),MATCH(UsagePerHour!PV$4,Usage!$D$3:$ABF$3,0)),"")</f>
        <v>20.575450954484822</v>
      </c>
      <c r="PW13" s="6">
        <f>IFERROR(INDEX(Sales!$D$5:$ABF$18,MATCH(UsagePerHour!$B13,Sales!$C$5:$C$18,0),MATCH(UsagePerHour!PW$4,Sales!$D$3:$ABF$3,0))/PW$2*INDEX(Usage!$D$5:$ABF$11,MATCH(UsagePerHour!$B$4,Usage!$C$5:$C$11,0),MATCH(UsagePerHour!PW$4,Usage!$D$3:$ABF$3,0)),"")</f>
        <v>48.782788558328669</v>
      </c>
      <c r="PX13" s="6">
        <f>IFERROR(INDEX(Sales!$D$5:$ABF$18,MATCH(UsagePerHour!$B13,Sales!$C$5:$C$18,0),MATCH(UsagePerHour!PX$4,Sales!$D$3:$ABF$3,0))/PX$2*INDEX(Usage!$D$5:$ABF$11,MATCH(UsagePerHour!$B$4,Usage!$C$5:$C$11,0),MATCH(UsagePerHour!PX$4,Usage!$D$3:$ABF$3,0)),"")</f>
        <v>56.061995026674829</v>
      </c>
      <c r="PY13" s="6">
        <f>IFERROR(INDEX(Sales!$D$5:$ABF$18,MATCH(UsagePerHour!$B13,Sales!$C$5:$C$18,0),MATCH(UsagePerHour!PY$4,Sales!$D$3:$ABF$3,0))/PY$2*INDEX(Usage!$D$5:$ABF$11,MATCH(UsagePerHour!$B$4,Usage!$C$5:$C$11,0),MATCH(UsagePerHour!PY$4,Usage!$D$3:$ABF$3,0)),"")</f>
        <v>22.897296107990861</v>
      </c>
      <c r="PZ13" s="6">
        <f>IFERROR(INDEX(Sales!$D$5:$ABF$18,MATCH(UsagePerHour!$B13,Sales!$C$5:$C$18,0),MATCH(UsagePerHour!PZ$4,Sales!$D$3:$ABF$3,0))/PZ$2*INDEX(Usage!$D$5:$ABF$11,MATCH(UsagePerHour!$B$4,Usage!$C$5:$C$11,0),MATCH(UsagePerHour!PZ$4,Usage!$D$3:$ABF$3,0)),"")</f>
        <v>20.607124133647577</v>
      </c>
      <c r="QA13" s="6">
        <f>IFERROR(INDEX(Sales!$D$5:$ABF$18,MATCH(UsagePerHour!$B13,Sales!$C$5:$C$18,0),MATCH(UsagePerHour!QA$4,Sales!$D$3:$ABF$3,0))/QA$2*INDEX(Usage!$D$5:$ABF$11,MATCH(UsagePerHour!$B$4,Usage!$C$5:$C$11,0),MATCH(UsagePerHour!QA$4,Usage!$D$3:$ABF$3,0)),"")</f>
        <v>164.86171059665173</v>
      </c>
      <c r="QB13" s="6">
        <f>IFERROR(INDEX(Sales!$D$5:$ABF$18,MATCH(UsagePerHour!$B13,Sales!$C$5:$C$18,0),MATCH(UsagePerHour!QB$4,Sales!$D$3:$ABF$3,0))/QB$2*INDEX(Usage!$D$5:$ABF$11,MATCH(UsagePerHour!$B$4,Usage!$C$5:$C$11,0),MATCH(UsagePerHour!QB$4,Usage!$D$3:$ABF$3,0)),"")</f>
        <v>66.469165193928262</v>
      </c>
      <c r="QC13" s="6">
        <f>IFERROR(INDEX(Sales!$D$5:$ABF$18,MATCH(UsagePerHour!$B13,Sales!$C$5:$C$18,0),MATCH(UsagePerHour!QC$4,Sales!$D$3:$ABF$3,0))/QC$2*INDEX(Usage!$D$5:$ABF$11,MATCH(UsagePerHour!$B$4,Usage!$C$5:$C$11,0),MATCH(UsagePerHour!QC$4,Usage!$D$3:$ABF$3,0)),"")</f>
        <v>31.442889148763584</v>
      </c>
      <c r="QD13" s="6">
        <f>IFERROR(INDEX(Sales!$D$5:$ABF$18,MATCH(UsagePerHour!$B13,Sales!$C$5:$C$18,0),MATCH(UsagePerHour!QD$4,Sales!$D$3:$ABF$3,0))/QD$2*INDEX(Usage!$D$5:$ABF$11,MATCH(UsagePerHour!$B$4,Usage!$C$5:$C$11,0),MATCH(UsagePerHour!QD$4,Usage!$D$3:$ABF$3,0)),"")</f>
        <v>33.74116163653219</v>
      </c>
      <c r="QE13" s="6">
        <f>IFERROR(INDEX(Sales!$D$5:$ABF$18,MATCH(UsagePerHour!$B13,Sales!$C$5:$C$18,0),MATCH(UsagePerHour!QE$4,Sales!$D$3:$ABF$3,0))/QE$2*INDEX(Usage!$D$5:$ABF$11,MATCH(UsagePerHour!$B$4,Usage!$C$5:$C$11,0),MATCH(UsagePerHour!QE$4,Usage!$D$3:$ABF$3,0)),"")</f>
        <v>41.09651787686068</v>
      </c>
      <c r="QF13" s="6">
        <f>IFERROR(INDEX(Sales!$D$5:$ABF$18,MATCH(UsagePerHour!$B13,Sales!$C$5:$C$18,0),MATCH(UsagePerHour!QF$4,Sales!$D$3:$ABF$3,0))/QF$2*INDEX(Usage!$D$5:$ABF$11,MATCH(UsagePerHour!$B$4,Usage!$C$5:$C$11,0),MATCH(UsagePerHour!QF$4,Usage!$D$3:$ABF$3,0)),"")</f>
        <v>44.527057100668529</v>
      </c>
      <c r="QG13" s="6">
        <f>IFERROR(INDEX(Sales!$D$5:$ABF$18,MATCH(UsagePerHour!$B13,Sales!$C$5:$C$18,0),MATCH(UsagePerHour!QG$4,Sales!$D$3:$ABF$3,0))/QG$2*INDEX(Usage!$D$5:$ABF$11,MATCH(UsagePerHour!$B$4,Usage!$C$5:$C$11,0),MATCH(UsagePerHour!QG$4,Usage!$D$3:$ABF$3,0)),"")</f>
        <v>82.489330534170676</v>
      </c>
      <c r="QH13" s="6">
        <f>IFERROR(INDEX(Sales!$D$5:$ABF$18,MATCH(UsagePerHour!$B13,Sales!$C$5:$C$18,0),MATCH(UsagePerHour!QH$4,Sales!$D$3:$ABF$3,0))/QH$2*INDEX(Usage!$D$5:$ABF$11,MATCH(UsagePerHour!$B$4,Usage!$C$5:$C$11,0),MATCH(UsagePerHour!QH$4,Usage!$D$3:$ABF$3,0)),"")</f>
        <v>318.05513353711223</v>
      </c>
      <c r="QI13" s="6">
        <f>IFERROR(INDEX(Sales!$D$5:$ABF$18,MATCH(UsagePerHour!$B13,Sales!$C$5:$C$18,0),MATCH(UsagePerHour!QI$4,Sales!$D$3:$ABF$3,0))/QI$2*INDEX(Usage!$D$5:$ABF$11,MATCH(UsagePerHour!$B$4,Usage!$C$5:$C$11,0),MATCH(UsagePerHour!QI$4,Usage!$D$3:$ABF$3,0)),"")</f>
        <v>77.424082161018632</v>
      </c>
      <c r="QJ13" s="6">
        <f>IFERROR(INDEX(Sales!$D$5:$ABF$18,MATCH(UsagePerHour!$B13,Sales!$C$5:$C$18,0),MATCH(UsagePerHour!QJ$4,Sales!$D$3:$ABF$3,0))/QJ$2*INDEX(Usage!$D$5:$ABF$11,MATCH(UsagePerHour!$B$4,Usage!$C$5:$C$11,0),MATCH(UsagePerHour!QJ$4,Usage!$D$3:$ABF$3,0)),"")</f>
        <v>94.234720198250244</v>
      </c>
      <c r="QK13" s="6">
        <f>IFERROR(INDEX(Sales!$D$5:$ABF$18,MATCH(UsagePerHour!$B13,Sales!$C$5:$C$18,0),MATCH(UsagePerHour!QK$4,Sales!$D$3:$ABF$3,0))/QK$2*INDEX(Usage!$D$5:$ABF$11,MATCH(UsagePerHour!$B$4,Usage!$C$5:$C$11,0),MATCH(UsagePerHour!QK$4,Usage!$D$3:$ABF$3,0)),"")</f>
        <v>91.793455088459496</v>
      </c>
      <c r="QL13" s="6">
        <f>IFERROR(INDEX(Sales!$D$5:$ABF$18,MATCH(UsagePerHour!$B13,Sales!$C$5:$C$18,0),MATCH(UsagePerHour!QL$4,Sales!$D$3:$ABF$3,0))/QL$2*INDEX(Usage!$D$5:$ABF$11,MATCH(UsagePerHour!$B$4,Usage!$C$5:$C$11,0),MATCH(UsagePerHour!QL$4,Usage!$D$3:$ABF$3,0)),"")</f>
        <v>188.4377611054056</v>
      </c>
      <c r="QM13" s="6">
        <f>IFERROR(INDEX(Sales!$D$5:$ABF$18,MATCH(UsagePerHour!$B13,Sales!$C$5:$C$18,0),MATCH(UsagePerHour!QM$4,Sales!$D$3:$ABF$3,0))/QM$2*INDEX(Usage!$D$5:$ABF$11,MATCH(UsagePerHour!$B$4,Usage!$C$5:$C$11,0),MATCH(UsagePerHour!QM$4,Usage!$D$3:$ABF$3,0)),"")</f>
        <v>27.733045171362043</v>
      </c>
      <c r="QN13" s="6">
        <f>IFERROR(INDEX(Sales!$D$5:$ABF$18,MATCH(UsagePerHour!$B13,Sales!$C$5:$C$18,0),MATCH(UsagePerHour!QN$4,Sales!$D$3:$ABF$3,0))/QN$2*INDEX(Usage!$D$5:$ABF$11,MATCH(UsagePerHour!$B$4,Usage!$C$5:$C$11,0),MATCH(UsagePerHour!QN$4,Usage!$D$3:$ABF$3,0)),"")</f>
        <v>52.554027342728865</v>
      </c>
      <c r="QO13" s="6">
        <f>IFERROR(INDEX(Sales!$D$5:$ABF$18,MATCH(UsagePerHour!$B13,Sales!$C$5:$C$18,0),MATCH(UsagePerHour!QO$4,Sales!$D$3:$ABF$3,0))/QO$2*INDEX(Usage!$D$5:$ABF$11,MATCH(UsagePerHour!$B$4,Usage!$C$5:$C$11,0),MATCH(UsagePerHour!QO$4,Usage!$D$3:$ABF$3,0)),"")</f>
        <v>573.13681723301795</v>
      </c>
      <c r="QP13" s="6">
        <f>IFERROR(INDEX(Sales!$D$5:$ABF$18,MATCH(UsagePerHour!$B13,Sales!$C$5:$C$18,0),MATCH(UsagePerHour!QP$4,Sales!$D$3:$ABF$3,0))/QP$2*INDEX(Usage!$D$5:$ABF$11,MATCH(UsagePerHour!$B$4,Usage!$C$5:$C$11,0),MATCH(UsagePerHour!QP$4,Usage!$D$3:$ABF$3,0)),"")</f>
        <v>289.47663618597994</v>
      </c>
      <c r="QQ13" s="6">
        <f>IFERROR(INDEX(Sales!$D$5:$ABF$18,MATCH(UsagePerHour!$B13,Sales!$C$5:$C$18,0),MATCH(UsagePerHour!QQ$4,Sales!$D$3:$ABF$3,0))/QQ$2*INDEX(Usage!$D$5:$ABF$11,MATCH(UsagePerHour!$B$4,Usage!$C$5:$C$11,0),MATCH(UsagePerHour!QQ$4,Usage!$D$3:$ABF$3,0)),"")</f>
        <v>88.26438759768557</v>
      </c>
      <c r="QR13" s="6">
        <f>IFERROR(INDEX(Sales!$D$5:$ABF$18,MATCH(UsagePerHour!$B13,Sales!$C$5:$C$18,0),MATCH(UsagePerHour!QR$4,Sales!$D$3:$ABF$3,0))/QR$2*INDEX(Usage!$D$5:$ABF$11,MATCH(UsagePerHour!$B$4,Usage!$C$5:$C$11,0),MATCH(UsagePerHour!QR$4,Usage!$D$3:$ABF$3,0)),"")</f>
        <v>59.792960566665784</v>
      </c>
      <c r="QS13" s="6">
        <f>IFERROR(INDEX(Sales!$D$5:$ABF$18,MATCH(UsagePerHour!$B13,Sales!$C$5:$C$18,0),MATCH(UsagePerHour!QS$4,Sales!$D$3:$ABF$3,0))/QS$2*INDEX(Usage!$D$5:$ABF$11,MATCH(UsagePerHour!$B$4,Usage!$C$5:$C$11,0),MATCH(UsagePerHour!QS$4,Usage!$D$3:$ABF$3,0)),"")</f>
        <v>74.751446988050887</v>
      </c>
      <c r="QT13" s="6">
        <f>IFERROR(INDEX(Sales!$D$5:$ABF$18,MATCH(UsagePerHour!$B13,Sales!$C$5:$C$18,0),MATCH(UsagePerHour!QT$4,Sales!$D$3:$ABF$3,0))/QT$2*INDEX(Usage!$D$5:$ABF$11,MATCH(UsagePerHour!$B$4,Usage!$C$5:$C$11,0),MATCH(UsagePerHour!QT$4,Usage!$D$3:$ABF$3,0)),"")</f>
        <v>51.933427491863007</v>
      </c>
      <c r="QU13" s="6">
        <f>IFERROR(INDEX(Sales!$D$5:$ABF$18,MATCH(UsagePerHour!$B13,Sales!$C$5:$C$18,0),MATCH(UsagePerHour!QU$4,Sales!$D$3:$ABF$3,0))/QU$2*INDEX(Usage!$D$5:$ABF$11,MATCH(UsagePerHour!$B$4,Usage!$C$5:$C$11,0),MATCH(UsagePerHour!QU$4,Usage!$D$3:$ABF$3,0)),"")</f>
        <v>57.536755456727533</v>
      </c>
      <c r="QV13" s="6">
        <f>IFERROR(INDEX(Sales!$D$5:$ABF$18,MATCH(UsagePerHour!$B13,Sales!$C$5:$C$18,0),MATCH(UsagePerHour!QV$4,Sales!$D$3:$ABF$3,0))/QV$2*INDEX(Usage!$D$5:$ABF$11,MATCH(UsagePerHour!$B$4,Usage!$C$5:$C$11,0),MATCH(UsagePerHour!QV$4,Usage!$D$3:$ABF$3,0)),"")</f>
        <v>536.36006339767346</v>
      </c>
      <c r="QW13" s="6">
        <f>IFERROR(INDEX(Sales!$D$5:$ABF$18,MATCH(UsagePerHour!$B13,Sales!$C$5:$C$18,0),MATCH(UsagePerHour!QW$4,Sales!$D$3:$ABF$3,0))/QW$2*INDEX(Usage!$D$5:$ABF$11,MATCH(UsagePerHour!$B$4,Usage!$C$5:$C$11,0),MATCH(UsagePerHour!QW$4,Usage!$D$3:$ABF$3,0)),"")</f>
        <v>132.85850170215267</v>
      </c>
      <c r="QX13" s="6">
        <f>IFERROR(INDEX(Sales!$D$5:$ABF$18,MATCH(UsagePerHour!$B13,Sales!$C$5:$C$18,0),MATCH(UsagePerHour!QX$4,Sales!$D$3:$ABF$3,0))/QX$2*INDEX(Usage!$D$5:$ABF$11,MATCH(UsagePerHour!$B$4,Usage!$C$5:$C$11,0),MATCH(UsagePerHour!QX$4,Usage!$D$3:$ABF$3,0)),"")</f>
        <v>46.709392882065593</v>
      </c>
      <c r="QY13" s="6">
        <f>IFERROR(INDEX(Sales!$D$5:$ABF$18,MATCH(UsagePerHour!$B13,Sales!$C$5:$C$18,0),MATCH(UsagePerHour!QY$4,Sales!$D$3:$ABF$3,0))/QY$2*INDEX(Usage!$D$5:$ABF$11,MATCH(UsagePerHour!$B$4,Usage!$C$5:$C$11,0),MATCH(UsagePerHour!QY$4,Usage!$D$3:$ABF$3,0)),"")</f>
        <v>68.817188815797508</v>
      </c>
      <c r="QZ13" s="6">
        <f>IFERROR(INDEX(Sales!$D$5:$ABF$18,MATCH(UsagePerHour!$B13,Sales!$C$5:$C$18,0),MATCH(UsagePerHour!QZ$4,Sales!$D$3:$ABF$3,0))/QZ$2*INDEX(Usage!$D$5:$ABF$11,MATCH(UsagePerHour!$B$4,Usage!$C$5:$C$11,0),MATCH(UsagePerHour!QZ$4,Usage!$D$3:$ABF$3,0)),"")</f>
        <v>150.84214243237</v>
      </c>
      <c r="RA13" s="6">
        <f>IFERROR(INDEX(Sales!$D$5:$ABF$18,MATCH(UsagePerHour!$B13,Sales!$C$5:$C$18,0),MATCH(UsagePerHour!RA$4,Sales!$D$3:$ABF$3,0))/RA$2*INDEX(Usage!$D$5:$ABF$11,MATCH(UsagePerHour!$B$4,Usage!$C$5:$C$11,0),MATCH(UsagePerHour!RA$4,Usage!$D$3:$ABF$3,0)),"")</f>
        <v>53.70538704011468</v>
      </c>
      <c r="RB13" s="6">
        <f>IFERROR(INDEX(Sales!$D$5:$ABF$18,MATCH(UsagePerHour!$B13,Sales!$C$5:$C$18,0),MATCH(UsagePerHour!RB$4,Sales!$D$3:$ABF$3,0))/RB$2*INDEX(Usage!$D$5:$ABF$11,MATCH(UsagePerHour!$B$4,Usage!$C$5:$C$11,0),MATCH(UsagePerHour!RB$4,Usage!$D$3:$ABF$3,0)),"")</f>
        <v>48.649008625034199</v>
      </c>
      <c r="RC13" s="6">
        <f>IFERROR(INDEX(Sales!$D$5:$ABF$18,MATCH(UsagePerHour!$B13,Sales!$C$5:$C$18,0),MATCH(UsagePerHour!RC$4,Sales!$D$3:$ABF$3,0))/RC$2*INDEX(Usage!$D$5:$ABF$11,MATCH(UsagePerHour!$B$4,Usage!$C$5:$C$11,0),MATCH(UsagePerHour!RC$4,Usage!$D$3:$ABF$3,0)),"")</f>
        <v>415.97940089857951</v>
      </c>
      <c r="RD13" s="6">
        <f>IFERROR(INDEX(Sales!$D$5:$ABF$18,MATCH(UsagePerHour!$B13,Sales!$C$5:$C$18,0),MATCH(UsagePerHour!RD$4,Sales!$D$3:$ABF$3,0))/RD$2*INDEX(Usage!$D$5:$ABF$11,MATCH(UsagePerHour!$B$4,Usage!$C$5:$C$11,0),MATCH(UsagePerHour!RD$4,Usage!$D$3:$ABF$3,0)),"")</f>
        <v>114.18277884837795</v>
      </c>
      <c r="RE13" s="6">
        <f>IFERROR(INDEX(Sales!$D$5:$ABF$18,MATCH(UsagePerHour!$B13,Sales!$C$5:$C$18,0),MATCH(UsagePerHour!RE$4,Sales!$D$3:$ABF$3,0))/RE$2*INDEX(Usage!$D$5:$ABF$11,MATCH(UsagePerHour!$B$4,Usage!$C$5:$C$11,0),MATCH(UsagePerHour!RE$4,Usage!$D$3:$ABF$3,0)),"")</f>
        <v>67.549370220422844</v>
      </c>
      <c r="RF13" s="6">
        <f>IFERROR(INDEX(Sales!$D$5:$ABF$18,MATCH(UsagePerHour!$B13,Sales!$C$5:$C$18,0),MATCH(UsagePerHour!RF$4,Sales!$D$3:$ABF$3,0))/RF$2*INDEX(Usage!$D$5:$ABF$11,MATCH(UsagePerHour!$B$4,Usage!$C$5:$C$11,0),MATCH(UsagePerHour!RF$4,Usage!$D$3:$ABF$3,0)),"")</f>
        <v>53.889446659590952</v>
      </c>
      <c r="RG13" s="6">
        <f>IFERROR(INDEX(Sales!$D$5:$ABF$18,MATCH(UsagePerHour!$B13,Sales!$C$5:$C$18,0),MATCH(UsagePerHour!RG$4,Sales!$D$3:$ABF$3,0))/RG$2*INDEX(Usage!$D$5:$ABF$11,MATCH(UsagePerHour!$B$4,Usage!$C$5:$C$11,0),MATCH(UsagePerHour!RG$4,Usage!$D$3:$ABF$3,0)),"")</f>
        <v>112.09034807556975</v>
      </c>
      <c r="RH13" s="6">
        <f>IFERROR(INDEX(Sales!$D$5:$ABF$18,MATCH(UsagePerHour!$B13,Sales!$C$5:$C$18,0),MATCH(UsagePerHour!RH$4,Sales!$D$3:$ABF$3,0))/RH$2*INDEX(Usage!$D$5:$ABF$11,MATCH(UsagePerHour!$B$4,Usage!$C$5:$C$11,0),MATCH(UsagePerHour!RH$4,Usage!$D$3:$ABF$3,0)),"")</f>
        <v>29.274652344029452</v>
      </c>
      <c r="RI13" s="6">
        <f>IFERROR(INDEX(Sales!$D$5:$ABF$18,MATCH(UsagePerHour!$B13,Sales!$C$5:$C$18,0),MATCH(UsagePerHour!RI$4,Sales!$D$3:$ABF$3,0))/RI$2*INDEX(Usage!$D$5:$ABF$11,MATCH(UsagePerHour!$B$4,Usage!$C$5:$C$11,0),MATCH(UsagePerHour!RI$4,Usage!$D$3:$ABF$3,0)),"")</f>
        <v>71.646482431294501</v>
      </c>
      <c r="RJ13" s="6">
        <f>IFERROR(INDEX(Sales!$D$5:$ABF$18,MATCH(UsagePerHour!$B13,Sales!$C$5:$C$18,0),MATCH(UsagePerHour!RJ$4,Sales!$D$3:$ABF$3,0))/RJ$2*INDEX(Usage!$D$5:$ABF$11,MATCH(UsagePerHour!$B$4,Usage!$C$5:$C$11,0),MATCH(UsagePerHour!RJ$4,Usage!$D$3:$ABF$3,0)),"")</f>
        <v>489.29426315068463</v>
      </c>
      <c r="RK13" s="6">
        <f>IFERROR(INDEX(Sales!$D$5:$ABF$18,MATCH(UsagePerHour!$B13,Sales!$C$5:$C$18,0),MATCH(UsagePerHour!RK$4,Sales!$D$3:$ABF$3,0))/RK$2*INDEX(Usage!$D$5:$ABF$11,MATCH(UsagePerHour!$B$4,Usage!$C$5:$C$11,0),MATCH(UsagePerHour!RK$4,Usage!$D$3:$ABF$3,0)),"")</f>
        <v>95.437075379981039</v>
      </c>
      <c r="RL13" s="6">
        <f>IFERROR(INDEX(Sales!$D$5:$ABF$18,MATCH(UsagePerHour!$B13,Sales!$C$5:$C$18,0),MATCH(UsagePerHour!RL$4,Sales!$D$3:$ABF$3,0))/RL$2*INDEX(Usage!$D$5:$ABF$11,MATCH(UsagePerHour!$B$4,Usage!$C$5:$C$11,0),MATCH(UsagePerHour!RL$4,Usage!$D$3:$ABF$3,0)),"")</f>
        <v>66.706033506330243</v>
      </c>
      <c r="RM13" s="6">
        <f>IFERROR(INDEX(Sales!$D$5:$ABF$18,MATCH(UsagePerHour!$B13,Sales!$C$5:$C$18,0),MATCH(UsagePerHour!RM$4,Sales!$D$3:$ABF$3,0))/RM$2*INDEX(Usage!$D$5:$ABF$11,MATCH(UsagePerHour!$B$4,Usage!$C$5:$C$11,0),MATCH(UsagePerHour!RM$4,Usage!$D$3:$ABF$3,0)),"")</f>
        <v>47.726696686523191</v>
      </c>
      <c r="RN13" s="6">
        <f>IFERROR(INDEX(Sales!$D$5:$ABF$18,MATCH(UsagePerHour!$B13,Sales!$C$5:$C$18,0),MATCH(UsagePerHour!RN$4,Sales!$D$3:$ABF$3,0))/RN$2*INDEX(Usage!$D$5:$ABF$11,MATCH(UsagePerHour!$B$4,Usage!$C$5:$C$11,0),MATCH(UsagePerHour!RN$4,Usage!$D$3:$ABF$3,0)),"")</f>
        <v>154.00076563460669</v>
      </c>
      <c r="RO13" s="6">
        <f>IFERROR(INDEX(Sales!$D$5:$ABF$18,MATCH(UsagePerHour!$B13,Sales!$C$5:$C$18,0),MATCH(UsagePerHour!RO$4,Sales!$D$3:$ABF$3,0))/RO$2*INDEX(Usage!$D$5:$ABF$11,MATCH(UsagePerHour!$B$4,Usage!$C$5:$C$11,0),MATCH(UsagePerHour!RO$4,Usage!$D$3:$ABF$3,0)),"")</f>
        <v>43.707178514966444</v>
      </c>
      <c r="RP13" s="6">
        <f>IFERROR(INDEX(Sales!$D$5:$ABF$18,MATCH(UsagePerHour!$B13,Sales!$C$5:$C$18,0),MATCH(UsagePerHour!RP$4,Sales!$D$3:$ABF$3,0))/RP$2*INDEX(Usage!$D$5:$ABF$11,MATCH(UsagePerHour!$B$4,Usage!$C$5:$C$11,0),MATCH(UsagePerHour!RP$4,Usage!$D$3:$ABF$3,0)),"")</f>
        <v>79.942844263875159</v>
      </c>
      <c r="RQ13" s="6">
        <f>IFERROR(INDEX(Sales!$D$5:$ABF$18,MATCH(UsagePerHour!$B13,Sales!$C$5:$C$18,0),MATCH(UsagePerHour!RQ$4,Sales!$D$3:$ABF$3,0))/RQ$2*INDEX(Usage!$D$5:$ABF$11,MATCH(UsagePerHour!$B$4,Usage!$C$5:$C$11,0),MATCH(UsagePerHour!RQ$4,Usage!$D$3:$ABF$3,0)),"")</f>
        <v>435.31657308159845</v>
      </c>
      <c r="RR13" s="6">
        <f>IFERROR(INDEX(Sales!$D$5:$ABF$18,MATCH(UsagePerHour!$B13,Sales!$C$5:$C$18,0),MATCH(UsagePerHour!RR$4,Sales!$D$3:$ABF$3,0))/RR$2*INDEX(Usage!$D$5:$ABF$11,MATCH(UsagePerHour!$B$4,Usage!$C$5:$C$11,0),MATCH(UsagePerHour!RR$4,Usage!$D$3:$ABF$3,0)),"")</f>
        <v>244.28513877815436</v>
      </c>
      <c r="RS13" s="6">
        <f>IFERROR(INDEX(Sales!$D$5:$ABF$18,MATCH(UsagePerHour!$B13,Sales!$C$5:$C$18,0),MATCH(UsagePerHour!RS$4,Sales!$D$3:$ABF$3,0))/RS$2*INDEX(Usage!$D$5:$ABF$11,MATCH(UsagePerHour!$B$4,Usage!$C$5:$C$11,0),MATCH(UsagePerHour!RS$4,Usage!$D$3:$ABF$3,0)),"")</f>
        <v>64.825374382495184</v>
      </c>
      <c r="RT13" s="6">
        <f>IFERROR(INDEX(Sales!$D$5:$ABF$18,MATCH(UsagePerHour!$B13,Sales!$C$5:$C$18,0),MATCH(UsagePerHour!RT$4,Sales!$D$3:$ABF$3,0))/RT$2*INDEX(Usage!$D$5:$ABF$11,MATCH(UsagePerHour!$B$4,Usage!$C$5:$C$11,0),MATCH(UsagePerHour!RT$4,Usage!$D$3:$ABF$3,0)),"")</f>
        <v>67.484025250021162</v>
      </c>
      <c r="RU13" s="6">
        <f>IFERROR(INDEX(Sales!$D$5:$ABF$18,MATCH(UsagePerHour!$B13,Sales!$C$5:$C$18,0),MATCH(UsagePerHour!RU$4,Sales!$D$3:$ABF$3,0))/RU$2*INDEX(Usage!$D$5:$ABF$11,MATCH(UsagePerHour!$B$4,Usage!$C$5:$C$11,0),MATCH(UsagePerHour!RU$4,Usage!$D$3:$ABF$3,0)),"")</f>
        <v>147.96765906738253</v>
      </c>
      <c r="RV13" s="6">
        <f>IFERROR(INDEX(Sales!$D$5:$ABF$18,MATCH(UsagePerHour!$B13,Sales!$C$5:$C$18,0),MATCH(UsagePerHour!RV$4,Sales!$D$3:$ABF$3,0))/RV$2*INDEX(Usage!$D$5:$ABF$11,MATCH(UsagePerHour!$B$4,Usage!$C$5:$C$11,0),MATCH(UsagePerHour!RV$4,Usage!$D$3:$ABF$3,0)),"")</f>
        <v>37.999313433048847</v>
      </c>
      <c r="RW13" s="6">
        <f>IFERROR(INDEX(Sales!$D$5:$ABF$18,MATCH(UsagePerHour!$B13,Sales!$C$5:$C$18,0),MATCH(UsagePerHour!RW$4,Sales!$D$3:$ABF$3,0))/RW$2*INDEX(Usage!$D$5:$ABF$11,MATCH(UsagePerHour!$B$4,Usage!$C$5:$C$11,0),MATCH(UsagePerHour!RW$4,Usage!$D$3:$ABF$3,0)),"")</f>
        <v>39.423750900727896</v>
      </c>
      <c r="RX13" s="6">
        <f>IFERROR(INDEX(Sales!$D$5:$ABF$18,MATCH(UsagePerHour!$B13,Sales!$C$5:$C$18,0),MATCH(UsagePerHour!RX$4,Sales!$D$3:$ABF$3,0))/RX$2*INDEX(Usage!$D$5:$ABF$11,MATCH(UsagePerHour!$B$4,Usage!$C$5:$C$11,0),MATCH(UsagePerHour!RX$4,Usage!$D$3:$ABF$3,0)),"")</f>
        <v>503.71047565593358</v>
      </c>
      <c r="RY13" s="6">
        <f>IFERROR(INDEX(Sales!$D$5:$ABF$18,MATCH(UsagePerHour!$B13,Sales!$C$5:$C$18,0),MATCH(UsagePerHour!RY$4,Sales!$D$3:$ABF$3,0))/RY$2*INDEX(Usage!$D$5:$ABF$11,MATCH(UsagePerHour!$B$4,Usage!$C$5:$C$11,0),MATCH(UsagePerHour!RY$4,Usage!$D$3:$ABF$3,0)),"")</f>
        <v>141.98853801675486</v>
      </c>
      <c r="RZ13" s="6">
        <f>IFERROR(INDEX(Sales!$D$5:$ABF$18,MATCH(UsagePerHour!$B13,Sales!$C$5:$C$18,0),MATCH(UsagePerHour!RZ$4,Sales!$D$3:$ABF$3,0))/RZ$2*INDEX(Usage!$D$5:$ABF$11,MATCH(UsagePerHour!$B$4,Usage!$C$5:$C$11,0),MATCH(UsagePerHour!RZ$4,Usage!$D$3:$ABF$3,0)),"")</f>
        <v>62.209209504025246</v>
      </c>
      <c r="SA13" s="6">
        <f>IFERROR(INDEX(Sales!$D$5:$ABF$18,MATCH(UsagePerHour!$B13,Sales!$C$5:$C$18,0),MATCH(UsagePerHour!SA$4,Sales!$D$3:$ABF$3,0))/SA$2*INDEX(Usage!$D$5:$ABF$11,MATCH(UsagePerHour!$B$4,Usage!$C$5:$C$11,0),MATCH(UsagePerHour!SA$4,Usage!$D$3:$ABF$3,0)),"")</f>
        <v>79.212621499150529</v>
      </c>
      <c r="SB13" s="6">
        <f>IFERROR(INDEX(Sales!$D$5:$ABF$18,MATCH(UsagePerHour!$B13,Sales!$C$5:$C$18,0),MATCH(UsagePerHour!SB$4,Sales!$D$3:$ABF$3,0))/SB$2*INDEX(Usage!$D$5:$ABF$11,MATCH(UsagePerHour!$B$4,Usage!$C$5:$C$11,0),MATCH(UsagePerHour!SB$4,Usage!$D$3:$ABF$3,0)),"")</f>
        <v>130.61853690234125</v>
      </c>
      <c r="SC13" s="6">
        <f>IFERROR(INDEX(Sales!$D$5:$ABF$18,MATCH(UsagePerHour!$B13,Sales!$C$5:$C$18,0),MATCH(UsagePerHour!SC$4,Sales!$D$3:$ABF$3,0))/SC$2*INDEX(Usage!$D$5:$ABF$11,MATCH(UsagePerHour!$B$4,Usage!$C$5:$C$11,0),MATCH(UsagePerHour!SC$4,Usage!$D$3:$ABF$3,0)),"")</f>
        <v>60.996610068122237</v>
      </c>
      <c r="SD13" s="6">
        <f>IFERROR(INDEX(Sales!$D$5:$ABF$18,MATCH(UsagePerHour!$B13,Sales!$C$5:$C$18,0),MATCH(UsagePerHour!SD$4,Sales!$D$3:$ABF$3,0))/SD$2*INDEX(Usage!$D$5:$ABF$11,MATCH(UsagePerHour!$B$4,Usage!$C$5:$C$11,0),MATCH(UsagePerHour!SD$4,Usage!$D$3:$ABF$3,0)),"")</f>
        <v>71.001708104956251</v>
      </c>
      <c r="SE13" s="6">
        <f>IFERROR(INDEX(Sales!$D$5:$ABF$18,MATCH(UsagePerHour!$B13,Sales!$C$5:$C$18,0),MATCH(UsagePerHour!SE$4,Sales!$D$3:$ABF$3,0))/SE$2*INDEX(Usage!$D$5:$ABF$11,MATCH(UsagePerHour!$B$4,Usage!$C$5:$C$11,0),MATCH(UsagePerHour!SE$4,Usage!$D$3:$ABF$3,0)),"")</f>
        <v>579.23494543546633</v>
      </c>
      <c r="SF13" s="6">
        <f>IFERROR(INDEX(Sales!$D$5:$ABF$18,MATCH(UsagePerHour!$B13,Sales!$C$5:$C$18,0),MATCH(UsagePerHour!SF$4,Sales!$D$3:$ABF$3,0))/SF$2*INDEX(Usage!$D$5:$ABF$11,MATCH(UsagePerHour!$B$4,Usage!$C$5:$C$11,0),MATCH(UsagePerHour!SF$4,Usage!$D$3:$ABF$3,0)),"")</f>
        <v>205.6918635535005</v>
      </c>
      <c r="SG13" s="6" t="str">
        <f>IFERROR(INDEX(Sales!$D$5:$ABF$18,MATCH(UsagePerHour!$B13,Sales!$C$5:$C$18,0),MATCH(UsagePerHour!SG$4,Sales!$D$3:$ABF$3,0))/SG$2*INDEX(Usage!$D$5:$ABF$11,MATCH(UsagePerHour!$B$4,Usage!$C$5:$C$11,0),MATCH(UsagePerHour!SG$4,Usage!$D$3:$ABF$3,0)),"")</f>
        <v/>
      </c>
      <c r="SH13" s="6" t="str">
        <f>IFERROR(INDEX(Sales!$D$5:$ABF$18,MATCH(UsagePerHour!$B13,Sales!$C$5:$C$18,0),MATCH(UsagePerHour!SH$4,Sales!$D$3:$ABF$3,0))/SH$2*INDEX(Usage!$D$5:$ABF$11,MATCH(UsagePerHour!$B$4,Usage!$C$5:$C$11,0),MATCH(UsagePerHour!SH$4,Usage!$D$3:$ABF$3,0)),"")</f>
        <v/>
      </c>
      <c r="SI13" s="6" t="str">
        <f>IFERROR(INDEX(Sales!$D$5:$ABF$18,MATCH(UsagePerHour!$B13,Sales!$C$5:$C$18,0),MATCH(UsagePerHour!SI$4,Sales!$D$3:$ABF$3,0))/SI$2*INDEX(Usage!$D$5:$ABF$11,MATCH(UsagePerHour!$B$4,Usage!$C$5:$C$11,0),MATCH(UsagePerHour!SI$4,Usage!$D$3:$ABF$3,0)),"")</f>
        <v/>
      </c>
      <c r="SJ13" s="6" t="str">
        <f>IFERROR(INDEX(Sales!$D$5:$ABF$18,MATCH(UsagePerHour!$B13,Sales!$C$5:$C$18,0),MATCH(UsagePerHour!SJ$4,Sales!$D$3:$ABF$3,0))/SJ$2*INDEX(Usage!$D$5:$ABF$11,MATCH(UsagePerHour!$B$4,Usage!$C$5:$C$11,0),MATCH(UsagePerHour!SJ$4,Usage!$D$3:$ABF$3,0)),"")</f>
        <v/>
      </c>
      <c r="SK13" s="6" t="str">
        <f>IFERROR(INDEX(Sales!$D$5:$ABF$18,MATCH(UsagePerHour!$B13,Sales!$C$5:$C$18,0),MATCH(UsagePerHour!SK$4,Sales!$D$3:$ABF$3,0))/SK$2*INDEX(Usage!$D$5:$ABF$11,MATCH(UsagePerHour!$B$4,Usage!$C$5:$C$11,0),MATCH(UsagePerHour!SK$4,Usage!$D$3:$ABF$3,0)),"")</f>
        <v/>
      </c>
      <c r="SL13" s="6" t="str">
        <f>IFERROR(INDEX(Sales!$D$5:$ABF$18,MATCH(UsagePerHour!$B13,Sales!$C$5:$C$18,0),MATCH(UsagePerHour!SL$4,Sales!$D$3:$ABF$3,0))/SL$2*INDEX(Usage!$D$5:$ABF$11,MATCH(UsagePerHour!$B$4,Usage!$C$5:$C$11,0),MATCH(UsagePerHour!SL$4,Usage!$D$3:$ABF$3,0)),"")</f>
        <v/>
      </c>
      <c r="SM13" s="6" t="str">
        <f>IFERROR(INDEX(Sales!$D$5:$ABF$18,MATCH(UsagePerHour!$B13,Sales!$C$5:$C$18,0),MATCH(UsagePerHour!SM$4,Sales!$D$3:$ABF$3,0))/SM$2*INDEX(Usage!$D$5:$ABF$11,MATCH(UsagePerHour!$B$4,Usage!$C$5:$C$11,0),MATCH(UsagePerHour!SM$4,Usage!$D$3:$ABF$3,0)),"")</f>
        <v/>
      </c>
      <c r="SN13" s="6" t="str">
        <f>IFERROR(INDEX(Sales!$D$5:$ABF$18,MATCH(UsagePerHour!$B13,Sales!$C$5:$C$18,0),MATCH(UsagePerHour!SN$4,Sales!$D$3:$ABF$3,0))/SN$2*INDEX(Usage!$D$5:$ABF$11,MATCH(UsagePerHour!$B$4,Usage!$C$5:$C$11,0),MATCH(UsagePerHour!SN$4,Usage!$D$3:$ABF$3,0)),"")</f>
        <v/>
      </c>
      <c r="SO13" s="6" t="str">
        <f>IFERROR(INDEX(Sales!$D$5:$ABF$18,MATCH(UsagePerHour!$B13,Sales!$C$5:$C$18,0),MATCH(UsagePerHour!SO$4,Sales!$D$3:$ABF$3,0))/SO$2*INDEX(Usage!$D$5:$ABF$11,MATCH(UsagePerHour!$B$4,Usage!$C$5:$C$11,0),MATCH(UsagePerHour!SO$4,Usage!$D$3:$ABF$3,0)),"")</f>
        <v/>
      </c>
      <c r="SP13" s="6" t="str">
        <f>IFERROR(INDEX(Sales!$D$5:$ABF$18,MATCH(UsagePerHour!$B13,Sales!$C$5:$C$18,0),MATCH(UsagePerHour!SP$4,Sales!$D$3:$ABF$3,0))/SP$2*INDEX(Usage!$D$5:$ABF$11,MATCH(UsagePerHour!$B$4,Usage!$C$5:$C$11,0),MATCH(UsagePerHour!SP$4,Usage!$D$3:$ABF$3,0)),"")</f>
        <v/>
      </c>
      <c r="SQ13" s="6" t="str">
        <f>IFERROR(INDEX(Sales!$D$5:$ABF$18,MATCH(UsagePerHour!$B13,Sales!$C$5:$C$18,0),MATCH(UsagePerHour!SQ$4,Sales!$D$3:$ABF$3,0))/SQ$2*INDEX(Usage!$D$5:$ABF$11,MATCH(UsagePerHour!$B$4,Usage!$C$5:$C$11,0),MATCH(UsagePerHour!SQ$4,Usage!$D$3:$ABF$3,0)),"")</f>
        <v/>
      </c>
      <c r="SR13" s="6" t="str">
        <f>IFERROR(INDEX(Sales!$D$5:$ABF$18,MATCH(UsagePerHour!$B13,Sales!$C$5:$C$18,0),MATCH(UsagePerHour!SR$4,Sales!$D$3:$ABF$3,0))/SR$2*INDEX(Usage!$D$5:$ABF$11,MATCH(UsagePerHour!$B$4,Usage!$C$5:$C$11,0),MATCH(UsagePerHour!SR$4,Usage!$D$3:$ABF$3,0)),"")</f>
        <v/>
      </c>
      <c r="SS13" s="6" t="str">
        <f>IFERROR(INDEX(Sales!$D$5:$ABF$18,MATCH(UsagePerHour!$B13,Sales!$C$5:$C$18,0),MATCH(UsagePerHour!SS$4,Sales!$D$3:$ABF$3,0))/SS$2*INDEX(Usage!$D$5:$ABF$11,MATCH(UsagePerHour!$B$4,Usage!$C$5:$C$11,0),MATCH(UsagePerHour!SS$4,Usage!$D$3:$ABF$3,0)),"")</f>
        <v/>
      </c>
      <c r="ST13" s="6" t="str">
        <f>IFERROR(INDEX(Sales!$D$5:$ABF$18,MATCH(UsagePerHour!$B13,Sales!$C$5:$C$18,0),MATCH(UsagePerHour!ST$4,Sales!$D$3:$ABF$3,0))/ST$2*INDEX(Usage!$D$5:$ABF$11,MATCH(UsagePerHour!$B$4,Usage!$C$5:$C$11,0),MATCH(UsagePerHour!ST$4,Usage!$D$3:$ABF$3,0)),"")</f>
        <v/>
      </c>
      <c r="SU13" s="6" t="str">
        <f>IFERROR(INDEX(Sales!$D$5:$ABF$18,MATCH(UsagePerHour!$B13,Sales!$C$5:$C$18,0),MATCH(UsagePerHour!SU$4,Sales!$D$3:$ABF$3,0))/SU$2*INDEX(Usage!$D$5:$ABF$11,MATCH(UsagePerHour!$B$4,Usage!$C$5:$C$11,0),MATCH(UsagePerHour!SU$4,Usage!$D$3:$ABF$3,0)),"")</f>
        <v/>
      </c>
      <c r="SV13" s="6" t="str">
        <f>IFERROR(INDEX(Sales!$D$5:$ABF$18,MATCH(UsagePerHour!$B13,Sales!$C$5:$C$18,0),MATCH(UsagePerHour!SV$4,Sales!$D$3:$ABF$3,0))/SV$2*INDEX(Usage!$D$5:$ABF$11,MATCH(UsagePerHour!$B$4,Usage!$C$5:$C$11,0),MATCH(UsagePerHour!SV$4,Usage!$D$3:$ABF$3,0)),"")</f>
        <v/>
      </c>
      <c r="SW13" s="6" t="str">
        <f>IFERROR(INDEX(Sales!$D$5:$ABF$18,MATCH(UsagePerHour!$B13,Sales!$C$5:$C$18,0),MATCH(UsagePerHour!SW$4,Sales!$D$3:$ABF$3,0))/SW$2*INDEX(Usage!$D$5:$ABF$11,MATCH(UsagePerHour!$B$4,Usage!$C$5:$C$11,0),MATCH(UsagePerHour!SW$4,Usage!$D$3:$ABF$3,0)),"")</f>
        <v/>
      </c>
      <c r="SX13" s="6" t="str">
        <f>IFERROR(INDEX(Sales!$D$5:$ABF$18,MATCH(UsagePerHour!$B13,Sales!$C$5:$C$18,0),MATCH(UsagePerHour!SX$4,Sales!$D$3:$ABF$3,0))/SX$2*INDEX(Usage!$D$5:$ABF$11,MATCH(UsagePerHour!$B$4,Usage!$C$5:$C$11,0),MATCH(UsagePerHour!SX$4,Usage!$D$3:$ABF$3,0)),"")</f>
        <v/>
      </c>
      <c r="SY13" s="6" t="str">
        <f>IFERROR(INDEX(Sales!$D$5:$ABF$18,MATCH(UsagePerHour!$B13,Sales!$C$5:$C$18,0),MATCH(UsagePerHour!SY$4,Sales!$D$3:$ABF$3,0))/SY$2*INDEX(Usage!$D$5:$ABF$11,MATCH(UsagePerHour!$B$4,Usage!$C$5:$C$11,0),MATCH(UsagePerHour!SY$4,Usage!$D$3:$ABF$3,0)),"")</f>
        <v/>
      </c>
      <c r="SZ13" s="6" t="str">
        <f>IFERROR(INDEX(Sales!$D$5:$ABF$18,MATCH(UsagePerHour!$B13,Sales!$C$5:$C$18,0),MATCH(UsagePerHour!SZ$4,Sales!$D$3:$ABF$3,0))/SZ$2*INDEX(Usage!$D$5:$ABF$11,MATCH(UsagePerHour!$B$4,Usage!$C$5:$C$11,0),MATCH(UsagePerHour!SZ$4,Usage!$D$3:$ABF$3,0)),"")</f>
        <v/>
      </c>
      <c r="TA13" s="6" t="str">
        <f>IFERROR(INDEX(Sales!$D$5:$ABF$18,MATCH(UsagePerHour!$B13,Sales!$C$5:$C$18,0),MATCH(UsagePerHour!TA$4,Sales!$D$3:$ABF$3,0))/TA$2*INDEX(Usage!$D$5:$ABF$11,MATCH(UsagePerHour!$B$4,Usage!$C$5:$C$11,0),MATCH(UsagePerHour!TA$4,Usage!$D$3:$ABF$3,0)),"")</f>
        <v/>
      </c>
      <c r="TB13" s="6" t="str">
        <f>IFERROR(INDEX(Sales!$D$5:$ABF$18,MATCH(UsagePerHour!$B13,Sales!$C$5:$C$18,0),MATCH(UsagePerHour!TB$4,Sales!$D$3:$ABF$3,0))/TB$2*INDEX(Usage!$D$5:$ABF$11,MATCH(UsagePerHour!$B$4,Usage!$C$5:$C$11,0),MATCH(UsagePerHour!TB$4,Usage!$D$3:$ABF$3,0)),"")</f>
        <v/>
      </c>
      <c r="TC13" s="6" t="str">
        <f>IFERROR(INDEX(Sales!$D$5:$ABF$18,MATCH(UsagePerHour!$B13,Sales!$C$5:$C$18,0),MATCH(UsagePerHour!TC$4,Sales!$D$3:$ABF$3,0))/TC$2*INDEX(Usage!$D$5:$ABF$11,MATCH(UsagePerHour!$B$4,Usage!$C$5:$C$11,0),MATCH(UsagePerHour!TC$4,Usage!$D$3:$ABF$3,0)),"")</f>
        <v/>
      </c>
      <c r="TD13" s="6" t="str">
        <f>IFERROR(INDEX(Sales!$D$5:$ABF$18,MATCH(UsagePerHour!$B13,Sales!$C$5:$C$18,0),MATCH(UsagePerHour!TD$4,Sales!$D$3:$ABF$3,0))/TD$2*INDEX(Usage!$D$5:$ABF$11,MATCH(UsagePerHour!$B$4,Usage!$C$5:$C$11,0),MATCH(UsagePerHour!TD$4,Usage!$D$3:$ABF$3,0)),"")</f>
        <v/>
      </c>
      <c r="TE13" s="6" t="str">
        <f>IFERROR(INDEX(Sales!$D$5:$ABF$18,MATCH(UsagePerHour!$B13,Sales!$C$5:$C$18,0),MATCH(UsagePerHour!TE$4,Sales!$D$3:$ABF$3,0))/TE$2*INDEX(Usage!$D$5:$ABF$11,MATCH(UsagePerHour!$B$4,Usage!$C$5:$C$11,0),MATCH(UsagePerHour!TE$4,Usage!$D$3:$ABF$3,0)),"")</f>
        <v/>
      </c>
      <c r="TF13" s="6" t="str">
        <f>IFERROR(INDEX(Sales!$D$5:$ABF$18,MATCH(UsagePerHour!$B13,Sales!$C$5:$C$18,0),MATCH(UsagePerHour!TF$4,Sales!$D$3:$ABF$3,0))/TF$2*INDEX(Usage!$D$5:$ABF$11,MATCH(UsagePerHour!$B$4,Usage!$C$5:$C$11,0),MATCH(UsagePerHour!TF$4,Usage!$D$3:$ABF$3,0)),"")</f>
        <v/>
      </c>
      <c r="TG13" s="6" t="str">
        <f>IFERROR(INDEX(Sales!$D$5:$ABF$18,MATCH(UsagePerHour!$B13,Sales!$C$5:$C$18,0),MATCH(UsagePerHour!TG$4,Sales!$D$3:$ABF$3,0))/TG$2*INDEX(Usage!$D$5:$ABF$11,MATCH(UsagePerHour!$B$4,Usage!$C$5:$C$11,0),MATCH(UsagePerHour!TG$4,Usage!$D$3:$ABF$3,0)),"")</f>
        <v/>
      </c>
      <c r="TH13" s="6" t="str">
        <f>IFERROR(INDEX(Sales!$D$5:$ABF$18,MATCH(UsagePerHour!$B13,Sales!$C$5:$C$18,0),MATCH(UsagePerHour!TH$4,Sales!$D$3:$ABF$3,0))/TH$2*INDEX(Usage!$D$5:$ABF$11,MATCH(UsagePerHour!$B$4,Usage!$C$5:$C$11,0),MATCH(UsagePerHour!TH$4,Usage!$D$3:$ABF$3,0)),"")</f>
        <v/>
      </c>
      <c r="TI13" s="6" t="str">
        <f>IFERROR(INDEX(Sales!$D$5:$ABF$18,MATCH(UsagePerHour!$B13,Sales!$C$5:$C$18,0),MATCH(UsagePerHour!TI$4,Sales!$D$3:$ABF$3,0))/TI$2*INDEX(Usage!$D$5:$ABF$11,MATCH(UsagePerHour!$B$4,Usage!$C$5:$C$11,0),MATCH(UsagePerHour!TI$4,Usage!$D$3:$ABF$3,0)),"")</f>
        <v/>
      </c>
      <c r="TJ13" s="6" t="str">
        <f>IFERROR(INDEX(Sales!$D$5:$ABF$18,MATCH(UsagePerHour!$B13,Sales!$C$5:$C$18,0),MATCH(UsagePerHour!TJ$4,Sales!$D$3:$ABF$3,0))/TJ$2*INDEX(Usage!$D$5:$ABF$11,MATCH(UsagePerHour!$B$4,Usage!$C$5:$C$11,0),MATCH(UsagePerHour!TJ$4,Usage!$D$3:$ABF$3,0)),"")</f>
        <v/>
      </c>
      <c r="TK13" s="6" t="str">
        <f>IFERROR(INDEX(Sales!$D$5:$ABF$18,MATCH(UsagePerHour!$B13,Sales!$C$5:$C$18,0),MATCH(UsagePerHour!TK$4,Sales!$D$3:$ABF$3,0))/TK$2*INDEX(Usage!$D$5:$ABF$11,MATCH(UsagePerHour!$B$4,Usage!$C$5:$C$11,0),MATCH(UsagePerHour!TK$4,Usage!$D$3:$ABF$3,0)),"")</f>
        <v/>
      </c>
      <c r="TL13" s="6" t="str">
        <f>IFERROR(INDEX(Sales!$D$5:$ABF$18,MATCH(UsagePerHour!$B13,Sales!$C$5:$C$18,0),MATCH(UsagePerHour!TL$4,Sales!$D$3:$ABF$3,0))/TL$2*INDEX(Usage!$D$5:$ABF$11,MATCH(UsagePerHour!$B$4,Usage!$C$5:$C$11,0),MATCH(UsagePerHour!TL$4,Usage!$D$3:$ABF$3,0)),"")</f>
        <v/>
      </c>
      <c r="TM13" s="6" t="str">
        <f>IFERROR(INDEX(Sales!$D$5:$ABF$18,MATCH(UsagePerHour!$B13,Sales!$C$5:$C$18,0),MATCH(UsagePerHour!TM$4,Sales!$D$3:$ABF$3,0))/TM$2*INDEX(Usage!$D$5:$ABF$11,MATCH(UsagePerHour!$B$4,Usage!$C$5:$C$11,0),MATCH(UsagePerHour!TM$4,Usage!$D$3:$ABF$3,0)),"")</f>
        <v/>
      </c>
      <c r="TN13" s="6" t="str">
        <f>IFERROR(INDEX(Sales!$D$5:$ABF$18,MATCH(UsagePerHour!$B13,Sales!$C$5:$C$18,0),MATCH(UsagePerHour!TN$4,Sales!$D$3:$ABF$3,0))/TN$2*INDEX(Usage!$D$5:$ABF$11,MATCH(UsagePerHour!$B$4,Usage!$C$5:$C$11,0),MATCH(UsagePerHour!TN$4,Usage!$D$3:$ABF$3,0)),"")</f>
        <v/>
      </c>
      <c r="TO13" s="6" t="str">
        <f>IFERROR(INDEX(Sales!$D$5:$ABF$18,MATCH(UsagePerHour!$B13,Sales!$C$5:$C$18,0),MATCH(UsagePerHour!TO$4,Sales!$D$3:$ABF$3,0))/TO$2*INDEX(Usage!$D$5:$ABF$11,MATCH(UsagePerHour!$B$4,Usage!$C$5:$C$11,0),MATCH(UsagePerHour!TO$4,Usage!$D$3:$ABF$3,0)),"")</f>
        <v/>
      </c>
      <c r="TP13" s="6" t="str">
        <f>IFERROR(INDEX(Sales!$D$5:$ABF$18,MATCH(UsagePerHour!$B13,Sales!$C$5:$C$18,0),MATCH(UsagePerHour!TP$4,Sales!$D$3:$ABF$3,0))/TP$2*INDEX(Usage!$D$5:$ABF$11,MATCH(UsagePerHour!$B$4,Usage!$C$5:$C$11,0),MATCH(UsagePerHour!TP$4,Usage!$D$3:$ABF$3,0)),"")</f>
        <v/>
      </c>
      <c r="TQ13" s="6" t="str">
        <f>IFERROR(INDEX(Sales!$D$5:$ABF$18,MATCH(UsagePerHour!$B13,Sales!$C$5:$C$18,0),MATCH(UsagePerHour!TQ$4,Sales!$D$3:$ABF$3,0))/TQ$2*INDEX(Usage!$D$5:$ABF$11,MATCH(UsagePerHour!$B$4,Usage!$C$5:$C$11,0),MATCH(UsagePerHour!TQ$4,Usage!$D$3:$ABF$3,0)),"")</f>
        <v/>
      </c>
      <c r="TR13" s="6" t="str">
        <f>IFERROR(INDEX(Sales!$D$5:$ABF$18,MATCH(UsagePerHour!$B13,Sales!$C$5:$C$18,0),MATCH(UsagePerHour!TR$4,Sales!$D$3:$ABF$3,0))/TR$2*INDEX(Usage!$D$5:$ABF$11,MATCH(UsagePerHour!$B$4,Usage!$C$5:$C$11,0),MATCH(UsagePerHour!TR$4,Usage!$D$3:$ABF$3,0)),"")</f>
        <v/>
      </c>
      <c r="TS13" s="6" t="str">
        <f>IFERROR(INDEX(Sales!$D$5:$ABF$18,MATCH(UsagePerHour!$B13,Sales!$C$5:$C$18,0),MATCH(UsagePerHour!TS$4,Sales!$D$3:$ABF$3,0))/TS$2*INDEX(Usage!$D$5:$ABF$11,MATCH(UsagePerHour!$B$4,Usage!$C$5:$C$11,0),MATCH(UsagePerHour!TS$4,Usage!$D$3:$ABF$3,0)),"")</f>
        <v/>
      </c>
      <c r="TT13" s="6" t="str">
        <f>IFERROR(INDEX(Sales!$D$5:$ABF$18,MATCH(UsagePerHour!$B13,Sales!$C$5:$C$18,0),MATCH(UsagePerHour!TT$4,Sales!$D$3:$ABF$3,0))/TT$2*INDEX(Usage!$D$5:$ABF$11,MATCH(UsagePerHour!$B$4,Usage!$C$5:$C$11,0),MATCH(UsagePerHour!TT$4,Usage!$D$3:$ABF$3,0)),"")</f>
        <v/>
      </c>
      <c r="TU13" s="6" t="str">
        <f>IFERROR(INDEX(Sales!$D$5:$ABF$18,MATCH(UsagePerHour!$B13,Sales!$C$5:$C$18,0),MATCH(UsagePerHour!TU$4,Sales!$D$3:$ABF$3,0))/TU$2*INDEX(Usage!$D$5:$ABF$11,MATCH(UsagePerHour!$B$4,Usage!$C$5:$C$11,0),MATCH(UsagePerHour!TU$4,Usage!$D$3:$ABF$3,0)),"")</f>
        <v/>
      </c>
      <c r="TV13" s="6" t="str">
        <f>IFERROR(INDEX(Sales!$D$5:$ABF$18,MATCH(UsagePerHour!$B13,Sales!$C$5:$C$18,0),MATCH(UsagePerHour!TV$4,Sales!$D$3:$ABF$3,0))/TV$2*INDEX(Usage!$D$5:$ABF$11,MATCH(UsagePerHour!$B$4,Usage!$C$5:$C$11,0),MATCH(UsagePerHour!TV$4,Usage!$D$3:$ABF$3,0)),"")</f>
        <v/>
      </c>
      <c r="TW13" s="6" t="str">
        <f>IFERROR(INDEX(Sales!$D$5:$ABF$18,MATCH(UsagePerHour!$B13,Sales!$C$5:$C$18,0),MATCH(UsagePerHour!TW$4,Sales!$D$3:$ABF$3,0))/TW$2*INDEX(Usage!$D$5:$ABF$11,MATCH(UsagePerHour!$B$4,Usage!$C$5:$C$11,0),MATCH(UsagePerHour!TW$4,Usage!$D$3:$ABF$3,0)),"")</f>
        <v/>
      </c>
      <c r="TX13" s="6" t="str">
        <f>IFERROR(INDEX(Sales!$D$5:$ABF$18,MATCH(UsagePerHour!$B13,Sales!$C$5:$C$18,0),MATCH(UsagePerHour!TX$4,Sales!$D$3:$ABF$3,0))/TX$2*INDEX(Usage!$D$5:$ABF$11,MATCH(UsagePerHour!$B$4,Usage!$C$5:$C$11,0),MATCH(UsagePerHour!TX$4,Usage!$D$3:$ABF$3,0)),"")</f>
        <v/>
      </c>
      <c r="TY13" s="6" t="str">
        <f>IFERROR(INDEX(Sales!$D$5:$ABF$18,MATCH(UsagePerHour!$B13,Sales!$C$5:$C$18,0),MATCH(UsagePerHour!TY$4,Sales!$D$3:$ABF$3,0))/TY$2*INDEX(Usage!$D$5:$ABF$11,MATCH(UsagePerHour!$B$4,Usage!$C$5:$C$11,0),MATCH(UsagePerHour!TY$4,Usage!$D$3:$ABF$3,0)),"")</f>
        <v/>
      </c>
      <c r="TZ13" s="6" t="str">
        <f>IFERROR(INDEX(Sales!$D$5:$ABF$18,MATCH(UsagePerHour!$B13,Sales!$C$5:$C$18,0),MATCH(UsagePerHour!TZ$4,Sales!$D$3:$ABF$3,0))/TZ$2*INDEX(Usage!$D$5:$ABF$11,MATCH(UsagePerHour!$B$4,Usage!$C$5:$C$11,0),MATCH(UsagePerHour!TZ$4,Usage!$D$3:$ABF$3,0)),"")</f>
        <v/>
      </c>
      <c r="UA13" s="6" t="str">
        <f>IFERROR(INDEX(Sales!$D$5:$ABF$18,MATCH(UsagePerHour!$B13,Sales!$C$5:$C$18,0),MATCH(UsagePerHour!UA$4,Sales!$D$3:$ABF$3,0))/UA$2*INDEX(Usage!$D$5:$ABF$11,MATCH(UsagePerHour!$B$4,Usage!$C$5:$C$11,0),MATCH(UsagePerHour!UA$4,Usage!$D$3:$ABF$3,0)),"")</f>
        <v/>
      </c>
      <c r="UB13" s="6" t="str">
        <f>IFERROR(INDEX(Sales!$D$5:$ABF$18,MATCH(UsagePerHour!$B13,Sales!$C$5:$C$18,0),MATCH(UsagePerHour!UB$4,Sales!$D$3:$ABF$3,0))/UB$2*INDEX(Usage!$D$5:$ABF$11,MATCH(UsagePerHour!$B$4,Usage!$C$5:$C$11,0),MATCH(UsagePerHour!UB$4,Usage!$D$3:$ABF$3,0)),"")</f>
        <v/>
      </c>
      <c r="UC13" s="6" t="str">
        <f>IFERROR(INDEX(Sales!$D$5:$ABF$18,MATCH(UsagePerHour!$B13,Sales!$C$5:$C$18,0),MATCH(UsagePerHour!UC$4,Sales!$D$3:$ABF$3,0))/UC$2*INDEX(Usage!$D$5:$ABF$11,MATCH(UsagePerHour!$B$4,Usage!$C$5:$C$11,0),MATCH(UsagePerHour!UC$4,Usage!$D$3:$ABF$3,0)),"")</f>
        <v/>
      </c>
      <c r="UD13" s="6" t="str">
        <f>IFERROR(INDEX(Sales!$D$5:$ABF$18,MATCH(UsagePerHour!$B13,Sales!$C$5:$C$18,0),MATCH(UsagePerHour!UD$4,Sales!$D$3:$ABF$3,0))/UD$2*INDEX(Usage!$D$5:$ABF$11,MATCH(UsagePerHour!$B$4,Usage!$C$5:$C$11,0),MATCH(UsagePerHour!UD$4,Usage!$D$3:$ABF$3,0)),"")</f>
        <v/>
      </c>
      <c r="UE13" s="6" t="str">
        <f>IFERROR(INDEX(Sales!$D$5:$ABF$18,MATCH(UsagePerHour!$B13,Sales!$C$5:$C$18,0),MATCH(UsagePerHour!UE$4,Sales!$D$3:$ABF$3,0))/UE$2*INDEX(Usage!$D$5:$ABF$11,MATCH(UsagePerHour!$B$4,Usage!$C$5:$C$11,0),MATCH(UsagePerHour!UE$4,Usage!$D$3:$ABF$3,0)),"")</f>
        <v/>
      </c>
      <c r="UF13" s="6" t="str">
        <f>IFERROR(INDEX(Sales!$D$5:$ABF$18,MATCH(UsagePerHour!$B13,Sales!$C$5:$C$18,0),MATCH(UsagePerHour!UF$4,Sales!$D$3:$ABF$3,0))/UF$2*INDEX(Usage!$D$5:$ABF$11,MATCH(UsagePerHour!$B$4,Usage!$C$5:$C$11,0),MATCH(UsagePerHour!UF$4,Usage!$D$3:$ABF$3,0)),"")</f>
        <v/>
      </c>
      <c r="UG13" s="6" t="str">
        <f>IFERROR(INDEX(Sales!$D$5:$ABF$18,MATCH(UsagePerHour!$B13,Sales!$C$5:$C$18,0),MATCH(UsagePerHour!UG$4,Sales!$D$3:$ABF$3,0))/UG$2*INDEX(Usage!$D$5:$ABF$11,MATCH(UsagePerHour!$B$4,Usage!$C$5:$C$11,0),MATCH(UsagePerHour!UG$4,Usage!$D$3:$ABF$3,0)),"")</f>
        <v/>
      </c>
      <c r="UH13" s="6" t="str">
        <f>IFERROR(INDEX(Sales!$D$5:$ABF$18,MATCH(UsagePerHour!$B13,Sales!$C$5:$C$18,0),MATCH(UsagePerHour!UH$4,Sales!$D$3:$ABF$3,0))/UH$2*INDEX(Usage!$D$5:$ABF$11,MATCH(UsagePerHour!$B$4,Usage!$C$5:$C$11,0),MATCH(UsagePerHour!UH$4,Usage!$D$3:$ABF$3,0)),"")</f>
        <v/>
      </c>
      <c r="UI13" s="6" t="str">
        <f>IFERROR(INDEX(Sales!$D$5:$ABF$18,MATCH(UsagePerHour!$B13,Sales!$C$5:$C$18,0),MATCH(UsagePerHour!UI$4,Sales!$D$3:$ABF$3,0))/UI$2*INDEX(Usage!$D$5:$ABF$11,MATCH(UsagePerHour!$B$4,Usage!$C$5:$C$11,0),MATCH(UsagePerHour!UI$4,Usage!$D$3:$ABF$3,0)),"")</f>
        <v/>
      </c>
      <c r="UJ13" s="6" t="str">
        <f>IFERROR(INDEX(Sales!$D$5:$ABF$18,MATCH(UsagePerHour!$B13,Sales!$C$5:$C$18,0),MATCH(UsagePerHour!UJ$4,Sales!$D$3:$ABF$3,0))/UJ$2*INDEX(Usage!$D$5:$ABF$11,MATCH(UsagePerHour!$B$4,Usage!$C$5:$C$11,0),MATCH(UsagePerHour!UJ$4,Usage!$D$3:$ABF$3,0)),"")</f>
        <v/>
      </c>
      <c r="UK13" s="6" t="str">
        <f>IFERROR(INDEX(Sales!$D$5:$ABF$18,MATCH(UsagePerHour!$B13,Sales!$C$5:$C$18,0),MATCH(UsagePerHour!UK$4,Sales!$D$3:$ABF$3,0))/UK$2*INDEX(Usage!$D$5:$ABF$11,MATCH(UsagePerHour!$B$4,Usage!$C$5:$C$11,0),MATCH(UsagePerHour!UK$4,Usage!$D$3:$ABF$3,0)),"")</f>
        <v/>
      </c>
      <c r="UL13" s="6" t="str">
        <f>IFERROR(INDEX(Sales!$D$5:$ABF$18,MATCH(UsagePerHour!$B13,Sales!$C$5:$C$18,0),MATCH(UsagePerHour!UL$4,Sales!$D$3:$ABF$3,0))/UL$2*INDEX(Usage!$D$5:$ABF$11,MATCH(UsagePerHour!$B$4,Usage!$C$5:$C$11,0),MATCH(UsagePerHour!UL$4,Usage!$D$3:$ABF$3,0)),"")</f>
        <v/>
      </c>
      <c r="UM13" s="6" t="str">
        <f>IFERROR(INDEX(Sales!$D$5:$ABF$18,MATCH(UsagePerHour!$B13,Sales!$C$5:$C$18,0),MATCH(UsagePerHour!UM$4,Sales!$D$3:$ABF$3,0))/UM$2*INDEX(Usage!$D$5:$ABF$11,MATCH(UsagePerHour!$B$4,Usage!$C$5:$C$11,0),MATCH(UsagePerHour!UM$4,Usage!$D$3:$ABF$3,0)),"")</f>
        <v/>
      </c>
      <c r="UN13" s="6" t="str">
        <f>IFERROR(INDEX(Sales!$D$5:$ABF$18,MATCH(UsagePerHour!$B13,Sales!$C$5:$C$18,0),MATCH(UsagePerHour!UN$4,Sales!$D$3:$ABF$3,0))/UN$2*INDEX(Usage!$D$5:$ABF$11,MATCH(UsagePerHour!$B$4,Usage!$C$5:$C$11,0),MATCH(UsagePerHour!UN$4,Usage!$D$3:$ABF$3,0)),"")</f>
        <v/>
      </c>
      <c r="UO13" s="6" t="str">
        <f>IFERROR(INDEX(Sales!$D$5:$ABF$18,MATCH(UsagePerHour!$B13,Sales!$C$5:$C$18,0),MATCH(UsagePerHour!UO$4,Sales!$D$3:$ABF$3,0))/UO$2*INDEX(Usage!$D$5:$ABF$11,MATCH(UsagePerHour!$B$4,Usage!$C$5:$C$11,0),MATCH(UsagePerHour!UO$4,Usage!$D$3:$ABF$3,0)),"")</f>
        <v/>
      </c>
      <c r="UP13" s="6" t="str">
        <f>IFERROR(INDEX(Sales!$D$5:$ABF$18,MATCH(UsagePerHour!$B13,Sales!$C$5:$C$18,0),MATCH(UsagePerHour!UP$4,Sales!$D$3:$ABF$3,0))/UP$2*INDEX(Usage!$D$5:$ABF$11,MATCH(UsagePerHour!$B$4,Usage!$C$5:$C$11,0),MATCH(UsagePerHour!UP$4,Usage!$D$3:$ABF$3,0)),"")</f>
        <v/>
      </c>
      <c r="UQ13" s="6" t="str">
        <f>IFERROR(INDEX(Sales!$D$5:$ABF$18,MATCH(UsagePerHour!$B13,Sales!$C$5:$C$18,0),MATCH(UsagePerHour!UQ$4,Sales!$D$3:$ABF$3,0))/UQ$2*INDEX(Usage!$D$5:$ABF$11,MATCH(UsagePerHour!$B$4,Usage!$C$5:$C$11,0),MATCH(UsagePerHour!UQ$4,Usage!$D$3:$ABF$3,0)),"")</f>
        <v/>
      </c>
      <c r="UR13" s="6" t="str">
        <f>IFERROR(INDEX(Sales!$D$5:$ABF$18,MATCH(UsagePerHour!$B13,Sales!$C$5:$C$18,0),MATCH(UsagePerHour!UR$4,Sales!$D$3:$ABF$3,0))/UR$2*INDEX(Usage!$D$5:$ABF$11,MATCH(UsagePerHour!$B$4,Usage!$C$5:$C$11,0),MATCH(UsagePerHour!UR$4,Usage!$D$3:$ABF$3,0)),"")</f>
        <v/>
      </c>
      <c r="US13" s="6" t="str">
        <f>IFERROR(INDEX(Sales!$D$5:$ABF$18,MATCH(UsagePerHour!$B13,Sales!$C$5:$C$18,0),MATCH(UsagePerHour!US$4,Sales!$D$3:$ABF$3,0))/US$2*INDEX(Usage!$D$5:$ABF$11,MATCH(UsagePerHour!$B$4,Usage!$C$5:$C$11,0),MATCH(UsagePerHour!US$4,Usage!$D$3:$ABF$3,0)),"")</f>
        <v/>
      </c>
      <c r="UT13" s="6" t="str">
        <f>IFERROR(INDEX(Sales!$D$5:$ABF$18,MATCH(UsagePerHour!$B13,Sales!$C$5:$C$18,0),MATCH(UsagePerHour!UT$4,Sales!$D$3:$ABF$3,0))/UT$2*INDEX(Usage!$D$5:$ABF$11,MATCH(UsagePerHour!$B$4,Usage!$C$5:$C$11,0),MATCH(UsagePerHour!UT$4,Usage!$D$3:$ABF$3,0)),"")</f>
        <v/>
      </c>
      <c r="UU13" s="6" t="str">
        <f>IFERROR(INDEX(Sales!$D$5:$ABF$18,MATCH(UsagePerHour!$B13,Sales!$C$5:$C$18,0),MATCH(UsagePerHour!UU$4,Sales!$D$3:$ABF$3,0))/UU$2*INDEX(Usage!$D$5:$ABF$11,MATCH(UsagePerHour!$B$4,Usage!$C$5:$C$11,0),MATCH(UsagePerHour!UU$4,Usage!$D$3:$ABF$3,0)),"")</f>
        <v/>
      </c>
      <c r="UV13" s="6" t="str">
        <f>IFERROR(INDEX(Sales!$D$5:$ABF$18,MATCH(UsagePerHour!$B13,Sales!$C$5:$C$18,0),MATCH(UsagePerHour!UV$4,Sales!$D$3:$ABF$3,0))/UV$2*INDEX(Usage!$D$5:$ABF$11,MATCH(UsagePerHour!$B$4,Usage!$C$5:$C$11,0),MATCH(UsagePerHour!UV$4,Usage!$D$3:$ABF$3,0)),"")</f>
        <v/>
      </c>
      <c r="UW13" s="6" t="str">
        <f>IFERROR(INDEX(Sales!$D$5:$ABF$18,MATCH(UsagePerHour!$B13,Sales!$C$5:$C$18,0),MATCH(UsagePerHour!UW$4,Sales!$D$3:$ABF$3,0))/UW$2*INDEX(Usage!$D$5:$ABF$11,MATCH(UsagePerHour!$B$4,Usage!$C$5:$C$11,0),MATCH(UsagePerHour!UW$4,Usage!$D$3:$ABF$3,0)),"")</f>
        <v/>
      </c>
      <c r="UX13" s="6" t="str">
        <f>IFERROR(INDEX(Sales!$D$5:$ABF$18,MATCH(UsagePerHour!$B13,Sales!$C$5:$C$18,0),MATCH(UsagePerHour!UX$4,Sales!$D$3:$ABF$3,0))/UX$2*INDEX(Usage!$D$5:$ABF$11,MATCH(UsagePerHour!$B$4,Usage!$C$5:$C$11,0),MATCH(UsagePerHour!UX$4,Usage!$D$3:$ABF$3,0)),"")</f>
        <v/>
      </c>
      <c r="UY13" s="6" t="str">
        <f>IFERROR(INDEX(Sales!$D$5:$ABF$18,MATCH(UsagePerHour!$B13,Sales!$C$5:$C$18,0),MATCH(UsagePerHour!UY$4,Sales!$D$3:$ABF$3,0))/UY$2*INDEX(Usage!$D$5:$ABF$11,MATCH(UsagePerHour!$B$4,Usage!$C$5:$C$11,0),MATCH(UsagePerHour!UY$4,Usage!$D$3:$ABF$3,0)),"")</f>
        <v/>
      </c>
      <c r="UZ13" s="6" t="str">
        <f>IFERROR(INDEX(Sales!$D$5:$ABF$18,MATCH(UsagePerHour!$B13,Sales!$C$5:$C$18,0),MATCH(UsagePerHour!UZ$4,Sales!$D$3:$ABF$3,0))/UZ$2*INDEX(Usage!$D$5:$ABF$11,MATCH(UsagePerHour!$B$4,Usage!$C$5:$C$11,0),MATCH(UsagePerHour!UZ$4,Usage!$D$3:$ABF$3,0)),"")</f>
        <v/>
      </c>
      <c r="VA13" s="6" t="str">
        <f>IFERROR(INDEX(Sales!$D$5:$ABF$18,MATCH(UsagePerHour!$B13,Sales!$C$5:$C$18,0),MATCH(UsagePerHour!VA$4,Sales!$D$3:$ABF$3,0))/VA$2*INDEX(Usage!$D$5:$ABF$11,MATCH(UsagePerHour!$B$4,Usage!$C$5:$C$11,0),MATCH(UsagePerHour!VA$4,Usage!$D$3:$ABF$3,0)),"")</f>
        <v/>
      </c>
      <c r="VB13" s="6" t="str">
        <f>IFERROR(INDEX(Sales!$D$5:$ABF$18,MATCH(UsagePerHour!$B13,Sales!$C$5:$C$18,0),MATCH(UsagePerHour!VB$4,Sales!$D$3:$ABF$3,0))/VB$2*INDEX(Usage!$D$5:$ABF$11,MATCH(UsagePerHour!$B$4,Usage!$C$5:$C$11,0),MATCH(UsagePerHour!VB$4,Usage!$D$3:$ABF$3,0)),"")</f>
        <v/>
      </c>
      <c r="VC13" s="6" t="str">
        <f>IFERROR(INDEX(Sales!$D$5:$ABF$18,MATCH(UsagePerHour!$B13,Sales!$C$5:$C$18,0),MATCH(UsagePerHour!VC$4,Sales!$D$3:$ABF$3,0))/VC$2*INDEX(Usage!$D$5:$ABF$11,MATCH(UsagePerHour!$B$4,Usage!$C$5:$C$11,0),MATCH(UsagePerHour!VC$4,Usage!$D$3:$ABF$3,0)),"")</f>
        <v/>
      </c>
      <c r="VD13" s="6" t="str">
        <f>IFERROR(INDEX(Sales!$D$5:$ABF$18,MATCH(UsagePerHour!$B13,Sales!$C$5:$C$18,0),MATCH(UsagePerHour!VD$4,Sales!$D$3:$ABF$3,0))/VD$2*INDEX(Usage!$D$5:$ABF$11,MATCH(UsagePerHour!$B$4,Usage!$C$5:$C$11,0),MATCH(UsagePerHour!VD$4,Usage!$D$3:$ABF$3,0)),"")</f>
        <v/>
      </c>
      <c r="VE13" s="6" t="str">
        <f>IFERROR(INDEX(Sales!$D$5:$ABF$18,MATCH(UsagePerHour!$B13,Sales!$C$5:$C$18,0),MATCH(UsagePerHour!VE$4,Sales!$D$3:$ABF$3,0))/VE$2*INDEX(Usage!$D$5:$ABF$11,MATCH(UsagePerHour!$B$4,Usage!$C$5:$C$11,0),MATCH(UsagePerHour!VE$4,Usage!$D$3:$ABF$3,0)),"")</f>
        <v/>
      </c>
      <c r="VF13" s="6" t="str">
        <f>IFERROR(INDEX(Sales!$D$5:$ABF$18,MATCH(UsagePerHour!$B13,Sales!$C$5:$C$18,0),MATCH(UsagePerHour!VF$4,Sales!$D$3:$ABF$3,0))/VF$2*INDEX(Usage!$D$5:$ABF$11,MATCH(UsagePerHour!$B$4,Usage!$C$5:$C$11,0),MATCH(UsagePerHour!VF$4,Usage!$D$3:$ABF$3,0)),"")</f>
        <v/>
      </c>
      <c r="VG13" s="6" t="str">
        <f>IFERROR(INDEX(Sales!$D$5:$ABF$18,MATCH(UsagePerHour!$B13,Sales!$C$5:$C$18,0),MATCH(UsagePerHour!VG$4,Sales!$D$3:$ABF$3,0))/VG$2*INDEX(Usage!$D$5:$ABF$11,MATCH(UsagePerHour!$B$4,Usage!$C$5:$C$11,0),MATCH(UsagePerHour!VG$4,Usage!$D$3:$ABF$3,0)),"")</f>
        <v/>
      </c>
      <c r="VH13" s="6" t="str">
        <f>IFERROR(INDEX(Sales!$D$5:$ABF$18,MATCH(UsagePerHour!$B13,Sales!$C$5:$C$18,0),MATCH(UsagePerHour!VH$4,Sales!$D$3:$ABF$3,0))/VH$2*INDEX(Usage!$D$5:$ABF$11,MATCH(UsagePerHour!$B$4,Usage!$C$5:$C$11,0),MATCH(UsagePerHour!VH$4,Usage!$D$3:$ABF$3,0)),"")</f>
        <v/>
      </c>
      <c r="VI13" s="6" t="str">
        <f>IFERROR(INDEX(Sales!$D$5:$ABF$18,MATCH(UsagePerHour!$B13,Sales!$C$5:$C$18,0),MATCH(UsagePerHour!VI$4,Sales!$D$3:$ABF$3,0))/VI$2*INDEX(Usage!$D$5:$ABF$11,MATCH(UsagePerHour!$B$4,Usage!$C$5:$C$11,0),MATCH(UsagePerHour!VI$4,Usage!$D$3:$ABF$3,0)),"")</f>
        <v/>
      </c>
      <c r="VJ13" s="6" t="str">
        <f>IFERROR(INDEX(Sales!$D$5:$ABF$18,MATCH(UsagePerHour!$B13,Sales!$C$5:$C$18,0),MATCH(UsagePerHour!VJ$4,Sales!$D$3:$ABF$3,0))/VJ$2*INDEX(Usage!$D$5:$ABF$11,MATCH(UsagePerHour!$B$4,Usage!$C$5:$C$11,0),MATCH(UsagePerHour!VJ$4,Usage!$D$3:$ABF$3,0)),"")</f>
        <v/>
      </c>
      <c r="VK13" s="6" t="str">
        <f>IFERROR(INDEX(Sales!$D$5:$ABF$18,MATCH(UsagePerHour!$B13,Sales!$C$5:$C$18,0),MATCH(UsagePerHour!VK$4,Sales!$D$3:$ABF$3,0))/VK$2*INDEX(Usage!$D$5:$ABF$11,MATCH(UsagePerHour!$B$4,Usage!$C$5:$C$11,0),MATCH(UsagePerHour!VK$4,Usage!$D$3:$ABF$3,0)),"")</f>
        <v/>
      </c>
      <c r="VL13" s="6" t="str">
        <f>IFERROR(INDEX(Sales!$D$5:$ABF$18,MATCH(UsagePerHour!$B13,Sales!$C$5:$C$18,0),MATCH(UsagePerHour!VL$4,Sales!$D$3:$ABF$3,0))/VL$2*INDEX(Usage!$D$5:$ABF$11,MATCH(UsagePerHour!$B$4,Usage!$C$5:$C$11,0),MATCH(UsagePerHour!VL$4,Usage!$D$3:$ABF$3,0)),"")</f>
        <v/>
      </c>
      <c r="VM13" s="6" t="str">
        <f>IFERROR(INDEX(Sales!$D$5:$ABF$18,MATCH(UsagePerHour!$B13,Sales!$C$5:$C$18,0),MATCH(UsagePerHour!VM$4,Sales!$D$3:$ABF$3,0))/VM$2*INDEX(Usage!$D$5:$ABF$11,MATCH(UsagePerHour!$B$4,Usage!$C$5:$C$11,0),MATCH(UsagePerHour!VM$4,Usage!$D$3:$ABF$3,0)),"")</f>
        <v/>
      </c>
      <c r="VN13" s="6" t="str">
        <f>IFERROR(INDEX(Sales!$D$5:$ABF$18,MATCH(UsagePerHour!$B13,Sales!$C$5:$C$18,0),MATCH(UsagePerHour!VN$4,Sales!$D$3:$ABF$3,0))/VN$2*INDEX(Usage!$D$5:$ABF$11,MATCH(UsagePerHour!$B$4,Usage!$C$5:$C$11,0),MATCH(UsagePerHour!VN$4,Usage!$D$3:$ABF$3,0)),"")</f>
        <v/>
      </c>
      <c r="VO13" s="6" t="str">
        <f>IFERROR(INDEX(Sales!$D$5:$ABF$18,MATCH(UsagePerHour!$B13,Sales!$C$5:$C$18,0),MATCH(UsagePerHour!VO$4,Sales!$D$3:$ABF$3,0))/VO$2*INDEX(Usage!$D$5:$ABF$11,MATCH(UsagePerHour!$B$4,Usage!$C$5:$C$11,0),MATCH(UsagePerHour!VO$4,Usage!$D$3:$ABF$3,0)),"")</f>
        <v/>
      </c>
      <c r="VP13" s="6" t="str">
        <f>IFERROR(INDEX(Sales!$D$5:$ABF$18,MATCH(UsagePerHour!$B13,Sales!$C$5:$C$18,0),MATCH(UsagePerHour!VP$4,Sales!$D$3:$ABF$3,0))/VP$2*INDEX(Usage!$D$5:$ABF$11,MATCH(UsagePerHour!$B$4,Usage!$C$5:$C$11,0),MATCH(UsagePerHour!VP$4,Usage!$D$3:$ABF$3,0)),"")</f>
        <v/>
      </c>
      <c r="VQ13" s="6" t="str">
        <f>IFERROR(INDEX(Sales!$D$5:$ABF$18,MATCH(UsagePerHour!$B13,Sales!$C$5:$C$18,0),MATCH(UsagePerHour!VQ$4,Sales!$D$3:$ABF$3,0))/VQ$2*INDEX(Usage!$D$5:$ABF$11,MATCH(UsagePerHour!$B$4,Usage!$C$5:$C$11,0),MATCH(UsagePerHour!VQ$4,Usage!$D$3:$ABF$3,0)),"")</f>
        <v/>
      </c>
      <c r="VR13" s="6" t="str">
        <f>IFERROR(INDEX(Sales!$D$5:$ABF$18,MATCH(UsagePerHour!$B13,Sales!$C$5:$C$18,0),MATCH(UsagePerHour!VR$4,Sales!$D$3:$ABF$3,0))/VR$2*INDEX(Usage!$D$5:$ABF$11,MATCH(UsagePerHour!$B$4,Usage!$C$5:$C$11,0),MATCH(UsagePerHour!VR$4,Usage!$D$3:$ABF$3,0)),"")</f>
        <v/>
      </c>
      <c r="VS13" s="6" t="str">
        <f>IFERROR(INDEX(Sales!$D$5:$ABF$18,MATCH(UsagePerHour!$B13,Sales!$C$5:$C$18,0),MATCH(UsagePerHour!VS$4,Sales!$D$3:$ABF$3,0))/VS$2*INDEX(Usage!$D$5:$ABF$11,MATCH(UsagePerHour!$B$4,Usage!$C$5:$C$11,0),MATCH(UsagePerHour!VS$4,Usage!$D$3:$ABF$3,0)),"")</f>
        <v/>
      </c>
      <c r="VT13" s="6" t="str">
        <f>IFERROR(INDEX(Sales!$D$5:$ABF$18,MATCH(UsagePerHour!$B13,Sales!$C$5:$C$18,0),MATCH(UsagePerHour!VT$4,Sales!$D$3:$ABF$3,0))/VT$2*INDEX(Usage!$D$5:$ABF$11,MATCH(UsagePerHour!$B$4,Usage!$C$5:$C$11,0),MATCH(UsagePerHour!VT$4,Usage!$D$3:$ABF$3,0)),"")</f>
        <v/>
      </c>
      <c r="VU13" s="6" t="str">
        <f>IFERROR(INDEX(Sales!$D$5:$ABF$18,MATCH(UsagePerHour!$B13,Sales!$C$5:$C$18,0),MATCH(UsagePerHour!VU$4,Sales!$D$3:$ABF$3,0))/VU$2*INDEX(Usage!$D$5:$ABF$11,MATCH(UsagePerHour!$B$4,Usage!$C$5:$C$11,0),MATCH(UsagePerHour!VU$4,Usage!$D$3:$ABF$3,0)),"")</f>
        <v/>
      </c>
      <c r="VV13" s="6" t="str">
        <f>IFERROR(INDEX(Sales!$D$5:$ABF$18,MATCH(UsagePerHour!$B13,Sales!$C$5:$C$18,0),MATCH(UsagePerHour!VV$4,Sales!$D$3:$ABF$3,0))/VV$2*INDEX(Usage!$D$5:$ABF$11,MATCH(UsagePerHour!$B$4,Usage!$C$5:$C$11,0),MATCH(UsagePerHour!VV$4,Usage!$D$3:$ABF$3,0)),"")</f>
        <v/>
      </c>
      <c r="VW13" s="6" t="str">
        <f>IFERROR(INDEX(Sales!$D$5:$ABF$18,MATCH(UsagePerHour!$B13,Sales!$C$5:$C$18,0),MATCH(UsagePerHour!VW$4,Sales!$D$3:$ABF$3,0))/VW$2*INDEX(Usage!$D$5:$ABF$11,MATCH(UsagePerHour!$B$4,Usage!$C$5:$C$11,0),MATCH(UsagePerHour!VW$4,Usage!$D$3:$ABF$3,0)),"")</f>
        <v/>
      </c>
      <c r="VX13" s="6" t="str">
        <f>IFERROR(INDEX(Sales!$D$5:$ABF$18,MATCH(UsagePerHour!$B13,Sales!$C$5:$C$18,0),MATCH(UsagePerHour!VX$4,Sales!$D$3:$ABF$3,0))/VX$2*INDEX(Usage!$D$5:$ABF$11,MATCH(UsagePerHour!$B$4,Usage!$C$5:$C$11,0),MATCH(UsagePerHour!VX$4,Usage!$D$3:$ABF$3,0)),"")</f>
        <v/>
      </c>
      <c r="VY13" s="6" t="str">
        <f>IFERROR(INDEX(Sales!$D$5:$ABF$18,MATCH(UsagePerHour!$B13,Sales!$C$5:$C$18,0),MATCH(UsagePerHour!VY$4,Sales!$D$3:$ABF$3,0))/VY$2*INDEX(Usage!$D$5:$ABF$11,MATCH(UsagePerHour!$B$4,Usage!$C$5:$C$11,0),MATCH(UsagePerHour!VY$4,Usage!$D$3:$ABF$3,0)),"")</f>
        <v/>
      </c>
      <c r="VZ13" s="6" t="str">
        <f>IFERROR(INDEX(Sales!$D$5:$ABF$18,MATCH(UsagePerHour!$B13,Sales!$C$5:$C$18,0),MATCH(UsagePerHour!VZ$4,Sales!$D$3:$ABF$3,0))/VZ$2*INDEX(Usage!$D$5:$ABF$11,MATCH(UsagePerHour!$B$4,Usage!$C$5:$C$11,0),MATCH(UsagePerHour!VZ$4,Usage!$D$3:$ABF$3,0)),"")</f>
        <v/>
      </c>
      <c r="WA13" s="6" t="str">
        <f>IFERROR(INDEX(Sales!$D$5:$ABF$18,MATCH(UsagePerHour!$B13,Sales!$C$5:$C$18,0),MATCH(UsagePerHour!WA$4,Sales!$D$3:$ABF$3,0))/WA$2*INDEX(Usage!$D$5:$ABF$11,MATCH(UsagePerHour!$B$4,Usage!$C$5:$C$11,0),MATCH(UsagePerHour!WA$4,Usage!$D$3:$ABF$3,0)),"")</f>
        <v/>
      </c>
      <c r="WB13" s="6" t="str">
        <f>IFERROR(INDEX(Sales!$D$5:$ABF$18,MATCH(UsagePerHour!$B13,Sales!$C$5:$C$18,0),MATCH(UsagePerHour!WB$4,Sales!$D$3:$ABF$3,0))/WB$2*INDEX(Usage!$D$5:$ABF$11,MATCH(UsagePerHour!$B$4,Usage!$C$5:$C$11,0),MATCH(UsagePerHour!WB$4,Usage!$D$3:$ABF$3,0)),"")</f>
        <v/>
      </c>
      <c r="WC13" s="6" t="str">
        <f>IFERROR(INDEX(Sales!$D$5:$ABF$18,MATCH(UsagePerHour!$B13,Sales!$C$5:$C$18,0),MATCH(UsagePerHour!WC$4,Sales!$D$3:$ABF$3,0))/WC$2*INDEX(Usage!$D$5:$ABF$11,MATCH(UsagePerHour!$B$4,Usage!$C$5:$C$11,0),MATCH(UsagePerHour!WC$4,Usage!$D$3:$ABF$3,0)),"")</f>
        <v/>
      </c>
      <c r="WD13" s="6" t="str">
        <f>IFERROR(INDEX(Sales!$D$5:$ABF$18,MATCH(UsagePerHour!$B13,Sales!$C$5:$C$18,0),MATCH(UsagePerHour!WD$4,Sales!$D$3:$ABF$3,0))/WD$2*INDEX(Usage!$D$5:$ABF$11,MATCH(UsagePerHour!$B$4,Usage!$C$5:$C$11,0),MATCH(UsagePerHour!WD$4,Usage!$D$3:$ABF$3,0)),"")</f>
        <v/>
      </c>
      <c r="WE13" s="6" t="str">
        <f>IFERROR(INDEX(Sales!$D$5:$ABF$18,MATCH(UsagePerHour!$B13,Sales!$C$5:$C$18,0),MATCH(UsagePerHour!WE$4,Sales!$D$3:$ABF$3,0))/WE$2*INDEX(Usage!$D$5:$ABF$11,MATCH(UsagePerHour!$B$4,Usage!$C$5:$C$11,0),MATCH(UsagePerHour!WE$4,Usage!$D$3:$ABF$3,0)),"")</f>
        <v/>
      </c>
      <c r="WF13" s="6" t="str">
        <f>IFERROR(INDEX(Sales!$D$5:$ABF$18,MATCH(UsagePerHour!$B13,Sales!$C$5:$C$18,0),MATCH(UsagePerHour!WF$4,Sales!$D$3:$ABF$3,0))/WF$2*INDEX(Usage!$D$5:$ABF$11,MATCH(UsagePerHour!$B$4,Usage!$C$5:$C$11,0),MATCH(UsagePerHour!WF$4,Usage!$D$3:$ABF$3,0)),"")</f>
        <v/>
      </c>
      <c r="WG13" s="6" t="str">
        <f>IFERROR(INDEX(Sales!$D$5:$ABF$18,MATCH(UsagePerHour!$B13,Sales!$C$5:$C$18,0),MATCH(UsagePerHour!WG$4,Sales!$D$3:$ABF$3,0))/WG$2*INDEX(Usage!$D$5:$ABF$11,MATCH(UsagePerHour!$B$4,Usage!$C$5:$C$11,0),MATCH(UsagePerHour!WG$4,Usage!$D$3:$ABF$3,0)),"")</f>
        <v/>
      </c>
      <c r="WH13" s="6" t="str">
        <f>IFERROR(INDEX(Sales!$D$5:$ABF$18,MATCH(UsagePerHour!$B13,Sales!$C$5:$C$18,0),MATCH(UsagePerHour!WH$4,Sales!$D$3:$ABF$3,0))/WH$2*INDEX(Usage!$D$5:$ABF$11,MATCH(UsagePerHour!$B$4,Usage!$C$5:$C$11,0),MATCH(UsagePerHour!WH$4,Usage!$D$3:$ABF$3,0)),"")</f>
        <v/>
      </c>
      <c r="WI13" s="6" t="str">
        <f>IFERROR(INDEX(Sales!$D$5:$ABF$18,MATCH(UsagePerHour!$B13,Sales!$C$5:$C$18,0),MATCH(UsagePerHour!WI$4,Sales!$D$3:$ABF$3,0))/WI$2*INDEX(Usage!$D$5:$ABF$11,MATCH(UsagePerHour!$B$4,Usage!$C$5:$C$11,0),MATCH(UsagePerHour!WI$4,Usage!$D$3:$ABF$3,0)),"")</f>
        <v/>
      </c>
      <c r="WJ13" s="6" t="str">
        <f>IFERROR(INDEX(Sales!$D$5:$ABF$18,MATCH(UsagePerHour!$B13,Sales!$C$5:$C$18,0),MATCH(UsagePerHour!WJ$4,Sales!$D$3:$ABF$3,0))/WJ$2*INDEX(Usage!$D$5:$ABF$11,MATCH(UsagePerHour!$B$4,Usage!$C$5:$C$11,0),MATCH(UsagePerHour!WJ$4,Usage!$D$3:$ABF$3,0)),"")</f>
        <v/>
      </c>
      <c r="WK13" s="6" t="str">
        <f>IFERROR(INDEX(Sales!$D$5:$ABF$18,MATCH(UsagePerHour!$B13,Sales!$C$5:$C$18,0),MATCH(UsagePerHour!WK$4,Sales!$D$3:$ABF$3,0))/WK$2*INDEX(Usage!$D$5:$ABF$11,MATCH(UsagePerHour!$B$4,Usage!$C$5:$C$11,0),MATCH(UsagePerHour!WK$4,Usage!$D$3:$ABF$3,0)),"")</f>
        <v/>
      </c>
      <c r="WL13" s="6" t="str">
        <f>IFERROR(INDEX(Sales!$D$5:$ABF$18,MATCH(UsagePerHour!$B13,Sales!$C$5:$C$18,0),MATCH(UsagePerHour!WL$4,Sales!$D$3:$ABF$3,0))/WL$2*INDEX(Usage!$D$5:$ABF$11,MATCH(UsagePerHour!$B$4,Usage!$C$5:$C$11,0),MATCH(UsagePerHour!WL$4,Usage!$D$3:$ABF$3,0)),"")</f>
        <v/>
      </c>
      <c r="WM13" s="6" t="str">
        <f>IFERROR(INDEX(Sales!$D$5:$ABF$18,MATCH(UsagePerHour!$B13,Sales!$C$5:$C$18,0),MATCH(UsagePerHour!WM$4,Sales!$D$3:$ABF$3,0))/WM$2*INDEX(Usage!$D$5:$ABF$11,MATCH(UsagePerHour!$B$4,Usage!$C$5:$C$11,0),MATCH(UsagePerHour!WM$4,Usage!$D$3:$ABF$3,0)),"")</f>
        <v/>
      </c>
      <c r="WN13" s="6" t="str">
        <f>IFERROR(INDEX(Sales!$D$5:$ABF$18,MATCH(UsagePerHour!$B13,Sales!$C$5:$C$18,0),MATCH(UsagePerHour!WN$4,Sales!$D$3:$ABF$3,0))/WN$2*INDEX(Usage!$D$5:$ABF$11,MATCH(UsagePerHour!$B$4,Usage!$C$5:$C$11,0),MATCH(UsagePerHour!WN$4,Usage!$D$3:$ABF$3,0)),"")</f>
        <v/>
      </c>
      <c r="WO13" s="6" t="str">
        <f>IFERROR(INDEX(Sales!$D$5:$ABF$18,MATCH(UsagePerHour!$B13,Sales!$C$5:$C$18,0),MATCH(UsagePerHour!WO$4,Sales!$D$3:$ABF$3,0))/WO$2*INDEX(Usage!$D$5:$ABF$11,MATCH(UsagePerHour!$B$4,Usage!$C$5:$C$11,0),MATCH(UsagePerHour!WO$4,Usage!$D$3:$ABF$3,0)),"")</f>
        <v/>
      </c>
      <c r="WP13" s="6" t="str">
        <f>IFERROR(INDEX(Sales!$D$5:$ABF$18,MATCH(UsagePerHour!$B13,Sales!$C$5:$C$18,0),MATCH(UsagePerHour!WP$4,Sales!$D$3:$ABF$3,0))/WP$2*INDEX(Usage!$D$5:$ABF$11,MATCH(UsagePerHour!$B$4,Usage!$C$5:$C$11,0),MATCH(UsagePerHour!WP$4,Usage!$D$3:$ABF$3,0)),"")</f>
        <v/>
      </c>
      <c r="WQ13" s="6" t="str">
        <f>IFERROR(INDEX(Sales!$D$5:$ABF$18,MATCH(UsagePerHour!$B13,Sales!$C$5:$C$18,0),MATCH(UsagePerHour!WQ$4,Sales!$D$3:$ABF$3,0))/WQ$2*INDEX(Usage!$D$5:$ABF$11,MATCH(UsagePerHour!$B$4,Usage!$C$5:$C$11,0),MATCH(UsagePerHour!WQ$4,Usage!$D$3:$ABF$3,0)),"")</f>
        <v/>
      </c>
      <c r="WR13" s="6" t="str">
        <f>IFERROR(INDEX(Sales!$D$5:$ABF$18,MATCH(UsagePerHour!$B13,Sales!$C$5:$C$18,0),MATCH(UsagePerHour!WR$4,Sales!$D$3:$ABF$3,0))/WR$2*INDEX(Usage!$D$5:$ABF$11,MATCH(UsagePerHour!$B$4,Usage!$C$5:$C$11,0),MATCH(UsagePerHour!WR$4,Usage!$D$3:$ABF$3,0)),"")</f>
        <v/>
      </c>
      <c r="WS13" s="6" t="str">
        <f>IFERROR(INDEX(Sales!$D$5:$ABF$18,MATCH(UsagePerHour!$B13,Sales!$C$5:$C$18,0),MATCH(UsagePerHour!WS$4,Sales!$D$3:$ABF$3,0))/WS$2*INDEX(Usage!$D$5:$ABF$11,MATCH(UsagePerHour!$B$4,Usage!$C$5:$C$11,0),MATCH(UsagePerHour!WS$4,Usage!$D$3:$ABF$3,0)),"")</f>
        <v/>
      </c>
      <c r="WT13" s="6" t="str">
        <f>IFERROR(INDEX(Sales!$D$5:$ABF$18,MATCH(UsagePerHour!$B13,Sales!$C$5:$C$18,0),MATCH(UsagePerHour!WT$4,Sales!$D$3:$ABF$3,0))/WT$2*INDEX(Usage!$D$5:$ABF$11,MATCH(UsagePerHour!$B$4,Usage!$C$5:$C$11,0),MATCH(UsagePerHour!WT$4,Usage!$D$3:$ABF$3,0)),"")</f>
        <v/>
      </c>
      <c r="WU13" s="6" t="str">
        <f>IFERROR(INDEX(Sales!$D$5:$ABF$18,MATCH(UsagePerHour!$B13,Sales!$C$5:$C$18,0),MATCH(UsagePerHour!WU$4,Sales!$D$3:$ABF$3,0))/WU$2*INDEX(Usage!$D$5:$ABF$11,MATCH(UsagePerHour!$B$4,Usage!$C$5:$C$11,0),MATCH(UsagePerHour!WU$4,Usage!$D$3:$ABF$3,0)),"")</f>
        <v/>
      </c>
      <c r="WV13" s="6" t="str">
        <f>IFERROR(INDEX(Sales!$D$5:$ABF$18,MATCH(UsagePerHour!$B13,Sales!$C$5:$C$18,0),MATCH(UsagePerHour!WV$4,Sales!$D$3:$ABF$3,0))/WV$2*INDEX(Usage!$D$5:$ABF$11,MATCH(UsagePerHour!$B$4,Usage!$C$5:$C$11,0),MATCH(UsagePerHour!WV$4,Usage!$D$3:$ABF$3,0)),"")</f>
        <v/>
      </c>
      <c r="WW13" s="6" t="str">
        <f>IFERROR(INDEX(Sales!$D$5:$ABF$18,MATCH(UsagePerHour!$B13,Sales!$C$5:$C$18,0),MATCH(UsagePerHour!WW$4,Sales!$D$3:$ABF$3,0))/WW$2*INDEX(Usage!$D$5:$ABF$11,MATCH(UsagePerHour!$B$4,Usage!$C$5:$C$11,0),MATCH(UsagePerHour!WW$4,Usage!$D$3:$ABF$3,0)),"")</f>
        <v/>
      </c>
      <c r="WX13" s="6" t="str">
        <f>IFERROR(INDEX(Sales!$D$5:$ABF$18,MATCH(UsagePerHour!$B13,Sales!$C$5:$C$18,0),MATCH(UsagePerHour!WX$4,Sales!$D$3:$ABF$3,0))/WX$2*INDEX(Usage!$D$5:$ABF$11,MATCH(UsagePerHour!$B$4,Usage!$C$5:$C$11,0),MATCH(UsagePerHour!WX$4,Usage!$D$3:$ABF$3,0)),"")</f>
        <v/>
      </c>
      <c r="WY13" s="6" t="str">
        <f>IFERROR(INDEX(Sales!$D$5:$ABF$18,MATCH(UsagePerHour!$B13,Sales!$C$5:$C$18,0),MATCH(UsagePerHour!WY$4,Sales!$D$3:$ABF$3,0))/WY$2*INDEX(Usage!$D$5:$ABF$11,MATCH(UsagePerHour!$B$4,Usage!$C$5:$C$11,0),MATCH(UsagePerHour!WY$4,Usage!$D$3:$ABF$3,0)),"")</f>
        <v/>
      </c>
      <c r="WZ13" s="6" t="str">
        <f>IFERROR(INDEX(Sales!$D$5:$ABF$18,MATCH(UsagePerHour!$B13,Sales!$C$5:$C$18,0),MATCH(UsagePerHour!WZ$4,Sales!$D$3:$ABF$3,0))/WZ$2*INDEX(Usage!$D$5:$ABF$11,MATCH(UsagePerHour!$B$4,Usage!$C$5:$C$11,0),MATCH(UsagePerHour!WZ$4,Usage!$D$3:$ABF$3,0)),"")</f>
        <v/>
      </c>
      <c r="XA13" s="6" t="str">
        <f>IFERROR(INDEX(Sales!$D$5:$ABF$18,MATCH(UsagePerHour!$B13,Sales!$C$5:$C$18,0),MATCH(UsagePerHour!XA$4,Sales!$D$3:$ABF$3,0))/XA$2*INDEX(Usage!$D$5:$ABF$11,MATCH(UsagePerHour!$B$4,Usage!$C$5:$C$11,0),MATCH(UsagePerHour!XA$4,Usage!$D$3:$ABF$3,0)),"")</f>
        <v/>
      </c>
      <c r="XB13" s="6" t="str">
        <f>IFERROR(INDEX(Sales!$D$5:$ABF$18,MATCH(UsagePerHour!$B13,Sales!$C$5:$C$18,0),MATCH(UsagePerHour!XB$4,Sales!$D$3:$ABF$3,0))/XB$2*INDEX(Usage!$D$5:$ABF$11,MATCH(UsagePerHour!$B$4,Usage!$C$5:$C$11,0),MATCH(UsagePerHour!XB$4,Usage!$D$3:$ABF$3,0)),"")</f>
        <v/>
      </c>
      <c r="XC13" s="6" t="str">
        <f>IFERROR(INDEX(Sales!$D$5:$ABF$18,MATCH(UsagePerHour!$B13,Sales!$C$5:$C$18,0),MATCH(UsagePerHour!XC$4,Sales!$D$3:$ABF$3,0))/XC$2*INDEX(Usage!$D$5:$ABF$11,MATCH(UsagePerHour!$B$4,Usage!$C$5:$C$11,0),MATCH(UsagePerHour!XC$4,Usage!$D$3:$ABF$3,0)),"")</f>
        <v/>
      </c>
      <c r="XD13" s="6" t="str">
        <f>IFERROR(INDEX(Sales!$D$5:$ABF$18,MATCH(UsagePerHour!$B13,Sales!$C$5:$C$18,0),MATCH(UsagePerHour!XD$4,Sales!$D$3:$ABF$3,0))/XD$2*INDEX(Usage!$D$5:$ABF$11,MATCH(UsagePerHour!$B$4,Usage!$C$5:$C$11,0),MATCH(UsagePerHour!XD$4,Usage!$D$3:$ABF$3,0)),"")</f>
        <v/>
      </c>
      <c r="XE13" s="6" t="str">
        <f>IFERROR(INDEX(Sales!$D$5:$ABF$18,MATCH(UsagePerHour!$B13,Sales!$C$5:$C$18,0),MATCH(UsagePerHour!XE$4,Sales!$D$3:$ABF$3,0))/XE$2*INDEX(Usage!$D$5:$ABF$11,MATCH(UsagePerHour!$B$4,Usage!$C$5:$C$11,0),MATCH(UsagePerHour!XE$4,Usage!$D$3:$ABF$3,0)),"")</f>
        <v/>
      </c>
      <c r="XF13" s="6" t="str">
        <f>IFERROR(INDEX(Sales!$D$5:$ABF$18,MATCH(UsagePerHour!$B13,Sales!$C$5:$C$18,0),MATCH(UsagePerHour!XF$4,Sales!$D$3:$ABF$3,0))/XF$2*INDEX(Usage!$D$5:$ABF$11,MATCH(UsagePerHour!$B$4,Usage!$C$5:$C$11,0),MATCH(UsagePerHour!XF$4,Usage!$D$3:$ABF$3,0)),"")</f>
        <v/>
      </c>
      <c r="XG13" s="6" t="str">
        <f>IFERROR(INDEX(Sales!$D$5:$ABF$18,MATCH(UsagePerHour!$B13,Sales!$C$5:$C$18,0),MATCH(UsagePerHour!XG$4,Sales!$D$3:$ABF$3,0))/XG$2*INDEX(Usage!$D$5:$ABF$11,MATCH(UsagePerHour!$B$4,Usage!$C$5:$C$11,0),MATCH(UsagePerHour!XG$4,Usage!$D$3:$ABF$3,0)),"")</f>
        <v/>
      </c>
      <c r="XH13" s="6" t="str">
        <f>IFERROR(INDEX(Sales!$D$5:$ABF$18,MATCH(UsagePerHour!$B13,Sales!$C$5:$C$18,0),MATCH(UsagePerHour!XH$4,Sales!$D$3:$ABF$3,0))/XH$2*INDEX(Usage!$D$5:$ABF$11,MATCH(UsagePerHour!$B$4,Usage!$C$5:$C$11,0),MATCH(UsagePerHour!XH$4,Usage!$D$3:$ABF$3,0)),"")</f>
        <v/>
      </c>
      <c r="XI13" s="6" t="str">
        <f>IFERROR(INDEX(Sales!$D$5:$ABF$18,MATCH(UsagePerHour!$B13,Sales!$C$5:$C$18,0),MATCH(UsagePerHour!XI$4,Sales!$D$3:$ABF$3,0))/XI$2*INDEX(Usage!$D$5:$ABF$11,MATCH(UsagePerHour!$B$4,Usage!$C$5:$C$11,0),MATCH(UsagePerHour!XI$4,Usage!$D$3:$ABF$3,0)),"")</f>
        <v/>
      </c>
      <c r="XJ13" s="6" t="str">
        <f>IFERROR(INDEX(Sales!$D$5:$ABF$18,MATCH(UsagePerHour!$B13,Sales!$C$5:$C$18,0),MATCH(UsagePerHour!XJ$4,Sales!$D$3:$ABF$3,0))/XJ$2*INDEX(Usage!$D$5:$ABF$11,MATCH(UsagePerHour!$B$4,Usage!$C$5:$C$11,0),MATCH(UsagePerHour!XJ$4,Usage!$D$3:$ABF$3,0)),"")</f>
        <v/>
      </c>
      <c r="XK13" s="6" t="str">
        <f>IFERROR(INDEX(Sales!$D$5:$ABF$18,MATCH(UsagePerHour!$B13,Sales!$C$5:$C$18,0),MATCH(UsagePerHour!XK$4,Sales!$D$3:$ABF$3,0))/XK$2*INDEX(Usage!$D$5:$ABF$11,MATCH(UsagePerHour!$B$4,Usage!$C$5:$C$11,0),MATCH(UsagePerHour!XK$4,Usage!$D$3:$ABF$3,0)),"")</f>
        <v/>
      </c>
      <c r="XL13" s="6" t="str">
        <f>IFERROR(INDEX(Sales!$D$5:$ABF$18,MATCH(UsagePerHour!$B13,Sales!$C$5:$C$18,0),MATCH(UsagePerHour!XL$4,Sales!$D$3:$ABF$3,0))/XL$2*INDEX(Usage!$D$5:$ABF$11,MATCH(UsagePerHour!$B$4,Usage!$C$5:$C$11,0),MATCH(UsagePerHour!XL$4,Usage!$D$3:$ABF$3,0)),"")</f>
        <v/>
      </c>
      <c r="XM13" s="6" t="str">
        <f>IFERROR(INDEX(Sales!$D$5:$ABF$18,MATCH(UsagePerHour!$B13,Sales!$C$5:$C$18,0),MATCH(UsagePerHour!XM$4,Sales!$D$3:$ABF$3,0))/XM$2*INDEX(Usage!$D$5:$ABF$11,MATCH(UsagePerHour!$B$4,Usage!$C$5:$C$11,0),MATCH(UsagePerHour!XM$4,Usage!$D$3:$ABF$3,0)),"")</f>
        <v/>
      </c>
      <c r="XN13" s="6" t="str">
        <f>IFERROR(INDEX(Sales!$D$5:$ABF$18,MATCH(UsagePerHour!$B13,Sales!$C$5:$C$18,0),MATCH(UsagePerHour!XN$4,Sales!$D$3:$ABF$3,0))/XN$2*INDEX(Usage!$D$5:$ABF$11,MATCH(UsagePerHour!$B$4,Usage!$C$5:$C$11,0),MATCH(UsagePerHour!XN$4,Usage!$D$3:$ABF$3,0)),"")</f>
        <v/>
      </c>
      <c r="XO13" s="6" t="str">
        <f>IFERROR(INDEX(Sales!$D$5:$ABF$18,MATCH(UsagePerHour!$B13,Sales!$C$5:$C$18,0),MATCH(UsagePerHour!XO$4,Sales!$D$3:$ABF$3,0))/XO$2*INDEX(Usage!$D$5:$ABF$11,MATCH(UsagePerHour!$B$4,Usage!$C$5:$C$11,0),MATCH(UsagePerHour!XO$4,Usage!$D$3:$ABF$3,0)),"")</f>
        <v/>
      </c>
      <c r="XP13" s="6" t="str">
        <f>IFERROR(INDEX(Sales!$D$5:$ABF$18,MATCH(UsagePerHour!$B13,Sales!$C$5:$C$18,0),MATCH(UsagePerHour!XP$4,Sales!$D$3:$ABF$3,0))/XP$2*INDEX(Usage!$D$5:$ABF$11,MATCH(UsagePerHour!$B$4,Usage!$C$5:$C$11,0),MATCH(UsagePerHour!XP$4,Usage!$D$3:$ABF$3,0)),"")</f>
        <v/>
      </c>
      <c r="XQ13" s="6" t="str">
        <f>IFERROR(INDEX(Sales!$D$5:$ABF$18,MATCH(UsagePerHour!$B13,Sales!$C$5:$C$18,0),MATCH(UsagePerHour!XQ$4,Sales!$D$3:$ABF$3,0))/XQ$2*INDEX(Usage!$D$5:$ABF$11,MATCH(UsagePerHour!$B$4,Usage!$C$5:$C$11,0),MATCH(UsagePerHour!XQ$4,Usage!$D$3:$ABF$3,0)),"")</f>
        <v/>
      </c>
      <c r="XR13" s="6" t="str">
        <f>IFERROR(INDEX(Sales!$D$5:$ABF$18,MATCH(UsagePerHour!$B13,Sales!$C$5:$C$18,0),MATCH(UsagePerHour!XR$4,Sales!$D$3:$ABF$3,0))/XR$2*INDEX(Usage!$D$5:$ABF$11,MATCH(UsagePerHour!$B$4,Usage!$C$5:$C$11,0),MATCH(UsagePerHour!XR$4,Usage!$D$3:$ABF$3,0)),"")</f>
        <v/>
      </c>
      <c r="XS13" s="6" t="str">
        <f>IFERROR(INDEX(Sales!$D$5:$ABF$18,MATCH(UsagePerHour!$B13,Sales!$C$5:$C$18,0),MATCH(UsagePerHour!XS$4,Sales!$D$3:$ABF$3,0))/XS$2*INDEX(Usage!$D$5:$ABF$11,MATCH(UsagePerHour!$B$4,Usage!$C$5:$C$11,0),MATCH(UsagePerHour!XS$4,Usage!$D$3:$ABF$3,0)),"")</f>
        <v/>
      </c>
      <c r="XT13" s="6" t="str">
        <f>IFERROR(INDEX(Sales!$D$5:$ABF$18,MATCH(UsagePerHour!$B13,Sales!$C$5:$C$18,0),MATCH(UsagePerHour!XT$4,Sales!$D$3:$ABF$3,0))/XT$2*INDEX(Usage!$D$5:$ABF$11,MATCH(UsagePerHour!$B$4,Usage!$C$5:$C$11,0),MATCH(UsagePerHour!XT$4,Usage!$D$3:$ABF$3,0)),"")</f>
        <v/>
      </c>
      <c r="XU13" s="6" t="str">
        <f>IFERROR(INDEX(Sales!$D$5:$ABF$18,MATCH(UsagePerHour!$B13,Sales!$C$5:$C$18,0),MATCH(UsagePerHour!XU$4,Sales!$D$3:$ABF$3,0))/XU$2*INDEX(Usage!$D$5:$ABF$11,MATCH(UsagePerHour!$B$4,Usage!$C$5:$C$11,0),MATCH(UsagePerHour!XU$4,Usage!$D$3:$ABF$3,0)),"")</f>
        <v/>
      </c>
      <c r="XV13" s="6" t="str">
        <f>IFERROR(INDEX(Sales!$D$5:$ABF$18,MATCH(UsagePerHour!$B13,Sales!$C$5:$C$18,0),MATCH(UsagePerHour!XV$4,Sales!$D$3:$ABF$3,0))/XV$2*INDEX(Usage!$D$5:$ABF$11,MATCH(UsagePerHour!$B$4,Usage!$C$5:$C$11,0),MATCH(UsagePerHour!XV$4,Usage!$D$3:$ABF$3,0)),"")</f>
        <v/>
      </c>
      <c r="XW13" s="6" t="str">
        <f>IFERROR(INDEX(Sales!$D$5:$ABF$18,MATCH(UsagePerHour!$B13,Sales!$C$5:$C$18,0),MATCH(UsagePerHour!XW$4,Sales!$D$3:$ABF$3,0))/XW$2*INDEX(Usage!$D$5:$ABF$11,MATCH(UsagePerHour!$B$4,Usage!$C$5:$C$11,0),MATCH(UsagePerHour!XW$4,Usage!$D$3:$ABF$3,0)),"")</f>
        <v/>
      </c>
      <c r="XX13" s="6" t="str">
        <f>IFERROR(INDEX(Sales!$D$5:$ABF$18,MATCH(UsagePerHour!$B13,Sales!$C$5:$C$18,0),MATCH(UsagePerHour!XX$4,Sales!$D$3:$ABF$3,0))/XX$2*INDEX(Usage!$D$5:$ABF$11,MATCH(UsagePerHour!$B$4,Usage!$C$5:$C$11,0),MATCH(UsagePerHour!XX$4,Usage!$D$3:$ABF$3,0)),"")</f>
        <v/>
      </c>
      <c r="XY13" s="6" t="str">
        <f>IFERROR(INDEX(Sales!$D$5:$ABF$18,MATCH(UsagePerHour!$B13,Sales!$C$5:$C$18,0),MATCH(UsagePerHour!XY$4,Sales!$D$3:$ABF$3,0))/XY$2*INDEX(Usage!$D$5:$ABF$11,MATCH(UsagePerHour!$B$4,Usage!$C$5:$C$11,0),MATCH(UsagePerHour!XY$4,Usage!$D$3:$ABF$3,0)),"")</f>
        <v/>
      </c>
      <c r="XZ13" s="6" t="str">
        <f>IFERROR(INDEX(Sales!$D$5:$ABF$18,MATCH(UsagePerHour!$B13,Sales!$C$5:$C$18,0),MATCH(UsagePerHour!XZ$4,Sales!$D$3:$ABF$3,0))/XZ$2*INDEX(Usage!$D$5:$ABF$11,MATCH(UsagePerHour!$B$4,Usage!$C$5:$C$11,0),MATCH(UsagePerHour!XZ$4,Usage!$D$3:$ABF$3,0)),"")</f>
        <v/>
      </c>
      <c r="YA13" s="6" t="str">
        <f>IFERROR(INDEX(Sales!$D$5:$ABF$18,MATCH(UsagePerHour!$B13,Sales!$C$5:$C$18,0),MATCH(UsagePerHour!YA$4,Sales!$D$3:$ABF$3,0))/YA$2*INDEX(Usage!$D$5:$ABF$11,MATCH(UsagePerHour!$B$4,Usage!$C$5:$C$11,0),MATCH(UsagePerHour!YA$4,Usage!$D$3:$ABF$3,0)),"")</f>
        <v/>
      </c>
      <c r="YB13" s="6" t="str">
        <f>IFERROR(INDEX(Sales!$D$5:$ABF$18,MATCH(UsagePerHour!$B13,Sales!$C$5:$C$18,0),MATCH(UsagePerHour!YB$4,Sales!$D$3:$ABF$3,0))/YB$2*INDEX(Usage!$D$5:$ABF$11,MATCH(UsagePerHour!$B$4,Usage!$C$5:$C$11,0),MATCH(UsagePerHour!YB$4,Usage!$D$3:$ABF$3,0)),"")</f>
        <v/>
      </c>
      <c r="YC13" s="6" t="str">
        <f>IFERROR(INDEX(Sales!$D$5:$ABF$18,MATCH(UsagePerHour!$B13,Sales!$C$5:$C$18,0),MATCH(UsagePerHour!YC$4,Sales!$D$3:$ABF$3,0))/YC$2*INDEX(Usage!$D$5:$ABF$11,MATCH(UsagePerHour!$B$4,Usage!$C$5:$C$11,0),MATCH(UsagePerHour!YC$4,Usage!$D$3:$ABF$3,0)),"")</f>
        <v/>
      </c>
      <c r="YD13" s="6" t="str">
        <f>IFERROR(INDEX(Sales!$D$5:$ABF$18,MATCH(UsagePerHour!$B13,Sales!$C$5:$C$18,0),MATCH(UsagePerHour!YD$4,Sales!$D$3:$ABF$3,0))/YD$2*INDEX(Usage!$D$5:$ABF$11,MATCH(UsagePerHour!$B$4,Usage!$C$5:$C$11,0),MATCH(UsagePerHour!YD$4,Usage!$D$3:$ABF$3,0)),"")</f>
        <v/>
      </c>
      <c r="YE13" s="6" t="str">
        <f>IFERROR(INDEX(Sales!$D$5:$ABF$18,MATCH(UsagePerHour!$B13,Sales!$C$5:$C$18,0),MATCH(UsagePerHour!YE$4,Sales!$D$3:$ABF$3,0))/YE$2*INDEX(Usage!$D$5:$ABF$11,MATCH(UsagePerHour!$B$4,Usage!$C$5:$C$11,0),MATCH(UsagePerHour!YE$4,Usage!$D$3:$ABF$3,0)),"")</f>
        <v/>
      </c>
      <c r="YF13" s="6" t="str">
        <f>IFERROR(INDEX(Sales!$D$5:$ABF$18,MATCH(UsagePerHour!$B13,Sales!$C$5:$C$18,0),MATCH(UsagePerHour!YF$4,Sales!$D$3:$ABF$3,0))/YF$2*INDEX(Usage!$D$5:$ABF$11,MATCH(UsagePerHour!$B$4,Usage!$C$5:$C$11,0),MATCH(UsagePerHour!YF$4,Usage!$D$3:$ABF$3,0)),"")</f>
        <v/>
      </c>
      <c r="YG13" s="6" t="str">
        <f>IFERROR(INDEX(Sales!$D$5:$ABF$18,MATCH(UsagePerHour!$B13,Sales!$C$5:$C$18,0),MATCH(UsagePerHour!YG$4,Sales!$D$3:$ABF$3,0))/YG$2*INDEX(Usage!$D$5:$ABF$11,MATCH(UsagePerHour!$B$4,Usage!$C$5:$C$11,0),MATCH(UsagePerHour!YG$4,Usage!$D$3:$ABF$3,0)),"")</f>
        <v/>
      </c>
      <c r="YH13" s="6" t="str">
        <f>IFERROR(INDEX(Sales!$D$5:$ABF$18,MATCH(UsagePerHour!$B13,Sales!$C$5:$C$18,0),MATCH(UsagePerHour!YH$4,Sales!$D$3:$ABF$3,0))/YH$2*INDEX(Usage!$D$5:$ABF$11,MATCH(UsagePerHour!$B$4,Usage!$C$5:$C$11,0),MATCH(UsagePerHour!YH$4,Usage!$D$3:$ABF$3,0)),"")</f>
        <v/>
      </c>
      <c r="YI13" s="6" t="str">
        <f>IFERROR(INDEX(Sales!$D$5:$ABF$18,MATCH(UsagePerHour!$B13,Sales!$C$5:$C$18,0),MATCH(UsagePerHour!YI$4,Sales!$D$3:$ABF$3,0))/YI$2*INDEX(Usage!$D$5:$ABF$11,MATCH(UsagePerHour!$B$4,Usage!$C$5:$C$11,0),MATCH(UsagePerHour!YI$4,Usage!$D$3:$ABF$3,0)),"")</f>
        <v/>
      </c>
      <c r="YJ13" s="6" t="str">
        <f>IFERROR(INDEX(Sales!$D$5:$ABF$18,MATCH(UsagePerHour!$B13,Sales!$C$5:$C$18,0),MATCH(UsagePerHour!YJ$4,Sales!$D$3:$ABF$3,0))/YJ$2*INDEX(Usage!$D$5:$ABF$11,MATCH(UsagePerHour!$B$4,Usage!$C$5:$C$11,0),MATCH(UsagePerHour!YJ$4,Usage!$D$3:$ABF$3,0)),"")</f>
        <v/>
      </c>
      <c r="YK13" s="6" t="str">
        <f>IFERROR(INDEX(Sales!$D$5:$ABF$18,MATCH(UsagePerHour!$B13,Sales!$C$5:$C$18,0),MATCH(UsagePerHour!YK$4,Sales!$D$3:$ABF$3,0))/YK$2*INDEX(Usage!$D$5:$ABF$11,MATCH(UsagePerHour!$B$4,Usage!$C$5:$C$11,0),MATCH(UsagePerHour!YK$4,Usage!$D$3:$ABF$3,0)),"")</f>
        <v/>
      </c>
      <c r="YL13" s="6" t="str">
        <f>IFERROR(INDEX(Sales!$D$5:$ABF$18,MATCH(UsagePerHour!$B13,Sales!$C$5:$C$18,0),MATCH(UsagePerHour!YL$4,Sales!$D$3:$ABF$3,0))/YL$2*INDEX(Usage!$D$5:$ABF$11,MATCH(UsagePerHour!$B$4,Usage!$C$5:$C$11,0),MATCH(UsagePerHour!YL$4,Usage!$D$3:$ABF$3,0)),"")</f>
        <v/>
      </c>
      <c r="YM13" s="6" t="str">
        <f>IFERROR(INDEX(Sales!$D$5:$ABF$18,MATCH(UsagePerHour!$B13,Sales!$C$5:$C$18,0),MATCH(UsagePerHour!YM$4,Sales!$D$3:$ABF$3,0))/YM$2*INDEX(Usage!$D$5:$ABF$11,MATCH(UsagePerHour!$B$4,Usage!$C$5:$C$11,0),MATCH(UsagePerHour!YM$4,Usage!$D$3:$ABF$3,0)),"")</f>
        <v/>
      </c>
      <c r="YN13" s="6" t="str">
        <f>IFERROR(INDEX(Sales!$D$5:$ABF$18,MATCH(UsagePerHour!$B13,Sales!$C$5:$C$18,0),MATCH(UsagePerHour!YN$4,Sales!$D$3:$ABF$3,0))/YN$2*INDEX(Usage!$D$5:$ABF$11,MATCH(UsagePerHour!$B$4,Usage!$C$5:$C$11,0),MATCH(UsagePerHour!YN$4,Usage!$D$3:$ABF$3,0)),"")</f>
        <v/>
      </c>
      <c r="YO13" s="6" t="str">
        <f>IFERROR(INDEX(Sales!$D$5:$ABF$18,MATCH(UsagePerHour!$B13,Sales!$C$5:$C$18,0),MATCH(UsagePerHour!YO$4,Sales!$D$3:$ABF$3,0))/YO$2*INDEX(Usage!$D$5:$ABF$11,MATCH(UsagePerHour!$B$4,Usage!$C$5:$C$11,0),MATCH(UsagePerHour!YO$4,Usage!$D$3:$ABF$3,0)),"")</f>
        <v/>
      </c>
      <c r="YP13" s="6" t="str">
        <f>IFERROR(INDEX(Sales!$D$5:$ABF$18,MATCH(UsagePerHour!$B13,Sales!$C$5:$C$18,0),MATCH(UsagePerHour!YP$4,Sales!$D$3:$ABF$3,0))/YP$2*INDEX(Usage!$D$5:$ABF$11,MATCH(UsagePerHour!$B$4,Usage!$C$5:$C$11,0),MATCH(UsagePerHour!YP$4,Usage!$D$3:$ABF$3,0)),"")</f>
        <v/>
      </c>
      <c r="YQ13" s="6" t="str">
        <f>IFERROR(INDEX(Sales!$D$5:$ABF$18,MATCH(UsagePerHour!$B13,Sales!$C$5:$C$18,0),MATCH(UsagePerHour!YQ$4,Sales!$D$3:$ABF$3,0))/YQ$2*INDEX(Usage!$D$5:$ABF$11,MATCH(UsagePerHour!$B$4,Usage!$C$5:$C$11,0),MATCH(UsagePerHour!YQ$4,Usage!$D$3:$ABF$3,0)),"")</f>
        <v/>
      </c>
      <c r="YR13" s="6" t="str">
        <f>IFERROR(INDEX(Sales!$D$5:$ABF$18,MATCH(UsagePerHour!$B13,Sales!$C$5:$C$18,0),MATCH(UsagePerHour!YR$4,Sales!$D$3:$ABF$3,0))/YR$2*INDEX(Usage!$D$5:$ABF$11,MATCH(UsagePerHour!$B$4,Usage!$C$5:$C$11,0),MATCH(UsagePerHour!YR$4,Usage!$D$3:$ABF$3,0)),"")</f>
        <v/>
      </c>
      <c r="YS13" s="6" t="str">
        <f>IFERROR(INDEX(Sales!$D$5:$ABF$18,MATCH(UsagePerHour!$B13,Sales!$C$5:$C$18,0),MATCH(UsagePerHour!YS$4,Sales!$D$3:$ABF$3,0))/YS$2*INDEX(Usage!$D$5:$ABF$11,MATCH(UsagePerHour!$B$4,Usage!$C$5:$C$11,0),MATCH(UsagePerHour!YS$4,Usage!$D$3:$ABF$3,0)),"")</f>
        <v/>
      </c>
      <c r="YT13" s="6" t="str">
        <f>IFERROR(INDEX(Sales!$D$5:$ABF$18,MATCH(UsagePerHour!$B13,Sales!$C$5:$C$18,0),MATCH(UsagePerHour!YT$4,Sales!$D$3:$ABF$3,0))/YT$2*INDEX(Usage!$D$5:$ABF$11,MATCH(UsagePerHour!$B$4,Usage!$C$5:$C$11,0),MATCH(UsagePerHour!YT$4,Usage!$D$3:$ABF$3,0)),"")</f>
        <v/>
      </c>
      <c r="YU13" s="6" t="str">
        <f>IFERROR(INDEX(Sales!$D$5:$ABF$18,MATCH(UsagePerHour!$B13,Sales!$C$5:$C$18,0),MATCH(UsagePerHour!YU$4,Sales!$D$3:$ABF$3,0))/YU$2*INDEX(Usage!$D$5:$ABF$11,MATCH(UsagePerHour!$B$4,Usage!$C$5:$C$11,0),MATCH(UsagePerHour!YU$4,Usage!$D$3:$ABF$3,0)),"")</f>
        <v/>
      </c>
      <c r="YV13" s="6" t="str">
        <f>IFERROR(INDEX(Sales!$D$5:$ABF$18,MATCH(UsagePerHour!$B13,Sales!$C$5:$C$18,0),MATCH(UsagePerHour!YV$4,Sales!$D$3:$ABF$3,0))/YV$2*INDEX(Usage!$D$5:$ABF$11,MATCH(UsagePerHour!$B$4,Usage!$C$5:$C$11,0),MATCH(UsagePerHour!YV$4,Usage!$D$3:$ABF$3,0)),"")</f>
        <v/>
      </c>
      <c r="YW13" s="6" t="str">
        <f>IFERROR(INDEX(Sales!$D$5:$ABF$18,MATCH(UsagePerHour!$B13,Sales!$C$5:$C$18,0),MATCH(UsagePerHour!YW$4,Sales!$D$3:$ABF$3,0))/YW$2*INDEX(Usage!$D$5:$ABF$11,MATCH(UsagePerHour!$B$4,Usage!$C$5:$C$11,0),MATCH(UsagePerHour!YW$4,Usage!$D$3:$ABF$3,0)),"")</f>
        <v/>
      </c>
      <c r="YX13" s="6" t="str">
        <f>IFERROR(INDEX(Sales!$D$5:$ABF$18,MATCH(UsagePerHour!$B13,Sales!$C$5:$C$18,0),MATCH(UsagePerHour!YX$4,Sales!$D$3:$ABF$3,0))/YX$2*INDEX(Usage!$D$5:$ABF$11,MATCH(UsagePerHour!$B$4,Usage!$C$5:$C$11,0),MATCH(UsagePerHour!YX$4,Usage!$D$3:$ABF$3,0)),"")</f>
        <v/>
      </c>
      <c r="YY13" s="6" t="str">
        <f>IFERROR(INDEX(Sales!$D$5:$ABF$18,MATCH(UsagePerHour!$B13,Sales!$C$5:$C$18,0),MATCH(UsagePerHour!YY$4,Sales!$D$3:$ABF$3,0))/YY$2*INDEX(Usage!$D$5:$ABF$11,MATCH(UsagePerHour!$B$4,Usage!$C$5:$C$11,0),MATCH(UsagePerHour!YY$4,Usage!$D$3:$ABF$3,0)),"")</f>
        <v/>
      </c>
      <c r="YZ13" s="6" t="str">
        <f>IFERROR(INDEX(Sales!$D$5:$ABF$18,MATCH(UsagePerHour!$B13,Sales!$C$5:$C$18,0),MATCH(UsagePerHour!YZ$4,Sales!$D$3:$ABF$3,0))/YZ$2*INDEX(Usage!$D$5:$ABF$11,MATCH(UsagePerHour!$B$4,Usage!$C$5:$C$11,0),MATCH(UsagePerHour!YZ$4,Usage!$D$3:$ABF$3,0)),"")</f>
        <v/>
      </c>
      <c r="ZA13" s="6" t="str">
        <f>IFERROR(INDEX(Sales!$D$5:$ABF$18,MATCH(UsagePerHour!$B13,Sales!$C$5:$C$18,0),MATCH(UsagePerHour!ZA$4,Sales!$D$3:$ABF$3,0))/ZA$2*INDEX(Usage!$D$5:$ABF$11,MATCH(UsagePerHour!$B$4,Usage!$C$5:$C$11,0),MATCH(UsagePerHour!ZA$4,Usage!$D$3:$ABF$3,0)),"")</f>
        <v/>
      </c>
      <c r="ZB13" s="6" t="str">
        <f>IFERROR(INDEX(Sales!$D$5:$ABF$18,MATCH(UsagePerHour!$B13,Sales!$C$5:$C$18,0),MATCH(UsagePerHour!ZB$4,Sales!$D$3:$ABF$3,0))/ZB$2*INDEX(Usage!$D$5:$ABF$11,MATCH(UsagePerHour!$B$4,Usage!$C$5:$C$11,0),MATCH(UsagePerHour!ZB$4,Usage!$D$3:$ABF$3,0)),"")</f>
        <v/>
      </c>
      <c r="ZC13" s="6" t="str">
        <f>IFERROR(INDEX(Sales!$D$5:$ABF$18,MATCH(UsagePerHour!$B13,Sales!$C$5:$C$18,0),MATCH(UsagePerHour!ZC$4,Sales!$D$3:$ABF$3,0))/ZC$2*INDEX(Usage!$D$5:$ABF$11,MATCH(UsagePerHour!$B$4,Usage!$C$5:$C$11,0),MATCH(UsagePerHour!ZC$4,Usage!$D$3:$ABF$3,0)),"")</f>
        <v/>
      </c>
      <c r="ZD13" s="6" t="str">
        <f>IFERROR(INDEX(Sales!$D$5:$ABF$18,MATCH(UsagePerHour!$B13,Sales!$C$5:$C$18,0),MATCH(UsagePerHour!ZD$4,Sales!$D$3:$ABF$3,0))/ZD$2*INDEX(Usage!$D$5:$ABF$11,MATCH(UsagePerHour!$B$4,Usage!$C$5:$C$11,0),MATCH(UsagePerHour!ZD$4,Usage!$D$3:$ABF$3,0)),"")</f>
        <v/>
      </c>
      <c r="ZE13" s="6" t="str">
        <f>IFERROR(INDEX(Sales!$D$5:$ABF$18,MATCH(UsagePerHour!$B13,Sales!$C$5:$C$18,0),MATCH(UsagePerHour!ZE$4,Sales!$D$3:$ABF$3,0))/ZE$2*INDEX(Usage!$D$5:$ABF$11,MATCH(UsagePerHour!$B$4,Usage!$C$5:$C$11,0),MATCH(UsagePerHour!ZE$4,Usage!$D$3:$ABF$3,0)),"")</f>
        <v/>
      </c>
      <c r="ZF13" s="6" t="str">
        <f>IFERROR(INDEX(Sales!$D$5:$ABF$18,MATCH(UsagePerHour!$B13,Sales!$C$5:$C$18,0),MATCH(UsagePerHour!ZF$4,Sales!$D$3:$ABF$3,0))/ZF$2*INDEX(Usage!$D$5:$ABF$11,MATCH(UsagePerHour!$B$4,Usage!$C$5:$C$11,0),MATCH(UsagePerHour!ZF$4,Usage!$D$3:$ABF$3,0)),"")</f>
        <v/>
      </c>
      <c r="ZG13" s="6" t="str">
        <f>IFERROR(INDEX(Sales!$D$5:$ABF$18,MATCH(UsagePerHour!$B13,Sales!$C$5:$C$18,0),MATCH(UsagePerHour!ZG$4,Sales!$D$3:$ABF$3,0))/ZG$2*INDEX(Usage!$D$5:$ABF$11,MATCH(UsagePerHour!$B$4,Usage!$C$5:$C$11,0),MATCH(UsagePerHour!ZG$4,Usage!$D$3:$ABF$3,0)),"")</f>
        <v/>
      </c>
      <c r="ZH13" s="6" t="str">
        <f>IFERROR(INDEX(Sales!$D$5:$ABF$18,MATCH(UsagePerHour!$B13,Sales!$C$5:$C$18,0),MATCH(UsagePerHour!ZH$4,Sales!$D$3:$ABF$3,0))/ZH$2*INDEX(Usage!$D$5:$ABF$11,MATCH(UsagePerHour!$B$4,Usage!$C$5:$C$11,0),MATCH(UsagePerHour!ZH$4,Usage!$D$3:$ABF$3,0)),"")</f>
        <v/>
      </c>
      <c r="ZI13" s="6" t="str">
        <f>IFERROR(INDEX(Sales!$D$5:$ABF$18,MATCH(UsagePerHour!$B13,Sales!$C$5:$C$18,0),MATCH(UsagePerHour!ZI$4,Sales!$D$3:$ABF$3,0))/ZI$2*INDEX(Usage!$D$5:$ABF$11,MATCH(UsagePerHour!$B$4,Usage!$C$5:$C$11,0),MATCH(UsagePerHour!ZI$4,Usage!$D$3:$ABF$3,0)),"")</f>
        <v/>
      </c>
      <c r="ZJ13" s="6" t="str">
        <f>IFERROR(INDEX(Sales!$D$5:$ABF$18,MATCH(UsagePerHour!$B13,Sales!$C$5:$C$18,0),MATCH(UsagePerHour!ZJ$4,Sales!$D$3:$ABF$3,0))/ZJ$2*INDEX(Usage!$D$5:$ABF$11,MATCH(UsagePerHour!$B$4,Usage!$C$5:$C$11,0),MATCH(UsagePerHour!ZJ$4,Usage!$D$3:$ABF$3,0)),"")</f>
        <v/>
      </c>
      <c r="ZK13" s="6" t="str">
        <f>IFERROR(INDEX(Sales!$D$5:$ABF$18,MATCH(UsagePerHour!$B13,Sales!$C$5:$C$18,0),MATCH(UsagePerHour!ZK$4,Sales!$D$3:$ABF$3,0))/ZK$2*INDEX(Usage!$D$5:$ABF$11,MATCH(UsagePerHour!$B$4,Usage!$C$5:$C$11,0),MATCH(UsagePerHour!ZK$4,Usage!$D$3:$ABF$3,0)),"")</f>
        <v/>
      </c>
      <c r="ZL13" s="6" t="str">
        <f>IFERROR(INDEX(Sales!$D$5:$ABF$18,MATCH(UsagePerHour!$B13,Sales!$C$5:$C$18,0),MATCH(UsagePerHour!ZL$4,Sales!$D$3:$ABF$3,0))/ZL$2*INDEX(Usage!$D$5:$ABF$11,MATCH(UsagePerHour!$B$4,Usage!$C$5:$C$11,0),MATCH(UsagePerHour!ZL$4,Usage!$D$3:$ABF$3,0)),"")</f>
        <v/>
      </c>
      <c r="ZM13" s="6" t="str">
        <f>IFERROR(INDEX(Sales!$D$5:$ABF$18,MATCH(UsagePerHour!$B13,Sales!$C$5:$C$18,0),MATCH(UsagePerHour!ZM$4,Sales!$D$3:$ABF$3,0))/ZM$2*INDEX(Usage!$D$5:$ABF$11,MATCH(UsagePerHour!$B$4,Usage!$C$5:$C$11,0),MATCH(UsagePerHour!ZM$4,Usage!$D$3:$ABF$3,0)),"")</f>
        <v/>
      </c>
      <c r="ZN13" s="6" t="str">
        <f>IFERROR(INDEX(Sales!$D$5:$ABF$18,MATCH(UsagePerHour!$B13,Sales!$C$5:$C$18,0),MATCH(UsagePerHour!ZN$4,Sales!$D$3:$ABF$3,0))/ZN$2*INDEX(Usage!$D$5:$ABF$11,MATCH(UsagePerHour!$B$4,Usage!$C$5:$C$11,0),MATCH(UsagePerHour!ZN$4,Usage!$D$3:$ABF$3,0)),"")</f>
        <v/>
      </c>
      <c r="ZO13" s="6" t="str">
        <f>IFERROR(INDEX(Sales!$D$5:$ABF$18,MATCH(UsagePerHour!$B13,Sales!$C$5:$C$18,0),MATCH(UsagePerHour!ZO$4,Sales!$D$3:$ABF$3,0))/ZO$2*INDEX(Usage!$D$5:$ABF$11,MATCH(UsagePerHour!$B$4,Usage!$C$5:$C$11,0),MATCH(UsagePerHour!ZO$4,Usage!$D$3:$ABF$3,0)),"")</f>
        <v/>
      </c>
      <c r="ZP13" s="6" t="str">
        <f>IFERROR(INDEX(Sales!$D$5:$ABF$18,MATCH(UsagePerHour!$B13,Sales!$C$5:$C$18,0),MATCH(UsagePerHour!ZP$4,Sales!$D$3:$ABF$3,0))/ZP$2*INDEX(Usage!$D$5:$ABF$11,MATCH(UsagePerHour!$B$4,Usage!$C$5:$C$11,0),MATCH(UsagePerHour!ZP$4,Usage!$D$3:$ABF$3,0)),"")</f>
        <v/>
      </c>
      <c r="ZQ13" s="6" t="str">
        <f>IFERROR(INDEX(Sales!$D$5:$ABF$18,MATCH(UsagePerHour!$B13,Sales!$C$5:$C$18,0),MATCH(UsagePerHour!ZQ$4,Sales!$D$3:$ABF$3,0))/ZQ$2*INDEX(Usage!$D$5:$ABF$11,MATCH(UsagePerHour!$B$4,Usage!$C$5:$C$11,0),MATCH(UsagePerHour!ZQ$4,Usage!$D$3:$ABF$3,0)),"")</f>
        <v/>
      </c>
      <c r="ZR13" s="6" t="str">
        <f>IFERROR(INDEX(Sales!$D$5:$ABF$18,MATCH(UsagePerHour!$B13,Sales!$C$5:$C$18,0),MATCH(UsagePerHour!ZR$4,Sales!$D$3:$ABF$3,0))/ZR$2*INDEX(Usage!$D$5:$ABF$11,MATCH(UsagePerHour!$B$4,Usage!$C$5:$C$11,0),MATCH(UsagePerHour!ZR$4,Usage!$D$3:$ABF$3,0)),"")</f>
        <v/>
      </c>
      <c r="ZS13" s="6" t="str">
        <f>IFERROR(INDEX(Sales!$D$5:$ABF$18,MATCH(UsagePerHour!$B13,Sales!$C$5:$C$18,0),MATCH(UsagePerHour!ZS$4,Sales!$D$3:$ABF$3,0))/ZS$2*INDEX(Usage!$D$5:$ABF$11,MATCH(UsagePerHour!$B$4,Usage!$C$5:$C$11,0),MATCH(UsagePerHour!ZS$4,Usage!$D$3:$ABF$3,0)),"")</f>
        <v/>
      </c>
      <c r="ZT13" s="6" t="str">
        <f>IFERROR(INDEX(Sales!$D$5:$ABF$18,MATCH(UsagePerHour!$B13,Sales!$C$5:$C$18,0),MATCH(UsagePerHour!ZT$4,Sales!$D$3:$ABF$3,0))/ZT$2*INDEX(Usage!$D$5:$ABF$11,MATCH(UsagePerHour!$B$4,Usage!$C$5:$C$11,0),MATCH(UsagePerHour!ZT$4,Usage!$D$3:$ABF$3,0)),"")</f>
        <v/>
      </c>
      <c r="ZU13" s="6" t="str">
        <f>IFERROR(INDEX(Sales!$D$5:$ABF$18,MATCH(UsagePerHour!$B13,Sales!$C$5:$C$18,0),MATCH(UsagePerHour!ZU$4,Sales!$D$3:$ABF$3,0))/ZU$2*INDEX(Usage!$D$5:$ABF$11,MATCH(UsagePerHour!$B$4,Usage!$C$5:$C$11,0),MATCH(UsagePerHour!ZU$4,Usage!$D$3:$ABF$3,0)),"")</f>
        <v/>
      </c>
      <c r="ZV13" s="6" t="str">
        <f>IFERROR(INDEX(Sales!$D$5:$ABF$18,MATCH(UsagePerHour!$B13,Sales!$C$5:$C$18,0),MATCH(UsagePerHour!ZV$4,Sales!$D$3:$ABF$3,0))/ZV$2*INDEX(Usage!$D$5:$ABF$11,MATCH(UsagePerHour!$B$4,Usage!$C$5:$C$11,0),MATCH(UsagePerHour!ZV$4,Usage!$D$3:$ABF$3,0)),"")</f>
        <v/>
      </c>
      <c r="ZW13" s="6" t="str">
        <f>IFERROR(INDEX(Sales!$D$5:$ABF$18,MATCH(UsagePerHour!$B13,Sales!$C$5:$C$18,0),MATCH(UsagePerHour!ZW$4,Sales!$D$3:$ABF$3,0))/ZW$2*INDEX(Usage!$D$5:$ABF$11,MATCH(UsagePerHour!$B$4,Usage!$C$5:$C$11,0),MATCH(UsagePerHour!ZW$4,Usage!$D$3:$ABF$3,0)),"")</f>
        <v/>
      </c>
      <c r="ZX13" s="6" t="str">
        <f>IFERROR(INDEX(Sales!$D$5:$ABF$18,MATCH(UsagePerHour!$B13,Sales!$C$5:$C$18,0),MATCH(UsagePerHour!ZX$4,Sales!$D$3:$ABF$3,0))/ZX$2*INDEX(Usage!$D$5:$ABF$11,MATCH(UsagePerHour!$B$4,Usage!$C$5:$C$11,0),MATCH(UsagePerHour!ZX$4,Usage!$D$3:$ABF$3,0)),"")</f>
        <v/>
      </c>
      <c r="ZY13" s="6" t="str">
        <f>IFERROR(INDEX(Sales!$D$5:$ABF$18,MATCH(UsagePerHour!$B13,Sales!$C$5:$C$18,0),MATCH(UsagePerHour!ZY$4,Sales!$D$3:$ABF$3,0))/ZY$2*INDEX(Usage!$D$5:$ABF$11,MATCH(UsagePerHour!$B$4,Usage!$C$5:$C$11,0),MATCH(UsagePerHour!ZY$4,Usage!$D$3:$ABF$3,0)),"")</f>
        <v/>
      </c>
      <c r="ZZ13" s="6" t="str">
        <f>IFERROR(INDEX(Sales!$D$5:$ABF$18,MATCH(UsagePerHour!$B13,Sales!$C$5:$C$18,0),MATCH(UsagePerHour!ZZ$4,Sales!$D$3:$ABF$3,0))/ZZ$2*INDEX(Usage!$D$5:$ABF$11,MATCH(UsagePerHour!$B$4,Usage!$C$5:$C$11,0),MATCH(UsagePerHour!ZZ$4,Usage!$D$3:$ABF$3,0)),"")</f>
        <v/>
      </c>
      <c r="AAA13" s="6" t="str">
        <f>IFERROR(INDEX(Sales!$D$5:$ABF$18,MATCH(UsagePerHour!$B13,Sales!$C$5:$C$18,0),MATCH(UsagePerHour!AAA$4,Sales!$D$3:$ABF$3,0))/AAA$2*INDEX(Usage!$D$5:$ABF$11,MATCH(UsagePerHour!$B$4,Usage!$C$5:$C$11,0),MATCH(UsagePerHour!AAA$4,Usage!$D$3:$ABF$3,0)),"")</f>
        <v/>
      </c>
      <c r="AAB13" s="6" t="str">
        <f>IFERROR(INDEX(Sales!$D$5:$ABF$18,MATCH(UsagePerHour!$B13,Sales!$C$5:$C$18,0),MATCH(UsagePerHour!AAB$4,Sales!$D$3:$ABF$3,0))/AAB$2*INDEX(Usage!$D$5:$ABF$11,MATCH(UsagePerHour!$B$4,Usage!$C$5:$C$11,0),MATCH(UsagePerHour!AAB$4,Usage!$D$3:$ABF$3,0)),"")</f>
        <v/>
      </c>
      <c r="AAC13" s="6" t="str">
        <f>IFERROR(INDEX(Sales!$D$5:$ABF$18,MATCH(UsagePerHour!$B13,Sales!$C$5:$C$18,0),MATCH(UsagePerHour!AAC$4,Sales!$D$3:$ABF$3,0))/AAC$2*INDEX(Usage!$D$5:$ABF$11,MATCH(UsagePerHour!$B$4,Usage!$C$5:$C$11,0),MATCH(UsagePerHour!AAC$4,Usage!$D$3:$ABF$3,0)),"")</f>
        <v/>
      </c>
      <c r="AAD13" s="6" t="str">
        <f>IFERROR(INDEX(Sales!$D$5:$ABF$18,MATCH(UsagePerHour!$B13,Sales!$C$5:$C$18,0),MATCH(UsagePerHour!AAD$4,Sales!$D$3:$ABF$3,0))/AAD$2*INDEX(Usage!$D$5:$ABF$11,MATCH(UsagePerHour!$B$4,Usage!$C$5:$C$11,0),MATCH(UsagePerHour!AAD$4,Usage!$D$3:$ABF$3,0)),"")</f>
        <v/>
      </c>
      <c r="AAE13" s="6" t="str">
        <f>IFERROR(INDEX(Sales!$D$5:$ABF$18,MATCH(UsagePerHour!$B13,Sales!$C$5:$C$18,0),MATCH(UsagePerHour!AAE$4,Sales!$D$3:$ABF$3,0))/AAE$2*INDEX(Usage!$D$5:$ABF$11,MATCH(UsagePerHour!$B$4,Usage!$C$5:$C$11,0),MATCH(UsagePerHour!AAE$4,Usage!$D$3:$ABF$3,0)),"")</f>
        <v/>
      </c>
      <c r="AAF13" s="6" t="str">
        <f>IFERROR(INDEX(Sales!$D$5:$ABF$18,MATCH(UsagePerHour!$B13,Sales!$C$5:$C$18,0),MATCH(UsagePerHour!AAF$4,Sales!$D$3:$ABF$3,0))/AAF$2*INDEX(Usage!$D$5:$ABF$11,MATCH(UsagePerHour!$B$4,Usage!$C$5:$C$11,0),MATCH(UsagePerHour!AAF$4,Usage!$D$3:$ABF$3,0)),"")</f>
        <v/>
      </c>
      <c r="AAG13" s="6" t="str">
        <f>IFERROR(INDEX(Sales!$D$5:$ABF$18,MATCH(UsagePerHour!$B13,Sales!$C$5:$C$18,0),MATCH(UsagePerHour!AAG$4,Sales!$D$3:$ABF$3,0))/AAG$2*INDEX(Usage!$D$5:$ABF$11,MATCH(UsagePerHour!$B$4,Usage!$C$5:$C$11,0),MATCH(UsagePerHour!AAG$4,Usage!$D$3:$ABF$3,0)),"")</f>
        <v/>
      </c>
      <c r="AAH13" s="6" t="str">
        <f>IFERROR(INDEX(Sales!$D$5:$ABF$18,MATCH(UsagePerHour!$B13,Sales!$C$5:$C$18,0),MATCH(UsagePerHour!AAH$4,Sales!$D$3:$ABF$3,0))/AAH$2*INDEX(Usage!$D$5:$ABF$11,MATCH(UsagePerHour!$B$4,Usage!$C$5:$C$11,0),MATCH(UsagePerHour!AAH$4,Usage!$D$3:$ABF$3,0)),"")</f>
        <v/>
      </c>
      <c r="AAI13" s="6" t="str">
        <f>IFERROR(INDEX(Sales!$D$5:$ABF$18,MATCH(UsagePerHour!$B13,Sales!$C$5:$C$18,0),MATCH(UsagePerHour!AAI$4,Sales!$D$3:$ABF$3,0))/AAI$2*INDEX(Usage!$D$5:$ABF$11,MATCH(UsagePerHour!$B$4,Usage!$C$5:$C$11,0),MATCH(UsagePerHour!AAI$4,Usage!$D$3:$ABF$3,0)),"")</f>
        <v/>
      </c>
      <c r="AAJ13" s="6" t="str">
        <f>IFERROR(INDEX(Sales!$D$5:$ABF$18,MATCH(UsagePerHour!$B13,Sales!$C$5:$C$18,0),MATCH(UsagePerHour!AAJ$4,Sales!$D$3:$ABF$3,0))/AAJ$2*INDEX(Usage!$D$5:$ABF$11,MATCH(UsagePerHour!$B$4,Usage!$C$5:$C$11,0),MATCH(UsagePerHour!AAJ$4,Usage!$D$3:$ABF$3,0)),"")</f>
        <v/>
      </c>
      <c r="AAK13" s="6" t="str">
        <f>IFERROR(INDEX(Sales!$D$5:$ABF$18,MATCH(UsagePerHour!$B13,Sales!$C$5:$C$18,0),MATCH(UsagePerHour!AAK$4,Sales!$D$3:$ABF$3,0))/AAK$2*INDEX(Usage!$D$5:$ABF$11,MATCH(UsagePerHour!$B$4,Usage!$C$5:$C$11,0),MATCH(UsagePerHour!AAK$4,Usage!$D$3:$ABF$3,0)),"")</f>
        <v/>
      </c>
      <c r="AAL13" s="6" t="str">
        <f>IFERROR(INDEX(Sales!$D$5:$ABF$18,MATCH(UsagePerHour!$B13,Sales!$C$5:$C$18,0),MATCH(UsagePerHour!AAL$4,Sales!$D$3:$ABF$3,0))/AAL$2*INDEX(Usage!$D$5:$ABF$11,MATCH(UsagePerHour!$B$4,Usage!$C$5:$C$11,0),MATCH(UsagePerHour!AAL$4,Usage!$D$3:$ABF$3,0)),"")</f>
        <v/>
      </c>
      <c r="AAM13" s="6" t="str">
        <f>IFERROR(INDEX(Sales!$D$5:$ABF$18,MATCH(UsagePerHour!$B13,Sales!$C$5:$C$18,0),MATCH(UsagePerHour!AAM$4,Sales!$D$3:$ABF$3,0))/AAM$2*INDEX(Usage!$D$5:$ABF$11,MATCH(UsagePerHour!$B$4,Usage!$C$5:$C$11,0),MATCH(UsagePerHour!AAM$4,Usage!$D$3:$ABF$3,0)),"")</f>
        <v/>
      </c>
      <c r="AAN13" s="6" t="str">
        <f>IFERROR(INDEX(Sales!$D$5:$ABF$18,MATCH(UsagePerHour!$B13,Sales!$C$5:$C$18,0),MATCH(UsagePerHour!AAN$4,Sales!$D$3:$ABF$3,0))/AAN$2*INDEX(Usage!$D$5:$ABF$11,MATCH(UsagePerHour!$B$4,Usage!$C$5:$C$11,0),MATCH(UsagePerHour!AAN$4,Usage!$D$3:$ABF$3,0)),"")</f>
        <v/>
      </c>
      <c r="AAO13" s="6" t="str">
        <f>IFERROR(INDEX(Sales!$D$5:$ABF$18,MATCH(UsagePerHour!$B13,Sales!$C$5:$C$18,0),MATCH(UsagePerHour!AAO$4,Sales!$D$3:$ABF$3,0))/AAO$2*INDEX(Usage!$D$5:$ABF$11,MATCH(UsagePerHour!$B$4,Usage!$C$5:$C$11,0),MATCH(UsagePerHour!AAO$4,Usage!$D$3:$ABF$3,0)),"")</f>
        <v/>
      </c>
      <c r="AAP13" s="6" t="str">
        <f>IFERROR(INDEX(Sales!$D$5:$ABF$18,MATCH(UsagePerHour!$B13,Sales!$C$5:$C$18,0),MATCH(UsagePerHour!AAP$4,Sales!$D$3:$ABF$3,0))/AAP$2*INDEX(Usage!$D$5:$ABF$11,MATCH(UsagePerHour!$B$4,Usage!$C$5:$C$11,0),MATCH(UsagePerHour!AAP$4,Usage!$D$3:$ABF$3,0)),"")</f>
        <v/>
      </c>
      <c r="AAQ13" s="6" t="str">
        <f>IFERROR(INDEX(Sales!$D$5:$ABF$18,MATCH(UsagePerHour!$B13,Sales!$C$5:$C$18,0),MATCH(UsagePerHour!AAQ$4,Sales!$D$3:$ABF$3,0))/AAQ$2*INDEX(Usage!$D$5:$ABF$11,MATCH(UsagePerHour!$B$4,Usage!$C$5:$C$11,0),MATCH(UsagePerHour!AAQ$4,Usage!$D$3:$ABF$3,0)),"")</f>
        <v/>
      </c>
      <c r="AAR13" s="6" t="str">
        <f>IFERROR(INDEX(Sales!$D$5:$ABF$18,MATCH(UsagePerHour!$B13,Sales!$C$5:$C$18,0),MATCH(UsagePerHour!AAR$4,Sales!$D$3:$ABF$3,0))/AAR$2*INDEX(Usage!$D$5:$ABF$11,MATCH(UsagePerHour!$B$4,Usage!$C$5:$C$11,0),MATCH(UsagePerHour!AAR$4,Usage!$D$3:$ABF$3,0)),"")</f>
        <v/>
      </c>
      <c r="AAS13" s="6" t="str">
        <f>IFERROR(INDEX(Sales!$D$5:$ABF$18,MATCH(UsagePerHour!$B13,Sales!$C$5:$C$18,0),MATCH(UsagePerHour!AAS$4,Sales!$D$3:$ABF$3,0))/AAS$2*INDEX(Usage!$D$5:$ABF$11,MATCH(UsagePerHour!$B$4,Usage!$C$5:$C$11,0),MATCH(UsagePerHour!AAS$4,Usage!$D$3:$ABF$3,0)),"")</f>
        <v/>
      </c>
      <c r="AAT13" s="6" t="str">
        <f>IFERROR(INDEX(Sales!$D$5:$ABF$18,MATCH(UsagePerHour!$B13,Sales!$C$5:$C$18,0),MATCH(UsagePerHour!AAT$4,Sales!$D$3:$ABF$3,0))/AAT$2*INDEX(Usage!$D$5:$ABF$11,MATCH(UsagePerHour!$B$4,Usage!$C$5:$C$11,0),MATCH(UsagePerHour!AAT$4,Usage!$D$3:$ABF$3,0)),"")</f>
        <v/>
      </c>
      <c r="AAU13" s="6" t="str">
        <f>IFERROR(INDEX(Sales!$D$5:$ABF$18,MATCH(UsagePerHour!$B13,Sales!$C$5:$C$18,0),MATCH(UsagePerHour!AAU$4,Sales!$D$3:$ABF$3,0))/AAU$2*INDEX(Usage!$D$5:$ABF$11,MATCH(UsagePerHour!$B$4,Usage!$C$5:$C$11,0),MATCH(UsagePerHour!AAU$4,Usage!$D$3:$ABF$3,0)),"")</f>
        <v/>
      </c>
      <c r="AAV13" s="6" t="str">
        <f>IFERROR(INDEX(Sales!$D$5:$ABF$18,MATCH(UsagePerHour!$B13,Sales!$C$5:$C$18,0),MATCH(UsagePerHour!AAV$4,Sales!$D$3:$ABF$3,0))/AAV$2*INDEX(Usage!$D$5:$ABF$11,MATCH(UsagePerHour!$B$4,Usage!$C$5:$C$11,0),MATCH(UsagePerHour!AAV$4,Usage!$D$3:$ABF$3,0)),"")</f>
        <v/>
      </c>
      <c r="AAW13" s="6" t="str">
        <f>IFERROR(INDEX(Sales!$D$5:$ABF$18,MATCH(UsagePerHour!$B13,Sales!$C$5:$C$18,0),MATCH(UsagePerHour!AAW$4,Sales!$D$3:$ABF$3,0))/AAW$2*INDEX(Usage!$D$5:$ABF$11,MATCH(UsagePerHour!$B$4,Usage!$C$5:$C$11,0),MATCH(UsagePerHour!AAW$4,Usage!$D$3:$ABF$3,0)),"")</f>
        <v/>
      </c>
      <c r="AAX13" s="6" t="str">
        <f>IFERROR(INDEX(Sales!$D$5:$ABF$18,MATCH(UsagePerHour!$B13,Sales!$C$5:$C$18,0),MATCH(UsagePerHour!AAX$4,Sales!$D$3:$ABF$3,0))/AAX$2*INDEX(Usage!$D$5:$ABF$11,MATCH(UsagePerHour!$B$4,Usage!$C$5:$C$11,0),MATCH(UsagePerHour!AAX$4,Usage!$D$3:$ABF$3,0)),"")</f>
        <v/>
      </c>
      <c r="AAY13" s="6" t="str">
        <f>IFERROR(INDEX(Sales!$D$5:$ABF$18,MATCH(UsagePerHour!$B13,Sales!$C$5:$C$18,0),MATCH(UsagePerHour!AAY$4,Sales!$D$3:$ABF$3,0))/AAY$2*INDEX(Usage!$D$5:$ABF$11,MATCH(UsagePerHour!$B$4,Usage!$C$5:$C$11,0),MATCH(UsagePerHour!AAY$4,Usage!$D$3:$ABF$3,0)),"")</f>
        <v/>
      </c>
      <c r="AAZ13" s="6" t="str">
        <f>IFERROR(INDEX(Sales!$D$5:$ABF$18,MATCH(UsagePerHour!$B13,Sales!$C$5:$C$18,0),MATCH(UsagePerHour!AAZ$4,Sales!$D$3:$ABF$3,0))/AAZ$2*INDEX(Usage!$D$5:$ABF$11,MATCH(UsagePerHour!$B$4,Usage!$C$5:$C$11,0),MATCH(UsagePerHour!AAZ$4,Usage!$D$3:$ABF$3,0)),"")</f>
        <v/>
      </c>
      <c r="ABA13" s="6" t="str">
        <f>IFERROR(INDEX(Sales!$D$5:$ABF$18,MATCH(UsagePerHour!$B13,Sales!$C$5:$C$18,0),MATCH(UsagePerHour!ABA$4,Sales!$D$3:$ABF$3,0))/ABA$2*INDEX(Usage!$D$5:$ABF$11,MATCH(UsagePerHour!$B$4,Usage!$C$5:$C$11,0),MATCH(UsagePerHour!ABA$4,Usage!$D$3:$ABF$3,0)),"")</f>
        <v/>
      </c>
    </row>
    <row r="14" spans="2:729">
      <c r="B14" s="3" t="s">
        <v>11</v>
      </c>
      <c r="C14" s="6">
        <f>IFERROR(INDEX(Sales!$D$5:$ABF$18,MATCH(UsagePerHour!$B14,Sales!$C$5:$C$18,0),MATCH(UsagePerHour!C$4,Sales!$D$3:$ABF$3,0))/C$2*INDEX(Usage!$D$5:$ABF$11,MATCH(UsagePerHour!$B$4,Usage!$C$5:$C$11,0),MATCH(UsagePerHour!C$4,Usage!$D$3:$ABF$3,0)),"")</f>
        <v>63.432724684373994</v>
      </c>
      <c r="D14" s="6">
        <f>IFERROR(INDEX(Sales!$D$5:$ABF$18,MATCH(UsagePerHour!$B14,Sales!$C$5:$C$18,0),MATCH(UsagePerHour!D$4,Sales!$D$3:$ABF$3,0))/D$2*INDEX(Usage!$D$5:$ABF$11,MATCH(UsagePerHour!$B$4,Usage!$C$5:$C$11,0),MATCH(UsagePerHour!D$4,Usage!$D$3:$ABF$3,0)),"")</f>
        <v>55.960569950074706</v>
      </c>
      <c r="E14" s="6">
        <f>IFERROR(INDEX(Sales!$D$5:$ABF$18,MATCH(UsagePerHour!$B14,Sales!$C$5:$C$18,0),MATCH(UsagePerHour!E$4,Sales!$D$3:$ABF$3,0))/E$2*INDEX(Usage!$D$5:$ABF$11,MATCH(UsagePerHour!$B$4,Usage!$C$5:$C$11,0),MATCH(UsagePerHour!E$4,Usage!$D$3:$ABF$3,0)),"")</f>
        <v>54.556039920159684</v>
      </c>
      <c r="F14" s="6">
        <f>IFERROR(INDEX(Sales!$D$5:$ABF$18,MATCH(UsagePerHour!$B14,Sales!$C$5:$C$18,0),MATCH(UsagePerHour!F$4,Sales!$D$3:$ABF$3,0))/F$2*INDEX(Usage!$D$5:$ABF$11,MATCH(UsagePerHour!$B$4,Usage!$C$5:$C$11,0),MATCH(UsagePerHour!F$4,Usage!$D$3:$ABF$3,0)),"")</f>
        <v>71.29306613615411</v>
      </c>
      <c r="G14" s="6">
        <f>IFERROR(INDEX(Sales!$D$5:$ABF$18,MATCH(UsagePerHour!$B14,Sales!$C$5:$C$18,0),MATCH(UsagePerHour!G$4,Sales!$D$3:$ABF$3,0))/G$2*INDEX(Usage!$D$5:$ABF$11,MATCH(UsagePerHour!$B$4,Usage!$C$5:$C$11,0),MATCH(UsagePerHour!G$4,Usage!$D$3:$ABF$3,0)),"")</f>
        <v>46.538069197290064</v>
      </c>
      <c r="H14" s="6">
        <f>IFERROR(INDEX(Sales!$D$5:$ABF$18,MATCH(UsagePerHour!$B14,Sales!$C$5:$C$18,0),MATCH(UsagePerHour!H$4,Sales!$D$3:$ABF$3,0))/H$2*INDEX(Usage!$D$5:$ABF$11,MATCH(UsagePerHour!$B$4,Usage!$C$5:$C$11,0),MATCH(UsagePerHour!H$4,Usage!$D$3:$ABF$3,0)),"")</f>
        <v>47.000889709032194</v>
      </c>
      <c r="I14" s="6">
        <f>IFERROR(INDEX(Sales!$D$5:$ABF$18,MATCH(UsagePerHour!$B14,Sales!$C$5:$C$18,0),MATCH(UsagePerHour!I$4,Sales!$D$3:$ABF$3,0))/I$2*INDEX(Usage!$D$5:$ABF$11,MATCH(UsagePerHour!$B$4,Usage!$C$5:$C$11,0),MATCH(UsagePerHour!I$4,Usage!$D$3:$ABF$3,0)),"")</f>
        <v>706.48965257153634</v>
      </c>
      <c r="J14" s="6">
        <f>IFERROR(INDEX(Sales!$D$5:$ABF$18,MATCH(UsagePerHour!$B14,Sales!$C$5:$C$18,0),MATCH(UsagePerHour!J$4,Sales!$D$3:$ABF$3,0))/J$2*INDEX(Usage!$D$5:$ABF$11,MATCH(UsagePerHour!$B$4,Usage!$C$5:$C$11,0),MATCH(UsagePerHour!J$4,Usage!$D$3:$ABF$3,0)),"")</f>
        <v>63.432724684373994</v>
      </c>
      <c r="K14" s="6">
        <f>IFERROR(INDEX(Sales!$D$5:$ABF$18,MATCH(UsagePerHour!$B14,Sales!$C$5:$C$18,0),MATCH(UsagePerHour!K$4,Sales!$D$3:$ABF$3,0))/K$2*INDEX(Usage!$D$5:$ABF$11,MATCH(UsagePerHour!$B$4,Usage!$C$5:$C$11,0),MATCH(UsagePerHour!K$4,Usage!$D$3:$ABF$3,0)),"")</f>
        <v>55.960569950074706</v>
      </c>
      <c r="L14" s="6">
        <f>IFERROR(INDEX(Sales!$D$5:$ABF$18,MATCH(UsagePerHour!$B14,Sales!$C$5:$C$18,0),MATCH(UsagePerHour!L$4,Sales!$D$3:$ABF$3,0))/L$2*INDEX(Usage!$D$5:$ABF$11,MATCH(UsagePerHour!$B$4,Usage!$C$5:$C$11,0),MATCH(UsagePerHour!L$4,Usage!$D$3:$ABF$3,0)),"")</f>
        <v>54.556039920159684</v>
      </c>
      <c r="M14" s="6">
        <f>IFERROR(INDEX(Sales!$D$5:$ABF$18,MATCH(UsagePerHour!$B14,Sales!$C$5:$C$18,0),MATCH(UsagePerHour!M$4,Sales!$D$3:$ABF$3,0))/M$2*INDEX(Usage!$D$5:$ABF$11,MATCH(UsagePerHour!$B$4,Usage!$C$5:$C$11,0),MATCH(UsagePerHour!M$4,Usage!$D$3:$ABF$3,0)),"")</f>
        <v>71.29306613615411</v>
      </c>
      <c r="N14" s="6">
        <f>IFERROR(INDEX(Sales!$D$5:$ABF$18,MATCH(UsagePerHour!$B14,Sales!$C$5:$C$18,0),MATCH(UsagePerHour!N$4,Sales!$D$3:$ABF$3,0))/N$2*INDEX(Usage!$D$5:$ABF$11,MATCH(UsagePerHour!$B$4,Usage!$C$5:$C$11,0),MATCH(UsagePerHour!N$4,Usage!$D$3:$ABF$3,0)),"")</f>
        <v>46.538069197290064</v>
      </c>
      <c r="O14" s="6">
        <f>IFERROR(INDEX(Sales!$D$5:$ABF$18,MATCH(UsagePerHour!$B14,Sales!$C$5:$C$18,0),MATCH(UsagePerHour!O$4,Sales!$D$3:$ABF$3,0))/O$2*INDEX(Usage!$D$5:$ABF$11,MATCH(UsagePerHour!$B$4,Usage!$C$5:$C$11,0),MATCH(UsagePerHour!O$4,Usage!$D$3:$ABF$3,0)),"")</f>
        <v>47.000889709032194</v>
      </c>
      <c r="P14" s="6">
        <f>IFERROR(INDEX(Sales!$D$5:$ABF$18,MATCH(UsagePerHour!$B14,Sales!$C$5:$C$18,0),MATCH(UsagePerHour!P$4,Sales!$D$3:$ABF$3,0))/P$2*INDEX(Usage!$D$5:$ABF$11,MATCH(UsagePerHour!$B$4,Usage!$C$5:$C$11,0),MATCH(UsagePerHour!P$4,Usage!$D$3:$ABF$3,0)),"")</f>
        <v>706.48965257153634</v>
      </c>
      <c r="Q14" s="6">
        <f>IFERROR(INDEX(Sales!$D$5:$ABF$18,MATCH(UsagePerHour!$B14,Sales!$C$5:$C$18,0),MATCH(UsagePerHour!Q$4,Sales!$D$3:$ABF$3,0))/Q$2*INDEX(Usage!$D$5:$ABF$11,MATCH(UsagePerHour!$B$4,Usage!$C$5:$C$11,0),MATCH(UsagePerHour!Q$4,Usage!$D$3:$ABF$3,0)),"")</f>
        <v>63.432724684373994</v>
      </c>
      <c r="R14" s="6">
        <f>IFERROR(INDEX(Sales!$D$5:$ABF$18,MATCH(UsagePerHour!$B14,Sales!$C$5:$C$18,0),MATCH(UsagePerHour!R$4,Sales!$D$3:$ABF$3,0))/R$2*INDEX(Usage!$D$5:$ABF$11,MATCH(UsagePerHour!$B$4,Usage!$C$5:$C$11,0),MATCH(UsagePerHour!R$4,Usage!$D$3:$ABF$3,0)),"")</f>
        <v>55.960569950074706</v>
      </c>
      <c r="S14" s="6">
        <f>IFERROR(INDEX(Sales!$D$5:$ABF$18,MATCH(UsagePerHour!$B14,Sales!$C$5:$C$18,0),MATCH(UsagePerHour!S$4,Sales!$D$3:$ABF$3,0))/S$2*INDEX(Usage!$D$5:$ABF$11,MATCH(UsagePerHour!$B$4,Usage!$C$5:$C$11,0),MATCH(UsagePerHour!S$4,Usage!$D$3:$ABF$3,0)),"")</f>
        <v>54.556039920159684</v>
      </c>
      <c r="T14" s="6">
        <f>IFERROR(INDEX(Sales!$D$5:$ABF$18,MATCH(UsagePerHour!$B14,Sales!$C$5:$C$18,0),MATCH(UsagePerHour!T$4,Sales!$D$3:$ABF$3,0))/T$2*INDEX(Usage!$D$5:$ABF$11,MATCH(UsagePerHour!$B$4,Usage!$C$5:$C$11,0),MATCH(UsagePerHour!T$4,Usage!$D$3:$ABF$3,0)),"")</f>
        <v>71.29306613615411</v>
      </c>
      <c r="U14" s="6">
        <f>IFERROR(INDEX(Sales!$D$5:$ABF$18,MATCH(UsagePerHour!$B14,Sales!$C$5:$C$18,0),MATCH(UsagePerHour!U$4,Sales!$D$3:$ABF$3,0))/U$2*INDEX(Usage!$D$5:$ABF$11,MATCH(UsagePerHour!$B$4,Usage!$C$5:$C$11,0),MATCH(UsagePerHour!U$4,Usage!$D$3:$ABF$3,0)),"")</f>
        <v>46.538069197290064</v>
      </c>
      <c r="V14" s="6">
        <f>IFERROR(INDEX(Sales!$D$5:$ABF$18,MATCH(UsagePerHour!$B14,Sales!$C$5:$C$18,0),MATCH(UsagePerHour!V$4,Sales!$D$3:$ABF$3,0))/V$2*INDEX(Usage!$D$5:$ABF$11,MATCH(UsagePerHour!$B$4,Usage!$C$5:$C$11,0),MATCH(UsagePerHour!V$4,Usage!$D$3:$ABF$3,0)),"")</f>
        <v>47.000889709032194</v>
      </c>
      <c r="W14" s="6">
        <f>IFERROR(INDEX(Sales!$D$5:$ABF$18,MATCH(UsagePerHour!$B14,Sales!$C$5:$C$18,0),MATCH(UsagePerHour!W$4,Sales!$D$3:$ABF$3,0))/W$2*INDEX(Usage!$D$5:$ABF$11,MATCH(UsagePerHour!$B$4,Usage!$C$5:$C$11,0),MATCH(UsagePerHour!W$4,Usage!$D$3:$ABF$3,0)),"")</f>
        <v>706.48965257153634</v>
      </c>
      <c r="X14" s="6">
        <f>IFERROR(INDEX(Sales!$D$5:$ABF$18,MATCH(UsagePerHour!$B14,Sales!$C$5:$C$18,0),MATCH(UsagePerHour!X$4,Sales!$D$3:$ABF$3,0))/X$2*INDEX(Usage!$D$5:$ABF$11,MATCH(UsagePerHour!$B$4,Usage!$C$5:$C$11,0),MATCH(UsagePerHour!X$4,Usage!$D$3:$ABF$3,0)),"")</f>
        <v>63.432724684373994</v>
      </c>
      <c r="Y14" s="6">
        <f>IFERROR(INDEX(Sales!$D$5:$ABF$18,MATCH(UsagePerHour!$B14,Sales!$C$5:$C$18,0),MATCH(UsagePerHour!Y$4,Sales!$D$3:$ABF$3,0))/Y$2*INDEX(Usage!$D$5:$ABF$11,MATCH(UsagePerHour!$B$4,Usage!$C$5:$C$11,0),MATCH(UsagePerHour!Y$4,Usage!$D$3:$ABF$3,0)),"")</f>
        <v>55.960569950074706</v>
      </c>
      <c r="Z14" s="6">
        <f>IFERROR(INDEX(Sales!$D$5:$ABF$18,MATCH(UsagePerHour!$B14,Sales!$C$5:$C$18,0),MATCH(UsagePerHour!Z$4,Sales!$D$3:$ABF$3,0))/Z$2*INDEX(Usage!$D$5:$ABF$11,MATCH(UsagePerHour!$B$4,Usage!$C$5:$C$11,0),MATCH(UsagePerHour!Z$4,Usage!$D$3:$ABF$3,0)),"")</f>
        <v>54.556039920159684</v>
      </c>
      <c r="AA14" s="6">
        <f>IFERROR(INDEX(Sales!$D$5:$ABF$18,MATCH(UsagePerHour!$B14,Sales!$C$5:$C$18,0),MATCH(UsagePerHour!AA$4,Sales!$D$3:$ABF$3,0))/AA$2*INDEX(Usage!$D$5:$ABF$11,MATCH(UsagePerHour!$B$4,Usage!$C$5:$C$11,0),MATCH(UsagePerHour!AA$4,Usage!$D$3:$ABF$3,0)),"")</f>
        <v>71.29306613615411</v>
      </c>
      <c r="AB14" s="6">
        <f>IFERROR(INDEX(Sales!$D$5:$ABF$18,MATCH(UsagePerHour!$B14,Sales!$C$5:$C$18,0),MATCH(UsagePerHour!AB$4,Sales!$D$3:$ABF$3,0))/AB$2*INDEX(Usage!$D$5:$ABF$11,MATCH(UsagePerHour!$B$4,Usage!$C$5:$C$11,0),MATCH(UsagePerHour!AB$4,Usage!$D$3:$ABF$3,0)),"")</f>
        <v>46.538069197290064</v>
      </c>
      <c r="AC14" s="6">
        <f>IFERROR(INDEX(Sales!$D$5:$ABF$18,MATCH(UsagePerHour!$B14,Sales!$C$5:$C$18,0),MATCH(UsagePerHour!AC$4,Sales!$D$3:$ABF$3,0))/AC$2*INDEX(Usage!$D$5:$ABF$11,MATCH(UsagePerHour!$B$4,Usage!$C$5:$C$11,0),MATCH(UsagePerHour!AC$4,Usage!$D$3:$ABF$3,0)),"")</f>
        <v>47.000889709032194</v>
      </c>
      <c r="AD14" s="6">
        <f>IFERROR(INDEX(Sales!$D$5:$ABF$18,MATCH(UsagePerHour!$B14,Sales!$C$5:$C$18,0),MATCH(UsagePerHour!AD$4,Sales!$D$3:$ABF$3,0))/AD$2*INDEX(Usage!$D$5:$ABF$11,MATCH(UsagePerHour!$B$4,Usage!$C$5:$C$11,0),MATCH(UsagePerHour!AD$4,Usage!$D$3:$ABF$3,0)),"")</f>
        <v>706.48965257153634</v>
      </c>
      <c r="AE14" s="6">
        <f>IFERROR(INDEX(Sales!$D$5:$ABF$18,MATCH(UsagePerHour!$B14,Sales!$C$5:$C$18,0),MATCH(UsagePerHour!AE$4,Sales!$D$3:$ABF$3,0))/AE$2*INDEX(Usage!$D$5:$ABF$11,MATCH(UsagePerHour!$B$4,Usage!$C$5:$C$11,0),MATCH(UsagePerHour!AE$4,Usage!$D$3:$ABF$3,0)),"")</f>
        <v>63.432724684373994</v>
      </c>
      <c r="AF14" s="6">
        <f>IFERROR(INDEX(Sales!$D$5:$ABF$18,MATCH(UsagePerHour!$B14,Sales!$C$5:$C$18,0),MATCH(UsagePerHour!AF$4,Sales!$D$3:$ABF$3,0))/AF$2*INDEX(Usage!$D$5:$ABF$11,MATCH(UsagePerHour!$B$4,Usage!$C$5:$C$11,0),MATCH(UsagePerHour!AF$4,Usage!$D$3:$ABF$3,0)),"")</f>
        <v>55.960569950074706</v>
      </c>
      <c r="AG14" s="6">
        <f>IFERROR(INDEX(Sales!$D$5:$ABF$18,MATCH(UsagePerHour!$B14,Sales!$C$5:$C$18,0),MATCH(UsagePerHour!AG$4,Sales!$D$3:$ABF$3,0))/AG$2*INDEX(Usage!$D$5:$ABF$11,MATCH(UsagePerHour!$B$4,Usage!$C$5:$C$11,0),MATCH(UsagePerHour!AG$4,Usage!$D$3:$ABF$3,0)),"")</f>
        <v>54.556039920159684</v>
      </c>
      <c r="AH14" s="6">
        <f>IFERROR(INDEX(Sales!$D$5:$ABF$18,MATCH(UsagePerHour!$B14,Sales!$C$5:$C$18,0),MATCH(UsagePerHour!AH$4,Sales!$D$3:$ABF$3,0))/AH$2*INDEX(Usage!$D$5:$ABF$11,MATCH(UsagePerHour!$B$4,Usage!$C$5:$C$11,0),MATCH(UsagePerHour!AH$4,Usage!$D$3:$ABF$3,0)),"")</f>
        <v>71.29306613615411</v>
      </c>
      <c r="AI14" s="6">
        <f>IFERROR(INDEX(Sales!$D$5:$ABF$18,MATCH(UsagePerHour!$B14,Sales!$C$5:$C$18,0),MATCH(UsagePerHour!AI$4,Sales!$D$3:$ABF$3,0))/AI$2*INDEX(Usage!$D$5:$ABF$11,MATCH(UsagePerHour!$B$4,Usage!$C$5:$C$11,0),MATCH(UsagePerHour!AI$4,Usage!$D$3:$ABF$3,0)),"")</f>
        <v>46.538069197290064</v>
      </c>
      <c r="AJ14" s="6">
        <f>IFERROR(INDEX(Sales!$D$5:$ABF$18,MATCH(UsagePerHour!$B14,Sales!$C$5:$C$18,0),MATCH(UsagePerHour!AJ$4,Sales!$D$3:$ABF$3,0))/AJ$2*INDEX(Usage!$D$5:$ABF$11,MATCH(UsagePerHour!$B$4,Usage!$C$5:$C$11,0),MATCH(UsagePerHour!AJ$4,Usage!$D$3:$ABF$3,0)),"")</f>
        <v>47.000889709032194</v>
      </c>
      <c r="AK14" s="6">
        <f>IFERROR(INDEX(Sales!$D$5:$ABF$18,MATCH(UsagePerHour!$B14,Sales!$C$5:$C$18,0),MATCH(UsagePerHour!AK$4,Sales!$D$3:$ABF$3,0))/AK$2*INDEX(Usage!$D$5:$ABF$11,MATCH(UsagePerHour!$B$4,Usage!$C$5:$C$11,0),MATCH(UsagePerHour!AK$4,Usage!$D$3:$ABF$3,0)),"")</f>
        <v>706.48965257153634</v>
      </c>
      <c r="AL14" s="6">
        <f>IFERROR(INDEX(Sales!$D$5:$ABF$18,MATCH(UsagePerHour!$B14,Sales!$C$5:$C$18,0),MATCH(UsagePerHour!AL$4,Sales!$D$3:$ABF$3,0))/AL$2*INDEX(Usage!$D$5:$ABF$11,MATCH(UsagePerHour!$B$4,Usage!$C$5:$C$11,0),MATCH(UsagePerHour!AL$4,Usage!$D$3:$ABF$3,0)),"")</f>
        <v>63.432724684373994</v>
      </c>
      <c r="AM14" s="6">
        <f>IFERROR(INDEX(Sales!$D$5:$ABF$18,MATCH(UsagePerHour!$B14,Sales!$C$5:$C$18,0),MATCH(UsagePerHour!AM$4,Sales!$D$3:$ABF$3,0))/AM$2*INDEX(Usage!$D$5:$ABF$11,MATCH(UsagePerHour!$B$4,Usage!$C$5:$C$11,0),MATCH(UsagePerHour!AM$4,Usage!$D$3:$ABF$3,0)),"")</f>
        <v>55.960569950074706</v>
      </c>
      <c r="AN14" s="6">
        <f>IFERROR(INDEX(Sales!$D$5:$ABF$18,MATCH(UsagePerHour!$B14,Sales!$C$5:$C$18,0),MATCH(UsagePerHour!AN$4,Sales!$D$3:$ABF$3,0))/AN$2*INDEX(Usage!$D$5:$ABF$11,MATCH(UsagePerHour!$B$4,Usage!$C$5:$C$11,0),MATCH(UsagePerHour!AN$4,Usage!$D$3:$ABF$3,0)),"")</f>
        <v>54.556039920159684</v>
      </c>
      <c r="AO14" s="6">
        <f>IFERROR(INDEX(Sales!$D$5:$ABF$18,MATCH(UsagePerHour!$B14,Sales!$C$5:$C$18,0),MATCH(UsagePerHour!AO$4,Sales!$D$3:$ABF$3,0))/AO$2*INDEX(Usage!$D$5:$ABF$11,MATCH(UsagePerHour!$B$4,Usage!$C$5:$C$11,0),MATCH(UsagePerHour!AO$4,Usage!$D$3:$ABF$3,0)),"")</f>
        <v>71.29306613615411</v>
      </c>
      <c r="AP14" s="6">
        <f>IFERROR(INDEX(Sales!$D$5:$ABF$18,MATCH(UsagePerHour!$B14,Sales!$C$5:$C$18,0),MATCH(UsagePerHour!AP$4,Sales!$D$3:$ABF$3,0))/AP$2*INDEX(Usage!$D$5:$ABF$11,MATCH(UsagePerHour!$B$4,Usage!$C$5:$C$11,0),MATCH(UsagePerHour!AP$4,Usage!$D$3:$ABF$3,0)),"")</f>
        <v>46.538069197290064</v>
      </c>
      <c r="AQ14" s="6">
        <f>IFERROR(INDEX(Sales!$D$5:$ABF$18,MATCH(UsagePerHour!$B14,Sales!$C$5:$C$18,0),MATCH(UsagePerHour!AQ$4,Sales!$D$3:$ABF$3,0))/AQ$2*INDEX(Usage!$D$5:$ABF$11,MATCH(UsagePerHour!$B$4,Usage!$C$5:$C$11,0),MATCH(UsagePerHour!AQ$4,Usage!$D$3:$ABF$3,0)),"")</f>
        <v>47.000889709032194</v>
      </c>
      <c r="AR14" s="6">
        <f>IFERROR(INDEX(Sales!$D$5:$ABF$18,MATCH(UsagePerHour!$B14,Sales!$C$5:$C$18,0),MATCH(UsagePerHour!AR$4,Sales!$D$3:$ABF$3,0))/AR$2*INDEX(Usage!$D$5:$ABF$11,MATCH(UsagePerHour!$B$4,Usage!$C$5:$C$11,0),MATCH(UsagePerHour!AR$4,Usage!$D$3:$ABF$3,0)),"")</f>
        <v>706.48965257153634</v>
      </c>
      <c r="AS14" s="6">
        <f>IFERROR(INDEX(Sales!$D$5:$ABF$18,MATCH(UsagePerHour!$B14,Sales!$C$5:$C$18,0),MATCH(UsagePerHour!AS$4,Sales!$D$3:$ABF$3,0))/AS$2*INDEX(Usage!$D$5:$ABF$11,MATCH(UsagePerHour!$B$4,Usage!$C$5:$C$11,0),MATCH(UsagePerHour!AS$4,Usage!$D$3:$ABF$3,0)),"")</f>
        <v>63.432724684373994</v>
      </c>
      <c r="AT14" s="6">
        <f>IFERROR(INDEX(Sales!$D$5:$ABF$18,MATCH(UsagePerHour!$B14,Sales!$C$5:$C$18,0),MATCH(UsagePerHour!AT$4,Sales!$D$3:$ABF$3,0))/AT$2*INDEX(Usage!$D$5:$ABF$11,MATCH(UsagePerHour!$B$4,Usage!$C$5:$C$11,0),MATCH(UsagePerHour!AT$4,Usage!$D$3:$ABF$3,0)),"")</f>
        <v>55.960569950074706</v>
      </c>
      <c r="AU14" s="6">
        <f>IFERROR(INDEX(Sales!$D$5:$ABF$18,MATCH(UsagePerHour!$B14,Sales!$C$5:$C$18,0),MATCH(UsagePerHour!AU$4,Sales!$D$3:$ABF$3,0))/AU$2*INDEX(Usage!$D$5:$ABF$11,MATCH(UsagePerHour!$B$4,Usage!$C$5:$C$11,0),MATCH(UsagePerHour!AU$4,Usage!$D$3:$ABF$3,0)),"")</f>
        <v>54.556039920159684</v>
      </c>
      <c r="AV14" s="6">
        <f>IFERROR(INDEX(Sales!$D$5:$ABF$18,MATCH(UsagePerHour!$B14,Sales!$C$5:$C$18,0),MATCH(UsagePerHour!AV$4,Sales!$D$3:$ABF$3,0))/AV$2*INDEX(Usage!$D$5:$ABF$11,MATCH(UsagePerHour!$B$4,Usage!$C$5:$C$11,0),MATCH(UsagePerHour!AV$4,Usage!$D$3:$ABF$3,0)),"")</f>
        <v>71.29306613615411</v>
      </c>
      <c r="AW14" s="6">
        <f>IFERROR(INDEX(Sales!$D$5:$ABF$18,MATCH(UsagePerHour!$B14,Sales!$C$5:$C$18,0),MATCH(UsagePerHour!AW$4,Sales!$D$3:$ABF$3,0))/AW$2*INDEX(Usage!$D$5:$ABF$11,MATCH(UsagePerHour!$B$4,Usage!$C$5:$C$11,0),MATCH(UsagePerHour!AW$4,Usage!$D$3:$ABF$3,0)),"")</f>
        <v>46.538069197290064</v>
      </c>
      <c r="AX14" s="6">
        <f>IFERROR(INDEX(Sales!$D$5:$ABF$18,MATCH(UsagePerHour!$B14,Sales!$C$5:$C$18,0),MATCH(UsagePerHour!AX$4,Sales!$D$3:$ABF$3,0))/AX$2*INDEX(Usage!$D$5:$ABF$11,MATCH(UsagePerHour!$B$4,Usage!$C$5:$C$11,0),MATCH(UsagePerHour!AX$4,Usage!$D$3:$ABF$3,0)),"")</f>
        <v>47.000889709032194</v>
      </c>
      <c r="AY14" s="6">
        <f>IFERROR(INDEX(Sales!$D$5:$ABF$18,MATCH(UsagePerHour!$B14,Sales!$C$5:$C$18,0),MATCH(UsagePerHour!AY$4,Sales!$D$3:$ABF$3,0))/AY$2*INDEX(Usage!$D$5:$ABF$11,MATCH(UsagePerHour!$B$4,Usage!$C$5:$C$11,0),MATCH(UsagePerHour!AY$4,Usage!$D$3:$ABF$3,0)),"")</f>
        <v>706.48965257153634</v>
      </c>
      <c r="AZ14" s="6">
        <f>IFERROR(INDEX(Sales!$D$5:$ABF$18,MATCH(UsagePerHour!$B14,Sales!$C$5:$C$18,0),MATCH(UsagePerHour!AZ$4,Sales!$D$3:$ABF$3,0))/AZ$2*INDEX(Usage!$D$5:$ABF$11,MATCH(UsagePerHour!$B$4,Usage!$C$5:$C$11,0),MATCH(UsagePerHour!AZ$4,Usage!$D$3:$ABF$3,0)),"")</f>
        <v>63.432724684373994</v>
      </c>
      <c r="BA14" s="6">
        <f>IFERROR(INDEX(Sales!$D$5:$ABF$18,MATCH(UsagePerHour!$B14,Sales!$C$5:$C$18,0),MATCH(UsagePerHour!BA$4,Sales!$D$3:$ABF$3,0))/BA$2*INDEX(Usage!$D$5:$ABF$11,MATCH(UsagePerHour!$B$4,Usage!$C$5:$C$11,0),MATCH(UsagePerHour!BA$4,Usage!$D$3:$ABF$3,0)),"")</f>
        <v>55.960569950074706</v>
      </c>
      <c r="BB14" s="6">
        <f>IFERROR(INDEX(Sales!$D$5:$ABF$18,MATCH(UsagePerHour!$B14,Sales!$C$5:$C$18,0),MATCH(UsagePerHour!BB$4,Sales!$D$3:$ABF$3,0))/BB$2*INDEX(Usage!$D$5:$ABF$11,MATCH(UsagePerHour!$B$4,Usage!$C$5:$C$11,0),MATCH(UsagePerHour!BB$4,Usage!$D$3:$ABF$3,0)),"")</f>
        <v>54.556039920159684</v>
      </c>
      <c r="BC14" s="6">
        <f>IFERROR(INDEX(Sales!$D$5:$ABF$18,MATCH(UsagePerHour!$B14,Sales!$C$5:$C$18,0),MATCH(UsagePerHour!BC$4,Sales!$D$3:$ABF$3,0))/BC$2*INDEX(Usage!$D$5:$ABF$11,MATCH(UsagePerHour!$B$4,Usage!$C$5:$C$11,0),MATCH(UsagePerHour!BC$4,Usage!$D$3:$ABF$3,0)),"")</f>
        <v>71.29306613615411</v>
      </c>
      <c r="BD14" s="6">
        <f>IFERROR(INDEX(Sales!$D$5:$ABF$18,MATCH(UsagePerHour!$B14,Sales!$C$5:$C$18,0),MATCH(UsagePerHour!BD$4,Sales!$D$3:$ABF$3,0))/BD$2*INDEX(Usage!$D$5:$ABF$11,MATCH(UsagePerHour!$B$4,Usage!$C$5:$C$11,0),MATCH(UsagePerHour!BD$4,Usage!$D$3:$ABF$3,0)),"")</f>
        <v>46.538069197290064</v>
      </c>
      <c r="BE14" s="6">
        <f>IFERROR(INDEX(Sales!$D$5:$ABF$18,MATCH(UsagePerHour!$B14,Sales!$C$5:$C$18,0),MATCH(UsagePerHour!BE$4,Sales!$D$3:$ABF$3,0))/BE$2*INDEX(Usage!$D$5:$ABF$11,MATCH(UsagePerHour!$B$4,Usage!$C$5:$C$11,0),MATCH(UsagePerHour!BE$4,Usage!$D$3:$ABF$3,0)),"")</f>
        <v>47.000889709032194</v>
      </c>
      <c r="BF14" s="6">
        <f>IFERROR(INDEX(Sales!$D$5:$ABF$18,MATCH(UsagePerHour!$B14,Sales!$C$5:$C$18,0),MATCH(UsagePerHour!BF$4,Sales!$D$3:$ABF$3,0))/BF$2*INDEX(Usage!$D$5:$ABF$11,MATCH(UsagePerHour!$B$4,Usage!$C$5:$C$11,0),MATCH(UsagePerHour!BF$4,Usage!$D$3:$ABF$3,0)),"")</f>
        <v>706.48965257153634</v>
      </c>
      <c r="BG14" s="6">
        <f>IFERROR(INDEX(Sales!$D$5:$ABF$18,MATCH(UsagePerHour!$B14,Sales!$C$5:$C$18,0),MATCH(UsagePerHour!BG$4,Sales!$D$3:$ABF$3,0))/BG$2*INDEX(Usage!$D$5:$ABF$11,MATCH(UsagePerHour!$B$4,Usage!$C$5:$C$11,0),MATCH(UsagePerHour!BG$4,Usage!$D$3:$ABF$3,0)),"")</f>
        <v>63.432724684373994</v>
      </c>
      <c r="BH14" s="6">
        <f>IFERROR(INDEX(Sales!$D$5:$ABF$18,MATCH(UsagePerHour!$B14,Sales!$C$5:$C$18,0),MATCH(UsagePerHour!BH$4,Sales!$D$3:$ABF$3,0))/BH$2*INDEX(Usage!$D$5:$ABF$11,MATCH(UsagePerHour!$B$4,Usage!$C$5:$C$11,0),MATCH(UsagePerHour!BH$4,Usage!$D$3:$ABF$3,0)),"")</f>
        <v>55.960569950074706</v>
      </c>
      <c r="BI14" s="6">
        <f>IFERROR(INDEX(Sales!$D$5:$ABF$18,MATCH(UsagePerHour!$B14,Sales!$C$5:$C$18,0),MATCH(UsagePerHour!BI$4,Sales!$D$3:$ABF$3,0))/BI$2*INDEX(Usage!$D$5:$ABF$11,MATCH(UsagePerHour!$B$4,Usage!$C$5:$C$11,0),MATCH(UsagePerHour!BI$4,Usage!$D$3:$ABF$3,0)),"")</f>
        <v>54.556039920159684</v>
      </c>
      <c r="BJ14" s="6">
        <f>IFERROR(INDEX(Sales!$D$5:$ABF$18,MATCH(UsagePerHour!$B14,Sales!$C$5:$C$18,0),MATCH(UsagePerHour!BJ$4,Sales!$D$3:$ABF$3,0))/BJ$2*INDEX(Usage!$D$5:$ABF$11,MATCH(UsagePerHour!$B$4,Usage!$C$5:$C$11,0),MATCH(UsagePerHour!BJ$4,Usage!$D$3:$ABF$3,0)),"")</f>
        <v>71.29306613615411</v>
      </c>
      <c r="BK14" s="6">
        <f>IFERROR(INDEX(Sales!$D$5:$ABF$18,MATCH(UsagePerHour!$B14,Sales!$C$5:$C$18,0),MATCH(UsagePerHour!BK$4,Sales!$D$3:$ABF$3,0))/BK$2*INDEX(Usage!$D$5:$ABF$11,MATCH(UsagePerHour!$B$4,Usage!$C$5:$C$11,0),MATCH(UsagePerHour!BK$4,Usage!$D$3:$ABF$3,0)),"")</f>
        <v>46.538069197290064</v>
      </c>
      <c r="BL14" s="6">
        <f>IFERROR(INDEX(Sales!$D$5:$ABF$18,MATCH(UsagePerHour!$B14,Sales!$C$5:$C$18,0),MATCH(UsagePerHour!BL$4,Sales!$D$3:$ABF$3,0))/BL$2*INDEX(Usage!$D$5:$ABF$11,MATCH(UsagePerHour!$B$4,Usage!$C$5:$C$11,0),MATCH(UsagePerHour!BL$4,Usage!$D$3:$ABF$3,0)),"")</f>
        <v>47.000889709032194</v>
      </c>
      <c r="BM14" s="6">
        <f>IFERROR(INDEX(Sales!$D$5:$ABF$18,MATCH(UsagePerHour!$B14,Sales!$C$5:$C$18,0),MATCH(UsagePerHour!BM$4,Sales!$D$3:$ABF$3,0))/BM$2*INDEX(Usage!$D$5:$ABF$11,MATCH(UsagePerHour!$B$4,Usage!$C$5:$C$11,0),MATCH(UsagePerHour!BM$4,Usage!$D$3:$ABF$3,0)),"")</f>
        <v>706.48965257153634</v>
      </c>
      <c r="BN14" s="6">
        <f>IFERROR(INDEX(Sales!$D$5:$ABF$18,MATCH(UsagePerHour!$B14,Sales!$C$5:$C$18,0),MATCH(UsagePerHour!BN$4,Sales!$D$3:$ABF$3,0))/BN$2*INDEX(Usage!$D$5:$ABF$11,MATCH(UsagePerHour!$B$4,Usage!$C$5:$C$11,0),MATCH(UsagePerHour!BN$4,Usage!$D$3:$ABF$3,0)),"")</f>
        <v>63.432724684373994</v>
      </c>
      <c r="BO14" s="6">
        <f>IFERROR(INDEX(Sales!$D$5:$ABF$18,MATCH(UsagePerHour!$B14,Sales!$C$5:$C$18,0),MATCH(UsagePerHour!BO$4,Sales!$D$3:$ABF$3,0))/BO$2*INDEX(Usage!$D$5:$ABF$11,MATCH(UsagePerHour!$B$4,Usage!$C$5:$C$11,0),MATCH(UsagePerHour!BO$4,Usage!$D$3:$ABF$3,0)),"")</f>
        <v>55.960569950074706</v>
      </c>
      <c r="BP14" s="6">
        <f>IFERROR(INDEX(Sales!$D$5:$ABF$18,MATCH(UsagePerHour!$B14,Sales!$C$5:$C$18,0),MATCH(UsagePerHour!BP$4,Sales!$D$3:$ABF$3,0))/BP$2*INDEX(Usage!$D$5:$ABF$11,MATCH(UsagePerHour!$B$4,Usage!$C$5:$C$11,0),MATCH(UsagePerHour!BP$4,Usage!$D$3:$ABF$3,0)),"")</f>
        <v>54.556039920159684</v>
      </c>
      <c r="BQ14" s="6">
        <f>IFERROR(INDEX(Sales!$D$5:$ABF$18,MATCH(UsagePerHour!$B14,Sales!$C$5:$C$18,0),MATCH(UsagePerHour!BQ$4,Sales!$D$3:$ABF$3,0))/BQ$2*INDEX(Usage!$D$5:$ABF$11,MATCH(UsagePerHour!$B$4,Usage!$C$5:$C$11,0),MATCH(UsagePerHour!BQ$4,Usage!$D$3:$ABF$3,0)),"")</f>
        <v>71.29306613615411</v>
      </c>
      <c r="BR14" s="6">
        <f>IFERROR(INDEX(Sales!$D$5:$ABF$18,MATCH(UsagePerHour!$B14,Sales!$C$5:$C$18,0),MATCH(UsagePerHour!BR$4,Sales!$D$3:$ABF$3,0))/BR$2*INDEX(Usage!$D$5:$ABF$11,MATCH(UsagePerHour!$B$4,Usage!$C$5:$C$11,0),MATCH(UsagePerHour!BR$4,Usage!$D$3:$ABF$3,0)),"")</f>
        <v>46.538069197290064</v>
      </c>
      <c r="BS14" s="6">
        <f>IFERROR(INDEX(Sales!$D$5:$ABF$18,MATCH(UsagePerHour!$B14,Sales!$C$5:$C$18,0),MATCH(UsagePerHour!BS$4,Sales!$D$3:$ABF$3,0))/BS$2*INDEX(Usage!$D$5:$ABF$11,MATCH(UsagePerHour!$B$4,Usage!$C$5:$C$11,0),MATCH(UsagePerHour!BS$4,Usage!$D$3:$ABF$3,0)),"")</f>
        <v>47.000889709032194</v>
      </c>
      <c r="BT14" s="6">
        <f>IFERROR(INDEX(Sales!$D$5:$ABF$18,MATCH(UsagePerHour!$B14,Sales!$C$5:$C$18,0),MATCH(UsagePerHour!BT$4,Sales!$D$3:$ABF$3,0))/BT$2*INDEX(Usage!$D$5:$ABF$11,MATCH(UsagePerHour!$B$4,Usage!$C$5:$C$11,0),MATCH(UsagePerHour!BT$4,Usage!$D$3:$ABF$3,0)),"")</f>
        <v>706.48965257153634</v>
      </c>
      <c r="BU14" s="6">
        <f>IFERROR(INDEX(Sales!$D$5:$ABF$18,MATCH(UsagePerHour!$B14,Sales!$C$5:$C$18,0),MATCH(UsagePerHour!BU$4,Sales!$D$3:$ABF$3,0))/BU$2*INDEX(Usage!$D$5:$ABF$11,MATCH(UsagePerHour!$B$4,Usage!$C$5:$C$11,0),MATCH(UsagePerHour!BU$4,Usage!$D$3:$ABF$3,0)),"")</f>
        <v>63.432724684373994</v>
      </c>
      <c r="BV14" s="6">
        <f>IFERROR(INDEX(Sales!$D$5:$ABF$18,MATCH(UsagePerHour!$B14,Sales!$C$5:$C$18,0),MATCH(UsagePerHour!BV$4,Sales!$D$3:$ABF$3,0))/BV$2*INDEX(Usage!$D$5:$ABF$11,MATCH(UsagePerHour!$B$4,Usage!$C$5:$C$11,0),MATCH(UsagePerHour!BV$4,Usage!$D$3:$ABF$3,0)),"")</f>
        <v>55.960569950074706</v>
      </c>
      <c r="BW14" s="6">
        <f>IFERROR(INDEX(Sales!$D$5:$ABF$18,MATCH(UsagePerHour!$B14,Sales!$C$5:$C$18,0),MATCH(UsagePerHour!BW$4,Sales!$D$3:$ABF$3,0))/BW$2*INDEX(Usage!$D$5:$ABF$11,MATCH(UsagePerHour!$B$4,Usage!$C$5:$C$11,0),MATCH(UsagePerHour!BW$4,Usage!$D$3:$ABF$3,0)),"")</f>
        <v>54.556039920159684</v>
      </c>
      <c r="BX14" s="6">
        <f>IFERROR(INDEX(Sales!$D$5:$ABF$18,MATCH(UsagePerHour!$B14,Sales!$C$5:$C$18,0),MATCH(UsagePerHour!BX$4,Sales!$D$3:$ABF$3,0))/BX$2*INDEX(Usage!$D$5:$ABF$11,MATCH(UsagePerHour!$B$4,Usage!$C$5:$C$11,0),MATCH(UsagePerHour!BX$4,Usage!$D$3:$ABF$3,0)),"")</f>
        <v>71.29306613615411</v>
      </c>
      <c r="BY14" s="6">
        <f>IFERROR(INDEX(Sales!$D$5:$ABF$18,MATCH(UsagePerHour!$B14,Sales!$C$5:$C$18,0),MATCH(UsagePerHour!BY$4,Sales!$D$3:$ABF$3,0))/BY$2*INDEX(Usage!$D$5:$ABF$11,MATCH(UsagePerHour!$B$4,Usage!$C$5:$C$11,0),MATCH(UsagePerHour!BY$4,Usage!$D$3:$ABF$3,0)),"")</f>
        <v>46.538069197290064</v>
      </c>
      <c r="BZ14" s="6">
        <f>IFERROR(INDEX(Sales!$D$5:$ABF$18,MATCH(UsagePerHour!$B14,Sales!$C$5:$C$18,0),MATCH(UsagePerHour!BZ$4,Sales!$D$3:$ABF$3,0))/BZ$2*INDEX(Usage!$D$5:$ABF$11,MATCH(UsagePerHour!$B$4,Usage!$C$5:$C$11,0),MATCH(UsagePerHour!BZ$4,Usage!$D$3:$ABF$3,0)),"")</f>
        <v>47.000889709032194</v>
      </c>
      <c r="CA14" s="6">
        <f>IFERROR(INDEX(Sales!$D$5:$ABF$18,MATCH(UsagePerHour!$B14,Sales!$C$5:$C$18,0),MATCH(UsagePerHour!CA$4,Sales!$D$3:$ABF$3,0))/CA$2*INDEX(Usage!$D$5:$ABF$11,MATCH(UsagePerHour!$B$4,Usage!$C$5:$C$11,0),MATCH(UsagePerHour!CA$4,Usage!$D$3:$ABF$3,0)),"")</f>
        <v>706.48965257153634</v>
      </c>
      <c r="CB14" s="6">
        <f>IFERROR(INDEX(Sales!$D$5:$ABF$18,MATCH(UsagePerHour!$B14,Sales!$C$5:$C$18,0),MATCH(UsagePerHour!CB$4,Sales!$D$3:$ABF$3,0))/CB$2*INDEX(Usage!$D$5:$ABF$11,MATCH(UsagePerHour!$B$4,Usage!$C$5:$C$11,0),MATCH(UsagePerHour!CB$4,Usage!$D$3:$ABF$3,0)),"")</f>
        <v>63.432724684373994</v>
      </c>
      <c r="CC14" s="6">
        <f>IFERROR(INDEX(Sales!$D$5:$ABF$18,MATCH(UsagePerHour!$B14,Sales!$C$5:$C$18,0),MATCH(UsagePerHour!CC$4,Sales!$D$3:$ABF$3,0))/CC$2*INDEX(Usage!$D$5:$ABF$11,MATCH(UsagePerHour!$B$4,Usage!$C$5:$C$11,0),MATCH(UsagePerHour!CC$4,Usage!$D$3:$ABF$3,0)),"")</f>
        <v>55.960569950074706</v>
      </c>
      <c r="CD14" s="6">
        <f>IFERROR(INDEX(Sales!$D$5:$ABF$18,MATCH(UsagePerHour!$B14,Sales!$C$5:$C$18,0),MATCH(UsagePerHour!CD$4,Sales!$D$3:$ABF$3,0))/CD$2*INDEX(Usage!$D$5:$ABF$11,MATCH(UsagePerHour!$B$4,Usage!$C$5:$C$11,0),MATCH(UsagePerHour!CD$4,Usage!$D$3:$ABF$3,0)),"")</f>
        <v>54.556039920159684</v>
      </c>
      <c r="CE14" s="6">
        <f>IFERROR(INDEX(Sales!$D$5:$ABF$18,MATCH(UsagePerHour!$B14,Sales!$C$5:$C$18,0),MATCH(UsagePerHour!CE$4,Sales!$D$3:$ABF$3,0))/CE$2*INDEX(Usage!$D$5:$ABF$11,MATCH(UsagePerHour!$B$4,Usage!$C$5:$C$11,0),MATCH(UsagePerHour!CE$4,Usage!$D$3:$ABF$3,0)),"")</f>
        <v>71.29306613615411</v>
      </c>
      <c r="CF14" s="6">
        <f>IFERROR(INDEX(Sales!$D$5:$ABF$18,MATCH(UsagePerHour!$B14,Sales!$C$5:$C$18,0),MATCH(UsagePerHour!CF$4,Sales!$D$3:$ABF$3,0))/CF$2*INDEX(Usage!$D$5:$ABF$11,MATCH(UsagePerHour!$B$4,Usage!$C$5:$C$11,0),MATCH(UsagePerHour!CF$4,Usage!$D$3:$ABF$3,0)),"")</f>
        <v>46.538069197290064</v>
      </c>
      <c r="CG14" s="6">
        <f>IFERROR(INDEX(Sales!$D$5:$ABF$18,MATCH(UsagePerHour!$B14,Sales!$C$5:$C$18,0),MATCH(UsagePerHour!CG$4,Sales!$D$3:$ABF$3,0))/CG$2*INDEX(Usage!$D$5:$ABF$11,MATCH(UsagePerHour!$B$4,Usage!$C$5:$C$11,0),MATCH(UsagePerHour!CG$4,Usage!$D$3:$ABF$3,0)),"")</f>
        <v>47.000889709032194</v>
      </c>
      <c r="CH14" s="6">
        <f>IFERROR(INDEX(Sales!$D$5:$ABF$18,MATCH(UsagePerHour!$B14,Sales!$C$5:$C$18,0),MATCH(UsagePerHour!CH$4,Sales!$D$3:$ABF$3,0))/CH$2*INDEX(Usage!$D$5:$ABF$11,MATCH(UsagePerHour!$B$4,Usage!$C$5:$C$11,0),MATCH(UsagePerHour!CH$4,Usage!$D$3:$ABF$3,0)),"")</f>
        <v>706.48965257153634</v>
      </c>
      <c r="CI14" s="6">
        <f>IFERROR(INDEX(Sales!$D$5:$ABF$18,MATCH(UsagePerHour!$B14,Sales!$C$5:$C$18,0),MATCH(UsagePerHour!CI$4,Sales!$D$3:$ABF$3,0))/CI$2*INDEX(Usage!$D$5:$ABF$11,MATCH(UsagePerHour!$B$4,Usage!$C$5:$C$11,0),MATCH(UsagePerHour!CI$4,Usage!$D$3:$ABF$3,0)),"")</f>
        <v>63.432724684373994</v>
      </c>
      <c r="CJ14" s="6">
        <f>IFERROR(INDEX(Sales!$D$5:$ABF$18,MATCH(UsagePerHour!$B14,Sales!$C$5:$C$18,0),MATCH(UsagePerHour!CJ$4,Sales!$D$3:$ABF$3,0))/CJ$2*INDEX(Usage!$D$5:$ABF$11,MATCH(UsagePerHour!$B$4,Usage!$C$5:$C$11,0),MATCH(UsagePerHour!CJ$4,Usage!$D$3:$ABF$3,0)),"")</f>
        <v>55.960569950074706</v>
      </c>
      <c r="CK14" s="6">
        <f>IFERROR(INDEX(Sales!$D$5:$ABF$18,MATCH(UsagePerHour!$B14,Sales!$C$5:$C$18,0),MATCH(UsagePerHour!CK$4,Sales!$D$3:$ABF$3,0))/CK$2*INDEX(Usage!$D$5:$ABF$11,MATCH(UsagePerHour!$B$4,Usage!$C$5:$C$11,0),MATCH(UsagePerHour!CK$4,Usage!$D$3:$ABF$3,0)),"")</f>
        <v>54.556039920159684</v>
      </c>
      <c r="CL14" s="6">
        <f>IFERROR(INDEX(Sales!$D$5:$ABF$18,MATCH(UsagePerHour!$B14,Sales!$C$5:$C$18,0),MATCH(UsagePerHour!CL$4,Sales!$D$3:$ABF$3,0))/CL$2*INDEX(Usage!$D$5:$ABF$11,MATCH(UsagePerHour!$B$4,Usage!$C$5:$C$11,0),MATCH(UsagePerHour!CL$4,Usage!$D$3:$ABF$3,0)),"")</f>
        <v>71.29306613615411</v>
      </c>
      <c r="CM14" s="6">
        <f>IFERROR(INDEX(Sales!$D$5:$ABF$18,MATCH(UsagePerHour!$B14,Sales!$C$5:$C$18,0),MATCH(UsagePerHour!CM$4,Sales!$D$3:$ABF$3,0))/CM$2*INDEX(Usage!$D$5:$ABF$11,MATCH(UsagePerHour!$B$4,Usage!$C$5:$C$11,0),MATCH(UsagePerHour!CM$4,Usage!$D$3:$ABF$3,0)),"")</f>
        <v>46.538069197290064</v>
      </c>
      <c r="CN14" s="6">
        <f>IFERROR(INDEX(Sales!$D$5:$ABF$18,MATCH(UsagePerHour!$B14,Sales!$C$5:$C$18,0),MATCH(UsagePerHour!CN$4,Sales!$D$3:$ABF$3,0))/CN$2*INDEX(Usage!$D$5:$ABF$11,MATCH(UsagePerHour!$B$4,Usage!$C$5:$C$11,0),MATCH(UsagePerHour!CN$4,Usage!$D$3:$ABF$3,0)),"")</f>
        <v>47.000889709032194</v>
      </c>
      <c r="CO14" s="6">
        <f>IFERROR(INDEX(Sales!$D$5:$ABF$18,MATCH(UsagePerHour!$B14,Sales!$C$5:$C$18,0),MATCH(UsagePerHour!CO$4,Sales!$D$3:$ABF$3,0))/CO$2*INDEX(Usage!$D$5:$ABF$11,MATCH(UsagePerHour!$B$4,Usage!$C$5:$C$11,0),MATCH(UsagePerHour!CO$4,Usage!$D$3:$ABF$3,0)),"")</f>
        <v>706.48965257153634</v>
      </c>
      <c r="CP14" s="6">
        <f>IFERROR(INDEX(Sales!$D$5:$ABF$18,MATCH(UsagePerHour!$B14,Sales!$C$5:$C$18,0),MATCH(UsagePerHour!CP$4,Sales!$D$3:$ABF$3,0))/CP$2*INDEX(Usage!$D$5:$ABF$11,MATCH(UsagePerHour!$B$4,Usage!$C$5:$C$11,0),MATCH(UsagePerHour!CP$4,Usage!$D$3:$ABF$3,0)),"")</f>
        <v>63.432724684373994</v>
      </c>
      <c r="CQ14" s="6">
        <f>IFERROR(INDEX(Sales!$D$5:$ABF$18,MATCH(UsagePerHour!$B14,Sales!$C$5:$C$18,0),MATCH(UsagePerHour!CQ$4,Sales!$D$3:$ABF$3,0))/CQ$2*INDEX(Usage!$D$5:$ABF$11,MATCH(UsagePerHour!$B$4,Usage!$C$5:$C$11,0),MATCH(UsagePerHour!CQ$4,Usage!$D$3:$ABF$3,0)),"")</f>
        <v>55.960569950074706</v>
      </c>
      <c r="CR14" s="6">
        <f>IFERROR(INDEX(Sales!$D$5:$ABF$18,MATCH(UsagePerHour!$B14,Sales!$C$5:$C$18,0),MATCH(UsagePerHour!CR$4,Sales!$D$3:$ABF$3,0))/CR$2*INDEX(Usage!$D$5:$ABF$11,MATCH(UsagePerHour!$B$4,Usage!$C$5:$C$11,0),MATCH(UsagePerHour!CR$4,Usage!$D$3:$ABF$3,0)),"")</f>
        <v>54.556039920159684</v>
      </c>
      <c r="CS14" s="6">
        <f>IFERROR(INDEX(Sales!$D$5:$ABF$18,MATCH(UsagePerHour!$B14,Sales!$C$5:$C$18,0),MATCH(UsagePerHour!CS$4,Sales!$D$3:$ABF$3,0))/CS$2*INDEX(Usage!$D$5:$ABF$11,MATCH(UsagePerHour!$B$4,Usage!$C$5:$C$11,0),MATCH(UsagePerHour!CS$4,Usage!$D$3:$ABF$3,0)),"")</f>
        <v>71.29306613615411</v>
      </c>
      <c r="CT14" s="6">
        <f>IFERROR(INDEX(Sales!$D$5:$ABF$18,MATCH(UsagePerHour!$B14,Sales!$C$5:$C$18,0),MATCH(UsagePerHour!CT$4,Sales!$D$3:$ABF$3,0))/CT$2*INDEX(Usage!$D$5:$ABF$11,MATCH(UsagePerHour!$B$4,Usage!$C$5:$C$11,0),MATCH(UsagePerHour!CT$4,Usage!$D$3:$ABF$3,0)),"")</f>
        <v>46.538069197290064</v>
      </c>
      <c r="CU14" s="6">
        <f>IFERROR(INDEX(Sales!$D$5:$ABF$18,MATCH(UsagePerHour!$B14,Sales!$C$5:$C$18,0),MATCH(UsagePerHour!CU$4,Sales!$D$3:$ABF$3,0))/CU$2*INDEX(Usage!$D$5:$ABF$11,MATCH(UsagePerHour!$B$4,Usage!$C$5:$C$11,0),MATCH(UsagePerHour!CU$4,Usage!$D$3:$ABF$3,0)),"")</f>
        <v>47.000889709032194</v>
      </c>
      <c r="CV14" s="6">
        <f>IFERROR(INDEX(Sales!$D$5:$ABF$18,MATCH(UsagePerHour!$B14,Sales!$C$5:$C$18,0),MATCH(UsagePerHour!CV$4,Sales!$D$3:$ABF$3,0))/CV$2*INDEX(Usage!$D$5:$ABF$11,MATCH(UsagePerHour!$B$4,Usage!$C$5:$C$11,0),MATCH(UsagePerHour!CV$4,Usage!$D$3:$ABF$3,0)),"")</f>
        <v>706.48965257153634</v>
      </c>
      <c r="CW14" s="6">
        <f>IFERROR(INDEX(Sales!$D$5:$ABF$18,MATCH(UsagePerHour!$B14,Sales!$C$5:$C$18,0),MATCH(UsagePerHour!CW$4,Sales!$D$3:$ABF$3,0))/CW$2*INDEX(Usage!$D$5:$ABF$11,MATCH(UsagePerHour!$B$4,Usage!$C$5:$C$11,0),MATCH(UsagePerHour!CW$4,Usage!$D$3:$ABF$3,0)),"")</f>
        <v>63.432724684373994</v>
      </c>
      <c r="CX14" s="6">
        <f>IFERROR(INDEX(Sales!$D$5:$ABF$18,MATCH(UsagePerHour!$B14,Sales!$C$5:$C$18,0),MATCH(UsagePerHour!CX$4,Sales!$D$3:$ABF$3,0))/CX$2*INDEX(Usage!$D$5:$ABF$11,MATCH(UsagePerHour!$B$4,Usage!$C$5:$C$11,0),MATCH(UsagePerHour!CX$4,Usage!$D$3:$ABF$3,0)),"")</f>
        <v>55.960569950074706</v>
      </c>
      <c r="CY14" s="6">
        <f>IFERROR(INDEX(Sales!$D$5:$ABF$18,MATCH(UsagePerHour!$B14,Sales!$C$5:$C$18,0),MATCH(UsagePerHour!CY$4,Sales!$D$3:$ABF$3,0))/CY$2*INDEX(Usage!$D$5:$ABF$11,MATCH(UsagePerHour!$B$4,Usage!$C$5:$C$11,0),MATCH(UsagePerHour!CY$4,Usage!$D$3:$ABF$3,0)),"")</f>
        <v>54.556039920159684</v>
      </c>
      <c r="CZ14" s="6">
        <f>IFERROR(INDEX(Sales!$D$5:$ABF$18,MATCH(UsagePerHour!$B14,Sales!$C$5:$C$18,0),MATCH(UsagePerHour!CZ$4,Sales!$D$3:$ABF$3,0))/CZ$2*INDEX(Usage!$D$5:$ABF$11,MATCH(UsagePerHour!$B$4,Usage!$C$5:$C$11,0),MATCH(UsagePerHour!CZ$4,Usage!$D$3:$ABF$3,0)),"")</f>
        <v>71.29306613615411</v>
      </c>
      <c r="DA14" s="6">
        <f>IFERROR(INDEX(Sales!$D$5:$ABF$18,MATCH(UsagePerHour!$B14,Sales!$C$5:$C$18,0),MATCH(UsagePerHour!DA$4,Sales!$D$3:$ABF$3,0))/DA$2*INDEX(Usage!$D$5:$ABF$11,MATCH(UsagePerHour!$B$4,Usage!$C$5:$C$11,0),MATCH(UsagePerHour!DA$4,Usage!$D$3:$ABF$3,0)),"")</f>
        <v>55.711888223552897</v>
      </c>
      <c r="DB14" s="6">
        <f>IFERROR(INDEX(Sales!$D$5:$ABF$18,MATCH(UsagePerHour!$B14,Sales!$C$5:$C$18,0),MATCH(UsagePerHour!DB$4,Sales!$D$3:$ABF$3,0))/DB$2*INDEX(Usage!$D$5:$ABF$11,MATCH(UsagePerHour!$B$4,Usage!$C$5:$C$11,0),MATCH(UsagePerHour!DB$4,Usage!$D$3:$ABF$3,0)),"")</f>
        <v>48.742551481707956</v>
      </c>
      <c r="DC14" s="6">
        <f>IFERROR(INDEX(Sales!$D$5:$ABF$18,MATCH(UsagePerHour!$B14,Sales!$C$5:$C$18,0),MATCH(UsagePerHour!DC$4,Sales!$D$3:$ABF$3,0))/DC$2*INDEX(Usage!$D$5:$ABF$11,MATCH(UsagePerHour!$B$4,Usage!$C$5:$C$11,0),MATCH(UsagePerHour!DC$4,Usage!$D$3:$ABF$3,0)),"")</f>
        <v>286.25398409187181</v>
      </c>
      <c r="DD14" s="6">
        <f>IFERROR(INDEX(Sales!$D$5:$ABF$18,MATCH(UsagePerHour!$B14,Sales!$C$5:$C$18,0),MATCH(UsagePerHour!DD$4,Sales!$D$3:$ABF$3,0))/DD$2*INDEX(Usage!$D$5:$ABF$11,MATCH(UsagePerHour!$B$4,Usage!$C$5:$C$11,0),MATCH(UsagePerHour!DD$4,Usage!$D$3:$ABF$3,0)),"")</f>
        <v>50.348706163533578</v>
      </c>
      <c r="DE14" s="6">
        <f>IFERROR(INDEX(Sales!$D$5:$ABF$18,MATCH(UsagePerHour!$B14,Sales!$C$5:$C$18,0),MATCH(UsagePerHour!DE$4,Sales!$D$3:$ABF$3,0))/DE$2*INDEX(Usage!$D$5:$ABF$11,MATCH(UsagePerHour!$B$4,Usage!$C$5:$C$11,0),MATCH(UsagePerHour!DE$4,Usage!$D$3:$ABF$3,0)),"")</f>
        <v>44.424351088368638</v>
      </c>
      <c r="DF14" s="6">
        <f>IFERROR(INDEX(Sales!$D$5:$ABF$18,MATCH(UsagePerHour!$B14,Sales!$C$5:$C$18,0),MATCH(UsagePerHour!DF$4,Sales!$D$3:$ABF$3,0))/DF$2*INDEX(Usage!$D$5:$ABF$11,MATCH(UsagePerHour!$B$4,Usage!$C$5:$C$11,0),MATCH(UsagePerHour!DF$4,Usage!$D$3:$ABF$3,0)),"")</f>
        <v>45.7884521436022</v>
      </c>
      <c r="DG14" s="6">
        <f>IFERROR(INDEX(Sales!$D$5:$ABF$18,MATCH(UsagePerHour!$B14,Sales!$C$5:$C$18,0),MATCH(UsagePerHour!DG$4,Sales!$D$3:$ABF$3,0))/DG$2*INDEX(Usage!$D$5:$ABF$11,MATCH(UsagePerHour!$B$4,Usage!$C$5:$C$11,0),MATCH(UsagePerHour!DG$4,Usage!$D$3:$ABF$3,0)),"")</f>
        <v>85.06475795888413</v>
      </c>
      <c r="DH14" s="6">
        <f>IFERROR(INDEX(Sales!$D$5:$ABF$18,MATCH(UsagePerHour!$B14,Sales!$C$5:$C$18,0),MATCH(UsagePerHour!DH$4,Sales!$D$3:$ABF$3,0))/DH$2*INDEX(Usage!$D$5:$ABF$11,MATCH(UsagePerHour!$B$4,Usage!$C$5:$C$11,0),MATCH(UsagePerHour!DH$4,Usage!$D$3:$ABF$3,0)),"")</f>
        <v>43.398394734504791</v>
      </c>
      <c r="DI14" s="6">
        <f>IFERROR(INDEX(Sales!$D$5:$ABF$18,MATCH(UsagePerHour!$B14,Sales!$C$5:$C$18,0),MATCH(UsagePerHour!DI$4,Sales!$D$3:$ABF$3,0))/DI$2*INDEX(Usage!$D$5:$ABF$11,MATCH(UsagePerHour!$B$4,Usage!$C$5:$C$11,0),MATCH(UsagePerHour!DI$4,Usage!$D$3:$ABF$3,0)),"")</f>
        <v>34.581543213009212</v>
      </c>
      <c r="DJ14" s="6">
        <f>IFERROR(INDEX(Sales!$D$5:$ABF$18,MATCH(UsagePerHour!$B14,Sales!$C$5:$C$18,0),MATCH(UsagePerHour!DJ$4,Sales!$D$3:$ABF$3,0))/DJ$2*INDEX(Usage!$D$5:$ABF$11,MATCH(UsagePerHour!$B$4,Usage!$C$5:$C$11,0),MATCH(UsagePerHour!DJ$4,Usage!$D$3:$ABF$3,0)),"")</f>
        <v>402.26099277989965</v>
      </c>
      <c r="DK14" s="6">
        <f>IFERROR(INDEX(Sales!$D$5:$ABF$18,MATCH(UsagePerHour!$B14,Sales!$C$5:$C$18,0),MATCH(UsagePerHour!DK$4,Sales!$D$3:$ABF$3,0))/DK$2*INDEX(Usage!$D$5:$ABF$11,MATCH(UsagePerHour!$B$4,Usage!$C$5:$C$11,0),MATCH(UsagePerHour!DK$4,Usage!$D$3:$ABF$3,0)),"")</f>
        <v>28.83009591059119</v>
      </c>
      <c r="DL14" s="6">
        <f>IFERROR(INDEX(Sales!$D$5:$ABF$18,MATCH(UsagePerHour!$B14,Sales!$C$5:$C$18,0),MATCH(UsagePerHour!DL$4,Sales!$D$3:$ABF$3,0))/DL$2*INDEX(Usage!$D$5:$ABF$11,MATCH(UsagePerHour!$B$4,Usage!$C$5:$C$11,0),MATCH(UsagePerHour!DL$4,Usage!$D$3:$ABF$3,0)),"")</f>
        <v>50.287074587855621</v>
      </c>
      <c r="DM14" s="6">
        <f>IFERROR(INDEX(Sales!$D$5:$ABF$18,MATCH(UsagePerHour!$B14,Sales!$C$5:$C$18,0),MATCH(UsagePerHour!DM$4,Sales!$D$3:$ABF$3,0))/DM$2*INDEX(Usage!$D$5:$ABF$11,MATCH(UsagePerHour!$B$4,Usage!$C$5:$C$11,0),MATCH(UsagePerHour!DM$4,Usage!$D$3:$ABF$3,0)),"")</f>
        <v>36.415525114155251</v>
      </c>
      <c r="DN14" s="6">
        <f>IFERROR(INDEX(Sales!$D$5:$ABF$18,MATCH(UsagePerHour!$B14,Sales!$C$5:$C$18,0),MATCH(UsagePerHour!DN$4,Sales!$D$3:$ABF$3,0))/DN$2*INDEX(Usage!$D$5:$ABF$11,MATCH(UsagePerHour!$B$4,Usage!$C$5:$C$11,0),MATCH(UsagePerHour!DN$4,Usage!$D$3:$ABF$3,0)),"")</f>
        <v>57.728868278029815</v>
      </c>
      <c r="DO14" s="6">
        <f>IFERROR(INDEX(Sales!$D$5:$ABF$18,MATCH(UsagePerHour!$B14,Sales!$C$5:$C$18,0),MATCH(UsagePerHour!DO$4,Sales!$D$3:$ABF$3,0))/DO$2*INDEX(Usage!$D$5:$ABF$11,MATCH(UsagePerHour!$B$4,Usage!$C$5:$C$11,0),MATCH(UsagePerHour!DO$4,Usage!$D$3:$ABF$3,0)),"")</f>
        <v>22.633368695702035</v>
      </c>
      <c r="DP14" s="6">
        <f>IFERROR(INDEX(Sales!$D$5:$ABF$18,MATCH(UsagePerHour!$B14,Sales!$C$5:$C$18,0),MATCH(UsagePerHour!DP$4,Sales!$D$3:$ABF$3,0))/DP$2*INDEX(Usage!$D$5:$ABF$11,MATCH(UsagePerHour!$B$4,Usage!$C$5:$C$11,0),MATCH(UsagePerHour!DP$4,Usage!$D$3:$ABF$3,0)),"")</f>
        <v>34.370499832138556</v>
      </c>
      <c r="DQ14" s="6">
        <f>IFERROR(INDEX(Sales!$D$5:$ABF$18,MATCH(UsagePerHour!$B14,Sales!$C$5:$C$18,0),MATCH(UsagePerHour!DQ$4,Sales!$D$3:$ABF$3,0))/DQ$2*INDEX(Usage!$D$5:$ABF$11,MATCH(UsagePerHour!$B$4,Usage!$C$5:$C$11,0),MATCH(UsagePerHour!DQ$4,Usage!$D$3:$ABF$3,0)),"")</f>
        <v>429.62608675261987</v>
      </c>
      <c r="DR14" s="6">
        <f>IFERROR(INDEX(Sales!$D$5:$ABF$18,MATCH(UsagePerHour!$B14,Sales!$C$5:$C$18,0),MATCH(UsagePerHour!DR$4,Sales!$D$3:$ABF$3,0))/DR$2*INDEX(Usage!$D$5:$ABF$11,MATCH(UsagePerHour!$B$4,Usage!$C$5:$C$11,0),MATCH(UsagePerHour!DR$4,Usage!$D$3:$ABF$3,0)),"")</f>
        <v>18.748188350684199</v>
      </c>
      <c r="DS14" s="6">
        <f>IFERROR(INDEX(Sales!$D$5:$ABF$18,MATCH(UsagePerHour!$B14,Sales!$C$5:$C$18,0),MATCH(UsagePerHour!DS$4,Sales!$D$3:$ABF$3,0))/DS$2*INDEX(Usage!$D$5:$ABF$11,MATCH(UsagePerHour!$B$4,Usage!$C$5:$C$11,0),MATCH(UsagePerHour!DS$4,Usage!$D$3:$ABF$3,0)),"")</f>
        <v>44.717711724386135</v>
      </c>
      <c r="DT14" s="6">
        <f>IFERROR(INDEX(Sales!$D$5:$ABF$18,MATCH(UsagePerHour!$B14,Sales!$C$5:$C$18,0),MATCH(UsagePerHour!DT$4,Sales!$D$3:$ABF$3,0))/DT$2*INDEX(Usage!$D$5:$ABF$11,MATCH(UsagePerHour!$B$4,Usage!$C$5:$C$11,0),MATCH(UsagePerHour!DT$4,Usage!$D$3:$ABF$3,0)),"")</f>
        <v>61.067829076620818</v>
      </c>
      <c r="DU14" s="6">
        <f>IFERROR(INDEX(Sales!$D$5:$ABF$18,MATCH(UsagePerHour!$B14,Sales!$C$5:$C$18,0),MATCH(UsagePerHour!DU$4,Sales!$D$3:$ABF$3,0))/DU$2*INDEX(Usage!$D$5:$ABF$11,MATCH(UsagePerHour!$B$4,Usage!$C$5:$C$11,0),MATCH(UsagePerHour!DU$4,Usage!$D$3:$ABF$3,0)),"")</f>
        <v>78.604161371146375</v>
      </c>
      <c r="DV14" s="6">
        <f>IFERROR(INDEX(Sales!$D$5:$ABF$18,MATCH(UsagePerHour!$B14,Sales!$C$5:$C$18,0),MATCH(UsagePerHour!DV$4,Sales!$D$3:$ABF$3,0))/DV$2*INDEX(Usage!$D$5:$ABF$11,MATCH(UsagePerHour!$B$4,Usage!$C$5:$C$11,0),MATCH(UsagePerHour!DV$4,Usage!$D$3:$ABF$3,0)),"")</f>
        <v>39.126814814814814</v>
      </c>
      <c r="DW14" s="6">
        <f>IFERROR(INDEX(Sales!$D$5:$ABF$18,MATCH(UsagePerHour!$B14,Sales!$C$5:$C$18,0),MATCH(UsagePerHour!DW$4,Sales!$D$3:$ABF$3,0))/DW$2*INDEX(Usage!$D$5:$ABF$11,MATCH(UsagePerHour!$B$4,Usage!$C$5:$C$11,0),MATCH(UsagePerHour!DW$4,Usage!$D$3:$ABF$3,0)),"")</f>
        <v>42.760843831910037</v>
      </c>
      <c r="DX14" s="6">
        <f>IFERROR(INDEX(Sales!$D$5:$ABF$18,MATCH(UsagePerHour!$B14,Sales!$C$5:$C$18,0),MATCH(UsagePerHour!DX$4,Sales!$D$3:$ABF$3,0))/DX$2*INDEX(Usage!$D$5:$ABF$11,MATCH(UsagePerHour!$B$4,Usage!$C$5:$C$11,0),MATCH(UsagePerHour!DX$4,Usage!$D$3:$ABF$3,0)),"")</f>
        <v>311.91705816743843</v>
      </c>
      <c r="DY14" s="6">
        <f>IFERROR(INDEX(Sales!$D$5:$ABF$18,MATCH(UsagePerHour!$B14,Sales!$C$5:$C$18,0),MATCH(UsagePerHour!DY$4,Sales!$D$3:$ABF$3,0))/DY$2*INDEX(Usage!$D$5:$ABF$11,MATCH(UsagePerHour!$B$4,Usage!$C$5:$C$11,0),MATCH(UsagePerHour!DY$4,Usage!$D$3:$ABF$3,0)),"")</f>
        <v>49.58139363718329</v>
      </c>
      <c r="DZ14" s="6">
        <f>IFERROR(INDEX(Sales!$D$5:$ABF$18,MATCH(UsagePerHour!$B14,Sales!$C$5:$C$18,0),MATCH(UsagePerHour!DZ$4,Sales!$D$3:$ABF$3,0))/DZ$2*INDEX(Usage!$D$5:$ABF$11,MATCH(UsagePerHour!$B$4,Usage!$C$5:$C$11,0),MATCH(UsagePerHour!DZ$4,Usage!$D$3:$ABF$3,0)),"")</f>
        <v>58.234965776451176</v>
      </c>
      <c r="EA14" s="6">
        <f>IFERROR(INDEX(Sales!$D$5:$ABF$18,MATCH(UsagePerHour!$B14,Sales!$C$5:$C$18,0),MATCH(UsagePerHour!EA$4,Sales!$D$3:$ABF$3,0))/EA$2*INDEX(Usage!$D$5:$ABF$11,MATCH(UsagePerHour!$B$4,Usage!$C$5:$C$11,0),MATCH(UsagePerHour!EA$4,Usage!$D$3:$ABF$3,0)),"")</f>
        <v>58.363527073666276</v>
      </c>
      <c r="EB14" s="6">
        <f>IFERROR(INDEX(Sales!$D$5:$ABF$18,MATCH(UsagePerHour!$B14,Sales!$C$5:$C$18,0),MATCH(UsagePerHour!EB$4,Sales!$D$3:$ABF$3,0))/EB$2*INDEX(Usage!$D$5:$ABF$11,MATCH(UsagePerHour!$B$4,Usage!$C$5:$C$11,0),MATCH(UsagePerHour!EB$4,Usage!$D$3:$ABF$3,0)),"")</f>
        <v>42.909897126640651</v>
      </c>
      <c r="EC14" s="6">
        <f>IFERROR(INDEX(Sales!$D$5:$ABF$18,MATCH(UsagePerHour!$B14,Sales!$C$5:$C$18,0),MATCH(UsagePerHour!EC$4,Sales!$D$3:$ABF$3,0))/EC$2*INDEX(Usage!$D$5:$ABF$11,MATCH(UsagePerHour!$B$4,Usage!$C$5:$C$11,0),MATCH(UsagePerHour!EC$4,Usage!$D$3:$ABF$3,0)),"")</f>
        <v>101.56667853925288</v>
      </c>
      <c r="ED14" s="6">
        <f>IFERROR(INDEX(Sales!$D$5:$ABF$18,MATCH(UsagePerHour!$B14,Sales!$C$5:$C$18,0),MATCH(UsagePerHour!ED$4,Sales!$D$3:$ABF$3,0))/ED$2*INDEX(Usage!$D$5:$ABF$11,MATCH(UsagePerHour!$B$4,Usage!$C$5:$C$11,0),MATCH(UsagePerHour!ED$4,Usage!$D$3:$ABF$3,0)),"")</f>
        <v>46.347628812006462</v>
      </c>
      <c r="EE14" s="6">
        <f>IFERROR(INDEX(Sales!$D$5:$ABF$18,MATCH(UsagePerHour!$B14,Sales!$C$5:$C$18,0),MATCH(UsagePerHour!EE$4,Sales!$D$3:$ABF$3,0))/EE$2*INDEX(Usage!$D$5:$ABF$11,MATCH(UsagePerHour!$B$4,Usage!$C$5:$C$11,0),MATCH(UsagePerHour!EE$4,Usage!$D$3:$ABF$3,0)),"")</f>
        <v>366.80592789164592</v>
      </c>
      <c r="EF14" s="6">
        <f>IFERROR(INDEX(Sales!$D$5:$ABF$18,MATCH(UsagePerHour!$B14,Sales!$C$5:$C$18,0),MATCH(UsagePerHour!EF$4,Sales!$D$3:$ABF$3,0))/EF$2*INDEX(Usage!$D$5:$ABF$11,MATCH(UsagePerHour!$B$4,Usage!$C$5:$C$11,0),MATCH(UsagePerHour!EF$4,Usage!$D$3:$ABF$3,0)),"")</f>
        <v>54.082734646581692</v>
      </c>
      <c r="EG14" s="6">
        <f>IFERROR(INDEX(Sales!$D$5:$ABF$18,MATCH(UsagePerHour!$B14,Sales!$C$5:$C$18,0),MATCH(UsagePerHour!EG$4,Sales!$D$3:$ABF$3,0))/EG$2*INDEX(Usage!$D$5:$ABF$11,MATCH(UsagePerHour!$B$4,Usage!$C$5:$C$11,0),MATCH(UsagePerHour!EG$4,Usage!$D$3:$ABF$3,0)),"")</f>
        <v>87.868236134811951</v>
      </c>
      <c r="EH14" s="6">
        <f>IFERROR(INDEX(Sales!$D$5:$ABF$18,MATCH(UsagePerHour!$B14,Sales!$C$5:$C$18,0),MATCH(UsagePerHour!EH$4,Sales!$D$3:$ABF$3,0))/EH$2*INDEX(Usage!$D$5:$ABF$11,MATCH(UsagePerHour!$B$4,Usage!$C$5:$C$11,0),MATCH(UsagePerHour!EH$4,Usage!$D$3:$ABF$3,0)),"")</f>
        <v>34.426467274403358</v>
      </c>
      <c r="EI14" s="6">
        <f>IFERROR(INDEX(Sales!$D$5:$ABF$18,MATCH(UsagePerHour!$B14,Sales!$C$5:$C$18,0),MATCH(UsagePerHour!EI$4,Sales!$D$3:$ABF$3,0))/EI$2*INDEX(Usage!$D$5:$ABF$11,MATCH(UsagePerHour!$B$4,Usage!$C$5:$C$11,0),MATCH(UsagePerHour!EI$4,Usage!$D$3:$ABF$3,0)),"")</f>
        <v>147.02634880803012</v>
      </c>
      <c r="EJ14" s="6">
        <f>IFERROR(INDEX(Sales!$D$5:$ABF$18,MATCH(UsagePerHour!$B14,Sales!$C$5:$C$18,0),MATCH(UsagePerHour!EJ$4,Sales!$D$3:$ABF$3,0))/EJ$2*INDEX(Usage!$D$5:$ABF$11,MATCH(UsagePerHour!$B$4,Usage!$C$5:$C$11,0),MATCH(UsagePerHour!EJ$4,Usage!$D$3:$ABF$3,0)),"")</f>
        <v>34.932251186463994</v>
      </c>
      <c r="EK14" s="6">
        <f>IFERROR(INDEX(Sales!$D$5:$ABF$18,MATCH(UsagePerHour!$B14,Sales!$C$5:$C$18,0),MATCH(UsagePerHour!EK$4,Sales!$D$3:$ABF$3,0))/EK$2*INDEX(Usage!$D$5:$ABF$11,MATCH(UsagePerHour!$B$4,Usage!$C$5:$C$11,0),MATCH(UsagePerHour!EK$4,Usage!$D$3:$ABF$3,0)),"")</f>
        <v>52.833503870240364</v>
      </c>
      <c r="EL14" s="6">
        <f>IFERROR(INDEX(Sales!$D$5:$ABF$18,MATCH(UsagePerHour!$B14,Sales!$C$5:$C$18,0),MATCH(UsagePerHour!EL$4,Sales!$D$3:$ABF$3,0))/EL$2*INDEX(Usage!$D$5:$ABF$11,MATCH(UsagePerHour!$B$4,Usage!$C$5:$C$11,0),MATCH(UsagePerHour!EL$4,Usage!$D$3:$ABF$3,0)),"")</f>
        <v>370.58489517509656</v>
      </c>
      <c r="EM14" s="6">
        <f>IFERROR(INDEX(Sales!$D$5:$ABF$18,MATCH(UsagePerHour!$B14,Sales!$C$5:$C$18,0),MATCH(UsagePerHour!EM$4,Sales!$D$3:$ABF$3,0))/EM$2*INDEX(Usage!$D$5:$ABF$11,MATCH(UsagePerHour!$B$4,Usage!$C$5:$C$11,0),MATCH(UsagePerHour!EM$4,Usage!$D$3:$ABF$3,0)),"")</f>
        <v>38.198045871830445</v>
      </c>
      <c r="EN14" s="6">
        <f>IFERROR(INDEX(Sales!$D$5:$ABF$18,MATCH(UsagePerHour!$B14,Sales!$C$5:$C$18,0),MATCH(UsagePerHour!EN$4,Sales!$D$3:$ABF$3,0))/EN$2*INDEX(Usage!$D$5:$ABF$11,MATCH(UsagePerHour!$B$4,Usage!$C$5:$C$11,0),MATCH(UsagePerHour!EN$4,Usage!$D$3:$ABF$3,0)),"")</f>
        <v>69.899531352879663</v>
      </c>
      <c r="EO14" s="6">
        <f>IFERROR(INDEX(Sales!$D$5:$ABF$18,MATCH(UsagePerHour!$B14,Sales!$C$5:$C$18,0),MATCH(UsagePerHour!EO$4,Sales!$D$3:$ABF$3,0))/EO$2*INDEX(Usage!$D$5:$ABF$11,MATCH(UsagePerHour!$B$4,Usage!$C$5:$C$11,0),MATCH(UsagePerHour!EO$4,Usage!$D$3:$ABF$3,0)),"")</f>
        <v>38.2650533655518</v>
      </c>
      <c r="EP14" s="6">
        <f>IFERROR(INDEX(Sales!$D$5:$ABF$18,MATCH(UsagePerHour!$B14,Sales!$C$5:$C$18,0),MATCH(UsagePerHour!EP$4,Sales!$D$3:$ABF$3,0))/EP$2*INDEX(Usage!$D$5:$ABF$11,MATCH(UsagePerHour!$B$4,Usage!$C$5:$C$11,0),MATCH(UsagePerHour!EP$4,Usage!$D$3:$ABF$3,0)),"")</f>
        <v>115.68697418600641</v>
      </c>
      <c r="EQ14" s="6">
        <f>IFERROR(INDEX(Sales!$D$5:$ABF$18,MATCH(UsagePerHour!$B14,Sales!$C$5:$C$18,0),MATCH(UsagePerHour!EQ$4,Sales!$D$3:$ABF$3,0))/EQ$2*INDEX(Usage!$D$5:$ABF$11,MATCH(UsagePerHour!$B$4,Usage!$C$5:$C$11,0),MATCH(UsagePerHour!EQ$4,Usage!$D$3:$ABF$3,0)),"")</f>
        <v>53.820098784194535</v>
      </c>
      <c r="ER14" s="6">
        <f>IFERROR(INDEX(Sales!$D$5:$ABF$18,MATCH(UsagePerHour!$B14,Sales!$C$5:$C$18,0),MATCH(UsagePerHour!ER$4,Sales!$D$3:$ABF$3,0))/ER$2*INDEX(Usage!$D$5:$ABF$11,MATCH(UsagePerHour!$B$4,Usage!$C$5:$C$11,0),MATCH(UsagePerHour!ER$4,Usage!$D$3:$ABF$3,0)),"")</f>
        <v>43.993909191583604</v>
      </c>
      <c r="ES14" s="6">
        <f>IFERROR(INDEX(Sales!$D$5:$ABF$18,MATCH(UsagePerHour!$B14,Sales!$C$5:$C$18,0),MATCH(UsagePerHour!ES$4,Sales!$D$3:$ABF$3,0))/ES$2*INDEX(Usage!$D$5:$ABF$11,MATCH(UsagePerHour!$B$4,Usage!$C$5:$C$11,0),MATCH(UsagePerHour!ES$4,Usage!$D$3:$ABF$3,0)),"")</f>
        <v>422.03182599510143</v>
      </c>
      <c r="ET14" s="6">
        <f>IFERROR(INDEX(Sales!$D$5:$ABF$18,MATCH(UsagePerHour!$B14,Sales!$C$5:$C$18,0),MATCH(UsagePerHour!ET$4,Sales!$D$3:$ABF$3,0))/ET$2*INDEX(Usage!$D$5:$ABF$11,MATCH(UsagePerHour!$B$4,Usage!$C$5:$C$11,0),MATCH(UsagePerHour!ET$4,Usage!$D$3:$ABF$3,0)),"")</f>
        <v>35.478356688088532</v>
      </c>
      <c r="EU14" s="6">
        <f>IFERROR(INDEX(Sales!$D$5:$ABF$18,MATCH(UsagePerHour!$B14,Sales!$C$5:$C$18,0),MATCH(UsagePerHour!EU$4,Sales!$D$3:$ABF$3,0))/EU$2*INDEX(Usage!$D$5:$ABF$11,MATCH(UsagePerHour!$B$4,Usage!$C$5:$C$11,0),MATCH(UsagePerHour!EU$4,Usage!$D$3:$ABF$3,0)),"")</f>
        <v>48.575240606376916</v>
      </c>
      <c r="EV14" s="6">
        <f>IFERROR(INDEX(Sales!$D$5:$ABF$18,MATCH(UsagePerHour!$B14,Sales!$C$5:$C$18,0),MATCH(UsagePerHour!EV$4,Sales!$D$3:$ABF$3,0))/EV$2*INDEX(Usage!$D$5:$ABF$11,MATCH(UsagePerHour!$B$4,Usage!$C$5:$C$11,0),MATCH(UsagePerHour!EV$4,Usage!$D$3:$ABF$3,0)),"")</f>
        <v>49.157749984230165</v>
      </c>
      <c r="EW14" s="6">
        <f>IFERROR(INDEX(Sales!$D$5:$ABF$18,MATCH(UsagePerHour!$B14,Sales!$C$5:$C$18,0),MATCH(UsagePerHour!EW$4,Sales!$D$3:$ABF$3,0))/EW$2*INDEX(Usage!$D$5:$ABF$11,MATCH(UsagePerHour!$B$4,Usage!$C$5:$C$11,0),MATCH(UsagePerHour!EW$4,Usage!$D$3:$ABF$3,0)),"")</f>
        <v>76.775872201358823</v>
      </c>
      <c r="EX14" s="6">
        <f>IFERROR(INDEX(Sales!$D$5:$ABF$18,MATCH(UsagePerHour!$B14,Sales!$C$5:$C$18,0),MATCH(UsagePerHour!EX$4,Sales!$D$3:$ABF$3,0))/EX$2*INDEX(Usage!$D$5:$ABF$11,MATCH(UsagePerHour!$B$4,Usage!$C$5:$C$11,0),MATCH(UsagePerHour!EX$4,Usage!$D$3:$ABF$3,0)),"")</f>
        <v>56.726614242689472</v>
      </c>
      <c r="EY14" s="6">
        <f>IFERROR(INDEX(Sales!$D$5:$ABF$18,MATCH(UsagePerHour!$B14,Sales!$C$5:$C$18,0),MATCH(UsagePerHour!EY$4,Sales!$D$3:$ABF$3,0))/EY$2*INDEX(Usage!$D$5:$ABF$11,MATCH(UsagePerHour!$B$4,Usage!$C$5:$C$11,0),MATCH(UsagePerHour!EY$4,Usage!$D$3:$ABF$3,0)),"")</f>
        <v>48.755070430986635</v>
      </c>
      <c r="EZ14" s="6">
        <f>IFERROR(INDEX(Sales!$D$5:$ABF$18,MATCH(UsagePerHour!$B14,Sales!$C$5:$C$18,0),MATCH(UsagePerHour!EZ$4,Sales!$D$3:$ABF$3,0))/EZ$2*INDEX(Usage!$D$5:$ABF$11,MATCH(UsagePerHour!$B$4,Usage!$C$5:$C$11,0),MATCH(UsagePerHour!EZ$4,Usage!$D$3:$ABF$3,0)),"")</f>
        <v>374.48025991082562</v>
      </c>
      <c r="FA14" s="6">
        <f>IFERROR(INDEX(Sales!$D$5:$ABF$18,MATCH(UsagePerHour!$B14,Sales!$C$5:$C$18,0),MATCH(UsagePerHour!FA$4,Sales!$D$3:$ABF$3,0))/FA$2*INDEX(Usage!$D$5:$ABF$11,MATCH(UsagePerHour!$B$4,Usage!$C$5:$C$11,0),MATCH(UsagePerHour!FA$4,Usage!$D$3:$ABF$3,0)),"")</f>
        <v>81.23298584239997</v>
      </c>
      <c r="FB14" s="6">
        <f>IFERROR(INDEX(Sales!$D$5:$ABF$18,MATCH(UsagePerHour!$B14,Sales!$C$5:$C$18,0),MATCH(UsagePerHour!FB$4,Sales!$D$3:$ABF$3,0))/FB$2*INDEX(Usage!$D$5:$ABF$11,MATCH(UsagePerHour!$B$4,Usage!$C$5:$C$11,0),MATCH(UsagePerHour!FB$4,Usage!$D$3:$ABF$3,0)),"")</f>
        <v>40.103609288941065</v>
      </c>
      <c r="FC14" s="6">
        <f>IFERROR(INDEX(Sales!$D$5:$ABF$18,MATCH(UsagePerHour!$B14,Sales!$C$5:$C$18,0),MATCH(UsagePerHour!FC$4,Sales!$D$3:$ABF$3,0))/FC$2*INDEX(Usage!$D$5:$ABF$11,MATCH(UsagePerHour!$B$4,Usage!$C$5:$C$11,0),MATCH(UsagePerHour!FC$4,Usage!$D$3:$ABF$3,0)),"")</f>
        <v>48.721895844254441</v>
      </c>
      <c r="FD14" s="6">
        <f>IFERROR(INDEX(Sales!$D$5:$ABF$18,MATCH(UsagePerHour!$B14,Sales!$C$5:$C$18,0),MATCH(UsagePerHour!FD$4,Sales!$D$3:$ABF$3,0))/FD$2*INDEX(Usage!$D$5:$ABF$11,MATCH(UsagePerHour!$B$4,Usage!$C$5:$C$11,0),MATCH(UsagePerHour!FD$4,Usage!$D$3:$ABF$3,0)),"")</f>
        <v>29.034128739878433</v>
      </c>
      <c r="FE14" s="6">
        <f>IFERROR(INDEX(Sales!$D$5:$ABF$18,MATCH(UsagePerHour!$B14,Sales!$C$5:$C$18,0),MATCH(UsagePerHour!FE$4,Sales!$D$3:$ABF$3,0))/FE$2*INDEX(Usage!$D$5:$ABF$11,MATCH(UsagePerHour!$B$4,Usage!$C$5:$C$11,0),MATCH(UsagePerHour!FE$4,Usage!$D$3:$ABF$3,0)),"")</f>
        <v>47.798273334419285</v>
      </c>
      <c r="FF14" s="6">
        <f>IFERROR(INDEX(Sales!$D$5:$ABF$18,MATCH(UsagePerHour!$B14,Sales!$C$5:$C$18,0),MATCH(UsagePerHour!FF$4,Sales!$D$3:$ABF$3,0))/FF$2*INDEX(Usage!$D$5:$ABF$11,MATCH(UsagePerHour!$B$4,Usage!$C$5:$C$11,0),MATCH(UsagePerHour!FF$4,Usage!$D$3:$ABF$3,0)),"")</f>
        <v>37.492683568445628</v>
      </c>
      <c r="FG14" s="6">
        <f>IFERROR(INDEX(Sales!$D$5:$ABF$18,MATCH(UsagePerHour!$B14,Sales!$C$5:$C$18,0),MATCH(UsagePerHour!FG$4,Sales!$D$3:$ABF$3,0))/FG$2*INDEX(Usage!$D$5:$ABF$11,MATCH(UsagePerHour!$B$4,Usage!$C$5:$C$11,0),MATCH(UsagePerHour!FG$4,Usage!$D$3:$ABF$3,0)),"")</f>
        <v>178.63979364103889</v>
      </c>
      <c r="FH14" s="6">
        <f>IFERROR(INDEX(Sales!$D$5:$ABF$18,MATCH(UsagePerHour!$B14,Sales!$C$5:$C$18,0),MATCH(UsagePerHour!FH$4,Sales!$D$3:$ABF$3,0))/FH$2*INDEX(Usage!$D$5:$ABF$11,MATCH(UsagePerHour!$B$4,Usage!$C$5:$C$11,0),MATCH(UsagePerHour!FH$4,Usage!$D$3:$ABF$3,0)),"")</f>
        <v>26.623225035614173</v>
      </c>
      <c r="FI14" s="6">
        <f>IFERROR(INDEX(Sales!$D$5:$ABF$18,MATCH(UsagePerHour!$B14,Sales!$C$5:$C$18,0),MATCH(UsagePerHour!FI$4,Sales!$D$3:$ABF$3,0))/FI$2*INDEX(Usage!$D$5:$ABF$11,MATCH(UsagePerHour!$B$4,Usage!$C$5:$C$11,0),MATCH(UsagePerHour!FI$4,Usage!$D$3:$ABF$3,0)),"")</f>
        <v>53.209400197727042</v>
      </c>
      <c r="FJ14" s="6">
        <f>IFERROR(INDEX(Sales!$D$5:$ABF$18,MATCH(UsagePerHour!$B14,Sales!$C$5:$C$18,0),MATCH(UsagePerHour!FJ$4,Sales!$D$3:$ABF$3,0))/FJ$2*INDEX(Usage!$D$5:$ABF$11,MATCH(UsagePerHour!$B$4,Usage!$C$5:$C$11,0),MATCH(UsagePerHour!FJ$4,Usage!$D$3:$ABF$3,0)),"")</f>
        <v>30.494053524258039</v>
      </c>
      <c r="FK14" s="6">
        <f>IFERROR(INDEX(Sales!$D$5:$ABF$18,MATCH(UsagePerHour!$B14,Sales!$C$5:$C$18,0),MATCH(UsagePerHour!FK$4,Sales!$D$3:$ABF$3,0))/FK$2*INDEX(Usage!$D$5:$ABF$11,MATCH(UsagePerHour!$B$4,Usage!$C$5:$C$11,0),MATCH(UsagePerHour!FK$4,Usage!$D$3:$ABF$3,0)),"")</f>
        <v>121.67287983742325</v>
      </c>
      <c r="FL14" s="6">
        <f>IFERROR(INDEX(Sales!$D$5:$ABF$18,MATCH(UsagePerHour!$B14,Sales!$C$5:$C$18,0),MATCH(UsagePerHour!FL$4,Sales!$D$3:$ABF$3,0))/FL$2*INDEX(Usage!$D$5:$ABF$11,MATCH(UsagePerHour!$B$4,Usage!$C$5:$C$11,0),MATCH(UsagePerHour!FL$4,Usage!$D$3:$ABF$3,0)),"")</f>
        <v>51.040316639897597</v>
      </c>
      <c r="FM14" s="6">
        <f>IFERROR(INDEX(Sales!$D$5:$ABF$18,MATCH(UsagePerHour!$B14,Sales!$C$5:$C$18,0),MATCH(UsagePerHour!FM$4,Sales!$D$3:$ABF$3,0))/FM$2*INDEX(Usage!$D$5:$ABF$11,MATCH(UsagePerHour!$B$4,Usage!$C$5:$C$11,0),MATCH(UsagePerHour!FM$4,Usage!$D$3:$ABF$3,0)),"")</f>
        <v>65.947578155101525</v>
      </c>
      <c r="FN14" s="6">
        <f>IFERROR(INDEX(Sales!$D$5:$ABF$18,MATCH(UsagePerHour!$B14,Sales!$C$5:$C$18,0),MATCH(UsagePerHour!FN$4,Sales!$D$3:$ABF$3,0))/FN$2*INDEX(Usage!$D$5:$ABF$11,MATCH(UsagePerHour!$B$4,Usage!$C$5:$C$11,0),MATCH(UsagePerHour!FN$4,Usage!$D$3:$ABF$3,0)),"")</f>
        <v>460.29333885257614</v>
      </c>
      <c r="FO14" s="6">
        <f>IFERROR(INDEX(Sales!$D$5:$ABF$18,MATCH(UsagePerHour!$B14,Sales!$C$5:$C$18,0),MATCH(UsagePerHour!FO$4,Sales!$D$3:$ABF$3,0))/FO$2*INDEX(Usage!$D$5:$ABF$11,MATCH(UsagePerHour!$B$4,Usage!$C$5:$C$11,0),MATCH(UsagePerHour!FO$4,Usage!$D$3:$ABF$3,0)),"")</f>
        <v>40.15515734265734</v>
      </c>
      <c r="FP14" s="6">
        <f>IFERROR(INDEX(Sales!$D$5:$ABF$18,MATCH(UsagePerHour!$B14,Sales!$C$5:$C$18,0),MATCH(UsagePerHour!FP$4,Sales!$D$3:$ABF$3,0))/FP$2*INDEX(Usage!$D$5:$ABF$11,MATCH(UsagePerHour!$B$4,Usage!$C$5:$C$11,0),MATCH(UsagePerHour!FP$4,Usage!$D$3:$ABF$3,0)),"")</f>
        <v>65.30583715400445</v>
      </c>
      <c r="FQ14" s="6">
        <f>IFERROR(INDEX(Sales!$D$5:$ABF$18,MATCH(UsagePerHour!$B14,Sales!$C$5:$C$18,0),MATCH(UsagePerHour!FQ$4,Sales!$D$3:$ABF$3,0))/FQ$2*INDEX(Usage!$D$5:$ABF$11,MATCH(UsagePerHour!$B$4,Usage!$C$5:$C$11,0),MATCH(UsagePerHour!FQ$4,Usage!$D$3:$ABF$3,0)),"")</f>
        <v>62.521472641114613</v>
      </c>
      <c r="FR14" s="6">
        <f>IFERROR(INDEX(Sales!$D$5:$ABF$18,MATCH(UsagePerHour!$B14,Sales!$C$5:$C$18,0),MATCH(UsagePerHour!FR$4,Sales!$D$3:$ABF$3,0))/FR$2*INDEX(Usage!$D$5:$ABF$11,MATCH(UsagePerHour!$B$4,Usage!$C$5:$C$11,0),MATCH(UsagePerHour!FR$4,Usage!$D$3:$ABF$3,0)),"")</f>
        <v>79.240465059055111</v>
      </c>
      <c r="FS14" s="6">
        <f>IFERROR(INDEX(Sales!$D$5:$ABF$18,MATCH(UsagePerHour!$B14,Sales!$C$5:$C$18,0),MATCH(UsagePerHour!FS$4,Sales!$D$3:$ABF$3,0))/FS$2*INDEX(Usage!$D$5:$ABF$11,MATCH(UsagePerHour!$B$4,Usage!$C$5:$C$11,0),MATCH(UsagePerHour!FS$4,Usage!$D$3:$ABF$3,0)),"")</f>
        <v>55.880575539568341</v>
      </c>
      <c r="FT14" s="6">
        <f>IFERROR(INDEX(Sales!$D$5:$ABF$18,MATCH(UsagePerHour!$B14,Sales!$C$5:$C$18,0),MATCH(UsagePerHour!FT$4,Sales!$D$3:$ABF$3,0))/FT$2*INDEX(Usage!$D$5:$ABF$11,MATCH(UsagePerHour!$B$4,Usage!$C$5:$C$11,0),MATCH(UsagePerHour!FT$4,Usage!$D$3:$ABF$3,0)),"")</f>
        <v>51.466385570391196</v>
      </c>
      <c r="FU14" s="6">
        <f>IFERROR(INDEX(Sales!$D$5:$ABF$18,MATCH(UsagePerHour!$B14,Sales!$C$5:$C$18,0),MATCH(UsagePerHour!FU$4,Sales!$D$3:$ABF$3,0))/FU$2*INDEX(Usage!$D$5:$ABF$11,MATCH(UsagePerHour!$B$4,Usage!$C$5:$C$11,0),MATCH(UsagePerHour!FU$4,Usage!$D$3:$ABF$3,0)),"")</f>
        <v>392.78958309944994</v>
      </c>
      <c r="FV14" s="6">
        <f>IFERROR(INDEX(Sales!$D$5:$ABF$18,MATCH(UsagePerHour!$B14,Sales!$C$5:$C$18,0),MATCH(UsagePerHour!FV$4,Sales!$D$3:$ABF$3,0))/FV$2*INDEX(Usage!$D$5:$ABF$11,MATCH(UsagePerHour!$B$4,Usage!$C$5:$C$11,0),MATCH(UsagePerHour!FV$4,Usage!$D$3:$ABF$3,0)),"")</f>
        <v>40.493705887672107</v>
      </c>
      <c r="FW14" s="6">
        <f>IFERROR(INDEX(Sales!$D$5:$ABF$18,MATCH(UsagePerHour!$B14,Sales!$C$5:$C$18,0),MATCH(UsagePerHour!FW$4,Sales!$D$3:$ABF$3,0))/FW$2*INDEX(Usage!$D$5:$ABF$11,MATCH(UsagePerHour!$B$4,Usage!$C$5:$C$11,0),MATCH(UsagePerHour!FW$4,Usage!$D$3:$ABF$3,0)),"")</f>
        <v>100.87472874989909</v>
      </c>
      <c r="FX14" s="6">
        <f>IFERROR(INDEX(Sales!$D$5:$ABF$18,MATCH(UsagePerHour!$B14,Sales!$C$5:$C$18,0),MATCH(UsagePerHour!FX$4,Sales!$D$3:$ABF$3,0))/FX$2*INDEX(Usage!$D$5:$ABF$11,MATCH(UsagePerHour!$B$4,Usage!$C$5:$C$11,0),MATCH(UsagePerHour!FX$4,Usage!$D$3:$ABF$3,0)),"")</f>
        <v>61.436171616000848</v>
      </c>
      <c r="FY14" s="6">
        <f>IFERROR(INDEX(Sales!$D$5:$ABF$18,MATCH(UsagePerHour!$B14,Sales!$C$5:$C$18,0),MATCH(UsagePerHour!FY$4,Sales!$D$3:$ABF$3,0))/FY$2*INDEX(Usage!$D$5:$ABF$11,MATCH(UsagePerHour!$B$4,Usage!$C$5:$C$11,0),MATCH(UsagePerHour!FY$4,Usage!$D$3:$ABF$3,0)),"")</f>
        <v>92.877311468723576</v>
      </c>
      <c r="FZ14" s="6">
        <f>IFERROR(INDEX(Sales!$D$5:$ABF$18,MATCH(UsagePerHour!$B14,Sales!$C$5:$C$18,0),MATCH(UsagePerHour!FZ$4,Sales!$D$3:$ABF$3,0))/FZ$2*INDEX(Usage!$D$5:$ABF$11,MATCH(UsagePerHour!$B$4,Usage!$C$5:$C$11,0),MATCH(UsagePerHour!FZ$4,Usage!$D$3:$ABF$3,0)),"")</f>
        <v>37.846080139860923</v>
      </c>
      <c r="GA14" s="6">
        <f>IFERROR(INDEX(Sales!$D$5:$ABF$18,MATCH(UsagePerHour!$B14,Sales!$C$5:$C$18,0),MATCH(UsagePerHour!GA$4,Sales!$D$3:$ABF$3,0))/GA$2*INDEX(Usage!$D$5:$ABF$11,MATCH(UsagePerHour!$B$4,Usage!$C$5:$C$11,0),MATCH(UsagePerHour!GA$4,Usage!$D$3:$ABF$3,0)),"")</f>
        <v>75.084080016670143</v>
      </c>
      <c r="GB14" s="6">
        <f>IFERROR(INDEX(Sales!$D$5:$ABF$18,MATCH(UsagePerHour!$B14,Sales!$C$5:$C$18,0),MATCH(UsagePerHour!GB$4,Sales!$D$3:$ABF$3,0))/GB$2*INDEX(Usage!$D$5:$ABF$11,MATCH(UsagePerHour!$B$4,Usage!$C$5:$C$11,0),MATCH(UsagePerHour!GB$4,Usage!$D$3:$ABF$3,0)),"")</f>
        <v>476.46466401049514</v>
      </c>
      <c r="GC14" s="6">
        <f>IFERROR(INDEX(Sales!$D$5:$ABF$18,MATCH(UsagePerHour!$B14,Sales!$C$5:$C$18,0),MATCH(UsagePerHour!GC$4,Sales!$D$3:$ABF$3,0))/GC$2*INDEX(Usage!$D$5:$ABF$11,MATCH(UsagePerHour!$B$4,Usage!$C$5:$C$11,0),MATCH(UsagePerHour!GC$4,Usage!$D$3:$ABF$3,0)),"")</f>
        <v>35.55340138731183</v>
      </c>
      <c r="GD14" s="6">
        <f>IFERROR(INDEX(Sales!$D$5:$ABF$18,MATCH(UsagePerHour!$B14,Sales!$C$5:$C$18,0),MATCH(UsagePerHour!GD$4,Sales!$D$3:$ABF$3,0))/GD$2*INDEX(Usage!$D$5:$ABF$11,MATCH(UsagePerHour!$B$4,Usage!$C$5:$C$11,0),MATCH(UsagePerHour!GD$4,Usage!$D$3:$ABF$3,0)),"")</f>
        <v>60.242032175217005</v>
      </c>
      <c r="GE14" s="6">
        <f>IFERROR(INDEX(Sales!$D$5:$ABF$18,MATCH(UsagePerHour!$B14,Sales!$C$5:$C$18,0),MATCH(UsagePerHour!GE$4,Sales!$D$3:$ABF$3,0))/GE$2*INDEX(Usage!$D$5:$ABF$11,MATCH(UsagePerHour!$B$4,Usage!$C$5:$C$11,0),MATCH(UsagePerHour!GE$4,Usage!$D$3:$ABF$3,0)),"")</f>
        <v>47.007690487458589</v>
      </c>
      <c r="GF14" s="6">
        <f>IFERROR(INDEX(Sales!$D$5:$ABF$18,MATCH(UsagePerHour!$B14,Sales!$C$5:$C$18,0),MATCH(UsagePerHour!GF$4,Sales!$D$3:$ABF$3,0))/GF$2*INDEX(Usage!$D$5:$ABF$11,MATCH(UsagePerHour!$B$4,Usage!$C$5:$C$11,0),MATCH(UsagePerHour!GF$4,Usage!$D$3:$ABF$3,0)),"")</f>
        <v>133.30139783527684</v>
      </c>
      <c r="GG14" s="6">
        <f>IFERROR(INDEX(Sales!$D$5:$ABF$18,MATCH(UsagePerHour!$B14,Sales!$C$5:$C$18,0),MATCH(UsagePerHour!GG$4,Sales!$D$3:$ABF$3,0))/GG$2*INDEX(Usage!$D$5:$ABF$11,MATCH(UsagePerHour!$B$4,Usage!$C$5:$C$11,0),MATCH(UsagePerHour!GG$4,Usage!$D$3:$ABF$3,0)),"")</f>
        <v>53.050855886009373</v>
      </c>
      <c r="GH14" s="6">
        <f>IFERROR(INDEX(Sales!$D$5:$ABF$18,MATCH(UsagePerHour!$B14,Sales!$C$5:$C$18,0),MATCH(UsagePerHour!GH$4,Sales!$D$3:$ABF$3,0))/GH$2*INDEX(Usage!$D$5:$ABF$11,MATCH(UsagePerHour!$B$4,Usage!$C$5:$C$11,0),MATCH(UsagePerHour!GH$4,Usage!$D$3:$ABF$3,0)),"")</f>
        <v>48.676931385923332</v>
      </c>
      <c r="GI14" s="6">
        <f>IFERROR(INDEX(Sales!$D$5:$ABF$18,MATCH(UsagePerHour!$B14,Sales!$C$5:$C$18,0),MATCH(UsagePerHour!GI$4,Sales!$D$3:$ABF$3,0))/GI$2*INDEX(Usage!$D$5:$ABF$11,MATCH(UsagePerHour!$B$4,Usage!$C$5:$C$11,0),MATCH(UsagePerHour!GI$4,Usage!$D$3:$ABF$3,0)),"")</f>
        <v>461.91476175079822</v>
      </c>
      <c r="GJ14" s="6">
        <f>IFERROR(INDEX(Sales!$D$5:$ABF$18,MATCH(UsagePerHour!$B14,Sales!$C$5:$C$18,0),MATCH(UsagePerHour!GJ$4,Sales!$D$3:$ABF$3,0))/GJ$2*INDEX(Usage!$D$5:$ABF$11,MATCH(UsagePerHour!$B$4,Usage!$C$5:$C$11,0),MATCH(UsagePerHour!GJ$4,Usage!$D$3:$ABF$3,0)),"")</f>
        <v>89.56405911231839</v>
      </c>
      <c r="GK14" s="6">
        <f>IFERROR(INDEX(Sales!$D$5:$ABF$18,MATCH(UsagePerHour!$B14,Sales!$C$5:$C$18,0),MATCH(UsagePerHour!GK$4,Sales!$D$3:$ABF$3,0))/GK$2*INDEX(Usage!$D$5:$ABF$11,MATCH(UsagePerHour!$B$4,Usage!$C$5:$C$11,0),MATCH(UsagePerHour!GK$4,Usage!$D$3:$ABF$3,0)),"")</f>
        <v>82.110846071901548</v>
      </c>
      <c r="GL14" s="6">
        <f>IFERROR(INDEX(Sales!$D$5:$ABF$18,MATCH(UsagePerHour!$B14,Sales!$C$5:$C$18,0),MATCH(UsagePerHour!GL$4,Sales!$D$3:$ABF$3,0))/GL$2*INDEX(Usage!$D$5:$ABF$11,MATCH(UsagePerHour!$B$4,Usage!$C$5:$C$11,0),MATCH(UsagePerHour!GL$4,Usage!$D$3:$ABF$3,0)),"")</f>
        <v>75.959378336144084</v>
      </c>
      <c r="GM14" s="6">
        <f>IFERROR(INDEX(Sales!$D$5:$ABF$18,MATCH(UsagePerHour!$B14,Sales!$C$5:$C$18,0),MATCH(UsagePerHour!GM$4,Sales!$D$3:$ABF$3,0))/GM$2*INDEX(Usage!$D$5:$ABF$11,MATCH(UsagePerHour!$B$4,Usage!$C$5:$C$11,0),MATCH(UsagePerHour!GM$4,Usage!$D$3:$ABF$3,0)),"")</f>
        <v>106.33956532850107</v>
      </c>
      <c r="GN14" s="6">
        <f>IFERROR(INDEX(Sales!$D$5:$ABF$18,MATCH(UsagePerHour!$B14,Sales!$C$5:$C$18,0),MATCH(UsagePerHour!GN$4,Sales!$D$3:$ABF$3,0))/GN$2*INDEX(Usage!$D$5:$ABF$11,MATCH(UsagePerHour!$B$4,Usage!$C$5:$C$11,0),MATCH(UsagePerHour!GN$4,Usage!$D$3:$ABF$3,0)),"")</f>
        <v>25.934230777452385</v>
      </c>
      <c r="GO14" s="6">
        <f>IFERROR(INDEX(Sales!$D$5:$ABF$18,MATCH(UsagePerHour!$B14,Sales!$C$5:$C$18,0),MATCH(UsagePerHour!GO$4,Sales!$D$3:$ABF$3,0))/GO$2*INDEX(Usage!$D$5:$ABF$11,MATCH(UsagePerHour!$B$4,Usage!$C$5:$C$11,0),MATCH(UsagePerHour!GO$4,Usage!$D$3:$ABF$3,0)),"")</f>
        <v>59.187751294509681</v>
      </c>
      <c r="GP14" s="6">
        <f>IFERROR(INDEX(Sales!$D$5:$ABF$18,MATCH(UsagePerHour!$B14,Sales!$C$5:$C$18,0),MATCH(UsagePerHour!GP$4,Sales!$D$3:$ABF$3,0))/GP$2*INDEX(Usage!$D$5:$ABF$11,MATCH(UsagePerHour!$B$4,Usage!$C$5:$C$11,0),MATCH(UsagePerHour!GP$4,Usage!$D$3:$ABF$3,0)),"")</f>
        <v>337.97094216002762</v>
      </c>
      <c r="GQ14" s="6">
        <f>IFERROR(INDEX(Sales!$D$5:$ABF$18,MATCH(UsagePerHour!$B14,Sales!$C$5:$C$18,0),MATCH(UsagePerHour!GQ$4,Sales!$D$3:$ABF$3,0))/GQ$2*INDEX(Usage!$D$5:$ABF$11,MATCH(UsagePerHour!$B$4,Usage!$C$5:$C$11,0),MATCH(UsagePerHour!GQ$4,Usage!$D$3:$ABF$3,0)),"")</f>
        <v>32.861752498977026</v>
      </c>
      <c r="GR14" s="6">
        <f>IFERROR(INDEX(Sales!$D$5:$ABF$18,MATCH(UsagePerHour!$B14,Sales!$C$5:$C$18,0),MATCH(UsagePerHour!GR$4,Sales!$D$3:$ABF$3,0))/GR$2*INDEX(Usage!$D$5:$ABF$11,MATCH(UsagePerHour!$B$4,Usage!$C$5:$C$11,0),MATCH(UsagePerHour!GR$4,Usage!$D$3:$ABF$3,0)),"")</f>
        <v>62.881836911105637</v>
      </c>
      <c r="GS14" s="6">
        <f>IFERROR(INDEX(Sales!$D$5:$ABF$18,MATCH(UsagePerHour!$B14,Sales!$C$5:$C$18,0),MATCH(UsagePerHour!GS$4,Sales!$D$3:$ABF$3,0))/GS$2*INDEX(Usage!$D$5:$ABF$11,MATCH(UsagePerHour!$B$4,Usage!$C$5:$C$11,0),MATCH(UsagePerHour!GS$4,Usage!$D$3:$ABF$3,0)),"")</f>
        <v>39.506774028629856</v>
      </c>
      <c r="GT14" s="6">
        <f>IFERROR(INDEX(Sales!$D$5:$ABF$18,MATCH(UsagePerHour!$B14,Sales!$C$5:$C$18,0),MATCH(UsagePerHour!GT$4,Sales!$D$3:$ABF$3,0))/GT$2*INDEX(Usage!$D$5:$ABF$11,MATCH(UsagePerHour!$B$4,Usage!$C$5:$C$11,0),MATCH(UsagePerHour!GT$4,Usage!$D$3:$ABF$3,0)),"")</f>
        <v>77.635047789474669</v>
      </c>
      <c r="GU14" s="6">
        <f>IFERROR(INDEX(Sales!$D$5:$ABF$18,MATCH(UsagePerHour!$B14,Sales!$C$5:$C$18,0),MATCH(UsagePerHour!GU$4,Sales!$D$3:$ABF$3,0))/GU$2*INDEX(Usage!$D$5:$ABF$11,MATCH(UsagePerHour!$B$4,Usage!$C$5:$C$11,0),MATCH(UsagePerHour!GU$4,Usage!$D$3:$ABF$3,0)),"")</f>
        <v>120.49970794021664</v>
      </c>
      <c r="GV14" s="6">
        <f>IFERROR(INDEX(Sales!$D$5:$ABF$18,MATCH(UsagePerHour!$B14,Sales!$C$5:$C$18,0),MATCH(UsagePerHour!GV$4,Sales!$D$3:$ABF$3,0))/GV$2*INDEX(Usage!$D$5:$ABF$11,MATCH(UsagePerHour!$B$4,Usage!$C$5:$C$11,0),MATCH(UsagePerHour!GV$4,Usage!$D$3:$ABF$3,0)),"")</f>
        <v>45.008620087597649</v>
      </c>
      <c r="GW14" s="6">
        <f>IFERROR(INDEX(Sales!$D$5:$ABF$18,MATCH(UsagePerHour!$B14,Sales!$C$5:$C$18,0),MATCH(UsagePerHour!GW$4,Sales!$D$3:$ABF$3,0))/GW$2*INDEX(Usage!$D$5:$ABF$11,MATCH(UsagePerHour!$B$4,Usage!$C$5:$C$11,0),MATCH(UsagePerHour!GW$4,Usage!$D$3:$ABF$3,0)),"")</f>
        <v>531.58802659542289</v>
      </c>
      <c r="GX14" s="6">
        <f>IFERROR(INDEX(Sales!$D$5:$ABF$18,MATCH(UsagePerHour!$B14,Sales!$C$5:$C$18,0),MATCH(UsagePerHour!GX$4,Sales!$D$3:$ABF$3,0))/GX$2*INDEX(Usage!$D$5:$ABF$11,MATCH(UsagePerHour!$B$4,Usage!$C$5:$C$11,0),MATCH(UsagePerHour!GX$4,Usage!$D$3:$ABF$3,0)),"")</f>
        <v>28.636051186268862</v>
      </c>
      <c r="GY14" s="6">
        <f>IFERROR(INDEX(Sales!$D$5:$ABF$18,MATCH(UsagePerHour!$B14,Sales!$C$5:$C$18,0),MATCH(UsagePerHour!GY$4,Sales!$D$3:$ABF$3,0))/GY$2*INDEX(Usage!$D$5:$ABF$11,MATCH(UsagePerHour!$B$4,Usage!$C$5:$C$11,0),MATCH(UsagePerHour!GY$4,Usage!$D$3:$ABF$3,0)),"")</f>
        <v>97.884124558360313</v>
      </c>
      <c r="GZ14" s="6">
        <f>IFERROR(INDEX(Sales!$D$5:$ABF$18,MATCH(UsagePerHour!$B14,Sales!$C$5:$C$18,0),MATCH(UsagePerHour!GZ$4,Sales!$D$3:$ABF$3,0))/GZ$2*INDEX(Usage!$D$5:$ABF$11,MATCH(UsagePerHour!$B$4,Usage!$C$5:$C$11,0),MATCH(UsagePerHour!GZ$4,Usage!$D$3:$ABF$3,0)),"")</f>
        <v>64.843089820359282</v>
      </c>
      <c r="HA14" s="6">
        <f>IFERROR(INDEX(Sales!$D$5:$ABF$18,MATCH(UsagePerHour!$B14,Sales!$C$5:$C$18,0),MATCH(UsagePerHour!HA$4,Sales!$D$3:$ABF$3,0))/HA$2*INDEX(Usage!$D$5:$ABF$11,MATCH(UsagePerHour!$B$4,Usage!$C$5:$C$11,0),MATCH(UsagePerHour!HA$4,Usage!$D$3:$ABF$3,0)),"")</f>
        <v>154.17371051482363</v>
      </c>
      <c r="HB14" s="6">
        <f>IFERROR(INDEX(Sales!$D$5:$ABF$18,MATCH(UsagePerHour!$B14,Sales!$C$5:$C$18,0),MATCH(UsagePerHour!HB$4,Sales!$D$3:$ABF$3,0))/HB$2*INDEX(Usage!$D$5:$ABF$11,MATCH(UsagePerHour!$B$4,Usage!$C$5:$C$11,0),MATCH(UsagePerHour!HB$4,Usage!$D$3:$ABF$3,0)),"")</f>
        <v>103.68549669741594</v>
      </c>
      <c r="HC14" s="6">
        <f>IFERROR(INDEX(Sales!$D$5:$ABF$18,MATCH(UsagePerHour!$B14,Sales!$C$5:$C$18,0),MATCH(UsagePerHour!HC$4,Sales!$D$3:$ABF$3,0))/HC$2*INDEX(Usage!$D$5:$ABF$11,MATCH(UsagePerHour!$B$4,Usage!$C$5:$C$11,0),MATCH(UsagePerHour!HC$4,Usage!$D$3:$ABF$3,0)),"")</f>
        <v>40.594047413535613</v>
      </c>
      <c r="HD14" s="6">
        <f>IFERROR(INDEX(Sales!$D$5:$ABF$18,MATCH(UsagePerHour!$B14,Sales!$C$5:$C$18,0),MATCH(UsagePerHour!HD$4,Sales!$D$3:$ABF$3,0))/HD$2*INDEX(Usage!$D$5:$ABF$11,MATCH(UsagePerHour!$B$4,Usage!$C$5:$C$11,0),MATCH(UsagePerHour!HD$4,Usage!$D$3:$ABF$3,0)),"")</f>
        <v>600.24020006273622</v>
      </c>
      <c r="HE14" s="6">
        <f>IFERROR(INDEX(Sales!$D$5:$ABF$18,MATCH(UsagePerHour!$B14,Sales!$C$5:$C$18,0),MATCH(UsagePerHour!HE$4,Sales!$D$3:$ABF$3,0))/HE$2*INDEX(Usage!$D$5:$ABF$11,MATCH(UsagePerHour!$B$4,Usage!$C$5:$C$11,0),MATCH(UsagePerHour!HE$4,Usage!$D$3:$ABF$3,0)),"")</f>
        <v>71.101986113210231</v>
      </c>
      <c r="HF14" s="6">
        <f>IFERROR(INDEX(Sales!$D$5:$ABF$18,MATCH(UsagePerHour!$B14,Sales!$C$5:$C$18,0),MATCH(UsagePerHour!HF$4,Sales!$D$3:$ABF$3,0))/HF$2*INDEX(Usage!$D$5:$ABF$11,MATCH(UsagePerHour!$B$4,Usage!$C$5:$C$11,0),MATCH(UsagePerHour!HF$4,Usage!$D$3:$ABF$3,0)),"")</f>
        <v>79.799506158236369</v>
      </c>
      <c r="HG14" s="6">
        <f>IFERROR(INDEX(Sales!$D$5:$ABF$18,MATCH(UsagePerHour!$B14,Sales!$C$5:$C$18,0),MATCH(UsagePerHour!HG$4,Sales!$D$3:$ABF$3,0))/HG$2*INDEX(Usage!$D$5:$ABF$11,MATCH(UsagePerHour!$B$4,Usage!$C$5:$C$11,0),MATCH(UsagePerHour!HG$4,Usage!$D$3:$ABF$3,0)),"")</f>
        <v>69.465414895465003</v>
      </c>
      <c r="HH14" s="6">
        <f>IFERROR(INDEX(Sales!$D$5:$ABF$18,MATCH(UsagePerHour!$B14,Sales!$C$5:$C$18,0),MATCH(UsagePerHour!HH$4,Sales!$D$3:$ABF$3,0))/HH$2*INDEX(Usage!$D$5:$ABF$11,MATCH(UsagePerHour!$B$4,Usage!$C$5:$C$11,0),MATCH(UsagePerHour!HH$4,Usage!$D$3:$ABF$3,0)),"")</f>
        <v>165.01191009223604</v>
      </c>
      <c r="HI14" s="6">
        <f>IFERROR(INDEX(Sales!$D$5:$ABF$18,MATCH(UsagePerHour!$B14,Sales!$C$5:$C$18,0),MATCH(UsagePerHour!HI$4,Sales!$D$3:$ABF$3,0))/HI$2*INDEX(Usage!$D$5:$ABF$11,MATCH(UsagePerHour!$B$4,Usage!$C$5:$C$11,0),MATCH(UsagePerHour!HI$4,Usage!$D$3:$ABF$3,0)),"")</f>
        <v>47.343815214483193</v>
      </c>
      <c r="HJ14" s="6">
        <f>IFERROR(INDEX(Sales!$D$5:$ABF$18,MATCH(UsagePerHour!$B14,Sales!$C$5:$C$18,0),MATCH(UsagePerHour!HJ$4,Sales!$D$3:$ABF$3,0))/HJ$2*INDEX(Usage!$D$5:$ABF$11,MATCH(UsagePerHour!$B$4,Usage!$C$5:$C$11,0),MATCH(UsagePerHour!HJ$4,Usage!$D$3:$ABF$3,0)),"")</f>
        <v>31.336727637276699</v>
      </c>
      <c r="HK14" s="6">
        <f>IFERROR(INDEX(Sales!$D$5:$ABF$18,MATCH(UsagePerHour!$B14,Sales!$C$5:$C$18,0),MATCH(UsagePerHour!HK$4,Sales!$D$3:$ABF$3,0))/HK$2*INDEX(Usage!$D$5:$ABF$11,MATCH(UsagePerHour!$B$4,Usage!$C$5:$C$11,0),MATCH(UsagePerHour!HK$4,Usage!$D$3:$ABF$3,0)),"")</f>
        <v>375.10130085889023</v>
      </c>
      <c r="HL14" s="6">
        <f>IFERROR(INDEX(Sales!$D$5:$ABF$18,MATCH(UsagePerHour!$B14,Sales!$C$5:$C$18,0),MATCH(UsagePerHour!HL$4,Sales!$D$3:$ABF$3,0))/HL$2*INDEX(Usage!$D$5:$ABF$11,MATCH(UsagePerHour!$B$4,Usage!$C$5:$C$11,0),MATCH(UsagePerHour!HL$4,Usage!$D$3:$ABF$3,0)),"")</f>
        <v>55.793894661260346</v>
      </c>
      <c r="HM14" s="6">
        <f>IFERROR(INDEX(Sales!$D$5:$ABF$18,MATCH(UsagePerHour!$B14,Sales!$C$5:$C$18,0),MATCH(UsagePerHour!HM$4,Sales!$D$3:$ABF$3,0))/HM$2*INDEX(Usage!$D$5:$ABF$11,MATCH(UsagePerHour!$B$4,Usage!$C$5:$C$11,0),MATCH(UsagePerHour!HM$4,Usage!$D$3:$ABF$3,0)),"")</f>
        <v>67.517220245433151</v>
      </c>
      <c r="HN14" s="6">
        <f>IFERROR(INDEX(Sales!$D$5:$ABF$18,MATCH(UsagePerHour!$B14,Sales!$C$5:$C$18,0),MATCH(UsagePerHour!HN$4,Sales!$D$3:$ABF$3,0))/HN$2*INDEX(Usage!$D$5:$ABF$11,MATCH(UsagePerHour!$B$4,Usage!$C$5:$C$11,0),MATCH(UsagePerHour!HN$4,Usage!$D$3:$ABF$3,0)),"")</f>
        <v>46.311329584269934</v>
      </c>
      <c r="HO14" s="6">
        <f>IFERROR(INDEX(Sales!$D$5:$ABF$18,MATCH(UsagePerHour!$B14,Sales!$C$5:$C$18,0),MATCH(UsagePerHour!HO$4,Sales!$D$3:$ABF$3,0))/HO$2*INDEX(Usage!$D$5:$ABF$11,MATCH(UsagePerHour!$B$4,Usage!$C$5:$C$11,0),MATCH(UsagePerHour!HO$4,Usage!$D$3:$ABF$3,0)),"")</f>
        <v>101.62792625963904</v>
      </c>
      <c r="HP14" s="6">
        <f>IFERROR(INDEX(Sales!$D$5:$ABF$18,MATCH(UsagePerHour!$B14,Sales!$C$5:$C$18,0),MATCH(UsagePerHour!HP$4,Sales!$D$3:$ABF$3,0))/HP$2*INDEX(Usage!$D$5:$ABF$11,MATCH(UsagePerHour!$B$4,Usage!$C$5:$C$11,0),MATCH(UsagePerHour!HP$4,Usage!$D$3:$ABF$3,0)),"")</f>
        <v>29.663237876480331</v>
      </c>
      <c r="HQ14" s="6">
        <f>IFERROR(INDEX(Sales!$D$5:$ABF$18,MATCH(UsagePerHour!$B14,Sales!$C$5:$C$18,0),MATCH(UsagePerHour!HQ$4,Sales!$D$3:$ABF$3,0))/HQ$2*INDEX(Usage!$D$5:$ABF$11,MATCH(UsagePerHour!$B$4,Usage!$C$5:$C$11,0),MATCH(UsagePerHour!HQ$4,Usage!$D$3:$ABF$3,0)),"")</f>
        <v>50.492929327918112</v>
      </c>
      <c r="HR14" s="6">
        <f>IFERROR(INDEX(Sales!$D$5:$ABF$18,MATCH(UsagePerHour!$B14,Sales!$C$5:$C$18,0),MATCH(UsagePerHour!HR$4,Sales!$D$3:$ABF$3,0))/HR$2*INDEX(Usage!$D$5:$ABF$11,MATCH(UsagePerHour!$B$4,Usage!$C$5:$C$11,0),MATCH(UsagePerHour!HR$4,Usage!$D$3:$ABF$3,0)),"")</f>
        <v>447.46872708747122</v>
      </c>
      <c r="HS14" s="6">
        <f>IFERROR(INDEX(Sales!$D$5:$ABF$18,MATCH(UsagePerHour!$B14,Sales!$C$5:$C$18,0),MATCH(UsagePerHour!HS$4,Sales!$D$3:$ABF$3,0))/HS$2*INDEX(Usage!$D$5:$ABF$11,MATCH(UsagePerHour!$B$4,Usage!$C$5:$C$11,0),MATCH(UsagePerHour!HS$4,Usage!$D$3:$ABF$3,0)),"")</f>
        <v>97.720413269412461</v>
      </c>
      <c r="HT14" s="6">
        <f>IFERROR(INDEX(Sales!$D$5:$ABF$18,MATCH(UsagePerHour!$B14,Sales!$C$5:$C$18,0),MATCH(UsagePerHour!HT$4,Sales!$D$3:$ABF$3,0))/HT$2*INDEX(Usage!$D$5:$ABF$11,MATCH(UsagePerHour!$B$4,Usage!$C$5:$C$11,0),MATCH(UsagePerHour!HT$4,Usage!$D$3:$ABF$3,0)),"")</f>
        <v>63.022477109382692</v>
      </c>
      <c r="HU14" s="6">
        <f>IFERROR(INDEX(Sales!$D$5:$ABF$18,MATCH(UsagePerHour!$B14,Sales!$C$5:$C$18,0),MATCH(UsagePerHour!HU$4,Sales!$D$3:$ABF$3,0))/HU$2*INDEX(Usage!$D$5:$ABF$11,MATCH(UsagePerHour!$B$4,Usage!$C$5:$C$11,0),MATCH(UsagePerHour!HU$4,Usage!$D$3:$ABF$3,0)),"")</f>
        <v>83.446069085613928</v>
      </c>
      <c r="HV14" s="6">
        <f>IFERROR(INDEX(Sales!$D$5:$ABF$18,MATCH(UsagePerHour!$B14,Sales!$C$5:$C$18,0),MATCH(UsagePerHour!HV$4,Sales!$D$3:$ABF$3,0))/HV$2*INDEX(Usage!$D$5:$ABF$11,MATCH(UsagePerHour!$B$4,Usage!$C$5:$C$11,0),MATCH(UsagePerHour!HV$4,Usage!$D$3:$ABF$3,0)),"")</f>
        <v>169.40894568690095</v>
      </c>
      <c r="HW14" s="6">
        <f>IFERROR(INDEX(Sales!$D$5:$ABF$18,MATCH(UsagePerHour!$B14,Sales!$C$5:$C$18,0),MATCH(UsagePerHour!HW$4,Sales!$D$3:$ABF$3,0))/HW$2*INDEX(Usage!$D$5:$ABF$11,MATCH(UsagePerHour!$B$4,Usage!$C$5:$C$11,0),MATCH(UsagePerHour!HW$4,Usage!$D$3:$ABF$3,0)),"")</f>
        <v>93.211027167605209</v>
      </c>
      <c r="HX14" s="6">
        <f>IFERROR(INDEX(Sales!$D$5:$ABF$18,MATCH(UsagePerHour!$B14,Sales!$C$5:$C$18,0),MATCH(UsagePerHour!HX$4,Sales!$D$3:$ABF$3,0))/HX$2*INDEX(Usage!$D$5:$ABF$11,MATCH(UsagePerHour!$B$4,Usage!$C$5:$C$11,0),MATCH(UsagePerHour!HX$4,Usage!$D$3:$ABF$3,0)),"")</f>
        <v>59.009512562391556</v>
      </c>
      <c r="HY14" s="6">
        <f>IFERROR(INDEX(Sales!$D$5:$ABF$18,MATCH(UsagePerHour!$B14,Sales!$C$5:$C$18,0),MATCH(UsagePerHour!HY$4,Sales!$D$3:$ABF$3,0))/HY$2*INDEX(Usage!$D$5:$ABF$11,MATCH(UsagePerHour!$B$4,Usage!$C$5:$C$11,0),MATCH(UsagePerHour!HY$4,Usage!$D$3:$ABF$3,0)),"")</f>
        <v>584.28558432628881</v>
      </c>
      <c r="HZ14" s="6">
        <f>IFERROR(INDEX(Sales!$D$5:$ABF$18,MATCH(UsagePerHour!$B14,Sales!$C$5:$C$18,0),MATCH(UsagePerHour!HZ$4,Sales!$D$3:$ABF$3,0))/HZ$2*INDEX(Usage!$D$5:$ABF$11,MATCH(UsagePerHour!$B$4,Usage!$C$5:$C$11,0),MATCH(UsagePerHour!HZ$4,Usage!$D$3:$ABF$3,0)),"")</f>
        <v>53.062483762016107</v>
      </c>
      <c r="IA14" s="6">
        <f>IFERROR(INDEX(Sales!$D$5:$ABF$18,MATCH(UsagePerHour!$B14,Sales!$C$5:$C$18,0),MATCH(UsagePerHour!IA$4,Sales!$D$3:$ABF$3,0))/IA$2*INDEX(Usage!$D$5:$ABF$11,MATCH(UsagePerHour!$B$4,Usage!$C$5:$C$11,0),MATCH(UsagePerHour!IA$4,Usage!$D$3:$ABF$3,0)),"")</f>
        <v>61.50852053678949</v>
      </c>
      <c r="IB14" s="6">
        <f>IFERROR(INDEX(Sales!$D$5:$ABF$18,MATCH(UsagePerHour!$B14,Sales!$C$5:$C$18,0),MATCH(UsagePerHour!IB$4,Sales!$D$3:$ABF$3,0))/IB$2*INDEX(Usage!$D$5:$ABF$11,MATCH(UsagePerHour!$B$4,Usage!$C$5:$C$11,0),MATCH(UsagePerHour!IB$4,Usage!$D$3:$ABF$3,0)),"")</f>
        <v>34.018557732582494</v>
      </c>
      <c r="IC14" s="6">
        <f>IFERROR(INDEX(Sales!$D$5:$ABF$18,MATCH(UsagePerHour!$B14,Sales!$C$5:$C$18,0),MATCH(UsagePerHour!IC$4,Sales!$D$3:$ABF$3,0))/IC$2*INDEX(Usage!$D$5:$ABF$11,MATCH(UsagePerHour!$B$4,Usage!$C$5:$C$11,0),MATCH(UsagePerHour!IC$4,Usage!$D$3:$ABF$3,0)),"")</f>
        <v>128.29951663082286</v>
      </c>
      <c r="ID14" s="6">
        <f>IFERROR(INDEX(Sales!$D$5:$ABF$18,MATCH(UsagePerHour!$B14,Sales!$C$5:$C$18,0),MATCH(UsagePerHour!ID$4,Sales!$D$3:$ABF$3,0))/ID$2*INDEX(Usage!$D$5:$ABF$11,MATCH(UsagePerHour!$B$4,Usage!$C$5:$C$11,0),MATCH(UsagePerHour!ID$4,Usage!$D$3:$ABF$3,0)),"")</f>
        <v>49.412862917366503</v>
      </c>
      <c r="IE14" s="6">
        <f>IFERROR(INDEX(Sales!$D$5:$ABF$18,MATCH(UsagePerHour!$B14,Sales!$C$5:$C$18,0),MATCH(UsagePerHour!IE$4,Sales!$D$3:$ABF$3,0))/IE$2*INDEX(Usage!$D$5:$ABF$11,MATCH(UsagePerHour!$B$4,Usage!$C$5:$C$11,0),MATCH(UsagePerHour!IE$4,Usage!$D$3:$ABF$3,0)),"")</f>
        <v>37.834368779781656</v>
      </c>
      <c r="IF14" s="6">
        <f>IFERROR(INDEX(Sales!$D$5:$ABF$18,MATCH(UsagePerHour!$B14,Sales!$C$5:$C$18,0),MATCH(UsagePerHour!IF$4,Sales!$D$3:$ABF$3,0))/IF$2*INDEX(Usage!$D$5:$ABF$11,MATCH(UsagePerHour!$B$4,Usage!$C$5:$C$11,0),MATCH(UsagePerHour!IF$4,Usage!$D$3:$ABF$3,0)),"")</f>
        <v>681.62555680650053</v>
      </c>
      <c r="IG14" s="6">
        <f>IFERROR(INDEX(Sales!$D$5:$ABF$18,MATCH(UsagePerHour!$B14,Sales!$C$5:$C$18,0),MATCH(UsagePerHour!IG$4,Sales!$D$3:$ABF$3,0))/IG$2*INDEX(Usage!$D$5:$ABF$11,MATCH(UsagePerHour!$B$4,Usage!$C$5:$C$11,0),MATCH(UsagePerHour!IG$4,Usage!$D$3:$ABF$3,0)),"")</f>
        <v>64.634263830296504</v>
      </c>
      <c r="IH14" s="6">
        <f>IFERROR(INDEX(Sales!$D$5:$ABF$18,MATCH(UsagePerHour!$B14,Sales!$C$5:$C$18,0),MATCH(UsagePerHour!IH$4,Sales!$D$3:$ABF$3,0))/IH$2*INDEX(Usage!$D$5:$ABF$11,MATCH(UsagePerHour!$B$4,Usage!$C$5:$C$11,0),MATCH(UsagePerHour!IH$4,Usage!$D$3:$ABF$3,0)),"")</f>
        <v>40.085453577901077</v>
      </c>
      <c r="II14" s="6">
        <f>IFERROR(INDEX(Sales!$D$5:$ABF$18,MATCH(UsagePerHour!$B14,Sales!$C$5:$C$18,0),MATCH(UsagePerHour!II$4,Sales!$D$3:$ABF$3,0))/II$2*INDEX(Usage!$D$5:$ABF$11,MATCH(UsagePerHour!$B$4,Usage!$C$5:$C$11,0),MATCH(UsagePerHour!II$4,Usage!$D$3:$ABF$3,0)),"")</f>
        <v>79.796258943052621</v>
      </c>
      <c r="IJ14" s="6">
        <f>IFERROR(INDEX(Sales!$D$5:$ABF$18,MATCH(UsagePerHour!$B14,Sales!$C$5:$C$18,0),MATCH(UsagePerHour!IJ$4,Sales!$D$3:$ABF$3,0))/IJ$2*INDEX(Usage!$D$5:$ABF$11,MATCH(UsagePerHour!$B$4,Usage!$C$5:$C$11,0),MATCH(UsagePerHour!IJ$4,Usage!$D$3:$ABF$3,0)),"")</f>
        <v>131.97523015704834</v>
      </c>
      <c r="IK14" s="6">
        <f>IFERROR(INDEX(Sales!$D$5:$ABF$18,MATCH(UsagePerHour!$B14,Sales!$C$5:$C$18,0),MATCH(UsagePerHour!IK$4,Sales!$D$3:$ABF$3,0))/IK$2*INDEX(Usage!$D$5:$ABF$11,MATCH(UsagePerHour!$B$4,Usage!$C$5:$C$11,0),MATCH(UsagePerHour!IK$4,Usage!$D$3:$ABF$3,0)),"")</f>
        <v>126.60518874901035</v>
      </c>
      <c r="IL14" s="6">
        <f>IFERROR(INDEX(Sales!$D$5:$ABF$18,MATCH(UsagePerHour!$B14,Sales!$C$5:$C$18,0),MATCH(UsagePerHour!IL$4,Sales!$D$3:$ABF$3,0))/IL$2*INDEX(Usage!$D$5:$ABF$11,MATCH(UsagePerHour!$B$4,Usage!$C$5:$C$11,0),MATCH(UsagePerHour!IL$4,Usage!$D$3:$ABF$3,0)),"")</f>
        <v>53.983488443166159</v>
      </c>
      <c r="IM14" s="6">
        <f>IFERROR(INDEX(Sales!$D$5:$ABF$18,MATCH(UsagePerHour!$B14,Sales!$C$5:$C$18,0),MATCH(UsagePerHour!IM$4,Sales!$D$3:$ABF$3,0))/IM$2*INDEX(Usage!$D$5:$ABF$11,MATCH(UsagePerHour!$B$4,Usage!$C$5:$C$11,0),MATCH(UsagePerHour!IM$4,Usage!$D$3:$ABF$3,0)),"")</f>
        <v>438.02450062852017</v>
      </c>
      <c r="IN14" s="6">
        <f>IFERROR(INDEX(Sales!$D$5:$ABF$18,MATCH(UsagePerHour!$B14,Sales!$C$5:$C$18,0),MATCH(UsagePerHour!IN$4,Sales!$D$3:$ABF$3,0))/IN$2*INDEX(Usage!$D$5:$ABF$11,MATCH(UsagePerHour!$B$4,Usage!$C$5:$C$11,0),MATCH(UsagePerHour!IN$4,Usage!$D$3:$ABF$3,0)),"")</f>
        <v>72.569971537001905</v>
      </c>
      <c r="IO14" s="6">
        <f>IFERROR(INDEX(Sales!$D$5:$ABF$18,MATCH(UsagePerHour!$B14,Sales!$C$5:$C$18,0),MATCH(UsagePerHour!IO$4,Sales!$D$3:$ABF$3,0))/IO$2*INDEX(Usage!$D$5:$ABF$11,MATCH(UsagePerHour!$B$4,Usage!$C$5:$C$11,0),MATCH(UsagePerHour!IO$4,Usage!$D$3:$ABF$3,0)),"")</f>
        <v>64.022741051100013</v>
      </c>
      <c r="IP14" s="6">
        <f>IFERROR(INDEX(Sales!$D$5:$ABF$18,MATCH(UsagePerHour!$B14,Sales!$C$5:$C$18,0),MATCH(UsagePerHour!IP$4,Sales!$D$3:$ABF$3,0))/IP$2*INDEX(Usage!$D$5:$ABF$11,MATCH(UsagePerHour!$B$4,Usage!$C$5:$C$11,0),MATCH(UsagePerHour!IP$4,Usage!$D$3:$ABF$3,0)),"")</f>
        <v>63.984864624654449</v>
      </c>
      <c r="IQ14" s="6">
        <f>IFERROR(INDEX(Sales!$D$5:$ABF$18,MATCH(UsagePerHour!$B14,Sales!$C$5:$C$18,0),MATCH(UsagePerHour!IQ$4,Sales!$D$3:$ABF$3,0))/IQ$2*INDEX(Usage!$D$5:$ABF$11,MATCH(UsagePerHour!$B$4,Usage!$C$5:$C$11,0),MATCH(UsagePerHour!IQ$4,Usage!$D$3:$ABF$3,0)),"")</f>
        <v>134.60295985324208</v>
      </c>
      <c r="IR14" s="6">
        <f>IFERROR(INDEX(Sales!$D$5:$ABF$18,MATCH(UsagePerHour!$B14,Sales!$C$5:$C$18,0),MATCH(UsagePerHour!IR$4,Sales!$D$3:$ABF$3,0))/IR$2*INDEX(Usage!$D$5:$ABF$11,MATCH(UsagePerHour!$B$4,Usage!$C$5:$C$11,0),MATCH(UsagePerHour!IR$4,Usage!$D$3:$ABF$3,0)),"")</f>
        <v>46.538069197290064</v>
      </c>
      <c r="IS14" s="6">
        <f>IFERROR(INDEX(Sales!$D$5:$ABF$18,MATCH(UsagePerHour!$B14,Sales!$C$5:$C$18,0),MATCH(UsagePerHour!IS$4,Sales!$D$3:$ABF$3,0))/IS$2*INDEX(Usage!$D$5:$ABF$11,MATCH(UsagePerHour!$B$4,Usage!$C$5:$C$11,0),MATCH(UsagePerHour!IS$4,Usage!$D$3:$ABF$3,0)),"")</f>
        <v>45.328035713266317</v>
      </c>
      <c r="IT14" s="6">
        <f>IFERROR(INDEX(Sales!$D$5:$ABF$18,MATCH(UsagePerHour!$B14,Sales!$C$5:$C$18,0),MATCH(UsagePerHour!IT$4,Sales!$D$3:$ABF$3,0))/IT$2*INDEX(Usage!$D$5:$ABF$11,MATCH(UsagePerHour!$B$4,Usage!$C$5:$C$11,0),MATCH(UsagePerHour!IT$4,Usage!$D$3:$ABF$3,0)),"")</f>
        <v>318.46373301036198</v>
      </c>
      <c r="IU14" s="6">
        <f>IFERROR(INDEX(Sales!$D$5:$ABF$18,MATCH(UsagePerHour!$B14,Sales!$C$5:$C$18,0),MATCH(UsagePerHour!IU$4,Sales!$D$3:$ABF$3,0))/IU$2*INDEX(Usage!$D$5:$ABF$11,MATCH(UsagePerHour!$B$4,Usage!$C$5:$C$11,0),MATCH(UsagePerHour!IU$4,Usage!$D$3:$ABF$3,0)),"")</f>
        <v>28.934725765978534</v>
      </c>
      <c r="IV14" s="6">
        <f>IFERROR(INDEX(Sales!$D$5:$ABF$18,MATCH(UsagePerHour!$B14,Sales!$C$5:$C$18,0),MATCH(UsagePerHour!IV$4,Sales!$D$3:$ABF$3,0))/IV$2*INDEX(Usage!$D$5:$ABF$11,MATCH(UsagePerHour!$B$4,Usage!$C$5:$C$11,0),MATCH(UsagePerHour!IV$4,Usage!$D$3:$ABF$3,0)),"")</f>
        <v>41.793237881130771</v>
      </c>
      <c r="IW14" s="6">
        <f>IFERROR(INDEX(Sales!$D$5:$ABF$18,MATCH(UsagePerHour!$B14,Sales!$C$5:$C$18,0),MATCH(UsagePerHour!IW$4,Sales!$D$3:$ABF$3,0))/IW$2*INDEX(Usage!$D$5:$ABF$11,MATCH(UsagePerHour!$B$4,Usage!$C$5:$C$11,0),MATCH(UsagePerHour!IW$4,Usage!$D$3:$ABF$3,0)),"")</f>
        <v>67.681655391961797</v>
      </c>
      <c r="IX14" s="6">
        <f>IFERROR(INDEX(Sales!$D$5:$ABF$18,MATCH(UsagePerHour!$B14,Sales!$C$5:$C$18,0),MATCH(UsagePerHour!IX$4,Sales!$D$3:$ABF$3,0))/IX$2*INDEX(Usage!$D$5:$ABF$11,MATCH(UsagePerHour!$B$4,Usage!$C$5:$C$11,0),MATCH(UsagePerHour!IX$4,Usage!$D$3:$ABF$3,0)),"")</f>
        <v>147.50482227881739</v>
      </c>
      <c r="IY14" s="6">
        <f>IFERROR(INDEX(Sales!$D$5:$ABF$18,MATCH(UsagePerHour!$B14,Sales!$C$5:$C$18,0),MATCH(UsagePerHour!IY$4,Sales!$D$3:$ABF$3,0))/IY$2*INDEX(Usage!$D$5:$ABF$11,MATCH(UsagePerHour!$B$4,Usage!$C$5:$C$11,0),MATCH(UsagePerHour!IY$4,Usage!$D$3:$ABF$3,0)),"")</f>
        <v>62.958108064979413</v>
      </c>
      <c r="IZ14" s="6">
        <f>IFERROR(INDEX(Sales!$D$5:$ABF$18,MATCH(UsagePerHour!$B14,Sales!$C$5:$C$18,0),MATCH(UsagePerHour!IZ$4,Sales!$D$3:$ABF$3,0))/IZ$2*INDEX(Usage!$D$5:$ABF$11,MATCH(UsagePerHour!$B$4,Usage!$C$5:$C$11,0),MATCH(UsagePerHour!IZ$4,Usage!$D$3:$ABF$3,0)),"")</f>
        <v>43.807903629968507</v>
      </c>
      <c r="JA14" s="6">
        <f>IFERROR(INDEX(Sales!$D$5:$ABF$18,MATCH(UsagePerHour!$B14,Sales!$C$5:$C$18,0),MATCH(UsagePerHour!JA$4,Sales!$D$3:$ABF$3,0))/JA$2*INDEX(Usage!$D$5:$ABF$11,MATCH(UsagePerHour!$B$4,Usage!$C$5:$C$11,0),MATCH(UsagePerHour!JA$4,Usage!$D$3:$ABF$3,0)),"")</f>
        <v>558.94237668161429</v>
      </c>
      <c r="JB14" s="6">
        <f>IFERROR(INDEX(Sales!$D$5:$ABF$18,MATCH(UsagePerHour!$B14,Sales!$C$5:$C$18,0),MATCH(UsagePerHour!JB$4,Sales!$D$3:$ABF$3,0))/JB$2*INDEX(Usage!$D$5:$ABF$11,MATCH(UsagePerHour!$B$4,Usage!$C$5:$C$11,0),MATCH(UsagePerHour!JB$4,Usage!$D$3:$ABF$3,0)),"")</f>
        <v>40.864455402497896</v>
      </c>
      <c r="JC14" s="6">
        <f>IFERROR(INDEX(Sales!$D$5:$ABF$18,MATCH(UsagePerHour!$B14,Sales!$C$5:$C$18,0),MATCH(UsagePerHour!JC$4,Sales!$D$3:$ABF$3,0))/JC$2*INDEX(Usage!$D$5:$ABF$11,MATCH(UsagePerHour!$B$4,Usage!$C$5:$C$11,0),MATCH(UsagePerHour!JC$4,Usage!$D$3:$ABF$3,0)),"")</f>
        <v>61.539064332338342</v>
      </c>
      <c r="JD14" s="6">
        <f>IFERROR(INDEX(Sales!$D$5:$ABF$18,MATCH(UsagePerHour!$B14,Sales!$C$5:$C$18,0),MATCH(UsagePerHour!JD$4,Sales!$D$3:$ABF$3,0))/JD$2*INDEX(Usage!$D$5:$ABF$11,MATCH(UsagePerHour!$B$4,Usage!$C$5:$C$11,0),MATCH(UsagePerHour!JD$4,Usage!$D$3:$ABF$3,0)),"")</f>
        <v>117.33745002276655</v>
      </c>
      <c r="JE14" s="6">
        <f>IFERROR(INDEX(Sales!$D$5:$ABF$18,MATCH(UsagePerHour!$B14,Sales!$C$5:$C$18,0),MATCH(UsagePerHour!JE$4,Sales!$D$3:$ABF$3,0))/JE$2*INDEX(Usage!$D$5:$ABF$11,MATCH(UsagePerHour!$B$4,Usage!$C$5:$C$11,0),MATCH(UsagePerHour!JE$4,Usage!$D$3:$ABF$3,0)),"")</f>
        <v>126.4485682309581</v>
      </c>
      <c r="JF14" s="6">
        <f>IFERROR(INDEX(Sales!$D$5:$ABF$18,MATCH(UsagePerHour!$B14,Sales!$C$5:$C$18,0),MATCH(UsagePerHour!JF$4,Sales!$D$3:$ABF$3,0))/JF$2*INDEX(Usage!$D$5:$ABF$11,MATCH(UsagePerHour!$B$4,Usage!$C$5:$C$11,0),MATCH(UsagePerHour!JF$4,Usage!$D$3:$ABF$3,0)),"")</f>
        <v>33.825646868132857</v>
      </c>
      <c r="JG14" s="6">
        <f>IFERROR(INDEX(Sales!$D$5:$ABF$18,MATCH(UsagePerHour!$B14,Sales!$C$5:$C$18,0),MATCH(UsagePerHour!JG$4,Sales!$D$3:$ABF$3,0))/JG$2*INDEX(Usage!$D$5:$ABF$11,MATCH(UsagePerHour!$B$4,Usage!$C$5:$C$11,0),MATCH(UsagePerHour!JG$4,Usage!$D$3:$ABF$3,0)),"")</f>
        <v>65.240385703102731</v>
      </c>
      <c r="JH14" s="6">
        <f>IFERROR(INDEX(Sales!$D$5:$ABF$18,MATCH(UsagePerHour!$B14,Sales!$C$5:$C$18,0),MATCH(UsagePerHour!JH$4,Sales!$D$3:$ABF$3,0))/JH$2*INDEX(Usage!$D$5:$ABF$11,MATCH(UsagePerHour!$B$4,Usage!$C$5:$C$11,0),MATCH(UsagePerHour!JH$4,Usage!$D$3:$ABF$3,0)),"")</f>
        <v>765.96289957673469</v>
      </c>
      <c r="JI14" s="6">
        <f>IFERROR(INDEX(Sales!$D$5:$ABF$18,MATCH(UsagePerHour!$B14,Sales!$C$5:$C$18,0),MATCH(UsagePerHour!JI$4,Sales!$D$3:$ABF$3,0))/JI$2*INDEX(Usage!$D$5:$ABF$11,MATCH(UsagePerHour!$B$4,Usage!$C$5:$C$11,0),MATCH(UsagePerHour!JI$4,Usage!$D$3:$ABF$3,0)),"")</f>
        <v>54.416769863779805</v>
      </c>
      <c r="JJ14" s="6">
        <f>IFERROR(INDEX(Sales!$D$5:$ABF$18,MATCH(UsagePerHour!$B14,Sales!$C$5:$C$18,0),MATCH(UsagePerHour!JJ$4,Sales!$D$3:$ABF$3,0))/JJ$2*INDEX(Usage!$D$5:$ABF$11,MATCH(UsagePerHour!$B$4,Usage!$C$5:$C$11,0),MATCH(UsagePerHour!JJ$4,Usage!$D$3:$ABF$3,0)),"")</f>
        <v>101.70469021424435</v>
      </c>
      <c r="JK14" s="6">
        <f>IFERROR(INDEX(Sales!$D$5:$ABF$18,MATCH(UsagePerHour!$B14,Sales!$C$5:$C$18,0),MATCH(UsagePerHour!JK$4,Sales!$D$3:$ABF$3,0))/JK$2*INDEX(Usage!$D$5:$ABF$11,MATCH(UsagePerHour!$B$4,Usage!$C$5:$C$11,0),MATCH(UsagePerHour!JK$4,Usage!$D$3:$ABF$3,0)),"")</f>
        <v>38.521482660022365</v>
      </c>
      <c r="JL14" s="6">
        <f>IFERROR(INDEX(Sales!$D$5:$ABF$18,MATCH(UsagePerHour!$B14,Sales!$C$5:$C$18,0),MATCH(UsagePerHour!JL$4,Sales!$D$3:$ABF$3,0))/JL$2*INDEX(Usage!$D$5:$ABF$11,MATCH(UsagePerHour!$B$4,Usage!$C$5:$C$11,0),MATCH(UsagePerHour!JL$4,Usage!$D$3:$ABF$3,0)),"")</f>
        <v>87.995658632578895</v>
      </c>
      <c r="JM14" s="6">
        <f>IFERROR(INDEX(Sales!$D$5:$ABF$18,MATCH(UsagePerHour!$B14,Sales!$C$5:$C$18,0),MATCH(UsagePerHour!JM$4,Sales!$D$3:$ABF$3,0))/JM$2*INDEX(Usage!$D$5:$ABF$11,MATCH(UsagePerHour!$B$4,Usage!$C$5:$C$11,0),MATCH(UsagePerHour!JM$4,Usage!$D$3:$ABF$3,0)),"")</f>
        <v>40.684452774812335</v>
      </c>
      <c r="JN14" s="6">
        <f>IFERROR(INDEX(Sales!$D$5:$ABF$18,MATCH(UsagePerHour!$B14,Sales!$C$5:$C$18,0),MATCH(UsagePerHour!JN$4,Sales!$D$3:$ABF$3,0))/JN$2*INDEX(Usage!$D$5:$ABF$11,MATCH(UsagePerHour!$B$4,Usage!$C$5:$C$11,0),MATCH(UsagePerHour!JN$4,Usage!$D$3:$ABF$3,0)),"")</f>
        <v>61.765289488050463</v>
      </c>
      <c r="JO14" s="6">
        <f>IFERROR(INDEX(Sales!$D$5:$ABF$18,MATCH(UsagePerHour!$B14,Sales!$C$5:$C$18,0),MATCH(UsagePerHour!JO$4,Sales!$D$3:$ABF$3,0))/JO$2*INDEX(Usage!$D$5:$ABF$11,MATCH(UsagePerHour!$B$4,Usage!$C$5:$C$11,0),MATCH(UsagePerHour!JO$4,Usage!$D$3:$ABF$3,0)),"")</f>
        <v>634.97326124945766</v>
      </c>
      <c r="JP14" s="6">
        <f>IFERROR(INDEX(Sales!$D$5:$ABF$18,MATCH(UsagePerHour!$B14,Sales!$C$5:$C$18,0),MATCH(UsagePerHour!JP$4,Sales!$D$3:$ABF$3,0))/JP$2*INDEX(Usage!$D$5:$ABF$11,MATCH(UsagePerHour!$B$4,Usage!$C$5:$C$11,0),MATCH(UsagePerHour!JP$4,Usage!$D$3:$ABF$3,0)),"")</f>
        <v>38.48401120176316</v>
      </c>
      <c r="JQ14" s="6">
        <f>IFERROR(INDEX(Sales!$D$5:$ABF$18,MATCH(UsagePerHour!$B14,Sales!$C$5:$C$18,0),MATCH(UsagePerHour!JQ$4,Sales!$D$3:$ABF$3,0))/JQ$2*INDEX(Usage!$D$5:$ABF$11,MATCH(UsagePerHour!$B$4,Usage!$C$5:$C$11,0),MATCH(UsagePerHour!JQ$4,Usage!$D$3:$ABF$3,0)),"")</f>
        <v>77.675788835526262</v>
      </c>
      <c r="JR14" s="6">
        <f>IFERROR(INDEX(Sales!$D$5:$ABF$18,MATCH(UsagePerHour!$B14,Sales!$C$5:$C$18,0),MATCH(UsagePerHour!JR$4,Sales!$D$3:$ABF$3,0))/JR$2*INDEX(Usage!$D$5:$ABF$11,MATCH(UsagePerHour!$B$4,Usage!$C$5:$C$11,0),MATCH(UsagePerHour!JR$4,Usage!$D$3:$ABF$3,0)),"")</f>
        <v>56.764826023989002</v>
      </c>
      <c r="JS14" s="6">
        <f>IFERROR(INDEX(Sales!$D$5:$ABF$18,MATCH(UsagePerHour!$B14,Sales!$C$5:$C$18,0),MATCH(UsagePerHour!JS$4,Sales!$D$3:$ABF$3,0))/JS$2*INDEX(Usage!$D$5:$ABF$11,MATCH(UsagePerHour!$B$4,Usage!$C$5:$C$11,0),MATCH(UsagePerHour!JS$4,Usage!$D$3:$ABF$3,0)),"")</f>
        <v>107.36356762974404</v>
      </c>
      <c r="JT14" s="6">
        <f>IFERROR(INDEX(Sales!$D$5:$ABF$18,MATCH(UsagePerHour!$B14,Sales!$C$5:$C$18,0),MATCH(UsagePerHour!JT$4,Sales!$D$3:$ABF$3,0))/JT$2*INDEX(Usage!$D$5:$ABF$11,MATCH(UsagePerHour!$B$4,Usage!$C$5:$C$11,0),MATCH(UsagePerHour!JT$4,Usage!$D$3:$ABF$3,0)),"")</f>
        <v>49.781936568622726</v>
      </c>
      <c r="JU14" s="6">
        <f>IFERROR(INDEX(Sales!$D$5:$ABF$18,MATCH(UsagePerHour!$B14,Sales!$C$5:$C$18,0),MATCH(UsagePerHour!JU$4,Sales!$D$3:$ABF$3,0))/JU$2*INDEX(Usage!$D$5:$ABF$11,MATCH(UsagePerHour!$B$4,Usage!$C$5:$C$11,0),MATCH(UsagePerHour!JU$4,Usage!$D$3:$ABF$3,0)),"")</f>
        <v>53.615823394325503</v>
      </c>
      <c r="JV14" s="6">
        <f>IFERROR(INDEX(Sales!$D$5:$ABF$18,MATCH(UsagePerHour!$B14,Sales!$C$5:$C$18,0),MATCH(UsagePerHour!JV$4,Sales!$D$3:$ABF$3,0))/JV$2*INDEX(Usage!$D$5:$ABF$11,MATCH(UsagePerHour!$B$4,Usage!$C$5:$C$11,0),MATCH(UsagePerHour!JV$4,Usage!$D$3:$ABF$3,0)),"")</f>
        <v>698.48509000545494</v>
      </c>
      <c r="JW14" s="6">
        <f>IFERROR(INDEX(Sales!$D$5:$ABF$18,MATCH(UsagePerHour!$B14,Sales!$C$5:$C$18,0),MATCH(UsagePerHour!JW$4,Sales!$D$3:$ABF$3,0))/JW$2*INDEX(Usage!$D$5:$ABF$11,MATCH(UsagePerHour!$B$4,Usage!$C$5:$C$11,0),MATCH(UsagePerHour!JW$4,Usage!$D$3:$ABF$3,0)),"")</f>
        <v>74.594706281195172</v>
      </c>
      <c r="JX14" s="6">
        <f>IFERROR(INDEX(Sales!$D$5:$ABF$18,MATCH(UsagePerHour!$B14,Sales!$C$5:$C$18,0),MATCH(UsagePerHour!JX$4,Sales!$D$3:$ABF$3,0))/JX$2*INDEX(Usage!$D$5:$ABF$11,MATCH(UsagePerHour!$B$4,Usage!$C$5:$C$11,0),MATCH(UsagePerHour!JX$4,Usage!$D$3:$ABF$3,0)),"")</f>
        <v>89.400422725119356</v>
      </c>
      <c r="JY14" s="6">
        <f>IFERROR(INDEX(Sales!$D$5:$ABF$18,MATCH(UsagePerHour!$B14,Sales!$C$5:$C$18,0),MATCH(UsagePerHour!JY$4,Sales!$D$3:$ABF$3,0))/JY$2*INDEX(Usage!$D$5:$ABF$11,MATCH(UsagePerHour!$B$4,Usage!$C$5:$C$11,0),MATCH(UsagePerHour!JY$4,Usage!$D$3:$ABF$3,0)),"")</f>
        <v>55.451892115169777</v>
      </c>
      <c r="JZ14" s="6">
        <f>IFERROR(INDEX(Sales!$D$5:$ABF$18,MATCH(UsagePerHour!$B14,Sales!$C$5:$C$18,0),MATCH(UsagePerHour!JZ$4,Sales!$D$3:$ABF$3,0))/JZ$2*INDEX(Usage!$D$5:$ABF$11,MATCH(UsagePerHour!$B$4,Usage!$C$5:$C$11,0),MATCH(UsagePerHour!JZ$4,Usage!$D$3:$ABF$3,0)),"")</f>
        <v>156.96656682384827</v>
      </c>
      <c r="KA14" s="6">
        <f>IFERROR(INDEX(Sales!$D$5:$ABF$18,MATCH(UsagePerHour!$B14,Sales!$C$5:$C$18,0),MATCH(UsagePerHour!KA$4,Sales!$D$3:$ABF$3,0))/KA$2*INDEX(Usage!$D$5:$ABF$11,MATCH(UsagePerHour!$B$4,Usage!$C$5:$C$11,0),MATCH(UsagePerHour!KA$4,Usage!$D$3:$ABF$3,0)),"")</f>
        <v>65.213392713974628</v>
      </c>
      <c r="KB14" s="6">
        <f>IFERROR(INDEX(Sales!$D$5:$ABF$18,MATCH(UsagePerHour!$B14,Sales!$C$5:$C$18,0),MATCH(UsagePerHour!KB$4,Sales!$D$3:$ABF$3,0))/KB$2*INDEX(Usage!$D$5:$ABF$11,MATCH(UsagePerHour!$B$4,Usage!$C$5:$C$11,0),MATCH(UsagePerHour!KB$4,Usage!$D$3:$ABF$3,0)),"")</f>
        <v>41.394930593280087</v>
      </c>
      <c r="KC14" s="6">
        <f>IFERROR(INDEX(Sales!$D$5:$ABF$18,MATCH(UsagePerHour!$B14,Sales!$C$5:$C$18,0),MATCH(UsagePerHour!KC$4,Sales!$D$3:$ABF$3,0))/KC$2*INDEX(Usage!$D$5:$ABF$11,MATCH(UsagePerHour!$B$4,Usage!$C$5:$C$11,0),MATCH(UsagePerHour!KC$4,Usage!$D$3:$ABF$3,0)),"")</f>
        <v>518.58576779149382</v>
      </c>
      <c r="KD14" s="6">
        <f>IFERROR(INDEX(Sales!$D$5:$ABF$18,MATCH(UsagePerHour!$B14,Sales!$C$5:$C$18,0),MATCH(UsagePerHour!KD$4,Sales!$D$3:$ABF$3,0))/KD$2*INDEX(Usage!$D$5:$ABF$11,MATCH(UsagePerHour!$B$4,Usage!$C$5:$C$11,0),MATCH(UsagePerHour!KD$4,Usage!$D$3:$ABF$3,0)),"")</f>
        <v>60.025763669964128</v>
      </c>
      <c r="KE14" s="6">
        <f>IFERROR(INDEX(Sales!$D$5:$ABF$18,MATCH(UsagePerHour!$B14,Sales!$C$5:$C$18,0),MATCH(UsagePerHour!KE$4,Sales!$D$3:$ABF$3,0))/KE$2*INDEX(Usage!$D$5:$ABF$11,MATCH(UsagePerHour!$B$4,Usage!$C$5:$C$11,0),MATCH(UsagePerHour!KE$4,Usage!$D$3:$ABF$3,0)),"")</f>
        <v>60.175854565237103</v>
      </c>
      <c r="KF14" s="6">
        <f>IFERROR(INDEX(Sales!$D$5:$ABF$18,MATCH(UsagePerHour!$B14,Sales!$C$5:$C$18,0),MATCH(UsagePerHour!KF$4,Sales!$D$3:$ABF$3,0))/KF$2*INDEX(Usage!$D$5:$ABF$11,MATCH(UsagePerHour!$B$4,Usage!$C$5:$C$11,0),MATCH(UsagePerHour!KF$4,Usage!$D$3:$ABF$3,0)),"")</f>
        <v>52.656202017986402</v>
      </c>
      <c r="KG14" s="6">
        <f>IFERROR(INDEX(Sales!$D$5:$ABF$18,MATCH(UsagePerHour!$B14,Sales!$C$5:$C$18,0),MATCH(UsagePerHour!KG$4,Sales!$D$3:$ABF$3,0))/KG$2*INDEX(Usage!$D$5:$ABF$11,MATCH(UsagePerHour!$B$4,Usage!$C$5:$C$11,0),MATCH(UsagePerHour!KG$4,Usage!$D$3:$ABF$3,0)),"")</f>
        <v>61.532937479867996</v>
      </c>
      <c r="KH14" s="6">
        <f>IFERROR(INDEX(Sales!$D$5:$ABF$18,MATCH(UsagePerHour!$B14,Sales!$C$5:$C$18,0),MATCH(UsagePerHour!KH$4,Sales!$D$3:$ABF$3,0))/KH$2*INDEX(Usage!$D$5:$ABF$11,MATCH(UsagePerHour!$B$4,Usage!$C$5:$C$11,0),MATCH(UsagePerHour!KH$4,Usage!$D$3:$ABF$3,0)),"")</f>
        <v>30.559761996236865</v>
      </c>
      <c r="KI14" s="6">
        <f>IFERROR(INDEX(Sales!$D$5:$ABF$18,MATCH(UsagePerHour!$B14,Sales!$C$5:$C$18,0),MATCH(UsagePerHour!KI$4,Sales!$D$3:$ABF$3,0))/KI$2*INDEX(Usage!$D$5:$ABF$11,MATCH(UsagePerHour!$B$4,Usage!$C$5:$C$11,0),MATCH(UsagePerHour!KI$4,Usage!$D$3:$ABF$3,0)),"")</f>
        <v>66.695616280029725</v>
      </c>
      <c r="KJ14" s="6">
        <f>IFERROR(INDEX(Sales!$D$5:$ABF$18,MATCH(UsagePerHour!$B14,Sales!$C$5:$C$18,0),MATCH(UsagePerHour!KJ$4,Sales!$D$3:$ABF$3,0))/KJ$2*INDEX(Usage!$D$5:$ABF$11,MATCH(UsagePerHour!$B$4,Usage!$C$5:$C$11,0),MATCH(UsagePerHour!KJ$4,Usage!$D$3:$ABF$3,0)),"")</f>
        <v>470.06043083226939</v>
      </c>
      <c r="KK14" s="6">
        <f>IFERROR(INDEX(Sales!$D$5:$ABF$18,MATCH(UsagePerHour!$B14,Sales!$C$5:$C$18,0),MATCH(UsagePerHour!KK$4,Sales!$D$3:$ABF$3,0))/KK$2*INDEX(Usage!$D$5:$ABF$11,MATCH(UsagePerHour!$B$4,Usage!$C$5:$C$11,0),MATCH(UsagePerHour!KK$4,Usage!$D$3:$ABF$3,0)),"")</f>
        <v>63.441415713391841</v>
      </c>
      <c r="KL14" s="6">
        <f>IFERROR(INDEX(Sales!$D$5:$ABF$18,MATCH(UsagePerHour!$B14,Sales!$C$5:$C$18,0),MATCH(UsagePerHour!KL$4,Sales!$D$3:$ABF$3,0))/KL$2*INDEX(Usage!$D$5:$ABF$11,MATCH(UsagePerHour!$B$4,Usage!$C$5:$C$11,0),MATCH(UsagePerHour!KL$4,Usage!$D$3:$ABF$3,0)),"")</f>
        <v>52.082093461119207</v>
      </c>
      <c r="KM14" s="6">
        <f>IFERROR(INDEX(Sales!$D$5:$ABF$18,MATCH(UsagePerHour!$B14,Sales!$C$5:$C$18,0),MATCH(UsagePerHour!KM$4,Sales!$D$3:$ABF$3,0))/KM$2*INDEX(Usage!$D$5:$ABF$11,MATCH(UsagePerHour!$B$4,Usage!$C$5:$C$11,0),MATCH(UsagePerHour!KM$4,Usage!$D$3:$ABF$3,0)),"")</f>
        <v>49.741601977233962</v>
      </c>
      <c r="KN14" s="6">
        <f>IFERROR(INDEX(Sales!$D$5:$ABF$18,MATCH(UsagePerHour!$B14,Sales!$C$5:$C$18,0),MATCH(UsagePerHour!KN$4,Sales!$D$3:$ABF$3,0))/KN$2*INDEX(Usage!$D$5:$ABF$11,MATCH(UsagePerHour!$B$4,Usage!$C$5:$C$11,0),MATCH(UsagePerHour!KN$4,Usage!$D$3:$ABF$3,0)),"")</f>
        <v>99.457139132751095</v>
      </c>
      <c r="KO14" s="6">
        <f>IFERROR(INDEX(Sales!$D$5:$ABF$18,MATCH(UsagePerHour!$B14,Sales!$C$5:$C$18,0),MATCH(UsagePerHour!KO$4,Sales!$D$3:$ABF$3,0))/KO$2*INDEX(Usage!$D$5:$ABF$11,MATCH(UsagePerHour!$B$4,Usage!$C$5:$C$11,0),MATCH(UsagePerHour!KO$4,Usage!$D$3:$ABF$3,0)),"")</f>
        <v>45.556780872020823</v>
      </c>
      <c r="KP14" s="6">
        <f>IFERROR(INDEX(Sales!$D$5:$ABF$18,MATCH(UsagePerHour!$B14,Sales!$C$5:$C$18,0),MATCH(UsagePerHour!KP$4,Sales!$D$3:$ABF$3,0))/KP$2*INDEX(Usage!$D$5:$ABF$11,MATCH(UsagePerHour!$B$4,Usage!$C$5:$C$11,0),MATCH(UsagePerHour!KP$4,Usage!$D$3:$ABF$3,0)),"")</f>
        <v>40.408542398502121</v>
      </c>
      <c r="KQ14" s="6">
        <f>IFERROR(INDEX(Sales!$D$5:$ABF$18,MATCH(UsagePerHour!$B14,Sales!$C$5:$C$18,0),MATCH(UsagePerHour!KQ$4,Sales!$D$3:$ABF$3,0))/KQ$2*INDEX(Usage!$D$5:$ABF$11,MATCH(UsagePerHour!$B$4,Usage!$C$5:$C$11,0),MATCH(UsagePerHour!KQ$4,Usage!$D$3:$ABF$3,0)),"")</f>
        <v>487.09954156637662</v>
      </c>
      <c r="KR14" s="6">
        <f>IFERROR(INDEX(Sales!$D$5:$ABF$18,MATCH(UsagePerHour!$B14,Sales!$C$5:$C$18,0),MATCH(UsagePerHour!KR$4,Sales!$D$3:$ABF$3,0))/KR$2*INDEX(Usage!$D$5:$ABF$11,MATCH(UsagePerHour!$B$4,Usage!$C$5:$C$11,0),MATCH(UsagePerHour!KR$4,Usage!$D$3:$ABF$3,0)),"")</f>
        <v>70.953889609893892</v>
      </c>
      <c r="KS14" s="6">
        <f>IFERROR(INDEX(Sales!$D$5:$ABF$18,MATCH(UsagePerHour!$B14,Sales!$C$5:$C$18,0),MATCH(UsagePerHour!KS$4,Sales!$D$3:$ABF$3,0))/KS$2*INDEX(Usage!$D$5:$ABF$11,MATCH(UsagePerHour!$B$4,Usage!$C$5:$C$11,0),MATCH(UsagePerHour!KS$4,Usage!$D$3:$ABF$3,0)),"")</f>
        <v>73.505251430597056</v>
      </c>
      <c r="KT14" s="6">
        <f>IFERROR(INDEX(Sales!$D$5:$ABF$18,MATCH(UsagePerHour!$B14,Sales!$C$5:$C$18,0),MATCH(UsagePerHour!KT$4,Sales!$D$3:$ABF$3,0))/KT$2*INDEX(Usage!$D$5:$ABF$11,MATCH(UsagePerHour!$B$4,Usage!$C$5:$C$11,0),MATCH(UsagePerHour!KT$4,Usage!$D$3:$ABF$3,0)),"")</f>
        <v>81.220685980312425</v>
      </c>
      <c r="KU14" s="6">
        <f>IFERROR(INDEX(Sales!$D$5:$ABF$18,MATCH(UsagePerHour!$B14,Sales!$C$5:$C$18,0),MATCH(UsagePerHour!KU$4,Sales!$D$3:$ABF$3,0))/KU$2*INDEX(Usage!$D$5:$ABF$11,MATCH(UsagePerHour!$B$4,Usage!$C$5:$C$11,0),MATCH(UsagePerHour!KU$4,Usage!$D$3:$ABF$3,0)),"")</f>
        <v>117.2581691999977</v>
      </c>
      <c r="KV14" s="6">
        <f>IFERROR(INDEX(Sales!$D$5:$ABF$18,MATCH(UsagePerHour!$B14,Sales!$C$5:$C$18,0),MATCH(UsagePerHour!KV$4,Sales!$D$3:$ABF$3,0))/KV$2*INDEX(Usage!$D$5:$ABF$11,MATCH(UsagePerHour!$B$4,Usage!$C$5:$C$11,0),MATCH(UsagePerHour!KV$4,Usage!$D$3:$ABF$3,0)),"")</f>
        <v>86.20440330959724</v>
      </c>
      <c r="KW14" s="6">
        <f>IFERROR(INDEX(Sales!$D$5:$ABF$18,MATCH(UsagePerHour!$B14,Sales!$C$5:$C$18,0),MATCH(UsagePerHour!KW$4,Sales!$D$3:$ABF$3,0))/KW$2*INDEX(Usage!$D$5:$ABF$11,MATCH(UsagePerHour!$B$4,Usage!$C$5:$C$11,0),MATCH(UsagePerHour!KW$4,Usage!$D$3:$ABF$3,0)),"")</f>
        <v>58.140704141424173</v>
      </c>
      <c r="KX14" s="6">
        <f>IFERROR(INDEX(Sales!$D$5:$ABF$18,MATCH(UsagePerHour!$B14,Sales!$C$5:$C$18,0),MATCH(UsagePerHour!KX$4,Sales!$D$3:$ABF$3,0))/KX$2*INDEX(Usage!$D$5:$ABF$11,MATCH(UsagePerHour!$B$4,Usage!$C$5:$C$11,0),MATCH(UsagePerHour!KX$4,Usage!$D$3:$ABF$3,0)),"")</f>
        <v>379.68279261554261</v>
      </c>
      <c r="KY14" s="6">
        <f>IFERROR(INDEX(Sales!$D$5:$ABF$18,MATCH(UsagePerHour!$B14,Sales!$C$5:$C$18,0),MATCH(UsagePerHour!KY$4,Sales!$D$3:$ABF$3,0))/KY$2*INDEX(Usage!$D$5:$ABF$11,MATCH(UsagePerHour!$B$4,Usage!$C$5:$C$11,0),MATCH(UsagePerHour!KY$4,Usage!$D$3:$ABF$3,0)),"")</f>
        <v>39.010970585417269</v>
      </c>
      <c r="KZ14" s="6">
        <f>IFERROR(INDEX(Sales!$D$5:$ABF$18,MATCH(UsagePerHour!$B14,Sales!$C$5:$C$18,0),MATCH(UsagePerHour!KZ$4,Sales!$D$3:$ABF$3,0))/KZ$2*INDEX(Usage!$D$5:$ABF$11,MATCH(UsagePerHour!$B$4,Usage!$C$5:$C$11,0),MATCH(UsagePerHour!KZ$4,Usage!$D$3:$ABF$3,0)),"")</f>
        <v>95.247295208655331</v>
      </c>
      <c r="LA14" s="6">
        <f>IFERROR(INDEX(Sales!$D$5:$ABF$18,MATCH(UsagePerHour!$B14,Sales!$C$5:$C$18,0),MATCH(UsagePerHour!LA$4,Sales!$D$3:$ABF$3,0))/LA$2*INDEX(Usage!$D$5:$ABF$11,MATCH(UsagePerHour!$B$4,Usage!$C$5:$C$11,0),MATCH(UsagePerHour!LA$4,Usage!$D$3:$ABF$3,0)),"")</f>
        <v>72.077910111392924</v>
      </c>
      <c r="LB14" s="6">
        <f>IFERROR(INDEX(Sales!$D$5:$ABF$18,MATCH(UsagePerHour!$B14,Sales!$C$5:$C$18,0),MATCH(UsagePerHour!LB$4,Sales!$D$3:$ABF$3,0))/LB$2*INDEX(Usage!$D$5:$ABF$11,MATCH(UsagePerHour!$B$4,Usage!$C$5:$C$11,0),MATCH(UsagePerHour!LB$4,Usage!$D$3:$ABF$3,0)),"")</f>
        <v>95.212587419282272</v>
      </c>
      <c r="LC14" s="6">
        <f>IFERROR(INDEX(Sales!$D$5:$ABF$18,MATCH(UsagePerHour!$B14,Sales!$C$5:$C$18,0),MATCH(UsagePerHour!LC$4,Sales!$D$3:$ABF$3,0))/LC$2*INDEX(Usage!$D$5:$ABF$11,MATCH(UsagePerHour!$B$4,Usage!$C$5:$C$11,0),MATCH(UsagePerHour!LC$4,Usage!$D$3:$ABF$3,0)),"")</f>
        <v>27.369269139951712</v>
      </c>
      <c r="LD14" s="6">
        <f>IFERROR(INDEX(Sales!$D$5:$ABF$18,MATCH(UsagePerHour!$B14,Sales!$C$5:$C$18,0),MATCH(UsagePerHour!LD$4,Sales!$D$3:$ABF$3,0))/LD$2*INDEX(Usage!$D$5:$ABF$11,MATCH(UsagePerHour!$B$4,Usage!$C$5:$C$11,0),MATCH(UsagePerHour!LD$4,Usage!$D$3:$ABF$3,0)),"")</f>
        <v>56.819028439730594</v>
      </c>
      <c r="LE14" s="6">
        <f>IFERROR(INDEX(Sales!$D$5:$ABF$18,MATCH(UsagePerHour!$B14,Sales!$C$5:$C$18,0),MATCH(UsagePerHour!LE$4,Sales!$D$3:$ABF$3,0))/LE$2*INDEX(Usage!$D$5:$ABF$11,MATCH(UsagePerHour!$B$4,Usage!$C$5:$C$11,0),MATCH(UsagePerHour!LE$4,Usage!$D$3:$ABF$3,0)),"")</f>
        <v>269.09882406480591</v>
      </c>
      <c r="LF14" s="6">
        <f>IFERROR(INDEX(Sales!$D$5:$ABF$18,MATCH(UsagePerHour!$B14,Sales!$C$5:$C$18,0),MATCH(UsagePerHour!LF$4,Sales!$D$3:$ABF$3,0))/LF$2*INDEX(Usage!$D$5:$ABF$11,MATCH(UsagePerHour!$B$4,Usage!$C$5:$C$11,0),MATCH(UsagePerHour!LF$4,Usage!$D$3:$ABF$3,0)),"")</f>
        <v>17.165194614750103</v>
      </c>
      <c r="LG14" s="6">
        <f>IFERROR(INDEX(Sales!$D$5:$ABF$18,MATCH(UsagePerHour!$B14,Sales!$C$5:$C$18,0),MATCH(UsagePerHour!LG$4,Sales!$D$3:$ABF$3,0))/LG$2*INDEX(Usage!$D$5:$ABF$11,MATCH(UsagePerHour!$B$4,Usage!$C$5:$C$11,0),MATCH(UsagePerHour!LG$4,Usage!$D$3:$ABF$3,0)),"")</f>
        <v>39.65795639406992</v>
      </c>
      <c r="LH14" s="6">
        <f>IFERROR(INDEX(Sales!$D$5:$ABF$18,MATCH(UsagePerHour!$B14,Sales!$C$5:$C$18,0),MATCH(UsagePerHour!LH$4,Sales!$D$3:$ABF$3,0))/LH$2*INDEX(Usage!$D$5:$ABF$11,MATCH(UsagePerHour!$B$4,Usage!$C$5:$C$11,0),MATCH(UsagePerHour!LH$4,Usage!$D$3:$ABF$3,0)),"")</f>
        <v>62.822017291326354</v>
      </c>
      <c r="LI14" s="6">
        <f>IFERROR(INDEX(Sales!$D$5:$ABF$18,MATCH(UsagePerHour!$B14,Sales!$C$5:$C$18,0),MATCH(UsagePerHour!LI$4,Sales!$D$3:$ABF$3,0))/LI$2*INDEX(Usage!$D$5:$ABF$11,MATCH(UsagePerHour!$B$4,Usage!$C$5:$C$11,0),MATCH(UsagePerHour!LI$4,Usage!$D$3:$ABF$3,0)),"")</f>
        <v>110.49261423035634</v>
      </c>
      <c r="LJ14" s="6">
        <f>IFERROR(INDEX(Sales!$D$5:$ABF$18,MATCH(UsagePerHour!$B14,Sales!$C$5:$C$18,0),MATCH(UsagePerHour!LJ$4,Sales!$D$3:$ABF$3,0))/LJ$2*INDEX(Usage!$D$5:$ABF$11,MATCH(UsagePerHour!$B$4,Usage!$C$5:$C$11,0),MATCH(UsagePerHour!LJ$4,Usage!$D$3:$ABF$3,0)),"")</f>
        <v>27.004565462043889</v>
      </c>
      <c r="LK14" s="6">
        <f>IFERROR(INDEX(Sales!$D$5:$ABF$18,MATCH(UsagePerHour!$B14,Sales!$C$5:$C$18,0),MATCH(UsagePerHour!LK$4,Sales!$D$3:$ABF$3,0))/LK$2*INDEX(Usage!$D$5:$ABF$11,MATCH(UsagePerHour!$B$4,Usage!$C$5:$C$11,0),MATCH(UsagePerHour!LK$4,Usage!$D$3:$ABF$3,0)),"")</f>
        <v>60.148771941401442</v>
      </c>
      <c r="LL14" s="6">
        <f>IFERROR(INDEX(Sales!$D$5:$ABF$18,MATCH(UsagePerHour!$B14,Sales!$C$5:$C$18,0),MATCH(UsagePerHour!LL$4,Sales!$D$3:$ABF$3,0))/LL$2*INDEX(Usage!$D$5:$ABF$11,MATCH(UsagePerHour!$B$4,Usage!$C$5:$C$11,0),MATCH(UsagePerHour!LL$4,Usage!$D$3:$ABF$3,0)),"")</f>
        <v>459.71240540331848</v>
      </c>
      <c r="LM14" s="6">
        <f>IFERROR(INDEX(Sales!$D$5:$ABF$18,MATCH(UsagePerHour!$B14,Sales!$C$5:$C$18,0),MATCH(UsagePerHour!LM$4,Sales!$D$3:$ABF$3,0))/LM$2*INDEX(Usage!$D$5:$ABF$11,MATCH(UsagePerHour!$B$4,Usage!$C$5:$C$11,0),MATCH(UsagePerHour!LM$4,Usage!$D$3:$ABF$3,0)),"")</f>
        <v>45.30020400464312</v>
      </c>
      <c r="LN14" s="6">
        <f>IFERROR(INDEX(Sales!$D$5:$ABF$18,MATCH(UsagePerHour!$B14,Sales!$C$5:$C$18,0),MATCH(UsagePerHour!LN$4,Sales!$D$3:$ABF$3,0))/LN$2*INDEX(Usage!$D$5:$ABF$11,MATCH(UsagePerHour!$B$4,Usage!$C$5:$C$11,0),MATCH(UsagePerHour!LN$4,Usage!$D$3:$ABF$3,0)),"")</f>
        <v>60.95893780839635</v>
      </c>
      <c r="LO14" s="6">
        <f>IFERROR(INDEX(Sales!$D$5:$ABF$18,MATCH(UsagePerHour!$B14,Sales!$C$5:$C$18,0),MATCH(UsagePerHour!LO$4,Sales!$D$3:$ABF$3,0))/LO$2*INDEX(Usage!$D$5:$ABF$11,MATCH(UsagePerHour!$B$4,Usage!$C$5:$C$11,0),MATCH(UsagePerHour!LO$4,Usage!$D$3:$ABF$3,0)),"")</f>
        <v>25.716563577757391</v>
      </c>
      <c r="LP14" s="6">
        <f>IFERROR(INDEX(Sales!$D$5:$ABF$18,MATCH(UsagePerHour!$B14,Sales!$C$5:$C$18,0),MATCH(UsagePerHour!LP$4,Sales!$D$3:$ABF$3,0))/LP$2*INDEX(Usage!$D$5:$ABF$11,MATCH(UsagePerHour!$B$4,Usage!$C$5:$C$11,0),MATCH(UsagePerHour!LP$4,Usage!$D$3:$ABF$3,0)),"")</f>
        <v>796.87029895836781</v>
      </c>
      <c r="LQ14" s="6">
        <f>IFERROR(INDEX(Sales!$D$5:$ABF$18,MATCH(UsagePerHour!$B14,Sales!$C$5:$C$18,0),MATCH(UsagePerHour!LQ$4,Sales!$D$3:$ABF$3,0))/LQ$2*INDEX(Usage!$D$5:$ABF$11,MATCH(UsagePerHour!$B$4,Usage!$C$5:$C$11,0),MATCH(UsagePerHour!LQ$4,Usage!$D$3:$ABF$3,0)),"")</f>
        <v>34.708325055602124</v>
      </c>
      <c r="LR14" s="6">
        <f>IFERROR(INDEX(Sales!$D$5:$ABF$18,MATCH(UsagePerHour!$B14,Sales!$C$5:$C$18,0),MATCH(UsagePerHour!LR$4,Sales!$D$3:$ABF$3,0))/LR$2*INDEX(Usage!$D$5:$ABF$11,MATCH(UsagePerHour!$B$4,Usage!$C$5:$C$11,0),MATCH(UsagePerHour!LR$4,Usage!$D$3:$ABF$3,0)),"")</f>
        <v>53.070048745260877</v>
      </c>
      <c r="LS14" s="6">
        <f>IFERROR(INDEX(Sales!$D$5:$ABF$18,MATCH(UsagePerHour!$B14,Sales!$C$5:$C$18,0),MATCH(UsagePerHour!LS$4,Sales!$D$3:$ABF$3,0))/LS$2*INDEX(Usage!$D$5:$ABF$11,MATCH(UsagePerHour!$B$4,Usage!$C$5:$C$11,0),MATCH(UsagePerHour!LS$4,Usage!$D$3:$ABF$3,0)),"")</f>
        <v>589.12013468312114</v>
      </c>
      <c r="LT14" s="6">
        <f>IFERROR(INDEX(Sales!$D$5:$ABF$18,MATCH(UsagePerHour!$B14,Sales!$C$5:$C$18,0),MATCH(UsagePerHour!LT$4,Sales!$D$3:$ABF$3,0))/LT$2*INDEX(Usage!$D$5:$ABF$11,MATCH(UsagePerHour!$B$4,Usage!$C$5:$C$11,0),MATCH(UsagePerHour!LT$4,Usage!$D$3:$ABF$3,0)),"")</f>
        <v>63.432724684373994</v>
      </c>
      <c r="LU14" s="6">
        <f>IFERROR(INDEX(Sales!$D$5:$ABF$18,MATCH(UsagePerHour!$B14,Sales!$C$5:$C$18,0),MATCH(UsagePerHour!LU$4,Sales!$D$3:$ABF$3,0))/LU$2*INDEX(Usage!$D$5:$ABF$11,MATCH(UsagePerHour!$B$4,Usage!$C$5:$C$11,0),MATCH(UsagePerHour!LU$4,Usage!$D$3:$ABF$3,0)),"")</f>
        <v>55.960569950074706</v>
      </c>
      <c r="LV14" s="6">
        <f>IFERROR(INDEX(Sales!$D$5:$ABF$18,MATCH(UsagePerHour!$B14,Sales!$C$5:$C$18,0),MATCH(UsagePerHour!LV$4,Sales!$D$3:$ABF$3,0))/LV$2*INDEX(Usage!$D$5:$ABF$11,MATCH(UsagePerHour!$B$4,Usage!$C$5:$C$11,0),MATCH(UsagePerHour!LV$4,Usage!$D$3:$ABF$3,0)),"")</f>
        <v>54.556039920159684</v>
      </c>
      <c r="LW14" s="6">
        <f>IFERROR(INDEX(Sales!$D$5:$ABF$18,MATCH(UsagePerHour!$B14,Sales!$C$5:$C$18,0),MATCH(UsagePerHour!LW$4,Sales!$D$3:$ABF$3,0))/LW$2*INDEX(Usage!$D$5:$ABF$11,MATCH(UsagePerHour!$B$4,Usage!$C$5:$C$11,0),MATCH(UsagePerHour!LW$4,Usage!$D$3:$ABF$3,0)),"")</f>
        <v>71.29306613615411</v>
      </c>
      <c r="LX14" s="6">
        <f>IFERROR(INDEX(Sales!$D$5:$ABF$18,MATCH(UsagePerHour!$B14,Sales!$C$5:$C$18,0),MATCH(UsagePerHour!LX$4,Sales!$D$3:$ABF$3,0))/LX$2*INDEX(Usage!$D$5:$ABF$11,MATCH(UsagePerHour!$B$4,Usage!$C$5:$C$11,0),MATCH(UsagePerHour!LX$4,Usage!$D$3:$ABF$3,0)),"")</f>
        <v>53.15882475709018</v>
      </c>
      <c r="LY14" s="6">
        <f>IFERROR(INDEX(Sales!$D$5:$ABF$18,MATCH(UsagePerHour!$B14,Sales!$C$5:$C$18,0),MATCH(UsagePerHour!LY$4,Sales!$D$3:$ABF$3,0))/LY$2*INDEX(Usage!$D$5:$ABF$11,MATCH(UsagePerHour!$B$4,Usage!$C$5:$C$11,0),MATCH(UsagePerHour!LY$4,Usage!$D$3:$ABF$3,0)),"")</f>
        <v>52.132282083221519</v>
      </c>
      <c r="LZ14" s="6">
        <f>IFERROR(INDEX(Sales!$D$5:$ABF$18,MATCH(UsagePerHour!$B14,Sales!$C$5:$C$18,0),MATCH(UsagePerHour!LZ$4,Sales!$D$3:$ABF$3,0))/LZ$2*INDEX(Usage!$D$5:$ABF$11,MATCH(UsagePerHour!$B$4,Usage!$C$5:$C$11,0),MATCH(UsagePerHour!LZ$4,Usage!$D$3:$ABF$3,0)),"")</f>
        <v>477.20984480776599</v>
      </c>
      <c r="MA14" s="6">
        <f>IFERROR(INDEX(Sales!$D$5:$ABF$18,MATCH(UsagePerHour!$B14,Sales!$C$5:$C$18,0),MATCH(UsagePerHour!MA$4,Sales!$D$3:$ABF$3,0))/MA$2*INDEX(Usage!$D$5:$ABF$11,MATCH(UsagePerHour!$B$4,Usage!$C$5:$C$11,0),MATCH(UsagePerHour!MA$4,Usage!$D$3:$ABF$3,0)),"")</f>
        <v>41.263988382300347</v>
      </c>
      <c r="MB14" s="6">
        <f>IFERROR(INDEX(Sales!$D$5:$ABF$18,MATCH(UsagePerHour!$B14,Sales!$C$5:$C$18,0),MATCH(UsagePerHour!MB$4,Sales!$D$3:$ABF$3,0))/MB$2*INDEX(Usage!$D$5:$ABF$11,MATCH(UsagePerHour!$B$4,Usage!$C$5:$C$11,0),MATCH(UsagePerHour!MB$4,Usage!$D$3:$ABF$3,0)),"")</f>
        <v>72.282610987289928</v>
      </c>
      <c r="MC14" s="6">
        <f>IFERROR(INDEX(Sales!$D$5:$ABF$18,MATCH(UsagePerHour!$B14,Sales!$C$5:$C$18,0),MATCH(UsagePerHour!MC$4,Sales!$D$3:$ABF$3,0))/MC$2*INDEX(Usage!$D$5:$ABF$11,MATCH(UsagePerHour!$B$4,Usage!$C$5:$C$11,0),MATCH(UsagePerHour!MC$4,Usage!$D$3:$ABF$3,0)),"")</f>
        <v>14.070411712367548</v>
      </c>
      <c r="MD14" s="6">
        <f>IFERROR(INDEX(Sales!$D$5:$ABF$18,MATCH(UsagePerHour!$B14,Sales!$C$5:$C$18,0),MATCH(UsagePerHour!MD$4,Sales!$D$3:$ABF$3,0))/MD$2*INDEX(Usage!$D$5:$ABF$11,MATCH(UsagePerHour!$B$4,Usage!$C$5:$C$11,0),MATCH(UsagePerHour!MD$4,Usage!$D$3:$ABF$3,0)),"")</f>
        <v>108.79734962873486</v>
      </c>
      <c r="ME14" s="6">
        <f>IFERROR(INDEX(Sales!$D$5:$ABF$18,MATCH(UsagePerHour!$B14,Sales!$C$5:$C$18,0),MATCH(UsagePerHour!ME$4,Sales!$D$3:$ABF$3,0))/ME$2*INDEX(Usage!$D$5:$ABF$11,MATCH(UsagePerHour!$B$4,Usage!$C$5:$C$11,0),MATCH(UsagePerHour!ME$4,Usage!$D$3:$ABF$3,0)),"")</f>
        <v>57.148659165703101</v>
      </c>
      <c r="MF14" s="6">
        <f>IFERROR(INDEX(Sales!$D$5:$ABF$18,MATCH(UsagePerHour!$B14,Sales!$C$5:$C$18,0),MATCH(UsagePerHour!MF$4,Sales!$D$3:$ABF$3,0))/MF$2*INDEX(Usage!$D$5:$ABF$11,MATCH(UsagePerHour!$B$4,Usage!$C$5:$C$11,0),MATCH(UsagePerHour!MF$4,Usage!$D$3:$ABF$3,0)),"")</f>
        <v>45.29450267614375</v>
      </c>
      <c r="MG14" s="6">
        <f>IFERROR(INDEX(Sales!$D$5:$ABF$18,MATCH(UsagePerHour!$B14,Sales!$C$5:$C$18,0),MATCH(UsagePerHour!MG$4,Sales!$D$3:$ABF$3,0))/MG$2*INDEX(Usage!$D$5:$ABF$11,MATCH(UsagePerHour!$B$4,Usage!$C$5:$C$11,0),MATCH(UsagePerHour!MG$4,Usage!$D$3:$ABF$3,0)),"")</f>
        <v>404.8751900276489</v>
      </c>
      <c r="MH14" s="6">
        <f>IFERROR(INDEX(Sales!$D$5:$ABF$18,MATCH(UsagePerHour!$B14,Sales!$C$5:$C$18,0),MATCH(UsagePerHour!MH$4,Sales!$D$3:$ABF$3,0))/MH$2*INDEX(Usage!$D$5:$ABF$11,MATCH(UsagePerHour!$B$4,Usage!$C$5:$C$11,0),MATCH(UsagePerHour!MH$4,Usage!$D$3:$ABF$3,0)),"")</f>
        <v>95.120863138808886</v>
      </c>
      <c r="MI14" s="6">
        <f>IFERROR(INDEX(Sales!$D$5:$ABF$18,MATCH(UsagePerHour!$B14,Sales!$C$5:$C$18,0),MATCH(UsagePerHour!MI$4,Sales!$D$3:$ABF$3,0))/MI$2*INDEX(Usage!$D$5:$ABF$11,MATCH(UsagePerHour!$B$4,Usage!$C$5:$C$11,0),MATCH(UsagePerHour!MI$4,Usage!$D$3:$ABF$3,0)),"")</f>
        <v>81.476809462984235</v>
      </c>
      <c r="MJ14" s="6">
        <f>IFERROR(INDEX(Sales!$D$5:$ABF$18,MATCH(UsagePerHour!$B14,Sales!$C$5:$C$18,0),MATCH(UsagePerHour!MJ$4,Sales!$D$3:$ABF$3,0))/MJ$2*INDEX(Usage!$D$5:$ABF$11,MATCH(UsagePerHour!$B$4,Usage!$C$5:$C$11,0),MATCH(UsagePerHour!MJ$4,Usage!$D$3:$ABF$3,0)),"")</f>
        <v>49.131464284142425</v>
      </c>
      <c r="MK14" s="6">
        <f>IFERROR(INDEX(Sales!$D$5:$ABF$18,MATCH(UsagePerHour!$B14,Sales!$C$5:$C$18,0),MATCH(UsagePerHour!MK$4,Sales!$D$3:$ABF$3,0))/MK$2*INDEX(Usage!$D$5:$ABF$11,MATCH(UsagePerHour!$B$4,Usage!$C$5:$C$11,0),MATCH(UsagePerHour!MK$4,Usage!$D$3:$ABF$3,0)),"")</f>
        <v>131.53424168567588</v>
      </c>
      <c r="ML14" s="6">
        <f>IFERROR(INDEX(Sales!$D$5:$ABF$18,MATCH(UsagePerHour!$B14,Sales!$C$5:$C$18,0),MATCH(UsagePerHour!ML$4,Sales!$D$3:$ABF$3,0))/ML$2*INDEX(Usage!$D$5:$ABF$11,MATCH(UsagePerHour!$B$4,Usage!$C$5:$C$11,0),MATCH(UsagePerHour!ML$4,Usage!$D$3:$ABF$3,0)),"")</f>
        <v>56.151515324957785</v>
      </c>
      <c r="MM14" s="6">
        <f>IFERROR(INDEX(Sales!$D$5:$ABF$18,MATCH(UsagePerHour!$B14,Sales!$C$5:$C$18,0),MATCH(UsagePerHour!MM$4,Sales!$D$3:$ABF$3,0))/MM$2*INDEX(Usage!$D$5:$ABF$11,MATCH(UsagePerHour!$B$4,Usage!$C$5:$C$11,0),MATCH(UsagePerHour!MM$4,Usage!$D$3:$ABF$3,0)),"")</f>
        <v>66.803783996421856</v>
      </c>
      <c r="MN14" s="6">
        <f>IFERROR(INDEX(Sales!$D$5:$ABF$18,MATCH(UsagePerHour!$B14,Sales!$C$5:$C$18,0),MATCH(UsagePerHour!MN$4,Sales!$D$3:$ABF$3,0))/MN$2*INDEX(Usage!$D$5:$ABF$11,MATCH(UsagePerHour!$B$4,Usage!$C$5:$C$11,0),MATCH(UsagePerHour!MN$4,Usage!$D$3:$ABF$3,0)),"")</f>
        <v>197.89269127080868</v>
      </c>
      <c r="MO14" s="6">
        <f>IFERROR(INDEX(Sales!$D$5:$ABF$18,MATCH(UsagePerHour!$B14,Sales!$C$5:$C$18,0),MATCH(UsagePerHour!MO$4,Sales!$D$3:$ABF$3,0))/MO$2*INDEX(Usage!$D$5:$ABF$11,MATCH(UsagePerHour!$B$4,Usage!$C$5:$C$11,0),MATCH(UsagePerHour!MO$4,Usage!$D$3:$ABF$3,0)),"")</f>
        <v>63.432724684373994</v>
      </c>
      <c r="MP14" s="6">
        <f>IFERROR(INDEX(Sales!$D$5:$ABF$18,MATCH(UsagePerHour!$B14,Sales!$C$5:$C$18,0),MATCH(UsagePerHour!MP$4,Sales!$D$3:$ABF$3,0))/MP$2*INDEX(Usage!$D$5:$ABF$11,MATCH(UsagePerHour!$B$4,Usage!$C$5:$C$11,0),MATCH(UsagePerHour!MP$4,Usage!$D$3:$ABF$3,0)),"")</f>
        <v>55.960569950074706</v>
      </c>
      <c r="MQ14" s="6">
        <f>IFERROR(INDEX(Sales!$D$5:$ABF$18,MATCH(UsagePerHour!$B14,Sales!$C$5:$C$18,0),MATCH(UsagePerHour!MQ$4,Sales!$D$3:$ABF$3,0))/MQ$2*INDEX(Usage!$D$5:$ABF$11,MATCH(UsagePerHour!$B$4,Usage!$C$5:$C$11,0),MATCH(UsagePerHour!MQ$4,Usage!$D$3:$ABF$3,0)),"")</f>
        <v>54.556039920159684</v>
      </c>
      <c r="MR14" s="6">
        <f>IFERROR(INDEX(Sales!$D$5:$ABF$18,MATCH(UsagePerHour!$B14,Sales!$C$5:$C$18,0),MATCH(UsagePerHour!MR$4,Sales!$D$3:$ABF$3,0))/MR$2*INDEX(Usage!$D$5:$ABF$11,MATCH(UsagePerHour!$B$4,Usage!$C$5:$C$11,0),MATCH(UsagePerHour!MR$4,Usage!$D$3:$ABF$3,0)),"")</f>
        <v>71.29306613615411</v>
      </c>
      <c r="MS14" s="6">
        <f>IFERROR(INDEX(Sales!$D$5:$ABF$18,MATCH(UsagePerHour!$B14,Sales!$C$5:$C$18,0),MATCH(UsagePerHour!MS$4,Sales!$D$3:$ABF$3,0))/MS$2*INDEX(Usage!$D$5:$ABF$11,MATCH(UsagePerHour!$B$4,Usage!$C$5:$C$11,0),MATCH(UsagePerHour!MS$4,Usage!$D$3:$ABF$3,0)),"")</f>
        <v>46.538069197290064</v>
      </c>
      <c r="MT14" s="6">
        <f>IFERROR(INDEX(Sales!$D$5:$ABF$18,MATCH(UsagePerHour!$B14,Sales!$C$5:$C$18,0),MATCH(UsagePerHour!MT$4,Sales!$D$3:$ABF$3,0))/MT$2*INDEX(Usage!$D$5:$ABF$11,MATCH(UsagePerHour!$B$4,Usage!$C$5:$C$11,0),MATCH(UsagePerHour!MT$4,Usage!$D$3:$ABF$3,0)),"")</f>
        <v>75.671992536465098</v>
      </c>
      <c r="MU14" s="6">
        <f>IFERROR(INDEX(Sales!$D$5:$ABF$18,MATCH(UsagePerHour!$B14,Sales!$C$5:$C$18,0),MATCH(UsagePerHour!MU$4,Sales!$D$3:$ABF$3,0))/MU$2*INDEX(Usage!$D$5:$ABF$11,MATCH(UsagePerHour!$B$4,Usage!$C$5:$C$11,0),MATCH(UsagePerHour!MU$4,Usage!$D$3:$ABF$3,0)),"")</f>
        <v>433.53485723318158</v>
      </c>
      <c r="MV14" s="6">
        <f>IFERROR(INDEX(Sales!$D$5:$ABF$18,MATCH(UsagePerHour!$B14,Sales!$C$5:$C$18,0),MATCH(UsagePerHour!MV$4,Sales!$D$3:$ABF$3,0))/MV$2*INDEX(Usage!$D$5:$ABF$11,MATCH(UsagePerHour!$B$4,Usage!$C$5:$C$11,0),MATCH(UsagePerHour!MV$4,Usage!$D$3:$ABF$3,0)),"")</f>
        <v>81.2517680014695</v>
      </c>
      <c r="MW14" s="6">
        <f>IFERROR(INDEX(Sales!$D$5:$ABF$18,MATCH(UsagePerHour!$B14,Sales!$C$5:$C$18,0),MATCH(UsagePerHour!MW$4,Sales!$D$3:$ABF$3,0))/MW$2*INDEX(Usage!$D$5:$ABF$11,MATCH(UsagePerHour!$B$4,Usage!$C$5:$C$11,0),MATCH(UsagePerHour!MW$4,Usage!$D$3:$ABF$3,0)),"")</f>
        <v>57.291749227233097</v>
      </c>
      <c r="MX14" s="6">
        <f>IFERROR(INDEX(Sales!$D$5:$ABF$18,MATCH(UsagePerHour!$B14,Sales!$C$5:$C$18,0),MATCH(UsagePerHour!MX$4,Sales!$D$3:$ABF$3,0))/MX$2*INDEX(Usage!$D$5:$ABF$11,MATCH(UsagePerHour!$B$4,Usage!$C$5:$C$11,0),MATCH(UsagePerHour!MX$4,Usage!$D$3:$ABF$3,0)),"")</f>
        <v>35.652974279363512</v>
      </c>
      <c r="MY14" s="6">
        <f>IFERROR(INDEX(Sales!$D$5:$ABF$18,MATCH(UsagePerHour!$B14,Sales!$C$5:$C$18,0),MATCH(UsagePerHour!MY$4,Sales!$D$3:$ABF$3,0))/MY$2*INDEX(Usage!$D$5:$ABF$11,MATCH(UsagePerHour!$B$4,Usage!$C$5:$C$11,0),MATCH(UsagePerHour!MY$4,Usage!$D$3:$ABF$3,0)),"")</f>
        <v>83.215317350257067</v>
      </c>
      <c r="MZ14" s="6">
        <f>IFERROR(INDEX(Sales!$D$5:$ABF$18,MATCH(UsagePerHour!$B14,Sales!$C$5:$C$18,0),MATCH(UsagePerHour!MZ$4,Sales!$D$3:$ABF$3,0))/MZ$2*INDEX(Usage!$D$5:$ABF$11,MATCH(UsagePerHour!$B$4,Usage!$C$5:$C$11,0),MATCH(UsagePerHour!MZ$4,Usage!$D$3:$ABF$3,0)),"")</f>
        <v>37.352992019360975</v>
      </c>
      <c r="NA14" s="6">
        <f>IFERROR(INDEX(Sales!$D$5:$ABF$18,MATCH(UsagePerHour!$B14,Sales!$C$5:$C$18,0),MATCH(UsagePerHour!NA$4,Sales!$D$3:$ABF$3,0))/NA$2*INDEX(Usage!$D$5:$ABF$11,MATCH(UsagePerHour!$B$4,Usage!$C$5:$C$11,0),MATCH(UsagePerHour!NA$4,Usage!$D$3:$ABF$3,0)),"")</f>
        <v>70.584962740439778</v>
      </c>
      <c r="NB14" s="6">
        <f>IFERROR(INDEX(Sales!$D$5:$ABF$18,MATCH(UsagePerHour!$B14,Sales!$C$5:$C$18,0),MATCH(UsagePerHour!NB$4,Sales!$D$3:$ABF$3,0))/NB$2*INDEX(Usage!$D$5:$ABF$11,MATCH(UsagePerHour!$B$4,Usage!$C$5:$C$11,0),MATCH(UsagePerHour!NB$4,Usage!$D$3:$ABF$3,0)),"")</f>
        <v>478.56726035092356</v>
      </c>
      <c r="NC14" s="6">
        <f>IFERROR(INDEX(Sales!$D$5:$ABF$18,MATCH(UsagePerHour!$B14,Sales!$C$5:$C$18,0),MATCH(UsagePerHour!NC$4,Sales!$D$3:$ABF$3,0))/NC$2*INDEX(Usage!$D$5:$ABF$11,MATCH(UsagePerHour!$B$4,Usage!$C$5:$C$11,0),MATCH(UsagePerHour!NC$4,Usage!$D$3:$ABF$3,0)),"")</f>
        <v>81.794553490185891</v>
      </c>
      <c r="ND14" s="6">
        <f>IFERROR(INDEX(Sales!$D$5:$ABF$18,MATCH(UsagePerHour!$B14,Sales!$C$5:$C$18,0),MATCH(UsagePerHour!ND$4,Sales!$D$3:$ABF$3,0))/ND$2*INDEX(Usage!$D$5:$ABF$11,MATCH(UsagePerHour!$B$4,Usage!$C$5:$C$11,0),MATCH(UsagePerHour!ND$4,Usage!$D$3:$ABF$3,0)),"")</f>
        <v>94.24801761719381</v>
      </c>
      <c r="NE14" s="6">
        <f>IFERROR(INDEX(Sales!$D$5:$ABF$18,MATCH(UsagePerHour!$B14,Sales!$C$5:$C$18,0),MATCH(UsagePerHour!NE$4,Sales!$D$3:$ABF$3,0))/NE$2*INDEX(Usage!$D$5:$ABF$11,MATCH(UsagePerHour!$B$4,Usage!$C$5:$C$11,0),MATCH(UsagePerHour!NE$4,Usage!$D$3:$ABF$3,0)),"")</f>
        <v>62.726956799616531</v>
      </c>
      <c r="NF14" s="6">
        <f>IFERROR(INDEX(Sales!$D$5:$ABF$18,MATCH(UsagePerHour!$B14,Sales!$C$5:$C$18,0),MATCH(UsagePerHour!NF$4,Sales!$D$3:$ABF$3,0))/NF$2*INDEX(Usage!$D$5:$ABF$11,MATCH(UsagePerHour!$B$4,Usage!$C$5:$C$11,0),MATCH(UsagePerHour!NF$4,Usage!$D$3:$ABF$3,0)),"")</f>
        <v>63.041523340212997</v>
      </c>
      <c r="NG14" s="6">
        <f>IFERROR(INDEX(Sales!$D$5:$ABF$18,MATCH(UsagePerHour!$B14,Sales!$C$5:$C$18,0),MATCH(UsagePerHour!NG$4,Sales!$D$3:$ABF$3,0))/NG$2*INDEX(Usage!$D$5:$ABF$11,MATCH(UsagePerHour!$B$4,Usage!$C$5:$C$11,0),MATCH(UsagePerHour!NG$4,Usage!$D$3:$ABF$3,0)),"")</f>
        <v>31.096356422640731</v>
      </c>
      <c r="NH14" s="6">
        <f>IFERROR(INDEX(Sales!$D$5:$ABF$18,MATCH(UsagePerHour!$B14,Sales!$C$5:$C$18,0),MATCH(UsagePerHour!NH$4,Sales!$D$3:$ABF$3,0))/NH$2*INDEX(Usage!$D$5:$ABF$11,MATCH(UsagePerHour!$B$4,Usage!$C$5:$C$11,0),MATCH(UsagePerHour!NH$4,Usage!$D$3:$ABF$3,0)),"")</f>
        <v>56.119002188020474</v>
      </c>
      <c r="NI14" s="6">
        <f>IFERROR(INDEX(Sales!$D$5:$ABF$18,MATCH(UsagePerHour!$B14,Sales!$C$5:$C$18,0),MATCH(UsagePerHour!NI$4,Sales!$D$3:$ABF$3,0))/NI$2*INDEX(Usage!$D$5:$ABF$11,MATCH(UsagePerHour!$B$4,Usage!$C$5:$C$11,0),MATCH(UsagePerHour!NI$4,Usage!$D$3:$ABF$3,0)),"")</f>
        <v>425.72714893984909</v>
      </c>
      <c r="NJ14" s="6">
        <f>IFERROR(INDEX(Sales!$D$5:$ABF$18,MATCH(UsagePerHour!$B14,Sales!$C$5:$C$18,0),MATCH(UsagePerHour!NJ$4,Sales!$D$3:$ABF$3,0))/NJ$2*INDEX(Usage!$D$5:$ABF$11,MATCH(UsagePerHour!$B$4,Usage!$C$5:$C$11,0),MATCH(UsagePerHour!NJ$4,Usage!$D$3:$ABF$3,0)),"")</f>
        <v>52.856171165007126</v>
      </c>
      <c r="NK14" s="6">
        <f>IFERROR(INDEX(Sales!$D$5:$ABF$18,MATCH(UsagePerHour!$B14,Sales!$C$5:$C$18,0),MATCH(UsagePerHour!NK$4,Sales!$D$3:$ABF$3,0))/NK$2*INDEX(Usage!$D$5:$ABF$11,MATCH(UsagePerHour!$B$4,Usage!$C$5:$C$11,0),MATCH(UsagePerHour!NK$4,Usage!$D$3:$ABF$3,0)),"")</f>
        <v>51.731784983193918</v>
      </c>
      <c r="NL14" s="6">
        <f>IFERROR(INDEX(Sales!$D$5:$ABF$18,MATCH(UsagePerHour!$B14,Sales!$C$5:$C$18,0),MATCH(UsagePerHour!NL$4,Sales!$D$3:$ABF$3,0))/NL$2*INDEX(Usage!$D$5:$ABF$11,MATCH(UsagePerHour!$B$4,Usage!$C$5:$C$11,0),MATCH(UsagePerHour!NL$4,Usage!$D$3:$ABF$3,0)),"")</f>
        <v>34.74945908883133</v>
      </c>
      <c r="NM14" s="6">
        <f>IFERROR(INDEX(Sales!$D$5:$ABF$18,MATCH(UsagePerHour!$B14,Sales!$C$5:$C$18,0),MATCH(UsagePerHour!NM$4,Sales!$D$3:$ABF$3,0))/NM$2*INDEX(Usage!$D$5:$ABF$11,MATCH(UsagePerHour!$B$4,Usage!$C$5:$C$11,0),MATCH(UsagePerHour!NM$4,Usage!$D$3:$ABF$3,0)),"")</f>
        <v>59.5826134092218</v>
      </c>
      <c r="NN14" s="6">
        <f>IFERROR(INDEX(Sales!$D$5:$ABF$18,MATCH(UsagePerHour!$B14,Sales!$C$5:$C$18,0),MATCH(UsagePerHour!NN$4,Sales!$D$3:$ABF$3,0))/NN$2*INDEX(Usage!$D$5:$ABF$11,MATCH(UsagePerHour!$B$4,Usage!$C$5:$C$11,0),MATCH(UsagePerHour!NN$4,Usage!$D$3:$ABF$3,0)),"")</f>
        <v>49.150513172654556</v>
      </c>
      <c r="NO14" s="6">
        <f>IFERROR(INDEX(Sales!$D$5:$ABF$18,MATCH(UsagePerHour!$B14,Sales!$C$5:$C$18,0),MATCH(UsagePerHour!NO$4,Sales!$D$3:$ABF$3,0))/NO$2*INDEX(Usage!$D$5:$ABF$11,MATCH(UsagePerHour!$B$4,Usage!$C$5:$C$11,0),MATCH(UsagePerHour!NO$4,Usage!$D$3:$ABF$3,0)),"")</f>
        <v>27.12290378918108</v>
      </c>
      <c r="NP14" s="6">
        <f>IFERROR(INDEX(Sales!$D$5:$ABF$18,MATCH(UsagePerHour!$B14,Sales!$C$5:$C$18,0),MATCH(UsagePerHour!NP$4,Sales!$D$3:$ABF$3,0))/NP$2*INDEX(Usage!$D$5:$ABF$11,MATCH(UsagePerHour!$B$4,Usage!$C$5:$C$11,0),MATCH(UsagePerHour!NP$4,Usage!$D$3:$ABF$3,0)),"")</f>
        <v>591.21605049076277</v>
      </c>
      <c r="NQ14" s="6">
        <f>IFERROR(INDEX(Sales!$D$5:$ABF$18,MATCH(UsagePerHour!$B14,Sales!$C$5:$C$18,0),MATCH(UsagePerHour!NQ$4,Sales!$D$3:$ABF$3,0))/NQ$2*INDEX(Usage!$D$5:$ABF$11,MATCH(UsagePerHour!$B$4,Usage!$C$5:$C$11,0),MATCH(UsagePerHour!NQ$4,Usage!$D$3:$ABF$3,0)),"")</f>
        <v>35.873603644250686</v>
      </c>
      <c r="NR14" s="6">
        <f>IFERROR(INDEX(Sales!$D$5:$ABF$18,MATCH(UsagePerHour!$B14,Sales!$C$5:$C$18,0),MATCH(UsagePerHour!NR$4,Sales!$D$3:$ABF$3,0))/NR$2*INDEX(Usage!$D$5:$ABF$11,MATCH(UsagePerHour!$B$4,Usage!$C$5:$C$11,0),MATCH(UsagePerHour!NR$4,Usage!$D$3:$ABF$3,0)),"")</f>
        <v>48.226374048243649</v>
      </c>
      <c r="NS14" s="6">
        <f>IFERROR(INDEX(Sales!$D$5:$ABF$18,MATCH(UsagePerHour!$B14,Sales!$C$5:$C$18,0),MATCH(UsagePerHour!NS$4,Sales!$D$3:$ABF$3,0))/NS$2*INDEX(Usage!$D$5:$ABF$11,MATCH(UsagePerHour!$B$4,Usage!$C$5:$C$11,0),MATCH(UsagePerHour!NS$4,Usage!$D$3:$ABF$3,0)),"")</f>
        <v>74.469798657718115</v>
      </c>
      <c r="NT14" s="6">
        <f>IFERROR(INDEX(Sales!$D$5:$ABF$18,MATCH(UsagePerHour!$B14,Sales!$C$5:$C$18,0),MATCH(UsagePerHour!NT$4,Sales!$D$3:$ABF$3,0))/NT$2*INDEX(Usage!$D$5:$ABF$11,MATCH(UsagePerHour!$B$4,Usage!$C$5:$C$11,0),MATCH(UsagePerHour!NT$4,Usage!$D$3:$ABF$3,0)),"")</f>
        <v>81.820028970498583</v>
      </c>
      <c r="NU14" s="6">
        <f>IFERROR(INDEX(Sales!$D$5:$ABF$18,MATCH(UsagePerHour!$B14,Sales!$C$5:$C$18,0),MATCH(UsagePerHour!NU$4,Sales!$D$3:$ABF$3,0))/NU$2*INDEX(Usage!$D$5:$ABF$11,MATCH(UsagePerHour!$B$4,Usage!$C$5:$C$11,0),MATCH(UsagePerHour!NU$4,Usage!$D$3:$ABF$3,0)),"")</f>
        <v>40.927809165097301</v>
      </c>
      <c r="NV14" s="6">
        <f>IFERROR(INDEX(Sales!$D$5:$ABF$18,MATCH(UsagePerHour!$B14,Sales!$C$5:$C$18,0),MATCH(UsagePerHour!NV$4,Sales!$D$3:$ABF$3,0))/NV$2*INDEX(Usage!$D$5:$ABF$11,MATCH(UsagePerHour!$B$4,Usage!$C$5:$C$11,0),MATCH(UsagePerHour!NV$4,Usage!$D$3:$ABF$3,0)),"")</f>
        <v>50.997958623443388</v>
      </c>
      <c r="NW14" s="6">
        <f>IFERROR(INDEX(Sales!$D$5:$ABF$18,MATCH(UsagePerHour!$B14,Sales!$C$5:$C$18,0),MATCH(UsagePerHour!NW$4,Sales!$D$3:$ABF$3,0))/NW$2*INDEX(Usage!$D$5:$ABF$11,MATCH(UsagePerHour!$B$4,Usage!$C$5:$C$11,0),MATCH(UsagePerHour!NW$4,Usage!$D$3:$ABF$3,0)),"")</f>
        <v>300.47964190653704</v>
      </c>
      <c r="NX14" s="6">
        <f>IFERROR(INDEX(Sales!$D$5:$ABF$18,MATCH(UsagePerHour!$B14,Sales!$C$5:$C$18,0),MATCH(UsagePerHour!NX$4,Sales!$D$3:$ABF$3,0))/NX$2*INDEX(Usage!$D$5:$ABF$11,MATCH(UsagePerHour!$B$4,Usage!$C$5:$C$11,0),MATCH(UsagePerHour!NX$4,Usage!$D$3:$ABF$3,0)),"")</f>
        <v>63.717998347556289</v>
      </c>
      <c r="NY14" s="6">
        <f>IFERROR(INDEX(Sales!$D$5:$ABF$18,MATCH(UsagePerHour!$B14,Sales!$C$5:$C$18,0),MATCH(UsagePerHour!NY$4,Sales!$D$3:$ABF$3,0))/NY$2*INDEX(Usage!$D$5:$ABF$11,MATCH(UsagePerHour!$B$4,Usage!$C$5:$C$11,0),MATCH(UsagePerHour!NY$4,Usage!$D$3:$ABF$3,0)),"")</f>
        <v>94.330361540734913</v>
      </c>
      <c r="NZ14" s="6">
        <f>IFERROR(INDEX(Sales!$D$5:$ABF$18,MATCH(UsagePerHour!$B14,Sales!$C$5:$C$18,0),MATCH(UsagePerHour!NZ$4,Sales!$D$3:$ABF$3,0))/NZ$2*INDEX(Usage!$D$5:$ABF$11,MATCH(UsagePerHour!$B$4,Usage!$C$5:$C$11,0),MATCH(UsagePerHour!NZ$4,Usage!$D$3:$ABF$3,0)),"")</f>
        <v>32.725924495849206</v>
      </c>
      <c r="OA14" s="6">
        <f>IFERROR(INDEX(Sales!$D$5:$ABF$18,MATCH(UsagePerHour!$B14,Sales!$C$5:$C$18,0),MATCH(UsagePerHour!OA$4,Sales!$D$3:$ABF$3,0))/OA$2*INDEX(Usage!$D$5:$ABF$11,MATCH(UsagePerHour!$B$4,Usage!$C$5:$C$11,0),MATCH(UsagePerHour!OA$4,Usage!$D$3:$ABF$3,0)),"")</f>
        <v>132.90115504220347</v>
      </c>
      <c r="OB14" s="6">
        <f>IFERROR(INDEX(Sales!$D$5:$ABF$18,MATCH(UsagePerHour!$B14,Sales!$C$5:$C$18,0),MATCH(UsagePerHour!OB$4,Sales!$D$3:$ABF$3,0))/OB$2*INDEX(Usage!$D$5:$ABF$11,MATCH(UsagePerHour!$B$4,Usage!$C$5:$C$11,0),MATCH(UsagePerHour!OB$4,Usage!$D$3:$ABF$3,0)),"")</f>
        <v>59.734418973195993</v>
      </c>
      <c r="OC14" s="6">
        <f>IFERROR(INDEX(Sales!$D$5:$ABF$18,MATCH(UsagePerHour!$B14,Sales!$C$5:$C$18,0),MATCH(UsagePerHour!OC$4,Sales!$D$3:$ABF$3,0))/OC$2*INDEX(Usage!$D$5:$ABF$11,MATCH(UsagePerHour!$B$4,Usage!$C$5:$C$11,0),MATCH(UsagePerHour!OC$4,Usage!$D$3:$ABF$3,0)),"")</f>
        <v>53.99623811112469</v>
      </c>
      <c r="OD14" s="6">
        <f>IFERROR(INDEX(Sales!$D$5:$ABF$18,MATCH(UsagePerHour!$B14,Sales!$C$5:$C$18,0),MATCH(UsagePerHour!OD$4,Sales!$D$3:$ABF$3,0))/OD$2*INDEX(Usage!$D$5:$ABF$11,MATCH(UsagePerHour!$B$4,Usage!$C$5:$C$11,0),MATCH(UsagePerHour!OD$4,Usage!$D$3:$ABF$3,0)),"")</f>
        <v>422.9255021167811</v>
      </c>
      <c r="OE14" s="6">
        <f>IFERROR(INDEX(Sales!$D$5:$ABF$18,MATCH(UsagePerHour!$B14,Sales!$C$5:$C$18,0),MATCH(UsagePerHour!OE$4,Sales!$D$3:$ABF$3,0))/OE$2*INDEX(Usage!$D$5:$ABF$11,MATCH(UsagePerHour!$B$4,Usage!$C$5:$C$11,0),MATCH(UsagePerHour!OE$4,Usage!$D$3:$ABF$3,0)),"")</f>
        <v>48.146482627884239</v>
      </c>
      <c r="OF14" s="6">
        <f>IFERROR(INDEX(Sales!$D$5:$ABF$18,MATCH(UsagePerHour!$B14,Sales!$C$5:$C$18,0),MATCH(UsagePerHour!OF$4,Sales!$D$3:$ABF$3,0))/OF$2*INDEX(Usage!$D$5:$ABF$11,MATCH(UsagePerHour!$B$4,Usage!$C$5:$C$11,0),MATCH(UsagePerHour!OF$4,Usage!$D$3:$ABF$3,0)),"")</f>
        <v>59.638632607941929</v>
      </c>
      <c r="OG14" s="6">
        <f>IFERROR(INDEX(Sales!$D$5:$ABF$18,MATCH(UsagePerHour!$B14,Sales!$C$5:$C$18,0),MATCH(UsagePerHour!OG$4,Sales!$D$3:$ABF$3,0))/OG$2*INDEX(Usage!$D$5:$ABF$11,MATCH(UsagePerHour!$B$4,Usage!$C$5:$C$11,0),MATCH(UsagePerHour!OG$4,Usage!$D$3:$ABF$3,0)),"")</f>
        <v>42.914071829605199</v>
      </c>
      <c r="OH14" s="6">
        <f>IFERROR(INDEX(Sales!$D$5:$ABF$18,MATCH(UsagePerHour!$B14,Sales!$C$5:$C$18,0),MATCH(UsagePerHour!OH$4,Sales!$D$3:$ABF$3,0))/OH$2*INDEX(Usage!$D$5:$ABF$11,MATCH(UsagePerHour!$B$4,Usage!$C$5:$C$11,0),MATCH(UsagePerHour!OH$4,Usage!$D$3:$ABF$3,0)),"")</f>
        <v>98.284117922791594</v>
      </c>
      <c r="OI14" s="6">
        <f>IFERROR(INDEX(Sales!$D$5:$ABF$18,MATCH(UsagePerHour!$B14,Sales!$C$5:$C$18,0),MATCH(UsagePerHour!OI$4,Sales!$D$3:$ABF$3,0))/OI$2*INDEX(Usage!$D$5:$ABF$11,MATCH(UsagePerHour!$B$4,Usage!$C$5:$C$11,0),MATCH(UsagePerHour!OI$4,Usage!$D$3:$ABF$3,0)),"")</f>
        <v>48.710762466824463</v>
      </c>
      <c r="OJ14" s="6">
        <f>IFERROR(INDEX(Sales!$D$5:$ABF$18,MATCH(UsagePerHour!$B14,Sales!$C$5:$C$18,0),MATCH(UsagePerHour!OJ$4,Sales!$D$3:$ABF$3,0))/OJ$2*INDEX(Usage!$D$5:$ABF$11,MATCH(UsagePerHour!$B$4,Usage!$C$5:$C$11,0),MATCH(UsagePerHour!OJ$4,Usage!$D$3:$ABF$3,0)),"")</f>
        <v>57.259230053651265</v>
      </c>
      <c r="OK14" s="6">
        <f>IFERROR(INDEX(Sales!$D$5:$ABF$18,MATCH(UsagePerHour!$B14,Sales!$C$5:$C$18,0),MATCH(UsagePerHour!OK$4,Sales!$D$3:$ABF$3,0))/OK$2*INDEX(Usage!$D$5:$ABF$11,MATCH(UsagePerHour!$B$4,Usage!$C$5:$C$11,0),MATCH(UsagePerHour!OK$4,Usage!$D$3:$ABF$3,0)),"")</f>
        <v>257.17428981142473</v>
      </c>
      <c r="OL14" s="6">
        <f>IFERROR(INDEX(Sales!$D$5:$ABF$18,MATCH(UsagePerHour!$B14,Sales!$C$5:$C$18,0),MATCH(UsagePerHour!OL$4,Sales!$D$3:$ABF$3,0))/OL$2*INDEX(Usage!$D$5:$ABF$11,MATCH(UsagePerHour!$B$4,Usage!$C$5:$C$11,0),MATCH(UsagePerHour!OL$4,Usage!$D$3:$ABF$3,0)),"")</f>
        <v>59.978842197717704</v>
      </c>
      <c r="OM14" s="6">
        <f>IFERROR(INDEX(Sales!$D$5:$ABF$18,MATCH(UsagePerHour!$B14,Sales!$C$5:$C$18,0),MATCH(UsagePerHour!OM$4,Sales!$D$3:$ABF$3,0))/OM$2*INDEX(Usage!$D$5:$ABF$11,MATCH(UsagePerHour!$B$4,Usage!$C$5:$C$11,0),MATCH(UsagePerHour!OM$4,Usage!$D$3:$ABF$3,0)),"")</f>
        <v>40.550936470192234</v>
      </c>
      <c r="ON14" s="6">
        <f>IFERROR(INDEX(Sales!$D$5:$ABF$18,MATCH(UsagePerHour!$B14,Sales!$C$5:$C$18,0),MATCH(UsagePerHour!ON$4,Sales!$D$3:$ABF$3,0))/ON$2*INDEX(Usage!$D$5:$ABF$11,MATCH(UsagePerHour!$B$4,Usage!$C$5:$C$11,0),MATCH(UsagePerHour!ON$4,Usage!$D$3:$ABF$3,0)),"")</f>
        <v>62.41242739045056</v>
      </c>
      <c r="OO14" s="6">
        <f>IFERROR(INDEX(Sales!$D$5:$ABF$18,MATCH(UsagePerHour!$B14,Sales!$C$5:$C$18,0),MATCH(UsagePerHour!OO$4,Sales!$D$3:$ABF$3,0))/OO$2*INDEX(Usage!$D$5:$ABF$11,MATCH(UsagePerHour!$B$4,Usage!$C$5:$C$11,0),MATCH(UsagePerHour!OO$4,Usage!$D$3:$ABF$3,0)),"")</f>
        <v>140.56106816573586</v>
      </c>
      <c r="OP14" s="6">
        <f>IFERROR(INDEX(Sales!$D$5:$ABF$18,MATCH(UsagePerHour!$B14,Sales!$C$5:$C$18,0),MATCH(UsagePerHour!OP$4,Sales!$D$3:$ABF$3,0))/OP$2*INDEX(Usage!$D$5:$ABF$11,MATCH(UsagePerHour!$B$4,Usage!$C$5:$C$11,0),MATCH(UsagePerHour!OP$4,Usage!$D$3:$ABF$3,0)),"")</f>
        <v>41.251735732918625</v>
      </c>
      <c r="OQ14" s="6">
        <f>IFERROR(INDEX(Sales!$D$5:$ABF$18,MATCH(UsagePerHour!$B14,Sales!$C$5:$C$18,0),MATCH(UsagePerHour!OQ$4,Sales!$D$3:$ABF$3,0))/OQ$2*INDEX(Usage!$D$5:$ABF$11,MATCH(UsagePerHour!$B$4,Usage!$C$5:$C$11,0),MATCH(UsagePerHour!OQ$4,Usage!$D$3:$ABF$3,0)),"")</f>
        <v>47.280858476488149</v>
      </c>
      <c r="OR14" s="6">
        <f>IFERROR(INDEX(Sales!$D$5:$ABF$18,MATCH(UsagePerHour!$B14,Sales!$C$5:$C$18,0),MATCH(UsagePerHour!OR$4,Sales!$D$3:$ABF$3,0))/OR$2*INDEX(Usage!$D$5:$ABF$11,MATCH(UsagePerHour!$B$4,Usage!$C$5:$C$11,0),MATCH(UsagePerHour!OR$4,Usage!$D$3:$ABF$3,0)),"")</f>
        <v>378.14808969244712</v>
      </c>
      <c r="OS14" s="6">
        <f>IFERROR(INDEX(Sales!$D$5:$ABF$18,MATCH(UsagePerHour!$B14,Sales!$C$5:$C$18,0),MATCH(UsagePerHour!OS$4,Sales!$D$3:$ABF$3,0))/OS$2*INDEX(Usage!$D$5:$ABF$11,MATCH(UsagePerHour!$B$4,Usage!$C$5:$C$11,0),MATCH(UsagePerHour!OS$4,Usage!$D$3:$ABF$3,0)),"")</f>
        <v>31.438465539827977</v>
      </c>
      <c r="OT14" s="6">
        <f>IFERROR(INDEX(Sales!$D$5:$ABF$18,MATCH(UsagePerHour!$B14,Sales!$C$5:$C$18,0),MATCH(UsagePerHour!OT$4,Sales!$D$3:$ABF$3,0))/OT$2*INDEX(Usage!$D$5:$ABF$11,MATCH(UsagePerHour!$B$4,Usage!$C$5:$C$11,0),MATCH(UsagePerHour!OT$4,Usage!$D$3:$ABF$3,0)),"")</f>
        <v>17.605838331910121</v>
      </c>
      <c r="OU14" s="6">
        <f>IFERROR(INDEX(Sales!$D$5:$ABF$18,MATCH(UsagePerHour!$B14,Sales!$C$5:$C$18,0),MATCH(UsagePerHour!OU$4,Sales!$D$3:$ABF$3,0))/OU$2*INDEX(Usage!$D$5:$ABF$11,MATCH(UsagePerHour!$B$4,Usage!$C$5:$C$11,0),MATCH(UsagePerHour!OU$4,Usage!$D$3:$ABF$3,0)),"")</f>
        <v>17.115173916087517</v>
      </c>
      <c r="OV14" s="6">
        <f>IFERROR(INDEX(Sales!$D$5:$ABF$18,MATCH(UsagePerHour!$B14,Sales!$C$5:$C$18,0),MATCH(UsagePerHour!OV$4,Sales!$D$3:$ABF$3,0))/OV$2*INDEX(Usage!$D$5:$ABF$11,MATCH(UsagePerHour!$B$4,Usage!$C$5:$C$11,0),MATCH(UsagePerHour!OV$4,Usage!$D$3:$ABF$3,0)),"")</f>
        <v>123.32779390625143</v>
      </c>
      <c r="OW14" s="6">
        <f>IFERROR(INDEX(Sales!$D$5:$ABF$18,MATCH(UsagePerHour!$B14,Sales!$C$5:$C$18,0),MATCH(UsagePerHour!OW$4,Sales!$D$3:$ABF$3,0))/OW$2*INDEX(Usage!$D$5:$ABF$11,MATCH(UsagePerHour!$B$4,Usage!$C$5:$C$11,0),MATCH(UsagePerHour!OW$4,Usage!$D$3:$ABF$3,0)),"")</f>
        <v>97.963676797627869</v>
      </c>
      <c r="OX14" s="6">
        <f>IFERROR(INDEX(Sales!$D$5:$ABF$18,MATCH(UsagePerHour!$B14,Sales!$C$5:$C$18,0),MATCH(UsagePerHour!OX$4,Sales!$D$3:$ABF$3,0))/OX$2*INDEX(Usage!$D$5:$ABF$11,MATCH(UsagePerHour!$B$4,Usage!$C$5:$C$11,0),MATCH(UsagePerHour!OX$4,Usage!$D$3:$ABF$3,0)),"")</f>
        <v>64.021572864242316</v>
      </c>
      <c r="OY14" s="6">
        <f>IFERROR(INDEX(Sales!$D$5:$ABF$18,MATCH(UsagePerHour!$B14,Sales!$C$5:$C$18,0),MATCH(UsagePerHour!OY$4,Sales!$D$3:$ABF$3,0))/OY$2*INDEX(Usage!$D$5:$ABF$11,MATCH(UsagePerHour!$B$4,Usage!$C$5:$C$11,0),MATCH(UsagePerHour!OY$4,Usage!$D$3:$ABF$3,0)),"")</f>
        <v>493.68798335450634</v>
      </c>
      <c r="OZ14" s="6">
        <f>IFERROR(INDEX(Sales!$D$5:$ABF$18,MATCH(UsagePerHour!$B14,Sales!$C$5:$C$18,0),MATCH(UsagePerHour!OZ$4,Sales!$D$3:$ABF$3,0))/OZ$2*INDEX(Usage!$D$5:$ABF$11,MATCH(UsagePerHour!$B$4,Usage!$C$5:$C$11,0),MATCH(UsagePerHour!OZ$4,Usage!$D$3:$ABF$3,0)),"")</f>
        <v>87.403229491327608</v>
      </c>
      <c r="PA14" s="6">
        <f>IFERROR(INDEX(Sales!$D$5:$ABF$18,MATCH(UsagePerHour!$B14,Sales!$C$5:$C$18,0),MATCH(UsagePerHour!PA$4,Sales!$D$3:$ABF$3,0))/PA$2*INDEX(Usage!$D$5:$ABF$11,MATCH(UsagePerHour!$B$4,Usage!$C$5:$C$11,0),MATCH(UsagePerHour!PA$4,Usage!$D$3:$ABF$3,0)),"")</f>
        <v>60.52973278277674</v>
      </c>
      <c r="PB14" s="6">
        <f>IFERROR(INDEX(Sales!$D$5:$ABF$18,MATCH(UsagePerHour!$B14,Sales!$C$5:$C$18,0),MATCH(UsagePerHour!PB$4,Sales!$D$3:$ABF$3,0))/PB$2*INDEX(Usage!$D$5:$ABF$11,MATCH(UsagePerHour!$B$4,Usage!$C$5:$C$11,0),MATCH(UsagePerHour!PB$4,Usage!$D$3:$ABF$3,0)),"")</f>
        <v>28.734193236622211</v>
      </c>
      <c r="PC14" s="6">
        <f>IFERROR(INDEX(Sales!$D$5:$ABF$18,MATCH(UsagePerHour!$B14,Sales!$C$5:$C$18,0),MATCH(UsagePerHour!PC$4,Sales!$D$3:$ABF$3,0))/PC$2*INDEX(Usage!$D$5:$ABF$11,MATCH(UsagePerHour!$B$4,Usage!$C$5:$C$11,0),MATCH(UsagePerHour!PC$4,Usage!$D$3:$ABF$3,0)),"")</f>
        <v>27.122700279145114</v>
      </c>
      <c r="PD14" s="6">
        <f>IFERROR(INDEX(Sales!$D$5:$ABF$18,MATCH(UsagePerHour!$B14,Sales!$C$5:$C$18,0),MATCH(UsagePerHour!PD$4,Sales!$D$3:$ABF$3,0))/PD$2*INDEX(Usage!$D$5:$ABF$11,MATCH(UsagePerHour!$B$4,Usage!$C$5:$C$11,0),MATCH(UsagePerHour!PD$4,Usage!$D$3:$ABF$3,0)),"")</f>
        <v>16.838415353374621</v>
      </c>
      <c r="PE14" s="6">
        <f>IFERROR(INDEX(Sales!$D$5:$ABF$18,MATCH(UsagePerHour!$B14,Sales!$C$5:$C$18,0),MATCH(UsagePerHour!PE$4,Sales!$D$3:$ABF$3,0))/PE$2*INDEX(Usage!$D$5:$ABF$11,MATCH(UsagePerHour!$B$4,Usage!$C$5:$C$11,0),MATCH(UsagePerHour!PE$4,Usage!$D$3:$ABF$3,0)),"")</f>
        <v>20.670650115716388</v>
      </c>
      <c r="PF14" s="6">
        <f>IFERROR(INDEX(Sales!$D$5:$ABF$18,MATCH(UsagePerHour!$B14,Sales!$C$5:$C$18,0),MATCH(UsagePerHour!PF$4,Sales!$D$3:$ABF$3,0))/PF$2*INDEX(Usage!$D$5:$ABF$11,MATCH(UsagePerHour!$B$4,Usage!$C$5:$C$11,0),MATCH(UsagePerHour!PF$4,Usage!$D$3:$ABF$3,0)),"")</f>
        <v>78.456744403809921</v>
      </c>
      <c r="PG14" s="6">
        <f>IFERROR(INDEX(Sales!$D$5:$ABF$18,MATCH(UsagePerHour!$B14,Sales!$C$5:$C$18,0),MATCH(UsagePerHour!PG$4,Sales!$D$3:$ABF$3,0))/PG$2*INDEX(Usage!$D$5:$ABF$11,MATCH(UsagePerHour!$B$4,Usage!$C$5:$C$11,0),MATCH(UsagePerHour!PG$4,Usage!$D$3:$ABF$3,0)),"")</f>
        <v>22.525731686840981</v>
      </c>
      <c r="PH14" s="6">
        <f>IFERROR(INDEX(Sales!$D$5:$ABF$18,MATCH(UsagePerHour!$B14,Sales!$C$5:$C$18,0),MATCH(UsagePerHour!PH$4,Sales!$D$3:$ABF$3,0))/PH$2*INDEX(Usage!$D$5:$ABF$11,MATCH(UsagePerHour!$B$4,Usage!$C$5:$C$11,0),MATCH(UsagePerHour!PH$4,Usage!$D$3:$ABF$3,0)),"")</f>
        <v>20.574800826042946</v>
      </c>
      <c r="PI14" s="6">
        <f>IFERROR(INDEX(Sales!$D$5:$ABF$18,MATCH(UsagePerHour!$B14,Sales!$C$5:$C$18,0),MATCH(UsagePerHour!PI$4,Sales!$D$3:$ABF$3,0))/PI$2*INDEX(Usage!$D$5:$ABF$11,MATCH(UsagePerHour!$B$4,Usage!$C$5:$C$11,0),MATCH(UsagePerHour!PI$4,Usage!$D$3:$ABF$3,0)),"")</f>
        <v>38.272483504564491</v>
      </c>
      <c r="PJ14" s="6">
        <f>IFERROR(INDEX(Sales!$D$5:$ABF$18,MATCH(UsagePerHour!$B14,Sales!$C$5:$C$18,0),MATCH(UsagePerHour!PJ$4,Sales!$D$3:$ABF$3,0))/PJ$2*INDEX(Usage!$D$5:$ABF$11,MATCH(UsagePerHour!$B$4,Usage!$C$5:$C$11,0),MATCH(UsagePerHour!PJ$4,Usage!$D$3:$ABF$3,0)),"")</f>
        <v>39.904161318005052</v>
      </c>
      <c r="PK14" s="6">
        <f>IFERROR(INDEX(Sales!$D$5:$ABF$18,MATCH(UsagePerHour!$B14,Sales!$C$5:$C$18,0),MATCH(UsagePerHour!PK$4,Sales!$D$3:$ABF$3,0))/PK$2*INDEX(Usage!$D$5:$ABF$11,MATCH(UsagePerHour!$B$4,Usage!$C$5:$C$11,0),MATCH(UsagePerHour!PK$4,Usage!$D$3:$ABF$3,0)),"")</f>
        <v>9.0186487568044882</v>
      </c>
      <c r="PL14" s="6">
        <f>IFERROR(INDEX(Sales!$D$5:$ABF$18,MATCH(UsagePerHour!$B14,Sales!$C$5:$C$18,0),MATCH(UsagePerHour!PL$4,Sales!$D$3:$ABF$3,0))/PL$2*INDEX(Usage!$D$5:$ABF$11,MATCH(UsagePerHour!$B$4,Usage!$C$5:$C$11,0),MATCH(UsagePerHour!PL$4,Usage!$D$3:$ABF$3,0)),"")</f>
        <v>5.7023686203931083</v>
      </c>
      <c r="PM14" s="6">
        <f>IFERROR(INDEX(Sales!$D$5:$ABF$18,MATCH(UsagePerHour!$B14,Sales!$C$5:$C$18,0),MATCH(UsagePerHour!PM$4,Sales!$D$3:$ABF$3,0))/PM$2*INDEX(Usage!$D$5:$ABF$11,MATCH(UsagePerHour!$B$4,Usage!$C$5:$C$11,0),MATCH(UsagePerHour!PM$4,Usage!$D$3:$ABF$3,0)),"")</f>
        <v>219.18217140199752</v>
      </c>
      <c r="PN14" s="6">
        <f>IFERROR(INDEX(Sales!$D$5:$ABF$18,MATCH(UsagePerHour!$B14,Sales!$C$5:$C$18,0),MATCH(UsagePerHour!PN$4,Sales!$D$3:$ABF$3,0))/PN$2*INDEX(Usage!$D$5:$ABF$11,MATCH(UsagePerHour!$B$4,Usage!$C$5:$C$11,0),MATCH(UsagePerHour!PN$4,Usage!$D$3:$ABF$3,0)),"")</f>
        <v>40.222548579815609</v>
      </c>
      <c r="PO14" s="6">
        <f>IFERROR(INDEX(Sales!$D$5:$ABF$18,MATCH(UsagePerHour!$B14,Sales!$C$5:$C$18,0),MATCH(UsagePerHour!PO$4,Sales!$D$3:$ABF$3,0))/PO$2*INDEX(Usage!$D$5:$ABF$11,MATCH(UsagePerHour!$B$4,Usage!$C$5:$C$11,0),MATCH(UsagePerHour!PO$4,Usage!$D$3:$ABF$3,0)),"")</f>
        <v>51.515029670019572</v>
      </c>
      <c r="PP14" s="6">
        <f>IFERROR(INDEX(Sales!$D$5:$ABF$18,MATCH(UsagePerHour!$B14,Sales!$C$5:$C$18,0),MATCH(UsagePerHour!PP$4,Sales!$D$3:$ABF$3,0))/PP$2*INDEX(Usage!$D$5:$ABF$11,MATCH(UsagePerHour!$B$4,Usage!$C$5:$C$11,0),MATCH(UsagePerHour!PP$4,Usage!$D$3:$ABF$3,0)),"")</f>
        <v>13.744608788853162</v>
      </c>
      <c r="PQ14" s="6">
        <f>IFERROR(INDEX(Sales!$D$5:$ABF$18,MATCH(UsagePerHour!$B14,Sales!$C$5:$C$18,0),MATCH(UsagePerHour!PQ$4,Sales!$D$3:$ABF$3,0))/PQ$2*INDEX(Usage!$D$5:$ABF$11,MATCH(UsagePerHour!$B$4,Usage!$C$5:$C$11,0),MATCH(UsagePerHour!PQ$4,Usage!$D$3:$ABF$3,0)),"")</f>
        <v>26.832408680962622</v>
      </c>
      <c r="PR14" s="6">
        <f>IFERROR(INDEX(Sales!$D$5:$ABF$18,MATCH(UsagePerHour!$B14,Sales!$C$5:$C$18,0),MATCH(UsagePerHour!PR$4,Sales!$D$3:$ABF$3,0))/PR$2*INDEX(Usage!$D$5:$ABF$11,MATCH(UsagePerHour!$B$4,Usage!$C$5:$C$11,0),MATCH(UsagePerHour!PR$4,Usage!$D$3:$ABF$3,0)),"")</f>
        <v>8.0783757246042835</v>
      </c>
      <c r="PS14" s="6">
        <f>IFERROR(INDEX(Sales!$D$5:$ABF$18,MATCH(UsagePerHour!$B14,Sales!$C$5:$C$18,0),MATCH(UsagePerHour!PS$4,Sales!$D$3:$ABF$3,0))/PS$2*INDEX(Usage!$D$5:$ABF$11,MATCH(UsagePerHour!$B$4,Usage!$C$5:$C$11,0),MATCH(UsagePerHour!PS$4,Usage!$D$3:$ABF$3,0)),"")</f>
        <v>17.112488957749015</v>
      </c>
      <c r="PT14" s="6">
        <f>IFERROR(INDEX(Sales!$D$5:$ABF$18,MATCH(UsagePerHour!$B14,Sales!$C$5:$C$18,0),MATCH(UsagePerHour!PT$4,Sales!$D$3:$ABF$3,0))/PT$2*INDEX(Usage!$D$5:$ABF$11,MATCH(UsagePerHour!$B$4,Usage!$C$5:$C$11,0),MATCH(UsagePerHour!PT$4,Usage!$D$3:$ABF$3,0)),"")</f>
        <v>97.734938053315119</v>
      </c>
      <c r="PU14" s="6">
        <f>IFERROR(INDEX(Sales!$D$5:$ABF$18,MATCH(UsagePerHour!$B14,Sales!$C$5:$C$18,0),MATCH(UsagePerHour!PU$4,Sales!$D$3:$ABF$3,0))/PU$2*INDEX(Usage!$D$5:$ABF$11,MATCH(UsagePerHour!$B$4,Usage!$C$5:$C$11,0),MATCH(UsagePerHour!PU$4,Usage!$D$3:$ABF$3,0)),"")</f>
        <v>60.452628793721743</v>
      </c>
      <c r="PV14" s="6">
        <f>IFERROR(INDEX(Sales!$D$5:$ABF$18,MATCH(UsagePerHour!$B14,Sales!$C$5:$C$18,0),MATCH(UsagePerHour!PV$4,Sales!$D$3:$ABF$3,0))/PV$2*INDEX(Usage!$D$5:$ABF$11,MATCH(UsagePerHour!$B$4,Usage!$C$5:$C$11,0),MATCH(UsagePerHour!PV$4,Usage!$D$3:$ABF$3,0)),"")</f>
        <v>34.250575247546024</v>
      </c>
      <c r="PW14" s="6">
        <f>IFERROR(INDEX(Sales!$D$5:$ABF$18,MATCH(UsagePerHour!$B14,Sales!$C$5:$C$18,0),MATCH(UsagePerHour!PW$4,Sales!$D$3:$ABF$3,0))/PW$2*INDEX(Usage!$D$5:$ABF$11,MATCH(UsagePerHour!$B$4,Usage!$C$5:$C$11,0),MATCH(UsagePerHour!PW$4,Usage!$D$3:$ABF$3,0)),"")</f>
        <v>44.964483799032742</v>
      </c>
      <c r="PX14" s="6">
        <f>IFERROR(INDEX(Sales!$D$5:$ABF$18,MATCH(UsagePerHour!$B14,Sales!$C$5:$C$18,0),MATCH(UsagePerHour!PX$4,Sales!$D$3:$ABF$3,0))/PX$2*INDEX(Usage!$D$5:$ABF$11,MATCH(UsagePerHour!$B$4,Usage!$C$5:$C$11,0),MATCH(UsagePerHour!PX$4,Usage!$D$3:$ABF$3,0)),"")</f>
        <v>36.931802334326512</v>
      </c>
      <c r="PY14" s="6">
        <f>IFERROR(INDEX(Sales!$D$5:$ABF$18,MATCH(UsagePerHour!$B14,Sales!$C$5:$C$18,0),MATCH(UsagePerHour!PY$4,Sales!$D$3:$ABF$3,0))/PY$2*INDEX(Usage!$D$5:$ABF$11,MATCH(UsagePerHour!$B$4,Usage!$C$5:$C$11,0),MATCH(UsagePerHour!PY$4,Usage!$D$3:$ABF$3,0)),"")</f>
        <v>5.0093576058620446</v>
      </c>
      <c r="PZ14" s="6">
        <f>IFERROR(INDEX(Sales!$D$5:$ABF$18,MATCH(UsagePerHour!$B14,Sales!$C$5:$C$18,0),MATCH(UsagePerHour!PZ$4,Sales!$D$3:$ABF$3,0))/PZ$2*INDEX(Usage!$D$5:$ABF$11,MATCH(UsagePerHour!$B$4,Usage!$C$5:$C$11,0),MATCH(UsagePerHour!PZ$4,Usage!$D$3:$ABF$3,0)),"")</f>
        <v>37.031972280447228</v>
      </c>
      <c r="QA14" s="6">
        <f>IFERROR(INDEX(Sales!$D$5:$ABF$18,MATCH(UsagePerHour!$B14,Sales!$C$5:$C$18,0),MATCH(UsagePerHour!QA$4,Sales!$D$3:$ABF$3,0))/QA$2*INDEX(Usage!$D$5:$ABF$11,MATCH(UsagePerHour!$B$4,Usage!$C$5:$C$11,0),MATCH(UsagePerHour!QA$4,Usage!$D$3:$ABF$3,0)),"")</f>
        <v>49.479751241666087</v>
      </c>
      <c r="QB14" s="6">
        <f>IFERROR(INDEX(Sales!$D$5:$ABF$18,MATCH(UsagePerHour!$B14,Sales!$C$5:$C$18,0),MATCH(UsagePerHour!QB$4,Sales!$D$3:$ABF$3,0))/QB$2*INDEX(Usage!$D$5:$ABF$11,MATCH(UsagePerHour!$B$4,Usage!$C$5:$C$11,0),MATCH(UsagePerHour!QB$4,Usage!$D$3:$ABF$3,0)),"")</f>
        <v>44.314411553049517</v>
      </c>
      <c r="QC14" s="6">
        <f>IFERROR(INDEX(Sales!$D$5:$ABF$18,MATCH(UsagePerHour!$B14,Sales!$C$5:$C$18,0),MATCH(UsagePerHour!QC$4,Sales!$D$3:$ABF$3,0))/QC$2*INDEX(Usage!$D$5:$ABF$11,MATCH(UsagePerHour!$B$4,Usage!$C$5:$C$11,0),MATCH(UsagePerHour!QC$4,Usage!$D$3:$ABF$3,0)),"")</f>
        <v>65.565564965955502</v>
      </c>
      <c r="QD14" s="6">
        <f>IFERROR(INDEX(Sales!$D$5:$ABF$18,MATCH(UsagePerHour!$B14,Sales!$C$5:$C$18,0),MATCH(UsagePerHour!QD$4,Sales!$D$3:$ABF$3,0))/QD$2*INDEX(Usage!$D$5:$ABF$11,MATCH(UsagePerHour!$B$4,Usage!$C$5:$C$11,0),MATCH(UsagePerHour!QD$4,Usage!$D$3:$ABF$3,0)),"")</f>
        <v>33.224383834898902</v>
      </c>
      <c r="QE14" s="6">
        <f>IFERROR(INDEX(Sales!$D$5:$ABF$18,MATCH(UsagePerHour!$B14,Sales!$C$5:$C$18,0),MATCH(UsagePerHour!QE$4,Sales!$D$3:$ABF$3,0))/QE$2*INDEX(Usage!$D$5:$ABF$11,MATCH(UsagePerHour!$B$4,Usage!$C$5:$C$11,0),MATCH(UsagePerHour!QE$4,Usage!$D$3:$ABF$3,0)),"")</f>
        <v>126.81131124693513</v>
      </c>
      <c r="QF14" s="6">
        <f>IFERROR(INDEX(Sales!$D$5:$ABF$18,MATCH(UsagePerHour!$B14,Sales!$C$5:$C$18,0),MATCH(UsagePerHour!QF$4,Sales!$D$3:$ABF$3,0))/QF$2*INDEX(Usage!$D$5:$ABF$11,MATCH(UsagePerHour!$B$4,Usage!$C$5:$C$11,0),MATCH(UsagePerHour!QF$4,Usage!$D$3:$ABF$3,0)),"")</f>
        <v>49.796307522554677</v>
      </c>
      <c r="QG14" s="6">
        <f>IFERROR(INDEX(Sales!$D$5:$ABF$18,MATCH(UsagePerHour!$B14,Sales!$C$5:$C$18,0),MATCH(UsagePerHour!QG$4,Sales!$D$3:$ABF$3,0))/QG$2*INDEX(Usage!$D$5:$ABF$11,MATCH(UsagePerHour!$B$4,Usage!$C$5:$C$11,0),MATCH(UsagePerHour!QG$4,Usage!$D$3:$ABF$3,0)),"")</f>
        <v>54.599206928262731</v>
      </c>
      <c r="QH14" s="6">
        <f>IFERROR(INDEX(Sales!$D$5:$ABF$18,MATCH(UsagePerHour!$B14,Sales!$C$5:$C$18,0),MATCH(UsagePerHour!QH$4,Sales!$D$3:$ABF$3,0))/QH$2*INDEX(Usage!$D$5:$ABF$11,MATCH(UsagePerHour!$B$4,Usage!$C$5:$C$11,0),MATCH(UsagePerHour!QH$4,Usage!$D$3:$ABF$3,0)),"")</f>
        <v>353.08580312528358</v>
      </c>
      <c r="QI14" s="6">
        <f>IFERROR(INDEX(Sales!$D$5:$ABF$18,MATCH(UsagePerHour!$B14,Sales!$C$5:$C$18,0),MATCH(UsagePerHour!QI$4,Sales!$D$3:$ABF$3,0))/QI$2*INDEX(Usage!$D$5:$ABF$11,MATCH(UsagePerHour!$B$4,Usage!$C$5:$C$11,0),MATCH(UsagePerHour!QI$4,Usage!$D$3:$ABF$3,0)),"")</f>
        <v>104.353503992764</v>
      </c>
      <c r="QJ14" s="6">
        <f>IFERROR(INDEX(Sales!$D$5:$ABF$18,MATCH(UsagePerHour!$B14,Sales!$C$5:$C$18,0),MATCH(UsagePerHour!QJ$4,Sales!$D$3:$ABF$3,0))/QJ$2*INDEX(Usage!$D$5:$ABF$11,MATCH(UsagePerHour!$B$4,Usage!$C$5:$C$11,0),MATCH(UsagePerHour!QJ$4,Usage!$D$3:$ABF$3,0)),"")</f>
        <v>1011.263627132043</v>
      </c>
      <c r="QK14" s="6">
        <f>IFERROR(INDEX(Sales!$D$5:$ABF$18,MATCH(UsagePerHour!$B14,Sales!$C$5:$C$18,0),MATCH(UsagePerHour!QK$4,Sales!$D$3:$ABF$3,0))/QK$2*INDEX(Usage!$D$5:$ABF$11,MATCH(UsagePerHour!$B$4,Usage!$C$5:$C$11,0),MATCH(UsagePerHour!QK$4,Usage!$D$3:$ABF$3,0)),"")</f>
        <v>200.69592021213563</v>
      </c>
      <c r="QL14" s="6">
        <f>IFERROR(INDEX(Sales!$D$5:$ABF$18,MATCH(UsagePerHour!$B14,Sales!$C$5:$C$18,0),MATCH(UsagePerHour!QL$4,Sales!$D$3:$ABF$3,0))/QL$2*INDEX(Usage!$D$5:$ABF$11,MATCH(UsagePerHour!$B$4,Usage!$C$5:$C$11,0),MATCH(UsagePerHour!QL$4,Usage!$D$3:$ABF$3,0)),"")</f>
        <v>152.56713218585622</v>
      </c>
      <c r="QM14" s="6">
        <f>IFERROR(INDEX(Sales!$D$5:$ABF$18,MATCH(UsagePerHour!$B14,Sales!$C$5:$C$18,0),MATCH(UsagePerHour!QM$4,Sales!$D$3:$ABF$3,0))/QM$2*INDEX(Usage!$D$5:$ABF$11,MATCH(UsagePerHour!$B$4,Usage!$C$5:$C$11,0),MATCH(UsagePerHour!QM$4,Usage!$D$3:$ABF$3,0)),"")</f>
        <v>35.263083140383628</v>
      </c>
      <c r="QN14" s="6">
        <f>IFERROR(INDEX(Sales!$D$5:$ABF$18,MATCH(UsagePerHour!$B14,Sales!$C$5:$C$18,0),MATCH(UsagePerHour!QN$4,Sales!$D$3:$ABF$3,0))/QN$2*INDEX(Usage!$D$5:$ABF$11,MATCH(UsagePerHour!$B$4,Usage!$C$5:$C$11,0),MATCH(UsagePerHour!QN$4,Usage!$D$3:$ABF$3,0)),"")</f>
        <v>67.156236958087021</v>
      </c>
      <c r="QO14" s="6">
        <f>IFERROR(INDEX(Sales!$D$5:$ABF$18,MATCH(UsagePerHour!$B14,Sales!$C$5:$C$18,0),MATCH(UsagePerHour!QO$4,Sales!$D$3:$ABF$3,0))/QO$2*INDEX(Usage!$D$5:$ABF$11,MATCH(UsagePerHour!$B$4,Usage!$C$5:$C$11,0),MATCH(UsagePerHour!QO$4,Usage!$D$3:$ABF$3,0)),"")</f>
        <v>448.91460004726997</v>
      </c>
      <c r="QP14" s="6">
        <f>IFERROR(INDEX(Sales!$D$5:$ABF$18,MATCH(UsagePerHour!$B14,Sales!$C$5:$C$18,0),MATCH(UsagePerHour!QP$4,Sales!$D$3:$ABF$3,0))/QP$2*INDEX(Usage!$D$5:$ABF$11,MATCH(UsagePerHour!$B$4,Usage!$C$5:$C$11,0),MATCH(UsagePerHour!QP$4,Usage!$D$3:$ABF$3,0)),"")</f>
        <v>182.72334095159025</v>
      </c>
      <c r="QQ14" s="6">
        <f>IFERROR(INDEX(Sales!$D$5:$ABF$18,MATCH(UsagePerHour!$B14,Sales!$C$5:$C$18,0),MATCH(UsagePerHour!QQ$4,Sales!$D$3:$ABF$3,0))/QQ$2*INDEX(Usage!$D$5:$ABF$11,MATCH(UsagePerHour!$B$4,Usage!$C$5:$C$11,0),MATCH(UsagePerHour!QQ$4,Usage!$D$3:$ABF$3,0)),"")</f>
        <v>46.535181855458418</v>
      </c>
      <c r="QR14" s="6">
        <f>IFERROR(INDEX(Sales!$D$5:$ABF$18,MATCH(UsagePerHour!$B14,Sales!$C$5:$C$18,0),MATCH(UsagePerHour!QR$4,Sales!$D$3:$ABF$3,0))/QR$2*INDEX(Usage!$D$5:$ABF$11,MATCH(UsagePerHour!$B$4,Usage!$C$5:$C$11,0),MATCH(UsagePerHour!QR$4,Usage!$D$3:$ABF$3,0)),"")</f>
        <v>79.011433472475773</v>
      </c>
      <c r="QS14" s="6">
        <f>IFERROR(INDEX(Sales!$D$5:$ABF$18,MATCH(UsagePerHour!$B14,Sales!$C$5:$C$18,0),MATCH(UsagePerHour!QS$4,Sales!$D$3:$ABF$3,0))/QS$2*INDEX(Usage!$D$5:$ABF$11,MATCH(UsagePerHour!$B$4,Usage!$C$5:$C$11,0),MATCH(UsagePerHour!QS$4,Usage!$D$3:$ABF$3,0)),"")</f>
        <v>129.01604812539929</v>
      </c>
      <c r="QT14" s="6">
        <f>IFERROR(INDEX(Sales!$D$5:$ABF$18,MATCH(UsagePerHour!$B14,Sales!$C$5:$C$18,0),MATCH(UsagePerHour!QT$4,Sales!$D$3:$ABF$3,0))/QT$2*INDEX(Usage!$D$5:$ABF$11,MATCH(UsagePerHour!$B$4,Usage!$C$5:$C$11,0),MATCH(UsagePerHour!QT$4,Usage!$D$3:$ABF$3,0)),"")</f>
        <v>39.72051216691203</v>
      </c>
      <c r="QU14" s="6">
        <f>IFERROR(INDEX(Sales!$D$5:$ABF$18,MATCH(UsagePerHour!$B14,Sales!$C$5:$C$18,0),MATCH(UsagePerHour!QU$4,Sales!$D$3:$ABF$3,0))/QU$2*INDEX(Usage!$D$5:$ABF$11,MATCH(UsagePerHour!$B$4,Usage!$C$5:$C$11,0),MATCH(UsagePerHour!QU$4,Usage!$D$3:$ABF$3,0)),"")</f>
        <v>60.696808654124474</v>
      </c>
      <c r="QV14" s="6">
        <f>IFERROR(INDEX(Sales!$D$5:$ABF$18,MATCH(UsagePerHour!$B14,Sales!$C$5:$C$18,0),MATCH(UsagePerHour!QV$4,Sales!$D$3:$ABF$3,0))/QV$2*INDEX(Usage!$D$5:$ABF$11,MATCH(UsagePerHour!$B$4,Usage!$C$5:$C$11,0),MATCH(UsagePerHour!QV$4,Usage!$D$3:$ABF$3,0)),"")</f>
        <v>502.72885975231787</v>
      </c>
      <c r="QW14" s="6">
        <f>IFERROR(INDEX(Sales!$D$5:$ABF$18,MATCH(UsagePerHour!$B14,Sales!$C$5:$C$18,0),MATCH(UsagePerHour!QW$4,Sales!$D$3:$ABF$3,0))/QW$2*INDEX(Usage!$D$5:$ABF$11,MATCH(UsagePerHour!$B$4,Usage!$C$5:$C$11,0),MATCH(UsagePerHour!QW$4,Usage!$D$3:$ABF$3,0)),"")</f>
        <v>119.53334274524143</v>
      </c>
      <c r="QX14" s="6">
        <f>IFERROR(INDEX(Sales!$D$5:$ABF$18,MATCH(UsagePerHour!$B14,Sales!$C$5:$C$18,0),MATCH(UsagePerHour!QX$4,Sales!$D$3:$ABF$3,0))/QX$2*INDEX(Usage!$D$5:$ABF$11,MATCH(UsagePerHour!$B$4,Usage!$C$5:$C$11,0),MATCH(UsagePerHour!QX$4,Usage!$D$3:$ABF$3,0)),"")</f>
        <v>74.980697836706213</v>
      </c>
      <c r="QY14" s="6">
        <f>IFERROR(INDEX(Sales!$D$5:$ABF$18,MATCH(UsagePerHour!$B14,Sales!$C$5:$C$18,0),MATCH(UsagePerHour!QY$4,Sales!$D$3:$ABF$3,0))/QY$2*INDEX(Usage!$D$5:$ABF$11,MATCH(UsagePerHour!$B$4,Usage!$C$5:$C$11,0),MATCH(UsagePerHour!QY$4,Usage!$D$3:$ABF$3,0)),"")</f>
        <v>53.712217923526609</v>
      </c>
      <c r="QZ14" s="6">
        <f>IFERROR(INDEX(Sales!$D$5:$ABF$18,MATCH(UsagePerHour!$B14,Sales!$C$5:$C$18,0),MATCH(UsagePerHour!QZ$4,Sales!$D$3:$ABF$3,0))/QZ$2*INDEX(Usage!$D$5:$ABF$11,MATCH(UsagePerHour!$B$4,Usage!$C$5:$C$11,0),MATCH(UsagePerHour!QZ$4,Usage!$D$3:$ABF$3,0)),"")</f>
        <v>205.63326116624197</v>
      </c>
      <c r="RA14" s="6">
        <f>IFERROR(INDEX(Sales!$D$5:$ABF$18,MATCH(UsagePerHour!$B14,Sales!$C$5:$C$18,0),MATCH(UsagePerHour!RA$4,Sales!$D$3:$ABF$3,0))/RA$2*INDEX(Usage!$D$5:$ABF$11,MATCH(UsagePerHour!$B$4,Usage!$C$5:$C$11,0),MATCH(UsagePerHour!RA$4,Usage!$D$3:$ABF$3,0)),"")</f>
        <v>59.895663210351145</v>
      </c>
      <c r="RB14" s="6">
        <f>IFERROR(INDEX(Sales!$D$5:$ABF$18,MATCH(UsagePerHour!$B14,Sales!$C$5:$C$18,0),MATCH(UsagePerHour!RB$4,Sales!$D$3:$ABF$3,0))/RB$2*INDEX(Usage!$D$5:$ABF$11,MATCH(UsagePerHour!$B$4,Usage!$C$5:$C$11,0),MATCH(UsagePerHour!RB$4,Usage!$D$3:$ABF$3,0)),"")</f>
        <v>57.07463030425204</v>
      </c>
      <c r="RC14" s="6">
        <f>IFERROR(INDEX(Sales!$D$5:$ABF$18,MATCH(UsagePerHour!$B14,Sales!$C$5:$C$18,0),MATCH(UsagePerHour!RC$4,Sales!$D$3:$ABF$3,0))/RC$2*INDEX(Usage!$D$5:$ABF$11,MATCH(UsagePerHour!$B$4,Usage!$C$5:$C$11,0),MATCH(UsagePerHour!RC$4,Usage!$D$3:$ABF$3,0)),"")</f>
        <v>331.95235641235951</v>
      </c>
      <c r="RD14" s="6">
        <f>IFERROR(INDEX(Sales!$D$5:$ABF$18,MATCH(UsagePerHour!$B14,Sales!$C$5:$C$18,0),MATCH(UsagePerHour!RD$4,Sales!$D$3:$ABF$3,0))/RD$2*INDEX(Usage!$D$5:$ABF$11,MATCH(UsagePerHour!$B$4,Usage!$C$5:$C$11,0),MATCH(UsagePerHour!RD$4,Usage!$D$3:$ABF$3,0)),"")</f>
        <v>117.08780605181944</v>
      </c>
      <c r="RE14" s="6">
        <f>IFERROR(INDEX(Sales!$D$5:$ABF$18,MATCH(UsagePerHour!$B14,Sales!$C$5:$C$18,0),MATCH(UsagePerHour!RE$4,Sales!$D$3:$ABF$3,0))/RE$2*INDEX(Usage!$D$5:$ABF$11,MATCH(UsagePerHour!$B$4,Usage!$C$5:$C$11,0),MATCH(UsagePerHour!RE$4,Usage!$D$3:$ABF$3,0)),"")</f>
        <v>45.505772979457191</v>
      </c>
      <c r="RF14" s="6">
        <f>IFERROR(INDEX(Sales!$D$5:$ABF$18,MATCH(UsagePerHour!$B14,Sales!$C$5:$C$18,0),MATCH(UsagePerHour!RF$4,Sales!$D$3:$ABF$3,0))/RF$2*INDEX(Usage!$D$5:$ABF$11,MATCH(UsagePerHour!$B$4,Usage!$C$5:$C$11,0),MATCH(UsagePerHour!RF$4,Usage!$D$3:$ABF$3,0)),"")</f>
        <v>72.27374429878661</v>
      </c>
      <c r="RG14" s="6">
        <f>IFERROR(INDEX(Sales!$D$5:$ABF$18,MATCH(UsagePerHour!$B14,Sales!$C$5:$C$18,0),MATCH(UsagePerHour!RG$4,Sales!$D$3:$ABF$3,0))/RG$2*INDEX(Usage!$D$5:$ABF$11,MATCH(UsagePerHour!$B$4,Usage!$C$5:$C$11,0),MATCH(UsagePerHour!RG$4,Usage!$D$3:$ABF$3,0)),"")</f>
        <v>107.42124680927257</v>
      </c>
      <c r="RH14" s="6">
        <f>IFERROR(INDEX(Sales!$D$5:$ABF$18,MATCH(UsagePerHour!$B14,Sales!$C$5:$C$18,0),MATCH(UsagePerHour!RH$4,Sales!$D$3:$ABF$3,0))/RH$2*INDEX(Usage!$D$5:$ABF$11,MATCH(UsagePerHour!$B$4,Usage!$C$5:$C$11,0),MATCH(UsagePerHour!RH$4,Usage!$D$3:$ABF$3,0)),"")</f>
        <v>40.661633198875172</v>
      </c>
      <c r="RI14" s="6">
        <f>IFERROR(INDEX(Sales!$D$5:$ABF$18,MATCH(UsagePerHour!$B14,Sales!$C$5:$C$18,0),MATCH(UsagePerHour!RI$4,Sales!$D$3:$ABF$3,0))/RI$2*INDEX(Usage!$D$5:$ABF$11,MATCH(UsagePerHour!$B$4,Usage!$C$5:$C$11,0),MATCH(UsagePerHour!RI$4,Usage!$D$3:$ABF$3,0)),"")</f>
        <v>22.730000765520938</v>
      </c>
      <c r="RJ14" s="6">
        <f>IFERROR(INDEX(Sales!$D$5:$ABF$18,MATCH(UsagePerHour!$B14,Sales!$C$5:$C$18,0),MATCH(UsagePerHour!RJ$4,Sales!$D$3:$ABF$3,0))/RJ$2*INDEX(Usage!$D$5:$ABF$11,MATCH(UsagePerHour!$B$4,Usage!$C$5:$C$11,0),MATCH(UsagePerHour!RJ$4,Usage!$D$3:$ABF$3,0)),"")</f>
        <v>429.79903179935206</v>
      </c>
      <c r="RK14" s="6">
        <f>IFERROR(INDEX(Sales!$D$5:$ABF$18,MATCH(UsagePerHour!$B14,Sales!$C$5:$C$18,0),MATCH(UsagePerHour!RK$4,Sales!$D$3:$ABF$3,0))/RK$2*INDEX(Usage!$D$5:$ABF$11,MATCH(UsagePerHour!$B$4,Usage!$C$5:$C$11,0),MATCH(UsagePerHour!RK$4,Usage!$D$3:$ABF$3,0)),"")</f>
        <v>135.13072308563414</v>
      </c>
      <c r="RL14" s="6">
        <f>IFERROR(INDEX(Sales!$D$5:$ABF$18,MATCH(UsagePerHour!$B14,Sales!$C$5:$C$18,0),MATCH(UsagePerHour!RL$4,Sales!$D$3:$ABF$3,0))/RL$2*INDEX(Usage!$D$5:$ABF$11,MATCH(UsagePerHour!$B$4,Usage!$C$5:$C$11,0),MATCH(UsagePerHour!RL$4,Usage!$D$3:$ABF$3,0)),"")</f>
        <v>97.303918110816284</v>
      </c>
      <c r="RM14" s="6">
        <f>IFERROR(INDEX(Sales!$D$5:$ABF$18,MATCH(UsagePerHour!$B14,Sales!$C$5:$C$18,0),MATCH(UsagePerHour!RM$4,Sales!$D$3:$ABF$3,0))/RM$2*INDEX(Usage!$D$5:$ABF$11,MATCH(UsagePerHour!$B$4,Usage!$C$5:$C$11,0),MATCH(UsagePerHour!RM$4,Usage!$D$3:$ABF$3,0)),"")</f>
        <v>80.700254799746332</v>
      </c>
      <c r="RN14" s="6">
        <f>IFERROR(INDEX(Sales!$D$5:$ABF$18,MATCH(UsagePerHour!$B14,Sales!$C$5:$C$18,0),MATCH(UsagePerHour!RN$4,Sales!$D$3:$ABF$3,0))/RN$2*INDEX(Usage!$D$5:$ABF$11,MATCH(UsagePerHour!$B$4,Usage!$C$5:$C$11,0),MATCH(UsagePerHour!RN$4,Usage!$D$3:$ABF$3,0)),"")</f>
        <v>81.01124090808905</v>
      </c>
      <c r="RO14" s="6">
        <f>IFERROR(INDEX(Sales!$D$5:$ABF$18,MATCH(UsagePerHour!$B14,Sales!$C$5:$C$18,0),MATCH(UsagePerHour!RO$4,Sales!$D$3:$ABF$3,0))/RO$2*INDEX(Usage!$D$5:$ABF$11,MATCH(UsagePerHour!$B$4,Usage!$C$5:$C$11,0),MATCH(UsagePerHour!RO$4,Usage!$D$3:$ABF$3,0)),"")</f>
        <v>65.134386418352022</v>
      </c>
      <c r="RP14" s="6">
        <f>IFERROR(INDEX(Sales!$D$5:$ABF$18,MATCH(UsagePerHour!$B14,Sales!$C$5:$C$18,0),MATCH(UsagePerHour!RP$4,Sales!$D$3:$ABF$3,0))/RP$2*INDEX(Usage!$D$5:$ABF$11,MATCH(UsagePerHour!$B$4,Usage!$C$5:$C$11,0),MATCH(UsagePerHour!RP$4,Usage!$D$3:$ABF$3,0)),"")</f>
        <v>5.3535801294073444</v>
      </c>
      <c r="RQ14" s="6">
        <f>IFERROR(INDEX(Sales!$D$5:$ABF$18,MATCH(UsagePerHour!$B14,Sales!$C$5:$C$18,0),MATCH(UsagePerHour!RQ$4,Sales!$D$3:$ABF$3,0))/RQ$2*INDEX(Usage!$D$5:$ABF$11,MATCH(UsagePerHour!$B$4,Usage!$C$5:$C$11,0),MATCH(UsagePerHour!RQ$4,Usage!$D$3:$ABF$3,0)),"")</f>
        <v>271.56618858363856</v>
      </c>
      <c r="RR14" s="6">
        <f>IFERROR(INDEX(Sales!$D$5:$ABF$18,MATCH(UsagePerHour!$B14,Sales!$C$5:$C$18,0),MATCH(UsagePerHour!RR$4,Sales!$D$3:$ABF$3,0))/RR$2*INDEX(Usage!$D$5:$ABF$11,MATCH(UsagePerHour!$B$4,Usage!$C$5:$C$11,0),MATCH(UsagePerHour!RR$4,Usage!$D$3:$ABF$3,0)),"")</f>
        <v>168.84084685030476</v>
      </c>
      <c r="RS14" s="6">
        <f>IFERROR(INDEX(Sales!$D$5:$ABF$18,MATCH(UsagePerHour!$B14,Sales!$C$5:$C$18,0),MATCH(UsagePerHour!RS$4,Sales!$D$3:$ABF$3,0))/RS$2*INDEX(Usage!$D$5:$ABF$11,MATCH(UsagePerHour!$B$4,Usage!$C$5:$C$11,0),MATCH(UsagePerHour!RS$4,Usage!$D$3:$ABF$3,0)),"")</f>
        <v>126.74776491279496</v>
      </c>
      <c r="RT14" s="6">
        <f>IFERROR(INDEX(Sales!$D$5:$ABF$18,MATCH(UsagePerHour!$B14,Sales!$C$5:$C$18,0),MATCH(UsagePerHour!RT$4,Sales!$D$3:$ABF$3,0))/RT$2*INDEX(Usage!$D$5:$ABF$11,MATCH(UsagePerHour!$B$4,Usage!$C$5:$C$11,0),MATCH(UsagePerHour!RT$4,Usage!$D$3:$ABF$3,0)),"")</f>
        <v>32.721675353415648</v>
      </c>
      <c r="RU14" s="6">
        <f>IFERROR(INDEX(Sales!$D$5:$ABF$18,MATCH(UsagePerHour!$B14,Sales!$C$5:$C$18,0),MATCH(UsagePerHour!RU$4,Sales!$D$3:$ABF$3,0))/RU$2*INDEX(Usage!$D$5:$ABF$11,MATCH(UsagePerHour!$B$4,Usage!$C$5:$C$11,0),MATCH(UsagePerHour!RU$4,Usage!$D$3:$ABF$3,0)),"")</f>
        <v>126.80283746592529</v>
      </c>
      <c r="RV14" s="6">
        <f>IFERROR(INDEX(Sales!$D$5:$ABF$18,MATCH(UsagePerHour!$B14,Sales!$C$5:$C$18,0),MATCH(UsagePerHour!RV$4,Sales!$D$3:$ABF$3,0))/RV$2*INDEX(Usage!$D$5:$ABF$11,MATCH(UsagePerHour!$B$4,Usage!$C$5:$C$11,0),MATCH(UsagePerHour!RV$4,Usage!$D$3:$ABF$3,0)),"")</f>
        <v>49.325241637923774</v>
      </c>
      <c r="RW14" s="6">
        <f>IFERROR(INDEX(Sales!$D$5:$ABF$18,MATCH(UsagePerHour!$B14,Sales!$C$5:$C$18,0),MATCH(UsagePerHour!RW$4,Sales!$D$3:$ABF$3,0))/RW$2*INDEX(Usage!$D$5:$ABF$11,MATCH(UsagePerHour!$B$4,Usage!$C$5:$C$11,0),MATCH(UsagePerHour!RW$4,Usage!$D$3:$ABF$3,0)),"")</f>
        <v>37.517371938274621</v>
      </c>
      <c r="RX14" s="6">
        <f>IFERROR(INDEX(Sales!$D$5:$ABF$18,MATCH(UsagePerHour!$B14,Sales!$C$5:$C$18,0),MATCH(UsagePerHour!RX$4,Sales!$D$3:$ABF$3,0))/RX$2*INDEX(Usage!$D$5:$ABF$11,MATCH(UsagePerHour!$B$4,Usage!$C$5:$C$11,0),MATCH(UsagePerHour!RX$4,Usage!$D$3:$ABF$3,0)),"")</f>
        <v>443.10913649972548</v>
      </c>
      <c r="RY14" s="6">
        <f>IFERROR(INDEX(Sales!$D$5:$ABF$18,MATCH(UsagePerHour!$B14,Sales!$C$5:$C$18,0),MATCH(UsagePerHour!RY$4,Sales!$D$3:$ABF$3,0))/RY$2*INDEX(Usage!$D$5:$ABF$11,MATCH(UsagePerHour!$B$4,Usage!$C$5:$C$11,0),MATCH(UsagePerHour!RY$4,Usage!$D$3:$ABF$3,0)),"")</f>
        <v>164.68949139666964</v>
      </c>
      <c r="RZ14" s="6">
        <f>IFERROR(INDEX(Sales!$D$5:$ABF$18,MATCH(UsagePerHour!$B14,Sales!$C$5:$C$18,0),MATCH(UsagePerHour!RZ$4,Sales!$D$3:$ABF$3,0))/RZ$2*INDEX(Usage!$D$5:$ABF$11,MATCH(UsagePerHour!$B$4,Usage!$C$5:$C$11,0),MATCH(UsagePerHour!RZ$4,Usage!$D$3:$ABF$3,0)),"")</f>
        <v>79.130812399458435</v>
      </c>
      <c r="SA14" s="6">
        <f>IFERROR(INDEX(Sales!$D$5:$ABF$18,MATCH(UsagePerHour!$B14,Sales!$C$5:$C$18,0),MATCH(UsagePerHour!SA$4,Sales!$D$3:$ABF$3,0))/SA$2*INDEX(Usage!$D$5:$ABF$11,MATCH(UsagePerHour!$B$4,Usage!$C$5:$C$11,0),MATCH(UsagePerHour!SA$4,Usage!$D$3:$ABF$3,0)),"")</f>
        <v>129.58222063120749</v>
      </c>
      <c r="SB14" s="6">
        <f>IFERROR(INDEX(Sales!$D$5:$ABF$18,MATCH(UsagePerHour!$B14,Sales!$C$5:$C$18,0),MATCH(UsagePerHour!SB$4,Sales!$D$3:$ABF$3,0))/SB$2*INDEX(Usage!$D$5:$ABF$11,MATCH(UsagePerHour!$B$4,Usage!$C$5:$C$11,0),MATCH(UsagePerHour!SB$4,Usage!$D$3:$ABF$3,0)),"")</f>
        <v>115.73347841654216</v>
      </c>
      <c r="SC14" s="6">
        <f>IFERROR(INDEX(Sales!$D$5:$ABF$18,MATCH(UsagePerHour!$B14,Sales!$C$5:$C$18,0),MATCH(UsagePerHour!SC$4,Sales!$D$3:$ABF$3,0))/SC$2*INDEX(Usage!$D$5:$ABF$11,MATCH(UsagePerHour!$B$4,Usage!$C$5:$C$11,0),MATCH(UsagePerHour!SC$4,Usage!$D$3:$ABF$3,0)),"")</f>
        <v>61.576480196027433</v>
      </c>
      <c r="SD14" s="6">
        <f>IFERROR(INDEX(Sales!$D$5:$ABF$18,MATCH(UsagePerHour!$B14,Sales!$C$5:$C$18,0),MATCH(UsagePerHour!SD$4,Sales!$D$3:$ABF$3,0))/SD$2*INDEX(Usage!$D$5:$ABF$11,MATCH(UsagePerHour!$B$4,Usage!$C$5:$C$11,0),MATCH(UsagePerHour!SD$4,Usage!$D$3:$ABF$3,0)),"")</f>
        <v>45.357981976316253</v>
      </c>
      <c r="SE14" s="6">
        <f>IFERROR(INDEX(Sales!$D$5:$ABF$18,MATCH(UsagePerHour!$B14,Sales!$C$5:$C$18,0),MATCH(UsagePerHour!SE$4,Sales!$D$3:$ABF$3,0))/SE$2*INDEX(Usage!$D$5:$ABF$11,MATCH(UsagePerHour!$B$4,Usage!$C$5:$C$11,0),MATCH(UsagePerHour!SE$4,Usage!$D$3:$ABF$3,0)),"")</f>
        <v>353.93953447924378</v>
      </c>
      <c r="SF14" s="6">
        <f>IFERROR(INDEX(Sales!$D$5:$ABF$18,MATCH(UsagePerHour!$B14,Sales!$C$5:$C$18,0),MATCH(UsagePerHour!SF$4,Sales!$D$3:$ABF$3,0))/SF$2*INDEX(Usage!$D$5:$ABF$11,MATCH(UsagePerHour!$B$4,Usage!$C$5:$C$11,0),MATCH(UsagePerHour!SF$4,Usage!$D$3:$ABF$3,0)),"")</f>
        <v>154.88493589356642</v>
      </c>
      <c r="SG14" s="6" t="str">
        <f>IFERROR(INDEX(Sales!$D$5:$ABF$18,MATCH(UsagePerHour!$B14,Sales!$C$5:$C$18,0),MATCH(UsagePerHour!SG$4,Sales!$D$3:$ABF$3,0))/SG$2*INDEX(Usage!$D$5:$ABF$11,MATCH(UsagePerHour!$B$4,Usage!$C$5:$C$11,0),MATCH(UsagePerHour!SG$4,Usage!$D$3:$ABF$3,0)),"")</f>
        <v/>
      </c>
      <c r="SH14" s="6" t="str">
        <f>IFERROR(INDEX(Sales!$D$5:$ABF$18,MATCH(UsagePerHour!$B14,Sales!$C$5:$C$18,0),MATCH(UsagePerHour!SH$4,Sales!$D$3:$ABF$3,0))/SH$2*INDEX(Usage!$D$5:$ABF$11,MATCH(UsagePerHour!$B$4,Usage!$C$5:$C$11,0),MATCH(UsagePerHour!SH$4,Usage!$D$3:$ABF$3,0)),"")</f>
        <v/>
      </c>
      <c r="SI14" s="6" t="str">
        <f>IFERROR(INDEX(Sales!$D$5:$ABF$18,MATCH(UsagePerHour!$B14,Sales!$C$5:$C$18,0),MATCH(UsagePerHour!SI$4,Sales!$D$3:$ABF$3,0))/SI$2*INDEX(Usage!$D$5:$ABF$11,MATCH(UsagePerHour!$B$4,Usage!$C$5:$C$11,0),MATCH(UsagePerHour!SI$4,Usage!$D$3:$ABF$3,0)),"")</f>
        <v/>
      </c>
      <c r="SJ14" s="6" t="str">
        <f>IFERROR(INDEX(Sales!$D$5:$ABF$18,MATCH(UsagePerHour!$B14,Sales!$C$5:$C$18,0),MATCH(UsagePerHour!SJ$4,Sales!$D$3:$ABF$3,0))/SJ$2*INDEX(Usage!$D$5:$ABF$11,MATCH(UsagePerHour!$B$4,Usage!$C$5:$C$11,0),MATCH(UsagePerHour!SJ$4,Usage!$D$3:$ABF$3,0)),"")</f>
        <v/>
      </c>
      <c r="SK14" s="6" t="str">
        <f>IFERROR(INDEX(Sales!$D$5:$ABF$18,MATCH(UsagePerHour!$B14,Sales!$C$5:$C$18,0),MATCH(UsagePerHour!SK$4,Sales!$D$3:$ABF$3,0))/SK$2*INDEX(Usage!$D$5:$ABF$11,MATCH(UsagePerHour!$B$4,Usage!$C$5:$C$11,0),MATCH(UsagePerHour!SK$4,Usage!$D$3:$ABF$3,0)),"")</f>
        <v/>
      </c>
      <c r="SL14" s="6" t="str">
        <f>IFERROR(INDEX(Sales!$D$5:$ABF$18,MATCH(UsagePerHour!$B14,Sales!$C$5:$C$18,0),MATCH(UsagePerHour!SL$4,Sales!$D$3:$ABF$3,0))/SL$2*INDEX(Usage!$D$5:$ABF$11,MATCH(UsagePerHour!$B$4,Usage!$C$5:$C$11,0),MATCH(UsagePerHour!SL$4,Usage!$D$3:$ABF$3,0)),"")</f>
        <v/>
      </c>
      <c r="SM14" s="6" t="str">
        <f>IFERROR(INDEX(Sales!$D$5:$ABF$18,MATCH(UsagePerHour!$B14,Sales!$C$5:$C$18,0),MATCH(UsagePerHour!SM$4,Sales!$D$3:$ABF$3,0))/SM$2*INDEX(Usage!$D$5:$ABF$11,MATCH(UsagePerHour!$B$4,Usage!$C$5:$C$11,0),MATCH(UsagePerHour!SM$4,Usage!$D$3:$ABF$3,0)),"")</f>
        <v/>
      </c>
      <c r="SN14" s="6" t="str">
        <f>IFERROR(INDEX(Sales!$D$5:$ABF$18,MATCH(UsagePerHour!$B14,Sales!$C$5:$C$18,0),MATCH(UsagePerHour!SN$4,Sales!$D$3:$ABF$3,0))/SN$2*INDEX(Usage!$D$5:$ABF$11,MATCH(UsagePerHour!$B$4,Usage!$C$5:$C$11,0),MATCH(UsagePerHour!SN$4,Usage!$D$3:$ABF$3,0)),"")</f>
        <v/>
      </c>
      <c r="SO14" s="6" t="str">
        <f>IFERROR(INDEX(Sales!$D$5:$ABF$18,MATCH(UsagePerHour!$B14,Sales!$C$5:$C$18,0),MATCH(UsagePerHour!SO$4,Sales!$D$3:$ABF$3,0))/SO$2*INDEX(Usage!$D$5:$ABF$11,MATCH(UsagePerHour!$B$4,Usage!$C$5:$C$11,0),MATCH(UsagePerHour!SO$4,Usage!$D$3:$ABF$3,0)),"")</f>
        <v/>
      </c>
      <c r="SP14" s="6" t="str">
        <f>IFERROR(INDEX(Sales!$D$5:$ABF$18,MATCH(UsagePerHour!$B14,Sales!$C$5:$C$18,0),MATCH(UsagePerHour!SP$4,Sales!$D$3:$ABF$3,0))/SP$2*INDEX(Usage!$D$5:$ABF$11,MATCH(UsagePerHour!$B$4,Usage!$C$5:$C$11,0),MATCH(UsagePerHour!SP$4,Usage!$D$3:$ABF$3,0)),"")</f>
        <v/>
      </c>
      <c r="SQ14" s="6" t="str">
        <f>IFERROR(INDEX(Sales!$D$5:$ABF$18,MATCH(UsagePerHour!$B14,Sales!$C$5:$C$18,0),MATCH(UsagePerHour!SQ$4,Sales!$D$3:$ABF$3,0))/SQ$2*INDEX(Usage!$D$5:$ABF$11,MATCH(UsagePerHour!$B$4,Usage!$C$5:$C$11,0),MATCH(UsagePerHour!SQ$4,Usage!$D$3:$ABF$3,0)),"")</f>
        <v/>
      </c>
      <c r="SR14" s="6" t="str">
        <f>IFERROR(INDEX(Sales!$D$5:$ABF$18,MATCH(UsagePerHour!$B14,Sales!$C$5:$C$18,0),MATCH(UsagePerHour!SR$4,Sales!$D$3:$ABF$3,0))/SR$2*INDEX(Usage!$D$5:$ABF$11,MATCH(UsagePerHour!$B$4,Usage!$C$5:$C$11,0),MATCH(UsagePerHour!SR$4,Usage!$D$3:$ABF$3,0)),"")</f>
        <v/>
      </c>
      <c r="SS14" s="6" t="str">
        <f>IFERROR(INDEX(Sales!$D$5:$ABF$18,MATCH(UsagePerHour!$B14,Sales!$C$5:$C$18,0),MATCH(UsagePerHour!SS$4,Sales!$D$3:$ABF$3,0))/SS$2*INDEX(Usage!$D$5:$ABF$11,MATCH(UsagePerHour!$B$4,Usage!$C$5:$C$11,0),MATCH(UsagePerHour!SS$4,Usage!$D$3:$ABF$3,0)),"")</f>
        <v/>
      </c>
      <c r="ST14" s="6" t="str">
        <f>IFERROR(INDEX(Sales!$D$5:$ABF$18,MATCH(UsagePerHour!$B14,Sales!$C$5:$C$18,0),MATCH(UsagePerHour!ST$4,Sales!$D$3:$ABF$3,0))/ST$2*INDEX(Usage!$D$5:$ABF$11,MATCH(UsagePerHour!$B$4,Usage!$C$5:$C$11,0),MATCH(UsagePerHour!ST$4,Usage!$D$3:$ABF$3,0)),"")</f>
        <v/>
      </c>
      <c r="SU14" s="6" t="str">
        <f>IFERROR(INDEX(Sales!$D$5:$ABF$18,MATCH(UsagePerHour!$B14,Sales!$C$5:$C$18,0),MATCH(UsagePerHour!SU$4,Sales!$D$3:$ABF$3,0))/SU$2*INDEX(Usage!$D$5:$ABF$11,MATCH(UsagePerHour!$B$4,Usage!$C$5:$C$11,0),MATCH(UsagePerHour!SU$4,Usage!$D$3:$ABF$3,0)),"")</f>
        <v/>
      </c>
      <c r="SV14" s="6" t="str">
        <f>IFERROR(INDEX(Sales!$D$5:$ABF$18,MATCH(UsagePerHour!$B14,Sales!$C$5:$C$18,0),MATCH(UsagePerHour!SV$4,Sales!$D$3:$ABF$3,0))/SV$2*INDEX(Usage!$D$5:$ABF$11,MATCH(UsagePerHour!$B$4,Usage!$C$5:$C$11,0),MATCH(UsagePerHour!SV$4,Usage!$D$3:$ABF$3,0)),"")</f>
        <v/>
      </c>
      <c r="SW14" s="6" t="str">
        <f>IFERROR(INDEX(Sales!$D$5:$ABF$18,MATCH(UsagePerHour!$B14,Sales!$C$5:$C$18,0),MATCH(UsagePerHour!SW$4,Sales!$D$3:$ABF$3,0))/SW$2*INDEX(Usage!$D$5:$ABF$11,MATCH(UsagePerHour!$B$4,Usage!$C$5:$C$11,0),MATCH(UsagePerHour!SW$4,Usage!$D$3:$ABF$3,0)),"")</f>
        <v/>
      </c>
      <c r="SX14" s="6" t="str">
        <f>IFERROR(INDEX(Sales!$D$5:$ABF$18,MATCH(UsagePerHour!$B14,Sales!$C$5:$C$18,0),MATCH(UsagePerHour!SX$4,Sales!$D$3:$ABF$3,0))/SX$2*INDEX(Usage!$D$5:$ABF$11,MATCH(UsagePerHour!$B$4,Usage!$C$5:$C$11,0),MATCH(UsagePerHour!SX$4,Usage!$D$3:$ABF$3,0)),"")</f>
        <v/>
      </c>
      <c r="SY14" s="6" t="str">
        <f>IFERROR(INDEX(Sales!$D$5:$ABF$18,MATCH(UsagePerHour!$B14,Sales!$C$5:$C$18,0),MATCH(UsagePerHour!SY$4,Sales!$D$3:$ABF$3,0))/SY$2*INDEX(Usage!$D$5:$ABF$11,MATCH(UsagePerHour!$B$4,Usage!$C$5:$C$11,0),MATCH(UsagePerHour!SY$4,Usage!$D$3:$ABF$3,0)),"")</f>
        <v/>
      </c>
      <c r="SZ14" s="6" t="str">
        <f>IFERROR(INDEX(Sales!$D$5:$ABF$18,MATCH(UsagePerHour!$B14,Sales!$C$5:$C$18,0),MATCH(UsagePerHour!SZ$4,Sales!$D$3:$ABF$3,0))/SZ$2*INDEX(Usage!$D$5:$ABF$11,MATCH(UsagePerHour!$B$4,Usage!$C$5:$C$11,0),MATCH(UsagePerHour!SZ$4,Usage!$D$3:$ABF$3,0)),"")</f>
        <v/>
      </c>
      <c r="TA14" s="6" t="str">
        <f>IFERROR(INDEX(Sales!$D$5:$ABF$18,MATCH(UsagePerHour!$B14,Sales!$C$5:$C$18,0),MATCH(UsagePerHour!TA$4,Sales!$D$3:$ABF$3,0))/TA$2*INDEX(Usage!$D$5:$ABF$11,MATCH(UsagePerHour!$B$4,Usage!$C$5:$C$11,0),MATCH(UsagePerHour!TA$4,Usage!$D$3:$ABF$3,0)),"")</f>
        <v/>
      </c>
      <c r="TB14" s="6" t="str">
        <f>IFERROR(INDEX(Sales!$D$5:$ABF$18,MATCH(UsagePerHour!$B14,Sales!$C$5:$C$18,0),MATCH(UsagePerHour!TB$4,Sales!$D$3:$ABF$3,0))/TB$2*INDEX(Usage!$D$5:$ABF$11,MATCH(UsagePerHour!$B$4,Usage!$C$5:$C$11,0),MATCH(UsagePerHour!TB$4,Usage!$D$3:$ABF$3,0)),"")</f>
        <v/>
      </c>
      <c r="TC14" s="6" t="str">
        <f>IFERROR(INDEX(Sales!$D$5:$ABF$18,MATCH(UsagePerHour!$B14,Sales!$C$5:$C$18,0),MATCH(UsagePerHour!TC$4,Sales!$D$3:$ABF$3,0))/TC$2*INDEX(Usage!$D$5:$ABF$11,MATCH(UsagePerHour!$B$4,Usage!$C$5:$C$11,0),MATCH(UsagePerHour!TC$4,Usage!$D$3:$ABF$3,0)),"")</f>
        <v/>
      </c>
      <c r="TD14" s="6" t="str">
        <f>IFERROR(INDEX(Sales!$D$5:$ABF$18,MATCH(UsagePerHour!$B14,Sales!$C$5:$C$18,0),MATCH(UsagePerHour!TD$4,Sales!$D$3:$ABF$3,0))/TD$2*INDEX(Usage!$D$5:$ABF$11,MATCH(UsagePerHour!$B$4,Usage!$C$5:$C$11,0),MATCH(UsagePerHour!TD$4,Usage!$D$3:$ABF$3,0)),"")</f>
        <v/>
      </c>
      <c r="TE14" s="6" t="str">
        <f>IFERROR(INDEX(Sales!$D$5:$ABF$18,MATCH(UsagePerHour!$B14,Sales!$C$5:$C$18,0),MATCH(UsagePerHour!TE$4,Sales!$D$3:$ABF$3,0))/TE$2*INDEX(Usage!$D$5:$ABF$11,MATCH(UsagePerHour!$B$4,Usage!$C$5:$C$11,0),MATCH(UsagePerHour!TE$4,Usage!$D$3:$ABF$3,0)),"")</f>
        <v/>
      </c>
      <c r="TF14" s="6" t="str">
        <f>IFERROR(INDEX(Sales!$D$5:$ABF$18,MATCH(UsagePerHour!$B14,Sales!$C$5:$C$18,0),MATCH(UsagePerHour!TF$4,Sales!$D$3:$ABF$3,0))/TF$2*INDEX(Usage!$D$5:$ABF$11,MATCH(UsagePerHour!$B$4,Usage!$C$5:$C$11,0),MATCH(UsagePerHour!TF$4,Usage!$D$3:$ABF$3,0)),"")</f>
        <v/>
      </c>
      <c r="TG14" s="6" t="str">
        <f>IFERROR(INDEX(Sales!$D$5:$ABF$18,MATCH(UsagePerHour!$B14,Sales!$C$5:$C$18,0),MATCH(UsagePerHour!TG$4,Sales!$D$3:$ABF$3,0))/TG$2*INDEX(Usage!$D$5:$ABF$11,MATCH(UsagePerHour!$B$4,Usage!$C$5:$C$11,0),MATCH(UsagePerHour!TG$4,Usage!$D$3:$ABF$3,0)),"")</f>
        <v/>
      </c>
      <c r="TH14" s="6" t="str">
        <f>IFERROR(INDEX(Sales!$D$5:$ABF$18,MATCH(UsagePerHour!$B14,Sales!$C$5:$C$18,0),MATCH(UsagePerHour!TH$4,Sales!$D$3:$ABF$3,0))/TH$2*INDEX(Usage!$D$5:$ABF$11,MATCH(UsagePerHour!$B$4,Usage!$C$5:$C$11,0),MATCH(UsagePerHour!TH$4,Usage!$D$3:$ABF$3,0)),"")</f>
        <v/>
      </c>
      <c r="TI14" s="6" t="str">
        <f>IFERROR(INDEX(Sales!$D$5:$ABF$18,MATCH(UsagePerHour!$B14,Sales!$C$5:$C$18,0),MATCH(UsagePerHour!TI$4,Sales!$D$3:$ABF$3,0))/TI$2*INDEX(Usage!$D$5:$ABF$11,MATCH(UsagePerHour!$B$4,Usage!$C$5:$C$11,0),MATCH(UsagePerHour!TI$4,Usage!$D$3:$ABF$3,0)),"")</f>
        <v/>
      </c>
      <c r="TJ14" s="6" t="str">
        <f>IFERROR(INDEX(Sales!$D$5:$ABF$18,MATCH(UsagePerHour!$B14,Sales!$C$5:$C$18,0),MATCH(UsagePerHour!TJ$4,Sales!$D$3:$ABF$3,0))/TJ$2*INDEX(Usage!$D$5:$ABF$11,MATCH(UsagePerHour!$B$4,Usage!$C$5:$C$11,0),MATCH(UsagePerHour!TJ$4,Usage!$D$3:$ABF$3,0)),"")</f>
        <v/>
      </c>
      <c r="TK14" s="6" t="str">
        <f>IFERROR(INDEX(Sales!$D$5:$ABF$18,MATCH(UsagePerHour!$B14,Sales!$C$5:$C$18,0),MATCH(UsagePerHour!TK$4,Sales!$D$3:$ABF$3,0))/TK$2*INDEX(Usage!$D$5:$ABF$11,MATCH(UsagePerHour!$B$4,Usage!$C$5:$C$11,0),MATCH(UsagePerHour!TK$4,Usage!$D$3:$ABF$3,0)),"")</f>
        <v/>
      </c>
      <c r="TL14" s="6" t="str">
        <f>IFERROR(INDEX(Sales!$D$5:$ABF$18,MATCH(UsagePerHour!$B14,Sales!$C$5:$C$18,0),MATCH(UsagePerHour!TL$4,Sales!$D$3:$ABF$3,0))/TL$2*INDEX(Usage!$D$5:$ABF$11,MATCH(UsagePerHour!$B$4,Usage!$C$5:$C$11,0),MATCH(UsagePerHour!TL$4,Usage!$D$3:$ABF$3,0)),"")</f>
        <v/>
      </c>
      <c r="TM14" s="6" t="str">
        <f>IFERROR(INDEX(Sales!$D$5:$ABF$18,MATCH(UsagePerHour!$B14,Sales!$C$5:$C$18,0),MATCH(UsagePerHour!TM$4,Sales!$D$3:$ABF$3,0))/TM$2*INDEX(Usage!$D$5:$ABF$11,MATCH(UsagePerHour!$B$4,Usage!$C$5:$C$11,0),MATCH(UsagePerHour!TM$4,Usage!$D$3:$ABF$3,0)),"")</f>
        <v/>
      </c>
      <c r="TN14" s="6" t="str">
        <f>IFERROR(INDEX(Sales!$D$5:$ABF$18,MATCH(UsagePerHour!$B14,Sales!$C$5:$C$18,0),MATCH(UsagePerHour!TN$4,Sales!$D$3:$ABF$3,0))/TN$2*INDEX(Usage!$D$5:$ABF$11,MATCH(UsagePerHour!$B$4,Usage!$C$5:$C$11,0),MATCH(UsagePerHour!TN$4,Usage!$D$3:$ABF$3,0)),"")</f>
        <v/>
      </c>
      <c r="TO14" s="6" t="str">
        <f>IFERROR(INDEX(Sales!$D$5:$ABF$18,MATCH(UsagePerHour!$B14,Sales!$C$5:$C$18,0),MATCH(UsagePerHour!TO$4,Sales!$D$3:$ABF$3,0))/TO$2*INDEX(Usage!$D$5:$ABF$11,MATCH(UsagePerHour!$B$4,Usage!$C$5:$C$11,0),MATCH(UsagePerHour!TO$4,Usage!$D$3:$ABF$3,0)),"")</f>
        <v/>
      </c>
      <c r="TP14" s="6" t="str">
        <f>IFERROR(INDEX(Sales!$D$5:$ABF$18,MATCH(UsagePerHour!$B14,Sales!$C$5:$C$18,0),MATCH(UsagePerHour!TP$4,Sales!$D$3:$ABF$3,0))/TP$2*INDEX(Usage!$D$5:$ABF$11,MATCH(UsagePerHour!$B$4,Usage!$C$5:$C$11,0),MATCH(UsagePerHour!TP$4,Usage!$D$3:$ABF$3,0)),"")</f>
        <v/>
      </c>
      <c r="TQ14" s="6" t="str">
        <f>IFERROR(INDEX(Sales!$D$5:$ABF$18,MATCH(UsagePerHour!$B14,Sales!$C$5:$C$18,0),MATCH(UsagePerHour!TQ$4,Sales!$D$3:$ABF$3,0))/TQ$2*INDEX(Usage!$D$5:$ABF$11,MATCH(UsagePerHour!$B$4,Usage!$C$5:$C$11,0),MATCH(UsagePerHour!TQ$4,Usage!$D$3:$ABF$3,0)),"")</f>
        <v/>
      </c>
      <c r="TR14" s="6" t="str">
        <f>IFERROR(INDEX(Sales!$D$5:$ABF$18,MATCH(UsagePerHour!$B14,Sales!$C$5:$C$18,0),MATCH(UsagePerHour!TR$4,Sales!$D$3:$ABF$3,0))/TR$2*INDEX(Usage!$D$5:$ABF$11,MATCH(UsagePerHour!$B$4,Usage!$C$5:$C$11,0),MATCH(UsagePerHour!TR$4,Usage!$D$3:$ABF$3,0)),"")</f>
        <v/>
      </c>
      <c r="TS14" s="6" t="str">
        <f>IFERROR(INDEX(Sales!$D$5:$ABF$18,MATCH(UsagePerHour!$B14,Sales!$C$5:$C$18,0),MATCH(UsagePerHour!TS$4,Sales!$D$3:$ABF$3,0))/TS$2*INDEX(Usage!$D$5:$ABF$11,MATCH(UsagePerHour!$B$4,Usage!$C$5:$C$11,0),MATCH(UsagePerHour!TS$4,Usage!$D$3:$ABF$3,0)),"")</f>
        <v/>
      </c>
      <c r="TT14" s="6" t="str">
        <f>IFERROR(INDEX(Sales!$D$5:$ABF$18,MATCH(UsagePerHour!$B14,Sales!$C$5:$C$18,0),MATCH(UsagePerHour!TT$4,Sales!$D$3:$ABF$3,0))/TT$2*INDEX(Usage!$D$5:$ABF$11,MATCH(UsagePerHour!$B$4,Usage!$C$5:$C$11,0),MATCH(UsagePerHour!TT$4,Usage!$D$3:$ABF$3,0)),"")</f>
        <v/>
      </c>
      <c r="TU14" s="6" t="str">
        <f>IFERROR(INDEX(Sales!$D$5:$ABF$18,MATCH(UsagePerHour!$B14,Sales!$C$5:$C$18,0),MATCH(UsagePerHour!TU$4,Sales!$D$3:$ABF$3,0))/TU$2*INDEX(Usage!$D$5:$ABF$11,MATCH(UsagePerHour!$B$4,Usage!$C$5:$C$11,0),MATCH(UsagePerHour!TU$4,Usage!$D$3:$ABF$3,0)),"")</f>
        <v/>
      </c>
      <c r="TV14" s="6" t="str">
        <f>IFERROR(INDEX(Sales!$D$5:$ABF$18,MATCH(UsagePerHour!$B14,Sales!$C$5:$C$18,0),MATCH(UsagePerHour!TV$4,Sales!$D$3:$ABF$3,0))/TV$2*INDEX(Usage!$D$5:$ABF$11,MATCH(UsagePerHour!$B$4,Usage!$C$5:$C$11,0),MATCH(UsagePerHour!TV$4,Usage!$D$3:$ABF$3,0)),"")</f>
        <v/>
      </c>
      <c r="TW14" s="6" t="str">
        <f>IFERROR(INDEX(Sales!$D$5:$ABF$18,MATCH(UsagePerHour!$B14,Sales!$C$5:$C$18,0),MATCH(UsagePerHour!TW$4,Sales!$D$3:$ABF$3,0))/TW$2*INDEX(Usage!$D$5:$ABF$11,MATCH(UsagePerHour!$B$4,Usage!$C$5:$C$11,0),MATCH(UsagePerHour!TW$4,Usage!$D$3:$ABF$3,0)),"")</f>
        <v/>
      </c>
      <c r="TX14" s="6" t="str">
        <f>IFERROR(INDEX(Sales!$D$5:$ABF$18,MATCH(UsagePerHour!$B14,Sales!$C$5:$C$18,0),MATCH(UsagePerHour!TX$4,Sales!$D$3:$ABF$3,0))/TX$2*INDEX(Usage!$D$5:$ABF$11,MATCH(UsagePerHour!$B$4,Usage!$C$5:$C$11,0),MATCH(UsagePerHour!TX$4,Usage!$D$3:$ABF$3,0)),"")</f>
        <v/>
      </c>
      <c r="TY14" s="6" t="str">
        <f>IFERROR(INDEX(Sales!$D$5:$ABF$18,MATCH(UsagePerHour!$B14,Sales!$C$5:$C$18,0),MATCH(UsagePerHour!TY$4,Sales!$D$3:$ABF$3,0))/TY$2*INDEX(Usage!$D$5:$ABF$11,MATCH(UsagePerHour!$B$4,Usage!$C$5:$C$11,0),MATCH(UsagePerHour!TY$4,Usage!$D$3:$ABF$3,0)),"")</f>
        <v/>
      </c>
      <c r="TZ14" s="6" t="str">
        <f>IFERROR(INDEX(Sales!$D$5:$ABF$18,MATCH(UsagePerHour!$B14,Sales!$C$5:$C$18,0),MATCH(UsagePerHour!TZ$4,Sales!$D$3:$ABF$3,0))/TZ$2*INDEX(Usage!$D$5:$ABF$11,MATCH(UsagePerHour!$B$4,Usage!$C$5:$C$11,0),MATCH(UsagePerHour!TZ$4,Usage!$D$3:$ABF$3,0)),"")</f>
        <v/>
      </c>
      <c r="UA14" s="6" t="str">
        <f>IFERROR(INDEX(Sales!$D$5:$ABF$18,MATCH(UsagePerHour!$B14,Sales!$C$5:$C$18,0),MATCH(UsagePerHour!UA$4,Sales!$D$3:$ABF$3,0))/UA$2*INDEX(Usage!$D$5:$ABF$11,MATCH(UsagePerHour!$B$4,Usage!$C$5:$C$11,0),MATCH(UsagePerHour!UA$4,Usage!$D$3:$ABF$3,0)),"")</f>
        <v/>
      </c>
      <c r="UB14" s="6" t="str">
        <f>IFERROR(INDEX(Sales!$D$5:$ABF$18,MATCH(UsagePerHour!$B14,Sales!$C$5:$C$18,0),MATCH(UsagePerHour!UB$4,Sales!$D$3:$ABF$3,0))/UB$2*INDEX(Usage!$D$5:$ABF$11,MATCH(UsagePerHour!$B$4,Usage!$C$5:$C$11,0),MATCH(UsagePerHour!UB$4,Usage!$D$3:$ABF$3,0)),"")</f>
        <v/>
      </c>
      <c r="UC14" s="6" t="str">
        <f>IFERROR(INDEX(Sales!$D$5:$ABF$18,MATCH(UsagePerHour!$B14,Sales!$C$5:$C$18,0),MATCH(UsagePerHour!UC$4,Sales!$D$3:$ABF$3,0))/UC$2*INDEX(Usage!$D$5:$ABF$11,MATCH(UsagePerHour!$B$4,Usage!$C$5:$C$11,0),MATCH(UsagePerHour!UC$4,Usage!$D$3:$ABF$3,0)),"")</f>
        <v/>
      </c>
      <c r="UD14" s="6" t="str">
        <f>IFERROR(INDEX(Sales!$D$5:$ABF$18,MATCH(UsagePerHour!$B14,Sales!$C$5:$C$18,0),MATCH(UsagePerHour!UD$4,Sales!$D$3:$ABF$3,0))/UD$2*INDEX(Usage!$D$5:$ABF$11,MATCH(UsagePerHour!$B$4,Usage!$C$5:$C$11,0),MATCH(UsagePerHour!UD$4,Usage!$D$3:$ABF$3,0)),"")</f>
        <v/>
      </c>
      <c r="UE14" s="6" t="str">
        <f>IFERROR(INDEX(Sales!$D$5:$ABF$18,MATCH(UsagePerHour!$B14,Sales!$C$5:$C$18,0),MATCH(UsagePerHour!UE$4,Sales!$D$3:$ABF$3,0))/UE$2*INDEX(Usage!$D$5:$ABF$11,MATCH(UsagePerHour!$B$4,Usage!$C$5:$C$11,0),MATCH(UsagePerHour!UE$4,Usage!$D$3:$ABF$3,0)),"")</f>
        <v/>
      </c>
      <c r="UF14" s="6" t="str">
        <f>IFERROR(INDEX(Sales!$D$5:$ABF$18,MATCH(UsagePerHour!$B14,Sales!$C$5:$C$18,0),MATCH(UsagePerHour!UF$4,Sales!$D$3:$ABF$3,0))/UF$2*INDEX(Usage!$D$5:$ABF$11,MATCH(UsagePerHour!$B$4,Usage!$C$5:$C$11,0),MATCH(UsagePerHour!UF$4,Usage!$D$3:$ABF$3,0)),"")</f>
        <v/>
      </c>
      <c r="UG14" s="6" t="str">
        <f>IFERROR(INDEX(Sales!$D$5:$ABF$18,MATCH(UsagePerHour!$B14,Sales!$C$5:$C$18,0),MATCH(UsagePerHour!UG$4,Sales!$D$3:$ABF$3,0))/UG$2*INDEX(Usage!$D$5:$ABF$11,MATCH(UsagePerHour!$B$4,Usage!$C$5:$C$11,0),MATCH(UsagePerHour!UG$4,Usage!$D$3:$ABF$3,0)),"")</f>
        <v/>
      </c>
      <c r="UH14" s="6" t="str">
        <f>IFERROR(INDEX(Sales!$D$5:$ABF$18,MATCH(UsagePerHour!$B14,Sales!$C$5:$C$18,0),MATCH(UsagePerHour!UH$4,Sales!$D$3:$ABF$3,0))/UH$2*INDEX(Usage!$D$5:$ABF$11,MATCH(UsagePerHour!$B$4,Usage!$C$5:$C$11,0),MATCH(UsagePerHour!UH$4,Usage!$D$3:$ABF$3,0)),"")</f>
        <v/>
      </c>
      <c r="UI14" s="6" t="str">
        <f>IFERROR(INDEX(Sales!$D$5:$ABF$18,MATCH(UsagePerHour!$B14,Sales!$C$5:$C$18,0),MATCH(UsagePerHour!UI$4,Sales!$D$3:$ABF$3,0))/UI$2*INDEX(Usage!$D$5:$ABF$11,MATCH(UsagePerHour!$B$4,Usage!$C$5:$C$11,0),MATCH(UsagePerHour!UI$4,Usage!$D$3:$ABF$3,0)),"")</f>
        <v/>
      </c>
      <c r="UJ14" s="6" t="str">
        <f>IFERROR(INDEX(Sales!$D$5:$ABF$18,MATCH(UsagePerHour!$B14,Sales!$C$5:$C$18,0),MATCH(UsagePerHour!UJ$4,Sales!$D$3:$ABF$3,0))/UJ$2*INDEX(Usage!$D$5:$ABF$11,MATCH(UsagePerHour!$B$4,Usage!$C$5:$C$11,0),MATCH(UsagePerHour!UJ$4,Usage!$D$3:$ABF$3,0)),"")</f>
        <v/>
      </c>
      <c r="UK14" s="6" t="str">
        <f>IFERROR(INDEX(Sales!$D$5:$ABF$18,MATCH(UsagePerHour!$B14,Sales!$C$5:$C$18,0),MATCH(UsagePerHour!UK$4,Sales!$D$3:$ABF$3,0))/UK$2*INDEX(Usage!$D$5:$ABF$11,MATCH(UsagePerHour!$B$4,Usage!$C$5:$C$11,0),MATCH(UsagePerHour!UK$4,Usage!$D$3:$ABF$3,0)),"")</f>
        <v/>
      </c>
      <c r="UL14" s="6" t="str">
        <f>IFERROR(INDEX(Sales!$D$5:$ABF$18,MATCH(UsagePerHour!$B14,Sales!$C$5:$C$18,0),MATCH(UsagePerHour!UL$4,Sales!$D$3:$ABF$3,0))/UL$2*INDEX(Usage!$D$5:$ABF$11,MATCH(UsagePerHour!$B$4,Usage!$C$5:$C$11,0),MATCH(UsagePerHour!UL$4,Usage!$D$3:$ABF$3,0)),"")</f>
        <v/>
      </c>
      <c r="UM14" s="6" t="str">
        <f>IFERROR(INDEX(Sales!$D$5:$ABF$18,MATCH(UsagePerHour!$B14,Sales!$C$5:$C$18,0),MATCH(UsagePerHour!UM$4,Sales!$D$3:$ABF$3,0))/UM$2*INDEX(Usage!$D$5:$ABF$11,MATCH(UsagePerHour!$B$4,Usage!$C$5:$C$11,0),MATCH(UsagePerHour!UM$4,Usage!$D$3:$ABF$3,0)),"")</f>
        <v/>
      </c>
      <c r="UN14" s="6" t="str">
        <f>IFERROR(INDEX(Sales!$D$5:$ABF$18,MATCH(UsagePerHour!$B14,Sales!$C$5:$C$18,0),MATCH(UsagePerHour!UN$4,Sales!$D$3:$ABF$3,0))/UN$2*INDEX(Usage!$D$5:$ABF$11,MATCH(UsagePerHour!$B$4,Usage!$C$5:$C$11,0),MATCH(UsagePerHour!UN$4,Usage!$D$3:$ABF$3,0)),"")</f>
        <v/>
      </c>
      <c r="UO14" s="6" t="str">
        <f>IFERROR(INDEX(Sales!$D$5:$ABF$18,MATCH(UsagePerHour!$B14,Sales!$C$5:$C$18,0),MATCH(UsagePerHour!UO$4,Sales!$D$3:$ABF$3,0))/UO$2*INDEX(Usage!$D$5:$ABF$11,MATCH(UsagePerHour!$B$4,Usage!$C$5:$C$11,0),MATCH(UsagePerHour!UO$4,Usage!$D$3:$ABF$3,0)),"")</f>
        <v/>
      </c>
      <c r="UP14" s="6" t="str">
        <f>IFERROR(INDEX(Sales!$D$5:$ABF$18,MATCH(UsagePerHour!$B14,Sales!$C$5:$C$18,0),MATCH(UsagePerHour!UP$4,Sales!$D$3:$ABF$3,0))/UP$2*INDEX(Usage!$D$5:$ABF$11,MATCH(UsagePerHour!$B$4,Usage!$C$5:$C$11,0),MATCH(UsagePerHour!UP$4,Usage!$D$3:$ABF$3,0)),"")</f>
        <v/>
      </c>
      <c r="UQ14" s="6" t="str">
        <f>IFERROR(INDEX(Sales!$D$5:$ABF$18,MATCH(UsagePerHour!$B14,Sales!$C$5:$C$18,0),MATCH(UsagePerHour!UQ$4,Sales!$D$3:$ABF$3,0))/UQ$2*INDEX(Usage!$D$5:$ABF$11,MATCH(UsagePerHour!$B$4,Usage!$C$5:$C$11,0),MATCH(UsagePerHour!UQ$4,Usage!$D$3:$ABF$3,0)),"")</f>
        <v/>
      </c>
      <c r="UR14" s="6" t="str">
        <f>IFERROR(INDEX(Sales!$D$5:$ABF$18,MATCH(UsagePerHour!$B14,Sales!$C$5:$C$18,0),MATCH(UsagePerHour!UR$4,Sales!$D$3:$ABF$3,0))/UR$2*INDEX(Usage!$D$5:$ABF$11,MATCH(UsagePerHour!$B$4,Usage!$C$5:$C$11,0),MATCH(UsagePerHour!UR$4,Usage!$D$3:$ABF$3,0)),"")</f>
        <v/>
      </c>
      <c r="US14" s="6" t="str">
        <f>IFERROR(INDEX(Sales!$D$5:$ABF$18,MATCH(UsagePerHour!$B14,Sales!$C$5:$C$18,0),MATCH(UsagePerHour!US$4,Sales!$D$3:$ABF$3,0))/US$2*INDEX(Usage!$D$5:$ABF$11,MATCH(UsagePerHour!$B$4,Usage!$C$5:$C$11,0),MATCH(UsagePerHour!US$4,Usage!$D$3:$ABF$3,0)),"")</f>
        <v/>
      </c>
      <c r="UT14" s="6" t="str">
        <f>IFERROR(INDEX(Sales!$D$5:$ABF$18,MATCH(UsagePerHour!$B14,Sales!$C$5:$C$18,0),MATCH(UsagePerHour!UT$4,Sales!$D$3:$ABF$3,0))/UT$2*INDEX(Usage!$D$5:$ABF$11,MATCH(UsagePerHour!$B$4,Usage!$C$5:$C$11,0),MATCH(UsagePerHour!UT$4,Usage!$D$3:$ABF$3,0)),"")</f>
        <v/>
      </c>
      <c r="UU14" s="6" t="str">
        <f>IFERROR(INDEX(Sales!$D$5:$ABF$18,MATCH(UsagePerHour!$B14,Sales!$C$5:$C$18,0),MATCH(UsagePerHour!UU$4,Sales!$D$3:$ABF$3,0))/UU$2*INDEX(Usage!$D$5:$ABF$11,MATCH(UsagePerHour!$B$4,Usage!$C$5:$C$11,0),MATCH(UsagePerHour!UU$4,Usage!$D$3:$ABF$3,0)),"")</f>
        <v/>
      </c>
      <c r="UV14" s="6" t="str">
        <f>IFERROR(INDEX(Sales!$D$5:$ABF$18,MATCH(UsagePerHour!$B14,Sales!$C$5:$C$18,0),MATCH(UsagePerHour!UV$4,Sales!$D$3:$ABF$3,0))/UV$2*INDEX(Usage!$D$5:$ABF$11,MATCH(UsagePerHour!$B$4,Usage!$C$5:$C$11,0),MATCH(UsagePerHour!UV$4,Usage!$D$3:$ABF$3,0)),"")</f>
        <v/>
      </c>
      <c r="UW14" s="6" t="str">
        <f>IFERROR(INDEX(Sales!$D$5:$ABF$18,MATCH(UsagePerHour!$B14,Sales!$C$5:$C$18,0),MATCH(UsagePerHour!UW$4,Sales!$D$3:$ABF$3,0))/UW$2*INDEX(Usage!$D$5:$ABF$11,MATCH(UsagePerHour!$B$4,Usage!$C$5:$C$11,0),MATCH(UsagePerHour!UW$4,Usage!$D$3:$ABF$3,0)),"")</f>
        <v/>
      </c>
      <c r="UX14" s="6" t="str">
        <f>IFERROR(INDEX(Sales!$D$5:$ABF$18,MATCH(UsagePerHour!$B14,Sales!$C$5:$C$18,0),MATCH(UsagePerHour!UX$4,Sales!$D$3:$ABF$3,0))/UX$2*INDEX(Usage!$D$5:$ABF$11,MATCH(UsagePerHour!$B$4,Usage!$C$5:$C$11,0),MATCH(UsagePerHour!UX$4,Usage!$D$3:$ABF$3,0)),"")</f>
        <v/>
      </c>
      <c r="UY14" s="6" t="str">
        <f>IFERROR(INDEX(Sales!$D$5:$ABF$18,MATCH(UsagePerHour!$B14,Sales!$C$5:$C$18,0),MATCH(UsagePerHour!UY$4,Sales!$D$3:$ABF$3,0))/UY$2*INDEX(Usage!$D$5:$ABF$11,MATCH(UsagePerHour!$B$4,Usage!$C$5:$C$11,0),MATCH(UsagePerHour!UY$4,Usage!$D$3:$ABF$3,0)),"")</f>
        <v/>
      </c>
      <c r="UZ14" s="6" t="str">
        <f>IFERROR(INDEX(Sales!$D$5:$ABF$18,MATCH(UsagePerHour!$B14,Sales!$C$5:$C$18,0),MATCH(UsagePerHour!UZ$4,Sales!$D$3:$ABF$3,0))/UZ$2*INDEX(Usage!$D$5:$ABF$11,MATCH(UsagePerHour!$B$4,Usage!$C$5:$C$11,0),MATCH(UsagePerHour!UZ$4,Usage!$D$3:$ABF$3,0)),"")</f>
        <v/>
      </c>
      <c r="VA14" s="6" t="str">
        <f>IFERROR(INDEX(Sales!$D$5:$ABF$18,MATCH(UsagePerHour!$B14,Sales!$C$5:$C$18,0),MATCH(UsagePerHour!VA$4,Sales!$D$3:$ABF$3,0))/VA$2*INDEX(Usage!$D$5:$ABF$11,MATCH(UsagePerHour!$B$4,Usage!$C$5:$C$11,0),MATCH(UsagePerHour!VA$4,Usage!$D$3:$ABF$3,0)),"")</f>
        <v/>
      </c>
      <c r="VB14" s="6" t="str">
        <f>IFERROR(INDEX(Sales!$D$5:$ABF$18,MATCH(UsagePerHour!$B14,Sales!$C$5:$C$18,0),MATCH(UsagePerHour!VB$4,Sales!$D$3:$ABF$3,0))/VB$2*INDEX(Usage!$D$5:$ABF$11,MATCH(UsagePerHour!$B$4,Usage!$C$5:$C$11,0),MATCH(UsagePerHour!VB$4,Usage!$D$3:$ABF$3,0)),"")</f>
        <v/>
      </c>
      <c r="VC14" s="6" t="str">
        <f>IFERROR(INDEX(Sales!$D$5:$ABF$18,MATCH(UsagePerHour!$B14,Sales!$C$5:$C$18,0),MATCH(UsagePerHour!VC$4,Sales!$D$3:$ABF$3,0))/VC$2*INDEX(Usage!$D$5:$ABF$11,MATCH(UsagePerHour!$B$4,Usage!$C$5:$C$11,0),MATCH(UsagePerHour!VC$4,Usage!$D$3:$ABF$3,0)),"")</f>
        <v/>
      </c>
      <c r="VD14" s="6" t="str">
        <f>IFERROR(INDEX(Sales!$D$5:$ABF$18,MATCH(UsagePerHour!$B14,Sales!$C$5:$C$18,0),MATCH(UsagePerHour!VD$4,Sales!$D$3:$ABF$3,0))/VD$2*INDEX(Usage!$D$5:$ABF$11,MATCH(UsagePerHour!$B$4,Usage!$C$5:$C$11,0),MATCH(UsagePerHour!VD$4,Usage!$D$3:$ABF$3,0)),"")</f>
        <v/>
      </c>
      <c r="VE14" s="6" t="str">
        <f>IFERROR(INDEX(Sales!$D$5:$ABF$18,MATCH(UsagePerHour!$B14,Sales!$C$5:$C$18,0),MATCH(UsagePerHour!VE$4,Sales!$D$3:$ABF$3,0))/VE$2*INDEX(Usage!$D$5:$ABF$11,MATCH(UsagePerHour!$B$4,Usage!$C$5:$C$11,0),MATCH(UsagePerHour!VE$4,Usage!$D$3:$ABF$3,0)),"")</f>
        <v/>
      </c>
      <c r="VF14" s="6" t="str">
        <f>IFERROR(INDEX(Sales!$D$5:$ABF$18,MATCH(UsagePerHour!$B14,Sales!$C$5:$C$18,0),MATCH(UsagePerHour!VF$4,Sales!$D$3:$ABF$3,0))/VF$2*INDEX(Usage!$D$5:$ABF$11,MATCH(UsagePerHour!$B$4,Usage!$C$5:$C$11,0),MATCH(UsagePerHour!VF$4,Usage!$D$3:$ABF$3,0)),"")</f>
        <v/>
      </c>
      <c r="VG14" s="6" t="str">
        <f>IFERROR(INDEX(Sales!$D$5:$ABF$18,MATCH(UsagePerHour!$B14,Sales!$C$5:$C$18,0),MATCH(UsagePerHour!VG$4,Sales!$D$3:$ABF$3,0))/VG$2*INDEX(Usage!$D$5:$ABF$11,MATCH(UsagePerHour!$B$4,Usage!$C$5:$C$11,0),MATCH(UsagePerHour!VG$4,Usage!$D$3:$ABF$3,0)),"")</f>
        <v/>
      </c>
      <c r="VH14" s="6" t="str">
        <f>IFERROR(INDEX(Sales!$D$5:$ABF$18,MATCH(UsagePerHour!$B14,Sales!$C$5:$C$18,0),MATCH(UsagePerHour!VH$4,Sales!$D$3:$ABF$3,0))/VH$2*INDEX(Usage!$D$5:$ABF$11,MATCH(UsagePerHour!$B$4,Usage!$C$5:$C$11,0),MATCH(UsagePerHour!VH$4,Usage!$D$3:$ABF$3,0)),"")</f>
        <v/>
      </c>
      <c r="VI14" s="6" t="str">
        <f>IFERROR(INDEX(Sales!$D$5:$ABF$18,MATCH(UsagePerHour!$B14,Sales!$C$5:$C$18,0),MATCH(UsagePerHour!VI$4,Sales!$D$3:$ABF$3,0))/VI$2*INDEX(Usage!$D$5:$ABF$11,MATCH(UsagePerHour!$B$4,Usage!$C$5:$C$11,0),MATCH(UsagePerHour!VI$4,Usage!$D$3:$ABF$3,0)),"")</f>
        <v/>
      </c>
      <c r="VJ14" s="6" t="str">
        <f>IFERROR(INDEX(Sales!$D$5:$ABF$18,MATCH(UsagePerHour!$B14,Sales!$C$5:$C$18,0),MATCH(UsagePerHour!VJ$4,Sales!$D$3:$ABF$3,0))/VJ$2*INDEX(Usage!$D$5:$ABF$11,MATCH(UsagePerHour!$B$4,Usage!$C$5:$C$11,0),MATCH(UsagePerHour!VJ$4,Usage!$D$3:$ABF$3,0)),"")</f>
        <v/>
      </c>
      <c r="VK14" s="6" t="str">
        <f>IFERROR(INDEX(Sales!$D$5:$ABF$18,MATCH(UsagePerHour!$B14,Sales!$C$5:$C$18,0),MATCH(UsagePerHour!VK$4,Sales!$D$3:$ABF$3,0))/VK$2*INDEX(Usage!$D$5:$ABF$11,MATCH(UsagePerHour!$B$4,Usage!$C$5:$C$11,0),MATCH(UsagePerHour!VK$4,Usage!$D$3:$ABF$3,0)),"")</f>
        <v/>
      </c>
      <c r="VL14" s="6" t="str">
        <f>IFERROR(INDEX(Sales!$D$5:$ABF$18,MATCH(UsagePerHour!$B14,Sales!$C$5:$C$18,0),MATCH(UsagePerHour!VL$4,Sales!$D$3:$ABF$3,0))/VL$2*INDEX(Usage!$D$5:$ABF$11,MATCH(UsagePerHour!$B$4,Usage!$C$5:$C$11,0),MATCH(UsagePerHour!VL$4,Usage!$D$3:$ABF$3,0)),"")</f>
        <v/>
      </c>
      <c r="VM14" s="6" t="str">
        <f>IFERROR(INDEX(Sales!$D$5:$ABF$18,MATCH(UsagePerHour!$B14,Sales!$C$5:$C$18,0),MATCH(UsagePerHour!VM$4,Sales!$D$3:$ABF$3,0))/VM$2*INDEX(Usage!$D$5:$ABF$11,MATCH(UsagePerHour!$B$4,Usage!$C$5:$C$11,0),MATCH(UsagePerHour!VM$4,Usage!$D$3:$ABF$3,0)),"")</f>
        <v/>
      </c>
      <c r="VN14" s="6" t="str">
        <f>IFERROR(INDEX(Sales!$D$5:$ABF$18,MATCH(UsagePerHour!$B14,Sales!$C$5:$C$18,0),MATCH(UsagePerHour!VN$4,Sales!$D$3:$ABF$3,0))/VN$2*INDEX(Usage!$D$5:$ABF$11,MATCH(UsagePerHour!$B$4,Usage!$C$5:$C$11,0),MATCH(UsagePerHour!VN$4,Usage!$D$3:$ABF$3,0)),"")</f>
        <v/>
      </c>
      <c r="VO14" s="6" t="str">
        <f>IFERROR(INDEX(Sales!$D$5:$ABF$18,MATCH(UsagePerHour!$B14,Sales!$C$5:$C$18,0),MATCH(UsagePerHour!VO$4,Sales!$D$3:$ABF$3,0))/VO$2*INDEX(Usage!$D$5:$ABF$11,MATCH(UsagePerHour!$B$4,Usage!$C$5:$C$11,0),MATCH(UsagePerHour!VO$4,Usage!$D$3:$ABF$3,0)),"")</f>
        <v/>
      </c>
      <c r="VP14" s="6" t="str">
        <f>IFERROR(INDEX(Sales!$D$5:$ABF$18,MATCH(UsagePerHour!$B14,Sales!$C$5:$C$18,0),MATCH(UsagePerHour!VP$4,Sales!$D$3:$ABF$3,0))/VP$2*INDEX(Usage!$D$5:$ABF$11,MATCH(UsagePerHour!$B$4,Usage!$C$5:$C$11,0),MATCH(UsagePerHour!VP$4,Usage!$D$3:$ABF$3,0)),"")</f>
        <v/>
      </c>
      <c r="VQ14" s="6" t="str">
        <f>IFERROR(INDEX(Sales!$D$5:$ABF$18,MATCH(UsagePerHour!$B14,Sales!$C$5:$C$18,0),MATCH(UsagePerHour!VQ$4,Sales!$D$3:$ABF$3,0))/VQ$2*INDEX(Usage!$D$5:$ABF$11,MATCH(UsagePerHour!$B$4,Usage!$C$5:$C$11,0),MATCH(UsagePerHour!VQ$4,Usage!$D$3:$ABF$3,0)),"")</f>
        <v/>
      </c>
      <c r="VR14" s="6" t="str">
        <f>IFERROR(INDEX(Sales!$D$5:$ABF$18,MATCH(UsagePerHour!$B14,Sales!$C$5:$C$18,0),MATCH(UsagePerHour!VR$4,Sales!$D$3:$ABF$3,0))/VR$2*INDEX(Usage!$D$5:$ABF$11,MATCH(UsagePerHour!$B$4,Usage!$C$5:$C$11,0),MATCH(UsagePerHour!VR$4,Usage!$D$3:$ABF$3,0)),"")</f>
        <v/>
      </c>
      <c r="VS14" s="6" t="str">
        <f>IFERROR(INDEX(Sales!$D$5:$ABF$18,MATCH(UsagePerHour!$B14,Sales!$C$5:$C$18,0),MATCH(UsagePerHour!VS$4,Sales!$D$3:$ABF$3,0))/VS$2*INDEX(Usage!$D$5:$ABF$11,MATCH(UsagePerHour!$B$4,Usage!$C$5:$C$11,0),MATCH(UsagePerHour!VS$4,Usage!$D$3:$ABF$3,0)),"")</f>
        <v/>
      </c>
      <c r="VT14" s="6" t="str">
        <f>IFERROR(INDEX(Sales!$D$5:$ABF$18,MATCH(UsagePerHour!$B14,Sales!$C$5:$C$18,0),MATCH(UsagePerHour!VT$4,Sales!$D$3:$ABF$3,0))/VT$2*INDEX(Usage!$D$5:$ABF$11,MATCH(UsagePerHour!$B$4,Usage!$C$5:$C$11,0),MATCH(UsagePerHour!VT$4,Usage!$D$3:$ABF$3,0)),"")</f>
        <v/>
      </c>
      <c r="VU14" s="6" t="str">
        <f>IFERROR(INDEX(Sales!$D$5:$ABF$18,MATCH(UsagePerHour!$B14,Sales!$C$5:$C$18,0),MATCH(UsagePerHour!VU$4,Sales!$D$3:$ABF$3,0))/VU$2*INDEX(Usage!$D$5:$ABF$11,MATCH(UsagePerHour!$B$4,Usage!$C$5:$C$11,0),MATCH(UsagePerHour!VU$4,Usage!$D$3:$ABF$3,0)),"")</f>
        <v/>
      </c>
      <c r="VV14" s="6" t="str">
        <f>IFERROR(INDEX(Sales!$D$5:$ABF$18,MATCH(UsagePerHour!$B14,Sales!$C$5:$C$18,0),MATCH(UsagePerHour!VV$4,Sales!$D$3:$ABF$3,0))/VV$2*INDEX(Usage!$D$5:$ABF$11,MATCH(UsagePerHour!$B$4,Usage!$C$5:$C$11,0),MATCH(UsagePerHour!VV$4,Usage!$D$3:$ABF$3,0)),"")</f>
        <v/>
      </c>
      <c r="VW14" s="6" t="str">
        <f>IFERROR(INDEX(Sales!$D$5:$ABF$18,MATCH(UsagePerHour!$B14,Sales!$C$5:$C$18,0),MATCH(UsagePerHour!VW$4,Sales!$D$3:$ABF$3,0))/VW$2*INDEX(Usage!$D$5:$ABF$11,MATCH(UsagePerHour!$B$4,Usage!$C$5:$C$11,0),MATCH(UsagePerHour!VW$4,Usage!$D$3:$ABF$3,0)),"")</f>
        <v/>
      </c>
      <c r="VX14" s="6" t="str">
        <f>IFERROR(INDEX(Sales!$D$5:$ABF$18,MATCH(UsagePerHour!$B14,Sales!$C$5:$C$18,0),MATCH(UsagePerHour!VX$4,Sales!$D$3:$ABF$3,0))/VX$2*INDEX(Usage!$D$5:$ABF$11,MATCH(UsagePerHour!$B$4,Usage!$C$5:$C$11,0),MATCH(UsagePerHour!VX$4,Usage!$D$3:$ABF$3,0)),"")</f>
        <v/>
      </c>
      <c r="VY14" s="6" t="str">
        <f>IFERROR(INDEX(Sales!$D$5:$ABF$18,MATCH(UsagePerHour!$B14,Sales!$C$5:$C$18,0),MATCH(UsagePerHour!VY$4,Sales!$D$3:$ABF$3,0))/VY$2*INDEX(Usage!$D$5:$ABF$11,MATCH(UsagePerHour!$B$4,Usage!$C$5:$C$11,0),MATCH(UsagePerHour!VY$4,Usage!$D$3:$ABF$3,0)),"")</f>
        <v/>
      </c>
      <c r="VZ14" s="6" t="str">
        <f>IFERROR(INDEX(Sales!$D$5:$ABF$18,MATCH(UsagePerHour!$B14,Sales!$C$5:$C$18,0),MATCH(UsagePerHour!VZ$4,Sales!$D$3:$ABF$3,0))/VZ$2*INDEX(Usage!$D$5:$ABF$11,MATCH(UsagePerHour!$B$4,Usage!$C$5:$C$11,0),MATCH(UsagePerHour!VZ$4,Usage!$D$3:$ABF$3,0)),"")</f>
        <v/>
      </c>
      <c r="WA14" s="6" t="str">
        <f>IFERROR(INDEX(Sales!$D$5:$ABF$18,MATCH(UsagePerHour!$B14,Sales!$C$5:$C$18,0),MATCH(UsagePerHour!WA$4,Sales!$D$3:$ABF$3,0))/WA$2*INDEX(Usage!$D$5:$ABF$11,MATCH(UsagePerHour!$B$4,Usage!$C$5:$C$11,0),MATCH(UsagePerHour!WA$4,Usage!$D$3:$ABF$3,0)),"")</f>
        <v/>
      </c>
      <c r="WB14" s="6" t="str">
        <f>IFERROR(INDEX(Sales!$D$5:$ABF$18,MATCH(UsagePerHour!$B14,Sales!$C$5:$C$18,0),MATCH(UsagePerHour!WB$4,Sales!$D$3:$ABF$3,0))/WB$2*INDEX(Usage!$D$5:$ABF$11,MATCH(UsagePerHour!$B$4,Usage!$C$5:$C$11,0),MATCH(UsagePerHour!WB$4,Usage!$D$3:$ABF$3,0)),"")</f>
        <v/>
      </c>
      <c r="WC14" s="6" t="str">
        <f>IFERROR(INDEX(Sales!$D$5:$ABF$18,MATCH(UsagePerHour!$B14,Sales!$C$5:$C$18,0),MATCH(UsagePerHour!WC$4,Sales!$D$3:$ABF$3,0))/WC$2*INDEX(Usage!$D$5:$ABF$11,MATCH(UsagePerHour!$B$4,Usage!$C$5:$C$11,0),MATCH(UsagePerHour!WC$4,Usage!$D$3:$ABF$3,0)),"")</f>
        <v/>
      </c>
      <c r="WD14" s="6" t="str">
        <f>IFERROR(INDEX(Sales!$D$5:$ABF$18,MATCH(UsagePerHour!$B14,Sales!$C$5:$C$18,0),MATCH(UsagePerHour!WD$4,Sales!$D$3:$ABF$3,0))/WD$2*INDEX(Usage!$D$5:$ABF$11,MATCH(UsagePerHour!$B$4,Usage!$C$5:$C$11,0),MATCH(UsagePerHour!WD$4,Usage!$D$3:$ABF$3,0)),"")</f>
        <v/>
      </c>
      <c r="WE14" s="6" t="str">
        <f>IFERROR(INDEX(Sales!$D$5:$ABF$18,MATCH(UsagePerHour!$B14,Sales!$C$5:$C$18,0),MATCH(UsagePerHour!WE$4,Sales!$D$3:$ABF$3,0))/WE$2*INDEX(Usage!$D$5:$ABF$11,MATCH(UsagePerHour!$B$4,Usage!$C$5:$C$11,0),MATCH(UsagePerHour!WE$4,Usage!$D$3:$ABF$3,0)),"")</f>
        <v/>
      </c>
      <c r="WF14" s="6" t="str">
        <f>IFERROR(INDEX(Sales!$D$5:$ABF$18,MATCH(UsagePerHour!$B14,Sales!$C$5:$C$18,0),MATCH(UsagePerHour!WF$4,Sales!$D$3:$ABF$3,0))/WF$2*INDEX(Usage!$D$5:$ABF$11,MATCH(UsagePerHour!$B$4,Usage!$C$5:$C$11,0),MATCH(UsagePerHour!WF$4,Usage!$D$3:$ABF$3,0)),"")</f>
        <v/>
      </c>
      <c r="WG14" s="6" t="str">
        <f>IFERROR(INDEX(Sales!$D$5:$ABF$18,MATCH(UsagePerHour!$B14,Sales!$C$5:$C$18,0),MATCH(UsagePerHour!WG$4,Sales!$D$3:$ABF$3,0))/WG$2*INDEX(Usage!$D$5:$ABF$11,MATCH(UsagePerHour!$B$4,Usage!$C$5:$C$11,0),MATCH(UsagePerHour!WG$4,Usage!$D$3:$ABF$3,0)),"")</f>
        <v/>
      </c>
      <c r="WH14" s="6" t="str">
        <f>IFERROR(INDEX(Sales!$D$5:$ABF$18,MATCH(UsagePerHour!$B14,Sales!$C$5:$C$18,0),MATCH(UsagePerHour!WH$4,Sales!$D$3:$ABF$3,0))/WH$2*INDEX(Usage!$D$5:$ABF$11,MATCH(UsagePerHour!$B$4,Usage!$C$5:$C$11,0),MATCH(UsagePerHour!WH$4,Usage!$D$3:$ABF$3,0)),"")</f>
        <v/>
      </c>
      <c r="WI14" s="6" t="str">
        <f>IFERROR(INDEX(Sales!$D$5:$ABF$18,MATCH(UsagePerHour!$B14,Sales!$C$5:$C$18,0),MATCH(UsagePerHour!WI$4,Sales!$D$3:$ABF$3,0))/WI$2*INDEX(Usage!$D$5:$ABF$11,MATCH(UsagePerHour!$B$4,Usage!$C$5:$C$11,0),MATCH(UsagePerHour!WI$4,Usage!$D$3:$ABF$3,0)),"")</f>
        <v/>
      </c>
      <c r="WJ14" s="6" t="str">
        <f>IFERROR(INDEX(Sales!$D$5:$ABF$18,MATCH(UsagePerHour!$B14,Sales!$C$5:$C$18,0),MATCH(UsagePerHour!WJ$4,Sales!$D$3:$ABF$3,0))/WJ$2*INDEX(Usage!$D$5:$ABF$11,MATCH(UsagePerHour!$B$4,Usage!$C$5:$C$11,0),MATCH(UsagePerHour!WJ$4,Usage!$D$3:$ABF$3,0)),"")</f>
        <v/>
      </c>
      <c r="WK14" s="6" t="str">
        <f>IFERROR(INDEX(Sales!$D$5:$ABF$18,MATCH(UsagePerHour!$B14,Sales!$C$5:$C$18,0),MATCH(UsagePerHour!WK$4,Sales!$D$3:$ABF$3,0))/WK$2*INDEX(Usage!$D$5:$ABF$11,MATCH(UsagePerHour!$B$4,Usage!$C$5:$C$11,0),MATCH(UsagePerHour!WK$4,Usage!$D$3:$ABF$3,0)),"")</f>
        <v/>
      </c>
      <c r="WL14" s="6" t="str">
        <f>IFERROR(INDEX(Sales!$D$5:$ABF$18,MATCH(UsagePerHour!$B14,Sales!$C$5:$C$18,0),MATCH(UsagePerHour!WL$4,Sales!$D$3:$ABF$3,0))/WL$2*INDEX(Usage!$D$5:$ABF$11,MATCH(UsagePerHour!$B$4,Usage!$C$5:$C$11,0),MATCH(UsagePerHour!WL$4,Usage!$D$3:$ABF$3,0)),"")</f>
        <v/>
      </c>
      <c r="WM14" s="6" t="str">
        <f>IFERROR(INDEX(Sales!$D$5:$ABF$18,MATCH(UsagePerHour!$B14,Sales!$C$5:$C$18,0),MATCH(UsagePerHour!WM$4,Sales!$D$3:$ABF$3,0))/WM$2*INDEX(Usage!$D$5:$ABF$11,MATCH(UsagePerHour!$B$4,Usage!$C$5:$C$11,0),MATCH(UsagePerHour!WM$4,Usage!$D$3:$ABF$3,0)),"")</f>
        <v/>
      </c>
      <c r="WN14" s="6" t="str">
        <f>IFERROR(INDEX(Sales!$D$5:$ABF$18,MATCH(UsagePerHour!$B14,Sales!$C$5:$C$18,0),MATCH(UsagePerHour!WN$4,Sales!$D$3:$ABF$3,0))/WN$2*INDEX(Usage!$D$5:$ABF$11,MATCH(UsagePerHour!$B$4,Usage!$C$5:$C$11,0),MATCH(UsagePerHour!WN$4,Usage!$D$3:$ABF$3,0)),"")</f>
        <v/>
      </c>
      <c r="WO14" s="6" t="str">
        <f>IFERROR(INDEX(Sales!$D$5:$ABF$18,MATCH(UsagePerHour!$B14,Sales!$C$5:$C$18,0),MATCH(UsagePerHour!WO$4,Sales!$D$3:$ABF$3,0))/WO$2*INDEX(Usage!$D$5:$ABF$11,MATCH(UsagePerHour!$B$4,Usage!$C$5:$C$11,0),MATCH(UsagePerHour!WO$4,Usage!$D$3:$ABF$3,0)),"")</f>
        <v/>
      </c>
      <c r="WP14" s="6" t="str">
        <f>IFERROR(INDEX(Sales!$D$5:$ABF$18,MATCH(UsagePerHour!$B14,Sales!$C$5:$C$18,0),MATCH(UsagePerHour!WP$4,Sales!$D$3:$ABF$3,0))/WP$2*INDEX(Usage!$D$5:$ABF$11,MATCH(UsagePerHour!$B$4,Usage!$C$5:$C$11,0),MATCH(UsagePerHour!WP$4,Usage!$D$3:$ABF$3,0)),"")</f>
        <v/>
      </c>
      <c r="WQ14" s="6" t="str">
        <f>IFERROR(INDEX(Sales!$D$5:$ABF$18,MATCH(UsagePerHour!$B14,Sales!$C$5:$C$18,0),MATCH(UsagePerHour!WQ$4,Sales!$D$3:$ABF$3,0))/WQ$2*INDEX(Usage!$D$5:$ABF$11,MATCH(UsagePerHour!$B$4,Usage!$C$5:$C$11,0),MATCH(UsagePerHour!WQ$4,Usage!$D$3:$ABF$3,0)),"")</f>
        <v/>
      </c>
      <c r="WR14" s="6" t="str">
        <f>IFERROR(INDEX(Sales!$D$5:$ABF$18,MATCH(UsagePerHour!$B14,Sales!$C$5:$C$18,0),MATCH(UsagePerHour!WR$4,Sales!$D$3:$ABF$3,0))/WR$2*INDEX(Usage!$D$5:$ABF$11,MATCH(UsagePerHour!$B$4,Usage!$C$5:$C$11,0),MATCH(UsagePerHour!WR$4,Usage!$D$3:$ABF$3,0)),"")</f>
        <v/>
      </c>
      <c r="WS14" s="6" t="str">
        <f>IFERROR(INDEX(Sales!$D$5:$ABF$18,MATCH(UsagePerHour!$B14,Sales!$C$5:$C$18,0),MATCH(UsagePerHour!WS$4,Sales!$D$3:$ABF$3,0))/WS$2*INDEX(Usage!$D$5:$ABF$11,MATCH(UsagePerHour!$B$4,Usage!$C$5:$C$11,0),MATCH(UsagePerHour!WS$4,Usage!$D$3:$ABF$3,0)),"")</f>
        <v/>
      </c>
      <c r="WT14" s="6" t="str">
        <f>IFERROR(INDEX(Sales!$D$5:$ABF$18,MATCH(UsagePerHour!$B14,Sales!$C$5:$C$18,0),MATCH(UsagePerHour!WT$4,Sales!$D$3:$ABF$3,0))/WT$2*INDEX(Usage!$D$5:$ABF$11,MATCH(UsagePerHour!$B$4,Usage!$C$5:$C$11,0),MATCH(UsagePerHour!WT$4,Usage!$D$3:$ABF$3,0)),"")</f>
        <v/>
      </c>
      <c r="WU14" s="6" t="str">
        <f>IFERROR(INDEX(Sales!$D$5:$ABF$18,MATCH(UsagePerHour!$B14,Sales!$C$5:$C$18,0),MATCH(UsagePerHour!WU$4,Sales!$D$3:$ABF$3,0))/WU$2*INDEX(Usage!$D$5:$ABF$11,MATCH(UsagePerHour!$B$4,Usage!$C$5:$C$11,0),MATCH(UsagePerHour!WU$4,Usage!$D$3:$ABF$3,0)),"")</f>
        <v/>
      </c>
      <c r="WV14" s="6" t="str">
        <f>IFERROR(INDEX(Sales!$D$5:$ABF$18,MATCH(UsagePerHour!$B14,Sales!$C$5:$C$18,0),MATCH(UsagePerHour!WV$4,Sales!$D$3:$ABF$3,0))/WV$2*INDEX(Usage!$D$5:$ABF$11,MATCH(UsagePerHour!$B$4,Usage!$C$5:$C$11,0),MATCH(UsagePerHour!WV$4,Usage!$D$3:$ABF$3,0)),"")</f>
        <v/>
      </c>
      <c r="WW14" s="6" t="str">
        <f>IFERROR(INDEX(Sales!$D$5:$ABF$18,MATCH(UsagePerHour!$B14,Sales!$C$5:$C$18,0),MATCH(UsagePerHour!WW$4,Sales!$D$3:$ABF$3,0))/WW$2*INDEX(Usage!$D$5:$ABF$11,MATCH(UsagePerHour!$B$4,Usage!$C$5:$C$11,0),MATCH(UsagePerHour!WW$4,Usage!$D$3:$ABF$3,0)),"")</f>
        <v/>
      </c>
      <c r="WX14" s="6" t="str">
        <f>IFERROR(INDEX(Sales!$D$5:$ABF$18,MATCH(UsagePerHour!$B14,Sales!$C$5:$C$18,0),MATCH(UsagePerHour!WX$4,Sales!$D$3:$ABF$3,0))/WX$2*INDEX(Usage!$D$5:$ABF$11,MATCH(UsagePerHour!$B$4,Usage!$C$5:$C$11,0),MATCH(UsagePerHour!WX$4,Usage!$D$3:$ABF$3,0)),"")</f>
        <v/>
      </c>
      <c r="WY14" s="6" t="str">
        <f>IFERROR(INDEX(Sales!$D$5:$ABF$18,MATCH(UsagePerHour!$B14,Sales!$C$5:$C$18,0),MATCH(UsagePerHour!WY$4,Sales!$D$3:$ABF$3,0))/WY$2*INDEX(Usage!$D$5:$ABF$11,MATCH(UsagePerHour!$B$4,Usage!$C$5:$C$11,0),MATCH(UsagePerHour!WY$4,Usage!$D$3:$ABF$3,0)),"")</f>
        <v/>
      </c>
      <c r="WZ14" s="6" t="str">
        <f>IFERROR(INDEX(Sales!$D$5:$ABF$18,MATCH(UsagePerHour!$B14,Sales!$C$5:$C$18,0),MATCH(UsagePerHour!WZ$4,Sales!$D$3:$ABF$3,0))/WZ$2*INDEX(Usage!$D$5:$ABF$11,MATCH(UsagePerHour!$B$4,Usage!$C$5:$C$11,0),MATCH(UsagePerHour!WZ$4,Usage!$D$3:$ABF$3,0)),"")</f>
        <v/>
      </c>
      <c r="XA14" s="6" t="str">
        <f>IFERROR(INDEX(Sales!$D$5:$ABF$18,MATCH(UsagePerHour!$B14,Sales!$C$5:$C$18,0),MATCH(UsagePerHour!XA$4,Sales!$D$3:$ABF$3,0))/XA$2*INDEX(Usage!$D$5:$ABF$11,MATCH(UsagePerHour!$B$4,Usage!$C$5:$C$11,0),MATCH(UsagePerHour!XA$4,Usage!$D$3:$ABF$3,0)),"")</f>
        <v/>
      </c>
      <c r="XB14" s="6" t="str">
        <f>IFERROR(INDEX(Sales!$D$5:$ABF$18,MATCH(UsagePerHour!$B14,Sales!$C$5:$C$18,0),MATCH(UsagePerHour!XB$4,Sales!$D$3:$ABF$3,0))/XB$2*INDEX(Usage!$D$5:$ABF$11,MATCH(UsagePerHour!$B$4,Usage!$C$5:$C$11,0),MATCH(UsagePerHour!XB$4,Usage!$D$3:$ABF$3,0)),"")</f>
        <v/>
      </c>
      <c r="XC14" s="6" t="str">
        <f>IFERROR(INDEX(Sales!$D$5:$ABF$18,MATCH(UsagePerHour!$B14,Sales!$C$5:$C$18,0),MATCH(UsagePerHour!XC$4,Sales!$D$3:$ABF$3,0))/XC$2*INDEX(Usage!$D$5:$ABF$11,MATCH(UsagePerHour!$B$4,Usage!$C$5:$C$11,0),MATCH(UsagePerHour!XC$4,Usage!$D$3:$ABF$3,0)),"")</f>
        <v/>
      </c>
      <c r="XD14" s="6" t="str">
        <f>IFERROR(INDEX(Sales!$D$5:$ABF$18,MATCH(UsagePerHour!$B14,Sales!$C$5:$C$18,0),MATCH(UsagePerHour!XD$4,Sales!$D$3:$ABF$3,0))/XD$2*INDEX(Usage!$D$5:$ABF$11,MATCH(UsagePerHour!$B$4,Usage!$C$5:$C$11,0),MATCH(UsagePerHour!XD$4,Usage!$D$3:$ABF$3,0)),"")</f>
        <v/>
      </c>
      <c r="XE14" s="6" t="str">
        <f>IFERROR(INDEX(Sales!$D$5:$ABF$18,MATCH(UsagePerHour!$B14,Sales!$C$5:$C$18,0),MATCH(UsagePerHour!XE$4,Sales!$D$3:$ABF$3,0))/XE$2*INDEX(Usage!$D$5:$ABF$11,MATCH(UsagePerHour!$B$4,Usage!$C$5:$C$11,0),MATCH(UsagePerHour!XE$4,Usage!$D$3:$ABF$3,0)),"")</f>
        <v/>
      </c>
      <c r="XF14" s="6" t="str">
        <f>IFERROR(INDEX(Sales!$D$5:$ABF$18,MATCH(UsagePerHour!$B14,Sales!$C$5:$C$18,0),MATCH(UsagePerHour!XF$4,Sales!$D$3:$ABF$3,0))/XF$2*INDEX(Usage!$D$5:$ABF$11,MATCH(UsagePerHour!$B$4,Usage!$C$5:$C$11,0),MATCH(UsagePerHour!XF$4,Usage!$D$3:$ABF$3,0)),"")</f>
        <v/>
      </c>
      <c r="XG14" s="6" t="str">
        <f>IFERROR(INDEX(Sales!$D$5:$ABF$18,MATCH(UsagePerHour!$B14,Sales!$C$5:$C$18,0),MATCH(UsagePerHour!XG$4,Sales!$D$3:$ABF$3,0))/XG$2*INDEX(Usage!$D$5:$ABF$11,MATCH(UsagePerHour!$B$4,Usage!$C$5:$C$11,0),MATCH(UsagePerHour!XG$4,Usage!$D$3:$ABF$3,0)),"")</f>
        <v/>
      </c>
      <c r="XH14" s="6" t="str">
        <f>IFERROR(INDEX(Sales!$D$5:$ABF$18,MATCH(UsagePerHour!$B14,Sales!$C$5:$C$18,0),MATCH(UsagePerHour!XH$4,Sales!$D$3:$ABF$3,0))/XH$2*INDEX(Usage!$D$5:$ABF$11,MATCH(UsagePerHour!$B$4,Usage!$C$5:$C$11,0),MATCH(UsagePerHour!XH$4,Usage!$D$3:$ABF$3,0)),"")</f>
        <v/>
      </c>
      <c r="XI14" s="6" t="str">
        <f>IFERROR(INDEX(Sales!$D$5:$ABF$18,MATCH(UsagePerHour!$B14,Sales!$C$5:$C$18,0),MATCH(UsagePerHour!XI$4,Sales!$D$3:$ABF$3,0))/XI$2*INDEX(Usage!$D$5:$ABF$11,MATCH(UsagePerHour!$B$4,Usage!$C$5:$C$11,0),MATCH(UsagePerHour!XI$4,Usage!$D$3:$ABF$3,0)),"")</f>
        <v/>
      </c>
      <c r="XJ14" s="6" t="str">
        <f>IFERROR(INDEX(Sales!$D$5:$ABF$18,MATCH(UsagePerHour!$B14,Sales!$C$5:$C$18,0),MATCH(UsagePerHour!XJ$4,Sales!$D$3:$ABF$3,0))/XJ$2*INDEX(Usage!$D$5:$ABF$11,MATCH(UsagePerHour!$B$4,Usage!$C$5:$C$11,0),MATCH(UsagePerHour!XJ$4,Usage!$D$3:$ABF$3,0)),"")</f>
        <v/>
      </c>
      <c r="XK14" s="6" t="str">
        <f>IFERROR(INDEX(Sales!$D$5:$ABF$18,MATCH(UsagePerHour!$B14,Sales!$C$5:$C$18,0),MATCH(UsagePerHour!XK$4,Sales!$D$3:$ABF$3,0))/XK$2*INDEX(Usage!$D$5:$ABF$11,MATCH(UsagePerHour!$B$4,Usage!$C$5:$C$11,0),MATCH(UsagePerHour!XK$4,Usage!$D$3:$ABF$3,0)),"")</f>
        <v/>
      </c>
      <c r="XL14" s="6" t="str">
        <f>IFERROR(INDEX(Sales!$D$5:$ABF$18,MATCH(UsagePerHour!$B14,Sales!$C$5:$C$18,0),MATCH(UsagePerHour!XL$4,Sales!$D$3:$ABF$3,0))/XL$2*INDEX(Usage!$D$5:$ABF$11,MATCH(UsagePerHour!$B$4,Usage!$C$5:$C$11,0),MATCH(UsagePerHour!XL$4,Usage!$D$3:$ABF$3,0)),"")</f>
        <v/>
      </c>
      <c r="XM14" s="6" t="str">
        <f>IFERROR(INDEX(Sales!$D$5:$ABF$18,MATCH(UsagePerHour!$B14,Sales!$C$5:$C$18,0),MATCH(UsagePerHour!XM$4,Sales!$D$3:$ABF$3,0))/XM$2*INDEX(Usage!$D$5:$ABF$11,MATCH(UsagePerHour!$B$4,Usage!$C$5:$C$11,0),MATCH(UsagePerHour!XM$4,Usage!$D$3:$ABF$3,0)),"")</f>
        <v/>
      </c>
      <c r="XN14" s="6" t="str">
        <f>IFERROR(INDEX(Sales!$D$5:$ABF$18,MATCH(UsagePerHour!$B14,Sales!$C$5:$C$18,0),MATCH(UsagePerHour!XN$4,Sales!$D$3:$ABF$3,0))/XN$2*INDEX(Usage!$D$5:$ABF$11,MATCH(UsagePerHour!$B$4,Usage!$C$5:$C$11,0),MATCH(UsagePerHour!XN$4,Usage!$D$3:$ABF$3,0)),"")</f>
        <v/>
      </c>
      <c r="XO14" s="6" t="str">
        <f>IFERROR(INDEX(Sales!$D$5:$ABF$18,MATCH(UsagePerHour!$B14,Sales!$C$5:$C$18,0),MATCH(UsagePerHour!XO$4,Sales!$D$3:$ABF$3,0))/XO$2*INDEX(Usage!$D$5:$ABF$11,MATCH(UsagePerHour!$B$4,Usage!$C$5:$C$11,0),MATCH(UsagePerHour!XO$4,Usage!$D$3:$ABF$3,0)),"")</f>
        <v/>
      </c>
      <c r="XP14" s="6" t="str">
        <f>IFERROR(INDEX(Sales!$D$5:$ABF$18,MATCH(UsagePerHour!$B14,Sales!$C$5:$C$18,0),MATCH(UsagePerHour!XP$4,Sales!$D$3:$ABF$3,0))/XP$2*INDEX(Usage!$D$5:$ABF$11,MATCH(UsagePerHour!$B$4,Usage!$C$5:$C$11,0),MATCH(UsagePerHour!XP$4,Usage!$D$3:$ABF$3,0)),"")</f>
        <v/>
      </c>
      <c r="XQ14" s="6" t="str">
        <f>IFERROR(INDEX(Sales!$D$5:$ABF$18,MATCH(UsagePerHour!$B14,Sales!$C$5:$C$18,0),MATCH(UsagePerHour!XQ$4,Sales!$D$3:$ABF$3,0))/XQ$2*INDEX(Usage!$D$5:$ABF$11,MATCH(UsagePerHour!$B$4,Usage!$C$5:$C$11,0),MATCH(UsagePerHour!XQ$4,Usage!$D$3:$ABF$3,0)),"")</f>
        <v/>
      </c>
      <c r="XR14" s="6" t="str">
        <f>IFERROR(INDEX(Sales!$D$5:$ABF$18,MATCH(UsagePerHour!$B14,Sales!$C$5:$C$18,0),MATCH(UsagePerHour!XR$4,Sales!$D$3:$ABF$3,0))/XR$2*INDEX(Usage!$D$5:$ABF$11,MATCH(UsagePerHour!$B$4,Usage!$C$5:$C$11,0),MATCH(UsagePerHour!XR$4,Usage!$D$3:$ABF$3,0)),"")</f>
        <v/>
      </c>
      <c r="XS14" s="6" t="str">
        <f>IFERROR(INDEX(Sales!$D$5:$ABF$18,MATCH(UsagePerHour!$B14,Sales!$C$5:$C$18,0),MATCH(UsagePerHour!XS$4,Sales!$D$3:$ABF$3,0))/XS$2*INDEX(Usage!$D$5:$ABF$11,MATCH(UsagePerHour!$B$4,Usage!$C$5:$C$11,0),MATCH(UsagePerHour!XS$4,Usage!$D$3:$ABF$3,0)),"")</f>
        <v/>
      </c>
      <c r="XT14" s="6" t="str">
        <f>IFERROR(INDEX(Sales!$D$5:$ABF$18,MATCH(UsagePerHour!$B14,Sales!$C$5:$C$18,0),MATCH(UsagePerHour!XT$4,Sales!$D$3:$ABF$3,0))/XT$2*INDEX(Usage!$D$5:$ABF$11,MATCH(UsagePerHour!$B$4,Usage!$C$5:$C$11,0),MATCH(UsagePerHour!XT$4,Usage!$D$3:$ABF$3,0)),"")</f>
        <v/>
      </c>
      <c r="XU14" s="6" t="str">
        <f>IFERROR(INDEX(Sales!$D$5:$ABF$18,MATCH(UsagePerHour!$B14,Sales!$C$5:$C$18,0),MATCH(UsagePerHour!XU$4,Sales!$D$3:$ABF$3,0))/XU$2*INDEX(Usage!$D$5:$ABF$11,MATCH(UsagePerHour!$B$4,Usage!$C$5:$C$11,0),MATCH(UsagePerHour!XU$4,Usage!$D$3:$ABF$3,0)),"")</f>
        <v/>
      </c>
      <c r="XV14" s="6" t="str">
        <f>IFERROR(INDEX(Sales!$D$5:$ABF$18,MATCH(UsagePerHour!$B14,Sales!$C$5:$C$18,0),MATCH(UsagePerHour!XV$4,Sales!$D$3:$ABF$3,0))/XV$2*INDEX(Usage!$D$5:$ABF$11,MATCH(UsagePerHour!$B$4,Usage!$C$5:$C$11,0),MATCH(UsagePerHour!XV$4,Usage!$D$3:$ABF$3,0)),"")</f>
        <v/>
      </c>
      <c r="XW14" s="6" t="str">
        <f>IFERROR(INDEX(Sales!$D$5:$ABF$18,MATCH(UsagePerHour!$B14,Sales!$C$5:$C$18,0),MATCH(UsagePerHour!XW$4,Sales!$D$3:$ABF$3,0))/XW$2*INDEX(Usage!$D$5:$ABF$11,MATCH(UsagePerHour!$B$4,Usage!$C$5:$C$11,0),MATCH(UsagePerHour!XW$4,Usage!$D$3:$ABF$3,0)),"")</f>
        <v/>
      </c>
      <c r="XX14" s="6" t="str">
        <f>IFERROR(INDEX(Sales!$D$5:$ABF$18,MATCH(UsagePerHour!$B14,Sales!$C$5:$C$18,0),MATCH(UsagePerHour!XX$4,Sales!$D$3:$ABF$3,0))/XX$2*INDEX(Usage!$D$5:$ABF$11,MATCH(UsagePerHour!$B$4,Usage!$C$5:$C$11,0),MATCH(UsagePerHour!XX$4,Usage!$D$3:$ABF$3,0)),"")</f>
        <v/>
      </c>
      <c r="XY14" s="6" t="str">
        <f>IFERROR(INDEX(Sales!$D$5:$ABF$18,MATCH(UsagePerHour!$B14,Sales!$C$5:$C$18,0),MATCH(UsagePerHour!XY$4,Sales!$D$3:$ABF$3,0))/XY$2*INDEX(Usage!$D$5:$ABF$11,MATCH(UsagePerHour!$B$4,Usage!$C$5:$C$11,0),MATCH(UsagePerHour!XY$4,Usage!$D$3:$ABF$3,0)),"")</f>
        <v/>
      </c>
      <c r="XZ14" s="6" t="str">
        <f>IFERROR(INDEX(Sales!$D$5:$ABF$18,MATCH(UsagePerHour!$B14,Sales!$C$5:$C$18,0),MATCH(UsagePerHour!XZ$4,Sales!$D$3:$ABF$3,0))/XZ$2*INDEX(Usage!$D$5:$ABF$11,MATCH(UsagePerHour!$B$4,Usage!$C$5:$C$11,0),MATCH(UsagePerHour!XZ$4,Usage!$D$3:$ABF$3,0)),"")</f>
        <v/>
      </c>
      <c r="YA14" s="6" t="str">
        <f>IFERROR(INDEX(Sales!$D$5:$ABF$18,MATCH(UsagePerHour!$B14,Sales!$C$5:$C$18,0),MATCH(UsagePerHour!YA$4,Sales!$D$3:$ABF$3,0))/YA$2*INDEX(Usage!$D$5:$ABF$11,MATCH(UsagePerHour!$B$4,Usage!$C$5:$C$11,0),MATCH(UsagePerHour!YA$4,Usage!$D$3:$ABF$3,0)),"")</f>
        <v/>
      </c>
      <c r="YB14" s="6" t="str">
        <f>IFERROR(INDEX(Sales!$D$5:$ABF$18,MATCH(UsagePerHour!$B14,Sales!$C$5:$C$18,0),MATCH(UsagePerHour!YB$4,Sales!$D$3:$ABF$3,0))/YB$2*INDEX(Usage!$D$5:$ABF$11,MATCH(UsagePerHour!$B$4,Usage!$C$5:$C$11,0),MATCH(UsagePerHour!YB$4,Usage!$D$3:$ABF$3,0)),"")</f>
        <v/>
      </c>
      <c r="YC14" s="6" t="str">
        <f>IFERROR(INDEX(Sales!$D$5:$ABF$18,MATCH(UsagePerHour!$B14,Sales!$C$5:$C$18,0),MATCH(UsagePerHour!YC$4,Sales!$D$3:$ABF$3,0))/YC$2*INDEX(Usage!$D$5:$ABF$11,MATCH(UsagePerHour!$B$4,Usage!$C$5:$C$11,0),MATCH(UsagePerHour!YC$4,Usage!$D$3:$ABF$3,0)),"")</f>
        <v/>
      </c>
      <c r="YD14" s="6" t="str">
        <f>IFERROR(INDEX(Sales!$D$5:$ABF$18,MATCH(UsagePerHour!$B14,Sales!$C$5:$C$18,0),MATCH(UsagePerHour!YD$4,Sales!$D$3:$ABF$3,0))/YD$2*INDEX(Usage!$D$5:$ABF$11,MATCH(UsagePerHour!$B$4,Usage!$C$5:$C$11,0),MATCH(UsagePerHour!YD$4,Usage!$D$3:$ABF$3,0)),"")</f>
        <v/>
      </c>
      <c r="YE14" s="6" t="str">
        <f>IFERROR(INDEX(Sales!$D$5:$ABF$18,MATCH(UsagePerHour!$B14,Sales!$C$5:$C$18,0),MATCH(UsagePerHour!YE$4,Sales!$D$3:$ABF$3,0))/YE$2*INDEX(Usage!$D$5:$ABF$11,MATCH(UsagePerHour!$B$4,Usage!$C$5:$C$11,0),MATCH(UsagePerHour!YE$4,Usage!$D$3:$ABF$3,0)),"")</f>
        <v/>
      </c>
      <c r="YF14" s="6" t="str">
        <f>IFERROR(INDEX(Sales!$D$5:$ABF$18,MATCH(UsagePerHour!$B14,Sales!$C$5:$C$18,0),MATCH(UsagePerHour!YF$4,Sales!$D$3:$ABF$3,0))/YF$2*INDEX(Usage!$D$5:$ABF$11,MATCH(UsagePerHour!$B$4,Usage!$C$5:$C$11,0),MATCH(UsagePerHour!YF$4,Usage!$D$3:$ABF$3,0)),"")</f>
        <v/>
      </c>
      <c r="YG14" s="6" t="str">
        <f>IFERROR(INDEX(Sales!$D$5:$ABF$18,MATCH(UsagePerHour!$B14,Sales!$C$5:$C$18,0),MATCH(UsagePerHour!YG$4,Sales!$D$3:$ABF$3,0))/YG$2*INDEX(Usage!$D$5:$ABF$11,MATCH(UsagePerHour!$B$4,Usage!$C$5:$C$11,0),MATCH(UsagePerHour!YG$4,Usage!$D$3:$ABF$3,0)),"")</f>
        <v/>
      </c>
      <c r="YH14" s="6" t="str">
        <f>IFERROR(INDEX(Sales!$D$5:$ABF$18,MATCH(UsagePerHour!$B14,Sales!$C$5:$C$18,0),MATCH(UsagePerHour!YH$4,Sales!$D$3:$ABF$3,0))/YH$2*INDEX(Usage!$D$5:$ABF$11,MATCH(UsagePerHour!$B$4,Usage!$C$5:$C$11,0),MATCH(UsagePerHour!YH$4,Usage!$D$3:$ABF$3,0)),"")</f>
        <v/>
      </c>
      <c r="YI14" s="6" t="str">
        <f>IFERROR(INDEX(Sales!$D$5:$ABF$18,MATCH(UsagePerHour!$B14,Sales!$C$5:$C$18,0),MATCH(UsagePerHour!YI$4,Sales!$D$3:$ABF$3,0))/YI$2*INDEX(Usage!$D$5:$ABF$11,MATCH(UsagePerHour!$B$4,Usage!$C$5:$C$11,0),MATCH(UsagePerHour!YI$4,Usage!$D$3:$ABF$3,0)),"")</f>
        <v/>
      </c>
      <c r="YJ14" s="6" t="str">
        <f>IFERROR(INDEX(Sales!$D$5:$ABF$18,MATCH(UsagePerHour!$B14,Sales!$C$5:$C$18,0),MATCH(UsagePerHour!YJ$4,Sales!$D$3:$ABF$3,0))/YJ$2*INDEX(Usage!$D$5:$ABF$11,MATCH(UsagePerHour!$B$4,Usage!$C$5:$C$11,0),MATCH(UsagePerHour!YJ$4,Usage!$D$3:$ABF$3,0)),"")</f>
        <v/>
      </c>
      <c r="YK14" s="6" t="str">
        <f>IFERROR(INDEX(Sales!$D$5:$ABF$18,MATCH(UsagePerHour!$B14,Sales!$C$5:$C$18,0),MATCH(UsagePerHour!YK$4,Sales!$D$3:$ABF$3,0))/YK$2*INDEX(Usage!$D$5:$ABF$11,MATCH(UsagePerHour!$B$4,Usage!$C$5:$C$11,0),MATCH(UsagePerHour!YK$4,Usage!$D$3:$ABF$3,0)),"")</f>
        <v/>
      </c>
      <c r="YL14" s="6" t="str">
        <f>IFERROR(INDEX(Sales!$D$5:$ABF$18,MATCH(UsagePerHour!$B14,Sales!$C$5:$C$18,0),MATCH(UsagePerHour!YL$4,Sales!$D$3:$ABF$3,0))/YL$2*INDEX(Usage!$D$5:$ABF$11,MATCH(UsagePerHour!$B$4,Usage!$C$5:$C$11,0),MATCH(UsagePerHour!YL$4,Usage!$D$3:$ABF$3,0)),"")</f>
        <v/>
      </c>
      <c r="YM14" s="6" t="str">
        <f>IFERROR(INDEX(Sales!$D$5:$ABF$18,MATCH(UsagePerHour!$B14,Sales!$C$5:$C$18,0),MATCH(UsagePerHour!YM$4,Sales!$D$3:$ABF$3,0))/YM$2*INDEX(Usage!$D$5:$ABF$11,MATCH(UsagePerHour!$B$4,Usage!$C$5:$C$11,0),MATCH(UsagePerHour!YM$4,Usage!$D$3:$ABF$3,0)),"")</f>
        <v/>
      </c>
      <c r="YN14" s="6" t="str">
        <f>IFERROR(INDEX(Sales!$D$5:$ABF$18,MATCH(UsagePerHour!$B14,Sales!$C$5:$C$18,0),MATCH(UsagePerHour!YN$4,Sales!$D$3:$ABF$3,0))/YN$2*INDEX(Usage!$D$5:$ABF$11,MATCH(UsagePerHour!$B$4,Usage!$C$5:$C$11,0),MATCH(UsagePerHour!YN$4,Usage!$D$3:$ABF$3,0)),"")</f>
        <v/>
      </c>
      <c r="YO14" s="6" t="str">
        <f>IFERROR(INDEX(Sales!$D$5:$ABF$18,MATCH(UsagePerHour!$B14,Sales!$C$5:$C$18,0),MATCH(UsagePerHour!YO$4,Sales!$D$3:$ABF$3,0))/YO$2*INDEX(Usage!$D$5:$ABF$11,MATCH(UsagePerHour!$B$4,Usage!$C$5:$C$11,0),MATCH(UsagePerHour!YO$4,Usage!$D$3:$ABF$3,0)),"")</f>
        <v/>
      </c>
      <c r="YP14" s="6" t="str">
        <f>IFERROR(INDEX(Sales!$D$5:$ABF$18,MATCH(UsagePerHour!$B14,Sales!$C$5:$C$18,0),MATCH(UsagePerHour!YP$4,Sales!$D$3:$ABF$3,0))/YP$2*INDEX(Usage!$D$5:$ABF$11,MATCH(UsagePerHour!$B$4,Usage!$C$5:$C$11,0),MATCH(UsagePerHour!YP$4,Usage!$D$3:$ABF$3,0)),"")</f>
        <v/>
      </c>
      <c r="YQ14" s="6" t="str">
        <f>IFERROR(INDEX(Sales!$D$5:$ABF$18,MATCH(UsagePerHour!$B14,Sales!$C$5:$C$18,0),MATCH(UsagePerHour!YQ$4,Sales!$D$3:$ABF$3,0))/YQ$2*INDEX(Usage!$D$5:$ABF$11,MATCH(UsagePerHour!$B$4,Usage!$C$5:$C$11,0),MATCH(UsagePerHour!YQ$4,Usage!$D$3:$ABF$3,0)),"")</f>
        <v/>
      </c>
      <c r="YR14" s="6" t="str">
        <f>IFERROR(INDEX(Sales!$D$5:$ABF$18,MATCH(UsagePerHour!$B14,Sales!$C$5:$C$18,0),MATCH(UsagePerHour!YR$4,Sales!$D$3:$ABF$3,0))/YR$2*INDEX(Usage!$D$5:$ABF$11,MATCH(UsagePerHour!$B$4,Usage!$C$5:$C$11,0),MATCH(UsagePerHour!YR$4,Usage!$D$3:$ABF$3,0)),"")</f>
        <v/>
      </c>
      <c r="YS14" s="6" t="str">
        <f>IFERROR(INDEX(Sales!$D$5:$ABF$18,MATCH(UsagePerHour!$B14,Sales!$C$5:$C$18,0),MATCH(UsagePerHour!YS$4,Sales!$D$3:$ABF$3,0))/YS$2*INDEX(Usage!$D$5:$ABF$11,MATCH(UsagePerHour!$B$4,Usage!$C$5:$C$11,0),MATCH(UsagePerHour!YS$4,Usage!$D$3:$ABF$3,0)),"")</f>
        <v/>
      </c>
      <c r="YT14" s="6" t="str">
        <f>IFERROR(INDEX(Sales!$D$5:$ABF$18,MATCH(UsagePerHour!$B14,Sales!$C$5:$C$18,0),MATCH(UsagePerHour!YT$4,Sales!$D$3:$ABF$3,0))/YT$2*INDEX(Usage!$D$5:$ABF$11,MATCH(UsagePerHour!$B$4,Usage!$C$5:$C$11,0),MATCH(UsagePerHour!YT$4,Usage!$D$3:$ABF$3,0)),"")</f>
        <v/>
      </c>
      <c r="YU14" s="6" t="str">
        <f>IFERROR(INDEX(Sales!$D$5:$ABF$18,MATCH(UsagePerHour!$B14,Sales!$C$5:$C$18,0),MATCH(UsagePerHour!YU$4,Sales!$D$3:$ABF$3,0))/YU$2*INDEX(Usage!$D$5:$ABF$11,MATCH(UsagePerHour!$B$4,Usage!$C$5:$C$11,0),MATCH(UsagePerHour!YU$4,Usage!$D$3:$ABF$3,0)),"")</f>
        <v/>
      </c>
      <c r="YV14" s="6" t="str">
        <f>IFERROR(INDEX(Sales!$D$5:$ABF$18,MATCH(UsagePerHour!$B14,Sales!$C$5:$C$18,0),MATCH(UsagePerHour!YV$4,Sales!$D$3:$ABF$3,0))/YV$2*INDEX(Usage!$D$5:$ABF$11,MATCH(UsagePerHour!$B$4,Usage!$C$5:$C$11,0),MATCH(UsagePerHour!YV$4,Usage!$D$3:$ABF$3,0)),"")</f>
        <v/>
      </c>
      <c r="YW14" s="6" t="str">
        <f>IFERROR(INDEX(Sales!$D$5:$ABF$18,MATCH(UsagePerHour!$B14,Sales!$C$5:$C$18,0),MATCH(UsagePerHour!YW$4,Sales!$D$3:$ABF$3,0))/YW$2*INDEX(Usage!$D$5:$ABF$11,MATCH(UsagePerHour!$B$4,Usage!$C$5:$C$11,0),MATCH(UsagePerHour!YW$4,Usage!$D$3:$ABF$3,0)),"")</f>
        <v/>
      </c>
      <c r="YX14" s="6" t="str">
        <f>IFERROR(INDEX(Sales!$D$5:$ABF$18,MATCH(UsagePerHour!$B14,Sales!$C$5:$C$18,0),MATCH(UsagePerHour!YX$4,Sales!$D$3:$ABF$3,0))/YX$2*INDEX(Usage!$D$5:$ABF$11,MATCH(UsagePerHour!$B$4,Usage!$C$5:$C$11,0),MATCH(UsagePerHour!YX$4,Usage!$D$3:$ABF$3,0)),"")</f>
        <v/>
      </c>
      <c r="YY14" s="6" t="str">
        <f>IFERROR(INDEX(Sales!$D$5:$ABF$18,MATCH(UsagePerHour!$B14,Sales!$C$5:$C$18,0),MATCH(UsagePerHour!YY$4,Sales!$D$3:$ABF$3,0))/YY$2*INDEX(Usage!$D$5:$ABF$11,MATCH(UsagePerHour!$B$4,Usage!$C$5:$C$11,0),MATCH(UsagePerHour!YY$4,Usage!$D$3:$ABF$3,0)),"")</f>
        <v/>
      </c>
      <c r="YZ14" s="6" t="str">
        <f>IFERROR(INDEX(Sales!$D$5:$ABF$18,MATCH(UsagePerHour!$B14,Sales!$C$5:$C$18,0),MATCH(UsagePerHour!YZ$4,Sales!$D$3:$ABF$3,0))/YZ$2*INDEX(Usage!$D$5:$ABF$11,MATCH(UsagePerHour!$B$4,Usage!$C$5:$C$11,0),MATCH(UsagePerHour!YZ$4,Usage!$D$3:$ABF$3,0)),"")</f>
        <v/>
      </c>
      <c r="ZA14" s="6" t="str">
        <f>IFERROR(INDEX(Sales!$D$5:$ABF$18,MATCH(UsagePerHour!$B14,Sales!$C$5:$C$18,0),MATCH(UsagePerHour!ZA$4,Sales!$D$3:$ABF$3,0))/ZA$2*INDEX(Usage!$D$5:$ABF$11,MATCH(UsagePerHour!$B$4,Usage!$C$5:$C$11,0),MATCH(UsagePerHour!ZA$4,Usage!$D$3:$ABF$3,0)),"")</f>
        <v/>
      </c>
      <c r="ZB14" s="6" t="str">
        <f>IFERROR(INDEX(Sales!$D$5:$ABF$18,MATCH(UsagePerHour!$B14,Sales!$C$5:$C$18,0),MATCH(UsagePerHour!ZB$4,Sales!$D$3:$ABF$3,0))/ZB$2*INDEX(Usage!$D$5:$ABF$11,MATCH(UsagePerHour!$B$4,Usage!$C$5:$C$11,0),MATCH(UsagePerHour!ZB$4,Usage!$D$3:$ABF$3,0)),"")</f>
        <v/>
      </c>
      <c r="ZC14" s="6" t="str">
        <f>IFERROR(INDEX(Sales!$D$5:$ABF$18,MATCH(UsagePerHour!$B14,Sales!$C$5:$C$18,0),MATCH(UsagePerHour!ZC$4,Sales!$D$3:$ABF$3,0))/ZC$2*INDEX(Usage!$D$5:$ABF$11,MATCH(UsagePerHour!$B$4,Usage!$C$5:$C$11,0),MATCH(UsagePerHour!ZC$4,Usage!$D$3:$ABF$3,0)),"")</f>
        <v/>
      </c>
      <c r="ZD14" s="6" t="str">
        <f>IFERROR(INDEX(Sales!$D$5:$ABF$18,MATCH(UsagePerHour!$B14,Sales!$C$5:$C$18,0),MATCH(UsagePerHour!ZD$4,Sales!$D$3:$ABF$3,0))/ZD$2*INDEX(Usage!$D$5:$ABF$11,MATCH(UsagePerHour!$B$4,Usage!$C$5:$C$11,0),MATCH(UsagePerHour!ZD$4,Usage!$D$3:$ABF$3,0)),"")</f>
        <v/>
      </c>
      <c r="ZE14" s="6" t="str">
        <f>IFERROR(INDEX(Sales!$D$5:$ABF$18,MATCH(UsagePerHour!$B14,Sales!$C$5:$C$18,0),MATCH(UsagePerHour!ZE$4,Sales!$D$3:$ABF$3,0))/ZE$2*INDEX(Usage!$D$5:$ABF$11,MATCH(UsagePerHour!$B$4,Usage!$C$5:$C$11,0),MATCH(UsagePerHour!ZE$4,Usage!$D$3:$ABF$3,0)),"")</f>
        <v/>
      </c>
      <c r="ZF14" s="6" t="str">
        <f>IFERROR(INDEX(Sales!$D$5:$ABF$18,MATCH(UsagePerHour!$B14,Sales!$C$5:$C$18,0),MATCH(UsagePerHour!ZF$4,Sales!$D$3:$ABF$3,0))/ZF$2*INDEX(Usage!$D$5:$ABF$11,MATCH(UsagePerHour!$B$4,Usage!$C$5:$C$11,0),MATCH(UsagePerHour!ZF$4,Usage!$D$3:$ABF$3,0)),"")</f>
        <v/>
      </c>
      <c r="ZG14" s="6" t="str">
        <f>IFERROR(INDEX(Sales!$D$5:$ABF$18,MATCH(UsagePerHour!$B14,Sales!$C$5:$C$18,0),MATCH(UsagePerHour!ZG$4,Sales!$D$3:$ABF$3,0))/ZG$2*INDEX(Usage!$D$5:$ABF$11,MATCH(UsagePerHour!$B$4,Usage!$C$5:$C$11,0),MATCH(UsagePerHour!ZG$4,Usage!$D$3:$ABF$3,0)),"")</f>
        <v/>
      </c>
      <c r="ZH14" s="6" t="str">
        <f>IFERROR(INDEX(Sales!$D$5:$ABF$18,MATCH(UsagePerHour!$B14,Sales!$C$5:$C$18,0),MATCH(UsagePerHour!ZH$4,Sales!$D$3:$ABF$3,0))/ZH$2*INDEX(Usage!$D$5:$ABF$11,MATCH(UsagePerHour!$B$4,Usage!$C$5:$C$11,0),MATCH(UsagePerHour!ZH$4,Usage!$D$3:$ABF$3,0)),"")</f>
        <v/>
      </c>
      <c r="ZI14" s="6" t="str">
        <f>IFERROR(INDEX(Sales!$D$5:$ABF$18,MATCH(UsagePerHour!$B14,Sales!$C$5:$C$18,0),MATCH(UsagePerHour!ZI$4,Sales!$D$3:$ABF$3,0))/ZI$2*INDEX(Usage!$D$5:$ABF$11,MATCH(UsagePerHour!$B$4,Usage!$C$5:$C$11,0),MATCH(UsagePerHour!ZI$4,Usage!$D$3:$ABF$3,0)),"")</f>
        <v/>
      </c>
      <c r="ZJ14" s="6" t="str">
        <f>IFERROR(INDEX(Sales!$D$5:$ABF$18,MATCH(UsagePerHour!$B14,Sales!$C$5:$C$18,0),MATCH(UsagePerHour!ZJ$4,Sales!$D$3:$ABF$3,0))/ZJ$2*INDEX(Usage!$D$5:$ABF$11,MATCH(UsagePerHour!$B$4,Usage!$C$5:$C$11,0),MATCH(UsagePerHour!ZJ$4,Usage!$D$3:$ABF$3,0)),"")</f>
        <v/>
      </c>
      <c r="ZK14" s="6" t="str">
        <f>IFERROR(INDEX(Sales!$D$5:$ABF$18,MATCH(UsagePerHour!$B14,Sales!$C$5:$C$18,0),MATCH(UsagePerHour!ZK$4,Sales!$D$3:$ABF$3,0))/ZK$2*INDEX(Usage!$D$5:$ABF$11,MATCH(UsagePerHour!$B$4,Usage!$C$5:$C$11,0),MATCH(UsagePerHour!ZK$4,Usage!$D$3:$ABF$3,0)),"")</f>
        <v/>
      </c>
      <c r="ZL14" s="6" t="str">
        <f>IFERROR(INDEX(Sales!$D$5:$ABF$18,MATCH(UsagePerHour!$B14,Sales!$C$5:$C$18,0),MATCH(UsagePerHour!ZL$4,Sales!$D$3:$ABF$3,0))/ZL$2*INDEX(Usage!$D$5:$ABF$11,MATCH(UsagePerHour!$B$4,Usage!$C$5:$C$11,0),MATCH(UsagePerHour!ZL$4,Usage!$D$3:$ABF$3,0)),"")</f>
        <v/>
      </c>
      <c r="ZM14" s="6" t="str">
        <f>IFERROR(INDEX(Sales!$D$5:$ABF$18,MATCH(UsagePerHour!$B14,Sales!$C$5:$C$18,0),MATCH(UsagePerHour!ZM$4,Sales!$D$3:$ABF$3,0))/ZM$2*INDEX(Usage!$D$5:$ABF$11,MATCH(UsagePerHour!$B$4,Usage!$C$5:$C$11,0),MATCH(UsagePerHour!ZM$4,Usage!$D$3:$ABF$3,0)),"")</f>
        <v/>
      </c>
      <c r="ZN14" s="6" t="str">
        <f>IFERROR(INDEX(Sales!$D$5:$ABF$18,MATCH(UsagePerHour!$B14,Sales!$C$5:$C$18,0),MATCH(UsagePerHour!ZN$4,Sales!$D$3:$ABF$3,0))/ZN$2*INDEX(Usage!$D$5:$ABF$11,MATCH(UsagePerHour!$B$4,Usage!$C$5:$C$11,0),MATCH(UsagePerHour!ZN$4,Usage!$D$3:$ABF$3,0)),"")</f>
        <v/>
      </c>
      <c r="ZO14" s="6" t="str">
        <f>IFERROR(INDEX(Sales!$D$5:$ABF$18,MATCH(UsagePerHour!$B14,Sales!$C$5:$C$18,0),MATCH(UsagePerHour!ZO$4,Sales!$D$3:$ABF$3,0))/ZO$2*INDEX(Usage!$D$5:$ABF$11,MATCH(UsagePerHour!$B$4,Usage!$C$5:$C$11,0),MATCH(UsagePerHour!ZO$4,Usage!$D$3:$ABF$3,0)),"")</f>
        <v/>
      </c>
      <c r="ZP14" s="6" t="str">
        <f>IFERROR(INDEX(Sales!$D$5:$ABF$18,MATCH(UsagePerHour!$B14,Sales!$C$5:$C$18,0),MATCH(UsagePerHour!ZP$4,Sales!$D$3:$ABF$3,0))/ZP$2*INDEX(Usage!$D$5:$ABF$11,MATCH(UsagePerHour!$B$4,Usage!$C$5:$C$11,0),MATCH(UsagePerHour!ZP$4,Usage!$D$3:$ABF$3,0)),"")</f>
        <v/>
      </c>
      <c r="ZQ14" s="6" t="str">
        <f>IFERROR(INDEX(Sales!$D$5:$ABF$18,MATCH(UsagePerHour!$B14,Sales!$C$5:$C$18,0),MATCH(UsagePerHour!ZQ$4,Sales!$D$3:$ABF$3,0))/ZQ$2*INDEX(Usage!$D$5:$ABF$11,MATCH(UsagePerHour!$B$4,Usage!$C$5:$C$11,0),MATCH(UsagePerHour!ZQ$4,Usage!$D$3:$ABF$3,0)),"")</f>
        <v/>
      </c>
      <c r="ZR14" s="6" t="str">
        <f>IFERROR(INDEX(Sales!$D$5:$ABF$18,MATCH(UsagePerHour!$B14,Sales!$C$5:$C$18,0),MATCH(UsagePerHour!ZR$4,Sales!$D$3:$ABF$3,0))/ZR$2*INDEX(Usage!$D$5:$ABF$11,MATCH(UsagePerHour!$B$4,Usage!$C$5:$C$11,0),MATCH(UsagePerHour!ZR$4,Usage!$D$3:$ABF$3,0)),"")</f>
        <v/>
      </c>
      <c r="ZS14" s="6" t="str">
        <f>IFERROR(INDEX(Sales!$D$5:$ABF$18,MATCH(UsagePerHour!$B14,Sales!$C$5:$C$18,0),MATCH(UsagePerHour!ZS$4,Sales!$D$3:$ABF$3,0))/ZS$2*INDEX(Usage!$D$5:$ABF$11,MATCH(UsagePerHour!$B$4,Usage!$C$5:$C$11,0),MATCH(UsagePerHour!ZS$4,Usage!$D$3:$ABF$3,0)),"")</f>
        <v/>
      </c>
      <c r="ZT14" s="6" t="str">
        <f>IFERROR(INDEX(Sales!$D$5:$ABF$18,MATCH(UsagePerHour!$B14,Sales!$C$5:$C$18,0),MATCH(UsagePerHour!ZT$4,Sales!$D$3:$ABF$3,0))/ZT$2*INDEX(Usage!$D$5:$ABF$11,MATCH(UsagePerHour!$B$4,Usage!$C$5:$C$11,0),MATCH(UsagePerHour!ZT$4,Usage!$D$3:$ABF$3,0)),"")</f>
        <v/>
      </c>
      <c r="ZU14" s="6" t="str">
        <f>IFERROR(INDEX(Sales!$D$5:$ABF$18,MATCH(UsagePerHour!$B14,Sales!$C$5:$C$18,0),MATCH(UsagePerHour!ZU$4,Sales!$D$3:$ABF$3,0))/ZU$2*INDEX(Usage!$D$5:$ABF$11,MATCH(UsagePerHour!$B$4,Usage!$C$5:$C$11,0),MATCH(UsagePerHour!ZU$4,Usage!$D$3:$ABF$3,0)),"")</f>
        <v/>
      </c>
      <c r="ZV14" s="6" t="str">
        <f>IFERROR(INDEX(Sales!$D$5:$ABF$18,MATCH(UsagePerHour!$B14,Sales!$C$5:$C$18,0),MATCH(UsagePerHour!ZV$4,Sales!$D$3:$ABF$3,0))/ZV$2*INDEX(Usage!$D$5:$ABF$11,MATCH(UsagePerHour!$B$4,Usage!$C$5:$C$11,0),MATCH(UsagePerHour!ZV$4,Usage!$D$3:$ABF$3,0)),"")</f>
        <v/>
      </c>
      <c r="ZW14" s="6" t="str">
        <f>IFERROR(INDEX(Sales!$D$5:$ABF$18,MATCH(UsagePerHour!$B14,Sales!$C$5:$C$18,0),MATCH(UsagePerHour!ZW$4,Sales!$D$3:$ABF$3,0))/ZW$2*INDEX(Usage!$D$5:$ABF$11,MATCH(UsagePerHour!$B$4,Usage!$C$5:$C$11,0),MATCH(UsagePerHour!ZW$4,Usage!$D$3:$ABF$3,0)),"")</f>
        <v/>
      </c>
      <c r="ZX14" s="6" t="str">
        <f>IFERROR(INDEX(Sales!$D$5:$ABF$18,MATCH(UsagePerHour!$B14,Sales!$C$5:$C$18,0),MATCH(UsagePerHour!ZX$4,Sales!$D$3:$ABF$3,0))/ZX$2*INDEX(Usage!$D$5:$ABF$11,MATCH(UsagePerHour!$B$4,Usage!$C$5:$C$11,0),MATCH(UsagePerHour!ZX$4,Usage!$D$3:$ABF$3,0)),"")</f>
        <v/>
      </c>
      <c r="ZY14" s="6" t="str">
        <f>IFERROR(INDEX(Sales!$D$5:$ABF$18,MATCH(UsagePerHour!$B14,Sales!$C$5:$C$18,0),MATCH(UsagePerHour!ZY$4,Sales!$D$3:$ABF$3,0))/ZY$2*INDEX(Usage!$D$5:$ABF$11,MATCH(UsagePerHour!$B$4,Usage!$C$5:$C$11,0),MATCH(UsagePerHour!ZY$4,Usage!$D$3:$ABF$3,0)),"")</f>
        <v/>
      </c>
      <c r="ZZ14" s="6" t="str">
        <f>IFERROR(INDEX(Sales!$D$5:$ABF$18,MATCH(UsagePerHour!$B14,Sales!$C$5:$C$18,0),MATCH(UsagePerHour!ZZ$4,Sales!$D$3:$ABF$3,0))/ZZ$2*INDEX(Usage!$D$5:$ABF$11,MATCH(UsagePerHour!$B$4,Usage!$C$5:$C$11,0),MATCH(UsagePerHour!ZZ$4,Usage!$D$3:$ABF$3,0)),"")</f>
        <v/>
      </c>
      <c r="AAA14" s="6" t="str">
        <f>IFERROR(INDEX(Sales!$D$5:$ABF$18,MATCH(UsagePerHour!$B14,Sales!$C$5:$C$18,0),MATCH(UsagePerHour!AAA$4,Sales!$D$3:$ABF$3,0))/AAA$2*INDEX(Usage!$D$5:$ABF$11,MATCH(UsagePerHour!$B$4,Usage!$C$5:$C$11,0),MATCH(UsagePerHour!AAA$4,Usage!$D$3:$ABF$3,0)),"")</f>
        <v/>
      </c>
      <c r="AAB14" s="6" t="str">
        <f>IFERROR(INDEX(Sales!$D$5:$ABF$18,MATCH(UsagePerHour!$B14,Sales!$C$5:$C$18,0),MATCH(UsagePerHour!AAB$4,Sales!$D$3:$ABF$3,0))/AAB$2*INDEX(Usage!$D$5:$ABF$11,MATCH(UsagePerHour!$B$4,Usage!$C$5:$C$11,0),MATCH(UsagePerHour!AAB$4,Usage!$D$3:$ABF$3,0)),"")</f>
        <v/>
      </c>
      <c r="AAC14" s="6" t="str">
        <f>IFERROR(INDEX(Sales!$D$5:$ABF$18,MATCH(UsagePerHour!$B14,Sales!$C$5:$C$18,0),MATCH(UsagePerHour!AAC$4,Sales!$D$3:$ABF$3,0))/AAC$2*INDEX(Usage!$D$5:$ABF$11,MATCH(UsagePerHour!$B$4,Usage!$C$5:$C$11,0),MATCH(UsagePerHour!AAC$4,Usage!$D$3:$ABF$3,0)),"")</f>
        <v/>
      </c>
      <c r="AAD14" s="6" t="str">
        <f>IFERROR(INDEX(Sales!$D$5:$ABF$18,MATCH(UsagePerHour!$B14,Sales!$C$5:$C$18,0),MATCH(UsagePerHour!AAD$4,Sales!$D$3:$ABF$3,0))/AAD$2*INDEX(Usage!$D$5:$ABF$11,MATCH(UsagePerHour!$B$4,Usage!$C$5:$C$11,0),MATCH(UsagePerHour!AAD$4,Usage!$D$3:$ABF$3,0)),"")</f>
        <v/>
      </c>
      <c r="AAE14" s="6" t="str">
        <f>IFERROR(INDEX(Sales!$D$5:$ABF$18,MATCH(UsagePerHour!$B14,Sales!$C$5:$C$18,0),MATCH(UsagePerHour!AAE$4,Sales!$D$3:$ABF$3,0))/AAE$2*INDEX(Usage!$D$5:$ABF$11,MATCH(UsagePerHour!$B$4,Usage!$C$5:$C$11,0),MATCH(UsagePerHour!AAE$4,Usage!$D$3:$ABF$3,0)),"")</f>
        <v/>
      </c>
      <c r="AAF14" s="6" t="str">
        <f>IFERROR(INDEX(Sales!$D$5:$ABF$18,MATCH(UsagePerHour!$B14,Sales!$C$5:$C$18,0),MATCH(UsagePerHour!AAF$4,Sales!$D$3:$ABF$3,0))/AAF$2*INDEX(Usage!$D$5:$ABF$11,MATCH(UsagePerHour!$B$4,Usage!$C$5:$C$11,0),MATCH(UsagePerHour!AAF$4,Usage!$D$3:$ABF$3,0)),"")</f>
        <v/>
      </c>
      <c r="AAG14" s="6" t="str">
        <f>IFERROR(INDEX(Sales!$D$5:$ABF$18,MATCH(UsagePerHour!$B14,Sales!$C$5:$C$18,0),MATCH(UsagePerHour!AAG$4,Sales!$D$3:$ABF$3,0))/AAG$2*INDEX(Usage!$D$5:$ABF$11,MATCH(UsagePerHour!$B$4,Usage!$C$5:$C$11,0),MATCH(UsagePerHour!AAG$4,Usage!$D$3:$ABF$3,0)),"")</f>
        <v/>
      </c>
      <c r="AAH14" s="6" t="str">
        <f>IFERROR(INDEX(Sales!$D$5:$ABF$18,MATCH(UsagePerHour!$B14,Sales!$C$5:$C$18,0),MATCH(UsagePerHour!AAH$4,Sales!$D$3:$ABF$3,0))/AAH$2*INDEX(Usage!$D$5:$ABF$11,MATCH(UsagePerHour!$B$4,Usage!$C$5:$C$11,0),MATCH(UsagePerHour!AAH$4,Usage!$D$3:$ABF$3,0)),"")</f>
        <v/>
      </c>
      <c r="AAI14" s="6" t="str">
        <f>IFERROR(INDEX(Sales!$D$5:$ABF$18,MATCH(UsagePerHour!$B14,Sales!$C$5:$C$18,0),MATCH(UsagePerHour!AAI$4,Sales!$D$3:$ABF$3,0))/AAI$2*INDEX(Usage!$D$5:$ABF$11,MATCH(UsagePerHour!$B$4,Usage!$C$5:$C$11,0),MATCH(UsagePerHour!AAI$4,Usage!$D$3:$ABF$3,0)),"")</f>
        <v/>
      </c>
      <c r="AAJ14" s="6" t="str">
        <f>IFERROR(INDEX(Sales!$D$5:$ABF$18,MATCH(UsagePerHour!$B14,Sales!$C$5:$C$18,0),MATCH(UsagePerHour!AAJ$4,Sales!$D$3:$ABF$3,0))/AAJ$2*INDEX(Usage!$D$5:$ABF$11,MATCH(UsagePerHour!$B$4,Usage!$C$5:$C$11,0),MATCH(UsagePerHour!AAJ$4,Usage!$D$3:$ABF$3,0)),"")</f>
        <v/>
      </c>
      <c r="AAK14" s="6" t="str">
        <f>IFERROR(INDEX(Sales!$D$5:$ABF$18,MATCH(UsagePerHour!$B14,Sales!$C$5:$C$18,0),MATCH(UsagePerHour!AAK$4,Sales!$D$3:$ABF$3,0))/AAK$2*INDEX(Usage!$D$5:$ABF$11,MATCH(UsagePerHour!$B$4,Usage!$C$5:$C$11,0),MATCH(UsagePerHour!AAK$4,Usage!$D$3:$ABF$3,0)),"")</f>
        <v/>
      </c>
      <c r="AAL14" s="6" t="str">
        <f>IFERROR(INDEX(Sales!$D$5:$ABF$18,MATCH(UsagePerHour!$B14,Sales!$C$5:$C$18,0),MATCH(UsagePerHour!AAL$4,Sales!$D$3:$ABF$3,0))/AAL$2*INDEX(Usage!$D$5:$ABF$11,MATCH(UsagePerHour!$B$4,Usage!$C$5:$C$11,0),MATCH(UsagePerHour!AAL$4,Usage!$D$3:$ABF$3,0)),"")</f>
        <v/>
      </c>
      <c r="AAM14" s="6" t="str">
        <f>IFERROR(INDEX(Sales!$D$5:$ABF$18,MATCH(UsagePerHour!$B14,Sales!$C$5:$C$18,0),MATCH(UsagePerHour!AAM$4,Sales!$D$3:$ABF$3,0))/AAM$2*INDEX(Usage!$D$5:$ABF$11,MATCH(UsagePerHour!$B$4,Usage!$C$5:$C$11,0),MATCH(UsagePerHour!AAM$4,Usage!$D$3:$ABF$3,0)),"")</f>
        <v/>
      </c>
      <c r="AAN14" s="6" t="str">
        <f>IFERROR(INDEX(Sales!$D$5:$ABF$18,MATCH(UsagePerHour!$B14,Sales!$C$5:$C$18,0),MATCH(UsagePerHour!AAN$4,Sales!$D$3:$ABF$3,0))/AAN$2*INDEX(Usage!$D$5:$ABF$11,MATCH(UsagePerHour!$B$4,Usage!$C$5:$C$11,0),MATCH(UsagePerHour!AAN$4,Usage!$D$3:$ABF$3,0)),"")</f>
        <v/>
      </c>
      <c r="AAO14" s="6" t="str">
        <f>IFERROR(INDEX(Sales!$D$5:$ABF$18,MATCH(UsagePerHour!$B14,Sales!$C$5:$C$18,0),MATCH(UsagePerHour!AAO$4,Sales!$D$3:$ABF$3,0))/AAO$2*INDEX(Usage!$D$5:$ABF$11,MATCH(UsagePerHour!$B$4,Usage!$C$5:$C$11,0),MATCH(UsagePerHour!AAO$4,Usage!$D$3:$ABF$3,0)),"")</f>
        <v/>
      </c>
      <c r="AAP14" s="6" t="str">
        <f>IFERROR(INDEX(Sales!$D$5:$ABF$18,MATCH(UsagePerHour!$B14,Sales!$C$5:$C$18,0),MATCH(UsagePerHour!AAP$4,Sales!$D$3:$ABF$3,0))/AAP$2*INDEX(Usage!$D$5:$ABF$11,MATCH(UsagePerHour!$B$4,Usage!$C$5:$C$11,0),MATCH(UsagePerHour!AAP$4,Usage!$D$3:$ABF$3,0)),"")</f>
        <v/>
      </c>
      <c r="AAQ14" s="6" t="str">
        <f>IFERROR(INDEX(Sales!$D$5:$ABF$18,MATCH(UsagePerHour!$B14,Sales!$C$5:$C$18,0),MATCH(UsagePerHour!AAQ$4,Sales!$D$3:$ABF$3,0))/AAQ$2*INDEX(Usage!$D$5:$ABF$11,MATCH(UsagePerHour!$B$4,Usage!$C$5:$C$11,0),MATCH(UsagePerHour!AAQ$4,Usage!$D$3:$ABF$3,0)),"")</f>
        <v/>
      </c>
      <c r="AAR14" s="6" t="str">
        <f>IFERROR(INDEX(Sales!$D$5:$ABF$18,MATCH(UsagePerHour!$B14,Sales!$C$5:$C$18,0),MATCH(UsagePerHour!AAR$4,Sales!$D$3:$ABF$3,0))/AAR$2*INDEX(Usage!$D$5:$ABF$11,MATCH(UsagePerHour!$B$4,Usage!$C$5:$C$11,0),MATCH(UsagePerHour!AAR$4,Usage!$D$3:$ABF$3,0)),"")</f>
        <v/>
      </c>
      <c r="AAS14" s="6" t="str">
        <f>IFERROR(INDEX(Sales!$D$5:$ABF$18,MATCH(UsagePerHour!$B14,Sales!$C$5:$C$18,0),MATCH(UsagePerHour!AAS$4,Sales!$D$3:$ABF$3,0))/AAS$2*INDEX(Usage!$D$5:$ABF$11,MATCH(UsagePerHour!$B$4,Usage!$C$5:$C$11,0),MATCH(UsagePerHour!AAS$4,Usage!$D$3:$ABF$3,0)),"")</f>
        <v/>
      </c>
      <c r="AAT14" s="6" t="str">
        <f>IFERROR(INDEX(Sales!$D$5:$ABF$18,MATCH(UsagePerHour!$B14,Sales!$C$5:$C$18,0),MATCH(UsagePerHour!AAT$4,Sales!$D$3:$ABF$3,0))/AAT$2*INDEX(Usage!$D$5:$ABF$11,MATCH(UsagePerHour!$B$4,Usage!$C$5:$C$11,0),MATCH(UsagePerHour!AAT$4,Usage!$D$3:$ABF$3,0)),"")</f>
        <v/>
      </c>
      <c r="AAU14" s="6" t="str">
        <f>IFERROR(INDEX(Sales!$D$5:$ABF$18,MATCH(UsagePerHour!$B14,Sales!$C$5:$C$18,0),MATCH(UsagePerHour!AAU$4,Sales!$D$3:$ABF$3,0))/AAU$2*INDEX(Usage!$D$5:$ABF$11,MATCH(UsagePerHour!$B$4,Usage!$C$5:$C$11,0),MATCH(UsagePerHour!AAU$4,Usage!$D$3:$ABF$3,0)),"")</f>
        <v/>
      </c>
      <c r="AAV14" s="6" t="str">
        <f>IFERROR(INDEX(Sales!$D$5:$ABF$18,MATCH(UsagePerHour!$B14,Sales!$C$5:$C$18,0),MATCH(UsagePerHour!AAV$4,Sales!$D$3:$ABF$3,0))/AAV$2*INDEX(Usage!$D$5:$ABF$11,MATCH(UsagePerHour!$B$4,Usage!$C$5:$C$11,0),MATCH(UsagePerHour!AAV$4,Usage!$D$3:$ABF$3,0)),"")</f>
        <v/>
      </c>
      <c r="AAW14" s="6" t="str">
        <f>IFERROR(INDEX(Sales!$D$5:$ABF$18,MATCH(UsagePerHour!$B14,Sales!$C$5:$C$18,0),MATCH(UsagePerHour!AAW$4,Sales!$D$3:$ABF$3,0))/AAW$2*INDEX(Usage!$D$5:$ABF$11,MATCH(UsagePerHour!$B$4,Usage!$C$5:$C$11,0),MATCH(UsagePerHour!AAW$4,Usage!$D$3:$ABF$3,0)),"")</f>
        <v/>
      </c>
      <c r="AAX14" s="6" t="str">
        <f>IFERROR(INDEX(Sales!$D$5:$ABF$18,MATCH(UsagePerHour!$B14,Sales!$C$5:$C$18,0),MATCH(UsagePerHour!AAX$4,Sales!$D$3:$ABF$3,0))/AAX$2*INDEX(Usage!$D$5:$ABF$11,MATCH(UsagePerHour!$B$4,Usage!$C$5:$C$11,0),MATCH(UsagePerHour!AAX$4,Usage!$D$3:$ABF$3,0)),"")</f>
        <v/>
      </c>
      <c r="AAY14" s="6" t="str">
        <f>IFERROR(INDEX(Sales!$D$5:$ABF$18,MATCH(UsagePerHour!$B14,Sales!$C$5:$C$18,0),MATCH(UsagePerHour!AAY$4,Sales!$D$3:$ABF$3,0))/AAY$2*INDEX(Usage!$D$5:$ABF$11,MATCH(UsagePerHour!$B$4,Usage!$C$5:$C$11,0),MATCH(UsagePerHour!AAY$4,Usage!$D$3:$ABF$3,0)),"")</f>
        <v/>
      </c>
      <c r="AAZ14" s="6" t="str">
        <f>IFERROR(INDEX(Sales!$D$5:$ABF$18,MATCH(UsagePerHour!$B14,Sales!$C$5:$C$18,0),MATCH(UsagePerHour!AAZ$4,Sales!$D$3:$ABF$3,0))/AAZ$2*INDEX(Usage!$D$5:$ABF$11,MATCH(UsagePerHour!$B$4,Usage!$C$5:$C$11,0),MATCH(UsagePerHour!AAZ$4,Usage!$D$3:$ABF$3,0)),"")</f>
        <v/>
      </c>
      <c r="ABA14" s="6" t="str">
        <f>IFERROR(INDEX(Sales!$D$5:$ABF$18,MATCH(UsagePerHour!$B14,Sales!$C$5:$C$18,0),MATCH(UsagePerHour!ABA$4,Sales!$D$3:$ABF$3,0))/ABA$2*INDEX(Usage!$D$5:$ABF$11,MATCH(UsagePerHour!$B$4,Usage!$C$5:$C$11,0),MATCH(UsagePerHour!ABA$4,Usage!$D$3:$ABF$3,0)),"")</f>
        <v/>
      </c>
    </row>
    <row r="15" spans="2:729">
      <c r="B15" s="3" t="s">
        <v>10</v>
      </c>
      <c r="C15" s="6">
        <f>IFERROR(INDEX(Sales!$D$5:$ABF$18,MATCH(UsagePerHour!$B15,Sales!$C$5:$C$18,0),MATCH(UsagePerHour!C$4,Sales!$D$3:$ABF$3,0))/C$2*INDEX(Usage!$D$5:$ABF$11,MATCH(UsagePerHour!$B$4,Usage!$C$5:$C$11,0),MATCH(UsagePerHour!C$4,Usage!$D$3:$ABF$3,0)),"")</f>
        <v>36.454700473555988</v>
      </c>
      <c r="D15" s="6">
        <f>IFERROR(INDEX(Sales!$D$5:$ABF$18,MATCH(UsagePerHour!$B15,Sales!$C$5:$C$18,0),MATCH(UsagePerHour!D$4,Sales!$D$3:$ABF$3,0))/D$2*INDEX(Usage!$D$5:$ABF$11,MATCH(UsagePerHour!$B$4,Usage!$C$5:$C$11,0),MATCH(UsagePerHour!D$4,Usage!$D$3:$ABF$3,0)),"")</f>
        <v>100.02201085966254</v>
      </c>
      <c r="E15" s="6">
        <f>IFERROR(INDEX(Sales!$D$5:$ABF$18,MATCH(UsagePerHour!$B15,Sales!$C$5:$C$18,0),MATCH(UsagePerHour!E$4,Sales!$D$3:$ABF$3,0))/E$2*INDEX(Usage!$D$5:$ABF$11,MATCH(UsagePerHour!$B$4,Usage!$C$5:$C$11,0),MATCH(UsagePerHour!E$4,Usage!$D$3:$ABF$3,0)),"")</f>
        <v>30.773269461077845</v>
      </c>
      <c r="F15" s="6">
        <f>IFERROR(INDEX(Sales!$D$5:$ABF$18,MATCH(UsagePerHour!$B15,Sales!$C$5:$C$18,0),MATCH(UsagePerHour!F$4,Sales!$D$3:$ABF$3,0))/F$2*INDEX(Usage!$D$5:$ABF$11,MATCH(UsagePerHour!$B$4,Usage!$C$5:$C$11,0),MATCH(UsagePerHour!F$4,Usage!$D$3:$ABF$3,0)),"")</f>
        <v>44.344160318307537</v>
      </c>
      <c r="G15" s="6">
        <f>IFERROR(INDEX(Sales!$D$5:$ABF$18,MATCH(UsagePerHour!$B15,Sales!$C$5:$C$18,0),MATCH(UsagePerHour!G$4,Sales!$D$3:$ABF$3,0))/G$2*INDEX(Usage!$D$5:$ABF$11,MATCH(UsagePerHour!$B$4,Usage!$C$5:$C$11,0),MATCH(UsagePerHour!G$4,Usage!$D$3:$ABF$3,0)),"")</f>
        <v>60.905027402221869</v>
      </c>
      <c r="H15" s="6">
        <f>IFERROR(INDEX(Sales!$D$5:$ABF$18,MATCH(UsagePerHour!$B15,Sales!$C$5:$C$18,0),MATCH(UsagePerHour!H$4,Sales!$D$3:$ABF$3,0))/H$2*INDEX(Usage!$D$5:$ABF$11,MATCH(UsagePerHour!$B$4,Usage!$C$5:$C$11,0),MATCH(UsagePerHour!H$4,Usage!$D$3:$ABF$3,0)),"")</f>
        <v>69.968080315462259</v>
      </c>
      <c r="I15" s="6">
        <f>IFERROR(INDEX(Sales!$D$5:$ABF$18,MATCH(UsagePerHour!$B15,Sales!$C$5:$C$18,0),MATCH(UsagePerHour!I$4,Sales!$D$3:$ABF$3,0))/I$2*INDEX(Usage!$D$5:$ABF$11,MATCH(UsagePerHour!$B$4,Usage!$C$5:$C$11,0),MATCH(UsagePerHour!I$4,Usage!$D$3:$ABF$3,0)),"")</f>
        <v>439.33366331966249</v>
      </c>
      <c r="J15" s="6">
        <f>IFERROR(INDEX(Sales!$D$5:$ABF$18,MATCH(UsagePerHour!$B15,Sales!$C$5:$C$18,0),MATCH(UsagePerHour!J$4,Sales!$D$3:$ABF$3,0))/J$2*INDEX(Usage!$D$5:$ABF$11,MATCH(UsagePerHour!$B$4,Usage!$C$5:$C$11,0),MATCH(UsagePerHour!J$4,Usage!$D$3:$ABF$3,0)),"")</f>
        <v>36.454700473555988</v>
      </c>
      <c r="K15" s="6">
        <f>IFERROR(INDEX(Sales!$D$5:$ABF$18,MATCH(UsagePerHour!$B15,Sales!$C$5:$C$18,0),MATCH(UsagePerHour!K$4,Sales!$D$3:$ABF$3,0))/K$2*INDEX(Usage!$D$5:$ABF$11,MATCH(UsagePerHour!$B$4,Usage!$C$5:$C$11,0),MATCH(UsagePerHour!K$4,Usage!$D$3:$ABF$3,0)),"")</f>
        <v>100.02201085966254</v>
      </c>
      <c r="L15" s="6">
        <f>IFERROR(INDEX(Sales!$D$5:$ABF$18,MATCH(UsagePerHour!$B15,Sales!$C$5:$C$18,0),MATCH(UsagePerHour!L$4,Sales!$D$3:$ABF$3,0))/L$2*INDEX(Usage!$D$5:$ABF$11,MATCH(UsagePerHour!$B$4,Usage!$C$5:$C$11,0),MATCH(UsagePerHour!L$4,Usage!$D$3:$ABF$3,0)),"")</f>
        <v>30.773269461077845</v>
      </c>
      <c r="M15" s="6">
        <f>IFERROR(INDEX(Sales!$D$5:$ABF$18,MATCH(UsagePerHour!$B15,Sales!$C$5:$C$18,0),MATCH(UsagePerHour!M$4,Sales!$D$3:$ABF$3,0))/M$2*INDEX(Usage!$D$5:$ABF$11,MATCH(UsagePerHour!$B$4,Usage!$C$5:$C$11,0),MATCH(UsagePerHour!M$4,Usage!$D$3:$ABF$3,0)),"")</f>
        <v>44.344160318307537</v>
      </c>
      <c r="N15" s="6">
        <f>IFERROR(INDEX(Sales!$D$5:$ABF$18,MATCH(UsagePerHour!$B15,Sales!$C$5:$C$18,0),MATCH(UsagePerHour!N$4,Sales!$D$3:$ABF$3,0))/N$2*INDEX(Usage!$D$5:$ABF$11,MATCH(UsagePerHour!$B$4,Usage!$C$5:$C$11,0),MATCH(UsagePerHour!N$4,Usage!$D$3:$ABF$3,0)),"")</f>
        <v>60.905027402221869</v>
      </c>
      <c r="O15" s="6">
        <f>IFERROR(INDEX(Sales!$D$5:$ABF$18,MATCH(UsagePerHour!$B15,Sales!$C$5:$C$18,0),MATCH(UsagePerHour!O$4,Sales!$D$3:$ABF$3,0))/O$2*INDEX(Usage!$D$5:$ABF$11,MATCH(UsagePerHour!$B$4,Usage!$C$5:$C$11,0),MATCH(UsagePerHour!O$4,Usage!$D$3:$ABF$3,0)),"")</f>
        <v>69.968080315462259</v>
      </c>
      <c r="P15" s="6">
        <f>IFERROR(INDEX(Sales!$D$5:$ABF$18,MATCH(UsagePerHour!$B15,Sales!$C$5:$C$18,0),MATCH(UsagePerHour!P$4,Sales!$D$3:$ABF$3,0))/P$2*INDEX(Usage!$D$5:$ABF$11,MATCH(UsagePerHour!$B$4,Usage!$C$5:$C$11,0),MATCH(UsagePerHour!P$4,Usage!$D$3:$ABF$3,0)),"")</f>
        <v>439.33366331966249</v>
      </c>
      <c r="Q15" s="6">
        <f>IFERROR(INDEX(Sales!$D$5:$ABF$18,MATCH(UsagePerHour!$B15,Sales!$C$5:$C$18,0),MATCH(UsagePerHour!Q$4,Sales!$D$3:$ABF$3,0))/Q$2*INDEX(Usage!$D$5:$ABF$11,MATCH(UsagePerHour!$B$4,Usage!$C$5:$C$11,0),MATCH(UsagePerHour!Q$4,Usage!$D$3:$ABF$3,0)),"")</f>
        <v>36.454700473555988</v>
      </c>
      <c r="R15" s="6">
        <f>IFERROR(INDEX(Sales!$D$5:$ABF$18,MATCH(UsagePerHour!$B15,Sales!$C$5:$C$18,0),MATCH(UsagePerHour!R$4,Sales!$D$3:$ABF$3,0))/R$2*INDEX(Usage!$D$5:$ABF$11,MATCH(UsagePerHour!$B$4,Usage!$C$5:$C$11,0),MATCH(UsagePerHour!R$4,Usage!$D$3:$ABF$3,0)),"")</f>
        <v>100.02201085966254</v>
      </c>
      <c r="S15" s="6">
        <f>IFERROR(INDEX(Sales!$D$5:$ABF$18,MATCH(UsagePerHour!$B15,Sales!$C$5:$C$18,0),MATCH(UsagePerHour!S$4,Sales!$D$3:$ABF$3,0))/S$2*INDEX(Usage!$D$5:$ABF$11,MATCH(UsagePerHour!$B$4,Usage!$C$5:$C$11,0),MATCH(UsagePerHour!S$4,Usage!$D$3:$ABF$3,0)),"")</f>
        <v>30.773269461077845</v>
      </c>
      <c r="T15" s="6">
        <f>IFERROR(INDEX(Sales!$D$5:$ABF$18,MATCH(UsagePerHour!$B15,Sales!$C$5:$C$18,0),MATCH(UsagePerHour!T$4,Sales!$D$3:$ABF$3,0))/T$2*INDEX(Usage!$D$5:$ABF$11,MATCH(UsagePerHour!$B$4,Usage!$C$5:$C$11,0),MATCH(UsagePerHour!T$4,Usage!$D$3:$ABF$3,0)),"")</f>
        <v>44.344160318307537</v>
      </c>
      <c r="U15" s="6">
        <f>IFERROR(INDEX(Sales!$D$5:$ABF$18,MATCH(UsagePerHour!$B15,Sales!$C$5:$C$18,0),MATCH(UsagePerHour!U$4,Sales!$D$3:$ABF$3,0))/U$2*INDEX(Usage!$D$5:$ABF$11,MATCH(UsagePerHour!$B$4,Usage!$C$5:$C$11,0),MATCH(UsagePerHour!U$4,Usage!$D$3:$ABF$3,0)),"")</f>
        <v>60.905027402221869</v>
      </c>
      <c r="V15" s="6">
        <f>IFERROR(INDEX(Sales!$D$5:$ABF$18,MATCH(UsagePerHour!$B15,Sales!$C$5:$C$18,0),MATCH(UsagePerHour!V$4,Sales!$D$3:$ABF$3,0))/V$2*INDEX(Usage!$D$5:$ABF$11,MATCH(UsagePerHour!$B$4,Usage!$C$5:$C$11,0),MATCH(UsagePerHour!V$4,Usage!$D$3:$ABF$3,0)),"")</f>
        <v>69.968080315462259</v>
      </c>
      <c r="W15" s="6">
        <f>IFERROR(INDEX(Sales!$D$5:$ABF$18,MATCH(UsagePerHour!$B15,Sales!$C$5:$C$18,0),MATCH(UsagePerHour!W$4,Sales!$D$3:$ABF$3,0))/W$2*INDEX(Usage!$D$5:$ABF$11,MATCH(UsagePerHour!$B$4,Usage!$C$5:$C$11,0),MATCH(UsagePerHour!W$4,Usage!$D$3:$ABF$3,0)),"")</f>
        <v>439.33366331966249</v>
      </c>
      <c r="X15" s="6">
        <f>IFERROR(INDEX(Sales!$D$5:$ABF$18,MATCH(UsagePerHour!$B15,Sales!$C$5:$C$18,0),MATCH(UsagePerHour!X$4,Sales!$D$3:$ABF$3,0))/X$2*INDEX(Usage!$D$5:$ABF$11,MATCH(UsagePerHour!$B$4,Usage!$C$5:$C$11,0),MATCH(UsagePerHour!X$4,Usage!$D$3:$ABF$3,0)),"")</f>
        <v>36.454700473555988</v>
      </c>
      <c r="Y15" s="6">
        <f>IFERROR(INDEX(Sales!$D$5:$ABF$18,MATCH(UsagePerHour!$B15,Sales!$C$5:$C$18,0),MATCH(UsagePerHour!Y$4,Sales!$D$3:$ABF$3,0))/Y$2*INDEX(Usage!$D$5:$ABF$11,MATCH(UsagePerHour!$B$4,Usage!$C$5:$C$11,0),MATCH(UsagePerHour!Y$4,Usage!$D$3:$ABF$3,0)),"")</f>
        <v>100.02201085966254</v>
      </c>
      <c r="Z15" s="6">
        <f>IFERROR(INDEX(Sales!$D$5:$ABF$18,MATCH(UsagePerHour!$B15,Sales!$C$5:$C$18,0),MATCH(UsagePerHour!Z$4,Sales!$D$3:$ABF$3,0))/Z$2*INDEX(Usage!$D$5:$ABF$11,MATCH(UsagePerHour!$B$4,Usage!$C$5:$C$11,0),MATCH(UsagePerHour!Z$4,Usage!$D$3:$ABF$3,0)),"")</f>
        <v>30.773269461077845</v>
      </c>
      <c r="AA15" s="6">
        <f>IFERROR(INDEX(Sales!$D$5:$ABF$18,MATCH(UsagePerHour!$B15,Sales!$C$5:$C$18,0),MATCH(UsagePerHour!AA$4,Sales!$D$3:$ABF$3,0))/AA$2*INDEX(Usage!$D$5:$ABF$11,MATCH(UsagePerHour!$B$4,Usage!$C$5:$C$11,0),MATCH(UsagePerHour!AA$4,Usage!$D$3:$ABF$3,0)),"")</f>
        <v>44.344160318307537</v>
      </c>
      <c r="AB15" s="6">
        <f>IFERROR(INDEX(Sales!$D$5:$ABF$18,MATCH(UsagePerHour!$B15,Sales!$C$5:$C$18,0),MATCH(UsagePerHour!AB$4,Sales!$D$3:$ABF$3,0))/AB$2*INDEX(Usage!$D$5:$ABF$11,MATCH(UsagePerHour!$B$4,Usage!$C$5:$C$11,0),MATCH(UsagePerHour!AB$4,Usage!$D$3:$ABF$3,0)),"")</f>
        <v>60.905027402221869</v>
      </c>
      <c r="AC15" s="6">
        <f>IFERROR(INDEX(Sales!$D$5:$ABF$18,MATCH(UsagePerHour!$B15,Sales!$C$5:$C$18,0),MATCH(UsagePerHour!AC$4,Sales!$D$3:$ABF$3,0))/AC$2*INDEX(Usage!$D$5:$ABF$11,MATCH(UsagePerHour!$B$4,Usage!$C$5:$C$11,0),MATCH(UsagePerHour!AC$4,Usage!$D$3:$ABF$3,0)),"")</f>
        <v>69.968080315462259</v>
      </c>
      <c r="AD15" s="6">
        <f>IFERROR(INDEX(Sales!$D$5:$ABF$18,MATCH(UsagePerHour!$B15,Sales!$C$5:$C$18,0),MATCH(UsagePerHour!AD$4,Sales!$D$3:$ABF$3,0))/AD$2*INDEX(Usage!$D$5:$ABF$11,MATCH(UsagePerHour!$B$4,Usage!$C$5:$C$11,0),MATCH(UsagePerHour!AD$4,Usage!$D$3:$ABF$3,0)),"")</f>
        <v>439.33366331966249</v>
      </c>
      <c r="AE15" s="6">
        <f>IFERROR(INDEX(Sales!$D$5:$ABF$18,MATCH(UsagePerHour!$B15,Sales!$C$5:$C$18,0),MATCH(UsagePerHour!AE$4,Sales!$D$3:$ABF$3,0))/AE$2*INDEX(Usage!$D$5:$ABF$11,MATCH(UsagePerHour!$B$4,Usage!$C$5:$C$11,0),MATCH(UsagePerHour!AE$4,Usage!$D$3:$ABF$3,0)),"")</f>
        <v>36.454700473555988</v>
      </c>
      <c r="AF15" s="6">
        <f>IFERROR(INDEX(Sales!$D$5:$ABF$18,MATCH(UsagePerHour!$B15,Sales!$C$5:$C$18,0),MATCH(UsagePerHour!AF$4,Sales!$D$3:$ABF$3,0))/AF$2*INDEX(Usage!$D$5:$ABF$11,MATCH(UsagePerHour!$B$4,Usage!$C$5:$C$11,0),MATCH(UsagePerHour!AF$4,Usage!$D$3:$ABF$3,0)),"")</f>
        <v>100.02201085966254</v>
      </c>
      <c r="AG15" s="6">
        <f>IFERROR(INDEX(Sales!$D$5:$ABF$18,MATCH(UsagePerHour!$B15,Sales!$C$5:$C$18,0),MATCH(UsagePerHour!AG$4,Sales!$D$3:$ABF$3,0))/AG$2*INDEX(Usage!$D$5:$ABF$11,MATCH(UsagePerHour!$B$4,Usage!$C$5:$C$11,0),MATCH(UsagePerHour!AG$4,Usage!$D$3:$ABF$3,0)),"")</f>
        <v>30.773269461077845</v>
      </c>
      <c r="AH15" s="6">
        <f>IFERROR(INDEX(Sales!$D$5:$ABF$18,MATCH(UsagePerHour!$B15,Sales!$C$5:$C$18,0),MATCH(UsagePerHour!AH$4,Sales!$D$3:$ABF$3,0))/AH$2*INDEX(Usage!$D$5:$ABF$11,MATCH(UsagePerHour!$B$4,Usage!$C$5:$C$11,0),MATCH(UsagePerHour!AH$4,Usage!$D$3:$ABF$3,0)),"")</f>
        <v>44.344160318307537</v>
      </c>
      <c r="AI15" s="6">
        <f>IFERROR(INDEX(Sales!$D$5:$ABF$18,MATCH(UsagePerHour!$B15,Sales!$C$5:$C$18,0),MATCH(UsagePerHour!AI$4,Sales!$D$3:$ABF$3,0))/AI$2*INDEX(Usage!$D$5:$ABF$11,MATCH(UsagePerHour!$B$4,Usage!$C$5:$C$11,0),MATCH(UsagePerHour!AI$4,Usage!$D$3:$ABF$3,0)),"")</f>
        <v>60.905027402221869</v>
      </c>
      <c r="AJ15" s="6">
        <f>IFERROR(INDEX(Sales!$D$5:$ABF$18,MATCH(UsagePerHour!$B15,Sales!$C$5:$C$18,0),MATCH(UsagePerHour!AJ$4,Sales!$D$3:$ABF$3,0))/AJ$2*INDEX(Usage!$D$5:$ABF$11,MATCH(UsagePerHour!$B$4,Usage!$C$5:$C$11,0),MATCH(UsagePerHour!AJ$4,Usage!$D$3:$ABF$3,0)),"")</f>
        <v>69.968080315462259</v>
      </c>
      <c r="AK15" s="6">
        <f>IFERROR(INDEX(Sales!$D$5:$ABF$18,MATCH(UsagePerHour!$B15,Sales!$C$5:$C$18,0),MATCH(UsagePerHour!AK$4,Sales!$D$3:$ABF$3,0))/AK$2*INDEX(Usage!$D$5:$ABF$11,MATCH(UsagePerHour!$B$4,Usage!$C$5:$C$11,0),MATCH(UsagePerHour!AK$4,Usage!$D$3:$ABF$3,0)),"")</f>
        <v>439.33366331966249</v>
      </c>
      <c r="AL15" s="6">
        <f>IFERROR(INDEX(Sales!$D$5:$ABF$18,MATCH(UsagePerHour!$B15,Sales!$C$5:$C$18,0),MATCH(UsagePerHour!AL$4,Sales!$D$3:$ABF$3,0))/AL$2*INDEX(Usage!$D$5:$ABF$11,MATCH(UsagePerHour!$B$4,Usage!$C$5:$C$11,0),MATCH(UsagePerHour!AL$4,Usage!$D$3:$ABF$3,0)),"")</f>
        <v>36.454700473555988</v>
      </c>
      <c r="AM15" s="6">
        <f>IFERROR(INDEX(Sales!$D$5:$ABF$18,MATCH(UsagePerHour!$B15,Sales!$C$5:$C$18,0),MATCH(UsagePerHour!AM$4,Sales!$D$3:$ABF$3,0))/AM$2*INDEX(Usage!$D$5:$ABF$11,MATCH(UsagePerHour!$B$4,Usage!$C$5:$C$11,0),MATCH(UsagePerHour!AM$4,Usage!$D$3:$ABF$3,0)),"")</f>
        <v>100.02201085966254</v>
      </c>
      <c r="AN15" s="6">
        <f>IFERROR(INDEX(Sales!$D$5:$ABF$18,MATCH(UsagePerHour!$B15,Sales!$C$5:$C$18,0),MATCH(UsagePerHour!AN$4,Sales!$D$3:$ABF$3,0))/AN$2*INDEX(Usage!$D$5:$ABF$11,MATCH(UsagePerHour!$B$4,Usage!$C$5:$C$11,0),MATCH(UsagePerHour!AN$4,Usage!$D$3:$ABF$3,0)),"")</f>
        <v>30.773269461077845</v>
      </c>
      <c r="AO15" s="6">
        <f>IFERROR(INDEX(Sales!$D$5:$ABF$18,MATCH(UsagePerHour!$B15,Sales!$C$5:$C$18,0),MATCH(UsagePerHour!AO$4,Sales!$D$3:$ABF$3,0))/AO$2*INDEX(Usage!$D$5:$ABF$11,MATCH(UsagePerHour!$B$4,Usage!$C$5:$C$11,0),MATCH(UsagePerHour!AO$4,Usage!$D$3:$ABF$3,0)),"")</f>
        <v>44.344160318307537</v>
      </c>
      <c r="AP15" s="6">
        <f>IFERROR(INDEX(Sales!$D$5:$ABF$18,MATCH(UsagePerHour!$B15,Sales!$C$5:$C$18,0),MATCH(UsagePerHour!AP$4,Sales!$D$3:$ABF$3,0))/AP$2*INDEX(Usage!$D$5:$ABF$11,MATCH(UsagePerHour!$B$4,Usage!$C$5:$C$11,0),MATCH(UsagePerHour!AP$4,Usage!$D$3:$ABF$3,0)),"")</f>
        <v>60.905027402221869</v>
      </c>
      <c r="AQ15" s="6">
        <f>IFERROR(INDEX(Sales!$D$5:$ABF$18,MATCH(UsagePerHour!$B15,Sales!$C$5:$C$18,0),MATCH(UsagePerHour!AQ$4,Sales!$D$3:$ABF$3,0))/AQ$2*INDEX(Usage!$D$5:$ABF$11,MATCH(UsagePerHour!$B$4,Usage!$C$5:$C$11,0),MATCH(UsagePerHour!AQ$4,Usage!$D$3:$ABF$3,0)),"")</f>
        <v>69.968080315462259</v>
      </c>
      <c r="AR15" s="6">
        <f>IFERROR(INDEX(Sales!$D$5:$ABF$18,MATCH(UsagePerHour!$B15,Sales!$C$5:$C$18,0),MATCH(UsagePerHour!AR$4,Sales!$D$3:$ABF$3,0))/AR$2*INDEX(Usage!$D$5:$ABF$11,MATCH(UsagePerHour!$B$4,Usage!$C$5:$C$11,0),MATCH(UsagePerHour!AR$4,Usage!$D$3:$ABF$3,0)),"")</f>
        <v>439.33366331966249</v>
      </c>
      <c r="AS15" s="6">
        <f>IFERROR(INDEX(Sales!$D$5:$ABF$18,MATCH(UsagePerHour!$B15,Sales!$C$5:$C$18,0),MATCH(UsagePerHour!AS$4,Sales!$D$3:$ABF$3,0))/AS$2*INDEX(Usage!$D$5:$ABF$11,MATCH(UsagePerHour!$B$4,Usage!$C$5:$C$11,0),MATCH(UsagePerHour!AS$4,Usage!$D$3:$ABF$3,0)),"")</f>
        <v>36.454700473555988</v>
      </c>
      <c r="AT15" s="6">
        <f>IFERROR(INDEX(Sales!$D$5:$ABF$18,MATCH(UsagePerHour!$B15,Sales!$C$5:$C$18,0),MATCH(UsagePerHour!AT$4,Sales!$D$3:$ABF$3,0))/AT$2*INDEX(Usage!$D$5:$ABF$11,MATCH(UsagePerHour!$B$4,Usage!$C$5:$C$11,0),MATCH(UsagePerHour!AT$4,Usage!$D$3:$ABF$3,0)),"")</f>
        <v>100.02201085966254</v>
      </c>
      <c r="AU15" s="6">
        <f>IFERROR(INDEX(Sales!$D$5:$ABF$18,MATCH(UsagePerHour!$B15,Sales!$C$5:$C$18,0),MATCH(UsagePerHour!AU$4,Sales!$D$3:$ABF$3,0))/AU$2*INDEX(Usage!$D$5:$ABF$11,MATCH(UsagePerHour!$B$4,Usage!$C$5:$C$11,0),MATCH(UsagePerHour!AU$4,Usage!$D$3:$ABF$3,0)),"")</f>
        <v>30.773269461077845</v>
      </c>
      <c r="AV15" s="6">
        <f>IFERROR(INDEX(Sales!$D$5:$ABF$18,MATCH(UsagePerHour!$B15,Sales!$C$5:$C$18,0),MATCH(UsagePerHour!AV$4,Sales!$D$3:$ABF$3,0))/AV$2*INDEX(Usage!$D$5:$ABF$11,MATCH(UsagePerHour!$B$4,Usage!$C$5:$C$11,0),MATCH(UsagePerHour!AV$4,Usage!$D$3:$ABF$3,0)),"")</f>
        <v>44.344160318307537</v>
      </c>
      <c r="AW15" s="6">
        <f>IFERROR(INDEX(Sales!$D$5:$ABF$18,MATCH(UsagePerHour!$B15,Sales!$C$5:$C$18,0),MATCH(UsagePerHour!AW$4,Sales!$D$3:$ABF$3,0))/AW$2*INDEX(Usage!$D$5:$ABF$11,MATCH(UsagePerHour!$B$4,Usage!$C$5:$C$11,0),MATCH(UsagePerHour!AW$4,Usage!$D$3:$ABF$3,0)),"")</f>
        <v>60.905027402221869</v>
      </c>
      <c r="AX15" s="6">
        <f>IFERROR(INDEX(Sales!$D$5:$ABF$18,MATCH(UsagePerHour!$B15,Sales!$C$5:$C$18,0),MATCH(UsagePerHour!AX$4,Sales!$D$3:$ABF$3,0))/AX$2*INDEX(Usage!$D$5:$ABF$11,MATCH(UsagePerHour!$B$4,Usage!$C$5:$C$11,0),MATCH(UsagePerHour!AX$4,Usage!$D$3:$ABF$3,0)),"")</f>
        <v>69.968080315462259</v>
      </c>
      <c r="AY15" s="6">
        <f>IFERROR(INDEX(Sales!$D$5:$ABF$18,MATCH(UsagePerHour!$B15,Sales!$C$5:$C$18,0),MATCH(UsagePerHour!AY$4,Sales!$D$3:$ABF$3,0))/AY$2*INDEX(Usage!$D$5:$ABF$11,MATCH(UsagePerHour!$B$4,Usage!$C$5:$C$11,0),MATCH(UsagePerHour!AY$4,Usage!$D$3:$ABF$3,0)),"")</f>
        <v>439.33366331966249</v>
      </c>
      <c r="AZ15" s="6">
        <f>IFERROR(INDEX(Sales!$D$5:$ABF$18,MATCH(UsagePerHour!$B15,Sales!$C$5:$C$18,0),MATCH(UsagePerHour!AZ$4,Sales!$D$3:$ABF$3,0))/AZ$2*INDEX(Usage!$D$5:$ABF$11,MATCH(UsagePerHour!$B$4,Usage!$C$5:$C$11,0),MATCH(UsagePerHour!AZ$4,Usage!$D$3:$ABF$3,0)),"")</f>
        <v>36.454700473555988</v>
      </c>
      <c r="BA15" s="6">
        <f>IFERROR(INDEX(Sales!$D$5:$ABF$18,MATCH(UsagePerHour!$B15,Sales!$C$5:$C$18,0),MATCH(UsagePerHour!BA$4,Sales!$D$3:$ABF$3,0))/BA$2*INDEX(Usage!$D$5:$ABF$11,MATCH(UsagePerHour!$B$4,Usage!$C$5:$C$11,0),MATCH(UsagePerHour!BA$4,Usage!$D$3:$ABF$3,0)),"")</f>
        <v>100.02201085966254</v>
      </c>
      <c r="BB15" s="6">
        <f>IFERROR(INDEX(Sales!$D$5:$ABF$18,MATCH(UsagePerHour!$B15,Sales!$C$5:$C$18,0),MATCH(UsagePerHour!BB$4,Sales!$D$3:$ABF$3,0))/BB$2*INDEX(Usage!$D$5:$ABF$11,MATCH(UsagePerHour!$B$4,Usage!$C$5:$C$11,0),MATCH(UsagePerHour!BB$4,Usage!$D$3:$ABF$3,0)),"")</f>
        <v>30.773269461077845</v>
      </c>
      <c r="BC15" s="6">
        <f>IFERROR(INDEX(Sales!$D$5:$ABF$18,MATCH(UsagePerHour!$B15,Sales!$C$5:$C$18,0),MATCH(UsagePerHour!BC$4,Sales!$D$3:$ABF$3,0))/BC$2*INDEX(Usage!$D$5:$ABF$11,MATCH(UsagePerHour!$B$4,Usage!$C$5:$C$11,0),MATCH(UsagePerHour!BC$4,Usage!$D$3:$ABF$3,0)),"")</f>
        <v>44.344160318307537</v>
      </c>
      <c r="BD15" s="6">
        <f>IFERROR(INDEX(Sales!$D$5:$ABF$18,MATCH(UsagePerHour!$B15,Sales!$C$5:$C$18,0),MATCH(UsagePerHour!BD$4,Sales!$D$3:$ABF$3,0))/BD$2*INDEX(Usage!$D$5:$ABF$11,MATCH(UsagePerHour!$B$4,Usage!$C$5:$C$11,0),MATCH(UsagePerHour!BD$4,Usage!$D$3:$ABF$3,0)),"")</f>
        <v>60.905027402221869</v>
      </c>
      <c r="BE15" s="6">
        <f>IFERROR(INDEX(Sales!$D$5:$ABF$18,MATCH(UsagePerHour!$B15,Sales!$C$5:$C$18,0),MATCH(UsagePerHour!BE$4,Sales!$D$3:$ABF$3,0))/BE$2*INDEX(Usage!$D$5:$ABF$11,MATCH(UsagePerHour!$B$4,Usage!$C$5:$C$11,0),MATCH(UsagePerHour!BE$4,Usage!$D$3:$ABF$3,0)),"")</f>
        <v>69.968080315462259</v>
      </c>
      <c r="BF15" s="6">
        <f>IFERROR(INDEX(Sales!$D$5:$ABF$18,MATCH(UsagePerHour!$B15,Sales!$C$5:$C$18,0),MATCH(UsagePerHour!BF$4,Sales!$D$3:$ABF$3,0))/BF$2*INDEX(Usage!$D$5:$ABF$11,MATCH(UsagePerHour!$B$4,Usage!$C$5:$C$11,0),MATCH(UsagePerHour!BF$4,Usage!$D$3:$ABF$3,0)),"")</f>
        <v>439.33366331966249</v>
      </c>
      <c r="BG15" s="6">
        <f>IFERROR(INDEX(Sales!$D$5:$ABF$18,MATCH(UsagePerHour!$B15,Sales!$C$5:$C$18,0),MATCH(UsagePerHour!BG$4,Sales!$D$3:$ABF$3,0))/BG$2*INDEX(Usage!$D$5:$ABF$11,MATCH(UsagePerHour!$B$4,Usage!$C$5:$C$11,0),MATCH(UsagePerHour!BG$4,Usage!$D$3:$ABF$3,0)),"")</f>
        <v>36.454700473555988</v>
      </c>
      <c r="BH15" s="6">
        <f>IFERROR(INDEX(Sales!$D$5:$ABF$18,MATCH(UsagePerHour!$B15,Sales!$C$5:$C$18,0),MATCH(UsagePerHour!BH$4,Sales!$D$3:$ABF$3,0))/BH$2*INDEX(Usage!$D$5:$ABF$11,MATCH(UsagePerHour!$B$4,Usage!$C$5:$C$11,0),MATCH(UsagePerHour!BH$4,Usage!$D$3:$ABF$3,0)),"")</f>
        <v>100.02201085966254</v>
      </c>
      <c r="BI15" s="6">
        <f>IFERROR(INDEX(Sales!$D$5:$ABF$18,MATCH(UsagePerHour!$B15,Sales!$C$5:$C$18,0),MATCH(UsagePerHour!BI$4,Sales!$D$3:$ABF$3,0))/BI$2*INDEX(Usage!$D$5:$ABF$11,MATCH(UsagePerHour!$B$4,Usage!$C$5:$C$11,0),MATCH(UsagePerHour!BI$4,Usage!$D$3:$ABF$3,0)),"")</f>
        <v>30.773269461077845</v>
      </c>
      <c r="BJ15" s="6">
        <f>IFERROR(INDEX(Sales!$D$5:$ABF$18,MATCH(UsagePerHour!$B15,Sales!$C$5:$C$18,0),MATCH(UsagePerHour!BJ$4,Sales!$D$3:$ABF$3,0))/BJ$2*INDEX(Usage!$D$5:$ABF$11,MATCH(UsagePerHour!$B$4,Usage!$C$5:$C$11,0),MATCH(UsagePerHour!BJ$4,Usage!$D$3:$ABF$3,0)),"")</f>
        <v>44.344160318307537</v>
      </c>
      <c r="BK15" s="6">
        <f>IFERROR(INDEX(Sales!$D$5:$ABF$18,MATCH(UsagePerHour!$B15,Sales!$C$5:$C$18,0),MATCH(UsagePerHour!BK$4,Sales!$D$3:$ABF$3,0))/BK$2*INDEX(Usage!$D$5:$ABF$11,MATCH(UsagePerHour!$B$4,Usage!$C$5:$C$11,0),MATCH(UsagePerHour!BK$4,Usage!$D$3:$ABF$3,0)),"")</f>
        <v>60.905027402221869</v>
      </c>
      <c r="BL15" s="6">
        <f>IFERROR(INDEX(Sales!$D$5:$ABF$18,MATCH(UsagePerHour!$B15,Sales!$C$5:$C$18,0),MATCH(UsagePerHour!BL$4,Sales!$D$3:$ABF$3,0))/BL$2*INDEX(Usage!$D$5:$ABF$11,MATCH(UsagePerHour!$B$4,Usage!$C$5:$C$11,0),MATCH(UsagePerHour!BL$4,Usage!$D$3:$ABF$3,0)),"")</f>
        <v>69.968080315462259</v>
      </c>
      <c r="BM15" s="6">
        <f>IFERROR(INDEX(Sales!$D$5:$ABF$18,MATCH(UsagePerHour!$B15,Sales!$C$5:$C$18,0),MATCH(UsagePerHour!BM$4,Sales!$D$3:$ABF$3,0))/BM$2*INDEX(Usage!$D$5:$ABF$11,MATCH(UsagePerHour!$B$4,Usage!$C$5:$C$11,0),MATCH(UsagePerHour!BM$4,Usage!$D$3:$ABF$3,0)),"")</f>
        <v>439.33366331966249</v>
      </c>
      <c r="BN15" s="6">
        <f>IFERROR(INDEX(Sales!$D$5:$ABF$18,MATCH(UsagePerHour!$B15,Sales!$C$5:$C$18,0),MATCH(UsagePerHour!BN$4,Sales!$D$3:$ABF$3,0))/BN$2*INDEX(Usage!$D$5:$ABF$11,MATCH(UsagePerHour!$B$4,Usage!$C$5:$C$11,0),MATCH(UsagePerHour!BN$4,Usage!$D$3:$ABF$3,0)),"")</f>
        <v>36.454700473555988</v>
      </c>
      <c r="BO15" s="6">
        <f>IFERROR(INDEX(Sales!$D$5:$ABF$18,MATCH(UsagePerHour!$B15,Sales!$C$5:$C$18,0),MATCH(UsagePerHour!BO$4,Sales!$D$3:$ABF$3,0))/BO$2*INDEX(Usage!$D$5:$ABF$11,MATCH(UsagePerHour!$B$4,Usage!$C$5:$C$11,0),MATCH(UsagePerHour!BO$4,Usage!$D$3:$ABF$3,0)),"")</f>
        <v>100.02201085966254</v>
      </c>
      <c r="BP15" s="6">
        <f>IFERROR(INDEX(Sales!$D$5:$ABF$18,MATCH(UsagePerHour!$B15,Sales!$C$5:$C$18,0),MATCH(UsagePerHour!BP$4,Sales!$D$3:$ABF$3,0))/BP$2*INDEX(Usage!$D$5:$ABF$11,MATCH(UsagePerHour!$B$4,Usage!$C$5:$C$11,0),MATCH(UsagePerHour!BP$4,Usage!$D$3:$ABF$3,0)),"")</f>
        <v>30.773269461077845</v>
      </c>
      <c r="BQ15" s="6">
        <f>IFERROR(INDEX(Sales!$D$5:$ABF$18,MATCH(UsagePerHour!$B15,Sales!$C$5:$C$18,0),MATCH(UsagePerHour!BQ$4,Sales!$D$3:$ABF$3,0))/BQ$2*INDEX(Usage!$D$5:$ABF$11,MATCH(UsagePerHour!$B$4,Usage!$C$5:$C$11,0),MATCH(UsagePerHour!BQ$4,Usage!$D$3:$ABF$3,0)),"")</f>
        <v>44.344160318307537</v>
      </c>
      <c r="BR15" s="6">
        <f>IFERROR(INDEX(Sales!$D$5:$ABF$18,MATCH(UsagePerHour!$B15,Sales!$C$5:$C$18,0),MATCH(UsagePerHour!BR$4,Sales!$D$3:$ABF$3,0))/BR$2*INDEX(Usage!$D$5:$ABF$11,MATCH(UsagePerHour!$B$4,Usage!$C$5:$C$11,0),MATCH(UsagePerHour!BR$4,Usage!$D$3:$ABF$3,0)),"")</f>
        <v>60.905027402221869</v>
      </c>
      <c r="BS15" s="6">
        <f>IFERROR(INDEX(Sales!$D$5:$ABF$18,MATCH(UsagePerHour!$B15,Sales!$C$5:$C$18,0),MATCH(UsagePerHour!BS$4,Sales!$D$3:$ABF$3,0))/BS$2*INDEX(Usage!$D$5:$ABF$11,MATCH(UsagePerHour!$B$4,Usage!$C$5:$C$11,0),MATCH(UsagePerHour!BS$4,Usage!$D$3:$ABF$3,0)),"")</f>
        <v>69.968080315462259</v>
      </c>
      <c r="BT15" s="6">
        <f>IFERROR(INDEX(Sales!$D$5:$ABF$18,MATCH(UsagePerHour!$B15,Sales!$C$5:$C$18,0),MATCH(UsagePerHour!BT$4,Sales!$D$3:$ABF$3,0))/BT$2*INDEX(Usage!$D$5:$ABF$11,MATCH(UsagePerHour!$B$4,Usage!$C$5:$C$11,0),MATCH(UsagePerHour!BT$4,Usage!$D$3:$ABF$3,0)),"")</f>
        <v>439.33366331966249</v>
      </c>
      <c r="BU15" s="6">
        <f>IFERROR(INDEX(Sales!$D$5:$ABF$18,MATCH(UsagePerHour!$B15,Sales!$C$5:$C$18,0),MATCH(UsagePerHour!BU$4,Sales!$D$3:$ABF$3,0))/BU$2*INDEX(Usage!$D$5:$ABF$11,MATCH(UsagePerHour!$B$4,Usage!$C$5:$C$11,0),MATCH(UsagePerHour!BU$4,Usage!$D$3:$ABF$3,0)),"")</f>
        <v>36.454700473555988</v>
      </c>
      <c r="BV15" s="6">
        <f>IFERROR(INDEX(Sales!$D$5:$ABF$18,MATCH(UsagePerHour!$B15,Sales!$C$5:$C$18,0),MATCH(UsagePerHour!BV$4,Sales!$D$3:$ABF$3,0))/BV$2*INDEX(Usage!$D$5:$ABF$11,MATCH(UsagePerHour!$B$4,Usage!$C$5:$C$11,0),MATCH(UsagePerHour!BV$4,Usage!$D$3:$ABF$3,0)),"")</f>
        <v>100.02201085966254</v>
      </c>
      <c r="BW15" s="6">
        <f>IFERROR(INDEX(Sales!$D$5:$ABF$18,MATCH(UsagePerHour!$B15,Sales!$C$5:$C$18,0),MATCH(UsagePerHour!BW$4,Sales!$D$3:$ABF$3,0))/BW$2*INDEX(Usage!$D$5:$ABF$11,MATCH(UsagePerHour!$B$4,Usage!$C$5:$C$11,0),MATCH(UsagePerHour!BW$4,Usage!$D$3:$ABF$3,0)),"")</f>
        <v>30.773269461077845</v>
      </c>
      <c r="BX15" s="6">
        <f>IFERROR(INDEX(Sales!$D$5:$ABF$18,MATCH(UsagePerHour!$B15,Sales!$C$5:$C$18,0),MATCH(UsagePerHour!BX$4,Sales!$D$3:$ABF$3,0))/BX$2*INDEX(Usage!$D$5:$ABF$11,MATCH(UsagePerHour!$B$4,Usage!$C$5:$C$11,0),MATCH(UsagePerHour!BX$4,Usage!$D$3:$ABF$3,0)),"")</f>
        <v>44.344160318307537</v>
      </c>
      <c r="BY15" s="6">
        <f>IFERROR(INDEX(Sales!$D$5:$ABF$18,MATCH(UsagePerHour!$B15,Sales!$C$5:$C$18,0),MATCH(UsagePerHour!BY$4,Sales!$D$3:$ABF$3,0))/BY$2*INDEX(Usage!$D$5:$ABF$11,MATCH(UsagePerHour!$B$4,Usage!$C$5:$C$11,0),MATCH(UsagePerHour!BY$4,Usage!$D$3:$ABF$3,0)),"")</f>
        <v>60.905027402221869</v>
      </c>
      <c r="BZ15" s="6">
        <f>IFERROR(INDEX(Sales!$D$5:$ABF$18,MATCH(UsagePerHour!$B15,Sales!$C$5:$C$18,0),MATCH(UsagePerHour!BZ$4,Sales!$D$3:$ABF$3,0))/BZ$2*INDEX(Usage!$D$5:$ABF$11,MATCH(UsagePerHour!$B$4,Usage!$C$5:$C$11,0),MATCH(UsagePerHour!BZ$4,Usage!$D$3:$ABF$3,0)),"")</f>
        <v>69.968080315462259</v>
      </c>
      <c r="CA15" s="6">
        <f>IFERROR(INDEX(Sales!$D$5:$ABF$18,MATCH(UsagePerHour!$B15,Sales!$C$5:$C$18,0),MATCH(UsagePerHour!CA$4,Sales!$D$3:$ABF$3,0))/CA$2*INDEX(Usage!$D$5:$ABF$11,MATCH(UsagePerHour!$B$4,Usage!$C$5:$C$11,0),MATCH(UsagePerHour!CA$4,Usage!$D$3:$ABF$3,0)),"")</f>
        <v>439.33366331966249</v>
      </c>
      <c r="CB15" s="6">
        <f>IFERROR(INDEX(Sales!$D$5:$ABF$18,MATCH(UsagePerHour!$B15,Sales!$C$5:$C$18,0),MATCH(UsagePerHour!CB$4,Sales!$D$3:$ABF$3,0))/CB$2*INDEX(Usage!$D$5:$ABF$11,MATCH(UsagePerHour!$B$4,Usage!$C$5:$C$11,0),MATCH(UsagePerHour!CB$4,Usage!$D$3:$ABF$3,0)),"")</f>
        <v>36.454700473555988</v>
      </c>
      <c r="CC15" s="6">
        <f>IFERROR(INDEX(Sales!$D$5:$ABF$18,MATCH(UsagePerHour!$B15,Sales!$C$5:$C$18,0),MATCH(UsagePerHour!CC$4,Sales!$D$3:$ABF$3,0))/CC$2*INDEX(Usage!$D$5:$ABF$11,MATCH(UsagePerHour!$B$4,Usage!$C$5:$C$11,0),MATCH(UsagePerHour!CC$4,Usage!$D$3:$ABF$3,0)),"")</f>
        <v>100.02201085966254</v>
      </c>
      <c r="CD15" s="6">
        <f>IFERROR(INDEX(Sales!$D$5:$ABF$18,MATCH(UsagePerHour!$B15,Sales!$C$5:$C$18,0),MATCH(UsagePerHour!CD$4,Sales!$D$3:$ABF$3,0))/CD$2*INDEX(Usage!$D$5:$ABF$11,MATCH(UsagePerHour!$B$4,Usage!$C$5:$C$11,0),MATCH(UsagePerHour!CD$4,Usage!$D$3:$ABF$3,0)),"")</f>
        <v>30.773269461077845</v>
      </c>
      <c r="CE15" s="6">
        <f>IFERROR(INDEX(Sales!$D$5:$ABF$18,MATCH(UsagePerHour!$B15,Sales!$C$5:$C$18,0),MATCH(UsagePerHour!CE$4,Sales!$D$3:$ABF$3,0))/CE$2*INDEX(Usage!$D$5:$ABF$11,MATCH(UsagePerHour!$B$4,Usage!$C$5:$C$11,0),MATCH(UsagePerHour!CE$4,Usage!$D$3:$ABF$3,0)),"")</f>
        <v>44.344160318307537</v>
      </c>
      <c r="CF15" s="6">
        <f>IFERROR(INDEX(Sales!$D$5:$ABF$18,MATCH(UsagePerHour!$B15,Sales!$C$5:$C$18,0),MATCH(UsagePerHour!CF$4,Sales!$D$3:$ABF$3,0))/CF$2*INDEX(Usage!$D$5:$ABF$11,MATCH(UsagePerHour!$B$4,Usage!$C$5:$C$11,0),MATCH(UsagePerHour!CF$4,Usage!$D$3:$ABF$3,0)),"")</f>
        <v>60.905027402221869</v>
      </c>
      <c r="CG15" s="6">
        <f>IFERROR(INDEX(Sales!$D$5:$ABF$18,MATCH(UsagePerHour!$B15,Sales!$C$5:$C$18,0),MATCH(UsagePerHour!CG$4,Sales!$D$3:$ABF$3,0))/CG$2*INDEX(Usage!$D$5:$ABF$11,MATCH(UsagePerHour!$B$4,Usage!$C$5:$C$11,0),MATCH(UsagePerHour!CG$4,Usage!$D$3:$ABF$3,0)),"")</f>
        <v>69.968080315462259</v>
      </c>
      <c r="CH15" s="6">
        <f>IFERROR(INDEX(Sales!$D$5:$ABF$18,MATCH(UsagePerHour!$B15,Sales!$C$5:$C$18,0),MATCH(UsagePerHour!CH$4,Sales!$D$3:$ABF$3,0))/CH$2*INDEX(Usage!$D$5:$ABF$11,MATCH(UsagePerHour!$B$4,Usage!$C$5:$C$11,0),MATCH(UsagePerHour!CH$4,Usage!$D$3:$ABF$3,0)),"")</f>
        <v>439.33366331966249</v>
      </c>
      <c r="CI15" s="6">
        <f>IFERROR(INDEX(Sales!$D$5:$ABF$18,MATCH(UsagePerHour!$B15,Sales!$C$5:$C$18,0),MATCH(UsagePerHour!CI$4,Sales!$D$3:$ABF$3,0))/CI$2*INDEX(Usage!$D$5:$ABF$11,MATCH(UsagePerHour!$B$4,Usage!$C$5:$C$11,0),MATCH(UsagePerHour!CI$4,Usage!$D$3:$ABF$3,0)),"")</f>
        <v>36.454700473555988</v>
      </c>
      <c r="CJ15" s="6">
        <f>IFERROR(INDEX(Sales!$D$5:$ABF$18,MATCH(UsagePerHour!$B15,Sales!$C$5:$C$18,0),MATCH(UsagePerHour!CJ$4,Sales!$D$3:$ABF$3,0))/CJ$2*INDEX(Usage!$D$5:$ABF$11,MATCH(UsagePerHour!$B$4,Usage!$C$5:$C$11,0),MATCH(UsagePerHour!CJ$4,Usage!$D$3:$ABF$3,0)),"")</f>
        <v>100.02201085966254</v>
      </c>
      <c r="CK15" s="6">
        <f>IFERROR(INDEX(Sales!$D$5:$ABF$18,MATCH(UsagePerHour!$B15,Sales!$C$5:$C$18,0),MATCH(UsagePerHour!CK$4,Sales!$D$3:$ABF$3,0))/CK$2*INDEX(Usage!$D$5:$ABF$11,MATCH(UsagePerHour!$B$4,Usage!$C$5:$C$11,0),MATCH(UsagePerHour!CK$4,Usage!$D$3:$ABF$3,0)),"")</f>
        <v>30.773269461077845</v>
      </c>
      <c r="CL15" s="6">
        <f>IFERROR(INDEX(Sales!$D$5:$ABF$18,MATCH(UsagePerHour!$B15,Sales!$C$5:$C$18,0),MATCH(UsagePerHour!CL$4,Sales!$D$3:$ABF$3,0))/CL$2*INDEX(Usage!$D$5:$ABF$11,MATCH(UsagePerHour!$B$4,Usage!$C$5:$C$11,0),MATCH(UsagePerHour!CL$4,Usage!$D$3:$ABF$3,0)),"")</f>
        <v>44.344160318307537</v>
      </c>
      <c r="CM15" s="6">
        <f>IFERROR(INDEX(Sales!$D$5:$ABF$18,MATCH(UsagePerHour!$B15,Sales!$C$5:$C$18,0),MATCH(UsagePerHour!CM$4,Sales!$D$3:$ABF$3,0))/CM$2*INDEX(Usage!$D$5:$ABF$11,MATCH(UsagePerHour!$B$4,Usage!$C$5:$C$11,0),MATCH(UsagePerHour!CM$4,Usage!$D$3:$ABF$3,0)),"")</f>
        <v>60.905027402221869</v>
      </c>
      <c r="CN15" s="6">
        <f>IFERROR(INDEX(Sales!$D$5:$ABF$18,MATCH(UsagePerHour!$B15,Sales!$C$5:$C$18,0),MATCH(UsagePerHour!CN$4,Sales!$D$3:$ABF$3,0))/CN$2*INDEX(Usage!$D$5:$ABF$11,MATCH(UsagePerHour!$B$4,Usage!$C$5:$C$11,0),MATCH(UsagePerHour!CN$4,Usage!$D$3:$ABF$3,0)),"")</f>
        <v>69.968080315462259</v>
      </c>
      <c r="CO15" s="6">
        <f>IFERROR(INDEX(Sales!$D$5:$ABF$18,MATCH(UsagePerHour!$B15,Sales!$C$5:$C$18,0),MATCH(UsagePerHour!CO$4,Sales!$D$3:$ABF$3,0))/CO$2*INDEX(Usage!$D$5:$ABF$11,MATCH(UsagePerHour!$B$4,Usage!$C$5:$C$11,0),MATCH(UsagePerHour!CO$4,Usage!$D$3:$ABF$3,0)),"")</f>
        <v>439.33366331966249</v>
      </c>
      <c r="CP15" s="6">
        <f>IFERROR(INDEX(Sales!$D$5:$ABF$18,MATCH(UsagePerHour!$B15,Sales!$C$5:$C$18,0),MATCH(UsagePerHour!CP$4,Sales!$D$3:$ABF$3,0))/CP$2*INDEX(Usage!$D$5:$ABF$11,MATCH(UsagePerHour!$B$4,Usage!$C$5:$C$11,0),MATCH(UsagePerHour!CP$4,Usage!$D$3:$ABF$3,0)),"")</f>
        <v>36.454700473555988</v>
      </c>
      <c r="CQ15" s="6">
        <f>IFERROR(INDEX(Sales!$D$5:$ABF$18,MATCH(UsagePerHour!$B15,Sales!$C$5:$C$18,0),MATCH(UsagePerHour!CQ$4,Sales!$D$3:$ABF$3,0))/CQ$2*INDEX(Usage!$D$5:$ABF$11,MATCH(UsagePerHour!$B$4,Usage!$C$5:$C$11,0),MATCH(UsagePerHour!CQ$4,Usage!$D$3:$ABF$3,0)),"")</f>
        <v>100.02201085966254</v>
      </c>
      <c r="CR15" s="6">
        <f>IFERROR(INDEX(Sales!$D$5:$ABF$18,MATCH(UsagePerHour!$B15,Sales!$C$5:$C$18,0),MATCH(UsagePerHour!CR$4,Sales!$D$3:$ABF$3,0))/CR$2*INDEX(Usage!$D$5:$ABF$11,MATCH(UsagePerHour!$B$4,Usage!$C$5:$C$11,0),MATCH(UsagePerHour!CR$4,Usage!$D$3:$ABF$3,0)),"")</f>
        <v>30.773269461077845</v>
      </c>
      <c r="CS15" s="6">
        <f>IFERROR(INDEX(Sales!$D$5:$ABF$18,MATCH(UsagePerHour!$B15,Sales!$C$5:$C$18,0),MATCH(UsagePerHour!CS$4,Sales!$D$3:$ABF$3,0))/CS$2*INDEX(Usage!$D$5:$ABF$11,MATCH(UsagePerHour!$B$4,Usage!$C$5:$C$11,0),MATCH(UsagePerHour!CS$4,Usage!$D$3:$ABF$3,0)),"")</f>
        <v>44.344160318307537</v>
      </c>
      <c r="CT15" s="6">
        <f>IFERROR(INDEX(Sales!$D$5:$ABF$18,MATCH(UsagePerHour!$B15,Sales!$C$5:$C$18,0),MATCH(UsagePerHour!CT$4,Sales!$D$3:$ABF$3,0))/CT$2*INDEX(Usage!$D$5:$ABF$11,MATCH(UsagePerHour!$B$4,Usage!$C$5:$C$11,0),MATCH(UsagePerHour!CT$4,Usage!$D$3:$ABF$3,0)),"")</f>
        <v>60.905027402221869</v>
      </c>
      <c r="CU15" s="6">
        <f>IFERROR(INDEX(Sales!$D$5:$ABF$18,MATCH(UsagePerHour!$B15,Sales!$C$5:$C$18,0),MATCH(UsagePerHour!CU$4,Sales!$D$3:$ABF$3,0))/CU$2*INDEX(Usage!$D$5:$ABF$11,MATCH(UsagePerHour!$B$4,Usage!$C$5:$C$11,0),MATCH(UsagePerHour!CU$4,Usage!$D$3:$ABF$3,0)),"")</f>
        <v>69.968080315462259</v>
      </c>
      <c r="CV15" s="6">
        <f>IFERROR(INDEX(Sales!$D$5:$ABF$18,MATCH(UsagePerHour!$B15,Sales!$C$5:$C$18,0),MATCH(UsagePerHour!CV$4,Sales!$D$3:$ABF$3,0))/CV$2*INDEX(Usage!$D$5:$ABF$11,MATCH(UsagePerHour!$B$4,Usage!$C$5:$C$11,0),MATCH(UsagePerHour!CV$4,Usage!$D$3:$ABF$3,0)),"")</f>
        <v>439.33366331966249</v>
      </c>
      <c r="CW15" s="6">
        <f>IFERROR(INDEX(Sales!$D$5:$ABF$18,MATCH(UsagePerHour!$B15,Sales!$C$5:$C$18,0),MATCH(UsagePerHour!CW$4,Sales!$D$3:$ABF$3,0))/CW$2*INDEX(Usage!$D$5:$ABF$11,MATCH(UsagePerHour!$B$4,Usage!$C$5:$C$11,0),MATCH(UsagePerHour!CW$4,Usage!$D$3:$ABF$3,0)),"")</f>
        <v>36.454700473555988</v>
      </c>
      <c r="CX15" s="6">
        <f>IFERROR(INDEX(Sales!$D$5:$ABF$18,MATCH(UsagePerHour!$B15,Sales!$C$5:$C$18,0),MATCH(UsagePerHour!CX$4,Sales!$D$3:$ABF$3,0))/CX$2*INDEX(Usage!$D$5:$ABF$11,MATCH(UsagePerHour!$B$4,Usage!$C$5:$C$11,0),MATCH(UsagePerHour!CX$4,Usage!$D$3:$ABF$3,0)),"")</f>
        <v>100.02201085966254</v>
      </c>
      <c r="CY15" s="6">
        <f>IFERROR(INDEX(Sales!$D$5:$ABF$18,MATCH(UsagePerHour!$B15,Sales!$C$5:$C$18,0),MATCH(UsagePerHour!CY$4,Sales!$D$3:$ABF$3,0))/CY$2*INDEX(Usage!$D$5:$ABF$11,MATCH(UsagePerHour!$B$4,Usage!$C$5:$C$11,0),MATCH(UsagePerHour!CY$4,Usage!$D$3:$ABF$3,0)),"")</f>
        <v>30.773269461077845</v>
      </c>
      <c r="CZ15" s="6">
        <f>IFERROR(INDEX(Sales!$D$5:$ABF$18,MATCH(UsagePerHour!$B15,Sales!$C$5:$C$18,0),MATCH(UsagePerHour!CZ$4,Sales!$D$3:$ABF$3,0))/CZ$2*INDEX(Usage!$D$5:$ABF$11,MATCH(UsagePerHour!$B$4,Usage!$C$5:$C$11,0),MATCH(UsagePerHour!CZ$4,Usage!$D$3:$ABF$3,0)),"")</f>
        <v>44.344160318307537</v>
      </c>
      <c r="DA15" s="6">
        <f>IFERROR(INDEX(Sales!$D$5:$ABF$18,MATCH(UsagePerHour!$B15,Sales!$C$5:$C$18,0),MATCH(UsagePerHour!DA$4,Sales!$D$3:$ABF$3,0))/DA$2*INDEX(Usage!$D$5:$ABF$11,MATCH(UsagePerHour!$B$4,Usage!$C$5:$C$11,0),MATCH(UsagePerHour!DA$4,Usage!$D$3:$ABF$3,0)),"")</f>
        <v>31.425245508982037</v>
      </c>
      <c r="DB15" s="6">
        <f>IFERROR(INDEX(Sales!$D$5:$ABF$18,MATCH(UsagePerHour!$B15,Sales!$C$5:$C$18,0),MATCH(UsagePerHour!DB$4,Sales!$D$3:$ABF$3,0))/DB$2*INDEX(Usage!$D$5:$ABF$11,MATCH(UsagePerHour!$B$4,Usage!$C$5:$C$11,0),MATCH(UsagePerHour!DB$4,Usage!$D$3:$ABF$3,0)),"")</f>
        <v>54.427671356905904</v>
      </c>
      <c r="DC15" s="6">
        <f>IFERROR(INDEX(Sales!$D$5:$ABF$18,MATCH(UsagePerHour!$B15,Sales!$C$5:$C$18,0),MATCH(UsagePerHour!DC$4,Sales!$D$3:$ABF$3,0))/DC$2*INDEX(Usage!$D$5:$ABF$11,MATCH(UsagePerHour!$B$4,Usage!$C$5:$C$11,0),MATCH(UsagePerHour!DC$4,Usage!$D$3:$ABF$3,0)),"")</f>
        <v>210.52391396432438</v>
      </c>
      <c r="DD15" s="6">
        <f>IFERROR(INDEX(Sales!$D$5:$ABF$18,MATCH(UsagePerHour!$B15,Sales!$C$5:$C$18,0),MATCH(UsagePerHour!DD$4,Sales!$D$3:$ABF$3,0))/DD$2*INDEX(Usage!$D$5:$ABF$11,MATCH(UsagePerHour!$B$4,Usage!$C$5:$C$11,0),MATCH(UsagePerHour!DD$4,Usage!$D$3:$ABF$3,0)),"")</f>
        <v>58.778930918784759</v>
      </c>
      <c r="DE15" s="6">
        <f>IFERROR(INDEX(Sales!$D$5:$ABF$18,MATCH(UsagePerHour!$B15,Sales!$C$5:$C$18,0),MATCH(UsagePerHour!DE$4,Sales!$D$3:$ABF$3,0))/DE$2*INDEX(Usage!$D$5:$ABF$11,MATCH(UsagePerHour!$B$4,Usage!$C$5:$C$11,0),MATCH(UsagePerHour!DE$4,Usage!$D$3:$ABF$3,0)),"")</f>
        <v>15.593770713471381</v>
      </c>
      <c r="DF15" s="6">
        <f>IFERROR(INDEX(Sales!$D$5:$ABF$18,MATCH(UsagePerHour!$B15,Sales!$C$5:$C$18,0),MATCH(UsagePerHour!DF$4,Sales!$D$3:$ABF$3,0))/DF$2*INDEX(Usage!$D$5:$ABF$11,MATCH(UsagePerHour!$B$4,Usage!$C$5:$C$11,0),MATCH(UsagePerHour!DF$4,Usage!$D$3:$ABF$3,0)),"")</f>
        <v>58.025799807227642</v>
      </c>
      <c r="DG15" s="6">
        <f>IFERROR(INDEX(Sales!$D$5:$ABF$18,MATCH(UsagePerHour!$B15,Sales!$C$5:$C$18,0),MATCH(UsagePerHour!DG$4,Sales!$D$3:$ABF$3,0))/DG$2*INDEX(Usage!$D$5:$ABF$11,MATCH(UsagePerHour!$B$4,Usage!$C$5:$C$11,0),MATCH(UsagePerHour!DG$4,Usage!$D$3:$ABF$3,0)),"")</f>
        <v>50.246806692244093</v>
      </c>
      <c r="DH15" s="6">
        <f>IFERROR(INDEX(Sales!$D$5:$ABF$18,MATCH(UsagePerHour!$B15,Sales!$C$5:$C$18,0),MATCH(UsagePerHour!DH$4,Sales!$D$3:$ABF$3,0))/DH$2*INDEX(Usage!$D$5:$ABF$11,MATCH(UsagePerHour!$B$4,Usage!$C$5:$C$11,0),MATCH(UsagePerHour!DH$4,Usage!$D$3:$ABF$3,0)),"")</f>
        <v>18.348147213223573</v>
      </c>
      <c r="DI15" s="6">
        <f>IFERROR(INDEX(Sales!$D$5:$ABF$18,MATCH(UsagePerHour!$B15,Sales!$C$5:$C$18,0),MATCH(UsagePerHour!DI$4,Sales!$D$3:$ABF$3,0))/DI$2*INDEX(Usage!$D$5:$ABF$11,MATCH(UsagePerHour!$B$4,Usage!$C$5:$C$11,0),MATCH(UsagePerHour!DI$4,Usage!$D$3:$ABF$3,0)),"")</f>
        <v>29.96103905519346</v>
      </c>
      <c r="DJ15" s="6">
        <f>IFERROR(INDEX(Sales!$D$5:$ABF$18,MATCH(UsagePerHour!$B15,Sales!$C$5:$C$18,0),MATCH(UsagePerHour!DJ$4,Sales!$D$3:$ABF$3,0))/DJ$2*INDEX(Usage!$D$5:$ABF$11,MATCH(UsagePerHour!$B$4,Usage!$C$5:$C$11,0),MATCH(UsagePerHour!DJ$4,Usage!$D$3:$ABF$3,0)),"")</f>
        <v>379.34059422520789</v>
      </c>
      <c r="DK15" s="6">
        <f>IFERROR(INDEX(Sales!$D$5:$ABF$18,MATCH(UsagePerHour!$B15,Sales!$C$5:$C$18,0),MATCH(UsagePerHour!DK$4,Sales!$D$3:$ABF$3,0))/DK$2*INDEX(Usage!$D$5:$ABF$11,MATCH(UsagePerHour!$B$4,Usage!$C$5:$C$11,0),MATCH(UsagePerHour!DK$4,Usage!$D$3:$ABF$3,0)),"")</f>
        <v>67.28014843453775</v>
      </c>
      <c r="DL15" s="6">
        <f>IFERROR(INDEX(Sales!$D$5:$ABF$18,MATCH(UsagePerHour!$B15,Sales!$C$5:$C$18,0),MATCH(UsagePerHour!DL$4,Sales!$D$3:$ABF$3,0))/DL$2*INDEX(Usage!$D$5:$ABF$11,MATCH(UsagePerHour!$B$4,Usage!$C$5:$C$11,0),MATCH(UsagePerHour!DL$4,Usage!$D$3:$ABF$3,0)),"")</f>
        <v>47.972878099573762</v>
      </c>
      <c r="DM15" s="6">
        <f>IFERROR(INDEX(Sales!$D$5:$ABF$18,MATCH(UsagePerHour!$B15,Sales!$C$5:$C$18,0),MATCH(UsagePerHour!DM$4,Sales!$D$3:$ABF$3,0))/DM$2*INDEX(Usage!$D$5:$ABF$11,MATCH(UsagePerHour!$B$4,Usage!$C$5:$C$11,0),MATCH(UsagePerHour!DM$4,Usage!$D$3:$ABF$3,0)),"")</f>
        <v>40.273363774733632</v>
      </c>
      <c r="DN15" s="6">
        <f>IFERROR(INDEX(Sales!$D$5:$ABF$18,MATCH(UsagePerHour!$B15,Sales!$C$5:$C$18,0),MATCH(UsagePerHour!DN$4,Sales!$D$3:$ABF$3,0))/DN$2*INDEX(Usage!$D$5:$ABF$11,MATCH(UsagePerHour!$B$4,Usage!$C$5:$C$11,0),MATCH(UsagePerHour!DN$4,Usage!$D$3:$ABF$3,0)),"")</f>
        <v>65.210775281420808</v>
      </c>
      <c r="DO15" s="6">
        <f>IFERROR(INDEX(Sales!$D$5:$ABF$18,MATCH(UsagePerHour!$B15,Sales!$C$5:$C$18,0),MATCH(UsagePerHour!DO$4,Sales!$D$3:$ABF$3,0))/DO$2*INDEX(Usage!$D$5:$ABF$11,MATCH(UsagePerHour!$B$4,Usage!$C$5:$C$11,0),MATCH(UsagePerHour!DO$4,Usage!$D$3:$ABF$3,0)),"")</f>
        <v>27.994839005648419</v>
      </c>
      <c r="DP15" s="6">
        <f>IFERROR(INDEX(Sales!$D$5:$ABF$18,MATCH(UsagePerHour!$B15,Sales!$C$5:$C$18,0),MATCH(UsagePerHour!DP$4,Sales!$D$3:$ABF$3,0))/DP$2*INDEX(Usage!$D$5:$ABF$11,MATCH(UsagePerHour!$B$4,Usage!$C$5:$C$11,0),MATCH(UsagePerHour!DP$4,Usage!$D$3:$ABF$3,0)),"")</f>
        <v>34.993621265082844</v>
      </c>
      <c r="DQ15" s="6">
        <f>IFERROR(INDEX(Sales!$D$5:$ABF$18,MATCH(UsagePerHour!$B15,Sales!$C$5:$C$18,0),MATCH(UsagePerHour!DQ$4,Sales!$D$3:$ABF$3,0))/DQ$2*INDEX(Usage!$D$5:$ABF$11,MATCH(UsagePerHour!$B$4,Usage!$C$5:$C$11,0),MATCH(UsagePerHour!DQ$4,Usage!$D$3:$ABF$3,0)),"")</f>
        <v>387.69167435357184</v>
      </c>
      <c r="DR15" s="6">
        <f>IFERROR(INDEX(Sales!$D$5:$ABF$18,MATCH(UsagePerHour!$B15,Sales!$C$5:$C$18,0),MATCH(UsagePerHour!DR$4,Sales!$D$3:$ABF$3,0))/DR$2*INDEX(Usage!$D$5:$ABF$11,MATCH(UsagePerHour!$B$4,Usage!$C$5:$C$11,0),MATCH(UsagePerHour!DR$4,Usage!$D$3:$ABF$3,0)),"")</f>
        <v>39.186665287521372</v>
      </c>
      <c r="DS15" s="6">
        <f>IFERROR(INDEX(Sales!$D$5:$ABF$18,MATCH(UsagePerHour!$B15,Sales!$C$5:$C$18,0),MATCH(UsagePerHour!DS$4,Sales!$D$3:$ABF$3,0))/DS$2*INDEX(Usage!$D$5:$ABF$11,MATCH(UsagePerHour!$B$4,Usage!$C$5:$C$11,0),MATCH(UsagePerHour!DS$4,Usage!$D$3:$ABF$3,0)),"")</f>
        <v>32.770796185116723</v>
      </c>
      <c r="DT15" s="6">
        <f>IFERROR(INDEX(Sales!$D$5:$ABF$18,MATCH(UsagePerHour!$B15,Sales!$C$5:$C$18,0),MATCH(UsagePerHour!DT$4,Sales!$D$3:$ABF$3,0))/DT$2*INDEX(Usage!$D$5:$ABF$11,MATCH(UsagePerHour!$B$4,Usage!$C$5:$C$11,0),MATCH(UsagePerHour!DT$4,Usage!$D$3:$ABF$3,0)),"")</f>
        <v>16.086542239685656</v>
      </c>
      <c r="DU15" s="6">
        <f>IFERROR(INDEX(Sales!$D$5:$ABF$18,MATCH(UsagePerHour!$B15,Sales!$C$5:$C$18,0),MATCH(UsagePerHour!DU$4,Sales!$D$3:$ABF$3,0))/DU$2*INDEX(Usage!$D$5:$ABF$11,MATCH(UsagePerHour!$B$4,Usage!$C$5:$C$11,0),MATCH(UsagePerHour!DU$4,Usage!$D$3:$ABF$3,0)),"")</f>
        <v>54.752968517375365</v>
      </c>
      <c r="DV15" s="6">
        <f>IFERROR(INDEX(Sales!$D$5:$ABF$18,MATCH(UsagePerHour!$B15,Sales!$C$5:$C$18,0),MATCH(UsagePerHour!DV$4,Sales!$D$3:$ABF$3,0))/DV$2*INDEX(Usage!$D$5:$ABF$11,MATCH(UsagePerHour!$B$4,Usage!$C$5:$C$11,0),MATCH(UsagePerHour!DV$4,Usage!$D$3:$ABF$3,0)),"")</f>
        <v>33.413955555555553</v>
      </c>
      <c r="DW15" s="6">
        <f>IFERROR(INDEX(Sales!$D$5:$ABF$18,MATCH(UsagePerHour!$B15,Sales!$C$5:$C$18,0),MATCH(UsagePerHour!DW$4,Sales!$D$3:$ABF$3,0))/DW$2*INDEX(Usage!$D$5:$ABF$11,MATCH(UsagePerHour!$B$4,Usage!$C$5:$C$11,0),MATCH(UsagePerHour!DW$4,Usage!$D$3:$ABF$3,0)),"")</f>
        <v>19.241143147036443</v>
      </c>
      <c r="DX15" s="6">
        <f>IFERROR(INDEX(Sales!$D$5:$ABF$18,MATCH(UsagePerHour!$B15,Sales!$C$5:$C$18,0),MATCH(UsagePerHour!DX$4,Sales!$D$3:$ABF$3,0))/DX$2*INDEX(Usage!$D$5:$ABF$11,MATCH(UsagePerHour!$B$4,Usage!$C$5:$C$11,0),MATCH(UsagePerHour!DX$4,Usage!$D$3:$ABF$3,0)),"")</f>
        <v>259.188663940244</v>
      </c>
      <c r="DY15" s="6">
        <f>IFERROR(INDEX(Sales!$D$5:$ABF$18,MATCH(UsagePerHour!$B15,Sales!$C$5:$C$18,0),MATCH(UsagePerHour!DY$4,Sales!$D$3:$ABF$3,0))/DY$2*INDEX(Usage!$D$5:$ABF$11,MATCH(UsagePerHour!$B$4,Usage!$C$5:$C$11,0),MATCH(UsagePerHour!DY$4,Usage!$D$3:$ABF$3,0)),"")</f>
        <v>48.344919376107846</v>
      </c>
      <c r="DZ15" s="6">
        <f>IFERROR(INDEX(Sales!$D$5:$ABF$18,MATCH(UsagePerHour!$B15,Sales!$C$5:$C$18,0),MATCH(UsagePerHour!DZ$4,Sales!$D$3:$ABF$3,0))/DZ$2*INDEX(Usage!$D$5:$ABF$11,MATCH(UsagePerHour!$B$4,Usage!$C$5:$C$11,0),MATCH(UsagePerHour!DZ$4,Usage!$D$3:$ABF$3,0)),"")</f>
        <v>65.836646628220365</v>
      </c>
      <c r="EA15" s="6">
        <f>IFERROR(INDEX(Sales!$D$5:$ABF$18,MATCH(UsagePerHour!$B15,Sales!$C$5:$C$18,0),MATCH(UsagePerHour!EA$4,Sales!$D$3:$ABF$3,0))/EA$2*INDEX(Usage!$D$5:$ABF$11,MATCH(UsagePerHour!$B$4,Usage!$C$5:$C$11,0),MATCH(UsagePerHour!EA$4,Usage!$D$3:$ABF$3,0)),"")</f>
        <v>65.982361969994059</v>
      </c>
      <c r="EB15" s="6">
        <f>IFERROR(INDEX(Sales!$D$5:$ABF$18,MATCH(UsagePerHour!$B15,Sales!$C$5:$C$18,0),MATCH(UsagePerHour!EB$4,Sales!$D$3:$ABF$3,0))/EB$2*INDEX(Usage!$D$5:$ABF$11,MATCH(UsagePerHour!$B$4,Usage!$C$5:$C$11,0),MATCH(UsagePerHour!EB$4,Usage!$D$3:$ABF$3,0)),"")</f>
        <v>35.491223838240508</v>
      </c>
      <c r="EC15" s="6">
        <f>IFERROR(INDEX(Sales!$D$5:$ABF$18,MATCH(UsagePerHour!$B15,Sales!$C$5:$C$18,0),MATCH(UsagePerHour!EC$4,Sales!$D$3:$ABF$3,0))/EC$2*INDEX(Usage!$D$5:$ABF$11,MATCH(UsagePerHour!$B$4,Usage!$C$5:$C$11,0),MATCH(UsagePerHour!EC$4,Usage!$D$3:$ABF$3,0)),"")</f>
        <v>81.661547486852868</v>
      </c>
      <c r="ED15" s="6">
        <f>IFERROR(INDEX(Sales!$D$5:$ABF$18,MATCH(UsagePerHour!$B15,Sales!$C$5:$C$18,0),MATCH(UsagePerHour!ED$4,Sales!$D$3:$ABF$3,0))/ED$2*INDEX(Usage!$D$5:$ABF$11,MATCH(UsagePerHour!$B$4,Usage!$C$5:$C$11,0),MATCH(UsagePerHour!ED$4,Usage!$D$3:$ABF$3,0)),"")</f>
        <v>52.201910911391295</v>
      </c>
      <c r="EE15" s="6">
        <f>IFERROR(INDEX(Sales!$D$5:$ABF$18,MATCH(UsagePerHour!$B15,Sales!$C$5:$C$18,0),MATCH(UsagePerHour!EE$4,Sales!$D$3:$ABF$3,0))/EE$2*INDEX(Usage!$D$5:$ABF$11,MATCH(UsagePerHour!$B$4,Usage!$C$5:$C$11,0),MATCH(UsagePerHour!EE$4,Usage!$D$3:$ABF$3,0)),"")</f>
        <v>306.58321847887532</v>
      </c>
      <c r="EF15" s="6">
        <f>IFERROR(INDEX(Sales!$D$5:$ABF$18,MATCH(UsagePerHour!$B15,Sales!$C$5:$C$18,0),MATCH(UsagePerHour!EF$4,Sales!$D$3:$ABF$3,0))/EF$2*INDEX(Usage!$D$5:$ABF$11,MATCH(UsagePerHour!$B$4,Usage!$C$5:$C$11,0),MATCH(UsagePerHour!EF$4,Usage!$D$3:$ABF$3,0)),"")</f>
        <v>72.612248937813831</v>
      </c>
      <c r="EG15" s="6">
        <f>IFERROR(INDEX(Sales!$D$5:$ABF$18,MATCH(UsagePerHour!$B15,Sales!$C$5:$C$18,0),MATCH(UsagePerHour!EG$4,Sales!$D$3:$ABF$3,0))/EG$2*INDEX(Usage!$D$5:$ABF$11,MATCH(UsagePerHour!$B$4,Usage!$C$5:$C$11,0),MATCH(UsagePerHour!EG$4,Usage!$D$3:$ABF$3,0)),"")</f>
        <v>41.326695151270805</v>
      </c>
      <c r="EH15" s="6">
        <f>IFERROR(INDEX(Sales!$D$5:$ABF$18,MATCH(UsagePerHour!$B15,Sales!$C$5:$C$18,0),MATCH(UsagePerHour!EH$4,Sales!$D$3:$ABF$3,0))/EH$2*INDEX(Usage!$D$5:$ABF$11,MATCH(UsagePerHour!$B$4,Usage!$C$5:$C$11,0),MATCH(UsagePerHour!EH$4,Usage!$D$3:$ABF$3,0)),"")</f>
        <v>50.642671310048144</v>
      </c>
      <c r="EI15" s="6">
        <f>IFERROR(INDEX(Sales!$D$5:$ABF$18,MATCH(UsagePerHour!$B15,Sales!$C$5:$C$18,0),MATCH(UsagePerHour!EI$4,Sales!$D$3:$ABF$3,0))/EI$2*INDEX(Usage!$D$5:$ABF$11,MATCH(UsagePerHour!$B$4,Usage!$C$5:$C$11,0),MATCH(UsagePerHour!EI$4,Usage!$D$3:$ABF$3,0)),"")</f>
        <v>100.37583163754837</v>
      </c>
      <c r="EJ15" s="6">
        <f>IFERROR(INDEX(Sales!$D$5:$ABF$18,MATCH(UsagePerHour!$B15,Sales!$C$5:$C$18,0),MATCH(UsagePerHour!EJ$4,Sales!$D$3:$ABF$3,0))/EJ$2*INDEX(Usage!$D$5:$ABF$11,MATCH(UsagePerHour!$B$4,Usage!$C$5:$C$11,0),MATCH(UsagePerHour!EJ$4,Usage!$D$3:$ABF$3,0)),"")</f>
        <v>54.853841392117751</v>
      </c>
      <c r="EK15" s="6">
        <f>IFERROR(INDEX(Sales!$D$5:$ABF$18,MATCH(UsagePerHour!$B15,Sales!$C$5:$C$18,0),MATCH(UsagePerHour!EK$4,Sales!$D$3:$ABF$3,0))/EK$2*INDEX(Usage!$D$5:$ABF$11,MATCH(UsagePerHour!$B$4,Usage!$C$5:$C$11,0),MATCH(UsagePerHour!EK$4,Usage!$D$3:$ABF$3,0)),"")</f>
        <v>57.7942803816237</v>
      </c>
      <c r="EL15" s="6">
        <f>IFERROR(INDEX(Sales!$D$5:$ABF$18,MATCH(UsagePerHour!$B15,Sales!$C$5:$C$18,0),MATCH(UsagePerHour!EL$4,Sales!$D$3:$ABF$3,0))/EL$2*INDEX(Usage!$D$5:$ABF$11,MATCH(UsagePerHour!$B$4,Usage!$C$5:$C$11,0),MATCH(UsagePerHour!EL$4,Usage!$D$3:$ABF$3,0)),"")</f>
        <v>270.56935294486721</v>
      </c>
      <c r="EM15" s="6">
        <f>IFERROR(INDEX(Sales!$D$5:$ABF$18,MATCH(UsagePerHour!$B15,Sales!$C$5:$C$18,0),MATCH(UsagePerHour!EM$4,Sales!$D$3:$ABF$3,0))/EM$2*INDEX(Usage!$D$5:$ABF$11,MATCH(UsagePerHour!$B$4,Usage!$C$5:$C$11,0),MATCH(UsagePerHour!EM$4,Usage!$D$3:$ABF$3,0)),"")</f>
        <v>73.411695250464916</v>
      </c>
      <c r="EN15" s="6">
        <f>IFERROR(INDEX(Sales!$D$5:$ABF$18,MATCH(UsagePerHour!$B15,Sales!$C$5:$C$18,0),MATCH(UsagePerHour!EN$4,Sales!$D$3:$ABF$3,0))/EN$2*INDEX(Usage!$D$5:$ABF$11,MATCH(UsagePerHour!$B$4,Usage!$C$5:$C$11,0),MATCH(UsagePerHour!EN$4,Usage!$D$3:$ABF$3,0)),"")</f>
        <v>55.379565436306599</v>
      </c>
      <c r="EO15" s="6">
        <f>IFERROR(INDEX(Sales!$D$5:$ABF$18,MATCH(UsagePerHour!$B15,Sales!$C$5:$C$18,0),MATCH(UsagePerHour!EO$4,Sales!$D$3:$ABF$3,0))/EO$2*INDEX(Usage!$D$5:$ABF$11,MATCH(UsagePerHour!$B$4,Usage!$C$5:$C$11,0),MATCH(UsagePerHour!EO$4,Usage!$D$3:$ABF$3,0)),"")</f>
        <v>52.688571657854148</v>
      </c>
      <c r="EP15" s="6">
        <f>IFERROR(INDEX(Sales!$D$5:$ABF$18,MATCH(UsagePerHour!$B15,Sales!$C$5:$C$18,0),MATCH(UsagePerHour!EP$4,Sales!$D$3:$ABF$3,0))/EP$2*INDEX(Usage!$D$5:$ABF$11,MATCH(UsagePerHour!$B$4,Usage!$C$5:$C$11,0),MATCH(UsagePerHour!EP$4,Usage!$D$3:$ABF$3,0)),"")</f>
        <v>85.608727314539777</v>
      </c>
      <c r="EQ15" s="6">
        <f>IFERROR(INDEX(Sales!$D$5:$ABF$18,MATCH(UsagePerHour!$B15,Sales!$C$5:$C$18,0),MATCH(UsagePerHour!EQ$4,Sales!$D$3:$ABF$3,0))/EQ$2*INDEX(Usage!$D$5:$ABF$11,MATCH(UsagePerHour!$B$4,Usage!$C$5:$C$11,0),MATCH(UsagePerHour!EQ$4,Usage!$D$3:$ABF$3,0)),"")</f>
        <v>56.642857142857146</v>
      </c>
      <c r="ER15" s="6">
        <f>IFERROR(INDEX(Sales!$D$5:$ABF$18,MATCH(UsagePerHour!$B15,Sales!$C$5:$C$18,0),MATCH(UsagePerHour!ER$4,Sales!$D$3:$ABF$3,0))/ER$2*INDEX(Usage!$D$5:$ABF$11,MATCH(UsagePerHour!$B$4,Usage!$C$5:$C$11,0),MATCH(UsagePerHour!ER$4,Usage!$D$3:$ABF$3,0)),"")</f>
        <v>41.03171966461003</v>
      </c>
      <c r="ES15" s="6">
        <f>IFERROR(INDEX(Sales!$D$5:$ABF$18,MATCH(UsagePerHour!$B15,Sales!$C$5:$C$18,0),MATCH(UsagePerHour!ES$4,Sales!$D$3:$ABF$3,0))/ES$2*INDEX(Usage!$D$5:$ABF$11,MATCH(UsagePerHour!$B$4,Usage!$C$5:$C$11,0),MATCH(UsagePerHour!ES$4,Usage!$D$3:$ABF$3,0)),"")</f>
        <v>432.5416037507091</v>
      </c>
      <c r="ET15" s="6">
        <f>IFERROR(INDEX(Sales!$D$5:$ABF$18,MATCH(UsagePerHour!$B15,Sales!$C$5:$C$18,0),MATCH(UsagePerHour!ET$4,Sales!$D$3:$ABF$3,0))/ET$2*INDEX(Usage!$D$5:$ABF$11,MATCH(UsagePerHour!$B$4,Usage!$C$5:$C$11,0),MATCH(UsagePerHour!ET$4,Usage!$D$3:$ABF$3,0)),"")</f>
        <v>73.495961134924883</v>
      </c>
      <c r="EU15" s="6">
        <f>IFERROR(INDEX(Sales!$D$5:$ABF$18,MATCH(UsagePerHour!$B15,Sales!$C$5:$C$18,0),MATCH(UsagePerHour!EU$4,Sales!$D$3:$ABF$3,0))/EU$2*INDEX(Usage!$D$5:$ABF$11,MATCH(UsagePerHour!$B$4,Usage!$C$5:$C$11,0),MATCH(UsagePerHour!EU$4,Usage!$D$3:$ABF$3,0)),"")</f>
        <v>53.540337869154342</v>
      </c>
      <c r="EV15" s="6">
        <f>IFERROR(INDEX(Sales!$D$5:$ABF$18,MATCH(UsagePerHour!$B15,Sales!$C$5:$C$18,0),MATCH(UsagePerHour!EV$4,Sales!$D$3:$ABF$3,0))/EV$2*INDEX(Usage!$D$5:$ABF$11,MATCH(UsagePerHour!$B$4,Usage!$C$5:$C$11,0),MATCH(UsagePerHour!EV$4,Usage!$D$3:$ABF$3,0)),"")</f>
        <v>40.049107387844195</v>
      </c>
      <c r="EW15" s="6">
        <f>IFERROR(INDEX(Sales!$D$5:$ABF$18,MATCH(UsagePerHour!$B15,Sales!$C$5:$C$18,0),MATCH(UsagePerHour!EW$4,Sales!$D$3:$ABF$3,0))/EW$2*INDEX(Usage!$D$5:$ABF$11,MATCH(UsagePerHour!$B$4,Usage!$C$5:$C$11,0),MATCH(UsagePerHour!EW$4,Usage!$D$3:$ABF$3,0)),"")</f>
        <v>88.413761717742176</v>
      </c>
      <c r="EX15" s="6">
        <f>IFERROR(INDEX(Sales!$D$5:$ABF$18,MATCH(UsagePerHour!$B15,Sales!$C$5:$C$18,0),MATCH(UsagePerHour!EX$4,Sales!$D$3:$ABF$3,0))/EX$2*INDEX(Usage!$D$5:$ABF$11,MATCH(UsagePerHour!$B$4,Usage!$C$5:$C$11,0),MATCH(UsagePerHour!EX$4,Usage!$D$3:$ABF$3,0)),"")</f>
        <v>65.173950199518956</v>
      </c>
      <c r="EY15" s="6">
        <f>IFERROR(INDEX(Sales!$D$5:$ABF$18,MATCH(UsagePerHour!$B15,Sales!$C$5:$C$18,0),MATCH(UsagePerHour!EY$4,Sales!$D$3:$ABF$3,0))/EY$2*INDEX(Usage!$D$5:$ABF$11,MATCH(UsagePerHour!$B$4,Usage!$C$5:$C$11,0),MATCH(UsagePerHour!EY$4,Usage!$D$3:$ABF$3,0)),"")</f>
        <v>37.103073761269705</v>
      </c>
      <c r="EZ15" s="6">
        <f>IFERROR(INDEX(Sales!$D$5:$ABF$18,MATCH(UsagePerHour!$B15,Sales!$C$5:$C$18,0),MATCH(UsagePerHour!EZ$4,Sales!$D$3:$ABF$3,0))/EZ$2*INDEX(Usage!$D$5:$ABF$11,MATCH(UsagePerHour!$B$4,Usage!$C$5:$C$11,0),MATCH(UsagePerHour!EZ$4,Usage!$D$3:$ABF$3,0)),"")</f>
        <v>357.27224968839147</v>
      </c>
      <c r="FA15" s="6">
        <f>IFERROR(INDEX(Sales!$D$5:$ABF$18,MATCH(UsagePerHour!$B15,Sales!$C$5:$C$18,0),MATCH(UsagePerHour!FA$4,Sales!$D$3:$ABF$3,0))/FA$2*INDEX(Usage!$D$5:$ABF$11,MATCH(UsagePerHour!$B$4,Usage!$C$5:$C$11,0),MATCH(UsagePerHour!FA$4,Usage!$D$3:$ABF$3,0)),"")</f>
        <v>48.376428278781809</v>
      </c>
      <c r="FB15" s="6">
        <f>IFERROR(INDEX(Sales!$D$5:$ABF$18,MATCH(UsagePerHour!$B15,Sales!$C$5:$C$18,0),MATCH(UsagePerHour!FB$4,Sales!$D$3:$ABF$3,0))/FB$2*INDEX(Usage!$D$5:$ABF$11,MATCH(UsagePerHour!$B$4,Usage!$C$5:$C$11,0),MATCH(UsagePerHour!FB$4,Usage!$D$3:$ABF$3,0)),"")</f>
        <v>31.655009039549739</v>
      </c>
      <c r="FC15" s="6">
        <f>IFERROR(INDEX(Sales!$D$5:$ABF$18,MATCH(UsagePerHour!$B15,Sales!$C$5:$C$18,0),MATCH(UsagePerHour!FC$4,Sales!$D$3:$ABF$3,0))/FC$2*INDEX(Usage!$D$5:$ABF$11,MATCH(UsagePerHour!$B$4,Usage!$C$5:$C$11,0),MATCH(UsagePerHour!FC$4,Usage!$D$3:$ABF$3,0)),"")</f>
        <v>36.709893168959347</v>
      </c>
      <c r="FD15" s="6">
        <f>IFERROR(INDEX(Sales!$D$5:$ABF$18,MATCH(UsagePerHour!$B15,Sales!$C$5:$C$18,0),MATCH(UsagePerHour!FD$4,Sales!$D$3:$ABF$3,0))/FD$2*INDEX(Usage!$D$5:$ABF$11,MATCH(UsagePerHour!$B$4,Usage!$C$5:$C$11,0),MATCH(UsagePerHour!FD$4,Usage!$D$3:$ABF$3,0)),"")</f>
        <v>28.303872505852791</v>
      </c>
      <c r="FE15" s="6">
        <f>IFERROR(INDEX(Sales!$D$5:$ABF$18,MATCH(UsagePerHour!$B15,Sales!$C$5:$C$18,0),MATCH(UsagePerHour!FE$4,Sales!$D$3:$ABF$3,0))/FE$2*INDEX(Usage!$D$5:$ABF$11,MATCH(UsagePerHour!$B$4,Usage!$C$5:$C$11,0),MATCH(UsagePerHour!FE$4,Usage!$D$3:$ABF$3,0)),"")</f>
        <v>30.001846120432209</v>
      </c>
      <c r="FF15" s="6">
        <f>IFERROR(INDEX(Sales!$D$5:$ABF$18,MATCH(UsagePerHour!$B15,Sales!$C$5:$C$18,0),MATCH(UsagePerHour!FF$4,Sales!$D$3:$ABF$3,0))/FF$2*INDEX(Usage!$D$5:$ABF$11,MATCH(UsagePerHour!$B$4,Usage!$C$5:$C$11,0),MATCH(UsagePerHour!FF$4,Usage!$D$3:$ABF$3,0)),"")</f>
        <v>44.454747733824384</v>
      </c>
      <c r="FG15" s="6">
        <f>IFERROR(INDEX(Sales!$D$5:$ABF$18,MATCH(UsagePerHour!$B15,Sales!$C$5:$C$18,0),MATCH(UsagePerHour!FG$4,Sales!$D$3:$ABF$3,0))/FG$2*INDEX(Usage!$D$5:$ABF$11,MATCH(UsagePerHour!$B$4,Usage!$C$5:$C$11,0),MATCH(UsagePerHour!FG$4,Usage!$D$3:$ABF$3,0)),"")</f>
        <v>176.60199890028139</v>
      </c>
      <c r="FH15" s="6">
        <f>IFERROR(INDEX(Sales!$D$5:$ABF$18,MATCH(UsagePerHour!$B15,Sales!$C$5:$C$18,0),MATCH(UsagePerHour!FH$4,Sales!$D$3:$ABF$3,0))/FH$2*INDEX(Usage!$D$5:$ABF$11,MATCH(UsagePerHour!$B$4,Usage!$C$5:$C$11,0),MATCH(UsagePerHour!FH$4,Usage!$D$3:$ABF$3,0)),"")</f>
        <v>19.019208676071873</v>
      </c>
      <c r="FI15" s="6">
        <f>IFERROR(INDEX(Sales!$D$5:$ABF$18,MATCH(UsagePerHour!$B15,Sales!$C$5:$C$18,0),MATCH(UsagePerHour!FI$4,Sales!$D$3:$ABF$3,0))/FI$2*INDEX(Usage!$D$5:$ABF$11,MATCH(UsagePerHour!$B$4,Usage!$C$5:$C$11,0),MATCH(UsagePerHour!FI$4,Usage!$D$3:$ABF$3,0)),"")</f>
        <v>55.723327256401191</v>
      </c>
      <c r="FJ15" s="6">
        <f>IFERROR(INDEX(Sales!$D$5:$ABF$18,MATCH(UsagePerHour!$B15,Sales!$C$5:$C$18,0),MATCH(UsagePerHour!FJ$4,Sales!$D$3:$ABF$3,0))/FJ$2*INDEX(Usage!$D$5:$ABF$11,MATCH(UsagePerHour!$B$4,Usage!$C$5:$C$11,0),MATCH(UsagePerHour!FJ$4,Usage!$D$3:$ABF$3,0)),"")</f>
        <v>33.972795620525197</v>
      </c>
      <c r="FK15" s="6">
        <f>IFERROR(INDEX(Sales!$D$5:$ABF$18,MATCH(UsagePerHour!$B15,Sales!$C$5:$C$18,0),MATCH(UsagePerHour!FK$4,Sales!$D$3:$ABF$3,0))/FK$2*INDEX(Usage!$D$5:$ABF$11,MATCH(UsagePerHour!$B$4,Usage!$C$5:$C$11,0),MATCH(UsagePerHour!FK$4,Usage!$D$3:$ABF$3,0)),"")</f>
        <v>97.21587308524353</v>
      </c>
      <c r="FL15" s="6">
        <f>IFERROR(INDEX(Sales!$D$5:$ABF$18,MATCH(UsagePerHour!$B15,Sales!$C$5:$C$18,0),MATCH(UsagePerHour!FL$4,Sales!$D$3:$ABF$3,0))/FL$2*INDEX(Usage!$D$5:$ABF$11,MATCH(UsagePerHour!$B$4,Usage!$C$5:$C$11,0),MATCH(UsagePerHour!FL$4,Usage!$D$3:$ABF$3,0)),"")</f>
        <v>82.916401995000427</v>
      </c>
      <c r="FM15" s="6">
        <f>IFERROR(INDEX(Sales!$D$5:$ABF$18,MATCH(UsagePerHour!$B15,Sales!$C$5:$C$18,0),MATCH(UsagePerHour!FM$4,Sales!$D$3:$ABF$3,0))/FM$2*INDEX(Usage!$D$5:$ABF$11,MATCH(UsagePerHour!$B$4,Usage!$C$5:$C$11,0),MATCH(UsagePerHour!FM$4,Usage!$D$3:$ABF$3,0)),"")</f>
        <v>31.86179887365871</v>
      </c>
      <c r="FN15" s="6">
        <f>IFERROR(INDEX(Sales!$D$5:$ABF$18,MATCH(UsagePerHour!$B15,Sales!$C$5:$C$18,0),MATCH(UsagePerHour!FN$4,Sales!$D$3:$ABF$3,0))/FN$2*INDEX(Usage!$D$5:$ABF$11,MATCH(UsagePerHour!$B$4,Usage!$C$5:$C$11,0),MATCH(UsagePerHour!FN$4,Usage!$D$3:$ABF$3,0)),"")</f>
        <v>447.61578058339285</v>
      </c>
      <c r="FO15" s="6">
        <f>IFERROR(INDEX(Sales!$D$5:$ABF$18,MATCH(UsagePerHour!$B15,Sales!$C$5:$C$18,0),MATCH(UsagePerHour!FO$4,Sales!$D$3:$ABF$3,0))/FO$2*INDEX(Usage!$D$5:$ABF$11,MATCH(UsagePerHour!$B$4,Usage!$C$5:$C$11,0),MATCH(UsagePerHour!FO$4,Usage!$D$3:$ABF$3,0)),"")</f>
        <v>66.963785413304649</v>
      </c>
      <c r="FP15" s="6">
        <f>IFERROR(INDEX(Sales!$D$5:$ABF$18,MATCH(UsagePerHour!$B15,Sales!$C$5:$C$18,0),MATCH(UsagePerHour!FP$4,Sales!$D$3:$ABF$3,0))/FP$2*INDEX(Usage!$D$5:$ABF$11,MATCH(UsagePerHour!$B$4,Usage!$C$5:$C$11,0),MATCH(UsagePerHour!FP$4,Usage!$D$3:$ABF$3,0)),"")</f>
        <v>71.761091243320038</v>
      </c>
      <c r="FQ15" s="6">
        <f>IFERROR(INDEX(Sales!$D$5:$ABF$18,MATCH(UsagePerHour!$B15,Sales!$C$5:$C$18,0),MATCH(UsagePerHour!FQ$4,Sales!$D$3:$ABF$3,0))/FQ$2*INDEX(Usage!$D$5:$ABF$11,MATCH(UsagePerHour!$B$4,Usage!$C$5:$C$11,0),MATCH(UsagePerHour!FQ$4,Usage!$D$3:$ABF$3,0)),"")</f>
        <v>51.596225243347597</v>
      </c>
      <c r="FR15" s="6">
        <f>IFERROR(INDEX(Sales!$D$5:$ABF$18,MATCH(UsagePerHour!$B15,Sales!$C$5:$C$18,0),MATCH(UsagePerHour!FR$4,Sales!$D$3:$ABF$3,0))/FR$2*INDEX(Usage!$D$5:$ABF$11,MATCH(UsagePerHour!$B$4,Usage!$C$5:$C$11,0),MATCH(UsagePerHour!FR$4,Usage!$D$3:$ABF$3,0)),"")</f>
        <v>121.37826033464567</v>
      </c>
      <c r="FS15" s="6">
        <f>IFERROR(INDEX(Sales!$D$5:$ABF$18,MATCH(UsagePerHour!$B15,Sales!$C$5:$C$18,0),MATCH(UsagePerHour!FS$4,Sales!$D$3:$ABF$3,0))/FS$2*INDEX(Usage!$D$5:$ABF$11,MATCH(UsagePerHour!$B$4,Usage!$C$5:$C$11,0),MATCH(UsagePerHour!FS$4,Usage!$D$3:$ABF$3,0)),"")</f>
        <v>62.024934597776323</v>
      </c>
      <c r="FT15" s="6">
        <f>IFERROR(INDEX(Sales!$D$5:$ABF$18,MATCH(UsagePerHour!$B15,Sales!$C$5:$C$18,0),MATCH(UsagePerHour!FT$4,Sales!$D$3:$ABF$3,0))/FT$2*INDEX(Usage!$D$5:$ABF$11,MATCH(UsagePerHour!$B$4,Usage!$C$5:$C$11,0),MATCH(UsagePerHour!FT$4,Usage!$D$3:$ABF$3,0)),"")</f>
        <v>39.376903256031859</v>
      </c>
      <c r="FU15" s="6">
        <f>IFERROR(INDEX(Sales!$D$5:$ABF$18,MATCH(UsagePerHour!$B15,Sales!$C$5:$C$18,0),MATCH(UsagePerHour!FU$4,Sales!$D$3:$ABF$3,0))/FU$2*INDEX(Usage!$D$5:$ABF$11,MATCH(UsagePerHour!$B$4,Usage!$C$5:$C$11,0),MATCH(UsagePerHour!FU$4,Usage!$D$3:$ABF$3,0)),"")</f>
        <v>371.96221112055554</v>
      </c>
      <c r="FV15" s="6">
        <f>IFERROR(INDEX(Sales!$D$5:$ABF$18,MATCH(UsagePerHour!$B15,Sales!$C$5:$C$18,0),MATCH(UsagePerHour!FV$4,Sales!$D$3:$ABF$3,0))/FV$2*INDEX(Usage!$D$5:$ABF$11,MATCH(UsagePerHour!$B$4,Usage!$C$5:$C$11,0),MATCH(UsagePerHour!FV$4,Usage!$D$3:$ABF$3,0)),"")</f>
        <v>34.879462394761013</v>
      </c>
      <c r="FW15" s="6">
        <f>IFERROR(INDEX(Sales!$D$5:$ABF$18,MATCH(UsagePerHour!$B15,Sales!$C$5:$C$18,0),MATCH(UsagePerHour!FW$4,Sales!$D$3:$ABF$3,0))/FW$2*INDEX(Usage!$D$5:$ABF$11,MATCH(UsagePerHour!$B$4,Usage!$C$5:$C$11,0),MATCH(UsagePerHour!FW$4,Usage!$D$3:$ABF$3,0)),"")</f>
        <v>75.652562452813171</v>
      </c>
      <c r="FX15" s="6">
        <f>IFERROR(INDEX(Sales!$D$5:$ABF$18,MATCH(UsagePerHour!$B15,Sales!$C$5:$C$18,0),MATCH(UsagePerHour!FX$4,Sales!$D$3:$ABF$3,0))/FX$2*INDEX(Usage!$D$5:$ABF$11,MATCH(UsagePerHour!$B$4,Usage!$C$5:$C$11,0),MATCH(UsagePerHour!FX$4,Usage!$D$3:$ABF$3,0)),"")</f>
        <v>53.628716397435788</v>
      </c>
      <c r="FY15" s="6">
        <f>IFERROR(INDEX(Sales!$D$5:$ABF$18,MATCH(UsagePerHour!$B15,Sales!$C$5:$C$18,0),MATCH(UsagePerHour!FY$4,Sales!$D$3:$ABF$3,0))/FY$2*INDEX(Usage!$D$5:$ABF$11,MATCH(UsagePerHour!$B$4,Usage!$C$5:$C$11,0),MATCH(UsagePerHour!FY$4,Usage!$D$3:$ABF$3,0)),"")</f>
        <v>103.6646413512233</v>
      </c>
      <c r="FZ15" s="6">
        <f>IFERROR(INDEX(Sales!$D$5:$ABF$18,MATCH(UsagePerHour!$B15,Sales!$C$5:$C$18,0),MATCH(UsagePerHour!FZ$4,Sales!$D$3:$ABF$3,0))/FZ$2*INDEX(Usage!$D$5:$ABF$11,MATCH(UsagePerHour!$B$4,Usage!$C$5:$C$11,0),MATCH(UsagePerHour!FZ$4,Usage!$D$3:$ABF$3,0)),"")</f>
        <v>51.168421465513859</v>
      </c>
      <c r="GA15" s="6">
        <f>IFERROR(INDEX(Sales!$D$5:$ABF$18,MATCH(UsagePerHour!$B15,Sales!$C$5:$C$18,0),MATCH(UsagePerHour!GA$4,Sales!$D$3:$ABF$3,0))/GA$2*INDEX(Usage!$D$5:$ABF$11,MATCH(UsagePerHour!$B$4,Usage!$C$5:$C$11,0),MATCH(UsagePerHour!GA$4,Usage!$D$3:$ABF$3,0)),"")</f>
        <v>67.160033340279227</v>
      </c>
      <c r="GB15" s="6">
        <f>IFERROR(INDEX(Sales!$D$5:$ABF$18,MATCH(UsagePerHour!$B15,Sales!$C$5:$C$18,0),MATCH(UsagePerHour!GB$4,Sales!$D$3:$ABF$3,0))/GB$2*INDEX(Usage!$D$5:$ABF$11,MATCH(UsagePerHour!$B$4,Usage!$C$5:$C$11,0),MATCH(UsagePerHour!GB$4,Usage!$D$3:$ABF$3,0)),"")</f>
        <v>347.70313638793061</v>
      </c>
      <c r="GC15" s="6">
        <f>IFERROR(INDEX(Sales!$D$5:$ABF$18,MATCH(UsagePerHour!$B15,Sales!$C$5:$C$18,0),MATCH(UsagePerHour!GC$4,Sales!$D$3:$ABF$3,0))/GC$2*INDEX(Usage!$D$5:$ABF$11,MATCH(UsagePerHour!$B$4,Usage!$C$5:$C$11,0),MATCH(UsagePerHour!GC$4,Usage!$D$3:$ABF$3,0)),"")</f>
        <v>55.345849869026068</v>
      </c>
      <c r="GD15" s="6">
        <f>IFERROR(INDEX(Sales!$D$5:$ABF$18,MATCH(UsagePerHour!$B15,Sales!$C$5:$C$18,0),MATCH(UsagePerHour!GD$4,Sales!$D$3:$ABF$3,0))/GD$2*INDEX(Usage!$D$5:$ABF$11,MATCH(UsagePerHour!$B$4,Usage!$C$5:$C$11,0),MATCH(UsagePerHour!GD$4,Usage!$D$3:$ABF$3,0)),"")</f>
        <v>69.766183626508322</v>
      </c>
      <c r="GE15" s="6">
        <f>IFERROR(INDEX(Sales!$D$5:$ABF$18,MATCH(UsagePerHour!$B15,Sales!$C$5:$C$18,0),MATCH(UsagePerHour!GE$4,Sales!$D$3:$ABF$3,0))/GE$2*INDEX(Usage!$D$5:$ABF$11,MATCH(UsagePerHour!$B$4,Usage!$C$5:$C$11,0),MATCH(UsagePerHour!GE$4,Usage!$D$3:$ABF$3,0)),"")</f>
        <v>101.60992960246095</v>
      </c>
      <c r="GF15" s="6">
        <f>IFERROR(INDEX(Sales!$D$5:$ABF$18,MATCH(UsagePerHour!$B15,Sales!$C$5:$C$18,0),MATCH(UsagePerHour!GF$4,Sales!$D$3:$ABF$3,0))/GF$2*INDEX(Usage!$D$5:$ABF$11,MATCH(UsagePerHour!$B$4,Usage!$C$5:$C$11,0),MATCH(UsagePerHour!GF$4,Usage!$D$3:$ABF$3,0)),"")</f>
        <v>135.85119966043558</v>
      </c>
      <c r="GG15" s="6">
        <f>IFERROR(INDEX(Sales!$D$5:$ABF$18,MATCH(UsagePerHour!$B15,Sales!$C$5:$C$18,0),MATCH(UsagePerHour!GG$4,Sales!$D$3:$ABF$3,0))/GG$2*INDEX(Usage!$D$5:$ABF$11,MATCH(UsagePerHour!$B$4,Usage!$C$5:$C$11,0),MATCH(UsagePerHour!GG$4,Usage!$D$3:$ABF$3,0)),"")</f>
        <v>104.09188103662618</v>
      </c>
      <c r="GH15" s="6">
        <f>IFERROR(INDEX(Sales!$D$5:$ABF$18,MATCH(UsagePerHour!$B15,Sales!$C$5:$C$18,0),MATCH(UsagePerHour!GH$4,Sales!$D$3:$ABF$3,0))/GH$2*INDEX(Usage!$D$5:$ABF$11,MATCH(UsagePerHour!$B$4,Usage!$C$5:$C$11,0),MATCH(UsagePerHour!GH$4,Usage!$D$3:$ABF$3,0)),"")</f>
        <v>55.526699289043258</v>
      </c>
      <c r="GI15" s="6">
        <f>IFERROR(INDEX(Sales!$D$5:$ABF$18,MATCH(UsagePerHour!$B15,Sales!$C$5:$C$18,0),MATCH(UsagePerHour!GI$4,Sales!$D$3:$ABF$3,0))/GI$2*INDEX(Usage!$D$5:$ABF$11,MATCH(UsagePerHour!$B$4,Usage!$C$5:$C$11,0),MATCH(UsagePerHour!GI$4,Usage!$D$3:$ABF$3,0)),"")</f>
        <v>405.70192983874233</v>
      </c>
      <c r="GJ15" s="6">
        <f>IFERROR(INDEX(Sales!$D$5:$ABF$18,MATCH(UsagePerHour!$B15,Sales!$C$5:$C$18,0),MATCH(UsagePerHour!GJ$4,Sales!$D$3:$ABF$3,0))/GJ$2*INDEX(Usage!$D$5:$ABF$11,MATCH(UsagePerHour!$B$4,Usage!$C$5:$C$11,0),MATCH(UsagePerHour!GJ$4,Usage!$D$3:$ABF$3,0)),"")</f>
        <v>82.973733396466216</v>
      </c>
      <c r="GK15" s="6">
        <f>IFERROR(INDEX(Sales!$D$5:$ABF$18,MATCH(UsagePerHour!$B15,Sales!$C$5:$C$18,0),MATCH(UsagePerHour!GK$4,Sales!$D$3:$ABF$3,0))/GK$2*INDEX(Usage!$D$5:$ABF$11,MATCH(UsagePerHour!$B$4,Usage!$C$5:$C$11,0),MATCH(UsagePerHour!GK$4,Usage!$D$3:$ABF$3,0)),"")</f>
        <v>63.639534180824</v>
      </c>
      <c r="GL15" s="6">
        <f>IFERROR(INDEX(Sales!$D$5:$ABF$18,MATCH(UsagePerHour!$B15,Sales!$C$5:$C$18,0),MATCH(UsagePerHour!GL$4,Sales!$D$3:$ABF$3,0))/GL$2*INDEX(Usage!$D$5:$ABF$11,MATCH(UsagePerHour!$B$4,Usage!$C$5:$C$11,0),MATCH(UsagePerHour!GL$4,Usage!$D$3:$ABF$3,0)),"")</f>
        <v>83.375953460306647</v>
      </c>
      <c r="GM15" s="6">
        <f>IFERROR(INDEX(Sales!$D$5:$ABF$18,MATCH(UsagePerHour!$B15,Sales!$C$5:$C$18,0),MATCH(UsagePerHour!GM$4,Sales!$D$3:$ABF$3,0))/GM$2*INDEX(Usage!$D$5:$ABF$11,MATCH(UsagePerHour!$B$4,Usage!$C$5:$C$11,0),MATCH(UsagePerHour!GM$4,Usage!$D$3:$ABF$3,0)),"")</f>
        <v>114.08340883746862</v>
      </c>
      <c r="GN15" s="6">
        <f>IFERROR(INDEX(Sales!$D$5:$ABF$18,MATCH(UsagePerHour!$B15,Sales!$C$5:$C$18,0),MATCH(UsagePerHour!GN$4,Sales!$D$3:$ABF$3,0))/GN$2*INDEX(Usage!$D$5:$ABF$11,MATCH(UsagePerHour!$B$4,Usage!$C$5:$C$11,0),MATCH(UsagePerHour!GN$4,Usage!$D$3:$ABF$3,0)),"")</f>
        <v>86.671030974113421</v>
      </c>
      <c r="GO15" s="6">
        <f>IFERROR(INDEX(Sales!$D$5:$ABF$18,MATCH(UsagePerHour!$B15,Sales!$C$5:$C$18,0),MATCH(UsagePerHour!GO$4,Sales!$D$3:$ABF$3,0))/GO$2*INDEX(Usage!$D$5:$ABF$11,MATCH(UsagePerHour!$B$4,Usage!$C$5:$C$11,0),MATCH(UsagePerHour!GO$4,Usage!$D$3:$ABF$3,0)),"")</f>
        <v>49.739556624198102</v>
      </c>
      <c r="GP15" s="6">
        <f>IFERROR(INDEX(Sales!$D$5:$ABF$18,MATCH(UsagePerHour!$B15,Sales!$C$5:$C$18,0),MATCH(UsagePerHour!GP$4,Sales!$D$3:$ABF$3,0))/GP$2*INDEX(Usage!$D$5:$ABF$11,MATCH(UsagePerHour!$B$4,Usage!$C$5:$C$11,0),MATCH(UsagePerHour!GP$4,Usage!$D$3:$ABF$3,0)),"")</f>
        <v>327.46860515855354</v>
      </c>
      <c r="GQ15" s="6">
        <f>IFERROR(INDEX(Sales!$D$5:$ABF$18,MATCH(UsagePerHour!$B15,Sales!$C$5:$C$18,0),MATCH(UsagePerHour!GQ$4,Sales!$D$3:$ABF$3,0))/GQ$2*INDEX(Usage!$D$5:$ABF$11,MATCH(UsagePerHour!$B$4,Usage!$C$5:$C$11,0),MATCH(UsagePerHour!GQ$4,Usage!$D$3:$ABF$3,0)),"")</f>
        <v>93.123984333898406</v>
      </c>
      <c r="GR15" s="6">
        <f>IFERROR(INDEX(Sales!$D$5:$ABF$18,MATCH(UsagePerHour!$B15,Sales!$C$5:$C$18,0),MATCH(UsagePerHour!GR$4,Sales!$D$3:$ABF$3,0))/GR$2*INDEX(Usage!$D$5:$ABF$11,MATCH(UsagePerHour!$B$4,Usage!$C$5:$C$11,0),MATCH(UsagePerHour!GR$4,Usage!$D$3:$ABF$3,0)),"")</f>
        <v>55.918637595607635</v>
      </c>
      <c r="GS15" s="6">
        <f>IFERROR(INDEX(Sales!$D$5:$ABF$18,MATCH(UsagePerHour!$B15,Sales!$C$5:$C$18,0),MATCH(UsagePerHour!GS$4,Sales!$D$3:$ABF$3,0))/GS$2*INDEX(Usage!$D$5:$ABF$11,MATCH(UsagePerHour!$B$4,Usage!$C$5:$C$11,0),MATCH(UsagePerHour!GS$4,Usage!$D$3:$ABF$3,0)),"")</f>
        <v>78.838046395705518</v>
      </c>
      <c r="GT15" s="6">
        <f>IFERROR(INDEX(Sales!$D$5:$ABF$18,MATCH(UsagePerHour!$B15,Sales!$C$5:$C$18,0),MATCH(UsagePerHour!GT$4,Sales!$D$3:$ABF$3,0))/GT$2*INDEX(Usage!$D$5:$ABF$11,MATCH(UsagePerHour!$B$4,Usage!$C$5:$C$11,0),MATCH(UsagePerHour!GT$4,Usage!$D$3:$ABF$3,0)),"")</f>
        <v>74.026553332680919</v>
      </c>
      <c r="GU15" s="6">
        <f>IFERROR(INDEX(Sales!$D$5:$ABF$18,MATCH(UsagePerHour!$B15,Sales!$C$5:$C$18,0),MATCH(UsagePerHour!GU$4,Sales!$D$3:$ABF$3,0))/GU$2*INDEX(Usage!$D$5:$ABF$11,MATCH(UsagePerHour!$B$4,Usage!$C$5:$C$11,0),MATCH(UsagePerHour!GU$4,Usage!$D$3:$ABF$3,0)),"")</f>
        <v>82.979676448553036</v>
      </c>
      <c r="GV15" s="6">
        <f>IFERROR(INDEX(Sales!$D$5:$ABF$18,MATCH(UsagePerHour!$B15,Sales!$C$5:$C$18,0),MATCH(UsagePerHour!GV$4,Sales!$D$3:$ABF$3,0))/GV$2*INDEX(Usage!$D$5:$ABF$11,MATCH(UsagePerHour!$B$4,Usage!$C$5:$C$11,0),MATCH(UsagePerHour!GV$4,Usage!$D$3:$ABF$3,0)),"")</f>
        <v>53.062834851493058</v>
      </c>
      <c r="GW15" s="6">
        <f>IFERROR(INDEX(Sales!$D$5:$ABF$18,MATCH(UsagePerHour!$B15,Sales!$C$5:$C$18,0),MATCH(UsagePerHour!GW$4,Sales!$D$3:$ABF$3,0))/GW$2*INDEX(Usage!$D$5:$ABF$11,MATCH(UsagePerHour!$B$4,Usage!$C$5:$C$11,0),MATCH(UsagePerHour!GW$4,Usage!$D$3:$ABF$3,0)),"")</f>
        <v>453.20283791194316</v>
      </c>
      <c r="GX15" s="6">
        <f>IFERROR(INDEX(Sales!$D$5:$ABF$18,MATCH(UsagePerHour!$B15,Sales!$C$5:$C$18,0),MATCH(UsagePerHour!GX$4,Sales!$D$3:$ABF$3,0))/GX$2*INDEX(Usage!$D$5:$ABF$11,MATCH(UsagePerHour!$B$4,Usage!$C$5:$C$11,0),MATCH(UsagePerHour!GX$4,Usage!$D$3:$ABF$3,0)),"")</f>
        <v>15.009402664852141</v>
      </c>
      <c r="GY15" s="6">
        <f>IFERROR(INDEX(Sales!$D$5:$ABF$18,MATCH(UsagePerHour!$B15,Sales!$C$5:$C$18,0),MATCH(UsagePerHour!GY$4,Sales!$D$3:$ABF$3,0))/GY$2*INDEX(Usage!$D$5:$ABF$11,MATCH(UsagePerHour!$B$4,Usage!$C$5:$C$11,0),MATCH(UsagePerHour!GY$4,Usage!$D$3:$ABF$3,0)),"")</f>
        <v>91.34151830685542</v>
      </c>
      <c r="GZ15" s="6">
        <f>IFERROR(INDEX(Sales!$D$5:$ABF$18,MATCH(UsagePerHour!$B15,Sales!$C$5:$C$18,0),MATCH(UsagePerHour!GZ$4,Sales!$D$3:$ABF$3,0))/GZ$2*INDEX(Usage!$D$5:$ABF$11,MATCH(UsagePerHour!$B$4,Usage!$C$5:$C$11,0),MATCH(UsagePerHour!GZ$4,Usage!$D$3:$ABF$3,0)),"")</f>
        <v>36.575856287425154</v>
      </c>
      <c r="HA15" s="6">
        <f>IFERROR(INDEX(Sales!$D$5:$ABF$18,MATCH(UsagePerHour!$B15,Sales!$C$5:$C$18,0),MATCH(UsagePerHour!HA$4,Sales!$D$3:$ABF$3,0))/HA$2*INDEX(Usage!$D$5:$ABF$11,MATCH(UsagePerHour!$B$4,Usage!$C$5:$C$11,0),MATCH(UsagePerHour!HA$4,Usage!$D$3:$ABF$3,0)),"")</f>
        <v>95.89577369110583</v>
      </c>
      <c r="HB15" s="6">
        <f>IFERROR(INDEX(Sales!$D$5:$ABF$18,MATCH(UsagePerHour!$B15,Sales!$C$5:$C$18,0),MATCH(UsagePerHour!HB$4,Sales!$D$3:$ABF$3,0))/HB$2*INDEX(Usage!$D$5:$ABF$11,MATCH(UsagePerHour!$B$4,Usage!$C$5:$C$11,0),MATCH(UsagePerHour!HB$4,Usage!$D$3:$ABF$3,0)),"")</f>
        <v>64.408959077896071</v>
      </c>
      <c r="HC15" s="6">
        <f>IFERROR(INDEX(Sales!$D$5:$ABF$18,MATCH(UsagePerHour!$B15,Sales!$C$5:$C$18,0),MATCH(UsagePerHour!HC$4,Sales!$D$3:$ABF$3,0))/HC$2*INDEX(Usage!$D$5:$ABF$11,MATCH(UsagePerHour!$B$4,Usage!$C$5:$C$11,0),MATCH(UsagePerHour!HC$4,Usage!$D$3:$ABF$3,0)),"")</f>
        <v>55.367678567480723</v>
      </c>
      <c r="HD15" s="6">
        <f>IFERROR(INDEX(Sales!$D$5:$ABF$18,MATCH(UsagePerHour!$B15,Sales!$C$5:$C$18,0),MATCH(UsagePerHour!HD$4,Sales!$D$3:$ABF$3,0))/HD$2*INDEX(Usage!$D$5:$ABF$11,MATCH(UsagePerHour!$B$4,Usage!$C$5:$C$11,0),MATCH(UsagePerHour!HD$4,Usage!$D$3:$ABF$3,0)),"")</f>
        <v>513.75258007102025</v>
      </c>
      <c r="HE15" s="6">
        <f>IFERROR(INDEX(Sales!$D$5:$ABF$18,MATCH(UsagePerHour!$B15,Sales!$C$5:$C$18,0),MATCH(UsagePerHour!HE$4,Sales!$D$3:$ABF$3,0))/HE$2*INDEX(Usage!$D$5:$ABF$11,MATCH(UsagePerHour!$B$4,Usage!$C$5:$C$11,0),MATCH(UsagePerHour!HE$4,Usage!$D$3:$ABF$3,0)),"")</f>
        <v>33.938465163005304</v>
      </c>
      <c r="HF15" s="6">
        <f>IFERROR(INDEX(Sales!$D$5:$ABF$18,MATCH(UsagePerHour!$B15,Sales!$C$5:$C$18,0),MATCH(UsagePerHour!HF$4,Sales!$D$3:$ABF$3,0))/HF$2*INDEX(Usage!$D$5:$ABF$11,MATCH(UsagePerHour!$B$4,Usage!$C$5:$C$11,0),MATCH(UsagePerHour!HF$4,Usage!$D$3:$ABF$3,0)),"")</f>
        <v>50.882941759200392</v>
      </c>
      <c r="HG15" s="6">
        <f>IFERROR(INDEX(Sales!$D$5:$ABF$18,MATCH(UsagePerHour!$B15,Sales!$C$5:$C$18,0),MATCH(UsagePerHour!HG$4,Sales!$D$3:$ABF$3,0))/HG$2*INDEX(Usage!$D$5:$ABF$11,MATCH(UsagePerHour!$B$4,Usage!$C$5:$C$11,0),MATCH(UsagePerHour!HG$4,Usage!$D$3:$ABF$3,0)),"")</f>
        <v>66.042145448519179</v>
      </c>
      <c r="HH15" s="6">
        <f>IFERROR(INDEX(Sales!$D$5:$ABF$18,MATCH(UsagePerHour!$B15,Sales!$C$5:$C$18,0),MATCH(UsagePerHour!HH$4,Sales!$D$3:$ABF$3,0))/HH$2*INDEX(Usage!$D$5:$ABF$11,MATCH(UsagePerHour!$B$4,Usage!$C$5:$C$11,0),MATCH(UsagePerHour!HH$4,Usage!$D$3:$ABF$3,0)),"")</f>
        <v>197.31852780514015</v>
      </c>
      <c r="HI15" s="6">
        <f>IFERROR(INDEX(Sales!$D$5:$ABF$18,MATCH(UsagePerHour!$B15,Sales!$C$5:$C$18,0),MATCH(UsagePerHour!HI$4,Sales!$D$3:$ABF$3,0))/HI$2*INDEX(Usage!$D$5:$ABF$11,MATCH(UsagePerHour!$B$4,Usage!$C$5:$C$11,0),MATCH(UsagePerHour!HI$4,Usage!$D$3:$ABF$3,0)),"")</f>
        <v>57.120009512767922</v>
      </c>
      <c r="HJ15" s="6">
        <f>IFERROR(INDEX(Sales!$D$5:$ABF$18,MATCH(UsagePerHour!$B15,Sales!$C$5:$C$18,0),MATCH(UsagePerHour!HJ$4,Sales!$D$3:$ABF$3,0))/HJ$2*INDEX(Usage!$D$5:$ABF$11,MATCH(UsagePerHour!$B$4,Usage!$C$5:$C$11,0),MATCH(UsagePerHour!HJ$4,Usage!$D$3:$ABF$3,0)),"")</f>
        <v>42.918745561800627</v>
      </c>
      <c r="HK15" s="6">
        <f>IFERROR(INDEX(Sales!$D$5:$ABF$18,MATCH(UsagePerHour!$B15,Sales!$C$5:$C$18,0),MATCH(UsagePerHour!HK$4,Sales!$D$3:$ABF$3,0))/HK$2*INDEX(Usage!$D$5:$ABF$11,MATCH(UsagePerHour!$B$4,Usage!$C$5:$C$11,0),MATCH(UsagePerHour!HK$4,Usage!$D$3:$ABF$3,0)),"")</f>
        <v>363.65963976703119</v>
      </c>
      <c r="HL15" s="6">
        <f>IFERROR(INDEX(Sales!$D$5:$ABF$18,MATCH(UsagePerHour!$B15,Sales!$C$5:$C$18,0),MATCH(UsagePerHour!HL$4,Sales!$D$3:$ABF$3,0))/HL$2*INDEX(Usage!$D$5:$ABF$11,MATCH(UsagePerHour!$B$4,Usage!$C$5:$C$11,0),MATCH(UsagePerHour!HL$4,Usage!$D$3:$ABF$3,0)),"")</f>
        <v>74.633183392464943</v>
      </c>
      <c r="HM15" s="6">
        <f>IFERROR(INDEX(Sales!$D$5:$ABF$18,MATCH(UsagePerHour!$B15,Sales!$C$5:$C$18,0),MATCH(UsagePerHour!HM$4,Sales!$D$3:$ABF$3,0))/HM$2*INDEX(Usage!$D$5:$ABF$11,MATCH(UsagePerHour!$B$4,Usage!$C$5:$C$11,0),MATCH(UsagePerHour!HM$4,Usage!$D$3:$ABF$3,0)),"")</f>
        <v>38.501190743023649</v>
      </c>
      <c r="HN15" s="6">
        <f>IFERROR(INDEX(Sales!$D$5:$ABF$18,MATCH(UsagePerHour!$B15,Sales!$C$5:$C$18,0),MATCH(UsagePerHour!HN$4,Sales!$D$3:$ABF$3,0))/HN$2*INDEX(Usage!$D$5:$ABF$11,MATCH(UsagePerHour!$B$4,Usage!$C$5:$C$11,0),MATCH(UsagePerHour!HN$4,Usage!$D$3:$ABF$3,0)),"")</f>
        <v>47.203481349342852</v>
      </c>
      <c r="HO15" s="6">
        <f>IFERROR(INDEX(Sales!$D$5:$ABF$18,MATCH(UsagePerHour!$B15,Sales!$C$5:$C$18,0),MATCH(UsagePerHour!HO$4,Sales!$D$3:$ABF$3,0))/HO$2*INDEX(Usage!$D$5:$ABF$11,MATCH(UsagePerHour!$B$4,Usage!$C$5:$C$11,0),MATCH(UsagePerHour!HO$4,Usage!$D$3:$ABF$3,0)),"")</f>
        <v>150.93004615682264</v>
      </c>
      <c r="HP15" s="6">
        <f>IFERROR(INDEX(Sales!$D$5:$ABF$18,MATCH(UsagePerHour!$B15,Sales!$C$5:$C$18,0),MATCH(UsagePerHour!HP$4,Sales!$D$3:$ABF$3,0))/HP$2*INDEX(Usage!$D$5:$ABF$11,MATCH(UsagePerHour!$B$4,Usage!$C$5:$C$11,0),MATCH(UsagePerHour!HP$4,Usage!$D$3:$ABF$3,0)),"")</f>
        <v>84.000590883745701</v>
      </c>
      <c r="HQ15" s="6">
        <f>IFERROR(INDEX(Sales!$D$5:$ABF$18,MATCH(UsagePerHour!$B15,Sales!$C$5:$C$18,0),MATCH(UsagePerHour!HQ$4,Sales!$D$3:$ABF$3,0))/HQ$2*INDEX(Usage!$D$5:$ABF$11,MATCH(UsagePerHour!$B$4,Usage!$C$5:$C$11,0),MATCH(UsagePerHour!HQ$4,Usage!$D$3:$ABF$3,0)),"")</f>
        <v>59.161997627233127</v>
      </c>
      <c r="HR15" s="6">
        <f>IFERROR(INDEX(Sales!$D$5:$ABF$18,MATCH(UsagePerHour!$B15,Sales!$C$5:$C$18,0),MATCH(UsagePerHour!HR$4,Sales!$D$3:$ABF$3,0))/HR$2*INDEX(Usage!$D$5:$ABF$11,MATCH(UsagePerHour!$B$4,Usage!$C$5:$C$11,0),MATCH(UsagePerHour!HR$4,Usage!$D$3:$ABF$3,0)),"")</f>
        <v>520.79465382933972</v>
      </c>
      <c r="HS15" s="6">
        <f>IFERROR(INDEX(Sales!$D$5:$ABF$18,MATCH(UsagePerHour!$B15,Sales!$C$5:$C$18,0),MATCH(UsagePerHour!HS$4,Sales!$D$3:$ABF$3,0))/HS$2*INDEX(Usage!$D$5:$ABF$11,MATCH(UsagePerHour!$B$4,Usage!$C$5:$C$11,0),MATCH(UsagePerHour!HS$4,Usage!$D$3:$ABF$3,0)),"")</f>
        <v>55.309952059348426</v>
      </c>
      <c r="HT15" s="6">
        <f>IFERROR(INDEX(Sales!$D$5:$ABF$18,MATCH(UsagePerHour!$B15,Sales!$C$5:$C$18,0),MATCH(UsagePerHour!HT$4,Sales!$D$3:$ABF$3,0))/HT$2*INDEX(Usage!$D$5:$ABF$11,MATCH(UsagePerHour!$B$4,Usage!$C$5:$C$11,0),MATCH(UsagePerHour!HT$4,Usage!$D$3:$ABF$3,0)),"")</f>
        <v>85.18084079944866</v>
      </c>
      <c r="HU15" s="6">
        <f>IFERROR(INDEX(Sales!$D$5:$ABF$18,MATCH(UsagePerHour!$B15,Sales!$C$5:$C$18,0),MATCH(UsagePerHour!HU$4,Sales!$D$3:$ABF$3,0))/HU$2*INDEX(Usage!$D$5:$ABF$11,MATCH(UsagePerHour!$B$4,Usage!$C$5:$C$11,0),MATCH(UsagePerHour!HU$4,Usage!$D$3:$ABF$3,0)),"")</f>
        <v>73.740005704592193</v>
      </c>
      <c r="HV15" s="6">
        <f>IFERROR(INDEX(Sales!$D$5:$ABF$18,MATCH(UsagePerHour!$B15,Sales!$C$5:$C$18,0),MATCH(UsagePerHour!HV$4,Sales!$D$3:$ABF$3,0))/HV$2*INDEX(Usage!$D$5:$ABF$11,MATCH(UsagePerHour!$B$4,Usage!$C$5:$C$11,0),MATCH(UsagePerHour!HV$4,Usage!$D$3:$ABF$3,0)),"")</f>
        <v>131.85793053694735</v>
      </c>
      <c r="HW15" s="6">
        <f>IFERROR(INDEX(Sales!$D$5:$ABF$18,MATCH(UsagePerHour!$B15,Sales!$C$5:$C$18,0),MATCH(UsagePerHour!HW$4,Sales!$D$3:$ABF$3,0))/HW$2*INDEX(Usage!$D$5:$ABF$11,MATCH(UsagePerHour!$B$4,Usage!$C$5:$C$11,0),MATCH(UsagePerHour!HW$4,Usage!$D$3:$ABF$3,0)),"")</f>
        <v>81.506120233847753</v>
      </c>
      <c r="HX15" s="6">
        <f>IFERROR(INDEX(Sales!$D$5:$ABF$18,MATCH(UsagePerHour!$B15,Sales!$C$5:$C$18,0),MATCH(UsagePerHour!HX$4,Sales!$D$3:$ABF$3,0))/HX$2*INDEX(Usage!$D$5:$ABF$11,MATCH(UsagePerHour!$B$4,Usage!$C$5:$C$11,0),MATCH(UsagePerHour!HX$4,Usage!$D$3:$ABF$3,0)),"")</f>
        <v>56.915590818409044</v>
      </c>
      <c r="HY15" s="6">
        <f>IFERROR(INDEX(Sales!$D$5:$ABF$18,MATCH(UsagePerHour!$B15,Sales!$C$5:$C$18,0),MATCH(UsagePerHour!HY$4,Sales!$D$3:$ABF$3,0))/HY$2*INDEX(Usage!$D$5:$ABF$11,MATCH(UsagePerHour!$B$4,Usage!$C$5:$C$11,0),MATCH(UsagePerHour!HY$4,Usage!$D$3:$ABF$3,0)),"")</f>
        <v>503.07948832254118</v>
      </c>
      <c r="HZ15" s="6">
        <f>IFERROR(INDEX(Sales!$D$5:$ABF$18,MATCH(UsagePerHour!$B15,Sales!$C$5:$C$18,0),MATCH(UsagePerHour!HZ$4,Sales!$D$3:$ABF$3,0))/HZ$2*INDEX(Usage!$D$5:$ABF$11,MATCH(UsagePerHour!$B$4,Usage!$C$5:$C$11,0),MATCH(UsagePerHour!HZ$4,Usage!$D$3:$ABF$3,0)),"")</f>
        <v>53.828916601714731</v>
      </c>
      <c r="IA15" s="6">
        <f>IFERROR(INDEX(Sales!$D$5:$ABF$18,MATCH(UsagePerHour!$B15,Sales!$C$5:$C$18,0),MATCH(UsagePerHour!IA$4,Sales!$D$3:$ABF$3,0))/IA$2*INDEX(Usage!$D$5:$ABF$11,MATCH(UsagePerHour!$B$4,Usage!$C$5:$C$11,0),MATCH(UsagePerHour!IA$4,Usage!$D$3:$ABF$3,0)),"")</f>
        <v>47.016244033025202</v>
      </c>
      <c r="IB15" s="6">
        <f>IFERROR(INDEX(Sales!$D$5:$ABF$18,MATCH(UsagePerHour!$B15,Sales!$C$5:$C$18,0),MATCH(UsagePerHour!IB$4,Sales!$D$3:$ABF$3,0))/IB$2*INDEX(Usage!$D$5:$ABF$11,MATCH(UsagePerHour!$B$4,Usage!$C$5:$C$11,0),MATCH(UsagePerHour!IB$4,Usage!$D$3:$ABF$3,0)),"")</f>
        <v>97.354400335086339</v>
      </c>
      <c r="IC15" s="6">
        <f>IFERROR(INDEX(Sales!$D$5:$ABF$18,MATCH(UsagePerHour!$B15,Sales!$C$5:$C$18,0),MATCH(UsagePerHour!IC$4,Sales!$D$3:$ABF$3,0))/IC$2*INDEX(Usage!$D$5:$ABF$11,MATCH(UsagePerHour!$B$4,Usage!$C$5:$C$11,0),MATCH(UsagePerHour!IC$4,Usage!$D$3:$ABF$3,0)),"")</f>
        <v>85.667044244461621</v>
      </c>
      <c r="ID15" s="6">
        <f>IFERROR(INDEX(Sales!$D$5:$ABF$18,MATCH(UsagePerHour!$B15,Sales!$C$5:$C$18,0),MATCH(UsagePerHour!ID$4,Sales!$D$3:$ABF$3,0))/ID$2*INDEX(Usage!$D$5:$ABF$11,MATCH(UsagePerHour!$B$4,Usage!$C$5:$C$11,0),MATCH(UsagePerHour!ID$4,Usage!$D$3:$ABF$3,0)),"")</f>
        <v>98.935223979770754</v>
      </c>
      <c r="IE15" s="6">
        <f>IFERROR(INDEX(Sales!$D$5:$ABF$18,MATCH(UsagePerHour!$B15,Sales!$C$5:$C$18,0),MATCH(UsagePerHour!IE$4,Sales!$D$3:$ABF$3,0))/IE$2*INDEX(Usage!$D$5:$ABF$11,MATCH(UsagePerHour!$B$4,Usage!$C$5:$C$11,0),MATCH(UsagePerHour!IE$4,Usage!$D$3:$ABF$3,0)),"")</f>
        <v>63.358787220781309</v>
      </c>
      <c r="IF15" s="6">
        <f>IFERROR(INDEX(Sales!$D$5:$ABF$18,MATCH(UsagePerHour!$B15,Sales!$C$5:$C$18,0),MATCH(UsagePerHour!IF$4,Sales!$D$3:$ABF$3,0))/IF$2*INDEX(Usage!$D$5:$ABF$11,MATCH(UsagePerHour!$B$4,Usage!$C$5:$C$11,0),MATCH(UsagePerHour!IF$4,Usage!$D$3:$ABF$3,0)),"")</f>
        <v>621.27436487346415</v>
      </c>
      <c r="IG15" s="6">
        <f>IFERROR(INDEX(Sales!$D$5:$ABF$18,MATCH(UsagePerHour!$B15,Sales!$C$5:$C$18,0),MATCH(UsagePerHour!IG$4,Sales!$D$3:$ABF$3,0))/IG$2*INDEX(Usage!$D$5:$ABF$11,MATCH(UsagePerHour!$B$4,Usage!$C$5:$C$11,0),MATCH(UsagePerHour!IG$4,Usage!$D$3:$ABF$3,0)),"")</f>
        <v>66.881249439009068</v>
      </c>
      <c r="IH15" s="6">
        <f>IFERROR(INDEX(Sales!$D$5:$ABF$18,MATCH(UsagePerHour!$B15,Sales!$C$5:$C$18,0),MATCH(UsagePerHour!IH$4,Sales!$D$3:$ABF$3,0))/IH$2*INDEX(Usage!$D$5:$ABF$11,MATCH(UsagePerHour!$B$4,Usage!$C$5:$C$11,0),MATCH(UsagePerHour!IH$4,Usage!$D$3:$ABF$3,0)),"")</f>
        <v>38.177687472787561</v>
      </c>
      <c r="II15" s="6">
        <f>IFERROR(INDEX(Sales!$D$5:$ABF$18,MATCH(UsagePerHour!$B15,Sales!$C$5:$C$18,0),MATCH(UsagePerHour!II$4,Sales!$D$3:$ABF$3,0))/II$2*INDEX(Usage!$D$5:$ABF$11,MATCH(UsagePerHour!$B$4,Usage!$C$5:$C$11,0),MATCH(UsagePerHour!II$4,Usage!$D$3:$ABF$3,0)),"")</f>
        <v>73.175798391279656</v>
      </c>
      <c r="IJ15" s="6">
        <f>IFERROR(INDEX(Sales!$D$5:$ABF$18,MATCH(UsagePerHour!$B15,Sales!$C$5:$C$18,0),MATCH(UsagePerHour!IJ$4,Sales!$D$3:$ABF$3,0))/IJ$2*INDEX(Usage!$D$5:$ABF$11,MATCH(UsagePerHour!$B$4,Usage!$C$5:$C$11,0),MATCH(UsagePerHour!IJ$4,Usage!$D$3:$ABF$3,0)),"")</f>
        <v>184.71069671069671</v>
      </c>
      <c r="IK15" s="6">
        <f>IFERROR(INDEX(Sales!$D$5:$ABF$18,MATCH(UsagePerHour!$B15,Sales!$C$5:$C$18,0),MATCH(UsagePerHour!IK$4,Sales!$D$3:$ABF$3,0))/IK$2*INDEX(Usage!$D$5:$ABF$11,MATCH(UsagePerHour!$B$4,Usage!$C$5:$C$11,0),MATCH(UsagePerHour!IK$4,Usage!$D$3:$ABF$3,0)),"")</f>
        <v>51.469906299753788</v>
      </c>
      <c r="IL15" s="6">
        <f>IFERROR(INDEX(Sales!$D$5:$ABF$18,MATCH(UsagePerHour!$B15,Sales!$C$5:$C$18,0),MATCH(UsagePerHour!IL$4,Sales!$D$3:$ABF$3,0))/IL$2*INDEX(Usage!$D$5:$ABF$11,MATCH(UsagePerHour!$B$4,Usage!$C$5:$C$11,0),MATCH(UsagePerHour!IL$4,Usage!$D$3:$ABF$3,0)),"")</f>
        <v>33.998157939906974</v>
      </c>
      <c r="IM15" s="6">
        <f>IFERROR(INDEX(Sales!$D$5:$ABF$18,MATCH(UsagePerHour!$B15,Sales!$C$5:$C$18,0),MATCH(UsagePerHour!IM$4,Sales!$D$3:$ABF$3,0))/IM$2*INDEX(Usage!$D$5:$ABF$11,MATCH(UsagePerHour!$B$4,Usage!$C$5:$C$11,0),MATCH(UsagePerHour!IM$4,Usage!$D$3:$ABF$3,0)),"")</f>
        <v>329.72603303069684</v>
      </c>
      <c r="IN15" s="6">
        <f>IFERROR(INDEX(Sales!$D$5:$ABF$18,MATCH(UsagePerHour!$B15,Sales!$C$5:$C$18,0),MATCH(UsagePerHour!IN$4,Sales!$D$3:$ABF$3,0))/IN$2*INDEX(Usage!$D$5:$ABF$11,MATCH(UsagePerHour!$B$4,Usage!$C$5:$C$11,0),MATCH(UsagePerHour!IN$4,Usage!$D$3:$ABF$3,0)),"")</f>
        <v>86.455363840960231</v>
      </c>
      <c r="IO15" s="6">
        <f>IFERROR(INDEX(Sales!$D$5:$ABF$18,MATCH(UsagePerHour!$B15,Sales!$C$5:$C$18,0),MATCH(UsagePerHour!IO$4,Sales!$D$3:$ABF$3,0))/IO$2*INDEX(Usage!$D$5:$ABF$11,MATCH(UsagePerHour!$B$4,Usage!$C$5:$C$11,0),MATCH(UsagePerHour!IO$4,Usage!$D$3:$ABF$3,0)),"")</f>
        <v>80.689883735029028</v>
      </c>
      <c r="IP15" s="6">
        <f>IFERROR(INDEX(Sales!$D$5:$ABF$18,MATCH(UsagePerHour!$B15,Sales!$C$5:$C$18,0),MATCH(UsagePerHour!IP$4,Sales!$D$3:$ABF$3,0))/IP$2*INDEX(Usage!$D$5:$ABF$11,MATCH(UsagePerHour!$B$4,Usage!$C$5:$C$11,0),MATCH(UsagePerHour!IP$4,Usage!$D$3:$ABF$3,0)),"")</f>
        <v>73.29292440808004</v>
      </c>
      <c r="IQ15" s="6">
        <f>IFERROR(INDEX(Sales!$D$5:$ABF$18,MATCH(UsagePerHour!$B15,Sales!$C$5:$C$18,0),MATCH(UsagePerHour!IQ$4,Sales!$D$3:$ABF$3,0))/IQ$2*INDEX(Usage!$D$5:$ABF$11,MATCH(UsagePerHour!$B$4,Usage!$C$5:$C$11,0),MATCH(UsagePerHour!IQ$4,Usage!$D$3:$ABF$3,0)),"")</f>
        <v>119.04654389802207</v>
      </c>
      <c r="IR15" s="6">
        <f>IFERROR(INDEX(Sales!$D$5:$ABF$18,MATCH(UsagePerHour!$B15,Sales!$C$5:$C$18,0),MATCH(UsagePerHour!IR$4,Sales!$D$3:$ABF$3,0))/IR$2*INDEX(Usage!$D$5:$ABF$11,MATCH(UsagePerHour!$B$4,Usage!$C$5:$C$11,0),MATCH(UsagePerHour!IR$4,Usage!$D$3:$ABF$3,0)),"")</f>
        <v>60.905027402221869</v>
      </c>
      <c r="IS15" s="6">
        <f>IFERROR(INDEX(Sales!$D$5:$ABF$18,MATCH(UsagePerHour!$B15,Sales!$C$5:$C$18,0),MATCH(UsagePerHour!IS$4,Sales!$D$3:$ABF$3,0))/IS$2*INDEX(Usage!$D$5:$ABF$11,MATCH(UsagePerHour!$B$4,Usage!$C$5:$C$11,0),MATCH(UsagePerHour!IS$4,Usage!$D$3:$ABF$3,0)),"")</f>
        <v>81.017782420806867</v>
      </c>
      <c r="IT15" s="6">
        <f>IFERROR(INDEX(Sales!$D$5:$ABF$18,MATCH(UsagePerHour!$B15,Sales!$C$5:$C$18,0),MATCH(UsagePerHour!IT$4,Sales!$D$3:$ABF$3,0))/IT$2*INDEX(Usage!$D$5:$ABF$11,MATCH(UsagePerHour!$B$4,Usage!$C$5:$C$11,0),MATCH(UsagePerHour!IT$4,Usage!$D$3:$ABF$3,0)),"")</f>
        <v>504.65563181267663</v>
      </c>
      <c r="IU15" s="6">
        <f>IFERROR(INDEX(Sales!$D$5:$ABF$18,MATCH(UsagePerHour!$B15,Sales!$C$5:$C$18,0),MATCH(UsagePerHour!IU$4,Sales!$D$3:$ABF$3,0))/IU$2*INDEX(Usage!$D$5:$ABF$11,MATCH(UsagePerHour!$B$4,Usage!$C$5:$C$11,0),MATCH(UsagePerHour!IU$4,Usage!$D$3:$ABF$3,0)),"")</f>
        <v>24.803518334985135</v>
      </c>
      <c r="IV15" s="6">
        <f>IFERROR(INDEX(Sales!$D$5:$ABF$18,MATCH(UsagePerHour!$B15,Sales!$C$5:$C$18,0),MATCH(UsagePerHour!IV$4,Sales!$D$3:$ABF$3,0))/IV$2*INDEX(Usage!$D$5:$ABF$11,MATCH(UsagePerHour!$B$4,Usage!$C$5:$C$11,0),MATCH(UsagePerHour!IV$4,Usage!$D$3:$ABF$3,0)),"")</f>
        <v>45.049512777304329</v>
      </c>
      <c r="IW15" s="6">
        <f>IFERROR(INDEX(Sales!$D$5:$ABF$18,MATCH(UsagePerHour!$B15,Sales!$C$5:$C$18,0),MATCH(UsagePerHour!IW$4,Sales!$D$3:$ABF$3,0))/IW$2*INDEX(Usage!$D$5:$ABF$11,MATCH(UsagePerHour!$B$4,Usage!$C$5:$C$11,0),MATCH(UsagePerHour!IW$4,Usage!$D$3:$ABF$3,0)),"")</f>
        <v>29.082371667329884</v>
      </c>
      <c r="IX15" s="6">
        <f>IFERROR(INDEX(Sales!$D$5:$ABF$18,MATCH(UsagePerHour!$B15,Sales!$C$5:$C$18,0),MATCH(UsagePerHour!IX$4,Sales!$D$3:$ABF$3,0))/IX$2*INDEX(Usage!$D$5:$ABF$11,MATCH(UsagePerHour!$B$4,Usage!$C$5:$C$11,0),MATCH(UsagePerHour!IX$4,Usage!$D$3:$ABF$3,0)),"")</f>
        <v>128.5502989702137</v>
      </c>
      <c r="IY15" s="6">
        <f>IFERROR(INDEX(Sales!$D$5:$ABF$18,MATCH(UsagePerHour!$B15,Sales!$C$5:$C$18,0),MATCH(UsagePerHour!IY$4,Sales!$D$3:$ABF$3,0))/IY$2*INDEX(Usage!$D$5:$ABF$11,MATCH(UsagePerHour!$B$4,Usage!$C$5:$C$11,0),MATCH(UsagePerHour!IY$4,Usage!$D$3:$ABF$3,0)),"")</f>
        <v>93.586104107490513</v>
      </c>
      <c r="IZ15" s="6">
        <f>IFERROR(INDEX(Sales!$D$5:$ABF$18,MATCH(UsagePerHour!$B15,Sales!$C$5:$C$18,0),MATCH(UsagePerHour!IZ$4,Sales!$D$3:$ABF$3,0))/IZ$2*INDEX(Usage!$D$5:$ABF$11,MATCH(UsagePerHour!$B$4,Usage!$C$5:$C$11,0),MATCH(UsagePerHour!IZ$4,Usage!$D$3:$ABF$3,0)),"")</f>
        <v>115.80097626765367</v>
      </c>
      <c r="JA15" s="6">
        <f>IFERROR(INDEX(Sales!$D$5:$ABF$18,MATCH(UsagePerHour!$B15,Sales!$C$5:$C$18,0),MATCH(UsagePerHour!JA$4,Sales!$D$3:$ABF$3,0))/JA$2*INDEX(Usage!$D$5:$ABF$11,MATCH(UsagePerHour!$B$4,Usage!$C$5:$C$11,0),MATCH(UsagePerHour!JA$4,Usage!$D$3:$ABF$3,0)),"")</f>
        <v>407.3004484304933</v>
      </c>
      <c r="JB15" s="6">
        <f>IFERROR(INDEX(Sales!$D$5:$ABF$18,MATCH(UsagePerHour!$B15,Sales!$C$5:$C$18,0),MATCH(UsagePerHour!JB$4,Sales!$D$3:$ABF$3,0))/JB$2*INDEX(Usage!$D$5:$ABF$11,MATCH(UsagePerHour!$B$4,Usage!$C$5:$C$11,0),MATCH(UsagePerHour!JB$4,Usage!$D$3:$ABF$3,0)),"")</f>
        <v>57.833612652216402</v>
      </c>
      <c r="JC15" s="6">
        <f>IFERROR(INDEX(Sales!$D$5:$ABF$18,MATCH(UsagePerHour!$B15,Sales!$C$5:$C$18,0),MATCH(UsagePerHour!JC$4,Sales!$D$3:$ABF$3,0))/JC$2*INDEX(Usage!$D$5:$ABF$11,MATCH(UsagePerHour!$B$4,Usage!$C$5:$C$11,0),MATCH(UsagePerHour!JC$4,Usage!$D$3:$ABF$3,0)),"")</f>
        <v>54.787501993474052</v>
      </c>
      <c r="JD15" s="6">
        <f>IFERROR(INDEX(Sales!$D$5:$ABF$18,MATCH(UsagePerHour!$B15,Sales!$C$5:$C$18,0),MATCH(UsagePerHour!JD$4,Sales!$D$3:$ABF$3,0))/JD$2*INDEX(Usage!$D$5:$ABF$11,MATCH(UsagePerHour!$B$4,Usage!$C$5:$C$11,0),MATCH(UsagePerHour!JD$4,Usage!$D$3:$ABF$3,0)),"")</f>
        <v>37.174666142724377</v>
      </c>
      <c r="JE15" s="6">
        <f>IFERROR(INDEX(Sales!$D$5:$ABF$18,MATCH(UsagePerHour!$B15,Sales!$C$5:$C$18,0),MATCH(UsagePerHour!JE$4,Sales!$D$3:$ABF$3,0))/JE$2*INDEX(Usage!$D$5:$ABF$11,MATCH(UsagePerHour!$B$4,Usage!$C$5:$C$11,0),MATCH(UsagePerHour!JE$4,Usage!$D$3:$ABF$3,0)),"")</f>
        <v>107.82008402524274</v>
      </c>
      <c r="JF15" s="6">
        <f>IFERROR(INDEX(Sales!$D$5:$ABF$18,MATCH(UsagePerHour!$B15,Sales!$C$5:$C$18,0),MATCH(UsagePerHour!JF$4,Sales!$D$3:$ABF$3,0))/JF$2*INDEX(Usage!$D$5:$ABF$11,MATCH(UsagePerHour!$B$4,Usage!$C$5:$C$11,0),MATCH(UsagePerHour!JF$4,Usage!$D$3:$ABF$3,0)),"")</f>
        <v>63.570457765615451</v>
      </c>
      <c r="JG15" s="6">
        <f>IFERROR(INDEX(Sales!$D$5:$ABF$18,MATCH(UsagePerHour!$B15,Sales!$C$5:$C$18,0),MATCH(UsagePerHour!JG$4,Sales!$D$3:$ABF$3,0))/JG$2*INDEX(Usage!$D$5:$ABF$11,MATCH(UsagePerHour!$B$4,Usage!$C$5:$C$11,0),MATCH(UsagePerHour!JG$4,Usage!$D$3:$ABF$3,0)),"")</f>
        <v>36.666410255250028</v>
      </c>
      <c r="JH15" s="6">
        <f>IFERROR(INDEX(Sales!$D$5:$ABF$18,MATCH(UsagePerHour!$B15,Sales!$C$5:$C$18,0),MATCH(UsagePerHour!JH$4,Sales!$D$3:$ABF$3,0))/JH$2*INDEX(Usage!$D$5:$ABF$11,MATCH(UsagePerHour!$B$4,Usage!$C$5:$C$11,0),MATCH(UsagePerHour!JH$4,Usage!$D$3:$ABF$3,0)),"")</f>
        <v>480.25053638663252</v>
      </c>
      <c r="JI15" s="6">
        <f>IFERROR(INDEX(Sales!$D$5:$ABF$18,MATCH(UsagePerHour!$B15,Sales!$C$5:$C$18,0),MATCH(UsagePerHour!JI$4,Sales!$D$3:$ABF$3,0))/JI$2*INDEX(Usage!$D$5:$ABF$11,MATCH(UsagePerHour!$B$4,Usage!$C$5:$C$11,0),MATCH(UsagePerHour!JI$4,Usage!$D$3:$ABF$3,0)),"")</f>
        <v>31.588259053604798</v>
      </c>
      <c r="JJ15" s="6">
        <f>IFERROR(INDEX(Sales!$D$5:$ABF$18,MATCH(UsagePerHour!$B15,Sales!$C$5:$C$18,0),MATCH(UsagePerHour!JJ$4,Sales!$D$3:$ABF$3,0))/JJ$2*INDEX(Usage!$D$5:$ABF$11,MATCH(UsagePerHour!$B$4,Usage!$C$5:$C$11,0),MATCH(UsagePerHour!JJ$4,Usage!$D$3:$ABF$3,0)),"")</f>
        <v>68.147654892877824</v>
      </c>
      <c r="JK15" s="6">
        <f>IFERROR(INDEX(Sales!$D$5:$ABF$18,MATCH(UsagePerHour!$B15,Sales!$C$5:$C$18,0),MATCH(UsagePerHour!JK$4,Sales!$D$3:$ABF$3,0))/JK$2*INDEX(Usage!$D$5:$ABF$11,MATCH(UsagePerHour!$B$4,Usage!$C$5:$C$11,0),MATCH(UsagePerHour!JK$4,Usage!$D$3:$ABF$3,0)),"")</f>
        <v>52.028248290768275</v>
      </c>
      <c r="JL15" s="6">
        <f>IFERROR(INDEX(Sales!$D$5:$ABF$18,MATCH(UsagePerHour!$B15,Sales!$C$5:$C$18,0),MATCH(UsagePerHour!JL$4,Sales!$D$3:$ABF$3,0))/JL$2*INDEX(Usage!$D$5:$ABF$11,MATCH(UsagePerHour!$B$4,Usage!$C$5:$C$11,0),MATCH(UsagePerHour!JL$4,Usage!$D$3:$ABF$3,0)),"")</f>
        <v>178.65616041133362</v>
      </c>
      <c r="JM15" s="6">
        <f>IFERROR(INDEX(Sales!$D$5:$ABF$18,MATCH(UsagePerHour!$B15,Sales!$C$5:$C$18,0),MATCH(UsagePerHour!JM$4,Sales!$D$3:$ABF$3,0))/JM$2*INDEX(Usage!$D$5:$ABF$11,MATCH(UsagePerHour!$B$4,Usage!$C$5:$C$11,0),MATCH(UsagePerHour!JM$4,Usage!$D$3:$ABF$3,0)),"")</f>
        <v>76.304724309104287</v>
      </c>
      <c r="JN15" s="6">
        <f>IFERROR(INDEX(Sales!$D$5:$ABF$18,MATCH(UsagePerHour!$B15,Sales!$C$5:$C$18,0),MATCH(UsagePerHour!JN$4,Sales!$D$3:$ABF$3,0))/JN$2*INDEX(Usage!$D$5:$ABF$11,MATCH(UsagePerHour!$B$4,Usage!$C$5:$C$11,0),MATCH(UsagePerHour!JN$4,Usage!$D$3:$ABF$3,0)),"")</f>
        <v>38.107405525900766</v>
      </c>
      <c r="JO15" s="6">
        <f>IFERROR(INDEX(Sales!$D$5:$ABF$18,MATCH(UsagePerHour!$B15,Sales!$C$5:$C$18,0),MATCH(UsagePerHour!JO$4,Sales!$D$3:$ABF$3,0))/JO$2*INDEX(Usage!$D$5:$ABF$11,MATCH(UsagePerHour!$B$4,Usage!$C$5:$C$11,0),MATCH(UsagePerHour!JO$4,Usage!$D$3:$ABF$3,0)),"")</f>
        <v>294.73419796815466</v>
      </c>
      <c r="JP15" s="6">
        <f>IFERROR(INDEX(Sales!$D$5:$ABF$18,MATCH(UsagePerHour!$B15,Sales!$C$5:$C$18,0),MATCH(UsagePerHour!JP$4,Sales!$D$3:$ABF$3,0))/JP$2*INDEX(Usage!$D$5:$ABF$11,MATCH(UsagePerHour!$B$4,Usage!$C$5:$C$11,0),MATCH(UsagePerHour!JP$4,Usage!$D$3:$ABF$3,0)),"")</f>
        <v>55.272967152952596</v>
      </c>
      <c r="JQ15" s="6">
        <f>IFERROR(INDEX(Sales!$D$5:$ABF$18,MATCH(UsagePerHour!$B15,Sales!$C$5:$C$18,0),MATCH(UsagePerHour!JQ$4,Sales!$D$3:$ABF$3,0))/JQ$2*INDEX(Usage!$D$5:$ABF$11,MATCH(UsagePerHour!$B$4,Usage!$C$5:$C$11,0),MATCH(UsagePerHour!JQ$4,Usage!$D$3:$ABF$3,0)),"")</f>
        <v>33.428552483257079</v>
      </c>
      <c r="JR15" s="6">
        <f>IFERROR(INDEX(Sales!$D$5:$ABF$18,MATCH(UsagePerHour!$B15,Sales!$C$5:$C$18,0),MATCH(UsagePerHour!JR$4,Sales!$D$3:$ABF$3,0))/JR$2*INDEX(Usage!$D$5:$ABF$11,MATCH(UsagePerHour!$B$4,Usage!$C$5:$C$11,0),MATCH(UsagePerHour!JR$4,Usage!$D$3:$ABF$3,0)),"")</f>
        <v>9.8770841843365886</v>
      </c>
      <c r="JS15" s="6">
        <f>IFERROR(INDEX(Sales!$D$5:$ABF$18,MATCH(UsagePerHour!$B15,Sales!$C$5:$C$18,0),MATCH(UsagePerHour!JS$4,Sales!$D$3:$ABF$3,0))/JS$2*INDEX(Usage!$D$5:$ABF$11,MATCH(UsagePerHour!$B$4,Usage!$C$5:$C$11,0),MATCH(UsagePerHour!JS$4,Usage!$D$3:$ABF$3,0)),"")</f>
        <v>86.624878026714569</v>
      </c>
      <c r="JT15" s="6">
        <f>IFERROR(INDEX(Sales!$D$5:$ABF$18,MATCH(UsagePerHour!$B15,Sales!$C$5:$C$18,0),MATCH(UsagePerHour!JT$4,Sales!$D$3:$ABF$3,0))/JT$2*INDEX(Usage!$D$5:$ABF$11,MATCH(UsagePerHour!$B$4,Usage!$C$5:$C$11,0),MATCH(UsagePerHour!JT$4,Usage!$D$3:$ABF$3,0)),"")</f>
        <v>70.547386119633956</v>
      </c>
      <c r="JU15" s="6">
        <f>IFERROR(INDEX(Sales!$D$5:$ABF$18,MATCH(UsagePerHour!$B15,Sales!$C$5:$C$18,0),MATCH(UsagePerHour!JU$4,Sales!$D$3:$ABF$3,0))/JU$2*INDEX(Usage!$D$5:$ABF$11,MATCH(UsagePerHour!$B$4,Usage!$C$5:$C$11,0),MATCH(UsagePerHour!JU$4,Usage!$D$3:$ABF$3,0)),"")</f>
        <v>42.290540040002959</v>
      </c>
      <c r="JV15" s="6">
        <f>IFERROR(INDEX(Sales!$D$5:$ABF$18,MATCH(UsagePerHour!$B15,Sales!$C$5:$C$18,0),MATCH(UsagePerHour!JV$4,Sales!$D$3:$ABF$3,0))/JV$2*INDEX(Usage!$D$5:$ABF$11,MATCH(UsagePerHour!$B$4,Usage!$C$5:$C$11,0),MATCH(UsagePerHour!JV$4,Usage!$D$3:$ABF$3,0)),"")</f>
        <v>434.35599127219831</v>
      </c>
      <c r="JW15" s="6">
        <f>IFERROR(INDEX(Sales!$D$5:$ABF$18,MATCH(UsagePerHour!$B15,Sales!$C$5:$C$18,0),MATCH(UsagePerHour!JW$4,Sales!$D$3:$ABF$3,0))/JW$2*INDEX(Usage!$D$5:$ABF$11,MATCH(UsagePerHour!$B$4,Usage!$C$5:$C$11,0),MATCH(UsagePerHour!JW$4,Usage!$D$3:$ABF$3,0)),"")</f>
        <v>42.869476093366266</v>
      </c>
      <c r="JX15" s="6">
        <f>IFERROR(INDEX(Sales!$D$5:$ABF$18,MATCH(UsagePerHour!$B15,Sales!$C$5:$C$18,0),MATCH(UsagePerHour!JX$4,Sales!$D$3:$ABF$3,0))/JX$2*INDEX(Usage!$D$5:$ABF$11,MATCH(UsagePerHour!$B$4,Usage!$C$5:$C$11,0),MATCH(UsagePerHour!JX$4,Usage!$D$3:$ABF$3,0)),"")</f>
        <v>159.79126125141212</v>
      </c>
      <c r="JY15" s="6">
        <f>IFERROR(INDEX(Sales!$D$5:$ABF$18,MATCH(UsagePerHour!$B15,Sales!$C$5:$C$18,0),MATCH(UsagePerHour!JY$4,Sales!$D$3:$ABF$3,0))/JY$2*INDEX(Usage!$D$5:$ABF$11,MATCH(UsagePerHour!$B$4,Usage!$C$5:$C$11,0),MATCH(UsagePerHour!JY$4,Usage!$D$3:$ABF$3,0)),"")</f>
        <v>42.462368922559875</v>
      </c>
      <c r="JZ15" s="6">
        <f>IFERROR(INDEX(Sales!$D$5:$ABF$18,MATCH(UsagePerHour!$B15,Sales!$C$5:$C$18,0),MATCH(UsagePerHour!JZ$4,Sales!$D$3:$ABF$3,0))/JZ$2*INDEX(Usage!$D$5:$ABF$11,MATCH(UsagePerHour!$B$4,Usage!$C$5:$C$11,0),MATCH(UsagePerHour!JZ$4,Usage!$D$3:$ABF$3,0)),"")</f>
        <v>172.96021622054096</v>
      </c>
      <c r="KA15" s="6">
        <f>IFERROR(INDEX(Sales!$D$5:$ABF$18,MATCH(UsagePerHour!$B15,Sales!$C$5:$C$18,0),MATCH(UsagePerHour!KA$4,Sales!$D$3:$ABF$3,0))/KA$2*INDEX(Usage!$D$5:$ABF$11,MATCH(UsagePerHour!$B$4,Usage!$C$5:$C$11,0),MATCH(UsagePerHour!KA$4,Usage!$D$3:$ABF$3,0)),"")</f>
        <v>35.720973056292642</v>
      </c>
      <c r="KB15" s="6">
        <f>IFERROR(INDEX(Sales!$D$5:$ABF$18,MATCH(UsagePerHour!$B15,Sales!$C$5:$C$18,0),MATCH(UsagePerHour!KB$4,Sales!$D$3:$ABF$3,0))/KB$2*INDEX(Usage!$D$5:$ABF$11,MATCH(UsagePerHour!$B$4,Usage!$C$5:$C$11,0),MATCH(UsagePerHour!KB$4,Usage!$D$3:$ABF$3,0)),"")</f>
        <v>57.408314936603524</v>
      </c>
      <c r="KC15" s="6">
        <f>IFERROR(INDEX(Sales!$D$5:$ABF$18,MATCH(UsagePerHour!$B15,Sales!$C$5:$C$18,0),MATCH(UsagePerHour!KC$4,Sales!$D$3:$ABF$3,0))/KC$2*INDEX(Usage!$D$5:$ABF$11,MATCH(UsagePerHour!$B$4,Usage!$C$5:$C$11,0),MATCH(UsagePerHour!KC$4,Usage!$D$3:$ABF$3,0)),"")</f>
        <v>416.22019295903402</v>
      </c>
      <c r="KD15" s="6">
        <f>IFERROR(INDEX(Sales!$D$5:$ABF$18,MATCH(UsagePerHour!$B15,Sales!$C$5:$C$18,0),MATCH(UsagePerHour!KD$4,Sales!$D$3:$ABF$3,0))/KD$2*INDEX(Usage!$D$5:$ABF$11,MATCH(UsagePerHour!$B$4,Usage!$C$5:$C$11,0),MATCH(UsagePerHour!KD$4,Usage!$D$3:$ABF$3,0)),"")</f>
        <v>37.824491792586151</v>
      </c>
      <c r="KE15" s="6">
        <f>IFERROR(INDEX(Sales!$D$5:$ABF$18,MATCH(UsagePerHour!$B15,Sales!$C$5:$C$18,0),MATCH(UsagePerHour!KE$4,Sales!$D$3:$ABF$3,0))/KE$2*INDEX(Usage!$D$5:$ABF$11,MATCH(UsagePerHour!$B$4,Usage!$C$5:$C$11,0),MATCH(UsagePerHour!KE$4,Usage!$D$3:$ABF$3,0)),"")</f>
        <v>43.296536404025751</v>
      </c>
      <c r="KF15" s="6">
        <f>IFERROR(INDEX(Sales!$D$5:$ABF$18,MATCH(UsagePerHour!$B15,Sales!$C$5:$C$18,0),MATCH(UsagePerHour!KF$4,Sales!$D$3:$ABF$3,0))/KF$2*INDEX(Usage!$D$5:$ABF$11,MATCH(UsagePerHour!$B$4,Usage!$C$5:$C$11,0),MATCH(UsagePerHour!KF$4,Usage!$D$3:$ABF$3,0)),"")</f>
        <v>28.291538714630402</v>
      </c>
      <c r="KG15" s="6">
        <f>IFERROR(INDEX(Sales!$D$5:$ABF$18,MATCH(UsagePerHour!$B15,Sales!$C$5:$C$18,0),MATCH(UsagePerHour!KG$4,Sales!$D$3:$ABF$3,0))/KG$2*INDEX(Usage!$D$5:$ABF$11,MATCH(UsagePerHour!$B$4,Usage!$C$5:$C$11,0),MATCH(UsagePerHour!KG$4,Usage!$D$3:$ABF$3,0)),"")</f>
        <v>102.47452579631577</v>
      </c>
      <c r="KH15" s="6">
        <f>IFERROR(INDEX(Sales!$D$5:$ABF$18,MATCH(UsagePerHour!$B15,Sales!$C$5:$C$18,0),MATCH(UsagePerHour!KH$4,Sales!$D$3:$ABF$3,0))/KH$2*INDEX(Usage!$D$5:$ABF$11,MATCH(UsagePerHour!$B$4,Usage!$C$5:$C$11,0),MATCH(UsagePerHour!KH$4,Usage!$D$3:$ABF$3,0)),"")</f>
        <v>32.758203544443461</v>
      </c>
      <c r="KI15" s="6">
        <f>IFERROR(INDEX(Sales!$D$5:$ABF$18,MATCH(UsagePerHour!$B15,Sales!$C$5:$C$18,0),MATCH(UsagePerHour!KI$4,Sales!$D$3:$ABF$3,0))/KI$2*INDEX(Usage!$D$5:$ABF$11,MATCH(UsagePerHour!$B$4,Usage!$C$5:$C$11,0),MATCH(UsagePerHour!KI$4,Usage!$D$3:$ABF$3,0)),"")</f>
        <v>65.429340378106161</v>
      </c>
      <c r="KJ15" s="6">
        <f>IFERROR(INDEX(Sales!$D$5:$ABF$18,MATCH(UsagePerHour!$B15,Sales!$C$5:$C$18,0),MATCH(UsagePerHour!KJ$4,Sales!$D$3:$ABF$3,0))/KJ$2*INDEX(Usage!$D$5:$ABF$11,MATCH(UsagePerHour!$B$4,Usage!$C$5:$C$11,0),MATCH(UsagePerHour!KJ$4,Usage!$D$3:$ABF$3,0)),"")</f>
        <v>340.77863060067108</v>
      </c>
      <c r="KK15" s="6">
        <f>IFERROR(INDEX(Sales!$D$5:$ABF$18,MATCH(UsagePerHour!$B15,Sales!$C$5:$C$18,0),MATCH(UsagePerHour!KK$4,Sales!$D$3:$ABF$3,0))/KK$2*INDEX(Usage!$D$5:$ABF$11,MATCH(UsagePerHour!$B$4,Usage!$C$5:$C$11,0),MATCH(UsagePerHour!KK$4,Usage!$D$3:$ABF$3,0)),"")</f>
        <v>54.402284650804596</v>
      </c>
      <c r="KL15" s="6">
        <f>IFERROR(INDEX(Sales!$D$5:$ABF$18,MATCH(UsagePerHour!$B15,Sales!$C$5:$C$18,0),MATCH(UsagePerHour!KL$4,Sales!$D$3:$ABF$3,0))/KL$2*INDEX(Usage!$D$5:$ABF$11,MATCH(UsagePerHour!$B$4,Usage!$C$5:$C$11,0),MATCH(UsagePerHour!KL$4,Usage!$D$3:$ABF$3,0)),"")</f>
        <v>55.002335820155999</v>
      </c>
      <c r="KM15" s="6">
        <f>IFERROR(INDEX(Sales!$D$5:$ABF$18,MATCH(UsagePerHour!$B15,Sales!$C$5:$C$18,0),MATCH(UsagePerHour!KM$4,Sales!$D$3:$ABF$3,0))/KM$2*INDEX(Usage!$D$5:$ABF$11,MATCH(UsagePerHour!$B$4,Usage!$C$5:$C$11,0),MATCH(UsagePerHour!KM$4,Usage!$D$3:$ABF$3,0)),"")</f>
        <v>53.394158805305118</v>
      </c>
      <c r="KN15" s="6">
        <f>IFERROR(INDEX(Sales!$D$5:$ABF$18,MATCH(UsagePerHour!$B15,Sales!$C$5:$C$18,0),MATCH(UsagePerHour!KN$4,Sales!$D$3:$ABF$3,0))/KN$2*INDEX(Usage!$D$5:$ABF$11,MATCH(UsagePerHour!$B$4,Usage!$C$5:$C$11,0),MATCH(UsagePerHour!KN$4,Usage!$D$3:$ABF$3,0)),"")</f>
        <v>92.587844232981752</v>
      </c>
      <c r="KO15" s="6">
        <f>IFERROR(INDEX(Sales!$D$5:$ABF$18,MATCH(UsagePerHour!$B15,Sales!$C$5:$C$18,0),MATCH(UsagePerHour!KO$4,Sales!$D$3:$ABF$3,0))/KO$2*INDEX(Usage!$D$5:$ABF$11,MATCH(UsagePerHour!$B$4,Usage!$C$5:$C$11,0),MATCH(UsagePerHour!KO$4,Usage!$D$3:$ABF$3,0)),"")</f>
        <v>16.04913410339724</v>
      </c>
      <c r="KP15" s="6">
        <f>IFERROR(INDEX(Sales!$D$5:$ABF$18,MATCH(UsagePerHour!$B15,Sales!$C$5:$C$18,0),MATCH(UsagePerHour!KP$4,Sales!$D$3:$ABF$3,0))/KP$2*INDEX(Usage!$D$5:$ABF$11,MATCH(UsagePerHour!$B$4,Usage!$C$5:$C$11,0),MATCH(UsagePerHour!KP$4,Usage!$D$3:$ABF$3,0)),"")</f>
        <v>34.104095988181847</v>
      </c>
      <c r="KQ15" s="6">
        <f>IFERROR(INDEX(Sales!$D$5:$ABF$18,MATCH(UsagePerHour!$B15,Sales!$C$5:$C$18,0),MATCH(UsagePerHour!KQ$4,Sales!$D$3:$ABF$3,0))/KQ$2*INDEX(Usage!$D$5:$ABF$11,MATCH(UsagePerHour!$B$4,Usage!$C$5:$C$11,0),MATCH(UsagePerHour!KQ$4,Usage!$D$3:$ABF$3,0)),"")</f>
        <v>333.34638178115165</v>
      </c>
      <c r="KR15" s="6">
        <f>IFERROR(INDEX(Sales!$D$5:$ABF$18,MATCH(UsagePerHour!$B15,Sales!$C$5:$C$18,0),MATCH(UsagePerHour!KR$4,Sales!$D$3:$ABF$3,0))/KR$2*INDEX(Usage!$D$5:$ABF$11,MATCH(UsagePerHour!$B$4,Usage!$C$5:$C$11,0),MATCH(UsagePerHour!KR$4,Usage!$D$3:$ABF$3,0)),"")</f>
        <v>10.992442171158103</v>
      </c>
      <c r="KS15" s="6">
        <f>IFERROR(INDEX(Sales!$D$5:$ABF$18,MATCH(UsagePerHour!$B15,Sales!$C$5:$C$18,0),MATCH(UsagePerHour!KS$4,Sales!$D$3:$ABF$3,0))/KS$2*INDEX(Usage!$D$5:$ABF$11,MATCH(UsagePerHour!$B$4,Usage!$C$5:$C$11,0),MATCH(UsagePerHour!KS$4,Usage!$D$3:$ABF$3,0)),"")</f>
        <v>38.794257355547678</v>
      </c>
      <c r="KT15" s="6">
        <f>IFERROR(INDEX(Sales!$D$5:$ABF$18,MATCH(UsagePerHour!$B15,Sales!$C$5:$C$18,0),MATCH(UsagePerHour!KT$4,Sales!$D$3:$ABF$3,0))/KT$2*INDEX(Usage!$D$5:$ABF$11,MATCH(UsagePerHour!$B$4,Usage!$C$5:$C$11,0),MATCH(UsagePerHour!KT$4,Usage!$D$3:$ABF$3,0)),"")</f>
        <v>1.6591412625851867</v>
      </c>
      <c r="KU15" s="6">
        <f>IFERROR(INDEX(Sales!$D$5:$ABF$18,MATCH(UsagePerHour!$B15,Sales!$C$5:$C$18,0),MATCH(UsagePerHour!KU$4,Sales!$D$3:$ABF$3,0))/KU$2*INDEX(Usage!$D$5:$ABF$11,MATCH(UsagePerHour!$B$4,Usage!$C$5:$C$11,0),MATCH(UsagePerHour!KU$4,Usage!$D$3:$ABF$3,0)),"")</f>
        <v>49.163706790710542</v>
      </c>
      <c r="KV15" s="6">
        <f>IFERROR(INDEX(Sales!$D$5:$ABF$18,MATCH(UsagePerHour!$B15,Sales!$C$5:$C$18,0),MATCH(UsagePerHour!KV$4,Sales!$D$3:$ABF$3,0))/KV$2*INDEX(Usage!$D$5:$ABF$11,MATCH(UsagePerHour!$B$4,Usage!$C$5:$C$11,0),MATCH(UsagePerHour!KV$4,Usage!$D$3:$ABF$3,0)),"")</f>
        <v>45.471388870296117</v>
      </c>
      <c r="KW15" s="6">
        <f>IFERROR(INDEX(Sales!$D$5:$ABF$18,MATCH(UsagePerHour!$B15,Sales!$C$5:$C$18,0),MATCH(UsagePerHour!KW$4,Sales!$D$3:$ABF$3,0))/KW$2*INDEX(Usage!$D$5:$ABF$11,MATCH(UsagePerHour!$B$4,Usage!$C$5:$C$11,0),MATCH(UsagePerHour!KW$4,Usage!$D$3:$ABF$3,0)),"")</f>
        <v>56.889338563909028</v>
      </c>
      <c r="KX15" s="6">
        <f>IFERROR(INDEX(Sales!$D$5:$ABF$18,MATCH(UsagePerHour!$B15,Sales!$C$5:$C$18,0),MATCH(UsagePerHour!KX$4,Sales!$D$3:$ABF$3,0))/KX$2*INDEX(Usage!$D$5:$ABF$11,MATCH(UsagePerHour!$B$4,Usage!$C$5:$C$11,0),MATCH(UsagePerHour!KX$4,Usage!$D$3:$ABF$3,0)),"")</f>
        <v>350.77851989166686</v>
      </c>
      <c r="KY15" s="6">
        <f>IFERROR(INDEX(Sales!$D$5:$ABF$18,MATCH(UsagePerHour!$B15,Sales!$C$5:$C$18,0),MATCH(UsagePerHour!KY$4,Sales!$D$3:$ABF$3,0))/KY$2*INDEX(Usage!$D$5:$ABF$11,MATCH(UsagePerHour!$B$4,Usage!$C$5:$C$11,0),MATCH(UsagePerHour!KY$4,Usage!$D$3:$ABF$3,0)),"")</f>
        <v>29.65351633611191</v>
      </c>
      <c r="KZ15" s="6">
        <f>IFERROR(INDEX(Sales!$D$5:$ABF$18,MATCH(UsagePerHour!$B15,Sales!$C$5:$C$18,0),MATCH(UsagePerHour!KZ$4,Sales!$D$3:$ABF$3,0))/KZ$2*INDEX(Usage!$D$5:$ABF$11,MATCH(UsagePerHour!$B$4,Usage!$C$5:$C$11,0),MATCH(UsagePerHour!KZ$4,Usage!$D$3:$ABF$3,0)),"")</f>
        <v>61.955529015034429</v>
      </c>
      <c r="LA15" s="6">
        <f>IFERROR(INDEX(Sales!$D$5:$ABF$18,MATCH(UsagePerHour!$B15,Sales!$C$5:$C$18,0),MATCH(UsagePerHour!LA$4,Sales!$D$3:$ABF$3,0))/LA$2*INDEX(Usage!$D$5:$ABF$11,MATCH(UsagePerHour!$B$4,Usage!$C$5:$C$11,0),MATCH(UsagePerHour!LA$4,Usage!$D$3:$ABF$3,0)),"")</f>
        <v>48.535932031762876</v>
      </c>
      <c r="LB15" s="6">
        <f>IFERROR(INDEX(Sales!$D$5:$ABF$18,MATCH(UsagePerHour!$B15,Sales!$C$5:$C$18,0),MATCH(UsagePerHour!LB$4,Sales!$D$3:$ABF$3,0))/LB$2*INDEX(Usage!$D$5:$ABF$11,MATCH(UsagePerHour!$B$4,Usage!$C$5:$C$11,0),MATCH(UsagePerHour!LB$4,Usage!$D$3:$ABF$3,0)),"")</f>
        <v>136.49775258847237</v>
      </c>
      <c r="LC15" s="6">
        <f>IFERROR(INDEX(Sales!$D$5:$ABF$18,MATCH(UsagePerHour!$B15,Sales!$C$5:$C$18,0),MATCH(UsagePerHour!LC$4,Sales!$D$3:$ABF$3,0))/LC$2*INDEX(Usage!$D$5:$ABF$11,MATCH(UsagePerHour!$B$4,Usage!$C$5:$C$11,0),MATCH(UsagePerHour!LC$4,Usage!$D$3:$ABF$3,0)),"")</f>
        <v>26.840487395013799</v>
      </c>
      <c r="LD15" s="6">
        <f>IFERROR(INDEX(Sales!$D$5:$ABF$18,MATCH(UsagePerHour!$B15,Sales!$C$5:$C$18,0),MATCH(UsagePerHour!LD$4,Sales!$D$3:$ABF$3,0))/LD$2*INDEX(Usage!$D$5:$ABF$11,MATCH(UsagePerHour!$B$4,Usage!$C$5:$C$11,0),MATCH(UsagePerHour!LD$4,Usage!$D$3:$ABF$3,0)),"")</f>
        <v>46.174572061488895</v>
      </c>
      <c r="LE15" s="6">
        <f>IFERROR(INDEX(Sales!$D$5:$ABF$18,MATCH(UsagePerHour!$B15,Sales!$C$5:$C$18,0),MATCH(UsagePerHour!LE$4,Sales!$D$3:$ABF$3,0))/LE$2*INDEX(Usage!$D$5:$ABF$11,MATCH(UsagePerHour!$B$4,Usage!$C$5:$C$11,0),MATCH(UsagePerHour!LE$4,Usage!$D$3:$ABF$3,0)),"")</f>
        <v>236.72764506955738</v>
      </c>
      <c r="LF15" s="6">
        <f>IFERROR(INDEX(Sales!$D$5:$ABF$18,MATCH(UsagePerHour!$B15,Sales!$C$5:$C$18,0),MATCH(UsagePerHour!LF$4,Sales!$D$3:$ABF$3,0))/LF$2*INDEX(Usage!$D$5:$ABF$11,MATCH(UsagePerHour!$B$4,Usage!$C$5:$C$11,0),MATCH(UsagePerHour!LF$4,Usage!$D$3:$ABF$3,0)),"")</f>
        <v>56.522428089741304</v>
      </c>
      <c r="LG15" s="6">
        <f>IFERROR(INDEX(Sales!$D$5:$ABF$18,MATCH(UsagePerHour!$B15,Sales!$C$5:$C$18,0),MATCH(UsagePerHour!LG$4,Sales!$D$3:$ABF$3,0))/LG$2*INDEX(Usage!$D$5:$ABF$11,MATCH(UsagePerHour!$B$4,Usage!$C$5:$C$11,0),MATCH(UsagePerHour!LG$4,Usage!$D$3:$ABF$3,0)),"")</f>
        <v>24.673610329551153</v>
      </c>
      <c r="LH15" s="6">
        <f>IFERROR(INDEX(Sales!$D$5:$ABF$18,MATCH(UsagePerHour!$B15,Sales!$C$5:$C$18,0),MATCH(UsagePerHour!LH$4,Sales!$D$3:$ABF$3,0))/LH$2*INDEX(Usage!$D$5:$ABF$11,MATCH(UsagePerHour!$B$4,Usage!$C$5:$C$11,0),MATCH(UsagePerHour!LH$4,Usage!$D$3:$ABF$3,0)),"")</f>
        <v>48.664509541752373</v>
      </c>
      <c r="LI15" s="6">
        <f>IFERROR(INDEX(Sales!$D$5:$ABF$18,MATCH(UsagePerHour!$B15,Sales!$C$5:$C$18,0),MATCH(UsagePerHour!LI$4,Sales!$D$3:$ABF$3,0))/LI$2*INDEX(Usage!$D$5:$ABF$11,MATCH(UsagePerHour!$B$4,Usage!$C$5:$C$11,0),MATCH(UsagePerHour!LI$4,Usage!$D$3:$ABF$3,0)),"")</f>
        <v>98.856698389217385</v>
      </c>
      <c r="LJ15" s="6">
        <f>IFERROR(INDEX(Sales!$D$5:$ABF$18,MATCH(UsagePerHour!$B15,Sales!$C$5:$C$18,0),MATCH(UsagePerHour!LJ$4,Sales!$D$3:$ABF$3,0))/LJ$2*INDEX(Usage!$D$5:$ABF$11,MATCH(UsagePerHour!$B$4,Usage!$C$5:$C$11,0),MATCH(UsagePerHour!LJ$4,Usage!$D$3:$ABF$3,0)),"")</f>
        <v>29.332330072263357</v>
      </c>
      <c r="LK15" s="6">
        <f>IFERROR(INDEX(Sales!$D$5:$ABF$18,MATCH(UsagePerHour!$B15,Sales!$C$5:$C$18,0),MATCH(UsagePerHour!LK$4,Sales!$D$3:$ABF$3,0))/LK$2*INDEX(Usage!$D$5:$ABF$11,MATCH(UsagePerHour!$B$4,Usage!$C$5:$C$11,0),MATCH(UsagePerHour!LK$4,Usage!$D$3:$ABF$3,0)),"")</f>
        <v>51.142079855485576</v>
      </c>
      <c r="LL15" s="6">
        <f>IFERROR(INDEX(Sales!$D$5:$ABF$18,MATCH(UsagePerHour!$B15,Sales!$C$5:$C$18,0),MATCH(UsagePerHour!LL$4,Sales!$D$3:$ABF$3,0))/LL$2*INDEX(Usage!$D$5:$ABF$11,MATCH(UsagePerHour!$B$4,Usage!$C$5:$C$11,0),MATCH(UsagePerHour!LL$4,Usage!$D$3:$ABF$3,0)),"")</f>
        <v>385.49668190876088</v>
      </c>
      <c r="LM15" s="6">
        <f>IFERROR(INDEX(Sales!$D$5:$ABF$18,MATCH(UsagePerHour!$B15,Sales!$C$5:$C$18,0),MATCH(UsagePerHour!LM$4,Sales!$D$3:$ABF$3,0))/LM$2*INDEX(Usage!$D$5:$ABF$11,MATCH(UsagePerHour!$B$4,Usage!$C$5:$C$11,0),MATCH(UsagePerHour!LM$4,Usage!$D$3:$ABF$3,0)),"")</f>
        <v>77.018234440385342</v>
      </c>
      <c r="LN15" s="6">
        <f>IFERROR(INDEX(Sales!$D$5:$ABF$18,MATCH(UsagePerHour!$B15,Sales!$C$5:$C$18,0),MATCH(UsagePerHour!LN$4,Sales!$D$3:$ABF$3,0))/LN$2*INDEX(Usage!$D$5:$ABF$11,MATCH(UsagePerHour!$B$4,Usage!$C$5:$C$11,0),MATCH(UsagePerHour!LN$4,Usage!$D$3:$ABF$3,0)),"")</f>
        <v>76.939084335935718</v>
      </c>
      <c r="LO15" s="6">
        <f>IFERROR(INDEX(Sales!$D$5:$ABF$18,MATCH(UsagePerHour!$B15,Sales!$C$5:$C$18,0),MATCH(UsagePerHour!LO$4,Sales!$D$3:$ABF$3,0))/LO$2*INDEX(Usage!$D$5:$ABF$11,MATCH(UsagePerHour!$B$4,Usage!$C$5:$C$11,0),MATCH(UsagePerHour!LO$4,Usage!$D$3:$ABF$3,0)),"")</f>
        <v>114.31914393622715</v>
      </c>
      <c r="LP15" s="6">
        <f>IFERROR(INDEX(Sales!$D$5:$ABF$18,MATCH(UsagePerHour!$B15,Sales!$C$5:$C$18,0),MATCH(UsagePerHour!LP$4,Sales!$D$3:$ABF$3,0))/LP$2*INDEX(Usage!$D$5:$ABF$11,MATCH(UsagePerHour!$B$4,Usage!$C$5:$C$11,0),MATCH(UsagePerHour!LP$4,Usage!$D$3:$ABF$3,0)),"")</f>
        <v>5.1760965536239381</v>
      </c>
      <c r="LQ15" s="6">
        <f>IFERROR(INDEX(Sales!$D$5:$ABF$18,MATCH(UsagePerHour!$B15,Sales!$C$5:$C$18,0),MATCH(UsagePerHour!LQ$4,Sales!$D$3:$ABF$3,0))/LQ$2*INDEX(Usage!$D$5:$ABF$11,MATCH(UsagePerHour!$B$4,Usage!$C$5:$C$11,0),MATCH(UsagePerHour!LQ$4,Usage!$D$3:$ABF$3,0)),"")</f>
        <v>17.618479772455267</v>
      </c>
      <c r="LR15" s="6">
        <f>IFERROR(INDEX(Sales!$D$5:$ABF$18,MATCH(UsagePerHour!$B15,Sales!$C$5:$C$18,0),MATCH(UsagePerHour!LR$4,Sales!$D$3:$ABF$3,0))/LR$2*INDEX(Usage!$D$5:$ABF$11,MATCH(UsagePerHour!$B$4,Usage!$C$5:$C$11,0),MATCH(UsagePerHour!LR$4,Usage!$D$3:$ABF$3,0)),"")</f>
        <v>45.785340314136121</v>
      </c>
      <c r="LS15" s="6">
        <f>IFERROR(INDEX(Sales!$D$5:$ABF$18,MATCH(UsagePerHour!$B15,Sales!$C$5:$C$18,0),MATCH(UsagePerHour!LS$4,Sales!$D$3:$ABF$3,0))/LS$2*INDEX(Usage!$D$5:$ABF$11,MATCH(UsagePerHour!$B$4,Usage!$C$5:$C$11,0),MATCH(UsagePerHour!LS$4,Usage!$D$3:$ABF$3,0)),"")</f>
        <v>406.16861704139757</v>
      </c>
      <c r="LT15" s="6">
        <f>IFERROR(INDEX(Sales!$D$5:$ABF$18,MATCH(UsagePerHour!$B15,Sales!$C$5:$C$18,0),MATCH(UsagePerHour!LT$4,Sales!$D$3:$ABF$3,0))/LT$2*INDEX(Usage!$D$5:$ABF$11,MATCH(UsagePerHour!$B$4,Usage!$C$5:$C$11,0),MATCH(UsagePerHour!LT$4,Usage!$D$3:$ABF$3,0)),"")</f>
        <v>36.454700473555988</v>
      </c>
      <c r="LU15" s="6">
        <f>IFERROR(INDEX(Sales!$D$5:$ABF$18,MATCH(UsagePerHour!$B15,Sales!$C$5:$C$18,0),MATCH(UsagePerHour!LU$4,Sales!$D$3:$ABF$3,0))/LU$2*INDEX(Usage!$D$5:$ABF$11,MATCH(UsagePerHour!$B$4,Usage!$C$5:$C$11,0),MATCH(UsagePerHour!LU$4,Usage!$D$3:$ABF$3,0)),"")</f>
        <v>100.02201085966254</v>
      </c>
      <c r="LV15" s="6">
        <f>IFERROR(INDEX(Sales!$D$5:$ABF$18,MATCH(UsagePerHour!$B15,Sales!$C$5:$C$18,0),MATCH(UsagePerHour!LV$4,Sales!$D$3:$ABF$3,0))/LV$2*INDEX(Usage!$D$5:$ABF$11,MATCH(UsagePerHour!$B$4,Usage!$C$5:$C$11,0),MATCH(UsagePerHour!LV$4,Usage!$D$3:$ABF$3,0)),"")</f>
        <v>30.773269461077845</v>
      </c>
      <c r="LW15" s="6">
        <f>IFERROR(INDEX(Sales!$D$5:$ABF$18,MATCH(UsagePerHour!$B15,Sales!$C$5:$C$18,0),MATCH(UsagePerHour!LW$4,Sales!$D$3:$ABF$3,0))/LW$2*INDEX(Usage!$D$5:$ABF$11,MATCH(UsagePerHour!$B$4,Usage!$C$5:$C$11,0),MATCH(UsagePerHour!LW$4,Usage!$D$3:$ABF$3,0)),"")</f>
        <v>44.344160318307537</v>
      </c>
      <c r="LX15" s="6">
        <f>IFERROR(INDEX(Sales!$D$5:$ABF$18,MATCH(UsagePerHour!$B15,Sales!$C$5:$C$18,0),MATCH(UsagePerHour!LX$4,Sales!$D$3:$ABF$3,0))/LX$2*INDEX(Usage!$D$5:$ABF$11,MATCH(UsagePerHour!$B$4,Usage!$C$5:$C$11,0),MATCH(UsagePerHour!LX$4,Usage!$D$3:$ABF$3,0)),"")</f>
        <v>52.177940619468338</v>
      </c>
      <c r="LY15" s="6">
        <f>IFERROR(INDEX(Sales!$D$5:$ABF$18,MATCH(UsagePerHour!$B15,Sales!$C$5:$C$18,0),MATCH(UsagePerHour!LY$4,Sales!$D$3:$ABF$3,0))/LY$2*INDEX(Usage!$D$5:$ABF$11,MATCH(UsagePerHour!$B$4,Usage!$C$5:$C$11,0),MATCH(UsagePerHour!LY$4,Usage!$D$3:$ABF$3,0)),"")</f>
        <v>25.215651797765858</v>
      </c>
      <c r="LZ15" s="6">
        <f>IFERROR(INDEX(Sales!$D$5:$ABF$18,MATCH(UsagePerHour!$B15,Sales!$C$5:$C$18,0),MATCH(UsagePerHour!LZ$4,Sales!$D$3:$ABF$3,0))/LZ$2*INDEX(Usage!$D$5:$ABF$11,MATCH(UsagePerHour!$B$4,Usage!$C$5:$C$11,0),MATCH(UsagePerHour!LZ$4,Usage!$D$3:$ABF$3,0)),"")</f>
        <v>428.04433037424957</v>
      </c>
      <c r="MA15" s="6">
        <f>IFERROR(INDEX(Sales!$D$5:$ABF$18,MATCH(UsagePerHour!$B15,Sales!$C$5:$C$18,0),MATCH(UsagePerHour!MA$4,Sales!$D$3:$ABF$3,0))/MA$2*INDEX(Usage!$D$5:$ABF$11,MATCH(UsagePerHour!$B$4,Usage!$C$5:$C$11,0),MATCH(UsagePerHour!MA$4,Usage!$D$3:$ABF$3,0)),"")</f>
        <v>58.89913625871057</v>
      </c>
      <c r="MB15" s="6">
        <f>IFERROR(INDEX(Sales!$D$5:$ABF$18,MATCH(UsagePerHour!$B15,Sales!$C$5:$C$18,0),MATCH(UsagePerHour!MB$4,Sales!$D$3:$ABF$3,0))/MB$2*INDEX(Usage!$D$5:$ABF$11,MATCH(UsagePerHour!$B$4,Usage!$C$5:$C$11,0),MATCH(UsagePerHour!MB$4,Usage!$D$3:$ABF$3,0)),"")</f>
        <v>52.053197096560446</v>
      </c>
      <c r="MC15" s="6">
        <f>IFERROR(INDEX(Sales!$D$5:$ABF$18,MATCH(UsagePerHour!$B15,Sales!$C$5:$C$18,0),MATCH(UsagePerHour!MC$4,Sales!$D$3:$ABF$3,0))/MC$2*INDEX(Usage!$D$5:$ABF$11,MATCH(UsagePerHour!$B$4,Usage!$C$5:$C$11,0),MATCH(UsagePerHour!MC$4,Usage!$D$3:$ABF$3,0)),"")</f>
        <v>232.17932540645475</v>
      </c>
      <c r="MD15" s="6">
        <f>IFERROR(INDEX(Sales!$D$5:$ABF$18,MATCH(UsagePerHour!$B15,Sales!$C$5:$C$18,0),MATCH(UsagePerHour!MD$4,Sales!$D$3:$ABF$3,0))/MD$2*INDEX(Usage!$D$5:$ABF$11,MATCH(UsagePerHour!$B$4,Usage!$C$5:$C$11,0),MATCH(UsagePerHour!MD$4,Usage!$D$3:$ABF$3,0)),"")</f>
        <v>116.90468408203868</v>
      </c>
      <c r="ME15" s="6">
        <f>IFERROR(INDEX(Sales!$D$5:$ABF$18,MATCH(UsagePerHour!$B15,Sales!$C$5:$C$18,0),MATCH(UsagePerHour!ME$4,Sales!$D$3:$ABF$3,0))/ME$2*INDEX(Usage!$D$5:$ABF$11,MATCH(UsagePerHour!$B$4,Usage!$C$5:$C$11,0),MATCH(UsagePerHour!ME$4,Usage!$D$3:$ABF$3,0)),"")</f>
        <v>72.942386373743659</v>
      </c>
      <c r="MF15" s="6">
        <f>IFERROR(INDEX(Sales!$D$5:$ABF$18,MATCH(UsagePerHour!$B15,Sales!$C$5:$C$18,0),MATCH(UsagePerHour!MF$4,Sales!$D$3:$ABF$3,0))/MF$2*INDEX(Usage!$D$5:$ABF$11,MATCH(UsagePerHour!$B$4,Usage!$C$5:$C$11,0),MATCH(UsagePerHour!MF$4,Usage!$D$3:$ABF$3,0)),"")</f>
        <v>58.439350456538811</v>
      </c>
      <c r="MG15" s="6">
        <f>IFERROR(INDEX(Sales!$D$5:$ABF$18,MATCH(UsagePerHour!$B15,Sales!$C$5:$C$18,0),MATCH(UsagePerHour!MG$4,Sales!$D$3:$ABF$3,0))/MG$2*INDEX(Usage!$D$5:$ABF$11,MATCH(UsagePerHour!$B$4,Usage!$C$5:$C$11,0),MATCH(UsagePerHour!MG$4,Usage!$D$3:$ABF$3,0)),"")</f>
        <v>309.37209803645908</v>
      </c>
      <c r="MH15" s="6">
        <f>IFERROR(INDEX(Sales!$D$5:$ABF$18,MATCH(UsagePerHour!$B15,Sales!$C$5:$C$18,0),MATCH(UsagePerHour!MH$4,Sales!$D$3:$ABF$3,0))/MH$2*INDEX(Usage!$D$5:$ABF$11,MATCH(UsagePerHour!$B$4,Usage!$C$5:$C$11,0),MATCH(UsagePerHour!MH$4,Usage!$D$3:$ABF$3,0)),"")</f>
        <v>92.496887843850814</v>
      </c>
      <c r="MI15" s="6">
        <f>IFERROR(INDEX(Sales!$D$5:$ABF$18,MATCH(UsagePerHour!$B15,Sales!$C$5:$C$18,0),MATCH(UsagePerHour!MI$4,Sales!$D$3:$ABF$3,0))/MI$2*INDEX(Usage!$D$5:$ABF$11,MATCH(UsagePerHour!$B$4,Usage!$C$5:$C$11,0),MATCH(UsagePerHour!MI$4,Usage!$D$3:$ABF$3,0)),"")</f>
        <v>75.354293013320728</v>
      </c>
      <c r="MJ15" s="6">
        <f>IFERROR(INDEX(Sales!$D$5:$ABF$18,MATCH(UsagePerHour!$B15,Sales!$C$5:$C$18,0),MATCH(UsagePerHour!MJ$4,Sales!$D$3:$ABF$3,0))/MJ$2*INDEX(Usage!$D$5:$ABF$11,MATCH(UsagePerHour!$B$4,Usage!$C$5:$C$11,0),MATCH(UsagePerHour!MJ$4,Usage!$D$3:$ABF$3,0)),"")</f>
        <v>42.063113419303725</v>
      </c>
      <c r="MK15" s="6">
        <f>IFERROR(INDEX(Sales!$D$5:$ABF$18,MATCH(UsagePerHour!$B15,Sales!$C$5:$C$18,0),MATCH(UsagePerHour!MK$4,Sales!$D$3:$ABF$3,0))/MK$2*INDEX(Usage!$D$5:$ABF$11,MATCH(UsagePerHour!$B$4,Usage!$C$5:$C$11,0),MATCH(UsagePerHour!MK$4,Usage!$D$3:$ABF$3,0)),"")</f>
        <v>68.604844421887464</v>
      </c>
      <c r="ML15" s="6">
        <f>IFERROR(INDEX(Sales!$D$5:$ABF$18,MATCH(UsagePerHour!$B15,Sales!$C$5:$C$18,0),MATCH(UsagePerHour!ML$4,Sales!$D$3:$ABF$3,0))/ML$2*INDEX(Usage!$D$5:$ABF$11,MATCH(UsagePerHour!$B$4,Usage!$C$5:$C$11,0),MATCH(UsagePerHour!ML$4,Usage!$D$3:$ABF$3,0)),"")</f>
        <v>37.792296024954929</v>
      </c>
      <c r="MM15" s="6">
        <f>IFERROR(INDEX(Sales!$D$5:$ABF$18,MATCH(UsagePerHour!$B15,Sales!$C$5:$C$18,0),MATCH(UsagePerHour!MM$4,Sales!$D$3:$ABF$3,0))/MM$2*INDEX(Usage!$D$5:$ABF$11,MATCH(UsagePerHour!$B$4,Usage!$C$5:$C$11,0),MATCH(UsagePerHour!MM$4,Usage!$D$3:$ABF$3,0)),"")</f>
        <v>91.432723863103604</v>
      </c>
      <c r="MN15" s="6">
        <f>IFERROR(INDEX(Sales!$D$5:$ABF$18,MATCH(UsagePerHour!$B15,Sales!$C$5:$C$18,0),MATCH(UsagePerHour!MN$4,Sales!$D$3:$ABF$3,0))/MN$2*INDEX(Usage!$D$5:$ABF$11,MATCH(UsagePerHour!$B$4,Usage!$C$5:$C$11,0),MATCH(UsagePerHour!MN$4,Usage!$D$3:$ABF$3,0)),"")</f>
        <v>756.22113031950391</v>
      </c>
      <c r="MO15" s="6">
        <f>IFERROR(INDEX(Sales!$D$5:$ABF$18,MATCH(UsagePerHour!$B15,Sales!$C$5:$C$18,0),MATCH(UsagePerHour!MO$4,Sales!$D$3:$ABF$3,0))/MO$2*INDEX(Usage!$D$5:$ABF$11,MATCH(UsagePerHour!$B$4,Usage!$C$5:$C$11,0),MATCH(UsagePerHour!MO$4,Usage!$D$3:$ABF$3,0)),"")</f>
        <v>36.454700473555988</v>
      </c>
      <c r="MP15" s="6">
        <f>IFERROR(INDEX(Sales!$D$5:$ABF$18,MATCH(UsagePerHour!$B15,Sales!$C$5:$C$18,0),MATCH(UsagePerHour!MP$4,Sales!$D$3:$ABF$3,0))/MP$2*INDEX(Usage!$D$5:$ABF$11,MATCH(UsagePerHour!$B$4,Usage!$C$5:$C$11,0),MATCH(UsagePerHour!MP$4,Usage!$D$3:$ABF$3,0)),"")</f>
        <v>100.02201085966254</v>
      </c>
      <c r="MQ15" s="6">
        <f>IFERROR(INDEX(Sales!$D$5:$ABF$18,MATCH(UsagePerHour!$B15,Sales!$C$5:$C$18,0),MATCH(UsagePerHour!MQ$4,Sales!$D$3:$ABF$3,0))/MQ$2*INDEX(Usage!$D$5:$ABF$11,MATCH(UsagePerHour!$B$4,Usage!$C$5:$C$11,0),MATCH(UsagePerHour!MQ$4,Usage!$D$3:$ABF$3,0)),"")</f>
        <v>30.773269461077845</v>
      </c>
      <c r="MR15" s="6">
        <f>IFERROR(INDEX(Sales!$D$5:$ABF$18,MATCH(UsagePerHour!$B15,Sales!$C$5:$C$18,0),MATCH(UsagePerHour!MR$4,Sales!$D$3:$ABF$3,0))/MR$2*INDEX(Usage!$D$5:$ABF$11,MATCH(UsagePerHour!$B$4,Usage!$C$5:$C$11,0),MATCH(UsagePerHour!MR$4,Usage!$D$3:$ABF$3,0)),"")</f>
        <v>44.344160318307537</v>
      </c>
      <c r="MS15" s="6">
        <f>IFERROR(INDEX(Sales!$D$5:$ABF$18,MATCH(UsagePerHour!$B15,Sales!$C$5:$C$18,0),MATCH(UsagePerHour!MS$4,Sales!$D$3:$ABF$3,0))/MS$2*INDEX(Usage!$D$5:$ABF$11,MATCH(UsagePerHour!$B$4,Usage!$C$5:$C$11,0),MATCH(UsagePerHour!MS$4,Usage!$D$3:$ABF$3,0)),"")</f>
        <v>60.905027402221869</v>
      </c>
      <c r="MT15" s="6">
        <f>IFERROR(INDEX(Sales!$D$5:$ABF$18,MATCH(UsagePerHour!$B15,Sales!$C$5:$C$18,0),MATCH(UsagePerHour!MT$4,Sales!$D$3:$ABF$3,0))/MT$2*INDEX(Usage!$D$5:$ABF$11,MATCH(UsagePerHour!$B$4,Usage!$C$5:$C$11,0),MATCH(UsagePerHour!MT$4,Usage!$D$3:$ABF$3,0)),"")</f>
        <v>46.554245865460381</v>
      </c>
      <c r="MU15" s="6">
        <f>IFERROR(INDEX(Sales!$D$5:$ABF$18,MATCH(UsagePerHour!$B15,Sales!$C$5:$C$18,0),MATCH(UsagePerHour!MU$4,Sales!$D$3:$ABF$3,0))/MU$2*INDEX(Usage!$D$5:$ABF$11,MATCH(UsagePerHour!$B$4,Usage!$C$5:$C$11,0),MATCH(UsagePerHour!MU$4,Usage!$D$3:$ABF$3,0)),"")</f>
        <v>226.84357436675089</v>
      </c>
      <c r="MV15" s="6">
        <f>IFERROR(INDEX(Sales!$D$5:$ABF$18,MATCH(UsagePerHour!$B15,Sales!$C$5:$C$18,0),MATCH(UsagePerHour!MV$4,Sales!$D$3:$ABF$3,0))/MV$2*INDEX(Usage!$D$5:$ABF$11,MATCH(UsagePerHour!$B$4,Usage!$C$5:$C$11,0),MATCH(UsagePerHour!MV$4,Usage!$D$3:$ABF$3,0)),"")</f>
        <v>67.945605253490086</v>
      </c>
      <c r="MW15" s="6">
        <f>IFERROR(INDEX(Sales!$D$5:$ABF$18,MATCH(UsagePerHour!$B15,Sales!$C$5:$C$18,0),MATCH(UsagePerHour!MW$4,Sales!$D$3:$ABF$3,0))/MW$2*INDEX(Usage!$D$5:$ABF$11,MATCH(UsagePerHour!$B$4,Usage!$C$5:$C$11,0),MATCH(UsagePerHour!MW$4,Usage!$D$3:$ABF$3,0)),"")</f>
        <v>49.332547356740903</v>
      </c>
      <c r="MX15" s="6">
        <f>IFERROR(INDEX(Sales!$D$5:$ABF$18,MATCH(UsagePerHour!$B15,Sales!$C$5:$C$18,0),MATCH(UsagePerHour!MX$4,Sales!$D$3:$ABF$3,0))/MX$2*INDEX(Usage!$D$5:$ABF$11,MATCH(UsagePerHour!$B$4,Usage!$C$5:$C$11,0),MATCH(UsagePerHour!MX$4,Usage!$D$3:$ABF$3,0)),"")</f>
        <v>50.638984934551743</v>
      </c>
      <c r="MY15" s="6">
        <f>IFERROR(INDEX(Sales!$D$5:$ABF$18,MATCH(UsagePerHour!$B15,Sales!$C$5:$C$18,0),MATCH(UsagePerHour!MY$4,Sales!$D$3:$ABF$3,0))/MY$2*INDEX(Usage!$D$5:$ABF$11,MATCH(UsagePerHour!$B$4,Usage!$C$5:$C$11,0),MATCH(UsagePerHour!MY$4,Usage!$D$3:$ABF$3,0)),"")</f>
        <v>148.80357045532995</v>
      </c>
      <c r="MZ15" s="6">
        <f>IFERROR(INDEX(Sales!$D$5:$ABF$18,MATCH(UsagePerHour!$B15,Sales!$C$5:$C$18,0),MATCH(UsagePerHour!MZ$4,Sales!$D$3:$ABF$3,0))/MZ$2*INDEX(Usage!$D$5:$ABF$11,MATCH(UsagePerHour!$B$4,Usage!$C$5:$C$11,0),MATCH(UsagePerHour!MZ$4,Usage!$D$3:$ABF$3,0)),"")</f>
        <v>70.669682214987475</v>
      </c>
      <c r="NA15" s="6">
        <f>IFERROR(INDEX(Sales!$D$5:$ABF$18,MATCH(UsagePerHour!$B15,Sales!$C$5:$C$18,0),MATCH(UsagePerHour!NA$4,Sales!$D$3:$ABF$3,0))/NA$2*INDEX(Usage!$D$5:$ABF$11,MATCH(UsagePerHour!$B$4,Usage!$C$5:$C$11,0),MATCH(UsagePerHour!NA$4,Usage!$D$3:$ABF$3,0)),"")</f>
        <v>45.345961459035664</v>
      </c>
      <c r="NB15" s="6">
        <f>IFERROR(INDEX(Sales!$D$5:$ABF$18,MATCH(UsagePerHour!$B15,Sales!$C$5:$C$18,0),MATCH(UsagePerHour!NB$4,Sales!$D$3:$ABF$3,0))/NB$2*INDEX(Usage!$D$5:$ABF$11,MATCH(UsagePerHour!$B$4,Usage!$C$5:$C$11,0),MATCH(UsagePerHour!NB$4,Usage!$D$3:$ABF$3,0)),"")</f>
        <v>374.65036017579223</v>
      </c>
      <c r="NC15" s="6">
        <f>IFERROR(INDEX(Sales!$D$5:$ABF$18,MATCH(UsagePerHour!$B15,Sales!$C$5:$C$18,0),MATCH(UsagePerHour!NC$4,Sales!$D$3:$ABF$3,0))/NC$2*INDEX(Usage!$D$5:$ABF$11,MATCH(UsagePerHour!$B$4,Usage!$C$5:$C$11,0),MATCH(UsagePerHour!NC$4,Usage!$D$3:$ABF$3,0)),"")</f>
        <v>77.535445446273471</v>
      </c>
      <c r="ND15" s="6">
        <f>IFERROR(INDEX(Sales!$D$5:$ABF$18,MATCH(UsagePerHour!$B15,Sales!$C$5:$C$18,0),MATCH(UsagePerHour!ND$4,Sales!$D$3:$ABF$3,0))/ND$2*INDEX(Usage!$D$5:$ABF$11,MATCH(UsagePerHour!$B$4,Usage!$C$5:$C$11,0),MATCH(UsagePerHour!ND$4,Usage!$D$3:$ABF$3,0)),"")</f>
        <v>48.801869360076068</v>
      </c>
      <c r="NE15" s="6">
        <f>IFERROR(INDEX(Sales!$D$5:$ABF$18,MATCH(UsagePerHour!$B15,Sales!$C$5:$C$18,0),MATCH(UsagePerHour!NE$4,Sales!$D$3:$ABF$3,0))/NE$2*INDEX(Usage!$D$5:$ABF$11,MATCH(UsagePerHour!$B$4,Usage!$C$5:$C$11,0),MATCH(UsagePerHour!NE$4,Usage!$D$3:$ABF$3,0)),"")</f>
        <v>62.739299766322475</v>
      </c>
      <c r="NF15" s="6">
        <f>IFERROR(INDEX(Sales!$D$5:$ABF$18,MATCH(UsagePerHour!$B15,Sales!$C$5:$C$18,0),MATCH(UsagePerHour!NF$4,Sales!$D$3:$ABF$3,0))/NF$2*INDEX(Usage!$D$5:$ABF$11,MATCH(UsagePerHour!$B$4,Usage!$C$5:$C$11,0),MATCH(UsagePerHour!NF$4,Usage!$D$3:$ABF$3,0)),"")</f>
        <v>63.503266509874194</v>
      </c>
      <c r="NG15" s="6">
        <f>IFERROR(INDEX(Sales!$D$5:$ABF$18,MATCH(UsagePerHour!$B15,Sales!$C$5:$C$18,0),MATCH(UsagePerHour!NG$4,Sales!$D$3:$ABF$3,0))/NG$2*INDEX(Usage!$D$5:$ABF$11,MATCH(UsagePerHour!$B$4,Usage!$C$5:$C$11,0),MATCH(UsagePerHour!NG$4,Usage!$D$3:$ABF$3,0)),"")</f>
        <v>42.304025696100886</v>
      </c>
      <c r="NH15" s="6">
        <f>IFERROR(INDEX(Sales!$D$5:$ABF$18,MATCH(UsagePerHour!$B15,Sales!$C$5:$C$18,0),MATCH(UsagePerHour!NH$4,Sales!$D$3:$ABF$3,0))/NH$2*INDEX(Usage!$D$5:$ABF$11,MATCH(UsagePerHour!$B$4,Usage!$C$5:$C$11,0),MATCH(UsagePerHour!NH$4,Usage!$D$3:$ABF$3,0)),"")</f>
        <v>37.712982099286677</v>
      </c>
      <c r="NI15" s="6">
        <f>IFERROR(INDEX(Sales!$D$5:$ABF$18,MATCH(UsagePerHour!$B15,Sales!$C$5:$C$18,0),MATCH(UsagePerHour!NI$4,Sales!$D$3:$ABF$3,0))/NI$2*INDEX(Usage!$D$5:$ABF$11,MATCH(UsagePerHour!$B$4,Usage!$C$5:$C$11,0),MATCH(UsagePerHour!NI$4,Usage!$D$3:$ABF$3,0)),"")</f>
        <v>441.3249537762041</v>
      </c>
      <c r="NJ15" s="6">
        <f>IFERROR(INDEX(Sales!$D$5:$ABF$18,MATCH(UsagePerHour!$B15,Sales!$C$5:$C$18,0),MATCH(UsagePerHour!NJ$4,Sales!$D$3:$ABF$3,0))/NJ$2*INDEX(Usage!$D$5:$ABF$11,MATCH(UsagePerHour!$B$4,Usage!$C$5:$C$11,0),MATCH(UsagePerHour!NJ$4,Usage!$D$3:$ABF$3,0)),"")</f>
        <v>19.215437370704574</v>
      </c>
      <c r="NK15" s="6">
        <f>IFERROR(INDEX(Sales!$D$5:$ABF$18,MATCH(UsagePerHour!$B15,Sales!$C$5:$C$18,0),MATCH(UsagePerHour!NK$4,Sales!$D$3:$ABF$3,0))/NK$2*INDEX(Usage!$D$5:$ABF$11,MATCH(UsagePerHour!$B$4,Usage!$C$5:$C$11,0),MATCH(UsagePerHour!NK$4,Usage!$D$3:$ABF$3,0)),"")</f>
        <v>69.898942353862864</v>
      </c>
      <c r="NL15" s="6">
        <f>IFERROR(INDEX(Sales!$D$5:$ABF$18,MATCH(UsagePerHour!$B15,Sales!$C$5:$C$18,0),MATCH(UsagePerHour!NL$4,Sales!$D$3:$ABF$3,0))/NL$2*INDEX(Usage!$D$5:$ABF$11,MATCH(UsagePerHour!$B$4,Usage!$C$5:$C$11,0),MATCH(UsagePerHour!NL$4,Usage!$D$3:$ABF$3,0)),"")</f>
        <v>31.880237696175531</v>
      </c>
      <c r="NM15" s="6">
        <f>IFERROR(INDEX(Sales!$D$5:$ABF$18,MATCH(UsagePerHour!$B15,Sales!$C$5:$C$18,0),MATCH(UsagePerHour!NM$4,Sales!$D$3:$ABF$3,0))/NM$2*INDEX(Usage!$D$5:$ABF$11,MATCH(UsagePerHour!$B$4,Usage!$C$5:$C$11,0),MATCH(UsagePerHour!NM$4,Usage!$D$3:$ABF$3,0)),"")</f>
        <v>37.314157942880378</v>
      </c>
      <c r="NN15" s="6">
        <f>IFERROR(INDEX(Sales!$D$5:$ABF$18,MATCH(UsagePerHour!$B15,Sales!$C$5:$C$18,0),MATCH(UsagePerHour!NN$4,Sales!$D$3:$ABF$3,0))/NN$2*INDEX(Usage!$D$5:$ABF$11,MATCH(UsagePerHour!$B$4,Usage!$C$5:$C$11,0),MATCH(UsagePerHour!NN$4,Usage!$D$3:$ABF$3,0)),"")</f>
        <v>30.397092895258265</v>
      </c>
      <c r="NO15" s="6">
        <f>IFERROR(INDEX(Sales!$D$5:$ABF$18,MATCH(UsagePerHour!$B15,Sales!$C$5:$C$18,0),MATCH(UsagePerHour!NO$4,Sales!$D$3:$ABF$3,0))/NO$2*INDEX(Usage!$D$5:$ABF$11,MATCH(UsagePerHour!$B$4,Usage!$C$5:$C$11,0),MATCH(UsagePerHour!NO$4,Usage!$D$3:$ABF$3,0)),"")</f>
        <v>14.589099246552797</v>
      </c>
      <c r="NP15" s="6">
        <f>IFERROR(INDEX(Sales!$D$5:$ABF$18,MATCH(UsagePerHour!$B15,Sales!$C$5:$C$18,0),MATCH(UsagePerHour!NP$4,Sales!$D$3:$ABF$3,0))/NP$2*INDEX(Usage!$D$5:$ABF$11,MATCH(UsagePerHour!$B$4,Usage!$C$5:$C$11,0),MATCH(UsagePerHour!NP$4,Usage!$D$3:$ABF$3,0)),"")</f>
        <v>389.20866930417236</v>
      </c>
      <c r="NQ15" s="6">
        <f>IFERROR(INDEX(Sales!$D$5:$ABF$18,MATCH(UsagePerHour!$B15,Sales!$C$5:$C$18,0),MATCH(UsagePerHour!NQ$4,Sales!$D$3:$ABF$3,0))/NQ$2*INDEX(Usage!$D$5:$ABF$11,MATCH(UsagePerHour!$B$4,Usage!$C$5:$C$11,0),MATCH(UsagePerHour!NQ$4,Usage!$D$3:$ABF$3,0)),"")</f>
        <v>35.413245198710598</v>
      </c>
      <c r="NR15" s="6">
        <f>IFERROR(INDEX(Sales!$D$5:$ABF$18,MATCH(UsagePerHour!$B15,Sales!$C$5:$C$18,0),MATCH(UsagePerHour!NR$4,Sales!$D$3:$ABF$3,0))/NR$2*INDEX(Usage!$D$5:$ABF$11,MATCH(UsagePerHour!$B$4,Usage!$C$5:$C$11,0),MATCH(UsagePerHour!NR$4,Usage!$D$3:$ABF$3,0)),"")</f>
        <v>65.982724422547832</v>
      </c>
      <c r="NS15" s="6">
        <f>IFERROR(INDEX(Sales!$D$5:$ABF$18,MATCH(UsagePerHour!$B15,Sales!$C$5:$C$18,0),MATCH(UsagePerHour!NS$4,Sales!$D$3:$ABF$3,0))/NS$2*INDEX(Usage!$D$5:$ABF$11,MATCH(UsagePerHour!$B$4,Usage!$C$5:$C$11,0),MATCH(UsagePerHour!NS$4,Usage!$D$3:$ABF$3,0)),"")</f>
        <v>9.1396909630092082</v>
      </c>
      <c r="NT15" s="6">
        <f>IFERROR(INDEX(Sales!$D$5:$ABF$18,MATCH(UsagePerHour!$B15,Sales!$C$5:$C$18,0),MATCH(UsagePerHour!NT$4,Sales!$D$3:$ABF$3,0))/NT$2*INDEX(Usage!$D$5:$ABF$11,MATCH(UsagePerHour!$B$4,Usage!$C$5:$C$11,0),MATCH(UsagePerHour!NT$4,Usage!$D$3:$ABF$3,0)),"")</f>
        <v>74.323879687223496</v>
      </c>
      <c r="NU15" s="6">
        <f>IFERROR(INDEX(Sales!$D$5:$ABF$18,MATCH(UsagePerHour!$B15,Sales!$C$5:$C$18,0),MATCH(UsagePerHour!NU$4,Sales!$D$3:$ABF$3,0))/NU$2*INDEX(Usage!$D$5:$ABF$11,MATCH(UsagePerHour!$B$4,Usage!$C$5:$C$11,0),MATCH(UsagePerHour!NU$4,Usage!$D$3:$ABF$3,0)),"")</f>
        <v>34.334274952919017</v>
      </c>
      <c r="NV15" s="6">
        <f>IFERROR(INDEX(Sales!$D$5:$ABF$18,MATCH(UsagePerHour!$B15,Sales!$C$5:$C$18,0),MATCH(UsagePerHour!NV$4,Sales!$D$3:$ABF$3,0))/NV$2*INDEX(Usage!$D$5:$ABF$11,MATCH(UsagePerHour!$B$4,Usage!$C$5:$C$11,0),MATCH(UsagePerHour!NV$4,Usage!$D$3:$ABF$3,0)),"")</f>
        <v>63.430590701504826</v>
      </c>
      <c r="NW15" s="6">
        <f>IFERROR(INDEX(Sales!$D$5:$ABF$18,MATCH(UsagePerHour!$B15,Sales!$C$5:$C$18,0),MATCH(UsagePerHour!NW$4,Sales!$D$3:$ABF$3,0))/NW$2*INDEX(Usage!$D$5:$ABF$11,MATCH(UsagePerHour!$B$4,Usage!$C$5:$C$11,0),MATCH(UsagePerHour!NW$4,Usage!$D$3:$ABF$3,0)),"")</f>
        <v>397.27677405234431</v>
      </c>
      <c r="NX15" s="6">
        <f>IFERROR(INDEX(Sales!$D$5:$ABF$18,MATCH(UsagePerHour!$B15,Sales!$C$5:$C$18,0),MATCH(UsagePerHour!NX$4,Sales!$D$3:$ABF$3,0))/NX$2*INDEX(Usage!$D$5:$ABF$11,MATCH(UsagePerHour!$B$4,Usage!$C$5:$C$11,0),MATCH(UsagePerHour!NX$4,Usage!$D$3:$ABF$3,0)),"")</f>
        <v>41.030986208450578</v>
      </c>
      <c r="NY15" s="6">
        <f>IFERROR(INDEX(Sales!$D$5:$ABF$18,MATCH(UsagePerHour!$B15,Sales!$C$5:$C$18,0),MATCH(UsagePerHour!NY$4,Sales!$D$3:$ABF$3,0))/NY$2*INDEX(Usage!$D$5:$ABF$11,MATCH(UsagePerHour!$B$4,Usage!$C$5:$C$11,0),MATCH(UsagePerHour!NY$4,Usage!$D$3:$ABF$3,0)),"")</f>
        <v>93.127228844448837</v>
      </c>
      <c r="NZ15" s="6">
        <f>IFERROR(INDEX(Sales!$D$5:$ABF$18,MATCH(UsagePerHour!$B15,Sales!$C$5:$C$18,0),MATCH(UsagePerHour!NZ$4,Sales!$D$3:$ABF$3,0))/NZ$2*INDEX(Usage!$D$5:$ABF$11,MATCH(UsagePerHour!$B$4,Usage!$C$5:$C$11,0),MATCH(UsagePerHour!NZ$4,Usage!$D$3:$ABF$3,0)),"")</f>
        <v>87.470821559576677</v>
      </c>
      <c r="OA15" s="6">
        <f>IFERROR(INDEX(Sales!$D$5:$ABF$18,MATCH(UsagePerHour!$B15,Sales!$C$5:$C$18,0),MATCH(UsagePerHour!OA$4,Sales!$D$3:$ABF$3,0))/OA$2*INDEX(Usage!$D$5:$ABF$11,MATCH(UsagePerHour!$B$4,Usage!$C$5:$C$11,0),MATCH(UsagePerHour!OA$4,Usage!$D$3:$ABF$3,0)),"")</f>
        <v>144.73677795623595</v>
      </c>
      <c r="OB15" s="6">
        <f>IFERROR(INDEX(Sales!$D$5:$ABF$18,MATCH(UsagePerHour!$B15,Sales!$C$5:$C$18,0),MATCH(UsagePerHour!OB$4,Sales!$D$3:$ABF$3,0))/OB$2*INDEX(Usage!$D$5:$ABF$11,MATCH(UsagePerHour!$B$4,Usage!$C$5:$C$11,0),MATCH(UsagePerHour!OB$4,Usage!$D$3:$ABF$3,0)),"")</f>
        <v>57.596619215461253</v>
      </c>
      <c r="OC15" s="6">
        <f>IFERROR(INDEX(Sales!$D$5:$ABF$18,MATCH(UsagePerHour!$B15,Sales!$C$5:$C$18,0),MATCH(UsagePerHour!OC$4,Sales!$D$3:$ABF$3,0))/OC$2*INDEX(Usage!$D$5:$ABF$11,MATCH(UsagePerHour!$B$4,Usage!$C$5:$C$11,0),MATCH(UsagePerHour!OC$4,Usage!$D$3:$ABF$3,0)),"")</f>
        <v>63.304028208123441</v>
      </c>
      <c r="OD15" s="6">
        <f>IFERROR(INDEX(Sales!$D$5:$ABF$18,MATCH(UsagePerHour!$B15,Sales!$C$5:$C$18,0),MATCH(UsagePerHour!OD$4,Sales!$D$3:$ABF$3,0))/OD$2*INDEX(Usage!$D$5:$ABF$11,MATCH(UsagePerHour!$B$4,Usage!$C$5:$C$11,0),MATCH(UsagePerHour!OD$4,Usage!$D$3:$ABF$3,0)),"")</f>
        <v>388.73707462987875</v>
      </c>
      <c r="OE15" s="6">
        <f>IFERROR(INDEX(Sales!$D$5:$ABF$18,MATCH(UsagePerHour!$B15,Sales!$C$5:$C$18,0),MATCH(UsagePerHour!OE$4,Sales!$D$3:$ABF$3,0))/OE$2*INDEX(Usage!$D$5:$ABF$11,MATCH(UsagePerHour!$B$4,Usage!$C$5:$C$11,0),MATCH(UsagePerHour!OE$4,Usage!$D$3:$ABF$3,0)),"")</f>
        <v>65.786830958798603</v>
      </c>
      <c r="OF15" s="6">
        <f>IFERROR(INDEX(Sales!$D$5:$ABF$18,MATCH(UsagePerHour!$B15,Sales!$C$5:$C$18,0),MATCH(UsagePerHour!OF$4,Sales!$D$3:$ABF$3,0))/OF$2*INDEX(Usage!$D$5:$ABF$11,MATCH(UsagePerHour!$B$4,Usage!$C$5:$C$11,0),MATCH(UsagePerHour!OF$4,Usage!$D$3:$ABF$3,0)),"")</f>
        <v>80.88253702377898</v>
      </c>
      <c r="OG15" s="6">
        <f>IFERROR(INDEX(Sales!$D$5:$ABF$18,MATCH(UsagePerHour!$B15,Sales!$C$5:$C$18,0),MATCH(UsagePerHour!OG$4,Sales!$D$3:$ABF$3,0))/OG$2*INDEX(Usage!$D$5:$ABF$11,MATCH(UsagePerHour!$B$4,Usage!$C$5:$C$11,0),MATCH(UsagePerHour!OG$4,Usage!$D$3:$ABF$3,0)),"")</f>
        <v>113.10518670350237</v>
      </c>
      <c r="OH15" s="6">
        <f>IFERROR(INDEX(Sales!$D$5:$ABF$18,MATCH(UsagePerHour!$B15,Sales!$C$5:$C$18,0),MATCH(UsagePerHour!OH$4,Sales!$D$3:$ABF$3,0))/OH$2*INDEX(Usage!$D$5:$ABF$11,MATCH(UsagePerHour!$B$4,Usage!$C$5:$C$11,0),MATCH(UsagePerHour!OH$4,Usage!$D$3:$ABF$3,0)),"")</f>
        <v>101.50450510944432</v>
      </c>
      <c r="OI15" s="6">
        <f>IFERROR(INDEX(Sales!$D$5:$ABF$18,MATCH(UsagePerHour!$B15,Sales!$C$5:$C$18,0),MATCH(UsagePerHour!OI$4,Sales!$D$3:$ABF$3,0))/OI$2*INDEX(Usage!$D$5:$ABF$11,MATCH(UsagePerHour!$B$4,Usage!$C$5:$C$11,0),MATCH(UsagePerHour!OI$4,Usage!$D$3:$ABF$3,0)),"")</f>
        <v>34.776899942875453</v>
      </c>
      <c r="OJ15" s="6">
        <f>IFERROR(INDEX(Sales!$D$5:$ABF$18,MATCH(UsagePerHour!$B15,Sales!$C$5:$C$18,0),MATCH(UsagePerHour!OJ$4,Sales!$D$3:$ABF$3,0))/OJ$2*INDEX(Usage!$D$5:$ABF$11,MATCH(UsagePerHour!$B$4,Usage!$C$5:$C$11,0),MATCH(UsagePerHour!OJ$4,Usage!$D$3:$ABF$3,0)),"")</f>
        <v>40.224519594676316</v>
      </c>
      <c r="OK15" s="6">
        <f>IFERROR(INDEX(Sales!$D$5:$ABF$18,MATCH(UsagePerHour!$B15,Sales!$C$5:$C$18,0),MATCH(UsagePerHour!OK$4,Sales!$D$3:$ABF$3,0))/OK$2*INDEX(Usage!$D$5:$ABF$11,MATCH(UsagePerHour!$B$4,Usage!$C$5:$C$11,0),MATCH(UsagePerHour!OK$4,Usage!$D$3:$ABF$3,0)),"")</f>
        <v>263.57457218901641</v>
      </c>
      <c r="OL15" s="6">
        <f>IFERROR(INDEX(Sales!$D$5:$ABF$18,MATCH(UsagePerHour!$B15,Sales!$C$5:$C$18,0),MATCH(UsagePerHour!OL$4,Sales!$D$3:$ABF$3,0))/OL$2*INDEX(Usage!$D$5:$ABF$11,MATCH(UsagePerHour!$B$4,Usage!$C$5:$C$11,0),MATCH(UsagePerHour!OL$4,Usage!$D$3:$ABF$3,0)),"")</f>
        <v>42.002444608834317</v>
      </c>
      <c r="OM15" s="6">
        <f>IFERROR(INDEX(Sales!$D$5:$ABF$18,MATCH(UsagePerHour!$B15,Sales!$C$5:$C$18,0),MATCH(UsagePerHour!OM$4,Sales!$D$3:$ABF$3,0))/OM$2*INDEX(Usage!$D$5:$ABF$11,MATCH(UsagePerHour!$B$4,Usage!$C$5:$C$11,0),MATCH(UsagePerHour!OM$4,Usage!$D$3:$ABF$3,0)),"")</f>
        <v>44.258875212146144</v>
      </c>
      <c r="ON15" s="6">
        <f>IFERROR(INDEX(Sales!$D$5:$ABF$18,MATCH(UsagePerHour!$B15,Sales!$C$5:$C$18,0),MATCH(UsagePerHour!ON$4,Sales!$D$3:$ABF$3,0))/ON$2*INDEX(Usage!$D$5:$ABF$11,MATCH(UsagePerHour!$B$4,Usage!$C$5:$C$11,0),MATCH(UsagePerHour!ON$4,Usage!$D$3:$ABF$3,0)),"")</f>
        <v>51.760656266736241</v>
      </c>
      <c r="OO15" s="6">
        <f>IFERROR(INDEX(Sales!$D$5:$ABF$18,MATCH(UsagePerHour!$B15,Sales!$C$5:$C$18,0),MATCH(UsagePerHour!OO$4,Sales!$D$3:$ABF$3,0))/OO$2*INDEX(Usage!$D$5:$ABF$11,MATCH(UsagePerHour!$B$4,Usage!$C$5:$C$11,0),MATCH(UsagePerHour!OO$4,Usage!$D$3:$ABF$3,0)),"")</f>
        <v>64.419470278511938</v>
      </c>
      <c r="OP15" s="6">
        <f>IFERROR(INDEX(Sales!$D$5:$ABF$18,MATCH(UsagePerHour!$B15,Sales!$C$5:$C$18,0),MATCH(UsagePerHour!OP$4,Sales!$D$3:$ABF$3,0))/OP$2*INDEX(Usage!$D$5:$ABF$11,MATCH(UsagePerHour!$B$4,Usage!$C$5:$C$11,0),MATCH(UsagePerHour!OP$4,Usage!$D$3:$ABF$3,0)),"")</f>
        <v>42.771831652060129</v>
      </c>
      <c r="OQ15" s="6">
        <f>IFERROR(INDEX(Sales!$D$5:$ABF$18,MATCH(UsagePerHour!$B15,Sales!$C$5:$C$18,0),MATCH(UsagePerHour!OQ$4,Sales!$D$3:$ABF$3,0))/OQ$2*INDEX(Usage!$D$5:$ABF$11,MATCH(UsagePerHour!$B$4,Usage!$C$5:$C$11,0),MATCH(UsagePerHour!OQ$4,Usage!$D$3:$ABF$3,0)),"")</f>
        <v>31.913602343909478</v>
      </c>
      <c r="OR15" s="6">
        <f>IFERROR(INDEX(Sales!$D$5:$ABF$18,MATCH(UsagePerHour!$B15,Sales!$C$5:$C$18,0),MATCH(UsagePerHour!OR$4,Sales!$D$3:$ABF$3,0))/OR$2*INDEX(Usage!$D$5:$ABF$11,MATCH(UsagePerHour!$B$4,Usage!$C$5:$C$11,0),MATCH(UsagePerHour!OR$4,Usage!$D$3:$ABF$3,0)),"")</f>
        <v>232.92116522562625</v>
      </c>
      <c r="OS15" s="6">
        <f>IFERROR(INDEX(Sales!$D$5:$ABF$18,MATCH(UsagePerHour!$B15,Sales!$C$5:$C$18,0),MATCH(UsagePerHour!OS$4,Sales!$D$3:$ABF$3,0))/OS$2*INDEX(Usage!$D$5:$ABF$11,MATCH(UsagePerHour!$B$4,Usage!$C$5:$C$11,0),MATCH(UsagePerHour!OS$4,Usage!$D$3:$ABF$3,0)),"")</f>
        <v>25.307113564258152</v>
      </c>
      <c r="OT15" s="6">
        <f>IFERROR(INDEX(Sales!$D$5:$ABF$18,MATCH(UsagePerHour!$B15,Sales!$C$5:$C$18,0),MATCH(UsagePerHour!OT$4,Sales!$D$3:$ABF$3,0))/OT$2*INDEX(Usage!$D$5:$ABF$11,MATCH(UsagePerHour!$B$4,Usage!$C$5:$C$11,0),MATCH(UsagePerHour!OT$4,Usage!$D$3:$ABF$3,0)),"")</f>
        <v>77.895231461674513</v>
      </c>
      <c r="OU15" s="6">
        <f>IFERROR(INDEX(Sales!$D$5:$ABF$18,MATCH(UsagePerHour!$B15,Sales!$C$5:$C$18,0),MATCH(UsagePerHour!OU$4,Sales!$D$3:$ABF$3,0))/OU$2*INDEX(Usage!$D$5:$ABF$11,MATCH(UsagePerHour!$B$4,Usage!$C$5:$C$11,0),MATCH(UsagePerHour!OU$4,Usage!$D$3:$ABF$3,0)),"")</f>
        <v>28.319499394322079</v>
      </c>
      <c r="OV15" s="6">
        <f>IFERROR(INDEX(Sales!$D$5:$ABF$18,MATCH(UsagePerHour!$B15,Sales!$C$5:$C$18,0),MATCH(UsagePerHour!OV$4,Sales!$D$3:$ABF$3,0))/OV$2*INDEX(Usage!$D$5:$ABF$11,MATCH(UsagePerHour!$B$4,Usage!$C$5:$C$11,0),MATCH(UsagePerHour!OV$4,Usage!$D$3:$ABF$3,0)),"")</f>
        <v>125.03339559388863</v>
      </c>
      <c r="OW15" s="6">
        <f>IFERROR(INDEX(Sales!$D$5:$ABF$18,MATCH(UsagePerHour!$B15,Sales!$C$5:$C$18,0),MATCH(UsagePerHour!OW$4,Sales!$D$3:$ABF$3,0))/OW$2*INDEX(Usage!$D$5:$ABF$11,MATCH(UsagePerHour!$B$4,Usage!$C$5:$C$11,0),MATCH(UsagePerHour!OW$4,Usage!$D$3:$ABF$3,0)),"")</f>
        <v>54.183063292032898</v>
      </c>
      <c r="OX15" s="6">
        <f>IFERROR(INDEX(Sales!$D$5:$ABF$18,MATCH(UsagePerHour!$B15,Sales!$C$5:$C$18,0),MATCH(UsagePerHour!OX$4,Sales!$D$3:$ABF$3,0))/OX$2*INDEX(Usage!$D$5:$ABF$11,MATCH(UsagePerHour!$B$4,Usage!$C$5:$C$11,0),MATCH(UsagePerHour!OX$4,Usage!$D$3:$ABF$3,0)),"")</f>
        <v>73.893248169039026</v>
      </c>
      <c r="OY15" s="6">
        <f>IFERROR(INDEX(Sales!$D$5:$ABF$18,MATCH(UsagePerHour!$B15,Sales!$C$5:$C$18,0),MATCH(UsagePerHour!OY$4,Sales!$D$3:$ABF$3,0))/OY$2*INDEX(Usage!$D$5:$ABF$11,MATCH(UsagePerHour!$B$4,Usage!$C$5:$C$11,0),MATCH(UsagePerHour!OY$4,Usage!$D$3:$ABF$3,0)),"")</f>
        <v>375.79147090228793</v>
      </c>
      <c r="OZ15" s="6">
        <f>IFERROR(INDEX(Sales!$D$5:$ABF$18,MATCH(UsagePerHour!$B15,Sales!$C$5:$C$18,0),MATCH(UsagePerHour!OZ$4,Sales!$D$3:$ABF$3,0))/OZ$2*INDEX(Usage!$D$5:$ABF$11,MATCH(UsagePerHour!$B$4,Usage!$C$5:$C$11,0),MATCH(UsagePerHour!OZ$4,Usage!$D$3:$ABF$3,0)),"")</f>
        <v>64.243028000295965</v>
      </c>
      <c r="PA15" s="6">
        <f>IFERROR(INDEX(Sales!$D$5:$ABF$18,MATCH(UsagePerHour!$B15,Sales!$C$5:$C$18,0),MATCH(UsagePerHour!PA$4,Sales!$D$3:$ABF$3,0))/PA$2*INDEX(Usage!$D$5:$ABF$11,MATCH(UsagePerHour!$B$4,Usage!$C$5:$C$11,0),MATCH(UsagePerHour!PA$4,Usage!$D$3:$ABF$3,0)),"")</f>
        <v>7.2402594119955959</v>
      </c>
      <c r="PB15" s="6">
        <f>IFERROR(INDEX(Sales!$D$5:$ABF$18,MATCH(UsagePerHour!$B15,Sales!$C$5:$C$18,0),MATCH(UsagePerHour!PB$4,Sales!$D$3:$ABF$3,0))/PB$2*INDEX(Usage!$D$5:$ABF$11,MATCH(UsagePerHour!$B$4,Usage!$C$5:$C$11,0),MATCH(UsagePerHour!PB$4,Usage!$D$3:$ABF$3,0)),"")</f>
        <v>1.226349859349648</v>
      </c>
      <c r="PC15" s="6">
        <f>IFERROR(INDEX(Sales!$D$5:$ABF$18,MATCH(UsagePerHour!$B15,Sales!$C$5:$C$18,0),MATCH(UsagePerHour!PC$4,Sales!$D$3:$ABF$3,0))/PC$2*INDEX(Usage!$D$5:$ABF$11,MATCH(UsagePerHour!$B$4,Usage!$C$5:$C$11,0),MATCH(UsagePerHour!PC$4,Usage!$D$3:$ABF$3,0)),"")</f>
        <v>78.604465476171626</v>
      </c>
      <c r="PD15" s="6">
        <f>IFERROR(INDEX(Sales!$D$5:$ABF$18,MATCH(UsagePerHour!$B15,Sales!$C$5:$C$18,0),MATCH(UsagePerHour!PD$4,Sales!$D$3:$ABF$3,0))/PD$2*INDEX(Usage!$D$5:$ABF$11,MATCH(UsagePerHour!$B$4,Usage!$C$5:$C$11,0),MATCH(UsagePerHour!PD$4,Usage!$D$3:$ABF$3,0)),"")</f>
        <v>2.369147235186821</v>
      </c>
      <c r="PE15" s="6">
        <f>IFERROR(INDEX(Sales!$D$5:$ABF$18,MATCH(UsagePerHour!$B15,Sales!$C$5:$C$18,0),MATCH(UsagePerHour!PE$4,Sales!$D$3:$ABF$3,0))/PE$2*INDEX(Usage!$D$5:$ABF$11,MATCH(UsagePerHour!$B$4,Usage!$C$5:$C$11,0),MATCH(UsagePerHour!PE$4,Usage!$D$3:$ABF$3,0)),"")</f>
        <v>16.539701241321268</v>
      </c>
      <c r="PF15" s="6">
        <f>IFERROR(INDEX(Sales!$D$5:$ABF$18,MATCH(UsagePerHour!$B15,Sales!$C$5:$C$18,0),MATCH(UsagePerHour!PF$4,Sales!$D$3:$ABF$3,0))/PF$2*INDEX(Usage!$D$5:$ABF$11,MATCH(UsagePerHour!$B$4,Usage!$C$5:$C$11,0),MATCH(UsagePerHour!PF$4,Usage!$D$3:$ABF$3,0)),"")</f>
        <v>64.267703717193228</v>
      </c>
      <c r="PG15" s="6">
        <f>IFERROR(INDEX(Sales!$D$5:$ABF$18,MATCH(UsagePerHour!$B15,Sales!$C$5:$C$18,0),MATCH(UsagePerHour!PG$4,Sales!$D$3:$ABF$3,0))/PG$2*INDEX(Usage!$D$5:$ABF$11,MATCH(UsagePerHour!$B$4,Usage!$C$5:$C$11,0),MATCH(UsagePerHour!PG$4,Usage!$D$3:$ABF$3,0)),"")</f>
        <v>76.530982621790841</v>
      </c>
      <c r="PH15" s="6">
        <f>IFERROR(INDEX(Sales!$D$5:$ABF$18,MATCH(UsagePerHour!$B15,Sales!$C$5:$C$18,0),MATCH(UsagePerHour!PH$4,Sales!$D$3:$ABF$3,0))/PH$2*INDEX(Usage!$D$5:$ABF$11,MATCH(UsagePerHour!$B$4,Usage!$C$5:$C$11,0),MATCH(UsagePerHour!PH$4,Usage!$D$3:$ABF$3,0)),"")</f>
        <v>6.2108198438387543</v>
      </c>
      <c r="PI15" s="6">
        <f>IFERROR(INDEX(Sales!$D$5:$ABF$18,MATCH(UsagePerHour!$B15,Sales!$C$5:$C$18,0),MATCH(UsagePerHour!PI$4,Sales!$D$3:$ABF$3,0))/PI$2*INDEX(Usage!$D$5:$ABF$11,MATCH(UsagePerHour!$B$4,Usage!$C$5:$C$11,0),MATCH(UsagePerHour!PI$4,Usage!$D$3:$ABF$3,0)),"")</f>
        <v>12.442650115995301</v>
      </c>
      <c r="PJ15" s="6">
        <f>IFERROR(INDEX(Sales!$D$5:$ABF$18,MATCH(UsagePerHour!$B15,Sales!$C$5:$C$18,0),MATCH(UsagePerHour!PJ$4,Sales!$D$3:$ABF$3,0))/PJ$2*INDEX(Usage!$D$5:$ABF$11,MATCH(UsagePerHour!$B$4,Usage!$C$5:$C$11,0),MATCH(UsagePerHour!PJ$4,Usage!$D$3:$ABF$3,0)),"")</f>
        <v>32.280872105633875</v>
      </c>
      <c r="PK15" s="6">
        <f>IFERROR(INDEX(Sales!$D$5:$ABF$18,MATCH(UsagePerHour!$B15,Sales!$C$5:$C$18,0),MATCH(UsagePerHour!PK$4,Sales!$D$3:$ABF$3,0))/PK$2*INDEX(Usage!$D$5:$ABF$11,MATCH(UsagePerHour!$B$4,Usage!$C$5:$C$11,0),MATCH(UsagePerHour!PK$4,Usage!$D$3:$ABF$3,0)),"")</f>
        <v>10.203941508729502</v>
      </c>
      <c r="PL15" s="6">
        <f>IFERROR(INDEX(Sales!$D$5:$ABF$18,MATCH(UsagePerHour!$B15,Sales!$C$5:$C$18,0),MATCH(UsagePerHour!PL$4,Sales!$D$3:$ABF$3,0))/PL$2*INDEX(Usage!$D$5:$ABF$11,MATCH(UsagePerHour!$B$4,Usage!$C$5:$C$11,0),MATCH(UsagePerHour!PL$4,Usage!$D$3:$ABF$3,0)),"")</f>
        <v>10.713798370715653</v>
      </c>
      <c r="PM15" s="6">
        <f>IFERROR(INDEX(Sales!$D$5:$ABF$18,MATCH(UsagePerHour!$B15,Sales!$C$5:$C$18,0),MATCH(UsagePerHour!PM$4,Sales!$D$3:$ABF$3,0))/PM$2*INDEX(Usage!$D$5:$ABF$11,MATCH(UsagePerHour!$B$4,Usage!$C$5:$C$11,0),MATCH(UsagePerHour!PM$4,Usage!$D$3:$ABF$3,0)),"")</f>
        <v>151.04825120931375</v>
      </c>
      <c r="PN15" s="6">
        <f>IFERROR(INDEX(Sales!$D$5:$ABF$18,MATCH(UsagePerHour!$B15,Sales!$C$5:$C$18,0),MATCH(UsagePerHour!PN$4,Sales!$D$3:$ABF$3,0))/PN$2*INDEX(Usage!$D$5:$ABF$11,MATCH(UsagePerHour!$B$4,Usage!$C$5:$C$11,0),MATCH(UsagePerHour!PN$4,Usage!$D$3:$ABF$3,0)),"")</f>
        <v>29.842671062967714</v>
      </c>
      <c r="PO15" s="6">
        <f>IFERROR(INDEX(Sales!$D$5:$ABF$18,MATCH(UsagePerHour!$B15,Sales!$C$5:$C$18,0),MATCH(UsagePerHour!PO$4,Sales!$D$3:$ABF$3,0))/PO$2*INDEX(Usage!$D$5:$ABF$11,MATCH(UsagePerHour!$B$4,Usage!$C$5:$C$11,0),MATCH(UsagePerHour!PO$4,Usage!$D$3:$ABF$3,0)),"")</f>
        <v>20.550749513785998</v>
      </c>
      <c r="PP15" s="6">
        <f>IFERROR(INDEX(Sales!$D$5:$ABF$18,MATCH(UsagePerHour!$B15,Sales!$C$5:$C$18,0),MATCH(UsagePerHour!PP$4,Sales!$D$3:$ABF$3,0))/PP$2*INDEX(Usage!$D$5:$ABF$11,MATCH(UsagePerHour!$B$4,Usage!$C$5:$C$11,0),MATCH(UsagePerHour!PP$4,Usage!$D$3:$ABF$3,0)),"")</f>
        <v>20.247059664165771</v>
      </c>
      <c r="PQ15" s="6">
        <f>IFERROR(INDEX(Sales!$D$5:$ABF$18,MATCH(UsagePerHour!$B15,Sales!$C$5:$C$18,0),MATCH(UsagePerHour!PQ$4,Sales!$D$3:$ABF$3,0))/PQ$2*INDEX(Usage!$D$5:$ABF$11,MATCH(UsagePerHour!$B$4,Usage!$C$5:$C$11,0),MATCH(UsagePerHour!PQ$4,Usage!$D$3:$ABF$3,0)),"")</f>
        <v>88.849264739820356</v>
      </c>
      <c r="PR15" s="6">
        <f>IFERROR(INDEX(Sales!$D$5:$ABF$18,MATCH(UsagePerHour!$B15,Sales!$C$5:$C$18,0),MATCH(UsagePerHour!PR$4,Sales!$D$3:$ABF$3,0))/PR$2*INDEX(Usage!$D$5:$ABF$11,MATCH(UsagePerHour!$B$4,Usage!$C$5:$C$11,0),MATCH(UsagePerHour!PR$4,Usage!$D$3:$ABF$3,0)),"")</f>
        <v>31.200352806970066</v>
      </c>
      <c r="PS15" s="6">
        <f>IFERROR(INDEX(Sales!$D$5:$ABF$18,MATCH(UsagePerHour!$B15,Sales!$C$5:$C$18,0),MATCH(UsagePerHour!PS$4,Sales!$D$3:$ABF$3,0))/PS$2*INDEX(Usage!$D$5:$ABF$11,MATCH(UsagePerHour!$B$4,Usage!$C$5:$C$11,0),MATCH(UsagePerHour!PS$4,Usage!$D$3:$ABF$3,0)),"")</f>
        <v>10.091361940180638</v>
      </c>
      <c r="PT15" s="6">
        <f>IFERROR(INDEX(Sales!$D$5:$ABF$18,MATCH(UsagePerHour!$B15,Sales!$C$5:$C$18,0),MATCH(UsagePerHour!PT$4,Sales!$D$3:$ABF$3,0))/PT$2*INDEX(Usage!$D$5:$ABF$11,MATCH(UsagePerHour!$B$4,Usage!$C$5:$C$11,0),MATCH(UsagePerHour!PT$4,Usage!$D$3:$ABF$3,0)),"")</f>
        <v>240.54337918755516</v>
      </c>
      <c r="PU15" s="6">
        <f>IFERROR(INDEX(Sales!$D$5:$ABF$18,MATCH(UsagePerHour!$B15,Sales!$C$5:$C$18,0),MATCH(UsagePerHour!PU$4,Sales!$D$3:$ABF$3,0))/PU$2*INDEX(Usage!$D$5:$ABF$11,MATCH(UsagePerHour!$B$4,Usage!$C$5:$C$11,0),MATCH(UsagePerHour!PU$4,Usage!$D$3:$ABF$3,0)),"")</f>
        <v>103.25501466539809</v>
      </c>
      <c r="PV15" s="6">
        <f>IFERROR(INDEX(Sales!$D$5:$ABF$18,MATCH(UsagePerHour!$B15,Sales!$C$5:$C$18,0),MATCH(UsagePerHour!PV$4,Sales!$D$3:$ABF$3,0))/PV$2*INDEX(Usage!$D$5:$ABF$11,MATCH(UsagePerHour!$B$4,Usage!$C$5:$C$11,0),MATCH(UsagePerHour!PV$4,Usage!$D$3:$ABF$3,0)),"")</f>
        <v>35.771966185711186</v>
      </c>
      <c r="PW15" s="6">
        <f>IFERROR(INDEX(Sales!$D$5:$ABF$18,MATCH(UsagePerHour!$B15,Sales!$C$5:$C$18,0),MATCH(UsagePerHour!PW$4,Sales!$D$3:$ABF$3,0))/PW$2*INDEX(Usage!$D$5:$ABF$11,MATCH(UsagePerHour!$B$4,Usage!$C$5:$C$11,0),MATCH(UsagePerHour!PW$4,Usage!$D$3:$ABF$3,0)),"")</f>
        <v>16.194785265876178</v>
      </c>
      <c r="PX15" s="6">
        <f>IFERROR(INDEX(Sales!$D$5:$ABF$18,MATCH(UsagePerHour!$B15,Sales!$C$5:$C$18,0),MATCH(UsagePerHour!PX$4,Sales!$D$3:$ABF$3,0))/PX$2*INDEX(Usage!$D$5:$ABF$11,MATCH(UsagePerHour!$B$4,Usage!$C$5:$C$11,0),MATCH(UsagePerHour!PX$4,Usage!$D$3:$ABF$3,0)),"")</f>
        <v>69.414066381409896</v>
      </c>
      <c r="PY15" s="6">
        <f>IFERROR(INDEX(Sales!$D$5:$ABF$18,MATCH(UsagePerHour!$B15,Sales!$C$5:$C$18,0),MATCH(UsagePerHour!PY$4,Sales!$D$3:$ABF$3,0))/PY$2*INDEX(Usage!$D$5:$ABF$11,MATCH(UsagePerHour!$B$4,Usage!$C$5:$C$11,0),MATCH(UsagePerHour!PY$4,Usage!$D$3:$ABF$3,0)),"")</f>
        <v>14.212275952179644</v>
      </c>
      <c r="PZ15" s="6">
        <f>IFERROR(INDEX(Sales!$D$5:$ABF$18,MATCH(UsagePerHour!$B15,Sales!$C$5:$C$18,0),MATCH(UsagePerHour!PZ$4,Sales!$D$3:$ABF$3,0))/PZ$2*INDEX(Usage!$D$5:$ABF$11,MATCH(UsagePerHour!$B$4,Usage!$C$5:$C$11,0),MATCH(UsagePerHour!PZ$4,Usage!$D$3:$ABF$3,0)),"")</f>
        <v>23.859745655783271</v>
      </c>
      <c r="QA15" s="6">
        <f>IFERROR(INDEX(Sales!$D$5:$ABF$18,MATCH(UsagePerHour!$B15,Sales!$C$5:$C$18,0),MATCH(UsagePerHour!QA$4,Sales!$D$3:$ABF$3,0))/QA$2*INDEX(Usage!$D$5:$ABF$11,MATCH(UsagePerHour!$B$4,Usage!$C$5:$C$11,0),MATCH(UsagePerHour!QA$4,Usage!$D$3:$ABF$3,0)),"")</f>
        <v>118.99668625738239</v>
      </c>
      <c r="QB15" s="6">
        <f>IFERROR(INDEX(Sales!$D$5:$ABF$18,MATCH(UsagePerHour!$B15,Sales!$C$5:$C$18,0),MATCH(UsagePerHour!QB$4,Sales!$D$3:$ABF$3,0))/QB$2*INDEX(Usage!$D$5:$ABF$11,MATCH(UsagePerHour!$B$4,Usage!$C$5:$C$11,0),MATCH(UsagePerHour!QB$4,Usage!$D$3:$ABF$3,0)),"")</f>
        <v>11.931624980076011</v>
      </c>
      <c r="QC15" s="6">
        <f>IFERROR(INDEX(Sales!$D$5:$ABF$18,MATCH(UsagePerHour!$B15,Sales!$C$5:$C$18,0),MATCH(UsagePerHour!QC$4,Sales!$D$3:$ABF$3,0))/QC$2*INDEX(Usage!$D$5:$ABF$11,MATCH(UsagePerHour!$B$4,Usage!$C$5:$C$11,0),MATCH(UsagePerHour!QC$4,Usage!$D$3:$ABF$3,0)),"")</f>
        <v>20.270529765356869</v>
      </c>
      <c r="QD15" s="6">
        <f>IFERROR(INDEX(Sales!$D$5:$ABF$18,MATCH(UsagePerHour!$B15,Sales!$C$5:$C$18,0),MATCH(UsagePerHour!QD$4,Sales!$D$3:$ABF$3,0))/QD$2*INDEX(Usage!$D$5:$ABF$11,MATCH(UsagePerHour!$B$4,Usage!$C$5:$C$11,0),MATCH(UsagePerHour!QD$4,Usage!$D$3:$ABF$3,0)),"")</f>
        <v>68.445011667827046</v>
      </c>
      <c r="QE15" s="6">
        <f>IFERROR(INDEX(Sales!$D$5:$ABF$18,MATCH(UsagePerHour!$B15,Sales!$C$5:$C$18,0),MATCH(UsagePerHour!QE$4,Sales!$D$3:$ABF$3,0))/QE$2*INDEX(Usage!$D$5:$ABF$11,MATCH(UsagePerHour!$B$4,Usage!$C$5:$C$11,0),MATCH(UsagePerHour!QE$4,Usage!$D$3:$ABF$3,0)),"")</f>
        <v>47.652895537565605</v>
      </c>
      <c r="QF15" s="6">
        <f>IFERROR(INDEX(Sales!$D$5:$ABF$18,MATCH(UsagePerHour!$B15,Sales!$C$5:$C$18,0),MATCH(UsagePerHour!QF$4,Sales!$D$3:$ABF$3,0))/QF$2*INDEX(Usage!$D$5:$ABF$11,MATCH(UsagePerHour!$B$4,Usage!$C$5:$C$11,0),MATCH(UsagePerHour!QF$4,Usage!$D$3:$ABF$3,0)),"")</f>
        <v>47.470488089829296</v>
      </c>
      <c r="QG15" s="6">
        <f>IFERROR(INDEX(Sales!$D$5:$ABF$18,MATCH(UsagePerHour!$B15,Sales!$C$5:$C$18,0),MATCH(UsagePerHour!QG$4,Sales!$D$3:$ABF$3,0))/QG$2*INDEX(Usage!$D$5:$ABF$11,MATCH(UsagePerHour!$B$4,Usage!$C$5:$C$11,0),MATCH(UsagePerHour!QG$4,Usage!$D$3:$ABF$3,0)),"")</f>
        <v>43.11574022392098</v>
      </c>
      <c r="QH15" s="6">
        <f>IFERROR(INDEX(Sales!$D$5:$ABF$18,MATCH(UsagePerHour!$B15,Sales!$C$5:$C$18,0),MATCH(UsagePerHour!QH$4,Sales!$D$3:$ABF$3,0))/QH$2*INDEX(Usage!$D$5:$ABF$11,MATCH(UsagePerHour!$B$4,Usage!$C$5:$C$11,0),MATCH(UsagePerHour!QH$4,Usage!$D$3:$ABF$3,0)),"")</f>
        <v>347.16306123102612</v>
      </c>
      <c r="QI15" s="6">
        <f>IFERROR(INDEX(Sales!$D$5:$ABF$18,MATCH(UsagePerHour!$B15,Sales!$C$5:$C$18,0),MATCH(UsagePerHour!QI$4,Sales!$D$3:$ABF$3,0))/QI$2*INDEX(Usage!$D$5:$ABF$11,MATCH(UsagePerHour!$B$4,Usage!$C$5:$C$11,0),MATCH(UsagePerHour!QI$4,Usage!$D$3:$ABF$3,0)),"")</f>
        <v>90.595801033302081</v>
      </c>
      <c r="QJ15" s="6">
        <f>IFERROR(INDEX(Sales!$D$5:$ABF$18,MATCH(UsagePerHour!$B15,Sales!$C$5:$C$18,0),MATCH(UsagePerHour!QJ$4,Sales!$D$3:$ABF$3,0))/QJ$2*INDEX(Usage!$D$5:$ABF$11,MATCH(UsagePerHour!$B$4,Usage!$C$5:$C$11,0),MATCH(UsagePerHour!QJ$4,Usage!$D$3:$ABF$3,0)),"")</f>
        <v>120.11259472469698</v>
      </c>
      <c r="QK15" s="6">
        <f>IFERROR(INDEX(Sales!$D$5:$ABF$18,MATCH(UsagePerHour!$B15,Sales!$C$5:$C$18,0),MATCH(UsagePerHour!QK$4,Sales!$D$3:$ABF$3,0))/QK$2*INDEX(Usage!$D$5:$ABF$11,MATCH(UsagePerHour!$B$4,Usage!$C$5:$C$11,0),MATCH(UsagePerHour!QK$4,Usage!$D$3:$ABF$3,0)),"")</f>
        <v>129.10010794764807</v>
      </c>
      <c r="QL15" s="6">
        <f>IFERROR(INDEX(Sales!$D$5:$ABF$18,MATCH(UsagePerHour!$B15,Sales!$C$5:$C$18,0),MATCH(UsagePerHour!QL$4,Sales!$D$3:$ABF$3,0))/QL$2*INDEX(Usage!$D$5:$ABF$11,MATCH(UsagePerHour!$B$4,Usage!$C$5:$C$11,0),MATCH(UsagePerHour!QL$4,Usage!$D$3:$ABF$3,0)),"")</f>
        <v>98.972974323111714</v>
      </c>
      <c r="QM15" s="6">
        <f>IFERROR(INDEX(Sales!$D$5:$ABF$18,MATCH(UsagePerHour!$B15,Sales!$C$5:$C$18,0),MATCH(UsagePerHour!QM$4,Sales!$D$3:$ABF$3,0))/QM$2*INDEX(Usage!$D$5:$ABF$11,MATCH(UsagePerHour!$B$4,Usage!$C$5:$C$11,0),MATCH(UsagePerHour!QM$4,Usage!$D$3:$ABF$3,0)),"")</f>
        <v>50.421483839719784</v>
      </c>
      <c r="QN15" s="6">
        <f>IFERROR(INDEX(Sales!$D$5:$ABF$18,MATCH(UsagePerHour!$B15,Sales!$C$5:$C$18,0),MATCH(UsagePerHour!QN$4,Sales!$D$3:$ABF$3,0))/QN$2*INDEX(Usage!$D$5:$ABF$11,MATCH(UsagePerHour!$B$4,Usage!$C$5:$C$11,0),MATCH(UsagePerHour!QN$4,Usage!$D$3:$ABF$3,0)),"")</f>
        <v>62.603090159461033</v>
      </c>
      <c r="QO15" s="6">
        <f>IFERROR(INDEX(Sales!$D$5:$ABF$18,MATCH(UsagePerHour!$B15,Sales!$C$5:$C$18,0),MATCH(UsagePerHour!QO$4,Sales!$D$3:$ABF$3,0))/QO$2*INDEX(Usage!$D$5:$ABF$11,MATCH(UsagePerHour!$B$4,Usage!$C$5:$C$11,0),MATCH(UsagePerHour!QO$4,Usage!$D$3:$ABF$3,0)),"")</f>
        <v>425.35595190556188</v>
      </c>
      <c r="QP15" s="6">
        <f>IFERROR(INDEX(Sales!$D$5:$ABF$18,MATCH(UsagePerHour!$B15,Sales!$C$5:$C$18,0),MATCH(UsagePerHour!QP$4,Sales!$D$3:$ABF$3,0))/QP$2*INDEX(Usage!$D$5:$ABF$11,MATCH(UsagePerHour!$B$4,Usage!$C$5:$C$11,0),MATCH(UsagePerHour!QP$4,Usage!$D$3:$ABF$3,0)),"")</f>
        <v>112.65882064711018</v>
      </c>
      <c r="QQ15" s="6">
        <f>IFERROR(INDEX(Sales!$D$5:$ABF$18,MATCH(UsagePerHour!$B15,Sales!$C$5:$C$18,0),MATCH(UsagePerHour!QQ$4,Sales!$D$3:$ABF$3,0))/QQ$2*INDEX(Usage!$D$5:$ABF$11,MATCH(UsagePerHour!$B$4,Usage!$C$5:$C$11,0),MATCH(UsagePerHour!QQ$4,Usage!$D$3:$ABF$3,0)),"")</f>
        <v>56.293978431093279</v>
      </c>
      <c r="QR15" s="6">
        <f>IFERROR(INDEX(Sales!$D$5:$ABF$18,MATCH(UsagePerHour!$B15,Sales!$C$5:$C$18,0),MATCH(UsagePerHour!QR$4,Sales!$D$3:$ABF$3,0))/QR$2*INDEX(Usage!$D$5:$ABF$11,MATCH(UsagePerHour!$B$4,Usage!$C$5:$C$11,0),MATCH(UsagePerHour!QR$4,Usage!$D$3:$ABF$3,0)),"")</f>
        <v>79.73570205032118</v>
      </c>
      <c r="QS15" s="6">
        <f>IFERROR(INDEX(Sales!$D$5:$ABF$18,MATCH(UsagePerHour!$B15,Sales!$C$5:$C$18,0),MATCH(UsagePerHour!QS$4,Sales!$D$3:$ABF$3,0))/QS$2*INDEX(Usage!$D$5:$ABF$11,MATCH(UsagePerHour!$B$4,Usage!$C$5:$C$11,0),MATCH(UsagePerHour!QS$4,Usage!$D$3:$ABF$3,0)),"")</f>
        <v>118.72551190167439</v>
      </c>
      <c r="QT15" s="6">
        <f>IFERROR(INDEX(Sales!$D$5:$ABF$18,MATCH(UsagePerHour!$B15,Sales!$C$5:$C$18,0),MATCH(UsagePerHour!QT$4,Sales!$D$3:$ABF$3,0))/QT$2*INDEX(Usage!$D$5:$ABF$11,MATCH(UsagePerHour!$B$4,Usage!$C$5:$C$11,0),MATCH(UsagePerHour!QT$4,Usage!$D$3:$ABF$3,0)),"")</f>
        <v>25.386062109948725</v>
      </c>
      <c r="QU15" s="6">
        <f>IFERROR(INDEX(Sales!$D$5:$ABF$18,MATCH(UsagePerHour!$B15,Sales!$C$5:$C$18,0),MATCH(UsagePerHour!QU$4,Sales!$D$3:$ABF$3,0))/QU$2*INDEX(Usage!$D$5:$ABF$11,MATCH(UsagePerHour!$B$4,Usage!$C$5:$C$11,0),MATCH(UsagePerHour!QU$4,Usage!$D$3:$ABF$3,0)),"")</f>
        <v>49.552999584544168</v>
      </c>
      <c r="QV15" s="6">
        <f>IFERROR(INDEX(Sales!$D$5:$ABF$18,MATCH(UsagePerHour!$B15,Sales!$C$5:$C$18,0),MATCH(UsagePerHour!QV$4,Sales!$D$3:$ABF$3,0))/QV$2*INDEX(Usage!$D$5:$ABF$11,MATCH(UsagePerHour!$B$4,Usage!$C$5:$C$11,0),MATCH(UsagePerHour!QV$4,Usage!$D$3:$ABF$3,0)),"")</f>
        <v>323.27435940879081</v>
      </c>
      <c r="QW15" s="6">
        <f>IFERROR(INDEX(Sales!$D$5:$ABF$18,MATCH(UsagePerHour!$B15,Sales!$C$5:$C$18,0),MATCH(UsagePerHour!QW$4,Sales!$D$3:$ABF$3,0))/QW$2*INDEX(Usage!$D$5:$ABF$11,MATCH(UsagePerHour!$B$4,Usage!$C$5:$C$11,0),MATCH(UsagePerHour!QW$4,Usage!$D$3:$ABF$3,0)),"")</f>
        <v>62.626396211546776</v>
      </c>
      <c r="QX15" s="6">
        <f>IFERROR(INDEX(Sales!$D$5:$ABF$18,MATCH(UsagePerHour!$B15,Sales!$C$5:$C$18,0),MATCH(UsagePerHour!QX$4,Sales!$D$3:$ABF$3,0))/QX$2*INDEX(Usage!$D$5:$ABF$11,MATCH(UsagePerHour!$B$4,Usage!$C$5:$C$11,0),MATCH(UsagePerHour!QX$4,Usage!$D$3:$ABF$3,0)),"")</f>
        <v>117.95991625959526</v>
      </c>
      <c r="QY15" s="6">
        <f>IFERROR(INDEX(Sales!$D$5:$ABF$18,MATCH(UsagePerHour!$B15,Sales!$C$5:$C$18,0),MATCH(UsagePerHour!QY$4,Sales!$D$3:$ABF$3,0))/QY$2*INDEX(Usage!$D$5:$ABF$11,MATCH(UsagePerHour!$B$4,Usage!$C$5:$C$11,0),MATCH(UsagePerHour!QY$4,Usage!$D$3:$ABF$3,0)),"")</f>
        <v>46.495624687259721</v>
      </c>
      <c r="QZ15" s="6">
        <f>IFERROR(INDEX(Sales!$D$5:$ABF$18,MATCH(UsagePerHour!$B15,Sales!$C$5:$C$18,0),MATCH(UsagePerHour!QZ$4,Sales!$D$3:$ABF$3,0))/QZ$2*INDEX(Usage!$D$5:$ABF$11,MATCH(UsagePerHour!$B$4,Usage!$C$5:$C$11,0),MATCH(UsagePerHour!QZ$4,Usage!$D$3:$ABF$3,0)),"")</f>
        <v>118.72399109625377</v>
      </c>
      <c r="RA15" s="6">
        <f>IFERROR(INDEX(Sales!$D$5:$ABF$18,MATCH(UsagePerHour!$B15,Sales!$C$5:$C$18,0),MATCH(UsagePerHour!RA$4,Sales!$D$3:$ABF$3,0))/RA$2*INDEX(Usage!$D$5:$ABF$11,MATCH(UsagePerHour!$B$4,Usage!$C$5:$C$11,0),MATCH(UsagePerHour!RA$4,Usage!$D$3:$ABF$3,0)),"")</f>
        <v>54.284905037293093</v>
      </c>
      <c r="RB15" s="6">
        <f>IFERROR(INDEX(Sales!$D$5:$ABF$18,MATCH(UsagePerHour!$B15,Sales!$C$5:$C$18,0),MATCH(UsagePerHour!RB$4,Sales!$D$3:$ABF$3,0))/RB$2*INDEX(Usage!$D$5:$ABF$11,MATCH(UsagePerHour!$B$4,Usage!$C$5:$C$11,0),MATCH(UsagePerHour!RB$4,Usage!$D$3:$ABF$3,0)),"")</f>
        <v>28.854339155351408</v>
      </c>
      <c r="RC15" s="6">
        <f>IFERROR(INDEX(Sales!$D$5:$ABF$18,MATCH(UsagePerHour!$B15,Sales!$C$5:$C$18,0),MATCH(UsagePerHour!RC$4,Sales!$D$3:$ABF$3,0))/RC$2*INDEX(Usage!$D$5:$ABF$11,MATCH(UsagePerHour!$B$4,Usage!$C$5:$C$11,0),MATCH(UsagePerHour!RC$4,Usage!$D$3:$ABF$3,0)),"")</f>
        <v>374.32951303956509</v>
      </c>
      <c r="RD15" s="6">
        <f>IFERROR(INDEX(Sales!$D$5:$ABF$18,MATCH(UsagePerHour!$B15,Sales!$C$5:$C$18,0),MATCH(UsagePerHour!RD$4,Sales!$D$3:$ABF$3,0))/RD$2*INDEX(Usage!$D$5:$ABF$11,MATCH(UsagePerHour!$B$4,Usage!$C$5:$C$11,0),MATCH(UsagePerHour!RD$4,Usage!$D$3:$ABF$3,0)),"")</f>
        <v>75.300396899806984</v>
      </c>
      <c r="RE15" s="6">
        <f>IFERROR(INDEX(Sales!$D$5:$ABF$18,MATCH(UsagePerHour!$B15,Sales!$C$5:$C$18,0),MATCH(UsagePerHour!RE$4,Sales!$D$3:$ABF$3,0))/RE$2*INDEX(Usage!$D$5:$ABF$11,MATCH(UsagePerHour!$B$4,Usage!$C$5:$C$11,0),MATCH(UsagePerHour!RE$4,Usage!$D$3:$ABF$3,0)),"")</f>
        <v>134.73366509221773</v>
      </c>
      <c r="RF15" s="6">
        <f>IFERROR(INDEX(Sales!$D$5:$ABF$18,MATCH(UsagePerHour!$B15,Sales!$C$5:$C$18,0),MATCH(UsagePerHour!RF$4,Sales!$D$3:$ABF$3,0))/RF$2*INDEX(Usage!$D$5:$ABF$11,MATCH(UsagePerHour!$B$4,Usage!$C$5:$C$11,0),MATCH(UsagePerHour!RF$4,Usage!$D$3:$ABF$3,0)),"")</f>
        <v>83.087260835891101</v>
      </c>
      <c r="RG15" s="6">
        <f>IFERROR(INDEX(Sales!$D$5:$ABF$18,MATCH(UsagePerHour!$B15,Sales!$C$5:$C$18,0),MATCH(UsagePerHour!RG$4,Sales!$D$3:$ABF$3,0))/RG$2*INDEX(Usage!$D$5:$ABF$11,MATCH(UsagePerHour!$B$4,Usage!$C$5:$C$11,0),MATCH(UsagePerHour!RG$4,Usage!$D$3:$ABF$3,0)),"")</f>
        <v>67.323515817263456</v>
      </c>
      <c r="RH15" s="6">
        <f>IFERROR(INDEX(Sales!$D$5:$ABF$18,MATCH(UsagePerHour!$B15,Sales!$C$5:$C$18,0),MATCH(UsagePerHour!RH$4,Sales!$D$3:$ABF$3,0))/RH$2*INDEX(Usage!$D$5:$ABF$11,MATCH(UsagePerHour!$B$4,Usage!$C$5:$C$11,0),MATCH(UsagePerHour!RH$4,Usage!$D$3:$ABF$3,0)),"")</f>
        <v>39.75676463952189</v>
      </c>
      <c r="RI15" s="6">
        <f>IFERROR(INDEX(Sales!$D$5:$ABF$18,MATCH(UsagePerHour!$B15,Sales!$C$5:$C$18,0),MATCH(UsagePerHour!RI$4,Sales!$D$3:$ABF$3,0))/RI$2*INDEX(Usage!$D$5:$ABF$11,MATCH(UsagePerHour!$B$4,Usage!$C$5:$C$11,0),MATCH(UsagePerHour!RI$4,Usage!$D$3:$ABF$3,0)),"")</f>
        <v>51.415142004133813</v>
      </c>
      <c r="RJ15" s="6">
        <f>IFERROR(INDEX(Sales!$D$5:$ABF$18,MATCH(UsagePerHour!$B15,Sales!$C$5:$C$18,0),MATCH(UsagePerHour!RJ$4,Sales!$D$3:$ABF$3,0))/RJ$2*INDEX(Usage!$D$5:$ABF$11,MATCH(UsagePerHour!$B$4,Usage!$C$5:$C$11,0),MATCH(UsagePerHour!RJ$4,Usage!$D$3:$ABF$3,0)),"")</f>
        <v>253.79010999824416</v>
      </c>
      <c r="RK15" s="6">
        <f>IFERROR(INDEX(Sales!$D$5:$ABF$18,MATCH(UsagePerHour!$B15,Sales!$C$5:$C$18,0),MATCH(UsagePerHour!RK$4,Sales!$D$3:$ABF$3,0))/RK$2*INDEX(Usage!$D$5:$ABF$11,MATCH(UsagePerHour!$B$4,Usage!$C$5:$C$11,0),MATCH(UsagePerHour!RK$4,Usage!$D$3:$ABF$3,0)),"")</f>
        <v>147.77616465695445</v>
      </c>
      <c r="RL15" s="6">
        <f>IFERROR(INDEX(Sales!$D$5:$ABF$18,MATCH(UsagePerHour!$B15,Sales!$C$5:$C$18,0),MATCH(UsagePerHour!RL$4,Sales!$D$3:$ABF$3,0))/RL$2*INDEX(Usage!$D$5:$ABF$11,MATCH(UsagePerHour!$B$4,Usage!$C$5:$C$11,0),MATCH(UsagePerHour!RL$4,Usage!$D$3:$ABF$3,0)),"")</f>
        <v>45.658426735206973</v>
      </c>
      <c r="RM15" s="6">
        <f>IFERROR(INDEX(Sales!$D$5:$ABF$18,MATCH(UsagePerHour!$B15,Sales!$C$5:$C$18,0),MATCH(UsagePerHour!RM$4,Sales!$D$3:$ABF$3,0))/RM$2*INDEX(Usage!$D$5:$ABF$11,MATCH(UsagePerHour!$B$4,Usage!$C$5:$C$11,0),MATCH(UsagePerHour!RM$4,Usage!$D$3:$ABF$3,0)),"")</f>
        <v>89.593584330573748</v>
      </c>
      <c r="RN15" s="6">
        <f>IFERROR(INDEX(Sales!$D$5:$ABF$18,MATCH(UsagePerHour!$B15,Sales!$C$5:$C$18,0),MATCH(UsagePerHour!RN$4,Sales!$D$3:$ABF$3,0))/RN$2*INDEX(Usage!$D$5:$ABF$11,MATCH(UsagePerHour!$B$4,Usage!$C$5:$C$11,0),MATCH(UsagePerHour!RN$4,Usage!$D$3:$ABF$3,0)),"")</f>
        <v>65.923738152964503</v>
      </c>
      <c r="RO15" s="6">
        <f>IFERROR(INDEX(Sales!$D$5:$ABF$18,MATCH(UsagePerHour!$B15,Sales!$C$5:$C$18,0),MATCH(UsagePerHour!RO$4,Sales!$D$3:$ABF$3,0))/RO$2*INDEX(Usage!$D$5:$ABF$11,MATCH(UsagePerHour!$B$4,Usage!$C$5:$C$11,0),MATCH(UsagePerHour!RO$4,Usage!$D$3:$ABF$3,0)),"")</f>
        <v>37.169331085469132</v>
      </c>
      <c r="RP15" s="6">
        <f>IFERROR(INDEX(Sales!$D$5:$ABF$18,MATCH(UsagePerHour!$B15,Sales!$C$5:$C$18,0),MATCH(UsagePerHour!RP$4,Sales!$D$3:$ABF$3,0))/RP$2*INDEX(Usage!$D$5:$ABF$11,MATCH(UsagePerHour!$B$4,Usage!$C$5:$C$11,0),MATCH(UsagePerHour!RP$4,Usage!$D$3:$ABF$3,0)),"")</f>
        <v>20.812823436490199</v>
      </c>
      <c r="RQ15" s="6">
        <f>IFERROR(INDEX(Sales!$D$5:$ABF$18,MATCH(UsagePerHour!$B15,Sales!$C$5:$C$18,0),MATCH(UsagePerHour!RQ$4,Sales!$D$3:$ABF$3,0))/RQ$2*INDEX(Usage!$D$5:$ABF$11,MATCH(UsagePerHour!$B$4,Usage!$C$5:$C$11,0),MATCH(UsagePerHour!RQ$4,Usage!$D$3:$ABF$3,0)),"")</f>
        <v>258.78888708009669</v>
      </c>
      <c r="RR15" s="6">
        <f>IFERROR(INDEX(Sales!$D$5:$ABF$18,MATCH(UsagePerHour!$B15,Sales!$C$5:$C$18,0),MATCH(UsagePerHour!RR$4,Sales!$D$3:$ABF$3,0))/RR$2*INDEX(Usage!$D$5:$ABF$11,MATCH(UsagePerHour!$B$4,Usage!$C$5:$C$11,0),MATCH(UsagePerHour!RR$4,Usage!$D$3:$ABF$3,0)),"")</f>
        <v>93.157689053088262</v>
      </c>
      <c r="RS15" s="6">
        <f>IFERROR(INDEX(Sales!$D$5:$ABF$18,MATCH(UsagePerHour!$B15,Sales!$C$5:$C$18,0),MATCH(UsagePerHour!RS$4,Sales!$D$3:$ABF$3,0))/RS$2*INDEX(Usage!$D$5:$ABF$11,MATCH(UsagePerHour!$B$4,Usage!$C$5:$C$11,0),MATCH(UsagePerHour!RS$4,Usage!$D$3:$ABF$3,0)),"")</f>
        <v>103.89668163909269</v>
      </c>
      <c r="RT15" s="6">
        <f>IFERROR(INDEX(Sales!$D$5:$ABF$18,MATCH(UsagePerHour!$B15,Sales!$C$5:$C$18,0),MATCH(UsagePerHour!RT$4,Sales!$D$3:$ABF$3,0))/RT$2*INDEX(Usage!$D$5:$ABF$11,MATCH(UsagePerHour!$B$4,Usage!$C$5:$C$11,0),MATCH(UsagePerHour!RT$4,Usage!$D$3:$ABF$3,0)),"")</f>
        <v>32.482912701195993</v>
      </c>
      <c r="RU15" s="6">
        <f>IFERROR(INDEX(Sales!$D$5:$ABF$18,MATCH(UsagePerHour!$B15,Sales!$C$5:$C$18,0),MATCH(UsagePerHour!RU$4,Sales!$D$3:$ABF$3,0))/RU$2*INDEX(Usage!$D$5:$ABF$11,MATCH(UsagePerHour!$B$4,Usage!$C$5:$C$11,0),MATCH(UsagePerHour!RU$4,Usage!$D$3:$ABF$3,0)),"")</f>
        <v>96.242711199879878</v>
      </c>
      <c r="RV15" s="6">
        <f>IFERROR(INDEX(Sales!$D$5:$ABF$18,MATCH(UsagePerHour!$B15,Sales!$C$5:$C$18,0),MATCH(UsagePerHour!RV$4,Sales!$D$3:$ABF$3,0))/RV$2*INDEX(Usage!$D$5:$ABF$11,MATCH(UsagePerHour!$B$4,Usage!$C$5:$C$11,0),MATCH(UsagePerHour!RV$4,Usage!$D$3:$ABF$3,0)),"")</f>
        <v>31.683644199052992</v>
      </c>
      <c r="RW15" s="6">
        <f>IFERROR(INDEX(Sales!$D$5:$ABF$18,MATCH(UsagePerHour!$B15,Sales!$C$5:$C$18,0),MATCH(UsagePerHour!RW$4,Sales!$D$3:$ABF$3,0))/RW$2*INDEX(Usage!$D$5:$ABF$11,MATCH(UsagePerHour!$B$4,Usage!$C$5:$C$11,0),MATCH(UsagePerHour!RW$4,Usage!$D$3:$ABF$3,0)),"")</f>
        <v>44.165332849940462</v>
      </c>
      <c r="RX15" s="6">
        <f>IFERROR(INDEX(Sales!$D$5:$ABF$18,MATCH(UsagePerHour!$B15,Sales!$C$5:$C$18,0),MATCH(UsagePerHour!RX$4,Sales!$D$3:$ABF$3,0))/RX$2*INDEX(Usage!$D$5:$ABF$11,MATCH(UsagePerHour!$B$4,Usage!$C$5:$C$11,0),MATCH(UsagePerHour!RX$4,Usage!$D$3:$ABF$3,0)),"")</f>
        <v>144.03654328352539</v>
      </c>
      <c r="RY15" s="6">
        <f>IFERROR(INDEX(Sales!$D$5:$ABF$18,MATCH(UsagePerHour!$B15,Sales!$C$5:$C$18,0),MATCH(UsagePerHour!RY$4,Sales!$D$3:$ABF$3,0))/RY$2*INDEX(Usage!$D$5:$ABF$11,MATCH(UsagePerHour!$B$4,Usage!$C$5:$C$11,0),MATCH(UsagePerHour!RY$4,Usage!$D$3:$ABF$3,0)),"")</f>
        <v>106.69940924440256</v>
      </c>
      <c r="RZ15" s="6">
        <f>IFERROR(INDEX(Sales!$D$5:$ABF$18,MATCH(UsagePerHour!$B15,Sales!$C$5:$C$18,0),MATCH(UsagePerHour!RZ$4,Sales!$D$3:$ABF$3,0))/RZ$2*INDEX(Usage!$D$5:$ABF$11,MATCH(UsagePerHour!$B$4,Usage!$C$5:$C$11,0),MATCH(UsagePerHour!RZ$4,Usage!$D$3:$ABF$3,0)),"")</f>
        <v>16.370070755415075</v>
      </c>
      <c r="SA15" s="6">
        <f>IFERROR(INDEX(Sales!$D$5:$ABF$18,MATCH(UsagePerHour!$B15,Sales!$C$5:$C$18,0),MATCH(UsagePerHour!SA$4,Sales!$D$3:$ABF$3,0))/SA$2*INDEX(Usage!$D$5:$ABF$11,MATCH(UsagePerHour!$B$4,Usage!$C$5:$C$11,0),MATCH(UsagePerHour!SA$4,Usage!$D$3:$ABF$3,0)),"")</f>
        <v>62.756412548246878</v>
      </c>
      <c r="SB15" s="6">
        <f>IFERROR(INDEX(Sales!$D$5:$ABF$18,MATCH(UsagePerHour!$B15,Sales!$C$5:$C$18,0),MATCH(UsagePerHour!SB$4,Sales!$D$3:$ABF$3,0))/SB$2*INDEX(Usage!$D$5:$ABF$11,MATCH(UsagePerHour!$B$4,Usage!$C$5:$C$11,0),MATCH(UsagePerHour!SB$4,Usage!$D$3:$ABF$3,0)),"")</f>
        <v>55.595594122887633</v>
      </c>
      <c r="SC15" s="6">
        <f>IFERROR(INDEX(Sales!$D$5:$ABF$18,MATCH(UsagePerHour!$B15,Sales!$C$5:$C$18,0),MATCH(UsagePerHour!SC$4,Sales!$D$3:$ABF$3,0))/SC$2*INDEX(Usage!$D$5:$ABF$11,MATCH(UsagePerHour!$B$4,Usage!$C$5:$C$11,0),MATCH(UsagePerHour!SC$4,Usage!$D$3:$ABF$3,0)),"")</f>
        <v>38.966715456367034</v>
      </c>
      <c r="SD15" s="6">
        <f>IFERROR(INDEX(Sales!$D$5:$ABF$18,MATCH(UsagePerHour!$B15,Sales!$C$5:$C$18,0),MATCH(UsagePerHour!SD$4,Sales!$D$3:$ABF$3,0))/SD$2*INDEX(Usage!$D$5:$ABF$11,MATCH(UsagePerHour!$B$4,Usage!$C$5:$C$11,0),MATCH(UsagePerHour!SD$4,Usage!$D$3:$ABF$3,0)),"")</f>
        <v>41.333059303196158</v>
      </c>
      <c r="SE15" s="6">
        <f>IFERROR(INDEX(Sales!$D$5:$ABF$18,MATCH(UsagePerHour!$B15,Sales!$C$5:$C$18,0),MATCH(UsagePerHour!SE$4,Sales!$D$3:$ABF$3,0))/SE$2*INDEX(Usage!$D$5:$ABF$11,MATCH(UsagePerHour!$B$4,Usage!$C$5:$C$11,0),MATCH(UsagePerHour!SE$4,Usage!$D$3:$ABF$3,0)),"")</f>
        <v>273.03976961619611</v>
      </c>
      <c r="SF15" s="6">
        <f>IFERROR(INDEX(Sales!$D$5:$ABF$18,MATCH(UsagePerHour!$B15,Sales!$C$5:$C$18,0),MATCH(UsagePerHour!SF$4,Sales!$D$3:$ABF$3,0))/SF$2*INDEX(Usage!$D$5:$ABF$11,MATCH(UsagePerHour!$B$4,Usage!$C$5:$C$11,0),MATCH(UsagePerHour!SF$4,Usage!$D$3:$ABF$3,0)),"")</f>
        <v>153.69746984824522</v>
      </c>
      <c r="SG15" s="6" t="str">
        <f>IFERROR(INDEX(Sales!$D$5:$ABF$18,MATCH(UsagePerHour!$B15,Sales!$C$5:$C$18,0),MATCH(UsagePerHour!SG$4,Sales!$D$3:$ABF$3,0))/SG$2*INDEX(Usage!$D$5:$ABF$11,MATCH(UsagePerHour!$B$4,Usage!$C$5:$C$11,0),MATCH(UsagePerHour!SG$4,Usage!$D$3:$ABF$3,0)),"")</f>
        <v/>
      </c>
      <c r="SH15" s="6" t="str">
        <f>IFERROR(INDEX(Sales!$D$5:$ABF$18,MATCH(UsagePerHour!$B15,Sales!$C$5:$C$18,0),MATCH(UsagePerHour!SH$4,Sales!$D$3:$ABF$3,0))/SH$2*INDEX(Usage!$D$5:$ABF$11,MATCH(UsagePerHour!$B$4,Usage!$C$5:$C$11,0),MATCH(UsagePerHour!SH$4,Usage!$D$3:$ABF$3,0)),"")</f>
        <v/>
      </c>
      <c r="SI15" s="6" t="str">
        <f>IFERROR(INDEX(Sales!$D$5:$ABF$18,MATCH(UsagePerHour!$B15,Sales!$C$5:$C$18,0),MATCH(UsagePerHour!SI$4,Sales!$D$3:$ABF$3,0))/SI$2*INDEX(Usage!$D$5:$ABF$11,MATCH(UsagePerHour!$B$4,Usage!$C$5:$C$11,0),MATCH(UsagePerHour!SI$4,Usage!$D$3:$ABF$3,0)),"")</f>
        <v/>
      </c>
      <c r="SJ15" s="6" t="str">
        <f>IFERROR(INDEX(Sales!$D$5:$ABF$18,MATCH(UsagePerHour!$B15,Sales!$C$5:$C$18,0),MATCH(UsagePerHour!SJ$4,Sales!$D$3:$ABF$3,0))/SJ$2*INDEX(Usage!$D$5:$ABF$11,MATCH(UsagePerHour!$B$4,Usage!$C$5:$C$11,0),MATCH(UsagePerHour!SJ$4,Usage!$D$3:$ABF$3,0)),"")</f>
        <v/>
      </c>
      <c r="SK15" s="6" t="str">
        <f>IFERROR(INDEX(Sales!$D$5:$ABF$18,MATCH(UsagePerHour!$B15,Sales!$C$5:$C$18,0),MATCH(UsagePerHour!SK$4,Sales!$D$3:$ABF$3,0))/SK$2*INDEX(Usage!$D$5:$ABF$11,MATCH(UsagePerHour!$B$4,Usage!$C$5:$C$11,0),MATCH(UsagePerHour!SK$4,Usage!$D$3:$ABF$3,0)),"")</f>
        <v/>
      </c>
      <c r="SL15" s="6" t="str">
        <f>IFERROR(INDEX(Sales!$D$5:$ABF$18,MATCH(UsagePerHour!$B15,Sales!$C$5:$C$18,0),MATCH(UsagePerHour!SL$4,Sales!$D$3:$ABF$3,0))/SL$2*INDEX(Usage!$D$5:$ABF$11,MATCH(UsagePerHour!$B$4,Usage!$C$5:$C$11,0),MATCH(UsagePerHour!SL$4,Usage!$D$3:$ABF$3,0)),"")</f>
        <v/>
      </c>
      <c r="SM15" s="6" t="str">
        <f>IFERROR(INDEX(Sales!$D$5:$ABF$18,MATCH(UsagePerHour!$B15,Sales!$C$5:$C$18,0),MATCH(UsagePerHour!SM$4,Sales!$D$3:$ABF$3,0))/SM$2*INDEX(Usage!$D$5:$ABF$11,MATCH(UsagePerHour!$B$4,Usage!$C$5:$C$11,0),MATCH(UsagePerHour!SM$4,Usage!$D$3:$ABF$3,0)),"")</f>
        <v/>
      </c>
      <c r="SN15" s="6" t="str">
        <f>IFERROR(INDEX(Sales!$D$5:$ABF$18,MATCH(UsagePerHour!$B15,Sales!$C$5:$C$18,0),MATCH(UsagePerHour!SN$4,Sales!$D$3:$ABF$3,0))/SN$2*INDEX(Usage!$D$5:$ABF$11,MATCH(UsagePerHour!$B$4,Usage!$C$5:$C$11,0),MATCH(UsagePerHour!SN$4,Usage!$D$3:$ABF$3,0)),"")</f>
        <v/>
      </c>
      <c r="SO15" s="6" t="str">
        <f>IFERROR(INDEX(Sales!$D$5:$ABF$18,MATCH(UsagePerHour!$B15,Sales!$C$5:$C$18,0),MATCH(UsagePerHour!SO$4,Sales!$D$3:$ABF$3,0))/SO$2*INDEX(Usage!$D$5:$ABF$11,MATCH(UsagePerHour!$B$4,Usage!$C$5:$C$11,0),MATCH(UsagePerHour!SO$4,Usage!$D$3:$ABF$3,0)),"")</f>
        <v/>
      </c>
      <c r="SP15" s="6" t="str">
        <f>IFERROR(INDEX(Sales!$D$5:$ABF$18,MATCH(UsagePerHour!$B15,Sales!$C$5:$C$18,0),MATCH(UsagePerHour!SP$4,Sales!$D$3:$ABF$3,0))/SP$2*INDEX(Usage!$D$5:$ABF$11,MATCH(UsagePerHour!$B$4,Usage!$C$5:$C$11,0),MATCH(UsagePerHour!SP$4,Usage!$D$3:$ABF$3,0)),"")</f>
        <v/>
      </c>
      <c r="SQ15" s="6" t="str">
        <f>IFERROR(INDEX(Sales!$D$5:$ABF$18,MATCH(UsagePerHour!$B15,Sales!$C$5:$C$18,0),MATCH(UsagePerHour!SQ$4,Sales!$D$3:$ABF$3,0))/SQ$2*INDEX(Usage!$D$5:$ABF$11,MATCH(UsagePerHour!$B$4,Usage!$C$5:$C$11,0),MATCH(UsagePerHour!SQ$4,Usage!$D$3:$ABF$3,0)),"")</f>
        <v/>
      </c>
      <c r="SR15" s="6" t="str">
        <f>IFERROR(INDEX(Sales!$D$5:$ABF$18,MATCH(UsagePerHour!$B15,Sales!$C$5:$C$18,0),MATCH(UsagePerHour!SR$4,Sales!$D$3:$ABF$3,0))/SR$2*INDEX(Usage!$D$5:$ABF$11,MATCH(UsagePerHour!$B$4,Usage!$C$5:$C$11,0),MATCH(UsagePerHour!SR$4,Usage!$D$3:$ABF$3,0)),"")</f>
        <v/>
      </c>
      <c r="SS15" s="6" t="str">
        <f>IFERROR(INDEX(Sales!$D$5:$ABF$18,MATCH(UsagePerHour!$B15,Sales!$C$5:$C$18,0),MATCH(UsagePerHour!SS$4,Sales!$D$3:$ABF$3,0))/SS$2*INDEX(Usage!$D$5:$ABF$11,MATCH(UsagePerHour!$B$4,Usage!$C$5:$C$11,0),MATCH(UsagePerHour!SS$4,Usage!$D$3:$ABF$3,0)),"")</f>
        <v/>
      </c>
      <c r="ST15" s="6" t="str">
        <f>IFERROR(INDEX(Sales!$D$5:$ABF$18,MATCH(UsagePerHour!$B15,Sales!$C$5:$C$18,0),MATCH(UsagePerHour!ST$4,Sales!$D$3:$ABF$3,0))/ST$2*INDEX(Usage!$D$5:$ABF$11,MATCH(UsagePerHour!$B$4,Usage!$C$5:$C$11,0),MATCH(UsagePerHour!ST$4,Usage!$D$3:$ABF$3,0)),"")</f>
        <v/>
      </c>
      <c r="SU15" s="6" t="str">
        <f>IFERROR(INDEX(Sales!$D$5:$ABF$18,MATCH(UsagePerHour!$B15,Sales!$C$5:$C$18,0),MATCH(UsagePerHour!SU$4,Sales!$D$3:$ABF$3,0))/SU$2*INDEX(Usage!$D$5:$ABF$11,MATCH(UsagePerHour!$B$4,Usage!$C$5:$C$11,0),MATCH(UsagePerHour!SU$4,Usage!$D$3:$ABF$3,0)),"")</f>
        <v/>
      </c>
      <c r="SV15" s="6" t="str">
        <f>IFERROR(INDEX(Sales!$D$5:$ABF$18,MATCH(UsagePerHour!$B15,Sales!$C$5:$C$18,0),MATCH(UsagePerHour!SV$4,Sales!$D$3:$ABF$3,0))/SV$2*INDEX(Usage!$D$5:$ABF$11,MATCH(UsagePerHour!$B$4,Usage!$C$5:$C$11,0),MATCH(UsagePerHour!SV$4,Usage!$D$3:$ABF$3,0)),"")</f>
        <v/>
      </c>
      <c r="SW15" s="6" t="str">
        <f>IFERROR(INDEX(Sales!$D$5:$ABF$18,MATCH(UsagePerHour!$B15,Sales!$C$5:$C$18,0),MATCH(UsagePerHour!SW$4,Sales!$D$3:$ABF$3,0))/SW$2*INDEX(Usage!$D$5:$ABF$11,MATCH(UsagePerHour!$B$4,Usage!$C$5:$C$11,0),MATCH(UsagePerHour!SW$4,Usage!$D$3:$ABF$3,0)),"")</f>
        <v/>
      </c>
      <c r="SX15" s="6" t="str">
        <f>IFERROR(INDEX(Sales!$D$5:$ABF$18,MATCH(UsagePerHour!$B15,Sales!$C$5:$C$18,0),MATCH(UsagePerHour!SX$4,Sales!$D$3:$ABF$3,0))/SX$2*INDEX(Usage!$D$5:$ABF$11,MATCH(UsagePerHour!$B$4,Usage!$C$5:$C$11,0),MATCH(UsagePerHour!SX$4,Usage!$D$3:$ABF$3,0)),"")</f>
        <v/>
      </c>
      <c r="SY15" s="6" t="str">
        <f>IFERROR(INDEX(Sales!$D$5:$ABF$18,MATCH(UsagePerHour!$B15,Sales!$C$5:$C$18,0),MATCH(UsagePerHour!SY$4,Sales!$D$3:$ABF$3,0))/SY$2*INDEX(Usage!$D$5:$ABF$11,MATCH(UsagePerHour!$B$4,Usage!$C$5:$C$11,0),MATCH(UsagePerHour!SY$4,Usage!$D$3:$ABF$3,0)),"")</f>
        <v/>
      </c>
      <c r="SZ15" s="6" t="str">
        <f>IFERROR(INDEX(Sales!$D$5:$ABF$18,MATCH(UsagePerHour!$B15,Sales!$C$5:$C$18,0),MATCH(UsagePerHour!SZ$4,Sales!$D$3:$ABF$3,0))/SZ$2*INDEX(Usage!$D$5:$ABF$11,MATCH(UsagePerHour!$B$4,Usage!$C$5:$C$11,0),MATCH(UsagePerHour!SZ$4,Usage!$D$3:$ABF$3,0)),"")</f>
        <v/>
      </c>
      <c r="TA15" s="6" t="str">
        <f>IFERROR(INDEX(Sales!$D$5:$ABF$18,MATCH(UsagePerHour!$B15,Sales!$C$5:$C$18,0),MATCH(UsagePerHour!TA$4,Sales!$D$3:$ABF$3,0))/TA$2*INDEX(Usage!$D$5:$ABF$11,MATCH(UsagePerHour!$B$4,Usage!$C$5:$C$11,0),MATCH(UsagePerHour!TA$4,Usage!$D$3:$ABF$3,0)),"")</f>
        <v/>
      </c>
      <c r="TB15" s="6" t="str">
        <f>IFERROR(INDEX(Sales!$D$5:$ABF$18,MATCH(UsagePerHour!$B15,Sales!$C$5:$C$18,0),MATCH(UsagePerHour!TB$4,Sales!$D$3:$ABF$3,0))/TB$2*INDEX(Usage!$D$5:$ABF$11,MATCH(UsagePerHour!$B$4,Usage!$C$5:$C$11,0),MATCH(UsagePerHour!TB$4,Usage!$D$3:$ABF$3,0)),"")</f>
        <v/>
      </c>
      <c r="TC15" s="6" t="str">
        <f>IFERROR(INDEX(Sales!$D$5:$ABF$18,MATCH(UsagePerHour!$B15,Sales!$C$5:$C$18,0),MATCH(UsagePerHour!TC$4,Sales!$D$3:$ABF$3,0))/TC$2*INDEX(Usage!$D$5:$ABF$11,MATCH(UsagePerHour!$B$4,Usage!$C$5:$C$11,0),MATCH(UsagePerHour!TC$4,Usage!$D$3:$ABF$3,0)),"")</f>
        <v/>
      </c>
      <c r="TD15" s="6" t="str">
        <f>IFERROR(INDEX(Sales!$D$5:$ABF$18,MATCH(UsagePerHour!$B15,Sales!$C$5:$C$18,0),MATCH(UsagePerHour!TD$4,Sales!$D$3:$ABF$3,0))/TD$2*INDEX(Usage!$D$5:$ABF$11,MATCH(UsagePerHour!$B$4,Usage!$C$5:$C$11,0),MATCH(UsagePerHour!TD$4,Usage!$D$3:$ABF$3,0)),"")</f>
        <v/>
      </c>
      <c r="TE15" s="6" t="str">
        <f>IFERROR(INDEX(Sales!$D$5:$ABF$18,MATCH(UsagePerHour!$B15,Sales!$C$5:$C$18,0),MATCH(UsagePerHour!TE$4,Sales!$D$3:$ABF$3,0))/TE$2*INDEX(Usage!$D$5:$ABF$11,MATCH(UsagePerHour!$B$4,Usage!$C$5:$C$11,0),MATCH(UsagePerHour!TE$4,Usage!$D$3:$ABF$3,0)),"")</f>
        <v/>
      </c>
      <c r="TF15" s="6" t="str">
        <f>IFERROR(INDEX(Sales!$D$5:$ABF$18,MATCH(UsagePerHour!$B15,Sales!$C$5:$C$18,0),MATCH(UsagePerHour!TF$4,Sales!$D$3:$ABF$3,0))/TF$2*INDEX(Usage!$D$5:$ABF$11,MATCH(UsagePerHour!$B$4,Usage!$C$5:$C$11,0),MATCH(UsagePerHour!TF$4,Usage!$D$3:$ABF$3,0)),"")</f>
        <v/>
      </c>
      <c r="TG15" s="6" t="str">
        <f>IFERROR(INDEX(Sales!$D$5:$ABF$18,MATCH(UsagePerHour!$B15,Sales!$C$5:$C$18,0),MATCH(UsagePerHour!TG$4,Sales!$D$3:$ABF$3,0))/TG$2*INDEX(Usage!$D$5:$ABF$11,MATCH(UsagePerHour!$B$4,Usage!$C$5:$C$11,0),MATCH(UsagePerHour!TG$4,Usage!$D$3:$ABF$3,0)),"")</f>
        <v/>
      </c>
      <c r="TH15" s="6" t="str">
        <f>IFERROR(INDEX(Sales!$D$5:$ABF$18,MATCH(UsagePerHour!$B15,Sales!$C$5:$C$18,0),MATCH(UsagePerHour!TH$4,Sales!$D$3:$ABF$3,0))/TH$2*INDEX(Usage!$D$5:$ABF$11,MATCH(UsagePerHour!$B$4,Usage!$C$5:$C$11,0),MATCH(UsagePerHour!TH$4,Usage!$D$3:$ABF$3,0)),"")</f>
        <v/>
      </c>
      <c r="TI15" s="6" t="str">
        <f>IFERROR(INDEX(Sales!$D$5:$ABF$18,MATCH(UsagePerHour!$B15,Sales!$C$5:$C$18,0),MATCH(UsagePerHour!TI$4,Sales!$D$3:$ABF$3,0))/TI$2*INDEX(Usage!$D$5:$ABF$11,MATCH(UsagePerHour!$B$4,Usage!$C$5:$C$11,0),MATCH(UsagePerHour!TI$4,Usage!$D$3:$ABF$3,0)),"")</f>
        <v/>
      </c>
      <c r="TJ15" s="6" t="str">
        <f>IFERROR(INDEX(Sales!$D$5:$ABF$18,MATCH(UsagePerHour!$B15,Sales!$C$5:$C$18,0),MATCH(UsagePerHour!TJ$4,Sales!$D$3:$ABF$3,0))/TJ$2*INDEX(Usage!$D$5:$ABF$11,MATCH(UsagePerHour!$B$4,Usage!$C$5:$C$11,0),MATCH(UsagePerHour!TJ$4,Usage!$D$3:$ABF$3,0)),"")</f>
        <v/>
      </c>
      <c r="TK15" s="6" t="str">
        <f>IFERROR(INDEX(Sales!$D$5:$ABF$18,MATCH(UsagePerHour!$B15,Sales!$C$5:$C$18,0),MATCH(UsagePerHour!TK$4,Sales!$D$3:$ABF$3,0))/TK$2*INDEX(Usage!$D$5:$ABF$11,MATCH(UsagePerHour!$B$4,Usage!$C$5:$C$11,0),MATCH(UsagePerHour!TK$4,Usage!$D$3:$ABF$3,0)),"")</f>
        <v/>
      </c>
      <c r="TL15" s="6" t="str">
        <f>IFERROR(INDEX(Sales!$D$5:$ABF$18,MATCH(UsagePerHour!$B15,Sales!$C$5:$C$18,0),MATCH(UsagePerHour!TL$4,Sales!$D$3:$ABF$3,0))/TL$2*INDEX(Usage!$D$5:$ABF$11,MATCH(UsagePerHour!$B$4,Usage!$C$5:$C$11,0),MATCH(UsagePerHour!TL$4,Usage!$D$3:$ABF$3,0)),"")</f>
        <v/>
      </c>
      <c r="TM15" s="6" t="str">
        <f>IFERROR(INDEX(Sales!$D$5:$ABF$18,MATCH(UsagePerHour!$B15,Sales!$C$5:$C$18,0),MATCH(UsagePerHour!TM$4,Sales!$D$3:$ABF$3,0))/TM$2*INDEX(Usage!$D$5:$ABF$11,MATCH(UsagePerHour!$B$4,Usage!$C$5:$C$11,0),MATCH(UsagePerHour!TM$4,Usage!$D$3:$ABF$3,0)),"")</f>
        <v/>
      </c>
      <c r="TN15" s="6" t="str">
        <f>IFERROR(INDEX(Sales!$D$5:$ABF$18,MATCH(UsagePerHour!$B15,Sales!$C$5:$C$18,0),MATCH(UsagePerHour!TN$4,Sales!$D$3:$ABF$3,0))/TN$2*INDEX(Usage!$D$5:$ABF$11,MATCH(UsagePerHour!$B$4,Usage!$C$5:$C$11,0),MATCH(UsagePerHour!TN$4,Usage!$D$3:$ABF$3,0)),"")</f>
        <v/>
      </c>
      <c r="TO15" s="6" t="str">
        <f>IFERROR(INDEX(Sales!$D$5:$ABF$18,MATCH(UsagePerHour!$B15,Sales!$C$5:$C$18,0),MATCH(UsagePerHour!TO$4,Sales!$D$3:$ABF$3,0))/TO$2*INDEX(Usage!$D$5:$ABF$11,MATCH(UsagePerHour!$B$4,Usage!$C$5:$C$11,0),MATCH(UsagePerHour!TO$4,Usage!$D$3:$ABF$3,0)),"")</f>
        <v/>
      </c>
      <c r="TP15" s="6" t="str">
        <f>IFERROR(INDEX(Sales!$D$5:$ABF$18,MATCH(UsagePerHour!$B15,Sales!$C$5:$C$18,0),MATCH(UsagePerHour!TP$4,Sales!$D$3:$ABF$3,0))/TP$2*INDEX(Usage!$D$5:$ABF$11,MATCH(UsagePerHour!$B$4,Usage!$C$5:$C$11,0),MATCH(UsagePerHour!TP$4,Usage!$D$3:$ABF$3,0)),"")</f>
        <v/>
      </c>
      <c r="TQ15" s="6" t="str">
        <f>IFERROR(INDEX(Sales!$D$5:$ABF$18,MATCH(UsagePerHour!$B15,Sales!$C$5:$C$18,0),MATCH(UsagePerHour!TQ$4,Sales!$D$3:$ABF$3,0))/TQ$2*INDEX(Usage!$D$5:$ABF$11,MATCH(UsagePerHour!$B$4,Usage!$C$5:$C$11,0),MATCH(UsagePerHour!TQ$4,Usage!$D$3:$ABF$3,0)),"")</f>
        <v/>
      </c>
      <c r="TR15" s="6" t="str">
        <f>IFERROR(INDEX(Sales!$D$5:$ABF$18,MATCH(UsagePerHour!$B15,Sales!$C$5:$C$18,0),MATCH(UsagePerHour!TR$4,Sales!$D$3:$ABF$3,0))/TR$2*INDEX(Usage!$D$5:$ABF$11,MATCH(UsagePerHour!$B$4,Usage!$C$5:$C$11,0),MATCH(UsagePerHour!TR$4,Usage!$D$3:$ABF$3,0)),"")</f>
        <v/>
      </c>
      <c r="TS15" s="6" t="str">
        <f>IFERROR(INDEX(Sales!$D$5:$ABF$18,MATCH(UsagePerHour!$B15,Sales!$C$5:$C$18,0),MATCH(UsagePerHour!TS$4,Sales!$D$3:$ABF$3,0))/TS$2*INDEX(Usage!$D$5:$ABF$11,MATCH(UsagePerHour!$B$4,Usage!$C$5:$C$11,0),MATCH(UsagePerHour!TS$4,Usage!$D$3:$ABF$3,0)),"")</f>
        <v/>
      </c>
      <c r="TT15" s="6" t="str">
        <f>IFERROR(INDEX(Sales!$D$5:$ABF$18,MATCH(UsagePerHour!$B15,Sales!$C$5:$C$18,0),MATCH(UsagePerHour!TT$4,Sales!$D$3:$ABF$3,0))/TT$2*INDEX(Usage!$D$5:$ABF$11,MATCH(UsagePerHour!$B$4,Usage!$C$5:$C$11,0),MATCH(UsagePerHour!TT$4,Usage!$D$3:$ABF$3,0)),"")</f>
        <v/>
      </c>
      <c r="TU15" s="6" t="str">
        <f>IFERROR(INDEX(Sales!$D$5:$ABF$18,MATCH(UsagePerHour!$B15,Sales!$C$5:$C$18,0),MATCH(UsagePerHour!TU$4,Sales!$D$3:$ABF$3,0))/TU$2*INDEX(Usage!$D$5:$ABF$11,MATCH(UsagePerHour!$B$4,Usage!$C$5:$C$11,0),MATCH(UsagePerHour!TU$4,Usage!$D$3:$ABF$3,0)),"")</f>
        <v/>
      </c>
      <c r="TV15" s="6" t="str">
        <f>IFERROR(INDEX(Sales!$D$5:$ABF$18,MATCH(UsagePerHour!$B15,Sales!$C$5:$C$18,0),MATCH(UsagePerHour!TV$4,Sales!$D$3:$ABF$3,0))/TV$2*INDEX(Usage!$D$5:$ABF$11,MATCH(UsagePerHour!$B$4,Usage!$C$5:$C$11,0),MATCH(UsagePerHour!TV$4,Usage!$D$3:$ABF$3,0)),"")</f>
        <v/>
      </c>
      <c r="TW15" s="6" t="str">
        <f>IFERROR(INDEX(Sales!$D$5:$ABF$18,MATCH(UsagePerHour!$B15,Sales!$C$5:$C$18,0),MATCH(UsagePerHour!TW$4,Sales!$D$3:$ABF$3,0))/TW$2*INDEX(Usage!$D$5:$ABF$11,MATCH(UsagePerHour!$B$4,Usage!$C$5:$C$11,0),MATCH(UsagePerHour!TW$4,Usage!$D$3:$ABF$3,0)),"")</f>
        <v/>
      </c>
      <c r="TX15" s="6" t="str">
        <f>IFERROR(INDEX(Sales!$D$5:$ABF$18,MATCH(UsagePerHour!$B15,Sales!$C$5:$C$18,0),MATCH(UsagePerHour!TX$4,Sales!$D$3:$ABF$3,0))/TX$2*INDEX(Usage!$D$5:$ABF$11,MATCH(UsagePerHour!$B$4,Usage!$C$5:$C$11,0),MATCH(UsagePerHour!TX$4,Usage!$D$3:$ABF$3,0)),"")</f>
        <v/>
      </c>
      <c r="TY15" s="6" t="str">
        <f>IFERROR(INDEX(Sales!$D$5:$ABF$18,MATCH(UsagePerHour!$B15,Sales!$C$5:$C$18,0),MATCH(UsagePerHour!TY$4,Sales!$D$3:$ABF$3,0))/TY$2*INDEX(Usage!$D$5:$ABF$11,MATCH(UsagePerHour!$B$4,Usage!$C$5:$C$11,0),MATCH(UsagePerHour!TY$4,Usage!$D$3:$ABF$3,0)),"")</f>
        <v/>
      </c>
      <c r="TZ15" s="6" t="str">
        <f>IFERROR(INDEX(Sales!$D$5:$ABF$18,MATCH(UsagePerHour!$B15,Sales!$C$5:$C$18,0),MATCH(UsagePerHour!TZ$4,Sales!$D$3:$ABF$3,0))/TZ$2*INDEX(Usage!$D$5:$ABF$11,MATCH(UsagePerHour!$B$4,Usage!$C$5:$C$11,0),MATCH(UsagePerHour!TZ$4,Usage!$D$3:$ABF$3,0)),"")</f>
        <v/>
      </c>
      <c r="UA15" s="6" t="str">
        <f>IFERROR(INDEX(Sales!$D$5:$ABF$18,MATCH(UsagePerHour!$B15,Sales!$C$5:$C$18,0),MATCH(UsagePerHour!UA$4,Sales!$D$3:$ABF$3,0))/UA$2*INDEX(Usage!$D$5:$ABF$11,MATCH(UsagePerHour!$B$4,Usage!$C$5:$C$11,0),MATCH(UsagePerHour!UA$4,Usage!$D$3:$ABF$3,0)),"")</f>
        <v/>
      </c>
      <c r="UB15" s="6" t="str">
        <f>IFERROR(INDEX(Sales!$D$5:$ABF$18,MATCH(UsagePerHour!$B15,Sales!$C$5:$C$18,0),MATCH(UsagePerHour!UB$4,Sales!$D$3:$ABF$3,0))/UB$2*INDEX(Usage!$D$5:$ABF$11,MATCH(UsagePerHour!$B$4,Usage!$C$5:$C$11,0),MATCH(UsagePerHour!UB$4,Usage!$D$3:$ABF$3,0)),"")</f>
        <v/>
      </c>
      <c r="UC15" s="6" t="str">
        <f>IFERROR(INDEX(Sales!$D$5:$ABF$18,MATCH(UsagePerHour!$B15,Sales!$C$5:$C$18,0),MATCH(UsagePerHour!UC$4,Sales!$D$3:$ABF$3,0))/UC$2*INDEX(Usage!$D$5:$ABF$11,MATCH(UsagePerHour!$B$4,Usage!$C$5:$C$11,0),MATCH(UsagePerHour!UC$4,Usage!$D$3:$ABF$3,0)),"")</f>
        <v/>
      </c>
      <c r="UD15" s="6" t="str">
        <f>IFERROR(INDEX(Sales!$D$5:$ABF$18,MATCH(UsagePerHour!$B15,Sales!$C$5:$C$18,0),MATCH(UsagePerHour!UD$4,Sales!$D$3:$ABF$3,0))/UD$2*INDEX(Usage!$D$5:$ABF$11,MATCH(UsagePerHour!$B$4,Usage!$C$5:$C$11,0),MATCH(UsagePerHour!UD$4,Usage!$D$3:$ABF$3,0)),"")</f>
        <v/>
      </c>
      <c r="UE15" s="6" t="str">
        <f>IFERROR(INDEX(Sales!$D$5:$ABF$18,MATCH(UsagePerHour!$B15,Sales!$C$5:$C$18,0),MATCH(UsagePerHour!UE$4,Sales!$D$3:$ABF$3,0))/UE$2*INDEX(Usage!$D$5:$ABF$11,MATCH(UsagePerHour!$B$4,Usage!$C$5:$C$11,0),MATCH(UsagePerHour!UE$4,Usage!$D$3:$ABF$3,0)),"")</f>
        <v/>
      </c>
      <c r="UF15" s="6" t="str">
        <f>IFERROR(INDEX(Sales!$D$5:$ABF$18,MATCH(UsagePerHour!$B15,Sales!$C$5:$C$18,0),MATCH(UsagePerHour!UF$4,Sales!$D$3:$ABF$3,0))/UF$2*INDEX(Usage!$D$5:$ABF$11,MATCH(UsagePerHour!$B$4,Usage!$C$5:$C$11,0),MATCH(UsagePerHour!UF$4,Usage!$D$3:$ABF$3,0)),"")</f>
        <v/>
      </c>
      <c r="UG15" s="6" t="str">
        <f>IFERROR(INDEX(Sales!$D$5:$ABF$18,MATCH(UsagePerHour!$B15,Sales!$C$5:$C$18,0),MATCH(UsagePerHour!UG$4,Sales!$D$3:$ABF$3,0))/UG$2*INDEX(Usage!$D$5:$ABF$11,MATCH(UsagePerHour!$B$4,Usage!$C$5:$C$11,0),MATCH(UsagePerHour!UG$4,Usage!$D$3:$ABF$3,0)),"")</f>
        <v/>
      </c>
      <c r="UH15" s="6" t="str">
        <f>IFERROR(INDEX(Sales!$D$5:$ABF$18,MATCH(UsagePerHour!$B15,Sales!$C$5:$C$18,0),MATCH(UsagePerHour!UH$4,Sales!$D$3:$ABF$3,0))/UH$2*INDEX(Usage!$D$5:$ABF$11,MATCH(UsagePerHour!$B$4,Usage!$C$5:$C$11,0),MATCH(UsagePerHour!UH$4,Usage!$D$3:$ABF$3,0)),"")</f>
        <v/>
      </c>
      <c r="UI15" s="6" t="str">
        <f>IFERROR(INDEX(Sales!$D$5:$ABF$18,MATCH(UsagePerHour!$B15,Sales!$C$5:$C$18,0),MATCH(UsagePerHour!UI$4,Sales!$D$3:$ABF$3,0))/UI$2*INDEX(Usage!$D$5:$ABF$11,MATCH(UsagePerHour!$B$4,Usage!$C$5:$C$11,0),MATCH(UsagePerHour!UI$4,Usage!$D$3:$ABF$3,0)),"")</f>
        <v/>
      </c>
      <c r="UJ15" s="6" t="str">
        <f>IFERROR(INDEX(Sales!$D$5:$ABF$18,MATCH(UsagePerHour!$B15,Sales!$C$5:$C$18,0),MATCH(UsagePerHour!UJ$4,Sales!$D$3:$ABF$3,0))/UJ$2*INDEX(Usage!$D$5:$ABF$11,MATCH(UsagePerHour!$B$4,Usage!$C$5:$C$11,0),MATCH(UsagePerHour!UJ$4,Usage!$D$3:$ABF$3,0)),"")</f>
        <v/>
      </c>
      <c r="UK15" s="6" t="str">
        <f>IFERROR(INDEX(Sales!$D$5:$ABF$18,MATCH(UsagePerHour!$B15,Sales!$C$5:$C$18,0),MATCH(UsagePerHour!UK$4,Sales!$D$3:$ABF$3,0))/UK$2*INDEX(Usage!$D$5:$ABF$11,MATCH(UsagePerHour!$B$4,Usage!$C$5:$C$11,0),MATCH(UsagePerHour!UK$4,Usage!$D$3:$ABF$3,0)),"")</f>
        <v/>
      </c>
      <c r="UL15" s="6" t="str">
        <f>IFERROR(INDEX(Sales!$D$5:$ABF$18,MATCH(UsagePerHour!$B15,Sales!$C$5:$C$18,0),MATCH(UsagePerHour!UL$4,Sales!$D$3:$ABF$3,0))/UL$2*INDEX(Usage!$D$5:$ABF$11,MATCH(UsagePerHour!$B$4,Usage!$C$5:$C$11,0),MATCH(UsagePerHour!UL$4,Usage!$D$3:$ABF$3,0)),"")</f>
        <v/>
      </c>
      <c r="UM15" s="6" t="str">
        <f>IFERROR(INDEX(Sales!$D$5:$ABF$18,MATCH(UsagePerHour!$B15,Sales!$C$5:$C$18,0),MATCH(UsagePerHour!UM$4,Sales!$D$3:$ABF$3,0))/UM$2*INDEX(Usage!$D$5:$ABF$11,MATCH(UsagePerHour!$B$4,Usage!$C$5:$C$11,0),MATCH(UsagePerHour!UM$4,Usage!$D$3:$ABF$3,0)),"")</f>
        <v/>
      </c>
      <c r="UN15" s="6" t="str">
        <f>IFERROR(INDEX(Sales!$D$5:$ABF$18,MATCH(UsagePerHour!$B15,Sales!$C$5:$C$18,0),MATCH(UsagePerHour!UN$4,Sales!$D$3:$ABF$3,0))/UN$2*INDEX(Usage!$D$5:$ABF$11,MATCH(UsagePerHour!$B$4,Usage!$C$5:$C$11,0),MATCH(UsagePerHour!UN$4,Usage!$D$3:$ABF$3,0)),"")</f>
        <v/>
      </c>
      <c r="UO15" s="6" t="str">
        <f>IFERROR(INDEX(Sales!$D$5:$ABF$18,MATCH(UsagePerHour!$B15,Sales!$C$5:$C$18,0),MATCH(UsagePerHour!UO$4,Sales!$D$3:$ABF$3,0))/UO$2*INDEX(Usage!$D$5:$ABF$11,MATCH(UsagePerHour!$B$4,Usage!$C$5:$C$11,0),MATCH(UsagePerHour!UO$4,Usage!$D$3:$ABF$3,0)),"")</f>
        <v/>
      </c>
      <c r="UP15" s="6" t="str">
        <f>IFERROR(INDEX(Sales!$D$5:$ABF$18,MATCH(UsagePerHour!$B15,Sales!$C$5:$C$18,0),MATCH(UsagePerHour!UP$4,Sales!$D$3:$ABF$3,0))/UP$2*INDEX(Usage!$D$5:$ABF$11,MATCH(UsagePerHour!$B$4,Usage!$C$5:$C$11,0),MATCH(UsagePerHour!UP$4,Usage!$D$3:$ABF$3,0)),"")</f>
        <v/>
      </c>
      <c r="UQ15" s="6" t="str">
        <f>IFERROR(INDEX(Sales!$D$5:$ABF$18,MATCH(UsagePerHour!$B15,Sales!$C$5:$C$18,0),MATCH(UsagePerHour!UQ$4,Sales!$D$3:$ABF$3,0))/UQ$2*INDEX(Usage!$D$5:$ABF$11,MATCH(UsagePerHour!$B$4,Usage!$C$5:$C$11,0),MATCH(UsagePerHour!UQ$4,Usage!$D$3:$ABF$3,0)),"")</f>
        <v/>
      </c>
      <c r="UR15" s="6" t="str">
        <f>IFERROR(INDEX(Sales!$D$5:$ABF$18,MATCH(UsagePerHour!$B15,Sales!$C$5:$C$18,0),MATCH(UsagePerHour!UR$4,Sales!$D$3:$ABF$3,0))/UR$2*INDEX(Usage!$D$5:$ABF$11,MATCH(UsagePerHour!$B$4,Usage!$C$5:$C$11,0),MATCH(UsagePerHour!UR$4,Usage!$D$3:$ABF$3,0)),"")</f>
        <v/>
      </c>
      <c r="US15" s="6" t="str">
        <f>IFERROR(INDEX(Sales!$D$5:$ABF$18,MATCH(UsagePerHour!$B15,Sales!$C$5:$C$18,0),MATCH(UsagePerHour!US$4,Sales!$D$3:$ABF$3,0))/US$2*INDEX(Usage!$D$5:$ABF$11,MATCH(UsagePerHour!$B$4,Usage!$C$5:$C$11,0),MATCH(UsagePerHour!US$4,Usage!$D$3:$ABF$3,0)),"")</f>
        <v/>
      </c>
      <c r="UT15" s="6" t="str">
        <f>IFERROR(INDEX(Sales!$D$5:$ABF$18,MATCH(UsagePerHour!$B15,Sales!$C$5:$C$18,0),MATCH(UsagePerHour!UT$4,Sales!$D$3:$ABF$3,0))/UT$2*INDEX(Usage!$D$5:$ABF$11,MATCH(UsagePerHour!$B$4,Usage!$C$5:$C$11,0),MATCH(UsagePerHour!UT$4,Usage!$D$3:$ABF$3,0)),"")</f>
        <v/>
      </c>
      <c r="UU15" s="6" t="str">
        <f>IFERROR(INDEX(Sales!$D$5:$ABF$18,MATCH(UsagePerHour!$B15,Sales!$C$5:$C$18,0),MATCH(UsagePerHour!UU$4,Sales!$D$3:$ABF$3,0))/UU$2*INDEX(Usage!$D$5:$ABF$11,MATCH(UsagePerHour!$B$4,Usage!$C$5:$C$11,0),MATCH(UsagePerHour!UU$4,Usage!$D$3:$ABF$3,0)),"")</f>
        <v/>
      </c>
      <c r="UV15" s="6" t="str">
        <f>IFERROR(INDEX(Sales!$D$5:$ABF$18,MATCH(UsagePerHour!$B15,Sales!$C$5:$C$18,0),MATCH(UsagePerHour!UV$4,Sales!$D$3:$ABF$3,0))/UV$2*INDEX(Usage!$D$5:$ABF$11,MATCH(UsagePerHour!$B$4,Usage!$C$5:$C$11,0),MATCH(UsagePerHour!UV$4,Usage!$D$3:$ABF$3,0)),"")</f>
        <v/>
      </c>
      <c r="UW15" s="6" t="str">
        <f>IFERROR(INDEX(Sales!$D$5:$ABF$18,MATCH(UsagePerHour!$B15,Sales!$C$5:$C$18,0),MATCH(UsagePerHour!UW$4,Sales!$D$3:$ABF$3,0))/UW$2*INDEX(Usage!$D$5:$ABF$11,MATCH(UsagePerHour!$B$4,Usage!$C$5:$C$11,0),MATCH(UsagePerHour!UW$4,Usage!$D$3:$ABF$3,0)),"")</f>
        <v/>
      </c>
      <c r="UX15" s="6" t="str">
        <f>IFERROR(INDEX(Sales!$D$5:$ABF$18,MATCH(UsagePerHour!$B15,Sales!$C$5:$C$18,0),MATCH(UsagePerHour!UX$4,Sales!$D$3:$ABF$3,0))/UX$2*INDEX(Usage!$D$5:$ABF$11,MATCH(UsagePerHour!$B$4,Usage!$C$5:$C$11,0),MATCH(UsagePerHour!UX$4,Usage!$D$3:$ABF$3,0)),"")</f>
        <v/>
      </c>
      <c r="UY15" s="6" t="str">
        <f>IFERROR(INDEX(Sales!$D$5:$ABF$18,MATCH(UsagePerHour!$B15,Sales!$C$5:$C$18,0),MATCH(UsagePerHour!UY$4,Sales!$D$3:$ABF$3,0))/UY$2*INDEX(Usage!$D$5:$ABF$11,MATCH(UsagePerHour!$B$4,Usage!$C$5:$C$11,0),MATCH(UsagePerHour!UY$4,Usage!$D$3:$ABF$3,0)),"")</f>
        <v/>
      </c>
      <c r="UZ15" s="6" t="str">
        <f>IFERROR(INDEX(Sales!$D$5:$ABF$18,MATCH(UsagePerHour!$B15,Sales!$C$5:$C$18,0),MATCH(UsagePerHour!UZ$4,Sales!$D$3:$ABF$3,0))/UZ$2*INDEX(Usage!$D$5:$ABF$11,MATCH(UsagePerHour!$B$4,Usage!$C$5:$C$11,0),MATCH(UsagePerHour!UZ$4,Usage!$D$3:$ABF$3,0)),"")</f>
        <v/>
      </c>
      <c r="VA15" s="6" t="str">
        <f>IFERROR(INDEX(Sales!$D$5:$ABF$18,MATCH(UsagePerHour!$B15,Sales!$C$5:$C$18,0),MATCH(UsagePerHour!VA$4,Sales!$D$3:$ABF$3,0))/VA$2*INDEX(Usage!$D$5:$ABF$11,MATCH(UsagePerHour!$B$4,Usage!$C$5:$C$11,0),MATCH(UsagePerHour!VA$4,Usage!$D$3:$ABF$3,0)),"")</f>
        <v/>
      </c>
      <c r="VB15" s="6" t="str">
        <f>IFERROR(INDEX(Sales!$D$5:$ABF$18,MATCH(UsagePerHour!$B15,Sales!$C$5:$C$18,0),MATCH(UsagePerHour!VB$4,Sales!$D$3:$ABF$3,0))/VB$2*INDEX(Usage!$D$5:$ABF$11,MATCH(UsagePerHour!$B$4,Usage!$C$5:$C$11,0),MATCH(UsagePerHour!VB$4,Usage!$D$3:$ABF$3,0)),"")</f>
        <v/>
      </c>
      <c r="VC15" s="6" t="str">
        <f>IFERROR(INDEX(Sales!$D$5:$ABF$18,MATCH(UsagePerHour!$B15,Sales!$C$5:$C$18,0),MATCH(UsagePerHour!VC$4,Sales!$D$3:$ABF$3,0))/VC$2*INDEX(Usage!$D$5:$ABF$11,MATCH(UsagePerHour!$B$4,Usage!$C$5:$C$11,0),MATCH(UsagePerHour!VC$4,Usage!$D$3:$ABF$3,0)),"")</f>
        <v/>
      </c>
      <c r="VD15" s="6" t="str">
        <f>IFERROR(INDEX(Sales!$D$5:$ABF$18,MATCH(UsagePerHour!$B15,Sales!$C$5:$C$18,0),MATCH(UsagePerHour!VD$4,Sales!$D$3:$ABF$3,0))/VD$2*INDEX(Usage!$D$5:$ABF$11,MATCH(UsagePerHour!$B$4,Usage!$C$5:$C$11,0),MATCH(UsagePerHour!VD$4,Usage!$D$3:$ABF$3,0)),"")</f>
        <v/>
      </c>
      <c r="VE15" s="6" t="str">
        <f>IFERROR(INDEX(Sales!$D$5:$ABF$18,MATCH(UsagePerHour!$B15,Sales!$C$5:$C$18,0),MATCH(UsagePerHour!VE$4,Sales!$D$3:$ABF$3,0))/VE$2*INDEX(Usage!$D$5:$ABF$11,MATCH(UsagePerHour!$B$4,Usage!$C$5:$C$11,0),MATCH(UsagePerHour!VE$4,Usage!$D$3:$ABF$3,0)),"")</f>
        <v/>
      </c>
      <c r="VF15" s="6" t="str">
        <f>IFERROR(INDEX(Sales!$D$5:$ABF$18,MATCH(UsagePerHour!$B15,Sales!$C$5:$C$18,0),MATCH(UsagePerHour!VF$4,Sales!$D$3:$ABF$3,0))/VF$2*INDEX(Usage!$D$5:$ABF$11,MATCH(UsagePerHour!$B$4,Usage!$C$5:$C$11,0),MATCH(UsagePerHour!VF$4,Usage!$D$3:$ABF$3,0)),"")</f>
        <v/>
      </c>
      <c r="VG15" s="6" t="str">
        <f>IFERROR(INDEX(Sales!$D$5:$ABF$18,MATCH(UsagePerHour!$B15,Sales!$C$5:$C$18,0),MATCH(UsagePerHour!VG$4,Sales!$D$3:$ABF$3,0))/VG$2*INDEX(Usage!$D$5:$ABF$11,MATCH(UsagePerHour!$B$4,Usage!$C$5:$C$11,0),MATCH(UsagePerHour!VG$4,Usage!$D$3:$ABF$3,0)),"")</f>
        <v/>
      </c>
      <c r="VH15" s="6" t="str">
        <f>IFERROR(INDEX(Sales!$D$5:$ABF$18,MATCH(UsagePerHour!$B15,Sales!$C$5:$C$18,0),MATCH(UsagePerHour!VH$4,Sales!$D$3:$ABF$3,0))/VH$2*INDEX(Usage!$D$5:$ABF$11,MATCH(UsagePerHour!$B$4,Usage!$C$5:$C$11,0),MATCH(UsagePerHour!VH$4,Usage!$D$3:$ABF$3,0)),"")</f>
        <v/>
      </c>
      <c r="VI15" s="6" t="str">
        <f>IFERROR(INDEX(Sales!$D$5:$ABF$18,MATCH(UsagePerHour!$B15,Sales!$C$5:$C$18,0),MATCH(UsagePerHour!VI$4,Sales!$D$3:$ABF$3,0))/VI$2*INDEX(Usage!$D$5:$ABF$11,MATCH(UsagePerHour!$B$4,Usage!$C$5:$C$11,0),MATCH(UsagePerHour!VI$4,Usage!$D$3:$ABF$3,0)),"")</f>
        <v/>
      </c>
      <c r="VJ15" s="6" t="str">
        <f>IFERROR(INDEX(Sales!$D$5:$ABF$18,MATCH(UsagePerHour!$B15,Sales!$C$5:$C$18,0),MATCH(UsagePerHour!VJ$4,Sales!$D$3:$ABF$3,0))/VJ$2*INDEX(Usage!$D$5:$ABF$11,MATCH(UsagePerHour!$B$4,Usage!$C$5:$C$11,0),MATCH(UsagePerHour!VJ$4,Usage!$D$3:$ABF$3,0)),"")</f>
        <v/>
      </c>
      <c r="VK15" s="6" t="str">
        <f>IFERROR(INDEX(Sales!$D$5:$ABF$18,MATCH(UsagePerHour!$B15,Sales!$C$5:$C$18,0),MATCH(UsagePerHour!VK$4,Sales!$D$3:$ABF$3,0))/VK$2*INDEX(Usage!$D$5:$ABF$11,MATCH(UsagePerHour!$B$4,Usage!$C$5:$C$11,0),MATCH(UsagePerHour!VK$4,Usage!$D$3:$ABF$3,0)),"")</f>
        <v/>
      </c>
      <c r="VL15" s="6" t="str">
        <f>IFERROR(INDEX(Sales!$D$5:$ABF$18,MATCH(UsagePerHour!$B15,Sales!$C$5:$C$18,0),MATCH(UsagePerHour!VL$4,Sales!$D$3:$ABF$3,0))/VL$2*INDEX(Usage!$D$5:$ABF$11,MATCH(UsagePerHour!$B$4,Usage!$C$5:$C$11,0),MATCH(UsagePerHour!VL$4,Usage!$D$3:$ABF$3,0)),"")</f>
        <v/>
      </c>
      <c r="VM15" s="6" t="str">
        <f>IFERROR(INDEX(Sales!$D$5:$ABF$18,MATCH(UsagePerHour!$B15,Sales!$C$5:$C$18,0),MATCH(UsagePerHour!VM$4,Sales!$D$3:$ABF$3,0))/VM$2*INDEX(Usage!$D$5:$ABF$11,MATCH(UsagePerHour!$B$4,Usage!$C$5:$C$11,0),MATCH(UsagePerHour!VM$4,Usage!$D$3:$ABF$3,0)),"")</f>
        <v/>
      </c>
      <c r="VN15" s="6" t="str">
        <f>IFERROR(INDEX(Sales!$D$5:$ABF$18,MATCH(UsagePerHour!$B15,Sales!$C$5:$C$18,0),MATCH(UsagePerHour!VN$4,Sales!$D$3:$ABF$3,0))/VN$2*INDEX(Usage!$D$5:$ABF$11,MATCH(UsagePerHour!$B$4,Usage!$C$5:$C$11,0),MATCH(UsagePerHour!VN$4,Usage!$D$3:$ABF$3,0)),"")</f>
        <v/>
      </c>
      <c r="VO15" s="6" t="str">
        <f>IFERROR(INDEX(Sales!$D$5:$ABF$18,MATCH(UsagePerHour!$B15,Sales!$C$5:$C$18,0),MATCH(UsagePerHour!VO$4,Sales!$D$3:$ABF$3,0))/VO$2*INDEX(Usage!$D$5:$ABF$11,MATCH(UsagePerHour!$B$4,Usage!$C$5:$C$11,0),MATCH(UsagePerHour!VO$4,Usage!$D$3:$ABF$3,0)),"")</f>
        <v/>
      </c>
      <c r="VP15" s="6" t="str">
        <f>IFERROR(INDEX(Sales!$D$5:$ABF$18,MATCH(UsagePerHour!$B15,Sales!$C$5:$C$18,0),MATCH(UsagePerHour!VP$4,Sales!$D$3:$ABF$3,0))/VP$2*INDEX(Usage!$D$5:$ABF$11,MATCH(UsagePerHour!$B$4,Usage!$C$5:$C$11,0),MATCH(UsagePerHour!VP$4,Usage!$D$3:$ABF$3,0)),"")</f>
        <v/>
      </c>
      <c r="VQ15" s="6" t="str">
        <f>IFERROR(INDEX(Sales!$D$5:$ABF$18,MATCH(UsagePerHour!$B15,Sales!$C$5:$C$18,0),MATCH(UsagePerHour!VQ$4,Sales!$D$3:$ABF$3,0))/VQ$2*INDEX(Usage!$D$5:$ABF$11,MATCH(UsagePerHour!$B$4,Usage!$C$5:$C$11,0),MATCH(UsagePerHour!VQ$4,Usage!$D$3:$ABF$3,0)),"")</f>
        <v/>
      </c>
      <c r="VR15" s="6" t="str">
        <f>IFERROR(INDEX(Sales!$D$5:$ABF$18,MATCH(UsagePerHour!$B15,Sales!$C$5:$C$18,0),MATCH(UsagePerHour!VR$4,Sales!$D$3:$ABF$3,0))/VR$2*INDEX(Usage!$D$5:$ABF$11,MATCH(UsagePerHour!$B$4,Usage!$C$5:$C$11,0),MATCH(UsagePerHour!VR$4,Usage!$D$3:$ABF$3,0)),"")</f>
        <v/>
      </c>
      <c r="VS15" s="6" t="str">
        <f>IFERROR(INDEX(Sales!$D$5:$ABF$18,MATCH(UsagePerHour!$B15,Sales!$C$5:$C$18,0),MATCH(UsagePerHour!VS$4,Sales!$D$3:$ABF$3,0))/VS$2*INDEX(Usage!$D$5:$ABF$11,MATCH(UsagePerHour!$B$4,Usage!$C$5:$C$11,0),MATCH(UsagePerHour!VS$4,Usage!$D$3:$ABF$3,0)),"")</f>
        <v/>
      </c>
      <c r="VT15" s="6" t="str">
        <f>IFERROR(INDEX(Sales!$D$5:$ABF$18,MATCH(UsagePerHour!$B15,Sales!$C$5:$C$18,0),MATCH(UsagePerHour!VT$4,Sales!$D$3:$ABF$3,0))/VT$2*INDEX(Usage!$D$5:$ABF$11,MATCH(UsagePerHour!$B$4,Usage!$C$5:$C$11,0),MATCH(UsagePerHour!VT$4,Usage!$D$3:$ABF$3,0)),"")</f>
        <v/>
      </c>
      <c r="VU15" s="6" t="str">
        <f>IFERROR(INDEX(Sales!$D$5:$ABF$18,MATCH(UsagePerHour!$B15,Sales!$C$5:$C$18,0),MATCH(UsagePerHour!VU$4,Sales!$D$3:$ABF$3,0))/VU$2*INDEX(Usage!$D$5:$ABF$11,MATCH(UsagePerHour!$B$4,Usage!$C$5:$C$11,0),MATCH(UsagePerHour!VU$4,Usage!$D$3:$ABF$3,0)),"")</f>
        <v/>
      </c>
      <c r="VV15" s="6" t="str">
        <f>IFERROR(INDEX(Sales!$D$5:$ABF$18,MATCH(UsagePerHour!$B15,Sales!$C$5:$C$18,0),MATCH(UsagePerHour!VV$4,Sales!$D$3:$ABF$3,0))/VV$2*INDEX(Usage!$D$5:$ABF$11,MATCH(UsagePerHour!$B$4,Usage!$C$5:$C$11,0),MATCH(UsagePerHour!VV$4,Usage!$D$3:$ABF$3,0)),"")</f>
        <v/>
      </c>
      <c r="VW15" s="6" t="str">
        <f>IFERROR(INDEX(Sales!$D$5:$ABF$18,MATCH(UsagePerHour!$B15,Sales!$C$5:$C$18,0),MATCH(UsagePerHour!VW$4,Sales!$D$3:$ABF$3,0))/VW$2*INDEX(Usage!$D$5:$ABF$11,MATCH(UsagePerHour!$B$4,Usage!$C$5:$C$11,0),MATCH(UsagePerHour!VW$4,Usage!$D$3:$ABF$3,0)),"")</f>
        <v/>
      </c>
      <c r="VX15" s="6" t="str">
        <f>IFERROR(INDEX(Sales!$D$5:$ABF$18,MATCH(UsagePerHour!$B15,Sales!$C$5:$C$18,0),MATCH(UsagePerHour!VX$4,Sales!$D$3:$ABF$3,0))/VX$2*INDEX(Usage!$D$5:$ABF$11,MATCH(UsagePerHour!$B$4,Usage!$C$5:$C$11,0),MATCH(UsagePerHour!VX$4,Usage!$D$3:$ABF$3,0)),"")</f>
        <v/>
      </c>
      <c r="VY15" s="6" t="str">
        <f>IFERROR(INDEX(Sales!$D$5:$ABF$18,MATCH(UsagePerHour!$B15,Sales!$C$5:$C$18,0),MATCH(UsagePerHour!VY$4,Sales!$D$3:$ABF$3,0))/VY$2*INDEX(Usage!$D$5:$ABF$11,MATCH(UsagePerHour!$B$4,Usage!$C$5:$C$11,0),MATCH(UsagePerHour!VY$4,Usage!$D$3:$ABF$3,0)),"")</f>
        <v/>
      </c>
      <c r="VZ15" s="6" t="str">
        <f>IFERROR(INDEX(Sales!$D$5:$ABF$18,MATCH(UsagePerHour!$B15,Sales!$C$5:$C$18,0),MATCH(UsagePerHour!VZ$4,Sales!$D$3:$ABF$3,0))/VZ$2*INDEX(Usage!$D$5:$ABF$11,MATCH(UsagePerHour!$B$4,Usage!$C$5:$C$11,0),MATCH(UsagePerHour!VZ$4,Usage!$D$3:$ABF$3,0)),"")</f>
        <v/>
      </c>
      <c r="WA15" s="6" t="str">
        <f>IFERROR(INDEX(Sales!$D$5:$ABF$18,MATCH(UsagePerHour!$B15,Sales!$C$5:$C$18,0),MATCH(UsagePerHour!WA$4,Sales!$D$3:$ABF$3,0))/WA$2*INDEX(Usage!$D$5:$ABF$11,MATCH(UsagePerHour!$B$4,Usage!$C$5:$C$11,0),MATCH(UsagePerHour!WA$4,Usage!$D$3:$ABF$3,0)),"")</f>
        <v/>
      </c>
      <c r="WB15" s="6" t="str">
        <f>IFERROR(INDEX(Sales!$D$5:$ABF$18,MATCH(UsagePerHour!$B15,Sales!$C$5:$C$18,0),MATCH(UsagePerHour!WB$4,Sales!$D$3:$ABF$3,0))/WB$2*INDEX(Usage!$D$5:$ABF$11,MATCH(UsagePerHour!$B$4,Usage!$C$5:$C$11,0),MATCH(UsagePerHour!WB$4,Usage!$D$3:$ABF$3,0)),"")</f>
        <v/>
      </c>
      <c r="WC15" s="6" t="str">
        <f>IFERROR(INDEX(Sales!$D$5:$ABF$18,MATCH(UsagePerHour!$B15,Sales!$C$5:$C$18,0),MATCH(UsagePerHour!WC$4,Sales!$D$3:$ABF$3,0))/WC$2*INDEX(Usage!$D$5:$ABF$11,MATCH(UsagePerHour!$B$4,Usage!$C$5:$C$11,0),MATCH(UsagePerHour!WC$4,Usage!$D$3:$ABF$3,0)),"")</f>
        <v/>
      </c>
      <c r="WD15" s="6" t="str">
        <f>IFERROR(INDEX(Sales!$D$5:$ABF$18,MATCH(UsagePerHour!$B15,Sales!$C$5:$C$18,0),MATCH(UsagePerHour!WD$4,Sales!$D$3:$ABF$3,0))/WD$2*INDEX(Usage!$D$5:$ABF$11,MATCH(UsagePerHour!$B$4,Usage!$C$5:$C$11,0),MATCH(UsagePerHour!WD$4,Usage!$D$3:$ABF$3,0)),"")</f>
        <v/>
      </c>
      <c r="WE15" s="6" t="str">
        <f>IFERROR(INDEX(Sales!$D$5:$ABF$18,MATCH(UsagePerHour!$B15,Sales!$C$5:$C$18,0),MATCH(UsagePerHour!WE$4,Sales!$D$3:$ABF$3,0))/WE$2*INDEX(Usage!$D$5:$ABF$11,MATCH(UsagePerHour!$B$4,Usage!$C$5:$C$11,0),MATCH(UsagePerHour!WE$4,Usage!$D$3:$ABF$3,0)),"")</f>
        <v/>
      </c>
      <c r="WF15" s="6" t="str">
        <f>IFERROR(INDEX(Sales!$D$5:$ABF$18,MATCH(UsagePerHour!$B15,Sales!$C$5:$C$18,0),MATCH(UsagePerHour!WF$4,Sales!$D$3:$ABF$3,0))/WF$2*INDEX(Usage!$D$5:$ABF$11,MATCH(UsagePerHour!$B$4,Usage!$C$5:$C$11,0),MATCH(UsagePerHour!WF$4,Usage!$D$3:$ABF$3,0)),"")</f>
        <v/>
      </c>
      <c r="WG15" s="6" t="str">
        <f>IFERROR(INDEX(Sales!$D$5:$ABF$18,MATCH(UsagePerHour!$B15,Sales!$C$5:$C$18,0),MATCH(UsagePerHour!WG$4,Sales!$D$3:$ABF$3,0))/WG$2*INDEX(Usage!$D$5:$ABF$11,MATCH(UsagePerHour!$B$4,Usage!$C$5:$C$11,0),MATCH(UsagePerHour!WG$4,Usage!$D$3:$ABF$3,0)),"")</f>
        <v/>
      </c>
      <c r="WH15" s="6" t="str">
        <f>IFERROR(INDEX(Sales!$D$5:$ABF$18,MATCH(UsagePerHour!$B15,Sales!$C$5:$C$18,0),MATCH(UsagePerHour!WH$4,Sales!$D$3:$ABF$3,0))/WH$2*INDEX(Usage!$D$5:$ABF$11,MATCH(UsagePerHour!$B$4,Usage!$C$5:$C$11,0),MATCH(UsagePerHour!WH$4,Usage!$D$3:$ABF$3,0)),"")</f>
        <v/>
      </c>
      <c r="WI15" s="6" t="str">
        <f>IFERROR(INDEX(Sales!$D$5:$ABF$18,MATCH(UsagePerHour!$B15,Sales!$C$5:$C$18,0),MATCH(UsagePerHour!WI$4,Sales!$D$3:$ABF$3,0))/WI$2*INDEX(Usage!$D$5:$ABF$11,MATCH(UsagePerHour!$B$4,Usage!$C$5:$C$11,0),MATCH(UsagePerHour!WI$4,Usage!$D$3:$ABF$3,0)),"")</f>
        <v/>
      </c>
      <c r="WJ15" s="6" t="str">
        <f>IFERROR(INDEX(Sales!$D$5:$ABF$18,MATCH(UsagePerHour!$B15,Sales!$C$5:$C$18,0),MATCH(UsagePerHour!WJ$4,Sales!$D$3:$ABF$3,0))/WJ$2*INDEX(Usage!$D$5:$ABF$11,MATCH(UsagePerHour!$B$4,Usage!$C$5:$C$11,0),MATCH(UsagePerHour!WJ$4,Usage!$D$3:$ABF$3,0)),"")</f>
        <v/>
      </c>
      <c r="WK15" s="6" t="str">
        <f>IFERROR(INDEX(Sales!$D$5:$ABF$18,MATCH(UsagePerHour!$B15,Sales!$C$5:$C$18,0),MATCH(UsagePerHour!WK$4,Sales!$D$3:$ABF$3,0))/WK$2*INDEX(Usage!$D$5:$ABF$11,MATCH(UsagePerHour!$B$4,Usage!$C$5:$C$11,0),MATCH(UsagePerHour!WK$4,Usage!$D$3:$ABF$3,0)),"")</f>
        <v/>
      </c>
      <c r="WL15" s="6" t="str">
        <f>IFERROR(INDEX(Sales!$D$5:$ABF$18,MATCH(UsagePerHour!$B15,Sales!$C$5:$C$18,0),MATCH(UsagePerHour!WL$4,Sales!$D$3:$ABF$3,0))/WL$2*INDEX(Usage!$D$5:$ABF$11,MATCH(UsagePerHour!$B$4,Usage!$C$5:$C$11,0),MATCH(UsagePerHour!WL$4,Usage!$D$3:$ABF$3,0)),"")</f>
        <v/>
      </c>
      <c r="WM15" s="6" t="str">
        <f>IFERROR(INDEX(Sales!$D$5:$ABF$18,MATCH(UsagePerHour!$B15,Sales!$C$5:$C$18,0),MATCH(UsagePerHour!WM$4,Sales!$D$3:$ABF$3,0))/WM$2*INDEX(Usage!$D$5:$ABF$11,MATCH(UsagePerHour!$B$4,Usage!$C$5:$C$11,0),MATCH(UsagePerHour!WM$4,Usage!$D$3:$ABF$3,0)),"")</f>
        <v/>
      </c>
      <c r="WN15" s="6" t="str">
        <f>IFERROR(INDEX(Sales!$D$5:$ABF$18,MATCH(UsagePerHour!$B15,Sales!$C$5:$C$18,0),MATCH(UsagePerHour!WN$4,Sales!$D$3:$ABF$3,0))/WN$2*INDEX(Usage!$D$5:$ABF$11,MATCH(UsagePerHour!$B$4,Usage!$C$5:$C$11,0),MATCH(UsagePerHour!WN$4,Usage!$D$3:$ABF$3,0)),"")</f>
        <v/>
      </c>
      <c r="WO15" s="6" t="str">
        <f>IFERROR(INDEX(Sales!$D$5:$ABF$18,MATCH(UsagePerHour!$B15,Sales!$C$5:$C$18,0),MATCH(UsagePerHour!WO$4,Sales!$D$3:$ABF$3,0))/WO$2*INDEX(Usage!$D$5:$ABF$11,MATCH(UsagePerHour!$B$4,Usage!$C$5:$C$11,0),MATCH(UsagePerHour!WO$4,Usage!$D$3:$ABF$3,0)),"")</f>
        <v/>
      </c>
      <c r="WP15" s="6" t="str">
        <f>IFERROR(INDEX(Sales!$D$5:$ABF$18,MATCH(UsagePerHour!$B15,Sales!$C$5:$C$18,0),MATCH(UsagePerHour!WP$4,Sales!$D$3:$ABF$3,0))/WP$2*INDEX(Usage!$D$5:$ABF$11,MATCH(UsagePerHour!$B$4,Usage!$C$5:$C$11,0),MATCH(UsagePerHour!WP$4,Usage!$D$3:$ABF$3,0)),"")</f>
        <v/>
      </c>
      <c r="WQ15" s="6" t="str">
        <f>IFERROR(INDEX(Sales!$D$5:$ABF$18,MATCH(UsagePerHour!$B15,Sales!$C$5:$C$18,0),MATCH(UsagePerHour!WQ$4,Sales!$D$3:$ABF$3,0))/WQ$2*INDEX(Usage!$D$5:$ABF$11,MATCH(UsagePerHour!$B$4,Usage!$C$5:$C$11,0),MATCH(UsagePerHour!WQ$4,Usage!$D$3:$ABF$3,0)),"")</f>
        <v/>
      </c>
      <c r="WR15" s="6" t="str">
        <f>IFERROR(INDEX(Sales!$D$5:$ABF$18,MATCH(UsagePerHour!$B15,Sales!$C$5:$C$18,0),MATCH(UsagePerHour!WR$4,Sales!$D$3:$ABF$3,0))/WR$2*INDEX(Usage!$D$5:$ABF$11,MATCH(UsagePerHour!$B$4,Usage!$C$5:$C$11,0),MATCH(UsagePerHour!WR$4,Usage!$D$3:$ABF$3,0)),"")</f>
        <v/>
      </c>
      <c r="WS15" s="6" t="str">
        <f>IFERROR(INDEX(Sales!$D$5:$ABF$18,MATCH(UsagePerHour!$B15,Sales!$C$5:$C$18,0),MATCH(UsagePerHour!WS$4,Sales!$D$3:$ABF$3,0))/WS$2*INDEX(Usage!$D$5:$ABF$11,MATCH(UsagePerHour!$B$4,Usage!$C$5:$C$11,0),MATCH(UsagePerHour!WS$4,Usage!$D$3:$ABF$3,0)),"")</f>
        <v/>
      </c>
      <c r="WT15" s="6" t="str">
        <f>IFERROR(INDEX(Sales!$D$5:$ABF$18,MATCH(UsagePerHour!$B15,Sales!$C$5:$C$18,0),MATCH(UsagePerHour!WT$4,Sales!$D$3:$ABF$3,0))/WT$2*INDEX(Usage!$D$5:$ABF$11,MATCH(UsagePerHour!$B$4,Usage!$C$5:$C$11,0),MATCH(UsagePerHour!WT$4,Usage!$D$3:$ABF$3,0)),"")</f>
        <v/>
      </c>
      <c r="WU15" s="6" t="str">
        <f>IFERROR(INDEX(Sales!$D$5:$ABF$18,MATCH(UsagePerHour!$B15,Sales!$C$5:$C$18,0),MATCH(UsagePerHour!WU$4,Sales!$D$3:$ABF$3,0))/WU$2*INDEX(Usage!$D$5:$ABF$11,MATCH(UsagePerHour!$B$4,Usage!$C$5:$C$11,0),MATCH(UsagePerHour!WU$4,Usage!$D$3:$ABF$3,0)),"")</f>
        <v/>
      </c>
      <c r="WV15" s="6" t="str">
        <f>IFERROR(INDEX(Sales!$D$5:$ABF$18,MATCH(UsagePerHour!$B15,Sales!$C$5:$C$18,0),MATCH(UsagePerHour!WV$4,Sales!$D$3:$ABF$3,0))/WV$2*INDEX(Usage!$D$5:$ABF$11,MATCH(UsagePerHour!$B$4,Usage!$C$5:$C$11,0),MATCH(UsagePerHour!WV$4,Usage!$D$3:$ABF$3,0)),"")</f>
        <v/>
      </c>
      <c r="WW15" s="6" t="str">
        <f>IFERROR(INDEX(Sales!$D$5:$ABF$18,MATCH(UsagePerHour!$B15,Sales!$C$5:$C$18,0),MATCH(UsagePerHour!WW$4,Sales!$D$3:$ABF$3,0))/WW$2*INDEX(Usage!$D$5:$ABF$11,MATCH(UsagePerHour!$B$4,Usage!$C$5:$C$11,0),MATCH(UsagePerHour!WW$4,Usage!$D$3:$ABF$3,0)),"")</f>
        <v/>
      </c>
      <c r="WX15" s="6" t="str">
        <f>IFERROR(INDEX(Sales!$D$5:$ABF$18,MATCH(UsagePerHour!$B15,Sales!$C$5:$C$18,0),MATCH(UsagePerHour!WX$4,Sales!$D$3:$ABF$3,0))/WX$2*INDEX(Usage!$D$5:$ABF$11,MATCH(UsagePerHour!$B$4,Usage!$C$5:$C$11,0),MATCH(UsagePerHour!WX$4,Usage!$D$3:$ABF$3,0)),"")</f>
        <v/>
      </c>
      <c r="WY15" s="6" t="str">
        <f>IFERROR(INDEX(Sales!$D$5:$ABF$18,MATCH(UsagePerHour!$B15,Sales!$C$5:$C$18,0),MATCH(UsagePerHour!WY$4,Sales!$D$3:$ABF$3,0))/WY$2*INDEX(Usage!$D$5:$ABF$11,MATCH(UsagePerHour!$B$4,Usage!$C$5:$C$11,0),MATCH(UsagePerHour!WY$4,Usage!$D$3:$ABF$3,0)),"")</f>
        <v/>
      </c>
      <c r="WZ15" s="6" t="str">
        <f>IFERROR(INDEX(Sales!$D$5:$ABF$18,MATCH(UsagePerHour!$B15,Sales!$C$5:$C$18,0),MATCH(UsagePerHour!WZ$4,Sales!$D$3:$ABF$3,0))/WZ$2*INDEX(Usage!$D$5:$ABF$11,MATCH(UsagePerHour!$B$4,Usage!$C$5:$C$11,0),MATCH(UsagePerHour!WZ$4,Usage!$D$3:$ABF$3,0)),"")</f>
        <v/>
      </c>
      <c r="XA15" s="6" t="str">
        <f>IFERROR(INDEX(Sales!$D$5:$ABF$18,MATCH(UsagePerHour!$B15,Sales!$C$5:$C$18,0),MATCH(UsagePerHour!XA$4,Sales!$D$3:$ABF$3,0))/XA$2*INDEX(Usage!$D$5:$ABF$11,MATCH(UsagePerHour!$B$4,Usage!$C$5:$C$11,0),MATCH(UsagePerHour!XA$4,Usage!$D$3:$ABF$3,0)),"")</f>
        <v/>
      </c>
      <c r="XB15" s="6" t="str">
        <f>IFERROR(INDEX(Sales!$D$5:$ABF$18,MATCH(UsagePerHour!$B15,Sales!$C$5:$C$18,0),MATCH(UsagePerHour!XB$4,Sales!$D$3:$ABF$3,0))/XB$2*INDEX(Usage!$D$5:$ABF$11,MATCH(UsagePerHour!$B$4,Usage!$C$5:$C$11,0),MATCH(UsagePerHour!XB$4,Usage!$D$3:$ABF$3,0)),"")</f>
        <v/>
      </c>
      <c r="XC15" s="6" t="str">
        <f>IFERROR(INDEX(Sales!$D$5:$ABF$18,MATCH(UsagePerHour!$B15,Sales!$C$5:$C$18,0),MATCH(UsagePerHour!XC$4,Sales!$D$3:$ABF$3,0))/XC$2*INDEX(Usage!$D$5:$ABF$11,MATCH(UsagePerHour!$B$4,Usage!$C$5:$C$11,0),MATCH(UsagePerHour!XC$4,Usage!$D$3:$ABF$3,0)),"")</f>
        <v/>
      </c>
      <c r="XD15" s="6" t="str">
        <f>IFERROR(INDEX(Sales!$D$5:$ABF$18,MATCH(UsagePerHour!$B15,Sales!$C$5:$C$18,0),MATCH(UsagePerHour!XD$4,Sales!$D$3:$ABF$3,0))/XD$2*INDEX(Usage!$D$5:$ABF$11,MATCH(UsagePerHour!$B$4,Usage!$C$5:$C$11,0),MATCH(UsagePerHour!XD$4,Usage!$D$3:$ABF$3,0)),"")</f>
        <v/>
      </c>
      <c r="XE15" s="6" t="str">
        <f>IFERROR(INDEX(Sales!$D$5:$ABF$18,MATCH(UsagePerHour!$B15,Sales!$C$5:$C$18,0),MATCH(UsagePerHour!XE$4,Sales!$D$3:$ABF$3,0))/XE$2*INDEX(Usage!$D$5:$ABF$11,MATCH(UsagePerHour!$B$4,Usage!$C$5:$C$11,0),MATCH(UsagePerHour!XE$4,Usage!$D$3:$ABF$3,0)),"")</f>
        <v/>
      </c>
      <c r="XF15" s="6" t="str">
        <f>IFERROR(INDEX(Sales!$D$5:$ABF$18,MATCH(UsagePerHour!$B15,Sales!$C$5:$C$18,0),MATCH(UsagePerHour!XF$4,Sales!$D$3:$ABF$3,0))/XF$2*INDEX(Usage!$D$5:$ABF$11,MATCH(UsagePerHour!$B$4,Usage!$C$5:$C$11,0),MATCH(UsagePerHour!XF$4,Usage!$D$3:$ABF$3,0)),"")</f>
        <v/>
      </c>
      <c r="XG15" s="6" t="str">
        <f>IFERROR(INDEX(Sales!$D$5:$ABF$18,MATCH(UsagePerHour!$B15,Sales!$C$5:$C$18,0),MATCH(UsagePerHour!XG$4,Sales!$D$3:$ABF$3,0))/XG$2*INDEX(Usage!$D$5:$ABF$11,MATCH(UsagePerHour!$B$4,Usage!$C$5:$C$11,0),MATCH(UsagePerHour!XG$4,Usage!$D$3:$ABF$3,0)),"")</f>
        <v/>
      </c>
      <c r="XH15" s="6" t="str">
        <f>IFERROR(INDEX(Sales!$D$5:$ABF$18,MATCH(UsagePerHour!$B15,Sales!$C$5:$C$18,0),MATCH(UsagePerHour!XH$4,Sales!$D$3:$ABF$3,0))/XH$2*INDEX(Usage!$D$5:$ABF$11,MATCH(UsagePerHour!$B$4,Usage!$C$5:$C$11,0),MATCH(UsagePerHour!XH$4,Usage!$D$3:$ABF$3,0)),"")</f>
        <v/>
      </c>
      <c r="XI15" s="6" t="str">
        <f>IFERROR(INDEX(Sales!$D$5:$ABF$18,MATCH(UsagePerHour!$B15,Sales!$C$5:$C$18,0),MATCH(UsagePerHour!XI$4,Sales!$D$3:$ABF$3,0))/XI$2*INDEX(Usage!$D$5:$ABF$11,MATCH(UsagePerHour!$B$4,Usage!$C$5:$C$11,0),MATCH(UsagePerHour!XI$4,Usage!$D$3:$ABF$3,0)),"")</f>
        <v/>
      </c>
      <c r="XJ15" s="6" t="str">
        <f>IFERROR(INDEX(Sales!$D$5:$ABF$18,MATCH(UsagePerHour!$B15,Sales!$C$5:$C$18,0),MATCH(UsagePerHour!XJ$4,Sales!$D$3:$ABF$3,0))/XJ$2*INDEX(Usage!$D$5:$ABF$11,MATCH(UsagePerHour!$B$4,Usage!$C$5:$C$11,0),MATCH(UsagePerHour!XJ$4,Usage!$D$3:$ABF$3,0)),"")</f>
        <v/>
      </c>
      <c r="XK15" s="6" t="str">
        <f>IFERROR(INDEX(Sales!$D$5:$ABF$18,MATCH(UsagePerHour!$B15,Sales!$C$5:$C$18,0),MATCH(UsagePerHour!XK$4,Sales!$D$3:$ABF$3,0))/XK$2*INDEX(Usage!$D$5:$ABF$11,MATCH(UsagePerHour!$B$4,Usage!$C$5:$C$11,0),MATCH(UsagePerHour!XK$4,Usage!$D$3:$ABF$3,0)),"")</f>
        <v/>
      </c>
      <c r="XL15" s="6" t="str">
        <f>IFERROR(INDEX(Sales!$D$5:$ABF$18,MATCH(UsagePerHour!$B15,Sales!$C$5:$C$18,0),MATCH(UsagePerHour!XL$4,Sales!$D$3:$ABF$3,0))/XL$2*INDEX(Usage!$D$5:$ABF$11,MATCH(UsagePerHour!$B$4,Usage!$C$5:$C$11,0),MATCH(UsagePerHour!XL$4,Usage!$D$3:$ABF$3,0)),"")</f>
        <v/>
      </c>
      <c r="XM15" s="6" t="str">
        <f>IFERROR(INDEX(Sales!$D$5:$ABF$18,MATCH(UsagePerHour!$B15,Sales!$C$5:$C$18,0),MATCH(UsagePerHour!XM$4,Sales!$D$3:$ABF$3,0))/XM$2*INDEX(Usage!$D$5:$ABF$11,MATCH(UsagePerHour!$B$4,Usage!$C$5:$C$11,0),MATCH(UsagePerHour!XM$4,Usage!$D$3:$ABF$3,0)),"")</f>
        <v/>
      </c>
      <c r="XN15" s="6" t="str">
        <f>IFERROR(INDEX(Sales!$D$5:$ABF$18,MATCH(UsagePerHour!$B15,Sales!$C$5:$C$18,0),MATCH(UsagePerHour!XN$4,Sales!$D$3:$ABF$3,0))/XN$2*INDEX(Usage!$D$5:$ABF$11,MATCH(UsagePerHour!$B$4,Usage!$C$5:$C$11,0),MATCH(UsagePerHour!XN$4,Usage!$D$3:$ABF$3,0)),"")</f>
        <v/>
      </c>
      <c r="XO15" s="6" t="str">
        <f>IFERROR(INDEX(Sales!$D$5:$ABF$18,MATCH(UsagePerHour!$B15,Sales!$C$5:$C$18,0),MATCH(UsagePerHour!XO$4,Sales!$D$3:$ABF$3,0))/XO$2*INDEX(Usage!$D$5:$ABF$11,MATCH(UsagePerHour!$B$4,Usage!$C$5:$C$11,0),MATCH(UsagePerHour!XO$4,Usage!$D$3:$ABF$3,0)),"")</f>
        <v/>
      </c>
      <c r="XP15" s="6" t="str">
        <f>IFERROR(INDEX(Sales!$D$5:$ABF$18,MATCH(UsagePerHour!$B15,Sales!$C$5:$C$18,0),MATCH(UsagePerHour!XP$4,Sales!$D$3:$ABF$3,0))/XP$2*INDEX(Usage!$D$5:$ABF$11,MATCH(UsagePerHour!$B$4,Usage!$C$5:$C$11,0),MATCH(UsagePerHour!XP$4,Usage!$D$3:$ABF$3,0)),"")</f>
        <v/>
      </c>
      <c r="XQ15" s="6" t="str">
        <f>IFERROR(INDEX(Sales!$D$5:$ABF$18,MATCH(UsagePerHour!$B15,Sales!$C$5:$C$18,0),MATCH(UsagePerHour!XQ$4,Sales!$D$3:$ABF$3,0))/XQ$2*INDEX(Usage!$D$5:$ABF$11,MATCH(UsagePerHour!$B$4,Usage!$C$5:$C$11,0),MATCH(UsagePerHour!XQ$4,Usage!$D$3:$ABF$3,0)),"")</f>
        <v/>
      </c>
      <c r="XR15" s="6" t="str">
        <f>IFERROR(INDEX(Sales!$D$5:$ABF$18,MATCH(UsagePerHour!$B15,Sales!$C$5:$C$18,0),MATCH(UsagePerHour!XR$4,Sales!$D$3:$ABF$3,0))/XR$2*INDEX(Usage!$D$5:$ABF$11,MATCH(UsagePerHour!$B$4,Usage!$C$5:$C$11,0),MATCH(UsagePerHour!XR$4,Usage!$D$3:$ABF$3,0)),"")</f>
        <v/>
      </c>
      <c r="XS15" s="6" t="str">
        <f>IFERROR(INDEX(Sales!$D$5:$ABF$18,MATCH(UsagePerHour!$B15,Sales!$C$5:$C$18,0),MATCH(UsagePerHour!XS$4,Sales!$D$3:$ABF$3,0))/XS$2*INDEX(Usage!$D$5:$ABF$11,MATCH(UsagePerHour!$B$4,Usage!$C$5:$C$11,0),MATCH(UsagePerHour!XS$4,Usage!$D$3:$ABF$3,0)),"")</f>
        <v/>
      </c>
      <c r="XT15" s="6" t="str">
        <f>IFERROR(INDEX(Sales!$D$5:$ABF$18,MATCH(UsagePerHour!$B15,Sales!$C$5:$C$18,0),MATCH(UsagePerHour!XT$4,Sales!$D$3:$ABF$3,0))/XT$2*INDEX(Usage!$D$5:$ABF$11,MATCH(UsagePerHour!$B$4,Usage!$C$5:$C$11,0),MATCH(UsagePerHour!XT$4,Usage!$D$3:$ABF$3,0)),"")</f>
        <v/>
      </c>
      <c r="XU15" s="6" t="str">
        <f>IFERROR(INDEX(Sales!$D$5:$ABF$18,MATCH(UsagePerHour!$B15,Sales!$C$5:$C$18,0),MATCH(UsagePerHour!XU$4,Sales!$D$3:$ABF$3,0))/XU$2*INDEX(Usage!$D$5:$ABF$11,MATCH(UsagePerHour!$B$4,Usage!$C$5:$C$11,0),MATCH(UsagePerHour!XU$4,Usage!$D$3:$ABF$3,0)),"")</f>
        <v/>
      </c>
      <c r="XV15" s="6" t="str">
        <f>IFERROR(INDEX(Sales!$D$5:$ABF$18,MATCH(UsagePerHour!$B15,Sales!$C$5:$C$18,0),MATCH(UsagePerHour!XV$4,Sales!$D$3:$ABF$3,0))/XV$2*INDEX(Usage!$D$5:$ABF$11,MATCH(UsagePerHour!$B$4,Usage!$C$5:$C$11,0),MATCH(UsagePerHour!XV$4,Usage!$D$3:$ABF$3,0)),"")</f>
        <v/>
      </c>
      <c r="XW15" s="6" t="str">
        <f>IFERROR(INDEX(Sales!$D$5:$ABF$18,MATCH(UsagePerHour!$B15,Sales!$C$5:$C$18,0),MATCH(UsagePerHour!XW$4,Sales!$D$3:$ABF$3,0))/XW$2*INDEX(Usage!$D$5:$ABF$11,MATCH(UsagePerHour!$B$4,Usage!$C$5:$C$11,0),MATCH(UsagePerHour!XW$4,Usage!$D$3:$ABF$3,0)),"")</f>
        <v/>
      </c>
      <c r="XX15" s="6" t="str">
        <f>IFERROR(INDEX(Sales!$D$5:$ABF$18,MATCH(UsagePerHour!$B15,Sales!$C$5:$C$18,0),MATCH(UsagePerHour!XX$4,Sales!$D$3:$ABF$3,0))/XX$2*INDEX(Usage!$D$5:$ABF$11,MATCH(UsagePerHour!$B$4,Usage!$C$5:$C$11,0),MATCH(UsagePerHour!XX$4,Usage!$D$3:$ABF$3,0)),"")</f>
        <v/>
      </c>
      <c r="XY15" s="6" t="str">
        <f>IFERROR(INDEX(Sales!$D$5:$ABF$18,MATCH(UsagePerHour!$B15,Sales!$C$5:$C$18,0),MATCH(UsagePerHour!XY$4,Sales!$D$3:$ABF$3,0))/XY$2*INDEX(Usage!$D$5:$ABF$11,MATCH(UsagePerHour!$B$4,Usage!$C$5:$C$11,0),MATCH(UsagePerHour!XY$4,Usage!$D$3:$ABF$3,0)),"")</f>
        <v/>
      </c>
      <c r="XZ15" s="6" t="str">
        <f>IFERROR(INDEX(Sales!$D$5:$ABF$18,MATCH(UsagePerHour!$B15,Sales!$C$5:$C$18,0),MATCH(UsagePerHour!XZ$4,Sales!$D$3:$ABF$3,0))/XZ$2*INDEX(Usage!$D$5:$ABF$11,MATCH(UsagePerHour!$B$4,Usage!$C$5:$C$11,0),MATCH(UsagePerHour!XZ$4,Usage!$D$3:$ABF$3,0)),"")</f>
        <v/>
      </c>
      <c r="YA15" s="6" t="str">
        <f>IFERROR(INDEX(Sales!$D$5:$ABF$18,MATCH(UsagePerHour!$B15,Sales!$C$5:$C$18,0),MATCH(UsagePerHour!YA$4,Sales!$D$3:$ABF$3,0))/YA$2*INDEX(Usage!$D$5:$ABF$11,MATCH(UsagePerHour!$B$4,Usage!$C$5:$C$11,0),MATCH(UsagePerHour!YA$4,Usage!$D$3:$ABF$3,0)),"")</f>
        <v/>
      </c>
      <c r="YB15" s="6" t="str">
        <f>IFERROR(INDEX(Sales!$D$5:$ABF$18,MATCH(UsagePerHour!$B15,Sales!$C$5:$C$18,0),MATCH(UsagePerHour!YB$4,Sales!$D$3:$ABF$3,0))/YB$2*INDEX(Usage!$D$5:$ABF$11,MATCH(UsagePerHour!$B$4,Usage!$C$5:$C$11,0),MATCH(UsagePerHour!YB$4,Usage!$D$3:$ABF$3,0)),"")</f>
        <v/>
      </c>
      <c r="YC15" s="6" t="str">
        <f>IFERROR(INDEX(Sales!$D$5:$ABF$18,MATCH(UsagePerHour!$B15,Sales!$C$5:$C$18,0),MATCH(UsagePerHour!YC$4,Sales!$D$3:$ABF$3,0))/YC$2*INDEX(Usage!$D$5:$ABF$11,MATCH(UsagePerHour!$B$4,Usage!$C$5:$C$11,0),MATCH(UsagePerHour!YC$4,Usage!$D$3:$ABF$3,0)),"")</f>
        <v/>
      </c>
      <c r="YD15" s="6" t="str">
        <f>IFERROR(INDEX(Sales!$D$5:$ABF$18,MATCH(UsagePerHour!$B15,Sales!$C$5:$C$18,0),MATCH(UsagePerHour!YD$4,Sales!$D$3:$ABF$3,0))/YD$2*INDEX(Usage!$D$5:$ABF$11,MATCH(UsagePerHour!$B$4,Usage!$C$5:$C$11,0),MATCH(UsagePerHour!YD$4,Usage!$D$3:$ABF$3,0)),"")</f>
        <v/>
      </c>
      <c r="YE15" s="6" t="str">
        <f>IFERROR(INDEX(Sales!$D$5:$ABF$18,MATCH(UsagePerHour!$B15,Sales!$C$5:$C$18,0),MATCH(UsagePerHour!YE$4,Sales!$D$3:$ABF$3,0))/YE$2*INDEX(Usage!$D$5:$ABF$11,MATCH(UsagePerHour!$B$4,Usage!$C$5:$C$11,0),MATCH(UsagePerHour!YE$4,Usage!$D$3:$ABF$3,0)),"")</f>
        <v/>
      </c>
      <c r="YF15" s="6" t="str">
        <f>IFERROR(INDEX(Sales!$D$5:$ABF$18,MATCH(UsagePerHour!$B15,Sales!$C$5:$C$18,0),MATCH(UsagePerHour!YF$4,Sales!$D$3:$ABF$3,0))/YF$2*INDEX(Usage!$D$5:$ABF$11,MATCH(UsagePerHour!$B$4,Usage!$C$5:$C$11,0),MATCH(UsagePerHour!YF$4,Usage!$D$3:$ABF$3,0)),"")</f>
        <v/>
      </c>
      <c r="YG15" s="6" t="str">
        <f>IFERROR(INDEX(Sales!$D$5:$ABF$18,MATCH(UsagePerHour!$B15,Sales!$C$5:$C$18,0),MATCH(UsagePerHour!YG$4,Sales!$D$3:$ABF$3,0))/YG$2*INDEX(Usage!$D$5:$ABF$11,MATCH(UsagePerHour!$B$4,Usage!$C$5:$C$11,0),MATCH(UsagePerHour!YG$4,Usage!$D$3:$ABF$3,0)),"")</f>
        <v/>
      </c>
      <c r="YH15" s="6" t="str">
        <f>IFERROR(INDEX(Sales!$D$5:$ABF$18,MATCH(UsagePerHour!$B15,Sales!$C$5:$C$18,0),MATCH(UsagePerHour!YH$4,Sales!$D$3:$ABF$3,0))/YH$2*INDEX(Usage!$D$5:$ABF$11,MATCH(UsagePerHour!$B$4,Usage!$C$5:$C$11,0),MATCH(UsagePerHour!YH$4,Usage!$D$3:$ABF$3,0)),"")</f>
        <v/>
      </c>
      <c r="YI15" s="6" t="str">
        <f>IFERROR(INDEX(Sales!$D$5:$ABF$18,MATCH(UsagePerHour!$B15,Sales!$C$5:$C$18,0),MATCH(UsagePerHour!YI$4,Sales!$D$3:$ABF$3,0))/YI$2*INDEX(Usage!$D$5:$ABF$11,MATCH(UsagePerHour!$B$4,Usage!$C$5:$C$11,0),MATCH(UsagePerHour!YI$4,Usage!$D$3:$ABF$3,0)),"")</f>
        <v/>
      </c>
      <c r="YJ15" s="6" t="str">
        <f>IFERROR(INDEX(Sales!$D$5:$ABF$18,MATCH(UsagePerHour!$B15,Sales!$C$5:$C$18,0),MATCH(UsagePerHour!YJ$4,Sales!$D$3:$ABF$3,0))/YJ$2*INDEX(Usage!$D$5:$ABF$11,MATCH(UsagePerHour!$B$4,Usage!$C$5:$C$11,0),MATCH(UsagePerHour!YJ$4,Usage!$D$3:$ABF$3,0)),"")</f>
        <v/>
      </c>
      <c r="YK15" s="6" t="str">
        <f>IFERROR(INDEX(Sales!$D$5:$ABF$18,MATCH(UsagePerHour!$B15,Sales!$C$5:$C$18,0),MATCH(UsagePerHour!YK$4,Sales!$D$3:$ABF$3,0))/YK$2*INDEX(Usage!$D$5:$ABF$11,MATCH(UsagePerHour!$B$4,Usage!$C$5:$C$11,0),MATCH(UsagePerHour!YK$4,Usage!$D$3:$ABF$3,0)),"")</f>
        <v/>
      </c>
      <c r="YL15" s="6" t="str">
        <f>IFERROR(INDEX(Sales!$D$5:$ABF$18,MATCH(UsagePerHour!$B15,Sales!$C$5:$C$18,0),MATCH(UsagePerHour!YL$4,Sales!$D$3:$ABF$3,0))/YL$2*INDEX(Usage!$D$5:$ABF$11,MATCH(UsagePerHour!$B$4,Usage!$C$5:$C$11,0),MATCH(UsagePerHour!YL$4,Usage!$D$3:$ABF$3,0)),"")</f>
        <v/>
      </c>
      <c r="YM15" s="6" t="str">
        <f>IFERROR(INDEX(Sales!$D$5:$ABF$18,MATCH(UsagePerHour!$B15,Sales!$C$5:$C$18,0),MATCH(UsagePerHour!YM$4,Sales!$D$3:$ABF$3,0))/YM$2*INDEX(Usage!$D$5:$ABF$11,MATCH(UsagePerHour!$B$4,Usage!$C$5:$C$11,0),MATCH(UsagePerHour!YM$4,Usage!$D$3:$ABF$3,0)),"")</f>
        <v/>
      </c>
      <c r="YN15" s="6" t="str">
        <f>IFERROR(INDEX(Sales!$D$5:$ABF$18,MATCH(UsagePerHour!$B15,Sales!$C$5:$C$18,0),MATCH(UsagePerHour!YN$4,Sales!$D$3:$ABF$3,0))/YN$2*INDEX(Usage!$D$5:$ABF$11,MATCH(UsagePerHour!$B$4,Usage!$C$5:$C$11,0),MATCH(UsagePerHour!YN$4,Usage!$D$3:$ABF$3,0)),"")</f>
        <v/>
      </c>
      <c r="YO15" s="6" t="str">
        <f>IFERROR(INDEX(Sales!$D$5:$ABF$18,MATCH(UsagePerHour!$B15,Sales!$C$5:$C$18,0),MATCH(UsagePerHour!YO$4,Sales!$D$3:$ABF$3,0))/YO$2*INDEX(Usage!$D$5:$ABF$11,MATCH(UsagePerHour!$B$4,Usage!$C$5:$C$11,0),MATCH(UsagePerHour!YO$4,Usage!$D$3:$ABF$3,0)),"")</f>
        <v/>
      </c>
      <c r="YP15" s="6" t="str">
        <f>IFERROR(INDEX(Sales!$D$5:$ABF$18,MATCH(UsagePerHour!$B15,Sales!$C$5:$C$18,0),MATCH(UsagePerHour!YP$4,Sales!$D$3:$ABF$3,0))/YP$2*INDEX(Usage!$D$5:$ABF$11,MATCH(UsagePerHour!$B$4,Usage!$C$5:$C$11,0),MATCH(UsagePerHour!YP$4,Usage!$D$3:$ABF$3,0)),"")</f>
        <v/>
      </c>
      <c r="YQ15" s="6" t="str">
        <f>IFERROR(INDEX(Sales!$D$5:$ABF$18,MATCH(UsagePerHour!$B15,Sales!$C$5:$C$18,0),MATCH(UsagePerHour!YQ$4,Sales!$D$3:$ABF$3,0))/YQ$2*INDEX(Usage!$D$5:$ABF$11,MATCH(UsagePerHour!$B$4,Usage!$C$5:$C$11,0),MATCH(UsagePerHour!YQ$4,Usage!$D$3:$ABF$3,0)),"")</f>
        <v/>
      </c>
      <c r="YR15" s="6" t="str">
        <f>IFERROR(INDEX(Sales!$D$5:$ABF$18,MATCH(UsagePerHour!$B15,Sales!$C$5:$C$18,0),MATCH(UsagePerHour!YR$4,Sales!$D$3:$ABF$3,0))/YR$2*INDEX(Usage!$D$5:$ABF$11,MATCH(UsagePerHour!$B$4,Usage!$C$5:$C$11,0),MATCH(UsagePerHour!YR$4,Usage!$D$3:$ABF$3,0)),"")</f>
        <v/>
      </c>
      <c r="YS15" s="6" t="str">
        <f>IFERROR(INDEX(Sales!$D$5:$ABF$18,MATCH(UsagePerHour!$B15,Sales!$C$5:$C$18,0),MATCH(UsagePerHour!YS$4,Sales!$D$3:$ABF$3,0))/YS$2*INDEX(Usage!$D$5:$ABF$11,MATCH(UsagePerHour!$B$4,Usage!$C$5:$C$11,0),MATCH(UsagePerHour!YS$4,Usage!$D$3:$ABF$3,0)),"")</f>
        <v/>
      </c>
      <c r="YT15" s="6" t="str">
        <f>IFERROR(INDEX(Sales!$D$5:$ABF$18,MATCH(UsagePerHour!$B15,Sales!$C$5:$C$18,0),MATCH(UsagePerHour!YT$4,Sales!$D$3:$ABF$3,0))/YT$2*INDEX(Usage!$D$5:$ABF$11,MATCH(UsagePerHour!$B$4,Usage!$C$5:$C$11,0),MATCH(UsagePerHour!YT$4,Usage!$D$3:$ABF$3,0)),"")</f>
        <v/>
      </c>
      <c r="YU15" s="6" t="str">
        <f>IFERROR(INDEX(Sales!$D$5:$ABF$18,MATCH(UsagePerHour!$B15,Sales!$C$5:$C$18,0),MATCH(UsagePerHour!YU$4,Sales!$D$3:$ABF$3,0))/YU$2*INDEX(Usage!$D$5:$ABF$11,MATCH(UsagePerHour!$B$4,Usage!$C$5:$C$11,0),MATCH(UsagePerHour!YU$4,Usage!$D$3:$ABF$3,0)),"")</f>
        <v/>
      </c>
      <c r="YV15" s="6" t="str">
        <f>IFERROR(INDEX(Sales!$D$5:$ABF$18,MATCH(UsagePerHour!$B15,Sales!$C$5:$C$18,0),MATCH(UsagePerHour!YV$4,Sales!$D$3:$ABF$3,0))/YV$2*INDEX(Usage!$D$5:$ABF$11,MATCH(UsagePerHour!$B$4,Usage!$C$5:$C$11,0),MATCH(UsagePerHour!YV$4,Usage!$D$3:$ABF$3,0)),"")</f>
        <v/>
      </c>
      <c r="YW15" s="6" t="str">
        <f>IFERROR(INDEX(Sales!$D$5:$ABF$18,MATCH(UsagePerHour!$B15,Sales!$C$5:$C$18,0),MATCH(UsagePerHour!YW$4,Sales!$D$3:$ABF$3,0))/YW$2*INDEX(Usage!$D$5:$ABF$11,MATCH(UsagePerHour!$B$4,Usage!$C$5:$C$11,0),MATCH(UsagePerHour!YW$4,Usage!$D$3:$ABF$3,0)),"")</f>
        <v/>
      </c>
      <c r="YX15" s="6" t="str">
        <f>IFERROR(INDEX(Sales!$D$5:$ABF$18,MATCH(UsagePerHour!$B15,Sales!$C$5:$C$18,0),MATCH(UsagePerHour!YX$4,Sales!$D$3:$ABF$3,0))/YX$2*INDEX(Usage!$D$5:$ABF$11,MATCH(UsagePerHour!$B$4,Usage!$C$5:$C$11,0),MATCH(UsagePerHour!YX$4,Usage!$D$3:$ABF$3,0)),"")</f>
        <v/>
      </c>
      <c r="YY15" s="6" t="str">
        <f>IFERROR(INDEX(Sales!$D$5:$ABF$18,MATCH(UsagePerHour!$B15,Sales!$C$5:$C$18,0),MATCH(UsagePerHour!YY$4,Sales!$D$3:$ABF$3,0))/YY$2*INDEX(Usage!$D$5:$ABF$11,MATCH(UsagePerHour!$B$4,Usage!$C$5:$C$11,0),MATCH(UsagePerHour!YY$4,Usage!$D$3:$ABF$3,0)),"")</f>
        <v/>
      </c>
      <c r="YZ15" s="6" t="str">
        <f>IFERROR(INDEX(Sales!$D$5:$ABF$18,MATCH(UsagePerHour!$B15,Sales!$C$5:$C$18,0),MATCH(UsagePerHour!YZ$4,Sales!$D$3:$ABF$3,0))/YZ$2*INDEX(Usage!$D$5:$ABF$11,MATCH(UsagePerHour!$B$4,Usage!$C$5:$C$11,0),MATCH(UsagePerHour!YZ$4,Usage!$D$3:$ABF$3,0)),"")</f>
        <v/>
      </c>
      <c r="ZA15" s="6" t="str">
        <f>IFERROR(INDEX(Sales!$D$5:$ABF$18,MATCH(UsagePerHour!$B15,Sales!$C$5:$C$18,0),MATCH(UsagePerHour!ZA$4,Sales!$D$3:$ABF$3,0))/ZA$2*INDEX(Usage!$D$5:$ABF$11,MATCH(UsagePerHour!$B$4,Usage!$C$5:$C$11,0),MATCH(UsagePerHour!ZA$4,Usage!$D$3:$ABF$3,0)),"")</f>
        <v/>
      </c>
      <c r="ZB15" s="6" t="str">
        <f>IFERROR(INDEX(Sales!$D$5:$ABF$18,MATCH(UsagePerHour!$B15,Sales!$C$5:$C$18,0),MATCH(UsagePerHour!ZB$4,Sales!$D$3:$ABF$3,0))/ZB$2*INDEX(Usage!$D$5:$ABF$11,MATCH(UsagePerHour!$B$4,Usage!$C$5:$C$11,0),MATCH(UsagePerHour!ZB$4,Usage!$D$3:$ABF$3,0)),"")</f>
        <v/>
      </c>
      <c r="ZC15" s="6" t="str">
        <f>IFERROR(INDEX(Sales!$D$5:$ABF$18,MATCH(UsagePerHour!$B15,Sales!$C$5:$C$18,0),MATCH(UsagePerHour!ZC$4,Sales!$D$3:$ABF$3,0))/ZC$2*INDEX(Usage!$D$5:$ABF$11,MATCH(UsagePerHour!$B$4,Usage!$C$5:$C$11,0),MATCH(UsagePerHour!ZC$4,Usage!$D$3:$ABF$3,0)),"")</f>
        <v/>
      </c>
      <c r="ZD15" s="6" t="str">
        <f>IFERROR(INDEX(Sales!$D$5:$ABF$18,MATCH(UsagePerHour!$B15,Sales!$C$5:$C$18,0),MATCH(UsagePerHour!ZD$4,Sales!$D$3:$ABF$3,0))/ZD$2*INDEX(Usage!$D$5:$ABF$11,MATCH(UsagePerHour!$B$4,Usage!$C$5:$C$11,0),MATCH(UsagePerHour!ZD$4,Usage!$D$3:$ABF$3,0)),"")</f>
        <v/>
      </c>
      <c r="ZE15" s="6" t="str">
        <f>IFERROR(INDEX(Sales!$D$5:$ABF$18,MATCH(UsagePerHour!$B15,Sales!$C$5:$C$18,0),MATCH(UsagePerHour!ZE$4,Sales!$D$3:$ABF$3,0))/ZE$2*INDEX(Usage!$D$5:$ABF$11,MATCH(UsagePerHour!$B$4,Usage!$C$5:$C$11,0),MATCH(UsagePerHour!ZE$4,Usage!$D$3:$ABF$3,0)),"")</f>
        <v/>
      </c>
      <c r="ZF15" s="6" t="str">
        <f>IFERROR(INDEX(Sales!$D$5:$ABF$18,MATCH(UsagePerHour!$B15,Sales!$C$5:$C$18,0),MATCH(UsagePerHour!ZF$4,Sales!$D$3:$ABF$3,0))/ZF$2*INDEX(Usage!$D$5:$ABF$11,MATCH(UsagePerHour!$B$4,Usage!$C$5:$C$11,0),MATCH(UsagePerHour!ZF$4,Usage!$D$3:$ABF$3,0)),"")</f>
        <v/>
      </c>
      <c r="ZG15" s="6" t="str">
        <f>IFERROR(INDEX(Sales!$D$5:$ABF$18,MATCH(UsagePerHour!$B15,Sales!$C$5:$C$18,0),MATCH(UsagePerHour!ZG$4,Sales!$D$3:$ABF$3,0))/ZG$2*INDEX(Usage!$D$5:$ABF$11,MATCH(UsagePerHour!$B$4,Usage!$C$5:$C$11,0),MATCH(UsagePerHour!ZG$4,Usage!$D$3:$ABF$3,0)),"")</f>
        <v/>
      </c>
      <c r="ZH15" s="6" t="str">
        <f>IFERROR(INDEX(Sales!$D$5:$ABF$18,MATCH(UsagePerHour!$B15,Sales!$C$5:$C$18,0),MATCH(UsagePerHour!ZH$4,Sales!$D$3:$ABF$3,0))/ZH$2*INDEX(Usage!$D$5:$ABF$11,MATCH(UsagePerHour!$B$4,Usage!$C$5:$C$11,0),MATCH(UsagePerHour!ZH$4,Usage!$D$3:$ABF$3,0)),"")</f>
        <v/>
      </c>
      <c r="ZI15" s="6" t="str">
        <f>IFERROR(INDEX(Sales!$D$5:$ABF$18,MATCH(UsagePerHour!$B15,Sales!$C$5:$C$18,0),MATCH(UsagePerHour!ZI$4,Sales!$D$3:$ABF$3,0))/ZI$2*INDEX(Usage!$D$5:$ABF$11,MATCH(UsagePerHour!$B$4,Usage!$C$5:$C$11,0),MATCH(UsagePerHour!ZI$4,Usage!$D$3:$ABF$3,0)),"")</f>
        <v/>
      </c>
      <c r="ZJ15" s="6" t="str">
        <f>IFERROR(INDEX(Sales!$D$5:$ABF$18,MATCH(UsagePerHour!$B15,Sales!$C$5:$C$18,0),MATCH(UsagePerHour!ZJ$4,Sales!$D$3:$ABF$3,0))/ZJ$2*INDEX(Usage!$D$5:$ABF$11,MATCH(UsagePerHour!$B$4,Usage!$C$5:$C$11,0),MATCH(UsagePerHour!ZJ$4,Usage!$D$3:$ABF$3,0)),"")</f>
        <v/>
      </c>
      <c r="ZK15" s="6" t="str">
        <f>IFERROR(INDEX(Sales!$D$5:$ABF$18,MATCH(UsagePerHour!$B15,Sales!$C$5:$C$18,0),MATCH(UsagePerHour!ZK$4,Sales!$D$3:$ABF$3,0))/ZK$2*INDEX(Usage!$D$5:$ABF$11,MATCH(UsagePerHour!$B$4,Usage!$C$5:$C$11,0),MATCH(UsagePerHour!ZK$4,Usage!$D$3:$ABF$3,0)),"")</f>
        <v/>
      </c>
      <c r="ZL15" s="6" t="str">
        <f>IFERROR(INDEX(Sales!$D$5:$ABF$18,MATCH(UsagePerHour!$B15,Sales!$C$5:$C$18,0),MATCH(UsagePerHour!ZL$4,Sales!$D$3:$ABF$3,0))/ZL$2*INDEX(Usage!$D$5:$ABF$11,MATCH(UsagePerHour!$B$4,Usage!$C$5:$C$11,0),MATCH(UsagePerHour!ZL$4,Usage!$D$3:$ABF$3,0)),"")</f>
        <v/>
      </c>
      <c r="ZM15" s="6" t="str">
        <f>IFERROR(INDEX(Sales!$D$5:$ABF$18,MATCH(UsagePerHour!$B15,Sales!$C$5:$C$18,0),MATCH(UsagePerHour!ZM$4,Sales!$D$3:$ABF$3,0))/ZM$2*INDEX(Usage!$D$5:$ABF$11,MATCH(UsagePerHour!$B$4,Usage!$C$5:$C$11,0),MATCH(UsagePerHour!ZM$4,Usage!$D$3:$ABF$3,0)),"")</f>
        <v/>
      </c>
      <c r="ZN15" s="6" t="str">
        <f>IFERROR(INDEX(Sales!$D$5:$ABF$18,MATCH(UsagePerHour!$B15,Sales!$C$5:$C$18,0),MATCH(UsagePerHour!ZN$4,Sales!$D$3:$ABF$3,0))/ZN$2*INDEX(Usage!$D$5:$ABF$11,MATCH(UsagePerHour!$B$4,Usage!$C$5:$C$11,0),MATCH(UsagePerHour!ZN$4,Usage!$D$3:$ABF$3,0)),"")</f>
        <v/>
      </c>
      <c r="ZO15" s="6" t="str">
        <f>IFERROR(INDEX(Sales!$D$5:$ABF$18,MATCH(UsagePerHour!$B15,Sales!$C$5:$C$18,0),MATCH(UsagePerHour!ZO$4,Sales!$D$3:$ABF$3,0))/ZO$2*INDEX(Usage!$D$5:$ABF$11,MATCH(UsagePerHour!$B$4,Usage!$C$5:$C$11,0),MATCH(UsagePerHour!ZO$4,Usage!$D$3:$ABF$3,0)),"")</f>
        <v/>
      </c>
      <c r="ZP15" s="6" t="str">
        <f>IFERROR(INDEX(Sales!$D$5:$ABF$18,MATCH(UsagePerHour!$B15,Sales!$C$5:$C$18,0),MATCH(UsagePerHour!ZP$4,Sales!$D$3:$ABF$3,0))/ZP$2*INDEX(Usage!$D$5:$ABF$11,MATCH(UsagePerHour!$B$4,Usage!$C$5:$C$11,0),MATCH(UsagePerHour!ZP$4,Usage!$D$3:$ABF$3,0)),"")</f>
        <v/>
      </c>
      <c r="ZQ15" s="6" t="str">
        <f>IFERROR(INDEX(Sales!$D$5:$ABF$18,MATCH(UsagePerHour!$B15,Sales!$C$5:$C$18,0),MATCH(UsagePerHour!ZQ$4,Sales!$D$3:$ABF$3,0))/ZQ$2*INDEX(Usage!$D$5:$ABF$11,MATCH(UsagePerHour!$B$4,Usage!$C$5:$C$11,0),MATCH(UsagePerHour!ZQ$4,Usage!$D$3:$ABF$3,0)),"")</f>
        <v/>
      </c>
      <c r="ZR15" s="6" t="str">
        <f>IFERROR(INDEX(Sales!$D$5:$ABF$18,MATCH(UsagePerHour!$B15,Sales!$C$5:$C$18,0),MATCH(UsagePerHour!ZR$4,Sales!$D$3:$ABF$3,0))/ZR$2*INDEX(Usage!$D$5:$ABF$11,MATCH(UsagePerHour!$B$4,Usage!$C$5:$C$11,0),MATCH(UsagePerHour!ZR$4,Usage!$D$3:$ABF$3,0)),"")</f>
        <v/>
      </c>
      <c r="ZS15" s="6" t="str">
        <f>IFERROR(INDEX(Sales!$D$5:$ABF$18,MATCH(UsagePerHour!$B15,Sales!$C$5:$C$18,0),MATCH(UsagePerHour!ZS$4,Sales!$D$3:$ABF$3,0))/ZS$2*INDEX(Usage!$D$5:$ABF$11,MATCH(UsagePerHour!$B$4,Usage!$C$5:$C$11,0),MATCH(UsagePerHour!ZS$4,Usage!$D$3:$ABF$3,0)),"")</f>
        <v/>
      </c>
      <c r="ZT15" s="6" t="str">
        <f>IFERROR(INDEX(Sales!$D$5:$ABF$18,MATCH(UsagePerHour!$B15,Sales!$C$5:$C$18,0),MATCH(UsagePerHour!ZT$4,Sales!$D$3:$ABF$3,0))/ZT$2*INDEX(Usage!$D$5:$ABF$11,MATCH(UsagePerHour!$B$4,Usage!$C$5:$C$11,0),MATCH(UsagePerHour!ZT$4,Usage!$D$3:$ABF$3,0)),"")</f>
        <v/>
      </c>
      <c r="ZU15" s="6" t="str">
        <f>IFERROR(INDEX(Sales!$D$5:$ABF$18,MATCH(UsagePerHour!$B15,Sales!$C$5:$C$18,0),MATCH(UsagePerHour!ZU$4,Sales!$D$3:$ABF$3,0))/ZU$2*INDEX(Usage!$D$5:$ABF$11,MATCH(UsagePerHour!$B$4,Usage!$C$5:$C$11,0),MATCH(UsagePerHour!ZU$4,Usage!$D$3:$ABF$3,0)),"")</f>
        <v/>
      </c>
      <c r="ZV15" s="6" t="str">
        <f>IFERROR(INDEX(Sales!$D$5:$ABF$18,MATCH(UsagePerHour!$B15,Sales!$C$5:$C$18,0),MATCH(UsagePerHour!ZV$4,Sales!$D$3:$ABF$3,0))/ZV$2*INDEX(Usage!$D$5:$ABF$11,MATCH(UsagePerHour!$B$4,Usage!$C$5:$C$11,0),MATCH(UsagePerHour!ZV$4,Usage!$D$3:$ABF$3,0)),"")</f>
        <v/>
      </c>
      <c r="ZW15" s="6" t="str">
        <f>IFERROR(INDEX(Sales!$D$5:$ABF$18,MATCH(UsagePerHour!$B15,Sales!$C$5:$C$18,0),MATCH(UsagePerHour!ZW$4,Sales!$D$3:$ABF$3,0))/ZW$2*INDEX(Usage!$D$5:$ABF$11,MATCH(UsagePerHour!$B$4,Usage!$C$5:$C$11,0),MATCH(UsagePerHour!ZW$4,Usage!$D$3:$ABF$3,0)),"")</f>
        <v/>
      </c>
      <c r="ZX15" s="6" t="str">
        <f>IFERROR(INDEX(Sales!$D$5:$ABF$18,MATCH(UsagePerHour!$B15,Sales!$C$5:$C$18,0),MATCH(UsagePerHour!ZX$4,Sales!$D$3:$ABF$3,0))/ZX$2*INDEX(Usage!$D$5:$ABF$11,MATCH(UsagePerHour!$B$4,Usage!$C$5:$C$11,0),MATCH(UsagePerHour!ZX$4,Usage!$D$3:$ABF$3,0)),"")</f>
        <v/>
      </c>
      <c r="ZY15" s="6" t="str">
        <f>IFERROR(INDEX(Sales!$D$5:$ABF$18,MATCH(UsagePerHour!$B15,Sales!$C$5:$C$18,0),MATCH(UsagePerHour!ZY$4,Sales!$D$3:$ABF$3,0))/ZY$2*INDEX(Usage!$D$5:$ABF$11,MATCH(UsagePerHour!$B$4,Usage!$C$5:$C$11,0),MATCH(UsagePerHour!ZY$4,Usage!$D$3:$ABF$3,0)),"")</f>
        <v/>
      </c>
      <c r="ZZ15" s="6" t="str">
        <f>IFERROR(INDEX(Sales!$D$5:$ABF$18,MATCH(UsagePerHour!$B15,Sales!$C$5:$C$18,0),MATCH(UsagePerHour!ZZ$4,Sales!$D$3:$ABF$3,0))/ZZ$2*INDEX(Usage!$D$5:$ABF$11,MATCH(UsagePerHour!$B$4,Usage!$C$5:$C$11,0),MATCH(UsagePerHour!ZZ$4,Usage!$D$3:$ABF$3,0)),"")</f>
        <v/>
      </c>
      <c r="AAA15" s="6" t="str">
        <f>IFERROR(INDEX(Sales!$D$5:$ABF$18,MATCH(UsagePerHour!$B15,Sales!$C$5:$C$18,0),MATCH(UsagePerHour!AAA$4,Sales!$D$3:$ABF$3,0))/AAA$2*INDEX(Usage!$D$5:$ABF$11,MATCH(UsagePerHour!$B$4,Usage!$C$5:$C$11,0),MATCH(UsagePerHour!AAA$4,Usage!$D$3:$ABF$3,0)),"")</f>
        <v/>
      </c>
      <c r="AAB15" s="6" t="str">
        <f>IFERROR(INDEX(Sales!$D$5:$ABF$18,MATCH(UsagePerHour!$B15,Sales!$C$5:$C$18,0),MATCH(UsagePerHour!AAB$4,Sales!$D$3:$ABF$3,0))/AAB$2*INDEX(Usage!$D$5:$ABF$11,MATCH(UsagePerHour!$B$4,Usage!$C$5:$C$11,0),MATCH(UsagePerHour!AAB$4,Usage!$D$3:$ABF$3,0)),"")</f>
        <v/>
      </c>
      <c r="AAC15" s="6" t="str">
        <f>IFERROR(INDEX(Sales!$D$5:$ABF$18,MATCH(UsagePerHour!$B15,Sales!$C$5:$C$18,0),MATCH(UsagePerHour!AAC$4,Sales!$D$3:$ABF$3,0))/AAC$2*INDEX(Usage!$D$5:$ABF$11,MATCH(UsagePerHour!$B$4,Usage!$C$5:$C$11,0),MATCH(UsagePerHour!AAC$4,Usage!$D$3:$ABF$3,0)),"")</f>
        <v/>
      </c>
      <c r="AAD15" s="6" t="str">
        <f>IFERROR(INDEX(Sales!$D$5:$ABF$18,MATCH(UsagePerHour!$B15,Sales!$C$5:$C$18,0),MATCH(UsagePerHour!AAD$4,Sales!$D$3:$ABF$3,0))/AAD$2*INDEX(Usage!$D$5:$ABF$11,MATCH(UsagePerHour!$B$4,Usage!$C$5:$C$11,0),MATCH(UsagePerHour!AAD$4,Usage!$D$3:$ABF$3,0)),"")</f>
        <v/>
      </c>
      <c r="AAE15" s="6" t="str">
        <f>IFERROR(INDEX(Sales!$D$5:$ABF$18,MATCH(UsagePerHour!$B15,Sales!$C$5:$C$18,0),MATCH(UsagePerHour!AAE$4,Sales!$D$3:$ABF$3,0))/AAE$2*INDEX(Usage!$D$5:$ABF$11,MATCH(UsagePerHour!$B$4,Usage!$C$5:$C$11,0),MATCH(UsagePerHour!AAE$4,Usage!$D$3:$ABF$3,0)),"")</f>
        <v/>
      </c>
      <c r="AAF15" s="6" t="str">
        <f>IFERROR(INDEX(Sales!$D$5:$ABF$18,MATCH(UsagePerHour!$B15,Sales!$C$5:$C$18,0),MATCH(UsagePerHour!AAF$4,Sales!$D$3:$ABF$3,0))/AAF$2*INDEX(Usage!$D$5:$ABF$11,MATCH(UsagePerHour!$B$4,Usage!$C$5:$C$11,0),MATCH(UsagePerHour!AAF$4,Usage!$D$3:$ABF$3,0)),"")</f>
        <v/>
      </c>
      <c r="AAG15" s="6" t="str">
        <f>IFERROR(INDEX(Sales!$D$5:$ABF$18,MATCH(UsagePerHour!$B15,Sales!$C$5:$C$18,0),MATCH(UsagePerHour!AAG$4,Sales!$D$3:$ABF$3,0))/AAG$2*INDEX(Usage!$D$5:$ABF$11,MATCH(UsagePerHour!$B$4,Usage!$C$5:$C$11,0),MATCH(UsagePerHour!AAG$4,Usage!$D$3:$ABF$3,0)),"")</f>
        <v/>
      </c>
      <c r="AAH15" s="6" t="str">
        <f>IFERROR(INDEX(Sales!$D$5:$ABF$18,MATCH(UsagePerHour!$B15,Sales!$C$5:$C$18,0),MATCH(UsagePerHour!AAH$4,Sales!$D$3:$ABF$3,0))/AAH$2*INDEX(Usage!$D$5:$ABF$11,MATCH(UsagePerHour!$B$4,Usage!$C$5:$C$11,0),MATCH(UsagePerHour!AAH$4,Usage!$D$3:$ABF$3,0)),"")</f>
        <v/>
      </c>
      <c r="AAI15" s="6" t="str">
        <f>IFERROR(INDEX(Sales!$D$5:$ABF$18,MATCH(UsagePerHour!$B15,Sales!$C$5:$C$18,0),MATCH(UsagePerHour!AAI$4,Sales!$D$3:$ABF$3,0))/AAI$2*INDEX(Usage!$D$5:$ABF$11,MATCH(UsagePerHour!$B$4,Usage!$C$5:$C$11,0),MATCH(UsagePerHour!AAI$4,Usage!$D$3:$ABF$3,0)),"")</f>
        <v/>
      </c>
      <c r="AAJ15" s="6" t="str">
        <f>IFERROR(INDEX(Sales!$D$5:$ABF$18,MATCH(UsagePerHour!$B15,Sales!$C$5:$C$18,0),MATCH(UsagePerHour!AAJ$4,Sales!$D$3:$ABF$3,0))/AAJ$2*INDEX(Usage!$D$5:$ABF$11,MATCH(UsagePerHour!$B$4,Usage!$C$5:$C$11,0),MATCH(UsagePerHour!AAJ$4,Usage!$D$3:$ABF$3,0)),"")</f>
        <v/>
      </c>
      <c r="AAK15" s="6" t="str">
        <f>IFERROR(INDEX(Sales!$D$5:$ABF$18,MATCH(UsagePerHour!$B15,Sales!$C$5:$C$18,0),MATCH(UsagePerHour!AAK$4,Sales!$D$3:$ABF$3,0))/AAK$2*INDEX(Usage!$D$5:$ABF$11,MATCH(UsagePerHour!$B$4,Usage!$C$5:$C$11,0),MATCH(UsagePerHour!AAK$4,Usage!$D$3:$ABF$3,0)),"")</f>
        <v/>
      </c>
      <c r="AAL15" s="6" t="str">
        <f>IFERROR(INDEX(Sales!$D$5:$ABF$18,MATCH(UsagePerHour!$B15,Sales!$C$5:$C$18,0),MATCH(UsagePerHour!AAL$4,Sales!$D$3:$ABF$3,0))/AAL$2*INDEX(Usage!$D$5:$ABF$11,MATCH(UsagePerHour!$B$4,Usage!$C$5:$C$11,0),MATCH(UsagePerHour!AAL$4,Usage!$D$3:$ABF$3,0)),"")</f>
        <v/>
      </c>
      <c r="AAM15" s="6" t="str">
        <f>IFERROR(INDEX(Sales!$D$5:$ABF$18,MATCH(UsagePerHour!$B15,Sales!$C$5:$C$18,0),MATCH(UsagePerHour!AAM$4,Sales!$D$3:$ABF$3,0))/AAM$2*INDEX(Usage!$D$5:$ABF$11,MATCH(UsagePerHour!$B$4,Usage!$C$5:$C$11,0),MATCH(UsagePerHour!AAM$4,Usage!$D$3:$ABF$3,0)),"")</f>
        <v/>
      </c>
      <c r="AAN15" s="6" t="str">
        <f>IFERROR(INDEX(Sales!$D$5:$ABF$18,MATCH(UsagePerHour!$B15,Sales!$C$5:$C$18,0),MATCH(UsagePerHour!AAN$4,Sales!$D$3:$ABF$3,0))/AAN$2*INDEX(Usage!$D$5:$ABF$11,MATCH(UsagePerHour!$B$4,Usage!$C$5:$C$11,0),MATCH(UsagePerHour!AAN$4,Usage!$D$3:$ABF$3,0)),"")</f>
        <v/>
      </c>
      <c r="AAO15" s="6" t="str">
        <f>IFERROR(INDEX(Sales!$D$5:$ABF$18,MATCH(UsagePerHour!$B15,Sales!$C$5:$C$18,0),MATCH(UsagePerHour!AAO$4,Sales!$D$3:$ABF$3,0))/AAO$2*INDEX(Usage!$D$5:$ABF$11,MATCH(UsagePerHour!$B$4,Usage!$C$5:$C$11,0),MATCH(UsagePerHour!AAO$4,Usage!$D$3:$ABF$3,0)),"")</f>
        <v/>
      </c>
      <c r="AAP15" s="6" t="str">
        <f>IFERROR(INDEX(Sales!$D$5:$ABF$18,MATCH(UsagePerHour!$B15,Sales!$C$5:$C$18,0),MATCH(UsagePerHour!AAP$4,Sales!$D$3:$ABF$3,0))/AAP$2*INDEX(Usage!$D$5:$ABF$11,MATCH(UsagePerHour!$B$4,Usage!$C$5:$C$11,0),MATCH(UsagePerHour!AAP$4,Usage!$D$3:$ABF$3,0)),"")</f>
        <v/>
      </c>
      <c r="AAQ15" s="6" t="str">
        <f>IFERROR(INDEX(Sales!$D$5:$ABF$18,MATCH(UsagePerHour!$B15,Sales!$C$5:$C$18,0),MATCH(UsagePerHour!AAQ$4,Sales!$D$3:$ABF$3,0))/AAQ$2*INDEX(Usage!$D$5:$ABF$11,MATCH(UsagePerHour!$B$4,Usage!$C$5:$C$11,0),MATCH(UsagePerHour!AAQ$4,Usage!$D$3:$ABF$3,0)),"")</f>
        <v/>
      </c>
      <c r="AAR15" s="6" t="str">
        <f>IFERROR(INDEX(Sales!$D$5:$ABF$18,MATCH(UsagePerHour!$B15,Sales!$C$5:$C$18,0),MATCH(UsagePerHour!AAR$4,Sales!$D$3:$ABF$3,0))/AAR$2*INDEX(Usage!$D$5:$ABF$11,MATCH(UsagePerHour!$B$4,Usage!$C$5:$C$11,0),MATCH(UsagePerHour!AAR$4,Usage!$D$3:$ABF$3,0)),"")</f>
        <v/>
      </c>
      <c r="AAS15" s="6" t="str">
        <f>IFERROR(INDEX(Sales!$D$5:$ABF$18,MATCH(UsagePerHour!$B15,Sales!$C$5:$C$18,0),MATCH(UsagePerHour!AAS$4,Sales!$D$3:$ABF$3,0))/AAS$2*INDEX(Usage!$D$5:$ABF$11,MATCH(UsagePerHour!$B$4,Usage!$C$5:$C$11,0),MATCH(UsagePerHour!AAS$4,Usage!$D$3:$ABF$3,0)),"")</f>
        <v/>
      </c>
      <c r="AAT15" s="6" t="str">
        <f>IFERROR(INDEX(Sales!$D$5:$ABF$18,MATCH(UsagePerHour!$B15,Sales!$C$5:$C$18,0),MATCH(UsagePerHour!AAT$4,Sales!$D$3:$ABF$3,0))/AAT$2*INDEX(Usage!$D$5:$ABF$11,MATCH(UsagePerHour!$B$4,Usage!$C$5:$C$11,0),MATCH(UsagePerHour!AAT$4,Usage!$D$3:$ABF$3,0)),"")</f>
        <v/>
      </c>
      <c r="AAU15" s="6" t="str">
        <f>IFERROR(INDEX(Sales!$D$5:$ABF$18,MATCH(UsagePerHour!$B15,Sales!$C$5:$C$18,0),MATCH(UsagePerHour!AAU$4,Sales!$D$3:$ABF$3,0))/AAU$2*INDEX(Usage!$D$5:$ABF$11,MATCH(UsagePerHour!$B$4,Usage!$C$5:$C$11,0),MATCH(UsagePerHour!AAU$4,Usage!$D$3:$ABF$3,0)),"")</f>
        <v/>
      </c>
      <c r="AAV15" s="6" t="str">
        <f>IFERROR(INDEX(Sales!$D$5:$ABF$18,MATCH(UsagePerHour!$B15,Sales!$C$5:$C$18,0),MATCH(UsagePerHour!AAV$4,Sales!$D$3:$ABF$3,0))/AAV$2*INDEX(Usage!$D$5:$ABF$11,MATCH(UsagePerHour!$B$4,Usage!$C$5:$C$11,0),MATCH(UsagePerHour!AAV$4,Usage!$D$3:$ABF$3,0)),"")</f>
        <v/>
      </c>
      <c r="AAW15" s="6" t="str">
        <f>IFERROR(INDEX(Sales!$D$5:$ABF$18,MATCH(UsagePerHour!$B15,Sales!$C$5:$C$18,0),MATCH(UsagePerHour!AAW$4,Sales!$D$3:$ABF$3,0))/AAW$2*INDEX(Usage!$D$5:$ABF$11,MATCH(UsagePerHour!$B$4,Usage!$C$5:$C$11,0),MATCH(UsagePerHour!AAW$4,Usage!$D$3:$ABF$3,0)),"")</f>
        <v/>
      </c>
      <c r="AAX15" s="6" t="str">
        <f>IFERROR(INDEX(Sales!$D$5:$ABF$18,MATCH(UsagePerHour!$B15,Sales!$C$5:$C$18,0),MATCH(UsagePerHour!AAX$4,Sales!$D$3:$ABF$3,0))/AAX$2*INDEX(Usage!$D$5:$ABF$11,MATCH(UsagePerHour!$B$4,Usage!$C$5:$C$11,0),MATCH(UsagePerHour!AAX$4,Usage!$D$3:$ABF$3,0)),"")</f>
        <v/>
      </c>
      <c r="AAY15" s="6" t="str">
        <f>IFERROR(INDEX(Sales!$D$5:$ABF$18,MATCH(UsagePerHour!$B15,Sales!$C$5:$C$18,0),MATCH(UsagePerHour!AAY$4,Sales!$D$3:$ABF$3,0))/AAY$2*INDEX(Usage!$D$5:$ABF$11,MATCH(UsagePerHour!$B$4,Usage!$C$5:$C$11,0),MATCH(UsagePerHour!AAY$4,Usage!$D$3:$ABF$3,0)),"")</f>
        <v/>
      </c>
      <c r="AAZ15" s="6" t="str">
        <f>IFERROR(INDEX(Sales!$D$5:$ABF$18,MATCH(UsagePerHour!$B15,Sales!$C$5:$C$18,0),MATCH(UsagePerHour!AAZ$4,Sales!$D$3:$ABF$3,0))/AAZ$2*INDEX(Usage!$D$5:$ABF$11,MATCH(UsagePerHour!$B$4,Usage!$C$5:$C$11,0),MATCH(UsagePerHour!AAZ$4,Usage!$D$3:$ABF$3,0)),"")</f>
        <v/>
      </c>
      <c r="ABA15" s="6" t="str">
        <f>IFERROR(INDEX(Sales!$D$5:$ABF$18,MATCH(UsagePerHour!$B15,Sales!$C$5:$C$18,0),MATCH(UsagePerHour!ABA$4,Sales!$D$3:$ABF$3,0))/ABA$2*INDEX(Usage!$D$5:$ABF$11,MATCH(UsagePerHour!$B$4,Usage!$C$5:$C$11,0),MATCH(UsagePerHour!ABA$4,Usage!$D$3:$ABF$3,0)),"")</f>
        <v/>
      </c>
    </row>
    <row r="16" spans="2:729">
      <c r="B16" s="3" t="s">
        <v>12</v>
      </c>
      <c r="C16" s="6">
        <f>IFERROR(INDEX(Sales!$D$5:$ABF$18,MATCH(UsagePerHour!$B16,Sales!$C$5:$C$18,0),MATCH(UsagePerHour!C$4,Sales!$D$3:$ABF$3,0))/C$2*INDEX(Usage!$D$5:$ABF$11,MATCH(UsagePerHour!$B$4,Usage!$C$5:$C$11,0),MATCH(UsagePerHour!C$4,Usage!$D$3:$ABF$3,0)),"")</f>
        <v>70.3890964239894</v>
      </c>
      <c r="D16" s="6">
        <f>IFERROR(INDEX(Sales!$D$5:$ABF$18,MATCH(UsagePerHour!$B16,Sales!$C$5:$C$18,0),MATCH(UsagePerHour!D$4,Sales!$D$3:$ABF$3,0))/D$2*INDEX(Usage!$D$5:$ABF$11,MATCH(UsagePerHour!$B$4,Usage!$C$5:$C$11,0),MATCH(UsagePerHour!D$4,Usage!$D$3:$ABF$3,0)),"")</f>
        <v>81.1483546517984</v>
      </c>
      <c r="E16" s="6">
        <f>IFERROR(INDEX(Sales!$D$5:$ABF$18,MATCH(UsagePerHour!$B16,Sales!$C$5:$C$18,0),MATCH(UsagePerHour!E$4,Sales!$D$3:$ABF$3,0))/E$2*INDEX(Usage!$D$5:$ABF$11,MATCH(UsagePerHour!$B$4,Usage!$C$5:$C$11,0),MATCH(UsagePerHour!E$4,Usage!$D$3:$ABF$3,0)),"")</f>
        <v>29.352558882235527</v>
      </c>
      <c r="F16" s="6">
        <f>IFERROR(INDEX(Sales!$D$5:$ABF$18,MATCH(UsagePerHour!$B16,Sales!$C$5:$C$18,0),MATCH(UsagePerHour!F$4,Sales!$D$3:$ABF$3,0))/F$2*INDEX(Usage!$D$5:$ABF$11,MATCH(UsagePerHour!$B$4,Usage!$C$5:$C$11,0),MATCH(UsagePerHour!F$4,Usage!$D$3:$ABF$3,0)),"")</f>
        <v>23.838332767237613</v>
      </c>
      <c r="G16" s="6">
        <f>IFERROR(INDEX(Sales!$D$5:$ABF$18,MATCH(UsagePerHour!$B16,Sales!$C$5:$C$18,0),MATCH(UsagePerHour!G$4,Sales!$D$3:$ABF$3,0))/G$2*INDEX(Usage!$D$5:$ABF$11,MATCH(UsagePerHour!$B$4,Usage!$C$5:$C$11,0),MATCH(UsagePerHour!G$4,Usage!$D$3:$ABF$3,0)),"")</f>
        <v>33.825314546631276</v>
      </c>
      <c r="H16" s="6">
        <f>IFERROR(INDEX(Sales!$D$5:$ABF$18,MATCH(UsagePerHour!$B16,Sales!$C$5:$C$18,0),MATCH(UsagePerHour!H$4,Sales!$D$3:$ABF$3,0))/H$2*INDEX(Usage!$D$5:$ABF$11,MATCH(UsagePerHour!$B$4,Usage!$C$5:$C$11,0),MATCH(UsagePerHour!H$4,Usage!$D$3:$ABF$3,0)),"")</f>
        <v>66.198042640129174</v>
      </c>
      <c r="I16" s="6">
        <f>IFERROR(INDEX(Sales!$D$5:$ABF$18,MATCH(UsagePerHour!$B16,Sales!$C$5:$C$18,0),MATCH(UsagePerHour!I$4,Sales!$D$3:$ABF$3,0))/I$2*INDEX(Usage!$D$5:$ABF$11,MATCH(UsagePerHour!$B$4,Usage!$C$5:$C$11,0),MATCH(UsagePerHour!I$4,Usage!$D$3:$ABF$3,0)),"")</f>
        <v>315.8926130203177</v>
      </c>
      <c r="J16" s="6">
        <f>IFERROR(INDEX(Sales!$D$5:$ABF$18,MATCH(UsagePerHour!$B16,Sales!$C$5:$C$18,0),MATCH(UsagePerHour!J$4,Sales!$D$3:$ABF$3,0))/J$2*INDEX(Usage!$D$5:$ABF$11,MATCH(UsagePerHour!$B$4,Usage!$C$5:$C$11,0),MATCH(UsagePerHour!J$4,Usage!$D$3:$ABF$3,0)),"")</f>
        <v>70.3890964239894</v>
      </c>
      <c r="K16" s="6">
        <f>IFERROR(INDEX(Sales!$D$5:$ABF$18,MATCH(UsagePerHour!$B16,Sales!$C$5:$C$18,0),MATCH(UsagePerHour!K$4,Sales!$D$3:$ABF$3,0))/K$2*INDEX(Usage!$D$5:$ABF$11,MATCH(UsagePerHour!$B$4,Usage!$C$5:$C$11,0),MATCH(UsagePerHour!K$4,Usage!$D$3:$ABF$3,0)),"")</f>
        <v>81.1483546517984</v>
      </c>
      <c r="L16" s="6">
        <f>IFERROR(INDEX(Sales!$D$5:$ABF$18,MATCH(UsagePerHour!$B16,Sales!$C$5:$C$18,0),MATCH(UsagePerHour!L$4,Sales!$D$3:$ABF$3,0))/L$2*INDEX(Usage!$D$5:$ABF$11,MATCH(UsagePerHour!$B$4,Usage!$C$5:$C$11,0),MATCH(UsagePerHour!L$4,Usage!$D$3:$ABF$3,0)),"")</f>
        <v>29.352558882235527</v>
      </c>
      <c r="M16" s="6">
        <f>IFERROR(INDEX(Sales!$D$5:$ABF$18,MATCH(UsagePerHour!$B16,Sales!$C$5:$C$18,0),MATCH(UsagePerHour!M$4,Sales!$D$3:$ABF$3,0))/M$2*INDEX(Usage!$D$5:$ABF$11,MATCH(UsagePerHour!$B$4,Usage!$C$5:$C$11,0),MATCH(UsagePerHour!M$4,Usage!$D$3:$ABF$3,0)),"")</f>
        <v>23.838332767237613</v>
      </c>
      <c r="N16" s="6">
        <f>IFERROR(INDEX(Sales!$D$5:$ABF$18,MATCH(UsagePerHour!$B16,Sales!$C$5:$C$18,0),MATCH(UsagePerHour!N$4,Sales!$D$3:$ABF$3,0))/N$2*INDEX(Usage!$D$5:$ABF$11,MATCH(UsagePerHour!$B$4,Usage!$C$5:$C$11,0),MATCH(UsagePerHour!N$4,Usage!$D$3:$ABF$3,0)),"")</f>
        <v>33.825314546631276</v>
      </c>
      <c r="O16" s="6">
        <f>IFERROR(INDEX(Sales!$D$5:$ABF$18,MATCH(UsagePerHour!$B16,Sales!$C$5:$C$18,0),MATCH(UsagePerHour!O$4,Sales!$D$3:$ABF$3,0))/O$2*INDEX(Usage!$D$5:$ABF$11,MATCH(UsagePerHour!$B$4,Usage!$C$5:$C$11,0),MATCH(UsagePerHour!O$4,Usage!$D$3:$ABF$3,0)),"")</f>
        <v>66.198042640129174</v>
      </c>
      <c r="P16" s="6">
        <f>IFERROR(INDEX(Sales!$D$5:$ABF$18,MATCH(UsagePerHour!$B16,Sales!$C$5:$C$18,0),MATCH(UsagePerHour!P$4,Sales!$D$3:$ABF$3,0))/P$2*INDEX(Usage!$D$5:$ABF$11,MATCH(UsagePerHour!$B$4,Usage!$C$5:$C$11,0),MATCH(UsagePerHour!P$4,Usage!$D$3:$ABF$3,0)),"")</f>
        <v>315.8926130203177</v>
      </c>
      <c r="Q16" s="6">
        <f>IFERROR(INDEX(Sales!$D$5:$ABF$18,MATCH(UsagePerHour!$B16,Sales!$C$5:$C$18,0),MATCH(UsagePerHour!Q$4,Sales!$D$3:$ABF$3,0))/Q$2*INDEX(Usage!$D$5:$ABF$11,MATCH(UsagePerHour!$B$4,Usage!$C$5:$C$11,0),MATCH(UsagePerHour!Q$4,Usage!$D$3:$ABF$3,0)),"")</f>
        <v>70.3890964239894</v>
      </c>
      <c r="R16" s="6">
        <f>IFERROR(INDEX(Sales!$D$5:$ABF$18,MATCH(UsagePerHour!$B16,Sales!$C$5:$C$18,0),MATCH(UsagePerHour!R$4,Sales!$D$3:$ABF$3,0))/R$2*INDEX(Usage!$D$5:$ABF$11,MATCH(UsagePerHour!$B$4,Usage!$C$5:$C$11,0),MATCH(UsagePerHour!R$4,Usage!$D$3:$ABF$3,0)),"")</f>
        <v>81.1483546517984</v>
      </c>
      <c r="S16" s="6">
        <f>IFERROR(INDEX(Sales!$D$5:$ABF$18,MATCH(UsagePerHour!$B16,Sales!$C$5:$C$18,0),MATCH(UsagePerHour!S$4,Sales!$D$3:$ABF$3,0))/S$2*INDEX(Usage!$D$5:$ABF$11,MATCH(UsagePerHour!$B$4,Usage!$C$5:$C$11,0),MATCH(UsagePerHour!S$4,Usage!$D$3:$ABF$3,0)),"")</f>
        <v>29.352558882235527</v>
      </c>
      <c r="T16" s="6">
        <f>IFERROR(INDEX(Sales!$D$5:$ABF$18,MATCH(UsagePerHour!$B16,Sales!$C$5:$C$18,0),MATCH(UsagePerHour!T$4,Sales!$D$3:$ABF$3,0))/T$2*INDEX(Usage!$D$5:$ABF$11,MATCH(UsagePerHour!$B$4,Usage!$C$5:$C$11,0),MATCH(UsagePerHour!T$4,Usage!$D$3:$ABF$3,0)),"")</f>
        <v>23.838332767237613</v>
      </c>
      <c r="U16" s="6">
        <f>IFERROR(INDEX(Sales!$D$5:$ABF$18,MATCH(UsagePerHour!$B16,Sales!$C$5:$C$18,0),MATCH(UsagePerHour!U$4,Sales!$D$3:$ABF$3,0))/U$2*INDEX(Usage!$D$5:$ABF$11,MATCH(UsagePerHour!$B$4,Usage!$C$5:$C$11,0),MATCH(UsagePerHour!U$4,Usage!$D$3:$ABF$3,0)),"")</f>
        <v>33.825314546631276</v>
      </c>
      <c r="V16" s="6">
        <f>IFERROR(INDEX(Sales!$D$5:$ABF$18,MATCH(UsagePerHour!$B16,Sales!$C$5:$C$18,0),MATCH(UsagePerHour!V$4,Sales!$D$3:$ABF$3,0))/V$2*INDEX(Usage!$D$5:$ABF$11,MATCH(UsagePerHour!$B$4,Usage!$C$5:$C$11,0),MATCH(UsagePerHour!V$4,Usage!$D$3:$ABF$3,0)),"")</f>
        <v>66.198042640129174</v>
      </c>
      <c r="W16" s="6">
        <f>IFERROR(INDEX(Sales!$D$5:$ABF$18,MATCH(UsagePerHour!$B16,Sales!$C$5:$C$18,0),MATCH(UsagePerHour!W$4,Sales!$D$3:$ABF$3,0))/W$2*INDEX(Usage!$D$5:$ABF$11,MATCH(UsagePerHour!$B$4,Usage!$C$5:$C$11,0),MATCH(UsagePerHour!W$4,Usage!$D$3:$ABF$3,0)),"")</f>
        <v>315.8926130203177</v>
      </c>
      <c r="X16" s="6">
        <f>IFERROR(INDEX(Sales!$D$5:$ABF$18,MATCH(UsagePerHour!$B16,Sales!$C$5:$C$18,0),MATCH(UsagePerHour!X$4,Sales!$D$3:$ABF$3,0))/X$2*INDEX(Usage!$D$5:$ABF$11,MATCH(UsagePerHour!$B$4,Usage!$C$5:$C$11,0),MATCH(UsagePerHour!X$4,Usage!$D$3:$ABF$3,0)),"")</f>
        <v>70.3890964239894</v>
      </c>
      <c r="Y16" s="6">
        <f>IFERROR(INDEX(Sales!$D$5:$ABF$18,MATCH(UsagePerHour!$B16,Sales!$C$5:$C$18,0),MATCH(UsagePerHour!Y$4,Sales!$D$3:$ABF$3,0))/Y$2*INDEX(Usage!$D$5:$ABF$11,MATCH(UsagePerHour!$B$4,Usage!$C$5:$C$11,0),MATCH(UsagePerHour!Y$4,Usage!$D$3:$ABF$3,0)),"")</f>
        <v>81.1483546517984</v>
      </c>
      <c r="Z16" s="6">
        <f>IFERROR(INDEX(Sales!$D$5:$ABF$18,MATCH(UsagePerHour!$B16,Sales!$C$5:$C$18,0),MATCH(UsagePerHour!Z$4,Sales!$D$3:$ABF$3,0))/Z$2*INDEX(Usage!$D$5:$ABF$11,MATCH(UsagePerHour!$B$4,Usage!$C$5:$C$11,0),MATCH(UsagePerHour!Z$4,Usage!$D$3:$ABF$3,0)),"")</f>
        <v>29.352558882235527</v>
      </c>
      <c r="AA16" s="6">
        <f>IFERROR(INDEX(Sales!$D$5:$ABF$18,MATCH(UsagePerHour!$B16,Sales!$C$5:$C$18,0),MATCH(UsagePerHour!AA$4,Sales!$D$3:$ABF$3,0))/AA$2*INDEX(Usage!$D$5:$ABF$11,MATCH(UsagePerHour!$B$4,Usage!$C$5:$C$11,0),MATCH(UsagePerHour!AA$4,Usage!$D$3:$ABF$3,0)),"")</f>
        <v>23.838332767237613</v>
      </c>
      <c r="AB16" s="6">
        <f>IFERROR(INDEX(Sales!$D$5:$ABF$18,MATCH(UsagePerHour!$B16,Sales!$C$5:$C$18,0),MATCH(UsagePerHour!AB$4,Sales!$D$3:$ABF$3,0))/AB$2*INDEX(Usage!$D$5:$ABF$11,MATCH(UsagePerHour!$B$4,Usage!$C$5:$C$11,0),MATCH(UsagePerHour!AB$4,Usage!$D$3:$ABF$3,0)),"")</f>
        <v>33.825314546631276</v>
      </c>
      <c r="AC16" s="6">
        <f>IFERROR(INDEX(Sales!$D$5:$ABF$18,MATCH(UsagePerHour!$B16,Sales!$C$5:$C$18,0),MATCH(UsagePerHour!AC$4,Sales!$D$3:$ABF$3,0))/AC$2*INDEX(Usage!$D$5:$ABF$11,MATCH(UsagePerHour!$B$4,Usage!$C$5:$C$11,0),MATCH(UsagePerHour!AC$4,Usage!$D$3:$ABF$3,0)),"")</f>
        <v>66.198042640129174</v>
      </c>
      <c r="AD16" s="6">
        <f>IFERROR(INDEX(Sales!$D$5:$ABF$18,MATCH(UsagePerHour!$B16,Sales!$C$5:$C$18,0),MATCH(UsagePerHour!AD$4,Sales!$D$3:$ABF$3,0))/AD$2*INDEX(Usage!$D$5:$ABF$11,MATCH(UsagePerHour!$B$4,Usage!$C$5:$C$11,0),MATCH(UsagePerHour!AD$4,Usage!$D$3:$ABF$3,0)),"")</f>
        <v>315.8926130203177</v>
      </c>
      <c r="AE16" s="6">
        <f>IFERROR(INDEX(Sales!$D$5:$ABF$18,MATCH(UsagePerHour!$B16,Sales!$C$5:$C$18,0),MATCH(UsagePerHour!AE$4,Sales!$D$3:$ABF$3,0))/AE$2*INDEX(Usage!$D$5:$ABF$11,MATCH(UsagePerHour!$B$4,Usage!$C$5:$C$11,0),MATCH(UsagePerHour!AE$4,Usage!$D$3:$ABF$3,0)),"")</f>
        <v>70.3890964239894</v>
      </c>
      <c r="AF16" s="6">
        <f>IFERROR(INDEX(Sales!$D$5:$ABF$18,MATCH(UsagePerHour!$B16,Sales!$C$5:$C$18,0),MATCH(UsagePerHour!AF$4,Sales!$D$3:$ABF$3,0))/AF$2*INDEX(Usage!$D$5:$ABF$11,MATCH(UsagePerHour!$B$4,Usage!$C$5:$C$11,0),MATCH(UsagePerHour!AF$4,Usage!$D$3:$ABF$3,0)),"")</f>
        <v>81.1483546517984</v>
      </c>
      <c r="AG16" s="6">
        <f>IFERROR(INDEX(Sales!$D$5:$ABF$18,MATCH(UsagePerHour!$B16,Sales!$C$5:$C$18,0),MATCH(UsagePerHour!AG$4,Sales!$D$3:$ABF$3,0))/AG$2*INDEX(Usage!$D$5:$ABF$11,MATCH(UsagePerHour!$B$4,Usage!$C$5:$C$11,0),MATCH(UsagePerHour!AG$4,Usage!$D$3:$ABF$3,0)),"")</f>
        <v>29.352558882235527</v>
      </c>
      <c r="AH16" s="6">
        <f>IFERROR(INDEX(Sales!$D$5:$ABF$18,MATCH(UsagePerHour!$B16,Sales!$C$5:$C$18,0),MATCH(UsagePerHour!AH$4,Sales!$D$3:$ABF$3,0))/AH$2*INDEX(Usage!$D$5:$ABF$11,MATCH(UsagePerHour!$B$4,Usage!$C$5:$C$11,0),MATCH(UsagePerHour!AH$4,Usage!$D$3:$ABF$3,0)),"")</f>
        <v>23.838332767237613</v>
      </c>
      <c r="AI16" s="6">
        <f>IFERROR(INDEX(Sales!$D$5:$ABF$18,MATCH(UsagePerHour!$B16,Sales!$C$5:$C$18,0),MATCH(UsagePerHour!AI$4,Sales!$D$3:$ABF$3,0))/AI$2*INDEX(Usage!$D$5:$ABF$11,MATCH(UsagePerHour!$B$4,Usage!$C$5:$C$11,0),MATCH(UsagePerHour!AI$4,Usage!$D$3:$ABF$3,0)),"")</f>
        <v>33.825314546631276</v>
      </c>
      <c r="AJ16" s="6">
        <f>IFERROR(INDEX(Sales!$D$5:$ABF$18,MATCH(UsagePerHour!$B16,Sales!$C$5:$C$18,0),MATCH(UsagePerHour!AJ$4,Sales!$D$3:$ABF$3,0))/AJ$2*INDEX(Usage!$D$5:$ABF$11,MATCH(UsagePerHour!$B$4,Usage!$C$5:$C$11,0),MATCH(UsagePerHour!AJ$4,Usage!$D$3:$ABF$3,0)),"")</f>
        <v>66.198042640129174</v>
      </c>
      <c r="AK16" s="6">
        <f>IFERROR(INDEX(Sales!$D$5:$ABF$18,MATCH(UsagePerHour!$B16,Sales!$C$5:$C$18,0),MATCH(UsagePerHour!AK$4,Sales!$D$3:$ABF$3,0))/AK$2*INDEX(Usage!$D$5:$ABF$11,MATCH(UsagePerHour!$B$4,Usage!$C$5:$C$11,0),MATCH(UsagePerHour!AK$4,Usage!$D$3:$ABF$3,0)),"")</f>
        <v>315.8926130203177</v>
      </c>
      <c r="AL16" s="6">
        <f>IFERROR(INDEX(Sales!$D$5:$ABF$18,MATCH(UsagePerHour!$B16,Sales!$C$5:$C$18,0),MATCH(UsagePerHour!AL$4,Sales!$D$3:$ABF$3,0))/AL$2*INDEX(Usage!$D$5:$ABF$11,MATCH(UsagePerHour!$B$4,Usage!$C$5:$C$11,0),MATCH(UsagePerHour!AL$4,Usage!$D$3:$ABF$3,0)),"")</f>
        <v>70.3890964239894</v>
      </c>
      <c r="AM16" s="6">
        <f>IFERROR(INDEX(Sales!$D$5:$ABF$18,MATCH(UsagePerHour!$B16,Sales!$C$5:$C$18,0),MATCH(UsagePerHour!AM$4,Sales!$D$3:$ABF$3,0))/AM$2*INDEX(Usage!$D$5:$ABF$11,MATCH(UsagePerHour!$B$4,Usage!$C$5:$C$11,0),MATCH(UsagePerHour!AM$4,Usage!$D$3:$ABF$3,0)),"")</f>
        <v>81.1483546517984</v>
      </c>
      <c r="AN16" s="6">
        <f>IFERROR(INDEX(Sales!$D$5:$ABF$18,MATCH(UsagePerHour!$B16,Sales!$C$5:$C$18,0),MATCH(UsagePerHour!AN$4,Sales!$D$3:$ABF$3,0))/AN$2*INDEX(Usage!$D$5:$ABF$11,MATCH(UsagePerHour!$B$4,Usage!$C$5:$C$11,0),MATCH(UsagePerHour!AN$4,Usage!$D$3:$ABF$3,0)),"")</f>
        <v>29.352558882235527</v>
      </c>
      <c r="AO16" s="6">
        <f>IFERROR(INDEX(Sales!$D$5:$ABF$18,MATCH(UsagePerHour!$B16,Sales!$C$5:$C$18,0),MATCH(UsagePerHour!AO$4,Sales!$D$3:$ABF$3,0))/AO$2*INDEX(Usage!$D$5:$ABF$11,MATCH(UsagePerHour!$B$4,Usage!$C$5:$C$11,0),MATCH(UsagePerHour!AO$4,Usage!$D$3:$ABF$3,0)),"")</f>
        <v>23.838332767237613</v>
      </c>
      <c r="AP16" s="6">
        <f>IFERROR(INDEX(Sales!$D$5:$ABF$18,MATCH(UsagePerHour!$B16,Sales!$C$5:$C$18,0),MATCH(UsagePerHour!AP$4,Sales!$D$3:$ABF$3,0))/AP$2*INDEX(Usage!$D$5:$ABF$11,MATCH(UsagePerHour!$B$4,Usage!$C$5:$C$11,0),MATCH(UsagePerHour!AP$4,Usage!$D$3:$ABF$3,0)),"")</f>
        <v>33.825314546631276</v>
      </c>
      <c r="AQ16" s="6">
        <f>IFERROR(INDEX(Sales!$D$5:$ABF$18,MATCH(UsagePerHour!$B16,Sales!$C$5:$C$18,0),MATCH(UsagePerHour!AQ$4,Sales!$D$3:$ABF$3,0))/AQ$2*INDEX(Usage!$D$5:$ABF$11,MATCH(UsagePerHour!$B$4,Usage!$C$5:$C$11,0),MATCH(UsagePerHour!AQ$4,Usage!$D$3:$ABF$3,0)),"")</f>
        <v>66.198042640129174</v>
      </c>
      <c r="AR16" s="6">
        <f>IFERROR(INDEX(Sales!$D$5:$ABF$18,MATCH(UsagePerHour!$B16,Sales!$C$5:$C$18,0),MATCH(UsagePerHour!AR$4,Sales!$D$3:$ABF$3,0))/AR$2*INDEX(Usage!$D$5:$ABF$11,MATCH(UsagePerHour!$B$4,Usage!$C$5:$C$11,0),MATCH(UsagePerHour!AR$4,Usage!$D$3:$ABF$3,0)),"")</f>
        <v>315.8926130203177</v>
      </c>
      <c r="AS16" s="6">
        <f>IFERROR(INDEX(Sales!$D$5:$ABF$18,MATCH(UsagePerHour!$B16,Sales!$C$5:$C$18,0),MATCH(UsagePerHour!AS$4,Sales!$D$3:$ABF$3,0))/AS$2*INDEX(Usage!$D$5:$ABF$11,MATCH(UsagePerHour!$B$4,Usage!$C$5:$C$11,0),MATCH(UsagePerHour!AS$4,Usage!$D$3:$ABF$3,0)),"")</f>
        <v>70.3890964239894</v>
      </c>
      <c r="AT16" s="6">
        <f>IFERROR(INDEX(Sales!$D$5:$ABF$18,MATCH(UsagePerHour!$B16,Sales!$C$5:$C$18,0),MATCH(UsagePerHour!AT$4,Sales!$D$3:$ABF$3,0))/AT$2*INDEX(Usage!$D$5:$ABF$11,MATCH(UsagePerHour!$B$4,Usage!$C$5:$C$11,0),MATCH(UsagePerHour!AT$4,Usage!$D$3:$ABF$3,0)),"")</f>
        <v>81.1483546517984</v>
      </c>
      <c r="AU16" s="6">
        <f>IFERROR(INDEX(Sales!$D$5:$ABF$18,MATCH(UsagePerHour!$B16,Sales!$C$5:$C$18,0),MATCH(UsagePerHour!AU$4,Sales!$D$3:$ABF$3,0))/AU$2*INDEX(Usage!$D$5:$ABF$11,MATCH(UsagePerHour!$B$4,Usage!$C$5:$C$11,0),MATCH(UsagePerHour!AU$4,Usage!$D$3:$ABF$3,0)),"")</f>
        <v>29.352558882235527</v>
      </c>
      <c r="AV16" s="6">
        <f>IFERROR(INDEX(Sales!$D$5:$ABF$18,MATCH(UsagePerHour!$B16,Sales!$C$5:$C$18,0),MATCH(UsagePerHour!AV$4,Sales!$D$3:$ABF$3,0))/AV$2*INDEX(Usage!$D$5:$ABF$11,MATCH(UsagePerHour!$B$4,Usage!$C$5:$C$11,0),MATCH(UsagePerHour!AV$4,Usage!$D$3:$ABF$3,0)),"")</f>
        <v>23.838332767237613</v>
      </c>
      <c r="AW16" s="6">
        <f>IFERROR(INDEX(Sales!$D$5:$ABF$18,MATCH(UsagePerHour!$B16,Sales!$C$5:$C$18,0),MATCH(UsagePerHour!AW$4,Sales!$D$3:$ABF$3,0))/AW$2*INDEX(Usage!$D$5:$ABF$11,MATCH(UsagePerHour!$B$4,Usage!$C$5:$C$11,0),MATCH(UsagePerHour!AW$4,Usage!$D$3:$ABF$3,0)),"")</f>
        <v>33.825314546631276</v>
      </c>
      <c r="AX16" s="6">
        <f>IFERROR(INDEX(Sales!$D$5:$ABF$18,MATCH(UsagePerHour!$B16,Sales!$C$5:$C$18,0),MATCH(UsagePerHour!AX$4,Sales!$D$3:$ABF$3,0))/AX$2*INDEX(Usage!$D$5:$ABF$11,MATCH(UsagePerHour!$B$4,Usage!$C$5:$C$11,0),MATCH(UsagePerHour!AX$4,Usage!$D$3:$ABF$3,0)),"")</f>
        <v>66.198042640129174</v>
      </c>
      <c r="AY16" s="6">
        <f>IFERROR(INDEX(Sales!$D$5:$ABF$18,MATCH(UsagePerHour!$B16,Sales!$C$5:$C$18,0),MATCH(UsagePerHour!AY$4,Sales!$D$3:$ABF$3,0))/AY$2*INDEX(Usage!$D$5:$ABF$11,MATCH(UsagePerHour!$B$4,Usage!$C$5:$C$11,0),MATCH(UsagePerHour!AY$4,Usage!$D$3:$ABF$3,0)),"")</f>
        <v>315.8926130203177</v>
      </c>
      <c r="AZ16" s="6">
        <f>IFERROR(INDEX(Sales!$D$5:$ABF$18,MATCH(UsagePerHour!$B16,Sales!$C$5:$C$18,0),MATCH(UsagePerHour!AZ$4,Sales!$D$3:$ABF$3,0))/AZ$2*INDEX(Usage!$D$5:$ABF$11,MATCH(UsagePerHour!$B$4,Usage!$C$5:$C$11,0),MATCH(UsagePerHour!AZ$4,Usage!$D$3:$ABF$3,0)),"")</f>
        <v>70.3890964239894</v>
      </c>
      <c r="BA16" s="6">
        <f>IFERROR(INDEX(Sales!$D$5:$ABF$18,MATCH(UsagePerHour!$B16,Sales!$C$5:$C$18,0),MATCH(UsagePerHour!BA$4,Sales!$D$3:$ABF$3,0))/BA$2*INDEX(Usage!$D$5:$ABF$11,MATCH(UsagePerHour!$B$4,Usage!$C$5:$C$11,0),MATCH(UsagePerHour!BA$4,Usage!$D$3:$ABF$3,0)),"")</f>
        <v>81.1483546517984</v>
      </c>
      <c r="BB16" s="6">
        <f>IFERROR(INDEX(Sales!$D$5:$ABF$18,MATCH(UsagePerHour!$B16,Sales!$C$5:$C$18,0),MATCH(UsagePerHour!BB$4,Sales!$D$3:$ABF$3,0))/BB$2*INDEX(Usage!$D$5:$ABF$11,MATCH(UsagePerHour!$B$4,Usage!$C$5:$C$11,0),MATCH(UsagePerHour!BB$4,Usage!$D$3:$ABF$3,0)),"")</f>
        <v>29.352558882235527</v>
      </c>
      <c r="BC16" s="6">
        <f>IFERROR(INDEX(Sales!$D$5:$ABF$18,MATCH(UsagePerHour!$B16,Sales!$C$5:$C$18,0),MATCH(UsagePerHour!BC$4,Sales!$D$3:$ABF$3,0))/BC$2*INDEX(Usage!$D$5:$ABF$11,MATCH(UsagePerHour!$B$4,Usage!$C$5:$C$11,0),MATCH(UsagePerHour!BC$4,Usage!$D$3:$ABF$3,0)),"")</f>
        <v>23.838332767237613</v>
      </c>
      <c r="BD16" s="6">
        <f>IFERROR(INDEX(Sales!$D$5:$ABF$18,MATCH(UsagePerHour!$B16,Sales!$C$5:$C$18,0),MATCH(UsagePerHour!BD$4,Sales!$D$3:$ABF$3,0))/BD$2*INDEX(Usage!$D$5:$ABF$11,MATCH(UsagePerHour!$B$4,Usage!$C$5:$C$11,0),MATCH(UsagePerHour!BD$4,Usage!$D$3:$ABF$3,0)),"")</f>
        <v>33.825314546631276</v>
      </c>
      <c r="BE16" s="6">
        <f>IFERROR(INDEX(Sales!$D$5:$ABF$18,MATCH(UsagePerHour!$B16,Sales!$C$5:$C$18,0),MATCH(UsagePerHour!BE$4,Sales!$D$3:$ABF$3,0))/BE$2*INDEX(Usage!$D$5:$ABF$11,MATCH(UsagePerHour!$B$4,Usage!$C$5:$C$11,0),MATCH(UsagePerHour!BE$4,Usage!$D$3:$ABF$3,0)),"")</f>
        <v>66.198042640129174</v>
      </c>
      <c r="BF16" s="6">
        <f>IFERROR(INDEX(Sales!$D$5:$ABF$18,MATCH(UsagePerHour!$B16,Sales!$C$5:$C$18,0),MATCH(UsagePerHour!BF$4,Sales!$D$3:$ABF$3,0))/BF$2*INDEX(Usage!$D$5:$ABF$11,MATCH(UsagePerHour!$B$4,Usage!$C$5:$C$11,0),MATCH(UsagePerHour!BF$4,Usage!$D$3:$ABF$3,0)),"")</f>
        <v>315.8926130203177</v>
      </c>
      <c r="BG16" s="6">
        <f>IFERROR(INDEX(Sales!$D$5:$ABF$18,MATCH(UsagePerHour!$B16,Sales!$C$5:$C$18,0),MATCH(UsagePerHour!BG$4,Sales!$D$3:$ABF$3,0))/BG$2*INDEX(Usage!$D$5:$ABF$11,MATCH(UsagePerHour!$B$4,Usage!$C$5:$C$11,0),MATCH(UsagePerHour!BG$4,Usage!$D$3:$ABF$3,0)),"")</f>
        <v>70.3890964239894</v>
      </c>
      <c r="BH16" s="6">
        <f>IFERROR(INDEX(Sales!$D$5:$ABF$18,MATCH(UsagePerHour!$B16,Sales!$C$5:$C$18,0),MATCH(UsagePerHour!BH$4,Sales!$D$3:$ABF$3,0))/BH$2*INDEX(Usage!$D$5:$ABF$11,MATCH(UsagePerHour!$B$4,Usage!$C$5:$C$11,0),MATCH(UsagePerHour!BH$4,Usage!$D$3:$ABF$3,0)),"")</f>
        <v>81.1483546517984</v>
      </c>
      <c r="BI16" s="6">
        <f>IFERROR(INDEX(Sales!$D$5:$ABF$18,MATCH(UsagePerHour!$B16,Sales!$C$5:$C$18,0),MATCH(UsagePerHour!BI$4,Sales!$D$3:$ABF$3,0))/BI$2*INDEX(Usage!$D$5:$ABF$11,MATCH(UsagePerHour!$B$4,Usage!$C$5:$C$11,0),MATCH(UsagePerHour!BI$4,Usage!$D$3:$ABF$3,0)),"")</f>
        <v>29.352558882235527</v>
      </c>
      <c r="BJ16" s="6">
        <f>IFERROR(INDEX(Sales!$D$5:$ABF$18,MATCH(UsagePerHour!$B16,Sales!$C$5:$C$18,0),MATCH(UsagePerHour!BJ$4,Sales!$D$3:$ABF$3,0))/BJ$2*INDEX(Usage!$D$5:$ABF$11,MATCH(UsagePerHour!$B$4,Usage!$C$5:$C$11,0),MATCH(UsagePerHour!BJ$4,Usage!$D$3:$ABF$3,0)),"")</f>
        <v>23.838332767237613</v>
      </c>
      <c r="BK16" s="6">
        <f>IFERROR(INDEX(Sales!$D$5:$ABF$18,MATCH(UsagePerHour!$B16,Sales!$C$5:$C$18,0),MATCH(UsagePerHour!BK$4,Sales!$D$3:$ABF$3,0))/BK$2*INDEX(Usage!$D$5:$ABF$11,MATCH(UsagePerHour!$B$4,Usage!$C$5:$C$11,0),MATCH(UsagePerHour!BK$4,Usage!$D$3:$ABF$3,0)),"")</f>
        <v>33.825314546631276</v>
      </c>
      <c r="BL16" s="6">
        <f>IFERROR(INDEX(Sales!$D$5:$ABF$18,MATCH(UsagePerHour!$B16,Sales!$C$5:$C$18,0),MATCH(UsagePerHour!BL$4,Sales!$D$3:$ABF$3,0))/BL$2*INDEX(Usage!$D$5:$ABF$11,MATCH(UsagePerHour!$B$4,Usage!$C$5:$C$11,0),MATCH(UsagePerHour!BL$4,Usage!$D$3:$ABF$3,0)),"")</f>
        <v>66.198042640129174</v>
      </c>
      <c r="BM16" s="6">
        <f>IFERROR(INDEX(Sales!$D$5:$ABF$18,MATCH(UsagePerHour!$B16,Sales!$C$5:$C$18,0),MATCH(UsagePerHour!BM$4,Sales!$D$3:$ABF$3,0))/BM$2*INDEX(Usage!$D$5:$ABF$11,MATCH(UsagePerHour!$B$4,Usage!$C$5:$C$11,0),MATCH(UsagePerHour!BM$4,Usage!$D$3:$ABF$3,0)),"")</f>
        <v>315.8926130203177</v>
      </c>
      <c r="BN16" s="6">
        <f>IFERROR(INDEX(Sales!$D$5:$ABF$18,MATCH(UsagePerHour!$B16,Sales!$C$5:$C$18,0),MATCH(UsagePerHour!BN$4,Sales!$D$3:$ABF$3,0))/BN$2*INDEX(Usage!$D$5:$ABF$11,MATCH(UsagePerHour!$B$4,Usage!$C$5:$C$11,0),MATCH(UsagePerHour!BN$4,Usage!$D$3:$ABF$3,0)),"")</f>
        <v>70.3890964239894</v>
      </c>
      <c r="BO16" s="6">
        <f>IFERROR(INDEX(Sales!$D$5:$ABF$18,MATCH(UsagePerHour!$B16,Sales!$C$5:$C$18,0),MATCH(UsagePerHour!BO$4,Sales!$D$3:$ABF$3,0))/BO$2*INDEX(Usage!$D$5:$ABF$11,MATCH(UsagePerHour!$B$4,Usage!$C$5:$C$11,0),MATCH(UsagePerHour!BO$4,Usage!$D$3:$ABF$3,0)),"")</f>
        <v>81.1483546517984</v>
      </c>
      <c r="BP16" s="6">
        <f>IFERROR(INDEX(Sales!$D$5:$ABF$18,MATCH(UsagePerHour!$B16,Sales!$C$5:$C$18,0),MATCH(UsagePerHour!BP$4,Sales!$D$3:$ABF$3,0))/BP$2*INDEX(Usage!$D$5:$ABF$11,MATCH(UsagePerHour!$B$4,Usage!$C$5:$C$11,0),MATCH(UsagePerHour!BP$4,Usage!$D$3:$ABF$3,0)),"")</f>
        <v>29.352558882235527</v>
      </c>
      <c r="BQ16" s="6">
        <f>IFERROR(INDEX(Sales!$D$5:$ABF$18,MATCH(UsagePerHour!$B16,Sales!$C$5:$C$18,0),MATCH(UsagePerHour!BQ$4,Sales!$D$3:$ABF$3,0))/BQ$2*INDEX(Usage!$D$5:$ABF$11,MATCH(UsagePerHour!$B$4,Usage!$C$5:$C$11,0),MATCH(UsagePerHour!BQ$4,Usage!$D$3:$ABF$3,0)),"")</f>
        <v>23.838332767237613</v>
      </c>
      <c r="BR16" s="6">
        <f>IFERROR(INDEX(Sales!$D$5:$ABF$18,MATCH(UsagePerHour!$B16,Sales!$C$5:$C$18,0),MATCH(UsagePerHour!BR$4,Sales!$D$3:$ABF$3,0))/BR$2*INDEX(Usage!$D$5:$ABF$11,MATCH(UsagePerHour!$B$4,Usage!$C$5:$C$11,0),MATCH(UsagePerHour!BR$4,Usage!$D$3:$ABF$3,0)),"")</f>
        <v>33.825314546631276</v>
      </c>
      <c r="BS16" s="6">
        <f>IFERROR(INDEX(Sales!$D$5:$ABF$18,MATCH(UsagePerHour!$B16,Sales!$C$5:$C$18,0),MATCH(UsagePerHour!BS$4,Sales!$D$3:$ABF$3,0))/BS$2*INDEX(Usage!$D$5:$ABF$11,MATCH(UsagePerHour!$B$4,Usage!$C$5:$C$11,0),MATCH(UsagePerHour!BS$4,Usage!$D$3:$ABF$3,0)),"")</f>
        <v>66.198042640129174</v>
      </c>
      <c r="BT16" s="6">
        <f>IFERROR(INDEX(Sales!$D$5:$ABF$18,MATCH(UsagePerHour!$B16,Sales!$C$5:$C$18,0),MATCH(UsagePerHour!BT$4,Sales!$D$3:$ABF$3,0))/BT$2*INDEX(Usage!$D$5:$ABF$11,MATCH(UsagePerHour!$B$4,Usage!$C$5:$C$11,0),MATCH(UsagePerHour!BT$4,Usage!$D$3:$ABF$3,0)),"")</f>
        <v>315.8926130203177</v>
      </c>
      <c r="BU16" s="6">
        <f>IFERROR(INDEX(Sales!$D$5:$ABF$18,MATCH(UsagePerHour!$B16,Sales!$C$5:$C$18,0),MATCH(UsagePerHour!BU$4,Sales!$D$3:$ABF$3,0))/BU$2*INDEX(Usage!$D$5:$ABF$11,MATCH(UsagePerHour!$B$4,Usage!$C$5:$C$11,0),MATCH(UsagePerHour!BU$4,Usage!$D$3:$ABF$3,0)),"")</f>
        <v>70.3890964239894</v>
      </c>
      <c r="BV16" s="6">
        <f>IFERROR(INDEX(Sales!$D$5:$ABF$18,MATCH(UsagePerHour!$B16,Sales!$C$5:$C$18,0),MATCH(UsagePerHour!BV$4,Sales!$D$3:$ABF$3,0))/BV$2*INDEX(Usage!$D$5:$ABF$11,MATCH(UsagePerHour!$B$4,Usage!$C$5:$C$11,0),MATCH(UsagePerHour!BV$4,Usage!$D$3:$ABF$3,0)),"")</f>
        <v>81.1483546517984</v>
      </c>
      <c r="BW16" s="6">
        <f>IFERROR(INDEX(Sales!$D$5:$ABF$18,MATCH(UsagePerHour!$B16,Sales!$C$5:$C$18,0),MATCH(UsagePerHour!BW$4,Sales!$D$3:$ABF$3,0))/BW$2*INDEX(Usage!$D$5:$ABF$11,MATCH(UsagePerHour!$B$4,Usage!$C$5:$C$11,0),MATCH(UsagePerHour!BW$4,Usage!$D$3:$ABF$3,0)),"")</f>
        <v>29.352558882235527</v>
      </c>
      <c r="BX16" s="6">
        <f>IFERROR(INDEX(Sales!$D$5:$ABF$18,MATCH(UsagePerHour!$B16,Sales!$C$5:$C$18,0),MATCH(UsagePerHour!BX$4,Sales!$D$3:$ABF$3,0))/BX$2*INDEX(Usage!$D$5:$ABF$11,MATCH(UsagePerHour!$B$4,Usage!$C$5:$C$11,0),MATCH(UsagePerHour!BX$4,Usage!$D$3:$ABF$3,0)),"")</f>
        <v>23.838332767237613</v>
      </c>
      <c r="BY16" s="6">
        <f>IFERROR(INDEX(Sales!$D$5:$ABF$18,MATCH(UsagePerHour!$B16,Sales!$C$5:$C$18,0),MATCH(UsagePerHour!BY$4,Sales!$D$3:$ABF$3,0))/BY$2*INDEX(Usage!$D$5:$ABF$11,MATCH(UsagePerHour!$B$4,Usage!$C$5:$C$11,0),MATCH(UsagePerHour!BY$4,Usage!$D$3:$ABF$3,0)),"")</f>
        <v>33.825314546631276</v>
      </c>
      <c r="BZ16" s="6">
        <f>IFERROR(INDEX(Sales!$D$5:$ABF$18,MATCH(UsagePerHour!$B16,Sales!$C$5:$C$18,0),MATCH(UsagePerHour!BZ$4,Sales!$D$3:$ABF$3,0))/BZ$2*INDEX(Usage!$D$5:$ABF$11,MATCH(UsagePerHour!$B$4,Usage!$C$5:$C$11,0),MATCH(UsagePerHour!BZ$4,Usage!$D$3:$ABF$3,0)),"")</f>
        <v>66.198042640129174</v>
      </c>
      <c r="CA16" s="6">
        <f>IFERROR(INDEX(Sales!$D$5:$ABF$18,MATCH(UsagePerHour!$B16,Sales!$C$5:$C$18,0),MATCH(UsagePerHour!CA$4,Sales!$D$3:$ABF$3,0))/CA$2*INDEX(Usage!$D$5:$ABF$11,MATCH(UsagePerHour!$B$4,Usage!$C$5:$C$11,0),MATCH(UsagePerHour!CA$4,Usage!$D$3:$ABF$3,0)),"")</f>
        <v>315.8926130203177</v>
      </c>
      <c r="CB16" s="6">
        <f>IFERROR(INDEX(Sales!$D$5:$ABF$18,MATCH(UsagePerHour!$B16,Sales!$C$5:$C$18,0),MATCH(UsagePerHour!CB$4,Sales!$D$3:$ABF$3,0))/CB$2*INDEX(Usage!$D$5:$ABF$11,MATCH(UsagePerHour!$B$4,Usage!$C$5:$C$11,0),MATCH(UsagePerHour!CB$4,Usage!$D$3:$ABF$3,0)),"")</f>
        <v>70.3890964239894</v>
      </c>
      <c r="CC16" s="6">
        <f>IFERROR(INDEX(Sales!$D$5:$ABF$18,MATCH(UsagePerHour!$B16,Sales!$C$5:$C$18,0),MATCH(UsagePerHour!CC$4,Sales!$D$3:$ABF$3,0))/CC$2*INDEX(Usage!$D$5:$ABF$11,MATCH(UsagePerHour!$B$4,Usage!$C$5:$C$11,0),MATCH(UsagePerHour!CC$4,Usage!$D$3:$ABF$3,0)),"")</f>
        <v>81.1483546517984</v>
      </c>
      <c r="CD16" s="6">
        <f>IFERROR(INDEX(Sales!$D$5:$ABF$18,MATCH(UsagePerHour!$B16,Sales!$C$5:$C$18,0),MATCH(UsagePerHour!CD$4,Sales!$D$3:$ABF$3,0))/CD$2*INDEX(Usage!$D$5:$ABF$11,MATCH(UsagePerHour!$B$4,Usage!$C$5:$C$11,0),MATCH(UsagePerHour!CD$4,Usage!$D$3:$ABF$3,0)),"")</f>
        <v>29.352558882235527</v>
      </c>
      <c r="CE16" s="6">
        <f>IFERROR(INDEX(Sales!$D$5:$ABF$18,MATCH(UsagePerHour!$B16,Sales!$C$5:$C$18,0),MATCH(UsagePerHour!CE$4,Sales!$D$3:$ABF$3,0))/CE$2*INDEX(Usage!$D$5:$ABF$11,MATCH(UsagePerHour!$B$4,Usage!$C$5:$C$11,0),MATCH(UsagePerHour!CE$4,Usage!$D$3:$ABF$3,0)),"")</f>
        <v>23.838332767237613</v>
      </c>
      <c r="CF16" s="6">
        <f>IFERROR(INDEX(Sales!$D$5:$ABF$18,MATCH(UsagePerHour!$B16,Sales!$C$5:$C$18,0),MATCH(UsagePerHour!CF$4,Sales!$D$3:$ABF$3,0))/CF$2*INDEX(Usage!$D$5:$ABF$11,MATCH(UsagePerHour!$B$4,Usage!$C$5:$C$11,0),MATCH(UsagePerHour!CF$4,Usage!$D$3:$ABF$3,0)),"")</f>
        <v>33.825314546631276</v>
      </c>
      <c r="CG16" s="6">
        <f>IFERROR(INDEX(Sales!$D$5:$ABF$18,MATCH(UsagePerHour!$B16,Sales!$C$5:$C$18,0),MATCH(UsagePerHour!CG$4,Sales!$D$3:$ABF$3,0))/CG$2*INDEX(Usage!$D$5:$ABF$11,MATCH(UsagePerHour!$B$4,Usage!$C$5:$C$11,0),MATCH(UsagePerHour!CG$4,Usage!$D$3:$ABF$3,0)),"")</f>
        <v>66.198042640129174</v>
      </c>
      <c r="CH16" s="6">
        <f>IFERROR(INDEX(Sales!$D$5:$ABF$18,MATCH(UsagePerHour!$B16,Sales!$C$5:$C$18,0),MATCH(UsagePerHour!CH$4,Sales!$D$3:$ABF$3,0))/CH$2*INDEX(Usage!$D$5:$ABF$11,MATCH(UsagePerHour!$B$4,Usage!$C$5:$C$11,0),MATCH(UsagePerHour!CH$4,Usage!$D$3:$ABF$3,0)),"")</f>
        <v>315.8926130203177</v>
      </c>
      <c r="CI16" s="6">
        <f>IFERROR(INDEX(Sales!$D$5:$ABF$18,MATCH(UsagePerHour!$B16,Sales!$C$5:$C$18,0),MATCH(UsagePerHour!CI$4,Sales!$D$3:$ABF$3,0))/CI$2*INDEX(Usage!$D$5:$ABF$11,MATCH(UsagePerHour!$B$4,Usage!$C$5:$C$11,0),MATCH(UsagePerHour!CI$4,Usage!$D$3:$ABF$3,0)),"")</f>
        <v>70.3890964239894</v>
      </c>
      <c r="CJ16" s="6">
        <f>IFERROR(INDEX(Sales!$D$5:$ABF$18,MATCH(UsagePerHour!$B16,Sales!$C$5:$C$18,0),MATCH(UsagePerHour!CJ$4,Sales!$D$3:$ABF$3,0))/CJ$2*INDEX(Usage!$D$5:$ABF$11,MATCH(UsagePerHour!$B$4,Usage!$C$5:$C$11,0),MATCH(UsagePerHour!CJ$4,Usage!$D$3:$ABF$3,0)),"")</f>
        <v>81.1483546517984</v>
      </c>
      <c r="CK16" s="6">
        <f>IFERROR(INDEX(Sales!$D$5:$ABF$18,MATCH(UsagePerHour!$B16,Sales!$C$5:$C$18,0),MATCH(UsagePerHour!CK$4,Sales!$D$3:$ABF$3,0))/CK$2*INDEX(Usage!$D$5:$ABF$11,MATCH(UsagePerHour!$B$4,Usage!$C$5:$C$11,0),MATCH(UsagePerHour!CK$4,Usage!$D$3:$ABF$3,0)),"")</f>
        <v>29.352558882235527</v>
      </c>
      <c r="CL16" s="6">
        <f>IFERROR(INDEX(Sales!$D$5:$ABF$18,MATCH(UsagePerHour!$B16,Sales!$C$5:$C$18,0),MATCH(UsagePerHour!CL$4,Sales!$D$3:$ABF$3,0))/CL$2*INDEX(Usage!$D$5:$ABF$11,MATCH(UsagePerHour!$B$4,Usage!$C$5:$C$11,0),MATCH(UsagePerHour!CL$4,Usage!$D$3:$ABF$3,0)),"")</f>
        <v>23.838332767237613</v>
      </c>
      <c r="CM16" s="6">
        <f>IFERROR(INDEX(Sales!$D$5:$ABF$18,MATCH(UsagePerHour!$B16,Sales!$C$5:$C$18,0),MATCH(UsagePerHour!CM$4,Sales!$D$3:$ABF$3,0))/CM$2*INDEX(Usage!$D$5:$ABF$11,MATCH(UsagePerHour!$B$4,Usage!$C$5:$C$11,0),MATCH(UsagePerHour!CM$4,Usage!$D$3:$ABF$3,0)),"")</f>
        <v>33.825314546631276</v>
      </c>
      <c r="CN16" s="6">
        <f>IFERROR(INDEX(Sales!$D$5:$ABF$18,MATCH(UsagePerHour!$B16,Sales!$C$5:$C$18,0),MATCH(UsagePerHour!CN$4,Sales!$D$3:$ABF$3,0))/CN$2*INDEX(Usage!$D$5:$ABF$11,MATCH(UsagePerHour!$B$4,Usage!$C$5:$C$11,0),MATCH(UsagePerHour!CN$4,Usage!$D$3:$ABF$3,0)),"")</f>
        <v>66.198042640129174</v>
      </c>
      <c r="CO16" s="6">
        <f>IFERROR(INDEX(Sales!$D$5:$ABF$18,MATCH(UsagePerHour!$B16,Sales!$C$5:$C$18,0),MATCH(UsagePerHour!CO$4,Sales!$D$3:$ABF$3,0))/CO$2*INDEX(Usage!$D$5:$ABF$11,MATCH(UsagePerHour!$B$4,Usage!$C$5:$C$11,0),MATCH(UsagePerHour!CO$4,Usage!$D$3:$ABF$3,0)),"")</f>
        <v>315.8926130203177</v>
      </c>
      <c r="CP16" s="6">
        <f>IFERROR(INDEX(Sales!$D$5:$ABF$18,MATCH(UsagePerHour!$B16,Sales!$C$5:$C$18,0),MATCH(UsagePerHour!CP$4,Sales!$D$3:$ABF$3,0))/CP$2*INDEX(Usage!$D$5:$ABF$11,MATCH(UsagePerHour!$B$4,Usage!$C$5:$C$11,0),MATCH(UsagePerHour!CP$4,Usage!$D$3:$ABF$3,0)),"")</f>
        <v>70.3890964239894</v>
      </c>
      <c r="CQ16" s="6">
        <f>IFERROR(INDEX(Sales!$D$5:$ABF$18,MATCH(UsagePerHour!$B16,Sales!$C$5:$C$18,0),MATCH(UsagePerHour!CQ$4,Sales!$D$3:$ABF$3,0))/CQ$2*INDEX(Usage!$D$5:$ABF$11,MATCH(UsagePerHour!$B$4,Usage!$C$5:$C$11,0),MATCH(UsagePerHour!CQ$4,Usage!$D$3:$ABF$3,0)),"")</f>
        <v>81.1483546517984</v>
      </c>
      <c r="CR16" s="6">
        <f>IFERROR(INDEX(Sales!$D$5:$ABF$18,MATCH(UsagePerHour!$B16,Sales!$C$5:$C$18,0),MATCH(UsagePerHour!CR$4,Sales!$D$3:$ABF$3,0))/CR$2*INDEX(Usage!$D$5:$ABF$11,MATCH(UsagePerHour!$B$4,Usage!$C$5:$C$11,0),MATCH(UsagePerHour!CR$4,Usage!$D$3:$ABF$3,0)),"")</f>
        <v>29.352558882235527</v>
      </c>
      <c r="CS16" s="6">
        <f>IFERROR(INDEX(Sales!$D$5:$ABF$18,MATCH(UsagePerHour!$B16,Sales!$C$5:$C$18,0),MATCH(UsagePerHour!CS$4,Sales!$D$3:$ABF$3,0))/CS$2*INDEX(Usage!$D$5:$ABF$11,MATCH(UsagePerHour!$B$4,Usage!$C$5:$C$11,0),MATCH(UsagePerHour!CS$4,Usage!$D$3:$ABF$3,0)),"")</f>
        <v>23.838332767237613</v>
      </c>
      <c r="CT16" s="6">
        <f>IFERROR(INDEX(Sales!$D$5:$ABF$18,MATCH(UsagePerHour!$B16,Sales!$C$5:$C$18,0),MATCH(UsagePerHour!CT$4,Sales!$D$3:$ABF$3,0))/CT$2*INDEX(Usage!$D$5:$ABF$11,MATCH(UsagePerHour!$B$4,Usage!$C$5:$C$11,0),MATCH(UsagePerHour!CT$4,Usage!$D$3:$ABF$3,0)),"")</f>
        <v>33.825314546631276</v>
      </c>
      <c r="CU16" s="6">
        <f>IFERROR(INDEX(Sales!$D$5:$ABF$18,MATCH(UsagePerHour!$B16,Sales!$C$5:$C$18,0),MATCH(UsagePerHour!CU$4,Sales!$D$3:$ABF$3,0))/CU$2*INDEX(Usage!$D$5:$ABF$11,MATCH(UsagePerHour!$B$4,Usage!$C$5:$C$11,0),MATCH(UsagePerHour!CU$4,Usage!$D$3:$ABF$3,0)),"")</f>
        <v>66.198042640129174</v>
      </c>
      <c r="CV16" s="6">
        <f>IFERROR(INDEX(Sales!$D$5:$ABF$18,MATCH(UsagePerHour!$B16,Sales!$C$5:$C$18,0),MATCH(UsagePerHour!CV$4,Sales!$D$3:$ABF$3,0))/CV$2*INDEX(Usage!$D$5:$ABF$11,MATCH(UsagePerHour!$B$4,Usage!$C$5:$C$11,0),MATCH(UsagePerHour!CV$4,Usage!$D$3:$ABF$3,0)),"")</f>
        <v>315.8926130203177</v>
      </c>
      <c r="CW16" s="6">
        <f>IFERROR(INDEX(Sales!$D$5:$ABF$18,MATCH(UsagePerHour!$B16,Sales!$C$5:$C$18,0),MATCH(UsagePerHour!CW$4,Sales!$D$3:$ABF$3,0))/CW$2*INDEX(Usage!$D$5:$ABF$11,MATCH(UsagePerHour!$B$4,Usage!$C$5:$C$11,0),MATCH(UsagePerHour!CW$4,Usage!$D$3:$ABF$3,0)),"")</f>
        <v>70.3890964239894</v>
      </c>
      <c r="CX16" s="6">
        <f>IFERROR(INDEX(Sales!$D$5:$ABF$18,MATCH(UsagePerHour!$B16,Sales!$C$5:$C$18,0),MATCH(UsagePerHour!CX$4,Sales!$D$3:$ABF$3,0))/CX$2*INDEX(Usage!$D$5:$ABF$11,MATCH(UsagePerHour!$B$4,Usage!$C$5:$C$11,0),MATCH(UsagePerHour!CX$4,Usage!$D$3:$ABF$3,0)),"")</f>
        <v>81.1483546517984</v>
      </c>
      <c r="CY16" s="6">
        <f>IFERROR(INDEX(Sales!$D$5:$ABF$18,MATCH(UsagePerHour!$B16,Sales!$C$5:$C$18,0),MATCH(UsagePerHour!CY$4,Sales!$D$3:$ABF$3,0))/CY$2*INDEX(Usage!$D$5:$ABF$11,MATCH(UsagePerHour!$B$4,Usage!$C$5:$C$11,0),MATCH(UsagePerHour!CY$4,Usage!$D$3:$ABF$3,0)),"")</f>
        <v>29.352558882235527</v>
      </c>
      <c r="CZ16" s="6">
        <f>IFERROR(INDEX(Sales!$D$5:$ABF$18,MATCH(UsagePerHour!$B16,Sales!$C$5:$C$18,0),MATCH(UsagePerHour!CZ$4,Sales!$D$3:$ABF$3,0))/CZ$2*INDEX(Usage!$D$5:$ABF$11,MATCH(UsagePerHour!$B$4,Usage!$C$5:$C$11,0),MATCH(UsagePerHour!CZ$4,Usage!$D$3:$ABF$3,0)),"")</f>
        <v>23.838332767237613</v>
      </c>
      <c r="DA16" s="6">
        <f>IFERROR(INDEX(Sales!$D$5:$ABF$18,MATCH(UsagePerHour!$B16,Sales!$C$5:$C$18,0),MATCH(UsagePerHour!DA$4,Sales!$D$3:$ABF$3,0))/DA$2*INDEX(Usage!$D$5:$ABF$11,MATCH(UsagePerHour!$B$4,Usage!$C$5:$C$11,0),MATCH(UsagePerHour!DA$4,Usage!$D$3:$ABF$3,0)),"")</f>
        <v>29.974435129740517</v>
      </c>
      <c r="DB16" s="6">
        <f>IFERROR(INDEX(Sales!$D$5:$ABF$18,MATCH(UsagePerHour!$B16,Sales!$C$5:$C$18,0),MATCH(UsagePerHour!DB$4,Sales!$D$3:$ABF$3,0))/DB$2*INDEX(Usage!$D$5:$ABF$11,MATCH(UsagePerHour!$B$4,Usage!$C$5:$C$11,0),MATCH(UsagePerHour!DB$4,Usage!$D$3:$ABF$3,0)),"")</f>
        <v>11.014919758196031</v>
      </c>
      <c r="DC16" s="6">
        <f>IFERROR(INDEX(Sales!$D$5:$ABF$18,MATCH(UsagePerHour!$B16,Sales!$C$5:$C$18,0),MATCH(UsagePerHour!DC$4,Sales!$D$3:$ABF$3,0))/DC$2*INDEX(Usage!$D$5:$ABF$11,MATCH(UsagePerHour!$B$4,Usage!$C$5:$C$11,0),MATCH(UsagePerHour!DC$4,Usage!$D$3:$ABF$3,0)),"")</f>
        <v>226.04166235233208</v>
      </c>
      <c r="DD16" s="6">
        <f>IFERROR(INDEX(Sales!$D$5:$ABF$18,MATCH(UsagePerHour!$B16,Sales!$C$5:$C$18,0),MATCH(UsagePerHour!DD$4,Sales!$D$3:$ABF$3,0))/DD$2*INDEX(Usage!$D$5:$ABF$11,MATCH(UsagePerHour!$B$4,Usage!$C$5:$C$11,0),MATCH(UsagePerHour!DD$4,Usage!$D$3:$ABF$3,0)),"")</f>
        <v>33.678043847956978</v>
      </c>
      <c r="DE16" s="6">
        <f>IFERROR(INDEX(Sales!$D$5:$ABF$18,MATCH(UsagePerHour!$B16,Sales!$C$5:$C$18,0),MATCH(UsagePerHour!DE$4,Sales!$D$3:$ABF$3,0))/DE$2*INDEX(Usage!$D$5:$ABF$11,MATCH(UsagePerHour!$B$4,Usage!$C$5:$C$11,0),MATCH(UsagePerHour!DE$4,Usage!$D$3:$ABF$3,0)),"")</f>
        <v>26.517266749741498</v>
      </c>
      <c r="DF16" s="6">
        <f>IFERROR(INDEX(Sales!$D$5:$ABF$18,MATCH(UsagePerHour!$B16,Sales!$C$5:$C$18,0),MATCH(UsagePerHour!DF$4,Sales!$D$3:$ABF$3,0))/DF$2*INDEX(Usage!$D$5:$ABF$11,MATCH(UsagePerHour!$B$4,Usage!$C$5:$C$11,0),MATCH(UsagePerHour!DF$4,Usage!$D$3:$ABF$3,0)),"")</f>
        <v>6.6831271373304988</v>
      </c>
      <c r="DG16" s="6">
        <f>IFERROR(INDEX(Sales!$D$5:$ABF$18,MATCH(UsagePerHour!$B16,Sales!$C$5:$C$18,0),MATCH(UsagePerHour!DG$4,Sales!$D$3:$ABF$3,0))/DG$2*INDEX(Usage!$D$5:$ABF$11,MATCH(UsagePerHour!$B$4,Usage!$C$5:$C$11,0),MATCH(UsagePerHour!DG$4,Usage!$D$3:$ABF$3,0)),"")</f>
        <v>56.97117430118815</v>
      </c>
      <c r="DH16" s="6">
        <f>IFERROR(INDEX(Sales!$D$5:$ABF$18,MATCH(UsagePerHour!$B16,Sales!$C$5:$C$18,0),MATCH(UsagePerHour!DH$4,Sales!$D$3:$ABF$3,0))/DH$2*INDEX(Usage!$D$5:$ABF$11,MATCH(UsagePerHour!$B$4,Usage!$C$5:$C$11,0),MATCH(UsagePerHour!DH$4,Usage!$D$3:$ABF$3,0)),"")</f>
        <v>17.673346702754753</v>
      </c>
      <c r="DI16" s="6">
        <f>IFERROR(INDEX(Sales!$D$5:$ABF$18,MATCH(UsagePerHour!$B16,Sales!$C$5:$C$18,0),MATCH(UsagePerHour!DI$4,Sales!$D$3:$ABF$3,0))/DI$2*INDEX(Usage!$D$5:$ABF$11,MATCH(UsagePerHour!$B$4,Usage!$C$5:$C$11,0),MATCH(UsagePerHour!DI$4,Usage!$D$3:$ABF$3,0)),"")</f>
        <v>41.510936469155318</v>
      </c>
      <c r="DJ16" s="6">
        <f>IFERROR(INDEX(Sales!$D$5:$ABF$18,MATCH(UsagePerHour!$B16,Sales!$C$5:$C$18,0),MATCH(UsagePerHour!DJ$4,Sales!$D$3:$ABF$3,0))/DJ$2*INDEX(Usage!$D$5:$ABF$11,MATCH(UsagePerHour!$B$4,Usage!$C$5:$C$11,0),MATCH(UsagePerHour!DJ$4,Usage!$D$3:$ABF$3,0)),"")</f>
        <v>257.14036364573201</v>
      </c>
      <c r="DK16" s="6">
        <f>IFERROR(INDEX(Sales!$D$5:$ABF$18,MATCH(UsagePerHour!$B16,Sales!$C$5:$C$18,0),MATCH(UsagePerHour!DK$4,Sales!$D$3:$ABF$3,0))/DK$2*INDEX(Usage!$D$5:$ABF$11,MATCH(UsagePerHour!$B$4,Usage!$C$5:$C$11,0),MATCH(UsagePerHour!DK$4,Usage!$D$3:$ABF$3,0)),"")</f>
        <v>3.2929965999291393</v>
      </c>
      <c r="DL16" s="6">
        <f>IFERROR(INDEX(Sales!$D$5:$ABF$18,MATCH(UsagePerHour!$B16,Sales!$C$5:$C$18,0),MATCH(UsagePerHour!DL$4,Sales!$D$3:$ABF$3,0))/DL$2*INDEX(Usage!$D$5:$ABF$11,MATCH(UsagePerHour!$B$4,Usage!$C$5:$C$11,0),MATCH(UsagePerHour!DL$4,Usage!$D$3:$ABF$3,0)),"")</f>
        <v>30.445174652452444</v>
      </c>
      <c r="DM16" s="6">
        <f>IFERROR(INDEX(Sales!$D$5:$ABF$18,MATCH(UsagePerHour!$B16,Sales!$C$5:$C$18,0),MATCH(UsagePerHour!DM$4,Sales!$D$3:$ABF$3,0))/DM$2*INDEX(Usage!$D$5:$ABF$11,MATCH(UsagePerHour!$B$4,Usage!$C$5:$C$11,0),MATCH(UsagePerHour!DM$4,Usage!$D$3:$ABF$3,0)),"")</f>
        <v>40.935464231354636</v>
      </c>
      <c r="DN16" s="6">
        <f>IFERROR(INDEX(Sales!$D$5:$ABF$18,MATCH(UsagePerHour!$B16,Sales!$C$5:$C$18,0),MATCH(UsagePerHour!DN$4,Sales!$D$3:$ABF$3,0))/DN$2*INDEX(Usage!$D$5:$ABF$11,MATCH(UsagePerHour!$B$4,Usage!$C$5:$C$11,0),MATCH(UsagePerHour!DN$4,Usage!$D$3:$ABF$3,0)),"")</f>
        <v>71.133951659105335</v>
      </c>
      <c r="DO16" s="6">
        <f>IFERROR(INDEX(Sales!$D$5:$ABF$18,MATCH(UsagePerHour!$B16,Sales!$C$5:$C$18,0),MATCH(UsagePerHour!DO$4,Sales!$D$3:$ABF$3,0))/DO$2*INDEX(Usage!$D$5:$ABF$11,MATCH(UsagePerHour!$B$4,Usage!$C$5:$C$11,0),MATCH(UsagePerHour!DO$4,Usage!$D$3:$ABF$3,0)),"")</f>
        <v>49.440720245433958</v>
      </c>
      <c r="DP16" s="6">
        <f>IFERROR(INDEX(Sales!$D$5:$ABF$18,MATCH(UsagePerHour!$B16,Sales!$C$5:$C$18,0),MATCH(UsagePerHour!DP$4,Sales!$D$3:$ABF$3,0))/DP$2*INDEX(Usage!$D$5:$ABF$11,MATCH(UsagePerHour!$B$4,Usage!$C$5:$C$11,0),MATCH(UsagePerHour!DP$4,Usage!$D$3:$ABF$3,0)),"")</f>
        <v>21.735134387898178</v>
      </c>
      <c r="DQ16" s="6">
        <f>IFERROR(INDEX(Sales!$D$5:$ABF$18,MATCH(UsagePerHour!$B16,Sales!$C$5:$C$18,0),MATCH(UsagePerHour!DQ$4,Sales!$D$3:$ABF$3,0))/DQ$2*INDEX(Usage!$D$5:$ABF$11,MATCH(UsagePerHour!$B$4,Usage!$C$5:$C$11,0),MATCH(UsagePerHour!DQ$4,Usage!$D$3:$ABF$3,0)),"")</f>
        <v>308.03865762274705</v>
      </c>
      <c r="DR16" s="6">
        <f>IFERROR(INDEX(Sales!$D$5:$ABF$18,MATCH(UsagePerHour!$B16,Sales!$C$5:$C$18,0),MATCH(UsagePerHour!DR$4,Sales!$D$3:$ABF$3,0))/DR$2*INDEX(Usage!$D$5:$ABF$11,MATCH(UsagePerHour!$B$4,Usage!$C$5:$C$11,0),MATCH(UsagePerHour!DR$4,Usage!$D$3:$ABF$3,0)),"")</f>
        <v>18.026205788759562</v>
      </c>
      <c r="DS16" s="6">
        <f>IFERROR(INDEX(Sales!$D$5:$ABF$18,MATCH(UsagePerHour!$B16,Sales!$C$5:$C$18,0),MATCH(UsagePerHour!DS$4,Sales!$D$3:$ABF$3,0))/DS$2*INDEX(Usage!$D$5:$ABF$11,MATCH(UsagePerHour!$B$4,Usage!$C$5:$C$11,0),MATCH(UsagePerHour!DS$4,Usage!$D$3:$ABF$3,0)),"")</f>
        <v>49.803472983363051</v>
      </c>
      <c r="DT16" s="6">
        <f>IFERROR(INDEX(Sales!$D$5:$ABF$18,MATCH(UsagePerHour!$B16,Sales!$C$5:$C$18,0),MATCH(UsagePerHour!DT$4,Sales!$D$3:$ABF$3,0))/DT$2*INDEX(Usage!$D$5:$ABF$11,MATCH(UsagePerHour!$B$4,Usage!$C$5:$C$11,0),MATCH(UsagePerHour!DT$4,Usage!$D$3:$ABF$3,0)),"")</f>
        <v>38.088654223968568</v>
      </c>
      <c r="DU16" s="6">
        <f>IFERROR(INDEX(Sales!$D$5:$ABF$18,MATCH(UsagePerHour!$B16,Sales!$C$5:$C$18,0),MATCH(UsagePerHour!DU$4,Sales!$D$3:$ABF$3,0))/DU$2*INDEX(Usage!$D$5:$ABF$11,MATCH(UsagePerHour!$B$4,Usage!$C$5:$C$11,0),MATCH(UsagePerHour!DU$4,Usage!$D$3:$ABF$3,0)),"")</f>
        <v>61.053197283851993</v>
      </c>
      <c r="DV16" s="6">
        <f>IFERROR(INDEX(Sales!$D$5:$ABF$18,MATCH(UsagePerHour!$B16,Sales!$C$5:$C$18,0),MATCH(UsagePerHour!DV$4,Sales!$D$3:$ABF$3,0))/DV$2*INDEX(Usage!$D$5:$ABF$11,MATCH(UsagePerHour!$B$4,Usage!$C$5:$C$11,0),MATCH(UsagePerHour!DV$4,Usage!$D$3:$ABF$3,0)),"")</f>
        <v>41.642637037037034</v>
      </c>
      <c r="DW16" s="6">
        <f>IFERROR(INDEX(Sales!$D$5:$ABF$18,MATCH(UsagePerHour!$B16,Sales!$C$5:$C$18,0),MATCH(UsagePerHour!DW$4,Sales!$D$3:$ABF$3,0))/DW$2*INDEX(Usage!$D$5:$ABF$11,MATCH(UsagePerHour!$B$4,Usage!$C$5:$C$11,0),MATCH(UsagePerHour!DW$4,Usage!$D$3:$ABF$3,0)),"")</f>
        <v>53.385516191764609</v>
      </c>
      <c r="DX16" s="6">
        <f>IFERROR(INDEX(Sales!$D$5:$ABF$18,MATCH(UsagePerHour!$B16,Sales!$C$5:$C$18,0),MATCH(UsagePerHour!DX$4,Sales!$D$3:$ABF$3,0))/DX$2*INDEX(Usage!$D$5:$ABF$11,MATCH(UsagePerHour!$B$4,Usage!$C$5:$C$11,0),MATCH(UsagePerHour!DX$4,Usage!$D$3:$ABF$3,0)),"")</f>
        <v>204.96346368337447</v>
      </c>
      <c r="DY16" s="6">
        <f>IFERROR(INDEX(Sales!$D$5:$ABF$18,MATCH(UsagePerHour!$B16,Sales!$C$5:$C$18,0),MATCH(UsagePerHour!DY$4,Sales!$D$3:$ABF$3,0))/DY$2*INDEX(Usage!$D$5:$ABF$11,MATCH(UsagePerHour!$B$4,Usage!$C$5:$C$11,0),MATCH(UsagePerHour!DY$4,Usage!$D$3:$ABF$3,0)),"")</f>
        <v>45.32412706006464</v>
      </c>
      <c r="DZ16" s="6">
        <f>IFERROR(INDEX(Sales!$D$5:$ABF$18,MATCH(UsagePerHour!$B16,Sales!$C$5:$C$18,0),MATCH(UsagePerHour!DZ$4,Sales!$D$3:$ABF$3,0))/DZ$2*INDEX(Usage!$D$5:$ABF$11,MATCH(UsagePerHour!$B$4,Usage!$C$5:$C$11,0),MATCH(UsagePerHour!DZ$4,Usage!$D$3:$ABF$3,0)),"")</f>
        <v>34.556199514107618</v>
      </c>
      <c r="EA16" s="6">
        <f>IFERROR(INDEX(Sales!$D$5:$ABF$18,MATCH(UsagePerHour!$B16,Sales!$C$5:$C$18,0),MATCH(UsagePerHour!EA$4,Sales!$D$3:$ABF$3,0))/EA$2*INDEX(Usage!$D$5:$ABF$11,MATCH(UsagePerHour!$B$4,Usage!$C$5:$C$11,0),MATCH(UsagePerHour!EA$4,Usage!$D$3:$ABF$3,0)),"")</f>
        <v>34.631327022207238</v>
      </c>
      <c r="EB16" s="6">
        <f>IFERROR(INDEX(Sales!$D$5:$ABF$18,MATCH(UsagePerHour!$B16,Sales!$C$5:$C$18,0),MATCH(UsagePerHour!EB$4,Sales!$D$3:$ABF$3,0))/EB$2*INDEX(Usage!$D$5:$ABF$11,MATCH(UsagePerHour!$B$4,Usage!$C$5:$C$11,0),MATCH(UsagePerHour!EB$4,Usage!$D$3:$ABF$3,0)),"")</f>
        <v>41.798524299396952</v>
      </c>
      <c r="EC16" s="6">
        <f>IFERROR(INDEX(Sales!$D$5:$ABF$18,MATCH(UsagePerHour!$B16,Sales!$C$5:$C$18,0),MATCH(UsagePerHour!EC$4,Sales!$D$3:$ABF$3,0))/EC$2*INDEX(Usage!$D$5:$ABF$11,MATCH(UsagePerHour!$B$4,Usage!$C$5:$C$11,0),MATCH(UsagePerHour!EC$4,Usage!$D$3:$ABF$3,0)),"")</f>
        <v>70.508076850552072</v>
      </c>
      <c r="ED16" s="6">
        <f>IFERROR(INDEX(Sales!$D$5:$ABF$18,MATCH(UsagePerHour!$B16,Sales!$C$5:$C$18,0),MATCH(UsagePerHour!ED$4,Sales!$D$3:$ABF$3,0))/ED$2*INDEX(Usage!$D$5:$ABF$11,MATCH(UsagePerHour!$B$4,Usage!$C$5:$C$11,0),MATCH(UsagePerHour!ED$4,Usage!$D$3:$ABF$3,0)),"")</f>
        <v>23.075014179137035</v>
      </c>
      <c r="EE16" s="6">
        <f>IFERROR(INDEX(Sales!$D$5:$ABF$18,MATCH(UsagePerHour!$B16,Sales!$C$5:$C$18,0),MATCH(UsagePerHour!EE$4,Sales!$D$3:$ABF$3,0))/EE$2*INDEX(Usage!$D$5:$ABF$11,MATCH(UsagePerHour!$B$4,Usage!$C$5:$C$11,0),MATCH(UsagePerHour!EE$4,Usage!$D$3:$ABF$3,0)),"")</f>
        <v>214.55005162610553</v>
      </c>
      <c r="EF16" s="6">
        <f>IFERROR(INDEX(Sales!$D$5:$ABF$18,MATCH(UsagePerHour!$B16,Sales!$C$5:$C$18,0),MATCH(UsagePerHour!EF$4,Sales!$D$3:$ABF$3,0))/EF$2*INDEX(Usage!$D$5:$ABF$11,MATCH(UsagePerHour!$B$4,Usage!$C$5:$C$11,0),MATCH(UsagePerHour!EF$4,Usage!$D$3:$ABF$3,0)),"")</f>
        <v>10.456416570104288</v>
      </c>
      <c r="EG16" s="6">
        <f>IFERROR(INDEX(Sales!$D$5:$ABF$18,MATCH(UsagePerHour!$B16,Sales!$C$5:$C$18,0),MATCH(UsagePerHour!EG$4,Sales!$D$3:$ABF$3,0))/EG$2*INDEX(Usage!$D$5:$ABF$11,MATCH(UsagePerHour!$B$4,Usage!$C$5:$C$11,0),MATCH(UsagePerHour!EG$4,Usage!$D$3:$ABF$3,0)),"")</f>
        <v>65.832638285054543</v>
      </c>
      <c r="EH16" s="6">
        <f>IFERROR(INDEX(Sales!$D$5:$ABF$18,MATCH(UsagePerHour!$B16,Sales!$C$5:$C$18,0),MATCH(UsagePerHour!EH$4,Sales!$D$3:$ABF$3,0))/EH$2*INDEX(Usage!$D$5:$ABF$11,MATCH(UsagePerHour!$B$4,Usage!$C$5:$C$11,0),MATCH(UsagePerHour!EH$4,Usage!$D$3:$ABF$3,0)),"")</f>
        <v>38.321315169517568</v>
      </c>
      <c r="EI16" s="6">
        <f>IFERROR(INDEX(Sales!$D$5:$ABF$18,MATCH(UsagePerHour!$B16,Sales!$C$5:$C$18,0),MATCH(UsagePerHour!EI$4,Sales!$D$3:$ABF$3,0))/EI$2*INDEX(Usage!$D$5:$ABF$11,MATCH(UsagePerHour!$B$4,Usage!$C$5:$C$11,0),MATCH(UsagePerHour!EI$4,Usage!$D$3:$ABF$3,0)),"")</f>
        <v>120.75693514545091</v>
      </c>
      <c r="EJ16" s="6">
        <f>IFERROR(INDEX(Sales!$D$5:$ABF$18,MATCH(UsagePerHour!$B16,Sales!$C$5:$C$18,0),MATCH(UsagePerHour!EJ$4,Sales!$D$3:$ABF$3,0))/EJ$2*INDEX(Usage!$D$5:$ABF$11,MATCH(UsagePerHour!$B$4,Usage!$C$5:$C$11,0),MATCH(UsagePerHour!EJ$4,Usage!$D$3:$ABF$3,0)),"")</f>
        <v>29.548111974688766</v>
      </c>
      <c r="EK16" s="6">
        <f>IFERROR(INDEX(Sales!$D$5:$ABF$18,MATCH(UsagePerHour!$B16,Sales!$C$5:$C$18,0),MATCH(UsagePerHour!EK$4,Sales!$D$3:$ABF$3,0))/EK$2*INDEX(Usage!$D$5:$ABF$11,MATCH(UsagePerHour!$B$4,Usage!$C$5:$C$11,0),MATCH(UsagePerHour!EK$4,Usage!$D$3:$ABF$3,0)),"")</f>
        <v>28.481274100180958</v>
      </c>
      <c r="EL16" s="6">
        <f>IFERROR(INDEX(Sales!$D$5:$ABF$18,MATCH(UsagePerHour!$B16,Sales!$C$5:$C$18,0),MATCH(UsagePerHour!EL$4,Sales!$D$3:$ABF$3,0))/EL$2*INDEX(Usage!$D$5:$ABF$11,MATCH(UsagePerHour!$B$4,Usage!$C$5:$C$11,0),MATCH(UsagePerHour!EL$4,Usage!$D$3:$ABF$3,0)),"")</f>
        <v>181.43120725662607</v>
      </c>
      <c r="EM16" s="6">
        <f>IFERROR(INDEX(Sales!$D$5:$ABF$18,MATCH(UsagePerHour!$B16,Sales!$C$5:$C$18,0),MATCH(UsagePerHour!EM$4,Sales!$D$3:$ABF$3,0))/EM$2*INDEX(Usage!$D$5:$ABF$11,MATCH(UsagePerHour!$B$4,Usage!$C$5:$C$11,0),MATCH(UsagePerHour!EM$4,Usage!$D$3:$ABF$3,0)),"")</f>
        <v>13.757204002715707</v>
      </c>
      <c r="EN16" s="6">
        <f>IFERROR(INDEX(Sales!$D$5:$ABF$18,MATCH(UsagePerHour!$B16,Sales!$C$5:$C$18,0),MATCH(UsagePerHour!EN$4,Sales!$D$3:$ABF$3,0))/EN$2*INDEX(Usage!$D$5:$ABF$11,MATCH(UsagePerHour!$B$4,Usage!$C$5:$C$11,0),MATCH(UsagePerHour!EN$4,Usage!$D$3:$ABF$3,0)),"")</f>
        <v>46.424358030907477</v>
      </c>
      <c r="EO16" s="6">
        <f>IFERROR(INDEX(Sales!$D$5:$ABF$18,MATCH(UsagePerHour!$B16,Sales!$C$5:$C$18,0),MATCH(UsagePerHour!EO$4,Sales!$D$3:$ABF$3,0))/EO$2*INDEX(Usage!$D$5:$ABF$11,MATCH(UsagePerHour!$B$4,Usage!$C$5:$C$11,0),MATCH(UsagePerHour!EO$4,Usage!$D$3:$ABF$3,0)),"")</f>
        <v>46.470936505247394</v>
      </c>
      <c r="EP16" s="6">
        <f>IFERROR(INDEX(Sales!$D$5:$ABF$18,MATCH(UsagePerHour!$B16,Sales!$C$5:$C$18,0),MATCH(UsagePerHour!EP$4,Sales!$D$3:$ABF$3,0))/EP$2*INDEX(Usage!$D$5:$ABF$11,MATCH(UsagePerHour!$B$4,Usage!$C$5:$C$11,0),MATCH(UsagePerHour!EP$4,Usage!$D$3:$ABF$3,0)),"")</f>
        <v>99.578371437879682</v>
      </c>
      <c r="EQ16" s="6">
        <f>IFERROR(INDEX(Sales!$D$5:$ABF$18,MATCH(UsagePerHour!$B16,Sales!$C$5:$C$18,0),MATCH(UsagePerHour!EQ$4,Sales!$D$3:$ABF$3,0))/EQ$2*INDEX(Usage!$D$5:$ABF$11,MATCH(UsagePerHour!$B$4,Usage!$C$5:$C$11,0),MATCH(UsagePerHour!EQ$4,Usage!$D$3:$ABF$3,0)),"")</f>
        <v>24.898556231003042</v>
      </c>
      <c r="ER16" s="6">
        <f>IFERROR(INDEX(Sales!$D$5:$ABF$18,MATCH(UsagePerHour!$B16,Sales!$C$5:$C$18,0),MATCH(UsagePerHour!ER$4,Sales!$D$3:$ABF$3,0))/ER$2*INDEX(Usage!$D$5:$ABF$11,MATCH(UsagePerHour!$B$4,Usage!$C$5:$C$11,0),MATCH(UsagePerHour!ER$4,Usage!$D$3:$ABF$3,0)),"")</f>
        <v>63.812134155987977</v>
      </c>
      <c r="ES16" s="6">
        <f>IFERROR(INDEX(Sales!$D$5:$ABF$18,MATCH(UsagePerHour!$B16,Sales!$C$5:$C$18,0),MATCH(UsagePerHour!ES$4,Sales!$D$3:$ABF$3,0))/ES$2*INDEX(Usage!$D$5:$ABF$11,MATCH(UsagePerHour!$B$4,Usage!$C$5:$C$11,0),MATCH(UsagePerHour!ES$4,Usage!$D$3:$ABF$3,0)),"")</f>
        <v>386.59813150281985</v>
      </c>
      <c r="ET16" s="6">
        <f>IFERROR(INDEX(Sales!$D$5:$ABF$18,MATCH(UsagePerHour!$B16,Sales!$C$5:$C$18,0),MATCH(UsagePerHour!ET$4,Sales!$D$3:$ABF$3,0))/ET$2*INDEX(Usage!$D$5:$ABF$11,MATCH(UsagePerHour!$B$4,Usage!$C$5:$C$11,0),MATCH(UsagePerHour!ET$4,Usage!$D$3:$ABF$3,0)),"")</f>
        <v>54.968509875237771</v>
      </c>
      <c r="EU16" s="6">
        <f>IFERROR(INDEX(Sales!$D$5:$ABF$18,MATCH(UsagePerHour!$B16,Sales!$C$5:$C$18,0),MATCH(UsagePerHour!EU$4,Sales!$D$3:$ABF$3,0))/EU$2*INDEX(Usage!$D$5:$ABF$11,MATCH(UsagePerHour!$B$4,Usage!$C$5:$C$11,0),MATCH(UsagePerHour!EU$4,Usage!$D$3:$ABF$3,0)),"")</f>
        <v>35.689887672226064</v>
      </c>
      <c r="EV16" s="6">
        <f>IFERROR(INDEX(Sales!$D$5:$ABF$18,MATCH(UsagePerHour!$B16,Sales!$C$5:$C$18,0),MATCH(UsagePerHour!EV$4,Sales!$D$3:$ABF$3,0))/EV$2*INDEX(Usage!$D$5:$ABF$11,MATCH(UsagePerHour!$B$4,Usage!$C$5:$C$11,0),MATCH(UsagePerHour!EV$4,Usage!$D$3:$ABF$3,0)),"")</f>
        <v>71.044440100278635</v>
      </c>
      <c r="EW16" s="6">
        <f>IFERROR(INDEX(Sales!$D$5:$ABF$18,MATCH(UsagePerHour!$B16,Sales!$C$5:$C$18,0),MATCH(UsagePerHour!EW$4,Sales!$D$3:$ABF$3,0))/EW$2*INDEX(Usage!$D$5:$ABF$11,MATCH(UsagePerHour!$B$4,Usage!$C$5:$C$11,0),MATCH(UsagePerHour!EW$4,Usage!$D$3:$ABF$3,0)),"")</f>
        <v>64.500645013330285</v>
      </c>
      <c r="EX16" s="6">
        <f>IFERROR(INDEX(Sales!$D$5:$ABF$18,MATCH(UsagePerHour!$B16,Sales!$C$5:$C$18,0),MATCH(UsagePerHour!EX$4,Sales!$D$3:$ABF$3,0))/EX$2*INDEX(Usage!$D$5:$ABF$11,MATCH(UsagePerHour!$B$4,Usage!$C$5:$C$11,0),MATCH(UsagePerHour!EX$4,Usage!$D$3:$ABF$3,0)),"")</f>
        <v>65.666028022246877</v>
      </c>
      <c r="EY16" s="6">
        <f>IFERROR(INDEX(Sales!$D$5:$ABF$18,MATCH(UsagePerHour!$B16,Sales!$C$5:$C$18,0),MATCH(UsagePerHour!EY$4,Sales!$D$3:$ABF$3,0))/EY$2*INDEX(Usage!$D$5:$ABF$11,MATCH(UsagePerHour!$B$4,Usage!$C$5:$C$11,0),MATCH(UsagePerHour!EY$4,Usage!$D$3:$ABF$3,0)),"")</f>
        <v>65.003705314951773</v>
      </c>
      <c r="EZ16" s="6">
        <f>IFERROR(INDEX(Sales!$D$5:$ABF$18,MATCH(UsagePerHour!$B16,Sales!$C$5:$C$18,0),MATCH(UsagePerHour!EZ$4,Sales!$D$3:$ABF$3,0))/EZ$2*INDEX(Usage!$D$5:$ABF$11,MATCH(UsagePerHour!$B$4,Usage!$C$5:$C$11,0),MATCH(UsagePerHour!EZ$4,Usage!$D$3:$ABF$3,0)),"")</f>
        <v>190.26098158790705</v>
      </c>
      <c r="FA16" s="6">
        <f>IFERROR(INDEX(Sales!$D$5:$ABF$18,MATCH(UsagePerHour!$B16,Sales!$C$5:$C$18,0),MATCH(UsagePerHour!FA$4,Sales!$D$3:$ABF$3,0))/FA$2*INDEX(Usage!$D$5:$ABF$11,MATCH(UsagePerHour!$B$4,Usage!$C$5:$C$11,0),MATCH(UsagePerHour!FA$4,Usage!$D$3:$ABF$3,0)),"")</f>
        <v>63.24828151317886</v>
      </c>
      <c r="FB16" s="6">
        <f>IFERROR(INDEX(Sales!$D$5:$ABF$18,MATCH(UsagePerHour!$B16,Sales!$C$5:$C$18,0),MATCH(UsagePerHour!FB$4,Sales!$D$3:$ABF$3,0))/FB$2*INDEX(Usage!$D$5:$ABF$11,MATCH(UsagePerHour!$B$4,Usage!$C$5:$C$11,0),MATCH(UsagePerHour!FB$4,Usage!$D$3:$ABF$3,0)),"")</f>
        <v>13.159922063943613</v>
      </c>
      <c r="FC16" s="6">
        <f>IFERROR(INDEX(Sales!$D$5:$ABF$18,MATCH(UsagePerHour!$B16,Sales!$C$5:$C$18,0),MATCH(UsagePerHour!FC$4,Sales!$D$3:$ABF$3,0))/FC$2*INDEX(Usage!$D$5:$ABF$11,MATCH(UsagePerHour!$B$4,Usage!$C$5:$C$11,0),MATCH(UsagePerHour!FC$4,Usage!$D$3:$ABF$3,0)),"")</f>
        <v>37.804956526454689</v>
      </c>
      <c r="FD16" s="6">
        <f>IFERROR(INDEX(Sales!$D$5:$ABF$18,MATCH(UsagePerHour!$B16,Sales!$C$5:$C$18,0),MATCH(UsagePerHour!FD$4,Sales!$D$3:$ABF$3,0))/FD$2*INDEX(Usage!$D$5:$ABF$11,MATCH(UsagePerHour!$B$4,Usage!$C$5:$C$11,0),MATCH(UsagePerHour!FD$4,Usage!$D$3:$ABF$3,0)),"")</f>
        <v>77.067806439141734</v>
      </c>
      <c r="FE16" s="6">
        <f>IFERROR(INDEX(Sales!$D$5:$ABF$18,MATCH(UsagePerHour!$B16,Sales!$C$5:$C$18,0),MATCH(UsagePerHour!FE$4,Sales!$D$3:$ABF$3,0))/FE$2*INDEX(Usage!$D$5:$ABF$11,MATCH(UsagePerHour!$B$4,Usage!$C$5:$C$11,0),MATCH(UsagePerHour!FE$4,Usage!$D$3:$ABF$3,0)),"")</f>
        <v>41.132692620948035</v>
      </c>
      <c r="FF16" s="6">
        <f>IFERROR(INDEX(Sales!$D$5:$ABF$18,MATCH(UsagePerHour!$B16,Sales!$C$5:$C$18,0),MATCH(UsagePerHour!FF$4,Sales!$D$3:$ABF$3,0))/FF$2*INDEX(Usage!$D$5:$ABF$11,MATCH(UsagePerHour!$B$4,Usage!$C$5:$C$11,0),MATCH(UsagePerHour!FF$4,Usage!$D$3:$ABF$3,0)),"")</f>
        <v>26.438350158385671</v>
      </c>
      <c r="FG16" s="6">
        <f>IFERROR(INDEX(Sales!$D$5:$ABF$18,MATCH(UsagePerHour!$B16,Sales!$C$5:$C$18,0),MATCH(UsagePerHour!FG$4,Sales!$D$3:$ABF$3,0))/FG$2*INDEX(Usage!$D$5:$ABF$11,MATCH(UsagePerHour!$B$4,Usage!$C$5:$C$11,0),MATCH(UsagePerHour!FG$4,Usage!$D$3:$ABF$3,0)),"")</f>
        <v>265.37246498690041</v>
      </c>
      <c r="FH16" s="6">
        <f>IFERROR(INDEX(Sales!$D$5:$ABF$18,MATCH(UsagePerHour!$B16,Sales!$C$5:$C$18,0),MATCH(UsagePerHour!FH$4,Sales!$D$3:$ABF$3,0))/FH$2*INDEX(Usage!$D$5:$ABF$11,MATCH(UsagePerHour!$B$4,Usage!$C$5:$C$11,0),MATCH(UsagePerHour!FH$4,Usage!$D$3:$ABF$3,0)),"")</f>
        <v>50.283948347961953</v>
      </c>
      <c r="FI16" s="6">
        <f>IFERROR(INDEX(Sales!$D$5:$ABF$18,MATCH(UsagePerHour!$B16,Sales!$C$5:$C$18,0),MATCH(UsagePerHour!FI$4,Sales!$D$3:$ABF$3,0))/FI$2*INDEX(Usage!$D$5:$ABF$11,MATCH(UsagePerHour!$B$4,Usage!$C$5:$C$11,0),MATCH(UsagePerHour!FI$4,Usage!$D$3:$ABF$3,0)),"")</f>
        <v>10.265407744006966</v>
      </c>
      <c r="FJ16" s="6">
        <f>IFERROR(INDEX(Sales!$D$5:$ABF$18,MATCH(UsagePerHour!$B16,Sales!$C$5:$C$18,0),MATCH(UsagePerHour!FJ$4,Sales!$D$3:$ABF$3,0))/FJ$2*INDEX(Usage!$D$5:$ABF$11,MATCH(UsagePerHour!$B$4,Usage!$C$5:$C$11,0),MATCH(UsagePerHour!FJ$4,Usage!$D$3:$ABF$3,0)),"")</f>
        <v>54.903625258477462</v>
      </c>
      <c r="FK16" s="6">
        <f>IFERROR(INDEX(Sales!$D$5:$ABF$18,MATCH(UsagePerHour!$B16,Sales!$C$5:$C$18,0),MATCH(UsagePerHour!FK$4,Sales!$D$3:$ABF$3,0))/FK$2*INDEX(Usage!$D$5:$ABF$11,MATCH(UsagePerHour!$B$4,Usage!$C$5:$C$11,0),MATCH(UsagePerHour!FK$4,Usage!$D$3:$ABF$3,0)),"")</f>
        <v>107.49131394357887</v>
      </c>
      <c r="FL16" s="6">
        <f>IFERROR(INDEX(Sales!$D$5:$ABF$18,MATCH(UsagePerHour!$B16,Sales!$C$5:$C$18,0),MATCH(UsagePerHour!FL$4,Sales!$D$3:$ABF$3,0))/FL$2*INDEX(Usage!$D$5:$ABF$11,MATCH(UsagePerHour!$B$4,Usage!$C$5:$C$11,0),MATCH(UsagePerHour!FL$4,Usage!$D$3:$ABF$3,0)),"")</f>
        <v>21.909566824060768</v>
      </c>
      <c r="FM16" s="6">
        <f>IFERROR(INDEX(Sales!$D$5:$ABF$18,MATCH(UsagePerHour!$B16,Sales!$C$5:$C$18,0),MATCH(UsagePerHour!FM$4,Sales!$D$3:$ABF$3,0))/FM$2*INDEX(Usage!$D$5:$ABF$11,MATCH(UsagePerHour!$B$4,Usage!$C$5:$C$11,0),MATCH(UsagePerHour!FM$4,Usage!$D$3:$ABF$3,0)),"")</f>
        <v>16.946791721866539</v>
      </c>
      <c r="FN16" s="6">
        <f>IFERROR(INDEX(Sales!$D$5:$ABF$18,MATCH(UsagePerHour!$B16,Sales!$C$5:$C$18,0),MATCH(UsagePerHour!FN$4,Sales!$D$3:$ABF$3,0))/FN$2*INDEX(Usage!$D$5:$ABF$11,MATCH(UsagePerHour!$B$4,Usage!$C$5:$C$11,0),MATCH(UsagePerHour!FN$4,Usage!$D$3:$ABF$3,0)),"")</f>
        <v>309.00662976785799</v>
      </c>
      <c r="FO16" s="6">
        <f>IFERROR(INDEX(Sales!$D$5:$ABF$18,MATCH(UsagePerHour!$B16,Sales!$C$5:$C$18,0),MATCH(UsagePerHour!FO$4,Sales!$D$3:$ABF$3,0))/FO$2*INDEX(Usage!$D$5:$ABF$11,MATCH(UsagePerHour!$B$4,Usage!$C$5:$C$11,0),MATCH(UsagePerHour!FO$4,Usage!$D$3:$ABF$3,0)),"")</f>
        <v>14.00842746996593</v>
      </c>
      <c r="FP16" s="6">
        <f>IFERROR(INDEX(Sales!$D$5:$ABF$18,MATCH(UsagePerHour!$B16,Sales!$C$5:$C$18,0),MATCH(UsagePerHour!FP$4,Sales!$D$3:$ABF$3,0))/FP$2*INDEX(Usage!$D$5:$ABF$11,MATCH(UsagePerHour!$B$4,Usage!$C$5:$C$11,0),MATCH(UsagePerHour!FP$4,Usage!$D$3:$ABF$3,0)),"")</f>
        <v>80.113332266889358</v>
      </c>
      <c r="FQ16" s="6">
        <f>IFERROR(INDEX(Sales!$D$5:$ABF$18,MATCH(UsagePerHour!$B16,Sales!$C$5:$C$18,0),MATCH(UsagePerHour!FQ$4,Sales!$D$3:$ABF$3,0))/FQ$2*INDEX(Usage!$D$5:$ABF$11,MATCH(UsagePerHour!$B$4,Usage!$C$5:$C$11,0),MATCH(UsagePerHour!FQ$4,Usage!$D$3:$ABF$3,0)),"")</f>
        <v>45.677188103306285</v>
      </c>
      <c r="FR16" s="6">
        <f>IFERROR(INDEX(Sales!$D$5:$ABF$18,MATCH(UsagePerHour!$B16,Sales!$C$5:$C$18,0),MATCH(UsagePerHour!FR$4,Sales!$D$3:$ABF$3,0))/FR$2*INDEX(Usage!$D$5:$ABF$11,MATCH(UsagePerHour!$B$4,Usage!$C$5:$C$11,0),MATCH(UsagePerHour!FR$4,Usage!$D$3:$ABF$3,0)),"")</f>
        <v>59.009965551181104</v>
      </c>
      <c r="FS16" s="6">
        <f>IFERROR(INDEX(Sales!$D$5:$ABF$18,MATCH(UsagePerHour!$B16,Sales!$C$5:$C$18,0),MATCH(UsagePerHour!FS$4,Sales!$D$3:$ABF$3,0))/FS$2*INDEX(Usage!$D$5:$ABF$11,MATCH(UsagePerHour!$B$4,Usage!$C$5:$C$11,0),MATCH(UsagePerHour!FS$4,Usage!$D$3:$ABF$3,0)),"")</f>
        <v>33.261821451929364</v>
      </c>
      <c r="FT16" s="6">
        <f>IFERROR(INDEX(Sales!$D$5:$ABF$18,MATCH(UsagePerHour!$B16,Sales!$C$5:$C$18,0),MATCH(UsagePerHour!FT$4,Sales!$D$3:$ABF$3,0))/FT$2*INDEX(Usage!$D$5:$ABF$11,MATCH(UsagePerHour!$B$4,Usage!$C$5:$C$11,0),MATCH(UsagePerHour!FT$4,Usage!$D$3:$ABF$3,0)),"")</f>
        <v>81.888029983602706</v>
      </c>
      <c r="FU16" s="6">
        <f>IFERROR(INDEX(Sales!$D$5:$ABF$18,MATCH(UsagePerHour!$B16,Sales!$C$5:$C$18,0),MATCH(UsagePerHour!FU$4,Sales!$D$3:$ABF$3,0))/FU$2*INDEX(Usage!$D$5:$ABF$11,MATCH(UsagePerHour!$B$4,Usage!$C$5:$C$11,0),MATCH(UsagePerHour!FU$4,Usage!$D$3:$ABF$3,0)),"")</f>
        <v>245.69896195852647</v>
      </c>
      <c r="FV16" s="6">
        <f>IFERROR(INDEX(Sales!$D$5:$ABF$18,MATCH(UsagePerHour!$B16,Sales!$C$5:$C$18,0),MATCH(UsagePerHour!FV$4,Sales!$D$3:$ABF$3,0))/FV$2*INDEX(Usage!$D$5:$ABF$11,MATCH(UsagePerHour!$B$4,Usage!$C$5:$C$11,0),MATCH(UsagePerHour!FV$4,Usage!$D$3:$ABF$3,0)),"")</f>
        <v>79.291442386860652</v>
      </c>
      <c r="FW16" s="6">
        <f>IFERROR(INDEX(Sales!$D$5:$ABF$18,MATCH(UsagePerHour!$B16,Sales!$C$5:$C$18,0),MATCH(UsagePerHour!FW$4,Sales!$D$3:$ABF$3,0))/FW$2*INDEX(Usage!$D$5:$ABF$11,MATCH(UsagePerHour!$B$4,Usage!$C$5:$C$11,0),MATCH(UsagePerHour!FW$4,Usage!$D$3:$ABF$3,0)),"")</f>
        <v>30.729846770402521</v>
      </c>
      <c r="FX16" s="6">
        <f>IFERROR(INDEX(Sales!$D$5:$ABF$18,MATCH(UsagePerHour!$B16,Sales!$C$5:$C$18,0),MATCH(UsagePerHour!FX$4,Sales!$D$3:$ABF$3,0))/FX$2*INDEX(Usage!$D$5:$ABF$11,MATCH(UsagePerHour!$B$4,Usage!$C$5:$C$11,0),MATCH(UsagePerHour!FX$4,Usage!$D$3:$ABF$3,0)),"")</f>
        <v>67.247021166207929</v>
      </c>
      <c r="FY16" s="6">
        <f>IFERROR(INDEX(Sales!$D$5:$ABF$18,MATCH(UsagePerHour!$B16,Sales!$C$5:$C$18,0),MATCH(UsagePerHour!FY$4,Sales!$D$3:$ABF$3,0))/FY$2*INDEX(Usage!$D$5:$ABF$11,MATCH(UsagePerHour!$B$4,Usage!$C$5:$C$11,0),MATCH(UsagePerHour!FY$4,Usage!$D$3:$ABF$3,0)),"")</f>
        <v>76.385957546349331</v>
      </c>
      <c r="FZ16" s="6">
        <f>IFERROR(INDEX(Sales!$D$5:$ABF$18,MATCH(UsagePerHour!$B16,Sales!$C$5:$C$18,0),MATCH(UsagePerHour!FZ$4,Sales!$D$3:$ABF$3,0))/FZ$2*INDEX(Usage!$D$5:$ABF$11,MATCH(UsagePerHour!$B$4,Usage!$C$5:$C$11,0),MATCH(UsagePerHour!FZ$4,Usage!$D$3:$ABF$3,0)),"")</f>
        <v>55.334747258535387</v>
      </c>
      <c r="GA16" s="6">
        <f>IFERROR(INDEX(Sales!$D$5:$ABF$18,MATCH(UsagePerHour!$B16,Sales!$C$5:$C$18,0),MATCH(UsagePerHour!GA$4,Sales!$D$3:$ABF$3,0))/GA$2*INDEX(Usage!$D$5:$ABF$11,MATCH(UsagePerHour!$B$4,Usage!$C$5:$C$11,0),MATCH(UsagePerHour!GA$4,Usage!$D$3:$ABF$3,0)),"")</f>
        <v>35.690247968326737</v>
      </c>
      <c r="GB16" s="6">
        <f>IFERROR(INDEX(Sales!$D$5:$ABF$18,MATCH(UsagePerHour!$B16,Sales!$C$5:$C$18,0),MATCH(UsagePerHour!GB$4,Sales!$D$3:$ABF$3,0))/GB$2*INDEX(Usage!$D$5:$ABF$11,MATCH(UsagePerHour!$B$4,Usage!$C$5:$C$11,0),MATCH(UsagePerHour!GB$4,Usage!$D$3:$ABF$3,0)),"")</f>
        <v>294.63061804577035</v>
      </c>
      <c r="GC16" s="6">
        <f>IFERROR(INDEX(Sales!$D$5:$ABF$18,MATCH(UsagePerHour!$B16,Sales!$C$5:$C$18,0),MATCH(UsagePerHour!GC$4,Sales!$D$3:$ABF$3,0))/GC$2*INDEX(Usage!$D$5:$ABF$11,MATCH(UsagePerHour!$B$4,Usage!$C$5:$C$11,0),MATCH(UsagePerHour!GC$4,Usage!$D$3:$ABF$3,0)),"")</f>
        <v>27.229344905507652</v>
      </c>
      <c r="GD16" s="6">
        <f>IFERROR(INDEX(Sales!$D$5:$ABF$18,MATCH(UsagePerHour!$B16,Sales!$C$5:$C$18,0),MATCH(UsagePerHour!GD$4,Sales!$D$3:$ABF$3,0))/GD$2*INDEX(Usage!$D$5:$ABF$11,MATCH(UsagePerHour!$B$4,Usage!$C$5:$C$11,0),MATCH(UsagePerHour!GD$4,Usage!$D$3:$ABF$3,0)),"")</f>
        <v>76.749615093028922</v>
      </c>
      <c r="GE16" s="6">
        <f>IFERROR(INDEX(Sales!$D$5:$ABF$18,MATCH(UsagePerHour!$B16,Sales!$C$5:$C$18,0),MATCH(UsagePerHour!GE$4,Sales!$D$3:$ABF$3,0))/GE$2*INDEX(Usage!$D$5:$ABF$11,MATCH(UsagePerHour!$B$4,Usage!$C$5:$C$11,0),MATCH(UsagePerHour!GE$4,Usage!$D$3:$ABF$3,0)),"")</f>
        <v>58.336148248935167</v>
      </c>
      <c r="GF16" s="6">
        <f>IFERROR(INDEX(Sales!$D$5:$ABF$18,MATCH(UsagePerHour!$B16,Sales!$C$5:$C$18,0),MATCH(UsagePerHour!GF$4,Sales!$D$3:$ABF$3,0))/GF$2*INDEX(Usage!$D$5:$ABF$11,MATCH(UsagePerHour!$B$4,Usage!$C$5:$C$11,0),MATCH(UsagePerHour!GF$4,Usage!$D$3:$ABF$3,0)),"")</f>
        <v>120.95026987340901</v>
      </c>
      <c r="GG16" s="6">
        <f>IFERROR(INDEX(Sales!$D$5:$ABF$18,MATCH(UsagePerHour!$B16,Sales!$C$5:$C$18,0),MATCH(UsagePerHour!GG$4,Sales!$D$3:$ABF$3,0))/GG$2*INDEX(Usage!$D$5:$ABF$11,MATCH(UsagePerHour!$B$4,Usage!$C$5:$C$11,0),MATCH(UsagePerHour!GG$4,Usage!$D$3:$ABF$3,0)),"")</f>
        <v>24.33124223008511</v>
      </c>
      <c r="GH16" s="6">
        <f>IFERROR(INDEX(Sales!$D$5:$ABF$18,MATCH(UsagePerHour!$B16,Sales!$C$5:$C$18,0),MATCH(UsagePerHour!GH$4,Sales!$D$3:$ABF$3,0))/GH$2*INDEX(Usage!$D$5:$ABF$11,MATCH(UsagePerHour!$B$4,Usage!$C$5:$C$11,0),MATCH(UsagePerHour!GH$4,Usage!$D$3:$ABF$3,0)),"")</f>
        <v>53.828225029215808</v>
      </c>
      <c r="GI16" s="6">
        <f>IFERROR(INDEX(Sales!$D$5:$ABF$18,MATCH(UsagePerHour!$B16,Sales!$C$5:$C$18,0),MATCH(UsagePerHour!GI$4,Sales!$D$3:$ABF$3,0))/GI$2*INDEX(Usage!$D$5:$ABF$11,MATCH(UsagePerHour!$B$4,Usage!$C$5:$C$11,0),MATCH(UsagePerHour!GI$4,Usage!$D$3:$ABF$3,0)),"")</f>
        <v>248.21250454674049</v>
      </c>
      <c r="GJ16" s="6">
        <f>IFERROR(INDEX(Sales!$D$5:$ABF$18,MATCH(UsagePerHour!$B16,Sales!$C$5:$C$18,0),MATCH(UsagePerHour!GJ$4,Sales!$D$3:$ABF$3,0))/GJ$2*INDEX(Usage!$D$5:$ABF$11,MATCH(UsagePerHour!$B$4,Usage!$C$5:$C$11,0),MATCH(UsagePerHour!GJ$4,Usage!$D$3:$ABF$3,0)),"")</f>
        <v>23.906023375781892</v>
      </c>
      <c r="GK16" s="6">
        <f>IFERROR(INDEX(Sales!$D$5:$ABF$18,MATCH(UsagePerHour!$B16,Sales!$C$5:$C$18,0),MATCH(UsagePerHour!GK$4,Sales!$D$3:$ABF$3,0))/GK$2*INDEX(Usage!$D$5:$ABF$11,MATCH(UsagePerHour!$B$4,Usage!$C$5:$C$11,0),MATCH(UsagePerHour!GK$4,Usage!$D$3:$ABF$3,0)),"")</f>
        <v>77.00820590945176</v>
      </c>
      <c r="GL16" s="6">
        <f>IFERROR(INDEX(Sales!$D$5:$ABF$18,MATCH(UsagePerHour!$B16,Sales!$C$5:$C$18,0),MATCH(UsagePerHour!GL$4,Sales!$D$3:$ABF$3,0))/GL$2*INDEX(Usage!$D$5:$ABF$11,MATCH(UsagePerHour!$B$4,Usage!$C$5:$C$11,0),MATCH(UsagePerHour!GL$4,Usage!$D$3:$ABF$3,0)),"")</f>
        <v>76.51642349883187</v>
      </c>
      <c r="GM16" s="6">
        <f>IFERROR(INDEX(Sales!$D$5:$ABF$18,MATCH(UsagePerHour!$B16,Sales!$C$5:$C$18,0),MATCH(UsagePerHour!GM$4,Sales!$D$3:$ABF$3,0))/GM$2*INDEX(Usage!$D$5:$ABF$11,MATCH(UsagePerHour!$B$4,Usage!$C$5:$C$11,0),MATCH(UsagePerHour!GM$4,Usage!$D$3:$ABF$3,0)),"")</f>
        <v>112.68150613325898</v>
      </c>
      <c r="GN16" s="6">
        <f>IFERROR(INDEX(Sales!$D$5:$ABF$18,MATCH(UsagePerHour!$B16,Sales!$C$5:$C$18,0),MATCH(UsagePerHour!GN$4,Sales!$D$3:$ABF$3,0))/GN$2*INDEX(Usage!$D$5:$ABF$11,MATCH(UsagePerHour!$B$4,Usage!$C$5:$C$11,0),MATCH(UsagePerHour!GN$4,Usage!$D$3:$ABF$3,0)),"")</f>
        <v>62.791079711848823</v>
      </c>
      <c r="GO16" s="6">
        <f>IFERROR(INDEX(Sales!$D$5:$ABF$18,MATCH(UsagePerHour!$B16,Sales!$C$5:$C$18,0),MATCH(UsagePerHour!GO$4,Sales!$D$3:$ABF$3,0))/GO$2*INDEX(Usage!$D$5:$ABF$11,MATCH(UsagePerHour!$B$4,Usage!$C$5:$C$11,0),MATCH(UsagePerHour!GO$4,Usage!$D$3:$ABF$3,0)),"")</f>
        <v>52.624337779728833</v>
      </c>
      <c r="GP16" s="6">
        <f>IFERROR(INDEX(Sales!$D$5:$ABF$18,MATCH(UsagePerHour!$B16,Sales!$C$5:$C$18,0),MATCH(UsagePerHour!GP$4,Sales!$D$3:$ABF$3,0))/GP$2*INDEX(Usage!$D$5:$ABF$11,MATCH(UsagePerHour!$B$4,Usage!$C$5:$C$11,0),MATCH(UsagePerHour!GP$4,Usage!$D$3:$ABF$3,0)),"")</f>
        <v>175.65001204863742</v>
      </c>
      <c r="GQ16" s="6">
        <f>IFERROR(INDEX(Sales!$D$5:$ABF$18,MATCH(UsagePerHour!$B16,Sales!$C$5:$C$18,0),MATCH(UsagePerHour!GQ$4,Sales!$D$3:$ABF$3,0))/GQ$2*INDEX(Usage!$D$5:$ABF$11,MATCH(UsagePerHour!$B$4,Usage!$C$5:$C$11,0),MATCH(UsagePerHour!GQ$4,Usage!$D$3:$ABF$3,0)),"")</f>
        <v>30.213129128426957</v>
      </c>
      <c r="GR16" s="6">
        <f>IFERROR(INDEX(Sales!$D$5:$ABF$18,MATCH(UsagePerHour!$B16,Sales!$C$5:$C$18,0),MATCH(UsagePerHour!GR$4,Sales!$D$3:$ABF$3,0))/GR$2*INDEX(Usage!$D$5:$ABF$11,MATCH(UsagePerHour!$B$4,Usage!$C$5:$C$11,0),MATCH(UsagePerHour!GR$4,Usage!$D$3:$ABF$3,0)),"")</f>
        <v>104.21210617973313</v>
      </c>
      <c r="GS16" s="6">
        <f>IFERROR(INDEX(Sales!$D$5:$ABF$18,MATCH(UsagePerHour!$B16,Sales!$C$5:$C$18,0),MATCH(UsagePerHour!GS$4,Sales!$D$3:$ABF$3,0))/GS$2*INDEX(Usage!$D$5:$ABF$11,MATCH(UsagePerHour!$B$4,Usage!$C$5:$C$11,0),MATCH(UsagePerHour!GS$4,Usage!$D$3:$ABF$3,0)),"")</f>
        <v>57.173041283231079</v>
      </c>
      <c r="GT16" s="6">
        <f>IFERROR(INDEX(Sales!$D$5:$ABF$18,MATCH(UsagePerHour!$B16,Sales!$C$5:$C$18,0),MATCH(UsagePerHour!GT$4,Sales!$D$3:$ABF$3,0))/GT$2*INDEX(Usage!$D$5:$ABF$11,MATCH(UsagePerHour!$B$4,Usage!$C$5:$C$11,0),MATCH(UsagePerHour!GT$4,Usage!$D$3:$ABF$3,0)),"")</f>
        <v>32.142636786012197</v>
      </c>
      <c r="GU16" s="6">
        <f>IFERROR(INDEX(Sales!$D$5:$ABF$18,MATCH(UsagePerHour!$B16,Sales!$C$5:$C$18,0),MATCH(UsagePerHour!GU$4,Sales!$D$3:$ABF$3,0))/GU$2*INDEX(Usage!$D$5:$ABF$11,MATCH(UsagePerHour!$B$4,Usage!$C$5:$C$11,0),MATCH(UsagePerHour!GU$4,Usage!$D$3:$ABF$3,0)),"")</f>
        <v>107.7604411372554</v>
      </c>
      <c r="GV16" s="6">
        <f>IFERROR(INDEX(Sales!$D$5:$ABF$18,MATCH(UsagePerHour!$B16,Sales!$C$5:$C$18,0),MATCH(UsagePerHour!GV$4,Sales!$D$3:$ABF$3,0))/GV$2*INDEX(Usage!$D$5:$ABF$11,MATCH(UsagePerHour!$B$4,Usage!$C$5:$C$11,0),MATCH(UsagePerHour!GV$4,Usage!$D$3:$ABF$3,0)),"")</f>
        <v>82.549909708573196</v>
      </c>
      <c r="GW16" s="6">
        <f>IFERROR(INDEX(Sales!$D$5:$ABF$18,MATCH(UsagePerHour!$B16,Sales!$C$5:$C$18,0),MATCH(UsagePerHour!GW$4,Sales!$D$3:$ABF$3,0))/GW$2*INDEX(Usage!$D$5:$ABF$11,MATCH(UsagePerHour!$B$4,Usage!$C$5:$C$11,0),MATCH(UsagePerHour!GW$4,Usage!$D$3:$ABF$3,0)),"")</f>
        <v>169.98298267628641</v>
      </c>
      <c r="GX16" s="6">
        <f>IFERROR(INDEX(Sales!$D$5:$ABF$18,MATCH(UsagePerHour!$B16,Sales!$C$5:$C$18,0),MATCH(UsagePerHour!GX$4,Sales!$D$3:$ABF$3,0))/GX$2*INDEX(Usage!$D$5:$ABF$11,MATCH(UsagePerHour!$B$4,Usage!$C$5:$C$11,0),MATCH(UsagePerHour!GX$4,Usage!$D$3:$ABF$3,0)),"")</f>
        <v>36.667068454344097</v>
      </c>
      <c r="GY16" s="6">
        <f>IFERROR(INDEX(Sales!$D$5:$ABF$18,MATCH(UsagePerHour!$B16,Sales!$C$5:$C$18,0),MATCH(UsagePerHour!GY$4,Sales!$D$3:$ABF$3,0))/GY$2*INDEX(Usage!$D$5:$ABF$11,MATCH(UsagePerHour!$B$4,Usage!$C$5:$C$11,0),MATCH(UsagePerHour!GY$4,Usage!$D$3:$ABF$3,0)),"")</f>
        <v>99.789177555122038</v>
      </c>
      <c r="GZ16" s="6">
        <f>IFERROR(INDEX(Sales!$D$5:$ABF$18,MATCH(UsagePerHour!$B16,Sales!$C$5:$C$18,0),MATCH(UsagePerHour!GZ$4,Sales!$D$3:$ABF$3,0))/GZ$2*INDEX(Usage!$D$5:$ABF$11,MATCH(UsagePerHour!$B$4,Usage!$C$5:$C$11,0),MATCH(UsagePerHour!GZ$4,Usage!$D$3:$ABF$3,0)),"")</f>
        <v>34.887257485029942</v>
      </c>
      <c r="HA16" s="6">
        <f>IFERROR(INDEX(Sales!$D$5:$ABF$18,MATCH(UsagePerHour!$B16,Sales!$C$5:$C$18,0),MATCH(UsagePerHour!HA$4,Sales!$D$3:$ABF$3,0))/HA$2*INDEX(Usage!$D$5:$ABF$11,MATCH(UsagePerHour!$B$4,Usage!$C$5:$C$11,0),MATCH(UsagePerHour!HA$4,Usage!$D$3:$ABF$3,0)),"")</f>
        <v>51.551215488378858</v>
      </c>
      <c r="HB16" s="6">
        <f>IFERROR(INDEX(Sales!$D$5:$ABF$18,MATCH(UsagePerHour!$B16,Sales!$C$5:$C$18,0),MATCH(UsagePerHour!HB$4,Sales!$D$3:$ABF$3,0))/HB$2*INDEX(Usage!$D$5:$ABF$11,MATCH(UsagePerHour!$B$4,Usage!$C$5:$C$11,0),MATCH(UsagePerHour!HB$4,Usage!$D$3:$ABF$3,0)),"")</f>
        <v>39.40644549644793</v>
      </c>
      <c r="HC16" s="6">
        <f>IFERROR(INDEX(Sales!$D$5:$ABF$18,MATCH(UsagePerHour!$B16,Sales!$C$5:$C$18,0),MATCH(UsagePerHour!HC$4,Sales!$D$3:$ABF$3,0))/HC$2*INDEX(Usage!$D$5:$ABF$11,MATCH(UsagePerHour!$B$4,Usage!$C$5:$C$11,0),MATCH(UsagePerHour!HC$4,Usage!$D$3:$ABF$3,0)),"")</f>
        <v>50.100646006561199</v>
      </c>
      <c r="HD16" s="6">
        <f>IFERROR(INDEX(Sales!$D$5:$ABF$18,MATCH(UsagePerHour!$B16,Sales!$C$5:$C$18,0),MATCH(UsagePerHour!HD$4,Sales!$D$3:$ABF$3,0))/HD$2*INDEX(Usage!$D$5:$ABF$11,MATCH(UsagePerHour!$B$4,Usage!$C$5:$C$11,0),MATCH(UsagePerHour!HD$4,Usage!$D$3:$ABF$3,0)),"")</f>
        <v>471.89303991722977</v>
      </c>
      <c r="HE16" s="6">
        <f>IFERROR(INDEX(Sales!$D$5:$ABF$18,MATCH(UsagePerHour!$B16,Sales!$C$5:$C$18,0),MATCH(UsagePerHour!HE$4,Sales!$D$3:$ABF$3,0))/HE$2*INDEX(Usage!$D$5:$ABF$11,MATCH(UsagePerHour!$B$4,Usage!$C$5:$C$11,0),MATCH(UsagePerHour!HE$4,Usage!$D$3:$ABF$3,0)),"")</f>
        <v>79.101070403001401</v>
      </c>
      <c r="HF16" s="6">
        <f>IFERROR(INDEX(Sales!$D$5:$ABF$18,MATCH(UsagePerHour!$B16,Sales!$C$5:$C$18,0),MATCH(UsagePerHour!HF$4,Sales!$D$3:$ABF$3,0))/HF$2*INDEX(Usage!$D$5:$ABF$11,MATCH(UsagePerHour!$B$4,Usage!$C$5:$C$11,0),MATCH(UsagePerHour!HF$4,Usage!$D$3:$ABF$3,0)),"")</f>
        <v>27.313116378099448</v>
      </c>
      <c r="HG16" s="6">
        <f>IFERROR(INDEX(Sales!$D$5:$ABF$18,MATCH(UsagePerHour!$B16,Sales!$C$5:$C$18,0),MATCH(UsagePerHour!HG$4,Sales!$D$3:$ABF$3,0))/HG$2*INDEX(Usage!$D$5:$ABF$11,MATCH(UsagePerHour!$B$4,Usage!$C$5:$C$11,0),MATCH(UsagePerHour!HG$4,Usage!$D$3:$ABF$3,0)),"")</f>
        <v>76.239175620012105</v>
      </c>
      <c r="HH16" s="6">
        <f>IFERROR(INDEX(Sales!$D$5:$ABF$18,MATCH(UsagePerHour!$B16,Sales!$C$5:$C$18,0),MATCH(UsagePerHour!HH$4,Sales!$D$3:$ABF$3,0))/HH$2*INDEX(Usage!$D$5:$ABF$11,MATCH(UsagePerHour!$B$4,Usage!$C$5:$C$11,0),MATCH(UsagePerHour!HH$4,Usage!$D$3:$ABF$3,0)),"")</f>
        <v>99.693740485358646</v>
      </c>
      <c r="HI16" s="6">
        <f>IFERROR(INDEX(Sales!$D$5:$ABF$18,MATCH(UsagePerHour!$B16,Sales!$C$5:$C$18,0),MATCH(UsagePerHour!HI$4,Sales!$D$3:$ABF$3,0))/HI$2*INDEX(Usage!$D$5:$ABF$11,MATCH(UsagePerHour!$B$4,Usage!$C$5:$C$11,0),MATCH(UsagePerHour!HI$4,Usage!$D$3:$ABF$3,0)),"")</f>
        <v>87.39062397812063</v>
      </c>
      <c r="HJ16" s="6">
        <f>IFERROR(INDEX(Sales!$D$5:$ABF$18,MATCH(UsagePerHour!$B16,Sales!$C$5:$C$18,0),MATCH(UsagePerHour!HJ$4,Sales!$D$3:$ABF$3,0))/HJ$2*INDEX(Usage!$D$5:$ABF$11,MATCH(UsagePerHour!$B$4,Usage!$C$5:$C$11,0),MATCH(UsagePerHour!HJ$4,Usage!$D$3:$ABF$3,0)),"")</f>
        <v>14.804255101898736</v>
      </c>
      <c r="HK16" s="6">
        <f>IFERROR(INDEX(Sales!$D$5:$ABF$18,MATCH(UsagePerHour!$B16,Sales!$C$5:$C$18,0),MATCH(UsagePerHour!HK$4,Sales!$D$3:$ABF$3,0))/HK$2*INDEX(Usage!$D$5:$ABF$11,MATCH(UsagePerHour!$B$4,Usage!$C$5:$C$11,0),MATCH(UsagePerHour!HK$4,Usage!$D$3:$ABF$3,0)),"")</f>
        <v>357.20469108168174</v>
      </c>
      <c r="HL16" s="6">
        <f>IFERROR(INDEX(Sales!$D$5:$ABF$18,MATCH(UsagePerHour!$B16,Sales!$C$5:$C$18,0),MATCH(UsagePerHour!HL$4,Sales!$D$3:$ABF$3,0))/HL$2*INDEX(Usage!$D$5:$ABF$11,MATCH(UsagePerHour!$B$4,Usage!$C$5:$C$11,0),MATCH(UsagePerHour!HL$4,Usage!$D$3:$ABF$3,0)),"")</f>
        <v>52.446528129751648</v>
      </c>
      <c r="HM16" s="6">
        <f>IFERROR(INDEX(Sales!$D$5:$ABF$18,MATCH(UsagePerHour!$B16,Sales!$C$5:$C$18,0),MATCH(UsagePerHour!HM$4,Sales!$D$3:$ABF$3,0))/HM$2*INDEX(Usage!$D$5:$ABF$11,MATCH(UsagePerHour!$B$4,Usage!$C$5:$C$11,0),MATCH(UsagePerHour!HM$4,Usage!$D$3:$ABF$3,0)),"")</f>
        <v>67.319991174492884</v>
      </c>
      <c r="HN16" s="6">
        <f>IFERROR(INDEX(Sales!$D$5:$ABF$18,MATCH(UsagePerHour!$B16,Sales!$C$5:$C$18,0),MATCH(UsagePerHour!HN$4,Sales!$D$3:$ABF$3,0))/HN$2*INDEX(Usage!$D$5:$ABF$11,MATCH(UsagePerHour!$B$4,Usage!$C$5:$C$11,0),MATCH(UsagePerHour!HN$4,Usage!$D$3:$ABF$3,0)),"")</f>
        <v>57.730275420169747</v>
      </c>
      <c r="HO16" s="6">
        <f>IFERROR(INDEX(Sales!$D$5:$ABF$18,MATCH(UsagePerHour!$B16,Sales!$C$5:$C$18,0),MATCH(UsagePerHour!HO$4,Sales!$D$3:$ABF$3,0))/HO$2*INDEX(Usage!$D$5:$ABF$11,MATCH(UsagePerHour!$B$4,Usage!$C$5:$C$11,0),MATCH(UsagePerHour!HO$4,Usage!$D$3:$ABF$3,0)),"")</f>
        <v>164.71075979105055</v>
      </c>
      <c r="HP16" s="6">
        <f>IFERROR(INDEX(Sales!$D$5:$ABF$18,MATCH(UsagePerHour!$B16,Sales!$C$5:$C$18,0),MATCH(UsagePerHour!HP$4,Sales!$D$3:$ABF$3,0))/HP$2*INDEX(Usage!$D$5:$ABF$11,MATCH(UsagePerHour!$B$4,Usage!$C$5:$C$11,0),MATCH(UsagePerHour!HP$4,Usage!$D$3:$ABF$3,0)),"")</f>
        <v>98.779791775896925</v>
      </c>
      <c r="HQ16" s="6">
        <f>IFERROR(INDEX(Sales!$D$5:$ABF$18,MATCH(UsagePerHour!$B16,Sales!$C$5:$C$18,0),MATCH(UsagePerHour!HQ$4,Sales!$D$3:$ABF$3,0))/HQ$2*INDEX(Usage!$D$5:$ABF$11,MATCH(UsagePerHour!$B$4,Usage!$C$5:$C$11,0),MATCH(UsagePerHour!HQ$4,Usage!$D$3:$ABF$3,0)),"")</f>
        <v>46.058487837404854</v>
      </c>
      <c r="HR16" s="6">
        <f>IFERROR(INDEX(Sales!$D$5:$ABF$18,MATCH(UsagePerHour!$B16,Sales!$C$5:$C$18,0),MATCH(UsagePerHour!HR$4,Sales!$D$3:$ABF$3,0))/HR$2*INDEX(Usage!$D$5:$ABF$11,MATCH(UsagePerHour!$B$4,Usage!$C$5:$C$11,0),MATCH(UsagePerHour!HR$4,Usage!$D$3:$ABF$3,0)),"")</f>
        <v>265.3985807570902</v>
      </c>
      <c r="HS16" s="6">
        <f>IFERROR(INDEX(Sales!$D$5:$ABF$18,MATCH(UsagePerHour!$B16,Sales!$C$5:$C$18,0),MATCH(UsagePerHour!HS$4,Sales!$D$3:$ABF$3,0))/HS$2*INDEX(Usage!$D$5:$ABF$11,MATCH(UsagePerHour!$B$4,Usage!$C$5:$C$11,0),MATCH(UsagePerHour!HS$4,Usage!$D$3:$ABF$3,0)),"")</f>
        <v>83.863202925429533</v>
      </c>
      <c r="HT16" s="6">
        <f>IFERROR(INDEX(Sales!$D$5:$ABF$18,MATCH(UsagePerHour!$B16,Sales!$C$5:$C$18,0),MATCH(UsagePerHour!HT$4,Sales!$D$3:$ABF$3,0))/HT$2*INDEX(Usage!$D$5:$ABF$11,MATCH(UsagePerHour!$B$4,Usage!$C$5:$C$11,0),MATCH(UsagePerHour!HT$4,Usage!$D$3:$ABF$3,0)),"")</f>
        <v>45.503052082307768</v>
      </c>
      <c r="HU16" s="6">
        <f>IFERROR(INDEX(Sales!$D$5:$ABF$18,MATCH(UsagePerHour!$B16,Sales!$C$5:$C$18,0),MATCH(UsagePerHour!HU$4,Sales!$D$3:$ABF$3,0))/HU$2*INDEX(Usage!$D$5:$ABF$11,MATCH(UsagePerHour!$B$4,Usage!$C$5:$C$11,0),MATCH(UsagePerHour!HU$4,Usage!$D$3:$ABF$3,0)),"")</f>
        <v>28.982015522495612</v>
      </c>
      <c r="HV16" s="6">
        <f>IFERROR(INDEX(Sales!$D$5:$ABF$18,MATCH(UsagePerHour!$B16,Sales!$C$5:$C$18,0),MATCH(UsagePerHour!HV$4,Sales!$D$3:$ABF$3,0))/HV$2*INDEX(Usage!$D$5:$ABF$11,MATCH(UsagePerHour!$B$4,Usage!$C$5:$C$11,0),MATCH(UsagePerHour!HV$4,Usage!$D$3:$ABF$3,0)),"")</f>
        <v>154.47181284138927</v>
      </c>
      <c r="HW16" s="6">
        <f>IFERROR(INDEX(Sales!$D$5:$ABF$18,MATCH(UsagePerHour!$B16,Sales!$C$5:$C$18,0),MATCH(UsagePerHour!HW$4,Sales!$D$3:$ABF$3,0))/HW$2*INDEX(Usage!$D$5:$ABF$11,MATCH(UsagePerHour!$B$4,Usage!$C$5:$C$11,0),MATCH(UsagePerHour!HW$4,Usage!$D$3:$ABF$3,0)),"")</f>
        <v>55.652377165455874</v>
      </c>
      <c r="HX16" s="6">
        <f>IFERROR(INDEX(Sales!$D$5:$ABF$18,MATCH(UsagePerHour!$B16,Sales!$C$5:$C$18,0),MATCH(UsagePerHour!HX$4,Sales!$D$3:$ABF$3,0))/HX$2*INDEX(Usage!$D$5:$ABF$11,MATCH(UsagePerHour!$B$4,Usage!$C$5:$C$11,0),MATCH(UsagePerHour!HX$4,Usage!$D$3:$ABF$3,0)),"")</f>
        <v>40.734882707697949</v>
      </c>
      <c r="HY16" s="6">
        <f>IFERROR(INDEX(Sales!$D$5:$ABF$18,MATCH(UsagePerHour!$B16,Sales!$C$5:$C$18,0),MATCH(UsagePerHour!HY$4,Sales!$D$3:$ABF$3,0))/HY$2*INDEX(Usage!$D$5:$ABF$11,MATCH(UsagePerHour!$B$4,Usage!$C$5:$C$11,0),MATCH(UsagePerHour!HY$4,Usage!$D$3:$ABF$3,0)),"")</f>
        <v>453.86560684251486</v>
      </c>
      <c r="HZ16" s="6">
        <f>IFERROR(INDEX(Sales!$D$5:$ABF$18,MATCH(UsagePerHour!$B16,Sales!$C$5:$C$18,0),MATCH(UsagePerHour!HZ$4,Sales!$D$3:$ABF$3,0))/HZ$2*INDEX(Usage!$D$5:$ABF$11,MATCH(UsagePerHour!$B$4,Usage!$C$5:$C$11,0),MATCH(UsagePerHour!HZ$4,Usage!$D$3:$ABF$3,0)),"")</f>
        <v>104.9298519095869</v>
      </c>
      <c r="IA16" s="6">
        <f>IFERROR(INDEX(Sales!$D$5:$ABF$18,MATCH(UsagePerHour!$B16,Sales!$C$5:$C$18,0),MATCH(UsagePerHour!IA$4,Sales!$D$3:$ABF$3,0))/IA$2*INDEX(Usage!$D$5:$ABF$11,MATCH(UsagePerHour!$B$4,Usage!$C$5:$C$11,0),MATCH(UsagePerHour!IA$4,Usage!$D$3:$ABF$3,0)),"")</f>
        <v>52.638776022940903</v>
      </c>
      <c r="IB16" s="6">
        <f>IFERROR(INDEX(Sales!$D$5:$ABF$18,MATCH(UsagePerHour!$B16,Sales!$C$5:$C$18,0),MATCH(UsagePerHour!IB$4,Sales!$D$3:$ABF$3,0))/IB$2*INDEX(Usage!$D$5:$ABF$11,MATCH(UsagePerHour!$B$4,Usage!$C$5:$C$11,0),MATCH(UsagePerHour!IB$4,Usage!$D$3:$ABF$3,0)),"")</f>
        <v>97.354400335086339</v>
      </c>
      <c r="IC16" s="6">
        <f>IFERROR(INDEX(Sales!$D$5:$ABF$18,MATCH(UsagePerHour!$B16,Sales!$C$5:$C$18,0),MATCH(UsagePerHour!IC$4,Sales!$D$3:$ABF$3,0))/IC$2*INDEX(Usage!$D$5:$ABF$11,MATCH(UsagePerHour!$B$4,Usage!$C$5:$C$11,0),MATCH(UsagePerHour!IC$4,Usage!$D$3:$ABF$3,0)),"")</f>
        <v>172.10353809533751</v>
      </c>
      <c r="ID16" s="6">
        <f>IFERROR(INDEX(Sales!$D$5:$ABF$18,MATCH(UsagePerHour!$B16,Sales!$C$5:$C$18,0),MATCH(UsagePerHour!ID$4,Sales!$D$3:$ABF$3,0))/ID$2*INDEX(Usage!$D$5:$ABF$11,MATCH(UsagePerHour!$B$4,Usage!$C$5:$C$11,0),MATCH(UsagePerHour!ID$4,Usage!$D$3:$ABF$3,0)),"")</f>
        <v>54.537376105132985</v>
      </c>
      <c r="IE16" s="6">
        <f>IFERROR(INDEX(Sales!$D$5:$ABF$18,MATCH(UsagePerHour!$B16,Sales!$C$5:$C$18,0),MATCH(UsagePerHour!IE$4,Sales!$D$3:$ABF$3,0))/IE$2*INDEX(Usage!$D$5:$ABF$11,MATCH(UsagePerHour!$B$4,Usage!$C$5:$C$11,0),MATCH(UsagePerHour!IE$4,Usage!$D$3:$ABF$3,0)),"")</f>
        <v>40.953012847578258</v>
      </c>
      <c r="IF16" s="6">
        <f>IFERROR(INDEX(Sales!$D$5:$ABF$18,MATCH(UsagePerHour!$B16,Sales!$C$5:$C$18,0),MATCH(UsagePerHour!IF$4,Sales!$D$3:$ABF$3,0))/IF$2*INDEX(Usage!$D$5:$ABF$11,MATCH(UsagePerHour!$B$4,Usage!$C$5:$C$11,0),MATCH(UsagePerHour!IF$4,Usage!$D$3:$ABF$3,0)),"")</f>
        <v>397.34020265309118</v>
      </c>
      <c r="IG16" s="6">
        <f>IFERROR(INDEX(Sales!$D$5:$ABF$18,MATCH(UsagePerHour!$B16,Sales!$C$5:$C$18,0),MATCH(UsagePerHour!IG$4,Sales!$D$3:$ABF$3,0))/IG$2*INDEX(Usage!$D$5:$ABF$11,MATCH(UsagePerHour!$B$4,Usage!$C$5:$C$11,0),MATCH(UsagePerHour!IG$4,Usage!$D$3:$ABF$3,0)),"")</f>
        <v>109.07500822786703</v>
      </c>
      <c r="IH16" s="6">
        <f>IFERROR(INDEX(Sales!$D$5:$ABF$18,MATCH(UsagePerHour!$B16,Sales!$C$5:$C$18,0),MATCH(UsagePerHour!IH$4,Sales!$D$3:$ABF$3,0))/IH$2*INDEX(Usage!$D$5:$ABF$11,MATCH(UsagePerHour!$B$4,Usage!$C$5:$C$11,0),MATCH(UsagePerHour!IH$4,Usage!$D$3:$ABF$3,0)),"")</f>
        <v>75.342223661147884</v>
      </c>
      <c r="II16" s="6">
        <f>IFERROR(INDEX(Sales!$D$5:$ABF$18,MATCH(UsagePerHour!$B16,Sales!$C$5:$C$18,0),MATCH(UsagePerHour!II$4,Sales!$D$3:$ABF$3,0))/II$2*INDEX(Usage!$D$5:$ABF$11,MATCH(UsagePerHour!$B$4,Usage!$C$5:$C$11,0),MATCH(UsagePerHour!II$4,Usage!$D$3:$ABF$3,0)),"")</f>
        <v>40.858763574092521</v>
      </c>
      <c r="IJ16" s="6">
        <f>IFERROR(INDEX(Sales!$D$5:$ABF$18,MATCH(UsagePerHour!$B16,Sales!$C$5:$C$18,0),MATCH(UsagePerHour!IJ$4,Sales!$D$3:$ABF$3,0))/IJ$2*INDEX(Usage!$D$5:$ABF$11,MATCH(UsagePerHour!$B$4,Usage!$C$5:$C$11,0),MATCH(UsagePerHour!IJ$4,Usage!$D$3:$ABF$3,0)),"")</f>
        <v>71.646817828636017</v>
      </c>
      <c r="IK16" s="6">
        <f>IFERROR(INDEX(Sales!$D$5:$ABF$18,MATCH(UsagePerHour!$B16,Sales!$C$5:$C$18,0),MATCH(UsagePerHour!IK$4,Sales!$D$3:$ABF$3,0))/IK$2*INDEX(Usage!$D$5:$ABF$11,MATCH(UsagePerHour!$B$4,Usage!$C$5:$C$11,0),MATCH(UsagePerHour!IK$4,Usage!$D$3:$ABF$3,0)),"")</f>
        <v>41.336002818837493</v>
      </c>
      <c r="IL16" s="6">
        <f>IFERROR(INDEX(Sales!$D$5:$ABF$18,MATCH(UsagePerHour!$B16,Sales!$C$5:$C$18,0),MATCH(UsagePerHour!IL$4,Sales!$D$3:$ABF$3,0))/IL$2*INDEX(Usage!$D$5:$ABF$11,MATCH(UsagePerHour!$B$4,Usage!$C$5:$C$11,0),MATCH(UsagePerHour!IL$4,Usage!$D$3:$ABF$3,0)),"")</f>
        <v>16.972013246086668</v>
      </c>
      <c r="IM16" s="6">
        <f>IFERROR(INDEX(Sales!$D$5:$ABF$18,MATCH(UsagePerHour!$B16,Sales!$C$5:$C$18,0),MATCH(UsagePerHour!IM$4,Sales!$D$3:$ABF$3,0))/IM$2*INDEX(Usage!$D$5:$ABF$11,MATCH(UsagePerHour!$B$4,Usage!$C$5:$C$11,0),MATCH(UsagePerHour!IM$4,Usage!$D$3:$ABF$3,0)),"")</f>
        <v>299.44135578058393</v>
      </c>
      <c r="IN16" s="6">
        <f>IFERROR(INDEX(Sales!$D$5:$ABF$18,MATCH(UsagePerHour!$B16,Sales!$C$5:$C$18,0),MATCH(UsagePerHour!IN$4,Sales!$D$3:$ABF$3,0))/IN$2*INDEX(Usage!$D$5:$ABF$11,MATCH(UsagePerHour!$B$4,Usage!$C$5:$C$11,0),MATCH(UsagePerHour!IN$4,Usage!$D$3:$ABF$3,0)),"")</f>
        <v>29.655299854375357</v>
      </c>
      <c r="IO16" s="6">
        <f>IFERROR(INDEX(Sales!$D$5:$ABF$18,MATCH(UsagePerHour!$B16,Sales!$C$5:$C$18,0),MATCH(UsagePerHour!IO$4,Sales!$D$3:$ABF$3,0))/IO$2*INDEX(Usage!$D$5:$ABF$11,MATCH(UsagePerHour!$B$4,Usage!$C$5:$C$11,0),MATCH(UsagePerHour!IO$4,Usage!$D$3:$ABF$3,0)),"")</f>
        <v>32.71111590122193</v>
      </c>
      <c r="IP16" s="6">
        <f>IFERROR(INDEX(Sales!$D$5:$ABF$18,MATCH(UsagePerHour!$B16,Sales!$C$5:$C$18,0),MATCH(UsagePerHour!IP$4,Sales!$D$3:$ABF$3,0))/IP$2*INDEX(Usage!$D$5:$ABF$11,MATCH(UsagePerHour!$B$4,Usage!$C$5:$C$11,0),MATCH(UsagePerHour!IP$4,Usage!$D$3:$ABF$3,0)),"")</f>
        <v>58.665237650226445</v>
      </c>
      <c r="IQ16" s="6">
        <f>IFERROR(INDEX(Sales!$D$5:$ABF$18,MATCH(UsagePerHour!$B16,Sales!$C$5:$C$18,0),MATCH(UsagePerHour!IQ$4,Sales!$D$3:$ABF$3,0))/IQ$2*INDEX(Usage!$D$5:$ABF$11,MATCH(UsagePerHour!$B$4,Usage!$C$5:$C$11,0),MATCH(UsagePerHour!IQ$4,Usage!$D$3:$ABF$3,0)),"")</f>
        <v>51.8400009407559</v>
      </c>
      <c r="IR16" s="6">
        <f>IFERROR(INDEX(Sales!$D$5:$ABF$18,MATCH(UsagePerHour!$B16,Sales!$C$5:$C$18,0),MATCH(UsagePerHour!IR$4,Sales!$D$3:$ABF$3,0))/IR$2*INDEX(Usage!$D$5:$ABF$11,MATCH(UsagePerHour!$B$4,Usage!$C$5:$C$11,0),MATCH(UsagePerHour!IR$4,Usage!$D$3:$ABF$3,0)),"")</f>
        <v>33.825314546631276</v>
      </c>
      <c r="IS16" s="6">
        <f>IFERROR(INDEX(Sales!$D$5:$ABF$18,MATCH(UsagePerHour!$B16,Sales!$C$5:$C$18,0),MATCH(UsagePerHour!IS$4,Sales!$D$3:$ABF$3,0))/IS$2*INDEX(Usage!$D$5:$ABF$11,MATCH(UsagePerHour!$B$4,Usage!$C$5:$C$11,0),MATCH(UsagePerHour!IS$4,Usage!$D$3:$ABF$3,0)),"")</f>
        <v>65.730129643266949</v>
      </c>
      <c r="IT16" s="6">
        <f>IFERROR(INDEX(Sales!$D$5:$ABF$18,MATCH(UsagePerHour!$B16,Sales!$C$5:$C$18,0),MATCH(UsagePerHour!IT$4,Sales!$D$3:$ABF$3,0))/IT$2*INDEX(Usage!$D$5:$ABF$11,MATCH(UsagePerHour!$B$4,Usage!$C$5:$C$11,0),MATCH(UsagePerHour!IT$4,Usage!$D$3:$ABF$3,0)),"")</f>
        <v>710.89328488763294</v>
      </c>
      <c r="IU16" s="6">
        <f>IFERROR(INDEX(Sales!$D$5:$ABF$18,MATCH(UsagePerHour!$B16,Sales!$C$5:$C$18,0),MATCH(UsagePerHour!IU$4,Sales!$D$3:$ABF$3,0))/IU$2*INDEX(Usage!$D$5:$ABF$11,MATCH(UsagePerHour!$B$4,Usage!$C$5:$C$11,0),MATCH(UsagePerHour!IU$4,Usage!$D$3:$ABF$3,0)),"")</f>
        <v>41.609651434957719</v>
      </c>
      <c r="IV16" s="6">
        <f>IFERROR(INDEX(Sales!$D$5:$ABF$18,MATCH(UsagePerHour!$B16,Sales!$C$5:$C$18,0),MATCH(UsagePerHour!IV$4,Sales!$D$3:$ABF$3,0))/IV$2*INDEX(Usage!$D$5:$ABF$11,MATCH(UsagePerHour!$B$4,Usage!$C$5:$C$11,0),MATCH(UsagePerHour!IV$4,Usage!$D$3:$ABF$3,0)),"")</f>
        <v>74.279832026746149</v>
      </c>
      <c r="IW16" s="6">
        <f>IFERROR(INDEX(Sales!$D$5:$ABF$18,MATCH(UsagePerHour!$B16,Sales!$C$5:$C$18,0),MATCH(UsagePerHour!IW$4,Sales!$D$3:$ABF$3,0))/IW$2*INDEX(Usage!$D$5:$ABF$11,MATCH(UsagePerHour!$B$4,Usage!$C$5:$C$11,0),MATCH(UsagePerHour!IW$4,Usage!$D$3:$ABF$3,0)),"")</f>
        <v>22.011937922801433</v>
      </c>
      <c r="IX16" s="6">
        <f>IFERROR(INDEX(Sales!$D$5:$ABF$18,MATCH(UsagePerHour!$B16,Sales!$C$5:$C$18,0),MATCH(UsagePerHour!IX$4,Sales!$D$3:$ABF$3,0))/IX$2*INDEX(Usage!$D$5:$ABF$11,MATCH(UsagePerHour!$B$4,Usage!$C$5:$C$11,0),MATCH(UsagePerHour!IX$4,Usage!$D$3:$ABF$3,0)),"")</f>
        <v>90.153487985826601</v>
      </c>
      <c r="IY16" s="6">
        <f>IFERROR(INDEX(Sales!$D$5:$ABF$18,MATCH(UsagePerHour!$B16,Sales!$C$5:$C$18,0),MATCH(UsagePerHour!IY$4,Sales!$D$3:$ABF$3,0))/IY$2*INDEX(Usage!$D$5:$ABF$11,MATCH(UsagePerHour!$B$4,Usage!$C$5:$C$11,0),MATCH(UsagePerHour!IY$4,Usage!$D$3:$ABF$3,0)),"")</f>
        <v>28.317020393833978</v>
      </c>
      <c r="IZ16" s="6">
        <f>IFERROR(INDEX(Sales!$D$5:$ABF$18,MATCH(UsagePerHour!$B16,Sales!$C$5:$C$18,0),MATCH(UsagePerHour!IZ$4,Sales!$D$3:$ABF$3,0))/IZ$2*INDEX(Usage!$D$5:$ABF$11,MATCH(UsagePerHour!$B$4,Usage!$C$5:$C$11,0),MATCH(UsagePerHour!IZ$4,Usage!$D$3:$ABF$3,0)),"")</f>
        <v>45.426331639807813</v>
      </c>
      <c r="JA16" s="6">
        <f>IFERROR(INDEX(Sales!$D$5:$ABF$18,MATCH(UsagePerHour!$B16,Sales!$C$5:$C$18,0),MATCH(UsagePerHour!JA$4,Sales!$D$3:$ABF$3,0))/JA$2*INDEX(Usage!$D$5:$ABF$11,MATCH(UsagePerHour!$B$4,Usage!$C$5:$C$11,0),MATCH(UsagePerHour!JA$4,Usage!$D$3:$ABF$3,0)),"")</f>
        <v>333.6679372197309</v>
      </c>
      <c r="JB16" s="6">
        <f>IFERROR(INDEX(Sales!$D$5:$ABF$18,MATCH(UsagePerHour!$B16,Sales!$C$5:$C$18,0),MATCH(UsagePerHour!JB$4,Sales!$D$3:$ABF$3,0))/JB$2*INDEX(Usage!$D$5:$ABF$11,MATCH(UsagePerHour!$B$4,Usage!$C$5:$C$11,0),MATCH(UsagePerHour!JB$4,Usage!$D$3:$ABF$3,0)),"")</f>
        <v>33.745610482075904</v>
      </c>
      <c r="JC16" s="6">
        <f>IFERROR(INDEX(Sales!$D$5:$ABF$18,MATCH(UsagePerHour!$B16,Sales!$C$5:$C$18,0),MATCH(UsagePerHour!JC$4,Sales!$D$3:$ABF$3,0))/JC$2*INDEX(Usage!$D$5:$ABF$11,MATCH(UsagePerHour!$B$4,Usage!$C$5:$C$11,0),MATCH(UsagePerHour!JC$4,Usage!$D$3:$ABF$3,0)),"")</f>
        <v>71.152908733171856</v>
      </c>
      <c r="JD16" s="6">
        <f>IFERROR(INDEX(Sales!$D$5:$ABF$18,MATCH(UsagePerHour!$B16,Sales!$C$5:$C$18,0),MATCH(UsagePerHour!JD$4,Sales!$D$3:$ABF$3,0))/JD$2*INDEX(Usage!$D$5:$ABF$11,MATCH(UsagePerHour!$B$4,Usage!$C$5:$C$11,0),MATCH(UsagePerHour!JD$4,Usage!$D$3:$ABF$3,0)),"")</f>
        <v>11.135545118292447</v>
      </c>
      <c r="JE16" s="6">
        <f>IFERROR(INDEX(Sales!$D$5:$ABF$18,MATCH(UsagePerHour!$B16,Sales!$C$5:$C$18,0),MATCH(UsagePerHour!JE$4,Sales!$D$3:$ABF$3,0))/JE$2*INDEX(Usage!$D$5:$ABF$11,MATCH(UsagePerHour!$B$4,Usage!$C$5:$C$11,0),MATCH(UsagePerHour!JE$4,Usage!$D$3:$ABF$3,0)),"")</f>
        <v>101.36726179664016</v>
      </c>
      <c r="JF16" s="6">
        <f>IFERROR(INDEX(Sales!$D$5:$ABF$18,MATCH(UsagePerHour!$B16,Sales!$C$5:$C$18,0),MATCH(UsagePerHour!JF$4,Sales!$D$3:$ABF$3,0))/JF$2*INDEX(Usage!$D$5:$ABF$11,MATCH(UsagePerHour!$B$4,Usage!$C$5:$C$11,0),MATCH(UsagePerHour!JF$4,Usage!$D$3:$ABF$3,0)),"")</f>
        <v>31.837080989830202</v>
      </c>
      <c r="JG16" s="6">
        <f>IFERROR(INDEX(Sales!$D$5:$ABF$18,MATCH(UsagePerHour!$B16,Sales!$C$5:$C$18,0),MATCH(UsagePerHour!JG$4,Sales!$D$3:$ABF$3,0))/JG$2*INDEX(Usage!$D$5:$ABF$11,MATCH(UsagePerHour!$B$4,Usage!$C$5:$C$11,0),MATCH(UsagePerHour!JG$4,Usage!$D$3:$ABF$3,0)),"")</f>
        <v>47.944615134005126</v>
      </c>
      <c r="JH16" s="6">
        <f>IFERROR(INDEX(Sales!$D$5:$ABF$18,MATCH(UsagePerHour!$B16,Sales!$C$5:$C$18,0),MATCH(UsagePerHour!JH$4,Sales!$D$3:$ABF$3,0))/JH$2*INDEX(Usage!$D$5:$ABF$11,MATCH(UsagePerHour!$B$4,Usage!$C$5:$C$11,0),MATCH(UsagePerHour!JH$4,Usage!$D$3:$ABF$3,0)),"")</f>
        <v>364.94260454321568</v>
      </c>
      <c r="JI16" s="6">
        <f>IFERROR(INDEX(Sales!$D$5:$ABF$18,MATCH(UsagePerHour!$B16,Sales!$C$5:$C$18,0),MATCH(UsagePerHour!JI$4,Sales!$D$3:$ABF$3,0))/JI$2*INDEX(Usage!$D$5:$ABF$11,MATCH(UsagePerHour!$B$4,Usage!$C$5:$C$11,0),MATCH(UsagePerHour!JI$4,Usage!$D$3:$ABF$3,0)),"")</f>
        <v>31.322432167316922</v>
      </c>
      <c r="JJ16" s="6">
        <f>IFERROR(INDEX(Sales!$D$5:$ABF$18,MATCH(UsagePerHour!$B16,Sales!$C$5:$C$18,0),MATCH(UsagePerHour!JJ$4,Sales!$D$3:$ABF$3,0))/JJ$2*INDEX(Usage!$D$5:$ABF$11,MATCH(UsagePerHour!$B$4,Usage!$C$5:$C$11,0),MATCH(UsagePerHour!JJ$4,Usage!$D$3:$ABF$3,0)),"")</f>
        <v>54.035128353599696</v>
      </c>
      <c r="JK16" s="6">
        <f>IFERROR(INDEX(Sales!$D$5:$ABF$18,MATCH(UsagePerHour!$B16,Sales!$C$5:$C$18,0),MATCH(UsagePerHour!JK$4,Sales!$D$3:$ABF$3,0))/JK$2*INDEX(Usage!$D$5:$ABF$11,MATCH(UsagePerHour!$B$4,Usage!$C$5:$C$11,0),MATCH(UsagePerHour!JK$4,Usage!$D$3:$ABF$3,0)),"")</f>
        <v>60.370589956997158</v>
      </c>
      <c r="JL16" s="6">
        <f>IFERROR(INDEX(Sales!$D$5:$ABF$18,MATCH(UsagePerHour!$B16,Sales!$C$5:$C$18,0),MATCH(UsagePerHour!JL$4,Sales!$D$3:$ABF$3,0))/JL$2*INDEX(Usage!$D$5:$ABF$11,MATCH(UsagePerHour!$B$4,Usage!$C$5:$C$11,0),MATCH(UsagePerHour!JL$4,Usage!$D$3:$ABF$3,0)),"")</f>
        <v>142.85082031014466</v>
      </c>
      <c r="JM16" s="6">
        <f>IFERROR(INDEX(Sales!$D$5:$ABF$18,MATCH(UsagePerHour!$B16,Sales!$C$5:$C$18,0),MATCH(UsagePerHour!JM$4,Sales!$D$3:$ABF$3,0))/JM$2*INDEX(Usage!$D$5:$ABF$11,MATCH(UsagePerHour!$B$4,Usage!$C$5:$C$11,0),MATCH(UsagePerHour!JM$4,Usage!$D$3:$ABF$3,0)),"")</f>
        <v>47.133186470981734</v>
      </c>
      <c r="JN16" s="6">
        <f>IFERROR(INDEX(Sales!$D$5:$ABF$18,MATCH(UsagePerHour!$B16,Sales!$C$5:$C$18,0),MATCH(UsagePerHour!JN$4,Sales!$D$3:$ABF$3,0))/JN$2*INDEX(Usage!$D$5:$ABF$11,MATCH(UsagePerHour!$B$4,Usage!$C$5:$C$11,0),MATCH(UsagePerHour!JN$4,Usage!$D$3:$ABF$3,0)),"")</f>
        <v>53.778653099599659</v>
      </c>
      <c r="JO16" s="6">
        <f>IFERROR(INDEX(Sales!$D$5:$ABF$18,MATCH(UsagePerHour!$B16,Sales!$C$5:$C$18,0),MATCH(UsagePerHour!JO$4,Sales!$D$3:$ABF$3,0))/JO$2*INDEX(Usage!$D$5:$ABF$11,MATCH(UsagePerHour!$B$4,Usage!$C$5:$C$11,0),MATCH(UsagePerHour!JO$4,Usage!$D$3:$ABF$3,0)),"")</f>
        <v>202.06927474166363</v>
      </c>
      <c r="JP16" s="6">
        <f>IFERROR(INDEX(Sales!$D$5:$ABF$18,MATCH(UsagePerHour!$B16,Sales!$C$5:$C$18,0),MATCH(UsagePerHour!JP$4,Sales!$D$3:$ABF$3,0))/JP$2*INDEX(Usage!$D$5:$ABF$11,MATCH(UsagePerHour!$B$4,Usage!$C$5:$C$11,0),MATCH(UsagePerHour!JP$4,Usage!$D$3:$ABF$3,0)),"")</f>
        <v>36.866781919464579</v>
      </c>
      <c r="JQ16" s="6">
        <f>IFERROR(INDEX(Sales!$D$5:$ABF$18,MATCH(UsagePerHour!$B16,Sales!$C$5:$C$18,0),MATCH(UsagePerHour!JQ$4,Sales!$D$3:$ABF$3,0))/JQ$2*INDEX(Usage!$D$5:$ABF$11,MATCH(UsagePerHour!$B$4,Usage!$C$5:$C$11,0),MATCH(UsagePerHour!JQ$4,Usage!$D$3:$ABF$3,0)),"")</f>
        <v>11.070353424839201</v>
      </c>
      <c r="JR16" s="6">
        <f>IFERROR(INDEX(Sales!$D$5:$ABF$18,MATCH(UsagePerHour!$B16,Sales!$C$5:$C$18,0),MATCH(UsagePerHour!JR$4,Sales!$D$3:$ABF$3,0))/JR$2*INDEX(Usage!$D$5:$ABF$11,MATCH(UsagePerHour!$B$4,Usage!$C$5:$C$11,0),MATCH(UsagePerHour!JR$4,Usage!$D$3:$ABF$3,0)),"")</f>
        <v>3.892457944966393</v>
      </c>
      <c r="JS16" s="6">
        <f>IFERROR(INDEX(Sales!$D$5:$ABF$18,MATCH(UsagePerHour!$B16,Sales!$C$5:$C$18,0),MATCH(UsagePerHour!JS$4,Sales!$D$3:$ABF$3,0))/JS$2*INDEX(Usage!$D$5:$ABF$11,MATCH(UsagePerHour!$B$4,Usage!$C$5:$C$11,0),MATCH(UsagePerHour!JS$4,Usage!$D$3:$ABF$3,0)),"")</f>
        <v>106.3781656510304</v>
      </c>
      <c r="JT16" s="6">
        <f>IFERROR(INDEX(Sales!$D$5:$ABF$18,MATCH(UsagePerHour!$B16,Sales!$C$5:$C$18,0),MATCH(UsagePerHour!JT$4,Sales!$D$3:$ABF$3,0))/JT$2*INDEX(Usage!$D$5:$ABF$11,MATCH(UsagePerHour!$B$4,Usage!$C$5:$C$11,0),MATCH(UsagePerHour!JT$4,Usage!$D$3:$ABF$3,0)),"")</f>
        <v>31.791018082708174</v>
      </c>
      <c r="JU16" s="6">
        <f>IFERROR(INDEX(Sales!$D$5:$ABF$18,MATCH(UsagePerHour!$B16,Sales!$C$5:$C$18,0),MATCH(UsagePerHour!JU$4,Sales!$D$3:$ABF$3,0))/JU$2*INDEX(Usage!$D$5:$ABF$11,MATCH(UsagePerHour!$B$4,Usage!$C$5:$C$11,0),MATCH(UsagePerHour!JU$4,Usage!$D$3:$ABF$3,0)),"")</f>
        <v>62.619947156579499</v>
      </c>
      <c r="JV16" s="6">
        <f>IFERROR(INDEX(Sales!$D$5:$ABF$18,MATCH(UsagePerHour!$B16,Sales!$C$5:$C$18,0),MATCH(UsagePerHour!JV$4,Sales!$D$3:$ABF$3,0))/JV$2*INDEX(Usage!$D$5:$ABF$11,MATCH(UsagePerHour!$B$4,Usage!$C$5:$C$11,0),MATCH(UsagePerHour!JV$4,Usage!$D$3:$ABF$3,0)),"")</f>
        <v>312.31353415358507</v>
      </c>
      <c r="JW16" s="6">
        <f>IFERROR(INDEX(Sales!$D$5:$ABF$18,MATCH(UsagePerHour!$B16,Sales!$C$5:$C$18,0),MATCH(UsagePerHour!JW$4,Sales!$D$3:$ABF$3,0))/JW$2*INDEX(Usage!$D$5:$ABF$11,MATCH(UsagePerHour!$B$4,Usage!$C$5:$C$11,0),MATCH(UsagePerHour!JW$4,Usage!$D$3:$ABF$3,0)),"")</f>
        <v>82.775160601601272</v>
      </c>
      <c r="JX16" s="6">
        <f>IFERROR(INDEX(Sales!$D$5:$ABF$18,MATCH(UsagePerHour!$B16,Sales!$C$5:$C$18,0),MATCH(UsagePerHour!JX$4,Sales!$D$3:$ABF$3,0))/JX$2*INDEX(Usage!$D$5:$ABF$11,MATCH(UsagePerHour!$B$4,Usage!$C$5:$C$11,0),MATCH(UsagePerHour!JX$4,Usage!$D$3:$ABF$3,0)),"")</f>
        <v>129.63944462665353</v>
      </c>
      <c r="JY16" s="6">
        <f>IFERROR(INDEX(Sales!$D$5:$ABF$18,MATCH(UsagePerHour!$B16,Sales!$C$5:$C$18,0),MATCH(UsagePerHour!JY$4,Sales!$D$3:$ABF$3,0))/JY$2*INDEX(Usage!$D$5:$ABF$11,MATCH(UsagePerHour!$B$4,Usage!$C$5:$C$11,0),MATCH(UsagePerHour!JY$4,Usage!$D$3:$ABF$3,0)),"")</f>
        <v>14.165206860619033</v>
      </c>
      <c r="JZ16" s="6">
        <f>IFERROR(INDEX(Sales!$D$5:$ABF$18,MATCH(UsagePerHour!$B16,Sales!$C$5:$C$18,0),MATCH(UsagePerHour!JZ$4,Sales!$D$3:$ABF$3,0))/JZ$2*INDEX(Usage!$D$5:$ABF$11,MATCH(UsagePerHour!$B$4,Usage!$C$5:$C$11,0),MATCH(UsagePerHour!JZ$4,Usage!$D$3:$ABF$3,0)),"")</f>
        <v>119.18030212870224</v>
      </c>
      <c r="KA16" s="6">
        <f>IFERROR(INDEX(Sales!$D$5:$ABF$18,MATCH(UsagePerHour!$B16,Sales!$C$5:$C$18,0),MATCH(UsagePerHour!KA$4,Sales!$D$3:$ABF$3,0))/KA$2*INDEX(Usage!$D$5:$ABF$11,MATCH(UsagePerHour!$B$4,Usage!$C$5:$C$11,0),MATCH(UsagePerHour!KA$4,Usage!$D$3:$ABF$3,0)),"")</f>
        <v>67.502495745594288</v>
      </c>
      <c r="KB16" s="6">
        <f>IFERROR(INDEX(Sales!$D$5:$ABF$18,MATCH(UsagePerHour!$B16,Sales!$C$5:$C$18,0),MATCH(UsagePerHour!KB$4,Sales!$D$3:$ABF$3,0))/KB$2*INDEX(Usage!$D$5:$ABF$11,MATCH(UsagePerHour!$B$4,Usage!$C$5:$C$11,0),MATCH(UsagePerHour!KB$4,Usage!$D$3:$ABF$3,0)),"")</f>
        <v>36.292837411435634</v>
      </c>
      <c r="KC16" s="6">
        <f>IFERROR(INDEX(Sales!$D$5:$ABF$18,MATCH(UsagePerHour!$B16,Sales!$C$5:$C$18,0),MATCH(UsagePerHour!KC$4,Sales!$D$3:$ABF$3,0))/KC$2*INDEX(Usage!$D$5:$ABF$11,MATCH(UsagePerHour!$B$4,Usage!$C$5:$C$11,0),MATCH(UsagePerHour!KC$4,Usage!$D$3:$ABF$3,0)),"")</f>
        <v>284.80329720557967</v>
      </c>
      <c r="KD16" s="6">
        <f>IFERROR(INDEX(Sales!$D$5:$ABF$18,MATCH(UsagePerHour!$B16,Sales!$C$5:$C$18,0),MATCH(UsagePerHour!KD$4,Sales!$D$3:$ABF$3,0))/KD$2*INDEX(Usage!$D$5:$ABF$11,MATCH(UsagePerHour!$B$4,Usage!$C$5:$C$11,0),MATCH(UsagePerHour!KD$4,Usage!$D$3:$ABF$3,0)),"")</f>
        <v>76.394662463311221</v>
      </c>
      <c r="KE16" s="6">
        <f>IFERROR(INDEX(Sales!$D$5:$ABF$18,MATCH(UsagePerHour!$B16,Sales!$C$5:$C$18,0),MATCH(UsagePerHour!KE$4,Sales!$D$3:$ABF$3,0))/KE$2*INDEX(Usage!$D$5:$ABF$11,MATCH(UsagePerHour!$B$4,Usage!$C$5:$C$11,0),MATCH(UsagePerHour!KE$4,Usage!$D$3:$ABF$3,0)),"")</f>
        <v>50.798168464956028</v>
      </c>
      <c r="KF16" s="6">
        <f>IFERROR(INDEX(Sales!$D$5:$ABF$18,MATCH(UsagePerHour!$B16,Sales!$C$5:$C$18,0),MATCH(UsagePerHour!KF$4,Sales!$D$3:$ABF$3,0))/KF$2*INDEX(Usage!$D$5:$ABF$11,MATCH(UsagePerHour!$B$4,Usage!$C$5:$C$11,0),MATCH(UsagePerHour!KF$4,Usage!$D$3:$ABF$3,0)),"")</f>
        <v>42.203663084009655</v>
      </c>
      <c r="KG16" s="6">
        <f>IFERROR(INDEX(Sales!$D$5:$ABF$18,MATCH(UsagePerHour!$B16,Sales!$C$5:$C$18,0),MATCH(UsagePerHour!KG$4,Sales!$D$3:$ABF$3,0))/KG$2*INDEX(Usage!$D$5:$ABF$11,MATCH(UsagePerHour!$B$4,Usage!$C$5:$C$11,0),MATCH(UsagePerHour!KG$4,Usage!$D$3:$ABF$3,0)),"")</f>
        <v>36.554494679073045</v>
      </c>
      <c r="KH16" s="6">
        <f>IFERROR(INDEX(Sales!$D$5:$ABF$18,MATCH(UsagePerHour!$B16,Sales!$C$5:$C$18,0),MATCH(UsagePerHour!KH$4,Sales!$D$3:$ABF$3,0))/KH$2*INDEX(Usage!$D$5:$ABF$11,MATCH(UsagePerHour!$B$4,Usage!$C$5:$C$11,0),MATCH(UsagePerHour!KH$4,Usage!$D$3:$ABF$3,0)),"")</f>
        <v>31.64948626257253</v>
      </c>
      <c r="KI16" s="6">
        <f>IFERROR(INDEX(Sales!$D$5:$ABF$18,MATCH(UsagePerHour!$B16,Sales!$C$5:$C$18,0),MATCH(UsagePerHour!KI$4,Sales!$D$3:$ABF$3,0))/KI$2*INDEX(Usage!$D$5:$ABF$11,MATCH(UsagePerHour!$B$4,Usage!$C$5:$C$11,0),MATCH(UsagePerHour!KI$4,Usage!$D$3:$ABF$3,0)),"")</f>
        <v>48.802476677949308</v>
      </c>
      <c r="KJ16" s="6">
        <f>IFERROR(INDEX(Sales!$D$5:$ABF$18,MATCH(UsagePerHour!$B16,Sales!$C$5:$C$18,0),MATCH(UsagePerHour!KJ$4,Sales!$D$3:$ABF$3,0))/KJ$2*INDEX(Usage!$D$5:$ABF$11,MATCH(UsagePerHour!$B$4,Usage!$C$5:$C$11,0),MATCH(UsagePerHour!KJ$4,Usage!$D$3:$ABF$3,0)),"")</f>
        <v>315.62029751477183</v>
      </c>
      <c r="KK16" s="6">
        <f>IFERROR(INDEX(Sales!$D$5:$ABF$18,MATCH(UsagePerHour!$B16,Sales!$C$5:$C$18,0),MATCH(UsagePerHour!KK$4,Sales!$D$3:$ABF$3,0))/KK$2*INDEX(Usage!$D$5:$ABF$11,MATCH(UsagePerHour!$B$4,Usage!$C$5:$C$11,0),MATCH(UsagePerHour!KK$4,Usage!$D$3:$ABF$3,0)),"")</f>
        <v>31.827560204720115</v>
      </c>
      <c r="KL16" s="6">
        <f>IFERROR(INDEX(Sales!$D$5:$ABF$18,MATCH(UsagePerHour!$B16,Sales!$C$5:$C$18,0),MATCH(UsagePerHour!KL$4,Sales!$D$3:$ABF$3,0))/KL$2*INDEX(Usage!$D$5:$ABF$11,MATCH(UsagePerHour!$B$4,Usage!$C$5:$C$11,0),MATCH(UsagePerHour!KL$4,Usage!$D$3:$ABF$3,0)),"")</f>
        <v>40.084542533161567</v>
      </c>
      <c r="KM16" s="6">
        <f>IFERROR(INDEX(Sales!$D$5:$ABF$18,MATCH(UsagePerHour!$B16,Sales!$C$5:$C$18,0),MATCH(UsagePerHour!KM$4,Sales!$D$3:$ABF$3,0))/KM$2*INDEX(Usage!$D$5:$ABF$11,MATCH(UsagePerHour!$B$4,Usage!$C$5:$C$11,0),MATCH(UsagePerHour!KM$4,Usage!$D$3:$ABF$3,0)),"")</f>
        <v>54.926619556514773</v>
      </c>
      <c r="KN16" s="6">
        <f>IFERROR(INDEX(Sales!$D$5:$ABF$18,MATCH(UsagePerHour!$B16,Sales!$C$5:$C$18,0),MATCH(UsagePerHour!KN$4,Sales!$D$3:$ABF$3,0))/KN$2*INDEX(Usage!$D$5:$ABF$11,MATCH(UsagePerHour!$B$4,Usage!$C$5:$C$11,0),MATCH(UsagePerHour!KN$4,Usage!$D$3:$ABF$3,0)),"")</f>
        <v>99.245433369416759</v>
      </c>
      <c r="KO16" s="6">
        <f>IFERROR(INDEX(Sales!$D$5:$ABF$18,MATCH(UsagePerHour!$B16,Sales!$C$5:$C$18,0),MATCH(UsagePerHour!KO$4,Sales!$D$3:$ABF$3,0))/KO$2*INDEX(Usage!$D$5:$ABF$11,MATCH(UsagePerHour!$B$4,Usage!$C$5:$C$11,0),MATCH(UsagePerHour!KO$4,Usage!$D$3:$ABF$3,0)),"")</f>
        <v>50.055224299542381</v>
      </c>
      <c r="KP16" s="6">
        <f>IFERROR(INDEX(Sales!$D$5:$ABF$18,MATCH(UsagePerHour!$B16,Sales!$C$5:$C$18,0),MATCH(UsagePerHour!KP$4,Sales!$D$3:$ABF$3,0))/KP$2*INDEX(Usage!$D$5:$ABF$11,MATCH(UsagePerHour!$B$4,Usage!$C$5:$C$11,0),MATCH(UsagePerHour!KP$4,Usage!$D$3:$ABF$3,0)),"")</f>
        <v>31.350559558880366</v>
      </c>
      <c r="KQ16" s="6">
        <f>IFERROR(INDEX(Sales!$D$5:$ABF$18,MATCH(UsagePerHour!$B16,Sales!$C$5:$C$18,0),MATCH(UsagePerHour!KQ$4,Sales!$D$3:$ABF$3,0))/KQ$2*INDEX(Usage!$D$5:$ABF$11,MATCH(UsagePerHour!$B$4,Usage!$C$5:$C$11,0),MATCH(UsagePerHour!KQ$4,Usage!$D$3:$ABF$3,0)),"")</f>
        <v>243.22347713386409</v>
      </c>
      <c r="KR16" s="6">
        <f>IFERROR(INDEX(Sales!$D$5:$ABF$18,MATCH(UsagePerHour!$B16,Sales!$C$5:$C$18,0),MATCH(UsagePerHour!KR$4,Sales!$D$3:$ABF$3,0))/KR$2*INDEX(Usage!$D$5:$ABF$11,MATCH(UsagePerHour!$B$4,Usage!$C$5:$C$11,0),MATCH(UsagePerHour!KR$4,Usage!$D$3:$ABF$3,0)),"")</f>
        <v>33.116268417436444</v>
      </c>
      <c r="KS16" s="6">
        <f>IFERROR(INDEX(Sales!$D$5:$ABF$18,MATCH(UsagePerHour!$B16,Sales!$C$5:$C$18,0),MATCH(UsagePerHour!KS$4,Sales!$D$3:$ABF$3,0))/KS$2*INDEX(Usage!$D$5:$ABF$11,MATCH(UsagePerHour!$B$4,Usage!$C$5:$C$11,0),MATCH(UsagePerHour!KS$4,Usage!$D$3:$ABF$3,0)),"")</f>
        <v>81.114969362434792</v>
      </c>
      <c r="KT16" s="6">
        <f>IFERROR(INDEX(Sales!$D$5:$ABF$18,MATCH(UsagePerHour!$B16,Sales!$C$5:$C$18,0),MATCH(UsagePerHour!KT$4,Sales!$D$3:$ABF$3,0))/KT$2*INDEX(Usage!$D$5:$ABF$11,MATCH(UsagePerHour!$B$4,Usage!$C$5:$C$11,0),MATCH(UsagePerHour!KT$4,Usage!$D$3:$ABF$3,0)),"")</f>
        <v>3.7244860756653675</v>
      </c>
      <c r="KU16" s="6">
        <f>IFERROR(INDEX(Sales!$D$5:$ABF$18,MATCH(UsagePerHour!$B16,Sales!$C$5:$C$18,0),MATCH(UsagePerHour!KU$4,Sales!$D$3:$ABF$3,0))/KU$2*INDEX(Usage!$D$5:$ABF$11,MATCH(UsagePerHour!$B$4,Usage!$C$5:$C$11,0),MATCH(UsagePerHour!KU$4,Usage!$D$3:$ABF$3,0)),"")</f>
        <v>91.002645731380454</v>
      </c>
      <c r="KV16" s="6">
        <f>IFERROR(INDEX(Sales!$D$5:$ABF$18,MATCH(UsagePerHour!$B16,Sales!$C$5:$C$18,0),MATCH(UsagePerHour!KV$4,Sales!$D$3:$ABF$3,0))/KV$2*INDEX(Usage!$D$5:$ABF$11,MATCH(UsagePerHour!$B$4,Usage!$C$5:$C$11,0),MATCH(UsagePerHour!KV$4,Usage!$D$3:$ABF$3,0)),"")</f>
        <v>72.57766269577543</v>
      </c>
      <c r="KW16" s="6">
        <f>IFERROR(INDEX(Sales!$D$5:$ABF$18,MATCH(UsagePerHour!$B16,Sales!$C$5:$C$18,0),MATCH(UsagePerHour!KW$4,Sales!$D$3:$ABF$3,0))/KW$2*INDEX(Usage!$D$5:$ABF$11,MATCH(UsagePerHour!$B$4,Usage!$C$5:$C$11,0),MATCH(UsagePerHour!KW$4,Usage!$D$3:$ABF$3,0)),"")</f>
        <v>17.62774356937134</v>
      </c>
      <c r="KX16" s="6">
        <f>IFERROR(INDEX(Sales!$D$5:$ABF$18,MATCH(UsagePerHour!$B16,Sales!$C$5:$C$18,0),MATCH(UsagePerHour!KX$4,Sales!$D$3:$ABF$3,0))/KX$2*INDEX(Usage!$D$5:$ABF$11,MATCH(UsagePerHour!$B$4,Usage!$C$5:$C$11,0),MATCH(UsagePerHour!KX$4,Usage!$D$3:$ABF$3,0)),"")</f>
        <v>347.61805270109778</v>
      </c>
      <c r="KY16" s="6">
        <f>IFERROR(INDEX(Sales!$D$5:$ABF$18,MATCH(UsagePerHour!$B16,Sales!$C$5:$C$18,0),MATCH(UsagePerHour!KY$4,Sales!$D$3:$ABF$3,0))/KY$2*INDEX(Usage!$D$5:$ABF$11,MATCH(UsagePerHour!$B$4,Usage!$C$5:$C$11,0),MATCH(UsagePerHour!KY$4,Usage!$D$3:$ABF$3,0)),"")</f>
        <v>40.526013222190286</v>
      </c>
      <c r="KZ16" s="6">
        <f>IFERROR(INDEX(Sales!$D$5:$ABF$18,MATCH(UsagePerHour!$B16,Sales!$C$5:$C$18,0),MATCH(UsagePerHour!KZ$4,Sales!$D$3:$ABF$3,0))/KZ$2*INDEX(Usage!$D$5:$ABF$11,MATCH(UsagePerHour!$B$4,Usage!$C$5:$C$11,0),MATCH(UsagePerHour!KZ$4,Usage!$D$3:$ABF$3,0)),"")</f>
        <v>54.882148377125191</v>
      </c>
      <c r="LA16" s="6">
        <f>IFERROR(INDEX(Sales!$D$5:$ABF$18,MATCH(UsagePerHour!$B16,Sales!$C$5:$C$18,0),MATCH(UsagePerHour!LA$4,Sales!$D$3:$ABF$3,0))/LA$2*INDEX(Usage!$D$5:$ABF$11,MATCH(UsagePerHour!$B$4,Usage!$C$5:$C$11,0),MATCH(UsagePerHour!LA$4,Usage!$D$3:$ABF$3,0)),"")</f>
        <v>35.037326682335156</v>
      </c>
      <c r="LB16" s="6">
        <f>IFERROR(INDEX(Sales!$D$5:$ABF$18,MATCH(UsagePerHour!$B16,Sales!$C$5:$C$18,0),MATCH(UsagePerHour!LB$4,Sales!$D$3:$ABF$3,0))/LB$2*INDEX(Usage!$D$5:$ABF$11,MATCH(UsagePerHour!$B$4,Usage!$C$5:$C$11,0),MATCH(UsagePerHour!LB$4,Usage!$D$3:$ABF$3,0)),"")</f>
        <v>82.283006313814283</v>
      </c>
      <c r="LC16" s="6">
        <f>IFERROR(INDEX(Sales!$D$5:$ABF$18,MATCH(UsagePerHour!$B16,Sales!$C$5:$C$18,0),MATCH(UsagePerHour!LC$4,Sales!$D$3:$ABF$3,0))/LC$2*INDEX(Usage!$D$5:$ABF$11,MATCH(UsagePerHour!$B$4,Usage!$C$5:$C$11,0),MATCH(UsagePerHour!LC$4,Usage!$D$3:$ABF$3,0)),"")</f>
        <v>23.737412449229687</v>
      </c>
      <c r="LD16" s="6">
        <f>IFERROR(INDEX(Sales!$D$5:$ABF$18,MATCH(UsagePerHour!$B16,Sales!$C$5:$C$18,0),MATCH(UsagePerHour!LD$4,Sales!$D$3:$ABF$3,0))/LD$2*INDEX(Usage!$D$5:$ABF$11,MATCH(UsagePerHour!$B$4,Usage!$C$5:$C$11,0),MATCH(UsagePerHour!LD$4,Usage!$D$3:$ABF$3,0)),"")</f>
        <v>40.905873665838762</v>
      </c>
      <c r="LE16" s="6">
        <f>IFERROR(INDEX(Sales!$D$5:$ABF$18,MATCH(UsagePerHour!$B16,Sales!$C$5:$C$18,0),MATCH(UsagePerHour!LE$4,Sales!$D$3:$ABF$3,0))/LE$2*INDEX(Usage!$D$5:$ABF$11,MATCH(UsagePerHour!$B$4,Usage!$C$5:$C$11,0),MATCH(UsagePerHour!LE$4,Usage!$D$3:$ABF$3,0)),"")</f>
        <v>193.63753263217362</v>
      </c>
      <c r="LF16" s="6">
        <f>IFERROR(INDEX(Sales!$D$5:$ABF$18,MATCH(UsagePerHour!$B16,Sales!$C$5:$C$18,0),MATCH(UsagePerHour!LF$4,Sales!$D$3:$ABF$3,0))/LF$2*INDEX(Usage!$D$5:$ABF$11,MATCH(UsagePerHour!$B$4,Usage!$C$5:$C$11,0),MATCH(UsagePerHour!LF$4,Usage!$D$3:$ABF$3,0)),"")</f>
        <v>4.7252335907615279</v>
      </c>
      <c r="LG16" s="6">
        <f>IFERROR(INDEX(Sales!$D$5:$ABF$18,MATCH(UsagePerHour!$B16,Sales!$C$5:$C$18,0),MATCH(UsagePerHour!LG$4,Sales!$D$3:$ABF$3,0))/LG$2*INDEX(Usage!$D$5:$ABF$11,MATCH(UsagePerHour!$B$4,Usage!$C$5:$C$11,0),MATCH(UsagePerHour!LG$4,Usage!$D$3:$ABF$3,0)),"")</f>
        <v>64.846366343015575</v>
      </c>
      <c r="LH16" s="6">
        <f>IFERROR(INDEX(Sales!$D$5:$ABF$18,MATCH(UsagePerHour!$B16,Sales!$C$5:$C$18,0),MATCH(UsagePerHour!LH$4,Sales!$D$3:$ABF$3,0))/LH$2*INDEX(Usage!$D$5:$ABF$11,MATCH(UsagePerHour!$B$4,Usage!$C$5:$C$11,0),MATCH(UsagePerHour!LH$4,Usage!$D$3:$ABF$3,0)),"")</f>
        <v>32.093054597661549</v>
      </c>
      <c r="LI16" s="6">
        <f>IFERROR(INDEX(Sales!$D$5:$ABF$18,MATCH(UsagePerHour!$B16,Sales!$C$5:$C$18,0),MATCH(UsagePerHour!LI$4,Sales!$D$3:$ABF$3,0))/LI$2*INDEX(Usage!$D$5:$ABF$11,MATCH(UsagePerHour!$B$4,Usage!$C$5:$C$11,0),MATCH(UsagePerHour!LI$4,Usage!$D$3:$ABF$3,0)),"")</f>
        <v>145.62596432211086</v>
      </c>
      <c r="LJ16" s="6">
        <f>IFERROR(INDEX(Sales!$D$5:$ABF$18,MATCH(UsagePerHour!$B16,Sales!$C$5:$C$18,0),MATCH(UsagePerHour!LJ$4,Sales!$D$3:$ABF$3,0))/LJ$2*INDEX(Usage!$D$5:$ABF$11,MATCH(UsagePerHour!$B$4,Usage!$C$5:$C$11,0),MATCH(UsagePerHour!LJ$4,Usage!$D$3:$ABF$3,0)),"")</f>
        <v>9.50267717400998</v>
      </c>
      <c r="LK16" s="6">
        <f>IFERROR(INDEX(Sales!$D$5:$ABF$18,MATCH(UsagePerHour!$B16,Sales!$C$5:$C$18,0),MATCH(UsagePerHour!LK$4,Sales!$D$3:$ABF$3,0))/LK$2*INDEX(Usage!$D$5:$ABF$11,MATCH(UsagePerHour!$B$4,Usage!$C$5:$C$11,0),MATCH(UsagePerHour!LK$4,Usage!$D$3:$ABF$3,0)),"")</f>
        <v>30.610185250740702</v>
      </c>
      <c r="LL16" s="6">
        <f>IFERROR(INDEX(Sales!$D$5:$ABF$18,MATCH(UsagePerHour!$B16,Sales!$C$5:$C$18,0),MATCH(UsagePerHour!LL$4,Sales!$D$3:$ABF$3,0))/LL$2*INDEX(Usage!$D$5:$ABF$11,MATCH(UsagePerHour!$B$4,Usage!$C$5:$C$11,0),MATCH(UsagePerHour!LL$4,Usage!$D$3:$ABF$3,0)),"")</f>
        <v>337.24896025982235</v>
      </c>
      <c r="LM16" s="6">
        <f>IFERROR(INDEX(Sales!$D$5:$ABF$18,MATCH(UsagePerHour!$B16,Sales!$C$5:$C$18,0),MATCH(UsagePerHour!LM$4,Sales!$D$3:$ABF$3,0))/LM$2*INDEX(Usage!$D$5:$ABF$11,MATCH(UsagePerHour!$B$4,Usage!$C$5:$C$11,0),MATCH(UsagePerHour!LM$4,Usage!$D$3:$ABF$3,0)),"")</f>
        <v>70.024161221317883</v>
      </c>
      <c r="LN16" s="6">
        <f>IFERROR(INDEX(Sales!$D$5:$ABF$18,MATCH(UsagePerHour!$B16,Sales!$C$5:$C$18,0),MATCH(UsagePerHour!LN$4,Sales!$D$3:$ABF$3,0))/LN$2*INDEX(Usage!$D$5:$ABF$11,MATCH(UsagePerHour!$B$4,Usage!$C$5:$C$11,0),MATCH(UsagePerHour!LN$4,Usage!$D$3:$ABF$3,0)),"")</f>
        <v>49.974502286512205</v>
      </c>
      <c r="LO16" s="6">
        <f>IFERROR(INDEX(Sales!$D$5:$ABF$18,MATCH(UsagePerHour!$B16,Sales!$C$5:$C$18,0),MATCH(UsagePerHour!LO$4,Sales!$D$3:$ABF$3,0))/LO$2*INDEX(Usage!$D$5:$ABF$11,MATCH(UsagePerHour!$B$4,Usage!$C$5:$C$11,0),MATCH(UsagePerHour!LO$4,Usage!$D$3:$ABF$3,0)),"")</f>
        <v>17.7410841941971</v>
      </c>
      <c r="LP16" s="6">
        <f>IFERROR(INDEX(Sales!$D$5:$ABF$18,MATCH(UsagePerHour!$B16,Sales!$C$5:$C$18,0),MATCH(UsagePerHour!LP$4,Sales!$D$3:$ABF$3,0))/LP$2*INDEX(Usage!$D$5:$ABF$11,MATCH(UsagePerHour!$B$4,Usage!$C$5:$C$11,0),MATCH(UsagePerHour!LP$4,Usage!$D$3:$ABF$3,0)),"")</f>
        <v>4.8525375170824718</v>
      </c>
      <c r="LQ16" s="6">
        <f>IFERROR(INDEX(Sales!$D$5:$ABF$18,MATCH(UsagePerHour!$B16,Sales!$C$5:$C$18,0),MATCH(UsagePerHour!LQ$4,Sales!$D$3:$ABF$3,0))/LQ$2*INDEX(Usage!$D$5:$ABF$11,MATCH(UsagePerHour!$B$4,Usage!$C$5:$C$11,0),MATCH(UsagePerHour!LQ$4,Usage!$D$3:$ABF$3,0)),"")</f>
        <v>69.357912945725545</v>
      </c>
      <c r="LR16" s="6">
        <f>IFERROR(INDEX(Sales!$D$5:$ABF$18,MATCH(UsagePerHour!$B16,Sales!$C$5:$C$18,0),MATCH(UsagePerHour!LR$4,Sales!$D$3:$ABF$3,0))/LR$2*INDEX(Usage!$D$5:$ABF$11,MATCH(UsagePerHour!$B$4,Usage!$C$5:$C$11,0),MATCH(UsagePerHour!LR$4,Usage!$D$3:$ABF$3,0)),"")</f>
        <v>17.561834266113017</v>
      </c>
      <c r="LS16" s="6">
        <f>IFERROR(INDEX(Sales!$D$5:$ABF$18,MATCH(UsagePerHour!$B16,Sales!$C$5:$C$18,0),MATCH(UsagePerHour!LS$4,Sales!$D$3:$ABF$3,0))/LS$2*INDEX(Usage!$D$5:$ABF$11,MATCH(UsagePerHour!$B$4,Usage!$C$5:$C$11,0),MATCH(UsagePerHour!LS$4,Usage!$D$3:$ABF$3,0)),"")</f>
        <v>300.08551473814049</v>
      </c>
      <c r="LT16" s="6">
        <f>IFERROR(INDEX(Sales!$D$5:$ABF$18,MATCH(UsagePerHour!$B16,Sales!$C$5:$C$18,0),MATCH(UsagePerHour!LT$4,Sales!$D$3:$ABF$3,0))/LT$2*INDEX(Usage!$D$5:$ABF$11,MATCH(UsagePerHour!$B$4,Usage!$C$5:$C$11,0),MATCH(UsagePerHour!LT$4,Usage!$D$3:$ABF$3,0)),"")</f>
        <v>70.3890964239894</v>
      </c>
      <c r="LU16" s="6">
        <f>IFERROR(INDEX(Sales!$D$5:$ABF$18,MATCH(UsagePerHour!$B16,Sales!$C$5:$C$18,0),MATCH(UsagePerHour!LU$4,Sales!$D$3:$ABF$3,0))/LU$2*INDEX(Usage!$D$5:$ABF$11,MATCH(UsagePerHour!$B$4,Usage!$C$5:$C$11,0),MATCH(UsagePerHour!LU$4,Usage!$D$3:$ABF$3,0)),"")</f>
        <v>81.1483546517984</v>
      </c>
      <c r="LV16" s="6">
        <f>IFERROR(INDEX(Sales!$D$5:$ABF$18,MATCH(UsagePerHour!$B16,Sales!$C$5:$C$18,0),MATCH(UsagePerHour!LV$4,Sales!$D$3:$ABF$3,0))/LV$2*INDEX(Usage!$D$5:$ABF$11,MATCH(UsagePerHour!$B$4,Usage!$C$5:$C$11,0),MATCH(UsagePerHour!LV$4,Usage!$D$3:$ABF$3,0)),"")</f>
        <v>29.352558882235527</v>
      </c>
      <c r="LW16" s="6">
        <f>IFERROR(INDEX(Sales!$D$5:$ABF$18,MATCH(UsagePerHour!$B16,Sales!$C$5:$C$18,0),MATCH(UsagePerHour!LW$4,Sales!$D$3:$ABF$3,0))/LW$2*INDEX(Usage!$D$5:$ABF$11,MATCH(UsagePerHour!$B$4,Usage!$C$5:$C$11,0),MATCH(UsagePerHour!LW$4,Usage!$D$3:$ABF$3,0)),"")</f>
        <v>23.838332767237613</v>
      </c>
      <c r="LX16" s="6">
        <f>IFERROR(INDEX(Sales!$D$5:$ABF$18,MATCH(UsagePerHour!$B16,Sales!$C$5:$C$18,0),MATCH(UsagePerHour!LX$4,Sales!$D$3:$ABF$3,0))/LX$2*INDEX(Usage!$D$5:$ABF$11,MATCH(UsagePerHour!$B$4,Usage!$C$5:$C$11,0),MATCH(UsagePerHour!LX$4,Usage!$D$3:$ABF$3,0)),"")</f>
        <v>40.534718518346743</v>
      </c>
      <c r="LY16" s="6">
        <f>IFERROR(INDEX(Sales!$D$5:$ABF$18,MATCH(UsagePerHour!$B16,Sales!$C$5:$C$18,0),MATCH(UsagePerHour!LY$4,Sales!$D$3:$ABF$3,0))/LY$2*INDEX(Usage!$D$5:$ABF$11,MATCH(UsagePerHour!$B$4,Usage!$C$5:$C$11,0),MATCH(UsagePerHour!LY$4,Usage!$D$3:$ABF$3,0)),"")</f>
        <v>4.6760657024644434</v>
      </c>
      <c r="LZ16" s="6">
        <f>IFERROR(INDEX(Sales!$D$5:$ABF$18,MATCH(UsagePerHour!$B16,Sales!$C$5:$C$18,0),MATCH(UsagePerHour!LZ$4,Sales!$D$3:$ABF$3,0))/LZ$2*INDEX(Usage!$D$5:$ABF$11,MATCH(UsagePerHour!$B$4,Usage!$C$5:$C$11,0),MATCH(UsagePerHour!LZ$4,Usage!$D$3:$ABF$3,0)),"")</f>
        <v>349.06392898199005</v>
      </c>
      <c r="MA16" s="6">
        <f>IFERROR(INDEX(Sales!$D$5:$ABF$18,MATCH(UsagePerHour!$B16,Sales!$C$5:$C$18,0),MATCH(UsagePerHour!MA$4,Sales!$D$3:$ABF$3,0))/MA$2*INDEX(Usage!$D$5:$ABF$11,MATCH(UsagePerHour!$B$4,Usage!$C$5:$C$11,0),MATCH(UsagePerHour!MA$4,Usage!$D$3:$ABF$3,0)),"")</f>
        <v>62.540504806389734</v>
      </c>
      <c r="MB16" s="6">
        <f>IFERROR(INDEX(Sales!$D$5:$ABF$18,MATCH(UsagePerHour!$B16,Sales!$C$5:$C$18,0),MATCH(UsagePerHour!MB$4,Sales!$D$3:$ABF$3,0))/MB$2*INDEX(Usage!$D$5:$ABF$11,MATCH(UsagePerHour!$B$4,Usage!$C$5:$C$11,0),MATCH(UsagePerHour!MB$4,Usage!$D$3:$ABF$3,0)),"")</f>
        <v>84.340755074995471</v>
      </c>
      <c r="MC16" s="6">
        <f>IFERROR(INDEX(Sales!$D$5:$ABF$18,MATCH(UsagePerHour!$B16,Sales!$C$5:$C$18,0),MATCH(UsagePerHour!MC$4,Sales!$D$3:$ABF$3,0))/MC$2*INDEX(Usage!$D$5:$ABF$11,MATCH(UsagePerHour!$B$4,Usage!$C$5:$C$11,0),MATCH(UsagePerHour!MC$4,Usage!$D$3:$ABF$3,0)),"")</f>
        <v>4.585861036965138</v>
      </c>
      <c r="MD16" s="6">
        <f>IFERROR(INDEX(Sales!$D$5:$ABF$18,MATCH(UsagePerHour!$B16,Sales!$C$5:$C$18,0),MATCH(UsagePerHour!MD$4,Sales!$D$3:$ABF$3,0))/MD$2*INDEX(Usage!$D$5:$ABF$11,MATCH(UsagePerHour!$B$4,Usage!$C$5:$C$11,0),MATCH(UsagePerHour!MD$4,Usage!$D$3:$ABF$3,0)),"")</f>
        <v>85.588821950068265</v>
      </c>
      <c r="ME16" s="6">
        <f>IFERROR(INDEX(Sales!$D$5:$ABF$18,MATCH(UsagePerHour!$B16,Sales!$C$5:$C$18,0),MATCH(UsagePerHour!ME$4,Sales!$D$3:$ABF$3,0))/ME$2*INDEX(Usage!$D$5:$ABF$11,MATCH(UsagePerHour!$B$4,Usage!$C$5:$C$11,0),MATCH(UsagePerHour!ME$4,Usage!$D$3:$ABF$3,0)),"")</f>
        <v>26.541914969314242</v>
      </c>
      <c r="MF16" s="6">
        <f>IFERROR(INDEX(Sales!$D$5:$ABF$18,MATCH(UsagePerHour!$B16,Sales!$C$5:$C$18,0),MATCH(UsagePerHour!MF$4,Sales!$D$3:$ABF$3,0))/MF$2*INDEX(Usage!$D$5:$ABF$11,MATCH(UsagePerHour!$B$4,Usage!$C$5:$C$11,0),MATCH(UsagePerHour!MF$4,Usage!$D$3:$ABF$3,0)),"")</f>
        <v>36.749858563831431</v>
      </c>
      <c r="MG16" s="6">
        <f>IFERROR(INDEX(Sales!$D$5:$ABF$18,MATCH(UsagePerHour!$B16,Sales!$C$5:$C$18,0),MATCH(UsagePerHour!MG$4,Sales!$D$3:$ABF$3,0))/MG$2*INDEX(Usage!$D$5:$ABF$11,MATCH(UsagePerHour!$B$4,Usage!$C$5:$C$11,0),MATCH(UsagePerHour!MG$4,Usage!$D$3:$ABF$3,0)),"")</f>
        <v>274.52268991049249</v>
      </c>
      <c r="MH16" s="6">
        <f>IFERROR(INDEX(Sales!$D$5:$ABF$18,MATCH(UsagePerHour!$B16,Sales!$C$5:$C$18,0),MATCH(UsagePerHour!MH$4,Sales!$D$3:$ABF$3,0))/MH$2*INDEX(Usage!$D$5:$ABF$11,MATCH(UsagePerHour!$B$4,Usage!$C$5:$C$11,0),MATCH(UsagePerHour!MH$4,Usage!$D$3:$ABF$3,0)),"")</f>
        <v>52.954353975326995</v>
      </c>
      <c r="MI16" s="6">
        <f>IFERROR(INDEX(Sales!$D$5:$ABF$18,MATCH(UsagePerHour!$B16,Sales!$C$5:$C$18,0),MATCH(UsagePerHour!MI$4,Sales!$D$3:$ABF$3,0))/MI$2*INDEX(Usage!$D$5:$ABF$11,MATCH(UsagePerHour!$B$4,Usage!$C$5:$C$11,0),MATCH(UsagePerHour!MI$4,Usage!$D$3:$ABF$3,0)),"")</f>
        <v>38.936917016412096</v>
      </c>
      <c r="MJ16" s="6">
        <f>IFERROR(INDEX(Sales!$D$5:$ABF$18,MATCH(UsagePerHour!$B16,Sales!$C$5:$C$18,0),MATCH(UsagePerHour!MJ$4,Sales!$D$3:$ABF$3,0))/MJ$2*INDEX(Usage!$D$5:$ABF$11,MATCH(UsagePerHour!$B$4,Usage!$C$5:$C$11,0),MATCH(UsagePerHour!MJ$4,Usage!$D$3:$ABF$3,0)),"")</f>
        <v>46.561154878746535</v>
      </c>
      <c r="MK16" s="6">
        <f>IFERROR(INDEX(Sales!$D$5:$ABF$18,MATCH(UsagePerHour!$B16,Sales!$C$5:$C$18,0),MATCH(UsagePerHour!MK$4,Sales!$D$3:$ABF$3,0))/MK$2*INDEX(Usage!$D$5:$ABF$11,MATCH(UsagePerHour!$B$4,Usage!$C$5:$C$11,0),MATCH(UsagePerHour!MK$4,Usage!$D$3:$ABF$3,0)),"")</f>
        <v>69.422618084874983</v>
      </c>
      <c r="ML16" s="6">
        <f>IFERROR(INDEX(Sales!$D$5:$ABF$18,MATCH(UsagePerHour!$B16,Sales!$C$5:$C$18,0),MATCH(UsagePerHour!ML$4,Sales!$D$3:$ABF$3,0))/ML$2*INDEX(Usage!$D$5:$ABF$11,MATCH(UsagePerHour!$B$4,Usage!$C$5:$C$11,0),MATCH(UsagePerHour!ML$4,Usage!$D$3:$ABF$3,0)),"")</f>
        <v>87.529456543513717</v>
      </c>
      <c r="MM16" s="6">
        <f>IFERROR(INDEX(Sales!$D$5:$ABF$18,MATCH(UsagePerHour!$B16,Sales!$C$5:$C$18,0),MATCH(UsagePerHour!MM$4,Sales!$D$3:$ABF$3,0))/MM$2*INDEX(Usage!$D$5:$ABF$11,MATCH(UsagePerHour!$B$4,Usage!$C$5:$C$11,0),MATCH(UsagePerHour!MM$4,Usage!$D$3:$ABF$3,0)),"")</f>
        <v>24.65692376502794</v>
      </c>
      <c r="MN16" s="6">
        <f>IFERROR(INDEX(Sales!$D$5:$ABF$18,MATCH(UsagePerHour!$B16,Sales!$C$5:$C$18,0),MATCH(UsagePerHour!MN$4,Sales!$D$3:$ABF$3,0))/MN$2*INDEX(Usage!$D$5:$ABF$11,MATCH(UsagePerHour!$B$4,Usage!$C$5:$C$11,0),MATCH(UsagePerHour!MN$4,Usage!$D$3:$ABF$3,0)),"")</f>
        <v>125.55770599592502</v>
      </c>
      <c r="MO16" s="6">
        <f>IFERROR(INDEX(Sales!$D$5:$ABF$18,MATCH(UsagePerHour!$B16,Sales!$C$5:$C$18,0),MATCH(UsagePerHour!MO$4,Sales!$D$3:$ABF$3,0))/MO$2*INDEX(Usage!$D$5:$ABF$11,MATCH(UsagePerHour!$B$4,Usage!$C$5:$C$11,0),MATCH(UsagePerHour!MO$4,Usage!$D$3:$ABF$3,0)),"")</f>
        <v>70.3890964239894</v>
      </c>
      <c r="MP16" s="6">
        <f>IFERROR(INDEX(Sales!$D$5:$ABF$18,MATCH(UsagePerHour!$B16,Sales!$C$5:$C$18,0),MATCH(UsagePerHour!MP$4,Sales!$D$3:$ABF$3,0))/MP$2*INDEX(Usage!$D$5:$ABF$11,MATCH(UsagePerHour!$B$4,Usage!$C$5:$C$11,0),MATCH(UsagePerHour!MP$4,Usage!$D$3:$ABF$3,0)),"")</f>
        <v>81.1483546517984</v>
      </c>
      <c r="MQ16" s="6">
        <f>IFERROR(INDEX(Sales!$D$5:$ABF$18,MATCH(UsagePerHour!$B16,Sales!$C$5:$C$18,0),MATCH(UsagePerHour!MQ$4,Sales!$D$3:$ABF$3,0))/MQ$2*INDEX(Usage!$D$5:$ABF$11,MATCH(UsagePerHour!$B$4,Usage!$C$5:$C$11,0),MATCH(UsagePerHour!MQ$4,Usage!$D$3:$ABF$3,0)),"")</f>
        <v>29.352558882235527</v>
      </c>
      <c r="MR16" s="6">
        <f>IFERROR(INDEX(Sales!$D$5:$ABF$18,MATCH(UsagePerHour!$B16,Sales!$C$5:$C$18,0),MATCH(UsagePerHour!MR$4,Sales!$D$3:$ABF$3,0))/MR$2*INDEX(Usage!$D$5:$ABF$11,MATCH(UsagePerHour!$B$4,Usage!$C$5:$C$11,0),MATCH(UsagePerHour!MR$4,Usage!$D$3:$ABF$3,0)),"")</f>
        <v>23.838332767237613</v>
      </c>
      <c r="MS16" s="6">
        <f>IFERROR(INDEX(Sales!$D$5:$ABF$18,MATCH(UsagePerHour!$B16,Sales!$C$5:$C$18,0),MATCH(UsagePerHour!MS$4,Sales!$D$3:$ABF$3,0))/MS$2*INDEX(Usage!$D$5:$ABF$11,MATCH(UsagePerHour!$B$4,Usage!$C$5:$C$11,0),MATCH(UsagePerHour!MS$4,Usage!$D$3:$ABF$3,0)),"")</f>
        <v>33.825314546631276</v>
      </c>
      <c r="MT16" s="6">
        <f>IFERROR(INDEX(Sales!$D$5:$ABF$18,MATCH(UsagePerHour!$B16,Sales!$C$5:$C$18,0),MATCH(UsagePerHour!MT$4,Sales!$D$3:$ABF$3,0))/MT$2*INDEX(Usage!$D$5:$ABF$11,MATCH(UsagePerHour!$B$4,Usage!$C$5:$C$11,0),MATCH(UsagePerHour!MT$4,Usage!$D$3:$ABF$3,0)),"")</f>
        <v>97.053267844473112</v>
      </c>
      <c r="MU16" s="6">
        <f>IFERROR(INDEX(Sales!$D$5:$ABF$18,MATCH(UsagePerHour!$B16,Sales!$C$5:$C$18,0),MATCH(UsagePerHour!MU$4,Sales!$D$3:$ABF$3,0))/MU$2*INDEX(Usage!$D$5:$ABF$11,MATCH(UsagePerHour!$B$4,Usage!$C$5:$C$11,0),MATCH(UsagePerHour!MU$4,Usage!$D$3:$ABF$3,0)),"")</f>
        <v>316.64784381737729</v>
      </c>
      <c r="MV16" s="6">
        <f>IFERROR(INDEX(Sales!$D$5:$ABF$18,MATCH(UsagePerHour!$B16,Sales!$C$5:$C$18,0),MATCH(UsagePerHour!MV$4,Sales!$D$3:$ABF$3,0))/MV$2*INDEX(Usage!$D$5:$ABF$11,MATCH(UsagePerHour!$B$4,Usage!$C$5:$C$11,0),MATCH(UsagePerHour!MV$4,Usage!$D$3:$ABF$3,0)),"")</f>
        <v>69.201758817046283</v>
      </c>
      <c r="MW16" s="6">
        <f>IFERROR(INDEX(Sales!$D$5:$ABF$18,MATCH(UsagePerHour!$B16,Sales!$C$5:$C$18,0),MATCH(UsagePerHour!MW$4,Sales!$D$3:$ABF$3,0))/MW$2*INDEX(Usage!$D$5:$ABF$11,MATCH(UsagePerHour!$B$4,Usage!$C$5:$C$11,0),MATCH(UsagePerHour!MW$4,Usage!$D$3:$ABF$3,0)),"")</f>
        <v>12.975251644606484</v>
      </c>
      <c r="MX16" s="6">
        <f>IFERROR(INDEX(Sales!$D$5:$ABF$18,MATCH(UsagePerHour!$B16,Sales!$C$5:$C$18,0),MATCH(UsagePerHour!MX$4,Sales!$D$3:$ABF$3,0))/MX$2*INDEX(Usage!$D$5:$ABF$11,MATCH(UsagePerHour!$B$4,Usage!$C$5:$C$11,0),MATCH(UsagePerHour!MX$4,Usage!$D$3:$ABF$3,0)),"")</f>
        <v>94.41524362276401</v>
      </c>
      <c r="MY16" s="6">
        <f>IFERROR(INDEX(Sales!$D$5:$ABF$18,MATCH(UsagePerHour!$B16,Sales!$C$5:$C$18,0),MATCH(UsagePerHour!MY$4,Sales!$D$3:$ABF$3,0))/MY$2*INDEX(Usage!$D$5:$ABF$11,MATCH(UsagePerHour!$B$4,Usage!$C$5:$C$11,0),MATCH(UsagePerHour!MY$4,Usage!$D$3:$ABF$3,0)),"")</f>
        <v>58.605184911556137</v>
      </c>
      <c r="MZ16" s="6">
        <f>IFERROR(INDEX(Sales!$D$5:$ABF$18,MATCH(UsagePerHour!$B16,Sales!$C$5:$C$18,0),MATCH(UsagePerHour!MZ$4,Sales!$D$3:$ABF$3,0))/MZ$2*INDEX(Usage!$D$5:$ABF$11,MATCH(UsagePerHour!$B$4,Usage!$C$5:$C$11,0),MATCH(UsagePerHour!MZ$4,Usage!$D$3:$ABF$3,0)),"")</f>
        <v>51.35391397043994</v>
      </c>
      <c r="NA16" s="6">
        <f>IFERROR(INDEX(Sales!$D$5:$ABF$18,MATCH(UsagePerHour!$B16,Sales!$C$5:$C$18,0),MATCH(UsagePerHour!NA$4,Sales!$D$3:$ABF$3,0))/NA$2*INDEX(Usage!$D$5:$ABF$11,MATCH(UsagePerHour!$B$4,Usage!$C$5:$C$11,0),MATCH(UsagePerHour!NA$4,Usage!$D$3:$ABF$3,0)),"")</f>
        <v>25.430205836566262</v>
      </c>
      <c r="NB16" s="6">
        <f>IFERROR(INDEX(Sales!$D$5:$ABF$18,MATCH(UsagePerHour!$B16,Sales!$C$5:$C$18,0),MATCH(UsagePerHour!NB$4,Sales!$D$3:$ABF$3,0))/NB$2*INDEX(Usage!$D$5:$ABF$11,MATCH(UsagePerHour!$B$4,Usage!$C$5:$C$11,0),MATCH(UsagePerHour!NB$4,Usage!$D$3:$ABF$3,0)),"")</f>
        <v>359.00413541288037</v>
      </c>
      <c r="NC16" s="6">
        <f>IFERROR(INDEX(Sales!$D$5:$ABF$18,MATCH(UsagePerHour!$B16,Sales!$C$5:$C$18,0),MATCH(UsagePerHour!NC$4,Sales!$D$3:$ABF$3,0))/NC$2*INDEX(Usage!$D$5:$ABF$11,MATCH(UsagePerHour!$B$4,Usage!$C$5:$C$11,0),MATCH(UsagePerHour!NC$4,Usage!$D$3:$ABF$3,0)),"")</f>
        <v>61.487651111399977</v>
      </c>
      <c r="ND16" s="6">
        <f>IFERROR(INDEX(Sales!$D$5:$ABF$18,MATCH(UsagePerHour!$B16,Sales!$C$5:$C$18,0),MATCH(UsagePerHour!ND$4,Sales!$D$3:$ABF$3,0))/ND$2*INDEX(Usage!$D$5:$ABF$11,MATCH(UsagePerHour!$B$4,Usage!$C$5:$C$11,0),MATCH(UsagePerHour!ND$4,Usage!$D$3:$ABF$3,0)),"")</f>
        <v>84.346777955185587</v>
      </c>
      <c r="NE16" s="6">
        <f>IFERROR(INDEX(Sales!$D$5:$ABF$18,MATCH(UsagePerHour!$B16,Sales!$C$5:$C$18,0),MATCH(UsagePerHour!NE$4,Sales!$D$3:$ABF$3,0))/NE$2*INDEX(Usage!$D$5:$ABF$11,MATCH(UsagePerHour!$B$4,Usage!$C$5:$C$11,0),MATCH(UsagePerHour!NE$4,Usage!$D$3:$ABF$3,0)),"")</f>
        <v>24.337244602448621</v>
      </c>
      <c r="NF16" s="6">
        <f>IFERROR(INDEX(Sales!$D$5:$ABF$18,MATCH(UsagePerHour!$B16,Sales!$C$5:$C$18,0),MATCH(UsagePerHour!NF$4,Sales!$D$3:$ABF$3,0))/NF$2*INDEX(Usage!$D$5:$ABF$11,MATCH(UsagePerHour!$B$4,Usage!$C$5:$C$11,0),MATCH(UsagePerHour!NF$4,Usage!$D$3:$ABF$3,0)),"")</f>
        <v>33.156616482408843</v>
      </c>
      <c r="NG16" s="6">
        <f>IFERROR(INDEX(Sales!$D$5:$ABF$18,MATCH(UsagePerHour!$B16,Sales!$C$5:$C$18,0),MATCH(UsagePerHour!NG$4,Sales!$D$3:$ABF$3,0))/NG$2*INDEX(Usage!$D$5:$ABF$11,MATCH(UsagePerHour!$B$4,Usage!$C$5:$C$11,0),MATCH(UsagePerHour!NG$4,Usage!$D$3:$ABF$3,0)),"")</f>
        <v>45.349915546220153</v>
      </c>
      <c r="NH16" s="6">
        <f>IFERROR(INDEX(Sales!$D$5:$ABF$18,MATCH(UsagePerHour!$B16,Sales!$C$5:$C$18,0),MATCH(UsagePerHour!NH$4,Sales!$D$3:$ABF$3,0))/NH$2*INDEX(Usage!$D$5:$ABF$11,MATCH(UsagePerHour!$B$4,Usage!$C$5:$C$11,0),MATCH(UsagePerHour!NH$4,Usage!$D$3:$ABF$3,0)),"")</f>
        <v>19.457739480939964</v>
      </c>
      <c r="NI16" s="6">
        <f>IFERROR(INDEX(Sales!$D$5:$ABF$18,MATCH(UsagePerHour!$B16,Sales!$C$5:$C$18,0),MATCH(UsagePerHour!NI$4,Sales!$D$3:$ABF$3,0))/NI$2*INDEX(Usage!$D$5:$ABF$11,MATCH(UsagePerHour!$B$4,Usage!$C$5:$C$11,0),MATCH(UsagePerHour!NI$4,Usage!$D$3:$ABF$3,0)),"")</f>
        <v>301.31640261957767</v>
      </c>
      <c r="NJ16" s="6">
        <f>IFERROR(INDEX(Sales!$D$5:$ABF$18,MATCH(UsagePerHour!$B16,Sales!$C$5:$C$18,0),MATCH(UsagePerHour!NJ$4,Sales!$D$3:$ABF$3,0))/NJ$2*INDEX(Usage!$D$5:$ABF$11,MATCH(UsagePerHour!$B$4,Usage!$C$5:$C$11,0),MATCH(UsagePerHour!NJ$4,Usage!$D$3:$ABF$3,0)),"")</f>
        <v>37.559353140520486</v>
      </c>
      <c r="NK16" s="6">
        <f>IFERROR(INDEX(Sales!$D$5:$ABF$18,MATCH(UsagePerHour!$B16,Sales!$C$5:$C$18,0),MATCH(UsagePerHour!NK$4,Sales!$D$3:$ABF$3,0))/NK$2*INDEX(Usage!$D$5:$ABF$11,MATCH(UsagePerHour!$B$4,Usage!$C$5:$C$11,0),MATCH(UsagePerHour!NK$4,Usage!$D$3:$ABF$3,0)),"")</f>
        <v>14.04745507847052</v>
      </c>
      <c r="NL16" s="6">
        <f>IFERROR(INDEX(Sales!$D$5:$ABF$18,MATCH(UsagePerHour!$B16,Sales!$C$5:$C$18,0),MATCH(UsagePerHour!NL$4,Sales!$D$3:$ABF$3,0))/NL$2*INDEX(Usage!$D$5:$ABF$11,MATCH(UsagePerHour!$B$4,Usage!$C$5:$C$11,0),MATCH(UsagePerHour!NL$4,Usage!$D$3:$ABF$3,0)),"")</f>
        <v>35.598727715983543</v>
      </c>
      <c r="NM16" s="6">
        <f>IFERROR(INDEX(Sales!$D$5:$ABF$18,MATCH(UsagePerHour!$B16,Sales!$C$5:$C$18,0),MATCH(UsagePerHour!NM$4,Sales!$D$3:$ABF$3,0))/NM$2*INDEX(Usage!$D$5:$ABF$11,MATCH(UsagePerHour!$B$4,Usage!$C$5:$C$11,0),MATCH(UsagePerHour!NM$4,Usage!$D$3:$ABF$3,0)),"")</f>
        <v>43.776467798217972</v>
      </c>
      <c r="NN16" s="6">
        <f>IFERROR(INDEX(Sales!$D$5:$ABF$18,MATCH(UsagePerHour!$B16,Sales!$C$5:$C$18,0),MATCH(UsagePerHour!NN$4,Sales!$D$3:$ABF$3,0))/NN$2*INDEX(Usage!$D$5:$ABF$11,MATCH(UsagePerHour!$B$4,Usage!$C$5:$C$11,0),MATCH(UsagePerHour!NN$4,Usage!$D$3:$ABF$3,0)),"")</f>
        <v>15.311834946061834</v>
      </c>
      <c r="NO16" s="6">
        <f>IFERROR(INDEX(Sales!$D$5:$ABF$18,MATCH(UsagePerHour!$B16,Sales!$C$5:$C$18,0),MATCH(UsagePerHour!NO$4,Sales!$D$3:$ABF$3,0))/NO$2*INDEX(Usage!$D$5:$ABF$11,MATCH(UsagePerHour!$B$4,Usage!$C$5:$C$11,0),MATCH(UsagePerHour!NO$4,Usage!$D$3:$ABF$3,0)),"")</f>
        <v>26.487527888519075</v>
      </c>
      <c r="NP16" s="6">
        <f>IFERROR(INDEX(Sales!$D$5:$ABF$18,MATCH(UsagePerHour!$B16,Sales!$C$5:$C$18,0),MATCH(UsagePerHour!NP$4,Sales!$D$3:$ABF$3,0))/NP$2*INDEX(Usage!$D$5:$ABF$11,MATCH(UsagePerHour!$B$4,Usage!$C$5:$C$11,0),MATCH(UsagePerHour!NP$4,Usage!$D$3:$ABF$3,0)),"")</f>
        <v>501.42794367896153</v>
      </c>
      <c r="NQ16" s="6">
        <f>IFERROR(INDEX(Sales!$D$5:$ABF$18,MATCH(UsagePerHour!$B16,Sales!$C$5:$C$18,0),MATCH(UsagePerHour!NQ$4,Sales!$D$3:$ABF$3,0))/NQ$2*INDEX(Usage!$D$5:$ABF$11,MATCH(UsagePerHour!$B$4,Usage!$C$5:$C$11,0),MATCH(UsagePerHour!NQ$4,Usage!$D$3:$ABF$3,0)),"")</f>
        <v>18.307836987187503</v>
      </c>
      <c r="NR16" s="6">
        <f>IFERROR(INDEX(Sales!$D$5:$ABF$18,MATCH(UsagePerHour!$B16,Sales!$C$5:$C$18,0),MATCH(UsagePerHour!NR$4,Sales!$D$3:$ABF$3,0))/NR$2*INDEX(Usage!$D$5:$ABF$11,MATCH(UsagePerHour!$B$4,Usage!$C$5:$C$11,0),MATCH(UsagePerHour!NR$4,Usage!$D$3:$ABF$3,0)),"")</f>
        <v>43.171540085738052</v>
      </c>
      <c r="NS16" s="6">
        <f>IFERROR(INDEX(Sales!$D$5:$ABF$18,MATCH(UsagePerHour!$B16,Sales!$C$5:$C$18,0),MATCH(UsagePerHour!NS$4,Sales!$D$3:$ABF$3,0))/NS$2*INDEX(Usage!$D$5:$ABF$11,MATCH(UsagePerHour!$B$4,Usage!$C$5:$C$11,0),MATCH(UsagePerHour!NS$4,Usage!$D$3:$ABF$3,0)),"")</f>
        <v>67.11534259403777</v>
      </c>
      <c r="NT16" s="6">
        <f>IFERROR(INDEX(Sales!$D$5:$ABF$18,MATCH(UsagePerHour!$B16,Sales!$C$5:$C$18,0),MATCH(UsagePerHour!NT$4,Sales!$D$3:$ABF$3,0))/NT$2*INDEX(Usage!$D$5:$ABF$11,MATCH(UsagePerHour!$B$4,Usage!$C$5:$C$11,0),MATCH(UsagePerHour!NT$4,Usage!$D$3:$ABF$3,0)),"")</f>
        <v>48.605417876501775</v>
      </c>
      <c r="NU16" s="6">
        <f>IFERROR(INDEX(Sales!$D$5:$ABF$18,MATCH(UsagePerHour!$B16,Sales!$C$5:$C$18,0),MATCH(UsagePerHour!NU$4,Sales!$D$3:$ABF$3,0))/NU$2*INDEX(Usage!$D$5:$ABF$11,MATCH(UsagePerHour!$B$4,Usage!$C$5:$C$11,0),MATCH(UsagePerHour!NU$4,Usage!$D$3:$ABF$3,0)),"")</f>
        <v>38.950408035153799</v>
      </c>
      <c r="NV16" s="6">
        <f>IFERROR(INDEX(Sales!$D$5:$ABF$18,MATCH(UsagePerHour!$B16,Sales!$C$5:$C$18,0),MATCH(UsagePerHour!NV$4,Sales!$D$3:$ABF$3,0))/NV$2*INDEX(Usage!$D$5:$ABF$11,MATCH(UsagePerHour!$B$4,Usage!$C$5:$C$11,0),MATCH(UsagePerHour!NV$4,Usage!$D$3:$ABF$3,0)),"")</f>
        <v>24.553777045743804</v>
      </c>
      <c r="NW16" s="6">
        <f>IFERROR(INDEX(Sales!$D$5:$ABF$18,MATCH(UsagePerHour!$B16,Sales!$C$5:$C$18,0),MATCH(UsagePerHour!NW$4,Sales!$D$3:$ABF$3,0))/NW$2*INDEX(Usage!$D$5:$ABF$11,MATCH(UsagePerHour!$B$4,Usage!$C$5:$C$11,0),MATCH(UsagePerHour!NW$4,Usage!$D$3:$ABF$3,0)),"")</f>
        <v>94.343556506329477</v>
      </c>
      <c r="NX16" s="6">
        <f>IFERROR(INDEX(Sales!$D$5:$ABF$18,MATCH(UsagePerHour!$B16,Sales!$C$5:$C$18,0),MATCH(UsagePerHour!NX$4,Sales!$D$3:$ABF$3,0))/NX$2*INDEX(Usage!$D$5:$ABF$11,MATCH(UsagePerHour!$B$4,Usage!$C$5:$C$11,0),MATCH(UsagePerHour!NX$4,Usage!$D$3:$ABF$3,0)),"")</f>
        <v>31.346279401653597</v>
      </c>
      <c r="NY16" s="6">
        <f>IFERROR(INDEX(Sales!$D$5:$ABF$18,MATCH(UsagePerHour!$B16,Sales!$C$5:$C$18,0),MATCH(UsagePerHour!NY$4,Sales!$D$3:$ABF$3,0))/NY$2*INDEX(Usage!$D$5:$ABF$11,MATCH(UsagePerHour!$B$4,Usage!$C$5:$C$11,0),MATCH(UsagePerHour!NY$4,Usage!$D$3:$ABF$3,0)),"")</f>
        <v>45.804009457196329</v>
      </c>
      <c r="NZ16" s="6">
        <f>IFERROR(INDEX(Sales!$D$5:$ABF$18,MATCH(UsagePerHour!$B16,Sales!$C$5:$C$18,0),MATCH(UsagePerHour!NZ$4,Sales!$D$3:$ABF$3,0))/NZ$2*INDEX(Usage!$D$5:$ABF$11,MATCH(UsagePerHour!$B$4,Usage!$C$5:$C$11,0),MATCH(UsagePerHour!NZ$4,Usage!$D$3:$ABF$3,0)),"")</f>
        <v>57.441599241799324</v>
      </c>
      <c r="OA16" s="6">
        <f>IFERROR(INDEX(Sales!$D$5:$ABF$18,MATCH(UsagePerHour!$B16,Sales!$C$5:$C$18,0),MATCH(UsagePerHour!OA$4,Sales!$D$3:$ABF$3,0))/OA$2*INDEX(Usage!$D$5:$ABF$11,MATCH(UsagePerHour!$B$4,Usage!$C$5:$C$11,0),MATCH(UsagePerHour!OA$4,Usage!$D$3:$ABF$3,0)),"")</f>
        <v>60.284335167276083</v>
      </c>
      <c r="OB16" s="6">
        <f>IFERROR(INDEX(Sales!$D$5:$ABF$18,MATCH(UsagePerHour!$B16,Sales!$C$5:$C$18,0),MATCH(UsagePerHour!OB$4,Sales!$D$3:$ABF$3,0))/OB$2*INDEX(Usage!$D$5:$ABF$11,MATCH(UsagePerHour!$B$4,Usage!$C$5:$C$11,0),MATCH(UsagePerHour!OB$4,Usage!$D$3:$ABF$3,0)),"")</f>
        <v>22.291173711485744</v>
      </c>
      <c r="OC16" s="6">
        <f>IFERROR(INDEX(Sales!$D$5:$ABF$18,MATCH(UsagePerHour!$B16,Sales!$C$5:$C$18,0),MATCH(UsagePerHour!OC$4,Sales!$D$3:$ABF$3,0))/OC$2*INDEX(Usage!$D$5:$ABF$11,MATCH(UsagePerHour!$B$4,Usage!$C$5:$C$11,0),MATCH(UsagePerHour!OC$4,Usage!$D$3:$ABF$3,0)),"")</f>
        <v>14.175667635036348</v>
      </c>
      <c r="OD16" s="6">
        <f>IFERROR(INDEX(Sales!$D$5:$ABF$18,MATCH(UsagePerHour!$B16,Sales!$C$5:$C$18,0),MATCH(UsagePerHour!OD$4,Sales!$D$3:$ABF$3,0))/OD$2*INDEX(Usage!$D$5:$ABF$11,MATCH(UsagePerHour!$B$4,Usage!$C$5:$C$11,0),MATCH(UsagePerHour!OD$4,Usage!$D$3:$ABF$3,0)),"")</f>
        <v>453.95455860115806</v>
      </c>
      <c r="OE16" s="6">
        <f>IFERROR(INDEX(Sales!$D$5:$ABF$18,MATCH(UsagePerHour!$B16,Sales!$C$5:$C$18,0),MATCH(UsagePerHour!OE$4,Sales!$D$3:$ABF$3,0))/OE$2*INDEX(Usage!$D$5:$ABF$11,MATCH(UsagePerHour!$B$4,Usage!$C$5:$C$11,0),MATCH(UsagePerHour!OE$4,Usage!$D$3:$ABF$3,0)),"")</f>
        <v>67.20388021681822</v>
      </c>
      <c r="OF16" s="6">
        <f>IFERROR(INDEX(Sales!$D$5:$ABF$18,MATCH(UsagePerHour!$B16,Sales!$C$5:$C$18,0),MATCH(UsagePerHour!OF$4,Sales!$D$3:$ABF$3,0))/OF$2*INDEX(Usage!$D$5:$ABF$11,MATCH(UsagePerHour!$B$4,Usage!$C$5:$C$11,0),MATCH(UsagePerHour!OF$4,Usage!$D$3:$ABF$3,0)),"")</f>
        <v>53.828769806427204</v>
      </c>
      <c r="OG16" s="6">
        <f>IFERROR(INDEX(Sales!$D$5:$ABF$18,MATCH(UsagePerHour!$B16,Sales!$C$5:$C$18,0),MATCH(UsagePerHour!OG$4,Sales!$D$3:$ABF$3,0))/OG$2*INDEX(Usage!$D$5:$ABF$11,MATCH(UsagePerHour!$B$4,Usage!$C$5:$C$11,0),MATCH(UsagePerHour!OG$4,Usage!$D$3:$ABF$3,0)),"")</f>
        <v>24.808038499242492</v>
      </c>
      <c r="OH16" s="6">
        <f>IFERROR(INDEX(Sales!$D$5:$ABF$18,MATCH(UsagePerHour!$B16,Sales!$C$5:$C$18,0),MATCH(UsagePerHour!OH$4,Sales!$D$3:$ABF$3,0))/OH$2*INDEX(Usage!$D$5:$ABF$11,MATCH(UsagePerHour!$B$4,Usage!$C$5:$C$11,0),MATCH(UsagePerHour!OH$4,Usage!$D$3:$ABF$3,0)),"")</f>
        <v>26.0493684277127</v>
      </c>
      <c r="OI16" s="6">
        <f>IFERROR(INDEX(Sales!$D$5:$ABF$18,MATCH(UsagePerHour!$B16,Sales!$C$5:$C$18,0),MATCH(UsagePerHour!OI$4,Sales!$D$3:$ABF$3,0))/OI$2*INDEX(Usage!$D$5:$ABF$11,MATCH(UsagePerHour!$B$4,Usage!$C$5:$C$11,0),MATCH(UsagePerHour!OI$4,Usage!$D$3:$ABF$3,0)),"")</f>
        <v>47.289393717905853</v>
      </c>
      <c r="OJ16" s="6">
        <f>IFERROR(INDEX(Sales!$D$5:$ABF$18,MATCH(UsagePerHour!$B16,Sales!$C$5:$C$18,0),MATCH(UsagePerHour!OJ$4,Sales!$D$3:$ABF$3,0))/OJ$2*INDEX(Usage!$D$5:$ABF$11,MATCH(UsagePerHour!$B$4,Usage!$C$5:$C$11,0),MATCH(UsagePerHour!OJ$4,Usage!$D$3:$ABF$3,0)),"")</f>
        <v>22.118791885834536</v>
      </c>
      <c r="OK16" s="6">
        <f>IFERROR(INDEX(Sales!$D$5:$ABF$18,MATCH(UsagePerHour!$B16,Sales!$C$5:$C$18,0),MATCH(UsagePerHour!OK$4,Sales!$D$3:$ABF$3,0))/OK$2*INDEX(Usage!$D$5:$ABF$11,MATCH(UsagePerHour!$B$4,Usage!$C$5:$C$11,0),MATCH(UsagePerHour!OK$4,Usage!$D$3:$ABF$3,0)),"")</f>
        <v>143.12218120570247</v>
      </c>
      <c r="OL16" s="6">
        <f>IFERROR(INDEX(Sales!$D$5:$ABF$18,MATCH(UsagePerHour!$B16,Sales!$C$5:$C$18,0),MATCH(UsagePerHour!OL$4,Sales!$D$3:$ABF$3,0))/OL$2*INDEX(Usage!$D$5:$ABF$11,MATCH(UsagePerHour!$B$4,Usage!$C$5:$C$11,0),MATCH(UsagePerHour!OL$4,Usage!$D$3:$ABF$3,0)),"")</f>
        <v>44.845233107003601</v>
      </c>
      <c r="OM16" s="6">
        <f>IFERROR(INDEX(Sales!$D$5:$ABF$18,MATCH(UsagePerHour!$B16,Sales!$C$5:$C$18,0),MATCH(UsagePerHour!OM$4,Sales!$D$3:$ABF$3,0))/OM$2*INDEX(Usage!$D$5:$ABF$11,MATCH(UsagePerHour!$B$4,Usage!$C$5:$C$11,0),MATCH(UsagePerHour!OM$4,Usage!$D$3:$ABF$3,0)),"")</f>
        <v>47.071058525552225</v>
      </c>
      <c r="ON16" s="6">
        <f>IFERROR(INDEX(Sales!$D$5:$ABF$18,MATCH(UsagePerHour!$B16,Sales!$C$5:$C$18,0),MATCH(UsagePerHour!ON$4,Sales!$D$3:$ABF$3,0))/ON$2*INDEX(Usage!$D$5:$ABF$11,MATCH(UsagePerHour!$B$4,Usage!$C$5:$C$11,0),MATCH(UsagePerHour!ON$4,Usage!$D$3:$ABF$3,0)),"")</f>
        <v>66.73775765232557</v>
      </c>
      <c r="OO16" s="6">
        <f>IFERROR(INDEX(Sales!$D$5:$ABF$18,MATCH(UsagePerHour!$B16,Sales!$C$5:$C$18,0),MATCH(UsagePerHour!OO$4,Sales!$D$3:$ABF$3,0))/OO$2*INDEX(Usage!$D$5:$ABF$11,MATCH(UsagePerHour!$B$4,Usage!$C$5:$C$11,0),MATCH(UsagePerHour!OO$4,Usage!$D$3:$ABF$3,0)),"")</f>
        <v>83.959591124914326</v>
      </c>
      <c r="OP16" s="6">
        <f>IFERROR(INDEX(Sales!$D$5:$ABF$18,MATCH(UsagePerHour!$B16,Sales!$C$5:$C$18,0),MATCH(UsagePerHour!OP$4,Sales!$D$3:$ABF$3,0))/OP$2*INDEX(Usage!$D$5:$ABF$11,MATCH(UsagePerHour!$B$4,Usage!$C$5:$C$11,0),MATCH(UsagePerHour!OP$4,Usage!$D$3:$ABF$3,0)),"")</f>
        <v>59.084452577095639</v>
      </c>
      <c r="OQ16" s="6">
        <f>IFERROR(INDEX(Sales!$D$5:$ABF$18,MATCH(UsagePerHour!$B16,Sales!$C$5:$C$18,0),MATCH(UsagePerHour!OQ$4,Sales!$D$3:$ABF$3,0))/OQ$2*INDEX(Usage!$D$5:$ABF$11,MATCH(UsagePerHour!$B$4,Usage!$C$5:$C$11,0),MATCH(UsagePerHour!OQ$4,Usage!$D$3:$ABF$3,0)),"")</f>
        <v>51.023272191989811</v>
      </c>
      <c r="OR16" s="6">
        <f>IFERROR(INDEX(Sales!$D$5:$ABF$18,MATCH(UsagePerHour!$B16,Sales!$C$5:$C$18,0),MATCH(UsagePerHour!OR$4,Sales!$D$3:$ABF$3,0))/OR$2*INDEX(Usage!$D$5:$ABF$11,MATCH(UsagePerHour!$B$4,Usage!$C$5:$C$11,0),MATCH(UsagePerHour!OR$4,Usage!$D$3:$ABF$3,0)),"")</f>
        <v>281.1189042982412</v>
      </c>
      <c r="OS16" s="6">
        <f>IFERROR(INDEX(Sales!$D$5:$ABF$18,MATCH(UsagePerHour!$B16,Sales!$C$5:$C$18,0),MATCH(UsagePerHour!OS$4,Sales!$D$3:$ABF$3,0))/OS$2*INDEX(Usage!$D$5:$ABF$11,MATCH(UsagePerHour!$B$4,Usage!$C$5:$C$11,0),MATCH(UsagePerHour!OS$4,Usage!$D$3:$ABF$3,0)),"")</f>
        <v>48.974356077556088</v>
      </c>
      <c r="OT16" s="6">
        <f>IFERROR(INDEX(Sales!$D$5:$ABF$18,MATCH(UsagePerHour!$B16,Sales!$C$5:$C$18,0),MATCH(UsagePerHour!OT$4,Sales!$D$3:$ABF$3,0))/OT$2*INDEX(Usage!$D$5:$ABF$11,MATCH(UsagePerHour!$B$4,Usage!$C$5:$C$11,0),MATCH(UsagePerHour!OT$4,Usage!$D$3:$ABF$3,0)),"")</f>
        <v>5.0115564121794947</v>
      </c>
      <c r="OU16" s="6">
        <f>IFERROR(INDEX(Sales!$D$5:$ABF$18,MATCH(UsagePerHour!$B16,Sales!$C$5:$C$18,0),MATCH(UsagePerHour!OU$4,Sales!$D$3:$ABF$3,0))/OU$2*INDEX(Usage!$D$5:$ABF$11,MATCH(UsagePerHour!$B$4,Usage!$C$5:$C$11,0),MATCH(UsagePerHour!OU$4,Usage!$D$3:$ABF$3,0)),"")</f>
        <v>12.605038553347875</v>
      </c>
      <c r="OV16" s="6">
        <f>IFERROR(INDEX(Sales!$D$5:$ABF$18,MATCH(UsagePerHour!$B16,Sales!$C$5:$C$18,0),MATCH(UsagePerHour!OV$4,Sales!$D$3:$ABF$3,0))/OV$2*INDEX(Usage!$D$5:$ABF$11,MATCH(UsagePerHour!$B$4,Usage!$C$5:$C$11,0),MATCH(UsagePerHour!OV$4,Usage!$D$3:$ABF$3,0)),"")</f>
        <v>39.357689283793185</v>
      </c>
      <c r="OW16" s="6">
        <f>IFERROR(INDEX(Sales!$D$5:$ABF$18,MATCH(UsagePerHour!$B16,Sales!$C$5:$C$18,0),MATCH(UsagePerHour!OW$4,Sales!$D$3:$ABF$3,0))/OW$2*INDEX(Usage!$D$5:$ABF$11,MATCH(UsagePerHour!$B$4,Usage!$C$5:$C$11,0),MATCH(UsagePerHour!OW$4,Usage!$D$3:$ABF$3,0)),"")</f>
        <v>110.58794874510218</v>
      </c>
      <c r="OX16" s="6">
        <f>IFERROR(INDEX(Sales!$D$5:$ABF$18,MATCH(UsagePerHour!$B16,Sales!$C$5:$C$18,0),MATCH(UsagePerHour!OX$4,Sales!$D$3:$ABF$3,0))/OX$2*INDEX(Usage!$D$5:$ABF$11,MATCH(UsagePerHour!$B$4,Usage!$C$5:$C$11,0),MATCH(UsagePerHour!OX$4,Usage!$D$3:$ABF$3,0)),"")</f>
        <v>28.914540147079851</v>
      </c>
      <c r="OY16" s="6">
        <f>IFERROR(INDEX(Sales!$D$5:$ABF$18,MATCH(UsagePerHour!$B16,Sales!$C$5:$C$18,0),MATCH(UsagePerHour!OY$4,Sales!$D$3:$ABF$3,0))/OY$2*INDEX(Usage!$D$5:$ABF$11,MATCH(UsagePerHour!$B$4,Usage!$C$5:$C$11,0),MATCH(UsagePerHour!OY$4,Usage!$D$3:$ABF$3,0)),"")</f>
        <v>252.79710808400336</v>
      </c>
      <c r="OZ16" s="6">
        <f>IFERROR(INDEX(Sales!$D$5:$ABF$18,MATCH(UsagePerHour!$B16,Sales!$C$5:$C$18,0),MATCH(UsagePerHour!OZ$4,Sales!$D$3:$ABF$3,0))/OZ$2*INDEX(Usage!$D$5:$ABF$11,MATCH(UsagePerHour!$B$4,Usage!$C$5:$C$11,0),MATCH(UsagePerHour!OZ$4,Usage!$D$3:$ABF$3,0)),"")</f>
        <v>10.518013024223368</v>
      </c>
      <c r="PA16" s="6">
        <f>IFERROR(INDEX(Sales!$D$5:$ABF$18,MATCH(UsagePerHour!$B16,Sales!$C$5:$C$18,0),MATCH(UsagePerHour!PA$4,Sales!$D$3:$ABF$3,0))/PA$2*INDEX(Usage!$D$5:$ABF$11,MATCH(UsagePerHour!$B$4,Usage!$C$5:$C$11,0),MATCH(UsagePerHour!PA$4,Usage!$D$3:$ABF$3,0)),"")</f>
        <v>9.9021390135134464</v>
      </c>
      <c r="PB16" s="6">
        <f>IFERROR(INDEX(Sales!$D$5:$ABF$18,MATCH(UsagePerHour!$B16,Sales!$C$5:$C$18,0),MATCH(UsagePerHour!PB$4,Sales!$D$3:$ABF$3,0))/PB$2*INDEX(Usage!$D$5:$ABF$11,MATCH(UsagePerHour!$B$4,Usage!$C$5:$C$11,0),MATCH(UsagePerHour!PB$4,Usage!$D$3:$ABF$3,0)),"")</f>
        <v>6.0132903781718321</v>
      </c>
      <c r="PC16" s="6">
        <f>IFERROR(INDEX(Sales!$D$5:$ABF$18,MATCH(UsagePerHour!$B16,Sales!$C$5:$C$18,0),MATCH(UsagePerHour!PC$4,Sales!$D$3:$ABF$3,0))/PC$2*INDEX(Usage!$D$5:$ABF$11,MATCH(UsagePerHour!$B$4,Usage!$C$5:$C$11,0),MATCH(UsagePerHour!PC$4,Usage!$D$3:$ABF$3,0)),"")</f>
        <v>6.5404815241577277</v>
      </c>
      <c r="PD16" s="6">
        <f>IFERROR(INDEX(Sales!$D$5:$ABF$18,MATCH(UsagePerHour!$B16,Sales!$C$5:$C$18,0),MATCH(UsagePerHour!PD$4,Sales!$D$3:$ABF$3,0))/PD$2*INDEX(Usage!$D$5:$ABF$11,MATCH(UsagePerHour!$B$4,Usage!$C$5:$C$11,0),MATCH(UsagePerHour!PD$4,Usage!$D$3:$ABF$3,0)),"")</f>
        <v>15.542026887216469</v>
      </c>
      <c r="PE16" s="6">
        <f>IFERROR(INDEX(Sales!$D$5:$ABF$18,MATCH(UsagePerHour!$B16,Sales!$C$5:$C$18,0),MATCH(UsagePerHour!PE$4,Sales!$D$3:$ABF$3,0))/PE$2*INDEX(Usage!$D$5:$ABF$11,MATCH(UsagePerHour!$B$4,Usage!$C$5:$C$11,0),MATCH(UsagePerHour!PE$4,Usage!$D$3:$ABF$3,0)),"")</f>
        <v>7.6415737428992214</v>
      </c>
      <c r="PF16" s="6">
        <f>IFERROR(INDEX(Sales!$D$5:$ABF$18,MATCH(UsagePerHour!$B16,Sales!$C$5:$C$18,0),MATCH(UsagePerHour!PF$4,Sales!$D$3:$ABF$3,0))/PF$2*INDEX(Usage!$D$5:$ABF$11,MATCH(UsagePerHour!$B$4,Usage!$C$5:$C$11,0),MATCH(UsagePerHour!PF$4,Usage!$D$3:$ABF$3,0)),"")</f>
        <v>175.78568262831416</v>
      </c>
      <c r="PG16" s="6">
        <f>IFERROR(INDEX(Sales!$D$5:$ABF$18,MATCH(UsagePerHour!$B16,Sales!$C$5:$C$18,0),MATCH(UsagePerHour!PG$4,Sales!$D$3:$ABF$3,0))/PG$2*INDEX(Usage!$D$5:$ABF$11,MATCH(UsagePerHour!$B$4,Usage!$C$5:$C$11,0),MATCH(UsagePerHour!PG$4,Usage!$D$3:$ABF$3,0)),"")</f>
        <v>29.814750002609362</v>
      </c>
      <c r="PH16" s="6">
        <f>IFERROR(INDEX(Sales!$D$5:$ABF$18,MATCH(UsagePerHour!$B16,Sales!$C$5:$C$18,0),MATCH(UsagePerHour!PH$4,Sales!$D$3:$ABF$3,0))/PH$2*INDEX(Usage!$D$5:$ABF$11,MATCH(UsagePerHour!$B$4,Usage!$C$5:$C$11,0),MATCH(UsagePerHour!PH$4,Usage!$D$3:$ABF$3,0)),"")</f>
        <v>43.532473961866053</v>
      </c>
      <c r="PI16" s="6">
        <f>IFERROR(INDEX(Sales!$D$5:$ABF$18,MATCH(UsagePerHour!$B16,Sales!$C$5:$C$18,0),MATCH(UsagePerHour!PI$4,Sales!$D$3:$ABF$3,0))/PI$2*INDEX(Usage!$D$5:$ABF$11,MATCH(UsagePerHour!$B$4,Usage!$C$5:$C$11,0),MATCH(UsagePerHour!PI$4,Usage!$D$3:$ABF$3,0)),"")</f>
        <v>12.71341628754783</v>
      </c>
      <c r="PJ16" s="6">
        <f>IFERROR(INDEX(Sales!$D$5:$ABF$18,MATCH(UsagePerHour!$B16,Sales!$C$5:$C$18,0),MATCH(UsagePerHour!PJ$4,Sales!$D$3:$ABF$3,0))/PJ$2*INDEX(Usage!$D$5:$ABF$11,MATCH(UsagePerHour!$B$4,Usage!$C$5:$C$11,0),MATCH(UsagePerHour!PJ$4,Usage!$D$3:$ABF$3,0)),"")</f>
        <v>103.39057068287262</v>
      </c>
      <c r="PK16" s="6">
        <f>IFERROR(INDEX(Sales!$D$5:$ABF$18,MATCH(UsagePerHour!$B16,Sales!$C$5:$C$18,0),MATCH(UsagePerHour!PK$4,Sales!$D$3:$ABF$3,0))/PK$2*INDEX(Usage!$D$5:$ABF$11,MATCH(UsagePerHour!$B$4,Usage!$C$5:$C$11,0),MATCH(UsagePerHour!PK$4,Usage!$D$3:$ABF$3,0)),"")</f>
        <v>34.919934574093226</v>
      </c>
      <c r="PL16" s="6">
        <f>IFERROR(INDEX(Sales!$D$5:$ABF$18,MATCH(UsagePerHour!$B16,Sales!$C$5:$C$18,0),MATCH(UsagePerHour!PL$4,Sales!$D$3:$ABF$3,0))/PL$2*INDEX(Usage!$D$5:$ABF$11,MATCH(UsagePerHour!$B$4,Usage!$C$5:$C$11,0),MATCH(UsagePerHour!PL$4,Usage!$D$3:$ABF$3,0)),"")</f>
        <v>60.561793990455783</v>
      </c>
      <c r="PM16" s="6">
        <f>IFERROR(INDEX(Sales!$D$5:$ABF$18,MATCH(UsagePerHour!$B16,Sales!$C$5:$C$18,0),MATCH(UsagePerHour!PM$4,Sales!$D$3:$ABF$3,0))/PM$2*INDEX(Usage!$D$5:$ABF$11,MATCH(UsagePerHour!$B$4,Usage!$C$5:$C$11,0),MATCH(UsagePerHour!PM$4,Usage!$D$3:$ABF$3,0)),"")</f>
        <v>69.09099187249754</v>
      </c>
      <c r="PN16" s="6">
        <f>IFERROR(INDEX(Sales!$D$5:$ABF$18,MATCH(UsagePerHour!$B16,Sales!$C$5:$C$18,0),MATCH(UsagePerHour!PN$4,Sales!$D$3:$ABF$3,0))/PN$2*INDEX(Usage!$D$5:$ABF$11,MATCH(UsagePerHour!$B$4,Usage!$C$5:$C$11,0),MATCH(UsagePerHour!PN$4,Usage!$D$3:$ABF$3,0)),"")</f>
        <v>0</v>
      </c>
      <c r="PO16" s="6">
        <f>IFERROR(INDEX(Sales!$D$5:$ABF$18,MATCH(UsagePerHour!$B16,Sales!$C$5:$C$18,0),MATCH(UsagePerHour!PO$4,Sales!$D$3:$ABF$3,0))/PO$2*INDEX(Usage!$D$5:$ABF$11,MATCH(UsagePerHour!$B$4,Usage!$C$5:$C$11,0),MATCH(UsagePerHour!PO$4,Usage!$D$3:$ABF$3,0)),"")</f>
        <v>9.7021894704532965</v>
      </c>
      <c r="PP16" s="6">
        <f>IFERROR(INDEX(Sales!$D$5:$ABF$18,MATCH(UsagePerHour!$B16,Sales!$C$5:$C$18,0),MATCH(UsagePerHour!PP$4,Sales!$D$3:$ABF$3,0))/PP$2*INDEX(Usage!$D$5:$ABF$11,MATCH(UsagePerHour!$B$4,Usage!$C$5:$C$11,0),MATCH(UsagePerHour!PP$4,Usage!$D$3:$ABF$3,0)),"")</f>
        <v>63.471511254019291</v>
      </c>
      <c r="PQ16" s="6">
        <f>IFERROR(INDEX(Sales!$D$5:$ABF$18,MATCH(UsagePerHour!$B16,Sales!$C$5:$C$18,0),MATCH(UsagePerHour!PQ$4,Sales!$D$3:$ABF$3,0))/PQ$2*INDEX(Usage!$D$5:$ABF$11,MATCH(UsagePerHour!$B$4,Usage!$C$5:$C$11,0),MATCH(UsagePerHour!PQ$4,Usage!$D$3:$ABF$3,0)),"")</f>
        <v>41.047697292507081</v>
      </c>
      <c r="PR16" s="6">
        <f>IFERROR(INDEX(Sales!$D$5:$ABF$18,MATCH(UsagePerHour!$B16,Sales!$C$5:$C$18,0),MATCH(UsagePerHour!PR$4,Sales!$D$3:$ABF$3,0))/PR$2*INDEX(Usage!$D$5:$ABF$11,MATCH(UsagePerHour!$B$4,Usage!$C$5:$C$11,0),MATCH(UsagePerHour!PR$4,Usage!$D$3:$ABF$3,0)),"")</f>
        <v>29.003384504767659</v>
      </c>
      <c r="PS16" s="6">
        <f>IFERROR(INDEX(Sales!$D$5:$ABF$18,MATCH(UsagePerHour!$B16,Sales!$C$5:$C$18,0),MATCH(UsagePerHour!PS$4,Sales!$D$3:$ABF$3,0))/PS$2*INDEX(Usage!$D$5:$ABF$11,MATCH(UsagePerHour!$B$4,Usage!$C$5:$C$11,0),MATCH(UsagePerHour!PS$4,Usage!$D$3:$ABF$3,0)),"")</f>
        <v>18.035772693707191</v>
      </c>
      <c r="PT16" s="6">
        <f>IFERROR(INDEX(Sales!$D$5:$ABF$18,MATCH(UsagePerHour!$B16,Sales!$C$5:$C$18,0),MATCH(UsagePerHour!PT$4,Sales!$D$3:$ABF$3,0))/PT$2*INDEX(Usage!$D$5:$ABF$11,MATCH(UsagePerHour!$B$4,Usage!$C$5:$C$11,0),MATCH(UsagePerHour!PT$4,Usage!$D$3:$ABF$3,0)),"")</f>
        <v>98.025186100234109</v>
      </c>
      <c r="PU16" s="6">
        <f>IFERROR(INDEX(Sales!$D$5:$ABF$18,MATCH(UsagePerHour!$B16,Sales!$C$5:$C$18,0),MATCH(UsagePerHour!PU$4,Sales!$D$3:$ABF$3,0))/PU$2*INDEX(Usage!$D$5:$ABF$11,MATCH(UsagePerHour!$B$4,Usage!$C$5:$C$11,0),MATCH(UsagePerHour!PU$4,Usage!$D$3:$ABF$3,0)),"")</f>
        <v>88.411605087007189</v>
      </c>
      <c r="PV16" s="6">
        <f>IFERROR(INDEX(Sales!$D$5:$ABF$18,MATCH(UsagePerHour!$B16,Sales!$C$5:$C$18,0),MATCH(UsagePerHour!PV$4,Sales!$D$3:$ABF$3,0))/PV$2*INDEX(Usage!$D$5:$ABF$11,MATCH(UsagePerHour!$B$4,Usage!$C$5:$C$11,0),MATCH(UsagePerHour!PV$4,Usage!$D$3:$ABF$3,0)),"")</f>
        <v>25.843228351634792</v>
      </c>
      <c r="PW16" s="6">
        <f>IFERROR(INDEX(Sales!$D$5:$ABF$18,MATCH(UsagePerHour!$B16,Sales!$C$5:$C$18,0),MATCH(UsagePerHour!PW$4,Sales!$D$3:$ABF$3,0))/PW$2*INDEX(Usage!$D$5:$ABF$11,MATCH(UsagePerHour!$B$4,Usage!$C$5:$C$11,0),MATCH(UsagePerHour!PW$4,Usage!$D$3:$ABF$3,0)),"")</f>
        <v>20.915531838786844</v>
      </c>
      <c r="PX16" s="6">
        <f>IFERROR(INDEX(Sales!$D$5:$ABF$18,MATCH(UsagePerHour!$B16,Sales!$C$5:$C$18,0),MATCH(UsagePerHour!PX$4,Sales!$D$3:$ABF$3,0))/PX$2*INDEX(Usage!$D$5:$ABF$11,MATCH(UsagePerHour!$B$4,Usage!$C$5:$C$11,0),MATCH(UsagePerHour!PX$4,Usage!$D$3:$ABF$3,0)),"")</f>
        <v>139.18260385896752</v>
      </c>
      <c r="PY16" s="6">
        <f>IFERROR(INDEX(Sales!$D$5:$ABF$18,MATCH(UsagePerHour!$B16,Sales!$C$5:$C$18,0),MATCH(UsagePerHour!PY$4,Sales!$D$3:$ABF$3,0))/PY$2*INDEX(Usage!$D$5:$ABF$11,MATCH(UsagePerHour!$B$4,Usage!$C$5:$C$11,0),MATCH(UsagePerHour!PY$4,Usage!$D$3:$ABF$3,0)),"")</f>
        <v>93.386305875129594</v>
      </c>
      <c r="PZ16" s="6">
        <f>IFERROR(INDEX(Sales!$D$5:$ABF$18,MATCH(UsagePerHour!$B16,Sales!$C$5:$C$18,0),MATCH(UsagePerHour!PZ$4,Sales!$D$3:$ABF$3,0))/PZ$2*INDEX(Usage!$D$5:$ABF$11,MATCH(UsagePerHour!$B$4,Usage!$C$5:$C$11,0),MATCH(UsagePerHour!PZ$4,Usage!$D$3:$ABF$3,0)),"")</f>
        <v>10.614486092267521</v>
      </c>
      <c r="QA16" s="6">
        <f>IFERROR(INDEX(Sales!$D$5:$ABF$18,MATCH(UsagePerHour!$B16,Sales!$C$5:$C$18,0),MATCH(UsagePerHour!QA$4,Sales!$D$3:$ABF$3,0))/QA$2*INDEX(Usage!$D$5:$ABF$11,MATCH(UsagePerHour!$B$4,Usage!$C$5:$C$11,0),MATCH(UsagePerHour!QA$4,Usage!$D$3:$ABF$3,0)),"")</f>
        <v>163.3825717503621</v>
      </c>
      <c r="QB16" s="6">
        <f>IFERROR(INDEX(Sales!$D$5:$ABF$18,MATCH(UsagePerHour!$B16,Sales!$C$5:$C$18,0),MATCH(UsagePerHour!QB$4,Sales!$D$3:$ABF$3,0))/QB$2*INDEX(Usage!$D$5:$ABF$11,MATCH(UsagePerHour!$B$4,Usage!$C$5:$C$11,0),MATCH(UsagePerHour!QB$4,Usage!$D$3:$ABF$3,0)),"")</f>
        <v>32.81389537321661</v>
      </c>
      <c r="QC16" s="6">
        <f>IFERROR(INDEX(Sales!$D$5:$ABF$18,MATCH(UsagePerHour!$B16,Sales!$C$5:$C$18,0),MATCH(UsagePerHour!QC$4,Sales!$D$3:$ABF$3,0))/QC$2*INDEX(Usage!$D$5:$ABF$11,MATCH(UsagePerHour!$B$4,Usage!$C$5:$C$11,0),MATCH(UsagePerHour!QC$4,Usage!$D$3:$ABF$3,0)),"")</f>
        <v>5.118523715541814</v>
      </c>
      <c r="QD16" s="6">
        <f>IFERROR(INDEX(Sales!$D$5:$ABF$18,MATCH(UsagePerHour!$B16,Sales!$C$5:$C$18,0),MATCH(UsagePerHour!QD$4,Sales!$D$3:$ABF$3,0))/QD$2*INDEX(Usage!$D$5:$ABF$11,MATCH(UsagePerHour!$B$4,Usage!$C$5:$C$11,0),MATCH(UsagePerHour!QD$4,Usage!$D$3:$ABF$3,0)),"")</f>
        <v>5.7966190811270781</v>
      </c>
      <c r="QE16" s="6">
        <f>IFERROR(INDEX(Sales!$D$5:$ABF$18,MATCH(UsagePerHour!$B16,Sales!$C$5:$C$18,0),MATCH(UsagePerHour!QE$4,Sales!$D$3:$ABF$3,0))/QE$2*INDEX(Usage!$D$5:$ABF$11,MATCH(UsagePerHour!$B$4,Usage!$C$5:$C$11,0),MATCH(UsagePerHour!QE$4,Usage!$D$3:$ABF$3,0)),"")</f>
        <v>76.394315388969389</v>
      </c>
      <c r="QF16" s="6">
        <f>IFERROR(INDEX(Sales!$D$5:$ABF$18,MATCH(UsagePerHour!$B16,Sales!$C$5:$C$18,0),MATCH(UsagePerHour!QF$4,Sales!$D$3:$ABF$3,0))/QF$2*INDEX(Usage!$D$5:$ABF$11,MATCH(UsagePerHour!$B$4,Usage!$C$5:$C$11,0),MATCH(UsagePerHour!QF$4,Usage!$D$3:$ABF$3,0)),"")</f>
        <v>41.641367479067959</v>
      </c>
      <c r="QG16" s="6">
        <f>IFERROR(INDEX(Sales!$D$5:$ABF$18,MATCH(UsagePerHour!$B16,Sales!$C$5:$C$18,0),MATCH(UsagePerHour!QG$4,Sales!$D$3:$ABF$3,0))/QG$2*INDEX(Usage!$D$5:$ABF$11,MATCH(UsagePerHour!$B$4,Usage!$C$5:$C$11,0),MATCH(UsagePerHour!QG$4,Usage!$D$3:$ABF$3,0)),"")</f>
        <v>18.395841706887655</v>
      </c>
      <c r="QH16" s="6">
        <f>IFERROR(INDEX(Sales!$D$5:$ABF$18,MATCH(UsagePerHour!$B16,Sales!$C$5:$C$18,0),MATCH(UsagePerHour!QH$4,Sales!$D$3:$ABF$3,0))/QH$2*INDEX(Usage!$D$5:$ABF$11,MATCH(UsagePerHour!$B$4,Usage!$C$5:$C$11,0),MATCH(UsagePerHour!QH$4,Usage!$D$3:$ABF$3,0)),"")</f>
        <v>249.73956108760953</v>
      </c>
      <c r="QI16" s="6">
        <f>IFERROR(INDEX(Sales!$D$5:$ABF$18,MATCH(UsagePerHour!$B16,Sales!$C$5:$C$18,0),MATCH(UsagePerHour!QI$4,Sales!$D$3:$ABF$3,0))/QI$2*INDEX(Usage!$D$5:$ABF$11,MATCH(UsagePerHour!$B$4,Usage!$C$5:$C$11,0),MATCH(UsagePerHour!QI$4,Usage!$D$3:$ABF$3,0)),"")</f>
        <v>190.2157452341288</v>
      </c>
      <c r="QJ16" s="6">
        <f>IFERROR(INDEX(Sales!$D$5:$ABF$18,MATCH(UsagePerHour!$B16,Sales!$C$5:$C$18,0),MATCH(UsagePerHour!QJ$4,Sales!$D$3:$ABF$3,0))/QJ$2*INDEX(Usage!$D$5:$ABF$11,MATCH(UsagePerHour!$B$4,Usage!$C$5:$C$11,0),MATCH(UsagePerHour!QJ$4,Usage!$D$3:$ABF$3,0)),"")</f>
        <v>106.13373346369647</v>
      </c>
      <c r="QK16" s="6">
        <f>IFERROR(INDEX(Sales!$D$5:$ABF$18,MATCH(UsagePerHour!$B16,Sales!$C$5:$C$18,0),MATCH(UsagePerHour!QK$4,Sales!$D$3:$ABF$3,0))/QK$2*INDEX(Usage!$D$5:$ABF$11,MATCH(UsagePerHour!$B$4,Usage!$C$5:$C$11,0),MATCH(UsagePerHour!QK$4,Usage!$D$3:$ABF$3,0)),"")</f>
        <v>91.829024755892391</v>
      </c>
      <c r="QL16" s="6">
        <f>IFERROR(INDEX(Sales!$D$5:$ABF$18,MATCH(UsagePerHour!$B16,Sales!$C$5:$C$18,0),MATCH(UsagePerHour!QL$4,Sales!$D$3:$ABF$3,0))/QL$2*INDEX(Usage!$D$5:$ABF$11,MATCH(UsagePerHour!$B$4,Usage!$C$5:$C$11,0),MATCH(UsagePerHour!QL$4,Usage!$D$3:$ABF$3,0)),"")</f>
        <v>162.68890289933262</v>
      </c>
      <c r="QM16" s="6">
        <f>IFERROR(INDEX(Sales!$D$5:$ABF$18,MATCH(UsagePerHour!$B16,Sales!$C$5:$C$18,0),MATCH(UsagePerHour!QM$4,Sales!$D$3:$ABF$3,0))/QM$2*INDEX(Usage!$D$5:$ABF$11,MATCH(UsagePerHour!$B$4,Usage!$C$5:$C$11,0),MATCH(UsagePerHour!QM$4,Usage!$D$3:$ABF$3,0)),"")</f>
        <v>89.456414073037337</v>
      </c>
      <c r="QN16" s="6">
        <f>IFERROR(INDEX(Sales!$D$5:$ABF$18,MATCH(UsagePerHour!$B16,Sales!$C$5:$C$18,0),MATCH(UsagePerHour!QN$4,Sales!$D$3:$ABF$3,0))/QN$2*INDEX(Usage!$D$5:$ABF$11,MATCH(UsagePerHour!$B$4,Usage!$C$5:$C$11,0),MATCH(UsagePerHour!QN$4,Usage!$D$3:$ABF$3,0)),"")</f>
        <v>70.608593560104012</v>
      </c>
      <c r="QO16" s="6">
        <f>IFERROR(INDEX(Sales!$D$5:$ABF$18,MATCH(UsagePerHour!$B16,Sales!$C$5:$C$18,0),MATCH(UsagePerHour!QO$4,Sales!$D$3:$ABF$3,0))/QO$2*INDEX(Usage!$D$5:$ABF$11,MATCH(UsagePerHour!$B$4,Usage!$C$5:$C$11,0),MATCH(UsagePerHour!QO$4,Usage!$D$3:$ABF$3,0)),"")</f>
        <v>201.93697664591508</v>
      </c>
      <c r="QP16" s="6">
        <f>IFERROR(INDEX(Sales!$D$5:$ABF$18,MATCH(UsagePerHour!$B16,Sales!$C$5:$C$18,0),MATCH(UsagePerHour!QP$4,Sales!$D$3:$ABF$3,0))/QP$2*INDEX(Usage!$D$5:$ABF$11,MATCH(UsagePerHour!$B$4,Usage!$C$5:$C$11,0),MATCH(UsagePerHour!QP$4,Usage!$D$3:$ABF$3,0)),"")</f>
        <v>171.02680169924918</v>
      </c>
      <c r="QQ16" s="6">
        <f>IFERROR(INDEX(Sales!$D$5:$ABF$18,MATCH(UsagePerHour!$B16,Sales!$C$5:$C$18,0),MATCH(UsagePerHour!QQ$4,Sales!$D$3:$ABF$3,0))/QQ$2*INDEX(Usage!$D$5:$ABF$11,MATCH(UsagePerHour!$B$4,Usage!$C$5:$C$11,0),MATCH(UsagePerHour!QQ$4,Usage!$D$3:$ABF$3,0)),"")</f>
        <v>21.948704461185816</v>
      </c>
      <c r="QR16" s="6">
        <f>IFERROR(INDEX(Sales!$D$5:$ABF$18,MATCH(UsagePerHour!$B16,Sales!$C$5:$C$18,0),MATCH(UsagePerHour!QR$4,Sales!$D$3:$ABF$3,0))/QR$2*INDEX(Usage!$D$5:$ABF$11,MATCH(UsagePerHour!$B$4,Usage!$C$5:$C$11,0),MATCH(UsagePerHour!QR$4,Usage!$D$3:$ABF$3,0)),"")</f>
        <v>31.16353744908762</v>
      </c>
      <c r="QS16" s="6">
        <f>IFERROR(INDEX(Sales!$D$5:$ABF$18,MATCH(UsagePerHour!$B16,Sales!$C$5:$C$18,0),MATCH(UsagePerHour!QS$4,Sales!$D$3:$ABF$3,0))/QS$2*INDEX(Usage!$D$5:$ABF$11,MATCH(UsagePerHour!$B$4,Usage!$C$5:$C$11,0),MATCH(UsagePerHour!QS$4,Usage!$D$3:$ABF$3,0)),"")</f>
        <v>61.207613529259206</v>
      </c>
      <c r="QT16" s="6">
        <f>IFERROR(INDEX(Sales!$D$5:$ABF$18,MATCH(UsagePerHour!$B16,Sales!$C$5:$C$18,0),MATCH(UsagePerHour!QT$4,Sales!$D$3:$ABF$3,0))/QT$2*INDEX(Usage!$D$5:$ABF$11,MATCH(UsagePerHour!$B$4,Usage!$C$5:$C$11,0),MATCH(UsagePerHour!QT$4,Usage!$D$3:$ABF$3,0)),"")</f>
        <v>62.112402395060052</v>
      </c>
      <c r="QU16" s="6">
        <f>IFERROR(INDEX(Sales!$D$5:$ABF$18,MATCH(UsagePerHour!$B16,Sales!$C$5:$C$18,0),MATCH(UsagePerHour!QU$4,Sales!$D$3:$ABF$3,0))/QU$2*INDEX(Usage!$D$5:$ABF$11,MATCH(UsagePerHour!$B$4,Usage!$C$5:$C$11,0),MATCH(UsagePerHour!QU$4,Usage!$D$3:$ABF$3,0)),"")</f>
        <v>52.573609267587528</v>
      </c>
      <c r="QV16" s="6">
        <f>IFERROR(INDEX(Sales!$D$5:$ABF$18,MATCH(UsagePerHour!$B16,Sales!$C$5:$C$18,0),MATCH(UsagePerHour!QV$4,Sales!$D$3:$ABF$3,0))/QV$2*INDEX(Usage!$D$5:$ABF$11,MATCH(UsagePerHour!$B$4,Usage!$C$5:$C$11,0),MATCH(UsagePerHour!QV$4,Usage!$D$3:$ABF$3,0)),"")</f>
        <v>102.97571360840793</v>
      </c>
      <c r="QW16" s="6">
        <f>IFERROR(INDEX(Sales!$D$5:$ABF$18,MATCH(UsagePerHour!$B16,Sales!$C$5:$C$18,0),MATCH(UsagePerHour!QW$4,Sales!$D$3:$ABF$3,0))/QW$2*INDEX(Usage!$D$5:$ABF$11,MATCH(UsagePerHour!$B$4,Usage!$C$5:$C$11,0),MATCH(UsagePerHour!QW$4,Usage!$D$3:$ABF$3,0)),"")</f>
        <v>173.75029969610875</v>
      </c>
      <c r="QX16" s="6">
        <f>IFERROR(INDEX(Sales!$D$5:$ABF$18,MATCH(UsagePerHour!$B16,Sales!$C$5:$C$18,0),MATCH(UsagePerHour!QX$4,Sales!$D$3:$ABF$3,0))/QX$2*INDEX(Usage!$D$5:$ABF$11,MATCH(UsagePerHour!$B$4,Usage!$C$5:$C$11,0),MATCH(UsagePerHour!QX$4,Usage!$D$3:$ABF$3,0)),"")</f>
        <v>68.564926727145846</v>
      </c>
      <c r="QY16" s="6">
        <f>IFERROR(INDEX(Sales!$D$5:$ABF$18,MATCH(UsagePerHour!$B16,Sales!$C$5:$C$18,0),MATCH(UsagePerHour!QY$4,Sales!$D$3:$ABF$3,0))/QY$2*INDEX(Usage!$D$5:$ABF$11,MATCH(UsagePerHour!$B$4,Usage!$C$5:$C$11,0),MATCH(UsagePerHour!QY$4,Usage!$D$3:$ABF$3,0)),"")</f>
        <v>35.304306967548243</v>
      </c>
      <c r="QZ16" s="6">
        <f>IFERROR(INDEX(Sales!$D$5:$ABF$18,MATCH(UsagePerHour!$B16,Sales!$C$5:$C$18,0),MATCH(UsagePerHour!QZ$4,Sales!$D$3:$ABF$3,0))/QZ$2*INDEX(Usage!$D$5:$ABF$11,MATCH(UsagePerHour!$B$4,Usage!$C$5:$C$11,0),MATCH(UsagePerHour!QZ$4,Usage!$D$3:$ABF$3,0)),"")</f>
        <v>69.232774971029855</v>
      </c>
      <c r="RA16" s="6">
        <f>IFERROR(INDEX(Sales!$D$5:$ABF$18,MATCH(UsagePerHour!$B16,Sales!$C$5:$C$18,0),MATCH(UsagePerHour!RA$4,Sales!$D$3:$ABF$3,0))/RA$2*INDEX(Usage!$D$5:$ABF$11,MATCH(UsagePerHour!$B$4,Usage!$C$5:$C$11,0),MATCH(UsagePerHour!RA$4,Usage!$D$3:$ABF$3,0)),"")</f>
        <v>53.204109419153063</v>
      </c>
      <c r="RB16" s="6">
        <f>IFERROR(INDEX(Sales!$D$5:$ABF$18,MATCH(UsagePerHour!$B16,Sales!$C$5:$C$18,0),MATCH(UsagePerHour!RB$4,Sales!$D$3:$ABF$3,0))/RB$2*INDEX(Usage!$D$5:$ABF$11,MATCH(UsagePerHour!$B$4,Usage!$C$5:$C$11,0),MATCH(UsagePerHour!RB$4,Usage!$D$3:$ABF$3,0)),"")</f>
        <v>51.716151420466815</v>
      </c>
      <c r="RC16" s="6">
        <f>IFERROR(INDEX(Sales!$D$5:$ABF$18,MATCH(UsagePerHour!$B16,Sales!$C$5:$C$18,0),MATCH(UsagePerHour!RC$4,Sales!$D$3:$ABF$3,0))/RC$2*INDEX(Usage!$D$5:$ABF$11,MATCH(UsagePerHour!$B$4,Usage!$C$5:$C$11,0),MATCH(UsagePerHour!RC$4,Usage!$D$3:$ABF$3,0)),"")</f>
        <v>238.86195408389162</v>
      </c>
      <c r="RD16" s="6">
        <f>IFERROR(INDEX(Sales!$D$5:$ABF$18,MATCH(UsagePerHour!$B16,Sales!$C$5:$C$18,0),MATCH(UsagePerHour!RD$4,Sales!$D$3:$ABF$3,0))/RD$2*INDEX(Usage!$D$5:$ABF$11,MATCH(UsagePerHour!$B$4,Usage!$C$5:$C$11,0),MATCH(UsagePerHour!RD$4,Usage!$D$3:$ABF$3,0)),"")</f>
        <v>55.844693774060858</v>
      </c>
      <c r="RE16" s="6">
        <f>IFERROR(INDEX(Sales!$D$5:$ABF$18,MATCH(UsagePerHour!$B16,Sales!$C$5:$C$18,0),MATCH(UsagePerHour!RE$4,Sales!$D$3:$ABF$3,0))/RE$2*INDEX(Usage!$D$5:$ABF$11,MATCH(UsagePerHour!$B$4,Usage!$C$5:$C$11,0),MATCH(UsagePerHour!RE$4,Usage!$D$3:$ABF$3,0)),"")</f>
        <v>43.725596041385515</v>
      </c>
      <c r="RF16" s="6">
        <f>IFERROR(INDEX(Sales!$D$5:$ABF$18,MATCH(UsagePerHour!$B16,Sales!$C$5:$C$18,0),MATCH(UsagePerHour!RF$4,Sales!$D$3:$ABF$3,0))/RF$2*INDEX(Usage!$D$5:$ABF$11,MATCH(UsagePerHour!$B$4,Usage!$C$5:$C$11,0),MATCH(UsagePerHour!RF$4,Usage!$D$3:$ABF$3,0)),"")</f>
        <v>105.09035885373341</v>
      </c>
      <c r="RG16" s="6">
        <f>IFERROR(INDEX(Sales!$D$5:$ABF$18,MATCH(UsagePerHour!$B16,Sales!$C$5:$C$18,0),MATCH(UsagePerHour!RG$4,Sales!$D$3:$ABF$3,0))/RG$2*INDEX(Usage!$D$5:$ABF$11,MATCH(UsagePerHour!$B$4,Usage!$C$5:$C$11,0),MATCH(UsagePerHour!RG$4,Usage!$D$3:$ABF$3,0)),"")</f>
        <v>68.053062890122391</v>
      </c>
      <c r="RH16" s="6">
        <f>IFERROR(INDEX(Sales!$D$5:$ABF$18,MATCH(UsagePerHour!$B16,Sales!$C$5:$C$18,0),MATCH(UsagePerHour!RH$4,Sales!$D$3:$ABF$3,0))/RH$2*INDEX(Usage!$D$5:$ABF$11,MATCH(UsagePerHour!$B$4,Usage!$C$5:$C$11,0),MATCH(UsagePerHour!RH$4,Usage!$D$3:$ABF$3,0)),"")</f>
        <v>34.304572494593245</v>
      </c>
      <c r="RI16" s="6">
        <f>IFERROR(INDEX(Sales!$D$5:$ABF$18,MATCH(UsagePerHour!$B16,Sales!$C$5:$C$18,0),MATCH(UsagePerHour!RI$4,Sales!$D$3:$ABF$3,0))/RI$2*INDEX(Usage!$D$5:$ABF$11,MATCH(UsagePerHour!$B$4,Usage!$C$5:$C$11,0),MATCH(UsagePerHour!RI$4,Usage!$D$3:$ABF$3,0)),"")</f>
        <v>10.322590522850799</v>
      </c>
      <c r="RJ16" s="6">
        <f>IFERROR(INDEX(Sales!$D$5:$ABF$18,MATCH(UsagePerHour!$B16,Sales!$C$5:$C$18,0),MATCH(UsagePerHour!RJ$4,Sales!$D$3:$ABF$3,0))/RJ$2*INDEX(Usage!$D$5:$ABF$11,MATCH(UsagePerHour!$B$4,Usage!$C$5:$C$11,0),MATCH(UsagePerHour!RJ$4,Usage!$D$3:$ABF$3,0)),"")</f>
        <v>106.68564736118051</v>
      </c>
      <c r="RK16" s="6">
        <f>IFERROR(INDEX(Sales!$D$5:$ABF$18,MATCH(UsagePerHour!$B16,Sales!$C$5:$C$18,0),MATCH(UsagePerHour!RK$4,Sales!$D$3:$ABF$3,0))/RK$2*INDEX(Usage!$D$5:$ABF$11,MATCH(UsagePerHour!$B$4,Usage!$C$5:$C$11,0),MATCH(UsagePerHour!RK$4,Usage!$D$3:$ABF$3,0)),"")</f>
        <v>35.571707368586786</v>
      </c>
      <c r="RL16" s="6">
        <f>IFERROR(INDEX(Sales!$D$5:$ABF$18,MATCH(UsagePerHour!$B16,Sales!$C$5:$C$18,0),MATCH(UsagePerHour!RL$4,Sales!$D$3:$ABF$3,0))/RL$2*INDEX(Usage!$D$5:$ABF$11,MATCH(UsagePerHour!$B$4,Usage!$C$5:$C$11,0),MATCH(UsagePerHour!RL$4,Usage!$D$3:$ABF$3,0)),"")</f>
        <v>80.032976047037181</v>
      </c>
      <c r="RM16" s="6">
        <f>IFERROR(INDEX(Sales!$D$5:$ABF$18,MATCH(UsagePerHour!$B16,Sales!$C$5:$C$18,0),MATCH(UsagePerHour!RM$4,Sales!$D$3:$ABF$3,0))/RM$2*INDEX(Usage!$D$5:$ABF$11,MATCH(UsagePerHour!$B$4,Usage!$C$5:$C$11,0),MATCH(UsagePerHour!RM$4,Usage!$D$3:$ABF$3,0)),"")</f>
        <v>32.858748675060014</v>
      </c>
      <c r="RN16" s="6">
        <f>IFERROR(INDEX(Sales!$D$5:$ABF$18,MATCH(UsagePerHour!$B16,Sales!$C$5:$C$18,0),MATCH(UsagePerHour!RN$4,Sales!$D$3:$ABF$3,0))/RN$2*INDEX(Usage!$D$5:$ABF$11,MATCH(UsagePerHour!$B$4,Usage!$C$5:$C$11,0),MATCH(UsagePerHour!RN$4,Usage!$D$3:$ABF$3,0)),"")</f>
        <v>50.987970256255586</v>
      </c>
      <c r="RO16" s="6">
        <f>IFERROR(INDEX(Sales!$D$5:$ABF$18,MATCH(UsagePerHour!$B16,Sales!$C$5:$C$18,0),MATCH(UsagePerHour!RO$4,Sales!$D$3:$ABF$3,0))/RO$2*INDEX(Usage!$D$5:$ABF$11,MATCH(UsagePerHour!$B$4,Usage!$C$5:$C$11,0),MATCH(UsagePerHour!RO$4,Usage!$D$3:$ABF$3,0)),"")</f>
        <v>25.959827080641034</v>
      </c>
      <c r="RP16" s="6">
        <f>IFERROR(INDEX(Sales!$D$5:$ABF$18,MATCH(UsagePerHour!$B16,Sales!$C$5:$C$18,0),MATCH(UsagePerHour!RP$4,Sales!$D$3:$ABF$3,0))/RP$2*INDEX(Usage!$D$5:$ABF$11,MATCH(UsagePerHour!$B$4,Usage!$C$5:$C$11,0),MATCH(UsagePerHour!RP$4,Usage!$D$3:$ABF$3,0)),"")</f>
        <v>107.79750187324326</v>
      </c>
      <c r="RQ16" s="6">
        <f>IFERROR(INDEX(Sales!$D$5:$ABF$18,MATCH(UsagePerHour!$B16,Sales!$C$5:$C$18,0),MATCH(UsagePerHour!RQ$4,Sales!$D$3:$ABF$3,0))/RQ$2*INDEX(Usage!$D$5:$ABF$11,MATCH(UsagePerHour!$B$4,Usage!$C$5:$C$11,0),MATCH(UsagePerHour!RQ$4,Usage!$D$3:$ABF$3,0)),"")</f>
        <v>40.291189751641298</v>
      </c>
      <c r="RR16" s="6">
        <f>IFERROR(INDEX(Sales!$D$5:$ABF$18,MATCH(UsagePerHour!$B16,Sales!$C$5:$C$18,0),MATCH(UsagePerHour!RR$4,Sales!$D$3:$ABF$3,0))/RR$2*INDEX(Usage!$D$5:$ABF$11,MATCH(UsagePerHour!$B$4,Usage!$C$5:$C$11,0),MATCH(UsagePerHour!RR$4,Usage!$D$3:$ABF$3,0)),"")</f>
        <v>104.36945579649681</v>
      </c>
      <c r="RS16" s="6">
        <f>IFERROR(INDEX(Sales!$D$5:$ABF$18,MATCH(UsagePerHour!$B16,Sales!$C$5:$C$18,0),MATCH(UsagePerHour!RS$4,Sales!$D$3:$ABF$3,0))/RS$2*INDEX(Usage!$D$5:$ABF$11,MATCH(UsagePerHour!$B$4,Usage!$C$5:$C$11,0),MATCH(UsagePerHour!RS$4,Usage!$D$3:$ABF$3,0)),"")</f>
        <v>40.015173591054477</v>
      </c>
      <c r="RT16" s="6">
        <f>IFERROR(INDEX(Sales!$D$5:$ABF$18,MATCH(UsagePerHour!$B16,Sales!$C$5:$C$18,0),MATCH(UsagePerHour!RT$4,Sales!$D$3:$ABF$3,0))/RT$2*INDEX(Usage!$D$5:$ABF$11,MATCH(UsagePerHour!$B$4,Usage!$C$5:$C$11,0),MATCH(UsagePerHour!RT$4,Usage!$D$3:$ABF$3,0)),"")</f>
        <v>123.68278451622265</v>
      </c>
      <c r="RU16" s="6">
        <f>IFERROR(INDEX(Sales!$D$5:$ABF$18,MATCH(UsagePerHour!$B16,Sales!$C$5:$C$18,0),MATCH(UsagePerHour!RU$4,Sales!$D$3:$ABF$3,0))/RU$2*INDEX(Usage!$D$5:$ABF$11,MATCH(UsagePerHour!$B$4,Usage!$C$5:$C$11,0),MATCH(UsagePerHour!RU$4,Usage!$D$3:$ABF$3,0)),"")</f>
        <v>37.269806071711066</v>
      </c>
      <c r="RV16" s="6">
        <f>IFERROR(INDEX(Sales!$D$5:$ABF$18,MATCH(UsagePerHour!$B16,Sales!$C$5:$C$18,0),MATCH(UsagePerHour!RV$4,Sales!$D$3:$ABF$3,0))/RV$2*INDEX(Usage!$D$5:$ABF$11,MATCH(UsagePerHour!$B$4,Usage!$C$5:$C$11,0),MATCH(UsagePerHour!RV$4,Usage!$D$3:$ABF$3,0)),"")</f>
        <v>58.680841972813482</v>
      </c>
      <c r="RW16" s="6">
        <f>IFERROR(INDEX(Sales!$D$5:$ABF$18,MATCH(UsagePerHour!$B16,Sales!$C$5:$C$18,0),MATCH(UsagePerHour!RW$4,Sales!$D$3:$ABF$3,0))/RW$2*INDEX(Usage!$D$5:$ABF$11,MATCH(UsagePerHour!$B$4,Usage!$C$5:$C$11,0),MATCH(UsagePerHour!RW$4,Usage!$D$3:$ABF$3,0)),"")</f>
        <v>41.071063342067134</v>
      </c>
      <c r="RX16" s="6">
        <f>IFERROR(INDEX(Sales!$D$5:$ABF$18,MATCH(UsagePerHour!$B16,Sales!$C$5:$C$18,0),MATCH(UsagePerHour!RX$4,Sales!$D$3:$ABF$3,0))/RX$2*INDEX(Usage!$D$5:$ABF$11,MATCH(UsagePerHour!$B$4,Usage!$C$5:$C$11,0),MATCH(UsagePerHour!RX$4,Usage!$D$3:$ABF$3,0)),"")</f>
        <v>159.5681110098339</v>
      </c>
      <c r="RY16" s="6">
        <f>IFERROR(INDEX(Sales!$D$5:$ABF$18,MATCH(UsagePerHour!$B16,Sales!$C$5:$C$18,0),MATCH(UsagePerHour!RY$4,Sales!$D$3:$ABF$3,0))/RY$2*INDEX(Usage!$D$5:$ABF$11,MATCH(UsagePerHour!$B$4,Usage!$C$5:$C$11,0),MATCH(UsagePerHour!RY$4,Usage!$D$3:$ABF$3,0)),"")</f>
        <v>86.826527129577286</v>
      </c>
      <c r="RZ16" s="6">
        <f>IFERROR(INDEX(Sales!$D$5:$ABF$18,MATCH(UsagePerHour!$B16,Sales!$C$5:$C$18,0),MATCH(UsagePerHour!RZ$4,Sales!$D$3:$ABF$3,0))/RZ$2*INDEX(Usage!$D$5:$ABF$11,MATCH(UsagePerHour!$B$4,Usage!$C$5:$C$11,0),MATCH(UsagePerHour!RZ$4,Usage!$D$3:$ABF$3,0)),"")</f>
        <v>15.851021723761974</v>
      </c>
      <c r="SA16" s="6">
        <f>IFERROR(INDEX(Sales!$D$5:$ABF$18,MATCH(UsagePerHour!$B16,Sales!$C$5:$C$18,0),MATCH(UsagePerHour!SA$4,Sales!$D$3:$ABF$3,0))/SA$2*INDEX(Usage!$D$5:$ABF$11,MATCH(UsagePerHour!$B$4,Usage!$C$5:$C$11,0),MATCH(UsagePerHour!SA$4,Usage!$D$3:$ABF$3,0)),"")</f>
        <v>114.41553210231162</v>
      </c>
      <c r="SB16" s="6">
        <f>IFERROR(INDEX(Sales!$D$5:$ABF$18,MATCH(UsagePerHour!$B16,Sales!$C$5:$C$18,0),MATCH(UsagePerHour!SB$4,Sales!$D$3:$ABF$3,0))/SB$2*INDEX(Usage!$D$5:$ABF$11,MATCH(UsagePerHour!$B$4,Usage!$C$5:$C$11,0),MATCH(UsagePerHour!SB$4,Usage!$D$3:$ABF$3,0)),"")</f>
        <v>51.642988909179074</v>
      </c>
      <c r="SC16" s="6">
        <f>IFERROR(INDEX(Sales!$D$5:$ABF$18,MATCH(UsagePerHour!$B16,Sales!$C$5:$C$18,0),MATCH(UsagePerHour!SC$4,Sales!$D$3:$ABF$3,0))/SC$2*INDEX(Usage!$D$5:$ABF$11,MATCH(UsagePerHour!$B$4,Usage!$C$5:$C$11,0),MATCH(UsagePerHour!SC$4,Usage!$D$3:$ABF$3,0)),"")</f>
        <v>35.50893339235801</v>
      </c>
      <c r="SD16" s="6">
        <f>IFERROR(INDEX(Sales!$D$5:$ABF$18,MATCH(UsagePerHour!$B16,Sales!$C$5:$C$18,0),MATCH(UsagePerHour!SD$4,Sales!$D$3:$ABF$3,0))/SD$2*INDEX(Usage!$D$5:$ABF$11,MATCH(UsagePerHour!$B$4,Usage!$C$5:$C$11,0),MATCH(UsagePerHour!SD$4,Usage!$D$3:$ABF$3,0)),"")</f>
        <v>12.429586284115809</v>
      </c>
      <c r="SE16" s="6">
        <f>IFERROR(INDEX(Sales!$D$5:$ABF$18,MATCH(UsagePerHour!$B16,Sales!$C$5:$C$18,0),MATCH(UsagePerHour!SE$4,Sales!$D$3:$ABF$3,0))/SE$2*INDEX(Usage!$D$5:$ABF$11,MATCH(UsagePerHour!$B$4,Usage!$C$5:$C$11,0),MATCH(UsagePerHour!SE$4,Usage!$D$3:$ABF$3,0)),"")</f>
        <v>190.78666379862659</v>
      </c>
      <c r="SF16" s="6">
        <f>IFERROR(INDEX(Sales!$D$5:$ABF$18,MATCH(UsagePerHour!$B16,Sales!$C$5:$C$18,0),MATCH(UsagePerHour!SF$4,Sales!$D$3:$ABF$3,0))/SF$2*INDEX(Usage!$D$5:$ABF$11,MATCH(UsagePerHour!$B$4,Usage!$C$5:$C$11,0),MATCH(UsagePerHour!SF$4,Usage!$D$3:$ABF$3,0)),"")</f>
        <v>152.88526336757977</v>
      </c>
      <c r="SG16" s="6" t="str">
        <f>IFERROR(INDEX(Sales!$D$5:$ABF$18,MATCH(UsagePerHour!$B16,Sales!$C$5:$C$18,0),MATCH(UsagePerHour!SG$4,Sales!$D$3:$ABF$3,0))/SG$2*INDEX(Usage!$D$5:$ABF$11,MATCH(UsagePerHour!$B$4,Usage!$C$5:$C$11,0),MATCH(UsagePerHour!SG$4,Usage!$D$3:$ABF$3,0)),"")</f>
        <v/>
      </c>
      <c r="SH16" s="6" t="str">
        <f>IFERROR(INDEX(Sales!$D$5:$ABF$18,MATCH(UsagePerHour!$B16,Sales!$C$5:$C$18,0),MATCH(UsagePerHour!SH$4,Sales!$D$3:$ABF$3,0))/SH$2*INDEX(Usage!$D$5:$ABF$11,MATCH(UsagePerHour!$B$4,Usage!$C$5:$C$11,0),MATCH(UsagePerHour!SH$4,Usage!$D$3:$ABF$3,0)),"")</f>
        <v/>
      </c>
      <c r="SI16" s="6" t="str">
        <f>IFERROR(INDEX(Sales!$D$5:$ABF$18,MATCH(UsagePerHour!$B16,Sales!$C$5:$C$18,0),MATCH(UsagePerHour!SI$4,Sales!$D$3:$ABF$3,0))/SI$2*INDEX(Usage!$D$5:$ABF$11,MATCH(UsagePerHour!$B$4,Usage!$C$5:$C$11,0),MATCH(UsagePerHour!SI$4,Usage!$D$3:$ABF$3,0)),"")</f>
        <v/>
      </c>
      <c r="SJ16" s="6" t="str">
        <f>IFERROR(INDEX(Sales!$D$5:$ABF$18,MATCH(UsagePerHour!$B16,Sales!$C$5:$C$18,0),MATCH(UsagePerHour!SJ$4,Sales!$D$3:$ABF$3,0))/SJ$2*INDEX(Usage!$D$5:$ABF$11,MATCH(UsagePerHour!$B$4,Usage!$C$5:$C$11,0),MATCH(UsagePerHour!SJ$4,Usage!$D$3:$ABF$3,0)),"")</f>
        <v/>
      </c>
      <c r="SK16" s="6" t="str">
        <f>IFERROR(INDEX(Sales!$D$5:$ABF$18,MATCH(UsagePerHour!$B16,Sales!$C$5:$C$18,0),MATCH(UsagePerHour!SK$4,Sales!$D$3:$ABF$3,0))/SK$2*INDEX(Usage!$D$5:$ABF$11,MATCH(UsagePerHour!$B$4,Usage!$C$5:$C$11,0),MATCH(UsagePerHour!SK$4,Usage!$D$3:$ABF$3,0)),"")</f>
        <v/>
      </c>
      <c r="SL16" s="6" t="str">
        <f>IFERROR(INDEX(Sales!$D$5:$ABF$18,MATCH(UsagePerHour!$B16,Sales!$C$5:$C$18,0),MATCH(UsagePerHour!SL$4,Sales!$D$3:$ABF$3,0))/SL$2*INDEX(Usage!$D$5:$ABF$11,MATCH(UsagePerHour!$B$4,Usage!$C$5:$C$11,0),MATCH(UsagePerHour!SL$4,Usage!$D$3:$ABF$3,0)),"")</f>
        <v/>
      </c>
      <c r="SM16" s="6" t="str">
        <f>IFERROR(INDEX(Sales!$D$5:$ABF$18,MATCH(UsagePerHour!$B16,Sales!$C$5:$C$18,0),MATCH(UsagePerHour!SM$4,Sales!$D$3:$ABF$3,0))/SM$2*INDEX(Usage!$D$5:$ABF$11,MATCH(UsagePerHour!$B$4,Usage!$C$5:$C$11,0),MATCH(UsagePerHour!SM$4,Usage!$D$3:$ABF$3,0)),"")</f>
        <v/>
      </c>
      <c r="SN16" s="6" t="str">
        <f>IFERROR(INDEX(Sales!$D$5:$ABF$18,MATCH(UsagePerHour!$B16,Sales!$C$5:$C$18,0),MATCH(UsagePerHour!SN$4,Sales!$D$3:$ABF$3,0))/SN$2*INDEX(Usage!$D$5:$ABF$11,MATCH(UsagePerHour!$B$4,Usage!$C$5:$C$11,0),MATCH(UsagePerHour!SN$4,Usage!$D$3:$ABF$3,0)),"")</f>
        <v/>
      </c>
      <c r="SO16" s="6" t="str">
        <f>IFERROR(INDEX(Sales!$D$5:$ABF$18,MATCH(UsagePerHour!$B16,Sales!$C$5:$C$18,0),MATCH(UsagePerHour!SO$4,Sales!$D$3:$ABF$3,0))/SO$2*INDEX(Usage!$D$5:$ABF$11,MATCH(UsagePerHour!$B$4,Usage!$C$5:$C$11,0),MATCH(UsagePerHour!SO$4,Usage!$D$3:$ABF$3,0)),"")</f>
        <v/>
      </c>
      <c r="SP16" s="6" t="str">
        <f>IFERROR(INDEX(Sales!$D$5:$ABF$18,MATCH(UsagePerHour!$B16,Sales!$C$5:$C$18,0),MATCH(UsagePerHour!SP$4,Sales!$D$3:$ABF$3,0))/SP$2*INDEX(Usage!$D$5:$ABF$11,MATCH(UsagePerHour!$B$4,Usage!$C$5:$C$11,0),MATCH(UsagePerHour!SP$4,Usage!$D$3:$ABF$3,0)),"")</f>
        <v/>
      </c>
      <c r="SQ16" s="6" t="str">
        <f>IFERROR(INDEX(Sales!$D$5:$ABF$18,MATCH(UsagePerHour!$B16,Sales!$C$5:$C$18,0),MATCH(UsagePerHour!SQ$4,Sales!$D$3:$ABF$3,0))/SQ$2*INDEX(Usage!$D$5:$ABF$11,MATCH(UsagePerHour!$B$4,Usage!$C$5:$C$11,0),MATCH(UsagePerHour!SQ$4,Usage!$D$3:$ABF$3,0)),"")</f>
        <v/>
      </c>
      <c r="SR16" s="6" t="str">
        <f>IFERROR(INDEX(Sales!$D$5:$ABF$18,MATCH(UsagePerHour!$B16,Sales!$C$5:$C$18,0),MATCH(UsagePerHour!SR$4,Sales!$D$3:$ABF$3,0))/SR$2*INDEX(Usage!$D$5:$ABF$11,MATCH(UsagePerHour!$B$4,Usage!$C$5:$C$11,0),MATCH(UsagePerHour!SR$4,Usage!$D$3:$ABF$3,0)),"")</f>
        <v/>
      </c>
      <c r="SS16" s="6" t="str">
        <f>IFERROR(INDEX(Sales!$D$5:$ABF$18,MATCH(UsagePerHour!$B16,Sales!$C$5:$C$18,0),MATCH(UsagePerHour!SS$4,Sales!$D$3:$ABF$3,0))/SS$2*INDEX(Usage!$D$5:$ABF$11,MATCH(UsagePerHour!$B$4,Usage!$C$5:$C$11,0),MATCH(UsagePerHour!SS$4,Usage!$D$3:$ABF$3,0)),"")</f>
        <v/>
      </c>
      <c r="ST16" s="6" t="str">
        <f>IFERROR(INDEX(Sales!$D$5:$ABF$18,MATCH(UsagePerHour!$B16,Sales!$C$5:$C$18,0),MATCH(UsagePerHour!ST$4,Sales!$D$3:$ABF$3,0))/ST$2*INDEX(Usage!$D$5:$ABF$11,MATCH(UsagePerHour!$B$4,Usage!$C$5:$C$11,0),MATCH(UsagePerHour!ST$4,Usage!$D$3:$ABF$3,0)),"")</f>
        <v/>
      </c>
      <c r="SU16" s="6" t="str">
        <f>IFERROR(INDEX(Sales!$D$5:$ABF$18,MATCH(UsagePerHour!$B16,Sales!$C$5:$C$18,0),MATCH(UsagePerHour!SU$4,Sales!$D$3:$ABF$3,0))/SU$2*INDEX(Usage!$D$5:$ABF$11,MATCH(UsagePerHour!$B$4,Usage!$C$5:$C$11,0),MATCH(UsagePerHour!SU$4,Usage!$D$3:$ABF$3,0)),"")</f>
        <v/>
      </c>
      <c r="SV16" s="6" t="str">
        <f>IFERROR(INDEX(Sales!$D$5:$ABF$18,MATCH(UsagePerHour!$B16,Sales!$C$5:$C$18,0),MATCH(UsagePerHour!SV$4,Sales!$D$3:$ABF$3,0))/SV$2*INDEX(Usage!$D$5:$ABF$11,MATCH(UsagePerHour!$B$4,Usage!$C$5:$C$11,0),MATCH(UsagePerHour!SV$4,Usage!$D$3:$ABF$3,0)),"")</f>
        <v/>
      </c>
      <c r="SW16" s="6" t="str">
        <f>IFERROR(INDEX(Sales!$D$5:$ABF$18,MATCH(UsagePerHour!$B16,Sales!$C$5:$C$18,0),MATCH(UsagePerHour!SW$4,Sales!$D$3:$ABF$3,0))/SW$2*INDEX(Usage!$D$5:$ABF$11,MATCH(UsagePerHour!$B$4,Usage!$C$5:$C$11,0),MATCH(UsagePerHour!SW$4,Usage!$D$3:$ABF$3,0)),"")</f>
        <v/>
      </c>
      <c r="SX16" s="6" t="str">
        <f>IFERROR(INDEX(Sales!$D$5:$ABF$18,MATCH(UsagePerHour!$B16,Sales!$C$5:$C$18,0),MATCH(UsagePerHour!SX$4,Sales!$D$3:$ABF$3,0))/SX$2*INDEX(Usage!$D$5:$ABF$11,MATCH(UsagePerHour!$B$4,Usage!$C$5:$C$11,0),MATCH(UsagePerHour!SX$4,Usage!$D$3:$ABF$3,0)),"")</f>
        <v/>
      </c>
      <c r="SY16" s="6" t="str">
        <f>IFERROR(INDEX(Sales!$D$5:$ABF$18,MATCH(UsagePerHour!$B16,Sales!$C$5:$C$18,0),MATCH(UsagePerHour!SY$4,Sales!$D$3:$ABF$3,0))/SY$2*INDEX(Usage!$D$5:$ABF$11,MATCH(UsagePerHour!$B$4,Usage!$C$5:$C$11,0),MATCH(UsagePerHour!SY$4,Usage!$D$3:$ABF$3,0)),"")</f>
        <v/>
      </c>
      <c r="SZ16" s="6" t="str">
        <f>IFERROR(INDEX(Sales!$D$5:$ABF$18,MATCH(UsagePerHour!$B16,Sales!$C$5:$C$18,0),MATCH(UsagePerHour!SZ$4,Sales!$D$3:$ABF$3,0))/SZ$2*INDEX(Usage!$D$5:$ABF$11,MATCH(UsagePerHour!$B$4,Usage!$C$5:$C$11,0),MATCH(UsagePerHour!SZ$4,Usage!$D$3:$ABF$3,0)),"")</f>
        <v/>
      </c>
      <c r="TA16" s="6" t="str">
        <f>IFERROR(INDEX(Sales!$D$5:$ABF$18,MATCH(UsagePerHour!$B16,Sales!$C$5:$C$18,0),MATCH(UsagePerHour!TA$4,Sales!$D$3:$ABF$3,0))/TA$2*INDEX(Usage!$D$5:$ABF$11,MATCH(UsagePerHour!$B$4,Usage!$C$5:$C$11,0),MATCH(UsagePerHour!TA$4,Usage!$D$3:$ABF$3,0)),"")</f>
        <v/>
      </c>
      <c r="TB16" s="6" t="str">
        <f>IFERROR(INDEX(Sales!$D$5:$ABF$18,MATCH(UsagePerHour!$B16,Sales!$C$5:$C$18,0),MATCH(UsagePerHour!TB$4,Sales!$D$3:$ABF$3,0))/TB$2*INDEX(Usage!$D$5:$ABF$11,MATCH(UsagePerHour!$B$4,Usage!$C$5:$C$11,0),MATCH(UsagePerHour!TB$4,Usage!$D$3:$ABF$3,0)),"")</f>
        <v/>
      </c>
      <c r="TC16" s="6" t="str">
        <f>IFERROR(INDEX(Sales!$D$5:$ABF$18,MATCH(UsagePerHour!$B16,Sales!$C$5:$C$18,0),MATCH(UsagePerHour!TC$4,Sales!$D$3:$ABF$3,0))/TC$2*INDEX(Usage!$D$5:$ABF$11,MATCH(UsagePerHour!$B$4,Usage!$C$5:$C$11,0),MATCH(UsagePerHour!TC$4,Usage!$D$3:$ABF$3,0)),"")</f>
        <v/>
      </c>
      <c r="TD16" s="6" t="str">
        <f>IFERROR(INDEX(Sales!$D$5:$ABF$18,MATCH(UsagePerHour!$B16,Sales!$C$5:$C$18,0),MATCH(UsagePerHour!TD$4,Sales!$D$3:$ABF$3,0))/TD$2*INDEX(Usage!$D$5:$ABF$11,MATCH(UsagePerHour!$B$4,Usage!$C$5:$C$11,0),MATCH(UsagePerHour!TD$4,Usage!$D$3:$ABF$3,0)),"")</f>
        <v/>
      </c>
      <c r="TE16" s="6" t="str">
        <f>IFERROR(INDEX(Sales!$D$5:$ABF$18,MATCH(UsagePerHour!$B16,Sales!$C$5:$C$18,0),MATCH(UsagePerHour!TE$4,Sales!$D$3:$ABF$3,0))/TE$2*INDEX(Usage!$D$5:$ABF$11,MATCH(UsagePerHour!$B$4,Usage!$C$5:$C$11,0),MATCH(UsagePerHour!TE$4,Usage!$D$3:$ABF$3,0)),"")</f>
        <v/>
      </c>
      <c r="TF16" s="6" t="str">
        <f>IFERROR(INDEX(Sales!$D$5:$ABF$18,MATCH(UsagePerHour!$B16,Sales!$C$5:$C$18,0),MATCH(UsagePerHour!TF$4,Sales!$D$3:$ABF$3,0))/TF$2*INDEX(Usage!$D$5:$ABF$11,MATCH(UsagePerHour!$B$4,Usage!$C$5:$C$11,0),MATCH(UsagePerHour!TF$4,Usage!$D$3:$ABF$3,0)),"")</f>
        <v/>
      </c>
      <c r="TG16" s="6" t="str">
        <f>IFERROR(INDEX(Sales!$D$5:$ABF$18,MATCH(UsagePerHour!$B16,Sales!$C$5:$C$18,0),MATCH(UsagePerHour!TG$4,Sales!$D$3:$ABF$3,0))/TG$2*INDEX(Usage!$D$5:$ABF$11,MATCH(UsagePerHour!$B$4,Usage!$C$5:$C$11,0),MATCH(UsagePerHour!TG$4,Usage!$D$3:$ABF$3,0)),"")</f>
        <v/>
      </c>
      <c r="TH16" s="6" t="str">
        <f>IFERROR(INDEX(Sales!$D$5:$ABF$18,MATCH(UsagePerHour!$B16,Sales!$C$5:$C$18,0),MATCH(UsagePerHour!TH$4,Sales!$D$3:$ABF$3,0))/TH$2*INDEX(Usage!$D$5:$ABF$11,MATCH(UsagePerHour!$B$4,Usage!$C$5:$C$11,0),MATCH(UsagePerHour!TH$4,Usage!$D$3:$ABF$3,0)),"")</f>
        <v/>
      </c>
      <c r="TI16" s="6" t="str">
        <f>IFERROR(INDEX(Sales!$D$5:$ABF$18,MATCH(UsagePerHour!$B16,Sales!$C$5:$C$18,0),MATCH(UsagePerHour!TI$4,Sales!$D$3:$ABF$3,0))/TI$2*INDEX(Usage!$D$5:$ABF$11,MATCH(UsagePerHour!$B$4,Usage!$C$5:$C$11,0),MATCH(UsagePerHour!TI$4,Usage!$D$3:$ABF$3,0)),"")</f>
        <v/>
      </c>
      <c r="TJ16" s="6" t="str">
        <f>IFERROR(INDEX(Sales!$D$5:$ABF$18,MATCH(UsagePerHour!$B16,Sales!$C$5:$C$18,0),MATCH(UsagePerHour!TJ$4,Sales!$D$3:$ABF$3,0))/TJ$2*INDEX(Usage!$D$5:$ABF$11,MATCH(UsagePerHour!$B$4,Usage!$C$5:$C$11,0),MATCH(UsagePerHour!TJ$4,Usage!$D$3:$ABF$3,0)),"")</f>
        <v/>
      </c>
      <c r="TK16" s="6" t="str">
        <f>IFERROR(INDEX(Sales!$D$5:$ABF$18,MATCH(UsagePerHour!$B16,Sales!$C$5:$C$18,0),MATCH(UsagePerHour!TK$4,Sales!$D$3:$ABF$3,0))/TK$2*INDEX(Usage!$D$5:$ABF$11,MATCH(UsagePerHour!$B$4,Usage!$C$5:$C$11,0),MATCH(UsagePerHour!TK$4,Usage!$D$3:$ABF$3,0)),"")</f>
        <v/>
      </c>
      <c r="TL16" s="6" t="str">
        <f>IFERROR(INDEX(Sales!$D$5:$ABF$18,MATCH(UsagePerHour!$B16,Sales!$C$5:$C$18,0),MATCH(UsagePerHour!TL$4,Sales!$D$3:$ABF$3,0))/TL$2*INDEX(Usage!$D$5:$ABF$11,MATCH(UsagePerHour!$B$4,Usage!$C$5:$C$11,0),MATCH(UsagePerHour!TL$4,Usage!$D$3:$ABF$3,0)),"")</f>
        <v/>
      </c>
      <c r="TM16" s="6" t="str">
        <f>IFERROR(INDEX(Sales!$D$5:$ABF$18,MATCH(UsagePerHour!$B16,Sales!$C$5:$C$18,0),MATCH(UsagePerHour!TM$4,Sales!$D$3:$ABF$3,0))/TM$2*INDEX(Usage!$D$5:$ABF$11,MATCH(UsagePerHour!$B$4,Usage!$C$5:$C$11,0),MATCH(UsagePerHour!TM$4,Usage!$D$3:$ABF$3,0)),"")</f>
        <v/>
      </c>
      <c r="TN16" s="6" t="str">
        <f>IFERROR(INDEX(Sales!$D$5:$ABF$18,MATCH(UsagePerHour!$B16,Sales!$C$5:$C$18,0),MATCH(UsagePerHour!TN$4,Sales!$D$3:$ABF$3,0))/TN$2*INDEX(Usage!$D$5:$ABF$11,MATCH(UsagePerHour!$B$4,Usage!$C$5:$C$11,0),MATCH(UsagePerHour!TN$4,Usage!$D$3:$ABF$3,0)),"")</f>
        <v/>
      </c>
      <c r="TO16" s="6" t="str">
        <f>IFERROR(INDEX(Sales!$D$5:$ABF$18,MATCH(UsagePerHour!$B16,Sales!$C$5:$C$18,0),MATCH(UsagePerHour!TO$4,Sales!$D$3:$ABF$3,0))/TO$2*INDEX(Usage!$D$5:$ABF$11,MATCH(UsagePerHour!$B$4,Usage!$C$5:$C$11,0),MATCH(UsagePerHour!TO$4,Usage!$D$3:$ABF$3,0)),"")</f>
        <v/>
      </c>
      <c r="TP16" s="6" t="str">
        <f>IFERROR(INDEX(Sales!$D$5:$ABF$18,MATCH(UsagePerHour!$B16,Sales!$C$5:$C$18,0),MATCH(UsagePerHour!TP$4,Sales!$D$3:$ABF$3,0))/TP$2*INDEX(Usage!$D$5:$ABF$11,MATCH(UsagePerHour!$B$4,Usage!$C$5:$C$11,0),MATCH(UsagePerHour!TP$4,Usage!$D$3:$ABF$3,0)),"")</f>
        <v/>
      </c>
      <c r="TQ16" s="6" t="str">
        <f>IFERROR(INDEX(Sales!$D$5:$ABF$18,MATCH(UsagePerHour!$B16,Sales!$C$5:$C$18,0),MATCH(UsagePerHour!TQ$4,Sales!$D$3:$ABF$3,0))/TQ$2*INDEX(Usage!$D$5:$ABF$11,MATCH(UsagePerHour!$B$4,Usage!$C$5:$C$11,0),MATCH(UsagePerHour!TQ$4,Usage!$D$3:$ABF$3,0)),"")</f>
        <v/>
      </c>
      <c r="TR16" s="6" t="str">
        <f>IFERROR(INDEX(Sales!$D$5:$ABF$18,MATCH(UsagePerHour!$B16,Sales!$C$5:$C$18,0),MATCH(UsagePerHour!TR$4,Sales!$D$3:$ABF$3,0))/TR$2*INDEX(Usage!$D$5:$ABF$11,MATCH(UsagePerHour!$B$4,Usage!$C$5:$C$11,0),MATCH(UsagePerHour!TR$4,Usage!$D$3:$ABF$3,0)),"")</f>
        <v/>
      </c>
      <c r="TS16" s="6" t="str">
        <f>IFERROR(INDEX(Sales!$D$5:$ABF$18,MATCH(UsagePerHour!$B16,Sales!$C$5:$C$18,0),MATCH(UsagePerHour!TS$4,Sales!$D$3:$ABF$3,0))/TS$2*INDEX(Usage!$D$5:$ABF$11,MATCH(UsagePerHour!$B$4,Usage!$C$5:$C$11,0),MATCH(UsagePerHour!TS$4,Usage!$D$3:$ABF$3,0)),"")</f>
        <v/>
      </c>
      <c r="TT16" s="6" t="str">
        <f>IFERROR(INDEX(Sales!$D$5:$ABF$18,MATCH(UsagePerHour!$B16,Sales!$C$5:$C$18,0),MATCH(UsagePerHour!TT$4,Sales!$D$3:$ABF$3,0))/TT$2*INDEX(Usage!$D$5:$ABF$11,MATCH(UsagePerHour!$B$4,Usage!$C$5:$C$11,0),MATCH(UsagePerHour!TT$4,Usage!$D$3:$ABF$3,0)),"")</f>
        <v/>
      </c>
      <c r="TU16" s="6" t="str">
        <f>IFERROR(INDEX(Sales!$D$5:$ABF$18,MATCH(UsagePerHour!$B16,Sales!$C$5:$C$18,0),MATCH(UsagePerHour!TU$4,Sales!$D$3:$ABF$3,0))/TU$2*INDEX(Usage!$D$5:$ABF$11,MATCH(UsagePerHour!$B$4,Usage!$C$5:$C$11,0),MATCH(UsagePerHour!TU$4,Usage!$D$3:$ABF$3,0)),"")</f>
        <v/>
      </c>
      <c r="TV16" s="6" t="str">
        <f>IFERROR(INDEX(Sales!$D$5:$ABF$18,MATCH(UsagePerHour!$B16,Sales!$C$5:$C$18,0),MATCH(UsagePerHour!TV$4,Sales!$D$3:$ABF$3,0))/TV$2*INDEX(Usage!$D$5:$ABF$11,MATCH(UsagePerHour!$B$4,Usage!$C$5:$C$11,0),MATCH(UsagePerHour!TV$4,Usage!$D$3:$ABF$3,0)),"")</f>
        <v/>
      </c>
      <c r="TW16" s="6" t="str">
        <f>IFERROR(INDEX(Sales!$D$5:$ABF$18,MATCH(UsagePerHour!$B16,Sales!$C$5:$C$18,0),MATCH(UsagePerHour!TW$4,Sales!$D$3:$ABF$3,0))/TW$2*INDEX(Usage!$D$5:$ABF$11,MATCH(UsagePerHour!$B$4,Usage!$C$5:$C$11,0),MATCH(UsagePerHour!TW$4,Usage!$D$3:$ABF$3,0)),"")</f>
        <v/>
      </c>
      <c r="TX16" s="6" t="str">
        <f>IFERROR(INDEX(Sales!$D$5:$ABF$18,MATCH(UsagePerHour!$B16,Sales!$C$5:$C$18,0),MATCH(UsagePerHour!TX$4,Sales!$D$3:$ABF$3,0))/TX$2*INDEX(Usage!$D$5:$ABF$11,MATCH(UsagePerHour!$B$4,Usage!$C$5:$C$11,0),MATCH(UsagePerHour!TX$4,Usage!$D$3:$ABF$3,0)),"")</f>
        <v/>
      </c>
      <c r="TY16" s="6" t="str">
        <f>IFERROR(INDEX(Sales!$D$5:$ABF$18,MATCH(UsagePerHour!$B16,Sales!$C$5:$C$18,0),MATCH(UsagePerHour!TY$4,Sales!$D$3:$ABF$3,0))/TY$2*INDEX(Usage!$D$5:$ABF$11,MATCH(UsagePerHour!$B$4,Usage!$C$5:$C$11,0),MATCH(UsagePerHour!TY$4,Usage!$D$3:$ABF$3,0)),"")</f>
        <v/>
      </c>
      <c r="TZ16" s="6" t="str">
        <f>IFERROR(INDEX(Sales!$D$5:$ABF$18,MATCH(UsagePerHour!$B16,Sales!$C$5:$C$18,0),MATCH(UsagePerHour!TZ$4,Sales!$D$3:$ABF$3,0))/TZ$2*INDEX(Usage!$D$5:$ABF$11,MATCH(UsagePerHour!$B$4,Usage!$C$5:$C$11,0),MATCH(UsagePerHour!TZ$4,Usage!$D$3:$ABF$3,0)),"")</f>
        <v/>
      </c>
      <c r="UA16" s="6" t="str">
        <f>IFERROR(INDEX(Sales!$D$5:$ABF$18,MATCH(UsagePerHour!$B16,Sales!$C$5:$C$18,0),MATCH(UsagePerHour!UA$4,Sales!$D$3:$ABF$3,0))/UA$2*INDEX(Usage!$D$5:$ABF$11,MATCH(UsagePerHour!$B$4,Usage!$C$5:$C$11,0),MATCH(UsagePerHour!UA$4,Usage!$D$3:$ABF$3,0)),"")</f>
        <v/>
      </c>
      <c r="UB16" s="6" t="str">
        <f>IFERROR(INDEX(Sales!$D$5:$ABF$18,MATCH(UsagePerHour!$B16,Sales!$C$5:$C$18,0),MATCH(UsagePerHour!UB$4,Sales!$D$3:$ABF$3,0))/UB$2*INDEX(Usage!$D$5:$ABF$11,MATCH(UsagePerHour!$B$4,Usage!$C$5:$C$11,0),MATCH(UsagePerHour!UB$4,Usage!$D$3:$ABF$3,0)),"")</f>
        <v/>
      </c>
      <c r="UC16" s="6" t="str">
        <f>IFERROR(INDEX(Sales!$D$5:$ABF$18,MATCH(UsagePerHour!$B16,Sales!$C$5:$C$18,0),MATCH(UsagePerHour!UC$4,Sales!$D$3:$ABF$3,0))/UC$2*INDEX(Usage!$D$5:$ABF$11,MATCH(UsagePerHour!$B$4,Usage!$C$5:$C$11,0),MATCH(UsagePerHour!UC$4,Usage!$D$3:$ABF$3,0)),"")</f>
        <v/>
      </c>
      <c r="UD16" s="6" t="str">
        <f>IFERROR(INDEX(Sales!$D$5:$ABF$18,MATCH(UsagePerHour!$B16,Sales!$C$5:$C$18,0),MATCH(UsagePerHour!UD$4,Sales!$D$3:$ABF$3,0))/UD$2*INDEX(Usage!$D$5:$ABF$11,MATCH(UsagePerHour!$B$4,Usage!$C$5:$C$11,0),MATCH(UsagePerHour!UD$4,Usage!$D$3:$ABF$3,0)),"")</f>
        <v/>
      </c>
      <c r="UE16" s="6" t="str">
        <f>IFERROR(INDEX(Sales!$D$5:$ABF$18,MATCH(UsagePerHour!$B16,Sales!$C$5:$C$18,0),MATCH(UsagePerHour!UE$4,Sales!$D$3:$ABF$3,0))/UE$2*INDEX(Usage!$D$5:$ABF$11,MATCH(UsagePerHour!$B$4,Usage!$C$5:$C$11,0),MATCH(UsagePerHour!UE$4,Usage!$D$3:$ABF$3,0)),"")</f>
        <v/>
      </c>
      <c r="UF16" s="6" t="str">
        <f>IFERROR(INDEX(Sales!$D$5:$ABF$18,MATCH(UsagePerHour!$B16,Sales!$C$5:$C$18,0),MATCH(UsagePerHour!UF$4,Sales!$D$3:$ABF$3,0))/UF$2*INDEX(Usage!$D$5:$ABF$11,MATCH(UsagePerHour!$B$4,Usage!$C$5:$C$11,0),MATCH(UsagePerHour!UF$4,Usage!$D$3:$ABF$3,0)),"")</f>
        <v/>
      </c>
      <c r="UG16" s="6" t="str">
        <f>IFERROR(INDEX(Sales!$D$5:$ABF$18,MATCH(UsagePerHour!$B16,Sales!$C$5:$C$18,0),MATCH(UsagePerHour!UG$4,Sales!$D$3:$ABF$3,0))/UG$2*INDEX(Usage!$D$5:$ABF$11,MATCH(UsagePerHour!$B$4,Usage!$C$5:$C$11,0),MATCH(UsagePerHour!UG$4,Usage!$D$3:$ABF$3,0)),"")</f>
        <v/>
      </c>
      <c r="UH16" s="6" t="str">
        <f>IFERROR(INDEX(Sales!$D$5:$ABF$18,MATCH(UsagePerHour!$B16,Sales!$C$5:$C$18,0),MATCH(UsagePerHour!UH$4,Sales!$D$3:$ABF$3,0))/UH$2*INDEX(Usage!$D$5:$ABF$11,MATCH(UsagePerHour!$B$4,Usage!$C$5:$C$11,0),MATCH(UsagePerHour!UH$4,Usage!$D$3:$ABF$3,0)),"")</f>
        <v/>
      </c>
      <c r="UI16" s="6" t="str">
        <f>IFERROR(INDEX(Sales!$D$5:$ABF$18,MATCH(UsagePerHour!$B16,Sales!$C$5:$C$18,0),MATCH(UsagePerHour!UI$4,Sales!$D$3:$ABF$3,0))/UI$2*INDEX(Usage!$D$5:$ABF$11,MATCH(UsagePerHour!$B$4,Usage!$C$5:$C$11,0),MATCH(UsagePerHour!UI$4,Usage!$D$3:$ABF$3,0)),"")</f>
        <v/>
      </c>
      <c r="UJ16" s="6" t="str">
        <f>IFERROR(INDEX(Sales!$D$5:$ABF$18,MATCH(UsagePerHour!$B16,Sales!$C$5:$C$18,0),MATCH(UsagePerHour!UJ$4,Sales!$D$3:$ABF$3,0))/UJ$2*INDEX(Usage!$D$5:$ABF$11,MATCH(UsagePerHour!$B$4,Usage!$C$5:$C$11,0),MATCH(UsagePerHour!UJ$4,Usage!$D$3:$ABF$3,0)),"")</f>
        <v/>
      </c>
      <c r="UK16" s="6" t="str">
        <f>IFERROR(INDEX(Sales!$D$5:$ABF$18,MATCH(UsagePerHour!$B16,Sales!$C$5:$C$18,0),MATCH(UsagePerHour!UK$4,Sales!$D$3:$ABF$3,0))/UK$2*INDEX(Usage!$D$5:$ABF$11,MATCH(UsagePerHour!$B$4,Usage!$C$5:$C$11,0),MATCH(UsagePerHour!UK$4,Usage!$D$3:$ABF$3,0)),"")</f>
        <v/>
      </c>
      <c r="UL16" s="6" t="str">
        <f>IFERROR(INDEX(Sales!$D$5:$ABF$18,MATCH(UsagePerHour!$B16,Sales!$C$5:$C$18,0),MATCH(UsagePerHour!UL$4,Sales!$D$3:$ABF$3,0))/UL$2*INDEX(Usage!$D$5:$ABF$11,MATCH(UsagePerHour!$B$4,Usage!$C$5:$C$11,0),MATCH(UsagePerHour!UL$4,Usage!$D$3:$ABF$3,0)),"")</f>
        <v/>
      </c>
      <c r="UM16" s="6" t="str">
        <f>IFERROR(INDEX(Sales!$D$5:$ABF$18,MATCH(UsagePerHour!$B16,Sales!$C$5:$C$18,0),MATCH(UsagePerHour!UM$4,Sales!$D$3:$ABF$3,0))/UM$2*INDEX(Usage!$D$5:$ABF$11,MATCH(UsagePerHour!$B$4,Usage!$C$5:$C$11,0),MATCH(UsagePerHour!UM$4,Usage!$D$3:$ABF$3,0)),"")</f>
        <v/>
      </c>
      <c r="UN16" s="6" t="str">
        <f>IFERROR(INDEX(Sales!$D$5:$ABF$18,MATCH(UsagePerHour!$B16,Sales!$C$5:$C$18,0),MATCH(UsagePerHour!UN$4,Sales!$D$3:$ABF$3,0))/UN$2*INDEX(Usage!$D$5:$ABF$11,MATCH(UsagePerHour!$B$4,Usage!$C$5:$C$11,0),MATCH(UsagePerHour!UN$4,Usage!$D$3:$ABF$3,0)),"")</f>
        <v/>
      </c>
      <c r="UO16" s="6" t="str">
        <f>IFERROR(INDEX(Sales!$D$5:$ABF$18,MATCH(UsagePerHour!$B16,Sales!$C$5:$C$18,0),MATCH(UsagePerHour!UO$4,Sales!$D$3:$ABF$3,0))/UO$2*INDEX(Usage!$D$5:$ABF$11,MATCH(UsagePerHour!$B$4,Usage!$C$5:$C$11,0),MATCH(UsagePerHour!UO$4,Usage!$D$3:$ABF$3,0)),"")</f>
        <v/>
      </c>
      <c r="UP16" s="6" t="str">
        <f>IFERROR(INDEX(Sales!$D$5:$ABF$18,MATCH(UsagePerHour!$B16,Sales!$C$5:$C$18,0),MATCH(UsagePerHour!UP$4,Sales!$D$3:$ABF$3,0))/UP$2*INDEX(Usage!$D$5:$ABF$11,MATCH(UsagePerHour!$B$4,Usage!$C$5:$C$11,0),MATCH(UsagePerHour!UP$4,Usage!$D$3:$ABF$3,0)),"")</f>
        <v/>
      </c>
      <c r="UQ16" s="6" t="str">
        <f>IFERROR(INDEX(Sales!$D$5:$ABF$18,MATCH(UsagePerHour!$B16,Sales!$C$5:$C$18,0),MATCH(UsagePerHour!UQ$4,Sales!$D$3:$ABF$3,0))/UQ$2*INDEX(Usage!$D$5:$ABF$11,MATCH(UsagePerHour!$B$4,Usage!$C$5:$C$11,0),MATCH(UsagePerHour!UQ$4,Usage!$D$3:$ABF$3,0)),"")</f>
        <v/>
      </c>
      <c r="UR16" s="6" t="str">
        <f>IFERROR(INDEX(Sales!$D$5:$ABF$18,MATCH(UsagePerHour!$B16,Sales!$C$5:$C$18,0),MATCH(UsagePerHour!UR$4,Sales!$D$3:$ABF$3,0))/UR$2*INDEX(Usage!$D$5:$ABF$11,MATCH(UsagePerHour!$B$4,Usage!$C$5:$C$11,0),MATCH(UsagePerHour!UR$4,Usage!$D$3:$ABF$3,0)),"")</f>
        <v/>
      </c>
      <c r="US16" s="6" t="str">
        <f>IFERROR(INDEX(Sales!$D$5:$ABF$18,MATCH(UsagePerHour!$B16,Sales!$C$5:$C$18,0),MATCH(UsagePerHour!US$4,Sales!$D$3:$ABF$3,0))/US$2*INDEX(Usage!$D$5:$ABF$11,MATCH(UsagePerHour!$B$4,Usage!$C$5:$C$11,0),MATCH(UsagePerHour!US$4,Usage!$D$3:$ABF$3,0)),"")</f>
        <v/>
      </c>
      <c r="UT16" s="6" t="str">
        <f>IFERROR(INDEX(Sales!$D$5:$ABF$18,MATCH(UsagePerHour!$B16,Sales!$C$5:$C$18,0),MATCH(UsagePerHour!UT$4,Sales!$D$3:$ABF$3,0))/UT$2*INDEX(Usage!$D$5:$ABF$11,MATCH(UsagePerHour!$B$4,Usage!$C$5:$C$11,0),MATCH(UsagePerHour!UT$4,Usage!$D$3:$ABF$3,0)),"")</f>
        <v/>
      </c>
      <c r="UU16" s="6" t="str">
        <f>IFERROR(INDEX(Sales!$D$5:$ABF$18,MATCH(UsagePerHour!$B16,Sales!$C$5:$C$18,0),MATCH(UsagePerHour!UU$4,Sales!$D$3:$ABF$3,0))/UU$2*INDEX(Usage!$D$5:$ABF$11,MATCH(UsagePerHour!$B$4,Usage!$C$5:$C$11,0),MATCH(UsagePerHour!UU$4,Usage!$D$3:$ABF$3,0)),"")</f>
        <v/>
      </c>
      <c r="UV16" s="6" t="str">
        <f>IFERROR(INDEX(Sales!$D$5:$ABF$18,MATCH(UsagePerHour!$B16,Sales!$C$5:$C$18,0),MATCH(UsagePerHour!UV$4,Sales!$D$3:$ABF$3,0))/UV$2*INDEX(Usage!$D$5:$ABF$11,MATCH(UsagePerHour!$B$4,Usage!$C$5:$C$11,0),MATCH(UsagePerHour!UV$4,Usage!$D$3:$ABF$3,0)),"")</f>
        <v/>
      </c>
      <c r="UW16" s="6" t="str">
        <f>IFERROR(INDEX(Sales!$D$5:$ABF$18,MATCH(UsagePerHour!$B16,Sales!$C$5:$C$18,0),MATCH(UsagePerHour!UW$4,Sales!$D$3:$ABF$3,0))/UW$2*INDEX(Usage!$D$5:$ABF$11,MATCH(UsagePerHour!$B$4,Usage!$C$5:$C$11,0),MATCH(UsagePerHour!UW$4,Usage!$D$3:$ABF$3,0)),"")</f>
        <v/>
      </c>
      <c r="UX16" s="6" t="str">
        <f>IFERROR(INDEX(Sales!$D$5:$ABF$18,MATCH(UsagePerHour!$B16,Sales!$C$5:$C$18,0),MATCH(UsagePerHour!UX$4,Sales!$D$3:$ABF$3,0))/UX$2*INDEX(Usage!$D$5:$ABF$11,MATCH(UsagePerHour!$B$4,Usage!$C$5:$C$11,0),MATCH(UsagePerHour!UX$4,Usage!$D$3:$ABF$3,0)),"")</f>
        <v/>
      </c>
      <c r="UY16" s="6" t="str">
        <f>IFERROR(INDEX(Sales!$D$5:$ABF$18,MATCH(UsagePerHour!$B16,Sales!$C$5:$C$18,0),MATCH(UsagePerHour!UY$4,Sales!$D$3:$ABF$3,0))/UY$2*INDEX(Usage!$D$5:$ABF$11,MATCH(UsagePerHour!$B$4,Usage!$C$5:$C$11,0),MATCH(UsagePerHour!UY$4,Usage!$D$3:$ABF$3,0)),"")</f>
        <v/>
      </c>
      <c r="UZ16" s="6" t="str">
        <f>IFERROR(INDEX(Sales!$D$5:$ABF$18,MATCH(UsagePerHour!$B16,Sales!$C$5:$C$18,0),MATCH(UsagePerHour!UZ$4,Sales!$D$3:$ABF$3,0))/UZ$2*INDEX(Usage!$D$5:$ABF$11,MATCH(UsagePerHour!$B$4,Usage!$C$5:$C$11,0),MATCH(UsagePerHour!UZ$4,Usage!$D$3:$ABF$3,0)),"")</f>
        <v/>
      </c>
      <c r="VA16" s="6" t="str">
        <f>IFERROR(INDEX(Sales!$D$5:$ABF$18,MATCH(UsagePerHour!$B16,Sales!$C$5:$C$18,0),MATCH(UsagePerHour!VA$4,Sales!$D$3:$ABF$3,0))/VA$2*INDEX(Usage!$D$5:$ABF$11,MATCH(UsagePerHour!$B$4,Usage!$C$5:$C$11,0),MATCH(UsagePerHour!VA$4,Usage!$D$3:$ABF$3,0)),"")</f>
        <v/>
      </c>
      <c r="VB16" s="6" t="str">
        <f>IFERROR(INDEX(Sales!$D$5:$ABF$18,MATCH(UsagePerHour!$B16,Sales!$C$5:$C$18,0),MATCH(UsagePerHour!VB$4,Sales!$D$3:$ABF$3,0))/VB$2*INDEX(Usage!$D$5:$ABF$11,MATCH(UsagePerHour!$B$4,Usage!$C$5:$C$11,0),MATCH(UsagePerHour!VB$4,Usage!$D$3:$ABF$3,0)),"")</f>
        <v/>
      </c>
      <c r="VC16" s="6" t="str">
        <f>IFERROR(INDEX(Sales!$D$5:$ABF$18,MATCH(UsagePerHour!$B16,Sales!$C$5:$C$18,0),MATCH(UsagePerHour!VC$4,Sales!$D$3:$ABF$3,0))/VC$2*INDEX(Usage!$D$5:$ABF$11,MATCH(UsagePerHour!$B$4,Usage!$C$5:$C$11,0),MATCH(UsagePerHour!VC$4,Usage!$D$3:$ABF$3,0)),"")</f>
        <v/>
      </c>
      <c r="VD16" s="6" t="str">
        <f>IFERROR(INDEX(Sales!$D$5:$ABF$18,MATCH(UsagePerHour!$B16,Sales!$C$5:$C$18,0),MATCH(UsagePerHour!VD$4,Sales!$D$3:$ABF$3,0))/VD$2*INDEX(Usage!$D$5:$ABF$11,MATCH(UsagePerHour!$B$4,Usage!$C$5:$C$11,0),MATCH(UsagePerHour!VD$4,Usage!$D$3:$ABF$3,0)),"")</f>
        <v/>
      </c>
      <c r="VE16" s="6" t="str">
        <f>IFERROR(INDEX(Sales!$D$5:$ABF$18,MATCH(UsagePerHour!$B16,Sales!$C$5:$C$18,0),MATCH(UsagePerHour!VE$4,Sales!$D$3:$ABF$3,0))/VE$2*INDEX(Usage!$D$5:$ABF$11,MATCH(UsagePerHour!$B$4,Usage!$C$5:$C$11,0),MATCH(UsagePerHour!VE$4,Usage!$D$3:$ABF$3,0)),"")</f>
        <v/>
      </c>
      <c r="VF16" s="6" t="str">
        <f>IFERROR(INDEX(Sales!$D$5:$ABF$18,MATCH(UsagePerHour!$B16,Sales!$C$5:$C$18,0),MATCH(UsagePerHour!VF$4,Sales!$D$3:$ABF$3,0))/VF$2*INDEX(Usage!$D$5:$ABF$11,MATCH(UsagePerHour!$B$4,Usage!$C$5:$C$11,0),MATCH(UsagePerHour!VF$4,Usage!$D$3:$ABF$3,0)),"")</f>
        <v/>
      </c>
      <c r="VG16" s="6" t="str">
        <f>IFERROR(INDEX(Sales!$D$5:$ABF$18,MATCH(UsagePerHour!$B16,Sales!$C$5:$C$18,0),MATCH(UsagePerHour!VG$4,Sales!$D$3:$ABF$3,0))/VG$2*INDEX(Usage!$D$5:$ABF$11,MATCH(UsagePerHour!$B$4,Usage!$C$5:$C$11,0),MATCH(UsagePerHour!VG$4,Usage!$D$3:$ABF$3,0)),"")</f>
        <v/>
      </c>
      <c r="VH16" s="6" t="str">
        <f>IFERROR(INDEX(Sales!$D$5:$ABF$18,MATCH(UsagePerHour!$B16,Sales!$C$5:$C$18,0),MATCH(UsagePerHour!VH$4,Sales!$D$3:$ABF$3,0))/VH$2*INDEX(Usage!$D$5:$ABF$11,MATCH(UsagePerHour!$B$4,Usage!$C$5:$C$11,0),MATCH(UsagePerHour!VH$4,Usage!$D$3:$ABF$3,0)),"")</f>
        <v/>
      </c>
      <c r="VI16" s="6" t="str">
        <f>IFERROR(INDEX(Sales!$D$5:$ABF$18,MATCH(UsagePerHour!$B16,Sales!$C$5:$C$18,0),MATCH(UsagePerHour!VI$4,Sales!$D$3:$ABF$3,0))/VI$2*INDEX(Usage!$D$5:$ABF$11,MATCH(UsagePerHour!$B$4,Usage!$C$5:$C$11,0),MATCH(UsagePerHour!VI$4,Usage!$D$3:$ABF$3,0)),"")</f>
        <v/>
      </c>
      <c r="VJ16" s="6" t="str">
        <f>IFERROR(INDEX(Sales!$D$5:$ABF$18,MATCH(UsagePerHour!$B16,Sales!$C$5:$C$18,0),MATCH(UsagePerHour!VJ$4,Sales!$D$3:$ABF$3,0))/VJ$2*INDEX(Usage!$D$5:$ABF$11,MATCH(UsagePerHour!$B$4,Usage!$C$5:$C$11,0),MATCH(UsagePerHour!VJ$4,Usage!$D$3:$ABF$3,0)),"")</f>
        <v/>
      </c>
      <c r="VK16" s="6" t="str">
        <f>IFERROR(INDEX(Sales!$D$5:$ABF$18,MATCH(UsagePerHour!$B16,Sales!$C$5:$C$18,0),MATCH(UsagePerHour!VK$4,Sales!$D$3:$ABF$3,0))/VK$2*INDEX(Usage!$D$5:$ABF$11,MATCH(UsagePerHour!$B$4,Usage!$C$5:$C$11,0),MATCH(UsagePerHour!VK$4,Usage!$D$3:$ABF$3,0)),"")</f>
        <v/>
      </c>
      <c r="VL16" s="6" t="str">
        <f>IFERROR(INDEX(Sales!$D$5:$ABF$18,MATCH(UsagePerHour!$B16,Sales!$C$5:$C$18,0),MATCH(UsagePerHour!VL$4,Sales!$D$3:$ABF$3,0))/VL$2*INDEX(Usage!$D$5:$ABF$11,MATCH(UsagePerHour!$B$4,Usage!$C$5:$C$11,0),MATCH(UsagePerHour!VL$4,Usage!$D$3:$ABF$3,0)),"")</f>
        <v/>
      </c>
      <c r="VM16" s="6" t="str">
        <f>IFERROR(INDEX(Sales!$D$5:$ABF$18,MATCH(UsagePerHour!$B16,Sales!$C$5:$C$18,0),MATCH(UsagePerHour!VM$4,Sales!$D$3:$ABF$3,0))/VM$2*INDEX(Usage!$D$5:$ABF$11,MATCH(UsagePerHour!$B$4,Usage!$C$5:$C$11,0),MATCH(UsagePerHour!VM$4,Usage!$D$3:$ABF$3,0)),"")</f>
        <v/>
      </c>
      <c r="VN16" s="6" t="str">
        <f>IFERROR(INDEX(Sales!$D$5:$ABF$18,MATCH(UsagePerHour!$B16,Sales!$C$5:$C$18,0),MATCH(UsagePerHour!VN$4,Sales!$D$3:$ABF$3,0))/VN$2*INDEX(Usage!$D$5:$ABF$11,MATCH(UsagePerHour!$B$4,Usage!$C$5:$C$11,0),MATCH(UsagePerHour!VN$4,Usage!$D$3:$ABF$3,0)),"")</f>
        <v/>
      </c>
      <c r="VO16" s="6" t="str">
        <f>IFERROR(INDEX(Sales!$D$5:$ABF$18,MATCH(UsagePerHour!$B16,Sales!$C$5:$C$18,0),MATCH(UsagePerHour!VO$4,Sales!$D$3:$ABF$3,0))/VO$2*INDEX(Usage!$D$5:$ABF$11,MATCH(UsagePerHour!$B$4,Usage!$C$5:$C$11,0),MATCH(UsagePerHour!VO$4,Usage!$D$3:$ABF$3,0)),"")</f>
        <v/>
      </c>
      <c r="VP16" s="6" t="str">
        <f>IFERROR(INDEX(Sales!$D$5:$ABF$18,MATCH(UsagePerHour!$B16,Sales!$C$5:$C$18,0),MATCH(UsagePerHour!VP$4,Sales!$D$3:$ABF$3,0))/VP$2*INDEX(Usage!$D$5:$ABF$11,MATCH(UsagePerHour!$B$4,Usage!$C$5:$C$11,0),MATCH(UsagePerHour!VP$4,Usage!$D$3:$ABF$3,0)),"")</f>
        <v/>
      </c>
      <c r="VQ16" s="6" t="str">
        <f>IFERROR(INDEX(Sales!$D$5:$ABF$18,MATCH(UsagePerHour!$B16,Sales!$C$5:$C$18,0),MATCH(UsagePerHour!VQ$4,Sales!$D$3:$ABF$3,0))/VQ$2*INDEX(Usage!$D$5:$ABF$11,MATCH(UsagePerHour!$B$4,Usage!$C$5:$C$11,0),MATCH(UsagePerHour!VQ$4,Usage!$D$3:$ABF$3,0)),"")</f>
        <v/>
      </c>
      <c r="VR16" s="6" t="str">
        <f>IFERROR(INDEX(Sales!$D$5:$ABF$18,MATCH(UsagePerHour!$B16,Sales!$C$5:$C$18,0),MATCH(UsagePerHour!VR$4,Sales!$D$3:$ABF$3,0))/VR$2*INDEX(Usage!$D$5:$ABF$11,MATCH(UsagePerHour!$B$4,Usage!$C$5:$C$11,0),MATCH(UsagePerHour!VR$4,Usage!$D$3:$ABF$3,0)),"")</f>
        <v/>
      </c>
      <c r="VS16" s="6" t="str">
        <f>IFERROR(INDEX(Sales!$D$5:$ABF$18,MATCH(UsagePerHour!$B16,Sales!$C$5:$C$18,0),MATCH(UsagePerHour!VS$4,Sales!$D$3:$ABF$3,0))/VS$2*INDEX(Usage!$D$5:$ABF$11,MATCH(UsagePerHour!$B$4,Usage!$C$5:$C$11,0),MATCH(UsagePerHour!VS$4,Usage!$D$3:$ABF$3,0)),"")</f>
        <v/>
      </c>
      <c r="VT16" s="6" t="str">
        <f>IFERROR(INDEX(Sales!$D$5:$ABF$18,MATCH(UsagePerHour!$B16,Sales!$C$5:$C$18,0),MATCH(UsagePerHour!VT$4,Sales!$D$3:$ABF$3,0))/VT$2*INDEX(Usage!$D$5:$ABF$11,MATCH(UsagePerHour!$B$4,Usage!$C$5:$C$11,0),MATCH(UsagePerHour!VT$4,Usage!$D$3:$ABF$3,0)),"")</f>
        <v/>
      </c>
      <c r="VU16" s="6" t="str">
        <f>IFERROR(INDEX(Sales!$D$5:$ABF$18,MATCH(UsagePerHour!$B16,Sales!$C$5:$C$18,0),MATCH(UsagePerHour!VU$4,Sales!$D$3:$ABF$3,0))/VU$2*INDEX(Usage!$D$5:$ABF$11,MATCH(UsagePerHour!$B$4,Usage!$C$5:$C$11,0),MATCH(UsagePerHour!VU$4,Usage!$D$3:$ABF$3,0)),"")</f>
        <v/>
      </c>
      <c r="VV16" s="6" t="str">
        <f>IFERROR(INDEX(Sales!$D$5:$ABF$18,MATCH(UsagePerHour!$B16,Sales!$C$5:$C$18,0),MATCH(UsagePerHour!VV$4,Sales!$D$3:$ABF$3,0))/VV$2*INDEX(Usage!$D$5:$ABF$11,MATCH(UsagePerHour!$B$4,Usage!$C$5:$C$11,0),MATCH(UsagePerHour!VV$4,Usage!$D$3:$ABF$3,0)),"")</f>
        <v/>
      </c>
      <c r="VW16" s="6" t="str">
        <f>IFERROR(INDEX(Sales!$D$5:$ABF$18,MATCH(UsagePerHour!$B16,Sales!$C$5:$C$18,0),MATCH(UsagePerHour!VW$4,Sales!$D$3:$ABF$3,0))/VW$2*INDEX(Usage!$D$5:$ABF$11,MATCH(UsagePerHour!$B$4,Usage!$C$5:$C$11,0),MATCH(UsagePerHour!VW$4,Usage!$D$3:$ABF$3,0)),"")</f>
        <v/>
      </c>
      <c r="VX16" s="6" t="str">
        <f>IFERROR(INDEX(Sales!$D$5:$ABF$18,MATCH(UsagePerHour!$B16,Sales!$C$5:$C$18,0),MATCH(UsagePerHour!VX$4,Sales!$D$3:$ABF$3,0))/VX$2*INDEX(Usage!$D$5:$ABF$11,MATCH(UsagePerHour!$B$4,Usage!$C$5:$C$11,0),MATCH(UsagePerHour!VX$4,Usage!$D$3:$ABF$3,0)),"")</f>
        <v/>
      </c>
      <c r="VY16" s="6" t="str">
        <f>IFERROR(INDEX(Sales!$D$5:$ABF$18,MATCH(UsagePerHour!$B16,Sales!$C$5:$C$18,0),MATCH(UsagePerHour!VY$4,Sales!$D$3:$ABF$3,0))/VY$2*INDEX(Usage!$D$5:$ABF$11,MATCH(UsagePerHour!$B$4,Usage!$C$5:$C$11,0),MATCH(UsagePerHour!VY$4,Usage!$D$3:$ABF$3,0)),"")</f>
        <v/>
      </c>
      <c r="VZ16" s="6" t="str">
        <f>IFERROR(INDEX(Sales!$D$5:$ABF$18,MATCH(UsagePerHour!$B16,Sales!$C$5:$C$18,0),MATCH(UsagePerHour!VZ$4,Sales!$D$3:$ABF$3,0))/VZ$2*INDEX(Usage!$D$5:$ABF$11,MATCH(UsagePerHour!$B$4,Usage!$C$5:$C$11,0),MATCH(UsagePerHour!VZ$4,Usage!$D$3:$ABF$3,0)),"")</f>
        <v/>
      </c>
      <c r="WA16" s="6" t="str">
        <f>IFERROR(INDEX(Sales!$D$5:$ABF$18,MATCH(UsagePerHour!$B16,Sales!$C$5:$C$18,0),MATCH(UsagePerHour!WA$4,Sales!$D$3:$ABF$3,0))/WA$2*INDEX(Usage!$D$5:$ABF$11,MATCH(UsagePerHour!$B$4,Usage!$C$5:$C$11,0),MATCH(UsagePerHour!WA$4,Usage!$D$3:$ABF$3,0)),"")</f>
        <v/>
      </c>
      <c r="WB16" s="6" t="str">
        <f>IFERROR(INDEX(Sales!$D$5:$ABF$18,MATCH(UsagePerHour!$B16,Sales!$C$5:$C$18,0),MATCH(UsagePerHour!WB$4,Sales!$D$3:$ABF$3,0))/WB$2*INDEX(Usage!$D$5:$ABF$11,MATCH(UsagePerHour!$B$4,Usage!$C$5:$C$11,0),MATCH(UsagePerHour!WB$4,Usage!$D$3:$ABF$3,0)),"")</f>
        <v/>
      </c>
      <c r="WC16" s="6" t="str">
        <f>IFERROR(INDEX(Sales!$D$5:$ABF$18,MATCH(UsagePerHour!$B16,Sales!$C$5:$C$18,0),MATCH(UsagePerHour!WC$4,Sales!$D$3:$ABF$3,0))/WC$2*INDEX(Usage!$D$5:$ABF$11,MATCH(UsagePerHour!$B$4,Usage!$C$5:$C$11,0),MATCH(UsagePerHour!WC$4,Usage!$D$3:$ABF$3,0)),"")</f>
        <v/>
      </c>
      <c r="WD16" s="6" t="str">
        <f>IFERROR(INDEX(Sales!$D$5:$ABF$18,MATCH(UsagePerHour!$B16,Sales!$C$5:$C$18,0),MATCH(UsagePerHour!WD$4,Sales!$D$3:$ABF$3,0))/WD$2*INDEX(Usage!$D$5:$ABF$11,MATCH(UsagePerHour!$B$4,Usage!$C$5:$C$11,0),MATCH(UsagePerHour!WD$4,Usage!$D$3:$ABF$3,0)),"")</f>
        <v/>
      </c>
      <c r="WE16" s="6" t="str">
        <f>IFERROR(INDEX(Sales!$D$5:$ABF$18,MATCH(UsagePerHour!$B16,Sales!$C$5:$C$18,0),MATCH(UsagePerHour!WE$4,Sales!$D$3:$ABF$3,0))/WE$2*INDEX(Usage!$D$5:$ABF$11,MATCH(UsagePerHour!$B$4,Usage!$C$5:$C$11,0),MATCH(UsagePerHour!WE$4,Usage!$D$3:$ABF$3,0)),"")</f>
        <v/>
      </c>
      <c r="WF16" s="6" t="str">
        <f>IFERROR(INDEX(Sales!$D$5:$ABF$18,MATCH(UsagePerHour!$B16,Sales!$C$5:$C$18,0),MATCH(UsagePerHour!WF$4,Sales!$D$3:$ABF$3,0))/WF$2*INDEX(Usage!$D$5:$ABF$11,MATCH(UsagePerHour!$B$4,Usage!$C$5:$C$11,0),MATCH(UsagePerHour!WF$4,Usage!$D$3:$ABF$3,0)),"")</f>
        <v/>
      </c>
      <c r="WG16" s="6" t="str">
        <f>IFERROR(INDEX(Sales!$D$5:$ABF$18,MATCH(UsagePerHour!$B16,Sales!$C$5:$C$18,0),MATCH(UsagePerHour!WG$4,Sales!$D$3:$ABF$3,0))/WG$2*INDEX(Usage!$D$5:$ABF$11,MATCH(UsagePerHour!$B$4,Usage!$C$5:$C$11,0),MATCH(UsagePerHour!WG$4,Usage!$D$3:$ABF$3,0)),"")</f>
        <v/>
      </c>
      <c r="WH16" s="6" t="str">
        <f>IFERROR(INDEX(Sales!$D$5:$ABF$18,MATCH(UsagePerHour!$B16,Sales!$C$5:$C$18,0),MATCH(UsagePerHour!WH$4,Sales!$D$3:$ABF$3,0))/WH$2*INDEX(Usage!$D$5:$ABF$11,MATCH(UsagePerHour!$B$4,Usage!$C$5:$C$11,0),MATCH(UsagePerHour!WH$4,Usage!$D$3:$ABF$3,0)),"")</f>
        <v/>
      </c>
      <c r="WI16" s="6" t="str">
        <f>IFERROR(INDEX(Sales!$D$5:$ABF$18,MATCH(UsagePerHour!$B16,Sales!$C$5:$C$18,0),MATCH(UsagePerHour!WI$4,Sales!$D$3:$ABF$3,0))/WI$2*INDEX(Usage!$D$5:$ABF$11,MATCH(UsagePerHour!$B$4,Usage!$C$5:$C$11,0),MATCH(UsagePerHour!WI$4,Usage!$D$3:$ABF$3,0)),"")</f>
        <v/>
      </c>
      <c r="WJ16" s="6" t="str">
        <f>IFERROR(INDEX(Sales!$D$5:$ABF$18,MATCH(UsagePerHour!$B16,Sales!$C$5:$C$18,0),MATCH(UsagePerHour!WJ$4,Sales!$D$3:$ABF$3,0))/WJ$2*INDEX(Usage!$D$5:$ABF$11,MATCH(UsagePerHour!$B$4,Usage!$C$5:$C$11,0),MATCH(UsagePerHour!WJ$4,Usage!$D$3:$ABF$3,0)),"")</f>
        <v/>
      </c>
      <c r="WK16" s="6" t="str">
        <f>IFERROR(INDEX(Sales!$D$5:$ABF$18,MATCH(UsagePerHour!$B16,Sales!$C$5:$C$18,0),MATCH(UsagePerHour!WK$4,Sales!$D$3:$ABF$3,0))/WK$2*INDEX(Usage!$D$5:$ABF$11,MATCH(UsagePerHour!$B$4,Usage!$C$5:$C$11,0),MATCH(UsagePerHour!WK$4,Usage!$D$3:$ABF$3,0)),"")</f>
        <v/>
      </c>
      <c r="WL16" s="6" t="str">
        <f>IFERROR(INDEX(Sales!$D$5:$ABF$18,MATCH(UsagePerHour!$B16,Sales!$C$5:$C$18,0),MATCH(UsagePerHour!WL$4,Sales!$D$3:$ABF$3,0))/WL$2*INDEX(Usage!$D$5:$ABF$11,MATCH(UsagePerHour!$B$4,Usage!$C$5:$C$11,0),MATCH(UsagePerHour!WL$4,Usage!$D$3:$ABF$3,0)),"")</f>
        <v/>
      </c>
      <c r="WM16" s="6" t="str">
        <f>IFERROR(INDEX(Sales!$D$5:$ABF$18,MATCH(UsagePerHour!$B16,Sales!$C$5:$C$18,0),MATCH(UsagePerHour!WM$4,Sales!$D$3:$ABF$3,0))/WM$2*INDEX(Usage!$D$5:$ABF$11,MATCH(UsagePerHour!$B$4,Usage!$C$5:$C$11,0),MATCH(UsagePerHour!WM$4,Usage!$D$3:$ABF$3,0)),"")</f>
        <v/>
      </c>
      <c r="WN16" s="6" t="str">
        <f>IFERROR(INDEX(Sales!$D$5:$ABF$18,MATCH(UsagePerHour!$B16,Sales!$C$5:$C$18,0),MATCH(UsagePerHour!WN$4,Sales!$D$3:$ABF$3,0))/WN$2*INDEX(Usage!$D$5:$ABF$11,MATCH(UsagePerHour!$B$4,Usage!$C$5:$C$11,0),MATCH(UsagePerHour!WN$4,Usage!$D$3:$ABF$3,0)),"")</f>
        <v/>
      </c>
      <c r="WO16" s="6" t="str">
        <f>IFERROR(INDEX(Sales!$D$5:$ABF$18,MATCH(UsagePerHour!$B16,Sales!$C$5:$C$18,0),MATCH(UsagePerHour!WO$4,Sales!$D$3:$ABF$3,0))/WO$2*INDEX(Usage!$D$5:$ABF$11,MATCH(UsagePerHour!$B$4,Usage!$C$5:$C$11,0),MATCH(UsagePerHour!WO$4,Usage!$D$3:$ABF$3,0)),"")</f>
        <v/>
      </c>
      <c r="WP16" s="6" t="str">
        <f>IFERROR(INDEX(Sales!$D$5:$ABF$18,MATCH(UsagePerHour!$B16,Sales!$C$5:$C$18,0),MATCH(UsagePerHour!WP$4,Sales!$D$3:$ABF$3,0))/WP$2*INDEX(Usage!$D$5:$ABF$11,MATCH(UsagePerHour!$B$4,Usage!$C$5:$C$11,0),MATCH(UsagePerHour!WP$4,Usage!$D$3:$ABF$3,0)),"")</f>
        <v/>
      </c>
      <c r="WQ16" s="6" t="str">
        <f>IFERROR(INDEX(Sales!$D$5:$ABF$18,MATCH(UsagePerHour!$B16,Sales!$C$5:$C$18,0),MATCH(UsagePerHour!WQ$4,Sales!$D$3:$ABF$3,0))/WQ$2*INDEX(Usage!$D$5:$ABF$11,MATCH(UsagePerHour!$B$4,Usage!$C$5:$C$11,0),MATCH(UsagePerHour!WQ$4,Usage!$D$3:$ABF$3,0)),"")</f>
        <v/>
      </c>
      <c r="WR16" s="6" t="str">
        <f>IFERROR(INDEX(Sales!$D$5:$ABF$18,MATCH(UsagePerHour!$B16,Sales!$C$5:$C$18,0),MATCH(UsagePerHour!WR$4,Sales!$D$3:$ABF$3,0))/WR$2*INDEX(Usage!$D$5:$ABF$11,MATCH(UsagePerHour!$B$4,Usage!$C$5:$C$11,0),MATCH(UsagePerHour!WR$4,Usage!$D$3:$ABF$3,0)),"")</f>
        <v/>
      </c>
      <c r="WS16" s="6" t="str">
        <f>IFERROR(INDEX(Sales!$D$5:$ABF$18,MATCH(UsagePerHour!$B16,Sales!$C$5:$C$18,0),MATCH(UsagePerHour!WS$4,Sales!$D$3:$ABF$3,0))/WS$2*INDEX(Usage!$D$5:$ABF$11,MATCH(UsagePerHour!$B$4,Usage!$C$5:$C$11,0),MATCH(UsagePerHour!WS$4,Usage!$D$3:$ABF$3,0)),"")</f>
        <v/>
      </c>
      <c r="WT16" s="6" t="str">
        <f>IFERROR(INDEX(Sales!$D$5:$ABF$18,MATCH(UsagePerHour!$B16,Sales!$C$5:$C$18,0),MATCH(UsagePerHour!WT$4,Sales!$D$3:$ABF$3,0))/WT$2*INDEX(Usage!$D$5:$ABF$11,MATCH(UsagePerHour!$B$4,Usage!$C$5:$C$11,0),MATCH(UsagePerHour!WT$4,Usage!$D$3:$ABF$3,0)),"")</f>
        <v/>
      </c>
      <c r="WU16" s="6" t="str">
        <f>IFERROR(INDEX(Sales!$D$5:$ABF$18,MATCH(UsagePerHour!$B16,Sales!$C$5:$C$18,0),MATCH(UsagePerHour!WU$4,Sales!$D$3:$ABF$3,0))/WU$2*INDEX(Usage!$D$5:$ABF$11,MATCH(UsagePerHour!$B$4,Usage!$C$5:$C$11,0),MATCH(UsagePerHour!WU$4,Usage!$D$3:$ABF$3,0)),"")</f>
        <v/>
      </c>
      <c r="WV16" s="6" t="str">
        <f>IFERROR(INDEX(Sales!$D$5:$ABF$18,MATCH(UsagePerHour!$B16,Sales!$C$5:$C$18,0),MATCH(UsagePerHour!WV$4,Sales!$D$3:$ABF$3,0))/WV$2*INDEX(Usage!$D$5:$ABF$11,MATCH(UsagePerHour!$B$4,Usage!$C$5:$C$11,0),MATCH(UsagePerHour!WV$4,Usage!$D$3:$ABF$3,0)),"")</f>
        <v/>
      </c>
      <c r="WW16" s="6" t="str">
        <f>IFERROR(INDEX(Sales!$D$5:$ABF$18,MATCH(UsagePerHour!$B16,Sales!$C$5:$C$18,0),MATCH(UsagePerHour!WW$4,Sales!$D$3:$ABF$3,0))/WW$2*INDEX(Usage!$D$5:$ABF$11,MATCH(UsagePerHour!$B$4,Usage!$C$5:$C$11,0),MATCH(UsagePerHour!WW$4,Usage!$D$3:$ABF$3,0)),"")</f>
        <v/>
      </c>
      <c r="WX16" s="6" t="str">
        <f>IFERROR(INDEX(Sales!$D$5:$ABF$18,MATCH(UsagePerHour!$B16,Sales!$C$5:$C$18,0),MATCH(UsagePerHour!WX$4,Sales!$D$3:$ABF$3,0))/WX$2*INDEX(Usage!$D$5:$ABF$11,MATCH(UsagePerHour!$B$4,Usage!$C$5:$C$11,0),MATCH(UsagePerHour!WX$4,Usage!$D$3:$ABF$3,0)),"")</f>
        <v/>
      </c>
      <c r="WY16" s="6" t="str">
        <f>IFERROR(INDEX(Sales!$D$5:$ABF$18,MATCH(UsagePerHour!$B16,Sales!$C$5:$C$18,0),MATCH(UsagePerHour!WY$4,Sales!$D$3:$ABF$3,0))/WY$2*INDEX(Usage!$D$5:$ABF$11,MATCH(UsagePerHour!$B$4,Usage!$C$5:$C$11,0),MATCH(UsagePerHour!WY$4,Usage!$D$3:$ABF$3,0)),"")</f>
        <v/>
      </c>
      <c r="WZ16" s="6" t="str">
        <f>IFERROR(INDEX(Sales!$D$5:$ABF$18,MATCH(UsagePerHour!$B16,Sales!$C$5:$C$18,0),MATCH(UsagePerHour!WZ$4,Sales!$D$3:$ABF$3,0))/WZ$2*INDEX(Usage!$D$5:$ABF$11,MATCH(UsagePerHour!$B$4,Usage!$C$5:$C$11,0),MATCH(UsagePerHour!WZ$4,Usage!$D$3:$ABF$3,0)),"")</f>
        <v/>
      </c>
      <c r="XA16" s="6" t="str">
        <f>IFERROR(INDEX(Sales!$D$5:$ABF$18,MATCH(UsagePerHour!$B16,Sales!$C$5:$C$18,0),MATCH(UsagePerHour!XA$4,Sales!$D$3:$ABF$3,0))/XA$2*INDEX(Usage!$D$5:$ABF$11,MATCH(UsagePerHour!$B$4,Usage!$C$5:$C$11,0),MATCH(UsagePerHour!XA$4,Usage!$D$3:$ABF$3,0)),"")</f>
        <v/>
      </c>
      <c r="XB16" s="6" t="str">
        <f>IFERROR(INDEX(Sales!$D$5:$ABF$18,MATCH(UsagePerHour!$B16,Sales!$C$5:$C$18,0),MATCH(UsagePerHour!XB$4,Sales!$D$3:$ABF$3,0))/XB$2*INDEX(Usage!$D$5:$ABF$11,MATCH(UsagePerHour!$B$4,Usage!$C$5:$C$11,0),MATCH(UsagePerHour!XB$4,Usage!$D$3:$ABF$3,0)),"")</f>
        <v/>
      </c>
      <c r="XC16" s="6" t="str">
        <f>IFERROR(INDEX(Sales!$D$5:$ABF$18,MATCH(UsagePerHour!$B16,Sales!$C$5:$C$18,0),MATCH(UsagePerHour!XC$4,Sales!$D$3:$ABF$3,0))/XC$2*INDEX(Usage!$D$5:$ABF$11,MATCH(UsagePerHour!$B$4,Usage!$C$5:$C$11,0),MATCH(UsagePerHour!XC$4,Usage!$D$3:$ABF$3,0)),"")</f>
        <v/>
      </c>
      <c r="XD16" s="6" t="str">
        <f>IFERROR(INDEX(Sales!$D$5:$ABF$18,MATCH(UsagePerHour!$B16,Sales!$C$5:$C$18,0),MATCH(UsagePerHour!XD$4,Sales!$D$3:$ABF$3,0))/XD$2*INDEX(Usage!$D$5:$ABF$11,MATCH(UsagePerHour!$B$4,Usage!$C$5:$C$11,0),MATCH(UsagePerHour!XD$4,Usage!$D$3:$ABF$3,0)),"")</f>
        <v/>
      </c>
      <c r="XE16" s="6" t="str">
        <f>IFERROR(INDEX(Sales!$D$5:$ABF$18,MATCH(UsagePerHour!$B16,Sales!$C$5:$C$18,0),MATCH(UsagePerHour!XE$4,Sales!$D$3:$ABF$3,0))/XE$2*INDEX(Usage!$D$5:$ABF$11,MATCH(UsagePerHour!$B$4,Usage!$C$5:$C$11,0),MATCH(UsagePerHour!XE$4,Usage!$D$3:$ABF$3,0)),"")</f>
        <v/>
      </c>
      <c r="XF16" s="6" t="str">
        <f>IFERROR(INDEX(Sales!$D$5:$ABF$18,MATCH(UsagePerHour!$B16,Sales!$C$5:$C$18,0),MATCH(UsagePerHour!XF$4,Sales!$D$3:$ABF$3,0))/XF$2*INDEX(Usage!$D$5:$ABF$11,MATCH(UsagePerHour!$B$4,Usage!$C$5:$C$11,0),MATCH(UsagePerHour!XF$4,Usage!$D$3:$ABF$3,0)),"")</f>
        <v/>
      </c>
      <c r="XG16" s="6" t="str">
        <f>IFERROR(INDEX(Sales!$D$5:$ABF$18,MATCH(UsagePerHour!$B16,Sales!$C$5:$C$18,0),MATCH(UsagePerHour!XG$4,Sales!$D$3:$ABF$3,0))/XG$2*INDEX(Usage!$D$5:$ABF$11,MATCH(UsagePerHour!$B$4,Usage!$C$5:$C$11,0),MATCH(UsagePerHour!XG$4,Usage!$D$3:$ABF$3,0)),"")</f>
        <v/>
      </c>
      <c r="XH16" s="6" t="str">
        <f>IFERROR(INDEX(Sales!$D$5:$ABF$18,MATCH(UsagePerHour!$B16,Sales!$C$5:$C$18,0),MATCH(UsagePerHour!XH$4,Sales!$D$3:$ABF$3,0))/XH$2*INDEX(Usage!$D$5:$ABF$11,MATCH(UsagePerHour!$B$4,Usage!$C$5:$C$11,0),MATCH(UsagePerHour!XH$4,Usage!$D$3:$ABF$3,0)),"")</f>
        <v/>
      </c>
      <c r="XI16" s="6" t="str">
        <f>IFERROR(INDEX(Sales!$D$5:$ABF$18,MATCH(UsagePerHour!$B16,Sales!$C$5:$C$18,0),MATCH(UsagePerHour!XI$4,Sales!$D$3:$ABF$3,0))/XI$2*INDEX(Usage!$D$5:$ABF$11,MATCH(UsagePerHour!$B$4,Usage!$C$5:$C$11,0),MATCH(UsagePerHour!XI$4,Usage!$D$3:$ABF$3,0)),"")</f>
        <v/>
      </c>
      <c r="XJ16" s="6" t="str">
        <f>IFERROR(INDEX(Sales!$D$5:$ABF$18,MATCH(UsagePerHour!$B16,Sales!$C$5:$C$18,0),MATCH(UsagePerHour!XJ$4,Sales!$D$3:$ABF$3,0))/XJ$2*INDEX(Usage!$D$5:$ABF$11,MATCH(UsagePerHour!$B$4,Usage!$C$5:$C$11,0),MATCH(UsagePerHour!XJ$4,Usage!$D$3:$ABF$3,0)),"")</f>
        <v/>
      </c>
      <c r="XK16" s="6" t="str">
        <f>IFERROR(INDEX(Sales!$D$5:$ABF$18,MATCH(UsagePerHour!$B16,Sales!$C$5:$C$18,0),MATCH(UsagePerHour!XK$4,Sales!$D$3:$ABF$3,0))/XK$2*INDEX(Usage!$D$5:$ABF$11,MATCH(UsagePerHour!$B$4,Usage!$C$5:$C$11,0),MATCH(UsagePerHour!XK$4,Usage!$D$3:$ABF$3,0)),"")</f>
        <v/>
      </c>
      <c r="XL16" s="6" t="str">
        <f>IFERROR(INDEX(Sales!$D$5:$ABF$18,MATCH(UsagePerHour!$B16,Sales!$C$5:$C$18,0),MATCH(UsagePerHour!XL$4,Sales!$D$3:$ABF$3,0))/XL$2*INDEX(Usage!$D$5:$ABF$11,MATCH(UsagePerHour!$B$4,Usage!$C$5:$C$11,0),MATCH(UsagePerHour!XL$4,Usage!$D$3:$ABF$3,0)),"")</f>
        <v/>
      </c>
      <c r="XM16" s="6" t="str">
        <f>IFERROR(INDEX(Sales!$D$5:$ABF$18,MATCH(UsagePerHour!$B16,Sales!$C$5:$C$18,0),MATCH(UsagePerHour!XM$4,Sales!$D$3:$ABF$3,0))/XM$2*INDEX(Usage!$D$5:$ABF$11,MATCH(UsagePerHour!$B$4,Usage!$C$5:$C$11,0),MATCH(UsagePerHour!XM$4,Usage!$D$3:$ABF$3,0)),"")</f>
        <v/>
      </c>
      <c r="XN16" s="6" t="str">
        <f>IFERROR(INDEX(Sales!$D$5:$ABF$18,MATCH(UsagePerHour!$B16,Sales!$C$5:$C$18,0),MATCH(UsagePerHour!XN$4,Sales!$D$3:$ABF$3,0))/XN$2*INDEX(Usage!$D$5:$ABF$11,MATCH(UsagePerHour!$B$4,Usage!$C$5:$C$11,0),MATCH(UsagePerHour!XN$4,Usage!$D$3:$ABF$3,0)),"")</f>
        <v/>
      </c>
      <c r="XO16" s="6" t="str">
        <f>IFERROR(INDEX(Sales!$D$5:$ABF$18,MATCH(UsagePerHour!$B16,Sales!$C$5:$C$18,0),MATCH(UsagePerHour!XO$4,Sales!$D$3:$ABF$3,0))/XO$2*INDEX(Usage!$D$5:$ABF$11,MATCH(UsagePerHour!$B$4,Usage!$C$5:$C$11,0),MATCH(UsagePerHour!XO$4,Usage!$D$3:$ABF$3,0)),"")</f>
        <v/>
      </c>
      <c r="XP16" s="6" t="str">
        <f>IFERROR(INDEX(Sales!$D$5:$ABF$18,MATCH(UsagePerHour!$B16,Sales!$C$5:$C$18,0),MATCH(UsagePerHour!XP$4,Sales!$D$3:$ABF$3,0))/XP$2*INDEX(Usage!$D$5:$ABF$11,MATCH(UsagePerHour!$B$4,Usage!$C$5:$C$11,0),MATCH(UsagePerHour!XP$4,Usage!$D$3:$ABF$3,0)),"")</f>
        <v/>
      </c>
      <c r="XQ16" s="6" t="str">
        <f>IFERROR(INDEX(Sales!$D$5:$ABF$18,MATCH(UsagePerHour!$B16,Sales!$C$5:$C$18,0),MATCH(UsagePerHour!XQ$4,Sales!$D$3:$ABF$3,0))/XQ$2*INDEX(Usage!$D$5:$ABF$11,MATCH(UsagePerHour!$B$4,Usage!$C$5:$C$11,0),MATCH(UsagePerHour!XQ$4,Usage!$D$3:$ABF$3,0)),"")</f>
        <v/>
      </c>
      <c r="XR16" s="6" t="str">
        <f>IFERROR(INDEX(Sales!$D$5:$ABF$18,MATCH(UsagePerHour!$B16,Sales!$C$5:$C$18,0),MATCH(UsagePerHour!XR$4,Sales!$D$3:$ABF$3,0))/XR$2*INDEX(Usage!$D$5:$ABF$11,MATCH(UsagePerHour!$B$4,Usage!$C$5:$C$11,0),MATCH(UsagePerHour!XR$4,Usage!$D$3:$ABF$3,0)),"")</f>
        <v/>
      </c>
      <c r="XS16" s="6" t="str">
        <f>IFERROR(INDEX(Sales!$D$5:$ABF$18,MATCH(UsagePerHour!$B16,Sales!$C$5:$C$18,0),MATCH(UsagePerHour!XS$4,Sales!$D$3:$ABF$3,0))/XS$2*INDEX(Usage!$D$5:$ABF$11,MATCH(UsagePerHour!$B$4,Usage!$C$5:$C$11,0),MATCH(UsagePerHour!XS$4,Usage!$D$3:$ABF$3,0)),"")</f>
        <v/>
      </c>
      <c r="XT16" s="6" t="str">
        <f>IFERROR(INDEX(Sales!$D$5:$ABF$18,MATCH(UsagePerHour!$B16,Sales!$C$5:$C$18,0),MATCH(UsagePerHour!XT$4,Sales!$D$3:$ABF$3,0))/XT$2*INDEX(Usage!$D$5:$ABF$11,MATCH(UsagePerHour!$B$4,Usage!$C$5:$C$11,0),MATCH(UsagePerHour!XT$4,Usage!$D$3:$ABF$3,0)),"")</f>
        <v/>
      </c>
      <c r="XU16" s="6" t="str">
        <f>IFERROR(INDEX(Sales!$D$5:$ABF$18,MATCH(UsagePerHour!$B16,Sales!$C$5:$C$18,0),MATCH(UsagePerHour!XU$4,Sales!$D$3:$ABF$3,0))/XU$2*INDEX(Usage!$D$5:$ABF$11,MATCH(UsagePerHour!$B$4,Usage!$C$5:$C$11,0),MATCH(UsagePerHour!XU$4,Usage!$D$3:$ABF$3,0)),"")</f>
        <v/>
      </c>
      <c r="XV16" s="6" t="str">
        <f>IFERROR(INDEX(Sales!$D$5:$ABF$18,MATCH(UsagePerHour!$B16,Sales!$C$5:$C$18,0),MATCH(UsagePerHour!XV$4,Sales!$D$3:$ABF$3,0))/XV$2*INDEX(Usage!$D$5:$ABF$11,MATCH(UsagePerHour!$B$4,Usage!$C$5:$C$11,0),MATCH(UsagePerHour!XV$4,Usage!$D$3:$ABF$3,0)),"")</f>
        <v/>
      </c>
      <c r="XW16" s="6" t="str">
        <f>IFERROR(INDEX(Sales!$D$5:$ABF$18,MATCH(UsagePerHour!$B16,Sales!$C$5:$C$18,0),MATCH(UsagePerHour!XW$4,Sales!$D$3:$ABF$3,0))/XW$2*INDEX(Usage!$D$5:$ABF$11,MATCH(UsagePerHour!$B$4,Usage!$C$5:$C$11,0),MATCH(UsagePerHour!XW$4,Usage!$D$3:$ABF$3,0)),"")</f>
        <v/>
      </c>
      <c r="XX16" s="6" t="str">
        <f>IFERROR(INDEX(Sales!$D$5:$ABF$18,MATCH(UsagePerHour!$B16,Sales!$C$5:$C$18,0),MATCH(UsagePerHour!XX$4,Sales!$D$3:$ABF$3,0))/XX$2*INDEX(Usage!$D$5:$ABF$11,MATCH(UsagePerHour!$B$4,Usage!$C$5:$C$11,0),MATCH(UsagePerHour!XX$4,Usage!$D$3:$ABF$3,0)),"")</f>
        <v/>
      </c>
      <c r="XY16" s="6" t="str">
        <f>IFERROR(INDEX(Sales!$D$5:$ABF$18,MATCH(UsagePerHour!$B16,Sales!$C$5:$C$18,0),MATCH(UsagePerHour!XY$4,Sales!$D$3:$ABF$3,0))/XY$2*INDEX(Usage!$D$5:$ABF$11,MATCH(UsagePerHour!$B$4,Usage!$C$5:$C$11,0),MATCH(UsagePerHour!XY$4,Usage!$D$3:$ABF$3,0)),"")</f>
        <v/>
      </c>
      <c r="XZ16" s="6" t="str">
        <f>IFERROR(INDEX(Sales!$D$5:$ABF$18,MATCH(UsagePerHour!$B16,Sales!$C$5:$C$18,0),MATCH(UsagePerHour!XZ$4,Sales!$D$3:$ABF$3,0))/XZ$2*INDEX(Usage!$D$5:$ABF$11,MATCH(UsagePerHour!$B$4,Usage!$C$5:$C$11,0),MATCH(UsagePerHour!XZ$4,Usage!$D$3:$ABF$3,0)),"")</f>
        <v/>
      </c>
      <c r="YA16" s="6" t="str">
        <f>IFERROR(INDEX(Sales!$D$5:$ABF$18,MATCH(UsagePerHour!$B16,Sales!$C$5:$C$18,0),MATCH(UsagePerHour!YA$4,Sales!$D$3:$ABF$3,0))/YA$2*INDEX(Usage!$D$5:$ABF$11,MATCH(UsagePerHour!$B$4,Usage!$C$5:$C$11,0),MATCH(UsagePerHour!YA$4,Usage!$D$3:$ABF$3,0)),"")</f>
        <v/>
      </c>
      <c r="YB16" s="6" t="str">
        <f>IFERROR(INDEX(Sales!$D$5:$ABF$18,MATCH(UsagePerHour!$B16,Sales!$C$5:$C$18,0),MATCH(UsagePerHour!YB$4,Sales!$D$3:$ABF$3,0))/YB$2*INDEX(Usage!$D$5:$ABF$11,MATCH(UsagePerHour!$B$4,Usage!$C$5:$C$11,0),MATCH(UsagePerHour!YB$4,Usage!$D$3:$ABF$3,0)),"")</f>
        <v/>
      </c>
      <c r="YC16" s="6" t="str">
        <f>IFERROR(INDEX(Sales!$D$5:$ABF$18,MATCH(UsagePerHour!$B16,Sales!$C$5:$C$18,0),MATCH(UsagePerHour!YC$4,Sales!$D$3:$ABF$3,0))/YC$2*INDEX(Usage!$D$5:$ABF$11,MATCH(UsagePerHour!$B$4,Usage!$C$5:$C$11,0),MATCH(UsagePerHour!YC$4,Usage!$D$3:$ABF$3,0)),"")</f>
        <v/>
      </c>
      <c r="YD16" s="6" t="str">
        <f>IFERROR(INDEX(Sales!$D$5:$ABF$18,MATCH(UsagePerHour!$B16,Sales!$C$5:$C$18,0),MATCH(UsagePerHour!YD$4,Sales!$D$3:$ABF$3,0))/YD$2*INDEX(Usage!$D$5:$ABF$11,MATCH(UsagePerHour!$B$4,Usage!$C$5:$C$11,0),MATCH(UsagePerHour!YD$4,Usage!$D$3:$ABF$3,0)),"")</f>
        <v/>
      </c>
      <c r="YE16" s="6" t="str">
        <f>IFERROR(INDEX(Sales!$D$5:$ABF$18,MATCH(UsagePerHour!$B16,Sales!$C$5:$C$18,0),MATCH(UsagePerHour!YE$4,Sales!$D$3:$ABF$3,0))/YE$2*INDEX(Usage!$D$5:$ABF$11,MATCH(UsagePerHour!$B$4,Usage!$C$5:$C$11,0),MATCH(UsagePerHour!YE$4,Usage!$D$3:$ABF$3,0)),"")</f>
        <v/>
      </c>
      <c r="YF16" s="6" t="str">
        <f>IFERROR(INDEX(Sales!$D$5:$ABF$18,MATCH(UsagePerHour!$B16,Sales!$C$5:$C$18,0),MATCH(UsagePerHour!YF$4,Sales!$D$3:$ABF$3,0))/YF$2*INDEX(Usage!$D$5:$ABF$11,MATCH(UsagePerHour!$B$4,Usage!$C$5:$C$11,0),MATCH(UsagePerHour!YF$4,Usage!$D$3:$ABF$3,0)),"")</f>
        <v/>
      </c>
      <c r="YG16" s="6" t="str">
        <f>IFERROR(INDEX(Sales!$D$5:$ABF$18,MATCH(UsagePerHour!$B16,Sales!$C$5:$C$18,0),MATCH(UsagePerHour!YG$4,Sales!$D$3:$ABF$3,0))/YG$2*INDEX(Usage!$D$5:$ABF$11,MATCH(UsagePerHour!$B$4,Usage!$C$5:$C$11,0),MATCH(UsagePerHour!YG$4,Usage!$D$3:$ABF$3,0)),"")</f>
        <v/>
      </c>
      <c r="YH16" s="6" t="str">
        <f>IFERROR(INDEX(Sales!$D$5:$ABF$18,MATCH(UsagePerHour!$B16,Sales!$C$5:$C$18,0),MATCH(UsagePerHour!YH$4,Sales!$D$3:$ABF$3,0))/YH$2*INDEX(Usage!$D$5:$ABF$11,MATCH(UsagePerHour!$B$4,Usage!$C$5:$C$11,0),MATCH(UsagePerHour!YH$4,Usage!$D$3:$ABF$3,0)),"")</f>
        <v/>
      </c>
      <c r="YI16" s="6" t="str">
        <f>IFERROR(INDEX(Sales!$D$5:$ABF$18,MATCH(UsagePerHour!$B16,Sales!$C$5:$C$18,0),MATCH(UsagePerHour!YI$4,Sales!$D$3:$ABF$3,0))/YI$2*INDEX(Usage!$D$5:$ABF$11,MATCH(UsagePerHour!$B$4,Usage!$C$5:$C$11,0),MATCH(UsagePerHour!YI$4,Usage!$D$3:$ABF$3,0)),"")</f>
        <v/>
      </c>
      <c r="YJ16" s="6" t="str">
        <f>IFERROR(INDEX(Sales!$D$5:$ABF$18,MATCH(UsagePerHour!$B16,Sales!$C$5:$C$18,0),MATCH(UsagePerHour!YJ$4,Sales!$D$3:$ABF$3,0))/YJ$2*INDEX(Usage!$D$5:$ABF$11,MATCH(UsagePerHour!$B$4,Usage!$C$5:$C$11,0),MATCH(UsagePerHour!YJ$4,Usage!$D$3:$ABF$3,0)),"")</f>
        <v/>
      </c>
      <c r="YK16" s="6" t="str">
        <f>IFERROR(INDEX(Sales!$D$5:$ABF$18,MATCH(UsagePerHour!$B16,Sales!$C$5:$C$18,0),MATCH(UsagePerHour!YK$4,Sales!$D$3:$ABF$3,0))/YK$2*INDEX(Usage!$D$5:$ABF$11,MATCH(UsagePerHour!$B$4,Usage!$C$5:$C$11,0),MATCH(UsagePerHour!YK$4,Usage!$D$3:$ABF$3,0)),"")</f>
        <v/>
      </c>
      <c r="YL16" s="6" t="str">
        <f>IFERROR(INDEX(Sales!$D$5:$ABF$18,MATCH(UsagePerHour!$B16,Sales!$C$5:$C$18,0),MATCH(UsagePerHour!YL$4,Sales!$D$3:$ABF$3,0))/YL$2*INDEX(Usage!$D$5:$ABF$11,MATCH(UsagePerHour!$B$4,Usage!$C$5:$C$11,0),MATCH(UsagePerHour!YL$4,Usage!$D$3:$ABF$3,0)),"")</f>
        <v/>
      </c>
      <c r="YM16" s="6" t="str">
        <f>IFERROR(INDEX(Sales!$D$5:$ABF$18,MATCH(UsagePerHour!$B16,Sales!$C$5:$C$18,0),MATCH(UsagePerHour!YM$4,Sales!$D$3:$ABF$3,0))/YM$2*INDEX(Usage!$D$5:$ABF$11,MATCH(UsagePerHour!$B$4,Usage!$C$5:$C$11,0),MATCH(UsagePerHour!YM$4,Usage!$D$3:$ABF$3,0)),"")</f>
        <v/>
      </c>
      <c r="YN16" s="6" t="str">
        <f>IFERROR(INDEX(Sales!$D$5:$ABF$18,MATCH(UsagePerHour!$B16,Sales!$C$5:$C$18,0),MATCH(UsagePerHour!YN$4,Sales!$D$3:$ABF$3,0))/YN$2*INDEX(Usage!$D$5:$ABF$11,MATCH(UsagePerHour!$B$4,Usage!$C$5:$C$11,0),MATCH(UsagePerHour!YN$4,Usage!$D$3:$ABF$3,0)),"")</f>
        <v/>
      </c>
      <c r="YO16" s="6" t="str">
        <f>IFERROR(INDEX(Sales!$D$5:$ABF$18,MATCH(UsagePerHour!$B16,Sales!$C$5:$C$18,0),MATCH(UsagePerHour!YO$4,Sales!$D$3:$ABF$3,0))/YO$2*INDEX(Usage!$D$5:$ABF$11,MATCH(UsagePerHour!$B$4,Usage!$C$5:$C$11,0),MATCH(UsagePerHour!YO$4,Usage!$D$3:$ABF$3,0)),"")</f>
        <v/>
      </c>
      <c r="YP16" s="6" t="str">
        <f>IFERROR(INDEX(Sales!$D$5:$ABF$18,MATCH(UsagePerHour!$B16,Sales!$C$5:$C$18,0),MATCH(UsagePerHour!YP$4,Sales!$D$3:$ABF$3,0))/YP$2*INDEX(Usage!$D$5:$ABF$11,MATCH(UsagePerHour!$B$4,Usage!$C$5:$C$11,0),MATCH(UsagePerHour!YP$4,Usage!$D$3:$ABF$3,0)),"")</f>
        <v/>
      </c>
      <c r="YQ16" s="6" t="str">
        <f>IFERROR(INDEX(Sales!$D$5:$ABF$18,MATCH(UsagePerHour!$B16,Sales!$C$5:$C$18,0),MATCH(UsagePerHour!YQ$4,Sales!$D$3:$ABF$3,0))/YQ$2*INDEX(Usage!$D$5:$ABF$11,MATCH(UsagePerHour!$B$4,Usage!$C$5:$C$11,0),MATCH(UsagePerHour!YQ$4,Usage!$D$3:$ABF$3,0)),"")</f>
        <v/>
      </c>
      <c r="YR16" s="6" t="str">
        <f>IFERROR(INDEX(Sales!$D$5:$ABF$18,MATCH(UsagePerHour!$B16,Sales!$C$5:$C$18,0),MATCH(UsagePerHour!YR$4,Sales!$D$3:$ABF$3,0))/YR$2*INDEX(Usage!$D$5:$ABF$11,MATCH(UsagePerHour!$B$4,Usage!$C$5:$C$11,0),MATCH(UsagePerHour!YR$4,Usage!$D$3:$ABF$3,0)),"")</f>
        <v/>
      </c>
      <c r="YS16" s="6" t="str">
        <f>IFERROR(INDEX(Sales!$D$5:$ABF$18,MATCH(UsagePerHour!$B16,Sales!$C$5:$C$18,0),MATCH(UsagePerHour!YS$4,Sales!$D$3:$ABF$3,0))/YS$2*INDEX(Usage!$D$5:$ABF$11,MATCH(UsagePerHour!$B$4,Usage!$C$5:$C$11,0),MATCH(UsagePerHour!YS$4,Usage!$D$3:$ABF$3,0)),"")</f>
        <v/>
      </c>
      <c r="YT16" s="6" t="str">
        <f>IFERROR(INDEX(Sales!$D$5:$ABF$18,MATCH(UsagePerHour!$B16,Sales!$C$5:$C$18,0),MATCH(UsagePerHour!YT$4,Sales!$D$3:$ABF$3,0))/YT$2*INDEX(Usage!$D$5:$ABF$11,MATCH(UsagePerHour!$B$4,Usage!$C$5:$C$11,0),MATCH(UsagePerHour!YT$4,Usage!$D$3:$ABF$3,0)),"")</f>
        <v/>
      </c>
      <c r="YU16" s="6" t="str">
        <f>IFERROR(INDEX(Sales!$D$5:$ABF$18,MATCH(UsagePerHour!$B16,Sales!$C$5:$C$18,0),MATCH(UsagePerHour!YU$4,Sales!$D$3:$ABF$3,0))/YU$2*INDEX(Usage!$D$5:$ABF$11,MATCH(UsagePerHour!$B$4,Usage!$C$5:$C$11,0),MATCH(UsagePerHour!YU$4,Usage!$D$3:$ABF$3,0)),"")</f>
        <v/>
      </c>
      <c r="YV16" s="6" t="str">
        <f>IFERROR(INDEX(Sales!$D$5:$ABF$18,MATCH(UsagePerHour!$B16,Sales!$C$5:$C$18,0),MATCH(UsagePerHour!YV$4,Sales!$D$3:$ABF$3,0))/YV$2*INDEX(Usage!$D$5:$ABF$11,MATCH(UsagePerHour!$B$4,Usage!$C$5:$C$11,0),MATCH(UsagePerHour!YV$4,Usage!$D$3:$ABF$3,0)),"")</f>
        <v/>
      </c>
      <c r="YW16" s="6" t="str">
        <f>IFERROR(INDEX(Sales!$D$5:$ABF$18,MATCH(UsagePerHour!$B16,Sales!$C$5:$C$18,0),MATCH(UsagePerHour!YW$4,Sales!$D$3:$ABF$3,0))/YW$2*INDEX(Usage!$D$5:$ABF$11,MATCH(UsagePerHour!$B$4,Usage!$C$5:$C$11,0),MATCH(UsagePerHour!YW$4,Usage!$D$3:$ABF$3,0)),"")</f>
        <v/>
      </c>
      <c r="YX16" s="6" t="str">
        <f>IFERROR(INDEX(Sales!$D$5:$ABF$18,MATCH(UsagePerHour!$B16,Sales!$C$5:$C$18,0),MATCH(UsagePerHour!YX$4,Sales!$D$3:$ABF$3,0))/YX$2*INDEX(Usage!$D$5:$ABF$11,MATCH(UsagePerHour!$B$4,Usage!$C$5:$C$11,0),MATCH(UsagePerHour!YX$4,Usage!$D$3:$ABF$3,0)),"")</f>
        <v/>
      </c>
      <c r="YY16" s="6" t="str">
        <f>IFERROR(INDEX(Sales!$D$5:$ABF$18,MATCH(UsagePerHour!$B16,Sales!$C$5:$C$18,0),MATCH(UsagePerHour!YY$4,Sales!$D$3:$ABF$3,0))/YY$2*INDEX(Usage!$D$5:$ABF$11,MATCH(UsagePerHour!$B$4,Usage!$C$5:$C$11,0),MATCH(UsagePerHour!YY$4,Usage!$D$3:$ABF$3,0)),"")</f>
        <v/>
      </c>
      <c r="YZ16" s="6" t="str">
        <f>IFERROR(INDEX(Sales!$D$5:$ABF$18,MATCH(UsagePerHour!$B16,Sales!$C$5:$C$18,0),MATCH(UsagePerHour!YZ$4,Sales!$D$3:$ABF$3,0))/YZ$2*INDEX(Usage!$D$5:$ABF$11,MATCH(UsagePerHour!$B$4,Usage!$C$5:$C$11,0),MATCH(UsagePerHour!YZ$4,Usage!$D$3:$ABF$3,0)),"")</f>
        <v/>
      </c>
      <c r="ZA16" s="6" t="str">
        <f>IFERROR(INDEX(Sales!$D$5:$ABF$18,MATCH(UsagePerHour!$B16,Sales!$C$5:$C$18,0),MATCH(UsagePerHour!ZA$4,Sales!$D$3:$ABF$3,0))/ZA$2*INDEX(Usage!$D$5:$ABF$11,MATCH(UsagePerHour!$B$4,Usage!$C$5:$C$11,0),MATCH(UsagePerHour!ZA$4,Usage!$D$3:$ABF$3,0)),"")</f>
        <v/>
      </c>
      <c r="ZB16" s="6" t="str">
        <f>IFERROR(INDEX(Sales!$D$5:$ABF$18,MATCH(UsagePerHour!$B16,Sales!$C$5:$C$18,0),MATCH(UsagePerHour!ZB$4,Sales!$D$3:$ABF$3,0))/ZB$2*INDEX(Usage!$D$5:$ABF$11,MATCH(UsagePerHour!$B$4,Usage!$C$5:$C$11,0),MATCH(UsagePerHour!ZB$4,Usage!$D$3:$ABF$3,0)),"")</f>
        <v/>
      </c>
      <c r="ZC16" s="6" t="str">
        <f>IFERROR(INDEX(Sales!$D$5:$ABF$18,MATCH(UsagePerHour!$B16,Sales!$C$5:$C$18,0),MATCH(UsagePerHour!ZC$4,Sales!$D$3:$ABF$3,0))/ZC$2*INDEX(Usage!$D$5:$ABF$11,MATCH(UsagePerHour!$B$4,Usage!$C$5:$C$11,0),MATCH(UsagePerHour!ZC$4,Usage!$D$3:$ABF$3,0)),"")</f>
        <v/>
      </c>
      <c r="ZD16" s="6" t="str">
        <f>IFERROR(INDEX(Sales!$D$5:$ABF$18,MATCH(UsagePerHour!$B16,Sales!$C$5:$C$18,0),MATCH(UsagePerHour!ZD$4,Sales!$D$3:$ABF$3,0))/ZD$2*INDEX(Usage!$D$5:$ABF$11,MATCH(UsagePerHour!$B$4,Usage!$C$5:$C$11,0),MATCH(UsagePerHour!ZD$4,Usage!$D$3:$ABF$3,0)),"")</f>
        <v/>
      </c>
      <c r="ZE16" s="6" t="str">
        <f>IFERROR(INDEX(Sales!$D$5:$ABF$18,MATCH(UsagePerHour!$B16,Sales!$C$5:$C$18,0),MATCH(UsagePerHour!ZE$4,Sales!$D$3:$ABF$3,0))/ZE$2*INDEX(Usage!$D$5:$ABF$11,MATCH(UsagePerHour!$B$4,Usage!$C$5:$C$11,0),MATCH(UsagePerHour!ZE$4,Usage!$D$3:$ABF$3,0)),"")</f>
        <v/>
      </c>
      <c r="ZF16" s="6" t="str">
        <f>IFERROR(INDEX(Sales!$D$5:$ABF$18,MATCH(UsagePerHour!$B16,Sales!$C$5:$C$18,0),MATCH(UsagePerHour!ZF$4,Sales!$D$3:$ABF$3,0))/ZF$2*INDEX(Usage!$D$5:$ABF$11,MATCH(UsagePerHour!$B$4,Usage!$C$5:$C$11,0),MATCH(UsagePerHour!ZF$4,Usage!$D$3:$ABF$3,0)),"")</f>
        <v/>
      </c>
      <c r="ZG16" s="6" t="str">
        <f>IFERROR(INDEX(Sales!$D$5:$ABF$18,MATCH(UsagePerHour!$B16,Sales!$C$5:$C$18,0),MATCH(UsagePerHour!ZG$4,Sales!$D$3:$ABF$3,0))/ZG$2*INDEX(Usage!$D$5:$ABF$11,MATCH(UsagePerHour!$B$4,Usage!$C$5:$C$11,0),MATCH(UsagePerHour!ZG$4,Usage!$D$3:$ABF$3,0)),"")</f>
        <v/>
      </c>
      <c r="ZH16" s="6" t="str">
        <f>IFERROR(INDEX(Sales!$D$5:$ABF$18,MATCH(UsagePerHour!$B16,Sales!$C$5:$C$18,0),MATCH(UsagePerHour!ZH$4,Sales!$D$3:$ABF$3,0))/ZH$2*INDEX(Usage!$D$5:$ABF$11,MATCH(UsagePerHour!$B$4,Usage!$C$5:$C$11,0),MATCH(UsagePerHour!ZH$4,Usage!$D$3:$ABF$3,0)),"")</f>
        <v/>
      </c>
      <c r="ZI16" s="6" t="str">
        <f>IFERROR(INDEX(Sales!$D$5:$ABF$18,MATCH(UsagePerHour!$B16,Sales!$C$5:$C$18,0),MATCH(UsagePerHour!ZI$4,Sales!$D$3:$ABF$3,0))/ZI$2*INDEX(Usage!$D$5:$ABF$11,MATCH(UsagePerHour!$B$4,Usage!$C$5:$C$11,0),MATCH(UsagePerHour!ZI$4,Usage!$D$3:$ABF$3,0)),"")</f>
        <v/>
      </c>
      <c r="ZJ16" s="6" t="str">
        <f>IFERROR(INDEX(Sales!$D$5:$ABF$18,MATCH(UsagePerHour!$B16,Sales!$C$5:$C$18,0),MATCH(UsagePerHour!ZJ$4,Sales!$D$3:$ABF$3,0))/ZJ$2*INDEX(Usage!$D$5:$ABF$11,MATCH(UsagePerHour!$B$4,Usage!$C$5:$C$11,0),MATCH(UsagePerHour!ZJ$4,Usage!$D$3:$ABF$3,0)),"")</f>
        <v/>
      </c>
      <c r="ZK16" s="6" t="str">
        <f>IFERROR(INDEX(Sales!$D$5:$ABF$18,MATCH(UsagePerHour!$B16,Sales!$C$5:$C$18,0),MATCH(UsagePerHour!ZK$4,Sales!$D$3:$ABF$3,0))/ZK$2*INDEX(Usage!$D$5:$ABF$11,MATCH(UsagePerHour!$B$4,Usage!$C$5:$C$11,0),MATCH(UsagePerHour!ZK$4,Usage!$D$3:$ABF$3,0)),"")</f>
        <v/>
      </c>
      <c r="ZL16" s="6" t="str">
        <f>IFERROR(INDEX(Sales!$D$5:$ABF$18,MATCH(UsagePerHour!$B16,Sales!$C$5:$C$18,0),MATCH(UsagePerHour!ZL$4,Sales!$D$3:$ABF$3,0))/ZL$2*INDEX(Usage!$D$5:$ABF$11,MATCH(UsagePerHour!$B$4,Usage!$C$5:$C$11,0),MATCH(UsagePerHour!ZL$4,Usage!$D$3:$ABF$3,0)),"")</f>
        <v/>
      </c>
      <c r="ZM16" s="6" t="str">
        <f>IFERROR(INDEX(Sales!$D$5:$ABF$18,MATCH(UsagePerHour!$B16,Sales!$C$5:$C$18,0),MATCH(UsagePerHour!ZM$4,Sales!$D$3:$ABF$3,0))/ZM$2*INDEX(Usage!$D$5:$ABF$11,MATCH(UsagePerHour!$B$4,Usage!$C$5:$C$11,0),MATCH(UsagePerHour!ZM$4,Usage!$D$3:$ABF$3,0)),"")</f>
        <v/>
      </c>
      <c r="ZN16" s="6" t="str">
        <f>IFERROR(INDEX(Sales!$D$5:$ABF$18,MATCH(UsagePerHour!$B16,Sales!$C$5:$C$18,0),MATCH(UsagePerHour!ZN$4,Sales!$D$3:$ABF$3,0))/ZN$2*INDEX(Usage!$D$5:$ABF$11,MATCH(UsagePerHour!$B$4,Usage!$C$5:$C$11,0),MATCH(UsagePerHour!ZN$4,Usage!$D$3:$ABF$3,0)),"")</f>
        <v/>
      </c>
      <c r="ZO16" s="6" t="str">
        <f>IFERROR(INDEX(Sales!$D$5:$ABF$18,MATCH(UsagePerHour!$B16,Sales!$C$5:$C$18,0),MATCH(UsagePerHour!ZO$4,Sales!$D$3:$ABF$3,0))/ZO$2*INDEX(Usage!$D$5:$ABF$11,MATCH(UsagePerHour!$B$4,Usage!$C$5:$C$11,0),MATCH(UsagePerHour!ZO$4,Usage!$D$3:$ABF$3,0)),"")</f>
        <v/>
      </c>
      <c r="ZP16" s="6" t="str">
        <f>IFERROR(INDEX(Sales!$D$5:$ABF$18,MATCH(UsagePerHour!$B16,Sales!$C$5:$C$18,0),MATCH(UsagePerHour!ZP$4,Sales!$D$3:$ABF$3,0))/ZP$2*INDEX(Usage!$D$5:$ABF$11,MATCH(UsagePerHour!$B$4,Usage!$C$5:$C$11,0),MATCH(UsagePerHour!ZP$4,Usage!$D$3:$ABF$3,0)),"")</f>
        <v/>
      </c>
      <c r="ZQ16" s="6" t="str">
        <f>IFERROR(INDEX(Sales!$D$5:$ABF$18,MATCH(UsagePerHour!$B16,Sales!$C$5:$C$18,0),MATCH(UsagePerHour!ZQ$4,Sales!$D$3:$ABF$3,0))/ZQ$2*INDEX(Usage!$D$5:$ABF$11,MATCH(UsagePerHour!$B$4,Usage!$C$5:$C$11,0),MATCH(UsagePerHour!ZQ$4,Usage!$D$3:$ABF$3,0)),"")</f>
        <v/>
      </c>
      <c r="ZR16" s="6" t="str">
        <f>IFERROR(INDEX(Sales!$D$5:$ABF$18,MATCH(UsagePerHour!$B16,Sales!$C$5:$C$18,0),MATCH(UsagePerHour!ZR$4,Sales!$D$3:$ABF$3,0))/ZR$2*INDEX(Usage!$D$5:$ABF$11,MATCH(UsagePerHour!$B$4,Usage!$C$5:$C$11,0),MATCH(UsagePerHour!ZR$4,Usage!$D$3:$ABF$3,0)),"")</f>
        <v/>
      </c>
      <c r="ZS16" s="6" t="str">
        <f>IFERROR(INDEX(Sales!$D$5:$ABF$18,MATCH(UsagePerHour!$B16,Sales!$C$5:$C$18,0),MATCH(UsagePerHour!ZS$4,Sales!$D$3:$ABF$3,0))/ZS$2*INDEX(Usage!$D$5:$ABF$11,MATCH(UsagePerHour!$B$4,Usage!$C$5:$C$11,0),MATCH(UsagePerHour!ZS$4,Usage!$D$3:$ABF$3,0)),"")</f>
        <v/>
      </c>
      <c r="ZT16" s="6" t="str">
        <f>IFERROR(INDEX(Sales!$D$5:$ABF$18,MATCH(UsagePerHour!$B16,Sales!$C$5:$C$18,0),MATCH(UsagePerHour!ZT$4,Sales!$D$3:$ABF$3,0))/ZT$2*INDEX(Usage!$D$5:$ABF$11,MATCH(UsagePerHour!$B$4,Usage!$C$5:$C$11,0),MATCH(UsagePerHour!ZT$4,Usage!$D$3:$ABF$3,0)),"")</f>
        <v/>
      </c>
      <c r="ZU16" s="6" t="str">
        <f>IFERROR(INDEX(Sales!$D$5:$ABF$18,MATCH(UsagePerHour!$B16,Sales!$C$5:$C$18,0),MATCH(UsagePerHour!ZU$4,Sales!$D$3:$ABF$3,0))/ZU$2*INDEX(Usage!$D$5:$ABF$11,MATCH(UsagePerHour!$B$4,Usage!$C$5:$C$11,0),MATCH(UsagePerHour!ZU$4,Usage!$D$3:$ABF$3,0)),"")</f>
        <v/>
      </c>
      <c r="ZV16" s="6" t="str">
        <f>IFERROR(INDEX(Sales!$D$5:$ABF$18,MATCH(UsagePerHour!$B16,Sales!$C$5:$C$18,0),MATCH(UsagePerHour!ZV$4,Sales!$D$3:$ABF$3,0))/ZV$2*INDEX(Usage!$D$5:$ABF$11,MATCH(UsagePerHour!$B$4,Usage!$C$5:$C$11,0),MATCH(UsagePerHour!ZV$4,Usage!$D$3:$ABF$3,0)),"")</f>
        <v/>
      </c>
      <c r="ZW16" s="6" t="str">
        <f>IFERROR(INDEX(Sales!$D$5:$ABF$18,MATCH(UsagePerHour!$B16,Sales!$C$5:$C$18,0),MATCH(UsagePerHour!ZW$4,Sales!$D$3:$ABF$3,0))/ZW$2*INDEX(Usage!$D$5:$ABF$11,MATCH(UsagePerHour!$B$4,Usage!$C$5:$C$11,0),MATCH(UsagePerHour!ZW$4,Usage!$D$3:$ABF$3,0)),"")</f>
        <v/>
      </c>
      <c r="ZX16" s="6" t="str">
        <f>IFERROR(INDEX(Sales!$D$5:$ABF$18,MATCH(UsagePerHour!$B16,Sales!$C$5:$C$18,0),MATCH(UsagePerHour!ZX$4,Sales!$D$3:$ABF$3,0))/ZX$2*INDEX(Usage!$D$5:$ABF$11,MATCH(UsagePerHour!$B$4,Usage!$C$5:$C$11,0),MATCH(UsagePerHour!ZX$4,Usage!$D$3:$ABF$3,0)),"")</f>
        <v/>
      </c>
      <c r="ZY16" s="6" t="str">
        <f>IFERROR(INDEX(Sales!$D$5:$ABF$18,MATCH(UsagePerHour!$B16,Sales!$C$5:$C$18,0),MATCH(UsagePerHour!ZY$4,Sales!$D$3:$ABF$3,0))/ZY$2*INDEX(Usage!$D$5:$ABF$11,MATCH(UsagePerHour!$B$4,Usage!$C$5:$C$11,0),MATCH(UsagePerHour!ZY$4,Usage!$D$3:$ABF$3,0)),"")</f>
        <v/>
      </c>
      <c r="ZZ16" s="6" t="str">
        <f>IFERROR(INDEX(Sales!$D$5:$ABF$18,MATCH(UsagePerHour!$B16,Sales!$C$5:$C$18,0),MATCH(UsagePerHour!ZZ$4,Sales!$D$3:$ABF$3,0))/ZZ$2*INDEX(Usage!$D$5:$ABF$11,MATCH(UsagePerHour!$B$4,Usage!$C$5:$C$11,0),MATCH(UsagePerHour!ZZ$4,Usage!$D$3:$ABF$3,0)),"")</f>
        <v/>
      </c>
      <c r="AAA16" s="6" t="str">
        <f>IFERROR(INDEX(Sales!$D$5:$ABF$18,MATCH(UsagePerHour!$B16,Sales!$C$5:$C$18,0),MATCH(UsagePerHour!AAA$4,Sales!$D$3:$ABF$3,0))/AAA$2*INDEX(Usage!$D$5:$ABF$11,MATCH(UsagePerHour!$B$4,Usage!$C$5:$C$11,0),MATCH(UsagePerHour!AAA$4,Usage!$D$3:$ABF$3,0)),"")</f>
        <v/>
      </c>
      <c r="AAB16" s="6" t="str">
        <f>IFERROR(INDEX(Sales!$D$5:$ABF$18,MATCH(UsagePerHour!$B16,Sales!$C$5:$C$18,0),MATCH(UsagePerHour!AAB$4,Sales!$D$3:$ABF$3,0))/AAB$2*INDEX(Usage!$D$5:$ABF$11,MATCH(UsagePerHour!$B$4,Usage!$C$5:$C$11,0),MATCH(UsagePerHour!AAB$4,Usage!$D$3:$ABF$3,0)),"")</f>
        <v/>
      </c>
      <c r="AAC16" s="6" t="str">
        <f>IFERROR(INDEX(Sales!$D$5:$ABF$18,MATCH(UsagePerHour!$B16,Sales!$C$5:$C$18,0),MATCH(UsagePerHour!AAC$4,Sales!$D$3:$ABF$3,0))/AAC$2*INDEX(Usage!$D$5:$ABF$11,MATCH(UsagePerHour!$B$4,Usage!$C$5:$C$11,0),MATCH(UsagePerHour!AAC$4,Usage!$D$3:$ABF$3,0)),"")</f>
        <v/>
      </c>
      <c r="AAD16" s="6" t="str">
        <f>IFERROR(INDEX(Sales!$D$5:$ABF$18,MATCH(UsagePerHour!$B16,Sales!$C$5:$C$18,0),MATCH(UsagePerHour!AAD$4,Sales!$D$3:$ABF$3,0))/AAD$2*INDEX(Usage!$D$5:$ABF$11,MATCH(UsagePerHour!$B$4,Usage!$C$5:$C$11,0),MATCH(UsagePerHour!AAD$4,Usage!$D$3:$ABF$3,0)),"")</f>
        <v/>
      </c>
      <c r="AAE16" s="6" t="str">
        <f>IFERROR(INDEX(Sales!$D$5:$ABF$18,MATCH(UsagePerHour!$B16,Sales!$C$5:$C$18,0),MATCH(UsagePerHour!AAE$4,Sales!$D$3:$ABF$3,0))/AAE$2*INDEX(Usage!$D$5:$ABF$11,MATCH(UsagePerHour!$B$4,Usage!$C$5:$C$11,0),MATCH(UsagePerHour!AAE$4,Usage!$D$3:$ABF$3,0)),"")</f>
        <v/>
      </c>
      <c r="AAF16" s="6" t="str">
        <f>IFERROR(INDEX(Sales!$D$5:$ABF$18,MATCH(UsagePerHour!$B16,Sales!$C$5:$C$18,0),MATCH(UsagePerHour!AAF$4,Sales!$D$3:$ABF$3,0))/AAF$2*INDEX(Usage!$D$5:$ABF$11,MATCH(UsagePerHour!$B$4,Usage!$C$5:$C$11,0),MATCH(UsagePerHour!AAF$4,Usage!$D$3:$ABF$3,0)),"")</f>
        <v/>
      </c>
      <c r="AAG16" s="6" t="str">
        <f>IFERROR(INDEX(Sales!$D$5:$ABF$18,MATCH(UsagePerHour!$B16,Sales!$C$5:$C$18,0),MATCH(UsagePerHour!AAG$4,Sales!$D$3:$ABF$3,0))/AAG$2*INDEX(Usage!$D$5:$ABF$11,MATCH(UsagePerHour!$B$4,Usage!$C$5:$C$11,0),MATCH(UsagePerHour!AAG$4,Usage!$D$3:$ABF$3,0)),"")</f>
        <v/>
      </c>
      <c r="AAH16" s="6" t="str">
        <f>IFERROR(INDEX(Sales!$D$5:$ABF$18,MATCH(UsagePerHour!$B16,Sales!$C$5:$C$18,0),MATCH(UsagePerHour!AAH$4,Sales!$D$3:$ABF$3,0))/AAH$2*INDEX(Usage!$D$5:$ABF$11,MATCH(UsagePerHour!$B$4,Usage!$C$5:$C$11,0),MATCH(UsagePerHour!AAH$4,Usage!$D$3:$ABF$3,0)),"")</f>
        <v/>
      </c>
      <c r="AAI16" s="6" t="str">
        <f>IFERROR(INDEX(Sales!$D$5:$ABF$18,MATCH(UsagePerHour!$B16,Sales!$C$5:$C$18,0),MATCH(UsagePerHour!AAI$4,Sales!$D$3:$ABF$3,0))/AAI$2*INDEX(Usage!$D$5:$ABF$11,MATCH(UsagePerHour!$B$4,Usage!$C$5:$C$11,0),MATCH(UsagePerHour!AAI$4,Usage!$D$3:$ABF$3,0)),"")</f>
        <v/>
      </c>
      <c r="AAJ16" s="6" t="str">
        <f>IFERROR(INDEX(Sales!$D$5:$ABF$18,MATCH(UsagePerHour!$B16,Sales!$C$5:$C$18,0),MATCH(UsagePerHour!AAJ$4,Sales!$D$3:$ABF$3,0))/AAJ$2*INDEX(Usage!$D$5:$ABF$11,MATCH(UsagePerHour!$B$4,Usage!$C$5:$C$11,0),MATCH(UsagePerHour!AAJ$4,Usage!$D$3:$ABF$3,0)),"")</f>
        <v/>
      </c>
      <c r="AAK16" s="6" t="str">
        <f>IFERROR(INDEX(Sales!$D$5:$ABF$18,MATCH(UsagePerHour!$B16,Sales!$C$5:$C$18,0),MATCH(UsagePerHour!AAK$4,Sales!$D$3:$ABF$3,0))/AAK$2*INDEX(Usage!$D$5:$ABF$11,MATCH(UsagePerHour!$B$4,Usage!$C$5:$C$11,0),MATCH(UsagePerHour!AAK$4,Usage!$D$3:$ABF$3,0)),"")</f>
        <v/>
      </c>
      <c r="AAL16" s="6" t="str">
        <f>IFERROR(INDEX(Sales!$D$5:$ABF$18,MATCH(UsagePerHour!$B16,Sales!$C$5:$C$18,0),MATCH(UsagePerHour!AAL$4,Sales!$D$3:$ABF$3,0))/AAL$2*INDEX(Usage!$D$5:$ABF$11,MATCH(UsagePerHour!$B$4,Usage!$C$5:$C$11,0),MATCH(UsagePerHour!AAL$4,Usage!$D$3:$ABF$3,0)),"")</f>
        <v/>
      </c>
      <c r="AAM16" s="6" t="str">
        <f>IFERROR(INDEX(Sales!$D$5:$ABF$18,MATCH(UsagePerHour!$B16,Sales!$C$5:$C$18,0),MATCH(UsagePerHour!AAM$4,Sales!$D$3:$ABF$3,0))/AAM$2*INDEX(Usage!$D$5:$ABF$11,MATCH(UsagePerHour!$B$4,Usage!$C$5:$C$11,0),MATCH(UsagePerHour!AAM$4,Usage!$D$3:$ABF$3,0)),"")</f>
        <v/>
      </c>
      <c r="AAN16" s="6" t="str">
        <f>IFERROR(INDEX(Sales!$D$5:$ABF$18,MATCH(UsagePerHour!$B16,Sales!$C$5:$C$18,0),MATCH(UsagePerHour!AAN$4,Sales!$D$3:$ABF$3,0))/AAN$2*INDEX(Usage!$D$5:$ABF$11,MATCH(UsagePerHour!$B$4,Usage!$C$5:$C$11,0),MATCH(UsagePerHour!AAN$4,Usage!$D$3:$ABF$3,0)),"")</f>
        <v/>
      </c>
      <c r="AAO16" s="6" t="str">
        <f>IFERROR(INDEX(Sales!$D$5:$ABF$18,MATCH(UsagePerHour!$B16,Sales!$C$5:$C$18,0),MATCH(UsagePerHour!AAO$4,Sales!$D$3:$ABF$3,0))/AAO$2*INDEX(Usage!$D$5:$ABF$11,MATCH(UsagePerHour!$B$4,Usage!$C$5:$C$11,0),MATCH(UsagePerHour!AAO$4,Usage!$D$3:$ABF$3,0)),"")</f>
        <v/>
      </c>
      <c r="AAP16" s="6" t="str">
        <f>IFERROR(INDEX(Sales!$D$5:$ABF$18,MATCH(UsagePerHour!$B16,Sales!$C$5:$C$18,0),MATCH(UsagePerHour!AAP$4,Sales!$D$3:$ABF$3,0))/AAP$2*INDEX(Usage!$D$5:$ABF$11,MATCH(UsagePerHour!$B$4,Usage!$C$5:$C$11,0),MATCH(UsagePerHour!AAP$4,Usage!$D$3:$ABF$3,0)),"")</f>
        <v/>
      </c>
      <c r="AAQ16" s="6" t="str">
        <f>IFERROR(INDEX(Sales!$D$5:$ABF$18,MATCH(UsagePerHour!$B16,Sales!$C$5:$C$18,0),MATCH(UsagePerHour!AAQ$4,Sales!$D$3:$ABF$3,0))/AAQ$2*INDEX(Usage!$D$5:$ABF$11,MATCH(UsagePerHour!$B$4,Usage!$C$5:$C$11,0),MATCH(UsagePerHour!AAQ$4,Usage!$D$3:$ABF$3,0)),"")</f>
        <v/>
      </c>
      <c r="AAR16" s="6" t="str">
        <f>IFERROR(INDEX(Sales!$D$5:$ABF$18,MATCH(UsagePerHour!$B16,Sales!$C$5:$C$18,0),MATCH(UsagePerHour!AAR$4,Sales!$D$3:$ABF$3,0))/AAR$2*INDEX(Usage!$D$5:$ABF$11,MATCH(UsagePerHour!$B$4,Usage!$C$5:$C$11,0),MATCH(UsagePerHour!AAR$4,Usage!$D$3:$ABF$3,0)),"")</f>
        <v/>
      </c>
      <c r="AAS16" s="6" t="str">
        <f>IFERROR(INDEX(Sales!$D$5:$ABF$18,MATCH(UsagePerHour!$B16,Sales!$C$5:$C$18,0),MATCH(UsagePerHour!AAS$4,Sales!$D$3:$ABF$3,0))/AAS$2*INDEX(Usage!$D$5:$ABF$11,MATCH(UsagePerHour!$B$4,Usage!$C$5:$C$11,0),MATCH(UsagePerHour!AAS$4,Usage!$D$3:$ABF$3,0)),"")</f>
        <v/>
      </c>
      <c r="AAT16" s="6" t="str">
        <f>IFERROR(INDEX(Sales!$D$5:$ABF$18,MATCH(UsagePerHour!$B16,Sales!$C$5:$C$18,0),MATCH(UsagePerHour!AAT$4,Sales!$D$3:$ABF$3,0))/AAT$2*INDEX(Usage!$D$5:$ABF$11,MATCH(UsagePerHour!$B$4,Usage!$C$5:$C$11,0),MATCH(UsagePerHour!AAT$4,Usage!$D$3:$ABF$3,0)),"")</f>
        <v/>
      </c>
      <c r="AAU16" s="6" t="str">
        <f>IFERROR(INDEX(Sales!$D$5:$ABF$18,MATCH(UsagePerHour!$B16,Sales!$C$5:$C$18,0),MATCH(UsagePerHour!AAU$4,Sales!$D$3:$ABF$3,0))/AAU$2*INDEX(Usage!$D$5:$ABF$11,MATCH(UsagePerHour!$B$4,Usage!$C$5:$C$11,0),MATCH(UsagePerHour!AAU$4,Usage!$D$3:$ABF$3,0)),"")</f>
        <v/>
      </c>
      <c r="AAV16" s="6" t="str">
        <f>IFERROR(INDEX(Sales!$D$5:$ABF$18,MATCH(UsagePerHour!$B16,Sales!$C$5:$C$18,0),MATCH(UsagePerHour!AAV$4,Sales!$D$3:$ABF$3,0))/AAV$2*INDEX(Usage!$D$5:$ABF$11,MATCH(UsagePerHour!$B$4,Usage!$C$5:$C$11,0),MATCH(UsagePerHour!AAV$4,Usage!$D$3:$ABF$3,0)),"")</f>
        <v/>
      </c>
      <c r="AAW16" s="6" t="str">
        <f>IFERROR(INDEX(Sales!$D$5:$ABF$18,MATCH(UsagePerHour!$B16,Sales!$C$5:$C$18,0),MATCH(UsagePerHour!AAW$4,Sales!$D$3:$ABF$3,0))/AAW$2*INDEX(Usage!$D$5:$ABF$11,MATCH(UsagePerHour!$B$4,Usage!$C$5:$C$11,0),MATCH(UsagePerHour!AAW$4,Usage!$D$3:$ABF$3,0)),"")</f>
        <v/>
      </c>
      <c r="AAX16" s="6" t="str">
        <f>IFERROR(INDEX(Sales!$D$5:$ABF$18,MATCH(UsagePerHour!$B16,Sales!$C$5:$C$18,0),MATCH(UsagePerHour!AAX$4,Sales!$D$3:$ABF$3,0))/AAX$2*INDEX(Usage!$D$5:$ABF$11,MATCH(UsagePerHour!$B$4,Usage!$C$5:$C$11,0),MATCH(UsagePerHour!AAX$4,Usage!$D$3:$ABF$3,0)),"")</f>
        <v/>
      </c>
      <c r="AAY16" s="6" t="str">
        <f>IFERROR(INDEX(Sales!$D$5:$ABF$18,MATCH(UsagePerHour!$B16,Sales!$C$5:$C$18,0),MATCH(UsagePerHour!AAY$4,Sales!$D$3:$ABF$3,0))/AAY$2*INDEX(Usage!$D$5:$ABF$11,MATCH(UsagePerHour!$B$4,Usage!$C$5:$C$11,0),MATCH(UsagePerHour!AAY$4,Usage!$D$3:$ABF$3,0)),"")</f>
        <v/>
      </c>
      <c r="AAZ16" s="6" t="str">
        <f>IFERROR(INDEX(Sales!$D$5:$ABF$18,MATCH(UsagePerHour!$B16,Sales!$C$5:$C$18,0),MATCH(UsagePerHour!AAZ$4,Sales!$D$3:$ABF$3,0))/AAZ$2*INDEX(Usage!$D$5:$ABF$11,MATCH(UsagePerHour!$B$4,Usage!$C$5:$C$11,0),MATCH(UsagePerHour!AAZ$4,Usage!$D$3:$ABF$3,0)),"")</f>
        <v/>
      </c>
      <c r="ABA16" s="6" t="str">
        <f>IFERROR(INDEX(Sales!$D$5:$ABF$18,MATCH(UsagePerHour!$B16,Sales!$C$5:$C$18,0),MATCH(UsagePerHour!ABA$4,Sales!$D$3:$ABF$3,0))/ABA$2*INDEX(Usage!$D$5:$ABF$11,MATCH(UsagePerHour!$B$4,Usage!$C$5:$C$11,0),MATCH(UsagePerHour!ABA$4,Usage!$D$3:$ABF$3,0)),"")</f>
        <v/>
      </c>
    </row>
    <row r="17" spans="2:729">
      <c r="B17" s="3" t="s">
        <v>13</v>
      </c>
      <c r="C17" s="6">
        <f>IFERROR(INDEX(Sales!$D$5:$ABF$18,MATCH(UsagePerHour!$B17,Sales!$C$5:$C$18,0),MATCH(UsagePerHour!C$4,Sales!$D$3:$ABF$3,0))/C$2*INDEX(Usage!$D$5:$ABF$11,MATCH(UsagePerHour!$B$4,Usage!$C$5:$C$11,0),MATCH(UsagePerHour!C$4,Usage!$D$3:$ABF$3,0)),"")</f>
        <v>10.133666927034987</v>
      </c>
      <c r="D17" s="6">
        <f>IFERROR(INDEX(Sales!$D$5:$ABF$18,MATCH(UsagePerHour!$B17,Sales!$C$5:$C$18,0),MATCH(UsagePerHour!D$4,Sales!$D$3:$ABF$3,0))/D$2*INDEX(Usage!$D$5:$ABF$11,MATCH(UsagePerHour!$B$4,Usage!$C$5:$C$11,0),MATCH(UsagePerHour!D$4,Usage!$D$3:$ABF$3,0)),"")</f>
        <v>29.039612259028459</v>
      </c>
      <c r="E17" s="6">
        <f>IFERROR(INDEX(Sales!$D$5:$ABF$18,MATCH(UsagePerHour!$B17,Sales!$C$5:$C$18,0),MATCH(UsagePerHour!E$4,Sales!$D$3:$ABF$3,0))/E$2*INDEX(Usage!$D$5:$ABF$11,MATCH(UsagePerHour!$B$4,Usage!$C$5:$C$11,0),MATCH(UsagePerHour!E$4,Usage!$D$3:$ABF$3,0)),"")</f>
        <v>7.1676167664670656</v>
      </c>
      <c r="F17" s="6">
        <f>IFERROR(INDEX(Sales!$D$5:$ABF$18,MATCH(UsagePerHour!$B17,Sales!$C$5:$C$18,0),MATCH(UsagePerHour!F$4,Sales!$D$3:$ABF$3,0))/F$2*INDEX(Usage!$D$5:$ABF$11,MATCH(UsagePerHour!$B$4,Usage!$C$5:$C$11,0),MATCH(UsagePerHour!F$4,Usage!$D$3:$ABF$3,0)),"")</f>
        <v>22.982308700082488</v>
      </c>
      <c r="G17" s="6">
        <f>IFERROR(INDEX(Sales!$D$5:$ABF$18,MATCH(UsagePerHour!$B17,Sales!$C$5:$C$18,0),MATCH(UsagePerHour!G$4,Sales!$D$3:$ABF$3,0))/G$2*INDEX(Usage!$D$5:$ABF$11,MATCH(UsagePerHour!$B$4,Usage!$C$5:$C$11,0),MATCH(UsagePerHour!G$4,Usage!$D$3:$ABF$3,0)),"")</f>
        <v>61.631961144065023</v>
      </c>
      <c r="H17" s="6">
        <f>IFERROR(INDEX(Sales!$D$5:$ABF$18,MATCH(UsagePerHour!$B17,Sales!$C$5:$C$18,0),MATCH(UsagePerHour!H$4,Sales!$D$3:$ABF$3,0))/H$2*INDEX(Usage!$D$5:$ABF$11,MATCH(UsagePerHour!$B$4,Usage!$C$5:$C$11,0),MATCH(UsagePerHour!H$4,Usage!$D$3:$ABF$3,0)),"")</f>
        <v>22.911303698333718</v>
      </c>
      <c r="I17" s="6">
        <f>IFERROR(INDEX(Sales!$D$5:$ABF$18,MATCH(UsagePerHour!$B17,Sales!$C$5:$C$18,0),MATCH(UsagePerHour!I$4,Sales!$D$3:$ABF$3,0))/I$2*INDEX(Usage!$D$5:$ABF$11,MATCH(UsagePerHour!$B$4,Usage!$C$5:$C$11,0),MATCH(UsagePerHour!I$4,Usage!$D$3:$ABF$3,0)),"")</f>
        <v>164.80907933814171</v>
      </c>
      <c r="J17" s="6">
        <f>IFERROR(INDEX(Sales!$D$5:$ABF$18,MATCH(UsagePerHour!$B17,Sales!$C$5:$C$18,0),MATCH(UsagePerHour!J$4,Sales!$D$3:$ABF$3,0))/J$2*INDEX(Usage!$D$5:$ABF$11,MATCH(UsagePerHour!$B$4,Usage!$C$5:$C$11,0),MATCH(UsagePerHour!J$4,Usage!$D$3:$ABF$3,0)),"")</f>
        <v>10.133666927034987</v>
      </c>
      <c r="K17" s="6">
        <f>IFERROR(INDEX(Sales!$D$5:$ABF$18,MATCH(UsagePerHour!$B17,Sales!$C$5:$C$18,0),MATCH(UsagePerHour!K$4,Sales!$D$3:$ABF$3,0))/K$2*INDEX(Usage!$D$5:$ABF$11,MATCH(UsagePerHour!$B$4,Usage!$C$5:$C$11,0),MATCH(UsagePerHour!K$4,Usage!$D$3:$ABF$3,0)),"")</f>
        <v>29.039612259028459</v>
      </c>
      <c r="L17" s="6">
        <f>IFERROR(INDEX(Sales!$D$5:$ABF$18,MATCH(UsagePerHour!$B17,Sales!$C$5:$C$18,0),MATCH(UsagePerHour!L$4,Sales!$D$3:$ABF$3,0))/L$2*INDEX(Usage!$D$5:$ABF$11,MATCH(UsagePerHour!$B$4,Usage!$C$5:$C$11,0),MATCH(UsagePerHour!L$4,Usage!$D$3:$ABF$3,0)),"")</f>
        <v>7.1676167664670656</v>
      </c>
      <c r="M17" s="6">
        <f>IFERROR(INDEX(Sales!$D$5:$ABF$18,MATCH(UsagePerHour!$B17,Sales!$C$5:$C$18,0),MATCH(UsagePerHour!M$4,Sales!$D$3:$ABF$3,0))/M$2*INDEX(Usage!$D$5:$ABF$11,MATCH(UsagePerHour!$B$4,Usage!$C$5:$C$11,0),MATCH(UsagePerHour!M$4,Usage!$D$3:$ABF$3,0)),"")</f>
        <v>22.982308700082488</v>
      </c>
      <c r="N17" s="6">
        <f>IFERROR(INDEX(Sales!$D$5:$ABF$18,MATCH(UsagePerHour!$B17,Sales!$C$5:$C$18,0),MATCH(UsagePerHour!N$4,Sales!$D$3:$ABF$3,0))/N$2*INDEX(Usage!$D$5:$ABF$11,MATCH(UsagePerHour!$B$4,Usage!$C$5:$C$11,0),MATCH(UsagePerHour!N$4,Usage!$D$3:$ABF$3,0)),"")</f>
        <v>61.631961144065023</v>
      </c>
      <c r="O17" s="6">
        <f>IFERROR(INDEX(Sales!$D$5:$ABF$18,MATCH(UsagePerHour!$B17,Sales!$C$5:$C$18,0),MATCH(UsagePerHour!O$4,Sales!$D$3:$ABF$3,0))/O$2*INDEX(Usage!$D$5:$ABF$11,MATCH(UsagePerHour!$B$4,Usage!$C$5:$C$11,0),MATCH(UsagePerHour!O$4,Usage!$D$3:$ABF$3,0)),"")</f>
        <v>22.911303698333718</v>
      </c>
      <c r="P17" s="6">
        <f>IFERROR(INDEX(Sales!$D$5:$ABF$18,MATCH(UsagePerHour!$B17,Sales!$C$5:$C$18,0),MATCH(UsagePerHour!P$4,Sales!$D$3:$ABF$3,0))/P$2*INDEX(Usage!$D$5:$ABF$11,MATCH(UsagePerHour!$B$4,Usage!$C$5:$C$11,0),MATCH(UsagePerHour!P$4,Usage!$D$3:$ABF$3,0)),"")</f>
        <v>164.80907933814171</v>
      </c>
      <c r="Q17" s="6">
        <f>IFERROR(INDEX(Sales!$D$5:$ABF$18,MATCH(UsagePerHour!$B17,Sales!$C$5:$C$18,0),MATCH(UsagePerHour!Q$4,Sales!$D$3:$ABF$3,0))/Q$2*INDEX(Usage!$D$5:$ABF$11,MATCH(UsagePerHour!$B$4,Usage!$C$5:$C$11,0),MATCH(UsagePerHour!Q$4,Usage!$D$3:$ABF$3,0)),"")</f>
        <v>10.133666927034987</v>
      </c>
      <c r="R17" s="6">
        <f>IFERROR(INDEX(Sales!$D$5:$ABF$18,MATCH(UsagePerHour!$B17,Sales!$C$5:$C$18,0),MATCH(UsagePerHour!R$4,Sales!$D$3:$ABF$3,0))/R$2*INDEX(Usage!$D$5:$ABF$11,MATCH(UsagePerHour!$B$4,Usage!$C$5:$C$11,0),MATCH(UsagePerHour!R$4,Usage!$D$3:$ABF$3,0)),"")</f>
        <v>29.039612259028459</v>
      </c>
      <c r="S17" s="6">
        <f>IFERROR(INDEX(Sales!$D$5:$ABF$18,MATCH(UsagePerHour!$B17,Sales!$C$5:$C$18,0),MATCH(UsagePerHour!S$4,Sales!$D$3:$ABF$3,0))/S$2*INDEX(Usage!$D$5:$ABF$11,MATCH(UsagePerHour!$B$4,Usage!$C$5:$C$11,0),MATCH(UsagePerHour!S$4,Usage!$D$3:$ABF$3,0)),"")</f>
        <v>7.1676167664670656</v>
      </c>
      <c r="T17" s="6">
        <f>IFERROR(INDEX(Sales!$D$5:$ABF$18,MATCH(UsagePerHour!$B17,Sales!$C$5:$C$18,0),MATCH(UsagePerHour!T$4,Sales!$D$3:$ABF$3,0))/T$2*INDEX(Usage!$D$5:$ABF$11,MATCH(UsagePerHour!$B$4,Usage!$C$5:$C$11,0),MATCH(UsagePerHour!T$4,Usage!$D$3:$ABF$3,0)),"")</f>
        <v>22.982308700082488</v>
      </c>
      <c r="U17" s="6">
        <f>IFERROR(INDEX(Sales!$D$5:$ABF$18,MATCH(UsagePerHour!$B17,Sales!$C$5:$C$18,0),MATCH(UsagePerHour!U$4,Sales!$D$3:$ABF$3,0))/U$2*INDEX(Usage!$D$5:$ABF$11,MATCH(UsagePerHour!$B$4,Usage!$C$5:$C$11,0),MATCH(UsagePerHour!U$4,Usage!$D$3:$ABF$3,0)),"")</f>
        <v>61.631961144065023</v>
      </c>
      <c r="V17" s="6">
        <f>IFERROR(INDEX(Sales!$D$5:$ABF$18,MATCH(UsagePerHour!$B17,Sales!$C$5:$C$18,0),MATCH(UsagePerHour!V$4,Sales!$D$3:$ABF$3,0))/V$2*INDEX(Usage!$D$5:$ABF$11,MATCH(UsagePerHour!$B$4,Usage!$C$5:$C$11,0),MATCH(UsagePerHour!V$4,Usage!$D$3:$ABF$3,0)),"")</f>
        <v>22.911303698333718</v>
      </c>
      <c r="W17" s="6">
        <f>IFERROR(INDEX(Sales!$D$5:$ABF$18,MATCH(UsagePerHour!$B17,Sales!$C$5:$C$18,0),MATCH(UsagePerHour!W$4,Sales!$D$3:$ABF$3,0))/W$2*INDEX(Usage!$D$5:$ABF$11,MATCH(UsagePerHour!$B$4,Usage!$C$5:$C$11,0),MATCH(UsagePerHour!W$4,Usage!$D$3:$ABF$3,0)),"")</f>
        <v>164.80907933814171</v>
      </c>
      <c r="X17" s="6">
        <f>IFERROR(INDEX(Sales!$D$5:$ABF$18,MATCH(UsagePerHour!$B17,Sales!$C$5:$C$18,0),MATCH(UsagePerHour!X$4,Sales!$D$3:$ABF$3,0))/X$2*INDEX(Usage!$D$5:$ABF$11,MATCH(UsagePerHour!$B$4,Usage!$C$5:$C$11,0),MATCH(UsagePerHour!X$4,Usage!$D$3:$ABF$3,0)),"")</f>
        <v>10.133666927034987</v>
      </c>
      <c r="Y17" s="6">
        <f>IFERROR(INDEX(Sales!$D$5:$ABF$18,MATCH(UsagePerHour!$B17,Sales!$C$5:$C$18,0),MATCH(UsagePerHour!Y$4,Sales!$D$3:$ABF$3,0))/Y$2*INDEX(Usage!$D$5:$ABF$11,MATCH(UsagePerHour!$B$4,Usage!$C$5:$C$11,0),MATCH(UsagePerHour!Y$4,Usage!$D$3:$ABF$3,0)),"")</f>
        <v>29.039612259028459</v>
      </c>
      <c r="Z17" s="6">
        <f>IFERROR(INDEX(Sales!$D$5:$ABF$18,MATCH(UsagePerHour!$B17,Sales!$C$5:$C$18,0),MATCH(UsagePerHour!Z$4,Sales!$D$3:$ABF$3,0))/Z$2*INDEX(Usage!$D$5:$ABF$11,MATCH(UsagePerHour!$B$4,Usage!$C$5:$C$11,0),MATCH(UsagePerHour!Z$4,Usage!$D$3:$ABF$3,0)),"")</f>
        <v>7.1676167664670656</v>
      </c>
      <c r="AA17" s="6">
        <f>IFERROR(INDEX(Sales!$D$5:$ABF$18,MATCH(UsagePerHour!$B17,Sales!$C$5:$C$18,0),MATCH(UsagePerHour!AA$4,Sales!$D$3:$ABF$3,0))/AA$2*INDEX(Usage!$D$5:$ABF$11,MATCH(UsagePerHour!$B$4,Usage!$C$5:$C$11,0),MATCH(UsagePerHour!AA$4,Usage!$D$3:$ABF$3,0)),"")</f>
        <v>22.982308700082488</v>
      </c>
      <c r="AB17" s="6">
        <f>IFERROR(INDEX(Sales!$D$5:$ABF$18,MATCH(UsagePerHour!$B17,Sales!$C$5:$C$18,0),MATCH(UsagePerHour!AB$4,Sales!$D$3:$ABF$3,0))/AB$2*INDEX(Usage!$D$5:$ABF$11,MATCH(UsagePerHour!$B$4,Usage!$C$5:$C$11,0),MATCH(UsagePerHour!AB$4,Usage!$D$3:$ABF$3,0)),"")</f>
        <v>61.631961144065023</v>
      </c>
      <c r="AC17" s="6">
        <f>IFERROR(INDEX(Sales!$D$5:$ABF$18,MATCH(UsagePerHour!$B17,Sales!$C$5:$C$18,0),MATCH(UsagePerHour!AC$4,Sales!$D$3:$ABF$3,0))/AC$2*INDEX(Usage!$D$5:$ABF$11,MATCH(UsagePerHour!$B$4,Usage!$C$5:$C$11,0),MATCH(UsagePerHour!AC$4,Usage!$D$3:$ABF$3,0)),"")</f>
        <v>22.911303698333718</v>
      </c>
      <c r="AD17" s="6">
        <f>IFERROR(INDEX(Sales!$D$5:$ABF$18,MATCH(UsagePerHour!$B17,Sales!$C$5:$C$18,0),MATCH(UsagePerHour!AD$4,Sales!$D$3:$ABF$3,0))/AD$2*INDEX(Usage!$D$5:$ABF$11,MATCH(UsagePerHour!$B$4,Usage!$C$5:$C$11,0),MATCH(UsagePerHour!AD$4,Usage!$D$3:$ABF$3,0)),"")</f>
        <v>164.80907933814171</v>
      </c>
      <c r="AE17" s="6">
        <f>IFERROR(INDEX(Sales!$D$5:$ABF$18,MATCH(UsagePerHour!$B17,Sales!$C$5:$C$18,0),MATCH(UsagePerHour!AE$4,Sales!$D$3:$ABF$3,0))/AE$2*INDEX(Usage!$D$5:$ABF$11,MATCH(UsagePerHour!$B$4,Usage!$C$5:$C$11,0),MATCH(UsagePerHour!AE$4,Usage!$D$3:$ABF$3,0)),"")</f>
        <v>10.133666927034987</v>
      </c>
      <c r="AF17" s="6">
        <f>IFERROR(INDEX(Sales!$D$5:$ABF$18,MATCH(UsagePerHour!$B17,Sales!$C$5:$C$18,0),MATCH(UsagePerHour!AF$4,Sales!$D$3:$ABF$3,0))/AF$2*INDEX(Usage!$D$5:$ABF$11,MATCH(UsagePerHour!$B$4,Usage!$C$5:$C$11,0),MATCH(UsagePerHour!AF$4,Usage!$D$3:$ABF$3,0)),"")</f>
        <v>29.039612259028459</v>
      </c>
      <c r="AG17" s="6">
        <f>IFERROR(INDEX(Sales!$D$5:$ABF$18,MATCH(UsagePerHour!$B17,Sales!$C$5:$C$18,0),MATCH(UsagePerHour!AG$4,Sales!$D$3:$ABF$3,0))/AG$2*INDEX(Usage!$D$5:$ABF$11,MATCH(UsagePerHour!$B$4,Usage!$C$5:$C$11,0),MATCH(UsagePerHour!AG$4,Usage!$D$3:$ABF$3,0)),"")</f>
        <v>7.1676167664670656</v>
      </c>
      <c r="AH17" s="6">
        <f>IFERROR(INDEX(Sales!$D$5:$ABF$18,MATCH(UsagePerHour!$B17,Sales!$C$5:$C$18,0),MATCH(UsagePerHour!AH$4,Sales!$D$3:$ABF$3,0))/AH$2*INDEX(Usage!$D$5:$ABF$11,MATCH(UsagePerHour!$B$4,Usage!$C$5:$C$11,0),MATCH(UsagePerHour!AH$4,Usage!$D$3:$ABF$3,0)),"")</f>
        <v>22.982308700082488</v>
      </c>
      <c r="AI17" s="6">
        <f>IFERROR(INDEX(Sales!$D$5:$ABF$18,MATCH(UsagePerHour!$B17,Sales!$C$5:$C$18,0),MATCH(UsagePerHour!AI$4,Sales!$D$3:$ABF$3,0))/AI$2*INDEX(Usage!$D$5:$ABF$11,MATCH(UsagePerHour!$B$4,Usage!$C$5:$C$11,0),MATCH(UsagePerHour!AI$4,Usage!$D$3:$ABF$3,0)),"")</f>
        <v>61.631961144065023</v>
      </c>
      <c r="AJ17" s="6">
        <f>IFERROR(INDEX(Sales!$D$5:$ABF$18,MATCH(UsagePerHour!$B17,Sales!$C$5:$C$18,0),MATCH(UsagePerHour!AJ$4,Sales!$D$3:$ABF$3,0))/AJ$2*INDEX(Usage!$D$5:$ABF$11,MATCH(UsagePerHour!$B$4,Usage!$C$5:$C$11,0),MATCH(UsagePerHour!AJ$4,Usage!$D$3:$ABF$3,0)),"")</f>
        <v>22.911303698333718</v>
      </c>
      <c r="AK17" s="6">
        <f>IFERROR(INDEX(Sales!$D$5:$ABF$18,MATCH(UsagePerHour!$B17,Sales!$C$5:$C$18,0),MATCH(UsagePerHour!AK$4,Sales!$D$3:$ABF$3,0))/AK$2*INDEX(Usage!$D$5:$ABF$11,MATCH(UsagePerHour!$B$4,Usage!$C$5:$C$11,0),MATCH(UsagePerHour!AK$4,Usage!$D$3:$ABF$3,0)),"")</f>
        <v>164.80907933814171</v>
      </c>
      <c r="AL17" s="6">
        <f>IFERROR(INDEX(Sales!$D$5:$ABF$18,MATCH(UsagePerHour!$B17,Sales!$C$5:$C$18,0),MATCH(UsagePerHour!AL$4,Sales!$D$3:$ABF$3,0))/AL$2*INDEX(Usage!$D$5:$ABF$11,MATCH(UsagePerHour!$B$4,Usage!$C$5:$C$11,0),MATCH(UsagePerHour!AL$4,Usage!$D$3:$ABF$3,0)),"")</f>
        <v>10.133666927034987</v>
      </c>
      <c r="AM17" s="6">
        <f>IFERROR(INDEX(Sales!$D$5:$ABF$18,MATCH(UsagePerHour!$B17,Sales!$C$5:$C$18,0),MATCH(UsagePerHour!AM$4,Sales!$D$3:$ABF$3,0))/AM$2*INDEX(Usage!$D$5:$ABF$11,MATCH(UsagePerHour!$B$4,Usage!$C$5:$C$11,0),MATCH(UsagePerHour!AM$4,Usage!$D$3:$ABF$3,0)),"")</f>
        <v>29.039612259028459</v>
      </c>
      <c r="AN17" s="6">
        <f>IFERROR(INDEX(Sales!$D$5:$ABF$18,MATCH(UsagePerHour!$B17,Sales!$C$5:$C$18,0),MATCH(UsagePerHour!AN$4,Sales!$D$3:$ABF$3,0))/AN$2*INDEX(Usage!$D$5:$ABF$11,MATCH(UsagePerHour!$B$4,Usage!$C$5:$C$11,0),MATCH(UsagePerHour!AN$4,Usage!$D$3:$ABF$3,0)),"")</f>
        <v>7.1676167664670656</v>
      </c>
      <c r="AO17" s="6">
        <f>IFERROR(INDEX(Sales!$D$5:$ABF$18,MATCH(UsagePerHour!$B17,Sales!$C$5:$C$18,0),MATCH(UsagePerHour!AO$4,Sales!$D$3:$ABF$3,0))/AO$2*INDEX(Usage!$D$5:$ABF$11,MATCH(UsagePerHour!$B$4,Usage!$C$5:$C$11,0),MATCH(UsagePerHour!AO$4,Usage!$D$3:$ABF$3,0)),"")</f>
        <v>22.982308700082488</v>
      </c>
      <c r="AP17" s="6">
        <f>IFERROR(INDEX(Sales!$D$5:$ABF$18,MATCH(UsagePerHour!$B17,Sales!$C$5:$C$18,0),MATCH(UsagePerHour!AP$4,Sales!$D$3:$ABF$3,0))/AP$2*INDEX(Usage!$D$5:$ABF$11,MATCH(UsagePerHour!$B$4,Usage!$C$5:$C$11,0),MATCH(UsagePerHour!AP$4,Usage!$D$3:$ABF$3,0)),"")</f>
        <v>61.631961144065023</v>
      </c>
      <c r="AQ17" s="6">
        <f>IFERROR(INDEX(Sales!$D$5:$ABF$18,MATCH(UsagePerHour!$B17,Sales!$C$5:$C$18,0),MATCH(UsagePerHour!AQ$4,Sales!$D$3:$ABF$3,0))/AQ$2*INDEX(Usage!$D$5:$ABF$11,MATCH(UsagePerHour!$B$4,Usage!$C$5:$C$11,0),MATCH(UsagePerHour!AQ$4,Usage!$D$3:$ABF$3,0)),"")</f>
        <v>22.911303698333718</v>
      </c>
      <c r="AR17" s="6">
        <f>IFERROR(INDEX(Sales!$D$5:$ABF$18,MATCH(UsagePerHour!$B17,Sales!$C$5:$C$18,0),MATCH(UsagePerHour!AR$4,Sales!$D$3:$ABF$3,0))/AR$2*INDEX(Usage!$D$5:$ABF$11,MATCH(UsagePerHour!$B$4,Usage!$C$5:$C$11,0),MATCH(UsagePerHour!AR$4,Usage!$D$3:$ABF$3,0)),"")</f>
        <v>164.80907933814171</v>
      </c>
      <c r="AS17" s="6">
        <f>IFERROR(INDEX(Sales!$D$5:$ABF$18,MATCH(UsagePerHour!$B17,Sales!$C$5:$C$18,0),MATCH(UsagePerHour!AS$4,Sales!$D$3:$ABF$3,0))/AS$2*INDEX(Usage!$D$5:$ABF$11,MATCH(UsagePerHour!$B$4,Usage!$C$5:$C$11,0),MATCH(UsagePerHour!AS$4,Usage!$D$3:$ABF$3,0)),"")</f>
        <v>10.133666927034987</v>
      </c>
      <c r="AT17" s="6">
        <f>IFERROR(INDEX(Sales!$D$5:$ABF$18,MATCH(UsagePerHour!$B17,Sales!$C$5:$C$18,0),MATCH(UsagePerHour!AT$4,Sales!$D$3:$ABF$3,0))/AT$2*INDEX(Usage!$D$5:$ABF$11,MATCH(UsagePerHour!$B$4,Usage!$C$5:$C$11,0),MATCH(UsagePerHour!AT$4,Usage!$D$3:$ABF$3,0)),"")</f>
        <v>29.039612259028459</v>
      </c>
      <c r="AU17" s="6">
        <f>IFERROR(INDEX(Sales!$D$5:$ABF$18,MATCH(UsagePerHour!$B17,Sales!$C$5:$C$18,0),MATCH(UsagePerHour!AU$4,Sales!$D$3:$ABF$3,0))/AU$2*INDEX(Usage!$D$5:$ABF$11,MATCH(UsagePerHour!$B$4,Usage!$C$5:$C$11,0),MATCH(UsagePerHour!AU$4,Usage!$D$3:$ABF$3,0)),"")</f>
        <v>7.1676167664670656</v>
      </c>
      <c r="AV17" s="6">
        <f>IFERROR(INDEX(Sales!$D$5:$ABF$18,MATCH(UsagePerHour!$B17,Sales!$C$5:$C$18,0),MATCH(UsagePerHour!AV$4,Sales!$D$3:$ABF$3,0))/AV$2*INDEX(Usage!$D$5:$ABF$11,MATCH(UsagePerHour!$B$4,Usage!$C$5:$C$11,0),MATCH(UsagePerHour!AV$4,Usage!$D$3:$ABF$3,0)),"")</f>
        <v>22.982308700082488</v>
      </c>
      <c r="AW17" s="6">
        <f>IFERROR(INDEX(Sales!$D$5:$ABF$18,MATCH(UsagePerHour!$B17,Sales!$C$5:$C$18,0),MATCH(UsagePerHour!AW$4,Sales!$D$3:$ABF$3,0))/AW$2*INDEX(Usage!$D$5:$ABF$11,MATCH(UsagePerHour!$B$4,Usage!$C$5:$C$11,0),MATCH(UsagePerHour!AW$4,Usage!$D$3:$ABF$3,0)),"")</f>
        <v>61.631961144065023</v>
      </c>
      <c r="AX17" s="6">
        <f>IFERROR(INDEX(Sales!$D$5:$ABF$18,MATCH(UsagePerHour!$B17,Sales!$C$5:$C$18,0),MATCH(UsagePerHour!AX$4,Sales!$D$3:$ABF$3,0))/AX$2*INDEX(Usage!$D$5:$ABF$11,MATCH(UsagePerHour!$B$4,Usage!$C$5:$C$11,0),MATCH(UsagePerHour!AX$4,Usage!$D$3:$ABF$3,0)),"")</f>
        <v>22.911303698333718</v>
      </c>
      <c r="AY17" s="6">
        <f>IFERROR(INDEX(Sales!$D$5:$ABF$18,MATCH(UsagePerHour!$B17,Sales!$C$5:$C$18,0),MATCH(UsagePerHour!AY$4,Sales!$D$3:$ABF$3,0))/AY$2*INDEX(Usage!$D$5:$ABF$11,MATCH(UsagePerHour!$B$4,Usage!$C$5:$C$11,0),MATCH(UsagePerHour!AY$4,Usage!$D$3:$ABF$3,0)),"")</f>
        <v>164.80907933814171</v>
      </c>
      <c r="AZ17" s="6">
        <f>IFERROR(INDEX(Sales!$D$5:$ABF$18,MATCH(UsagePerHour!$B17,Sales!$C$5:$C$18,0),MATCH(UsagePerHour!AZ$4,Sales!$D$3:$ABF$3,0))/AZ$2*INDEX(Usage!$D$5:$ABF$11,MATCH(UsagePerHour!$B$4,Usage!$C$5:$C$11,0),MATCH(UsagePerHour!AZ$4,Usage!$D$3:$ABF$3,0)),"")</f>
        <v>10.133666927034987</v>
      </c>
      <c r="BA17" s="6">
        <f>IFERROR(INDEX(Sales!$D$5:$ABF$18,MATCH(UsagePerHour!$B17,Sales!$C$5:$C$18,0),MATCH(UsagePerHour!BA$4,Sales!$D$3:$ABF$3,0))/BA$2*INDEX(Usage!$D$5:$ABF$11,MATCH(UsagePerHour!$B$4,Usage!$C$5:$C$11,0),MATCH(UsagePerHour!BA$4,Usage!$D$3:$ABF$3,0)),"")</f>
        <v>29.039612259028459</v>
      </c>
      <c r="BB17" s="6">
        <f>IFERROR(INDEX(Sales!$D$5:$ABF$18,MATCH(UsagePerHour!$B17,Sales!$C$5:$C$18,0),MATCH(UsagePerHour!BB$4,Sales!$D$3:$ABF$3,0))/BB$2*INDEX(Usage!$D$5:$ABF$11,MATCH(UsagePerHour!$B$4,Usage!$C$5:$C$11,0),MATCH(UsagePerHour!BB$4,Usage!$D$3:$ABF$3,0)),"")</f>
        <v>7.1676167664670656</v>
      </c>
      <c r="BC17" s="6">
        <f>IFERROR(INDEX(Sales!$D$5:$ABF$18,MATCH(UsagePerHour!$B17,Sales!$C$5:$C$18,0),MATCH(UsagePerHour!BC$4,Sales!$D$3:$ABF$3,0))/BC$2*INDEX(Usage!$D$5:$ABF$11,MATCH(UsagePerHour!$B$4,Usage!$C$5:$C$11,0),MATCH(UsagePerHour!BC$4,Usage!$D$3:$ABF$3,0)),"")</f>
        <v>22.982308700082488</v>
      </c>
      <c r="BD17" s="6">
        <f>IFERROR(INDEX(Sales!$D$5:$ABF$18,MATCH(UsagePerHour!$B17,Sales!$C$5:$C$18,0),MATCH(UsagePerHour!BD$4,Sales!$D$3:$ABF$3,0))/BD$2*INDEX(Usage!$D$5:$ABF$11,MATCH(UsagePerHour!$B$4,Usage!$C$5:$C$11,0),MATCH(UsagePerHour!BD$4,Usage!$D$3:$ABF$3,0)),"")</f>
        <v>61.631961144065023</v>
      </c>
      <c r="BE17" s="6">
        <f>IFERROR(INDEX(Sales!$D$5:$ABF$18,MATCH(UsagePerHour!$B17,Sales!$C$5:$C$18,0),MATCH(UsagePerHour!BE$4,Sales!$D$3:$ABF$3,0))/BE$2*INDEX(Usage!$D$5:$ABF$11,MATCH(UsagePerHour!$B$4,Usage!$C$5:$C$11,0),MATCH(UsagePerHour!BE$4,Usage!$D$3:$ABF$3,0)),"")</f>
        <v>22.911303698333718</v>
      </c>
      <c r="BF17" s="6">
        <f>IFERROR(INDEX(Sales!$D$5:$ABF$18,MATCH(UsagePerHour!$B17,Sales!$C$5:$C$18,0),MATCH(UsagePerHour!BF$4,Sales!$D$3:$ABF$3,0))/BF$2*INDEX(Usage!$D$5:$ABF$11,MATCH(UsagePerHour!$B$4,Usage!$C$5:$C$11,0),MATCH(UsagePerHour!BF$4,Usage!$D$3:$ABF$3,0)),"")</f>
        <v>164.80907933814171</v>
      </c>
      <c r="BG17" s="6">
        <f>IFERROR(INDEX(Sales!$D$5:$ABF$18,MATCH(UsagePerHour!$B17,Sales!$C$5:$C$18,0),MATCH(UsagePerHour!BG$4,Sales!$D$3:$ABF$3,0))/BG$2*INDEX(Usage!$D$5:$ABF$11,MATCH(UsagePerHour!$B$4,Usage!$C$5:$C$11,0),MATCH(UsagePerHour!BG$4,Usage!$D$3:$ABF$3,0)),"")</f>
        <v>10.133666927034987</v>
      </c>
      <c r="BH17" s="6">
        <f>IFERROR(INDEX(Sales!$D$5:$ABF$18,MATCH(UsagePerHour!$B17,Sales!$C$5:$C$18,0),MATCH(UsagePerHour!BH$4,Sales!$D$3:$ABF$3,0))/BH$2*INDEX(Usage!$D$5:$ABF$11,MATCH(UsagePerHour!$B$4,Usage!$C$5:$C$11,0),MATCH(UsagePerHour!BH$4,Usage!$D$3:$ABF$3,0)),"")</f>
        <v>29.039612259028459</v>
      </c>
      <c r="BI17" s="6">
        <f>IFERROR(INDEX(Sales!$D$5:$ABF$18,MATCH(UsagePerHour!$B17,Sales!$C$5:$C$18,0),MATCH(UsagePerHour!BI$4,Sales!$D$3:$ABF$3,0))/BI$2*INDEX(Usage!$D$5:$ABF$11,MATCH(UsagePerHour!$B$4,Usage!$C$5:$C$11,0),MATCH(UsagePerHour!BI$4,Usage!$D$3:$ABF$3,0)),"")</f>
        <v>7.1676167664670656</v>
      </c>
      <c r="BJ17" s="6">
        <f>IFERROR(INDEX(Sales!$D$5:$ABF$18,MATCH(UsagePerHour!$B17,Sales!$C$5:$C$18,0),MATCH(UsagePerHour!BJ$4,Sales!$D$3:$ABF$3,0))/BJ$2*INDEX(Usage!$D$5:$ABF$11,MATCH(UsagePerHour!$B$4,Usage!$C$5:$C$11,0),MATCH(UsagePerHour!BJ$4,Usage!$D$3:$ABF$3,0)),"")</f>
        <v>22.982308700082488</v>
      </c>
      <c r="BK17" s="6">
        <f>IFERROR(INDEX(Sales!$D$5:$ABF$18,MATCH(UsagePerHour!$B17,Sales!$C$5:$C$18,0),MATCH(UsagePerHour!BK$4,Sales!$D$3:$ABF$3,0))/BK$2*INDEX(Usage!$D$5:$ABF$11,MATCH(UsagePerHour!$B$4,Usage!$C$5:$C$11,0),MATCH(UsagePerHour!BK$4,Usage!$D$3:$ABF$3,0)),"")</f>
        <v>61.631961144065023</v>
      </c>
      <c r="BL17" s="6">
        <f>IFERROR(INDEX(Sales!$D$5:$ABF$18,MATCH(UsagePerHour!$B17,Sales!$C$5:$C$18,0),MATCH(UsagePerHour!BL$4,Sales!$D$3:$ABF$3,0))/BL$2*INDEX(Usage!$D$5:$ABF$11,MATCH(UsagePerHour!$B$4,Usage!$C$5:$C$11,0),MATCH(UsagePerHour!BL$4,Usage!$D$3:$ABF$3,0)),"")</f>
        <v>22.911303698333718</v>
      </c>
      <c r="BM17" s="6">
        <f>IFERROR(INDEX(Sales!$D$5:$ABF$18,MATCH(UsagePerHour!$B17,Sales!$C$5:$C$18,0),MATCH(UsagePerHour!BM$4,Sales!$D$3:$ABF$3,0))/BM$2*INDEX(Usage!$D$5:$ABF$11,MATCH(UsagePerHour!$B$4,Usage!$C$5:$C$11,0),MATCH(UsagePerHour!BM$4,Usage!$D$3:$ABF$3,0)),"")</f>
        <v>164.80907933814171</v>
      </c>
      <c r="BN17" s="6">
        <f>IFERROR(INDEX(Sales!$D$5:$ABF$18,MATCH(UsagePerHour!$B17,Sales!$C$5:$C$18,0),MATCH(UsagePerHour!BN$4,Sales!$D$3:$ABF$3,0))/BN$2*INDEX(Usage!$D$5:$ABF$11,MATCH(UsagePerHour!$B$4,Usage!$C$5:$C$11,0),MATCH(UsagePerHour!BN$4,Usage!$D$3:$ABF$3,0)),"")</f>
        <v>10.133666927034987</v>
      </c>
      <c r="BO17" s="6">
        <f>IFERROR(INDEX(Sales!$D$5:$ABF$18,MATCH(UsagePerHour!$B17,Sales!$C$5:$C$18,0),MATCH(UsagePerHour!BO$4,Sales!$D$3:$ABF$3,0))/BO$2*INDEX(Usage!$D$5:$ABF$11,MATCH(UsagePerHour!$B$4,Usage!$C$5:$C$11,0),MATCH(UsagePerHour!BO$4,Usage!$D$3:$ABF$3,0)),"")</f>
        <v>29.039612259028459</v>
      </c>
      <c r="BP17" s="6">
        <f>IFERROR(INDEX(Sales!$D$5:$ABF$18,MATCH(UsagePerHour!$B17,Sales!$C$5:$C$18,0),MATCH(UsagePerHour!BP$4,Sales!$D$3:$ABF$3,0))/BP$2*INDEX(Usage!$D$5:$ABF$11,MATCH(UsagePerHour!$B$4,Usage!$C$5:$C$11,0),MATCH(UsagePerHour!BP$4,Usage!$D$3:$ABF$3,0)),"")</f>
        <v>7.1676167664670656</v>
      </c>
      <c r="BQ17" s="6">
        <f>IFERROR(INDEX(Sales!$D$5:$ABF$18,MATCH(UsagePerHour!$B17,Sales!$C$5:$C$18,0),MATCH(UsagePerHour!BQ$4,Sales!$D$3:$ABF$3,0))/BQ$2*INDEX(Usage!$D$5:$ABF$11,MATCH(UsagePerHour!$B$4,Usage!$C$5:$C$11,0),MATCH(UsagePerHour!BQ$4,Usage!$D$3:$ABF$3,0)),"")</f>
        <v>22.982308700082488</v>
      </c>
      <c r="BR17" s="6">
        <f>IFERROR(INDEX(Sales!$D$5:$ABF$18,MATCH(UsagePerHour!$B17,Sales!$C$5:$C$18,0),MATCH(UsagePerHour!BR$4,Sales!$D$3:$ABF$3,0))/BR$2*INDEX(Usage!$D$5:$ABF$11,MATCH(UsagePerHour!$B$4,Usage!$C$5:$C$11,0),MATCH(UsagePerHour!BR$4,Usage!$D$3:$ABF$3,0)),"")</f>
        <v>61.631961144065023</v>
      </c>
      <c r="BS17" s="6">
        <f>IFERROR(INDEX(Sales!$D$5:$ABF$18,MATCH(UsagePerHour!$B17,Sales!$C$5:$C$18,0),MATCH(UsagePerHour!BS$4,Sales!$D$3:$ABF$3,0))/BS$2*INDEX(Usage!$D$5:$ABF$11,MATCH(UsagePerHour!$B$4,Usage!$C$5:$C$11,0),MATCH(UsagePerHour!BS$4,Usage!$D$3:$ABF$3,0)),"")</f>
        <v>22.911303698333718</v>
      </c>
      <c r="BT17" s="6">
        <f>IFERROR(INDEX(Sales!$D$5:$ABF$18,MATCH(UsagePerHour!$B17,Sales!$C$5:$C$18,0),MATCH(UsagePerHour!BT$4,Sales!$D$3:$ABF$3,0))/BT$2*INDEX(Usage!$D$5:$ABF$11,MATCH(UsagePerHour!$B$4,Usage!$C$5:$C$11,0),MATCH(UsagePerHour!BT$4,Usage!$D$3:$ABF$3,0)),"")</f>
        <v>164.80907933814171</v>
      </c>
      <c r="BU17" s="6">
        <f>IFERROR(INDEX(Sales!$D$5:$ABF$18,MATCH(UsagePerHour!$B17,Sales!$C$5:$C$18,0),MATCH(UsagePerHour!BU$4,Sales!$D$3:$ABF$3,0))/BU$2*INDEX(Usage!$D$5:$ABF$11,MATCH(UsagePerHour!$B$4,Usage!$C$5:$C$11,0),MATCH(UsagePerHour!BU$4,Usage!$D$3:$ABF$3,0)),"")</f>
        <v>10.133666927034987</v>
      </c>
      <c r="BV17" s="6">
        <f>IFERROR(INDEX(Sales!$D$5:$ABF$18,MATCH(UsagePerHour!$B17,Sales!$C$5:$C$18,0),MATCH(UsagePerHour!BV$4,Sales!$D$3:$ABF$3,0))/BV$2*INDEX(Usage!$D$5:$ABF$11,MATCH(UsagePerHour!$B$4,Usage!$C$5:$C$11,0),MATCH(UsagePerHour!BV$4,Usage!$D$3:$ABF$3,0)),"")</f>
        <v>29.039612259028459</v>
      </c>
      <c r="BW17" s="6">
        <f>IFERROR(INDEX(Sales!$D$5:$ABF$18,MATCH(UsagePerHour!$B17,Sales!$C$5:$C$18,0),MATCH(UsagePerHour!BW$4,Sales!$D$3:$ABF$3,0))/BW$2*INDEX(Usage!$D$5:$ABF$11,MATCH(UsagePerHour!$B$4,Usage!$C$5:$C$11,0),MATCH(UsagePerHour!BW$4,Usage!$D$3:$ABF$3,0)),"")</f>
        <v>7.1676167664670656</v>
      </c>
      <c r="BX17" s="6">
        <f>IFERROR(INDEX(Sales!$D$5:$ABF$18,MATCH(UsagePerHour!$B17,Sales!$C$5:$C$18,0),MATCH(UsagePerHour!BX$4,Sales!$D$3:$ABF$3,0))/BX$2*INDEX(Usage!$D$5:$ABF$11,MATCH(UsagePerHour!$B$4,Usage!$C$5:$C$11,0),MATCH(UsagePerHour!BX$4,Usage!$D$3:$ABF$3,0)),"")</f>
        <v>22.982308700082488</v>
      </c>
      <c r="BY17" s="6">
        <f>IFERROR(INDEX(Sales!$D$5:$ABF$18,MATCH(UsagePerHour!$B17,Sales!$C$5:$C$18,0),MATCH(UsagePerHour!BY$4,Sales!$D$3:$ABF$3,0))/BY$2*INDEX(Usage!$D$5:$ABF$11,MATCH(UsagePerHour!$B$4,Usage!$C$5:$C$11,0),MATCH(UsagePerHour!BY$4,Usage!$D$3:$ABF$3,0)),"")</f>
        <v>61.631961144065023</v>
      </c>
      <c r="BZ17" s="6">
        <f>IFERROR(INDEX(Sales!$D$5:$ABF$18,MATCH(UsagePerHour!$B17,Sales!$C$5:$C$18,0),MATCH(UsagePerHour!BZ$4,Sales!$D$3:$ABF$3,0))/BZ$2*INDEX(Usage!$D$5:$ABF$11,MATCH(UsagePerHour!$B$4,Usage!$C$5:$C$11,0),MATCH(UsagePerHour!BZ$4,Usage!$D$3:$ABF$3,0)),"")</f>
        <v>22.911303698333718</v>
      </c>
      <c r="CA17" s="6">
        <f>IFERROR(INDEX(Sales!$D$5:$ABF$18,MATCH(UsagePerHour!$B17,Sales!$C$5:$C$18,0),MATCH(UsagePerHour!CA$4,Sales!$D$3:$ABF$3,0))/CA$2*INDEX(Usage!$D$5:$ABF$11,MATCH(UsagePerHour!$B$4,Usage!$C$5:$C$11,0),MATCH(UsagePerHour!CA$4,Usage!$D$3:$ABF$3,0)),"")</f>
        <v>164.80907933814171</v>
      </c>
      <c r="CB17" s="6">
        <f>IFERROR(INDEX(Sales!$D$5:$ABF$18,MATCH(UsagePerHour!$B17,Sales!$C$5:$C$18,0),MATCH(UsagePerHour!CB$4,Sales!$D$3:$ABF$3,0))/CB$2*INDEX(Usage!$D$5:$ABF$11,MATCH(UsagePerHour!$B$4,Usage!$C$5:$C$11,0),MATCH(UsagePerHour!CB$4,Usage!$D$3:$ABF$3,0)),"")</f>
        <v>10.133666927034987</v>
      </c>
      <c r="CC17" s="6">
        <f>IFERROR(INDEX(Sales!$D$5:$ABF$18,MATCH(UsagePerHour!$B17,Sales!$C$5:$C$18,0),MATCH(UsagePerHour!CC$4,Sales!$D$3:$ABF$3,0))/CC$2*INDEX(Usage!$D$5:$ABF$11,MATCH(UsagePerHour!$B$4,Usage!$C$5:$C$11,0),MATCH(UsagePerHour!CC$4,Usage!$D$3:$ABF$3,0)),"")</f>
        <v>29.039612259028459</v>
      </c>
      <c r="CD17" s="6">
        <f>IFERROR(INDEX(Sales!$D$5:$ABF$18,MATCH(UsagePerHour!$B17,Sales!$C$5:$C$18,0),MATCH(UsagePerHour!CD$4,Sales!$D$3:$ABF$3,0))/CD$2*INDEX(Usage!$D$5:$ABF$11,MATCH(UsagePerHour!$B$4,Usage!$C$5:$C$11,0),MATCH(UsagePerHour!CD$4,Usage!$D$3:$ABF$3,0)),"")</f>
        <v>7.1676167664670656</v>
      </c>
      <c r="CE17" s="6">
        <f>IFERROR(INDEX(Sales!$D$5:$ABF$18,MATCH(UsagePerHour!$B17,Sales!$C$5:$C$18,0),MATCH(UsagePerHour!CE$4,Sales!$D$3:$ABF$3,0))/CE$2*INDEX(Usage!$D$5:$ABF$11,MATCH(UsagePerHour!$B$4,Usage!$C$5:$C$11,0),MATCH(UsagePerHour!CE$4,Usage!$D$3:$ABF$3,0)),"")</f>
        <v>22.982308700082488</v>
      </c>
      <c r="CF17" s="6">
        <f>IFERROR(INDEX(Sales!$D$5:$ABF$18,MATCH(UsagePerHour!$B17,Sales!$C$5:$C$18,0),MATCH(UsagePerHour!CF$4,Sales!$D$3:$ABF$3,0))/CF$2*INDEX(Usage!$D$5:$ABF$11,MATCH(UsagePerHour!$B$4,Usage!$C$5:$C$11,0),MATCH(UsagePerHour!CF$4,Usage!$D$3:$ABF$3,0)),"")</f>
        <v>61.631961144065023</v>
      </c>
      <c r="CG17" s="6">
        <f>IFERROR(INDEX(Sales!$D$5:$ABF$18,MATCH(UsagePerHour!$B17,Sales!$C$5:$C$18,0),MATCH(UsagePerHour!CG$4,Sales!$D$3:$ABF$3,0))/CG$2*INDEX(Usage!$D$5:$ABF$11,MATCH(UsagePerHour!$B$4,Usage!$C$5:$C$11,0),MATCH(UsagePerHour!CG$4,Usage!$D$3:$ABF$3,0)),"")</f>
        <v>22.911303698333718</v>
      </c>
      <c r="CH17" s="6">
        <f>IFERROR(INDEX(Sales!$D$5:$ABF$18,MATCH(UsagePerHour!$B17,Sales!$C$5:$C$18,0),MATCH(UsagePerHour!CH$4,Sales!$D$3:$ABF$3,0))/CH$2*INDEX(Usage!$D$5:$ABF$11,MATCH(UsagePerHour!$B$4,Usage!$C$5:$C$11,0),MATCH(UsagePerHour!CH$4,Usage!$D$3:$ABF$3,0)),"")</f>
        <v>164.80907933814171</v>
      </c>
      <c r="CI17" s="6">
        <f>IFERROR(INDEX(Sales!$D$5:$ABF$18,MATCH(UsagePerHour!$B17,Sales!$C$5:$C$18,0),MATCH(UsagePerHour!CI$4,Sales!$D$3:$ABF$3,0))/CI$2*INDEX(Usage!$D$5:$ABF$11,MATCH(UsagePerHour!$B$4,Usage!$C$5:$C$11,0),MATCH(UsagePerHour!CI$4,Usage!$D$3:$ABF$3,0)),"")</f>
        <v>10.133666927034987</v>
      </c>
      <c r="CJ17" s="6">
        <f>IFERROR(INDEX(Sales!$D$5:$ABF$18,MATCH(UsagePerHour!$B17,Sales!$C$5:$C$18,0),MATCH(UsagePerHour!CJ$4,Sales!$D$3:$ABF$3,0))/CJ$2*INDEX(Usage!$D$5:$ABF$11,MATCH(UsagePerHour!$B$4,Usage!$C$5:$C$11,0),MATCH(UsagePerHour!CJ$4,Usage!$D$3:$ABF$3,0)),"")</f>
        <v>29.039612259028459</v>
      </c>
      <c r="CK17" s="6">
        <f>IFERROR(INDEX(Sales!$D$5:$ABF$18,MATCH(UsagePerHour!$B17,Sales!$C$5:$C$18,0),MATCH(UsagePerHour!CK$4,Sales!$D$3:$ABF$3,0))/CK$2*INDEX(Usage!$D$5:$ABF$11,MATCH(UsagePerHour!$B$4,Usage!$C$5:$C$11,0),MATCH(UsagePerHour!CK$4,Usage!$D$3:$ABF$3,0)),"")</f>
        <v>7.1676167664670656</v>
      </c>
      <c r="CL17" s="6">
        <f>IFERROR(INDEX(Sales!$D$5:$ABF$18,MATCH(UsagePerHour!$B17,Sales!$C$5:$C$18,0),MATCH(UsagePerHour!CL$4,Sales!$D$3:$ABF$3,0))/CL$2*INDEX(Usage!$D$5:$ABF$11,MATCH(UsagePerHour!$B$4,Usage!$C$5:$C$11,0),MATCH(UsagePerHour!CL$4,Usage!$D$3:$ABF$3,0)),"")</f>
        <v>22.982308700082488</v>
      </c>
      <c r="CM17" s="6">
        <f>IFERROR(INDEX(Sales!$D$5:$ABF$18,MATCH(UsagePerHour!$B17,Sales!$C$5:$C$18,0),MATCH(UsagePerHour!CM$4,Sales!$D$3:$ABF$3,0))/CM$2*INDEX(Usage!$D$5:$ABF$11,MATCH(UsagePerHour!$B$4,Usage!$C$5:$C$11,0),MATCH(UsagePerHour!CM$4,Usage!$D$3:$ABF$3,0)),"")</f>
        <v>61.631961144065023</v>
      </c>
      <c r="CN17" s="6">
        <f>IFERROR(INDEX(Sales!$D$5:$ABF$18,MATCH(UsagePerHour!$B17,Sales!$C$5:$C$18,0),MATCH(UsagePerHour!CN$4,Sales!$D$3:$ABF$3,0))/CN$2*INDEX(Usage!$D$5:$ABF$11,MATCH(UsagePerHour!$B$4,Usage!$C$5:$C$11,0),MATCH(UsagePerHour!CN$4,Usage!$D$3:$ABF$3,0)),"")</f>
        <v>22.911303698333718</v>
      </c>
      <c r="CO17" s="6">
        <f>IFERROR(INDEX(Sales!$D$5:$ABF$18,MATCH(UsagePerHour!$B17,Sales!$C$5:$C$18,0),MATCH(UsagePerHour!CO$4,Sales!$D$3:$ABF$3,0))/CO$2*INDEX(Usage!$D$5:$ABF$11,MATCH(UsagePerHour!$B$4,Usage!$C$5:$C$11,0),MATCH(UsagePerHour!CO$4,Usage!$D$3:$ABF$3,0)),"")</f>
        <v>164.80907933814171</v>
      </c>
      <c r="CP17" s="6">
        <f>IFERROR(INDEX(Sales!$D$5:$ABF$18,MATCH(UsagePerHour!$B17,Sales!$C$5:$C$18,0),MATCH(UsagePerHour!CP$4,Sales!$D$3:$ABF$3,0))/CP$2*INDEX(Usage!$D$5:$ABF$11,MATCH(UsagePerHour!$B$4,Usage!$C$5:$C$11,0),MATCH(UsagePerHour!CP$4,Usage!$D$3:$ABF$3,0)),"")</f>
        <v>10.133666927034987</v>
      </c>
      <c r="CQ17" s="6">
        <f>IFERROR(INDEX(Sales!$D$5:$ABF$18,MATCH(UsagePerHour!$B17,Sales!$C$5:$C$18,0),MATCH(UsagePerHour!CQ$4,Sales!$D$3:$ABF$3,0))/CQ$2*INDEX(Usage!$D$5:$ABF$11,MATCH(UsagePerHour!$B$4,Usage!$C$5:$C$11,0),MATCH(UsagePerHour!CQ$4,Usage!$D$3:$ABF$3,0)),"")</f>
        <v>29.039612259028459</v>
      </c>
      <c r="CR17" s="6">
        <f>IFERROR(INDEX(Sales!$D$5:$ABF$18,MATCH(UsagePerHour!$B17,Sales!$C$5:$C$18,0),MATCH(UsagePerHour!CR$4,Sales!$D$3:$ABF$3,0))/CR$2*INDEX(Usage!$D$5:$ABF$11,MATCH(UsagePerHour!$B$4,Usage!$C$5:$C$11,0),MATCH(UsagePerHour!CR$4,Usage!$D$3:$ABF$3,0)),"")</f>
        <v>7.1676167664670656</v>
      </c>
      <c r="CS17" s="6">
        <f>IFERROR(INDEX(Sales!$D$5:$ABF$18,MATCH(UsagePerHour!$B17,Sales!$C$5:$C$18,0),MATCH(UsagePerHour!CS$4,Sales!$D$3:$ABF$3,0))/CS$2*INDEX(Usage!$D$5:$ABF$11,MATCH(UsagePerHour!$B$4,Usage!$C$5:$C$11,0),MATCH(UsagePerHour!CS$4,Usage!$D$3:$ABF$3,0)),"")</f>
        <v>22.982308700082488</v>
      </c>
      <c r="CT17" s="6">
        <f>IFERROR(INDEX(Sales!$D$5:$ABF$18,MATCH(UsagePerHour!$B17,Sales!$C$5:$C$18,0),MATCH(UsagePerHour!CT$4,Sales!$D$3:$ABF$3,0))/CT$2*INDEX(Usage!$D$5:$ABF$11,MATCH(UsagePerHour!$B$4,Usage!$C$5:$C$11,0),MATCH(UsagePerHour!CT$4,Usage!$D$3:$ABF$3,0)),"")</f>
        <v>61.631961144065023</v>
      </c>
      <c r="CU17" s="6">
        <f>IFERROR(INDEX(Sales!$D$5:$ABF$18,MATCH(UsagePerHour!$B17,Sales!$C$5:$C$18,0),MATCH(UsagePerHour!CU$4,Sales!$D$3:$ABF$3,0))/CU$2*INDEX(Usage!$D$5:$ABF$11,MATCH(UsagePerHour!$B$4,Usage!$C$5:$C$11,0),MATCH(UsagePerHour!CU$4,Usage!$D$3:$ABF$3,0)),"")</f>
        <v>22.911303698333718</v>
      </c>
      <c r="CV17" s="6">
        <f>IFERROR(INDEX(Sales!$D$5:$ABF$18,MATCH(UsagePerHour!$B17,Sales!$C$5:$C$18,0),MATCH(UsagePerHour!CV$4,Sales!$D$3:$ABF$3,0))/CV$2*INDEX(Usage!$D$5:$ABF$11,MATCH(UsagePerHour!$B$4,Usage!$C$5:$C$11,0),MATCH(UsagePerHour!CV$4,Usage!$D$3:$ABF$3,0)),"")</f>
        <v>164.80907933814171</v>
      </c>
      <c r="CW17" s="6">
        <f>IFERROR(INDEX(Sales!$D$5:$ABF$18,MATCH(UsagePerHour!$B17,Sales!$C$5:$C$18,0),MATCH(UsagePerHour!CW$4,Sales!$D$3:$ABF$3,0))/CW$2*INDEX(Usage!$D$5:$ABF$11,MATCH(UsagePerHour!$B$4,Usage!$C$5:$C$11,0),MATCH(UsagePerHour!CW$4,Usage!$D$3:$ABF$3,0)),"")</f>
        <v>10.133666927034987</v>
      </c>
      <c r="CX17" s="6">
        <f>IFERROR(INDEX(Sales!$D$5:$ABF$18,MATCH(UsagePerHour!$B17,Sales!$C$5:$C$18,0),MATCH(UsagePerHour!CX$4,Sales!$D$3:$ABF$3,0))/CX$2*INDEX(Usage!$D$5:$ABF$11,MATCH(UsagePerHour!$B$4,Usage!$C$5:$C$11,0),MATCH(UsagePerHour!CX$4,Usage!$D$3:$ABF$3,0)),"")</f>
        <v>29.039612259028459</v>
      </c>
      <c r="CY17" s="6">
        <f>IFERROR(INDEX(Sales!$D$5:$ABF$18,MATCH(UsagePerHour!$B17,Sales!$C$5:$C$18,0),MATCH(UsagePerHour!CY$4,Sales!$D$3:$ABF$3,0))/CY$2*INDEX(Usage!$D$5:$ABF$11,MATCH(UsagePerHour!$B$4,Usage!$C$5:$C$11,0),MATCH(UsagePerHour!CY$4,Usage!$D$3:$ABF$3,0)),"")</f>
        <v>7.1676167664670656</v>
      </c>
      <c r="CZ17" s="6">
        <f>IFERROR(INDEX(Sales!$D$5:$ABF$18,MATCH(UsagePerHour!$B17,Sales!$C$5:$C$18,0),MATCH(UsagePerHour!CZ$4,Sales!$D$3:$ABF$3,0))/CZ$2*INDEX(Usage!$D$5:$ABF$11,MATCH(UsagePerHour!$B$4,Usage!$C$5:$C$11,0),MATCH(UsagePerHour!CZ$4,Usage!$D$3:$ABF$3,0)),"")</f>
        <v>22.982308700082488</v>
      </c>
      <c r="DA17" s="6">
        <f>IFERROR(INDEX(Sales!$D$5:$ABF$18,MATCH(UsagePerHour!$B17,Sales!$C$5:$C$18,0),MATCH(UsagePerHour!DA$4,Sales!$D$3:$ABF$3,0))/DA$2*INDEX(Usage!$D$5:$ABF$11,MATCH(UsagePerHour!$B$4,Usage!$C$5:$C$11,0),MATCH(UsagePerHour!DA$4,Usage!$D$3:$ABF$3,0)),"")</f>
        <v>7.3194730538922155</v>
      </c>
      <c r="DB17" s="6">
        <f>IFERROR(INDEX(Sales!$D$5:$ABF$18,MATCH(UsagePerHour!$B17,Sales!$C$5:$C$18,0),MATCH(UsagePerHour!DB$4,Sales!$D$3:$ABF$3,0))/DB$2*INDEX(Usage!$D$5:$ABF$11,MATCH(UsagePerHour!$B$4,Usage!$C$5:$C$11,0),MATCH(UsagePerHour!DB$4,Usage!$D$3:$ABF$3,0)),"")</f>
        <v>0.27935502835024417</v>
      </c>
      <c r="DC17" s="6">
        <f>IFERROR(INDEX(Sales!$D$5:$ABF$18,MATCH(UsagePerHour!$B17,Sales!$C$5:$C$18,0),MATCH(UsagePerHour!DC$4,Sales!$D$3:$ABF$3,0))/DC$2*INDEX(Usage!$D$5:$ABF$11,MATCH(UsagePerHour!$B$4,Usage!$C$5:$C$11,0),MATCH(UsagePerHour!DC$4,Usage!$D$3:$ABF$3,0)),"")</f>
        <v>93.637539417329506</v>
      </c>
      <c r="DD17" s="6">
        <f>IFERROR(INDEX(Sales!$D$5:$ABF$18,MATCH(UsagePerHour!$B17,Sales!$C$5:$C$18,0),MATCH(UsagePerHour!DD$4,Sales!$D$3:$ABF$3,0))/DD$2*INDEX(Usage!$D$5:$ABF$11,MATCH(UsagePerHour!$B$4,Usage!$C$5:$C$11,0),MATCH(UsagePerHour!DD$4,Usage!$D$3:$ABF$3,0)),"")</f>
        <v>31.109794548880821</v>
      </c>
      <c r="DE17" s="6">
        <f>IFERROR(INDEX(Sales!$D$5:$ABF$18,MATCH(UsagePerHour!$B17,Sales!$C$5:$C$18,0),MATCH(UsagePerHour!DE$4,Sales!$D$3:$ABF$3,0))/DE$2*INDEX(Usage!$D$5:$ABF$11,MATCH(UsagePerHour!$B$4,Usage!$C$5:$C$11,0),MATCH(UsagePerHour!DE$4,Usage!$D$3:$ABF$3,0)),"")</f>
        <v>37.330189304557628</v>
      </c>
      <c r="DF17" s="6">
        <f>IFERROR(INDEX(Sales!$D$5:$ABF$18,MATCH(UsagePerHour!$B17,Sales!$C$5:$C$18,0),MATCH(UsagePerHour!DF$4,Sales!$D$3:$ABF$3,0))/DF$2*INDEX(Usage!$D$5:$ABF$11,MATCH(UsagePerHour!$B$4,Usage!$C$5:$C$11,0),MATCH(UsagePerHour!DF$4,Usage!$D$3:$ABF$3,0)),"")</f>
        <v>6.484439573788241</v>
      </c>
      <c r="DG17" s="6">
        <f>IFERROR(INDEX(Sales!$D$5:$ABF$18,MATCH(UsagePerHour!$B17,Sales!$C$5:$C$18,0),MATCH(UsagePerHour!DG$4,Sales!$D$3:$ABF$3,0))/DG$2*INDEX(Usage!$D$5:$ABF$11,MATCH(UsagePerHour!$B$4,Usage!$C$5:$C$11,0),MATCH(UsagePerHour!DG$4,Usage!$D$3:$ABF$3,0)),"")</f>
        <v>64.977091790760539</v>
      </c>
      <c r="DH17" s="6">
        <f>IFERROR(INDEX(Sales!$D$5:$ABF$18,MATCH(UsagePerHour!$B17,Sales!$C$5:$C$18,0),MATCH(UsagePerHour!DH$4,Sales!$D$3:$ABF$3,0))/DH$2*INDEX(Usage!$D$5:$ABF$11,MATCH(UsagePerHour!$B$4,Usage!$C$5:$C$11,0),MATCH(UsagePerHour!DH$4,Usage!$D$3:$ABF$3,0)),"")</f>
        <v>39.276143997083032</v>
      </c>
      <c r="DI17" s="6">
        <f>IFERROR(INDEX(Sales!$D$5:$ABF$18,MATCH(UsagePerHour!$B17,Sales!$C$5:$C$18,0),MATCH(UsagePerHour!DI$4,Sales!$D$3:$ABF$3,0))/DI$2*INDEX(Usage!$D$5:$ABF$11,MATCH(UsagePerHour!$B$4,Usage!$C$5:$C$11,0),MATCH(UsagePerHour!DI$4,Usage!$D$3:$ABF$3,0)),"")</f>
        <v>7.4718595260017544</v>
      </c>
      <c r="DJ17" s="6">
        <f>IFERROR(INDEX(Sales!$D$5:$ABF$18,MATCH(UsagePerHour!$B17,Sales!$C$5:$C$18,0),MATCH(UsagePerHour!DJ$4,Sales!$D$3:$ABF$3,0))/DJ$2*INDEX(Usage!$D$5:$ABF$11,MATCH(UsagePerHour!$B$4,Usage!$C$5:$C$11,0),MATCH(UsagePerHour!DJ$4,Usage!$D$3:$ABF$3,0)),"")</f>
        <v>123.01718396764157</v>
      </c>
      <c r="DK17" s="6">
        <f>IFERROR(INDEX(Sales!$D$5:$ABF$18,MATCH(UsagePerHour!$B17,Sales!$C$5:$C$18,0),MATCH(UsagePerHour!DK$4,Sales!$D$3:$ABF$3,0))/DK$2*INDEX(Usage!$D$5:$ABF$11,MATCH(UsagePerHour!$B$4,Usage!$C$5:$C$11,0),MATCH(UsagePerHour!DK$4,Usage!$D$3:$ABF$3,0)),"")</f>
        <v>67.961971419514043</v>
      </c>
      <c r="DL17" s="6">
        <f>IFERROR(INDEX(Sales!$D$5:$ABF$18,MATCH(UsagePerHour!$B17,Sales!$C$5:$C$18,0),MATCH(UsagePerHour!DL$4,Sales!$D$3:$ABF$3,0))/DL$2*INDEX(Usage!$D$5:$ABF$11,MATCH(UsagePerHour!$B$4,Usage!$C$5:$C$11,0),MATCH(UsagePerHour!DL$4,Usage!$D$3:$ABF$3,0)),"")</f>
        <v>19.029855651958982</v>
      </c>
      <c r="DM17" s="6">
        <f>IFERROR(INDEX(Sales!$D$5:$ABF$18,MATCH(UsagePerHour!$B17,Sales!$C$5:$C$18,0),MATCH(UsagePerHour!DM$4,Sales!$D$3:$ABF$3,0))/DM$2*INDEX(Usage!$D$5:$ABF$11,MATCH(UsagePerHour!$B$4,Usage!$C$5:$C$11,0),MATCH(UsagePerHour!DM$4,Usage!$D$3:$ABF$3,0)),"")</f>
        <v>0</v>
      </c>
      <c r="DN17" s="6">
        <f>IFERROR(INDEX(Sales!$D$5:$ABF$18,MATCH(UsagePerHour!$B17,Sales!$C$5:$C$18,0),MATCH(UsagePerHour!DN$4,Sales!$D$3:$ABF$3,0))/DN$2*INDEX(Usage!$D$5:$ABF$11,MATCH(UsagePerHour!$B$4,Usage!$C$5:$C$11,0),MATCH(UsagePerHour!DN$4,Usage!$D$3:$ABF$3,0)),"")</f>
        <v>12.083652044655715</v>
      </c>
      <c r="DO17" s="6">
        <f>IFERROR(INDEX(Sales!$D$5:$ABF$18,MATCH(UsagePerHour!$B17,Sales!$C$5:$C$18,0),MATCH(UsagePerHour!DO$4,Sales!$D$3:$ABF$3,0))/DO$2*INDEX(Usage!$D$5:$ABF$11,MATCH(UsagePerHour!$B$4,Usage!$C$5:$C$11,0),MATCH(UsagePerHour!DO$4,Usage!$D$3:$ABF$3,0)),"")</f>
        <v>17.414112452332486</v>
      </c>
      <c r="DP17" s="6">
        <f>IFERROR(INDEX(Sales!$D$5:$ABF$18,MATCH(UsagePerHour!$B17,Sales!$C$5:$C$18,0),MATCH(UsagePerHour!DP$4,Sales!$D$3:$ABF$3,0))/DP$2*INDEX(Usage!$D$5:$ABF$11,MATCH(UsagePerHour!$B$4,Usage!$C$5:$C$11,0),MATCH(UsagePerHour!DP$4,Usage!$D$3:$ABF$3,0)),"")</f>
        <v>35.644192981416751</v>
      </c>
      <c r="DQ17" s="6">
        <f>IFERROR(INDEX(Sales!$D$5:$ABF$18,MATCH(UsagePerHour!$B17,Sales!$C$5:$C$18,0),MATCH(UsagePerHour!DQ$4,Sales!$D$3:$ABF$3,0))/DQ$2*INDEX(Usage!$D$5:$ABF$11,MATCH(UsagePerHour!$B$4,Usage!$C$5:$C$11,0),MATCH(UsagePerHour!DQ$4,Usage!$D$3:$ABF$3,0)),"")</f>
        <v>109.37378582244037</v>
      </c>
      <c r="DR17" s="6">
        <f>IFERROR(INDEX(Sales!$D$5:$ABF$18,MATCH(UsagePerHour!$B17,Sales!$C$5:$C$18,0),MATCH(UsagePerHour!DR$4,Sales!$D$3:$ABF$3,0))/DR$2*INDEX(Usage!$D$5:$ABF$11,MATCH(UsagePerHour!$B$4,Usage!$C$5:$C$11,0),MATCH(UsagePerHour!DR$4,Usage!$D$3:$ABF$3,0)),"")</f>
        <v>49.43669418872792</v>
      </c>
      <c r="DS17" s="6">
        <f>IFERROR(INDEX(Sales!$D$5:$ABF$18,MATCH(UsagePerHour!$B17,Sales!$C$5:$C$18,0),MATCH(UsagePerHour!DS$4,Sales!$D$3:$ABF$3,0))/DS$2*INDEX(Usage!$D$5:$ABF$11,MATCH(UsagePerHour!$B$4,Usage!$C$5:$C$11,0),MATCH(UsagePerHour!DS$4,Usage!$D$3:$ABF$3,0)),"")</f>
        <v>12.012964386788596</v>
      </c>
      <c r="DT17" s="6">
        <f>IFERROR(INDEX(Sales!$D$5:$ABF$18,MATCH(UsagePerHour!$B17,Sales!$C$5:$C$18,0),MATCH(UsagePerHour!DT$4,Sales!$D$3:$ABF$3,0))/DT$2*INDEX(Usage!$D$5:$ABF$11,MATCH(UsagePerHour!$B$4,Usage!$C$5:$C$11,0),MATCH(UsagePerHour!DT$4,Usage!$D$3:$ABF$3,0)),"")</f>
        <v>42.506434184675832</v>
      </c>
      <c r="DU17" s="6">
        <f>IFERROR(INDEX(Sales!$D$5:$ABF$18,MATCH(UsagePerHour!$B17,Sales!$C$5:$C$18,0),MATCH(UsagePerHour!DU$4,Sales!$D$3:$ABF$3,0))/DU$2*INDEX(Usage!$D$5:$ABF$11,MATCH(UsagePerHour!$B$4,Usage!$C$5:$C$11,0),MATCH(UsagePerHour!DU$4,Usage!$D$3:$ABF$3,0)),"")</f>
        <v>107.19997095028867</v>
      </c>
      <c r="DV17" s="6">
        <f>IFERROR(INDEX(Sales!$D$5:$ABF$18,MATCH(UsagePerHour!$B17,Sales!$C$5:$C$18,0),MATCH(UsagePerHour!DV$4,Sales!$D$3:$ABF$3,0))/DV$2*INDEX(Usage!$D$5:$ABF$11,MATCH(UsagePerHour!$B$4,Usage!$C$5:$C$11,0),MATCH(UsagePerHour!DV$4,Usage!$D$3:$ABF$3,0)),"")</f>
        <v>2.8035555555555556</v>
      </c>
      <c r="DW17" s="6">
        <f>IFERROR(INDEX(Sales!$D$5:$ABF$18,MATCH(UsagePerHour!$B17,Sales!$C$5:$C$18,0),MATCH(UsagePerHour!DW$4,Sales!$D$3:$ABF$3,0))/DW$2*INDEX(Usage!$D$5:$ABF$11,MATCH(UsagePerHour!$B$4,Usage!$C$5:$C$11,0),MATCH(UsagePerHour!DW$4,Usage!$D$3:$ABF$3,0)),"")</f>
        <v>53.385516191764609</v>
      </c>
      <c r="DX17" s="6">
        <f>IFERROR(INDEX(Sales!$D$5:$ABF$18,MATCH(UsagePerHour!$B17,Sales!$C$5:$C$18,0),MATCH(UsagePerHour!DX$4,Sales!$D$3:$ABF$3,0))/DX$2*INDEX(Usage!$D$5:$ABF$11,MATCH(UsagePerHour!$B$4,Usage!$C$5:$C$11,0),MATCH(UsagePerHour!DX$4,Usage!$D$3:$ABF$3,0)),"")</f>
        <v>53.520093284212663</v>
      </c>
      <c r="DY17" s="6">
        <f>IFERROR(INDEX(Sales!$D$5:$ABF$18,MATCH(UsagePerHour!$B17,Sales!$C$5:$C$18,0),MATCH(UsagePerHour!DY$4,Sales!$D$3:$ABF$3,0))/DY$2*INDEX(Usage!$D$5:$ABF$11,MATCH(UsagePerHour!$B$4,Usage!$C$5:$C$11,0),MATCH(UsagePerHour!DY$4,Usage!$D$3:$ABF$3,0)),"")</f>
        <v>44.678344710839603</v>
      </c>
      <c r="DZ17" s="6">
        <f>IFERROR(INDEX(Sales!$D$5:$ABF$18,MATCH(UsagePerHour!$B17,Sales!$C$5:$C$18,0),MATCH(UsagePerHour!DZ$4,Sales!$D$3:$ABF$3,0))/DZ$2*INDEX(Usage!$D$5:$ABF$11,MATCH(UsagePerHour!$B$4,Usage!$C$5:$C$11,0),MATCH(UsagePerHour!DZ$4,Usage!$D$3:$ABF$3,0)),"")</f>
        <v>64.094891225269137</v>
      </c>
      <c r="EA17" s="6">
        <f>IFERROR(INDEX(Sales!$D$5:$ABF$18,MATCH(UsagePerHour!$B17,Sales!$C$5:$C$18,0),MATCH(UsagePerHour!EA$4,Sales!$D$3:$ABF$3,0))/EA$2*INDEX(Usage!$D$5:$ABF$11,MATCH(UsagePerHour!$B$4,Usage!$C$5:$C$11,0),MATCH(UsagePerHour!EA$4,Usage!$D$3:$ABF$3,0)),"")</f>
        <v>64.236676100824241</v>
      </c>
      <c r="EB17" s="6">
        <f>IFERROR(INDEX(Sales!$D$5:$ABF$18,MATCH(UsagePerHour!$B17,Sales!$C$5:$C$18,0),MATCH(UsagePerHour!EB$4,Sales!$D$3:$ABF$3,0))/EB$2*INDEX(Usage!$D$5:$ABF$11,MATCH(UsagePerHour!$B$4,Usage!$C$5:$C$11,0),MATCH(UsagePerHour!EB$4,Usage!$D$3:$ABF$3,0)),"")</f>
        <v>12.004384533522526</v>
      </c>
      <c r="EC17" s="6">
        <f>IFERROR(INDEX(Sales!$D$5:$ABF$18,MATCH(UsagePerHour!$B17,Sales!$C$5:$C$18,0),MATCH(UsagePerHour!EC$4,Sales!$D$3:$ABF$3,0))/EC$2*INDEX(Usage!$D$5:$ABF$11,MATCH(UsagePerHour!$B$4,Usage!$C$5:$C$11,0),MATCH(UsagePerHour!EC$4,Usage!$D$3:$ABF$3,0)),"")</f>
        <v>10.029877013974732</v>
      </c>
      <c r="ED17" s="6">
        <f>IFERROR(INDEX(Sales!$D$5:$ABF$18,MATCH(UsagePerHour!$B17,Sales!$C$5:$C$18,0),MATCH(UsagePerHour!ED$4,Sales!$D$3:$ABF$3,0))/ED$2*INDEX(Usage!$D$5:$ABF$11,MATCH(UsagePerHour!$B$4,Usage!$C$5:$C$11,0),MATCH(UsagePerHour!ED$4,Usage!$D$3:$ABF$3,0)),"")</f>
        <v>62.196954757645834</v>
      </c>
      <c r="EE17" s="6">
        <f>IFERROR(INDEX(Sales!$D$5:$ABF$18,MATCH(UsagePerHour!$B17,Sales!$C$5:$C$18,0),MATCH(UsagePerHour!EE$4,Sales!$D$3:$ABF$3,0))/EE$2*INDEX(Usage!$D$5:$ABF$11,MATCH(UsagePerHour!$B$4,Usage!$C$5:$C$11,0),MATCH(UsagePerHour!EE$4,Usage!$D$3:$ABF$3,0)),"")</f>
        <v>108.79889879881704</v>
      </c>
      <c r="EF17" s="6">
        <f>IFERROR(INDEX(Sales!$D$5:$ABF$18,MATCH(UsagePerHour!$B17,Sales!$C$5:$C$18,0),MATCH(UsagePerHour!EF$4,Sales!$D$3:$ABF$3,0))/EF$2*INDEX(Usage!$D$5:$ABF$11,MATCH(UsagePerHour!$B$4,Usage!$C$5:$C$11,0),MATCH(UsagePerHour!EF$4,Usage!$D$3:$ABF$3,0)),"")</f>
        <v>23.011838547701817</v>
      </c>
      <c r="EG17" s="6">
        <f>IFERROR(INDEX(Sales!$D$5:$ABF$18,MATCH(UsagePerHour!$B17,Sales!$C$5:$C$18,0),MATCH(UsagePerHour!EG$4,Sales!$D$3:$ABF$3,0))/EG$2*INDEX(Usage!$D$5:$ABF$11,MATCH(UsagePerHour!$B$4,Usage!$C$5:$C$11,0),MATCH(UsagePerHour!EG$4,Usage!$D$3:$ABF$3,0)),"")</f>
        <v>37.803947401376476</v>
      </c>
      <c r="EH17" s="6">
        <f>IFERROR(INDEX(Sales!$D$5:$ABF$18,MATCH(UsagePerHour!$B17,Sales!$C$5:$C$18,0),MATCH(UsagePerHour!EH$4,Sales!$D$3:$ABF$3,0))/EH$2*INDEX(Usage!$D$5:$ABF$11,MATCH(UsagePerHour!$B$4,Usage!$C$5:$C$11,0),MATCH(UsagePerHour!EH$4,Usage!$D$3:$ABF$3,0)),"")</f>
        <v>19.197644166752024</v>
      </c>
      <c r="EI17" s="6">
        <f>IFERROR(INDEX(Sales!$D$5:$ABF$18,MATCH(UsagePerHour!$B17,Sales!$C$5:$C$18,0),MATCH(UsagePerHour!EI$4,Sales!$D$3:$ABF$3,0))/EI$2*INDEX(Usage!$D$5:$ABF$11,MATCH(UsagePerHour!$B$4,Usage!$C$5:$C$11,0),MATCH(UsagePerHour!EI$4,Usage!$D$3:$ABF$3,0)),"")</f>
        <v>41.39467330219415</v>
      </c>
      <c r="EJ17" s="6">
        <f>IFERROR(INDEX(Sales!$D$5:$ABF$18,MATCH(UsagePerHour!$B17,Sales!$C$5:$C$18,0),MATCH(UsagePerHour!EJ$4,Sales!$D$3:$ABF$3,0))/EJ$2*INDEX(Usage!$D$5:$ABF$11,MATCH(UsagePerHour!$B$4,Usage!$C$5:$C$11,0),MATCH(UsagePerHour!EJ$4,Usage!$D$3:$ABF$3,0)),"")</f>
        <v>90.638971043400517</v>
      </c>
      <c r="EK17" s="6">
        <f>IFERROR(INDEX(Sales!$D$5:$ABF$18,MATCH(UsagePerHour!$B17,Sales!$C$5:$C$18,0),MATCH(UsagePerHour!EK$4,Sales!$D$3:$ABF$3,0))/EK$2*INDEX(Usage!$D$5:$ABF$11,MATCH(UsagePerHour!$B$4,Usage!$C$5:$C$11,0),MATCH(UsagePerHour!EK$4,Usage!$D$3:$ABF$3,0)),"")</f>
        <v>9.6303233569242721</v>
      </c>
      <c r="EL17" s="6">
        <f>IFERROR(INDEX(Sales!$D$5:$ABF$18,MATCH(UsagePerHour!$B17,Sales!$C$5:$C$18,0),MATCH(UsagePerHour!EL$4,Sales!$D$3:$ABF$3,0))/EL$2*INDEX(Usage!$D$5:$ABF$11,MATCH(UsagePerHour!$B$4,Usage!$C$5:$C$11,0),MATCH(UsagePerHour!EL$4,Usage!$D$3:$ABF$3,0)),"")</f>
        <v>114.02767395376767</v>
      </c>
      <c r="EM17" s="6">
        <f>IFERROR(INDEX(Sales!$D$5:$ABF$18,MATCH(UsagePerHour!$B17,Sales!$C$5:$C$18,0),MATCH(UsagePerHour!EM$4,Sales!$D$3:$ABF$3,0))/EM$2*INDEX(Usage!$D$5:$ABF$11,MATCH(UsagePerHour!$B$4,Usage!$C$5:$C$11,0),MATCH(UsagePerHour!EM$4,Usage!$D$3:$ABF$3,0)),"")</f>
        <v>15.618620302860347</v>
      </c>
      <c r="EN17" s="6">
        <f>IFERROR(INDEX(Sales!$D$5:$ABF$18,MATCH(UsagePerHour!$B17,Sales!$C$5:$C$18,0),MATCH(UsagePerHour!EN$4,Sales!$D$3:$ABF$3,0))/EN$2*INDEX(Usage!$D$5:$ABF$11,MATCH(UsagePerHour!$B$4,Usage!$C$5:$C$11,0),MATCH(UsagePerHour!EN$4,Usage!$D$3:$ABF$3,0)),"")</f>
        <v>65.470506216352305</v>
      </c>
      <c r="EO17" s="6">
        <f>IFERROR(INDEX(Sales!$D$5:$ABF$18,MATCH(UsagePerHour!$B17,Sales!$C$5:$C$18,0),MATCH(UsagePerHour!EO$4,Sales!$D$3:$ABF$3,0))/EO$2*INDEX(Usage!$D$5:$ABF$11,MATCH(UsagePerHour!$B$4,Usage!$C$5:$C$11,0),MATCH(UsagePerHour!EO$4,Usage!$D$3:$ABF$3,0)),"")</f>
        <v>36.302966536187817</v>
      </c>
      <c r="EP17" s="6">
        <f>IFERROR(INDEX(Sales!$D$5:$ABF$18,MATCH(UsagePerHour!$B17,Sales!$C$5:$C$18,0),MATCH(UsagePerHour!EP$4,Sales!$D$3:$ABF$3,0))/EP$2*INDEX(Usage!$D$5:$ABF$11,MATCH(UsagePerHour!$B$4,Usage!$C$5:$C$11,0),MATCH(UsagePerHour!EP$4,Usage!$D$3:$ABF$3,0)),"")</f>
        <v>49.947203004925164</v>
      </c>
      <c r="EQ17" s="6">
        <f>IFERROR(INDEX(Sales!$D$5:$ABF$18,MATCH(UsagePerHour!$B17,Sales!$C$5:$C$18,0),MATCH(UsagePerHour!EQ$4,Sales!$D$3:$ABF$3,0))/EQ$2*INDEX(Usage!$D$5:$ABF$11,MATCH(UsagePerHour!$B$4,Usage!$C$5:$C$11,0),MATCH(UsagePerHour!EQ$4,Usage!$D$3:$ABF$3,0)),"")</f>
        <v>10.52298632218845</v>
      </c>
      <c r="ER17" s="6">
        <f>IFERROR(INDEX(Sales!$D$5:$ABF$18,MATCH(UsagePerHour!$B17,Sales!$C$5:$C$18,0),MATCH(UsagePerHour!ER$4,Sales!$D$3:$ABF$3,0))/ER$2*INDEX(Usage!$D$5:$ABF$11,MATCH(UsagePerHour!$B$4,Usage!$C$5:$C$11,0),MATCH(UsagePerHour!ER$4,Usage!$D$3:$ABF$3,0)),"")</f>
        <v>12.005695301376365</v>
      </c>
      <c r="ES17" s="6">
        <f>IFERROR(INDEX(Sales!$D$5:$ABF$18,MATCH(UsagePerHour!$B17,Sales!$C$5:$C$18,0),MATCH(UsagePerHour!ES$4,Sales!$D$3:$ABF$3,0))/ES$2*INDEX(Usage!$D$5:$ABF$11,MATCH(UsagePerHour!$B$4,Usage!$C$5:$C$11,0),MATCH(UsagePerHour!ES$4,Usage!$D$3:$ABF$3,0)),"")</f>
        <v>208.29173368796913</v>
      </c>
      <c r="ET17" s="6">
        <f>IFERROR(INDEX(Sales!$D$5:$ABF$18,MATCH(UsagePerHour!$B17,Sales!$C$5:$C$18,0),MATCH(UsagePerHour!ET$4,Sales!$D$3:$ABF$3,0))/ET$2*INDEX(Usage!$D$5:$ABF$11,MATCH(UsagePerHour!$B$4,Usage!$C$5:$C$11,0),MATCH(UsagePerHour!ET$4,Usage!$D$3:$ABF$3,0)),"")</f>
        <v>76.055212298346277</v>
      </c>
      <c r="EU17" s="6">
        <f>IFERROR(INDEX(Sales!$D$5:$ABF$18,MATCH(UsagePerHour!$B17,Sales!$C$5:$C$18,0),MATCH(UsagePerHour!EU$4,Sales!$D$3:$ABF$3,0))/EU$2*INDEX(Usage!$D$5:$ABF$11,MATCH(UsagePerHour!$B$4,Usage!$C$5:$C$11,0),MATCH(UsagePerHour!EU$4,Usage!$D$3:$ABF$3,0)),"")</f>
        <v>0.44186788193231163</v>
      </c>
      <c r="EV17" s="6">
        <f>IFERROR(INDEX(Sales!$D$5:$ABF$18,MATCH(UsagePerHour!$B17,Sales!$C$5:$C$18,0),MATCH(UsagePerHour!EV$4,Sales!$D$3:$ABF$3,0))/EV$2*INDEX(Usage!$D$5:$ABF$11,MATCH(UsagePerHour!$B$4,Usage!$C$5:$C$11,0),MATCH(UsagePerHour!EV$4,Usage!$D$3:$ABF$3,0)),"")</f>
        <v>38.201030244312463</v>
      </c>
      <c r="EW17" s="6">
        <f>IFERROR(INDEX(Sales!$D$5:$ABF$18,MATCH(UsagePerHour!$B17,Sales!$C$5:$C$18,0),MATCH(UsagePerHour!EW$4,Sales!$D$3:$ABF$3,0))/EW$2*INDEX(Usage!$D$5:$ABF$11,MATCH(UsagePerHour!$B$4,Usage!$C$5:$C$11,0),MATCH(UsagePerHour!EW$4,Usage!$D$3:$ABF$3,0)),"")</f>
        <v>1.3731258779348106</v>
      </c>
      <c r="EX17" s="6">
        <f>IFERROR(INDEX(Sales!$D$5:$ABF$18,MATCH(UsagePerHour!$B17,Sales!$C$5:$C$18,0),MATCH(UsagePerHour!EX$4,Sales!$D$3:$ABF$3,0))/EX$2*INDEX(Usage!$D$5:$ABF$11,MATCH(UsagePerHour!$B$4,Usage!$C$5:$C$11,0),MATCH(UsagePerHour!EX$4,Usage!$D$3:$ABF$3,0)),"")</f>
        <v>13.239236659108609</v>
      </c>
      <c r="EY17" s="6">
        <f>IFERROR(INDEX(Sales!$D$5:$ABF$18,MATCH(UsagePerHour!$B17,Sales!$C$5:$C$18,0),MATCH(UsagePerHour!EY$4,Sales!$D$3:$ABF$3,0))/EY$2*INDEX(Usage!$D$5:$ABF$11,MATCH(UsagePerHour!$B$4,Usage!$C$5:$C$11,0),MATCH(UsagePerHour!EY$4,Usage!$D$3:$ABF$3,0)),"")</f>
        <v>23.468977363075862</v>
      </c>
      <c r="EZ17" s="6">
        <f>IFERROR(INDEX(Sales!$D$5:$ABF$18,MATCH(UsagePerHour!$B17,Sales!$C$5:$C$18,0),MATCH(UsagePerHour!EZ$4,Sales!$D$3:$ABF$3,0))/EZ$2*INDEX(Usage!$D$5:$ABF$11,MATCH(UsagePerHour!$B$4,Usage!$C$5:$C$11,0),MATCH(UsagePerHour!EZ$4,Usage!$D$3:$ABF$3,0)),"")</f>
        <v>179.21241038639462</v>
      </c>
      <c r="FA17" s="6">
        <f>IFERROR(INDEX(Sales!$D$5:$ABF$18,MATCH(UsagePerHour!$B17,Sales!$C$5:$C$18,0),MATCH(UsagePerHour!FA$4,Sales!$D$3:$ABF$3,0))/FA$2*INDEX(Usage!$D$5:$ABF$11,MATCH(UsagePerHour!$B$4,Usage!$C$5:$C$11,0),MATCH(UsagePerHour!FA$4,Usage!$D$3:$ABF$3,0)),"")</f>
        <v>66.846405972595264</v>
      </c>
      <c r="FB17" s="6">
        <f>IFERROR(INDEX(Sales!$D$5:$ABF$18,MATCH(UsagePerHour!$B17,Sales!$C$5:$C$18,0),MATCH(UsagePerHour!FB$4,Sales!$D$3:$ABF$3,0))/FB$2*INDEX(Usage!$D$5:$ABF$11,MATCH(UsagePerHour!$B$4,Usage!$C$5:$C$11,0),MATCH(UsagePerHour!FB$4,Usage!$D$3:$ABF$3,0)),"")</f>
        <v>14.040598361996125</v>
      </c>
      <c r="FC17" s="6">
        <f>IFERROR(INDEX(Sales!$D$5:$ABF$18,MATCH(UsagePerHour!$B17,Sales!$C$5:$C$18,0),MATCH(UsagePerHour!FC$4,Sales!$D$3:$ABF$3,0))/FC$2*INDEX(Usage!$D$5:$ABF$11,MATCH(UsagePerHour!$B$4,Usage!$C$5:$C$11,0),MATCH(UsagePerHour!FC$4,Usage!$D$3:$ABF$3,0)),"")</f>
        <v>10.91693931779975</v>
      </c>
      <c r="FD17" s="6">
        <f>IFERROR(INDEX(Sales!$D$5:$ABF$18,MATCH(UsagePerHour!$B17,Sales!$C$5:$C$18,0),MATCH(UsagePerHour!FD$4,Sales!$D$3:$ABF$3,0))/FD$2*INDEX(Usage!$D$5:$ABF$11,MATCH(UsagePerHour!$B$4,Usage!$C$5:$C$11,0),MATCH(UsagePerHour!FD$4,Usage!$D$3:$ABF$3,0)),"")</f>
        <v>12.813849094697053</v>
      </c>
      <c r="FE17" s="6">
        <f>IFERROR(INDEX(Sales!$D$5:$ABF$18,MATCH(UsagePerHour!$B17,Sales!$C$5:$C$18,0),MATCH(UsagePerHour!FE$4,Sales!$D$3:$ABF$3,0))/FE$2*INDEX(Usage!$D$5:$ABF$11,MATCH(UsagePerHour!$B$4,Usage!$C$5:$C$11,0),MATCH(UsagePerHour!FE$4,Usage!$D$3:$ABF$3,0)),"")</f>
        <v>27.268284736927839</v>
      </c>
      <c r="FF17" s="6">
        <f>IFERROR(INDEX(Sales!$D$5:$ABF$18,MATCH(UsagePerHour!$B17,Sales!$C$5:$C$18,0),MATCH(UsagePerHour!FF$4,Sales!$D$3:$ABF$3,0))/FF$2*INDEX(Usage!$D$5:$ABF$11,MATCH(UsagePerHour!$B$4,Usage!$C$5:$C$11,0),MATCH(UsagePerHour!FF$4,Usage!$D$3:$ABF$3,0)),"")</f>
        <v>6.3164644372102199</v>
      </c>
      <c r="FG17" s="6">
        <f>IFERROR(INDEX(Sales!$D$5:$ABF$18,MATCH(UsagePerHour!$B17,Sales!$C$5:$C$18,0),MATCH(UsagePerHour!FG$4,Sales!$D$3:$ABF$3,0))/FG$2*INDEX(Usage!$D$5:$ABF$11,MATCH(UsagePerHour!$B$4,Usage!$C$5:$C$11,0),MATCH(UsagePerHour!FG$4,Usage!$D$3:$ABF$3,0)),"")</f>
        <v>81.093912734094516</v>
      </c>
      <c r="FH17" s="6">
        <f>IFERROR(INDEX(Sales!$D$5:$ABF$18,MATCH(UsagePerHour!$B17,Sales!$C$5:$C$18,0),MATCH(UsagePerHour!FH$4,Sales!$D$3:$ABF$3,0))/FH$2*INDEX(Usage!$D$5:$ABF$11,MATCH(UsagePerHour!$B$4,Usage!$C$5:$C$11,0),MATCH(UsagePerHour!FH$4,Usage!$D$3:$ABF$3,0)),"")</f>
        <v>29.67740453104177</v>
      </c>
      <c r="FI17" s="6">
        <f>IFERROR(INDEX(Sales!$D$5:$ABF$18,MATCH(UsagePerHour!$B17,Sales!$C$5:$C$18,0),MATCH(UsagePerHour!FI$4,Sales!$D$3:$ABF$3,0))/FI$2*INDEX(Usage!$D$5:$ABF$11,MATCH(UsagePerHour!$B$4,Usage!$C$5:$C$11,0),MATCH(UsagePerHour!FI$4,Usage!$D$3:$ABF$3,0)),"")</f>
        <v>5.3732415444477697</v>
      </c>
      <c r="FJ17" s="6">
        <f>IFERROR(INDEX(Sales!$D$5:$ABF$18,MATCH(UsagePerHour!$B17,Sales!$C$5:$C$18,0),MATCH(UsagePerHour!FJ$4,Sales!$D$3:$ABF$3,0))/FJ$2*INDEX(Usage!$D$5:$ABF$11,MATCH(UsagePerHour!$B$4,Usage!$C$5:$C$11,0),MATCH(UsagePerHour!FJ$4,Usage!$D$3:$ABF$3,0)),"")</f>
        <v>11.744403141173517</v>
      </c>
      <c r="FK17" s="6">
        <f>IFERROR(INDEX(Sales!$D$5:$ABF$18,MATCH(UsagePerHour!$B17,Sales!$C$5:$C$18,0),MATCH(UsagePerHour!FK$4,Sales!$D$3:$ABF$3,0))/FK$2*INDEX(Usage!$D$5:$ABF$11,MATCH(UsagePerHour!$B$4,Usage!$C$5:$C$11,0),MATCH(UsagePerHour!FK$4,Usage!$D$3:$ABF$3,0)),"")</f>
        <v>14.492501220054047</v>
      </c>
      <c r="FL17" s="6">
        <f>IFERROR(INDEX(Sales!$D$5:$ABF$18,MATCH(UsagePerHour!$B17,Sales!$C$5:$C$18,0),MATCH(UsagePerHour!FL$4,Sales!$D$3:$ABF$3,0))/FL$2*INDEX(Usage!$D$5:$ABF$11,MATCH(UsagePerHour!$B$4,Usage!$C$5:$C$11,0),MATCH(UsagePerHour!FL$4,Usage!$D$3:$ABF$3,0)),"")</f>
        <v>29.086019297885443</v>
      </c>
      <c r="FM17" s="6">
        <f>IFERROR(INDEX(Sales!$D$5:$ABF$18,MATCH(UsagePerHour!$B17,Sales!$C$5:$C$18,0),MATCH(UsagePerHour!FM$4,Sales!$D$3:$ABF$3,0))/FM$2*INDEX(Usage!$D$5:$ABF$11,MATCH(UsagePerHour!$B$4,Usage!$C$5:$C$11,0),MATCH(UsagePerHour!FM$4,Usage!$D$3:$ABF$3,0)),"")</f>
        <v>0</v>
      </c>
      <c r="FN17" s="6">
        <f>IFERROR(INDEX(Sales!$D$5:$ABF$18,MATCH(UsagePerHour!$B17,Sales!$C$5:$C$18,0),MATCH(UsagePerHour!FN$4,Sales!$D$3:$ABF$3,0))/FN$2*INDEX(Usage!$D$5:$ABF$11,MATCH(UsagePerHour!$B$4,Usage!$C$5:$C$11,0),MATCH(UsagePerHour!FN$4,Usage!$D$3:$ABF$3,0)),"")</f>
        <v>222.53600304448557</v>
      </c>
      <c r="FO17" s="6">
        <f>IFERROR(INDEX(Sales!$D$5:$ABF$18,MATCH(UsagePerHour!$B17,Sales!$C$5:$C$18,0),MATCH(UsagePerHour!FO$4,Sales!$D$3:$ABF$3,0))/FO$2*INDEX(Usage!$D$5:$ABF$11,MATCH(UsagePerHour!$B$4,Usage!$C$5:$C$11,0),MATCH(UsagePerHour!FO$4,Usage!$D$3:$ABF$3,0)),"")</f>
        <v>3.4285626232741619</v>
      </c>
      <c r="FP17" s="6">
        <f>IFERROR(INDEX(Sales!$D$5:$ABF$18,MATCH(UsagePerHour!$B17,Sales!$C$5:$C$18,0),MATCH(UsagePerHour!FP$4,Sales!$D$3:$ABF$3,0))/FP$2*INDEX(Usage!$D$5:$ABF$11,MATCH(UsagePerHour!$B$4,Usage!$C$5:$C$11,0),MATCH(UsagePerHour!FP$4,Usage!$D$3:$ABF$3,0)),"")</f>
        <v>34.294224663595671</v>
      </c>
      <c r="FQ17" s="6">
        <f>IFERROR(INDEX(Sales!$D$5:$ABF$18,MATCH(UsagePerHour!$B17,Sales!$C$5:$C$18,0),MATCH(UsagePerHour!FQ$4,Sales!$D$3:$ABF$3,0))/FQ$2*INDEX(Usage!$D$5:$ABF$11,MATCH(UsagePerHour!$B$4,Usage!$C$5:$C$11,0),MATCH(UsagePerHour!FQ$4,Usage!$D$3:$ABF$3,0)),"")</f>
        <v>17.391502747364015</v>
      </c>
      <c r="FR17" s="6">
        <f>IFERROR(INDEX(Sales!$D$5:$ABF$18,MATCH(UsagePerHour!$B17,Sales!$C$5:$C$18,0),MATCH(UsagePerHour!FR$4,Sales!$D$3:$ABF$3,0))/FR$2*INDEX(Usage!$D$5:$ABF$11,MATCH(UsagePerHour!$B$4,Usage!$C$5:$C$11,0),MATCH(UsagePerHour!FR$4,Usage!$D$3:$ABF$3,0)),"")</f>
        <v>21.130474901574804</v>
      </c>
      <c r="FS17" s="6">
        <f>IFERROR(INDEX(Sales!$D$5:$ABF$18,MATCH(UsagePerHour!$B17,Sales!$C$5:$C$18,0),MATCH(UsagePerHour!FS$4,Sales!$D$3:$ABF$3,0))/FS$2*INDEX(Usage!$D$5:$ABF$11,MATCH(UsagePerHour!$B$4,Usage!$C$5:$C$11,0),MATCH(UsagePerHour!FS$4,Usage!$D$3:$ABF$3,0)),"")</f>
        <v>46.021577283627643</v>
      </c>
      <c r="FT17" s="6">
        <f>IFERROR(INDEX(Sales!$D$5:$ABF$18,MATCH(UsagePerHour!$B17,Sales!$C$5:$C$18,0),MATCH(UsagePerHour!FT$4,Sales!$D$3:$ABF$3,0))/FT$2*INDEX(Usage!$D$5:$ABF$11,MATCH(UsagePerHour!$B$4,Usage!$C$5:$C$11,0),MATCH(UsagePerHour!FT$4,Usage!$D$3:$ABF$3,0)),"")</f>
        <v>5.1253220894823137</v>
      </c>
      <c r="FU17" s="6">
        <f>IFERROR(INDEX(Sales!$D$5:$ABF$18,MATCH(UsagePerHour!$B17,Sales!$C$5:$C$18,0),MATCH(UsagePerHour!FU$4,Sales!$D$3:$ABF$3,0))/FU$2*INDEX(Usage!$D$5:$ABF$11,MATCH(UsagePerHour!$B$4,Usage!$C$5:$C$11,0),MATCH(UsagePerHour!FU$4,Usage!$D$3:$ABF$3,0)),"")</f>
        <v>202.36965542957037</v>
      </c>
      <c r="FV17" s="6">
        <f>IFERROR(INDEX(Sales!$D$5:$ABF$18,MATCH(UsagePerHour!$B17,Sales!$C$5:$C$18,0),MATCH(UsagePerHour!FV$4,Sales!$D$3:$ABF$3,0))/FV$2*INDEX(Usage!$D$5:$ABF$11,MATCH(UsagePerHour!$B$4,Usage!$C$5:$C$11,0),MATCH(UsagePerHour!FV$4,Usage!$D$3:$ABF$3,0)),"")</f>
        <v>8.0241770061441962</v>
      </c>
      <c r="FW17" s="6">
        <f>IFERROR(INDEX(Sales!$D$5:$ABF$18,MATCH(UsagePerHour!$B17,Sales!$C$5:$C$18,0),MATCH(UsagePerHour!FW$4,Sales!$D$3:$ABF$3,0))/FW$2*INDEX(Usage!$D$5:$ABF$11,MATCH(UsagePerHour!$B$4,Usage!$C$5:$C$11,0),MATCH(UsagePerHour!FW$4,Usage!$D$3:$ABF$3,0)),"")</f>
        <v>18.01424033352485</v>
      </c>
      <c r="FX17" s="6">
        <f>IFERROR(INDEX(Sales!$D$5:$ABF$18,MATCH(UsagePerHour!$B17,Sales!$C$5:$C$18,0),MATCH(UsagePerHour!FX$4,Sales!$D$3:$ABF$3,0))/FX$2*INDEX(Usage!$D$5:$ABF$11,MATCH(UsagePerHour!$B$4,Usage!$C$5:$C$11,0),MATCH(UsagePerHour!FX$4,Usage!$D$3:$ABF$3,0)),"")</f>
        <v>19.582954475505414</v>
      </c>
      <c r="FY17" s="6">
        <f>IFERROR(INDEX(Sales!$D$5:$ABF$18,MATCH(UsagePerHour!$B17,Sales!$C$5:$C$18,0),MATCH(UsagePerHour!FY$4,Sales!$D$3:$ABF$3,0))/FY$2*INDEX(Usage!$D$5:$ABF$11,MATCH(UsagePerHour!$B$4,Usage!$C$5:$C$11,0),MATCH(UsagePerHour!FY$4,Usage!$D$3:$ABF$3,0)),"")</f>
        <v>159.93838882457729</v>
      </c>
      <c r="FZ17" s="6">
        <f>IFERROR(INDEX(Sales!$D$5:$ABF$18,MATCH(UsagePerHour!$B17,Sales!$C$5:$C$18,0),MATCH(UsagePerHour!FZ$4,Sales!$D$3:$ABF$3,0))/FZ$2*INDEX(Usage!$D$5:$ABF$11,MATCH(UsagePerHour!$B$4,Usage!$C$5:$C$11,0),MATCH(UsagePerHour!FZ$4,Usage!$D$3:$ABF$3,0)),"")</f>
        <v>11.72511949255588</v>
      </c>
      <c r="GA17" s="6">
        <f>IFERROR(INDEX(Sales!$D$5:$ABF$18,MATCH(UsagePerHour!$B17,Sales!$C$5:$C$18,0),MATCH(UsagePerHour!GA$4,Sales!$D$3:$ABF$3,0))/GA$2*INDEX(Usage!$D$5:$ABF$11,MATCH(UsagePerHour!$B$4,Usage!$C$5:$C$11,0),MATCH(UsagePerHour!GA$4,Usage!$D$3:$ABF$3,0)),"")</f>
        <v>11.392685976245051</v>
      </c>
      <c r="GB17" s="6">
        <f>IFERROR(INDEX(Sales!$D$5:$ABF$18,MATCH(UsagePerHour!$B17,Sales!$C$5:$C$18,0),MATCH(UsagePerHour!GB$4,Sales!$D$3:$ABF$3,0))/GB$2*INDEX(Usage!$D$5:$ABF$11,MATCH(UsagePerHour!$B$4,Usage!$C$5:$C$11,0),MATCH(UsagePerHour!GB$4,Usage!$D$3:$ABF$3,0)),"")</f>
        <v>289.45296632816678</v>
      </c>
      <c r="GC17" s="6">
        <f>IFERROR(INDEX(Sales!$D$5:$ABF$18,MATCH(UsagePerHour!$B17,Sales!$C$5:$C$18,0),MATCH(UsagePerHour!GC$4,Sales!$D$3:$ABF$3,0))/GC$2*INDEX(Usage!$D$5:$ABF$11,MATCH(UsagePerHour!$B$4,Usage!$C$5:$C$11,0),MATCH(UsagePerHour!GC$4,Usage!$D$3:$ABF$3,0)),"")</f>
        <v>43.491635656387366</v>
      </c>
      <c r="GD17" s="6">
        <f>IFERROR(INDEX(Sales!$D$5:$ABF$18,MATCH(UsagePerHour!$B17,Sales!$C$5:$C$18,0),MATCH(UsagePerHour!GD$4,Sales!$D$3:$ABF$3,0))/GD$2*INDEX(Usage!$D$5:$ABF$11,MATCH(UsagePerHour!$B$4,Usage!$C$5:$C$11,0),MATCH(UsagePerHour!GD$4,Usage!$D$3:$ABF$3,0)),"")</f>
        <v>23.576178182704737</v>
      </c>
      <c r="GE17" s="6">
        <f>IFERROR(INDEX(Sales!$D$5:$ABF$18,MATCH(UsagePerHour!$B17,Sales!$C$5:$C$18,0),MATCH(UsagePerHour!GE$4,Sales!$D$3:$ABF$3,0))/GE$2*INDEX(Usage!$D$5:$ABF$11,MATCH(UsagePerHour!$B$4,Usage!$C$5:$C$11,0),MATCH(UsagePerHour!GE$4,Usage!$D$3:$ABF$3,0)),"")</f>
        <v>11.714830809275911</v>
      </c>
      <c r="GF17" s="6">
        <f>IFERROR(INDEX(Sales!$D$5:$ABF$18,MATCH(UsagePerHour!$B17,Sales!$C$5:$C$18,0),MATCH(UsagePerHour!GF$4,Sales!$D$3:$ABF$3,0))/GF$2*INDEX(Usage!$D$5:$ABF$11,MATCH(UsagePerHour!$B$4,Usage!$C$5:$C$11,0),MATCH(UsagePerHour!GF$4,Usage!$D$3:$ABF$3,0)),"")</f>
        <v>94.112905168606346</v>
      </c>
      <c r="GG17" s="6">
        <f>IFERROR(INDEX(Sales!$D$5:$ABF$18,MATCH(UsagePerHour!$B17,Sales!$C$5:$C$18,0),MATCH(UsagePerHour!GG$4,Sales!$D$3:$ABF$3,0))/GG$2*INDEX(Usage!$D$5:$ABF$11,MATCH(UsagePerHour!$B$4,Usage!$C$5:$C$11,0),MATCH(UsagePerHour!GG$4,Usage!$D$3:$ABF$3,0)),"")</f>
        <v>24.873462752223389</v>
      </c>
      <c r="GH17" s="6">
        <f>IFERROR(INDEX(Sales!$D$5:$ABF$18,MATCH(UsagePerHour!$B17,Sales!$C$5:$C$18,0),MATCH(UsagePerHour!GH$4,Sales!$D$3:$ABF$3,0))/GH$2*INDEX(Usage!$D$5:$ABF$11,MATCH(UsagePerHour!$B$4,Usage!$C$5:$C$11,0),MATCH(UsagePerHour!GH$4,Usage!$D$3:$ABF$3,0)),"")</f>
        <v>16.808190668634563</v>
      </c>
      <c r="GI17" s="6">
        <f>IFERROR(INDEX(Sales!$D$5:$ABF$18,MATCH(UsagePerHour!$B17,Sales!$C$5:$C$18,0),MATCH(UsagePerHour!GI$4,Sales!$D$3:$ABF$3,0))/GI$2*INDEX(Usage!$D$5:$ABF$11,MATCH(UsagePerHour!$B$4,Usage!$C$5:$C$11,0),MATCH(UsagePerHour!GI$4,Usage!$D$3:$ABF$3,0)),"")</f>
        <v>55.098565250777995</v>
      </c>
      <c r="GJ17" s="6">
        <f>IFERROR(INDEX(Sales!$D$5:$ABF$18,MATCH(UsagePerHour!$B17,Sales!$C$5:$C$18,0),MATCH(UsagePerHour!GJ$4,Sales!$D$3:$ABF$3,0))/GJ$2*INDEX(Usage!$D$5:$ABF$11,MATCH(UsagePerHour!$B$4,Usage!$C$5:$C$11,0),MATCH(UsagePerHour!GJ$4,Usage!$D$3:$ABF$3,0)),"")</f>
        <v>11.546863707727963</v>
      </c>
      <c r="GK17" s="6">
        <f>IFERROR(INDEX(Sales!$D$5:$ABF$18,MATCH(UsagePerHour!$B17,Sales!$C$5:$C$18,0),MATCH(UsagePerHour!GK$4,Sales!$D$3:$ABF$3,0))/GK$2*INDEX(Usage!$D$5:$ABF$11,MATCH(UsagePerHour!$B$4,Usage!$C$5:$C$11,0),MATCH(UsagePerHour!GK$4,Usage!$D$3:$ABF$3,0)),"")</f>
        <v>11.919795814315364</v>
      </c>
      <c r="GL17" s="6">
        <f>IFERROR(INDEX(Sales!$D$5:$ABF$18,MATCH(UsagePerHour!$B17,Sales!$C$5:$C$18,0),MATCH(UsagePerHour!GL$4,Sales!$D$3:$ABF$3,0))/GL$2*INDEX(Usage!$D$5:$ABF$11,MATCH(UsagePerHour!$B$4,Usage!$C$5:$C$11,0),MATCH(UsagePerHour!GL$4,Usage!$D$3:$ABF$3,0)),"")</f>
        <v>32.457359243729982</v>
      </c>
      <c r="GM17" s="6">
        <f>IFERROR(INDEX(Sales!$D$5:$ABF$18,MATCH(UsagePerHour!$B17,Sales!$C$5:$C$18,0),MATCH(UsagePerHour!GM$4,Sales!$D$3:$ABF$3,0))/GM$2*INDEX(Usage!$D$5:$ABF$11,MATCH(UsagePerHour!$B$4,Usage!$C$5:$C$11,0),MATCH(UsagePerHour!GM$4,Usage!$D$3:$ABF$3,0)),"")</f>
        <v>34.494435926029176</v>
      </c>
      <c r="GN17" s="6">
        <f>IFERROR(INDEX(Sales!$D$5:$ABF$18,MATCH(UsagePerHour!$B17,Sales!$C$5:$C$18,0),MATCH(UsagePerHour!GN$4,Sales!$D$3:$ABF$3,0))/GN$2*INDEX(Usage!$D$5:$ABF$11,MATCH(UsagePerHour!$B$4,Usage!$C$5:$C$11,0),MATCH(UsagePerHour!GN$4,Usage!$D$3:$ABF$3,0)),"")</f>
        <v>19.782571984352622</v>
      </c>
      <c r="GO17" s="6">
        <f>IFERROR(INDEX(Sales!$D$5:$ABF$18,MATCH(UsagePerHour!$B17,Sales!$C$5:$C$18,0),MATCH(UsagePerHour!GO$4,Sales!$D$3:$ABF$3,0))/GO$2*INDEX(Usage!$D$5:$ABF$11,MATCH(UsagePerHour!$B$4,Usage!$C$5:$C$11,0),MATCH(UsagePerHour!GO$4,Usage!$D$3:$ABF$3,0)),"")</f>
        <v>8.8688978459757948</v>
      </c>
      <c r="GP17" s="6">
        <f>IFERROR(INDEX(Sales!$D$5:$ABF$18,MATCH(UsagePerHour!$B17,Sales!$C$5:$C$18,0),MATCH(UsagePerHour!GP$4,Sales!$D$3:$ABF$3,0))/GP$2*INDEX(Usage!$D$5:$ABF$11,MATCH(UsagePerHour!$B$4,Usage!$C$5:$C$11,0),MATCH(UsagePerHour!GP$4,Usage!$D$3:$ABF$3,0)),"")</f>
        <v>277.27988876176914</v>
      </c>
      <c r="GQ17" s="6">
        <f>IFERROR(INDEX(Sales!$D$5:$ABF$18,MATCH(UsagePerHour!$B17,Sales!$C$5:$C$18,0),MATCH(UsagePerHour!GQ$4,Sales!$D$3:$ABF$3,0))/GQ$2*INDEX(Usage!$D$5:$ABF$11,MATCH(UsagePerHour!$B$4,Usage!$C$5:$C$11,0),MATCH(UsagePerHour!GQ$4,Usage!$D$3:$ABF$3,0)),"")</f>
        <v>21.600397498100193</v>
      </c>
      <c r="GR17" s="6">
        <f>IFERROR(INDEX(Sales!$D$5:$ABF$18,MATCH(UsagePerHour!$B17,Sales!$C$5:$C$18,0),MATCH(UsagePerHour!GR$4,Sales!$D$3:$ABF$3,0))/GR$2*INDEX(Usage!$D$5:$ABF$11,MATCH(UsagePerHour!$B$4,Usage!$C$5:$C$11,0),MATCH(UsagePerHour!GR$4,Usage!$D$3:$ABF$3,0)),"")</f>
        <v>30.021776704253689</v>
      </c>
      <c r="GS17" s="6">
        <f>IFERROR(INDEX(Sales!$D$5:$ABF$18,MATCH(UsagePerHour!$B17,Sales!$C$5:$C$18,0),MATCH(UsagePerHour!GS$4,Sales!$D$3:$ABF$3,0))/GS$2*INDEX(Usage!$D$5:$ABF$11,MATCH(UsagePerHour!$B$4,Usage!$C$5:$C$11,0),MATCH(UsagePerHour!GS$4,Usage!$D$3:$ABF$3,0)),"")</f>
        <v>26.616851993865033</v>
      </c>
      <c r="GT17" s="6">
        <f>IFERROR(INDEX(Sales!$D$5:$ABF$18,MATCH(UsagePerHour!$B17,Sales!$C$5:$C$18,0),MATCH(UsagePerHour!GT$4,Sales!$D$3:$ABF$3,0))/GT$2*INDEX(Usage!$D$5:$ABF$11,MATCH(UsagePerHour!$B$4,Usage!$C$5:$C$11,0),MATCH(UsagePerHour!GT$4,Usage!$D$3:$ABF$3,0)),"")</f>
        <v>1.6497551109806279</v>
      </c>
      <c r="GU17" s="6">
        <f>IFERROR(INDEX(Sales!$D$5:$ABF$18,MATCH(UsagePerHour!$B17,Sales!$C$5:$C$18,0),MATCH(UsagePerHour!GU$4,Sales!$D$3:$ABF$3,0))/GU$2*INDEX(Usage!$D$5:$ABF$11,MATCH(UsagePerHour!$B$4,Usage!$C$5:$C$11,0),MATCH(UsagePerHour!GU$4,Usage!$D$3:$ABF$3,0)),"")</f>
        <v>50.428756460235427</v>
      </c>
      <c r="GV17" s="6">
        <f>IFERROR(INDEX(Sales!$D$5:$ABF$18,MATCH(UsagePerHour!$B17,Sales!$C$5:$C$18,0),MATCH(UsagePerHour!GV$4,Sales!$D$3:$ABF$3,0))/GV$2*INDEX(Usage!$D$5:$ABF$11,MATCH(UsagePerHour!$B$4,Usage!$C$5:$C$11,0),MATCH(UsagePerHour!GV$4,Usage!$D$3:$ABF$3,0)),"")</f>
        <v>10.15657331564087</v>
      </c>
      <c r="GW17" s="6">
        <f>IFERROR(INDEX(Sales!$D$5:$ABF$18,MATCH(UsagePerHour!$B17,Sales!$C$5:$C$18,0),MATCH(UsagePerHour!GW$4,Sales!$D$3:$ABF$3,0))/GW$2*INDEX(Usage!$D$5:$ABF$11,MATCH(UsagePerHour!$B$4,Usage!$C$5:$C$11,0),MATCH(UsagePerHour!GW$4,Usage!$D$3:$ABF$3,0)),"")</f>
        <v>260.35641730693044</v>
      </c>
      <c r="GX17" s="6">
        <f>IFERROR(INDEX(Sales!$D$5:$ABF$18,MATCH(UsagePerHour!$B17,Sales!$C$5:$C$18,0),MATCH(UsagePerHour!GX$4,Sales!$D$3:$ABF$3,0))/GX$2*INDEX(Usage!$D$5:$ABF$11,MATCH(UsagePerHour!$B$4,Usage!$C$5:$C$11,0),MATCH(UsagePerHour!GX$4,Usage!$D$3:$ABF$3,0)),"")</f>
        <v>4.9894280774598503</v>
      </c>
      <c r="GY17" s="6">
        <f>IFERROR(INDEX(Sales!$D$5:$ABF$18,MATCH(UsagePerHour!$B17,Sales!$C$5:$C$18,0),MATCH(UsagePerHour!GY$4,Sales!$D$3:$ABF$3,0))/GY$2*INDEX(Usage!$D$5:$ABF$11,MATCH(UsagePerHour!$B$4,Usage!$C$5:$C$11,0),MATCH(UsagePerHour!GY$4,Usage!$D$3:$ABF$3,0)),"")</f>
        <v>115.51067551829703</v>
      </c>
      <c r="GZ17" s="6">
        <f>IFERROR(INDEX(Sales!$D$5:$ABF$18,MATCH(UsagePerHour!$B17,Sales!$C$5:$C$18,0),MATCH(UsagePerHour!GZ$4,Sales!$D$3:$ABF$3,0))/GZ$2*INDEX(Usage!$D$5:$ABF$11,MATCH(UsagePerHour!$B$4,Usage!$C$5:$C$11,0),MATCH(UsagePerHour!GZ$4,Usage!$D$3:$ABF$3,0)),"")</f>
        <v>8.5191377245508981</v>
      </c>
      <c r="HA17" s="6">
        <f>IFERROR(INDEX(Sales!$D$5:$ABF$18,MATCH(UsagePerHour!$B17,Sales!$C$5:$C$18,0),MATCH(UsagePerHour!HA$4,Sales!$D$3:$ABF$3,0))/HA$2*INDEX(Usage!$D$5:$ABF$11,MATCH(UsagePerHour!$B$4,Usage!$C$5:$C$11,0),MATCH(UsagePerHour!HA$4,Usage!$D$3:$ABF$3,0)),"")</f>
        <v>49.700033965743117</v>
      </c>
      <c r="HB17" s="6">
        <f>IFERROR(INDEX(Sales!$D$5:$ABF$18,MATCH(UsagePerHour!$B17,Sales!$C$5:$C$18,0),MATCH(UsagePerHour!HB$4,Sales!$D$3:$ABF$3,0))/HB$2*INDEX(Usage!$D$5:$ABF$11,MATCH(UsagePerHour!$B$4,Usage!$C$5:$C$11,0),MATCH(UsagePerHour!HB$4,Usage!$D$3:$ABF$3,0)),"")</f>
        <v>38.528775205982697</v>
      </c>
      <c r="HC17" s="6">
        <f>IFERROR(INDEX(Sales!$D$5:$ABF$18,MATCH(UsagePerHour!$B17,Sales!$C$5:$C$18,0),MATCH(UsagePerHour!HC$4,Sales!$D$3:$ABF$3,0))/HC$2*INDEX(Usage!$D$5:$ABF$11,MATCH(UsagePerHour!$B$4,Usage!$C$5:$C$11,0),MATCH(UsagePerHour!HC$4,Usage!$D$3:$ABF$3,0)),"")</f>
        <v>13.561747555857437</v>
      </c>
      <c r="HD17" s="6">
        <f>IFERROR(INDEX(Sales!$D$5:$ABF$18,MATCH(UsagePerHour!$B17,Sales!$C$5:$C$18,0),MATCH(UsagePerHour!HD$4,Sales!$D$3:$ABF$3,0))/HD$2*INDEX(Usage!$D$5:$ABF$11,MATCH(UsagePerHour!$B$4,Usage!$C$5:$C$11,0),MATCH(UsagePerHour!HD$4,Usage!$D$3:$ABF$3,0)),"")</f>
        <v>294.45954119361755</v>
      </c>
      <c r="HE17" s="6">
        <f>IFERROR(INDEX(Sales!$D$5:$ABF$18,MATCH(UsagePerHour!$B17,Sales!$C$5:$C$18,0),MATCH(UsagePerHour!HE$4,Sales!$D$3:$ABF$3,0))/HE$2*INDEX(Usage!$D$5:$ABF$11,MATCH(UsagePerHour!$B$4,Usage!$C$5:$C$11,0),MATCH(UsagePerHour!HE$4,Usage!$D$3:$ABF$3,0)),"")</f>
        <v>19.678456806038351</v>
      </c>
      <c r="HF17" s="6">
        <f>IFERROR(INDEX(Sales!$D$5:$ABF$18,MATCH(UsagePerHour!$B17,Sales!$C$5:$C$18,0),MATCH(UsagePerHour!HF$4,Sales!$D$3:$ABF$3,0))/HF$2*INDEX(Usage!$D$5:$ABF$11,MATCH(UsagePerHour!$B$4,Usage!$C$5:$C$11,0),MATCH(UsagePerHour!HF$4,Usage!$D$3:$ABF$3,0)),"")</f>
        <v>93.146274747534491</v>
      </c>
      <c r="HG17" s="6">
        <f>IFERROR(INDEX(Sales!$D$5:$ABF$18,MATCH(UsagePerHour!$B17,Sales!$C$5:$C$18,0),MATCH(UsagePerHour!HG$4,Sales!$D$3:$ABF$3,0))/HG$2*INDEX(Usage!$D$5:$ABF$11,MATCH(UsagePerHour!$B$4,Usage!$C$5:$C$11,0),MATCH(UsagePerHour!HG$4,Usage!$D$3:$ABF$3,0)),"")</f>
        <v>29.173263956137433</v>
      </c>
      <c r="HH17" s="6">
        <f>IFERROR(INDEX(Sales!$D$5:$ABF$18,MATCH(UsagePerHour!$B17,Sales!$C$5:$C$18,0),MATCH(UsagePerHour!HH$4,Sales!$D$3:$ABF$3,0))/HH$2*INDEX(Usage!$D$5:$ABF$11,MATCH(UsagePerHour!$B$4,Usage!$C$5:$C$11,0),MATCH(UsagePerHour!HH$4,Usage!$D$3:$ABF$3,0)),"")</f>
        <v>43.958090803259601</v>
      </c>
      <c r="HI17" s="6">
        <f>IFERROR(INDEX(Sales!$D$5:$ABF$18,MATCH(UsagePerHour!$B17,Sales!$C$5:$C$18,0),MATCH(UsagePerHour!HI$4,Sales!$D$3:$ABF$3,0))/HI$2*INDEX(Usage!$D$5:$ABF$11,MATCH(UsagePerHour!$B$4,Usage!$C$5:$C$11,0),MATCH(UsagePerHour!HI$4,Usage!$D$3:$ABF$3,0)),"")</f>
        <v>42.627676209161983</v>
      </c>
      <c r="HJ17" s="6">
        <f>IFERROR(INDEX(Sales!$D$5:$ABF$18,MATCH(UsagePerHour!$B17,Sales!$C$5:$C$18,0),MATCH(UsagePerHour!HJ$4,Sales!$D$3:$ABF$3,0))/HJ$2*INDEX(Usage!$D$5:$ABF$11,MATCH(UsagePerHour!$B$4,Usage!$C$5:$C$11,0),MATCH(UsagePerHour!HJ$4,Usage!$D$3:$ABF$3,0)),"")</f>
        <v>1.8614678430699112</v>
      </c>
      <c r="HK17" s="6">
        <f>IFERROR(INDEX(Sales!$D$5:$ABF$18,MATCH(UsagePerHour!$B17,Sales!$C$5:$C$18,0),MATCH(UsagePerHour!HK$4,Sales!$D$3:$ABF$3,0))/HK$2*INDEX(Usage!$D$5:$ABF$11,MATCH(UsagePerHour!$B$4,Usage!$C$5:$C$11,0),MATCH(UsagePerHour!HK$4,Usage!$D$3:$ABF$3,0)),"")</f>
        <v>54.476856886499029</v>
      </c>
      <c r="HL17" s="6">
        <f>IFERROR(INDEX(Sales!$D$5:$ABF$18,MATCH(UsagePerHour!$B17,Sales!$C$5:$C$18,0),MATCH(UsagePerHour!HL$4,Sales!$D$3:$ABF$3,0))/HL$2*INDEX(Usage!$D$5:$ABF$11,MATCH(UsagePerHour!$B$4,Usage!$C$5:$C$11,0),MATCH(UsagePerHour!HL$4,Usage!$D$3:$ABF$3,0)),"")</f>
        <v>11.551486737624598</v>
      </c>
      <c r="HM17" s="6">
        <f>IFERROR(INDEX(Sales!$D$5:$ABF$18,MATCH(UsagePerHour!$B17,Sales!$C$5:$C$18,0),MATCH(UsagePerHour!HM$4,Sales!$D$3:$ABF$3,0))/HM$2*INDEX(Usage!$D$5:$ABF$11,MATCH(UsagePerHour!$B$4,Usage!$C$5:$C$11,0),MATCH(UsagePerHour!HM$4,Usage!$D$3:$ABF$3,0)),"")</f>
        <v>3.4333429059733276</v>
      </c>
      <c r="HN17" s="6">
        <f>IFERROR(INDEX(Sales!$D$5:$ABF$18,MATCH(UsagePerHour!$B17,Sales!$C$5:$C$18,0),MATCH(UsagePerHour!HN$4,Sales!$D$3:$ABF$3,0))/HN$2*INDEX(Usage!$D$5:$ABF$11,MATCH(UsagePerHour!$B$4,Usage!$C$5:$C$11,0),MATCH(UsagePerHour!HN$4,Usage!$D$3:$ABF$3,0)),"")</f>
        <v>47.931524930205029</v>
      </c>
      <c r="HO17" s="6">
        <f>IFERROR(INDEX(Sales!$D$5:$ABF$18,MATCH(UsagePerHour!$B17,Sales!$C$5:$C$18,0),MATCH(UsagePerHour!HO$4,Sales!$D$3:$ABF$3,0))/HO$2*INDEX(Usage!$D$5:$ABF$11,MATCH(UsagePerHour!$B$4,Usage!$C$5:$C$11,0),MATCH(UsagePerHour!HO$4,Usage!$D$3:$ABF$3,0)),"")</f>
        <v>28.490091484480804</v>
      </c>
      <c r="HP17" s="6">
        <f>IFERROR(INDEX(Sales!$D$5:$ABF$18,MATCH(UsagePerHour!$B17,Sales!$C$5:$C$18,0),MATCH(UsagePerHour!HP$4,Sales!$D$3:$ABF$3,0))/HP$2*INDEX(Usage!$D$5:$ABF$11,MATCH(UsagePerHour!$B$4,Usage!$C$5:$C$11,0),MATCH(UsagePerHour!HP$4,Usage!$D$3:$ABF$3,0)),"")</f>
        <v>25.037009296016112</v>
      </c>
      <c r="HQ17" s="6">
        <f>IFERROR(INDEX(Sales!$D$5:$ABF$18,MATCH(UsagePerHour!$B17,Sales!$C$5:$C$18,0),MATCH(UsagePerHour!HQ$4,Sales!$D$3:$ABF$3,0))/HQ$2*INDEX(Usage!$D$5:$ABF$11,MATCH(UsagePerHour!$B$4,Usage!$C$5:$C$11,0),MATCH(UsagePerHour!HQ$4,Usage!$D$3:$ABF$3,0)),"")</f>
        <v>10.650363275803841</v>
      </c>
      <c r="HR17" s="6">
        <f>IFERROR(INDEX(Sales!$D$5:$ABF$18,MATCH(UsagePerHour!$B17,Sales!$C$5:$C$18,0),MATCH(UsagePerHour!HR$4,Sales!$D$3:$ABF$3,0))/HR$2*INDEX(Usage!$D$5:$ABF$11,MATCH(UsagePerHour!$B$4,Usage!$C$5:$C$11,0),MATCH(UsagePerHour!HR$4,Usage!$D$3:$ABF$3,0)),"")</f>
        <v>240.05373536610134</v>
      </c>
      <c r="HS17" s="6">
        <f>IFERROR(INDEX(Sales!$D$5:$ABF$18,MATCH(UsagePerHour!$B17,Sales!$C$5:$C$18,0),MATCH(UsagePerHour!HS$4,Sales!$D$3:$ABF$3,0))/HS$2*INDEX(Usage!$D$5:$ABF$11,MATCH(UsagePerHour!$B$4,Usage!$C$5:$C$11,0),MATCH(UsagePerHour!HS$4,Usage!$D$3:$ABF$3,0)),"")</f>
        <v>8.9398161108583825</v>
      </c>
      <c r="HT17" s="6">
        <f>IFERROR(INDEX(Sales!$D$5:$ABF$18,MATCH(UsagePerHour!$B17,Sales!$C$5:$C$18,0),MATCH(UsagePerHour!HT$4,Sales!$D$3:$ABF$3,0))/HT$2*INDEX(Usage!$D$5:$ABF$11,MATCH(UsagePerHour!$B$4,Usage!$C$5:$C$11,0),MATCH(UsagePerHour!HT$4,Usage!$D$3:$ABF$3,0)),"")</f>
        <v>17.077621344885301</v>
      </c>
      <c r="HU17" s="6">
        <f>IFERROR(INDEX(Sales!$D$5:$ABF$18,MATCH(UsagePerHour!$B17,Sales!$C$5:$C$18,0),MATCH(UsagePerHour!HU$4,Sales!$D$3:$ABF$3,0))/HU$2*INDEX(Usage!$D$5:$ABF$11,MATCH(UsagePerHour!$B$4,Usage!$C$5:$C$11,0),MATCH(UsagePerHour!HU$4,Usage!$D$3:$ABF$3,0)),"")</f>
        <v>96.478270007355917</v>
      </c>
      <c r="HV17" s="6">
        <f>IFERROR(INDEX(Sales!$D$5:$ABF$18,MATCH(UsagePerHour!$B17,Sales!$C$5:$C$18,0),MATCH(UsagePerHour!HV$4,Sales!$D$3:$ABF$3,0))/HV$2*INDEX(Usage!$D$5:$ABF$11,MATCH(UsagePerHour!$B$4,Usage!$C$5:$C$11,0),MATCH(UsagePerHour!HV$4,Usage!$D$3:$ABF$3,0)),"")</f>
        <v>9.0247346181593322</v>
      </c>
      <c r="HW17" s="6">
        <f>IFERROR(INDEX(Sales!$D$5:$ABF$18,MATCH(UsagePerHour!$B17,Sales!$C$5:$C$18,0),MATCH(UsagePerHour!HW$4,Sales!$D$3:$ABF$3,0))/HW$2*INDEX(Usage!$D$5:$ABF$11,MATCH(UsagePerHour!$B$4,Usage!$C$5:$C$11,0),MATCH(UsagePerHour!HW$4,Usage!$D$3:$ABF$3,0)),"")</f>
        <v>11.05607617246271</v>
      </c>
      <c r="HX17" s="6">
        <f>IFERROR(INDEX(Sales!$D$5:$ABF$18,MATCH(UsagePerHour!$B17,Sales!$C$5:$C$18,0),MATCH(UsagePerHour!HX$4,Sales!$D$3:$ABF$3,0))/HX$2*INDEX(Usage!$D$5:$ABF$11,MATCH(UsagePerHour!$B$4,Usage!$C$5:$C$11,0),MATCH(UsagePerHour!HX$4,Usage!$D$3:$ABF$3,0)),"")</f>
        <v>23.650435307696423</v>
      </c>
      <c r="HY17" s="6">
        <f>IFERROR(INDEX(Sales!$D$5:$ABF$18,MATCH(UsagePerHour!$B17,Sales!$C$5:$C$18,0),MATCH(UsagePerHour!HY$4,Sales!$D$3:$ABF$3,0))/HY$2*INDEX(Usage!$D$5:$ABF$11,MATCH(UsagePerHour!$B$4,Usage!$C$5:$C$11,0),MATCH(UsagePerHour!HY$4,Usage!$D$3:$ABF$3,0)),"")</f>
        <v>246.98857717096465</v>
      </c>
      <c r="HZ17" s="6">
        <f>IFERROR(INDEX(Sales!$D$5:$ABF$18,MATCH(UsagePerHour!$B17,Sales!$C$5:$C$18,0),MATCH(UsagePerHour!HZ$4,Sales!$D$3:$ABF$3,0))/HZ$2*INDEX(Usage!$D$5:$ABF$11,MATCH(UsagePerHour!$B$4,Usage!$C$5:$C$11,0),MATCH(UsagePerHour!HZ$4,Usage!$D$3:$ABF$3,0)),"")</f>
        <v>27.529877890361135</v>
      </c>
      <c r="IA17" s="6">
        <f>IFERROR(INDEX(Sales!$D$5:$ABF$18,MATCH(UsagePerHour!$B17,Sales!$C$5:$C$18,0),MATCH(UsagePerHour!IA$4,Sales!$D$3:$ABF$3,0))/IA$2*INDEX(Usage!$D$5:$ABF$11,MATCH(UsagePerHour!$B$4,Usage!$C$5:$C$11,0),MATCH(UsagePerHour!IA$4,Usage!$D$3:$ABF$3,0)),"")</f>
        <v>9.6520917982794323</v>
      </c>
      <c r="IB17" s="6">
        <f>IFERROR(INDEX(Sales!$D$5:$ABF$18,MATCH(UsagePerHour!$B17,Sales!$C$5:$C$18,0),MATCH(UsagePerHour!IB$4,Sales!$D$3:$ABF$3,0))/IB$2*INDEX(Usage!$D$5:$ABF$11,MATCH(UsagePerHour!$B$4,Usage!$C$5:$C$11,0),MATCH(UsagePerHour!IB$4,Usage!$D$3:$ABF$3,0)),"")</f>
        <v>53.479126913947965</v>
      </c>
      <c r="IC17" s="6">
        <f>IFERROR(INDEX(Sales!$D$5:$ABF$18,MATCH(UsagePerHour!$B17,Sales!$C$5:$C$18,0),MATCH(UsagePerHour!IC$4,Sales!$D$3:$ABF$3,0))/IC$2*INDEX(Usage!$D$5:$ABF$11,MATCH(UsagePerHour!$B$4,Usage!$C$5:$C$11,0),MATCH(UsagePerHour!IC$4,Usage!$D$3:$ABF$3,0)),"")</f>
        <v>36.496732299083376</v>
      </c>
      <c r="ID17" s="6">
        <f>IFERROR(INDEX(Sales!$D$5:$ABF$18,MATCH(UsagePerHour!$B17,Sales!$C$5:$C$18,0),MATCH(UsagePerHour!ID$4,Sales!$D$3:$ABF$3,0))/ID$2*INDEX(Usage!$D$5:$ABF$11,MATCH(UsagePerHour!$B$4,Usage!$C$5:$C$11,0),MATCH(UsagePerHour!ID$4,Usage!$D$3:$ABF$3,0)),"")</f>
        <v>56.727339005887892</v>
      </c>
      <c r="IE17" s="6">
        <f>IFERROR(INDEX(Sales!$D$5:$ABF$18,MATCH(UsagePerHour!$B17,Sales!$C$5:$C$18,0),MATCH(UsagePerHour!IE$4,Sales!$D$3:$ABF$3,0))/IE$2*INDEX(Usage!$D$5:$ABF$11,MATCH(UsagePerHour!$B$4,Usage!$C$5:$C$11,0),MATCH(UsagePerHour!IE$4,Usage!$D$3:$ABF$3,0)),"")</f>
        <v>35.524056537386649</v>
      </c>
      <c r="IF17" s="6">
        <f>IFERROR(INDEX(Sales!$D$5:$ABF$18,MATCH(UsagePerHour!$B17,Sales!$C$5:$C$18,0),MATCH(UsagePerHour!IF$4,Sales!$D$3:$ABF$3,0))/IF$2*INDEX(Usage!$D$5:$ABF$11,MATCH(UsagePerHour!$B$4,Usage!$C$5:$C$11,0),MATCH(UsagePerHour!IF$4,Usage!$D$3:$ABF$3,0)),"")</f>
        <v>239.31545841695629</v>
      </c>
      <c r="IG17" s="6">
        <f>IFERROR(INDEX(Sales!$D$5:$ABF$18,MATCH(UsagePerHour!$B17,Sales!$C$5:$C$18,0),MATCH(UsagePerHour!IG$4,Sales!$D$3:$ABF$3,0))/IG$2*INDEX(Usage!$D$5:$ABF$11,MATCH(UsagePerHour!$B$4,Usage!$C$5:$C$11,0),MATCH(UsagePerHour!IG$4,Usage!$D$3:$ABF$3,0)),"")</f>
        <v>31.024055291266496</v>
      </c>
      <c r="IH17" s="6">
        <f>IFERROR(INDEX(Sales!$D$5:$ABF$18,MATCH(UsagePerHour!$B17,Sales!$C$5:$C$18,0),MATCH(UsagePerHour!IH$4,Sales!$D$3:$ABF$3,0))/IH$2*INDEX(Usage!$D$5:$ABF$11,MATCH(UsagePerHour!$B$4,Usage!$C$5:$C$11,0),MATCH(UsagePerHour!IH$4,Usage!$D$3:$ABF$3,0)),"")</f>
        <v>58.577141921486756</v>
      </c>
      <c r="II17" s="6">
        <f>IFERROR(INDEX(Sales!$D$5:$ABF$18,MATCH(UsagePerHour!$B17,Sales!$C$5:$C$18,0),MATCH(UsagePerHour!II$4,Sales!$D$3:$ABF$3,0))/II$2*INDEX(Usage!$D$5:$ABF$11,MATCH(UsagePerHour!$B$4,Usage!$C$5:$C$11,0),MATCH(UsagePerHour!II$4,Usage!$D$3:$ABF$3,0)),"")</f>
        <v>15.637074664712712</v>
      </c>
      <c r="IJ17" s="6">
        <f>IFERROR(INDEX(Sales!$D$5:$ABF$18,MATCH(UsagePerHour!$B17,Sales!$C$5:$C$18,0),MATCH(UsagePerHour!IJ$4,Sales!$D$3:$ABF$3,0))/IJ$2*INDEX(Usage!$D$5:$ABF$11,MATCH(UsagePerHour!$B$4,Usage!$C$5:$C$11,0),MATCH(UsagePerHour!IJ$4,Usage!$D$3:$ABF$3,0)),"")</f>
        <v>57.504273504273506</v>
      </c>
      <c r="IK17" s="6">
        <f>IFERROR(INDEX(Sales!$D$5:$ABF$18,MATCH(UsagePerHour!$B17,Sales!$C$5:$C$18,0),MATCH(UsagePerHour!IK$4,Sales!$D$3:$ABF$3,0))/IK$2*INDEX(Usage!$D$5:$ABF$11,MATCH(UsagePerHour!$B$4,Usage!$C$5:$C$11,0),MATCH(UsagePerHour!IK$4,Usage!$D$3:$ABF$3,0)),"")</f>
        <v>75.59591442566186</v>
      </c>
      <c r="IL17" s="6">
        <f>IFERROR(INDEX(Sales!$D$5:$ABF$18,MATCH(UsagePerHour!$B17,Sales!$C$5:$C$18,0),MATCH(UsagePerHour!IL$4,Sales!$D$3:$ABF$3,0))/IL$2*INDEX(Usage!$D$5:$ABF$11,MATCH(UsagePerHour!$B$4,Usage!$C$5:$C$11,0),MATCH(UsagePerHour!IL$4,Usage!$D$3:$ABF$3,0)),"")</f>
        <v>12.762390994000745</v>
      </c>
      <c r="IM17" s="6">
        <f>IFERROR(INDEX(Sales!$D$5:$ABF$18,MATCH(UsagePerHour!$B17,Sales!$C$5:$C$18,0),MATCH(UsagePerHour!IM$4,Sales!$D$3:$ABF$3,0))/IM$2*INDEX(Usage!$D$5:$ABF$11,MATCH(UsagePerHour!$B$4,Usage!$C$5:$C$11,0),MATCH(UsagePerHour!IM$4,Usage!$D$3:$ABF$3,0)),"")</f>
        <v>103.84523034788009</v>
      </c>
      <c r="IN17" s="6">
        <f>IFERROR(INDEX(Sales!$D$5:$ABF$18,MATCH(UsagePerHour!$B17,Sales!$C$5:$C$18,0),MATCH(UsagePerHour!IN$4,Sales!$D$3:$ABF$3,0))/IN$2*INDEX(Usage!$D$5:$ABF$11,MATCH(UsagePerHour!$B$4,Usage!$C$5:$C$11,0),MATCH(UsagePerHour!IN$4,Usage!$D$3:$ABF$3,0)),"")</f>
        <v>29.690795860729885</v>
      </c>
      <c r="IO17" s="6">
        <f>IFERROR(INDEX(Sales!$D$5:$ABF$18,MATCH(UsagePerHour!$B17,Sales!$C$5:$C$18,0),MATCH(UsagePerHour!IO$4,Sales!$D$3:$ABF$3,0))/IO$2*INDEX(Usage!$D$5:$ABF$11,MATCH(UsagePerHour!$B$4,Usage!$C$5:$C$11,0),MATCH(UsagePerHour!IO$4,Usage!$D$3:$ABF$3,0)),"")</f>
        <v>6.3135516725719754</v>
      </c>
      <c r="IP17" s="6">
        <f>IFERROR(INDEX(Sales!$D$5:$ABF$18,MATCH(UsagePerHour!$B17,Sales!$C$5:$C$18,0),MATCH(UsagePerHour!IP$4,Sales!$D$3:$ABF$3,0))/IP$2*INDEX(Usage!$D$5:$ABF$11,MATCH(UsagePerHour!$B$4,Usage!$C$5:$C$11,0),MATCH(UsagePerHour!IP$4,Usage!$D$3:$ABF$3,0)),"")</f>
        <v>26.907116109764146</v>
      </c>
      <c r="IQ17" s="6">
        <f>IFERROR(INDEX(Sales!$D$5:$ABF$18,MATCH(UsagePerHour!$B17,Sales!$C$5:$C$18,0),MATCH(UsagePerHour!IQ$4,Sales!$D$3:$ABF$3,0))/IQ$2*INDEX(Usage!$D$5:$ABF$11,MATCH(UsagePerHour!$B$4,Usage!$C$5:$C$11,0),MATCH(UsagePerHour!IQ$4,Usage!$D$3:$ABF$3,0)),"")</f>
        <v>42.867353418471744</v>
      </c>
      <c r="IR17" s="6">
        <f>IFERROR(INDEX(Sales!$D$5:$ABF$18,MATCH(UsagePerHour!$B17,Sales!$C$5:$C$18,0),MATCH(UsagePerHour!IR$4,Sales!$D$3:$ABF$3,0))/IR$2*INDEX(Usage!$D$5:$ABF$11,MATCH(UsagePerHour!$B$4,Usage!$C$5:$C$11,0),MATCH(UsagePerHour!IR$4,Usage!$D$3:$ABF$3,0)),"")</f>
        <v>61.631961144065023</v>
      </c>
      <c r="IS17" s="6">
        <f>IFERROR(INDEX(Sales!$D$5:$ABF$18,MATCH(UsagePerHour!$B17,Sales!$C$5:$C$18,0),MATCH(UsagePerHour!IS$4,Sales!$D$3:$ABF$3,0))/IS$2*INDEX(Usage!$D$5:$ABF$11,MATCH(UsagePerHour!$B$4,Usage!$C$5:$C$11,0),MATCH(UsagePerHour!IS$4,Usage!$D$3:$ABF$3,0)),"")</f>
        <v>23.522072465505527</v>
      </c>
      <c r="IT17" s="6">
        <f>IFERROR(INDEX(Sales!$D$5:$ABF$18,MATCH(UsagePerHour!$B17,Sales!$C$5:$C$18,0),MATCH(UsagePerHour!IT$4,Sales!$D$3:$ABF$3,0))/IT$2*INDEX(Usage!$D$5:$ABF$11,MATCH(UsagePerHour!$B$4,Usage!$C$5:$C$11,0),MATCH(UsagePerHour!IT$4,Usage!$D$3:$ABF$3,0)),"")</f>
        <v>730.17036737989508</v>
      </c>
      <c r="IU17" s="6">
        <f>IFERROR(INDEX(Sales!$D$5:$ABF$18,MATCH(UsagePerHour!$B17,Sales!$C$5:$C$18,0),MATCH(UsagePerHour!IU$4,Sales!$D$3:$ABF$3,0))/IU$2*INDEX(Usage!$D$5:$ABF$11,MATCH(UsagePerHour!$B$4,Usage!$C$5:$C$11,0),MATCH(UsagePerHour!IU$4,Usage!$D$3:$ABF$3,0)),"")</f>
        <v>75.20564388587816</v>
      </c>
      <c r="IV17" s="6">
        <f>IFERROR(INDEX(Sales!$D$5:$ABF$18,MATCH(UsagePerHour!$B17,Sales!$C$5:$C$18,0),MATCH(UsagePerHour!IV$4,Sales!$D$3:$ABF$3,0))/IV$2*INDEX(Usage!$D$5:$ABF$11,MATCH(UsagePerHour!$B$4,Usage!$C$5:$C$11,0),MATCH(UsagePerHour!IV$4,Usage!$D$3:$ABF$3,0)),"")</f>
        <v>49.387711268012971</v>
      </c>
      <c r="IW17" s="6">
        <f>IFERROR(INDEX(Sales!$D$5:$ABF$18,MATCH(UsagePerHour!$B17,Sales!$C$5:$C$18,0),MATCH(UsagePerHour!IW$4,Sales!$D$3:$ABF$3,0))/IW$2*INDEX(Usage!$D$5:$ABF$11,MATCH(UsagePerHour!$B$4,Usage!$C$5:$C$11,0),MATCH(UsagePerHour!IW$4,Usage!$D$3:$ABF$3,0)),"")</f>
        <v>36.253083963390374</v>
      </c>
      <c r="IX17" s="6">
        <f>IFERROR(INDEX(Sales!$D$5:$ABF$18,MATCH(UsagePerHour!$B17,Sales!$C$5:$C$18,0),MATCH(UsagePerHour!IX$4,Sales!$D$3:$ABF$3,0))/IX$2*INDEX(Usage!$D$5:$ABF$11,MATCH(UsagePerHour!$B$4,Usage!$C$5:$C$11,0),MATCH(UsagePerHour!IX$4,Usage!$D$3:$ABF$3,0)),"")</f>
        <v>11.633180157236186</v>
      </c>
      <c r="IY17" s="6">
        <f>IFERROR(INDEX(Sales!$D$5:$ABF$18,MATCH(UsagePerHour!$B17,Sales!$C$5:$C$18,0),MATCH(UsagePerHour!IY$4,Sales!$D$3:$ABF$3,0))/IY$2*INDEX(Usage!$D$5:$ABF$11,MATCH(UsagePerHour!$B$4,Usage!$C$5:$C$11,0),MATCH(UsagePerHour!IY$4,Usage!$D$3:$ABF$3,0)),"")</f>
        <v>18.238879137012095</v>
      </c>
      <c r="IZ17" s="6">
        <f>IFERROR(INDEX(Sales!$D$5:$ABF$18,MATCH(UsagePerHour!$B17,Sales!$C$5:$C$18,0),MATCH(UsagePerHour!IZ$4,Sales!$D$3:$ABF$3,0))/IZ$2*INDEX(Usage!$D$5:$ABF$11,MATCH(UsagePerHour!$B$4,Usage!$C$5:$C$11,0),MATCH(UsagePerHour!IZ$4,Usage!$D$3:$ABF$3,0)),"")</f>
        <v>18.45498363947064</v>
      </c>
      <c r="JA17" s="6">
        <f>IFERROR(INDEX(Sales!$D$5:$ABF$18,MATCH(UsagePerHour!$B17,Sales!$C$5:$C$18,0),MATCH(UsagePerHour!JA$4,Sales!$D$3:$ABF$3,0))/JA$2*INDEX(Usage!$D$5:$ABF$11,MATCH(UsagePerHour!$B$4,Usage!$C$5:$C$11,0),MATCH(UsagePerHour!JA$4,Usage!$D$3:$ABF$3,0)),"")</f>
        <v>64.945291479820625</v>
      </c>
      <c r="JB17" s="6">
        <f>IFERROR(INDEX(Sales!$D$5:$ABF$18,MATCH(UsagePerHour!$B17,Sales!$C$5:$C$18,0),MATCH(UsagePerHour!JB$4,Sales!$D$3:$ABF$3,0))/JB$2*INDEX(Usage!$D$5:$ABF$11,MATCH(UsagePerHour!$B$4,Usage!$C$5:$C$11,0),MATCH(UsagePerHour!JB$4,Usage!$D$3:$ABF$3,0)),"")</f>
        <v>8.8912737312667449</v>
      </c>
      <c r="JC17" s="6">
        <f>IFERROR(INDEX(Sales!$D$5:$ABF$18,MATCH(UsagePerHour!$B17,Sales!$C$5:$C$18,0),MATCH(UsagePerHour!JC$4,Sales!$D$3:$ABF$3,0))/JC$2*INDEX(Usage!$D$5:$ABF$11,MATCH(UsagePerHour!$B$4,Usage!$C$5:$C$11,0),MATCH(UsagePerHour!JC$4,Usage!$D$3:$ABF$3,0)),"")</f>
        <v>11.344526577838158</v>
      </c>
      <c r="JD17" s="6">
        <f>IFERROR(INDEX(Sales!$D$5:$ABF$18,MATCH(UsagePerHour!$B17,Sales!$C$5:$C$18,0),MATCH(UsagePerHour!JD$4,Sales!$D$3:$ABF$3,0))/JD$2*INDEX(Usage!$D$5:$ABF$11,MATCH(UsagePerHour!$B$4,Usage!$C$5:$C$11,0),MATCH(UsagePerHour!JD$4,Usage!$D$3:$ABF$3,0)),"")</f>
        <v>4.8164517879530697</v>
      </c>
      <c r="JE17" s="6">
        <f>IFERROR(INDEX(Sales!$D$5:$ABF$18,MATCH(UsagePerHour!$B17,Sales!$C$5:$C$18,0),MATCH(UsagePerHour!JE$4,Sales!$D$3:$ABF$3,0))/JE$2*INDEX(Usage!$D$5:$ABF$11,MATCH(UsagePerHour!$B$4,Usage!$C$5:$C$11,0),MATCH(UsagePerHour!JE$4,Usage!$D$3:$ABF$3,0)),"")</f>
        <v>57.440148128182436</v>
      </c>
      <c r="JF17" s="6">
        <f>IFERROR(INDEX(Sales!$D$5:$ABF$18,MATCH(UsagePerHour!$B17,Sales!$C$5:$C$18,0),MATCH(UsagePerHour!JF$4,Sales!$D$3:$ABF$3,0))/JF$2*INDEX(Usage!$D$5:$ABF$11,MATCH(UsagePerHour!$B$4,Usage!$C$5:$C$11,0),MATCH(UsagePerHour!JF$4,Usage!$D$3:$ABF$3,0)),"")</f>
        <v>88.095715333445398</v>
      </c>
      <c r="JG17" s="6">
        <f>IFERROR(INDEX(Sales!$D$5:$ABF$18,MATCH(UsagePerHour!$B17,Sales!$C$5:$C$18,0),MATCH(UsagePerHour!JG$4,Sales!$D$3:$ABF$3,0))/JG$2*INDEX(Usage!$D$5:$ABF$11,MATCH(UsagePerHour!$B$4,Usage!$C$5:$C$11,0),MATCH(UsagePerHour!JG$4,Usage!$D$3:$ABF$3,0)),"")</f>
        <v>52.316978809858867</v>
      </c>
      <c r="JH17" s="6">
        <f>IFERROR(INDEX(Sales!$D$5:$ABF$18,MATCH(UsagePerHour!$B17,Sales!$C$5:$C$18,0),MATCH(UsagePerHour!JH$4,Sales!$D$3:$ABF$3,0))/JH$2*INDEX(Usage!$D$5:$ABF$11,MATCH(UsagePerHour!$B$4,Usage!$C$5:$C$11,0),MATCH(UsagePerHour!JH$4,Usage!$D$3:$ABF$3,0)),"")</f>
        <v>283.6500004174215</v>
      </c>
      <c r="JI17" s="6">
        <f>IFERROR(INDEX(Sales!$D$5:$ABF$18,MATCH(UsagePerHour!$B17,Sales!$C$5:$C$18,0),MATCH(UsagePerHour!JI$4,Sales!$D$3:$ABF$3,0))/JI$2*INDEX(Usage!$D$5:$ABF$11,MATCH(UsagePerHour!$B$4,Usage!$C$5:$C$11,0),MATCH(UsagePerHour!JI$4,Usage!$D$3:$ABF$3,0)),"")</f>
        <v>11.583531960034975</v>
      </c>
      <c r="JJ17" s="6">
        <f>IFERROR(INDEX(Sales!$D$5:$ABF$18,MATCH(UsagePerHour!$B17,Sales!$C$5:$C$18,0),MATCH(UsagePerHour!JJ$4,Sales!$D$3:$ABF$3,0))/JJ$2*INDEX(Usage!$D$5:$ABF$11,MATCH(UsagePerHour!$B$4,Usage!$C$5:$C$11,0),MATCH(UsagePerHour!JJ$4,Usage!$D$3:$ABF$3,0)),"")</f>
        <v>84.79984558965451</v>
      </c>
      <c r="JK17" s="6">
        <f>IFERROR(INDEX(Sales!$D$5:$ABF$18,MATCH(UsagePerHour!$B17,Sales!$C$5:$C$18,0),MATCH(UsagePerHour!JK$4,Sales!$D$3:$ABF$3,0))/JK$2*INDEX(Usage!$D$5:$ABF$11,MATCH(UsagePerHour!$B$4,Usage!$C$5:$C$11,0),MATCH(UsagePerHour!JK$4,Usage!$D$3:$ABF$3,0)),"")</f>
        <v>24.6479395408527</v>
      </c>
      <c r="JL17" s="6">
        <f>IFERROR(INDEX(Sales!$D$5:$ABF$18,MATCH(UsagePerHour!$B17,Sales!$C$5:$C$18,0),MATCH(UsagePerHour!JL$4,Sales!$D$3:$ABF$3,0))/JL$2*INDEX(Usage!$D$5:$ABF$11,MATCH(UsagePerHour!$B$4,Usage!$C$5:$C$11,0),MATCH(UsagePerHour!JL$4,Usage!$D$3:$ABF$3,0)),"")</f>
        <v>57.459094123257564</v>
      </c>
      <c r="JM17" s="6">
        <f>IFERROR(INDEX(Sales!$D$5:$ABF$18,MATCH(UsagePerHour!$B17,Sales!$C$5:$C$18,0),MATCH(UsagePerHour!JM$4,Sales!$D$3:$ABF$3,0))/JM$2*INDEX(Usage!$D$5:$ABF$11,MATCH(UsagePerHour!$B$4,Usage!$C$5:$C$11,0),MATCH(UsagePerHour!JM$4,Usage!$D$3:$ABF$3,0)),"")</f>
        <v>7.3934420656582045</v>
      </c>
      <c r="JN17" s="6">
        <f>IFERROR(INDEX(Sales!$D$5:$ABF$18,MATCH(UsagePerHour!$B17,Sales!$C$5:$C$18,0),MATCH(UsagePerHour!JN$4,Sales!$D$3:$ABF$3,0))/JN$2*INDEX(Usage!$D$5:$ABF$11,MATCH(UsagePerHour!$B$4,Usage!$C$5:$C$11,0),MATCH(UsagePerHour!JN$4,Usage!$D$3:$ABF$3,0)),"")</f>
        <v>64.542558837801764</v>
      </c>
      <c r="JO17" s="6">
        <f>IFERROR(INDEX(Sales!$D$5:$ABF$18,MATCH(UsagePerHour!$B17,Sales!$C$5:$C$18,0),MATCH(UsagePerHour!JO$4,Sales!$D$3:$ABF$3,0))/JO$2*INDEX(Usage!$D$5:$ABF$11,MATCH(UsagePerHour!$B$4,Usage!$C$5:$C$11,0),MATCH(UsagePerHour!JO$4,Usage!$D$3:$ABF$3,0)),"")</f>
        <v>268.10887325097002</v>
      </c>
      <c r="JP17" s="6">
        <f>IFERROR(INDEX(Sales!$D$5:$ABF$18,MATCH(UsagePerHour!$B17,Sales!$C$5:$C$18,0),MATCH(UsagePerHour!JP$4,Sales!$D$3:$ABF$3,0))/JP$2*INDEX(Usage!$D$5:$ABF$11,MATCH(UsagePerHour!$B$4,Usage!$C$5:$C$11,0),MATCH(UsagePerHour!JP$4,Usage!$D$3:$ABF$3,0)),"")</f>
        <v>19.436979972298889</v>
      </c>
      <c r="JQ17" s="6">
        <f>IFERROR(INDEX(Sales!$D$5:$ABF$18,MATCH(UsagePerHour!$B17,Sales!$C$5:$C$18,0),MATCH(UsagePerHour!JQ$4,Sales!$D$3:$ABF$3,0))/JQ$2*INDEX(Usage!$D$5:$ABF$11,MATCH(UsagePerHour!$B$4,Usage!$C$5:$C$11,0),MATCH(UsagePerHour!JQ$4,Usage!$D$3:$ABF$3,0)),"")</f>
        <v>7.4879460437447305</v>
      </c>
      <c r="JR17" s="6">
        <f>IFERROR(INDEX(Sales!$D$5:$ABF$18,MATCH(UsagePerHour!$B17,Sales!$C$5:$C$18,0),MATCH(UsagePerHour!JR$4,Sales!$D$3:$ABF$3,0))/JR$2*INDEX(Usage!$D$5:$ABF$11,MATCH(UsagePerHour!$B$4,Usage!$C$5:$C$11,0),MATCH(UsagePerHour!JR$4,Usage!$D$3:$ABF$3,0)),"")</f>
        <v>48.271380296334812</v>
      </c>
      <c r="JS17" s="6">
        <f>IFERROR(INDEX(Sales!$D$5:$ABF$18,MATCH(UsagePerHour!$B17,Sales!$C$5:$C$18,0),MATCH(UsagePerHour!JS$4,Sales!$D$3:$ABF$3,0))/JS$2*INDEX(Usage!$D$5:$ABF$11,MATCH(UsagePerHour!$B$4,Usage!$C$5:$C$11,0),MATCH(UsagePerHour!JS$4,Usage!$D$3:$ABF$3,0)),"")</f>
        <v>31.382036485359972</v>
      </c>
      <c r="JT17" s="6">
        <f>IFERROR(INDEX(Sales!$D$5:$ABF$18,MATCH(UsagePerHour!$B17,Sales!$C$5:$C$18,0),MATCH(UsagePerHour!JT$4,Sales!$D$3:$ABF$3,0))/JT$2*INDEX(Usage!$D$5:$ABF$11,MATCH(UsagePerHour!$B$4,Usage!$C$5:$C$11,0),MATCH(UsagePerHour!JT$4,Usage!$D$3:$ABF$3,0)),"")</f>
        <v>11.835290463874744</v>
      </c>
      <c r="JU17" s="6">
        <f>IFERROR(INDEX(Sales!$D$5:$ABF$18,MATCH(UsagePerHour!$B17,Sales!$C$5:$C$18,0),MATCH(UsagePerHour!JU$4,Sales!$D$3:$ABF$3,0))/JU$2*INDEX(Usage!$D$5:$ABF$11,MATCH(UsagePerHour!$B$4,Usage!$C$5:$C$11,0),MATCH(UsagePerHour!JU$4,Usage!$D$3:$ABF$3,0)),"")</f>
        <v>15.402622416475294</v>
      </c>
      <c r="JV17" s="6">
        <f>IFERROR(INDEX(Sales!$D$5:$ABF$18,MATCH(UsagePerHour!$B17,Sales!$C$5:$C$18,0),MATCH(UsagePerHour!JV$4,Sales!$D$3:$ABF$3,0))/JV$2*INDEX(Usage!$D$5:$ABF$11,MATCH(UsagePerHour!$B$4,Usage!$C$5:$C$11,0),MATCH(UsagePerHour!JV$4,Usage!$D$3:$ABF$3,0)),"")</f>
        <v>162.94178435056671</v>
      </c>
      <c r="JW17" s="6">
        <f>IFERROR(INDEX(Sales!$D$5:$ABF$18,MATCH(UsagePerHour!$B17,Sales!$C$5:$C$18,0),MATCH(UsagePerHour!JW$4,Sales!$D$3:$ABF$3,0))/JW$2*INDEX(Usage!$D$5:$ABF$11,MATCH(UsagePerHour!$B$4,Usage!$C$5:$C$11,0),MATCH(UsagePerHour!JW$4,Usage!$D$3:$ABF$3,0)),"")</f>
        <v>11.916844369131272</v>
      </c>
      <c r="JX17" s="6">
        <f>IFERROR(INDEX(Sales!$D$5:$ABF$18,MATCH(UsagePerHour!$B17,Sales!$C$5:$C$18,0),MATCH(UsagePerHour!JX$4,Sales!$D$3:$ABF$3,0))/JX$2*INDEX(Usage!$D$5:$ABF$11,MATCH(UsagePerHour!$B$4,Usage!$C$5:$C$11,0),MATCH(UsagePerHour!JX$4,Usage!$D$3:$ABF$3,0)),"")</f>
        <v>46.392551291862539</v>
      </c>
      <c r="JY17" s="6">
        <f>IFERROR(INDEX(Sales!$D$5:$ABF$18,MATCH(UsagePerHour!$B17,Sales!$C$5:$C$18,0),MATCH(UsagePerHour!JY$4,Sales!$D$3:$ABF$3,0))/JY$2*INDEX(Usage!$D$5:$ABF$11,MATCH(UsagePerHour!$B$4,Usage!$C$5:$C$11,0),MATCH(UsagePerHour!JY$4,Usage!$D$3:$ABF$3,0)),"")</f>
        <v>26.268810844809945</v>
      </c>
      <c r="JZ17" s="6">
        <f>IFERROR(INDEX(Sales!$D$5:$ABF$18,MATCH(UsagePerHour!$B17,Sales!$C$5:$C$18,0),MATCH(UsagePerHour!JZ$4,Sales!$D$3:$ABF$3,0))/JZ$2*INDEX(Usage!$D$5:$ABF$11,MATCH(UsagePerHour!$B$4,Usage!$C$5:$C$11,0),MATCH(UsagePerHour!JZ$4,Usage!$D$3:$ABF$3,0)),"")</f>
        <v>68.595736594976529</v>
      </c>
      <c r="KA17" s="6">
        <f>IFERROR(INDEX(Sales!$D$5:$ABF$18,MATCH(UsagePerHour!$B17,Sales!$C$5:$C$18,0),MATCH(UsagePerHour!KA$4,Sales!$D$3:$ABF$3,0))/KA$2*INDEX(Usage!$D$5:$ABF$11,MATCH(UsagePerHour!$B$4,Usage!$C$5:$C$11,0),MATCH(UsagePerHour!KA$4,Usage!$D$3:$ABF$3,0)),"")</f>
        <v>21.572397312353555</v>
      </c>
      <c r="KB17" s="6">
        <f>IFERROR(INDEX(Sales!$D$5:$ABF$18,MATCH(UsagePerHour!$B17,Sales!$C$5:$C$18,0),MATCH(UsagePerHour!KB$4,Sales!$D$3:$ABF$3,0))/KB$2*INDEX(Usage!$D$5:$ABF$11,MATCH(UsagePerHour!$B$4,Usage!$C$5:$C$11,0),MATCH(UsagePerHour!KB$4,Usage!$D$3:$ABF$3,0)),"")</f>
        <v>36.822189345692856</v>
      </c>
      <c r="KC17" s="6">
        <f>IFERROR(INDEX(Sales!$D$5:$ABF$18,MATCH(UsagePerHour!$B17,Sales!$C$5:$C$18,0),MATCH(UsagePerHour!KC$4,Sales!$D$3:$ABF$3,0))/KC$2*INDEX(Usage!$D$5:$ABF$11,MATCH(UsagePerHour!$B$4,Usage!$C$5:$C$11,0),MATCH(UsagePerHour!KC$4,Usage!$D$3:$ABF$3,0)),"")</f>
        <v>91.987381044767289</v>
      </c>
      <c r="KD17" s="6">
        <f>IFERROR(INDEX(Sales!$D$5:$ABF$18,MATCH(UsagePerHour!$B17,Sales!$C$5:$C$18,0),MATCH(UsagePerHour!KD$4,Sales!$D$3:$ABF$3,0))/KD$2*INDEX(Usage!$D$5:$ABF$11,MATCH(UsagePerHour!$B$4,Usage!$C$5:$C$11,0),MATCH(UsagePerHour!KD$4,Usage!$D$3:$ABF$3,0)),"")</f>
        <v>0.47401891509946736</v>
      </c>
      <c r="KE17" s="6">
        <f>IFERROR(INDEX(Sales!$D$5:$ABF$18,MATCH(UsagePerHour!$B17,Sales!$C$5:$C$18,0),MATCH(UsagePerHour!KE$4,Sales!$D$3:$ABF$3,0))/KE$2*INDEX(Usage!$D$5:$ABF$11,MATCH(UsagePerHour!$B$4,Usage!$C$5:$C$11,0),MATCH(UsagePerHour!KE$4,Usage!$D$3:$ABF$3,0)),"")</f>
        <v>32.275364946958014</v>
      </c>
      <c r="KF17" s="6">
        <f>IFERROR(INDEX(Sales!$D$5:$ABF$18,MATCH(UsagePerHour!$B17,Sales!$C$5:$C$18,0),MATCH(UsagePerHour!KF$4,Sales!$D$3:$ABF$3,0))/KF$2*INDEX(Usage!$D$5:$ABF$11,MATCH(UsagePerHour!$B$4,Usage!$C$5:$C$11,0),MATCH(UsagePerHour!KF$4,Usage!$D$3:$ABF$3,0)),"")</f>
        <v>15.614590187906705</v>
      </c>
      <c r="KG17" s="6">
        <f>IFERROR(INDEX(Sales!$D$5:$ABF$18,MATCH(UsagePerHour!$B17,Sales!$C$5:$C$18,0),MATCH(UsagePerHour!KG$4,Sales!$D$3:$ABF$3,0))/KG$2*INDEX(Usage!$D$5:$ABF$11,MATCH(UsagePerHour!$B$4,Usage!$C$5:$C$11,0),MATCH(UsagePerHour!KG$4,Usage!$D$3:$ABF$3,0)),"")</f>
        <v>1.842967320817557</v>
      </c>
      <c r="KH17" s="6">
        <f>IFERROR(INDEX(Sales!$D$5:$ABF$18,MATCH(UsagePerHour!$B17,Sales!$C$5:$C$18,0),MATCH(UsagePerHour!KH$4,Sales!$D$3:$ABF$3,0))/KH$2*INDEX(Usage!$D$5:$ABF$11,MATCH(UsagePerHour!$B$4,Usage!$C$5:$C$11,0),MATCH(UsagePerHour!KH$4,Usage!$D$3:$ABF$3,0)),"")</f>
        <v>19.897557900129048</v>
      </c>
      <c r="KI17" s="6">
        <f>IFERROR(INDEX(Sales!$D$5:$ABF$18,MATCH(UsagePerHour!$B17,Sales!$C$5:$C$18,0),MATCH(UsagePerHour!KI$4,Sales!$D$3:$ABF$3,0))/KI$2*INDEX(Usage!$D$5:$ABF$11,MATCH(UsagePerHour!$B$4,Usage!$C$5:$C$11,0),MATCH(UsagePerHour!KI$4,Usage!$D$3:$ABF$3,0)),"")</f>
        <v>29.963444233468177</v>
      </c>
      <c r="KJ17" s="6">
        <f>IFERROR(INDEX(Sales!$D$5:$ABF$18,MATCH(UsagePerHour!$B17,Sales!$C$5:$C$18,0),MATCH(UsagePerHour!KJ$4,Sales!$D$3:$ABF$3,0))/KJ$2*INDEX(Usage!$D$5:$ABF$11,MATCH(UsagePerHour!$B$4,Usage!$C$5:$C$11,0),MATCH(UsagePerHour!KJ$4,Usage!$D$3:$ABF$3,0)),"")</f>
        <v>159.63195908429586</v>
      </c>
      <c r="KK17" s="6">
        <f>IFERROR(INDEX(Sales!$D$5:$ABF$18,MATCH(UsagePerHour!$B17,Sales!$C$5:$C$18,0),MATCH(UsagePerHour!KK$4,Sales!$D$3:$ABF$3,0))/KK$2*INDEX(Usage!$D$5:$ABF$11,MATCH(UsagePerHour!$B$4,Usage!$C$5:$C$11,0),MATCH(UsagePerHour!KK$4,Usage!$D$3:$ABF$3,0)),"")</f>
        <v>31.657174028140993</v>
      </c>
      <c r="KL17" s="6">
        <f>IFERROR(INDEX(Sales!$D$5:$ABF$18,MATCH(UsagePerHour!$B17,Sales!$C$5:$C$18,0),MATCH(UsagePerHour!KL$4,Sales!$D$3:$ABF$3,0))/KL$2*INDEX(Usage!$D$5:$ABF$11,MATCH(UsagePerHour!$B$4,Usage!$C$5:$C$11,0),MATCH(UsagePerHour!KL$4,Usage!$D$3:$ABF$3,0)),"")</f>
        <v>66.683305256303171</v>
      </c>
      <c r="KM17" s="6">
        <f>IFERROR(INDEX(Sales!$D$5:$ABF$18,MATCH(UsagePerHour!$B17,Sales!$C$5:$C$18,0),MATCH(UsagePerHour!KM$4,Sales!$D$3:$ABF$3,0))/KM$2*INDEX(Usage!$D$5:$ABF$11,MATCH(UsagePerHour!$B$4,Usage!$C$5:$C$11,0),MATCH(UsagePerHour!KM$4,Usage!$D$3:$ABF$3,0)),"")</f>
        <v>27.860827792668918</v>
      </c>
      <c r="KN17" s="6">
        <f>IFERROR(INDEX(Sales!$D$5:$ABF$18,MATCH(UsagePerHour!$B17,Sales!$C$5:$C$18,0),MATCH(UsagePerHour!KN$4,Sales!$D$3:$ABF$3,0))/KN$2*INDEX(Usage!$D$5:$ABF$11,MATCH(UsagePerHour!$B$4,Usage!$C$5:$C$11,0),MATCH(UsagePerHour!KN$4,Usage!$D$3:$ABF$3,0)),"")</f>
        <v>97.830347477655678</v>
      </c>
      <c r="KO17" s="6">
        <f>IFERROR(INDEX(Sales!$D$5:$ABF$18,MATCH(UsagePerHour!$B17,Sales!$C$5:$C$18,0),MATCH(UsagePerHour!KO$4,Sales!$D$3:$ABF$3,0))/KO$2*INDEX(Usage!$D$5:$ABF$11,MATCH(UsagePerHour!$B$4,Usage!$C$5:$C$11,0),MATCH(UsagePerHour!KO$4,Usage!$D$3:$ABF$3,0)),"")</f>
        <v>6.1853597128421489</v>
      </c>
      <c r="KP17" s="6">
        <f>IFERROR(INDEX(Sales!$D$5:$ABF$18,MATCH(UsagePerHour!$B17,Sales!$C$5:$C$18,0),MATCH(UsagePerHour!KP$4,Sales!$D$3:$ABF$3,0))/KP$2*INDEX(Usage!$D$5:$ABF$11,MATCH(UsagePerHour!$B$4,Usage!$C$5:$C$11,0),MATCH(UsagePerHour!KP$4,Usage!$D$3:$ABF$3,0)),"")</f>
        <v>47.946320138107545</v>
      </c>
      <c r="KQ17" s="6">
        <f>IFERROR(INDEX(Sales!$D$5:$ABF$18,MATCH(UsagePerHour!$B17,Sales!$C$5:$C$18,0),MATCH(UsagePerHour!KQ$4,Sales!$D$3:$ABF$3,0))/KQ$2*INDEX(Usage!$D$5:$ABF$11,MATCH(UsagePerHour!$B$4,Usage!$C$5:$C$11,0),MATCH(UsagePerHour!KQ$4,Usage!$D$3:$ABF$3,0)),"")</f>
        <v>273.1347261618219</v>
      </c>
      <c r="KR17" s="6">
        <f>IFERROR(INDEX(Sales!$D$5:$ABF$18,MATCH(UsagePerHour!$B17,Sales!$C$5:$C$18,0),MATCH(UsagePerHour!KR$4,Sales!$D$3:$ABF$3,0))/KR$2*INDEX(Usage!$D$5:$ABF$11,MATCH(UsagePerHour!$B$4,Usage!$C$5:$C$11,0),MATCH(UsagePerHour!KR$4,Usage!$D$3:$ABF$3,0)),"")</f>
        <v>6.2470417589128937</v>
      </c>
      <c r="KS17" s="6">
        <f>IFERROR(INDEX(Sales!$D$5:$ABF$18,MATCH(UsagePerHour!$B17,Sales!$C$5:$C$18,0),MATCH(UsagePerHour!KS$4,Sales!$D$3:$ABF$3,0))/KS$2*INDEX(Usage!$D$5:$ABF$11,MATCH(UsagePerHour!$B$4,Usage!$C$5:$C$11,0),MATCH(UsagePerHour!KS$4,Usage!$D$3:$ABF$3,0)),"")</f>
        <v>66.72911834709069</v>
      </c>
      <c r="KT17" s="6">
        <f>IFERROR(INDEX(Sales!$D$5:$ABF$18,MATCH(UsagePerHour!$B17,Sales!$C$5:$C$18,0),MATCH(UsagePerHour!KT$4,Sales!$D$3:$ABF$3,0))/KT$2*INDEX(Usage!$D$5:$ABF$11,MATCH(UsagePerHour!$B$4,Usage!$C$5:$C$11,0),MATCH(UsagePerHour!KT$4,Usage!$D$3:$ABF$3,0)),"")</f>
        <v>0</v>
      </c>
      <c r="KU17" s="6">
        <f>IFERROR(INDEX(Sales!$D$5:$ABF$18,MATCH(UsagePerHour!$B17,Sales!$C$5:$C$18,0),MATCH(UsagePerHour!KU$4,Sales!$D$3:$ABF$3,0))/KU$2*INDEX(Usage!$D$5:$ABF$11,MATCH(UsagePerHour!$B$4,Usage!$C$5:$C$11,0),MATCH(UsagePerHour!KU$4,Usage!$D$3:$ABF$3,0)),"")</f>
        <v>0.36567581432614543</v>
      </c>
      <c r="KV17" s="6">
        <f>IFERROR(INDEX(Sales!$D$5:$ABF$18,MATCH(UsagePerHour!$B17,Sales!$C$5:$C$18,0),MATCH(UsagePerHour!KV$4,Sales!$D$3:$ABF$3,0))/KV$2*INDEX(Usage!$D$5:$ABF$11,MATCH(UsagePerHour!$B$4,Usage!$C$5:$C$11,0),MATCH(UsagePerHour!KV$4,Usage!$D$3:$ABF$3,0)),"")</f>
        <v>22.427983478365825</v>
      </c>
      <c r="KW17" s="6">
        <f>IFERROR(INDEX(Sales!$D$5:$ABF$18,MATCH(UsagePerHour!$B17,Sales!$C$5:$C$18,0),MATCH(UsagePerHour!KW$4,Sales!$D$3:$ABF$3,0))/KW$2*INDEX(Usage!$D$5:$ABF$11,MATCH(UsagePerHour!$B$4,Usage!$C$5:$C$11,0),MATCH(UsagePerHour!KW$4,Usage!$D$3:$ABF$3,0)),"")</f>
        <v>14.966419207468467</v>
      </c>
      <c r="KX17" s="6">
        <f>IFERROR(INDEX(Sales!$D$5:$ABF$18,MATCH(UsagePerHour!$B17,Sales!$C$5:$C$18,0),MATCH(UsagePerHour!KX$4,Sales!$D$3:$ABF$3,0))/KX$2*INDEX(Usage!$D$5:$ABF$11,MATCH(UsagePerHour!$B$4,Usage!$C$5:$C$11,0),MATCH(UsagePerHour!KX$4,Usage!$D$3:$ABF$3,0)),"")</f>
        <v>243.87605055328191</v>
      </c>
      <c r="KY17" s="6">
        <f>IFERROR(INDEX(Sales!$D$5:$ABF$18,MATCH(UsagePerHour!$B17,Sales!$C$5:$C$18,0),MATCH(UsagePerHour!KY$4,Sales!$D$3:$ABF$3,0))/KY$2*INDEX(Usage!$D$5:$ABF$11,MATCH(UsagePerHour!$B$4,Usage!$C$5:$C$11,0),MATCH(UsagePerHour!KY$4,Usage!$D$3:$ABF$3,0)),"")</f>
        <v>6.0822075308996837</v>
      </c>
      <c r="KZ17" s="6">
        <f>IFERROR(INDEX(Sales!$D$5:$ABF$18,MATCH(UsagePerHour!$B17,Sales!$C$5:$C$18,0),MATCH(UsagePerHour!KZ$4,Sales!$D$3:$ABF$3,0))/KZ$2*INDEX(Usage!$D$5:$ABF$11,MATCH(UsagePerHour!$B$4,Usage!$C$5:$C$11,0),MATCH(UsagePerHour!KZ$4,Usage!$D$3:$ABF$3,0)),"")</f>
        <v>9.6919348039904456</v>
      </c>
      <c r="LA17" s="6">
        <f>IFERROR(INDEX(Sales!$D$5:$ABF$18,MATCH(UsagePerHour!$B17,Sales!$C$5:$C$18,0),MATCH(UsagePerHour!LA$4,Sales!$D$3:$ABF$3,0))/LA$2*INDEX(Usage!$D$5:$ABF$11,MATCH(UsagePerHour!$B$4,Usage!$C$5:$C$11,0),MATCH(UsagePerHour!LA$4,Usage!$D$3:$ABF$3,0)),"")</f>
        <v>40.944509365482638</v>
      </c>
      <c r="LB17" s="6">
        <f>IFERROR(INDEX(Sales!$D$5:$ABF$18,MATCH(UsagePerHour!$B17,Sales!$C$5:$C$18,0),MATCH(UsagePerHour!LB$4,Sales!$D$3:$ABF$3,0))/LB$2*INDEX(Usage!$D$5:$ABF$11,MATCH(UsagePerHour!$B$4,Usage!$C$5:$C$11,0),MATCH(UsagePerHour!LB$4,Usage!$D$3:$ABF$3,0)),"")</f>
        <v>41.657273332152585</v>
      </c>
      <c r="LC17" s="6">
        <f>IFERROR(INDEX(Sales!$D$5:$ABF$18,MATCH(UsagePerHour!$B17,Sales!$C$5:$C$18,0),MATCH(UsagePerHour!LC$4,Sales!$D$3:$ABF$3,0))/LC$2*INDEX(Usage!$D$5:$ABF$11,MATCH(UsagePerHour!$B$4,Usage!$C$5:$C$11,0),MATCH(UsagePerHour!LC$4,Usage!$D$3:$ABF$3,0)),"")</f>
        <v>6.7008644652636402</v>
      </c>
      <c r="LD17" s="6">
        <f>IFERROR(INDEX(Sales!$D$5:$ABF$18,MATCH(UsagePerHour!$B17,Sales!$C$5:$C$18,0),MATCH(UsagePerHour!LD$4,Sales!$D$3:$ABF$3,0))/LD$2*INDEX(Usage!$D$5:$ABF$11,MATCH(UsagePerHour!$B$4,Usage!$C$5:$C$11,0),MATCH(UsagePerHour!LD$4,Usage!$D$3:$ABF$3,0)),"")</f>
        <v>9.0545076189836884</v>
      </c>
      <c r="LE17" s="6">
        <f>IFERROR(INDEX(Sales!$D$5:$ABF$18,MATCH(UsagePerHour!$B17,Sales!$C$5:$C$18,0),MATCH(UsagePerHour!LE$4,Sales!$D$3:$ABF$3,0))/LE$2*INDEX(Usage!$D$5:$ABF$11,MATCH(UsagePerHour!$B$4,Usage!$C$5:$C$11,0),MATCH(UsagePerHour!LE$4,Usage!$D$3:$ABF$3,0)),"")</f>
        <v>1682.0686304070769</v>
      </c>
      <c r="LF17" s="6">
        <f>IFERROR(INDEX(Sales!$D$5:$ABF$18,MATCH(UsagePerHour!$B17,Sales!$C$5:$C$18,0),MATCH(UsagePerHour!LF$4,Sales!$D$3:$ABF$3,0))/LF$2*INDEX(Usage!$D$5:$ABF$11,MATCH(UsagePerHour!$B$4,Usage!$C$5:$C$11,0),MATCH(UsagePerHour!LF$4,Usage!$D$3:$ABF$3,0)),"")</f>
        <v>62.687704708475835</v>
      </c>
      <c r="LG17" s="6">
        <f>IFERROR(INDEX(Sales!$D$5:$ABF$18,MATCH(UsagePerHour!$B17,Sales!$C$5:$C$18,0),MATCH(UsagePerHour!LG$4,Sales!$D$3:$ABF$3,0))/LG$2*INDEX(Usage!$D$5:$ABF$11,MATCH(UsagePerHour!$B$4,Usage!$C$5:$C$11,0),MATCH(UsagePerHour!LG$4,Usage!$D$3:$ABF$3,0)),"")</f>
        <v>54.412481199930426</v>
      </c>
      <c r="LH17" s="6">
        <f>IFERROR(INDEX(Sales!$D$5:$ABF$18,MATCH(UsagePerHour!$B17,Sales!$C$5:$C$18,0),MATCH(UsagePerHour!LH$4,Sales!$D$3:$ABF$3,0))/LH$2*INDEX(Usage!$D$5:$ABF$11,MATCH(UsagePerHour!$B$4,Usage!$C$5:$C$11,0),MATCH(UsagePerHour!LH$4,Usage!$D$3:$ABF$3,0)),"")</f>
        <v>69.180387375154467</v>
      </c>
      <c r="LI17" s="6">
        <f>IFERROR(INDEX(Sales!$D$5:$ABF$18,MATCH(UsagePerHour!$B17,Sales!$C$5:$C$18,0),MATCH(UsagePerHour!LI$4,Sales!$D$3:$ABF$3,0))/LI$2*INDEX(Usage!$D$5:$ABF$11,MATCH(UsagePerHour!$B$4,Usage!$C$5:$C$11,0),MATCH(UsagePerHour!LI$4,Usage!$D$3:$ABF$3,0)),"")</f>
        <v>28.306761145556536</v>
      </c>
      <c r="LJ17" s="6">
        <f>IFERROR(INDEX(Sales!$D$5:$ABF$18,MATCH(UsagePerHour!$B17,Sales!$C$5:$C$18,0),MATCH(UsagePerHour!LJ$4,Sales!$D$3:$ABF$3,0))/LJ$2*INDEX(Usage!$D$5:$ABF$11,MATCH(UsagePerHour!$B$4,Usage!$C$5:$C$11,0),MATCH(UsagePerHour!LJ$4,Usage!$D$3:$ABF$3,0)),"")</f>
        <v>51.901272859978398</v>
      </c>
      <c r="LK17" s="6">
        <f>IFERROR(INDEX(Sales!$D$5:$ABF$18,MATCH(UsagePerHour!$B17,Sales!$C$5:$C$18,0),MATCH(UsagePerHour!LK$4,Sales!$D$3:$ABF$3,0))/LK$2*INDEX(Usage!$D$5:$ABF$11,MATCH(UsagePerHour!$B$4,Usage!$C$5:$C$11,0),MATCH(UsagePerHour!LK$4,Usage!$D$3:$ABF$3,0)),"")</f>
        <v>16.119128706773356</v>
      </c>
      <c r="LL17" s="6">
        <f>IFERROR(INDEX(Sales!$D$5:$ABF$18,MATCH(UsagePerHour!$B17,Sales!$C$5:$C$18,0),MATCH(UsagePerHour!LL$4,Sales!$D$3:$ABF$3,0))/LL$2*INDEX(Usage!$D$5:$ABF$11,MATCH(UsagePerHour!$B$4,Usage!$C$5:$C$11,0),MATCH(UsagePerHour!LL$4,Usage!$D$3:$ABF$3,0)),"")</f>
        <v>224.83246369616799</v>
      </c>
      <c r="LM17" s="6">
        <f>IFERROR(INDEX(Sales!$D$5:$ABF$18,MATCH(UsagePerHour!$B17,Sales!$C$5:$C$18,0),MATCH(UsagePerHour!LM$4,Sales!$D$3:$ABF$3,0))/LM$2*INDEX(Usage!$D$5:$ABF$11,MATCH(UsagePerHour!$B$4,Usage!$C$5:$C$11,0),MATCH(UsagePerHour!LM$4,Usage!$D$3:$ABF$3,0)),"")</f>
        <v>16.590115516366762</v>
      </c>
      <c r="LN17" s="6">
        <f>IFERROR(INDEX(Sales!$D$5:$ABF$18,MATCH(UsagePerHour!$B17,Sales!$C$5:$C$18,0),MATCH(UsagePerHour!LN$4,Sales!$D$3:$ABF$3,0))/LN$2*INDEX(Usage!$D$5:$ABF$11,MATCH(UsagePerHour!$B$4,Usage!$C$5:$C$11,0),MATCH(UsagePerHour!LN$4,Usage!$D$3:$ABF$3,0)),"")</f>
        <v>75.001092997534997</v>
      </c>
      <c r="LO17" s="6">
        <f>IFERROR(INDEX(Sales!$D$5:$ABF$18,MATCH(UsagePerHour!$B17,Sales!$C$5:$C$18,0),MATCH(UsagePerHour!LO$4,Sales!$D$3:$ABF$3,0))/LO$2*INDEX(Usage!$D$5:$ABF$11,MATCH(UsagePerHour!$B$4,Usage!$C$5:$C$11,0),MATCH(UsagePerHour!LO$4,Usage!$D$3:$ABF$3,0)),"")</f>
        <v>9.5970798837165887</v>
      </c>
      <c r="LP17" s="6">
        <f>IFERROR(INDEX(Sales!$D$5:$ABF$18,MATCH(UsagePerHour!$B17,Sales!$C$5:$C$18,0),MATCH(UsagePerHour!LP$4,Sales!$D$3:$ABF$3,0))/LP$2*INDEX(Usage!$D$5:$ABF$11,MATCH(UsagePerHour!$B$4,Usage!$C$5:$C$11,0),MATCH(UsagePerHour!LP$4,Usage!$D$3:$ABF$3,0)),"")</f>
        <v>4.5906568171348052</v>
      </c>
      <c r="LQ17" s="6">
        <f>IFERROR(INDEX(Sales!$D$5:$ABF$18,MATCH(UsagePerHour!$B17,Sales!$C$5:$C$18,0),MATCH(UsagePerHour!LQ$4,Sales!$D$3:$ABF$3,0))/LQ$2*INDEX(Usage!$D$5:$ABF$11,MATCH(UsagePerHour!$B$4,Usage!$C$5:$C$11,0),MATCH(UsagePerHour!LQ$4,Usage!$D$3:$ABF$3,0)),"")</f>
        <v>10.393808418573775</v>
      </c>
      <c r="LR17" s="6">
        <f>IFERROR(INDEX(Sales!$D$5:$ABF$18,MATCH(UsagePerHour!$B17,Sales!$C$5:$C$18,0),MATCH(UsagePerHour!LR$4,Sales!$D$3:$ABF$3,0))/LR$2*INDEX(Usage!$D$5:$ABF$11,MATCH(UsagePerHour!$B$4,Usage!$C$5:$C$11,0),MATCH(UsagePerHour!LR$4,Usage!$D$3:$ABF$3,0)),"")</f>
        <v>52.609676836974188</v>
      </c>
      <c r="LS17" s="6">
        <f>IFERROR(INDEX(Sales!$D$5:$ABF$18,MATCH(UsagePerHour!$B17,Sales!$C$5:$C$18,0),MATCH(UsagePerHour!LS$4,Sales!$D$3:$ABF$3,0))/LS$2*INDEX(Usage!$D$5:$ABF$11,MATCH(UsagePerHour!$B$4,Usage!$C$5:$C$11,0),MATCH(UsagePerHour!LS$4,Usage!$D$3:$ABF$3,0)),"")</f>
        <v>0</v>
      </c>
      <c r="LT17" s="6">
        <f>IFERROR(INDEX(Sales!$D$5:$ABF$18,MATCH(UsagePerHour!$B17,Sales!$C$5:$C$18,0),MATCH(UsagePerHour!LT$4,Sales!$D$3:$ABF$3,0))/LT$2*INDEX(Usage!$D$5:$ABF$11,MATCH(UsagePerHour!$B$4,Usage!$C$5:$C$11,0),MATCH(UsagePerHour!LT$4,Usage!$D$3:$ABF$3,0)),"")</f>
        <v>10.133666927034987</v>
      </c>
      <c r="LU17" s="6">
        <f>IFERROR(INDEX(Sales!$D$5:$ABF$18,MATCH(UsagePerHour!$B17,Sales!$C$5:$C$18,0),MATCH(UsagePerHour!LU$4,Sales!$D$3:$ABF$3,0))/LU$2*INDEX(Usage!$D$5:$ABF$11,MATCH(UsagePerHour!$B$4,Usage!$C$5:$C$11,0),MATCH(UsagePerHour!LU$4,Usage!$D$3:$ABF$3,0)),"")</f>
        <v>29.039612259028459</v>
      </c>
      <c r="LV17" s="6">
        <f>IFERROR(INDEX(Sales!$D$5:$ABF$18,MATCH(UsagePerHour!$B17,Sales!$C$5:$C$18,0),MATCH(UsagePerHour!LV$4,Sales!$D$3:$ABF$3,0))/LV$2*INDEX(Usage!$D$5:$ABF$11,MATCH(UsagePerHour!$B$4,Usage!$C$5:$C$11,0),MATCH(UsagePerHour!LV$4,Usage!$D$3:$ABF$3,0)),"")</f>
        <v>7.1676167664670656</v>
      </c>
      <c r="LW17" s="6">
        <f>IFERROR(INDEX(Sales!$D$5:$ABF$18,MATCH(UsagePerHour!$B17,Sales!$C$5:$C$18,0),MATCH(UsagePerHour!LW$4,Sales!$D$3:$ABF$3,0))/LW$2*INDEX(Usage!$D$5:$ABF$11,MATCH(UsagePerHour!$B$4,Usage!$C$5:$C$11,0),MATCH(UsagePerHour!LW$4,Usage!$D$3:$ABF$3,0)),"")</f>
        <v>22.982308700082488</v>
      </c>
      <c r="LX17" s="6">
        <f>IFERROR(INDEX(Sales!$D$5:$ABF$18,MATCH(UsagePerHour!$B17,Sales!$C$5:$C$18,0),MATCH(UsagePerHour!LX$4,Sales!$D$3:$ABF$3,0))/LX$2*INDEX(Usage!$D$5:$ABF$11,MATCH(UsagePerHour!$B$4,Usage!$C$5:$C$11,0),MATCH(UsagePerHour!LX$4,Usage!$D$3:$ABF$3,0)),"")</f>
        <v>27.936089789671403</v>
      </c>
      <c r="LY17" s="6">
        <f>IFERROR(INDEX(Sales!$D$5:$ABF$18,MATCH(UsagePerHour!$B17,Sales!$C$5:$C$18,0),MATCH(UsagePerHour!LY$4,Sales!$D$3:$ABF$3,0))/LY$2*INDEX(Usage!$D$5:$ABF$11,MATCH(UsagePerHour!$B$4,Usage!$C$5:$C$11,0),MATCH(UsagePerHour!LY$4,Usage!$D$3:$ABF$3,0)),"")</f>
        <v>60.975203367631806</v>
      </c>
      <c r="LZ17" s="6">
        <f>IFERROR(INDEX(Sales!$D$5:$ABF$18,MATCH(UsagePerHour!$B17,Sales!$C$5:$C$18,0),MATCH(UsagePerHour!LZ$4,Sales!$D$3:$ABF$3,0))/LZ$2*INDEX(Usage!$D$5:$ABF$11,MATCH(UsagePerHour!$B$4,Usage!$C$5:$C$11,0),MATCH(UsagePerHour!LZ$4,Usage!$D$3:$ABF$3,0)),"")</f>
        <v>249.98026567888621</v>
      </c>
      <c r="MA17" s="6">
        <f>IFERROR(INDEX(Sales!$D$5:$ABF$18,MATCH(UsagePerHour!$B17,Sales!$C$5:$C$18,0),MATCH(UsagePerHour!MA$4,Sales!$D$3:$ABF$3,0))/MA$2*INDEX(Usage!$D$5:$ABF$11,MATCH(UsagePerHour!$B$4,Usage!$C$5:$C$11,0),MATCH(UsagePerHour!MA$4,Usage!$D$3:$ABF$3,0)),"")</f>
        <v>79.447378973264122</v>
      </c>
      <c r="MB17" s="6">
        <f>IFERROR(INDEX(Sales!$D$5:$ABF$18,MATCH(UsagePerHour!$B17,Sales!$C$5:$C$18,0),MATCH(UsagePerHour!MB$4,Sales!$D$3:$ABF$3,0))/MB$2*INDEX(Usage!$D$5:$ABF$11,MATCH(UsagePerHour!$B$4,Usage!$C$5:$C$11,0),MATCH(UsagePerHour!MB$4,Usage!$D$3:$ABF$3,0)),"")</f>
        <v>1.9844512378772361</v>
      </c>
      <c r="MC17" s="6">
        <f>IFERROR(INDEX(Sales!$D$5:$ABF$18,MATCH(UsagePerHour!$B17,Sales!$C$5:$C$18,0),MATCH(UsagePerHour!MC$4,Sales!$D$3:$ABF$3,0))/MC$2*INDEX(Usage!$D$5:$ABF$11,MATCH(UsagePerHour!$B$4,Usage!$C$5:$C$11,0),MATCH(UsagePerHour!MC$4,Usage!$D$3:$ABF$3,0)),"")</f>
        <v>1.1371835315052981</v>
      </c>
      <c r="MD17" s="6">
        <f>IFERROR(INDEX(Sales!$D$5:$ABF$18,MATCH(UsagePerHour!$B17,Sales!$C$5:$C$18,0),MATCH(UsagePerHour!MD$4,Sales!$D$3:$ABF$3,0))/MD$2*INDEX(Usage!$D$5:$ABF$11,MATCH(UsagePerHour!$B$4,Usage!$C$5:$C$11,0),MATCH(UsagePerHour!MD$4,Usage!$D$3:$ABF$3,0)),"")</f>
        <v>61.41049287160773</v>
      </c>
      <c r="ME17" s="6">
        <f>IFERROR(INDEX(Sales!$D$5:$ABF$18,MATCH(UsagePerHour!$B17,Sales!$C$5:$C$18,0),MATCH(UsagePerHour!ME$4,Sales!$D$3:$ABF$3,0))/ME$2*INDEX(Usage!$D$5:$ABF$11,MATCH(UsagePerHour!$B$4,Usage!$C$5:$C$11,0),MATCH(UsagePerHour!ME$4,Usage!$D$3:$ABF$3,0)),"")</f>
        <v>1.4462999199501911</v>
      </c>
      <c r="MF17" s="6">
        <f>IFERROR(INDEX(Sales!$D$5:$ABF$18,MATCH(UsagePerHour!$B17,Sales!$C$5:$C$18,0),MATCH(UsagePerHour!MF$4,Sales!$D$3:$ABF$3,0))/MF$2*INDEX(Usage!$D$5:$ABF$11,MATCH(UsagePerHour!$B$4,Usage!$C$5:$C$11,0),MATCH(UsagePerHour!MF$4,Usage!$D$3:$ABF$3,0)),"")</f>
        <v>14.098909312843089</v>
      </c>
      <c r="MG17" s="6">
        <f>IFERROR(INDEX(Sales!$D$5:$ABF$18,MATCH(UsagePerHour!$B17,Sales!$C$5:$C$18,0),MATCH(UsagePerHour!MG$4,Sales!$D$3:$ABF$3,0))/MG$2*INDEX(Usage!$D$5:$ABF$11,MATCH(UsagePerHour!$B$4,Usage!$C$5:$C$11,0),MATCH(UsagePerHour!MG$4,Usage!$D$3:$ABF$3,0)),"")</f>
        <v>144.4494006279582</v>
      </c>
      <c r="MH17" s="6">
        <f>IFERROR(INDEX(Sales!$D$5:$ABF$18,MATCH(UsagePerHour!$B17,Sales!$C$5:$C$18,0),MATCH(UsagePerHour!MH$4,Sales!$D$3:$ABF$3,0))/MH$2*INDEX(Usage!$D$5:$ABF$11,MATCH(UsagePerHour!$B$4,Usage!$C$5:$C$11,0),MATCH(UsagePerHour!MH$4,Usage!$D$3:$ABF$3,0)),"")</f>
        <v>76.253566245839522</v>
      </c>
      <c r="MI17" s="6">
        <f>IFERROR(INDEX(Sales!$D$5:$ABF$18,MATCH(UsagePerHour!$B17,Sales!$C$5:$C$18,0),MATCH(UsagePerHour!MI$4,Sales!$D$3:$ABF$3,0))/MI$2*INDEX(Usage!$D$5:$ABF$11,MATCH(UsagePerHour!$B$4,Usage!$C$5:$C$11,0),MATCH(UsagePerHour!MI$4,Usage!$D$3:$ABF$3,0)),"")</f>
        <v>25.56079130126767</v>
      </c>
      <c r="MJ17" s="6">
        <f>IFERROR(INDEX(Sales!$D$5:$ABF$18,MATCH(UsagePerHour!$B17,Sales!$C$5:$C$18,0),MATCH(UsagePerHour!MJ$4,Sales!$D$3:$ABF$3,0))/MJ$2*INDEX(Usage!$D$5:$ABF$11,MATCH(UsagePerHour!$B$4,Usage!$C$5:$C$11,0),MATCH(UsagePerHour!MJ$4,Usage!$D$3:$ABF$3,0)),"")</f>
        <v>79.261916288895733</v>
      </c>
      <c r="MK17" s="6">
        <f>IFERROR(INDEX(Sales!$D$5:$ABF$18,MATCH(UsagePerHour!$B17,Sales!$C$5:$C$18,0),MATCH(UsagePerHour!MK$4,Sales!$D$3:$ABF$3,0))/MK$2*INDEX(Usage!$D$5:$ABF$11,MATCH(UsagePerHour!$B$4,Usage!$C$5:$C$11,0),MATCH(UsagePerHour!MK$4,Usage!$D$3:$ABF$3,0)),"")</f>
        <v>77.002939224424011</v>
      </c>
      <c r="ML17" s="6">
        <f>IFERROR(INDEX(Sales!$D$5:$ABF$18,MATCH(UsagePerHour!$B17,Sales!$C$5:$C$18,0),MATCH(UsagePerHour!ML$4,Sales!$D$3:$ABF$3,0))/ML$2*INDEX(Usage!$D$5:$ABF$11,MATCH(UsagePerHour!$B$4,Usage!$C$5:$C$11,0),MATCH(UsagePerHour!ML$4,Usage!$D$3:$ABF$3,0)),"")</f>
        <v>0</v>
      </c>
      <c r="MM17" s="6">
        <f>IFERROR(INDEX(Sales!$D$5:$ABF$18,MATCH(UsagePerHour!$B17,Sales!$C$5:$C$18,0),MATCH(UsagePerHour!MM$4,Sales!$D$3:$ABF$3,0))/MM$2*INDEX(Usage!$D$5:$ABF$11,MATCH(UsagePerHour!$B$4,Usage!$C$5:$C$11,0),MATCH(UsagePerHour!MM$4,Usage!$D$3:$ABF$3,0)),"")</f>
        <v>2.1361042404254973</v>
      </c>
      <c r="MN17" s="6">
        <f>IFERROR(INDEX(Sales!$D$5:$ABF$18,MATCH(UsagePerHour!$B17,Sales!$C$5:$C$18,0),MATCH(UsagePerHour!MN$4,Sales!$D$3:$ABF$3,0))/MN$2*INDEX(Usage!$D$5:$ABF$11,MATCH(UsagePerHour!$B$4,Usage!$C$5:$C$11,0),MATCH(UsagePerHour!MN$4,Usage!$D$3:$ABF$3,0)),"")</f>
        <v>162.94785484861157</v>
      </c>
      <c r="MO17" s="6">
        <f>IFERROR(INDEX(Sales!$D$5:$ABF$18,MATCH(UsagePerHour!$B17,Sales!$C$5:$C$18,0),MATCH(UsagePerHour!MO$4,Sales!$D$3:$ABF$3,0))/MO$2*INDEX(Usage!$D$5:$ABF$11,MATCH(UsagePerHour!$B$4,Usage!$C$5:$C$11,0),MATCH(UsagePerHour!MO$4,Usage!$D$3:$ABF$3,0)),"")</f>
        <v>10.133666927034987</v>
      </c>
      <c r="MP17" s="6">
        <f>IFERROR(INDEX(Sales!$D$5:$ABF$18,MATCH(UsagePerHour!$B17,Sales!$C$5:$C$18,0),MATCH(UsagePerHour!MP$4,Sales!$D$3:$ABF$3,0))/MP$2*INDEX(Usage!$D$5:$ABF$11,MATCH(UsagePerHour!$B$4,Usage!$C$5:$C$11,0),MATCH(UsagePerHour!MP$4,Usage!$D$3:$ABF$3,0)),"")</f>
        <v>29.039612259028459</v>
      </c>
      <c r="MQ17" s="6">
        <f>IFERROR(INDEX(Sales!$D$5:$ABF$18,MATCH(UsagePerHour!$B17,Sales!$C$5:$C$18,0),MATCH(UsagePerHour!MQ$4,Sales!$D$3:$ABF$3,0))/MQ$2*INDEX(Usage!$D$5:$ABF$11,MATCH(UsagePerHour!$B$4,Usage!$C$5:$C$11,0),MATCH(UsagePerHour!MQ$4,Usage!$D$3:$ABF$3,0)),"")</f>
        <v>7.1676167664670656</v>
      </c>
      <c r="MR17" s="6">
        <f>IFERROR(INDEX(Sales!$D$5:$ABF$18,MATCH(UsagePerHour!$B17,Sales!$C$5:$C$18,0),MATCH(UsagePerHour!MR$4,Sales!$D$3:$ABF$3,0))/MR$2*INDEX(Usage!$D$5:$ABF$11,MATCH(UsagePerHour!$B$4,Usage!$C$5:$C$11,0),MATCH(UsagePerHour!MR$4,Usage!$D$3:$ABF$3,0)),"")</f>
        <v>22.982308700082488</v>
      </c>
      <c r="MS17" s="6">
        <f>IFERROR(INDEX(Sales!$D$5:$ABF$18,MATCH(UsagePerHour!$B17,Sales!$C$5:$C$18,0),MATCH(UsagePerHour!MS$4,Sales!$D$3:$ABF$3,0))/MS$2*INDEX(Usage!$D$5:$ABF$11,MATCH(UsagePerHour!$B$4,Usage!$C$5:$C$11,0),MATCH(UsagePerHour!MS$4,Usage!$D$3:$ABF$3,0)),"")</f>
        <v>61.631961144065023</v>
      </c>
      <c r="MT17" s="6">
        <f>IFERROR(INDEX(Sales!$D$5:$ABF$18,MATCH(UsagePerHour!$B17,Sales!$C$5:$C$18,0),MATCH(UsagePerHour!MT$4,Sales!$D$3:$ABF$3,0))/MT$2*INDEX(Usage!$D$5:$ABF$11,MATCH(UsagePerHour!$B$4,Usage!$C$5:$C$11,0),MATCH(UsagePerHour!MT$4,Usage!$D$3:$ABF$3,0)),"")</f>
        <v>21.398938484635856</v>
      </c>
      <c r="MU17" s="6">
        <f>IFERROR(INDEX(Sales!$D$5:$ABF$18,MATCH(UsagePerHour!$B17,Sales!$C$5:$C$18,0),MATCH(UsagePerHour!MU$4,Sales!$D$3:$ABF$3,0))/MU$2*INDEX(Usage!$D$5:$ABF$11,MATCH(UsagePerHour!$B$4,Usage!$C$5:$C$11,0),MATCH(UsagePerHour!MU$4,Usage!$D$3:$ABF$3,0)),"")</f>
        <v>249.98024154799901</v>
      </c>
      <c r="MV17" s="6">
        <f>IFERROR(INDEX(Sales!$D$5:$ABF$18,MATCH(UsagePerHour!$B17,Sales!$C$5:$C$18,0),MATCH(UsagePerHour!MV$4,Sales!$D$3:$ABF$3,0))/MV$2*INDEX(Usage!$D$5:$ABF$11,MATCH(UsagePerHour!$B$4,Usage!$C$5:$C$11,0),MATCH(UsagePerHour!MV$4,Usage!$D$3:$ABF$3,0)),"")</f>
        <v>5.7206787288758267</v>
      </c>
      <c r="MW17" s="6">
        <f>IFERROR(INDEX(Sales!$D$5:$ABF$18,MATCH(UsagePerHour!$B17,Sales!$C$5:$C$18,0),MATCH(UsagePerHour!MW$4,Sales!$D$3:$ABF$3,0))/MW$2*INDEX(Usage!$D$5:$ABF$11,MATCH(UsagePerHour!$B$4,Usage!$C$5:$C$11,0),MATCH(UsagePerHour!MW$4,Usage!$D$3:$ABF$3,0)),"")</f>
        <v>27.080625346754378</v>
      </c>
      <c r="MX17" s="6">
        <f>IFERROR(INDEX(Sales!$D$5:$ABF$18,MATCH(UsagePerHour!$B17,Sales!$C$5:$C$18,0),MATCH(UsagePerHour!MX$4,Sales!$D$3:$ABF$3,0))/MX$2*INDEX(Usage!$D$5:$ABF$11,MATCH(UsagePerHour!$B$4,Usage!$C$5:$C$11,0),MATCH(UsagePerHour!MX$4,Usage!$D$3:$ABF$3,0)),"")</f>
        <v>14.234740500299898</v>
      </c>
      <c r="MY17" s="6">
        <f>IFERROR(INDEX(Sales!$D$5:$ABF$18,MATCH(UsagePerHour!$B17,Sales!$C$5:$C$18,0),MATCH(UsagePerHour!MY$4,Sales!$D$3:$ABF$3,0))/MY$2*INDEX(Usage!$D$5:$ABF$11,MATCH(UsagePerHour!$B$4,Usage!$C$5:$C$11,0),MATCH(UsagePerHour!MY$4,Usage!$D$3:$ABF$3,0)),"")</f>
        <v>36.821652849521293</v>
      </c>
      <c r="MZ17" s="6">
        <f>IFERROR(INDEX(Sales!$D$5:$ABF$18,MATCH(UsagePerHour!$B17,Sales!$C$5:$C$18,0),MATCH(UsagePerHour!MZ$4,Sales!$D$3:$ABF$3,0))/MZ$2*INDEX(Usage!$D$5:$ABF$11,MATCH(UsagePerHour!$B$4,Usage!$C$5:$C$11,0),MATCH(UsagePerHour!MZ$4,Usage!$D$3:$ABF$3,0)),"")</f>
        <v>27.594773689821082</v>
      </c>
      <c r="NA17" s="6">
        <f>IFERROR(INDEX(Sales!$D$5:$ABF$18,MATCH(UsagePerHour!$B17,Sales!$C$5:$C$18,0),MATCH(UsagePerHour!NA$4,Sales!$D$3:$ABF$3,0))/NA$2*INDEX(Usage!$D$5:$ABF$11,MATCH(UsagePerHour!$B$4,Usage!$C$5:$C$11,0),MATCH(UsagePerHour!NA$4,Usage!$D$3:$ABF$3,0)),"")</f>
        <v>64.593886678692328</v>
      </c>
      <c r="NB17" s="6">
        <f>IFERROR(INDEX(Sales!$D$5:$ABF$18,MATCH(UsagePerHour!$B17,Sales!$C$5:$C$18,0),MATCH(UsagePerHour!NB$4,Sales!$D$3:$ABF$3,0))/NB$2*INDEX(Usage!$D$5:$ABF$11,MATCH(UsagePerHour!$B$4,Usage!$C$5:$C$11,0),MATCH(UsagePerHour!NB$4,Usage!$D$3:$ABF$3,0)),"")</f>
        <v>240.52300003304364</v>
      </c>
      <c r="NC17" s="6">
        <f>IFERROR(INDEX(Sales!$D$5:$ABF$18,MATCH(UsagePerHour!$B17,Sales!$C$5:$C$18,0),MATCH(UsagePerHour!NC$4,Sales!$D$3:$ABF$3,0))/NC$2*INDEX(Usage!$D$5:$ABF$11,MATCH(UsagePerHour!$B$4,Usage!$C$5:$C$11,0),MATCH(UsagePerHour!NC$4,Usage!$D$3:$ABF$3,0)),"")</f>
        <v>188.70331942852417</v>
      </c>
      <c r="ND17" s="6">
        <f>IFERROR(INDEX(Sales!$D$5:$ABF$18,MATCH(UsagePerHour!$B17,Sales!$C$5:$C$18,0),MATCH(UsagePerHour!ND$4,Sales!$D$3:$ABF$3,0))/ND$2*INDEX(Usage!$D$5:$ABF$11,MATCH(UsagePerHour!$B$4,Usage!$C$5:$C$11,0),MATCH(UsagePerHour!ND$4,Usage!$D$3:$ABF$3,0)),"")</f>
        <v>0</v>
      </c>
      <c r="NE17" s="6">
        <f>IFERROR(INDEX(Sales!$D$5:$ABF$18,MATCH(UsagePerHour!$B17,Sales!$C$5:$C$18,0),MATCH(UsagePerHour!NE$4,Sales!$D$3:$ABF$3,0))/NE$2*INDEX(Usage!$D$5:$ABF$11,MATCH(UsagePerHour!$B$4,Usage!$C$5:$C$11,0),MATCH(UsagePerHour!NE$4,Usage!$D$3:$ABF$3,0)),"")</f>
        <v>12.707084223771195</v>
      </c>
      <c r="NF17" s="6">
        <f>IFERROR(INDEX(Sales!$D$5:$ABF$18,MATCH(UsagePerHour!$B17,Sales!$C$5:$C$18,0),MATCH(UsagePerHour!NF$4,Sales!$D$3:$ABF$3,0))/NF$2*INDEX(Usage!$D$5:$ABF$11,MATCH(UsagePerHour!$B$4,Usage!$C$5:$C$11,0),MATCH(UsagePerHour!NF$4,Usage!$D$3:$ABF$3,0)),"")</f>
        <v>40.57413777472015</v>
      </c>
      <c r="NG17" s="6">
        <f>IFERROR(INDEX(Sales!$D$5:$ABF$18,MATCH(UsagePerHour!$B17,Sales!$C$5:$C$18,0),MATCH(UsagePerHour!NG$4,Sales!$D$3:$ABF$3,0))/NG$2*INDEX(Usage!$D$5:$ABF$11,MATCH(UsagePerHour!$B$4,Usage!$C$5:$C$11,0),MATCH(UsagePerHour!NG$4,Usage!$D$3:$ABF$3,0)),"")</f>
        <v>6.2215893133334124</v>
      </c>
      <c r="NH17" s="6">
        <f>IFERROR(INDEX(Sales!$D$5:$ABF$18,MATCH(UsagePerHour!$B17,Sales!$C$5:$C$18,0),MATCH(UsagePerHour!NH$4,Sales!$D$3:$ABF$3,0))/NH$2*INDEX(Usage!$D$5:$ABF$11,MATCH(UsagePerHour!$B$4,Usage!$C$5:$C$11,0),MATCH(UsagePerHour!NH$4,Usage!$D$3:$ABF$3,0)),"")</f>
        <v>47.794596662452356</v>
      </c>
      <c r="NI17" s="6">
        <f>IFERROR(INDEX(Sales!$D$5:$ABF$18,MATCH(UsagePerHour!$B17,Sales!$C$5:$C$18,0),MATCH(UsagePerHour!NI$4,Sales!$D$3:$ABF$3,0))/NI$2*INDEX(Usage!$D$5:$ABF$11,MATCH(UsagePerHour!$B$4,Usage!$C$5:$C$11,0),MATCH(UsagePerHour!NI$4,Usage!$D$3:$ABF$3,0)),"")</f>
        <v>287.98193882543421</v>
      </c>
      <c r="NJ17" s="6">
        <f>IFERROR(INDEX(Sales!$D$5:$ABF$18,MATCH(UsagePerHour!$B17,Sales!$C$5:$C$18,0),MATCH(UsagePerHour!NJ$4,Sales!$D$3:$ABF$3,0))/NJ$2*INDEX(Usage!$D$5:$ABF$11,MATCH(UsagePerHour!$B$4,Usage!$C$5:$C$11,0),MATCH(UsagePerHour!NJ$4,Usage!$D$3:$ABF$3,0)),"")</f>
        <v>73.424080945979668</v>
      </c>
      <c r="NK17" s="6">
        <f>IFERROR(INDEX(Sales!$D$5:$ABF$18,MATCH(UsagePerHour!$B17,Sales!$C$5:$C$18,0),MATCH(UsagePerHour!NK$4,Sales!$D$3:$ABF$3,0))/NK$2*INDEX(Usage!$D$5:$ABF$11,MATCH(UsagePerHour!$B$4,Usage!$C$5:$C$11,0),MATCH(UsagePerHour!NK$4,Usage!$D$3:$ABF$3,0)),"")</f>
        <v>10.405399428845815</v>
      </c>
      <c r="NL17" s="6">
        <f>IFERROR(INDEX(Sales!$D$5:$ABF$18,MATCH(UsagePerHour!$B17,Sales!$C$5:$C$18,0),MATCH(UsagePerHour!NL$4,Sales!$D$3:$ABF$3,0))/NL$2*INDEX(Usage!$D$5:$ABF$11,MATCH(UsagePerHour!$B$4,Usage!$C$5:$C$11,0),MATCH(UsagePerHour!NL$4,Usage!$D$3:$ABF$3,0)),"")</f>
        <v>66.467682462288579</v>
      </c>
      <c r="NM17" s="6">
        <f>IFERROR(INDEX(Sales!$D$5:$ABF$18,MATCH(UsagePerHour!$B17,Sales!$C$5:$C$18,0),MATCH(UsagePerHour!NM$4,Sales!$D$3:$ABF$3,0))/NM$2*INDEX(Usage!$D$5:$ABF$11,MATCH(UsagePerHour!$B$4,Usage!$C$5:$C$11,0),MATCH(UsagePerHour!NM$4,Usage!$D$3:$ABF$3,0)),"")</f>
        <v>75.919029711691564</v>
      </c>
      <c r="NN17" s="6">
        <f>IFERROR(INDEX(Sales!$D$5:$ABF$18,MATCH(UsagePerHour!$B17,Sales!$C$5:$C$18,0),MATCH(UsagePerHour!NN$4,Sales!$D$3:$ABF$3,0))/NN$2*INDEX(Usage!$D$5:$ABF$11,MATCH(UsagePerHour!$B$4,Usage!$C$5:$C$11,0),MATCH(UsagePerHour!NN$4,Usage!$D$3:$ABF$3,0)),"")</f>
        <v>43.455082977764263</v>
      </c>
      <c r="NO17" s="6">
        <f>IFERROR(INDEX(Sales!$D$5:$ABF$18,MATCH(UsagePerHour!$B17,Sales!$C$5:$C$18,0),MATCH(UsagePerHour!NO$4,Sales!$D$3:$ABF$3,0))/NO$2*INDEX(Usage!$D$5:$ABF$11,MATCH(UsagePerHour!$B$4,Usage!$C$5:$C$11,0),MATCH(UsagePerHour!NO$4,Usage!$D$3:$ABF$3,0)),"")</f>
        <v>6.387746424783292</v>
      </c>
      <c r="NP17" s="6">
        <f>IFERROR(INDEX(Sales!$D$5:$ABF$18,MATCH(UsagePerHour!$B17,Sales!$C$5:$C$18,0),MATCH(UsagePerHour!NP$4,Sales!$D$3:$ABF$3,0))/NP$2*INDEX(Usage!$D$5:$ABF$11,MATCH(UsagePerHour!$B$4,Usage!$C$5:$C$11,0),MATCH(UsagePerHour!NP$4,Usage!$D$3:$ABF$3,0)),"")</f>
        <v>378.7099186489844</v>
      </c>
      <c r="NQ17" s="6">
        <f>IFERROR(INDEX(Sales!$D$5:$ABF$18,MATCH(UsagePerHour!$B17,Sales!$C$5:$C$18,0),MATCH(UsagePerHour!NQ$4,Sales!$D$3:$ABF$3,0))/NQ$2*INDEX(Usage!$D$5:$ABF$11,MATCH(UsagePerHour!$B$4,Usage!$C$5:$C$11,0),MATCH(UsagePerHour!NQ$4,Usage!$D$3:$ABF$3,0)),"")</f>
        <v>66.459956186365588</v>
      </c>
      <c r="NR17" s="6">
        <f>IFERROR(INDEX(Sales!$D$5:$ABF$18,MATCH(UsagePerHour!$B17,Sales!$C$5:$C$18,0),MATCH(UsagePerHour!NR$4,Sales!$D$3:$ABF$3,0))/NR$2*INDEX(Usage!$D$5:$ABF$11,MATCH(UsagePerHour!$B$4,Usage!$C$5:$C$11,0),MATCH(UsagePerHour!NR$4,Usage!$D$3:$ABF$3,0)),"")</f>
        <v>11.726534007294134</v>
      </c>
      <c r="NS17" s="6">
        <f>IFERROR(INDEX(Sales!$D$5:$ABF$18,MATCH(UsagePerHour!$B17,Sales!$C$5:$C$18,0),MATCH(UsagePerHour!NS$4,Sales!$D$3:$ABF$3,0))/NS$2*INDEX(Usage!$D$5:$ABF$11,MATCH(UsagePerHour!$B$4,Usage!$C$5:$C$11,0),MATCH(UsagePerHour!NS$4,Usage!$D$3:$ABF$3,0)),"")</f>
        <v>23.839706570938038</v>
      </c>
      <c r="NT17" s="6">
        <f>IFERROR(INDEX(Sales!$D$5:$ABF$18,MATCH(UsagePerHour!$B17,Sales!$C$5:$C$18,0),MATCH(UsagePerHour!NT$4,Sales!$D$3:$ABF$3,0))/NT$2*INDEX(Usage!$D$5:$ABF$11,MATCH(UsagePerHour!$B$4,Usage!$C$5:$C$11,0),MATCH(UsagePerHour!NT$4,Usage!$D$3:$ABF$3,0)),"")</f>
        <v>43.273797429359831</v>
      </c>
      <c r="NU17" s="6">
        <f>IFERROR(INDEX(Sales!$D$5:$ABF$18,MATCH(UsagePerHour!$B17,Sales!$C$5:$C$18,0),MATCH(UsagePerHour!NU$4,Sales!$D$3:$ABF$3,0))/NU$2*INDEX(Usage!$D$5:$ABF$11,MATCH(UsagePerHour!$B$4,Usage!$C$5:$C$11,0),MATCH(UsagePerHour!NU$4,Usage!$D$3:$ABF$3,0)),"")</f>
        <v>1.6873822975517891</v>
      </c>
      <c r="NV17" s="6">
        <f>IFERROR(INDEX(Sales!$D$5:$ABF$18,MATCH(UsagePerHour!$B17,Sales!$C$5:$C$18,0),MATCH(UsagePerHour!NV$4,Sales!$D$3:$ABF$3,0))/NV$2*INDEX(Usage!$D$5:$ABF$11,MATCH(UsagePerHour!$B$4,Usage!$C$5:$C$11,0),MATCH(UsagePerHour!NV$4,Usage!$D$3:$ABF$3,0)),"")</f>
        <v>14.946010830775373</v>
      </c>
      <c r="NW17" s="6">
        <f>IFERROR(INDEX(Sales!$D$5:$ABF$18,MATCH(UsagePerHour!$B17,Sales!$C$5:$C$18,0),MATCH(UsagePerHour!NW$4,Sales!$D$3:$ABF$3,0))/NW$2*INDEX(Usage!$D$5:$ABF$11,MATCH(UsagePerHour!$B$4,Usage!$C$5:$C$11,0),MATCH(UsagePerHour!NW$4,Usage!$D$3:$ABF$3,0)),"")</f>
        <v>411.5694476803705</v>
      </c>
      <c r="NX17" s="6">
        <f>IFERROR(INDEX(Sales!$D$5:$ABF$18,MATCH(UsagePerHour!$B17,Sales!$C$5:$C$18,0),MATCH(UsagePerHour!NX$4,Sales!$D$3:$ABF$3,0))/NX$2*INDEX(Usage!$D$5:$ABF$11,MATCH(UsagePerHour!$B$4,Usage!$C$5:$C$11,0),MATCH(UsagePerHour!NX$4,Usage!$D$3:$ABF$3,0)),"")</f>
        <v>82.765705437464263</v>
      </c>
      <c r="NY17" s="6">
        <f>IFERROR(INDEX(Sales!$D$5:$ABF$18,MATCH(UsagePerHour!$B17,Sales!$C$5:$C$18,0),MATCH(UsagePerHour!NY$4,Sales!$D$3:$ABF$3,0))/NY$2*INDEX(Usage!$D$5:$ABF$11,MATCH(UsagePerHour!$B$4,Usage!$C$5:$C$11,0),MATCH(UsagePerHour!NY$4,Usage!$D$3:$ABF$3,0)),"")</f>
        <v>9.5638853314944328</v>
      </c>
      <c r="NZ17" s="6">
        <f>IFERROR(INDEX(Sales!$D$5:$ABF$18,MATCH(UsagePerHour!$B17,Sales!$C$5:$C$18,0),MATCH(UsagePerHour!NZ$4,Sales!$D$3:$ABF$3,0))/NZ$2*INDEX(Usage!$D$5:$ABF$11,MATCH(UsagePerHour!$B$4,Usage!$C$5:$C$11,0),MATCH(UsagePerHour!NZ$4,Usage!$D$3:$ABF$3,0)),"")</f>
        <v>22.270828579953314</v>
      </c>
      <c r="OA17" s="6">
        <f>IFERROR(INDEX(Sales!$D$5:$ABF$18,MATCH(UsagePerHour!$B17,Sales!$C$5:$C$18,0),MATCH(UsagePerHour!OA$4,Sales!$D$3:$ABF$3,0))/OA$2*INDEX(Usage!$D$5:$ABF$11,MATCH(UsagePerHour!$B$4,Usage!$C$5:$C$11,0),MATCH(UsagePerHour!OA$4,Usage!$D$3:$ABF$3,0)),"")</f>
        <v>29.216410939867185</v>
      </c>
      <c r="OB17" s="6">
        <f>IFERROR(INDEX(Sales!$D$5:$ABF$18,MATCH(UsagePerHour!$B17,Sales!$C$5:$C$18,0),MATCH(UsagePerHour!OB$4,Sales!$D$3:$ABF$3,0))/OB$2*INDEX(Usage!$D$5:$ABF$11,MATCH(UsagePerHour!$B$4,Usage!$C$5:$C$11,0),MATCH(UsagePerHour!OB$4,Usage!$D$3:$ABF$3,0)),"")</f>
        <v>14.17842017541463</v>
      </c>
      <c r="OC17" s="6">
        <f>IFERROR(INDEX(Sales!$D$5:$ABF$18,MATCH(UsagePerHour!$B17,Sales!$C$5:$C$18,0),MATCH(UsagePerHour!OC$4,Sales!$D$3:$ABF$3,0))/OC$2*INDEX(Usage!$D$5:$ABF$11,MATCH(UsagePerHour!$B$4,Usage!$C$5:$C$11,0),MATCH(UsagePerHour!OC$4,Usage!$D$3:$ABF$3,0)),"")</f>
        <v>9.7820048321922073</v>
      </c>
      <c r="OD17" s="6">
        <f>IFERROR(INDEX(Sales!$D$5:$ABF$18,MATCH(UsagePerHour!$B17,Sales!$C$5:$C$18,0),MATCH(UsagePerHour!OD$4,Sales!$D$3:$ABF$3,0))/OD$2*INDEX(Usage!$D$5:$ABF$11,MATCH(UsagePerHour!$B$4,Usage!$C$5:$C$11,0),MATCH(UsagePerHour!OD$4,Usage!$D$3:$ABF$3,0)),"")</f>
        <v>161.5850216142664</v>
      </c>
      <c r="OE17" s="6">
        <f>IFERROR(INDEX(Sales!$D$5:$ABF$18,MATCH(UsagePerHour!$B17,Sales!$C$5:$C$18,0),MATCH(UsagePerHour!OE$4,Sales!$D$3:$ABF$3,0))/OE$2*INDEX(Usage!$D$5:$ABF$11,MATCH(UsagePerHour!$B$4,Usage!$C$5:$C$11,0),MATCH(UsagePerHour!OE$4,Usage!$D$3:$ABF$3,0)),"")</f>
        <v>5.22648618228133</v>
      </c>
      <c r="OF17" s="6">
        <f>IFERROR(INDEX(Sales!$D$5:$ABF$18,MATCH(UsagePerHour!$B17,Sales!$C$5:$C$18,0),MATCH(UsagePerHour!OF$4,Sales!$D$3:$ABF$3,0))/OF$2*INDEX(Usage!$D$5:$ABF$11,MATCH(UsagePerHour!$B$4,Usage!$C$5:$C$11,0),MATCH(UsagePerHour!OF$4,Usage!$D$3:$ABF$3,0)),"")</f>
        <v>42.508206243499167</v>
      </c>
      <c r="OG17" s="6">
        <f>IFERROR(INDEX(Sales!$D$5:$ABF$18,MATCH(UsagePerHour!$B17,Sales!$C$5:$C$18,0),MATCH(UsagePerHour!OG$4,Sales!$D$3:$ABF$3,0))/OG$2*INDEX(Usage!$D$5:$ABF$11,MATCH(UsagePerHour!$B$4,Usage!$C$5:$C$11,0),MATCH(UsagePerHour!OG$4,Usage!$D$3:$ABF$3,0)),"")</f>
        <v>7.8642366990464314</v>
      </c>
      <c r="OH17" s="6">
        <f>IFERROR(INDEX(Sales!$D$5:$ABF$18,MATCH(UsagePerHour!$B17,Sales!$C$5:$C$18,0),MATCH(UsagePerHour!OH$4,Sales!$D$3:$ABF$3,0))/OH$2*INDEX(Usage!$D$5:$ABF$11,MATCH(UsagePerHour!$B$4,Usage!$C$5:$C$11,0),MATCH(UsagePerHour!OH$4,Usage!$D$3:$ABF$3,0)),"")</f>
        <v>0</v>
      </c>
      <c r="OI17" s="6">
        <f>IFERROR(INDEX(Sales!$D$5:$ABF$18,MATCH(UsagePerHour!$B17,Sales!$C$5:$C$18,0),MATCH(UsagePerHour!OI$4,Sales!$D$3:$ABF$3,0))/OI$2*INDEX(Usage!$D$5:$ABF$11,MATCH(UsagePerHour!$B$4,Usage!$C$5:$C$11,0),MATCH(UsagePerHour!OI$4,Usage!$D$3:$ABF$3,0)),"")</f>
        <v>53.909947383838357</v>
      </c>
      <c r="OJ17" s="6">
        <f>IFERROR(INDEX(Sales!$D$5:$ABF$18,MATCH(UsagePerHour!$B17,Sales!$C$5:$C$18,0),MATCH(UsagePerHour!OJ$4,Sales!$D$3:$ABF$3,0))/OJ$2*INDEX(Usage!$D$5:$ABF$11,MATCH(UsagePerHour!$B$4,Usage!$C$5:$C$11,0),MATCH(UsagePerHour!OJ$4,Usage!$D$3:$ABF$3,0)),"")</f>
        <v>49.919578456071847</v>
      </c>
      <c r="OK17" s="6">
        <f>IFERROR(INDEX(Sales!$D$5:$ABF$18,MATCH(UsagePerHour!$B17,Sales!$C$5:$C$18,0),MATCH(UsagePerHour!OK$4,Sales!$D$3:$ABF$3,0))/OK$2*INDEX(Usage!$D$5:$ABF$11,MATCH(UsagePerHour!$B$4,Usage!$C$5:$C$11,0),MATCH(UsagePerHour!OK$4,Usage!$D$3:$ABF$3,0)),"")</f>
        <v>60.654372790500766</v>
      </c>
      <c r="OL17" s="6">
        <f>IFERROR(INDEX(Sales!$D$5:$ABF$18,MATCH(UsagePerHour!$B17,Sales!$C$5:$C$18,0),MATCH(UsagePerHour!OL$4,Sales!$D$3:$ABF$3,0))/OL$2*INDEX(Usage!$D$5:$ABF$11,MATCH(UsagePerHour!$B$4,Usage!$C$5:$C$11,0),MATCH(UsagePerHour!OL$4,Usage!$D$3:$ABF$3,0)),"")</f>
        <v>121.03652976109335</v>
      </c>
      <c r="OM17" s="6">
        <f>IFERROR(INDEX(Sales!$D$5:$ABF$18,MATCH(UsagePerHour!$B17,Sales!$C$5:$C$18,0),MATCH(UsagePerHour!OM$4,Sales!$D$3:$ABF$3,0))/OM$2*INDEX(Usage!$D$5:$ABF$11,MATCH(UsagePerHour!$B$4,Usage!$C$5:$C$11,0),MATCH(UsagePerHour!OM$4,Usage!$D$3:$ABF$3,0)),"")</f>
        <v>28.327529088170017</v>
      </c>
      <c r="ON17" s="6">
        <f>IFERROR(INDEX(Sales!$D$5:$ABF$18,MATCH(UsagePerHour!$B17,Sales!$C$5:$C$18,0),MATCH(UsagePerHour!ON$4,Sales!$D$3:$ABF$3,0))/ON$2*INDEX(Usage!$D$5:$ABF$11,MATCH(UsagePerHour!$B$4,Usage!$C$5:$C$11,0),MATCH(UsagePerHour!ON$4,Usage!$D$3:$ABF$3,0)),"")</f>
        <v>2.9220056714409304</v>
      </c>
      <c r="OO17" s="6">
        <f>IFERROR(INDEX(Sales!$D$5:$ABF$18,MATCH(UsagePerHour!$B17,Sales!$C$5:$C$18,0),MATCH(UsagePerHour!OO$4,Sales!$D$3:$ABF$3,0))/OO$2*INDEX(Usage!$D$5:$ABF$11,MATCH(UsagePerHour!$B$4,Usage!$C$5:$C$11,0),MATCH(UsagePerHour!OO$4,Usage!$D$3:$ABF$3,0)),"")</f>
        <v>89.826770333749494</v>
      </c>
      <c r="OP17" s="6">
        <f>IFERROR(INDEX(Sales!$D$5:$ABF$18,MATCH(UsagePerHour!$B17,Sales!$C$5:$C$18,0),MATCH(UsagePerHour!OP$4,Sales!$D$3:$ABF$3,0))/OP$2*INDEX(Usage!$D$5:$ABF$11,MATCH(UsagePerHour!$B$4,Usage!$C$5:$C$11,0),MATCH(UsagePerHour!OP$4,Usage!$D$3:$ABF$3,0)),"")</f>
        <v>33.516554466773187</v>
      </c>
      <c r="OQ17" s="6">
        <f>IFERROR(INDEX(Sales!$D$5:$ABF$18,MATCH(UsagePerHour!$B17,Sales!$C$5:$C$18,0),MATCH(UsagePerHour!OQ$4,Sales!$D$3:$ABF$3,0))/OQ$2*INDEX(Usage!$D$5:$ABF$11,MATCH(UsagePerHour!$B$4,Usage!$C$5:$C$11,0),MATCH(UsagePerHour!OQ$4,Usage!$D$3:$ABF$3,0)),"")</f>
        <v>4.335207765162675</v>
      </c>
      <c r="OR17" s="6">
        <f>IFERROR(INDEX(Sales!$D$5:$ABF$18,MATCH(UsagePerHour!$B17,Sales!$C$5:$C$18,0),MATCH(UsagePerHour!OR$4,Sales!$D$3:$ABF$3,0))/OR$2*INDEX(Usage!$D$5:$ABF$11,MATCH(UsagePerHour!$B$4,Usage!$C$5:$C$11,0),MATCH(UsagePerHour!OR$4,Usage!$D$3:$ABF$3,0)),"")</f>
        <v>71.776491015818507</v>
      </c>
      <c r="OS17" s="6">
        <f>IFERROR(INDEX(Sales!$D$5:$ABF$18,MATCH(UsagePerHour!$B17,Sales!$C$5:$C$18,0),MATCH(UsagePerHour!OS$4,Sales!$D$3:$ABF$3,0))/OS$2*INDEX(Usage!$D$5:$ABF$11,MATCH(UsagePerHour!$B$4,Usage!$C$5:$C$11,0),MATCH(UsagePerHour!OS$4,Usage!$D$3:$ABF$3,0)),"")</f>
        <v>0</v>
      </c>
      <c r="OT17" s="6">
        <f>IFERROR(INDEX(Sales!$D$5:$ABF$18,MATCH(UsagePerHour!$B17,Sales!$C$5:$C$18,0),MATCH(UsagePerHour!OT$4,Sales!$D$3:$ABF$3,0))/OT$2*INDEX(Usage!$D$5:$ABF$11,MATCH(UsagePerHour!$B$4,Usage!$C$5:$C$11,0),MATCH(UsagePerHour!OT$4,Usage!$D$3:$ABF$3,0)),"")</f>
        <v>0</v>
      </c>
      <c r="OU17" s="6">
        <f>IFERROR(INDEX(Sales!$D$5:$ABF$18,MATCH(UsagePerHour!$B17,Sales!$C$5:$C$18,0),MATCH(UsagePerHour!OU$4,Sales!$D$3:$ABF$3,0))/OU$2*INDEX(Usage!$D$5:$ABF$11,MATCH(UsagePerHour!$B$4,Usage!$C$5:$C$11,0),MATCH(UsagePerHour!OU$4,Usage!$D$3:$ABF$3,0)),"")</f>
        <v>73.543309603792849</v>
      </c>
      <c r="OV17" s="6">
        <f>IFERROR(INDEX(Sales!$D$5:$ABF$18,MATCH(UsagePerHour!$B17,Sales!$C$5:$C$18,0),MATCH(UsagePerHour!OV$4,Sales!$D$3:$ABF$3,0))/OV$2*INDEX(Usage!$D$5:$ABF$11,MATCH(UsagePerHour!$B$4,Usage!$C$5:$C$11,0),MATCH(UsagePerHour!OV$4,Usage!$D$3:$ABF$3,0)),"")</f>
        <v>98.53564983632603</v>
      </c>
      <c r="OW17" s="6">
        <f>IFERROR(INDEX(Sales!$D$5:$ABF$18,MATCH(UsagePerHour!$B17,Sales!$C$5:$C$18,0),MATCH(UsagePerHour!OW$4,Sales!$D$3:$ABF$3,0))/OW$2*INDEX(Usage!$D$5:$ABF$11,MATCH(UsagePerHour!$B$4,Usage!$C$5:$C$11,0),MATCH(UsagePerHour!OW$4,Usage!$D$3:$ABF$3,0)),"")</f>
        <v>1.0055067245578735</v>
      </c>
      <c r="OX17" s="6">
        <f>IFERROR(INDEX(Sales!$D$5:$ABF$18,MATCH(UsagePerHour!$B17,Sales!$C$5:$C$18,0),MATCH(UsagePerHour!OX$4,Sales!$D$3:$ABF$3,0))/OX$2*INDEX(Usage!$D$5:$ABF$11,MATCH(UsagePerHour!$B$4,Usage!$C$5:$C$11,0),MATCH(UsagePerHour!OX$4,Usage!$D$3:$ABF$3,0)),"")</f>
        <v>7.712994800640641</v>
      </c>
      <c r="OY17" s="6">
        <f>IFERROR(INDEX(Sales!$D$5:$ABF$18,MATCH(UsagePerHour!$B17,Sales!$C$5:$C$18,0),MATCH(UsagePerHour!OY$4,Sales!$D$3:$ABF$3,0))/OY$2*INDEX(Usage!$D$5:$ABF$11,MATCH(UsagePerHour!$B$4,Usage!$C$5:$C$11,0),MATCH(UsagePerHour!OY$4,Usage!$D$3:$ABF$3,0)),"")</f>
        <v>124.00074438267596</v>
      </c>
      <c r="OZ17" s="6">
        <f>IFERROR(INDEX(Sales!$D$5:$ABF$18,MATCH(UsagePerHour!$B17,Sales!$C$5:$C$18,0),MATCH(UsagePerHour!OZ$4,Sales!$D$3:$ABF$3,0))/OZ$2*INDEX(Usage!$D$5:$ABF$11,MATCH(UsagePerHour!$B$4,Usage!$C$5:$C$11,0),MATCH(UsagePerHour!OZ$4,Usage!$D$3:$ABF$3,0)),"")</f>
        <v>23.24798042935193</v>
      </c>
      <c r="PA17" s="6">
        <f>IFERROR(INDEX(Sales!$D$5:$ABF$18,MATCH(UsagePerHour!$B17,Sales!$C$5:$C$18,0),MATCH(UsagePerHour!PA$4,Sales!$D$3:$ABF$3,0))/PA$2*INDEX(Usage!$D$5:$ABF$11,MATCH(UsagePerHour!$B$4,Usage!$C$5:$C$11,0),MATCH(UsagePerHour!PA$4,Usage!$D$3:$ABF$3,0)),"")</f>
        <v>20.101591297740196</v>
      </c>
      <c r="PB17" s="6">
        <f>IFERROR(INDEX(Sales!$D$5:$ABF$18,MATCH(UsagePerHour!$B17,Sales!$C$5:$C$18,0),MATCH(UsagePerHour!PB$4,Sales!$D$3:$ABF$3,0))/PB$2*INDEX(Usage!$D$5:$ABF$11,MATCH(UsagePerHour!$B$4,Usage!$C$5:$C$11,0),MATCH(UsagePerHour!PB$4,Usage!$D$3:$ABF$3,0)),"")</f>
        <v>5.6386774066571297</v>
      </c>
      <c r="PC17" s="6">
        <f>IFERROR(INDEX(Sales!$D$5:$ABF$18,MATCH(UsagePerHour!$B17,Sales!$C$5:$C$18,0),MATCH(UsagePerHour!PC$4,Sales!$D$3:$ABF$3,0))/PC$2*INDEX(Usage!$D$5:$ABF$11,MATCH(UsagePerHour!$B$4,Usage!$C$5:$C$11,0),MATCH(UsagePerHour!PC$4,Usage!$D$3:$ABF$3,0)),"")</f>
        <v>26.650601556716044</v>
      </c>
      <c r="PD17" s="6">
        <f>IFERROR(INDEX(Sales!$D$5:$ABF$18,MATCH(UsagePerHour!$B17,Sales!$C$5:$C$18,0),MATCH(UsagePerHour!PD$4,Sales!$D$3:$ABF$3,0))/PD$2*INDEX(Usage!$D$5:$ABF$11,MATCH(UsagePerHour!$B$4,Usage!$C$5:$C$11,0),MATCH(UsagePerHour!PD$4,Usage!$D$3:$ABF$3,0)),"")</f>
        <v>6.5805922650298108</v>
      </c>
      <c r="PE17" s="6">
        <f>IFERROR(INDEX(Sales!$D$5:$ABF$18,MATCH(UsagePerHour!$B17,Sales!$C$5:$C$18,0),MATCH(UsagePerHour!PE$4,Sales!$D$3:$ABF$3,0))/PE$2*INDEX(Usage!$D$5:$ABF$11,MATCH(UsagePerHour!$B$4,Usage!$C$5:$C$11,0),MATCH(UsagePerHour!PE$4,Usage!$D$3:$ABF$3,0)),"")</f>
        <v>0</v>
      </c>
      <c r="PF17" s="6">
        <f>IFERROR(INDEX(Sales!$D$5:$ABF$18,MATCH(UsagePerHour!$B17,Sales!$C$5:$C$18,0),MATCH(UsagePerHour!PF$4,Sales!$D$3:$ABF$3,0))/PF$2*INDEX(Usage!$D$5:$ABF$11,MATCH(UsagePerHour!$B$4,Usage!$C$5:$C$11,0),MATCH(UsagePerHour!PF$4,Usage!$D$3:$ABF$3,0)),"")</f>
        <v>43.378889026506258</v>
      </c>
      <c r="PG17" s="6">
        <f>IFERROR(INDEX(Sales!$D$5:$ABF$18,MATCH(UsagePerHour!$B17,Sales!$C$5:$C$18,0),MATCH(UsagePerHour!PG$4,Sales!$D$3:$ABF$3,0))/PG$2*INDEX(Usage!$D$5:$ABF$11,MATCH(UsagePerHour!$B$4,Usage!$C$5:$C$11,0),MATCH(UsagePerHour!PG$4,Usage!$D$3:$ABF$3,0)),"")</f>
        <v>21.294113352840277</v>
      </c>
      <c r="PH17" s="6">
        <f>IFERROR(INDEX(Sales!$D$5:$ABF$18,MATCH(UsagePerHour!$B17,Sales!$C$5:$C$18,0),MATCH(UsagePerHour!PH$4,Sales!$D$3:$ABF$3,0))/PH$2*INDEX(Usage!$D$5:$ABF$11,MATCH(UsagePerHour!$B$4,Usage!$C$5:$C$11,0),MATCH(UsagePerHour!PH$4,Usage!$D$3:$ABF$3,0)),"")</f>
        <v>1.3049062648796093</v>
      </c>
      <c r="PI17" s="6">
        <f>IFERROR(INDEX(Sales!$D$5:$ABF$18,MATCH(UsagePerHour!$B17,Sales!$C$5:$C$18,0),MATCH(UsagePerHour!PI$4,Sales!$D$3:$ABF$3,0))/PI$2*INDEX(Usage!$D$5:$ABF$11,MATCH(UsagePerHour!$B$4,Usage!$C$5:$C$11,0),MATCH(UsagePerHour!PI$4,Usage!$D$3:$ABF$3,0)),"")</f>
        <v>4.0677894609984628</v>
      </c>
      <c r="PJ17" s="6">
        <f>IFERROR(INDEX(Sales!$D$5:$ABF$18,MATCH(UsagePerHour!$B17,Sales!$C$5:$C$18,0),MATCH(UsagePerHour!PJ$4,Sales!$D$3:$ABF$3,0))/PJ$2*INDEX(Usage!$D$5:$ABF$11,MATCH(UsagePerHour!$B$4,Usage!$C$5:$C$11,0),MATCH(UsagePerHour!PJ$4,Usage!$D$3:$ABF$3,0)),"")</f>
        <v>24.603884386614119</v>
      </c>
      <c r="PK17" s="6">
        <f>IFERROR(INDEX(Sales!$D$5:$ABF$18,MATCH(UsagePerHour!$B17,Sales!$C$5:$C$18,0),MATCH(UsagePerHour!PK$4,Sales!$D$3:$ABF$3,0))/PK$2*INDEX(Usage!$D$5:$ABF$11,MATCH(UsagePerHour!$B$4,Usage!$C$5:$C$11,0),MATCH(UsagePerHour!PK$4,Usage!$D$3:$ABF$3,0)),"")</f>
        <v>18.190522297483945</v>
      </c>
      <c r="PL17" s="6">
        <f>IFERROR(INDEX(Sales!$D$5:$ABF$18,MATCH(UsagePerHour!$B17,Sales!$C$5:$C$18,0),MATCH(UsagePerHour!PL$4,Sales!$D$3:$ABF$3,0))/PL$2*INDEX(Usage!$D$5:$ABF$11,MATCH(UsagePerHour!$B$4,Usage!$C$5:$C$11,0),MATCH(UsagePerHour!PL$4,Usage!$D$3:$ABF$3,0)),"")</f>
        <v>9.8958226327579641</v>
      </c>
      <c r="PM17" s="6">
        <f>IFERROR(INDEX(Sales!$D$5:$ABF$18,MATCH(UsagePerHour!$B17,Sales!$C$5:$C$18,0),MATCH(UsagePerHour!PM$4,Sales!$D$3:$ABF$3,0))/PM$2*INDEX(Usage!$D$5:$ABF$11,MATCH(UsagePerHour!$B$4,Usage!$C$5:$C$11,0),MATCH(UsagePerHour!PM$4,Usage!$D$3:$ABF$3,0)),"")</f>
        <v>67.540319965807242</v>
      </c>
      <c r="PN17" s="6">
        <f>IFERROR(INDEX(Sales!$D$5:$ABF$18,MATCH(UsagePerHour!$B17,Sales!$C$5:$C$18,0),MATCH(UsagePerHour!PN$4,Sales!$D$3:$ABF$3,0))/PN$2*INDEX(Usage!$D$5:$ABF$11,MATCH(UsagePerHour!$B$4,Usage!$C$5:$C$11,0),MATCH(UsagePerHour!PN$4,Usage!$D$3:$ABF$3,0)),"")</f>
        <v>0</v>
      </c>
      <c r="PO17" s="6">
        <f>IFERROR(INDEX(Sales!$D$5:$ABF$18,MATCH(UsagePerHour!$B17,Sales!$C$5:$C$18,0),MATCH(UsagePerHour!PO$4,Sales!$D$3:$ABF$3,0))/PO$2*INDEX(Usage!$D$5:$ABF$11,MATCH(UsagePerHour!$B$4,Usage!$C$5:$C$11,0),MATCH(UsagePerHour!PO$4,Usage!$D$3:$ABF$3,0)),"")</f>
        <v>2.2786613560206144</v>
      </c>
      <c r="PP17" s="6">
        <f>IFERROR(INDEX(Sales!$D$5:$ABF$18,MATCH(UsagePerHour!$B17,Sales!$C$5:$C$18,0),MATCH(UsagePerHour!PP$4,Sales!$D$3:$ABF$3,0))/PP$2*INDEX(Usage!$D$5:$ABF$11,MATCH(UsagePerHour!$B$4,Usage!$C$5:$C$11,0),MATCH(UsagePerHour!PP$4,Usage!$D$3:$ABF$3,0)),"")</f>
        <v>5.5613576277241874</v>
      </c>
      <c r="PQ17" s="6">
        <f>IFERROR(INDEX(Sales!$D$5:$ABF$18,MATCH(UsagePerHour!$B17,Sales!$C$5:$C$18,0),MATCH(UsagePerHour!PQ$4,Sales!$D$3:$ABF$3,0))/PQ$2*INDEX(Usage!$D$5:$ABF$11,MATCH(UsagePerHour!$B$4,Usage!$C$5:$C$11,0),MATCH(UsagePerHour!PQ$4,Usage!$D$3:$ABF$3,0)),"")</f>
        <v>89.75967654090779</v>
      </c>
      <c r="PR17" s="6">
        <f>IFERROR(INDEX(Sales!$D$5:$ABF$18,MATCH(UsagePerHour!$B17,Sales!$C$5:$C$18,0),MATCH(UsagePerHour!PR$4,Sales!$D$3:$ABF$3,0))/PR$2*INDEX(Usage!$D$5:$ABF$11,MATCH(UsagePerHour!$B$4,Usage!$C$5:$C$11,0),MATCH(UsagePerHour!PR$4,Usage!$D$3:$ABF$3,0)),"")</f>
        <v>24.435509499914488</v>
      </c>
      <c r="PS17" s="6">
        <f>IFERROR(INDEX(Sales!$D$5:$ABF$18,MATCH(UsagePerHour!$B17,Sales!$C$5:$C$18,0),MATCH(UsagePerHour!PS$4,Sales!$D$3:$ABF$3,0))/PS$2*INDEX(Usage!$D$5:$ABF$11,MATCH(UsagePerHour!$B$4,Usage!$C$5:$C$11,0),MATCH(UsagePerHour!PS$4,Usage!$D$3:$ABF$3,0)),"")</f>
        <v>10.448199476661413</v>
      </c>
      <c r="PT17" s="6">
        <f>IFERROR(INDEX(Sales!$D$5:$ABF$18,MATCH(UsagePerHour!$B17,Sales!$C$5:$C$18,0),MATCH(UsagePerHour!PT$4,Sales!$D$3:$ABF$3,0))/PT$2*INDEX(Usage!$D$5:$ABF$11,MATCH(UsagePerHour!$B$4,Usage!$C$5:$C$11,0),MATCH(UsagePerHour!PT$4,Usage!$D$3:$ABF$3,0)),"")</f>
        <v>52.779676918130356</v>
      </c>
      <c r="PU17" s="6">
        <f>IFERROR(INDEX(Sales!$D$5:$ABF$18,MATCH(UsagePerHour!$B17,Sales!$C$5:$C$18,0),MATCH(UsagePerHour!PU$4,Sales!$D$3:$ABF$3,0))/PU$2*INDEX(Usage!$D$5:$ABF$11,MATCH(UsagePerHour!$B$4,Usage!$C$5:$C$11,0),MATCH(UsagePerHour!PU$4,Usage!$D$3:$ABF$3,0)),"")</f>
        <v>53.293381148348523</v>
      </c>
      <c r="PV17" s="6">
        <f>IFERROR(INDEX(Sales!$D$5:$ABF$18,MATCH(UsagePerHour!$B17,Sales!$C$5:$C$18,0),MATCH(UsagePerHour!PV$4,Sales!$D$3:$ABF$3,0))/PV$2*INDEX(Usage!$D$5:$ABF$11,MATCH(UsagePerHour!$B$4,Usage!$C$5:$C$11,0),MATCH(UsagePerHour!PV$4,Usage!$D$3:$ABF$3,0)),"")</f>
        <v>26.029972846436927</v>
      </c>
      <c r="PW17" s="6">
        <f>IFERROR(INDEX(Sales!$D$5:$ABF$18,MATCH(UsagePerHour!$B17,Sales!$C$5:$C$18,0),MATCH(UsagePerHour!PW$4,Sales!$D$3:$ABF$3,0))/PW$2*INDEX(Usage!$D$5:$ABF$11,MATCH(UsagePerHour!$B$4,Usage!$C$5:$C$11,0),MATCH(UsagePerHour!PW$4,Usage!$D$3:$ABF$3,0)),"")</f>
        <v>33.831293723729189</v>
      </c>
      <c r="PX17" s="6">
        <f>IFERROR(INDEX(Sales!$D$5:$ABF$18,MATCH(UsagePerHour!$B17,Sales!$C$5:$C$18,0),MATCH(UsagePerHour!PX$4,Sales!$D$3:$ABF$3,0))/PX$2*INDEX(Usage!$D$5:$ABF$11,MATCH(UsagePerHour!$B$4,Usage!$C$5:$C$11,0),MATCH(UsagePerHour!PX$4,Usage!$D$3:$ABF$3,0)),"")</f>
        <v>18.06518013102184</v>
      </c>
      <c r="PY17" s="6">
        <f>IFERROR(INDEX(Sales!$D$5:$ABF$18,MATCH(UsagePerHour!$B17,Sales!$C$5:$C$18,0),MATCH(UsagePerHour!PY$4,Sales!$D$3:$ABF$3,0))/PY$2*INDEX(Usage!$D$5:$ABF$11,MATCH(UsagePerHour!$B$4,Usage!$C$5:$C$11,0),MATCH(UsagePerHour!PY$4,Usage!$D$3:$ABF$3,0)),"")</f>
        <v>16.376361964147318</v>
      </c>
      <c r="PZ17" s="6">
        <f>IFERROR(INDEX(Sales!$D$5:$ABF$18,MATCH(UsagePerHour!$B17,Sales!$C$5:$C$18,0),MATCH(UsagePerHour!PZ$4,Sales!$D$3:$ABF$3,0))/PZ$2*INDEX(Usage!$D$5:$ABF$11,MATCH(UsagePerHour!$B$4,Usage!$C$5:$C$11,0),MATCH(UsagePerHour!PZ$4,Usage!$D$3:$ABF$3,0)),"")</f>
        <v>16.267408760041679</v>
      </c>
      <c r="QA17" s="6">
        <f>IFERROR(INDEX(Sales!$D$5:$ABF$18,MATCH(UsagePerHour!$B17,Sales!$C$5:$C$18,0),MATCH(UsagePerHour!QA$4,Sales!$D$3:$ABF$3,0))/QA$2*INDEX(Usage!$D$5:$ABF$11,MATCH(UsagePerHour!$B$4,Usage!$C$5:$C$11,0),MATCH(UsagePerHour!QA$4,Usage!$D$3:$ABF$3,0)),"")</f>
        <v>55.101885270081567</v>
      </c>
      <c r="QB17" s="6">
        <f>IFERROR(INDEX(Sales!$D$5:$ABF$18,MATCH(UsagePerHour!$B17,Sales!$C$5:$C$18,0),MATCH(UsagePerHour!QB$4,Sales!$D$3:$ABF$3,0))/QB$2*INDEX(Usage!$D$5:$ABF$11,MATCH(UsagePerHour!$B$4,Usage!$C$5:$C$11,0),MATCH(UsagePerHour!QB$4,Usage!$D$3:$ABF$3,0)),"")</f>
        <v>176.86221014718637</v>
      </c>
      <c r="QC17" s="6">
        <f>IFERROR(INDEX(Sales!$D$5:$ABF$18,MATCH(UsagePerHour!$B17,Sales!$C$5:$C$18,0),MATCH(UsagePerHour!QC$4,Sales!$D$3:$ABF$3,0))/QC$2*INDEX(Usage!$D$5:$ABF$11,MATCH(UsagePerHour!$B$4,Usage!$C$5:$C$11,0),MATCH(UsagePerHour!QC$4,Usage!$D$3:$ABF$3,0)),"")</f>
        <v>5.4987044731407657</v>
      </c>
      <c r="QD17" s="6">
        <f>IFERROR(INDEX(Sales!$D$5:$ABF$18,MATCH(UsagePerHour!$B17,Sales!$C$5:$C$18,0),MATCH(UsagePerHour!QD$4,Sales!$D$3:$ABF$3,0))/QD$2*INDEX(Usage!$D$5:$ABF$11,MATCH(UsagePerHour!$B$4,Usage!$C$5:$C$11,0),MATCH(UsagePerHour!QD$4,Usage!$D$3:$ABF$3,0)),"")</f>
        <v>24.717195535075668</v>
      </c>
      <c r="QE17" s="6">
        <f>IFERROR(INDEX(Sales!$D$5:$ABF$18,MATCH(UsagePerHour!$B17,Sales!$C$5:$C$18,0),MATCH(UsagePerHour!QE$4,Sales!$D$3:$ABF$3,0))/QE$2*INDEX(Usage!$D$5:$ABF$11,MATCH(UsagePerHour!$B$4,Usage!$C$5:$C$11,0),MATCH(UsagePerHour!QE$4,Usage!$D$3:$ABF$3,0)),"")</f>
        <v>34.850720097174474</v>
      </c>
      <c r="QF17" s="6">
        <f>IFERROR(INDEX(Sales!$D$5:$ABF$18,MATCH(UsagePerHour!$B17,Sales!$C$5:$C$18,0),MATCH(UsagePerHour!QF$4,Sales!$D$3:$ABF$3,0))/QF$2*INDEX(Usage!$D$5:$ABF$11,MATCH(UsagePerHour!$B$4,Usage!$C$5:$C$11,0),MATCH(UsagePerHour!QF$4,Usage!$D$3:$ABF$3,0)),"")</f>
        <v>29.996747420003896</v>
      </c>
      <c r="QG17" s="6">
        <f>IFERROR(INDEX(Sales!$D$5:$ABF$18,MATCH(UsagePerHour!$B17,Sales!$C$5:$C$18,0),MATCH(UsagePerHour!QG$4,Sales!$D$3:$ABF$3,0))/QG$2*INDEX(Usage!$D$5:$ABF$11,MATCH(UsagePerHour!$B$4,Usage!$C$5:$C$11,0),MATCH(UsagePerHour!QG$4,Usage!$D$3:$ABF$3,0)),"")</f>
        <v>60.868826117703534</v>
      </c>
      <c r="QH17" s="6">
        <f>IFERROR(INDEX(Sales!$D$5:$ABF$18,MATCH(UsagePerHour!$B17,Sales!$C$5:$C$18,0),MATCH(UsagePerHour!QH$4,Sales!$D$3:$ABF$3,0))/QH$2*INDEX(Usage!$D$5:$ABF$11,MATCH(UsagePerHour!$B$4,Usage!$C$5:$C$11,0),MATCH(UsagePerHour!QH$4,Usage!$D$3:$ABF$3,0)),"")</f>
        <v>170.00398407965105</v>
      </c>
      <c r="QI17" s="6">
        <f>IFERROR(INDEX(Sales!$D$5:$ABF$18,MATCH(UsagePerHour!$B17,Sales!$C$5:$C$18,0),MATCH(UsagePerHour!QI$4,Sales!$D$3:$ABF$3,0))/QI$2*INDEX(Usage!$D$5:$ABF$11,MATCH(UsagePerHour!$B$4,Usage!$C$5:$C$11,0),MATCH(UsagePerHour!QI$4,Usage!$D$3:$ABF$3,0)),"")</f>
        <v>50.527689272597584</v>
      </c>
      <c r="QJ17" s="6">
        <f>IFERROR(INDEX(Sales!$D$5:$ABF$18,MATCH(UsagePerHour!$B17,Sales!$C$5:$C$18,0),MATCH(UsagePerHour!QJ$4,Sales!$D$3:$ABF$3,0))/QJ$2*INDEX(Usage!$D$5:$ABF$11,MATCH(UsagePerHour!$B$4,Usage!$C$5:$C$11,0),MATCH(UsagePerHour!QJ$4,Usage!$D$3:$ABF$3,0)),"")</f>
        <v>165.21706454616074</v>
      </c>
      <c r="QK17" s="6">
        <f>IFERROR(INDEX(Sales!$D$5:$ABF$18,MATCH(UsagePerHour!$B17,Sales!$C$5:$C$18,0),MATCH(UsagePerHour!QK$4,Sales!$D$3:$ABF$3,0))/QK$2*INDEX(Usage!$D$5:$ABF$11,MATCH(UsagePerHour!$B$4,Usage!$C$5:$C$11,0),MATCH(UsagePerHour!QK$4,Usage!$D$3:$ABF$3,0)),"")</f>
        <v>155.01853895040867</v>
      </c>
      <c r="QL17" s="6">
        <f>IFERROR(INDEX(Sales!$D$5:$ABF$18,MATCH(UsagePerHour!$B17,Sales!$C$5:$C$18,0),MATCH(UsagePerHour!QL$4,Sales!$D$3:$ABF$3,0))/QL$2*INDEX(Usage!$D$5:$ABF$11,MATCH(UsagePerHour!$B$4,Usage!$C$5:$C$11,0),MATCH(UsagePerHour!QL$4,Usage!$D$3:$ABF$3,0)),"")</f>
        <v>48.172559303502823</v>
      </c>
      <c r="QM17" s="6">
        <f>IFERROR(INDEX(Sales!$D$5:$ABF$18,MATCH(UsagePerHour!$B17,Sales!$C$5:$C$18,0),MATCH(UsagePerHour!QM$4,Sales!$D$3:$ABF$3,0))/QM$2*INDEX(Usage!$D$5:$ABF$11,MATCH(UsagePerHour!$B$4,Usage!$C$5:$C$11,0),MATCH(UsagePerHour!QM$4,Usage!$D$3:$ABF$3,0)),"")</f>
        <v>4.7277822721713312</v>
      </c>
      <c r="QN17" s="6">
        <f>IFERROR(INDEX(Sales!$D$5:$ABF$18,MATCH(UsagePerHour!$B17,Sales!$C$5:$C$18,0),MATCH(UsagePerHour!QN$4,Sales!$D$3:$ABF$3,0))/QN$2*INDEX(Usage!$D$5:$ABF$11,MATCH(UsagePerHour!$B$4,Usage!$C$5:$C$11,0),MATCH(UsagePerHour!QN$4,Usage!$D$3:$ABF$3,0)),"")</f>
        <v>11.117713153586152</v>
      </c>
      <c r="QO17" s="6">
        <f>IFERROR(INDEX(Sales!$D$5:$ABF$18,MATCH(UsagePerHour!$B17,Sales!$C$5:$C$18,0),MATCH(UsagePerHour!QO$4,Sales!$D$3:$ABF$3,0))/QO$2*INDEX(Usage!$D$5:$ABF$11,MATCH(UsagePerHour!$B$4,Usage!$C$5:$C$11,0),MATCH(UsagePerHour!QO$4,Usage!$D$3:$ABF$3,0)),"")</f>
        <v>107.91779260248398</v>
      </c>
      <c r="QP17" s="6">
        <f>IFERROR(INDEX(Sales!$D$5:$ABF$18,MATCH(UsagePerHour!$B17,Sales!$C$5:$C$18,0),MATCH(UsagePerHour!QP$4,Sales!$D$3:$ABF$3,0))/QP$2*INDEX(Usage!$D$5:$ABF$11,MATCH(UsagePerHour!$B$4,Usage!$C$5:$C$11,0),MATCH(UsagePerHour!QP$4,Usage!$D$3:$ABF$3,0)),"")</f>
        <v>103.8521543723344</v>
      </c>
      <c r="QQ17" s="6">
        <f>IFERROR(INDEX(Sales!$D$5:$ABF$18,MATCH(UsagePerHour!$B17,Sales!$C$5:$C$18,0),MATCH(UsagePerHour!QQ$4,Sales!$D$3:$ABF$3,0))/QQ$2*INDEX(Usage!$D$5:$ABF$11,MATCH(UsagePerHour!$B$4,Usage!$C$5:$C$11,0),MATCH(UsagePerHour!QQ$4,Usage!$D$3:$ABF$3,0)),"")</f>
        <v>9.2443015863670652</v>
      </c>
      <c r="QR17" s="6">
        <f>IFERROR(INDEX(Sales!$D$5:$ABF$18,MATCH(UsagePerHour!$B17,Sales!$C$5:$C$18,0),MATCH(UsagePerHour!QR$4,Sales!$D$3:$ABF$3,0))/QR$2*INDEX(Usage!$D$5:$ABF$11,MATCH(UsagePerHour!$B$4,Usage!$C$5:$C$11,0),MATCH(UsagePerHour!QR$4,Usage!$D$3:$ABF$3,0)),"")</f>
        <v>55.592429880173533</v>
      </c>
      <c r="QS17" s="6">
        <f>IFERROR(INDEX(Sales!$D$5:$ABF$18,MATCH(UsagePerHour!$B17,Sales!$C$5:$C$18,0),MATCH(UsagePerHour!QS$4,Sales!$D$3:$ABF$3,0))/QS$2*INDEX(Usage!$D$5:$ABF$11,MATCH(UsagePerHour!$B$4,Usage!$C$5:$C$11,0),MATCH(UsagePerHour!QS$4,Usage!$D$3:$ABF$3,0)),"")</f>
        <v>51.695686552341435</v>
      </c>
      <c r="QT17" s="6">
        <f>IFERROR(INDEX(Sales!$D$5:$ABF$18,MATCH(UsagePerHour!$B17,Sales!$C$5:$C$18,0),MATCH(UsagePerHour!QT$4,Sales!$D$3:$ABF$3,0))/QT$2*INDEX(Usage!$D$5:$ABF$11,MATCH(UsagePerHour!$B$4,Usage!$C$5:$C$11,0),MATCH(UsagePerHour!QT$4,Usage!$D$3:$ABF$3,0)),"")</f>
        <v>14.284000679744816</v>
      </c>
      <c r="QU17" s="6">
        <f>IFERROR(INDEX(Sales!$D$5:$ABF$18,MATCH(UsagePerHour!$B17,Sales!$C$5:$C$18,0),MATCH(UsagePerHour!QU$4,Sales!$D$3:$ABF$3,0))/QU$2*INDEX(Usage!$D$5:$ABF$11,MATCH(UsagePerHour!$B$4,Usage!$C$5:$C$11,0),MATCH(UsagePerHour!QU$4,Usage!$D$3:$ABF$3,0)),"")</f>
        <v>13.0644063907021</v>
      </c>
      <c r="QV17" s="6">
        <f>IFERROR(INDEX(Sales!$D$5:$ABF$18,MATCH(UsagePerHour!$B17,Sales!$C$5:$C$18,0),MATCH(UsagePerHour!QV$4,Sales!$D$3:$ABF$3,0))/QV$2*INDEX(Usage!$D$5:$ABF$11,MATCH(UsagePerHour!$B$4,Usage!$C$5:$C$11,0),MATCH(UsagePerHour!QV$4,Usage!$D$3:$ABF$3,0)),"")</f>
        <v>109.08099088748338</v>
      </c>
      <c r="QW17" s="6">
        <f>IFERROR(INDEX(Sales!$D$5:$ABF$18,MATCH(UsagePerHour!$B17,Sales!$C$5:$C$18,0),MATCH(UsagePerHour!QW$4,Sales!$D$3:$ABF$3,0))/QW$2*INDEX(Usage!$D$5:$ABF$11,MATCH(UsagePerHour!$B$4,Usage!$C$5:$C$11,0),MATCH(UsagePerHour!QW$4,Usage!$D$3:$ABF$3,0)),"")</f>
        <v>44.071927628920406</v>
      </c>
      <c r="QX17" s="6">
        <f>IFERROR(INDEX(Sales!$D$5:$ABF$18,MATCH(UsagePerHour!$B17,Sales!$C$5:$C$18,0),MATCH(UsagePerHour!QX$4,Sales!$D$3:$ABF$3,0))/QX$2*INDEX(Usage!$D$5:$ABF$11,MATCH(UsagePerHour!$B$4,Usage!$C$5:$C$11,0),MATCH(UsagePerHour!QX$4,Usage!$D$3:$ABF$3,0)),"")</f>
        <v>21.491221214235868</v>
      </c>
      <c r="QY17" s="6">
        <f>IFERROR(INDEX(Sales!$D$5:$ABF$18,MATCH(UsagePerHour!$B17,Sales!$C$5:$C$18,0),MATCH(UsagePerHour!QY$4,Sales!$D$3:$ABF$3,0))/QY$2*INDEX(Usage!$D$5:$ABF$11,MATCH(UsagePerHour!$B$4,Usage!$C$5:$C$11,0),MATCH(UsagePerHour!QY$4,Usage!$D$3:$ABF$3,0)),"")</f>
        <v>79.988149431880586</v>
      </c>
      <c r="QZ17" s="6">
        <f>IFERROR(INDEX(Sales!$D$5:$ABF$18,MATCH(UsagePerHour!$B17,Sales!$C$5:$C$18,0),MATCH(UsagePerHour!QZ$4,Sales!$D$3:$ABF$3,0))/QZ$2*INDEX(Usage!$D$5:$ABF$11,MATCH(UsagePerHour!$B$4,Usage!$C$5:$C$11,0),MATCH(UsagePerHour!QZ$4,Usage!$D$3:$ABF$3,0)),"")</f>
        <v>158.13366319596909</v>
      </c>
      <c r="RA17" s="6">
        <f>IFERROR(INDEX(Sales!$D$5:$ABF$18,MATCH(UsagePerHour!$B17,Sales!$C$5:$C$18,0),MATCH(UsagePerHour!RA$4,Sales!$D$3:$ABF$3,0))/RA$2*INDEX(Usage!$D$5:$ABF$11,MATCH(UsagePerHour!$B$4,Usage!$C$5:$C$11,0),MATCH(UsagePerHour!RA$4,Usage!$D$3:$ABF$3,0)),"")</f>
        <v>6.4468109227468329</v>
      </c>
      <c r="RB17" s="6">
        <f>IFERROR(INDEX(Sales!$D$5:$ABF$18,MATCH(UsagePerHour!$B17,Sales!$C$5:$C$18,0),MATCH(UsagePerHour!RB$4,Sales!$D$3:$ABF$3,0))/RB$2*INDEX(Usage!$D$5:$ABF$11,MATCH(UsagePerHour!$B$4,Usage!$C$5:$C$11,0),MATCH(UsagePerHour!RB$4,Usage!$D$3:$ABF$3,0)),"")</f>
        <v>60.6753013002347</v>
      </c>
      <c r="RC17" s="6">
        <f>IFERROR(INDEX(Sales!$D$5:$ABF$18,MATCH(UsagePerHour!$B17,Sales!$C$5:$C$18,0),MATCH(UsagePerHour!RC$4,Sales!$D$3:$ABF$3,0))/RC$2*INDEX(Usage!$D$5:$ABF$11,MATCH(UsagePerHour!$B$4,Usage!$C$5:$C$11,0),MATCH(UsagePerHour!RC$4,Usage!$D$3:$ABF$3,0)),"")</f>
        <v>76.833806333606731</v>
      </c>
      <c r="RD17" s="6">
        <f>IFERROR(INDEX(Sales!$D$5:$ABF$18,MATCH(UsagePerHour!$B17,Sales!$C$5:$C$18,0),MATCH(UsagePerHour!RD$4,Sales!$D$3:$ABF$3,0))/RD$2*INDEX(Usage!$D$5:$ABF$11,MATCH(UsagePerHour!$B$4,Usage!$C$5:$C$11,0),MATCH(UsagePerHour!RD$4,Usage!$D$3:$ABF$3,0)),"")</f>
        <v>118.51585267537587</v>
      </c>
      <c r="RE17" s="6">
        <f>IFERROR(INDEX(Sales!$D$5:$ABF$18,MATCH(UsagePerHour!$B17,Sales!$C$5:$C$18,0),MATCH(UsagePerHour!RE$4,Sales!$D$3:$ABF$3,0))/RE$2*INDEX(Usage!$D$5:$ABF$11,MATCH(UsagePerHour!$B$4,Usage!$C$5:$C$11,0),MATCH(UsagePerHour!RE$4,Usage!$D$3:$ABF$3,0)),"")</f>
        <v>34.626527590343379</v>
      </c>
      <c r="RF17" s="6">
        <f>IFERROR(INDEX(Sales!$D$5:$ABF$18,MATCH(UsagePerHour!$B17,Sales!$C$5:$C$18,0),MATCH(UsagePerHour!RF$4,Sales!$D$3:$ABF$3,0))/RF$2*INDEX(Usage!$D$5:$ABF$11,MATCH(UsagePerHour!$B$4,Usage!$C$5:$C$11,0),MATCH(UsagePerHour!RF$4,Usage!$D$3:$ABF$3,0)),"")</f>
        <v>22.042683801382633</v>
      </c>
      <c r="RG17" s="6">
        <f>IFERROR(INDEX(Sales!$D$5:$ABF$18,MATCH(UsagePerHour!$B17,Sales!$C$5:$C$18,0),MATCH(UsagePerHour!RG$4,Sales!$D$3:$ABF$3,0))/RG$2*INDEX(Usage!$D$5:$ABF$11,MATCH(UsagePerHour!$B$4,Usage!$C$5:$C$11,0),MATCH(UsagePerHour!RG$4,Usage!$D$3:$ABF$3,0)),"")</f>
        <v>105.5745807810984</v>
      </c>
      <c r="RH17" s="6">
        <f>IFERROR(INDEX(Sales!$D$5:$ABF$18,MATCH(UsagePerHour!$B17,Sales!$C$5:$C$18,0),MATCH(UsagePerHour!RH$4,Sales!$D$3:$ABF$3,0))/RH$2*INDEX(Usage!$D$5:$ABF$11,MATCH(UsagePerHour!$B$4,Usage!$C$5:$C$11,0),MATCH(UsagePerHour!RH$4,Usage!$D$3:$ABF$3,0)),"")</f>
        <v>63.165570640061198</v>
      </c>
      <c r="RI17" s="6">
        <f>IFERROR(INDEX(Sales!$D$5:$ABF$18,MATCH(UsagePerHour!$B17,Sales!$C$5:$C$18,0),MATCH(UsagePerHour!RI$4,Sales!$D$3:$ABF$3,0))/RI$2*INDEX(Usage!$D$5:$ABF$11,MATCH(UsagePerHour!$B$4,Usage!$C$5:$C$11,0),MATCH(UsagePerHour!RI$4,Usage!$D$3:$ABF$3,0)),"")</f>
        <v>12.967006047615403</v>
      </c>
      <c r="RJ17" s="6">
        <f>IFERROR(INDEX(Sales!$D$5:$ABF$18,MATCH(UsagePerHour!$B17,Sales!$C$5:$C$18,0),MATCH(UsagePerHour!RJ$4,Sales!$D$3:$ABF$3,0))/RJ$2*INDEX(Usage!$D$5:$ABF$11,MATCH(UsagePerHour!$B$4,Usage!$C$5:$C$11,0),MATCH(UsagePerHour!RJ$4,Usage!$D$3:$ABF$3,0)),"")</f>
        <v>97.832503989148748</v>
      </c>
      <c r="RK17" s="6">
        <f>IFERROR(INDEX(Sales!$D$5:$ABF$18,MATCH(UsagePerHour!$B17,Sales!$C$5:$C$18,0),MATCH(UsagePerHour!RK$4,Sales!$D$3:$ABF$3,0))/RK$2*INDEX(Usage!$D$5:$ABF$11,MATCH(UsagePerHour!$B$4,Usage!$C$5:$C$11,0),MATCH(UsagePerHour!RK$4,Usage!$D$3:$ABF$3,0)),"")</f>
        <v>144.82065498850531</v>
      </c>
      <c r="RL17" s="6">
        <f>IFERROR(INDEX(Sales!$D$5:$ABF$18,MATCH(UsagePerHour!$B17,Sales!$C$5:$C$18,0),MATCH(UsagePerHour!RL$4,Sales!$D$3:$ABF$3,0))/RL$2*INDEX(Usage!$D$5:$ABF$11,MATCH(UsagePerHour!$B$4,Usage!$C$5:$C$11,0),MATCH(UsagePerHour!RL$4,Usage!$D$3:$ABF$3,0)),"")</f>
        <v>66.338973195094638</v>
      </c>
      <c r="RM17" s="6">
        <f>IFERROR(INDEX(Sales!$D$5:$ABF$18,MATCH(UsagePerHour!$B17,Sales!$C$5:$C$18,0),MATCH(UsagePerHour!RM$4,Sales!$D$3:$ABF$3,0))/RM$2*INDEX(Usage!$D$5:$ABF$11,MATCH(UsagePerHour!$B$4,Usage!$C$5:$C$11,0),MATCH(UsagePerHour!RM$4,Usage!$D$3:$ABF$3,0)),"")</f>
        <v>77.626452189269258</v>
      </c>
      <c r="RN17" s="6">
        <f>IFERROR(INDEX(Sales!$D$5:$ABF$18,MATCH(UsagePerHour!$B17,Sales!$C$5:$C$18,0),MATCH(UsagePerHour!RN$4,Sales!$D$3:$ABF$3,0))/RN$2*INDEX(Usage!$D$5:$ABF$11,MATCH(UsagePerHour!$B$4,Usage!$C$5:$C$11,0),MATCH(UsagePerHour!RN$4,Usage!$D$3:$ABF$3,0)),"")</f>
        <v>111.82859065229749</v>
      </c>
      <c r="RO17" s="6">
        <f>IFERROR(INDEX(Sales!$D$5:$ABF$18,MATCH(UsagePerHour!$B17,Sales!$C$5:$C$18,0),MATCH(UsagePerHour!RO$4,Sales!$D$3:$ABF$3,0))/RO$2*INDEX(Usage!$D$5:$ABF$11,MATCH(UsagePerHour!$B$4,Usage!$C$5:$C$11,0),MATCH(UsagePerHour!RO$4,Usage!$D$3:$ABF$3,0)),"")</f>
        <v>17.914196312015793</v>
      </c>
      <c r="RP17" s="6">
        <f>IFERROR(INDEX(Sales!$D$5:$ABF$18,MATCH(UsagePerHour!$B17,Sales!$C$5:$C$18,0),MATCH(UsagePerHour!RP$4,Sales!$D$3:$ABF$3,0))/RP$2*INDEX(Usage!$D$5:$ABF$11,MATCH(UsagePerHour!$B$4,Usage!$C$5:$C$11,0),MATCH(UsagePerHour!RP$4,Usage!$D$3:$ABF$3,0)),"")</f>
        <v>4.9096270542172276</v>
      </c>
      <c r="RQ17" s="6">
        <f>IFERROR(INDEX(Sales!$D$5:$ABF$18,MATCH(UsagePerHour!$B17,Sales!$C$5:$C$18,0),MATCH(UsagePerHour!RQ$4,Sales!$D$3:$ABF$3,0))/RQ$2*INDEX(Usage!$D$5:$ABF$11,MATCH(UsagePerHour!$B$4,Usage!$C$5:$C$11,0),MATCH(UsagePerHour!RQ$4,Usage!$D$3:$ABF$3,0)),"")</f>
        <v>100.99715085091749</v>
      </c>
      <c r="RR17" s="6">
        <f>IFERROR(INDEX(Sales!$D$5:$ABF$18,MATCH(UsagePerHour!$B17,Sales!$C$5:$C$18,0),MATCH(UsagePerHour!RR$4,Sales!$D$3:$ABF$3,0))/RR$2*INDEX(Usage!$D$5:$ABF$11,MATCH(UsagePerHour!$B$4,Usage!$C$5:$C$11,0),MATCH(UsagePerHour!RR$4,Usage!$D$3:$ABF$3,0)),"")</f>
        <v>108.04201853801278</v>
      </c>
      <c r="RS17" s="6">
        <f>IFERROR(INDEX(Sales!$D$5:$ABF$18,MATCH(UsagePerHour!$B17,Sales!$C$5:$C$18,0),MATCH(UsagePerHour!RS$4,Sales!$D$3:$ABF$3,0))/RS$2*INDEX(Usage!$D$5:$ABF$11,MATCH(UsagePerHour!$B$4,Usage!$C$5:$C$11,0),MATCH(UsagePerHour!RS$4,Usage!$D$3:$ABF$3,0)),"")</f>
        <v>122.63123863058341</v>
      </c>
      <c r="RT17" s="6">
        <f>IFERROR(INDEX(Sales!$D$5:$ABF$18,MATCH(UsagePerHour!$B17,Sales!$C$5:$C$18,0),MATCH(UsagePerHour!RT$4,Sales!$D$3:$ABF$3,0))/RT$2*INDEX(Usage!$D$5:$ABF$11,MATCH(UsagePerHour!$B$4,Usage!$C$5:$C$11,0),MATCH(UsagePerHour!RT$4,Usage!$D$3:$ABF$3,0)),"")</f>
        <v>0</v>
      </c>
      <c r="RU17" s="6">
        <f>IFERROR(INDEX(Sales!$D$5:$ABF$18,MATCH(UsagePerHour!$B17,Sales!$C$5:$C$18,0),MATCH(UsagePerHour!RU$4,Sales!$D$3:$ABF$3,0))/RU$2*INDEX(Usage!$D$5:$ABF$11,MATCH(UsagePerHour!$B$4,Usage!$C$5:$C$11,0),MATCH(UsagePerHour!RU$4,Usage!$D$3:$ABF$3,0)),"")</f>
        <v>128.26358573036799</v>
      </c>
      <c r="RV17" s="6">
        <f>IFERROR(INDEX(Sales!$D$5:$ABF$18,MATCH(UsagePerHour!$B17,Sales!$C$5:$C$18,0),MATCH(UsagePerHour!RV$4,Sales!$D$3:$ABF$3,0))/RV$2*INDEX(Usage!$D$5:$ABF$11,MATCH(UsagePerHour!$B$4,Usage!$C$5:$C$11,0),MATCH(UsagePerHour!RV$4,Usage!$D$3:$ABF$3,0)),"")</f>
        <v>33.405908893551086</v>
      </c>
      <c r="RW17" s="6">
        <f>IFERROR(INDEX(Sales!$D$5:$ABF$18,MATCH(UsagePerHour!$B17,Sales!$C$5:$C$18,0),MATCH(UsagePerHour!RW$4,Sales!$D$3:$ABF$3,0))/RW$2*INDEX(Usage!$D$5:$ABF$11,MATCH(UsagePerHour!$B$4,Usage!$C$5:$C$11,0),MATCH(UsagePerHour!RW$4,Usage!$D$3:$ABF$3,0)),"")</f>
        <v>58.740137559398839</v>
      </c>
      <c r="RX17" s="6">
        <f>IFERROR(INDEX(Sales!$D$5:$ABF$18,MATCH(UsagePerHour!$B17,Sales!$C$5:$C$18,0),MATCH(UsagePerHour!RX$4,Sales!$D$3:$ABF$3,0))/RX$2*INDEX(Usage!$D$5:$ABF$11,MATCH(UsagePerHour!$B$4,Usage!$C$5:$C$11,0),MATCH(UsagePerHour!RX$4,Usage!$D$3:$ABF$3,0)),"")</f>
        <v>169.07620792348618</v>
      </c>
      <c r="RY17" s="6">
        <f>IFERROR(INDEX(Sales!$D$5:$ABF$18,MATCH(UsagePerHour!$B17,Sales!$C$5:$C$18,0),MATCH(UsagePerHour!RY$4,Sales!$D$3:$ABF$3,0))/RY$2*INDEX(Usage!$D$5:$ABF$11,MATCH(UsagePerHour!$B$4,Usage!$C$5:$C$11,0),MATCH(UsagePerHour!RY$4,Usage!$D$3:$ABF$3,0)),"")</f>
        <v>49.508389256642118</v>
      </c>
      <c r="RZ17" s="6">
        <f>IFERROR(INDEX(Sales!$D$5:$ABF$18,MATCH(UsagePerHour!$B17,Sales!$C$5:$C$18,0),MATCH(UsagePerHour!RZ$4,Sales!$D$3:$ABF$3,0))/RZ$2*INDEX(Usage!$D$5:$ABF$11,MATCH(UsagePerHour!$B$4,Usage!$C$5:$C$11,0),MATCH(UsagePerHour!RZ$4,Usage!$D$3:$ABF$3,0)),"")</f>
        <v>76.465482144016462</v>
      </c>
      <c r="SA17" s="6">
        <f>IFERROR(INDEX(Sales!$D$5:$ABF$18,MATCH(UsagePerHour!$B17,Sales!$C$5:$C$18,0),MATCH(UsagePerHour!SA$4,Sales!$D$3:$ABF$3,0))/SA$2*INDEX(Usage!$D$5:$ABF$11,MATCH(UsagePerHour!$B$4,Usage!$C$5:$C$11,0),MATCH(UsagePerHour!SA$4,Usage!$D$3:$ABF$3,0)),"")</f>
        <v>7.4619286221057717</v>
      </c>
      <c r="SB17" s="6">
        <f>IFERROR(INDEX(Sales!$D$5:$ABF$18,MATCH(UsagePerHour!$B17,Sales!$C$5:$C$18,0),MATCH(UsagePerHour!SB$4,Sales!$D$3:$ABF$3,0))/SB$2*INDEX(Usage!$D$5:$ABF$11,MATCH(UsagePerHour!$B$4,Usage!$C$5:$C$11,0),MATCH(UsagePerHour!SB$4,Usage!$D$3:$ABF$3,0)),"")</f>
        <v>69.194979111049634</v>
      </c>
      <c r="SC17" s="6">
        <f>IFERROR(INDEX(Sales!$D$5:$ABF$18,MATCH(UsagePerHour!$B17,Sales!$C$5:$C$18,0),MATCH(UsagePerHour!SC$4,Sales!$D$3:$ABF$3,0))/SC$2*INDEX(Usage!$D$5:$ABF$11,MATCH(UsagePerHour!$B$4,Usage!$C$5:$C$11,0),MATCH(UsagePerHour!SC$4,Usage!$D$3:$ABF$3,0)),"")</f>
        <v>10.678168006380931</v>
      </c>
      <c r="SD17" s="6">
        <f>IFERROR(INDEX(Sales!$D$5:$ABF$18,MATCH(UsagePerHour!$B17,Sales!$C$5:$C$18,0),MATCH(UsagePerHour!SD$4,Sales!$D$3:$ABF$3,0))/SD$2*INDEX(Usage!$D$5:$ABF$11,MATCH(UsagePerHour!$B$4,Usage!$C$5:$C$11,0),MATCH(UsagePerHour!SD$4,Usage!$D$3:$ABF$3,0)),"")</f>
        <v>0</v>
      </c>
      <c r="SE17" s="6">
        <f>IFERROR(INDEX(Sales!$D$5:$ABF$18,MATCH(UsagePerHour!$B17,Sales!$C$5:$C$18,0),MATCH(UsagePerHour!SE$4,Sales!$D$3:$ABF$3,0))/SE$2*INDEX(Usage!$D$5:$ABF$11,MATCH(UsagePerHour!$B$4,Usage!$C$5:$C$11,0),MATCH(UsagePerHour!SE$4,Usage!$D$3:$ABF$3,0)),"")</f>
        <v>102.10742354037988</v>
      </c>
      <c r="SF17" s="6">
        <f>IFERROR(INDEX(Sales!$D$5:$ABF$18,MATCH(UsagePerHour!$B17,Sales!$C$5:$C$18,0),MATCH(UsagePerHour!SF$4,Sales!$D$3:$ABF$3,0))/SF$2*INDEX(Usage!$D$5:$ABF$11,MATCH(UsagePerHour!$B$4,Usage!$C$5:$C$11,0),MATCH(UsagePerHour!SF$4,Usage!$D$3:$ABF$3,0)),"")</f>
        <v>74.804297304149401</v>
      </c>
      <c r="SG17" s="6" t="str">
        <f>IFERROR(INDEX(Sales!$D$5:$ABF$18,MATCH(UsagePerHour!$B17,Sales!$C$5:$C$18,0),MATCH(UsagePerHour!SG$4,Sales!$D$3:$ABF$3,0))/SG$2*INDEX(Usage!$D$5:$ABF$11,MATCH(UsagePerHour!$B$4,Usage!$C$5:$C$11,0),MATCH(UsagePerHour!SG$4,Usage!$D$3:$ABF$3,0)),"")</f>
        <v/>
      </c>
      <c r="SH17" s="6" t="str">
        <f>IFERROR(INDEX(Sales!$D$5:$ABF$18,MATCH(UsagePerHour!$B17,Sales!$C$5:$C$18,0),MATCH(UsagePerHour!SH$4,Sales!$D$3:$ABF$3,0))/SH$2*INDEX(Usage!$D$5:$ABF$11,MATCH(UsagePerHour!$B$4,Usage!$C$5:$C$11,0),MATCH(UsagePerHour!SH$4,Usage!$D$3:$ABF$3,0)),"")</f>
        <v/>
      </c>
      <c r="SI17" s="6" t="str">
        <f>IFERROR(INDEX(Sales!$D$5:$ABF$18,MATCH(UsagePerHour!$B17,Sales!$C$5:$C$18,0),MATCH(UsagePerHour!SI$4,Sales!$D$3:$ABF$3,0))/SI$2*INDEX(Usage!$D$5:$ABF$11,MATCH(UsagePerHour!$B$4,Usage!$C$5:$C$11,0),MATCH(UsagePerHour!SI$4,Usage!$D$3:$ABF$3,0)),"")</f>
        <v/>
      </c>
      <c r="SJ17" s="6" t="str">
        <f>IFERROR(INDEX(Sales!$D$5:$ABF$18,MATCH(UsagePerHour!$B17,Sales!$C$5:$C$18,0),MATCH(UsagePerHour!SJ$4,Sales!$D$3:$ABF$3,0))/SJ$2*INDEX(Usage!$D$5:$ABF$11,MATCH(UsagePerHour!$B$4,Usage!$C$5:$C$11,0),MATCH(UsagePerHour!SJ$4,Usage!$D$3:$ABF$3,0)),"")</f>
        <v/>
      </c>
      <c r="SK17" s="6" t="str">
        <f>IFERROR(INDEX(Sales!$D$5:$ABF$18,MATCH(UsagePerHour!$B17,Sales!$C$5:$C$18,0),MATCH(UsagePerHour!SK$4,Sales!$D$3:$ABF$3,0))/SK$2*INDEX(Usage!$D$5:$ABF$11,MATCH(UsagePerHour!$B$4,Usage!$C$5:$C$11,0),MATCH(UsagePerHour!SK$4,Usage!$D$3:$ABF$3,0)),"")</f>
        <v/>
      </c>
      <c r="SL17" s="6" t="str">
        <f>IFERROR(INDEX(Sales!$D$5:$ABF$18,MATCH(UsagePerHour!$B17,Sales!$C$5:$C$18,0),MATCH(UsagePerHour!SL$4,Sales!$D$3:$ABF$3,0))/SL$2*INDEX(Usage!$D$5:$ABF$11,MATCH(UsagePerHour!$B$4,Usage!$C$5:$C$11,0),MATCH(UsagePerHour!SL$4,Usage!$D$3:$ABF$3,0)),"")</f>
        <v/>
      </c>
      <c r="SM17" s="6" t="str">
        <f>IFERROR(INDEX(Sales!$D$5:$ABF$18,MATCH(UsagePerHour!$B17,Sales!$C$5:$C$18,0),MATCH(UsagePerHour!SM$4,Sales!$D$3:$ABF$3,0))/SM$2*INDEX(Usage!$D$5:$ABF$11,MATCH(UsagePerHour!$B$4,Usage!$C$5:$C$11,0),MATCH(UsagePerHour!SM$4,Usage!$D$3:$ABF$3,0)),"")</f>
        <v/>
      </c>
      <c r="SN17" s="6" t="str">
        <f>IFERROR(INDEX(Sales!$D$5:$ABF$18,MATCH(UsagePerHour!$B17,Sales!$C$5:$C$18,0),MATCH(UsagePerHour!SN$4,Sales!$D$3:$ABF$3,0))/SN$2*INDEX(Usage!$D$5:$ABF$11,MATCH(UsagePerHour!$B$4,Usage!$C$5:$C$11,0),MATCH(UsagePerHour!SN$4,Usage!$D$3:$ABF$3,0)),"")</f>
        <v/>
      </c>
      <c r="SO17" s="6" t="str">
        <f>IFERROR(INDEX(Sales!$D$5:$ABF$18,MATCH(UsagePerHour!$B17,Sales!$C$5:$C$18,0),MATCH(UsagePerHour!SO$4,Sales!$D$3:$ABF$3,0))/SO$2*INDEX(Usage!$D$5:$ABF$11,MATCH(UsagePerHour!$B$4,Usage!$C$5:$C$11,0),MATCH(UsagePerHour!SO$4,Usage!$D$3:$ABF$3,0)),"")</f>
        <v/>
      </c>
      <c r="SP17" s="6" t="str">
        <f>IFERROR(INDEX(Sales!$D$5:$ABF$18,MATCH(UsagePerHour!$B17,Sales!$C$5:$C$18,0),MATCH(UsagePerHour!SP$4,Sales!$D$3:$ABF$3,0))/SP$2*INDEX(Usage!$D$5:$ABF$11,MATCH(UsagePerHour!$B$4,Usage!$C$5:$C$11,0),MATCH(UsagePerHour!SP$4,Usage!$D$3:$ABF$3,0)),"")</f>
        <v/>
      </c>
      <c r="SQ17" s="6" t="str">
        <f>IFERROR(INDEX(Sales!$D$5:$ABF$18,MATCH(UsagePerHour!$B17,Sales!$C$5:$C$18,0),MATCH(UsagePerHour!SQ$4,Sales!$D$3:$ABF$3,0))/SQ$2*INDEX(Usage!$D$5:$ABF$11,MATCH(UsagePerHour!$B$4,Usage!$C$5:$C$11,0),MATCH(UsagePerHour!SQ$4,Usage!$D$3:$ABF$3,0)),"")</f>
        <v/>
      </c>
      <c r="SR17" s="6" t="str">
        <f>IFERROR(INDEX(Sales!$D$5:$ABF$18,MATCH(UsagePerHour!$B17,Sales!$C$5:$C$18,0),MATCH(UsagePerHour!SR$4,Sales!$D$3:$ABF$3,0))/SR$2*INDEX(Usage!$D$5:$ABF$11,MATCH(UsagePerHour!$B$4,Usage!$C$5:$C$11,0),MATCH(UsagePerHour!SR$4,Usage!$D$3:$ABF$3,0)),"")</f>
        <v/>
      </c>
      <c r="SS17" s="6" t="str">
        <f>IFERROR(INDEX(Sales!$D$5:$ABF$18,MATCH(UsagePerHour!$B17,Sales!$C$5:$C$18,0),MATCH(UsagePerHour!SS$4,Sales!$D$3:$ABF$3,0))/SS$2*INDEX(Usage!$D$5:$ABF$11,MATCH(UsagePerHour!$B$4,Usage!$C$5:$C$11,0),MATCH(UsagePerHour!SS$4,Usage!$D$3:$ABF$3,0)),"")</f>
        <v/>
      </c>
      <c r="ST17" s="6" t="str">
        <f>IFERROR(INDEX(Sales!$D$5:$ABF$18,MATCH(UsagePerHour!$B17,Sales!$C$5:$C$18,0),MATCH(UsagePerHour!ST$4,Sales!$D$3:$ABF$3,0))/ST$2*INDEX(Usage!$D$5:$ABF$11,MATCH(UsagePerHour!$B$4,Usage!$C$5:$C$11,0),MATCH(UsagePerHour!ST$4,Usage!$D$3:$ABF$3,0)),"")</f>
        <v/>
      </c>
      <c r="SU17" s="6" t="str">
        <f>IFERROR(INDEX(Sales!$D$5:$ABF$18,MATCH(UsagePerHour!$B17,Sales!$C$5:$C$18,0),MATCH(UsagePerHour!SU$4,Sales!$D$3:$ABF$3,0))/SU$2*INDEX(Usage!$D$5:$ABF$11,MATCH(UsagePerHour!$B$4,Usage!$C$5:$C$11,0),MATCH(UsagePerHour!SU$4,Usage!$D$3:$ABF$3,0)),"")</f>
        <v/>
      </c>
      <c r="SV17" s="6" t="str">
        <f>IFERROR(INDEX(Sales!$D$5:$ABF$18,MATCH(UsagePerHour!$B17,Sales!$C$5:$C$18,0),MATCH(UsagePerHour!SV$4,Sales!$D$3:$ABF$3,0))/SV$2*INDEX(Usage!$D$5:$ABF$11,MATCH(UsagePerHour!$B$4,Usage!$C$5:$C$11,0),MATCH(UsagePerHour!SV$4,Usage!$D$3:$ABF$3,0)),"")</f>
        <v/>
      </c>
      <c r="SW17" s="6" t="str">
        <f>IFERROR(INDEX(Sales!$D$5:$ABF$18,MATCH(UsagePerHour!$B17,Sales!$C$5:$C$18,0),MATCH(UsagePerHour!SW$4,Sales!$D$3:$ABF$3,0))/SW$2*INDEX(Usage!$D$5:$ABF$11,MATCH(UsagePerHour!$B$4,Usage!$C$5:$C$11,0),MATCH(UsagePerHour!SW$4,Usage!$D$3:$ABF$3,0)),"")</f>
        <v/>
      </c>
      <c r="SX17" s="6" t="str">
        <f>IFERROR(INDEX(Sales!$D$5:$ABF$18,MATCH(UsagePerHour!$B17,Sales!$C$5:$C$18,0),MATCH(UsagePerHour!SX$4,Sales!$D$3:$ABF$3,0))/SX$2*INDEX(Usage!$D$5:$ABF$11,MATCH(UsagePerHour!$B$4,Usage!$C$5:$C$11,0),MATCH(UsagePerHour!SX$4,Usage!$D$3:$ABF$3,0)),"")</f>
        <v/>
      </c>
      <c r="SY17" s="6" t="str">
        <f>IFERROR(INDEX(Sales!$D$5:$ABF$18,MATCH(UsagePerHour!$B17,Sales!$C$5:$C$18,0),MATCH(UsagePerHour!SY$4,Sales!$D$3:$ABF$3,0))/SY$2*INDEX(Usage!$D$5:$ABF$11,MATCH(UsagePerHour!$B$4,Usage!$C$5:$C$11,0),MATCH(UsagePerHour!SY$4,Usage!$D$3:$ABF$3,0)),"")</f>
        <v/>
      </c>
      <c r="SZ17" s="6" t="str">
        <f>IFERROR(INDEX(Sales!$D$5:$ABF$18,MATCH(UsagePerHour!$B17,Sales!$C$5:$C$18,0),MATCH(UsagePerHour!SZ$4,Sales!$D$3:$ABF$3,0))/SZ$2*INDEX(Usage!$D$5:$ABF$11,MATCH(UsagePerHour!$B$4,Usage!$C$5:$C$11,0),MATCH(UsagePerHour!SZ$4,Usage!$D$3:$ABF$3,0)),"")</f>
        <v/>
      </c>
      <c r="TA17" s="6" t="str">
        <f>IFERROR(INDEX(Sales!$D$5:$ABF$18,MATCH(UsagePerHour!$B17,Sales!$C$5:$C$18,0),MATCH(UsagePerHour!TA$4,Sales!$D$3:$ABF$3,0))/TA$2*INDEX(Usage!$D$5:$ABF$11,MATCH(UsagePerHour!$B$4,Usage!$C$5:$C$11,0),MATCH(UsagePerHour!TA$4,Usage!$D$3:$ABF$3,0)),"")</f>
        <v/>
      </c>
      <c r="TB17" s="6" t="str">
        <f>IFERROR(INDEX(Sales!$D$5:$ABF$18,MATCH(UsagePerHour!$B17,Sales!$C$5:$C$18,0),MATCH(UsagePerHour!TB$4,Sales!$D$3:$ABF$3,0))/TB$2*INDEX(Usage!$D$5:$ABF$11,MATCH(UsagePerHour!$B$4,Usage!$C$5:$C$11,0),MATCH(UsagePerHour!TB$4,Usage!$D$3:$ABF$3,0)),"")</f>
        <v/>
      </c>
      <c r="TC17" s="6" t="str">
        <f>IFERROR(INDEX(Sales!$D$5:$ABF$18,MATCH(UsagePerHour!$B17,Sales!$C$5:$C$18,0),MATCH(UsagePerHour!TC$4,Sales!$D$3:$ABF$3,0))/TC$2*INDEX(Usage!$D$5:$ABF$11,MATCH(UsagePerHour!$B$4,Usage!$C$5:$C$11,0),MATCH(UsagePerHour!TC$4,Usage!$D$3:$ABF$3,0)),"")</f>
        <v/>
      </c>
      <c r="TD17" s="6" t="str">
        <f>IFERROR(INDEX(Sales!$D$5:$ABF$18,MATCH(UsagePerHour!$B17,Sales!$C$5:$C$18,0),MATCH(UsagePerHour!TD$4,Sales!$D$3:$ABF$3,0))/TD$2*INDEX(Usage!$D$5:$ABF$11,MATCH(UsagePerHour!$B$4,Usage!$C$5:$C$11,0),MATCH(UsagePerHour!TD$4,Usage!$D$3:$ABF$3,0)),"")</f>
        <v/>
      </c>
      <c r="TE17" s="6" t="str">
        <f>IFERROR(INDEX(Sales!$D$5:$ABF$18,MATCH(UsagePerHour!$B17,Sales!$C$5:$C$18,0),MATCH(UsagePerHour!TE$4,Sales!$D$3:$ABF$3,0))/TE$2*INDEX(Usage!$D$5:$ABF$11,MATCH(UsagePerHour!$B$4,Usage!$C$5:$C$11,0),MATCH(UsagePerHour!TE$4,Usage!$D$3:$ABF$3,0)),"")</f>
        <v/>
      </c>
      <c r="TF17" s="6" t="str">
        <f>IFERROR(INDEX(Sales!$D$5:$ABF$18,MATCH(UsagePerHour!$B17,Sales!$C$5:$C$18,0),MATCH(UsagePerHour!TF$4,Sales!$D$3:$ABF$3,0))/TF$2*INDEX(Usage!$D$5:$ABF$11,MATCH(UsagePerHour!$B$4,Usage!$C$5:$C$11,0),MATCH(UsagePerHour!TF$4,Usage!$D$3:$ABF$3,0)),"")</f>
        <v/>
      </c>
      <c r="TG17" s="6" t="str">
        <f>IFERROR(INDEX(Sales!$D$5:$ABF$18,MATCH(UsagePerHour!$B17,Sales!$C$5:$C$18,0),MATCH(UsagePerHour!TG$4,Sales!$D$3:$ABF$3,0))/TG$2*INDEX(Usage!$D$5:$ABF$11,MATCH(UsagePerHour!$B$4,Usage!$C$5:$C$11,0),MATCH(UsagePerHour!TG$4,Usage!$D$3:$ABF$3,0)),"")</f>
        <v/>
      </c>
      <c r="TH17" s="6" t="str">
        <f>IFERROR(INDEX(Sales!$D$5:$ABF$18,MATCH(UsagePerHour!$B17,Sales!$C$5:$C$18,0),MATCH(UsagePerHour!TH$4,Sales!$D$3:$ABF$3,0))/TH$2*INDEX(Usage!$D$5:$ABF$11,MATCH(UsagePerHour!$B$4,Usage!$C$5:$C$11,0),MATCH(UsagePerHour!TH$4,Usage!$D$3:$ABF$3,0)),"")</f>
        <v/>
      </c>
      <c r="TI17" s="6" t="str">
        <f>IFERROR(INDEX(Sales!$D$5:$ABF$18,MATCH(UsagePerHour!$B17,Sales!$C$5:$C$18,0),MATCH(UsagePerHour!TI$4,Sales!$D$3:$ABF$3,0))/TI$2*INDEX(Usage!$D$5:$ABF$11,MATCH(UsagePerHour!$B$4,Usage!$C$5:$C$11,0),MATCH(UsagePerHour!TI$4,Usage!$D$3:$ABF$3,0)),"")</f>
        <v/>
      </c>
      <c r="TJ17" s="6" t="str">
        <f>IFERROR(INDEX(Sales!$D$5:$ABF$18,MATCH(UsagePerHour!$B17,Sales!$C$5:$C$18,0),MATCH(UsagePerHour!TJ$4,Sales!$D$3:$ABF$3,0))/TJ$2*INDEX(Usage!$D$5:$ABF$11,MATCH(UsagePerHour!$B$4,Usage!$C$5:$C$11,0),MATCH(UsagePerHour!TJ$4,Usage!$D$3:$ABF$3,0)),"")</f>
        <v/>
      </c>
      <c r="TK17" s="6" t="str">
        <f>IFERROR(INDEX(Sales!$D$5:$ABF$18,MATCH(UsagePerHour!$B17,Sales!$C$5:$C$18,0),MATCH(UsagePerHour!TK$4,Sales!$D$3:$ABF$3,0))/TK$2*INDEX(Usage!$D$5:$ABF$11,MATCH(UsagePerHour!$B$4,Usage!$C$5:$C$11,0),MATCH(UsagePerHour!TK$4,Usage!$D$3:$ABF$3,0)),"")</f>
        <v/>
      </c>
      <c r="TL17" s="6" t="str">
        <f>IFERROR(INDEX(Sales!$D$5:$ABF$18,MATCH(UsagePerHour!$B17,Sales!$C$5:$C$18,0),MATCH(UsagePerHour!TL$4,Sales!$D$3:$ABF$3,0))/TL$2*INDEX(Usage!$D$5:$ABF$11,MATCH(UsagePerHour!$B$4,Usage!$C$5:$C$11,0),MATCH(UsagePerHour!TL$4,Usage!$D$3:$ABF$3,0)),"")</f>
        <v/>
      </c>
      <c r="TM17" s="6" t="str">
        <f>IFERROR(INDEX(Sales!$D$5:$ABF$18,MATCH(UsagePerHour!$B17,Sales!$C$5:$C$18,0),MATCH(UsagePerHour!TM$4,Sales!$D$3:$ABF$3,0))/TM$2*INDEX(Usage!$D$5:$ABF$11,MATCH(UsagePerHour!$B$4,Usage!$C$5:$C$11,0),MATCH(UsagePerHour!TM$4,Usage!$D$3:$ABF$3,0)),"")</f>
        <v/>
      </c>
      <c r="TN17" s="6" t="str">
        <f>IFERROR(INDEX(Sales!$D$5:$ABF$18,MATCH(UsagePerHour!$B17,Sales!$C$5:$C$18,0),MATCH(UsagePerHour!TN$4,Sales!$D$3:$ABF$3,0))/TN$2*INDEX(Usage!$D$5:$ABF$11,MATCH(UsagePerHour!$B$4,Usage!$C$5:$C$11,0),MATCH(UsagePerHour!TN$4,Usage!$D$3:$ABF$3,0)),"")</f>
        <v/>
      </c>
      <c r="TO17" s="6" t="str">
        <f>IFERROR(INDEX(Sales!$D$5:$ABF$18,MATCH(UsagePerHour!$B17,Sales!$C$5:$C$18,0),MATCH(UsagePerHour!TO$4,Sales!$D$3:$ABF$3,0))/TO$2*INDEX(Usage!$D$5:$ABF$11,MATCH(UsagePerHour!$B$4,Usage!$C$5:$C$11,0),MATCH(UsagePerHour!TO$4,Usage!$D$3:$ABF$3,0)),"")</f>
        <v/>
      </c>
      <c r="TP17" s="6" t="str">
        <f>IFERROR(INDEX(Sales!$D$5:$ABF$18,MATCH(UsagePerHour!$B17,Sales!$C$5:$C$18,0),MATCH(UsagePerHour!TP$4,Sales!$D$3:$ABF$3,0))/TP$2*INDEX(Usage!$D$5:$ABF$11,MATCH(UsagePerHour!$B$4,Usage!$C$5:$C$11,0),MATCH(UsagePerHour!TP$4,Usage!$D$3:$ABF$3,0)),"")</f>
        <v/>
      </c>
      <c r="TQ17" s="6" t="str">
        <f>IFERROR(INDEX(Sales!$D$5:$ABF$18,MATCH(UsagePerHour!$B17,Sales!$C$5:$C$18,0),MATCH(UsagePerHour!TQ$4,Sales!$D$3:$ABF$3,0))/TQ$2*INDEX(Usage!$D$5:$ABF$11,MATCH(UsagePerHour!$B$4,Usage!$C$5:$C$11,0),MATCH(UsagePerHour!TQ$4,Usage!$D$3:$ABF$3,0)),"")</f>
        <v/>
      </c>
      <c r="TR17" s="6" t="str">
        <f>IFERROR(INDEX(Sales!$D$5:$ABF$18,MATCH(UsagePerHour!$B17,Sales!$C$5:$C$18,0),MATCH(UsagePerHour!TR$4,Sales!$D$3:$ABF$3,0))/TR$2*INDEX(Usage!$D$5:$ABF$11,MATCH(UsagePerHour!$B$4,Usage!$C$5:$C$11,0),MATCH(UsagePerHour!TR$4,Usage!$D$3:$ABF$3,0)),"")</f>
        <v/>
      </c>
      <c r="TS17" s="6" t="str">
        <f>IFERROR(INDEX(Sales!$D$5:$ABF$18,MATCH(UsagePerHour!$B17,Sales!$C$5:$C$18,0),MATCH(UsagePerHour!TS$4,Sales!$D$3:$ABF$3,0))/TS$2*INDEX(Usage!$D$5:$ABF$11,MATCH(UsagePerHour!$B$4,Usage!$C$5:$C$11,0),MATCH(UsagePerHour!TS$4,Usage!$D$3:$ABF$3,0)),"")</f>
        <v/>
      </c>
      <c r="TT17" s="6" t="str">
        <f>IFERROR(INDEX(Sales!$D$5:$ABF$18,MATCH(UsagePerHour!$B17,Sales!$C$5:$C$18,0),MATCH(UsagePerHour!TT$4,Sales!$D$3:$ABF$3,0))/TT$2*INDEX(Usage!$D$5:$ABF$11,MATCH(UsagePerHour!$B$4,Usage!$C$5:$C$11,0),MATCH(UsagePerHour!TT$4,Usage!$D$3:$ABF$3,0)),"")</f>
        <v/>
      </c>
      <c r="TU17" s="6" t="str">
        <f>IFERROR(INDEX(Sales!$D$5:$ABF$18,MATCH(UsagePerHour!$B17,Sales!$C$5:$C$18,0),MATCH(UsagePerHour!TU$4,Sales!$D$3:$ABF$3,0))/TU$2*INDEX(Usage!$D$5:$ABF$11,MATCH(UsagePerHour!$B$4,Usage!$C$5:$C$11,0),MATCH(UsagePerHour!TU$4,Usage!$D$3:$ABF$3,0)),"")</f>
        <v/>
      </c>
      <c r="TV17" s="6" t="str">
        <f>IFERROR(INDEX(Sales!$D$5:$ABF$18,MATCH(UsagePerHour!$B17,Sales!$C$5:$C$18,0),MATCH(UsagePerHour!TV$4,Sales!$D$3:$ABF$3,0))/TV$2*INDEX(Usage!$D$5:$ABF$11,MATCH(UsagePerHour!$B$4,Usage!$C$5:$C$11,0),MATCH(UsagePerHour!TV$4,Usage!$D$3:$ABF$3,0)),"")</f>
        <v/>
      </c>
      <c r="TW17" s="6" t="str">
        <f>IFERROR(INDEX(Sales!$D$5:$ABF$18,MATCH(UsagePerHour!$B17,Sales!$C$5:$C$18,0),MATCH(UsagePerHour!TW$4,Sales!$D$3:$ABF$3,0))/TW$2*INDEX(Usage!$D$5:$ABF$11,MATCH(UsagePerHour!$B$4,Usage!$C$5:$C$11,0),MATCH(UsagePerHour!TW$4,Usage!$D$3:$ABF$3,0)),"")</f>
        <v/>
      </c>
      <c r="TX17" s="6" t="str">
        <f>IFERROR(INDEX(Sales!$D$5:$ABF$18,MATCH(UsagePerHour!$B17,Sales!$C$5:$C$18,0),MATCH(UsagePerHour!TX$4,Sales!$D$3:$ABF$3,0))/TX$2*INDEX(Usage!$D$5:$ABF$11,MATCH(UsagePerHour!$B$4,Usage!$C$5:$C$11,0),MATCH(UsagePerHour!TX$4,Usage!$D$3:$ABF$3,0)),"")</f>
        <v/>
      </c>
      <c r="TY17" s="6" t="str">
        <f>IFERROR(INDEX(Sales!$D$5:$ABF$18,MATCH(UsagePerHour!$B17,Sales!$C$5:$C$18,0),MATCH(UsagePerHour!TY$4,Sales!$D$3:$ABF$3,0))/TY$2*INDEX(Usage!$D$5:$ABF$11,MATCH(UsagePerHour!$B$4,Usage!$C$5:$C$11,0),MATCH(UsagePerHour!TY$4,Usage!$D$3:$ABF$3,0)),"")</f>
        <v/>
      </c>
      <c r="TZ17" s="6" t="str">
        <f>IFERROR(INDEX(Sales!$D$5:$ABF$18,MATCH(UsagePerHour!$B17,Sales!$C$5:$C$18,0),MATCH(UsagePerHour!TZ$4,Sales!$D$3:$ABF$3,0))/TZ$2*INDEX(Usage!$D$5:$ABF$11,MATCH(UsagePerHour!$B$4,Usage!$C$5:$C$11,0),MATCH(UsagePerHour!TZ$4,Usage!$D$3:$ABF$3,0)),"")</f>
        <v/>
      </c>
      <c r="UA17" s="6" t="str">
        <f>IFERROR(INDEX(Sales!$D$5:$ABF$18,MATCH(UsagePerHour!$B17,Sales!$C$5:$C$18,0),MATCH(UsagePerHour!UA$4,Sales!$D$3:$ABF$3,0))/UA$2*INDEX(Usage!$D$5:$ABF$11,MATCH(UsagePerHour!$B$4,Usage!$C$5:$C$11,0),MATCH(UsagePerHour!UA$4,Usage!$D$3:$ABF$3,0)),"")</f>
        <v/>
      </c>
      <c r="UB17" s="6" t="str">
        <f>IFERROR(INDEX(Sales!$D$5:$ABF$18,MATCH(UsagePerHour!$B17,Sales!$C$5:$C$18,0),MATCH(UsagePerHour!UB$4,Sales!$D$3:$ABF$3,0))/UB$2*INDEX(Usage!$D$5:$ABF$11,MATCH(UsagePerHour!$B$4,Usage!$C$5:$C$11,0),MATCH(UsagePerHour!UB$4,Usage!$D$3:$ABF$3,0)),"")</f>
        <v/>
      </c>
      <c r="UC17" s="6" t="str">
        <f>IFERROR(INDEX(Sales!$D$5:$ABF$18,MATCH(UsagePerHour!$B17,Sales!$C$5:$C$18,0),MATCH(UsagePerHour!UC$4,Sales!$D$3:$ABF$3,0))/UC$2*INDEX(Usage!$D$5:$ABF$11,MATCH(UsagePerHour!$B$4,Usage!$C$5:$C$11,0),MATCH(UsagePerHour!UC$4,Usage!$D$3:$ABF$3,0)),"")</f>
        <v/>
      </c>
      <c r="UD17" s="6" t="str">
        <f>IFERROR(INDEX(Sales!$D$5:$ABF$18,MATCH(UsagePerHour!$B17,Sales!$C$5:$C$18,0),MATCH(UsagePerHour!UD$4,Sales!$D$3:$ABF$3,0))/UD$2*INDEX(Usage!$D$5:$ABF$11,MATCH(UsagePerHour!$B$4,Usage!$C$5:$C$11,0),MATCH(UsagePerHour!UD$4,Usage!$D$3:$ABF$3,0)),"")</f>
        <v/>
      </c>
      <c r="UE17" s="6" t="str">
        <f>IFERROR(INDEX(Sales!$D$5:$ABF$18,MATCH(UsagePerHour!$B17,Sales!$C$5:$C$18,0),MATCH(UsagePerHour!UE$4,Sales!$D$3:$ABF$3,0))/UE$2*INDEX(Usage!$D$5:$ABF$11,MATCH(UsagePerHour!$B$4,Usage!$C$5:$C$11,0),MATCH(UsagePerHour!UE$4,Usage!$D$3:$ABF$3,0)),"")</f>
        <v/>
      </c>
      <c r="UF17" s="6" t="str">
        <f>IFERROR(INDEX(Sales!$D$5:$ABF$18,MATCH(UsagePerHour!$B17,Sales!$C$5:$C$18,0),MATCH(UsagePerHour!UF$4,Sales!$D$3:$ABF$3,0))/UF$2*INDEX(Usage!$D$5:$ABF$11,MATCH(UsagePerHour!$B$4,Usage!$C$5:$C$11,0),MATCH(UsagePerHour!UF$4,Usage!$D$3:$ABF$3,0)),"")</f>
        <v/>
      </c>
      <c r="UG17" s="6" t="str">
        <f>IFERROR(INDEX(Sales!$D$5:$ABF$18,MATCH(UsagePerHour!$B17,Sales!$C$5:$C$18,0),MATCH(UsagePerHour!UG$4,Sales!$D$3:$ABF$3,0))/UG$2*INDEX(Usage!$D$5:$ABF$11,MATCH(UsagePerHour!$B$4,Usage!$C$5:$C$11,0),MATCH(UsagePerHour!UG$4,Usage!$D$3:$ABF$3,0)),"")</f>
        <v/>
      </c>
      <c r="UH17" s="6" t="str">
        <f>IFERROR(INDEX(Sales!$D$5:$ABF$18,MATCH(UsagePerHour!$B17,Sales!$C$5:$C$18,0),MATCH(UsagePerHour!UH$4,Sales!$D$3:$ABF$3,0))/UH$2*INDEX(Usage!$D$5:$ABF$11,MATCH(UsagePerHour!$B$4,Usage!$C$5:$C$11,0),MATCH(UsagePerHour!UH$4,Usage!$D$3:$ABF$3,0)),"")</f>
        <v/>
      </c>
      <c r="UI17" s="6" t="str">
        <f>IFERROR(INDEX(Sales!$D$5:$ABF$18,MATCH(UsagePerHour!$B17,Sales!$C$5:$C$18,0),MATCH(UsagePerHour!UI$4,Sales!$D$3:$ABF$3,0))/UI$2*INDEX(Usage!$D$5:$ABF$11,MATCH(UsagePerHour!$B$4,Usage!$C$5:$C$11,0),MATCH(UsagePerHour!UI$4,Usage!$D$3:$ABF$3,0)),"")</f>
        <v/>
      </c>
      <c r="UJ17" s="6" t="str">
        <f>IFERROR(INDEX(Sales!$D$5:$ABF$18,MATCH(UsagePerHour!$B17,Sales!$C$5:$C$18,0),MATCH(UsagePerHour!UJ$4,Sales!$D$3:$ABF$3,0))/UJ$2*INDEX(Usage!$D$5:$ABF$11,MATCH(UsagePerHour!$B$4,Usage!$C$5:$C$11,0),MATCH(UsagePerHour!UJ$4,Usage!$D$3:$ABF$3,0)),"")</f>
        <v/>
      </c>
      <c r="UK17" s="6" t="str">
        <f>IFERROR(INDEX(Sales!$D$5:$ABF$18,MATCH(UsagePerHour!$B17,Sales!$C$5:$C$18,0),MATCH(UsagePerHour!UK$4,Sales!$D$3:$ABF$3,0))/UK$2*INDEX(Usage!$D$5:$ABF$11,MATCH(UsagePerHour!$B$4,Usage!$C$5:$C$11,0),MATCH(UsagePerHour!UK$4,Usage!$D$3:$ABF$3,0)),"")</f>
        <v/>
      </c>
      <c r="UL17" s="6" t="str">
        <f>IFERROR(INDEX(Sales!$D$5:$ABF$18,MATCH(UsagePerHour!$B17,Sales!$C$5:$C$18,0),MATCH(UsagePerHour!UL$4,Sales!$D$3:$ABF$3,0))/UL$2*INDEX(Usage!$D$5:$ABF$11,MATCH(UsagePerHour!$B$4,Usage!$C$5:$C$11,0),MATCH(UsagePerHour!UL$4,Usage!$D$3:$ABF$3,0)),"")</f>
        <v/>
      </c>
      <c r="UM17" s="6" t="str">
        <f>IFERROR(INDEX(Sales!$D$5:$ABF$18,MATCH(UsagePerHour!$B17,Sales!$C$5:$C$18,0),MATCH(UsagePerHour!UM$4,Sales!$D$3:$ABF$3,0))/UM$2*INDEX(Usage!$D$5:$ABF$11,MATCH(UsagePerHour!$B$4,Usage!$C$5:$C$11,0),MATCH(UsagePerHour!UM$4,Usage!$D$3:$ABF$3,0)),"")</f>
        <v/>
      </c>
      <c r="UN17" s="6" t="str">
        <f>IFERROR(INDEX(Sales!$D$5:$ABF$18,MATCH(UsagePerHour!$B17,Sales!$C$5:$C$18,0),MATCH(UsagePerHour!UN$4,Sales!$D$3:$ABF$3,0))/UN$2*INDEX(Usage!$D$5:$ABF$11,MATCH(UsagePerHour!$B$4,Usage!$C$5:$C$11,0),MATCH(UsagePerHour!UN$4,Usage!$D$3:$ABF$3,0)),"")</f>
        <v/>
      </c>
      <c r="UO17" s="6" t="str">
        <f>IFERROR(INDEX(Sales!$D$5:$ABF$18,MATCH(UsagePerHour!$B17,Sales!$C$5:$C$18,0),MATCH(UsagePerHour!UO$4,Sales!$D$3:$ABF$3,0))/UO$2*INDEX(Usage!$D$5:$ABF$11,MATCH(UsagePerHour!$B$4,Usage!$C$5:$C$11,0),MATCH(UsagePerHour!UO$4,Usage!$D$3:$ABF$3,0)),"")</f>
        <v/>
      </c>
      <c r="UP17" s="6" t="str">
        <f>IFERROR(INDEX(Sales!$D$5:$ABF$18,MATCH(UsagePerHour!$B17,Sales!$C$5:$C$18,0),MATCH(UsagePerHour!UP$4,Sales!$D$3:$ABF$3,0))/UP$2*INDEX(Usage!$D$5:$ABF$11,MATCH(UsagePerHour!$B$4,Usage!$C$5:$C$11,0),MATCH(UsagePerHour!UP$4,Usage!$D$3:$ABF$3,0)),"")</f>
        <v/>
      </c>
      <c r="UQ17" s="6" t="str">
        <f>IFERROR(INDEX(Sales!$D$5:$ABF$18,MATCH(UsagePerHour!$B17,Sales!$C$5:$C$18,0),MATCH(UsagePerHour!UQ$4,Sales!$D$3:$ABF$3,0))/UQ$2*INDEX(Usage!$D$5:$ABF$11,MATCH(UsagePerHour!$B$4,Usage!$C$5:$C$11,0),MATCH(UsagePerHour!UQ$4,Usage!$D$3:$ABF$3,0)),"")</f>
        <v/>
      </c>
      <c r="UR17" s="6" t="str">
        <f>IFERROR(INDEX(Sales!$D$5:$ABF$18,MATCH(UsagePerHour!$B17,Sales!$C$5:$C$18,0),MATCH(UsagePerHour!UR$4,Sales!$D$3:$ABF$3,0))/UR$2*INDEX(Usage!$D$5:$ABF$11,MATCH(UsagePerHour!$B$4,Usage!$C$5:$C$11,0),MATCH(UsagePerHour!UR$4,Usage!$D$3:$ABF$3,0)),"")</f>
        <v/>
      </c>
      <c r="US17" s="6" t="str">
        <f>IFERROR(INDEX(Sales!$D$5:$ABF$18,MATCH(UsagePerHour!$B17,Sales!$C$5:$C$18,0),MATCH(UsagePerHour!US$4,Sales!$D$3:$ABF$3,0))/US$2*INDEX(Usage!$D$5:$ABF$11,MATCH(UsagePerHour!$B$4,Usage!$C$5:$C$11,0),MATCH(UsagePerHour!US$4,Usage!$D$3:$ABF$3,0)),"")</f>
        <v/>
      </c>
      <c r="UT17" s="6" t="str">
        <f>IFERROR(INDEX(Sales!$D$5:$ABF$18,MATCH(UsagePerHour!$B17,Sales!$C$5:$C$18,0),MATCH(UsagePerHour!UT$4,Sales!$D$3:$ABF$3,0))/UT$2*INDEX(Usage!$D$5:$ABF$11,MATCH(UsagePerHour!$B$4,Usage!$C$5:$C$11,0),MATCH(UsagePerHour!UT$4,Usage!$D$3:$ABF$3,0)),"")</f>
        <v/>
      </c>
      <c r="UU17" s="6" t="str">
        <f>IFERROR(INDEX(Sales!$D$5:$ABF$18,MATCH(UsagePerHour!$B17,Sales!$C$5:$C$18,0),MATCH(UsagePerHour!UU$4,Sales!$D$3:$ABF$3,0))/UU$2*INDEX(Usage!$D$5:$ABF$11,MATCH(UsagePerHour!$B$4,Usage!$C$5:$C$11,0),MATCH(UsagePerHour!UU$4,Usage!$D$3:$ABF$3,0)),"")</f>
        <v/>
      </c>
      <c r="UV17" s="6" t="str">
        <f>IFERROR(INDEX(Sales!$D$5:$ABF$18,MATCH(UsagePerHour!$B17,Sales!$C$5:$C$18,0),MATCH(UsagePerHour!UV$4,Sales!$D$3:$ABF$3,0))/UV$2*INDEX(Usage!$D$5:$ABF$11,MATCH(UsagePerHour!$B$4,Usage!$C$5:$C$11,0),MATCH(UsagePerHour!UV$4,Usage!$D$3:$ABF$3,0)),"")</f>
        <v/>
      </c>
      <c r="UW17" s="6" t="str">
        <f>IFERROR(INDEX(Sales!$D$5:$ABF$18,MATCH(UsagePerHour!$B17,Sales!$C$5:$C$18,0),MATCH(UsagePerHour!UW$4,Sales!$D$3:$ABF$3,0))/UW$2*INDEX(Usage!$D$5:$ABF$11,MATCH(UsagePerHour!$B$4,Usage!$C$5:$C$11,0),MATCH(UsagePerHour!UW$4,Usage!$D$3:$ABF$3,0)),"")</f>
        <v/>
      </c>
      <c r="UX17" s="6" t="str">
        <f>IFERROR(INDEX(Sales!$D$5:$ABF$18,MATCH(UsagePerHour!$B17,Sales!$C$5:$C$18,0),MATCH(UsagePerHour!UX$4,Sales!$D$3:$ABF$3,0))/UX$2*INDEX(Usage!$D$5:$ABF$11,MATCH(UsagePerHour!$B$4,Usage!$C$5:$C$11,0),MATCH(UsagePerHour!UX$4,Usage!$D$3:$ABF$3,0)),"")</f>
        <v/>
      </c>
      <c r="UY17" s="6" t="str">
        <f>IFERROR(INDEX(Sales!$D$5:$ABF$18,MATCH(UsagePerHour!$B17,Sales!$C$5:$C$18,0),MATCH(UsagePerHour!UY$4,Sales!$D$3:$ABF$3,0))/UY$2*INDEX(Usage!$D$5:$ABF$11,MATCH(UsagePerHour!$B$4,Usage!$C$5:$C$11,0),MATCH(UsagePerHour!UY$4,Usage!$D$3:$ABF$3,0)),"")</f>
        <v/>
      </c>
      <c r="UZ17" s="6" t="str">
        <f>IFERROR(INDEX(Sales!$D$5:$ABF$18,MATCH(UsagePerHour!$B17,Sales!$C$5:$C$18,0),MATCH(UsagePerHour!UZ$4,Sales!$D$3:$ABF$3,0))/UZ$2*INDEX(Usage!$D$5:$ABF$11,MATCH(UsagePerHour!$B$4,Usage!$C$5:$C$11,0),MATCH(UsagePerHour!UZ$4,Usage!$D$3:$ABF$3,0)),"")</f>
        <v/>
      </c>
      <c r="VA17" s="6" t="str">
        <f>IFERROR(INDEX(Sales!$D$5:$ABF$18,MATCH(UsagePerHour!$B17,Sales!$C$5:$C$18,0),MATCH(UsagePerHour!VA$4,Sales!$D$3:$ABF$3,0))/VA$2*INDEX(Usage!$D$5:$ABF$11,MATCH(UsagePerHour!$B$4,Usage!$C$5:$C$11,0),MATCH(UsagePerHour!VA$4,Usage!$D$3:$ABF$3,0)),"")</f>
        <v/>
      </c>
      <c r="VB17" s="6" t="str">
        <f>IFERROR(INDEX(Sales!$D$5:$ABF$18,MATCH(UsagePerHour!$B17,Sales!$C$5:$C$18,0),MATCH(UsagePerHour!VB$4,Sales!$D$3:$ABF$3,0))/VB$2*INDEX(Usage!$D$5:$ABF$11,MATCH(UsagePerHour!$B$4,Usage!$C$5:$C$11,0),MATCH(UsagePerHour!VB$4,Usage!$D$3:$ABF$3,0)),"")</f>
        <v/>
      </c>
      <c r="VC17" s="6" t="str">
        <f>IFERROR(INDEX(Sales!$D$5:$ABF$18,MATCH(UsagePerHour!$B17,Sales!$C$5:$C$18,0),MATCH(UsagePerHour!VC$4,Sales!$D$3:$ABF$3,0))/VC$2*INDEX(Usage!$D$5:$ABF$11,MATCH(UsagePerHour!$B$4,Usage!$C$5:$C$11,0),MATCH(UsagePerHour!VC$4,Usage!$D$3:$ABF$3,0)),"")</f>
        <v/>
      </c>
      <c r="VD17" s="6" t="str">
        <f>IFERROR(INDEX(Sales!$D$5:$ABF$18,MATCH(UsagePerHour!$B17,Sales!$C$5:$C$18,0),MATCH(UsagePerHour!VD$4,Sales!$D$3:$ABF$3,0))/VD$2*INDEX(Usage!$D$5:$ABF$11,MATCH(UsagePerHour!$B$4,Usage!$C$5:$C$11,0),MATCH(UsagePerHour!VD$4,Usage!$D$3:$ABF$3,0)),"")</f>
        <v/>
      </c>
      <c r="VE17" s="6" t="str">
        <f>IFERROR(INDEX(Sales!$D$5:$ABF$18,MATCH(UsagePerHour!$B17,Sales!$C$5:$C$18,0),MATCH(UsagePerHour!VE$4,Sales!$D$3:$ABF$3,0))/VE$2*INDEX(Usage!$D$5:$ABF$11,MATCH(UsagePerHour!$B$4,Usage!$C$5:$C$11,0),MATCH(UsagePerHour!VE$4,Usage!$D$3:$ABF$3,0)),"")</f>
        <v/>
      </c>
      <c r="VF17" s="6" t="str">
        <f>IFERROR(INDEX(Sales!$D$5:$ABF$18,MATCH(UsagePerHour!$B17,Sales!$C$5:$C$18,0),MATCH(UsagePerHour!VF$4,Sales!$D$3:$ABF$3,0))/VF$2*INDEX(Usage!$D$5:$ABF$11,MATCH(UsagePerHour!$B$4,Usage!$C$5:$C$11,0),MATCH(UsagePerHour!VF$4,Usage!$D$3:$ABF$3,0)),"")</f>
        <v/>
      </c>
      <c r="VG17" s="6" t="str">
        <f>IFERROR(INDEX(Sales!$D$5:$ABF$18,MATCH(UsagePerHour!$B17,Sales!$C$5:$C$18,0),MATCH(UsagePerHour!VG$4,Sales!$D$3:$ABF$3,0))/VG$2*INDEX(Usage!$D$5:$ABF$11,MATCH(UsagePerHour!$B$4,Usage!$C$5:$C$11,0),MATCH(UsagePerHour!VG$4,Usage!$D$3:$ABF$3,0)),"")</f>
        <v/>
      </c>
      <c r="VH17" s="6" t="str">
        <f>IFERROR(INDEX(Sales!$D$5:$ABF$18,MATCH(UsagePerHour!$B17,Sales!$C$5:$C$18,0),MATCH(UsagePerHour!VH$4,Sales!$D$3:$ABF$3,0))/VH$2*INDEX(Usage!$D$5:$ABF$11,MATCH(UsagePerHour!$B$4,Usage!$C$5:$C$11,0),MATCH(UsagePerHour!VH$4,Usage!$D$3:$ABF$3,0)),"")</f>
        <v/>
      </c>
      <c r="VI17" s="6" t="str">
        <f>IFERROR(INDEX(Sales!$D$5:$ABF$18,MATCH(UsagePerHour!$B17,Sales!$C$5:$C$18,0),MATCH(UsagePerHour!VI$4,Sales!$D$3:$ABF$3,0))/VI$2*INDEX(Usage!$D$5:$ABF$11,MATCH(UsagePerHour!$B$4,Usage!$C$5:$C$11,0),MATCH(UsagePerHour!VI$4,Usage!$D$3:$ABF$3,0)),"")</f>
        <v/>
      </c>
      <c r="VJ17" s="6" t="str">
        <f>IFERROR(INDEX(Sales!$D$5:$ABF$18,MATCH(UsagePerHour!$B17,Sales!$C$5:$C$18,0),MATCH(UsagePerHour!VJ$4,Sales!$D$3:$ABF$3,0))/VJ$2*INDEX(Usage!$D$5:$ABF$11,MATCH(UsagePerHour!$B$4,Usage!$C$5:$C$11,0),MATCH(UsagePerHour!VJ$4,Usage!$D$3:$ABF$3,0)),"")</f>
        <v/>
      </c>
      <c r="VK17" s="6" t="str">
        <f>IFERROR(INDEX(Sales!$D$5:$ABF$18,MATCH(UsagePerHour!$B17,Sales!$C$5:$C$18,0),MATCH(UsagePerHour!VK$4,Sales!$D$3:$ABF$3,0))/VK$2*INDEX(Usage!$D$5:$ABF$11,MATCH(UsagePerHour!$B$4,Usage!$C$5:$C$11,0),MATCH(UsagePerHour!VK$4,Usage!$D$3:$ABF$3,0)),"")</f>
        <v/>
      </c>
      <c r="VL17" s="6" t="str">
        <f>IFERROR(INDEX(Sales!$D$5:$ABF$18,MATCH(UsagePerHour!$B17,Sales!$C$5:$C$18,0),MATCH(UsagePerHour!VL$4,Sales!$D$3:$ABF$3,0))/VL$2*INDEX(Usage!$D$5:$ABF$11,MATCH(UsagePerHour!$B$4,Usage!$C$5:$C$11,0),MATCH(UsagePerHour!VL$4,Usage!$D$3:$ABF$3,0)),"")</f>
        <v/>
      </c>
      <c r="VM17" s="6" t="str">
        <f>IFERROR(INDEX(Sales!$D$5:$ABF$18,MATCH(UsagePerHour!$B17,Sales!$C$5:$C$18,0),MATCH(UsagePerHour!VM$4,Sales!$D$3:$ABF$3,0))/VM$2*INDEX(Usage!$D$5:$ABF$11,MATCH(UsagePerHour!$B$4,Usage!$C$5:$C$11,0),MATCH(UsagePerHour!VM$4,Usage!$D$3:$ABF$3,0)),"")</f>
        <v/>
      </c>
      <c r="VN17" s="6" t="str">
        <f>IFERROR(INDEX(Sales!$D$5:$ABF$18,MATCH(UsagePerHour!$B17,Sales!$C$5:$C$18,0),MATCH(UsagePerHour!VN$4,Sales!$D$3:$ABF$3,0))/VN$2*INDEX(Usage!$D$5:$ABF$11,MATCH(UsagePerHour!$B$4,Usage!$C$5:$C$11,0),MATCH(UsagePerHour!VN$4,Usage!$D$3:$ABF$3,0)),"")</f>
        <v/>
      </c>
      <c r="VO17" s="6" t="str">
        <f>IFERROR(INDEX(Sales!$D$5:$ABF$18,MATCH(UsagePerHour!$B17,Sales!$C$5:$C$18,0),MATCH(UsagePerHour!VO$4,Sales!$D$3:$ABF$3,0))/VO$2*INDEX(Usage!$D$5:$ABF$11,MATCH(UsagePerHour!$B$4,Usage!$C$5:$C$11,0),MATCH(UsagePerHour!VO$4,Usage!$D$3:$ABF$3,0)),"")</f>
        <v/>
      </c>
      <c r="VP17" s="6" t="str">
        <f>IFERROR(INDEX(Sales!$D$5:$ABF$18,MATCH(UsagePerHour!$B17,Sales!$C$5:$C$18,0),MATCH(UsagePerHour!VP$4,Sales!$D$3:$ABF$3,0))/VP$2*INDEX(Usage!$D$5:$ABF$11,MATCH(UsagePerHour!$B$4,Usage!$C$5:$C$11,0),MATCH(UsagePerHour!VP$4,Usage!$D$3:$ABF$3,0)),"")</f>
        <v/>
      </c>
      <c r="VQ17" s="6" t="str">
        <f>IFERROR(INDEX(Sales!$D$5:$ABF$18,MATCH(UsagePerHour!$B17,Sales!$C$5:$C$18,0),MATCH(UsagePerHour!VQ$4,Sales!$D$3:$ABF$3,0))/VQ$2*INDEX(Usage!$D$5:$ABF$11,MATCH(UsagePerHour!$B$4,Usage!$C$5:$C$11,0),MATCH(UsagePerHour!VQ$4,Usage!$D$3:$ABF$3,0)),"")</f>
        <v/>
      </c>
      <c r="VR17" s="6" t="str">
        <f>IFERROR(INDEX(Sales!$D$5:$ABF$18,MATCH(UsagePerHour!$B17,Sales!$C$5:$C$18,0),MATCH(UsagePerHour!VR$4,Sales!$D$3:$ABF$3,0))/VR$2*INDEX(Usage!$D$5:$ABF$11,MATCH(UsagePerHour!$B$4,Usage!$C$5:$C$11,0),MATCH(UsagePerHour!VR$4,Usage!$D$3:$ABF$3,0)),"")</f>
        <v/>
      </c>
      <c r="VS17" s="6" t="str">
        <f>IFERROR(INDEX(Sales!$D$5:$ABF$18,MATCH(UsagePerHour!$B17,Sales!$C$5:$C$18,0),MATCH(UsagePerHour!VS$4,Sales!$D$3:$ABF$3,0))/VS$2*INDEX(Usage!$D$5:$ABF$11,MATCH(UsagePerHour!$B$4,Usage!$C$5:$C$11,0),MATCH(UsagePerHour!VS$4,Usage!$D$3:$ABF$3,0)),"")</f>
        <v/>
      </c>
      <c r="VT17" s="6" t="str">
        <f>IFERROR(INDEX(Sales!$D$5:$ABF$18,MATCH(UsagePerHour!$B17,Sales!$C$5:$C$18,0),MATCH(UsagePerHour!VT$4,Sales!$D$3:$ABF$3,0))/VT$2*INDEX(Usage!$D$5:$ABF$11,MATCH(UsagePerHour!$B$4,Usage!$C$5:$C$11,0),MATCH(UsagePerHour!VT$4,Usage!$D$3:$ABF$3,0)),"")</f>
        <v/>
      </c>
      <c r="VU17" s="6" t="str">
        <f>IFERROR(INDEX(Sales!$D$5:$ABF$18,MATCH(UsagePerHour!$B17,Sales!$C$5:$C$18,0),MATCH(UsagePerHour!VU$4,Sales!$D$3:$ABF$3,0))/VU$2*INDEX(Usage!$D$5:$ABF$11,MATCH(UsagePerHour!$B$4,Usage!$C$5:$C$11,0),MATCH(UsagePerHour!VU$4,Usage!$D$3:$ABF$3,0)),"")</f>
        <v/>
      </c>
      <c r="VV17" s="6" t="str">
        <f>IFERROR(INDEX(Sales!$D$5:$ABF$18,MATCH(UsagePerHour!$B17,Sales!$C$5:$C$18,0),MATCH(UsagePerHour!VV$4,Sales!$D$3:$ABF$3,0))/VV$2*INDEX(Usage!$D$5:$ABF$11,MATCH(UsagePerHour!$B$4,Usage!$C$5:$C$11,0),MATCH(UsagePerHour!VV$4,Usage!$D$3:$ABF$3,0)),"")</f>
        <v/>
      </c>
      <c r="VW17" s="6" t="str">
        <f>IFERROR(INDEX(Sales!$D$5:$ABF$18,MATCH(UsagePerHour!$B17,Sales!$C$5:$C$18,0),MATCH(UsagePerHour!VW$4,Sales!$D$3:$ABF$3,0))/VW$2*INDEX(Usage!$D$5:$ABF$11,MATCH(UsagePerHour!$B$4,Usage!$C$5:$C$11,0),MATCH(UsagePerHour!VW$4,Usage!$D$3:$ABF$3,0)),"")</f>
        <v/>
      </c>
      <c r="VX17" s="6" t="str">
        <f>IFERROR(INDEX(Sales!$D$5:$ABF$18,MATCH(UsagePerHour!$B17,Sales!$C$5:$C$18,0),MATCH(UsagePerHour!VX$4,Sales!$D$3:$ABF$3,0))/VX$2*INDEX(Usage!$D$5:$ABF$11,MATCH(UsagePerHour!$B$4,Usage!$C$5:$C$11,0),MATCH(UsagePerHour!VX$4,Usage!$D$3:$ABF$3,0)),"")</f>
        <v/>
      </c>
      <c r="VY17" s="6" t="str">
        <f>IFERROR(INDEX(Sales!$D$5:$ABF$18,MATCH(UsagePerHour!$B17,Sales!$C$5:$C$18,0),MATCH(UsagePerHour!VY$4,Sales!$D$3:$ABF$3,0))/VY$2*INDEX(Usage!$D$5:$ABF$11,MATCH(UsagePerHour!$B$4,Usage!$C$5:$C$11,0),MATCH(UsagePerHour!VY$4,Usage!$D$3:$ABF$3,0)),"")</f>
        <v/>
      </c>
      <c r="VZ17" s="6" t="str">
        <f>IFERROR(INDEX(Sales!$D$5:$ABF$18,MATCH(UsagePerHour!$B17,Sales!$C$5:$C$18,0),MATCH(UsagePerHour!VZ$4,Sales!$D$3:$ABF$3,0))/VZ$2*INDEX(Usage!$D$5:$ABF$11,MATCH(UsagePerHour!$B$4,Usage!$C$5:$C$11,0),MATCH(UsagePerHour!VZ$4,Usage!$D$3:$ABF$3,0)),"")</f>
        <v/>
      </c>
      <c r="WA17" s="6" t="str">
        <f>IFERROR(INDEX(Sales!$D$5:$ABF$18,MATCH(UsagePerHour!$B17,Sales!$C$5:$C$18,0),MATCH(UsagePerHour!WA$4,Sales!$D$3:$ABF$3,0))/WA$2*INDEX(Usage!$D$5:$ABF$11,MATCH(UsagePerHour!$B$4,Usage!$C$5:$C$11,0),MATCH(UsagePerHour!WA$4,Usage!$D$3:$ABF$3,0)),"")</f>
        <v/>
      </c>
      <c r="WB17" s="6" t="str">
        <f>IFERROR(INDEX(Sales!$D$5:$ABF$18,MATCH(UsagePerHour!$B17,Sales!$C$5:$C$18,0),MATCH(UsagePerHour!WB$4,Sales!$D$3:$ABF$3,0))/WB$2*INDEX(Usage!$D$5:$ABF$11,MATCH(UsagePerHour!$B$4,Usage!$C$5:$C$11,0),MATCH(UsagePerHour!WB$4,Usage!$D$3:$ABF$3,0)),"")</f>
        <v/>
      </c>
      <c r="WC17" s="6" t="str">
        <f>IFERROR(INDEX(Sales!$D$5:$ABF$18,MATCH(UsagePerHour!$B17,Sales!$C$5:$C$18,0),MATCH(UsagePerHour!WC$4,Sales!$D$3:$ABF$3,0))/WC$2*INDEX(Usage!$D$5:$ABF$11,MATCH(UsagePerHour!$B$4,Usage!$C$5:$C$11,0),MATCH(UsagePerHour!WC$4,Usage!$D$3:$ABF$3,0)),"")</f>
        <v/>
      </c>
      <c r="WD17" s="6" t="str">
        <f>IFERROR(INDEX(Sales!$D$5:$ABF$18,MATCH(UsagePerHour!$B17,Sales!$C$5:$C$18,0),MATCH(UsagePerHour!WD$4,Sales!$D$3:$ABF$3,0))/WD$2*INDEX(Usage!$D$5:$ABF$11,MATCH(UsagePerHour!$B$4,Usage!$C$5:$C$11,0),MATCH(UsagePerHour!WD$4,Usage!$D$3:$ABF$3,0)),"")</f>
        <v/>
      </c>
      <c r="WE17" s="6" t="str">
        <f>IFERROR(INDEX(Sales!$D$5:$ABF$18,MATCH(UsagePerHour!$B17,Sales!$C$5:$C$18,0),MATCH(UsagePerHour!WE$4,Sales!$D$3:$ABF$3,0))/WE$2*INDEX(Usage!$D$5:$ABF$11,MATCH(UsagePerHour!$B$4,Usage!$C$5:$C$11,0),MATCH(UsagePerHour!WE$4,Usage!$D$3:$ABF$3,0)),"")</f>
        <v/>
      </c>
      <c r="WF17" s="6" t="str">
        <f>IFERROR(INDEX(Sales!$D$5:$ABF$18,MATCH(UsagePerHour!$B17,Sales!$C$5:$C$18,0),MATCH(UsagePerHour!WF$4,Sales!$D$3:$ABF$3,0))/WF$2*INDEX(Usage!$D$5:$ABF$11,MATCH(UsagePerHour!$B$4,Usage!$C$5:$C$11,0),MATCH(UsagePerHour!WF$4,Usage!$D$3:$ABF$3,0)),"")</f>
        <v/>
      </c>
      <c r="WG17" s="6" t="str">
        <f>IFERROR(INDEX(Sales!$D$5:$ABF$18,MATCH(UsagePerHour!$B17,Sales!$C$5:$C$18,0),MATCH(UsagePerHour!WG$4,Sales!$D$3:$ABF$3,0))/WG$2*INDEX(Usage!$D$5:$ABF$11,MATCH(UsagePerHour!$B$4,Usage!$C$5:$C$11,0),MATCH(UsagePerHour!WG$4,Usage!$D$3:$ABF$3,0)),"")</f>
        <v/>
      </c>
      <c r="WH17" s="6" t="str">
        <f>IFERROR(INDEX(Sales!$D$5:$ABF$18,MATCH(UsagePerHour!$B17,Sales!$C$5:$C$18,0),MATCH(UsagePerHour!WH$4,Sales!$D$3:$ABF$3,0))/WH$2*INDEX(Usage!$D$5:$ABF$11,MATCH(UsagePerHour!$B$4,Usage!$C$5:$C$11,0),MATCH(UsagePerHour!WH$4,Usage!$D$3:$ABF$3,0)),"")</f>
        <v/>
      </c>
      <c r="WI17" s="6" t="str">
        <f>IFERROR(INDEX(Sales!$D$5:$ABF$18,MATCH(UsagePerHour!$B17,Sales!$C$5:$C$18,0),MATCH(UsagePerHour!WI$4,Sales!$D$3:$ABF$3,0))/WI$2*INDEX(Usage!$D$5:$ABF$11,MATCH(UsagePerHour!$B$4,Usage!$C$5:$C$11,0),MATCH(UsagePerHour!WI$4,Usage!$D$3:$ABF$3,0)),"")</f>
        <v/>
      </c>
      <c r="WJ17" s="6" t="str">
        <f>IFERROR(INDEX(Sales!$D$5:$ABF$18,MATCH(UsagePerHour!$B17,Sales!$C$5:$C$18,0),MATCH(UsagePerHour!WJ$4,Sales!$D$3:$ABF$3,0))/WJ$2*INDEX(Usage!$D$5:$ABF$11,MATCH(UsagePerHour!$B$4,Usage!$C$5:$C$11,0),MATCH(UsagePerHour!WJ$4,Usage!$D$3:$ABF$3,0)),"")</f>
        <v/>
      </c>
      <c r="WK17" s="6" t="str">
        <f>IFERROR(INDEX(Sales!$D$5:$ABF$18,MATCH(UsagePerHour!$B17,Sales!$C$5:$C$18,0),MATCH(UsagePerHour!WK$4,Sales!$D$3:$ABF$3,0))/WK$2*INDEX(Usage!$D$5:$ABF$11,MATCH(UsagePerHour!$B$4,Usage!$C$5:$C$11,0),MATCH(UsagePerHour!WK$4,Usage!$D$3:$ABF$3,0)),"")</f>
        <v/>
      </c>
      <c r="WL17" s="6" t="str">
        <f>IFERROR(INDEX(Sales!$D$5:$ABF$18,MATCH(UsagePerHour!$B17,Sales!$C$5:$C$18,0),MATCH(UsagePerHour!WL$4,Sales!$D$3:$ABF$3,0))/WL$2*INDEX(Usage!$D$5:$ABF$11,MATCH(UsagePerHour!$B$4,Usage!$C$5:$C$11,0),MATCH(UsagePerHour!WL$4,Usage!$D$3:$ABF$3,0)),"")</f>
        <v/>
      </c>
      <c r="WM17" s="6" t="str">
        <f>IFERROR(INDEX(Sales!$D$5:$ABF$18,MATCH(UsagePerHour!$B17,Sales!$C$5:$C$18,0),MATCH(UsagePerHour!WM$4,Sales!$D$3:$ABF$3,0))/WM$2*INDEX(Usage!$D$5:$ABF$11,MATCH(UsagePerHour!$B$4,Usage!$C$5:$C$11,0),MATCH(UsagePerHour!WM$4,Usage!$D$3:$ABF$3,0)),"")</f>
        <v/>
      </c>
      <c r="WN17" s="6" t="str">
        <f>IFERROR(INDEX(Sales!$D$5:$ABF$18,MATCH(UsagePerHour!$B17,Sales!$C$5:$C$18,0),MATCH(UsagePerHour!WN$4,Sales!$D$3:$ABF$3,0))/WN$2*INDEX(Usage!$D$5:$ABF$11,MATCH(UsagePerHour!$B$4,Usage!$C$5:$C$11,0),MATCH(UsagePerHour!WN$4,Usage!$D$3:$ABF$3,0)),"")</f>
        <v/>
      </c>
      <c r="WO17" s="6" t="str">
        <f>IFERROR(INDEX(Sales!$D$5:$ABF$18,MATCH(UsagePerHour!$B17,Sales!$C$5:$C$18,0),MATCH(UsagePerHour!WO$4,Sales!$D$3:$ABF$3,0))/WO$2*INDEX(Usage!$D$5:$ABF$11,MATCH(UsagePerHour!$B$4,Usage!$C$5:$C$11,0),MATCH(UsagePerHour!WO$4,Usage!$D$3:$ABF$3,0)),"")</f>
        <v/>
      </c>
      <c r="WP17" s="6" t="str">
        <f>IFERROR(INDEX(Sales!$D$5:$ABF$18,MATCH(UsagePerHour!$B17,Sales!$C$5:$C$18,0),MATCH(UsagePerHour!WP$4,Sales!$D$3:$ABF$3,0))/WP$2*INDEX(Usage!$D$5:$ABF$11,MATCH(UsagePerHour!$B$4,Usage!$C$5:$C$11,0),MATCH(UsagePerHour!WP$4,Usage!$D$3:$ABF$3,0)),"")</f>
        <v/>
      </c>
      <c r="WQ17" s="6" t="str">
        <f>IFERROR(INDEX(Sales!$D$5:$ABF$18,MATCH(UsagePerHour!$B17,Sales!$C$5:$C$18,0),MATCH(UsagePerHour!WQ$4,Sales!$D$3:$ABF$3,0))/WQ$2*INDEX(Usage!$D$5:$ABF$11,MATCH(UsagePerHour!$B$4,Usage!$C$5:$C$11,0),MATCH(UsagePerHour!WQ$4,Usage!$D$3:$ABF$3,0)),"")</f>
        <v/>
      </c>
      <c r="WR17" s="6" t="str">
        <f>IFERROR(INDEX(Sales!$D$5:$ABF$18,MATCH(UsagePerHour!$B17,Sales!$C$5:$C$18,0),MATCH(UsagePerHour!WR$4,Sales!$D$3:$ABF$3,0))/WR$2*INDEX(Usage!$D$5:$ABF$11,MATCH(UsagePerHour!$B$4,Usage!$C$5:$C$11,0),MATCH(UsagePerHour!WR$4,Usage!$D$3:$ABF$3,0)),"")</f>
        <v/>
      </c>
      <c r="WS17" s="6" t="str">
        <f>IFERROR(INDEX(Sales!$D$5:$ABF$18,MATCH(UsagePerHour!$B17,Sales!$C$5:$C$18,0),MATCH(UsagePerHour!WS$4,Sales!$D$3:$ABF$3,0))/WS$2*INDEX(Usage!$D$5:$ABF$11,MATCH(UsagePerHour!$B$4,Usage!$C$5:$C$11,0),MATCH(UsagePerHour!WS$4,Usage!$D$3:$ABF$3,0)),"")</f>
        <v/>
      </c>
      <c r="WT17" s="6" t="str">
        <f>IFERROR(INDEX(Sales!$D$5:$ABF$18,MATCH(UsagePerHour!$B17,Sales!$C$5:$C$18,0),MATCH(UsagePerHour!WT$4,Sales!$D$3:$ABF$3,0))/WT$2*INDEX(Usage!$D$5:$ABF$11,MATCH(UsagePerHour!$B$4,Usage!$C$5:$C$11,0),MATCH(UsagePerHour!WT$4,Usage!$D$3:$ABF$3,0)),"")</f>
        <v/>
      </c>
      <c r="WU17" s="6" t="str">
        <f>IFERROR(INDEX(Sales!$D$5:$ABF$18,MATCH(UsagePerHour!$B17,Sales!$C$5:$C$18,0),MATCH(UsagePerHour!WU$4,Sales!$D$3:$ABF$3,0))/WU$2*INDEX(Usage!$D$5:$ABF$11,MATCH(UsagePerHour!$B$4,Usage!$C$5:$C$11,0),MATCH(UsagePerHour!WU$4,Usage!$D$3:$ABF$3,0)),"")</f>
        <v/>
      </c>
      <c r="WV17" s="6" t="str">
        <f>IFERROR(INDEX(Sales!$D$5:$ABF$18,MATCH(UsagePerHour!$B17,Sales!$C$5:$C$18,0),MATCH(UsagePerHour!WV$4,Sales!$D$3:$ABF$3,0))/WV$2*INDEX(Usage!$D$5:$ABF$11,MATCH(UsagePerHour!$B$4,Usage!$C$5:$C$11,0),MATCH(UsagePerHour!WV$4,Usage!$D$3:$ABF$3,0)),"")</f>
        <v/>
      </c>
      <c r="WW17" s="6" t="str">
        <f>IFERROR(INDEX(Sales!$D$5:$ABF$18,MATCH(UsagePerHour!$B17,Sales!$C$5:$C$18,0),MATCH(UsagePerHour!WW$4,Sales!$D$3:$ABF$3,0))/WW$2*INDEX(Usage!$D$5:$ABF$11,MATCH(UsagePerHour!$B$4,Usage!$C$5:$C$11,0),MATCH(UsagePerHour!WW$4,Usage!$D$3:$ABF$3,0)),"")</f>
        <v/>
      </c>
      <c r="WX17" s="6" t="str">
        <f>IFERROR(INDEX(Sales!$D$5:$ABF$18,MATCH(UsagePerHour!$B17,Sales!$C$5:$C$18,0),MATCH(UsagePerHour!WX$4,Sales!$D$3:$ABF$3,0))/WX$2*INDEX(Usage!$D$5:$ABF$11,MATCH(UsagePerHour!$B$4,Usage!$C$5:$C$11,0),MATCH(UsagePerHour!WX$4,Usage!$D$3:$ABF$3,0)),"")</f>
        <v/>
      </c>
      <c r="WY17" s="6" t="str">
        <f>IFERROR(INDEX(Sales!$D$5:$ABF$18,MATCH(UsagePerHour!$B17,Sales!$C$5:$C$18,0),MATCH(UsagePerHour!WY$4,Sales!$D$3:$ABF$3,0))/WY$2*INDEX(Usage!$D$5:$ABF$11,MATCH(UsagePerHour!$B$4,Usage!$C$5:$C$11,0),MATCH(UsagePerHour!WY$4,Usage!$D$3:$ABF$3,0)),"")</f>
        <v/>
      </c>
      <c r="WZ17" s="6" t="str">
        <f>IFERROR(INDEX(Sales!$D$5:$ABF$18,MATCH(UsagePerHour!$B17,Sales!$C$5:$C$18,0),MATCH(UsagePerHour!WZ$4,Sales!$D$3:$ABF$3,0))/WZ$2*INDEX(Usage!$D$5:$ABF$11,MATCH(UsagePerHour!$B$4,Usage!$C$5:$C$11,0),MATCH(UsagePerHour!WZ$4,Usage!$D$3:$ABF$3,0)),"")</f>
        <v/>
      </c>
      <c r="XA17" s="6" t="str">
        <f>IFERROR(INDEX(Sales!$D$5:$ABF$18,MATCH(UsagePerHour!$B17,Sales!$C$5:$C$18,0),MATCH(UsagePerHour!XA$4,Sales!$D$3:$ABF$3,0))/XA$2*INDEX(Usage!$D$5:$ABF$11,MATCH(UsagePerHour!$B$4,Usage!$C$5:$C$11,0),MATCH(UsagePerHour!XA$4,Usage!$D$3:$ABF$3,0)),"")</f>
        <v/>
      </c>
      <c r="XB17" s="6" t="str">
        <f>IFERROR(INDEX(Sales!$D$5:$ABF$18,MATCH(UsagePerHour!$B17,Sales!$C$5:$C$18,0),MATCH(UsagePerHour!XB$4,Sales!$D$3:$ABF$3,0))/XB$2*INDEX(Usage!$D$5:$ABF$11,MATCH(UsagePerHour!$B$4,Usage!$C$5:$C$11,0),MATCH(UsagePerHour!XB$4,Usage!$D$3:$ABF$3,0)),"")</f>
        <v/>
      </c>
      <c r="XC17" s="6" t="str">
        <f>IFERROR(INDEX(Sales!$D$5:$ABF$18,MATCH(UsagePerHour!$B17,Sales!$C$5:$C$18,0),MATCH(UsagePerHour!XC$4,Sales!$D$3:$ABF$3,0))/XC$2*INDEX(Usage!$D$5:$ABF$11,MATCH(UsagePerHour!$B$4,Usage!$C$5:$C$11,0),MATCH(UsagePerHour!XC$4,Usage!$D$3:$ABF$3,0)),"")</f>
        <v/>
      </c>
      <c r="XD17" s="6" t="str">
        <f>IFERROR(INDEX(Sales!$D$5:$ABF$18,MATCH(UsagePerHour!$B17,Sales!$C$5:$C$18,0),MATCH(UsagePerHour!XD$4,Sales!$D$3:$ABF$3,0))/XD$2*INDEX(Usage!$D$5:$ABF$11,MATCH(UsagePerHour!$B$4,Usage!$C$5:$C$11,0),MATCH(UsagePerHour!XD$4,Usage!$D$3:$ABF$3,0)),"")</f>
        <v/>
      </c>
      <c r="XE17" s="6" t="str">
        <f>IFERROR(INDEX(Sales!$D$5:$ABF$18,MATCH(UsagePerHour!$B17,Sales!$C$5:$C$18,0),MATCH(UsagePerHour!XE$4,Sales!$D$3:$ABF$3,0))/XE$2*INDEX(Usage!$D$5:$ABF$11,MATCH(UsagePerHour!$B$4,Usage!$C$5:$C$11,0),MATCH(UsagePerHour!XE$4,Usage!$D$3:$ABF$3,0)),"")</f>
        <v/>
      </c>
      <c r="XF17" s="6" t="str">
        <f>IFERROR(INDEX(Sales!$D$5:$ABF$18,MATCH(UsagePerHour!$B17,Sales!$C$5:$C$18,0),MATCH(UsagePerHour!XF$4,Sales!$D$3:$ABF$3,0))/XF$2*INDEX(Usage!$D$5:$ABF$11,MATCH(UsagePerHour!$B$4,Usage!$C$5:$C$11,0),MATCH(UsagePerHour!XF$4,Usage!$D$3:$ABF$3,0)),"")</f>
        <v/>
      </c>
      <c r="XG17" s="6" t="str">
        <f>IFERROR(INDEX(Sales!$D$5:$ABF$18,MATCH(UsagePerHour!$B17,Sales!$C$5:$C$18,0),MATCH(UsagePerHour!XG$4,Sales!$D$3:$ABF$3,0))/XG$2*INDEX(Usage!$D$5:$ABF$11,MATCH(UsagePerHour!$B$4,Usage!$C$5:$C$11,0),MATCH(UsagePerHour!XG$4,Usage!$D$3:$ABF$3,0)),"")</f>
        <v/>
      </c>
      <c r="XH17" s="6" t="str">
        <f>IFERROR(INDEX(Sales!$D$5:$ABF$18,MATCH(UsagePerHour!$B17,Sales!$C$5:$C$18,0),MATCH(UsagePerHour!XH$4,Sales!$D$3:$ABF$3,0))/XH$2*INDEX(Usage!$D$5:$ABF$11,MATCH(UsagePerHour!$B$4,Usage!$C$5:$C$11,0),MATCH(UsagePerHour!XH$4,Usage!$D$3:$ABF$3,0)),"")</f>
        <v/>
      </c>
      <c r="XI17" s="6" t="str">
        <f>IFERROR(INDEX(Sales!$D$5:$ABF$18,MATCH(UsagePerHour!$B17,Sales!$C$5:$C$18,0),MATCH(UsagePerHour!XI$4,Sales!$D$3:$ABF$3,0))/XI$2*INDEX(Usage!$D$5:$ABF$11,MATCH(UsagePerHour!$B$4,Usage!$C$5:$C$11,0),MATCH(UsagePerHour!XI$4,Usage!$D$3:$ABF$3,0)),"")</f>
        <v/>
      </c>
      <c r="XJ17" s="6" t="str">
        <f>IFERROR(INDEX(Sales!$D$5:$ABF$18,MATCH(UsagePerHour!$B17,Sales!$C$5:$C$18,0),MATCH(UsagePerHour!XJ$4,Sales!$D$3:$ABF$3,0))/XJ$2*INDEX(Usage!$D$5:$ABF$11,MATCH(UsagePerHour!$B$4,Usage!$C$5:$C$11,0),MATCH(UsagePerHour!XJ$4,Usage!$D$3:$ABF$3,0)),"")</f>
        <v/>
      </c>
      <c r="XK17" s="6" t="str">
        <f>IFERROR(INDEX(Sales!$D$5:$ABF$18,MATCH(UsagePerHour!$B17,Sales!$C$5:$C$18,0),MATCH(UsagePerHour!XK$4,Sales!$D$3:$ABF$3,0))/XK$2*INDEX(Usage!$D$5:$ABF$11,MATCH(UsagePerHour!$B$4,Usage!$C$5:$C$11,0),MATCH(UsagePerHour!XK$4,Usage!$D$3:$ABF$3,0)),"")</f>
        <v/>
      </c>
      <c r="XL17" s="6" t="str">
        <f>IFERROR(INDEX(Sales!$D$5:$ABF$18,MATCH(UsagePerHour!$B17,Sales!$C$5:$C$18,0),MATCH(UsagePerHour!XL$4,Sales!$D$3:$ABF$3,0))/XL$2*INDEX(Usage!$D$5:$ABF$11,MATCH(UsagePerHour!$B$4,Usage!$C$5:$C$11,0),MATCH(UsagePerHour!XL$4,Usage!$D$3:$ABF$3,0)),"")</f>
        <v/>
      </c>
      <c r="XM17" s="6" t="str">
        <f>IFERROR(INDEX(Sales!$D$5:$ABF$18,MATCH(UsagePerHour!$B17,Sales!$C$5:$C$18,0),MATCH(UsagePerHour!XM$4,Sales!$D$3:$ABF$3,0))/XM$2*INDEX(Usage!$D$5:$ABF$11,MATCH(UsagePerHour!$B$4,Usage!$C$5:$C$11,0),MATCH(UsagePerHour!XM$4,Usage!$D$3:$ABF$3,0)),"")</f>
        <v/>
      </c>
      <c r="XN17" s="6" t="str">
        <f>IFERROR(INDEX(Sales!$D$5:$ABF$18,MATCH(UsagePerHour!$B17,Sales!$C$5:$C$18,0),MATCH(UsagePerHour!XN$4,Sales!$D$3:$ABF$3,0))/XN$2*INDEX(Usage!$D$5:$ABF$11,MATCH(UsagePerHour!$B$4,Usage!$C$5:$C$11,0),MATCH(UsagePerHour!XN$4,Usage!$D$3:$ABF$3,0)),"")</f>
        <v/>
      </c>
      <c r="XO17" s="6" t="str">
        <f>IFERROR(INDEX(Sales!$D$5:$ABF$18,MATCH(UsagePerHour!$B17,Sales!$C$5:$C$18,0),MATCH(UsagePerHour!XO$4,Sales!$D$3:$ABF$3,0))/XO$2*INDEX(Usage!$D$5:$ABF$11,MATCH(UsagePerHour!$B$4,Usage!$C$5:$C$11,0),MATCH(UsagePerHour!XO$4,Usage!$D$3:$ABF$3,0)),"")</f>
        <v/>
      </c>
      <c r="XP17" s="6" t="str">
        <f>IFERROR(INDEX(Sales!$D$5:$ABF$18,MATCH(UsagePerHour!$B17,Sales!$C$5:$C$18,0),MATCH(UsagePerHour!XP$4,Sales!$D$3:$ABF$3,0))/XP$2*INDEX(Usage!$D$5:$ABF$11,MATCH(UsagePerHour!$B$4,Usage!$C$5:$C$11,0),MATCH(UsagePerHour!XP$4,Usage!$D$3:$ABF$3,0)),"")</f>
        <v/>
      </c>
      <c r="XQ17" s="6" t="str">
        <f>IFERROR(INDEX(Sales!$D$5:$ABF$18,MATCH(UsagePerHour!$B17,Sales!$C$5:$C$18,0),MATCH(UsagePerHour!XQ$4,Sales!$D$3:$ABF$3,0))/XQ$2*INDEX(Usage!$D$5:$ABF$11,MATCH(UsagePerHour!$B$4,Usage!$C$5:$C$11,0),MATCH(UsagePerHour!XQ$4,Usage!$D$3:$ABF$3,0)),"")</f>
        <v/>
      </c>
      <c r="XR17" s="6" t="str">
        <f>IFERROR(INDEX(Sales!$D$5:$ABF$18,MATCH(UsagePerHour!$B17,Sales!$C$5:$C$18,0),MATCH(UsagePerHour!XR$4,Sales!$D$3:$ABF$3,0))/XR$2*INDEX(Usage!$D$5:$ABF$11,MATCH(UsagePerHour!$B$4,Usage!$C$5:$C$11,0),MATCH(UsagePerHour!XR$4,Usage!$D$3:$ABF$3,0)),"")</f>
        <v/>
      </c>
      <c r="XS17" s="6" t="str">
        <f>IFERROR(INDEX(Sales!$D$5:$ABF$18,MATCH(UsagePerHour!$B17,Sales!$C$5:$C$18,0),MATCH(UsagePerHour!XS$4,Sales!$D$3:$ABF$3,0))/XS$2*INDEX(Usage!$D$5:$ABF$11,MATCH(UsagePerHour!$B$4,Usage!$C$5:$C$11,0),MATCH(UsagePerHour!XS$4,Usage!$D$3:$ABF$3,0)),"")</f>
        <v/>
      </c>
      <c r="XT17" s="6" t="str">
        <f>IFERROR(INDEX(Sales!$D$5:$ABF$18,MATCH(UsagePerHour!$B17,Sales!$C$5:$C$18,0),MATCH(UsagePerHour!XT$4,Sales!$D$3:$ABF$3,0))/XT$2*INDEX(Usage!$D$5:$ABF$11,MATCH(UsagePerHour!$B$4,Usage!$C$5:$C$11,0),MATCH(UsagePerHour!XT$4,Usage!$D$3:$ABF$3,0)),"")</f>
        <v/>
      </c>
      <c r="XU17" s="6" t="str">
        <f>IFERROR(INDEX(Sales!$D$5:$ABF$18,MATCH(UsagePerHour!$B17,Sales!$C$5:$C$18,0),MATCH(UsagePerHour!XU$4,Sales!$D$3:$ABF$3,0))/XU$2*INDEX(Usage!$D$5:$ABF$11,MATCH(UsagePerHour!$B$4,Usage!$C$5:$C$11,0),MATCH(UsagePerHour!XU$4,Usage!$D$3:$ABF$3,0)),"")</f>
        <v/>
      </c>
      <c r="XV17" s="6" t="str">
        <f>IFERROR(INDEX(Sales!$D$5:$ABF$18,MATCH(UsagePerHour!$B17,Sales!$C$5:$C$18,0),MATCH(UsagePerHour!XV$4,Sales!$D$3:$ABF$3,0))/XV$2*INDEX(Usage!$D$5:$ABF$11,MATCH(UsagePerHour!$B$4,Usage!$C$5:$C$11,0),MATCH(UsagePerHour!XV$4,Usage!$D$3:$ABF$3,0)),"")</f>
        <v/>
      </c>
      <c r="XW17" s="6" t="str">
        <f>IFERROR(INDEX(Sales!$D$5:$ABF$18,MATCH(UsagePerHour!$B17,Sales!$C$5:$C$18,0),MATCH(UsagePerHour!XW$4,Sales!$D$3:$ABF$3,0))/XW$2*INDEX(Usage!$D$5:$ABF$11,MATCH(UsagePerHour!$B$4,Usage!$C$5:$C$11,0),MATCH(UsagePerHour!XW$4,Usage!$D$3:$ABF$3,0)),"")</f>
        <v/>
      </c>
      <c r="XX17" s="6" t="str">
        <f>IFERROR(INDEX(Sales!$D$5:$ABF$18,MATCH(UsagePerHour!$B17,Sales!$C$5:$C$18,0),MATCH(UsagePerHour!XX$4,Sales!$D$3:$ABF$3,0))/XX$2*INDEX(Usage!$D$5:$ABF$11,MATCH(UsagePerHour!$B$4,Usage!$C$5:$C$11,0),MATCH(UsagePerHour!XX$4,Usage!$D$3:$ABF$3,0)),"")</f>
        <v/>
      </c>
      <c r="XY17" s="6" t="str">
        <f>IFERROR(INDEX(Sales!$D$5:$ABF$18,MATCH(UsagePerHour!$B17,Sales!$C$5:$C$18,0),MATCH(UsagePerHour!XY$4,Sales!$D$3:$ABF$3,0))/XY$2*INDEX(Usage!$D$5:$ABF$11,MATCH(UsagePerHour!$B$4,Usage!$C$5:$C$11,0),MATCH(UsagePerHour!XY$4,Usage!$D$3:$ABF$3,0)),"")</f>
        <v/>
      </c>
      <c r="XZ17" s="6" t="str">
        <f>IFERROR(INDEX(Sales!$D$5:$ABF$18,MATCH(UsagePerHour!$B17,Sales!$C$5:$C$18,0),MATCH(UsagePerHour!XZ$4,Sales!$D$3:$ABF$3,0))/XZ$2*INDEX(Usage!$D$5:$ABF$11,MATCH(UsagePerHour!$B$4,Usage!$C$5:$C$11,0),MATCH(UsagePerHour!XZ$4,Usage!$D$3:$ABF$3,0)),"")</f>
        <v/>
      </c>
      <c r="YA17" s="6" t="str">
        <f>IFERROR(INDEX(Sales!$D$5:$ABF$18,MATCH(UsagePerHour!$B17,Sales!$C$5:$C$18,0),MATCH(UsagePerHour!YA$4,Sales!$D$3:$ABF$3,0))/YA$2*INDEX(Usage!$D$5:$ABF$11,MATCH(UsagePerHour!$B$4,Usage!$C$5:$C$11,0),MATCH(UsagePerHour!YA$4,Usage!$D$3:$ABF$3,0)),"")</f>
        <v/>
      </c>
      <c r="YB17" s="6" t="str">
        <f>IFERROR(INDEX(Sales!$D$5:$ABF$18,MATCH(UsagePerHour!$B17,Sales!$C$5:$C$18,0),MATCH(UsagePerHour!YB$4,Sales!$D$3:$ABF$3,0))/YB$2*INDEX(Usage!$D$5:$ABF$11,MATCH(UsagePerHour!$B$4,Usage!$C$5:$C$11,0),MATCH(UsagePerHour!YB$4,Usage!$D$3:$ABF$3,0)),"")</f>
        <v/>
      </c>
      <c r="YC17" s="6" t="str">
        <f>IFERROR(INDEX(Sales!$D$5:$ABF$18,MATCH(UsagePerHour!$B17,Sales!$C$5:$C$18,0),MATCH(UsagePerHour!YC$4,Sales!$D$3:$ABF$3,0))/YC$2*INDEX(Usage!$D$5:$ABF$11,MATCH(UsagePerHour!$B$4,Usage!$C$5:$C$11,0),MATCH(UsagePerHour!YC$4,Usage!$D$3:$ABF$3,0)),"")</f>
        <v/>
      </c>
      <c r="YD17" s="6" t="str">
        <f>IFERROR(INDEX(Sales!$D$5:$ABF$18,MATCH(UsagePerHour!$B17,Sales!$C$5:$C$18,0),MATCH(UsagePerHour!YD$4,Sales!$D$3:$ABF$3,0))/YD$2*INDEX(Usage!$D$5:$ABF$11,MATCH(UsagePerHour!$B$4,Usage!$C$5:$C$11,0),MATCH(UsagePerHour!YD$4,Usage!$D$3:$ABF$3,0)),"")</f>
        <v/>
      </c>
      <c r="YE17" s="6" t="str">
        <f>IFERROR(INDEX(Sales!$D$5:$ABF$18,MATCH(UsagePerHour!$B17,Sales!$C$5:$C$18,0),MATCH(UsagePerHour!YE$4,Sales!$D$3:$ABF$3,0))/YE$2*INDEX(Usage!$D$5:$ABF$11,MATCH(UsagePerHour!$B$4,Usage!$C$5:$C$11,0),MATCH(UsagePerHour!YE$4,Usage!$D$3:$ABF$3,0)),"")</f>
        <v/>
      </c>
      <c r="YF17" s="6" t="str">
        <f>IFERROR(INDEX(Sales!$D$5:$ABF$18,MATCH(UsagePerHour!$B17,Sales!$C$5:$C$18,0),MATCH(UsagePerHour!YF$4,Sales!$D$3:$ABF$3,0))/YF$2*INDEX(Usage!$D$5:$ABF$11,MATCH(UsagePerHour!$B$4,Usage!$C$5:$C$11,0),MATCH(UsagePerHour!YF$4,Usage!$D$3:$ABF$3,0)),"")</f>
        <v/>
      </c>
      <c r="YG17" s="6" t="str">
        <f>IFERROR(INDEX(Sales!$D$5:$ABF$18,MATCH(UsagePerHour!$B17,Sales!$C$5:$C$18,0),MATCH(UsagePerHour!YG$4,Sales!$D$3:$ABF$3,0))/YG$2*INDEX(Usage!$D$5:$ABF$11,MATCH(UsagePerHour!$B$4,Usage!$C$5:$C$11,0),MATCH(UsagePerHour!YG$4,Usage!$D$3:$ABF$3,0)),"")</f>
        <v/>
      </c>
      <c r="YH17" s="6" t="str">
        <f>IFERROR(INDEX(Sales!$D$5:$ABF$18,MATCH(UsagePerHour!$B17,Sales!$C$5:$C$18,0),MATCH(UsagePerHour!YH$4,Sales!$D$3:$ABF$3,0))/YH$2*INDEX(Usage!$D$5:$ABF$11,MATCH(UsagePerHour!$B$4,Usage!$C$5:$C$11,0),MATCH(UsagePerHour!YH$4,Usage!$D$3:$ABF$3,0)),"")</f>
        <v/>
      </c>
      <c r="YI17" s="6" t="str">
        <f>IFERROR(INDEX(Sales!$D$5:$ABF$18,MATCH(UsagePerHour!$B17,Sales!$C$5:$C$18,0),MATCH(UsagePerHour!YI$4,Sales!$D$3:$ABF$3,0))/YI$2*INDEX(Usage!$D$5:$ABF$11,MATCH(UsagePerHour!$B$4,Usage!$C$5:$C$11,0),MATCH(UsagePerHour!YI$4,Usage!$D$3:$ABF$3,0)),"")</f>
        <v/>
      </c>
      <c r="YJ17" s="6" t="str">
        <f>IFERROR(INDEX(Sales!$D$5:$ABF$18,MATCH(UsagePerHour!$B17,Sales!$C$5:$C$18,0),MATCH(UsagePerHour!YJ$4,Sales!$D$3:$ABF$3,0))/YJ$2*INDEX(Usage!$D$5:$ABF$11,MATCH(UsagePerHour!$B$4,Usage!$C$5:$C$11,0),MATCH(UsagePerHour!YJ$4,Usage!$D$3:$ABF$3,0)),"")</f>
        <v/>
      </c>
      <c r="YK17" s="6" t="str">
        <f>IFERROR(INDEX(Sales!$D$5:$ABF$18,MATCH(UsagePerHour!$B17,Sales!$C$5:$C$18,0),MATCH(UsagePerHour!YK$4,Sales!$D$3:$ABF$3,0))/YK$2*INDEX(Usage!$D$5:$ABF$11,MATCH(UsagePerHour!$B$4,Usage!$C$5:$C$11,0),MATCH(UsagePerHour!YK$4,Usage!$D$3:$ABF$3,0)),"")</f>
        <v/>
      </c>
      <c r="YL17" s="6" t="str">
        <f>IFERROR(INDEX(Sales!$D$5:$ABF$18,MATCH(UsagePerHour!$B17,Sales!$C$5:$C$18,0),MATCH(UsagePerHour!YL$4,Sales!$D$3:$ABF$3,0))/YL$2*INDEX(Usage!$D$5:$ABF$11,MATCH(UsagePerHour!$B$4,Usage!$C$5:$C$11,0),MATCH(UsagePerHour!YL$4,Usage!$D$3:$ABF$3,0)),"")</f>
        <v/>
      </c>
      <c r="YM17" s="6" t="str">
        <f>IFERROR(INDEX(Sales!$D$5:$ABF$18,MATCH(UsagePerHour!$B17,Sales!$C$5:$C$18,0),MATCH(UsagePerHour!YM$4,Sales!$D$3:$ABF$3,0))/YM$2*INDEX(Usage!$D$5:$ABF$11,MATCH(UsagePerHour!$B$4,Usage!$C$5:$C$11,0),MATCH(UsagePerHour!YM$4,Usage!$D$3:$ABF$3,0)),"")</f>
        <v/>
      </c>
      <c r="YN17" s="6" t="str">
        <f>IFERROR(INDEX(Sales!$D$5:$ABF$18,MATCH(UsagePerHour!$B17,Sales!$C$5:$C$18,0),MATCH(UsagePerHour!YN$4,Sales!$D$3:$ABF$3,0))/YN$2*INDEX(Usage!$D$5:$ABF$11,MATCH(UsagePerHour!$B$4,Usage!$C$5:$C$11,0),MATCH(UsagePerHour!YN$4,Usage!$D$3:$ABF$3,0)),"")</f>
        <v/>
      </c>
      <c r="YO17" s="6" t="str">
        <f>IFERROR(INDEX(Sales!$D$5:$ABF$18,MATCH(UsagePerHour!$B17,Sales!$C$5:$C$18,0),MATCH(UsagePerHour!YO$4,Sales!$D$3:$ABF$3,0))/YO$2*INDEX(Usage!$D$5:$ABF$11,MATCH(UsagePerHour!$B$4,Usage!$C$5:$C$11,0),MATCH(UsagePerHour!YO$4,Usage!$D$3:$ABF$3,0)),"")</f>
        <v/>
      </c>
      <c r="YP17" s="6" t="str">
        <f>IFERROR(INDEX(Sales!$D$5:$ABF$18,MATCH(UsagePerHour!$B17,Sales!$C$5:$C$18,0),MATCH(UsagePerHour!YP$4,Sales!$D$3:$ABF$3,0))/YP$2*INDEX(Usage!$D$5:$ABF$11,MATCH(UsagePerHour!$B$4,Usage!$C$5:$C$11,0),MATCH(UsagePerHour!YP$4,Usage!$D$3:$ABF$3,0)),"")</f>
        <v/>
      </c>
      <c r="YQ17" s="6" t="str">
        <f>IFERROR(INDEX(Sales!$D$5:$ABF$18,MATCH(UsagePerHour!$B17,Sales!$C$5:$C$18,0),MATCH(UsagePerHour!YQ$4,Sales!$D$3:$ABF$3,0))/YQ$2*INDEX(Usage!$D$5:$ABF$11,MATCH(UsagePerHour!$B$4,Usage!$C$5:$C$11,0),MATCH(UsagePerHour!YQ$4,Usage!$D$3:$ABF$3,0)),"")</f>
        <v/>
      </c>
      <c r="YR17" s="6" t="str">
        <f>IFERROR(INDEX(Sales!$D$5:$ABF$18,MATCH(UsagePerHour!$B17,Sales!$C$5:$C$18,0),MATCH(UsagePerHour!YR$4,Sales!$D$3:$ABF$3,0))/YR$2*INDEX(Usage!$D$5:$ABF$11,MATCH(UsagePerHour!$B$4,Usage!$C$5:$C$11,0),MATCH(UsagePerHour!YR$4,Usage!$D$3:$ABF$3,0)),"")</f>
        <v/>
      </c>
      <c r="YS17" s="6" t="str">
        <f>IFERROR(INDEX(Sales!$D$5:$ABF$18,MATCH(UsagePerHour!$B17,Sales!$C$5:$C$18,0),MATCH(UsagePerHour!YS$4,Sales!$D$3:$ABF$3,0))/YS$2*INDEX(Usage!$D$5:$ABF$11,MATCH(UsagePerHour!$B$4,Usage!$C$5:$C$11,0),MATCH(UsagePerHour!YS$4,Usage!$D$3:$ABF$3,0)),"")</f>
        <v/>
      </c>
      <c r="YT17" s="6" t="str">
        <f>IFERROR(INDEX(Sales!$D$5:$ABF$18,MATCH(UsagePerHour!$B17,Sales!$C$5:$C$18,0),MATCH(UsagePerHour!YT$4,Sales!$D$3:$ABF$3,0))/YT$2*INDEX(Usage!$D$5:$ABF$11,MATCH(UsagePerHour!$B$4,Usage!$C$5:$C$11,0),MATCH(UsagePerHour!YT$4,Usage!$D$3:$ABF$3,0)),"")</f>
        <v/>
      </c>
      <c r="YU17" s="6" t="str">
        <f>IFERROR(INDEX(Sales!$D$5:$ABF$18,MATCH(UsagePerHour!$B17,Sales!$C$5:$C$18,0),MATCH(UsagePerHour!YU$4,Sales!$D$3:$ABF$3,0))/YU$2*INDEX(Usage!$D$5:$ABF$11,MATCH(UsagePerHour!$B$4,Usage!$C$5:$C$11,0),MATCH(UsagePerHour!YU$4,Usage!$D$3:$ABF$3,0)),"")</f>
        <v/>
      </c>
      <c r="YV17" s="6" t="str">
        <f>IFERROR(INDEX(Sales!$D$5:$ABF$18,MATCH(UsagePerHour!$B17,Sales!$C$5:$C$18,0),MATCH(UsagePerHour!YV$4,Sales!$D$3:$ABF$3,0))/YV$2*INDEX(Usage!$D$5:$ABF$11,MATCH(UsagePerHour!$B$4,Usage!$C$5:$C$11,0),MATCH(UsagePerHour!YV$4,Usage!$D$3:$ABF$3,0)),"")</f>
        <v/>
      </c>
      <c r="YW17" s="6" t="str">
        <f>IFERROR(INDEX(Sales!$D$5:$ABF$18,MATCH(UsagePerHour!$B17,Sales!$C$5:$C$18,0),MATCH(UsagePerHour!YW$4,Sales!$D$3:$ABF$3,0))/YW$2*INDEX(Usage!$D$5:$ABF$11,MATCH(UsagePerHour!$B$4,Usage!$C$5:$C$11,0),MATCH(UsagePerHour!YW$4,Usage!$D$3:$ABF$3,0)),"")</f>
        <v/>
      </c>
      <c r="YX17" s="6" t="str">
        <f>IFERROR(INDEX(Sales!$D$5:$ABF$18,MATCH(UsagePerHour!$B17,Sales!$C$5:$C$18,0),MATCH(UsagePerHour!YX$4,Sales!$D$3:$ABF$3,0))/YX$2*INDEX(Usage!$D$5:$ABF$11,MATCH(UsagePerHour!$B$4,Usage!$C$5:$C$11,0),MATCH(UsagePerHour!YX$4,Usage!$D$3:$ABF$3,0)),"")</f>
        <v/>
      </c>
      <c r="YY17" s="6" t="str">
        <f>IFERROR(INDEX(Sales!$D$5:$ABF$18,MATCH(UsagePerHour!$B17,Sales!$C$5:$C$18,0),MATCH(UsagePerHour!YY$4,Sales!$D$3:$ABF$3,0))/YY$2*INDEX(Usage!$D$5:$ABF$11,MATCH(UsagePerHour!$B$4,Usage!$C$5:$C$11,0),MATCH(UsagePerHour!YY$4,Usage!$D$3:$ABF$3,0)),"")</f>
        <v/>
      </c>
      <c r="YZ17" s="6" t="str">
        <f>IFERROR(INDEX(Sales!$D$5:$ABF$18,MATCH(UsagePerHour!$B17,Sales!$C$5:$C$18,0),MATCH(UsagePerHour!YZ$4,Sales!$D$3:$ABF$3,0))/YZ$2*INDEX(Usage!$D$5:$ABF$11,MATCH(UsagePerHour!$B$4,Usage!$C$5:$C$11,0),MATCH(UsagePerHour!YZ$4,Usage!$D$3:$ABF$3,0)),"")</f>
        <v/>
      </c>
      <c r="ZA17" s="6" t="str">
        <f>IFERROR(INDEX(Sales!$D$5:$ABF$18,MATCH(UsagePerHour!$B17,Sales!$C$5:$C$18,0),MATCH(UsagePerHour!ZA$4,Sales!$D$3:$ABF$3,0))/ZA$2*INDEX(Usage!$D$5:$ABF$11,MATCH(UsagePerHour!$B$4,Usage!$C$5:$C$11,0),MATCH(UsagePerHour!ZA$4,Usage!$D$3:$ABF$3,0)),"")</f>
        <v/>
      </c>
      <c r="ZB17" s="6" t="str">
        <f>IFERROR(INDEX(Sales!$D$5:$ABF$18,MATCH(UsagePerHour!$B17,Sales!$C$5:$C$18,0),MATCH(UsagePerHour!ZB$4,Sales!$D$3:$ABF$3,0))/ZB$2*INDEX(Usage!$D$5:$ABF$11,MATCH(UsagePerHour!$B$4,Usage!$C$5:$C$11,0),MATCH(UsagePerHour!ZB$4,Usage!$D$3:$ABF$3,0)),"")</f>
        <v/>
      </c>
      <c r="ZC17" s="6" t="str">
        <f>IFERROR(INDEX(Sales!$D$5:$ABF$18,MATCH(UsagePerHour!$B17,Sales!$C$5:$C$18,0),MATCH(UsagePerHour!ZC$4,Sales!$D$3:$ABF$3,0))/ZC$2*INDEX(Usage!$D$5:$ABF$11,MATCH(UsagePerHour!$B$4,Usage!$C$5:$C$11,0),MATCH(UsagePerHour!ZC$4,Usage!$D$3:$ABF$3,0)),"")</f>
        <v/>
      </c>
      <c r="ZD17" s="6" t="str">
        <f>IFERROR(INDEX(Sales!$D$5:$ABF$18,MATCH(UsagePerHour!$B17,Sales!$C$5:$C$18,0),MATCH(UsagePerHour!ZD$4,Sales!$D$3:$ABF$3,0))/ZD$2*INDEX(Usage!$D$5:$ABF$11,MATCH(UsagePerHour!$B$4,Usage!$C$5:$C$11,0),MATCH(UsagePerHour!ZD$4,Usage!$D$3:$ABF$3,0)),"")</f>
        <v/>
      </c>
      <c r="ZE17" s="6" t="str">
        <f>IFERROR(INDEX(Sales!$D$5:$ABF$18,MATCH(UsagePerHour!$B17,Sales!$C$5:$C$18,0),MATCH(UsagePerHour!ZE$4,Sales!$D$3:$ABF$3,0))/ZE$2*INDEX(Usage!$D$5:$ABF$11,MATCH(UsagePerHour!$B$4,Usage!$C$5:$C$11,0),MATCH(UsagePerHour!ZE$4,Usage!$D$3:$ABF$3,0)),"")</f>
        <v/>
      </c>
      <c r="ZF17" s="6" t="str">
        <f>IFERROR(INDEX(Sales!$D$5:$ABF$18,MATCH(UsagePerHour!$B17,Sales!$C$5:$C$18,0),MATCH(UsagePerHour!ZF$4,Sales!$D$3:$ABF$3,0))/ZF$2*INDEX(Usage!$D$5:$ABF$11,MATCH(UsagePerHour!$B$4,Usage!$C$5:$C$11,0),MATCH(UsagePerHour!ZF$4,Usage!$D$3:$ABF$3,0)),"")</f>
        <v/>
      </c>
      <c r="ZG17" s="6" t="str">
        <f>IFERROR(INDEX(Sales!$D$5:$ABF$18,MATCH(UsagePerHour!$B17,Sales!$C$5:$C$18,0),MATCH(UsagePerHour!ZG$4,Sales!$D$3:$ABF$3,0))/ZG$2*INDEX(Usage!$D$5:$ABF$11,MATCH(UsagePerHour!$B$4,Usage!$C$5:$C$11,0),MATCH(UsagePerHour!ZG$4,Usage!$D$3:$ABF$3,0)),"")</f>
        <v/>
      </c>
      <c r="ZH17" s="6" t="str">
        <f>IFERROR(INDEX(Sales!$D$5:$ABF$18,MATCH(UsagePerHour!$B17,Sales!$C$5:$C$18,0),MATCH(UsagePerHour!ZH$4,Sales!$D$3:$ABF$3,0))/ZH$2*INDEX(Usage!$D$5:$ABF$11,MATCH(UsagePerHour!$B$4,Usage!$C$5:$C$11,0),MATCH(UsagePerHour!ZH$4,Usage!$D$3:$ABF$3,0)),"")</f>
        <v/>
      </c>
      <c r="ZI17" s="6" t="str">
        <f>IFERROR(INDEX(Sales!$D$5:$ABF$18,MATCH(UsagePerHour!$B17,Sales!$C$5:$C$18,0),MATCH(UsagePerHour!ZI$4,Sales!$D$3:$ABF$3,0))/ZI$2*INDEX(Usage!$D$5:$ABF$11,MATCH(UsagePerHour!$B$4,Usage!$C$5:$C$11,0),MATCH(UsagePerHour!ZI$4,Usage!$D$3:$ABF$3,0)),"")</f>
        <v/>
      </c>
      <c r="ZJ17" s="6" t="str">
        <f>IFERROR(INDEX(Sales!$D$5:$ABF$18,MATCH(UsagePerHour!$B17,Sales!$C$5:$C$18,0),MATCH(UsagePerHour!ZJ$4,Sales!$D$3:$ABF$3,0))/ZJ$2*INDEX(Usage!$D$5:$ABF$11,MATCH(UsagePerHour!$B$4,Usage!$C$5:$C$11,0),MATCH(UsagePerHour!ZJ$4,Usage!$D$3:$ABF$3,0)),"")</f>
        <v/>
      </c>
      <c r="ZK17" s="6" t="str">
        <f>IFERROR(INDEX(Sales!$D$5:$ABF$18,MATCH(UsagePerHour!$B17,Sales!$C$5:$C$18,0),MATCH(UsagePerHour!ZK$4,Sales!$D$3:$ABF$3,0))/ZK$2*INDEX(Usage!$D$5:$ABF$11,MATCH(UsagePerHour!$B$4,Usage!$C$5:$C$11,0),MATCH(UsagePerHour!ZK$4,Usage!$D$3:$ABF$3,0)),"")</f>
        <v/>
      </c>
      <c r="ZL17" s="6" t="str">
        <f>IFERROR(INDEX(Sales!$D$5:$ABF$18,MATCH(UsagePerHour!$B17,Sales!$C$5:$C$18,0),MATCH(UsagePerHour!ZL$4,Sales!$D$3:$ABF$3,0))/ZL$2*INDEX(Usage!$D$5:$ABF$11,MATCH(UsagePerHour!$B$4,Usage!$C$5:$C$11,0),MATCH(UsagePerHour!ZL$4,Usage!$D$3:$ABF$3,0)),"")</f>
        <v/>
      </c>
      <c r="ZM17" s="6" t="str">
        <f>IFERROR(INDEX(Sales!$D$5:$ABF$18,MATCH(UsagePerHour!$B17,Sales!$C$5:$C$18,0),MATCH(UsagePerHour!ZM$4,Sales!$D$3:$ABF$3,0))/ZM$2*INDEX(Usage!$D$5:$ABF$11,MATCH(UsagePerHour!$B$4,Usage!$C$5:$C$11,0),MATCH(UsagePerHour!ZM$4,Usage!$D$3:$ABF$3,0)),"")</f>
        <v/>
      </c>
      <c r="ZN17" s="6" t="str">
        <f>IFERROR(INDEX(Sales!$D$5:$ABF$18,MATCH(UsagePerHour!$B17,Sales!$C$5:$C$18,0),MATCH(UsagePerHour!ZN$4,Sales!$D$3:$ABF$3,0))/ZN$2*INDEX(Usage!$D$5:$ABF$11,MATCH(UsagePerHour!$B$4,Usage!$C$5:$C$11,0),MATCH(UsagePerHour!ZN$4,Usage!$D$3:$ABF$3,0)),"")</f>
        <v/>
      </c>
      <c r="ZO17" s="6" t="str">
        <f>IFERROR(INDEX(Sales!$D$5:$ABF$18,MATCH(UsagePerHour!$B17,Sales!$C$5:$C$18,0),MATCH(UsagePerHour!ZO$4,Sales!$D$3:$ABF$3,0))/ZO$2*INDEX(Usage!$D$5:$ABF$11,MATCH(UsagePerHour!$B$4,Usage!$C$5:$C$11,0),MATCH(UsagePerHour!ZO$4,Usage!$D$3:$ABF$3,0)),"")</f>
        <v/>
      </c>
      <c r="ZP17" s="6" t="str">
        <f>IFERROR(INDEX(Sales!$D$5:$ABF$18,MATCH(UsagePerHour!$B17,Sales!$C$5:$C$18,0),MATCH(UsagePerHour!ZP$4,Sales!$D$3:$ABF$3,0))/ZP$2*INDEX(Usage!$D$5:$ABF$11,MATCH(UsagePerHour!$B$4,Usage!$C$5:$C$11,0),MATCH(UsagePerHour!ZP$4,Usage!$D$3:$ABF$3,0)),"")</f>
        <v/>
      </c>
      <c r="ZQ17" s="6" t="str">
        <f>IFERROR(INDEX(Sales!$D$5:$ABF$18,MATCH(UsagePerHour!$B17,Sales!$C$5:$C$18,0),MATCH(UsagePerHour!ZQ$4,Sales!$D$3:$ABF$3,0))/ZQ$2*INDEX(Usage!$D$5:$ABF$11,MATCH(UsagePerHour!$B$4,Usage!$C$5:$C$11,0),MATCH(UsagePerHour!ZQ$4,Usage!$D$3:$ABF$3,0)),"")</f>
        <v/>
      </c>
      <c r="ZR17" s="6" t="str">
        <f>IFERROR(INDEX(Sales!$D$5:$ABF$18,MATCH(UsagePerHour!$B17,Sales!$C$5:$C$18,0),MATCH(UsagePerHour!ZR$4,Sales!$D$3:$ABF$3,0))/ZR$2*INDEX(Usage!$D$5:$ABF$11,MATCH(UsagePerHour!$B$4,Usage!$C$5:$C$11,0),MATCH(UsagePerHour!ZR$4,Usage!$D$3:$ABF$3,0)),"")</f>
        <v/>
      </c>
      <c r="ZS17" s="6" t="str">
        <f>IFERROR(INDEX(Sales!$D$5:$ABF$18,MATCH(UsagePerHour!$B17,Sales!$C$5:$C$18,0),MATCH(UsagePerHour!ZS$4,Sales!$D$3:$ABF$3,0))/ZS$2*INDEX(Usage!$D$5:$ABF$11,MATCH(UsagePerHour!$B$4,Usage!$C$5:$C$11,0),MATCH(UsagePerHour!ZS$4,Usage!$D$3:$ABF$3,0)),"")</f>
        <v/>
      </c>
      <c r="ZT17" s="6" t="str">
        <f>IFERROR(INDEX(Sales!$D$5:$ABF$18,MATCH(UsagePerHour!$B17,Sales!$C$5:$C$18,0),MATCH(UsagePerHour!ZT$4,Sales!$D$3:$ABF$3,0))/ZT$2*INDEX(Usage!$D$5:$ABF$11,MATCH(UsagePerHour!$B$4,Usage!$C$5:$C$11,0),MATCH(UsagePerHour!ZT$4,Usage!$D$3:$ABF$3,0)),"")</f>
        <v/>
      </c>
      <c r="ZU17" s="6" t="str">
        <f>IFERROR(INDEX(Sales!$D$5:$ABF$18,MATCH(UsagePerHour!$B17,Sales!$C$5:$C$18,0),MATCH(UsagePerHour!ZU$4,Sales!$D$3:$ABF$3,0))/ZU$2*INDEX(Usage!$D$5:$ABF$11,MATCH(UsagePerHour!$B$4,Usage!$C$5:$C$11,0),MATCH(UsagePerHour!ZU$4,Usage!$D$3:$ABF$3,0)),"")</f>
        <v/>
      </c>
      <c r="ZV17" s="6" t="str">
        <f>IFERROR(INDEX(Sales!$D$5:$ABF$18,MATCH(UsagePerHour!$B17,Sales!$C$5:$C$18,0),MATCH(UsagePerHour!ZV$4,Sales!$D$3:$ABF$3,0))/ZV$2*INDEX(Usage!$D$5:$ABF$11,MATCH(UsagePerHour!$B$4,Usage!$C$5:$C$11,0),MATCH(UsagePerHour!ZV$4,Usage!$D$3:$ABF$3,0)),"")</f>
        <v/>
      </c>
      <c r="ZW17" s="6" t="str">
        <f>IFERROR(INDEX(Sales!$D$5:$ABF$18,MATCH(UsagePerHour!$B17,Sales!$C$5:$C$18,0),MATCH(UsagePerHour!ZW$4,Sales!$D$3:$ABF$3,0))/ZW$2*INDEX(Usage!$D$5:$ABF$11,MATCH(UsagePerHour!$B$4,Usage!$C$5:$C$11,0),MATCH(UsagePerHour!ZW$4,Usage!$D$3:$ABF$3,0)),"")</f>
        <v/>
      </c>
      <c r="ZX17" s="6" t="str">
        <f>IFERROR(INDEX(Sales!$D$5:$ABF$18,MATCH(UsagePerHour!$B17,Sales!$C$5:$C$18,0),MATCH(UsagePerHour!ZX$4,Sales!$D$3:$ABF$3,0))/ZX$2*INDEX(Usage!$D$5:$ABF$11,MATCH(UsagePerHour!$B$4,Usage!$C$5:$C$11,0),MATCH(UsagePerHour!ZX$4,Usage!$D$3:$ABF$3,0)),"")</f>
        <v/>
      </c>
      <c r="ZY17" s="6" t="str">
        <f>IFERROR(INDEX(Sales!$D$5:$ABF$18,MATCH(UsagePerHour!$B17,Sales!$C$5:$C$18,0),MATCH(UsagePerHour!ZY$4,Sales!$D$3:$ABF$3,0))/ZY$2*INDEX(Usage!$D$5:$ABF$11,MATCH(UsagePerHour!$B$4,Usage!$C$5:$C$11,0),MATCH(UsagePerHour!ZY$4,Usage!$D$3:$ABF$3,0)),"")</f>
        <v/>
      </c>
      <c r="ZZ17" s="6" t="str">
        <f>IFERROR(INDEX(Sales!$D$5:$ABF$18,MATCH(UsagePerHour!$B17,Sales!$C$5:$C$18,0),MATCH(UsagePerHour!ZZ$4,Sales!$D$3:$ABF$3,0))/ZZ$2*INDEX(Usage!$D$5:$ABF$11,MATCH(UsagePerHour!$B$4,Usage!$C$5:$C$11,0),MATCH(UsagePerHour!ZZ$4,Usage!$D$3:$ABF$3,0)),"")</f>
        <v/>
      </c>
      <c r="AAA17" s="6" t="str">
        <f>IFERROR(INDEX(Sales!$D$5:$ABF$18,MATCH(UsagePerHour!$B17,Sales!$C$5:$C$18,0),MATCH(UsagePerHour!AAA$4,Sales!$D$3:$ABF$3,0))/AAA$2*INDEX(Usage!$D$5:$ABF$11,MATCH(UsagePerHour!$B$4,Usage!$C$5:$C$11,0),MATCH(UsagePerHour!AAA$4,Usage!$D$3:$ABF$3,0)),"")</f>
        <v/>
      </c>
      <c r="AAB17" s="6" t="str">
        <f>IFERROR(INDEX(Sales!$D$5:$ABF$18,MATCH(UsagePerHour!$B17,Sales!$C$5:$C$18,0),MATCH(UsagePerHour!AAB$4,Sales!$D$3:$ABF$3,0))/AAB$2*INDEX(Usage!$D$5:$ABF$11,MATCH(UsagePerHour!$B$4,Usage!$C$5:$C$11,0),MATCH(UsagePerHour!AAB$4,Usage!$D$3:$ABF$3,0)),"")</f>
        <v/>
      </c>
      <c r="AAC17" s="6" t="str">
        <f>IFERROR(INDEX(Sales!$D$5:$ABF$18,MATCH(UsagePerHour!$B17,Sales!$C$5:$C$18,0),MATCH(UsagePerHour!AAC$4,Sales!$D$3:$ABF$3,0))/AAC$2*INDEX(Usage!$D$5:$ABF$11,MATCH(UsagePerHour!$B$4,Usage!$C$5:$C$11,0),MATCH(UsagePerHour!AAC$4,Usage!$D$3:$ABF$3,0)),"")</f>
        <v/>
      </c>
      <c r="AAD17" s="6" t="str">
        <f>IFERROR(INDEX(Sales!$D$5:$ABF$18,MATCH(UsagePerHour!$B17,Sales!$C$5:$C$18,0),MATCH(UsagePerHour!AAD$4,Sales!$D$3:$ABF$3,0))/AAD$2*INDEX(Usage!$D$5:$ABF$11,MATCH(UsagePerHour!$B$4,Usage!$C$5:$C$11,0),MATCH(UsagePerHour!AAD$4,Usage!$D$3:$ABF$3,0)),"")</f>
        <v/>
      </c>
      <c r="AAE17" s="6" t="str">
        <f>IFERROR(INDEX(Sales!$D$5:$ABF$18,MATCH(UsagePerHour!$B17,Sales!$C$5:$C$18,0),MATCH(UsagePerHour!AAE$4,Sales!$D$3:$ABF$3,0))/AAE$2*INDEX(Usage!$D$5:$ABF$11,MATCH(UsagePerHour!$B$4,Usage!$C$5:$C$11,0),MATCH(UsagePerHour!AAE$4,Usage!$D$3:$ABF$3,0)),"")</f>
        <v/>
      </c>
      <c r="AAF17" s="6" t="str">
        <f>IFERROR(INDEX(Sales!$D$5:$ABF$18,MATCH(UsagePerHour!$B17,Sales!$C$5:$C$18,0),MATCH(UsagePerHour!AAF$4,Sales!$D$3:$ABF$3,0))/AAF$2*INDEX(Usage!$D$5:$ABF$11,MATCH(UsagePerHour!$B$4,Usage!$C$5:$C$11,0),MATCH(UsagePerHour!AAF$4,Usage!$D$3:$ABF$3,0)),"")</f>
        <v/>
      </c>
      <c r="AAG17" s="6" t="str">
        <f>IFERROR(INDEX(Sales!$D$5:$ABF$18,MATCH(UsagePerHour!$B17,Sales!$C$5:$C$18,0),MATCH(UsagePerHour!AAG$4,Sales!$D$3:$ABF$3,0))/AAG$2*INDEX(Usage!$D$5:$ABF$11,MATCH(UsagePerHour!$B$4,Usage!$C$5:$C$11,0),MATCH(UsagePerHour!AAG$4,Usage!$D$3:$ABF$3,0)),"")</f>
        <v/>
      </c>
      <c r="AAH17" s="6" t="str">
        <f>IFERROR(INDEX(Sales!$D$5:$ABF$18,MATCH(UsagePerHour!$B17,Sales!$C$5:$C$18,0),MATCH(UsagePerHour!AAH$4,Sales!$D$3:$ABF$3,0))/AAH$2*INDEX(Usage!$D$5:$ABF$11,MATCH(UsagePerHour!$B$4,Usage!$C$5:$C$11,0),MATCH(UsagePerHour!AAH$4,Usage!$D$3:$ABF$3,0)),"")</f>
        <v/>
      </c>
      <c r="AAI17" s="6" t="str">
        <f>IFERROR(INDEX(Sales!$D$5:$ABF$18,MATCH(UsagePerHour!$B17,Sales!$C$5:$C$18,0),MATCH(UsagePerHour!AAI$4,Sales!$D$3:$ABF$3,0))/AAI$2*INDEX(Usage!$D$5:$ABF$11,MATCH(UsagePerHour!$B$4,Usage!$C$5:$C$11,0),MATCH(UsagePerHour!AAI$4,Usage!$D$3:$ABF$3,0)),"")</f>
        <v/>
      </c>
      <c r="AAJ17" s="6" t="str">
        <f>IFERROR(INDEX(Sales!$D$5:$ABF$18,MATCH(UsagePerHour!$B17,Sales!$C$5:$C$18,0),MATCH(UsagePerHour!AAJ$4,Sales!$D$3:$ABF$3,0))/AAJ$2*INDEX(Usage!$D$5:$ABF$11,MATCH(UsagePerHour!$B$4,Usage!$C$5:$C$11,0),MATCH(UsagePerHour!AAJ$4,Usage!$D$3:$ABF$3,0)),"")</f>
        <v/>
      </c>
      <c r="AAK17" s="6" t="str">
        <f>IFERROR(INDEX(Sales!$D$5:$ABF$18,MATCH(UsagePerHour!$B17,Sales!$C$5:$C$18,0),MATCH(UsagePerHour!AAK$4,Sales!$D$3:$ABF$3,0))/AAK$2*INDEX(Usage!$D$5:$ABF$11,MATCH(UsagePerHour!$B$4,Usage!$C$5:$C$11,0),MATCH(UsagePerHour!AAK$4,Usage!$D$3:$ABF$3,0)),"")</f>
        <v/>
      </c>
      <c r="AAL17" s="6" t="str">
        <f>IFERROR(INDEX(Sales!$D$5:$ABF$18,MATCH(UsagePerHour!$B17,Sales!$C$5:$C$18,0),MATCH(UsagePerHour!AAL$4,Sales!$D$3:$ABF$3,0))/AAL$2*INDEX(Usage!$D$5:$ABF$11,MATCH(UsagePerHour!$B$4,Usage!$C$5:$C$11,0),MATCH(UsagePerHour!AAL$4,Usage!$D$3:$ABF$3,0)),"")</f>
        <v/>
      </c>
      <c r="AAM17" s="6" t="str">
        <f>IFERROR(INDEX(Sales!$D$5:$ABF$18,MATCH(UsagePerHour!$B17,Sales!$C$5:$C$18,0),MATCH(UsagePerHour!AAM$4,Sales!$D$3:$ABF$3,0))/AAM$2*INDEX(Usage!$D$5:$ABF$11,MATCH(UsagePerHour!$B$4,Usage!$C$5:$C$11,0),MATCH(UsagePerHour!AAM$4,Usage!$D$3:$ABF$3,0)),"")</f>
        <v/>
      </c>
      <c r="AAN17" s="6" t="str">
        <f>IFERROR(INDEX(Sales!$D$5:$ABF$18,MATCH(UsagePerHour!$B17,Sales!$C$5:$C$18,0),MATCH(UsagePerHour!AAN$4,Sales!$D$3:$ABF$3,0))/AAN$2*INDEX(Usage!$D$5:$ABF$11,MATCH(UsagePerHour!$B$4,Usage!$C$5:$C$11,0),MATCH(UsagePerHour!AAN$4,Usage!$D$3:$ABF$3,0)),"")</f>
        <v/>
      </c>
      <c r="AAO17" s="6" t="str">
        <f>IFERROR(INDEX(Sales!$D$5:$ABF$18,MATCH(UsagePerHour!$B17,Sales!$C$5:$C$18,0),MATCH(UsagePerHour!AAO$4,Sales!$D$3:$ABF$3,0))/AAO$2*INDEX(Usage!$D$5:$ABF$11,MATCH(UsagePerHour!$B$4,Usage!$C$5:$C$11,0),MATCH(UsagePerHour!AAO$4,Usage!$D$3:$ABF$3,0)),"")</f>
        <v/>
      </c>
      <c r="AAP17" s="6" t="str">
        <f>IFERROR(INDEX(Sales!$D$5:$ABF$18,MATCH(UsagePerHour!$B17,Sales!$C$5:$C$18,0),MATCH(UsagePerHour!AAP$4,Sales!$D$3:$ABF$3,0))/AAP$2*INDEX(Usage!$D$5:$ABF$11,MATCH(UsagePerHour!$B$4,Usage!$C$5:$C$11,0),MATCH(UsagePerHour!AAP$4,Usage!$D$3:$ABF$3,0)),"")</f>
        <v/>
      </c>
      <c r="AAQ17" s="6" t="str">
        <f>IFERROR(INDEX(Sales!$D$5:$ABF$18,MATCH(UsagePerHour!$B17,Sales!$C$5:$C$18,0),MATCH(UsagePerHour!AAQ$4,Sales!$D$3:$ABF$3,0))/AAQ$2*INDEX(Usage!$D$5:$ABF$11,MATCH(UsagePerHour!$B$4,Usage!$C$5:$C$11,0),MATCH(UsagePerHour!AAQ$4,Usage!$D$3:$ABF$3,0)),"")</f>
        <v/>
      </c>
      <c r="AAR17" s="6" t="str">
        <f>IFERROR(INDEX(Sales!$D$5:$ABF$18,MATCH(UsagePerHour!$B17,Sales!$C$5:$C$18,0),MATCH(UsagePerHour!AAR$4,Sales!$D$3:$ABF$3,0))/AAR$2*INDEX(Usage!$D$5:$ABF$11,MATCH(UsagePerHour!$B$4,Usage!$C$5:$C$11,0),MATCH(UsagePerHour!AAR$4,Usage!$D$3:$ABF$3,0)),"")</f>
        <v/>
      </c>
      <c r="AAS17" s="6" t="str">
        <f>IFERROR(INDEX(Sales!$D$5:$ABF$18,MATCH(UsagePerHour!$B17,Sales!$C$5:$C$18,0),MATCH(UsagePerHour!AAS$4,Sales!$D$3:$ABF$3,0))/AAS$2*INDEX(Usage!$D$5:$ABF$11,MATCH(UsagePerHour!$B$4,Usage!$C$5:$C$11,0),MATCH(UsagePerHour!AAS$4,Usage!$D$3:$ABF$3,0)),"")</f>
        <v/>
      </c>
      <c r="AAT17" s="6" t="str">
        <f>IFERROR(INDEX(Sales!$D$5:$ABF$18,MATCH(UsagePerHour!$B17,Sales!$C$5:$C$18,0),MATCH(UsagePerHour!AAT$4,Sales!$D$3:$ABF$3,0))/AAT$2*INDEX(Usage!$D$5:$ABF$11,MATCH(UsagePerHour!$B$4,Usage!$C$5:$C$11,0),MATCH(UsagePerHour!AAT$4,Usage!$D$3:$ABF$3,0)),"")</f>
        <v/>
      </c>
      <c r="AAU17" s="6" t="str">
        <f>IFERROR(INDEX(Sales!$D$5:$ABF$18,MATCH(UsagePerHour!$B17,Sales!$C$5:$C$18,0),MATCH(UsagePerHour!AAU$4,Sales!$D$3:$ABF$3,0))/AAU$2*INDEX(Usage!$D$5:$ABF$11,MATCH(UsagePerHour!$B$4,Usage!$C$5:$C$11,0),MATCH(UsagePerHour!AAU$4,Usage!$D$3:$ABF$3,0)),"")</f>
        <v/>
      </c>
      <c r="AAV17" s="6" t="str">
        <f>IFERROR(INDEX(Sales!$D$5:$ABF$18,MATCH(UsagePerHour!$B17,Sales!$C$5:$C$18,0),MATCH(UsagePerHour!AAV$4,Sales!$D$3:$ABF$3,0))/AAV$2*INDEX(Usage!$D$5:$ABF$11,MATCH(UsagePerHour!$B$4,Usage!$C$5:$C$11,0),MATCH(UsagePerHour!AAV$4,Usage!$D$3:$ABF$3,0)),"")</f>
        <v/>
      </c>
      <c r="AAW17" s="6" t="str">
        <f>IFERROR(INDEX(Sales!$D$5:$ABF$18,MATCH(UsagePerHour!$B17,Sales!$C$5:$C$18,0),MATCH(UsagePerHour!AAW$4,Sales!$D$3:$ABF$3,0))/AAW$2*INDEX(Usage!$D$5:$ABF$11,MATCH(UsagePerHour!$B$4,Usage!$C$5:$C$11,0),MATCH(UsagePerHour!AAW$4,Usage!$D$3:$ABF$3,0)),"")</f>
        <v/>
      </c>
      <c r="AAX17" s="6" t="str">
        <f>IFERROR(INDEX(Sales!$D$5:$ABF$18,MATCH(UsagePerHour!$B17,Sales!$C$5:$C$18,0),MATCH(UsagePerHour!AAX$4,Sales!$D$3:$ABF$3,0))/AAX$2*INDEX(Usage!$D$5:$ABF$11,MATCH(UsagePerHour!$B$4,Usage!$C$5:$C$11,0),MATCH(UsagePerHour!AAX$4,Usage!$D$3:$ABF$3,0)),"")</f>
        <v/>
      </c>
      <c r="AAY17" s="6" t="str">
        <f>IFERROR(INDEX(Sales!$D$5:$ABF$18,MATCH(UsagePerHour!$B17,Sales!$C$5:$C$18,0),MATCH(UsagePerHour!AAY$4,Sales!$D$3:$ABF$3,0))/AAY$2*INDEX(Usage!$D$5:$ABF$11,MATCH(UsagePerHour!$B$4,Usage!$C$5:$C$11,0),MATCH(UsagePerHour!AAY$4,Usage!$D$3:$ABF$3,0)),"")</f>
        <v/>
      </c>
      <c r="AAZ17" s="6" t="str">
        <f>IFERROR(INDEX(Sales!$D$5:$ABF$18,MATCH(UsagePerHour!$B17,Sales!$C$5:$C$18,0),MATCH(UsagePerHour!AAZ$4,Sales!$D$3:$ABF$3,0))/AAZ$2*INDEX(Usage!$D$5:$ABF$11,MATCH(UsagePerHour!$B$4,Usage!$C$5:$C$11,0),MATCH(UsagePerHour!AAZ$4,Usage!$D$3:$ABF$3,0)),"")</f>
        <v/>
      </c>
      <c r="ABA17" s="6" t="str">
        <f>IFERROR(INDEX(Sales!$D$5:$ABF$18,MATCH(UsagePerHour!$B17,Sales!$C$5:$C$18,0),MATCH(UsagePerHour!ABA$4,Sales!$D$3:$ABF$3,0))/ABA$2*INDEX(Usage!$D$5:$ABF$11,MATCH(UsagePerHour!$B$4,Usage!$C$5:$C$11,0),MATCH(UsagePerHour!ABA$4,Usage!$D$3:$ABF$3,0)),"")</f>
        <v/>
      </c>
    </row>
    <row r="18" spans="2:729">
      <c r="B18" s="3" t="s">
        <v>14</v>
      </c>
      <c r="C18" s="6">
        <f>IFERROR(INDEX(Sales!$D$5:$ABF$18,MATCH(UsagePerHour!$B18,Sales!$C$5:$C$18,0),MATCH(UsagePerHour!C$4,Sales!$D$3:$ABF$3,0))/C$2*INDEX(Usage!$D$5:$ABF$11,MATCH(UsagePerHour!$B$4,Usage!$C$5:$C$11,0),MATCH(UsagePerHour!C$4,Usage!$D$3:$ABF$3,0)),"")</f>
        <v>0</v>
      </c>
      <c r="D18" s="6">
        <f>IFERROR(INDEX(Sales!$D$5:$ABF$18,MATCH(UsagePerHour!$B18,Sales!$C$5:$C$18,0),MATCH(UsagePerHour!D$4,Sales!$D$3:$ABF$3,0))/D$2*INDEX(Usage!$D$5:$ABF$11,MATCH(UsagePerHour!$B$4,Usage!$C$5:$C$11,0),MATCH(UsagePerHour!D$4,Usage!$D$3:$ABF$3,0)),"")</f>
        <v>23.299223789220513</v>
      </c>
      <c r="E18" s="6">
        <f>IFERROR(INDEX(Sales!$D$5:$ABF$18,MATCH(UsagePerHour!$B18,Sales!$C$5:$C$18,0),MATCH(UsagePerHour!E$4,Sales!$D$3:$ABF$3,0))/E$2*INDEX(Usage!$D$5:$ABF$11,MATCH(UsagePerHour!$B$4,Usage!$C$5:$C$11,0),MATCH(UsagePerHour!E$4,Usage!$D$3:$ABF$3,0)),"")</f>
        <v>0</v>
      </c>
      <c r="F18" s="6">
        <f>IFERROR(INDEX(Sales!$D$5:$ABF$18,MATCH(UsagePerHour!$B18,Sales!$C$5:$C$18,0),MATCH(UsagePerHour!F$4,Sales!$D$3:$ABF$3,0))/F$2*INDEX(Usage!$D$5:$ABF$11,MATCH(UsagePerHour!$B$4,Usage!$C$5:$C$11,0),MATCH(UsagePerHour!F$4,Usage!$D$3:$ABF$3,0)),"")</f>
        <v>6.6720558979086801</v>
      </c>
      <c r="G18" s="6">
        <f>IFERROR(INDEX(Sales!$D$5:$ABF$18,MATCH(UsagePerHour!$B18,Sales!$C$5:$C$18,0),MATCH(UsagePerHour!G$4,Sales!$D$3:$ABF$3,0))/G$2*INDEX(Usage!$D$5:$ABF$11,MATCH(UsagePerHour!$B$4,Usage!$C$5:$C$11,0),MATCH(UsagePerHour!G$4,Usage!$D$3:$ABF$3,0)),"")</f>
        <v>0</v>
      </c>
      <c r="H18" s="6">
        <f>IFERROR(INDEX(Sales!$D$5:$ABF$18,MATCH(UsagePerHour!$B18,Sales!$C$5:$C$18,0),MATCH(UsagePerHour!H$4,Sales!$D$3:$ABF$3,0))/H$2*INDEX(Usage!$D$5:$ABF$11,MATCH(UsagePerHour!$B$4,Usage!$C$5:$C$11,0),MATCH(UsagePerHour!H$4,Usage!$D$3:$ABF$3,0)),"")</f>
        <v>7.4515877461802935</v>
      </c>
      <c r="I18" s="6">
        <f>IFERROR(INDEX(Sales!$D$5:$ABF$18,MATCH(UsagePerHour!$B18,Sales!$C$5:$C$18,0),MATCH(UsagePerHour!I$4,Sales!$D$3:$ABF$3,0))/I$2*INDEX(Usage!$D$5:$ABF$11,MATCH(UsagePerHour!$B$4,Usage!$C$5:$C$11,0),MATCH(UsagePerHour!I$4,Usage!$D$3:$ABF$3,0)),"")</f>
        <v>0</v>
      </c>
      <c r="J18" s="6">
        <f>IFERROR(INDEX(Sales!$D$5:$ABF$18,MATCH(UsagePerHour!$B18,Sales!$C$5:$C$18,0),MATCH(UsagePerHour!J$4,Sales!$D$3:$ABF$3,0))/J$2*INDEX(Usage!$D$5:$ABF$11,MATCH(UsagePerHour!$B$4,Usage!$C$5:$C$11,0),MATCH(UsagePerHour!J$4,Usage!$D$3:$ABF$3,0)),"")</f>
        <v>0</v>
      </c>
      <c r="K18" s="6">
        <f>IFERROR(INDEX(Sales!$D$5:$ABF$18,MATCH(UsagePerHour!$B18,Sales!$C$5:$C$18,0),MATCH(UsagePerHour!K$4,Sales!$D$3:$ABF$3,0))/K$2*INDEX(Usage!$D$5:$ABF$11,MATCH(UsagePerHour!$B$4,Usage!$C$5:$C$11,0),MATCH(UsagePerHour!K$4,Usage!$D$3:$ABF$3,0)),"")</f>
        <v>23.299223789220513</v>
      </c>
      <c r="L18" s="6">
        <f>IFERROR(INDEX(Sales!$D$5:$ABF$18,MATCH(UsagePerHour!$B18,Sales!$C$5:$C$18,0),MATCH(UsagePerHour!L$4,Sales!$D$3:$ABF$3,0))/L$2*INDEX(Usage!$D$5:$ABF$11,MATCH(UsagePerHour!$B$4,Usage!$C$5:$C$11,0),MATCH(UsagePerHour!L$4,Usage!$D$3:$ABF$3,0)),"")</f>
        <v>0</v>
      </c>
      <c r="M18" s="6">
        <f>IFERROR(INDEX(Sales!$D$5:$ABF$18,MATCH(UsagePerHour!$B18,Sales!$C$5:$C$18,0),MATCH(UsagePerHour!M$4,Sales!$D$3:$ABF$3,0))/M$2*INDEX(Usage!$D$5:$ABF$11,MATCH(UsagePerHour!$B$4,Usage!$C$5:$C$11,0),MATCH(UsagePerHour!M$4,Usage!$D$3:$ABF$3,0)),"")</f>
        <v>6.6720558979086801</v>
      </c>
      <c r="N18" s="6">
        <f>IFERROR(INDEX(Sales!$D$5:$ABF$18,MATCH(UsagePerHour!$B18,Sales!$C$5:$C$18,0),MATCH(UsagePerHour!N$4,Sales!$D$3:$ABF$3,0))/N$2*INDEX(Usage!$D$5:$ABF$11,MATCH(UsagePerHour!$B$4,Usage!$C$5:$C$11,0),MATCH(UsagePerHour!N$4,Usage!$D$3:$ABF$3,0)),"")</f>
        <v>0</v>
      </c>
      <c r="O18" s="6">
        <f>IFERROR(INDEX(Sales!$D$5:$ABF$18,MATCH(UsagePerHour!$B18,Sales!$C$5:$C$18,0),MATCH(UsagePerHour!O$4,Sales!$D$3:$ABF$3,0))/O$2*INDEX(Usage!$D$5:$ABF$11,MATCH(UsagePerHour!$B$4,Usage!$C$5:$C$11,0),MATCH(UsagePerHour!O$4,Usage!$D$3:$ABF$3,0)),"")</f>
        <v>7.4515877461802935</v>
      </c>
      <c r="P18" s="6">
        <f>IFERROR(INDEX(Sales!$D$5:$ABF$18,MATCH(UsagePerHour!$B18,Sales!$C$5:$C$18,0),MATCH(UsagePerHour!P$4,Sales!$D$3:$ABF$3,0))/P$2*INDEX(Usage!$D$5:$ABF$11,MATCH(UsagePerHour!$B$4,Usage!$C$5:$C$11,0),MATCH(UsagePerHour!P$4,Usage!$D$3:$ABF$3,0)),"")</f>
        <v>0</v>
      </c>
      <c r="Q18" s="6">
        <f>IFERROR(INDEX(Sales!$D$5:$ABF$18,MATCH(UsagePerHour!$B18,Sales!$C$5:$C$18,0),MATCH(UsagePerHour!Q$4,Sales!$D$3:$ABF$3,0))/Q$2*INDEX(Usage!$D$5:$ABF$11,MATCH(UsagePerHour!$B$4,Usage!$C$5:$C$11,0),MATCH(UsagePerHour!Q$4,Usage!$D$3:$ABF$3,0)),"")</f>
        <v>0</v>
      </c>
      <c r="R18" s="6">
        <f>IFERROR(INDEX(Sales!$D$5:$ABF$18,MATCH(UsagePerHour!$B18,Sales!$C$5:$C$18,0),MATCH(UsagePerHour!R$4,Sales!$D$3:$ABF$3,0))/R$2*INDEX(Usage!$D$5:$ABF$11,MATCH(UsagePerHour!$B$4,Usage!$C$5:$C$11,0),MATCH(UsagePerHour!R$4,Usage!$D$3:$ABF$3,0)),"")</f>
        <v>23.299223789220513</v>
      </c>
      <c r="S18" s="6">
        <f>IFERROR(INDEX(Sales!$D$5:$ABF$18,MATCH(UsagePerHour!$B18,Sales!$C$5:$C$18,0),MATCH(UsagePerHour!S$4,Sales!$D$3:$ABF$3,0))/S$2*INDEX(Usage!$D$5:$ABF$11,MATCH(UsagePerHour!$B$4,Usage!$C$5:$C$11,0),MATCH(UsagePerHour!S$4,Usage!$D$3:$ABF$3,0)),"")</f>
        <v>0</v>
      </c>
      <c r="T18" s="6">
        <f>IFERROR(INDEX(Sales!$D$5:$ABF$18,MATCH(UsagePerHour!$B18,Sales!$C$5:$C$18,0),MATCH(UsagePerHour!T$4,Sales!$D$3:$ABF$3,0))/T$2*INDEX(Usage!$D$5:$ABF$11,MATCH(UsagePerHour!$B$4,Usage!$C$5:$C$11,0),MATCH(UsagePerHour!T$4,Usage!$D$3:$ABF$3,0)),"")</f>
        <v>6.6720558979086801</v>
      </c>
      <c r="U18" s="6">
        <f>IFERROR(INDEX(Sales!$D$5:$ABF$18,MATCH(UsagePerHour!$B18,Sales!$C$5:$C$18,0),MATCH(UsagePerHour!U$4,Sales!$D$3:$ABF$3,0))/U$2*INDEX(Usage!$D$5:$ABF$11,MATCH(UsagePerHour!$B$4,Usage!$C$5:$C$11,0),MATCH(UsagePerHour!U$4,Usage!$D$3:$ABF$3,0)),"")</f>
        <v>0</v>
      </c>
      <c r="V18" s="6">
        <f>IFERROR(INDEX(Sales!$D$5:$ABF$18,MATCH(UsagePerHour!$B18,Sales!$C$5:$C$18,0),MATCH(UsagePerHour!V$4,Sales!$D$3:$ABF$3,0))/V$2*INDEX(Usage!$D$5:$ABF$11,MATCH(UsagePerHour!$B$4,Usage!$C$5:$C$11,0),MATCH(UsagePerHour!V$4,Usage!$D$3:$ABF$3,0)),"")</f>
        <v>7.4515877461802935</v>
      </c>
      <c r="W18" s="6">
        <f>IFERROR(INDEX(Sales!$D$5:$ABF$18,MATCH(UsagePerHour!$B18,Sales!$C$5:$C$18,0),MATCH(UsagePerHour!W$4,Sales!$D$3:$ABF$3,0))/W$2*INDEX(Usage!$D$5:$ABF$11,MATCH(UsagePerHour!$B$4,Usage!$C$5:$C$11,0),MATCH(UsagePerHour!W$4,Usage!$D$3:$ABF$3,0)),"")</f>
        <v>0</v>
      </c>
      <c r="X18" s="6">
        <f>IFERROR(INDEX(Sales!$D$5:$ABF$18,MATCH(UsagePerHour!$B18,Sales!$C$5:$C$18,0),MATCH(UsagePerHour!X$4,Sales!$D$3:$ABF$3,0))/X$2*INDEX(Usage!$D$5:$ABF$11,MATCH(UsagePerHour!$B$4,Usage!$C$5:$C$11,0),MATCH(UsagePerHour!X$4,Usage!$D$3:$ABF$3,0)),"")</f>
        <v>0</v>
      </c>
      <c r="Y18" s="6">
        <f>IFERROR(INDEX(Sales!$D$5:$ABF$18,MATCH(UsagePerHour!$B18,Sales!$C$5:$C$18,0),MATCH(UsagePerHour!Y$4,Sales!$D$3:$ABF$3,0))/Y$2*INDEX(Usage!$D$5:$ABF$11,MATCH(UsagePerHour!$B$4,Usage!$C$5:$C$11,0),MATCH(UsagePerHour!Y$4,Usage!$D$3:$ABF$3,0)),"")</f>
        <v>23.299223789220513</v>
      </c>
      <c r="Z18" s="6">
        <f>IFERROR(INDEX(Sales!$D$5:$ABF$18,MATCH(UsagePerHour!$B18,Sales!$C$5:$C$18,0),MATCH(UsagePerHour!Z$4,Sales!$D$3:$ABF$3,0))/Z$2*INDEX(Usage!$D$5:$ABF$11,MATCH(UsagePerHour!$B$4,Usage!$C$5:$C$11,0),MATCH(UsagePerHour!Z$4,Usage!$D$3:$ABF$3,0)),"")</f>
        <v>0</v>
      </c>
      <c r="AA18" s="6">
        <f>IFERROR(INDEX(Sales!$D$5:$ABF$18,MATCH(UsagePerHour!$B18,Sales!$C$5:$C$18,0),MATCH(UsagePerHour!AA$4,Sales!$D$3:$ABF$3,0))/AA$2*INDEX(Usage!$D$5:$ABF$11,MATCH(UsagePerHour!$B$4,Usage!$C$5:$C$11,0),MATCH(UsagePerHour!AA$4,Usage!$D$3:$ABF$3,0)),"")</f>
        <v>6.6720558979086801</v>
      </c>
      <c r="AB18" s="6">
        <f>IFERROR(INDEX(Sales!$D$5:$ABF$18,MATCH(UsagePerHour!$B18,Sales!$C$5:$C$18,0),MATCH(UsagePerHour!AB$4,Sales!$D$3:$ABF$3,0))/AB$2*INDEX(Usage!$D$5:$ABF$11,MATCH(UsagePerHour!$B$4,Usage!$C$5:$C$11,0),MATCH(UsagePerHour!AB$4,Usage!$D$3:$ABF$3,0)),"")</f>
        <v>0</v>
      </c>
      <c r="AC18" s="6">
        <f>IFERROR(INDEX(Sales!$D$5:$ABF$18,MATCH(UsagePerHour!$B18,Sales!$C$5:$C$18,0),MATCH(UsagePerHour!AC$4,Sales!$D$3:$ABF$3,0))/AC$2*INDEX(Usage!$D$5:$ABF$11,MATCH(UsagePerHour!$B$4,Usage!$C$5:$C$11,0),MATCH(UsagePerHour!AC$4,Usage!$D$3:$ABF$3,0)),"")</f>
        <v>7.4515877461802935</v>
      </c>
      <c r="AD18" s="6">
        <f>IFERROR(INDEX(Sales!$D$5:$ABF$18,MATCH(UsagePerHour!$B18,Sales!$C$5:$C$18,0),MATCH(UsagePerHour!AD$4,Sales!$D$3:$ABF$3,0))/AD$2*INDEX(Usage!$D$5:$ABF$11,MATCH(UsagePerHour!$B$4,Usage!$C$5:$C$11,0),MATCH(UsagePerHour!AD$4,Usage!$D$3:$ABF$3,0)),"")</f>
        <v>0</v>
      </c>
      <c r="AE18" s="6">
        <f>IFERROR(INDEX(Sales!$D$5:$ABF$18,MATCH(UsagePerHour!$B18,Sales!$C$5:$C$18,0),MATCH(UsagePerHour!AE$4,Sales!$D$3:$ABF$3,0))/AE$2*INDEX(Usage!$D$5:$ABF$11,MATCH(UsagePerHour!$B$4,Usage!$C$5:$C$11,0),MATCH(UsagePerHour!AE$4,Usage!$D$3:$ABF$3,0)),"")</f>
        <v>0</v>
      </c>
      <c r="AF18" s="6">
        <f>IFERROR(INDEX(Sales!$D$5:$ABF$18,MATCH(UsagePerHour!$B18,Sales!$C$5:$C$18,0),MATCH(UsagePerHour!AF$4,Sales!$D$3:$ABF$3,0))/AF$2*INDEX(Usage!$D$5:$ABF$11,MATCH(UsagePerHour!$B$4,Usage!$C$5:$C$11,0),MATCH(UsagePerHour!AF$4,Usage!$D$3:$ABF$3,0)),"")</f>
        <v>23.299223789220513</v>
      </c>
      <c r="AG18" s="6">
        <f>IFERROR(INDEX(Sales!$D$5:$ABF$18,MATCH(UsagePerHour!$B18,Sales!$C$5:$C$18,0),MATCH(UsagePerHour!AG$4,Sales!$D$3:$ABF$3,0))/AG$2*INDEX(Usage!$D$5:$ABF$11,MATCH(UsagePerHour!$B$4,Usage!$C$5:$C$11,0),MATCH(UsagePerHour!AG$4,Usage!$D$3:$ABF$3,0)),"")</f>
        <v>0</v>
      </c>
      <c r="AH18" s="6">
        <f>IFERROR(INDEX(Sales!$D$5:$ABF$18,MATCH(UsagePerHour!$B18,Sales!$C$5:$C$18,0),MATCH(UsagePerHour!AH$4,Sales!$D$3:$ABF$3,0))/AH$2*INDEX(Usage!$D$5:$ABF$11,MATCH(UsagePerHour!$B$4,Usage!$C$5:$C$11,0),MATCH(UsagePerHour!AH$4,Usage!$D$3:$ABF$3,0)),"")</f>
        <v>6.6720558979086801</v>
      </c>
      <c r="AI18" s="6">
        <f>IFERROR(INDEX(Sales!$D$5:$ABF$18,MATCH(UsagePerHour!$B18,Sales!$C$5:$C$18,0),MATCH(UsagePerHour!AI$4,Sales!$D$3:$ABF$3,0))/AI$2*INDEX(Usage!$D$5:$ABF$11,MATCH(UsagePerHour!$B$4,Usage!$C$5:$C$11,0),MATCH(UsagePerHour!AI$4,Usage!$D$3:$ABF$3,0)),"")</f>
        <v>0</v>
      </c>
      <c r="AJ18" s="6">
        <f>IFERROR(INDEX(Sales!$D$5:$ABF$18,MATCH(UsagePerHour!$B18,Sales!$C$5:$C$18,0),MATCH(UsagePerHour!AJ$4,Sales!$D$3:$ABF$3,0))/AJ$2*INDEX(Usage!$D$5:$ABF$11,MATCH(UsagePerHour!$B$4,Usage!$C$5:$C$11,0),MATCH(UsagePerHour!AJ$4,Usage!$D$3:$ABF$3,0)),"")</f>
        <v>7.4515877461802935</v>
      </c>
      <c r="AK18" s="6">
        <f>IFERROR(INDEX(Sales!$D$5:$ABF$18,MATCH(UsagePerHour!$B18,Sales!$C$5:$C$18,0),MATCH(UsagePerHour!AK$4,Sales!$D$3:$ABF$3,0))/AK$2*INDEX(Usage!$D$5:$ABF$11,MATCH(UsagePerHour!$B$4,Usage!$C$5:$C$11,0),MATCH(UsagePerHour!AK$4,Usage!$D$3:$ABF$3,0)),"")</f>
        <v>0</v>
      </c>
      <c r="AL18" s="6">
        <f>IFERROR(INDEX(Sales!$D$5:$ABF$18,MATCH(UsagePerHour!$B18,Sales!$C$5:$C$18,0),MATCH(UsagePerHour!AL$4,Sales!$D$3:$ABF$3,0))/AL$2*INDEX(Usage!$D$5:$ABF$11,MATCH(UsagePerHour!$B$4,Usage!$C$5:$C$11,0),MATCH(UsagePerHour!AL$4,Usage!$D$3:$ABF$3,0)),"")</f>
        <v>0</v>
      </c>
      <c r="AM18" s="6">
        <f>IFERROR(INDEX(Sales!$D$5:$ABF$18,MATCH(UsagePerHour!$B18,Sales!$C$5:$C$18,0),MATCH(UsagePerHour!AM$4,Sales!$D$3:$ABF$3,0))/AM$2*INDEX(Usage!$D$5:$ABF$11,MATCH(UsagePerHour!$B$4,Usage!$C$5:$C$11,0),MATCH(UsagePerHour!AM$4,Usage!$D$3:$ABF$3,0)),"")</f>
        <v>23.299223789220513</v>
      </c>
      <c r="AN18" s="6">
        <f>IFERROR(INDEX(Sales!$D$5:$ABF$18,MATCH(UsagePerHour!$B18,Sales!$C$5:$C$18,0),MATCH(UsagePerHour!AN$4,Sales!$D$3:$ABF$3,0))/AN$2*INDEX(Usage!$D$5:$ABF$11,MATCH(UsagePerHour!$B$4,Usage!$C$5:$C$11,0),MATCH(UsagePerHour!AN$4,Usage!$D$3:$ABF$3,0)),"")</f>
        <v>0</v>
      </c>
      <c r="AO18" s="6">
        <f>IFERROR(INDEX(Sales!$D$5:$ABF$18,MATCH(UsagePerHour!$B18,Sales!$C$5:$C$18,0),MATCH(UsagePerHour!AO$4,Sales!$D$3:$ABF$3,0))/AO$2*INDEX(Usage!$D$5:$ABF$11,MATCH(UsagePerHour!$B$4,Usage!$C$5:$C$11,0),MATCH(UsagePerHour!AO$4,Usage!$D$3:$ABF$3,0)),"")</f>
        <v>6.6720558979086801</v>
      </c>
      <c r="AP18" s="6">
        <f>IFERROR(INDEX(Sales!$D$5:$ABF$18,MATCH(UsagePerHour!$B18,Sales!$C$5:$C$18,0),MATCH(UsagePerHour!AP$4,Sales!$D$3:$ABF$3,0))/AP$2*INDEX(Usage!$D$5:$ABF$11,MATCH(UsagePerHour!$B$4,Usage!$C$5:$C$11,0),MATCH(UsagePerHour!AP$4,Usage!$D$3:$ABF$3,0)),"")</f>
        <v>0</v>
      </c>
      <c r="AQ18" s="6">
        <f>IFERROR(INDEX(Sales!$D$5:$ABF$18,MATCH(UsagePerHour!$B18,Sales!$C$5:$C$18,0),MATCH(UsagePerHour!AQ$4,Sales!$D$3:$ABF$3,0))/AQ$2*INDEX(Usage!$D$5:$ABF$11,MATCH(UsagePerHour!$B$4,Usage!$C$5:$C$11,0),MATCH(UsagePerHour!AQ$4,Usage!$D$3:$ABF$3,0)),"")</f>
        <v>7.4515877461802935</v>
      </c>
      <c r="AR18" s="6">
        <f>IFERROR(INDEX(Sales!$D$5:$ABF$18,MATCH(UsagePerHour!$B18,Sales!$C$5:$C$18,0),MATCH(UsagePerHour!AR$4,Sales!$D$3:$ABF$3,0))/AR$2*INDEX(Usage!$D$5:$ABF$11,MATCH(UsagePerHour!$B$4,Usage!$C$5:$C$11,0),MATCH(UsagePerHour!AR$4,Usage!$D$3:$ABF$3,0)),"")</f>
        <v>0</v>
      </c>
      <c r="AS18" s="6">
        <f>IFERROR(INDEX(Sales!$D$5:$ABF$18,MATCH(UsagePerHour!$B18,Sales!$C$5:$C$18,0),MATCH(UsagePerHour!AS$4,Sales!$D$3:$ABF$3,0))/AS$2*INDEX(Usage!$D$5:$ABF$11,MATCH(UsagePerHour!$B$4,Usage!$C$5:$C$11,0),MATCH(UsagePerHour!AS$4,Usage!$D$3:$ABF$3,0)),"")</f>
        <v>0</v>
      </c>
      <c r="AT18" s="6">
        <f>IFERROR(INDEX(Sales!$D$5:$ABF$18,MATCH(UsagePerHour!$B18,Sales!$C$5:$C$18,0),MATCH(UsagePerHour!AT$4,Sales!$D$3:$ABF$3,0))/AT$2*INDEX(Usage!$D$5:$ABF$11,MATCH(UsagePerHour!$B$4,Usage!$C$5:$C$11,0),MATCH(UsagePerHour!AT$4,Usage!$D$3:$ABF$3,0)),"")</f>
        <v>23.299223789220513</v>
      </c>
      <c r="AU18" s="6">
        <f>IFERROR(INDEX(Sales!$D$5:$ABF$18,MATCH(UsagePerHour!$B18,Sales!$C$5:$C$18,0),MATCH(UsagePerHour!AU$4,Sales!$D$3:$ABF$3,0))/AU$2*INDEX(Usage!$D$5:$ABF$11,MATCH(UsagePerHour!$B$4,Usage!$C$5:$C$11,0),MATCH(UsagePerHour!AU$4,Usage!$D$3:$ABF$3,0)),"")</f>
        <v>0</v>
      </c>
      <c r="AV18" s="6">
        <f>IFERROR(INDEX(Sales!$D$5:$ABF$18,MATCH(UsagePerHour!$B18,Sales!$C$5:$C$18,0),MATCH(UsagePerHour!AV$4,Sales!$D$3:$ABF$3,0))/AV$2*INDEX(Usage!$D$5:$ABF$11,MATCH(UsagePerHour!$B$4,Usage!$C$5:$C$11,0),MATCH(UsagePerHour!AV$4,Usage!$D$3:$ABF$3,0)),"")</f>
        <v>6.6720558979086801</v>
      </c>
      <c r="AW18" s="6">
        <f>IFERROR(INDEX(Sales!$D$5:$ABF$18,MATCH(UsagePerHour!$B18,Sales!$C$5:$C$18,0),MATCH(UsagePerHour!AW$4,Sales!$D$3:$ABF$3,0))/AW$2*INDEX(Usage!$D$5:$ABF$11,MATCH(UsagePerHour!$B$4,Usage!$C$5:$C$11,0),MATCH(UsagePerHour!AW$4,Usage!$D$3:$ABF$3,0)),"")</f>
        <v>0</v>
      </c>
      <c r="AX18" s="6">
        <f>IFERROR(INDEX(Sales!$D$5:$ABF$18,MATCH(UsagePerHour!$B18,Sales!$C$5:$C$18,0),MATCH(UsagePerHour!AX$4,Sales!$D$3:$ABF$3,0))/AX$2*INDEX(Usage!$D$5:$ABF$11,MATCH(UsagePerHour!$B$4,Usage!$C$5:$C$11,0),MATCH(UsagePerHour!AX$4,Usage!$D$3:$ABF$3,0)),"")</f>
        <v>7.4515877461802935</v>
      </c>
      <c r="AY18" s="6">
        <f>IFERROR(INDEX(Sales!$D$5:$ABF$18,MATCH(UsagePerHour!$B18,Sales!$C$5:$C$18,0),MATCH(UsagePerHour!AY$4,Sales!$D$3:$ABF$3,0))/AY$2*INDEX(Usage!$D$5:$ABF$11,MATCH(UsagePerHour!$B$4,Usage!$C$5:$C$11,0),MATCH(UsagePerHour!AY$4,Usage!$D$3:$ABF$3,0)),"")</f>
        <v>0</v>
      </c>
      <c r="AZ18" s="6">
        <f>IFERROR(INDEX(Sales!$D$5:$ABF$18,MATCH(UsagePerHour!$B18,Sales!$C$5:$C$18,0),MATCH(UsagePerHour!AZ$4,Sales!$D$3:$ABF$3,0))/AZ$2*INDEX(Usage!$D$5:$ABF$11,MATCH(UsagePerHour!$B$4,Usage!$C$5:$C$11,0),MATCH(UsagePerHour!AZ$4,Usage!$D$3:$ABF$3,0)),"")</f>
        <v>0</v>
      </c>
      <c r="BA18" s="6">
        <f>IFERROR(INDEX(Sales!$D$5:$ABF$18,MATCH(UsagePerHour!$B18,Sales!$C$5:$C$18,0),MATCH(UsagePerHour!BA$4,Sales!$D$3:$ABF$3,0))/BA$2*INDEX(Usage!$D$5:$ABF$11,MATCH(UsagePerHour!$B$4,Usage!$C$5:$C$11,0),MATCH(UsagePerHour!BA$4,Usage!$D$3:$ABF$3,0)),"")</f>
        <v>23.299223789220513</v>
      </c>
      <c r="BB18" s="6">
        <f>IFERROR(INDEX(Sales!$D$5:$ABF$18,MATCH(UsagePerHour!$B18,Sales!$C$5:$C$18,0),MATCH(UsagePerHour!BB$4,Sales!$D$3:$ABF$3,0))/BB$2*INDEX(Usage!$D$5:$ABF$11,MATCH(UsagePerHour!$B$4,Usage!$C$5:$C$11,0),MATCH(UsagePerHour!BB$4,Usage!$D$3:$ABF$3,0)),"")</f>
        <v>0</v>
      </c>
      <c r="BC18" s="6">
        <f>IFERROR(INDEX(Sales!$D$5:$ABF$18,MATCH(UsagePerHour!$B18,Sales!$C$5:$C$18,0),MATCH(UsagePerHour!BC$4,Sales!$D$3:$ABF$3,0))/BC$2*INDEX(Usage!$D$5:$ABF$11,MATCH(UsagePerHour!$B$4,Usage!$C$5:$C$11,0),MATCH(UsagePerHour!BC$4,Usage!$D$3:$ABF$3,0)),"")</f>
        <v>6.6720558979086801</v>
      </c>
      <c r="BD18" s="6">
        <f>IFERROR(INDEX(Sales!$D$5:$ABF$18,MATCH(UsagePerHour!$B18,Sales!$C$5:$C$18,0),MATCH(UsagePerHour!BD$4,Sales!$D$3:$ABF$3,0))/BD$2*INDEX(Usage!$D$5:$ABF$11,MATCH(UsagePerHour!$B$4,Usage!$C$5:$C$11,0),MATCH(UsagePerHour!BD$4,Usage!$D$3:$ABF$3,0)),"")</f>
        <v>0</v>
      </c>
      <c r="BE18" s="6">
        <f>IFERROR(INDEX(Sales!$D$5:$ABF$18,MATCH(UsagePerHour!$B18,Sales!$C$5:$C$18,0),MATCH(UsagePerHour!BE$4,Sales!$D$3:$ABF$3,0))/BE$2*INDEX(Usage!$D$5:$ABF$11,MATCH(UsagePerHour!$B$4,Usage!$C$5:$C$11,0),MATCH(UsagePerHour!BE$4,Usage!$D$3:$ABF$3,0)),"")</f>
        <v>7.4515877461802935</v>
      </c>
      <c r="BF18" s="6">
        <f>IFERROR(INDEX(Sales!$D$5:$ABF$18,MATCH(UsagePerHour!$B18,Sales!$C$5:$C$18,0),MATCH(UsagePerHour!BF$4,Sales!$D$3:$ABF$3,0))/BF$2*INDEX(Usage!$D$5:$ABF$11,MATCH(UsagePerHour!$B$4,Usage!$C$5:$C$11,0),MATCH(UsagePerHour!BF$4,Usage!$D$3:$ABF$3,0)),"")</f>
        <v>0</v>
      </c>
      <c r="BG18" s="6">
        <f>IFERROR(INDEX(Sales!$D$5:$ABF$18,MATCH(UsagePerHour!$B18,Sales!$C$5:$C$18,0),MATCH(UsagePerHour!BG$4,Sales!$D$3:$ABF$3,0))/BG$2*INDEX(Usage!$D$5:$ABF$11,MATCH(UsagePerHour!$B$4,Usage!$C$5:$C$11,0),MATCH(UsagePerHour!BG$4,Usage!$D$3:$ABF$3,0)),"")</f>
        <v>0</v>
      </c>
      <c r="BH18" s="6">
        <f>IFERROR(INDEX(Sales!$D$5:$ABF$18,MATCH(UsagePerHour!$B18,Sales!$C$5:$C$18,0),MATCH(UsagePerHour!BH$4,Sales!$D$3:$ABF$3,0))/BH$2*INDEX(Usage!$D$5:$ABF$11,MATCH(UsagePerHour!$B$4,Usage!$C$5:$C$11,0),MATCH(UsagePerHour!BH$4,Usage!$D$3:$ABF$3,0)),"")</f>
        <v>23.299223789220513</v>
      </c>
      <c r="BI18" s="6">
        <f>IFERROR(INDEX(Sales!$D$5:$ABF$18,MATCH(UsagePerHour!$B18,Sales!$C$5:$C$18,0),MATCH(UsagePerHour!BI$4,Sales!$D$3:$ABF$3,0))/BI$2*INDEX(Usage!$D$5:$ABF$11,MATCH(UsagePerHour!$B$4,Usage!$C$5:$C$11,0),MATCH(UsagePerHour!BI$4,Usage!$D$3:$ABF$3,0)),"")</f>
        <v>0</v>
      </c>
      <c r="BJ18" s="6">
        <f>IFERROR(INDEX(Sales!$D$5:$ABF$18,MATCH(UsagePerHour!$B18,Sales!$C$5:$C$18,0),MATCH(UsagePerHour!BJ$4,Sales!$D$3:$ABF$3,0))/BJ$2*INDEX(Usage!$D$5:$ABF$11,MATCH(UsagePerHour!$B$4,Usage!$C$5:$C$11,0),MATCH(UsagePerHour!BJ$4,Usage!$D$3:$ABF$3,0)),"")</f>
        <v>6.6720558979086801</v>
      </c>
      <c r="BK18" s="6">
        <f>IFERROR(INDEX(Sales!$D$5:$ABF$18,MATCH(UsagePerHour!$B18,Sales!$C$5:$C$18,0),MATCH(UsagePerHour!BK$4,Sales!$D$3:$ABF$3,0))/BK$2*INDEX(Usage!$D$5:$ABF$11,MATCH(UsagePerHour!$B$4,Usage!$C$5:$C$11,0),MATCH(UsagePerHour!BK$4,Usage!$D$3:$ABF$3,0)),"")</f>
        <v>0</v>
      </c>
      <c r="BL18" s="6">
        <f>IFERROR(INDEX(Sales!$D$5:$ABF$18,MATCH(UsagePerHour!$B18,Sales!$C$5:$C$18,0),MATCH(UsagePerHour!BL$4,Sales!$D$3:$ABF$3,0))/BL$2*INDEX(Usage!$D$5:$ABF$11,MATCH(UsagePerHour!$B$4,Usage!$C$5:$C$11,0),MATCH(UsagePerHour!BL$4,Usage!$D$3:$ABF$3,0)),"")</f>
        <v>7.4515877461802935</v>
      </c>
      <c r="BM18" s="6">
        <f>IFERROR(INDEX(Sales!$D$5:$ABF$18,MATCH(UsagePerHour!$B18,Sales!$C$5:$C$18,0),MATCH(UsagePerHour!BM$4,Sales!$D$3:$ABF$3,0))/BM$2*INDEX(Usage!$D$5:$ABF$11,MATCH(UsagePerHour!$B$4,Usage!$C$5:$C$11,0),MATCH(UsagePerHour!BM$4,Usage!$D$3:$ABF$3,0)),"")</f>
        <v>0</v>
      </c>
      <c r="BN18" s="6">
        <f>IFERROR(INDEX(Sales!$D$5:$ABF$18,MATCH(UsagePerHour!$B18,Sales!$C$5:$C$18,0),MATCH(UsagePerHour!BN$4,Sales!$D$3:$ABF$3,0))/BN$2*INDEX(Usage!$D$5:$ABF$11,MATCH(UsagePerHour!$B$4,Usage!$C$5:$C$11,0),MATCH(UsagePerHour!BN$4,Usage!$D$3:$ABF$3,0)),"")</f>
        <v>0</v>
      </c>
      <c r="BO18" s="6">
        <f>IFERROR(INDEX(Sales!$D$5:$ABF$18,MATCH(UsagePerHour!$B18,Sales!$C$5:$C$18,0),MATCH(UsagePerHour!BO$4,Sales!$D$3:$ABF$3,0))/BO$2*INDEX(Usage!$D$5:$ABF$11,MATCH(UsagePerHour!$B$4,Usage!$C$5:$C$11,0),MATCH(UsagePerHour!BO$4,Usage!$D$3:$ABF$3,0)),"")</f>
        <v>23.299223789220513</v>
      </c>
      <c r="BP18" s="6">
        <f>IFERROR(INDEX(Sales!$D$5:$ABF$18,MATCH(UsagePerHour!$B18,Sales!$C$5:$C$18,0),MATCH(UsagePerHour!BP$4,Sales!$D$3:$ABF$3,0))/BP$2*INDEX(Usage!$D$5:$ABF$11,MATCH(UsagePerHour!$B$4,Usage!$C$5:$C$11,0),MATCH(UsagePerHour!BP$4,Usage!$D$3:$ABF$3,0)),"")</f>
        <v>0</v>
      </c>
      <c r="BQ18" s="6">
        <f>IFERROR(INDEX(Sales!$D$5:$ABF$18,MATCH(UsagePerHour!$B18,Sales!$C$5:$C$18,0),MATCH(UsagePerHour!BQ$4,Sales!$D$3:$ABF$3,0))/BQ$2*INDEX(Usage!$D$5:$ABF$11,MATCH(UsagePerHour!$B$4,Usage!$C$5:$C$11,0),MATCH(UsagePerHour!BQ$4,Usage!$D$3:$ABF$3,0)),"")</f>
        <v>6.6720558979086801</v>
      </c>
      <c r="BR18" s="6">
        <f>IFERROR(INDEX(Sales!$D$5:$ABF$18,MATCH(UsagePerHour!$B18,Sales!$C$5:$C$18,0),MATCH(UsagePerHour!BR$4,Sales!$D$3:$ABF$3,0))/BR$2*INDEX(Usage!$D$5:$ABF$11,MATCH(UsagePerHour!$B$4,Usage!$C$5:$C$11,0),MATCH(UsagePerHour!BR$4,Usage!$D$3:$ABF$3,0)),"")</f>
        <v>0</v>
      </c>
      <c r="BS18" s="6">
        <f>IFERROR(INDEX(Sales!$D$5:$ABF$18,MATCH(UsagePerHour!$B18,Sales!$C$5:$C$18,0),MATCH(UsagePerHour!BS$4,Sales!$D$3:$ABF$3,0))/BS$2*INDEX(Usage!$D$5:$ABF$11,MATCH(UsagePerHour!$B$4,Usage!$C$5:$C$11,0),MATCH(UsagePerHour!BS$4,Usage!$D$3:$ABF$3,0)),"")</f>
        <v>7.4515877461802935</v>
      </c>
      <c r="BT18" s="6">
        <f>IFERROR(INDEX(Sales!$D$5:$ABF$18,MATCH(UsagePerHour!$B18,Sales!$C$5:$C$18,0),MATCH(UsagePerHour!BT$4,Sales!$D$3:$ABF$3,0))/BT$2*INDEX(Usage!$D$5:$ABF$11,MATCH(UsagePerHour!$B$4,Usage!$C$5:$C$11,0),MATCH(UsagePerHour!BT$4,Usage!$D$3:$ABF$3,0)),"")</f>
        <v>0</v>
      </c>
      <c r="BU18" s="6">
        <f>IFERROR(INDEX(Sales!$D$5:$ABF$18,MATCH(UsagePerHour!$B18,Sales!$C$5:$C$18,0),MATCH(UsagePerHour!BU$4,Sales!$D$3:$ABF$3,0))/BU$2*INDEX(Usage!$D$5:$ABF$11,MATCH(UsagePerHour!$B$4,Usage!$C$5:$C$11,0),MATCH(UsagePerHour!BU$4,Usage!$D$3:$ABF$3,0)),"")</f>
        <v>0</v>
      </c>
      <c r="BV18" s="6">
        <f>IFERROR(INDEX(Sales!$D$5:$ABF$18,MATCH(UsagePerHour!$B18,Sales!$C$5:$C$18,0),MATCH(UsagePerHour!BV$4,Sales!$D$3:$ABF$3,0))/BV$2*INDEX(Usage!$D$5:$ABF$11,MATCH(UsagePerHour!$B$4,Usage!$C$5:$C$11,0),MATCH(UsagePerHour!BV$4,Usage!$D$3:$ABF$3,0)),"")</f>
        <v>23.299223789220513</v>
      </c>
      <c r="BW18" s="6">
        <f>IFERROR(INDEX(Sales!$D$5:$ABF$18,MATCH(UsagePerHour!$B18,Sales!$C$5:$C$18,0),MATCH(UsagePerHour!BW$4,Sales!$D$3:$ABF$3,0))/BW$2*INDEX(Usage!$D$5:$ABF$11,MATCH(UsagePerHour!$B$4,Usage!$C$5:$C$11,0),MATCH(UsagePerHour!BW$4,Usage!$D$3:$ABF$3,0)),"")</f>
        <v>0</v>
      </c>
      <c r="BX18" s="6">
        <f>IFERROR(INDEX(Sales!$D$5:$ABF$18,MATCH(UsagePerHour!$B18,Sales!$C$5:$C$18,0),MATCH(UsagePerHour!BX$4,Sales!$D$3:$ABF$3,0))/BX$2*INDEX(Usage!$D$5:$ABF$11,MATCH(UsagePerHour!$B$4,Usage!$C$5:$C$11,0),MATCH(UsagePerHour!BX$4,Usage!$D$3:$ABF$3,0)),"")</f>
        <v>6.6720558979086801</v>
      </c>
      <c r="BY18" s="6">
        <f>IFERROR(INDEX(Sales!$D$5:$ABF$18,MATCH(UsagePerHour!$B18,Sales!$C$5:$C$18,0),MATCH(UsagePerHour!BY$4,Sales!$D$3:$ABF$3,0))/BY$2*INDEX(Usage!$D$5:$ABF$11,MATCH(UsagePerHour!$B$4,Usage!$C$5:$C$11,0),MATCH(UsagePerHour!BY$4,Usage!$D$3:$ABF$3,0)),"")</f>
        <v>0</v>
      </c>
      <c r="BZ18" s="6">
        <f>IFERROR(INDEX(Sales!$D$5:$ABF$18,MATCH(UsagePerHour!$B18,Sales!$C$5:$C$18,0),MATCH(UsagePerHour!BZ$4,Sales!$D$3:$ABF$3,0))/BZ$2*INDEX(Usage!$D$5:$ABF$11,MATCH(UsagePerHour!$B$4,Usage!$C$5:$C$11,0),MATCH(UsagePerHour!BZ$4,Usage!$D$3:$ABF$3,0)),"")</f>
        <v>7.4515877461802935</v>
      </c>
      <c r="CA18" s="6">
        <f>IFERROR(INDEX(Sales!$D$5:$ABF$18,MATCH(UsagePerHour!$B18,Sales!$C$5:$C$18,0),MATCH(UsagePerHour!CA$4,Sales!$D$3:$ABF$3,0))/CA$2*INDEX(Usage!$D$5:$ABF$11,MATCH(UsagePerHour!$B$4,Usage!$C$5:$C$11,0),MATCH(UsagePerHour!CA$4,Usage!$D$3:$ABF$3,0)),"")</f>
        <v>0</v>
      </c>
      <c r="CB18" s="6">
        <f>IFERROR(INDEX(Sales!$D$5:$ABF$18,MATCH(UsagePerHour!$B18,Sales!$C$5:$C$18,0),MATCH(UsagePerHour!CB$4,Sales!$D$3:$ABF$3,0))/CB$2*INDEX(Usage!$D$5:$ABF$11,MATCH(UsagePerHour!$B$4,Usage!$C$5:$C$11,0),MATCH(UsagePerHour!CB$4,Usage!$D$3:$ABF$3,0)),"")</f>
        <v>0</v>
      </c>
      <c r="CC18" s="6">
        <f>IFERROR(INDEX(Sales!$D$5:$ABF$18,MATCH(UsagePerHour!$B18,Sales!$C$5:$C$18,0),MATCH(UsagePerHour!CC$4,Sales!$D$3:$ABF$3,0))/CC$2*INDEX(Usage!$D$5:$ABF$11,MATCH(UsagePerHour!$B$4,Usage!$C$5:$C$11,0),MATCH(UsagePerHour!CC$4,Usage!$D$3:$ABF$3,0)),"")</f>
        <v>23.299223789220513</v>
      </c>
      <c r="CD18" s="6">
        <f>IFERROR(INDEX(Sales!$D$5:$ABF$18,MATCH(UsagePerHour!$B18,Sales!$C$5:$C$18,0),MATCH(UsagePerHour!CD$4,Sales!$D$3:$ABF$3,0))/CD$2*INDEX(Usage!$D$5:$ABF$11,MATCH(UsagePerHour!$B$4,Usage!$C$5:$C$11,0),MATCH(UsagePerHour!CD$4,Usage!$D$3:$ABF$3,0)),"")</f>
        <v>0</v>
      </c>
      <c r="CE18" s="6">
        <f>IFERROR(INDEX(Sales!$D$5:$ABF$18,MATCH(UsagePerHour!$B18,Sales!$C$5:$C$18,0),MATCH(UsagePerHour!CE$4,Sales!$D$3:$ABF$3,0))/CE$2*INDEX(Usage!$D$5:$ABF$11,MATCH(UsagePerHour!$B$4,Usage!$C$5:$C$11,0),MATCH(UsagePerHour!CE$4,Usage!$D$3:$ABF$3,0)),"")</f>
        <v>6.6720558979086801</v>
      </c>
      <c r="CF18" s="6">
        <f>IFERROR(INDEX(Sales!$D$5:$ABF$18,MATCH(UsagePerHour!$B18,Sales!$C$5:$C$18,0),MATCH(UsagePerHour!CF$4,Sales!$D$3:$ABF$3,0))/CF$2*INDEX(Usage!$D$5:$ABF$11,MATCH(UsagePerHour!$B$4,Usage!$C$5:$C$11,0),MATCH(UsagePerHour!CF$4,Usage!$D$3:$ABF$3,0)),"")</f>
        <v>0</v>
      </c>
      <c r="CG18" s="6">
        <f>IFERROR(INDEX(Sales!$D$5:$ABF$18,MATCH(UsagePerHour!$B18,Sales!$C$5:$C$18,0),MATCH(UsagePerHour!CG$4,Sales!$D$3:$ABF$3,0))/CG$2*INDEX(Usage!$D$5:$ABF$11,MATCH(UsagePerHour!$B$4,Usage!$C$5:$C$11,0),MATCH(UsagePerHour!CG$4,Usage!$D$3:$ABF$3,0)),"")</f>
        <v>7.4515877461802935</v>
      </c>
      <c r="CH18" s="6">
        <f>IFERROR(INDEX(Sales!$D$5:$ABF$18,MATCH(UsagePerHour!$B18,Sales!$C$5:$C$18,0),MATCH(UsagePerHour!CH$4,Sales!$D$3:$ABF$3,0))/CH$2*INDEX(Usage!$D$5:$ABF$11,MATCH(UsagePerHour!$B$4,Usage!$C$5:$C$11,0),MATCH(UsagePerHour!CH$4,Usage!$D$3:$ABF$3,0)),"")</f>
        <v>0</v>
      </c>
      <c r="CI18" s="6">
        <f>IFERROR(INDEX(Sales!$D$5:$ABF$18,MATCH(UsagePerHour!$B18,Sales!$C$5:$C$18,0),MATCH(UsagePerHour!CI$4,Sales!$D$3:$ABF$3,0))/CI$2*INDEX(Usage!$D$5:$ABF$11,MATCH(UsagePerHour!$B$4,Usage!$C$5:$C$11,0),MATCH(UsagePerHour!CI$4,Usage!$D$3:$ABF$3,0)),"")</f>
        <v>0</v>
      </c>
      <c r="CJ18" s="6">
        <f>IFERROR(INDEX(Sales!$D$5:$ABF$18,MATCH(UsagePerHour!$B18,Sales!$C$5:$C$18,0),MATCH(UsagePerHour!CJ$4,Sales!$D$3:$ABF$3,0))/CJ$2*INDEX(Usage!$D$5:$ABF$11,MATCH(UsagePerHour!$B$4,Usage!$C$5:$C$11,0),MATCH(UsagePerHour!CJ$4,Usage!$D$3:$ABF$3,0)),"")</f>
        <v>23.299223789220513</v>
      </c>
      <c r="CK18" s="6">
        <f>IFERROR(INDEX(Sales!$D$5:$ABF$18,MATCH(UsagePerHour!$B18,Sales!$C$5:$C$18,0),MATCH(UsagePerHour!CK$4,Sales!$D$3:$ABF$3,0))/CK$2*INDEX(Usage!$D$5:$ABF$11,MATCH(UsagePerHour!$B$4,Usage!$C$5:$C$11,0),MATCH(UsagePerHour!CK$4,Usage!$D$3:$ABF$3,0)),"")</f>
        <v>0</v>
      </c>
      <c r="CL18" s="6">
        <f>IFERROR(INDEX(Sales!$D$5:$ABF$18,MATCH(UsagePerHour!$B18,Sales!$C$5:$C$18,0),MATCH(UsagePerHour!CL$4,Sales!$D$3:$ABF$3,0))/CL$2*INDEX(Usage!$D$5:$ABF$11,MATCH(UsagePerHour!$B$4,Usage!$C$5:$C$11,0),MATCH(UsagePerHour!CL$4,Usage!$D$3:$ABF$3,0)),"")</f>
        <v>6.6720558979086801</v>
      </c>
      <c r="CM18" s="6">
        <f>IFERROR(INDEX(Sales!$D$5:$ABF$18,MATCH(UsagePerHour!$B18,Sales!$C$5:$C$18,0),MATCH(UsagePerHour!CM$4,Sales!$D$3:$ABF$3,0))/CM$2*INDEX(Usage!$D$5:$ABF$11,MATCH(UsagePerHour!$B$4,Usage!$C$5:$C$11,0),MATCH(UsagePerHour!CM$4,Usage!$D$3:$ABF$3,0)),"")</f>
        <v>0</v>
      </c>
      <c r="CN18" s="6">
        <f>IFERROR(INDEX(Sales!$D$5:$ABF$18,MATCH(UsagePerHour!$B18,Sales!$C$5:$C$18,0),MATCH(UsagePerHour!CN$4,Sales!$D$3:$ABF$3,0))/CN$2*INDEX(Usage!$D$5:$ABF$11,MATCH(UsagePerHour!$B$4,Usage!$C$5:$C$11,0),MATCH(UsagePerHour!CN$4,Usage!$D$3:$ABF$3,0)),"")</f>
        <v>7.4515877461802935</v>
      </c>
      <c r="CO18" s="6">
        <f>IFERROR(INDEX(Sales!$D$5:$ABF$18,MATCH(UsagePerHour!$B18,Sales!$C$5:$C$18,0),MATCH(UsagePerHour!CO$4,Sales!$D$3:$ABF$3,0))/CO$2*INDEX(Usage!$D$5:$ABF$11,MATCH(UsagePerHour!$B$4,Usage!$C$5:$C$11,0),MATCH(UsagePerHour!CO$4,Usage!$D$3:$ABF$3,0)),"")</f>
        <v>0</v>
      </c>
      <c r="CP18" s="6">
        <f>IFERROR(INDEX(Sales!$D$5:$ABF$18,MATCH(UsagePerHour!$B18,Sales!$C$5:$C$18,0),MATCH(UsagePerHour!CP$4,Sales!$D$3:$ABF$3,0))/CP$2*INDEX(Usage!$D$5:$ABF$11,MATCH(UsagePerHour!$B$4,Usage!$C$5:$C$11,0),MATCH(UsagePerHour!CP$4,Usage!$D$3:$ABF$3,0)),"")</f>
        <v>0</v>
      </c>
      <c r="CQ18" s="6">
        <f>IFERROR(INDEX(Sales!$D$5:$ABF$18,MATCH(UsagePerHour!$B18,Sales!$C$5:$C$18,0),MATCH(UsagePerHour!CQ$4,Sales!$D$3:$ABF$3,0))/CQ$2*INDEX(Usage!$D$5:$ABF$11,MATCH(UsagePerHour!$B$4,Usage!$C$5:$C$11,0),MATCH(UsagePerHour!CQ$4,Usage!$D$3:$ABF$3,0)),"")</f>
        <v>23.299223789220513</v>
      </c>
      <c r="CR18" s="6">
        <f>IFERROR(INDEX(Sales!$D$5:$ABF$18,MATCH(UsagePerHour!$B18,Sales!$C$5:$C$18,0),MATCH(UsagePerHour!CR$4,Sales!$D$3:$ABF$3,0))/CR$2*INDEX(Usage!$D$5:$ABF$11,MATCH(UsagePerHour!$B$4,Usage!$C$5:$C$11,0),MATCH(UsagePerHour!CR$4,Usage!$D$3:$ABF$3,0)),"")</f>
        <v>0</v>
      </c>
      <c r="CS18" s="6">
        <f>IFERROR(INDEX(Sales!$D$5:$ABF$18,MATCH(UsagePerHour!$B18,Sales!$C$5:$C$18,0),MATCH(UsagePerHour!CS$4,Sales!$D$3:$ABF$3,0))/CS$2*INDEX(Usage!$D$5:$ABF$11,MATCH(UsagePerHour!$B$4,Usage!$C$5:$C$11,0),MATCH(UsagePerHour!CS$4,Usage!$D$3:$ABF$3,0)),"")</f>
        <v>6.6720558979086801</v>
      </c>
      <c r="CT18" s="6">
        <f>IFERROR(INDEX(Sales!$D$5:$ABF$18,MATCH(UsagePerHour!$B18,Sales!$C$5:$C$18,0),MATCH(UsagePerHour!CT$4,Sales!$D$3:$ABF$3,0))/CT$2*INDEX(Usage!$D$5:$ABF$11,MATCH(UsagePerHour!$B$4,Usage!$C$5:$C$11,0),MATCH(UsagePerHour!CT$4,Usage!$D$3:$ABF$3,0)),"")</f>
        <v>0</v>
      </c>
      <c r="CU18" s="6">
        <f>IFERROR(INDEX(Sales!$D$5:$ABF$18,MATCH(UsagePerHour!$B18,Sales!$C$5:$C$18,0),MATCH(UsagePerHour!CU$4,Sales!$D$3:$ABF$3,0))/CU$2*INDEX(Usage!$D$5:$ABF$11,MATCH(UsagePerHour!$B$4,Usage!$C$5:$C$11,0),MATCH(UsagePerHour!CU$4,Usage!$D$3:$ABF$3,0)),"")</f>
        <v>7.4515877461802935</v>
      </c>
      <c r="CV18" s="6">
        <f>IFERROR(INDEX(Sales!$D$5:$ABF$18,MATCH(UsagePerHour!$B18,Sales!$C$5:$C$18,0),MATCH(UsagePerHour!CV$4,Sales!$D$3:$ABF$3,0))/CV$2*INDEX(Usage!$D$5:$ABF$11,MATCH(UsagePerHour!$B$4,Usage!$C$5:$C$11,0),MATCH(UsagePerHour!CV$4,Usage!$D$3:$ABF$3,0)),"")</f>
        <v>0</v>
      </c>
      <c r="CW18" s="6">
        <f>IFERROR(INDEX(Sales!$D$5:$ABF$18,MATCH(UsagePerHour!$B18,Sales!$C$5:$C$18,0),MATCH(UsagePerHour!CW$4,Sales!$D$3:$ABF$3,0))/CW$2*INDEX(Usage!$D$5:$ABF$11,MATCH(UsagePerHour!$B$4,Usage!$C$5:$C$11,0),MATCH(UsagePerHour!CW$4,Usage!$D$3:$ABF$3,0)),"")</f>
        <v>0</v>
      </c>
      <c r="CX18" s="6">
        <f>IFERROR(INDEX(Sales!$D$5:$ABF$18,MATCH(UsagePerHour!$B18,Sales!$C$5:$C$18,0),MATCH(UsagePerHour!CX$4,Sales!$D$3:$ABF$3,0))/CX$2*INDEX(Usage!$D$5:$ABF$11,MATCH(UsagePerHour!$B$4,Usage!$C$5:$C$11,0),MATCH(UsagePerHour!CX$4,Usage!$D$3:$ABF$3,0)),"")</f>
        <v>23.299223789220513</v>
      </c>
      <c r="CY18" s="6">
        <f>IFERROR(INDEX(Sales!$D$5:$ABF$18,MATCH(UsagePerHour!$B18,Sales!$C$5:$C$18,0),MATCH(UsagePerHour!CY$4,Sales!$D$3:$ABF$3,0))/CY$2*INDEX(Usage!$D$5:$ABF$11,MATCH(UsagePerHour!$B$4,Usage!$C$5:$C$11,0),MATCH(UsagePerHour!CY$4,Usage!$D$3:$ABF$3,0)),"")</f>
        <v>0</v>
      </c>
      <c r="CZ18" s="6">
        <f>IFERROR(INDEX(Sales!$D$5:$ABF$18,MATCH(UsagePerHour!$B18,Sales!$C$5:$C$18,0),MATCH(UsagePerHour!CZ$4,Sales!$D$3:$ABF$3,0))/CZ$2*INDEX(Usage!$D$5:$ABF$11,MATCH(UsagePerHour!$B$4,Usage!$C$5:$C$11,0),MATCH(UsagePerHour!CZ$4,Usage!$D$3:$ABF$3,0)),"")</f>
        <v>6.6720558979086801</v>
      </c>
      <c r="DA18" s="6">
        <f>IFERROR(INDEX(Sales!$D$5:$ABF$18,MATCH(UsagePerHour!$B18,Sales!$C$5:$C$18,0),MATCH(UsagePerHour!DA$4,Sales!$D$3:$ABF$3,0))/DA$2*INDEX(Usage!$D$5:$ABF$11,MATCH(UsagePerHour!$B$4,Usage!$C$5:$C$11,0),MATCH(UsagePerHour!DA$4,Usage!$D$3:$ABF$3,0)),"")</f>
        <v>0</v>
      </c>
      <c r="DB18" s="6">
        <f>IFERROR(INDEX(Sales!$D$5:$ABF$18,MATCH(UsagePerHour!$B18,Sales!$C$5:$C$18,0),MATCH(UsagePerHour!DB$4,Sales!$D$3:$ABF$3,0))/DB$2*INDEX(Usage!$D$5:$ABF$11,MATCH(UsagePerHour!$B$4,Usage!$C$5:$C$11,0),MATCH(UsagePerHour!DB$4,Usage!$D$3:$ABF$3,0)),"")</f>
        <v>0</v>
      </c>
      <c r="DC18" s="6">
        <f>IFERROR(INDEX(Sales!$D$5:$ABF$18,MATCH(UsagePerHour!$B18,Sales!$C$5:$C$18,0),MATCH(UsagePerHour!DC$4,Sales!$D$3:$ABF$3,0))/DC$2*INDEX(Usage!$D$5:$ABF$11,MATCH(UsagePerHour!$B$4,Usage!$C$5:$C$11,0),MATCH(UsagePerHour!DC$4,Usage!$D$3:$ABF$3,0)),"")</f>
        <v>0</v>
      </c>
      <c r="DD18" s="6">
        <f>IFERROR(INDEX(Sales!$D$5:$ABF$18,MATCH(UsagePerHour!$B18,Sales!$C$5:$C$18,0),MATCH(UsagePerHour!DD$4,Sales!$D$3:$ABF$3,0))/DD$2*INDEX(Usage!$D$5:$ABF$11,MATCH(UsagePerHour!$B$4,Usage!$C$5:$C$11,0),MATCH(UsagePerHour!DD$4,Usage!$D$3:$ABF$3,0)),"")</f>
        <v>11.812722342234684</v>
      </c>
      <c r="DE18" s="6">
        <f>IFERROR(INDEX(Sales!$D$5:$ABF$18,MATCH(UsagePerHour!$B18,Sales!$C$5:$C$18,0),MATCH(UsagePerHour!DE$4,Sales!$D$3:$ABF$3,0))/DE$2*INDEX(Usage!$D$5:$ABF$11,MATCH(UsagePerHour!$B$4,Usage!$C$5:$C$11,0),MATCH(UsagePerHour!DE$4,Usage!$D$3:$ABF$3,0)),"")</f>
        <v>0</v>
      </c>
      <c r="DF18" s="6">
        <f>IFERROR(INDEX(Sales!$D$5:$ABF$18,MATCH(UsagePerHour!$B18,Sales!$C$5:$C$18,0),MATCH(UsagePerHour!DF$4,Sales!$D$3:$ABF$3,0))/DF$2*INDEX(Usage!$D$5:$ABF$11,MATCH(UsagePerHour!$B$4,Usage!$C$5:$C$11,0),MATCH(UsagePerHour!DF$4,Usage!$D$3:$ABF$3,0)),"")</f>
        <v>0</v>
      </c>
      <c r="DG18" s="6">
        <f>IFERROR(INDEX(Sales!$D$5:$ABF$18,MATCH(UsagePerHour!$B18,Sales!$C$5:$C$18,0),MATCH(UsagePerHour!DG$4,Sales!$D$3:$ABF$3,0))/DG$2*INDEX(Usage!$D$5:$ABF$11,MATCH(UsagePerHour!$B$4,Usage!$C$5:$C$11,0),MATCH(UsagePerHour!DG$4,Usage!$D$3:$ABF$3,0)),"")</f>
        <v>4.9201464044515868</v>
      </c>
      <c r="DH18" s="6">
        <f>IFERROR(INDEX(Sales!$D$5:$ABF$18,MATCH(UsagePerHour!$B18,Sales!$C$5:$C$18,0),MATCH(UsagePerHour!DH$4,Sales!$D$3:$ABF$3,0))/DH$2*INDEX(Usage!$D$5:$ABF$11,MATCH(UsagePerHour!$B$4,Usage!$C$5:$C$11,0),MATCH(UsagePerHour!DH$4,Usage!$D$3:$ABF$3,0)),"")</f>
        <v>6.0869760332085212</v>
      </c>
      <c r="DI18" s="6">
        <f>IFERROR(INDEX(Sales!$D$5:$ABF$18,MATCH(UsagePerHour!$B18,Sales!$C$5:$C$18,0),MATCH(UsagePerHour!DI$4,Sales!$D$3:$ABF$3,0))/DI$2*INDEX(Usage!$D$5:$ABF$11,MATCH(UsagePerHour!$B$4,Usage!$C$5:$C$11,0),MATCH(UsagePerHour!DI$4,Usage!$D$3:$ABF$3,0)),"")</f>
        <v>0</v>
      </c>
      <c r="DJ18" s="6">
        <f>IFERROR(INDEX(Sales!$D$5:$ABF$18,MATCH(UsagePerHour!$B18,Sales!$C$5:$C$18,0),MATCH(UsagePerHour!DJ$4,Sales!$D$3:$ABF$3,0))/DJ$2*INDEX(Usage!$D$5:$ABF$11,MATCH(UsagePerHour!$B$4,Usage!$C$5:$C$11,0),MATCH(UsagePerHour!DJ$4,Usage!$D$3:$ABF$3,0)),"")</f>
        <v>138.52215946052129</v>
      </c>
      <c r="DK18" s="6">
        <f>IFERROR(INDEX(Sales!$D$5:$ABF$18,MATCH(UsagePerHour!$B18,Sales!$C$5:$C$18,0),MATCH(UsagePerHour!DK$4,Sales!$D$3:$ABF$3,0))/DK$2*INDEX(Usage!$D$5:$ABF$11,MATCH(UsagePerHour!$B$4,Usage!$C$5:$C$11,0),MATCH(UsagePerHour!DK$4,Usage!$D$3:$ABF$3,0)),"")</f>
        <v>0</v>
      </c>
      <c r="DL18" s="6">
        <f>IFERROR(INDEX(Sales!$D$5:$ABF$18,MATCH(UsagePerHour!$B18,Sales!$C$5:$C$18,0),MATCH(UsagePerHour!DL$4,Sales!$D$3:$ABF$3,0))/DL$2*INDEX(Usage!$D$5:$ABF$11,MATCH(UsagePerHour!$B$4,Usage!$C$5:$C$11,0),MATCH(UsagePerHour!DL$4,Usage!$D$3:$ABF$3,0)),"")</f>
        <v>56.18671899856519</v>
      </c>
      <c r="DM18" s="6">
        <f>IFERROR(INDEX(Sales!$D$5:$ABF$18,MATCH(UsagePerHour!$B18,Sales!$C$5:$C$18,0),MATCH(UsagePerHour!DM$4,Sales!$D$3:$ABF$3,0))/DM$2*INDEX(Usage!$D$5:$ABF$11,MATCH(UsagePerHour!$B$4,Usage!$C$5:$C$11,0),MATCH(UsagePerHour!DM$4,Usage!$D$3:$ABF$3,0)),"")</f>
        <v>0</v>
      </c>
      <c r="DN18" s="6">
        <f>IFERROR(INDEX(Sales!$D$5:$ABF$18,MATCH(UsagePerHour!$B18,Sales!$C$5:$C$18,0),MATCH(UsagePerHour!DN$4,Sales!$D$3:$ABF$3,0))/DN$2*INDEX(Usage!$D$5:$ABF$11,MATCH(UsagePerHour!$B$4,Usage!$C$5:$C$11,0),MATCH(UsagePerHour!DN$4,Usage!$D$3:$ABF$3,0)),"")</f>
        <v>27.703528792406669</v>
      </c>
      <c r="DO18" s="6">
        <f>IFERROR(INDEX(Sales!$D$5:$ABF$18,MATCH(UsagePerHour!$B18,Sales!$C$5:$C$18,0),MATCH(UsagePerHour!DO$4,Sales!$D$3:$ABF$3,0))/DO$2*INDEX(Usage!$D$5:$ABF$11,MATCH(UsagePerHour!$B$4,Usage!$C$5:$C$11,0),MATCH(UsagePerHour!DO$4,Usage!$D$3:$ABF$3,0)),"")</f>
        <v>0</v>
      </c>
      <c r="DP18" s="6">
        <f>IFERROR(INDEX(Sales!$D$5:$ABF$18,MATCH(UsagePerHour!$B18,Sales!$C$5:$C$18,0),MATCH(UsagePerHour!DP$4,Sales!$D$3:$ABF$3,0))/DP$2*INDEX(Usage!$D$5:$ABF$11,MATCH(UsagePerHour!$B$4,Usage!$C$5:$C$11,0),MATCH(UsagePerHour!DP$4,Usage!$D$3:$ABF$3,0)),"")</f>
        <v>7.428046685230167</v>
      </c>
      <c r="DQ18" s="6">
        <f>IFERROR(INDEX(Sales!$D$5:$ABF$18,MATCH(UsagePerHour!$B18,Sales!$C$5:$C$18,0),MATCH(UsagePerHour!DQ$4,Sales!$D$3:$ABF$3,0))/DQ$2*INDEX(Usage!$D$5:$ABF$11,MATCH(UsagePerHour!$B$4,Usage!$C$5:$C$11,0),MATCH(UsagePerHour!DQ$4,Usage!$D$3:$ABF$3,0)),"")</f>
        <v>33.909465852988106</v>
      </c>
      <c r="DR18" s="6">
        <f>IFERROR(INDEX(Sales!$D$5:$ABF$18,MATCH(UsagePerHour!$B18,Sales!$C$5:$C$18,0),MATCH(UsagePerHour!DR$4,Sales!$D$3:$ABF$3,0))/DR$2*INDEX(Usage!$D$5:$ABF$11,MATCH(UsagePerHour!$B$4,Usage!$C$5:$C$11,0),MATCH(UsagePerHour!DR$4,Usage!$D$3:$ABF$3,0)),"")</f>
        <v>0</v>
      </c>
      <c r="DS18" s="6">
        <f>IFERROR(INDEX(Sales!$D$5:$ABF$18,MATCH(UsagePerHour!$B18,Sales!$C$5:$C$18,0),MATCH(UsagePerHour!DS$4,Sales!$D$3:$ABF$3,0))/DS$2*INDEX(Usage!$D$5:$ABF$11,MATCH(UsagePerHour!$B$4,Usage!$C$5:$C$11,0),MATCH(UsagePerHour!DS$4,Usage!$D$3:$ABF$3,0)),"")</f>
        <v>0.56009422696265276</v>
      </c>
      <c r="DT18" s="6">
        <f>IFERROR(INDEX(Sales!$D$5:$ABF$18,MATCH(UsagePerHour!$B18,Sales!$C$5:$C$18,0),MATCH(UsagePerHour!DT$4,Sales!$D$3:$ABF$3,0))/DT$2*INDEX(Usage!$D$5:$ABF$11,MATCH(UsagePerHour!$B$4,Usage!$C$5:$C$11,0),MATCH(UsagePerHour!DT$4,Usage!$D$3:$ABF$3,0)),"")</f>
        <v>2.5812377210216111</v>
      </c>
      <c r="DU18" s="6">
        <f>IFERROR(INDEX(Sales!$D$5:$ABF$18,MATCH(UsagePerHour!$B18,Sales!$C$5:$C$18,0),MATCH(UsagePerHour!DU$4,Sales!$D$3:$ABF$3,0))/DU$2*INDEX(Usage!$D$5:$ABF$11,MATCH(UsagePerHour!$B$4,Usage!$C$5:$C$11,0),MATCH(UsagePerHour!DU$4,Usage!$D$3:$ABF$3,0)),"")</f>
        <v>0</v>
      </c>
      <c r="DV18" s="6">
        <f>IFERROR(INDEX(Sales!$D$5:$ABF$18,MATCH(UsagePerHour!$B18,Sales!$C$5:$C$18,0),MATCH(UsagePerHour!DV$4,Sales!$D$3:$ABF$3,0))/DV$2*INDEX(Usage!$D$5:$ABF$11,MATCH(UsagePerHour!$B$4,Usage!$C$5:$C$11,0),MATCH(UsagePerHour!DV$4,Usage!$D$3:$ABF$3,0)),"")</f>
        <v>0</v>
      </c>
      <c r="DW18" s="6">
        <f>IFERROR(INDEX(Sales!$D$5:$ABF$18,MATCH(UsagePerHour!$B18,Sales!$C$5:$C$18,0),MATCH(UsagePerHour!DW$4,Sales!$D$3:$ABF$3,0))/DW$2*INDEX(Usage!$D$5:$ABF$11,MATCH(UsagePerHour!$B$4,Usage!$C$5:$C$11,0),MATCH(UsagePerHour!DW$4,Usage!$D$3:$ABF$3,0)),"")</f>
        <v>0.41301682590682337</v>
      </c>
      <c r="DX18" s="6">
        <f>IFERROR(INDEX(Sales!$D$5:$ABF$18,MATCH(UsagePerHour!$B18,Sales!$C$5:$C$18,0),MATCH(UsagePerHour!DX$4,Sales!$D$3:$ABF$3,0))/DX$2*INDEX(Usage!$D$5:$ABF$11,MATCH(UsagePerHour!$B$4,Usage!$C$5:$C$11,0),MATCH(UsagePerHour!DX$4,Usage!$D$3:$ABF$3,0)),"")</f>
        <v>103.04458039003616</v>
      </c>
      <c r="DY18" s="6">
        <f>IFERROR(INDEX(Sales!$D$5:$ABF$18,MATCH(UsagePerHour!$B18,Sales!$C$5:$C$18,0),MATCH(UsagePerHour!DY$4,Sales!$D$3:$ABF$3,0))/DY$2*INDEX(Usage!$D$5:$ABF$11,MATCH(UsagePerHour!$B$4,Usage!$C$5:$C$11,0),MATCH(UsagePerHour!DY$4,Usage!$D$3:$ABF$3,0)),"")</f>
        <v>0</v>
      </c>
      <c r="DZ18" s="6">
        <f>IFERROR(INDEX(Sales!$D$5:$ABF$18,MATCH(UsagePerHour!$B18,Sales!$C$5:$C$18,0),MATCH(UsagePerHour!DZ$4,Sales!$D$3:$ABF$3,0))/DZ$2*INDEX(Usage!$D$5:$ABF$11,MATCH(UsagePerHour!$B$4,Usage!$C$5:$C$11,0),MATCH(UsagePerHour!DZ$4,Usage!$D$3:$ABF$3,0)),"")</f>
        <v>0.75419147350012516</v>
      </c>
      <c r="EA18" s="6">
        <f>IFERROR(INDEX(Sales!$D$5:$ABF$18,MATCH(UsagePerHour!$B18,Sales!$C$5:$C$18,0),MATCH(UsagePerHour!EA$4,Sales!$D$3:$ABF$3,0))/EA$2*INDEX(Usage!$D$5:$ABF$11,MATCH(UsagePerHour!$B$4,Usage!$C$5:$C$11,0),MATCH(UsagePerHour!EA$4,Usage!$D$3:$ABF$3,0)),"")</f>
        <v>0.75304096317129654</v>
      </c>
      <c r="EB18" s="6">
        <f>IFERROR(INDEX(Sales!$D$5:$ABF$18,MATCH(UsagePerHour!$B18,Sales!$C$5:$C$18,0),MATCH(UsagePerHour!EB$4,Sales!$D$3:$ABF$3,0))/EB$2*INDEX(Usage!$D$5:$ABF$11,MATCH(UsagePerHour!$B$4,Usage!$C$5:$C$11,0),MATCH(UsagePerHour!EB$4,Usage!$D$3:$ABF$3,0)),"")</f>
        <v>0</v>
      </c>
      <c r="EC18" s="6">
        <f>IFERROR(INDEX(Sales!$D$5:$ABF$18,MATCH(UsagePerHour!$B18,Sales!$C$5:$C$18,0),MATCH(UsagePerHour!EC$4,Sales!$D$3:$ABF$3,0))/EC$2*INDEX(Usage!$D$5:$ABF$11,MATCH(UsagePerHour!$B$4,Usage!$C$5:$C$11,0),MATCH(UsagePerHour!EC$4,Usage!$D$3:$ABF$3,0)),"")</f>
        <v>0</v>
      </c>
      <c r="ED18" s="6">
        <f>IFERROR(INDEX(Sales!$D$5:$ABF$18,MATCH(UsagePerHour!$B18,Sales!$C$5:$C$18,0),MATCH(UsagePerHour!ED$4,Sales!$D$3:$ABF$3,0))/ED$2*INDEX(Usage!$D$5:$ABF$11,MATCH(UsagePerHour!$B$4,Usage!$C$5:$C$11,0),MATCH(UsagePerHour!ED$4,Usage!$D$3:$ABF$3,0)),"")</f>
        <v>0.54561319314166046</v>
      </c>
      <c r="EE18" s="6">
        <f>IFERROR(INDEX(Sales!$D$5:$ABF$18,MATCH(UsagePerHour!$B18,Sales!$C$5:$C$18,0),MATCH(UsagePerHour!EE$4,Sales!$D$3:$ABF$3,0))/EE$2*INDEX(Usage!$D$5:$ABF$11,MATCH(UsagePerHour!$B$4,Usage!$C$5:$C$11,0),MATCH(UsagePerHour!EE$4,Usage!$D$3:$ABF$3,0)),"")</f>
        <v>2.3155359537280589</v>
      </c>
      <c r="EF18" s="6">
        <f>IFERROR(INDEX(Sales!$D$5:$ABF$18,MATCH(UsagePerHour!$B18,Sales!$C$5:$C$18,0),MATCH(UsagePerHour!EF$4,Sales!$D$3:$ABF$3,0))/EF$2*INDEX(Usage!$D$5:$ABF$11,MATCH(UsagePerHour!$B$4,Usage!$C$5:$C$11,0),MATCH(UsagePerHour!EF$4,Usage!$D$3:$ABF$3,0)),"")</f>
        <v>3.3380504055619928</v>
      </c>
      <c r="EG18" s="6">
        <f>IFERROR(INDEX(Sales!$D$5:$ABF$18,MATCH(UsagePerHour!$B18,Sales!$C$5:$C$18,0),MATCH(UsagePerHour!EG$4,Sales!$D$3:$ABF$3,0))/EG$2*INDEX(Usage!$D$5:$ABF$11,MATCH(UsagePerHour!$B$4,Usage!$C$5:$C$11,0),MATCH(UsagePerHour!EG$4,Usage!$D$3:$ABF$3,0)),"")</f>
        <v>0</v>
      </c>
      <c r="EH18" s="6">
        <f>IFERROR(INDEX(Sales!$D$5:$ABF$18,MATCH(UsagePerHour!$B18,Sales!$C$5:$C$18,0),MATCH(UsagePerHour!EH$4,Sales!$D$3:$ABF$3,0))/EH$2*INDEX(Usage!$D$5:$ABF$11,MATCH(UsagePerHour!$B$4,Usage!$C$5:$C$11,0),MATCH(UsagePerHour!EH$4,Usage!$D$3:$ABF$3,0)),"")</f>
        <v>0.2444330636074977</v>
      </c>
      <c r="EI18" s="6">
        <f>IFERROR(INDEX(Sales!$D$5:$ABF$18,MATCH(UsagePerHour!$B18,Sales!$C$5:$C$18,0),MATCH(UsagePerHour!EI$4,Sales!$D$3:$ABF$3,0))/EI$2*INDEX(Usage!$D$5:$ABF$11,MATCH(UsagePerHour!$B$4,Usage!$C$5:$C$11,0),MATCH(UsagePerHour!EI$4,Usage!$D$3:$ABF$3,0)),"")</f>
        <v>8.6633172717016542</v>
      </c>
      <c r="EJ18" s="6">
        <f>IFERROR(INDEX(Sales!$D$5:$ABF$18,MATCH(UsagePerHour!$B18,Sales!$C$5:$C$18,0),MATCH(UsagePerHour!EJ$4,Sales!$D$3:$ABF$3,0))/EJ$2*INDEX(Usage!$D$5:$ABF$11,MATCH(UsagePerHour!$B$4,Usage!$C$5:$C$11,0),MATCH(UsagePerHour!EJ$4,Usage!$D$3:$ABF$3,0)),"")</f>
        <v>9.7860925785817461</v>
      </c>
      <c r="EK18" s="6">
        <f>IFERROR(INDEX(Sales!$D$5:$ABF$18,MATCH(UsagePerHour!$B18,Sales!$C$5:$C$18,0),MATCH(UsagePerHour!EK$4,Sales!$D$3:$ABF$3,0))/EK$2*INDEX(Usage!$D$5:$ABF$11,MATCH(UsagePerHour!$B$4,Usage!$C$5:$C$11,0),MATCH(UsagePerHour!EK$4,Usage!$D$3:$ABF$3,0)),"")</f>
        <v>2.0534159489905166</v>
      </c>
      <c r="EL18" s="6">
        <f>IFERROR(INDEX(Sales!$D$5:$ABF$18,MATCH(UsagePerHour!$B18,Sales!$C$5:$C$18,0),MATCH(UsagePerHour!EL$4,Sales!$D$3:$ABF$3,0))/EL$2*INDEX(Usage!$D$5:$ABF$11,MATCH(UsagePerHour!$B$4,Usage!$C$5:$C$11,0),MATCH(UsagePerHour!EL$4,Usage!$D$3:$ABF$3,0)),"")</f>
        <v>60.279746699292808</v>
      </c>
      <c r="EM18" s="6">
        <f>IFERROR(INDEX(Sales!$D$5:$ABF$18,MATCH(UsagePerHour!$B18,Sales!$C$5:$C$18,0),MATCH(UsagePerHour!EM$4,Sales!$D$3:$ABF$3,0))/EM$2*INDEX(Usage!$D$5:$ABF$11,MATCH(UsagePerHour!$B$4,Usage!$C$5:$C$11,0),MATCH(UsagePerHour!EM$4,Usage!$D$3:$ABF$3,0)),"")</f>
        <v>0.53780441007173008</v>
      </c>
      <c r="EN18" s="6">
        <f>IFERROR(INDEX(Sales!$D$5:$ABF$18,MATCH(UsagePerHour!$B18,Sales!$C$5:$C$18,0),MATCH(UsagePerHour!EN$4,Sales!$D$3:$ABF$3,0))/EN$2*INDEX(Usage!$D$5:$ABF$11,MATCH(UsagePerHour!$B$4,Usage!$C$5:$C$11,0),MATCH(UsagePerHour!EN$4,Usage!$D$3:$ABF$3,0)),"")</f>
        <v>0</v>
      </c>
      <c r="EO18" s="6">
        <f>IFERROR(INDEX(Sales!$D$5:$ABF$18,MATCH(UsagePerHour!$B18,Sales!$C$5:$C$18,0),MATCH(UsagePerHour!EO$4,Sales!$D$3:$ABF$3,0))/EO$2*INDEX(Usage!$D$5:$ABF$11,MATCH(UsagePerHour!$B$4,Usage!$C$5:$C$11,0),MATCH(UsagePerHour!EO$4,Usage!$D$3:$ABF$3,0)),"")</f>
        <v>18.417455038296584</v>
      </c>
      <c r="EP18" s="6">
        <f>IFERROR(INDEX(Sales!$D$5:$ABF$18,MATCH(UsagePerHour!$B18,Sales!$C$5:$C$18,0),MATCH(UsagePerHour!EP$4,Sales!$D$3:$ABF$3,0))/EP$2*INDEX(Usage!$D$5:$ABF$11,MATCH(UsagePerHour!$B$4,Usage!$C$5:$C$11,0),MATCH(UsagePerHour!EP$4,Usage!$D$3:$ABF$3,0)),"")</f>
        <v>1.1267319522431536</v>
      </c>
      <c r="EQ18" s="6">
        <f>IFERROR(INDEX(Sales!$D$5:$ABF$18,MATCH(UsagePerHour!$B18,Sales!$C$5:$C$18,0),MATCH(UsagePerHour!EQ$4,Sales!$D$3:$ABF$3,0))/EQ$2*INDEX(Usage!$D$5:$ABF$11,MATCH(UsagePerHour!$B$4,Usage!$C$5:$C$11,0),MATCH(UsagePerHour!EQ$4,Usage!$D$3:$ABF$3,0)),"")</f>
        <v>0</v>
      </c>
      <c r="ER18" s="6">
        <f>IFERROR(INDEX(Sales!$D$5:$ABF$18,MATCH(UsagePerHour!$B18,Sales!$C$5:$C$18,0),MATCH(UsagePerHour!ER$4,Sales!$D$3:$ABF$3,0))/ER$2*INDEX(Usage!$D$5:$ABF$11,MATCH(UsagePerHour!$B$4,Usage!$C$5:$C$11,0),MATCH(UsagePerHour!ER$4,Usage!$D$3:$ABF$3,0)),"")</f>
        <v>0</v>
      </c>
      <c r="ES18" s="6">
        <f>IFERROR(INDEX(Sales!$D$5:$ABF$18,MATCH(UsagePerHour!$B18,Sales!$C$5:$C$18,0),MATCH(UsagePerHour!ES$4,Sales!$D$3:$ABF$3,0))/ES$2*INDEX(Usage!$D$5:$ABF$11,MATCH(UsagePerHour!$B$4,Usage!$C$5:$C$11,0),MATCH(UsagePerHour!ES$4,Usage!$D$3:$ABF$3,0)),"")</f>
        <v>112.58777798806494</v>
      </c>
      <c r="ET18" s="6">
        <f>IFERROR(INDEX(Sales!$D$5:$ABF$18,MATCH(UsagePerHour!$B18,Sales!$C$5:$C$18,0),MATCH(UsagePerHour!ET$4,Sales!$D$3:$ABF$3,0))/ET$2*INDEX(Usage!$D$5:$ABF$11,MATCH(UsagePerHour!$B$4,Usage!$C$5:$C$11,0),MATCH(UsagePerHour!ET$4,Usage!$D$3:$ABF$3,0)),"")</f>
        <v>18.29715825562803</v>
      </c>
      <c r="EU18" s="6">
        <f>IFERROR(INDEX(Sales!$D$5:$ABF$18,MATCH(UsagePerHour!$B18,Sales!$C$5:$C$18,0),MATCH(UsagePerHour!EU$4,Sales!$D$3:$ABF$3,0))/EU$2*INDEX(Usage!$D$5:$ABF$11,MATCH(UsagePerHour!$B$4,Usage!$C$5:$C$11,0),MATCH(UsagePerHour!EU$4,Usage!$D$3:$ABF$3,0)),"")</f>
        <v>0</v>
      </c>
      <c r="EV18" s="6">
        <f>IFERROR(INDEX(Sales!$D$5:$ABF$18,MATCH(UsagePerHour!$B18,Sales!$C$5:$C$18,0),MATCH(UsagePerHour!EV$4,Sales!$D$3:$ABF$3,0))/EV$2*INDEX(Usage!$D$5:$ABF$11,MATCH(UsagePerHour!$B$4,Usage!$C$5:$C$11,0),MATCH(UsagePerHour!EV$4,Usage!$D$3:$ABF$3,0)),"")</f>
        <v>85.170508616974061</v>
      </c>
      <c r="EW18" s="6">
        <f>IFERROR(INDEX(Sales!$D$5:$ABF$18,MATCH(UsagePerHour!$B18,Sales!$C$5:$C$18,0),MATCH(UsagePerHour!EW$4,Sales!$D$3:$ABF$3,0))/EW$2*INDEX(Usage!$D$5:$ABF$11,MATCH(UsagePerHour!$B$4,Usage!$C$5:$C$11,0),MATCH(UsagePerHour!EW$4,Usage!$D$3:$ABF$3,0)),"")</f>
        <v>0</v>
      </c>
      <c r="EX18" s="6">
        <f>IFERROR(INDEX(Sales!$D$5:$ABF$18,MATCH(UsagePerHour!$B18,Sales!$C$5:$C$18,0),MATCH(UsagePerHour!EX$4,Sales!$D$3:$ABF$3,0))/EX$2*INDEX(Usage!$D$5:$ABF$11,MATCH(UsagePerHour!$B$4,Usage!$C$5:$C$11,0),MATCH(UsagePerHour!EX$4,Usage!$D$3:$ABF$3,0)),"")</f>
        <v>1.1393944823878868</v>
      </c>
      <c r="EY18" s="6">
        <f>IFERROR(INDEX(Sales!$D$5:$ABF$18,MATCH(UsagePerHour!$B18,Sales!$C$5:$C$18,0),MATCH(UsagePerHour!EY$4,Sales!$D$3:$ABF$3,0))/EY$2*INDEX(Usage!$D$5:$ABF$11,MATCH(UsagePerHour!$B$4,Usage!$C$5:$C$11,0),MATCH(UsagePerHour!EY$4,Usage!$D$3:$ABF$3,0)),"")</f>
        <v>62.746632213738167</v>
      </c>
      <c r="EZ18" s="6">
        <f>IFERROR(INDEX(Sales!$D$5:$ABF$18,MATCH(UsagePerHour!$B18,Sales!$C$5:$C$18,0),MATCH(UsagePerHour!EZ$4,Sales!$D$3:$ABF$3,0))/EZ$2*INDEX(Usage!$D$5:$ABF$11,MATCH(UsagePerHour!$B$4,Usage!$C$5:$C$11,0),MATCH(UsagePerHour!EZ$4,Usage!$D$3:$ABF$3,0)),"")</f>
        <v>17.641773533766656</v>
      </c>
      <c r="FA18" s="6">
        <f>IFERROR(INDEX(Sales!$D$5:$ABF$18,MATCH(UsagePerHour!$B18,Sales!$C$5:$C$18,0),MATCH(UsagePerHour!FA$4,Sales!$D$3:$ABF$3,0))/FA$2*INDEX(Usage!$D$5:$ABF$11,MATCH(UsagePerHour!$B$4,Usage!$C$5:$C$11,0),MATCH(UsagePerHour!FA$4,Usage!$D$3:$ABF$3,0)),"")</f>
        <v>1.4883689170118815</v>
      </c>
      <c r="FB18" s="6">
        <f>IFERROR(INDEX(Sales!$D$5:$ABF$18,MATCH(UsagePerHour!$B18,Sales!$C$5:$C$18,0),MATCH(UsagePerHour!FB$4,Sales!$D$3:$ABF$3,0))/FB$2*INDEX(Usage!$D$5:$ABF$11,MATCH(UsagePerHour!$B$4,Usage!$C$5:$C$11,0),MATCH(UsagePerHour!FB$4,Usage!$D$3:$ABF$3,0)),"")</f>
        <v>0</v>
      </c>
      <c r="FC18" s="6">
        <f>IFERROR(INDEX(Sales!$D$5:$ABF$18,MATCH(UsagePerHour!$B18,Sales!$C$5:$C$18,0),MATCH(UsagePerHour!FC$4,Sales!$D$3:$ABF$3,0))/FC$2*INDEX(Usage!$D$5:$ABF$11,MATCH(UsagePerHour!$B$4,Usage!$C$5:$C$11,0),MATCH(UsagePerHour!FC$4,Usage!$D$3:$ABF$3,0)),"")</f>
        <v>0</v>
      </c>
      <c r="FD18" s="6">
        <f>IFERROR(INDEX(Sales!$D$5:$ABF$18,MATCH(UsagePerHour!$B18,Sales!$C$5:$C$18,0),MATCH(UsagePerHour!FD$4,Sales!$D$3:$ABF$3,0))/FD$2*INDEX(Usage!$D$5:$ABF$11,MATCH(UsagePerHour!$B$4,Usage!$C$5:$C$11,0),MATCH(UsagePerHour!FD$4,Usage!$D$3:$ABF$3,0)),"")</f>
        <v>0.52836186344208425</v>
      </c>
      <c r="FE18" s="6">
        <f>IFERROR(INDEX(Sales!$D$5:$ABF$18,MATCH(UsagePerHour!$B18,Sales!$C$5:$C$18,0),MATCH(UsagePerHour!FE$4,Sales!$D$3:$ABF$3,0))/FE$2*INDEX(Usage!$D$5:$ABF$11,MATCH(UsagePerHour!$B$4,Usage!$C$5:$C$11,0),MATCH(UsagePerHour!FE$4,Usage!$D$3:$ABF$3,0)),"")</f>
        <v>0.50631481783135146</v>
      </c>
      <c r="FF18" s="6">
        <f>IFERROR(INDEX(Sales!$D$5:$ABF$18,MATCH(UsagePerHour!$B18,Sales!$C$5:$C$18,0),MATCH(UsagePerHour!FF$4,Sales!$D$3:$ABF$3,0))/FF$2*INDEX(Usage!$D$5:$ABF$11,MATCH(UsagePerHour!$B$4,Usage!$C$5:$C$11,0),MATCH(UsagePerHour!FF$4,Usage!$D$3:$ABF$3,0)),"")</f>
        <v>0</v>
      </c>
      <c r="FG18" s="6">
        <f>IFERROR(INDEX(Sales!$D$5:$ABF$18,MATCH(UsagePerHour!$B18,Sales!$C$5:$C$18,0),MATCH(UsagePerHour!FG$4,Sales!$D$3:$ABF$3,0))/FG$2*INDEX(Usage!$D$5:$ABF$11,MATCH(UsagePerHour!$B$4,Usage!$C$5:$C$11,0),MATCH(UsagePerHour!FG$4,Usage!$D$3:$ABF$3,0)),"")</f>
        <v>82.414610085066457</v>
      </c>
      <c r="FH18" s="6">
        <f>IFERROR(INDEX(Sales!$D$5:$ABF$18,MATCH(UsagePerHour!$B18,Sales!$C$5:$C$18,0),MATCH(UsagePerHour!FH$4,Sales!$D$3:$ABF$3,0))/FH$2*INDEX(Usage!$D$5:$ABF$11,MATCH(UsagePerHour!$B$4,Usage!$C$5:$C$11,0),MATCH(UsagePerHour!FH$4,Usage!$D$3:$ABF$3,0)),"")</f>
        <v>0.44529203621157115</v>
      </c>
      <c r="FI18" s="6">
        <f>IFERROR(INDEX(Sales!$D$5:$ABF$18,MATCH(UsagePerHour!$B18,Sales!$C$5:$C$18,0),MATCH(UsagePerHour!FI$4,Sales!$D$3:$ABF$3,0))/FI$2*INDEX(Usage!$D$5:$ABF$11,MATCH(UsagePerHour!$B$4,Usage!$C$5:$C$11,0),MATCH(UsagePerHour!FI$4,Usage!$D$3:$ABF$3,0)),"")</f>
        <v>0.44653660217862551</v>
      </c>
      <c r="FJ18" s="6">
        <f>IFERROR(INDEX(Sales!$D$5:$ABF$18,MATCH(UsagePerHour!$B18,Sales!$C$5:$C$18,0),MATCH(UsagePerHour!FJ$4,Sales!$D$3:$ABF$3,0))/FJ$2*INDEX(Usage!$D$5:$ABF$11,MATCH(UsagePerHour!$B$4,Usage!$C$5:$C$11,0),MATCH(UsagePerHour!FJ$4,Usage!$D$3:$ABF$3,0)),"")</f>
        <v>0</v>
      </c>
      <c r="FK18" s="6">
        <f>IFERROR(INDEX(Sales!$D$5:$ABF$18,MATCH(UsagePerHour!$B18,Sales!$C$5:$C$18,0),MATCH(UsagePerHour!FK$4,Sales!$D$3:$ABF$3,0))/FK$2*INDEX(Usage!$D$5:$ABF$11,MATCH(UsagePerHour!$B$4,Usage!$C$5:$C$11,0),MATCH(UsagePerHour!FK$4,Usage!$D$3:$ABF$3,0)),"")</f>
        <v>0</v>
      </c>
      <c r="FL18" s="6">
        <f>IFERROR(INDEX(Sales!$D$5:$ABF$18,MATCH(UsagePerHour!$B18,Sales!$C$5:$C$18,0),MATCH(UsagePerHour!FL$4,Sales!$D$3:$ABF$3,0))/FL$2*INDEX(Usage!$D$5:$ABF$11,MATCH(UsagePerHour!$B$4,Usage!$C$5:$C$11,0),MATCH(UsagePerHour!FL$4,Usage!$D$3:$ABF$3,0)),"")</f>
        <v>0.84149286896035358</v>
      </c>
      <c r="FM18" s="6">
        <f>IFERROR(INDEX(Sales!$D$5:$ABF$18,MATCH(UsagePerHour!$B18,Sales!$C$5:$C$18,0),MATCH(UsagePerHour!FM$4,Sales!$D$3:$ABF$3,0))/FM$2*INDEX(Usage!$D$5:$ABF$11,MATCH(UsagePerHour!$B$4,Usage!$C$5:$C$11,0),MATCH(UsagePerHour!FM$4,Usage!$D$3:$ABF$3,0)),"")</f>
        <v>0</v>
      </c>
      <c r="FN18" s="6">
        <f>IFERROR(INDEX(Sales!$D$5:$ABF$18,MATCH(UsagePerHour!$B18,Sales!$C$5:$C$18,0),MATCH(UsagePerHour!FN$4,Sales!$D$3:$ABF$3,0))/FN$2*INDEX(Usage!$D$5:$ABF$11,MATCH(UsagePerHour!$B$4,Usage!$C$5:$C$11,0),MATCH(UsagePerHour!FN$4,Usage!$D$3:$ABF$3,0)),"")</f>
        <v>41.591598288144532</v>
      </c>
      <c r="FO18" s="6">
        <f>IFERROR(INDEX(Sales!$D$5:$ABF$18,MATCH(UsagePerHour!$B18,Sales!$C$5:$C$18,0),MATCH(UsagePerHour!FO$4,Sales!$D$3:$ABF$3,0))/FO$2*INDEX(Usage!$D$5:$ABF$11,MATCH(UsagePerHour!$B$4,Usage!$C$5:$C$11,0),MATCH(UsagePerHour!FO$4,Usage!$D$3:$ABF$3,0)),"")</f>
        <v>0</v>
      </c>
      <c r="FP18" s="6">
        <f>IFERROR(INDEX(Sales!$D$5:$ABF$18,MATCH(UsagePerHour!$B18,Sales!$C$5:$C$18,0),MATCH(UsagePerHour!FP$4,Sales!$D$3:$ABF$3,0))/FP$2*INDEX(Usage!$D$5:$ABF$11,MATCH(UsagePerHour!$B$4,Usage!$C$5:$C$11,0),MATCH(UsagePerHour!FP$4,Usage!$D$3:$ABF$3,0)),"")</f>
        <v>25.595577330293064</v>
      </c>
      <c r="FQ18" s="6">
        <f>IFERROR(INDEX(Sales!$D$5:$ABF$18,MATCH(UsagePerHour!$B18,Sales!$C$5:$C$18,0),MATCH(UsagePerHour!FQ$4,Sales!$D$3:$ABF$3,0))/FQ$2*INDEX(Usage!$D$5:$ABF$11,MATCH(UsagePerHour!$B$4,Usage!$C$5:$C$11,0),MATCH(UsagePerHour!FQ$4,Usage!$D$3:$ABF$3,0)),"")</f>
        <v>6.2989834078114244</v>
      </c>
      <c r="FR18" s="6">
        <f>IFERROR(INDEX(Sales!$D$5:$ABF$18,MATCH(UsagePerHour!$B18,Sales!$C$5:$C$18,0),MATCH(UsagePerHour!FR$4,Sales!$D$3:$ABF$3,0))/FR$2*INDEX(Usage!$D$5:$ABF$11,MATCH(UsagePerHour!$B$4,Usage!$C$5:$C$11,0),MATCH(UsagePerHour!FR$4,Usage!$D$3:$ABF$3,0)),"")</f>
        <v>0</v>
      </c>
      <c r="FS18" s="6">
        <f>IFERROR(INDEX(Sales!$D$5:$ABF$18,MATCH(UsagePerHour!$B18,Sales!$C$5:$C$18,0),MATCH(UsagePerHour!FS$4,Sales!$D$3:$ABF$3,0))/FS$2*INDEX(Usage!$D$5:$ABF$11,MATCH(UsagePerHour!$B$4,Usage!$C$5:$C$11,0),MATCH(UsagePerHour!FS$4,Usage!$D$3:$ABF$3,0)),"")</f>
        <v>0</v>
      </c>
      <c r="FT18" s="6">
        <f>IFERROR(INDEX(Sales!$D$5:$ABF$18,MATCH(UsagePerHour!$B18,Sales!$C$5:$C$18,0),MATCH(UsagePerHour!FT$4,Sales!$D$3:$ABF$3,0))/FT$2*INDEX(Usage!$D$5:$ABF$11,MATCH(UsagePerHour!$B$4,Usage!$C$5:$C$11,0),MATCH(UsagePerHour!FT$4,Usage!$D$3:$ABF$3,0)),"")</f>
        <v>0</v>
      </c>
      <c r="FU18" s="6">
        <f>IFERROR(INDEX(Sales!$D$5:$ABF$18,MATCH(UsagePerHour!$B18,Sales!$C$5:$C$18,0),MATCH(UsagePerHour!FU$4,Sales!$D$3:$ABF$3,0))/FU$2*INDEX(Usage!$D$5:$ABF$11,MATCH(UsagePerHour!$B$4,Usage!$C$5:$C$11,0),MATCH(UsagePerHour!FU$4,Usage!$D$3:$ABF$3,0)),"")</f>
        <v>78.69828436482608</v>
      </c>
      <c r="FV18" s="6">
        <f>IFERROR(INDEX(Sales!$D$5:$ABF$18,MATCH(UsagePerHour!$B18,Sales!$C$5:$C$18,0),MATCH(UsagePerHour!FV$4,Sales!$D$3:$ABF$3,0))/FV$2*INDEX(Usage!$D$5:$ABF$11,MATCH(UsagePerHour!$B$4,Usage!$C$5:$C$11,0),MATCH(UsagePerHour!FV$4,Usage!$D$3:$ABF$3,0)),"")</f>
        <v>0</v>
      </c>
      <c r="FW18" s="6">
        <f>IFERROR(INDEX(Sales!$D$5:$ABF$18,MATCH(UsagePerHour!$B18,Sales!$C$5:$C$18,0),MATCH(UsagePerHour!FW$4,Sales!$D$3:$ABF$3,0))/FW$2*INDEX(Usage!$D$5:$ABF$11,MATCH(UsagePerHour!$B$4,Usage!$C$5:$C$11,0),MATCH(UsagePerHour!FW$4,Usage!$D$3:$ABF$3,0)),"")</f>
        <v>0</v>
      </c>
      <c r="FX18" s="6">
        <f>IFERROR(INDEX(Sales!$D$5:$ABF$18,MATCH(UsagePerHour!$B18,Sales!$C$5:$C$18,0),MATCH(UsagePerHour!FX$4,Sales!$D$3:$ABF$3,0))/FX$2*INDEX(Usage!$D$5:$ABF$11,MATCH(UsagePerHour!$B$4,Usage!$C$5:$C$11,0),MATCH(UsagePerHour!FX$4,Usage!$D$3:$ABF$3,0)),"")</f>
        <v>0</v>
      </c>
      <c r="FY18" s="6">
        <f>IFERROR(INDEX(Sales!$D$5:$ABF$18,MATCH(UsagePerHour!$B18,Sales!$C$5:$C$18,0),MATCH(UsagePerHour!FY$4,Sales!$D$3:$ABF$3,0))/FY$2*INDEX(Usage!$D$5:$ABF$11,MATCH(UsagePerHour!$B$4,Usage!$C$5:$C$11,0),MATCH(UsagePerHour!FY$4,Usage!$D$3:$ABF$3,0)),"")</f>
        <v>19.571432855694773</v>
      </c>
      <c r="FZ18" s="6">
        <f>IFERROR(INDEX(Sales!$D$5:$ABF$18,MATCH(UsagePerHour!$B18,Sales!$C$5:$C$18,0),MATCH(UsagePerHour!FZ$4,Sales!$D$3:$ABF$3,0))/FZ$2*INDEX(Usage!$D$5:$ABF$11,MATCH(UsagePerHour!$B$4,Usage!$C$5:$C$11,0),MATCH(UsagePerHour!FZ$4,Usage!$D$3:$ABF$3,0)),"")</f>
        <v>0.86505326033967822</v>
      </c>
      <c r="GA18" s="6">
        <f>IFERROR(INDEX(Sales!$D$5:$ABF$18,MATCH(UsagePerHour!$B18,Sales!$C$5:$C$18,0),MATCH(UsagePerHour!GA$4,Sales!$D$3:$ABF$3,0))/GA$2*INDEX(Usage!$D$5:$ABF$11,MATCH(UsagePerHour!$B$4,Usage!$C$5:$C$11,0),MATCH(UsagePerHour!GA$4,Usage!$D$3:$ABF$3,0)),"")</f>
        <v>0.90987705772035843</v>
      </c>
      <c r="GB18" s="6">
        <f>IFERROR(INDEX(Sales!$D$5:$ABF$18,MATCH(UsagePerHour!$B18,Sales!$C$5:$C$18,0),MATCH(UsagePerHour!GB$4,Sales!$D$3:$ABF$3,0))/GB$2*INDEX(Usage!$D$5:$ABF$11,MATCH(UsagePerHour!$B$4,Usage!$C$5:$C$11,0),MATCH(UsagePerHour!GB$4,Usage!$D$3:$ABF$3,0)),"")</f>
        <v>18.842840483941497</v>
      </c>
      <c r="GC18" s="6">
        <f>IFERROR(INDEX(Sales!$D$5:$ABF$18,MATCH(UsagePerHour!$B18,Sales!$C$5:$C$18,0),MATCH(UsagePerHour!GC$4,Sales!$D$3:$ABF$3,0))/GC$2*INDEX(Usage!$D$5:$ABF$11,MATCH(UsagePerHour!$B$4,Usage!$C$5:$C$11,0),MATCH(UsagePerHour!GC$4,Usage!$D$3:$ABF$3,0)),"")</f>
        <v>4.2301824641086467</v>
      </c>
      <c r="GD18" s="6">
        <f>IFERROR(INDEX(Sales!$D$5:$ABF$18,MATCH(UsagePerHour!$B18,Sales!$C$5:$C$18,0),MATCH(UsagePerHour!GD$4,Sales!$D$3:$ABF$3,0))/GD$2*INDEX(Usage!$D$5:$ABF$11,MATCH(UsagePerHour!$B$4,Usage!$C$5:$C$11,0),MATCH(UsagePerHour!GD$4,Usage!$D$3:$ABF$3,0)),"")</f>
        <v>2.8615036253060051</v>
      </c>
      <c r="GE18" s="6">
        <f>IFERROR(INDEX(Sales!$D$5:$ABF$18,MATCH(UsagePerHour!$B18,Sales!$C$5:$C$18,0),MATCH(UsagePerHour!GE$4,Sales!$D$3:$ABF$3,0))/GE$2*INDEX(Usage!$D$5:$ABF$11,MATCH(UsagePerHour!$B$4,Usage!$C$5:$C$11,0),MATCH(UsagePerHour!GE$4,Usage!$D$3:$ABF$3,0)),"")</f>
        <v>0</v>
      </c>
      <c r="GF18" s="6">
        <f>IFERROR(INDEX(Sales!$D$5:$ABF$18,MATCH(UsagePerHour!$B18,Sales!$C$5:$C$18,0),MATCH(UsagePerHour!GF$4,Sales!$D$3:$ABF$3,0))/GF$2*INDEX(Usage!$D$5:$ABF$11,MATCH(UsagePerHour!$B$4,Usage!$C$5:$C$11,0),MATCH(UsagePerHour!GF$4,Usage!$D$3:$ABF$3,0)),"")</f>
        <v>19.33926615081937</v>
      </c>
      <c r="GG18" s="6">
        <f>IFERROR(INDEX(Sales!$D$5:$ABF$18,MATCH(UsagePerHour!$B18,Sales!$C$5:$C$18,0),MATCH(UsagePerHour!GG$4,Sales!$D$3:$ABF$3,0))/GG$2*INDEX(Usage!$D$5:$ABF$11,MATCH(UsagePerHour!$B$4,Usage!$C$5:$C$11,0),MATCH(UsagePerHour!GG$4,Usage!$D$3:$ABF$3,0)),"")</f>
        <v>0</v>
      </c>
      <c r="GH18" s="6">
        <f>IFERROR(INDEX(Sales!$D$5:$ABF$18,MATCH(UsagePerHour!$B18,Sales!$C$5:$C$18,0),MATCH(UsagePerHour!GH$4,Sales!$D$3:$ABF$3,0))/GH$2*INDEX(Usage!$D$5:$ABF$11,MATCH(UsagePerHour!$B$4,Usage!$C$5:$C$11,0),MATCH(UsagePerHour!GH$4,Usage!$D$3:$ABF$3,0)),"")</f>
        <v>0</v>
      </c>
      <c r="GI18" s="6">
        <f>IFERROR(INDEX(Sales!$D$5:$ABF$18,MATCH(UsagePerHour!$B18,Sales!$C$5:$C$18,0),MATCH(UsagePerHour!GI$4,Sales!$D$3:$ABF$3,0))/GI$2*INDEX(Usage!$D$5:$ABF$11,MATCH(UsagePerHour!$B$4,Usage!$C$5:$C$11,0),MATCH(UsagePerHour!GI$4,Usage!$D$3:$ABF$3,0)),"")</f>
        <v>48.003120074364467</v>
      </c>
      <c r="GJ18" s="6">
        <f>IFERROR(INDEX(Sales!$D$5:$ABF$18,MATCH(UsagePerHour!$B18,Sales!$C$5:$C$18,0),MATCH(UsagePerHour!GJ$4,Sales!$D$3:$ABF$3,0))/GJ$2*INDEX(Usage!$D$5:$ABF$11,MATCH(UsagePerHour!$B$4,Usage!$C$5:$C$11,0),MATCH(UsagePerHour!GJ$4,Usage!$D$3:$ABF$3,0)),"")</f>
        <v>0</v>
      </c>
      <c r="GK18" s="6">
        <f>IFERROR(INDEX(Sales!$D$5:$ABF$18,MATCH(UsagePerHour!$B18,Sales!$C$5:$C$18,0),MATCH(UsagePerHour!GK$4,Sales!$D$3:$ABF$3,0))/GK$2*INDEX(Usage!$D$5:$ABF$11,MATCH(UsagePerHour!$B$4,Usage!$C$5:$C$11,0),MATCH(UsagePerHour!GK$4,Usage!$D$3:$ABF$3,0)),"")</f>
        <v>6.5489132171018891</v>
      </c>
      <c r="GL18" s="6">
        <f>IFERROR(INDEX(Sales!$D$5:$ABF$18,MATCH(UsagePerHour!$B18,Sales!$C$5:$C$18,0),MATCH(UsagePerHour!GL$4,Sales!$D$3:$ABF$3,0))/GL$2*INDEX(Usage!$D$5:$ABF$11,MATCH(UsagePerHour!$B$4,Usage!$C$5:$C$11,0),MATCH(UsagePerHour!GL$4,Usage!$D$3:$ABF$3,0)),"")</f>
        <v>0.16332214193987593</v>
      </c>
      <c r="GM18" s="6">
        <f>IFERROR(INDEX(Sales!$D$5:$ABF$18,MATCH(UsagePerHour!$B18,Sales!$C$5:$C$18,0),MATCH(UsagePerHour!GM$4,Sales!$D$3:$ABF$3,0))/GM$2*INDEX(Usage!$D$5:$ABF$11,MATCH(UsagePerHour!$B$4,Usage!$C$5:$C$11,0),MATCH(UsagePerHour!GM$4,Usage!$D$3:$ABF$3,0)),"")</f>
        <v>1.2636197844066537</v>
      </c>
      <c r="GN18" s="6">
        <f>IFERROR(INDEX(Sales!$D$5:$ABF$18,MATCH(UsagePerHour!$B18,Sales!$C$5:$C$18,0),MATCH(UsagePerHour!GN$4,Sales!$D$3:$ABF$3,0))/GN$2*INDEX(Usage!$D$5:$ABF$11,MATCH(UsagePerHour!$B$4,Usage!$C$5:$C$11,0),MATCH(UsagePerHour!GN$4,Usage!$D$3:$ABF$3,0)),"")</f>
        <v>0.95586883563840019</v>
      </c>
      <c r="GO18" s="6">
        <f>IFERROR(INDEX(Sales!$D$5:$ABF$18,MATCH(UsagePerHour!$B18,Sales!$C$5:$C$18,0),MATCH(UsagePerHour!GO$4,Sales!$D$3:$ABF$3,0))/GO$2*INDEX(Usage!$D$5:$ABF$11,MATCH(UsagePerHour!$B$4,Usage!$C$5:$C$11,0),MATCH(UsagePerHour!GO$4,Usage!$D$3:$ABF$3,0)),"")</f>
        <v>3.2456226117668185</v>
      </c>
      <c r="GP18" s="6">
        <f>IFERROR(INDEX(Sales!$D$5:$ABF$18,MATCH(UsagePerHour!$B18,Sales!$C$5:$C$18,0),MATCH(UsagePerHour!GP$4,Sales!$D$3:$ABF$3,0))/GP$2*INDEX(Usage!$D$5:$ABF$11,MATCH(UsagePerHour!$B$4,Usage!$C$5:$C$11,0),MATCH(UsagePerHour!GP$4,Usage!$D$3:$ABF$3,0)),"")</f>
        <v>28.379399652217707</v>
      </c>
      <c r="GQ18" s="6">
        <f>IFERROR(INDEX(Sales!$D$5:$ABF$18,MATCH(UsagePerHour!$B18,Sales!$C$5:$C$18,0),MATCH(UsagePerHour!GQ$4,Sales!$D$3:$ABF$3,0))/GQ$2*INDEX(Usage!$D$5:$ABF$11,MATCH(UsagePerHour!$B$4,Usage!$C$5:$C$11,0),MATCH(UsagePerHour!GQ$4,Usage!$D$3:$ABF$3,0)),"")</f>
        <v>1.1696966154205879</v>
      </c>
      <c r="GR18" s="6">
        <f>IFERROR(INDEX(Sales!$D$5:$ABF$18,MATCH(UsagePerHour!$B18,Sales!$C$5:$C$18,0),MATCH(UsagePerHour!GR$4,Sales!$D$3:$ABF$3,0))/GR$2*INDEX(Usage!$D$5:$ABF$11,MATCH(UsagePerHour!$B$4,Usage!$C$5:$C$11,0),MATCH(UsagePerHour!GR$4,Usage!$D$3:$ABF$3,0)),"")</f>
        <v>7.4391244858016314</v>
      </c>
      <c r="GS18" s="6">
        <f>IFERROR(INDEX(Sales!$D$5:$ABF$18,MATCH(UsagePerHour!$B18,Sales!$C$5:$C$18,0),MATCH(UsagePerHour!GS$4,Sales!$D$3:$ABF$3,0))/GS$2*INDEX(Usage!$D$5:$ABF$11,MATCH(UsagePerHour!$B$4,Usage!$C$5:$C$11,0),MATCH(UsagePerHour!GS$4,Usage!$D$3:$ABF$3,0)),"")</f>
        <v>0</v>
      </c>
      <c r="GT18" s="6">
        <f>IFERROR(INDEX(Sales!$D$5:$ABF$18,MATCH(UsagePerHour!$B18,Sales!$C$5:$C$18,0),MATCH(UsagePerHour!GT$4,Sales!$D$3:$ABF$3,0))/GT$2*INDEX(Usage!$D$5:$ABF$11,MATCH(UsagePerHour!$B$4,Usage!$C$5:$C$11,0),MATCH(UsagePerHour!GT$4,Usage!$D$3:$ABF$3,0)),"")</f>
        <v>0.86350058484437553</v>
      </c>
      <c r="GU18" s="6">
        <f>IFERROR(INDEX(Sales!$D$5:$ABF$18,MATCH(UsagePerHour!$B18,Sales!$C$5:$C$18,0),MATCH(UsagePerHour!GU$4,Sales!$D$3:$ABF$3,0))/GU$2*INDEX(Usage!$D$5:$ABF$11,MATCH(UsagePerHour!$B$4,Usage!$C$5:$C$11,0),MATCH(UsagePerHour!GU$4,Usage!$D$3:$ABF$3,0)),"")</f>
        <v>9.3949600639991875</v>
      </c>
      <c r="GV18" s="6">
        <f>IFERROR(INDEX(Sales!$D$5:$ABF$18,MATCH(UsagePerHour!$B18,Sales!$C$5:$C$18,0),MATCH(UsagePerHour!GV$4,Sales!$D$3:$ABF$3,0))/GV$2*INDEX(Usage!$D$5:$ABF$11,MATCH(UsagePerHour!$B$4,Usage!$C$5:$C$11,0),MATCH(UsagePerHour!GV$4,Usage!$D$3:$ABF$3,0)),"")</f>
        <v>1.4266693937005517</v>
      </c>
      <c r="GW18" s="6">
        <f>IFERROR(INDEX(Sales!$D$5:$ABF$18,MATCH(UsagePerHour!$B18,Sales!$C$5:$C$18,0),MATCH(UsagePerHour!GW$4,Sales!$D$3:$ABF$3,0))/GW$2*INDEX(Usage!$D$5:$ABF$11,MATCH(UsagePerHour!$B$4,Usage!$C$5:$C$11,0),MATCH(UsagePerHour!GW$4,Usage!$D$3:$ABF$3,0)),"")</f>
        <v>16.420819680769057</v>
      </c>
      <c r="GX18" s="6">
        <f>IFERROR(INDEX(Sales!$D$5:$ABF$18,MATCH(UsagePerHour!$B18,Sales!$C$5:$C$18,0),MATCH(UsagePerHour!GX$4,Sales!$D$3:$ABF$3,0))/GX$2*INDEX(Usage!$D$5:$ABF$11,MATCH(UsagePerHour!$B$4,Usage!$C$5:$C$11,0),MATCH(UsagePerHour!GX$4,Usage!$D$3:$ABF$3,0)),"")</f>
        <v>0.33364670920616846</v>
      </c>
      <c r="GY18" s="6">
        <f>IFERROR(INDEX(Sales!$D$5:$ABF$18,MATCH(UsagePerHour!$B18,Sales!$C$5:$C$18,0),MATCH(UsagePerHour!GY$4,Sales!$D$3:$ABF$3,0))/GY$2*INDEX(Usage!$D$5:$ABF$11,MATCH(UsagePerHour!$B$4,Usage!$C$5:$C$11,0),MATCH(UsagePerHour!GY$4,Usage!$D$3:$ABF$3,0)),"")</f>
        <v>2.9586050328496385</v>
      </c>
      <c r="GZ18" s="6">
        <f>IFERROR(INDEX(Sales!$D$5:$ABF$18,MATCH(UsagePerHour!$B18,Sales!$C$5:$C$18,0),MATCH(UsagePerHour!GZ$4,Sales!$D$3:$ABF$3,0))/GZ$2*INDEX(Usage!$D$5:$ABF$11,MATCH(UsagePerHour!$B$4,Usage!$C$5:$C$11,0),MATCH(UsagePerHour!GZ$4,Usage!$D$3:$ABF$3,0)),"")</f>
        <v>0</v>
      </c>
      <c r="HA18" s="6">
        <f>IFERROR(INDEX(Sales!$D$5:$ABF$18,MATCH(UsagePerHour!$B18,Sales!$C$5:$C$18,0),MATCH(UsagePerHour!HA$4,Sales!$D$3:$ABF$3,0))/HA$2*INDEX(Usage!$D$5:$ABF$11,MATCH(UsagePerHour!$B$4,Usage!$C$5:$C$11,0),MATCH(UsagePerHour!HA$4,Usage!$D$3:$ABF$3,0)),"")</f>
        <v>14.428550633218496</v>
      </c>
      <c r="HB18" s="6">
        <f>IFERROR(INDEX(Sales!$D$5:$ABF$18,MATCH(UsagePerHour!$B18,Sales!$C$5:$C$18,0),MATCH(UsagePerHour!HB$4,Sales!$D$3:$ABF$3,0))/HB$2*INDEX(Usage!$D$5:$ABF$11,MATCH(UsagePerHour!$B$4,Usage!$C$5:$C$11,0),MATCH(UsagePerHour!HB$4,Usage!$D$3:$ABF$3,0)),"")</f>
        <v>6.5048993008127036</v>
      </c>
      <c r="HC18" s="6">
        <f>IFERROR(INDEX(Sales!$D$5:$ABF$18,MATCH(UsagePerHour!$B18,Sales!$C$5:$C$18,0),MATCH(UsagePerHour!HC$4,Sales!$D$3:$ABF$3,0))/HC$2*INDEX(Usage!$D$5:$ABF$11,MATCH(UsagePerHour!$B$4,Usage!$C$5:$C$11,0),MATCH(UsagePerHour!HC$4,Usage!$D$3:$ABF$3,0)),"")</f>
        <v>0.97680249879307901</v>
      </c>
      <c r="HD18" s="6">
        <f>IFERROR(INDEX(Sales!$D$5:$ABF$18,MATCH(UsagePerHour!$B18,Sales!$C$5:$C$18,0),MATCH(UsagePerHour!HD$4,Sales!$D$3:$ABF$3,0))/HD$2*INDEX(Usage!$D$5:$ABF$11,MATCH(UsagePerHour!$B$4,Usage!$C$5:$C$11,0),MATCH(UsagePerHour!HD$4,Usage!$D$3:$ABF$3,0)),"")</f>
        <v>185.18021070363369</v>
      </c>
      <c r="HE18" s="6">
        <f>IFERROR(INDEX(Sales!$D$5:$ABF$18,MATCH(UsagePerHour!$B18,Sales!$C$5:$C$18,0),MATCH(UsagePerHour!HE$4,Sales!$D$3:$ABF$3,0))/HE$2*INDEX(Usage!$D$5:$ABF$11,MATCH(UsagePerHour!$B$4,Usage!$C$5:$C$11,0),MATCH(UsagePerHour!HE$4,Usage!$D$3:$ABF$3,0)),"")</f>
        <v>0.68284865888461155</v>
      </c>
      <c r="HF18" s="6">
        <f>IFERROR(INDEX(Sales!$D$5:$ABF$18,MATCH(UsagePerHour!$B18,Sales!$C$5:$C$18,0),MATCH(UsagePerHour!HF$4,Sales!$D$3:$ABF$3,0))/HF$2*INDEX(Usage!$D$5:$ABF$11,MATCH(UsagePerHour!$B$4,Usage!$C$5:$C$11,0),MATCH(UsagePerHour!HF$4,Usage!$D$3:$ABF$3,0)),"")</f>
        <v>0</v>
      </c>
      <c r="HG18" s="6">
        <f>IFERROR(INDEX(Sales!$D$5:$ABF$18,MATCH(UsagePerHour!$B18,Sales!$C$5:$C$18,0),MATCH(UsagePerHour!HG$4,Sales!$D$3:$ABF$3,0))/HG$2*INDEX(Usage!$D$5:$ABF$11,MATCH(UsagePerHour!$B$4,Usage!$C$5:$C$11,0),MATCH(UsagePerHour!HG$4,Usage!$D$3:$ABF$3,0)),"")</f>
        <v>0</v>
      </c>
      <c r="HH18" s="6">
        <f>IFERROR(INDEX(Sales!$D$5:$ABF$18,MATCH(UsagePerHour!$B18,Sales!$C$5:$C$18,0),MATCH(UsagePerHour!HH$4,Sales!$D$3:$ABF$3,0))/HH$2*INDEX(Usage!$D$5:$ABF$11,MATCH(UsagePerHour!$B$4,Usage!$C$5:$C$11,0),MATCH(UsagePerHour!HH$4,Usage!$D$3:$ABF$3,0)),"")</f>
        <v>4.1321751589504787</v>
      </c>
      <c r="HI18" s="6">
        <f>IFERROR(INDEX(Sales!$D$5:$ABF$18,MATCH(UsagePerHour!$B18,Sales!$C$5:$C$18,0),MATCH(UsagePerHour!HI$4,Sales!$D$3:$ABF$3,0))/HI$2*INDEX(Usage!$D$5:$ABF$11,MATCH(UsagePerHour!$B$4,Usage!$C$5:$C$11,0),MATCH(UsagePerHour!HI$4,Usage!$D$3:$ABF$3,0)),"")</f>
        <v>15.254930289247598</v>
      </c>
      <c r="HJ18" s="6">
        <f>IFERROR(INDEX(Sales!$D$5:$ABF$18,MATCH(UsagePerHour!$B18,Sales!$C$5:$C$18,0),MATCH(UsagePerHour!HJ$4,Sales!$D$3:$ABF$3,0))/HJ$2*INDEX(Usage!$D$5:$ABF$11,MATCH(UsagePerHour!$B$4,Usage!$C$5:$C$11,0),MATCH(UsagePerHour!HJ$4,Usage!$D$3:$ABF$3,0)),"")</f>
        <v>10.730022881383466</v>
      </c>
      <c r="HK18" s="6">
        <f>IFERROR(INDEX(Sales!$D$5:$ABF$18,MATCH(UsagePerHour!$B18,Sales!$C$5:$C$18,0),MATCH(UsagePerHour!HK$4,Sales!$D$3:$ABF$3,0))/HK$2*INDEX(Usage!$D$5:$ABF$11,MATCH(UsagePerHour!$B$4,Usage!$C$5:$C$11,0),MATCH(UsagePerHour!HK$4,Usage!$D$3:$ABF$3,0)),"")</f>
        <v>33.21388555104992</v>
      </c>
      <c r="HL18" s="6">
        <f>IFERROR(INDEX(Sales!$D$5:$ABF$18,MATCH(UsagePerHour!$B18,Sales!$C$5:$C$18,0),MATCH(UsagePerHour!HL$4,Sales!$D$3:$ABF$3,0))/HL$2*INDEX(Usage!$D$5:$ABF$11,MATCH(UsagePerHour!$B$4,Usage!$C$5:$C$11,0),MATCH(UsagePerHour!HL$4,Usage!$D$3:$ABF$3,0)),"")</f>
        <v>0</v>
      </c>
      <c r="HM18" s="6">
        <f>IFERROR(INDEX(Sales!$D$5:$ABF$18,MATCH(UsagePerHour!$B18,Sales!$C$5:$C$18,0),MATCH(UsagePerHour!HM$4,Sales!$D$3:$ABF$3,0))/HM$2*INDEX(Usage!$D$5:$ABF$11,MATCH(UsagePerHour!$B$4,Usage!$C$5:$C$11,0),MATCH(UsagePerHour!HM$4,Usage!$D$3:$ABF$3,0)),"")</f>
        <v>17.568958029810602</v>
      </c>
      <c r="HN18" s="6">
        <f>IFERROR(INDEX(Sales!$D$5:$ABF$18,MATCH(UsagePerHour!$B18,Sales!$C$5:$C$18,0),MATCH(UsagePerHour!HN$4,Sales!$D$3:$ABF$3,0))/HN$2*INDEX(Usage!$D$5:$ABF$11,MATCH(UsagePerHour!$B$4,Usage!$C$5:$C$11,0),MATCH(UsagePerHour!HN$4,Usage!$D$3:$ABF$3,0)),"")</f>
        <v>2.4407362669887767</v>
      </c>
      <c r="HO18" s="6">
        <f>IFERROR(INDEX(Sales!$D$5:$ABF$18,MATCH(UsagePerHour!$B18,Sales!$C$5:$C$18,0),MATCH(UsagePerHour!HO$4,Sales!$D$3:$ABF$3,0))/HO$2*INDEX(Usage!$D$5:$ABF$11,MATCH(UsagePerHour!$B$4,Usage!$C$5:$C$11,0),MATCH(UsagePerHour!HO$4,Usage!$D$3:$ABF$3,0)),"")</f>
        <v>0</v>
      </c>
      <c r="HP18" s="6">
        <f>IFERROR(INDEX(Sales!$D$5:$ABF$18,MATCH(UsagePerHour!$B18,Sales!$C$5:$C$18,0),MATCH(UsagePerHour!HP$4,Sales!$D$3:$ABF$3,0))/HP$2*INDEX(Usage!$D$5:$ABF$11,MATCH(UsagePerHour!$B$4,Usage!$C$5:$C$11,0),MATCH(UsagePerHour!HP$4,Usage!$D$3:$ABF$3,0)),"")</f>
        <v>7.3116454031741274</v>
      </c>
      <c r="HQ18" s="6">
        <f>IFERROR(INDEX(Sales!$D$5:$ABF$18,MATCH(UsagePerHour!$B18,Sales!$C$5:$C$18,0),MATCH(UsagePerHour!HQ$4,Sales!$D$3:$ABF$3,0))/HQ$2*INDEX(Usage!$D$5:$ABF$11,MATCH(UsagePerHour!$B$4,Usage!$C$5:$C$11,0),MATCH(UsagePerHour!HQ$4,Usage!$D$3:$ABF$3,0)),"")</f>
        <v>3.0140720662989167</v>
      </c>
      <c r="HR18" s="6">
        <f>IFERROR(INDEX(Sales!$D$5:$ABF$18,MATCH(UsagePerHour!$B18,Sales!$C$5:$C$18,0),MATCH(UsagePerHour!HR$4,Sales!$D$3:$ABF$3,0))/HR$2*INDEX(Usage!$D$5:$ABF$11,MATCH(UsagePerHour!$B$4,Usage!$C$5:$C$11,0),MATCH(UsagePerHour!HR$4,Usage!$D$3:$ABF$3,0)),"")</f>
        <v>9.1899248555112276</v>
      </c>
      <c r="HS18" s="6">
        <f>IFERROR(INDEX(Sales!$D$5:$ABF$18,MATCH(UsagePerHour!$B18,Sales!$C$5:$C$18,0),MATCH(UsagePerHour!HS$4,Sales!$D$3:$ABF$3,0))/HS$2*INDEX(Usage!$D$5:$ABF$11,MATCH(UsagePerHour!$B$4,Usage!$C$5:$C$11,0),MATCH(UsagePerHour!HS$4,Usage!$D$3:$ABF$3,0)),"")</f>
        <v>0</v>
      </c>
      <c r="HT18" s="6">
        <f>IFERROR(INDEX(Sales!$D$5:$ABF$18,MATCH(UsagePerHour!$B18,Sales!$C$5:$C$18,0),MATCH(UsagePerHour!HT$4,Sales!$D$3:$ABF$3,0))/HT$2*INDEX(Usage!$D$5:$ABF$11,MATCH(UsagePerHour!$B$4,Usage!$C$5:$C$11,0),MATCH(UsagePerHour!HT$4,Usage!$D$3:$ABF$3,0)),"")</f>
        <v>0</v>
      </c>
      <c r="HU18" s="6">
        <f>IFERROR(INDEX(Sales!$D$5:$ABF$18,MATCH(UsagePerHour!$B18,Sales!$C$5:$C$18,0),MATCH(UsagePerHour!HU$4,Sales!$D$3:$ABF$3,0))/HU$2*INDEX(Usage!$D$5:$ABF$11,MATCH(UsagePerHour!$B$4,Usage!$C$5:$C$11,0),MATCH(UsagePerHour!HU$4,Usage!$D$3:$ABF$3,0)),"")</f>
        <v>0.37665320583069373</v>
      </c>
      <c r="HV18" s="6">
        <f>IFERROR(INDEX(Sales!$D$5:$ABF$18,MATCH(UsagePerHour!$B18,Sales!$C$5:$C$18,0),MATCH(UsagePerHour!HV$4,Sales!$D$3:$ABF$3,0))/HV$2*INDEX(Usage!$D$5:$ABF$11,MATCH(UsagePerHour!$B$4,Usage!$C$5:$C$11,0),MATCH(UsagePerHour!HV$4,Usage!$D$3:$ABF$3,0)),"")</f>
        <v>20.334278058332476</v>
      </c>
      <c r="HW18" s="6">
        <f>IFERROR(INDEX(Sales!$D$5:$ABF$18,MATCH(UsagePerHour!$B18,Sales!$C$5:$C$18,0),MATCH(UsagePerHour!HW$4,Sales!$D$3:$ABF$3,0))/HW$2*INDEX(Usage!$D$5:$ABF$11,MATCH(UsagePerHour!$B$4,Usage!$C$5:$C$11,0),MATCH(UsagePerHour!HW$4,Usage!$D$3:$ABF$3,0)),"")</f>
        <v>0</v>
      </c>
      <c r="HX18" s="6">
        <f>IFERROR(INDEX(Sales!$D$5:$ABF$18,MATCH(UsagePerHour!$B18,Sales!$C$5:$C$18,0),MATCH(UsagePerHour!HX$4,Sales!$D$3:$ABF$3,0))/HX$2*INDEX(Usage!$D$5:$ABF$11,MATCH(UsagePerHour!$B$4,Usage!$C$5:$C$11,0),MATCH(UsagePerHour!HX$4,Usage!$D$3:$ABF$3,0)),"")</f>
        <v>0</v>
      </c>
      <c r="HY18" s="6">
        <f>IFERROR(INDEX(Sales!$D$5:$ABF$18,MATCH(UsagePerHour!$B18,Sales!$C$5:$C$18,0),MATCH(UsagePerHour!HY$4,Sales!$D$3:$ABF$3,0))/HY$2*INDEX(Usage!$D$5:$ABF$11,MATCH(UsagePerHour!$B$4,Usage!$C$5:$C$11,0),MATCH(UsagePerHour!HY$4,Usage!$D$3:$ABF$3,0)),"")</f>
        <v>19.832364430407484</v>
      </c>
      <c r="HZ18" s="6">
        <f>IFERROR(INDEX(Sales!$D$5:$ABF$18,MATCH(UsagePerHour!$B18,Sales!$C$5:$C$18,0),MATCH(UsagePerHour!HZ$4,Sales!$D$3:$ABF$3,0))/HZ$2*INDEX(Usage!$D$5:$ABF$11,MATCH(UsagePerHour!$B$4,Usage!$C$5:$C$11,0),MATCH(UsagePerHour!HZ$4,Usage!$D$3:$ABF$3,0)),"")</f>
        <v>3.4586905689789558</v>
      </c>
      <c r="IA18" s="6">
        <f>IFERROR(INDEX(Sales!$D$5:$ABF$18,MATCH(UsagePerHour!$B18,Sales!$C$5:$C$18,0),MATCH(UsagePerHour!IA$4,Sales!$D$3:$ABF$3,0))/IA$2*INDEX(Usage!$D$5:$ABF$11,MATCH(UsagePerHour!$B$4,Usage!$C$5:$C$11,0),MATCH(UsagePerHour!IA$4,Usage!$D$3:$ABF$3,0)),"")</f>
        <v>0</v>
      </c>
      <c r="IB18" s="6">
        <f>IFERROR(INDEX(Sales!$D$5:$ABF$18,MATCH(UsagePerHour!$B18,Sales!$C$5:$C$18,0),MATCH(UsagePerHour!IB$4,Sales!$D$3:$ABF$3,0))/IB$2*INDEX(Usage!$D$5:$ABF$11,MATCH(UsagePerHour!$B$4,Usage!$C$5:$C$11,0),MATCH(UsagePerHour!IB$4,Usage!$D$3:$ABF$3,0)),"")</f>
        <v>0.76840647833573794</v>
      </c>
      <c r="IC18" s="6">
        <f>IFERROR(INDEX(Sales!$D$5:$ABF$18,MATCH(UsagePerHour!$B18,Sales!$C$5:$C$18,0),MATCH(UsagePerHour!IC$4,Sales!$D$3:$ABF$3,0))/IC$2*INDEX(Usage!$D$5:$ABF$11,MATCH(UsagePerHour!$B$4,Usage!$C$5:$C$11,0),MATCH(UsagePerHour!IC$4,Usage!$D$3:$ABF$3,0)),"")</f>
        <v>43.684880880295658</v>
      </c>
      <c r="ID18" s="6">
        <f>IFERROR(INDEX(Sales!$D$5:$ABF$18,MATCH(UsagePerHour!$B18,Sales!$C$5:$C$18,0),MATCH(UsagePerHour!ID$4,Sales!$D$3:$ABF$3,0))/ID$2*INDEX(Usage!$D$5:$ABF$11,MATCH(UsagePerHour!$B$4,Usage!$C$5:$C$11,0),MATCH(UsagePerHour!ID$4,Usage!$D$3:$ABF$3,0)),"")</f>
        <v>6.8217344358515293</v>
      </c>
      <c r="IE18" s="6">
        <f>IFERROR(INDEX(Sales!$D$5:$ABF$18,MATCH(UsagePerHour!$B18,Sales!$C$5:$C$18,0),MATCH(UsagePerHour!IE$4,Sales!$D$3:$ABF$3,0))/IE$2*INDEX(Usage!$D$5:$ABF$11,MATCH(UsagePerHour!$B$4,Usage!$C$5:$C$11,0),MATCH(UsagePerHour!IE$4,Usage!$D$3:$ABF$3,0)),"")</f>
        <v>2.6118181635402218</v>
      </c>
      <c r="IF18" s="6">
        <f>IFERROR(INDEX(Sales!$D$5:$ABF$18,MATCH(UsagePerHour!$B18,Sales!$C$5:$C$18,0),MATCH(UsagePerHour!IF$4,Sales!$D$3:$ABF$3,0))/IF$2*INDEX(Usage!$D$5:$ABF$11,MATCH(UsagePerHour!$B$4,Usage!$C$5:$C$11,0),MATCH(UsagePerHour!IF$4,Usage!$D$3:$ABF$3,0)),"")</f>
        <v>27.519188408634783</v>
      </c>
      <c r="IG18" s="6">
        <f>IFERROR(INDEX(Sales!$D$5:$ABF$18,MATCH(UsagePerHour!$B18,Sales!$C$5:$C$18,0),MATCH(UsagePerHour!IG$4,Sales!$D$3:$ABF$3,0))/IG$2*INDEX(Usage!$D$5:$ABF$11,MATCH(UsagePerHour!$B$4,Usage!$C$5:$C$11,0),MATCH(UsagePerHour!IG$4,Usage!$D$3:$ABF$3,0)),"")</f>
        <v>37.800885617688415</v>
      </c>
      <c r="IH18" s="6">
        <f>IFERROR(INDEX(Sales!$D$5:$ABF$18,MATCH(UsagePerHour!$B18,Sales!$C$5:$C$18,0),MATCH(UsagePerHour!IH$4,Sales!$D$3:$ABF$3,0))/IH$2*INDEX(Usage!$D$5:$ABF$11,MATCH(UsagePerHour!$B$4,Usage!$C$5:$C$11,0),MATCH(UsagePerHour!IH$4,Usage!$D$3:$ABF$3,0)),"")</f>
        <v>11.18492179563038</v>
      </c>
      <c r="II18" s="6">
        <f>IFERROR(INDEX(Sales!$D$5:$ABF$18,MATCH(UsagePerHour!$B18,Sales!$C$5:$C$18,0),MATCH(UsagePerHour!II$4,Sales!$D$3:$ABF$3,0))/II$2*INDEX(Usage!$D$5:$ABF$11,MATCH(UsagePerHour!$B$4,Usage!$C$5:$C$11,0),MATCH(UsagePerHour!II$4,Usage!$D$3:$ABF$3,0)),"")</f>
        <v>0</v>
      </c>
      <c r="IJ18" s="6">
        <f>IFERROR(INDEX(Sales!$D$5:$ABF$18,MATCH(UsagePerHour!$B18,Sales!$C$5:$C$18,0),MATCH(UsagePerHour!IJ$4,Sales!$D$3:$ABF$3,0))/IJ$2*INDEX(Usage!$D$5:$ABF$11,MATCH(UsagePerHour!$B$4,Usage!$C$5:$C$11,0),MATCH(UsagePerHour!IJ$4,Usage!$D$3:$ABF$3,0)),"")</f>
        <v>5.6373525464434548</v>
      </c>
      <c r="IK18" s="6">
        <f>IFERROR(INDEX(Sales!$D$5:$ABF$18,MATCH(UsagePerHour!$B18,Sales!$C$5:$C$18,0),MATCH(UsagePerHour!IK$4,Sales!$D$3:$ABF$3,0))/IK$2*INDEX(Usage!$D$5:$ABF$11,MATCH(UsagePerHour!$B$4,Usage!$C$5:$C$11,0),MATCH(UsagePerHour!IK$4,Usage!$D$3:$ABF$3,0)),"")</f>
        <v>16.772230970671909</v>
      </c>
      <c r="IL18" s="6">
        <f>IFERROR(INDEX(Sales!$D$5:$ABF$18,MATCH(UsagePerHour!$B18,Sales!$C$5:$C$18,0),MATCH(UsagePerHour!IL$4,Sales!$D$3:$ABF$3,0))/IL$2*INDEX(Usage!$D$5:$ABF$11,MATCH(UsagePerHour!$B$4,Usage!$C$5:$C$11,0),MATCH(UsagePerHour!IL$4,Usage!$D$3:$ABF$3,0)),"")</f>
        <v>7.5260756165668177</v>
      </c>
      <c r="IM18" s="6">
        <f>IFERROR(INDEX(Sales!$D$5:$ABF$18,MATCH(UsagePerHour!$B18,Sales!$C$5:$C$18,0),MATCH(UsagePerHour!IM$4,Sales!$D$3:$ABF$3,0))/IM$2*INDEX(Usage!$D$5:$ABF$11,MATCH(UsagePerHour!$B$4,Usage!$C$5:$C$11,0),MATCH(UsagePerHour!IM$4,Usage!$D$3:$ABF$3,0)),"")</f>
        <v>13.852542592046941</v>
      </c>
      <c r="IN18" s="6">
        <f>IFERROR(INDEX(Sales!$D$5:$ABF$18,MATCH(UsagePerHour!$B18,Sales!$C$5:$C$18,0),MATCH(UsagePerHour!IN$4,Sales!$D$3:$ABF$3,0))/IN$2*INDEX(Usage!$D$5:$ABF$11,MATCH(UsagePerHour!$B$4,Usage!$C$5:$C$11,0),MATCH(UsagePerHour!IN$4,Usage!$D$3:$ABF$3,0)),"")</f>
        <v>0</v>
      </c>
      <c r="IO18" s="6">
        <f>IFERROR(INDEX(Sales!$D$5:$ABF$18,MATCH(UsagePerHour!$B18,Sales!$C$5:$C$18,0),MATCH(UsagePerHour!IO$4,Sales!$D$3:$ABF$3,0))/IO$2*INDEX(Usage!$D$5:$ABF$11,MATCH(UsagePerHour!$B$4,Usage!$C$5:$C$11,0),MATCH(UsagePerHour!IO$4,Usage!$D$3:$ABF$3,0)),"")</f>
        <v>0</v>
      </c>
      <c r="IP18" s="6">
        <f>IFERROR(INDEX(Sales!$D$5:$ABF$18,MATCH(UsagePerHour!$B18,Sales!$C$5:$C$18,0),MATCH(UsagePerHour!IP$4,Sales!$D$3:$ABF$3,0))/IP$2*INDEX(Usage!$D$5:$ABF$11,MATCH(UsagePerHour!$B$4,Usage!$C$5:$C$11,0),MATCH(UsagePerHour!IP$4,Usage!$D$3:$ABF$3,0)),"")</f>
        <v>0.39652592161757694</v>
      </c>
      <c r="IQ18" s="6">
        <f>IFERROR(INDEX(Sales!$D$5:$ABF$18,MATCH(UsagePerHour!$B18,Sales!$C$5:$C$18,0),MATCH(UsagePerHour!IQ$4,Sales!$D$3:$ABF$3,0))/IQ$2*INDEX(Usage!$D$5:$ABF$11,MATCH(UsagePerHour!$B$4,Usage!$C$5:$C$11,0),MATCH(UsagePerHour!IQ$4,Usage!$D$3:$ABF$3,0)),"")</f>
        <v>1.7618535243067803</v>
      </c>
      <c r="IR18" s="6">
        <f>IFERROR(INDEX(Sales!$D$5:$ABF$18,MATCH(UsagePerHour!$B18,Sales!$C$5:$C$18,0),MATCH(UsagePerHour!IR$4,Sales!$D$3:$ABF$3,0))/IR$2*INDEX(Usage!$D$5:$ABF$11,MATCH(UsagePerHour!$B$4,Usage!$C$5:$C$11,0),MATCH(UsagePerHour!IR$4,Usage!$D$3:$ABF$3,0)),"")</f>
        <v>0</v>
      </c>
      <c r="IS18" s="6">
        <f>IFERROR(INDEX(Sales!$D$5:$ABF$18,MATCH(UsagePerHour!$B18,Sales!$C$5:$C$18,0),MATCH(UsagePerHour!IS$4,Sales!$D$3:$ABF$3,0))/IS$2*INDEX(Usage!$D$5:$ABF$11,MATCH(UsagePerHour!$B$4,Usage!$C$5:$C$11,0),MATCH(UsagePerHour!IS$4,Usage!$D$3:$ABF$3,0)),"")</f>
        <v>18.872360466510251</v>
      </c>
      <c r="IT18" s="6">
        <f>IFERROR(INDEX(Sales!$D$5:$ABF$18,MATCH(UsagePerHour!$B18,Sales!$C$5:$C$18,0),MATCH(UsagePerHour!IT$4,Sales!$D$3:$ABF$3,0))/IT$2*INDEX(Usage!$D$5:$ABF$11,MATCH(UsagePerHour!$B$4,Usage!$C$5:$C$11,0),MATCH(UsagePerHour!IT$4,Usage!$D$3:$ABF$3,0)),"")</f>
        <v>667.35028932848877</v>
      </c>
      <c r="IU18" s="6">
        <f>IFERROR(INDEX(Sales!$D$5:$ABF$18,MATCH(UsagePerHour!$B18,Sales!$C$5:$C$18,0),MATCH(UsagePerHour!IU$4,Sales!$D$3:$ABF$3,0))/IU$2*INDEX(Usage!$D$5:$ABF$11,MATCH(UsagePerHour!$B$4,Usage!$C$5:$C$11,0),MATCH(UsagePerHour!IU$4,Usage!$D$3:$ABF$3,0)),"")</f>
        <v>36.339281572232885</v>
      </c>
      <c r="IV18" s="6">
        <f>IFERROR(INDEX(Sales!$D$5:$ABF$18,MATCH(UsagePerHour!$B18,Sales!$C$5:$C$18,0),MATCH(UsagePerHour!IV$4,Sales!$D$3:$ABF$3,0))/IV$2*INDEX(Usage!$D$5:$ABF$11,MATCH(UsagePerHour!$B$4,Usage!$C$5:$C$11,0),MATCH(UsagePerHour!IV$4,Usage!$D$3:$ABF$3,0)),"")</f>
        <v>80.936813366907415</v>
      </c>
      <c r="IW18" s="6">
        <f>IFERROR(INDEX(Sales!$D$5:$ABF$18,MATCH(UsagePerHour!$B18,Sales!$C$5:$C$18,0),MATCH(UsagePerHour!IW$4,Sales!$D$3:$ABF$3,0))/IW$2*INDEX(Usage!$D$5:$ABF$11,MATCH(UsagePerHour!$B$4,Usage!$C$5:$C$11,0),MATCH(UsagePerHour!IW$4,Usage!$D$3:$ABF$3,0)),"")</f>
        <v>0.12097095105451652</v>
      </c>
      <c r="IX18" s="6">
        <f>IFERROR(INDEX(Sales!$D$5:$ABF$18,MATCH(UsagePerHour!$B18,Sales!$C$5:$C$18,0),MATCH(UsagePerHour!IX$4,Sales!$D$3:$ABF$3,0))/IX$2*INDEX(Usage!$D$5:$ABF$11,MATCH(UsagePerHour!$B$4,Usage!$C$5:$C$11,0),MATCH(UsagePerHour!IX$4,Usage!$D$3:$ABF$3,0)),"")</f>
        <v>0</v>
      </c>
      <c r="IY18" s="6">
        <f>IFERROR(INDEX(Sales!$D$5:$ABF$18,MATCH(UsagePerHour!$B18,Sales!$C$5:$C$18,0),MATCH(UsagePerHour!IY$4,Sales!$D$3:$ABF$3,0))/IY$2*INDEX(Usage!$D$5:$ABF$11,MATCH(UsagePerHour!$B$4,Usage!$C$5:$C$11,0),MATCH(UsagePerHour!IY$4,Usage!$D$3:$ABF$3,0)),"")</f>
        <v>0</v>
      </c>
      <c r="IZ18" s="6">
        <f>IFERROR(INDEX(Sales!$D$5:$ABF$18,MATCH(UsagePerHour!$B18,Sales!$C$5:$C$18,0),MATCH(UsagePerHour!IZ$4,Sales!$D$3:$ABF$3,0))/IZ$2*INDEX(Usage!$D$5:$ABF$11,MATCH(UsagePerHour!$B$4,Usage!$C$5:$C$11,0),MATCH(UsagePerHour!IZ$4,Usage!$D$3:$ABF$3,0)),"")</f>
        <v>0.64982336758699444</v>
      </c>
      <c r="JA18" s="6">
        <f>IFERROR(INDEX(Sales!$D$5:$ABF$18,MATCH(UsagePerHour!$B18,Sales!$C$5:$C$18,0),MATCH(UsagePerHour!JA$4,Sales!$D$3:$ABF$3,0))/JA$2*INDEX(Usage!$D$5:$ABF$11,MATCH(UsagePerHour!$B$4,Usage!$C$5:$C$11,0),MATCH(UsagePerHour!JA$4,Usage!$D$3:$ABF$3,0)),"")</f>
        <v>42.588565022421527</v>
      </c>
      <c r="JB18" s="6">
        <f>IFERROR(INDEX(Sales!$D$5:$ABF$18,MATCH(UsagePerHour!$B18,Sales!$C$5:$C$18,0),MATCH(UsagePerHour!JB$4,Sales!$D$3:$ABF$3,0))/JB$2*INDEX(Usage!$D$5:$ABF$11,MATCH(UsagePerHour!$B$4,Usage!$C$5:$C$11,0),MATCH(UsagePerHour!JB$4,Usage!$D$3:$ABF$3,0)),"")</f>
        <v>0.63637140616929322</v>
      </c>
      <c r="JC18" s="6">
        <f>IFERROR(INDEX(Sales!$D$5:$ABF$18,MATCH(UsagePerHour!$B18,Sales!$C$5:$C$18,0),MATCH(UsagePerHour!JC$4,Sales!$D$3:$ABF$3,0))/JC$2*INDEX(Usage!$D$5:$ABF$11,MATCH(UsagePerHour!$B$4,Usage!$C$5:$C$11,0),MATCH(UsagePerHour!JC$4,Usage!$D$3:$ABF$3,0)),"")</f>
        <v>0.45168902971275143</v>
      </c>
      <c r="JD18" s="6">
        <f>IFERROR(INDEX(Sales!$D$5:$ABF$18,MATCH(UsagePerHour!$B18,Sales!$C$5:$C$18,0),MATCH(UsagePerHour!JD$4,Sales!$D$3:$ABF$3,0))/JD$2*INDEX(Usage!$D$5:$ABF$11,MATCH(UsagePerHour!$B$4,Usage!$C$5:$C$11,0),MATCH(UsagePerHour!JD$4,Usage!$D$3:$ABF$3,0)),"")</f>
        <v>0</v>
      </c>
      <c r="JE18" s="6">
        <f>IFERROR(INDEX(Sales!$D$5:$ABF$18,MATCH(UsagePerHour!$B18,Sales!$C$5:$C$18,0),MATCH(UsagePerHour!JE$4,Sales!$D$3:$ABF$3,0))/JE$2*INDEX(Usage!$D$5:$ABF$11,MATCH(UsagePerHour!$B$4,Usage!$C$5:$C$11,0),MATCH(UsagePerHour!JE$4,Usage!$D$3:$ABF$3,0)),"")</f>
        <v>5.0875878192695545</v>
      </c>
      <c r="JF18" s="6">
        <f>IFERROR(INDEX(Sales!$D$5:$ABF$18,MATCH(UsagePerHour!$B18,Sales!$C$5:$C$18,0),MATCH(UsagePerHour!JF$4,Sales!$D$3:$ABF$3,0))/JF$2*INDEX(Usage!$D$5:$ABF$11,MATCH(UsagePerHour!$B$4,Usage!$C$5:$C$11,0),MATCH(UsagePerHour!JF$4,Usage!$D$3:$ABF$3,0)),"")</f>
        <v>12.934846262672703</v>
      </c>
      <c r="JG18" s="6">
        <f>IFERROR(INDEX(Sales!$D$5:$ABF$18,MATCH(UsagePerHour!$B18,Sales!$C$5:$C$18,0),MATCH(UsagePerHour!JG$4,Sales!$D$3:$ABF$3,0))/JG$2*INDEX(Usage!$D$5:$ABF$11,MATCH(UsagePerHour!$B$4,Usage!$C$5:$C$11,0),MATCH(UsagePerHour!JG$4,Usage!$D$3:$ABF$3,0)),"")</f>
        <v>5.3942144534590648</v>
      </c>
      <c r="JH18" s="6">
        <f>IFERROR(INDEX(Sales!$D$5:$ABF$18,MATCH(UsagePerHour!$B18,Sales!$C$5:$C$18,0),MATCH(UsagePerHour!JH$4,Sales!$D$3:$ABF$3,0))/JH$2*INDEX(Usage!$D$5:$ABF$11,MATCH(UsagePerHour!$B$4,Usage!$C$5:$C$11,0),MATCH(UsagePerHour!JH$4,Usage!$D$3:$ABF$3,0)),"")</f>
        <v>0</v>
      </c>
      <c r="JI18" s="6">
        <f>IFERROR(INDEX(Sales!$D$5:$ABF$18,MATCH(UsagePerHour!$B18,Sales!$C$5:$C$18,0),MATCH(UsagePerHour!JI$4,Sales!$D$3:$ABF$3,0))/JI$2*INDEX(Usage!$D$5:$ABF$11,MATCH(UsagePerHour!$B$4,Usage!$C$5:$C$11,0),MATCH(UsagePerHour!JI$4,Usage!$D$3:$ABF$3,0)),"")</f>
        <v>0</v>
      </c>
      <c r="JJ18" s="6">
        <f>IFERROR(INDEX(Sales!$D$5:$ABF$18,MATCH(UsagePerHour!$B18,Sales!$C$5:$C$18,0),MATCH(UsagePerHour!JJ$4,Sales!$D$3:$ABF$3,0))/JJ$2*INDEX(Usage!$D$5:$ABF$11,MATCH(UsagePerHour!$B$4,Usage!$C$5:$C$11,0),MATCH(UsagePerHour!JJ$4,Usage!$D$3:$ABF$3,0)),"")</f>
        <v>0</v>
      </c>
      <c r="JK18" s="6">
        <f>IFERROR(INDEX(Sales!$D$5:$ABF$18,MATCH(UsagePerHour!$B18,Sales!$C$5:$C$18,0),MATCH(UsagePerHour!JK$4,Sales!$D$3:$ABF$3,0))/JK$2*INDEX(Usage!$D$5:$ABF$11,MATCH(UsagePerHour!$B$4,Usage!$C$5:$C$11,0),MATCH(UsagePerHour!JK$4,Usage!$D$3:$ABF$3,0)),"")</f>
        <v>0.44308689876695162</v>
      </c>
      <c r="JL18" s="6">
        <f>IFERROR(INDEX(Sales!$D$5:$ABF$18,MATCH(UsagePerHour!$B18,Sales!$C$5:$C$18,0),MATCH(UsagePerHour!JL$4,Sales!$D$3:$ABF$3,0))/JL$2*INDEX(Usage!$D$5:$ABF$11,MATCH(UsagePerHour!$B$4,Usage!$C$5:$C$11,0),MATCH(UsagePerHour!JL$4,Usage!$D$3:$ABF$3,0)),"")</f>
        <v>33.744528068146309</v>
      </c>
      <c r="JM18" s="6">
        <f>IFERROR(INDEX(Sales!$D$5:$ABF$18,MATCH(UsagePerHour!$B18,Sales!$C$5:$C$18,0),MATCH(UsagePerHour!JM$4,Sales!$D$3:$ABF$3,0))/JM$2*INDEX(Usage!$D$5:$ABF$11,MATCH(UsagePerHour!$B$4,Usage!$C$5:$C$11,0),MATCH(UsagePerHour!JM$4,Usage!$D$3:$ABF$3,0)),"")</f>
        <v>0</v>
      </c>
      <c r="JN18" s="6">
        <f>IFERROR(INDEX(Sales!$D$5:$ABF$18,MATCH(UsagePerHour!$B18,Sales!$C$5:$C$18,0),MATCH(UsagePerHour!JN$4,Sales!$D$3:$ABF$3,0))/JN$2*INDEX(Usage!$D$5:$ABF$11,MATCH(UsagePerHour!$B$4,Usage!$C$5:$C$11,0),MATCH(UsagePerHour!JN$4,Usage!$D$3:$ABF$3,0)),"")</f>
        <v>20.224334283634601</v>
      </c>
      <c r="JO18" s="6">
        <f>IFERROR(INDEX(Sales!$D$5:$ABF$18,MATCH(UsagePerHour!$B18,Sales!$C$5:$C$18,0),MATCH(UsagePerHour!JO$4,Sales!$D$3:$ABF$3,0))/JO$2*INDEX(Usage!$D$5:$ABF$11,MATCH(UsagePerHour!$B$4,Usage!$C$5:$C$11,0),MATCH(UsagePerHour!JO$4,Usage!$D$3:$ABF$3,0)),"")</f>
        <v>6.5819768242093106</v>
      </c>
      <c r="JP18" s="6">
        <f>IFERROR(INDEX(Sales!$D$5:$ABF$18,MATCH(UsagePerHour!$B18,Sales!$C$5:$C$18,0),MATCH(UsagePerHour!JP$4,Sales!$D$3:$ABF$3,0))/JP$2*INDEX(Usage!$D$5:$ABF$11,MATCH(UsagePerHour!$B$4,Usage!$C$5:$C$11,0),MATCH(UsagePerHour!JP$4,Usage!$D$3:$ABF$3,0)),"")</f>
        <v>0</v>
      </c>
      <c r="JQ18" s="6">
        <f>IFERROR(INDEX(Sales!$D$5:$ABF$18,MATCH(UsagePerHour!$B18,Sales!$C$5:$C$18,0),MATCH(UsagePerHour!JQ$4,Sales!$D$3:$ABF$3,0))/JQ$2*INDEX(Usage!$D$5:$ABF$11,MATCH(UsagePerHour!$B$4,Usage!$C$5:$C$11,0),MATCH(UsagePerHour!JQ$4,Usage!$D$3:$ABF$3,0)),"")</f>
        <v>0</v>
      </c>
      <c r="JR18" s="6">
        <f>IFERROR(INDEX(Sales!$D$5:$ABF$18,MATCH(UsagePerHour!$B18,Sales!$C$5:$C$18,0),MATCH(UsagePerHour!JR$4,Sales!$D$3:$ABF$3,0))/JR$2*INDEX(Usage!$D$5:$ABF$11,MATCH(UsagePerHour!$B$4,Usage!$C$5:$C$11,0),MATCH(UsagePerHour!JR$4,Usage!$D$3:$ABF$3,0)),"")</f>
        <v>0</v>
      </c>
      <c r="JS18" s="6">
        <f>IFERROR(INDEX(Sales!$D$5:$ABF$18,MATCH(UsagePerHour!$B18,Sales!$C$5:$C$18,0),MATCH(UsagePerHour!JS$4,Sales!$D$3:$ABF$3,0))/JS$2*INDEX(Usage!$D$5:$ABF$11,MATCH(UsagePerHour!$B$4,Usage!$C$5:$C$11,0),MATCH(UsagePerHour!JS$4,Usage!$D$3:$ABF$3,0)),"")</f>
        <v>31.382036485359972</v>
      </c>
      <c r="JT18" s="6">
        <f>IFERROR(INDEX(Sales!$D$5:$ABF$18,MATCH(UsagePerHour!$B18,Sales!$C$5:$C$18,0),MATCH(UsagePerHour!JT$4,Sales!$D$3:$ABF$3,0))/JT$2*INDEX(Usage!$D$5:$ABF$11,MATCH(UsagePerHour!$B$4,Usage!$C$5:$C$11,0),MATCH(UsagePerHour!JT$4,Usage!$D$3:$ABF$3,0)),"")</f>
        <v>0</v>
      </c>
      <c r="JU18" s="6">
        <f>IFERROR(INDEX(Sales!$D$5:$ABF$18,MATCH(UsagePerHour!$B18,Sales!$C$5:$C$18,0),MATCH(UsagePerHour!JU$4,Sales!$D$3:$ABF$3,0))/JU$2*INDEX(Usage!$D$5:$ABF$11,MATCH(UsagePerHour!$B$4,Usage!$C$5:$C$11,0),MATCH(UsagePerHour!JU$4,Usage!$D$3:$ABF$3,0)),"")</f>
        <v>6.0429167592661184</v>
      </c>
      <c r="JV18" s="6">
        <f>IFERROR(INDEX(Sales!$D$5:$ABF$18,MATCH(UsagePerHour!$B18,Sales!$C$5:$C$18,0),MATCH(UsagePerHour!JV$4,Sales!$D$3:$ABF$3,0))/JV$2*INDEX(Usage!$D$5:$ABF$11,MATCH(UsagePerHour!$B$4,Usage!$C$5:$C$11,0),MATCH(UsagePerHour!JV$4,Usage!$D$3:$ABF$3,0)),"")</f>
        <v>0</v>
      </c>
      <c r="JW18" s="6">
        <f>IFERROR(INDEX(Sales!$D$5:$ABF$18,MATCH(UsagePerHour!$B18,Sales!$C$5:$C$18,0),MATCH(UsagePerHour!JW$4,Sales!$D$3:$ABF$3,0))/JW$2*INDEX(Usage!$D$5:$ABF$11,MATCH(UsagePerHour!$B$4,Usage!$C$5:$C$11,0),MATCH(UsagePerHour!JW$4,Usage!$D$3:$ABF$3,0)),"")</f>
        <v>0</v>
      </c>
      <c r="JX18" s="6">
        <f>IFERROR(INDEX(Sales!$D$5:$ABF$18,MATCH(UsagePerHour!$B18,Sales!$C$5:$C$18,0),MATCH(UsagePerHour!JX$4,Sales!$D$3:$ABF$3,0))/JX$2*INDEX(Usage!$D$5:$ABF$11,MATCH(UsagePerHour!$B$4,Usage!$C$5:$C$11,0),MATCH(UsagePerHour!JX$4,Usage!$D$3:$ABF$3,0)),"")</f>
        <v>37.221930687657157</v>
      </c>
      <c r="JY18" s="6">
        <f>IFERROR(INDEX(Sales!$D$5:$ABF$18,MATCH(UsagePerHour!$B18,Sales!$C$5:$C$18,0),MATCH(UsagePerHour!JY$4,Sales!$D$3:$ABF$3,0))/JY$2*INDEX(Usage!$D$5:$ABF$11,MATCH(UsagePerHour!$B$4,Usage!$C$5:$C$11,0),MATCH(UsagePerHour!JY$4,Usage!$D$3:$ABF$3,0)),"")</f>
        <v>0</v>
      </c>
      <c r="JZ18" s="6">
        <f>IFERROR(INDEX(Sales!$D$5:$ABF$18,MATCH(UsagePerHour!$B18,Sales!$C$5:$C$18,0),MATCH(UsagePerHour!JZ$4,Sales!$D$3:$ABF$3,0))/JZ$2*INDEX(Usage!$D$5:$ABF$11,MATCH(UsagePerHour!$B$4,Usage!$C$5:$C$11,0),MATCH(UsagePerHour!JZ$4,Usage!$D$3:$ABF$3,0)),"")</f>
        <v>8.8872392877323332</v>
      </c>
      <c r="KA18" s="6">
        <f>IFERROR(INDEX(Sales!$D$5:$ABF$18,MATCH(UsagePerHour!$B18,Sales!$C$5:$C$18,0),MATCH(UsagePerHour!KA$4,Sales!$D$3:$ABF$3,0))/KA$2*INDEX(Usage!$D$5:$ABF$11,MATCH(UsagePerHour!$B$4,Usage!$C$5:$C$11,0),MATCH(UsagePerHour!KA$4,Usage!$D$3:$ABF$3,0)),"")</f>
        <v>17.399924481065955</v>
      </c>
      <c r="KB18" s="6">
        <f>IFERROR(INDEX(Sales!$D$5:$ABF$18,MATCH(UsagePerHour!$B18,Sales!$C$5:$C$18,0),MATCH(UsagePerHour!KB$4,Sales!$D$3:$ABF$3,0))/KB$2*INDEX(Usage!$D$5:$ABF$11,MATCH(UsagePerHour!$B$4,Usage!$C$5:$C$11,0),MATCH(UsagePerHour!KB$4,Usage!$D$3:$ABF$3,0)),"")</f>
        <v>48.321432286549779</v>
      </c>
      <c r="KC18" s="6">
        <f>IFERROR(INDEX(Sales!$D$5:$ABF$18,MATCH(UsagePerHour!$B18,Sales!$C$5:$C$18,0),MATCH(UsagePerHour!KC$4,Sales!$D$3:$ABF$3,0))/KC$2*INDEX(Usage!$D$5:$ABF$11,MATCH(UsagePerHour!$B$4,Usage!$C$5:$C$11,0),MATCH(UsagePerHour!KC$4,Usage!$D$3:$ABF$3,0)),"")</f>
        <v>119.41274259633154</v>
      </c>
      <c r="KD18" s="6">
        <f>IFERROR(INDEX(Sales!$D$5:$ABF$18,MATCH(UsagePerHour!$B18,Sales!$C$5:$C$18,0),MATCH(UsagePerHour!KD$4,Sales!$D$3:$ABF$3,0))/KD$2*INDEX(Usage!$D$5:$ABF$11,MATCH(UsagePerHour!$B$4,Usage!$C$5:$C$11,0),MATCH(UsagePerHour!KD$4,Usage!$D$3:$ABF$3,0)),"")</f>
        <v>4.2190455484291771</v>
      </c>
      <c r="KE18" s="6">
        <f>IFERROR(INDEX(Sales!$D$5:$ABF$18,MATCH(UsagePerHour!$B18,Sales!$C$5:$C$18,0),MATCH(UsagePerHour!KE$4,Sales!$D$3:$ABF$3,0))/KE$2*INDEX(Usage!$D$5:$ABF$11,MATCH(UsagePerHour!$B$4,Usage!$C$5:$C$11,0),MATCH(UsagePerHour!KE$4,Usage!$D$3:$ABF$3,0)),"")</f>
        <v>2.2817571856015961</v>
      </c>
      <c r="KF18" s="6">
        <f>IFERROR(INDEX(Sales!$D$5:$ABF$18,MATCH(UsagePerHour!$B18,Sales!$C$5:$C$18,0),MATCH(UsagePerHour!KF$4,Sales!$D$3:$ABF$3,0))/KF$2*INDEX(Usage!$D$5:$ABF$11,MATCH(UsagePerHour!$B$4,Usage!$C$5:$C$11,0),MATCH(UsagePerHour!KF$4,Usage!$D$3:$ABF$3,0)),"")</f>
        <v>0</v>
      </c>
      <c r="KG18" s="6">
        <f>IFERROR(INDEX(Sales!$D$5:$ABF$18,MATCH(UsagePerHour!$B18,Sales!$C$5:$C$18,0),MATCH(UsagePerHour!KG$4,Sales!$D$3:$ABF$3,0))/KG$2*INDEX(Usage!$D$5:$ABF$11,MATCH(UsagePerHour!$B$4,Usage!$C$5:$C$11,0),MATCH(UsagePerHour!KG$4,Usage!$D$3:$ABF$3,0)),"")</f>
        <v>0</v>
      </c>
      <c r="KH18" s="6">
        <f>IFERROR(INDEX(Sales!$D$5:$ABF$18,MATCH(UsagePerHour!$B18,Sales!$C$5:$C$18,0),MATCH(UsagePerHour!KH$4,Sales!$D$3:$ABF$3,0))/KH$2*INDEX(Usage!$D$5:$ABF$11,MATCH(UsagePerHour!$B$4,Usage!$C$5:$C$11,0),MATCH(UsagePerHour!KH$4,Usage!$D$3:$ABF$3,0)),"")</f>
        <v>55.718385199633538</v>
      </c>
      <c r="KI18" s="6">
        <f>IFERROR(INDEX(Sales!$D$5:$ABF$18,MATCH(UsagePerHour!$B18,Sales!$C$5:$C$18,0),MATCH(UsagePerHour!KI$4,Sales!$D$3:$ABF$3,0))/KI$2*INDEX(Usage!$D$5:$ABF$11,MATCH(UsagePerHour!$B$4,Usage!$C$5:$C$11,0),MATCH(UsagePerHour!KI$4,Usage!$D$3:$ABF$3,0)),"")</f>
        <v>0.7958722034178155</v>
      </c>
      <c r="KJ18" s="6">
        <f>IFERROR(INDEX(Sales!$D$5:$ABF$18,MATCH(UsagePerHour!$B18,Sales!$C$5:$C$18,0),MATCH(UsagePerHour!KJ$4,Sales!$D$3:$ABF$3,0))/KJ$2*INDEX(Usage!$D$5:$ABF$11,MATCH(UsagePerHour!$B$4,Usage!$C$5:$C$11,0),MATCH(UsagePerHour!KJ$4,Usage!$D$3:$ABF$3,0)),"")</f>
        <v>88.988427506754945</v>
      </c>
      <c r="KK18" s="6">
        <f>IFERROR(INDEX(Sales!$D$5:$ABF$18,MATCH(UsagePerHour!$B18,Sales!$C$5:$C$18,0),MATCH(UsagePerHour!KK$4,Sales!$D$3:$ABF$3,0))/KK$2*INDEX(Usage!$D$5:$ABF$11,MATCH(UsagePerHour!$B$4,Usage!$C$5:$C$11,0),MATCH(UsagePerHour!KK$4,Usage!$D$3:$ABF$3,0)),"")</f>
        <v>59.098012161273239</v>
      </c>
      <c r="KL18" s="6">
        <f>IFERROR(INDEX(Sales!$D$5:$ABF$18,MATCH(UsagePerHour!$B18,Sales!$C$5:$C$18,0),MATCH(UsagePerHour!KL$4,Sales!$D$3:$ABF$3,0))/KL$2*INDEX(Usage!$D$5:$ABF$11,MATCH(UsagePerHour!$B$4,Usage!$C$5:$C$11,0),MATCH(UsagePerHour!KL$4,Usage!$D$3:$ABF$3,0)),"")</f>
        <v>0.28107702543920499</v>
      </c>
      <c r="KM18" s="6">
        <f>IFERROR(INDEX(Sales!$D$5:$ABF$18,MATCH(UsagePerHour!$B18,Sales!$C$5:$C$18,0),MATCH(UsagePerHour!KM$4,Sales!$D$3:$ABF$3,0))/KM$2*INDEX(Usage!$D$5:$ABF$11,MATCH(UsagePerHour!$B$4,Usage!$C$5:$C$11,0),MATCH(UsagePerHour!KM$4,Usage!$D$3:$ABF$3,0)),"")</f>
        <v>0.27365370557315416</v>
      </c>
      <c r="KN18" s="6">
        <f>IFERROR(INDEX(Sales!$D$5:$ABF$18,MATCH(UsagePerHour!$B18,Sales!$C$5:$C$18,0),MATCH(UsagePerHour!KN$4,Sales!$D$3:$ABF$3,0))/KN$2*INDEX(Usage!$D$5:$ABF$11,MATCH(UsagePerHour!$B$4,Usage!$C$5:$C$11,0),MATCH(UsagePerHour!KN$4,Usage!$D$3:$ABF$3,0)),"")</f>
        <v>0</v>
      </c>
      <c r="KO18" s="6">
        <f>IFERROR(INDEX(Sales!$D$5:$ABF$18,MATCH(UsagePerHour!$B18,Sales!$C$5:$C$18,0),MATCH(UsagePerHour!KO$4,Sales!$D$3:$ABF$3,0))/KO$2*INDEX(Usage!$D$5:$ABF$11,MATCH(UsagePerHour!$B$4,Usage!$C$5:$C$11,0),MATCH(UsagePerHour!KO$4,Usage!$D$3:$ABF$3,0)),"")</f>
        <v>0.9505639385536635</v>
      </c>
      <c r="KP18" s="6">
        <f>IFERROR(INDEX(Sales!$D$5:$ABF$18,MATCH(UsagePerHour!$B18,Sales!$C$5:$C$18,0),MATCH(UsagePerHour!KP$4,Sales!$D$3:$ABF$3,0))/KP$2*INDEX(Usage!$D$5:$ABF$11,MATCH(UsagePerHour!$B$4,Usage!$C$5:$C$11,0),MATCH(UsagePerHour!KP$4,Usage!$D$3:$ABF$3,0)),"")</f>
        <v>0</v>
      </c>
      <c r="KQ18" s="6">
        <f>IFERROR(INDEX(Sales!$D$5:$ABF$18,MATCH(UsagePerHour!$B18,Sales!$C$5:$C$18,0),MATCH(UsagePerHour!KQ$4,Sales!$D$3:$ABF$3,0))/KQ$2*INDEX(Usage!$D$5:$ABF$11,MATCH(UsagePerHour!$B$4,Usage!$C$5:$C$11,0),MATCH(UsagePerHour!KQ$4,Usage!$D$3:$ABF$3,0)),"")</f>
        <v>13.554657285687835</v>
      </c>
      <c r="KR18" s="6">
        <f>IFERROR(INDEX(Sales!$D$5:$ABF$18,MATCH(UsagePerHour!$B18,Sales!$C$5:$C$18,0),MATCH(UsagePerHour!KR$4,Sales!$D$3:$ABF$3,0))/KR$2*INDEX(Usage!$D$5:$ABF$11,MATCH(UsagePerHour!$B$4,Usage!$C$5:$C$11,0),MATCH(UsagePerHour!KR$4,Usage!$D$3:$ABF$3,0)),"")</f>
        <v>43.523551416138638</v>
      </c>
      <c r="KS18" s="6">
        <f>IFERROR(INDEX(Sales!$D$5:$ABF$18,MATCH(UsagePerHour!$B18,Sales!$C$5:$C$18,0),MATCH(UsagePerHour!KS$4,Sales!$D$3:$ABF$3,0))/KS$2*INDEX(Usage!$D$5:$ABF$11,MATCH(UsagePerHour!$B$4,Usage!$C$5:$C$11,0),MATCH(UsagePerHour!KS$4,Usage!$D$3:$ABF$3,0)),"")</f>
        <v>0</v>
      </c>
      <c r="KT18" s="6">
        <f>IFERROR(INDEX(Sales!$D$5:$ABF$18,MATCH(UsagePerHour!$B18,Sales!$C$5:$C$18,0),MATCH(UsagePerHour!KT$4,Sales!$D$3:$ABF$3,0))/KT$2*INDEX(Usage!$D$5:$ABF$11,MATCH(UsagePerHour!$B$4,Usage!$C$5:$C$11,0),MATCH(UsagePerHour!KT$4,Usage!$D$3:$ABF$3,0)),"")</f>
        <v>0</v>
      </c>
      <c r="KU18" s="6">
        <f>IFERROR(INDEX(Sales!$D$5:$ABF$18,MATCH(UsagePerHour!$B18,Sales!$C$5:$C$18,0),MATCH(UsagePerHour!KU$4,Sales!$D$3:$ABF$3,0))/KU$2*INDEX(Usage!$D$5:$ABF$11,MATCH(UsagePerHour!$B$4,Usage!$C$5:$C$11,0),MATCH(UsagePerHour!KU$4,Usage!$D$3:$ABF$3,0)),"")</f>
        <v>0</v>
      </c>
      <c r="KV18" s="6">
        <f>IFERROR(INDEX(Sales!$D$5:$ABF$18,MATCH(UsagePerHour!$B18,Sales!$C$5:$C$18,0),MATCH(UsagePerHour!KV$4,Sales!$D$3:$ABF$3,0))/KV$2*INDEX(Usage!$D$5:$ABF$11,MATCH(UsagePerHour!$B$4,Usage!$C$5:$C$11,0),MATCH(UsagePerHour!KV$4,Usage!$D$3:$ABF$3,0)),"")</f>
        <v>7.5799521553543805</v>
      </c>
      <c r="KW18" s="6">
        <f>IFERROR(INDEX(Sales!$D$5:$ABF$18,MATCH(UsagePerHour!$B18,Sales!$C$5:$C$18,0),MATCH(UsagePerHour!KW$4,Sales!$D$3:$ABF$3,0))/KW$2*INDEX(Usage!$D$5:$ABF$11,MATCH(UsagePerHour!$B$4,Usage!$C$5:$C$11,0),MATCH(UsagePerHour!KW$4,Usage!$D$3:$ABF$3,0)),"")</f>
        <v>7.12800427053332</v>
      </c>
      <c r="KX18" s="6">
        <f>IFERROR(INDEX(Sales!$D$5:$ABF$18,MATCH(UsagePerHour!$B18,Sales!$C$5:$C$18,0),MATCH(UsagePerHour!KX$4,Sales!$D$3:$ABF$3,0))/KX$2*INDEX(Usage!$D$5:$ABF$11,MATCH(UsagePerHour!$B$4,Usage!$C$5:$C$11,0),MATCH(UsagePerHour!KX$4,Usage!$D$3:$ABF$3,0)),"")</f>
        <v>40.192608069094035</v>
      </c>
      <c r="KY18" s="6">
        <f>IFERROR(INDEX(Sales!$D$5:$ABF$18,MATCH(UsagePerHour!$B18,Sales!$C$5:$C$18,0),MATCH(UsagePerHour!KY$4,Sales!$D$3:$ABF$3,0))/KY$2*INDEX(Usage!$D$5:$ABF$11,MATCH(UsagePerHour!$B$4,Usage!$C$5:$C$11,0),MATCH(UsagePerHour!KY$4,Usage!$D$3:$ABF$3,0)),"")</f>
        <v>9.5668055954776268</v>
      </c>
      <c r="KZ18" s="6">
        <f>IFERROR(INDEX(Sales!$D$5:$ABF$18,MATCH(UsagePerHour!$B18,Sales!$C$5:$C$18,0),MATCH(UsagePerHour!KZ$4,Sales!$D$3:$ABF$3,0))/KZ$2*INDEX(Usage!$D$5:$ABF$11,MATCH(UsagePerHour!$B$4,Usage!$C$5:$C$11,0),MATCH(UsagePerHour!KZ$4,Usage!$D$3:$ABF$3,0)),"")</f>
        <v>6.694182942250948</v>
      </c>
      <c r="LA18" s="6">
        <f>IFERROR(INDEX(Sales!$D$5:$ABF$18,MATCH(UsagePerHour!$B18,Sales!$C$5:$C$18,0),MATCH(UsagePerHour!LA$4,Sales!$D$3:$ABF$3,0))/LA$2*INDEX(Usage!$D$5:$ABF$11,MATCH(UsagePerHour!$B$4,Usage!$C$5:$C$11,0),MATCH(UsagePerHour!LA$4,Usage!$D$3:$ABF$3,0)),"")</f>
        <v>0</v>
      </c>
      <c r="LB18" s="6">
        <f>IFERROR(INDEX(Sales!$D$5:$ABF$18,MATCH(UsagePerHour!$B18,Sales!$C$5:$C$18,0),MATCH(UsagePerHour!LB$4,Sales!$D$3:$ABF$3,0))/LB$2*INDEX(Usage!$D$5:$ABF$11,MATCH(UsagePerHour!$B$4,Usage!$C$5:$C$11,0),MATCH(UsagePerHour!LB$4,Usage!$D$3:$ABF$3,0)),"")</f>
        <v>0</v>
      </c>
      <c r="LC18" s="6">
        <f>IFERROR(INDEX(Sales!$D$5:$ABF$18,MATCH(UsagePerHour!$B18,Sales!$C$5:$C$18,0),MATCH(UsagePerHour!LC$4,Sales!$D$3:$ABF$3,0))/LC$2*INDEX(Usage!$D$5:$ABF$11,MATCH(UsagePerHour!$B$4,Usage!$C$5:$C$11,0),MATCH(UsagePerHour!LC$4,Usage!$D$3:$ABF$3,0)),"")</f>
        <v>1.3478750361162495</v>
      </c>
      <c r="LD18" s="6">
        <f>IFERROR(INDEX(Sales!$D$5:$ABF$18,MATCH(UsagePerHour!$B18,Sales!$C$5:$C$18,0),MATCH(UsagePerHour!LD$4,Sales!$D$3:$ABF$3,0))/LD$2*INDEX(Usage!$D$5:$ABF$11,MATCH(UsagePerHour!$B$4,Usage!$C$5:$C$11,0),MATCH(UsagePerHour!LD$4,Usage!$D$3:$ABF$3,0)),"")</f>
        <v>4.7106218254234635</v>
      </c>
      <c r="LE18" s="6">
        <f>IFERROR(INDEX(Sales!$D$5:$ABF$18,MATCH(UsagePerHour!$B18,Sales!$C$5:$C$18,0),MATCH(UsagePerHour!LE$4,Sales!$D$3:$ABF$3,0))/LE$2*INDEX(Usage!$D$5:$ABF$11,MATCH(UsagePerHour!$B$4,Usage!$C$5:$C$11,0),MATCH(UsagePerHour!LE$4,Usage!$D$3:$ABF$3,0)),"")</f>
        <v>5.5656000564933121</v>
      </c>
      <c r="LF18" s="6">
        <f>IFERROR(INDEX(Sales!$D$5:$ABF$18,MATCH(UsagePerHour!$B18,Sales!$C$5:$C$18,0),MATCH(UsagePerHour!LF$4,Sales!$D$3:$ABF$3,0))/LF$2*INDEX(Usage!$D$5:$ABF$11,MATCH(UsagePerHour!$B$4,Usage!$C$5:$C$11,0),MATCH(UsagePerHour!LF$4,Usage!$D$3:$ABF$3,0)),"")</f>
        <v>0</v>
      </c>
      <c r="LG18" s="6">
        <f>IFERROR(INDEX(Sales!$D$5:$ABF$18,MATCH(UsagePerHour!$B18,Sales!$C$5:$C$18,0),MATCH(UsagePerHour!LG$4,Sales!$D$3:$ABF$3,0))/LG$2*INDEX(Usage!$D$5:$ABF$11,MATCH(UsagePerHour!$B$4,Usage!$C$5:$C$11,0),MATCH(UsagePerHour!LG$4,Usage!$D$3:$ABF$3,0)),"")</f>
        <v>0</v>
      </c>
      <c r="LH18" s="6">
        <f>IFERROR(INDEX(Sales!$D$5:$ABF$18,MATCH(UsagePerHour!$B18,Sales!$C$5:$C$18,0),MATCH(UsagePerHour!LH$4,Sales!$D$3:$ABF$3,0))/LH$2*INDEX(Usage!$D$5:$ABF$11,MATCH(UsagePerHour!$B$4,Usage!$C$5:$C$11,0),MATCH(UsagePerHour!LH$4,Usage!$D$3:$ABF$3,0)),"")</f>
        <v>2.4881622029007646</v>
      </c>
      <c r="LI18" s="6">
        <f>IFERROR(INDEX(Sales!$D$5:$ABF$18,MATCH(UsagePerHour!$B18,Sales!$C$5:$C$18,0),MATCH(UsagePerHour!LI$4,Sales!$D$3:$ABF$3,0))/LI$2*INDEX(Usage!$D$5:$ABF$11,MATCH(UsagePerHour!$B$4,Usage!$C$5:$C$11,0),MATCH(UsagePerHour!LI$4,Usage!$D$3:$ABF$3,0)),"")</f>
        <v>7.823539527719614</v>
      </c>
      <c r="LJ18" s="6">
        <f>IFERROR(INDEX(Sales!$D$5:$ABF$18,MATCH(UsagePerHour!$B18,Sales!$C$5:$C$18,0),MATCH(UsagePerHour!LJ$4,Sales!$D$3:$ABF$3,0))/LJ$2*INDEX(Usage!$D$5:$ABF$11,MATCH(UsagePerHour!$B$4,Usage!$C$5:$C$11,0),MATCH(UsagePerHour!LJ$4,Usage!$D$3:$ABF$3,0)),"")</f>
        <v>1.5649296536257098</v>
      </c>
      <c r="LK18" s="6">
        <f>IFERROR(INDEX(Sales!$D$5:$ABF$18,MATCH(UsagePerHour!$B18,Sales!$C$5:$C$18,0),MATCH(UsagePerHour!LK$4,Sales!$D$3:$ABF$3,0))/LK$2*INDEX(Usage!$D$5:$ABF$11,MATCH(UsagePerHour!$B$4,Usage!$C$5:$C$11,0),MATCH(UsagePerHour!LK$4,Usage!$D$3:$ABF$3,0)),"")</f>
        <v>0</v>
      </c>
      <c r="LL18" s="6">
        <f>IFERROR(INDEX(Sales!$D$5:$ABF$18,MATCH(UsagePerHour!$B18,Sales!$C$5:$C$18,0),MATCH(UsagePerHour!LL$4,Sales!$D$3:$ABF$3,0))/LL$2*INDEX(Usage!$D$5:$ABF$11,MATCH(UsagePerHour!$B$4,Usage!$C$5:$C$11,0),MATCH(UsagePerHour!LL$4,Usage!$D$3:$ABF$3,0)),"")</f>
        <v>240.01588702504247</v>
      </c>
      <c r="LM18" s="6">
        <f>IFERROR(INDEX(Sales!$D$5:$ABF$18,MATCH(UsagePerHour!$B18,Sales!$C$5:$C$18,0),MATCH(UsagePerHour!LM$4,Sales!$D$3:$ABF$3,0))/LM$2*INDEX(Usage!$D$5:$ABF$11,MATCH(UsagePerHour!$B$4,Usage!$C$5:$C$11,0),MATCH(UsagePerHour!LM$4,Usage!$D$3:$ABF$3,0)),"")</f>
        <v>0.42560815833419774</v>
      </c>
      <c r="LN18" s="6">
        <f>IFERROR(INDEX(Sales!$D$5:$ABF$18,MATCH(UsagePerHour!$B18,Sales!$C$5:$C$18,0),MATCH(UsagePerHour!LN$4,Sales!$D$3:$ABF$3,0))/LN$2*INDEX(Usage!$D$5:$ABF$11,MATCH(UsagePerHour!$B$4,Usage!$C$5:$C$11,0),MATCH(UsagePerHour!LN$4,Usage!$D$3:$ABF$3,0)),"")</f>
        <v>5.1406822640796221</v>
      </c>
      <c r="LO18" s="6">
        <f>IFERROR(INDEX(Sales!$D$5:$ABF$18,MATCH(UsagePerHour!$B18,Sales!$C$5:$C$18,0),MATCH(UsagePerHour!LO$4,Sales!$D$3:$ABF$3,0))/LO$2*INDEX(Usage!$D$5:$ABF$11,MATCH(UsagePerHour!$B$4,Usage!$C$5:$C$11,0),MATCH(UsagePerHour!LO$4,Usage!$D$3:$ABF$3,0)),"")</f>
        <v>0</v>
      </c>
      <c r="LP18" s="6">
        <f>IFERROR(INDEX(Sales!$D$5:$ABF$18,MATCH(UsagePerHour!$B18,Sales!$C$5:$C$18,0),MATCH(UsagePerHour!LP$4,Sales!$D$3:$ABF$3,0))/LP$2*INDEX(Usage!$D$5:$ABF$11,MATCH(UsagePerHour!$B$4,Usage!$C$5:$C$11,0),MATCH(UsagePerHour!LP$4,Usage!$D$3:$ABF$3,0)),"")</f>
        <v>3.41752486645473</v>
      </c>
      <c r="LQ18" s="6">
        <f>IFERROR(INDEX(Sales!$D$5:$ABF$18,MATCH(UsagePerHour!$B18,Sales!$C$5:$C$18,0),MATCH(UsagePerHour!LQ$4,Sales!$D$3:$ABF$3,0))/LQ$2*INDEX(Usage!$D$5:$ABF$11,MATCH(UsagePerHour!$B$4,Usage!$C$5:$C$11,0),MATCH(UsagePerHour!LQ$4,Usage!$D$3:$ABF$3,0)),"")</f>
        <v>1.9169674915324866</v>
      </c>
      <c r="LR18" s="6">
        <f>IFERROR(INDEX(Sales!$D$5:$ABF$18,MATCH(UsagePerHour!$B18,Sales!$C$5:$C$18,0),MATCH(UsagePerHour!LR$4,Sales!$D$3:$ABF$3,0))/LR$2*INDEX(Usage!$D$5:$ABF$11,MATCH(UsagePerHour!$B$4,Usage!$C$5:$C$11,0),MATCH(UsagePerHour!LR$4,Usage!$D$3:$ABF$3,0)),"")</f>
        <v>6.0444123487994226</v>
      </c>
      <c r="LS18" s="6">
        <f>IFERROR(INDEX(Sales!$D$5:$ABF$18,MATCH(UsagePerHour!$B18,Sales!$C$5:$C$18,0),MATCH(UsagePerHour!LS$4,Sales!$D$3:$ABF$3,0))/LS$2*INDEX(Usage!$D$5:$ABF$11,MATCH(UsagePerHour!$B$4,Usage!$C$5:$C$11,0),MATCH(UsagePerHour!LS$4,Usage!$D$3:$ABF$3,0)),"")</f>
        <v>0</v>
      </c>
      <c r="LT18" s="6">
        <f>IFERROR(INDEX(Sales!$D$5:$ABF$18,MATCH(UsagePerHour!$B18,Sales!$C$5:$C$18,0),MATCH(UsagePerHour!LT$4,Sales!$D$3:$ABF$3,0))/LT$2*INDEX(Usage!$D$5:$ABF$11,MATCH(UsagePerHour!$B$4,Usage!$C$5:$C$11,0),MATCH(UsagePerHour!LT$4,Usage!$D$3:$ABF$3,0)),"")</f>
        <v>0</v>
      </c>
      <c r="LU18" s="6">
        <f>IFERROR(INDEX(Sales!$D$5:$ABF$18,MATCH(UsagePerHour!$B18,Sales!$C$5:$C$18,0),MATCH(UsagePerHour!LU$4,Sales!$D$3:$ABF$3,0))/LU$2*INDEX(Usage!$D$5:$ABF$11,MATCH(UsagePerHour!$B$4,Usage!$C$5:$C$11,0),MATCH(UsagePerHour!LU$4,Usage!$D$3:$ABF$3,0)),"")</f>
        <v>23.299223789220513</v>
      </c>
      <c r="LV18" s="6">
        <f>IFERROR(INDEX(Sales!$D$5:$ABF$18,MATCH(UsagePerHour!$B18,Sales!$C$5:$C$18,0),MATCH(UsagePerHour!LV$4,Sales!$D$3:$ABF$3,0))/LV$2*INDEX(Usage!$D$5:$ABF$11,MATCH(UsagePerHour!$B$4,Usage!$C$5:$C$11,0),MATCH(UsagePerHour!LV$4,Usage!$D$3:$ABF$3,0)),"")</f>
        <v>0</v>
      </c>
      <c r="LW18" s="6">
        <f>IFERROR(INDEX(Sales!$D$5:$ABF$18,MATCH(UsagePerHour!$B18,Sales!$C$5:$C$18,0),MATCH(UsagePerHour!LW$4,Sales!$D$3:$ABF$3,0))/LW$2*INDEX(Usage!$D$5:$ABF$11,MATCH(UsagePerHour!$B$4,Usage!$C$5:$C$11,0),MATCH(UsagePerHour!LW$4,Usage!$D$3:$ABF$3,0)),"")</f>
        <v>6.6720558979086801</v>
      </c>
      <c r="LX18" s="6">
        <f>IFERROR(INDEX(Sales!$D$5:$ABF$18,MATCH(UsagePerHour!$B18,Sales!$C$5:$C$18,0),MATCH(UsagePerHour!LX$4,Sales!$D$3:$ABF$3,0))/LX$2*INDEX(Usage!$D$5:$ABF$11,MATCH(UsagePerHour!$B$4,Usage!$C$5:$C$11,0),MATCH(UsagePerHour!LX$4,Usage!$D$3:$ABF$3,0)),"")</f>
        <v>0</v>
      </c>
      <c r="LY18" s="6">
        <f>IFERROR(INDEX(Sales!$D$5:$ABF$18,MATCH(UsagePerHour!$B18,Sales!$C$5:$C$18,0),MATCH(UsagePerHour!LY$4,Sales!$D$3:$ABF$3,0))/LY$2*INDEX(Usage!$D$5:$ABF$11,MATCH(UsagePerHour!$B$4,Usage!$C$5:$C$11,0),MATCH(UsagePerHour!LY$4,Usage!$D$3:$ABF$3,0)),"")</f>
        <v>3.1831049661354345</v>
      </c>
      <c r="LZ18" s="6">
        <f>IFERROR(INDEX(Sales!$D$5:$ABF$18,MATCH(UsagePerHour!$B18,Sales!$C$5:$C$18,0),MATCH(UsagePerHour!LZ$4,Sales!$D$3:$ABF$3,0))/LZ$2*INDEX(Usage!$D$5:$ABF$11,MATCH(UsagePerHour!$B$4,Usage!$C$5:$C$11,0),MATCH(UsagePerHour!LZ$4,Usage!$D$3:$ABF$3,0)),"")</f>
        <v>82.915227040490493</v>
      </c>
      <c r="MA18" s="6">
        <f>IFERROR(INDEX(Sales!$D$5:$ABF$18,MATCH(UsagePerHour!$B18,Sales!$C$5:$C$18,0),MATCH(UsagePerHour!MA$4,Sales!$D$3:$ABF$3,0))/MA$2*INDEX(Usage!$D$5:$ABF$11,MATCH(UsagePerHour!$B$4,Usage!$C$5:$C$11,0),MATCH(UsagePerHour!MA$4,Usage!$D$3:$ABF$3,0)),"")</f>
        <v>0</v>
      </c>
      <c r="MB18" s="6">
        <f>IFERROR(INDEX(Sales!$D$5:$ABF$18,MATCH(UsagePerHour!$B18,Sales!$C$5:$C$18,0),MATCH(UsagePerHour!MB$4,Sales!$D$3:$ABF$3,0))/MB$2*INDEX(Usage!$D$5:$ABF$11,MATCH(UsagePerHour!$B$4,Usage!$C$5:$C$11,0),MATCH(UsagePerHour!MB$4,Usage!$D$3:$ABF$3,0)),"")</f>
        <v>3.2211839648213965</v>
      </c>
      <c r="MC18" s="6">
        <f>IFERROR(INDEX(Sales!$D$5:$ABF$18,MATCH(UsagePerHour!$B18,Sales!$C$5:$C$18,0),MATCH(UsagePerHour!MC$4,Sales!$D$3:$ABF$3,0))/MC$2*INDEX(Usage!$D$5:$ABF$11,MATCH(UsagePerHour!$B$4,Usage!$C$5:$C$11,0),MATCH(UsagePerHour!MC$4,Usage!$D$3:$ABF$3,0)),"")</f>
        <v>0</v>
      </c>
      <c r="MD18" s="6">
        <f>IFERROR(INDEX(Sales!$D$5:$ABF$18,MATCH(UsagePerHour!$B18,Sales!$C$5:$C$18,0),MATCH(UsagePerHour!MD$4,Sales!$D$3:$ABF$3,0))/MD$2*INDEX(Usage!$D$5:$ABF$11,MATCH(UsagePerHour!$B$4,Usage!$C$5:$C$11,0),MATCH(UsagePerHour!MD$4,Usage!$D$3:$ABF$3,0)),"")</f>
        <v>2.3449695222530691</v>
      </c>
      <c r="ME18" s="6">
        <f>IFERROR(INDEX(Sales!$D$5:$ABF$18,MATCH(UsagePerHour!$B18,Sales!$C$5:$C$18,0),MATCH(UsagePerHour!ME$4,Sales!$D$3:$ABF$3,0))/ME$2*INDEX(Usage!$D$5:$ABF$11,MATCH(UsagePerHour!$B$4,Usage!$C$5:$C$11,0),MATCH(UsagePerHour!ME$4,Usage!$D$3:$ABF$3,0)),"")</f>
        <v>0.12547807524682025</v>
      </c>
      <c r="MF18" s="6">
        <f>IFERROR(INDEX(Sales!$D$5:$ABF$18,MATCH(UsagePerHour!$B18,Sales!$C$5:$C$18,0),MATCH(UsagePerHour!MF$4,Sales!$D$3:$ABF$3,0))/MF$2*INDEX(Usage!$D$5:$ABF$11,MATCH(UsagePerHour!$B$4,Usage!$C$5:$C$11,0),MATCH(UsagePerHour!MF$4,Usage!$D$3:$ABF$3,0)),"")</f>
        <v>3.0618718948332084</v>
      </c>
      <c r="MG18" s="6">
        <f>IFERROR(INDEX(Sales!$D$5:$ABF$18,MATCH(UsagePerHour!$B18,Sales!$C$5:$C$18,0),MATCH(UsagePerHour!MG$4,Sales!$D$3:$ABF$3,0))/MG$2*INDEX(Usage!$D$5:$ABF$11,MATCH(UsagePerHour!$B$4,Usage!$C$5:$C$11,0),MATCH(UsagePerHour!MG$4,Usage!$D$3:$ABF$3,0)),"")</f>
        <v>114.00892637893061</v>
      </c>
      <c r="MH18" s="6">
        <f>IFERROR(INDEX(Sales!$D$5:$ABF$18,MATCH(UsagePerHour!$B18,Sales!$C$5:$C$18,0),MATCH(UsagePerHour!MH$4,Sales!$D$3:$ABF$3,0))/MH$2*INDEX(Usage!$D$5:$ABF$11,MATCH(UsagePerHour!$B$4,Usage!$C$5:$C$11,0),MATCH(UsagePerHour!MH$4,Usage!$D$3:$ABF$3,0)),"")</f>
        <v>3.6791932419921642</v>
      </c>
      <c r="MI18" s="6">
        <f>IFERROR(INDEX(Sales!$D$5:$ABF$18,MATCH(UsagePerHour!$B18,Sales!$C$5:$C$18,0),MATCH(UsagePerHour!MI$4,Sales!$D$3:$ABF$3,0))/MI$2*INDEX(Usage!$D$5:$ABF$11,MATCH(UsagePerHour!$B$4,Usage!$C$5:$C$11,0),MATCH(UsagePerHour!MI$4,Usage!$D$3:$ABF$3,0)),"")</f>
        <v>0</v>
      </c>
      <c r="MJ18" s="6">
        <f>IFERROR(INDEX(Sales!$D$5:$ABF$18,MATCH(UsagePerHour!$B18,Sales!$C$5:$C$18,0),MATCH(UsagePerHour!MJ$4,Sales!$D$3:$ABF$3,0))/MJ$2*INDEX(Usage!$D$5:$ABF$11,MATCH(UsagePerHour!$B$4,Usage!$C$5:$C$11,0),MATCH(UsagePerHour!MJ$4,Usage!$D$3:$ABF$3,0)),"")</f>
        <v>0</v>
      </c>
      <c r="MK18" s="6">
        <f>IFERROR(INDEX(Sales!$D$5:$ABF$18,MATCH(UsagePerHour!$B18,Sales!$C$5:$C$18,0),MATCH(UsagePerHour!MK$4,Sales!$D$3:$ABF$3,0))/MK$2*INDEX(Usage!$D$5:$ABF$11,MATCH(UsagePerHour!$B$4,Usage!$C$5:$C$11,0),MATCH(UsagePerHour!MK$4,Usage!$D$3:$ABF$3,0)),"")</f>
        <v>4.6569027155756588</v>
      </c>
      <c r="ML18" s="6">
        <f>IFERROR(INDEX(Sales!$D$5:$ABF$18,MATCH(UsagePerHour!$B18,Sales!$C$5:$C$18,0),MATCH(UsagePerHour!ML$4,Sales!$D$3:$ABF$3,0))/ML$2*INDEX(Usage!$D$5:$ABF$11,MATCH(UsagePerHour!$B$4,Usage!$C$5:$C$11,0),MATCH(UsagePerHour!ML$4,Usage!$D$3:$ABF$3,0)),"")</f>
        <v>7.666708639784793</v>
      </c>
      <c r="MM18" s="6">
        <f>IFERROR(INDEX(Sales!$D$5:$ABF$18,MATCH(UsagePerHour!$B18,Sales!$C$5:$C$18,0),MATCH(UsagePerHour!MM$4,Sales!$D$3:$ABF$3,0))/MM$2*INDEX(Usage!$D$5:$ABF$11,MATCH(UsagePerHour!$B$4,Usage!$C$5:$C$11,0),MATCH(UsagePerHour!MM$4,Usage!$D$3:$ABF$3,0)),"")</f>
        <v>0</v>
      </c>
      <c r="MN18" s="6">
        <f>IFERROR(INDEX(Sales!$D$5:$ABF$18,MATCH(UsagePerHour!$B18,Sales!$C$5:$C$18,0),MATCH(UsagePerHour!MN$4,Sales!$D$3:$ABF$3,0))/MN$2*INDEX(Usage!$D$5:$ABF$11,MATCH(UsagePerHour!$B$4,Usage!$C$5:$C$11,0),MATCH(UsagePerHour!MN$4,Usage!$D$3:$ABF$3,0)),"")</f>
        <v>12.044815958289218</v>
      </c>
      <c r="MO18" s="6">
        <f>IFERROR(INDEX(Sales!$D$5:$ABF$18,MATCH(UsagePerHour!$B18,Sales!$C$5:$C$18,0),MATCH(UsagePerHour!MO$4,Sales!$D$3:$ABF$3,0))/MO$2*INDEX(Usage!$D$5:$ABF$11,MATCH(UsagePerHour!$B$4,Usage!$C$5:$C$11,0),MATCH(UsagePerHour!MO$4,Usage!$D$3:$ABF$3,0)),"")</f>
        <v>0</v>
      </c>
      <c r="MP18" s="6">
        <f>IFERROR(INDEX(Sales!$D$5:$ABF$18,MATCH(UsagePerHour!$B18,Sales!$C$5:$C$18,0),MATCH(UsagePerHour!MP$4,Sales!$D$3:$ABF$3,0))/MP$2*INDEX(Usage!$D$5:$ABF$11,MATCH(UsagePerHour!$B$4,Usage!$C$5:$C$11,0),MATCH(UsagePerHour!MP$4,Usage!$D$3:$ABF$3,0)),"")</f>
        <v>23.299223789220513</v>
      </c>
      <c r="MQ18" s="6">
        <f>IFERROR(INDEX(Sales!$D$5:$ABF$18,MATCH(UsagePerHour!$B18,Sales!$C$5:$C$18,0),MATCH(UsagePerHour!MQ$4,Sales!$D$3:$ABF$3,0))/MQ$2*INDEX(Usage!$D$5:$ABF$11,MATCH(UsagePerHour!$B$4,Usage!$C$5:$C$11,0),MATCH(UsagePerHour!MQ$4,Usage!$D$3:$ABF$3,0)),"")</f>
        <v>0</v>
      </c>
      <c r="MR18" s="6">
        <f>IFERROR(INDEX(Sales!$D$5:$ABF$18,MATCH(UsagePerHour!$B18,Sales!$C$5:$C$18,0),MATCH(UsagePerHour!MR$4,Sales!$D$3:$ABF$3,0))/MR$2*INDEX(Usage!$D$5:$ABF$11,MATCH(UsagePerHour!$B$4,Usage!$C$5:$C$11,0),MATCH(UsagePerHour!MR$4,Usage!$D$3:$ABF$3,0)),"")</f>
        <v>6.6720558979086801</v>
      </c>
      <c r="MS18" s="6">
        <f>IFERROR(INDEX(Sales!$D$5:$ABF$18,MATCH(UsagePerHour!$B18,Sales!$C$5:$C$18,0),MATCH(UsagePerHour!MS$4,Sales!$D$3:$ABF$3,0))/MS$2*INDEX(Usage!$D$5:$ABF$11,MATCH(UsagePerHour!$B$4,Usage!$C$5:$C$11,0),MATCH(UsagePerHour!MS$4,Usage!$D$3:$ABF$3,0)),"")</f>
        <v>0</v>
      </c>
      <c r="MT18" s="6">
        <f>IFERROR(INDEX(Sales!$D$5:$ABF$18,MATCH(UsagePerHour!$B18,Sales!$C$5:$C$18,0),MATCH(UsagePerHour!MT$4,Sales!$D$3:$ABF$3,0))/MT$2*INDEX(Usage!$D$5:$ABF$11,MATCH(UsagePerHour!$B$4,Usage!$C$5:$C$11,0),MATCH(UsagePerHour!MT$4,Usage!$D$3:$ABF$3,0)),"")</f>
        <v>3.9123936230679672</v>
      </c>
      <c r="MU18" s="6">
        <f>IFERROR(INDEX(Sales!$D$5:$ABF$18,MATCH(UsagePerHour!$B18,Sales!$C$5:$C$18,0),MATCH(UsagePerHour!MU$4,Sales!$D$3:$ABF$3,0))/MU$2*INDEX(Usage!$D$5:$ABF$11,MATCH(UsagePerHour!$B$4,Usage!$C$5:$C$11,0),MATCH(UsagePerHour!MU$4,Usage!$D$3:$ABF$3,0)),"")</f>
        <v>11.596253945227357</v>
      </c>
      <c r="MV18" s="6">
        <f>IFERROR(INDEX(Sales!$D$5:$ABF$18,MATCH(UsagePerHour!$B18,Sales!$C$5:$C$18,0),MATCH(UsagePerHour!MV$4,Sales!$D$3:$ABF$3,0))/MV$2*INDEX(Usage!$D$5:$ABF$11,MATCH(UsagePerHour!$B$4,Usage!$C$5:$C$11,0),MATCH(UsagePerHour!MV$4,Usage!$D$3:$ABF$3,0)),"")</f>
        <v>0.8029022777369581</v>
      </c>
      <c r="MW18" s="6">
        <f>IFERROR(INDEX(Sales!$D$5:$ABF$18,MATCH(UsagePerHour!$B18,Sales!$C$5:$C$18,0),MATCH(UsagePerHour!MW$4,Sales!$D$3:$ABF$3,0))/MW$2*INDEX(Usage!$D$5:$ABF$11,MATCH(UsagePerHour!$B$4,Usage!$C$5:$C$11,0),MATCH(UsagePerHour!MW$4,Usage!$D$3:$ABF$3,0)),"")</f>
        <v>0</v>
      </c>
      <c r="MX18" s="6">
        <f>IFERROR(INDEX(Sales!$D$5:$ABF$18,MATCH(UsagePerHour!$B18,Sales!$C$5:$C$18,0),MATCH(UsagePerHour!MX$4,Sales!$D$3:$ABF$3,0))/MX$2*INDEX(Usage!$D$5:$ABF$11,MATCH(UsagePerHour!$B$4,Usage!$C$5:$C$11,0),MATCH(UsagePerHour!MX$4,Usage!$D$3:$ABF$3,0)),"")</f>
        <v>0.74845640898987398</v>
      </c>
      <c r="MY18" s="6">
        <f>IFERROR(INDEX(Sales!$D$5:$ABF$18,MATCH(UsagePerHour!$B18,Sales!$C$5:$C$18,0),MATCH(UsagePerHour!MY$4,Sales!$D$3:$ABF$3,0))/MY$2*INDEX(Usage!$D$5:$ABF$11,MATCH(UsagePerHour!$B$4,Usage!$C$5:$C$11,0),MATCH(UsagePerHour!MY$4,Usage!$D$3:$ABF$3,0)),"")</f>
        <v>5.6784834042862418</v>
      </c>
      <c r="MZ18" s="6">
        <f>IFERROR(INDEX(Sales!$D$5:$ABF$18,MATCH(UsagePerHour!$B18,Sales!$C$5:$C$18,0),MATCH(UsagePerHour!MZ$4,Sales!$D$3:$ABF$3,0))/MZ$2*INDEX(Usage!$D$5:$ABF$11,MATCH(UsagePerHour!$B$4,Usage!$C$5:$C$11,0),MATCH(UsagePerHour!MZ$4,Usage!$D$3:$ABF$3,0)),"")</f>
        <v>1.0148088392059698</v>
      </c>
      <c r="NA18" s="6">
        <f>IFERROR(INDEX(Sales!$D$5:$ABF$18,MATCH(UsagePerHour!$B18,Sales!$C$5:$C$18,0),MATCH(UsagePerHour!NA$4,Sales!$D$3:$ABF$3,0))/NA$2*INDEX(Usage!$D$5:$ABF$11,MATCH(UsagePerHour!$B$4,Usage!$C$5:$C$11,0),MATCH(UsagePerHour!NA$4,Usage!$D$3:$ABF$3,0)),"")</f>
        <v>0</v>
      </c>
      <c r="NB18" s="6">
        <f>IFERROR(INDEX(Sales!$D$5:$ABF$18,MATCH(UsagePerHour!$B18,Sales!$C$5:$C$18,0),MATCH(UsagePerHour!NB$4,Sales!$D$3:$ABF$3,0))/NB$2*INDEX(Usage!$D$5:$ABF$11,MATCH(UsagePerHour!$B$4,Usage!$C$5:$C$11,0),MATCH(UsagePerHour!NB$4,Usage!$D$3:$ABF$3,0)),"")</f>
        <v>136.59954234543832</v>
      </c>
      <c r="NC18" s="6">
        <f>IFERROR(INDEX(Sales!$D$5:$ABF$18,MATCH(UsagePerHour!$B18,Sales!$C$5:$C$18,0),MATCH(UsagePerHour!NC$4,Sales!$D$3:$ABF$3,0))/NC$2*INDEX(Usage!$D$5:$ABF$11,MATCH(UsagePerHour!$B$4,Usage!$C$5:$C$11,0),MATCH(UsagePerHour!NC$4,Usage!$D$3:$ABF$3,0)),"")</f>
        <v>0</v>
      </c>
      <c r="ND18" s="6">
        <f>IFERROR(INDEX(Sales!$D$5:$ABF$18,MATCH(UsagePerHour!$B18,Sales!$C$5:$C$18,0),MATCH(UsagePerHour!ND$4,Sales!$D$3:$ABF$3,0))/ND$2*INDEX(Usage!$D$5:$ABF$11,MATCH(UsagePerHour!$B$4,Usage!$C$5:$C$11,0),MATCH(UsagePerHour!ND$4,Usage!$D$3:$ABF$3,0)),"")</f>
        <v>0</v>
      </c>
      <c r="NE18" s="6">
        <f>IFERROR(INDEX(Sales!$D$5:$ABF$18,MATCH(UsagePerHour!$B18,Sales!$C$5:$C$18,0),MATCH(UsagePerHour!NE$4,Sales!$D$3:$ABF$3,0))/NE$2*INDEX(Usage!$D$5:$ABF$11,MATCH(UsagePerHour!$B$4,Usage!$C$5:$C$11,0),MATCH(UsagePerHour!NE$4,Usage!$D$3:$ABF$3,0)),"")</f>
        <v>0</v>
      </c>
      <c r="NF18" s="6">
        <f>IFERROR(INDEX(Sales!$D$5:$ABF$18,MATCH(UsagePerHour!$B18,Sales!$C$5:$C$18,0),MATCH(UsagePerHour!NF$4,Sales!$D$3:$ABF$3,0))/NF$2*INDEX(Usage!$D$5:$ABF$11,MATCH(UsagePerHour!$B$4,Usage!$C$5:$C$11,0),MATCH(UsagePerHour!NF$4,Usage!$D$3:$ABF$3,0)),"")</f>
        <v>0.23457540704712843</v>
      </c>
      <c r="NG18" s="6">
        <f>IFERROR(INDEX(Sales!$D$5:$ABF$18,MATCH(UsagePerHour!$B18,Sales!$C$5:$C$18,0),MATCH(UsagePerHour!NG$4,Sales!$D$3:$ABF$3,0))/NG$2*INDEX(Usage!$D$5:$ABF$11,MATCH(UsagePerHour!$B$4,Usage!$C$5:$C$11,0),MATCH(UsagePerHour!NG$4,Usage!$D$3:$ABF$3,0)),"")</f>
        <v>6.8010965146498634</v>
      </c>
      <c r="NH18" s="6">
        <f>IFERROR(INDEX(Sales!$D$5:$ABF$18,MATCH(UsagePerHour!$B18,Sales!$C$5:$C$18,0),MATCH(UsagePerHour!NH$4,Sales!$D$3:$ABF$3,0))/NH$2*INDEX(Usage!$D$5:$ABF$11,MATCH(UsagePerHour!$B$4,Usage!$C$5:$C$11,0),MATCH(UsagePerHour!NH$4,Usage!$D$3:$ABF$3,0)),"")</f>
        <v>0</v>
      </c>
      <c r="NI18" s="6">
        <f>IFERROR(INDEX(Sales!$D$5:$ABF$18,MATCH(UsagePerHour!$B18,Sales!$C$5:$C$18,0),MATCH(UsagePerHour!NI$4,Sales!$D$3:$ABF$3,0))/NI$2*INDEX(Usage!$D$5:$ABF$11,MATCH(UsagePerHour!$B$4,Usage!$C$5:$C$11,0),MATCH(UsagePerHour!NI$4,Usage!$D$3:$ABF$3,0)),"")</f>
        <v>49.149678643918598</v>
      </c>
      <c r="NJ18" s="6">
        <f>IFERROR(INDEX(Sales!$D$5:$ABF$18,MATCH(UsagePerHour!$B18,Sales!$C$5:$C$18,0),MATCH(UsagePerHour!NJ$4,Sales!$D$3:$ABF$3,0))/NJ$2*INDEX(Usage!$D$5:$ABF$11,MATCH(UsagePerHour!$B$4,Usage!$C$5:$C$11,0),MATCH(UsagePerHour!NJ$4,Usage!$D$3:$ABF$3,0)),"")</f>
        <v>0.15170931571024945</v>
      </c>
      <c r="NK18" s="6">
        <f>IFERROR(INDEX(Sales!$D$5:$ABF$18,MATCH(UsagePerHour!$B18,Sales!$C$5:$C$18,0),MATCH(UsagePerHour!NK$4,Sales!$D$3:$ABF$3,0))/NK$2*INDEX(Usage!$D$5:$ABF$11,MATCH(UsagePerHour!$B$4,Usage!$C$5:$C$11,0),MATCH(UsagePerHour!NK$4,Usage!$D$3:$ABF$3,0)),"")</f>
        <v>0</v>
      </c>
      <c r="NL18" s="6">
        <f>IFERROR(INDEX(Sales!$D$5:$ABF$18,MATCH(UsagePerHour!$B18,Sales!$C$5:$C$18,0),MATCH(UsagePerHour!NL$4,Sales!$D$3:$ABF$3,0))/NL$2*INDEX(Usage!$D$5:$ABF$11,MATCH(UsagePerHour!$B$4,Usage!$C$5:$C$11,0),MATCH(UsagePerHour!NL$4,Usage!$D$3:$ABF$3,0)),"")</f>
        <v>1.7821575499009599</v>
      </c>
      <c r="NM18" s="6">
        <f>IFERROR(INDEX(Sales!$D$5:$ABF$18,MATCH(UsagePerHour!$B18,Sales!$C$5:$C$18,0),MATCH(UsagePerHour!NM$4,Sales!$D$3:$ABF$3,0))/NM$2*INDEX(Usage!$D$5:$ABF$11,MATCH(UsagePerHour!$B$4,Usage!$C$5:$C$11,0),MATCH(UsagePerHour!NM$4,Usage!$D$3:$ABF$3,0)),"")</f>
        <v>0</v>
      </c>
      <c r="NN18" s="6">
        <f>IFERROR(INDEX(Sales!$D$5:$ABF$18,MATCH(UsagePerHour!$B18,Sales!$C$5:$C$18,0),MATCH(UsagePerHour!NN$4,Sales!$D$3:$ABF$3,0))/NN$2*INDEX(Usage!$D$5:$ABF$11,MATCH(UsagePerHour!$B$4,Usage!$C$5:$C$11,0),MATCH(UsagePerHour!NN$4,Usage!$D$3:$ABF$3,0)),"")</f>
        <v>1.5884239990774425</v>
      </c>
      <c r="NO18" s="6">
        <f>IFERROR(INDEX(Sales!$D$5:$ABF$18,MATCH(UsagePerHour!$B18,Sales!$C$5:$C$18,0),MATCH(UsagePerHour!NO$4,Sales!$D$3:$ABF$3,0))/NO$2*INDEX(Usage!$D$5:$ABF$11,MATCH(UsagePerHour!$B$4,Usage!$C$5:$C$11,0),MATCH(UsagePerHour!NO$4,Usage!$D$3:$ABF$3,0)),"")</f>
        <v>0</v>
      </c>
      <c r="NP18" s="6">
        <f>IFERROR(INDEX(Sales!$D$5:$ABF$18,MATCH(UsagePerHour!$B18,Sales!$C$5:$C$18,0),MATCH(UsagePerHour!NP$4,Sales!$D$3:$ABF$3,0))/NP$2*INDEX(Usage!$D$5:$ABF$11,MATCH(UsagePerHour!$B$4,Usage!$C$5:$C$11,0),MATCH(UsagePerHour!NP$4,Usage!$D$3:$ABF$3,0)),"")</f>
        <v>38.474273549072684</v>
      </c>
      <c r="NQ18" s="6">
        <f>IFERROR(INDEX(Sales!$D$5:$ABF$18,MATCH(UsagePerHour!$B18,Sales!$C$5:$C$18,0),MATCH(UsagePerHour!NQ$4,Sales!$D$3:$ABF$3,0))/NQ$2*INDEX(Usage!$D$5:$ABF$11,MATCH(UsagePerHour!$B$4,Usage!$C$5:$C$11,0),MATCH(UsagePerHour!NQ$4,Usage!$D$3:$ABF$3,0)),"")</f>
        <v>9.7259310397312468</v>
      </c>
      <c r="NR18" s="6">
        <f>IFERROR(INDEX(Sales!$D$5:$ABF$18,MATCH(UsagePerHour!$B18,Sales!$C$5:$C$18,0),MATCH(UsagePerHour!NR$4,Sales!$D$3:$ABF$3,0))/NR$2*INDEX(Usage!$D$5:$ABF$11,MATCH(UsagePerHour!$B$4,Usage!$C$5:$C$11,0),MATCH(UsagePerHour!NR$4,Usage!$D$3:$ABF$3,0)),"")</f>
        <v>0</v>
      </c>
      <c r="NS18" s="6">
        <f>IFERROR(INDEX(Sales!$D$5:$ABF$18,MATCH(UsagePerHour!$B18,Sales!$C$5:$C$18,0),MATCH(UsagePerHour!NS$4,Sales!$D$3:$ABF$3,0))/NS$2*INDEX(Usage!$D$5:$ABF$11,MATCH(UsagePerHour!$B$4,Usage!$C$5:$C$11,0),MATCH(UsagePerHour!NS$4,Usage!$D$3:$ABF$3,0)),"")</f>
        <v>3.0544716716091775</v>
      </c>
      <c r="NT18" s="6">
        <f>IFERROR(INDEX(Sales!$D$5:$ABF$18,MATCH(UsagePerHour!$B18,Sales!$C$5:$C$18,0),MATCH(UsagePerHour!NT$4,Sales!$D$3:$ABF$3,0))/NT$2*INDEX(Usage!$D$5:$ABF$11,MATCH(UsagePerHour!$B$4,Usage!$C$5:$C$11,0),MATCH(UsagePerHour!NT$4,Usage!$D$3:$ABF$3,0)),"")</f>
        <v>105.99899062063722</v>
      </c>
      <c r="NU18" s="6">
        <f>IFERROR(INDEX(Sales!$D$5:$ABF$18,MATCH(UsagePerHour!$B18,Sales!$C$5:$C$18,0),MATCH(UsagePerHour!NU$4,Sales!$D$3:$ABF$3,0))/NU$2*INDEX(Usage!$D$5:$ABF$11,MATCH(UsagePerHour!$B$4,Usage!$C$5:$C$11,0),MATCH(UsagePerHour!NU$4,Usage!$D$3:$ABF$3,0)),"")</f>
        <v>5.1302573760200882</v>
      </c>
      <c r="NV18" s="6">
        <f>IFERROR(INDEX(Sales!$D$5:$ABF$18,MATCH(UsagePerHour!$B18,Sales!$C$5:$C$18,0),MATCH(UsagePerHour!NV$4,Sales!$D$3:$ABF$3,0))/NV$2*INDEX(Usage!$D$5:$ABF$11,MATCH(UsagePerHour!$B$4,Usage!$C$5:$C$11,0),MATCH(UsagePerHour!NV$4,Usage!$D$3:$ABF$3,0)),"")</f>
        <v>6.683546704599336</v>
      </c>
      <c r="NW18" s="6">
        <f>IFERROR(INDEX(Sales!$D$5:$ABF$18,MATCH(UsagePerHour!$B18,Sales!$C$5:$C$18,0),MATCH(UsagePerHour!NW$4,Sales!$D$3:$ABF$3,0))/NW$2*INDEX(Usage!$D$5:$ABF$11,MATCH(UsagePerHour!$B$4,Usage!$C$5:$C$11,0),MATCH(UsagePerHour!NW$4,Usage!$D$3:$ABF$3,0)),"")</f>
        <v>46.290396712769784</v>
      </c>
      <c r="NX18" s="6">
        <f>IFERROR(INDEX(Sales!$D$5:$ABF$18,MATCH(UsagePerHour!$B18,Sales!$C$5:$C$18,0),MATCH(UsagePerHour!NX$4,Sales!$D$3:$ABF$3,0))/NX$2*INDEX(Usage!$D$5:$ABF$11,MATCH(UsagePerHour!$B$4,Usage!$C$5:$C$11,0),MATCH(UsagePerHour!NX$4,Usage!$D$3:$ABF$3,0)),"")</f>
        <v>2.6339721626790387</v>
      </c>
      <c r="NY18" s="6">
        <f>IFERROR(INDEX(Sales!$D$5:$ABF$18,MATCH(UsagePerHour!$B18,Sales!$C$5:$C$18,0),MATCH(UsagePerHour!NY$4,Sales!$D$3:$ABF$3,0))/NY$2*INDEX(Usage!$D$5:$ABF$11,MATCH(UsagePerHour!$B$4,Usage!$C$5:$C$11,0),MATCH(UsagePerHour!NY$4,Usage!$D$3:$ABF$3,0)),"")</f>
        <v>0</v>
      </c>
      <c r="NZ18" s="6">
        <f>IFERROR(INDEX(Sales!$D$5:$ABF$18,MATCH(UsagePerHour!$B18,Sales!$C$5:$C$18,0),MATCH(UsagePerHour!NZ$4,Sales!$D$3:$ABF$3,0))/NZ$2*INDEX(Usage!$D$5:$ABF$11,MATCH(UsagePerHour!$B$4,Usage!$C$5:$C$11,0),MATCH(UsagePerHour!NZ$4,Usage!$D$3:$ABF$3,0)),"")</f>
        <v>0</v>
      </c>
      <c r="OA18" s="6">
        <f>IFERROR(INDEX(Sales!$D$5:$ABF$18,MATCH(UsagePerHour!$B18,Sales!$C$5:$C$18,0),MATCH(UsagePerHour!OA$4,Sales!$D$3:$ABF$3,0))/OA$2*INDEX(Usage!$D$5:$ABF$11,MATCH(UsagePerHour!$B$4,Usage!$C$5:$C$11,0),MATCH(UsagePerHour!OA$4,Usage!$D$3:$ABF$3,0)),"")</f>
        <v>11.230951485949264</v>
      </c>
      <c r="OB18" s="6">
        <f>IFERROR(INDEX(Sales!$D$5:$ABF$18,MATCH(UsagePerHour!$B18,Sales!$C$5:$C$18,0),MATCH(UsagePerHour!OB$4,Sales!$D$3:$ABF$3,0))/OB$2*INDEX(Usage!$D$5:$ABF$11,MATCH(UsagePerHour!$B$4,Usage!$C$5:$C$11,0),MATCH(UsagePerHour!OB$4,Usage!$D$3:$ABF$3,0)),"")</f>
        <v>0</v>
      </c>
      <c r="OC18" s="6">
        <f>IFERROR(INDEX(Sales!$D$5:$ABF$18,MATCH(UsagePerHour!$B18,Sales!$C$5:$C$18,0),MATCH(UsagePerHour!OC$4,Sales!$D$3:$ABF$3,0))/OC$2*INDEX(Usage!$D$5:$ABF$11,MATCH(UsagePerHour!$B$4,Usage!$C$5:$C$11,0),MATCH(UsagePerHour!OC$4,Usage!$D$3:$ABF$3,0)),"")</f>
        <v>5.7246612065017803</v>
      </c>
      <c r="OD18" s="6">
        <f>IFERROR(INDEX(Sales!$D$5:$ABF$18,MATCH(UsagePerHour!$B18,Sales!$C$5:$C$18,0),MATCH(UsagePerHour!OD$4,Sales!$D$3:$ABF$3,0))/OD$2*INDEX(Usage!$D$5:$ABF$11,MATCH(UsagePerHour!$B$4,Usage!$C$5:$C$11,0),MATCH(UsagePerHour!OD$4,Usage!$D$3:$ABF$3,0)),"")</f>
        <v>29.64431089603606</v>
      </c>
      <c r="OE18" s="6">
        <f>IFERROR(INDEX(Sales!$D$5:$ABF$18,MATCH(UsagePerHour!$B18,Sales!$C$5:$C$18,0),MATCH(UsagePerHour!OE$4,Sales!$D$3:$ABF$3,0))/OE$2*INDEX(Usage!$D$5:$ABF$11,MATCH(UsagePerHour!$B$4,Usage!$C$5:$C$11,0),MATCH(UsagePerHour!OE$4,Usage!$D$3:$ABF$3,0)),"")</f>
        <v>6.9294985338112012</v>
      </c>
      <c r="OF18" s="6">
        <f>IFERROR(INDEX(Sales!$D$5:$ABF$18,MATCH(UsagePerHour!$B18,Sales!$C$5:$C$18,0),MATCH(UsagePerHour!OF$4,Sales!$D$3:$ABF$3,0))/OF$2*INDEX(Usage!$D$5:$ABF$11,MATCH(UsagePerHour!$B$4,Usage!$C$5:$C$11,0),MATCH(UsagePerHour!OF$4,Usage!$D$3:$ABF$3,0)),"")</f>
        <v>0.96887706169203969</v>
      </c>
      <c r="OG18" s="6">
        <f>IFERROR(INDEX(Sales!$D$5:$ABF$18,MATCH(UsagePerHour!$B18,Sales!$C$5:$C$18,0),MATCH(UsagePerHour!OG$4,Sales!$D$3:$ABF$3,0))/OG$2*INDEX(Usage!$D$5:$ABF$11,MATCH(UsagePerHour!$B$4,Usage!$C$5:$C$11,0),MATCH(UsagePerHour!OG$4,Usage!$D$3:$ABF$3,0)),"")</f>
        <v>0</v>
      </c>
      <c r="OH18" s="6">
        <f>IFERROR(INDEX(Sales!$D$5:$ABF$18,MATCH(UsagePerHour!$B18,Sales!$C$5:$C$18,0),MATCH(UsagePerHour!OH$4,Sales!$D$3:$ABF$3,0))/OH$2*INDEX(Usage!$D$5:$ABF$11,MATCH(UsagePerHour!$B$4,Usage!$C$5:$C$11,0),MATCH(UsagePerHour!OH$4,Usage!$D$3:$ABF$3,0)),"")</f>
        <v>0</v>
      </c>
      <c r="OI18" s="6">
        <f>IFERROR(INDEX(Sales!$D$5:$ABF$18,MATCH(UsagePerHour!$B18,Sales!$C$5:$C$18,0),MATCH(UsagePerHour!OI$4,Sales!$D$3:$ABF$3,0))/OI$2*INDEX(Usage!$D$5:$ABF$11,MATCH(UsagePerHour!$B$4,Usage!$C$5:$C$11,0),MATCH(UsagePerHour!OI$4,Usage!$D$3:$ABF$3,0)),"")</f>
        <v>10.162371759041422</v>
      </c>
      <c r="OJ18" s="6">
        <f>IFERROR(INDEX(Sales!$D$5:$ABF$18,MATCH(UsagePerHour!$B18,Sales!$C$5:$C$18,0),MATCH(UsagePerHour!OJ$4,Sales!$D$3:$ABF$3,0))/OJ$2*INDEX(Usage!$D$5:$ABF$11,MATCH(UsagePerHour!$B$4,Usage!$C$5:$C$11,0),MATCH(UsagePerHour!OJ$4,Usage!$D$3:$ABF$3,0)),"")</f>
        <v>0</v>
      </c>
      <c r="OK18" s="6">
        <f>IFERROR(INDEX(Sales!$D$5:$ABF$18,MATCH(UsagePerHour!$B18,Sales!$C$5:$C$18,0),MATCH(UsagePerHour!OK$4,Sales!$D$3:$ABF$3,0))/OK$2*INDEX(Usage!$D$5:$ABF$11,MATCH(UsagePerHour!$B$4,Usage!$C$5:$C$11,0),MATCH(UsagePerHour!OK$4,Usage!$D$3:$ABF$3,0)),"")</f>
        <v>6.6303239357070529</v>
      </c>
      <c r="OL18" s="6">
        <f>IFERROR(INDEX(Sales!$D$5:$ABF$18,MATCH(UsagePerHour!$B18,Sales!$C$5:$C$18,0),MATCH(UsagePerHour!OL$4,Sales!$D$3:$ABF$3,0))/OL$2*INDEX(Usage!$D$5:$ABF$11,MATCH(UsagePerHour!$B$4,Usage!$C$5:$C$11,0),MATCH(UsagePerHour!OL$4,Usage!$D$3:$ABF$3,0)),"")</f>
        <v>16.542603007640661</v>
      </c>
      <c r="OM18" s="6">
        <f>IFERROR(INDEX(Sales!$D$5:$ABF$18,MATCH(UsagePerHour!$B18,Sales!$C$5:$C$18,0),MATCH(UsagePerHour!OM$4,Sales!$D$3:$ABF$3,0))/OM$2*INDEX(Usage!$D$5:$ABF$11,MATCH(UsagePerHour!$B$4,Usage!$C$5:$C$11,0),MATCH(UsagePerHour!OM$4,Usage!$D$3:$ABF$3,0)),"")</f>
        <v>1.65622165735273</v>
      </c>
      <c r="ON18" s="6">
        <f>IFERROR(INDEX(Sales!$D$5:$ABF$18,MATCH(UsagePerHour!$B18,Sales!$C$5:$C$18,0),MATCH(UsagePerHour!ON$4,Sales!$D$3:$ABF$3,0))/ON$2*INDEX(Usage!$D$5:$ABF$11,MATCH(UsagePerHour!$B$4,Usage!$C$5:$C$11,0),MATCH(UsagePerHour!ON$4,Usage!$D$3:$ABF$3,0)),"")</f>
        <v>0</v>
      </c>
      <c r="OO18" s="6">
        <f>IFERROR(INDEX(Sales!$D$5:$ABF$18,MATCH(UsagePerHour!$B18,Sales!$C$5:$C$18,0),MATCH(UsagePerHour!OO$4,Sales!$D$3:$ABF$3,0))/OO$2*INDEX(Usage!$D$5:$ABF$11,MATCH(UsagePerHour!$B$4,Usage!$C$5:$C$11,0),MATCH(UsagePerHour!OO$4,Usage!$D$3:$ABF$3,0)),"")</f>
        <v>7.7806491693544855</v>
      </c>
      <c r="OP18" s="6">
        <f>IFERROR(INDEX(Sales!$D$5:$ABF$18,MATCH(UsagePerHour!$B18,Sales!$C$5:$C$18,0),MATCH(UsagePerHour!OP$4,Sales!$D$3:$ABF$3,0))/OP$2*INDEX(Usage!$D$5:$ABF$11,MATCH(UsagePerHour!$B$4,Usage!$C$5:$C$11,0),MATCH(UsagePerHour!OP$4,Usage!$D$3:$ABF$3,0)),"")</f>
        <v>9.5029469015948145</v>
      </c>
      <c r="OQ18" s="6">
        <f>IFERROR(INDEX(Sales!$D$5:$ABF$18,MATCH(UsagePerHour!$B18,Sales!$C$5:$C$18,0),MATCH(UsagePerHour!OQ$4,Sales!$D$3:$ABF$3,0))/OQ$2*INDEX(Usage!$D$5:$ABF$11,MATCH(UsagePerHour!$B$4,Usage!$C$5:$C$11,0),MATCH(UsagePerHour!OQ$4,Usage!$D$3:$ABF$3,0)),"")</f>
        <v>0</v>
      </c>
      <c r="OR18" s="6">
        <f>IFERROR(INDEX(Sales!$D$5:$ABF$18,MATCH(UsagePerHour!$B18,Sales!$C$5:$C$18,0),MATCH(UsagePerHour!OR$4,Sales!$D$3:$ABF$3,0))/OR$2*INDEX(Usage!$D$5:$ABF$11,MATCH(UsagePerHour!$B$4,Usage!$C$5:$C$11,0),MATCH(UsagePerHour!OR$4,Usage!$D$3:$ABF$3,0)),"")</f>
        <v>18.778906392017021</v>
      </c>
      <c r="OS18" s="6">
        <f>IFERROR(INDEX(Sales!$D$5:$ABF$18,MATCH(UsagePerHour!$B18,Sales!$C$5:$C$18,0),MATCH(UsagePerHour!OS$4,Sales!$D$3:$ABF$3,0))/OS$2*INDEX(Usage!$D$5:$ABF$11,MATCH(UsagePerHour!$B$4,Usage!$C$5:$C$11,0),MATCH(UsagePerHour!OS$4,Usage!$D$3:$ABF$3,0)),"")</f>
        <v>0</v>
      </c>
      <c r="OT18" s="6">
        <f>IFERROR(INDEX(Sales!$D$5:$ABF$18,MATCH(UsagePerHour!$B18,Sales!$C$5:$C$18,0),MATCH(UsagePerHour!OT$4,Sales!$D$3:$ABF$3,0))/OT$2*INDEX(Usage!$D$5:$ABF$11,MATCH(UsagePerHour!$B$4,Usage!$C$5:$C$11,0),MATCH(UsagePerHour!OT$4,Usage!$D$3:$ABF$3,0)),"")</f>
        <v>0</v>
      </c>
      <c r="OU18" s="6">
        <f>IFERROR(INDEX(Sales!$D$5:$ABF$18,MATCH(UsagePerHour!$B18,Sales!$C$5:$C$18,0),MATCH(UsagePerHour!OU$4,Sales!$D$3:$ABF$3,0))/OU$2*INDEX(Usage!$D$5:$ABF$11,MATCH(UsagePerHour!$B$4,Usage!$C$5:$C$11,0),MATCH(UsagePerHour!OU$4,Usage!$D$3:$ABF$3,0)),"")</f>
        <v>0</v>
      </c>
      <c r="OV18" s="6">
        <f>IFERROR(INDEX(Sales!$D$5:$ABF$18,MATCH(UsagePerHour!$B18,Sales!$C$5:$C$18,0),MATCH(UsagePerHour!OV$4,Sales!$D$3:$ABF$3,0))/OV$2*INDEX(Usage!$D$5:$ABF$11,MATCH(UsagePerHour!$B$4,Usage!$C$5:$C$11,0),MATCH(UsagePerHour!OV$4,Usage!$D$3:$ABF$3,0)),"")</f>
        <v>28.278608277997193</v>
      </c>
      <c r="OW18" s="6">
        <f>IFERROR(INDEX(Sales!$D$5:$ABF$18,MATCH(UsagePerHour!$B18,Sales!$C$5:$C$18,0),MATCH(UsagePerHour!OW$4,Sales!$D$3:$ABF$3,0))/OW$2*INDEX(Usage!$D$5:$ABF$11,MATCH(UsagePerHour!$B$4,Usage!$C$5:$C$11,0),MATCH(UsagePerHour!OW$4,Usage!$D$3:$ABF$3,0)),"")</f>
        <v>0</v>
      </c>
      <c r="OX18" s="6">
        <f>IFERROR(INDEX(Sales!$D$5:$ABF$18,MATCH(UsagePerHour!$B18,Sales!$C$5:$C$18,0),MATCH(UsagePerHour!OX$4,Sales!$D$3:$ABF$3,0))/OX$2*INDEX(Usage!$D$5:$ABF$11,MATCH(UsagePerHour!$B$4,Usage!$C$5:$C$11,0),MATCH(UsagePerHour!OX$4,Usage!$D$3:$ABF$3,0)),"")</f>
        <v>3.8342536250650587</v>
      </c>
      <c r="OY18" s="6">
        <f>IFERROR(INDEX(Sales!$D$5:$ABF$18,MATCH(UsagePerHour!$B18,Sales!$C$5:$C$18,0),MATCH(UsagePerHour!OY$4,Sales!$D$3:$ABF$3,0))/OY$2*INDEX(Usage!$D$5:$ABF$11,MATCH(UsagePerHour!$B$4,Usage!$C$5:$C$11,0),MATCH(UsagePerHour!OY$4,Usage!$D$3:$ABF$3,0)),"")</f>
        <v>146.59169005316514</v>
      </c>
      <c r="OZ18" s="6">
        <f>IFERROR(INDEX(Sales!$D$5:$ABF$18,MATCH(UsagePerHour!$B18,Sales!$C$5:$C$18,0),MATCH(UsagePerHour!OZ$4,Sales!$D$3:$ABF$3,0))/OZ$2*INDEX(Usage!$D$5:$ABF$11,MATCH(UsagePerHour!$B$4,Usage!$C$5:$C$11,0),MATCH(UsagePerHour!OZ$4,Usage!$D$3:$ABF$3,0)),"")</f>
        <v>0</v>
      </c>
      <c r="PA18" s="6">
        <f>IFERROR(INDEX(Sales!$D$5:$ABF$18,MATCH(UsagePerHour!$B18,Sales!$C$5:$C$18,0),MATCH(UsagePerHour!PA$4,Sales!$D$3:$ABF$3,0))/PA$2*INDEX(Usage!$D$5:$ABF$11,MATCH(UsagePerHour!$B$4,Usage!$C$5:$C$11,0),MATCH(UsagePerHour!PA$4,Usage!$D$3:$ABF$3,0)),"")</f>
        <v>0</v>
      </c>
      <c r="PB18" s="6">
        <f>IFERROR(INDEX(Sales!$D$5:$ABF$18,MATCH(UsagePerHour!$B18,Sales!$C$5:$C$18,0),MATCH(UsagePerHour!PB$4,Sales!$D$3:$ABF$3,0))/PB$2*INDEX(Usage!$D$5:$ABF$11,MATCH(UsagePerHour!$B$4,Usage!$C$5:$C$11,0),MATCH(UsagePerHour!PB$4,Usage!$D$3:$ABF$3,0)),"")</f>
        <v>0</v>
      </c>
      <c r="PC18" s="6">
        <f>IFERROR(INDEX(Sales!$D$5:$ABF$18,MATCH(UsagePerHour!$B18,Sales!$C$5:$C$18,0),MATCH(UsagePerHour!PC$4,Sales!$D$3:$ABF$3,0))/PC$2*INDEX(Usage!$D$5:$ABF$11,MATCH(UsagePerHour!$B$4,Usage!$C$5:$C$11,0),MATCH(UsagePerHour!PC$4,Usage!$D$3:$ABF$3,0)),"")</f>
        <v>0</v>
      </c>
      <c r="PD18" s="6">
        <f>IFERROR(INDEX(Sales!$D$5:$ABF$18,MATCH(UsagePerHour!$B18,Sales!$C$5:$C$18,0),MATCH(UsagePerHour!PD$4,Sales!$D$3:$ABF$3,0))/PD$2*INDEX(Usage!$D$5:$ABF$11,MATCH(UsagePerHour!$B$4,Usage!$C$5:$C$11,0),MATCH(UsagePerHour!PD$4,Usage!$D$3:$ABF$3,0)),"")</f>
        <v>20.665881081347784</v>
      </c>
      <c r="PE18" s="6">
        <f>IFERROR(INDEX(Sales!$D$5:$ABF$18,MATCH(UsagePerHour!$B18,Sales!$C$5:$C$18,0),MATCH(UsagePerHour!PE$4,Sales!$D$3:$ABF$3,0))/PE$2*INDEX(Usage!$D$5:$ABF$11,MATCH(UsagePerHour!$B$4,Usage!$C$5:$C$11,0),MATCH(UsagePerHour!PE$4,Usage!$D$3:$ABF$3,0)),"")</f>
        <v>0</v>
      </c>
      <c r="PF18" s="6">
        <f>IFERROR(INDEX(Sales!$D$5:$ABF$18,MATCH(UsagePerHour!$B18,Sales!$C$5:$C$18,0),MATCH(UsagePerHour!PF$4,Sales!$D$3:$ABF$3,0))/PF$2*INDEX(Usage!$D$5:$ABF$11,MATCH(UsagePerHour!$B$4,Usage!$C$5:$C$11,0),MATCH(UsagePerHour!PF$4,Usage!$D$3:$ABF$3,0)),"")</f>
        <v>42.749401048510329</v>
      </c>
      <c r="PG18" s="6">
        <f>IFERROR(INDEX(Sales!$D$5:$ABF$18,MATCH(UsagePerHour!$B18,Sales!$C$5:$C$18,0),MATCH(UsagePerHour!PG$4,Sales!$D$3:$ABF$3,0))/PG$2*INDEX(Usage!$D$5:$ABF$11,MATCH(UsagePerHour!$B$4,Usage!$C$5:$C$11,0),MATCH(UsagePerHour!PG$4,Usage!$D$3:$ABF$3,0)),"")</f>
        <v>0</v>
      </c>
      <c r="PH18" s="6">
        <f>IFERROR(INDEX(Sales!$D$5:$ABF$18,MATCH(UsagePerHour!$B18,Sales!$C$5:$C$18,0),MATCH(UsagePerHour!PH$4,Sales!$D$3:$ABF$3,0))/PH$2*INDEX(Usage!$D$5:$ABF$11,MATCH(UsagePerHour!$B$4,Usage!$C$5:$C$11,0),MATCH(UsagePerHour!PH$4,Usage!$D$3:$ABF$3,0)),"")</f>
        <v>0</v>
      </c>
      <c r="PI18" s="6">
        <f>IFERROR(INDEX(Sales!$D$5:$ABF$18,MATCH(UsagePerHour!$B18,Sales!$C$5:$C$18,0),MATCH(UsagePerHour!PI$4,Sales!$D$3:$ABF$3,0))/PI$2*INDEX(Usage!$D$5:$ABF$11,MATCH(UsagePerHour!$B$4,Usage!$C$5:$C$11,0),MATCH(UsagePerHour!PI$4,Usage!$D$3:$ABF$3,0)),"")</f>
        <v>0</v>
      </c>
      <c r="PJ18" s="6">
        <f>IFERROR(INDEX(Sales!$D$5:$ABF$18,MATCH(UsagePerHour!$B18,Sales!$C$5:$C$18,0),MATCH(UsagePerHour!PJ$4,Sales!$D$3:$ABF$3,0))/PJ$2*INDEX(Usage!$D$5:$ABF$11,MATCH(UsagePerHour!$B$4,Usage!$C$5:$C$11,0),MATCH(UsagePerHour!PJ$4,Usage!$D$3:$ABF$3,0)),"")</f>
        <v>0</v>
      </c>
      <c r="PK18" s="6">
        <f>IFERROR(INDEX(Sales!$D$5:$ABF$18,MATCH(UsagePerHour!$B18,Sales!$C$5:$C$18,0),MATCH(UsagePerHour!PK$4,Sales!$D$3:$ABF$3,0))/PK$2*INDEX(Usage!$D$5:$ABF$11,MATCH(UsagePerHour!$B$4,Usage!$C$5:$C$11,0),MATCH(UsagePerHour!PK$4,Usage!$D$3:$ABF$3,0)),"")</f>
        <v>0</v>
      </c>
      <c r="PL18" s="6">
        <f>IFERROR(INDEX(Sales!$D$5:$ABF$18,MATCH(UsagePerHour!$B18,Sales!$C$5:$C$18,0),MATCH(UsagePerHour!PL$4,Sales!$D$3:$ABF$3,0))/PL$2*INDEX(Usage!$D$5:$ABF$11,MATCH(UsagePerHour!$B$4,Usage!$C$5:$C$11,0),MATCH(UsagePerHour!PL$4,Usage!$D$3:$ABF$3,0)),"")</f>
        <v>0</v>
      </c>
      <c r="PM18" s="6">
        <f>IFERROR(INDEX(Sales!$D$5:$ABF$18,MATCH(UsagePerHour!$B18,Sales!$C$5:$C$18,0),MATCH(UsagePerHour!PM$4,Sales!$D$3:$ABF$3,0))/PM$2*INDEX(Usage!$D$5:$ABF$11,MATCH(UsagePerHour!$B$4,Usage!$C$5:$C$11,0),MATCH(UsagePerHour!PM$4,Usage!$D$3:$ABF$3,0)),"")</f>
        <v>23.233105426354506</v>
      </c>
      <c r="PN18" s="6">
        <f>IFERROR(INDEX(Sales!$D$5:$ABF$18,MATCH(UsagePerHour!$B18,Sales!$C$5:$C$18,0),MATCH(UsagePerHour!PN$4,Sales!$D$3:$ABF$3,0))/PN$2*INDEX(Usage!$D$5:$ABF$11,MATCH(UsagePerHour!$B$4,Usage!$C$5:$C$11,0),MATCH(UsagePerHour!PN$4,Usage!$D$3:$ABF$3,0)),"")</f>
        <v>0</v>
      </c>
      <c r="PO18" s="6">
        <f>IFERROR(INDEX(Sales!$D$5:$ABF$18,MATCH(UsagePerHour!$B18,Sales!$C$5:$C$18,0),MATCH(UsagePerHour!PO$4,Sales!$D$3:$ABF$3,0))/PO$2*INDEX(Usage!$D$5:$ABF$11,MATCH(UsagePerHour!$B$4,Usage!$C$5:$C$11,0),MATCH(UsagePerHour!PO$4,Usage!$D$3:$ABF$3,0)),"")</f>
        <v>5.061372620663918</v>
      </c>
      <c r="PP18" s="6">
        <f>IFERROR(INDEX(Sales!$D$5:$ABF$18,MATCH(UsagePerHour!$B18,Sales!$C$5:$C$18,0),MATCH(UsagePerHour!PP$4,Sales!$D$3:$ABF$3,0))/PP$2*INDEX(Usage!$D$5:$ABF$11,MATCH(UsagePerHour!$B$4,Usage!$C$5:$C$11,0),MATCH(UsagePerHour!PP$4,Usage!$D$3:$ABF$3,0)),"")</f>
        <v>0</v>
      </c>
      <c r="PQ18" s="6">
        <f>IFERROR(INDEX(Sales!$D$5:$ABF$18,MATCH(UsagePerHour!$B18,Sales!$C$5:$C$18,0),MATCH(UsagePerHour!PQ$4,Sales!$D$3:$ABF$3,0))/PQ$2*INDEX(Usage!$D$5:$ABF$11,MATCH(UsagePerHour!$B$4,Usage!$C$5:$C$11,0),MATCH(UsagePerHour!PQ$4,Usage!$D$3:$ABF$3,0)),"")</f>
        <v>0</v>
      </c>
      <c r="PR18" s="6">
        <f>IFERROR(INDEX(Sales!$D$5:$ABF$18,MATCH(UsagePerHour!$B18,Sales!$C$5:$C$18,0),MATCH(UsagePerHour!PR$4,Sales!$D$3:$ABF$3,0))/PR$2*INDEX(Usage!$D$5:$ABF$11,MATCH(UsagePerHour!$B$4,Usage!$C$5:$C$11,0),MATCH(UsagePerHour!PR$4,Usage!$D$3:$ABF$3,0)),"")</f>
        <v>1.0799908004634147</v>
      </c>
      <c r="PS18" s="6">
        <f>IFERROR(INDEX(Sales!$D$5:$ABF$18,MATCH(UsagePerHour!$B18,Sales!$C$5:$C$18,0),MATCH(UsagePerHour!PS$4,Sales!$D$3:$ABF$3,0))/PS$2*INDEX(Usage!$D$5:$ABF$11,MATCH(UsagePerHour!$B$4,Usage!$C$5:$C$11,0),MATCH(UsagePerHour!PS$4,Usage!$D$3:$ABF$3,0)),"")</f>
        <v>52.062881647509421</v>
      </c>
      <c r="PT18" s="6">
        <f>IFERROR(INDEX(Sales!$D$5:$ABF$18,MATCH(UsagePerHour!$B18,Sales!$C$5:$C$18,0),MATCH(UsagePerHour!PT$4,Sales!$D$3:$ABF$3,0))/PT$2*INDEX(Usage!$D$5:$ABF$11,MATCH(UsagePerHour!$B$4,Usage!$C$5:$C$11,0),MATCH(UsagePerHour!PT$4,Usage!$D$3:$ABF$3,0)),"")</f>
        <v>31.823611145679426</v>
      </c>
      <c r="PU18" s="6">
        <f>IFERROR(INDEX(Sales!$D$5:$ABF$18,MATCH(UsagePerHour!$B18,Sales!$C$5:$C$18,0),MATCH(UsagePerHour!PU$4,Sales!$D$3:$ABF$3,0))/PU$2*INDEX(Usage!$D$5:$ABF$11,MATCH(UsagePerHour!$B$4,Usage!$C$5:$C$11,0),MATCH(UsagePerHour!PU$4,Usage!$D$3:$ABF$3,0)),"")</f>
        <v>0</v>
      </c>
      <c r="PV18" s="6">
        <f>IFERROR(INDEX(Sales!$D$5:$ABF$18,MATCH(UsagePerHour!$B18,Sales!$C$5:$C$18,0),MATCH(UsagePerHour!PV$4,Sales!$D$3:$ABF$3,0))/PV$2*INDEX(Usage!$D$5:$ABF$11,MATCH(UsagePerHour!$B$4,Usage!$C$5:$C$11,0),MATCH(UsagePerHour!PV$4,Usage!$D$3:$ABF$3,0)),"")</f>
        <v>0</v>
      </c>
      <c r="PW18" s="6">
        <f>IFERROR(INDEX(Sales!$D$5:$ABF$18,MATCH(UsagePerHour!$B18,Sales!$C$5:$C$18,0),MATCH(UsagePerHour!PW$4,Sales!$D$3:$ABF$3,0))/PW$2*INDEX(Usage!$D$5:$ABF$11,MATCH(UsagePerHour!$B$4,Usage!$C$5:$C$11,0),MATCH(UsagePerHour!PW$4,Usage!$D$3:$ABF$3,0)),"")</f>
        <v>0</v>
      </c>
      <c r="PX18" s="6">
        <f>IFERROR(INDEX(Sales!$D$5:$ABF$18,MATCH(UsagePerHour!$B18,Sales!$C$5:$C$18,0),MATCH(UsagePerHour!PX$4,Sales!$D$3:$ABF$3,0))/PX$2*INDEX(Usage!$D$5:$ABF$11,MATCH(UsagePerHour!$B$4,Usage!$C$5:$C$11,0),MATCH(UsagePerHour!PX$4,Usage!$D$3:$ABF$3,0)),"")</f>
        <v>0</v>
      </c>
      <c r="PY18" s="6">
        <f>IFERROR(INDEX(Sales!$D$5:$ABF$18,MATCH(UsagePerHour!$B18,Sales!$C$5:$C$18,0),MATCH(UsagePerHour!PY$4,Sales!$D$3:$ABF$3,0))/PY$2*INDEX(Usage!$D$5:$ABF$11,MATCH(UsagePerHour!$B$4,Usage!$C$5:$C$11,0),MATCH(UsagePerHour!PY$4,Usage!$D$3:$ABF$3,0)),"")</f>
        <v>0</v>
      </c>
      <c r="PZ18" s="6">
        <f>IFERROR(INDEX(Sales!$D$5:$ABF$18,MATCH(UsagePerHour!$B18,Sales!$C$5:$C$18,0),MATCH(UsagePerHour!PZ$4,Sales!$D$3:$ABF$3,0))/PZ$2*INDEX(Usage!$D$5:$ABF$11,MATCH(UsagePerHour!$B$4,Usage!$C$5:$C$11,0),MATCH(UsagePerHour!PZ$4,Usage!$D$3:$ABF$3,0)),"")</f>
        <v>0</v>
      </c>
      <c r="QA18" s="6">
        <f>IFERROR(INDEX(Sales!$D$5:$ABF$18,MATCH(UsagePerHour!$B18,Sales!$C$5:$C$18,0),MATCH(UsagePerHour!QA$4,Sales!$D$3:$ABF$3,0))/QA$2*INDEX(Usage!$D$5:$ABF$11,MATCH(UsagePerHour!$B$4,Usage!$C$5:$C$11,0),MATCH(UsagePerHour!QA$4,Usage!$D$3:$ABF$3,0)),"")</f>
        <v>23.81623887555936</v>
      </c>
      <c r="QB18" s="6">
        <f>IFERROR(INDEX(Sales!$D$5:$ABF$18,MATCH(UsagePerHour!$B18,Sales!$C$5:$C$18,0),MATCH(UsagePerHour!QB$4,Sales!$D$3:$ABF$3,0))/QB$2*INDEX(Usage!$D$5:$ABF$11,MATCH(UsagePerHour!$B$4,Usage!$C$5:$C$11,0),MATCH(UsagePerHour!QB$4,Usage!$D$3:$ABF$3,0)),"")</f>
        <v>22.797680253592311</v>
      </c>
      <c r="QC18" s="6">
        <f>IFERROR(INDEX(Sales!$D$5:$ABF$18,MATCH(UsagePerHour!$B18,Sales!$C$5:$C$18,0),MATCH(UsagePerHour!QC$4,Sales!$D$3:$ABF$3,0))/QC$2*INDEX(Usage!$D$5:$ABF$11,MATCH(UsagePerHour!$B$4,Usage!$C$5:$C$11,0),MATCH(UsagePerHour!QC$4,Usage!$D$3:$ABF$3,0)),"")</f>
        <v>0</v>
      </c>
      <c r="QD18" s="6">
        <f>IFERROR(INDEX(Sales!$D$5:$ABF$18,MATCH(UsagePerHour!$B18,Sales!$C$5:$C$18,0),MATCH(UsagePerHour!QD$4,Sales!$D$3:$ABF$3,0))/QD$2*INDEX(Usage!$D$5:$ABF$11,MATCH(UsagePerHour!$B$4,Usage!$C$5:$C$11,0),MATCH(UsagePerHour!QD$4,Usage!$D$3:$ABF$3,0)),"")</f>
        <v>8.26600866823782</v>
      </c>
      <c r="QE18" s="6">
        <f>IFERROR(INDEX(Sales!$D$5:$ABF$18,MATCH(UsagePerHour!$B18,Sales!$C$5:$C$18,0),MATCH(UsagePerHour!QE$4,Sales!$D$3:$ABF$3,0))/QE$2*INDEX(Usage!$D$5:$ABF$11,MATCH(UsagePerHour!$B$4,Usage!$C$5:$C$11,0),MATCH(UsagePerHour!QE$4,Usage!$D$3:$ABF$3,0)),"")</f>
        <v>0</v>
      </c>
      <c r="QF18" s="6">
        <f>IFERROR(INDEX(Sales!$D$5:$ABF$18,MATCH(UsagePerHour!$B18,Sales!$C$5:$C$18,0),MATCH(UsagePerHour!QF$4,Sales!$D$3:$ABF$3,0))/QF$2*INDEX(Usage!$D$5:$ABF$11,MATCH(UsagePerHour!$B$4,Usage!$C$5:$C$11,0),MATCH(UsagePerHour!QF$4,Usage!$D$3:$ABF$3,0)),"")</f>
        <v>1.9241734276627507</v>
      </c>
      <c r="QG18" s="6">
        <f>IFERROR(INDEX(Sales!$D$5:$ABF$18,MATCH(UsagePerHour!$B18,Sales!$C$5:$C$18,0),MATCH(UsagePerHour!QG$4,Sales!$D$3:$ABF$3,0))/QG$2*INDEX(Usage!$D$5:$ABF$11,MATCH(UsagePerHour!$B$4,Usage!$C$5:$C$11,0),MATCH(UsagePerHour!QG$4,Usage!$D$3:$ABF$3,0)),"")</f>
        <v>0</v>
      </c>
      <c r="QH18" s="6">
        <f>IFERROR(INDEX(Sales!$D$5:$ABF$18,MATCH(UsagePerHour!$B18,Sales!$C$5:$C$18,0),MATCH(UsagePerHour!QH$4,Sales!$D$3:$ABF$3,0))/QH$2*INDEX(Usage!$D$5:$ABF$11,MATCH(UsagePerHour!$B$4,Usage!$C$5:$C$11,0),MATCH(UsagePerHour!QH$4,Usage!$D$3:$ABF$3,0)),"")</f>
        <v>133.48751024831873</v>
      </c>
      <c r="QI18" s="6">
        <f>IFERROR(INDEX(Sales!$D$5:$ABF$18,MATCH(UsagePerHour!$B18,Sales!$C$5:$C$18,0),MATCH(UsagePerHour!QI$4,Sales!$D$3:$ABF$3,0))/QI$2*INDEX(Usage!$D$5:$ABF$11,MATCH(UsagePerHour!$B$4,Usage!$C$5:$C$11,0),MATCH(UsagePerHour!QI$4,Usage!$D$3:$ABF$3,0)),"")</f>
        <v>0</v>
      </c>
      <c r="QJ18" s="6">
        <f>IFERROR(INDEX(Sales!$D$5:$ABF$18,MATCH(UsagePerHour!$B18,Sales!$C$5:$C$18,0),MATCH(UsagePerHour!QJ$4,Sales!$D$3:$ABF$3,0))/QJ$2*INDEX(Usage!$D$5:$ABF$11,MATCH(UsagePerHour!$B$4,Usage!$C$5:$C$11,0),MATCH(UsagePerHour!QJ$4,Usage!$D$3:$ABF$3,0)),"")</f>
        <v>30.348341881017937</v>
      </c>
      <c r="QK18" s="6">
        <f>IFERROR(INDEX(Sales!$D$5:$ABF$18,MATCH(UsagePerHour!$B18,Sales!$C$5:$C$18,0),MATCH(UsagePerHour!QK$4,Sales!$D$3:$ABF$3,0))/QK$2*INDEX(Usage!$D$5:$ABF$11,MATCH(UsagePerHour!$B$4,Usage!$C$5:$C$11,0),MATCH(UsagePerHour!QK$4,Usage!$D$3:$ABF$3,0)),"")</f>
        <v>0</v>
      </c>
      <c r="QL18" s="6">
        <f>IFERROR(INDEX(Sales!$D$5:$ABF$18,MATCH(UsagePerHour!$B18,Sales!$C$5:$C$18,0),MATCH(UsagePerHour!QL$4,Sales!$D$3:$ABF$3,0))/QL$2*INDEX(Usage!$D$5:$ABF$11,MATCH(UsagePerHour!$B$4,Usage!$C$5:$C$11,0),MATCH(UsagePerHour!QL$4,Usage!$D$3:$ABF$3,0)),"")</f>
        <v>0</v>
      </c>
      <c r="QM18" s="6">
        <f>IFERROR(INDEX(Sales!$D$5:$ABF$18,MATCH(UsagePerHour!$B18,Sales!$C$5:$C$18,0),MATCH(UsagePerHour!QM$4,Sales!$D$3:$ABF$3,0))/QM$2*INDEX(Usage!$D$5:$ABF$11,MATCH(UsagePerHour!$B$4,Usage!$C$5:$C$11,0),MATCH(UsagePerHour!QM$4,Usage!$D$3:$ABF$3,0)),"")</f>
        <v>4.2798583596143711</v>
      </c>
      <c r="QN18" s="6">
        <f>IFERROR(INDEX(Sales!$D$5:$ABF$18,MATCH(UsagePerHour!$B18,Sales!$C$5:$C$18,0),MATCH(UsagePerHour!QN$4,Sales!$D$3:$ABF$3,0))/QN$2*INDEX(Usage!$D$5:$ABF$11,MATCH(UsagePerHour!$B$4,Usage!$C$5:$C$11,0),MATCH(UsagePerHour!QN$4,Usage!$D$3:$ABF$3,0)),"")</f>
        <v>0.83027971033767956</v>
      </c>
      <c r="QO18" s="6">
        <f>IFERROR(INDEX(Sales!$D$5:$ABF$18,MATCH(UsagePerHour!$B18,Sales!$C$5:$C$18,0),MATCH(UsagePerHour!QO$4,Sales!$D$3:$ABF$3,0))/QO$2*INDEX(Usage!$D$5:$ABF$11,MATCH(UsagePerHour!$B$4,Usage!$C$5:$C$11,0),MATCH(UsagePerHour!QO$4,Usage!$D$3:$ABF$3,0)),"")</f>
        <v>194.0053201507865</v>
      </c>
      <c r="QP18" s="6">
        <f>IFERROR(INDEX(Sales!$D$5:$ABF$18,MATCH(UsagePerHour!$B18,Sales!$C$5:$C$18,0),MATCH(UsagePerHour!QP$4,Sales!$D$3:$ABF$3,0))/QP$2*INDEX(Usage!$D$5:$ABF$11,MATCH(UsagePerHour!$B$4,Usage!$C$5:$C$11,0),MATCH(UsagePerHour!QP$4,Usage!$D$3:$ABF$3,0)),"")</f>
        <v>95.011616565266493</v>
      </c>
      <c r="QQ18" s="6">
        <f>IFERROR(INDEX(Sales!$D$5:$ABF$18,MATCH(UsagePerHour!$B18,Sales!$C$5:$C$18,0),MATCH(UsagePerHour!QQ$4,Sales!$D$3:$ABF$3,0))/QQ$2*INDEX(Usage!$D$5:$ABF$11,MATCH(UsagePerHour!$B$4,Usage!$C$5:$C$11,0),MATCH(UsagePerHour!QQ$4,Usage!$D$3:$ABF$3,0)),"")</f>
        <v>62.119145672792811</v>
      </c>
      <c r="QR18" s="6">
        <f>IFERROR(INDEX(Sales!$D$5:$ABF$18,MATCH(UsagePerHour!$B18,Sales!$C$5:$C$18,0),MATCH(UsagePerHour!QR$4,Sales!$D$3:$ABF$3,0))/QR$2*INDEX(Usage!$D$5:$ABF$11,MATCH(UsagePerHour!$B$4,Usage!$C$5:$C$11,0),MATCH(UsagePerHour!QR$4,Usage!$D$3:$ABF$3,0)),"")</f>
        <v>3.4731313637967638</v>
      </c>
      <c r="QS18" s="6">
        <f>IFERROR(INDEX(Sales!$D$5:$ABF$18,MATCH(UsagePerHour!$B18,Sales!$C$5:$C$18,0),MATCH(UsagePerHour!QS$4,Sales!$D$3:$ABF$3,0))/QS$2*INDEX(Usage!$D$5:$ABF$11,MATCH(UsagePerHour!$B$4,Usage!$C$5:$C$11,0),MATCH(UsagePerHour!QS$4,Usage!$D$3:$ABF$3,0)),"")</f>
        <v>0</v>
      </c>
      <c r="QT18" s="6">
        <f>IFERROR(INDEX(Sales!$D$5:$ABF$18,MATCH(UsagePerHour!$B18,Sales!$C$5:$C$18,0),MATCH(UsagePerHour!QT$4,Sales!$D$3:$ABF$3,0))/QT$2*INDEX(Usage!$D$5:$ABF$11,MATCH(UsagePerHour!$B$4,Usage!$C$5:$C$11,0),MATCH(UsagePerHour!QT$4,Usage!$D$3:$ABF$3,0)),"")</f>
        <v>10.634739468723934</v>
      </c>
      <c r="QU18" s="6">
        <f>IFERROR(INDEX(Sales!$D$5:$ABF$18,MATCH(UsagePerHour!$B18,Sales!$C$5:$C$18,0),MATCH(UsagePerHour!QU$4,Sales!$D$3:$ABF$3,0))/QU$2*INDEX(Usage!$D$5:$ABF$11,MATCH(UsagePerHour!$B$4,Usage!$C$5:$C$11,0),MATCH(UsagePerHour!QU$4,Usage!$D$3:$ABF$3,0)),"")</f>
        <v>0</v>
      </c>
      <c r="QV18" s="6">
        <f>IFERROR(INDEX(Sales!$D$5:$ABF$18,MATCH(UsagePerHour!$B18,Sales!$C$5:$C$18,0),MATCH(UsagePerHour!QV$4,Sales!$D$3:$ABF$3,0))/QV$2*INDEX(Usage!$D$5:$ABF$11,MATCH(UsagePerHour!$B$4,Usage!$C$5:$C$11,0),MATCH(UsagePerHour!QV$4,Usage!$D$3:$ABF$3,0)),"")</f>
        <v>188.50830076877264</v>
      </c>
      <c r="QW18" s="6">
        <f>IFERROR(INDEX(Sales!$D$5:$ABF$18,MATCH(UsagePerHour!$B18,Sales!$C$5:$C$18,0),MATCH(UsagePerHour!QW$4,Sales!$D$3:$ABF$3,0))/QW$2*INDEX(Usage!$D$5:$ABF$11,MATCH(UsagePerHour!$B$4,Usage!$C$5:$C$11,0),MATCH(UsagePerHour!QW$4,Usage!$D$3:$ABF$3,0)),"")</f>
        <v>54.868426373119028</v>
      </c>
      <c r="QX18" s="6">
        <f>IFERROR(INDEX(Sales!$D$5:$ABF$18,MATCH(UsagePerHour!$B18,Sales!$C$5:$C$18,0),MATCH(UsagePerHour!QX$4,Sales!$D$3:$ABF$3,0))/QX$2*INDEX(Usage!$D$5:$ABF$11,MATCH(UsagePerHour!$B$4,Usage!$C$5:$C$11,0),MATCH(UsagePerHour!QX$4,Usage!$D$3:$ABF$3,0)),"")</f>
        <v>5.2680251221214238</v>
      </c>
      <c r="QY18" s="6">
        <f>IFERROR(INDEX(Sales!$D$5:$ABF$18,MATCH(UsagePerHour!$B18,Sales!$C$5:$C$18,0),MATCH(UsagePerHour!QY$4,Sales!$D$3:$ABF$3,0))/QY$2*INDEX(Usage!$D$5:$ABF$11,MATCH(UsagePerHour!$B$4,Usage!$C$5:$C$11,0),MATCH(UsagePerHour!QY$4,Usage!$D$3:$ABF$3,0)),"")</f>
        <v>29.754451590856387</v>
      </c>
      <c r="QZ18" s="6">
        <f>IFERROR(INDEX(Sales!$D$5:$ABF$18,MATCH(UsagePerHour!$B18,Sales!$C$5:$C$18,0),MATCH(UsagePerHour!QZ$4,Sales!$D$3:$ABF$3,0))/QZ$2*INDEX(Usage!$D$5:$ABF$11,MATCH(UsagePerHour!$B$4,Usage!$C$5:$C$11,0),MATCH(UsagePerHour!QZ$4,Usage!$D$3:$ABF$3,0)),"")</f>
        <v>3.6561660158646783</v>
      </c>
      <c r="RA18" s="6">
        <f>IFERROR(INDEX(Sales!$D$5:$ABF$18,MATCH(UsagePerHour!$B18,Sales!$C$5:$C$18,0),MATCH(UsagePerHour!RA$4,Sales!$D$3:$ABF$3,0))/RA$2*INDEX(Usage!$D$5:$ABF$11,MATCH(UsagePerHour!$B$4,Usage!$C$5:$C$11,0),MATCH(UsagePerHour!RA$4,Usage!$D$3:$ABF$3,0)),"")</f>
        <v>4.6659368669439427</v>
      </c>
      <c r="RB18" s="6">
        <f>IFERROR(INDEX(Sales!$D$5:$ABF$18,MATCH(UsagePerHour!$B18,Sales!$C$5:$C$18,0),MATCH(UsagePerHour!RB$4,Sales!$D$3:$ABF$3,0))/RB$2*INDEX(Usage!$D$5:$ABF$11,MATCH(UsagePerHour!$B$4,Usage!$C$5:$C$11,0),MATCH(UsagePerHour!RB$4,Usage!$D$3:$ABF$3,0)),"")</f>
        <v>0</v>
      </c>
      <c r="RC18" s="6">
        <f>IFERROR(INDEX(Sales!$D$5:$ABF$18,MATCH(UsagePerHour!$B18,Sales!$C$5:$C$18,0),MATCH(UsagePerHour!RC$4,Sales!$D$3:$ABF$3,0))/RC$2*INDEX(Usage!$D$5:$ABF$11,MATCH(UsagePerHour!$B$4,Usage!$C$5:$C$11,0),MATCH(UsagePerHour!RC$4,Usage!$D$3:$ABF$3,0)),"")</f>
        <v>316.4658097014655</v>
      </c>
      <c r="RD18" s="6">
        <f>IFERROR(INDEX(Sales!$D$5:$ABF$18,MATCH(UsagePerHour!$B18,Sales!$C$5:$C$18,0),MATCH(UsagePerHour!RD$4,Sales!$D$3:$ABF$3,0))/RD$2*INDEX(Usage!$D$5:$ABF$11,MATCH(UsagePerHour!$B$4,Usage!$C$5:$C$11,0),MATCH(UsagePerHour!RD$4,Usage!$D$3:$ABF$3,0)),"")</f>
        <v>5.8194236555452887</v>
      </c>
      <c r="RE18" s="6">
        <f>IFERROR(INDEX(Sales!$D$5:$ABF$18,MATCH(UsagePerHour!$B18,Sales!$C$5:$C$18,0),MATCH(UsagePerHour!RE$4,Sales!$D$3:$ABF$3,0))/RE$2*INDEX(Usage!$D$5:$ABF$11,MATCH(UsagePerHour!$B$4,Usage!$C$5:$C$11,0),MATCH(UsagePerHour!RE$4,Usage!$D$3:$ABF$3,0)),"")</f>
        <v>85.093848403058928</v>
      </c>
      <c r="RF18" s="6">
        <f>IFERROR(INDEX(Sales!$D$5:$ABF$18,MATCH(UsagePerHour!$B18,Sales!$C$5:$C$18,0),MATCH(UsagePerHour!RF$4,Sales!$D$3:$ABF$3,0))/RF$2*INDEX(Usage!$D$5:$ABF$11,MATCH(UsagePerHour!$B$4,Usage!$C$5:$C$11,0),MATCH(UsagePerHour!RF$4,Usage!$D$3:$ABF$3,0)),"")</f>
        <v>3.2988152950288288</v>
      </c>
      <c r="RG18" s="6">
        <f>IFERROR(INDEX(Sales!$D$5:$ABF$18,MATCH(UsagePerHour!$B18,Sales!$C$5:$C$18,0),MATCH(UsagePerHour!RG$4,Sales!$D$3:$ABF$3,0))/RG$2*INDEX(Usage!$D$5:$ABF$11,MATCH(UsagePerHour!$B$4,Usage!$C$5:$C$11,0),MATCH(UsagePerHour!RG$4,Usage!$D$3:$ABF$3,0)),"")</f>
        <v>4.1629779845012891</v>
      </c>
      <c r="RH18" s="6">
        <f>IFERROR(INDEX(Sales!$D$5:$ABF$18,MATCH(UsagePerHour!$B18,Sales!$C$5:$C$18,0),MATCH(UsagePerHour!RH$4,Sales!$D$3:$ABF$3,0))/RH$2*INDEX(Usage!$D$5:$ABF$11,MATCH(UsagePerHour!$B$4,Usage!$C$5:$C$11,0),MATCH(UsagePerHour!RH$4,Usage!$D$3:$ABF$3,0)),"")</f>
        <v>18.913189189784116</v>
      </c>
      <c r="RI18" s="6">
        <f>IFERROR(INDEX(Sales!$D$5:$ABF$18,MATCH(UsagePerHour!$B18,Sales!$C$5:$C$18,0),MATCH(UsagePerHour!RI$4,Sales!$D$3:$ABF$3,0))/RI$2*INDEX(Usage!$D$5:$ABF$11,MATCH(UsagePerHour!$B$4,Usage!$C$5:$C$11,0),MATCH(UsagePerHour!RI$4,Usage!$D$3:$ABF$3,0)),"")</f>
        <v>0</v>
      </c>
      <c r="RJ18" s="6">
        <f>IFERROR(INDEX(Sales!$D$5:$ABF$18,MATCH(UsagePerHour!$B18,Sales!$C$5:$C$18,0),MATCH(UsagePerHour!RJ$4,Sales!$D$3:$ABF$3,0))/RJ$2*INDEX(Usage!$D$5:$ABF$11,MATCH(UsagePerHour!$B$4,Usage!$C$5:$C$11,0),MATCH(UsagePerHour!RJ$4,Usage!$D$3:$ABF$3,0)),"")</f>
        <v>328.48192003951522</v>
      </c>
      <c r="RK18" s="6">
        <f>IFERROR(INDEX(Sales!$D$5:$ABF$18,MATCH(UsagePerHour!$B18,Sales!$C$5:$C$18,0),MATCH(UsagePerHour!RK$4,Sales!$D$3:$ABF$3,0))/RK$2*INDEX(Usage!$D$5:$ABF$11,MATCH(UsagePerHour!$B$4,Usage!$C$5:$C$11,0),MATCH(UsagePerHour!RK$4,Usage!$D$3:$ABF$3,0)),"")</f>
        <v>4.9907239326907451</v>
      </c>
      <c r="RL18" s="6">
        <f>IFERROR(INDEX(Sales!$D$5:$ABF$18,MATCH(UsagePerHour!$B18,Sales!$C$5:$C$18,0),MATCH(UsagePerHour!RL$4,Sales!$D$3:$ABF$3,0))/RL$2*INDEX(Usage!$D$5:$ABF$11,MATCH(UsagePerHour!$B$4,Usage!$C$5:$C$11,0),MATCH(UsagePerHour!RL$4,Usage!$D$3:$ABF$3,0)),"")</f>
        <v>10.171593060008389</v>
      </c>
      <c r="RM18" s="6">
        <f>IFERROR(INDEX(Sales!$D$5:$ABF$18,MATCH(UsagePerHour!$B18,Sales!$C$5:$C$18,0),MATCH(UsagePerHour!RM$4,Sales!$D$3:$ABF$3,0))/RM$2*INDEX(Usage!$D$5:$ABF$11,MATCH(UsagePerHour!$B$4,Usage!$C$5:$C$11,0),MATCH(UsagePerHour!RM$4,Usage!$D$3:$ABF$3,0)),"")</f>
        <v>90.320854508659394</v>
      </c>
      <c r="RN18" s="6">
        <f>IFERROR(INDEX(Sales!$D$5:$ABF$18,MATCH(UsagePerHour!$B18,Sales!$C$5:$C$18,0),MATCH(UsagePerHour!RN$4,Sales!$D$3:$ABF$3,0))/RN$2*INDEX(Usage!$D$5:$ABF$11,MATCH(UsagePerHour!$B$4,Usage!$C$5:$C$11,0),MATCH(UsagePerHour!RN$4,Usage!$D$3:$ABF$3,0)),"")</f>
        <v>11.526791410971777</v>
      </c>
      <c r="RO18" s="6">
        <f>IFERROR(INDEX(Sales!$D$5:$ABF$18,MATCH(UsagePerHour!$B18,Sales!$C$5:$C$18,0),MATCH(UsagePerHour!RO$4,Sales!$D$3:$ABF$3,0))/RO$2*INDEX(Usage!$D$5:$ABF$11,MATCH(UsagePerHour!$B$4,Usage!$C$5:$C$11,0),MATCH(UsagePerHour!RO$4,Usage!$D$3:$ABF$3,0)),"")</f>
        <v>3.911585465852363</v>
      </c>
      <c r="RP18" s="6">
        <f>IFERROR(INDEX(Sales!$D$5:$ABF$18,MATCH(UsagePerHour!$B18,Sales!$C$5:$C$18,0),MATCH(UsagePerHour!RP$4,Sales!$D$3:$ABF$3,0))/RP$2*INDEX(Usage!$D$5:$ABF$11,MATCH(UsagePerHour!$B$4,Usage!$C$5:$C$11,0),MATCH(UsagePerHour!RP$4,Usage!$D$3:$ABF$3,0)),"")</f>
        <v>0</v>
      </c>
      <c r="RQ18" s="6">
        <f>IFERROR(INDEX(Sales!$D$5:$ABF$18,MATCH(UsagePerHour!$B18,Sales!$C$5:$C$18,0),MATCH(UsagePerHour!RQ$4,Sales!$D$3:$ABF$3,0))/RQ$2*INDEX(Usage!$D$5:$ABF$11,MATCH(UsagePerHour!$B$4,Usage!$C$5:$C$11,0),MATCH(UsagePerHour!RQ$4,Usage!$D$3:$ABF$3,0)),"")</f>
        <v>314.52082605822653</v>
      </c>
      <c r="RR18" s="6">
        <f>IFERROR(INDEX(Sales!$D$5:$ABF$18,MATCH(UsagePerHour!$B18,Sales!$C$5:$C$18,0),MATCH(UsagePerHour!RR$4,Sales!$D$3:$ABF$3,0))/RR$2*INDEX(Usage!$D$5:$ABF$11,MATCH(UsagePerHour!$B$4,Usage!$C$5:$C$11,0),MATCH(UsagePerHour!RR$4,Usage!$D$3:$ABF$3,0)),"")</f>
        <v>116.03656060338598</v>
      </c>
      <c r="RS18" s="6">
        <f>IFERROR(INDEX(Sales!$D$5:$ABF$18,MATCH(UsagePerHour!$B18,Sales!$C$5:$C$18,0),MATCH(UsagePerHour!RS$4,Sales!$D$3:$ABF$3,0))/RS$2*INDEX(Usage!$D$5:$ABF$11,MATCH(UsagePerHour!$B$4,Usage!$C$5:$C$11,0),MATCH(UsagePerHour!RS$4,Usage!$D$3:$ABF$3,0)),"")</f>
        <v>0</v>
      </c>
      <c r="RT18" s="6">
        <f>IFERROR(INDEX(Sales!$D$5:$ABF$18,MATCH(UsagePerHour!$B18,Sales!$C$5:$C$18,0),MATCH(UsagePerHour!RT$4,Sales!$D$3:$ABF$3,0))/RT$2*INDEX(Usage!$D$5:$ABF$11,MATCH(UsagePerHour!$B$4,Usage!$C$5:$C$11,0),MATCH(UsagePerHour!RT$4,Usage!$D$3:$ABF$3,0)),"")</f>
        <v>0</v>
      </c>
      <c r="RU18" s="6">
        <f>IFERROR(INDEX(Sales!$D$5:$ABF$18,MATCH(UsagePerHour!$B18,Sales!$C$5:$C$18,0),MATCH(UsagePerHour!RU$4,Sales!$D$3:$ABF$3,0))/RU$2*INDEX(Usage!$D$5:$ABF$11,MATCH(UsagePerHour!$B$4,Usage!$C$5:$C$11,0),MATCH(UsagePerHour!RU$4,Usage!$D$3:$ABF$3,0)),"")</f>
        <v>10.501010620640837</v>
      </c>
      <c r="RV18" s="6">
        <f>IFERROR(INDEX(Sales!$D$5:$ABF$18,MATCH(UsagePerHour!$B18,Sales!$C$5:$C$18,0),MATCH(UsagePerHour!RV$4,Sales!$D$3:$ABF$3,0))/RV$2*INDEX(Usage!$D$5:$ABF$11,MATCH(UsagePerHour!$B$4,Usage!$C$5:$C$11,0),MATCH(UsagePerHour!RV$4,Usage!$D$3:$ABF$3,0)),"")</f>
        <v>9.2659354386920416</v>
      </c>
      <c r="RW18" s="6">
        <f>IFERROR(INDEX(Sales!$D$5:$ABF$18,MATCH(UsagePerHour!$B18,Sales!$C$5:$C$18,0),MATCH(UsagePerHour!RW$4,Sales!$D$3:$ABF$3,0))/RW$2*INDEX(Usage!$D$5:$ABF$11,MATCH(UsagePerHour!$B$4,Usage!$C$5:$C$11,0),MATCH(UsagePerHour!RW$4,Usage!$D$3:$ABF$3,0)),"")</f>
        <v>2.6175146860976493</v>
      </c>
      <c r="RX18" s="6">
        <f>IFERROR(INDEX(Sales!$D$5:$ABF$18,MATCH(UsagePerHour!$B18,Sales!$C$5:$C$18,0),MATCH(UsagePerHour!RX$4,Sales!$D$3:$ABF$3,0))/RX$2*INDEX(Usage!$D$5:$ABF$11,MATCH(UsagePerHour!$B$4,Usage!$C$5:$C$11,0),MATCH(UsagePerHour!RX$4,Usage!$D$3:$ABF$3,0)),"")</f>
        <v>116.5932095322607</v>
      </c>
      <c r="RY18" s="6">
        <f>IFERROR(INDEX(Sales!$D$5:$ABF$18,MATCH(UsagePerHour!$B18,Sales!$C$5:$C$18,0),MATCH(UsagePerHour!RY$4,Sales!$D$3:$ABF$3,0))/RY$2*INDEX(Usage!$D$5:$ABF$11,MATCH(UsagePerHour!$B$4,Usage!$C$5:$C$11,0),MATCH(UsagePerHour!RY$4,Usage!$D$3:$ABF$3,0)),"")</f>
        <v>11.380097260768821</v>
      </c>
      <c r="RZ18" s="6">
        <f>IFERROR(INDEX(Sales!$D$5:$ABF$18,MATCH(UsagePerHour!$B18,Sales!$C$5:$C$18,0),MATCH(UsagePerHour!RZ$4,Sales!$D$3:$ABF$3,0))/RZ$2*INDEX(Usage!$D$5:$ABF$11,MATCH(UsagePerHour!$B$4,Usage!$C$5:$C$11,0),MATCH(UsagePerHour!RZ$4,Usage!$D$3:$ABF$3,0)),"")</f>
        <v>9.5531650893727207</v>
      </c>
      <c r="SA18" s="6">
        <f>IFERROR(INDEX(Sales!$D$5:$ABF$18,MATCH(UsagePerHour!$B18,Sales!$C$5:$C$18,0),MATCH(UsagePerHour!SA$4,Sales!$D$3:$ABF$3,0))/SA$2*INDEX(Usage!$D$5:$ABF$11,MATCH(UsagePerHour!$B$4,Usage!$C$5:$C$11,0),MATCH(UsagePerHour!SA$4,Usage!$D$3:$ABF$3,0)),"")</f>
        <v>1.4524866993058958</v>
      </c>
      <c r="SB18" s="6">
        <f>IFERROR(INDEX(Sales!$D$5:$ABF$18,MATCH(UsagePerHour!$B18,Sales!$C$5:$C$18,0),MATCH(UsagePerHour!SB$4,Sales!$D$3:$ABF$3,0))/SB$2*INDEX(Usage!$D$5:$ABF$11,MATCH(UsagePerHour!$B$4,Usage!$C$5:$C$11,0),MATCH(UsagePerHour!SB$4,Usage!$D$3:$ABF$3,0)),"")</f>
        <v>86.109836179128635</v>
      </c>
      <c r="SC18" s="6">
        <f>IFERROR(INDEX(Sales!$D$5:$ABF$18,MATCH(UsagePerHour!$B18,Sales!$C$5:$C$18,0),MATCH(UsagePerHour!SC$4,Sales!$D$3:$ABF$3,0))/SC$2*INDEX(Usage!$D$5:$ABF$11,MATCH(UsagePerHour!$B$4,Usage!$C$5:$C$11,0),MATCH(UsagePerHour!SC$4,Usage!$D$3:$ABF$3,0)),"")</f>
        <v>0</v>
      </c>
      <c r="SD18" s="6">
        <f>IFERROR(INDEX(Sales!$D$5:$ABF$18,MATCH(UsagePerHour!$B18,Sales!$C$5:$C$18,0),MATCH(UsagePerHour!SD$4,Sales!$D$3:$ABF$3,0))/SD$2*INDEX(Usage!$D$5:$ABF$11,MATCH(UsagePerHour!$B$4,Usage!$C$5:$C$11,0),MATCH(UsagePerHour!SD$4,Usage!$D$3:$ABF$3,0)),"")</f>
        <v>0</v>
      </c>
      <c r="SE18" s="6">
        <f>IFERROR(INDEX(Sales!$D$5:$ABF$18,MATCH(UsagePerHour!$B18,Sales!$C$5:$C$18,0),MATCH(UsagePerHour!SE$4,Sales!$D$3:$ABF$3,0))/SE$2*INDEX(Usage!$D$5:$ABF$11,MATCH(UsagePerHour!$B$4,Usage!$C$5:$C$11,0),MATCH(UsagePerHour!SE$4,Usage!$D$3:$ABF$3,0)),"")</f>
        <v>315.70355216297696</v>
      </c>
      <c r="SF18" s="6">
        <f>IFERROR(INDEX(Sales!$D$5:$ABF$18,MATCH(UsagePerHour!$B18,Sales!$C$5:$C$18,0),MATCH(UsagePerHour!SF$4,Sales!$D$3:$ABF$3,0))/SF$2*INDEX(Usage!$D$5:$ABF$11,MATCH(UsagePerHour!$B$4,Usage!$C$5:$C$11,0),MATCH(UsagePerHour!SF$4,Usage!$D$3:$ABF$3,0)),"")</f>
        <v>14.888554707778487</v>
      </c>
      <c r="SG18" s="6" t="str">
        <f>IFERROR(INDEX(Sales!$D$5:$ABF$18,MATCH(UsagePerHour!$B18,Sales!$C$5:$C$18,0),MATCH(UsagePerHour!SG$4,Sales!$D$3:$ABF$3,0))/SG$2*INDEX(Usage!$D$5:$ABF$11,MATCH(UsagePerHour!$B$4,Usage!$C$5:$C$11,0),MATCH(UsagePerHour!SG$4,Usage!$D$3:$ABF$3,0)),"")</f>
        <v/>
      </c>
      <c r="SH18" s="6" t="str">
        <f>IFERROR(INDEX(Sales!$D$5:$ABF$18,MATCH(UsagePerHour!$B18,Sales!$C$5:$C$18,0),MATCH(UsagePerHour!SH$4,Sales!$D$3:$ABF$3,0))/SH$2*INDEX(Usage!$D$5:$ABF$11,MATCH(UsagePerHour!$B$4,Usage!$C$5:$C$11,0),MATCH(UsagePerHour!SH$4,Usage!$D$3:$ABF$3,0)),"")</f>
        <v/>
      </c>
      <c r="SI18" s="6" t="str">
        <f>IFERROR(INDEX(Sales!$D$5:$ABF$18,MATCH(UsagePerHour!$B18,Sales!$C$5:$C$18,0),MATCH(UsagePerHour!SI$4,Sales!$D$3:$ABF$3,0))/SI$2*INDEX(Usage!$D$5:$ABF$11,MATCH(UsagePerHour!$B$4,Usage!$C$5:$C$11,0),MATCH(UsagePerHour!SI$4,Usage!$D$3:$ABF$3,0)),"")</f>
        <v/>
      </c>
      <c r="SJ18" s="6" t="str">
        <f>IFERROR(INDEX(Sales!$D$5:$ABF$18,MATCH(UsagePerHour!$B18,Sales!$C$5:$C$18,0),MATCH(UsagePerHour!SJ$4,Sales!$D$3:$ABF$3,0))/SJ$2*INDEX(Usage!$D$5:$ABF$11,MATCH(UsagePerHour!$B$4,Usage!$C$5:$C$11,0),MATCH(UsagePerHour!SJ$4,Usage!$D$3:$ABF$3,0)),"")</f>
        <v/>
      </c>
      <c r="SK18" s="6" t="str">
        <f>IFERROR(INDEX(Sales!$D$5:$ABF$18,MATCH(UsagePerHour!$B18,Sales!$C$5:$C$18,0),MATCH(UsagePerHour!SK$4,Sales!$D$3:$ABF$3,0))/SK$2*INDEX(Usage!$D$5:$ABF$11,MATCH(UsagePerHour!$B$4,Usage!$C$5:$C$11,0),MATCH(UsagePerHour!SK$4,Usage!$D$3:$ABF$3,0)),"")</f>
        <v/>
      </c>
      <c r="SL18" s="6" t="str">
        <f>IFERROR(INDEX(Sales!$D$5:$ABF$18,MATCH(UsagePerHour!$B18,Sales!$C$5:$C$18,0),MATCH(UsagePerHour!SL$4,Sales!$D$3:$ABF$3,0))/SL$2*INDEX(Usage!$D$5:$ABF$11,MATCH(UsagePerHour!$B$4,Usage!$C$5:$C$11,0),MATCH(UsagePerHour!SL$4,Usage!$D$3:$ABF$3,0)),"")</f>
        <v/>
      </c>
      <c r="SM18" s="6" t="str">
        <f>IFERROR(INDEX(Sales!$D$5:$ABF$18,MATCH(UsagePerHour!$B18,Sales!$C$5:$C$18,0),MATCH(UsagePerHour!SM$4,Sales!$D$3:$ABF$3,0))/SM$2*INDEX(Usage!$D$5:$ABF$11,MATCH(UsagePerHour!$B$4,Usage!$C$5:$C$11,0),MATCH(UsagePerHour!SM$4,Usage!$D$3:$ABF$3,0)),"")</f>
        <v/>
      </c>
      <c r="SN18" s="6" t="str">
        <f>IFERROR(INDEX(Sales!$D$5:$ABF$18,MATCH(UsagePerHour!$B18,Sales!$C$5:$C$18,0),MATCH(UsagePerHour!SN$4,Sales!$D$3:$ABF$3,0))/SN$2*INDEX(Usage!$D$5:$ABF$11,MATCH(UsagePerHour!$B$4,Usage!$C$5:$C$11,0),MATCH(UsagePerHour!SN$4,Usage!$D$3:$ABF$3,0)),"")</f>
        <v/>
      </c>
      <c r="SO18" s="6" t="str">
        <f>IFERROR(INDEX(Sales!$D$5:$ABF$18,MATCH(UsagePerHour!$B18,Sales!$C$5:$C$18,0),MATCH(UsagePerHour!SO$4,Sales!$D$3:$ABF$3,0))/SO$2*INDEX(Usage!$D$5:$ABF$11,MATCH(UsagePerHour!$B$4,Usage!$C$5:$C$11,0),MATCH(UsagePerHour!SO$4,Usage!$D$3:$ABF$3,0)),"")</f>
        <v/>
      </c>
      <c r="SP18" s="6" t="str">
        <f>IFERROR(INDEX(Sales!$D$5:$ABF$18,MATCH(UsagePerHour!$B18,Sales!$C$5:$C$18,0),MATCH(UsagePerHour!SP$4,Sales!$D$3:$ABF$3,0))/SP$2*INDEX(Usage!$D$5:$ABF$11,MATCH(UsagePerHour!$B$4,Usage!$C$5:$C$11,0),MATCH(UsagePerHour!SP$4,Usage!$D$3:$ABF$3,0)),"")</f>
        <v/>
      </c>
      <c r="SQ18" s="6" t="str">
        <f>IFERROR(INDEX(Sales!$D$5:$ABF$18,MATCH(UsagePerHour!$B18,Sales!$C$5:$C$18,0),MATCH(UsagePerHour!SQ$4,Sales!$D$3:$ABF$3,0))/SQ$2*INDEX(Usage!$D$5:$ABF$11,MATCH(UsagePerHour!$B$4,Usage!$C$5:$C$11,0),MATCH(UsagePerHour!SQ$4,Usage!$D$3:$ABF$3,0)),"")</f>
        <v/>
      </c>
      <c r="SR18" s="6" t="str">
        <f>IFERROR(INDEX(Sales!$D$5:$ABF$18,MATCH(UsagePerHour!$B18,Sales!$C$5:$C$18,0),MATCH(UsagePerHour!SR$4,Sales!$D$3:$ABF$3,0))/SR$2*INDEX(Usage!$D$5:$ABF$11,MATCH(UsagePerHour!$B$4,Usage!$C$5:$C$11,0),MATCH(UsagePerHour!SR$4,Usage!$D$3:$ABF$3,0)),"")</f>
        <v/>
      </c>
      <c r="SS18" s="6" t="str">
        <f>IFERROR(INDEX(Sales!$D$5:$ABF$18,MATCH(UsagePerHour!$B18,Sales!$C$5:$C$18,0),MATCH(UsagePerHour!SS$4,Sales!$D$3:$ABF$3,0))/SS$2*INDEX(Usage!$D$5:$ABF$11,MATCH(UsagePerHour!$B$4,Usage!$C$5:$C$11,0),MATCH(UsagePerHour!SS$4,Usage!$D$3:$ABF$3,0)),"")</f>
        <v/>
      </c>
      <c r="ST18" s="6" t="str">
        <f>IFERROR(INDEX(Sales!$D$5:$ABF$18,MATCH(UsagePerHour!$B18,Sales!$C$5:$C$18,0),MATCH(UsagePerHour!ST$4,Sales!$D$3:$ABF$3,0))/ST$2*INDEX(Usage!$D$5:$ABF$11,MATCH(UsagePerHour!$B$4,Usage!$C$5:$C$11,0),MATCH(UsagePerHour!ST$4,Usage!$D$3:$ABF$3,0)),"")</f>
        <v/>
      </c>
      <c r="SU18" s="6" t="str">
        <f>IFERROR(INDEX(Sales!$D$5:$ABF$18,MATCH(UsagePerHour!$B18,Sales!$C$5:$C$18,0),MATCH(UsagePerHour!SU$4,Sales!$D$3:$ABF$3,0))/SU$2*INDEX(Usage!$D$5:$ABF$11,MATCH(UsagePerHour!$B$4,Usage!$C$5:$C$11,0),MATCH(UsagePerHour!SU$4,Usage!$D$3:$ABF$3,0)),"")</f>
        <v/>
      </c>
      <c r="SV18" s="6" t="str">
        <f>IFERROR(INDEX(Sales!$D$5:$ABF$18,MATCH(UsagePerHour!$B18,Sales!$C$5:$C$18,0),MATCH(UsagePerHour!SV$4,Sales!$D$3:$ABF$3,0))/SV$2*INDEX(Usage!$D$5:$ABF$11,MATCH(UsagePerHour!$B$4,Usage!$C$5:$C$11,0),MATCH(UsagePerHour!SV$4,Usage!$D$3:$ABF$3,0)),"")</f>
        <v/>
      </c>
      <c r="SW18" s="6" t="str">
        <f>IFERROR(INDEX(Sales!$D$5:$ABF$18,MATCH(UsagePerHour!$B18,Sales!$C$5:$C$18,0),MATCH(UsagePerHour!SW$4,Sales!$D$3:$ABF$3,0))/SW$2*INDEX(Usage!$D$5:$ABF$11,MATCH(UsagePerHour!$B$4,Usage!$C$5:$C$11,0),MATCH(UsagePerHour!SW$4,Usage!$D$3:$ABF$3,0)),"")</f>
        <v/>
      </c>
      <c r="SX18" s="6" t="str">
        <f>IFERROR(INDEX(Sales!$D$5:$ABF$18,MATCH(UsagePerHour!$B18,Sales!$C$5:$C$18,0),MATCH(UsagePerHour!SX$4,Sales!$D$3:$ABF$3,0))/SX$2*INDEX(Usage!$D$5:$ABF$11,MATCH(UsagePerHour!$B$4,Usage!$C$5:$C$11,0),MATCH(UsagePerHour!SX$4,Usage!$D$3:$ABF$3,0)),"")</f>
        <v/>
      </c>
      <c r="SY18" s="6" t="str">
        <f>IFERROR(INDEX(Sales!$D$5:$ABF$18,MATCH(UsagePerHour!$B18,Sales!$C$5:$C$18,0),MATCH(UsagePerHour!SY$4,Sales!$D$3:$ABF$3,0))/SY$2*INDEX(Usage!$D$5:$ABF$11,MATCH(UsagePerHour!$B$4,Usage!$C$5:$C$11,0),MATCH(UsagePerHour!SY$4,Usage!$D$3:$ABF$3,0)),"")</f>
        <v/>
      </c>
      <c r="SZ18" s="6" t="str">
        <f>IFERROR(INDEX(Sales!$D$5:$ABF$18,MATCH(UsagePerHour!$B18,Sales!$C$5:$C$18,0),MATCH(UsagePerHour!SZ$4,Sales!$D$3:$ABF$3,0))/SZ$2*INDEX(Usage!$D$5:$ABF$11,MATCH(UsagePerHour!$B$4,Usage!$C$5:$C$11,0),MATCH(UsagePerHour!SZ$4,Usage!$D$3:$ABF$3,0)),"")</f>
        <v/>
      </c>
      <c r="TA18" s="6" t="str">
        <f>IFERROR(INDEX(Sales!$D$5:$ABF$18,MATCH(UsagePerHour!$B18,Sales!$C$5:$C$18,0),MATCH(UsagePerHour!TA$4,Sales!$D$3:$ABF$3,0))/TA$2*INDEX(Usage!$D$5:$ABF$11,MATCH(UsagePerHour!$B$4,Usage!$C$5:$C$11,0),MATCH(UsagePerHour!TA$4,Usage!$D$3:$ABF$3,0)),"")</f>
        <v/>
      </c>
      <c r="TB18" s="6" t="str">
        <f>IFERROR(INDEX(Sales!$D$5:$ABF$18,MATCH(UsagePerHour!$B18,Sales!$C$5:$C$18,0),MATCH(UsagePerHour!TB$4,Sales!$D$3:$ABF$3,0))/TB$2*INDEX(Usage!$D$5:$ABF$11,MATCH(UsagePerHour!$B$4,Usage!$C$5:$C$11,0),MATCH(UsagePerHour!TB$4,Usage!$D$3:$ABF$3,0)),"")</f>
        <v/>
      </c>
      <c r="TC18" s="6" t="str">
        <f>IFERROR(INDEX(Sales!$D$5:$ABF$18,MATCH(UsagePerHour!$B18,Sales!$C$5:$C$18,0),MATCH(UsagePerHour!TC$4,Sales!$D$3:$ABF$3,0))/TC$2*INDEX(Usage!$D$5:$ABF$11,MATCH(UsagePerHour!$B$4,Usage!$C$5:$C$11,0),MATCH(UsagePerHour!TC$4,Usage!$D$3:$ABF$3,0)),"")</f>
        <v/>
      </c>
      <c r="TD18" s="6" t="str">
        <f>IFERROR(INDEX(Sales!$D$5:$ABF$18,MATCH(UsagePerHour!$B18,Sales!$C$5:$C$18,0),MATCH(UsagePerHour!TD$4,Sales!$D$3:$ABF$3,0))/TD$2*INDEX(Usage!$D$5:$ABF$11,MATCH(UsagePerHour!$B$4,Usage!$C$5:$C$11,0),MATCH(UsagePerHour!TD$4,Usage!$D$3:$ABF$3,0)),"")</f>
        <v/>
      </c>
      <c r="TE18" s="6" t="str">
        <f>IFERROR(INDEX(Sales!$D$5:$ABF$18,MATCH(UsagePerHour!$B18,Sales!$C$5:$C$18,0),MATCH(UsagePerHour!TE$4,Sales!$D$3:$ABF$3,0))/TE$2*INDEX(Usage!$D$5:$ABF$11,MATCH(UsagePerHour!$B$4,Usage!$C$5:$C$11,0),MATCH(UsagePerHour!TE$4,Usage!$D$3:$ABF$3,0)),"")</f>
        <v/>
      </c>
      <c r="TF18" s="6" t="str">
        <f>IFERROR(INDEX(Sales!$D$5:$ABF$18,MATCH(UsagePerHour!$B18,Sales!$C$5:$C$18,0),MATCH(UsagePerHour!TF$4,Sales!$D$3:$ABF$3,0))/TF$2*INDEX(Usage!$D$5:$ABF$11,MATCH(UsagePerHour!$B$4,Usage!$C$5:$C$11,0),MATCH(UsagePerHour!TF$4,Usage!$D$3:$ABF$3,0)),"")</f>
        <v/>
      </c>
      <c r="TG18" s="6" t="str">
        <f>IFERROR(INDEX(Sales!$D$5:$ABF$18,MATCH(UsagePerHour!$B18,Sales!$C$5:$C$18,0),MATCH(UsagePerHour!TG$4,Sales!$D$3:$ABF$3,0))/TG$2*INDEX(Usage!$D$5:$ABF$11,MATCH(UsagePerHour!$B$4,Usage!$C$5:$C$11,0),MATCH(UsagePerHour!TG$4,Usage!$D$3:$ABF$3,0)),"")</f>
        <v/>
      </c>
      <c r="TH18" s="6" t="str">
        <f>IFERROR(INDEX(Sales!$D$5:$ABF$18,MATCH(UsagePerHour!$B18,Sales!$C$5:$C$18,0),MATCH(UsagePerHour!TH$4,Sales!$D$3:$ABF$3,0))/TH$2*INDEX(Usage!$D$5:$ABF$11,MATCH(UsagePerHour!$B$4,Usage!$C$5:$C$11,0),MATCH(UsagePerHour!TH$4,Usage!$D$3:$ABF$3,0)),"")</f>
        <v/>
      </c>
      <c r="TI18" s="6" t="str">
        <f>IFERROR(INDEX(Sales!$D$5:$ABF$18,MATCH(UsagePerHour!$B18,Sales!$C$5:$C$18,0),MATCH(UsagePerHour!TI$4,Sales!$D$3:$ABF$3,0))/TI$2*INDEX(Usage!$D$5:$ABF$11,MATCH(UsagePerHour!$B$4,Usage!$C$5:$C$11,0),MATCH(UsagePerHour!TI$4,Usage!$D$3:$ABF$3,0)),"")</f>
        <v/>
      </c>
      <c r="TJ18" s="6" t="str">
        <f>IFERROR(INDEX(Sales!$D$5:$ABF$18,MATCH(UsagePerHour!$B18,Sales!$C$5:$C$18,0),MATCH(UsagePerHour!TJ$4,Sales!$D$3:$ABF$3,0))/TJ$2*INDEX(Usage!$D$5:$ABF$11,MATCH(UsagePerHour!$B$4,Usage!$C$5:$C$11,0),MATCH(UsagePerHour!TJ$4,Usage!$D$3:$ABF$3,0)),"")</f>
        <v/>
      </c>
      <c r="TK18" s="6" t="str">
        <f>IFERROR(INDEX(Sales!$D$5:$ABF$18,MATCH(UsagePerHour!$B18,Sales!$C$5:$C$18,0),MATCH(UsagePerHour!TK$4,Sales!$D$3:$ABF$3,0))/TK$2*INDEX(Usage!$D$5:$ABF$11,MATCH(UsagePerHour!$B$4,Usage!$C$5:$C$11,0),MATCH(UsagePerHour!TK$4,Usage!$D$3:$ABF$3,0)),"")</f>
        <v/>
      </c>
      <c r="TL18" s="6" t="str">
        <f>IFERROR(INDEX(Sales!$D$5:$ABF$18,MATCH(UsagePerHour!$B18,Sales!$C$5:$C$18,0),MATCH(UsagePerHour!TL$4,Sales!$D$3:$ABF$3,0))/TL$2*INDEX(Usage!$D$5:$ABF$11,MATCH(UsagePerHour!$B$4,Usage!$C$5:$C$11,0),MATCH(UsagePerHour!TL$4,Usage!$D$3:$ABF$3,0)),"")</f>
        <v/>
      </c>
      <c r="TM18" s="6" t="str">
        <f>IFERROR(INDEX(Sales!$D$5:$ABF$18,MATCH(UsagePerHour!$B18,Sales!$C$5:$C$18,0),MATCH(UsagePerHour!TM$4,Sales!$D$3:$ABF$3,0))/TM$2*INDEX(Usage!$D$5:$ABF$11,MATCH(UsagePerHour!$B$4,Usage!$C$5:$C$11,0),MATCH(UsagePerHour!TM$4,Usage!$D$3:$ABF$3,0)),"")</f>
        <v/>
      </c>
      <c r="TN18" s="6" t="str">
        <f>IFERROR(INDEX(Sales!$D$5:$ABF$18,MATCH(UsagePerHour!$B18,Sales!$C$5:$C$18,0),MATCH(UsagePerHour!TN$4,Sales!$D$3:$ABF$3,0))/TN$2*INDEX(Usage!$D$5:$ABF$11,MATCH(UsagePerHour!$B$4,Usage!$C$5:$C$11,0),MATCH(UsagePerHour!TN$4,Usage!$D$3:$ABF$3,0)),"")</f>
        <v/>
      </c>
      <c r="TO18" s="6" t="str">
        <f>IFERROR(INDEX(Sales!$D$5:$ABF$18,MATCH(UsagePerHour!$B18,Sales!$C$5:$C$18,0),MATCH(UsagePerHour!TO$4,Sales!$D$3:$ABF$3,0))/TO$2*INDEX(Usage!$D$5:$ABF$11,MATCH(UsagePerHour!$B$4,Usage!$C$5:$C$11,0),MATCH(UsagePerHour!TO$4,Usage!$D$3:$ABF$3,0)),"")</f>
        <v/>
      </c>
      <c r="TP18" s="6" t="str">
        <f>IFERROR(INDEX(Sales!$D$5:$ABF$18,MATCH(UsagePerHour!$B18,Sales!$C$5:$C$18,0),MATCH(UsagePerHour!TP$4,Sales!$D$3:$ABF$3,0))/TP$2*INDEX(Usage!$D$5:$ABF$11,MATCH(UsagePerHour!$B$4,Usage!$C$5:$C$11,0),MATCH(UsagePerHour!TP$4,Usage!$D$3:$ABF$3,0)),"")</f>
        <v/>
      </c>
      <c r="TQ18" s="6" t="str">
        <f>IFERROR(INDEX(Sales!$D$5:$ABF$18,MATCH(UsagePerHour!$B18,Sales!$C$5:$C$18,0),MATCH(UsagePerHour!TQ$4,Sales!$D$3:$ABF$3,0))/TQ$2*INDEX(Usage!$D$5:$ABF$11,MATCH(UsagePerHour!$B$4,Usage!$C$5:$C$11,0),MATCH(UsagePerHour!TQ$4,Usage!$D$3:$ABF$3,0)),"")</f>
        <v/>
      </c>
      <c r="TR18" s="6" t="str">
        <f>IFERROR(INDEX(Sales!$D$5:$ABF$18,MATCH(UsagePerHour!$B18,Sales!$C$5:$C$18,0),MATCH(UsagePerHour!TR$4,Sales!$D$3:$ABF$3,0))/TR$2*INDEX(Usage!$D$5:$ABF$11,MATCH(UsagePerHour!$B$4,Usage!$C$5:$C$11,0),MATCH(UsagePerHour!TR$4,Usage!$D$3:$ABF$3,0)),"")</f>
        <v/>
      </c>
      <c r="TS18" s="6" t="str">
        <f>IFERROR(INDEX(Sales!$D$5:$ABF$18,MATCH(UsagePerHour!$B18,Sales!$C$5:$C$18,0),MATCH(UsagePerHour!TS$4,Sales!$D$3:$ABF$3,0))/TS$2*INDEX(Usage!$D$5:$ABF$11,MATCH(UsagePerHour!$B$4,Usage!$C$5:$C$11,0),MATCH(UsagePerHour!TS$4,Usage!$D$3:$ABF$3,0)),"")</f>
        <v/>
      </c>
      <c r="TT18" s="6" t="str">
        <f>IFERROR(INDEX(Sales!$D$5:$ABF$18,MATCH(UsagePerHour!$B18,Sales!$C$5:$C$18,0),MATCH(UsagePerHour!TT$4,Sales!$D$3:$ABF$3,0))/TT$2*INDEX(Usage!$D$5:$ABF$11,MATCH(UsagePerHour!$B$4,Usage!$C$5:$C$11,0),MATCH(UsagePerHour!TT$4,Usage!$D$3:$ABF$3,0)),"")</f>
        <v/>
      </c>
      <c r="TU18" s="6" t="str">
        <f>IFERROR(INDEX(Sales!$D$5:$ABF$18,MATCH(UsagePerHour!$B18,Sales!$C$5:$C$18,0),MATCH(UsagePerHour!TU$4,Sales!$D$3:$ABF$3,0))/TU$2*INDEX(Usage!$D$5:$ABF$11,MATCH(UsagePerHour!$B$4,Usage!$C$5:$C$11,0),MATCH(UsagePerHour!TU$4,Usage!$D$3:$ABF$3,0)),"")</f>
        <v/>
      </c>
      <c r="TV18" s="6" t="str">
        <f>IFERROR(INDEX(Sales!$D$5:$ABF$18,MATCH(UsagePerHour!$B18,Sales!$C$5:$C$18,0),MATCH(UsagePerHour!TV$4,Sales!$D$3:$ABF$3,0))/TV$2*INDEX(Usage!$D$5:$ABF$11,MATCH(UsagePerHour!$B$4,Usage!$C$5:$C$11,0),MATCH(UsagePerHour!TV$4,Usage!$D$3:$ABF$3,0)),"")</f>
        <v/>
      </c>
      <c r="TW18" s="6" t="str">
        <f>IFERROR(INDEX(Sales!$D$5:$ABF$18,MATCH(UsagePerHour!$B18,Sales!$C$5:$C$18,0),MATCH(UsagePerHour!TW$4,Sales!$D$3:$ABF$3,0))/TW$2*INDEX(Usage!$D$5:$ABF$11,MATCH(UsagePerHour!$B$4,Usage!$C$5:$C$11,0),MATCH(UsagePerHour!TW$4,Usage!$D$3:$ABF$3,0)),"")</f>
        <v/>
      </c>
      <c r="TX18" s="6" t="str">
        <f>IFERROR(INDEX(Sales!$D$5:$ABF$18,MATCH(UsagePerHour!$B18,Sales!$C$5:$C$18,0),MATCH(UsagePerHour!TX$4,Sales!$D$3:$ABF$3,0))/TX$2*INDEX(Usage!$D$5:$ABF$11,MATCH(UsagePerHour!$B$4,Usage!$C$5:$C$11,0),MATCH(UsagePerHour!TX$4,Usage!$D$3:$ABF$3,0)),"")</f>
        <v/>
      </c>
      <c r="TY18" s="6" t="str">
        <f>IFERROR(INDEX(Sales!$D$5:$ABF$18,MATCH(UsagePerHour!$B18,Sales!$C$5:$C$18,0),MATCH(UsagePerHour!TY$4,Sales!$D$3:$ABF$3,0))/TY$2*INDEX(Usage!$D$5:$ABF$11,MATCH(UsagePerHour!$B$4,Usage!$C$5:$C$11,0),MATCH(UsagePerHour!TY$4,Usage!$D$3:$ABF$3,0)),"")</f>
        <v/>
      </c>
      <c r="TZ18" s="6" t="str">
        <f>IFERROR(INDEX(Sales!$D$5:$ABF$18,MATCH(UsagePerHour!$B18,Sales!$C$5:$C$18,0),MATCH(UsagePerHour!TZ$4,Sales!$D$3:$ABF$3,0))/TZ$2*INDEX(Usage!$D$5:$ABF$11,MATCH(UsagePerHour!$B$4,Usage!$C$5:$C$11,0),MATCH(UsagePerHour!TZ$4,Usage!$D$3:$ABF$3,0)),"")</f>
        <v/>
      </c>
      <c r="UA18" s="6" t="str">
        <f>IFERROR(INDEX(Sales!$D$5:$ABF$18,MATCH(UsagePerHour!$B18,Sales!$C$5:$C$18,0),MATCH(UsagePerHour!UA$4,Sales!$D$3:$ABF$3,0))/UA$2*INDEX(Usage!$D$5:$ABF$11,MATCH(UsagePerHour!$B$4,Usage!$C$5:$C$11,0),MATCH(UsagePerHour!UA$4,Usage!$D$3:$ABF$3,0)),"")</f>
        <v/>
      </c>
      <c r="UB18" s="6" t="str">
        <f>IFERROR(INDEX(Sales!$D$5:$ABF$18,MATCH(UsagePerHour!$B18,Sales!$C$5:$C$18,0),MATCH(UsagePerHour!UB$4,Sales!$D$3:$ABF$3,0))/UB$2*INDEX(Usage!$D$5:$ABF$11,MATCH(UsagePerHour!$B$4,Usage!$C$5:$C$11,0),MATCH(UsagePerHour!UB$4,Usage!$D$3:$ABF$3,0)),"")</f>
        <v/>
      </c>
      <c r="UC18" s="6" t="str">
        <f>IFERROR(INDEX(Sales!$D$5:$ABF$18,MATCH(UsagePerHour!$B18,Sales!$C$5:$C$18,0),MATCH(UsagePerHour!UC$4,Sales!$D$3:$ABF$3,0))/UC$2*INDEX(Usage!$D$5:$ABF$11,MATCH(UsagePerHour!$B$4,Usage!$C$5:$C$11,0),MATCH(UsagePerHour!UC$4,Usage!$D$3:$ABF$3,0)),"")</f>
        <v/>
      </c>
      <c r="UD18" s="6" t="str">
        <f>IFERROR(INDEX(Sales!$D$5:$ABF$18,MATCH(UsagePerHour!$B18,Sales!$C$5:$C$18,0),MATCH(UsagePerHour!UD$4,Sales!$D$3:$ABF$3,0))/UD$2*INDEX(Usage!$D$5:$ABF$11,MATCH(UsagePerHour!$B$4,Usage!$C$5:$C$11,0),MATCH(UsagePerHour!UD$4,Usage!$D$3:$ABF$3,0)),"")</f>
        <v/>
      </c>
      <c r="UE18" s="6" t="str">
        <f>IFERROR(INDEX(Sales!$D$5:$ABF$18,MATCH(UsagePerHour!$B18,Sales!$C$5:$C$18,0),MATCH(UsagePerHour!UE$4,Sales!$D$3:$ABF$3,0))/UE$2*INDEX(Usage!$D$5:$ABF$11,MATCH(UsagePerHour!$B$4,Usage!$C$5:$C$11,0),MATCH(UsagePerHour!UE$4,Usage!$D$3:$ABF$3,0)),"")</f>
        <v/>
      </c>
      <c r="UF18" s="6" t="str">
        <f>IFERROR(INDEX(Sales!$D$5:$ABF$18,MATCH(UsagePerHour!$B18,Sales!$C$5:$C$18,0),MATCH(UsagePerHour!UF$4,Sales!$D$3:$ABF$3,0))/UF$2*INDEX(Usage!$D$5:$ABF$11,MATCH(UsagePerHour!$B$4,Usage!$C$5:$C$11,0),MATCH(UsagePerHour!UF$4,Usage!$D$3:$ABF$3,0)),"")</f>
        <v/>
      </c>
      <c r="UG18" s="6" t="str">
        <f>IFERROR(INDEX(Sales!$D$5:$ABF$18,MATCH(UsagePerHour!$B18,Sales!$C$5:$C$18,0),MATCH(UsagePerHour!UG$4,Sales!$D$3:$ABF$3,0))/UG$2*INDEX(Usage!$D$5:$ABF$11,MATCH(UsagePerHour!$B$4,Usage!$C$5:$C$11,0),MATCH(UsagePerHour!UG$4,Usage!$D$3:$ABF$3,0)),"")</f>
        <v/>
      </c>
      <c r="UH18" s="6" t="str">
        <f>IFERROR(INDEX(Sales!$D$5:$ABF$18,MATCH(UsagePerHour!$B18,Sales!$C$5:$C$18,0),MATCH(UsagePerHour!UH$4,Sales!$D$3:$ABF$3,0))/UH$2*INDEX(Usage!$D$5:$ABF$11,MATCH(UsagePerHour!$B$4,Usage!$C$5:$C$11,0),MATCH(UsagePerHour!UH$4,Usage!$D$3:$ABF$3,0)),"")</f>
        <v/>
      </c>
      <c r="UI18" s="6" t="str">
        <f>IFERROR(INDEX(Sales!$D$5:$ABF$18,MATCH(UsagePerHour!$B18,Sales!$C$5:$C$18,0),MATCH(UsagePerHour!UI$4,Sales!$D$3:$ABF$3,0))/UI$2*INDEX(Usage!$D$5:$ABF$11,MATCH(UsagePerHour!$B$4,Usage!$C$5:$C$11,0),MATCH(UsagePerHour!UI$4,Usage!$D$3:$ABF$3,0)),"")</f>
        <v/>
      </c>
      <c r="UJ18" s="6" t="str">
        <f>IFERROR(INDEX(Sales!$D$5:$ABF$18,MATCH(UsagePerHour!$B18,Sales!$C$5:$C$18,0),MATCH(UsagePerHour!UJ$4,Sales!$D$3:$ABF$3,0))/UJ$2*INDEX(Usage!$D$5:$ABF$11,MATCH(UsagePerHour!$B$4,Usage!$C$5:$C$11,0),MATCH(UsagePerHour!UJ$4,Usage!$D$3:$ABF$3,0)),"")</f>
        <v/>
      </c>
      <c r="UK18" s="6" t="str">
        <f>IFERROR(INDEX(Sales!$D$5:$ABF$18,MATCH(UsagePerHour!$B18,Sales!$C$5:$C$18,0),MATCH(UsagePerHour!UK$4,Sales!$D$3:$ABF$3,0))/UK$2*INDEX(Usage!$D$5:$ABF$11,MATCH(UsagePerHour!$B$4,Usage!$C$5:$C$11,0),MATCH(UsagePerHour!UK$4,Usage!$D$3:$ABF$3,0)),"")</f>
        <v/>
      </c>
      <c r="UL18" s="6" t="str">
        <f>IFERROR(INDEX(Sales!$D$5:$ABF$18,MATCH(UsagePerHour!$B18,Sales!$C$5:$C$18,0),MATCH(UsagePerHour!UL$4,Sales!$D$3:$ABF$3,0))/UL$2*INDEX(Usage!$D$5:$ABF$11,MATCH(UsagePerHour!$B$4,Usage!$C$5:$C$11,0),MATCH(UsagePerHour!UL$4,Usage!$D$3:$ABF$3,0)),"")</f>
        <v/>
      </c>
      <c r="UM18" s="6" t="str">
        <f>IFERROR(INDEX(Sales!$D$5:$ABF$18,MATCH(UsagePerHour!$B18,Sales!$C$5:$C$18,0),MATCH(UsagePerHour!UM$4,Sales!$D$3:$ABF$3,0))/UM$2*INDEX(Usage!$D$5:$ABF$11,MATCH(UsagePerHour!$B$4,Usage!$C$5:$C$11,0),MATCH(UsagePerHour!UM$4,Usage!$D$3:$ABF$3,0)),"")</f>
        <v/>
      </c>
      <c r="UN18" s="6" t="str">
        <f>IFERROR(INDEX(Sales!$D$5:$ABF$18,MATCH(UsagePerHour!$B18,Sales!$C$5:$C$18,0),MATCH(UsagePerHour!UN$4,Sales!$D$3:$ABF$3,0))/UN$2*INDEX(Usage!$D$5:$ABF$11,MATCH(UsagePerHour!$B$4,Usage!$C$5:$C$11,0),MATCH(UsagePerHour!UN$4,Usage!$D$3:$ABF$3,0)),"")</f>
        <v/>
      </c>
      <c r="UO18" s="6" t="str">
        <f>IFERROR(INDEX(Sales!$D$5:$ABF$18,MATCH(UsagePerHour!$B18,Sales!$C$5:$C$18,0),MATCH(UsagePerHour!UO$4,Sales!$D$3:$ABF$3,0))/UO$2*INDEX(Usage!$D$5:$ABF$11,MATCH(UsagePerHour!$B$4,Usage!$C$5:$C$11,0),MATCH(UsagePerHour!UO$4,Usage!$D$3:$ABF$3,0)),"")</f>
        <v/>
      </c>
      <c r="UP18" s="6" t="str">
        <f>IFERROR(INDEX(Sales!$D$5:$ABF$18,MATCH(UsagePerHour!$B18,Sales!$C$5:$C$18,0),MATCH(UsagePerHour!UP$4,Sales!$D$3:$ABF$3,0))/UP$2*INDEX(Usage!$D$5:$ABF$11,MATCH(UsagePerHour!$B$4,Usage!$C$5:$C$11,0),MATCH(UsagePerHour!UP$4,Usage!$D$3:$ABF$3,0)),"")</f>
        <v/>
      </c>
      <c r="UQ18" s="6" t="str">
        <f>IFERROR(INDEX(Sales!$D$5:$ABF$18,MATCH(UsagePerHour!$B18,Sales!$C$5:$C$18,0),MATCH(UsagePerHour!UQ$4,Sales!$D$3:$ABF$3,0))/UQ$2*INDEX(Usage!$D$5:$ABF$11,MATCH(UsagePerHour!$B$4,Usage!$C$5:$C$11,0),MATCH(UsagePerHour!UQ$4,Usage!$D$3:$ABF$3,0)),"")</f>
        <v/>
      </c>
      <c r="UR18" s="6" t="str">
        <f>IFERROR(INDEX(Sales!$D$5:$ABF$18,MATCH(UsagePerHour!$B18,Sales!$C$5:$C$18,0),MATCH(UsagePerHour!UR$4,Sales!$D$3:$ABF$3,0))/UR$2*INDEX(Usage!$D$5:$ABF$11,MATCH(UsagePerHour!$B$4,Usage!$C$5:$C$11,0),MATCH(UsagePerHour!UR$4,Usage!$D$3:$ABF$3,0)),"")</f>
        <v/>
      </c>
      <c r="US18" s="6" t="str">
        <f>IFERROR(INDEX(Sales!$D$5:$ABF$18,MATCH(UsagePerHour!$B18,Sales!$C$5:$C$18,0),MATCH(UsagePerHour!US$4,Sales!$D$3:$ABF$3,0))/US$2*INDEX(Usage!$D$5:$ABF$11,MATCH(UsagePerHour!$B$4,Usage!$C$5:$C$11,0),MATCH(UsagePerHour!US$4,Usage!$D$3:$ABF$3,0)),"")</f>
        <v/>
      </c>
      <c r="UT18" s="6" t="str">
        <f>IFERROR(INDEX(Sales!$D$5:$ABF$18,MATCH(UsagePerHour!$B18,Sales!$C$5:$C$18,0),MATCH(UsagePerHour!UT$4,Sales!$D$3:$ABF$3,0))/UT$2*INDEX(Usage!$D$5:$ABF$11,MATCH(UsagePerHour!$B$4,Usage!$C$5:$C$11,0),MATCH(UsagePerHour!UT$4,Usage!$D$3:$ABF$3,0)),"")</f>
        <v/>
      </c>
      <c r="UU18" s="6" t="str">
        <f>IFERROR(INDEX(Sales!$D$5:$ABF$18,MATCH(UsagePerHour!$B18,Sales!$C$5:$C$18,0),MATCH(UsagePerHour!UU$4,Sales!$D$3:$ABF$3,0))/UU$2*INDEX(Usage!$D$5:$ABF$11,MATCH(UsagePerHour!$B$4,Usage!$C$5:$C$11,0),MATCH(UsagePerHour!UU$4,Usage!$D$3:$ABF$3,0)),"")</f>
        <v/>
      </c>
      <c r="UV18" s="6" t="str">
        <f>IFERROR(INDEX(Sales!$D$5:$ABF$18,MATCH(UsagePerHour!$B18,Sales!$C$5:$C$18,0),MATCH(UsagePerHour!UV$4,Sales!$D$3:$ABF$3,0))/UV$2*INDEX(Usage!$D$5:$ABF$11,MATCH(UsagePerHour!$B$4,Usage!$C$5:$C$11,0),MATCH(UsagePerHour!UV$4,Usage!$D$3:$ABF$3,0)),"")</f>
        <v/>
      </c>
      <c r="UW18" s="6" t="str">
        <f>IFERROR(INDEX(Sales!$D$5:$ABF$18,MATCH(UsagePerHour!$B18,Sales!$C$5:$C$18,0),MATCH(UsagePerHour!UW$4,Sales!$D$3:$ABF$3,0))/UW$2*INDEX(Usage!$D$5:$ABF$11,MATCH(UsagePerHour!$B$4,Usage!$C$5:$C$11,0),MATCH(UsagePerHour!UW$4,Usage!$D$3:$ABF$3,0)),"")</f>
        <v/>
      </c>
      <c r="UX18" s="6" t="str">
        <f>IFERROR(INDEX(Sales!$D$5:$ABF$18,MATCH(UsagePerHour!$B18,Sales!$C$5:$C$18,0),MATCH(UsagePerHour!UX$4,Sales!$D$3:$ABF$3,0))/UX$2*INDEX(Usage!$D$5:$ABF$11,MATCH(UsagePerHour!$B$4,Usage!$C$5:$C$11,0),MATCH(UsagePerHour!UX$4,Usage!$D$3:$ABF$3,0)),"")</f>
        <v/>
      </c>
      <c r="UY18" s="6" t="str">
        <f>IFERROR(INDEX(Sales!$D$5:$ABF$18,MATCH(UsagePerHour!$B18,Sales!$C$5:$C$18,0),MATCH(UsagePerHour!UY$4,Sales!$D$3:$ABF$3,0))/UY$2*INDEX(Usage!$D$5:$ABF$11,MATCH(UsagePerHour!$B$4,Usage!$C$5:$C$11,0),MATCH(UsagePerHour!UY$4,Usage!$D$3:$ABF$3,0)),"")</f>
        <v/>
      </c>
      <c r="UZ18" s="6" t="str">
        <f>IFERROR(INDEX(Sales!$D$5:$ABF$18,MATCH(UsagePerHour!$B18,Sales!$C$5:$C$18,0),MATCH(UsagePerHour!UZ$4,Sales!$D$3:$ABF$3,0))/UZ$2*INDEX(Usage!$D$5:$ABF$11,MATCH(UsagePerHour!$B$4,Usage!$C$5:$C$11,0),MATCH(UsagePerHour!UZ$4,Usage!$D$3:$ABF$3,0)),"")</f>
        <v/>
      </c>
      <c r="VA18" s="6" t="str">
        <f>IFERROR(INDEX(Sales!$D$5:$ABF$18,MATCH(UsagePerHour!$B18,Sales!$C$5:$C$18,0),MATCH(UsagePerHour!VA$4,Sales!$D$3:$ABF$3,0))/VA$2*INDEX(Usage!$D$5:$ABF$11,MATCH(UsagePerHour!$B$4,Usage!$C$5:$C$11,0),MATCH(UsagePerHour!VA$4,Usage!$D$3:$ABF$3,0)),"")</f>
        <v/>
      </c>
      <c r="VB18" s="6" t="str">
        <f>IFERROR(INDEX(Sales!$D$5:$ABF$18,MATCH(UsagePerHour!$B18,Sales!$C$5:$C$18,0),MATCH(UsagePerHour!VB$4,Sales!$D$3:$ABF$3,0))/VB$2*INDEX(Usage!$D$5:$ABF$11,MATCH(UsagePerHour!$B$4,Usage!$C$5:$C$11,0),MATCH(UsagePerHour!VB$4,Usage!$D$3:$ABF$3,0)),"")</f>
        <v/>
      </c>
      <c r="VC18" s="6" t="str">
        <f>IFERROR(INDEX(Sales!$D$5:$ABF$18,MATCH(UsagePerHour!$B18,Sales!$C$5:$C$18,0),MATCH(UsagePerHour!VC$4,Sales!$D$3:$ABF$3,0))/VC$2*INDEX(Usage!$D$5:$ABF$11,MATCH(UsagePerHour!$B$4,Usage!$C$5:$C$11,0),MATCH(UsagePerHour!VC$4,Usage!$D$3:$ABF$3,0)),"")</f>
        <v/>
      </c>
      <c r="VD18" s="6" t="str">
        <f>IFERROR(INDEX(Sales!$D$5:$ABF$18,MATCH(UsagePerHour!$B18,Sales!$C$5:$C$18,0),MATCH(UsagePerHour!VD$4,Sales!$D$3:$ABF$3,0))/VD$2*INDEX(Usage!$D$5:$ABF$11,MATCH(UsagePerHour!$B$4,Usage!$C$5:$C$11,0),MATCH(UsagePerHour!VD$4,Usage!$D$3:$ABF$3,0)),"")</f>
        <v/>
      </c>
      <c r="VE18" s="6" t="str">
        <f>IFERROR(INDEX(Sales!$D$5:$ABF$18,MATCH(UsagePerHour!$B18,Sales!$C$5:$C$18,0),MATCH(UsagePerHour!VE$4,Sales!$D$3:$ABF$3,0))/VE$2*INDEX(Usage!$D$5:$ABF$11,MATCH(UsagePerHour!$B$4,Usage!$C$5:$C$11,0),MATCH(UsagePerHour!VE$4,Usage!$D$3:$ABF$3,0)),"")</f>
        <v/>
      </c>
      <c r="VF18" s="6" t="str">
        <f>IFERROR(INDEX(Sales!$D$5:$ABF$18,MATCH(UsagePerHour!$B18,Sales!$C$5:$C$18,0),MATCH(UsagePerHour!VF$4,Sales!$D$3:$ABF$3,0))/VF$2*INDEX(Usage!$D$5:$ABF$11,MATCH(UsagePerHour!$B$4,Usage!$C$5:$C$11,0),MATCH(UsagePerHour!VF$4,Usage!$D$3:$ABF$3,0)),"")</f>
        <v/>
      </c>
      <c r="VG18" s="6" t="str">
        <f>IFERROR(INDEX(Sales!$D$5:$ABF$18,MATCH(UsagePerHour!$B18,Sales!$C$5:$C$18,0),MATCH(UsagePerHour!VG$4,Sales!$D$3:$ABF$3,0))/VG$2*INDEX(Usage!$D$5:$ABF$11,MATCH(UsagePerHour!$B$4,Usage!$C$5:$C$11,0),MATCH(UsagePerHour!VG$4,Usage!$D$3:$ABF$3,0)),"")</f>
        <v/>
      </c>
      <c r="VH18" s="6" t="str">
        <f>IFERROR(INDEX(Sales!$D$5:$ABF$18,MATCH(UsagePerHour!$B18,Sales!$C$5:$C$18,0),MATCH(UsagePerHour!VH$4,Sales!$D$3:$ABF$3,0))/VH$2*INDEX(Usage!$D$5:$ABF$11,MATCH(UsagePerHour!$B$4,Usage!$C$5:$C$11,0),MATCH(UsagePerHour!VH$4,Usage!$D$3:$ABF$3,0)),"")</f>
        <v/>
      </c>
      <c r="VI18" s="6" t="str">
        <f>IFERROR(INDEX(Sales!$D$5:$ABF$18,MATCH(UsagePerHour!$B18,Sales!$C$5:$C$18,0),MATCH(UsagePerHour!VI$4,Sales!$D$3:$ABF$3,0))/VI$2*INDEX(Usage!$D$5:$ABF$11,MATCH(UsagePerHour!$B$4,Usage!$C$5:$C$11,0),MATCH(UsagePerHour!VI$4,Usage!$D$3:$ABF$3,0)),"")</f>
        <v/>
      </c>
      <c r="VJ18" s="6" t="str">
        <f>IFERROR(INDEX(Sales!$D$5:$ABF$18,MATCH(UsagePerHour!$B18,Sales!$C$5:$C$18,0),MATCH(UsagePerHour!VJ$4,Sales!$D$3:$ABF$3,0))/VJ$2*INDEX(Usage!$D$5:$ABF$11,MATCH(UsagePerHour!$B$4,Usage!$C$5:$C$11,0),MATCH(UsagePerHour!VJ$4,Usage!$D$3:$ABF$3,0)),"")</f>
        <v/>
      </c>
      <c r="VK18" s="6" t="str">
        <f>IFERROR(INDEX(Sales!$D$5:$ABF$18,MATCH(UsagePerHour!$B18,Sales!$C$5:$C$18,0),MATCH(UsagePerHour!VK$4,Sales!$D$3:$ABF$3,0))/VK$2*INDEX(Usage!$D$5:$ABF$11,MATCH(UsagePerHour!$B$4,Usage!$C$5:$C$11,0),MATCH(UsagePerHour!VK$4,Usage!$D$3:$ABF$3,0)),"")</f>
        <v/>
      </c>
      <c r="VL18" s="6" t="str">
        <f>IFERROR(INDEX(Sales!$D$5:$ABF$18,MATCH(UsagePerHour!$B18,Sales!$C$5:$C$18,0),MATCH(UsagePerHour!VL$4,Sales!$D$3:$ABF$3,0))/VL$2*INDEX(Usage!$D$5:$ABF$11,MATCH(UsagePerHour!$B$4,Usage!$C$5:$C$11,0),MATCH(UsagePerHour!VL$4,Usage!$D$3:$ABF$3,0)),"")</f>
        <v/>
      </c>
      <c r="VM18" s="6" t="str">
        <f>IFERROR(INDEX(Sales!$D$5:$ABF$18,MATCH(UsagePerHour!$B18,Sales!$C$5:$C$18,0),MATCH(UsagePerHour!VM$4,Sales!$D$3:$ABF$3,0))/VM$2*INDEX(Usage!$D$5:$ABF$11,MATCH(UsagePerHour!$B$4,Usage!$C$5:$C$11,0),MATCH(UsagePerHour!VM$4,Usage!$D$3:$ABF$3,0)),"")</f>
        <v/>
      </c>
      <c r="VN18" s="6" t="str">
        <f>IFERROR(INDEX(Sales!$D$5:$ABF$18,MATCH(UsagePerHour!$B18,Sales!$C$5:$C$18,0),MATCH(UsagePerHour!VN$4,Sales!$D$3:$ABF$3,0))/VN$2*INDEX(Usage!$D$5:$ABF$11,MATCH(UsagePerHour!$B$4,Usage!$C$5:$C$11,0),MATCH(UsagePerHour!VN$4,Usage!$D$3:$ABF$3,0)),"")</f>
        <v/>
      </c>
      <c r="VO18" s="6" t="str">
        <f>IFERROR(INDEX(Sales!$D$5:$ABF$18,MATCH(UsagePerHour!$B18,Sales!$C$5:$C$18,0),MATCH(UsagePerHour!VO$4,Sales!$D$3:$ABF$3,0))/VO$2*INDEX(Usage!$D$5:$ABF$11,MATCH(UsagePerHour!$B$4,Usage!$C$5:$C$11,0),MATCH(UsagePerHour!VO$4,Usage!$D$3:$ABF$3,0)),"")</f>
        <v/>
      </c>
      <c r="VP18" s="6" t="str">
        <f>IFERROR(INDEX(Sales!$D$5:$ABF$18,MATCH(UsagePerHour!$B18,Sales!$C$5:$C$18,0),MATCH(UsagePerHour!VP$4,Sales!$D$3:$ABF$3,0))/VP$2*INDEX(Usage!$D$5:$ABF$11,MATCH(UsagePerHour!$B$4,Usage!$C$5:$C$11,0),MATCH(UsagePerHour!VP$4,Usage!$D$3:$ABF$3,0)),"")</f>
        <v/>
      </c>
      <c r="VQ18" s="6" t="str">
        <f>IFERROR(INDEX(Sales!$D$5:$ABF$18,MATCH(UsagePerHour!$B18,Sales!$C$5:$C$18,0),MATCH(UsagePerHour!VQ$4,Sales!$D$3:$ABF$3,0))/VQ$2*INDEX(Usage!$D$5:$ABF$11,MATCH(UsagePerHour!$B$4,Usage!$C$5:$C$11,0),MATCH(UsagePerHour!VQ$4,Usage!$D$3:$ABF$3,0)),"")</f>
        <v/>
      </c>
      <c r="VR18" s="6" t="str">
        <f>IFERROR(INDEX(Sales!$D$5:$ABF$18,MATCH(UsagePerHour!$B18,Sales!$C$5:$C$18,0),MATCH(UsagePerHour!VR$4,Sales!$D$3:$ABF$3,0))/VR$2*INDEX(Usage!$D$5:$ABF$11,MATCH(UsagePerHour!$B$4,Usage!$C$5:$C$11,0),MATCH(UsagePerHour!VR$4,Usage!$D$3:$ABF$3,0)),"")</f>
        <v/>
      </c>
      <c r="VS18" s="6" t="str">
        <f>IFERROR(INDEX(Sales!$D$5:$ABF$18,MATCH(UsagePerHour!$B18,Sales!$C$5:$C$18,0),MATCH(UsagePerHour!VS$4,Sales!$D$3:$ABF$3,0))/VS$2*INDEX(Usage!$D$5:$ABF$11,MATCH(UsagePerHour!$B$4,Usage!$C$5:$C$11,0),MATCH(UsagePerHour!VS$4,Usage!$D$3:$ABF$3,0)),"")</f>
        <v/>
      </c>
      <c r="VT18" s="6" t="str">
        <f>IFERROR(INDEX(Sales!$D$5:$ABF$18,MATCH(UsagePerHour!$B18,Sales!$C$5:$C$18,0),MATCH(UsagePerHour!VT$4,Sales!$D$3:$ABF$3,0))/VT$2*INDEX(Usage!$D$5:$ABF$11,MATCH(UsagePerHour!$B$4,Usage!$C$5:$C$11,0),MATCH(UsagePerHour!VT$4,Usage!$D$3:$ABF$3,0)),"")</f>
        <v/>
      </c>
      <c r="VU18" s="6" t="str">
        <f>IFERROR(INDEX(Sales!$D$5:$ABF$18,MATCH(UsagePerHour!$B18,Sales!$C$5:$C$18,0),MATCH(UsagePerHour!VU$4,Sales!$D$3:$ABF$3,0))/VU$2*INDEX(Usage!$D$5:$ABF$11,MATCH(UsagePerHour!$B$4,Usage!$C$5:$C$11,0),MATCH(UsagePerHour!VU$4,Usage!$D$3:$ABF$3,0)),"")</f>
        <v/>
      </c>
      <c r="VV18" s="6" t="str">
        <f>IFERROR(INDEX(Sales!$D$5:$ABF$18,MATCH(UsagePerHour!$B18,Sales!$C$5:$C$18,0),MATCH(UsagePerHour!VV$4,Sales!$D$3:$ABF$3,0))/VV$2*INDEX(Usage!$D$5:$ABF$11,MATCH(UsagePerHour!$B$4,Usage!$C$5:$C$11,0),MATCH(UsagePerHour!VV$4,Usage!$D$3:$ABF$3,0)),"")</f>
        <v/>
      </c>
      <c r="VW18" s="6" t="str">
        <f>IFERROR(INDEX(Sales!$D$5:$ABF$18,MATCH(UsagePerHour!$B18,Sales!$C$5:$C$18,0),MATCH(UsagePerHour!VW$4,Sales!$D$3:$ABF$3,0))/VW$2*INDEX(Usage!$D$5:$ABF$11,MATCH(UsagePerHour!$B$4,Usage!$C$5:$C$11,0),MATCH(UsagePerHour!VW$4,Usage!$D$3:$ABF$3,0)),"")</f>
        <v/>
      </c>
      <c r="VX18" s="6" t="str">
        <f>IFERROR(INDEX(Sales!$D$5:$ABF$18,MATCH(UsagePerHour!$B18,Sales!$C$5:$C$18,0),MATCH(UsagePerHour!VX$4,Sales!$D$3:$ABF$3,0))/VX$2*INDEX(Usage!$D$5:$ABF$11,MATCH(UsagePerHour!$B$4,Usage!$C$5:$C$11,0),MATCH(UsagePerHour!VX$4,Usage!$D$3:$ABF$3,0)),"")</f>
        <v/>
      </c>
      <c r="VY18" s="6" t="str">
        <f>IFERROR(INDEX(Sales!$D$5:$ABF$18,MATCH(UsagePerHour!$B18,Sales!$C$5:$C$18,0),MATCH(UsagePerHour!VY$4,Sales!$D$3:$ABF$3,0))/VY$2*INDEX(Usage!$D$5:$ABF$11,MATCH(UsagePerHour!$B$4,Usage!$C$5:$C$11,0),MATCH(UsagePerHour!VY$4,Usage!$D$3:$ABF$3,0)),"")</f>
        <v/>
      </c>
      <c r="VZ18" s="6" t="str">
        <f>IFERROR(INDEX(Sales!$D$5:$ABF$18,MATCH(UsagePerHour!$B18,Sales!$C$5:$C$18,0),MATCH(UsagePerHour!VZ$4,Sales!$D$3:$ABF$3,0))/VZ$2*INDEX(Usage!$D$5:$ABF$11,MATCH(UsagePerHour!$B$4,Usage!$C$5:$C$11,0),MATCH(UsagePerHour!VZ$4,Usage!$D$3:$ABF$3,0)),"")</f>
        <v/>
      </c>
      <c r="WA18" s="6" t="str">
        <f>IFERROR(INDEX(Sales!$D$5:$ABF$18,MATCH(UsagePerHour!$B18,Sales!$C$5:$C$18,0),MATCH(UsagePerHour!WA$4,Sales!$D$3:$ABF$3,0))/WA$2*INDEX(Usage!$D$5:$ABF$11,MATCH(UsagePerHour!$B$4,Usage!$C$5:$C$11,0),MATCH(UsagePerHour!WA$4,Usage!$D$3:$ABF$3,0)),"")</f>
        <v/>
      </c>
      <c r="WB18" s="6" t="str">
        <f>IFERROR(INDEX(Sales!$D$5:$ABF$18,MATCH(UsagePerHour!$B18,Sales!$C$5:$C$18,0),MATCH(UsagePerHour!WB$4,Sales!$D$3:$ABF$3,0))/WB$2*INDEX(Usage!$D$5:$ABF$11,MATCH(UsagePerHour!$B$4,Usage!$C$5:$C$11,0),MATCH(UsagePerHour!WB$4,Usage!$D$3:$ABF$3,0)),"")</f>
        <v/>
      </c>
      <c r="WC18" s="6" t="str">
        <f>IFERROR(INDEX(Sales!$D$5:$ABF$18,MATCH(UsagePerHour!$B18,Sales!$C$5:$C$18,0),MATCH(UsagePerHour!WC$4,Sales!$D$3:$ABF$3,0))/WC$2*INDEX(Usage!$D$5:$ABF$11,MATCH(UsagePerHour!$B$4,Usage!$C$5:$C$11,0),MATCH(UsagePerHour!WC$4,Usage!$D$3:$ABF$3,0)),"")</f>
        <v/>
      </c>
      <c r="WD18" s="6" t="str">
        <f>IFERROR(INDEX(Sales!$D$5:$ABF$18,MATCH(UsagePerHour!$B18,Sales!$C$5:$C$18,0),MATCH(UsagePerHour!WD$4,Sales!$D$3:$ABF$3,0))/WD$2*INDEX(Usage!$D$5:$ABF$11,MATCH(UsagePerHour!$B$4,Usage!$C$5:$C$11,0),MATCH(UsagePerHour!WD$4,Usage!$D$3:$ABF$3,0)),"")</f>
        <v/>
      </c>
      <c r="WE18" s="6" t="str">
        <f>IFERROR(INDEX(Sales!$D$5:$ABF$18,MATCH(UsagePerHour!$B18,Sales!$C$5:$C$18,0),MATCH(UsagePerHour!WE$4,Sales!$D$3:$ABF$3,0))/WE$2*INDEX(Usage!$D$5:$ABF$11,MATCH(UsagePerHour!$B$4,Usage!$C$5:$C$11,0),MATCH(UsagePerHour!WE$4,Usage!$D$3:$ABF$3,0)),"")</f>
        <v/>
      </c>
      <c r="WF18" s="6" t="str">
        <f>IFERROR(INDEX(Sales!$D$5:$ABF$18,MATCH(UsagePerHour!$B18,Sales!$C$5:$C$18,0),MATCH(UsagePerHour!WF$4,Sales!$D$3:$ABF$3,0))/WF$2*INDEX(Usage!$D$5:$ABF$11,MATCH(UsagePerHour!$B$4,Usage!$C$5:$C$11,0),MATCH(UsagePerHour!WF$4,Usage!$D$3:$ABF$3,0)),"")</f>
        <v/>
      </c>
      <c r="WG18" s="6" t="str">
        <f>IFERROR(INDEX(Sales!$D$5:$ABF$18,MATCH(UsagePerHour!$B18,Sales!$C$5:$C$18,0),MATCH(UsagePerHour!WG$4,Sales!$D$3:$ABF$3,0))/WG$2*INDEX(Usage!$D$5:$ABF$11,MATCH(UsagePerHour!$B$4,Usage!$C$5:$C$11,0),MATCH(UsagePerHour!WG$4,Usage!$D$3:$ABF$3,0)),"")</f>
        <v/>
      </c>
      <c r="WH18" s="6" t="str">
        <f>IFERROR(INDEX(Sales!$D$5:$ABF$18,MATCH(UsagePerHour!$B18,Sales!$C$5:$C$18,0),MATCH(UsagePerHour!WH$4,Sales!$D$3:$ABF$3,0))/WH$2*INDEX(Usage!$D$5:$ABF$11,MATCH(UsagePerHour!$B$4,Usage!$C$5:$C$11,0),MATCH(UsagePerHour!WH$4,Usage!$D$3:$ABF$3,0)),"")</f>
        <v/>
      </c>
      <c r="WI18" s="6" t="str">
        <f>IFERROR(INDEX(Sales!$D$5:$ABF$18,MATCH(UsagePerHour!$B18,Sales!$C$5:$C$18,0),MATCH(UsagePerHour!WI$4,Sales!$D$3:$ABF$3,0))/WI$2*INDEX(Usage!$D$5:$ABF$11,MATCH(UsagePerHour!$B$4,Usage!$C$5:$C$11,0),MATCH(UsagePerHour!WI$4,Usage!$D$3:$ABF$3,0)),"")</f>
        <v/>
      </c>
      <c r="WJ18" s="6" t="str">
        <f>IFERROR(INDEX(Sales!$D$5:$ABF$18,MATCH(UsagePerHour!$B18,Sales!$C$5:$C$18,0),MATCH(UsagePerHour!WJ$4,Sales!$D$3:$ABF$3,0))/WJ$2*INDEX(Usage!$D$5:$ABF$11,MATCH(UsagePerHour!$B$4,Usage!$C$5:$C$11,0),MATCH(UsagePerHour!WJ$4,Usage!$D$3:$ABF$3,0)),"")</f>
        <v/>
      </c>
      <c r="WK18" s="6" t="str">
        <f>IFERROR(INDEX(Sales!$D$5:$ABF$18,MATCH(UsagePerHour!$B18,Sales!$C$5:$C$18,0),MATCH(UsagePerHour!WK$4,Sales!$D$3:$ABF$3,0))/WK$2*INDEX(Usage!$D$5:$ABF$11,MATCH(UsagePerHour!$B$4,Usage!$C$5:$C$11,0),MATCH(UsagePerHour!WK$4,Usage!$D$3:$ABF$3,0)),"")</f>
        <v/>
      </c>
      <c r="WL18" s="6" t="str">
        <f>IFERROR(INDEX(Sales!$D$5:$ABF$18,MATCH(UsagePerHour!$B18,Sales!$C$5:$C$18,0),MATCH(UsagePerHour!WL$4,Sales!$D$3:$ABF$3,0))/WL$2*INDEX(Usage!$D$5:$ABF$11,MATCH(UsagePerHour!$B$4,Usage!$C$5:$C$11,0),MATCH(UsagePerHour!WL$4,Usage!$D$3:$ABF$3,0)),"")</f>
        <v/>
      </c>
      <c r="WM18" s="6" t="str">
        <f>IFERROR(INDEX(Sales!$D$5:$ABF$18,MATCH(UsagePerHour!$B18,Sales!$C$5:$C$18,0),MATCH(UsagePerHour!WM$4,Sales!$D$3:$ABF$3,0))/WM$2*INDEX(Usage!$D$5:$ABF$11,MATCH(UsagePerHour!$B$4,Usage!$C$5:$C$11,0),MATCH(UsagePerHour!WM$4,Usage!$D$3:$ABF$3,0)),"")</f>
        <v/>
      </c>
      <c r="WN18" s="6" t="str">
        <f>IFERROR(INDEX(Sales!$D$5:$ABF$18,MATCH(UsagePerHour!$B18,Sales!$C$5:$C$18,0),MATCH(UsagePerHour!WN$4,Sales!$D$3:$ABF$3,0))/WN$2*INDEX(Usage!$D$5:$ABF$11,MATCH(UsagePerHour!$B$4,Usage!$C$5:$C$11,0),MATCH(UsagePerHour!WN$4,Usage!$D$3:$ABF$3,0)),"")</f>
        <v/>
      </c>
      <c r="WO18" s="6" t="str">
        <f>IFERROR(INDEX(Sales!$D$5:$ABF$18,MATCH(UsagePerHour!$B18,Sales!$C$5:$C$18,0),MATCH(UsagePerHour!WO$4,Sales!$D$3:$ABF$3,0))/WO$2*INDEX(Usage!$D$5:$ABF$11,MATCH(UsagePerHour!$B$4,Usage!$C$5:$C$11,0),MATCH(UsagePerHour!WO$4,Usage!$D$3:$ABF$3,0)),"")</f>
        <v/>
      </c>
      <c r="WP18" s="6" t="str">
        <f>IFERROR(INDEX(Sales!$D$5:$ABF$18,MATCH(UsagePerHour!$B18,Sales!$C$5:$C$18,0),MATCH(UsagePerHour!WP$4,Sales!$D$3:$ABF$3,0))/WP$2*INDEX(Usage!$D$5:$ABF$11,MATCH(UsagePerHour!$B$4,Usage!$C$5:$C$11,0),MATCH(UsagePerHour!WP$4,Usage!$D$3:$ABF$3,0)),"")</f>
        <v/>
      </c>
      <c r="WQ18" s="6" t="str">
        <f>IFERROR(INDEX(Sales!$D$5:$ABF$18,MATCH(UsagePerHour!$B18,Sales!$C$5:$C$18,0),MATCH(UsagePerHour!WQ$4,Sales!$D$3:$ABF$3,0))/WQ$2*INDEX(Usage!$D$5:$ABF$11,MATCH(UsagePerHour!$B$4,Usage!$C$5:$C$11,0),MATCH(UsagePerHour!WQ$4,Usage!$D$3:$ABF$3,0)),"")</f>
        <v/>
      </c>
      <c r="WR18" s="6" t="str">
        <f>IFERROR(INDEX(Sales!$D$5:$ABF$18,MATCH(UsagePerHour!$B18,Sales!$C$5:$C$18,0),MATCH(UsagePerHour!WR$4,Sales!$D$3:$ABF$3,0))/WR$2*INDEX(Usage!$D$5:$ABF$11,MATCH(UsagePerHour!$B$4,Usage!$C$5:$C$11,0),MATCH(UsagePerHour!WR$4,Usage!$D$3:$ABF$3,0)),"")</f>
        <v/>
      </c>
      <c r="WS18" s="6" t="str">
        <f>IFERROR(INDEX(Sales!$D$5:$ABF$18,MATCH(UsagePerHour!$B18,Sales!$C$5:$C$18,0),MATCH(UsagePerHour!WS$4,Sales!$D$3:$ABF$3,0))/WS$2*INDEX(Usage!$D$5:$ABF$11,MATCH(UsagePerHour!$B$4,Usage!$C$5:$C$11,0),MATCH(UsagePerHour!WS$4,Usage!$D$3:$ABF$3,0)),"")</f>
        <v/>
      </c>
      <c r="WT18" s="6" t="str">
        <f>IFERROR(INDEX(Sales!$D$5:$ABF$18,MATCH(UsagePerHour!$B18,Sales!$C$5:$C$18,0),MATCH(UsagePerHour!WT$4,Sales!$D$3:$ABF$3,0))/WT$2*INDEX(Usage!$D$5:$ABF$11,MATCH(UsagePerHour!$B$4,Usage!$C$5:$C$11,0),MATCH(UsagePerHour!WT$4,Usage!$D$3:$ABF$3,0)),"")</f>
        <v/>
      </c>
      <c r="WU18" s="6" t="str">
        <f>IFERROR(INDEX(Sales!$D$5:$ABF$18,MATCH(UsagePerHour!$B18,Sales!$C$5:$C$18,0),MATCH(UsagePerHour!WU$4,Sales!$D$3:$ABF$3,0))/WU$2*INDEX(Usage!$D$5:$ABF$11,MATCH(UsagePerHour!$B$4,Usage!$C$5:$C$11,0),MATCH(UsagePerHour!WU$4,Usage!$D$3:$ABF$3,0)),"")</f>
        <v/>
      </c>
      <c r="WV18" s="6" t="str">
        <f>IFERROR(INDEX(Sales!$D$5:$ABF$18,MATCH(UsagePerHour!$B18,Sales!$C$5:$C$18,0),MATCH(UsagePerHour!WV$4,Sales!$D$3:$ABF$3,0))/WV$2*INDEX(Usage!$D$5:$ABF$11,MATCH(UsagePerHour!$B$4,Usage!$C$5:$C$11,0),MATCH(UsagePerHour!WV$4,Usage!$D$3:$ABF$3,0)),"")</f>
        <v/>
      </c>
      <c r="WW18" s="6" t="str">
        <f>IFERROR(INDEX(Sales!$D$5:$ABF$18,MATCH(UsagePerHour!$B18,Sales!$C$5:$C$18,0),MATCH(UsagePerHour!WW$4,Sales!$D$3:$ABF$3,0))/WW$2*INDEX(Usage!$D$5:$ABF$11,MATCH(UsagePerHour!$B$4,Usage!$C$5:$C$11,0),MATCH(UsagePerHour!WW$4,Usage!$D$3:$ABF$3,0)),"")</f>
        <v/>
      </c>
      <c r="WX18" s="6" t="str">
        <f>IFERROR(INDEX(Sales!$D$5:$ABF$18,MATCH(UsagePerHour!$B18,Sales!$C$5:$C$18,0),MATCH(UsagePerHour!WX$4,Sales!$D$3:$ABF$3,0))/WX$2*INDEX(Usage!$D$5:$ABF$11,MATCH(UsagePerHour!$B$4,Usage!$C$5:$C$11,0),MATCH(UsagePerHour!WX$4,Usage!$D$3:$ABF$3,0)),"")</f>
        <v/>
      </c>
      <c r="WY18" s="6" t="str">
        <f>IFERROR(INDEX(Sales!$D$5:$ABF$18,MATCH(UsagePerHour!$B18,Sales!$C$5:$C$18,0),MATCH(UsagePerHour!WY$4,Sales!$D$3:$ABF$3,0))/WY$2*INDEX(Usage!$D$5:$ABF$11,MATCH(UsagePerHour!$B$4,Usage!$C$5:$C$11,0),MATCH(UsagePerHour!WY$4,Usage!$D$3:$ABF$3,0)),"")</f>
        <v/>
      </c>
      <c r="WZ18" s="6" t="str">
        <f>IFERROR(INDEX(Sales!$D$5:$ABF$18,MATCH(UsagePerHour!$B18,Sales!$C$5:$C$18,0),MATCH(UsagePerHour!WZ$4,Sales!$D$3:$ABF$3,0))/WZ$2*INDEX(Usage!$D$5:$ABF$11,MATCH(UsagePerHour!$B$4,Usage!$C$5:$C$11,0),MATCH(UsagePerHour!WZ$4,Usage!$D$3:$ABF$3,0)),"")</f>
        <v/>
      </c>
      <c r="XA18" s="6" t="str">
        <f>IFERROR(INDEX(Sales!$D$5:$ABF$18,MATCH(UsagePerHour!$B18,Sales!$C$5:$C$18,0),MATCH(UsagePerHour!XA$4,Sales!$D$3:$ABF$3,0))/XA$2*INDEX(Usage!$D$5:$ABF$11,MATCH(UsagePerHour!$B$4,Usage!$C$5:$C$11,0),MATCH(UsagePerHour!XA$4,Usage!$D$3:$ABF$3,0)),"")</f>
        <v/>
      </c>
      <c r="XB18" s="6" t="str">
        <f>IFERROR(INDEX(Sales!$D$5:$ABF$18,MATCH(UsagePerHour!$B18,Sales!$C$5:$C$18,0),MATCH(UsagePerHour!XB$4,Sales!$D$3:$ABF$3,0))/XB$2*INDEX(Usage!$D$5:$ABF$11,MATCH(UsagePerHour!$B$4,Usage!$C$5:$C$11,0),MATCH(UsagePerHour!XB$4,Usage!$D$3:$ABF$3,0)),"")</f>
        <v/>
      </c>
      <c r="XC18" s="6" t="str">
        <f>IFERROR(INDEX(Sales!$D$5:$ABF$18,MATCH(UsagePerHour!$B18,Sales!$C$5:$C$18,0),MATCH(UsagePerHour!XC$4,Sales!$D$3:$ABF$3,0))/XC$2*INDEX(Usage!$D$5:$ABF$11,MATCH(UsagePerHour!$B$4,Usage!$C$5:$C$11,0),MATCH(UsagePerHour!XC$4,Usage!$D$3:$ABF$3,0)),"")</f>
        <v/>
      </c>
      <c r="XD18" s="6" t="str">
        <f>IFERROR(INDEX(Sales!$D$5:$ABF$18,MATCH(UsagePerHour!$B18,Sales!$C$5:$C$18,0),MATCH(UsagePerHour!XD$4,Sales!$D$3:$ABF$3,0))/XD$2*INDEX(Usage!$D$5:$ABF$11,MATCH(UsagePerHour!$B$4,Usage!$C$5:$C$11,0),MATCH(UsagePerHour!XD$4,Usage!$D$3:$ABF$3,0)),"")</f>
        <v/>
      </c>
      <c r="XE18" s="6" t="str">
        <f>IFERROR(INDEX(Sales!$D$5:$ABF$18,MATCH(UsagePerHour!$B18,Sales!$C$5:$C$18,0),MATCH(UsagePerHour!XE$4,Sales!$D$3:$ABF$3,0))/XE$2*INDEX(Usage!$D$5:$ABF$11,MATCH(UsagePerHour!$B$4,Usage!$C$5:$C$11,0),MATCH(UsagePerHour!XE$4,Usage!$D$3:$ABF$3,0)),"")</f>
        <v/>
      </c>
      <c r="XF18" s="6" t="str">
        <f>IFERROR(INDEX(Sales!$D$5:$ABF$18,MATCH(UsagePerHour!$B18,Sales!$C$5:$C$18,0),MATCH(UsagePerHour!XF$4,Sales!$D$3:$ABF$3,0))/XF$2*INDEX(Usage!$D$5:$ABF$11,MATCH(UsagePerHour!$B$4,Usage!$C$5:$C$11,0),MATCH(UsagePerHour!XF$4,Usage!$D$3:$ABF$3,0)),"")</f>
        <v/>
      </c>
      <c r="XG18" s="6" t="str">
        <f>IFERROR(INDEX(Sales!$D$5:$ABF$18,MATCH(UsagePerHour!$B18,Sales!$C$5:$C$18,0),MATCH(UsagePerHour!XG$4,Sales!$D$3:$ABF$3,0))/XG$2*INDEX(Usage!$D$5:$ABF$11,MATCH(UsagePerHour!$B$4,Usage!$C$5:$C$11,0),MATCH(UsagePerHour!XG$4,Usage!$D$3:$ABF$3,0)),"")</f>
        <v/>
      </c>
      <c r="XH18" s="6" t="str">
        <f>IFERROR(INDEX(Sales!$D$5:$ABF$18,MATCH(UsagePerHour!$B18,Sales!$C$5:$C$18,0),MATCH(UsagePerHour!XH$4,Sales!$D$3:$ABF$3,0))/XH$2*INDEX(Usage!$D$5:$ABF$11,MATCH(UsagePerHour!$B$4,Usage!$C$5:$C$11,0),MATCH(UsagePerHour!XH$4,Usage!$D$3:$ABF$3,0)),"")</f>
        <v/>
      </c>
      <c r="XI18" s="6" t="str">
        <f>IFERROR(INDEX(Sales!$D$5:$ABF$18,MATCH(UsagePerHour!$B18,Sales!$C$5:$C$18,0),MATCH(UsagePerHour!XI$4,Sales!$D$3:$ABF$3,0))/XI$2*INDEX(Usage!$D$5:$ABF$11,MATCH(UsagePerHour!$B$4,Usage!$C$5:$C$11,0),MATCH(UsagePerHour!XI$4,Usage!$D$3:$ABF$3,0)),"")</f>
        <v/>
      </c>
      <c r="XJ18" s="6" t="str">
        <f>IFERROR(INDEX(Sales!$D$5:$ABF$18,MATCH(UsagePerHour!$B18,Sales!$C$5:$C$18,0),MATCH(UsagePerHour!XJ$4,Sales!$D$3:$ABF$3,0))/XJ$2*INDEX(Usage!$D$5:$ABF$11,MATCH(UsagePerHour!$B$4,Usage!$C$5:$C$11,0),MATCH(UsagePerHour!XJ$4,Usage!$D$3:$ABF$3,0)),"")</f>
        <v/>
      </c>
      <c r="XK18" s="6" t="str">
        <f>IFERROR(INDEX(Sales!$D$5:$ABF$18,MATCH(UsagePerHour!$B18,Sales!$C$5:$C$18,0),MATCH(UsagePerHour!XK$4,Sales!$D$3:$ABF$3,0))/XK$2*INDEX(Usage!$D$5:$ABF$11,MATCH(UsagePerHour!$B$4,Usage!$C$5:$C$11,0),MATCH(UsagePerHour!XK$4,Usage!$D$3:$ABF$3,0)),"")</f>
        <v/>
      </c>
      <c r="XL18" s="6" t="str">
        <f>IFERROR(INDEX(Sales!$D$5:$ABF$18,MATCH(UsagePerHour!$B18,Sales!$C$5:$C$18,0),MATCH(UsagePerHour!XL$4,Sales!$D$3:$ABF$3,0))/XL$2*INDEX(Usage!$D$5:$ABF$11,MATCH(UsagePerHour!$B$4,Usage!$C$5:$C$11,0),MATCH(UsagePerHour!XL$4,Usage!$D$3:$ABF$3,0)),"")</f>
        <v/>
      </c>
      <c r="XM18" s="6" t="str">
        <f>IFERROR(INDEX(Sales!$D$5:$ABF$18,MATCH(UsagePerHour!$B18,Sales!$C$5:$C$18,0),MATCH(UsagePerHour!XM$4,Sales!$D$3:$ABF$3,0))/XM$2*INDEX(Usage!$D$5:$ABF$11,MATCH(UsagePerHour!$B$4,Usage!$C$5:$C$11,0),MATCH(UsagePerHour!XM$4,Usage!$D$3:$ABF$3,0)),"")</f>
        <v/>
      </c>
      <c r="XN18" s="6" t="str">
        <f>IFERROR(INDEX(Sales!$D$5:$ABF$18,MATCH(UsagePerHour!$B18,Sales!$C$5:$C$18,0),MATCH(UsagePerHour!XN$4,Sales!$D$3:$ABF$3,0))/XN$2*INDEX(Usage!$D$5:$ABF$11,MATCH(UsagePerHour!$B$4,Usage!$C$5:$C$11,0),MATCH(UsagePerHour!XN$4,Usage!$D$3:$ABF$3,0)),"")</f>
        <v/>
      </c>
      <c r="XO18" s="6" t="str">
        <f>IFERROR(INDEX(Sales!$D$5:$ABF$18,MATCH(UsagePerHour!$B18,Sales!$C$5:$C$18,0),MATCH(UsagePerHour!XO$4,Sales!$D$3:$ABF$3,0))/XO$2*INDEX(Usage!$D$5:$ABF$11,MATCH(UsagePerHour!$B$4,Usage!$C$5:$C$11,0),MATCH(UsagePerHour!XO$4,Usage!$D$3:$ABF$3,0)),"")</f>
        <v/>
      </c>
      <c r="XP18" s="6" t="str">
        <f>IFERROR(INDEX(Sales!$D$5:$ABF$18,MATCH(UsagePerHour!$B18,Sales!$C$5:$C$18,0),MATCH(UsagePerHour!XP$4,Sales!$D$3:$ABF$3,0))/XP$2*INDEX(Usage!$D$5:$ABF$11,MATCH(UsagePerHour!$B$4,Usage!$C$5:$C$11,0),MATCH(UsagePerHour!XP$4,Usage!$D$3:$ABF$3,0)),"")</f>
        <v/>
      </c>
      <c r="XQ18" s="6" t="str">
        <f>IFERROR(INDEX(Sales!$D$5:$ABF$18,MATCH(UsagePerHour!$B18,Sales!$C$5:$C$18,0),MATCH(UsagePerHour!XQ$4,Sales!$D$3:$ABF$3,0))/XQ$2*INDEX(Usage!$D$5:$ABF$11,MATCH(UsagePerHour!$B$4,Usage!$C$5:$C$11,0),MATCH(UsagePerHour!XQ$4,Usage!$D$3:$ABF$3,0)),"")</f>
        <v/>
      </c>
      <c r="XR18" s="6" t="str">
        <f>IFERROR(INDEX(Sales!$D$5:$ABF$18,MATCH(UsagePerHour!$B18,Sales!$C$5:$C$18,0),MATCH(UsagePerHour!XR$4,Sales!$D$3:$ABF$3,0))/XR$2*INDEX(Usage!$D$5:$ABF$11,MATCH(UsagePerHour!$B$4,Usage!$C$5:$C$11,0),MATCH(UsagePerHour!XR$4,Usage!$D$3:$ABF$3,0)),"")</f>
        <v/>
      </c>
      <c r="XS18" s="6" t="str">
        <f>IFERROR(INDEX(Sales!$D$5:$ABF$18,MATCH(UsagePerHour!$B18,Sales!$C$5:$C$18,0),MATCH(UsagePerHour!XS$4,Sales!$D$3:$ABF$3,0))/XS$2*INDEX(Usage!$D$5:$ABF$11,MATCH(UsagePerHour!$B$4,Usage!$C$5:$C$11,0),MATCH(UsagePerHour!XS$4,Usage!$D$3:$ABF$3,0)),"")</f>
        <v/>
      </c>
      <c r="XT18" s="6" t="str">
        <f>IFERROR(INDEX(Sales!$D$5:$ABF$18,MATCH(UsagePerHour!$B18,Sales!$C$5:$C$18,0),MATCH(UsagePerHour!XT$4,Sales!$D$3:$ABF$3,0))/XT$2*INDEX(Usage!$D$5:$ABF$11,MATCH(UsagePerHour!$B$4,Usage!$C$5:$C$11,0),MATCH(UsagePerHour!XT$4,Usage!$D$3:$ABF$3,0)),"")</f>
        <v/>
      </c>
      <c r="XU18" s="6" t="str">
        <f>IFERROR(INDEX(Sales!$D$5:$ABF$18,MATCH(UsagePerHour!$B18,Sales!$C$5:$C$18,0),MATCH(UsagePerHour!XU$4,Sales!$D$3:$ABF$3,0))/XU$2*INDEX(Usage!$D$5:$ABF$11,MATCH(UsagePerHour!$B$4,Usage!$C$5:$C$11,0),MATCH(UsagePerHour!XU$4,Usage!$D$3:$ABF$3,0)),"")</f>
        <v/>
      </c>
      <c r="XV18" s="6" t="str">
        <f>IFERROR(INDEX(Sales!$D$5:$ABF$18,MATCH(UsagePerHour!$B18,Sales!$C$5:$C$18,0),MATCH(UsagePerHour!XV$4,Sales!$D$3:$ABF$3,0))/XV$2*INDEX(Usage!$D$5:$ABF$11,MATCH(UsagePerHour!$B$4,Usage!$C$5:$C$11,0),MATCH(UsagePerHour!XV$4,Usage!$D$3:$ABF$3,0)),"")</f>
        <v/>
      </c>
      <c r="XW18" s="6" t="str">
        <f>IFERROR(INDEX(Sales!$D$5:$ABF$18,MATCH(UsagePerHour!$B18,Sales!$C$5:$C$18,0),MATCH(UsagePerHour!XW$4,Sales!$D$3:$ABF$3,0))/XW$2*INDEX(Usage!$D$5:$ABF$11,MATCH(UsagePerHour!$B$4,Usage!$C$5:$C$11,0),MATCH(UsagePerHour!XW$4,Usage!$D$3:$ABF$3,0)),"")</f>
        <v/>
      </c>
      <c r="XX18" s="6" t="str">
        <f>IFERROR(INDEX(Sales!$D$5:$ABF$18,MATCH(UsagePerHour!$B18,Sales!$C$5:$C$18,0),MATCH(UsagePerHour!XX$4,Sales!$D$3:$ABF$3,0))/XX$2*INDEX(Usage!$D$5:$ABF$11,MATCH(UsagePerHour!$B$4,Usage!$C$5:$C$11,0),MATCH(UsagePerHour!XX$4,Usage!$D$3:$ABF$3,0)),"")</f>
        <v/>
      </c>
      <c r="XY18" s="6" t="str">
        <f>IFERROR(INDEX(Sales!$D$5:$ABF$18,MATCH(UsagePerHour!$B18,Sales!$C$5:$C$18,0),MATCH(UsagePerHour!XY$4,Sales!$D$3:$ABF$3,0))/XY$2*INDEX(Usage!$D$5:$ABF$11,MATCH(UsagePerHour!$B$4,Usage!$C$5:$C$11,0),MATCH(UsagePerHour!XY$4,Usage!$D$3:$ABF$3,0)),"")</f>
        <v/>
      </c>
      <c r="XZ18" s="6" t="str">
        <f>IFERROR(INDEX(Sales!$D$5:$ABF$18,MATCH(UsagePerHour!$B18,Sales!$C$5:$C$18,0),MATCH(UsagePerHour!XZ$4,Sales!$D$3:$ABF$3,0))/XZ$2*INDEX(Usage!$D$5:$ABF$11,MATCH(UsagePerHour!$B$4,Usage!$C$5:$C$11,0),MATCH(UsagePerHour!XZ$4,Usage!$D$3:$ABF$3,0)),"")</f>
        <v/>
      </c>
      <c r="YA18" s="6" t="str">
        <f>IFERROR(INDEX(Sales!$D$5:$ABF$18,MATCH(UsagePerHour!$B18,Sales!$C$5:$C$18,0),MATCH(UsagePerHour!YA$4,Sales!$D$3:$ABF$3,0))/YA$2*INDEX(Usage!$D$5:$ABF$11,MATCH(UsagePerHour!$B$4,Usage!$C$5:$C$11,0),MATCH(UsagePerHour!YA$4,Usage!$D$3:$ABF$3,0)),"")</f>
        <v/>
      </c>
      <c r="YB18" s="6" t="str">
        <f>IFERROR(INDEX(Sales!$D$5:$ABF$18,MATCH(UsagePerHour!$B18,Sales!$C$5:$C$18,0),MATCH(UsagePerHour!YB$4,Sales!$D$3:$ABF$3,0))/YB$2*INDEX(Usage!$D$5:$ABF$11,MATCH(UsagePerHour!$B$4,Usage!$C$5:$C$11,0),MATCH(UsagePerHour!YB$4,Usage!$D$3:$ABF$3,0)),"")</f>
        <v/>
      </c>
      <c r="YC18" s="6" t="str">
        <f>IFERROR(INDEX(Sales!$D$5:$ABF$18,MATCH(UsagePerHour!$B18,Sales!$C$5:$C$18,0),MATCH(UsagePerHour!YC$4,Sales!$D$3:$ABF$3,0))/YC$2*INDEX(Usage!$D$5:$ABF$11,MATCH(UsagePerHour!$B$4,Usage!$C$5:$C$11,0),MATCH(UsagePerHour!YC$4,Usage!$D$3:$ABF$3,0)),"")</f>
        <v/>
      </c>
      <c r="YD18" s="6" t="str">
        <f>IFERROR(INDEX(Sales!$D$5:$ABF$18,MATCH(UsagePerHour!$B18,Sales!$C$5:$C$18,0),MATCH(UsagePerHour!YD$4,Sales!$D$3:$ABF$3,0))/YD$2*INDEX(Usage!$D$5:$ABF$11,MATCH(UsagePerHour!$B$4,Usage!$C$5:$C$11,0),MATCH(UsagePerHour!YD$4,Usage!$D$3:$ABF$3,0)),"")</f>
        <v/>
      </c>
      <c r="YE18" s="6" t="str">
        <f>IFERROR(INDEX(Sales!$D$5:$ABF$18,MATCH(UsagePerHour!$B18,Sales!$C$5:$C$18,0),MATCH(UsagePerHour!YE$4,Sales!$D$3:$ABF$3,0))/YE$2*INDEX(Usage!$D$5:$ABF$11,MATCH(UsagePerHour!$B$4,Usage!$C$5:$C$11,0),MATCH(UsagePerHour!YE$4,Usage!$D$3:$ABF$3,0)),"")</f>
        <v/>
      </c>
      <c r="YF18" s="6" t="str">
        <f>IFERROR(INDEX(Sales!$D$5:$ABF$18,MATCH(UsagePerHour!$B18,Sales!$C$5:$C$18,0),MATCH(UsagePerHour!YF$4,Sales!$D$3:$ABF$3,0))/YF$2*INDEX(Usage!$D$5:$ABF$11,MATCH(UsagePerHour!$B$4,Usage!$C$5:$C$11,0),MATCH(UsagePerHour!YF$4,Usage!$D$3:$ABF$3,0)),"")</f>
        <v/>
      </c>
      <c r="YG18" s="6" t="str">
        <f>IFERROR(INDEX(Sales!$D$5:$ABF$18,MATCH(UsagePerHour!$B18,Sales!$C$5:$C$18,0),MATCH(UsagePerHour!YG$4,Sales!$D$3:$ABF$3,0))/YG$2*INDEX(Usage!$D$5:$ABF$11,MATCH(UsagePerHour!$B$4,Usage!$C$5:$C$11,0),MATCH(UsagePerHour!YG$4,Usage!$D$3:$ABF$3,0)),"")</f>
        <v/>
      </c>
      <c r="YH18" s="6" t="str">
        <f>IFERROR(INDEX(Sales!$D$5:$ABF$18,MATCH(UsagePerHour!$B18,Sales!$C$5:$C$18,0),MATCH(UsagePerHour!YH$4,Sales!$D$3:$ABF$3,0))/YH$2*INDEX(Usage!$D$5:$ABF$11,MATCH(UsagePerHour!$B$4,Usage!$C$5:$C$11,0),MATCH(UsagePerHour!YH$4,Usage!$D$3:$ABF$3,0)),"")</f>
        <v/>
      </c>
      <c r="YI18" s="6" t="str">
        <f>IFERROR(INDEX(Sales!$D$5:$ABF$18,MATCH(UsagePerHour!$B18,Sales!$C$5:$C$18,0),MATCH(UsagePerHour!YI$4,Sales!$D$3:$ABF$3,0))/YI$2*INDEX(Usage!$D$5:$ABF$11,MATCH(UsagePerHour!$B$4,Usage!$C$5:$C$11,0),MATCH(UsagePerHour!YI$4,Usage!$D$3:$ABF$3,0)),"")</f>
        <v/>
      </c>
      <c r="YJ18" s="6" t="str">
        <f>IFERROR(INDEX(Sales!$D$5:$ABF$18,MATCH(UsagePerHour!$B18,Sales!$C$5:$C$18,0),MATCH(UsagePerHour!YJ$4,Sales!$D$3:$ABF$3,0))/YJ$2*INDEX(Usage!$D$5:$ABF$11,MATCH(UsagePerHour!$B$4,Usage!$C$5:$C$11,0),MATCH(UsagePerHour!YJ$4,Usage!$D$3:$ABF$3,0)),"")</f>
        <v/>
      </c>
      <c r="YK18" s="6" t="str">
        <f>IFERROR(INDEX(Sales!$D$5:$ABF$18,MATCH(UsagePerHour!$B18,Sales!$C$5:$C$18,0),MATCH(UsagePerHour!YK$4,Sales!$D$3:$ABF$3,0))/YK$2*INDEX(Usage!$D$5:$ABF$11,MATCH(UsagePerHour!$B$4,Usage!$C$5:$C$11,0),MATCH(UsagePerHour!YK$4,Usage!$D$3:$ABF$3,0)),"")</f>
        <v/>
      </c>
      <c r="YL18" s="6" t="str">
        <f>IFERROR(INDEX(Sales!$D$5:$ABF$18,MATCH(UsagePerHour!$B18,Sales!$C$5:$C$18,0),MATCH(UsagePerHour!YL$4,Sales!$D$3:$ABF$3,0))/YL$2*INDEX(Usage!$D$5:$ABF$11,MATCH(UsagePerHour!$B$4,Usage!$C$5:$C$11,0),MATCH(UsagePerHour!YL$4,Usage!$D$3:$ABF$3,0)),"")</f>
        <v/>
      </c>
      <c r="YM18" s="6" t="str">
        <f>IFERROR(INDEX(Sales!$D$5:$ABF$18,MATCH(UsagePerHour!$B18,Sales!$C$5:$C$18,0),MATCH(UsagePerHour!YM$4,Sales!$D$3:$ABF$3,0))/YM$2*INDEX(Usage!$D$5:$ABF$11,MATCH(UsagePerHour!$B$4,Usage!$C$5:$C$11,0),MATCH(UsagePerHour!YM$4,Usage!$D$3:$ABF$3,0)),"")</f>
        <v/>
      </c>
      <c r="YN18" s="6" t="str">
        <f>IFERROR(INDEX(Sales!$D$5:$ABF$18,MATCH(UsagePerHour!$B18,Sales!$C$5:$C$18,0),MATCH(UsagePerHour!YN$4,Sales!$D$3:$ABF$3,0))/YN$2*INDEX(Usage!$D$5:$ABF$11,MATCH(UsagePerHour!$B$4,Usage!$C$5:$C$11,0),MATCH(UsagePerHour!YN$4,Usage!$D$3:$ABF$3,0)),"")</f>
        <v/>
      </c>
      <c r="YO18" s="6" t="str">
        <f>IFERROR(INDEX(Sales!$D$5:$ABF$18,MATCH(UsagePerHour!$B18,Sales!$C$5:$C$18,0),MATCH(UsagePerHour!YO$4,Sales!$D$3:$ABF$3,0))/YO$2*INDEX(Usage!$D$5:$ABF$11,MATCH(UsagePerHour!$B$4,Usage!$C$5:$C$11,0),MATCH(UsagePerHour!YO$4,Usage!$D$3:$ABF$3,0)),"")</f>
        <v/>
      </c>
      <c r="YP18" s="6" t="str">
        <f>IFERROR(INDEX(Sales!$D$5:$ABF$18,MATCH(UsagePerHour!$B18,Sales!$C$5:$C$18,0),MATCH(UsagePerHour!YP$4,Sales!$D$3:$ABF$3,0))/YP$2*INDEX(Usage!$D$5:$ABF$11,MATCH(UsagePerHour!$B$4,Usage!$C$5:$C$11,0),MATCH(UsagePerHour!YP$4,Usage!$D$3:$ABF$3,0)),"")</f>
        <v/>
      </c>
      <c r="YQ18" s="6" t="str">
        <f>IFERROR(INDEX(Sales!$D$5:$ABF$18,MATCH(UsagePerHour!$B18,Sales!$C$5:$C$18,0),MATCH(UsagePerHour!YQ$4,Sales!$D$3:$ABF$3,0))/YQ$2*INDEX(Usage!$D$5:$ABF$11,MATCH(UsagePerHour!$B$4,Usage!$C$5:$C$11,0),MATCH(UsagePerHour!YQ$4,Usage!$D$3:$ABF$3,0)),"")</f>
        <v/>
      </c>
      <c r="YR18" s="6" t="str">
        <f>IFERROR(INDEX(Sales!$D$5:$ABF$18,MATCH(UsagePerHour!$B18,Sales!$C$5:$C$18,0),MATCH(UsagePerHour!YR$4,Sales!$D$3:$ABF$3,0))/YR$2*INDEX(Usage!$D$5:$ABF$11,MATCH(UsagePerHour!$B$4,Usage!$C$5:$C$11,0),MATCH(UsagePerHour!YR$4,Usage!$D$3:$ABF$3,0)),"")</f>
        <v/>
      </c>
      <c r="YS18" s="6" t="str">
        <f>IFERROR(INDEX(Sales!$D$5:$ABF$18,MATCH(UsagePerHour!$B18,Sales!$C$5:$C$18,0),MATCH(UsagePerHour!YS$4,Sales!$D$3:$ABF$3,0))/YS$2*INDEX(Usage!$D$5:$ABF$11,MATCH(UsagePerHour!$B$4,Usage!$C$5:$C$11,0),MATCH(UsagePerHour!YS$4,Usage!$D$3:$ABF$3,0)),"")</f>
        <v/>
      </c>
      <c r="YT18" s="6" t="str">
        <f>IFERROR(INDEX(Sales!$D$5:$ABF$18,MATCH(UsagePerHour!$B18,Sales!$C$5:$C$18,0),MATCH(UsagePerHour!YT$4,Sales!$D$3:$ABF$3,0))/YT$2*INDEX(Usage!$D$5:$ABF$11,MATCH(UsagePerHour!$B$4,Usage!$C$5:$C$11,0),MATCH(UsagePerHour!YT$4,Usage!$D$3:$ABF$3,0)),"")</f>
        <v/>
      </c>
      <c r="YU18" s="6" t="str">
        <f>IFERROR(INDEX(Sales!$D$5:$ABF$18,MATCH(UsagePerHour!$B18,Sales!$C$5:$C$18,0),MATCH(UsagePerHour!YU$4,Sales!$D$3:$ABF$3,0))/YU$2*INDEX(Usage!$D$5:$ABF$11,MATCH(UsagePerHour!$B$4,Usage!$C$5:$C$11,0),MATCH(UsagePerHour!YU$4,Usage!$D$3:$ABF$3,0)),"")</f>
        <v/>
      </c>
      <c r="YV18" s="6" t="str">
        <f>IFERROR(INDEX(Sales!$D$5:$ABF$18,MATCH(UsagePerHour!$B18,Sales!$C$5:$C$18,0),MATCH(UsagePerHour!YV$4,Sales!$D$3:$ABF$3,0))/YV$2*INDEX(Usage!$D$5:$ABF$11,MATCH(UsagePerHour!$B$4,Usage!$C$5:$C$11,0),MATCH(UsagePerHour!YV$4,Usage!$D$3:$ABF$3,0)),"")</f>
        <v/>
      </c>
      <c r="YW18" s="6" t="str">
        <f>IFERROR(INDEX(Sales!$D$5:$ABF$18,MATCH(UsagePerHour!$B18,Sales!$C$5:$C$18,0),MATCH(UsagePerHour!YW$4,Sales!$D$3:$ABF$3,0))/YW$2*INDEX(Usage!$D$5:$ABF$11,MATCH(UsagePerHour!$B$4,Usage!$C$5:$C$11,0),MATCH(UsagePerHour!YW$4,Usage!$D$3:$ABF$3,0)),"")</f>
        <v/>
      </c>
      <c r="YX18" s="6" t="str">
        <f>IFERROR(INDEX(Sales!$D$5:$ABF$18,MATCH(UsagePerHour!$B18,Sales!$C$5:$C$18,0),MATCH(UsagePerHour!YX$4,Sales!$D$3:$ABF$3,0))/YX$2*INDEX(Usage!$D$5:$ABF$11,MATCH(UsagePerHour!$B$4,Usage!$C$5:$C$11,0),MATCH(UsagePerHour!YX$4,Usage!$D$3:$ABF$3,0)),"")</f>
        <v/>
      </c>
      <c r="YY18" s="6" t="str">
        <f>IFERROR(INDEX(Sales!$D$5:$ABF$18,MATCH(UsagePerHour!$B18,Sales!$C$5:$C$18,0),MATCH(UsagePerHour!YY$4,Sales!$D$3:$ABF$3,0))/YY$2*INDEX(Usage!$D$5:$ABF$11,MATCH(UsagePerHour!$B$4,Usage!$C$5:$C$11,0),MATCH(UsagePerHour!YY$4,Usage!$D$3:$ABF$3,0)),"")</f>
        <v/>
      </c>
      <c r="YZ18" s="6" t="str">
        <f>IFERROR(INDEX(Sales!$D$5:$ABF$18,MATCH(UsagePerHour!$B18,Sales!$C$5:$C$18,0),MATCH(UsagePerHour!YZ$4,Sales!$D$3:$ABF$3,0))/YZ$2*INDEX(Usage!$D$5:$ABF$11,MATCH(UsagePerHour!$B$4,Usage!$C$5:$C$11,0),MATCH(UsagePerHour!YZ$4,Usage!$D$3:$ABF$3,0)),"")</f>
        <v/>
      </c>
      <c r="ZA18" s="6" t="str">
        <f>IFERROR(INDEX(Sales!$D$5:$ABF$18,MATCH(UsagePerHour!$B18,Sales!$C$5:$C$18,0),MATCH(UsagePerHour!ZA$4,Sales!$D$3:$ABF$3,0))/ZA$2*INDEX(Usage!$D$5:$ABF$11,MATCH(UsagePerHour!$B$4,Usage!$C$5:$C$11,0),MATCH(UsagePerHour!ZA$4,Usage!$D$3:$ABF$3,0)),"")</f>
        <v/>
      </c>
      <c r="ZB18" s="6" t="str">
        <f>IFERROR(INDEX(Sales!$D$5:$ABF$18,MATCH(UsagePerHour!$B18,Sales!$C$5:$C$18,0),MATCH(UsagePerHour!ZB$4,Sales!$D$3:$ABF$3,0))/ZB$2*INDEX(Usage!$D$5:$ABF$11,MATCH(UsagePerHour!$B$4,Usage!$C$5:$C$11,0),MATCH(UsagePerHour!ZB$4,Usage!$D$3:$ABF$3,0)),"")</f>
        <v/>
      </c>
      <c r="ZC18" s="6" t="str">
        <f>IFERROR(INDEX(Sales!$D$5:$ABF$18,MATCH(UsagePerHour!$B18,Sales!$C$5:$C$18,0),MATCH(UsagePerHour!ZC$4,Sales!$D$3:$ABF$3,0))/ZC$2*INDEX(Usage!$D$5:$ABF$11,MATCH(UsagePerHour!$B$4,Usage!$C$5:$C$11,0),MATCH(UsagePerHour!ZC$4,Usage!$D$3:$ABF$3,0)),"")</f>
        <v/>
      </c>
      <c r="ZD18" s="6" t="str">
        <f>IFERROR(INDEX(Sales!$D$5:$ABF$18,MATCH(UsagePerHour!$B18,Sales!$C$5:$C$18,0),MATCH(UsagePerHour!ZD$4,Sales!$D$3:$ABF$3,0))/ZD$2*INDEX(Usage!$D$5:$ABF$11,MATCH(UsagePerHour!$B$4,Usage!$C$5:$C$11,0),MATCH(UsagePerHour!ZD$4,Usage!$D$3:$ABF$3,0)),"")</f>
        <v/>
      </c>
      <c r="ZE18" s="6" t="str">
        <f>IFERROR(INDEX(Sales!$D$5:$ABF$18,MATCH(UsagePerHour!$B18,Sales!$C$5:$C$18,0),MATCH(UsagePerHour!ZE$4,Sales!$D$3:$ABF$3,0))/ZE$2*INDEX(Usage!$D$5:$ABF$11,MATCH(UsagePerHour!$B$4,Usage!$C$5:$C$11,0),MATCH(UsagePerHour!ZE$4,Usage!$D$3:$ABF$3,0)),"")</f>
        <v/>
      </c>
      <c r="ZF18" s="6" t="str">
        <f>IFERROR(INDEX(Sales!$D$5:$ABF$18,MATCH(UsagePerHour!$B18,Sales!$C$5:$C$18,0),MATCH(UsagePerHour!ZF$4,Sales!$D$3:$ABF$3,0))/ZF$2*INDEX(Usage!$D$5:$ABF$11,MATCH(UsagePerHour!$B$4,Usage!$C$5:$C$11,0),MATCH(UsagePerHour!ZF$4,Usage!$D$3:$ABF$3,0)),"")</f>
        <v/>
      </c>
      <c r="ZG18" s="6" t="str">
        <f>IFERROR(INDEX(Sales!$D$5:$ABF$18,MATCH(UsagePerHour!$B18,Sales!$C$5:$C$18,0),MATCH(UsagePerHour!ZG$4,Sales!$D$3:$ABF$3,0))/ZG$2*INDEX(Usage!$D$5:$ABF$11,MATCH(UsagePerHour!$B$4,Usage!$C$5:$C$11,0),MATCH(UsagePerHour!ZG$4,Usage!$D$3:$ABF$3,0)),"")</f>
        <v/>
      </c>
      <c r="ZH18" s="6" t="str">
        <f>IFERROR(INDEX(Sales!$D$5:$ABF$18,MATCH(UsagePerHour!$B18,Sales!$C$5:$C$18,0),MATCH(UsagePerHour!ZH$4,Sales!$D$3:$ABF$3,0))/ZH$2*INDEX(Usage!$D$5:$ABF$11,MATCH(UsagePerHour!$B$4,Usage!$C$5:$C$11,0),MATCH(UsagePerHour!ZH$4,Usage!$D$3:$ABF$3,0)),"")</f>
        <v/>
      </c>
      <c r="ZI18" s="6" t="str">
        <f>IFERROR(INDEX(Sales!$D$5:$ABF$18,MATCH(UsagePerHour!$B18,Sales!$C$5:$C$18,0),MATCH(UsagePerHour!ZI$4,Sales!$D$3:$ABF$3,0))/ZI$2*INDEX(Usage!$D$5:$ABF$11,MATCH(UsagePerHour!$B$4,Usage!$C$5:$C$11,0),MATCH(UsagePerHour!ZI$4,Usage!$D$3:$ABF$3,0)),"")</f>
        <v/>
      </c>
      <c r="ZJ18" s="6" t="str">
        <f>IFERROR(INDEX(Sales!$D$5:$ABF$18,MATCH(UsagePerHour!$B18,Sales!$C$5:$C$18,0),MATCH(UsagePerHour!ZJ$4,Sales!$D$3:$ABF$3,0))/ZJ$2*INDEX(Usage!$D$5:$ABF$11,MATCH(UsagePerHour!$B$4,Usage!$C$5:$C$11,0),MATCH(UsagePerHour!ZJ$4,Usage!$D$3:$ABF$3,0)),"")</f>
        <v/>
      </c>
      <c r="ZK18" s="6" t="str">
        <f>IFERROR(INDEX(Sales!$D$5:$ABF$18,MATCH(UsagePerHour!$B18,Sales!$C$5:$C$18,0),MATCH(UsagePerHour!ZK$4,Sales!$D$3:$ABF$3,0))/ZK$2*INDEX(Usage!$D$5:$ABF$11,MATCH(UsagePerHour!$B$4,Usage!$C$5:$C$11,0),MATCH(UsagePerHour!ZK$4,Usage!$D$3:$ABF$3,0)),"")</f>
        <v/>
      </c>
      <c r="ZL18" s="6" t="str">
        <f>IFERROR(INDEX(Sales!$D$5:$ABF$18,MATCH(UsagePerHour!$B18,Sales!$C$5:$C$18,0),MATCH(UsagePerHour!ZL$4,Sales!$D$3:$ABF$3,0))/ZL$2*INDEX(Usage!$D$5:$ABF$11,MATCH(UsagePerHour!$B$4,Usage!$C$5:$C$11,0),MATCH(UsagePerHour!ZL$4,Usage!$D$3:$ABF$3,0)),"")</f>
        <v/>
      </c>
      <c r="ZM18" s="6" t="str">
        <f>IFERROR(INDEX(Sales!$D$5:$ABF$18,MATCH(UsagePerHour!$B18,Sales!$C$5:$C$18,0),MATCH(UsagePerHour!ZM$4,Sales!$D$3:$ABF$3,0))/ZM$2*INDEX(Usage!$D$5:$ABF$11,MATCH(UsagePerHour!$B$4,Usage!$C$5:$C$11,0),MATCH(UsagePerHour!ZM$4,Usage!$D$3:$ABF$3,0)),"")</f>
        <v/>
      </c>
      <c r="ZN18" s="6" t="str">
        <f>IFERROR(INDEX(Sales!$D$5:$ABF$18,MATCH(UsagePerHour!$B18,Sales!$C$5:$C$18,0),MATCH(UsagePerHour!ZN$4,Sales!$D$3:$ABF$3,0))/ZN$2*INDEX(Usage!$D$5:$ABF$11,MATCH(UsagePerHour!$B$4,Usage!$C$5:$C$11,0),MATCH(UsagePerHour!ZN$4,Usage!$D$3:$ABF$3,0)),"")</f>
        <v/>
      </c>
      <c r="ZO18" s="6" t="str">
        <f>IFERROR(INDEX(Sales!$D$5:$ABF$18,MATCH(UsagePerHour!$B18,Sales!$C$5:$C$18,0),MATCH(UsagePerHour!ZO$4,Sales!$D$3:$ABF$3,0))/ZO$2*INDEX(Usage!$D$5:$ABF$11,MATCH(UsagePerHour!$B$4,Usage!$C$5:$C$11,0),MATCH(UsagePerHour!ZO$4,Usage!$D$3:$ABF$3,0)),"")</f>
        <v/>
      </c>
      <c r="ZP18" s="6" t="str">
        <f>IFERROR(INDEX(Sales!$D$5:$ABF$18,MATCH(UsagePerHour!$B18,Sales!$C$5:$C$18,0),MATCH(UsagePerHour!ZP$4,Sales!$D$3:$ABF$3,0))/ZP$2*INDEX(Usage!$D$5:$ABF$11,MATCH(UsagePerHour!$B$4,Usage!$C$5:$C$11,0),MATCH(UsagePerHour!ZP$4,Usage!$D$3:$ABF$3,0)),"")</f>
        <v/>
      </c>
      <c r="ZQ18" s="6" t="str">
        <f>IFERROR(INDEX(Sales!$D$5:$ABF$18,MATCH(UsagePerHour!$B18,Sales!$C$5:$C$18,0),MATCH(UsagePerHour!ZQ$4,Sales!$D$3:$ABF$3,0))/ZQ$2*INDEX(Usage!$D$5:$ABF$11,MATCH(UsagePerHour!$B$4,Usage!$C$5:$C$11,0),MATCH(UsagePerHour!ZQ$4,Usage!$D$3:$ABF$3,0)),"")</f>
        <v/>
      </c>
      <c r="ZR18" s="6" t="str">
        <f>IFERROR(INDEX(Sales!$D$5:$ABF$18,MATCH(UsagePerHour!$B18,Sales!$C$5:$C$18,0),MATCH(UsagePerHour!ZR$4,Sales!$D$3:$ABF$3,0))/ZR$2*INDEX(Usage!$D$5:$ABF$11,MATCH(UsagePerHour!$B$4,Usage!$C$5:$C$11,0),MATCH(UsagePerHour!ZR$4,Usage!$D$3:$ABF$3,0)),"")</f>
        <v/>
      </c>
      <c r="ZS18" s="6" t="str">
        <f>IFERROR(INDEX(Sales!$D$5:$ABF$18,MATCH(UsagePerHour!$B18,Sales!$C$5:$C$18,0),MATCH(UsagePerHour!ZS$4,Sales!$D$3:$ABF$3,0))/ZS$2*INDEX(Usage!$D$5:$ABF$11,MATCH(UsagePerHour!$B$4,Usage!$C$5:$C$11,0),MATCH(UsagePerHour!ZS$4,Usage!$D$3:$ABF$3,0)),"")</f>
        <v/>
      </c>
      <c r="ZT18" s="6" t="str">
        <f>IFERROR(INDEX(Sales!$D$5:$ABF$18,MATCH(UsagePerHour!$B18,Sales!$C$5:$C$18,0),MATCH(UsagePerHour!ZT$4,Sales!$D$3:$ABF$3,0))/ZT$2*INDEX(Usage!$D$5:$ABF$11,MATCH(UsagePerHour!$B$4,Usage!$C$5:$C$11,0),MATCH(UsagePerHour!ZT$4,Usage!$D$3:$ABF$3,0)),"")</f>
        <v/>
      </c>
      <c r="ZU18" s="6" t="str">
        <f>IFERROR(INDEX(Sales!$D$5:$ABF$18,MATCH(UsagePerHour!$B18,Sales!$C$5:$C$18,0),MATCH(UsagePerHour!ZU$4,Sales!$D$3:$ABF$3,0))/ZU$2*INDEX(Usage!$D$5:$ABF$11,MATCH(UsagePerHour!$B$4,Usage!$C$5:$C$11,0),MATCH(UsagePerHour!ZU$4,Usage!$D$3:$ABF$3,0)),"")</f>
        <v/>
      </c>
      <c r="ZV18" s="6" t="str">
        <f>IFERROR(INDEX(Sales!$D$5:$ABF$18,MATCH(UsagePerHour!$B18,Sales!$C$5:$C$18,0),MATCH(UsagePerHour!ZV$4,Sales!$D$3:$ABF$3,0))/ZV$2*INDEX(Usage!$D$5:$ABF$11,MATCH(UsagePerHour!$B$4,Usage!$C$5:$C$11,0),MATCH(UsagePerHour!ZV$4,Usage!$D$3:$ABF$3,0)),"")</f>
        <v/>
      </c>
      <c r="ZW18" s="6" t="str">
        <f>IFERROR(INDEX(Sales!$D$5:$ABF$18,MATCH(UsagePerHour!$B18,Sales!$C$5:$C$18,0),MATCH(UsagePerHour!ZW$4,Sales!$D$3:$ABF$3,0))/ZW$2*INDEX(Usage!$D$5:$ABF$11,MATCH(UsagePerHour!$B$4,Usage!$C$5:$C$11,0),MATCH(UsagePerHour!ZW$4,Usage!$D$3:$ABF$3,0)),"")</f>
        <v/>
      </c>
      <c r="ZX18" s="6" t="str">
        <f>IFERROR(INDEX(Sales!$D$5:$ABF$18,MATCH(UsagePerHour!$B18,Sales!$C$5:$C$18,0),MATCH(UsagePerHour!ZX$4,Sales!$D$3:$ABF$3,0))/ZX$2*INDEX(Usage!$D$5:$ABF$11,MATCH(UsagePerHour!$B$4,Usage!$C$5:$C$11,0),MATCH(UsagePerHour!ZX$4,Usage!$D$3:$ABF$3,0)),"")</f>
        <v/>
      </c>
      <c r="ZY18" s="6" t="str">
        <f>IFERROR(INDEX(Sales!$D$5:$ABF$18,MATCH(UsagePerHour!$B18,Sales!$C$5:$C$18,0),MATCH(UsagePerHour!ZY$4,Sales!$D$3:$ABF$3,0))/ZY$2*INDEX(Usage!$D$5:$ABF$11,MATCH(UsagePerHour!$B$4,Usage!$C$5:$C$11,0),MATCH(UsagePerHour!ZY$4,Usage!$D$3:$ABF$3,0)),"")</f>
        <v/>
      </c>
      <c r="ZZ18" s="6" t="str">
        <f>IFERROR(INDEX(Sales!$D$5:$ABF$18,MATCH(UsagePerHour!$B18,Sales!$C$5:$C$18,0),MATCH(UsagePerHour!ZZ$4,Sales!$D$3:$ABF$3,0))/ZZ$2*INDEX(Usage!$D$5:$ABF$11,MATCH(UsagePerHour!$B$4,Usage!$C$5:$C$11,0),MATCH(UsagePerHour!ZZ$4,Usage!$D$3:$ABF$3,0)),"")</f>
        <v/>
      </c>
      <c r="AAA18" s="6" t="str">
        <f>IFERROR(INDEX(Sales!$D$5:$ABF$18,MATCH(UsagePerHour!$B18,Sales!$C$5:$C$18,0),MATCH(UsagePerHour!AAA$4,Sales!$D$3:$ABF$3,0))/AAA$2*INDEX(Usage!$D$5:$ABF$11,MATCH(UsagePerHour!$B$4,Usage!$C$5:$C$11,0),MATCH(UsagePerHour!AAA$4,Usage!$D$3:$ABF$3,0)),"")</f>
        <v/>
      </c>
      <c r="AAB18" s="6" t="str">
        <f>IFERROR(INDEX(Sales!$D$5:$ABF$18,MATCH(UsagePerHour!$B18,Sales!$C$5:$C$18,0),MATCH(UsagePerHour!AAB$4,Sales!$D$3:$ABF$3,0))/AAB$2*INDEX(Usage!$D$5:$ABF$11,MATCH(UsagePerHour!$B$4,Usage!$C$5:$C$11,0),MATCH(UsagePerHour!AAB$4,Usage!$D$3:$ABF$3,0)),"")</f>
        <v/>
      </c>
      <c r="AAC18" s="6" t="str">
        <f>IFERROR(INDEX(Sales!$D$5:$ABF$18,MATCH(UsagePerHour!$B18,Sales!$C$5:$C$18,0),MATCH(UsagePerHour!AAC$4,Sales!$D$3:$ABF$3,0))/AAC$2*INDEX(Usage!$D$5:$ABF$11,MATCH(UsagePerHour!$B$4,Usage!$C$5:$C$11,0),MATCH(UsagePerHour!AAC$4,Usage!$D$3:$ABF$3,0)),"")</f>
        <v/>
      </c>
      <c r="AAD18" s="6" t="str">
        <f>IFERROR(INDEX(Sales!$D$5:$ABF$18,MATCH(UsagePerHour!$B18,Sales!$C$5:$C$18,0),MATCH(UsagePerHour!AAD$4,Sales!$D$3:$ABF$3,0))/AAD$2*INDEX(Usage!$D$5:$ABF$11,MATCH(UsagePerHour!$B$4,Usage!$C$5:$C$11,0),MATCH(UsagePerHour!AAD$4,Usage!$D$3:$ABF$3,0)),"")</f>
        <v/>
      </c>
      <c r="AAE18" s="6" t="str">
        <f>IFERROR(INDEX(Sales!$D$5:$ABF$18,MATCH(UsagePerHour!$B18,Sales!$C$5:$C$18,0),MATCH(UsagePerHour!AAE$4,Sales!$D$3:$ABF$3,0))/AAE$2*INDEX(Usage!$D$5:$ABF$11,MATCH(UsagePerHour!$B$4,Usage!$C$5:$C$11,0),MATCH(UsagePerHour!AAE$4,Usage!$D$3:$ABF$3,0)),"")</f>
        <v/>
      </c>
      <c r="AAF18" s="6" t="str">
        <f>IFERROR(INDEX(Sales!$D$5:$ABF$18,MATCH(UsagePerHour!$B18,Sales!$C$5:$C$18,0),MATCH(UsagePerHour!AAF$4,Sales!$D$3:$ABF$3,0))/AAF$2*INDEX(Usage!$D$5:$ABF$11,MATCH(UsagePerHour!$B$4,Usage!$C$5:$C$11,0),MATCH(UsagePerHour!AAF$4,Usage!$D$3:$ABF$3,0)),"")</f>
        <v/>
      </c>
      <c r="AAG18" s="6" t="str">
        <f>IFERROR(INDEX(Sales!$D$5:$ABF$18,MATCH(UsagePerHour!$B18,Sales!$C$5:$C$18,0),MATCH(UsagePerHour!AAG$4,Sales!$D$3:$ABF$3,0))/AAG$2*INDEX(Usage!$D$5:$ABF$11,MATCH(UsagePerHour!$B$4,Usage!$C$5:$C$11,0),MATCH(UsagePerHour!AAG$4,Usage!$D$3:$ABF$3,0)),"")</f>
        <v/>
      </c>
      <c r="AAH18" s="6" t="str">
        <f>IFERROR(INDEX(Sales!$D$5:$ABF$18,MATCH(UsagePerHour!$B18,Sales!$C$5:$C$18,0),MATCH(UsagePerHour!AAH$4,Sales!$D$3:$ABF$3,0))/AAH$2*INDEX(Usage!$D$5:$ABF$11,MATCH(UsagePerHour!$B$4,Usage!$C$5:$C$11,0),MATCH(UsagePerHour!AAH$4,Usage!$D$3:$ABF$3,0)),"")</f>
        <v/>
      </c>
      <c r="AAI18" s="6" t="str">
        <f>IFERROR(INDEX(Sales!$D$5:$ABF$18,MATCH(UsagePerHour!$B18,Sales!$C$5:$C$18,0),MATCH(UsagePerHour!AAI$4,Sales!$D$3:$ABF$3,0))/AAI$2*INDEX(Usage!$D$5:$ABF$11,MATCH(UsagePerHour!$B$4,Usage!$C$5:$C$11,0),MATCH(UsagePerHour!AAI$4,Usage!$D$3:$ABF$3,0)),"")</f>
        <v/>
      </c>
      <c r="AAJ18" s="6" t="str">
        <f>IFERROR(INDEX(Sales!$D$5:$ABF$18,MATCH(UsagePerHour!$B18,Sales!$C$5:$C$18,0),MATCH(UsagePerHour!AAJ$4,Sales!$D$3:$ABF$3,0))/AAJ$2*INDEX(Usage!$D$5:$ABF$11,MATCH(UsagePerHour!$B$4,Usage!$C$5:$C$11,0),MATCH(UsagePerHour!AAJ$4,Usage!$D$3:$ABF$3,0)),"")</f>
        <v/>
      </c>
      <c r="AAK18" s="6" t="str">
        <f>IFERROR(INDEX(Sales!$D$5:$ABF$18,MATCH(UsagePerHour!$B18,Sales!$C$5:$C$18,0),MATCH(UsagePerHour!AAK$4,Sales!$D$3:$ABF$3,0))/AAK$2*INDEX(Usage!$D$5:$ABF$11,MATCH(UsagePerHour!$B$4,Usage!$C$5:$C$11,0),MATCH(UsagePerHour!AAK$4,Usage!$D$3:$ABF$3,0)),"")</f>
        <v/>
      </c>
      <c r="AAL18" s="6" t="str">
        <f>IFERROR(INDEX(Sales!$D$5:$ABF$18,MATCH(UsagePerHour!$B18,Sales!$C$5:$C$18,0),MATCH(UsagePerHour!AAL$4,Sales!$D$3:$ABF$3,0))/AAL$2*INDEX(Usage!$D$5:$ABF$11,MATCH(UsagePerHour!$B$4,Usage!$C$5:$C$11,0),MATCH(UsagePerHour!AAL$4,Usage!$D$3:$ABF$3,0)),"")</f>
        <v/>
      </c>
      <c r="AAM18" s="6" t="str">
        <f>IFERROR(INDEX(Sales!$D$5:$ABF$18,MATCH(UsagePerHour!$B18,Sales!$C$5:$C$18,0),MATCH(UsagePerHour!AAM$4,Sales!$D$3:$ABF$3,0))/AAM$2*INDEX(Usage!$D$5:$ABF$11,MATCH(UsagePerHour!$B$4,Usage!$C$5:$C$11,0),MATCH(UsagePerHour!AAM$4,Usage!$D$3:$ABF$3,0)),"")</f>
        <v/>
      </c>
      <c r="AAN18" s="6" t="str">
        <f>IFERROR(INDEX(Sales!$D$5:$ABF$18,MATCH(UsagePerHour!$B18,Sales!$C$5:$C$18,0),MATCH(UsagePerHour!AAN$4,Sales!$D$3:$ABF$3,0))/AAN$2*INDEX(Usage!$D$5:$ABF$11,MATCH(UsagePerHour!$B$4,Usage!$C$5:$C$11,0),MATCH(UsagePerHour!AAN$4,Usage!$D$3:$ABF$3,0)),"")</f>
        <v/>
      </c>
      <c r="AAO18" s="6" t="str">
        <f>IFERROR(INDEX(Sales!$D$5:$ABF$18,MATCH(UsagePerHour!$B18,Sales!$C$5:$C$18,0),MATCH(UsagePerHour!AAO$4,Sales!$D$3:$ABF$3,0))/AAO$2*INDEX(Usage!$D$5:$ABF$11,MATCH(UsagePerHour!$B$4,Usage!$C$5:$C$11,0),MATCH(UsagePerHour!AAO$4,Usage!$D$3:$ABF$3,0)),"")</f>
        <v/>
      </c>
      <c r="AAP18" s="6" t="str">
        <f>IFERROR(INDEX(Sales!$D$5:$ABF$18,MATCH(UsagePerHour!$B18,Sales!$C$5:$C$18,0),MATCH(UsagePerHour!AAP$4,Sales!$D$3:$ABF$3,0))/AAP$2*INDEX(Usage!$D$5:$ABF$11,MATCH(UsagePerHour!$B$4,Usage!$C$5:$C$11,0),MATCH(UsagePerHour!AAP$4,Usage!$D$3:$ABF$3,0)),"")</f>
        <v/>
      </c>
      <c r="AAQ18" s="6" t="str">
        <f>IFERROR(INDEX(Sales!$D$5:$ABF$18,MATCH(UsagePerHour!$B18,Sales!$C$5:$C$18,0),MATCH(UsagePerHour!AAQ$4,Sales!$D$3:$ABF$3,0))/AAQ$2*INDEX(Usage!$D$5:$ABF$11,MATCH(UsagePerHour!$B$4,Usage!$C$5:$C$11,0),MATCH(UsagePerHour!AAQ$4,Usage!$D$3:$ABF$3,0)),"")</f>
        <v/>
      </c>
      <c r="AAR18" s="6" t="str">
        <f>IFERROR(INDEX(Sales!$D$5:$ABF$18,MATCH(UsagePerHour!$B18,Sales!$C$5:$C$18,0),MATCH(UsagePerHour!AAR$4,Sales!$D$3:$ABF$3,0))/AAR$2*INDEX(Usage!$D$5:$ABF$11,MATCH(UsagePerHour!$B$4,Usage!$C$5:$C$11,0),MATCH(UsagePerHour!AAR$4,Usage!$D$3:$ABF$3,0)),"")</f>
        <v/>
      </c>
      <c r="AAS18" s="6" t="str">
        <f>IFERROR(INDEX(Sales!$D$5:$ABF$18,MATCH(UsagePerHour!$B18,Sales!$C$5:$C$18,0),MATCH(UsagePerHour!AAS$4,Sales!$D$3:$ABF$3,0))/AAS$2*INDEX(Usage!$D$5:$ABF$11,MATCH(UsagePerHour!$B$4,Usage!$C$5:$C$11,0),MATCH(UsagePerHour!AAS$4,Usage!$D$3:$ABF$3,0)),"")</f>
        <v/>
      </c>
      <c r="AAT18" s="6" t="str">
        <f>IFERROR(INDEX(Sales!$D$5:$ABF$18,MATCH(UsagePerHour!$B18,Sales!$C$5:$C$18,0),MATCH(UsagePerHour!AAT$4,Sales!$D$3:$ABF$3,0))/AAT$2*INDEX(Usage!$D$5:$ABF$11,MATCH(UsagePerHour!$B$4,Usage!$C$5:$C$11,0),MATCH(UsagePerHour!AAT$4,Usage!$D$3:$ABF$3,0)),"")</f>
        <v/>
      </c>
      <c r="AAU18" s="6" t="str">
        <f>IFERROR(INDEX(Sales!$D$5:$ABF$18,MATCH(UsagePerHour!$B18,Sales!$C$5:$C$18,0),MATCH(UsagePerHour!AAU$4,Sales!$D$3:$ABF$3,0))/AAU$2*INDEX(Usage!$D$5:$ABF$11,MATCH(UsagePerHour!$B$4,Usage!$C$5:$C$11,0),MATCH(UsagePerHour!AAU$4,Usage!$D$3:$ABF$3,0)),"")</f>
        <v/>
      </c>
      <c r="AAV18" s="6" t="str">
        <f>IFERROR(INDEX(Sales!$D$5:$ABF$18,MATCH(UsagePerHour!$B18,Sales!$C$5:$C$18,0),MATCH(UsagePerHour!AAV$4,Sales!$D$3:$ABF$3,0))/AAV$2*INDEX(Usage!$D$5:$ABF$11,MATCH(UsagePerHour!$B$4,Usage!$C$5:$C$11,0),MATCH(UsagePerHour!AAV$4,Usage!$D$3:$ABF$3,0)),"")</f>
        <v/>
      </c>
      <c r="AAW18" s="6" t="str">
        <f>IFERROR(INDEX(Sales!$D$5:$ABF$18,MATCH(UsagePerHour!$B18,Sales!$C$5:$C$18,0),MATCH(UsagePerHour!AAW$4,Sales!$D$3:$ABF$3,0))/AAW$2*INDEX(Usage!$D$5:$ABF$11,MATCH(UsagePerHour!$B$4,Usage!$C$5:$C$11,0),MATCH(UsagePerHour!AAW$4,Usage!$D$3:$ABF$3,0)),"")</f>
        <v/>
      </c>
      <c r="AAX18" s="6" t="str">
        <f>IFERROR(INDEX(Sales!$D$5:$ABF$18,MATCH(UsagePerHour!$B18,Sales!$C$5:$C$18,0),MATCH(UsagePerHour!AAX$4,Sales!$D$3:$ABF$3,0))/AAX$2*INDEX(Usage!$D$5:$ABF$11,MATCH(UsagePerHour!$B$4,Usage!$C$5:$C$11,0),MATCH(UsagePerHour!AAX$4,Usage!$D$3:$ABF$3,0)),"")</f>
        <v/>
      </c>
      <c r="AAY18" s="6" t="str">
        <f>IFERROR(INDEX(Sales!$D$5:$ABF$18,MATCH(UsagePerHour!$B18,Sales!$C$5:$C$18,0),MATCH(UsagePerHour!AAY$4,Sales!$D$3:$ABF$3,0))/AAY$2*INDEX(Usage!$D$5:$ABF$11,MATCH(UsagePerHour!$B$4,Usage!$C$5:$C$11,0),MATCH(UsagePerHour!AAY$4,Usage!$D$3:$ABF$3,0)),"")</f>
        <v/>
      </c>
      <c r="AAZ18" s="6" t="str">
        <f>IFERROR(INDEX(Sales!$D$5:$ABF$18,MATCH(UsagePerHour!$B18,Sales!$C$5:$C$18,0),MATCH(UsagePerHour!AAZ$4,Sales!$D$3:$ABF$3,0))/AAZ$2*INDEX(Usage!$D$5:$ABF$11,MATCH(UsagePerHour!$B$4,Usage!$C$5:$C$11,0),MATCH(UsagePerHour!AAZ$4,Usage!$D$3:$ABF$3,0)),"")</f>
        <v/>
      </c>
      <c r="ABA18" s="6" t="str">
        <f>IFERROR(INDEX(Sales!$D$5:$ABF$18,MATCH(UsagePerHour!$B18,Sales!$C$5:$C$18,0),MATCH(UsagePerHour!ABA$4,Sales!$D$3:$ABF$3,0))/ABA$2*INDEX(Usage!$D$5:$ABF$11,MATCH(UsagePerHour!$B$4,Usage!$C$5:$C$11,0),MATCH(UsagePerHour!ABA$4,Usage!$D$3:$ABF$3,0)),"")</f>
        <v/>
      </c>
    </row>
    <row r="20" spans="2:729">
      <c r="B20" s="25" t="s">
        <v>15</v>
      </c>
      <c r="C20" s="7">
        <f>C4</f>
        <v>45658</v>
      </c>
      <c r="D20" s="8">
        <f>C20+1</f>
        <v>45659</v>
      </c>
      <c r="E20" s="8">
        <f t="shared" ref="E20" si="459">D20+1</f>
        <v>45660</v>
      </c>
      <c r="F20" s="8">
        <f t="shared" ref="F20" si="460">E20+1</f>
        <v>45661</v>
      </c>
      <c r="G20" s="8">
        <f t="shared" ref="G20" si="461">F20+1</f>
        <v>45662</v>
      </c>
      <c r="H20" s="8">
        <f t="shared" ref="H20" si="462">G20+1</f>
        <v>45663</v>
      </c>
      <c r="I20" s="8">
        <f t="shared" ref="I20" si="463">H20+1</f>
        <v>45664</v>
      </c>
      <c r="J20" s="8">
        <f t="shared" ref="J20" si="464">I20+1</f>
        <v>45665</v>
      </c>
      <c r="K20" s="8">
        <f t="shared" ref="K20" si="465">J20+1</f>
        <v>45666</v>
      </c>
      <c r="L20" s="8">
        <f t="shared" ref="L20" si="466">K20+1</f>
        <v>45667</v>
      </c>
      <c r="M20" s="8">
        <f t="shared" ref="M20" si="467">L20+1</f>
        <v>45668</v>
      </c>
      <c r="N20" s="8">
        <f t="shared" ref="N20" si="468">M20+1</f>
        <v>45669</v>
      </c>
      <c r="O20" s="8">
        <f t="shared" ref="O20" si="469">N20+1</f>
        <v>45670</v>
      </c>
      <c r="P20" s="8">
        <f t="shared" ref="P20" si="470">O20+1</f>
        <v>45671</v>
      </c>
      <c r="Q20" s="8">
        <f t="shared" ref="Q20" si="471">P20+1</f>
        <v>45672</v>
      </c>
      <c r="R20" s="8">
        <f t="shared" ref="R20" si="472">Q20+1</f>
        <v>45673</v>
      </c>
      <c r="S20" s="8">
        <f t="shared" ref="S20" si="473">R20+1</f>
        <v>45674</v>
      </c>
      <c r="T20" s="8">
        <f t="shared" ref="T20" si="474">S20+1</f>
        <v>45675</v>
      </c>
      <c r="U20" s="8">
        <f t="shared" ref="U20" si="475">T20+1</f>
        <v>45676</v>
      </c>
      <c r="V20" s="8">
        <f t="shared" ref="V20" si="476">U20+1</f>
        <v>45677</v>
      </c>
      <c r="W20" s="8">
        <f t="shared" ref="W20" si="477">V20+1</f>
        <v>45678</v>
      </c>
      <c r="X20" s="8">
        <f t="shared" ref="X20" si="478">W20+1</f>
        <v>45679</v>
      </c>
      <c r="Y20" s="8">
        <f t="shared" ref="Y20" si="479">X20+1</f>
        <v>45680</v>
      </c>
      <c r="Z20" s="8">
        <f t="shared" ref="Z20" si="480">Y20+1</f>
        <v>45681</v>
      </c>
      <c r="AA20" s="8">
        <f t="shared" ref="AA20" si="481">Z20+1</f>
        <v>45682</v>
      </c>
      <c r="AB20" s="8">
        <f t="shared" ref="AB20" si="482">AA20+1</f>
        <v>45683</v>
      </c>
      <c r="AC20" s="8">
        <f t="shared" ref="AC20" si="483">AB20+1</f>
        <v>45684</v>
      </c>
      <c r="AD20" s="8">
        <f t="shared" ref="AD20" si="484">AC20+1</f>
        <v>45685</v>
      </c>
      <c r="AE20" s="8">
        <f t="shared" ref="AE20" si="485">AD20+1</f>
        <v>45686</v>
      </c>
      <c r="AF20" s="8">
        <f t="shared" ref="AF20" si="486">AE20+1</f>
        <v>45687</v>
      </c>
      <c r="AG20" s="8">
        <f t="shared" ref="AG20" si="487">AF20+1</f>
        <v>45688</v>
      </c>
      <c r="AH20" s="8">
        <f t="shared" ref="AH20" si="488">AG20+1</f>
        <v>45689</v>
      </c>
      <c r="AI20" s="8">
        <f t="shared" ref="AI20" si="489">AH20+1</f>
        <v>45690</v>
      </c>
      <c r="AJ20" s="8">
        <f t="shared" ref="AJ20" si="490">AI20+1</f>
        <v>45691</v>
      </c>
      <c r="AK20" s="8">
        <f t="shared" ref="AK20" si="491">AJ20+1</f>
        <v>45692</v>
      </c>
      <c r="AL20" s="8">
        <f t="shared" ref="AL20" si="492">AK20+1</f>
        <v>45693</v>
      </c>
      <c r="AM20" s="8">
        <f t="shared" ref="AM20" si="493">AL20+1</f>
        <v>45694</v>
      </c>
      <c r="AN20" s="8">
        <f t="shared" ref="AN20" si="494">AM20+1</f>
        <v>45695</v>
      </c>
      <c r="AO20" s="8">
        <f t="shared" ref="AO20" si="495">AN20+1</f>
        <v>45696</v>
      </c>
      <c r="AP20" s="8">
        <f t="shared" ref="AP20" si="496">AO20+1</f>
        <v>45697</v>
      </c>
      <c r="AQ20" s="8">
        <f t="shared" ref="AQ20" si="497">AP20+1</f>
        <v>45698</v>
      </c>
      <c r="AR20" s="8">
        <f t="shared" ref="AR20" si="498">AQ20+1</f>
        <v>45699</v>
      </c>
      <c r="AS20" s="8">
        <f t="shared" ref="AS20" si="499">AR20+1</f>
        <v>45700</v>
      </c>
      <c r="AT20" s="8">
        <f t="shared" ref="AT20" si="500">AS20+1</f>
        <v>45701</v>
      </c>
      <c r="AU20" s="8">
        <f t="shared" ref="AU20" si="501">AT20+1</f>
        <v>45702</v>
      </c>
      <c r="AV20" s="8">
        <f t="shared" ref="AV20" si="502">AU20+1</f>
        <v>45703</v>
      </c>
      <c r="AW20" s="8">
        <f t="shared" ref="AW20" si="503">AV20+1</f>
        <v>45704</v>
      </c>
      <c r="AX20" s="8">
        <f t="shared" ref="AX20" si="504">AW20+1</f>
        <v>45705</v>
      </c>
      <c r="AY20" s="8">
        <f t="shared" ref="AY20" si="505">AX20+1</f>
        <v>45706</v>
      </c>
      <c r="AZ20" s="8">
        <f t="shared" ref="AZ20" si="506">AY20+1</f>
        <v>45707</v>
      </c>
      <c r="BA20" s="8">
        <f t="shared" ref="BA20" si="507">AZ20+1</f>
        <v>45708</v>
      </c>
      <c r="BB20" s="8">
        <f t="shared" ref="BB20" si="508">BA20+1</f>
        <v>45709</v>
      </c>
      <c r="BC20" s="8">
        <f t="shared" ref="BC20" si="509">BB20+1</f>
        <v>45710</v>
      </c>
      <c r="BD20" s="8">
        <f t="shared" ref="BD20" si="510">BC20+1</f>
        <v>45711</v>
      </c>
      <c r="BE20" s="8">
        <f t="shared" ref="BE20" si="511">BD20+1</f>
        <v>45712</v>
      </c>
      <c r="BF20" s="8">
        <f t="shared" ref="BF20" si="512">BE20+1</f>
        <v>45713</v>
      </c>
      <c r="BG20" s="8">
        <f t="shared" ref="BG20" si="513">BF20+1</f>
        <v>45714</v>
      </c>
      <c r="BH20" s="8">
        <f t="shared" ref="BH20" si="514">BG20+1</f>
        <v>45715</v>
      </c>
      <c r="BI20" s="8">
        <f t="shared" ref="BI20" si="515">BH20+1</f>
        <v>45716</v>
      </c>
      <c r="BJ20" s="8">
        <f t="shared" ref="BJ20" si="516">BI20+1</f>
        <v>45717</v>
      </c>
      <c r="BK20" s="8">
        <f t="shared" ref="BK20" si="517">BJ20+1</f>
        <v>45718</v>
      </c>
      <c r="BL20" s="8">
        <f t="shared" ref="BL20" si="518">BK20+1</f>
        <v>45719</v>
      </c>
      <c r="BM20" s="8">
        <f t="shared" ref="BM20" si="519">BL20+1</f>
        <v>45720</v>
      </c>
      <c r="BN20" s="8">
        <f t="shared" ref="BN20" si="520">BM20+1</f>
        <v>45721</v>
      </c>
      <c r="BO20" s="8">
        <f t="shared" ref="BO20" si="521">BN20+1</f>
        <v>45722</v>
      </c>
      <c r="BP20" s="8">
        <f t="shared" ref="BP20" si="522">BO20+1</f>
        <v>45723</v>
      </c>
      <c r="BQ20" s="8">
        <f t="shared" ref="BQ20" si="523">BP20+1</f>
        <v>45724</v>
      </c>
      <c r="BR20" s="8">
        <f t="shared" ref="BR20" si="524">BQ20+1</f>
        <v>45725</v>
      </c>
      <c r="BS20" s="8">
        <f t="shared" ref="BS20" si="525">BR20+1</f>
        <v>45726</v>
      </c>
      <c r="BT20" s="8">
        <f t="shared" ref="BT20" si="526">BS20+1</f>
        <v>45727</v>
      </c>
      <c r="BU20" s="8">
        <f t="shared" ref="BU20" si="527">BT20+1</f>
        <v>45728</v>
      </c>
      <c r="BV20" s="8">
        <f t="shared" ref="BV20" si="528">BU20+1</f>
        <v>45729</v>
      </c>
      <c r="BW20" s="8">
        <f t="shared" ref="BW20" si="529">BV20+1</f>
        <v>45730</v>
      </c>
      <c r="BX20" s="8">
        <f t="shared" ref="BX20" si="530">BW20+1</f>
        <v>45731</v>
      </c>
      <c r="BY20" s="8">
        <f t="shared" ref="BY20" si="531">BX20+1</f>
        <v>45732</v>
      </c>
      <c r="BZ20" s="8">
        <f t="shared" ref="BZ20" si="532">BY20+1</f>
        <v>45733</v>
      </c>
      <c r="CA20" s="8">
        <f t="shared" ref="CA20" si="533">BZ20+1</f>
        <v>45734</v>
      </c>
      <c r="CB20" s="8">
        <f t="shared" ref="CB20" si="534">CA20+1</f>
        <v>45735</v>
      </c>
      <c r="CC20" s="8">
        <f t="shared" ref="CC20" si="535">CB20+1</f>
        <v>45736</v>
      </c>
      <c r="CD20" s="8">
        <f t="shared" ref="CD20" si="536">CC20+1</f>
        <v>45737</v>
      </c>
      <c r="CE20" s="8">
        <f t="shared" ref="CE20" si="537">CD20+1</f>
        <v>45738</v>
      </c>
      <c r="CF20" s="8">
        <f t="shared" ref="CF20" si="538">CE20+1</f>
        <v>45739</v>
      </c>
      <c r="CG20" s="8">
        <f t="shared" ref="CG20" si="539">CF20+1</f>
        <v>45740</v>
      </c>
      <c r="CH20" s="8">
        <f t="shared" ref="CH20" si="540">CG20+1</f>
        <v>45741</v>
      </c>
      <c r="CI20" s="8">
        <f t="shared" ref="CI20" si="541">CH20+1</f>
        <v>45742</v>
      </c>
      <c r="CJ20" s="8">
        <f t="shared" ref="CJ20" si="542">CI20+1</f>
        <v>45743</v>
      </c>
      <c r="CK20" s="8">
        <f t="shared" ref="CK20" si="543">CJ20+1</f>
        <v>45744</v>
      </c>
      <c r="CL20" s="8">
        <f t="shared" ref="CL20" si="544">CK20+1</f>
        <v>45745</v>
      </c>
      <c r="CM20" s="8">
        <f t="shared" ref="CM20" si="545">CL20+1</f>
        <v>45746</v>
      </c>
      <c r="CN20" s="8">
        <f t="shared" ref="CN20" si="546">CM20+1</f>
        <v>45747</v>
      </c>
      <c r="CO20" s="8">
        <f t="shared" ref="CO20" si="547">CN20+1</f>
        <v>45748</v>
      </c>
      <c r="CP20" s="8">
        <f t="shared" ref="CP20" si="548">CO20+1</f>
        <v>45749</v>
      </c>
      <c r="CQ20" s="8">
        <f t="shared" ref="CQ20" si="549">CP20+1</f>
        <v>45750</v>
      </c>
      <c r="CR20" s="8">
        <f t="shared" ref="CR20" si="550">CQ20+1</f>
        <v>45751</v>
      </c>
      <c r="CS20" s="8">
        <f t="shared" ref="CS20" si="551">CR20+1</f>
        <v>45752</v>
      </c>
      <c r="CT20" s="8">
        <f t="shared" ref="CT20" si="552">CS20+1</f>
        <v>45753</v>
      </c>
      <c r="CU20" s="8">
        <f t="shared" ref="CU20" si="553">CT20+1</f>
        <v>45754</v>
      </c>
      <c r="CV20" s="8">
        <f t="shared" ref="CV20" si="554">CU20+1</f>
        <v>45755</v>
      </c>
      <c r="CW20" s="8">
        <f t="shared" ref="CW20" si="555">CV20+1</f>
        <v>45756</v>
      </c>
      <c r="CX20" s="8">
        <f t="shared" ref="CX20" si="556">CW20+1</f>
        <v>45757</v>
      </c>
      <c r="CY20" s="8">
        <f t="shared" ref="CY20" si="557">CX20+1</f>
        <v>45758</v>
      </c>
      <c r="CZ20" s="8">
        <f t="shared" ref="CZ20" si="558">CY20+1</f>
        <v>45759</v>
      </c>
      <c r="DA20" s="8">
        <f t="shared" ref="DA20" si="559">CZ20+1</f>
        <v>45760</v>
      </c>
      <c r="DB20" s="8">
        <f t="shared" ref="DB20" si="560">DA20+1</f>
        <v>45761</v>
      </c>
      <c r="DC20" s="8">
        <f t="shared" ref="DC20" si="561">DB20+1</f>
        <v>45762</v>
      </c>
      <c r="DD20" s="8">
        <f t="shared" ref="DD20" si="562">DC20+1</f>
        <v>45763</v>
      </c>
      <c r="DE20" s="8">
        <f t="shared" ref="DE20" si="563">DD20+1</f>
        <v>45764</v>
      </c>
      <c r="DF20" s="8">
        <f t="shared" ref="DF20" si="564">DE20+1</f>
        <v>45765</v>
      </c>
      <c r="DG20" s="8">
        <f t="shared" ref="DG20" si="565">DF20+1</f>
        <v>45766</v>
      </c>
      <c r="DH20" s="8">
        <f t="shared" ref="DH20" si="566">DG20+1</f>
        <v>45767</v>
      </c>
      <c r="DI20" s="8">
        <f t="shared" ref="DI20" si="567">DH20+1</f>
        <v>45768</v>
      </c>
      <c r="DJ20" s="8">
        <f t="shared" ref="DJ20" si="568">DI20+1</f>
        <v>45769</v>
      </c>
      <c r="DK20" s="8">
        <f t="shared" ref="DK20" si="569">DJ20+1</f>
        <v>45770</v>
      </c>
      <c r="DL20" s="8">
        <f t="shared" ref="DL20" si="570">DK20+1</f>
        <v>45771</v>
      </c>
      <c r="DM20" s="8">
        <f t="shared" ref="DM20" si="571">DL20+1</f>
        <v>45772</v>
      </c>
      <c r="DN20" s="8">
        <f t="shared" ref="DN20" si="572">DM20+1</f>
        <v>45773</v>
      </c>
      <c r="DO20" s="8">
        <f t="shared" ref="DO20" si="573">DN20+1</f>
        <v>45774</v>
      </c>
      <c r="DP20" s="8">
        <f t="shared" ref="DP20" si="574">DO20+1</f>
        <v>45775</v>
      </c>
      <c r="DQ20" s="8">
        <f t="shared" ref="DQ20" si="575">DP20+1</f>
        <v>45776</v>
      </c>
      <c r="DR20" s="8">
        <f t="shared" ref="DR20" si="576">DQ20+1</f>
        <v>45777</v>
      </c>
      <c r="DS20" s="8">
        <f t="shared" ref="DS20" si="577">DR20+1</f>
        <v>45778</v>
      </c>
      <c r="DT20" s="8">
        <f t="shared" ref="DT20" si="578">DS20+1</f>
        <v>45779</v>
      </c>
      <c r="DU20" s="8">
        <f t="shared" ref="DU20" si="579">DT20+1</f>
        <v>45780</v>
      </c>
      <c r="DV20" s="8">
        <f t="shared" ref="DV20" si="580">DU20+1</f>
        <v>45781</v>
      </c>
      <c r="DW20" s="8">
        <f t="shared" ref="DW20" si="581">DV20+1</f>
        <v>45782</v>
      </c>
      <c r="DX20" s="8">
        <f t="shared" ref="DX20" si="582">DW20+1</f>
        <v>45783</v>
      </c>
      <c r="DY20" s="8">
        <f t="shared" ref="DY20" si="583">DX20+1</f>
        <v>45784</v>
      </c>
      <c r="DZ20" s="8">
        <f t="shared" ref="DZ20" si="584">DY20+1</f>
        <v>45785</v>
      </c>
      <c r="EA20" s="8">
        <f t="shared" ref="EA20" si="585">DZ20+1</f>
        <v>45786</v>
      </c>
      <c r="EB20" s="8">
        <f t="shared" ref="EB20" si="586">EA20+1</f>
        <v>45787</v>
      </c>
      <c r="EC20" s="8">
        <f t="shared" ref="EC20" si="587">EB20+1</f>
        <v>45788</v>
      </c>
      <c r="ED20" s="8">
        <f t="shared" ref="ED20" si="588">EC20+1</f>
        <v>45789</v>
      </c>
      <c r="EE20" s="8">
        <f t="shared" ref="EE20" si="589">ED20+1</f>
        <v>45790</v>
      </c>
      <c r="EF20" s="8">
        <f t="shared" ref="EF20" si="590">EE20+1</f>
        <v>45791</v>
      </c>
      <c r="EG20" s="8">
        <f t="shared" ref="EG20" si="591">EF20+1</f>
        <v>45792</v>
      </c>
      <c r="EH20" s="8">
        <f t="shared" ref="EH20" si="592">EG20+1</f>
        <v>45793</v>
      </c>
      <c r="EI20" s="8">
        <f t="shared" ref="EI20" si="593">EH20+1</f>
        <v>45794</v>
      </c>
      <c r="EJ20" s="8">
        <f t="shared" ref="EJ20" si="594">EI20+1</f>
        <v>45795</v>
      </c>
      <c r="EK20" s="8">
        <f t="shared" ref="EK20" si="595">EJ20+1</f>
        <v>45796</v>
      </c>
      <c r="EL20" s="8">
        <f t="shared" ref="EL20" si="596">EK20+1</f>
        <v>45797</v>
      </c>
      <c r="EM20" s="8">
        <f t="shared" ref="EM20" si="597">EL20+1</f>
        <v>45798</v>
      </c>
      <c r="EN20" s="8">
        <f t="shared" ref="EN20" si="598">EM20+1</f>
        <v>45799</v>
      </c>
      <c r="EO20" s="8">
        <f t="shared" ref="EO20" si="599">EN20+1</f>
        <v>45800</v>
      </c>
      <c r="EP20" s="8">
        <f t="shared" ref="EP20" si="600">EO20+1</f>
        <v>45801</v>
      </c>
      <c r="EQ20" s="8">
        <f t="shared" ref="EQ20" si="601">EP20+1</f>
        <v>45802</v>
      </c>
      <c r="ER20" s="8">
        <f t="shared" ref="ER20" si="602">EQ20+1</f>
        <v>45803</v>
      </c>
      <c r="ES20" s="8">
        <f t="shared" ref="ES20" si="603">ER20+1</f>
        <v>45804</v>
      </c>
      <c r="ET20" s="8">
        <f t="shared" ref="ET20" si="604">ES20+1</f>
        <v>45805</v>
      </c>
      <c r="EU20" s="8">
        <f t="shared" ref="EU20" si="605">ET20+1</f>
        <v>45806</v>
      </c>
      <c r="EV20" s="8">
        <f t="shared" ref="EV20" si="606">EU20+1</f>
        <v>45807</v>
      </c>
      <c r="EW20" s="8">
        <f t="shared" ref="EW20" si="607">EV20+1</f>
        <v>45808</v>
      </c>
      <c r="EX20" s="8">
        <f t="shared" ref="EX20" si="608">EW20+1</f>
        <v>45809</v>
      </c>
      <c r="EY20" s="8">
        <f t="shared" ref="EY20" si="609">EX20+1</f>
        <v>45810</v>
      </c>
      <c r="EZ20" s="8">
        <f t="shared" ref="EZ20" si="610">EY20+1</f>
        <v>45811</v>
      </c>
      <c r="FA20" s="8">
        <f t="shared" ref="FA20" si="611">EZ20+1</f>
        <v>45812</v>
      </c>
      <c r="FB20" s="8">
        <f t="shared" ref="FB20" si="612">FA20+1</f>
        <v>45813</v>
      </c>
      <c r="FC20" s="8">
        <f t="shared" ref="FC20" si="613">FB20+1</f>
        <v>45814</v>
      </c>
      <c r="FD20" s="8">
        <f t="shared" ref="FD20" si="614">FC20+1</f>
        <v>45815</v>
      </c>
      <c r="FE20" s="8">
        <f t="shared" ref="FE20" si="615">FD20+1</f>
        <v>45816</v>
      </c>
      <c r="FF20" s="8">
        <f t="shared" ref="FF20" si="616">FE20+1</f>
        <v>45817</v>
      </c>
      <c r="FG20" s="8">
        <f t="shared" ref="FG20" si="617">FF20+1</f>
        <v>45818</v>
      </c>
      <c r="FH20" s="8">
        <f t="shared" ref="FH20" si="618">FG20+1</f>
        <v>45819</v>
      </c>
      <c r="FI20" s="8">
        <f t="shared" ref="FI20" si="619">FH20+1</f>
        <v>45820</v>
      </c>
      <c r="FJ20" s="8">
        <f t="shared" ref="FJ20" si="620">FI20+1</f>
        <v>45821</v>
      </c>
      <c r="FK20" s="8">
        <f t="shared" ref="FK20" si="621">FJ20+1</f>
        <v>45822</v>
      </c>
      <c r="FL20" s="8">
        <f t="shared" ref="FL20" si="622">FK20+1</f>
        <v>45823</v>
      </c>
      <c r="FM20" s="8">
        <f t="shared" ref="FM20" si="623">FL20+1</f>
        <v>45824</v>
      </c>
      <c r="FN20" s="8">
        <f t="shared" ref="FN20" si="624">FM20+1</f>
        <v>45825</v>
      </c>
      <c r="FO20" s="8">
        <f t="shared" ref="FO20" si="625">FN20+1</f>
        <v>45826</v>
      </c>
      <c r="FP20" s="8">
        <f t="shared" ref="FP20" si="626">FO20+1</f>
        <v>45827</v>
      </c>
      <c r="FQ20" s="8">
        <f t="shared" ref="FQ20" si="627">FP20+1</f>
        <v>45828</v>
      </c>
      <c r="FR20" s="8">
        <f t="shared" ref="FR20" si="628">FQ20+1</f>
        <v>45829</v>
      </c>
      <c r="FS20" s="8">
        <f t="shared" ref="FS20" si="629">FR20+1</f>
        <v>45830</v>
      </c>
      <c r="FT20" s="8">
        <f t="shared" ref="FT20" si="630">FS20+1</f>
        <v>45831</v>
      </c>
      <c r="FU20" s="8">
        <f t="shared" ref="FU20" si="631">FT20+1</f>
        <v>45832</v>
      </c>
      <c r="FV20" s="8">
        <f t="shared" ref="FV20" si="632">FU20+1</f>
        <v>45833</v>
      </c>
      <c r="FW20" s="8">
        <f t="shared" ref="FW20" si="633">FV20+1</f>
        <v>45834</v>
      </c>
      <c r="FX20" s="8">
        <f t="shared" ref="FX20" si="634">FW20+1</f>
        <v>45835</v>
      </c>
      <c r="FY20" s="8">
        <f t="shared" ref="FY20" si="635">FX20+1</f>
        <v>45836</v>
      </c>
      <c r="FZ20" s="8">
        <f t="shared" ref="FZ20" si="636">FY20+1</f>
        <v>45837</v>
      </c>
      <c r="GA20" s="8">
        <f t="shared" ref="GA20" si="637">FZ20+1</f>
        <v>45838</v>
      </c>
      <c r="GB20" s="8">
        <f t="shared" ref="GB20" si="638">GA20+1</f>
        <v>45839</v>
      </c>
      <c r="GC20" s="8">
        <f t="shared" ref="GC20" si="639">GB20+1</f>
        <v>45840</v>
      </c>
      <c r="GD20" s="8">
        <f t="shared" ref="GD20" si="640">GC20+1</f>
        <v>45841</v>
      </c>
      <c r="GE20" s="8">
        <f t="shared" ref="GE20" si="641">GD20+1</f>
        <v>45842</v>
      </c>
      <c r="GF20" s="8">
        <f t="shared" ref="GF20" si="642">GE20+1</f>
        <v>45843</v>
      </c>
      <c r="GG20" s="8">
        <f t="shared" ref="GG20" si="643">GF20+1</f>
        <v>45844</v>
      </c>
      <c r="GH20" s="8">
        <f t="shared" ref="GH20" si="644">GG20+1</f>
        <v>45845</v>
      </c>
      <c r="GI20" s="8">
        <f t="shared" ref="GI20" si="645">GH20+1</f>
        <v>45846</v>
      </c>
      <c r="GJ20" s="8">
        <f t="shared" ref="GJ20" si="646">GI20+1</f>
        <v>45847</v>
      </c>
      <c r="GK20" s="8">
        <f t="shared" ref="GK20" si="647">GJ20+1</f>
        <v>45848</v>
      </c>
      <c r="GL20" s="8">
        <f t="shared" ref="GL20" si="648">GK20+1</f>
        <v>45849</v>
      </c>
      <c r="GM20" s="8">
        <f t="shared" ref="GM20" si="649">GL20+1</f>
        <v>45850</v>
      </c>
      <c r="GN20" s="8">
        <f t="shared" ref="GN20" si="650">GM20+1</f>
        <v>45851</v>
      </c>
      <c r="GO20" s="8">
        <f t="shared" ref="GO20" si="651">GN20+1</f>
        <v>45852</v>
      </c>
      <c r="GP20" s="8">
        <f t="shared" ref="GP20" si="652">GO20+1</f>
        <v>45853</v>
      </c>
      <c r="GQ20" s="8">
        <f t="shared" ref="GQ20" si="653">GP20+1</f>
        <v>45854</v>
      </c>
      <c r="GR20" s="8">
        <f t="shared" ref="GR20" si="654">GQ20+1</f>
        <v>45855</v>
      </c>
      <c r="GS20" s="8">
        <f t="shared" ref="GS20" si="655">GR20+1</f>
        <v>45856</v>
      </c>
      <c r="GT20" s="8">
        <f t="shared" ref="GT20" si="656">GS20+1</f>
        <v>45857</v>
      </c>
      <c r="GU20" s="8">
        <f t="shared" ref="GU20" si="657">GT20+1</f>
        <v>45858</v>
      </c>
      <c r="GV20" s="8">
        <f t="shared" ref="GV20" si="658">GU20+1</f>
        <v>45859</v>
      </c>
      <c r="GW20" s="8">
        <f t="shared" ref="GW20" si="659">GV20+1</f>
        <v>45860</v>
      </c>
      <c r="GX20" s="8">
        <f t="shared" ref="GX20" si="660">GW20+1</f>
        <v>45861</v>
      </c>
      <c r="GY20" s="8">
        <f t="shared" ref="GY20" si="661">GX20+1</f>
        <v>45862</v>
      </c>
      <c r="GZ20" s="8">
        <f t="shared" ref="GZ20" si="662">GY20+1</f>
        <v>45863</v>
      </c>
      <c r="HA20" s="8">
        <f t="shared" ref="HA20" si="663">GZ20+1</f>
        <v>45864</v>
      </c>
      <c r="HB20" s="8">
        <f t="shared" ref="HB20" si="664">HA20+1</f>
        <v>45865</v>
      </c>
      <c r="HC20" s="8">
        <f t="shared" ref="HC20" si="665">HB20+1</f>
        <v>45866</v>
      </c>
      <c r="HD20" s="8">
        <f t="shared" ref="HD20" si="666">HC20+1</f>
        <v>45867</v>
      </c>
      <c r="HE20" s="8">
        <f t="shared" ref="HE20" si="667">HD20+1</f>
        <v>45868</v>
      </c>
      <c r="HF20" s="8">
        <f t="shared" ref="HF20" si="668">HE20+1</f>
        <v>45869</v>
      </c>
      <c r="HG20" s="8">
        <f t="shared" ref="HG20" si="669">HF20+1</f>
        <v>45870</v>
      </c>
      <c r="HH20" s="8">
        <f t="shared" ref="HH20" si="670">HG20+1</f>
        <v>45871</v>
      </c>
      <c r="HI20" s="8">
        <f t="shared" ref="HI20" si="671">HH20+1</f>
        <v>45872</v>
      </c>
      <c r="HJ20" s="8">
        <f t="shared" ref="HJ20" si="672">HI20+1</f>
        <v>45873</v>
      </c>
      <c r="HK20" s="8">
        <f t="shared" ref="HK20" si="673">HJ20+1</f>
        <v>45874</v>
      </c>
      <c r="HL20" s="8">
        <f t="shared" ref="HL20" si="674">HK20+1</f>
        <v>45875</v>
      </c>
      <c r="HM20" s="8">
        <f t="shared" ref="HM20" si="675">HL20+1</f>
        <v>45876</v>
      </c>
      <c r="HN20" s="8">
        <f t="shared" ref="HN20" si="676">HM20+1</f>
        <v>45877</v>
      </c>
      <c r="HO20" s="8">
        <f t="shared" ref="HO20" si="677">HN20+1</f>
        <v>45878</v>
      </c>
      <c r="HP20" s="8">
        <f t="shared" ref="HP20" si="678">HO20+1</f>
        <v>45879</v>
      </c>
      <c r="HQ20" s="8">
        <f t="shared" ref="HQ20" si="679">HP20+1</f>
        <v>45880</v>
      </c>
      <c r="HR20" s="8">
        <f t="shared" ref="HR20" si="680">HQ20+1</f>
        <v>45881</v>
      </c>
      <c r="HS20" s="8">
        <f t="shared" ref="HS20" si="681">HR20+1</f>
        <v>45882</v>
      </c>
      <c r="HT20" s="8">
        <f t="shared" ref="HT20" si="682">HS20+1</f>
        <v>45883</v>
      </c>
      <c r="HU20" s="8">
        <f t="shared" ref="HU20" si="683">HT20+1</f>
        <v>45884</v>
      </c>
      <c r="HV20" s="8">
        <f t="shared" ref="HV20" si="684">HU20+1</f>
        <v>45885</v>
      </c>
      <c r="HW20" s="8">
        <f t="shared" ref="HW20" si="685">HV20+1</f>
        <v>45886</v>
      </c>
      <c r="HX20" s="8">
        <f t="shared" ref="HX20" si="686">HW20+1</f>
        <v>45887</v>
      </c>
      <c r="HY20" s="8">
        <f t="shared" ref="HY20" si="687">HX20+1</f>
        <v>45888</v>
      </c>
      <c r="HZ20" s="8">
        <f t="shared" ref="HZ20" si="688">HY20+1</f>
        <v>45889</v>
      </c>
      <c r="IA20" s="8">
        <f t="shared" ref="IA20" si="689">HZ20+1</f>
        <v>45890</v>
      </c>
      <c r="IB20" s="8">
        <f t="shared" ref="IB20" si="690">IA20+1</f>
        <v>45891</v>
      </c>
      <c r="IC20" s="8">
        <f t="shared" ref="IC20" si="691">IB20+1</f>
        <v>45892</v>
      </c>
      <c r="ID20" s="8">
        <f t="shared" ref="ID20" si="692">IC20+1</f>
        <v>45893</v>
      </c>
      <c r="IE20" s="8">
        <f t="shared" ref="IE20" si="693">ID20+1</f>
        <v>45894</v>
      </c>
      <c r="IF20" s="8">
        <f t="shared" ref="IF20" si="694">IE20+1</f>
        <v>45895</v>
      </c>
      <c r="IG20" s="8">
        <f t="shared" ref="IG20" si="695">IF20+1</f>
        <v>45896</v>
      </c>
      <c r="IH20" s="8">
        <f t="shared" ref="IH20" si="696">IG20+1</f>
        <v>45897</v>
      </c>
      <c r="II20" s="8">
        <f t="shared" ref="II20" si="697">IH20+1</f>
        <v>45898</v>
      </c>
      <c r="IJ20" s="8">
        <f t="shared" ref="IJ20" si="698">II20+1</f>
        <v>45899</v>
      </c>
      <c r="IK20" s="8">
        <f t="shared" ref="IK20" si="699">IJ20+1</f>
        <v>45900</v>
      </c>
      <c r="IL20" s="8">
        <f t="shared" ref="IL20" si="700">IK20+1</f>
        <v>45901</v>
      </c>
      <c r="IM20" s="8">
        <f t="shared" ref="IM20" si="701">IL20+1</f>
        <v>45902</v>
      </c>
      <c r="IN20" s="8">
        <f t="shared" ref="IN20" si="702">IM20+1</f>
        <v>45903</v>
      </c>
      <c r="IO20" s="8">
        <f t="shared" ref="IO20" si="703">IN20+1</f>
        <v>45904</v>
      </c>
      <c r="IP20" s="8">
        <f t="shared" ref="IP20" si="704">IO20+1</f>
        <v>45905</v>
      </c>
      <c r="IQ20" s="8">
        <f t="shared" ref="IQ20" si="705">IP20+1</f>
        <v>45906</v>
      </c>
      <c r="IR20" s="8">
        <f t="shared" ref="IR20" si="706">IQ20+1</f>
        <v>45907</v>
      </c>
      <c r="IS20" s="8">
        <f t="shared" ref="IS20" si="707">IR20+1</f>
        <v>45908</v>
      </c>
      <c r="IT20" s="8">
        <f t="shared" ref="IT20" si="708">IS20+1</f>
        <v>45909</v>
      </c>
      <c r="IU20" s="8">
        <f t="shared" ref="IU20" si="709">IT20+1</f>
        <v>45910</v>
      </c>
      <c r="IV20" s="8">
        <f t="shared" ref="IV20" si="710">IU20+1</f>
        <v>45911</v>
      </c>
      <c r="IW20" s="8">
        <f t="shared" ref="IW20" si="711">IV20+1</f>
        <v>45912</v>
      </c>
      <c r="IX20" s="8">
        <f t="shared" ref="IX20" si="712">IW20+1</f>
        <v>45913</v>
      </c>
      <c r="IY20" s="8">
        <f t="shared" ref="IY20" si="713">IX20+1</f>
        <v>45914</v>
      </c>
      <c r="IZ20" s="8">
        <f t="shared" ref="IZ20" si="714">IY20+1</f>
        <v>45915</v>
      </c>
      <c r="JA20" s="8">
        <f t="shared" ref="JA20" si="715">IZ20+1</f>
        <v>45916</v>
      </c>
      <c r="JB20" s="8">
        <f t="shared" ref="JB20" si="716">JA20+1</f>
        <v>45917</v>
      </c>
      <c r="JC20" s="8">
        <f t="shared" ref="JC20" si="717">JB20+1</f>
        <v>45918</v>
      </c>
      <c r="JD20" s="8">
        <f t="shared" ref="JD20" si="718">JC20+1</f>
        <v>45919</v>
      </c>
      <c r="JE20" s="8">
        <f t="shared" ref="JE20" si="719">JD20+1</f>
        <v>45920</v>
      </c>
      <c r="JF20" s="8">
        <f t="shared" ref="JF20" si="720">JE20+1</f>
        <v>45921</v>
      </c>
      <c r="JG20" s="8">
        <f t="shared" ref="JG20" si="721">JF20+1</f>
        <v>45922</v>
      </c>
      <c r="JH20" s="8">
        <f t="shared" ref="JH20" si="722">JG20+1</f>
        <v>45923</v>
      </c>
      <c r="JI20" s="8">
        <f t="shared" ref="JI20" si="723">JH20+1</f>
        <v>45924</v>
      </c>
      <c r="JJ20" s="8">
        <f t="shared" ref="JJ20" si="724">JI20+1</f>
        <v>45925</v>
      </c>
      <c r="JK20" s="8">
        <f t="shared" ref="JK20" si="725">JJ20+1</f>
        <v>45926</v>
      </c>
      <c r="JL20" s="8">
        <f t="shared" ref="JL20" si="726">JK20+1</f>
        <v>45927</v>
      </c>
      <c r="JM20" s="8">
        <f t="shared" ref="JM20" si="727">JL20+1</f>
        <v>45928</v>
      </c>
      <c r="JN20" s="8">
        <f t="shared" ref="JN20" si="728">JM20+1</f>
        <v>45929</v>
      </c>
      <c r="JO20" s="8">
        <f t="shared" ref="JO20" si="729">JN20+1</f>
        <v>45930</v>
      </c>
      <c r="JP20" s="8">
        <f t="shared" ref="JP20" si="730">JO20+1</f>
        <v>45931</v>
      </c>
      <c r="JQ20" s="8">
        <f t="shared" ref="JQ20" si="731">JP20+1</f>
        <v>45932</v>
      </c>
      <c r="JR20" s="8">
        <f t="shared" ref="JR20" si="732">JQ20+1</f>
        <v>45933</v>
      </c>
      <c r="JS20" s="8">
        <f t="shared" ref="JS20" si="733">JR20+1</f>
        <v>45934</v>
      </c>
      <c r="JT20" s="8">
        <f t="shared" ref="JT20" si="734">JS20+1</f>
        <v>45935</v>
      </c>
      <c r="JU20" s="8">
        <f t="shared" ref="JU20" si="735">JT20+1</f>
        <v>45936</v>
      </c>
      <c r="JV20" s="8">
        <f t="shared" ref="JV20" si="736">JU20+1</f>
        <v>45937</v>
      </c>
      <c r="JW20" s="8">
        <f t="shared" ref="JW20" si="737">JV20+1</f>
        <v>45938</v>
      </c>
      <c r="JX20" s="8">
        <f t="shared" ref="JX20" si="738">JW20+1</f>
        <v>45939</v>
      </c>
      <c r="JY20" s="8">
        <f t="shared" ref="JY20" si="739">JX20+1</f>
        <v>45940</v>
      </c>
      <c r="JZ20" s="8">
        <f t="shared" ref="JZ20" si="740">JY20+1</f>
        <v>45941</v>
      </c>
      <c r="KA20" s="8">
        <f t="shared" ref="KA20" si="741">JZ20+1</f>
        <v>45942</v>
      </c>
      <c r="KB20" s="8">
        <f t="shared" ref="KB20" si="742">KA20+1</f>
        <v>45943</v>
      </c>
      <c r="KC20" s="8">
        <f t="shared" ref="KC20" si="743">KB20+1</f>
        <v>45944</v>
      </c>
      <c r="KD20" s="8">
        <f t="shared" ref="KD20" si="744">KC20+1</f>
        <v>45945</v>
      </c>
      <c r="KE20" s="8">
        <f t="shared" ref="KE20" si="745">KD20+1</f>
        <v>45946</v>
      </c>
      <c r="KF20" s="8">
        <f t="shared" ref="KF20" si="746">KE20+1</f>
        <v>45947</v>
      </c>
      <c r="KG20" s="8">
        <f t="shared" ref="KG20" si="747">KF20+1</f>
        <v>45948</v>
      </c>
      <c r="KH20" s="8">
        <f t="shared" ref="KH20" si="748">KG20+1</f>
        <v>45949</v>
      </c>
      <c r="KI20" s="8">
        <f t="shared" ref="KI20" si="749">KH20+1</f>
        <v>45950</v>
      </c>
      <c r="KJ20" s="8">
        <f t="shared" ref="KJ20" si="750">KI20+1</f>
        <v>45951</v>
      </c>
      <c r="KK20" s="8">
        <f t="shared" ref="KK20" si="751">KJ20+1</f>
        <v>45952</v>
      </c>
      <c r="KL20" s="8">
        <f t="shared" ref="KL20" si="752">KK20+1</f>
        <v>45953</v>
      </c>
      <c r="KM20" s="8">
        <f t="shared" ref="KM20" si="753">KL20+1</f>
        <v>45954</v>
      </c>
      <c r="KN20" s="8">
        <f t="shared" ref="KN20" si="754">KM20+1</f>
        <v>45955</v>
      </c>
      <c r="KO20" s="8">
        <f t="shared" ref="KO20" si="755">KN20+1</f>
        <v>45956</v>
      </c>
      <c r="KP20" s="8">
        <f t="shared" ref="KP20" si="756">KO20+1</f>
        <v>45957</v>
      </c>
      <c r="KQ20" s="8">
        <f t="shared" ref="KQ20" si="757">KP20+1</f>
        <v>45958</v>
      </c>
      <c r="KR20" s="8">
        <f t="shared" ref="KR20" si="758">KQ20+1</f>
        <v>45959</v>
      </c>
      <c r="KS20" s="8">
        <f t="shared" ref="KS20" si="759">KR20+1</f>
        <v>45960</v>
      </c>
      <c r="KT20" s="8">
        <f t="shared" ref="KT20" si="760">KS20+1</f>
        <v>45961</v>
      </c>
      <c r="KU20" s="8">
        <f t="shared" ref="KU20" si="761">KT20+1</f>
        <v>45962</v>
      </c>
      <c r="KV20" s="8">
        <f t="shared" ref="KV20" si="762">KU20+1</f>
        <v>45963</v>
      </c>
      <c r="KW20" s="8">
        <f t="shared" ref="KW20" si="763">KV20+1</f>
        <v>45964</v>
      </c>
      <c r="KX20" s="8">
        <f t="shared" ref="KX20:KY20" si="764">KW20+1</f>
        <v>45965</v>
      </c>
      <c r="KY20" s="8">
        <f t="shared" si="764"/>
        <v>45966</v>
      </c>
      <c r="KZ20" s="8">
        <f t="shared" ref="KZ20" si="765">KY20+1</f>
        <v>45967</v>
      </c>
      <c r="LA20" s="8">
        <f t="shared" ref="LA20" si="766">KZ20+1</f>
        <v>45968</v>
      </c>
      <c r="LB20" s="8">
        <f t="shared" ref="LB20" si="767">LA20+1</f>
        <v>45969</v>
      </c>
      <c r="LC20" s="8">
        <f t="shared" ref="LC20" si="768">LB20+1</f>
        <v>45970</v>
      </c>
      <c r="LD20" s="8">
        <f t="shared" ref="LD20" si="769">LC20+1</f>
        <v>45971</v>
      </c>
      <c r="LE20" s="8">
        <f t="shared" ref="LE20" si="770">LD20+1</f>
        <v>45972</v>
      </c>
      <c r="LF20" s="8">
        <f t="shared" ref="LF20" si="771">LE20+1</f>
        <v>45973</v>
      </c>
      <c r="LG20" s="8">
        <f t="shared" ref="LG20" si="772">LF20+1</f>
        <v>45974</v>
      </c>
      <c r="LH20" s="8">
        <f t="shared" ref="LH20" si="773">LG20+1</f>
        <v>45975</v>
      </c>
      <c r="LI20" s="8">
        <f t="shared" ref="LI20" si="774">LH20+1</f>
        <v>45976</v>
      </c>
      <c r="LJ20" s="8">
        <f t="shared" ref="LJ20" si="775">LI20+1</f>
        <v>45977</v>
      </c>
      <c r="LK20" s="8">
        <f t="shared" ref="LK20" si="776">LJ20+1</f>
        <v>45978</v>
      </c>
      <c r="LL20" s="8">
        <f t="shared" ref="LL20" si="777">LK20+1</f>
        <v>45979</v>
      </c>
      <c r="LM20" s="8">
        <f t="shared" ref="LM20" si="778">LL20+1</f>
        <v>45980</v>
      </c>
      <c r="LN20" s="8">
        <f t="shared" ref="LN20" si="779">LM20+1</f>
        <v>45981</v>
      </c>
      <c r="LO20" s="8">
        <f t="shared" ref="LO20" si="780">LN20+1</f>
        <v>45982</v>
      </c>
      <c r="LP20" s="8">
        <f t="shared" ref="LP20" si="781">LO20+1</f>
        <v>45983</v>
      </c>
      <c r="LQ20" s="8">
        <f t="shared" ref="LQ20" si="782">LP20+1</f>
        <v>45984</v>
      </c>
      <c r="LR20" s="8">
        <f t="shared" ref="LR20" si="783">LQ20+1</f>
        <v>45985</v>
      </c>
      <c r="LS20" s="8">
        <f t="shared" ref="LS20" si="784">LR20+1</f>
        <v>45986</v>
      </c>
      <c r="LT20" s="8">
        <f t="shared" ref="LT20" si="785">LS20+1</f>
        <v>45987</v>
      </c>
      <c r="LU20" s="8">
        <f t="shared" ref="LU20" si="786">LT20+1</f>
        <v>45988</v>
      </c>
      <c r="LV20" s="8">
        <f t="shared" ref="LV20" si="787">LU20+1</f>
        <v>45989</v>
      </c>
      <c r="LW20" s="8">
        <f t="shared" ref="LW20" si="788">LV20+1</f>
        <v>45990</v>
      </c>
      <c r="LX20" s="8">
        <f t="shared" ref="LX20" si="789">LW20+1</f>
        <v>45991</v>
      </c>
      <c r="LY20" s="8">
        <f t="shared" ref="LY20" si="790">LX20+1</f>
        <v>45992</v>
      </c>
      <c r="LZ20" s="8">
        <f t="shared" ref="LZ20" si="791">LY20+1</f>
        <v>45993</v>
      </c>
      <c r="MA20" s="8">
        <f t="shared" ref="MA20" si="792">LZ20+1</f>
        <v>45994</v>
      </c>
      <c r="MB20" s="8">
        <f t="shared" ref="MB20" si="793">MA20+1</f>
        <v>45995</v>
      </c>
      <c r="MC20" s="8">
        <f t="shared" ref="MC20" si="794">MB20+1</f>
        <v>45996</v>
      </c>
      <c r="MD20" s="8">
        <f t="shared" ref="MD20" si="795">MC20+1</f>
        <v>45997</v>
      </c>
      <c r="ME20" s="8">
        <f t="shared" ref="ME20" si="796">MD20+1</f>
        <v>45998</v>
      </c>
      <c r="MF20" s="8">
        <f t="shared" ref="MF20" si="797">ME20+1</f>
        <v>45999</v>
      </c>
      <c r="MG20" s="8">
        <f t="shared" ref="MG20" si="798">MF20+1</f>
        <v>46000</v>
      </c>
      <c r="MH20" s="8">
        <f t="shared" ref="MH20" si="799">MG20+1</f>
        <v>46001</v>
      </c>
      <c r="MI20" s="8">
        <f t="shared" ref="MI20" si="800">MH20+1</f>
        <v>46002</v>
      </c>
      <c r="MJ20" s="8">
        <f t="shared" ref="MJ20" si="801">MI20+1</f>
        <v>46003</v>
      </c>
      <c r="MK20" s="8">
        <f t="shared" ref="MK20" si="802">MJ20+1</f>
        <v>46004</v>
      </c>
      <c r="ML20" s="8">
        <f t="shared" ref="ML20" si="803">MK20+1</f>
        <v>46005</v>
      </c>
      <c r="MM20" s="8">
        <f t="shared" ref="MM20" si="804">ML20+1</f>
        <v>46006</v>
      </c>
      <c r="MN20" s="8">
        <f t="shared" ref="MN20" si="805">MM20+1</f>
        <v>46007</v>
      </c>
      <c r="MO20" s="8">
        <f t="shared" ref="MO20" si="806">MN20+1</f>
        <v>46008</v>
      </c>
      <c r="MP20" s="8">
        <f t="shared" ref="MP20" si="807">MO20+1</f>
        <v>46009</v>
      </c>
      <c r="MQ20" s="8">
        <f t="shared" ref="MQ20" si="808">MP20+1</f>
        <v>46010</v>
      </c>
      <c r="MR20" s="8">
        <f t="shared" ref="MR20" si="809">MQ20+1</f>
        <v>46011</v>
      </c>
      <c r="MS20" s="8">
        <f t="shared" ref="MS20" si="810">MR20+1</f>
        <v>46012</v>
      </c>
      <c r="MT20" s="8">
        <f t="shared" ref="MT20" si="811">MS20+1</f>
        <v>46013</v>
      </c>
      <c r="MU20" s="8">
        <f t="shared" ref="MU20" si="812">MT20+1</f>
        <v>46014</v>
      </c>
      <c r="MV20" s="8">
        <f t="shared" ref="MV20" si="813">MU20+1</f>
        <v>46015</v>
      </c>
      <c r="MW20" s="8">
        <f t="shared" ref="MW20" si="814">MV20+1</f>
        <v>46016</v>
      </c>
      <c r="MX20" s="8">
        <f t="shared" ref="MX20" si="815">MW20+1</f>
        <v>46017</v>
      </c>
      <c r="MY20" s="8">
        <f t="shared" ref="MY20" si="816">MX20+1</f>
        <v>46018</v>
      </c>
      <c r="MZ20" s="8">
        <f t="shared" ref="MZ20" si="817">MY20+1</f>
        <v>46019</v>
      </c>
      <c r="NA20" s="8">
        <f t="shared" ref="NA20" si="818">MZ20+1</f>
        <v>46020</v>
      </c>
      <c r="NB20" s="8">
        <f t="shared" ref="NB20" si="819">NA20+1</f>
        <v>46021</v>
      </c>
      <c r="NC20" s="8">
        <f t="shared" ref="NC20" si="820">NB20+1</f>
        <v>46022</v>
      </c>
      <c r="ND20" s="8">
        <f t="shared" ref="ND20" si="821">NC20+1</f>
        <v>46023</v>
      </c>
      <c r="NE20" s="8">
        <f t="shared" ref="NE20" si="822">ND20+1</f>
        <v>46024</v>
      </c>
      <c r="NF20" s="8">
        <f t="shared" ref="NF20" si="823">NE20+1</f>
        <v>46025</v>
      </c>
      <c r="NG20" s="8">
        <f t="shared" ref="NG20" si="824">NF20+1</f>
        <v>46026</v>
      </c>
      <c r="NH20" s="8">
        <f t="shared" ref="NH20" si="825">NG20+1</f>
        <v>46027</v>
      </c>
      <c r="NI20" s="8">
        <f t="shared" ref="NI20" si="826">NH20+1</f>
        <v>46028</v>
      </c>
      <c r="NJ20" s="8">
        <f t="shared" ref="NJ20" si="827">NI20+1</f>
        <v>46029</v>
      </c>
      <c r="NK20" s="8">
        <f t="shared" ref="NK20" si="828">NJ20+1</f>
        <v>46030</v>
      </c>
      <c r="NL20" s="8">
        <f t="shared" ref="NL20" si="829">NK20+1</f>
        <v>46031</v>
      </c>
      <c r="NM20" s="8">
        <f t="shared" ref="NM20" si="830">NL20+1</f>
        <v>46032</v>
      </c>
      <c r="NN20" s="8">
        <f t="shared" ref="NN20" si="831">NM20+1</f>
        <v>46033</v>
      </c>
      <c r="NO20" s="8">
        <f t="shared" ref="NO20" si="832">NN20+1</f>
        <v>46034</v>
      </c>
      <c r="NP20" s="8">
        <f t="shared" ref="NP20" si="833">NO20+1</f>
        <v>46035</v>
      </c>
      <c r="NQ20" s="8">
        <f t="shared" ref="NQ20" si="834">NP20+1</f>
        <v>46036</v>
      </c>
      <c r="NR20" s="8">
        <f t="shared" ref="NR20" si="835">NQ20+1</f>
        <v>46037</v>
      </c>
      <c r="NS20" s="8">
        <f t="shared" ref="NS20" si="836">NR20+1</f>
        <v>46038</v>
      </c>
      <c r="NT20" s="8">
        <f t="shared" ref="NT20" si="837">NS20+1</f>
        <v>46039</v>
      </c>
      <c r="NU20" s="8">
        <f t="shared" ref="NU20" si="838">NT20+1</f>
        <v>46040</v>
      </c>
      <c r="NV20" s="8">
        <f t="shared" ref="NV20" si="839">NU20+1</f>
        <v>46041</v>
      </c>
      <c r="NW20" s="8">
        <f t="shared" ref="NW20" si="840">NV20+1</f>
        <v>46042</v>
      </c>
      <c r="NX20" s="8">
        <f t="shared" ref="NX20" si="841">NW20+1</f>
        <v>46043</v>
      </c>
      <c r="NY20" s="8">
        <f t="shared" ref="NY20" si="842">NX20+1</f>
        <v>46044</v>
      </c>
      <c r="NZ20" s="8">
        <f t="shared" ref="NZ20" si="843">NY20+1</f>
        <v>46045</v>
      </c>
      <c r="OA20" s="8">
        <f t="shared" ref="OA20" si="844">NZ20+1</f>
        <v>46046</v>
      </c>
      <c r="OB20" s="8">
        <f t="shared" ref="OB20" si="845">OA20+1</f>
        <v>46047</v>
      </c>
      <c r="OC20" s="8">
        <f t="shared" ref="OC20" si="846">OB20+1</f>
        <v>46048</v>
      </c>
      <c r="OD20" s="8">
        <f t="shared" ref="OD20" si="847">OC20+1</f>
        <v>46049</v>
      </c>
      <c r="OE20" s="8">
        <f t="shared" ref="OE20" si="848">OD20+1</f>
        <v>46050</v>
      </c>
      <c r="OF20" s="8">
        <f t="shared" ref="OF20" si="849">OE20+1</f>
        <v>46051</v>
      </c>
      <c r="OG20" s="8">
        <f t="shared" ref="OG20" si="850">OF20+1</f>
        <v>46052</v>
      </c>
      <c r="OH20" s="8">
        <f t="shared" ref="OH20" si="851">OG20+1</f>
        <v>46053</v>
      </c>
      <c r="OI20" s="8">
        <f t="shared" ref="OI20" si="852">OH20+1</f>
        <v>46054</v>
      </c>
      <c r="OJ20" s="8">
        <f t="shared" ref="OJ20" si="853">OI20+1</f>
        <v>46055</v>
      </c>
      <c r="OK20" s="8">
        <f t="shared" ref="OK20" si="854">OJ20+1</f>
        <v>46056</v>
      </c>
      <c r="OL20" s="8">
        <f t="shared" ref="OL20" si="855">OK20+1</f>
        <v>46057</v>
      </c>
      <c r="OM20" s="8">
        <f t="shared" ref="OM20" si="856">OL20+1</f>
        <v>46058</v>
      </c>
      <c r="ON20" s="8">
        <f t="shared" ref="ON20" si="857">OM20+1</f>
        <v>46059</v>
      </c>
      <c r="OO20" s="8">
        <f t="shared" ref="OO20" si="858">ON20+1</f>
        <v>46060</v>
      </c>
      <c r="OP20" s="8">
        <f t="shared" ref="OP20" si="859">OO20+1</f>
        <v>46061</v>
      </c>
      <c r="OQ20" s="8">
        <f t="shared" ref="OQ20" si="860">OP20+1</f>
        <v>46062</v>
      </c>
      <c r="OR20" s="8">
        <f t="shared" ref="OR20" si="861">OQ20+1</f>
        <v>46063</v>
      </c>
      <c r="OS20" s="8">
        <f t="shared" ref="OS20" si="862">OR20+1</f>
        <v>46064</v>
      </c>
      <c r="OT20" s="8">
        <f t="shared" ref="OT20" si="863">OS20+1</f>
        <v>46065</v>
      </c>
      <c r="OU20" s="8">
        <f t="shared" ref="OU20" si="864">OT20+1</f>
        <v>46066</v>
      </c>
      <c r="OV20" s="8">
        <f t="shared" ref="OV20" si="865">OU20+1</f>
        <v>46067</v>
      </c>
      <c r="OW20" s="8">
        <f t="shared" ref="OW20" si="866">OV20+1</f>
        <v>46068</v>
      </c>
      <c r="OX20" s="8">
        <f t="shared" ref="OX20" si="867">OW20+1</f>
        <v>46069</v>
      </c>
      <c r="OY20" s="8">
        <f t="shared" ref="OY20" si="868">OX20+1</f>
        <v>46070</v>
      </c>
      <c r="OZ20" s="8">
        <f t="shared" ref="OZ20" si="869">OY20+1</f>
        <v>46071</v>
      </c>
      <c r="PA20" s="8">
        <f t="shared" ref="PA20" si="870">OZ20+1</f>
        <v>46072</v>
      </c>
      <c r="PB20" s="8">
        <f t="shared" ref="PB20" si="871">PA20+1</f>
        <v>46073</v>
      </c>
      <c r="PC20" s="8">
        <f t="shared" ref="PC20" si="872">PB20+1</f>
        <v>46074</v>
      </c>
      <c r="PD20" s="8">
        <f t="shared" ref="PD20" si="873">PC20+1</f>
        <v>46075</v>
      </c>
      <c r="PE20" s="8">
        <f t="shared" ref="PE20" si="874">PD20+1</f>
        <v>46076</v>
      </c>
      <c r="PF20" s="8">
        <f t="shared" ref="PF20" si="875">PE20+1</f>
        <v>46077</v>
      </c>
      <c r="PG20" s="8">
        <f t="shared" ref="PG20" si="876">PF20+1</f>
        <v>46078</v>
      </c>
      <c r="PH20" s="8">
        <f t="shared" ref="PH20" si="877">PG20+1</f>
        <v>46079</v>
      </c>
      <c r="PI20" s="8">
        <f t="shared" ref="PI20" si="878">PH20+1</f>
        <v>46080</v>
      </c>
      <c r="PJ20" s="8">
        <f t="shared" ref="PJ20" si="879">PI20+1</f>
        <v>46081</v>
      </c>
      <c r="PK20" s="8">
        <f t="shared" ref="PK20" si="880">PJ20+1</f>
        <v>46082</v>
      </c>
      <c r="PL20" s="8">
        <f t="shared" ref="PL20" si="881">PK20+1</f>
        <v>46083</v>
      </c>
      <c r="PM20" s="8">
        <f t="shared" ref="PM20" si="882">PL20+1</f>
        <v>46084</v>
      </c>
      <c r="PN20" s="8">
        <f t="shared" ref="PN20" si="883">PM20+1</f>
        <v>46085</v>
      </c>
      <c r="PO20" s="8">
        <f t="shared" ref="PO20" si="884">PN20+1</f>
        <v>46086</v>
      </c>
      <c r="PP20" s="8">
        <f t="shared" ref="PP20" si="885">PO20+1</f>
        <v>46087</v>
      </c>
      <c r="PQ20" s="8">
        <f t="shared" ref="PQ20" si="886">PP20+1</f>
        <v>46088</v>
      </c>
      <c r="PR20" s="8">
        <f t="shared" ref="PR20" si="887">PQ20+1</f>
        <v>46089</v>
      </c>
      <c r="PS20" s="8">
        <f t="shared" ref="PS20" si="888">PR20+1</f>
        <v>46090</v>
      </c>
      <c r="PT20" s="8">
        <f t="shared" ref="PT20" si="889">PS20+1</f>
        <v>46091</v>
      </c>
      <c r="PU20" s="8">
        <f t="shared" ref="PU20" si="890">PT20+1</f>
        <v>46092</v>
      </c>
      <c r="PV20" s="8">
        <f t="shared" ref="PV20" si="891">PU20+1</f>
        <v>46093</v>
      </c>
      <c r="PW20" s="8">
        <f t="shared" ref="PW20" si="892">PV20+1</f>
        <v>46094</v>
      </c>
      <c r="PX20" s="8">
        <f t="shared" ref="PX20" si="893">PW20+1</f>
        <v>46095</v>
      </c>
      <c r="PY20" s="8">
        <f t="shared" ref="PY20" si="894">PX20+1</f>
        <v>46096</v>
      </c>
      <c r="PZ20" s="8">
        <f t="shared" ref="PZ20" si="895">PY20+1</f>
        <v>46097</v>
      </c>
      <c r="QA20" s="8">
        <f t="shared" ref="QA20" si="896">PZ20+1</f>
        <v>46098</v>
      </c>
      <c r="QB20" s="8">
        <f t="shared" ref="QB20" si="897">QA20+1</f>
        <v>46099</v>
      </c>
      <c r="QC20" s="8">
        <f t="shared" ref="QC20" si="898">QB20+1</f>
        <v>46100</v>
      </c>
      <c r="QD20" s="8">
        <f t="shared" ref="QD20" si="899">QC20+1</f>
        <v>46101</v>
      </c>
      <c r="QE20" s="8">
        <f t="shared" ref="QE20" si="900">QD20+1</f>
        <v>46102</v>
      </c>
      <c r="QF20" s="8">
        <f t="shared" ref="QF20" si="901">QE20+1</f>
        <v>46103</v>
      </c>
      <c r="QG20" s="8">
        <f t="shared" ref="QG20" si="902">QF20+1</f>
        <v>46104</v>
      </c>
      <c r="QH20" s="8">
        <f t="shared" ref="QH20" si="903">QG20+1</f>
        <v>46105</v>
      </c>
      <c r="QI20" s="8">
        <f t="shared" ref="QI20" si="904">QH20+1</f>
        <v>46106</v>
      </c>
      <c r="QJ20" s="8">
        <f t="shared" ref="QJ20" si="905">QI20+1</f>
        <v>46107</v>
      </c>
      <c r="QK20" s="8">
        <f t="shared" ref="QK20" si="906">QJ20+1</f>
        <v>46108</v>
      </c>
      <c r="QL20" s="8">
        <f t="shared" ref="QL20" si="907">QK20+1</f>
        <v>46109</v>
      </c>
      <c r="QM20" s="8">
        <f t="shared" ref="QM20" si="908">QL20+1</f>
        <v>46110</v>
      </c>
      <c r="QN20" s="8">
        <f t="shared" ref="QN20" si="909">QM20+1</f>
        <v>46111</v>
      </c>
      <c r="QO20" s="8">
        <f t="shared" ref="QO20" si="910">QN20+1</f>
        <v>46112</v>
      </c>
      <c r="QP20" s="8">
        <f t="shared" ref="QP20" si="911">QO20+1</f>
        <v>46113</v>
      </c>
      <c r="QQ20" s="8">
        <f t="shared" ref="QQ20" si="912">QP20+1</f>
        <v>46114</v>
      </c>
      <c r="QR20" s="8">
        <f t="shared" ref="QR20" si="913">QQ20+1</f>
        <v>46115</v>
      </c>
      <c r="QS20" s="8">
        <f t="shared" ref="QS20" si="914">QR20+1</f>
        <v>46116</v>
      </c>
      <c r="QT20" s="8">
        <f t="shared" ref="QT20" si="915">QS20+1</f>
        <v>46117</v>
      </c>
      <c r="QU20" s="8">
        <f t="shared" ref="QU20" si="916">QT20+1</f>
        <v>46118</v>
      </c>
      <c r="QV20" s="8">
        <f t="shared" ref="QV20" si="917">QU20+1</f>
        <v>46119</v>
      </c>
      <c r="QW20" s="8">
        <f t="shared" ref="QW20" si="918">QV20+1</f>
        <v>46120</v>
      </c>
      <c r="QX20" s="8">
        <f t="shared" ref="QX20" si="919">QW20+1</f>
        <v>46121</v>
      </c>
      <c r="QY20" s="8">
        <f t="shared" ref="QY20" si="920">QX20+1</f>
        <v>46122</v>
      </c>
      <c r="QZ20" s="8">
        <f t="shared" ref="QZ20" si="921">QY20+1</f>
        <v>46123</v>
      </c>
      <c r="RA20" s="8">
        <f t="shared" ref="RA20" si="922">QZ20+1</f>
        <v>46124</v>
      </c>
      <c r="RB20" s="8">
        <f t="shared" ref="RB20" si="923">RA20+1</f>
        <v>46125</v>
      </c>
      <c r="RC20" s="8">
        <f t="shared" ref="RC20" si="924">RB20+1</f>
        <v>46126</v>
      </c>
      <c r="RD20" s="8">
        <f t="shared" ref="RD20" si="925">RC20+1</f>
        <v>46127</v>
      </c>
      <c r="RE20" s="8">
        <f t="shared" ref="RE20" si="926">RD20+1</f>
        <v>46128</v>
      </c>
      <c r="RF20" s="8">
        <f t="shared" ref="RF20" si="927">RE20+1</f>
        <v>46129</v>
      </c>
      <c r="RG20" s="8">
        <f t="shared" ref="RG20" si="928">RF20+1</f>
        <v>46130</v>
      </c>
      <c r="RH20" s="8">
        <f t="shared" ref="RH20" si="929">RG20+1</f>
        <v>46131</v>
      </c>
      <c r="RI20" s="8">
        <f t="shared" ref="RI20" si="930">RH20+1</f>
        <v>46132</v>
      </c>
      <c r="RJ20" s="8">
        <f t="shared" ref="RJ20" si="931">RI20+1</f>
        <v>46133</v>
      </c>
      <c r="RK20" s="8">
        <f t="shared" ref="RK20" si="932">RJ20+1</f>
        <v>46134</v>
      </c>
      <c r="RL20" s="8">
        <f t="shared" ref="RL20" si="933">RK20+1</f>
        <v>46135</v>
      </c>
      <c r="RM20" s="8">
        <f t="shared" ref="RM20" si="934">RL20+1</f>
        <v>46136</v>
      </c>
      <c r="RN20" s="8">
        <f t="shared" ref="RN20" si="935">RM20+1</f>
        <v>46137</v>
      </c>
      <c r="RO20" s="8">
        <f t="shared" ref="RO20" si="936">RN20+1</f>
        <v>46138</v>
      </c>
      <c r="RP20" s="8">
        <f t="shared" ref="RP20" si="937">RO20+1</f>
        <v>46139</v>
      </c>
      <c r="RQ20" s="8">
        <f t="shared" ref="RQ20" si="938">RP20+1</f>
        <v>46140</v>
      </c>
      <c r="RR20" s="8">
        <f t="shared" ref="RR20" si="939">RQ20+1</f>
        <v>46141</v>
      </c>
      <c r="RS20" s="8">
        <f t="shared" ref="RS20" si="940">RR20+1</f>
        <v>46142</v>
      </c>
      <c r="RT20" s="8">
        <f t="shared" ref="RT20" si="941">RS20+1</f>
        <v>46143</v>
      </c>
      <c r="RU20" s="8">
        <f t="shared" ref="RU20" si="942">RT20+1</f>
        <v>46144</v>
      </c>
      <c r="RV20" s="8">
        <f t="shared" ref="RV20" si="943">RU20+1</f>
        <v>46145</v>
      </c>
      <c r="RW20" s="8">
        <f t="shared" ref="RW20" si="944">RV20+1</f>
        <v>46146</v>
      </c>
      <c r="RX20" s="8">
        <f t="shared" ref="RX20" si="945">RW20+1</f>
        <v>46147</v>
      </c>
      <c r="RY20" s="8">
        <f t="shared" ref="RY20" si="946">RX20+1</f>
        <v>46148</v>
      </c>
      <c r="RZ20" s="8">
        <f t="shared" ref="RZ20" si="947">RY20+1</f>
        <v>46149</v>
      </c>
      <c r="SA20" s="8">
        <f t="shared" ref="SA20" si="948">RZ20+1</f>
        <v>46150</v>
      </c>
      <c r="SB20" s="8">
        <f t="shared" ref="SB20" si="949">SA20+1</f>
        <v>46151</v>
      </c>
      <c r="SC20" s="8">
        <f t="shared" ref="SC20" si="950">SB20+1</f>
        <v>46152</v>
      </c>
      <c r="SD20" s="8">
        <f t="shared" ref="SD20" si="951">SC20+1</f>
        <v>46153</v>
      </c>
      <c r="SE20" s="8">
        <f t="shared" ref="SE20" si="952">SD20+1</f>
        <v>46154</v>
      </c>
      <c r="SF20" s="8">
        <f t="shared" ref="SF20" si="953">SE20+1</f>
        <v>46155</v>
      </c>
      <c r="SG20" s="8">
        <f t="shared" ref="SG20" si="954">SF20+1</f>
        <v>46156</v>
      </c>
      <c r="SH20" s="8">
        <f t="shared" ref="SH20" si="955">SG20+1</f>
        <v>46157</v>
      </c>
      <c r="SI20" s="8">
        <f t="shared" ref="SI20" si="956">SH20+1</f>
        <v>46158</v>
      </c>
      <c r="SJ20" s="8">
        <f t="shared" ref="SJ20" si="957">SI20+1</f>
        <v>46159</v>
      </c>
      <c r="SK20" s="8">
        <f t="shared" ref="SK20" si="958">SJ20+1</f>
        <v>46160</v>
      </c>
      <c r="SL20" s="8">
        <f t="shared" ref="SL20" si="959">SK20+1</f>
        <v>46161</v>
      </c>
      <c r="SM20" s="8">
        <f t="shared" ref="SM20" si="960">SL20+1</f>
        <v>46162</v>
      </c>
      <c r="SN20" s="8">
        <f t="shared" ref="SN20" si="961">SM20+1</f>
        <v>46163</v>
      </c>
      <c r="SO20" s="8">
        <f t="shared" ref="SO20" si="962">SN20+1</f>
        <v>46164</v>
      </c>
      <c r="SP20" s="8">
        <f t="shared" ref="SP20" si="963">SO20+1</f>
        <v>46165</v>
      </c>
      <c r="SQ20" s="8">
        <f t="shared" ref="SQ20" si="964">SP20+1</f>
        <v>46166</v>
      </c>
      <c r="SR20" s="8">
        <f t="shared" ref="SR20" si="965">SQ20+1</f>
        <v>46167</v>
      </c>
      <c r="SS20" s="8">
        <f t="shared" ref="SS20" si="966">SR20+1</f>
        <v>46168</v>
      </c>
      <c r="ST20" s="8">
        <f t="shared" ref="ST20" si="967">SS20+1</f>
        <v>46169</v>
      </c>
      <c r="SU20" s="8">
        <f t="shared" ref="SU20" si="968">ST20+1</f>
        <v>46170</v>
      </c>
      <c r="SV20" s="8">
        <f t="shared" ref="SV20" si="969">SU20+1</f>
        <v>46171</v>
      </c>
      <c r="SW20" s="8">
        <f t="shared" ref="SW20" si="970">SV20+1</f>
        <v>46172</v>
      </c>
      <c r="SX20" s="8">
        <f t="shared" ref="SX20" si="971">SW20+1</f>
        <v>46173</v>
      </c>
      <c r="SY20" s="8">
        <f t="shared" ref="SY20" si="972">SX20+1</f>
        <v>46174</v>
      </c>
      <c r="SZ20" s="8">
        <f t="shared" ref="SZ20" si="973">SY20+1</f>
        <v>46175</v>
      </c>
      <c r="TA20" s="8">
        <f t="shared" ref="TA20" si="974">SZ20+1</f>
        <v>46176</v>
      </c>
      <c r="TB20" s="8">
        <f t="shared" ref="TB20" si="975">TA20+1</f>
        <v>46177</v>
      </c>
      <c r="TC20" s="8">
        <f t="shared" ref="TC20" si="976">TB20+1</f>
        <v>46178</v>
      </c>
      <c r="TD20" s="8">
        <f t="shared" ref="TD20" si="977">TC20+1</f>
        <v>46179</v>
      </c>
      <c r="TE20" s="8">
        <f t="shared" ref="TE20" si="978">TD20+1</f>
        <v>46180</v>
      </c>
      <c r="TF20" s="8">
        <f t="shared" ref="TF20" si="979">TE20+1</f>
        <v>46181</v>
      </c>
      <c r="TG20" s="8">
        <f t="shared" ref="TG20" si="980">TF20+1</f>
        <v>46182</v>
      </c>
      <c r="TH20" s="8">
        <f t="shared" ref="TH20" si="981">TG20+1</f>
        <v>46183</v>
      </c>
      <c r="TI20" s="8">
        <f t="shared" ref="TI20" si="982">TH20+1</f>
        <v>46184</v>
      </c>
      <c r="TJ20" s="8">
        <f t="shared" ref="TJ20" si="983">TI20+1</f>
        <v>46185</v>
      </c>
      <c r="TK20" s="8">
        <f t="shared" ref="TK20" si="984">TJ20+1</f>
        <v>46186</v>
      </c>
      <c r="TL20" s="8">
        <f t="shared" ref="TL20" si="985">TK20+1</f>
        <v>46187</v>
      </c>
      <c r="TM20" s="8">
        <f t="shared" ref="TM20" si="986">TL20+1</f>
        <v>46188</v>
      </c>
      <c r="TN20" s="8">
        <f t="shared" ref="TN20" si="987">TM20+1</f>
        <v>46189</v>
      </c>
      <c r="TO20" s="8">
        <f t="shared" ref="TO20" si="988">TN20+1</f>
        <v>46190</v>
      </c>
      <c r="TP20" s="8">
        <f t="shared" ref="TP20" si="989">TO20+1</f>
        <v>46191</v>
      </c>
      <c r="TQ20" s="8">
        <f t="shared" ref="TQ20" si="990">TP20+1</f>
        <v>46192</v>
      </c>
      <c r="TR20" s="8">
        <f t="shared" ref="TR20" si="991">TQ20+1</f>
        <v>46193</v>
      </c>
      <c r="TS20" s="8">
        <f t="shared" ref="TS20" si="992">TR20+1</f>
        <v>46194</v>
      </c>
      <c r="TT20" s="8">
        <f t="shared" ref="TT20" si="993">TS20+1</f>
        <v>46195</v>
      </c>
      <c r="TU20" s="8">
        <f t="shared" ref="TU20" si="994">TT20+1</f>
        <v>46196</v>
      </c>
      <c r="TV20" s="8">
        <f t="shared" ref="TV20" si="995">TU20+1</f>
        <v>46197</v>
      </c>
      <c r="TW20" s="8">
        <f t="shared" ref="TW20" si="996">TV20+1</f>
        <v>46198</v>
      </c>
      <c r="TX20" s="8">
        <f t="shared" ref="TX20" si="997">TW20+1</f>
        <v>46199</v>
      </c>
      <c r="TY20" s="8">
        <f t="shared" ref="TY20" si="998">TX20+1</f>
        <v>46200</v>
      </c>
      <c r="TZ20" s="8">
        <f t="shared" ref="TZ20" si="999">TY20+1</f>
        <v>46201</v>
      </c>
      <c r="UA20" s="8">
        <f t="shared" ref="UA20" si="1000">TZ20+1</f>
        <v>46202</v>
      </c>
      <c r="UB20" s="8">
        <f t="shared" ref="UB20" si="1001">UA20+1</f>
        <v>46203</v>
      </c>
      <c r="UC20" s="8">
        <f t="shared" ref="UC20" si="1002">UB20+1</f>
        <v>46204</v>
      </c>
      <c r="UD20" s="8">
        <f t="shared" ref="UD20" si="1003">UC20+1</f>
        <v>46205</v>
      </c>
      <c r="UE20" s="8">
        <f t="shared" ref="UE20" si="1004">UD20+1</f>
        <v>46206</v>
      </c>
      <c r="UF20" s="8">
        <f t="shared" ref="UF20" si="1005">UE20+1</f>
        <v>46207</v>
      </c>
      <c r="UG20" s="8">
        <f t="shared" ref="UG20" si="1006">UF20+1</f>
        <v>46208</v>
      </c>
      <c r="UH20" s="8">
        <f t="shared" ref="UH20" si="1007">UG20+1</f>
        <v>46209</v>
      </c>
      <c r="UI20" s="8">
        <f t="shared" ref="UI20" si="1008">UH20+1</f>
        <v>46210</v>
      </c>
      <c r="UJ20" s="8">
        <f t="shared" ref="UJ20" si="1009">UI20+1</f>
        <v>46211</v>
      </c>
      <c r="UK20" s="8">
        <f t="shared" ref="UK20" si="1010">UJ20+1</f>
        <v>46212</v>
      </c>
      <c r="UL20" s="8">
        <f t="shared" ref="UL20" si="1011">UK20+1</f>
        <v>46213</v>
      </c>
      <c r="UM20" s="8">
        <f t="shared" ref="UM20" si="1012">UL20+1</f>
        <v>46214</v>
      </c>
      <c r="UN20" s="8">
        <f t="shared" ref="UN20" si="1013">UM20+1</f>
        <v>46215</v>
      </c>
      <c r="UO20" s="8">
        <f t="shared" ref="UO20" si="1014">UN20+1</f>
        <v>46216</v>
      </c>
      <c r="UP20" s="8">
        <f t="shared" ref="UP20" si="1015">UO20+1</f>
        <v>46217</v>
      </c>
      <c r="UQ20" s="8">
        <f t="shared" ref="UQ20" si="1016">UP20+1</f>
        <v>46218</v>
      </c>
      <c r="UR20" s="8">
        <f t="shared" ref="UR20" si="1017">UQ20+1</f>
        <v>46219</v>
      </c>
      <c r="US20" s="8">
        <f t="shared" ref="US20" si="1018">UR20+1</f>
        <v>46220</v>
      </c>
      <c r="UT20" s="8">
        <f t="shared" ref="UT20" si="1019">US20+1</f>
        <v>46221</v>
      </c>
      <c r="UU20" s="8">
        <f t="shared" ref="UU20" si="1020">UT20+1</f>
        <v>46222</v>
      </c>
      <c r="UV20" s="8">
        <f t="shared" ref="UV20" si="1021">UU20+1</f>
        <v>46223</v>
      </c>
      <c r="UW20" s="8">
        <f t="shared" ref="UW20" si="1022">UV20+1</f>
        <v>46224</v>
      </c>
      <c r="UX20" s="8">
        <f t="shared" ref="UX20" si="1023">UW20+1</f>
        <v>46225</v>
      </c>
      <c r="UY20" s="8">
        <f t="shared" ref="UY20" si="1024">UX20+1</f>
        <v>46226</v>
      </c>
      <c r="UZ20" s="8">
        <f t="shared" ref="UZ20" si="1025">UY20+1</f>
        <v>46227</v>
      </c>
      <c r="VA20" s="8">
        <f t="shared" ref="VA20" si="1026">UZ20+1</f>
        <v>46228</v>
      </c>
      <c r="VB20" s="8">
        <f t="shared" ref="VB20" si="1027">VA20+1</f>
        <v>46229</v>
      </c>
      <c r="VC20" s="8">
        <f t="shared" ref="VC20" si="1028">VB20+1</f>
        <v>46230</v>
      </c>
      <c r="VD20" s="8">
        <f t="shared" ref="VD20" si="1029">VC20+1</f>
        <v>46231</v>
      </c>
      <c r="VE20" s="8">
        <f t="shared" ref="VE20" si="1030">VD20+1</f>
        <v>46232</v>
      </c>
      <c r="VF20" s="8">
        <f t="shared" ref="VF20" si="1031">VE20+1</f>
        <v>46233</v>
      </c>
      <c r="VG20" s="8">
        <f t="shared" ref="VG20" si="1032">VF20+1</f>
        <v>46234</v>
      </c>
      <c r="VH20" s="8">
        <f t="shared" ref="VH20" si="1033">VG20+1</f>
        <v>46235</v>
      </c>
      <c r="VI20" s="8">
        <f t="shared" ref="VI20" si="1034">VH20+1</f>
        <v>46236</v>
      </c>
      <c r="VJ20" s="8">
        <f t="shared" ref="VJ20" si="1035">VI20+1</f>
        <v>46237</v>
      </c>
      <c r="VK20" s="8">
        <f t="shared" ref="VK20" si="1036">VJ20+1</f>
        <v>46238</v>
      </c>
      <c r="VL20" s="8">
        <f t="shared" ref="VL20" si="1037">VK20+1</f>
        <v>46239</v>
      </c>
      <c r="VM20" s="8">
        <f t="shared" ref="VM20" si="1038">VL20+1</f>
        <v>46240</v>
      </c>
      <c r="VN20" s="8">
        <f t="shared" ref="VN20" si="1039">VM20+1</f>
        <v>46241</v>
      </c>
      <c r="VO20" s="8">
        <f t="shared" ref="VO20" si="1040">VN20+1</f>
        <v>46242</v>
      </c>
      <c r="VP20" s="8">
        <f t="shared" ref="VP20" si="1041">VO20+1</f>
        <v>46243</v>
      </c>
      <c r="VQ20" s="8">
        <f t="shared" ref="VQ20" si="1042">VP20+1</f>
        <v>46244</v>
      </c>
      <c r="VR20" s="8">
        <f t="shared" ref="VR20" si="1043">VQ20+1</f>
        <v>46245</v>
      </c>
      <c r="VS20" s="8">
        <f t="shared" ref="VS20" si="1044">VR20+1</f>
        <v>46246</v>
      </c>
      <c r="VT20" s="8">
        <f t="shared" ref="VT20" si="1045">VS20+1</f>
        <v>46247</v>
      </c>
      <c r="VU20" s="8">
        <f t="shared" ref="VU20" si="1046">VT20+1</f>
        <v>46248</v>
      </c>
      <c r="VV20" s="8">
        <f t="shared" ref="VV20" si="1047">VU20+1</f>
        <v>46249</v>
      </c>
      <c r="VW20" s="8">
        <f t="shared" ref="VW20" si="1048">VV20+1</f>
        <v>46250</v>
      </c>
      <c r="VX20" s="8">
        <f t="shared" ref="VX20" si="1049">VW20+1</f>
        <v>46251</v>
      </c>
      <c r="VY20" s="8">
        <f t="shared" ref="VY20" si="1050">VX20+1</f>
        <v>46252</v>
      </c>
      <c r="VZ20" s="8">
        <f t="shared" ref="VZ20" si="1051">VY20+1</f>
        <v>46253</v>
      </c>
      <c r="WA20" s="8">
        <f t="shared" ref="WA20" si="1052">VZ20+1</f>
        <v>46254</v>
      </c>
      <c r="WB20" s="8">
        <f t="shared" ref="WB20" si="1053">WA20+1</f>
        <v>46255</v>
      </c>
      <c r="WC20" s="8">
        <f t="shared" ref="WC20" si="1054">WB20+1</f>
        <v>46256</v>
      </c>
      <c r="WD20" s="8">
        <f t="shared" ref="WD20" si="1055">WC20+1</f>
        <v>46257</v>
      </c>
      <c r="WE20" s="8">
        <f t="shared" ref="WE20" si="1056">WD20+1</f>
        <v>46258</v>
      </c>
      <c r="WF20" s="8">
        <f t="shared" ref="WF20" si="1057">WE20+1</f>
        <v>46259</v>
      </c>
      <c r="WG20" s="8">
        <f t="shared" ref="WG20" si="1058">WF20+1</f>
        <v>46260</v>
      </c>
      <c r="WH20" s="8">
        <f t="shared" ref="WH20" si="1059">WG20+1</f>
        <v>46261</v>
      </c>
      <c r="WI20" s="8">
        <f t="shared" ref="WI20" si="1060">WH20+1</f>
        <v>46262</v>
      </c>
      <c r="WJ20" s="8">
        <f t="shared" ref="WJ20" si="1061">WI20+1</f>
        <v>46263</v>
      </c>
      <c r="WK20" s="8">
        <f t="shared" ref="WK20" si="1062">WJ20+1</f>
        <v>46264</v>
      </c>
      <c r="WL20" s="8">
        <f t="shared" ref="WL20" si="1063">WK20+1</f>
        <v>46265</v>
      </c>
      <c r="WM20" s="8">
        <f t="shared" ref="WM20" si="1064">WL20+1</f>
        <v>46266</v>
      </c>
      <c r="WN20" s="8">
        <f t="shared" ref="WN20" si="1065">WM20+1</f>
        <v>46267</v>
      </c>
      <c r="WO20" s="8">
        <f t="shared" ref="WO20" si="1066">WN20+1</f>
        <v>46268</v>
      </c>
      <c r="WP20" s="8">
        <f t="shared" ref="WP20" si="1067">WO20+1</f>
        <v>46269</v>
      </c>
      <c r="WQ20" s="8">
        <f t="shared" ref="WQ20" si="1068">WP20+1</f>
        <v>46270</v>
      </c>
      <c r="WR20" s="8">
        <f t="shared" ref="WR20" si="1069">WQ20+1</f>
        <v>46271</v>
      </c>
      <c r="WS20" s="8">
        <f t="shared" ref="WS20" si="1070">WR20+1</f>
        <v>46272</v>
      </c>
      <c r="WT20" s="8">
        <f t="shared" ref="WT20" si="1071">WS20+1</f>
        <v>46273</v>
      </c>
      <c r="WU20" s="8">
        <f t="shared" ref="WU20" si="1072">WT20+1</f>
        <v>46274</v>
      </c>
      <c r="WV20" s="8">
        <f t="shared" ref="WV20" si="1073">WU20+1</f>
        <v>46275</v>
      </c>
      <c r="WW20" s="8">
        <f t="shared" ref="WW20" si="1074">WV20+1</f>
        <v>46276</v>
      </c>
      <c r="WX20" s="8">
        <f t="shared" ref="WX20" si="1075">WW20+1</f>
        <v>46277</v>
      </c>
      <c r="WY20" s="8">
        <f t="shared" ref="WY20" si="1076">WX20+1</f>
        <v>46278</v>
      </c>
      <c r="WZ20" s="8">
        <f t="shared" ref="WZ20" si="1077">WY20+1</f>
        <v>46279</v>
      </c>
      <c r="XA20" s="8">
        <f t="shared" ref="XA20" si="1078">WZ20+1</f>
        <v>46280</v>
      </c>
      <c r="XB20" s="8">
        <f t="shared" ref="XB20" si="1079">XA20+1</f>
        <v>46281</v>
      </c>
      <c r="XC20" s="8">
        <f t="shared" ref="XC20" si="1080">XB20+1</f>
        <v>46282</v>
      </c>
      <c r="XD20" s="8">
        <f t="shared" ref="XD20" si="1081">XC20+1</f>
        <v>46283</v>
      </c>
      <c r="XE20" s="8">
        <f t="shared" ref="XE20" si="1082">XD20+1</f>
        <v>46284</v>
      </c>
      <c r="XF20" s="8">
        <f t="shared" ref="XF20" si="1083">XE20+1</f>
        <v>46285</v>
      </c>
      <c r="XG20" s="8">
        <f t="shared" ref="XG20" si="1084">XF20+1</f>
        <v>46286</v>
      </c>
      <c r="XH20" s="8">
        <f t="shared" ref="XH20" si="1085">XG20+1</f>
        <v>46287</v>
      </c>
      <c r="XI20" s="8">
        <f t="shared" ref="XI20" si="1086">XH20+1</f>
        <v>46288</v>
      </c>
      <c r="XJ20" s="8">
        <f t="shared" ref="XJ20" si="1087">XI20+1</f>
        <v>46289</v>
      </c>
      <c r="XK20" s="8">
        <f t="shared" ref="XK20" si="1088">XJ20+1</f>
        <v>46290</v>
      </c>
      <c r="XL20" s="8">
        <f t="shared" ref="XL20" si="1089">XK20+1</f>
        <v>46291</v>
      </c>
      <c r="XM20" s="8">
        <f t="shared" ref="XM20" si="1090">XL20+1</f>
        <v>46292</v>
      </c>
      <c r="XN20" s="8">
        <f t="shared" ref="XN20" si="1091">XM20+1</f>
        <v>46293</v>
      </c>
      <c r="XO20" s="8">
        <f t="shared" ref="XO20" si="1092">XN20+1</f>
        <v>46294</v>
      </c>
      <c r="XP20" s="8">
        <f t="shared" ref="XP20" si="1093">XO20+1</f>
        <v>46295</v>
      </c>
      <c r="XQ20" s="8">
        <f t="shared" ref="XQ20" si="1094">XP20+1</f>
        <v>46296</v>
      </c>
      <c r="XR20" s="8">
        <f t="shared" ref="XR20" si="1095">XQ20+1</f>
        <v>46297</v>
      </c>
      <c r="XS20" s="8">
        <f t="shared" ref="XS20" si="1096">XR20+1</f>
        <v>46298</v>
      </c>
      <c r="XT20" s="8">
        <f t="shared" ref="XT20" si="1097">XS20+1</f>
        <v>46299</v>
      </c>
      <c r="XU20" s="8">
        <f t="shared" ref="XU20" si="1098">XT20+1</f>
        <v>46300</v>
      </c>
      <c r="XV20" s="8">
        <f t="shared" ref="XV20" si="1099">XU20+1</f>
        <v>46301</v>
      </c>
      <c r="XW20" s="8">
        <f t="shared" ref="XW20" si="1100">XV20+1</f>
        <v>46302</v>
      </c>
      <c r="XX20" s="8">
        <f t="shared" ref="XX20" si="1101">XW20+1</f>
        <v>46303</v>
      </c>
      <c r="XY20" s="8">
        <f t="shared" ref="XY20" si="1102">XX20+1</f>
        <v>46304</v>
      </c>
      <c r="XZ20" s="8">
        <f t="shared" ref="XZ20" si="1103">XY20+1</f>
        <v>46305</v>
      </c>
      <c r="YA20" s="8">
        <f t="shared" ref="YA20" si="1104">XZ20+1</f>
        <v>46306</v>
      </c>
      <c r="YB20" s="8">
        <f t="shared" ref="YB20" si="1105">YA20+1</f>
        <v>46307</v>
      </c>
      <c r="YC20" s="8">
        <f t="shared" ref="YC20" si="1106">YB20+1</f>
        <v>46308</v>
      </c>
      <c r="YD20" s="8">
        <f t="shared" ref="YD20" si="1107">YC20+1</f>
        <v>46309</v>
      </c>
      <c r="YE20" s="8">
        <f t="shared" ref="YE20" si="1108">YD20+1</f>
        <v>46310</v>
      </c>
      <c r="YF20" s="8">
        <f t="shared" ref="YF20" si="1109">YE20+1</f>
        <v>46311</v>
      </c>
      <c r="YG20" s="8">
        <f t="shared" ref="YG20" si="1110">YF20+1</f>
        <v>46312</v>
      </c>
      <c r="YH20" s="8">
        <f t="shared" ref="YH20" si="1111">YG20+1</f>
        <v>46313</v>
      </c>
      <c r="YI20" s="8">
        <f t="shared" ref="YI20" si="1112">YH20+1</f>
        <v>46314</v>
      </c>
      <c r="YJ20" s="8">
        <f t="shared" ref="YJ20" si="1113">YI20+1</f>
        <v>46315</v>
      </c>
      <c r="YK20" s="8">
        <f t="shared" ref="YK20" si="1114">YJ20+1</f>
        <v>46316</v>
      </c>
      <c r="YL20" s="8">
        <f t="shared" ref="YL20" si="1115">YK20+1</f>
        <v>46317</v>
      </c>
      <c r="YM20" s="8">
        <f t="shared" ref="YM20" si="1116">YL20+1</f>
        <v>46318</v>
      </c>
      <c r="YN20" s="8">
        <f t="shared" ref="YN20" si="1117">YM20+1</f>
        <v>46319</v>
      </c>
      <c r="YO20" s="8">
        <f t="shared" ref="YO20" si="1118">YN20+1</f>
        <v>46320</v>
      </c>
      <c r="YP20" s="8">
        <f t="shared" ref="YP20" si="1119">YO20+1</f>
        <v>46321</v>
      </c>
      <c r="YQ20" s="8">
        <f t="shared" ref="YQ20" si="1120">YP20+1</f>
        <v>46322</v>
      </c>
      <c r="YR20" s="8">
        <f t="shared" ref="YR20" si="1121">YQ20+1</f>
        <v>46323</v>
      </c>
      <c r="YS20" s="8">
        <f t="shared" ref="YS20" si="1122">YR20+1</f>
        <v>46324</v>
      </c>
      <c r="YT20" s="8">
        <f t="shared" ref="YT20" si="1123">YS20+1</f>
        <v>46325</v>
      </c>
      <c r="YU20" s="8">
        <f t="shared" ref="YU20" si="1124">YT20+1</f>
        <v>46326</v>
      </c>
      <c r="YV20" s="8">
        <f t="shared" ref="YV20" si="1125">YU20+1</f>
        <v>46327</v>
      </c>
      <c r="YW20" s="8">
        <f t="shared" ref="YW20" si="1126">YV20+1</f>
        <v>46328</v>
      </c>
      <c r="YX20" s="8">
        <f t="shared" ref="YX20" si="1127">YW20+1</f>
        <v>46329</v>
      </c>
      <c r="YY20" s="8">
        <f t="shared" ref="YY20" si="1128">YX20+1</f>
        <v>46330</v>
      </c>
      <c r="YZ20" s="8">
        <f t="shared" ref="YZ20" si="1129">YY20+1</f>
        <v>46331</v>
      </c>
      <c r="ZA20" s="8">
        <f t="shared" ref="ZA20" si="1130">YZ20+1</f>
        <v>46332</v>
      </c>
      <c r="ZB20" s="8">
        <f t="shared" ref="ZB20" si="1131">ZA20+1</f>
        <v>46333</v>
      </c>
      <c r="ZC20" s="8">
        <f t="shared" ref="ZC20" si="1132">ZB20+1</f>
        <v>46334</v>
      </c>
      <c r="ZD20" s="8">
        <f t="shared" ref="ZD20" si="1133">ZC20+1</f>
        <v>46335</v>
      </c>
      <c r="ZE20" s="8">
        <f t="shared" ref="ZE20" si="1134">ZD20+1</f>
        <v>46336</v>
      </c>
      <c r="ZF20" s="8">
        <f t="shared" ref="ZF20" si="1135">ZE20+1</f>
        <v>46337</v>
      </c>
      <c r="ZG20" s="8">
        <f t="shared" ref="ZG20" si="1136">ZF20+1</f>
        <v>46338</v>
      </c>
      <c r="ZH20" s="8">
        <f t="shared" ref="ZH20" si="1137">ZG20+1</f>
        <v>46339</v>
      </c>
      <c r="ZI20" s="8">
        <f t="shared" ref="ZI20" si="1138">ZH20+1</f>
        <v>46340</v>
      </c>
      <c r="ZJ20" s="8">
        <f t="shared" ref="ZJ20" si="1139">ZI20+1</f>
        <v>46341</v>
      </c>
      <c r="ZK20" s="8">
        <f t="shared" ref="ZK20" si="1140">ZJ20+1</f>
        <v>46342</v>
      </c>
      <c r="ZL20" s="8">
        <f t="shared" ref="ZL20" si="1141">ZK20+1</f>
        <v>46343</v>
      </c>
      <c r="ZM20" s="8">
        <f t="shared" ref="ZM20" si="1142">ZL20+1</f>
        <v>46344</v>
      </c>
      <c r="ZN20" s="8">
        <f t="shared" ref="ZN20" si="1143">ZM20+1</f>
        <v>46345</v>
      </c>
      <c r="ZO20" s="8">
        <f t="shared" ref="ZO20" si="1144">ZN20+1</f>
        <v>46346</v>
      </c>
      <c r="ZP20" s="8">
        <f t="shared" ref="ZP20" si="1145">ZO20+1</f>
        <v>46347</v>
      </c>
      <c r="ZQ20" s="8">
        <f t="shared" ref="ZQ20" si="1146">ZP20+1</f>
        <v>46348</v>
      </c>
      <c r="ZR20" s="8">
        <f t="shared" ref="ZR20" si="1147">ZQ20+1</f>
        <v>46349</v>
      </c>
      <c r="ZS20" s="8">
        <f t="shared" ref="ZS20" si="1148">ZR20+1</f>
        <v>46350</v>
      </c>
      <c r="ZT20" s="8">
        <f t="shared" ref="ZT20" si="1149">ZS20+1</f>
        <v>46351</v>
      </c>
      <c r="ZU20" s="8">
        <f t="shared" ref="ZU20" si="1150">ZT20+1</f>
        <v>46352</v>
      </c>
      <c r="ZV20" s="8">
        <f t="shared" ref="ZV20" si="1151">ZU20+1</f>
        <v>46353</v>
      </c>
      <c r="ZW20" s="8">
        <f t="shared" ref="ZW20" si="1152">ZV20+1</f>
        <v>46354</v>
      </c>
      <c r="ZX20" s="8">
        <f t="shared" ref="ZX20" si="1153">ZW20+1</f>
        <v>46355</v>
      </c>
      <c r="ZY20" s="8">
        <f t="shared" ref="ZY20" si="1154">ZX20+1</f>
        <v>46356</v>
      </c>
      <c r="ZZ20" s="8">
        <f t="shared" ref="ZZ20" si="1155">ZY20+1</f>
        <v>46357</v>
      </c>
      <c r="AAA20" s="8">
        <f t="shared" ref="AAA20" si="1156">ZZ20+1</f>
        <v>46358</v>
      </c>
      <c r="AAB20" s="8">
        <f t="shared" ref="AAB20" si="1157">AAA20+1</f>
        <v>46359</v>
      </c>
      <c r="AAC20" s="8">
        <f t="shared" ref="AAC20" si="1158">AAB20+1</f>
        <v>46360</v>
      </c>
      <c r="AAD20" s="8">
        <f t="shared" ref="AAD20" si="1159">AAC20+1</f>
        <v>46361</v>
      </c>
      <c r="AAE20" s="8">
        <f t="shared" ref="AAE20" si="1160">AAD20+1</f>
        <v>46362</v>
      </c>
      <c r="AAF20" s="8">
        <f t="shared" ref="AAF20" si="1161">AAE20+1</f>
        <v>46363</v>
      </c>
      <c r="AAG20" s="8">
        <f t="shared" ref="AAG20" si="1162">AAF20+1</f>
        <v>46364</v>
      </c>
      <c r="AAH20" s="8">
        <f t="shared" ref="AAH20" si="1163">AAG20+1</f>
        <v>46365</v>
      </c>
      <c r="AAI20" s="8">
        <f t="shared" ref="AAI20" si="1164">AAH20+1</f>
        <v>46366</v>
      </c>
      <c r="AAJ20" s="8">
        <f t="shared" ref="AAJ20" si="1165">AAI20+1</f>
        <v>46367</v>
      </c>
      <c r="AAK20" s="8">
        <f t="shared" ref="AAK20" si="1166">AAJ20+1</f>
        <v>46368</v>
      </c>
      <c r="AAL20" s="8">
        <f t="shared" ref="AAL20" si="1167">AAK20+1</f>
        <v>46369</v>
      </c>
      <c r="AAM20" s="8">
        <f t="shared" ref="AAM20" si="1168">AAL20+1</f>
        <v>46370</v>
      </c>
      <c r="AAN20" s="8">
        <f t="shared" ref="AAN20" si="1169">AAM20+1</f>
        <v>46371</v>
      </c>
      <c r="AAO20" s="8">
        <f t="shared" ref="AAO20" si="1170">AAN20+1</f>
        <v>46372</v>
      </c>
      <c r="AAP20" s="8">
        <f t="shared" ref="AAP20" si="1171">AAO20+1</f>
        <v>46373</v>
      </c>
      <c r="AAQ20" s="8">
        <f t="shared" ref="AAQ20" si="1172">AAP20+1</f>
        <v>46374</v>
      </c>
      <c r="AAR20" s="8">
        <f t="shared" ref="AAR20" si="1173">AAQ20+1</f>
        <v>46375</v>
      </c>
      <c r="AAS20" s="8">
        <f t="shared" ref="AAS20" si="1174">AAR20+1</f>
        <v>46376</v>
      </c>
      <c r="AAT20" s="8">
        <f t="shared" ref="AAT20" si="1175">AAS20+1</f>
        <v>46377</v>
      </c>
      <c r="AAU20" s="8">
        <f t="shared" ref="AAU20" si="1176">AAT20+1</f>
        <v>46378</v>
      </c>
      <c r="AAV20" s="8">
        <f t="shared" ref="AAV20" si="1177">AAU20+1</f>
        <v>46379</v>
      </c>
      <c r="AAW20" s="8">
        <f t="shared" ref="AAW20" si="1178">AAV20+1</f>
        <v>46380</v>
      </c>
      <c r="AAX20" s="8">
        <f t="shared" ref="AAX20" si="1179">AAW20+1</f>
        <v>46381</v>
      </c>
      <c r="AAY20" s="8">
        <f t="shared" ref="AAY20" si="1180">AAX20+1</f>
        <v>46382</v>
      </c>
      <c r="AAZ20" s="8">
        <f t="shared" ref="AAZ20" si="1181">AAY20+1</f>
        <v>46383</v>
      </c>
      <c r="ABA20" s="8">
        <f t="shared" ref="ABA20" si="1182">AAZ20+1</f>
        <v>46384</v>
      </c>
    </row>
    <row r="21" spans="2:729">
      <c r="B21" s="26" t="s">
        <v>1</v>
      </c>
      <c r="C21" s="9" t="str">
        <f>TEXT(C20,"ddd")</f>
        <v>Wed</v>
      </c>
      <c r="D21" s="9" t="str">
        <f t="shared" ref="D21:W21" si="1183">TEXT(D20,"ddd")</f>
        <v>Thu</v>
      </c>
      <c r="E21" s="9" t="str">
        <f t="shared" si="1183"/>
        <v>Fri</v>
      </c>
      <c r="F21" s="9" t="str">
        <f t="shared" si="1183"/>
        <v>Sat</v>
      </c>
      <c r="G21" s="9" t="str">
        <f t="shared" si="1183"/>
        <v>Sun</v>
      </c>
      <c r="H21" s="9" t="str">
        <f t="shared" si="1183"/>
        <v>Mon</v>
      </c>
      <c r="I21" s="9" t="str">
        <f t="shared" si="1183"/>
        <v>Tue</v>
      </c>
      <c r="J21" s="9" t="str">
        <f t="shared" si="1183"/>
        <v>Wed</v>
      </c>
      <c r="K21" s="9" t="str">
        <f t="shared" si="1183"/>
        <v>Thu</v>
      </c>
      <c r="L21" s="9" t="str">
        <f t="shared" si="1183"/>
        <v>Fri</v>
      </c>
      <c r="M21" s="9" t="str">
        <f t="shared" si="1183"/>
        <v>Sat</v>
      </c>
      <c r="N21" s="9" t="str">
        <f t="shared" si="1183"/>
        <v>Sun</v>
      </c>
      <c r="O21" s="9" t="str">
        <f t="shared" si="1183"/>
        <v>Mon</v>
      </c>
      <c r="P21" s="9" t="str">
        <f t="shared" si="1183"/>
        <v>Tue</v>
      </c>
      <c r="Q21" s="9" t="str">
        <f t="shared" si="1183"/>
        <v>Wed</v>
      </c>
      <c r="R21" s="9" t="str">
        <f t="shared" si="1183"/>
        <v>Thu</v>
      </c>
      <c r="S21" s="9" t="str">
        <f t="shared" si="1183"/>
        <v>Fri</v>
      </c>
      <c r="T21" s="9" t="str">
        <f t="shared" si="1183"/>
        <v>Sat</v>
      </c>
      <c r="U21" s="9" t="str">
        <f t="shared" si="1183"/>
        <v>Sun</v>
      </c>
      <c r="V21" s="9" t="str">
        <f t="shared" si="1183"/>
        <v>Mon</v>
      </c>
      <c r="W21" s="9" t="str">
        <f t="shared" si="1183"/>
        <v>Tue</v>
      </c>
      <c r="X21" s="9" t="str">
        <f>TEXT(X20,"ddd")</f>
        <v>Wed</v>
      </c>
      <c r="Y21" s="9" t="str">
        <f t="shared" ref="Y21:CJ21" si="1184">TEXT(Y20,"ddd")</f>
        <v>Thu</v>
      </c>
      <c r="Z21" s="9" t="str">
        <f t="shared" si="1184"/>
        <v>Fri</v>
      </c>
      <c r="AA21" s="9" t="str">
        <f t="shared" si="1184"/>
        <v>Sat</v>
      </c>
      <c r="AB21" s="9" t="str">
        <f t="shared" si="1184"/>
        <v>Sun</v>
      </c>
      <c r="AC21" s="9" t="str">
        <f t="shared" si="1184"/>
        <v>Mon</v>
      </c>
      <c r="AD21" s="9" t="str">
        <f t="shared" si="1184"/>
        <v>Tue</v>
      </c>
      <c r="AE21" s="9" t="str">
        <f t="shared" si="1184"/>
        <v>Wed</v>
      </c>
      <c r="AF21" s="9" t="str">
        <f t="shared" si="1184"/>
        <v>Thu</v>
      </c>
      <c r="AG21" s="9" t="str">
        <f t="shared" si="1184"/>
        <v>Fri</v>
      </c>
      <c r="AH21" s="9" t="str">
        <f t="shared" si="1184"/>
        <v>Sat</v>
      </c>
      <c r="AI21" s="9" t="str">
        <f t="shared" si="1184"/>
        <v>Sun</v>
      </c>
      <c r="AJ21" s="9" t="str">
        <f t="shared" si="1184"/>
        <v>Mon</v>
      </c>
      <c r="AK21" s="9" t="str">
        <f t="shared" si="1184"/>
        <v>Tue</v>
      </c>
      <c r="AL21" s="9" t="str">
        <f t="shared" si="1184"/>
        <v>Wed</v>
      </c>
      <c r="AM21" s="9" t="str">
        <f t="shared" si="1184"/>
        <v>Thu</v>
      </c>
      <c r="AN21" s="9" t="str">
        <f t="shared" si="1184"/>
        <v>Fri</v>
      </c>
      <c r="AO21" s="9" t="str">
        <f t="shared" si="1184"/>
        <v>Sat</v>
      </c>
      <c r="AP21" s="9" t="str">
        <f t="shared" si="1184"/>
        <v>Sun</v>
      </c>
      <c r="AQ21" s="9" t="str">
        <f t="shared" si="1184"/>
        <v>Mon</v>
      </c>
      <c r="AR21" s="9" t="str">
        <f t="shared" si="1184"/>
        <v>Tue</v>
      </c>
      <c r="AS21" s="9" t="str">
        <f t="shared" si="1184"/>
        <v>Wed</v>
      </c>
      <c r="AT21" s="9" t="str">
        <f t="shared" si="1184"/>
        <v>Thu</v>
      </c>
      <c r="AU21" s="9" t="str">
        <f t="shared" si="1184"/>
        <v>Fri</v>
      </c>
      <c r="AV21" s="9" t="str">
        <f t="shared" si="1184"/>
        <v>Sat</v>
      </c>
      <c r="AW21" s="9" t="str">
        <f t="shared" si="1184"/>
        <v>Sun</v>
      </c>
      <c r="AX21" s="9" t="str">
        <f t="shared" si="1184"/>
        <v>Mon</v>
      </c>
      <c r="AY21" s="9" t="str">
        <f t="shared" si="1184"/>
        <v>Tue</v>
      </c>
      <c r="AZ21" s="9" t="str">
        <f t="shared" si="1184"/>
        <v>Wed</v>
      </c>
      <c r="BA21" s="9" t="str">
        <f t="shared" si="1184"/>
        <v>Thu</v>
      </c>
      <c r="BB21" s="9" t="str">
        <f t="shared" si="1184"/>
        <v>Fri</v>
      </c>
      <c r="BC21" s="9" t="str">
        <f t="shared" si="1184"/>
        <v>Sat</v>
      </c>
      <c r="BD21" s="9" t="str">
        <f t="shared" si="1184"/>
        <v>Sun</v>
      </c>
      <c r="BE21" s="9" t="str">
        <f t="shared" si="1184"/>
        <v>Mon</v>
      </c>
      <c r="BF21" s="9" t="str">
        <f t="shared" si="1184"/>
        <v>Tue</v>
      </c>
      <c r="BG21" s="9" t="str">
        <f t="shared" si="1184"/>
        <v>Wed</v>
      </c>
      <c r="BH21" s="9" t="str">
        <f t="shared" si="1184"/>
        <v>Thu</v>
      </c>
      <c r="BI21" s="9" t="str">
        <f t="shared" si="1184"/>
        <v>Fri</v>
      </c>
      <c r="BJ21" s="9" t="str">
        <f t="shared" si="1184"/>
        <v>Sat</v>
      </c>
      <c r="BK21" s="9" t="str">
        <f t="shared" si="1184"/>
        <v>Sun</v>
      </c>
      <c r="BL21" s="9" t="str">
        <f t="shared" si="1184"/>
        <v>Mon</v>
      </c>
      <c r="BM21" s="9" t="str">
        <f t="shared" si="1184"/>
        <v>Tue</v>
      </c>
      <c r="BN21" s="9" t="str">
        <f t="shared" si="1184"/>
        <v>Wed</v>
      </c>
      <c r="BO21" s="9" t="str">
        <f t="shared" si="1184"/>
        <v>Thu</v>
      </c>
      <c r="BP21" s="9" t="str">
        <f t="shared" si="1184"/>
        <v>Fri</v>
      </c>
      <c r="BQ21" s="9" t="str">
        <f t="shared" si="1184"/>
        <v>Sat</v>
      </c>
      <c r="BR21" s="9" t="str">
        <f t="shared" si="1184"/>
        <v>Sun</v>
      </c>
      <c r="BS21" s="9" t="str">
        <f t="shared" si="1184"/>
        <v>Mon</v>
      </c>
      <c r="BT21" s="9" t="str">
        <f t="shared" si="1184"/>
        <v>Tue</v>
      </c>
      <c r="BU21" s="9" t="str">
        <f t="shared" si="1184"/>
        <v>Wed</v>
      </c>
      <c r="BV21" s="9" t="str">
        <f t="shared" si="1184"/>
        <v>Thu</v>
      </c>
      <c r="BW21" s="9" t="str">
        <f t="shared" si="1184"/>
        <v>Fri</v>
      </c>
      <c r="BX21" s="9" t="str">
        <f t="shared" si="1184"/>
        <v>Sat</v>
      </c>
      <c r="BY21" s="9" t="str">
        <f t="shared" si="1184"/>
        <v>Sun</v>
      </c>
      <c r="BZ21" s="9" t="str">
        <f t="shared" si="1184"/>
        <v>Mon</v>
      </c>
      <c r="CA21" s="9" t="str">
        <f t="shared" si="1184"/>
        <v>Tue</v>
      </c>
      <c r="CB21" s="9" t="str">
        <f t="shared" si="1184"/>
        <v>Wed</v>
      </c>
      <c r="CC21" s="9" t="str">
        <f t="shared" si="1184"/>
        <v>Thu</v>
      </c>
      <c r="CD21" s="9" t="str">
        <f t="shared" si="1184"/>
        <v>Fri</v>
      </c>
      <c r="CE21" s="9" t="str">
        <f t="shared" si="1184"/>
        <v>Sat</v>
      </c>
      <c r="CF21" s="9" t="str">
        <f t="shared" si="1184"/>
        <v>Sun</v>
      </c>
      <c r="CG21" s="9" t="str">
        <f t="shared" si="1184"/>
        <v>Mon</v>
      </c>
      <c r="CH21" s="9" t="str">
        <f t="shared" si="1184"/>
        <v>Tue</v>
      </c>
      <c r="CI21" s="9" t="str">
        <f t="shared" si="1184"/>
        <v>Wed</v>
      </c>
      <c r="CJ21" s="9" t="str">
        <f t="shared" si="1184"/>
        <v>Thu</v>
      </c>
      <c r="CK21" s="9" t="str">
        <f t="shared" ref="CK21:EV21" si="1185">TEXT(CK20,"ddd")</f>
        <v>Fri</v>
      </c>
      <c r="CL21" s="9" t="str">
        <f t="shared" si="1185"/>
        <v>Sat</v>
      </c>
      <c r="CM21" s="9" t="str">
        <f t="shared" si="1185"/>
        <v>Sun</v>
      </c>
      <c r="CN21" s="9" t="str">
        <f t="shared" si="1185"/>
        <v>Mon</v>
      </c>
      <c r="CO21" s="9" t="str">
        <f t="shared" si="1185"/>
        <v>Tue</v>
      </c>
      <c r="CP21" s="9" t="str">
        <f t="shared" si="1185"/>
        <v>Wed</v>
      </c>
      <c r="CQ21" s="9" t="str">
        <f t="shared" si="1185"/>
        <v>Thu</v>
      </c>
      <c r="CR21" s="9" t="str">
        <f t="shared" si="1185"/>
        <v>Fri</v>
      </c>
      <c r="CS21" s="9" t="str">
        <f t="shared" si="1185"/>
        <v>Sat</v>
      </c>
      <c r="CT21" s="9" t="str">
        <f t="shared" si="1185"/>
        <v>Sun</v>
      </c>
      <c r="CU21" s="9" t="str">
        <f t="shared" si="1185"/>
        <v>Mon</v>
      </c>
      <c r="CV21" s="9" t="str">
        <f t="shared" si="1185"/>
        <v>Tue</v>
      </c>
      <c r="CW21" s="9" t="str">
        <f t="shared" si="1185"/>
        <v>Wed</v>
      </c>
      <c r="CX21" s="9" t="str">
        <f t="shared" si="1185"/>
        <v>Thu</v>
      </c>
      <c r="CY21" s="9" t="str">
        <f t="shared" si="1185"/>
        <v>Fri</v>
      </c>
      <c r="CZ21" s="9" t="str">
        <f t="shared" si="1185"/>
        <v>Sat</v>
      </c>
      <c r="DA21" s="9" t="str">
        <f t="shared" si="1185"/>
        <v>Sun</v>
      </c>
      <c r="DB21" s="9" t="str">
        <f t="shared" si="1185"/>
        <v>Mon</v>
      </c>
      <c r="DC21" s="9" t="str">
        <f t="shared" si="1185"/>
        <v>Tue</v>
      </c>
      <c r="DD21" s="9" t="str">
        <f t="shared" si="1185"/>
        <v>Wed</v>
      </c>
      <c r="DE21" s="9" t="str">
        <f t="shared" si="1185"/>
        <v>Thu</v>
      </c>
      <c r="DF21" s="9" t="str">
        <f t="shared" si="1185"/>
        <v>Fri</v>
      </c>
      <c r="DG21" s="9" t="str">
        <f t="shared" si="1185"/>
        <v>Sat</v>
      </c>
      <c r="DH21" s="9" t="str">
        <f t="shared" si="1185"/>
        <v>Sun</v>
      </c>
      <c r="DI21" s="9" t="str">
        <f t="shared" si="1185"/>
        <v>Mon</v>
      </c>
      <c r="DJ21" s="9" t="str">
        <f t="shared" si="1185"/>
        <v>Tue</v>
      </c>
      <c r="DK21" s="9" t="str">
        <f t="shared" si="1185"/>
        <v>Wed</v>
      </c>
      <c r="DL21" s="9" t="str">
        <f t="shared" si="1185"/>
        <v>Thu</v>
      </c>
      <c r="DM21" s="9" t="str">
        <f t="shared" si="1185"/>
        <v>Fri</v>
      </c>
      <c r="DN21" s="9" t="str">
        <f t="shared" si="1185"/>
        <v>Sat</v>
      </c>
      <c r="DO21" s="9" t="str">
        <f t="shared" si="1185"/>
        <v>Sun</v>
      </c>
      <c r="DP21" s="9" t="str">
        <f t="shared" si="1185"/>
        <v>Mon</v>
      </c>
      <c r="DQ21" s="9" t="str">
        <f t="shared" si="1185"/>
        <v>Tue</v>
      </c>
      <c r="DR21" s="9" t="str">
        <f t="shared" si="1185"/>
        <v>Wed</v>
      </c>
      <c r="DS21" s="9" t="str">
        <f t="shared" si="1185"/>
        <v>Thu</v>
      </c>
      <c r="DT21" s="9" t="str">
        <f t="shared" si="1185"/>
        <v>Fri</v>
      </c>
      <c r="DU21" s="9" t="str">
        <f t="shared" si="1185"/>
        <v>Sat</v>
      </c>
      <c r="DV21" s="9" t="str">
        <f t="shared" si="1185"/>
        <v>Sun</v>
      </c>
      <c r="DW21" s="9" t="str">
        <f t="shared" si="1185"/>
        <v>Mon</v>
      </c>
      <c r="DX21" s="9" t="str">
        <f t="shared" si="1185"/>
        <v>Tue</v>
      </c>
      <c r="DY21" s="9" t="str">
        <f t="shared" si="1185"/>
        <v>Wed</v>
      </c>
      <c r="DZ21" s="9" t="str">
        <f t="shared" si="1185"/>
        <v>Thu</v>
      </c>
      <c r="EA21" s="9" t="str">
        <f t="shared" si="1185"/>
        <v>Fri</v>
      </c>
      <c r="EB21" s="9" t="str">
        <f t="shared" si="1185"/>
        <v>Sat</v>
      </c>
      <c r="EC21" s="9" t="str">
        <f t="shared" si="1185"/>
        <v>Sun</v>
      </c>
      <c r="ED21" s="9" t="str">
        <f t="shared" si="1185"/>
        <v>Mon</v>
      </c>
      <c r="EE21" s="9" t="str">
        <f t="shared" si="1185"/>
        <v>Tue</v>
      </c>
      <c r="EF21" s="9" t="str">
        <f t="shared" si="1185"/>
        <v>Wed</v>
      </c>
      <c r="EG21" s="9" t="str">
        <f t="shared" si="1185"/>
        <v>Thu</v>
      </c>
      <c r="EH21" s="9" t="str">
        <f t="shared" si="1185"/>
        <v>Fri</v>
      </c>
      <c r="EI21" s="9" t="str">
        <f t="shared" si="1185"/>
        <v>Sat</v>
      </c>
      <c r="EJ21" s="9" t="str">
        <f t="shared" si="1185"/>
        <v>Sun</v>
      </c>
      <c r="EK21" s="9" t="str">
        <f t="shared" si="1185"/>
        <v>Mon</v>
      </c>
      <c r="EL21" s="9" t="str">
        <f t="shared" si="1185"/>
        <v>Tue</v>
      </c>
      <c r="EM21" s="9" t="str">
        <f t="shared" si="1185"/>
        <v>Wed</v>
      </c>
      <c r="EN21" s="9" t="str">
        <f t="shared" si="1185"/>
        <v>Thu</v>
      </c>
      <c r="EO21" s="9" t="str">
        <f t="shared" si="1185"/>
        <v>Fri</v>
      </c>
      <c r="EP21" s="9" t="str">
        <f t="shared" si="1185"/>
        <v>Sat</v>
      </c>
      <c r="EQ21" s="9" t="str">
        <f t="shared" si="1185"/>
        <v>Sun</v>
      </c>
      <c r="ER21" s="9" t="str">
        <f t="shared" si="1185"/>
        <v>Mon</v>
      </c>
      <c r="ES21" s="9" t="str">
        <f t="shared" si="1185"/>
        <v>Tue</v>
      </c>
      <c r="ET21" s="9" t="str">
        <f t="shared" si="1185"/>
        <v>Wed</v>
      </c>
      <c r="EU21" s="9" t="str">
        <f t="shared" si="1185"/>
        <v>Thu</v>
      </c>
      <c r="EV21" s="9" t="str">
        <f t="shared" si="1185"/>
        <v>Fri</v>
      </c>
      <c r="EW21" s="9" t="str">
        <f t="shared" ref="EW21:HH21" si="1186">TEXT(EW20,"ddd")</f>
        <v>Sat</v>
      </c>
      <c r="EX21" s="9" t="str">
        <f t="shared" si="1186"/>
        <v>Sun</v>
      </c>
      <c r="EY21" s="9" t="str">
        <f t="shared" si="1186"/>
        <v>Mon</v>
      </c>
      <c r="EZ21" s="9" t="str">
        <f t="shared" si="1186"/>
        <v>Tue</v>
      </c>
      <c r="FA21" s="9" t="str">
        <f t="shared" si="1186"/>
        <v>Wed</v>
      </c>
      <c r="FB21" s="9" t="str">
        <f t="shared" si="1186"/>
        <v>Thu</v>
      </c>
      <c r="FC21" s="9" t="str">
        <f t="shared" si="1186"/>
        <v>Fri</v>
      </c>
      <c r="FD21" s="9" t="str">
        <f t="shared" si="1186"/>
        <v>Sat</v>
      </c>
      <c r="FE21" s="9" t="str">
        <f t="shared" si="1186"/>
        <v>Sun</v>
      </c>
      <c r="FF21" s="9" t="str">
        <f t="shared" si="1186"/>
        <v>Mon</v>
      </c>
      <c r="FG21" s="9" t="str">
        <f t="shared" si="1186"/>
        <v>Tue</v>
      </c>
      <c r="FH21" s="9" t="str">
        <f t="shared" si="1186"/>
        <v>Wed</v>
      </c>
      <c r="FI21" s="9" t="str">
        <f t="shared" si="1186"/>
        <v>Thu</v>
      </c>
      <c r="FJ21" s="9" t="str">
        <f t="shared" si="1186"/>
        <v>Fri</v>
      </c>
      <c r="FK21" s="9" t="str">
        <f t="shared" si="1186"/>
        <v>Sat</v>
      </c>
      <c r="FL21" s="9" t="str">
        <f t="shared" si="1186"/>
        <v>Sun</v>
      </c>
      <c r="FM21" s="9" t="str">
        <f t="shared" si="1186"/>
        <v>Mon</v>
      </c>
      <c r="FN21" s="9" t="str">
        <f t="shared" si="1186"/>
        <v>Tue</v>
      </c>
      <c r="FO21" s="9" t="str">
        <f t="shared" si="1186"/>
        <v>Wed</v>
      </c>
      <c r="FP21" s="9" t="str">
        <f t="shared" si="1186"/>
        <v>Thu</v>
      </c>
      <c r="FQ21" s="9" t="str">
        <f t="shared" si="1186"/>
        <v>Fri</v>
      </c>
      <c r="FR21" s="9" t="str">
        <f t="shared" si="1186"/>
        <v>Sat</v>
      </c>
      <c r="FS21" s="9" t="str">
        <f t="shared" si="1186"/>
        <v>Sun</v>
      </c>
      <c r="FT21" s="9" t="str">
        <f t="shared" si="1186"/>
        <v>Mon</v>
      </c>
      <c r="FU21" s="9" t="str">
        <f t="shared" si="1186"/>
        <v>Tue</v>
      </c>
      <c r="FV21" s="9" t="str">
        <f t="shared" si="1186"/>
        <v>Wed</v>
      </c>
      <c r="FW21" s="9" t="str">
        <f t="shared" si="1186"/>
        <v>Thu</v>
      </c>
      <c r="FX21" s="9" t="str">
        <f t="shared" si="1186"/>
        <v>Fri</v>
      </c>
      <c r="FY21" s="9" t="str">
        <f t="shared" si="1186"/>
        <v>Sat</v>
      </c>
      <c r="FZ21" s="9" t="str">
        <f t="shared" si="1186"/>
        <v>Sun</v>
      </c>
      <c r="GA21" s="9" t="str">
        <f t="shared" si="1186"/>
        <v>Mon</v>
      </c>
      <c r="GB21" s="9" t="str">
        <f t="shared" si="1186"/>
        <v>Tue</v>
      </c>
      <c r="GC21" s="9" t="str">
        <f t="shared" si="1186"/>
        <v>Wed</v>
      </c>
      <c r="GD21" s="9" t="str">
        <f t="shared" si="1186"/>
        <v>Thu</v>
      </c>
      <c r="GE21" s="9" t="str">
        <f t="shared" si="1186"/>
        <v>Fri</v>
      </c>
      <c r="GF21" s="9" t="str">
        <f t="shared" si="1186"/>
        <v>Sat</v>
      </c>
      <c r="GG21" s="9" t="str">
        <f t="shared" si="1186"/>
        <v>Sun</v>
      </c>
      <c r="GH21" s="9" t="str">
        <f t="shared" si="1186"/>
        <v>Mon</v>
      </c>
      <c r="GI21" s="9" t="str">
        <f t="shared" si="1186"/>
        <v>Tue</v>
      </c>
      <c r="GJ21" s="9" t="str">
        <f t="shared" si="1186"/>
        <v>Wed</v>
      </c>
      <c r="GK21" s="9" t="str">
        <f t="shared" si="1186"/>
        <v>Thu</v>
      </c>
      <c r="GL21" s="9" t="str">
        <f t="shared" si="1186"/>
        <v>Fri</v>
      </c>
      <c r="GM21" s="9" t="str">
        <f t="shared" si="1186"/>
        <v>Sat</v>
      </c>
      <c r="GN21" s="9" t="str">
        <f t="shared" si="1186"/>
        <v>Sun</v>
      </c>
      <c r="GO21" s="9" t="str">
        <f t="shared" si="1186"/>
        <v>Mon</v>
      </c>
      <c r="GP21" s="9" t="str">
        <f t="shared" si="1186"/>
        <v>Tue</v>
      </c>
      <c r="GQ21" s="9" t="str">
        <f t="shared" si="1186"/>
        <v>Wed</v>
      </c>
      <c r="GR21" s="9" t="str">
        <f t="shared" si="1186"/>
        <v>Thu</v>
      </c>
      <c r="GS21" s="9" t="str">
        <f t="shared" si="1186"/>
        <v>Fri</v>
      </c>
      <c r="GT21" s="9" t="str">
        <f t="shared" si="1186"/>
        <v>Sat</v>
      </c>
      <c r="GU21" s="9" t="str">
        <f t="shared" si="1186"/>
        <v>Sun</v>
      </c>
      <c r="GV21" s="9" t="str">
        <f t="shared" si="1186"/>
        <v>Mon</v>
      </c>
      <c r="GW21" s="9" t="str">
        <f t="shared" si="1186"/>
        <v>Tue</v>
      </c>
      <c r="GX21" s="9" t="str">
        <f t="shared" si="1186"/>
        <v>Wed</v>
      </c>
      <c r="GY21" s="9" t="str">
        <f t="shared" si="1186"/>
        <v>Thu</v>
      </c>
      <c r="GZ21" s="9" t="str">
        <f t="shared" si="1186"/>
        <v>Fri</v>
      </c>
      <c r="HA21" s="9" t="str">
        <f t="shared" si="1186"/>
        <v>Sat</v>
      </c>
      <c r="HB21" s="9" t="str">
        <f t="shared" si="1186"/>
        <v>Sun</v>
      </c>
      <c r="HC21" s="9" t="str">
        <f t="shared" si="1186"/>
        <v>Mon</v>
      </c>
      <c r="HD21" s="9" t="str">
        <f t="shared" si="1186"/>
        <v>Tue</v>
      </c>
      <c r="HE21" s="9" t="str">
        <f t="shared" si="1186"/>
        <v>Wed</v>
      </c>
      <c r="HF21" s="9" t="str">
        <f t="shared" si="1186"/>
        <v>Thu</v>
      </c>
      <c r="HG21" s="9" t="str">
        <f t="shared" si="1186"/>
        <v>Fri</v>
      </c>
      <c r="HH21" s="9" t="str">
        <f t="shared" si="1186"/>
        <v>Sat</v>
      </c>
      <c r="HI21" s="9" t="str">
        <f t="shared" ref="HI21:JT21" si="1187">TEXT(HI20,"ddd")</f>
        <v>Sun</v>
      </c>
      <c r="HJ21" s="9" t="str">
        <f t="shared" si="1187"/>
        <v>Mon</v>
      </c>
      <c r="HK21" s="9" t="str">
        <f t="shared" si="1187"/>
        <v>Tue</v>
      </c>
      <c r="HL21" s="9" t="str">
        <f t="shared" si="1187"/>
        <v>Wed</v>
      </c>
      <c r="HM21" s="9" t="str">
        <f t="shared" si="1187"/>
        <v>Thu</v>
      </c>
      <c r="HN21" s="9" t="str">
        <f t="shared" si="1187"/>
        <v>Fri</v>
      </c>
      <c r="HO21" s="9" t="str">
        <f t="shared" si="1187"/>
        <v>Sat</v>
      </c>
      <c r="HP21" s="9" t="str">
        <f t="shared" si="1187"/>
        <v>Sun</v>
      </c>
      <c r="HQ21" s="9" t="str">
        <f t="shared" si="1187"/>
        <v>Mon</v>
      </c>
      <c r="HR21" s="9" t="str">
        <f t="shared" si="1187"/>
        <v>Tue</v>
      </c>
      <c r="HS21" s="9" t="str">
        <f t="shared" si="1187"/>
        <v>Wed</v>
      </c>
      <c r="HT21" s="9" t="str">
        <f t="shared" si="1187"/>
        <v>Thu</v>
      </c>
      <c r="HU21" s="9" t="str">
        <f t="shared" si="1187"/>
        <v>Fri</v>
      </c>
      <c r="HV21" s="9" t="str">
        <f t="shared" si="1187"/>
        <v>Sat</v>
      </c>
      <c r="HW21" s="9" t="str">
        <f t="shared" si="1187"/>
        <v>Sun</v>
      </c>
      <c r="HX21" s="9" t="str">
        <f t="shared" si="1187"/>
        <v>Mon</v>
      </c>
      <c r="HY21" s="9" t="str">
        <f t="shared" si="1187"/>
        <v>Tue</v>
      </c>
      <c r="HZ21" s="9" t="str">
        <f t="shared" si="1187"/>
        <v>Wed</v>
      </c>
      <c r="IA21" s="9" t="str">
        <f t="shared" si="1187"/>
        <v>Thu</v>
      </c>
      <c r="IB21" s="9" t="str">
        <f t="shared" si="1187"/>
        <v>Fri</v>
      </c>
      <c r="IC21" s="9" t="str">
        <f t="shared" si="1187"/>
        <v>Sat</v>
      </c>
      <c r="ID21" s="9" t="str">
        <f t="shared" si="1187"/>
        <v>Sun</v>
      </c>
      <c r="IE21" s="9" t="str">
        <f t="shared" si="1187"/>
        <v>Mon</v>
      </c>
      <c r="IF21" s="9" t="str">
        <f t="shared" si="1187"/>
        <v>Tue</v>
      </c>
      <c r="IG21" s="9" t="str">
        <f t="shared" si="1187"/>
        <v>Wed</v>
      </c>
      <c r="IH21" s="9" t="str">
        <f t="shared" si="1187"/>
        <v>Thu</v>
      </c>
      <c r="II21" s="9" t="str">
        <f t="shared" si="1187"/>
        <v>Fri</v>
      </c>
      <c r="IJ21" s="9" t="str">
        <f t="shared" si="1187"/>
        <v>Sat</v>
      </c>
      <c r="IK21" s="9" t="str">
        <f t="shared" si="1187"/>
        <v>Sun</v>
      </c>
      <c r="IL21" s="9" t="str">
        <f t="shared" si="1187"/>
        <v>Mon</v>
      </c>
      <c r="IM21" s="9" t="str">
        <f t="shared" si="1187"/>
        <v>Tue</v>
      </c>
      <c r="IN21" s="9" t="str">
        <f t="shared" si="1187"/>
        <v>Wed</v>
      </c>
      <c r="IO21" s="9" t="str">
        <f t="shared" si="1187"/>
        <v>Thu</v>
      </c>
      <c r="IP21" s="9" t="str">
        <f t="shared" si="1187"/>
        <v>Fri</v>
      </c>
      <c r="IQ21" s="9" t="str">
        <f t="shared" si="1187"/>
        <v>Sat</v>
      </c>
      <c r="IR21" s="9" t="str">
        <f t="shared" si="1187"/>
        <v>Sun</v>
      </c>
      <c r="IS21" s="9" t="str">
        <f t="shared" si="1187"/>
        <v>Mon</v>
      </c>
      <c r="IT21" s="9" t="str">
        <f t="shared" si="1187"/>
        <v>Tue</v>
      </c>
      <c r="IU21" s="9" t="str">
        <f t="shared" si="1187"/>
        <v>Wed</v>
      </c>
      <c r="IV21" s="9" t="str">
        <f t="shared" si="1187"/>
        <v>Thu</v>
      </c>
      <c r="IW21" s="9" t="str">
        <f t="shared" si="1187"/>
        <v>Fri</v>
      </c>
      <c r="IX21" s="9" t="str">
        <f t="shared" si="1187"/>
        <v>Sat</v>
      </c>
      <c r="IY21" s="9" t="str">
        <f t="shared" si="1187"/>
        <v>Sun</v>
      </c>
      <c r="IZ21" s="9" t="str">
        <f t="shared" si="1187"/>
        <v>Mon</v>
      </c>
      <c r="JA21" s="9" t="str">
        <f t="shared" si="1187"/>
        <v>Tue</v>
      </c>
      <c r="JB21" s="9" t="str">
        <f t="shared" si="1187"/>
        <v>Wed</v>
      </c>
      <c r="JC21" s="9" t="str">
        <f t="shared" si="1187"/>
        <v>Thu</v>
      </c>
      <c r="JD21" s="9" t="str">
        <f t="shared" si="1187"/>
        <v>Fri</v>
      </c>
      <c r="JE21" s="9" t="str">
        <f t="shared" si="1187"/>
        <v>Sat</v>
      </c>
      <c r="JF21" s="9" t="str">
        <f t="shared" si="1187"/>
        <v>Sun</v>
      </c>
      <c r="JG21" s="9" t="str">
        <f t="shared" si="1187"/>
        <v>Mon</v>
      </c>
      <c r="JH21" s="9" t="str">
        <f t="shared" si="1187"/>
        <v>Tue</v>
      </c>
      <c r="JI21" s="9" t="str">
        <f t="shared" si="1187"/>
        <v>Wed</v>
      </c>
      <c r="JJ21" s="9" t="str">
        <f t="shared" si="1187"/>
        <v>Thu</v>
      </c>
      <c r="JK21" s="9" t="str">
        <f t="shared" si="1187"/>
        <v>Fri</v>
      </c>
      <c r="JL21" s="9" t="str">
        <f t="shared" si="1187"/>
        <v>Sat</v>
      </c>
      <c r="JM21" s="9" t="str">
        <f t="shared" si="1187"/>
        <v>Sun</v>
      </c>
      <c r="JN21" s="9" t="str">
        <f t="shared" si="1187"/>
        <v>Mon</v>
      </c>
      <c r="JO21" s="9" t="str">
        <f t="shared" si="1187"/>
        <v>Tue</v>
      </c>
      <c r="JP21" s="9" t="str">
        <f t="shared" si="1187"/>
        <v>Wed</v>
      </c>
      <c r="JQ21" s="9" t="str">
        <f t="shared" si="1187"/>
        <v>Thu</v>
      </c>
      <c r="JR21" s="9" t="str">
        <f t="shared" si="1187"/>
        <v>Fri</v>
      </c>
      <c r="JS21" s="9" t="str">
        <f t="shared" si="1187"/>
        <v>Sat</v>
      </c>
      <c r="JT21" s="9" t="str">
        <f t="shared" si="1187"/>
        <v>Sun</v>
      </c>
      <c r="JU21" s="9" t="str">
        <f t="shared" ref="JU21:KC21" si="1188">TEXT(JU20,"ddd")</f>
        <v>Mon</v>
      </c>
      <c r="JV21" s="9" t="str">
        <f t="shared" si="1188"/>
        <v>Tue</v>
      </c>
      <c r="JW21" s="9" t="str">
        <f t="shared" si="1188"/>
        <v>Wed</v>
      </c>
      <c r="JX21" s="9" t="str">
        <f t="shared" si="1188"/>
        <v>Thu</v>
      </c>
      <c r="JY21" s="9" t="str">
        <f t="shared" si="1188"/>
        <v>Fri</v>
      </c>
      <c r="JZ21" s="9" t="str">
        <f t="shared" si="1188"/>
        <v>Sat</v>
      </c>
      <c r="KA21" s="9" t="str">
        <f t="shared" si="1188"/>
        <v>Sun</v>
      </c>
      <c r="KB21" s="9" t="str">
        <f t="shared" si="1188"/>
        <v>Mon</v>
      </c>
      <c r="KC21" s="9" t="str">
        <f t="shared" si="1188"/>
        <v>Tue</v>
      </c>
      <c r="KD21" s="9" t="str">
        <f t="shared" ref="KD21:KV21" si="1189">TEXT(KD20,"ddd")</f>
        <v>Wed</v>
      </c>
      <c r="KE21" s="9" t="str">
        <f t="shared" si="1189"/>
        <v>Thu</v>
      </c>
      <c r="KF21" s="9" t="str">
        <f t="shared" si="1189"/>
        <v>Fri</v>
      </c>
      <c r="KG21" s="9" t="str">
        <f t="shared" si="1189"/>
        <v>Sat</v>
      </c>
      <c r="KH21" s="9" t="str">
        <f t="shared" si="1189"/>
        <v>Sun</v>
      </c>
      <c r="KI21" s="9" t="str">
        <f t="shared" si="1189"/>
        <v>Mon</v>
      </c>
      <c r="KJ21" s="9" t="str">
        <f t="shared" si="1189"/>
        <v>Tue</v>
      </c>
      <c r="KK21" s="9" t="str">
        <f t="shared" si="1189"/>
        <v>Wed</v>
      </c>
      <c r="KL21" s="9" t="str">
        <f t="shared" si="1189"/>
        <v>Thu</v>
      </c>
      <c r="KM21" s="9" t="str">
        <f t="shared" si="1189"/>
        <v>Fri</v>
      </c>
      <c r="KN21" s="9" t="str">
        <f t="shared" si="1189"/>
        <v>Sat</v>
      </c>
      <c r="KO21" s="9" t="str">
        <f t="shared" si="1189"/>
        <v>Sun</v>
      </c>
      <c r="KP21" s="9" t="str">
        <f t="shared" si="1189"/>
        <v>Mon</v>
      </c>
      <c r="KQ21" s="9" t="str">
        <f t="shared" si="1189"/>
        <v>Tue</v>
      </c>
      <c r="KR21" s="9" t="str">
        <f t="shared" si="1189"/>
        <v>Wed</v>
      </c>
      <c r="KS21" s="9" t="str">
        <f t="shared" si="1189"/>
        <v>Thu</v>
      </c>
      <c r="KT21" s="9" t="str">
        <f t="shared" si="1189"/>
        <v>Fri</v>
      </c>
      <c r="KU21" s="9" t="str">
        <f t="shared" si="1189"/>
        <v>Sat</v>
      </c>
      <c r="KV21" s="9" t="str">
        <f t="shared" si="1189"/>
        <v>Sun</v>
      </c>
      <c r="KW21" s="9" t="str">
        <f t="shared" ref="KW21:KX21" si="1190">TEXT(KW20,"ddd")</f>
        <v>Mon</v>
      </c>
      <c r="KX21" s="9" t="str">
        <f t="shared" si="1190"/>
        <v>Tue</v>
      </c>
      <c r="KY21" s="9" t="str">
        <f t="shared" ref="KY21:NJ21" si="1191">TEXT(KY20,"ddd")</f>
        <v>Wed</v>
      </c>
      <c r="KZ21" s="9" t="str">
        <f t="shared" si="1191"/>
        <v>Thu</v>
      </c>
      <c r="LA21" s="9" t="str">
        <f t="shared" si="1191"/>
        <v>Fri</v>
      </c>
      <c r="LB21" s="9" t="str">
        <f t="shared" si="1191"/>
        <v>Sat</v>
      </c>
      <c r="LC21" s="9" t="str">
        <f t="shared" si="1191"/>
        <v>Sun</v>
      </c>
      <c r="LD21" s="9" t="str">
        <f t="shared" si="1191"/>
        <v>Mon</v>
      </c>
      <c r="LE21" s="9" t="str">
        <f t="shared" si="1191"/>
        <v>Tue</v>
      </c>
      <c r="LF21" s="9" t="str">
        <f t="shared" si="1191"/>
        <v>Wed</v>
      </c>
      <c r="LG21" s="9" t="str">
        <f t="shared" si="1191"/>
        <v>Thu</v>
      </c>
      <c r="LH21" s="9" t="str">
        <f t="shared" si="1191"/>
        <v>Fri</v>
      </c>
      <c r="LI21" s="9" t="str">
        <f t="shared" si="1191"/>
        <v>Sat</v>
      </c>
      <c r="LJ21" s="9" t="str">
        <f t="shared" si="1191"/>
        <v>Sun</v>
      </c>
      <c r="LK21" s="9" t="str">
        <f t="shared" si="1191"/>
        <v>Mon</v>
      </c>
      <c r="LL21" s="9" t="str">
        <f t="shared" si="1191"/>
        <v>Tue</v>
      </c>
      <c r="LM21" s="9" t="str">
        <f t="shared" si="1191"/>
        <v>Wed</v>
      </c>
      <c r="LN21" s="9" t="str">
        <f t="shared" si="1191"/>
        <v>Thu</v>
      </c>
      <c r="LO21" s="9" t="str">
        <f t="shared" si="1191"/>
        <v>Fri</v>
      </c>
      <c r="LP21" s="9" t="str">
        <f t="shared" si="1191"/>
        <v>Sat</v>
      </c>
      <c r="LQ21" s="9" t="str">
        <f t="shared" si="1191"/>
        <v>Sun</v>
      </c>
      <c r="LR21" s="9" t="str">
        <f t="shared" si="1191"/>
        <v>Mon</v>
      </c>
      <c r="LS21" s="9" t="str">
        <f t="shared" si="1191"/>
        <v>Tue</v>
      </c>
      <c r="LT21" s="9" t="str">
        <f t="shared" si="1191"/>
        <v>Wed</v>
      </c>
      <c r="LU21" s="9" t="str">
        <f t="shared" si="1191"/>
        <v>Thu</v>
      </c>
      <c r="LV21" s="9" t="str">
        <f t="shared" si="1191"/>
        <v>Fri</v>
      </c>
      <c r="LW21" s="9" t="str">
        <f t="shared" si="1191"/>
        <v>Sat</v>
      </c>
      <c r="LX21" s="9" t="str">
        <f t="shared" si="1191"/>
        <v>Sun</v>
      </c>
      <c r="LY21" s="9" t="str">
        <f t="shared" si="1191"/>
        <v>Mon</v>
      </c>
      <c r="LZ21" s="9" t="str">
        <f t="shared" si="1191"/>
        <v>Tue</v>
      </c>
      <c r="MA21" s="9" t="str">
        <f t="shared" si="1191"/>
        <v>Wed</v>
      </c>
      <c r="MB21" s="9" t="str">
        <f t="shared" si="1191"/>
        <v>Thu</v>
      </c>
      <c r="MC21" s="9" t="str">
        <f t="shared" si="1191"/>
        <v>Fri</v>
      </c>
      <c r="MD21" s="9" t="str">
        <f t="shared" si="1191"/>
        <v>Sat</v>
      </c>
      <c r="ME21" s="9" t="str">
        <f t="shared" si="1191"/>
        <v>Sun</v>
      </c>
      <c r="MF21" s="9" t="str">
        <f t="shared" si="1191"/>
        <v>Mon</v>
      </c>
      <c r="MG21" s="9" t="str">
        <f t="shared" si="1191"/>
        <v>Tue</v>
      </c>
      <c r="MH21" s="9" t="str">
        <f t="shared" si="1191"/>
        <v>Wed</v>
      </c>
      <c r="MI21" s="9" t="str">
        <f t="shared" si="1191"/>
        <v>Thu</v>
      </c>
      <c r="MJ21" s="9" t="str">
        <f t="shared" si="1191"/>
        <v>Fri</v>
      </c>
      <c r="MK21" s="9" t="str">
        <f t="shared" si="1191"/>
        <v>Sat</v>
      </c>
      <c r="ML21" s="9" t="str">
        <f t="shared" si="1191"/>
        <v>Sun</v>
      </c>
      <c r="MM21" s="9" t="str">
        <f t="shared" si="1191"/>
        <v>Mon</v>
      </c>
      <c r="MN21" s="9" t="str">
        <f t="shared" si="1191"/>
        <v>Tue</v>
      </c>
      <c r="MO21" s="9" t="str">
        <f t="shared" si="1191"/>
        <v>Wed</v>
      </c>
      <c r="MP21" s="9" t="str">
        <f t="shared" si="1191"/>
        <v>Thu</v>
      </c>
      <c r="MQ21" s="9" t="str">
        <f t="shared" si="1191"/>
        <v>Fri</v>
      </c>
      <c r="MR21" s="9" t="str">
        <f t="shared" si="1191"/>
        <v>Sat</v>
      </c>
      <c r="MS21" s="9" t="str">
        <f t="shared" si="1191"/>
        <v>Sun</v>
      </c>
      <c r="MT21" s="9" t="str">
        <f t="shared" si="1191"/>
        <v>Mon</v>
      </c>
      <c r="MU21" s="9" t="str">
        <f t="shared" si="1191"/>
        <v>Tue</v>
      </c>
      <c r="MV21" s="9" t="str">
        <f t="shared" si="1191"/>
        <v>Wed</v>
      </c>
      <c r="MW21" s="9" t="str">
        <f t="shared" si="1191"/>
        <v>Thu</v>
      </c>
      <c r="MX21" s="9" t="str">
        <f t="shared" si="1191"/>
        <v>Fri</v>
      </c>
      <c r="MY21" s="9" t="str">
        <f t="shared" si="1191"/>
        <v>Sat</v>
      </c>
      <c r="MZ21" s="9" t="str">
        <f t="shared" si="1191"/>
        <v>Sun</v>
      </c>
      <c r="NA21" s="9" t="str">
        <f t="shared" si="1191"/>
        <v>Mon</v>
      </c>
      <c r="NB21" s="9" t="str">
        <f t="shared" si="1191"/>
        <v>Tue</v>
      </c>
      <c r="NC21" s="9" t="str">
        <f t="shared" si="1191"/>
        <v>Wed</v>
      </c>
      <c r="ND21" s="9" t="str">
        <f t="shared" si="1191"/>
        <v>Thu</v>
      </c>
      <c r="NE21" s="9" t="str">
        <f t="shared" si="1191"/>
        <v>Fri</v>
      </c>
      <c r="NF21" s="9" t="str">
        <f t="shared" si="1191"/>
        <v>Sat</v>
      </c>
      <c r="NG21" s="9" t="str">
        <f t="shared" si="1191"/>
        <v>Sun</v>
      </c>
      <c r="NH21" s="9" t="str">
        <f t="shared" si="1191"/>
        <v>Mon</v>
      </c>
      <c r="NI21" s="9" t="str">
        <f t="shared" si="1191"/>
        <v>Tue</v>
      </c>
      <c r="NJ21" s="9" t="str">
        <f t="shared" si="1191"/>
        <v>Wed</v>
      </c>
      <c r="NK21" s="9" t="str">
        <f t="shared" ref="NK21:PK21" si="1192">TEXT(NK20,"ddd")</f>
        <v>Thu</v>
      </c>
      <c r="NL21" s="9" t="str">
        <f t="shared" si="1192"/>
        <v>Fri</v>
      </c>
      <c r="NM21" s="9" t="str">
        <f t="shared" si="1192"/>
        <v>Sat</v>
      </c>
      <c r="NN21" s="9" t="str">
        <f t="shared" si="1192"/>
        <v>Sun</v>
      </c>
      <c r="NO21" s="9" t="str">
        <f t="shared" si="1192"/>
        <v>Mon</v>
      </c>
      <c r="NP21" s="9" t="str">
        <f t="shared" si="1192"/>
        <v>Tue</v>
      </c>
      <c r="NQ21" s="9" t="str">
        <f t="shared" si="1192"/>
        <v>Wed</v>
      </c>
      <c r="NR21" s="9" t="str">
        <f t="shared" si="1192"/>
        <v>Thu</v>
      </c>
      <c r="NS21" s="9" t="str">
        <f t="shared" si="1192"/>
        <v>Fri</v>
      </c>
      <c r="NT21" s="9" t="str">
        <f t="shared" si="1192"/>
        <v>Sat</v>
      </c>
      <c r="NU21" s="9" t="str">
        <f t="shared" si="1192"/>
        <v>Sun</v>
      </c>
      <c r="NV21" s="9" t="str">
        <f t="shared" si="1192"/>
        <v>Mon</v>
      </c>
      <c r="NW21" s="9" t="str">
        <f t="shared" si="1192"/>
        <v>Tue</v>
      </c>
      <c r="NX21" s="9" t="str">
        <f t="shared" si="1192"/>
        <v>Wed</v>
      </c>
      <c r="NY21" s="9" t="str">
        <f t="shared" si="1192"/>
        <v>Thu</v>
      </c>
      <c r="NZ21" s="9" t="str">
        <f t="shared" si="1192"/>
        <v>Fri</v>
      </c>
      <c r="OA21" s="9" t="str">
        <f t="shared" si="1192"/>
        <v>Sat</v>
      </c>
      <c r="OB21" s="9" t="str">
        <f t="shared" si="1192"/>
        <v>Sun</v>
      </c>
      <c r="OC21" s="9" t="str">
        <f t="shared" si="1192"/>
        <v>Mon</v>
      </c>
      <c r="OD21" s="9" t="str">
        <f t="shared" si="1192"/>
        <v>Tue</v>
      </c>
      <c r="OE21" s="9" t="str">
        <f t="shared" si="1192"/>
        <v>Wed</v>
      </c>
      <c r="OF21" s="9" t="str">
        <f t="shared" si="1192"/>
        <v>Thu</v>
      </c>
      <c r="OG21" s="9" t="str">
        <f t="shared" si="1192"/>
        <v>Fri</v>
      </c>
      <c r="OH21" s="9" t="str">
        <f t="shared" si="1192"/>
        <v>Sat</v>
      </c>
      <c r="OI21" s="9" t="str">
        <f t="shared" si="1192"/>
        <v>Sun</v>
      </c>
      <c r="OJ21" s="9" t="str">
        <f t="shared" si="1192"/>
        <v>Mon</v>
      </c>
      <c r="OK21" s="9" t="str">
        <f t="shared" si="1192"/>
        <v>Tue</v>
      </c>
      <c r="OL21" s="9" t="str">
        <f t="shared" si="1192"/>
        <v>Wed</v>
      </c>
      <c r="OM21" s="9" t="str">
        <f t="shared" si="1192"/>
        <v>Thu</v>
      </c>
      <c r="ON21" s="9" t="str">
        <f t="shared" si="1192"/>
        <v>Fri</v>
      </c>
      <c r="OO21" s="9" t="str">
        <f t="shared" si="1192"/>
        <v>Sat</v>
      </c>
      <c r="OP21" s="9" t="str">
        <f t="shared" si="1192"/>
        <v>Sun</v>
      </c>
      <c r="OQ21" s="9" t="str">
        <f t="shared" si="1192"/>
        <v>Mon</v>
      </c>
      <c r="OR21" s="9" t="str">
        <f t="shared" si="1192"/>
        <v>Tue</v>
      </c>
      <c r="OS21" s="9" t="str">
        <f t="shared" si="1192"/>
        <v>Wed</v>
      </c>
      <c r="OT21" s="9" t="str">
        <f t="shared" si="1192"/>
        <v>Thu</v>
      </c>
      <c r="OU21" s="9" t="str">
        <f t="shared" si="1192"/>
        <v>Fri</v>
      </c>
      <c r="OV21" s="9" t="str">
        <f t="shared" si="1192"/>
        <v>Sat</v>
      </c>
      <c r="OW21" s="9" t="str">
        <f t="shared" si="1192"/>
        <v>Sun</v>
      </c>
      <c r="OX21" s="9" t="str">
        <f t="shared" si="1192"/>
        <v>Mon</v>
      </c>
      <c r="OY21" s="9" t="str">
        <f t="shared" si="1192"/>
        <v>Tue</v>
      </c>
      <c r="OZ21" s="9" t="str">
        <f t="shared" si="1192"/>
        <v>Wed</v>
      </c>
      <c r="PA21" s="9" t="str">
        <f t="shared" si="1192"/>
        <v>Thu</v>
      </c>
      <c r="PB21" s="9" t="str">
        <f t="shared" si="1192"/>
        <v>Fri</v>
      </c>
      <c r="PC21" s="9" t="str">
        <f t="shared" si="1192"/>
        <v>Sat</v>
      </c>
      <c r="PD21" s="9" t="str">
        <f t="shared" si="1192"/>
        <v>Sun</v>
      </c>
      <c r="PE21" s="9" t="str">
        <f t="shared" si="1192"/>
        <v>Mon</v>
      </c>
      <c r="PF21" s="9" t="str">
        <f t="shared" si="1192"/>
        <v>Tue</v>
      </c>
      <c r="PG21" s="9" t="str">
        <f t="shared" si="1192"/>
        <v>Wed</v>
      </c>
      <c r="PH21" s="9" t="str">
        <f t="shared" si="1192"/>
        <v>Thu</v>
      </c>
      <c r="PI21" s="9" t="str">
        <f t="shared" si="1192"/>
        <v>Fri</v>
      </c>
      <c r="PJ21" s="9" t="str">
        <f t="shared" si="1192"/>
        <v>Sat</v>
      </c>
      <c r="PK21" s="9" t="str">
        <f t="shared" si="1192"/>
        <v>Sun</v>
      </c>
      <c r="PL21" s="9" t="str">
        <f t="shared" ref="PL21:RW21" si="1193">TEXT(PL20,"ddd")</f>
        <v>Mon</v>
      </c>
      <c r="PM21" s="9" t="str">
        <f t="shared" si="1193"/>
        <v>Tue</v>
      </c>
      <c r="PN21" s="9" t="str">
        <f t="shared" si="1193"/>
        <v>Wed</v>
      </c>
      <c r="PO21" s="9" t="str">
        <f t="shared" si="1193"/>
        <v>Thu</v>
      </c>
      <c r="PP21" s="9" t="str">
        <f t="shared" si="1193"/>
        <v>Fri</v>
      </c>
      <c r="PQ21" s="9" t="str">
        <f t="shared" si="1193"/>
        <v>Sat</v>
      </c>
      <c r="PR21" s="9" t="str">
        <f t="shared" si="1193"/>
        <v>Sun</v>
      </c>
      <c r="PS21" s="9" t="str">
        <f t="shared" si="1193"/>
        <v>Mon</v>
      </c>
      <c r="PT21" s="9" t="str">
        <f t="shared" si="1193"/>
        <v>Tue</v>
      </c>
      <c r="PU21" s="9" t="str">
        <f t="shared" si="1193"/>
        <v>Wed</v>
      </c>
      <c r="PV21" s="9" t="str">
        <f t="shared" si="1193"/>
        <v>Thu</v>
      </c>
      <c r="PW21" s="9" t="str">
        <f t="shared" si="1193"/>
        <v>Fri</v>
      </c>
      <c r="PX21" s="9" t="str">
        <f t="shared" si="1193"/>
        <v>Sat</v>
      </c>
      <c r="PY21" s="9" t="str">
        <f t="shared" si="1193"/>
        <v>Sun</v>
      </c>
      <c r="PZ21" s="9" t="str">
        <f t="shared" si="1193"/>
        <v>Mon</v>
      </c>
      <c r="QA21" s="9" t="str">
        <f t="shared" si="1193"/>
        <v>Tue</v>
      </c>
      <c r="QB21" s="9" t="str">
        <f t="shared" si="1193"/>
        <v>Wed</v>
      </c>
      <c r="QC21" s="9" t="str">
        <f t="shared" si="1193"/>
        <v>Thu</v>
      </c>
      <c r="QD21" s="9" t="str">
        <f t="shared" si="1193"/>
        <v>Fri</v>
      </c>
      <c r="QE21" s="9" t="str">
        <f t="shared" si="1193"/>
        <v>Sat</v>
      </c>
      <c r="QF21" s="9" t="str">
        <f t="shared" si="1193"/>
        <v>Sun</v>
      </c>
      <c r="QG21" s="9" t="str">
        <f t="shared" si="1193"/>
        <v>Mon</v>
      </c>
      <c r="QH21" s="9" t="str">
        <f t="shared" si="1193"/>
        <v>Tue</v>
      </c>
      <c r="QI21" s="9" t="str">
        <f t="shared" si="1193"/>
        <v>Wed</v>
      </c>
      <c r="QJ21" s="9" t="str">
        <f t="shared" si="1193"/>
        <v>Thu</v>
      </c>
      <c r="QK21" s="9" t="str">
        <f t="shared" si="1193"/>
        <v>Fri</v>
      </c>
      <c r="QL21" s="9" t="str">
        <f t="shared" si="1193"/>
        <v>Sat</v>
      </c>
      <c r="QM21" s="9" t="str">
        <f t="shared" si="1193"/>
        <v>Sun</v>
      </c>
      <c r="QN21" s="9" t="str">
        <f t="shared" si="1193"/>
        <v>Mon</v>
      </c>
      <c r="QO21" s="9" t="str">
        <f t="shared" si="1193"/>
        <v>Tue</v>
      </c>
      <c r="QP21" s="9" t="str">
        <f t="shared" si="1193"/>
        <v>Wed</v>
      </c>
      <c r="QQ21" s="9" t="str">
        <f t="shared" si="1193"/>
        <v>Thu</v>
      </c>
      <c r="QR21" s="9" t="str">
        <f t="shared" si="1193"/>
        <v>Fri</v>
      </c>
      <c r="QS21" s="9" t="str">
        <f t="shared" si="1193"/>
        <v>Sat</v>
      </c>
      <c r="QT21" s="9" t="str">
        <f t="shared" si="1193"/>
        <v>Sun</v>
      </c>
      <c r="QU21" s="9" t="str">
        <f t="shared" si="1193"/>
        <v>Mon</v>
      </c>
      <c r="QV21" s="9" t="str">
        <f t="shared" si="1193"/>
        <v>Tue</v>
      </c>
      <c r="QW21" s="9" t="str">
        <f t="shared" si="1193"/>
        <v>Wed</v>
      </c>
      <c r="QX21" s="9" t="str">
        <f t="shared" si="1193"/>
        <v>Thu</v>
      </c>
      <c r="QY21" s="9" t="str">
        <f t="shared" si="1193"/>
        <v>Fri</v>
      </c>
      <c r="QZ21" s="9" t="str">
        <f t="shared" si="1193"/>
        <v>Sat</v>
      </c>
      <c r="RA21" s="9" t="str">
        <f t="shared" si="1193"/>
        <v>Sun</v>
      </c>
      <c r="RB21" s="9" t="str">
        <f t="shared" si="1193"/>
        <v>Mon</v>
      </c>
      <c r="RC21" s="9" t="str">
        <f t="shared" si="1193"/>
        <v>Tue</v>
      </c>
      <c r="RD21" s="9" t="str">
        <f t="shared" si="1193"/>
        <v>Wed</v>
      </c>
      <c r="RE21" s="9" t="str">
        <f t="shared" si="1193"/>
        <v>Thu</v>
      </c>
      <c r="RF21" s="9" t="str">
        <f t="shared" si="1193"/>
        <v>Fri</v>
      </c>
      <c r="RG21" s="9" t="str">
        <f t="shared" si="1193"/>
        <v>Sat</v>
      </c>
      <c r="RH21" s="9" t="str">
        <f t="shared" si="1193"/>
        <v>Sun</v>
      </c>
      <c r="RI21" s="9" t="str">
        <f t="shared" si="1193"/>
        <v>Mon</v>
      </c>
      <c r="RJ21" s="9" t="str">
        <f t="shared" si="1193"/>
        <v>Tue</v>
      </c>
      <c r="RK21" s="9" t="str">
        <f t="shared" si="1193"/>
        <v>Wed</v>
      </c>
      <c r="RL21" s="9" t="str">
        <f t="shared" si="1193"/>
        <v>Thu</v>
      </c>
      <c r="RM21" s="9" t="str">
        <f t="shared" si="1193"/>
        <v>Fri</v>
      </c>
      <c r="RN21" s="9" t="str">
        <f t="shared" si="1193"/>
        <v>Sat</v>
      </c>
      <c r="RO21" s="9" t="str">
        <f t="shared" si="1193"/>
        <v>Sun</v>
      </c>
      <c r="RP21" s="9" t="str">
        <f t="shared" si="1193"/>
        <v>Mon</v>
      </c>
      <c r="RQ21" s="9" t="str">
        <f t="shared" si="1193"/>
        <v>Tue</v>
      </c>
      <c r="RR21" s="9" t="str">
        <f t="shared" si="1193"/>
        <v>Wed</v>
      </c>
      <c r="RS21" s="9" t="str">
        <f t="shared" si="1193"/>
        <v>Thu</v>
      </c>
      <c r="RT21" s="9" t="str">
        <f t="shared" si="1193"/>
        <v>Fri</v>
      </c>
      <c r="RU21" s="9" t="str">
        <f t="shared" si="1193"/>
        <v>Sat</v>
      </c>
      <c r="RV21" s="9" t="str">
        <f t="shared" si="1193"/>
        <v>Sun</v>
      </c>
      <c r="RW21" s="9" t="str">
        <f t="shared" si="1193"/>
        <v>Mon</v>
      </c>
      <c r="RX21" s="9" t="str">
        <f t="shared" ref="RX21:UI21" si="1194">TEXT(RX20,"ddd")</f>
        <v>Tue</v>
      </c>
      <c r="RY21" s="9" t="str">
        <f t="shared" si="1194"/>
        <v>Wed</v>
      </c>
      <c r="RZ21" s="9" t="str">
        <f t="shared" si="1194"/>
        <v>Thu</v>
      </c>
      <c r="SA21" s="9" t="str">
        <f t="shared" si="1194"/>
        <v>Fri</v>
      </c>
      <c r="SB21" s="9" t="str">
        <f t="shared" si="1194"/>
        <v>Sat</v>
      </c>
      <c r="SC21" s="9" t="str">
        <f t="shared" si="1194"/>
        <v>Sun</v>
      </c>
      <c r="SD21" s="9" t="str">
        <f t="shared" si="1194"/>
        <v>Mon</v>
      </c>
      <c r="SE21" s="9" t="str">
        <f t="shared" si="1194"/>
        <v>Tue</v>
      </c>
      <c r="SF21" s="9" t="str">
        <f t="shared" si="1194"/>
        <v>Wed</v>
      </c>
      <c r="SG21" s="9" t="str">
        <f t="shared" si="1194"/>
        <v>Thu</v>
      </c>
      <c r="SH21" s="9" t="str">
        <f t="shared" si="1194"/>
        <v>Fri</v>
      </c>
      <c r="SI21" s="9" t="str">
        <f t="shared" si="1194"/>
        <v>Sat</v>
      </c>
      <c r="SJ21" s="9" t="str">
        <f t="shared" si="1194"/>
        <v>Sun</v>
      </c>
      <c r="SK21" s="9" t="str">
        <f t="shared" si="1194"/>
        <v>Mon</v>
      </c>
      <c r="SL21" s="9" t="str">
        <f t="shared" si="1194"/>
        <v>Tue</v>
      </c>
      <c r="SM21" s="9" t="str">
        <f t="shared" si="1194"/>
        <v>Wed</v>
      </c>
      <c r="SN21" s="9" t="str">
        <f t="shared" si="1194"/>
        <v>Thu</v>
      </c>
      <c r="SO21" s="9" t="str">
        <f t="shared" si="1194"/>
        <v>Fri</v>
      </c>
      <c r="SP21" s="9" t="str">
        <f t="shared" si="1194"/>
        <v>Sat</v>
      </c>
      <c r="SQ21" s="9" t="str">
        <f t="shared" si="1194"/>
        <v>Sun</v>
      </c>
      <c r="SR21" s="9" t="str">
        <f t="shared" si="1194"/>
        <v>Mon</v>
      </c>
      <c r="SS21" s="9" t="str">
        <f t="shared" si="1194"/>
        <v>Tue</v>
      </c>
      <c r="ST21" s="9" t="str">
        <f t="shared" si="1194"/>
        <v>Wed</v>
      </c>
      <c r="SU21" s="9" t="str">
        <f t="shared" si="1194"/>
        <v>Thu</v>
      </c>
      <c r="SV21" s="9" t="str">
        <f t="shared" si="1194"/>
        <v>Fri</v>
      </c>
      <c r="SW21" s="9" t="str">
        <f t="shared" si="1194"/>
        <v>Sat</v>
      </c>
      <c r="SX21" s="9" t="str">
        <f t="shared" si="1194"/>
        <v>Sun</v>
      </c>
      <c r="SY21" s="9" t="str">
        <f t="shared" si="1194"/>
        <v>Mon</v>
      </c>
      <c r="SZ21" s="9" t="str">
        <f t="shared" si="1194"/>
        <v>Tue</v>
      </c>
      <c r="TA21" s="9" t="str">
        <f t="shared" si="1194"/>
        <v>Wed</v>
      </c>
      <c r="TB21" s="9" t="str">
        <f t="shared" si="1194"/>
        <v>Thu</v>
      </c>
      <c r="TC21" s="9" t="str">
        <f t="shared" si="1194"/>
        <v>Fri</v>
      </c>
      <c r="TD21" s="9" t="str">
        <f t="shared" si="1194"/>
        <v>Sat</v>
      </c>
      <c r="TE21" s="9" t="str">
        <f t="shared" si="1194"/>
        <v>Sun</v>
      </c>
      <c r="TF21" s="9" t="str">
        <f t="shared" si="1194"/>
        <v>Mon</v>
      </c>
      <c r="TG21" s="9" t="str">
        <f t="shared" si="1194"/>
        <v>Tue</v>
      </c>
      <c r="TH21" s="9" t="str">
        <f t="shared" si="1194"/>
        <v>Wed</v>
      </c>
      <c r="TI21" s="9" t="str">
        <f t="shared" si="1194"/>
        <v>Thu</v>
      </c>
      <c r="TJ21" s="9" t="str">
        <f t="shared" si="1194"/>
        <v>Fri</v>
      </c>
      <c r="TK21" s="9" t="str">
        <f t="shared" si="1194"/>
        <v>Sat</v>
      </c>
      <c r="TL21" s="9" t="str">
        <f t="shared" si="1194"/>
        <v>Sun</v>
      </c>
      <c r="TM21" s="9" t="str">
        <f t="shared" si="1194"/>
        <v>Mon</v>
      </c>
      <c r="TN21" s="9" t="str">
        <f t="shared" si="1194"/>
        <v>Tue</v>
      </c>
      <c r="TO21" s="9" t="str">
        <f t="shared" si="1194"/>
        <v>Wed</v>
      </c>
      <c r="TP21" s="9" t="str">
        <f t="shared" si="1194"/>
        <v>Thu</v>
      </c>
      <c r="TQ21" s="9" t="str">
        <f t="shared" si="1194"/>
        <v>Fri</v>
      </c>
      <c r="TR21" s="9" t="str">
        <f t="shared" si="1194"/>
        <v>Sat</v>
      </c>
      <c r="TS21" s="9" t="str">
        <f t="shared" si="1194"/>
        <v>Sun</v>
      </c>
      <c r="TT21" s="9" t="str">
        <f t="shared" si="1194"/>
        <v>Mon</v>
      </c>
      <c r="TU21" s="9" t="str">
        <f t="shared" si="1194"/>
        <v>Tue</v>
      </c>
      <c r="TV21" s="9" t="str">
        <f t="shared" si="1194"/>
        <v>Wed</v>
      </c>
      <c r="TW21" s="9" t="str">
        <f t="shared" si="1194"/>
        <v>Thu</v>
      </c>
      <c r="TX21" s="9" t="str">
        <f t="shared" si="1194"/>
        <v>Fri</v>
      </c>
      <c r="TY21" s="9" t="str">
        <f t="shared" si="1194"/>
        <v>Sat</v>
      </c>
      <c r="TZ21" s="9" t="str">
        <f t="shared" si="1194"/>
        <v>Sun</v>
      </c>
      <c r="UA21" s="9" t="str">
        <f t="shared" si="1194"/>
        <v>Mon</v>
      </c>
      <c r="UB21" s="9" t="str">
        <f t="shared" si="1194"/>
        <v>Tue</v>
      </c>
      <c r="UC21" s="9" t="str">
        <f t="shared" si="1194"/>
        <v>Wed</v>
      </c>
      <c r="UD21" s="9" t="str">
        <f t="shared" si="1194"/>
        <v>Thu</v>
      </c>
      <c r="UE21" s="9" t="str">
        <f t="shared" si="1194"/>
        <v>Fri</v>
      </c>
      <c r="UF21" s="9" t="str">
        <f t="shared" si="1194"/>
        <v>Sat</v>
      </c>
      <c r="UG21" s="9" t="str">
        <f t="shared" si="1194"/>
        <v>Sun</v>
      </c>
      <c r="UH21" s="9" t="str">
        <f t="shared" si="1194"/>
        <v>Mon</v>
      </c>
      <c r="UI21" s="9" t="str">
        <f t="shared" si="1194"/>
        <v>Tue</v>
      </c>
      <c r="UJ21" s="9" t="str">
        <f t="shared" ref="UJ21:WU21" si="1195">TEXT(UJ20,"ddd")</f>
        <v>Wed</v>
      </c>
      <c r="UK21" s="9" t="str">
        <f t="shared" si="1195"/>
        <v>Thu</v>
      </c>
      <c r="UL21" s="9" t="str">
        <f t="shared" si="1195"/>
        <v>Fri</v>
      </c>
      <c r="UM21" s="9" t="str">
        <f t="shared" si="1195"/>
        <v>Sat</v>
      </c>
      <c r="UN21" s="9" t="str">
        <f t="shared" si="1195"/>
        <v>Sun</v>
      </c>
      <c r="UO21" s="9" t="str">
        <f t="shared" si="1195"/>
        <v>Mon</v>
      </c>
      <c r="UP21" s="9" t="str">
        <f t="shared" si="1195"/>
        <v>Tue</v>
      </c>
      <c r="UQ21" s="9" t="str">
        <f t="shared" si="1195"/>
        <v>Wed</v>
      </c>
      <c r="UR21" s="9" t="str">
        <f t="shared" si="1195"/>
        <v>Thu</v>
      </c>
      <c r="US21" s="9" t="str">
        <f t="shared" si="1195"/>
        <v>Fri</v>
      </c>
      <c r="UT21" s="9" t="str">
        <f t="shared" si="1195"/>
        <v>Sat</v>
      </c>
      <c r="UU21" s="9" t="str">
        <f t="shared" si="1195"/>
        <v>Sun</v>
      </c>
      <c r="UV21" s="9" t="str">
        <f t="shared" si="1195"/>
        <v>Mon</v>
      </c>
      <c r="UW21" s="9" t="str">
        <f t="shared" si="1195"/>
        <v>Tue</v>
      </c>
      <c r="UX21" s="9" t="str">
        <f t="shared" si="1195"/>
        <v>Wed</v>
      </c>
      <c r="UY21" s="9" t="str">
        <f t="shared" si="1195"/>
        <v>Thu</v>
      </c>
      <c r="UZ21" s="9" t="str">
        <f t="shared" si="1195"/>
        <v>Fri</v>
      </c>
      <c r="VA21" s="9" t="str">
        <f t="shared" si="1195"/>
        <v>Sat</v>
      </c>
      <c r="VB21" s="9" t="str">
        <f t="shared" si="1195"/>
        <v>Sun</v>
      </c>
      <c r="VC21" s="9" t="str">
        <f t="shared" si="1195"/>
        <v>Mon</v>
      </c>
      <c r="VD21" s="9" t="str">
        <f t="shared" si="1195"/>
        <v>Tue</v>
      </c>
      <c r="VE21" s="9" t="str">
        <f t="shared" si="1195"/>
        <v>Wed</v>
      </c>
      <c r="VF21" s="9" t="str">
        <f t="shared" si="1195"/>
        <v>Thu</v>
      </c>
      <c r="VG21" s="9" t="str">
        <f t="shared" si="1195"/>
        <v>Fri</v>
      </c>
      <c r="VH21" s="9" t="str">
        <f t="shared" si="1195"/>
        <v>Sat</v>
      </c>
      <c r="VI21" s="9" t="str">
        <f t="shared" si="1195"/>
        <v>Sun</v>
      </c>
      <c r="VJ21" s="9" t="str">
        <f t="shared" si="1195"/>
        <v>Mon</v>
      </c>
      <c r="VK21" s="9" t="str">
        <f t="shared" si="1195"/>
        <v>Tue</v>
      </c>
      <c r="VL21" s="9" t="str">
        <f t="shared" si="1195"/>
        <v>Wed</v>
      </c>
      <c r="VM21" s="9" t="str">
        <f t="shared" si="1195"/>
        <v>Thu</v>
      </c>
      <c r="VN21" s="9" t="str">
        <f t="shared" si="1195"/>
        <v>Fri</v>
      </c>
      <c r="VO21" s="9" t="str">
        <f t="shared" si="1195"/>
        <v>Sat</v>
      </c>
      <c r="VP21" s="9" t="str">
        <f t="shared" si="1195"/>
        <v>Sun</v>
      </c>
      <c r="VQ21" s="9" t="str">
        <f t="shared" si="1195"/>
        <v>Mon</v>
      </c>
      <c r="VR21" s="9" t="str">
        <f t="shared" si="1195"/>
        <v>Tue</v>
      </c>
      <c r="VS21" s="9" t="str">
        <f t="shared" si="1195"/>
        <v>Wed</v>
      </c>
      <c r="VT21" s="9" t="str">
        <f t="shared" si="1195"/>
        <v>Thu</v>
      </c>
      <c r="VU21" s="9" t="str">
        <f t="shared" si="1195"/>
        <v>Fri</v>
      </c>
      <c r="VV21" s="9" t="str">
        <f t="shared" si="1195"/>
        <v>Sat</v>
      </c>
      <c r="VW21" s="9" t="str">
        <f t="shared" si="1195"/>
        <v>Sun</v>
      </c>
      <c r="VX21" s="9" t="str">
        <f t="shared" si="1195"/>
        <v>Mon</v>
      </c>
      <c r="VY21" s="9" t="str">
        <f t="shared" si="1195"/>
        <v>Tue</v>
      </c>
      <c r="VZ21" s="9" t="str">
        <f t="shared" si="1195"/>
        <v>Wed</v>
      </c>
      <c r="WA21" s="9" t="str">
        <f t="shared" si="1195"/>
        <v>Thu</v>
      </c>
      <c r="WB21" s="9" t="str">
        <f t="shared" si="1195"/>
        <v>Fri</v>
      </c>
      <c r="WC21" s="9" t="str">
        <f t="shared" si="1195"/>
        <v>Sat</v>
      </c>
      <c r="WD21" s="9" t="str">
        <f t="shared" si="1195"/>
        <v>Sun</v>
      </c>
      <c r="WE21" s="9" t="str">
        <f t="shared" si="1195"/>
        <v>Mon</v>
      </c>
      <c r="WF21" s="9" t="str">
        <f t="shared" si="1195"/>
        <v>Tue</v>
      </c>
      <c r="WG21" s="9" t="str">
        <f t="shared" si="1195"/>
        <v>Wed</v>
      </c>
      <c r="WH21" s="9" t="str">
        <f t="shared" si="1195"/>
        <v>Thu</v>
      </c>
      <c r="WI21" s="9" t="str">
        <f t="shared" si="1195"/>
        <v>Fri</v>
      </c>
      <c r="WJ21" s="9" t="str">
        <f t="shared" si="1195"/>
        <v>Sat</v>
      </c>
      <c r="WK21" s="9" t="str">
        <f t="shared" si="1195"/>
        <v>Sun</v>
      </c>
      <c r="WL21" s="9" t="str">
        <f t="shared" si="1195"/>
        <v>Mon</v>
      </c>
      <c r="WM21" s="9" t="str">
        <f t="shared" si="1195"/>
        <v>Tue</v>
      </c>
      <c r="WN21" s="9" t="str">
        <f t="shared" si="1195"/>
        <v>Wed</v>
      </c>
      <c r="WO21" s="9" t="str">
        <f t="shared" si="1195"/>
        <v>Thu</v>
      </c>
      <c r="WP21" s="9" t="str">
        <f t="shared" si="1195"/>
        <v>Fri</v>
      </c>
      <c r="WQ21" s="9" t="str">
        <f t="shared" si="1195"/>
        <v>Sat</v>
      </c>
      <c r="WR21" s="9" t="str">
        <f t="shared" si="1195"/>
        <v>Sun</v>
      </c>
      <c r="WS21" s="9" t="str">
        <f t="shared" si="1195"/>
        <v>Mon</v>
      </c>
      <c r="WT21" s="9" t="str">
        <f t="shared" si="1195"/>
        <v>Tue</v>
      </c>
      <c r="WU21" s="9" t="str">
        <f t="shared" si="1195"/>
        <v>Wed</v>
      </c>
      <c r="WV21" s="9" t="str">
        <f t="shared" ref="WV21:YA21" si="1196">TEXT(WV20,"ddd")</f>
        <v>Thu</v>
      </c>
      <c r="WW21" s="9" t="str">
        <f t="shared" si="1196"/>
        <v>Fri</v>
      </c>
      <c r="WX21" s="9" t="str">
        <f t="shared" si="1196"/>
        <v>Sat</v>
      </c>
      <c r="WY21" s="9" t="str">
        <f t="shared" si="1196"/>
        <v>Sun</v>
      </c>
      <c r="WZ21" s="9" t="str">
        <f t="shared" si="1196"/>
        <v>Mon</v>
      </c>
      <c r="XA21" s="9" t="str">
        <f t="shared" si="1196"/>
        <v>Tue</v>
      </c>
      <c r="XB21" s="9" t="str">
        <f t="shared" si="1196"/>
        <v>Wed</v>
      </c>
      <c r="XC21" s="9" t="str">
        <f t="shared" si="1196"/>
        <v>Thu</v>
      </c>
      <c r="XD21" s="9" t="str">
        <f t="shared" si="1196"/>
        <v>Fri</v>
      </c>
      <c r="XE21" s="9" t="str">
        <f t="shared" si="1196"/>
        <v>Sat</v>
      </c>
      <c r="XF21" s="9" t="str">
        <f t="shared" si="1196"/>
        <v>Sun</v>
      </c>
      <c r="XG21" s="9" t="str">
        <f t="shared" si="1196"/>
        <v>Mon</v>
      </c>
      <c r="XH21" s="9" t="str">
        <f t="shared" si="1196"/>
        <v>Tue</v>
      </c>
      <c r="XI21" s="9" t="str">
        <f t="shared" si="1196"/>
        <v>Wed</v>
      </c>
      <c r="XJ21" s="9" t="str">
        <f t="shared" si="1196"/>
        <v>Thu</v>
      </c>
      <c r="XK21" s="9" t="str">
        <f t="shared" si="1196"/>
        <v>Fri</v>
      </c>
      <c r="XL21" s="9" t="str">
        <f t="shared" si="1196"/>
        <v>Sat</v>
      </c>
      <c r="XM21" s="9" t="str">
        <f t="shared" si="1196"/>
        <v>Sun</v>
      </c>
      <c r="XN21" s="9" t="str">
        <f t="shared" si="1196"/>
        <v>Mon</v>
      </c>
      <c r="XO21" s="9" t="str">
        <f t="shared" si="1196"/>
        <v>Tue</v>
      </c>
      <c r="XP21" s="9" t="str">
        <f t="shared" si="1196"/>
        <v>Wed</v>
      </c>
      <c r="XQ21" s="9" t="str">
        <f t="shared" si="1196"/>
        <v>Thu</v>
      </c>
      <c r="XR21" s="9" t="str">
        <f t="shared" si="1196"/>
        <v>Fri</v>
      </c>
      <c r="XS21" s="9" t="str">
        <f t="shared" si="1196"/>
        <v>Sat</v>
      </c>
      <c r="XT21" s="9" t="str">
        <f t="shared" si="1196"/>
        <v>Sun</v>
      </c>
      <c r="XU21" s="9" t="str">
        <f t="shared" si="1196"/>
        <v>Mon</v>
      </c>
      <c r="XV21" s="9" t="str">
        <f t="shared" si="1196"/>
        <v>Tue</v>
      </c>
      <c r="XW21" s="9" t="str">
        <f t="shared" si="1196"/>
        <v>Wed</v>
      </c>
      <c r="XX21" s="9" t="str">
        <f t="shared" si="1196"/>
        <v>Thu</v>
      </c>
      <c r="XY21" s="9" t="str">
        <f t="shared" si="1196"/>
        <v>Fri</v>
      </c>
      <c r="XZ21" s="9" t="str">
        <f t="shared" si="1196"/>
        <v>Sat</v>
      </c>
      <c r="YA21" s="9" t="str">
        <f t="shared" si="1196"/>
        <v>Sun</v>
      </c>
      <c r="YB21" s="9" t="str">
        <f t="shared" ref="YB21:YZ21" si="1197">TEXT(YB20,"ddd")</f>
        <v>Mon</v>
      </c>
      <c r="YC21" s="9" t="str">
        <f t="shared" si="1197"/>
        <v>Tue</v>
      </c>
      <c r="YD21" s="9" t="str">
        <f t="shared" si="1197"/>
        <v>Wed</v>
      </c>
      <c r="YE21" s="9" t="str">
        <f t="shared" si="1197"/>
        <v>Thu</v>
      </c>
      <c r="YF21" s="9" t="str">
        <f t="shared" si="1197"/>
        <v>Fri</v>
      </c>
      <c r="YG21" s="9" t="str">
        <f t="shared" si="1197"/>
        <v>Sat</v>
      </c>
      <c r="YH21" s="9" t="str">
        <f t="shared" si="1197"/>
        <v>Sun</v>
      </c>
      <c r="YI21" s="9" t="str">
        <f t="shared" si="1197"/>
        <v>Mon</v>
      </c>
      <c r="YJ21" s="9" t="str">
        <f t="shared" si="1197"/>
        <v>Tue</v>
      </c>
      <c r="YK21" s="9" t="str">
        <f t="shared" si="1197"/>
        <v>Wed</v>
      </c>
      <c r="YL21" s="9" t="str">
        <f t="shared" si="1197"/>
        <v>Thu</v>
      </c>
      <c r="YM21" s="9" t="str">
        <f t="shared" si="1197"/>
        <v>Fri</v>
      </c>
      <c r="YN21" s="9" t="str">
        <f t="shared" si="1197"/>
        <v>Sat</v>
      </c>
      <c r="YO21" s="9" t="str">
        <f t="shared" si="1197"/>
        <v>Sun</v>
      </c>
      <c r="YP21" s="9" t="str">
        <f t="shared" si="1197"/>
        <v>Mon</v>
      </c>
      <c r="YQ21" s="9" t="str">
        <f t="shared" si="1197"/>
        <v>Tue</v>
      </c>
      <c r="YR21" s="9" t="str">
        <f t="shared" si="1197"/>
        <v>Wed</v>
      </c>
      <c r="YS21" s="9" t="str">
        <f t="shared" si="1197"/>
        <v>Thu</v>
      </c>
      <c r="YT21" s="9" t="str">
        <f t="shared" si="1197"/>
        <v>Fri</v>
      </c>
      <c r="YU21" s="9" t="str">
        <f t="shared" si="1197"/>
        <v>Sat</v>
      </c>
      <c r="YV21" s="9" t="str">
        <f t="shared" si="1197"/>
        <v>Sun</v>
      </c>
      <c r="YW21" s="9" t="str">
        <f t="shared" si="1197"/>
        <v>Mon</v>
      </c>
      <c r="YX21" s="9" t="str">
        <f t="shared" si="1197"/>
        <v>Tue</v>
      </c>
      <c r="YY21" s="9" t="str">
        <f t="shared" si="1197"/>
        <v>Wed</v>
      </c>
      <c r="YZ21" s="9" t="str">
        <f t="shared" si="1197"/>
        <v>Thu</v>
      </c>
      <c r="ZA21" s="9" t="str">
        <f t="shared" ref="ZA21:ABA21" si="1198">TEXT(ZA20,"ddd")</f>
        <v>Fri</v>
      </c>
      <c r="ZB21" s="9" t="str">
        <f t="shared" si="1198"/>
        <v>Sat</v>
      </c>
      <c r="ZC21" s="9" t="str">
        <f t="shared" si="1198"/>
        <v>Sun</v>
      </c>
      <c r="ZD21" s="9" t="str">
        <f t="shared" si="1198"/>
        <v>Mon</v>
      </c>
      <c r="ZE21" s="9" t="str">
        <f t="shared" si="1198"/>
        <v>Tue</v>
      </c>
      <c r="ZF21" s="9" t="str">
        <f t="shared" si="1198"/>
        <v>Wed</v>
      </c>
      <c r="ZG21" s="9" t="str">
        <f t="shared" si="1198"/>
        <v>Thu</v>
      </c>
      <c r="ZH21" s="9" t="str">
        <f t="shared" si="1198"/>
        <v>Fri</v>
      </c>
      <c r="ZI21" s="9" t="str">
        <f t="shared" si="1198"/>
        <v>Sat</v>
      </c>
      <c r="ZJ21" s="9" t="str">
        <f t="shared" si="1198"/>
        <v>Sun</v>
      </c>
      <c r="ZK21" s="9" t="str">
        <f t="shared" si="1198"/>
        <v>Mon</v>
      </c>
      <c r="ZL21" s="9" t="str">
        <f t="shared" si="1198"/>
        <v>Tue</v>
      </c>
      <c r="ZM21" s="9" t="str">
        <f t="shared" si="1198"/>
        <v>Wed</v>
      </c>
      <c r="ZN21" s="9" t="str">
        <f t="shared" si="1198"/>
        <v>Thu</v>
      </c>
      <c r="ZO21" s="9" t="str">
        <f t="shared" si="1198"/>
        <v>Fri</v>
      </c>
      <c r="ZP21" s="9" t="str">
        <f t="shared" si="1198"/>
        <v>Sat</v>
      </c>
      <c r="ZQ21" s="9" t="str">
        <f t="shared" si="1198"/>
        <v>Sun</v>
      </c>
      <c r="ZR21" s="9" t="str">
        <f t="shared" si="1198"/>
        <v>Mon</v>
      </c>
      <c r="ZS21" s="9" t="str">
        <f t="shared" si="1198"/>
        <v>Tue</v>
      </c>
      <c r="ZT21" s="9" t="str">
        <f t="shared" si="1198"/>
        <v>Wed</v>
      </c>
      <c r="ZU21" s="9" t="str">
        <f t="shared" si="1198"/>
        <v>Thu</v>
      </c>
      <c r="ZV21" s="9" t="str">
        <f t="shared" si="1198"/>
        <v>Fri</v>
      </c>
      <c r="ZW21" s="9" t="str">
        <f t="shared" si="1198"/>
        <v>Sat</v>
      </c>
      <c r="ZX21" s="9" t="str">
        <f t="shared" si="1198"/>
        <v>Sun</v>
      </c>
      <c r="ZY21" s="9" t="str">
        <f t="shared" si="1198"/>
        <v>Mon</v>
      </c>
      <c r="ZZ21" s="9" t="str">
        <f t="shared" si="1198"/>
        <v>Tue</v>
      </c>
      <c r="AAA21" s="9" t="str">
        <f t="shared" si="1198"/>
        <v>Wed</v>
      </c>
      <c r="AAB21" s="9" t="str">
        <f t="shared" si="1198"/>
        <v>Thu</v>
      </c>
      <c r="AAC21" s="9" t="str">
        <f t="shared" si="1198"/>
        <v>Fri</v>
      </c>
      <c r="AAD21" s="9" t="str">
        <f t="shared" si="1198"/>
        <v>Sat</v>
      </c>
      <c r="AAE21" s="9" t="str">
        <f t="shared" si="1198"/>
        <v>Sun</v>
      </c>
      <c r="AAF21" s="9" t="str">
        <f t="shared" si="1198"/>
        <v>Mon</v>
      </c>
      <c r="AAG21" s="9" t="str">
        <f t="shared" si="1198"/>
        <v>Tue</v>
      </c>
      <c r="AAH21" s="9" t="str">
        <f t="shared" si="1198"/>
        <v>Wed</v>
      </c>
      <c r="AAI21" s="9" t="str">
        <f t="shared" si="1198"/>
        <v>Thu</v>
      </c>
      <c r="AAJ21" s="9" t="str">
        <f t="shared" si="1198"/>
        <v>Fri</v>
      </c>
      <c r="AAK21" s="9" t="str">
        <f t="shared" si="1198"/>
        <v>Sat</v>
      </c>
      <c r="AAL21" s="9" t="str">
        <f t="shared" si="1198"/>
        <v>Sun</v>
      </c>
      <c r="AAM21" s="9" t="str">
        <f t="shared" si="1198"/>
        <v>Mon</v>
      </c>
      <c r="AAN21" s="9" t="str">
        <f t="shared" si="1198"/>
        <v>Tue</v>
      </c>
      <c r="AAO21" s="9" t="str">
        <f t="shared" si="1198"/>
        <v>Wed</v>
      </c>
      <c r="AAP21" s="9" t="str">
        <f t="shared" si="1198"/>
        <v>Thu</v>
      </c>
      <c r="AAQ21" s="9" t="str">
        <f t="shared" si="1198"/>
        <v>Fri</v>
      </c>
      <c r="AAR21" s="9" t="str">
        <f t="shared" si="1198"/>
        <v>Sat</v>
      </c>
      <c r="AAS21" s="9" t="str">
        <f t="shared" si="1198"/>
        <v>Sun</v>
      </c>
      <c r="AAT21" s="9" t="str">
        <f t="shared" si="1198"/>
        <v>Mon</v>
      </c>
      <c r="AAU21" s="9" t="str">
        <f t="shared" si="1198"/>
        <v>Tue</v>
      </c>
      <c r="AAV21" s="9" t="str">
        <f t="shared" si="1198"/>
        <v>Wed</v>
      </c>
      <c r="AAW21" s="9" t="str">
        <f t="shared" si="1198"/>
        <v>Thu</v>
      </c>
      <c r="AAX21" s="9" t="str">
        <f t="shared" si="1198"/>
        <v>Fri</v>
      </c>
      <c r="AAY21" s="9" t="str">
        <f t="shared" si="1198"/>
        <v>Sat</v>
      </c>
      <c r="AAZ21" s="9" t="str">
        <f t="shared" si="1198"/>
        <v>Sun</v>
      </c>
      <c r="ABA21" s="9" t="str">
        <f t="shared" si="1198"/>
        <v>Mon</v>
      </c>
    </row>
    <row r="22" spans="2:729">
      <c r="B22" s="3" t="s">
        <v>2</v>
      </c>
      <c r="C22" s="6">
        <f>IFERROR(INDEX(Sales!$D$5:$ABF$18,MATCH(UsagePerHour!$B22,Sales!$C$5:$C$18,0),MATCH(UsagePerHour!C$4,Sales!$D$3:$ABF$3,0))/C$2*INDEX(Usage!$D$5:$ABF$11,MATCH(UsagePerHour!$B$20,Usage!$C$5:$C$11,0),MATCH(UsagePerHour!C$4,Usage!$D$3:$ABF$3,0)),"")</f>
        <v>4.6257613937007127</v>
      </c>
      <c r="D22" s="6">
        <f>IFERROR(INDEX(Sales!$D$5:$ABF$18,MATCH(UsagePerHour!$B22,Sales!$C$5:$C$18,0),MATCH(UsagePerHour!D$4,Sales!$D$3:$ABF$3,0))/D$2*INDEX(Usage!$D$5:$ABF$11,MATCH(UsagePerHour!$B$20,Usage!$C$5:$C$11,0),MATCH(UsagePerHour!D$4,Usage!$D$3:$ABF$3,0)),"")</f>
        <v>1.7367564350181603</v>
      </c>
      <c r="E22" s="6">
        <f>IFERROR(INDEX(Sales!$D$5:$ABF$18,MATCH(UsagePerHour!$B22,Sales!$C$5:$C$18,0),MATCH(UsagePerHour!E$4,Sales!$D$3:$ABF$3,0))/E$2*INDEX(Usage!$D$5:$ABF$11,MATCH(UsagePerHour!$B$20,Usage!$C$5:$C$11,0),MATCH(UsagePerHour!E$4,Usage!$D$3:$ABF$3,0)),"")</f>
        <v>3.5548023952095811</v>
      </c>
      <c r="F22" s="6">
        <f>IFERROR(INDEX(Sales!$D$5:$ABF$18,MATCH(UsagePerHour!$B22,Sales!$C$5:$C$18,0),MATCH(UsagePerHour!F$4,Sales!$D$3:$ABF$3,0))/F$2*INDEX(Usage!$D$5:$ABF$11,MATCH(UsagePerHour!$B$20,Usage!$C$5:$C$11,0),MATCH(UsagePerHour!F$4,Usage!$D$3:$ABF$3,0)),"")</f>
        <v>1.4606822262118491</v>
      </c>
      <c r="G22" s="6">
        <f>IFERROR(INDEX(Sales!$D$5:$ABF$18,MATCH(UsagePerHour!$B22,Sales!$C$5:$C$18,0),MATCH(UsagePerHour!G$4,Sales!$D$3:$ABF$3,0))/G$2*INDEX(Usage!$D$5:$ABF$11,MATCH(UsagePerHour!$B$20,Usage!$C$5:$C$11,0),MATCH(UsagePerHour!G$4,Usage!$D$3:$ABF$3,0)),"")</f>
        <v>26.775414595913713</v>
      </c>
      <c r="H22" s="6">
        <f>IFERROR(INDEX(Sales!$D$5:$ABF$18,MATCH(UsagePerHour!$B22,Sales!$C$5:$C$18,0),MATCH(UsagePerHour!H$4,Sales!$D$3:$ABF$3,0))/H$2*INDEX(Usage!$D$5:$ABF$11,MATCH(UsagePerHour!$B$20,Usage!$C$5:$C$11,0),MATCH(UsagePerHour!H$4,Usage!$D$3:$ABF$3,0)),"")</f>
        <v>4.7127557913467557</v>
      </c>
      <c r="I22" s="6">
        <f>IFERROR(INDEX(Sales!$D$5:$ABF$18,MATCH(UsagePerHour!$B22,Sales!$C$5:$C$18,0),MATCH(UsagePerHour!I$4,Sales!$D$3:$ABF$3,0))/I$2*INDEX(Usage!$D$5:$ABF$11,MATCH(UsagePerHour!$B$20,Usage!$C$5:$C$11,0),MATCH(UsagePerHour!I$4,Usage!$D$3:$ABF$3,0)),"")</f>
        <v>157.03830535183951</v>
      </c>
      <c r="J22" s="6">
        <f>IFERROR(INDEX(Sales!$D$5:$ABF$18,MATCH(UsagePerHour!$B22,Sales!$C$5:$C$18,0),MATCH(UsagePerHour!J$4,Sales!$D$3:$ABF$3,0))/J$2*INDEX(Usage!$D$5:$ABF$11,MATCH(UsagePerHour!$B$20,Usage!$C$5:$C$11,0),MATCH(UsagePerHour!J$4,Usage!$D$3:$ABF$3,0)),"")</f>
        <v>4.6257613937007127</v>
      </c>
      <c r="K22" s="6">
        <f>IFERROR(INDEX(Sales!$D$5:$ABF$18,MATCH(UsagePerHour!$B22,Sales!$C$5:$C$18,0),MATCH(UsagePerHour!K$4,Sales!$D$3:$ABF$3,0))/K$2*INDEX(Usage!$D$5:$ABF$11,MATCH(UsagePerHour!$B$20,Usage!$C$5:$C$11,0),MATCH(UsagePerHour!K$4,Usage!$D$3:$ABF$3,0)),"")</f>
        <v>1.7367564350181603</v>
      </c>
      <c r="L22" s="6">
        <f>IFERROR(INDEX(Sales!$D$5:$ABF$18,MATCH(UsagePerHour!$B22,Sales!$C$5:$C$18,0),MATCH(UsagePerHour!L$4,Sales!$D$3:$ABF$3,0))/L$2*INDEX(Usage!$D$5:$ABF$11,MATCH(UsagePerHour!$B$20,Usage!$C$5:$C$11,0),MATCH(UsagePerHour!L$4,Usage!$D$3:$ABF$3,0)),"")</f>
        <v>3.5548023952095811</v>
      </c>
      <c r="M22" s="6">
        <f>IFERROR(INDEX(Sales!$D$5:$ABF$18,MATCH(UsagePerHour!$B22,Sales!$C$5:$C$18,0),MATCH(UsagePerHour!M$4,Sales!$D$3:$ABF$3,0))/M$2*INDEX(Usage!$D$5:$ABF$11,MATCH(UsagePerHour!$B$20,Usage!$C$5:$C$11,0),MATCH(UsagePerHour!M$4,Usage!$D$3:$ABF$3,0)),"")</f>
        <v>1.4606822262118491</v>
      </c>
      <c r="N22" s="6">
        <f>IFERROR(INDEX(Sales!$D$5:$ABF$18,MATCH(UsagePerHour!$B22,Sales!$C$5:$C$18,0),MATCH(UsagePerHour!N$4,Sales!$D$3:$ABF$3,0))/N$2*INDEX(Usage!$D$5:$ABF$11,MATCH(UsagePerHour!$B$20,Usage!$C$5:$C$11,0),MATCH(UsagePerHour!N$4,Usage!$D$3:$ABF$3,0)),"")</f>
        <v>26.775414595913713</v>
      </c>
      <c r="O22" s="6">
        <f>IFERROR(INDEX(Sales!$D$5:$ABF$18,MATCH(UsagePerHour!$B22,Sales!$C$5:$C$18,0),MATCH(UsagePerHour!O$4,Sales!$D$3:$ABF$3,0))/O$2*INDEX(Usage!$D$5:$ABF$11,MATCH(UsagePerHour!$B$20,Usage!$C$5:$C$11,0),MATCH(UsagePerHour!O$4,Usage!$D$3:$ABF$3,0)),"")</f>
        <v>4.7127557913467557</v>
      </c>
      <c r="P22" s="6">
        <f>IFERROR(INDEX(Sales!$D$5:$ABF$18,MATCH(UsagePerHour!$B22,Sales!$C$5:$C$18,0),MATCH(UsagePerHour!P$4,Sales!$D$3:$ABF$3,0))/P$2*INDEX(Usage!$D$5:$ABF$11,MATCH(UsagePerHour!$B$20,Usage!$C$5:$C$11,0),MATCH(UsagePerHour!P$4,Usage!$D$3:$ABF$3,0)),"")</f>
        <v>157.03830535183951</v>
      </c>
      <c r="Q22" s="6">
        <f>IFERROR(INDEX(Sales!$D$5:$ABF$18,MATCH(UsagePerHour!$B22,Sales!$C$5:$C$18,0),MATCH(UsagePerHour!Q$4,Sales!$D$3:$ABF$3,0))/Q$2*INDEX(Usage!$D$5:$ABF$11,MATCH(UsagePerHour!$B$20,Usage!$C$5:$C$11,0),MATCH(UsagePerHour!Q$4,Usage!$D$3:$ABF$3,0)),"")</f>
        <v>4.6257613937007127</v>
      </c>
      <c r="R22" s="6">
        <f>IFERROR(INDEX(Sales!$D$5:$ABF$18,MATCH(UsagePerHour!$B22,Sales!$C$5:$C$18,0),MATCH(UsagePerHour!R$4,Sales!$D$3:$ABF$3,0))/R$2*INDEX(Usage!$D$5:$ABF$11,MATCH(UsagePerHour!$B$20,Usage!$C$5:$C$11,0),MATCH(UsagePerHour!R$4,Usage!$D$3:$ABF$3,0)),"")</f>
        <v>1.7367564350181603</v>
      </c>
      <c r="S22" s="6">
        <f>IFERROR(INDEX(Sales!$D$5:$ABF$18,MATCH(UsagePerHour!$B22,Sales!$C$5:$C$18,0),MATCH(UsagePerHour!S$4,Sales!$D$3:$ABF$3,0))/S$2*INDEX(Usage!$D$5:$ABF$11,MATCH(UsagePerHour!$B$20,Usage!$C$5:$C$11,0),MATCH(UsagePerHour!S$4,Usage!$D$3:$ABF$3,0)),"")</f>
        <v>3.5548023952095811</v>
      </c>
      <c r="T22" s="6">
        <f>IFERROR(INDEX(Sales!$D$5:$ABF$18,MATCH(UsagePerHour!$B22,Sales!$C$5:$C$18,0),MATCH(UsagePerHour!T$4,Sales!$D$3:$ABF$3,0))/T$2*INDEX(Usage!$D$5:$ABF$11,MATCH(UsagePerHour!$B$20,Usage!$C$5:$C$11,0),MATCH(UsagePerHour!T$4,Usage!$D$3:$ABF$3,0)),"")</f>
        <v>1.4606822262118491</v>
      </c>
      <c r="U22" s="6">
        <f>IFERROR(INDEX(Sales!$D$5:$ABF$18,MATCH(UsagePerHour!$B22,Sales!$C$5:$C$18,0),MATCH(UsagePerHour!U$4,Sales!$D$3:$ABF$3,0))/U$2*INDEX(Usage!$D$5:$ABF$11,MATCH(UsagePerHour!$B$20,Usage!$C$5:$C$11,0),MATCH(UsagePerHour!U$4,Usage!$D$3:$ABF$3,0)),"")</f>
        <v>26.775414595913713</v>
      </c>
      <c r="V22" s="6">
        <f>IFERROR(INDEX(Sales!$D$5:$ABF$18,MATCH(UsagePerHour!$B22,Sales!$C$5:$C$18,0),MATCH(UsagePerHour!V$4,Sales!$D$3:$ABF$3,0))/V$2*INDEX(Usage!$D$5:$ABF$11,MATCH(UsagePerHour!$B$20,Usage!$C$5:$C$11,0),MATCH(UsagePerHour!V$4,Usage!$D$3:$ABF$3,0)),"")</f>
        <v>4.7127557913467557</v>
      </c>
      <c r="W22" s="6">
        <f>IFERROR(INDEX(Sales!$D$5:$ABF$18,MATCH(UsagePerHour!$B22,Sales!$C$5:$C$18,0),MATCH(UsagePerHour!W$4,Sales!$D$3:$ABF$3,0))/W$2*INDEX(Usage!$D$5:$ABF$11,MATCH(UsagePerHour!$B$20,Usage!$C$5:$C$11,0),MATCH(UsagePerHour!W$4,Usage!$D$3:$ABF$3,0)),"")</f>
        <v>157.03830535183951</v>
      </c>
      <c r="X22" s="6">
        <f>IFERROR(INDEX(Sales!$D$5:$ABF$18,MATCH(UsagePerHour!$B22,Sales!$C$5:$C$18,0),MATCH(UsagePerHour!X$4,Sales!$D$3:$ABF$3,0))/X$2*INDEX(Usage!$D$5:$ABF$11,MATCH(UsagePerHour!$B$20,Usage!$C$5:$C$11,0),MATCH(UsagePerHour!X$4,Usage!$D$3:$ABF$3,0)),"")</f>
        <v>4.6257613937007127</v>
      </c>
      <c r="Y22" s="6">
        <f>IFERROR(INDEX(Sales!$D$5:$ABF$18,MATCH(UsagePerHour!$B22,Sales!$C$5:$C$18,0),MATCH(UsagePerHour!Y$4,Sales!$D$3:$ABF$3,0))/Y$2*INDEX(Usage!$D$5:$ABF$11,MATCH(UsagePerHour!$B$20,Usage!$C$5:$C$11,0),MATCH(UsagePerHour!Y$4,Usage!$D$3:$ABF$3,0)),"")</f>
        <v>1.7367564350181603</v>
      </c>
      <c r="Z22" s="6">
        <f>IFERROR(INDEX(Sales!$D$5:$ABF$18,MATCH(UsagePerHour!$B22,Sales!$C$5:$C$18,0),MATCH(UsagePerHour!Z$4,Sales!$D$3:$ABF$3,0))/Z$2*INDEX(Usage!$D$5:$ABF$11,MATCH(UsagePerHour!$B$20,Usage!$C$5:$C$11,0),MATCH(UsagePerHour!Z$4,Usage!$D$3:$ABF$3,0)),"")</f>
        <v>3.5548023952095811</v>
      </c>
      <c r="AA22" s="6">
        <f>IFERROR(INDEX(Sales!$D$5:$ABF$18,MATCH(UsagePerHour!$B22,Sales!$C$5:$C$18,0),MATCH(UsagePerHour!AA$4,Sales!$D$3:$ABF$3,0))/AA$2*INDEX(Usage!$D$5:$ABF$11,MATCH(UsagePerHour!$B$20,Usage!$C$5:$C$11,0),MATCH(UsagePerHour!AA$4,Usage!$D$3:$ABF$3,0)),"")</f>
        <v>1.4606822262118491</v>
      </c>
      <c r="AB22" s="6">
        <f>IFERROR(INDEX(Sales!$D$5:$ABF$18,MATCH(UsagePerHour!$B22,Sales!$C$5:$C$18,0),MATCH(UsagePerHour!AB$4,Sales!$D$3:$ABF$3,0))/AB$2*INDEX(Usage!$D$5:$ABF$11,MATCH(UsagePerHour!$B$20,Usage!$C$5:$C$11,0),MATCH(UsagePerHour!AB$4,Usage!$D$3:$ABF$3,0)),"")</f>
        <v>26.775414595913713</v>
      </c>
      <c r="AC22" s="6">
        <f>IFERROR(INDEX(Sales!$D$5:$ABF$18,MATCH(UsagePerHour!$B22,Sales!$C$5:$C$18,0),MATCH(UsagePerHour!AC$4,Sales!$D$3:$ABF$3,0))/AC$2*INDEX(Usage!$D$5:$ABF$11,MATCH(UsagePerHour!$B$20,Usage!$C$5:$C$11,0),MATCH(UsagePerHour!AC$4,Usage!$D$3:$ABF$3,0)),"")</f>
        <v>4.7127557913467557</v>
      </c>
      <c r="AD22" s="6">
        <f>IFERROR(INDEX(Sales!$D$5:$ABF$18,MATCH(UsagePerHour!$B22,Sales!$C$5:$C$18,0),MATCH(UsagePerHour!AD$4,Sales!$D$3:$ABF$3,0))/AD$2*INDEX(Usage!$D$5:$ABF$11,MATCH(UsagePerHour!$B$20,Usage!$C$5:$C$11,0),MATCH(UsagePerHour!AD$4,Usage!$D$3:$ABF$3,0)),"")</f>
        <v>157.03830535183951</v>
      </c>
      <c r="AE22" s="6">
        <f>IFERROR(INDEX(Sales!$D$5:$ABF$18,MATCH(UsagePerHour!$B22,Sales!$C$5:$C$18,0),MATCH(UsagePerHour!AE$4,Sales!$D$3:$ABF$3,0))/AE$2*INDEX(Usage!$D$5:$ABF$11,MATCH(UsagePerHour!$B$20,Usage!$C$5:$C$11,0),MATCH(UsagePerHour!AE$4,Usage!$D$3:$ABF$3,0)),"")</f>
        <v>4.6257613937007127</v>
      </c>
      <c r="AF22" s="6">
        <f>IFERROR(INDEX(Sales!$D$5:$ABF$18,MATCH(UsagePerHour!$B22,Sales!$C$5:$C$18,0),MATCH(UsagePerHour!AF$4,Sales!$D$3:$ABF$3,0))/AF$2*INDEX(Usage!$D$5:$ABF$11,MATCH(UsagePerHour!$B$20,Usage!$C$5:$C$11,0),MATCH(UsagePerHour!AF$4,Usage!$D$3:$ABF$3,0)),"")</f>
        <v>1.7367564350181603</v>
      </c>
      <c r="AG22" s="6">
        <f>IFERROR(INDEX(Sales!$D$5:$ABF$18,MATCH(UsagePerHour!$B22,Sales!$C$5:$C$18,0),MATCH(UsagePerHour!AG$4,Sales!$D$3:$ABF$3,0))/AG$2*INDEX(Usage!$D$5:$ABF$11,MATCH(UsagePerHour!$B$20,Usage!$C$5:$C$11,0),MATCH(UsagePerHour!AG$4,Usage!$D$3:$ABF$3,0)),"")</f>
        <v>3.5548023952095811</v>
      </c>
      <c r="AH22" s="6">
        <f>IFERROR(INDEX(Sales!$D$5:$ABF$18,MATCH(UsagePerHour!$B22,Sales!$C$5:$C$18,0),MATCH(UsagePerHour!AH$4,Sales!$D$3:$ABF$3,0))/AH$2*INDEX(Usage!$D$5:$ABF$11,MATCH(UsagePerHour!$B$20,Usage!$C$5:$C$11,0),MATCH(UsagePerHour!AH$4,Usage!$D$3:$ABF$3,0)),"")</f>
        <v>1.4606822262118491</v>
      </c>
      <c r="AI22" s="6">
        <f>IFERROR(INDEX(Sales!$D$5:$ABF$18,MATCH(UsagePerHour!$B22,Sales!$C$5:$C$18,0),MATCH(UsagePerHour!AI$4,Sales!$D$3:$ABF$3,0))/AI$2*INDEX(Usage!$D$5:$ABF$11,MATCH(UsagePerHour!$B$20,Usage!$C$5:$C$11,0),MATCH(UsagePerHour!AI$4,Usage!$D$3:$ABF$3,0)),"")</f>
        <v>26.775414595913713</v>
      </c>
      <c r="AJ22" s="6">
        <f>IFERROR(INDEX(Sales!$D$5:$ABF$18,MATCH(UsagePerHour!$B22,Sales!$C$5:$C$18,0),MATCH(UsagePerHour!AJ$4,Sales!$D$3:$ABF$3,0))/AJ$2*INDEX(Usage!$D$5:$ABF$11,MATCH(UsagePerHour!$B$20,Usage!$C$5:$C$11,0),MATCH(UsagePerHour!AJ$4,Usage!$D$3:$ABF$3,0)),"")</f>
        <v>4.7127557913467557</v>
      </c>
      <c r="AK22" s="6">
        <f>IFERROR(INDEX(Sales!$D$5:$ABF$18,MATCH(UsagePerHour!$B22,Sales!$C$5:$C$18,0),MATCH(UsagePerHour!AK$4,Sales!$D$3:$ABF$3,0))/AK$2*INDEX(Usage!$D$5:$ABF$11,MATCH(UsagePerHour!$B$20,Usage!$C$5:$C$11,0),MATCH(UsagePerHour!AK$4,Usage!$D$3:$ABF$3,0)),"")</f>
        <v>157.03830535183951</v>
      </c>
      <c r="AL22" s="6">
        <f>IFERROR(INDEX(Sales!$D$5:$ABF$18,MATCH(UsagePerHour!$B22,Sales!$C$5:$C$18,0),MATCH(UsagePerHour!AL$4,Sales!$D$3:$ABF$3,0))/AL$2*INDEX(Usage!$D$5:$ABF$11,MATCH(UsagePerHour!$B$20,Usage!$C$5:$C$11,0),MATCH(UsagePerHour!AL$4,Usage!$D$3:$ABF$3,0)),"")</f>
        <v>4.6257613937007127</v>
      </c>
      <c r="AM22" s="6">
        <f>IFERROR(INDEX(Sales!$D$5:$ABF$18,MATCH(UsagePerHour!$B22,Sales!$C$5:$C$18,0),MATCH(UsagePerHour!AM$4,Sales!$D$3:$ABF$3,0))/AM$2*INDEX(Usage!$D$5:$ABF$11,MATCH(UsagePerHour!$B$20,Usage!$C$5:$C$11,0),MATCH(UsagePerHour!AM$4,Usage!$D$3:$ABF$3,0)),"")</f>
        <v>1.7367564350181603</v>
      </c>
      <c r="AN22" s="6">
        <f>IFERROR(INDEX(Sales!$D$5:$ABF$18,MATCH(UsagePerHour!$B22,Sales!$C$5:$C$18,0),MATCH(UsagePerHour!AN$4,Sales!$D$3:$ABF$3,0))/AN$2*INDEX(Usage!$D$5:$ABF$11,MATCH(UsagePerHour!$B$20,Usage!$C$5:$C$11,0),MATCH(UsagePerHour!AN$4,Usage!$D$3:$ABF$3,0)),"")</f>
        <v>3.5548023952095811</v>
      </c>
      <c r="AO22" s="6">
        <f>IFERROR(INDEX(Sales!$D$5:$ABF$18,MATCH(UsagePerHour!$B22,Sales!$C$5:$C$18,0),MATCH(UsagePerHour!AO$4,Sales!$D$3:$ABF$3,0))/AO$2*INDEX(Usage!$D$5:$ABF$11,MATCH(UsagePerHour!$B$20,Usage!$C$5:$C$11,0),MATCH(UsagePerHour!AO$4,Usage!$D$3:$ABF$3,0)),"")</f>
        <v>1.4606822262118491</v>
      </c>
      <c r="AP22" s="6">
        <f>IFERROR(INDEX(Sales!$D$5:$ABF$18,MATCH(UsagePerHour!$B22,Sales!$C$5:$C$18,0),MATCH(UsagePerHour!AP$4,Sales!$D$3:$ABF$3,0))/AP$2*INDEX(Usage!$D$5:$ABF$11,MATCH(UsagePerHour!$B$20,Usage!$C$5:$C$11,0),MATCH(UsagePerHour!AP$4,Usage!$D$3:$ABF$3,0)),"")</f>
        <v>26.775414595913713</v>
      </c>
      <c r="AQ22" s="6">
        <f>IFERROR(INDEX(Sales!$D$5:$ABF$18,MATCH(UsagePerHour!$B22,Sales!$C$5:$C$18,0),MATCH(UsagePerHour!AQ$4,Sales!$D$3:$ABF$3,0))/AQ$2*INDEX(Usage!$D$5:$ABF$11,MATCH(UsagePerHour!$B$20,Usage!$C$5:$C$11,0),MATCH(UsagePerHour!AQ$4,Usage!$D$3:$ABF$3,0)),"")</f>
        <v>4.7127557913467557</v>
      </c>
      <c r="AR22" s="6">
        <f>IFERROR(INDEX(Sales!$D$5:$ABF$18,MATCH(UsagePerHour!$B22,Sales!$C$5:$C$18,0),MATCH(UsagePerHour!AR$4,Sales!$D$3:$ABF$3,0))/AR$2*INDEX(Usage!$D$5:$ABF$11,MATCH(UsagePerHour!$B$20,Usage!$C$5:$C$11,0),MATCH(UsagePerHour!AR$4,Usage!$D$3:$ABF$3,0)),"")</f>
        <v>157.03830535183951</v>
      </c>
      <c r="AS22" s="6">
        <f>IFERROR(INDEX(Sales!$D$5:$ABF$18,MATCH(UsagePerHour!$B22,Sales!$C$5:$C$18,0),MATCH(UsagePerHour!AS$4,Sales!$D$3:$ABF$3,0))/AS$2*INDEX(Usage!$D$5:$ABF$11,MATCH(UsagePerHour!$B$20,Usage!$C$5:$C$11,0),MATCH(UsagePerHour!AS$4,Usage!$D$3:$ABF$3,0)),"")</f>
        <v>4.6257613937007127</v>
      </c>
      <c r="AT22" s="6">
        <f>IFERROR(INDEX(Sales!$D$5:$ABF$18,MATCH(UsagePerHour!$B22,Sales!$C$5:$C$18,0),MATCH(UsagePerHour!AT$4,Sales!$D$3:$ABF$3,0))/AT$2*INDEX(Usage!$D$5:$ABF$11,MATCH(UsagePerHour!$B$20,Usage!$C$5:$C$11,0),MATCH(UsagePerHour!AT$4,Usage!$D$3:$ABF$3,0)),"")</f>
        <v>1.7367564350181603</v>
      </c>
      <c r="AU22" s="6">
        <f>IFERROR(INDEX(Sales!$D$5:$ABF$18,MATCH(UsagePerHour!$B22,Sales!$C$5:$C$18,0),MATCH(UsagePerHour!AU$4,Sales!$D$3:$ABF$3,0))/AU$2*INDEX(Usage!$D$5:$ABF$11,MATCH(UsagePerHour!$B$20,Usage!$C$5:$C$11,0),MATCH(UsagePerHour!AU$4,Usage!$D$3:$ABF$3,0)),"")</f>
        <v>3.5548023952095811</v>
      </c>
      <c r="AV22" s="6">
        <f>IFERROR(INDEX(Sales!$D$5:$ABF$18,MATCH(UsagePerHour!$B22,Sales!$C$5:$C$18,0),MATCH(UsagePerHour!AV$4,Sales!$D$3:$ABF$3,0))/AV$2*INDEX(Usage!$D$5:$ABF$11,MATCH(UsagePerHour!$B$20,Usage!$C$5:$C$11,0),MATCH(UsagePerHour!AV$4,Usage!$D$3:$ABF$3,0)),"")</f>
        <v>1.4606822262118491</v>
      </c>
      <c r="AW22" s="6">
        <f>IFERROR(INDEX(Sales!$D$5:$ABF$18,MATCH(UsagePerHour!$B22,Sales!$C$5:$C$18,0),MATCH(UsagePerHour!AW$4,Sales!$D$3:$ABF$3,0))/AW$2*INDEX(Usage!$D$5:$ABF$11,MATCH(UsagePerHour!$B$20,Usage!$C$5:$C$11,0),MATCH(UsagePerHour!AW$4,Usage!$D$3:$ABF$3,0)),"")</f>
        <v>26.775414595913713</v>
      </c>
      <c r="AX22" s="6">
        <f>IFERROR(INDEX(Sales!$D$5:$ABF$18,MATCH(UsagePerHour!$B22,Sales!$C$5:$C$18,0),MATCH(UsagePerHour!AX$4,Sales!$D$3:$ABF$3,0))/AX$2*INDEX(Usage!$D$5:$ABF$11,MATCH(UsagePerHour!$B$20,Usage!$C$5:$C$11,0),MATCH(UsagePerHour!AX$4,Usage!$D$3:$ABF$3,0)),"")</f>
        <v>4.7127557913467557</v>
      </c>
      <c r="AY22" s="6">
        <f>IFERROR(INDEX(Sales!$D$5:$ABF$18,MATCH(UsagePerHour!$B22,Sales!$C$5:$C$18,0),MATCH(UsagePerHour!AY$4,Sales!$D$3:$ABF$3,0))/AY$2*INDEX(Usage!$D$5:$ABF$11,MATCH(UsagePerHour!$B$20,Usage!$C$5:$C$11,0),MATCH(UsagePerHour!AY$4,Usage!$D$3:$ABF$3,0)),"")</f>
        <v>157.03830535183951</v>
      </c>
      <c r="AZ22" s="6">
        <f>IFERROR(INDEX(Sales!$D$5:$ABF$18,MATCH(UsagePerHour!$B22,Sales!$C$5:$C$18,0),MATCH(UsagePerHour!AZ$4,Sales!$D$3:$ABF$3,0))/AZ$2*INDEX(Usage!$D$5:$ABF$11,MATCH(UsagePerHour!$B$20,Usage!$C$5:$C$11,0),MATCH(UsagePerHour!AZ$4,Usage!$D$3:$ABF$3,0)),"")</f>
        <v>4.6257613937007127</v>
      </c>
      <c r="BA22" s="6">
        <f>IFERROR(INDEX(Sales!$D$5:$ABF$18,MATCH(UsagePerHour!$B22,Sales!$C$5:$C$18,0),MATCH(UsagePerHour!BA$4,Sales!$D$3:$ABF$3,0))/BA$2*INDEX(Usage!$D$5:$ABF$11,MATCH(UsagePerHour!$B$20,Usage!$C$5:$C$11,0),MATCH(UsagePerHour!BA$4,Usage!$D$3:$ABF$3,0)),"")</f>
        <v>1.7367564350181603</v>
      </c>
      <c r="BB22" s="6">
        <f>IFERROR(INDEX(Sales!$D$5:$ABF$18,MATCH(UsagePerHour!$B22,Sales!$C$5:$C$18,0),MATCH(UsagePerHour!BB$4,Sales!$D$3:$ABF$3,0))/BB$2*INDEX(Usage!$D$5:$ABF$11,MATCH(UsagePerHour!$B$20,Usage!$C$5:$C$11,0),MATCH(UsagePerHour!BB$4,Usage!$D$3:$ABF$3,0)),"")</f>
        <v>3.5548023952095811</v>
      </c>
      <c r="BC22" s="6">
        <f>IFERROR(INDEX(Sales!$D$5:$ABF$18,MATCH(UsagePerHour!$B22,Sales!$C$5:$C$18,0),MATCH(UsagePerHour!BC$4,Sales!$D$3:$ABF$3,0))/BC$2*INDEX(Usage!$D$5:$ABF$11,MATCH(UsagePerHour!$B$20,Usage!$C$5:$C$11,0),MATCH(UsagePerHour!BC$4,Usage!$D$3:$ABF$3,0)),"")</f>
        <v>1.4606822262118491</v>
      </c>
      <c r="BD22" s="6">
        <f>IFERROR(INDEX(Sales!$D$5:$ABF$18,MATCH(UsagePerHour!$B22,Sales!$C$5:$C$18,0),MATCH(UsagePerHour!BD$4,Sales!$D$3:$ABF$3,0))/BD$2*INDEX(Usage!$D$5:$ABF$11,MATCH(UsagePerHour!$B$20,Usage!$C$5:$C$11,0),MATCH(UsagePerHour!BD$4,Usage!$D$3:$ABF$3,0)),"")</f>
        <v>26.775414595913713</v>
      </c>
      <c r="BE22" s="6">
        <f>IFERROR(INDEX(Sales!$D$5:$ABF$18,MATCH(UsagePerHour!$B22,Sales!$C$5:$C$18,0),MATCH(UsagePerHour!BE$4,Sales!$D$3:$ABF$3,0))/BE$2*INDEX(Usage!$D$5:$ABF$11,MATCH(UsagePerHour!$B$20,Usage!$C$5:$C$11,0),MATCH(UsagePerHour!BE$4,Usage!$D$3:$ABF$3,0)),"")</f>
        <v>4.7127557913467557</v>
      </c>
      <c r="BF22" s="6">
        <f>IFERROR(INDEX(Sales!$D$5:$ABF$18,MATCH(UsagePerHour!$B22,Sales!$C$5:$C$18,0),MATCH(UsagePerHour!BF$4,Sales!$D$3:$ABF$3,0))/BF$2*INDEX(Usage!$D$5:$ABF$11,MATCH(UsagePerHour!$B$20,Usage!$C$5:$C$11,0),MATCH(UsagePerHour!BF$4,Usage!$D$3:$ABF$3,0)),"")</f>
        <v>157.03830535183951</v>
      </c>
      <c r="BG22" s="6">
        <f>IFERROR(INDEX(Sales!$D$5:$ABF$18,MATCH(UsagePerHour!$B22,Sales!$C$5:$C$18,0),MATCH(UsagePerHour!BG$4,Sales!$D$3:$ABF$3,0))/BG$2*INDEX(Usage!$D$5:$ABF$11,MATCH(UsagePerHour!$B$20,Usage!$C$5:$C$11,0),MATCH(UsagePerHour!BG$4,Usage!$D$3:$ABF$3,0)),"")</f>
        <v>4.6257613937007127</v>
      </c>
      <c r="BH22" s="6">
        <f>IFERROR(INDEX(Sales!$D$5:$ABF$18,MATCH(UsagePerHour!$B22,Sales!$C$5:$C$18,0),MATCH(UsagePerHour!BH$4,Sales!$D$3:$ABF$3,0))/BH$2*INDEX(Usage!$D$5:$ABF$11,MATCH(UsagePerHour!$B$20,Usage!$C$5:$C$11,0),MATCH(UsagePerHour!BH$4,Usage!$D$3:$ABF$3,0)),"")</f>
        <v>1.7367564350181603</v>
      </c>
      <c r="BI22" s="6">
        <f>IFERROR(INDEX(Sales!$D$5:$ABF$18,MATCH(UsagePerHour!$B22,Sales!$C$5:$C$18,0),MATCH(UsagePerHour!BI$4,Sales!$D$3:$ABF$3,0))/BI$2*INDEX(Usage!$D$5:$ABF$11,MATCH(UsagePerHour!$B$20,Usage!$C$5:$C$11,0),MATCH(UsagePerHour!BI$4,Usage!$D$3:$ABF$3,0)),"")</f>
        <v>3.5548023952095811</v>
      </c>
      <c r="BJ22" s="6">
        <f>IFERROR(INDEX(Sales!$D$5:$ABF$18,MATCH(UsagePerHour!$B22,Sales!$C$5:$C$18,0),MATCH(UsagePerHour!BJ$4,Sales!$D$3:$ABF$3,0))/BJ$2*INDEX(Usage!$D$5:$ABF$11,MATCH(UsagePerHour!$B$20,Usage!$C$5:$C$11,0),MATCH(UsagePerHour!BJ$4,Usage!$D$3:$ABF$3,0)),"")</f>
        <v>1.4606822262118491</v>
      </c>
      <c r="BK22" s="6">
        <f>IFERROR(INDEX(Sales!$D$5:$ABF$18,MATCH(UsagePerHour!$B22,Sales!$C$5:$C$18,0),MATCH(UsagePerHour!BK$4,Sales!$D$3:$ABF$3,0))/BK$2*INDEX(Usage!$D$5:$ABF$11,MATCH(UsagePerHour!$B$20,Usage!$C$5:$C$11,0),MATCH(UsagePerHour!BK$4,Usage!$D$3:$ABF$3,0)),"")</f>
        <v>26.775414595913713</v>
      </c>
      <c r="BL22" s="6">
        <f>IFERROR(INDEX(Sales!$D$5:$ABF$18,MATCH(UsagePerHour!$B22,Sales!$C$5:$C$18,0),MATCH(UsagePerHour!BL$4,Sales!$D$3:$ABF$3,0))/BL$2*INDEX(Usage!$D$5:$ABF$11,MATCH(UsagePerHour!$B$20,Usage!$C$5:$C$11,0),MATCH(UsagePerHour!BL$4,Usage!$D$3:$ABF$3,0)),"")</f>
        <v>4.7127557913467557</v>
      </c>
      <c r="BM22" s="6">
        <f>IFERROR(INDEX(Sales!$D$5:$ABF$18,MATCH(UsagePerHour!$B22,Sales!$C$5:$C$18,0),MATCH(UsagePerHour!BM$4,Sales!$D$3:$ABF$3,0))/BM$2*INDEX(Usage!$D$5:$ABF$11,MATCH(UsagePerHour!$B$20,Usage!$C$5:$C$11,0),MATCH(UsagePerHour!BM$4,Usage!$D$3:$ABF$3,0)),"")</f>
        <v>157.03830535183951</v>
      </c>
      <c r="BN22" s="6">
        <f>IFERROR(INDEX(Sales!$D$5:$ABF$18,MATCH(UsagePerHour!$B22,Sales!$C$5:$C$18,0),MATCH(UsagePerHour!BN$4,Sales!$D$3:$ABF$3,0))/BN$2*INDEX(Usage!$D$5:$ABF$11,MATCH(UsagePerHour!$B$20,Usage!$C$5:$C$11,0),MATCH(UsagePerHour!BN$4,Usage!$D$3:$ABF$3,0)),"")</f>
        <v>4.6257613937007127</v>
      </c>
      <c r="BO22" s="6">
        <f>IFERROR(INDEX(Sales!$D$5:$ABF$18,MATCH(UsagePerHour!$B22,Sales!$C$5:$C$18,0),MATCH(UsagePerHour!BO$4,Sales!$D$3:$ABF$3,0))/BO$2*INDEX(Usage!$D$5:$ABF$11,MATCH(UsagePerHour!$B$20,Usage!$C$5:$C$11,0),MATCH(UsagePerHour!BO$4,Usage!$D$3:$ABF$3,0)),"")</f>
        <v>1.7367564350181603</v>
      </c>
      <c r="BP22" s="6">
        <f>IFERROR(INDEX(Sales!$D$5:$ABF$18,MATCH(UsagePerHour!$B22,Sales!$C$5:$C$18,0),MATCH(UsagePerHour!BP$4,Sales!$D$3:$ABF$3,0))/BP$2*INDEX(Usage!$D$5:$ABF$11,MATCH(UsagePerHour!$B$20,Usage!$C$5:$C$11,0),MATCH(UsagePerHour!BP$4,Usage!$D$3:$ABF$3,0)),"")</f>
        <v>3.5548023952095811</v>
      </c>
      <c r="BQ22" s="6">
        <f>IFERROR(INDEX(Sales!$D$5:$ABF$18,MATCH(UsagePerHour!$B22,Sales!$C$5:$C$18,0),MATCH(UsagePerHour!BQ$4,Sales!$D$3:$ABF$3,0))/BQ$2*INDEX(Usage!$D$5:$ABF$11,MATCH(UsagePerHour!$B$20,Usage!$C$5:$C$11,0),MATCH(UsagePerHour!BQ$4,Usage!$D$3:$ABF$3,0)),"")</f>
        <v>1.4606822262118491</v>
      </c>
      <c r="BR22" s="6">
        <f>IFERROR(INDEX(Sales!$D$5:$ABF$18,MATCH(UsagePerHour!$B22,Sales!$C$5:$C$18,0),MATCH(UsagePerHour!BR$4,Sales!$D$3:$ABF$3,0))/BR$2*INDEX(Usage!$D$5:$ABF$11,MATCH(UsagePerHour!$B$20,Usage!$C$5:$C$11,0),MATCH(UsagePerHour!BR$4,Usage!$D$3:$ABF$3,0)),"")</f>
        <v>26.775414595913713</v>
      </c>
      <c r="BS22" s="6">
        <f>IFERROR(INDEX(Sales!$D$5:$ABF$18,MATCH(UsagePerHour!$B22,Sales!$C$5:$C$18,0),MATCH(UsagePerHour!BS$4,Sales!$D$3:$ABF$3,0))/BS$2*INDEX(Usage!$D$5:$ABF$11,MATCH(UsagePerHour!$B$20,Usage!$C$5:$C$11,0),MATCH(UsagePerHour!BS$4,Usage!$D$3:$ABF$3,0)),"")</f>
        <v>4.7127557913467557</v>
      </c>
      <c r="BT22" s="6">
        <f>IFERROR(INDEX(Sales!$D$5:$ABF$18,MATCH(UsagePerHour!$B22,Sales!$C$5:$C$18,0),MATCH(UsagePerHour!BT$4,Sales!$D$3:$ABF$3,0))/BT$2*INDEX(Usage!$D$5:$ABF$11,MATCH(UsagePerHour!$B$20,Usage!$C$5:$C$11,0),MATCH(UsagePerHour!BT$4,Usage!$D$3:$ABF$3,0)),"")</f>
        <v>157.03830535183951</v>
      </c>
      <c r="BU22" s="6">
        <f>IFERROR(INDEX(Sales!$D$5:$ABF$18,MATCH(UsagePerHour!$B22,Sales!$C$5:$C$18,0),MATCH(UsagePerHour!BU$4,Sales!$D$3:$ABF$3,0))/BU$2*INDEX(Usage!$D$5:$ABF$11,MATCH(UsagePerHour!$B$20,Usage!$C$5:$C$11,0),MATCH(UsagePerHour!BU$4,Usage!$D$3:$ABF$3,0)),"")</f>
        <v>4.6257613937007127</v>
      </c>
      <c r="BV22" s="6">
        <f>IFERROR(INDEX(Sales!$D$5:$ABF$18,MATCH(UsagePerHour!$B22,Sales!$C$5:$C$18,0),MATCH(UsagePerHour!BV$4,Sales!$D$3:$ABF$3,0))/BV$2*INDEX(Usage!$D$5:$ABF$11,MATCH(UsagePerHour!$B$20,Usage!$C$5:$C$11,0),MATCH(UsagePerHour!BV$4,Usage!$D$3:$ABF$3,0)),"")</f>
        <v>1.7367564350181603</v>
      </c>
      <c r="BW22" s="6">
        <f>IFERROR(INDEX(Sales!$D$5:$ABF$18,MATCH(UsagePerHour!$B22,Sales!$C$5:$C$18,0),MATCH(UsagePerHour!BW$4,Sales!$D$3:$ABF$3,0))/BW$2*INDEX(Usage!$D$5:$ABF$11,MATCH(UsagePerHour!$B$20,Usage!$C$5:$C$11,0),MATCH(UsagePerHour!BW$4,Usage!$D$3:$ABF$3,0)),"")</f>
        <v>3.5548023952095811</v>
      </c>
      <c r="BX22" s="6">
        <f>IFERROR(INDEX(Sales!$D$5:$ABF$18,MATCH(UsagePerHour!$B22,Sales!$C$5:$C$18,0),MATCH(UsagePerHour!BX$4,Sales!$D$3:$ABF$3,0))/BX$2*INDEX(Usage!$D$5:$ABF$11,MATCH(UsagePerHour!$B$20,Usage!$C$5:$C$11,0),MATCH(UsagePerHour!BX$4,Usage!$D$3:$ABF$3,0)),"")</f>
        <v>1.4606822262118491</v>
      </c>
      <c r="BY22" s="6">
        <f>IFERROR(INDEX(Sales!$D$5:$ABF$18,MATCH(UsagePerHour!$B22,Sales!$C$5:$C$18,0),MATCH(UsagePerHour!BY$4,Sales!$D$3:$ABF$3,0))/BY$2*INDEX(Usage!$D$5:$ABF$11,MATCH(UsagePerHour!$B$20,Usage!$C$5:$C$11,0),MATCH(UsagePerHour!BY$4,Usage!$D$3:$ABF$3,0)),"")</f>
        <v>26.775414595913713</v>
      </c>
      <c r="BZ22" s="6">
        <f>IFERROR(INDEX(Sales!$D$5:$ABF$18,MATCH(UsagePerHour!$B22,Sales!$C$5:$C$18,0),MATCH(UsagePerHour!BZ$4,Sales!$D$3:$ABF$3,0))/BZ$2*INDEX(Usage!$D$5:$ABF$11,MATCH(UsagePerHour!$B$20,Usage!$C$5:$C$11,0),MATCH(UsagePerHour!BZ$4,Usage!$D$3:$ABF$3,0)),"")</f>
        <v>4.7127557913467557</v>
      </c>
      <c r="CA22" s="6">
        <f>IFERROR(INDEX(Sales!$D$5:$ABF$18,MATCH(UsagePerHour!$B22,Sales!$C$5:$C$18,0),MATCH(UsagePerHour!CA$4,Sales!$D$3:$ABF$3,0))/CA$2*INDEX(Usage!$D$5:$ABF$11,MATCH(UsagePerHour!$B$20,Usage!$C$5:$C$11,0),MATCH(UsagePerHour!CA$4,Usage!$D$3:$ABF$3,0)),"")</f>
        <v>157.03830535183951</v>
      </c>
      <c r="CB22" s="6">
        <f>IFERROR(INDEX(Sales!$D$5:$ABF$18,MATCH(UsagePerHour!$B22,Sales!$C$5:$C$18,0),MATCH(UsagePerHour!CB$4,Sales!$D$3:$ABF$3,0))/CB$2*INDEX(Usage!$D$5:$ABF$11,MATCH(UsagePerHour!$B$20,Usage!$C$5:$C$11,0),MATCH(UsagePerHour!CB$4,Usage!$D$3:$ABF$3,0)),"")</f>
        <v>4.6257613937007127</v>
      </c>
      <c r="CC22" s="6">
        <f>IFERROR(INDEX(Sales!$D$5:$ABF$18,MATCH(UsagePerHour!$B22,Sales!$C$5:$C$18,0),MATCH(UsagePerHour!CC$4,Sales!$D$3:$ABF$3,0))/CC$2*INDEX(Usage!$D$5:$ABF$11,MATCH(UsagePerHour!$B$20,Usage!$C$5:$C$11,0),MATCH(UsagePerHour!CC$4,Usage!$D$3:$ABF$3,0)),"")</f>
        <v>1.7367564350181603</v>
      </c>
      <c r="CD22" s="6">
        <f>IFERROR(INDEX(Sales!$D$5:$ABF$18,MATCH(UsagePerHour!$B22,Sales!$C$5:$C$18,0),MATCH(UsagePerHour!CD$4,Sales!$D$3:$ABF$3,0))/CD$2*INDEX(Usage!$D$5:$ABF$11,MATCH(UsagePerHour!$B$20,Usage!$C$5:$C$11,0),MATCH(UsagePerHour!CD$4,Usage!$D$3:$ABF$3,0)),"")</f>
        <v>3.5548023952095811</v>
      </c>
      <c r="CE22" s="6">
        <f>IFERROR(INDEX(Sales!$D$5:$ABF$18,MATCH(UsagePerHour!$B22,Sales!$C$5:$C$18,0),MATCH(UsagePerHour!CE$4,Sales!$D$3:$ABF$3,0))/CE$2*INDEX(Usage!$D$5:$ABF$11,MATCH(UsagePerHour!$B$20,Usage!$C$5:$C$11,0),MATCH(UsagePerHour!CE$4,Usage!$D$3:$ABF$3,0)),"")</f>
        <v>1.4606822262118491</v>
      </c>
      <c r="CF22" s="6">
        <f>IFERROR(INDEX(Sales!$D$5:$ABF$18,MATCH(UsagePerHour!$B22,Sales!$C$5:$C$18,0),MATCH(UsagePerHour!CF$4,Sales!$D$3:$ABF$3,0))/CF$2*INDEX(Usage!$D$5:$ABF$11,MATCH(UsagePerHour!$B$20,Usage!$C$5:$C$11,0),MATCH(UsagePerHour!CF$4,Usage!$D$3:$ABF$3,0)),"")</f>
        <v>26.775414595913713</v>
      </c>
      <c r="CG22" s="6">
        <f>IFERROR(INDEX(Sales!$D$5:$ABF$18,MATCH(UsagePerHour!$B22,Sales!$C$5:$C$18,0),MATCH(UsagePerHour!CG$4,Sales!$D$3:$ABF$3,0))/CG$2*INDEX(Usage!$D$5:$ABF$11,MATCH(UsagePerHour!$B$20,Usage!$C$5:$C$11,0),MATCH(UsagePerHour!CG$4,Usage!$D$3:$ABF$3,0)),"")</f>
        <v>4.7127557913467557</v>
      </c>
      <c r="CH22" s="6">
        <f>IFERROR(INDEX(Sales!$D$5:$ABF$18,MATCH(UsagePerHour!$B22,Sales!$C$5:$C$18,0),MATCH(UsagePerHour!CH$4,Sales!$D$3:$ABF$3,0))/CH$2*INDEX(Usage!$D$5:$ABF$11,MATCH(UsagePerHour!$B$20,Usage!$C$5:$C$11,0),MATCH(UsagePerHour!CH$4,Usage!$D$3:$ABF$3,0)),"")</f>
        <v>157.03830535183951</v>
      </c>
      <c r="CI22" s="6">
        <f>IFERROR(INDEX(Sales!$D$5:$ABF$18,MATCH(UsagePerHour!$B22,Sales!$C$5:$C$18,0),MATCH(UsagePerHour!CI$4,Sales!$D$3:$ABF$3,0))/CI$2*INDEX(Usage!$D$5:$ABF$11,MATCH(UsagePerHour!$B$20,Usage!$C$5:$C$11,0),MATCH(UsagePerHour!CI$4,Usage!$D$3:$ABF$3,0)),"")</f>
        <v>4.6257613937007127</v>
      </c>
      <c r="CJ22" s="6">
        <f>IFERROR(INDEX(Sales!$D$5:$ABF$18,MATCH(UsagePerHour!$B22,Sales!$C$5:$C$18,0),MATCH(UsagePerHour!CJ$4,Sales!$D$3:$ABF$3,0))/CJ$2*INDEX(Usage!$D$5:$ABF$11,MATCH(UsagePerHour!$B$20,Usage!$C$5:$C$11,0),MATCH(UsagePerHour!CJ$4,Usage!$D$3:$ABF$3,0)),"")</f>
        <v>1.7367564350181603</v>
      </c>
      <c r="CK22" s="6">
        <f>IFERROR(INDEX(Sales!$D$5:$ABF$18,MATCH(UsagePerHour!$B22,Sales!$C$5:$C$18,0),MATCH(UsagePerHour!CK$4,Sales!$D$3:$ABF$3,0))/CK$2*INDEX(Usage!$D$5:$ABF$11,MATCH(UsagePerHour!$B$20,Usage!$C$5:$C$11,0),MATCH(UsagePerHour!CK$4,Usage!$D$3:$ABF$3,0)),"")</f>
        <v>3.5548023952095811</v>
      </c>
      <c r="CL22" s="6">
        <f>IFERROR(INDEX(Sales!$D$5:$ABF$18,MATCH(UsagePerHour!$B22,Sales!$C$5:$C$18,0),MATCH(UsagePerHour!CL$4,Sales!$D$3:$ABF$3,0))/CL$2*INDEX(Usage!$D$5:$ABF$11,MATCH(UsagePerHour!$B$20,Usage!$C$5:$C$11,0),MATCH(UsagePerHour!CL$4,Usage!$D$3:$ABF$3,0)),"")</f>
        <v>1.4606822262118491</v>
      </c>
      <c r="CM22" s="6">
        <f>IFERROR(INDEX(Sales!$D$5:$ABF$18,MATCH(UsagePerHour!$B22,Sales!$C$5:$C$18,0),MATCH(UsagePerHour!CM$4,Sales!$D$3:$ABF$3,0))/CM$2*INDEX(Usage!$D$5:$ABF$11,MATCH(UsagePerHour!$B$20,Usage!$C$5:$C$11,0),MATCH(UsagePerHour!CM$4,Usage!$D$3:$ABF$3,0)),"")</f>
        <v>26.775414595913713</v>
      </c>
      <c r="CN22" s="6">
        <f>IFERROR(INDEX(Sales!$D$5:$ABF$18,MATCH(UsagePerHour!$B22,Sales!$C$5:$C$18,0),MATCH(UsagePerHour!CN$4,Sales!$D$3:$ABF$3,0))/CN$2*INDEX(Usage!$D$5:$ABF$11,MATCH(UsagePerHour!$B$20,Usage!$C$5:$C$11,0),MATCH(UsagePerHour!CN$4,Usage!$D$3:$ABF$3,0)),"")</f>
        <v>4.7127557913467557</v>
      </c>
      <c r="CO22" s="6">
        <f>IFERROR(INDEX(Sales!$D$5:$ABF$18,MATCH(UsagePerHour!$B22,Sales!$C$5:$C$18,0),MATCH(UsagePerHour!CO$4,Sales!$D$3:$ABF$3,0))/CO$2*INDEX(Usage!$D$5:$ABF$11,MATCH(UsagePerHour!$B$20,Usage!$C$5:$C$11,0),MATCH(UsagePerHour!CO$4,Usage!$D$3:$ABF$3,0)),"")</f>
        <v>157.03830535183951</v>
      </c>
      <c r="CP22" s="6">
        <f>IFERROR(INDEX(Sales!$D$5:$ABF$18,MATCH(UsagePerHour!$B22,Sales!$C$5:$C$18,0),MATCH(UsagePerHour!CP$4,Sales!$D$3:$ABF$3,0))/CP$2*INDEX(Usage!$D$5:$ABF$11,MATCH(UsagePerHour!$B$20,Usage!$C$5:$C$11,0),MATCH(UsagePerHour!CP$4,Usage!$D$3:$ABF$3,0)),"")</f>
        <v>4.6257613937007127</v>
      </c>
      <c r="CQ22" s="6">
        <f>IFERROR(INDEX(Sales!$D$5:$ABF$18,MATCH(UsagePerHour!$B22,Sales!$C$5:$C$18,0),MATCH(UsagePerHour!CQ$4,Sales!$D$3:$ABF$3,0))/CQ$2*INDEX(Usage!$D$5:$ABF$11,MATCH(UsagePerHour!$B$20,Usage!$C$5:$C$11,0),MATCH(UsagePerHour!CQ$4,Usage!$D$3:$ABF$3,0)),"")</f>
        <v>1.7367564350181603</v>
      </c>
      <c r="CR22" s="6">
        <f>IFERROR(INDEX(Sales!$D$5:$ABF$18,MATCH(UsagePerHour!$B22,Sales!$C$5:$C$18,0),MATCH(UsagePerHour!CR$4,Sales!$D$3:$ABF$3,0))/CR$2*INDEX(Usage!$D$5:$ABF$11,MATCH(UsagePerHour!$B$20,Usage!$C$5:$C$11,0),MATCH(UsagePerHour!CR$4,Usage!$D$3:$ABF$3,0)),"")</f>
        <v>3.5548023952095811</v>
      </c>
      <c r="CS22" s="6">
        <f>IFERROR(INDEX(Sales!$D$5:$ABF$18,MATCH(UsagePerHour!$B22,Sales!$C$5:$C$18,0),MATCH(UsagePerHour!CS$4,Sales!$D$3:$ABF$3,0))/CS$2*INDEX(Usage!$D$5:$ABF$11,MATCH(UsagePerHour!$B$20,Usage!$C$5:$C$11,0),MATCH(UsagePerHour!CS$4,Usage!$D$3:$ABF$3,0)),"")</f>
        <v>1.4606822262118491</v>
      </c>
      <c r="CT22" s="6">
        <f>IFERROR(INDEX(Sales!$D$5:$ABF$18,MATCH(UsagePerHour!$B22,Sales!$C$5:$C$18,0),MATCH(UsagePerHour!CT$4,Sales!$D$3:$ABF$3,0))/CT$2*INDEX(Usage!$D$5:$ABF$11,MATCH(UsagePerHour!$B$20,Usage!$C$5:$C$11,0),MATCH(UsagePerHour!CT$4,Usage!$D$3:$ABF$3,0)),"")</f>
        <v>26.775414595913713</v>
      </c>
      <c r="CU22" s="6">
        <f>IFERROR(INDEX(Sales!$D$5:$ABF$18,MATCH(UsagePerHour!$B22,Sales!$C$5:$C$18,0),MATCH(UsagePerHour!CU$4,Sales!$D$3:$ABF$3,0))/CU$2*INDEX(Usage!$D$5:$ABF$11,MATCH(UsagePerHour!$B$20,Usage!$C$5:$C$11,0),MATCH(UsagePerHour!CU$4,Usage!$D$3:$ABF$3,0)),"")</f>
        <v>4.7127557913467557</v>
      </c>
      <c r="CV22" s="6">
        <f>IFERROR(INDEX(Sales!$D$5:$ABF$18,MATCH(UsagePerHour!$B22,Sales!$C$5:$C$18,0),MATCH(UsagePerHour!CV$4,Sales!$D$3:$ABF$3,0))/CV$2*INDEX(Usage!$D$5:$ABF$11,MATCH(UsagePerHour!$B$20,Usage!$C$5:$C$11,0),MATCH(UsagePerHour!CV$4,Usage!$D$3:$ABF$3,0)),"")</f>
        <v>157.03830535183951</v>
      </c>
      <c r="CW22" s="6">
        <f>IFERROR(INDEX(Sales!$D$5:$ABF$18,MATCH(UsagePerHour!$B22,Sales!$C$5:$C$18,0),MATCH(UsagePerHour!CW$4,Sales!$D$3:$ABF$3,0))/CW$2*INDEX(Usage!$D$5:$ABF$11,MATCH(UsagePerHour!$B$20,Usage!$C$5:$C$11,0),MATCH(UsagePerHour!CW$4,Usage!$D$3:$ABF$3,0)),"")</f>
        <v>4.6257613937007127</v>
      </c>
      <c r="CX22" s="6">
        <f>IFERROR(INDEX(Sales!$D$5:$ABF$18,MATCH(UsagePerHour!$B22,Sales!$C$5:$C$18,0),MATCH(UsagePerHour!CX$4,Sales!$D$3:$ABF$3,0))/CX$2*INDEX(Usage!$D$5:$ABF$11,MATCH(UsagePerHour!$B$20,Usage!$C$5:$C$11,0),MATCH(UsagePerHour!CX$4,Usage!$D$3:$ABF$3,0)),"")</f>
        <v>1.7367564350181603</v>
      </c>
      <c r="CY22" s="6">
        <f>IFERROR(INDEX(Sales!$D$5:$ABF$18,MATCH(UsagePerHour!$B22,Sales!$C$5:$C$18,0),MATCH(UsagePerHour!CY$4,Sales!$D$3:$ABF$3,0))/CY$2*INDEX(Usage!$D$5:$ABF$11,MATCH(UsagePerHour!$B$20,Usage!$C$5:$C$11,0),MATCH(UsagePerHour!CY$4,Usage!$D$3:$ABF$3,0)),"")</f>
        <v>3.5548023952095811</v>
      </c>
      <c r="CZ22" s="6">
        <f>IFERROR(INDEX(Sales!$D$5:$ABF$18,MATCH(UsagePerHour!$B22,Sales!$C$5:$C$18,0),MATCH(UsagePerHour!CZ$4,Sales!$D$3:$ABF$3,0))/CZ$2*INDEX(Usage!$D$5:$ABF$11,MATCH(UsagePerHour!$B$20,Usage!$C$5:$C$11,0),MATCH(UsagePerHour!CZ$4,Usage!$D$3:$ABF$3,0)),"")</f>
        <v>1.4606822262118491</v>
      </c>
      <c r="DA22" s="6">
        <f>IFERROR(INDEX(Sales!$D$5:$ABF$18,MATCH(UsagePerHour!$B22,Sales!$C$5:$C$18,0),MATCH(UsagePerHour!DA$4,Sales!$D$3:$ABF$3,0))/DA$2*INDEX(Usage!$D$5:$ABF$11,MATCH(UsagePerHour!$B$20,Usage!$C$5:$C$11,0),MATCH(UsagePerHour!DA$4,Usage!$D$3:$ABF$3,0)),"")</f>
        <v>6.507425149700599</v>
      </c>
      <c r="DB22" s="6">
        <f>IFERROR(INDEX(Sales!$D$5:$ABF$18,MATCH(UsagePerHour!$B22,Sales!$C$5:$C$18,0),MATCH(UsagePerHour!DB$4,Sales!$D$3:$ABF$3,0))/DB$2*INDEX(Usage!$D$5:$ABF$11,MATCH(UsagePerHour!$B$20,Usage!$C$5:$C$11,0),MATCH(UsagePerHour!DB$4,Usage!$D$3:$ABF$3,0)),"")</f>
        <v>4.303130692986155</v>
      </c>
      <c r="DC22" s="6">
        <f>IFERROR(INDEX(Sales!$D$5:$ABF$18,MATCH(UsagePerHour!$B22,Sales!$C$5:$C$18,0),MATCH(UsagePerHour!DC$4,Sales!$D$3:$ABF$3,0))/DC$2*INDEX(Usage!$D$5:$ABF$11,MATCH(UsagePerHour!$B$20,Usage!$C$5:$C$11,0),MATCH(UsagePerHour!DC$4,Usage!$D$3:$ABF$3,0)),"")</f>
        <v>23.420555058753393</v>
      </c>
      <c r="DD22" s="6">
        <f>IFERROR(INDEX(Sales!$D$5:$ABF$18,MATCH(UsagePerHour!$B22,Sales!$C$5:$C$18,0),MATCH(UsagePerHour!DD$4,Sales!$D$3:$ABF$3,0))/DD$2*INDEX(Usage!$D$5:$ABF$11,MATCH(UsagePerHour!$B$20,Usage!$C$5:$C$11,0),MATCH(UsagePerHour!DD$4,Usage!$D$3:$ABF$3,0)),"")</f>
        <v>8.204366410810314</v>
      </c>
      <c r="DE22" s="6">
        <f>IFERROR(INDEX(Sales!$D$5:$ABF$18,MATCH(UsagePerHour!$B22,Sales!$C$5:$C$18,0),MATCH(UsagePerHour!DE$4,Sales!$D$3:$ABF$3,0))/DE$2*INDEX(Usage!$D$5:$ABF$11,MATCH(UsagePerHour!$B$20,Usage!$C$5:$C$11,0),MATCH(UsagePerHour!DE$4,Usage!$D$3:$ABF$3,0)),"")</f>
        <v>68.40160935387226</v>
      </c>
      <c r="DF22" s="6">
        <f>IFERROR(INDEX(Sales!$D$5:$ABF$18,MATCH(UsagePerHour!$B22,Sales!$C$5:$C$18,0),MATCH(UsagePerHour!DF$4,Sales!$D$3:$ABF$3,0))/DF$2*INDEX(Usage!$D$5:$ABF$11,MATCH(UsagePerHour!$B$20,Usage!$C$5:$C$11,0),MATCH(UsagePerHour!DF$4,Usage!$D$3:$ABF$3,0)),"")</f>
        <v>7.5474470866287282</v>
      </c>
      <c r="DG22" s="6">
        <f>IFERROR(INDEX(Sales!$D$5:$ABF$18,MATCH(UsagePerHour!$B22,Sales!$C$5:$C$18,0),MATCH(UsagePerHour!DG$4,Sales!$D$3:$ABF$3,0))/DG$2*INDEX(Usage!$D$5:$ABF$11,MATCH(UsagePerHour!$B$20,Usage!$C$5:$C$11,0),MATCH(UsagePerHour!DG$4,Usage!$D$3:$ABF$3,0)),"")</f>
        <v>9.7856698282348784</v>
      </c>
      <c r="DH22" s="6">
        <f>IFERROR(INDEX(Sales!$D$5:$ABF$18,MATCH(UsagePerHour!$B22,Sales!$C$5:$C$18,0),MATCH(UsagePerHour!DH$4,Sales!$D$3:$ABF$3,0))/DH$2*INDEX(Usage!$D$5:$ABF$11,MATCH(UsagePerHour!$B$20,Usage!$C$5:$C$11,0),MATCH(UsagePerHour!DH$4,Usage!$D$3:$ABF$3,0)),"")</f>
        <v>131.9684462955951</v>
      </c>
      <c r="DI22" s="6">
        <f>IFERROR(INDEX(Sales!$D$5:$ABF$18,MATCH(UsagePerHour!$B22,Sales!$C$5:$C$18,0),MATCH(UsagePerHour!DI$4,Sales!$D$3:$ABF$3,0))/DI$2*INDEX(Usage!$D$5:$ABF$11,MATCH(UsagePerHour!$B$20,Usage!$C$5:$C$11,0),MATCH(UsagePerHour!DI$4,Usage!$D$3:$ABF$3,0)),"")</f>
        <v>51.92186061348626</v>
      </c>
      <c r="DJ22" s="6">
        <f>IFERROR(INDEX(Sales!$D$5:$ABF$18,MATCH(UsagePerHour!$B22,Sales!$C$5:$C$18,0),MATCH(UsagePerHour!DJ$4,Sales!$D$3:$ABF$3,0))/DJ$2*INDEX(Usage!$D$5:$ABF$11,MATCH(UsagePerHour!$B$20,Usage!$C$5:$C$11,0),MATCH(UsagePerHour!DJ$4,Usage!$D$3:$ABF$3,0)),"")</f>
        <v>113.30012044235191</v>
      </c>
      <c r="DK22" s="6">
        <f>IFERROR(INDEX(Sales!$D$5:$ABF$18,MATCH(UsagePerHour!$B22,Sales!$C$5:$C$18,0),MATCH(UsagePerHour!DK$4,Sales!$D$3:$ABF$3,0))/DK$2*INDEX(Usage!$D$5:$ABF$11,MATCH(UsagePerHour!$B$20,Usage!$C$5:$C$11,0),MATCH(UsagePerHour!DK$4,Usage!$D$3:$ABF$3,0)),"")</f>
        <v>6.6328109945984242</v>
      </c>
      <c r="DL22" s="6">
        <f>IFERROR(INDEX(Sales!$D$5:$ABF$18,MATCH(UsagePerHour!$B22,Sales!$C$5:$C$18,0),MATCH(UsagePerHour!DL$4,Sales!$D$3:$ABF$3,0))/DL$2*INDEX(Usage!$D$5:$ABF$11,MATCH(UsagePerHour!$B$20,Usage!$C$5:$C$11,0),MATCH(UsagePerHour!DL$4,Usage!$D$3:$ABF$3,0)),"")</f>
        <v>4.3315596232173421</v>
      </c>
      <c r="DM22" s="6">
        <f>IFERROR(INDEX(Sales!$D$5:$ABF$18,MATCH(UsagePerHour!$B22,Sales!$C$5:$C$18,0),MATCH(UsagePerHour!DM$4,Sales!$D$3:$ABF$3,0))/DM$2*INDEX(Usage!$D$5:$ABF$11,MATCH(UsagePerHour!$B$20,Usage!$C$5:$C$11,0),MATCH(UsagePerHour!DM$4,Usage!$D$3:$ABF$3,0)),"")</f>
        <v>6.9499238964992394</v>
      </c>
      <c r="DN22" s="6">
        <f>IFERROR(INDEX(Sales!$D$5:$ABF$18,MATCH(UsagePerHour!$B22,Sales!$C$5:$C$18,0),MATCH(UsagePerHour!DN$4,Sales!$D$3:$ABF$3,0))/DN$2*INDEX(Usage!$D$5:$ABF$11,MATCH(UsagePerHour!$B$20,Usage!$C$5:$C$11,0),MATCH(UsagePerHour!DN$4,Usage!$D$3:$ABF$3,0)),"")</f>
        <v>1.8345694687456451</v>
      </c>
      <c r="DO22" s="6">
        <f>IFERROR(INDEX(Sales!$D$5:$ABF$18,MATCH(UsagePerHour!$B22,Sales!$C$5:$C$18,0),MATCH(UsagePerHour!DO$4,Sales!$D$3:$ABF$3,0))/DO$2*INDEX(Usage!$D$5:$ABF$11,MATCH(UsagePerHour!$B$20,Usage!$C$5:$C$11,0),MATCH(UsagePerHour!DO$4,Usage!$D$3:$ABF$3,0)),"")</f>
        <v>6.2123844749643986</v>
      </c>
      <c r="DP22" s="6">
        <f>IFERROR(INDEX(Sales!$D$5:$ABF$18,MATCH(UsagePerHour!$B22,Sales!$C$5:$C$18,0),MATCH(UsagePerHour!DP$4,Sales!$D$3:$ABF$3,0))/DP$2*INDEX(Usage!$D$5:$ABF$11,MATCH(UsagePerHour!$B$20,Usage!$C$5:$C$11,0),MATCH(UsagePerHour!DP$4,Usage!$D$3:$ABF$3,0)),"")</f>
        <v>7.7897584770029811</v>
      </c>
      <c r="DQ22" s="6">
        <f>IFERROR(INDEX(Sales!$D$5:$ABF$18,MATCH(UsagePerHour!$B22,Sales!$C$5:$C$18,0),MATCH(UsagePerHour!DQ$4,Sales!$D$3:$ABF$3,0))/DQ$2*INDEX(Usage!$D$5:$ABF$11,MATCH(UsagePerHour!$B$20,Usage!$C$5:$C$11,0),MATCH(UsagePerHour!DQ$4,Usage!$D$3:$ABF$3,0)),"")</f>
        <v>411.00270939615103</v>
      </c>
      <c r="DR22" s="6">
        <f>IFERROR(INDEX(Sales!$D$5:$ABF$18,MATCH(UsagePerHour!$B22,Sales!$C$5:$C$18,0),MATCH(UsagePerHour!DR$4,Sales!$D$3:$ABF$3,0))/DR$2*INDEX(Usage!$D$5:$ABF$11,MATCH(UsagePerHour!$B$20,Usage!$C$5:$C$11,0),MATCH(UsagePerHour!DR$4,Usage!$D$3:$ABF$3,0)),"")</f>
        <v>10.81851259179936</v>
      </c>
      <c r="DS22" s="6">
        <f>IFERROR(INDEX(Sales!$D$5:$ABF$18,MATCH(UsagePerHour!$B22,Sales!$C$5:$C$18,0),MATCH(UsagePerHour!DS$4,Sales!$D$3:$ABF$3,0))/DS$2*INDEX(Usage!$D$5:$ABF$11,MATCH(UsagePerHour!$B$20,Usage!$C$5:$C$11,0),MATCH(UsagePerHour!DS$4,Usage!$D$3:$ABF$3,0)),"")</f>
        <v>4.0818678532284185</v>
      </c>
      <c r="DT22" s="6">
        <f>IFERROR(INDEX(Sales!$D$5:$ABF$18,MATCH(UsagePerHour!$B22,Sales!$C$5:$C$18,0),MATCH(UsagePerHour!DT$4,Sales!$D$3:$ABF$3,0))/DT$2*INDEX(Usage!$D$5:$ABF$11,MATCH(UsagePerHour!$B$20,Usage!$C$5:$C$11,0),MATCH(UsagePerHour!DT$4,Usage!$D$3:$ABF$3,0)),"")</f>
        <v>0</v>
      </c>
      <c r="DU22" s="6">
        <f>IFERROR(INDEX(Sales!$D$5:$ABF$18,MATCH(UsagePerHour!$B22,Sales!$C$5:$C$18,0),MATCH(UsagePerHour!DU$4,Sales!$D$3:$ABF$3,0))/DU$2*INDEX(Usage!$D$5:$ABF$11,MATCH(UsagePerHour!$B$20,Usage!$C$5:$C$11,0),MATCH(UsagePerHour!DU$4,Usage!$D$3:$ABF$3,0)),"")</f>
        <v>5.9883655906169428</v>
      </c>
      <c r="DV22" s="6">
        <f>IFERROR(INDEX(Sales!$D$5:$ABF$18,MATCH(UsagePerHour!$B22,Sales!$C$5:$C$18,0),MATCH(UsagePerHour!DV$4,Sales!$D$3:$ABF$3,0))/DV$2*INDEX(Usage!$D$5:$ABF$11,MATCH(UsagePerHour!$B$20,Usage!$C$5:$C$11,0),MATCH(UsagePerHour!DV$4,Usage!$D$3:$ABF$3,0)),"")</f>
        <v>19.350518518518516</v>
      </c>
      <c r="DW22" s="6">
        <f>IFERROR(INDEX(Sales!$D$5:$ABF$18,MATCH(UsagePerHour!$B22,Sales!$C$5:$C$18,0),MATCH(UsagePerHour!DW$4,Sales!$D$3:$ABF$3,0))/DW$2*INDEX(Usage!$D$5:$ABF$11,MATCH(UsagePerHour!$B$20,Usage!$C$5:$C$11,0),MATCH(UsagePerHour!DW$4,Usage!$D$3:$ABF$3,0)),"")</f>
        <v>29.249889025112029</v>
      </c>
      <c r="DX22" s="6">
        <f>IFERROR(INDEX(Sales!$D$5:$ABF$18,MATCH(UsagePerHour!$B22,Sales!$C$5:$C$18,0),MATCH(UsagePerHour!DX$4,Sales!$D$3:$ABF$3,0))/DX$2*INDEX(Usage!$D$5:$ABF$11,MATCH(UsagePerHour!$B$20,Usage!$C$5:$C$11,0),MATCH(UsagePerHour!DX$4,Usage!$D$3:$ABF$3,0)),"")</f>
        <v>57.330680945782177</v>
      </c>
      <c r="DY22" s="6">
        <f>IFERROR(INDEX(Sales!$D$5:$ABF$18,MATCH(UsagePerHour!$B22,Sales!$C$5:$C$18,0),MATCH(UsagePerHour!DY$4,Sales!$D$3:$ABF$3,0))/DY$2*INDEX(Usage!$D$5:$ABF$11,MATCH(UsagePerHour!$B$20,Usage!$C$5:$C$11,0),MATCH(UsagePerHour!DY$4,Usage!$D$3:$ABF$3,0)),"")</f>
        <v>7.8532393692384126</v>
      </c>
      <c r="DZ22" s="6">
        <f>IFERROR(INDEX(Sales!$D$5:$ABF$18,MATCH(UsagePerHour!$B22,Sales!$C$5:$C$18,0),MATCH(UsagePerHour!DZ$4,Sales!$D$3:$ABF$3,0))/DZ$2*INDEX(Usage!$D$5:$ABF$11,MATCH(UsagePerHour!$B$20,Usage!$C$5:$C$11,0),MATCH(UsagePerHour!DZ$4,Usage!$D$3:$ABF$3,0)),"")</f>
        <v>40.106230189444375</v>
      </c>
      <c r="EA22" s="6">
        <f>IFERROR(INDEX(Sales!$D$5:$ABF$18,MATCH(UsagePerHour!$B22,Sales!$C$5:$C$18,0),MATCH(UsagePerHour!EA$4,Sales!$D$3:$ABF$3,0))/EA$2*INDEX(Usage!$D$5:$ABF$11,MATCH(UsagePerHour!$B$20,Usage!$C$5:$C$11,0),MATCH(UsagePerHour!EA$4,Usage!$D$3:$ABF$3,0)),"")</f>
        <v>406.95257783179989</v>
      </c>
      <c r="EB22" s="6">
        <f>IFERROR(INDEX(Sales!$D$5:$ABF$18,MATCH(UsagePerHour!$B22,Sales!$C$5:$C$18,0),MATCH(UsagePerHour!EB$4,Sales!$D$3:$ABF$3,0))/EB$2*INDEX(Usage!$D$5:$ABF$11,MATCH(UsagePerHour!$B$20,Usage!$C$5:$C$11,0),MATCH(UsagePerHour!EB$4,Usage!$D$3:$ABF$3,0)),"")</f>
        <v>2.3933593472862715</v>
      </c>
      <c r="EC22" s="6">
        <f>IFERROR(INDEX(Sales!$D$5:$ABF$18,MATCH(UsagePerHour!$B22,Sales!$C$5:$C$18,0),MATCH(UsagePerHour!EC$4,Sales!$D$3:$ABF$3,0))/EC$2*INDEX(Usage!$D$5:$ABF$11,MATCH(UsagePerHour!$B$20,Usage!$C$5:$C$11,0),MATCH(UsagePerHour!EC$4,Usage!$D$3:$ABF$3,0)),"")</f>
        <v>88.821471222946215</v>
      </c>
      <c r="ED22" s="6">
        <f>IFERROR(INDEX(Sales!$D$5:$ABF$18,MATCH(UsagePerHour!$B22,Sales!$C$5:$C$18,0),MATCH(UsagePerHour!ED$4,Sales!$D$3:$ABF$3,0))/ED$2*INDEX(Usage!$D$5:$ABF$11,MATCH(UsagePerHour!$B$20,Usage!$C$5:$C$11,0),MATCH(UsagePerHour!ED$4,Usage!$D$3:$ABF$3,0)),"")</f>
        <v>2.7189040617774092</v>
      </c>
      <c r="EE22" s="6">
        <f>IFERROR(INDEX(Sales!$D$5:$ABF$18,MATCH(UsagePerHour!$B22,Sales!$C$5:$C$18,0),MATCH(UsagePerHour!EE$4,Sales!$D$3:$ABF$3,0))/EE$2*INDEX(Usage!$D$5:$ABF$11,MATCH(UsagePerHour!$B$20,Usage!$C$5:$C$11,0),MATCH(UsagePerHour!EE$4,Usage!$D$3:$ABF$3,0)),"")</f>
        <v>198.39101518882072</v>
      </c>
      <c r="EF22" s="6">
        <f>IFERROR(INDEX(Sales!$D$5:$ABF$18,MATCH(UsagePerHour!$B22,Sales!$C$5:$C$18,0),MATCH(UsagePerHour!EF$4,Sales!$D$3:$ABF$3,0))/EF$2*INDEX(Usage!$D$5:$ABF$11,MATCH(UsagePerHour!$B$20,Usage!$C$5:$C$11,0),MATCH(UsagePerHour!EF$4,Usage!$D$3:$ABF$3,0)),"")</f>
        <v>63.618786210892232</v>
      </c>
      <c r="EG22" s="6">
        <f>IFERROR(INDEX(Sales!$D$5:$ABF$18,MATCH(UsagePerHour!$B22,Sales!$C$5:$C$18,0),MATCH(UsagePerHour!EG$4,Sales!$D$3:$ABF$3,0))/EG$2*INDEX(Usage!$D$5:$ABF$11,MATCH(UsagePerHour!$B$20,Usage!$C$5:$C$11,0),MATCH(UsagePerHour!EG$4,Usage!$D$3:$ABF$3,0)),"")</f>
        <v>6.09118460829532</v>
      </c>
      <c r="EH22" s="6">
        <f>IFERROR(INDEX(Sales!$D$5:$ABF$18,MATCH(UsagePerHour!$B22,Sales!$C$5:$C$18,0),MATCH(UsagePerHour!EH$4,Sales!$D$3:$ABF$3,0))/EH$2*INDEX(Usage!$D$5:$ABF$11,MATCH(UsagePerHour!$B$20,Usage!$C$5:$C$11,0),MATCH(UsagePerHour!EH$4,Usage!$D$3:$ABF$3,0)),"")</f>
        <v>4.9349585168493295</v>
      </c>
      <c r="EI22" s="6">
        <f>IFERROR(INDEX(Sales!$D$5:$ABF$18,MATCH(UsagePerHour!$B22,Sales!$C$5:$C$18,0),MATCH(UsagePerHour!EI$4,Sales!$D$3:$ABF$3,0))/EI$2*INDEX(Usage!$D$5:$ABF$11,MATCH(UsagePerHour!$B$20,Usage!$C$5:$C$11,0),MATCH(UsagePerHour!EI$4,Usage!$D$3:$ABF$3,0)),"")</f>
        <v>31.885194479297365</v>
      </c>
      <c r="EJ22" s="6">
        <f>IFERROR(INDEX(Sales!$D$5:$ABF$18,MATCH(UsagePerHour!$B22,Sales!$C$5:$C$18,0),MATCH(UsagePerHour!EJ$4,Sales!$D$3:$ABF$3,0))/EJ$2*INDEX(Usage!$D$5:$ABF$11,MATCH(UsagePerHour!$B$20,Usage!$C$5:$C$11,0),MATCH(UsagePerHour!EJ$4,Usage!$D$3:$ABF$3,0)),"")</f>
        <v>8.1339844556021728</v>
      </c>
      <c r="EK22" s="6">
        <f>IFERROR(INDEX(Sales!$D$5:$ABF$18,MATCH(UsagePerHour!$B22,Sales!$C$5:$C$18,0),MATCH(UsagePerHour!EK$4,Sales!$D$3:$ABF$3,0))/EK$2*INDEX(Usage!$D$5:$ABF$11,MATCH(UsagePerHour!$B$20,Usage!$C$5:$C$11,0),MATCH(UsagePerHour!EK$4,Usage!$D$3:$ABF$3,0)),"")</f>
        <v>75.243953045504924</v>
      </c>
      <c r="EL22" s="6">
        <f>IFERROR(INDEX(Sales!$D$5:$ABF$18,MATCH(UsagePerHour!$B22,Sales!$C$5:$C$18,0),MATCH(UsagePerHour!EL$4,Sales!$D$3:$ABF$3,0))/EL$2*INDEX(Usage!$D$5:$ABF$11,MATCH(UsagePerHour!$B$20,Usage!$C$5:$C$11,0),MATCH(UsagePerHour!EL$4,Usage!$D$3:$ABF$3,0)),"")</f>
        <v>215.86965679815717</v>
      </c>
      <c r="EM22" s="6">
        <f>IFERROR(INDEX(Sales!$D$5:$ABF$18,MATCH(UsagePerHour!$B22,Sales!$C$5:$C$18,0),MATCH(UsagePerHour!EM$4,Sales!$D$3:$ABF$3,0))/EM$2*INDEX(Usage!$D$5:$ABF$11,MATCH(UsagePerHour!$B$20,Usage!$C$5:$C$11,0),MATCH(UsagePerHour!EM$4,Usage!$D$3:$ABF$3,0)),"")</f>
        <v>35.985783865159249</v>
      </c>
      <c r="EN22" s="6">
        <f>IFERROR(INDEX(Sales!$D$5:$ABF$18,MATCH(UsagePerHour!$B22,Sales!$C$5:$C$18,0),MATCH(UsagePerHour!EN$4,Sales!$D$3:$ABF$3,0))/EN$2*INDEX(Usage!$D$5:$ABF$11,MATCH(UsagePerHour!$B$20,Usage!$C$5:$C$11,0),MATCH(UsagePerHour!EN$4,Usage!$D$3:$ABF$3,0)),"")</f>
        <v>0</v>
      </c>
      <c r="EO22" s="6">
        <f>IFERROR(INDEX(Sales!$D$5:$ABF$18,MATCH(UsagePerHour!$B22,Sales!$C$5:$C$18,0),MATCH(UsagePerHour!EO$4,Sales!$D$3:$ABF$3,0))/EO$2*INDEX(Usage!$D$5:$ABF$11,MATCH(UsagePerHour!$B$20,Usage!$C$5:$C$11,0),MATCH(UsagePerHour!EO$4,Usage!$D$3:$ABF$3,0)),"")</f>
        <v>1.516972652941124</v>
      </c>
      <c r="EP22" s="6">
        <f>IFERROR(INDEX(Sales!$D$5:$ABF$18,MATCH(UsagePerHour!$B22,Sales!$C$5:$C$18,0),MATCH(UsagePerHour!EP$4,Sales!$D$3:$ABF$3,0))/EP$2*INDEX(Usage!$D$5:$ABF$11,MATCH(UsagePerHour!$B$20,Usage!$C$5:$C$11,0),MATCH(UsagePerHour!EP$4,Usage!$D$3:$ABF$3,0)),"")</f>
        <v>37.814836817998888</v>
      </c>
      <c r="EQ22" s="6">
        <f>IFERROR(INDEX(Sales!$D$5:$ABF$18,MATCH(UsagePerHour!$B22,Sales!$C$5:$C$18,0),MATCH(UsagePerHour!EQ$4,Sales!$D$3:$ABF$3,0))/EQ$2*INDEX(Usage!$D$5:$ABF$11,MATCH(UsagePerHour!$B$20,Usage!$C$5:$C$11,0),MATCH(UsagePerHour!EQ$4,Usage!$D$3:$ABF$3,0)),"")</f>
        <v>140.8913600014474</v>
      </c>
      <c r="ER22" s="6">
        <f>IFERROR(INDEX(Sales!$D$5:$ABF$18,MATCH(UsagePerHour!$B22,Sales!$C$5:$C$18,0),MATCH(UsagePerHour!ER$4,Sales!$D$3:$ABF$3,0))/ER$2*INDEX(Usage!$D$5:$ABF$11,MATCH(UsagePerHour!$B$20,Usage!$C$5:$C$11,0),MATCH(UsagePerHour!ER$4,Usage!$D$3:$ABF$3,0)),"")</f>
        <v>48.333048568264516</v>
      </c>
      <c r="ES22" s="6">
        <f>IFERROR(INDEX(Sales!$D$5:$ABF$18,MATCH(UsagePerHour!$B22,Sales!$C$5:$C$18,0),MATCH(UsagePerHour!ES$4,Sales!$D$3:$ABF$3,0))/ES$2*INDEX(Usage!$D$5:$ABF$11,MATCH(UsagePerHour!$B$20,Usage!$C$5:$C$11,0),MATCH(UsagePerHour!ES$4,Usage!$D$3:$ABF$3,0)),"")</f>
        <v>93.825709604736986</v>
      </c>
      <c r="ET22" s="6">
        <f>IFERROR(INDEX(Sales!$D$5:$ABF$18,MATCH(UsagePerHour!$B22,Sales!$C$5:$C$18,0),MATCH(UsagePerHour!ET$4,Sales!$D$3:$ABF$3,0))/ET$2*INDEX(Usage!$D$5:$ABF$11,MATCH(UsagePerHour!$B$20,Usage!$C$5:$C$11,0),MATCH(UsagePerHour!ET$4,Usage!$D$3:$ABF$3,0)),"")</f>
        <v>58.639423277355199</v>
      </c>
      <c r="EU22" s="6">
        <f>IFERROR(INDEX(Sales!$D$5:$ABF$18,MATCH(UsagePerHour!$B22,Sales!$C$5:$C$18,0),MATCH(UsagePerHour!EU$4,Sales!$D$3:$ABF$3,0))/EU$2*INDEX(Usage!$D$5:$ABF$11,MATCH(UsagePerHour!$B$20,Usage!$C$5:$C$11,0),MATCH(UsagePerHour!EU$4,Usage!$D$3:$ABF$3,0)),"")</f>
        <v>88.649007961040184</v>
      </c>
      <c r="EV22" s="6">
        <f>IFERROR(INDEX(Sales!$D$5:$ABF$18,MATCH(UsagePerHour!$B22,Sales!$C$5:$C$18,0),MATCH(UsagePerHour!EV$4,Sales!$D$3:$ABF$3,0))/EV$2*INDEX(Usage!$D$5:$ABF$11,MATCH(UsagePerHour!$B$20,Usage!$C$5:$C$11,0),MATCH(UsagePerHour!EV$4,Usage!$D$3:$ABF$3,0)),"")</f>
        <v>0</v>
      </c>
      <c r="EW22" s="6">
        <f>IFERROR(INDEX(Sales!$D$5:$ABF$18,MATCH(UsagePerHour!$B22,Sales!$C$5:$C$18,0),MATCH(UsagePerHour!EW$4,Sales!$D$3:$ABF$3,0))/EW$2*INDEX(Usage!$D$5:$ABF$11,MATCH(UsagePerHour!$B$20,Usage!$C$5:$C$11,0),MATCH(UsagePerHour!EW$4,Usage!$D$3:$ABF$3,0)),"")</f>
        <v>10.876071438809737</v>
      </c>
      <c r="EX22" s="6">
        <f>IFERROR(INDEX(Sales!$D$5:$ABF$18,MATCH(UsagePerHour!$B22,Sales!$C$5:$C$18,0),MATCH(UsagePerHour!EX$4,Sales!$D$3:$ABF$3,0))/EX$2*INDEX(Usage!$D$5:$ABF$11,MATCH(UsagePerHour!$B$20,Usage!$C$5:$C$11,0),MATCH(UsagePerHour!EX$4,Usage!$D$3:$ABF$3,0)),"")</f>
        <v>12.860915650693665</v>
      </c>
      <c r="EY22" s="6">
        <f>IFERROR(INDEX(Sales!$D$5:$ABF$18,MATCH(UsagePerHour!$B22,Sales!$C$5:$C$18,0),MATCH(UsagePerHour!EY$4,Sales!$D$3:$ABF$3,0))/EY$2*INDEX(Usage!$D$5:$ABF$11,MATCH(UsagePerHour!$B$20,Usage!$C$5:$C$11,0),MATCH(UsagePerHour!EY$4,Usage!$D$3:$ABF$3,0)),"")</f>
        <v>19.045258847001993</v>
      </c>
      <c r="EZ22" s="6">
        <f>IFERROR(INDEX(Sales!$D$5:$ABF$18,MATCH(UsagePerHour!$B22,Sales!$C$5:$C$18,0),MATCH(UsagePerHour!EZ$4,Sales!$D$3:$ABF$3,0))/EZ$2*INDEX(Usage!$D$5:$ABF$11,MATCH(UsagePerHour!$B$20,Usage!$C$5:$C$11,0),MATCH(UsagePerHour!EZ$4,Usage!$D$3:$ABF$3,0)),"")</f>
        <v>47.15419814122351</v>
      </c>
      <c r="FA22" s="6">
        <f>IFERROR(INDEX(Sales!$D$5:$ABF$18,MATCH(UsagePerHour!$B22,Sales!$C$5:$C$18,0),MATCH(UsagePerHour!FA$4,Sales!$D$3:$ABF$3,0))/FA$2*INDEX(Usage!$D$5:$ABF$11,MATCH(UsagePerHour!$B$20,Usage!$C$5:$C$11,0),MATCH(UsagePerHour!FA$4,Usage!$D$3:$ABF$3,0)),"")</f>
        <v>53.692795391434252</v>
      </c>
      <c r="FB22" s="6">
        <f>IFERROR(INDEX(Sales!$D$5:$ABF$18,MATCH(UsagePerHour!$B22,Sales!$C$5:$C$18,0),MATCH(UsagePerHour!FB$4,Sales!$D$3:$ABF$3,0))/FB$2*INDEX(Usage!$D$5:$ABF$11,MATCH(UsagePerHour!$B$20,Usage!$C$5:$C$11,0),MATCH(UsagePerHour!FB$4,Usage!$D$3:$ABF$3,0)),"")</f>
        <v>17.088121687375867</v>
      </c>
      <c r="FC22" s="6">
        <f>IFERROR(INDEX(Sales!$D$5:$ABF$18,MATCH(UsagePerHour!$B22,Sales!$C$5:$C$18,0),MATCH(UsagePerHour!FC$4,Sales!$D$3:$ABF$3,0))/FC$2*INDEX(Usage!$D$5:$ABF$11,MATCH(UsagePerHour!$B$20,Usage!$C$5:$C$11,0),MATCH(UsagePerHour!FC$4,Usage!$D$3:$ABF$3,0)),"")</f>
        <v>0</v>
      </c>
      <c r="FD22" s="6">
        <f>IFERROR(INDEX(Sales!$D$5:$ABF$18,MATCH(UsagePerHour!$B22,Sales!$C$5:$C$18,0),MATCH(UsagePerHour!FD$4,Sales!$D$3:$ABF$3,0))/FD$2*INDEX(Usage!$D$5:$ABF$11,MATCH(UsagePerHour!$B$20,Usage!$C$5:$C$11,0),MATCH(UsagePerHour!FD$4,Usage!$D$3:$ABF$3,0)),"")</f>
        <v>0</v>
      </c>
      <c r="FE22" s="6">
        <f>IFERROR(INDEX(Sales!$D$5:$ABF$18,MATCH(UsagePerHour!$B22,Sales!$C$5:$C$18,0),MATCH(UsagePerHour!FE$4,Sales!$D$3:$ABF$3,0))/FE$2*INDEX(Usage!$D$5:$ABF$11,MATCH(UsagePerHour!$B$20,Usage!$C$5:$C$11,0),MATCH(UsagePerHour!FE$4,Usage!$D$3:$ABF$3,0)),"")</f>
        <v>1.5136015637726012</v>
      </c>
      <c r="FF22" s="6">
        <f>IFERROR(INDEX(Sales!$D$5:$ABF$18,MATCH(UsagePerHour!$B22,Sales!$C$5:$C$18,0),MATCH(UsagePerHour!FF$4,Sales!$D$3:$ABF$3,0))/FF$2*INDEX(Usage!$D$5:$ABF$11,MATCH(UsagePerHour!$B$20,Usage!$C$5:$C$11,0),MATCH(UsagePerHour!FF$4,Usage!$D$3:$ABF$3,0)),"")</f>
        <v>1.0016441419223308</v>
      </c>
      <c r="FG22" s="6">
        <f>IFERROR(INDEX(Sales!$D$5:$ABF$18,MATCH(UsagePerHour!$B22,Sales!$C$5:$C$18,0),MATCH(UsagePerHour!FG$4,Sales!$D$3:$ABF$3,0))/FG$2*INDEX(Usage!$D$5:$ABF$11,MATCH(UsagePerHour!$B$20,Usage!$C$5:$C$11,0),MATCH(UsagePerHour!FG$4,Usage!$D$3:$ABF$3,0)),"")</f>
        <v>9.4620677944173099</v>
      </c>
      <c r="FH22" s="6">
        <f>IFERROR(INDEX(Sales!$D$5:$ABF$18,MATCH(UsagePerHour!$B22,Sales!$C$5:$C$18,0),MATCH(UsagePerHour!FH$4,Sales!$D$3:$ABF$3,0))/FH$2*INDEX(Usage!$D$5:$ABF$11,MATCH(UsagePerHour!$B$20,Usage!$C$5:$C$11,0),MATCH(UsagePerHour!FH$4,Usage!$D$3:$ABF$3,0)),"")</f>
        <v>6.9779881439272087</v>
      </c>
      <c r="FI22" s="6">
        <f>IFERROR(INDEX(Sales!$D$5:$ABF$18,MATCH(UsagePerHour!$B22,Sales!$C$5:$C$18,0),MATCH(UsagePerHour!FI$4,Sales!$D$3:$ABF$3,0))/FI$2*INDEX(Usage!$D$5:$ABF$11,MATCH(UsagePerHour!$B$20,Usage!$C$5:$C$11,0),MATCH(UsagePerHour!FI$4,Usage!$D$3:$ABF$3,0)),"")</f>
        <v>2.0846598278504893</v>
      </c>
      <c r="FJ22" s="6">
        <f>IFERROR(INDEX(Sales!$D$5:$ABF$18,MATCH(UsagePerHour!$B22,Sales!$C$5:$C$18,0),MATCH(UsagePerHour!FJ$4,Sales!$D$3:$ABF$3,0))/FJ$2*INDEX(Usage!$D$5:$ABF$11,MATCH(UsagePerHour!$B$20,Usage!$C$5:$C$11,0),MATCH(UsagePerHour!FJ$4,Usage!$D$3:$ABF$3,0)),"")</f>
        <v>0.68320524007028194</v>
      </c>
      <c r="FK22" s="6">
        <f>IFERROR(INDEX(Sales!$D$5:$ABF$18,MATCH(UsagePerHour!$B22,Sales!$C$5:$C$18,0),MATCH(UsagePerHour!FK$4,Sales!$D$3:$ABF$3,0))/FK$2*INDEX(Usage!$D$5:$ABF$11,MATCH(UsagePerHour!$B$20,Usage!$C$5:$C$11,0),MATCH(UsagePerHour!FK$4,Usage!$D$3:$ABF$3,0)),"")</f>
        <v>2.3976793479448464</v>
      </c>
      <c r="FL22" s="6">
        <f>IFERROR(INDEX(Sales!$D$5:$ABF$18,MATCH(UsagePerHour!$B22,Sales!$C$5:$C$18,0),MATCH(UsagePerHour!FL$4,Sales!$D$3:$ABF$3,0))/FL$2*INDEX(Usage!$D$5:$ABF$11,MATCH(UsagePerHour!$B$20,Usage!$C$5:$C$11,0),MATCH(UsagePerHour!FL$4,Usage!$D$3:$ABF$3,0)),"")</f>
        <v>1.788278768703129</v>
      </c>
      <c r="FM22" s="6">
        <f>IFERROR(INDEX(Sales!$D$5:$ABF$18,MATCH(UsagePerHour!$B22,Sales!$C$5:$C$18,0),MATCH(UsagePerHour!FM$4,Sales!$D$3:$ABF$3,0))/FM$2*INDEX(Usage!$D$5:$ABF$11,MATCH(UsagePerHour!$B$20,Usage!$C$5:$C$11,0),MATCH(UsagePerHour!FM$4,Usage!$D$3:$ABF$3,0)),"")</f>
        <v>24.151602159788457</v>
      </c>
      <c r="FN22" s="6">
        <f>IFERROR(INDEX(Sales!$D$5:$ABF$18,MATCH(UsagePerHour!$B22,Sales!$C$5:$C$18,0),MATCH(UsagePerHour!FN$4,Sales!$D$3:$ABF$3,0))/FN$2*INDEX(Usage!$D$5:$ABF$11,MATCH(UsagePerHour!$B$20,Usage!$C$5:$C$11,0),MATCH(UsagePerHour!FN$4,Usage!$D$3:$ABF$3,0)),"")</f>
        <v>32.646287752844749</v>
      </c>
      <c r="FO22" s="6">
        <f>IFERROR(INDEX(Sales!$D$5:$ABF$18,MATCH(UsagePerHour!$B22,Sales!$C$5:$C$18,0),MATCH(UsagePerHour!FO$4,Sales!$D$3:$ABF$3,0))/FO$2*INDEX(Usage!$D$5:$ABF$11,MATCH(UsagePerHour!$B$20,Usage!$C$5:$C$11,0),MATCH(UsagePerHour!FO$4,Usage!$D$3:$ABF$3,0)),"")</f>
        <v>9.7268860946745566</v>
      </c>
      <c r="FP22" s="6">
        <f>IFERROR(INDEX(Sales!$D$5:$ABF$18,MATCH(UsagePerHour!$B22,Sales!$C$5:$C$18,0),MATCH(UsagePerHour!FP$4,Sales!$D$3:$ABF$3,0))/FP$2*INDEX(Usage!$D$5:$ABF$11,MATCH(UsagePerHour!$B$20,Usage!$C$5:$C$11,0),MATCH(UsagePerHour!FP$4,Usage!$D$3:$ABF$3,0)),"")</f>
        <v>23.586510748941919</v>
      </c>
      <c r="FQ22" s="6">
        <f>IFERROR(INDEX(Sales!$D$5:$ABF$18,MATCH(UsagePerHour!$B22,Sales!$C$5:$C$18,0),MATCH(UsagePerHour!FQ$4,Sales!$D$3:$ABF$3,0))/FQ$2*INDEX(Usage!$D$5:$ABF$11,MATCH(UsagePerHour!$B$20,Usage!$C$5:$C$11,0),MATCH(UsagePerHour!FQ$4,Usage!$D$3:$ABF$3,0)),"")</f>
        <v>0.63871150652752084</v>
      </c>
      <c r="FR22" s="6">
        <f>IFERROR(INDEX(Sales!$D$5:$ABF$18,MATCH(UsagePerHour!$B22,Sales!$C$5:$C$18,0),MATCH(UsagePerHour!FR$4,Sales!$D$3:$ABF$3,0))/FR$2*INDEX(Usage!$D$5:$ABF$11,MATCH(UsagePerHour!$B$20,Usage!$C$5:$C$11,0),MATCH(UsagePerHour!FR$4,Usage!$D$3:$ABF$3,0)),"")</f>
        <v>4.0593216863517068</v>
      </c>
      <c r="FS22" s="6">
        <f>IFERROR(INDEX(Sales!$D$5:$ABF$18,MATCH(UsagePerHour!$B22,Sales!$C$5:$C$18,0),MATCH(UsagePerHour!FS$4,Sales!$D$3:$ABF$3,0))/FS$2*INDEX(Usage!$D$5:$ABF$11,MATCH(UsagePerHour!$B$20,Usage!$C$5:$C$11,0),MATCH(UsagePerHour!FS$4,Usage!$D$3:$ABF$3,0)),"")</f>
        <v>0.60771746239372137</v>
      </c>
      <c r="FT22" s="6">
        <f>IFERROR(INDEX(Sales!$D$5:$ABF$18,MATCH(UsagePerHour!$B22,Sales!$C$5:$C$18,0),MATCH(UsagePerHour!FT$4,Sales!$D$3:$ABF$3,0))/FT$2*INDEX(Usage!$D$5:$ABF$11,MATCH(UsagePerHour!$B$20,Usage!$C$5:$C$11,0),MATCH(UsagePerHour!FT$4,Usage!$D$3:$ABF$3,0)),"")</f>
        <v>140.76165936039442</v>
      </c>
      <c r="FU22" s="6">
        <f>IFERROR(INDEX(Sales!$D$5:$ABF$18,MATCH(UsagePerHour!$B22,Sales!$C$5:$C$18,0),MATCH(UsagePerHour!FU$4,Sales!$D$3:$ABF$3,0))/FU$2*INDEX(Usage!$D$5:$ABF$11,MATCH(UsagePerHour!$B$20,Usage!$C$5:$C$11,0),MATCH(UsagePerHour!FU$4,Usage!$D$3:$ABF$3,0)),"")</f>
        <v>63.146312126120634</v>
      </c>
      <c r="FV22" s="6">
        <f>IFERROR(INDEX(Sales!$D$5:$ABF$18,MATCH(UsagePerHour!$B22,Sales!$C$5:$C$18,0),MATCH(UsagePerHour!FV$4,Sales!$D$3:$ABF$3,0))/FV$2*INDEX(Usage!$D$5:$ABF$11,MATCH(UsagePerHour!$B$20,Usage!$C$5:$C$11,0),MATCH(UsagePerHour!FV$4,Usage!$D$3:$ABF$3,0)),"")</f>
        <v>49.244563743057441</v>
      </c>
      <c r="FW22" s="6">
        <f>IFERROR(INDEX(Sales!$D$5:$ABF$18,MATCH(UsagePerHour!$B22,Sales!$C$5:$C$18,0),MATCH(UsagePerHour!FW$4,Sales!$D$3:$ABF$3,0))/FW$2*INDEX(Usage!$D$5:$ABF$11,MATCH(UsagePerHour!$B$20,Usage!$C$5:$C$11,0),MATCH(UsagePerHour!FW$4,Usage!$D$3:$ABF$3,0)),"")</f>
        <v>12.054986016077949</v>
      </c>
      <c r="FX22" s="6">
        <f>IFERROR(INDEX(Sales!$D$5:$ABF$18,MATCH(UsagePerHour!$B22,Sales!$C$5:$C$18,0),MATCH(UsagePerHour!FX$4,Sales!$D$3:$ABF$3,0))/FX$2*INDEX(Usage!$D$5:$ABF$11,MATCH(UsagePerHour!$B$20,Usage!$C$5:$C$11,0),MATCH(UsagePerHour!FX$4,Usage!$D$3:$ABF$3,0)),"")</f>
        <v>0.60274888101372681</v>
      </c>
      <c r="FY22" s="6">
        <f>IFERROR(INDEX(Sales!$D$5:$ABF$18,MATCH(UsagePerHour!$B22,Sales!$C$5:$C$18,0),MATCH(UsagePerHour!FY$4,Sales!$D$3:$ABF$3,0))/FY$2*INDEX(Usage!$D$5:$ABF$11,MATCH(UsagePerHour!$B$20,Usage!$C$5:$C$11,0),MATCH(UsagePerHour!FY$4,Usage!$D$3:$ABF$3,0)),"")</f>
        <v>6.0069696442602396</v>
      </c>
      <c r="FZ22" s="6">
        <f>IFERROR(INDEX(Sales!$D$5:$ABF$18,MATCH(UsagePerHour!$B22,Sales!$C$5:$C$18,0),MATCH(UsagePerHour!FZ$4,Sales!$D$3:$ABF$3,0))/FZ$2*INDEX(Usage!$D$5:$ABF$11,MATCH(UsagePerHour!$B$20,Usage!$C$5:$C$11,0),MATCH(UsagePerHour!FZ$4,Usage!$D$3:$ABF$3,0)),"")</f>
        <v>5.352907885668178</v>
      </c>
      <c r="GA22" s="6">
        <f>IFERROR(INDEX(Sales!$D$5:$ABF$18,MATCH(UsagePerHour!$B22,Sales!$C$5:$C$18,0),MATCH(UsagePerHour!GA$4,Sales!$D$3:$ABF$3,0))/GA$2*INDEX(Usage!$D$5:$ABF$11,MATCH(UsagePerHour!$B$20,Usage!$C$5:$C$11,0),MATCH(UsagePerHour!GA$4,Usage!$D$3:$ABF$3,0)),"")</f>
        <v>6.1787425951835209</v>
      </c>
      <c r="GB22" s="6">
        <f>IFERROR(INDEX(Sales!$D$5:$ABF$18,MATCH(UsagePerHour!$B22,Sales!$C$5:$C$18,0),MATCH(UsagePerHour!GB$4,Sales!$D$3:$ABF$3,0))/GB$2*INDEX(Usage!$D$5:$ABF$11,MATCH(UsagePerHour!$B$20,Usage!$C$5:$C$11,0),MATCH(UsagePerHour!GB$4,Usage!$D$3:$ABF$3,0)),"")</f>
        <v>136.88087718445817</v>
      </c>
      <c r="GC22" s="6">
        <f>IFERROR(INDEX(Sales!$D$5:$ABF$18,MATCH(UsagePerHour!$B22,Sales!$C$5:$C$18,0),MATCH(UsagePerHour!GC$4,Sales!$D$3:$ABF$3,0))/GC$2*INDEX(Usage!$D$5:$ABF$11,MATCH(UsagePerHour!$B$20,Usage!$C$5:$C$11,0),MATCH(UsagePerHour!GC$4,Usage!$D$3:$ABF$3,0)),"")</f>
        <v>9.9623435901471638</v>
      </c>
      <c r="GD22" s="6">
        <f>IFERROR(INDEX(Sales!$D$5:$ABF$18,MATCH(UsagePerHour!$B22,Sales!$C$5:$C$18,0),MATCH(UsagePerHour!GD$4,Sales!$D$3:$ABF$3,0))/GD$2*INDEX(Usage!$D$5:$ABF$11,MATCH(UsagePerHour!$B$20,Usage!$C$5:$C$11,0),MATCH(UsagePerHour!GD$4,Usage!$D$3:$ABF$3,0)),"")</f>
        <v>46.568085951980976</v>
      </c>
      <c r="GE22" s="6">
        <f>IFERROR(INDEX(Sales!$D$5:$ABF$18,MATCH(UsagePerHour!$B22,Sales!$C$5:$C$18,0),MATCH(UsagePerHour!GE$4,Sales!$D$3:$ABF$3,0))/GE$2*INDEX(Usage!$D$5:$ABF$11,MATCH(UsagePerHour!$B$20,Usage!$C$5:$C$11,0),MATCH(UsagePerHour!GE$4,Usage!$D$3:$ABF$3,0)),"")</f>
        <v>0.28648544723142455</v>
      </c>
      <c r="GF22" s="6">
        <f>IFERROR(INDEX(Sales!$D$5:$ABF$18,MATCH(UsagePerHour!$B22,Sales!$C$5:$C$18,0),MATCH(UsagePerHour!GF$4,Sales!$D$3:$ABF$3,0))/GF$2*INDEX(Usage!$D$5:$ABF$11,MATCH(UsagePerHour!$B$20,Usage!$C$5:$C$11,0),MATCH(UsagePerHour!GF$4,Usage!$D$3:$ABF$3,0)),"")</f>
        <v>14.94657022731314</v>
      </c>
      <c r="GG22" s="6">
        <f>IFERROR(INDEX(Sales!$D$5:$ABF$18,MATCH(UsagePerHour!$B22,Sales!$C$5:$C$18,0),MATCH(UsagePerHour!GG$4,Sales!$D$3:$ABF$3,0))/GG$2*INDEX(Usage!$D$5:$ABF$11,MATCH(UsagePerHour!$B$20,Usage!$C$5:$C$11,0),MATCH(UsagePerHour!GG$4,Usage!$D$3:$ABF$3,0)),"")</f>
        <v>4.7590131012718757</v>
      </c>
      <c r="GH22" s="6">
        <f>IFERROR(INDEX(Sales!$D$5:$ABF$18,MATCH(UsagePerHour!$B22,Sales!$C$5:$C$18,0),MATCH(UsagePerHour!GH$4,Sales!$D$3:$ABF$3,0))/GH$2*INDEX(Usage!$D$5:$ABF$11,MATCH(UsagePerHour!$B$20,Usage!$C$5:$C$11,0),MATCH(UsagePerHour!GH$4,Usage!$D$3:$ABF$3,0)),"")</f>
        <v>38.341380289690427</v>
      </c>
      <c r="GI22" s="6">
        <f>IFERROR(INDEX(Sales!$D$5:$ABF$18,MATCH(UsagePerHour!$B22,Sales!$C$5:$C$18,0),MATCH(UsagePerHour!GI$4,Sales!$D$3:$ABF$3,0))/GI$2*INDEX(Usage!$D$5:$ABF$11,MATCH(UsagePerHour!$B$20,Usage!$C$5:$C$11,0),MATCH(UsagePerHour!GI$4,Usage!$D$3:$ABF$3,0)),"")</f>
        <v>82.873232833528675</v>
      </c>
      <c r="GJ22" s="6">
        <f>IFERROR(INDEX(Sales!$D$5:$ABF$18,MATCH(UsagePerHour!$B22,Sales!$C$5:$C$18,0),MATCH(UsagePerHour!GJ$4,Sales!$D$3:$ABF$3,0))/GJ$2*INDEX(Usage!$D$5:$ABF$11,MATCH(UsagePerHour!$B$20,Usage!$C$5:$C$11,0),MATCH(UsagePerHour!GJ$4,Usage!$D$3:$ABF$3,0)),"")</f>
        <v>45.760550252946899</v>
      </c>
      <c r="GK22" s="6">
        <f>IFERROR(INDEX(Sales!$D$5:$ABF$18,MATCH(UsagePerHour!$B22,Sales!$C$5:$C$18,0),MATCH(UsagePerHour!GK$4,Sales!$D$3:$ABF$3,0))/GK$2*INDEX(Usage!$D$5:$ABF$11,MATCH(UsagePerHour!$B$20,Usage!$C$5:$C$11,0),MATCH(UsagePerHour!GK$4,Usage!$D$3:$ABF$3,0)),"")</f>
        <v>46.416784712780029</v>
      </c>
      <c r="GL22" s="6">
        <f>IFERROR(INDEX(Sales!$D$5:$ABF$18,MATCH(UsagePerHour!$B22,Sales!$C$5:$C$18,0),MATCH(UsagePerHour!GL$4,Sales!$D$3:$ABF$3,0))/GL$2*INDEX(Usage!$D$5:$ABF$11,MATCH(UsagePerHour!$B$20,Usage!$C$5:$C$11,0),MATCH(UsagePerHour!GL$4,Usage!$D$3:$ABF$3,0)),"")</f>
        <v>1.0478857549548992</v>
      </c>
      <c r="GM22" s="6">
        <f>IFERROR(INDEX(Sales!$D$5:$ABF$18,MATCH(UsagePerHour!$B22,Sales!$C$5:$C$18,0),MATCH(UsagePerHour!GM$4,Sales!$D$3:$ABF$3,0))/GM$2*INDEX(Usage!$D$5:$ABF$11,MATCH(UsagePerHour!$B$20,Usage!$C$5:$C$11,0),MATCH(UsagePerHour!GM$4,Usage!$D$3:$ABF$3,0)),"")</f>
        <v>5.8200794535823803</v>
      </c>
      <c r="GN22" s="6">
        <f>IFERROR(INDEX(Sales!$D$5:$ABF$18,MATCH(UsagePerHour!$B22,Sales!$C$5:$C$18,0),MATCH(UsagePerHour!GN$4,Sales!$D$3:$ABF$3,0))/GN$2*INDEX(Usage!$D$5:$ABF$11,MATCH(UsagePerHour!$B$20,Usage!$C$5:$C$11,0),MATCH(UsagePerHour!GN$4,Usage!$D$3:$ABF$3,0)),"")</f>
        <v>18.671458498108205</v>
      </c>
      <c r="GO22" s="6">
        <f>IFERROR(INDEX(Sales!$D$5:$ABF$18,MATCH(UsagePerHour!$B22,Sales!$C$5:$C$18,0),MATCH(UsagePerHour!GO$4,Sales!$D$3:$ABF$3,0))/GO$2*INDEX(Usage!$D$5:$ABF$11,MATCH(UsagePerHour!$B$20,Usage!$C$5:$C$11,0),MATCH(UsagePerHour!GO$4,Usage!$D$3:$ABF$3,0)),"")</f>
        <v>1.0680827288962496</v>
      </c>
      <c r="GP22" s="6">
        <f>IFERROR(INDEX(Sales!$D$5:$ABF$18,MATCH(UsagePerHour!$B22,Sales!$C$5:$C$18,0),MATCH(UsagePerHour!GP$4,Sales!$D$3:$ABF$3,0))/GP$2*INDEX(Usage!$D$5:$ABF$11,MATCH(UsagePerHour!$B$20,Usage!$C$5:$C$11,0),MATCH(UsagePerHour!GP$4,Usage!$D$3:$ABF$3,0)),"")</f>
        <v>139.81845851252515</v>
      </c>
      <c r="GQ22" s="6">
        <f>IFERROR(INDEX(Sales!$D$5:$ABF$18,MATCH(UsagePerHour!$B22,Sales!$C$5:$C$18,0),MATCH(UsagePerHour!GQ$4,Sales!$D$3:$ABF$3,0))/GQ$2*INDEX(Usage!$D$5:$ABF$11,MATCH(UsagePerHour!$B$20,Usage!$C$5:$C$11,0),MATCH(UsagePerHour!GQ$4,Usage!$D$3:$ABF$3,0)),"")</f>
        <v>8.1264979248260953</v>
      </c>
      <c r="GR22" s="6">
        <f>IFERROR(INDEX(Sales!$D$5:$ABF$18,MATCH(UsagePerHour!$B22,Sales!$C$5:$C$18,0),MATCH(UsagePerHour!GR$4,Sales!$D$3:$ABF$3,0))/GR$2*INDEX(Usage!$D$5:$ABF$11,MATCH(UsagePerHour!$B$20,Usage!$C$5:$C$11,0),MATCH(UsagePerHour!GR$4,Usage!$D$3:$ABF$3,0)),"")</f>
        <v>75.039679131778072</v>
      </c>
      <c r="GS22" s="6">
        <f>IFERROR(INDEX(Sales!$D$5:$ABF$18,MATCH(UsagePerHour!$B22,Sales!$C$5:$C$18,0),MATCH(UsagePerHour!GS$4,Sales!$D$3:$ABF$3,0))/GS$2*INDEX(Usage!$D$5:$ABF$11,MATCH(UsagePerHour!$B$20,Usage!$C$5:$C$11,0),MATCH(UsagePerHour!GS$4,Usage!$D$3:$ABF$3,0)),"")</f>
        <v>8.94921875</v>
      </c>
      <c r="GT22" s="6">
        <f>IFERROR(INDEX(Sales!$D$5:$ABF$18,MATCH(UsagePerHour!$B22,Sales!$C$5:$C$18,0),MATCH(UsagePerHour!GT$4,Sales!$D$3:$ABF$3,0))/GT$2*INDEX(Usage!$D$5:$ABF$11,MATCH(UsagePerHour!$B$20,Usage!$C$5:$C$11,0),MATCH(UsagePerHour!GT$4,Usage!$D$3:$ABF$3,0)),"")</f>
        <v>67.053828983116404</v>
      </c>
      <c r="GU22" s="6">
        <f>IFERROR(INDEX(Sales!$D$5:$ABF$18,MATCH(UsagePerHour!$B22,Sales!$C$5:$C$18,0),MATCH(UsagePerHour!GU$4,Sales!$D$3:$ABF$3,0))/GU$2*INDEX(Usage!$D$5:$ABF$11,MATCH(UsagePerHour!$B$20,Usage!$C$5:$C$11,0),MATCH(UsagePerHour!GU$4,Usage!$D$3:$ABF$3,0)),"")</f>
        <v>5.0431804040583614</v>
      </c>
      <c r="GV22" s="6">
        <f>IFERROR(INDEX(Sales!$D$5:$ABF$18,MATCH(UsagePerHour!$B22,Sales!$C$5:$C$18,0),MATCH(UsagePerHour!GV$4,Sales!$D$3:$ABF$3,0))/GV$2*INDEX(Usage!$D$5:$ABF$11,MATCH(UsagePerHour!$B$20,Usage!$C$5:$C$11,0),MATCH(UsagePerHour!GV$4,Usage!$D$3:$ABF$3,0)),"")</f>
        <v>11.767816344244796</v>
      </c>
      <c r="GW22" s="6">
        <f>IFERROR(INDEX(Sales!$D$5:$ABF$18,MATCH(UsagePerHour!$B22,Sales!$C$5:$C$18,0),MATCH(UsagePerHour!GW$4,Sales!$D$3:$ABF$3,0))/GW$2*INDEX(Usage!$D$5:$ABF$11,MATCH(UsagePerHour!$B$20,Usage!$C$5:$C$11,0),MATCH(UsagePerHour!GW$4,Usage!$D$3:$ABF$3,0)),"")</f>
        <v>145.66584182085364</v>
      </c>
      <c r="GX22" s="6">
        <f>IFERROR(INDEX(Sales!$D$5:$ABF$18,MATCH(UsagePerHour!$B22,Sales!$C$5:$C$18,0),MATCH(UsagePerHour!GX$4,Sales!$D$3:$ABF$3,0))/GX$2*INDEX(Usage!$D$5:$ABF$11,MATCH(UsagePerHour!$B$20,Usage!$C$5:$C$11,0),MATCH(UsagePerHour!GX$4,Usage!$D$3:$ABF$3,0)),"")</f>
        <v>401.19880296897026</v>
      </c>
      <c r="GY22" s="6">
        <f>IFERROR(INDEX(Sales!$D$5:$ABF$18,MATCH(UsagePerHour!$B22,Sales!$C$5:$C$18,0),MATCH(UsagePerHour!GY$4,Sales!$D$3:$ABF$3,0))/GY$2*INDEX(Usage!$D$5:$ABF$11,MATCH(UsagePerHour!$B$20,Usage!$C$5:$C$11,0),MATCH(UsagePerHour!GY$4,Usage!$D$3:$ABF$3,0)),"")</f>
        <v>23.280246482852831</v>
      </c>
      <c r="GZ22" s="6">
        <f>IFERROR(INDEX(Sales!$D$5:$ABF$18,MATCH(UsagePerHour!$B22,Sales!$C$5:$C$18,0),MATCH(UsagePerHour!GZ$4,Sales!$D$3:$ABF$3,0))/GZ$2*INDEX(Usage!$D$5:$ABF$11,MATCH(UsagePerHour!$B$20,Usage!$C$5:$C$11,0),MATCH(UsagePerHour!GZ$4,Usage!$D$3:$ABF$3,0)),"")</f>
        <v>4.4677844311377246</v>
      </c>
      <c r="HA22" s="6">
        <f>IFERROR(INDEX(Sales!$D$5:$ABF$18,MATCH(UsagePerHour!$B22,Sales!$C$5:$C$18,0),MATCH(UsagePerHour!HA$4,Sales!$D$3:$ABF$3,0))/HA$2*INDEX(Usage!$D$5:$ABF$11,MATCH(UsagePerHour!$B$20,Usage!$C$5:$C$11,0),MATCH(UsagePerHour!HA$4,Usage!$D$3:$ABF$3,0)),"")</f>
        <v>3.6615750400310545</v>
      </c>
      <c r="HB22" s="6">
        <f>IFERROR(INDEX(Sales!$D$5:$ABF$18,MATCH(UsagePerHour!$B22,Sales!$C$5:$C$18,0),MATCH(UsagePerHour!HB$4,Sales!$D$3:$ABF$3,0))/HB$2*INDEX(Usage!$D$5:$ABF$11,MATCH(UsagePerHour!$B$20,Usage!$C$5:$C$11,0),MATCH(UsagePerHour!HB$4,Usage!$D$3:$ABF$3,0)),"")</f>
        <v>15.035271223546582</v>
      </c>
      <c r="HC22" s="6">
        <f>IFERROR(INDEX(Sales!$D$5:$ABF$18,MATCH(UsagePerHour!$B22,Sales!$C$5:$C$18,0),MATCH(UsagePerHour!HC$4,Sales!$D$3:$ABF$3,0))/HC$2*INDEX(Usage!$D$5:$ABF$11,MATCH(UsagePerHour!$B$20,Usage!$C$5:$C$11,0),MATCH(UsagePerHour!HC$4,Usage!$D$3:$ABF$3,0)),"")</f>
        <v>129.67430833113428</v>
      </c>
      <c r="HD22" s="6">
        <f>IFERROR(INDEX(Sales!$D$5:$ABF$18,MATCH(UsagePerHour!$B22,Sales!$C$5:$C$18,0),MATCH(UsagePerHour!HD$4,Sales!$D$3:$ABF$3,0))/HD$2*INDEX(Usage!$D$5:$ABF$11,MATCH(UsagePerHour!$B$20,Usage!$C$5:$C$11,0),MATCH(UsagePerHour!HD$4,Usage!$D$3:$ABF$3,0)),"")</f>
        <v>73.899417523513094</v>
      </c>
      <c r="HE22" s="6">
        <f>IFERROR(INDEX(Sales!$D$5:$ABF$18,MATCH(UsagePerHour!$B22,Sales!$C$5:$C$18,0),MATCH(UsagePerHour!HE$4,Sales!$D$3:$ABF$3,0))/HE$2*INDEX(Usage!$D$5:$ABF$11,MATCH(UsagePerHour!$B$20,Usage!$C$5:$C$11,0),MATCH(UsagePerHour!HE$4,Usage!$D$3:$ABF$3,0)),"")</f>
        <v>121.76579600110242</v>
      </c>
      <c r="HF22" s="6">
        <f>IFERROR(INDEX(Sales!$D$5:$ABF$18,MATCH(UsagePerHour!$B22,Sales!$C$5:$C$18,0),MATCH(UsagePerHour!HF$4,Sales!$D$3:$ABF$3,0))/HF$2*INDEX(Usage!$D$5:$ABF$11,MATCH(UsagePerHour!$B$20,Usage!$C$5:$C$11,0),MATCH(UsagePerHour!HF$4,Usage!$D$3:$ABF$3,0)),"")</f>
        <v>18.913607262726778</v>
      </c>
      <c r="HG22" s="6">
        <f>IFERROR(INDEX(Sales!$D$5:$ABF$18,MATCH(UsagePerHour!$B22,Sales!$C$5:$C$18,0),MATCH(UsagePerHour!HG$4,Sales!$D$3:$ABF$3,0))/HG$2*INDEX(Usage!$D$5:$ABF$11,MATCH(UsagePerHour!$B$20,Usage!$C$5:$C$11,0),MATCH(UsagePerHour!HG$4,Usage!$D$3:$ABF$3,0)),"")</f>
        <v>1.1725331794575882</v>
      </c>
      <c r="HH22" s="6">
        <f>IFERROR(INDEX(Sales!$D$5:$ABF$18,MATCH(UsagePerHour!$B22,Sales!$C$5:$C$18,0),MATCH(UsagePerHour!HH$4,Sales!$D$3:$ABF$3,0))/HH$2*INDEX(Usage!$D$5:$ABF$11,MATCH(UsagePerHour!$B$20,Usage!$C$5:$C$11,0),MATCH(UsagePerHour!HH$4,Usage!$D$3:$ABF$3,0)),"")</f>
        <v>24.631187479917191</v>
      </c>
      <c r="HI22" s="6">
        <f>IFERROR(INDEX(Sales!$D$5:$ABF$18,MATCH(UsagePerHour!$B22,Sales!$C$5:$C$18,0),MATCH(UsagePerHour!HI$4,Sales!$D$3:$ABF$3,0))/HI$2*INDEX(Usage!$D$5:$ABF$11,MATCH(UsagePerHour!$B$20,Usage!$C$5:$C$11,0),MATCH(UsagePerHour!HI$4,Usage!$D$3:$ABF$3,0)),"")</f>
        <v>1.2838669401587444</v>
      </c>
      <c r="HJ22" s="6">
        <f>IFERROR(INDEX(Sales!$D$5:$ABF$18,MATCH(UsagePerHour!$B22,Sales!$C$5:$C$18,0),MATCH(UsagePerHour!HJ$4,Sales!$D$3:$ABF$3,0))/HJ$2*INDEX(Usage!$D$5:$ABF$11,MATCH(UsagePerHour!$B$20,Usage!$C$5:$C$11,0),MATCH(UsagePerHour!HJ$4,Usage!$D$3:$ABF$3,0)),"")</f>
        <v>39.424688687871011</v>
      </c>
      <c r="HK22" s="6">
        <f>IFERROR(INDEX(Sales!$D$5:$ABF$18,MATCH(UsagePerHour!$B22,Sales!$C$5:$C$18,0),MATCH(UsagePerHour!HK$4,Sales!$D$3:$ABF$3,0))/HK$2*INDEX(Usage!$D$5:$ABF$11,MATCH(UsagePerHour!$B$20,Usage!$C$5:$C$11,0),MATCH(UsagePerHour!HK$4,Usage!$D$3:$ABF$3,0)),"")</f>
        <v>7.1382182386567194</v>
      </c>
      <c r="HL22" s="6">
        <f>IFERROR(INDEX(Sales!$D$5:$ABF$18,MATCH(UsagePerHour!$B22,Sales!$C$5:$C$18,0),MATCH(UsagePerHour!HL$4,Sales!$D$3:$ABF$3,0))/HL$2*INDEX(Usage!$D$5:$ABF$11,MATCH(UsagePerHour!$B$20,Usage!$C$5:$C$11,0),MATCH(UsagePerHour!HL$4,Usage!$D$3:$ABF$3,0)),"")</f>
        <v>1.1094832319648589</v>
      </c>
      <c r="HM22" s="6">
        <f>IFERROR(INDEX(Sales!$D$5:$ABF$18,MATCH(UsagePerHour!$B22,Sales!$C$5:$C$18,0),MATCH(UsagePerHour!HM$4,Sales!$D$3:$ABF$3,0))/HM$2*INDEX(Usage!$D$5:$ABF$11,MATCH(UsagePerHour!$B$20,Usage!$C$5:$C$11,0),MATCH(UsagePerHour!HM$4,Usage!$D$3:$ABF$3,0)),"")</f>
        <v>29.654954191415442</v>
      </c>
      <c r="HN22" s="6">
        <f>IFERROR(INDEX(Sales!$D$5:$ABF$18,MATCH(UsagePerHour!$B22,Sales!$C$5:$C$18,0),MATCH(UsagePerHour!HN$4,Sales!$D$3:$ABF$3,0))/HN$2*INDEX(Usage!$D$5:$ABF$11,MATCH(UsagePerHour!$B$20,Usage!$C$5:$C$11,0),MATCH(UsagePerHour!HN$4,Usage!$D$3:$ABF$3,0)),"")</f>
        <v>1.9342607332272075</v>
      </c>
      <c r="HO22" s="6">
        <f>IFERROR(INDEX(Sales!$D$5:$ABF$18,MATCH(UsagePerHour!$B22,Sales!$C$5:$C$18,0),MATCH(UsagePerHour!HO$4,Sales!$D$3:$ABF$3,0))/HO$2*INDEX(Usage!$D$5:$ABF$11,MATCH(UsagePerHour!$B$20,Usage!$C$5:$C$11,0),MATCH(UsagePerHour!HO$4,Usage!$D$3:$ABF$3,0)),"")</f>
        <v>20.507194383792598</v>
      </c>
      <c r="HP22" s="6">
        <f>IFERROR(INDEX(Sales!$D$5:$ABF$18,MATCH(UsagePerHour!$B22,Sales!$C$5:$C$18,0),MATCH(UsagePerHour!HP$4,Sales!$D$3:$ABF$3,0))/HP$2*INDEX(Usage!$D$5:$ABF$11,MATCH(UsagePerHour!$B$20,Usage!$C$5:$C$11,0),MATCH(UsagePerHour!HP$4,Usage!$D$3:$ABF$3,0)),"")</f>
        <v>10.593646751387745</v>
      </c>
      <c r="HQ22" s="6">
        <f>IFERROR(INDEX(Sales!$D$5:$ABF$18,MATCH(UsagePerHour!$B22,Sales!$C$5:$C$18,0),MATCH(UsagePerHour!HQ$4,Sales!$D$3:$ABF$3,0))/HQ$2*INDEX(Usage!$D$5:$ABF$11,MATCH(UsagePerHour!$B$20,Usage!$C$5:$C$11,0),MATCH(UsagePerHour!HQ$4,Usage!$D$3:$ABF$3,0)),"")</f>
        <v>36.695069147968859</v>
      </c>
      <c r="HR22" s="6">
        <f>IFERROR(INDEX(Sales!$D$5:$ABF$18,MATCH(UsagePerHour!$B22,Sales!$C$5:$C$18,0),MATCH(UsagePerHour!HR$4,Sales!$D$3:$ABF$3,0))/HR$2*INDEX(Usage!$D$5:$ABF$11,MATCH(UsagePerHour!$B$20,Usage!$C$5:$C$11,0),MATCH(UsagePerHour!HR$4,Usage!$D$3:$ABF$3,0)),"")</f>
        <v>239.370374896302</v>
      </c>
      <c r="HS22" s="6">
        <f>IFERROR(INDEX(Sales!$D$5:$ABF$18,MATCH(UsagePerHour!$B22,Sales!$C$5:$C$18,0),MATCH(UsagePerHour!HS$4,Sales!$D$3:$ABF$3,0))/HS$2*INDEX(Usage!$D$5:$ABF$11,MATCH(UsagePerHour!$B$20,Usage!$C$5:$C$11,0),MATCH(UsagePerHour!HS$4,Usage!$D$3:$ABF$3,0)),"")</f>
        <v>94.955786121706268</v>
      </c>
      <c r="HT22" s="6">
        <f>IFERROR(INDEX(Sales!$D$5:$ABF$18,MATCH(UsagePerHour!$B22,Sales!$C$5:$C$18,0),MATCH(UsagePerHour!HT$4,Sales!$D$3:$ABF$3,0))/HT$2*INDEX(Usage!$D$5:$ABF$11,MATCH(UsagePerHour!$B$20,Usage!$C$5:$C$11,0),MATCH(UsagePerHour!HT$4,Usage!$D$3:$ABF$3,0)),"")</f>
        <v>43.426050999310817</v>
      </c>
      <c r="HU22" s="6">
        <f>IFERROR(INDEX(Sales!$D$5:$ABF$18,MATCH(UsagePerHour!$B22,Sales!$C$5:$C$18,0),MATCH(UsagePerHour!HU$4,Sales!$D$3:$ABF$3,0))/HU$2*INDEX(Usage!$D$5:$ABF$11,MATCH(UsagePerHour!$B$20,Usage!$C$5:$C$11,0),MATCH(UsagePerHour!HU$4,Usage!$D$3:$ABF$3,0)),"")</f>
        <v>2.2456427424076382</v>
      </c>
      <c r="HV22" s="6">
        <f>IFERROR(INDEX(Sales!$D$5:$ABF$18,MATCH(UsagePerHour!$B22,Sales!$C$5:$C$18,0),MATCH(UsagePerHour!HV$4,Sales!$D$3:$ABF$3,0))/HV$2*INDEX(Usage!$D$5:$ABF$11,MATCH(UsagePerHour!$B$20,Usage!$C$5:$C$11,0),MATCH(UsagePerHour!HV$4,Usage!$D$3:$ABF$3,0)),"")</f>
        <v>17.476038338658149</v>
      </c>
      <c r="HW22" s="6">
        <f>IFERROR(INDEX(Sales!$D$5:$ABF$18,MATCH(UsagePerHour!$B22,Sales!$C$5:$C$18,0),MATCH(UsagePerHour!HW$4,Sales!$D$3:$ABF$3,0))/HW$2*INDEX(Usage!$D$5:$ABF$11,MATCH(UsagePerHour!$B$20,Usage!$C$5:$C$11,0),MATCH(UsagePerHour!HW$4,Usage!$D$3:$ABF$3,0)),"")</f>
        <v>25.123968318789494</v>
      </c>
      <c r="HX22" s="6">
        <f>IFERROR(INDEX(Sales!$D$5:$ABF$18,MATCH(UsagePerHour!$B22,Sales!$C$5:$C$18,0),MATCH(UsagePerHour!HX$4,Sales!$D$3:$ABF$3,0))/HX$2*INDEX(Usage!$D$5:$ABF$11,MATCH(UsagePerHour!$B$20,Usage!$C$5:$C$11,0),MATCH(UsagePerHour!HX$4,Usage!$D$3:$ABF$3,0)),"")</f>
        <v>81.724762472578291</v>
      </c>
      <c r="HY22" s="6">
        <f>IFERROR(INDEX(Sales!$D$5:$ABF$18,MATCH(UsagePerHour!$B22,Sales!$C$5:$C$18,0),MATCH(UsagePerHour!HY$4,Sales!$D$3:$ABF$3,0))/HY$2*INDEX(Usage!$D$5:$ABF$11,MATCH(UsagePerHour!$B$20,Usage!$C$5:$C$11,0),MATCH(UsagePerHour!HY$4,Usage!$D$3:$ABF$3,0)),"")</f>
        <v>214.10459618130852</v>
      </c>
      <c r="HZ22" s="6">
        <f>IFERROR(INDEX(Sales!$D$5:$ABF$18,MATCH(UsagePerHour!$B22,Sales!$C$5:$C$18,0),MATCH(UsagePerHour!HZ$4,Sales!$D$3:$ABF$3,0))/HZ$2*INDEX(Usage!$D$5:$ABF$11,MATCH(UsagePerHour!$B$20,Usage!$C$5:$C$11,0),MATCH(UsagePerHour!HZ$4,Usage!$D$3:$ABF$3,0)),"")</f>
        <v>24.88778993200204</v>
      </c>
      <c r="IA22" s="6">
        <f>IFERROR(INDEX(Sales!$D$5:$ABF$18,MATCH(UsagePerHour!$B22,Sales!$C$5:$C$18,0),MATCH(UsagePerHour!IA$4,Sales!$D$3:$ABF$3,0))/IA$2*INDEX(Usage!$D$5:$ABF$11,MATCH(UsagePerHour!$B$20,Usage!$C$5:$C$11,0),MATCH(UsagePerHour!IA$4,Usage!$D$3:$ABF$3,0)),"")</f>
        <v>24.539024664939745</v>
      </c>
      <c r="IB22" s="6">
        <f>IFERROR(INDEX(Sales!$D$5:$ABF$18,MATCH(UsagePerHour!$B22,Sales!$C$5:$C$18,0),MATCH(UsagePerHour!IB$4,Sales!$D$3:$ABF$3,0))/IB$2*INDEX(Usage!$D$5:$ABF$11,MATCH(UsagePerHour!$B$20,Usage!$C$5:$C$11,0),MATCH(UsagePerHour!IB$4,Usage!$D$3:$ABF$3,0)),"")</f>
        <v>1.8877460790245264</v>
      </c>
      <c r="IC22" s="6">
        <f>IFERROR(INDEX(Sales!$D$5:$ABF$18,MATCH(UsagePerHour!$B22,Sales!$C$5:$C$18,0),MATCH(UsagePerHour!IC$4,Sales!$D$3:$ABF$3,0))/IC$2*INDEX(Usage!$D$5:$ABF$11,MATCH(UsagePerHour!$B$20,Usage!$C$5:$C$11,0),MATCH(UsagePerHour!IC$4,Usage!$D$3:$ABF$3,0)),"")</f>
        <v>9.4082120560415916</v>
      </c>
      <c r="ID22" s="6">
        <f>IFERROR(INDEX(Sales!$D$5:$ABF$18,MATCH(UsagePerHour!$B22,Sales!$C$5:$C$18,0),MATCH(UsagePerHour!ID$4,Sales!$D$3:$ABF$3,0))/ID$2*INDEX(Usage!$D$5:$ABF$11,MATCH(UsagePerHour!$B$20,Usage!$C$5:$C$11,0),MATCH(UsagePerHour!ID$4,Usage!$D$3:$ABF$3,0)),"")</f>
        <v>54.847971538788087</v>
      </c>
      <c r="IE22" s="6">
        <f>IFERROR(INDEX(Sales!$D$5:$ABF$18,MATCH(UsagePerHour!$B22,Sales!$C$5:$C$18,0),MATCH(UsagePerHour!IE$4,Sales!$D$3:$ABF$3,0))/IE$2*INDEX(Usage!$D$5:$ABF$11,MATCH(UsagePerHour!$B$20,Usage!$C$5:$C$11,0),MATCH(UsagePerHour!IE$4,Usage!$D$3:$ABF$3,0)),"")</f>
        <v>40.375125158332828</v>
      </c>
      <c r="IF22" s="6">
        <f>IFERROR(INDEX(Sales!$D$5:$ABF$18,MATCH(UsagePerHour!$B22,Sales!$C$5:$C$18,0),MATCH(UsagePerHour!IF$4,Sales!$D$3:$ABF$3,0))/IF$2*INDEX(Usage!$D$5:$ABF$11,MATCH(UsagePerHour!$B$20,Usage!$C$5:$C$11,0),MATCH(UsagePerHour!IF$4,Usage!$D$3:$ABF$3,0)),"")</f>
        <v>85.16164826961672</v>
      </c>
      <c r="IG22" s="6">
        <f>IFERROR(INDEX(Sales!$D$5:$ABF$18,MATCH(UsagePerHour!$B22,Sales!$C$5:$C$18,0),MATCH(UsagePerHour!IG$4,Sales!$D$3:$ABF$3,0))/IG$2*INDEX(Usage!$D$5:$ABF$11,MATCH(UsagePerHour!$B$20,Usage!$C$5:$C$11,0),MATCH(UsagePerHour!IG$4,Usage!$D$3:$ABF$3,0)),"")</f>
        <v>3.7935453629736013</v>
      </c>
      <c r="IH22" s="6">
        <f>IFERROR(INDEX(Sales!$D$5:$ABF$18,MATCH(UsagePerHour!$B22,Sales!$C$5:$C$18,0),MATCH(UsagePerHour!IH$4,Sales!$D$3:$ABF$3,0))/IH$2*INDEX(Usage!$D$5:$ABF$11,MATCH(UsagePerHour!$B$20,Usage!$C$5:$C$11,0),MATCH(UsagePerHour!IH$4,Usage!$D$3:$ABF$3,0)),"")</f>
        <v>33.224431469304371</v>
      </c>
      <c r="II22" s="6">
        <f>IFERROR(INDEX(Sales!$D$5:$ABF$18,MATCH(UsagePerHour!$B22,Sales!$C$5:$C$18,0),MATCH(UsagePerHour!II$4,Sales!$D$3:$ABF$3,0))/II$2*INDEX(Usage!$D$5:$ABF$11,MATCH(UsagePerHour!$B$20,Usage!$C$5:$C$11,0),MATCH(UsagePerHour!II$4,Usage!$D$3:$ABF$3,0)),"")</f>
        <v>2.1934910219573038</v>
      </c>
      <c r="IJ22" s="6">
        <f>IFERROR(INDEX(Sales!$D$5:$ABF$18,MATCH(UsagePerHour!$B22,Sales!$C$5:$C$18,0),MATCH(UsagePerHour!IJ$4,Sales!$D$3:$ABF$3,0))/IJ$2*INDEX(Usage!$D$5:$ABF$11,MATCH(UsagePerHour!$B$20,Usage!$C$5:$C$11,0),MATCH(UsagePerHour!IJ$4,Usage!$D$3:$ABF$3,0)),"")</f>
        <v>17.626350921805468</v>
      </c>
      <c r="IK22" s="6">
        <f>IFERROR(INDEX(Sales!$D$5:$ABF$18,MATCH(UsagePerHour!$B22,Sales!$C$5:$C$18,0),MATCH(UsagePerHour!IK$4,Sales!$D$3:$ABF$3,0))/IK$2*INDEX(Usage!$D$5:$ABF$11,MATCH(UsagePerHour!$B$20,Usage!$C$5:$C$11,0),MATCH(UsagePerHour!IK$4,Usage!$D$3:$ABF$3,0)),"")</f>
        <v>57.789648602326409</v>
      </c>
      <c r="IL22" s="6">
        <f>IFERROR(INDEX(Sales!$D$5:$ABF$18,MATCH(UsagePerHour!$B22,Sales!$C$5:$C$18,0),MATCH(UsagePerHour!IL$4,Sales!$D$3:$ABF$3,0))/IL$2*INDEX(Usage!$D$5:$ABF$11,MATCH(UsagePerHour!$B$20,Usage!$C$5:$C$11,0),MATCH(UsagePerHour!IL$4,Usage!$D$3:$ABF$3,0)),"")</f>
        <v>42.221474234184448</v>
      </c>
      <c r="IM22" s="6">
        <f>IFERROR(INDEX(Sales!$D$5:$ABF$18,MATCH(UsagePerHour!$B22,Sales!$C$5:$C$18,0),MATCH(UsagePerHour!IM$4,Sales!$D$3:$ABF$3,0))/IM$2*INDEX(Usage!$D$5:$ABF$11,MATCH(UsagePerHour!$B$20,Usage!$C$5:$C$11,0),MATCH(UsagePerHour!IM$4,Usage!$D$3:$ABF$3,0)),"")</f>
        <v>75.67927875983321</v>
      </c>
      <c r="IN22" s="6">
        <f>IFERROR(INDEX(Sales!$D$5:$ABF$18,MATCH(UsagePerHour!$B22,Sales!$C$5:$C$18,0),MATCH(UsagePerHour!IN$4,Sales!$D$3:$ABF$3,0))/IN$2*INDEX(Usage!$D$5:$ABF$11,MATCH(UsagePerHour!$B$20,Usage!$C$5:$C$11,0),MATCH(UsagePerHour!IN$4,Usage!$D$3:$ABF$3,0)),"")</f>
        <v>8.4729049909536212</v>
      </c>
      <c r="IO22" s="6">
        <f>IFERROR(INDEX(Sales!$D$5:$ABF$18,MATCH(UsagePerHour!$B22,Sales!$C$5:$C$18,0),MATCH(UsagePerHour!IO$4,Sales!$D$3:$ABF$3,0))/IO$2*INDEX(Usage!$D$5:$ABF$11,MATCH(UsagePerHour!$B$20,Usage!$C$5:$C$11,0),MATCH(UsagePerHour!IO$4,Usage!$D$3:$ABF$3,0)),"")</f>
        <v>130.0691123176203</v>
      </c>
      <c r="IP22" s="6">
        <f>IFERROR(INDEX(Sales!$D$5:$ABF$18,MATCH(UsagePerHour!$B22,Sales!$C$5:$C$18,0),MATCH(UsagePerHour!IP$4,Sales!$D$3:$ABF$3,0))/IP$2*INDEX(Usage!$D$5:$ABF$11,MATCH(UsagePerHour!$B$20,Usage!$C$5:$C$11,0),MATCH(UsagePerHour!IP$4,Usage!$D$3:$ABF$3,0)),"")</f>
        <v>1.5276926394761436</v>
      </c>
      <c r="IQ22" s="6">
        <f>IFERROR(INDEX(Sales!$D$5:$ABF$18,MATCH(UsagePerHour!$B22,Sales!$C$5:$C$18,0),MATCH(UsagePerHour!IQ$4,Sales!$D$3:$ABF$3,0))/IQ$2*INDEX(Usage!$D$5:$ABF$11,MATCH(UsagePerHour!$B$20,Usage!$C$5:$C$11,0),MATCH(UsagePerHour!IQ$4,Usage!$D$3:$ABF$3,0)),"")</f>
        <v>8.520302688209977</v>
      </c>
      <c r="IR22" s="6">
        <f>IFERROR(INDEX(Sales!$D$5:$ABF$18,MATCH(UsagePerHour!$B22,Sales!$C$5:$C$18,0),MATCH(UsagePerHour!IR$4,Sales!$D$3:$ABF$3,0))/IR$2*INDEX(Usage!$D$5:$ABF$11,MATCH(UsagePerHour!$B$20,Usage!$C$5:$C$11,0),MATCH(UsagePerHour!IR$4,Usage!$D$3:$ABF$3,0)),"")</f>
        <v>26.775414595913713</v>
      </c>
      <c r="IS22" s="6">
        <f>IFERROR(INDEX(Sales!$D$5:$ABF$18,MATCH(UsagePerHour!$B22,Sales!$C$5:$C$18,0),MATCH(UsagePerHour!IS$4,Sales!$D$3:$ABF$3,0))/IS$2*INDEX(Usage!$D$5:$ABF$11,MATCH(UsagePerHour!$B$20,Usage!$C$5:$C$11,0),MATCH(UsagePerHour!IS$4,Usage!$D$3:$ABF$3,0)),"")</f>
        <v>14.3129591889161</v>
      </c>
      <c r="IT22" s="6">
        <f>IFERROR(INDEX(Sales!$D$5:$ABF$18,MATCH(UsagePerHour!$B22,Sales!$C$5:$C$18,0),MATCH(UsagePerHour!IT$4,Sales!$D$3:$ABF$3,0))/IT$2*INDEX(Usage!$D$5:$ABF$11,MATCH(UsagePerHour!$B$20,Usage!$C$5:$C$11,0),MATCH(UsagePerHour!IT$4,Usage!$D$3:$ABF$3,0)),"")</f>
        <v>76.652285962360565</v>
      </c>
      <c r="IU22" s="6">
        <f>IFERROR(INDEX(Sales!$D$5:$ABF$18,MATCH(UsagePerHour!$B22,Sales!$C$5:$C$18,0),MATCH(UsagePerHour!IU$4,Sales!$D$3:$ABF$3,0))/IU$2*INDEX(Usage!$D$5:$ABF$11,MATCH(UsagePerHour!$B$20,Usage!$C$5:$C$11,0),MATCH(UsagePerHour!IU$4,Usage!$D$3:$ABF$3,0)),"")</f>
        <v>2.2135883432089911</v>
      </c>
      <c r="IV22" s="6">
        <f>IFERROR(INDEX(Sales!$D$5:$ABF$18,MATCH(UsagePerHour!$B22,Sales!$C$5:$C$18,0),MATCH(UsagePerHour!IV$4,Sales!$D$3:$ABF$3,0))/IV$2*INDEX(Usage!$D$5:$ABF$11,MATCH(UsagePerHour!$B$20,Usage!$C$5:$C$11,0),MATCH(UsagePerHour!IV$4,Usage!$D$3:$ABF$3,0)),"")</f>
        <v>16.71802396202478</v>
      </c>
      <c r="IW22" s="6">
        <f>IFERROR(INDEX(Sales!$D$5:$ABF$18,MATCH(UsagePerHour!$B22,Sales!$C$5:$C$18,0),MATCH(UsagePerHour!IW$4,Sales!$D$3:$ABF$3,0))/IW$2*INDEX(Usage!$D$5:$ABF$11,MATCH(UsagePerHour!$B$20,Usage!$C$5:$C$11,0),MATCH(UsagePerHour!IW$4,Usage!$D$3:$ABF$3,0)),"")</f>
        <v>28.945574441475756</v>
      </c>
      <c r="IX22" s="6">
        <f>IFERROR(INDEX(Sales!$D$5:$ABF$18,MATCH(UsagePerHour!$B22,Sales!$C$5:$C$18,0),MATCH(UsagePerHour!IX$4,Sales!$D$3:$ABF$3,0))/IX$2*INDEX(Usage!$D$5:$ABF$11,MATCH(UsagePerHour!$B$20,Usage!$C$5:$C$11,0),MATCH(UsagePerHour!IX$4,Usage!$D$3:$ABF$3,0)),"")</f>
        <v>7.009965673790278</v>
      </c>
      <c r="IY22" s="6">
        <f>IFERROR(INDEX(Sales!$D$5:$ABF$18,MATCH(UsagePerHour!$B22,Sales!$C$5:$C$18,0),MATCH(UsagePerHour!IY$4,Sales!$D$3:$ABF$3,0))/IY$2*INDEX(Usage!$D$5:$ABF$11,MATCH(UsagePerHour!$B$20,Usage!$C$5:$C$11,0),MATCH(UsagePerHour!IY$4,Usage!$D$3:$ABF$3,0)),"")</f>
        <v>28.376555069734785</v>
      </c>
      <c r="IZ22" s="6">
        <f>IFERROR(INDEX(Sales!$D$5:$ABF$18,MATCH(UsagePerHour!$B22,Sales!$C$5:$C$18,0),MATCH(UsagePerHour!IZ$4,Sales!$D$3:$ABF$3,0))/IZ$2*INDEX(Usage!$D$5:$ABF$11,MATCH(UsagePerHour!$B$20,Usage!$C$5:$C$11,0),MATCH(UsagePerHour!IZ$4,Usage!$D$3:$ABF$3,0)),"")</f>
        <v>54.731189222740753</v>
      </c>
      <c r="JA22" s="6">
        <f>IFERROR(INDEX(Sales!$D$5:$ABF$18,MATCH(UsagePerHour!$B22,Sales!$C$5:$C$18,0),MATCH(UsagePerHour!JA$4,Sales!$D$3:$ABF$3,0))/JA$2*INDEX(Usage!$D$5:$ABF$11,MATCH(UsagePerHour!$B$20,Usage!$C$5:$C$11,0),MATCH(UsagePerHour!JA$4,Usage!$D$3:$ABF$3,0)),"")</f>
        <v>157.93397801244032</v>
      </c>
      <c r="JB22" s="6">
        <f>IFERROR(INDEX(Sales!$D$5:$ABF$18,MATCH(UsagePerHour!$B22,Sales!$C$5:$C$18,0),MATCH(UsagePerHour!JB$4,Sales!$D$3:$ABF$3,0))/JB$2*INDEX(Usage!$D$5:$ABF$11,MATCH(UsagePerHour!$B$20,Usage!$C$5:$C$11,0),MATCH(UsagePerHour!JB$4,Usage!$D$3:$ABF$3,0)),"")</f>
        <v>95.443373825281398</v>
      </c>
      <c r="JC22" s="6">
        <f>IFERROR(INDEX(Sales!$D$5:$ABF$18,MATCH(UsagePerHour!$B22,Sales!$C$5:$C$18,0),MATCH(UsagePerHour!JC$4,Sales!$D$3:$ABF$3,0))/JC$2*INDEX(Usage!$D$5:$ABF$11,MATCH(UsagePerHour!$B$20,Usage!$C$5:$C$11,0),MATCH(UsagePerHour!JC$4,Usage!$D$3:$ABF$3,0)),"")</f>
        <v>110.80566391335201</v>
      </c>
      <c r="JD22" s="6">
        <f>IFERROR(INDEX(Sales!$D$5:$ABF$18,MATCH(UsagePerHour!$B22,Sales!$C$5:$C$18,0),MATCH(UsagePerHour!JD$4,Sales!$D$3:$ABF$3,0))/JD$2*INDEX(Usage!$D$5:$ABF$11,MATCH(UsagePerHour!$B$20,Usage!$C$5:$C$11,0),MATCH(UsagePerHour!JD$4,Usage!$D$3:$ABF$3,0)),"")</f>
        <v>3.4739619393349672</v>
      </c>
      <c r="JE22" s="6">
        <f>IFERROR(INDEX(Sales!$D$5:$ABF$18,MATCH(UsagePerHour!$B22,Sales!$C$5:$C$18,0),MATCH(UsagePerHour!JE$4,Sales!$D$3:$ABF$3,0))/JE$2*INDEX(Usage!$D$5:$ABF$11,MATCH(UsagePerHour!$B$20,Usage!$C$5:$C$11,0),MATCH(UsagePerHour!JE$4,Usage!$D$3:$ABF$3,0)),"")</f>
        <v>18.186953235323415</v>
      </c>
      <c r="JF22" s="6">
        <f>IFERROR(INDEX(Sales!$D$5:$ABF$18,MATCH(UsagePerHour!$B22,Sales!$C$5:$C$18,0),MATCH(UsagePerHour!JF$4,Sales!$D$3:$ABF$3,0))/JF$2*INDEX(Usage!$D$5:$ABF$11,MATCH(UsagePerHour!$B$20,Usage!$C$5:$C$11,0),MATCH(UsagePerHour!JF$4,Usage!$D$3:$ABF$3,0)),"")</f>
        <v>14.614640089622407</v>
      </c>
      <c r="JG22" s="6">
        <f>IFERROR(INDEX(Sales!$D$5:$ABF$18,MATCH(UsagePerHour!$B22,Sales!$C$5:$C$18,0),MATCH(UsagePerHour!JG$4,Sales!$D$3:$ABF$3,0))/JG$2*INDEX(Usage!$D$5:$ABF$11,MATCH(UsagePerHour!$B$20,Usage!$C$5:$C$11,0),MATCH(UsagePerHour!JG$4,Usage!$D$3:$ABF$3,0)),"")</f>
        <v>7.3285037488857414</v>
      </c>
      <c r="JH22" s="6">
        <f>IFERROR(INDEX(Sales!$D$5:$ABF$18,MATCH(UsagePerHour!$B22,Sales!$C$5:$C$18,0),MATCH(UsagePerHour!JH$4,Sales!$D$3:$ABF$3,0))/JH$2*INDEX(Usage!$D$5:$ABF$11,MATCH(UsagePerHour!$B$20,Usage!$C$5:$C$11,0),MATCH(UsagePerHour!JH$4,Usage!$D$3:$ABF$3,0)),"")</f>
        <v>63.279378542865011</v>
      </c>
      <c r="JI22" s="6">
        <f>IFERROR(INDEX(Sales!$D$5:$ABF$18,MATCH(UsagePerHour!$B22,Sales!$C$5:$C$18,0),MATCH(UsagePerHour!JI$4,Sales!$D$3:$ABF$3,0))/JI$2*INDEX(Usage!$D$5:$ABF$11,MATCH(UsagePerHour!$B$20,Usage!$C$5:$C$11,0),MATCH(UsagePerHour!JI$4,Usage!$D$3:$ABF$3,0)),"")</f>
        <v>81.301748358833009</v>
      </c>
      <c r="JJ22" s="6">
        <f>IFERROR(INDEX(Sales!$D$5:$ABF$18,MATCH(UsagePerHour!$B22,Sales!$C$5:$C$18,0),MATCH(UsagePerHour!JJ$4,Sales!$D$3:$ABF$3,0))/JJ$2*INDEX(Usage!$D$5:$ABF$11,MATCH(UsagePerHour!$B$20,Usage!$C$5:$C$11,0),MATCH(UsagePerHour!JJ$4,Usage!$D$3:$ABF$3,0)),"")</f>
        <v>46.202305125872009</v>
      </c>
      <c r="JK22" s="6">
        <f>IFERROR(INDEX(Sales!$D$5:$ABF$18,MATCH(UsagePerHour!$B22,Sales!$C$5:$C$18,0),MATCH(UsagePerHour!JK$4,Sales!$D$3:$ABF$3,0))/JK$2*INDEX(Usage!$D$5:$ABF$11,MATCH(UsagePerHour!$B$20,Usage!$C$5:$C$11,0),MATCH(UsagePerHour!JK$4,Usage!$D$3:$ABF$3,0)),"")</f>
        <v>0.55254527306430912</v>
      </c>
      <c r="JL22" s="6">
        <f>IFERROR(INDEX(Sales!$D$5:$ABF$18,MATCH(UsagePerHour!$B22,Sales!$C$5:$C$18,0),MATCH(UsagePerHour!JL$4,Sales!$D$3:$ABF$3,0))/JL$2*INDEX(Usage!$D$5:$ABF$11,MATCH(UsagePerHour!$B$20,Usage!$C$5:$C$11,0),MATCH(UsagePerHour!JL$4,Usage!$D$3:$ABF$3,0)),"")</f>
        <v>3.7517856066129109</v>
      </c>
      <c r="JM22" s="6">
        <f>IFERROR(INDEX(Sales!$D$5:$ABF$18,MATCH(UsagePerHour!$B22,Sales!$C$5:$C$18,0),MATCH(UsagePerHour!JM$4,Sales!$D$3:$ABF$3,0))/JM$2*INDEX(Usage!$D$5:$ABF$11,MATCH(UsagePerHour!$B$20,Usage!$C$5:$C$11,0),MATCH(UsagePerHour!JM$4,Usage!$D$3:$ABF$3,0)),"")</f>
        <v>144.74387529722844</v>
      </c>
      <c r="JN22" s="6">
        <f>IFERROR(INDEX(Sales!$D$5:$ABF$18,MATCH(UsagePerHour!$B22,Sales!$C$5:$C$18,0),MATCH(UsagePerHour!JN$4,Sales!$D$3:$ABF$3,0))/JN$2*INDEX(Usage!$D$5:$ABF$11,MATCH(UsagePerHour!$B$20,Usage!$C$5:$C$11,0),MATCH(UsagePerHour!JN$4,Usage!$D$3:$ABF$3,0)),"")</f>
        <v>4.6524323668567273</v>
      </c>
      <c r="JO22" s="6">
        <f>IFERROR(INDEX(Sales!$D$5:$ABF$18,MATCH(UsagePerHour!$B22,Sales!$C$5:$C$18,0),MATCH(UsagePerHour!JO$4,Sales!$D$3:$ABF$3,0))/JO$2*INDEX(Usage!$D$5:$ABF$11,MATCH(UsagePerHour!$B$20,Usage!$C$5:$C$11,0),MATCH(UsagePerHour!JO$4,Usage!$D$3:$ABF$3,0)),"")</f>
        <v>130.38412191769126</v>
      </c>
      <c r="JP22" s="6">
        <f>IFERROR(INDEX(Sales!$D$5:$ABF$18,MATCH(UsagePerHour!$B22,Sales!$C$5:$C$18,0),MATCH(UsagePerHour!JP$4,Sales!$D$3:$ABF$3,0))/JP$2*INDEX(Usage!$D$5:$ABF$11,MATCH(UsagePerHour!$B$20,Usage!$C$5:$C$11,0),MATCH(UsagePerHour!JP$4,Usage!$D$3:$ABF$3,0)),"")</f>
        <v>0.45580459595806416</v>
      </c>
      <c r="JQ22" s="6">
        <f>IFERROR(INDEX(Sales!$D$5:$ABF$18,MATCH(UsagePerHour!$B22,Sales!$C$5:$C$18,0),MATCH(UsagePerHour!JQ$4,Sales!$D$3:$ABF$3,0))/JQ$2*INDEX(Usage!$D$5:$ABF$11,MATCH(UsagePerHour!$B$20,Usage!$C$5:$C$11,0),MATCH(UsagePerHour!JQ$4,Usage!$D$3:$ABF$3,0)),"")</f>
        <v>7.7099946005854099</v>
      </c>
      <c r="JR22" s="6">
        <f>IFERROR(INDEX(Sales!$D$5:$ABF$18,MATCH(UsagePerHour!$B22,Sales!$C$5:$C$18,0),MATCH(UsagePerHour!JR$4,Sales!$D$3:$ABF$3,0))/JR$2*INDEX(Usage!$D$5:$ABF$11,MATCH(UsagePerHour!$B$20,Usage!$C$5:$C$11,0),MATCH(UsagePerHour!JR$4,Usage!$D$3:$ABF$3,0)),"")</f>
        <v>2.2437613724980507</v>
      </c>
      <c r="JS22" s="6">
        <f>IFERROR(INDEX(Sales!$D$5:$ABF$18,MATCH(UsagePerHour!$B22,Sales!$C$5:$C$18,0),MATCH(UsagePerHour!JS$4,Sales!$D$3:$ABF$3,0))/JS$2*INDEX(Usage!$D$5:$ABF$11,MATCH(UsagePerHour!$B$20,Usage!$C$5:$C$11,0),MATCH(UsagePerHour!JS$4,Usage!$D$3:$ABF$3,0)),"")</f>
        <v>8.6661066127291644</v>
      </c>
      <c r="JT22" s="6">
        <f>IFERROR(INDEX(Sales!$D$5:$ABF$18,MATCH(UsagePerHour!$B22,Sales!$C$5:$C$18,0),MATCH(UsagePerHour!JT$4,Sales!$D$3:$ABF$3,0))/JT$2*INDEX(Usage!$D$5:$ABF$11,MATCH(UsagePerHour!$B$20,Usage!$C$5:$C$11,0),MATCH(UsagePerHour!JT$4,Usage!$D$3:$ABF$3,0)),"")</f>
        <v>66.317328235690994</v>
      </c>
      <c r="JU22" s="6">
        <f>IFERROR(INDEX(Sales!$D$5:$ABF$18,MATCH(UsagePerHour!$B22,Sales!$C$5:$C$18,0),MATCH(UsagePerHour!JU$4,Sales!$D$3:$ABF$3,0))/JU$2*INDEX(Usage!$D$5:$ABF$11,MATCH(UsagePerHour!$B$20,Usage!$C$5:$C$11,0),MATCH(UsagePerHour!JU$4,Usage!$D$3:$ABF$3,0)),"")</f>
        <v>9.5791293182211028</v>
      </c>
      <c r="JV22" s="6">
        <f>IFERROR(INDEX(Sales!$D$5:$ABF$18,MATCH(UsagePerHour!$B22,Sales!$C$5:$C$18,0),MATCH(UsagePerHour!JV$4,Sales!$D$3:$ABF$3,0))/JV$2*INDEX(Usage!$D$5:$ABF$11,MATCH(UsagePerHour!$B$20,Usage!$C$5:$C$11,0),MATCH(UsagePerHour!JV$4,Usage!$D$3:$ABF$3,0)),"")</f>
        <v>157.08979332080733</v>
      </c>
      <c r="JW22" s="6">
        <f>IFERROR(INDEX(Sales!$D$5:$ABF$18,MATCH(UsagePerHour!$B22,Sales!$C$5:$C$18,0),MATCH(UsagePerHour!JW$4,Sales!$D$3:$ABF$3,0))/JW$2*INDEX(Usage!$D$5:$ABF$11,MATCH(UsagePerHour!$B$20,Usage!$C$5:$C$11,0),MATCH(UsagePerHour!JW$4,Usage!$D$3:$ABF$3,0)),"")</f>
        <v>4.1146275380431758</v>
      </c>
      <c r="JX22" s="6">
        <f>IFERROR(INDEX(Sales!$D$5:$ABF$18,MATCH(UsagePerHour!$B22,Sales!$C$5:$C$18,0),MATCH(UsagePerHour!JX$4,Sales!$D$3:$ABF$3,0))/JX$2*INDEX(Usage!$D$5:$ABF$11,MATCH(UsagePerHour!$B$20,Usage!$C$5:$C$11,0),MATCH(UsagePerHour!JX$4,Usage!$D$3:$ABF$3,0)),"")</f>
        <v>2.5618599905251269</v>
      </c>
      <c r="JY22" s="6">
        <f>IFERROR(INDEX(Sales!$D$5:$ABF$18,MATCH(UsagePerHour!$B22,Sales!$C$5:$C$18,0),MATCH(UsagePerHour!JY$4,Sales!$D$3:$ABF$3,0))/JY$2*INDEX(Usage!$D$5:$ABF$11,MATCH(UsagePerHour!$B$20,Usage!$C$5:$C$11,0),MATCH(UsagePerHour!JY$4,Usage!$D$3:$ABF$3,0)),"")</f>
        <v>0.61983083147923879</v>
      </c>
      <c r="JZ22" s="6">
        <f>IFERROR(INDEX(Sales!$D$5:$ABF$18,MATCH(UsagePerHour!$B22,Sales!$C$5:$C$18,0),MATCH(UsagePerHour!JZ$4,Sales!$D$3:$ABF$3,0))/JZ$2*INDEX(Usage!$D$5:$ABF$11,MATCH(UsagePerHour!$B$20,Usage!$C$5:$C$11,0),MATCH(UsagePerHour!JZ$4,Usage!$D$3:$ABF$3,0)),"")</f>
        <v>1.3062240912886725</v>
      </c>
      <c r="KA22" s="6">
        <f>IFERROR(INDEX(Sales!$D$5:$ABF$18,MATCH(UsagePerHour!$B22,Sales!$C$5:$C$18,0),MATCH(UsagePerHour!KA$4,Sales!$D$3:$ABF$3,0))/KA$2*INDEX(Usage!$D$5:$ABF$11,MATCH(UsagePerHour!$B$20,Usage!$C$5:$C$11,0),MATCH(UsagePerHour!KA$4,Usage!$D$3:$ABF$3,0)),"")</f>
        <v>4.9470074329252203</v>
      </c>
      <c r="KB22" s="6">
        <f>IFERROR(INDEX(Sales!$D$5:$ABF$18,MATCH(UsagePerHour!$B22,Sales!$C$5:$C$18,0),MATCH(UsagePerHour!KB$4,Sales!$D$3:$ABF$3,0))/KB$2*INDEX(Usage!$D$5:$ABF$11,MATCH(UsagePerHour!$B$20,Usage!$C$5:$C$11,0),MATCH(UsagePerHour!KB$4,Usage!$D$3:$ABF$3,0)),"")</f>
        <v>27.130980863548277</v>
      </c>
      <c r="KC22" s="6">
        <f>IFERROR(INDEX(Sales!$D$5:$ABF$18,MATCH(UsagePerHour!$B22,Sales!$C$5:$C$18,0),MATCH(UsagePerHour!KC$4,Sales!$D$3:$ABF$3,0))/KC$2*INDEX(Usage!$D$5:$ABF$11,MATCH(UsagePerHour!$B$20,Usage!$C$5:$C$11,0),MATCH(UsagePerHour!KC$4,Usage!$D$3:$ABF$3,0)),"")</f>
        <v>204.60530209861037</v>
      </c>
      <c r="KD22" s="6">
        <f>IFERROR(INDEX(Sales!$D$5:$ABF$18,MATCH(UsagePerHour!$B22,Sales!$C$5:$C$18,0),MATCH(UsagePerHour!KD$4,Sales!$D$3:$ABF$3,0))/KD$2*INDEX(Usage!$D$5:$ABF$11,MATCH(UsagePerHour!$B$20,Usage!$C$5:$C$11,0),MATCH(UsagePerHour!KD$4,Usage!$D$3:$ABF$3,0)),"")</f>
        <v>37.305028974721331</v>
      </c>
      <c r="KE22" s="6">
        <f>IFERROR(INDEX(Sales!$D$5:$ABF$18,MATCH(UsagePerHour!$B22,Sales!$C$5:$C$18,0),MATCH(UsagePerHour!KE$4,Sales!$D$3:$ABF$3,0))/KE$2*INDEX(Usage!$D$5:$ABF$11,MATCH(UsagePerHour!$B$20,Usage!$C$5:$C$11,0),MATCH(UsagePerHour!KE$4,Usage!$D$3:$ABF$3,0)),"")</f>
        <v>8.4366921550256393</v>
      </c>
      <c r="KF22" s="6">
        <f>IFERROR(INDEX(Sales!$D$5:$ABF$18,MATCH(UsagePerHour!$B22,Sales!$C$5:$C$18,0),MATCH(UsagePerHour!KF$4,Sales!$D$3:$ABF$3,0))/KF$2*INDEX(Usage!$D$5:$ABF$11,MATCH(UsagePerHour!$B$20,Usage!$C$5:$C$11,0),MATCH(UsagePerHour!KF$4,Usage!$D$3:$ABF$3,0)),"")</f>
        <v>6.5757293266067114</v>
      </c>
      <c r="KG22" s="6">
        <f>IFERROR(INDEX(Sales!$D$5:$ABF$18,MATCH(UsagePerHour!$B22,Sales!$C$5:$C$18,0),MATCH(UsagePerHour!KG$4,Sales!$D$3:$ABF$3,0))/KG$2*INDEX(Usage!$D$5:$ABF$11,MATCH(UsagePerHour!$B$20,Usage!$C$5:$C$11,0),MATCH(UsagePerHour!KG$4,Usage!$D$3:$ABF$3,0)),"")</f>
        <v>9.7861753140592818</v>
      </c>
      <c r="KH22" s="6">
        <f>IFERROR(INDEX(Sales!$D$5:$ABF$18,MATCH(UsagePerHour!$B22,Sales!$C$5:$C$18,0),MATCH(UsagePerHour!KH$4,Sales!$D$3:$ABF$3,0))/KH$2*INDEX(Usage!$D$5:$ABF$11,MATCH(UsagePerHour!$B$20,Usage!$C$5:$C$11,0),MATCH(UsagePerHour!KH$4,Usage!$D$3:$ABF$3,0)),"")</f>
        <v>59.700800898424802</v>
      </c>
      <c r="KI22" s="6">
        <f>IFERROR(INDEX(Sales!$D$5:$ABF$18,MATCH(UsagePerHour!$B22,Sales!$C$5:$C$18,0),MATCH(UsagePerHour!KI$4,Sales!$D$3:$ABF$3,0))/KI$2*INDEX(Usage!$D$5:$ABF$11,MATCH(UsagePerHour!$B$20,Usage!$C$5:$C$11,0),MATCH(UsagePerHour!KI$4,Usage!$D$3:$ABF$3,0)),"")</f>
        <v>69.985727730537448</v>
      </c>
      <c r="KJ22" s="6">
        <f>IFERROR(INDEX(Sales!$D$5:$ABF$18,MATCH(UsagePerHour!$B22,Sales!$C$5:$C$18,0),MATCH(UsagePerHour!KJ$4,Sales!$D$3:$ABF$3,0))/KJ$2*INDEX(Usage!$D$5:$ABF$11,MATCH(UsagePerHour!$B$20,Usage!$C$5:$C$11,0),MATCH(UsagePerHour!KJ$4,Usage!$D$3:$ABF$3,0)),"")</f>
        <v>94.844580450725971</v>
      </c>
      <c r="KK22" s="6">
        <f>IFERROR(INDEX(Sales!$D$5:$ABF$18,MATCH(UsagePerHour!$B22,Sales!$C$5:$C$18,0),MATCH(UsagePerHour!KK$4,Sales!$D$3:$ABF$3,0))/KK$2*INDEX(Usage!$D$5:$ABF$11,MATCH(UsagePerHour!$B$20,Usage!$C$5:$C$11,0),MATCH(UsagePerHour!KK$4,Usage!$D$3:$ABF$3,0)),"")</f>
        <v>19.325257905629801</v>
      </c>
      <c r="KL22" s="6">
        <f>IFERROR(INDEX(Sales!$D$5:$ABF$18,MATCH(UsagePerHour!$B22,Sales!$C$5:$C$18,0),MATCH(UsagePerHour!KL$4,Sales!$D$3:$ABF$3,0))/KL$2*INDEX(Usage!$D$5:$ABF$11,MATCH(UsagePerHour!$B$20,Usage!$C$5:$C$11,0),MATCH(UsagePerHour!KL$4,Usage!$D$3:$ABF$3,0)),"")</f>
        <v>9.8654661966713384</v>
      </c>
      <c r="KM22" s="6">
        <f>IFERROR(INDEX(Sales!$D$5:$ABF$18,MATCH(UsagePerHour!$B22,Sales!$C$5:$C$18,0),MATCH(UsagePerHour!KM$4,Sales!$D$3:$ABF$3,0))/KM$2*INDEX(Usage!$D$5:$ABF$11,MATCH(UsagePerHour!$B$20,Usage!$C$5:$C$11,0),MATCH(UsagePerHour!KM$4,Usage!$D$3:$ABF$3,0)),"")</f>
        <v>0</v>
      </c>
      <c r="KN22" s="6">
        <f>IFERROR(INDEX(Sales!$D$5:$ABF$18,MATCH(UsagePerHour!$B22,Sales!$C$5:$C$18,0),MATCH(UsagePerHour!KN$4,Sales!$D$3:$ABF$3,0))/KN$2*INDEX(Usage!$D$5:$ABF$11,MATCH(UsagePerHour!$B$20,Usage!$C$5:$C$11,0),MATCH(UsagePerHour!KN$4,Usage!$D$3:$ABF$3,0)),"")</f>
        <v>9.3581269871856634</v>
      </c>
      <c r="KO22" s="6">
        <f>IFERROR(INDEX(Sales!$D$5:$ABF$18,MATCH(UsagePerHour!$B22,Sales!$C$5:$C$18,0),MATCH(UsagePerHour!KO$4,Sales!$D$3:$ABF$3,0))/KO$2*INDEX(Usage!$D$5:$ABF$11,MATCH(UsagePerHour!$B$20,Usage!$C$5:$C$11,0),MATCH(UsagePerHour!KO$4,Usage!$D$3:$ABF$3,0)),"")</f>
        <v>159.27764829967848</v>
      </c>
      <c r="KP22" s="6">
        <f>IFERROR(INDEX(Sales!$D$5:$ABF$18,MATCH(UsagePerHour!$B22,Sales!$C$5:$C$18,0),MATCH(UsagePerHour!KP$4,Sales!$D$3:$ABF$3,0))/KP$2*INDEX(Usage!$D$5:$ABF$11,MATCH(UsagePerHour!$B$20,Usage!$C$5:$C$11,0),MATCH(UsagePerHour!KP$4,Usage!$D$3:$ABF$3,0)),"")</f>
        <v>13.558708591354534</v>
      </c>
      <c r="KQ22" s="6">
        <f>IFERROR(INDEX(Sales!$D$5:$ABF$18,MATCH(UsagePerHour!$B22,Sales!$C$5:$C$18,0),MATCH(UsagePerHour!KQ$4,Sales!$D$3:$ABF$3,0))/KQ$2*INDEX(Usage!$D$5:$ABF$11,MATCH(UsagePerHour!$B$20,Usage!$C$5:$C$11,0),MATCH(UsagePerHour!KQ$4,Usage!$D$3:$ABF$3,0)),"")</f>
        <v>281.03578744676912</v>
      </c>
      <c r="KR22" s="6">
        <f>IFERROR(INDEX(Sales!$D$5:$ABF$18,MATCH(UsagePerHour!$B22,Sales!$C$5:$C$18,0),MATCH(UsagePerHour!KR$4,Sales!$D$3:$ABF$3,0))/KR$2*INDEX(Usage!$D$5:$ABF$11,MATCH(UsagePerHour!$B$20,Usage!$C$5:$C$11,0),MATCH(UsagePerHour!KR$4,Usage!$D$3:$ABF$3,0)),"")</f>
        <v>64.259300055620386</v>
      </c>
      <c r="KS22" s="6">
        <f>IFERROR(INDEX(Sales!$D$5:$ABF$18,MATCH(UsagePerHour!$B22,Sales!$C$5:$C$18,0),MATCH(UsagePerHour!KS$4,Sales!$D$3:$ABF$3,0))/KS$2*INDEX(Usage!$D$5:$ABF$11,MATCH(UsagePerHour!$B$20,Usage!$C$5:$C$11,0),MATCH(UsagePerHour!KS$4,Usage!$D$3:$ABF$3,0)),"")</f>
        <v>10.471575429179117</v>
      </c>
      <c r="KT22" s="6">
        <f>IFERROR(INDEX(Sales!$D$5:$ABF$18,MATCH(UsagePerHour!$B22,Sales!$C$5:$C$18,0),MATCH(UsagePerHour!KT$4,Sales!$D$3:$ABF$3,0))/KT$2*INDEX(Usage!$D$5:$ABF$11,MATCH(UsagePerHour!$B$20,Usage!$C$5:$C$11,0),MATCH(UsagePerHour!KT$4,Usage!$D$3:$ABF$3,0)),"")</f>
        <v>7.3306597115105969</v>
      </c>
      <c r="KU22" s="6">
        <f>IFERROR(INDEX(Sales!$D$5:$ABF$18,MATCH(UsagePerHour!$B22,Sales!$C$5:$C$18,0),MATCH(UsagePerHour!KU$4,Sales!$D$3:$ABF$3,0))/KU$2*INDEX(Usage!$D$5:$ABF$11,MATCH(UsagePerHour!$B$20,Usage!$C$5:$C$11,0),MATCH(UsagePerHour!KU$4,Usage!$D$3:$ABF$3,0)),"")</f>
        <v>69.945869142932906</v>
      </c>
      <c r="KV22" s="6">
        <f>IFERROR(INDEX(Sales!$D$5:$ABF$18,MATCH(UsagePerHour!$B22,Sales!$C$5:$C$18,0),MATCH(UsagePerHour!KV$4,Sales!$D$3:$ABF$3,0))/KV$2*INDEX(Usage!$D$5:$ABF$11,MATCH(UsagePerHour!$B$20,Usage!$C$5:$C$11,0),MATCH(UsagePerHour!KV$4,Usage!$D$3:$ABF$3,0)),"")</f>
        <v>4.5531459382910544</v>
      </c>
      <c r="KW22" s="6">
        <f>IFERROR(INDEX(Sales!$D$5:$ABF$18,MATCH(UsagePerHour!$B22,Sales!$C$5:$C$18,0),MATCH(UsagePerHour!KW$4,Sales!$D$3:$ABF$3,0))/KW$2*INDEX(Usage!$D$5:$ABF$11,MATCH(UsagePerHour!$B$20,Usage!$C$5:$C$11,0),MATCH(UsagePerHour!KW$4,Usage!$D$3:$ABF$3,0)),"")</f>
        <v>15.9313073128745</v>
      </c>
      <c r="KX22" s="6">
        <f>IFERROR(INDEX(Sales!$D$5:$ABF$18,MATCH(UsagePerHour!$B22,Sales!$C$5:$C$18,0),MATCH(UsagePerHour!KX$4,Sales!$D$3:$ABF$3,0))/KX$2*INDEX(Usage!$D$5:$ABF$11,MATCH(UsagePerHour!$B$20,Usage!$C$5:$C$11,0),MATCH(UsagePerHour!KX$4,Usage!$D$3:$ABF$3,0)),"")</f>
        <v>187.51617116890247</v>
      </c>
      <c r="KY22" s="6">
        <f>IFERROR(INDEX(Sales!$D$5:$ABF$18,MATCH(UsagePerHour!$B22,Sales!$C$5:$C$18,0),MATCH(UsagePerHour!KY$4,Sales!$D$3:$ABF$3,0))/KY$2*INDEX(Usage!$D$5:$ABF$11,MATCH(UsagePerHour!$B$20,Usage!$C$5:$C$11,0),MATCH(UsagePerHour!KY$4,Usage!$D$3:$ABF$3,0)),"")</f>
        <v>54.691194787774265</v>
      </c>
      <c r="KZ22" s="6">
        <f>IFERROR(INDEX(Sales!$D$5:$ABF$18,MATCH(UsagePerHour!$B22,Sales!$C$5:$C$18,0),MATCH(UsagePerHour!KZ$4,Sales!$D$3:$ABF$3,0))/KZ$2*INDEX(Usage!$D$5:$ABF$11,MATCH(UsagePerHour!$B$20,Usage!$C$5:$C$11,0),MATCH(UsagePerHour!KZ$4,Usage!$D$3:$ABF$3,0)),"")</f>
        <v>17.230578193058872</v>
      </c>
      <c r="LA22" s="6">
        <f>IFERROR(INDEX(Sales!$D$5:$ABF$18,MATCH(UsagePerHour!$B22,Sales!$C$5:$C$18,0),MATCH(UsagePerHour!LA$4,Sales!$D$3:$ABF$3,0))/LA$2*INDEX(Usage!$D$5:$ABF$11,MATCH(UsagePerHour!$B$20,Usage!$C$5:$C$11,0),MATCH(UsagePerHour!LA$4,Usage!$D$3:$ABF$3,0)),"")</f>
        <v>3.1165718589159126</v>
      </c>
      <c r="LB22" s="6">
        <f>IFERROR(INDEX(Sales!$D$5:$ABF$18,MATCH(UsagePerHour!$B22,Sales!$C$5:$C$18,0),MATCH(UsagePerHour!LB$4,Sales!$D$3:$ABF$3,0))/LB$2*INDEX(Usage!$D$5:$ABF$11,MATCH(UsagePerHour!$B$20,Usage!$C$5:$C$11,0),MATCH(UsagePerHour!LB$4,Usage!$D$3:$ABF$3,0)),"")</f>
        <v>25.170367675568553</v>
      </c>
      <c r="LC22" s="6">
        <f>IFERROR(INDEX(Sales!$D$5:$ABF$18,MATCH(UsagePerHour!$B22,Sales!$C$5:$C$18,0),MATCH(UsagePerHour!LC$4,Sales!$D$3:$ABF$3,0))/LC$2*INDEX(Usage!$D$5:$ABF$11,MATCH(UsagePerHour!$B$20,Usage!$C$5:$C$11,0),MATCH(UsagePerHour!LC$4,Usage!$D$3:$ABF$3,0)),"")</f>
        <v>3.0118959453490572</v>
      </c>
      <c r="LD22" s="6">
        <f>IFERROR(INDEX(Sales!$D$5:$ABF$18,MATCH(UsagePerHour!$B22,Sales!$C$5:$C$18,0),MATCH(UsagePerHour!LD$4,Sales!$D$3:$ABF$3,0))/LD$2*INDEX(Usage!$D$5:$ABF$11,MATCH(UsagePerHour!$B$20,Usage!$C$5:$C$11,0),MATCH(UsagePerHour!LD$4,Usage!$D$3:$ABF$3,0)),"")</f>
        <v>51.125264594661118</v>
      </c>
      <c r="LE22" s="6">
        <f>IFERROR(INDEX(Sales!$D$5:$ABF$18,MATCH(UsagePerHour!$B22,Sales!$C$5:$C$18,0),MATCH(UsagePerHour!LE$4,Sales!$D$3:$ABF$3,0))/LE$2*INDEX(Usage!$D$5:$ABF$11,MATCH(UsagePerHour!$B$20,Usage!$C$5:$C$11,0),MATCH(UsagePerHour!LE$4,Usage!$D$3:$ABF$3,0)),"")</f>
        <v>81.252918540903281</v>
      </c>
      <c r="LF22" s="6">
        <f>IFERROR(INDEX(Sales!$D$5:$ABF$18,MATCH(UsagePerHour!$B22,Sales!$C$5:$C$18,0),MATCH(UsagePerHour!LF$4,Sales!$D$3:$ABF$3,0))/LF$2*INDEX(Usage!$D$5:$ABF$11,MATCH(UsagePerHour!$B$20,Usage!$C$5:$C$11,0),MATCH(UsagePerHour!LF$4,Usage!$D$3:$ABF$3,0)),"")</f>
        <v>45.561066437698678</v>
      </c>
      <c r="LG22" s="6">
        <f>IFERROR(INDEX(Sales!$D$5:$ABF$18,MATCH(UsagePerHour!$B22,Sales!$C$5:$C$18,0),MATCH(UsagePerHour!LG$4,Sales!$D$3:$ABF$3,0))/LG$2*INDEX(Usage!$D$5:$ABF$11,MATCH(UsagePerHour!$B$20,Usage!$C$5:$C$11,0),MATCH(UsagePerHour!LG$4,Usage!$D$3:$ABF$3,0)),"")</f>
        <v>95.46690676188625</v>
      </c>
      <c r="LH22" s="6">
        <f>IFERROR(INDEX(Sales!$D$5:$ABF$18,MATCH(UsagePerHour!$B22,Sales!$C$5:$C$18,0),MATCH(UsagePerHour!LH$4,Sales!$D$3:$ABF$3,0))/LH$2*INDEX(Usage!$D$5:$ABF$11,MATCH(UsagePerHour!$B$20,Usage!$C$5:$C$11,0),MATCH(UsagePerHour!LH$4,Usage!$D$3:$ABF$3,0)),"")</f>
        <v>0</v>
      </c>
      <c r="LI22" s="6">
        <f>IFERROR(INDEX(Sales!$D$5:$ABF$18,MATCH(UsagePerHour!$B22,Sales!$C$5:$C$18,0),MATCH(UsagePerHour!LI$4,Sales!$D$3:$ABF$3,0))/LI$2*INDEX(Usage!$D$5:$ABF$11,MATCH(UsagePerHour!$B$20,Usage!$C$5:$C$11,0),MATCH(UsagePerHour!LI$4,Usage!$D$3:$ABF$3,0)),"")</f>
        <v>15.06448361908196</v>
      </c>
      <c r="LJ22" s="6">
        <f>IFERROR(INDEX(Sales!$D$5:$ABF$18,MATCH(UsagePerHour!$B22,Sales!$C$5:$C$18,0),MATCH(UsagePerHour!LJ$4,Sales!$D$3:$ABF$3,0))/LJ$2*INDEX(Usage!$D$5:$ABF$11,MATCH(UsagePerHour!$B$20,Usage!$C$5:$C$11,0),MATCH(UsagePerHour!LJ$4,Usage!$D$3:$ABF$3,0)),"")</f>
        <v>9.6967807093669176</v>
      </c>
      <c r="LK22" s="6">
        <f>IFERROR(INDEX(Sales!$D$5:$ABF$18,MATCH(UsagePerHour!$B22,Sales!$C$5:$C$18,0),MATCH(UsagePerHour!LK$4,Sales!$D$3:$ABF$3,0))/LK$2*INDEX(Usage!$D$5:$ABF$11,MATCH(UsagePerHour!$B$20,Usage!$C$5:$C$11,0),MATCH(UsagePerHour!LK$4,Usage!$D$3:$ABF$3,0)),"")</f>
        <v>13.997848918375889</v>
      </c>
      <c r="LL22" s="6">
        <f>IFERROR(INDEX(Sales!$D$5:$ABF$18,MATCH(UsagePerHour!$B22,Sales!$C$5:$C$18,0),MATCH(UsagePerHour!LL$4,Sales!$D$3:$ABF$3,0))/LL$2*INDEX(Usage!$D$5:$ABF$11,MATCH(UsagePerHour!$B$20,Usage!$C$5:$C$11,0),MATCH(UsagePerHour!LL$4,Usage!$D$3:$ABF$3,0)),"")</f>
        <v>128.40293272785254</v>
      </c>
      <c r="LM22" s="6">
        <f>IFERROR(INDEX(Sales!$D$5:$ABF$18,MATCH(UsagePerHour!$B22,Sales!$C$5:$C$18,0),MATCH(UsagePerHour!LM$4,Sales!$D$3:$ABF$3,0))/LM$2*INDEX(Usage!$D$5:$ABF$11,MATCH(UsagePerHour!$B$20,Usage!$C$5:$C$11,0),MATCH(UsagePerHour!LM$4,Usage!$D$3:$ABF$3,0)),"")</f>
        <v>44.864356584799005</v>
      </c>
      <c r="LN22" s="6">
        <f>IFERROR(INDEX(Sales!$D$5:$ABF$18,MATCH(UsagePerHour!$B22,Sales!$C$5:$C$18,0),MATCH(UsagePerHour!LN$4,Sales!$D$3:$ABF$3,0))/LN$2*INDEX(Usage!$D$5:$ABF$11,MATCH(UsagePerHour!$B$20,Usage!$C$5:$C$11,0),MATCH(UsagePerHour!LN$4,Usage!$D$3:$ABF$3,0)),"")</f>
        <v>50.541140137390101</v>
      </c>
      <c r="LO22" s="6">
        <f>IFERROR(INDEX(Sales!$D$5:$ABF$18,MATCH(UsagePerHour!$B22,Sales!$C$5:$C$18,0),MATCH(UsagePerHour!LO$4,Sales!$D$3:$ABF$3,0))/LO$2*INDEX(Usage!$D$5:$ABF$11,MATCH(UsagePerHour!$B$20,Usage!$C$5:$C$11,0),MATCH(UsagePerHour!LO$4,Usage!$D$3:$ABF$3,0)),"")</f>
        <v>2.2772253734151406</v>
      </c>
      <c r="LP22" s="6">
        <f>IFERROR(INDEX(Sales!$D$5:$ABF$18,MATCH(UsagePerHour!$B22,Sales!$C$5:$C$18,0),MATCH(UsagePerHour!LP$4,Sales!$D$3:$ABF$3,0))/LP$2*INDEX(Usage!$D$5:$ABF$11,MATCH(UsagePerHour!$B$20,Usage!$C$5:$C$11,0),MATCH(UsagePerHour!LP$4,Usage!$D$3:$ABF$3,0)),"")</f>
        <v>0.40590405322005407</v>
      </c>
      <c r="LQ22" s="6">
        <f>IFERROR(INDEX(Sales!$D$5:$ABF$18,MATCH(UsagePerHour!$B22,Sales!$C$5:$C$18,0),MATCH(UsagePerHour!LQ$4,Sales!$D$3:$ABF$3,0))/LQ$2*INDEX(Usage!$D$5:$ABF$11,MATCH(UsagePerHour!$B$20,Usage!$C$5:$C$11,0),MATCH(UsagePerHour!LQ$4,Usage!$D$3:$ABF$3,0)),"")</f>
        <v>12.25502357336331</v>
      </c>
      <c r="LR22" s="6">
        <f>IFERROR(INDEX(Sales!$D$5:$ABF$18,MATCH(UsagePerHour!$B22,Sales!$C$5:$C$18,0),MATCH(UsagePerHour!LR$4,Sales!$D$3:$ABF$3,0))/LR$2*INDEX(Usage!$D$5:$ABF$11,MATCH(UsagePerHour!$B$20,Usage!$C$5:$C$11,0),MATCH(UsagePerHour!LR$4,Usage!$D$3:$ABF$3,0)),"")</f>
        <v>72.625473912258528</v>
      </c>
      <c r="LS22" s="6">
        <f>IFERROR(INDEX(Sales!$D$5:$ABF$18,MATCH(UsagePerHour!$B22,Sales!$C$5:$C$18,0),MATCH(UsagePerHour!LS$4,Sales!$D$3:$ABF$3,0))/LS$2*INDEX(Usage!$D$5:$ABF$11,MATCH(UsagePerHour!$B$20,Usage!$C$5:$C$11,0),MATCH(UsagePerHour!LS$4,Usage!$D$3:$ABF$3,0)),"")</f>
        <v>239.41651473509694</v>
      </c>
      <c r="LT22" s="6">
        <f>IFERROR(INDEX(Sales!$D$5:$ABF$18,MATCH(UsagePerHour!$B22,Sales!$C$5:$C$18,0),MATCH(UsagePerHour!LT$4,Sales!$D$3:$ABF$3,0))/LT$2*INDEX(Usage!$D$5:$ABF$11,MATCH(UsagePerHour!$B$20,Usage!$C$5:$C$11,0),MATCH(UsagePerHour!LT$4,Usage!$D$3:$ABF$3,0)),"")</f>
        <v>4.6257613937007127</v>
      </c>
      <c r="LU22" s="6">
        <f>IFERROR(INDEX(Sales!$D$5:$ABF$18,MATCH(UsagePerHour!$B22,Sales!$C$5:$C$18,0),MATCH(UsagePerHour!LU$4,Sales!$D$3:$ABF$3,0))/LU$2*INDEX(Usage!$D$5:$ABF$11,MATCH(UsagePerHour!$B$20,Usage!$C$5:$C$11,0),MATCH(UsagePerHour!LU$4,Usage!$D$3:$ABF$3,0)),"")</f>
        <v>1.7367564350181603</v>
      </c>
      <c r="LV22" s="6">
        <f>IFERROR(INDEX(Sales!$D$5:$ABF$18,MATCH(UsagePerHour!$B22,Sales!$C$5:$C$18,0),MATCH(UsagePerHour!LV$4,Sales!$D$3:$ABF$3,0))/LV$2*INDEX(Usage!$D$5:$ABF$11,MATCH(UsagePerHour!$B$20,Usage!$C$5:$C$11,0),MATCH(UsagePerHour!LV$4,Usage!$D$3:$ABF$3,0)),"")</f>
        <v>3.5548023952095811</v>
      </c>
      <c r="LW22" s="6">
        <f>IFERROR(INDEX(Sales!$D$5:$ABF$18,MATCH(UsagePerHour!$B22,Sales!$C$5:$C$18,0),MATCH(UsagePerHour!LW$4,Sales!$D$3:$ABF$3,0))/LW$2*INDEX(Usage!$D$5:$ABF$11,MATCH(UsagePerHour!$B$20,Usage!$C$5:$C$11,0),MATCH(UsagePerHour!LW$4,Usage!$D$3:$ABF$3,0)),"")</f>
        <v>1.4606822262118491</v>
      </c>
      <c r="LX22" s="6">
        <f>IFERROR(INDEX(Sales!$D$5:$ABF$18,MATCH(UsagePerHour!$B22,Sales!$C$5:$C$18,0),MATCH(UsagePerHour!LX$4,Sales!$D$3:$ABF$3,0))/LX$2*INDEX(Usage!$D$5:$ABF$11,MATCH(UsagePerHour!$B$20,Usage!$C$5:$C$11,0),MATCH(UsagePerHour!LX$4,Usage!$D$3:$ABF$3,0)),"")</f>
        <v>5.5436619282826651</v>
      </c>
      <c r="LY22" s="6">
        <f>IFERROR(INDEX(Sales!$D$5:$ABF$18,MATCH(UsagePerHour!$B22,Sales!$C$5:$C$18,0),MATCH(UsagePerHour!LY$4,Sales!$D$3:$ABF$3,0))/LY$2*INDEX(Usage!$D$5:$ABF$11,MATCH(UsagePerHour!$B$20,Usage!$C$5:$C$11,0),MATCH(UsagePerHour!LY$4,Usage!$D$3:$ABF$3,0)),"")</f>
        <v>19.706734062025625</v>
      </c>
      <c r="LZ22" s="6">
        <f>IFERROR(INDEX(Sales!$D$5:$ABF$18,MATCH(UsagePerHour!$B22,Sales!$C$5:$C$18,0),MATCH(UsagePerHour!LZ$4,Sales!$D$3:$ABF$3,0))/LZ$2*INDEX(Usage!$D$5:$ABF$11,MATCH(UsagePerHour!$B$20,Usage!$C$5:$C$11,0),MATCH(UsagePerHour!LZ$4,Usage!$D$3:$ABF$3,0)),"")</f>
        <v>195.05247636990677</v>
      </c>
      <c r="MA22" s="6">
        <f>IFERROR(INDEX(Sales!$D$5:$ABF$18,MATCH(UsagePerHour!$B22,Sales!$C$5:$C$18,0),MATCH(UsagePerHour!MA$4,Sales!$D$3:$ABF$3,0))/MA$2*INDEX(Usage!$D$5:$ABF$11,MATCH(UsagePerHour!$B$20,Usage!$C$5:$C$11,0),MATCH(UsagePerHour!MA$4,Usage!$D$3:$ABF$3,0)),"")</f>
        <v>15.084483001528074</v>
      </c>
      <c r="MB22" s="6">
        <f>IFERROR(INDEX(Sales!$D$5:$ABF$18,MATCH(UsagePerHour!$B22,Sales!$C$5:$C$18,0),MATCH(UsagePerHour!MB$4,Sales!$D$3:$ABF$3,0))/MB$2*INDEX(Usage!$D$5:$ABF$11,MATCH(UsagePerHour!$B$20,Usage!$C$5:$C$11,0),MATCH(UsagePerHour!MB$4,Usage!$D$3:$ABF$3,0)),"")</f>
        <v>103.68182639600025</v>
      </c>
      <c r="MC22" s="6">
        <f>IFERROR(INDEX(Sales!$D$5:$ABF$18,MATCH(UsagePerHour!$B22,Sales!$C$5:$C$18,0),MATCH(UsagePerHour!MC$4,Sales!$D$3:$ABF$3,0))/MC$2*INDEX(Usage!$D$5:$ABF$11,MATCH(UsagePerHour!$B$20,Usage!$C$5:$C$11,0),MATCH(UsagePerHour!MC$4,Usage!$D$3:$ABF$3,0)),"")</f>
        <v>9.2399228881878717</v>
      </c>
      <c r="MD22" s="6">
        <f>IFERROR(INDEX(Sales!$D$5:$ABF$18,MATCH(UsagePerHour!$B22,Sales!$C$5:$C$18,0),MATCH(UsagePerHour!MD$4,Sales!$D$3:$ABF$3,0))/MD$2*INDEX(Usage!$D$5:$ABF$11,MATCH(UsagePerHour!$B$20,Usage!$C$5:$C$11,0),MATCH(UsagePerHour!MD$4,Usage!$D$3:$ABF$3,0)),"")</f>
        <v>0.5763618553613935</v>
      </c>
      <c r="ME22" s="6">
        <f>IFERROR(INDEX(Sales!$D$5:$ABF$18,MATCH(UsagePerHour!$B22,Sales!$C$5:$C$18,0),MATCH(UsagePerHour!ME$4,Sales!$D$3:$ABF$3,0))/ME$2*INDEX(Usage!$D$5:$ABF$11,MATCH(UsagePerHour!$B$20,Usage!$C$5:$C$11,0),MATCH(UsagePerHour!ME$4,Usage!$D$3:$ABF$3,0)),"")</f>
        <v>45.582807079960865</v>
      </c>
      <c r="MF22" s="6">
        <f>IFERROR(INDEX(Sales!$D$5:$ABF$18,MATCH(UsagePerHour!$B22,Sales!$C$5:$C$18,0),MATCH(UsagePerHour!MF$4,Sales!$D$3:$ABF$3,0))/MF$2*INDEX(Usage!$D$5:$ABF$11,MATCH(UsagePerHour!$B$20,Usage!$C$5:$C$11,0),MATCH(UsagePerHour!MF$4,Usage!$D$3:$ABF$3,0)),"")</f>
        <v>20.649612036303665</v>
      </c>
      <c r="MG22" s="6">
        <f>IFERROR(INDEX(Sales!$D$5:$ABF$18,MATCH(UsagePerHour!$B22,Sales!$C$5:$C$18,0),MATCH(UsagePerHour!MG$4,Sales!$D$3:$ABF$3,0))/MG$2*INDEX(Usage!$D$5:$ABF$11,MATCH(UsagePerHour!$B$20,Usage!$C$5:$C$11,0),MATCH(UsagePerHour!MG$4,Usage!$D$3:$ABF$3,0)),"")</f>
        <v>90.664597216364399</v>
      </c>
      <c r="MH22" s="6">
        <f>IFERROR(INDEX(Sales!$D$5:$ABF$18,MATCH(UsagePerHour!$B22,Sales!$C$5:$C$18,0),MATCH(UsagePerHour!MH$4,Sales!$D$3:$ABF$3,0))/MH$2*INDEX(Usage!$D$5:$ABF$11,MATCH(UsagePerHour!$B$20,Usage!$C$5:$C$11,0),MATCH(UsagePerHour!MH$4,Usage!$D$3:$ABF$3,0)),"")</f>
        <v>111.72019105403268</v>
      </c>
      <c r="MI22" s="6">
        <f>IFERROR(INDEX(Sales!$D$5:$ABF$18,MATCH(UsagePerHour!$B22,Sales!$C$5:$C$18,0),MATCH(UsagePerHour!MI$4,Sales!$D$3:$ABF$3,0))/MI$2*INDEX(Usage!$D$5:$ABF$11,MATCH(UsagePerHour!$B$20,Usage!$C$5:$C$11,0),MATCH(UsagePerHour!MI$4,Usage!$D$3:$ABF$3,0)),"")</f>
        <v>41.420048731792669</v>
      </c>
      <c r="MJ22" s="6">
        <f>IFERROR(INDEX(Sales!$D$5:$ABF$18,MATCH(UsagePerHour!$B22,Sales!$C$5:$C$18,0),MATCH(UsagePerHour!MJ$4,Sales!$D$3:$ABF$3,0))/MJ$2*INDEX(Usage!$D$5:$ABF$11,MATCH(UsagePerHour!$B$20,Usage!$C$5:$C$11,0),MATCH(UsagePerHour!MJ$4,Usage!$D$3:$ABF$3,0)),"")</f>
        <v>2.2829981074776637</v>
      </c>
      <c r="MK22" s="6">
        <f>IFERROR(INDEX(Sales!$D$5:$ABF$18,MATCH(UsagePerHour!$B22,Sales!$C$5:$C$18,0),MATCH(UsagePerHour!MK$4,Sales!$D$3:$ABF$3,0))/MK$2*INDEX(Usage!$D$5:$ABF$11,MATCH(UsagePerHour!$B$20,Usage!$C$5:$C$11,0),MATCH(UsagePerHour!MK$4,Usage!$D$3:$ABF$3,0)),"")</f>
        <v>7.4223280665257469</v>
      </c>
      <c r="ML22" s="6">
        <f>IFERROR(INDEX(Sales!$D$5:$ABF$18,MATCH(UsagePerHour!$B22,Sales!$C$5:$C$18,0),MATCH(UsagePerHour!ML$4,Sales!$D$3:$ABF$3,0))/ML$2*INDEX(Usage!$D$5:$ABF$11,MATCH(UsagePerHour!$B$20,Usage!$C$5:$C$11,0),MATCH(UsagePerHour!ML$4,Usage!$D$3:$ABF$3,0)),"")</f>
        <v>12.456222991729387</v>
      </c>
      <c r="MM22" s="6">
        <f>IFERROR(INDEX(Sales!$D$5:$ABF$18,MATCH(UsagePerHour!$B22,Sales!$C$5:$C$18,0),MATCH(UsagePerHour!MM$4,Sales!$D$3:$ABF$3,0))/MM$2*INDEX(Usage!$D$5:$ABF$11,MATCH(UsagePerHour!$B$20,Usage!$C$5:$C$11,0),MATCH(UsagePerHour!MM$4,Usage!$D$3:$ABF$3,0)),"")</f>
        <v>19.242069073292701</v>
      </c>
      <c r="MN22" s="6">
        <f>IFERROR(INDEX(Sales!$D$5:$ABF$18,MATCH(UsagePerHour!$B22,Sales!$C$5:$C$18,0),MATCH(UsagePerHour!MN$4,Sales!$D$3:$ABF$3,0))/MN$2*INDEX(Usage!$D$5:$ABF$11,MATCH(UsagePerHour!$B$20,Usage!$C$5:$C$11,0),MATCH(UsagePerHour!MN$4,Usage!$D$3:$ABF$3,0)),"")</f>
        <v>10.274198571085387</v>
      </c>
      <c r="MO22" s="6">
        <f>IFERROR(INDEX(Sales!$D$5:$ABF$18,MATCH(UsagePerHour!$B22,Sales!$C$5:$C$18,0),MATCH(UsagePerHour!MO$4,Sales!$D$3:$ABF$3,0))/MO$2*INDEX(Usage!$D$5:$ABF$11,MATCH(UsagePerHour!$B$20,Usage!$C$5:$C$11,0),MATCH(UsagePerHour!MO$4,Usage!$D$3:$ABF$3,0)),"")</f>
        <v>4.6257613937007127</v>
      </c>
      <c r="MP22" s="6">
        <f>IFERROR(INDEX(Sales!$D$5:$ABF$18,MATCH(UsagePerHour!$B22,Sales!$C$5:$C$18,0),MATCH(UsagePerHour!MP$4,Sales!$D$3:$ABF$3,0))/MP$2*INDEX(Usage!$D$5:$ABF$11,MATCH(UsagePerHour!$B$20,Usage!$C$5:$C$11,0),MATCH(UsagePerHour!MP$4,Usage!$D$3:$ABF$3,0)),"")</f>
        <v>1.7367564350181603</v>
      </c>
      <c r="MQ22" s="6">
        <f>IFERROR(INDEX(Sales!$D$5:$ABF$18,MATCH(UsagePerHour!$B22,Sales!$C$5:$C$18,0),MATCH(UsagePerHour!MQ$4,Sales!$D$3:$ABF$3,0))/MQ$2*INDEX(Usage!$D$5:$ABF$11,MATCH(UsagePerHour!$B$20,Usage!$C$5:$C$11,0),MATCH(UsagePerHour!MQ$4,Usage!$D$3:$ABF$3,0)),"")</f>
        <v>3.5548023952095811</v>
      </c>
      <c r="MR22" s="6">
        <f>IFERROR(INDEX(Sales!$D$5:$ABF$18,MATCH(UsagePerHour!$B22,Sales!$C$5:$C$18,0),MATCH(UsagePerHour!MR$4,Sales!$D$3:$ABF$3,0))/MR$2*INDEX(Usage!$D$5:$ABF$11,MATCH(UsagePerHour!$B$20,Usage!$C$5:$C$11,0),MATCH(UsagePerHour!MR$4,Usage!$D$3:$ABF$3,0)),"")</f>
        <v>1.4606822262118491</v>
      </c>
      <c r="MS22" s="6">
        <f>IFERROR(INDEX(Sales!$D$5:$ABF$18,MATCH(UsagePerHour!$B22,Sales!$C$5:$C$18,0),MATCH(UsagePerHour!MS$4,Sales!$D$3:$ABF$3,0))/MS$2*INDEX(Usage!$D$5:$ABF$11,MATCH(UsagePerHour!$B$20,Usage!$C$5:$C$11,0),MATCH(UsagePerHour!MS$4,Usage!$D$3:$ABF$3,0)),"")</f>
        <v>26.775414595913713</v>
      </c>
      <c r="MT22" s="6">
        <f>IFERROR(INDEX(Sales!$D$5:$ABF$18,MATCH(UsagePerHour!$B22,Sales!$C$5:$C$18,0),MATCH(UsagePerHour!MT$4,Sales!$D$3:$ABF$3,0))/MT$2*INDEX(Usage!$D$5:$ABF$11,MATCH(UsagePerHour!$B$20,Usage!$C$5:$C$11,0),MATCH(UsagePerHour!MT$4,Usage!$D$3:$ABF$3,0)),"")</f>
        <v>49.981788034040619</v>
      </c>
      <c r="MU22" s="6">
        <f>IFERROR(INDEX(Sales!$D$5:$ABF$18,MATCH(UsagePerHour!$B22,Sales!$C$5:$C$18,0),MATCH(UsagePerHour!MU$4,Sales!$D$3:$ABF$3,0))/MU$2*INDEX(Usage!$D$5:$ABF$11,MATCH(UsagePerHour!$B$20,Usage!$C$5:$C$11,0),MATCH(UsagePerHour!MU$4,Usage!$D$3:$ABF$3,0)),"")</f>
        <v>168.31304509772838</v>
      </c>
      <c r="MV22" s="6">
        <f>IFERROR(INDEX(Sales!$D$5:$ABF$18,MATCH(UsagePerHour!$B22,Sales!$C$5:$C$18,0),MATCH(UsagePerHour!MV$4,Sales!$D$3:$ABF$3,0))/MV$2*INDEX(Usage!$D$5:$ABF$11,MATCH(UsagePerHour!$B$20,Usage!$C$5:$C$11,0),MATCH(UsagePerHour!MV$4,Usage!$D$3:$ABF$3,0)),"")</f>
        <v>22.350523512123438</v>
      </c>
      <c r="MW22" s="6">
        <f>IFERROR(INDEX(Sales!$D$5:$ABF$18,MATCH(UsagePerHour!$B22,Sales!$C$5:$C$18,0),MATCH(UsagePerHour!MW$4,Sales!$D$3:$ABF$3,0))/MW$2*INDEX(Usage!$D$5:$ABF$11,MATCH(UsagePerHour!$B$20,Usage!$C$5:$C$11,0),MATCH(UsagePerHour!MW$4,Usage!$D$3:$ABF$3,0)),"")</f>
        <v>0</v>
      </c>
      <c r="MX22" s="6">
        <f>IFERROR(INDEX(Sales!$D$5:$ABF$18,MATCH(UsagePerHour!$B22,Sales!$C$5:$C$18,0),MATCH(UsagePerHour!MX$4,Sales!$D$3:$ABF$3,0))/MX$2*INDEX(Usage!$D$5:$ABF$11,MATCH(UsagePerHour!$B$20,Usage!$C$5:$C$11,0),MATCH(UsagePerHour!MX$4,Usage!$D$3:$ABF$3,0)),"")</f>
        <v>0.38927601171365067</v>
      </c>
      <c r="MY22" s="6">
        <f>IFERROR(INDEX(Sales!$D$5:$ABF$18,MATCH(UsagePerHour!$B22,Sales!$C$5:$C$18,0),MATCH(UsagePerHour!MY$4,Sales!$D$3:$ABF$3,0))/MY$2*INDEX(Usage!$D$5:$ABF$11,MATCH(UsagePerHour!$B$20,Usage!$C$5:$C$11,0),MATCH(UsagePerHour!MY$4,Usage!$D$3:$ABF$3,0)),"")</f>
        <v>5.0699496769270835</v>
      </c>
      <c r="MZ22" s="6">
        <f>IFERROR(INDEX(Sales!$D$5:$ABF$18,MATCH(UsagePerHour!$B22,Sales!$C$5:$C$18,0),MATCH(UsagePerHour!MZ$4,Sales!$D$3:$ABF$3,0))/MZ$2*INDEX(Usage!$D$5:$ABF$11,MATCH(UsagePerHour!$B$20,Usage!$C$5:$C$11,0),MATCH(UsagePerHour!MZ$4,Usage!$D$3:$ABF$3,0)),"")</f>
        <v>21.707799129908672</v>
      </c>
      <c r="NA22" s="6">
        <f>IFERROR(INDEX(Sales!$D$5:$ABF$18,MATCH(UsagePerHour!$B22,Sales!$C$5:$C$18,0),MATCH(UsagePerHour!NA$4,Sales!$D$3:$ABF$3,0))/NA$2*INDEX(Usage!$D$5:$ABF$11,MATCH(UsagePerHour!$B$20,Usage!$C$5:$C$11,0),MATCH(UsagePerHour!NA$4,Usage!$D$3:$ABF$3,0)),"")</f>
        <v>82.106434201840557</v>
      </c>
      <c r="NB22" s="6">
        <f>IFERROR(INDEX(Sales!$D$5:$ABF$18,MATCH(UsagePerHour!$B22,Sales!$C$5:$C$18,0),MATCH(UsagePerHour!NB$4,Sales!$D$3:$ABF$3,0))/NB$2*INDEX(Usage!$D$5:$ABF$11,MATCH(UsagePerHour!$B$20,Usage!$C$5:$C$11,0),MATCH(UsagePerHour!NB$4,Usage!$D$3:$ABF$3,0)),"")</f>
        <v>174.2256815252949</v>
      </c>
      <c r="NC22" s="6">
        <f>IFERROR(INDEX(Sales!$D$5:$ABF$18,MATCH(UsagePerHour!$B22,Sales!$C$5:$C$18,0),MATCH(UsagePerHour!NC$4,Sales!$D$3:$ABF$3,0))/NC$2*INDEX(Usage!$D$5:$ABF$11,MATCH(UsagePerHour!$B$20,Usage!$C$5:$C$11,0),MATCH(UsagePerHour!NC$4,Usage!$D$3:$ABF$3,0)),"")</f>
        <v>0</v>
      </c>
      <c r="ND22" s="6">
        <f>IFERROR(INDEX(Sales!$D$5:$ABF$18,MATCH(UsagePerHour!$B22,Sales!$C$5:$C$18,0),MATCH(UsagePerHour!ND$4,Sales!$D$3:$ABF$3,0))/ND$2*INDEX(Usage!$D$5:$ABF$11,MATCH(UsagePerHour!$B$20,Usage!$C$5:$C$11,0),MATCH(UsagePerHour!ND$4,Usage!$D$3:$ABF$3,0)),"")</f>
        <v>15.195430652482015</v>
      </c>
      <c r="NE22" s="6">
        <f>IFERROR(INDEX(Sales!$D$5:$ABF$18,MATCH(UsagePerHour!$B22,Sales!$C$5:$C$18,0),MATCH(UsagePerHour!NE$4,Sales!$D$3:$ABF$3,0))/NE$2*INDEX(Usage!$D$5:$ABF$11,MATCH(UsagePerHour!$B$20,Usage!$C$5:$C$11,0),MATCH(UsagePerHour!NE$4,Usage!$D$3:$ABF$3,0)),"")</f>
        <v>0</v>
      </c>
      <c r="NF22" s="6">
        <f>IFERROR(INDEX(Sales!$D$5:$ABF$18,MATCH(UsagePerHour!$B22,Sales!$C$5:$C$18,0),MATCH(UsagePerHour!NF$4,Sales!$D$3:$ABF$3,0))/NF$2*INDEX(Usage!$D$5:$ABF$11,MATCH(UsagePerHour!$B$20,Usage!$C$5:$C$11,0),MATCH(UsagePerHour!NF$4,Usage!$D$3:$ABF$3,0)),"")</f>
        <v>8.2956231434224499</v>
      </c>
      <c r="NG22" s="6">
        <f>IFERROR(INDEX(Sales!$D$5:$ABF$18,MATCH(UsagePerHour!$B22,Sales!$C$5:$C$18,0),MATCH(UsagePerHour!NG$4,Sales!$D$3:$ABF$3,0))/NG$2*INDEX(Usage!$D$5:$ABF$11,MATCH(UsagePerHour!$B$20,Usage!$C$5:$C$11,0),MATCH(UsagePerHour!NG$4,Usage!$D$3:$ABF$3,0)),"")</f>
        <v>363.04371422581397</v>
      </c>
      <c r="NH22" s="6">
        <f>IFERROR(INDEX(Sales!$D$5:$ABF$18,MATCH(UsagePerHour!$B22,Sales!$C$5:$C$18,0),MATCH(UsagePerHour!NH$4,Sales!$D$3:$ABF$3,0))/NH$2*INDEX(Usage!$D$5:$ABF$11,MATCH(UsagePerHour!$B$20,Usage!$C$5:$C$11,0),MATCH(UsagePerHour!NH$4,Usage!$D$3:$ABF$3,0)),"")</f>
        <v>1.4912969036477892</v>
      </c>
      <c r="NI22" s="6">
        <f>IFERROR(INDEX(Sales!$D$5:$ABF$18,MATCH(UsagePerHour!$B22,Sales!$C$5:$C$18,0),MATCH(UsagePerHour!NI$4,Sales!$D$3:$ABF$3,0))/NI$2*INDEX(Usage!$D$5:$ABF$11,MATCH(UsagePerHour!$B$20,Usage!$C$5:$C$11,0),MATCH(UsagePerHour!NI$4,Usage!$D$3:$ABF$3,0)),"")</f>
        <v>49.283614671364042</v>
      </c>
      <c r="NJ22" s="6">
        <f>IFERROR(INDEX(Sales!$D$5:$ABF$18,MATCH(UsagePerHour!$B22,Sales!$C$5:$C$18,0),MATCH(UsagePerHour!NJ$4,Sales!$D$3:$ABF$3,0))/NJ$2*INDEX(Usage!$D$5:$ABF$11,MATCH(UsagePerHour!$B$20,Usage!$C$5:$C$11,0),MATCH(UsagePerHour!NJ$4,Usage!$D$3:$ABF$3,0)),"")</f>
        <v>72.192347320717062</v>
      </c>
      <c r="NK22" s="6">
        <f>IFERROR(INDEX(Sales!$D$5:$ABF$18,MATCH(UsagePerHour!$B22,Sales!$C$5:$C$18,0),MATCH(UsagePerHour!NK$4,Sales!$D$3:$ABF$3,0))/NK$2*INDEX(Usage!$D$5:$ABF$11,MATCH(UsagePerHour!$B$20,Usage!$C$5:$C$11,0),MATCH(UsagePerHour!NK$4,Usage!$D$3:$ABF$3,0)),"")</f>
        <v>32.760367964820944</v>
      </c>
      <c r="NL22" s="6">
        <f>IFERROR(INDEX(Sales!$D$5:$ABF$18,MATCH(UsagePerHour!$B22,Sales!$C$5:$C$18,0),MATCH(UsagePerHour!NL$4,Sales!$D$3:$ABF$3,0))/NL$2*INDEX(Usage!$D$5:$ABF$11,MATCH(UsagePerHour!$B$20,Usage!$C$5:$C$11,0),MATCH(UsagePerHour!NL$4,Usage!$D$3:$ABF$3,0)),"")</f>
        <v>0</v>
      </c>
      <c r="NM22" s="6">
        <f>IFERROR(INDEX(Sales!$D$5:$ABF$18,MATCH(UsagePerHour!$B22,Sales!$C$5:$C$18,0),MATCH(UsagePerHour!NM$4,Sales!$D$3:$ABF$3,0))/NM$2*INDEX(Usage!$D$5:$ABF$11,MATCH(UsagePerHour!$B$20,Usage!$C$5:$C$11,0),MATCH(UsagePerHour!NM$4,Usage!$D$3:$ABF$3,0)),"")</f>
        <v>6.1800149066639563</v>
      </c>
      <c r="NN22" s="6">
        <f>IFERROR(INDEX(Sales!$D$5:$ABF$18,MATCH(UsagePerHour!$B22,Sales!$C$5:$C$18,0),MATCH(UsagePerHour!NN$4,Sales!$D$3:$ABF$3,0))/NN$2*INDEX(Usage!$D$5:$ABF$11,MATCH(UsagePerHour!$B$20,Usage!$C$5:$C$11,0),MATCH(UsagePerHour!NN$4,Usage!$D$3:$ABF$3,0)),"")</f>
        <v>49.039166762766413</v>
      </c>
      <c r="NO22" s="6">
        <f>IFERROR(INDEX(Sales!$D$5:$ABF$18,MATCH(UsagePerHour!$B22,Sales!$C$5:$C$18,0),MATCH(UsagePerHour!NO$4,Sales!$D$3:$ABF$3,0))/NO$2*INDEX(Usage!$D$5:$ABF$11,MATCH(UsagePerHour!$B$20,Usage!$C$5:$C$11,0),MATCH(UsagePerHour!NO$4,Usage!$D$3:$ABF$3,0)),"")</f>
        <v>8.923041403021104</v>
      </c>
      <c r="NP22" s="6">
        <f>IFERROR(INDEX(Sales!$D$5:$ABF$18,MATCH(UsagePerHour!$B22,Sales!$C$5:$C$18,0),MATCH(UsagePerHour!NP$4,Sales!$D$3:$ABF$3,0))/NP$2*INDEX(Usage!$D$5:$ABF$11,MATCH(UsagePerHour!$B$20,Usage!$C$5:$C$11,0),MATCH(UsagePerHour!NP$4,Usage!$D$3:$ABF$3,0)),"")</f>
        <v>95.941539278970069</v>
      </c>
      <c r="NQ22" s="6">
        <f>IFERROR(INDEX(Sales!$D$5:$ABF$18,MATCH(UsagePerHour!$B22,Sales!$C$5:$C$18,0),MATCH(UsagePerHour!NQ$4,Sales!$D$3:$ABF$3,0))/NQ$2*INDEX(Usage!$D$5:$ABF$11,MATCH(UsagePerHour!$B$20,Usage!$C$5:$C$11,0),MATCH(UsagePerHour!NQ$4,Usage!$D$3:$ABF$3,0)),"")</f>
        <v>10.629100733307602</v>
      </c>
      <c r="NR22" s="6">
        <f>IFERROR(INDEX(Sales!$D$5:$ABF$18,MATCH(UsagePerHour!$B22,Sales!$C$5:$C$18,0),MATCH(UsagePerHour!NR$4,Sales!$D$3:$ABF$3,0))/NR$2*INDEX(Usage!$D$5:$ABF$11,MATCH(UsagePerHour!$B$20,Usage!$C$5:$C$11,0),MATCH(UsagePerHour!NR$4,Usage!$D$3:$ABF$3,0)),"")</f>
        <v>26.814474161281378</v>
      </c>
      <c r="NS22" s="6">
        <f>IFERROR(INDEX(Sales!$D$5:$ABF$18,MATCH(UsagePerHour!$B22,Sales!$C$5:$C$18,0),MATCH(UsagePerHour!NS$4,Sales!$D$3:$ABF$3,0))/NS$2*INDEX(Usage!$D$5:$ABF$11,MATCH(UsagePerHour!$B$20,Usage!$C$5:$C$11,0),MATCH(UsagePerHour!NS$4,Usage!$D$3:$ABF$3,0)),"")</f>
        <v>0.7834053032273729</v>
      </c>
      <c r="NT22" s="6">
        <f>IFERROR(INDEX(Sales!$D$5:$ABF$18,MATCH(UsagePerHour!$B22,Sales!$C$5:$C$18,0),MATCH(UsagePerHour!NT$4,Sales!$D$3:$ABF$3,0))/NT$2*INDEX(Usage!$D$5:$ABF$11,MATCH(UsagePerHour!$B$20,Usage!$C$5:$C$11,0),MATCH(UsagePerHour!NT$4,Usage!$D$3:$ABF$3,0)),"")</f>
        <v>0.68080671696085049</v>
      </c>
      <c r="NU22" s="6">
        <f>IFERROR(INDEX(Sales!$D$5:$ABF$18,MATCH(UsagePerHour!$B22,Sales!$C$5:$C$18,0),MATCH(UsagePerHour!NU$4,Sales!$D$3:$ABF$3,0))/NU$2*INDEX(Usage!$D$5:$ABF$11,MATCH(UsagePerHour!$B$20,Usage!$C$5:$C$11,0),MATCH(UsagePerHour!NU$4,Usage!$D$3:$ABF$3,0)),"")</f>
        <v>25.864235576099983</v>
      </c>
      <c r="NV22" s="6">
        <f>IFERROR(INDEX(Sales!$D$5:$ABF$18,MATCH(UsagePerHour!$B22,Sales!$C$5:$C$18,0),MATCH(UsagePerHour!NV$4,Sales!$D$3:$ABF$3,0))/NV$2*INDEX(Usage!$D$5:$ABF$11,MATCH(UsagePerHour!$B$20,Usage!$C$5:$C$11,0),MATCH(UsagePerHour!NV$4,Usage!$D$3:$ABF$3,0)),"")</f>
        <v>12.926789947842579</v>
      </c>
      <c r="NW22" s="6">
        <f>IFERROR(INDEX(Sales!$D$5:$ABF$18,MATCH(UsagePerHour!$B22,Sales!$C$5:$C$18,0),MATCH(UsagePerHour!NW$4,Sales!$D$3:$ABF$3,0))/NW$2*INDEX(Usage!$D$5:$ABF$11,MATCH(UsagePerHour!$B$20,Usage!$C$5:$C$11,0),MATCH(UsagePerHour!NW$4,Usage!$D$3:$ABF$3,0)),"")</f>
        <v>79.894652955753713</v>
      </c>
      <c r="NX22" s="6">
        <f>IFERROR(INDEX(Sales!$D$5:$ABF$18,MATCH(UsagePerHour!$B22,Sales!$C$5:$C$18,0),MATCH(UsagePerHour!NX$4,Sales!$D$3:$ABF$3,0))/NX$2*INDEX(Usage!$D$5:$ABF$11,MATCH(UsagePerHour!$B$20,Usage!$C$5:$C$11,0),MATCH(UsagePerHour!NX$4,Usage!$D$3:$ABF$3,0)),"")</f>
        <v>35.693061469750454</v>
      </c>
      <c r="NY22" s="6">
        <f>IFERROR(INDEX(Sales!$D$5:$ABF$18,MATCH(UsagePerHour!$B22,Sales!$C$5:$C$18,0),MATCH(UsagePerHour!NY$4,Sales!$D$3:$ABF$3,0))/NY$2*INDEX(Usage!$D$5:$ABF$11,MATCH(UsagePerHour!$B$20,Usage!$C$5:$C$11,0),MATCH(UsagePerHour!NY$4,Usage!$D$3:$ABF$3,0)),"")</f>
        <v>22.375490099497586</v>
      </c>
      <c r="NZ22" s="6">
        <f>IFERROR(INDEX(Sales!$D$5:$ABF$18,MATCH(UsagePerHour!$B22,Sales!$C$5:$C$18,0),MATCH(UsagePerHour!NZ$4,Sales!$D$3:$ABF$3,0))/NZ$2*INDEX(Usage!$D$5:$ABF$11,MATCH(UsagePerHour!$B$20,Usage!$C$5:$C$11,0),MATCH(UsagePerHour!NZ$4,Usage!$D$3:$ABF$3,0)),"")</f>
        <v>0.59607385436228655</v>
      </c>
      <c r="OA22" s="6">
        <f>IFERROR(INDEX(Sales!$D$5:$ABF$18,MATCH(UsagePerHour!$B22,Sales!$C$5:$C$18,0),MATCH(UsagePerHour!OA$4,Sales!$D$3:$ABF$3,0))/OA$2*INDEX(Usage!$D$5:$ABF$11,MATCH(UsagePerHour!$B$20,Usage!$C$5:$C$11,0),MATCH(UsagePerHour!OA$4,Usage!$D$3:$ABF$3,0)),"")</f>
        <v>1.432821879734363</v>
      </c>
      <c r="OB22" s="6">
        <f>IFERROR(INDEX(Sales!$D$5:$ABF$18,MATCH(UsagePerHour!$B22,Sales!$C$5:$C$18,0),MATCH(UsagePerHour!OB$4,Sales!$D$3:$ABF$3,0))/OB$2*INDEX(Usage!$D$5:$ABF$11,MATCH(UsagePerHour!$B$20,Usage!$C$5:$C$11,0),MATCH(UsagePerHour!OB$4,Usage!$D$3:$ABF$3,0)),"")</f>
        <v>49.086177217956774</v>
      </c>
      <c r="OC22" s="6">
        <f>IFERROR(INDEX(Sales!$D$5:$ABF$18,MATCH(UsagePerHour!$B22,Sales!$C$5:$C$18,0),MATCH(UsagePerHour!OC$4,Sales!$D$3:$ABF$3,0))/OC$2*INDEX(Usage!$D$5:$ABF$11,MATCH(UsagePerHour!$B$20,Usage!$C$5:$C$11,0),MATCH(UsagePerHour!OC$4,Usage!$D$3:$ABF$3,0)),"")</f>
        <v>38.9973181985523</v>
      </c>
      <c r="OD22" s="6">
        <f>IFERROR(INDEX(Sales!$D$5:$ABF$18,MATCH(UsagePerHour!$B22,Sales!$C$5:$C$18,0),MATCH(UsagePerHour!OD$4,Sales!$D$3:$ABF$3,0))/OD$2*INDEX(Usage!$D$5:$ABF$11,MATCH(UsagePerHour!$B$20,Usage!$C$5:$C$11,0),MATCH(UsagePerHour!OD$4,Usage!$D$3:$ABF$3,0)),"")</f>
        <v>89.306934229349991</v>
      </c>
      <c r="OE22" s="6">
        <f>IFERROR(INDEX(Sales!$D$5:$ABF$18,MATCH(UsagePerHour!$B22,Sales!$C$5:$C$18,0),MATCH(UsagePerHour!OE$4,Sales!$D$3:$ABF$3,0))/OE$2*INDEX(Usage!$D$5:$ABF$11,MATCH(UsagePerHour!$B$20,Usage!$C$5:$C$11,0),MATCH(UsagePerHour!OE$4,Usage!$D$3:$ABF$3,0)),"")</f>
        <v>5.7610023399780816</v>
      </c>
      <c r="OF22" s="6">
        <f>IFERROR(INDEX(Sales!$D$5:$ABF$18,MATCH(UsagePerHour!$B22,Sales!$C$5:$C$18,0),MATCH(UsagePerHour!OF$4,Sales!$D$3:$ABF$3,0))/OF$2*INDEX(Usage!$D$5:$ABF$11,MATCH(UsagePerHour!$B$20,Usage!$C$5:$C$11,0),MATCH(UsagePerHour!OF$4,Usage!$D$3:$ABF$3,0)),"")</f>
        <v>1.0424023018006456</v>
      </c>
      <c r="OG22" s="6">
        <f>IFERROR(INDEX(Sales!$D$5:$ABF$18,MATCH(UsagePerHour!$B22,Sales!$C$5:$C$18,0),MATCH(UsagePerHour!OG$4,Sales!$D$3:$ABF$3,0))/OG$2*INDEX(Usage!$D$5:$ABF$11,MATCH(UsagePerHour!$B$20,Usage!$C$5:$C$11,0),MATCH(UsagePerHour!OG$4,Usage!$D$3:$ABF$3,0)),"")</f>
        <v>3.6896889760270919</v>
      </c>
      <c r="OH22" s="6">
        <f>IFERROR(INDEX(Sales!$D$5:$ABF$18,MATCH(UsagePerHour!$B22,Sales!$C$5:$C$18,0),MATCH(UsagePerHour!OH$4,Sales!$D$3:$ABF$3,0))/OH$2*INDEX(Usage!$D$5:$ABF$11,MATCH(UsagePerHour!$B$20,Usage!$C$5:$C$11,0),MATCH(UsagePerHour!OH$4,Usage!$D$3:$ABF$3,0)),"")</f>
        <v>8.0122497537517905</v>
      </c>
      <c r="OI22" s="6">
        <f>IFERROR(INDEX(Sales!$D$5:$ABF$18,MATCH(UsagePerHour!$B22,Sales!$C$5:$C$18,0),MATCH(UsagePerHour!OI$4,Sales!$D$3:$ABF$3,0))/OI$2*INDEX(Usage!$D$5:$ABF$11,MATCH(UsagePerHour!$B$20,Usage!$C$5:$C$11,0),MATCH(UsagePerHour!OI$4,Usage!$D$3:$ABF$3,0)),"")</f>
        <v>7.9143158999065637</v>
      </c>
      <c r="OJ22" s="6">
        <f>IFERROR(INDEX(Sales!$D$5:$ABF$18,MATCH(UsagePerHour!$B22,Sales!$C$5:$C$18,0),MATCH(UsagePerHour!OJ$4,Sales!$D$3:$ABF$3,0))/OJ$2*INDEX(Usage!$D$5:$ABF$11,MATCH(UsagePerHour!$B$20,Usage!$C$5:$C$11,0),MATCH(UsagePerHour!OJ$4,Usage!$D$3:$ABF$3,0)),"")</f>
        <v>7.3261548985988885</v>
      </c>
      <c r="OK22" s="6">
        <f>IFERROR(INDEX(Sales!$D$5:$ABF$18,MATCH(UsagePerHour!$B22,Sales!$C$5:$C$18,0),MATCH(UsagePerHour!OK$4,Sales!$D$3:$ABF$3,0))/OK$2*INDEX(Usage!$D$5:$ABF$11,MATCH(UsagePerHour!$B$20,Usage!$C$5:$C$11,0),MATCH(UsagePerHour!OK$4,Usage!$D$3:$ABF$3,0)),"")</f>
        <v>213.69615852895586</v>
      </c>
      <c r="OL22" s="6">
        <f>IFERROR(INDEX(Sales!$D$5:$ABF$18,MATCH(UsagePerHour!$B22,Sales!$C$5:$C$18,0),MATCH(UsagePerHour!OL$4,Sales!$D$3:$ABF$3,0))/OL$2*INDEX(Usage!$D$5:$ABF$11,MATCH(UsagePerHour!$B$20,Usage!$C$5:$C$11,0),MATCH(UsagePerHour!OL$4,Usage!$D$3:$ABF$3,0)),"")</f>
        <v>2.5131278814906767E-2</v>
      </c>
      <c r="OM22" s="6">
        <f>IFERROR(INDEX(Sales!$D$5:$ABF$18,MATCH(UsagePerHour!$B22,Sales!$C$5:$C$18,0),MATCH(UsagePerHour!OM$4,Sales!$D$3:$ABF$3,0))/OM$2*INDEX(Usage!$D$5:$ABF$11,MATCH(UsagePerHour!$B$20,Usage!$C$5:$C$11,0),MATCH(UsagePerHour!OM$4,Usage!$D$3:$ABF$3,0)),"")</f>
        <v>19.658675198623335</v>
      </c>
      <c r="ON22" s="6">
        <f>IFERROR(INDEX(Sales!$D$5:$ABF$18,MATCH(UsagePerHour!$B22,Sales!$C$5:$C$18,0),MATCH(UsagePerHour!ON$4,Sales!$D$3:$ABF$3,0))/ON$2*INDEX(Usage!$D$5:$ABF$11,MATCH(UsagePerHour!$B$20,Usage!$C$5:$C$11,0),MATCH(UsagePerHour!ON$4,Usage!$D$3:$ABF$3,0)),"")</f>
        <v>4.2167677325985027</v>
      </c>
      <c r="OO22" s="6">
        <f>IFERROR(INDEX(Sales!$D$5:$ABF$18,MATCH(UsagePerHour!$B22,Sales!$C$5:$C$18,0),MATCH(UsagePerHour!OO$4,Sales!$D$3:$ABF$3,0))/OO$2*INDEX(Usage!$D$5:$ABF$11,MATCH(UsagePerHour!$B$20,Usage!$C$5:$C$11,0),MATCH(UsagePerHour!OO$4,Usage!$D$3:$ABF$3,0)),"")</f>
        <v>6.1616618133433363</v>
      </c>
      <c r="OP22" s="6">
        <f>IFERROR(INDEX(Sales!$D$5:$ABF$18,MATCH(UsagePerHour!$B22,Sales!$C$5:$C$18,0),MATCH(UsagePerHour!OP$4,Sales!$D$3:$ABF$3,0))/OP$2*INDEX(Usage!$D$5:$ABF$11,MATCH(UsagePerHour!$B$20,Usage!$C$5:$C$11,0),MATCH(UsagePerHour!OP$4,Usage!$D$3:$ABF$3,0)),"")</f>
        <v>2.856779748215343</v>
      </c>
      <c r="OQ22" s="6">
        <f>IFERROR(INDEX(Sales!$D$5:$ABF$18,MATCH(UsagePerHour!$B22,Sales!$C$5:$C$18,0),MATCH(UsagePerHour!OQ$4,Sales!$D$3:$ABF$3,0))/OQ$2*INDEX(Usage!$D$5:$ABF$11,MATCH(UsagePerHour!$B$20,Usage!$C$5:$C$11,0),MATCH(UsagePerHour!OQ$4,Usage!$D$3:$ABF$3,0)),"")</f>
        <v>75.635102102398776</v>
      </c>
      <c r="OR22" s="6">
        <f>IFERROR(INDEX(Sales!$D$5:$ABF$18,MATCH(UsagePerHour!$B22,Sales!$C$5:$C$18,0),MATCH(UsagePerHour!OR$4,Sales!$D$3:$ABF$3,0))/OR$2*INDEX(Usage!$D$5:$ABF$11,MATCH(UsagePerHour!$B$20,Usage!$C$5:$C$11,0),MATCH(UsagePerHour!OR$4,Usage!$D$3:$ABF$3,0)),"")</f>
        <v>208.97762450190697</v>
      </c>
      <c r="OS22" s="6">
        <f>IFERROR(INDEX(Sales!$D$5:$ABF$18,MATCH(UsagePerHour!$B22,Sales!$C$5:$C$18,0),MATCH(UsagePerHour!OS$4,Sales!$D$3:$ABF$3,0))/OS$2*INDEX(Usage!$D$5:$ABF$11,MATCH(UsagePerHour!$B$20,Usage!$C$5:$C$11,0),MATCH(UsagePerHour!OS$4,Usage!$D$3:$ABF$3,0)),"")</f>
        <v>0</v>
      </c>
      <c r="OT22" s="6">
        <f>IFERROR(INDEX(Sales!$D$5:$ABF$18,MATCH(UsagePerHour!$B22,Sales!$C$5:$C$18,0),MATCH(UsagePerHour!OT$4,Sales!$D$3:$ABF$3,0))/OT$2*INDEX(Usage!$D$5:$ABF$11,MATCH(UsagePerHour!$B$20,Usage!$C$5:$C$11,0),MATCH(UsagePerHour!OT$4,Usage!$D$3:$ABF$3,0)),"")</f>
        <v>0</v>
      </c>
      <c r="OU22" s="6">
        <f>IFERROR(INDEX(Sales!$D$5:$ABF$18,MATCH(UsagePerHour!$B22,Sales!$C$5:$C$18,0),MATCH(UsagePerHour!OU$4,Sales!$D$3:$ABF$3,0))/OU$2*INDEX(Usage!$D$5:$ABF$11,MATCH(UsagePerHour!$B$20,Usage!$C$5:$C$11,0),MATCH(UsagePerHour!OU$4,Usage!$D$3:$ABF$3,0)),"")</f>
        <v>0</v>
      </c>
      <c r="OV22" s="6">
        <f>IFERROR(INDEX(Sales!$D$5:$ABF$18,MATCH(UsagePerHour!$B22,Sales!$C$5:$C$18,0),MATCH(UsagePerHour!OV$4,Sales!$D$3:$ABF$3,0))/OV$2*INDEX(Usage!$D$5:$ABF$11,MATCH(UsagePerHour!$B$20,Usage!$C$5:$C$11,0),MATCH(UsagePerHour!OV$4,Usage!$D$3:$ABF$3,0)),"")</f>
        <v>18.63232766885907</v>
      </c>
      <c r="OW22" s="6">
        <f>IFERROR(INDEX(Sales!$D$5:$ABF$18,MATCH(UsagePerHour!$B22,Sales!$C$5:$C$18,0),MATCH(UsagePerHour!OW$4,Sales!$D$3:$ABF$3,0))/OW$2*INDEX(Usage!$D$5:$ABF$11,MATCH(UsagePerHour!$B$20,Usage!$C$5:$C$11,0),MATCH(UsagePerHour!OW$4,Usage!$D$3:$ABF$3,0)),"")</f>
        <v>1.3413816230717637</v>
      </c>
      <c r="OX22" s="6">
        <f>IFERROR(INDEX(Sales!$D$5:$ABF$18,MATCH(UsagePerHour!$B22,Sales!$C$5:$C$18,0),MATCH(UsagePerHour!OX$4,Sales!$D$3:$ABF$3,0))/OX$2*INDEX(Usage!$D$5:$ABF$11,MATCH(UsagePerHour!$B$20,Usage!$C$5:$C$11,0),MATCH(UsagePerHour!OX$4,Usage!$D$3:$ABF$3,0)),"")</f>
        <v>13.683524260578379</v>
      </c>
      <c r="OY22" s="6">
        <f>IFERROR(INDEX(Sales!$D$5:$ABF$18,MATCH(UsagePerHour!$B22,Sales!$C$5:$C$18,0),MATCH(UsagePerHour!OY$4,Sales!$D$3:$ABF$3,0))/OY$2*INDEX(Usage!$D$5:$ABF$11,MATCH(UsagePerHour!$B$20,Usage!$C$5:$C$11,0),MATCH(UsagePerHour!OY$4,Usage!$D$3:$ABF$3,0)),"")</f>
        <v>122.98127929692677</v>
      </c>
      <c r="OZ22" s="6">
        <f>IFERROR(INDEX(Sales!$D$5:$ABF$18,MATCH(UsagePerHour!$B22,Sales!$C$5:$C$18,0),MATCH(UsagePerHour!OZ$4,Sales!$D$3:$ABF$3,0))/OZ$2*INDEX(Usage!$D$5:$ABF$11,MATCH(UsagePerHour!$B$20,Usage!$C$5:$C$11,0),MATCH(UsagePerHour!OZ$4,Usage!$D$3:$ABF$3,0)),"")</f>
        <v>3.2453121243114471</v>
      </c>
      <c r="PA22" s="6">
        <f>IFERROR(INDEX(Sales!$D$5:$ABF$18,MATCH(UsagePerHour!$B22,Sales!$C$5:$C$18,0),MATCH(UsagePerHour!PA$4,Sales!$D$3:$ABF$3,0))/PA$2*INDEX(Usage!$D$5:$ABF$11,MATCH(UsagePerHour!$B$20,Usage!$C$5:$C$11,0),MATCH(UsagePerHour!PA$4,Usage!$D$3:$ABF$3,0)),"")</f>
        <v>0</v>
      </c>
      <c r="PB22" s="6">
        <f>IFERROR(INDEX(Sales!$D$5:$ABF$18,MATCH(UsagePerHour!$B22,Sales!$C$5:$C$18,0),MATCH(UsagePerHour!PB$4,Sales!$D$3:$ABF$3,0))/PB$2*INDEX(Usage!$D$5:$ABF$11,MATCH(UsagePerHour!$B$20,Usage!$C$5:$C$11,0),MATCH(UsagePerHour!PB$4,Usage!$D$3:$ABF$3,0)),"")</f>
        <v>0</v>
      </c>
      <c r="PC22" s="6">
        <f>IFERROR(INDEX(Sales!$D$5:$ABF$18,MATCH(UsagePerHour!$B22,Sales!$C$5:$C$18,0),MATCH(UsagePerHour!PC$4,Sales!$D$3:$ABF$3,0))/PC$2*INDEX(Usage!$D$5:$ABF$11,MATCH(UsagePerHour!$B$20,Usage!$C$5:$C$11,0),MATCH(UsagePerHour!PC$4,Usage!$D$3:$ABF$3,0)),"")</f>
        <v>2.195365248147529</v>
      </c>
      <c r="PD22" s="6">
        <f>IFERROR(INDEX(Sales!$D$5:$ABF$18,MATCH(UsagePerHour!$B22,Sales!$C$5:$C$18,0),MATCH(UsagePerHour!PD$4,Sales!$D$3:$ABF$3,0))/PD$2*INDEX(Usage!$D$5:$ABF$11,MATCH(UsagePerHour!$B$20,Usage!$C$5:$C$11,0),MATCH(UsagePerHour!PD$4,Usage!$D$3:$ABF$3,0)),"")</f>
        <v>0</v>
      </c>
      <c r="PE22" s="6">
        <f>IFERROR(INDEX(Sales!$D$5:$ABF$18,MATCH(UsagePerHour!$B22,Sales!$C$5:$C$18,0),MATCH(UsagePerHour!PE$4,Sales!$D$3:$ABF$3,0))/PE$2*INDEX(Usage!$D$5:$ABF$11,MATCH(UsagePerHour!$B$20,Usage!$C$5:$C$11,0),MATCH(UsagePerHour!PE$4,Usage!$D$3:$ABF$3,0)),"")</f>
        <v>5.3084367767725649</v>
      </c>
      <c r="PF22" s="6">
        <f>IFERROR(INDEX(Sales!$D$5:$ABF$18,MATCH(UsagePerHour!$B22,Sales!$C$5:$C$18,0),MATCH(UsagePerHour!PF$4,Sales!$D$3:$ABF$3,0))/PF$2*INDEX(Usage!$D$5:$ABF$11,MATCH(UsagePerHour!$B$20,Usage!$C$5:$C$11,0),MATCH(UsagePerHour!PF$4,Usage!$D$3:$ABF$3,0)),"")</f>
        <v>6.9943049613660913</v>
      </c>
      <c r="PG22" s="6">
        <f>IFERROR(INDEX(Sales!$D$5:$ABF$18,MATCH(UsagePerHour!$B22,Sales!$C$5:$C$18,0),MATCH(UsagePerHour!PG$4,Sales!$D$3:$ABF$3,0))/PG$2*INDEX(Usage!$D$5:$ABF$11,MATCH(UsagePerHour!$B$20,Usage!$C$5:$C$11,0),MATCH(UsagePerHour!PG$4,Usage!$D$3:$ABF$3,0)),"")</f>
        <v>1.8916561633689097</v>
      </c>
      <c r="PH22" s="6">
        <f>IFERROR(INDEX(Sales!$D$5:$ABF$18,MATCH(UsagePerHour!$B22,Sales!$C$5:$C$18,0),MATCH(UsagePerHour!PH$4,Sales!$D$3:$ABF$3,0))/PH$2*INDEX(Usage!$D$5:$ABF$11,MATCH(UsagePerHour!$B$20,Usage!$C$5:$C$11,0),MATCH(UsagePerHour!PH$4,Usage!$D$3:$ABF$3,0)),"")</f>
        <v>3.9070599000036217</v>
      </c>
      <c r="PI22" s="6">
        <f>IFERROR(INDEX(Sales!$D$5:$ABF$18,MATCH(UsagePerHour!$B22,Sales!$C$5:$C$18,0),MATCH(UsagePerHour!PI$4,Sales!$D$3:$ABF$3,0))/PI$2*INDEX(Usage!$D$5:$ABF$11,MATCH(UsagePerHour!$B$20,Usage!$C$5:$C$11,0),MATCH(UsagePerHour!PI$4,Usage!$D$3:$ABF$3,0)),"")</f>
        <v>0.78286282425958853</v>
      </c>
      <c r="PJ22" s="6">
        <f>IFERROR(INDEX(Sales!$D$5:$ABF$18,MATCH(UsagePerHour!$B22,Sales!$C$5:$C$18,0),MATCH(UsagePerHour!PJ$4,Sales!$D$3:$ABF$3,0))/PJ$2*INDEX(Usage!$D$5:$ABF$11,MATCH(UsagePerHour!$B$20,Usage!$C$5:$C$11,0),MATCH(UsagePerHour!PJ$4,Usage!$D$3:$ABF$3,0)),"")</f>
        <v>3.826498886538984</v>
      </c>
      <c r="PK22" s="6">
        <f>IFERROR(INDEX(Sales!$D$5:$ABF$18,MATCH(UsagePerHour!$B22,Sales!$C$5:$C$18,0),MATCH(UsagePerHour!PK$4,Sales!$D$3:$ABF$3,0))/PK$2*INDEX(Usage!$D$5:$ABF$11,MATCH(UsagePerHour!$B$20,Usage!$C$5:$C$11,0),MATCH(UsagePerHour!PK$4,Usage!$D$3:$ABF$3,0)),"")</f>
        <v>0.83036643738005445</v>
      </c>
      <c r="PL22" s="6">
        <f>IFERROR(INDEX(Sales!$D$5:$ABF$18,MATCH(UsagePerHour!$B22,Sales!$C$5:$C$18,0),MATCH(UsagePerHour!PL$4,Sales!$D$3:$ABF$3,0))/PL$2*INDEX(Usage!$D$5:$ABF$11,MATCH(UsagePerHour!$B$20,Usage!$C$5:$C$11,0),MATCH(UsagePerHour!PL$4,Usage!$D$3:$ABF$3,0)),"")</f>
        <v>1.1821239547911269</v>
      </c>
      <c r="PM22" s="6">
        <f>IFERROR(INDEX(Sales!$D$5:$ABF$18,MATCH(UsagePerHour!$B22,Sales!$C$5:$C$18,0),MATCH(UsagePerHour!PM$4,Sales!$D$3:$ABF$3,0))/PM$2*INDEX(Usage!$D$5:$ABF$11,MATCH(UsagePerHour!$B$20,Usage!$C$5:$C$11,0),MATCH(UsagePerHour!PM$4,Usage!$D$3:$ABF$3,0)),"")</f>
        <v>43.700022983345811</v>
      </c>
      <c r="PN22" s="6">
        <f>IFERROR(INDEX(Sales!$D$5:$ABF$18,MATCH(UsagePerHour!$B22,Sales!$C$5:$C$18,0),MATCH(UsagePerHour!PN$4,Sales!$D$3:$ABF$3,0))/PN$2*INDEX(Usage!$D$5:$ABF$11,MATCH(UsagePerHour!$B$20,Usage!$C$5:$C$11,0),MATCH(UsagePerHour!PN$4,Usage!$D$3:$ABF$3,0)),"")</f>
        <v>10.695236283954189</v>
      </c>
      <c r="PO22" s="6">
        <f>IFERROR(INDEX(Sales!$D$5:$ABF$18,MATCH(UsagePerHour!$B22,Sales!$C$5:$C$18,0),MATCH(UsagePerHour!PO$4,Sales!$D$3:$ABF$3,0))/PO$2*INDEX(Usage!$D$5:$ABF$11,MATCH(UsagePerHour!$B$20,Usage!$C$5:$C$11,0),MATCH(UsagePerHour!PO$4,Usage!$D$3:$ABF$3,0)),"")</f>
        <v>99.069149784728381</v>
      </c>
      <c r="PP22" s="6">
        <f>IFERROR(INDEX(Sales!$D$5:$ABF$18,MATCH(UsagePerHour!$B22,Sales!$C$5:$C$18,0),MATCH(UsagePerHour!PP$4,Sales!$D$3:$ABF$3,0))/PP$2*INDEX(Usage!$D$5:$ABF$11,MATCH(UsagePerHour!$B$20,Usage!$C$5:$C$11,0),MATCH(UsagePerHour!PP$4,Usage!$D$3:$ABF$3,0)),"")</f>
        <v>1.4200785994998213</v>
      </c>
      <c r="PQ22" s="6">
        <f>IFERROR(INDEX(Sales!$D$5:$ABF$18,MATCH(UsagePerHour!$B22,Sales!$C$5:$C$18,0),MATCH(UsagePerHour!PQ$4,Sales!$D$3:$ABF$3,0))/PQ$2*INDEX(Usage!$D$5:$ABF$11,MATCH(UsagePerHour!$B$20,Usage!$C$5:$C$11,0),MATCH(UsagePerHour!PQ$4,Usage!$D$3:$ABF$3,0)),"")</f>
        <v>4.7809543150956806</v>
      </c>
      <c r="PR22" s="6">
        <f>IFERROR(INDEX(Sales!$D$5:$ABF$18,MATCH(UsagePerHour!$B22,Sales!$C$5:$C$18,0),MATCH(UsagePerHour!PR$4,Sales!$D$3:$ABF$3,0))/PR$2*INDEX(Usage!$D$5:$ABF$11,MATCH(UsagePerHour!$B$20,Usage!$C$5:$C$11,0),MATCH(UsagePerHour!PR$4,Usage!$D$3:$ABF$3,0)),"")</f>
        <v>0.65917856792497387</v>
      </c>
      <c r="PS22" s="6">
        <f>IFERROR(INDEX(Sales!$D$5:$ABF$18,MATCH(UsagePerHour!$B22,Sales!$C$5:$C$18,0),MATCH(UsagePerHour!PS$4,Sales!$D$3:$ABF$3,0))/PS$2*INDEX(Usage!$D$5:$ABF$11,MATCH(UsagePerHour!$B$20,Usage!$C$5:$C$11,0),MATCH(UsagePerHour!PS$4,Usage!$D$3:$ABF$3,0)),"")</f>
        <v>0.54001585401521712</v>
      </c>
      <c r="PT22" s="6">
        <f>IFERROR(INDEX(Sales!$D$5:$ABF$18,MATCH(UsagePerHour!$B22,Sales!$C$5:$C$18,0),MATCH(UsagePerHour!PT$4,Sales!$D$3:$ABF$3,0))/PT$2*INDEX(Usage!$D$5:$ABF$11,MATCH(UsagePerHour!$B$20,Usage!$C$5:$C$11,0),MATCH(UsagePerHour!PT$4,Usage!$D$3:$ABF$3,0)),"")</f>
        <v>11.414226892132159</v>
      </c>
      <c r="PU22" s="6">
        <f>IFERROR(INDEX(Sales!$D$5:$ABF$18,MATCH(UsagePerHour!$B22,Sales!$C$5:$C$18,0),MATCH(UsagePerHour!PU$4,Sales!$D$3:$ABF$3,0))/PU$2*INDEX(Usage!$D$5:$ABF$11,MATCH(UsagePerHour!$B$20,Usage!$C$5:$C$11,0),MATCH(UsagePerHour!PU$4,Usage!$D$3:$ABF$3,0)),"")</f>
        <v>1.8467254783847231</v>
      </c>
      <c r="PV22" s="6">
        <f>IFERROR(INDEX(Sales!$D$5:$ABF$18,MATCH(UsagePerHour!$B22,Sales!$C$5:$C$18,0),MATCH(UsagePerHour!PV$4,Sales!$D$3:$ABF$3,0))/PV$2*INDEX(Usage!$D$5:$ABF$11,MATCH(UsagePerHour!$B$20,Usage!$C$5:$C$11,0),MATCH(UsagePerHour!PV$4,Usage!$D$3:$ABF$3,0)),"")</f>
        <v>4.3152081426466298</v>
      </c>
      <c r="PW22" s="6">
        <f>IFERROR(INDEX(Sales!$D$5:$ABF$18,MATCH(UsagePerHour!$B22,Sales!$C$5:$C$18,0),MATCH(UsagePerHour!PW$4,Sales!$D$3:$ABF$3,0))/PW$2*INDEX(Usage!$D$5:$ABF$11,MATCH(UsagePerHour!$B$20,Usage!$C$5:$C$11,0),MATCH(UsagePerHour!PW$4,Usage!$D$3:$ABF$3,0)),"")</f>
        <v>1.3425522129737293</v>
      </c>
      <c r="PX22" s="6">
        <f>IFERROR(INDEX(Sales!$D$5:$ABF$18,MATCH(UsagePerHour!$B22,Sales!$C$5:$C$18,0),MATCH(UsagePerHour!PX$4,Sales!$D$3:$ABF$3,0))/PX$2*INDEX(Usage!$D$5:$ABF$11,MATCH(UsagePerHour!$B$20,Usage!$C$5:$C$11,0),MATCH(UsagePerHour!PX$4,Usage!$D$3:$ABF$3,0)),"")</f>
        <v>8.4265487235452081</v>
      </c>
      <c r="PY22" s="6">
        <f>IFERROR(INDEX(Sales!$D$5:$ABF$18,MATCH(UsagePerHour!$B22,Sales!$C$5:$C$18,0),MATCH(UsagePerHour!PY$4,Sales!$D$3:$ABF$3,0))/PY$2*INDEX(Usage!$D$5:$ABF$11,MATCH(UsagePerHour!$B$20,Usage!$C$5:$C$11,0),MATCH(UsagePerHour!PY$4,Usage!$D$3:$ABF$3,0)),"")</f>
        <v>3.1812588700667326</v>
      </c>
      <c r="PZ22" s="6">
        <f>IFERROR(INDEX(Sales!$D$5:$ABF$18,MATCH(UsagePerHour!$B22,Sales!$C$5:$C$18,0),MATCH(UsagePerHour!PZ$4,Sales!$D$3:$ABF$3,0))/PZ$2*INDEX(Usage!$D$5:$ABF$11,MATCH(UsagePerHour!$B$20,Usage!$C$5:$C$11,0),MATCH(UsagePerHour!PZ$4,Usage!$D$3:$ABF$3,0)),"")</f>
        <v>98.888834885530997</v>
      </c>
      <c r="QA22" s="6">
        <f>IFERROR(INDEX(Sales!$D$5:$ABF$18,MATCH(UsagePerHour!$B22,Sales!$C$5:$C$18,0),MATCH(UsagePerHour!QA$4,Sales!$D$3:$ABF$3,0))/QA$2*INDEX(Usage!$D$5:$ABF$11,MATCH(UsagePerHour!$B$20,Usage!$C$5:$C$11,0),MATCH(UsagePerHour!QA$4,Usage!$D$3:$ABF$3,0)),"")</f>
        <v>13.680706472174641</v>
      </c>
      <c r="QB22" s="6">
        <f>IFERROR(INDEX(Sales!$D$5:$ABF$18,MATCH(UsagePerHour!$B22,Sales!$C$5:$C$18,0),MATCH(UsagePerHour!QB$4,Sales!$D$3:$ABF$3,0))/QB$2*INDEX(Usage!$D$5:$ABF$11,MATCH(UsagePerHour!$B$20,Usage!$C$5:$C$11,0),MATCH(UsagePerHour!QB$4,Usage!$D$3:$ABF$3,0)),"")</f>
        <v>1.4255777530179845</v>
      </c>
      <c r="QC22" s="6">
        <f>IFERROR(INDEX(Sales!$D$5:$ABF$18,MATCH(UsagePerHour!$B22,Sales!$C$5:$C$18,0),MATCH(UsagePerHour!QC$4,Sales!$D$3:$ABF$3,0))/QC$2*INDEX(Usage!$D$5:$ABF$11,MATCH(UsagePerHour!$B$20,Usage!$C$5:$C$11,0),MATCH(UsagePerHour!QC$4,Usage!$D$3:$ABF$3,0)),"")</f>
        <v>1.1478312920606872</v>
      </c>
      <c r="QD22" s="6">
        <f>IFERROR(INDEX(Sales!$D$5:$ABF$18,MATCH(UsagePerHour!$B22,Sales!$C$5:$C$18,0),MATCH(UsagePerHour!QD$4,Sales!$D$3:$ABF$3,0))/QD$2*INDEX(Usage!$D$5:$ABF$11,MATCH(UsagePerHour!$B$20,Usage!$C$5:$C$11,0),MATCH(UsagePerHour!QD$4,Usage!$D$3:$ABF$3,0)),"")</f>
        <v>0</v>
      </c>
      <c r="QE22" s="6">
        <f>IFERROR(INDEX(Sales!$D$5:$ABF$18,MATCH(UsagePerHour!$B22,Sales!$C$5:$C$18,0),MATCH(UsagePerHour!QE$4,Sales!$D$3:$ABF$3,0))/QE$2*INDEX(Usage!$D$5:$ABF$11,MATCH(UsagePerHour!$B$20,Usage!$C$5:$C$11,0),MATCH(UsagePerHour!QE$4,Usage!$D$3:$ABF$3,0)),"")</f>
        <v>0</v>
      </c>
      <c r="QF22" s="6">
        <f>IFERROR(INDEX(Sales!$D$5:$ABF$18,MATCH(UsagePerHour!$B22,Sales!$C$5:$C$18,0),MATCH(UsagePerHour!QF$4,Sales!$D$3:$ABF$3,0))/QF$2*INDEX(Usage!$D$5:$ABF$11,MATCH(UsagePerHour!$B$20,Usage!$C$5:$C$11,0),MATCH(UsagePerHour!QF$4,Usage!$D$3:$ABF$3,0)),"")</f>
        <v>2.8052296034270139</v>
      </c>
      <c r="QG22" s="6">
        <f>IFERROR(INDEX(Sales!$D$5:$ABF$18,MATCH(UsagePerHour!$B22,Sales!$C$5:$C$18,0),MATCH(UsagePerHour!QG$4,Sales!$D$3:$ABF$3,0))/QG$2*INDEX(Usage!$D$5:$ABF$11,MATCH(UsagePerHour!$B$20,Usage!$C$5:$C$11,0),MATCH(UsagePerHour!QG$4,Usage!$D$3:$ABF$3,0)),"")</f>
        <v>0</v>
      </c>
      <c r="QH22" s="6">
        <f>IFERROR(INDEX(Sales!$D$5:$ABF$18,MATCH(UsagePerHour!$B22,Sales!$C$5:$C$18,0),MATCH(UsagePerHour!QH$4,Sales!$D$3:$ABF$3,0))/QH$2*INDEX(Usage!$D$5:$ABF$11,MATCH(UsagePerHour!$B$20,Usage!$C$5:$C$11,0),MATCH(UsagePerHour!QH$4,Usage!$D$3:$ABF$3,0)),"")</f>
        <v>72.061525977208959</v>
      </c>
      <c r="QI22" s="6">
        <f>IFERROR(INDEX(Sales!$D$5:$ABF$18,MATCH(UsagePerHour!$B22,Sales!$C$5:$C$18,0),MATCH(UsagePerHour!QI$4,Sales!$D$3:$ABF$3,0))/QI$2*INDEX(Usage!$D$5:$ABF$11,MATCH(UsagePerHour!$B$20,Usage!$C$5:$C$11,0),MATCH(UsagePerHour!QI$4,Usage!$D$3:$ABF$3,0)),"")</f>
        <v>7.1827507074186565</v>
      </c>
      <c r="QJ22" s="6">
        <f>IFERROR(INDEX(Sales!$D$5:$ABF$18,MATCH(UsagePerHour!$B22,Sales!$C$5:$C$18,0),MATCH(UsagePerHour!QJ$4,Sales!$D$3:$ABF$3,0))/QJ$2*INDEX(Usage!$D$5:$ABF$11,MATCH(UsagePerHour!$B$20,Usage!$C$5:$C$11,0),MATCH(UsagePerHour!QJ$4,Usage!$D$3:$ABF$3,0)),"")</f>
        <v>26.689602445589827</v>
      </c>
      <c r="QK22" s="6">
        <f>IFERROR(INDEX(Sales!$D$5:$ABF$18,MATCH(UsagePerHour!$B22,Sales!$C$5:$C$18,0),MATCH(UsagePerHour!QK$4,Sales!$D$3:$ABF$3,0))/QK$2*INDEX(Usage!$D$5:$ABF$11,MATCH(UsagePerHour!$B$20,Usage!$C$5:$C$11,0),MATCH(UsagePerHour!QK$4,Usage!$D$3:$ABF$3,0)),"")</f>
        <v>2.1020464614042944</v>
      </c>
      <c r="QL22" s="6">
        <f>IFERROR(INDEX(Sales!$D$5:$ABF$18,MATCH(UsagePerHour!$B22,Sales!$C$5:$C$18,0),MATCH(UsagePerHour!QL$4,Sales!$D$3:$ABF$3,0))/QL$2*INDEX(Usage!$D$5:$ABF$11,MATCH(UsagePerHour!$B$20,Usage!$C$5:$C$11,0),MATCH(UsagePerHour!QL$4,Usage!$D$3:$ABF$3,0)),"")</f>
        <v>74.004130847269721</v>
      </c>
      <c r="QM22" s="6">
        <f>IFERROR(INDEX(Sales!$D$5:$ABF$18,MATCH(UsagePerHour!$B22,Sales!$C$5:$C$18,0),MATCH(UsagePerHour!QM$4,Sales!$D$3:$ABF$3,0))/QM$2*INDEX(Usage!$D$5:$ABF$11,MATCH(UsagePerHour!$B$20,Usage!$C$5:$C$11,0),MATCH(UsagePerHour!QM$4,Usage!$D$3:$ABF$3,0)),"")</f>
        <v>59.089183754995233</v>
      </c>
      <c r="QN22" s="6">
        <f>IFERROR(INDEX(Sales!$D$5:$ABF$18,MATCH(UsagePerHour!$B22,Sales!$C$5:$C$18,0),MATCH(UsagePerHour!QN$4,Sales!$D$3:$ABF$3,0))/QN$2*INDEX(Usage!$D$5:$ABF$11,MATCH(UsagePerHour!$B$20,Usage!$C$5:$C$11,0),MATCH(UsagePerHour!QN$4,Usage!$D$3:$ABF$3,0)),"")</f>
        <v>4.0767999559727945</v>
      </c>
      <c r="QO22" s="6">
        <f>IFERROR(INDEX(Sales!$D$5:$ABF$18,MATCH(UsagePerHour!$B22,Sales!$C$5:$C$18,0),MATCH(UsagePerHour!QO$4,Sales!$D$3:$ABF$3,0))/QO$2*INDEX(Usage!$D$5:$ABF$11,MATCH(UsagePerHour!$B$20,Usage!$C$5:$C$11,0),MATCH(UsagePerHour!QO$4,Usage!$D$3:$ABF$3,0)),"")</f>
        <v>261.5590521489944</v>
      </c>
      <c r="QP22" s="6">
        <f>IFERROR(INDEX(Sales!$D$5:$ABF$18,MATCH(UsagePerHour!$B22,Sales!$C$5:$C$18,0),MATCH(UsagePerHour!QP$4,Sales!$D$3:$ABF$3,0))/QP$2*INDEX(Usage!$D$5:$ABF$11,MATCH(UsagePerHour!$B$20,Usage!$C$5:$C$11,0),MATCH(UsagePerHour!QP$4,Usage!$D$3:$ABF$3,0)),"")</f>
        <v>47.498872100980719</v>
      </c>
      <c r="QQ22" s="6">
        <f>IFERROR(INDEX(Sales!$D$5:$ABF$18,MATCH(UsagePerHour!$B22,Sales!$C$5:$C$18,0),MATCH(UsagePerHour!QQ$4,Sales!$D$3:$ABF$3,0))/QQ$2*INDEX(Usage!$D$5:$ABF$11,MATCH(UsagePerHour!$B$20,Usage!$C$5:$C$11,0),MATCH(UsagePerHour!QQ$4,Usage!$D$3:$ABF$3,0)),"")</f>
        <v>30.799038276438107</v>
      </c>
      <c r="QR22" s="6">
        <f>IFERROR(INDEX(Sales!$D$5:$ABF$18,MATCH(UsagePerHour!$B22,Sales!$C$5:$C$18,0),MATCH(UsagePerHour!QR$4,Sales!$D$3:$ABF$3,0))/QR$2*INDEX(Usage!$D$5:$ABF$11,MATCH(UsagePerHour!$B$20,Usage!$C$5:$C$11,0),MATCH(UsagePerHour!QR$4,Usage!$D$3:$ABF$3,0)),"")</f>
        <v>3.9355534227349565</v>
      </c>
      <c r="QS22" s="6">
        <f>IFERROR(INDEX(Sales!$D$5:$ABF$18,MATCH(UsagePerHour!$B22,Sales!$C$5:$C$18,0),MATCH(UsagePerHour!QS$4,Sales!$D$3:$ABF$3,0))/QS$2*INDEX(Usage!$D$5:$ABF$11,MATCH(UsagePerHour!$B$20,Usage!$C$5:$C$11,0),MATCH(UsagePerHour!QS$4,Usage!$D$3:$ABF$3,0)),"")</f>
        <v>14.255916046227711</v>
      </c>
      <c r="QT22" s="6">
        <f>IFERROR(INDEX(Sales!$D$5:$ABF$18,MATCH(UsagePerHour!$B22,Sales!$C$5:$C$18,0),MATCH(UsagePerHour!QT$4,Sales!$D$3:$ABF$3,0))/QT$2*INDEX(Usage!$D$5:$ABF$11,MATCH(UsagePerHour!$B$20,Usage!$C$5:$C$11,0),MATCH(UsagePerHour!QT$4,Usage!$D$3:$ABF$3,0)),"")</f>
        <v>8.5262681489265404</v>
      </c>
      <c r="QU22" s="6">
        <f>IFERROR(INDEX(Sales!$D$5:$ABF$18,MATCH(UsagePerHour!$B22,Sales!$C$5:$C$18,0),MATCH(UsagePerHour!QU$4,Sales!$D$3:$ABF$3,0))/QU$2*INDEX(Usage!$D$5:$ABF$11,MATCH(UsagePerHour!$B$20,Usage!$C$5:$C$11,0),MATCH(UsagePerHour!QU$4,Usage!$D$3:$ABF$3,0)),"")</f>
        <v>17.31779607938735</v>
      </c>
      <c r="QV22" s="6">
        <f>IFERROR(INDEX(Sales!$D$5:$ABF$18,MATCH(UsagePerHour!$B22,Sales!$C$5:$C$18,0),MATCH(UsagePerHour!QV$4,Sales!$D$3:$ABF$3,0))/QV$2*INDEX(Usage!$D$5:$ABF$11,MATCH(UsagePerHour!$B$20,Usage!$C$5:$C$11,0),MATCH(UsagePerHour!QV$4,Usage!$D$3:$ABF$3,0)),"")</f>
        <v>49.627785800018167</v>
      </c>
      <c r="QW22" s="6">
        <f>IFERROR(INDEX(Sales!$D$5:$ABF$18,MATCH(UsagePerHour!$B22,Sales!$C$5:$C$18,0),MATCH(UsagePerHour!QW$4,Sales!$D$3:$ABF$3,0))/QW$2*INDEX(Usage!$D$5:$ABF$11,MATCH(UsagePerHour!$B$20,Usage!$C$5:$C$11,0),MATCH(UsagePerHour!QW$4,Usage!$D$3:$ABF$3,0)),"")</f>
        <v>15.788955104159168</v>
      </c>
      <c r="QX22" s="6">
        <f>IFERROR(INDEX(Sales!$D$5:$ABF$18,MATCH(UsagePerHour!$B22,Sales!$C$5:$C$18,0),MATCH(UsagePerHour!QX$4,Sales!$D$3:$ABF$3,0))/QX$2*INDEX(Usage!$D$5:$ABF$11,MATCH(UsagePerHour!$B$20,Usage!$C$5:$C$11,0),MATCH(UsagePerHour!QX$4,Usage!$D$3:$ABF$3,0)),"")</f>
        <v>14.785108164689461</v>
      </c>
      <c r="QY22" s="6">
        <f>IFERROR(INDEX(Sales!$D$5:$ABF$18,MATCH(UsagePerHour!$B22,Sales!$C$5:$C$18,0),MATCH(UsagePerHour!QY$4,Sales!$D$3:$ABF$3,0))/QY$2*INDEX(Usage!$D$5:$ABF$11,MATCH(UsagePerHour!$B$20,Usage!$C$5:$C$11,0),MATCH(UsagePerHour!QY$4,Usage!$D$3:$ABF$3,0)),"")</f>
        <v>5.3669892722457497</v>
      </c>
      <c r="QZ22" s="6">
        <f>IFERROR(INDEX(Sales!$D$5:$ABF$18,MATCH(UsagePerHour!$B22,Sales!$C$5:$C$18,0),MATCH(UsagePerHour!QZ$4,Sales!$D$3:$ABF$3,0))/QZ$2*INDEX(Usage!$D$5:$ABF$11,MATCH(UsagePerHour!$B$20,Usage!$C$5:$C$11,0),MATCH(UsagePerHour!QZ$4,Usage!$D$3:$ABF$3,0)),"")</f>
        <v>4.3123047991678121</v>
      </c>
      <c r="RA22" s="6">
        <f>IFERROR(INDEX(Sales!$D$5:$ABF$18,MATCH(UsagePerHour!$B22,Sales!$C$5:$C$18,0),MATCH(UsagePerHour!RA$4,Sales!$D$3:$ABF$3,0))/RA$2*INDEX(Usage!$D$5:$ABF$11,MATCH(UsagePerHour!$B$20,Usage!$C$5:$C$11,0),MATCH(UsagePerHour!RA$4,Usage!$D$3:$ABF$3,0)),"")</f>
        <v>44.589141281195069</v>
      </c>
      <c r="RB22" s="6">
        <f>IFERROR(INDEX(Sales!$D$5:$ABF$18,MATCH(UsagePerHour!$B22,Sales!$C$5:$C$18,0),MATCH(UsagePerHour!RB$4,Sales!$D$3:$ABF$3,0))/RB$2*INDEX(Usage!$D$5:$ABF$11,MATCH(UsagePerHour!$B$20,Usage!$C$5:$C$11,0),MATCH(UsagePerHour!RB$4,Usage!$D$3:$ABF$3,0)),"")</f>
        <v>13.937565695690362</v>
      </c>
      <c r="RC22" s="6">
        <f>IFERROR(INDEX(Sales!$D$5:$ABF$18,MATCH(UsagePerHour!$B22,Sales!$C$5:$C$18,0),MATCH(UsagePerHour!RC$4,Sales!$D$3:$ABF$3,0))/RC$2*INDEX(Usage!$D$5:$ABF$11,MATCH(UsagePerHour!$B$20,Usage!$C$5:$C$11,0),MATCH(UsagePerHour!RC$4,Usage!$D$3:$ABF$3,0)),"")</f>
        <v>29.083775485762811</v>
      </c>
      <c r="RD22" s="6">
        <f>IFERROR(INDEX(Sales!$D$5:$ABF$18,MATCH(UsagePerHour!$B22,Sales!$C$5:$C$18,0),MATCH(UsagePerHour!RD$4,Sales!$D$3:$ABF$3,0))/RD$2*INDEX(Usage!$D$5:$ABF$11,MATCH(UsagePerHour!$B$20,Usage!$C$5:$C$11,0),MATCH(UsagePerHour!RD$4,Usage!$D$3:$ABF$3,0)),"")</f>
        <v>38.257103211420024</v>
      </c>
      <c r="RE22" s="6">
        <f>IFERROR(INDEX(Sales!$D$5:$ABF$18,MATCH(UsagePerHour!$B22,Sales!$C$5:$C$18,0),MATCH(UsagePerHour!RE$4,Sales!$D$3:$ABF$3,0))/RE$2*INDEX(Usage!$D$5:$ABF$11,MATCH(UsagePerHour!$B$20,Usage!$C$5:$C$11,0),MATCH(UsagePerHour!RE$4,Usage!$D$3:$ABF$3,0)),"")</f>
        <v>10.394736842105262</v>
      </c>
      <c r="RF22" s="6">
        <f>IFERROR(INDEX(Sales!$D$5:$ABF$18,MATCH(UsagePerHour!$B22,Sales!$C$5:$C$18,0),MATCH(UsagePerHour!RF$4,Sales!$D$3:$ABF$3,0))/RF$2*INDEX(Usage!$D$5:$ABF$11,MATCH(UsagePerHour!$B$20,Usage!$C$5:$C$11,0),MATCH(UsagePerHour!RF$4,Usage!$D$3:$ABF$3,0)),"")</f>
        <v>1.5484495568113366</v>
      </c>
      <c r="RG22" s="6">
        <f>IFERROR(INDEX(Sales!$D$5:$ABF$18,MATCH(UsagePerHour!$B22,Sales!$C$5:$C$18,0),MATCH(UsagePerHour!RG$4,Sales!$D$3:$ABF$3,0))/RG$2*INDEX(Usage!$D$5:$ABF$11,MATCH(UsagePerHour!$B$20,Usage!$C$5:$C$11,0),MATCH(UsagePerHour!RG$4,Usage!$D$3:$ABF$3,0)),"")</f>
        <v>117.87282062386268</v>
      </c>
      <c r="RH22" s="6">
        <f>IFERROR(INDEX(Sales!$D$5:$ABF$18,MATCH(UsagePerHour!$B22,Sales!$C$5:$C$18,0),MATCH(UsagePerHour!RH$4,Sales!$D$3:$ABF$3,0))/RH$2*INDEX(Usage!$D$5:$ABF$11,MATCH(UsagePerHour!$B$20,Usage!$C$5:$C$11,0),MATCH(UsagePerHour!RH$4,Usage!$D$3:$ABF$3,0)),"")</f>
        <v>5.7298766763704005</v>
      </c>
      <c r="RI22" s="6">
        <f>IFERROR(INDEX(Sales!$D$5:$ABF$18,MATCH(UsagePerHour!$B22,Sales!$C$5:$C$18,0),MATCH(UsagePerHour!RI$4,Sales!$D$3:$ABF$3,0))/RI$2*INDEX(Usage!$D$5:$ABF$11,MATCH(UsagePerHour!$B$20,Usage!$C$5:$C$11,0),MATCH(UsagePerHour!RI$4,Usage!$D$3:$ABF$3,0)),"")</f>
        <v>2.7610691383178563</v>
      </c>
      <c r="RJ22" s="6">
        <f>IFERROR(INDEX(Sales!$D$5:$ABF$18,MATCH(UsagePerHour!$B22,Sales!$C$5:$C$18,0),MATCH(UsagePerHour!RJ$4,Sales!$D$3:$ABF$3,0))/RJ$2*INDEX(Usage!$D$5:$ABF$11,MATCH(UsagePerHour!$B$20,Usage!$C$5:$C$11,0),MATCH(UsagePerHour!RJ$4,Usage!$D$3:$ABF$3,0)),"")</f>
        <v>172.29125320048391</v>
      </c>
      <c r="RK22" s="6">
        <f>IFERROR(INDEX(Sales!$D$5:$ABF$18,MATCH(UsagePerHour!$B22,Sales!$C$5:$C$18,0),MATCH(UsagePerHour!RK$4,Sales!$D$3:$ABF$3,0))/RK$2*INDEX(Usage!$D$5:$ABF$11,MATCH(UsagePerHour!$B$20,Usage!$C$5:$C$11,0),MATCH(UsagePerHour!RK$4,Usage!$D$3:$ABF$3,0)),"")</f>
        <v>98.419679533445702</v>
      </c>
      <c r="RL22" s="6">
        <f>IFERROR(INDEX(Sales!$D$5:$ABF$18,MATCH(UsagePerHour!$B22,Sales!$C$5:$C$18,0),MATCH(UsagePerHour!RL$4,Sales!$D$3:$ABF$3,0))/RL$2*INDEX(Usage!$D$5:$ABF$11,MATCH(UsagePerHour!$B$20,Usage!$C$5:$C$11,0),MATCH(UsagePerHour!RL$4,Usage!$D$3:$ABF$3,0)),"")</f>
        <v>16.273991075450326</v>
      </c>
      <c r="RM22" s="6">
        <f>IFERROR(INDEX(Sales!$D$5:$ABF$18,MATCH(UsagePerHour!$B22,Sales!$C$5:$C$18,0),MATCH(UsagePerHour!RM$4,Sales!$D$3:$ABF$3,0))/RM$2*INDEX(Usage!$D$5:$ABF$11,MATCH(UsagePerHour!$B$20,Usage!$C$5:$C$11,0),MATCH(UsagePerHour!RM$4,Usage!$D$3:$ABF$3,0)),"")</f>
        <v>0.15773655903816261</v>
      </c>
      <c r="RN22" s="6">
        <f>IFERROR(INDEX(Sales!$D$5:$ABF$18,MATCH(UsagePerHour!$B22,Sales!$C$5:$C$18,0),MATCH(UsagePerHour!RN$4,Sales!$D$3:$ABF$3,0))/RN$2*INDEX(Usage!$D$5:$ABF$11,MATCH(UsagePerHour!$B$20,Usage!$C$5:$C$11,0),MATCH(UsagePerHour!RN$4,Usage!$D$3:$ABF$3,0)),"")</f>
        <v>0.79476352331125377</v>
      </c>
      <c r="RO22" s="6">
        <f>IFERROR(INDEX(Sales!$D$5:$ABF$18,MATCH(UsagePerHour!$B22,Sales!$C$5:$C$18,0),MATCH(UsagePerHour!RO$4,Sales!$D$3:$ABF$3,0))/RO$2*INDEX(Usage!$D$5:$ABF$11,MATCH(UsagePerHour!$B$20,Usage!$C$5:$C$11,0),MATCH(UsagePerHour!RO$4,Usage!$D$3:$ABF$3,0)),"")</f>
        <v>8.1517833128882646</v>
      </c>
      <c r="RP22" s="6">
        <f>IFERROR(INDEX(Sales!$D$5:$ABF$18,MATCH(UsagePerHour!$B22,Sales!$C$5:$C$18,0),MATCH(UsagePerHour!RP$4,Sales!$D$3:$ABF$3,0))/RP$2*INDEX(Usage!$D$5:$ABF$11,MATCH(UsagePerHour!$B$20,Usage!$C$5:$C$11,0),MATCH(UsagePerHour!RP$4,Usage!$D$3:$ABF$3,0)),"")</f>
        <v>35.06522586100597</v>
      </c>
      <c r="RQ22" s="6">
        <f>IFERROR(INDEX(Sales!$D$5:$ABF$18,MATCH(UsagePerHour!$B22,Sales!$C$5:$C$18,0),MATCH(UsagePerHour!RQ$4,Sales!$D$3:$ABF$3,0))/RQ$2*INDEX(Usage!$D$5:$ABF$11,MATCH(UsagePerHour!$B$20,Usage!$C$5:$C$11,0),MATCH(UsagePerHour!RQ$4,Usage!$D$3:$ABF$3,0)),"")</f>
        <v>115.8884451288432</v>
      </c>
      <c r="RR22" s="6">
        <f>IFERROR(INDEX(Sales!$D$5:$ABF$18,MATCH(UsagePerHour!$B22,Sales!$C$5:$C$18,0),MATCH(UsagePerHour!RR$4,Sales!$D$3:$ABF$3,0))/RR$2*INDEX(Usage!$D$5:$ABF$11,MATCH(UsagePerHour!$B$20,Usage!$C$5:$C$11,0),MATCH(UsagePerHour!RR$4,Usage!$D$3:$ABF$3,0)),"")</f>
        <v>22.365747586854905</v>
      </c>
      <c r="RS22" s="6">
        <f>IFERROR(INDEX(Sales!$D$5:$ABF$18,MATCH(UsagePerHour!$B22,Sales!$C$5:$C$18,0),MATCH(UsagePerHour!RS$4,Sales!$D$3:$ABF$3,0))/RS$2*INDEX(Usage!$D$5:$ABF$11,MATCH(UsagePerHour!$B$20,Usage!$C$5:$C$11,0),MATCH(UsagePerHour!RS$4,Usage!$D$3:$ABF$3,0)),"")</f>
        <v>24.152016104697779</v>
      </c>
      <c r="RT22" s="6">
        <f>IFERROR(INDEX(Sales!$D$5:$ABF$18,MATCH(UsagePerHour!$B22,Sales!$C$5:$C$18,0),MATCH(UsagePerHour!RT$4,Sales!$D$3:$ABF$3,0))/RT$2*INDEX(Usage!$D$5:$ABF$11,MATCH(UsagePerHour!$B$20,Usage!$C$5:$C$11,0),MATCH(UsagePerHour!RT$4,Usage!$D$3:$ABF$3,0)),"")</f>
        <v>2.4258401557568354</v>
      </c>
      <c r="RU22" s="6">
        <f>IFERROR(INDEX(Sales!$D$5:$ABF$18,MATCH(UsagePerHour!$B22,Sales!$C$5:$C$18,0),MATCH(UsagePerHour!RU$4,Sales!$D$3:$ABF$3,0))/RU$2*INDEX(Usage!$D$5:$ABF$11,MATCH(UsagePerHour!$B$20,Usage!$C$5:$C$11,0),MATCH(UsagePerHour!RU$4,Usage!$D$3:$ABF$3,0)),"")</f>
        <v>105.68711763899434</v>
      </c>
      <c r="RV22" s="6">
        <f>IFERROR(INDEX(Sales!$D$5:$ABF$18,MATCH(UsagePerHour!$B22,Sales!$C$5:$C$18,0),MATCH(UsagePerHour!RV$4,Sales!$D$3:$ABF$3,0))/RV$2*INDEX(Usage!$D$5:$ABF$11,MATCH(UsagePerHour!$B$20,Usage!$C$5:$C$11,0),MATCH(UsagePerHour!RV$4,Usage!$D$3:$ABF$3,0)),"")</f>
        <v>12.474453841710806</v>
      </c>
      <c r="RW22" s="6">
        <f>IFERROR(INDEX(Sales!$D$5:$ABF$18,MATCH(UsagePerHour!$B22,Sales!$C$5:$C$18,0),MATCH(UsagePerHour!RW$4,Sales!$D$3:$ABF$3,0))/RW$2*INDEX(Usage!$D$5:$ABF$11,MATCH(UsagePerHour!$B$20,Usage!$C$5:$C$11,0),MATCH(UsagePerHour!RW$4,Usage!$D$3:$ABF$3,0)),"")</f>
        <v>63.277351374781496</v>
      </c>
      <c r="RX22" s="6">
        <f>IFERROR(INDEX(Sales!$D$5:$ABF$18,MATCH(UsagePerHour!$B22,Sales!$C$5:$C$18,0),MATCH(UsagePerHour!RX$4,Sales!$D$3:$ABF$3,0))/RX$2*INDEX(Usage!$D$5:$ABF$11,MATCH(UsagePerHour!$B$20,Usage!$C$5:$C$11,0),MATCH(UsagePerHour!RX$4,Usage!$D$3:$ABF$3,0)),"")</f>
        <v>162.5186207726897</v>
      </c>
      <c r="RY22" s="6">
        <f>IFERROR(INDEX(Sales!$D$5:$ABF$18,MATCH(UsagePerHour!$B22,Sales!$C$5:$C$18,0),MATCH(UsagePerHour!RY$4,Sales!$D$3:$ABF$3,0))/RY$2*INDEX(Usage!$D$5:$ABF$11,MATCH(UsagePerHour!$B$20,Usage!$C$5:$C$11,0),MATCH(UsagePerHour!RY$4,Usage!$D$3:$ABF$3,0)),"")</f>
        <v>4.3353484197575005</v>
      </c>
      <c r="RZ22" s="6">
        <f>IFERROR(INDEX(Sales!$D$5:$ABF$18,MATCH(UsagePerHour!$B22,Sales!$C$5:$C$18,0),MATCH(UsagePerHour!RZ$4,Sales!$D$3:$ABF$3,0))/RZ$2*INDEX(Usage!$D$5:$ABF$11,MATCH(UsagePerHour!$B$20,Usage!$C$5:$C$11,0),MATCH(UsagePerHour!RZ$4,Usage!$D$3:$ABF$3,0)),"")</f>
        <v>66.784087112545535</v>
      </c>
      <c r="SA22" s="6">
        <f>IFERROR(INDEX(Sales!$D$5:$ABF$18,MATCH(UsagePerHour!$B22,Sales!$C$5:$C$18,0),MATCH(UsagePerHour!SA$4,Sales!$D$3:$ABF$3,0))/SA$2*INDEX(Usage!$D$5:$ABF$11,MATCH(UsagePerHour!$B$20,Usage!$C$5:$C$11,0),MATCH(UsagePerHour!SA$4,Usage!$D$3:$ABF$3,0)),"")</f>
        <v>0</v>
      </c>
      <c r="SB22" s="6">
        <f>IFERROR(INDEX(Sales!$D$5:$ABF$18,MATCH(UsagePerHour!$B22,Sales!$C$5:$C$18,0),MATCH(UsagePerHour!SB$4,Sales!$D$3:$ABF$3,0))/SB$2*INDEX(Usage!$D$5:$ABF$11,MATCH(UsagePerHour!$B$20,Usage!$C$5:$C$11,0),MATCH(UsagePerHour!SB$4,Usage!$D$3:$ABF$3,0)),"")</f>
        <v>132.36611303384927</v>
      </c>
      <c r="SC22" s="6">
        <f>IFERROR(INDEX(Sales!$D$5:$ABF$18,MATCH(UsagePerHour!$B22,Sales!$C$5:$C$18,0),MATCH(UsagePerHour!SC$4,Sales!$D$3:$ABF$3,0))/SC$2*INDEX(Usage!$D$5:$ABF$11,MATCH(UsagePerHour!$B$20,Usage!$C$5:$C$11,0),MATCH(UsagePerHour!SC$4,Usage!$D$3:$ABF$3,0)),"")</f>
        <v>98.372494499366212</v>
      </c>
      <c r="SD22" s="6">
        <f>IFERROR(INDEX(Sales!$D$5:$ABF$18,MATCH(UsagePerHour!$B22,Sales!$C$5:$C$18,0),MATCH(UsagePerHour!SD$4,Sales!$D$3:$ABF$3,0))/SD$2*INDEX(Usage!$D$5:$ABF$11,MATCH(UsagePerHour!$B$20,Usage!$C$5:$C$11,0),MATCH(UsagePerHour!SD$4,Usage!$D$3:$ABF$3,0)),"")</f>
        <v>134.00875977784568</v>
      </c>
      <c r="SE22" s="6">
        <f>IFERROR(INDEX(Sales!$D$5:$ABF$18,MATCH(UsagePerHour!$B22,Sales!$C$5:$C$18,0),MATCH(UsagePerHour!SE$4,Sales!$D$3:$ABF$3,0))/SE$2*INDEX(Usage!$D$5:$ABF$11,MATCH(UsagePerHour!$B$20,Usage!$C$5:$C$11,0),MATCH(UsagePerHour!SE$4,Usage!$D$3:$ABF$3,0)),"")</f>
        <v>78.631867898970484</v>
      </c>
      <c r="SF22" s="6">
        <f>IFERROR(INDEX(Sales!$D$5:$ABF$18,MATCH(UsagePerHour!$B22,Sales!$C$5:$C$18,0),MATCH(UsagePerHour!SF$4,Sales!$D$3:$ABF$3,0))/SF$2*INDEX(Usage!$D$5:$ABF$11,MATCH(UsagePerHour!$B$20,Usage!$C$5:$C$11,0),MATCH(UsagePerHour!SF$4,Usage!$D$3:$ABF$3,0)),"")</f>
        <v>11.249650622524003</v>
      </c>
      <c r="SG22" s="6" t="str">
        <f>IFERROR(INDEX(Sales!$D$5:$ABF$18,MATCH(UsagePerHour!$B22,Sales!$C$5:$C$18,0),MATCH(UsagePerHour!SG$4,Sales!$D$3:$ABF$3,0))/SG$2*INDEX(Usage!$D$5:$ABF$11,MATCH(UsagePerHour!$B$20,Usage!$C$5:$C$11,0),MATCH(UsagePerHour!SG$4,Usage!$D$3:$ABF$3,0)),"")</f>
        <v/>
      </c>
      <c r="SH22" s="6" t="str">
        <f>IFERROR(INDEX(Sales!$D$5:$ABF$18,MATCH(UsagePerHour!$B22,Sales!$C$5:$C$18,0),MATCH(UsagePerHour!SH$4,Sales!$D$3:$ABF$3,0))/SH$2*INDEX(Usage!$D$5:$ABF$11,MATCH(UsagePerHour!$B$20,Usage!$C$5:$C$11,0),MATCH(UsagePerHour!SH$4,Usage!$D$3:$ABF$3,0)),"")</f>
        <v/>
      </c>
      <c r="SI22" s="6" t="str">
        <f>IFERROR(INDEX(Sales!$D$5:$ABF$18,MATCH(UsagePerHour!$B22,Sales!$C$5:$C$18,0),MATCH(UsagePerHour!SI$4,Sales!$D$3:$ABF$3,0))/SI$2*INDEX(Usage!$D$5:$ABF$11,MATCH(UsagePerHour!$B$20,Usage!$C$5:$C$11,0),MATCH(UsagePerHour!SI$4,Usage!$D$3:$ABF$3,0)),"")</f>
        <v/>
      </c>
      <c r="SJ22" s="6" t="str">
        <f>IFERROR(INDEX(Sales!$D$5:$ABF$18,MATCH(UsagePerHour!$B22,Sales!$C$5:$C$18,0),MATCH(UsagePerHour!SJ$4,Sales!$D$3:$ABF$3,0))/SJ$2*INDEX(Usage!$D$5:$ABF$11,MATCH(UsagePerHour!$B$20,Usage!$C$5:$C$11,0),MATCH(UsagePerHour!SJ$4,Usage!$D$3:$ABF$3,0)),"")</f>
        <v/>
      </c>
      <c r="SK22" s="6" t="str">
        <f>IFERROR(INDEX(Sales!$D$5:$ABF$18,MATCH(UsagePerHour!$B22,Sales!$C$5:$C$18,0),MATCH(UsagePerHour!SK$4,Sales!$D$3:$ABF$3,0))/SK$2*INDEX(Usage!$D$5:$ABF$11,MATCH(UsagePerHour!$B$20,Usage!$C$5:$C$11,0),MATCH(UsagePerHour!SK$4,Usage!$D$3:$ABF$3,0)),"")</f>
        <v/>
      </c>
      <c r="SL22" s="6" t="str">
        <f>IFERROR(INDEX(Sales!$D$5:$ABF$18,MATCH(UsagePerHour!$B22,Sales!$C$5:$C$18,0),MATCH(UsagePerHour!SL$4,Sales!$D$3:$ABF$3,0))/SL$2*INDEX(Usage!$D$5:$ABF$11,MATCH(UsagePerHour!$B$20,Usage!$C$5:$C$11,0),MATCH(UsagePerHour!SL$4,Usage!$D$3:$ABF$3,0)),"")</f>
        <v/>
      </c>
      <c r="SM22" s="6" t="str">
        <f>IFERROR(INDEX(Sales!$D$5:$ABF$18,MATCH(UsagePerHour!$B22,Sales!$C$5:$C$18,0),MATCH(UsagePerHour!SM$4,Sales!$D$3:$ABF$3,0))/SM$2*INDEX(Usage!$D$5:$ABF$11,MATCH(UsagePerHour!$B$20,Usage!$C$5:$C$11,0),MATCH(UsagePerHour!SM$4,Usage!$D$3:$ABF$3,0)),"")</f>
        <v/>
      </c>
      <c r="SN22" s="6" t="str">
        <f>IFERROR(INDEX(Sales!$D$5:$ABF$18,MATCH(UsagePerHour!$B22,Sales!$C$5:$C$18,0),MATCH(UsagePerHour!SN$4,Sales!$D$3:$ABF$3,0))/SN$2*INDEX(Usage!$D$5:$ABF$11,MATCH(UsagePerHour!$B$20,Usage!$C$5:$C$11,0),MATCH(UsagePerHour!SN$4,Usage!$D$3:$ABF$3,0)),"")</f>
        <v/>
      </c>
      <c r="SO22" s="6" t="str">
        <f>IFERROR(INDEX(Sales!$D$5:$ABF$18,MATCH(UsagePerHour!$B22,Sales!$C$5:$C$18,0),MATCH(UsagePerHour!SO$4,Sales!$D$3:$ABF$3,0))/SO$2*INDEX(Usage!$D$5:$ABF$11,MATCH(UsagePerHour!$B$20,Usage!$C$5:$C$11,0),MATCH(UsagePerHour!SO$4,Usage!$D$3:$ABF$3,0)),"")</f>
        <v/>
      </c>
      <c r="SP22" s="6" t="str">
        <f>IFERROR(INDEX(Sales!$D$5:$ABF$18,MATCH(UsagePerHour!$B22,Sales!$C$5:$C$18,0),MATCH(UsagePerHour!SP$4,Sales!$D$3:$ABF$3,0))/SP$2*INDEX(Usage!$D$5:$ABF$11,MATCH(UsagePerHour!$B$20,Usage!$C$5:$C$11,0),MATCH(UsagePerHour!SP$4,Usage!$D$3:$ABF$3,0)),"")</f>
        <v/>
      </c>
      <c r="SQ22" s="6" t="str">
        <f>IFERROR(INDEX(Sales!$D$5:$ABF$18,MATCH(UsagePerHour!$B22,Sales!$C$5:$C$18,0),MATCH(UsagePerHour!SQ$4,Sales!$D$3:$ABF$3,0))/SQ$2*INDEX(Usage!$D$5:$ABF$11,MATCH(UsagePerHour!$B$20,Usage!$C$5:$C$11,0),MATCH(UsagePerHour!SQ$4,Usage!$D$3:$ABF$3,0)),"")</f>
        <v/>
      </c>
      <c r="SR22" s="6" t="str">
        <f>IFERROR(INDEX(Sales!$D$5:$ABF$18,MATCH(UsagePerHour!$B22,Sales!$C$5:$C$18,0),MATCH(UsagePerHour!SR$4,Sales!$D$3:$ABF$3,0))/SR$2*INDEX(Usage!$D$5:$ABF$11,MATCH(UsagePerHour!$B$20,Usage!$C$5:$C$11,0),MATCH(UsagePerHour!SR$4,Usage!$D$3:$ABF$3,0)),"")</f>
        <v/>
      </c>
      <c r="SS22" s="6" t="str">
        <f>IFERROR(INDEX(Sales!$D$5:$ABF$18,MATCH(UsagePerHour!$B22,Sales!$C$5:$C$18,0),MATCH(UsagePerHour!SS$4,Sales!$D$3:$ABF$3,0))/SS$2*INDEX(Usage!$D$5:$ABF$11,MATCH(UsagePerHour!$B$20,Usage!$C$5:$C$11,0),MATCH(UsagePerHour!SS$4,Usage!$D$3:$ABF$3,0)),"")</f>
        <v/>
      </c>
      <c r="ST22" s="6" t="str">
        <f>IFERROR(INDEX(Sales!$D$5:$ABF$18,MATCH(UsagePerHour!$B22,Sales!$C$5:$C$18,0),MATCH(UsagePerHour!ST$4,Sales!$D$3:$ABF$3,0))/ST$2*INDEX(Usage!$D$5:$ABF$11,MATCH(UsagePerHour!$B$20,Usage!$C$5:$C$11,0),MATCH(UsagePerHour!ST$4,Usage!$D$3:$ABF$3,0)),"")</f>
        <v/>
      </c>
      <c r="SU22" s="6" t="str">
        <f>IFERROR(INDEX(Sales!$D$5:$ABF$18,MATCH(UsagePerHour!$B22,Sales!$C$5:$C$18,0),MATCH(UsagePerHour!SU$4,Sales!$D$3:$ABF$3,0))/SU$2*INDEX(Usage!$D$5:$ABF$11,MATCH(UsagePerHour!$B$20,Usage!$C$5:$C$11,0),MATCH(UsagePerHour!SU$4,Usage!$D$3:$ABF$3,0)),"")</f>
        <v/>
      </c>
      <c r="SV22" s="6" t="str">
        <f>IFERROR(INDEX(Sales!$D$5:$ABF$18,MATCH(UsagePerHour!$B22,Sales!$C$5:$C$18,0),MATCH(UsagePerHour!SV$4,Sales!$D$3:$ABF$3,0))/SV$2*INDEX(Usage!$D$5:$ABF$11,MATCH(UsagePerHour!$B$20,Usage!$C$5:$C$11,0),MATCH(UsagePerHour!SV$4,Usage!$D$3:$ABF$3,0)),"")</f>
        <v/>
      </c>
      <c r="SW22" s="6" t="str">
        <f>IFERROR(INDEX(Sales!$D$5:$ABF$18,MATCH(UsagePerHour!$B22,Sales!$C$5:$C$18,0),MATCH(UsagePerHour!SW$4,Sales!$D$3:$ABF$3,0))/SW$2*INDEX(Usage!$D$5:$ABF$11,MATCH(UsagePerHour!$B$20,Usage!$C$5:$C$11,0),MATCH(UsagePerHour!SW$4,Usage!$D$3:$ABF$3,0)),"")</f>
        <v/>
      </c>
      <c r="SX22" s="6" t="str">
        <f>IFERROR(INDEX(Sales!$D$5:$ABF$18,MATCH(UsagePerHour!$B22,Sales!$C$5:$C$18,0),MATCH(UsagePerHour!SX$4,Sales!$D$3:$ABF$3,0))/SX$2*INDEX(Usage!$D$5:$ABF$11,MATCH(UsagePerHour!$B$20,Usage!$C$5:$C$11,0),MATCH(UsagePerHour!SX$4,Usage!$D$3:$ABF$3,0)),"")</f>
        <v/>
      </c>
      <c r="SY22" s="6" t="str">
        <f>IFERROR(INDEX(Sales!$D$5:$ABF$18,MATCH(UsagePerHour!$B22,Sales!$C$5:$C$18,0),MATCH(UsagePerHour!SY$4,Sales!$D$3:$ABF$3,0))/SY$2*INDEX(Usage!$D$5:$ABF$11,MATCH(UsagePerHour!$B$20,Usage!$C$5:$C$11,0),MATCH(UsagePerHour!SY$4,Usage!$D$3:$ABF$3,0)),"")</f>
        <v/>
      </c>
      <c r="SZ22" s="6" t="str">
        <f>IFERROR(INDEX(Sales!$D$5:$ABF$18,MATCH(UsagePerHour!$B22,Sales!$C$5:$C$18,0),MATCH(UsagePerHour!SZ$4,Sales!$D$3:$ABF$3,0))/SZ$2*INDEX(Usage!$D$5:$ABF$11,MATCH(UsagePerHour!$B$20,Usage!$C$5:$C$11,0),MATCH(UsagePerHour!SZ$4,Usage!$D$3:$ABF$3,0)),"")</f>
        <v/>
      </c>
      <c r="TA22" s="6" t="str">
        <f>IFERROR(INDEX(Sales!$D$5:$ABF$18,MATCH(UsagePerHour!$B22,Sales!$C$5:$C$18,0),MATCH(UsagePerHour!TA$4,Sales!$D$3:$ABF$3,0))/TA$2*INDEX(Usage!$D$5:$ABF$11,MATCH(UsagePerHour!$B$20,Usage!$C$5:$C$11,0),MATCH(UsagePerHour!TA$4,Usage!$D$3:$ABF$3,0)),"")</f>
        <v/>
      </c>
      <c r="TB22" s="6" t="str">
        <f>IFERROR(INDEX(Sales!$D$5:$ABF$18,MATCH(UsagePerHour!$B22,Sales!$C$5:$C$18,0),MATCH(UsagePerHour!TB$4,Sales!$D$3:$ABF$3,0))/TB$2*INDEX(Usage!$D$5:$ABF$11,MATCH(UsagePerHour!$B$20,Usage!$C$5:$C$11,0),MATCH(UsagePerHour!TB$4,Usage!$D$3:$ABF$3,0)),"")</f>
        <v/>
      </c>
      <c r="TC22" s="6" t="str">
        <f>IFERROR(INDEX(Sales!$D$5:$ABF$18,MATCH(UsagePerHour!$B22,Sales!$C$5:$C$18,0),MATCH(UsagePerHour!TC$4,Sales!$D$3:$ABF$3,0))/TC$2*INDEX(Usage!$D$5:$ABF$11,MATCH(UsagePerHour!$B$20,Usage!$C$5:$C$11,0),MATCH(UsagePerHour!TC$4,Usage!$D$3:$ABF$3,0)),"")</f>
        <v/>
      </c>
      <c r="TD22" s="6" t="str">
        <f>IFERROR(INDEX(Sales!$D$5:$ABF$18,MATCH(UsagePerHour!$B22,Sales!$C$5:$C$18,0),MATCH(UsagePerHour!TD$4,Sales!$D$3:$ABF$3,0))/TD$2*INDEX(Usage!$D$5:$ABF$11,MATCH(UsagePerHour!$B$20,Usage!$C$5:$C$11,0),MATCH(UsagePerHour!TD$4,Usage!$D$3:$ABF$3,0)),"")</f>
        <v/>
      </c>
      <c r="TE22" s="6" t="str">
        <f>IFERROR(INDEX(Sales!$D$5:$ABF$18,MATCH(UsagePerHour!$B22,Sales!$C$5:$C$18,0),MATCH(UsagePerHour!TE$4,Sales!$D$3:$ABF$3,0))/TE$2*INDEX(Usage!$D$5:$ABF$11,MATCH(UsagePerHour!$B$20,Usage!$C$5:$C$11,0),MATCH(UsagePerHour!TE$4,Usage!$D$3:$ABF$3,0)),"")</f>
        <v/>
      </c>
      <c r="TF22" s="6" t="str">
        <f>IFERROR(INDEX(Sales!$D$5:$ABF$18,MATCH(UsagePerHour!$B22,Sales!$C$5:$C$18,0),MATCH(UsagePerHour!TF$4,Sales!$D$3:$ABF$3,0))/TF$2*INDEX(Usage!$D$5:$ABF$11,MATCH(UsagePerHour!$B$20,Usage!$C$5:$C$11,0),MATCH(UsagePerHour!TF$4,Usage!$D$3:$ABF$3,0)),"")</f>
        <v/>
      </c>
      <c r="TG22" s="6" t="str">
        <f>IFERROR(INDEX(Sales!$D$5:$ABF$18,MATCH(UsagePerHour!$B22,Sales!$C$5:$C$18,0),MATCH(UsagePerHour!TG$4,Sales!$D$3:$ABF$3,0))/TG$2*INDEX(Usage!$D$5:$ABF$11,MATCH(UsagePerHour!$B$20,Usage!$C$5:$C$11,0),MATCH(UsagePerHour!TG$4,Usage!$D$3:$ABF$3,0)),"")</f>
        <v/>
      </c>
      <c r="TH22" s="6" t="str">
        <f>IFERROR(INDEX(Sales!$D$5:$ABF$18,MATCH(UsagePerHour!$B22,Sales!$C$5:$C$18,0),MATCH(UsagePerHour!TH$4,Sales!$D$3:$ABF$3,0))/TH$2*INDEX(Usage!$D$5:$ABF$11,MATCH(UsagePerHour!$B$20,Usage!$C$5:$C$11,0),MATCH(UsagePerHour!TH$4,Usage!$D$3:$ABF$3,0)),"")</f>
        <v/>
      </c>
      <c r="TI22" s="6" t="str">
        <f>IFERROR(INDEX(Sales!$D$5:$ABF$18,MATCH(UsagePerHour!$B22,Sales!$C$5:$C$18,0),MATCH(UsagePerHour!TI$4,Sales!$D$3:$ABF$3,0))/TI$2*INDEX(Usage!$D$5:$ABF$11,MATCH(UsagePerHour!$B$20,Usage!$C$5:$C$11,0),MATCH(UsagePerHour!TI$4,Usage!$D$3:$ABF$3,0)),"")</f>
        <v/>
      </c>
      <c r="TJ22" s="6" t="str">
        <f>IFERROR(INDEX(Sales!$D$5:$ABF$18,MATCH(UsagePerHour!$B22,Sales!$C$5:$C$18,0),MATCH(UsagePerHour!TJ$4,Sales!$D$3:$ABF$3,0))/TJ$2*INDEX(Usage!$D$5:$ABF$11,MATCH(UsagePerHour!$B$20,Usage!$C$5:$C$11,0),MATCH(UsagePerHour!TJ$4,Usage!$D$3:$ABF$3,0)),"")</f>
        <v/>
      </c>
      <c r="TK22" s="6" t="str">
        <f>IFERROR(INDEX(Sales!$D$5:$ABF$18,MATCH(UsagePerHour!$B22,Sales!$C$5:$C$18,0),MATCH(UsagePerHour!TK$4,Sales!$D$3:$ABF$3,0))/TK$2*INDEX(Usage!$D$5:$ABF$11,MATCH(UsagePerHour!$B$20,Usage!$C$5:$C$11,0),MATCH(UsagePerHour!TK$4,Usage!$D$3:$ABF$3,0)),"")</f>
        <v/>
      </c>
      <c r="TL22" s="6" t="str">
        <f>IFERROR(INDEX(Sales!$D$5:$ABF$18,MATCH(UsagePerHour!$B22,Sales!$C$5:$C$18,0),MATCH(UsagePerHour!TL$4,Sales!$D$3:$ABF$3,0))/TL$2*INDEX(Usage!$D$5:$ABF$11,MATCH(UsagePerHour!$B$20,Usage!$C$5:$C$11,0),MATCH(UsagePerHour!TL$4,Usage!$D$3:$ABF$3,0)),"")</f>
        <v/>
      </c>
      <c r="TM22" s="6" t="str">
        <f>IFERROR(INDEX(Sales!$D$5:$ABF$18,MATCH(UsagePerHour!$B22,Sales!$C$5:$C$18,0),MATCH(UsagePerHour!TM$4,Sales!$D$3:$ABF$3,0))/TM$2*INDEX(Usage!$D$5:$ABF$11,MATCH(UsagePerHour!$B$20,Usage!$C$5:$C$11,0),MATCH(UsagePerHour!TM$4,Usage!$D$3:$ABF$3,0)),"")</f>
        <v/>
      </c>
      <c r="TN22" s="6" t="str">
        <f>IFERROR(INDEX(Sales!$D$5:$ABF$18,MATCH(UsagePerHour!$B22,Sales!$C$5:$C$18,0),MATCH(UsagePerHour!TN$4,Sales!$D$3:$ABF$3,0))/TN$2*INDEX(Usage!$D$5:$ABF$11,MATCH(UsagePerHour!$B$20,Usage!$C$5:$C$11,0),MATCH(UsagePerHour!TN$4,Usage!$D$3:$ABF$3,0)),"")</f>
        <v/>
      </c>
      <c r="TO22" s="6" t="str">
        <f>IFERROR(INDEX(Sales!$D$5:$ABF$18,MATCH(UsagePerHour!$B22,Sales!$C$5:$C$18,0),MATCH(UsagePerHour!TO$4,Sales!$D$3:$ABF$3,0))/TO$2*INDEX(Usage!$D$5:$ABF$11,MATCH(UsagePerHour!$B$20,Usage!$C$5:$C$11,0),MATCH(UsagePerHour!TO$4,Usage!$D$3:$ABF$3,0)),"")</f>
        <v/>
      </c>
      <c r="TP22" s="6" t="str">
        <f>IFERROR(INDEX(Sales!$D$5:$ABF$18,MATCH(UsagePerHour!$B22,Sales!$C$5:$C$18,0),MATCH(UsagePerHour!TP$4,Sales!$D$3:$ABF$3,0))/TP$2*INDEX(Usage!$D$5:$ABF$11,MATCH(UsagePerHour!$B$20,Usage!$C$5:$C$11,0),MATCH(UsagePerHour!TP$4,Usage!$D$3:$ABF$3,0)),"")</f>
        <v/>
      </c>
      <c r="TQ22" s="6" t="str">
        <f>IFERROR(INDEX(Sales!$D$5:$ABF$18,MATCH(UsagePerHour!$B22,Sales!$C$5:$C$18,0),MATCH(UsagePerHour!TQ$4,Sales!$D$3:$ABF$3,0))/TQ$2*INDEX(Usage!$D$5:$ABF$11,MATCH(UsagePerHour!$B$20,Usage!$C$5:$C$11,0),MATCH(UsagePerHour!TQ$4,Usage!$D$3:$ABF$3,0)),"")</f>
        <v/>
      </c>
      <c r="TR22" s="6" t="str">
        <f>IFERROR(INDEX(Sales!$D$5:$ABF$18,MATCH(UsagePerHour!$B22,Sales!$C$5:$C$18,0),MATCH(UsagePerHour!TR$4,Sales!$D$3:$ABF$3,0))/TR$2*INDEX(Usage!$D$5:$ABF$11,MATCH(UsagePerHour!$B$20,Usage!$C$5:$C$11,0),MATCH(UsagePerHour!TR$4,Usage!$D$3:$ABF$3,0)),"")</f>
        <v/>
      </c>
      <c r="TS22" s="6" t="str">
        <f>IFERROR(INDEX(Sales!$D$5:$ABF$18,MATCH(UsagePerHour!$B22,Sales!$C$5:$C$18,0),MATCH(UsagePerHour!TS$4,Sales!$D$3:$ABF$3,0))/TS$2*INDEX(Usage!$D$5:$ABF$11,MATCH(UsagePerHour!$B$20,Usage!$C$5:$C$11,0),MATCH(UsagePerHour!TS$4,Usage!$D$3:$ABF$3,0)),"")</f>
        <v/>
      </c>
      <c r="TT22" s="6" t="str">
        <f>IFERROR(INDEX(Sales!$D$5:$ABF$18,MATCH(UsagePerHour!$B22,Sales!$C$5:$C$18,0),MATCH(UsagePerHour!TT$4,Sales!$D$3:$ABF$3,0))/TT$2*INDEX(Usage!$D$5:$ABF$11,MATCH(UsagePerHour!$B$20,Usage!$C$5:$C$11,0),MATCH(UsagePerHour!TT$4,Usage!$D$3:$ABF$3,0)),"")</f>
        <v/>
      </c>
      <c r="TU22" s="6" t="str">
        <f>IFERROR(INDEX(Sales!$D$5:$ABF$18,MATCH(UsagePerHour!$B22,Sales!$C$5:$C$18,0),MATCH(UsagePerHour!TU$4,Sales!$D$3:$ABF$3,0))/TU$2*INDEX(Usage!$D$5:$ABF$11,MATCH(UsagePerHour!$B$20,Usage!$C$5:$C$11,0),MATCH(UsagePerHour!TU$4,Usage!$D$3:$ABF$3,0)),"")</f>
        <v/>
      </c>
      <c r="TV22" s="6" t="str">
        <f>IFERROR(INDEX(Sales!$D$5:$ABF$18,MATCH(UsagePerHour!$B22,Sales!$C$5:$C$18,0),MATCH(UsagePerHour!TV$4,Sales!$D$3:$ABF$3,0))/TV$2*INDEX(Usage!$D$5:$ABF$11,MATCH(UsagePerHour!$B$20,Usage!$C$5:$C$11,0),MATCH(UsagePerHour!TV$4,Usage!$D$3:$ABF$3,0)),"")</f>
        <v/>
      </c>
      <c r="TW22" s="6" t="str">
        <f>IFERROR(INDEX(Sales!$D$5:$ABF$18,MATCH(UsagePerHour!$B22,Sales!$C$5:$C$18,0),MATCH(UsagePerHour!TW$4,Sales!$D$3:$ABF$3,0))/TW$2*INDEX(Usage!$D$5:$ABF$11,MATCH(UsagePerHour!$B$20,Usage!$C$5:$C$11,0),MATCH(UsagePerHour!TW$4,Usage!$D$3:$ABF$3,0)),"")</f>
        <v/>
      </c>
      <c r="TX22" s="6" t="str">
        <f>IFERROR(INDEX(Sales!$D$5:$ABF$18,MATCH(UsagePerHour!$B22,Sales!$C$5:$C$18,0),MATCH(UsagePerHour!TX$4,Sales!$D$3:$ABF$3,0))/TX$2*INDEX(Usage!$D$5:$ABF$11,MATCH(UsagePerHour!$B$20,Usage!$C$5:$C$11,0),MATCH(UsagePerHour!TX$4,Usage!$D$3:$ABF$3,0)),"")</f>
        <v/>
      </c>
      <c r="TY22" s="6" t="str">
        <f>IFERROR(INDEX(Sales!$D$5:$ABF$18,MATCH(UsagePerHour!$B22,Sales!$C$5:$C$18,0),MATCH(UsagePerHour!TY$4,Sales!$D$3:$ABF$3,0))/TY$2*INDEX(Usage!$D$5:$ABF$11,MATCH(UsagePerHour!$B$20,Usage!$C$5:$C$11,0),MATCH(UsagePerHour!TY$4,Usage!$D$3:$ABF$3,0)),"")</f>
        <v/>
      </c>
      <c r="TZ22" s="6" t="str">
        <f>IFERROR(INDEX(Sales!$D$5:$ABF$18,MATCH(UsagePerHour!$B22,Sales!$C$5:$C$18,0),MATCH(UsagePerHour!TZ$4,Sales!$D$3:$ABF$3,0))/TZ$2*INDEX(Usage!$D$5:$ABF$11,MATCH(UsagePerHour!$B$20,Usage!$C$5:$C$11,0),MATCH(UsagePerHour!TZ$4,Usage!$D$3:$ABF$3,0)),"")</f>
        <v/>
      </c>
      <c r="UA22" s="6" t="str">
        <f>IFERROR(INDEX(Sales!$D$5:$ABF$18,MATCH(UsagePerHour!$B22,Sales!$C$5:$C$18,0),MATCH(UsagePerHour!UA$4,Sales!$D$3:$ABF$3,0))/UA$2*INDEX(Usage!$D$5:$ABF$11,MATCH(UsagePerHour!$B$20,Usage!$C$5:$C$11,0),MATCH(UsagePerHour!UA$4,Usage!$D$3:$ABF$3,0)),"")</f>
        <v/>
      </c>
      <c r="UB22" s="6" t="str">
        <f>IFERROR(INDEX(Sales!$D$5:$ABF$18,MATCH(UsagePerHour!$B22,Sales!$C$5:$C$18,0),MATCH(UsagePerHour!UB$4,Sales!$D$3:$ABF$3,0))/UB$2*INDEX(Usage!$D$5:$ABF$11,MATCH(UsagePerHour!$B$20,Usage!$C$5:$C$11,0),MATCH(UsagePerHour!UB$4,Usage!$D$3:$ABF$3,0)),"")</f>
        <v/>
      </c>
      <c r="UC22" s="6" t="str">
        <f>IFERROR(INDEX(Sales!$D$5:$ABF$18,MATCH(UsagePerHour!$B22,Sales!$C$5:$C$18,0),MATCH(UsagePerHour!UC$4,Sales!$D$3:$ABF$3,0))/UC$2*INDEX(Usage!$D$5:$ABF$11,MATCH(UsagePerHour!$B$20,Usage!$C$5:$C$11,0),MATCH(UsagePerHour!UC$4,Usage!$D$3:$ABF$3,0)),"")</f>
        <v/>
      </c>
      <c r="UD22" s="6" t="str">
        <f>IFERROR(INDEX(Sales!$D$5:$ABF$18,MATCH(UsagePerHour!$B22,Sales!$C$5:$C$18,0),MATCH(UsagePerHour!UD$4,Sales!$D$3:$ABF$3,0))/UD$2*INDEX(Usage!$D$5:$ABF$11,MATCH(UsagePerHour!$B$20,Usage!$C$5:$C$11,0),MATCH(UsagePerHour!UD$4,Usage!$D$3:$ABF$3,0)),"")</f>
        <v/>
      </c>
      <c r="UE22" s="6" t="str">
        <f>IFERROR(INDEX(Sales!$D$5:$ABF$18,MATCH(UsagePerHour!$B22,Sales!$C$5:$C$18,0),MATCH(UsagePerHour!UE$4,Sales!$D$3:$ABF$3,0))/UE$2*INDEX(Usage!$D$5:$ABF$11,MATCH(UsagePerHour!$B$20,Usage!$C$5:$C$11,0),MATCH(UsagePerHour!UE$4,Usage!$D$3:$ABF$3,0)),"")</f>
        <v/>
      </c>
      <c r="UF22" s="6" t="str">
        <f>IFERROR(INDEX(Sales!$D$5:$ABF$18,MATCH(UsagePerHour!$B22,Sales!$C$5:$C$18,0),MATCH(UsagePerHour!UF$4,Sales!$D$3:$ABF$3,0))/UF$2*INDEX(Usage!$D$5:$ABF$11,MATCH(UsagePerHour!$B$20,Usage!$C$5:$C$11,0),MATCH(UsagePerHour!UF$4,Usage!$D$3:$ABF$3,0)),"")</f>
        <v/>
      </c>
      <c r="UG22" s="6" t="str">
        <f>IFERROR(INDEX(Sales!$D$5:$ABF$18,MATCH(UsagePerHour!$B22,Sales!$C$5:$C$18,0),MATCH(UsagePerHour!UG$4,Sales!$D$3:$ABF$3,0))/UG$2*INDEX(Usage!$D$5:$ABF$11,MATCH(UsagePerHour!$B$20,Usage!$C$5:$C$11,0),MATCH(UsagePerHour!UG$4,Usage!$D$3:$ABF$3,0)),"")</f>
        <v/>
      </c>
      <c r="UH22" s="6" t="str">
        <f>IFERROR(INDEX(Sales!$D$5:$ABF$18,MATCH(UsagePerHour!$B22,Sales!$C$5:$C$18,0),MATCH(UsagePerHour!UH$4,Sales!$D$3:$ABF$3,0))/UH$2*INDEX(Usage!$D$5:$ABF$11,MATCH(UsagePerHour!$B$20,Usage!$C$5:$C$11,0),MATCH(UsagePerHour!UH$4,Usage!$D$3:$ABF$3,0)),"")</f>
        <v/>
      </c>
      <c r="UI22" s="6" t="str">
        <f>IFERROR(INDEX(Sales!$D$5:$ABF$18,MATCH(UsagePerHour!$B22,Sales!$C$5:$C$18,0),MATCH(UsagePerHour!UI$4,Sales!$D$3:$ABF$3,0))/UI$2*INDEX(Usage!$D$5:$ABF$11,MATCH(UsagePerHour!$B$20,Usage!$C$5:$C$11,0),MATCH(UsagePerHour!UI$4,Usage!$D$3:$ABF$3,0)),"")</f>
        <v/>
      </c>
      <c r="UJ22" s="6" t="str">
        <f>IFERROR(INDEX(Sales!$D$5:$ABF$18,MATCH(UsagePerHour!$B22,Sales!$C$5:$C$18,0),MATCH(UsagePerHour!UJ$4,Sales!$D$3:$ABF$3,0))/UJ$2*INDEX(Usage!$D$5:$ABF$11,MATCH(UsagePerHour!$B$20,Usage!$C$5:$C$11,0),MATCH(UsagePerHour!UJ$4,Usage!$D$3:$ABF$3,0)),"")</f>
        <v/>
      </c>
      <c r="UK22" s="6" t="str">
        <f>IFERROR(INDEX(Sales!$D$5:$ABF$18,MATCH(UsagePerHour!$B22,Sales!$C$5:$C$18,0),MATCH(UsagePerHour!UK$4,Sales!$D$3:$ABF$3,0))/UK$2*INDEX(Usage!$D$5:$ABF$11,MATCH(UsagePerHour!$B$20,Usage!$C$5:$C$11,0),MATCH(UsagePerHour!UK$4,Usage!$D$3:$ABF$3,0)),"")</f>
        <v/>
      </c>
      <c r="UL22" s="6" t="str">
        <f>IFERROR(INDEX(Sales!$D$5:$ABF$18,MATCH(UsagePerHour!$B22,Sales!$C$5:$C$18,0),MATCH(UsagePerHour!UL$4,Sales!$D$3:$ABF$3,0))/UL$2*INDEX(Usage!$D$5:$ABF$11,MATCH(UsagePerHour!$B$20,Usage!$C$5:$C$11,0),MATCH(UsagePerHour!UL$4,Usage!$D$3:$ABF$3,0)),"")</f>
        <v/>
      </c>
      <c r="UM22" s="6" t="str">
        <f>IFERROR(INDEX(Sales!$D$5:$ABF$18,MATCH(UsagePerHour!$B22,Sales!$C$5:$C$18,0),MATCH(UsagePerHour!UM$4,Sales!$D$3:$ABF$3,0))/UM$2*INDEX(Usage!$D$5:$ABF$11,MATCH(UsagePerHour!$B$20,Usage!$C$5:$C$11,0),MATCH(UsagePerHour!UM$4,Usage!$D$3:$ABF$3,0)),"")</f>
        <v/>
      </c>
      <c r="UN22" s="6" t="str">
        <f>IFERROR(INDEX(Sales!$D$5:$ABF$18,MATCH(UsagePerHour!$B22,Sales!$C$5:$C$18,0),MATCH(UsagePerHour!UN$4,Sales!$D$3:$ABF$3,0))/UN$2*INDEX(Usage!$D$5:$ABF$11,MATCH(UsagePerHour!$B$20,Usage!$C$5:$C$11,0),MATCH(UsagePerHour!UN$4,Usage!$D$3:$ABF$3,0)),"")</f>
        <v/>
      </c>
      <c r="UO22" s="6" t="str">
        <f>IFERROR(INDEX(Sales!$D$5:$ABF$18,MATCH(UsagePerHour!$B22,Sales!$C$5:$C$18,0),MATCH(UsagePerHour!UO$4,Sales!$D$3:$ABF$3,0))/UO$2*INDEX(Usage!$D$5:$ABF$11,MATCH(UsagePerHour!$B$20,Usage!$C$5:$C$11,0),MATCH(UsagePerHour!UO$4,Usage!$D$3:$ABF$3,0)),"")</f>
        <v/>
      </c>
      <c r="UP22" s="6" t="str">
        <f>IFERROR(INDEX(Sales!$D$5:$ABF$18,MATCH(UsagePerHour!$B22,Sales!$C$5:$C$18,0),MATCH(UsagePerHour!UP$4,Sales!$D$3:$ABF$3,0))/UP$2*INDEX(Usage!$D$5:$ABF$11,MATCH(UsagePerHour!$B$20,Usage!$C$5:$C$11,0),MATCH(UsagePerHour!UP$4,Usage!$D$3:$ABF$3,0)),"")</f>
        <v/>
      </c>
      <c r="UQ22" s="6" t="str">
        <f>IFERROR(INDEX(Sales!$D$5:$ABF$18,MATCH(UsagePerHour!$B22,Sales!$C$5:$C$18,0),MATCH(UsagePerHour!UQ$4,Sales!$D$3:$ABF$3,0))/UQ$2*INDEX(Usage!$D$5:$ABF$11,MATCH(UsagePerHour!$B$20,Usage!$C$5:$C$11,0),MATCH(UsagePerHour!UQ$4,Usage!$D$3:$ABF$3,0)),"")</f>
        <v/>
      </c>
      <c r="UR22" s="6" t="str">
        <f>IFERROR(INDEX(Sales!$D$5:$ABF$18,MATCH(UsagePerHour!$B22,Sales!$C$5:$C$18,0),MATCH(UsagePerHour!UR$4,Sales!$D$3:$ABF$3,0))/UR$2*INDEX(Usage!$D$5:$ABF$11,MATCH(UsagePerHour!$B$20,Usage!$C$5:$C$11,0),MATCH(UsagePerHour!UR$4,Usage!$D$3:$ABF$3,0)),"")</f>
        <v/>
      </c>
      <c r="US22" s="6" t="str">
        <f>IFERROR(INDEX(Sales!$D$5:$ABF$18,MATCH(UsagePerHour!$B22,Sales!$C$5:$C$18,0),MATCH(UsagePerHour!US$4,Sales!$D$3:$ABF$3,0))/US$2*INDEX(Usage!$D$5:$ABF$11,MATCH(UsagePerHour!$B$20,Usage!$C$5:$C$11,0),MATCH(UsagePerHour!US$4,Usage!$D$3:$ABF$3,0)),"")</f>
        <v/>
      </c>
      <c r="UT22" s="6" t="str">
        <f>IFERROR(INDEX(Sales!$D$5:$ABF$18,MATCH(UsagePerHour!$B22,Sales!$C$5:$C$18,0),MATCH(UsagePerHour!UT$4,Sales!$D$3:$ABF$3,0))/UT$2*INDEX(Usage!$D$5:$ABF$11,MATCH(UsagePerHour!$B$20,Usage!$C$5:$C$11,0),MATCH(UsagePerHour!UT$4,Usage!$D$3:$ABF$3,0)),"")</f>
        <v/>
      </c>
      <c r="UU22" s="6" t="str">
        <f>IFERROR(INDEX(Sales!$D$5:$ABF$18,MATCH(UsagePerHour!$B22,Sales!$C$5:$C$18,0),MATCH(UsagePerHour!UU$4,Sales!$D$3:$ABF$3,0))/UU$2*INDEX(Usage!$D$5:$ABF$11,MATCH(UsagePerHour!$B$20,Usage!$C$5:$C$11,0),MATCH(UsagePerHour!UU$4,Usage!$D$3:$ABF$3,0)),"")</f>
        <v/>
      </c>
      <c r="UV22" s="6" t="str">
        <f>IFERROR(INDEX(Sales!$D$5:$ABF$18,MATCH(UsagePerHour!$B22,Sales!$C$5:$C$18,0),MATCH(UsagePerHour!UV$4,Sales!$D$3:$ABF$3,0))/UV$2*INDEX(Usage!$D$5:$ABF$11,MATCH(UsagePerHour!$B$20,Usage!$C$5:$C$11,0),MATCH(UsagePerHour!UV$4,Usage!$D$3:$ABF$3,0)),"")</f>
        <v/>
      </c>
      <c r="UW22" s="6" t="str">
        <f>IFERROR(INDEX(Sales!$D$5:$ABF$18,MATCH(UsagePerHour!$B22,Sales!$C$5:$C$18,0),MATCH(UsagePerHour!UW$4,Sales!$D$3:$ABF$3,0))/UW$2*INDEX(Usage!$D$5:$ABF$11,MATCH(UsagePerHour!$B$20,Usage!$C$5:$C$11,0),MATCH(UsagePerHour!UW$4,Usage!$D$3:$ABF$3,0)),"")</f>
        <v/>
      </c>
      <c r="UX22" s="6" t="str">
        <f>IFERROR(INDEX(Sales!$D$5:$ABF$18,MATCH(UsagePerHour!$B22,Sales!$C$5:$C$18,0),MATCH(UsagePerHour!UX$4,Sales!$D$3:$ABF$3,0))/UX$2*INDEX(Usage!$D$5:$ABF$11,MATCH(UsagePerHour!$B$20,Usage!$C$5:$C$11,0),MATCH(UsagePerHour!UX$4,Usage!$D$3:$ABF$3,0)),"")</f>
        <v/>
      </c>
      <c r="UY22" s="6" t="str">
        <f>IFERROR(INDEX(Sales!$D$5:$ABF$18,MATCH(UsagePerHour!$B22,Sales!$C$5:$C$18,0),MATCH(UsagePerHour!UY$4,Sales!$D$3:$ABF$3,0))/UY$2*INDEX(Usage!$D$5:$ABF$11,MATCH(UsagePerHour!$B$20,Usage!$C$5:$C$11,0),MATCH(UsagePerHour!UY$4,Usage!$D$3:$ABF$3,0)),"")</f>
        <v/>
      </c>
      <c r="UZ22" s="6" t="str">
        <f>IFERROR(INDEX(Sales!$D$5:$ABF$18,MATCH(UsagePerHour!$B22,Sales!$C$5:$C$18,0),MATCH(UsagePerHour!UZ$4,Sales!$D$3:$ABF$3,0))/UZ$2*INDEX(Usage!$D$5:$ABF$11,MATCH(UsagePerHour!$B$20,Usage!$C$5:$C$11,0),MATCH(UsagePerHour!UZ$4,Usage!$D$3:$ABF$3,0)),"")</f>
        <v/>
      </c>
      <c r="VA22" s="6" t="str">
        <f>IFERROR(INDEX(Sales!$D$5:$ABF$18,MATCH(UsagePerHour!$B22,Sales!$C$5:$C$18,0),MATCH(UsagePerHour!VA$4,Sales!$D$3:$ABF$3,0))/VA$2*INDEX(Usage!$D$5:$ABF$11,MATCH(UsagePerHour!$B$20,Usage!$C$5:$C$11,0),MATCH(UsagePerHour!VA$4,Usage!$D$3:$ABF$3,0)),"")</f>
        <v/>
      </c>
      <c r="VB22" s="6" t="str">
        <f>IFERROR(INDEX(Sales!$D$5:$ABF$18,MATCH(UsagePerHour!$B22,Sales!$C$5:$C$18,0),MATCH(UsagePerHour!VB$4,Sales!$D$3:$ABF$3,0))/VB$2*INDEX(Usage!$D$5:$ABF$11,MATCH(UsagePerHour!$B$20,Usage!$C$5:$C$11,0),MATCH(UsagePerHour!VB$4,Usage!$D$3:$ABF$3,0)),"")</f>
        <v/>
      </c>
      <c r="VC22" s="6" t="str">
        <f>IFERROR(INDEX(Sales!$D$5:$ABF$18,MATCH(UsagePerHour!$B22,Sales!$C$5:$C$18,0),MATCH(UsagePerHour!VC$4,Sales!$D$3:$ABF$3,0))/VC$2*INDEX(Usage!$D$5:$ABF$11,MATCH(UsagePerHour!$B$20,Usage!$C$5:$C$11,0),MATCH(UsagePerHour!VC$4,Usage!$D$3:$ABF$3,0)),"")</f>
        <v/>
      </c>
      <c r="VD22" s="6" t="str">
        <f>IFERROR(INDEX(Sales!$D$5:$ABF$18,MATCH(UsagePerHour!$B22,Sales!$C$5:$C$18,0),MATCH(UsagePerHour!VD$4,Sales!$D$3:$ABF$3,0))/VD$2*INDEX(Usage!$D$5:$ABF$11,MATCH(UsagePerHour!$B$20,Usage!$C$5:$C$11,0),MATCH(UsagePerHour!VD$4,Usage!$D$3:$ABF$3,0)),"")</f>
        <v/>
      </c>
      <c r="VE22" s="6" t="str">
        <f>IFERROR(INDEX(Sales!$D$5:$ABF$18,MATCH(UsagePerHour!$B22,Sales!$C$5:$C$18,0),MATCH(UsagePerHour!VE$4,Sales!$D$3:$ABF$3,0))/VE$2*INDEX(Usage!$D$5:$ABF$11,MATCH(UsagePerHour!$B$20,Usage!$C$5:$C$11,0),MATCH(UsagePerHour!VE$4,Usage!$D$3:$ABF$3,0)),"")</f>
        <v/>
      </c>
      <c r="VF22" s="6" t="str">
        <f>IFERROR(INDEX(Sales!$D$5:$ABF$18,MATCH(UsagePerHour!$B22,Sales!$C$5:$C$18,0),MATCH(UsagePerHour!VF$4,Sales!$D$3:$ABF$3,0))/VF$2*INDEX(Usage!$D$5:$ABF$11,MATCH(UsagePerHour!$B$20,Usage!$C$5:$C$11,0),MATCH(UsagePerHour!VF$4,Usage!$D$3:$ABF$3,0)),"")</f>
        <v/>
      </c>
      <c r="VG22" s="6" t="str">
        <f>IFERROR(INDEX(Sales!$D$5:$ABF$18,MATCH(UsagePerHour!$B22,Sales!$C$5:$C$18,0),MATCH(UsagePerHour!VG$4,Sales!$D$3:$ABF$3,0))/VG$2*INDEX(Usage!$D$5:$ABF$11,MATCH(UsagePerHour!$B$20,Usage!$C$5:$C$11,0),MATCH(UsagePerHour!VG$4,Usage!$D$3:$ABF$3,0)),"")</f>
        <v/>
      </c>
      <c r="VH22" s="6" t="str">
        <f>IFERROR(INDEX(Sales!$D$5:$ABF$18,MATCH(UsagePerHour!$B22,Sales!$C$5:$C$18,0),MATCH(UsagePerHour!VH$4,Sales!$D$3:$ABF$3,0))/VH$2*INDEX(Usage!$D$5:$ABF$11,MATCH(UsagePerHour!$B$20,Usage!$C$5:$C$11,0),MATCH(UsagePerHour!VH$4,Usage!$D$3:$ABF$3,0)),"")</f>
        <v/>
      </c>
      <c r="VI22" s="6" t="str">
        <f>IFERROR(INDEX(Sales!$D$5:$ABF$18,MATCH(UsagePerHour!$B22,Sales!$C$5:$C$18,0),MATCH(UsagePerHour!VI$4,Sales!$D$3:$ABF$3,0))/VI$2*INDEX(Usage!$D$5:$ABF$11,MATCH(UsagePerHour!$B$20,Usage!$C$5:$C$11,0),MATCH(UsagePerHour!VI$4,Usage!$D$3:$ABF$3,0)),"")</f>
        <v/>
      </c>
      <c r="VJ22" s="6" t="str">
        <f>IFERROR(INDEX(Sales!$D$5:$ABF$18,MATCH(UsagePerHour!$B22,Sales!$C$5:$C$18,0),MATCH(UsagePerHour!VJ$4,Sales!$D$3:$ABF$3,0))/VJ$2*INDEX(Usage!$D$5:$ABF$11,MATCH(UsagePerHour!$B$20,Usage!$C$5:$C$11,0),MATCH(UsagePerHour!VJ$4,Usage!$D$3:$ABF$3,0)),"")</f>
        <v/>
      </c>
      <c r="VK22" s="6" t="str">
        <f>IFERROR(INDEX(Sales!$D$5:$ABF$18,MATCH(UsagePerHour!$B22,Sales!$C$5:$C$18,0),MATCH(UsagePerHour!VK$4,Sales!$D$3:$ABF$3,0))/VK$2*INDEX(Usage!$D$5:$ABF$11,MATCH(UsagePerHour!$B$20,Usage!$C$5:$C$11,0),MATCH(UsagePerHour!VK$4,Usage!$D$3:$ABF$3,0)),"")</f>
        <v/>
      </c>
      <c r="VL22" s="6" t="str">
        <f>IFERROR(INDEX(Sales!$D$5:$ABF$18,MATCH(UsagePerHour!$B22,Sales!$C$5:$C$18,0),MATCH(UsagePerHour!VL$4,Sales!$D$3:$ABF$3,0))/VL$2*INDEX(Usage!$D$5:$ABF$11,MATCH(UsagePerHour!$B$20,Usage!$C$5:$C$11,0),MATCH(UsagePerHour!VL$4,Usage!$D$3:$ABF$3,0)),"")</f>
        <v/>
      </c>
      <c r="VM22" s="6" t="str">
        <f>IFERROR(INDEX(Sales!$D$5:$ABF$18,MATCH(UsagePerHour!$B22,Sales!$C$5:$C$18,0),MATCH(UsagePerHour!VM$4,Sales!$D$3:$ABF$3,0))/VM$2*INDEX(Usage!$D$5:$ABF$11,MATCH(UsagePerHour!$B$20,Usage!$C$5:$C$11,0),MATCH(UsagePerHour!VM$4,Usage!$D$3:$ABF$3,0)),"")</f>
        <v/>
      </c>
      <c r="VN22" s="6" t="str">
        <f>IFERROR(INDEX(Sales!$D$5:$ABF$18,MATCH(UsagePerHour!$B22,Sales!$C$5:$C$18,0),MATCH(UsagePerHour!VN$4,Sales!$D$3:$ABF$3,0))/VN$2*INDEX(Usage!$D$5:$ABF$11,MATCH(UsagePerHour!$B$20,Usage!$C$5:$C$11,0),MATCH(UsagePerHour!VN$4,Usage!$D$3:$ABF$3,0)),"")</f>
        <v/>
      </c>
      <c r="VO22" s="6" t="str">
        <f>IFERROR(INDEX(Sales!$D$5:$ABF$18,MATCH(UsagePerHour!$B22,Sales!$C$5:$C$18,0),MATCH(UsagePerHour!VO$4,Sales!$D$3:$ABF$3,0))/VO$2*INDEX(Usage!$D$5:$ABF$11,MATCH(UsagePerHour!$B$20,Usage!$C$5:$C$11,0),MATCH(UsagePerHour!VO$4,Usage!$D$3:$ABF$3,0)),"")</f>
        <v/>
      </c>
      <c r="VP22" s="6" t="str">
        <f>IFERROR(INDEX(Sales!$D$5:$ABF$18,MATCH(UsagePerHour!$B22,Sales!$C$5:$C$18,0),MATCH(UsagePerHour!VP$4,Sales!$D$3:$ABF$3,0))/VP$2*INDEX(Usage!$D$5:$ABF$11,MATCH(UsagePerHour!$B$20,Usage!$C$5:$C$11,0),MATCH(UsagePerHour!VP$4,Usage!$D$3:$ABF$3,0)),"")</f>
        <v/>
      </c>
      <c r="VQ22" s="6" t="str">
        <f>IFERROR(INDEX(Sales!$D$5:$ABF$18,MATCH(UsagePerHour!$B22,Sales!$C$5:$C$18,0),MATCH(UsagePerHour!VQ$4,Sales!$D$3:$ABF$3,0))/VQ$2*INDEX(Usage!$D$5:$ABF$11,MATCH(UsagePerHour!$B$20,Usage!$C$5:$C$11,0),MATCH(UsagePerHour!VQ$4,Usage!$D$3:$ABF$3,0)),"")</f>
        <v/>
      </c>
      <c r="VR22" s="6" t="str">
        <f>IFERROR(INDEX(Sales!$D$5:$ABF$18,MATCH(UsagePerHour!$B22,Sales!$C$5:$C$18,0),MATCH(UsagePerHour!VR$4,Sales!$D$3:$ABF$3,0))/VR$2*INDEX(Usage!$D$5:$ABF$11,MATCH(UsagePerHour!$B$20,Usage!$C$5:$C$11,0),MATCH(UsagePerHour!VR$4,Usage!$D$3:$ABF$3,0)),"")</f>
        <v/>
      </c>
      <c r="VS22" s="6" t="str">
        <f>IFERROR(INDEX(Sales!$D$5:$ABF$18,MATCH(UsagePerHour!$B22,Sales!$C$5:$C$18,0),MATCH(UsagePerHour!VS$4,Sales!$D$3:$ABF$3,0))/VS$2*INDEX(Usage!$D$5:$ABF$11,MATCH(UsagePerHour!$B$20,Usage!$C$5:$C$11,0),MATCH(UsagePerHour!VS$4,Usage!$D$3:$ABF$3,0)),"")</f>
        <v/>
      </c>
      <c r="VT22" s="6" t="str">
        <f>IFERROR(INDEX(Sales!$D$5:$ABF$18,MATCH(UsagePerHour!$B22,Sales!$C$5:$C$18,0),MATCH(UsagePerHour!VT$4,Sales!$D$3:$ABF$3,0))/VT$2*INDEX(Usage!$D$5:$ABF$11,MATCH(UsagePerHour!$B$20,Usage!$C$5:$C$11,0),MATCH(UsagePerHour!VT$4,Usage!$D$3:$ABF$3,0)),"")</f>
        <v/>
      </c>
      <c r="VU22" s="6" t="str">
        <f>IFERROR(INDEX(Sales!$D$5:$ABF$18,MATCH(UsagePerHour!$B22,Sales!$C$5:$C$18,0),MATCH(UsagePerHour!VU$4,Sales!$D$3:$ABF$3,0))/VU$2*INDEX(Usage!$D$5:$ABF$11,MATCH(UsagePerHour!$B$20,Usage!$C$5:$C$11,0),MATCH(UsagePerHour!VU$4,Usage!$D$3:$ABF$3,0)),"")</f>
        <v/>
      </c>
      <c r="VV22" s="6" t="str">
        <f>IFERROR(INDEX(Sales!$D$5:$ABF$18,MATCH(UsagePerHour!$B22,Sales!$C$5:$C$18,0),MATCH(UsagePerHour!VV$4,Sales!$D$3:$ABF$3,0))/VV$2*INDEX(Usage!$D$5:$ABF$11,MATCH(UsagePerHour!$B$20,Usage!$C$5:$C$11,0),MATCH(UsagePerHour!VV$4,Usage!$D$3:$ABF$3,0)),"")</f>
        <v/>
      </c>
      <c r="VW22" s="6" t="str">
        <f>IFERROR(INDEX(Sales!$D$5:$ABF$18,MATCH(UsagePerHour!$B22,Sales!$C$5:$C$18,0),MATCH(UsagePerHour!VW$4,Sales!$D$3:$ABF$3,0))/VW$2*INDEX(Usage!$D$5:$ABF$11,MATCH(UsagePerHour!$B$20,Usage!$C$5:$C$11,0),MATCH(UsagePerHour!VW$4,Usage!$D$3:$ABF$3,0)),"")</f>
        <v/>
      </c>
      <c r="VX22" s="6" t="str">
        <f>IFERROR(INDEX(Sales!$D$5:$ABF$18,MATCH(UsagePerHour!$B22,Sales!$C$5:$C$18,0),MATCH(UsagePerHour!VX$4,Sales!$D$3:$ABF$3,0))/VX$2*INDEX(Usage!$D$5:$ABF$11,MATCH(UsagePerHour!$B$20,Usage!$C$5:$C$11,0),MATCH(UsagePerHour!VX$4,Usage!$D$3:$ABF$3,0)),"")</f>
        <v/>
      </c>
      <c r="VY22" s="6" t="str">
        <f>IFERROR(INDEX(Sales!$D$5:$ABF$18,MATCH(UsagePerHour!$B22,Sales!$C$5:$C$18,0),MATCH(UsagePerHour!VY$4,Sales!$D$3:$ABF$3,0))/VY$2*INDEX(Usage!$D$5:$ABF$11,MATCH(UsagePerHour!$B$20,Usage!$C$5:$C$11,0),MATCH(UsagePerHour!VY$4,Usage!$D$3:$ABF$3,0)),"")</f>
        <v/>
      </c>
      <c r="VZ22" s="6" t="str">
        <f>IFERROR(INDEX(Sales!$D$5:$ABF$18,MATCH(UsagePerHour!$B22,Sales!$C$5:$C$18,0),MATCH(UsagePerHour!VZ$4,Sales!$D$3:$ABF$3,0))/VZ$2*INDEX(Usage!$D$5:$ABF$11,MATCH(UsagePerHour!$B$20,Usage!$C$5:$C$11,0),MATCH(UsagePerHour!VZ$4,Usage!$D$3:$ABF$3,0)),"")</f>
        <v/>
      </c>
      <c r="WA22" s="6" t="str">
        <f>IFERROR(INDEX(Sales!$D$5:$ABF$18,MATCH(UsagePerHour!$B22,Sales!$C$5:$C$18,0),MATCH(UsagePerHour!WA$4,Sales!$D$3:$ABF$3,0))/WA$2*INDEX(Usage!$D$5:$ABF$11,MATCH(UsagePerHour!$B$20,Usage!$C$5:$C$11,0),MATCH(UsagePerHour!WA$4,Usage!$D$3:$ABF$3,0)),"")</f>
        <v/>
      </c>
      <c r="WB22" s="6" t="str">
        <f>IFERROR(INDEX(Sales!$D$5:$ABF$18,MATCH(UsagePerHour!$B22,Sales!$C$5:$C$18,0),MATCH(UsagePerHour!WB$4,Sales!$D$3:$ABF$3,0))/WB$2*INDEX(Usage!$D$5:$ABF$11,MATCH(UsagePerHour!$B$20,Usage!$C$5:$C$11,0),MATCH(UsagePerHour!WB$4,Usage!$D$3:$ABF$3,0)),"")</f>
        <v/>
      </c>
      <c r="WC22" s="6" t="str">
        <f>IFERROR(INDEX(Sales!$D$5:$ABF$18,MATCH(UsagePerHour!$B22,Sales!$C$5:$C$18,0),MATCH(UsagePerHour!WC$4,Sales!$D$3:$ABF$3,0))/WC$2*INDEX(Usage!$D$5:$ABF$11,MATCH(UsagePerHour!$B$20,Usage!$C$5:$C$11,0),MATCH(UsagePerHour!WC$4,Usage!$D$3:$ABF$3,0)),"")</f>
        <v/>
      </c>
      <c r="WD22" s="6" t="str">
        <f>IFERROR(INDEX(Sales!$D$5:$ABF$18,MATCH(UsagePerHour!$B22,Sales!$C$5:$C$18,0),MATCH(UsagePerHour!WD$4,Sales!$D$3:$ABF$3,0))/WD$2*INDEX(Usage!$D$5:$ABF$11,MATCH(UsagePerHour!$B$20,Usage!$C$5:$C$11,0),MATCH(UsagePerHour!WD$4,Usage!$D$3:$ABF$3,0)),"")</f>
        <v/>
      </c>
      <c r="WE22" s="6" t="str">
        <f>IFERROR(INDEX(Sales!$D$5:$ABF$18,MATCH(UsagePerHour!$B22,Sales!$C$5:$C$18,0),MATCH(UsagePerHour!WE$4,Sales!$D$3:$ABF$3,0))/WE$2*INDEX(Usage!$D$5:$ABF$11,MATCH(UsagePerHour!$B$20,Usage!$C$5:$C$11,0),MATCH(UsagePerHour!WE$4,Usage!$D$3:$ABF$3,0)),"")</f>
        <v/>
      </c>
      <c r="WF22" s="6" t="str">
        <f>IFERROR(INDEX(Sales!$D$5:$ABF$18,MATCH(UsagePerHour!$B22,Sales!$C$5:$C$18,0),MATCH(UsagePerHour!WF$4,Sales!$D$3:$ABF$3,0))/WF$2*INDEX(Usage!$D$5:$ABF$11,MATCH(UsagePerHour!$B$20,Usage!$C$5:$C$11,0),MATCH(UsagePerHour!WF$4,Usage!$D$3:$ABF$3,0)),"")</f>
        <v/>
      </c>
      <c r="WG22" s="6" t="str">
        <f>IFERROR(INDEX(Sales!$D$5:$ABF$18,MATCH(UsagePerHour!$B22,Sales!$C$5:$C$18,0),MATCH(UsagePerHour!WG$4,Sales!$D$3:$ABF$3,0))/WG$2*INDEX(Usage!$D$5:$ABF$11,MATCH(UsagePerHour!$B$20,Usage!$C$5:$C$11,0),MATCH(UsagePerHour!WG$4,Usage!$D$3:$ABF$3,0)),"")</f>
        <v/>
      </c>
      <c r="WH22" s="6" t="str">
        <f>IFERROR(INDEX(Sales!$D$5:$ABF$18,MATCH(UsagePerHour!$B22,Sales!$C$5:$C$18,0),MATCH(UsagePerHour!WH$4,Sales!$D$3:$ABF$3,0))/WH$2*INDEX(Usage!$D$5:$ABF$11,MATCH(UsagePerHour!$B$20,Usage!$C$5:$C$11,0),MATCH(UsagePerHour!WH$4,Usage!$D$3:$ABF$3,0)),"")</f>
        <v/>
      </c>
      <c r="WI22" s="6" t="str">
        <f>IFERROR(INDEX(Sales!$D$5:$ABF$18,MATCH(UsagePerHour!$B22,Sales!$C$5:$C$18,0),MATCH(UsagePerHour!WI$4,Sales!$D$3:$ABF$3,0))/WI$2*INDEX(Usage!$D$5:$ABF$11,MATCH(UsagePerHour!$B$20,Usage!$C$5:$C$11,0),MATCH(UsagePerHour!WI$4,Usage!$D$3:$ABF$3,0)),"")</f>
        <v/>
      </c>
      <c r="WJ22" s="6" t="str">
        <f>IFERROR(INDEX(Sales!$D$5:$ABF$18,MATCH(UsagePerHour!$B22,Sales!$C$5:$C$18,0),MATCH(UsagePerHour!WJ$4,Sales!$D$3:$ABF$3,0))/WJ$2*INDEX(Usage!$D$5:$ABF$11,MATCH(UsagePerHour!$B$20,Usage!$C$5:$C$11,0),MATCH(UsagePerHour!WJ$4,Usage!$D$3:$ABF$3,0)),"")</f>
        <v/>
      </c>
      <c r="WK22" s="6" t="str">
        <f>IFERROR(INDEX(Sales!$D$5:$ABF$18,MATCH(UsagePerHour!$B22,Sales!$C$5:$C$18,0),MATCH(UsagePerHour!WK$4,Sales!$D$3:$ABF$3,0))/WK$2*INDEX(Usage!$D$5:$ABF$11,MATCH(UsagePerHour!$B$20,Usage!$C$5:$C$11,0),MATCH(UsagePerHour!WK$4,Usage!$D$3:$ABF$3,0)),"")</f>
        <v/>
      </c>
      <c r="WL22" s="6" t="str">
        <f>IFERROR(INDEX(Sales!$D$5:$ABF$18,MATCH(UsagePerHour!$B22,Sales!$C$5:$C$18,0),MATCH(UsagePerHour!WL$4,Sales!$D$3:$ABF$3,0))/WL$2*INDEX(Usage!$D$5:$ABF$11,MATCH(UsagePerHour!$B$20,Usage!$C$5:$C$11,0),MATCH(UsagePerHour!WL$4,Usage!$D$3:$ABF$3,0)),"")</f>
        <v/>
      </c>
      <c r="WM22" s="6" t="str">
        <f>IFERROR(INDEX(Sales!$D$5:$ABF$18,MATCH(UsagePerHour!$B22,Sales!$C$5:$C$18,0),MATCH(UsagePerHour!WM$4,Sales!$D$3:$ABF$3,0))/WM$2*INDEX(Usage!$D$5:$ABF$11,MATCH(UsagePerHour!$B$20,Usage!$C$5:$C$11,0),MATCH(UsagePerHour!WM$4,Usage!$D$3:$ABF$3,0)),"")</f>
        <v/>
      </c>
      <c r="WN22" s="6" t="str">
        <f>IFERROR(INDEX(Sales!$D$5:$ABF$18,MATCH(UsagePerHour!$B22,Sales!$C$5:$C$18,0),MATCH(UsagePerHour!WN$4,Sales!$D$3:$ABF$3,0))/WN$2*INDEX(Usage!$D$5:$ABF$11,MATCH(UsagePerHour!$B$20,Usage!$C$5:$C$11,0),MATCH(UsagePerHour!WN$4,Usage!$D$3:$ABF$3,0)),"")</f>
        <v/>
      </c>
      <c r="WO22" s="6" t="str">
        <f>IFERROR(INDEX(Sales!$D$5:$ABF$18,MATCH(UsagePerHour!$B22,Sales!$C$5:$C$18,0),MATCH(UsagePerHour!WO$4,Sales!$D$3:$ABF$3,0))/WO$2*INDEX(Usage!$D$5:$ABF$11,MATCH(UsagePerHour!$B$20,Usage!$C$5:$C$11,0),MATCH(UsagePerHour!WO$4,Usage!$D$3:$ABF$3,0)),"")</f>
        <v/>
      </c>
      <c r="WP22" s="6" t="str">
        <f>IFERROR(INDEX(Sales!$D$5:$ABF$18,MATCH(UsagePerHour!$B22,Sales!$C$5:$C$18,0),MATCH(UsagePerHour!WP$4,Sales!$D$3:$ABF$3,0))/WP$2*INDEX(Usage!$D$5:$ABF$11,MATCH(UsagePerHour!$B$20,Usage!$C$5:$C$11,0),MATCH(UsagePerHour!WP$4,Usage!$D$3:$ABF$3,0)),"")</f>
        <v/>
      </c>
      <c r="WQ22" s="6" t="str">
        <f>IFERROR(INDEX(Sales!$D$5:$ABF$18,MATCH(UsagePerHour!$B22,Sales!$C$5:$C$18,0),MATCH(UsagePerHour!WQ$4,Sales!$D$3:$ABF$3,0))/WQ$2*INDEX(Usage!$D$5:$ABF$11,MATCH(UsagePerHour!$B$20,Usage!$C$5:$C$11,0),MATCH(UsagePerHour!WQ$4,Usage!$D$3:$ABF$3,0)),"")</f>
        <v/>
      </c>
      <c r="WR22" s="6" t="str">
        <f>IFERROR(INDEX(Sales!$D$5:$ABF$18,MATCH(UsagePerHour!$B22,Sales!$C$5:$C$18,0),MATCH(UsagePerHour!WR$4,Sales!$D$3:$ABF$3,0))/WR$2*INDEX(Usage!$D$5:$ABF$11,MATCH(UsagePerHour!$B$20,Usage!$C$5:$C$11,0),MATCH(UsagePerHour!WR$4,Usage!$D$3:$ABF$3,0)),"")</f>
        <v/>
      </c>
      <c r="WS22" s="6" t="str">
        <f>IFERROR(INDEX(Sales!$D$5:$ABF$18,MATCH(UsagePerHour!$B22,Sales!$C$5:$C$18,0),MATCH(UsagePerHour!WS$4,Sales!$D$3:$ABF$3,0))/WS$2*INDEX(Usage!$D$5:$ABF$11,MATCH(UsagePerHour!$B$20,Usage!$C$5:$C$11,0),MATCH(UsagePerHour!WS$4,Usage!$D$3:$ABF$3,0)),"")</f>
        <v/>
      </c>
      <c r="WT22" s="6" t="str">
        <f>IFERROR(INDEX(Sales!$D$5:$ABF$18,MATCH(UsagePerHour!$B22,Sales!$C$5:$C$18,0),MATCH(UsagePerHour!WT$4,Sales!$D$3:$ABF$3,0))/WT$2*INDEX(Usage!$D$5:$ABF$11,MATCH(UsagePerHour!$B$20,Usage!$C$5:$C$11,0),MATCH(UsagePerHour!WT$4,Usage!$D$3:$ABF$3,0)),"")</f>
        <v/>
      </c>
      <c r="WU22" s="6" t="str">
        <f>IFERROR(INDEX(Sales!$D$5:$ABF$18,MATCH(UsagePerHour!$B22,Sales!$C$5:$C$18,0),MATCH(UsagePerHour!WU$4,Sales!$D$3:$ABF$3,0))/WU$2*INDEX(Usage!$D$5:$ABF$11,MATCH(UsagePerHour!$B$20,Usage!$C$5:$C$11,0),MATCH(UsagePerHour!WU$4,Usage!$D$3:$ABF$3,0)),"")</f>
        <v/>
      </c>
      <c r="WV22" s="6" t="str">
        <f>IFERROR(INDEX(Sales!$D$5:$ABF$18,MATCH(UsagePerHour!$B22,Sales!$C$5:$C$18,0),MATCH(UsagePerHour!WV$4,Sales!$D$3:$ABF$3,0))/WV$2*INDEX(Usage!$D$5:$ABF$11,MATCH(UsagePerHour!$B$20,Usage!$C$5:$C$11,0),MATCH(UsagePerHour!WV$4,Usage!$D$3:$ABF$3,0)),"")</f>
        <v/>
      </c>
      <c r="WW22" s="6" t="str">
        <f>IFERROR(INDEX(Sales!$D$5:$ABF$18,MATCH(UsagePerHour!$B22,Sales!$C$5:$C$18,0),MATCH(UsagePerHour!WW$4,Sales!$D$3:$ABF$3,0))/WW$2*INDEX(Usage!$D$5:$ABF$11,MATCH(UsagePerHour!$B$20,Usage!$C$5:$C$11,0),MATCH(UsagePerHour!WW$4,Usage!$D$3:$ABF$3,0)),"")</f>
        <v/>
      </c>
      <c r="WX22" s="6" t="str">
        <f>IFERROR(INDEX(Sales!$D$5:$ABF$18,MATCH(UsagePerHour!$B22,Sales!$C$5:$C$18,0),MATCH(UsagePerHour!WX$4,Sales!$D$3:$ABF$3,0))/WX$2*INDEX(Usage!$D$5:$ABF$11,MATCH(UsagePerHour!$B$20,Usage!$C$5:$C$11,0),MATCH(UsagePerHour!WX$4,Usage!$D$3:$ABF$3,0)),"")</f>
        <v/>
      </c>
      <c r="WY22" s="6" t="str">
        <f>IFERROR(INDEX(Sales!$D$5:$ABF$18,MATCH(UsagePerHour!$B22,Sales!$C$5:$C$18,0),MATCH(UsagePerHour!WY$4,Sales!$D$3:$ABF$3,0))/WY$2*INDEX(Usage!$D$5:$ABF$11,MATCH(UsagePerHour!$B$20,Usage!$C$5:$C$11,0),MATCH(UsagePerHour!WY$4,Usage!$D$3:$ABF$3,0)),"")</f>
        <v/>
      </c>
      <c r="WZ22" s="6" t="str">
        <f>IFERROR(INDEX(Sales!$D$5:$ABF$18,MATCH(UsagePerHour!$B22,Sales!$C$5:$C$18,0),MATCH(UsagePerHour!WZ$4,Sales!$D$3:$ABF$3,0))/WZ$2*INDEX(Usage!$D$5:$ABF$11,MATCH(UsagePerHour!$B$20,Usage!$C$5:$C$11,0),MATCH(UsagePerHour!WZ$4,Usage!$D$3:$ABF$3,0)),"")</f>
        <v/>
      </c>
      <c r="XA22" s="6" t="str">
        <f>IFERROR(INDEX(Sales!$D$5:$ABF$18,MATCH(UsagePerHour!$B22,Sales!$C$5:$C$18,0),MATCH(UsagePerHour!XA$4,Sales!$D$3:$ABF$3,0))/XA$2*INDEX(Usage!$D$5:$ABF$11,MATCH(UsagePerHour!$B$20,Usage!$C$5:$C$11,0),MATCH(UsagePerHour!XA$4,Usage!$D$3:$ABF$3,0)),"")</f>
        <v/>
      </c>
      <c r="XB22" s="6" t="str">
        <f>IFERROR(INDEX(Sales!$D$5:$ABF$18,MATCH(UsagePerHour!$B22,Sales!$C$5:$C$18,0),MATCH(UsagePerHour!XB$4,Sales!$D$3:$ABF$3,0))/XB$2*INDEX(Usage!$D$5:$ABF$11,MATCH(UsagePerHour!$B$20,Usage!$C$5:$C$11,0),MATCH(UsagePerHour!XB$4,Usage!$D$3:$ABF$3,0)),"")</f>
        <v/>
      </c>
      <c r="XC22" s="6" t="str">
        <f>IFERROR(INDEX(Sales!$D$5:$ABF$18,MATCH(UsagePerHour!$B22,Sales!$C$5:$C$18,0),MATCH(UsagePerHour!XC$4,Sales!$D$3:$ABF$3,0))/XC$2*INDEX(Usage!$D$5:$ABF$11,MATCH(UsagePerHour!$B$20,Usage!$C$5:$C$11,0),MATCH(UsagePerHour!XC$4,Usage!$D$3:$ABF$3,0)),"")</f>
        <v/>
      </c>
      <c r="XD22" s="6" t="str">
        <f>IFERROR(INDEX(Sales!$D$5:$ABF$18,MATCH(UsagePerHour!$B22,Sales!$C$5:$C$18,0),MATCH(UsagePerHour!XD$4,Sales!$D$3:$ABF$3,0))/XD$2*INDEX(Usage!$D$5:$ABF$11,MATCH(UsagePerHour!$B$20,Usage!$C$5:$C$11,0),MATCH(UsagePerHour!XD$4,Usage!$D$3:$ABF$3,0)),"")</f>
        <v/>
      </c>
      <c r="XE22" s="6" t="str">
        <f>IFERROR(INDEX(Sales!$D$5:$ABF$18,MATCH(UsagePerHour!$B22,Sales!$C$5:$C$18,0),MATCH(UsagePerHour!XE$4,Sales!$D$3:$ABF$3,0))/XE$2*INDEX(Usage!$D$5:$ABF$11,MATCH(UsagePerHour!$B$20,Usage!$C$5:$C$11,0),MATCH(UsagePerHour!XE$4,Usage!$D$3:$ABF$3,0)),"")</f>
        <v/>
      </c>
      <c r="XF22" s="6" t="str">
        <f>IFERROR(INDEX(Sales!$D$5:$ABF$18,MATCH(UsagePerHour!$B22,Sales!$C$5:$C$18,0),MATCH(UsagePerHour!XF$4,Sales!$D$3:$ABF$3,0))/XF$2*INDEX(Usage!$D$5:$ABF$11,MATCH(UsagePerHour!$B$20,Usage!$C$5:$C$11,0),MATCH(UsagePerHour!XF$4,Usage!$D$3:$ABF$3,0)),"")</f>
        <v/>
      </c>
      <c r="XG22" s="6" t="str">
        <f>IFERROR(INDEX(Sales!$D$5:$ABF$18,MATCH(UsagePerHour!$B22,Sales!$C$5:$C$18,0),MATCH(UsagePerHour!XG$4,Sales!$D$3:$ABF$3,0))/XG$2*INDEX(Usage!$D$5:$ABF$11,MATCH(UsagePerHour!$B$20,Usage!$C$5:$C$11,0),MATCH(UsagePerHour!XG$4,Usage!$D$3:$ABF$3,0)),"")</f>
        <v/>
      </c>
      <c r="XH22" s="6" t="str">
        <f>IFERROR(INDEX(Sales!$D$5:$ABF$18,MATCH(UsagePerHour!$B22,Sales!$C$5:$C$18,0),MATCH(UsagePerHour!XH$4,Sales!$D$3:$ABF$3,0))/XH$2*INDEX(Usage!$D$5:$ABF$11,MATCH(UsagePerHour!$B$20,Usage!$C$5:$C$11,0),MATCH(UsagePerHour!XH$4,Usage!$D$3:$ABF$3,0)),"")</f>
        <v/>
      </c>
      <c r="XI22" s="6" t="str">
        <f>IFERROR(INDEX(Sales!$D$5:$ABF$18,MATCH(UsagePerHour!$B22,Sales!$C$5:$C$18,0),MATCH(UsagePerHour!XI$4,Sales!$D$3:$ABF$3,0))/XI$2*INDEX(Usage!$D$5:$ABF$11,MATCH(UsagePerHour!$B$20,Usage!$C$5:$C$11,0),MATCH(UsagePerHour!XI$4,Usage!$D$3:$ABF$3,0)),"")</f>
        <v/>
      </c>
      <c r="XJ22" s="6" t="str">
        <f>IFERROR(INDEX(Sales!$D$5:$ABF$18,MATCH(UsagePerHour!$B22,Sales!$C$5:$C$18,0),MATCH(UsagePerHour!XJ$4,Sales!$D$3:$ABF$3,0))/XJ$2*INDEX(Usage!$D$5:$ABF$11,MATCH(UsagePerHour!$B$20,Usage!$C$5:$C$11,0),MATCH(UsagePerHour!XJ$4,Usage!$D$3:$ABF$3,0)),"")</f>
        <v/>
      </c>
      <c r="XK22" s="6" t="str">
        <f>IFERROR(INDEX(Sales!$D$5:$ABF$18,MATCH(UsagePerHour!$B22,Sales!$C$5:$C$18,0),MATCH(UsagePerHour!XK$4,Sales!$D$3:$ABF$3,0))/XK$2*INDEX(Usage!$D$5:$ABF$11,MATCH(UsagePerHour!$B$20,Usage!$C$5:$C$11,0),MATCH(UsagePerHour!XK$4,Usage!$D$3:$ABF$3,0)),"")</f>
        <v/>
      </c>
      <c r="XL22" s="6" t="str">
        <f>IFERROR(INDEX(Sales!$D$5:$ABF$18,MATCH(UsagePerHour!$B22,Sales!$C$5:$C$18,0),MATCH(UsagePerHour!XL$4,Sales!$D$3:$ABF$3,0))/XL$2*INDEX(Usage!$D$5:$ABF$11,MATCH(UsagePerHour!$B$20,Usage!$C$5:$C$11,0),MATCH(UsagePerHour!XL$4,Usage!$D$3:$ABF$3,0)),"")</f>
        <v/>
      </c>
      <c r="XM22" s="6" t="str">
        <f>IFERROR(INDEX(Sales!$D$5:$ABF$18,MATCH(UsagePerHour!$B22,Sales!$C$5:$C$18,0),MATCH(UsagePerHour!XM$4,Sales!$D$3:$ABF$3,0))/XM$2*INDEX(Usage!$D$5:$ABF$11,MATCH(UsagePerHour!$B$20,Usage!$C$5:$C$11,0),MATCH(UsagePerHour!XM$4,Usage!$D$3:$ABF$3,0)),"")</f>
        <v/>
      </c>
      <c r="XN22" s="6" t="str">
        <f>IFERROR(INDEX(Sales!$D$5:$ABF$18,MATCH(UsagePerHour!$B22,Sales!$C$5:$C$18,0),MATCH(UsagePerHour!XN$4,Sales!$D$3:$ABF$3,0))/XN$2*INDEX(Usage!$D$5:$ABF$11,MATCH(UsagePerHour!$B$20,Usage!$C$5:$C$11,0),MATCH(UsagePerHour!XN$4,Usage!$D$3:$ABF$3,0)),"")</f>
        <v/>
      </c>
      <c r="XO22" s="6" t="str">
        <f>IFERROR(INDEX(Sales!$D$5:$ABF$18,MATCH(UsagePerHour!$B22,Sales!$C$5:$C$18,0),MATCH(UsagePerHour!XO$4,Sales!$D$3:$ABF$3,0))/XO$2*INDEX(Usage!$D$5:$ABF$11,MATCH(UsagePerHour!$B$20,Usage!$C$5:$C$11,0),MATCH(UsagePerHour!XO$4,Usage!$D$3:$ABF$3,0)),"")</f>
        <v/>
      </c>
      <c r="XP22" s="6" t="str">
        <f>IFERROR(INDEX(Sales!$D$5:$ABF$18,MATCH(UsagePerHour!$B22,Sales!$C$5:$C$18,0),MATCH(UsagePerHour!XP$4,Sales!$D$3:$ABF$3,0))/XP$2*INDEX(Usage!$D$5:$ABF$11,MATCH(UsagePerHour!$B$20,Usage!$C$5:$C$11,0),MATCH(UsagePerHour!XP$4,Usage!$D$3:$ABF$3,0)),"")</f>
        <v/>
      </c>
      <c r="XQ22" s="6" t="str">
        <f>IFERROR(INDEX(Sales!$D$5:$ABF$18,MATCH(UsagePerHour!$B22,Sales!$C$5:$C$18,0),MATCH(UsagePerHour!XQ$4,Sales!$D$3:$ABF$3,0))/XQ$2*INDEX(Usage!$D$5:$ABF$11,MATCH(UsagePerHour!$B$20,Usage!$C$5:$C$11,0),MATCH(UsagePerHour!XQ$4,Usage!$D$3:$ABF$3,0)),"")</f>
        <v/>
      </c>
      <c r="XR22" s="6" t="str">
        <f>IFERROR(INDEX(Sales!$D$5:$ABF$18,MATCH(UsagePerHour!$B22,Sales!$C$5:$C$18,0),MATCH(UsagePerHour!XR$4,Sales!$D$3:$ABF$3,0))/XR$2*INDEX(Usage!$D$5:$ABF$11,MATCH(UsagePerHour!$B$20,Usage!$C$5:$C$11,0),MATCH(UsagePerHour!XR$4,Usage!$D$3:$ABF$3,0)),"")</f>
        <v/>
      </c>
      <c r="XS22" s="6" t="str">
        <f>IFERROR(INDEX(Sales!$D$5:$ABF$18,MATCH(UsagePerHour!$B22,Sales!$C$5:$C$18,0),MATCH(UsagePerHour!XS$4,Sales!$D$3:$ABF$3,0))/XS$2*INDEX(Usage!$D$5:$ABF$11,MATCH(UsagePerHour!$B$20,Usage!$C$5:$C$11,0),MATCH(UsagePerHour!XS$4,Usage!$D$3:$ABF$3,0)),"")</f>
        <v/>
      </c>
      <c r="XT22" s="6" t="str">
        <f>IFERROR(INDEX(Sales!$D$5:$ABF$18,MATCH(UsagePerHour!$B22,Sales!$C$5:$C$18,0),MATCH(UsagePerHour!XT$4,Sales!$D$3:$ABF$3,0))/XT$2*INDEX(Usage!$D$5:$ABF$11,MATCH(UsagePerHour!$B$20,Usage!$C$5:$C$11,0),MATCH(UsagePerHour!XT$4,Usage!$D$3:$ABF$3,0)),"")</f>
        <v/>
      </c>
      <c r="XU22" s="6" t="str">
        <f>IFERROR(INDEX(Sales!$D$5:$ABF$18,MATCH(UsagePerHour!$B22,Sales!$C$5:$C$18,0),MATCH(UsagePerHour!XU$4,Sales!$D$3:$ABF$3,0))/XU$2*INDEX(Usage!$D$5:$ABF$11,MATCH(UsagePerHour!$B$20,Usage!$C$5:$C$11,0),MATCH(UsagePerHour!XU$4,Usage!$D$3:$ABF$3,0)),"")</f>
        <v/>
      </c>
      <c r="XV22" s="6" t="str">
        <f>IFERROR(INDEX(Sales!$D$5:$ABF$18,MATCH(UsagePerHour!$B22,Sales!$C$5:$C$18,0),MATCH(UsagePerHour!XV$4,Sales!$D$3:$ABF$3,0))/XV$2*INDEX(Usage!$D$5:$ABF$11,MATCH(UsagePerHour!$B$20,Usage!$C$5:$C$11,0),MATCH(UsagePerHour!XV$4,Usage!$D$3:$ABF$3,0)),"")</f>
        <v/>
      </c>
      <c r="XW22" s="6" t="str">
        <f>IFERROR(INDEX(Sales!$D$5:$ABF$18,MATCH(UsagePerHour!$B22,Sales!$C$5:$C$18,0),MATCH(UsagePerHour!XW$4,Sales!$D$3:$ABF$3,0))/XW$2*INDEX(Usage!$D$5:$ABF$11,MATCH(UsagePerHour!$B$20,Usage!$C$5:$C$11,0),MATCH(UsagePerHour!XW$4,Usage!$D$3:$ABF$3,0)),"")</f>
        <v/>
      </c>
      <c r="XX22" s="6" t="str">
        <f>IFERROR(INDEX(Sales!$D$5:$ABF$18,MATCH(UsagePerHour!$B22,Sales!$C$5:$C$18,0),MATCH(UsagePerHour!XX$4,Sales!$D$3:$ABF$3,0))/XX$2*INDEX(Usage!$D$5:$ABF$11,MATCH(UsagePerHour!$B$20,Usage!$C$5:$C$11,0),MATCH(UsagePerHour!XX$4,Usage!$D$3:$ABF$3,0)),"")</f>
        <v/>
      </c>
      <c r="XY22" s="6" t="str">
        <f>IFERROR(INDEX(Sales!$D$5:$ABF$18,MATCH(UsagePerHour!$B22,Sales!$C$5:$C$18,0),MATCH(UsagePerHour!XY$4,Sales!$D$3:$ABF$3,0))/XY$2*INDEX(Usage!$D$5:$ABF$11,MATCH(UsagePerHour!$B$20,Usage!$C$5:$C$11,0),MATCH(UsagePerHour!XY$4,Usage!$D$3:$ABF$3,0)),"")</f>
        <v/>
      </c>
      <c r="XZ22" s="6" t="str">
        <f>IFERROR(INDEX(Sales!$D$5:$ABF$18,MATCH(UsagePerHour!$B22,Sales!$C$5:$C$18,0),MATCH(UsagePerHour!XZ$4,Sales!$D$3:$ABF$3,0))/XZ$2*INDEX(Usage!$D$5:$ABF$11,MATCH(UsagePerHour!$B$20,Usage!$C$5:$C$11,0),MATCH(UsagePerHour!XZ$4,Usage!$D$3:$ABF$3,0)),"")</f>
        <v/>
      </c>
      <c r="YA22" s="6" t="str">
        <f>IFERROR(INDEX(Sales!$D$5:$ABF$18,MATCH(UsagePerHour!$B22,Sales!$C$5:$C$18,0),MATCH(UsagePerHour!YA$4,Sales!$D$3:$ABF$3,0))/YA$2*INDEX(Usage!$D$5:$ABF$11,MATCH(UsagePerHour!$B$20,Usage!$C$5:$C$11,0),MATCH(UsagePerHour!YA$4,Usage!$D$3:$ABF$3,0)),"")</f>
        <v/>
      </c>
      <c r="YB22" s="6" t="str">
        <f>IFERROR(INDEX(Sales!$D$5:$ABF$18,MATCH(UsagePerHour!$B22,Sales!$C$5:$C$18,0),MATCH(UsagePerHour!YB$4,Sales!$D$3:$ABF$3,0))/YB$2*INDEX(Usage!$D$5:$ABF$11,MATCH(UsagePerHour!$B$20,Usage!$C$5:$C$11,0),MATCH(UsagePerHour!YB$4,Usage!$D$3:$ABF$3,0)),"")</f>
        <v/>
      </c>
      <c r="YC22" s="6" t="str">
        <f>IFERROR(INDEX(Sales!$D$5:$ABF$18,MATCH(UsagePerHour!$B22,Sales!$C$5:$C$18,0),MATCH(UsagePerHour!YC$4,Sales!$D$3:$ABF$3,0))/YC$2*INDEX(Usage!$D$5:$ABF$11,MATCH(UsagePerHour!$B$20,Usage!$C$5:$C$11,0),MATCH(UsagePerHour!YC$4,Usage!$D$3:$ABF$3,0)),"")</f>
        <v/>
      </c>
      <c r="YD22" s="6" t="str">
        <f>IFERROR(INDEX(Sales!$D$5:$ABF$18,MATCH(UsagePerHour!$B22,Sales!$C$5:$C$18,0),MATCH(UsagePerHour!YD$4,Sales!$D$3:$ABF$3,0))/YD$2*INDEX(Usage!$D$5:$ABF$11,MATCH(UsagePerHour!$B$20,Usage!$C$5:$C$11,0),MATCH(UsagePerHour!YD$4,Usage!$D$3:$ABF$3,0)),"")</f>
        <v/>
      </c>
      <c r="YE22" s="6" t="str">
        <f>IFERROR(INDEX(Sales!$D$5:$ABF$18,MATCH(UsagePerHour!$B22,Sales!$C$5:$C$18,0),MATCH(UsagePerHour!YE$4,Sales!$D$3:$ABF$3,0))/YE$2*INDEX(Usage!$D$5:$ABF$11,MATCH(UsagePerHour!$B$20,Usage!$C$5:$C$11,0),MATCH(UsagePerHour!YE$4,Usage!$D$3:$ABF$3,0)),"")</f>
        <v/>
      </c>
      <c r="YF22" s="6" t="str">
        <f>IFERROR(INDEX(Sales!$D$5:$ABF$18,MATCH(UsagePerHour!$B22,Sales!$C$5:$C$18,0),MATCH(UsagePerHour!YF$4,Sales!$D$3:$ABF$3,0))/YF$2*INDEX(Usage!$D$5:$ABF$11,MATCH(UsagePerHour!$B$20,Usage!$C$5:$C$11,0),MATCH(UsagePerHour!YF$4,Usage!$D$3:$ABF$3,0)),"")</f>
        <v/>
      </c>
      <c r="YG22" s="6" t="str">
        <f>IFERROR(INDEX(Sales!$D$5:$ABF$18,MATCH(UsagePerHour!$B22,Sales!$C$5:$C$18,0),MATCH(UsagePerHour!YG$4,Sales!$D$3:$ABF$3,0))/YG$2*INDEX(Usage!$D$5:$ABF$11,MATCH(UsagePerHour!$B$20,Usage!$C$5:$C$11,0),MATCH(UsagePerHour!YG$4,Usage!$D$3:$ABF$3,0)),"")</f>
        <v/>
      </c>
      <c r="YH22" s="6" t="str">
        <f>IFERROR(INDEX(Sales!$D$5:$ABF$18,MATCH(UsagePerHour!$B22,Sales!$C$5:$C$18,0),MATCH(UsagePerHour!YH$4,Sales!$D$3:$ABF$3,0))/YH$2*INDEX(Usage!$D$5:$ABF$11,MATCH(UsagePerHour!$B$20,Usage!$C$5:$C$11,0),MATCH(UsagePerHour!YH$4,Usage!$D$3:$ABF$3,0)),"")</f>
        <v/>
      </c>
      <c r="YI22" s="6" t="str">
        <f>IFERROR(INDEX(Sales!$D$5:$ABF$18,MATCH(UsagePerHour!$B22,Sales!$C$5:$C$18,0),MATCH(UsagePerHour!YI$4,Sales!$D$3:$ABF$3,0))/YI$2*INDEX(Usage!$D$5:$ABF$11,MATCH(UsagePerHour!$B$20,Usage!$C$5:$C$11,0),MATCH(UsagePerHour!YI$4,Usage!$D$3:$ABF$3,0)),"")</f>
        <v/>
      </c>
      <c r="YJ22" s="6" t="str">
        <f>IFERROR(INDEX(Sales!$D$5:$ABF$18,MATCH(UsagePerHour!$B22,Sales!$C$5:$C$18,0),MATCH(UsagePerHour!YJ$4,Sales!$D$3:$ABF$3,0))/YJ$2*INDEX(Usage!$D$5:$ABF$11,MATCH(UsagePerHour!$B$20,Usage!$C$5:$C$11,0),MATCH(UsagePerHour!YJ$4,Usage!$D$3:$ABF$3,0)),"")</f>
        <v/>
      </c>
      <c r="YK22" s="6" t="str">
        <f>IFERROR(INDEX(Sales!$D$5:$ABF$18,MATCH(UsagePerHour!$B22,Sales!$C$5:$C$18,0),MATCH(UsagePerHour!YK$4,Sales!$D$3:$ABF$3,0))/YK$2*INDEX(Usage!$D$5:$ABF$11,MATCH(UsagePerHour!$B$20,Usage!$C$5:$C$11,0),MATCH(UsagePerHour!YK$4,Usage!$D$3:$ABF$3,0)),"")</f>
        <v/>
      </c>
      <c r="YL22" s="6" t="str">
        <f>IFERROR(INDEX(Sales!$D$5:$ABF$18,MATCH(UsagePerHour!$B22,Sales!$C$5:$C$18,0),MATCH(UsagePerHour!YL$4,Sales!$D$3:$ABF$3,0))/YL$2*INDEX(Usage!$D$5:$ABF$11,MATCH(UsagePerHour!$B$20,Usage!$C$5:$C$11,0),MATCH(UsagePerHour!YL$4,Usage!$D$3:$ABF$3,0)),"")</f>
        <v/>
      </c>
      <c r="YM22" s="6" t="str">
        <f>IFERROR(INDEX(Sales!$D$5:$ABF$18,MATCH(UsagePerHour!$B22,Sales!$C$5:$C$18,0),MATCH(UsagePerHour!YM$4,Sales!$D$3:$ABF$3,0))/YM$2*INDEX(Usage!$D$5:$ABF$11,MATCH(UsagePerHour!$B$20,Usage!$C$5:$C$11,0),MATCH(UsagePerHour!YM$4,Usage!$D$3:$ABF$3,0)),"")</f>
        <v/>
      </c>
      <c r="YN22" s="6" t="str">
        <f>IFERROR(INDEX(Sales!$D$5:$ABF$18,MATCH(UsagePerHour!$B22,Sales!$C$5:$C$18,0),MATCH(UsagePerHour!YN$4,Sales!$D$3:$ABF$3,0))/YN$2*INDEX(Usage!$D$5:$ABF$11,MATCH(UsagePerHour!$B$20,Usage!$C$5:$C$11,0),MATCH(UsagePerHour!YN$4,Usage!$D$3:$ABF$3,0)),"")</f>
        <v/>
      </c>
      <c r="YO22" s="6" t="str">
        <f>IFERROR(INDEX(Sales!$D$5:$ABF$18,MATCH(UsagePerHour!$B22,Sales!$C$5:$C$18,0),MATCH(UsagePerHour!YO$4,Sales!$D$3:$ABF$3,0))/YO$2*INDEX(Usage!$D$5:$ABF$11,MATCH(UsagePerHour!$B$20,Usage!$C$5:$C$11,0),MATCH(UsagePerHour!YO$4,Usage!$D$3:$ABF$3,0)),"")</f>
        <v/>
      </c>
      <c r="YP22" s="6" t="str">
        <f>IFERROR(INDEX(Sales!$D$5:$ABF$18,MATCH(UsagePerHour!$B22,Sales!$C$5:$C$18,0),MATCH(UsagePerHour!YP$4,Sales!$D$3:$ABF$3,0))/YP$2*INDEX(Usage!$D$5:$ABF$11,MATCH(UsagePerHour!$B$20,Usage!$C$5:$C$11,0),MATCH(UsagePerHour!YP$4,Usage!$D$3:$ABF$3,0)),"")</f>
        <v/>
      </c>
      <c r="YQ22" s="6" t="str">
        <f>IFERROR(INDEX(Sales!$D$5:$ABF$18,MATCH(UsagePerHour!$B22,Sales!$C$5:$C$18,0),MATCH(UsagePerHour!YQ$4,Sales!$D$3:$ABF$3,0))/YQ$2*INDEX(Usage!$D$5:$ABF$11,MATCH(UsagePerHour!$B$20,Usage!$C$5:$C$11,0),MATCH(UsagePerHour!YQ$4,Usage!$D$3:$ABF$3,0)),"")</f>
        <v/>
      </c>
      <c r="YR22" s="6" t="str">
        <f>IFERROR(INDEX(Sales!$D$5:$ABF$18,MATCH(UsagePerHour!$B22,Sales!$C$5:$C$18,0),MATCH(UsagePerHour!YR$4,Sales!$D$3:$ABF$3,0))/YR$2*INDEX(Usage!$D$5:$ABF$11,MATCH(UsagePerHour!$B$20,Usage!$C$5:$C$11,0),MATCH(UsagePerHour!YR$4,Usage!$D$3:$ABF$3,0)),"")</f>
        <v/>
      </c>
      <c r="YS22" s="6" t="str">
        <f>IFERROR(INDEX(Sales!$D$5:$ABF$18,MATCH(UsagePerHour!$B22,Sales!$C$5:$C$18,0),MATCH(UsagePerHour!YS$4,Sales!$D$3:$ABF$3,0))/YS$2*INDEX(Usage!$D$5:$ABF$11,MATCH(UsagePerHour!$B$20,Usage!$C$5:$C$11,0),MATCH(UsagePerHour!YS$4,Usage!$D$3:$ABF$3,0)),"")</f>
        <v/>
      </c>
      <c r="YT22" s="6" t="str">
        <f>IFERROR(INDEX(Sales!$D$5:$ABF$18,MATCH(UsagePerHour!$B22,Sales!$C$5:$C$18,0),MATCH(UsagePerHour!YT$4,Sales!$D$3:$ABF$3,0))/YT$2*INDEX(Usage!$D$5:$ABF$11,MATCH(UsagePerHour!$B$20,Usage!$C$5:$C$11,0),MATCH(UsagePerHour!YT$4,Usage!$D$3:$ABF$3,0)),"")</f>
        <v/>
      </c>
      <c r="YU22" s="6" t="str">
        <f>IFERROR(INDEX(Sales!$D$5:$ABF$18,MATCH(UsagePerHour!$B22,Sales!$C$5:$C$18,0),MATCH(UsagePerHour!YU$4,Sales!$D$3:$ABF$3,0))/YU$2*INDEX(Usage!$D$5:$ABF$11,MATCH(UsagePerHour!$B$20,Usage!$C$5:$C$11,0),MATCH(UsagePerHour!YU$4,Usage!$D$3:$ABF$3,0)),"")</f>
        <v/>
      </c>
      <c r="YV22" s="6" t="str">
        <f>IFERROR(INDEX(Sales!$D$5:$ABF$18,MATCH(UsagePerHour!$B22,Sales!$C$5:$C$18,0),MATCH(UsagePerHour!YV$4,Sales!$D$3:$ABF$3,0))/YV$2*INDEX(Usage!$D$5:$ABF$11,MATCH(UsagePerHour!$B$20,Usage!$C$5:$C$11,0),MATCH(UsagePerHour!YV$4,Usage!$D$3:$ABF$3,0)),"")</f>
        <v/>
      </c>
      <c r="YW22" s="6" t="str">
        <f>IFERROR(INDEX(Sales!$D$5:$ABF$18,MATCH(UsagePerHour!$B22,Sales!$C$5:$C$18,0),MATCH(UsagePerHour!YW$4,Sales!$D$3:$ABF$3,0))/YW$2*INDEX(Usage!$D$5:$ABF$11,MATCH(UsagePerHour!$B$20,Usage!$C$5:$C$11,0),MATCH(UsagePerHour!YW$4,Usage!$D$3:$ABF$3,0)),"")</f>
        <v/>
      </c>
      <c r="YX22" s="6" t="str">
        <f>IFERROR(INDEX(Sales!$D$5:$ABF$18,MATCH(UsagePerHour!$B22,Sales!$C$5:$C$18,0),MATCH(UsagePerHour!YX$4,Sales!$D$3:$ABF$3,0))/YX$2*INDEX(Usage!$D$5:$ABF$11,MATCH(UsagePerHour!$B$20,Usage!$C$5:$C$11,0),MATCH(UsagePerHour!YX$4,Usage!$D$3:$ABF$3,0)),"")</f>
        <v/>
      </c>
      <c r="YY22" s="6" t="str">
        <f>IFERROR(INDEX(Sales!$D$5:$ABF$18,MATCH(UsagePerHour!$B22,Sales!$C$5:$C$18,0),MATCH(UsagePerHour!YY$4,Sales!$D$3:$ABF$3,0))/YY$2*INDEX(Usage!$D$5:$ABF$11,MATCH(UsagePerHour!$B$20,Usage!$C$5:$C$11,0),MATCH(UsagePerHour!YY$4,Usage!$D$3:$ABF$3,0)),"")</f>
        <v/>
      </c>
      <c r="YZ22" s="6" t="str">
        <f>IFERROR(INDEX(Sales!$D$5:$ABF$18,MATCH(UsagePerHour!$B22,Sales!$C$5:$C$18,0),MATCH(UsagePerHour!YZ$4,Sales!$D$3:$ABF$3,0))/YZ$2*INDEX(Usage!$D$5:$ABF$11,MATCH(UsagePerHour!$B$20,Usage!$C$5:$C$11,0),MATCH(UsagePerHour!YZ$4,Usage!$D$3:$ABF$3,0)),"")</f>
        <v/>
      </c>
      <c r="ZA22" s="6" t="str">
        <f>IFERROR(INDEX(Sales!$D$5:$ABF$18,MATCH(UsagePerHour!$B22,Sales!$C$5:$C$18,0),MATCH(UsagePerHour!ZA$4,Sales!$D$3:$ABF$3,0))/ZA$2*INDEX(Usage!$D$5:$ABF$11,MATCH(UsagePerHour!$B$20,Usage!$C$5:$C$11,0),MATCH(UsagePerHour!ZA$4,Usage!$D$3:$ABF$3,0)),"")</f>
        <v/>
      </c>
      <c r="ZB22" s="6" t="str">
        <f>IFERROR(INDEX(Sales!$D$5:$ABF$18,MATCH(UsagePerHour!$B22,Sales!$C$5:$C$18,0),MATCH(UsagePerHour!ZB$4,Sales!$D$3:$ABF$3,0))/ZB$2*INDEX(Usage!$D$5:$ABF$11,MATCH(UsagePerHour!$B$20,Usage!$C$5:$C$11,0),MATCH(UsagePerHour!ZB$4,Usage!$D$3:$ABF$3,0)),"")</f>
        <v/>
      </c>
      <c r="ZC22" s="6" t="str">
        <f>IFERROR(INDEX(Sales!$D$5:$ABF$18,MATCH(UsagePerHour!$B22,Sales!$C$5:$C$18,0),MATCH(UsagePerHour!ZC$4,Sales!$D$3:$ABF$3,0))/ZC$2*INDEX(Usage!$D$5:$ABF$11,MATCH(UsagePerHour!$B$20,Usage!$C$5:$C$11,0),MATCH(UsagePerHour!ZC$4,Usage!$D$3:$ABF$3,0)),"")</f>
        <v/>
      </c>
      <c r="ZD22" s="6" t="str">
        <f>IFERROR(INDEX(Sales!$D$5:$ABF$18,MATCH(UsagePerHour!$B22,Sales!$C$5:$C$18,0),MATCH(UsagePerHour!ZD$4,Sales!$D$3:$ABF$3,0))/ZD$2*INDEX(Usage!$D$5:$ABF$11,MATCH(UsagePerHour!$B$20,Usage!$C$5:$C$11,0),MATCH(UsagePerHour!ZD$4,Usage!$D$3:$ABF$3,0)),"")</f>
        <v/>
      </c>
      <c r="ZE22" s="6" t="str">
        <f>IFERROR(INDEX(Sales!$D$5:$ABF$18,MATCH(UsagePerHour!$B22,Sales!$C$5:$C$18,0),MATCH(UsagePerHour!ZE$4,Sales!$D$3:$ABF$3,0))/ZE$2*INDEX(Usage!$D$5:$ABF$11,MATCH(UsagePerHour!$B$20,Usage!$C$5:$C$11,0),MATCH(UsagePerHour!ZE$4,Usage!$D$3:$ABF$3,0)),"")</f>
        <v/>
      </c>
      <c r="ZF22" s="6" t="str">
        <f>IFERROR(INDEX(Sales!$D$5:$ABF$18,MATCH(UsagePerHour!$B22,Sales!$C$5:$C$18,0),MATCH(UsagePerHour!ZF$4,Sales!$D$3:$ABF$3,0))/ZF$2*INDEX(Usage!$D$5:$ABF$11,MATCH(UsagePerHour!$B$20,Usage!$C$5:$C$11,0),MATCH(UsagePerHour!ZF$4,Usage!$D$3:$ABF$3,0)),"")</f>
        <v/>
      </c>
      <c r="ZG22" s="6" t="str">
        <f>IFERROR(INDEX(Sales!$D$5:$ABF$18,MATCH(UsagePerHour!$B22,Sales!$C$5:$C$18,0),MATCH(UsagePerHour!ZG$4,Sales!$D$3:$ABF$3,0))/ZG$2*INDEX(Usage!$D$5:$ABF$11,MATCH(UsagePerHour!$B$20,Usage!$C$5:$C$11,0),MATCH(UsagePerHour!ZG$4,Usage!$D$3:$ABF$3,0)),"")</f>
        <v/>
      </c>
      <c r="ZH22" s="6" t="str">
        <f>IFERROR(INDEX(Sales!$D$5:$ABF$18,MATCH(UsagePerHour!$B22,Sales!$C$5:$C$18,0),MATCH(UsagePerHour!ZH$4,Sales!$D$3:$ABF$3,0))/ZH$2*INDEX(Usage!$D$5:$ABF$11,MATCH(UsagePerHour!$B$20,Usage!$C$5:$C$11,0),MATCH(UsagePerHour!ZH$4,Usage!$D$3:$ABF$3,0)),"")</f>
        <v/>
      </c>
      <c r="ZI22" s="6" t="str">
        <f>IFERROR(INDEX(Sales!$D$5:$ABF$18,MATCH(UsagePerHour!$B22,Sales!$C$5:$C$18,0),MATCH(UsagePerHour!ZI$4,Sales!$D$3:$ABF$3,0))/ZI$2*INDEX(Usage!$D$5:$ABF$11,MATCH(UsagePerHour!$B$20,Usage!$C$5:$C$11,0),MATCH(UsagePerHour!ZI$4,Usage!$D$3:$ABF$3,0)),"")</f>
        <v/>
      </c>
      <c r="ZJ22" s="6" t="str">
        <f>IFERROR(INDEX(Sales!$D$5:$ABF$18,MATCH(UsagePerHour!$B22,Sales!$C$5:$C$18,0),MATCH(UsagePerHour!ZJ$4,Sales!$D$3:$ABF$3,0))/ZJ$2*INDEX(Usage!$D$5:$ABF$11,MATCH(UsagePerHour!$B$20,Usage!$C$5:$C$11,0),MATCH(UsagePerHour!ZJ$4,Usage!$D$3:$ABF$3,0)),"")</f>
        <v/>
      </c>
      <c r="ZK22" s="6" t="str">
        <f>IFERROR(INDEX(Sales!$D$5:$ABF$18,MATCH(UsagePerHour!$B22,Sales!$C$5:$C$18,0),MATCH(UsagePerHour!ZK$4,Sales!$D$3:$ABF$3,0))/ZK$2*INDEX(Usage!$D$5:$ABF$11,MATCH(UsagePerHour!$B$20,Usage!$C$5:$C$11,0),MATCH(UsagePerHour!ZK$4,Usage!$D$3:$ABF$3,0)),"")</f>
        <v/>
      </c>
      <c r="ZL22" s="6" t="str">
        <f>IFERROR(INDEX(Sales!$D$5:$ABF$18,MATCH(UsagePerHour!$B22,Sales!$C$5:$C$18,0),MATCH(UsagePerHour!ZL$4,Sales!$D$3:$ABF$3,0))/ZL$2*INDEX(Usage!$D$5:$ABF$11,MATCH(UsagePerHour!$B$20,Usage!$C$5:$C$11,0),MATCH(UsagePerHour!ZL$4,Usage!$D$3:$ABF$3,0)),"")</f>
        <v/>
      </c>
      <c r="ZM22" s="6" t="str">
        <f>IFERROR(INDEX(Sales!$D$5:$ABF$18,MATCH(UsagePerHour!$B22,Sales!$C$5:$C$18,0),MATCH(UsagePerHour!ZM$4,Sales!$D$3:$ABF$3,0))/ZM$2*INDEX(Usage!$D$5:$ABF$11,MATCH(UsagePerHour!$B$20,Usage!$C$5:$C$11,0),MATCH(UsagePerHour!ZM$4,Usage!$D$3:$ABF$3,0)),"")</f>
        <v/>
      </c>
      <c r="ZN22" s="6" t="str">
        <f>IFERROR(INDEX(Sales!$D$5:$ABF$18,MATCH(UsagePerHour!$B22,Sales!$C$5:$C$18,0),MATCH(UsagePerHour!ZN$4,Sales!$D$3:$ABF$3,0))/ZN$2*INDEX(Usage!$D$5:$ABF$11,MATCH(UsagePerHour!$B$20,Usage!$C$5:$C$11,0),MATCH(UsagePerHour!ZN$4,Usage!$D$3:$ABF$3,0)),"")</f>
        <v/>
      </c>
      <c r="ZO22" s="6" t="str">
        <f>IFERROR(INDEX(Sales!$D$5:$ABF$18,MATCH(UsagePerHour!$B22,Sales!$C$5:$C$18,0),MATCH(UsagePerHour!ZO$4,Sales!$D$3:$ABF$3,0))/ZO$2*INDEX(Usage!$D$5:$ABF$11,MATCH(UsagePerHour!$B$20,Usage!$C$5:$C$11,0),MATCH(UsagePerHour!ZO$4,Usage!$D$3:$ABF$3,0)),"")</f>
        <v/>
      </c>
      <c r="ZP22" s="6" t="str">
        <f>IFERROR(INDEX(Sales!$D$5:$ABF$18,MATCH(UsagePerHour!$B22,Sales!$C$5:$C$18,0),MATCH(UsagePerHour!ZP$4,Sales!$D$3:$ABF$3,0))/ZP$2*INDEX(Usage!$D$5:$ABF$11,MATCH(UsagePerHour!$B$20,Usage!$C$5:$C$11,0),MATCH(UsagePerHour!ZP$4,Usage!$D$3:$ABF$3,0)),"")</f>
        <v/>
      </c>
      <c r="ZQ22" s="6" t="str">
        <f>IFERROR(INDEX(Sales!$D$5:$ABF$18,MATCH(UsagePerHour!$B22,Sales!$C$5:$C$18,0),MATCH(UsagePerHour!ZQ$4,Sales!$D$3:$ABF$3,0))/ZQ$2*INDEX(Usage!$D$5:$ABF$11,MATCH(UsagePerHour!$B$20,Usage!$C$5:$C$11,0),MATCH(UsagePerHour!ZQ$4,Usage!$D$3:$ABF$3,0)),"")</f>
        <v/>
      </c>
      <c r="ZR22" s="6" t="str">
        <f>IFERROR(INDEX(Sales!$D$5:$ABF$18,MATCH(UsagePerHour!$B22,Sales!$C$5:$C$18,0),MATCH(UsagePerHour!ZR$4,Sales!$D$3:$ABF$3,0))/ZR$2*INDEX(Usage!$D$5:$ABF$11,MATCH(UsagePerHour!$B$20,Usage!$C$5:$C$11,0),MATCH(UsagePerHour!ZR$4,Usage!$D$3:$ABF$3,0)),"")</f>
        <v/>
      </c>
      <c r="ZS22" s="6" t="str">
        <f>IFERROR(INDEX(Sales!$D$5:$ABF$18,MATCH(UsagePerHour!$B22,Sales!$C$5:$C$18,0),MATCH(UsagePerHour!ZS$4,Sales!$D$3:$ABF$3,0))/ZS$2*INDEX(Usage!$D$5:$ABF$11,MATCH(UsagePerHour!$B$20,Usage!$C$5:$C$11,0),MATCH(UsagePerHour!ZS$4,Usage!$D$3:$ABF$3,0)),"")</f>
        <v/>
      </c>
      <c r="ZT22" s="6" t="str">
        <f>IFERROR(INDEX(Sales!$D$5:$ABF$18,MATCH(UsagePerHour!$B22,Sales!$C$5:$C$18,0),MATCH(UsagePerHour!ZT$4,Sales!$D$3:$ABF$3,0))/ZT$2*INDEX(Usage!$D$5:$ABF$11,MATCH(UsagePerHour!$B$20,Usage!$C$5:$C$11,0),MATCH(UsagePerHour!ZT$4,Usage!$D$3:$ABF$3,0)),"")</f>
        <v/>
      </c>
      <c r="ZU22" s="6" t="str">
        <f>IFERROR(INDEX(Sales!$D$5:$ABF$18,MATCH(UsagePerHour!$B22,Sales!$C$5:$C$18,0),MATCH(UsagePerHour!ZU$4,Sales!$D$3:$ABF$3,0))/ZU$2*INDEX(Usage!$D$5:$ABF$11,MATCH(UsagePerHour!$B$20,Usage!$C$5:$C$11,0),MATCH(UsagePerHour!ZU$4,Usage!$D$3:$ABF$3,0)),"")</f>
        <v/>
      </c>
      <c r="ZV22" s="6" t="str">
        <f>IFERROR(INDEX(Sales!$D$5:$ABF$18,MATCH(UsagePerHour!$B22,Sales!$C$5:$C$18,0),MATCH(UsagePerHour!ZV$4,Sales!$D$3:$ABF$3,0))/ZV$2*INDEX(Usage!$D$5:$ABF$11,MATCH(UsagePerHour!$B$20,Usage!$C$5:$C$11,0),MATCH(UsagePerHour!ZV$4,Usage!$D$3:$ABF$3,0)),"")</f>
        <v/>
      </c>
      <c r="ZW22" s="6" t="str">
        <f>IFERROR(INDEX(Sales!$D$5:$ABF$18,MATCH(UsagePerHour!$B22,Sales!$C$5:$C$18,0),MATCH(UsagePerHour!ZW$4,Sales!$D$3:$ABF$3,0))/ZW$2*INDEX(Usage!$D$5:$ABF$11,MATCH(UsagePerHour!$B$20,Usage!$C$5:$C$11,0),MATCH(UsagePerHour!ZW$4,Usage!$D$3:$ABF$3,0)),"")</f>
        <v/>
      </c>
      <c r="ZX22" s="6" t="str">
        <f>IFERROR(INDEX(Sales!$D$5:$ABF$18,MATCH(UsagePerHour!$B22,Sales!$C$5:$C$18,0),MATCH(UsagePerHour!ZX$4,Sales!$D$3:$ABF$3,0))/ZX$2*INDEX(Usage!$D$5:$ABF$11,MATCH(UsagePerHour!$B$20,Usage!$C$5:$C$11,0),MATCH(UsagePerHour!ZX$4,Usage!$D$3:$ABF$3,0)),"")</f>
        <v/>
      </c>
      <c r="ZY22" s="6" t="str">
        <f>IFERROR(INDEX(Sales!$D$5:$ABF$18,MATCH(UsagePerHour!$B22,Sales!$C$5:$C$18,0),MATCH(UsagePerHour!ZY$4,Sales!$D$3:$ABF$3,0))/ZY$2*INDEX(Usage!$D$5:$ABF$11,MATCH(UsagePerHour!$B$20,Usage!$C$5:$C$11,0),MATCH(UsagePerHour!ZY$4,Usage!$D$3:$ABF$3,0)),"")</f>
        <v/>
      </c>
      <c r="ZZ22" s="6" t="str">
        <f>IFERROR(INDEX(Sales!$D$5:$ABF$18,MATCH(UsagePerHour!$B22,Sales!$C$5:$C$18,0),MATCH(UsagePerHour!ZZ$4,Sales!$D$3:$ABF$3,0))/ZZ$2*INDEX(Usage!$D$5:$ABF$11,MATCH(UsagePerHour!$B$20,Usage!$C$5:$C$11,0),MATCH(UsagePerHour!ZZ$4,Usage!$D$3:$ABF$3,0)),"")</f>
        <v/>
      </c>
      <c r="AAA22" s="6" t="str">
        <f>IFERROR(INDEX(Sales!$D$5:$ABF$18,MATCH(UsagePerHour!$B22,Sales!$C$5:$C$18,0),MATCH(UsagePerHour!AAA$4,Sales!$D$3:$ABF$3,0))/AAA$2*INDEX(Usage!$D$5:$ABF$11,MATCH(UsagePerHour!$B$20,Usage!$C$5:$C$11,0),MATCH(UsagePerHour!AAA$4,Usage!$D$3:$ABF$3,0)),"")</f>
        <v/>
      </c>
      <c r="AAB22" s="6" t="str">
        <f>IFERROR(INDEX(Sales!$D$5:$ABF$18,MATCH(UsagePerHour!$B22,Sales!$C$5:$C$18,0),MATCH(UsagePerHour!AAB$4,Sales!$D$3:$ABF$3,0))/AAB$2*INDEX(Usage!$D$5:$ABF$11,MATCH(UsagePerHour!$B$20,Usage!$C$5:$C$11,0),MATCH(UsagePerHour!AAB$4,Usage!$D$3:$ABF$3,0)),"")</f>
        <v/>
      </c>
      <c r="AAC22" s="6" t="str">
        <f>IFERROR(INDEX(Sales!$D$5:$ABF$18,MATCH(UsagePerHour!$B22,Sales!$C$5:$C$18,0),MATCH(UsagePerHour!AAC$4,Sales!$D$3:$ABF$3,0))/AAC$2*INDEX(Usage!$D$5:$ABF$11,MATCH(UsagePerHour!$B$20,Usage!$C$5:$C$11,0),MATCH(UsagePerHour!AAC$4,Usage!$D$3:$ABF$3,0)),"")</f>
        <v/>
      </c>
      <c r="AAD22" s="6" t="str">
        <f>IFERROR(INDEX(Sales!$D$5:$ABF$18,MATCH(UsagePerHour!$B22,Sales!$C$5:$C$18,0),MATCH(UsagePerHour!AAD$4,Sales!$D$3:$ABF$3,0))/AAD$2*INDEX(Usage!$D$5:$ABF$11,MATCH(UsagePerHour!$B$20,Usage!$C$5:$C$11,0),MATCH(UsagePerHour!AAD$4,Usage!$D$3:$ABF$3,0)),"")</f>
        <v/>
      </c>
      <c r="AAE22" s="6" t="str">
        <f>IFERROR(INDEX(Sales!$D$5:$ABF$18,MATCH(UsagePerHour!$B22,Sales!$C$5:$C$18,0),MATCH(UsagePerHour!AAE$4,Sales!$D$3:$ABF$3,0))/AAE$2*INDEX(Usage!$D$5:$ABF$11,MATCH(UsagePerHour!$B$20,Usage!$C$5:$C$11,0),MATCH(UsagePerHour!AAE$4,Usage!$D$3:$ABF$3,0)),"")</f>
        <v/>
      </c>
      <c r="AAF22" s="6" t="str">
        <f>IFERROR(INDEX(Sales!$D$5:$ABF$18,MATCH(UsagePerHour!$B22,Sales!$C$5:$C$18,0),MATCH(UsagePerHour!AAF$4,Sales!$D$3:$ABF$3,0))/AAF$2*INDEX(Usage!$D$5:$ABF$11,MATCH(UsagePerHour!$B$20,Usage!$C$5:$C$11,0),MATCH(UsagePerHour!AAF$4,Usage!$D$3:$ABF$3,0)),"")</f>
        <v/>
      </c>
      <c r="AAG22" s="6" t="str">
        <f>IFERROR(INDEX(Sales!$D$5:$ABF$18,MATCH(UsagePerHour!$B22,Sales!$C$5:$C$18,0),MATCH(UsagePerHour!AAG$4,Sales!$D$3:$ABF$3,0))/AAG$2*INDEX(Usage!$D$5:$ABF$11,MATCH(UsagePerHour!$B$20,Usage!$C$5:$C$11,0),MATCH(UsagePerHour!AAG$4,Usage!$D$3:$ABF$3,0)),"")</f>
        <v/>
      </c>
      <c r="AAH22" s="6" t="str">
        <f>IFERROR(INDEX(Sales!$D$5:$ABF$18,MATCH(UsagePerHour!$B22,Sales!$C$5:$C$18,0),MATCH(UsagePerHour!AAH$4,Sales!$D$3:$ABF$3,0))/AAH$2*INDEX(Usage!$D$5:$ABF$11,MATCH(UsagePerHour!$B$20,Usage!$C$5:$C$11,0),MATCH(UsagePerHour!AAH$4,Usage!$D$3:$ABF$3,0)),"")</f>
        <v/>
      </c>
      <c r="AAI22" s="6" t="str">
        <f>IFERROR(INDEX(Sales!$D$5:$ABF$18,MATCH(UsagePerHour!$B22,Sales!$C$5:$C$18,0),MATCH(UsagePerHour!AAI$4,Sales!$D$3:$ABF$3,0))/AAI$2*INDEX(Usage!$D$5:$ABF$11,MATCH(UsagePerHour!$B$20,Usage!$C$5:$C$11,0),MATCH(UsagePerHour!AAI$4,Usage!$D$3:$ABF$3,0)),"")</f>
        <v/>
      </c>
      <c r="AAJ22" s="6" t="str">
        <f>IFERROR(INDEX(Sales!$D$5:$ABF$18,MATCH(UsagePerHour!$B22,Sales!$C$5:$C$18,0),MATCH(UsagePerHour!AAJ$4,Sales!$D$3:$ABF$3,0))/AAJ$2*INDEX(Usage!$D$5:$ABF$11,MATCH(UsagePerHour!$B$20,Usage!$C$5:$C$11,0),MATCH(UsagePerHour!AAJ$4,Usage!$D$3:$ABF$3,0)),"")</f>
        <v/>
      </c>
      <c r="AAK22" s="6" t="str">
        <f>IFERROR(INDEX(Sales!$D$5:$ABF$18,MATCH(UsagePerHour!$B22,Sales!$C$5:$C$18,0),MATCH(UsagePerHour!AAK$4,Sales!$D$3:$ABF$3,0))/AAK$2*INDEX(Usage!$D$5:$ABF$11,MATCH(UsagePerHour!$B$20,Usage!$C$5:$C$11,0),MATCH(UsagePerHour!AAK$4,Usage!$D$3:$ABF$3,0)),"")</f>
        <v/>
      </c>
      <c r="AAL22" s="6" t="str">
        <f>IFERROR(INDEX(Sales!$D$5:$ABF$18,MATCH(UsagePerHour!$B22,Sales!$C$5:$C$18,0),MATCH(UsagePerHour!AAL$4,Sales!$D$3:$ABF$3,0))/AAL$2*INDEX(Usage!$D$5:$ABF$11,MATCH(UsagePerHour!$B$20,Usage!$C$5:$C$11,0),MATCH(UsagePerHour!AAL$4,Usage!$D$3:$ABF$3,0)),"")</f>
        <v/>
      </c>
      <c r="AAM22" s="6" t="str">
        <f>IFERROR(INDEX(Sales!$D$5:$ABF$18,MATCH(UsagePerHour!$B22,Sales!$C$5:$C$18,0),MATCH(UsagePerHour!AAM$4,Sales!$D$3:$ABF$3,0))/AAM$2*INDEX(Usage!$D$5:$ABF$11,MATCH(UsagePerHour!$B$20,Usage!$C$5:$C$11,0),MATCH(UsagePerHour!AAM$4,Usage!$D$3:$ABF$3,0)),"")</f>
        <v/>
      </c>
      <c r="AAN22" s="6" t="str">
        <f>IFERROR(INDEX(Sales!$D$5:$ABF$18,MATCH(UsagePerHour!$B22,Sales!$C$5:$C$18,0),MATCH(UsagePerHour!AAN$4,Sales!$D$3:$ABF$3,0))/AAN$2*INDEX(Usage!$D$5:$ABF$11,MATCH(UsagePerHour!$B$20,Usage!$C$5:$C$11,0),MATCH(UsagePerHour!AAN$4,Usage!$D$3:$ABF$3,0)),"")</f>
        <v/>
      </c>
      <c r="AAO22" s="6" t="str">
        <f>IFERROR(INDEX(Sales!$D$5:$ABF$18,MATCH(UsagePerHour!$B22,Sales!$C$5:$C$18,0),MATCH(UsagePerHour!AAO$4,Sales!$D$3:$ABF$3,0))/AAO$2*INDEX(Usage!$D$5:$ABF$11,MATCH(UsagePerHour!$B$20,Usage!$C$5:$C$11,0),MATCH(UsagePerHour!AAO$4,Usage!$D$3:$ABF$3,0)),"")</f>
        <v/>
      </c>
      <c r="AAP22" s="6" t="str">
        <f>IFERROR(INDEX(Sales!$D$5:$ABF$18,MATCH(UsagePerHour!$B22,Sales!$C$5:$C$18,0),MATCH(UsagePerHour!AAP$4,Sales!$D$3:$ABF$3,0))/AAP$2*INDEX(Usage!$D$5:$ABF$11,MATCH(UsagePerHour!$B$20,Usage!$C$5:$C$11,0),MATCH(UsagePerHour!AAP$4,Usage!$D$3:$ABF$3,0)),"")</f>
        <v/>
      </c>
      <c r="AAQ22" s="6" t="str">
        <f>IFERROR(INDEX(Sales!$D$5:$ABF$18,MATCH(UsagePerHour!$B22,Sales!$C$5:$C$18,0),MATCH(UsagePerHour!AAQ$4,Sales!$D$3:$ABF$3,0))/AAQ$2*INDEX(Usage!$D$5:$ABF$11,MATCH(UsagePerHour!$B$20,Usage!$C$5:$C$11,0),MATCH(UsagePerHour!AAQ$4,Usage!$D$3:$ABF$3,0)),"")</f>
        <v/>
      </c>
      <c r="AAR22" s="6" t="str">
        <f>IFERROR(INDEX(Sales!$D$5:$ABF$18,MATCH(UsagePerHour!$B22,Sales!$C$5:$C$18,0),MATCH(UsagePerHour!AAR$4,Sales!$D$3:$ABF$3,0))/AAR$2*INDEX(Usage!$D$5:$ABF$11,MATCH(UsagePerHour!$B$20,Usage!$C$5:$C$11,0),MATCH(UsagePerHour!AAR$4,Usage!$D$3:$ABF$3,0)),"")</f>
        <v/>
      </c>
      <c r="AAS22" s="6" t="str">
        <f>IFERROR(INDEX(Sales!$D$5:$ABF$18,MATCH(UsagePerHour!$B22,Sales!$C$5:$C$18,0),MATCH(UsagePerHour!AAS$4,Sales!$D$3:$ABF$3,0))/AAS$2*INDEX(Usage!$D$5:$ABF$11,MATCH(UsagePerHour!$B$20,Usage!$C$5:$C$11,0),MATCH(UsagePerHour!AAS$4,Usage!$D$3:$ABF$3,0)),"")</f>
        <v/>
      </c>
      <c r="AAT22" s="6" t="str">
        <f>IFERROR(INDEX(Sales!$D$5:$ABF$18,MATCH(UsagePerHour!$B22,Sales!$C$5:$C$18,0),MATCH(UsagePerHour!AAT$4,Sales!$D$3:$ABF$3,0))/AAT$2*INDEX(Usage!$D$5:$ABF$11,MATCH(UsagePerHour!$B$20,Usage!$C$5:$C$11,0),MATCH(UsagePerHour!AAT$4,Usage!$D$3:$ABF$3,0)),"")</f>
        <v/>
      </c>
      <c r="AAU22" s="6" t="str">
        <f>IFERROR(INDEX(Sales!$D$5:$ABF$18,MATCH(UsagePerHour!$B22,Sales!$C$5:$C$18,0),MATCH(UsagePerHour!AAU$4,Sales!$D$3:$ABF$3,0))/AAU$2*INDEX(Usage!$D$5:$ABF$11,MATCH(UsagePerHour!$B$20,Usage!$C$5:$C$11,0),MATCH(UsagePerHour!AAU$4,Usage!$D$3:$ABF$3,0)),"")</f>
        <v/>
      </c>
      <c r="AAV22" s="6" t="str">
        <f>IFERROR(INDEX(Sales!$D$5:$ABF$18,MATCH(UsagePerHour!$B22,Sales!$C$5:$C$18,0),MATCH(UsagePerHour!AAV$4,Sales!$D$3:$ABF$3,0))/AAV$2*INDEX(Usage!$D$5:$ABF$11,MATCH(UsagePerHour!$B$20,Usage!$C$5:$C$11,0),MATCH(UsagePerHour!AAV$4,Usage!$D$3:$ABF$3,0)),"")</f>
        <v/>
      </c>
      <c r="AAW22" s="6" t="str">
        <f>IFERROR(INDEX(Sales!$D$5:$ABF$18,MATCH(UsagePerHour!$B22,Sales!$C$5:$C$18,0),MATCH(UsagePerHour!AAW$4,Sales!$D$3:$ABF$3,0))/AAW$2*INDEX(Usage!$D$5:$ABF$11,MATCH(UsagePerHour!$B$20,Usage!$C$5:$C$11,0),MATCH(UsagePerHour!AAW$4,Usage!$D$3:$ABF$3,0)),"")</f>
        <v/>
      </c>
      <c r="AAX22" s="6" t="str">
        <f>IFERROR(INDEX(Sales!$D$5:$ABF$18,MATCH(UsagePerHour!$B22,Sales!$C$5:$C$18,0),MATCH(UsagePerHour!AAX$4,Sales!$D$3:$ABF$3,0))/AAX$2*INDEX(Usage!$D$5:$ABF$11,MATCH(UsagePerHour!$B$20,Usage!$C$5:$C$11,0),MATCH(UsagePerHour!AAX$4,Usage!$D$3:$ABF$3,0)),"")</f>
        <v/>
      </c>
      <c r="AAY22" s="6" t="str">
        <f>IFERROR(INDEX(Sales!$D$5:$ABF$18,MATCH(UsagePerHour!$B22,Sales!$C$5:$C$18,0),MATCH(UsagePerHour!AAY$4,Sales!$D$3:$ABF$3,0))/AAY$2*INDEX(Usage!$D$5:$ABF$11,MATCH(UsagePerHour!$B$20,Usage!$C$5:$C$11,0),MATCH(UsagePerHour!AAY$4,Usage!$D$3:$ABF$3,0)),"")</f>
        <v/>
      </c>
      <c r="AAZ22" s="6" t="str">
        <f>IFERROR(INDEX(Sales!$D$5:$ABF$18,MATCH(UsagePerHour!$B22,Sales!$C$5:$C$18,0),MATCH(UsagePerHour!AAZ$4,Sales!$D$3:$ABF$3,0))/AAZ$2*INDEX(Usage!$D$5:$ABF$11,MATCH(UsagePerHour!$B$20,Usage!$C$5:$C$11,0),MATCH(UsagePerHour!AAZ$4,Usage!$D$3:$ABF$3,0)),"")</f>
        <v/>
      </c>
      <c r="ABA22" s="6" t="str">
        <f>IFERROR(INDEX(Sales!$D$5:$ABF$18,MATCH(UsagePerHour!$B22,Sales!$C$5:$C$18,0),MATCH(UsagePerHour!ABA$4,Sales!$D$3:$ABF$3,0))/ABA$2*INDEX(Usage!$D$5:$ABF$11,MATCH(UsagePerHour!$B$20,Usage!$C$5:$C$11,0),MATCH(UsagePerHour!ABA$4,Usage!$D$3:$ABF$3,0)),"")</f>
        <v/>
      </c>
    </row>
    <row r="23" spans="2:729">
      <c r="B23" s="3" t="s">
        <v>3</v>
      </c>
      <c r="C23" s="6">
        <f>IFERROR(INDEX(Sales!$D$5:$ABF$18,MATCH(UsagePerHour!$B23,Sales!$C$5:$C$18,0),MATCH(UsagePerHour!C$4,Sales!$D$3:$ABF$3,0))/C$2*INDEX(Usage!$D$5:$ABF$11,MATCH(UsagePerHour!$B$20,Usage!$C$5:$C$11,0),MATCH(UsagePerHour!C$4,Usage!$D$3:$ABF$3,0)),"")</f>
        <v>9.9028186006053822</v>
      </c>
      <c r="D23" s="6">
        <f>IFERROR(INDEX(Sales!$D$5:$ABF$18,MATCH(UsagePerHour!$B23,Sales!$C$5:$C$18,0),MATCH(UsagePerHour!D$4,Sales!$D$3:$ABF$3,0))/D$2*INDEX(Usage!$D$5:$ABF$11,MATCH(UsagePerHour!$B$20,Usage!$C$5:$C$11,0),MATCH(UsagePerHour!D$4,Usage!$D$3:$ABF$3,0)),"")</f>
        <v>11.038458268041738</v>
      </c>
      <c r="E23" s="6">
        <f>IFERROR(INDEX(Sales!$D$5:$ABF$18,MATCH(UsagePerHour!$B23,Sales!$C$5:$C$18,0),MATCH(UsagePerHour!E$4,Sales!$D$3:$ABF$3,0))/E$2*INDEX(Usage!$D$5:$ABF$11,MATCH(UsagePerHour!$B$20,Usage!$C$5:$C$11,0),MATCH(UsagePerHour!E$4,Usage!$D$3:$ABF$3,0)),"")</f>
        <v>5.5082634730538924</v>
      </c>
      <c r="F23" s="6">
        <f>IFERROR(INDEX(Sales!$D$5:$ABF$18,MATCH(UsagePerHour!$B23,Sales!$C$5:$C$18,0),MATCH(UsagePerHour!F$4,Sales!$D$3:$ABF$3,0))/F$2*INDEX(Usage!$D$5:$ABF$11,MATCH(UsagePerHour!$B$20,Usage!$C$5:$C$11,0),MATCH(UsagePerHour!F$4,Usage!$D$3:$ABF$3,0)),"")</f>
        <v>5.1475763016157989</v>
      </c>
      <c r="G23" s="6">
        <f>IFERROR(INDEX(Sales!$D$5:$ABF$18,MATCH(UsagePerHour!$B23,Sales!$C$5:$C$18,0),MATCH(UsagePerHour!G$4,Sales!$D$3:$ABF$3,0))/G$2*INDEX(Usage!$D$5:$ABF$11,MATCH(UsagePerHour!$B$20,Usage!$C$5:$C$11,0),MATCH(UsagePerHour!G$4,Usage!$D$3:$ABF$3,0)),"")</f>
        <v>13.372788970234597</v>
      </c>
      <c r="H23" s="6">
        <f>IFERROR(INDEX(Sales!$D$5:$ABF$18,MATCH(UsagePerHour!$B23,Sales!$C$5:$C$18,0),MATCH(UsagePerHour!H$4,Sales!$D$3:$ABF$3,0))/H$2*INDEX(Usage!$D$5:$ABF$11,MATCH(UsagePerHour!$B$20,Usage!$C$5:$C$11,0),MATCH(UsagePerHour!H$4,Usage!$D$3:$ABF$3,0)),"")</f>
        <v>7.2618380729561407</v>
      </c>
      <c r="I23" s="6">
        <f>IFERROR(INDEX(Sales!$D$5:$ABF$18,MATCH(UsagePerHour!$B23,Sales!$C$5:$C$18,0),MATCH(UsagePerHour!I$4,Sales!$D$3:$ABF$3,0))/I$2*INDEX(Usage!$D$5:$ABF$11,MATCH(UsagePerHour!$B$20,Usage!$C$5:$C$11,0),MATCH(UsagePerHour!I$4,Usage!$D$3:$ABF$3,0)),"")</f>
        <v>107.75265841027402</v>
      </c>
      <c r="J23" s="6">
        <f>IFERROR(INDEX(Sales!$D$5:$ABF$18,MATCH(UsagePerHour!$B23,Sales!$C$5:$C$18,0),MATCH(UsagePerHour!J$4,Sales!$D$3:$ABF$3,0))/J$2*INDEX(Usage!$D$5:$ABF$11,MATCH(UsagePerHour!$B$20,Usage!$C$5:$C$11,0),MATCH(UsagePerHour!J$4,Usage!$D$3:$ABF$3,0)),"")</f>
        <v>9.9028186006053822</v>
      </c>
      <c r="K23" s="6">
        <f>IFERROR(INDEX(Sales!$D$5:$ABF$18,MATCH(UsagePerHour!$B23,Sales!$C$5:$C$18,0),MATCH(UsagePerHour!K$4,Sales!$D$3:$ABF$3,0))/K$2*INDEX(Usage!$D$5:$ABF$11,MATCH(UsagePerHour!$B$20,Usage!$C$5:$C$11,0),MATCH(UsagePerHour!K$4,Usage!$D$3:$ABF$3,0)),"")</f>
        <v>11.038458268041738</v>
      </c>
      <c r="L23" s="6">
        <f>IFERROR(INDEX(Sales!$D$5:$ABF$18,MATCH(UsagePerHour!$B23,Sales!$C$5:$C$18,0),MATCH(UsagePerHour!L$4,Sales!$D$3:$ABF$3,0))/L$2*INDEX(Usage!$D$5:$ABF$11,MATCH(UsagePerHour!$B$20,Usage!$C$5:$C$11,0),MATCH(UsagePerHour!L$4,Usage!$D$3:$ABF$3,0)),"")</f>
        <v>5.5082634730538924</v>
      </c>
      <c r="M23" s="6">
        <f>IFERROR(INDEX(Sales!$D$5:$ABF$18,MATCH(UsagePerHour!$B23,Sales!$C$5:$C$18,0),MATCH(UsagePerHour!M$4,Sales!$D$3:$ABF$3,0))/M$2*INDEX(Usage!$D$5:$ABF$11,MATCH(UsagePerHour!$B$20,Usage!$C$5:$C$11,0),MATCH(UsagePerHour!M$4,Usage!$D$3:$ABF$3,0)),"")</f>
        <v>5.1475763016157989</v>
      </c>
      <c r="N23" s="6">
        <f>IFERROR(INDEX(Sales!$D$5:$ABF$18,MATCH(UsagePerHour!$B23,Sales!$C$5:$C$18,0),MATCH(UsagePerHour!N$4,Sales!$D$3:$ABF$3,0))/N$2*INDEX(Usage!$D$5:$ABF$11,MATCH(UsagePerHour!$B$20,Usage!$C$5:$C$11,0),MATCH(UsagePerHour!N$4,Usage!$D$3:$ABF$3,0)),"")</f>
        <v>13.372788970234597</v>
      </c>
      <c r="O23" s="6">
        <f>IFERROR(INDEX(Sales!$D$5:$ABF$18,MATCH(UsagePerHour!$B23,Sales!$C$5:$C$18,0),MATCH(UsagePerHour!O$4,Sales!$D$3:$ABF$3,0))/O$2*INDEX(Usage!$D$5:$ABF$11,MATCH(UsagePerHour!$B$20,Usage!$C$5:$C$11,0),MATCH(UsagePerHour!O$4,Usage!$D$3:$ABF$3,0)),"")</f>
        <v>7.2618380729561407</v>
      </c>
      <c r="P23" s="6">
        <f>IFERROR(INDEX(Sales!$D$5:$ABF$18,MATCH(UsagePerHour!$B23,Sales!$C$5:$C$18,0),MATCH(UsagePerHour!P$4,Sales!$D$3:$ABF$3,0))/P$2*INDEX(Usage!$D$5:$ABF$11,MATCH(UsagePerHour!$B$20,Usage!$C$5:$C$11,0),MATCH(UsagePerHour!P$4,Usage!$D$3:$ABF$3,0)),"")</f>
        <v>107.75265841027402</v>
      </c>
      <c r="Q23" s="6">
        <f>IFERROR(INDEX(Sales!$D$5:$ABF$18,MATCH(UsagePerHour!$B23,Sales!$C$5:$C$18,0),MATCH(UsagePerHour!Q$4,Sales!$D$3:$ABF$3,0))/Q$2*INDEX(Usage!$D$5:$ABF$11,MATCH(UsagePerHour!$B$20,Usage!$C$5:$C$11,0),MATCH(UsagePerHour!Q$4,Usage!$D$3:$ABF$3,0)),"")</f>
        <v>9.9028186006053822</v>
      </c>
      <c r="R23" s="6">
        <f>IFERROR(INDEX(Sales!$D$5:$ABF$18,MATCH(UsagePerHour!$B23,Sales!$C$5:$C$18,0),MATCH(UsagePerHour!R$4,Sales!$D$3:$ABF$3,0))/R$2*INDEX(Usage!$D$5:$ABF$11,MATCH(UsagePerHour!$B$20,Usage!$C$5:$C$11,0),MATCH(UsagePerHour!R$4,Usage!$D$3:$ABF$3,0)),"")</f>
        <v>11.038458268041738</v>
      </c>
      <c r="S23" s="6">
        <f>IFERROR(INDEX(Sales!$D$5:$ABF$18,MATCH(UsagePerHour!$B23,Sales!$C$5:$C$18,0),MATCH(UsagePerHour!S$4,Sales!$D$3:$ABF$3,0))/S$2*INDEX(Usage!$D$5:$ABF$11,MATCH(UsagePerHour!$B$20,Usage!$C$5:$C$11,0),MATCH(UsagePerHour!S$4,Usage!$D$3:$ABF$3,0)),"")</f>
        <v>5.5082634730538924</v>
      </c>
      <c r="T23" s="6">
        <f>IFERROR(INDEX(Sales!$D$5:$ABF$18,MATCH(UsagePerHour!$B23,Sales!$C$5:$C$18,0),MATCH(UsagePerHour!T$4,Sales!$D$3:$ABF$3,0))/T$2*INDEX(Usage!$D$5:$ABF$11,MATCH(UsagePerHour!$B$20,Usage!$C$5:$C$11,0),MATCH(UsagePerHour!T$4,Usage!$D$3:$ABF$3,0)),"")</f>
        <v>5.1475763016157989</v>
      </c>
      <c r="U23" s="6">
        <f>IFERROR(INDEX(Sales!$D$5:$ABF$18,MATCH(UsagePerHour!$B23,Sales!$C$5:$C$18,0),MATCH(UsagePerHour!U$4,Sales!$D$3:$ABF$3,0))/U$2*INDEX(Usage!$D$5:$ABF$11,MATCH(UsagePerHour!$B$20,Usage!$C$5:$C$11,0),MATCH(UsagePerHour!U$4,Usage!$D$3:$ABF$3,0)),"")</f>
        <v>13.372788970234597</v>
      </c>
      <c r="V23" s="6">
        <f>IFERROR(INDEX(Sales!$D$5:$ABF$18,MATCH(UsagePerHour!$B23,Sales!$C$5:$C$18,0),MATCH(UsagePerHour!V$4,Sales!$D$3:$ABF$3,0))/V$2*INDEX(Usage!$D$5:$ABF$11,MATCH(UsagePerHour!$B$20,Usage!$C$5:$C$11,0),MATCH(UsagePerHour!V$4,Usage!$D$3:$ABF$3,0)),"")</f>
        <v>7.2618380729561407</v>
      </c>
      <c r="W23" s="6">
        <f>IFERROR(INDEX(Sales!$D$5:$ABF$18,MATCH(UsagePerHour!$B23,Sales!$C$5:$C$18,0),MATCH(UsagePerHour!W$4,Sales!$D$3:$ABF$3,0))/W$2*INDEX(Usage!$D$5:$ABF$11,MATCH(UsagePerHour!$B$20,Usage!$C$5:$C$11,0),MATCH(UsagePerHour!W$4,Usage!$D$3:$ABF$3,0)),"")</f>
        <v>107.75265841027402</v>
      </c>
      <c r="X23" s="6">
        <f>IFERROR(INDEX(Sales!$D$5:$ABF$18,MATCH(UsagePerHour!$B23,Sales!$C$5:$C$18,0),MATCH(UsagePerHour!X$4,Sales!$D$3:$ABF$3,0))/X$2*INDEX(Usage!$D$5:$ABF$11,MATCH(UsagePerHour!$B$20,Usage!$C$5:$C$11,0),MATCH(UsagePerHour!X$4,Usage!$D$3:$ABF$3,0)),"")</f>
        <v>9.9028186006053822</v>
      </c>
      <c r="Y23" s="6">
        <f>IFERROR(INDEX(Sales!$D$5:$ABF$18,MATCH(UsagePerHour!$B23,Sales!$C$5:$C$18,0),MATCH(UsagePerHour!Y$4,Sales!$D$3:$ABF$3,0))/Y$2*INDEX(Usage!$D$5:$ABF$11,MATCH(UsagePerHour!$B$20,Usage!$C$5:$C$11,0),MATCH(UsagePerHour!Y$4,Usage!$D$3:$ABF$3,0)),"")</f>
        <v>11.038458268041738</v>
      </c>
      <c r="Z23" s="6">
        <f>IFERROR(INDEX(Sales!$D$5:$ABF$18,MATCH(UsagePerHour!$B23,Sales!$C$5:$C$18,0),MATCH(UsagePerHour!Z$4,Sales!$D$3:$ABF$3,0))/Z$2*INDEX(Usage!$D$5:$ABF$11,MATCH(UsagePerHour!$B$20,Usage!$C$5:$C$11,0),MATCH(UsagePerHour!Z$4,Usage!$D$3:$ABF$3,0)),"")</f>
        <v>5.5082634730538924</v>
      </c>
      <c r="AA23" s="6">
        <f>IFERROR(INDEX(Sales!$D$5:$ABF$18,MATCH(UsagePerHour!$B23,Sales!$C$5:$C$18,0),MATCH(UsagePerHour!AA$4,Sales!$D$3:$ABF$3,0))/AA$2*INDEX(Usage!$D$5:$ABF$11,MATCH(UsagePerHour!$B$20,Usage!$C$5:$C$11,0),MATCH(UsagePerHour!AA$4,Usage!$D$3:$ABF$3,0)),"")</f>
        <v>5.1475763016157989</v>
      </c>
      <c r="AB23" s="6">
        <f>IFERROR(INDEX(Sales!$D$5:$ABF$18,MATCH(UsagePerHour!$B23,Sales!$C$5:$C$18,0),MATCH(UsagePerHour!AB$4,Sales!$D$3:$ABF$3,0))/AB$2*INDEX(Usage!$D$5:$ABF$11,MATCH(UsagePerHour!$B$20,Usage!$C$5:$C$11,0),MATCH(UsagePerHour!AB$4,Usage!$D$3:$ABF$3,0)),"")</f>
        <v>13.372788970234597</v>
      </c>
      <c r="AC23" s="6">
        <f>IFERROR(INDEX(Sales!$D$5:$ABF$18,MATCH(UsagePerHour!$B23,Sales!$C$5:$C$18,0),MATCH(UsagePerHour!AC$4,Sales!$D$3:$ABF$3,0))/AC$2*INDEX(Usage!$D$5:$ABF$11,MATCH(UsagePerHour!$B$20,Usage!$C$5:$C$11,0),MATCH(UsagePerHour!AC$4,Usage!$D$3:$ABF$3,0)),"")</f>
        <v>7.2618380729561407</v>
      </c>
      <c r="AD23" s="6">
        <f>IFERROR(INDEX(Sales!$D$5:$ABF$18,MATCH(UsagePerHour!$B23,Sales!$C$5:$C$18,0),MATCH(UsagePerHour!AD$4,Sales!$D$3:$ABF$3,0))/AD$2*INDEX(Usage!$D$5:$ABF$11,MATCH(UsagePerHour!$B$20,Usage!$C$5:$C$11,0),MATCH(UsagePerHour!AD$4,Usage!$D$3:$ABF$3,0)),"")</f>
        <v>107.75265841027402</v>
      </c>
      <c r="AE23" s="6">
        <f>IFERROR(INDEX(Sales!$D$5:$ABF$18,MATCH(UsagePerHour!$B23,Sales!$C$5:$C$18,0),MATCH(UsagePerHour!AE$4,Sales!$D$3:$ABF$3,0))/AE$2*INDEX(Usage!$D$5:$ABF$11,MATCH(UsagePerHour!$B$20,Usage!$C$5:$C$11,0),MATCH(UsagePerHour!AE$4,Usage!$D$3:$ABF$3,0)),"")</f>
        <v>9.9028186006053822</v>
      </c>
      <c r="AF23" s="6">
        <f>IFERROR(INDEX(Sales!$D$5:$ABF$18,MATCH(UsagePerHour!$B23,Sales!$C$5:$C$18,0),MATCH(UsagePerHour!AF$4,Sales!$D$3:$ABF$3,0))/AF$2*INDEX(Usage!$D$5:$ABF$11,MATCH(UsagePerHour!$B$20,Usage!$C$5:$C$11,0),MATCH(UsagePerHour!AF$4,Usage!$D$3:$ABF$3,0)),"")</f>
        <v>11.038458268041738</v>
      </c>
      <c r="AG23" s="6">
        <f>IFERROR(INDEX(Sales!$D$5:$ABF$18,MATCH(UsagePerHour!$B23,Sales!$C$5:$C$18,0),MATCH(UsagePerHour!AG$4,Sales!$D$3:$ABF$3,0))/AG$2*INDEX(Usage!$D$5:$ABF$11,MATCH(UsagePerHour!$B$20,Usage!$C$5:$C$11,0),MATCH(UsagePerHour!AG$4,Usage!$D$3:$ABF$3,0)),"")</f>
        <v>5.5082634730538924</v>
      </c>
      <c r="AH23" s="6">
        <f>IFERROR(INDEX(Sales!$D$5:$ABF$18,MATCH(UsagePerHour!$B23,Sales!$C$5:$C$18,0),MATCH(UsagePerHour!AH$4,Sales!$D$3:$ABF$3,0))/AH$2*INDEX(Usage!$D$5:$ABF$11,MATCH(UsagePerHour!$B$20,Usage!$C$5:$C$11,0),MATCH(UsagePerHour!AH$4,Usage!$D$3:$ABF$3,0)),"")</f>
        <v>5.1475763016157989</v>
      </c>
      <c r="AI23" s="6">
        <f>IFERROR(INDEX(Sales!$D$5:$ABF$18,MATCH(UsagePerHour!$B23,Sales!$C$5:$C$18,0),MATCH(UsagePerHour!AI$4,Sales!$D$3:$ABF$3,0))/AI$2*INDEX(Usage!$D$5:$ABF$11,MATCH(UsagePerHour!$B$20,Usage!$C$5:$C$11,0),MATCH(UsagePerHour!AI$4,Usage!$D$3:$ABF$3,0)),"")</f>
        <v>13.372788970234597</v>
      </c>
      <c r="AJ23" s="6">
        <f>IFERROR(INDEX(Sales!$D$5:$ABF$18,MATCH(UsagePerHour!$B23,Sales!$C$5:$C$18,0),MATCH(UsagePerHour!AJ$4,Sales!$D$3:$ABF$3,0))/AJ$2*INDEX(Usage!$D$5:$ABF$11,MATCH(UsagePerHour!$B$20,Usage!$C$5:$C$11,0),MATCH(UsagePerHour!AJ$4,Usage!$D$3:$ABF$3,0)),"")</f>
        <v>7.2618380729561407</v>
      </c>
      <c r="AK23" s="6">
        <f>IFERROR(INDEX(Sales!$D$5:$ABF$18,MATCH(UsagePerHour!$B23,Sales!$C$5:$C$18,0),MATCH(UsagePerHour!AK$4,Sales!$D$3:$ABF$3,0))/AK$2*INDEX(Usage!$D$5:$ABF$11,MATCH(UsagePerHour!$B$20,Usage!$C$5:$C$11,0),MATCH(UsagePerHour!AK$4,Usage!$D$3:$ABF$3,0)),"")</f>
        <v>107.75265841027402</v>
      </c>
      <c r="AL23" s="6">
        <f>IFERROR(INDEX(Sales!$D$5:$ABF$18,MATCH(UsagePerHour!$B23,Sales!$C$5:$C$18,0),MATCH(UsagePerHour!AL$4,Sales!$D$3:$ABF$3,0))/AL$2*INDEX(Usage!$D$5:$ABF$11,MATCH(UsagePerHour!$B$20,Usage!$C$5:$C$11,0),MATCH(UsagePerHour!AL$4,Usage!$D$3:$ABF$3,0)),"")</f>
        <v>9.9028186006053822</v>
      </c>
      <c r="AM23" s="6">
        <f>IFERROR(INDEX(Sales!$D$5:$ABF$18,MATCH(UsagePerHour!$B23,Sales!$C$5:$C$18,0),MATCH(UsagePerHour!AM$4,Sales!$D$3:$ABF$3,0))/AM$2*INDEX(Usage!$D$5:$ABF$11,MATCH(UsagePerHour!$B$20,Usage!$C$5:$C$11,0),MATCH(UsagePerHour!AM$4,Usage!$D$3:$ABF$3,0)),"")</f>
        <v>11.038458268041738</v>
      </c>
      <c r="AN23" s="6">
        <f>IFERROR(INDEX(Sales!$D$5:$ABF$18,MATCH(UsagePerHour!$B23,Sales!$C$5:$C$18,0),MATCH(UsagePerHour!AN$4,Sales!$D$3:$ABF$3,0))/AN$2*INDEX(Usage!$D$5:$ABF$11,MATCH(UsagePerHour!$B$20,Usage!$C$5:$C$11,0),MATCH(UsagePerHour!AN$4,Usage!$D$3:$ABF$3,0)),"")</f>
        <v>5.5082634730538924</v>
      </c>
      <c r="AO23" s="6">
        <f>IFERROR(INDEX(Sales!$D$5:$ABF$18,MATCH(UsagePerHour!$B23,Sales!$C$5:$C$18,0),MATCH(UsagePerHour!AO$4,Sales!$D$3:$ABF$3,0))/AO$2*INDEX(Usage!$D$5:$ABF$11,MATCH(UsagePerHour!$B$20,Usage!$C$5:$C$11,0),MATCH(UsagePerHour!AO$4,Usage!$D$3:$ABF$3,0)),"")</f>
        <v>5.1475763016157989</v>
      </c>
      <c r="AP23" s="6">
        <f>IFERROR(INDEX(Sales!$D$5:$ABF$18,MATCH(UsagePerHour!$B23,Sales!$C$5:$C$18,0),MATCH(UsagePerHour!AP$4,Sales!$D$3:$ABF$3,0))/AP$2*INDEX(Usage!$D$5:$ABF$11,MATCH(UsagePerHour!$B$20,Usage!$C$5:$C$11,0),MATCH(UsagePerHour!AP$4,Usage!$D$3:$ABF$3,0)),"")</f>
        <v>13.372788970234597</v>
      </c>
      <c r="AQ23" s="6">
        <f>IFERROR(INDEX(Sales!$D$5:$ABF$18,MATCH(UsagePerHour!$B23,Sales!$C$5:$C$18,0),MATCH(UsagePerHour!AQ$4,Sales!$D$3:$ABF$3,0))/AQ$2*INDEX(Usage!$D$5:$ABF$11,MATCH(UsagePerHour!$B$20,Usage!$C$5:$C$11,0),MATCH(UsagePerHour!AQ$4,Usage!$D$3:$ABF$3,0)),"")</f>
        <v>7.2618380729561407</v>
      </c>
      <c r="AR23" s="6">
        <f>IFERROR(INDEX(Sales!$D$5:$ABF$18,MATCH(UsagePerHour!$B23,Sales!$C$5:$C$18,0),MATCH(UsagePerHour!AR$4,Sales!$D$3:$ABF$3,0))/AR$2*INDEX(Usage!$D$5:$ABF$11,MATCH(UsagePerHour!$B$20,Usage!$C$5:$C$11,0),MATCH(UsagePerHour!AR$4,Usage!$D$3:$ABF$3,0)),"")</f>
        <v>107.75265841027402</v>
      </c>
      <c r="AS23" s="6">
        <f>IFERROR(INDEX(Sales!$D$5:$ABF$18,MATCH(UsagePerHour!$B23,Sales!$C$5:$C$18,0),MATCH(UsagePerHour!AS$4,Sales!$D$3:$ABF$3,0))/AS$2*INDEX(Usage!$D$5:$ABF$11,MATCH(UsagePerHour!$B$20,Usage!$C$5:$C$11,0),MATCH(UsagePerHour!AS$4,Usage!$D$3:$ABF$3,0)),"")</f>
        <v>9.9028186006053822</v>
      </c>
      <c r="AT23" s="6">
        <f>IFERROR(INDEX(Sales!$D$5:$ABF$18,MATCH(UsagePerHour!$B23,Sales!$C$5:$C$18,0),MATCH(UsagePerHour!AT$4,Sales!$D$3:$ABF$3,0))/AT$2*INDEX(Usage!$D$5:$ABF$11,MATCH(UsagePerHour!$B$20,Usage!$C$5:$C$11,0),MATCH(UsagePerHour!AT$4,Usage!$D$3:$ABF$3,0)),"")</f>
        <v>11.038458268041738</v>
      </c>
      <c r="AU23" s="6">
        <f>IFERROR(INDEX(Sales!$D$5:$ABF$18,MATCH(UsagePerHour!$B23,Sales!$C$5:$C$18,0),MATCH(UsagePerHour!AU$4,Sales!$D$3:$ABF$3,0))/AU$2*INDEX(Usage!$D$5:$ABF$11,MATCH(UsagePerHour!$B$20,Usage!$C$5:$C$11,0),MATCH(UsagePerHour!AU$4,Usage!$D$3:$ABF$3,0)),"")</f>
        <v>5.5082634730538924</v>
      </c>
      <c r="AV23" s="6">
        <f>IFERROR(INDEX(Sales!$D$5:$ABF$18,MATCH(UsagePerHour!$B23,Sales!$C$5:$C$18,0),MATCH(UsagePerHour!AV$4,Sales!$D$3:$ABF$3,0))/AV$2*INDEX(Usage!$D$5:$ABF$11,MATCH(UsagePerHour!$B$20,Usage!$C$5:$C$11,0),MATCH(UsagePerHour!AV$4,Usage!$D$3:$ABF$3,0)),"")</f>
        <v>5.1475763016157989</v>
      </c>
      <c r="AW23" s="6">
        <f>IFERROR(INDEX(Sales!$D$5:$ABF$18,MATCH(UsagePerHour!$B23,Sales!$C$5:$C$18,0),MATCH(UsagePerHour!AW$4,Sales!$D$3:$ABF$3,0))/AW$2*INDEX(Usage!$D$5:$ABF$11,MATCH(UsagePerHour!$B$20,Usage!$C$5:$C$11,0),MATCH(UsagePerHour!AW$4,Usage!$D$3:$ABF$3,0)),"")</f>
        <v>13.372788970234597</v>
      </c>
      <c r="AX23" s="6">
        <f>IFERROR(INDEX(Sales!$D$5:$ABF$18,MATCH(UsagePerHour!$B23,Sales!$C$5:$C$18,0),MATCH(UsagePerHour!AX$4,Sales!$D$3:$ABF$3,0))/AX$2*INDEX(Usage!$D$5:$ABF$11,MATCH(UsagePerHour!$B$20,Usage!$C$5:$C$11,0),MATCH(UsagePerHour!AX$4,Usage!$D$3:$ABF$3,0)),"")</f>
        <v>7.2618380729561407</v>
      </c>
      <c r="AY23" s="6">
        <f>IFERROR(INDEX(Sales!$D$5:$ABF$18,MATCH(UsagePerHour!$B23,Sales!$C$5:$C$18,0),MATCH(UsagePerHour!AY$4,Sales!$D$3:$ABF$3,0))/AY$2*INDEX(Usage!$D$5:$ABF$11,MATCH(UsagePerHour!$B$20,Usage!$C$5:$C$11,0),MATCH(UsagePerHour!AY$4,Usage!$D$3:$ABF$3,0)),"")</f>
        <v>107.75265841027402</v>
      </c>
      <c r="AZ23" s="6">
        <f>IFERROR(INDEX(Sales!$D$5:$ABF$18,MATCH(UsagePerHour!$B23,Sales!$C$5:$C$18,0),MATCH(UsagePerHour!AZ$4,Sales!$D$3:$ABF$3,0))/AZ$2*INDEX(Usage!$D$5:$ABF$11,MATCH(UsagePerHour!$B$20,Usage!$C$5:$C$11,0),MATCH(UsagePerHour!AZ$4,Usage!$D$3:$ABF$3,0)),"")</f>
        <v>9.9028186006053822</v>
      </c>
      <c r="BA23" s="6">
        <f>IFERROR(INDEX(Sales!$D$5:$ABF$18,MATCH(UsagePerHour!$B23,Sales!$C$5:$C$18,0),MATCH(UsagePerHour!BA$4,Sales!$D$3:$ABF$3,0))/BA$2*INDEX(Usage!$D$5:$ABF$11,MATCH(UsagePerHour!$B$20,Usage!$C$5:$C$11,0),MATCH(UsagePerHour!BA$4,Usage!$D$3:$ABF$3,0)),"")</f>
        <v>11.038458268041738</v>
      </c>
      <c r="BB23" s="6">
        <f>IFERROR(INDEX(Sales!$D$5:$ABF$18,MATCH(UsagePerHour!$B23,Sales!$C$5:$C$18,0),MATCH(UsagePerHour!BB$4,Sales!$D$3:$ABF$3,0))/BB$2*INDEX(Usage!$D$5:$ABF$11,MATCH(UsagePerHour!$B$20,Usage!$C$5:$C$11,0),MATCH(UsagePerHour!BB$4,Usage!$D$3:$ABF$3,0)),"")</f>
        <v>5.5082634730538924</v>
      </c>
      <c r="BC23" s="6">
        <f>IFERROR(INDEX(Sales!$D$5:$ABF$18,MATCH(UsagePerHour!$B23,Sales!$C$5:$C$18,0),MATCH(UsagePerHour!BC$4,Sales!$D$3:$ABF$3,0))/BC$2*INDEX(Usage!$D$5:$ABF$11,MATCH(UsagePerHour!$B$20,Usage!$C$5:$C$11,0),MATCH(UsagePerHour!BC$4,Usage!$D$3:$ABF$3,0)),"")</f>
        <v>5.1475763016157989</v>
      </c>
      <c r="BD23" s="6">
        <f>IFERROR(INDEX(Sales!$D$5:$ABF$18,MATCH(UsagePerHour!$B23,Sales!$C$5:$C$18,0),MATCH(UsagePerHour!BD$4,Sales!$D$3:$ABF$3,0))/BD$2*INDEX(Usage!$D$5:$ABF$11,MATCH(UsagePerHour!$B$20,Usage!$C$5:$C$11,0),MATCH(UsagePerHour!BD$4,Usage!$D$3:$ABF$3,0)),"")</f>
        <v>13.372788970234597</v>
      </c>
      <c r="BE23" s="6">
        <f>IFERROR(INDEX(Sales!$D$5:$ABF$18,MATCH(UsagePerHour!$B23,Sales!$C$5:$C$18,0),MATCH(UsagePerHour!BE$4,Sales!$D$3:$ABF$3,0))/BE$2*INDEX(Usage!$D$5:$ABF$11,MATCH(UsagePerHour!$B$20,Usage!$C$5:$C$11,0),MATCH(UsagePerHour!BE$4,Usage!$D$3:$ABF$3,0)),"")</f>
        <v>7.2618380729561407</v>
      </c>
      <c r="BF23" s="6">
        <f>IFERROR(INDEX(Sales!$D$5:$ABF$18,MATCH(UsagePerHour!$B23,Sales!$C$5:$C$18,0),MATCH(UsagePerHour!BF$4,Sales!$D$3:$ABF$3,0))/BF$2*INDEX(Usage!$D$5:$ABF$11,MATCH(UsagePerHour!$B$20,Usage!$C$5:$C$11,0),MATCH(UsagePerHour!BF$4,Usage!$D$3:$ABF$3,0)),"")</f>
        <v>107.75265841027402</v>
      </c>
      <c r="BG23" s="6">
        <f>IFERROR(INDEX(Sales!$D$5:$ABF$18,MATCH(UsagePerHour!$B23,Sales!$C$5:$C$18,0),MATCH(UsagePerHour!BG$4,Sales!$D$3:$ABF$3,0))/BG$2*INDEX(Usage!$D$5:$ABF$11,MATCH(UsagePerHour!$B$20,Usage!$C$5:$C$11,0),MATCH(UsagePerHour!BG$4,Usage!$D$3:$ABF$3,0)),"")</f>
        <v>9.9028186006053822</v>
      </c>
      <c r="BH23" s="6">
        <f>IFERROR(INDEX(Sales!$D$5:$ABF$18,MATCH(UsagePerHour!$B23,Sales!$C$5:$C$18,0),MATCH(UsagePerHour!BH$4,Sales!$D$3:$ABF$3,0))/BH$2*INDEX(Usage!$D$5:$ABF$11,MATCH(UsagePerHour!$B$20,Usage!$C$5:$C$11,0),MATCH(UsagePerHour!BH$4,Usage!$D$3:$ABF$3,0)),"")</f>
        <v>11.038458268041738</v>
      </c>
      <c r="BI23" s="6">
        <f>IFERROR(INDEX(Sales!$D$5:$ABF$18,MATCH(UsagePerHour!$B23,Sales!$C$5:$C$18,0),MATCH(UsagePerHour!BI$4,Sales!$D$3:$ABF$3,0))/BI$2*INDEX(Usage!$D$5:$ABF$11,MATCH(UsagePerHour!$B$20,Usage!$C$5:$C$11,0),MATCH(UsagePerHour!BI$4,Usage!$D$3:$ABF$3,0)),"")</f>
        <v>5.5082634730538924</v>
      </c>
      <c r="BJ23" s="6">
        <f>IFERROR(INDEX(Sales!$D$5:$ABF$18,MATCH(UsagePerHour!$B23,Sales!$C$5:$C$18,0),MATCH(UsagePerHour!BJ$4,Sales!$D$3:$ABF$3,0))/BJ$2*INDEX(Usage!$D$5:$ABF$11,MATCH(UsagePerHour!$B$20,Usage!$C$5:$C$11,0),MATCH(UsagePerHour!BJ$4,Usage!$D$3:$ABF$3,0)),"")</f>
        <v>5.1475763016157989</v>
      </c>
      <c r="BK23" s="6">
        <f>IFERROR(INDEX(Sales!$D$5:$ABF$18,MATCH(UsagePerHour!$B23,Sales!$C$5:$C$18,0),MATCH(UsagePerHour!BK$4,Sales!$D$3:$ABF$3,0))/BK$2*INDEX(Usage!$D$5:$ABF$11,MATCH(UsagePerHour!$B$20,Usage!$C$5:$C$11,0),MATCH(UsagePerHour!BK$4,Usage!$D$3:$ABF$3,0)),"")</f>
        <v>13.372788970234597</v>
      </c>
      <c r="BL23" s="6">
        <f>IFERROR(INDEX(Sales!$D$5:$ABF$18,MATCH(UsagePerHour!$B23,Sales!$C$5:$C$18,0),MATCH(UsagePerHour!BL$4,Sales!$D$3:$ABF$3,0))/BL$2*INDEX(Usage!$D$5:$ABF$11,MATCH(UsagePerHour!$B$20,Usage!$C$5:$C$11,0),MATCH(UsagePerHour!BL$4,Usage!$D$3:$ABF$3,0)),"")</f>
        <v>7.2618380729561407</v>
      </c>
      <c r="BM23" s="6">
        <f>IFERROR(INDEX(Sales!$D$5:$ABF$18,MATCH(UsagePerHour!$B23,Sales!$C$5:$C$18,0),MATCH(UsagePerHour!BM$4,Sales!$D$3:$ABF$3,0))/BM$2*INDEX(Usage!$D$5:$ABF$11,MATCH(UsagePerHour!$B$20,Usage!$C$5:$C$11,0),MATCH(UsagePerHour!BM$4,Usage!$D$3:$ABF$3,0)),"")</f>
        <v>107.75265841027402</v>
      </c>
      <c r="BN23" s="6">
        <f>IFERROR(INDEX(Sales!$D$5:$ABF$18,MATCH(UsagePerHour!$B23,Sales!$C$5:$C$18,0),MATCH(UsagePerHour!BN$4,Sales!$D$3:$ABF$3,0))/BN$2*INDEX(Usage!$D$5:$ABF$11,MATCH(UsagePerHour!$B$20,Usage!$C$5:$C$11,0),MATCH(UsagePerHour!BN$4,Usage!$D$3:$ABF$3,0)),"")</f>
        <v>9.9028186006053822</v>
      </c>
      <c r="BO23" s="6">
        <f>IFERROR(INDEX(Sales!$D$5:$ABF$18,MATCH(UsagePerHour!$B23,Sales!$C$5:$C$18,0),MATCH(UsagePerHour!BO$4,Sales!$D$3:$ABF$3,0))/BO$2*INDEX(Usage!$D$5:$ABF$11,MATCH(UsagePerHour!$B$20,Usage!$C$5:$C$11,0),MATCH(UsagePerHour!BO$4,Usage!$D$3:$ABF$3,0)),"")</f>
        <v>11.038458268041738</v>
      </c>
      <c r="BP23" s="6">
        <f>IFERROR(INDEX(Sales!$D$5:$ABF$18,MATCH(UsagePerHour!$B23,Sales!$C$5:$C$18,0),MATCH(UsagePerHour!BP$4,Sales!$D$3:$ABF$3,0))/BP$2*INDEX(Usage!$D$5:$ABF$11,MATCH(UsagePerHour!$B$20,Usage!$C$5:$C$11,0),MATCH(UsagePerHour!BP$4,Usage!$D$3:$ABF$3,0)),"")</f>
        <v>5.5082634730538924</v>
      </c>
      <c r="BQ23" s="6">
        <f>IFERROR(INDEX(Sales!$D$5:$ABF$18,MATCH(UsagePerHour!$B23,Sales!$C$5:$C$18,0),MATCH(UsagePerHour!BQ$4,Sales!$D$3:$ABF$3,0))/BQ$2*INDEX(Usage!$D$5:$ABF$11,MATCH(UsagePerHour!$B$20,Usage!$C$5:$C$11,0),MATCH(UsagePerHour!BQ$4,Usage!$D$3:$ABF$3,0)),"")</f>
        <v>5.1475763016157989</v>
      </c>
      <c r="BR23" s="6">
        <f>IFERROR(INDEX(Sales!$D$5:$ABF$18,MATCH(UsagePerHour!$B23,Sales!$C$5:$C$18,0),MATCH(UsagePerHour!BR$4,Sales!$D$3:$ABF$3,0))/BR$2*INDEX(Usage!$D$5:$ABF$11,MATCH(UsagePerHour!$B$20,Usage!$C$5:$C$11,0),MATCH(UsagePerHour!BR$4,Usage!$D$3:$ABF$3,0)),"")</f>
        <v>13.372788970234597</v>
      </c>
      <c r="BS23" s="6">
        <f>IFERROR(INDEX(Sales!$D$5:$ABF$18,MATCH(UsagePerHour!$B23,Sales!$C$5:$C$18,0),MATCH(UsagePerHour!BS$4,Sales!$D$3:$ABF$3,0))/BS$2*INDEX(Usage!$D$5:$ABF$11,MATCH(UsagePerHour!$B$20,Usage!$C$5:$C$11,0),MATCH(UsagePerHour!BS$4,Usage!$D$3:$ABF$3,0)),"")</f>
        <v>7.2618380729561407</v>
      </c>
      <c r="BT23" s="6">
        <f>IFERROR(INDEX(Sales!$D$5:$ABF$18,MATCH(UsagePerHour!$B23,Sales!$C$5:$C$18,0),MATCH(UsagePerHour!BT$4,Sales!$D$3:$ABF$3,0))/BT$2*INDEX(Usage!$D$5:$ABF$11,MATCH(UsagePerHour!$B$20,Usage!$C$5:$C$11,0),MATCH(UsagePerHour!BT$4,Usage!$D$3:$ABF$3,0)),"")</f>
        <v>107.75265841027402</v>
      </c>
      <c r="BU23" s="6">
        <f>IFERROR(INDEX(Sales!$D$5:$ABF$18,MATCH(UsagePerHour!$B23,Sales!$C$5:$C$18,0),MATCH(UsagePerHour!BU$4,Sales!$D$3:$ABF$3,0))/BU$2*INDEX(Usage!$D$5:$ABF$11,MATCH(UsagePerHour!$B$20,Usage!$C$5:$C$11,0),MATCH(UsagePerHour!BU$4,Usage!$D$3:$ABF$3,0)),"")</f>
        <v>9.9028186006053822</v>
      </c>
      <c r="BV23" s="6">
        <f>IFERROR(INDEX(Sales!$D$5:$ABF$18,MATCH(UsagePerHour!$B23,Sales!$C$5:$C$18,0),MATCH(UsagePerHour!BV$4,Sales!$D$3:$ABF$3,0))/BV$2*INDEX(Usage!$D$5:$ABF$11,MATCH(UsagePerHour!$B$20,Usage!$C$5:$C$11,0),MATCH(UsagePerHour!BV$4,Usage!$D$3:$ABF$3,0)),"")</f>
        <v>11.038458268041738</v>
      </c>
      <c r="BW23" s="6">
        <f>IFERROR(INDEX(Sales!$D$5:$ABF$18,MATCH(UsagePerHour!$B23,Sales!$C$5:$C$18,0),MATCH(UsagePerHour!BW$4,Sales!$D$3:$ABF$3,0))/BW$2*INDEX(Usage!$D$5:$ABF$11,MATCH(UsagePerHour!$B$20,Usage!$C$5:$C$11,0),MATCH(UsagePerHour!BW$4,Usage!$D$3:$ABF$3,0)),"")</f>
        <v>5.5082634730538924</v>
      </c>
      <c r="BX23" s="6">
        <f>IFERROR(INDEX(Sales!$D$5:$ABF$18,MATCH(UsagePerHour!$B23,Sales!$C$5:$C$18,0),MATCH(UsagePerHour!BX$4,Sales!$D$3:$ABF$3,0))/BX$2*INDEX(Usage!$D$5:$ABF$11,MATCH(UsagePerHour!$B$20,Usage!$C$5:$C$11,0),MATCH(UsagePerHour!BX$4,Usage!$D$3:$ABF$3,0)),"")</f>
        <v>5.1475763016157989</v>
      </c>
      <c r="BY23" s="6">
        <f>IFERROR(INDEX(Sales!$D$5:$ABF$18,MATCH(UsagePerHour!$B23,Sales!$C$5:$C$18,0),MATCH(UsagePerHour!BY$4,Sales!$D$3:$ABF$3,0))/BY$2*INDEX(Usage!$D$5:$ABF$11,MATCH(UsagePerHour!$B$20,Usage!$C$5:$C$11,0),MATCH(UsagePerHour!BY$4,Usage!$D$3:$ABF$3,0)),"")</f>
        <v>13.372788970234597</v>
      </c>
      <c r="BZ23" s="6">
        <f>IFERROR(INDEX(Sales!$D$5:$ABF$18,MATCH(UsagePerHour!$B23,Sales!$C$5:$C$18,0),MATCH(UsagePerHour!BZ$4,Sales!$D$3:$ABF$3,0))/BZ$2*INDEX(Usage!$D$5:$ABF$11,MATCH(UsagePerHour!$B$20,Usage!$C$5:$C$11,0),MATCH(UsagePerHour!BZ$4,Usage!$D$3:$ABF$3,0)),"")</f>
        <v>7.2618380729561407</v>
      </c>
      <c r="CA23" s="6">
        <f>IFERROR(INDEX(Sales!$D$5:$ABF$18,MATCH(UsagePerHour!$B23,Sales!$C$5:$C$18,0),MATCH(UsagePerHour!CA$4,Sales!$D$3:$ABF$3,0))/CA$2*INDEX(Usage!$D$5:$ABF$11,MATCH(UsagePerHour!$B$20,Usage!$C$5:$C$11,0),MATCH(UsagePerHour!CA$4,Usage!$D$3:$ABF$3,0)),"")</f>
        <v>107.75265841027402</v>
      </c>
      <c r="CB23" s="6">
        <f>IFERROR(INDEX(Sales!$D$5:$ABF$18,MATCH(UsagePerHour!$B23,Sales!$C$5:$C$18,0),MATCH(UsagePerHour!CB$4,Sales!$D$3:$ABF$3,0))/CB$2*INDEX(Usage!$D$5:$ABF$11,MATCH(UsagePerHour!$B$20,Usage!$C$5:$C$11,0),MATCH(UsagePerHour!CB$4,Usage!$D$3:$ABF$3,0)),"")</f>
        <v>9.9028186006053822</v>
      </c>
      <c r="CC23" s="6">
        <f>IFERROR(INDEX(Sales!$D$5:$ABF$18,MATCH(UsagePerHour!$B23,Sales!$C$5:$C$18,0),MATCH(UsagePerHour!CC$4,Sales!$D$3:$ABF$3,0))/CC$2*INDEX(Usage!$D$5:$ABF$11,MATCH(UsagePerHour!$B$20,Usage!$C$5:$C$11,0),MATCH(UsagePerHour!CC$4,Usage!$D$3:$ABF$3,0)),"")</f>
        <v>11.038458268041738</v>
      </c>
      <c r="CD23" s="6">
        <f>IFERROR(INDEX(Sales!$D$5:$ABF$18,MATCH(UsagePerHour!$B23,Sales!$C$5:$C$18,0),MATCH(UsagePerHour!CD$4,Sales!$D$3:$ABF$3,0))/CD$2*INDEX(Usage!$D$5:$ABF$11,MATCH(UsagePerHour!$B$20,Usage!$C$5:$C$11,0),MATCH(UsagePerHour!CD$4,Usage!$D$3:$ABF$3,0)),"")</f>
        <v>5.5082634730538924</v>
      </c>
      <c r="CE23" s="6">
        <f>IFERROR(INDEX(Sales!$D$5:$ABF$18,MATCH(UsagePerHour!$B23,Sales!$C$5:$C$18,0),MATCH(UsagePerHour!CE$4,Sales!$D$3:$ABF$3,0))/CE$2*INDEX(Usage!$D$5:$ABF$11,MATCH(UsagePerHour!$B$20,Usage!$C$5:$C$11,0),MATCH(UsagePerHour!CE$4,Usage!$D$3:$ABF$3,0)),"")</f>
        <v>5.1475763016157989</v>
      </c>
      <c r="CF23" s="6">
        <f>IFERROR(INDEX(Sales!$D$5:$ABF$18,MATCH(UsagePerHour!$B23,Sales!$C$5:$C$18,0),MATCH(UsagePerHour!CF$4,Sales!$D$3:$ABF$3,0))/CF$2*INDEX(Usage!$D$5:$ABF$11,MATCH(UsagePerHour!$B$20,Usage!$C$5:$C$11,0),MATCH(UsagePerHour!CF$4,Usage!$D$3:$ABF$3,0)),"")</f>
        <v>13.372788970234597</v>
      </c>
      <c r="CG23" s="6">
        <f>IFERROR(INDEX(Sales!$D$5:$ABF$18,MATCH(UsagePerHour!$B23,Sales!$C$5:$C$18,0),MATCH(UsagePerHour!CG$4,Sales!$D$3:$ABF$3,0))/CG$2*INDEX(Usage!$D$5:$ABF$11,MATCH(UsagePerHour!$B$20,Usage!$C$5:$C$11,0),MATCH(UsagePerHour!CG$4,Usage!$D$3:$ABF$3,0)),"")</f>
        <v>7.2618380729561407</v>
      </c>
      <c r="CH23" s="6">
        <f>IFERROR(INDEX(Sales!$D$5:$ABF$18,MATCH(UsagePerHour!$B23,Sales!$C$5:$C$18,0),MATCH(UsagePerHour!CH$4,Sales!$D$3:$ABF$3,0))/CH$2*INDEX(Usage!$D$5:$ABF$11,MATCH(UsagePerHour!$B$20,Usage!$C$5:$C$11,0),MATCH(UsagePerHour!CH$4,Usage!$D$3:$ABF$3,0)),"")</f>
        <v>107.75265841027402</v>
      </c>
      <c r="CI23" s="6">
        <f>IFERROR(INDEX(Sales!$D$5:$ABF$18,MATCH(UsagePerHour!$B23,Sales!$C$5:$C$18,0),MATCH(UsagePerHour!CI$4,Sales!$D$3:$ABF$3,0))/CI$2*INDEX(Usage!$D$5:$ABF$11,MATCH(UsagePerHour!$B$20,Usage!$C$5:$C$11,0),MATCH(UsagePerHour!CI$4,Usage!$D$3:$ABF$3,0)),"")</f>
        <v>9.9028186006053822</v>
      </c>
      <c r="CJ23" s="6">
        <f>IFERROR(INDEX(Sales!$D$5:$ABF$18,MATCH(UsagePerHour!$B23,Sales!$C$5:$C$18,0),MATCH(UsagePerHour!CJ$4,Sales!$D$3:$ABF$3,0))/CJ$2*INDEX(Usage!$D$5:$ABF$11,MATCH(UsagePerHour!$B$20,Usage!$C$5:$C$11,0),MATCH(UsagePerHour!CJ$4,Usage!$D$3:$ABF$3,0)),"")</f>
        <v>11.038458268041738</v>
      </c>
      <c r="CK23" s="6">
        <f>IFERROR(INDEX(Sales!$D$5:$ABF$18,MATCH(UsagePerHour!$B23,Sales!$C$5:$C$18,0),MATCH(UsagePerHour!CK$4,Sales!$D$3:$ABF$3,0))/CK$2*INDEX(Usage!$D$5:$ABF$11,MATCH(UsagePerHour!$B$20,Usage!$C$5:$C$11,0),MATCH(UsagePerHour!CK$4,Usage!$D$3:$ABF$3,0)),"")</f>
        <v>5.5082634730538924</v>
      </c>
      <c r="CL23" s="6">
        <f>IFERROR(INDEX(Sales!$D$5:$ABF$18,MATCH(UsagePerHour!$B23,Sales!$C$5:$C$18,0),MATCH(UsagePerHour!CL$4,Sales!$D$3:$ABF$3,0))/CL$2*INDEX(Usage!$D$5:$ABF$11,MATCH(UsagePerHour!$B$20,Usage!$C$5:$C$11,0),MATCH(UsagePerHour!CL$4,Usage!$D$3:$ABF$3,0)),"")</f>
        <v>5.1475763016157989</v>
      </c>
      <c r="CM23" s="6">
        <f>IFERROR(INDEX(Sales!$D$5:$ABF$18,MATCH(UsagePerHour!$B23,Sales!$C$5:$C$18,0),MATCH(UsagePerHour!CM$4,Sales!$D$3:$ABF$3,0))/CM$2*INDEX(Usage!$D$5:$ABF$11,MATCH(UsagePerHour!$B$20,Usage!$C$5:$C$11,0),MATCH(UsagePerHour!CM$4,Usage!$D$3:$ABF$3,0)),"")</f>
        <v>13.372788970234597</v>
      </c>
      <c r="CN23" s="6">
        <f>IFERROR(INDEX(Sales!$D$5:$ABF$18,MATCH(UsagePerHour!$B23,Sales!$C$5:$C$18,0),MATCH(UsagePerHour!CN$4,Sales!$D$3:$ABF$3,0))/CN$2*INDEX(Usage!$D$5:$ABF$11,MATCH(UsagePerHour!$B$20,Usage!$C$5:$C$11,0),MATCH(UsagePerHour!CN$4,Usage!$D$3:$ABF$3,0)),"")</f>
        <v>7.2618380729561407</v>
      </c>
      <c r="CO23" s="6">
        <f>IFERROR(INDEX(Sales!$D$5:$ABF$18,MATCH(UsagePerHour!$B23,Sales!$C$5:$C$18,0),MATCH(UsagePerHour!CO$4,Sales!$D$3:$ABF$3,0))/CO$2*INDEX(Usage!$D$5:$ABF$11,MATCH(UsagePerHour!$B$20,Usage!$C$5:$C$11,0),MATCH(UsagePerHour!CO$4,Usage!$D$3:$ABF$3,0)),"")</f>
        <v>107.75265841027402</v>
      </c>
      <c r="CP23" s="6">
        <f>IFERROR(INDEX(Sales!$D$5:$ABF$18,MATCH(UsagePerHour!$B23,Sales!$C$5:$C$18,0),MATCH(UsagePerHour!CP$4,Sales!$D$3:$ABF$3,0))/CP$2*INDEX(Usage!$D$5:$ABF$11,MATCH(UsagePerHour!$B$20,Usage!$C$5:$C$11,0),MATCH(UsagePerHour!CP$4,Usage!$D$3:$ABF$3,0)),"")</f>
        <v>9.9028186006053822</v>
      </c>
      <c r="CQ23" s="6">
        <f>IFERROR(INDEX(Sales!$D$5:$ABF$18,MATCH(UsagePerHour!$B23,Sales!$C$5:$C$18,0),MATCH(UsagePerHour!CQ$4,Sales!$D$3:$ABF$3,0))/CQ$2*INDEX(Usage!$D$5:$ABF$11,MATCH(UsagePerHour!$B$20,Usage!$C$5:$C$11,0),MATCH(UsagePerHour!CQ$4,Usage!$D$3:$ABF$3,0)),"")</f>
        <v>11.038458268041738</v>
      </c>
      <c r="CR23" s="6">
        <f>IFERROR(INDEX(Sales!$D$5:$ABF$18,MATCH(UsagePerHour!$B23,Sales!$C$5:$C$18,0),MATCH(UsagePerHour!CR$4,Sales!$D$3:$ABF$3,0))/CR$2*INDEX(Usage!$D$5:$ABF$11,MATCH(UsagePerHour!$B$20,Usage!$C$5:$C$11,0),MATCH(UsagePerHour!CR$4,Usage!$D$3:$ABF$3,0)),"")</f>
        <v>5.5082634730538924</v>
      </c>
      <c r="CS23" s="6">
        <f>IFERROR(INDEX(Sales!$D$5:$ABF$18,MATCH(UsagePerHour!$B23,Sales!$C$5:$C$18,0),MATCH(UsagePerHour!CS$4,Sales!$D$3:$ABF$3,0))/CS$2*INDEX(Usage!$D$5:$ABF$11,MATCH(UsagePerHour!$B$20,Usage!$C$5:$C$11,0),MATCH(UsagePerHour!CS$4,Usage!$D$3:$ABF$3,0)),"")</f>
        <v>5.1475763016157989</v>
      </c>
      <c r="CT23" s="6">
        <f>IFERROR(INDEX(Sales!$D$5:$ABF$18,MATCH(UsagePerHour!$B23,Sales!$C$5:$C$18,0),MATCH(UsagePerHour!CT$4,Sales!$D$3:$ABF$3,0))/CT$2*INDEX(Usage!$D$5:$ABF$11,MATCH(UsagePerHour!$B$20,Usage!$C$5:$C$11,0),MATCH(UsagePerHour!CT$4,Usage!$D$3:$ABF$3,0)),"")</f>
        <v>13.372788970234597</v>
      </c>
      <c r="CU23" s="6">
        <f>IFERROR(INDEX(Sales!$D$5:$ABF$18,MATCH(UsagePerHour!$B23,Sales!$C$5:$C$18,0),MATCH(UsagePerHour!CU$4,Sales!$D$3:$ABF$3,0))/CU$2*INDEX(Usage!$D$5:$ABF$11,MATCH(UsagePerHour!$B$20,Usage!$C$5:$C$11,0),MATCH(UsagePerHour!CU$4,Usage!$D$3:$ABF$3,0)),"")</f>
        <v>7.2618380729561407</v>
      </c>
      <c r="CV23" s="6">
        <f>IFERROR(INDEX(Sales!$D$5:$ABF$18,MATCH(UsagePerHour!$B23,Sales!$C$5:$C$18,0),MATCH(UsagePerHour!CV$4,Sales!$D$3:$ABF$3,0))/CV$2*INDEX(Usage!$D$5:$ABF$11,MATCH(UsagePerHour!$B$20,Usage!$C$5:$C$11,0),MATCH(UsagePerHour!CV$4,Usage!$D$3:$ABF$3,0)),"")</f>
        <v>107.75265841027402</v>
      </c>
      <c r="CW23" s="6">
        <f>IFERROR(INDEX(Sales!$D$5:$ABF$18,MATCH(UsagePerHour!$B23,Sales!$C$5:$C$18,0),MATCH(UsagePerHour!CW$4,Sales!$D$3:$ABF$3,0))/CW$2*INDEX(Usage!$D$5:$ABF$11,MATCH(UsagePerHour!$B$20,Usage!$C$5:$C$11,0),MATCH(UsagePerHour!CW$4,Usage!$D$3:$ABF$3,0)),"")</f>
        <v>9.9028186006053822</v>
      </c>
      <c r="CX23" s="6">
        <f>IFERROR(INDEX(Sales!$D$5:$ABF$18,MATCH(UsagePerHour!$B23,Sales!$C$5:$C$18,0),MATCH(UsagePerHour!CX$4,Sales!$D$3:$ABF$3,0))/CX$2*INDEX(Usage!$D$5:$ABF$11,MATCH(UsagePerHour!$B$20,Usage!$C$5:$C$11,0),MATCH(UsagePerHour!CX$4,Usage!$D$3:$ABF$3,0)),"")</f>
        <v>11.038458268041738</v>
      </c>
      <c r="CY23" s="6">
        <f>IFERROR(INDEX(Sales!$D$5:$ABF$18,MATCH(UsagePerHour!$B23,Sales!$C$5:$C$18,0),MATCH(UsagePerHour!CY$4,Sales!$D$3:$ABF$3,0))/CY$2*INDEX(Usage!$D$5:$ABF$11,MATCH(UsagePerHour!$B$20,Usage!$C$5:$C$11,0),MATCH(UsagePerHour!CY$4,Usage!$D$3:$ABF$3,0)),"")</f>
        <v>5.5082634730538924</v>
      </c>
      <c r="CZ23" s="6">
        <f>IFERROR(INDEX(Sales!$D$5:$ABF$18,MATCH(UsagePerHour!$B23,Sales!$C$5:$C$18,0),MATCH(UsagePerHour!CZ$4,Sales!$D$3:$ABF$3,0))/CZ$2*INDEX(Usage!$D$5:$ABF$11,MATCH(UsagePerHour!$B$20,Usage!$C$5:$C$11,0),MATCH(UsagePerHour!CZ$4,Usage!$D$3:$ABF$3,0)),"")</f>
        <v>5.1475763016157989</v>
      </c>
      <c r="DA23" s="6">
        <f>IFERROR(INDEX(Sales!$D$5:$ABF$18,MATCH(UsagePerHour!$B23,Sales!$C$5:$C$18,0),MATCH(UsagePerHour!DA$4,Sales!$D$3:$ABF$3,0))/DA$2*INDEX(Usage!$D$5:$ABF$11,MATCH(UsagePerHour!$B$20,Usage!$C$5:$C$11,0),MATCH(UsagePerHour!DA$4,Usage!$D$3:$ABF$3,0)),"")</f>
        <v>10.083433133732536</v>
      </c>
      <c r="DB23" s="6">
        <f>IFERROR(INDEX(Sales!$D$5:$ABF$18,MATCH(UsagePerHour!$B23,Sales!$C$5:$C$18,0),MATCH(UsagePerHour!DB$4,Sales!$D$3:$ABF$3,0))/DB$2*INDEX(Usage!$D$5:$ABF$11,MATCH(UsagePerHour!$B$20,Usage!$C$5:$C$11,0),MATCH(UsagePerHour!DB$4,Usage!$D$3:$ABF$3,0)),"")</f>
        <v>1.5746429111734535</v>
      </c>
      <c r="DC23" s="6">
        <f>IFERROR(INDEX(Sales!$D$5:$ABF$18,MATCH(UsagePerHour!$B23,Sales!$C$5:$C$18,0),MATCH(UsagePerHour!DC$4,Sales!$D$3:$ABF$3,0))/DC$2*INDEX(Usage!$D$5:$ABF$11,MATCH(UsagePerHour!$B$20,Usage!$C$5:$C$11,0),MATCH(UsagePerHour!DC$4,Usage!$D$3:$ABF$3,0)),"")</f>
        <v>87.05724729765771</v>
      </c>
      <c r="DD23" s="6">
        <f>IFERROR(INDEX(Sales!$D$5:$ABF$18,MATCH(UsagePerHour!$B23,Sales!$C$5:$C$18,0),MATCH(UsagePerHour!DD$4,Sales!$D$3:$ABF$3,0))/DD$2*INDEX(Usage!$D$5:$ABF$11,MATCH(UsagePerHour!$B$20,Usage!$C$5:$C$11,0),MATCH(UsagePerHour!DD$4,Usage!$D$3:$ABF$3,0)),"")</f>
        <v>31.480516615342189</v>
      </c>
      <c r="DE23" s="6">
        <f>IFERROR(INDEX(Sales!$D$5:$ABF$18,MATCH(UsagePerHour!$B23,Sales!$C$5:$C$18,0),MATCH(UsagePerHour!DE$4,Sales!$D$3:$ABF$3,0))/DE$2*INDEX(Usage!$D$5:$ABF$11,MATCH(UsagePerHour!$B$20,Usage!$C$5:$C$11,0),MATCH(UsagePerHour!DE$4,Usage!$D$3:$ABF$3,0)),"")</f>
        <v>34.167298565633537</v>
      </c>
      <c r="DF23" s="6">
        <f>IFERROR(INDEX(Sales!$D$5:$ABF$18,MATCH(UsagePerHour!$B23,Sales!$C$5:$C$18,0),MATCH(UsagePerHour!DF$4,Sales!$D$3:$ABF$3,0))/DF$2*INDEX(Usage!$D$5:$ABF$11,MATCH(UsagePerHour!$B$20,Usage!$C$5:$C$11,0),MATCH(UsagePerHour!DF$4,Usage!$D$3:$ABF$3,0)),"")</f>
        <v>1.8161004528830029</v>
      </c>
      <c r="DG23" s="6">
        <f>IFERROR(INDEX(Sales!$D$5:$ABF$18,MATCH(UsagePerHour!$B23,Sales!$C$5:$C$18,0),MATCH(UsagePerHour!DG$4,Sales!$D$3:$ABF$3,0))/DG$2*INDEX(Usage!$D$5:$ABF$11,MATCH(UsagePerHour!$B$20,Usage!$C$5:$C$11,0),MATCH(UsagePerHour!DG$4,Usage!$D$3:$ABF$3,0)),"")</f>
        <v>12.270653153362378</v>
      </c>
      <c r="DH23" s="6">
        <f>IFERROR(INDEX(Sales!$D$5:$ABF$18,MATCH(UsagePerHour!$B23,Sales!$C$5:$C$18,0),MATCH(UsagePerHour!DH$4,Sales!$D$3:$ABF$3,0))/DH$2*INDEX(Usage!$D$5:$ABF$11,MATCH(UsagePerHour!$B$20,Usage!$C$5:$C$11,0),MATCH(UsagePerHour!DH$4,Usage!$D$3:$ABF$3,0)),"")</f>
        <v>29.49133558650156</v>
      </c>
      <c r="DI23" s="6">
        <f>IFERROR(INDEX(Sales!$D$5:$ABF$18,MATCH(UsagePerHour!$B23,Sales!$C$5:$C$18,0),MATCH(UsagePerHour!DI$4,Sales!$D$3:$ABF$3,0))/DI$2*INDEX(Usage!$D$5:$ABF$11,MATCH(UsagePerHour!$B$20,Usage!$C$5:$C$11,0),MATCH(UsagePerHour!DI$4,Usage!$D$3:$ABF$3,0)),"")</f>
        <v>19.888155843779224</v>
      </c>
      <c r="DJ23" s="6">
        <f>IFERROR(INDEX(Sales!$D$5:$ABF$18,MATCH(UsagePerHour!$B23,Sales!$C$5:$C$18,0),MATCH(UsagePerHour!DJ$4,Sales!$D$3:$ABF$3,0))/DJ$2*INDEX(Usage!$D$5:$ABF$11,MATCH(UsagePerHour!$B$20,Usage!$C$5:$C$11,0),MATCH(UsagePerHour!DJ$4,Usage!$D$3:$ABF$3,0)),"")</f>
        <v>149.99555587043753</v>
      </c>
      <c r="DK23" s="6">
        <f>IFERROR(INDEX(Sales!$D$5:$ABF$18,MATCH(UsagePerHour!$B23,Sales!$C$5:$C$18,0),MATCH(UsagePerHour!DK$4,Sales!$D$3:$ABF$3,0))/DK$2*INDEX(Usage!$D$5:$ABF$11,MATCH(UsagePerHour!$B$20,Usage!$C$5:$C$11,0),MATCH(UsagePerHour!DK$4,Usage!$D$3:$ABF$3,0)),"")</f>
        <v>40.063153052915546</v>
      </c>
      <c r="DL23" s="6">
        <f>IFERROR(INDEX(Sales!$D$5:$ABF$18,MATCH(UsagePerHour!$B23,Sales!$C$5:$C$18,0),MATCH(UsagePerHour!DL$4,Sales!$D$3:$ABF$3,0))/DL$2*INDEX(Usage!$D$5:$ABF$11,MATCH(UsagePerHour!$B$20,Usage!$C$5:$C$11,0),MATCH(UsagePerHour!DL$4,Usage!$D$3:$ABF$3,0)),"")</f>
        <v>13.085997915722622</v>
      </c>
      <c r="DM23" s="6">
        <f>IFERROR(INDEX(Sales!$D$5:$ABF$18,MATCH(UsagePerHour!$B23,Sales!$C$5:$C$18,0),MATCH(UsagePerHour!DM$4,Sales!$D$3:$ABF$3,0))/DM$2*INDEX(Usage!$D$5:$ABF$11,MATCH(UsagePerHour!$B$20,Usage!$C$5:$C$11,0),MATCH(UsagePerHour!DM$4,Usage!$D$3:$ABF$3,0)),"")</f>
        <v>2.0509893455098935</v>
      </c>
      <c r="DN23" s="6">
        <f>IFERROR(INDEX(Sales!$D$5:$ABF$18,MATCH(UsagePerHour!$B23,Sales!$C$5:$C$18,0),MATCH(UsagePerHour!DN$4,Sales!$D$3:$ABF$3,0))/DN$2*INDEX(Usage!$D$5:$ABF$11,MATCH(UsagePerHour!$B$20,Usage!$C$5:$C$11,0),MATCH(UsagePerHour!DN$4,Usage!$D$3:$ABF$3,0)),"")</f>
        <v>4.8787451806202871</v>
      </c>
      <c r="DO23" s="6">
        <f>IFERROR(INDEX(Sales!$D$5:$ABF$18,MATCH(UsagePerHour!$B23,Sales!$C$5:$C$18,0),MATCH(UsagePerHour!DO$4,Sales!$D$3:$ABF$3,0))/DO$2*INDEX(Usage!$D$5:$ABF$11,MATCH(UsagePerHour!$B$20,Usage!$C$5:$C$11,0),MATCH(UsagePerHour!DO$4,Usage!$D$3:$ABF$3,0)),"")</f>
        <v>5.9801014995555803</v>
      </c>
      <c r="DP23" s="6">
        <f>IFERROR(INDEX(Sales!$D$5:$ABF$18,MATCH(UsagePerHour!$B23,Sales!$C$5:$C$18,0),MATCH(UsagePerHour!DP$4,Sales!$D$3:$ABF$3,0))/DP$2*INDEX(Usage!$D$5:$ABF$11,MATCH(UsagePerHour!$B$20,Usage!$C$5:$C$11,0),MATCH(UsagePerHour!DP$4,Usage!$D$3:$ABF$3,0)),"")</f>
        <v>20.78697395185339</v>
      </c>
      <c r="DQ23" s="6">
        <f>IFERROR(INDEX(Sales!$D$5:$ABF$18,MATCH(UsagePerHour!$B23,Sales!$C$5:$C$18,0),MATCH(UsagePerHour!DQ$4,Sales!$D$3:$ABF$3,0))/DQ$2*INDEX(Usage!$D$5:$ABF$11,MATCH(UsagePerHour!$B$20,Usage!$C$5:$C$11,0),MATCH(UsagePerHour!DQ$4,Usage!$D$3:$ABF$3,0)),"")</f>
        <v>146.67173783538388</v>
      </c>
      <c r="DR23" s="6">
        <f>IFERROR(INDEX(Sales!$D$5:$ABF$18,MATCH(UsagePerHour!$B23,Sales!$C$5:$C$18,0),MATCH(UsagePerHour!DR$4,Sales!$D$3:$ABF$3,0))/DR$2*INDEX(Usage!$D$5:$ABF$11,MATCH(UsagePerHour!$B$20,Usage!$C$5:$C$11,0),MATCH(UsagePerHour!DR$4,Usage!$D$3:$ABF$3,0)),"")</f>
        <v>29.223391115464885</v>
      </c>
      <c r="DS23" s="6">
        <f>IFERROR(INDEX(Sales!$D$5:$ABF$18,MATCH(UsagePerHour!$B23,Sales!$C$5:$C$18,0),MATCH(UsagePerHour!DS$4,Sales!$D$3:$ABF$3,0))/DS$2*INDEX(Usage!$D$5:$ABF$11,MATCH(UsagePerHour!$B$20,Usage!$C$5:$C$11,0),MATCH(UsagePerHour!DS$4,Usage!$D$3:$ABF$3,0)),"")</f>
        <v>3.2466341670892707</v>
      </c>
      <c r="DT23" s="6">
        <f>IFERROR(INDEX(Sales!$D$5:$ABF$18,MATCH(UsagePerHour!$B23,Sales!$C$5:$C$18,0),MATCH(UsagePerHour!DT$4,Sales!$D$3:$ABF$3,0))/DT$2*INDEX(Usage!$D$5:$ABF$11,MATCH(UsagePerHour!$B$20,Usage!$C$5:$C$11,0),MATCH(UsagePerHour!DT$4,Usage!$D$3:$ABF$3,0)),"")</f>
        <v>2.3713899803536345</v>
      </c>
      <c r="DU23" s="6">
        <f>IFERROR(INDEX(Sales!$D$5:$ABF$18,MATCH(UsagePerHour!$B23,Sales!$C$5:$C$18,0),MATCH(UsagePerHour!DU$4,Sales!$D$3:$ABF$3,0))/DU$2*INDEX(Usage!$D$5:$ABF$11,MATCH(UsagePerHour!$B$20,Usage!$C$5:$C$11,0),MATCH(UsagePerHour!DU$4,Usage!$D$3:$ABF$3,0)),"")</f>
        <v>29.938864882530229</v>
      </c>
      <c r="DV23" s="6">
        <f>IFERROR(INDEX(Sales!$D$5:$ABF$18,MATCH(UsagePerHour!$B23,Sales!$C$5:$C$18,0),MATCH(UsagePerHour!DV$4,Sales!$D$3:$ABF$3,0))/DV$2*INDEX(Usage!$D$5:$ABF$11,MATCH(UsagePerHour!$B$20,Usage!$C$5:$C$11,0),MATCH(UsagePerHour!DV$4,Usage!$D$3:$ABF$3,0)),"")</f>
        <v>11.562192592592591</v>
      </c>
      <c r="DW23" s="6">
        <f>IFERROR(INDEX(Sales!$D$5:$ABF$18,MATCH(UsagePerHour!$B23,Sales!$C$5:$C$18,0),MATCH(UsagePerHour!DW$4,Sales!$D$3:$ABF$3,0))/DW$2*INDEX(Usage!$D$5:$ABF$11,MATCH(UsagePerHour!$B$20,Usage!$C$5:$C$11,0),MATCH(UsagePerHour!DW$4,Usage!$D$3:$ABF$3,0)),"")</f>
        <v>8.4047359854570054</v>
      </c>
      <c r="DX23" s="6">
        <f>IFERROR(INDEX(Sales!$D$5:$ABF$18,MATCH(UsagePerHour!$B23,Sales!$C$5:$C$18,0),MATCH(UsagePerHour!DX$4,Sales!$D$3:$ABF$3,0))/DX$2*INDEX(Usage!$D$5:$ABF$11,MATCH(UsagePerHour!$B$20,Usage!$C$5:$C$11,0),MATCH(UsagePerHour!DX$4,Usage!$D$3:$ABF$3,0)),"")</f>
        <v>97.341206804146609</v>
      </c>
      <c r="DY23" s="6">
        <f>IFERROR(INDEX(Sales!$D$5:$ABF$18,MATCH(UsagePerHour!$B23,Sales!$C$5:$C$18,0),MATCH(UsagePerHour!DY$4,Sales!$D$3:$ABF$3,0))/DY$2*INDEX(Usage!$D$5:$ABF$11,MATCH(UsagePerHour!$B$20,Usage!$C$5:$C$11,0),MATCH(UsagePerHour!DY$4,Usage!$D$3:$ABF$3,0)),"")</f>
        <v>12.551014775424587</v>
      </c>
      <c r="DZ23" s="6">
        <f>IFERROR(INDEX(Sales!$D$5:$ABF$18,MATCH(UsagePerHour!$B23,Sales!$C$5:$C$18,0),MATCH(UsagePerHour!DZ$4,Sales!$D$3:$ABF$3,0))/DZ$2*INDEX(Usage!$D$5:$ABF$11,MATCH(UsagePerHour!$B$20,Usage!$C$5:$C$11,0),MATCH(UsagePerHour!DZ$4,Usage!$D$3:$ABF$3,0)),"")</f>
        <v>53.501735421602085</v>
      </c>
      <c r="EA23" s="6">
        <f>IFERROR(INDEX(Sales!$D$5:$ABF$18,MATCH(UsagePerHour!$B23,Sales!$C$5:$C$18,0),MATCH(UsagePerHour!EA$4,Sales!$D$3:$ABF$3,0))/EA$2*INDEX(Usage!$D$5:$ABF$11,MATCH(UsagePerHour!$B$20,Usage!$C$5:$C$11,0),MATCH(UsagePerHour!EA$4,Usage!$D$3:$ABF$3,0)),"")</f>
        <v>542.87372128718584</v>
      </c>
      <c r="EB23" s="6">
        <f>IFERROR(INDEX(Sales!$D$5:$ABF$18,MATCH(UsagePerHour!$B23,Sales!$C$5:$C$18,0),MATCH(UsagePerHour!EB$4,Sales!$D$3:$ABF$3,0))/EB$2*INDEX(Usage!$D$5:$ABF$11,MATCH(UsagePerHour!$B$20,Usage!$C$5:$C$11,0),MATCH(UsagePerHour!EB$4,Usage!$D$3:$ABF$3,0)),"")</f>
        <v>1.8577935438098618</v>
      </c>
      <c r="EC23" s="6">
        <f>IFERROR(INDEX(Sales!$D$5:$ABF$18,MATCH(UsagePerHour!$B23,Sales!$C$5:$C$18,0),MATCH(UsagePerHour!EC$4,Sales!$D$3:$ABF$3,0))/EC$2*INDEX(Usage!$D$5:$ABF$11,MATCH(UsagePerHour!$B$20,Usage!$C$5:$C$11,0),MATCH(UsagePerHour!EC$4,Usage!$D$3:$ABF$3,0)),"")</f>
        <v>14.799555825598691</v>
      </c>
      <c r="ED23" s="6">
        <f>IFERROR(INDEX(Sales!$D$5:$ABF$18,MATCH(UsagePerHour!$B23,Sales!$C$5:$C$18,0),MATCH(UsagePerHour!ED$4,Sales!$D$3:$ABF$3,0))/ED$2*INDEX(Usage!$D$5:$ABF$11,MATCH(UsagePerHour!$B$20,Usage!$C$5:$C$11,0),MATCH(UsagePerHour!ED$4,Usage!$D$3:$ABF$3,0)),"")</f>
        <v>6.5235809955935604</v>
      </c>
      <c r="EE23" s="6">
        <f>IFERROR(INDEX(Sales!$D$5:$ABF$18,MATCH(UsagePerHour!$B23,Sales!$C$5:$C$18,0),MATCH(UsagePerHour!EE$4,Sales!$D$3:$ABF$3,0))/EE$2*INDEX(Usage!$D$5:$ABF$11,MATCH(UsagePerHour!$B$20,Usage!$C$5:$C$11,0),MATCH(UsagePerHour!EE$4,Usage!$D$3:$ABF$3,0)),"")</f>
        <v>59.767906783343221</v>
      </c>
      <c r="EF23" s="6">
        <f>IFERROR(INDEX(Sales!$D$5:$ABF$18,MATCH(UsagePerHour!$B23,Sales!$C$5:$C$18,0),MATCH(UsagePerHour!EF$4,Sales!$D$3:$ABF$3,0))/EF$2*INDEX(Usage!$D$5:$ABF$11,MATCH(UsagePerHour!$B$20,Usage!$C$5:$C$11,0),MATCH(UsagePerHour!EF$4,Usage!$D$3:$ABF$3,0)),"")</f>
        <v>85.476448435689463</v>
      </c>
      <c r="EG23" s="6">
        <f>IFERROR(INDEX(Sales!$D$5:$ABF$18,MATCH(UsagePerHour!$B23,Sales!$C$5:$C$18,0),MATCH(UsagePerHour!EG$4,Sales!$D$3:$ABF$3,0))/EG$2*INDEX(Usage!$D$5:$ABF$11,MATCH(UsagePerHour!$B$20,Usage!$C$5:$C$11,0),MATCH(UsagePerHour!EG$4,Usage!$D$3:$ABF$3,0)),"")</f>
        <v>18.120808072031753</v>
      </c>
      <c r="EH23" s="6">
        <f>IFERROR(INDEX(Sales!$D$5:$ABF$18,MATCH(UsagePerHour!$B23,Sales!$C$5:$C$18,0),MATCH(UsagePerHour!EH$4,Sales!$D$3:$ABF$3,0))/EH$2*INDEX(Usage!$D$5:$ABF$11,MATCH(UsagePerHour!$B$20,Usage!$C$5:$C$11,0),MATCH(UsagePerHour!EH$4,Usage!$D$3:$ABF$3,0)),"")</f>
        <v>2.3570623783673055</v>
      </c>
      <c r="EI23" s="6">
        <f>IFERROR(INDEX(Sales!$D$5:$ABF$18,MATCH(UsagePerHour!$B23,Sales!$C$5:$C$18,0),MATCH(UsagePerHour!EI$4,Sales!$D$3:$ABF$3,0))/EI$2*INDEX(Usage!$D$5:$ABF$11,MATCH(UsagePerHour!$B$20,Usage!$C$5:$C$11,0),MATCH(UsagePerHour!EI$4,Usage!$D$3:$ABF$3,0)),"")</f>
        <v>24.691305631411911</v>
      </c>
      <c r="EJ23" s="6">
        <f>IFERROR(INDEX(Sales!$D$5:$ABF$18,MATCH(UsagePerHour!$B23,Sales!$C$5:$C$18,0),MATCH(UsagePerHour!EJ$4,Sales!$D$3:$ABF$3,0))/EJ$2*INDEX(Usage!$D$5:$ABF$11,MATCH(UsagePerHour!$B$20,Usage!$C$5:$C$11,0),MATCH(UsagePerHour!EJ$4,Usage!$D$3:$ABF$3,0)),"")</f>
        <v>2.0970951693147168</v>
      </c>
      <c r="EK23" s="6">
        <f>IFERROR(INDEX(Sales!$D$5:$ABF$18,MATCH(UsagePerHour!$B23,Sales!$C$5:$C$18,0),MATCH(UsagePerHour!EK$4,Sales!$D$3:$ABF$3,0))/EK$2*INDEX(Usage!$D$5:$ABF$11,MATCH(UsagePerHour!$B$20,Usage!$C$5:$C$11,0),MATCH(UsagePerHour!EK$4,Usage!$D$3:$ABF$3,0)),"")</f>
        <v>29.803190935015966</v>
      </c>
      <c r="EL23" s="6">
        <f>IFERROR(INDEX(Sales!$D$5:$ABF$18,MATCH(UsagePerHour!$B23,Sales!$C$5:$C$18,0),MATCH(UsagePerHour!EL$4,Sales!$D$3:$ABF$3,0))/EL$2*INDEX(Usage!$D$5:$ABF$11,MATCH(UsagePerHour!$B$20,Usage!$C$5:$C$11,0),MATCH(UsagePerHour!EL$4,Usage!$D$3:$ABF$3,0)),"")</f>
        <v>76.489329281956131</v>
      </c>
      <c r="EM23" s="6">
        <f>IFERROR(INDEX(Sales!$D$5:$ABF$18,MATCH(UsagePerHour!$B23,Sales!$C$5:$C$18,0),MATCH(UsagePerHour!EM$4,Sales!$D$3:$ABF$3,0))/EM$2*INDEX(Usage!$D$5:$ABF$11,MATCH(UsagePerHour!$B$20,Usage!$C$5:$C$11,0),MATCH(UsagePerHour!EM$4,Usage!$D$3:$ABF$3,0)),"")</f>
        <v>8.8106443899991138</v>
      </c>
      <c r="EN23" s="6">
        <f>IFERROR(INDEX(Sales!$D$5:$ABF$18,MATCH(UsagePerHour!$B23,Sales!$C$5:$C$18,0),MATCH(UsagePerHour!EN$4,Sales!$D$3:$ABF$3,0))/EN$2*INDEX(Usage!$D$5:$ABF$11,MATCH(UsagePerHour!$B$20,Usage!$C$5:$C$11,0),MATCH(UsagePerHour!EN$4,Usage!$D$3:$ABF$3,0)),"")</f>
        <v>0</v>
      </c>
      <c r="EO23" s="6">
        <f>IFERROR(INDEX(Sales!$D$5:$ABF$18,MATCH(UsagePerHour!$B23,Sales!$C$5:$C$18,0),MATCH(UsagePerHour!EO$4,Sales!$D$3:$ABF$3,0))/EO$2*INDEX(Usage!$D$5:$ABF$11,MATCH(UsagePerHour!$B$20,Usage!$C$5:$C$11,0),MATCH(UsagePerHour!EO$4,Usage!$D$3:$ABF$3,0)),"")</f>
        <v>1.7957931717060036E-2</v>
      </c>
      <c r="EP23" s="6">
        <f>IFERROR(INDEX(Sales!$D$5:$ABF$18,MATCH(UsagePerHour!$B23,Sales!$C$5:$C$18,0),MATCH(UsagePerHour!EP$4,Sales!$D$3:$ABF$3,0))/EP$2*INDEX(Usage!$D$5:$ABF$11,MATCH(UsagePerHour!$B$20,Usage!$C$5:$C$11,0),MATCH(UsagePerHour!EP$4,Usage!$D$3:$ABF$3,0)),"")</f>
        <v>85.493742933251568</v>
      </c>
      <c r="EQ23" s="6">
        <f>IFERROR(INDEX(Sales!$D$5:$ABF$18,MATCH(UsagePerHour!$B23,Sales!$C$5:$C$18,0),MATCH(UsagePerHour!EQ$4,Sales!$D$3:$ABF$3,0))/EQ$2*INDEX(Usage!$D$5:$ABF$11,MATCH(UsagePerHour!$B$20,Usage!$C$5:$C$11,0),MATCH(UsagePerHour!EQ$4,Usage!$D$3:$ABF$3,0)),"")</f>
        <v>18.406670646982199</v>
      </c>
      <c r="ER23" s="6">
        <f>IFERROR(INDEX(Sales!$D$5:$ABF$18,MATCH(UsagePerHour!$B23,Sales!$C$5:$C$18,0),MATCH(UsagePerHour!ER$4,Sales!$D$3:$ABF$3,0))/ER$2*INDEX(Usage!$D$5:$ABF$11,MATCH(UsagePerHour!$B$20,Usage!$C$5:$C$11,0),MATCH(UsagePerHour!ER$4,Usage!$D$3:$ABF$3,0)),"")</f>
        <v>7.4590729314981807</v>
      </c>
      <c r="ES23" s="6">
        <f>IFERROR(INDEX(Sales!$D$5:$ABF$18,MATCH(UsagePerHour!$B23,Sales!$C$5:$C$18,0),MATCH(UsagePerHour!ES$4,Sales!$D$3:$ABF$3,0))/ES$2*INDEX(Usage!$D$5:$ABF$11,MATCH(UsagePerHour!$B$20,Usage!$C$5:$C$11,0),MATCH(UsagePerHour!ES$4,Usage!$D$3:$ABF$3,0)),"")</f>
        <v>203.23254342371814</v>
      </c>
      <c r="ET23" s="6">
        <f>IFERROR(INDEX(Sales!$D$5:$ABF$18,MATCH(UsagePerHour!$B23,Sales!$C$5:$C$18,0),MATCH(UsagePerHour!ET$4,Sales!$D$3:$ABF$3,0))/ET$2*INDEX(Usage!$D$5:$ABF$11,MATCH(UsagePerHour!$B$20,Usage!$C$5:$C$11,0),MATCH(UsagePerHour!ET$4,Usage!$D$3:$ABF$3,0)),"")</f>
        <v>23.412525945633874</v>
      </c>
      <c r="EU23" s="6">
        <f>IFERROR(INDEX(Sales!$D$5:$ABF$18,MATCH(UsagePerHour!$B23,Sales!$C$5:$C$18,0),MATCH(UsagePerHour!EU$4,Sales!$D$3:$ABF$3,0))/EU$2*INDEX(Usage!$D$5:$ABF$11,MATCH(UsagePerHour!$B$20,Usage!$C$5:$C$11,0),MATCH(UsagePerHour!EU$4,Usage!$D$3:$ABF$3,0)),"")</f>
        <v>27.731479555382176</v>
      </c>
      <c r="EV23" s="6">
        <f>IFERROR(INDEX(Sales!$D$5:$ABF$18,MATCH(UsagePerHour!$B23,Sales!$C$5:$C$18,0),MATCH(UsagePerHour!EV$4,Sales!$D$3:$ABF$3,0))/EV$2*INDEX(Usage!$D$5:$ABF$11,MATCH(UsagePerHour!$B$20,Usage!$C$5:$C$11,0),MATCH(UsagePerHour!EV$4,Usage!$D$3:$ABF$3,0)),"")</f>
        <v>1.5679341714361896</v>
      </c>
      <c r="EW23" s="6">
        <f>IFERROR(INDEX(Sales!$D$5:$ABF$18,MATCH(UsagePerHour!$B23,Sales!$C$5:$C$18,0),MATCH(UsagePerHour!EW$4,Sales!$D$3:$ABF$3,0))/EW$2*INDEX(Usage!$D$5:$ABF$11,MATCH(UsagePerHour!$B$20,Usage!$C$5:$C$11,0),MATCH(UsagePerHour!EW$4,Usage!$D$3:$ABF$3,0)),"")</f>
        <v>19.311412435857008</v>
      </c>
      <c r="EX23" s="6">
        <f>IFERROR(INDEX(Sales!$D$5:$ABF$18,MATCH(UsagePerHour!$B23,Sales!$C$5:$C$18,0),MATCH(UsagePerHour!EX$4,Sales!$D$3:$ABF$3,0))/EX$2*INDEX(Usage!$D$5:$ABF$11,MATCH(UsagePerHour!$B$20,Usage!$C$5:$C$11,0),MATCH(UsagePerHour!EX$4,Usage!$D$3:$ABF$3,0)),"")</f>
        <v>8.1468652437301436</v>
      </c>
      <c r="EY23" s="6">
        <f>IFERROR(INDEX(Sales!$D$5:$ABF$18,MATCH(UsagePerHour!$B23,Sales!$C$5:$C$18,0),MATCH(UsagePerHour!EY$4,Sales!$D$3:$ABF$3,0))/EY$2*INDEX(Usage!$D$5:$ABF$11,MATCH(UsagePerHour!$B$20,Usage!$C$5:$C$11,0),MATCH(UsagePerHour!EY$4,Usage!$D$3:$ABF$3,0)),"")</f>
        <v>12.105533970387484</v>
      </c>
      <c r="EZ23" s="6">
        <f>IFERROR(INDEX(Sales!$D$5:$ABF$18,MATCH(UsagePerHour!$B23,Sales!$C$5:$C$18,0),MATCH(UsagePerHour!EZ$4,Sales!$D$3:$ABF$3,0))/EZ$2*INDEX(Usage!$D$5:$ABF$11,MATCH(UsagePerHour!$B$20,Usage!$C$5:$C$11,0),MATCH(UsagePerHour!EZ$4,Usage!$D$3:$ABF$3,0)),"")</f>
        <v>125.14902836683649</v>
      </c>
      <c r="FA23" s="6">
        <f>IFERROR(INDEX(Sales!$D$5:$ABF$18,MATCH(UsagePerHour!$B23,Sales!$C$5:$C$18,0),MATCH(UsagePerHour!FA$4,Sales!$D$3:$ABF$3,0))/FA$2*INDEX(Usage!$D$5:$ABF$11,MATCH(UsagePerHour!$B$20,Usage!$C$5:$C$11,0),MATCH(UsagePerHour!FA$4,Usage!$D$3:$ABF$3,0)),"")</f>
        <v>29.729271593340425</v>
      </c>
      <c r="FB23" s="6">
        <f>IFERROR(INDEX(Sales!$D$5:$ABF$18,MATCH(UsagePerHour!$B23,Sales!$C$5:$C$18,0),MATCH(UsagePerHour!FB$4,Sales!$D$3:$ABF$3,0))/FB$2*INDEX(Usage!$D$5:$ABF$11,MATCH(UsagePerHour!$B$20,Usage!$C$5:$C$11,0),MATCH(UsagePerHour!FB$4,Usage!$D$3:$ABF$3,0)),"")</f>
        <v>5.5039219900273837</v>
      </c>
      <c r="FC23" s="6">
        <f>IFERROR(INDEX(Sales!$D$5:$ABF$18,MATCH(UsagePerHour!$B23,Sales!$C$5:$C$18,0),MATCH(UsagePerHour!FC$4,Sales!$D$3:$ABF$3,0))/FC$2*INDEX(Usage!$D$5:$ABF$11,MATCH(UsagePerHour!$B$20,Usage!$C$5:$C$11,0),MATCH(UsagePerHour!FC$4,Usage!$D$3:$ABF$3,0)),"")</f>
        <v>3.6744545470978469</v>
      </c>
      <c r="FD23" s="6">
        <f>IFERROR(INDEX(Sales!$D$5:$ABF$18,MATCH(UsagePerHour!$B23,Sales!$C$5:$C$18,0),MATCH(UsagePerHour!FD$4,Sales!$D$3:$ABF$3,0))/FD$2*INDEX(Usage!$D$5:$ABF$11,MATCH(UsagePerHour!$B$20,Usage!$C$5:$C$11,0),MATCH(UsagePerHour!FD$4,Usage!$D$3:$ABF$3,0)),"")</f>
        <v>0</v>
      </c>
      <c r="FE23" s="6">
        <f>IFERROR(INDEX(Sales!$D$5:$ABF$18,MATCH(UsagePerHour!$B23,Sales!$C$5:$C$18,0),MATCH(UsagePerHour!FE$4,Sales!$D$3:$ABF$3,0))/FE$2*INDEX(Usage!$D$5:$ABF$11,MATCH(UsagePerHour!$B$20,Usage!$C$5:$C$11,0),MATCH(UsagePerHour!FE$4,Usage!$D$3:$ABF$3,0)),"")</f>
        <v>2.8747461584405714</v>
      </c>
      <c r="FF23" s="6">
        <f>IFERROR(INDEX(Sales!$D$5:$ABF$18,MATCH(UsagePerHour!$B23,Sales!$C$5:$C$18,0),MATCH(UsagePerHour!FF$4,Sales!$D$3:$ABF$3,0))/FF$2*INDEX(Usage!$D$5:$ABF$11,MATCH(UsagePerHour!$B$20,Usage!$C$5:$C$11,0),MATCH(UsagePerHour!FF$4,Usage!$D$3:$ABF$3,0)),"")</f>
        <v>0.74145320224041744</v>
      </c>
      <c r="FG23" s="6">
        <f>IFERROR(INDEX(Sales!$D$5:$ABF$18,MATCH(UsagePerHour!$B23,Sales!$C$5:$C$18,0),MATCH(UsagePerHour!FG$4,Sales!$D$3:$ABF$3,0))/FG$2*INDEX(Usage!$D$5:$ABF$11,MATCH(UsagePerHour!$B$20,Usage!$C$5:$C$11,0),MATCH(UsagePerHour!FG$4,Usage!$D$3:$ABF$3,0)),"")</f>
        <v>30.741291199016718</v>
      </c>
      <c r="FH23" s="6">
        <f>IFERROR(INDEX(Sales!$D$5:$ABF$18,MATCH(UsagePerHour!$B23,Sales!$C$5:$C$18,0),MATCH(UsagePerHour!FH$4,Sales!$D$3:$ABF$3,0))/FH$2*INDEX(Usage!$D$5:$ABF$11,MATCH(UsagePerHour!$B$20,Usage!$C$5:$C$11,0),MATCH(UsagePerHour!FH$4,Usage!$D$3:$ABF$3,0)),"")</f>
        <v>6.8540048710996739</v>
      </c>
      <c r="FI23" s="6">
        <f>IFERROR(INDEX(Sales!$D$5:$ABF$18,MATCH(UsagePerHour!$B23,Sales!$C$5:$C$18,0),MATCH(UsagePerHour!FI$4,Sales!$D$3:$ABF$3,0))/FI$2*INDEX(Usage!$D$5:$ABF$11,MATCH(UsagePerHour!$B$20,Usage!$C$5:$C$11,0),MATCH(UsagePerHour!FI$4,Usage!$D$3:$ABF$3,0)),"")</f>
        <v>8.666430845419173</v>
      </c>
      <c r="FJ23" s="6">
        <f>IFERROR(INDEX(Sales!$D$5:$ABF$18,MATCH(UsagePerHour!$B23,Sales!$C$5:$C$18,0),MATCH(UsagePerHour!FJ$4,Sales!$D$3:$ABF$3,0))/FJ$2*INDEX(Usage!$D$5:$ABF$11,MATCH(UsagePerHour!$B$20,Usage!$C$5:$C$11,0),MATCH(UsagePerHour!FJ$4,Usage!$D$3:$ABF$3,0)),"")</f>
        <v>0.76743602309264547</v>
      </c>
      <c r="FK23" s="6">
        <f>IFERROR(INDEX(Sales!$D$5:$ABF$18,MATCH(UsagePerHour!$B23,Sales!$C$5:$C$18,0),MATCH(UsagePerHour!FK$4,Sales!$D$3:$ABF$3,0))/FK$2*INDEX(Usage!$D$5:$ABF$11,MATCH(UsagePerHour!$B$20,Usage!$C$5:$C$11,0),MATCH(UsagePerHour!FK$4,Usage!$D$3:$ABF$3,0)),"")</f>
        <v>15.175687782706554</v>
      </c>
      <c r="FL23" s="6">
        <f>IFERROR(INDEX(Sales!$D$5:$ABF$18,MATCH(UsagePerHour!$B23,Sales!$C$5:$C$18,0),MATCH(UsagePerHour!FL$4,Sales!$D$3:$ABF$3,0))/FL$2*INDEX(Usage!$D$5:$ABF$11,MATCH(UsagePerHour!$B$20,Usage!$C$5:$C$11,0),MATCH(UsagePerHour!FL$4,Usage!$D$3:$ABF$3,0)),"")</f>
        <v>21.605045467170651</v>
      </c>
      <c r="FM23" s="6">
        <f>IFERROR(INDEX(Sales!$D$5:$ABF$18,MATCH(UsagePerHour!$B23,Sales!$C$5:$C$18,0),MATCH(UsagePerHour!FM$4,Sales!$D$3:$ABF$3,0))/FM$2*INDEX(Usage!$D$5:$ABF$11,MATCH(UsagePerHour!$B$20,Usage!$C$5:$C$11,0),MATCH(UsagePerHour!FM$4,Usage!$D$3:$ABF$3,0)),"")</f>
        <v>74.596934493806174</v>
      </c>
      <c r="FN23" s="6">
        <f>IFERROR(INDEX(Sales!$D$5:$ABF$18,MATCH(UsagePerHour!$B23,Sales!$C$5:$C$18,0),MATCH(UsagePerHour!FN$4,Sales!$D$3:$ABF$3,0))/FN$2*INDEX(Usage!$D$5:$ABF$11,MATCH(UsagePerHour!$B$20,Usage!$C$5:$C$11,0),MATCH(UsagePerHour!FN$4,Usage!$D$3:$ABF$3,0)),"")</f>
        <v>111.4409340873331</v>
      </c>
      <c r="FO23" s="6">
        <f>IFERROR(INDEX(Sales!$D$5:$ABF$18,MATCH(UsagePerHour!$B23,Sales!$C$5:$C$18,0),MATCH(UsagePerHour!FO$4,Sales!$D$3:$ABF$3,0))/FO$2*INDEX(Usage!$D$5:$ABF$11,MATCH(UsagePerHour!$B$20,Usage!$C$5:$C$11,0),MATCH(UsagePerHour!FO$4,Usage!$D$3:$ABF$3,0)),"")</f>
        <v>62.182322485207102</v>
      </c>
      <c r="FP23" s="6">
        <f>IFERROR(INDEX(Sales!$D$5:$ABF$18,MATCH(UsagePerHour!$B23,Sales!$C$5:$C$18,0),MATCH(UsagePerHour!FP$4,Sales!$D$3:$ABF$3,0))/FP$2*INDEX(Usage!$D$5:$ABF$11,MATCH(UsagePerHour!$B$20,Usage!$C$5:$C$11,0),MATCH(UsagePerHour!FP$4,Usage!$D$3:$ABF$3,0)),"")</f>
        <v>87.202422816117036</v>
      </c>
      <c r="FQ23" s="6">
        <f>IFERROR(INDEX(Sales!$D$5:$ABF$18,MATCH(UsagePerHour!$B23,Sales!$C$5:$C$18,0),MATCH(UsagePerHour!FQ$4,Sales!$D$3:$ABF$3,0))/FQ$2*INDEX(Usage!$D$5:$ABF$11,MATCH(UsagePerHour!$B$20,Usage!$C$5:$C$11,0),MATCH(UsagePerHour!FQ$4,Usage!$D$3:$ABF$3,0)),"")</f>
        <v>2.4909748754573315</v>
      </c>
      <c r="FR23" s="6">
        <f>IFERROR(INDEX(Sales!$D$5:$ABF$18,MATCH(UsagePerHour!$B23,Sales!$C$5:$C$18,0),MATCH(UsagePerHour!FR$4,Sales!$D$3:$ABF$3,0))/FR$2*INDEX(Usage!$D$5:$ABF$11,MATCH(UsagePerHour!$B$20,Usage!$C$5:$C$11,0),MATCH(UsagePerHour!FR$4,Usage!$D$3:$ABF$3,0)),"")</f>
        <v>15.461942257217849</v>
      </c>
      <c r="FS23" s="6">
        <f>IFERROR(INDEX(Sales!$D$5:$ABF$18,MATCH(UsagePerHour!$B23,Sales!$C$5:$C$18,0),MATCH(UsagePerHour!FS$4,Sales!$D$3:$ABF$3,0))/FS$2*INDEX(Usage!$D$5:$ABF$11,MATCH(UsagePerHour!$B$20,Usage!$C$5:$C$11,0),MATCH(UsagePerHour!FS$4,Usage!$D$3:$ABF$3,0)),"")</f>
        <v>40.887551776760411</v>
      </c>
      <c r="FT23" s="6">
        <f>IFERROR(INDEX(Sales!$D$5:$ABF$18,MATCH(UsagePerHour!$B23,Sales!$C$5:$C$18,0),MATCH(UsagePerHour!FT$4,Sales!$D$3:$ABF$3,0))/FT$2*INDEX(Usage!$D$5:$ABF$11,MATCH(UsagePerHour!$B$20,Usage!$C$5:$C$11,0),MATCH(UsagePerHour!FT$4,Usage!$D$3:$ABF$3,0)),"")</f>
        <v>21.250231458242702</v>
      </c>
      <c r="FU23" s="6">
        <f>IFERROR(INDEX(Sales!$D$5:$ABF$18,MATCH(UsagePerHour!$B23,Sales!$C$5:$C$18,0),MATCH(UsagePerHour!FU$4,Sales!$D$3:$ABF$3,0))/FU$2*INDEX(Usage!$D$5:$ABF$11,MATCH(UsagePerHour!$B$20,Usage!$C$5:$C$11,0),MATCH(UsagePerHour!FU$4,Usage!$D$3:$ABF$3,0)),"")</f>
        <v>155.76273795968117</v>
      </c>
      <c r="FV23" s="6">
        <f>IFERROR(INDEX(Sales!$D$5:$ABF$18,MATCH(UsagePerHour!$B23,Sales!$C$5:$C$18,0),MATCH(UsagePerHour!FV$4,Sales!$D$3:$ABF$3,0))/FV$2*INDEX(Usage!$D$5:$ABF$11,MATCH(UsagePerHour!$B$20,Usage!$C$5:$C$11,0),MATCH(UsagePerHour!FV$4,Usage!$D$3:$ABF$3,0)),"")</f>
        <v>106.64458373192079</v>
      </c>
      <c r="FW23" s="6">
        <f>IFERROR(INDEX(Sales!$D$5:$ABF$18,MATCH(UsagePerHour!$B23,Sales!$C$5:$C$18,0),MATCH(UsagePerHour!FW$4,Sales!$D$3:$ABF$3,0))/FW$2*INDEX(Usage!$D$5:$ABF$11,MATCH(UsagePerHour!$B$20,Usage!$C$5:$C$11,0),MATCH(UsagePerHour!FW$4,Usage!$D$3:$ABF$3,0)),"")</f>
        <v>36.804438767515521</v>
      </c>
      <c r="FX23" s="6">
        <f>IFERROR(INDEX(Sales!$D$5:$ABF$18,MATCH(UsagePerHour!$B23,Sales!$C$5:$C$18,0),MATCH(UsagePerHour!FX$4,Sales!$D$3:$ABF$3,0))/FX$2*INDEX(Usage!$D$5:$ABF$11,MATCH(UsagePerHour!$B$20,Usage!$C$5:$C$11,0),MATCH(UsagePerHour!FX$4,Usage!$D$3:$ABF$3,0)),"")</f>
        <v>1.8058547824022373</v>
      </c>
      <c r="FY23" s="6">
        <f>IFERROR(INDEX(Sales!$D$5:$ABF$18,MATCH(UsagePerHour!$B23,Sales!$C$5:$C$18,0),MATCH(UsagePerHour!FY$4,Sales!$D$3:$ABF$3,0))/FY$2*INDEX(Usage!$D$5:$ABF$11,MATCH(UsagePerHour!$B$20,Usage!$C$5:$C$11,0),MATCH(UsagePerHour!FY$4,Usage!$D$3:$ABF$3,0)),"")</f>
        <v>12.220869346160997</v>
      </c>
      <c r="FZ23" s="6">
        <f>IFERROR(INDEX(Sales!$D$5:$ABF$18,MATCH(UsagePerHour!$B23,Sales!$C$5:$C$18,0),MATCH(UsagePerHour!FZ$4,Sales!$D$3:$ABF$3,0))/FZ$2*INDEX(Usage!$D$5:$ABF$11,MATCH(UsagePerHour!$B$20,Usage!$C$5:$C$11,0),MATCH(UsagePerHour!FZ$4,Usage!$D$3:$ABF$3,0)),"")</f>
        <v>48.651429147778536</v>
      </c>
      <c r="GA23" s="6">
        <f>IFERROR(INDEX(Sales!$D$5:$ABF$18,MATCH(UsagePerHour!$B23,Sales!$C$5:$C$18,0),MATCH(UsagePerHour!GA$4,Sales!$D$3:$ABF$3,0))/GA$2*INDEX(Usage!$D$5:$ABF$11,MATCH(UsagePerHour!$B$20,Usage!$C$5:$C$11,0),MATCH(UsagePerHour!GA$4,Usage!$D$3:$ABF$3,0)),"")</f>
        <v>90.482410770100913</v>
      </c>
      <c r="GB23" s="6">
        <f>IFERROR(INDEX(Sales!$D$5:$ABF$18,MATCH(UsagePerHour!$B23,Sales!$C$5:$C$18,0),MATCH(UsagePerHour!GB$4,Sales!$D$3:$ABF$3,0))/GB$2*INDEX(Usage!$D$5:$ABF$11,MATCH(UsagePerHour!$B$20,Usage!$C$5:$C$11,0),MATCH(UsagePerHour!GB$4,Usage!$D$3:$ABF$3,0)),"")</f>
        <v>166.09243962878384</v>
      </c>
      <c r="GC23" s="6">
        <f>IFERROR(INDEX(Sales!$D$5:$ABF$18,MATCH(UsagePerHour!$B23,Sales!$C$5:$C$18,0),MATCH(UsagePerHour!GC$4,Sales!$D$3:$ABF$3,0))/GC$2*INDEX(Usage!$D$5:$ABF$11,MATCH(UsagePerHour!$B$20,Usage!$C$5:$C$11,0),MATCH(UsagePerHour!GC$4,Usage!$D$3:$ABF$3,0)),"")</f>
        <v>35.349256315416703</v>
      </c>
      <c r="GD23" s="6">
        <f>IFERROR(INDEX(Sales!$D$5:$ABF$18,MATCH(UsagePerHour!$B23,Sales!$C$5:$C$18,0),MATCH(UsagePerHour!GD$4,Sales!$D$3:$ABF$3,0))/GD$2*INDEX(Usage!$D$5:$ABF$11,MATCH(UsagePerHour!$B$20,Usage!$C$5:$C$11,0),MATCH(UsagePerHour!GD$4,Usage!$D$3:$ABF$3,0)),"")</f>
        <v>163.41397955400888</v>
      </c>
      <c r="GE23" s="6">
        <f>IFERROR(INDEX(Sales!$D$5:$ABF$18,MATCH(UsagePerHour!$B23,Sales!$C$5:$C$18,0),MATCH(UsagePerHour!GE$4,Sales!$D$3:$ABF$3,0))/GE$2*INDEX(Usage!$D$5:$ABF$11,MATCH(UsagePerHour!$B$20,Usage!$C$5:$C$11,0),MATCH(UsagePerHour!GE$4,Usage!$D$3:$ABF$3,0)),"")</f>
        <v>0.61949834358731659</v>
      </c>
      <c r="GF23" s="6">
        <f>IFERROR(INDEX(Sales!$D$5:$ABF$18,MATCH(UsagePerHour!$B23,Sales!$C$5:$C$18,0),MATCH(UsagePerHour!GF$4,Sales!$D$3:$ABF$3,0))/GF$2*INDEX(Usage!$D$5:$ABF$11,MATCH(UsagePerHour!$B$20,Usage!$C$5:$C$11,0),MATCH(UsagePerHour!GF$4,Usage!$D$3:$ABF$3,0)),"")</f>
        <v>26.069599233685707</v>
      </c>
      <c r="GG23" s="6">
        <f>IFERROR(INDEX(Sales!$D$5:$ABF$18,MATCH(UsagePerHour!$B23,Sales!$C$5:$C$18,0),MATCH(UsagePerHour!GG$4,Sales!$D$3:$ABF$3,0))/GG$2*INDEX(Usage!$D$5:$ABF$11,MATCH(UsagePerHour!$B$20,Usage!$C$5:$C$11,0),MATCH(UsagePerHour!GG$4,Usage!$D$3:$ABF$3,0)),"")</f>
        <v>2.8501004112078037</v>
      </c>
      <c r="GH23" s="6">
        <f>IFERROR(INDEX(Sales!$D$5:$ABF$18,MATCH(UsagePerHour!$B23,Sales!$C$5:$C$18,0),MATCH(UsagePerHour!GH$4,Sales!$D$3:$ABF$3,0))/GH$2*INDEX(Usage!$D$5:$ABF$11,MATCH(UsagePerHour!$B$20,Usage!$C$5:$C$11,0),MATCH(UsagePerHour!GH$4,Usage!$D$3:$ABF$3,0)),"")</f>
        <v>4.8480545299630782</v>
      </c>
      <c r="GI23" s="6">
        <f>IFERROR(INDEX(Sales!$D$5:$ABF$18,MATCH(UsagePerHour!$B23,Sales!$C$5:$C$18,0),MATCH(UsagePerHour!GI$4,Sales!$D$3:$ABF$3,0))/GI$2*INDEX(Usage!$D$5:$ABF$11,MATCH(UsagePerHour!$B$20,Usage!$C$5:$C$11,0),MATCH(UsagePerHour!GI$4,Usage!$D$3:$ABF$3,0)),"")</f>
        <v>61.378110980883484</v>
      </c>
      <c r="GJ23" s="6">
        <f>IFERROR(INDEX(Sales!$D$5:$ABF$18,MATCH(UsagePerHour!$B23,Sales!$C$5:$C$18,0),MATCH(UsagePerHour!GJ$4,Sales!$D$3:$ABF$3,0))/GJ$2*INDEX(Usage!$D$5:$ABF$11,MATCH(UsagePerHour!$B$20,Usage!$C$5:$C$11,0),MATCH(UsagePerHour!GJ$4,Usage!$D$3:$ABF$3,0)),"")</f>
        <v>40.346838786851748</v>
      </c>
      <c r="GK23" s="6">
        <f>IFERROR(INDEX(Sales!$D$5:$ABF$18,MATCH(UsagePerHour!$B23,Sales!$C$5:$C$18,0),MATCH(UsagePerHour!GK$4,Sales!$D$3:$ABF$3,0))/GK$2*INDEX(Usage!$D$5:$ABF$11,MATCH(UsagePerHour!$B$20,Usage!$C$5:$C$11,0),MATCH(UsagePerHour!GK$4,Usage!$D$3:$ABF$3,0)),"")</f>
        <v>9.2187831118062196</v>
      </c>
      <c r="GL23" s="6">
        <f>IFERROR(INDEX(Sales!$D$5:$ABF$18,MATCH(UsagePerHour!$B23,Sales!$C$5:$C$18,0),MATCH(UsagePerHour!GL$4,Sales!$D$3:$ABF$3,0))/GL$2*INDEX(Usage!$D$5:$ABF$11,MATCH(UsagePerHour!$B$20,Usage!$C$5:$C$11,0),MATCH(UsagePerHour!GL$4,Usage!$D$3:$ABF$3,0)),"")</f>
        <v>3.2052047715563257</v>
      </c>
      <c r="GM23" s="6">
        <f>IFERROR(INDEX(Sales!$D$5:$ABF$18,MATCH(UsagePerHour!$B23,Sales!$C$5:$C$18,0),MATCH(UsagePerHour!GM$4,Sales!$D$3:$ABF$3,0))/GM$2*INDEX(Usage!$D$5:$ABF$11,MATCH(UsagePerHour!$B$20,Usage!$C$5:$C$11,0),MATCH(UsagePerHour!GM$4,Usage!$D$3:$ABF$3,0)),"")</f>
        <v>71.665981321438522</v>
      </c>
      <c r="GN23" s="6">
        <f>IFERROR(INDEX(Sales!$D$5:$ABF$18,MATCH(UsagePerHour!$B23,Sales!$C$5:$C$18,0),MATCH(UsagePerHour!GN$4,Sales!$D$3:$ABF$3,0))/GN$2*INDEX(Usage!$D$5:$ABF$11,MATCH(UsagePerHour!$B$20,Usage!$C$5:$C$11,0),MATCH(UsagePerHour!GN$4,Usage!$D$3:$ABF$3,0)),"")</f>
        <v>9.7585932322951638</v>
      </c>
      <c r="GO23" s="6">
        <f>IFERROR(INDEX(Sales!$D$5:$ABF$18,MATCH(UsagePerHour!$B23,Sales!$C$5:$C$18,0),MATCH(UsagePerHour!GO$4,Sales!$D$3:$ABF$3,0))/GO$2*INDEX(Usage!$D$5:$ABF$11,MATCH(UsagePerHour!$B$20,Usage!$C$5:$C$11,0),MATCH(UsagePerHour!GO$4,Usage!$D$3:$ABF$3,0)),"")</f>
        <v>20.22510500743283</v>
      </c>
      <c r="GP23" s="6">
        <f>IFERROR(INDEX(Sales!$D$5:$ABF$18,MATCH(UsagePerHour!$B23,Sales!$C$5:$C$18,0),MATCH(UsagePerHour!GP$4,Sales!$D$3:$ABF$3,0))/GP$2*INDEX(Usage!$D$5:$ABF$11,MATCH(UsagePerHour!$B$20,Usage!$C$5:$C$11,0),MATCH(UsagePerHour!GP$4,Usage!$D$3:$ABF$3,0)),"")</f>
        <v>202.04499460524971</v>
      </c>
      <c r="GQ23" s="6">
        <f>IFERROR(INDEX(Sales!$D$5:$ABF$18,MATCH(UsagePerHour!$B23,Sales!$C$5:$C$18,0),MATCH(UsagePerHour!GQ$4,Sales!$D$3:$ABF$3,0))/GQ$2*INDEX(Usage!$D$5:$ABF$11,MATCH(UsagePerHour!$B$20,Usage!$C$5:$C$11,0),MATCH(UsagePerHour!GQ$4,Usage!$D$3:$ABF$3,0)),"")</f>
        <v>71.430116326649909</v>
      </c>
      <c r="GR23" s="6">
        <f>IFERROR(INDEX(Sales!$D$5:$ABF$18,MATCH(UsagePerHour!$B23,Sales!$C$5:$C$18,0),MATCH(UsagePerHour!GR$4,Sales!$D$3:$ABF$3,0))/GR$2*INDEX(Usage!$D$5:$ABF$11,MATCH(UsagePerHour!$B$20,Usage!$C$5:$C$11,0),MATCH(UsagePerHour!GR$4,Usage!$D$3:$ABF$3,0)),"")</f>
        <v>71.841290548911346</v>
      </c>
      <c r="GS23" s="6">
        <f>IFERROR(INDEX(Sales!$D$5:$ABF$18,MATCH(UsagePerHour!$B23,Sales!$C$5:$C$18,0),MATCH(UsagePerHour!GS$4,Sales!$D$3:$ABF$3,0))/GS$2*INDEX(Usage!$D$5:$ABF$11,MATCH(UsagePerHour!$B$20,Usage!$C$5:$C$11,0),MATCH(UsagePerHour!GS$4,Usage!$D$3:$ABF$3,0)),"")</f>
        <v>5.557291666666667</v>
      </c>
      <c r="GT23" s="6">
        <f>IFERROR(INDEX(Sales!$D$5:$ABF$18,MATCH(UsagePerHour!$B23,Sales!$C$5:$C$18,0),MATCH(UsagePerHour!GT$4,Sales!$D$3:$ABF$3,0))/GT$2*INDEX(Usage!$D$5:$ABF$11,MATCH(UsagePerHour!$B$20,Usage!$C$5:$C$11,0),MATCH(UsagePerHour!GT$4,Usage!$D$3:$ABF$3,0)),"")</f>
        <v>64.49896778462815</v>
      </c>
      <c r="GU23" s="6">
        <f>IFERROR(INDEX(Sales!$D$5:$ABF$18,MATCH(UsagePerHour!$B23,Sales!$C$5:$C$18,0),MATCH(UsagePerHour!GU$4,Sales!$D$3:$ABF$3,0))/GU$2*INDEX(Usage!$D$5:$ABF$11,MATCH(UsagePerHour!$B$20,Usage!$C$5:$C$11,0),MATCH(UsagePerHour!GU$4,Usage!$D$3:$ABF$3,0)),"")</f>
        <v>45.423956521187037</v>
      </c>
      <c r="GV23" s="6">
        <f>IFERROR(INDEX(Sales!$D$5:$ABF$18,MATCH(UsagePerHour!$B23,Sales!$C$5:$C$18,0),MATCH(UsagePerHour!GV$4,Sales!$D$3:$ABF$3,0))/GV$2*INDEX(Usage!$D$5:$ABF$11,MATCH(UsagePerHour!$B$20,Usage!$C$5:$C$11,0),MATCH(UsagePerHour!GV$4,Usage!$D$3:$ABF$3,0)),"")</f>
        <v>13.164589797567618</v>
      </c>
      <c r="GW23" s="6">
        <f>IFERROR(INDEX(Sales!$D$5:$ABF$18,MATCH(UsagePerHour!$B23,Sales!$C$5:$C$18,0),MATCH(UsagePerHour!GW$4,Sales!$D$3:$ABF$3,0))/GW$2*INDEX(Usage!$D$5:$ABF$11,MATCH(UsagePerHour!$B$20,Usage!$C$5:$C$11,0),MATCH(UsagePerHour!GW$4,Usage!$D$3:$ABF$3,0)),"")</f>
        <v>67.767569118241127</v>
      </c>
      <c r="GX23" s="6">
        <f>IFERROR(INDEX(Sales!$D$5:$ABF$18,MATCH(UsagePerHour!$B23,Sales!$C$5:$C$18,0),MATCH(UsagePerHour!GX$4,Sales!$D$3:$ABF$3,0))/GX$2*INDEX(Usage!$D$5:$ABF$11,MATCH(UsagePerHour!$B$20,Usage!$C$5:$C$11,0),MATCH(UsagePerHour!GX$4,Usage!$D$3:$ABF$3,0)),"")</f>
        <v>26.280702387813058</v>
      </c>
      <c r="GY23" s="6">
        <f>IFERROR(INDEX(Sales!$D$5:$ABF$18,MATCH(UsagePerHour!$B23,Sales!$C$5:$C$18,0),MATCH(UsagePerHour!GY$4,Sales!$D$3:$ABF$3,0))/GY$2*INDEX(Usage!$D$5:$ABF$11,MATCH(UsagePerHour!$B$20,Usage!$C$5:$C$11,0),MATCH(UsagePerHour!GY$4,Usage!$D$3:$ABF$3,0)),"")</f>
        <v>90.466391158852687</v>
      </c>
      <c r="GZ23" s="6">
        <f>IFERROR(INDEX(Sales!$D$5:$ABF$18,MATCH(UsagePerHour!$B23,Sales!$C$5:$C$18,0),MATCH(UsagePerHour!GZ$4,Sales!$D$3:$ABF$3,0))/GZ$2*INDEX(Usage!$D$5:$ABF$11,MATCH(UsagePerHour!$B$20,Usage!$C$5:$C$11,0),MATCH(UsagePerHour!GZ$4,Usage!$D$3:$ABF$3,0)),"")</f>
        <v>6.9229540918163677</v>
      </c>
      <c r="HA23" s="6">
        <f>IFERROR(INDEX(Sales!$D$5:$ABF$18,MATCH(UsagePerHour!$B23,Sales!$C$5:$C$18,0),MATCH(UsagePerHour!HA$4,Sales!$D$3:$ABF$3,0))/HA$2*INDEX(Usage!$D$5:$ABF$11,MATCH(UsagePerHour!$B$20,Usage!$C$5:$C$11,0),MATCH(UsagePerHour!HA$4,Usage!$D$3:$ABF$3,0)),"")</f>
        <v>12.90372167499636</v>
      </c>
      <c r="HB23" s="6">
        <f>IFERROR(INDEX(Sales!$D$5:$ABF$18,MATCH(UsagePerHour!$B23,Sales!$C$5:$C$18,0),MATCH(UsagePerHour!HB$4,Sales!$D$3:$ABF$3,0))/HB$2*INDEX(Usage!$D$5:$ABF$11,MATCH(UsagePerHour!$B$20,Usage!$C$5:$C$11,0),MATCH(UsagePerHour!HB$4,Usage!$D$3:$ABF$3,0)),"")</f>
        <v>5.6334786595063902</v>
      </c>
      <c r="HC23" s="6">
        <f>IFERROR(INDEX(Sales!$D$5:$ABF$18,MATCH(UsagePerHour!$B23,Sales!$C$5:$C$18,0),MATCH(UsagePerHour!HC$4,Sales!$D$3:$ABF$3,0))/HC$2*INDEX(Usage!$D$5:$ABF$11,MATCH(UsagePerHour!$B$20,Usage!$C$5:$C$11,0),MATCH(UsagePerHour!HC$4,Usage!$D$3:$ABF$3,0)),"")</f>
        <v>27.689097759274006</v>
      </c>
      <c r="HD23" s="6">
        <f>IFERROR(INDEX(Sales!$D$5:$ABF$18,MATCH(UsagePerHour!$B23,Sales!$C$5:$C$18,0),MATCH(UsagePerHour!HD$4,Sales!$D$3:$ABF$3,0))/HD$2*INDEX(Usage!$D$5:$ABF$11,MATCH(UsagePerHour!$B$20,Usage!$C$5:$C$11,0),MATCH(UsagePerHour!HD$4,Usage!$D$3:$ABF$3,0)),"")</f>
        <v>129.25708685502556</v>
      </c>
      <c r="HE23" s="6">
        <f>IFERROR(INDEX(Sales!$D$5:$ABF$18,MATCH(UsagePerHour!$B23,Sales!$C$5:$C$18,0),MATCH(UsagePerHour!HE$4,Sales!$D$3:$ABF$3,0))/HE$2*INDEX(Usage!$D$5:$ABF$11,MATCH(UsagePerHour!$B$20,Usage!$C$5:$C$11,0),MATCH(UsagePerHour!HE$4,Usage!$D$3:$ABF$3,0)),"")</f>
        <v>45.391012704367846</v>
      </c>
      <c r="HF23" s="6">
        <f>IFERROR(INDEX(Sales!$D$5:$ABF$18,MATCH(UsagePerHour!$B23,Sales!$C$5:$C$18,0),MATCH(UsagePerHour!HF$4,Sales!$D$3:$ABF$3,0))/HF$2*INDEX(Usage!$D$5:$ABF$11,MATCH(UsagePerHour!$B$20,Usage!$C$5:$C$11,0),MATCH(UsagePerHour!HF$4,Usage!$D$3:$ABF$3,0)),"")</f>
        <v>9.7043159404432746</v>
      </c>
      <c r="HG23" s="6">
        <f>IFERROR(INDEX(Sales!$D$5:$ABF$18,MATCH(UsagePerHour!$B23,Sales!$C$5:$C$18,0),MATCH(UsagePerHour!HG$4,Sales!$D$3:$ABF$3,0))/HG$2*INDEX(Usage!$D$5:$ABF$11,MATCH(UsagePerHour!$B$20,Usage!$C$5:$C$11,0),MATCH(UsagePerHour!HG$4,Usage!$D$3:$ABF$3,0)),"")</f>
        <v>0.56148863944613869</v>
      </c>
      <c r="HH23" s="6">
        <f>IFERROR(INDEX(Sales!$D$5:$ABF$18,MATCH(UsagePerHour!$B23,Sales!$C$5:$C$18,0),MATCH(UsagePerHour!HH$4,Sales!$D$3:$ABF$3,0))/HH$2*INDEX(Usage!$D$5:$ABF$11,MATCH(UsagePerHour!$B$20,Usage!$C$5:$C$11,0),MATCH(UsagePerHour!HH$4,Usage!$D$3:$ABF$3,0)),"")</f>
        <v>7.9223973999020219</v>
      </c>
      <c r="HI23" s="6">
        <f>IFERROR(INDEX(Sales!$D$5:$ABF$18,MATCH(UsagePerHour!$B23,Sales!$C$5:$C$18,0),MATCH(UsagePerHour!HI$4,Sales!$D$3:$ABF$3,0))/HI$2*INDEX(Usage!$D$5:$ABF$11,MATCH(UsagePerHour!$B$20,Usage!$C$5:$C$11,0),MATCH(UsagePerHour!HI$4,Usage!$D$3:$ABF$3,0)),"")</f>
        <v>8.6734682957281724</v>
      </c>
      <c r="HJ23" s="6">
        <f>IFERROR(INDEX(Sales!$D$5:$ABF$18,MATCH(UsagePerHour!$B23,Sales!$C$5:$C$18,0),MATCH(UsagePerHour!HJ$4,Sales!$D$3:$ABF$3,0))/HJ$2*INDEX(Usage!$D$5:$ABF$11,MATCH(UsagePerHour!$B$20,Usage!$C$5:$C$11,0),MATCH(UsagePerHour!HJ$4,Usage!$D$3:$ABF$3,0)),"")</f>
        <v>10.136917000450202</v>
      </c>
      <c r="HK23" s="6">
        <f>IFERROR(INDEX(Sales!$D$5:$ABF$18,MATCH(UsagePerHour!$B23,Sales!$C$5:$C$18,0),MATCH(UsagePerHour!HK$4,Sales!$D$3:$ABF$3,0))/HK$2*INDEX(Usage!$D$5:$ABF$11,MATCH(UsagePerHour!$B$20,Usage!$C$5:$C$11,0),MATCH(UsagePerHour!HK$4,Usage!$D$3:$ABF$3,0)),"")</f>
        <v>9.2753806985894425</v>
      </c>
      <c r="HL23" s="6">
        <f>IFERROR(INDEX(Sales!$D$5:$ABF$18,MATCH(UsagePerHour!$B23,Sales!$C$5:$C$18,0),MATCH(UsagePerHour!HL$4,Sales!$D$3:$ABF$3,0))/HL$2*INDEX(Usage!$D$5:$ABF$11,MATCH(UsagePerHour!$B$20,Usage!$C$5:$C$11,0),MATCH(UsagePerHour!HL$4,Usage!$D$3:$ABF$3,0)),"")</f>
        <v>16.022448893394156</v>
      </c>
      <c r="HM23" s="6">
        <f>IFERROR(INDEX(Sales!$D$5:$ABF$18,MATCH(UsagePerHour!$B23,Sales!$C$5:$C$18,0),MATCH(UsagePerHour!HM$4,Sales!$D$3:$ABF$3,0))/HM$2*INDEX(Usage!$D$5:$ABF$11,MATCH(UsagePerHour!$B$20,Usage!$C$5:$C$11,0),MATCH(UsagePerHour!HM$4,Usage!$D$3:$ABF$3,0)),"")</f>
        <v>53.19059593186148</v>
      </c>
      <c r="HN23" s="6">
        <f>IFERROR(INDEX(Sales!$D$5:$ABF$18,MATCH(UsagePerHour!$B23,Sales!$C$5:$C$18,0),MATCH(UsagePerHour!HN$4,Sales!$D$3:$ABF$3,0))/HN$2*INDEX(Usage!$D$5:$ABF$11,MATCH(UsagePerHour!$B$20,Usage!$C$5:$C$11,0),MATCH(UsagePerHour!HN$4,Usage!$D$3:$ABF$3,0)),"")</f>
        <v>9.5851978657536652</v>
      </c>
      <c r="HO23" s="6">
        <f>IFERROR(INDEX(Sales!$D$5:$ABF$18,MATCH(UsagePerHour!$B23,Sales!$C$5:$C$18,0),MATCH(UsagePerHour!HO$4,Sales!$D$3:$ABF$3,0))/HO$2*INDEX(Usage!$D$5:$ABF$11,MATCH(UsagePerHour!$B$20,Usage!$C$5:$C$11,0),MATCH(UsagePerHour!HO$4,Usage!$D$3:$ABF$3,0)),"")</f>
        <v>49.605140819767279</v>
      </c>
      <c r="HP23" s="6">
        <f>IFERROR(INDEX(Sales!$D$5:$ABF$18,MATCH(UsagePerHour!$B23,Sales!$C$5:$C$18,0),MATCH(UsagePerHour!HP$4,Sales!$D$3:$ABF$3,0))/HP$2*INDEX(Usage!$D$5:$ABF$11,MATCH(UsagePerHour!$B$20,Usage!$C$5:$C$11,0),MATCH(UsagePerHour!HP$4,Usage!$D$3:$ABF$3,0)),"")</f>
        <v>29.826450786041828</v>
      </c>
      <c r="HQ23" s="6">
        <f>IFERROR(INDEX(Sales!$D$5:$ABF$18,MATCH(UsagePerHour!$B23,Sales!$C$5:$C$18,0),MATCH(UsagePerHour!HQ$4,Sales!$D$3:$ABF$3,0))/HQ$2*INDEX(Usage!$D$5:$ABF$11,MATCH(UsagePerHour!$B$20,Usage!$C$5:$C$11,0),MATCH(UsagePerHour!HQ$4,Usage!$D$3:$ABF$3,0)),"")</f>
        <v>56.792976090476884</v>
      </c>
      <c r="HR23" s="6">
        <f>IFERROR(INDEX(Sales!$D$5:$ABF$18,MATCH(UsagePerHour!$B23,Sales!$C$5:$C$18,0),MATCH(UsagePerHour!HR$4,Sales!$D$3:$ABF$3,0))/HR$2*INDEX(Usage!$D$5:$ABF$11,MATCH(UsagePerHour!$B$20,Usage!$C$5:$C$11,0),MATCH(UsagePerHour!HR$4,Usage!$D$3:$ABF$3,0)),"")</f>
        <v>184.34645120427393</v>
      </c>
      <c r="HS23" s="6">
        <f>IFERROR(INDEX(Sales!$D$5:$ABF$18,MATCH(UsagePerHour!$B23,Sales!$C$5:$C$18,0),MATCH(UsagePerHour!HS$4,Sales!$D$3:$ABF$3,0))/HS$2*INDEX(Usage!$D$5:$ABF$11,MATCH(UsagePerHour!$B$20,Usage!$C$5:$C$11,0),MATCH(UsagePerHour!HS$4,Usage!$D$3:$ABF$3,0)),"")</f>
        <v>12.892579696959094</v>
      </c>
      <c r="HT23" s="6">
        <f>IFERROR(INDEX(Sales!$D$5:$ABF$18,MATCH(UsagePerHour!$B23,Sales!$C$5:$C$18,0),MATCH(UsagePerHour!HT$4,Sales!$D$3:$ABF$3,0))/HT$2*INDEX(Usage!$D$5:$ABF$11,MATCH(UsagePerHour!$B$20,Usage!$C$5:$C$11,0),MATCH(UsagePerHour!HT$4,Usage!$D$3:$ABF$3,0)),"")</f>
        <v>12.675258442453481</v>
      </c>
      <c r="HU23" s="6">
        <f>IFERROR(INDEX(Sales!$D$5:$ABF$18,MATCH(UsagePerHour!$B23,Sales!$C$5:$C$18,0),MATCH(UsagePerHour!HU$4,Sales!$D$3:$ABF$3,0))/HU$2*INDEX(Usage!$D$5:$ABF$11,MATCH(UsagePerHour!$B$20,Usage!$C$5:$C$11,0),MATCH(UsagePerHour!HU$4,Usage!$D$3:$ABF$3,0)),"")</f>
        <v>1.7373635776800325</v>
      </c>
      <c r="HV23" s="6">
        <f>IFERROR(INDEX(Sales!$D$5:$ABF$18,MATCH(UsagePerHour!$B23,Sales!$C$5:$C$18,0),MATCH(UsagePerHour!HV$4,Sales!$D$3:$ABF$3,0))/HV$2*INDEX(Usage!$D$5:$ABF$11,MATCH(UsagePerHour!$B$20,Usage!$C$5:$C$11,0),MATCH(UsagePerHour!HV$4,Usage!$D$3:$ABF$3,0)),"")</f>
        <v>6.8753993610223638</v>
      </c>
      <c r="HW23" s="6">
        <f>IFERROR(INDEX(Sales!$D$5:$ABF$18,MATCH(UsagePerHour!$B23,Sales!$C$5:$C$18,0),MATCH(UsagePerHour!HW$4,Sales!$D$3:$ABF$3,0))/HW$2*INDEX(Usage!$D$5:$ABF$11,MATCH(UsagePerHour!$B$20,Usage!$C$5:$C$11,0),MATCH(UsagePerHour!HW$4,Usage!$D$3:$ABF$3,0)),"")</f>
        <v>22.042320422989295</v>
      </c>
      <c r="HX23" s="6">
        <f>IFERROR(INDEX(Sales!$D$5:$ABF$18,MATCH(UsagePerHour!$B23,Sales!$C$5:$C$18,0),MATCH(UsagePerHour!HX$4,Sales!$D$3:$ABF$3,0))/HX$2*INDEX(Usage!$D$5:$ABF$11,MATCH(UsagePerHour!$B$20,Usage!$C$5:$C$11,0),MATCH(UsagePerHour!HX$4,Usage!$D$3:$ABF$3,0)),"")</f>
        <v>53.074136072828999</v>
      </c>
      <c r="HY23" s="6">
        <f>IFERROR(INDEX(Sales!$D$5:$ABF$18,MATCH(UsagePerHour!$B23,Sales!$C$5:$C$18,0),MATCH(UsagePerHour!HY$4,Sales!$D$3:$ABF$3,0))/HY$2*INDEX(Usage!$D$5:$ABF$11,MATCH(UsagePerHour!$B$20,Usage!$C$5:$C$11,0),MATCH(UsagePerHour!HY$4,Usage!$D$3:$ABF$3,0)),"")</f>
        <v>196.80111825552137</v>
      </c>
      <c r="HZ23" s="6">
        <f>IFERROR(INDEX(Sales!$D$5:$ABF$18,MATCH(UsagePerHour!$B23,Sales!$C$5:$C$18,0),MATCH(UsagePerHour!HZ$4,Sales!$D$3:$ABF$3,0))/HZ$2*INDEX(Usage!$D$5:$ABF$11,MATCH(UsagePerHour!$B$20,Usage!$C$5:$C$11,0),MATCH(UsagePerHour!HZ$4,Usage!$D$3:$ABF$3,0)),"")</f>
        <v>39.28651418639862</v>
      </c>
      <c r="IA23" s="6">
        <f>IFERROR(INDEX(Sales!$D$5:$ABF$18,MATCH(UsagePerHour!$B23,Sales!$C$5:$C$18,0),MATCH(UsagePerHour!IA$4,Sales!$D$3:$ABF$3,0))/IA$2*INDEX(Usage!$D$5:$ABF$11,MATCH(UsagePerHour!$B$20,Usage!$C$5:$C$11,0),MATCH(UsagePerHour!IA$4,Usage!$D$3:$ABF$3,0)),"")</f>
        <v>52.696700078837708</v>
      </c>
      <c r="IB23" s="6">
        <f>IFERROR(INDEX(Sales!$D$5:$ABF$18,MATCH(UsagePerHour!$B23,Sales!$C$5:$C$18,0),MATCH(UsagePerHour!IB$4,Sales!$D$3:$ABF$3,0))/IB$2*INDEX(Usage!$D$5:$ABF$11,MATCH(UsagePerHour!$B$20,Usage!$C$5:$C$11,0),MATCH(UsagePerHour!IB$4,Usage!$D$3:$ABF$3,0)),"")</f>
        <v>3.4392423325731838</v>
      </c>
      <c r="IC23" s="6">
        <f>IFERROR(INDEX(Sales!$D$5:$ABF$18,MATCH(UsagePerHour!$B23,Sales!$C$5:$C$18,0),MATCH(UsagePerHour!IC$4,Sales!$D$3:$ABF$3,0))/IC$2*INDEX(Usage!$D$5:$ABF$11,MATCH(UsagePerHour!$B$20,Usage!$C$5:$C$11,0),MATCH(UsagePerHour!IC$4,Usage!$D$3:$ABF$3,0)),"")</f>
        <v>15.093103376276284</v>
      </c>
      <c r="ID23" s="6">
        <f>IFERROR(INDEX(Sales!$D$5:$ABF$18,MATCH(UsagePerHour!$B23,Sales!$C$5:$C$18,0),MATCH(UsagePerHour!ID$4,Sales!$D$3:$ABF$3,0))/ID$2*INDEX(Usage!$D$5:$ABF$11,MATCH(UsagePerHour!$B$20,Usage!$C$5:$C$11,0),MATCH(UsagePerHour!ID$4,Usage!$D$3:$ABF$3,0)),"")</f>
        <v>6.6800789973975165</v>
      </c>
      <c r="IE23" s="6">
        <f>IFERROR(INDEX(Sales!$D$5:$ABF$18,MATCH(UsagePerHour!$B23,Sales!$C$5:$C$18,0),MATCH(UsagePerHour!IE$4,Sales!$D$3:$ABF$3,0))/IE$2*INDEX(Usage!$D$5:$ABF$11,MATCH(UsagePerHour!$B$20,Usage!$C$5:$C$11,0),MATCH(UsagePerHour!IE$4,Usage!$D$3:$ABF$3,0)),"")</f>
        <v>32.893455576331505</v>
      </c>
      <c r="IF23" s="6">
        <f>IFERROR(INDEX(Sales!$D$5:$ABF$18,MATCH(UsagePerHour!$B23,Sales!$C$5:$C$18,0),MATCH(UsagePerHour!IF$4,Sales!$D$3:$ABF$3,0))/IF$2*INDEX(Usage!$D$5:$ABF$11,MATCH(UsagePerHour!$B$20,Usage!$C$5:$C$11,0),MATCH(UsagePerHour!IF$4,Usage!$D$3:$ABF$3,0)),"")</f>
        <v>116.79725206813842</v>
      </c>
      <c r="IG23" s="6">
        <f>IFERROR(INDEX(Sales!$D$5:$ABF$18,MATCH(UsagePerHour!$B23,Sales!$C$5:$C$18,0),MATCH(UsagePerHour!IG$4,Sales!$D$3:$ABF$3,0))/IG$2*INDEX(Usage!$D$5:$ABF$11,MATCH(UsagePerHour!$B$20,Usage!$C$5:$C$11,0),MATCH(UsagePerHour!IG$4,Usage!$D$3:$ABF$3,0)),"")</f>
        <v>10.361288134917073</v>
      </c>
      <c r="IH23" s="6">
        <f>IFERROR(INDEX(Sales!$D$5:$ABF$18,MATCH(UsagePerHour!$B23,Sales!$C$5:$C$18,0),MATCH(UsagePerHour!IH$4,Sales!$D$3:$ABF$3,0))/IH$2*INDEX(Usage!$D$5:$ABF$11,MATCH(UsagePerHour!$B$20,Usage!$C$5:$C$11,0),MATCH(UsagePerHour!IH$4,Usage!$D$3:$ABF$3,0)),"")</f>
        <v>52.000580532079979</v>
      </c>
      <c r="II23" s="6">
        <f>IFERROR(INDEX(Sales!$D$5:$ABF$18,MATCH(UsagePerHour!$B23,Sales!$C$5:$C$18,0),MATCH(UsagePerHour!II$4,Sales!$D$3:$ABF$3,0))/II$2*INDEX(Usage!$D$5:$ABF$11,MATCH(UsagePerHour!$B$20,Usage!$C$5:$C$11,0),MATCH(UsagePerHour!II$4,Usage!$D$3:$ABF$3,0)),"")</f>
        <v>0.44322962548265726</v>
      </c>
      <c r="IJ23" s="6">
        <f>IFERROR(INDEX(Sales!$D$5:$ABF$18,MATCH(UsagePerHour!$B23,Sales!$C$5:$C$18,0),MATCH(UsagePerHour!IJ$4,Sales!$D$3:$ABF$3,0))/IJ$2*INDEX(Usage!$D$5:$ABF$11,MATCH(UsagePerHour!$B$20,Usage!$C$5:$C$11,0),MATCH(UsagePerHour!IJ$4,Usage!$D$3:$ABF$3,0)),"")</f>
        <v>34.984813166631348</v>
      </c>
      <c r="IK23" s="6">
        <f>IFERROR(INDEX(Sales!$D$5:$ABF$18,MATCH(UsagePerHour!$B23,Sales!$C$5:$C$18,0),MATCH(UsagePerHour!IK$4,Sales!$D$3:$ABF$3,0))/IK$2*INDEX(Usage!$D$5:$ABF$11,MATCH(UsagePerHour!$B$20,Usage!$C$5:$C$11,0),MATCH(UsagePerHour!IK$4,Usage!$D$3:$ABF$3,0)),"")</f>
        <v>7.510753343019462</v>
      </c>
      <c r="IL23" s="6">
        <f>IFERROR(INDEX(Sales!$D$5:$ABF$18,MATCH(UsagePerHour!$B23,Sales!$C$5:$C$18,0),MATCH(UsagePerHour!IL$4,Sales!$D$3:$ABF$3,0))/IL$2*INDEX(Usage!$D$5:$ABF$11,MATCH(UsagePerHour!$B$20,Usage!$C$5:$C$11,0),MATCH(UsagePerHour!IL$4,Usage!$D$3:$ABF$3,0)),"")</f>
        <v>35.565039374034491</v>
      </c>
      <c r="IM23" s="6">
        <f>IFERROR(INDEX(Sales!$D$5:$ABF$18,MATCH(UsagePerHour!$B23,Sales!$C$5:$C$18,0),MATCH(UsagePerHour!IM$4,Sales!$D$3:$ABF$3,0))/IM$2*INDEX(Usage!$D$5:$ABF$11,MATCH(UsagePerHour!$B$20,Usage!$C$5:$C$11,0),MATCH(UsagePerHour!IM$4,Usage!$D$3:$ABF$3,0)),"")</f>
        <v>100.68276582800381</v>
      </c>
      <c r="IN23" s="6">
        <f>IFERROR(INDEX(Sales!$D$5:$ABF$18,MATCH(UsagePerHour!$B23,Sales!$C$5:$C$18,0),MATCH(UsagePerHour!IN$4,Sales!$D$3:$ABF$3,0))/IN$2*INDEX(Usage!$D$5:$ABF$11,MATCH(UsagePerHour!$B$20,Usage!$C$5:$C$11,0),MATCH(UsagePerHour!IN$4,Usage!$D$3:$ABF$3,0)),"")</f>
        <v>4.0157318741450068</v>
      </c>
      <c r="IO23" s="6">
        <f>IFERROR(INDEX(Sales!$D$5:$ABF$18,MATCH(UsagePerHour!$B23,Sales!$C$5:$C$18,0),MATCH(UsagePerHour!IO$4,Sales!$D$3:$ABF$3,0))/IO$2*INDEX(Usage!$D$5:$ABF$11,MATCH(UsagePerHour!$B$20,Usage!$C$5:$C$11,0),MATCH(UsagePerHour!IO$4,Usage!$D$3:$ABF$3,0)),"")</f>
        <v>24.815480440630317</v>
      </c>
      <c r="IP23" s="6">
        <f>IFERROR(INDEX(Sales!$D$5:$ABF$18,MATCH(UsagePerHour!$B23,Sales!$C$5:$C$18,0),MATCH(UsagePerHour!IP$4,Sales!$D$3:$ABF$3,0))/IP$2*INDEX(Usage!$D$5:$ABF$11,MATCH(UsagePerHour!$B$20,Usage!$C$5:$C$11,0),MATCH(UsagePerHour!IP$4,Usage!$D$3:$ABF$3,0)),"")</f>
        <v>18.999287670158608</v>
      </c>
      <c r="IQ23" s="6">
        <f>IFERROR(INDEX(Sales!$D$5:$ABF$18,MATCH(UsagePerHour!$B23,Sales!$C$5:$C$18,0),MATCH(UsagePerHour!IQ$4,Sales!$D$3:$ABF$3,0))/IQ$2*INDEX(Usage!$D$5:$ABF$11,MATCH(UsagePerHour!$B$20,Usage!$C$5:$C$11,0),MATCH(UsagePerHour!IQ$4,Usage!$D$3:$ABF$3,0)),"")</f>
        <v>21.605164749876529</v>
      </c>
      <c r="IR23" s="6">
        <f>IFERROR(INDEX(Sales!$D$5:$ABF$18,MATCH(UsagePerHour!$B23,Sales!$C$5:$C$18,0),MATCH(UsagePerHour!IR$4,Sales!$D$3:$ABF$3,0))/IR$2*INDEX(Usage!$D$5:$ABF$11,MATCH(UsagePerHour!$B$20,Usage!$C$5:$C$11,0),MATCH(UsagePerHour!IR$4,Usage!$D$3:$ABF$3,0)),"")</f>
        <v>13.372788970234597</v>
      </c>
      <c r="IS23" s="6">
        <f>IFERROR(INDEX(Sales!$D$5:$ABF$18,MATCH(UsagePerHour!$B23,Sales!$C$5:$C$18,0),MATCH(UsagePerHour!IS$4,Sales!$D$3:$ABF$3,0))/IS$2*INDEX(Usage!$D$5:$ABF$11,MATCH(UsagePerHour!$B$20,Usage!$C$5:$C$11,0),MATCH(UsagePerHour!IS$4,Usage!$D$3:$ABF$3,0)),"")</f>
        <v>11.483653302735011</v>
      </c>
      <c r="IT23" s="6">
        <f>IFERROR(INDEX(Sales!$D$5:$ABF$18,MATCH(UsagePerHour!$B23,Sales!$C$5:$C$18,0),MATCH(UsagePerHour!IT$4,Sales!$D$3:$ABF$3,0))/IT$2*INDEX(Usage!$D$5:$ABF$11,MATCH(UsagePerHour!$B$20,Usage!$C$5:$C$11,0),MATCH(UsagePerHour!IT$4,Usage!$D$3:$ABF$3,0)),"")</f>
        <v>38.283434999253409</v>
      </c>
      <c r="IU23" s="6">
        <f>IFERROR(INDEX(Sales!$D$5:$ABF$18,MATCH(UsagePerHour!$B23,Sales!$C$5:$C$18,0),MATCH(UsagePerHour!IU$4,Sales!$D$3:$ABF$3,0))/IU$2*INDEX(Usage!$D$5:$ABF$11,MATCH(UsagePerHour!$B$20,Usage!$C$5:$C$11,0),MATCH(UsagePerHour!IU$4,Usage!$D$3:$ABF$3,0)),"")</f>
        <v>14.069101490837779</v>
      </c>
      <c r="IV23" s="6">
        <f>IFERROR(INDEX(Sales!$D$5:$ABF$18,MATCH(UsagePerHour!$B23,Sales!$C$5:$C$18,0),MATCH(UsagePerHour!IV$4,Sales!$D$3:$ABF$3,0))/IV$2*INDEX(Usage!$D$5:$ABF$11,MATCH(UsagePerHour!$B$20,Usage!$C$5:$C$11,0),MATCH(UsagePerHour!IV$4,Usage!$D$3:$ABF$3,0)),"")</f>
        <v>14.523092466268457</v>
      </c>
      <c r="IW23" s="6">
        <f>IFERROR(INDEX(Sales!$D$5:$ABF$18,MATCH(UsagePerHour!$B23,Sales!$C$5:$C$18,0),MATCH(UsagePerHour!IW$4,Sales!$D$3:$ABF$3,0))/IW$2*INDEX(Usage!$D$5:$ABF$11,MATCH(UsagePerHour!$B$20,Usage!$C$5:$C$11,0),MATCH(UsagePerHour!IW$4,Usage!$D$3:$ABF$3,0)),"")</f>
        <v>0</v>
      </c>
      <c r="IX23" s="6">
        <f>IFERROR(INDEX(Sales!$D$5:$ABF$18,MATCH(UsagePerHour!$B23,Sales!$C$5:$C$18,0),MATCH(UsagePerHour!IX$4,Sales!$D$3:$ABF$3,0))/IX$2*INDEX(Usage!$D$5:$ABF$11,MATCH(UsagePerHour!$B$20,Usage!$C$5:$C$11,0),MATCH(UsagePerHour!IX$4,Usage!$D$3:$ABF$3,0)),"")</f>
        <v>17.119864909755286</v>
      </c>
      <c r="IY23" s="6">
        <f>IFERROR(INDEX(Sales!$D$5:$ABF$18,MATCH(UsagePerHour!$B23,Sales!$C$5:$C$18,0),MATCH(UsagePerHour!IY$4,Sales!$D$3:$ABF$3,0))/IY$2*INDEX(Usage!$D$5:$ABF$11,MATCH(UsagePerHour!$B$20,Usage!$C$5:$C$11,0),MATCH(UsagePerHour!IY$4,Usage!$D$3:$ABF$3,0)),"")</f>
        <v>5.0712284173235886</v>
      </c>
      <c r="IZ23" s="6">
        <f>IFERROR(INDEX(Sales!$D$5:$ABF$18,MATCH(UsagePerHour!$B23,Sales!$C$5:$C$18,0),MATCH(UsagePerHour!IZ$4,Sales!$D$3:$ABF$3,0))/IZ$2*INDEX(Usage!$D$5:$ABF$11,MATCH(UsagePerHour!$B$20,Usage!$C$5:$C$11,0),MATCH(UsagePerHour!IZ$4,Usage!$D$3:$ABF$3,0)),"")</f>
        <v>16.843283753649509</v>
      </c>
      <c r="JA23" s="6">
        <f>IFERROR(INDEX(Sales!$D$5:$ABF$18,MATCH(UsagePerHour!$B23,Sales!$C$5:$C$18,0),MATCH(UsagePerHour!JA$4,Sales!$D$3:$ABF$3,0))/JA$2*INDEX(Usage!$D$5:$ABF$11,MATCH(UsagePerHour!$B$20,Usage!$C$5:$C$11,0),MATCH(UsagePerHour!JA$4,Usage!$D$3:$ABF$3,0)),"")</f>
        <v>129.76128308983075</v>
      </c>
      <c r="JB23" s="6">
        <f>IFERROR(INDEX(Sales!$D$5:$ABF$18,MATCH(UsagePerHour!$B23,Sales!$C$5:$C$18,0),MATCH(UsagePerHour!JB$4,Sales!$D$3:$ABF$3,0))/JB$2*INDEX(Usage!$D$5:$ABF$11,MATCH(UsagePerHour!$B$20,Usage!$C$5:$C$11,0),MATCH(UsagePerHour!JB$4,Usage!$D$3:$ABF$3,0)),"")</f>
        <v>106.8132452890486</v>
      </c>
      <c r="JC23" s="6">
        <f>IFERROR(INDEX(Sales!$D$5:$ABF$18,MATCH(UsagePerHour!$B23,Sales!$C$5:$C$18,0),MATCH(UsagePerHour!JC$4,Sales!$D$3:$ABF$3,0))/JC$2*INDEX(Usage!$D$5:$ABF$11,MATCH(UsagePerHour!$B$20,Usage!$C$5:$C$11,0),MATCH(UsagePerHour!JC$4,Usage!$D$3:$ABF$3,0)),"")</f>
        <v>14.631114572397198</v>
      </c>
      <c r="JD23" s="6">
        <f>IFERROR(INDEX(Sales!$D$5:$ABF$18,MATCH(UsagePerHour!$B23,Sales!$C$5:$C$18,0),MATCH(UsagePerHour!JD$4,Sales!$D$3:$ABF$3,0))/JD$2*INDEX(Usage!$D$5:$ABF$11,MATCH(UsagePerHour!$B$20,Usage!$C$5:$C$11,0),MATCH(UsagePerHour!JD$4,Usage!$D$3:$ABF$3,0)),"")</f>
        <v>1.5654272936509424</v>
      </c>
      <c r="JE23" s="6">
        <f>IFERROR(INDEX(Sales!$D$5:$ABF$18,MATCH(UsagePerHour!$B23,Sales!$C$5:$C$18,0),MATCH(UsagePerHour!JE$4,Sales!$D$3:$ABF$3,0))/JE$2*INDEX(Usage!$D$5:$ABF$11,MATCH(UsagePerHour!$B$20,Usage!$C$5:$C$11,0),MATCH(UsagePerHour!JE$4,Usage!$D$3:$ABF$3,0)),"")</f>
        <v>18.083638515671236</v>
      </c>
      <c r="JF23" s="6">
        <f>IFERROR(INDEX(Sales!$D$5:$ABF$18,MATCH(UsagePerHour!$B23,Sales!$C$5:$C$18,0),MATCH(UsagePerHour!JF$4,Sales!$D$3:$ABF$3,0))/JF$2*INDEX(Usage!$D$5:$ABF$11,MATCH(UsagePerHour!$B$20,Usage!$C$5:$C$11,0),MATCH(UsagePerHour!JF$4,Usage!$D$3:$ABF$3,0)),"")</f>
        <v>5.2393837690488727</v>
      </c>
      <c r="JG23" s="6">
        <f>IFERROR(INDEX(Sales!$D$5:$ABF$18,MATCH(UsagePerHour!$B23,Sales!$C$5:$C$18,0),MATCH(UsagePerHour!JG$4,Sales!$D$3:$ABF$3,0))/JG$2*INDEX(Usage!$D$5:$ABF$11,MATCH(UsagePerHour!$B$20,Usage!$C$5:$C$11,0),MATCH(UsagePerHour!JG$4,Usage!$D$3:$ABF$3,0)),"")</f>
        <v>7.9733301960642358</v>
      </c>
      <c r="JH23" s="6">
        <f>IFERROR(INDEX(Sales!$D$5:$ABF$18,MATCH(UsagePerHour!$B23,Sales!$C$5:$C$18,0),MATCH(UsagePerHour!JH$4,Sales!$D$3:$ABF$3,0))/JH$2*INDEX(Usage!$D$5:$ABF$11,MATCH(UsagePerHour!$B$20,Usage!$C$5:$C$11,0),MATCH(UsagePerHour!JH$4,Usage!$D$3:$ABF$3,0)),"")</f>
        <v>136.28162760992797</v>
      </c>
      <c r="JI23" s="6">
        <f>IFERROR(INDEX(Sales!$D$5:$ABF$18,MATCH(UsagePerHour!$B23,Sales!$C$5:$C$18,0),MATCH(UsagePerHour!JI$4,Sales!$D$3:$ABF$3,0))/JI$2*INDEX(Usage!$D$5:$ABF$11,MATCH(UsagePerHour!$B$20,Usage!$C$5:$C$11,0),MATCH(UsagePerHour!JI$4,Usage!$D$3:$ABF$3,0)),"")</f>
        <v>107.65913438705354</v>
      </c>
      <c r="JJ23" s="6">
        <f>IFERROR(INDEX(Sales!$D$5:$ABF$18,MATCH(UsagePerHour!$B23,Sales!$C$5:$C$18,0),MATCH(UsagePerHour!JJ$4,Sales!$D$3:$ABF$3,0))/JJ$2*INDEX(Usage!$D$5:$ABF$11,MATCH(UsagePerHour!$B$20,Usage!$C$5:$C$11,0),MATCH(UsagePerHour!JJ$4,Usage!$D$3:$ABF$3,0)),"")</f>
        <v>20.288357381169028</v>
      </c>
      <c r="JK23" s="6">
        <f>IFERROR(INDEX(Sales!$D$5:$ABF$18,MATCH(UsagePerHour!$B23,Sales!$C$5:$C$18,0),MATCH(UsagePerHour!JK$4,Sales!$D$3:$ABF$3,0))/JK$2*INDEX(Usage!$D$5:$ABF$11,MATCH(UsagePerHour!$B$20,Usage!$C$5:$C$11,0),MATCH(UsagePerHour!JK$4,Usage!$D$3:$ABF$3,0)),"")</f>
        <v>3.9911217513339889</v>
      </c>
      <c r="JL23" s="6">
        <f>IFERROR(INDEX(Sales!$D$5:$ABF$18,MATCH(UsagePerHour!$B23,Sales!$C$5:$C$18,0),MATCH(UsagePerHour!JL$4,Sales!$D$3:$ABF$3,0))/JL$2*INDEX(Usage!$D$5:$ABF$11,MATCH(UsagePerHour!$B$20,Usage!$C$5:$C$11,0),MATCH(UsagePerHour!JL$4,Usage!$D$3:$ABF$3,0)),"")</f>
        <v>8.8138200196238579</v>
      </c>
      <c r="JM23" s="6">
        <f>IFERROR(INDEX(Sales!$D$5:$ABF$18,MATCH(UsagePerHour!$B23,Sales!$C$5:$C$18,0),MATCH(UsagePerHour!JM$4,Sales!$D$3:$ABF$3,0))/JM$2*INDEX(Usage!$D$5:$ABF$11,MATCH(UsagePerHour!$B$20,Usage!$C$5:$C$11,0),MATCH(UsagePerHour!JM$4,Usage!$D$3:$ABF$3,0)),"")</f>
        <v>7.458143410119991</v>
      </c>
      <c r="JN23" s="6">
        <f>IFERROR(INDEX(Sales!$D$5:$ABF$18,MATCH(UsagePerHour!$B23,Sales!$C$5:$C$18,0),MATCH(UsagePerHour!JN$4,Sales!$D$3:$ABF$3,0))/JN$2*INDEX(Usage!$D$5:$ABF$11,MATCH(UsagePerHour!$B$20,Usage!$C$5:$C$11,0),MATCH(UsagePerHour!JN$4,Usage!$D$3:$ABF$3,0)),"")</f>
        <v>23.533604270289942</v>
      </c>
      <c r="JO23" s="6">
        <f>IFERROR(INDEX(Sales!$D$5:$ABF$18,MATCH(UsagePerHour!$B23,Sales!$C$5:$C$18,0),MATCH(UsagePerHour!JO$4,Sales!$D$3:$ABF$3,0))/JO$2*INDEX(Usage!$D$5:$ABF$11,MATCH(UsagePerHour!$B$20,Usage!$C$5:$C$11,0),MATCH(UsagePerHour!JO$4,Usage!$D$3:$ABF$3,0)),"")</f>
        <v>85.408165363151852</v>
      </c>
      <c r="JP23" s="6">
        <f>IFERROR(INDEX(Sales!$D$5:$ABF$18,MATCH(UsagePerHour!$B23,Sales!$C$5:$C$18,0),MATCH(UsagePerHour!JP$4,Sales!$D$3:$ABF$3,0))/JP$2*INDEX(Usage!$D$5:$ABF$11,MATCH(UsagePerHour!$B$20,Usage!$C$5:$C$11,0),MATCH(UsagePerHour!JP$4,Usage!$D$3:$ABF$3,0)),"")</f>
        <v>2.9839151577649043</v>
      </c>
      <c r="JQ23" s="6">
        <f>IFERROR(INDEX(Sales!$D$5:$ABF$18,MATCH(UsagePerHour!$B23,Sales!$C$5:$C$18,0),MATCH(UsagePerHour!JQ$4,Sales!$D$3:$ABF$3,0))/JQ$2*INDEX(Usage!$D$5:$ABF$11,MATCH(UsagePerHour!$B$20,Usage!$C$5:$C$11,0),MATCH(UsagePerHour!JQ$4,Usage!$D$3:$ABF$3,0)),"")</f>
        <v>7.6181192986444621</v>
      </c>
      <c r="JR23" s="6">
        <f>IFERROR(INDEX(Sales!$D$5:$ABF$18,MATCH(UsagePerHour!$B23,Sales!$C$5:$C$18,0),MATCH(UsagePerHour!JR$4,Sales!$D$3:$ABF$3,0))/JR$2*INDEX(Usage!$D$5:$ABF$11,MATCH(UsagePerHour!$B$20,Usage!$C$5:$C$11,0),MATCH(UsagePerHour!JR$4,Usage!$D$3:$ABF$3,0)),"")</f>
        <v>1.2671562256303612</v>
      </c>
      <c r="JS23" s="6">
        <f>IFERROR(INDEX(Sales!$D$5:$ABF$18,MATCH(UsagePerHour!$B23,Sales!$C$5:$C$18,0),MATCH(UsagePerHour!JS$4,Sales!$D$3:$ABF$3,0))/JS$2*INDEX(Usage!$D$5:$ABF$11,MATCH(UsagePerHour!$B$20,Usage!$C$5:$C$11,0),MATCH(UsagePerHour!JS$4,Usage!$D$3:$ABF$3,0)),"")</f>
        <v>38.357790457973337</v>
      </c>
      <c r="JT23" s="6">
        <f>IFERROR(INDEX(Sales!$D$5:$ABF$18,MATCH(UsagePerHour!$B23,Sales!$C$5:$C$18,0),MATCH(UsagePerHour!JT$4,Sales!$D$3:$ABF$3,0))/JT$2*INDEX(Usage!$D$5:$ABF$11,MATCH(UsagePerHour!$B$20,Usage!$C$5:$C$11,0),MATCH(UsagePerHour!JT$4,Usage!$D$3:$ABF$3,0)),"")</f>
        <v>14.575283931181829</v>
      </c>
      <c r="JU23" s="6">
        <f>IFERROR(INDEX(Sales!$D$5:$ABF$18,MATCH(UsagePerHour!$B23,Sales!$C$5:$C$18,0),MATCH(UsagePerHour!JU$4,Sales!$D$3:$ABF$3,0))/JU$2*INDEX(Usage!$D$5:$ABF$11,MATCH(UsagePerHour!$B$20,Usage!$C$5:$C$11,0),MATCH(UsagePerHour!JU$4,Usage!$D$3:$ABF$3,0)),"")</f>
        <v>21.976096994839125</v>
      </c>
      <c r="JV23" s="6">
        <f>IFERROR(INDEX(Sales!$D$5:$ABF$18,MATCH(UsagePerHour!$B23,Sales!$C$5:$C$18,0),MATCH(UsagePerHour!JV$4,Sales!$D$3:$ABF$3,0))/JV$2*INDEX(Usage!$D$5:$ABF$11,MATCH(UsagePerHour!$B$20,Usage!$C$5:$C$11,0),MATCH(UsagePerHour!JV$4,Usage!$D$3:$ABF$3,0)),"")</f>
        <v>107.78798715073641</v>
      </c>
      <c r="JW23" s="6">
        <f>IFERROR(INDEX(Sales!$D$5:$ABF$18,MATCH(UsagePerHour!$B23,Sales!$C$5:$C$18,0),MATCH(UsagePerHour!JW$4,Sales!$D$3:$ABF$3,0))/JW$2*INDEX(Usage!$D$5:$ABF$11,MATCH(UsagePerHour!$B$20,Usage!$C$5:$C$11,0),MATCH(UsagePerHour!JW$4,Usage!$D$3:$ABF$3,0)),"")</f>
        <v>8.8085845010909747</v>
      </c>
      <c r="JX23" s="6">
        <f>IFERROR(INDEX(Sales!$D$5:$ABF$18,MATCH(UsagePerHour!$B23,Sales!$C$5:$C$18,0),MATCH(UsagePerHour!JX$4,Sales!$D$3:$ABF$3,0))/JX$2*INDEX(Usage!$D$5:$ABF$11,MATCH(UsagePerHour!$B$20,Usage!$C$5:$C$11,0),MATCH(UsagePerHour!JX$4,Usage!$D$3:$ABF$3,0)),"")</f>
        <v>16.282642760832331</v>
      </c>
      <c r="JY23" s="6">
        <f>IFERROR(INDEX(Sales!$D$5:$ABF$18,MATCH(UsagePerHour!$B23,Sales!$C$5:$C$18,0),MATCH(UsagePerHour!JY$4,Sales!$D$3:$ABF$3,0))/JY$2*INDEX(Usage!$D$5:$ABF$11,MATCH(UsagePerHour!$B$20,Usage!$C$5:$C$11,0),MATCH(UsagePerHour!JY$4,Usage!$D$3:$ABF$3,0)),"")</f>
        <v>1.5254362989457477</v>
      </c>
      <c r="JZ23" s="6">
        <f>IFERROR(INDEX(Sales!$D$5:$ABF$18,MATCH(UsagePerHour!$B23,Sales!$C$5:$C$18,0),MATCH(UsagePerHour!JZ$4,Sales!$D$3:$ABF$3,0))/JZ$2*INDEX(Usage!$D$5:$ABF$11,MATCH(UsagePerHour!$B$20,Usage!$C$5:$C$11,0),MATCH(UsagePerHour!JZ$4,Usage!$D$3:$ABF$3,0)),"")</f>
        <v>6.5417114625889452</v>
      </c>
      <c r="KA23" s="6">
        <f>IFERROR(INDEX(Sales!$D$5:$ABF$18,MATCH(UsagePerHour!$B23,Sales!$C$5:$C$18,0),MATCH(UsagePerHour!KA$4,Sales!$D$3:$ABF$3,0))/KA$2*INDEX(Usage!$D$5:$ABF$11,MATCH(UsagePerHour!$B$20,Usage!$C$5:$C$11,0),MATCH(UsagePerHour!KA$4,Usage!$D$3:$ABF$3,0)),"")</f>
        <v>59.624784693450025</v>
      </c>
      <c r="KB23" s="6">
        <f>IFERROR(INDEX(Sales!$D$5:$ABF$18,MATCH(UsagePerHour!$B23,Sales!$C$5:$C$18,0),MATCH(UsagePerHour!KB$4,Sales!$D$3:$ABF$3,0))/KB$2*INDEX(Usage!$D$5:$ABF$11,MATCH(UsagePerHour!$B$20,Usage!$C$5:$C$11,0),MATCH(UsagePerHour!KB$4,Usage!$D$3:$ABF$3,0)),"")</f>
        <v>38.224220498772908</v>
      </c>
      <c r="KC23" s="6">
        <f>IFERROR(INDEX(Sales!$D$5:$ABF$18,MATCH(UsagePerHour!$B23,Sales!$C$5:$C$18,0),MATCH(UsagePerHour!KC$4,Sales!$D$3:$ABF$3,0))/KC$2*INDEX(Usage!$D$5:$ABF$11,MATCH(UsagePerHour!$B$20,Usage!$C$5:$C$11,0),MATCH(UsagePerHour!KC$4,Usage!$D$3:$ABF$3,0)),"")</f>
        <v>146.73991963328578</v>
      </c>
      <c r="KD23" s="6">
        <f>IFERROR(INDEX(Sales!$D$5:$ABF$18,MATCH(UsagePerHour!$B23,Sales!$C$5:$C$18,0),MATCH(UsagePerHour!KD$4,Sales!$D$3:$ABF$3,0))/KD$2*INDEX(Usage!$D$5:$ABF$11,MATCH(UsagePerHour!$B$20,Usage!$C$5:$C$11,0),MATCH(UsagePerHour!KD$4,Usage!$D$3:$ABF$3,0)),"")</f>
        <v>158.81556523702409</v>
      </c>
      <c r="KE23" s="6">
        <f>IFERROR(INDEX(Sales!$D$5:$ABF$18,MATCH(UsagePerHour!$B23,Sales!$C$5:$C$18,0),MATCH(UsagePerHour!KE$4,Sales!$D$3:$ABF$3,0))/KE$2*INDEX(Usage!$D$5:$ABF$11,MATCH(UsagePerHour!$B$20,Usage!$C$5:$C$11,0),MATCH(UsagePerHour!KE$4,Usage!$D$3:$ABF$3,0)),"")</f>
        <v>6.8091345039844455</v>
      </c>
      <c r="KF23" s="6">
        <f>IFERROR(INDEX(Sales!$D$5:$ABF$18,MATCH(UsagePerHour!$B23,Sales!$C$5:$C$18,0),MATCH(UsagePerHour!KF$4,Sales!$D$3:$ABF$3,0))/KF$2*INDEX(Usage!$D$5:$ABF$11,MATCH(UsagePerHour!$B$20,Usage!$C$5:$C$11,0),MATCH(UsagePerHour!KF$4,Usage!$D$3:$ABF$3,0)),"")</f>
        <v>3.3037672735248957</v>
      </c>
      <c r="KG23" s="6">
        <f>IFERROR(INDEX(Sales!$D$5:$ABF$18,MATCH(UsagePerHour!$B23,Sales!$C$5:$C$18,0),MATCH(UsagePerHour!KG$4,Sales!$D$3:$ABF$3,0))/KG$2*INDEX(Usage!$D$5:$ABF$11,MATCH(UsagePerHour!$B$20,Usage!$C$5:$C$11,0),MATCH(UsagePerHour!KG$4,Usage!$D$3:$ABF$3,0)),"")</f>
        <v>8.8926789393396088</v>
      </c>
      <c r="KH23" s="6">
        <f>IFERROR(INDEX(Sales!$D$5:$ABF$18,MATCH(UsagePerHour!$B23,Sales!$C$5:$C$18,0),MATCH(UsagePerHour!KH$4,Sales!$D$3:$ABF$3,0))/KH$2*INDEX(Usage!$D$5:$ABF$11,MATCH(UsagePerHour!$B$20,Usage!$C$5:$C$11,0),MATCH(UsagePerHour!KH$4,Usage!$D$3:$ABF$3,0)),"")</f>
        <v>19.880091812709953</v>
      </c>
      <c r="KI23" s="6">
        <f>IFERROR(INDEX(Sales!$D$5:$ABF$18,MATCH(UsagePerHour!$B23,Sales!$C$5:$C$18,0),MATCH(UsagePerHour!KI$4,Sales!$D$3:$ABF$3,0))/KI$2*INDEX(Usage!$D$5:$ABF$11,MATCH(UsagePerHour!$B$20,Usage!$C$5:$C$11,0),MATCH(UsagePerHour!KI$4,Usage!$D$3:$ABF$3,0)),"")</f>
        <v>28.249959547593491</v>
      </c>
      <c r="KJ23" s="6">
        <f>IFERROR(INDEX(Sales!$D$5:$ABF$18,MATCH(UsagePerHour!$B23,Sales!$C$5:$C$18,0),MATCH(UsagePerHour!KJ$4,Sales!$D$3:$ABF$3,0))/KJ$2*INDEX(Usage!$D$5:$ABF$11,MATCH(UsagePerHour!$B$20,Usage!$C$5:$C$11,0),MATCH(UsagePerHour!KJ$4,Usage!$D$3:$ABF$3,0)),"")</f>
        <v>85.867250363728132</v>
      </c>
      <c r="KK23" s="6">
        <f>IFERROR(INDEX(Sales!$D$5:$ABF$18,MATCH(UsagePerHour!$B23,Sales!$C$5:$C$18,0),MATCH(UsagePerHour!KK$4,Sales!$D$3:$ABF$3,0))/KK$2*INDEX(Usage!$D$5:$ABF$11,MATCH(UsagePerHour!$B$20,Usage!$C$5:$C$11,0),MATCH(UsagePerHour!KK$4,Usage!$D$3:$ABF$3,0)),"")</f>
        <v>16.814516517191034</v>
      </c>
      <c r="KL23" s="6">
        <f>IFERROR(INDEX(Sales!$D$5:$ABF$18,MATCH(UsagePerHour!$B23,Sales!$C$5:$C$18,0),MATCH(UsagePerHour!KL$4,Sales!$D$3:$ABF$3,0))/KL$2*INDEX(Usage!$D$5:$ABF$11,MATCH(UsagePerHour!$B$20,Usage!$C$5:$C$11,0),MATCH(UsagePerHour!KL$4,Usage!$D$3:$ABF$3,0)),"")</f>
        <v>12.249654345805197</v>
      </c>
      <c r="KM23" s="6">
        <f>IFERROR(INDEX(Sales!$D$5:$ABF$18,MATCH(UsagePerHour!$B23,Sales!$C$5:$C$18,0),MATCH(UsagePerHour!KM$4,Sales!$D$3:$ABF$3,0))/KM$2*INDEX(Usage!$D$5:$ABF$11,MATCH(UsagePerHour!$B$20,Usage!$C$5:$C$11,0),MATCH(UsagePerHour!KM$4,Usage!$D$3:$ABF$3,0)),"")</f>
        <v>7.4660336965224356</v>
      </c>
      <c r="KN23" s="6">
        <f>IFERROR(INDEX(Sales!$D$5:$ABF$18,MATCH(UsagePerHour!$B23,Sales!$C$5:$C$18,0),MATCH(UsagePerHour!KN$4,Sales!$D$3:$ABF$3,0))/KN$2*INDEX(Usage!$D$5:$ABF$11,MATCH(UsagePerHour!$B$20,Usage!$C$5:$C$11,0),MATCH(UsagePerHour!KN$4,Usage!$D$3:$ABF$3,0)),"")</f>
        <v>13.972002289691288</v>
      </c>
      <c r="KO23" s="6">
        <f>IFERROR(INDEX(Sales!$D$5:$ABF$18,MATCH(UsagePerHour!$B23,Sales!$C$5:$C$18,0),MATCH(UsagePerHour!KO$4,Sales!$D$3:$ABF$3,0))/KO$2*INDEX(Usage!$D$5:$ABF$11,MATCH(UsagePerHour!$B$20,Usage!$C$5:$C$11,0),MATCH(UsagePerHour!KO$4,Usage!$D$3:$ABF$3,0)),"")</f>
        <v>6.5203757889185656</v>
      </c>
      <c r="KP23" s="6">
        <f>IFERROR(INDEX(Sales!$D$5:$ABF$18,MATCH(UsagePerHour!$B23,Sales!$C$5:$C$18,0),MATCH(UsagePerHour!KP$4,Sales!$D$3:$ABF$3,0))/KP$2*INDEX(Usage!$D$5:$ABF$11,MATCH(UsagePerHour!$B$20,Usage!$C$5:$C$11,0),MATCH(UsagePerHour!KP$4,Usage!$D$3:$ABF$3,0)),"")</f>
        <v>94.145700028342972</v>
      </c>
      <c r="KQ23" s="6">
        <f>IFERROR(INDEX(Sales!$D$5:$ABF$18,MATCH(UsagePerHour!$B23,Sales!$C$5:$C$18,0),MATCH(UsagePerHour!KQ$4,Sales!$D$3:$ABF$3,0))/KQ$2*INDEX(Usage!$D$5:$ABF$11,MATCH(UsagePerHour!$B$20,Usage!$C$5:$C$11,0),MATCH(UsagePerHour!KQ$4,Usage!$D$3:$ABF$3,0)),"")</f>
        <v>75.481384928716892</v>
      </c>
      <c r="KR23" s="6">
        <f>IFERROR(INDEX(Sales!$D$5:$ABF$18,MATCH(UsagePerHour!$B23,Sales!$C$5:$C$18,0),MATCH(UsagePerHour!KR$4,Sales!$D$3:$ABF$3,0))/KR$2*INDEX(Usage!$D$5:$ABF$11,MATCH(UsagePerHour!$B$20,Usage!$C$5:$C$11,0),MATCH(UsagePerHour!KR$4,Usage!$D$3:$ABF$3,0)),"")</f>
        <v>11.66113007536017</v>
      </c>
      <c r="KS23" s="6">
        <f>IFERROR(INDEX(Sales!$D$5:$ABF$18,MATCH(UsagePerHour!$B23,Sales!$C$5:$C$18,0),MATCH(UsagePerHour!KS$4,Sales!$D$3:$ABF$3,0))/KS$2*INDEX(Usage!$D$5:$ABF$11,MATCH(UsagePerHour!$B$20,Usage!$C$5:$C$11,0),MATCH(UsagePerHour!KS$4,Usage!$D$3:$ABF$3,0)),"")</f>
        <v>23.126804071504534</v>
      </c>
      <c r="KT23" s="6">
        <f>IFERROR(INDEX(Sales!$D$5:$ABF$18,MATCH(UsagePerHour!$B23,Sales!$C$5:$C$18,0),MATCH(UsagePerHour!KT$4,Sales!$D$3:$ABF$3,0))/KT$2*INDEX(Usage!$D$5:$ABF$11,MATCH(UsagePerHour!$B$20,Usage!$C$5:$C$11,0),MATCH(UsagePerHour!KT$4,Usage!$D$3:$ABF$3,0)),"")</f>
        <v>7.1239681782913129</v>
      </c>
      <c r="KU23" s="6">
        <f>IFERROR(INDEX(Sales!$D$5:$ABF$18,MATCH(UsagePerHour!$B23,Sales!$C$5:$C$18,0),MATCH(UsagePerHour!KU$4,Sales!$D$3:$ABF$3,0))/KU$2*INDEX(Usage!$D$5:$ABF$11,MATCH(UsagePerHour!$B$20,Usage!$C$5:$C$11,0),MATCH(UsagePerHour!KU$4,Usage!$D$3:$ABF$3,0)),"")</f>
        <v>69.362453670880242</v>
      </c>
      <c r="KV23" s="6">
        <f>IFERROR(INDEX(Sales!$D$5:$ABF$18,MATCH(UsagePerHour!$B23,Sales!$C$5:$C$18,0),MATCH(UsagePerHour!KV$4,Sales!$D$3:$ABF$3,0))/KV$2*INDEX(Usage!$D$5:$ABF$11,MATCH(UsagePerHour!$B$20,Usage!$C$5:$C$11,0),MATCH(UsagePerHour!KV$4,Usage!$D$3:$ABF$3,0)),"")</f>
        <v>41.103991810333248</v>
      </c>
      <c r="KW23" s="6">
        <f>IFERROR(INDEX(Sales!$D$5:$ABF$18,MATCH(UsagePerHour!$B23,Sales!$C$5:$C$18,0),MATCH(UsagePerHour!KW$4,Sales!$D$3:$ABF$3,0))/KW$2*INDEX(Usage!$D$5:$ABF$11,MATCH(UsagePerHour!$B$20,Usage!$C$5:$C$11,0),MATCH(UsagePerHour!KW$4,Usage!$D$3:$ABF$3,0)),"")</f>
        <v>9.4790528685404052</v>
      </c>
      <c r="KX23" s="6">
        <f>IFERROR(INDEX(Sales!$D$5:$ABF$18,MATCH(UsagePerHour!$B23,Sales!$C$5:$C$18,0),MATCH(UsagePerHour!KX$4,Sales!$D$3:$ABF$3,0))/KX$2*INDEX(Usage!$D$5:$ABF$11,MATCH(UsagePerHour!$B$20,Usage!$C$5:$C$11,0),MATCH(UsagePerHour!KX$4,Usage!$D$3:$ABF$3,0)),"")</f>
        <v>167.59617974716861</v>
      </c>
      <c r="KY23" s="6">
        <f>IFERROR(INDEX(Sales!$D$5:$ABF$18,MATCH(UsagePerHour!$B23,Sales!$C$5:$C$18,0),MATCH(UsagePerHour!KY$4,Sales!$D$3:$ABF$3,0))/KY$2*INDEX(Usage!$D$5:$ABF$11,MATCH(UsagePerHour!$B$20,Usage!$C$5:$C$11,0),MATCH(UsagePerHour!KY$4,Usage!$D$3:$ABF$3,0)),"")</f>
        <v>98.092555331991946</v>
      </c>
      <c r="KZ23" s="6">
        <f>IFERROR(INDEX(Sales!$D$5:$ABF$18,MATCH(UsagePerHour!$B23,Sales!$C$5:$C$18,0),MATCH(UsagePerHour!KZ$4,Sales!$D$3:$ABF$3,0))/KZ$2*INDEX(Usage!$D$5:$ABF$11,MATCH(UsagePerHour!$B$20,Usage!$C$5:$C$11,0),MATCH(UsagePerHour!KZ$4,Usage!$D$3:$ABF$3,0)),"")</f>
        <v>68.009347337361248</v>
      </c>
      <c r="LA23" s="6">
        <f>IFERROR(INDEX(Sales!$D$5:$ABF$18,MATCH(UsagePerHour!$B23,Sales!$C$5:$C$18,0),MATCH(UsagePerHour!LA$4,Sales!$D$3:$ABF$3,0))/LA$2*INDEX(Usage!$D$5:$ABF$11,MATCH(UsagePerHour!$B$20,Usage!$C$5:$C$11,0),MATCH(UsagePerHour!LA$4,Usage!$D$3:$ABF$3,0)),"")</f>
        <v>5.920173636746342</v>
      </c>
      <c r="LB23" s="6">
        <f>IFERROR(INDEX(Sales!$D$5:$ABF$18,MATCH(UsagePerHour!$B23,Sales!$C$5:$C$18,0),MATCH(UsagePerHour!LB$4,Sales!$D$3:$ABF$3,0))/LB$2*INDEX(Usage!$D$5:$ABF$11,MATCH(UsagePerHour!$B$20,Usage!$C$5:$C$11,0),MATCH(UsagePerHour!LB$4,Usage!$D$3:$ABF$3,0)),"")</f>
        <v>22.549708722062928</v>
      </c>
      <c r="LC23" s="6">
        <f>IFERROR(INDEX(Sales!$D$5:$ABF$18,MATCH(UsagePerHour!$B23,Sales!$C$5:$C$18,0),MATCH(UsagePerHour!LC$4,Sales!$D$3:$ABF$3,0))/LC$2*INDEX(Usage!$D$5:$ABF$11,MATCH(UsagePerHour!$B$20,Usage!$C$5:$C$11,0),MATCH(UsagePerHour!LC$4,Usage!$D$3:$ABF$3,0)),"")</f>
        <v>163.85740142339537</v>
      </c>
      <c r="LD23" s="6">
        <f>IFERROR(INDEX(Sales!$D$5:$ABF$18,MATCH(UsagePerHour!$B23,Sales!$C$5:$C$18,0),MATCH(UsagePerHour!LD$4,Sales!$D$3:$ABF$3,0))/LD$2*INDEX(Usage!$D$5:$ABF$11,MATCH(UsagePerHour!$B$20,Usage!$C$5:$C$11,0),MATCH(UsagePerHour!LD$4,Usage!$D$3:$ABF$3,0)),"")</f>
        <v>22.154183168870688</v>
      </c>
      <c r="LE23" s="6">
        <f>IFERROR(INDEX(Sales!$D$5:$ABF$18,MATCH(UsagePerHour!$B23,Sales!$C$5:$C$18,0),MATCH(UsagePerHour!LE$4,Sales!$D$3:$ABF$3,0))/LE$2*INDEX(Usage!$D$5:$ABF$11,MATCH(UsagePerHour!$B$20,Usage!$C$5:$C$11,0),MATCH(UsagePerHour!LE$4,Usage!$D$3:$ABF$3,0)),"")</f>
        <v>75.732423462210576</v>
      </c>
      <c r="LF23" s="6">
        <f>IFERROR(INDEX(Sales!$D$5:$ABF$18,MATCH(UsagePerHour!$B23,Sales!$C$5:$C$18,0),MATCH(UsagePerHour!LF$4,Sales!$D$3:$ABF$3,0))/LF$2*INDEX(Usage!$D$5:$ABF$11,MATCH(UsagePerHour!$B$20,Usage!$C$5:$C$11,0),MATCH(UsagePerHour!LF$4,Usage!$D$3:$ABF$3,0)),"")</f>
        <v>7.3290530469303983</v>
      </c>
      <c r="LG23" s="6">
        <f>IFERROR(INDEX(Sales!$D$5:$ABF$18,MATCH(UsagePerHour!$B23,Sales!$C$5:$C$18,0),MATCH(UsagePerHour!LG$4,Sales!$D$3:$ABF$3,0))/LG$2*INDEX(Usage!$D$5:$ABF$11,MATCH(UsagePerHour!$B$20,Usage!$C$5:$C$11,0),MATCH(UsagePerHour!LG$4,Usage!$D$3:$ABF$3,0)),"")</f>
        <v>21.025997810495298</v>
      </c>
      <c r="LH23" s="6">
        <f>IFERROR(INDEX(Sales!$D$5:$ABF$18,MATCH(UsagePerHour!$B23,Sales!$C$5:$C$18,0),MATCH(UsagePerHour!LH$4,Sales!$D$3:$ABF$3,0))/LH$2*INDEX(Usage!$D$5:$ABF$11,MATCH(UsagePerHour!$B$20,Usage!$C$5:$C$11,0),MATCH(UsagePerHour!LH$4,Usage!$D$3:$ABF$3,0)),"")</f>
        <v>0.77034742120430411</v>
      </c>
      <c r="LI23" s="6">
        <f>IFERROR(INDEX(Sales!$D$5:$ABF$18,MATCH(UsagePerHour!$B23,Sales!$C$5:$C$18,0),MATCH(UsagePerHour!LI$4,Sales!$D$3:$ABF$3,0))/LI$2*INDEX(Usage!$D$5:$ABF$11,MATCH(UsagePerHour!$B$20,Usage!$C$5:$C$11,0),MATCH(UsagePerHour!LI$4,Usage!$D$3:$ABF$3,0)),"")</f>
        <v>7.8485631518291017</v>
      </c>
      <c r="LJ23" s="6">
        <f>IFERROR(INDEX(Sales!$D$5:$ABF$18,MATCH(UsagePerHour!$B23,Sales!$C$5:$C$18,0),MATCH(UsagePerHour!LJ$4,Sales!$D$3:$ABF$3,0))/LJ$2*INDEX(Usage!$D$5:$ABF$11,MATCH(UsagePerHour!$B$20,Usage!$C$5:$C$11,0),MATCH(UsagePerHour!LJ$4,Usage!$D$3:$ABF$3,0)),"")</f>
        <v>19.035382869696679</v>
      </c>
      <c r="LK23" s="6">
        <f>IFERROR(INDEX(Sales!$D$5:$ABF$18,MATCH(UsagePerHour!$B23,Sales!$C$5:$C$18,0),MATCH(UsagePerHour!LK$4,Sales!$D$3:$ABF$3,0))/LK$2*INDEX(Usage!$D$5:$ABF$11,MATCH(UsagePerHour!$B$20,Usage!$C$5:$C$11,0),MATCH(UsagePerHour!LK$4,Usage!$D$3:$ABF$3,0)),"")</f>
        <v>40.874402284478833</v>
      </c>
      <c r="LL23" s="6">
        <f>IFERROR(INDEX(Sales!$D$5:$ABF$18,MATCH(UsagePerHour!$B23,Sales!$C$5:$C$18,0),MATCH(UsagePerHour!LL$4,Sales!$D$3:$ABF$3,0))/LL$2*INDEX(Usage!$D$5:$ABF$11,MATCH(UsagePerHour!$B$20,Usage!$C$5:$C$11,0),MATCH(UsagePerHour!LL$4,Usage!$D$3:$ABF$3,0)),"")</f>
        <v>60.808548406074273</v>
      </c>
      <c r="LM23" s="6">
        <f>IFERROR(INDEX(Sales!$D$5:$ABF$18,MATCH(UsagePerHour!$B23,Sales!$C$5:$C$18,0),MATCH(UsagePerHour!LM$4,Sales!$D$3:$ABF$3,0))/LM$2*INDEX(Usage!$D$5:$ABF$11,MATCH(UsagePerHour!$B$20,Usage!$C$5:$C$11,0),MATCH(UsagePerHour!LM$4,Usage!$D$3:$ABF$3,0)),"")</f>
        <v>16.186354170239095</v>
      </c>
      <c r="LN23" s="6">
        <f>IFERROR(INDEX(Sales!$D$5:$ABF$18,MATCH(UsagePerHour!$B23,Sales!$C$5:$C$18,0),MATCH(UsagePerHour!LN$4,Sales!$D$3:$ABF$3,0))/LN$2*INDEX(Usage!$D$5:$ABF$11,MATCH(UsagePerHour!$B$20,Usage!$C$5:$C$11,0),MATCH(UsagePerHour!LN$4,Usage!$D$3:$ABF$3,0)),"")</f>
        <v>58.597944040458387</v>
      </c>
      <c r="LO23" s="6">
        <f>IFERROR(INDEX(Sales!$D$5:$ABF$18,MATCH(UsagePerHour!$B23,Sales!$C$5:$C$18,0),MATCH(UsagePerHour!LO$4,Sales!$D$3:$ABF$3,0))/LO$2*INDEX(Usage!$D$5:$ABF$11,MATCH(UsagePerHour!$B$20,Usage!$C$5:$C$11,0),MATCH(UsagePerHour!LO$4,Usage!$D$3:$ABF$3,0)),"")</f>
        <v>4.5617122373575461</v>
      </c>
      <c r="LP23" s="6">
        <f>IFERROR(INDEX(Sales!$D$5:$ABF$18,MATCH(UsagePerHour!$B23,Sales!$C$5:$C$18,0),MATCH(UsagePerHour!LP$4,Sales!$D$3:$ABF$3,0))/LP$2*INDEX(Usage!$D$5:$ABF$11,MATCH(UsagePerHour!$B$20,Usage!$C$5:$C$11,0),MATCH(UsagePerHour!LP$4,Usage!$D$3:$ABF$3,0)),"")</f>
        <v>1.6025501990997848</v>
      </c>
      <c r="LQ23" s="6">
        <f>IFERROR(INDEX(Sales!$D$5:$ABF$18,MATCH(UsagePerHour!$B23,Sales!$C$5:$C$18,0),MATCH(UsagePerHour!LQ$4,Sales!$D$3:$ABF$3,0))/LQ$2*INDEX(Usage!$D$5:$ABF$11,MATCH(UsagePerHour!$B$20,Usage!$C$5:$C$11,0),MATCH(UsagePerHour!LQ$4,Usage!$D$3:$ABF$3,0)),"")</f>
        <v>44.417284871860716</v>
      </c>
      <c r="LR23" s="6">
        <f>IFERROR(INDEX(Sales!$D$5:$ABF$18,MATCH(UsagePerHour!$B23,Sales!$C$5:$C$18,0),MATCH(UsagePerHour!LR$4,Sales!$D$3:$ABF$3,0))/LR$2*INDEX(Usage!$D$5:$ABF$11,MATCH(UsagePerHour!$B$20,Usage!$C$5:$C$11,0),MATCH(UsagePerHour!LR$4,Usage!$D$3:$ABF$3,0)),"")</f>
        <v>5.7785701390142625</v>
      </c>
      <c r="LS23" s="6">
        <f>IFERROR(INDEX(Sales!$D$5:$ABF$18,MATCH(UsagePerHour!$B23,Sales!$C$5:$C$18,0),MATCH(UsagePerHour!LS$4,Sales!$D$3:$ABF$3,0))/LS$2*INDEX(Usage!$D$5:$ABF$11,MATCH(UsagePerHour!$B$20,Usage!$C$5:$C$11,0),MATCH(UsagePerHour!LS$4,Usage!$D$3:$ABF$3,0)),"")</f>
        <v>74.907167797794443</v>
      </c>
      <c r="LT23" s="6">
        <f>IFERROR(INDEX(Sales!$D$5:$ABF$18,MATCH(UsagePerHour!$B23,Sales!$C$5:$C$18,0),MATCH(UsagePerHour!LT$4,Sales!$D$3:$ABF$3,0))/LT$2*INDEX(Usage!$D$5:$ABF$11,MATCH(UsagePerHour!$B$20,Usage!$C$5:$C$11,0),MATCH(UsagePerHour!LT$4,Usage!$D$3:$ABF$3,0)),"")</f>
        <v>9.9028186006053822</v>
      </c>
      <c r="LU23" s="6">
        <f>IFERROR(INDEX(Sales!$D$5:$ABF$18,MATCH(UsagePerHour!$B23,Sales!$C$5:$C$18,0),MATCH(UsagePerHour!LU$4,Sales!$D$3:$ABF$3,0))/LU$2*INDEX(Usage!$D$5:$ABF$11,MATCH(UsagePerHour!$B$20,Usage!$C$5:$C$11,0),MATCH(UsagePerHour!LU$4,Usage!$D$3:$ABF$3,0)),"")</f>
        <v>11.038458268041738</v>
      </c>
      <c r="LV23" s="6">
        <f>IFERROR(INDEX(Sales!$D$5:$ABF$18,MATCH(UsagePerHour!$B23,Sales!$C$5:$C$18,0),MATCH(UsagePerHour!LV$4,Sales!$D$3:$ABF$3,0))/LV$2*INDEX(Usage!$D$5:$ABF$11,MATCH(UsagePerHour!$B$20,Usage!$C$5:$C$11,0),MATCH(UsagePerHour!LV$4,Usage!$D$3:$ABF$3,0)),"")</f>
        <v>5.5082634730538924</v>
      </c>
      <c r="LW23" s="6">
        <f>IFERROR(INDEX(Sales!$D$5:$ABF$18,MATCH(UsagePerHour!$B23,Sales!$C$5:$C$18,0),MATCH(UsagePerHour!LW$4,Sales!$D$3:$ABF$3,0))/LW$2*INDEX(Usage!$D$5:$ABF$11,MATCH(UsagePerHour!$B$20,Usage!$C$5:$C$11,0),MATCH(UsagePerHour!LW$4,Usage!$D$3:$ABF$3,0)),"")</f>
        <v>5.1475763016157989</v>
      </c>
      <c r="LX23" s="6">
        <f>IFERROR(INDEX(Sales!$D$5:$ABF$18,MATCH(UsagePerHour!$B23,Sales!$C$5:$C$18,0),MATCH(UsagePerHour!LX$4,Sales!$D$3:$ABF$3,0))/LX$2*INDEX(Usage!$D$5:$ABF$11,MATCH(UsagePerHour!$B$20,Usage!$C$5:$C$11,0),MATCH(UsagePerHour!LX$4,Usage!$D$3:$ABF$3,0)),"")</f>
        <v>3.3973826805494363</v>
      </c>
      <c r="LY23" s="6">
        <f>IFERROR(INDEX(Sales!$D$5:$ABF$18,MATCH(UsagePerHour!$B23,Sales!$C$5:$C$18,0),MATCH(UsagePerHour!LY$4,Sales!$D$3:$ABF$3,0))/LY$2*INDEX(Usage!$D$5:$ABF$11,MATCH(UsagePerHour!$B$20,Usage!$C$5:$C$11,0),MATCH(UsagePerHour!LY$4,Usage!$D$3:$ABF$3,0)),"")</f>
        <v>14.273884431912396</v>
      </c>
      <c r="LZ23" s="6">
        <f>IFERROR(INDEX(Sales!$D$5:$ABF$18,MATCH(UsagePerHour!$B23,Sales!$C$5:$C$18,0),MATCH(UsagePerHour!LZ$4,Sales!$D$3:$ABF$3,0))/LZ$2*INDEX(Usage!$D$5:$ABF$11,MATCH(UsagePerHour!$B$20,Usage!$C$5:$C$11,0),MATCH(UsagePerHour!LZ$4,Usage!$D$3:$ABF$3,0)),"")</f>
        <v>103.59575296972794</v>
      </c>
      <c r="MA23" s="6">
        <f>IFERROR(INDEX(Sales!$D$5:$ABF$18,MATCH(UsagePerHour!$B23,Sales!$C$5:$C$18,0),MATCH(UsagePerHour!MA$4,Sales!$D$3:$ABF$3,0))/MA$2*INDEX(Usage!$D$5:$ABF$11,MATCH(UsagePerHour!$B$20,Usage!$C$5:$C$11,0),MATCH(UsagePerHour!MA$4,Usage!$D$3:$ABF$3,0)),"")</f>
        <v>55.859097460795688</v>
      </c>
      <c r="MB23" s="6">
        <f>IFERROR(INDEX(Sales!$D$5:$ABF$18,MATCH(UsagePerHour!$B23,Sales!$C$5:$C$18,0),MATCH(UsagePerHour!MB$4,Sales!$D$3:$ABF$3,0))/MB$2*INDEX(Usage!$D$5:$ABF$11,MATCH(UsagePerHour!$B$20,Usage!$C$5:$C$11,0),MATCH(UsagePerHour!MB$4,Usage!$D$3:$ABF$3,0)),"")</f>
        <v>80.637589603035948</v>
      </c>
      <c r="MC23" s="6">
        <f>IFERROR(INDEX(Sales!$D$5:$ABF$18,MATCH(UsagePerHour!$B23,Sales!$C$5:$C$18,0),MATCH(UsagePerHour!MC$4,Sales!$D$3:$ABF$3,0))/MC$2*INDEX(Usage!$D$5:$ABF$11,MATCH(UsagePerHour!$B$20,Usage!$C$5:$C$11,0),MATCH(UsagePerHour!MC$4,Usage!$D$3:$ABF$3,0)),"")</f>
        <v>0.86782918565252953</v>
      </c>
      <c r="MD23" s="6">
        <f>IFERROR(INDEX(Sales!$D$5:$ABF$18,MATCH(UsagePerHour!$B23,Sales!$C$5:$C$18,0),MATCH(UsagePerHour!MD$4,Sales!$D$3:$ABF$3,0))/MD$2*INDEX(Usage!$D$5:$ABF$11,MATCH(UsagePerHour!$B$20,Usage!$C$5:$C$11,0),MATCH(UsagePerHour!MD$4,Usage!$D$3:$ABF$3,0)),"")</f>
        <v>13.652995244354893</v>
      </c>
      <c r="ME23" s="6">
        <f>IFERROR(INDEX(Sales!$D$5:$ABF$18,MATCH(UsagePerHour!$B23,Sales!$C$5:$C$18,0),MATCH(UsagePerHour!ME$4,Sales!$D$3:$ABF$3,0))/ME$2*INDEX(Usage!$D$5:$ABF$11,MATCH(UsagePerHour!$B$20,Usage!$C$5:$C$11,0),MATCH(UsagePerHour!ME$4,Usage!$D$3:$ABF$3,0)),"")</f>
        <v>45.102230276616559</v>
      </c>
      <c r="MF23" s="6">
        <f>IFERROR(INDEX(Sales!$D$5:$ABF$18,MATCH(UsagePerHour!$B23,Sales!$C$5:$C$18,0),MATCH(UsagePerHour!MF$4,Sales!$D$3:$ABF$3,0))/MF$2*INDEX(Usage!$D$5:$ABF$11,MATCH(UsagePerHour!$B$20,Usage!$C$5:$C$11,0),MATCH(UsagePerHour!MF$4,Usage!$D$3:$ABF$3,0)),"")</f>
        <v>31.527654628305751</v>
      </c>
      <c r="MG23" s="6">
        <f>IFERROR(INDEX(Sales!$D$5:$ABF$18,MATCH(UsagePerHour!$B23,Sales!$C$5:$C$18,0),MATCH(UsagePerHour!MG$4,Sales!$D$3:$ABF$3,0))/MG$2*INDEX(Usage!$D$5:$ABF$11,MATCH(UsagePerHour!$B$20,Usage!$C$5:$C$11,0),MATCH(UsagePerHour!MG$4,Usage!$D$3:$ABF$3,0)),"")</f>
        <v>80.852028679881897</v>
      </c>
      <c r="MH23" s="6">
        <f>IFERROR(INDEX(Sales!$D$5:$ABF$18,MATCH(UsagePerHour!$B23,Sales!$C$5:$C$18,0),MATCH(UsagePerHour!MH$4,Sales!$D$3:$ABF$3,0))/MH$2*INDEX(Usage!$D$5:$ABF$11,MATCH(UsagePerHour!$B$20,Usage!$C$5:$C$11,0),MATCH(UsagePerHour!MH$4,Usage!$D$3:$ABF$3,0)),"")</f>
        <v>12.906238087153184</v>
      </c>
      <c r="MI23" s="6">
        <f>IFERROR(INDEX(Sales!$D$5:$ABF$18,MATCH(UsagePerHour!$B23,Sales!$C$5:$C$18,0),MATCH(UsagePerHour!MI$4,Sales!$D$3:$ABF$3,0))/MI$2*INDEX(Usage!$D$5:$ABF$11,MATCH(UsagePerHour!$B$20,Usage!$C$5:$C$11,0),MATCH(UsagePerHour!MI$4,Usage!$D$3:$ABF$3,0)),"")</f>
        <v>6.6778442085377243</v>
      </c>
      <c r="MJ23" s="6">
        <f>IFERROR(INDEX(Sales!$D$5:$ABF$18,MATCH(UsagePerHour!$B23,Sales!$C$5:$C$18,0),MATCH(UsagePerHour!MJ$4,Sales!$D$3:$ABF$3,0))/MJ$2*INDEX(Usage!$D$5:$ABF$11,MATCH(UsagePerHour!$B$20,Usage!$C$5:$C$11,0),MATCH(UsagePerHour!MJ$4,Usage!$D$3:$ABF$3,0)),"")</f>
        <v>6.1926851811099866</v>
      </c>
      <c r="MK23" s="6">
        <f>IFERROR(INDEX(Sales!$D$5:$ABF$18,MATCH(UsagePerHour!$B23,Sales!$C$5:$C$18,0),MATCH(UsagePerHour!MK$4,Sales!$D$3:$ABF$3,0))/MK$2*INDEX(Usage!$D$5:$ABF$11,MATCH(UsagePerHour!$B$20,Usage!$C$5:$C$11,0),MATCH(UsagePerHour!MK$4,Usage!$D$3:$ABF$3,0)),"")</f>
        <v>16.310631961137542</v>
      </c>
      <c r="ML23" s="6">
        <f>IFERROR(INDEX(Sales!$D$5:$ABF$18,MATCH(UsagePerHour!$B23,Sales!$C$5:$C$18,0),MATCH(UsagePerHour!ML$4,Sales!$D$3:$ABF$3,0))/ML$2*INDEX(Usage!$D$5:$ABF$11,MATCH(UsagePerHour!$B$20,Usage!$C$5:$C$11,0),MATCH(UsagePerHour!ML$4,Usage!$D$3:$ABF$3,0)),"")</f>
        <v>11.65721889935037</v>
      </c>
      <c r="MM23" s="6">
        <f>IFERROR(INDEX(Sales!$D$5:$ABF$18,MATCH(UsagePerHour!$B23,Sales!$C$5:$C$18,0),MATCH(UsagePerHour!MM$4,Sales!$D$3:$ABF$3,0))/MM$2*INDEX(Usage!$D$5:$ABF$11,MATCH(UsagePerHour!$B$20,Usage!$C$5:$C$11,0),MATCH(UsagePerHour!MM$4,Usage!$D$3:$ABF$3,0)),"")</f>
        <v>9.1826847944991403</v>
      </c>
      <c r="MN23" s="6">
        <f>IFERROR(INDEX(Sales!$D$5:$ABF$18,MATCH(UsagePerHour!$B23,Sales!$C$5:$C$18,0),MATCH(UsagePerHour!MN$4,Sales!$D$3:$ABF$3,0))/MN$2*INDEX(Usage!$D$5:$ABF$11,MATCH(UsagePerHour!$B$20,Usage!$C$5:$C$11,0),MATCH(UsagePerHour!MN$4,Usage!$D$3:$ABF$3,0)),"")</f>
        <v>36.253663484380702</v>
      </c>
      <c r="MO23" s="6">
        <f>IFERROR(INDEX(Sales!$D$5:$ABF$18,MATCH(UsagePerHour!$B23,Sales!$C$5:$C$18,0),MATCH(UsagePerHour!MO$4,Sales!$D$3:$ABF$3,0))/MO$2*INDEX(Usage!$D$5:$ABF$11,MATCH(UsagePerHour!$B$20,Usage!$C$5:$C$11,0),MATCH(UsagePerHour!MO$4,Usage!$D$3:$ABF$3,0)),"")</f>
        <v>9.9028186006053822</v>
      </c>
      <c r="MP23" s="6">
        <f>IFERROR(INDEX(Sales!$D$5:$ABF$18,MATCH(UsagePerHour!$B23,Sales!$C$5:$C$18,0),MATCH(UsagePerHour!MP$4,Sales!$D$3:$ABF$3,0))/MP$2*INDEX(Usage!$D$5:$ABF$11,MATCH(UsagePerHour!$B$20,Usage!$C$5:$C$11,0),MATCH(UsagePerHour!MP$4,Usage!$D$3:$ABF$3,0)),"")</f>
        <v>11.038458268041738</v>
      </c>
      <c r="MQ23" s="6">
        <f>IFERROR(INDEX(Sales!$D$5:$ABF$18,MATCH(UsagePerHour!$B23,Sales!$C$5:$C$18,0),MATCH(UsagePerHour!MQ$4,Sales!$D$3:$ABF$3,0))/MQ$2*INDEX(Usage!$D$5:$ABF$11,MATCH(UsagePerHour!$B$20,Usage!$C$5:$C$11,0),MATCH(UsagePerHour!MQ$4,Usage!$D$3:$ABF$3,0)),"")</f>
        <v>5.5082634730538924</v>
      </c>
      <c r="MR23" s="6">
        <f>IFERROR(INDEX(Sales!$D$5:$ABF$18,MATCH(UsagePerHour!$B23,Sales!$C$5:$C$18,0),MATCH(UsagePerHour!MR$4,Sales!$D$3:$ABF$3,0))/MR$2*INDEX(Usage!$D$5:$ABF$11,MATCH(UsagePerHour!$B$20,Usage!$C$5:$C$11,0),MATCH(UsagePerHour!MR$4,Usage!$D$3:$ABF$3,0)),"")</f>
        <v>5.1475763016157989</v>
      </c>
      <c r="MS23" s="6">
        <f>IFERROR(INDEX(Sales!$D$5:$ABF$18,MATCH(UsagePerHour!$B23,Sales!$C$5:$C$18,0),MATCH(UsagePerHour!MS$4,Sales!$D$3:$ABF$3,0))/MS$2*INDEX(Usage!$D$5:$ABF$11,MATCH(UsagePerHour!$B$20,Usage!$C$5:$C$11,0),MATCH(UsagePerHour!MS$4,Usage!$D$3:$ABF$3,0)),"")</f>
        <v>13.372788970234597</v>
      </c>
      <c r="MT23" s="6">
        <f>IFERROR(INDEX(Sales!$D$5:$ABF$18,MATCH(UsagePerHour!$B23,Sales!$C$5:$C$18,0),MATCH(UsagePerHour!MT$4,Sales!$D$3:$ABF$3,0))/MT$2*INDEX(Usage!$D$5:$ABF$11,MATCH(UsagePerHour!$B$20,Usage!$C$5:$C$11,0),MATCH(UsagePerHour!MT$4,Usage!$D$3:$ABF$3,0)),"")</f>
        <v>11.917634561184132</v>
      </c>
      <c r="MU23" s="6">
        <f>IFERROR(INDEX(Sales!$D$5:$ABF$18,MATCH(UsagePerHour!$B23,Sales!$C$5:$C$18,0),MATCH(UsagePerHour!MU$4,Sales!$D$3:$ABF$3,0))/MU$2*INDEX(Usage!$D$5:$ABF$11,MATCH(UsagePerHour!$B$20,Usage!$C$5:$C$11,0),MATCH(UsagePerHour!MU$4,Usage!$D$3:$ABF$3,0)),"")</f>
        <v>44.187748804688809</v>
      </c>
      <c r="MV23" s="6">
        <f>IFERROR(INDEX(Sales!$D$5:$ABF$18,MATCH(UsagePerHour!$B23,Sales!$C$5:$C$18,0),MATCH(UsagePerHour!MV$4,Sales!$D$3:$ABF$3,0))/MV$2*INDEX(Usage!$D$5:$ABF$11,MATCH(UsagePerHour!$B$20,Usage!$C$5:$C$11,0),MATCH(UsagePerHour!MV$4,Usage!$D$3:$ABF$3,0)),"")</f>
        <v>30.995334313005145</v>
      </c>
      <c r="MW23" s="6">
        <f>IFERROR(INDEX(Sales!$D$5:$ABF$18,MATCH(UsagePerHour!$B23,Sales!$C$5:$C$18,0),MATCH(UsagePerHour!MW$4,Sales!$D$3:$ABF$3,0))/MW$2*INDEX(Usage!$D$5:$ABF$11,MATCH(UsagePerHour!$B$20,Usage!$C$5:$C$11,0),MATCH(UsagePerHour!MW$4,Usage!$D$3:$ABF$3,0)),"")</f>
        <v>1.9626297852104304</v>
      </c>
      <c r="MX23" s="6">
        <f>IFERROR(INDEX(Sales!$D$5:$ABF$18,MATCH(UsagePerHour!$B23,Sales!$C$5:$C$18,0),MATCH(UsagePerHour!MX$4,Sales!$D$3:$ABF$3,0))/MX$2*INDEX(Usage!$D$5:$ABF$11,MATCH(UsagePerHour!$B$20,Usage!$C$5:$C$11,0),MATCH(UsagePerHour!MX$4,Usage!$D$3:$ABF$3,0)),"")</f>
        <v>2.6105122958049605</v>
      </c>
      <c r="MY23" s="6">
        <f>IFERROR(INDEX(Sales!$D$5:$ABF$18,MATCH(UsagePerHour!$B23,Sales!$C$5:$C$18,0),MATCH(UsagePerHour!MY$4,Sales!$D$3:$ABF$3,0))/MY$2*INDEX(Usage!$D$5:$ABF$11,MATCH(UsagePerHour!$B$20,Usage!$C$5:$C$11,0),MATCH(UsagePerHour!MY$4,Usage!$D$3:$ABF$3,0)),"")</f>
        <v>7.2244312160500925</v>
      </c>
      <c r="MZ23" s="6">
        <f>IFERROR(INDEX(Sales!$D$5:$ABF$18,MATCH(UsagePerHour!$B23,Sales!$C$5:$C$18,0),MATCH(UsagePerHour!MZ$4,Sales!$D$3:$ABF$3,0))/MZ$2*INDEX(Usage!$D$5:$ABF$11,MATCH(UsagePerHour!$B$20,Usage!$C$5:$C$11,0),MATCH(UsagePerHour!MZ$4,Usage!$D$3:$ABF$3,0)),"")</f>
        <v>108.36976000460974</v>
      </c>
      <c r="NA23" s="6">
        <f>IFERROR(INDEX(Sales!$D$5:$ABF$18,MATCH(UsagePerHour!$B23,Sales!$C$5:$C$18,0),MATCH(UsagePerHour!NA$4,Sales!$D$3:$ABF$3,0))/NA$2*INDEX(Usage!$D$5:$ABF$11,MATCH(UsagePerHour!$B$20,Usage!$C$5:$C$11,0),MATCH(UsagePerHour!NA$4,Usage!$D$3:$ABF$3,0)),"")</f>
        <v>6.3003568869293245</v>
      </c>
      <c r="NB23" s="6">
        <f>IFERROR(INDEX(Sales!$D$5:$ABF$18,MATCH(UsagePerHour!$B23,Sales!$C$5:$C$18,0),MATCH(UsagePerHour!NB$4,Sales!$D$3:$ABF$3,0))/NB$2*INDEX(Usage!$D$5:$ABF$11,MATCH(UsagePerHour!$B$20,Usage!$C$5:$C$11,0),MATCH(UsagePerHour!NB$4,Usage!$D$3:$ABF$3,0)),"")</f>
        <v>52.782840432210946</v>
      </c>
      <c r="NC23" s="6">
        <f>IFERROR(INDEX(Sales!$D$5:$ABF$18,MATCH(UsagePerHour!$B23,Sales!$C$5:$C$18,0),MATCH(UsagePerHour!NC$4,Sales!$D$3:$ABF$3,0))/NC$2*INDEX(Usage!$D$5:$ABF$11,MATCH(UsagePerHour!$B$20,Usage!$C$5:$C$11,0),MATCH(UsagePerHour!NC$4,Usage!$D$3:$ABF$3,0)),"")</f>
        <v>8.3643040308190439</v>
      </c>
      <c r="ND23" s="6">
        <f>IFERROR(INDEX(Sales!$D$5:$ABF$18,MATCH(UsagePerHour!$B23,Sales!$C$5:$C$18,0),MATCH(UsagePerHour!ND$4,Sales!$D$3:$ABF$3,0))/ND$2*INDEX(Usage!$D$5:$ABF$11,MATCH(UsagePerHour!$B$20,Usage!$C$5:$C$11,0),MATCH(UsagePerHour!ND$4,Usage!$D$3:$ABF$3,0)),"")</f>
        <v>62.382824133043897</v>
      </c>
      <c r="NE23" s="6">
        <f>IFERROR(INDEX(Sales!$D$5:$ABF$18,MATCH(UsagePerHour!$B23,Sales!$C$5:$C$18,0),MATCH(UsagePerHour!NE$4,Sales!$D$3:$ABF$3,0))/NE$2*INDEX(Usage!$D$5:$ABF$11,MATCH(UsagePerHour!$B$20,Usage!$C$5:$C$11,0),MATCH(UsagePerHour!NE$4,Usage!$D$3:$ABF$3,0)),"")</f>
        <v>8.0992230721604184</v>
      </c>
      <c r="NF23" s="6">
        <f>IFERROR(INDEX(Sales!$D$5:$ABF$18,MATCH(UsagePerHour!$B23,Sales!$C$5:$C$18,0),MATCH(UsagePerHour!NF$4,Sales!$D$3:$ABF$3,0))/NF$2*INDEX(Usage!$D$5:$ABF$11,MATCH(UsagePerHour!$B$20,Usage!$C$5:$C$11,0),MATCH(UsagePerHour!NF$4,Usage!$D$3:$ABF$3,0)),"")</f>
        <v>5.088398423542337</v>
      </c>
      <c r="NG23" s="6">
        <f>IFERROR(INDEX(Sales!$D$5:$ABF$18,MATCH(UsagePerHour!$B23,Sales!$C$5:$C$18,0),MATCH(UsagePerHour!NG$4,Sales!$D$3:$ABF$3,0))/NG$2*INDEX(Usage!$D$5:$ABF$11,MATCH(UsagePerHour!$B$20,Usage!$C$5:$C$11,0),MATCH(UsagePerHour!NG$4,Usage!$D$3:$ABF$3,0)),"")</f>
        <v>16.162072143701963</v>
      </c>
      <c r="NH23" s="6">
        <f>IFERROR(INDEX(Sales!$D$5:$ABF$18,MATCH(UsagePerHour!$B23,Sales!$C$5:$C$18,0),MATCH(UsagePerHour!NH$4,Sales!$D$3:$ABF$3,0))/NH$2*INDEX(Usage!$D$5:$ABF$11,MATCH(UsagePerHour!$B$20,Usage!$C$5:$C$11,0),MATCH(UsagePerHour!NH$4,Usage!$D$3:$ABF$3,0)),"")</f>
        <v>11.932959799205967</v>
      </c>
      <c r="NI23" s="6">
        <f>IFERROR(INDEX(Sales!$D$5:$ABF$18,MATCH(UsagePerHour!$B23,Sales!$C$5:$C$18,0),MATCH(UsagePerHour!NI$4,Sales!$D$3:$ABF$3,0))/NI$2*INDEX(Usage!$D$5:$ABF$11,MATCH(UsagePerHour!$B$20,Usage!$C$5:$C$11,0),MATCH(UsagePerHour!NI$4,Usage!$D$3:$ABF$3,0)),"")</f>
        <v>53.250480904316255</v>
      </c>
      <c r="NJ23" s="6">
        <f>IFERROR(INDEX(Sales!$D$5:$ABF$18,MATCH(UsagePerHour!$B23,Sales!$C$5:$C$18,0),MATCH(UsagePerHour!NJ$4,Sales!$D$3:$ABF$3,0))/NJ$2*INDEX(Usage!$D$5:$ABF$11,MATCH(UsagePerHour!$B$20,Usage!$C$5:$C$11,0),MATCH(UsagePerHour!NJ$4,Usage!$D$3:$ABF$3,0)),"")</f>
        <v>105.21749804799124</v>
      </c>
      <c r="NK23" s="6">
        <f>IFERROR(INDEX(Sales!$D$5:$ABF$18,MATCH(UsagePerHour!$B23,Sales!$C$5:$C$18,0),MATCH(UsagePerHour!NK$4,Sales!$D$3:$ABF$3,0))/NK$2*INDEX(Usage!$D$5:$ABF$11,MATCH(UsagePerHour!$B$20,Usage!$C$5:$C$11,0),MATCH(UsagePerHour!NK$4,Usage!$D$3:$ABF$3,0)),"")</f>
        <v>9.4609416462382168</v>
      </c>
      <c r="NL23" s="6">
        <f>IFERROR(INDEX(Sales!$D$5:$ABF$18,MATCH(UsagePerHour!$B23,Sales!$C$5:$C$18,0),MATCH(UsagePerHour!NL$4,Sales!$D$3:$ABF$3,0))/NL$2*INDEX(Usage!$D$5:$ABF$11,MATCH(UsagePerHour!$B$20,Usage!$C$5:$C$11,0),MATCH(UsagePerHour!NL$4,Usage!$D$3:$ABF$3,0)),"")</f>
        <v>5.1883742191071152</v>
      </c>
      <c r="NM23" s="6">
        <f>IFERROR(INDEX(Sales!$D$5:$ABF$18,MATCH(UsagePerHour!$B23,Sales!$C$5:$C$18,0),MATCH(UsagePerHour!NM$4,Sales!$D$3:$ABF$3,0))/NM$2*INDEX(Usage!$D$5:$ABF$11,MATCH(UsagePerHour!$B$20,Usage!$C$5:$C$11,0),MATCH(UsagePerHour!NM$4,Usage!$D$3:$ABF$3,0)),"")</f>
        <v>19.816427821255548</v>
      </c>
      <c r="NN23" s="6">
        <f>IFERROR(INDEX(Sales!$D$5:$ABF$18,MATCH(UsagePerHour!$B23,Sales!$C$5:$C$18,0),MATCH(UsagePerHour!NN$4,Sales!$D$3:$ABF$3,0))/NN$2*INDEX(Usage!$D$5:$ABF$11,MATCH(UsagePerHour!$B$20,Usage!$C$5:$C$11,0),MATCH(UsagePerHour!NN$4,Usage!$D$3:$ABF$3,0)),"")</f>
        <v>26.190083554362754</v>
      </c>
      <c r="NO23" s="6">
        <f>IFERROR(INDEX(Sales!$D$5:$ABF$18,MATCH(UsagePerHour!$B23,Sales!$C$5:$C$18,0),MATCH(UsagePerHour!NO$4,Sales!$D$3:$ABF$3,0))/NO$2*INDEX(Usage!$D$5:$ABF$11,MATCH(UsagePerHour!$B$20,Usage!$C$5:$C$11,0),MATCH(UsagePerHour!NO$4,Usage!$D$3:$ABF$3,0)),"")</f>
        <v>4.9715719980980948</v>
      </c>
      <c r="NP23" s="6">
        <f>IFERROR(INDEX(Sales!$D$5:$ABF$18,MATCH(UsagePerHour!$B23,Sales!$C$5:$C$18,0),MATCH(UsagePerHour!NP$4,Sales!$D$3:$ABF$3,0))/NP$2*INDEX(Usage!$D$5:$ABF$11,MATCH(UsagePerHour!$B$20,Usage!$C$5:$C$11,0),MATCH(UsagePerHour!NP$4,Usage!$D$3:$ABF$3,0)),"")</f>
        <v>57.603605867612529</v>
      </c>
      <c r="NQ23" s="6">
        <f>IFERROR(INDEX(Sales!$D$5:$ABF$18,MATCH(UsagePerHour!$B23,Sales!$C$5:$C$18,0),MATCH(UsagePerHour!NQ$4,Sales!$D$3:$ABF$3,0))/NQ$2*INDEX(Usage!$D$5:$ABF$11,MATCH(UsagePerHour!$B$20,Usage!$C$5:$C$11,0),MATCH(UsagePerHour!NQ$4,Usage!$D$3:$ABF$3,0)),"")</f>
        <v>14.78039367039753</v>
      </c>
      <c r="NR23" s="6">
        <f>IFERROR(INDEX(Sales!$D$5:$ABF$18,MATCH(UsagePerHour!$B23,Sales!$C$5:$C$18,0),MATCH(UsagePerHour!NR$4,Sales!$D$3:$ABF$3,0))/NR$2*INDEX(Usage!$D$5:$ABF$11,MATCH(UsagePerHour!$B$20,Usage!$C$5:$C$11,0),MATCH(UsagePerHour!NR$4,Usage!$D$3:$ABF$3,0)),"")</f>
        <v>10.013111310171261</v>
      </c>
      <c r="NS23" s="6">
        <f>IFERROR(INDEX(Sales!$D$5:$ABF$18,MATCH(UsagePerHour!$B23,Sales!$C$5:$C$18,0),MATCH(UsagePerHour!NS$4,Sales!$D$3:$ABF$3,0))/NS$2*INDEX(Usage!$D$5:$ABF$11,MATCH(UsagePerHour!$B$20,Usage!$C$5:$C$11,0),MATCH(UsagePerHour!NS$4,Usage!$D$3:$ABF$3,0)),"")</f>
        <v>9.6484834295822282</v>
      </c>
      <c r="NT23" s="6">
        <f>IFERROR(INDEX(Sales!$D$5:$ABF$18,MATCH(UsagePerHour!$B23,Sales!$C$5:$C$18,0),MATCH(UsagePerHour!NT$4,Sales!$D$3:$ABF$3,0))/NT$2*INDEX(Usage!$D$5:$ABF$11,MATCH(UsagePerHour!$B$20,Usage!$C$5:$C$11,0),MATCH(UsagePerHour!NT$4,Usage!$D$3:$ABF$3,0)),"")</f>
        <v>15.267452759079498</v>
      </c>
      <c r="NU23" s="6">
        <f>IFERROR(INDEX(Sales!$D$5:$ABF$18,MATCH(UsagePerHour!$B23,Sales!$C$5:$C$18,0),MATCH(UsagePerHour!NU$4,Sales!$D$3:$ABF$3,0))/NU$2*INDEX(Usage!$D$5:$ABF$11,MATCH(UsagePerHour!$B$20,Usage!$C$5:$C$11,0),MATCH(UsagePerHour!NU$4,Usage!$D$3:$ABF$3,0)),"")</f>
        <v>40.121725731895225</v>
      </c>
      <c r="NV23" s="6">
        <f>IFERROR(INDEX(Sales!$D$5:$ABF$18,MATCH(UsagePerHour!$B23,Sales!$C$5:$C$18,0),MATCH(UsagePerHour!NV$4,Sales!$D$3:$ABF$3,0))/NV$2*INDEX(Usage!$D$5:$ABF$11,MATCH(UsagePerHour!$B$20,Usage!$C$5:$C$11,0),MATCH(UsagePerHour!NV$4,Usage!$D$3:$ABF$3,0)),"")</f>
        <v>32.891153203064562</v>
      </c>
      <c r="NW23" s="6">
        <f>IFERROR(INDEX(Sales!$D$5:$ABF$18,MATCH(UsagePerHour!$B23,Sales!$C$5:$C$18,0),MATCH(UsagePerHour!NW$4,Sales!$D$3:$ABF$3,0))/NW$2*INDEX(Usage!$D$5:$ABF$11,MATCH(UsagePerHour!$B$20,Usage!$C$5:$C$11,0),MATCH(UsagePerHour!NW$4,Usage!$D$3:$ABF$3,0)),"")</f>
        <v>222.98539773649912</v>
      </c>
      <c r="NX23" s="6">
        <f>IFERROR(INDEX(Sales!$D$5:$ABF$18,MATCH(UsagePerHour!$B23,Sales!$C$5:$C$18,0),MATCH(UsagePerHour!NX$4,Sales!$D$3:$ABF$3,0))/NX$2*INDEX(Usage!$D$5:$ABF$11,MATCH(UsagePerHour!$B$20,Usage!$C$5:$C$11,0),MATCH(UsagePerHour!NX$4,Usage!$D$3:$ABF$3,0)),"")</f>
        <v>19.886016050659535</v>
      </c>
      <c r="NY23" s="6">
        <f>IFERROR(INDEX(Sales!$D$5:$ABF$18,MATCH(UsagePerHour!$B23,Sales!$C$5:$C$18,0),MATCH(UsagePerHour!NY$4,Sales!$D$3:$ABF$3,0))/NY$2*INDEX(Usage!$D$5:$ABF$11,MATCH(UsagePerHour!$B$20,Usage!$C$5:$C$11,0),MATCH(UsagePerHour!NY$4,Usage!$D$3:$ABF$3,0)),"")</f>
        <v>13.325347256427939</v>
      </c>
      <c r="NZ23" s="6">
        <f>IFERROR(INDEX(Sales!$D$5:$ABF$18,MATCH(UsagePerHour!$B23,Sales!$C$5:$C$18,0),MATCH(UsagePerHour!NZ$4,Sales!$D$3:$ABF$3,0))/NZ$2*INDEX(Usage!$D$5:$ABF$11,MATCH(UsagePerHour!$B$20,Usage!$C$5:$C$11,0),MATCH(UsagePerHour!NZ$4,Usage!$D$3:$ABF$3,0)),"")</f>
        <v>1.7392807624129034</v>
      </c>
      <c r="OA23" s="6">
        <f>IFERROR(INDEX(Sales!$D$5:$ABF$18,MATCH(UsagePerHour!$B23,Sales!$C$5:$C$18,0),MATCH(UsagePerHour!OA$4,Sales!$D$3:$ABF$3,0))/OA$2*INDEX(Usage!$D$5:$ABF$11,MATCH(UsagePerHour!$B$20,Usage!$C$5:$C$11,0),MATCH(UsagePerHour!OA$4,Usage!$D$3:$ABF$3,0)),"")</f>
        <v>15.107069222795568</v>
      </c>
      <c r="OB23" s="6">
        <f>IFERROR(INDEX(Sales!$D$5:$ABF$18,MATCH(UsagePerHour!$B23,Sales!$C$5:$C$18,0),MATCH(UsagePerHour!OB$4,Sales!$D$3:$ABF$3,0))/OB$2*INDEX(Usage!$D$5:$ABF$11,MATCH(UsagePerHour!$B$20,Usage!$C$5:$C$11,0),MATCH(UsagePerHour!OB$4,Usage!$D$3:$ABF$3,0)),"")</f>
        <v>99.475896427042642</v>
      </c>
      <c r="OC23" s="6">
        <f>IFERROR(INDEX(Sales!$D$5:$ABF$18,MATCH(UsagePerHour!$B23,Sales!$C$5:$C$18,0),MATCH(UsagePerHour!OC$4,Sales!$D$3:$ABF$3,0))/OC$2*INDEX(Usage!$D$5:$ABF$11,MATCH(UsagePerHour!$B$20,Usage!$C$5:$C$11,0),MATCH(UsagePerHour!OC$4,Usage!$D$3:$ABF$3,0)),"")</f>
        <v>11.668202705743704</v>
      </c>
      <c r="OD23" s="6">
        <f>IFERROR(INDEX(Sales!$D$5:$ABF$18,MATCH(UsagePerHour!$B23,Sales!$C$5:$C$18,0),MATCH(UsagePerHour!OD$4,Sales!$D$3:$ABF$3,0))/OD$2*INDEX(Usage!$D$5:$ABF$11,MATCH(UsagePerHour!$B$20,Usage!$C$5:$C$11,0),MATCH(UsagePerHour!OD$4,Usage!$D$3:$ABF$3,0)),"")</f>
        <v>151.53279409281225</v>
      </c>
      <c r="OE23" s="6">
        <f>IFERROR(INDEX(Sales!$D$5:$ABF$18,MATCH(UsagePerHour!$B23,Sales!$C$5:$C$18,0),MATCH(UsagePerHour!OE$4,Sales!$D$3:$ABF$3,0))/OE$2*INDEX(Usage!$D$5:$ABF$11,MATCH(UsagePerHour!$B$20,Usage!$C$5:$C$11,0),MATCH(UsagePerHour!OE$4,Usage!$D$3:$ABF$3,0)),"")</f>
        <v>14.869446995053464</v>
      </c>
      <c r="OF23" s="6">
        <f>IFERROR(INDEX(Sales!$D$5:$ABF$18,MATCH(UsagePerHour!$B23,Sales!$C$5:$C$18,0),MATCH(UsagePerHour!OF$4,Sales!$D$3:$ABF$3,0))/OF$2*INDEX(Usage!$D$5:$ABF$11,MATCH(UsagePerHour!$B$20,Usage!$C$5:$C$11,0),MATCH(UsagePerHour!OF$4,Usage!$D$3:$ABF$3,0)),"")</f>
        <v>63.389860730254355</v>
      </c>
      <c r="OG23" s="6">
        <f>IFERROR(INDEX(Sales!$D$5:$ABF$18,MATCH(UsagePerHour!$B23,Sales!$C$5:$C$18,0),MATCH(UsagePerHour!OG$4,Sales!$D$3:$ABF$3,0))/OG$2*INDEX(Usage!$D$5:$ABF$11,MATCH(UsagePerHour!$B$20,Usage!$C$5:$C$11,0),MATCH(UsagePerHour!OG$4,Usage!$D$3:$ABF$3,0)),"")</f>
        <v>1.0163621780589964</v>
      </c>
      <c r="OH23" s="6">
        <f>IFERROR(INDEX(Sales!$D$5:$ABF$18,MATCH(UsagePerHour!$B23,Sales!$C$5:$C$18,0),MATCH(UsagePerHour!OH$4,Sales!$D$3:$ABF$3,0))/OH$2*INDEX(Usage!$D$5:$ABF$11,MATCH(UsagePerHour!$B$20,Usage!$C$5:$C$11,0),MATCH(UsagePerHour!OH$4,Usage!$D$3:$ABF$3,0)),"")</f>
        <v>20.148401343250775</v>
      </c>
      <c r="OI23" s="6">
        <f>IFERROR(INDEX(Sales!$D$5:$ABF$18,MATCH(UsagePerHour!$B23,Sales!$C$5:$C$18,0),MATCH(UsagePerHour!OI$4,Sales!$D$3:$ABF$3,0))/OI$2*INDEX(Usage!$D$5:$ABF$11,MATCH(UsagePerHour!$B$20,Usage!$C$5:$C$11,0),MATCH(UsagePerHour!OI$4,Usage!$D$3:$ABF$3,0)),"")</f>
        <v>9.3475248059668878</v>
      </c>
      <c r="OJ23" s="6">
        <f>IFERROR(INDEX(Sales!$D$5:$ABF$18,MATCH(UsagePerHour!$B23,Sales!$C$5:$C$18,0),MATCH(UsagePerHour!OJ$4,Sales!$D$3:$ABF$3,0))/OJ$2*INDEX(Usage!$D$5:$ABF$11,MATCH(UsagePerHour!$B$20,Usage!$C$5:$C$11,0),MATCH(UsagePerHour!OJ$4,Usage!$D$3:$ABF$3,0)),"")</f>
        <v>11.547911173067964</v>
      </c>
      <c r="OK23" s="6">
        <f>IFERROR(INDEX(Sales!$D$5:$ABF$18,MATCH(UsagePerHour!$B23,Sales!$C$5:$C$18,0),MATCH(UsagePerHour!OK$4,Sales!$D$3:$ABF$3,0))/OK$2*INDEX(Usage!$D$5:$ABF$11,MATCH(UsagePerHour!$B$20,Usage!$C$5:$C$11,0),MATCH(UsagePerHour!OK$4,Usage!$D$3:$ABF$3,0)),"")</f>
        <v>68.4642221861086</v>
      </c>
      <c r="OL23" s="6">
        <f>IFERROR(INDEX(Sales!$D$5:$ABF$18,MATCH(UsagePerHour!$B23,Sales!$C$5:$C$18,0),MATCH(UsagePerHour!OL$4,Sales!$D$3:$ABF$3,0))/OL$2*INDEX(Usage!$D$5:$ABF$11,MATCH(UsagePerHour!$B$20,Usage!$C$5:$C$11,0),MATCH(UsagePerHour!OL$4,Usage!$D$3:$ABF$3,0)),"")</f>
        <v>1.4013491297183576</v>
      </c>
      <c r="OM23" s="6">
        <f>IFERROR(INDEX(Sales!$D$5:$ABF$18,MATCH(UsagePerHour!$B23,Sales!$C$5:$C$18,0),MATCH(UsagePerHour!OM$4,Sales!$D$3:$ABF$3,0))/OM$2*INDEX(Usage!$D$5:$ABF$11,MATCH(UsagePerHour!$B$20,Usage!$C$5:$C$11,0),MATCH(UsagePerHour!OM$4,Usage!$D$3:$ABF$3,0)),"")</f>
        <v>102.73985426394242</v>
      </c>
      <c r="ON23" s="6">
        <f>IFERROR(INDEX(Sales!$D$5:$ABF$18,MATCH(UsagePerHour!$B23,Sales!$C$5:$C$18,0),MATCH(UsagePerHour!ON$4,Sales!$D$3:$ABF$3,0))/ON$2*INDEX(Usage!$D$5:$ABF$11,MATCH(UsagePerHour!$B$20,Usage!$C$5:$C$11,0),MATCH(UsagePerHour!ON$4,Usage!$D$3:$ABF$3,0)),"")</f>
        <v>1.7865730314362922</v>
      </c>
      <c r="OO23" s="6">
        <f>IFERROR(INDEX(Sales!$D$5:$ABF$18,MATCH(UsagePerHour!$B23,Sales!$C$5:$C$18,0),MATCH(UsagePerHour!OO$4,Sales!$D$3:$ABF$3,0))/OO$2*INDEX(Usage!$D$5:$ABF$11,MATCH(UsagePerHour!$B$20,Usage!$C$5:$C$11,0),MATCH(UsagePerHour!OO$4,Usage!$D$3:$ABF$3,0)),"")</f>
        <v>13.913449633726321</v>
      </c>
      <c r="OP23" s="6">
        <f>IFERROR(INDEX(Sales!$D$5:$ABF$18,MATCH(UsagePerHour!$B23,Sales!$C$5:$C$18,0),MATCH(UsagePerHour!OP$4,Sales!$D$3:$ABF$3,0))/OP$2*INDEX(Usage!$D$5:$ABF$11,MATCH(UsagePerHour!$B$20,Usage!$C$5:$C$11,0),MATCH(UsagePerHour!OP$4,Usage!$D$3:$ABF$3,0)),"")</f>
        <v>31.56296424012703</v>
      </c>
      <c r="OQ23" s="6">
        <f>IFERROR(INDEX(Sales!$D$5:$ABF$18,MATCH(UsagePerHour!$B23,Sales!$C$5:$C$18,0),MATCH(UsagePerHour!OQ$4,Sales!$D$3:$ABF$3,0))/OQ$2*INDEX(Usage!$D$5:$ABF$11,MATCH(UsagePerHour!$B$20,Usage!$C$5:$C$11,0),MATCH(UsagePerHour!OQ$4,Usage!$D$3:$ABF$3,0)),"")</f>
        <v>18.789693478312067</v>
      </c>
      <c r="OR23" s="6">
        <f>IFERROR(INDEX(Sales!$D$5:$ABF$18,MATCH(UsagePerHour!$B23,Sales!$C$5:$C$18,0),MATCH(UsagePerHour!OR$4,Sales!$D$3:$ABF$3,0))/OR$2*INDEX(Usage!$D$5:$ABF$11,MATCH(UsagePerHour!$B$20,Usage!$C$5:$C$11,0),MATCH(UsagePerHour!OR$4,Usage!$D$3:$ABF$3,0)),"")</f>
        <v>79.979966661658537</v>
      </c>
      <c r="OS23" s="6">
        <f>IFERROR(INDEX(Sales!$D$5:$ABF$18,MATCH(UsagePerHour!$B23,Sales!$C$5:$C$18,0),MATCH(UsagePerHour!OS$4,Sales!$D$3:$ABF$3,0))/OS$2*INDEX(Usage!$D$5:$ABF$11,MATCH(UsagePerHour!$B$20,Usage!$C$5:$C$11,0),MATCH(UsagePerHour!OS$4,Usage!$D$3:$ABF$3,0)),"")</f>
        <v>10.518911330588852</v>
      </c>
      <c r="OT23" s="6">
        <f>IFERROR(INDEX(Sales!$D$5:$ABF$18,MATCH(UsagePerHour!$B23,Sales!$C$5:$C$18,0),MATCH(UsagePerHour!OT$4,Sales!$D$3:$ABF$3,0))/OT$2*INDEX(Usage!$D$5:$ABF$11,MATCH(UsagePerHour!$B$20,Usage!$C$5:$C$11,0),MATCH(UsagePerHour!OT$4,Usage!$D$3:$ABF$3,0)),"")</f>
        <v>0</v>
      </c>
      <c r="OU23" s="6">
        <f>IFERROR(INDEX(Sales!$D$5:$ABF$18,MATCH(UsagePerHour!$B23,Sales!$C$5:$C$18,0),MATCH(UsagePerHour!OU$4,Sales!$D$3:$ABF$3,0))/OU$2*INDEX(Usage!$D$5:$ABF$11,MATCH(UsagePerHour!$B$20,Usage!$C$5:$C$11,0),MATCH(UsagePerHour!OU$4,Usage!$D$3:$ABF$3,0)),"")</f>
        <v>1.8553057253405862</v>
      </c>
      <c r="OV23" s="6">
        <f>IFERROR(INDEX(Sales!$D$5:$ABF$18,MATCH(UsagePerHour!$B23,Sales!$C$5:$C$18,0),MATCH(UsagePerHour!OV$4,Sales!$D$3:$ABF$3,0))/OV$2*INDEX(Usage!$D$5:$ABF$11,MATCH(UsagePerHour!$B$20,Usage!$C$5:$C$11,0),MATCH(UsagePerHour!OV$4,Usage!$D$3:$ABF$3,0)),"")</f>
        <v>2.5956771131303489</v>
      </c>
      <c r="OW23" s="6">
        <f>IFERROR(INDEX(Sales!$D$5:$ABF$18,MATCH(UsagePerHour!$B23,Sales!$C$5:$C$18,0),MATCH(UsagePerHour!OW$4,Sales!$D$3:$ABF$3,0))/OW$2*INDEX(Usage!$D$5:$ABF$11,MATCH(UsagePerHour!$B$20,Usage!$C$5:$C$11,0),MATCH(UsagePerHour!OW$4,Usage!$D$3:$ABF$3,0)),"")</f>
        <v>3.9032204925459184</v>
      </c>
      <c r="OX23" s="6">
        <f>IFERROR(INDEX(Sales!$D$5:$ABF$18,MATCH(UsagePerHour!$B23,Sales!$C$5:$C$18,0),MATCH(UsagePerHour!OX$4,Sales!$D$3:$ABF$3,0))/OX$2*INDEX(Usage!$D$5:$ABF$11,MATCH(UsagePerHour!$B$20,Usage!$C$5:$C$11,0),MATCH(UsagePerHour!OX$4,Usage!$D$3:$ABF$3,0)),"")</f>
        <v>14.696410605981578</v>
      </c>
      <c r="OY23" s="6">
        <f>IFERROR(INDEX(Sales!$D$5:$ABF$18,MATCH(UsagePerHour!$B23,Sales!$C$5:$C$18,0),MATCH(UsagePerHour!OY$4,Sales!$D$3:$ABF$3,0))/OY$2*INDEX(Usage!$D$5:$ABF$11,MATCH(UsagePerHour!$B$20,Usage!$C$5:$C$11,0),MATCH(UsagePerHour!OY$4,Usage!$D$3:$ABF$3,0)),"")</f>
        <v>95.582179380185636</v>
      </c>
      <c r="OZ23" s="6">
        <f>IFERROR(INDEX(Sales!$D$5:$ABF$18,MATCH(UsagePerHour!$B23,Sales!$C$5:$C$18,0),MATCH(UsagePerHour!OZ$4,Sales!$D$3:$ABF$3,0))/OZ$2*INDEX(Usage!$D$5:$ABF$11,MATCH(UsagePerHour!$B$20,Usage!$C$5:$C$11,0),MATCH(UsagePerHour!OZ$4,Usage!$D$3:$ABF$3,0)),"")</f>
        <v>5.0965514668440797</v>
      </c>
      <c r="PA23" s="6">
        <f>IFERROR(INDEX(Sales!$D$5:$ABF$18,MATCH(UsagePerHour!$B23,Sales!$C$5:$C$18,0),MATCH(UsagePerHour!PA$4,Sales!$D$3:$ABF$3,0))/PA$2*INDEX(Usage!$D$5:$ABF$11,MATCH(UsagePerHour!$B$20,Usage!$C$5:$C$11,0),MATCH(UsagePerHour!PA$4,Usage!$D$3:$ABF$3,0)),"")</f>
        <v>0</v>
      </c>
      <c r="PB23" s="6">
        <f>IFERROR(INDEX(Sales!$D$5:$ABF$18,MATCH(UsagePerHour!$B23,Sales!$C$5:$C$18,0),MATCH(UsagePerHour!PB$4,Sales!$D$3:$ABF$3,0))/PB$2*INDEX(Usage!$D$5:$ABF$11,MATCH(UsagePerHour!$B$20,Usage!$C$5:$C$11,0),MATCH(UsagePerHour!PB$4,Usage!$D$3:$ABF$3,0)),"")</f>
        <v>3.5457951705245501</v>
      </c>
      <c r="PC23" s="6">
        <f>IFERROR(INDEX(Sales!$D$5:$ABF$18,MATCH(UsagePerHour!$B23,Sales!$C$5:$C$18,0),MATCH(UsagePerHour!PC$4,Sales!$D$3:$ABF$3,0))/PC$2*INDEX(Usage!$D$5:$ABF$11,MATCH(UsagePerHour!$B$20,Usage!$C$5:$C$11,0),MATCH(UsagePerHour!PC$4,Usage!$D$3:$ABF$3,0)),"")</f>
        <v>1.3749890169715784</v>
      </c>
      <c r="PD23" s="6">
        <f>IFERROR(INDEX(Sales!$D$5:$ABF$18,MATCH(UsagePerHour!$B23,Sales!$C$5:$C$18,0),MATCH(UsagePerHour!PD$4,Sales!$D$3:$ABF$3,0))/PD$2*INDEX(Usage!$D$5:$ABF$11,MATCH(UsagePerHour!$B$20,Usage!$C$5:$C$11,0),MATCH(UsagePerHour!PD$4,Usage!$D$3:$ABF$3,0)),"")</f>
        <v>0.43011374411967412</v>
      </c>
      <c r="PE23" s="6">
        <f>IFERROR(INDEX(Sales!$D$5:$ABF$18,MATCH(UsagePerHour!$B23,Sales!$C$5:$C$18,0),MATCH(UsagePerHour!PE$4,Sales!$D$3:$ABF$3,0))/PE$2*INDEX(Usage!$D$5:$ABF$11,MATCH(UsagePerHour!$B$20,Usage!$C$5:$C$11,0),MATCH(UsagePerHour!PE$4,Usage!$D$3:$ABF$3,0)),"")</f>
        <v>5.9665474437197554</v>
      </c>
      <c r="PF23" s="6">
        <f>IFERROR(INDEX(Sales!$D$5:$ABF$18,MATCH(UsagePerHour!$B23,Sales!$C$5:$C$18,0),MATCH(UsagePerHour!PF$4,Sales!$D$3:$ABF$3,0))/PF$2*INDEX(Usage!$D$5:$ABF$11,MATCH(UsagePerHour!$B$20,Usage!$C$5:$C$11,0),MATCH(UsagePerHour!PF$4,Usage!$D$3:$ABF$3,0)),"")</f>
        <v>14.746185211450822</v>
      </c>
      <c r="PG23" s="6">
        <f>IFERROR(INDEX(Sales!$D$5:$ABF$18,MATCH(UsagePerHour!$B23,Sales!$C$5:$C$18,0),MATCH(UsagePerHour!PG$4,Sales!$D$3:$ABF$3,0))/PG$2*INDEX(Usage!$D$5:$ABF$11,MATCH(UsagePerHour!$B$20,Usage!$C$5:$C$11,0),MATCH(UsagePerHour!PG$4,Usage!$D$3:$ABF$3,0)),"")</f>
        <v>6.2772304693714664</v>
      </c>
      <c r="PH23" s="6">
        <f>IFERROR(INDEX(Sales!$D$5:$ABF$18,MATCH(UsagePerHour!$B23,Sales!$C$5:$C$18,0),MATCH(UsagePerHour!PH$4,Sales!$D$3:$ABF$3,0))/PH$2*INDEX(Usage!$D$5:$ABF$11,MATCH(UsagePerHour!$B$20,Usage!$C$5:$C$11,0),MATCH(UsagePerHour!PH$4,Usage!$D$3:$ABF$3,0)),"")</f>
        <v>19.572823814076564</v>
      </c>
      <c r="PI23" s="6">
        <f>IFERROR(INDEX(Sales!$D$5:$ABF$18,MATCH(UsagePerHour!$B23,Sales!$C$5:$C$18,0),MATCH(UsagePerHour!PI$4,Sales!$D$3:$ABF$3,0))/PI$2*INDEX(Usage!$D$5:$ABF$11,MATCH(UsagePerHour!$B$20,Usage!$C$5:$C$11,0),MATCH(UsagePerHour!PI$4,Usage!$D$3:$ABF$3,0)),"")</f>
        <v>2.7609894248440843</v>
      </c>
      <c r="PJ23" s="6">
        <f>IFERROR(INDEX(Sales!$D$5:$ABF$18,MATCH(UsagePerHour!$B23,Sales!$C$5:$C$18,0),MATCH(UsagePerHour!PJ$4,Sales!$D$3:$ABF$3,0))/PJ$2*INDEX(Usage!$D$5:$ABF$11,MATCH(UsagePerHour!$B$20,Usage!$C$5:$C$11,0),MATCH(UsagePerHour!PJ$4,Usage!$D$3:$ABF$3,0)),"")</f>
        <v>2.7589888353169862</v>
      </c>
      <c r="PK23" s="6">
        <f>IFERROR(INDEX(Sales!$D$5:$ABF$18,MATCH(UsagePerHour!$B23,Sales!$C$5:$C$18,0),MATCH(UsagePerHour!PK$4,Sales!$D$3:$ABF$3,0))/PK$2*INDEX(Usage!$D$5:$ABF$11,MATCH(UsagePerHour!$B$20,Usage!$C$5:$C$11,0),MATCH(UsagePerHour!PK$4,Usage!$D$3:$ABF$3,0)),"")</f>
        <v>2.7649269056899577</v>
      </c>
      <c r="PL23" s="6">
        <f>IFERROR(INDEX(Sales!$D$5:$ABF$18,MATCH(UsagePerHour!$B23,Sales!$C$5:$C$18,0),MATCH(UsagePerHour!PL$4,Sales!$D$3:$ABF$3,0))/PL$2*INDEX(Usage!$D$5:$ABF$11,MATCH(UsagePerHour!$B$20,Usage!$C$5:$C$11,0),MATCH(UsagePerHour!PL$4,Usage!$D$3:$ABF$3,0)),"")</f>
        <v>7.645324616153756</v>
      </c>
      <c r="PM23" s="6">
        <f>IFERROR(INDEX(Sales!$D$5:$ABF$18,MATCH(UsagePerHour!$B23,Sales!$C$5:$C$18,0),MATCH(UsagePerHour!PM$4,Sales!$D$3:$ABF$3,0))/PM$2*INDEX(Usage!$D$5:$ABF$11,MATCH(UsagePerHour!$B$20,Usage!$C$5:$C$11,0),MATCH(UsagePerHour!PM$4,Usage!$D$3:$ABF$3,0)),"")</f>
        <v>53.81356339976103</v>
      </c>
      <c r="PN23" s="6">
        <f>IFERROR(INDEX(Sales!$D$5:$ABF$18,MATCH(UsagePerHour!$B23,Sales!$C$5:$C$18,0),MATCH(UsagePerHour!PN$4,Sales!$D$3:$ABF$3,0))/PN$2*INDEX(Usage!$D$5:$ABF$11,MATCH(UsagePerHour!$B$20,Usage!$C$5:$C$11,0),MATCH(UsagePerHour!PN$4,Usage!$D$3:$ABF$3,0)),"")</f>
        <v>8.0682114358953161</v>
      </c>
      <c r="PO23" s="6">
        <f>IFERROR(INDEX(Sales!$D$5:$ABF$18,MATCH(UsagePerHour!$B23,Sales!$C$5:$C$18,0),MATCH(UsagePerHour!PO$4,Sales!$D$3:$ABF$3,0))/PO$2*INDEX(Usage!$D$5:$ABF$11,MATCH(UsagePerHour!$B$20,Usage!$C$5:$C$11,0),MATCH(UsagePerHour!PO$4,Usage!$D$3:$ABF$3,0)),"")</f>
        <v>28.903919717396491</v>
      </c>
      <c r="PP23" s="6">
        <f>IFERROR(INDEX(Sales!$D$5:$ABF$18,MATCH(UsagePerHour!$B23,Sales!$C$5:$C$18,0),MATCH(UsagePerHour!PP$4,Sales!$D$3:$ABF$3,0))/PP$2*INDEX(Usage!$D$5:$ABF$11,MATCH(UsagePerHour!$B$20,Usage!$C$5:$C$11,0),MATCH(UsagePerHour!PP$4,Usage!$D$3:$ABF$3,0)),"")</f>
        <v>0.67066809574848163</v>
      </c>
      <c r="PQ23" s="6">
        <f>IFERROR(INDEX(Sales!$D$5:$ABF$18,MATCH(UsagePerHour!$B23,Sales!$C$5:$C$18,0),MATCH(UsagePerHour!PQ$4,Sales!$D$3:$ABF$3,0))/PQ$2*INDEX(Usage!$D$5:$ABF$11,MATCH(UsagePerHour!$B$20,Usage!$C$5:$C$11,0),MATCH(UsagePerHour!PQ$4,Usage!$D$3:$ABF$3,0)),"")</f>
        <v>19.045047955764385</v>
      </c>
      <c r="PR23" s="6">
        <f>IFERROR(INDEX(Sales!$D$5:$ABF$18,MATCH(UsagePerHour!$B23,Sales!$C$5:$C$18,0),MATCH(UsagePerHour!PR$4,Sales!$D$3:$ABF$3,0))/PR$2*INDEX(Usage!$D$5:$ABF$11,MATCH(UsagePerHour!$B$20,Usage!$C$5:$C$11,0),MATCH(UsagePerHour!PR$4,Usage!$D$3:$ABF$3,0)),"")</f>
        <v>5.903285011068192</v>
      </c>
      <c r="PS23" s="6">
        <f>IFERROR(INDEX(Sales!$D$5:$ABF$18,MATCH(UsagePerHour!$B23,Sales!$C$5:$C$18,0),MATCH(UsagePerHour!PS$4,Sales!$D$3:$ABF$3,0))/PS$2*INDEX(Usage!$D$5:$ABF$11,MATCH(UsagePerHour!$B$20,Usage!$C$5:$C$11,0),MATCH(UsagePerHour!PS$4,Usage!$D$3:$ABF$3,0)),"")</f>
        <v>7.5505289317195894</v>
      </c>
      <c r="PT23" s="6">
        <f>IFERROR(INDEX(Sales!$D$5:$ABF$18,MATCH(UsagePerHour!$B23,Sales!$C$5:$C$18,0),MATCH(UsagePerHour!PT$4,Sales!$D$3:$ABF$3,0))/PT$2*INDEX(Usage!$D$5:$ABF$11,MATCH(UsagePerHour!$B$20,Usage!$C$5:$C$11,0),MATCH(UsagePerHour!PT$4,Usage!$D$3:$ABF$3,0)),"")</f>
        <v>67.002623184084626</v>
      </c>
      <c r="PU23" s="6">
        <f>IFERROR(INDEX(Sales!$D$5:$ABF$18,MATCH(UsagePerHour!$B23,Sales!$C$5:$C$18,0),MATCH(UsagePerHour!PU$4,Sales!$D$3:$ABF$3,0))/PU$2*INDEX(Usage!$D$5:$ABF$11,MATCH(UsagePerHour!$B$20,Usage!$C$5:$C$11,0),MATCH(UsagePerHour!PU$4,Usage!$D$3:$ABF$3,0)),"")</f>
        <v>2.6871062720614312</v>
      </c>
      <c r="PV23" s="6">
        <f>IFERROR(INDEX(Sales!$D$5:$ABF$18,MATCH(UsagePerHour!$B23,Sales!$C$5:$C$18,0),MATCH(UsagePerHour!PV$4,Sales!$D$3:$ABF$3,0))/PV$2*INDEX(Usage!$D$5:$ABF$11,MATCH(UsagePerHour!$B$20,Usage!$C$5:$C$11,0),MATCH(UsagePerHour!PV$4,Usage!$D$3:$ABF$3,0)),"")</f>
        <v>13.544995799300512</v>
      </c>
      <c r="PW23" s="6">
        <f>IFERROR(INDEX(Sales!$D$5:$ABF$18,MATCH(UsagePerHour!$B23,Sales!$C$5:$C$18,0),MATCH(UsagePerHour!PW$4,Sales!$D$3:$ABF$3,0))/PW$2*INDEX(Usage!$D$5:$ABF$11,MATCH(UsagePerHour!$B$20,Usage!$C$5:$C$11,0),MATCH(UsagePerHour!PW$4,Usage!$D$3:$ABF$3,0)),"")</f>
        <v>0.64097659627051673</v>
      </c>
      <c r="PX23" s="6">
        <f>IFERROR(INDEX(Sales!$D$5:$ABF$18,MATCH(UsagePerHour!$B23,Sales!$C$5:$C$18,0),MATCH(UsagePerHour!PX$4,Sales!$D$3:$ABF$3,0))/PX$2*INDEX(Usage!$D$5:$ABF$11,MATCH(UsagePerHour!$B$20,Usage!$C$5:$C$11,0),MATCH(UsagePerHour!PX$4,Usage!$D$3:$ABF$3,0)),"")</f>
        <v>22.292167236860216</v>
      </c>
      <c r="PY23" s="6">
        <f>IFERROR(INDEX(Sales!$D$5:$ABF$18,MATCH(UsagePerHour!$B23,Sales!$C$5:$C$18,0),MATCH(UsagePerHour!PY$4,Sales!$D$3:$ABF$3,0))/PY$2*INDEX(Usage!$D$5:$ABF$11,MATCH(UsagePerHour!$B$20,Usage!$C$5:$C$11,0),MATCH(UsagePerHour!PY$4,Usage!$D$3:$ABF$3,0)),"")</f>
        <v>6.9210048212901736</v>
      </c>
      <c r="PZ23" s="6">
        <f>IFERROR(INDEX(Sales!$D$5:$ABF$18,MATCH(UsagePerHour!$B23,Sales!$C$5:$C$18,0),MATCH(UsagePerHour!PZ$4,Sales!$D$3:$ABF$3,0))/PZ$2*INDEX(Usage!$D$5:$ABF$11,MATCH(UsagePerHour!$B$20,Usage!$C$5:$C$11,0),MATCH(UsagePerHour!PZ$4,Usage!$D$3:$ABF$3,0)),"")</f>
        <v>38.388982821622797</v>
      </c>
      <c r="QA23" s="6">
        <f>IFERROR(INDEX(Sales!$D$5:$ABF$18,MATCH(UsagePerHour!$B23,Sales!$C$5:$C$18,0),MATCH(UsagePerHour!QA$4,Sales!$D$3:$ABF$3,0))/QA$2*INDEX(Usage!$D$5:$ABF$11,MATCH(UsagePerHour!$B$20,Usage!$C$5:$C$11,0),MATCH(UsagePerHour!QA$4,Usage!$D$3:$ABF$3,0)),"")</f>
        <v>5.8817065839109475</v>
      </c>
      <c r="QB23" s="6">
        <f>IFERROR(INDEX(Sales!$D$5:$ABF$18,MATCH(UsagePerHour!$B23,Sales!$C$5:$C$18,0),MATCH(UsagePerHour!QB$4,Sales!$D$3:$ABF$3,0))/QB$2*INDEX(Usage!$D$5:$ABF$11,MATCH(UsagePerHour!$B$20,Usage!$C$5:$C$11,0),MATCH(UsagePerHour!QB$4,Usage!$D$3:$ABF$3,0)),"")</f>
        <v>0.90332876016453467</v>
      </c>
      <c r="QC23" s="6">
        <f>IFERROR(INDEX(Sales!$D$5:$ABF$18,MATCH(UsagePerHour!$B23,Sales!$C$5:$C$18,0),MATCH(UsagePerHour!QC$4,Sales!$D$3:$ABF$3,0))/QC$2*INDEX(Usage!$D$5:$ABF$11,MATCH(UsagePerHour!$B$20,Usage!$C$5:$C$11,0),MATCH(UsagePerHour!QC$4,Usage!$D$3:$ABF$3,0)),"")</f>
        <v>0.68361195048095535</v>
      </c>
      <c r="QD23" s="6">
        <f>IFERROR(INDEX(Sales!$D$5:$ABF$18,MATCH(UsagePerHour!$B23,Sales!$C$5:$C$18,0),MATCH(UsagePerHour!QD$4,Sales!$D$3:$ABF$3,0))/QD$2*INDEX(Usage!$D$5:$ABF$11,MATCH(UsagePerHour!$B$20,Usage!$C$5:$C$11,0),MATCH(UsagePerHour!QD$4,Usage!$D$3:$ABF$3,0)),"")</f>
        <v>0</v>
      </c>
      <c r="QE23" s="6">
        <f>IFERROR(INDEX(Sales!$D$5:$ABF$18,MATCH(UsagePerHour!$B23,Sales!$C$5:$C$18,0),MATCH(UsagePerHour!QE$4,Sales!$D$3:$ABF$3,0))/QE$2*INDEX(Usage!$D$5:$ABF$11,MATCH(UsagePerHour!$B$20,Usage!$C$5:$C$11,0),MATCH(UsagePerHour!QE$4,Usage!$D$3:$ABF$3,0)),"")</f>
        <v>0</v>
      </c>
      <c r="QF23" s="6">
        <f>IFERROR(INDEX(Sales!$D$5:$ABF$18,MATCH(UsagePerHour!$B23,Sales!$C$5:$C$18,0),MATCH(UsagePerHour!QF$4,Sales!$D$3:$ABF$3,0))/QF$2*INDEX(Usage!$D$5:$ABF$11,MATCH(UsagePerHour!$B$20,Usage!$C$5:$C$11,0),MATCH(UsagePerHour!QF$4,Usage!$D$3:$ABF$3,0)),"")</f>
        <v>1.4937111377945089</v>
      </c>
      <c r="QG23" s="6">
        <f>IFERROR(INDEX(Sales!$D$5:$ABF$18,MATCH(UsagePerHour!$B23,Sales!$C$5:$C$18,0),MATCH(UsagePerHour!QG$4,Sales!$D$3:$ABF$3,0))/QG$2*INDEX(Usage!$D$5:$ABF$11,MATCH(UsagePerHour!$B$20,Usage!$C$5:$C$11,0),MATCH(UsagePerHour!QG$4,Usage!$D$3:$ABF$3,0)),"")</f>
        <v>0</v>
      </c>
      <c r="QH23" s="6">
        <f>IFERROR(INDEX(Sales!$D$5:$ABF$18,MATCH(UsagePerHour!$B23,Sales!$C$5:$C$18,0),MATCH(UsagePerHour!QH$4,Sales!$D$3:$ABF$3,0))/QH$2*INDEX(Usage!$D$5:$ABF$11,MATCH(UsagePerHour!$B$20,Usage!$C$5:$C$11,0),MATCH(UsagePerHour!QH$4,Usage!$D$3:$ABF$3,0)),"")</f>
        <v>80.839550742807361</v>
      </c>
      <c r="QI23" s="6">
        <f>IFERROR(INDEX(Sales!$D$5:$ABF$18,MATCH(UsagePerHour!$B23,Sales!$C$5:$C$18,0),MATCH(UsagePerHour!QI$4,Sales!$D$3:$ABF$3,0))/QI$2*INDEX(Usage!$D$5:$ABF$11,MATCH(UsagePerHour!$B$20,Usage!$C$5:$C$11,0),MATCH(UsagePerHour!QI$4,Usage!$D$3:$ABF$3,0)),"")</f>
        <v>8.5156464275816504</v>
      </c>
      <c r="QJ23" s="6">
        <f>IFERROR(INDEX(Sales!$D$5:$ABF$18,MATCH(UsagePerHour!$B23,Sales!$C$5:$C$18,0),MATCH(UsagePerHour!QJ$4,Sales!$D$3:$ABF$3,0))/QJ$2*INDEX(Usage!$D$5:$ABF$11,MATCH(UsagePerHour!$B$20,Usage!$C$5:$C$11,0),MATCH(UsagePerHour!QJ$4,Usage!$D$3:$ABF$3,0)),"")</f>
        <v>25.566537741680975</v>
      </c>
      <c r="QK23" s="6">
        <f>IFERROR(INDEX(Sales!$D$5:$ABF$18,MATCH(UsagePerHour!$B23,Sales!$C$5:$C$18,0),MATCH(UsagePerHour!QK$4,Sales!$D$3:$ABF$3,0))/QK$2*INDEX(Usage!$D$5:$ABF$11,MATCH(UsagePerHour!$B$20,Usage!$C$5:$C$11,0),MATCH(UsagePerHour!QK$4,Usage!$D$3:$ABF$3,0)),"")</f>
        <v>1.1810272188765905</v>
      </c>
      <c r="QL23" s="6">
        <f>IFERROR(INDEX(Sales!$D$5:$ABF$18,MATCH(UsagePerHour!$B23,Sales!$C$5:$C$18,0),MATCH(UsagePerHour!QL$4,Sales!$D$3:$ABF$3,0))/QL$2*INDEX(Usage!$D$5:$ABF$11,MATCH(UsagePerHour!$B$20,Usage!$C$5:$C$11,0),MATCH(UsagePerHour!QL$4,Usage!$D$3:$ABF$3,0)),"")</f>
        <v>13.818785994771801</v>
      </c>
      <c r="QM23" s="6">
        <f>IFERROR(INDEX(Sales!$D$5:$ABF$18,MATCH(UsagePerHour!$B23,Sales!$C$5:$C$18,0),MATCH(UsagePerHour!QM$4,Sales!$D$3:$ABF$3,0))/QM$2*INDEX(Usage!$D$5:$ABF$11,MATCH(UsagePerHour!$B$20,Usage!$C$5:$C$11,0),MATCH(UsagePerHour!QM$4,Usage!$D$3:$ABF$3,0)),"")</f>
        <v>34.394952696717269</v>
      </c>
      <c r="QN23" s="6">
        <f>IFERROR(INDEX(Sales!$D$5:$ABF$18,MATCH(UsagePerHour!$B23,Sales!$C$5:$C$18,0),MATCH(UsagePerHour!QN$4,Sales!$D$3:$ABF$3,0))/QN$2*INDEX(Usage!$D$5:$ABF$11,MATCH(UsagePerHour!$B$20,Usage!$C$5:$C$11,0),MATCH(UsagePerHour!QN$4,Usage!$D$3:$ABF$3,0)),"")</f>
        <v>55.018349254977139</v>
      </c>
      <c r="QO23" s="6">
        <f>IFERROR(INDEX(Sales!$D$5:$ABF$18,MATCH(UsagePerHour!$B23,Sales!$C$5:$C$18,0),MATCH(UsagePerHour!QO$4,Sales!$D$3:$ABF$3,0))/QO$2*INDEX(Usage!$D$5:$ABF$11,MATCH(UsagePerHour!$B$20,Usage!$C$5:$C$11,0),MATCH(UsagePerHour!QO$4,Usage!$D$3:$ABF$3,0)),"")</f>
        <v>96.670362522690013</v>
      </c>
      <c r="QP23" s="6">
        <f>IFERROR(INDEX(Sales!$D$5:$ABF$18,MATCH(UsagePerHour!$B23,Sales!$C$5:$C$18,0),MATCH(UsagePerHour!QP$4,Sales!$D$3:$ABF$3,0))/QP$2*INDEX(Usage!$D$5:$ABF$11,MATCH(UsagePerHour!$B$20,Usage!$C$5:$C$11,0),MATCH(UsagePerHour!QP$4,Usage!$D$3:$ABF$3,0)),"")</f>
        <v>27.206500972131963</v>
      </c>
      <c r="QQ23" s="6">
        <f>IFERROR(INDEX(Sales!$D$5:$ABF$18,MATCH(UsagePerHour!$B23,Sales!$C$5:$C$18,0),MATCH(UsagePerHour!QQ$4,Sales!$D$3:$ABF$3,0))/QQ$2*INDEX(Usage!$D$5:$ABF$11,MATCH(UsagePerHour!$B$20,Usage!$C$5:$C$11,0),MATCH(UsagePerHour!QQ$4,Usage!$D$3:$ABF$3,0)),"")</f>
        <v>32.039981904502135</v>
      </c>
      <c r="QR23" s="6">
        <f>IFERROR(INDEX(Sales!$D$5:$ABF$18,MATCH(UsagePerHour!$B23,Sales!$C$5:$C$18,0),MATCH(UsagePerHour!QR$4,Sales!$D$3:$ABF$3,0))/QR$2*INDEX(Usage!$D$5:$ABF$11,MATCH(UsagePerHour!$B$20,Usage!$C$5:$C$11,0),MATCH(UsagePerHour!QR$4,Usage!$D$3:$ABF$3,0)),"")</f>
        <v>4.0915636763503684</v>
      </c>
      <c r="QS23" s="6">
        <f>IFERROR(INDEX(Sales!$D$5:$ABF$18,MATCH(UsagePerHour!$B23,Sales!$C$5:$C$18,0),MATCH(UsagePerHour!QS$4,Sales!$D$3:$ABF$3,0))/QS$2*INDEX(Usage!$D$5:$ABF$11,MATCH(UsagePerHour!$B$20,Usage!$C$5:$C$11,0),MATCH(UsagePerHour!QS$4,Usage!$D$3:$ABF$3,0)),"")</f>
        <v>24.860051743660136</v>
      </c>
      <c r="QT23" s="6">
        <f>IFERROR(INDEX(Sales!$D$5:$ABF$18,MATCH(UsagePerHour!$B23,Sales!$C$5:$C$18,0),MATCH(UsagePerHour!QT$4,Sales!$D$3:$ABF$3,0))/QT$2*INDEX(Usage!$D$5:$ABF$11,MATCH(UsagePerHour!$B$20,Usage!$C$5:$C$11,0),MATCH(UsagePerHour!QT$4,Usage!$D$3:$ABF$3,0)),"")</f>
        <v>13.680245089624005</v>
      </c>
      <c r="QU23" s="6">
        <f>IFERROR(INDEX(Sales!$D$5:$ABF$18,MATCH(UsagePerHour!$B23,Sales!$C$5:$C$18,0),MATCH(UsagePerHour!QU$4,Sales!$D$3:$ABF$3,0))/QU$2*INDEX(Usage!$D$5:$ABF$11,MATCH(UsagePerHour!$B$20,Usage!$C$5:$C$11,0),MATCH(UsagePerHour!QU$4,Usage!$D$3:$ABF$3,0)),"")</f>
        <v>72.473188204518564</v>
      </c>
      <c r="QV23" s="6">
        <f>IFERROR(INDEX(Sales!$D$5:$ABF$18,MATCH(UsagePerHour!$B23,Sales!$C$5:$C$18,0),MATCH(UsagePerHour!QV$4,Sales!$D$3:$ABF$3,0))/QV$2*INDEX(Usage!$D$5:$ABF$11,MATCH(UsagePerHour!$B$20,Usage!$C$5:$C$11,0),MATCH(UsagePerHour!QV$4,Usage!$D$3:$ABF$3,0)),"")</f>
        <v>95.449725496397264</v>
      </c>
      <c r="QW23" s="6">
        <f>IFERROR(INDEX(Sales!$D$5:$ABF$18,MATCH(UsagePerHour!$B23,Sales!$C$5:$C$18,0),MATCH(UsagePerHour!QW$4,Sales!$D$3:$ABF$3,0))/QW$2*INDEX(Usage!$D$5:$ABF$11,MATCH(UsagePerHour!$B$20,Usage!$C$5:$C$11,0),MATCH(UsagePerHour!QW$4,Usage!$D$3:$ABF$3,0)),"")</f>
        <v>29.963845458026999</v>
      </c>
      <c r="QX23" s="6">
        <f>IFERROR(INDEX(Sales!$D$5:$ABF$18,MATCH(UsagePerHour!$B23,Sales!$C$5:$C$18,0),MATCH(UsagePerHour!QX$4,Sales!$D$3:$ABF$3,0))/QX$2*INDEX(Usage!$D$5:$ABF$11,MATCH(UsagePerHour!$B$20,Usage!$C$5:$C$11,0),MATCH(UsagePerHour!QX$4,Usage!$D$3:$ABF$3,0)),"")</f>
        <v>30.542423819492907</v>
      </c>
      <c r="QY23" s="6">
        <f>IFERROR(INDEX(Sales!$D$5:$ABF$18,MATCH(UsagePerHour!$B23,Sales!$C$5:$C$18,0),MATCH(UsagePerHour!QY$4,Sales!$D$3:$ABF$3,0))/QY$2*INDEX(Usage!$D$5:$ABF$11,MATCH(UsagePerHour!$B$20,Usage!$C$5:$C$11,0),MATCH(UsagePerHour!QY$4,Usage!$D$3:$ABF$3,0)),"")</f>
        <v>5.1768431843977689</v>
      </c>
      <c r="QZ23" s="6">
        <f>IFERROR(INDEX(Sales!$D$5:$ABF$18,MATCH(UsagePerHour!$B23,Sales!$C$5:$C$18,0),MATCH(UsagePerHour!QZ$4,Sales!$D$3:$ABF$3,0))/QZ$2*INDEX(Usage!$D$5:$ABF$11,MATCH(UsagePerHour!$B$20,Usage!$C$5:$C$11,0),MATCH(UsagePerHour!QZ$4,Usage!$D$3:$ABF$3,0)),"")</f>
        <v>24.657903164095899</v>
      </c>
      <c r="RA23" s="6">
        <f>IFERROR(INDEX(Sales!$D$5:$ABF$18,MATCH(UsagePerHour!$B23,Sales!$C$5:$C$18,0),MATCH(UsagePerHour!RA$4,Sales!$D$3:$ABF$3,0))/RA$2*INDEX(Usage!$D$5:$ABF$11,MATCH(UsagePerHour!$B$20,Usage!$C$5:$C$11,0),MATCH(UsagePerHour!RA$4,Usage!$D$3:$ABF$3,0)),"")</f>
        <v>34.578697901517963</v>
      </c>
      <c r="RB23" s="6">
        <f>IFERROR(INDEX(Sales!$D$5:$ABF$18,MATCH(UsagePerHour!$B23,Sales!$C$5:$C$18,0),MATCH(UsagePerHour!RB$4,Sales!$D$3:$ABF$3,0))/RB$2*INDEX(Usage!$D$5:$ABF$11,MATCH(UsagePerHour!$B$20,Usage!$C$5:$C$11,0),MATCH(UsagePerHour!RB$4,Usage!$D$3:$ABF$3,0)),"")</f>
        <v>36.316721623061532</v>
      </c>
      <c r="RC23" s="6">
        <f>IFERROR(INDEX(Sales!$D$5:$ABF$18,MATCH(UsagePerHour!$B23,Sales!$C$5:$C$18,0),MATCH(UsagePerHour!RC$4,Sales!$D$3:$ABF$3,0))/RC$2*INDEX(Usage!$D$5:$ABF$11,MATCH(UsagePerHour!$B$20,Usage!$C$5:$C$11,0),MATCH(UsagePerHour!RC$4,Usage!$D$3:$ABF$3,0)),"")</f>
        <v>35.740079696312051</v>
      </c>
      <c r="RD23" s="6">
        <f>IFERROR(INDEX(Sales!$D$5:$ABF$18,MATCH(UsagePerHour!$B23,Sales!$C$5:$C$18,0),MATCH(UsagePerHour!RD$4,Sales!$D$3:$ABF$3,0))/RD$2*INDEX(Usage!$D$5:$ABF$11,MATCH(UsagePerHour!$B$20,Usage!$C$5:$C$11,0),MATCH(UsagePerHour!RD$4,Usage!$D$3:$ABF$3,0)),"")</f>
        <v>8.7597027549118671</v>
      </c>
      <c r="RE23" s="6">
        <f>IFERROR(INDEX(Sales!$D$5:$ABF$18,MATCH(UsagePerHour!$B23,Sales!$C$5:$C$18,0),MATCH(UsagePerHour!RE$4,Sales!$D$3:$ABF$3,0))/RE$2*INDEX(Usage!$D$5:$ABF$11,MATCH(UsagePerHour!$B$20,Usage!$C$5:$C$11,0),MATCH(UsagePerHour!RE$4,Usage!$D$3:$ABF$3,0)),"")</f>
        <v>47.631578947368425</v>
      </c>
      <c r="RF23" s="6">
        <f>IFERROR(INDEX(Sales!$D$5:$ABF$18,MATCH(UsagePerHour!$B23,Sales!$C$5:$C$18,0),MATCH(UsagePerHour!RF$4,Sales!$D$3:$ABF$3,0))/RF$2*INDEX(Usage!$D$5:$ABF$11,MATCH(UsagePerHour!$B$20,Usage!$C$5:$C$11,0),MATCH(UsagePerHour!RF$4,Usage!$D$3:$ABF$3,0)),"")</f>
        <v>3.1650698488282036</v>
      </c>
      <c r="RG23" s="6">
        <f>IFERROR(INDEX(Sales!$D$5:$ABF$18,MATCH(UsagePerHour!$B23,Sales!$C$5:$C$18,0),MATCH(UsagePerHour!RG$4,Sales!$D$3:$ABF$3,0))/RG$2*INDEX(Usage!$D$5:$ABF$11,MATCH(UsagePerHour!$B$20,Usage!$C$5:$C$11,0),MATCH(UsagePerHour!RG$4,Usage!$D$3:$ABF$3,0)),"")</f>
        <v>24.794406805774749</v>
      </c>
      <c r="RH23" s="6">
        <f>IFERROR(INDEX(Sales!$D$5:$ABF$18,MATCH(UsagePerHour!$B23,Sales!$C$5:$C$18,0),MATCH(UsagePerHour!RH$4,Sales!$D$3:$ABF$3,0))/RH$2*INDEX(Usage!$D$5:$ABF$11,MATCH(UsagePerHour!$B$20,Usage!$C$5:$C$11,0),MATCH(UsagePerHour!RH$4,Usage!$D$3:$ABF$3,0)),"")</f>
        <v>49.712442974515319</v>
      </c>
      <c r="RI23" s="6">
        <f>IFERROR(INDEX(Sales!$D$5:$ABF$18,MATCH(UsagePerHour!$B23,Sales!$C$5:$C$18,0),MATCH(UsagePerHour!RI$4,Sales!$D$3:$ABF$3,0))/RI$2*INDEX(Usage!$D$5:$ABF$11,MATCH(UsagePerHour!$B$20,Usage!$C$5:$C$11,0),MATCH(UsagePerHour!RI$4,Usage!$D$3:$ABF$3,0)),"")</f>
        <v>56.57875738286058</v>
      </c>
      <c r="RJ23" s="6">
        <f>IFERROR(INDEX(Sales!$D$5:$ABF$18,MATCH(UsagePerHour!$B23,Sales!$C$5:$C$18,0),MATCH(UsagePerHour!RJ$4,Sales!$D$3:$ABF$3,0))/RJ$2*INDEX(Usage!$D$5:$ABF$11,MATCH(UsagePerHour!$B$20,Usage!$C$5:$C$11,0),MATCH(UsagePerHour!RJ$4,Usage!$D$3:$ABF$3,0)),"")</f>
        <v>73.795684194481368</v>
      </c>
      <c r="RK23" s="6">
        <f>IFERROR(INDEX(Sales!$D$5:$ABF$18,MATCH(UsagePerHour!$B23,Sales!$C$5:$C$18,0),MATCH(UsagePerHour!RK$4,Sales!$D$3:$ABF$3,0))/RK$2*INDEX(Usage!$D$5:$ABF$11,MATCH(UsagePerHour!$B$20,Usage!$C$5:$C$11,0),MATCH(UsagePerHour!RK$4,Usage!$D$3:$ABF$3,0)),"")</f>
        <v>16.669541168904601</v>
      </c>
      <c r="RL23" s="6">
        <f>IFERROR(INDEX(Sales!$D$5:$ABF$18,MATCH(UsagePerHour!$B23,Sales!$C$5:$C$18,0),MATCH(UsagePerHour!RL$4,Sales!$D$3:$ABF$3,0))/RL$2*INDEX(Usage!$D$5:$ABF$11,MATCH(UsagePerHour!$B$20,Usage!$C$5:$C$11,0),MATCH(UsagePerHour!RL$4,Usage!$D$3:$ABF$3,0)),"")</f>
        <v>31.424646078004329</v>
      </c>
      <c r="RM23" s="6">
        <f>IFERROR(INDEX(Sales!$D$5:$ABF$18,MATCH(UsagePerHour!$B23,Sales!$C$5:$C$18,0),MATCH(UsagePerHour!RM$4,Sales!$D$3:$ABF$3,0))/RM$2*INDEX(Usage!$D$5:$ABF$11,MATCH(UsagePerHour!$B$20,Usage!$C$5:$C$11,0),MATCH(UsagePerHour!RM$4,Usage!$D$3:$ABF$3,0)),"")</f>
        <v>4.9394809579406971</v>
      </c>
      <c r="RN23" s="6">
        <f>IFERROR(INDEX(Sales!$D$5:$ABF$18,MATCH(UsagePerHour!$B23,Sales!$C$5:$C$18,0),MATCH(UsagePerHour!RN$4,Sales!$D$3:$ABF$3,0))/RN$2*INDEX(Usage!$D$5:$ABF$11,MATCH(UsagePerHour!$B$20,Usage!$C$5:$C$11,0),MATCH(UsagePerHour!RN$4,Usage!$D$3:$ABF$3,0)),"")</f>
        <v>13.604671531153208</v>
      </c>
      <c r="RO23" s="6">
        <f>IFERROR(INDEX(Sales!$D$5:$ABF$18,MATCH(UsagePerHour!$B23,Sales!$C$5:$C$18,0),MATCH(UsagePerHour!RO$4,Sales!$D$3:$ABF$3,0))/RO$2*INDEX(Usage!$D$5:$ABF$11,MATCH(UsagePerHour!$B$20,Usage!$C$5:$C$11,0),MATCH(UsagePerHour!RO$4,Usage!$D$3:$ABF$3,0)),"")</f>
        <v>19.601747561351605</v>
      </c>
      <c r="RP23" s="6">
        <f>IFERROR(INDEX(Sales!$D$5:$ABF$18,MATCH(UsagePerHour!$B23,Sales!$C$5:$C$18,0),MATCH(UsagePerHour!RP$4,Sales!$D$3:$ABF$3,0))/RP$2*INDEX(Usage!$D$5:$ABF$11,MATCH(UsagePerHour!$B$20,Usage!$C$5:$C$11,0),MATCH(UsagePerHour!RP$4,Usage!$D$3:$ABF$3,0)),"")</f>
        <v>19.114547607992719</v>
      </c>
      <c r="RQ23" s="6">
        <f>IFERROR(INDEX(Sales!$D$5:$ABF$18,MATCH(UsagePerHour!$B23,Sales!$C$5:$C$18,0),MATCH(UsagePerHour!RQ$4,Sales!$D$3:$ABF$3,0))/RQ$2*INDEX(Usage!$D$5:$ABF$11,MATCH(UsagePerHour!$B$20,Usage!$C$5:$C$11,0),MATCH(UsagePerHour!RQ$4,Usage!$D$3:$ABF$3,0)),"")</f>
        <v>119.59485101213201</v>
      </c>
      <c r="RR23" s="6">
        <f>IFERROR(INDEX(Sales!$D$5:$ABF$18,MATCH(UsagePerHour!$B23,Sales!$C$5:$C$18,0),MATCH(UsagePerHour!RR$4,Sales!$D$3:$ABF$3,0))/RR$2*INDEX(Usage!$D$5:$ABF$11,MATCH(UsagePerHour!$B$20,Usage!$C$5:$C$11,0),MATCH(UsagePerHour!RR$4,Usage!$D$3:$ABF$3,0)),"")</f>
        <v>6.7404935577996445</v>
      </c>
      <c r="RS23" s="6">
        <f>IFERROR(INDEX(Sales!$D$5:$ABF$18,MATCH(UsagePerHour!$B23,Sales!$C$5:$C$18,0),MATCH(UsagePerHour!RS$4,Sales!$D$3:$ABF$3,0))/RS$2*INDEX(Usage!$D$5:$ABF$11,MATCH(UsagePerHour!$B$20,Usage!$C$5:$C$11,0),MATCH(UsagePerHour!RS$4,Usage!$D$3:$ABF$3,0)),"")</f>
        <v>7.7258795941064395</v>
      </c>
      <c r="RT23" s="6">
        <f>IFERROR(INDEX(Sales!$D$5:$ABF$18,MATCH(UsagePerHour!$B23,Sales!$C$5:$C$18,0),MATCH(UsagePerHour!RT$4,Sales!$D$3:$ABF$3,0))/RT$2*INDEX(Usage!$D$5:$ABF$11,MATCH(UsagePerHour!$B$20,Usage!$C$5:$C$11,0),MATCH(UsagePerHour!RT$4,Usage!$D$3:$ABF$3,0)),"")</f>
        <v>0.93751587196014186</v>
      </c>
      <c r="RU23" s="6">
        <f>IFERROR(INDEX(Sales!$D$5:$ABF$18,MATCH(UsagePerHour!$B23,Sales!$C$5:$C$18,0),MATCH(UsagePerHour!RU$4,Sales!$D$3:$ABF$3,0))/RU$2*INDEX(Usage!$D$5:$ABF$11,MATCH(UsagePerHour!$B$20,Usage!$C$5:$C$11,0),MATCH(UsagePerHour!RU$4,Usage!$D$3:$ABF$3,0)),"")</f>
        <v>22.180735520620729</v>
      </c>
      <c r="RV23" s="6">
        <f>IFERROR(INDEX(Sales!$D$5:$ABF$18,MATCH(UsagePerHour!$B23,Sales!$C$5:$C$18,0),MATCH(UsagePerHour!RV$4,Sales!$D$3:$ABF$3,0))/RV$2*INDEX(Usage!$D$5:$ABF$11,MATCH(UsagePerHour!$B$20,Usage!$C$5:$C$11,0),MATCH(UsagePerHour!RV$4,Usage!$D$3:$ABF$3,0)),"")</f>
        <v>16.749519963851302</v>
      </c>
      <c r="RW23" s="6">
        <f>IFERROR(INDEX(Sales!$D$5:$ABF$18,MATCH(UsagePerHour!$B23,Sales!$C$5:$C$18,0),MATCH(UsagePerHour!RW$4,Sales!$D$3:$ABF$3,0))/RW$2*INDEX(Usage!$D$5:$ABF$11,MATCH(UsagePerHour!$B$20,Usage!$C$5:$C$11,0),MATCH(UsagePerHour!RW$4,Usage!$D$3:$ABF$3,0)),"")</f>
        <v>43.797858695822519</v>
      </c>
      <c r="RX23" s="6">
        <f>IFERROR(INDEX(Sales!$D$5:$ABF$18,MATCH(UsagePerHour!$B23,Sales!$C$5:$C$18,0),MATCH(UsagePerHour!RX$4,Sales!$D$3:$ABF$3,0))/RX$2*INDEX(Usage!$D$5:$ABF$11,MATCH(UsagePerHour!$B$20,Usage!$C$5:$C$11,0),MATCH(UsagePerHour!RX$4,Usage!$D$3:$ABF$3,0)),"")</f>
        <v>286.98407567727065</v>
      </c>
      <c r="RY23" s="6">
        <f>IFERROR(INDEX(Sales!$D$5:$ABF$18,MATCH(UsagePerHour!$B23,Sales!$C$5:$C$18,0),MATCH(UsagePerHour!RY$4,Sales!$D$3:$ABF$3,0))/RY$2*INDEX(Usage!$D$5:$ABF$11,MATCH(UsagePerHour!$B$20,Usage!$C$5:$C$11,0),MATCH(UsagePerHour!RY$4,Usage!$D$3:$ABF$3,0)),"")</f>
        <v>10.798812608958791</v>
      </c>
      <c r="RZ23" s="6">
        <f>IFERROR(INDEX(Sales!$D$5:$ABF$18,MATCH(UsagePerHour!$B23,Sales!$C$5:$C$18,0),MATCH(UsagePerHour!RZ$4,Sales!$D$3:$ABF$3,0))/RZ$2*INDEX(Usage!$D$5:$ABF$11,MATCH(UsagePerHour!$B$20,Usage!$C$5:$C$11,0),MATCH(UsagePerHour!RZ$4,Usage!$D$3:$ABF$3,0)),"")</f>
        <v>17.780495294446826</v>
      </c>
      <c r="SA23" s="6">
        <f>IFERROR(INDEX(Sales!$D$5:$ABF$18,MATCH(UsagePerHour!$B23,Sales!$C$5:$C$18,0),MATCH(UsagePerHour!SA$4,Sales!$D$3:$ABF$3,0))/SA$2*INDEX(Usage!$D$5:$ABF$11,MATCH(UsagePerHour!$B$20,Usage!$C$5:$C$11,0),MATCH(UsagePerHour!SA$4,Usage!$D$3:$ABF$3,0)),"")</f>
        <v>1.6429249885580974</v>
      </c>
      <c r="SB23" s="6">
        <f>IFERROR(INDEX(Sales!$D$5:$ABF$18,MATCH(UsagePerHour!$B23,Sales!$C$5:$C$18,0),MATCH(UsagePerHour!SB$4,Sales!$D$3:$ABF$3,0))/SB$2*INDEX(Usage!$D$5:$ABF$11,MATCH(UsagePerHour!$B$20,Usage!$C$5:$C$11,0),MATCH(UsagePerHour!SB$4,Usage!$D$3:$ABF$3,0)),"")</f>
        <v>61.883144488830425</v>
      </c>
      <c r="SC23" s="6">
        <f>IFERROR(INDEX(Sales!$D$5:$ABF$18,MATCH(UsagePerHour!$B23,Sales!$C$5:$C$18,0),MATCH(UsagePerHour!SC$4,Sales!$D$3:$ABF$3,0))/SC$2*INDEX(Usage!$D$5:$ABF$11,MATCH(UsagePerHour!$B$20,Usage!$C$5:$C$11,0),MATCH(UsagePerHour!SC$4,Usage!$D$3:$ABF$3,0)),"")</f>
        <v>45.599353790119558</v>
      </c>
      <c r="SD23" s="6">
        <f>IFERROR(INDEX(Sales!$D$5:$ABF$18,MATCH(UsagePerHour!$B23,Sales!$C$5:$C$18,0),MATCH(UsagePerHour!SD$4,Sales!$D$3:$ABF$3,0))/SD$2*INDEX(Usage!$D$5:$ABF$11,MATCH(UsagePerHour!$B$20,Usage!$C$5:$C$11,0),MATCH(UsagePerHour!SD$4,Usage!$D$3:$ABF$3,0)),"")</f>
        <v>62.118104041008117</v>
      </c>
      <c r="SE23" s="6">
        <f>IFERROR(INDEX(Sales!$D$5:$ABF$18,MATCH(UsagePerHour!$B23,Sales!$C$5:$C$18,0),MATCH(UsagePerHour!SE$4,Sales!$D$3:$ABF$3,0))/SE$2*INDEX(Usage!$D$5:$ABF$11,MATCH(UsagePerHour!$B$20,Usage!$C$5:$C$11,0),MATCH(UsagePerHour!SE$4,Usage!$D$3:$ABF$3,0)),"")</f>
        <v>182.32046801063623</v>
      </c>
      <c r="SF23" s="6">
        <f>IFERROR(INDEX(Sales!$D$5:$ABF$18,MATCH(UsagePerHour!$B23,Sales!$C$5:$C$18,0),MATCH(UsagePerHour!SF$4,Sales!$D$3:$ABF$3,0))/SF$2*INDEX(Usage!$D$5:$ABF$11,MATCH(UsagePerHour!$B$20,Usage!$C$5:$C$11,0),MATCH(UsagePerHour!SF$4,Usage!$D$3:$ABF$3,0)),"")</f>
        <v>8.3700640029526561</v>
      </c>
      <c r="SG23" s="6" t="str">
        <f>IFERROR(INDEX(Sales!$D$5:$ABF$18,MATCH(UsagePerHour!$B23,Sales!$C$5:$C$18,0),MATCH(UsagePerHour!SG$4,Sales!$D$3:$ABF$3,0))/SG$2*INDEX(Usage!$D$5:$ABF$11,MATCH(UsagePerHour!$B$20,Usage!$C$5:$C$11,0),MATCH(UsagePerHour!SG$4,Usage!$D$3:$ABF$3,0)),"")</f>
        <v/>
      </c>
      <c r="SH23" s="6" t="str">
        <f>IFERROR(INDEX(Sales!$D$5:$ABF$18,MATCH(UsagePerHour!$B23,Sales!$C$5:$C$18,0),MATCH(UsagePerHour!SH$4,Sales!$D$3:$ABF$3,0))/SH$2*INDEX(Usage!$D$5:$ABF$11,MATCH(UsagePerHour!$B$20,Usage!$C$5:$C$11,0),MATCH(UsagePerHour!SH$4,Usage!$D$3:$ABF$3,0)),"")</f>
        <v/>
      </c>
      <c r="SI23" s="6" t="str">
        <f>IFERROR(INDEX(Sales!$D$5:$ABF$18,MATCH(UsagePerHour!$B23,Sales!$C$5:$C$18,0),MATCH(UsagePerHour!SI$4,Sales!$D$3:$ABF$3,0))/SI$2*INDEX(Usage!$D$5:$ABF$11,MATCH(UsagePerHour!$B$20,Usage!$C$5:$C$11,0),MATCH(UsagePerHour!SI$4,Usage!$D$3:$ABF$3,0)),"")</f>
        <v/>
      </c>
      <c r="SJ23" s="6" t="str">
        <f>IFERROR(INDEX(Sales!$D$5:$ABF$18,MATCH(UsagePerHour!$B23,Sales!$C$5:$C$18,0),MATCH(UsagePerHour!SJ$4,Sales!$D$3:$ABF$3,0))/SJ$2*INDEX(Usage!$D$5:$ABF$11,MATCH(UsagePerHour!$B$20,Usage!$C$5:$C$11,0),MATCH(UsagePerHour!SJ$4,Usage!$D$3:$ABF$3,0)),"")</f>
        <v/>
      </c>
      <c r="SK23" s="6" t="str">
        <f>IFERROR(INDEX(Sales!$D$5:$ABF$18,MATCH(UsagePerHour!$B23,Sales!$C$5:$C$18,0),MATCH(UsagePerHour!SK$4,Sales!$D$3:$ABF$3,0))/SK$2*INDEX(Usage!$D$5:$ABF$11,MATCH(UsagePerHour!$B$20,Usage!$C$5:$C$11,0),MATCH(UsagePerHour!SK$4,Usage!$D$3:$ABF$3,0)),"")</f>
        <v/>
      </c>
      <c r="SL23" s="6" t="str">
        <f>IFERROR(INDEX(Sales!$D$5:$ABF$18,MATCH(UsagePerHour!$B23,Sales!$C$5:$C$18,0),MATCH(UsagePerHour!SL$4,Sales!$D$3:$ABF$3,0))/SL$2*INDEX(Usage!$D$5:$ABF$11,MATCH(UsagePerHour!$B$20,Usage!$C$5:$C$11,0),MATCH(UsagePerHour!SL$4,Usage!$D$3:$ABF$3,0)),"")</f>
        <v/>
      </c>
      <c r="SM23" s="6" t="str">
        <f>IFERROR(INDEX(Sales!$D$5:$ABF$18,MATCH(UsagePerHour!$B23,Sales!$C$5:$C$18,0),MATCH(UsagePerHour!SM$4,Sales!$D$3:$ABF$3,0))/SM$2*INDEX(Usage!$D$5:$ABF$11,MATCH(UsagePerHour!$B$20,Usage!$C$5:$C$11,0),MATCH(UsagePerHour!SM$4,Usage!$D$3:$ABF$3,0)),"")</f>
        <v/>
      </c>
      <c r="SN23" s="6" t="str">
        <f>IFERROR(INDEX(Sales!$D$5:$ABF$18,MATCH(UsagePerHour!$B23,Sales!$C$5:$C$18,0),MATCH(UsagePerHour!SN$4,Sales!$D$3:$ABF$3,0))/SN$2*INDEX(Usage!$D$5:$ABF$11,MATCH(UsagePerHour!$B$20,Usage!$C$5:$C$11,0),MATCH(UsagePerHour!SN$4,Usage!$D$3:$ABF$3,0)),"")</f>
        <v/>
      </c>
      <c r="SO23" s="6" t="str">
        <f>IFERROR(INDEX(Sales!$D$5:$ABF$18,MATCH(UsagePerHour!$B23,Sales!$C$5:$C$18,0),MATCH(UsagePerHour!SO$4,Sales!$D$3:$ABF$3,0))/SO$2*INDEX(Usage!$D$5:$ABF$11,MATCH(UsagePerHour!$B$20,Usage!$C$5:$C$11,0),MATCH(UsagePerHour!SO$4,Usage!$D$3:$ABF$3,0)),"")</f>
        <v/>
      </c>
      <c r="SP23" s="6" t="str">
        <f>IFERROR(INDEX(Sales!$D$5:$ABF$18,MATCH(UsagePerHour!$B23,Sales!$C$5:$C$18,0),MATCH(UsagePerHour!SP$4,Sales!$D$3:$ABF$3,0))/SP$2*INDEX(Usage!$D$5:$ABF$11,MATCH(UsagePerHour!$B$20,Usage!$C$5:$C$11,0),MATCH(UsagePerHour!SP$4,Usage!$D$3:$ABF$3,0)),"")</f>
        <v/>
      </c>
      <c r="SQ23" s="6" t="str">
        <f>IFERROR(INDEX(Sales!$D$5:$ABF$18,MATCH(UsagePerHour!$B23,Sales!$C$5:$C$18,0),MATCH(UsagePerHour!SQ$4,Sales!$D$3:$ABF$3,0))/SQ$2*INDEX(Usage!$D$5:$ABF$11,MATCH(UsagePerHour!$B$20,Usage!$C$5:$C$11,0),MATCH(UsagePerHour!SQ$4,Usage!$D$3:$ABF$3,0)),"")</f>
        <v/>
      </c>
      <c r="SR23" s="6" t="str">
        <f>IFERROR(INDEX(Sales!$D$5:$ABF$18,MATCH(UsagePerHour!$B23,Sales!$C$5:$C$18,0),MATCH(UsagePerHour!SR$4,Sales!$D$3:$ABF$3,0))/SR$2*INDEX(Usage!$D$5:$ABF$11,MATCH(UsagePerHour!$B$20,Usage!$C$5:$C$11,0),MATCH(UsagePerHour!SR$4,Usage!$D$3:$ABF$3,0)),"")</f>
        <v/>
      </c>
      <c r="SS23" s="6" t="str">
        <f>IFERROR(INDEX(Sales!$D$5:$ABF$18,MATCH(UsagePerHour!$B23,Sales!$C$5:$C$18,0),MATCH(UsagePerHour!SS$4,Sales!$D$3:$ABF$3,0))/SS$2*INDEX(Usage!$D$5:$ABF$11,MATCH(UsagePerHour!$B$20,Usage!$C$5:$C$11,0),MATCH(UsagePerHour!SS$4,Usage!$D$3:$ABF$3,0)),"")</f>
        <v/>
      </c>
      <c r="ST23" s="6" t="str">
        <f>IFERROR(INDEX(Sales!$D$5:$ABF$18,MATCH(UsagePerHour!$B23,Sales!$C$5:$C$18,0),MATCH(UsagePerHour!ST$4,Sales!$D$3:$ABF$3,0))/ST$2*INDEX(Usage!$D$5:$ABF$11,MATCH(UsagePerHour!$B$20,Usage!$C$5:$C$11,0),MATCH(UsagePerHour!ST$4,Usage!$D$3:$ABF$3,0)),"")</f>
        <v/>
      </c>
      <c r="SU23" s="6" t="str">
        <f>IFERROR(INDEX(Sales!$D$5:$ABF$18,MATCH(UsagePerHour!$B23,Sales!$C$5:$C$18,0),MATCH(UsagePerHour!SU$4,Sales!$D$3:$ABF$3,0))/SU$2*INDEX(Usage!$D$5:$ABF$11,MATCH(UsagePerHour!$B$20,Usage!$C$5:$C$11,0),MATCH(UsagePerHour!SU$4,Usage!$D$3:$ABF$3,0)),"")</f>
        <v/>
      </c>
      <c r="SV23" s="6" t="str">
        <f>IFERROR(INDEX(Sales!$D$5:$ABF$18,MATCH(UsagePerHour!$B23,Sales!$C$5:$C$18,0),MATCH(UsagePerHour!SV$4,Sales!$D$3:$ABF$3,0))/SV$2*INDEX(Usage!$D$5:$ABF$11,MATCH(UsagePerHour!$B$20,Usage!$C$5:$C$11,0),MATCH(UsagePerHour!SV$4,Usage!$D$3:$ABF$3,0)),"")</f>
        <v/>
      </c>
      <c r="SW23" s="6" t="str">
        <f>IFERROR(INDEX(Sales!$D$5:$ABF$18,MATCH(UsagePerHour!$B23,Sales!$C$5:$C$18,0),MATCH(UsagePerHour!SW$4,Sales!$D$3:$ABF$3,0))/SW$2*INDEX(Usage!$D$5:$ABF$11,MATCH(UsagePerHour!$B$20,Usage!$C$5:$C$11,0),MATCH(UsagePerHour!SW$4,Usage!$D$3:$ABF$3,0)),"")</f>
        <v/>
      </c>
      <c r="SX23" s="6" t="str">
        <f>IFERROR(INDEX(Sales!$D$5:$ABF$18,MATCH(UsagePerHour!$B23,Sales!$C$5:$C$18,0),MATCH(UsagePerHour!SX$4,Sales!$D$3:$ABF$3,0))/SX$2*INDEX(Usage!$D$5:$ABF$11,MATCH(UsagePerHour!$B$20,Usage!$C$5:$C$11,0),MATCH(UsagePerHour!SX$4,Usage!$D$3:$ABF$3,0)),"")</f>
        <v/>
      </c>
      <c r="SY23" s="6" t="str">
        <f>IFERROR(INDEX(Sales!$D$5:$ABF$18,MATCH(UsagePerHour!$B23,Sales!$C$5:$C$18,0),MATCH(UsagePerHour!SY$4,Sales!$D$3:$ABF$3,0))/SY$2*INDEX(Usage!$D$5:$ABF$11,MATCH(UsagePerHour!$B$20,Usage!$C$5:$C$11,0),MATCH(UsagePerHour!SY$4,Usage!$D$3:$ABF$3,0)),"")</f>
        <v/>
      </c>
      <c r="SZ23" s="6" t="str">
        <f>IFERROR(INDEX(Sales!$D$5:$ABF$18,MATCH(UsagePerHour!$B23,Sales!$C$5:$C$18,0),MATCH(UsagePerHour!SZ$4,Sales!$D$3:$ABF$3,0))/SZ$2*INDEX(Usage!$D$5:$ABF$11,MATCH(UsagePerHour!$B$20,Usage!$C$5:$C$11,0),MATCH(UsagePerHour!SZ$4,Usage!$D$3:$ABF$3,0)),"")</f>
        <v/>
      </c>
      <c r="TA23" s="6" t="str">
        <f>IFERROR(INDEX(Sales!$D$5:$ABF$18,MATCH(UsagePerHour!$B23,Sales!$C$5:$C$18,0),MATCH(UsagePerHour!TA$4,Sales!$D$3:$ABF$3,0))/TA$2*INDEX(Usage!$D$5:$ABF$11,MATCH(UsagePerHour!$B$20,Usage!$C$5:$C$11,0),MATCH(UsagePerHour!TA$4,Usage!$D$3:$ABF$3,0)),"")</f>
        <v/>
      </c>
      <c r="TB23" s="6" t="str">
        <f>IFERROR(INDEX(Sales!$D$5:$ABF$18,MATCH(UsagePerHour!$B23,Sales!$C$5:$C$18,0),MATCH(UsagePerHour!TB$4,Sales!$D$3:$ABF$3,0))/TB$2*INDEX(Usage!$D$5:$ABF$11,MATCH(UsagePerHour!$B$20,Usage!$C$5:$C$11,0),MATCH(UsagePerHour!TB$4,Usage!$D$3:$ABF$3,0)),"")</f>
        <v/>
      </c>
      <c r="TC23" s="6" t="str">
        <f>IFERROR(INDEX(Sales!$D$5:$ABF$18,MATCH(UsagePerHour!$B23,Sales!$C$5:$C$18,0),MATCH(UsagePerHour!TC$4,Sales!$D$3:$ABF$3,0))/TC$2*INDEX(Usage!$D$5:$ABF$11,MATCH(UsagePerHour!$B$20,Usage!$C$5:$C$11,0),MATCH(UsagePerHour!TC$4,Usage!$D$3:$ABF$3,0)),"")</f>
        <v/>
      </c>
      <c r="TD23" s="6" t="str">
        <f>IFERROR(INDEX(Sales!$D$5:$ABF$18,MATCH(UsagePerHour!$B23,Sales!$C$5:$C$18,0),MATCH(UsagePerHour!TD$4,Sales!$D$3:$ABF$3,0))/TD$2*INDEX(Usage!$D$5:$ABF$11,MATCH(UsagePerHour!$B$20,Usage!$C$5:$C$11,0),MATCH(UsagePerHour!TD$4,Usage!$D$3:$ABF$3,0)),"")</f>
        <v/>
      </c>
      <c r="TE23" s="6" t="str">
        <f>IFERROR(INDEX(Sales!$D$5:$ABF$18,MATCH(UsagePerHour!$B23,Sales!$C$5:$C$18,0),MATCH(UsagePerHour!TE$4,Sales!$D$3:$ABF$3,0))/TE$2*INDEX(Usage!$D$5:$ABF$11,MATCH(UsagePerHour!$B$20,Usage!$C$5:$C$11,0),MATCH(UsagePerHour!TE$4,Usage!$D$3:$ABF$3,0)),"")</f>
        <v/>
      </c>
      <c r="TF23" s="6" t="str">
        <f>IFERROR(INDEX(Sales!$D$5:$ABF$18,MATCH(UsagePerHour!$B23,Sales!$C$5:$C$18,0),MATCH(UsagePerHour!TF$4,Sales!$D$3:$ABF$3,0))/TF$2*INDEX(Usage!$D$5:$ABF$11,MATCH(UsagePerHour!$B$20,Usage!$C$5:$C$11,0),MATCH(UsagePerHour!TF$4,Usage!$D$3:$ABF$3,0)),"")</f>
        <v/>
      </c>
      <c r="TG23" s="6" t="str">
        <f>IFERROR(INDEX(Sales!$D$5:$ABF$18,MATCH(UsagePerHour!$B23,Sales!$C$5:$C$18,0),MATCH(UsagePerHour!TG$4,Sales!$D$3:$ABF$3,0))/TG$2*INDEX(Usage!$D$5:$ABF$11,MATCH(UsagePerHour!$B$20,Usage!$C$5:$C$11,0),MATCH(UsagePerHour!TG$4,Usage!$D$3:$ABF$3,0)),"")</f>
        <v/>
      </c>
      <c r="TH23" s="6" t="str">
        <f>IFERROR(INDEX(Sales!$D$5:$ABF$18,MATCH(UsagePerHour!$B23,Sales!$C$5:$C$18,0),MATCH(UsagePerHour!TH$4,Sales!$D$3:$ABF$3,0))/TH$2*INDEX(Usage!$D$5:$ABF$11,MATCH(UsagePerHour!$B$20,Usage!$C$5:$C$11,0),MATCH(UsagePerHour!TH$4,Usage!$D$3:$ABF$3,0)),"")</f>
        <v/>
      </c>
      <c r="TI23" s="6" t="str">
        <f>IFERROR(INDEX(Sales!$D$5:$ABF$18,MATCH(UsagePerHour!$B23,Sales!$C$5:$C$18,0),MATCH(UsagePerHour!TI$4,Sales!$D$3:$ABF$3,0))/TI$2*INDEX(Usage!$D$5:$ABF$11,MATCH(UsagePerHour!$B$20,Usage!$C$5:$C$11,0),MATCH(UsagePerHour!TI$4,Usage!$D$3:$ABF$3,0)),"")</f>
        <v/>
      </c>
      <c r="TJ23" s="6" t="str">
        <f>IFERROR(INDEX(Sales!$D$5:$ABF$18,MATCH(UsagePerHour!$B23,Sales!$C$5:$C$18,0),MATCH(UsagePerHour!TJ$4,Sales!$D$3:$ABF$3,0))/TJ$2*INDEX(Usage!$D$5:$ABF$11,MATCH(UsagePerHour!$B$20,Usage!$C$5:$C$11,0),MATCH(UsagePerHour!TJ$4,Usage!$D$3:$ABF$3,0)),"")</f>
        <v/>
      </c>
      <c r="TK23" s="6" t="str">
        <f>IFERROR(INDEX(Sales!$D$5:$ABF$18,MATCH(UsagePerHour!$B23,Sales!$C$5:$C$18,0),MATCH(UsagePerHour!TK$4,Sales!$D$3:$ABF$3,0))/TK$2*INDEX(Usage!$D$5:$ABF$11,MATCH(UsagePerHour!$B$20,Usage!$C$5:$C$11,0),MATCH(UsagePerHour!TK$4,Usage!$D$3:$ABF$3,0)),"")</f>
        <v/>
      </c>
      <c r="TL23" s="6" t="str">
        <f>IFERROR(INDEX(Sales!$D$5:$ABF$18,MATCH(UsagePerHour!$B23,Sales!$C$5:$C$18,0),MATCH(UsagePerHour!TL$4,Sales!$D$3:$ABF$3,0))/TL$2*INDEX(Usage!$D$5:$ABF$11,MATCH(UsagePerHour!$B$20,Usage!$C$5:$C$11,0),MATCH(UsagePerHour!TL$4,Usage!$D$3:$ABF$3,0)),"")</f>
        <v/>
      </c>
      <c r="TM23" s="6" t="str">
        <f>IFERROR(INDEX(Sales!$D$5:$ABF$18,MATCH(UsagePerHour!$B23,Sales!$C$5:$C$18,0),MATCH(UsagePerHour!TM$4,Sales!$D$3:$ABF$3,0))/TM$2*INDEX(Usage!$D$5:$ABF$11,MATCH(UsagePerHour!$B$20,Usage!$C$5:$C$11,0),MATCH(UsagePerHour!TM$4,Usage!$D$3:$ABF$3,0)),"")</f>
        <v/>
      </c>
      <c r="TN23" s="6" t="str">
        <f>IFERROR(INDEX(Sales!$D$5:$ABF$18,MATCH(UsagePerHour!$B23,Sales!$C$5:$C$18,0),MATCH(UsagePerHour!TN$4,Sales!$D$3:$ABF$3,0))/TN$2*INDEX(Usage!$D$5:$ABF$11,MATCH(UsagePerHour!$B$20,Usage!$C$5:$C$11,0),MATCH(UsagePerHour!TN$4,Usage!$D$3:$ABF$3,0)),"")</f>
        <v/>
      </c>
      <c r="TO23" s="6" t="str">
        <f>IFERROR(INDEX(Sales!$D$5:$ABF$18,MATCH(UsagePerHour!$B23,Sales!$C$5:$C$18,0),MATCH(UsagePerHour!TO$4,Sales!$D$3:$ABF$3,0))/TO$2*INDEX(Usage!$D$5:$ABF$11,MATCH(UsagePerHour!$B$20,Usage!$C$5:$C$11,0),MATCH(UsagePerHour!TO$4,Usage!$D$3:$ABF$3,0)),"")</f>
        <v/>
      </c>
      <c r="TP23" s="6" t="str">
        <f>IFERROR(INDEX(Sales!$D$5:$ABF$18,MATCH(UsagePerHour!$B23,Sales!$C$5:$C$18,0),MATCH(UsagePerHour!TP$4,Sales!$D$3:$ABF$3,0))/TP$2*INDEX(Usage!$D$5:$ABF$11,MATCH(UsagePerHour!$B$20,Usage!$C$5:$C$11,0),MATCH(UsagePerHour!TP$4,Usage!$D$3:$ABF$3,0)),"")</f>
        <v/>
      </c>
      <c r="TQ23" s="6" t="str">
        <f>IFERROR(INDEX(Sales!$D$5:$ABF$18,MATCH(UsagePerHour!$B23,Sales!$C$5:$C$18,0),MATCH(UsagePerHour!TQ$4,Sales!$D$3:$ABF$3,0))/TQ$2*INDEX(Usage!$D$5:$ABF$11,MATCH(UsagePerHour!$B$20,Usage!$C$5:$C$11,0),MATCH(UsagePerHour!TQ$4,Usage!$D$3:$ABF$3,0)),"")</f>
        <v/>
      </c>
      <c r="TR23" s="6" t="str">
        <f>IFERROR(INDEX(Sales!$D$5:$ABF$18,MATCH(UsagePerHour!$B23,Sales!$C$5:$C$18,0),MATCH(UsagePerHour!TR$4,Sales!$D$3:$ABF$3,0))/TR$2*INDEX(Usage!$D$5:$ABF$11,MATCH(UsagePerHour!$B$20,Usage!$C$5:$C$11,0),MATCH(UsagePerHour!TR$4,Usage!$D$3:$ABF$3,0)),"")</f>
        <v/>
      </c>
      <c r="TS23" s="6" t="str">
        <f>IFERROR(INDEX(Sales!$D$5:$ABF$18,MATCH(UsagePerHour!$B23,Sales!$C$5:$C$18,0),MATCH(UsagePerHour!TS$4,Sales!$D$3:$ABF$3,0))/TS$2*INDEX(Usage!$D$5:$ABF$11,MATCH(UsagePerHour!$B$20,Usage!$C$5:$C$11,0),MATCH(UsagePerHour!TS$4,Usage!$D$3:$ABF$3,0)),"")</f>
        <v/>
      </c>
      <c r="TT23" s="6" t="str">
        <f>IFERROR(INDEX(Sales!$D$5:$ABF$18,MATCH(UsagePerHour!$B23,Sales!$C$5:$C$18,0),MATCH(UsagePerHour!TT$4,Sales!$D$3:$ABF$3,0))/TT$2*INDEX(Usage!$D$5:$ABF$11,MATCH(UsagePerHour!$B$20,Usage!$C$5:$C$11,0),MATCH(UsagePerHour!TT$4,Usage!$D$3:$ABF$3,0)),"")</f>
        <v/>
      </c>
      <c r="TU23" s="6" t="str">
        <f>IFERROR(INDEX(Sales!$D$5:$ABF$18,MATCH(UsagePerHour!$B23,Sales!$C$5:$C$18,0),MATCH(UsagePerHour!TU$4,Sales!$D$3:$ABF$3,0))/TU$2*INDEX(Usage!$D$5:$ABF$11,MATCH(UsagePerHour!$B$20,Usage!$C$5:$C$11,0),MATCH(UsagePerHour!TU$4,Usage!$D$3:$ABF$3,0)),"")</f>
        <v/>
      </c>
      <c r="TV23" s="6" t="str">
        <f>IFERROR(INDEX(Sales!$D$5:$ABF$18,MATCH(UsagePerHour!$B23,Sales!$C$5:$C$18,0),MATCH(UsagePerHour!TV$4,Sales!$D$3:$ABF$3,0))/TV$2*INDEX(Usage!$D$5:$ABF$11,MATCH(UsagePerHour!$B$20,Usage!$C$5:$C$11,0),MATCH(UsagePerHour!TV$4,Usage!$D$3:$ABF$3,0)),"")</f>
        <v/>
      </c>
      <c r="TW23" s="6" t="str">
        <f>IFERROR(INDEX(Sales!$D$5:$ABF$18,MATCH(UsagePerHour!$B23,Sales!$C$5:$C$18,0),MATCH(UsagePerHour!TW$4,Sales!$D$3:$ABF$3,0))/TW$2*INDEX(Usage!$D$5:$ABF$11,MATCH(UsagePerHour!$B$20,Usage!$C$5:$C$11,0),MATCH(UsagePerHour!TW$4,Usage!$D$3:$ABF$3,0)),"")</f>
        <v/>
      </c>
      <c r="TX23" s="6" t="str">
        <f>IFERROR(INDEX(Sales!$D$5:$ABF$18,MATCH(UsagePerHour!$B23,Sales!$C$5:$C$18,0),MATCH(UsagePerHour!TX$4,Sales!$D$3:$ABF$3,0))/TX$2*INDEX(Usage!$D$5:$ABF$11,MATCH(UsagePerHour!$B$20,Usage!$C$5:$C$11,0),MATCH(UsagePerHour!TX$4,Usage!$D$3:$ABF$3,0)),"")</f>
        <v/>
      </c>
      <c r="TY23" s="6" t="str">
        <f>IFERROR(INDEX(Sales!$D$5:$ABF$18,MATCH(UsagePerHour!$B23,Sales!$C$5:$C$18,0),MATCH(UsagePerHour!TY$4,Sales!$D$3:$ABF$3,0))/TY$2*INDEX(Usage!$D$5:$ABF$11,MATCH(UsagePerHour!$B$20,Usage!$C$5:$C$11,0),MATCH(UsagePerHour!TY$4,Usage!$D$3:$ABF$3,0)),"")</f>
        <v/>
      </c>
      <c r="TZ23" s="6" t="str">
        <f>IFERROR(INDEX(Sales!$D$5:$ABF$18,MATCH(UsagePerHour!$B23,Sales!$C$5:$C$18,0),MATCH(UsagePerHour!TZ$4,Sales!$D$3:$ABF$3,0))/TZ$2*INDEX(Usage!$D$5:$ABF$11,MATCH(UsagePerHour!$B$20,Usage!$C$5:$C$11,0),MATCH(UsagePerHour!TZ$4,Usage!$D$3:$ABF$3,0)),"")</f>
        <v/>
      </c>
      <c r="UA23" s="6" t="str">
        <f>IFERROR(INDEX(Sales!$D$5:$ABF$18,MATCH(UsagePerHour!$B23,Sales!$C$5:$C$18,0),MATCH(UsagePerHour!UA$4,Sales!$D$3:$ABF$3,0))/UA$2*INDEX(Usage!$D$5:$ABF$11,MATCH(UsagePerHour!$B$20,Usage!$C$5:$C$11,0),MATCH(UsagePerHour!UA$4,Usage!$D$3:$ABF$3,0)),"")</f>
        <v/>
      </c>
      <c r="UB23" s="6" t="str">
        <f>IFERROR(INDEX(Sales!$D$5:$ABF$18,MATCH(UsagePerHour!$B23,Sales!$C$5:$C$18,0),MATCH(UsagePerHour!UB$4,Sales!$D$3:$ABF$3,0))/UB$2*INDEX(Usage!$D$5:$ABF$11,MATCH(UsagePerHour!$B$20,Usage!$C$5:$C$11,0),MATCH(UsagePerHour!UB$4,Usage!$D$3:$ABF$3,0)),"")</f>
        <v/>
      </c>
      <c r="UC23" s="6" t="str">
        <f>IFERROR(INDEX(Sales!$D$5:$ABF$18,MATCH(UsagePerHour!$B23,Sales!$C$5:$C$18,0),MATCH(UsagePerHour!UC$4,Sales!$D$3:$ABF$3,0))/UC$2*INDEX(Usage!$D$5:$ABF$11,MATCH(UsagePerHour!$B$20,Usage!$C$5:$C$11,0),MATCH(UsagePerHour!UC$4,Usage!$D$3:$ABF$3,0)),"")</f>
        <v/>
      </c>
      <c r="UD23" s="6" t="str">
        <f>IFERROR(INDEX(Sales!$D$5:$ABF$18,MATCH(UsagePerHour!$B23,Sales!$C$5:$C$18,0),MATCH(UsagePerHour!UD$4,Sales!$D$3:$ABF$3,0))/UD$2*INDEX(Usage!$D$5:$ABF$11,MATCH(UsagePerHour!$B$20,Usage!$C$5:$C$11,0),MATCH(UsagePerHour!UD$4,Usage!$D$3:$ABF$3,0)),"")</f>
        <v/>
      </c>
      <c r="UE23" s="6" t="str">
        <f>IFERROR(INDEX(Sales!$D$5:$ABF$18,MATCH(UsagePerHour!$B23,Sales!$C$5:$C$18,0),MATCH(UsagePerHour!UE$4,Sales!$D$3:$ABF$3,0))/UE$2*INDEX(Usage!$D$5:$ABF$11,MATCH(UsagePerHour!$B$20,Usage!$C$5:$C$11,0),MATCH(UsagePerHour!UE$4,Usage!$D$3:$ABF$3,0)),"")</f>
        <v/>
      </c>
      <c r="UF23" s="6" t="str">
        <f>IFERROR(INDEX(Sales!$D$5:$ABF$18,MATCH(UsagePerHour!$B23,Sales!$C$5:$C$18,0),MATCH(UsagePerHour!UF$4,Sales!$D$3:$ABF$3,0))/UF$2*INDEX(Usage!$D$5:$ABF$11,MATCH(UsagePerHour!$B$20,Usage!$C$5:$C$11,0),MATCH(UsagePerHour!UF$4,Usage!$D$3:$ABF$3,0)),"")</f>
        <v/>
      </c>
      <c r="UG23" s="6" t="str">
        <f>IFERROR(INDEX(Sales!$D$5:$ABF$18,MATCH(UsagePerHour!$B23,Sales!$C$5:$C$18,0),MATCH(UsagePerHour!UG$4,Sales!$D$3:$ABF$3,0))/UG$2*INDEX(Usage!$D$5:$ABF$11,MATCH(UsagePerHour!$B$20,Usage!$C$5:$C$11,0),MATCH(UsagePerHour!UG$4,Usage!$D$3:$ABF$3,0)),"")</f>
        <v/>
      </c>
      <c r="UH23" s="6" t="str">
        <f>IFERROR(INDEX(Sales!$D$5:$ABF$18,MATCH(UsagePerHour!$B23,Sales!$C$5:$C$18,0),MATCH(UsagePerHour!UH$4,Sales!$D$3:$ABF$3,0))/UH$2*INDEX(Usage!$D$5:$ABF$11,MATCH(UsagePerHour!$B$20,Usage!$C$5:$C$11,0),MATCH(UsagePerHour!UH$4,Usage!$D$3:$ABF$3,0)),"")</f>
        <v/>
      </c>
      <c r="UI23" s="6" t="str">
        <f>IFERROR(INDEX(Sales!$D$5:$ABF$18,MATCH(UsagePerHour!$B23,Sales!$C$5:$C$18,0),MATCH(UsagePerHour!UI$4,Sales!$D$3:$ABF$3,0))/UI$2*INDEX(Usage!$D$5:$ABF$11,MATCH(UsagePerHour!$B$20,Usage!$C$5:$C$11,0),MATCH(UsagePerHour!UI$4,Usage!$D$3:$ABF$3,0)),"")</f>
        <v/>
      </c>
      <c r="UJ23" s="6" t="str">
        <f>IFERROR(INDEX(Sales!$D$5:$ABF$18,MATCH(UsagePerHour!$B23,Sales!$C$5:$C$18,0),MATCH(UsagePerHour!UJ$4,Sales!$D$3:$ABF$3,0))/UJ$2*INDEX(Usage!$D$5:$ABF$11,MATCH(UsagePerHour!$B$20,Usage!$C$5:$C$11,0),MATCH(UsagePerHour!UJ$4,Usage!$D$3:$ABF$3,0)),"")</f>
        <v/>
      </c>
      <c r="UK23" s="6" t="str">
        <f>IFERROR(INDEX(Sales!$D$5:$ABF$18,MATCH(UsagePerHour!$B23,Sales!$C$5:$C$18,0),MATCH(UsagePerHour!UK$4,Sales!$D$3:$ABF$3,0))/UK$2*INDEX(Usage!$D$5:$ABF$11,MATCH(UsagePerHour!$B$20,Usage!$C$5:$C$11,0),MATCH(UsagePerHour!UK$4,Usage!$D$3:$ABF$3,0)),"")</f>
        <v/>
      </c>
      <c r="UL23" s="6" t="str">
        <f>IFERROR(INDEX(Sales!$D$5:$ABF$18,MATCH(UsagePerHour!$B23,Sales!$C$5:$C$18,0),MATCH(UsagePerHour!UL$4,Sales!$D$3:$ABF$3,0))/UL$2*INDEX(Usage!$D$5:$ABF$11,MATCH(UsagePerHour!$B$20,Usage!$C$5:$C$11,0),MATCH(UsagePerHour!UL$4,Usage!$D$3:$ABF$3,0)),"")</f>
        <v/>
      </c>
      <c r="UM23" s="6" t="str">
        <f>IFERROR(INDEX(Sales!$D$5:$ABF$18,MATCH(UsagePerHour!$B23,Sales!$C$5:$C$18,0),MATCH(UsagePerHour!UM$4,Sales!$D$3:$ABF$3,0))/UM$2*INDEX(Usage!$D$5:$ABF$11,MATCH(UsagePerHour!$B$20,Usage!$C$5:$C$11,0),MATCH(UsagePerHour!UM$4,Usage!$D$3:$ABF$3,0)),"")</f>
        <v/>
      </c>
      <c r="UN23" s="6" t="str">
        <f>IFERROR(INDEX(Sales!$D$5:$ABF$18,MATCH(UsagePerHour!$B23,Sales!$C$5:$C$18,0),MATCH(UsagePerHour!UN$4,Sales!$D$3:$ABF$3,0))/UN$2*INDEX(Usage!$D$5:$ABF$11,MATCH(UsagePerHour!$B$20,Usage!$C$5:$C$11,0),MATCH(UsagePerHour!UN$4,Usage!$D$3:$ABF$3,0)),"")</f>
        <v/>
      </c>
      <c r="UO23" s="6" t="str">
        <f>IFERROR(INDEX(Sales!$D$5:$ABF$18,MATCH(UsagePerHour!$B23,Sales!$C$5:$C$18,0),MATCH(UsagePerHour!UO$4,Sales!$D$3:$ABF$3,0))/UO$2*INDEX(Usage!$D$5:$ABF$11,MATCH(UsagePerHour!$B$20,Usage!$C$5:$C$11,0),MATCH(UsagePerHour!UO$4,Usage!$D$3:$ABF$3,0)),"")</f>
        <v/>
      </c>
      <c r="UP23" s="6" t="str">
        <f>IFERROR(INDEX(Sales!$D$5:$ABF$18,MATCH(UsagePerHour!$B23,Sales!$C$5:$C$18,0),MATCH(UsagePerHour!UP$4,Sales!$D$3:$ABF$3,0))/UP$2*INDEX(Usage!$D$5:$ABF$11,MATCH(UsagePerHour!$B$20,Usage!$C$5:$C$11,0),MATCH(UsagePerHour!UP$4,Usage!$D$3:$ABF$3,0)),"")</f>
        <v/>
      </c>
      <c r="UQ23" s="6" t="str">
        <f>IFERROR(INDEX(Sales!$D$5:$ABF$18,MATCH(UsagePerHour!$B23,Sales!$C$5:$C$18,0),MATCH(UsagePerHour!UQ$4,Sales!$D$3:$ABF$3,0))/UQ$2*INDEX(Usage!$D$5:$ABF$11,MATCH(UsagePerHour!$B$20,Usage!$C$5:$C$11,0),MATCH(UsagePerHour!UQ$4,Usage!$D$3:$ABF$3,0)),"")</f>
        <v/>
      </c>
      <c r="UR23" s="6" t="str">
        <f>IFERROR(INDEX(Sales!$D$5:$ABF$18,MATCH(UsagePerHour!$B23,Sales!$C$5:$C$18,0),MATCH(UsagePerHour!UR$4,Sales!$D$3:$ABF$3,0))/UR$2*INDEX(Usage!$D$5:$ABF$11,MATCH(UsagePerHour!$B$20,Usage!$C$5:$C$11,0),MATCH(UsagePerHour!UR$4,Usage!$D$3:$ABF$3,0)),"")</f>
        <v/>
      </c>
      <c r="US23" s="6" t="str">
        <f>IFERROR(INDEX(Sales!$D$5:$ABF$18,MATCH(UsagePerHour!$B23,Sales!$C$5:$C$18,0),MATCH(UsagePerHour!US$4,Sales!$D$3:$ABF$3,0))/US$2*INDEX(Usage!$D$5:$ABF$11,MATCH(UsagePerHour!$B$20,Usage!$C$5:$C$11,0),MATCH(UsagePerHour!US$4,Usage!$D$3:$ABF$3,0)),"")</f>
        <v/>
      </c>
      <c r="UT23" s="6" t="str">
        <f>IFERROR(INDEX(Sales!$D$5:$ABF$18,MATCH(UsagePerHour!$B23,Sales!$C$5:$C$18,0),MATCH(UsagePerHour!UT$4,Sales!$D$3:$ABF$3,0))/UT$2*INDEX(Usage!$D$5:$ABF$11,MATCH(UsagePerHour!$B$20,Usage!$C$5:$C$11,0),MATCH(UsagePerHour!UT$4,Usage!$D$3:$ABF$3,0)),"")</f>
        <v/>
      </c>
      <c r="UU23" s="6" t="str">
        <f>IFERROR(INDEX(Sales!$D$5:$ABF$18,MATCH(UsagePerHour!$B23,Sales!$C$5:$C$18,0),MATCH(UsagePerHour!UU$4,Sales!$D$3:$ABF$3,0))/UU$2*INDEX(Usage!$D$5:$ABF$11,MATCH(UsagePerHour!$B$20,Usage!$C$5:$C$11,0),MATCH(UsagePerHour!UU$4,Usage!$D$3:$ABF$3,0)),"")</f>
        <v/>
      </c>
      <c r="UV23" s="6" t="str">
        <f>IFERROR(INDEX(Sales!$D$5:$ABF$18,MATCH(UsagePerHour!$B23,Sales!$C$5:$C$18,0),MATCH(UsagePerHour!UV$4,Sales!$D$3:$ABF$3,0))/UV$2*INDEX(Usage!$D$5:$ABF$11,MATCH(UsagePerHour!$B$20,Usage!$C$5:$C$11,0),MATCH(UsagePerHour!UV$4,Usage!$D$3:$ABF$3,0)),"")</f>
        <v/>
      </c>
      <c r="UW23" s="6" t="str">
        <f>IFERROR(INDEX(Sales!$D$5:$ABF$18,MATCH(UsagePerHour!$B23,Sales!$C$5:$C$18,0),MATCH(UsagePerHour!UW$4,Sales!$D$3:$ABF$3,0))/UW$2*INDEX(Usage!$D$5:$ABF$11,MATCH(UsagePerHour!$B$20,Usage!$C$5:$C$11,0),MATCH(UsagePerHour!UW$4,Usage!$D$3:$ABF$3,0)),"")</f>
        <v/>
      </c>
      <c r="UX23" s="6" t="str">
        <f>IFERROR(INDEX(Sales!$D$5:$ABF$18,MATCH(UsagePerHour!$B23,Sales!$C$5:$C$18,0),MATCH(UsagePerHour!UX$4,Sales!$D$3:$ABF$3,0))/UX$2*INDEX(Usage!$D$5:$ABF$11,MATCH(UsagePerHour!$B$20,Usage!$C$5:$C$11,0),MATCH(UsagePerHour!UX$4,Usage!$D$3:$ABF$3,0)),"")</f>
        <v/>
      </c>
      <c r="UY23" s="6" t="str">
        <f>IFERROR(INDEX(Sales!$D$5:$ABF$18,MATCH(UsagePerHour!$B23,Sales!$C$5:$C$18,0),MATCH(UsagePerHour!UY$4,Sales!$D$3:$ABF$3,0))/UY$2*INDEX(Usage!$D$5:$ABF$11,MATCH(UsagePerHour!$B$20,Usage!$C$5:$C$11,0),MATCH(UsagePerHour!UY$4,Usage!$D$3:$ABF$3,0)),"")</f>
        <v/>
      </c>
      <c r="UZ23" s="6" t="str">
        <f>IFERROR(INDEX(Sales!$D$5:$ABF$18,MATCH(UsagePerHour!$B23,Sales!$C$5:$C$18,0),MATCH(UsagePerHour!UZ$4,Sales!$D$3:$ABF$3,0))/UZ$2*INDEX(Usage!$D$5:$ABF$11,MATCH(UsagePerHour!$B$20,Usage!$C$5:$C$11,0),MATCH(UsagePerHour!UZ$4,Usage!$D$3:$ABF$3,0)),"")</f>
        <v/>
      </c>
      <c r="VA23" s="6" t="str">
        <f>IFERROR(INDEX(Sales!$D$5:$ABF$18,MATCH(UsagePerHour!$B23,Sales!$C$5:$C$18,0),MATCH(UsagePerHour!VA$4,Sales!$D$3:$ABF$3,0))/VA$2*INDEX(Usage!$D$5:$ABF$11,MATCH(UsagePerHour!$B$20,Usage!$C$5:$C$11,0),MATCH(UsagePerHour!VA$4,Usage!$D$3:$ABF$3,0)),"")</f>
        <v/>
      </c>
      <c r="VB23" s="6" t="str">
        <f>IFERROR(INDEX(Sales!$D$5:$ABF$18,MATCH(UsagePerHour!$B23,Sales!$C$5:$C$18,0),MATCH(UsagePerHour!VB$4,Sales!$D$3:$ABF$3,0))/VB$2*INDEX(Usage!$D$5:$ABF$11,MATCH(UsagePerHour!$B$20,Usage!$C$5:$C$11,0),MATCH(UsagePerHour!VB$4,Usage!$D$3:$ABF$3,0)),"")</f>
        <v/>
      </c>
      <c r="VC23" s="6" t="str">
        <f>IFERROR(INDEX(Sales!$D$5:$ABF$18,MATCH(UsagePerHour!$B23,Sales!$C$5:$C$18,0),MATCH(UsagePerHour!VC$4,Sales!$D$3:$ABF$3,0))/VC$2*INDEX(Usage!$D$5:$ABF$11,MATCH(UsagePerHour!$B$20,Usage!$C$5:$C$11,0),MATCH(UsagePerHour!VC$4,Usage!$D$3:$ABF$3,0)),"")</f>
        <v/>
      </c>
      <c r="VD23" s="6" t="str">
        <f>IFERROR(INDEX(Sales!$D$5:$ABF$18,MATCH(UsagePerHour!$B23,Sales!$C$5:$C$18,0),MATCH(UsagePerHour!VD$4,Sales!$D$3:$ABF$3,0))/VD$2*INDEX(Usage!$D$5:$ABF$11,MATCH(UsagePerHour!$B$20,Usage!$C$5:$C$11,0),MATCH(UsagePerHour!VD$4,Usage!$D$3:$ABF$3,0)),"")</f>
        <v/>
      </c>
      <c r="VE23" s="6" t="str">
        <f>IFERROR(INDEX(Sales!$D$5:$ABF$18,MATCH(UsagePerHour!$B23,Sales!$C$5:$C$18,0),MATCH(UsagePerHour!VE$4,Sales!$D$3:$ABF$3,0))/VE$2*INDEX(Usage!$D$5:$ABF$11,MATCH(UsagePerHour!$B$20,Usage!$C$5:$C$11,0),MATCH(UsagePerHour!VE$4,Usage!$D$3:$ABF$3,0)),"")</f>
        <v/>
      </c>
      <c r="VF23" s="6" t="str">
        <f>IFERROR(INDEX(Sales!$D$5:$ABF$18,MATCH(UsagePerHour!$B23,Sales!$C$5:$C$18,0),MATCH(UsagePerHour!VF$4,Sales!$D$3:$ABF$3,0))/VF$2*INDEX(Usage!$D$5:$ABF$11,MATCH(UsagePerHour!$B$20,Usage!$C$5:$C$11,0),MATCH(UsagePerHour!VF$4,Usage!$D$3:$ABF$3,0)),"")</f>
        <v/>
      </c>
      <c r="VG23" s="6" t="str">
        <f>IFERROR(INDEX(Sales!$D$5:$ABF$18,MATCH(UsagePerHour!$B23,Sales!$C$5:$C$18,0),MATCH(UsagePerHour!VG$4,Sales!$D$3:$ABF$3,0))/VG$2*INDEX(Usage!$D$5:$ABF$11,MATCH(UsagePerHour!$B$20,Usage!$C$5:$C$11,0),MATCH(UsagePerHour!VG$4,Usage!$D$3:$ABF$3,0)),"")</f>
        <v/>
      </c>
      <c r="VH23" s="6" t="str">
        <f>IFERROR(INDEX(Sales!$D$5:$ABF$18,MATCH(UsagePerHour!$B23,Sales!$C$5:$C$18,0),MATCH(UsagePerHour!VH$4,Sales!$D$3:$ABF$3,0))/VH$2*INDEX(Usage!$D$5:$ABF$11,MATCH(UsagePerHour!$B$20,Usage!$C$5:$C$11,0),MATCH(UsagePerHour!VH$4,Usage!$D$3:$ABF$3,0)),"")</f>
        <v/>
      </c>
      <c r="VI23" s="6" t="str">
        <f>IFERROR(INDEX(Sales!$D$5:$ABF$18,MATCH(UsagePerHour!$B23,Sales!$C$5:$C$18,0),MATCH(UsagePerHour!VI$4,Sales!$D$3:$ABF$3,0))/VI$2*INDEX(Usage!$D$5:$ABF$11,MATCH(UsagePerHour!$B$20,Usage!$C$5:$C$11,0),MATCH(UsagePerHour!VI$4,Usage!$D$3:$ABF$3,0)),"")</f>
        <v/>
      </c>
      <c r="VJ23" s="6" t="str">
        <f>IFERROR(INDEX(Sales!$D$5:$ABF$18,MATCH(UsagePerHour!$B23,Sales!$C$5:$C$18,0),MATCH(UsagePerHour!VJ$4,Sales!$D$3:$ABF$3,0))/VJ$2*INDEX(Usage!$D$5:$ABF$11,MATCH(UsagePerHour!$B$20,Usage!$C$5:$C$11,0),MATCH(UsagePerHour!VJ$4,Usage!$D$3:$ABF$3,0)),"")</f>
        <v/>
      </c>
      <c r="VK23" s="6" t="str">
        <f>IFERROR(INDEX(Sales!$D$5:$ABF$18,MATCH(UsagePerHour!$B23,Sales!$C$5:$C$18,0),MATCH(UsagePerHour!VK$4,Sales!$D$3:$ABF$3,0))/VK$2*INDEX(Usage!$D$5:$ABF$11,MATCH(UsagePerHour!$B$20,Usage!$C$5:$C$11,0),MATCH(UsagePerHour!VK$4,Usage!$D$3:$ABF$3,0)),"")</f>
        <v/>
      </c>
      <c r="VL23" s="6" t="str">
        <f>IFERROR(INDEX(Sales!$D$5:$ABF$18,MATCH(UsagePerHour!$B23,Sales!$C$5:$C$18,0),MATCH(UsagePerHour!VL$4,Sales!$D$3:$ABF$3,0))/VL$2*INDEX(Usage!$D$5:$ABF$11,MATCH(UsagePerHour!$B$20,Usage!$C$5:$C$11,0),MATCH(UsagePerHour!VL$4,Usage!$D$3:$ABF$3,0)),"")</f>
        <v/>
      </c>
      <c r="VM23" s="6" t="str">
        <f>IFERROR(INDEX(Sales!$D$5:$ABF$18,MATCH(UsagePerHour!$B23,Sales!$C$5:$C$18,0),MATCH(UsagePerHour!VM$4,Sales!$D$3:$ABF$3,0))/VM$2*INDEX(Usage!$D$5:$ABF$11,MATCH(UsagePerHour!$B$20,Usage!$C$5:$C$11,0),MATCH(UsagePerHour!VM$4,Usage!$D$3:$ABF$3,0)),"")</f>
        <v/>
      </c>
      <c r="VN23" s="6" t="str">
        <f>IFERROR(INDEX(Sales!$D$5:$ABF$18,MATCH(UsagePerHour!$B23,Sales!$C$5:$C$18,0),MATCH(UsagePerHour!VN$4,Sales!$D$3:$ABF$3,0))/VN$2*INDEX(Usage!$D$5:$ABF$11,MATCH(UsagePerHour!$B$20,Usage!$C$5:$C$11,0),MATCH(UsagePerHour!VN$4,Usage!$D$3:$ABF$3,0)),"")</f>
        <v/>
      </c>
      <c r="VO23" s="6" t="str">
        <f>IFERROR(INDEX(Sales!$D$5:$ABF$18,MATCH(UsagePerHour!$B23,Sales!$C$5:$C$18,0),MATCH(UsagePerHour!VO$4,Sales!$D$3:$ABF$3,0))/VO$2*INDEX(Usage!$D$5:$ABF$11,MATCH(UsagePerHour!$B$20,Usage!$C$5:$C$11,0),MATCH(UsagePerHour!VO$4,Usage!$D$3:$ABF$3,0)),"")</f>
        <v/>
      </c>
      <c r="VP23" s="6" t="str">
        <f>IFERROR(INDEX(Sales!$D$5:$ABF$18,MATCH(UsagePerHour!$B23,Sales!$C$5:$C$18,0),MATCH(UsagePerHour!VP$4,Sales!$D$3:$ABF$3,0))/VP$2*INDEX(Usage!$D$5:$ABF$11,MATCH(UsagePerHour!$B$20,Usage!$C$5:$C$11,0),MATCH(UsagePerHour!VP$4,Usage!$D$3:$ABF$3,0)),"")</f>
        <v/>
      </c>
      <c r="VQ23" s="6" t="str">
        <f>IFERROR(INDEX(Sales!$D$5:$ABF$18,MATCH(UsagePerHour!$B23,Sales!$C$5:$C$18,0),MATCH(UsagePerHour!VQ$4,Sales!$D$3:$ABF$3,0))/VQ$2*INDEX(Usage!$D$5:$ABF$11,MATCH(UsagePerHour!$B$20,Usage!$C$5:$C$11,0),MATCH(UsagePerHour!VQ$4,Usage!$D$3:$ABF$3,0)),"")</f>
        <v/>
      </c>
      <c r="VR23" s="6" t="str">
        <f>IFERROR(INDEX(Sales!$D$5:$ABF$18,MATCH(UsagePerHour!$B23,Sales!$C$5:$C$18,0),MATCH(UsagePerHour!VR$4,Sales!$D$3:$ABF$3,0))/VR$2*INDEX(Usage!$D$5:$ABF$11,MATCH(UsagePerHour!$B$20,Usage!$C$5:$C$11,0),MATCH(UsagePerHour!VR$4,Usage!$D$3:$ABF$3,0)),"")</f>
        <v/>
      </c>
      <c r="VS23" s="6" t="str">
        <f>IFERROR(INDEX(Sales!$D$5:$ABF$18,MATCH(UsagePerHour!$B23,Sales!$C$5:$C$18,0),MATCH(UsagePerHour!VS$4,Sales!$D$3:$ABF$3,0))/VS$2*INDEX(Usage!$D$5:$ABF$11,MATCH(UsagePerHour!$B$20,Usage!$C$5:$C$11,0),MATCH(UsagePerHour!VS$4,Usage!$D$3:$ABF$3,0)),"")</f>
        <v/>
      </c>
      <c r="VT23" s="6" t="str">
        <f>IFERROR(INDEX(Sales!$D$5:$ABF$18,MATCH(UsagePerHour!$B23,Sales!$C$5:$C$18,0),MATCH(UsagePerHour!VT$4,Sales!$D$3:$ABF$3,0))/VT$2*INDEX(Usage!$D$5:$ABF$11,MATCH(UsagePerHour!$B$20,Usage!$C$5:$C$11,0),MATCH(UsagePerHour!VT$4,Usage!$D$3:$ABF$3,0)),"")</f>
        <v/>
      </c>
      <c r="VU23" s="6" t="str">
        <f>IFERROR(INDEX(Sales!$D$5:$ABF$18,MATCH(UsagePerHour!$B23,Sales!$C$5:$C$18,0),MATCH(UsagePerHour!VU$4,Sales!$D$3:$ABF$3,0))/VU$2*INDEX(Usage!$D$5:$ABF$11,MATCH(UsagePerHour!$B$20,Usage!$C$5:$C$11,0),MATCH(UsagePerHour!VU$4,Usage!$D$3:$ABF$3,0)),"")</f>
        <v/>
      </c>
      <c r="VV23" s="6" t="str">
        <f>IFERROR(INDEX(Sales!$D$5:$ABF$18,MATCH(UsagePerHour!$B23,Sales!$C$5:$C$18,0),MATCH(UsagePerHour!VV$4,Sales!$D$3:$ABF$3,0))/VV$2*INDEX(Usage!$D$5:$ABF$11,MATCH(UsagePerHour!$B$20,Usage!$C$5:$C$11,0),MATCH(UsagePerHour!VV$4,Usage!$D$3:$ABF$3,0)),"")</f>
        <v/>
      </c>
      <c r="VW23" s="6" t="str">
        <f>IFERROR(INDEX(Sales!$D$5:$ABF$18,MATCH(UsagePerHour!$B23,Sales!$C$5:$C$18,0),MATCH(UsagePerHour!VW$4,Sales!$D$3:$ABF$3,0))/VW$2*INDEX(Usage!$D$5:$ABF$11,MATCH(UsagePerHour!$B$20,Usage!$C$5:$C$11,0),MATCH(UsagePerHour!VW$4,Usage!$D$3:$ABF$3,0)),"")</f>
        <v/>
      </c>
      <c r="VX23" s="6" t="str">
        <f>IFERROR(INDEX(Sales!$D$5:$ABF$18,MATCH(UsagePerHour!$B23,Sales!$C$5:$C$18,0),MATCH(UsagePerHour!VX$4,Sales!$D$3:$ABF$3,0))/VX$2*INDEX(Usage!$D$5:$ABF$11,MATCH(UsagePerHour!$B$20,Usage!$C$5:$C$11,0),MATCH(UsagePerHour!VX$4,Usage!$D$3:$ABF$3,0)),"")</f>
        <v/>
      </c>
      <c r="VY23" s="6" t="str">
        <f>IFERROR(INDEX(Sales!$D$5:$ABF$18,MATCH(UsagePerHour!$B23,Sales!$C$5:$C$18,0),MATCH(UsagePerHour!VY$4,Sales!$D$3:$ABF$3,0))/VY$2*INDEX(Usage!$D$5:$ABF$11,MATCH(UsagePerHour!$B$20,Usage!$C$5:$C$11,0),MATCH(UsagePerHour!VY$4,Usage!$D$3:$ABF$3,0)),"")</f>
        <v/>
      </c>
      <c r="VZ23" s="6" t="str">
        <f>IFERROR(INDEX(Sales!$D$5:$ABF$18,MATCH(UsagePerHour!$B23,Sales!$C$5:$C$18,0),MATCH(UsagePerHour!VZ$4,Sales!$D$3:$ABF$3,0))/VZ$2*INDEX(Usage!$D$5:$ABF$11,MATCH(UsagePerHour!$B$20,Usage!$C$5:$C$11,0),MATCH(UsagePerHour!VZ$4,Usage!$D$3:$ABF$3,0)),"")</f>
        <v/>
      </c>
      <c r="WA23" s="6" t="str">
        <f>IFERROR(INDEX(Sales!$D$5:$ABF$18,MATCH(UsagePerHour!$B23,Sales!$C$5:$C$18,0),MATCH(UsagePerHour!WA$4,Sales!$D$3:$ABF$3,0))/WA$2*INDEX(Usage!$D$5:$ABF$11,MATCH(UsagePerHour!$B$20,Usage!$C$5:$C$11,0),MATCH(UsagePerHour!WA$4,Usage!$D$3:$ABF$3,0)),"")</f>
        <v/>
      </c>
      <c r="WB23" s="6" t="str">
        <f>IFERROR(INDEX(Sales!$D$5:$ABF$18,MATCH(UsagePerHour!$B23,Sales!$C$5:$C$18,0),MATCH(UsagePerHour!WB$4,Sales!$D$3:$ABF$3,0))/WB$2*INDEX(Usage!$D$5:$ABF$11,MATCH(UsagePerHour!$B$20,Usage!$C$5:$C$11,0),MATCH(UsagePerHour!WB$4,Usage!$D$3:$ABF$3,0)),"")</f>
        <v/>
      </c>
      <c r="WC23" s="6" t="str">
        <f>IFERROR(INDEX(Sales!$D$5:$ABF$18,MATCH(UsagePerHour!$B23,Sales!$C$5:$C$18,0),MATCH(UsagePerHour!WC$4,Sales!$D$3:$ABF$3,0))/WC$2*INDEX(Usage!$D$5:$ABF$11,MATCH(UsagePerHour!$B$20,Usage!$C$5:$C$11,0),MATCH(UsagePerHour!WC$4,Usage!$D$3:$ABF$3,0)),"")</f>
        <v/>
      </c>
      <c r="WD23" s="6" t="str">
        <f>IFERROR(INDEX(Sales!$D$5:$ABF$18,MATCH(UsagePerHour!$B23,Sales!$C$5:$C$18,0),MATCH(UsagePerHour!WD$4,Sales!$D$3:$ABF$3,0))/WD$2*INDEX(Usage!$D$5:$ABF$11,MATCH(UsagePerHour!$B$20,Usage!$C$5:$C$11,0),MATCH(UsagePerHour!WD$4,Usage!$D$3:$ABF$3,0)),"")</f>
        <v/>
      </c>
      <c r="WE23" s="6" t="str">
        <f>IFERROR(INDEX(Sales!$D$5:$ABF$18,MATCH(UsagePerHour!$B23,Sales!$C$5:$C$18,0),MATCH(UsagePerHour!WE$4,Sales!$D$3:$ABF$3,0))/WE$2*INDEX(Usage!$D$5:$ABF$11,MATCH(UsagePerHour!$B$20,Usage!$C$5:$C$11,0),MATCH(UsagePerHour!WE$4,Usage!$D$3:$ABF$3,0)),"")</f>
        <v/>
      </c>
      <c r="WF23" s="6" t="str">
        <f>IFERROR(INDEX(Sales!$D$5:$ABF$18,MATCH(UsagePerHour!$B23,Sales!$C$5:$C$18,0),MATCH(UsagePerHour!WF$4,Sales!$D$3:$ABF$3,0))/WF$2*INDEX(Usage!$D$5:$ABF$11,MATCH(UsagePerHour!$B$20,Usage!$C$5:$C$11,0),MATCH(UsagePerHour!WF$4,Usage!$D$3:$ABF$3,0)),"")</f>
        <v/>
      </c>
      <c r="WG23" s="6" t="str">
        <f>IFERROR(INDEX(Sales!$D$5:$ABF$18,MATCH(UsagePerHour!$B23,Sales!$C$5:$C$18,0),MATCH(UsagePerHour!WG$4,Sales!$D$3:$ABF$3,0))/WG$2*INDEX(Usage!$D$5:$ABF$11,MATCH(UsagePerHour!$B$20,Usage!$C$5:$C$11,0),MATCH(UsagePerHour!WG$4,Usage!$D$3:$ABF$3,0)),"")</f>
        <v/>
      </c>
      <c r="WH23" s="6" t="str">
        <f>IFERROR(INDEX(Sales!$D$5:$ABF$18,MATCH(UsagePerHour!$B23,Sales!$C$5:$C$18,0),MATCH(UsagePerHour!WH$4,Sales!$D$3:$ABF$3,0))/WH$2*INDEX(Usage!$D$5:$ABF$11,MATCH(UsagePerHour!$B$20,Usage!$C$5:$C$11,0),MATCH(UsagePerHour!WH$4,Usage!$D$3:$ABF$3,0)),"")</f>
        <v/>
      </c>
      <c r="WI23" s="6" t="str">
        <f>IFERROR(INDEX(Sales!$D$5:$ABF$18,MATCH(UsagePerHour!$B23,Sales!$C$5:$C$18,0),MATCH(UsagePerHour!WI$4,Sales!$D$3:$ABF$3,0))/WI$2*INDEX(Usage!$D$5:$ABF$11,MATCH(UsagePerHour!$B$20,Usage!$C$5:$C$11,0),MATCH(UsagePerHour!WI$4,Usage!$D$3:$ABF$3,0)),"")</f>
        <v/>
      </c>
      <c r="WJ23" s="6" t="str">
        <f>IFERROR(INDEX(Sales!$D$5:$ABF$18,MATCH(UsagePerHour!$B23,Sales!$C$5:$C$18,0),MATCH(UsagePerHour!WJ$4,Sales!$D$3:$ABF$3,0))/WJ$2*INDEX(Usage!$D$5:$ABF$11,MATCH(UsagePerHour!$B$20,Usage!$C$5:$C$11,0),MATCH(UsagePerHour!WJ$4,Usage!$D$3:$ABF$3,0)),"")</f>
        <v/>
      </c>
      <c r="WK23" s="6" t="str">
        <f>IFERROR(INDEX(Sales!$D$5:$ABF$18,MATCH(UsagePerHour!$B23,Sales!$C$5:$C$18,0),MATCH(UsagePerHour!WK$4,Sales!$D$3:$ABF$3,0))/WK$2*INDEX(Usage!$D$5:$ABF$11,MATCH(UsagePerHour!$B$20,Usage!$C$5:$C$11,0),MATCH(UsagePerHour!WK$4,Usage!$D$3:$ABF$3,0)),"")</f>
        <v/>
      </c>
      <c r="WL23" s="6" t="str">
        <f>IFERROR(INDEX(Sales!$D$5:$ABF$18,MATCH(UsagePerHour!$B23,Sales!$C$5:$C$18,0),MATCH(UsagePerHour!WL$4,Sales!$D$3:$ABF$3,0))/WL$2*INDEX(Usage!$D$5:$ABF$11,MATCH(UsagePerHour!$B$20,Usage!$C$5:$C$11,0),MATCH(UsagePerHour!WL$4,Usage!$D$3:$ABF$3,0)),"")</f>
        <v/>
      </c>
      <c r="WM23" s="6" t="str">
        <f>IFERROR(INDEX(Sales!$D$5:$ABF$18,MATCH(UsagePerHour!$B23,Sales!$C$5:$C$18,0),MATCH(UsagePerHour!WM$4,Sales!$D$3:$ABF$3,0))/WM$2*INDEX(Usage!$D$5:$ABF$11,MATCH(UsagePerHour!$B$20,Usage!$C$5:$C$11,0),MATCH(UsagePerHour!WM$4,Usage!$D$3:$ABF$3,0)),"")</f>
        <v/>
      </c>
      <c r="WN23" s="6" t="str">
        <f>IFERROR(INDEX(Sales!$D$5:$ABF$18,MATCH(UsagePerHour!$B23,Sales!$C$5:$C$18,0),MATCH(UsagePerHour!WN$4,Sales!$D$3:$ABF$3,0))/WN$2*INDEX(Usage!$D$5:$ABF$11,MATCH(UsagePerHour!$B$20,Usage!$C$5:$C$11,0),MATCH(UsagePerHour!WN$4,Usage!$D$3:$ABF$3,0)),"")</f>
        <v/>
      </c>
      <c r="WO23" s="6" t="str">
        <f>IFERROR(INDEX(Sales!$D$5:$ABF$18,MATCH(UsagePerHour!$B23,Sales!$C$5:$C$18,0),MATCH(UsagePerHour!WO$4,Sales!$D$3:$ABF$3,0))/WO$2*INDEX(Usage!$D$5:$ABF$11,MATCH(UsagePerHour!$B$20,Usage!$C$5:$C$11,0),MATCH(UsagePerHour!WO$4,Usage!$D$3:$ABF$3,0)),"")</f>
        <v/>
      </c>
      <c r="WP23" s="6" t="str">
        <f>IFERROR(INDEX(Sales!$D$5:$ABF$18,MATCH(UsagePerHour!$B23,Sales!$C$5:$C$18,0),MATCH(UsagePerHour!WP$4,Sales!$D$3:$ABF$3,0))/WP$2*INDEX(Usage!$D$5:$ABF$11,MATCH(UsagePerHour!$B$20,Usage!$C$5:$C$11,0),MATCH(UsagePerHour!WP$4,Usage!$D$3:$ABF$3,0)),"")</f>
        <v/>
      </c>
      <c r="WQ23" s="6" t="str">
        <f>IFERROR(INDEX(Sales!$D$5:$ABF$18,MATCH(UsagePerHour!$B23,Sales!$C$5:$C$18,0),MATCH(UsagePerHour!WQ$4,Sales!$D$3:$ABF$3,0))/WQ$2*INDEX(Usage!$D$5:$ABF$11,MATCH(UsagePerHour!$B$20,Usage!$C$5:$C$11,0),MATCH(UsagePerHour!WQ$4,Usage!$D$3:$ABF$3,0)),"")</f>
        <v/>
      </c>
      <c r="WR23" s="6" t="str">
        <f>IFERROR(INDEX(Sales!$D$5:$ABF$18,MATCH(UsagePerHour!$B23,Sales!$C$5:$C$18,0),MATCH(UsagePerHour!WR$4,Sales!$D$3:$ABF$3,0))/WR$2*INDEX(Usage!$D$5:$ABF$11,MATCH(UsagePerHour!$B$20,Usage!$C$5:$C$11,0),MATCH(UsagePerHour!WR$4,Usage!$D$3:$ABF$3,0)),"")</f>
        <v/>
      </c>
      <c r="WS23" s="6" t="str">
        <f>IFERROR(INDEX(Sales!$D$5:$ABF$18,MATCH(UsagePerHour!$B23,Sales!$C$5:$C$18,0),MATCH(UsagePerHour!WS$4,Sales!$D$3:$ABF$3,0))/WS$2*INDEX(Usage!$D$5:$ABF$11,MATCH(UsagePerHour!$B$20,Usage!$C$5:$C$11,0),MATCH(UsagePerHour!WS$4,Usage!$D$3:$ABF$3,0)),"")</f>
        <v/>
      </c>
      <c r="WT23" s="6" t="str">
        <f>IFERROR(INDEX(Sales!$D$5:$ABF$18,MATCH(UsagePerHour!$B23,Sales!$C$5:$C$18,0),MATCH(UsagePerHour!WT$4,Sales!$D$3:$ABF$3,0))/WT$2*INDEX(Usage!$D$5:$ABF$11,MATCH(UsagePerHour!$B$20,Usage!$C$5:$C$11,0),MATCH(UsagePerHour!WT$4,Usage!$D$3:$ABF$3,0)),"")</f>
        <v/>
      </c>
      <c r="WU23" s="6" t="str">
        <f>IFERROR(INDEX(Sales!$D$5:$ABF$18,MATCH(UsagePerHour!$B23,Sales!$C$5:$C$18,0),MATCH(UsagePerHour!WU$4,Sales!$D$3:$ABF$3,0))/WU$2*INDEX(Usage!$D$5:$ABF$11,MATCH(UsagePerHour!$B$20,Usage!$C$5:$C$11,0),MATCH(UsagePerHour!WU$4,Usage!$D$3:$ABF$3,0)),"")</f>
        <v/>
      </c>
      <c r="WV23" s="6" t="str">
        <f>IFERROR(INDEX(Sales!$D$5:$ABF$18,MATCH(UsagePerHour!$B23,Sales!$C$5:$C$18,0),MATCH(UsagePerHour!WV$4,Sales!$D$3:$ABF$3,0))/WV$2*INDEX(Usage!$D$5:$ABF$11,MATCH(UsagePerHour!$B$20,Usage!$C$5:$C$11,0),MATCH(UsagePerHour!WV$4,Usage!$D$3:$ABF$3,0)),"")</f>
        <v/>
      </c>
      <c r="WW23" s="6" t="str">
        <f>IFERROR(INDEX(Sales!$D$5:$ABF$18,MATCH(UsagePerHour!$B23,Sales!$C$5:$C$18,0),MATCH(UsagePerHour!WW$4,Sales!$D$3:$ABF$3,0))/WW$2*INDEX(Usage!$D$5:$ABF$11,MATCH(UsagePerHour!$B$20,Usage!$C$5:$C$11,0),MATCH(UsagePerHour!WW$4,Usage!$D$3:$ABF$3,0)),"")</f>
        <v/>
      </c>
      <c r="WX23" s="6" t="str">
        <f>IFERROR(INDEX(Sales!$D$5:$ABF$18,MATCH(UsagePerHour!$B23,Sales!$C$5:$C$18,0),MATCH(UsagePerHour!WX$4,Sales!$D$3:$ABF$3,0))/WX$2*INDEX(Usage!$D$5:$ABF$11,MATCH(UsagePerHour!$B$20,Usage!$C$5:$C$11,0),MATCH(UsagePerHour!WX$4,Usage!$D$3:$ABF$3,0)),"")</f>
        <v/>
      </c>
      <c r="WY23" s="6" t="str">
        <f>IFERROR(INDEX(Sales!$D$5:$ABF$18,MATCH(UsagePerHour!$B23,Sales!$C$5:$C$18,0),MATCH(UsagePerHour!WY$4,Sales!$D$3:$ABF$3,0))/WY$2*INDEX(Usage!$D$5:$ABF$11,MATCH(UsagePerHour!$B$20,Usage!$C$5:$C$11,0),MATCH(UsagePerHour!WY$4,Usage!$D$3:$ABF$3,0)),"")</f>
        <v/>
      </c>
      <c r="WZ23" s="6" t="str">
        <f>IFERROR(INDEX(Sales!$D$5:$ABF$18,MATCH(UsagePerHour!$B23,Sales!$C$5:$C$18,0),MATCH(UsagePerHour!WZ$4,Sales!$D$3:$ABF$3,0))/WZ$2*INDEX(Usage!$D$5:$ABF$11,MATCH(UsagePerHour!$B$20,Usage!$C$5:$C$11,0),MATCH(UsagePerHour!WZ$4,Usage!$D$3:$ABF$3,0)),"")</f>
        <v/>
      </c>
      <c r="XA23" s="6" t="str">
        <f>IFERROR(INDEX(Sales!$D$5:$ABF$18,MATCH(UsagePerHour!$B23,Sales!$C$5:$C$18,0),MATCH(UsagePerHour!XA$4,Sales!$D$3:$ABF$3,0))/XA$2*INDEX(Usage!$D$5:$ABF$11,MATCH(UsagePerHour!$B$20,Usage!$C$5:$C$11,0),MATCH(UsagePerHour!XA$4,Usage!$D$3:$ABF$3,0)),"")</f>
        <v/>
      </c>
      <c r="XB23" s="6" t="str">
        <f>IFERROR(INDEX(Sales!$D$5:$ABF$18,MATCH(UsagePerHour!$B23,Sales!$C$5:$C$18,0),MATCH(UsagePerHour!XB$4,Sales!$D$3:$ABF$3,0))/XB$2*INDEX(Usage!$D$5:$ABF$11,MATCH(UsagePerHour!$B$20,Usage!$C$5:$C$11,0),MATCH(UsagePerHour!XB$4,Usage!$D$3:$ABF$3,0)),"")</f>
        <v/>
      </c>
      <c r="XC23" s="6" t="str">
        <f>IFERROR(INDEX(Sales!$D$5:$ABF$18,MATCH(UsagePerHour!$B23,Sales!$C$5:$C$18,0),MATCH(UsagePerHour!XC$4,Sales!$D$3:$ABF$3,0))/XC$2*INDEX(Usage!$D$5:$ABF$11,MATCH(UsagePerHour!$B$20,Usage!$C$5:$C$11,0),MATCH(UsagePerHour!XC$4,Usage!$D$3:$ABF$3,0)),"")</f>
        <v/>
      </c>
      <c r="XD23" s="6" t="str">
        <f>IFERROR(INDEX(Sales!$D$5:$ABF$18,MATCH(UsagePerHour!$B23,Sales!$C$5:$C$18,0),MATCH(UsagePerHour!XD$4,Sales!$D$3:$ABF$3,0))/XD$2*INDEX(Usage!$D$5:$ABF$11,MATCH(UsagePerHour!$B$20,Usage!$C$5:$C$11,0),MATCH(UsagePerHour!XD$4,Usage!$D$3:$ABF$3,0)),"")</f>
        <v/>
      </c>
      <c r="XE23" s="6" t="str">
        <f>IFERROR(INDEX(Sales!$D$5:$ABF$18,MATCH(UsagePerHour!$B23,Sales!$C$5:$C$18,0),MATCH(UsagePerHour!XE$4,Sales!$D$3:$ABF$3,0))/XE$2*INDEX(Usage!$D$5:$ABF$11,MATCH(UsagePerHour!$B$20,Usage!$C$5:$C$11,0),MATCH(UsagePerHour!XE$4,Usage!$D$3:$ABF$3,0)),"")</f>
        <v/>
      </c>
      <c r="XF23" s="6" t="str">
        <f>IFERROR(INDEX(Sales!$D$5:$ABF$18,MATCH(UsagePerHour!$B23,Sales!$C$5:$C$18,0),MATCH(UsagePerHour!XF$4,Sales!$D$3:$ABF$3,0))/XF$2*INDEX(Usage!$D$5:$ABF$11,MATCH(UsagePerHour!$B$20,Usage!$C$5:$C$11,0),MATCH(UsagePerHour!XF$4,Usage!$D$3:$ABF$3,0)),"")</f>
        <v/>
      </c>
      <c r="XG23" s="6" t="str">
        <f>IFERROR(INDEX(Sales!$D$5:$ABF$18,MATCH(UsagePerHour!$B23,Sales!$C$5:$C$18,0),MATCH(UsagePerHour!XG$4,Sales!$D$3:$ABF$3,0))/XG$2*INDEX(Usage!$D$5:$ABF$11,MATCH(UsagePerHour!$B$20,Usage!$C$5:$C$11,0),MATCH(UsagePerHour!XG$4,Usage!$D$3:$ABF$3,0)),"")</f>
        <v/>
      </c>
      <c r="XH23" s="6" t="str">
        <f>IFERROR(INDEX(Sales!$D$5:$ABF$18,MATCH(UsagePerHour!$B23,Sales!$C$5:$C$18,0),MATCH(UsagePerHour!XH$4,Sales!$D$3:$ABF$3,0))/XH$2*INDEX(Usage!$D$5:$ABF$11,MATCH(UsagePerHour!$B$20,Usage!$C$5:$C$11,0),MATCH(UsagePerHour!XH$4,Usage!$D$3:$ABF$3,0)),"")</f>
        <v/>
      </c>
      <c r="XI23" s="6" t="str">
        <f>IFERROR(INDEX(Sales!$D$5:$ABF$18,MATCH(UsagePerHour!$B23,Sales!$C$5:$C$18,0),MATCH(UsagePerHour!XI$4,Sales!$D$3:$ABF$3,0))/XI$2*INDEX(Usage!$D$5:$ABF$11,MATCH(UsagePerHour!$B$20,Usage!$C$5:$C$11,0),MATCH(UsagePerHour!XI$4,Usage!$D$3:$ABF$3,0)),"")</f>
        <v/>
      </c>
      <c r="XJ23" s="6" t="str">
        <f>IFERROR(INDEX(Sales!$D$5:$ABF$18,MATCH(UsagePerHour!$B23,Sales!$C$5:$C$18,0),MATCH(UsagePerHour!XJ$4,Sales!$D$3:$ABF$3,0))/XJ$2*INDEX(Usage!$D$5:$ABF$11,MATCH(UsagePerHour!$B$20,Usage!$C$5:$C$11,0),MATCH(UsagePerHour!XJ$4,Usage!$D$3:$ABF$3,0)),"")</f>
        <v/>
      </c>
      <c r="XK23" s="6" t="str">
        <f>IFERROR(INDEX(Sales!$D$5:$ABF$18,MATCH(UsagePerHour!$B23,Sales!$C$5:$C$18,0),MATCH(UsagePerHour!XK$4,Sales!$D$3:$ABF$3,0))/XK$2*INDEX(Usage!$D$5:$ABF$11,MATCH(UsagePerHour!$B$20,Usage!$C$5:$C$11,0),MATCH(UsagePerHour!XK$4,Usage!$D$3:$ABF$3,0)),"")</f>
        <v/>
      </c>
      <c r="XL23" s="6" t="str">
        <f>IFERROR(INDEX(Sales!$D$5:$ABF$18,MATCH(UsagePerHour!$B23,Sales!$C$5:$C$18,0),MATCH(UsagePerHour!XL$4,Sales!$D$3:$ABF$3,0))/XL$2*INDEX(Usage!$D$5:$ABF$11,MATCH(UsagePerHour!$B$20,Usage!$C$5:$C$11,0),MATCH(UsagePerHour!XL$4,Usage!$D$3:$ABF$3,0)),"")</f>
        <v/>
      </c>
      <c r="XM23" s="6" t="str">
        <f>IFERROR(INDEX(Sales!$D$5:$ABF$18,MATCH(UsagePerHour!$B23,Sales!$C$5:$C$18,0),MATCH(UsagePerHour!XM$4,Sales!$D$3:$ABF$3,0))/XM$2*INDEX(Usage!$D$5:$ABF$11,MATCH(UsagePerHour!$B$20,Usage!$C$5:$C$11,0),MATCH(UsagePerHour!XM$4,Usage!$D$3:$ABF$3,0)),"")</f>
        <v/>
      </c>
      <c r="XN23" s="6" t="str">
        <f>IFERROR(INDEX(Sales!$D$5:$ABF$18,MATCH(UsagePerHour!$B23,Sales!$C$5:$C$18,0),MATCH(UsagePerHour!XN$4,Sales!$D$3:$ABF$3,0))/XN$2*INDEX(Usage!$D$5:$ABF$11,MATCH(UsagePerHour!$B$20,Usage!$C$5:$C$11,0),MATCH(UsagePerHour!XN$4,Usage!$D$3:$ABF$3,0)),"")</f>
        <v/>
      </c>
      <c r="XO23" s="6" t="str">
        <f>IFERROR(INDEX(Sales!$D$5:$ABF$18,MATCH(UsagePerHour!$B23,Sales!$C$5:$C$18,0),MATCH(UsagePerHour!XO$4,Sales!$D$3:$ABF$3,0))/XO$2*INDEX(Usage!$D$5:$ABF$11,MATCH(UsagePerHour!$B$20,Usage!$C$5:$C$11,0),MATCH(UsagePerHour!XO$4,Usage!$D$3:$ABF$3,0)),"")</f>
        <v/>
      </c>
      <c r="XP23" s="6" t="str">
        <f>IFERROR(INDEX(Sales!$D$5:$ABF$18,MATCH(UsagePerHour!$B23,Sales!$C$5:$C$18,0),MATCH(UsagePerHour!XP$4,Sales!$D$3:$ABF$3,0))/XP$2*INDEX(Usage!$D$5:$ABF$11,MATCH(UsagePerHour!$B$20,Usage!$C$5:$C$11,0),MATCH(UsagePerHour!XP$4,Usage!$D$3:$ABF$3,0)),"")</f>
        <v/>
      </c>
      <c r="XQ23" s="6" t="str">
        <f>IFERROR(INDEX(Sales!$D$5:$ABF$18,MATCH(UsagePerHour!$B23,Sales!$C$5:$C$18,0),MATCH(UsagePerHour!XQ$4,Sales!$D$3:$ABF$3,0))/XQ$2*INDEX(Usage!$D$5:$ABF$11,MATCH(UsagePerHour!$B$20,Usage!$C$5:$C$11,0),MATCH(UsagePerHour!XQ$4,Usage!$D$3:$ABF$3,0)),"")</f>
        <v/>
      </c>
      <c r="XR23" s="6" t="str">
        <f>IFERROR(INDEX(Sales!$D$5:$ABF$18,MATCH(UsagePerHour!$B23,Sales!$C$5:$C$18,0),MATCH(UsagePerHour!XR$4,Sales!$D$3:$ABF$3,0))/XR$2*INDEX(Usage!$D$5:$ABF$11,MATCH(UsagePerHour!$B$20,Usage!$C$5:$C$11,0),MATCH(UsagePerHour!XR$4,Usage!$D$3:$ABF$3,0)),"")</f>
        <v/>
      </c>
      <c r="XS23" s="6" t="str">
        <f>IFERROR(INDEX(Sales!$D$5:$ABF$18,MATCH(UsagePerHour!$B23,Sales!$C$5:$C$18,0),MATCH(UsagePerHour!XS$4,Sales!$D$3:$ABF$3,0))/XS$2*INDEX(Usage!$D$5:$ABF$11,MATCH(UsagePerHour!$B$20,Usage!$C$5:$C$11,0),MATCH(UsagePerHour!XS$4,Usage!$D$3:$ABF$3,0)),"")</f>
        <v/>
      </c>
      <c r="XT23" s="6" t="str">
        <f>IFERROR(INDEX(Sales!$D$5:$ABF$18,MATCH(UsagePerHour!$B23,Sales!$C$5:$C$18,0),MATCH(UsagePerHour!XT$4,Sales!$D$3:$ABF$3,0))/XT$2*INDEX(Usage!$D$5:$ABF$11,MATCH(UsagePerHour!$B$20,Usage!$C$5:$C$11,0),MATCH(UsagePerHour!XT$4,Usage!$D$3:$ABF$3,0)),"")</f>
        <v/>
      </c>
      <c r="XU23" s="6" t="str">
        <f>IFERROR(INDEX(Sales!$D$5:$ABF$18,MATCH(UsagePerHour!$B23,Sales!$C$5:$C$18,0),MATCH(UsagePerHour!XU$4,Sales!$D$3:$ABF$3,0))/XU$2*INDEX(Usage!$D$5:$ABF$11,MATCH(UsagePerHour!$B$20,Usage!$C$5:$C$11,0),MATCH(UsagePerHour!XU$4,Usage!$D$3:$ABF$3,0)),"")</f>
        <v/>
      </c>
      <c r="XV23" s="6" t="str">
        <f>IFERROR(INDEX(Sales!$D$5:$ABF$18,MATCH(UsagePerHour!$B23,Sales!$C$5:$C$18,0),MATCH(UsagePerHour!XV$4,Sales!$D$3:$ABF$3,0))/XV$2*INDEX(Usage!$D$5:$ABF$11,MATCH(UsagePerHour!$B$20,Usage!$C$5:$C$11,0),MATCH(UsagePerHour!XV$4,Usage!$D$3:$ABF$3,0)),"")</f>
        <v/>
      </c>
      <c r="XW23" s="6" t="str">
        <f>IFERROR(INDEX(Sales!$D$5:$ABF$18,MATCH(UsagePerHour!$B23,Sales!$C$5:$C$18,0),MATCH(UsagePerHour!XW$4,Sales!$D$3:$ABF$3,0))/XW$2*INDEX(Usage!$D$5:$ABF$11,MATCH(UsagePerHour!$B$20,Usage!$C$5:$C$11,0),MATCH(UsagePerHour!XW$4,Usage!$D$3:$ABF$3,0)),"")</f>
        <v/>
      </c>
      <c r="XX23" s="6" t="str">
        <f>IFERROR(INDEX(Sales!$D$5:$ABF$18,MATCH(UsagePerHour!$B23,Sales!$C$5:$C$18,0),MATCH(UsagePerHour!XX$4,Sales!$D$3:$ABF$3,0))/XX$2*INDEX(Usage!$D$5:$ABF$11,MATCH(UsagePerHour!$B$20,Usage!$C$5:$C$11,0),MATCH(UsagePerHour!XX$4,Usage!$D$3:$ABF$3,0)),"")</f>
        <v/>
      </c>
      <c r="XY23" s="6" t="str">
        <f>IFERROR(INDEX(Sales!$D$5:$ABF$18,MATCH(UsagePerHour!$B23,Sales!$C$5:$C$18,0),MATCH(UsagePerHour!XY$4,Sales!$D$3:$ABF$3,0))/XY$2*INDEX(Usage!$D$5:$ABF$11,MATCH(UsagePerHour!$B$20,Usage!$C$5:$C$11,0),MATCH(UsagePerHour!XY$4,Usage!$D$3:$ABF$3,0)),"")</f>
        <v/>
      </c>
      <c r="XZ23" s="6" t="str">
        <f>IFERROR(INDEX(Sales!$D$5:$ABF$18,MATCH(UsagePerHour!$B23,Sales!$C$5:$C$18,0),MATCH(UsagePerHour!XZ$4,Sales!$D$3:$ABF$3,0))/XZ$2*INDEX(Usage!$D$5:$ABF$11,MATCH(UsagePerHour!$B$20,Usage!$C$5:$C$11,0),MATCH(UsagePerHour!XZ$4,Usage!$D$3:$ABF$3,0)),"")</f>
        <v/>
      </c>
      <c r="YA23" s="6" t="str">
        <f>IFERROR(INDEX(Sales!$D$5:$ABF$18,MATCH(UsagePerHour!$B23,Sales!$C$5:$C$18,0),MATCH(UsagePerHour!YA$4,Sales!$D$3:$ABF$3,0))/YA$2*INDEX(Usage!$D$5:$ABF$11,MATCH(UsagePerHour!$B$20,Usage!$C$5:$C$11,0),MATCH(UsagePerHour!YA$4,Usage!$D$3:$ABF$3,0)),"")</f>
        <v/>
      </c>
      <c r="YB23" s="6" t="str">
        <f>IFERROR(INDEX(Sales!$D$5:$ABF$18,MATCH(UsagePerHour!$B23,Sales!$C$5:$C$18,0),MATCH(UsagePerHour!YB$4,Sales!$D$3:$ABF$3,0))/YB$2*INDEX(Usage!$D$5:$ABF$11,MATCH(UsagePerHour!$B$20,Usage!$C$5:$C$11,0),MATCH(UsagePerHour!YB$4,Usage!$D$3:$ABF$3,0)),"")</f>
        <v/>
      </c>
      <c r="YC23" s="6" t="str">
        <f>IFERROR(INDEX(Sales!$D$5:$ABF$18,MATCH(UsagePerHour!$B23,Sales!$C$5:$C$18,0),MATCH(UsagePerHour!YC$4,Sales!$D$3:$ABF$3,0))/YC$2*INDEX(Usage!$D$5:$ABF$11,MATCH(UsagePerHour!$B$20,Usage!$C$5:$C$11,0),MATCH(UsagePerHour!YC$4,Usage!$D$3:$ABF$3,0)),"")</f>
        <v/>
      </c>
      <c r="YD23" s="6" t="str">
        <f>IFERROR(INDEX(Sales!$D$5:$ABF$18,MATCH(UsagePerHour!$B23,Sales!$C$5:$C$18,0),MATCH(UsagePerHour!YD$4,Sales!$D$3:$ABF$3,0))/YD$2*INDEX(Usage!$D$5:$ABF$11,MATCH(UsagePerHour!$B$20,Usage!$C$5:$C$11,0),MATCH(UsagePerHour!YD$4,Usage!$D$3:$ABF$3,0)),"")</f>
        <v/>
      </c>
      <c r="YE23" s="6" t="str">
        <f>IFERROR(INDEX(Sales!$D$5:$ABF$18,MATCH(UsagePerHour!$B23,Sales!$C$5:$C$18,0),MATCH(UsagePerHour!YE$4,Sales!$D$3:$ABF$3,0))/YE$2*INDEX(Usage!$D$5:$ABF$11,MATCH(UsagePerHour!$B$20,Usage!$C$5:$C$11,0),MATCH(UsagePerHour!YE$4,Usage!$D$3:$ABF$3,0)),"")</f>
        <v/>
      </c>
      <c r="YF23" s="6" t="str">
        <f>IFERROR(INDEX(Sales!$D$5:$ABF$18,MATCH(UsagePerHour!$B23,Sales!$C$5:$C$18,0),MATCH(UsagePerHour!YF$4,Sales!$D$3:$ABF$3,0))/YF$2*INDEX(Usage!$D$5:$ABF$11,MATCH(UsagePerHour!$B$20,Usage!$C$5:$C$11,0),MATCH(UsagePerHour!YF$4,Usage!$D$3:$ABF$3,0)),"")</f>
        <v/>
      </c>
      <c r="YG23" s="6" t="str">
        <f>IFERROR(INDEX(Sales!$D$5:$ABF$18,MATCH(UsagePerHour!$B23,Sales!$C$5:$C$18,0),MATCH(UsagePerHour!YG$4,Sales!$D$3:$ABF$3,0))/YG$2*INDEX(Usage!$D$5:$ABF$11,MATCH(UsagePerHour!$B$20,Usage!$C$5:$C$11,0),MATCH(UsagePerHour!YG$4,Usage!$D$3:$ABF$3,0)),"")</f>
        <v/>
      </c>
      <c r="YH23" s="6" t="str">
        <f>IFERROR(INDEX(Sales!$D$5:$ABF$18,MATCH(UsagePerHour!$B23,Sales!$C$5:$C$18,0),MATCH(UsagePerHour!YH$4,Sales!$D$3:$ABF$3,0))/YH$2*INDEX(Usage!$D$5:$ABF$11,MATCH(UsagePerHour!$B$20,Usage!$C$5:$C$11,0),MATCH(UsagePerHour!YH$4,Usage!$D$3:$ABF$3,0)),"")</f>
        <v/>
      </c>
      <c r="YI23" s="6" t="str">
        <f>IFERROR(INDEX(Sales!$D$5:$ABF$18,MATCH(UsagePerHour!$B23,Sales!$C$5:$C$18,0),MATCH(UsagePerHour!YI$4,Sales!$D$3:$ABF$3,0))/YI$2*INDEX(Usage!$D$5:$ABF$11,MATCH(UsagePerHour!$B$20,Usage!$C$5:$C$11,0),MATCH(UsagePerHour!YI$4,Usage!$D$3:$ABF$3,0)),"")</f>
        <v/>
      </c>
      <c r="YJ23" s="6" t="str">
        <f>IFERROR(INDEX(Sales!$D$5:$ABF$18,MATCH(UsagePerHour!$B23,Sales!$C$5:$C$18,0),MATCH(UsagePerHour!YJ$4,Sales!$D$3:$ABF$3,0))/YJ$2*INDEX(Usage!$D$5:$ABF$11,MATCH(UsagePerHour!$B$20,Usage!$C$5:$C$11,0),MATCH(UsagePerHour!YJ$4,Usage!$D$3:$ABF$3,0)),"")</f>
        <v/>
      </c>
      <c r="YK23" s="6" t="str">
        <f>IFERROR(INDEX(Sales!$D$5:$ABF$18,MATCH(UsagePerHour!$B23,Sales!$C$5:$C$18,0),MATCH(UsagePerHour!YK$4,Sales!$D$3:$ABF$3,0))/YK$2*INDEX(Usage!$D$5:$ABF$11,MATCH(UsagePerHour!$B$20,Usage!$C$5:$C$11,0),MATCH(UsagePerHour!YK$4,Usage!$D$3:$ABF$3,0)),"")</f>
        <v/>
      </c>
      <c r="YL23" s="6" t="str">
        <f>IFERROR(INDEX(Sales!$D$5:$ABF$18,MATCH(UsagePerHour!$B23,Sales!$C$5:$C$18,0),MATCH(UsagePerHour!YL$4,Sales!$D$3:$ABF$3,0))/YL$2*INDEX(Usage!$D$5:$ABF$11,MATCH(UsagePerHour!$B$20,Usage!$C$5:$C$11,0),MATCH(UsagePerHour!YL$4,Usage!$D$3:$ABF$3,0)),"")</f>
        <v/>
      </c>
      <c r="YM23" s="6" t="str">
        <f>IFERROR(INDEX(Sales!$D$5:$ABF$18,MATCH(UsagePerHour!$B23,Sales!$C$5:$C$18,0),MATCH(UsagePerHour!YM$4,Sales!$D$3:$ABF$3,0))/YM$2*INDEX(Usage!$D$5:$ABF$11,MATCH(UsagePerHour!$B$20,Usage!$C$5:$C$11,0),MATCH(UsagePerHour!YM$4,Usage!$D$3:$ABF$3,0)),"")</f>
        <v/>
      </c>
      <c r="YN23" s="6" t="str">
        <f>IFERROR(INDEX(Sales!$D$5:$ABF$18,MATCH(UsagePerHour!$B23,Sales!$C$5:$C$18,0),MATCH(UsagePerHour!YN$4,Sales!$D$3:$ABF$3,0))/YN$2*INDEX(Usage!$D$5:$ABF$11,MATCH(UsagePerHour!$B$20,Usage!$C$5:$C$11,0),MATCH(UsagePerHour!YN$4,Usage!$D$3:$ABF$3,0)),"")</f>
        <v/>
      </c>
      <c r="YO23" s="6" t="str">
        <f>IFERROR(INDEX(Sales!$D$5:$ABF$18,MATCH(UsagePerHour!$B23,Sales!$C$5:$C$18,0),MATCH(UsagePerHour!YO$4,Sales!$D$3:$ABF$3,0))/YO$2*INDEX(Usage!$D$5:$ABF$11,MATCH(UsagePerHour!$B$20,Usage!$C$5:$C$11,0),MATCH(UsagePerHour!YO$4,Usage!$D$3:$ABF$3,0)),"")</f>
        <v/>
      </c>
      <c r="YP23" s="6" t="str">
        <f>IFERROR(INDEX(Sales!$D$5:$ABF$18,MATCH(UsagePerHour!$B23,Sales!$C$5:$C$18,0),MATCH(UsagePerHour!YP$4,Sales!$D$3:$ABF$3,0))/YP$2*INDEX(Usage!$D$5:$ABF$11,MATCH(UsagePerHour!$B$20,Usage!$C$5:$C$11,0),MATCH(UsagePerHour!YP$4,Usage!$D$3:$ABF$3,0)),"")</f>
        <v/>
      </c>
      <c r="YQ23" s="6" t="str">
        <f>IFERROR(INDEX(Sales!$D$5:$ABF$18,MATCH(UsagePerHour!$B23,Sales!$C$5:$C$18,0),MATCH(UsagePerHour!YQ$4,Sales!$D$3:$ABF$3,0))/YQ$2*INDEX(Usage!$D$5:$ABF$11,MATCH(UsagePerHour!$B$20,Usage!$C$5:$C$11,0),MATCH(UsagePerHour!YQ$4,Usage!$D$3:$ABF$3,0)),"")</f>
        <v/>
      </c>
      <c r="YR23" s="6" t="str">
        <f>IFERROR(INDEX(Sales!$D$5:$ABF$18,MATCH(UsagePerHour!$B23,Sales!$C$5:$C$18,0),MATCH(UsagePerHour!YR$4,Sales!$D$3:$ABF$3,0))/YR$2*INDEX(Usage!$D$5:$ABF$11,MATCH(UsagePerHour!$B$20,Usage!$C$5:$C$11,0),MATCH(UsagePerHour!YR$4,Usage!$D$3:$ABF$3,0)),"")</f>
        <v/>
      </c>
      <c r="YS23" s="6" t="str">
        <f>IFERROR(INDEX(Sales!$D$5:$ABF$18,MATCH(UsagePerHour!$B23,Sales!$C$5:$C$18,0),MATCH(UsagePerHour!YS$4,Sales!$D$3:$ABF$3,0))/YS$2*INDEX(Usage!$D$5:$ABF$11,MATCH(UsagePerHour!$B$20,Usage!$C$5:$C$11,0),MATCH(UsagePerHour!YS$4,Usage!$D$3:$ABF$3,0)),"")</f>
        <v/>
      </c>
      <c r="YT23" s="6" t="str">
        <f>IFERROR(INDEX(Sales!$D$5:$ABF$18,MATCH(UsagePerHour!$B23,Sales!$C$5:$C$18,0),MATCH(UsagePerHour!YT$4,Sales!$D$3:$ABF$3,0))/YT$2*INDEX(Usage!$D$5:$ABF$11,MATCH(UsagePerHour!$B$20,Usage!$C$5:$C$11,0),MATCH(UsagePerHour!YT$4,Usage!$D$3:$ABF$3,0)),"")</f>
        <v/>
      </c>
      <c r="YU23" s="6" t="str">
        <f>IFERROR(INDEX(Sales!$D$5:$ABF$18,MATCH(UsagePerHour!$B23,Sales!$C$5:$C$18,0),MATCH(UsagePerHour!YU$4,Sales!$D$3:$ABF$3,0))/YU$2*INDEX(Usage!$D$5:$ABF$11,MATCH(UsagePerHour!$B$20,Usage!$C$5:$C$11,0),MATCH(UsagePerHour!YU$4,Usage!$D$3:$ABF$3,0)),"")</f>
        <v/>
      </c>
      <c r="YV23" s="6" t="str">
        <f>IFERROR(INDEX(Sales!$D$5:$ABF$18,MATCH(UsagePerHour!$B23,Sales!$C$5:$C$18,0),MATCH(UsagePerHour!YV$4,Sales!$D$3:$ABF$3,0))/YV$2*INDEX(Usage!$D$5:$ABF$11,MATCH(UsagePerHour!$B$20,Usage!$C$5:$C$11,0),MATCH(UsagePerHour!YV$4,Usage!$D$3:$ABF$3,0)),"")</f>
        <v/>
      </c>
      <c r="YW23" s="6" t="str">
        <f>IFERROR(INDEX(Sales!$D$5:$ABF$18,MATCH(UsagePerHour!$B23,Sales!$C$5:$C$18,0),MATCH(UsagePerHour!YW$4,Sales!$D$3:$ABF$3,0))/YW$2*INDEX(Usage!$D$5:$ABF$11,MATCH(UsagePerHour!$B$20,Usage!$C$5:$C$11,0),MATCH(UsagePerHour!YW$4,Usage!$D$3:$ABF$3,0)),"")</f>
        <v/>
      </c>
      <c r="YX23" s="6" t="str">
        <f>IFERROR(INDEX(Sales!$D$5:$ABF$18,MATCH(UsagePerHour!$B23,Sales!$C$5:$C$18,0),MATCH(UsagePerHour!YX$4,Sales!$D$3:$ABF$3,0))/YX$2*INDEX(Usage!$D$5:$ABF$11,MATCH(UsagePerHour!$B$20,Usage!$C$5:$C$11,0),MATCH(UsagePerHour!YX$4,Usage!$D$3:$ABF$3,0)),"")</f>
        <v/>
      </c>
      <c r="YY23" s="6" t="str">
        <f>IFERROR(INDEX(Sales!$D$5:$ABF$18,MATCH(UsagePerHour!$B23,Sales!$C$5:$C$18,0),MATCH(UsagePerHour!YY$4,Sales!$D$3:$ABF$3,0))/YY$2*INDEX(Usage!$D$5:$ABF$11,MATCH(UsagePerHour!$B$20,Usage!$C$5:$C$11,0),MATCH(UsagePerHour!YY$4,Usage!$D$3:$ABF$3,0)),"")</f>
        <v/>
      </c>
      <c r="YZ23" s="6" t="str">
        <f>IFERROR(INDEX(Sales!$D$5:$ABF$18,MATCH(UsagePerHour!$B23,Sales!$C$5:$C$18,0),MATCH(UsagePerHour!YZ$4,Sales!$D$3:$ABF$3,0))/YZ$2*INDEX(Usage!$D$5:$ABF$11,MATCH(UsagePerHour!$B$20,Usage!$C$5:$C$11,0),MATCH(UsagePerHour!YZ$4,Usage!$D$3:$ABF$3,0)),"")</f>
        <v/>
      </c>
      <c r="ZA23" s="6" t="str">
        <f>IFERROR(INDEX(Sales!$D$5:$ABF$18,MATCH(UsagePerHour!$B23,Sales!$C$5:$C$18,0),MATCH(UsagePerHour!ZA$4,Sales!$D$3:$ABF$3,0))/ZA$2*INDEX(Usage!$D$5:$ABF$11,MATCH(UsagePerHour!$B$20,Usage!$C$5:$C$11,0),MATCH(UsagePerHour!ZA$4,Usage!$D$3:$ABF$3,0)),"")</f>
        <v/>
      </c>
      <c r="ZB23" s="6" t="str">
        <f>IFERROR(INDEX(Sales!$D$5:$ABF$18,MATCH(UsagePerHour!$B23,Sales!$C$5:$C$18,0),MATCH(UsagePerHour!ZB$4,Sales!$D$3:$ABF$3,0))/ZB$2*INDEX(Usage!$D$5:$ABF$11,MATCH(UsagePerHour!$B$20,Usage!$C$5:$C$11,0),MATCH(UsagePerHour!ZB$4,Usage!$D$3:$ABF$3,0)),"")</f>
        <v/>
      </c>
      <c r="ZC23" s="6" t="str">
        <f>IFERROR(INDEX(Sales!$D$5:$ABF$18,MATCH(UsagePerHour!$B23,Sales!$C$5:$C$18,0),MATCH(UsagePerHour!ZC$4,Sales!$D$3:$ABF$3,0))/ZC$2*INDEX(Usage!$D$5:$ABF$11,MATCH(UsagePerHour!$B$20,Usage!$C$5:$C$11,0),MATCH(UsagePerHour!ZC$4,Usage!$D$3:$ABF$3,0)),"")</f>
        <v/>
      </c>
      <c r="ZD23" s="6" t="str">
        <f>IFERROR(INDEX(Sales!$D$5:$ABF$18,MATCH(UsagePerHour!$B23,Sales!$C$5:$C$18,0),MATCH(UsagePerHour!ZD$4,Sales!$D$3:$ABF$3,0))/ZD$2*INDEX(Usage!$D$5:$ABF$11,MATCH(UsagePerHour!$B$20,Usage!$C$5:$C$11,0),MATCH(UsagePerHour!ZD$4,Usage!$D$3:$ABF$3,0)),"")</f>
        <v/>
      </c>
      <c r="ZE23" s="6" t="str">
        <f>IFERROR(INDEX(Sales!$D$5:$ABF$18,MATCH(UsagePerHour!$B23,Sales!$C$5:$C$18,0),MATCH(UsagePerHour!ZE$4,Sales!$D$3:$ABF$3,0))/ZE$2*INDEX(Usage!$D$5:$ABF$11,MATCH(UsagePerHour!$B$20,Usage!$C$5:$C$11,0),MATCH(UsagePerHour!ZE$4,Usage!$D$3:$ABF$3,0)),"")</f>
        <v/>
      </c>
      <c r="ZF23" s="6" t="str">
        <f>IFERROR(INDEX(Sales!$D$5:$ABF$18,MATCH(UsagePerHour!$B23,Sales!$C$5:$C$18,0),MATCH(UsagePerHour!ZF$4,Sales!$D$3:$ABF$3,0))/ZF$2*INDEX(Usage!$D$5:$ABF$11,MATCH(UsagePerHour!$B$20,Usage!$C$5:$C$11,0),MATCH(UsagePerHour!ZF$4,Usage!$D$3:$ABF$3,0)),"")</f>
        <v/>
      </c>
      <c r="ZG23" s="6" t="str">
        <f>IFERROR(INDEX(Sales!$D$5:$ABF$18,MATCH(UsagePerHour!$B23,Sales!$C$5:$C$18,0),MATCH(UsagePerHour!ZG$4,Sales!$D$3:$ABF$3,0))/ZG$2*INDEX(Usage!$D$5:$ABF$11,MATCH(UsagePerHour!$B$20,Usage!$C$5:$C$11,0),MATCH(UsagePerHour!ZG$4,Usage!$D$3:$ABF$3,0)),"")</f>
        <v/>
      </c>
      <c r="ZH23" s="6" t="str">
        <f>IFERROR(INDEX(Sales!$D$5:$ABF$18,MATCH(UsagePerHour!$B23,Sales!$C$5:$C$18,0),MATCH(UsagePerHour!ZH$4,Sales!$D$3:$ABF$3,0))/ZH$2*INDEX(Usage!$D$5:$ABF$11,MATCH(UsagePerHour!$B$20,Usage!$C$5:$C$11,0),MATCH(UsagePerHour!ZH$4,Usage!$D$3:$ABF$3,0)),"")</f>
        <v/>
      </c>
      <c r="ZI23" s="6" t="str">
        <f>IFERROR(INDEX(Sales!$D$5:$ABF$18,MATCH(UsagePerHour!$B23,Sales!$C$5:$C$18,0),MATCH(UsagePerHour!ZI$4,Sales!$D$3:$ABF$3,0))/ZI$2*INDEX(Usage!$D$5:$ABF$11,MATCH(UsagePerHour!$B$20,Usage!$C$5:$C$11,0),MATCH(UsagePerHour!ZI$4,Usage!$D$3:$ABF$3,0)),"")</f>
        <v/>
      </c>
      <c r="ZJ23" s="6" t="str">
        <f>IFERROR(INDEX(Sales!$D$5:$ABF$18,MATCH(UsagePerHour!$B23,Sales!$C$5:$C$18,0),MATCH(UsagePerHour!ZJ$4,Sales!$D$3:$ABF$3,0))/ZJ$2*INDEX(Usage!$D$5:$ABF$11,MATCH(UsagePerHour!$B$20,Usage!$C$5:$C$11,0),MATCH(UsagePerHour!ZJ$4,Usage!$D$3:$ABF$3,0)),"")</f>
        <v/>
      </c>
      <c r="ZK23" s="6" t="str">
        <f>IFERROR(INDEX(Sales!$D$5:$ABF$18,MATCH(UsagePerHour!$B23,Sales!$C$5:$C$18,0),MATCH(UsagePerHour!ZK$4,Sales!$D$3:$ABF$3,0))/ZK$2*INDEX(Usage!$D$5:$ABF$11,MATCH(UsagePerHour!$B$20,Usage!$C$5:$C$11,0),MATCH(UsagePerHour!ZK$4,Usage!$D$3:$ABF$3,0)),"")</f>
        <v/>
      </c>
      <c r="ZL23" s="6" t="str">
        <f>IFERROR(INDEX(Sales!$D$5:$ABF$18,MATCH(UsagePerHour!$B23,Sales!$C$5:$C$18,0),MATCH(UsagePerHour!ZL$4,Sales!$D$3:$ABF$3,0))/ZL$2*INDEX(Usage!$D$5:$ABF$11,MATCH(UsagePerHour!$B$20,Usage!$C$5:$C$11,0),MATCH(UsagePerHour!ZL$4,Usage!$D$3:$ABF$3,0)),"")</f>
        <v/>
      </c>
      <c r="ZM23" s="6" t="str">
        <f>IFERROR(INDEX(Sales!$D$5:$ABF$18,MATCH(UsagePerHour!$B23,Sales!$C$5:$C$18,0),MATCH(UsagePerHour!ZM$4,Sales!$D$3:$ABF$3,0))/ZM$2*INDEX(Usage!$D$5:$ABF$11,MATCH(UsagePerHour!$B$20,Usage!$C$5:$C$11,0),MATCH(UsagePerHour!ZM$4,Usage!$D$3:$ABF$3,0)),"")</f>
        <v/>
      </c>
      <c r="ZN23" s="6" t="str">
        <f>IFERROR(INDEX(Sales!$D$5:$ABF$18,MATCH(UsagePerHour!$B23,Sales!$C$5:$C$18,0),MATCH(UsagePerHour!ZN$4,Sales!$D$3:$ABF$3,0))/ZN$2*INDEX(Usage!$D$5:$ABF$11,MATCH(UsagePerHour!$B$20,Usage!$C$5:$C$11,0),MATCH(UsagePerHour!ZN$4,Usage!$D$3:$ABF$3,0)),"")</f>
        <v/>
      </c>
      <c r="ZO23" s="6" t="str">
        <f>IFERROR(INDEX(Sales!$D$5:$ABF$18,MATCH(UsagePerHour!$B23,Sales!$C$5:$C$18,0),MATCH(UsagePerHour!ZO$4,Sales!$D$3:$ABF$3,0))/ZO$2*INDEX(Usage!$D$5:$ABF$11,MATCH(UsagePerHour!$B$20,Usage!$C$5:$C$11,0),MATCH(UsagePerHour!ZO$4,Usage!$D$3:$ABF$3,0)),"")</f>
        <v/>
      </c>
      <c r="ZP23" s="6" t="str">
        <f>IFERROR(INDEX(Sales!$D$5:$ABF$18,MATCH(UsagePerHour!$B23,Sales!$C$5:$C$18,0),MATCH(UsagePerHour!ZP$4,Sales!$D$3:$ABF$3,0))/ZP$2*INDEX(Usage!$D$5:$ABF$11,MATCH(UsagePerHour!$B$20,Usage!$C$5:$C$11,0),MATCH(UsagePerHour!ZP$4,Usage!$D$3:$ABF$3,0)),"")</f>
        <v/>
      </c>
      <c r="ZQ23" s="6" t="str">
        <f>IFERROR(INDEX(Sales!$D$5:$ABF$18,MATCH(UsagePerHour!$B23,Sales!$C$5:$C$18,0),MATCH(UsagePerHour!ZQ$4,Sales!$D$3:$ABF$3,0))/ZQ$2*INDEX(Usage!$D$5:$ABF$11,MATCH(UsagePerHour!$B$20,Usage!$C$5:$C$11,0),MATCH(UsagePerHour!ZQ$4,Usage!$D$3:$ABF$3,0)),"")</f>
        <v/>
      </c>
      <c r="ZR23" s="6" t="str">
        <f>IFERROR(INDEX(Sales!$D$5:$ABF$18,MATCH(UsagePerHour!$B23,Sales!$C$5:$C$18,0),MATCH(UsagePerHour!ZR$4,Sales!$D$3:$ABF$3,0))/ZR$2*INDEX(Usage!$D$5:$ABF$11,MATCH(UsagePerHour!$B$20,Usage!$C$5:$C$11,0),MATCH(UsagePerHour!ZR$4,Usage!$D$3:$ABF$3,0)),"")</f>
        <v/>
      </c>
      <c r="ZS23" s="6" t="str">
        <f>IFERROR(INDEX(Sales!$D$5:$ABF$18,MATCH(UsagePerHour!$B23,Sales!$C$5:$C$18,0),MATCH(UsagePerHour!ZS$4,Sales!$D$3:$ABF$3,0))/ZS$2*INDEX(Usage!$D$5:$ABF$11,MATCH(UsagePerHour!$B$20,Usage!$C$5:$C$11,0),MATCH(UsagePerHour!ZS$4,Usage!$D$3:$ABF$3,0)),"")</f>
        <v/>
      </c>
      <c r="ZT23" s="6" t="str">
        <f>IFERROR(INDEX(Sales!$D$5:$ABF$18,MATCH(UsagePerHour!$B23,Sales!$C$5:$C$18,0),MATCH(UsagePerHour!ZT$4,Sales!$D$3:$ABF$3,0))/ZT$2*INDEX(Usage!$D$5:$ABF$11,MATCH(UsagePerHour!$B$20,Usage!$C$5:$C$11,0),MATCH(UsagePerHour!ZT$4,Usage!$D$3:$ABF$3,0)),"")</f>
        <v/>
      </c>
      <c r="ZU23" s="6" t="str">
        <f>IFERROR(INDEX(Sales!$D$5:$ABF$18,MATCH(UsagePerHour!$B23,Sales!$C$5:$C$18,0),MATCH(UsagePerHour!ZU$4,Sales!$D$3:$ABF$3,0))/ZU$2*INDEX(Usage!$D$5:$ABF$11,MATCH(UsagePerHour!$B$20,Usage!$C$5:$C$11,0),MATCH(UsagePerHour!ZU$4,Usage!$D$3:$ABF$3,0)),"")</f>
        <v/>
      </c>
      <c r="ZV23" s="6" t="str">
        <f>IFERROR(INDEX(Sales!$D$5:$ABF$18,MATCH(UsagePerHour!$B23,Sales!$C$5:$C$18,0),MATCH(UsagePerHour!ZV$4,Sales!$D$3:$ABF$3,0))/ZV$2*INDEX(Usage!$D$5:$ABF$11,MATCH(UsagePerHour!$B$20,Usage!$C$5:$C$11,0),MATCH(UsagePerHour!ZV$4,Usage!$D$3:$ABF$3,0)),"")</f>
        <v/>
      </c>
      <c r="ZW23" s="6" t="str">
        <f>IFERROR(INDEX(Sales!$D$5:$ABF$18,MATCH(UsagePerHour!$B23,Sales!$C$5:$C$18,0),MATCH(UsagePerHour!ZW$4,Sales!$D$3:$ABF$3,0))/ZW$2*INDEX(Usage!$D$5:$ABF$11,MATCH(UsagePerHour!$B$20,Usage!$C$5:$C$11,0),MATCH(UsagePerHour!ZW$4,Usage!$D$3:$ABF$3,0)),"")</f>
        <v/>
      </c>
      <c r="ZX23" s="6" t="str">
        <f>IFERROR(INDEX(Sales!$D$5:$ABF$18,MATCH(UsagePerHour!$B23,Sales!$C$5:$C$18,0),MATCH(UsagePerHour!ZX$4,Sales!$D$3:$ABF$3,0))/ZX$2*INDEX(Usage!$D$5:$ABF$11,MATCH(UsagePerHour!$B$20,Usage!$C$5:$C$11,0),MATCH(UsagePerHour!ZX$4,Usage!$D$3:$ABF$3,0)),"")</f>
        <v/>
      </c>
      <c r="ZY23" s="6" t="str">
        <f>IFERROR(INDEX(Sales!$D$5:$ABF$18,MATCH(UsagePerHour!$B23,Sales!$C$5:$C$18,0),MATCH(UsagePerHour!ZY$4,Sales!$D$3:$ABF$3,0))/ZY$2*INDEX(Usage!$D$5:$ABF$11,MATCH(UsagePerHour!$B$20,Usage!$C$5:$C$11,0),MATCH(UsagePerHour!ZY$4,Usage!$D$3:$ABF$3,0)),"")</f>
        <v/>
      </c>
      <c r="ZZ23" s="6" t="str">
        <f>IFERROR(INDEX(Sales!$D$5:$ABF$18,MATCH(UsagePerHour!$B23,Sales!$C$5:$C$18,0),MATCH(UsagePerHour!ZZ$4,Sales!$D$3:$ABF$3,0))/ZZ$2*INDEX(Usage!$D$5:$ABF$11,MATCH(UsagePerHour!$B$20,Usage!$C$5:$C$11,0),MATCH(UsagePerHour!ZZ$4,Usage!$D$3:$ABF$3,0)),"")</f>
        <v/>
      </c>
      <c r="AAA23" s="6" t="str">
        <f>IFERROR(INDEX(Sales!$D$5:$ABF$18,MATCH(UsagePerHour!$B23,Sales!$C$5:$C$18,0),MATCH(UsagePerHour!AAA$4,Sales!$D$3:$ABF$3,0))/AAA$2*INDEX(Usage!$D$5:$ABF$11,MATCH(UsagePerHour!$B$20,Usage!$C$5:$C$11,0),MATCH(UsagePerHour!AAA$4,Usage!$D$3:$ABF$3,0)),"")</f>
        <v/>
      </c>
      <c r="AAB23" s="6" t="str">
        <f>IFERROR(INDEX(Sales!$D$5:$ABF$18,MATCH(UsagePerHour!$B23,Sales!$C$5:$C$18,0),MATCH(UsagePerHour!AAB$4,Sales!$D$3:$ABF$3,0))/AAB$2*INDEX(Usage!$D$5:$ABF$11,MATCH(UsagePerHour!$B$20,Usage!$C$5:$C$11,0),MATCH(UsagePerHour!AAB$4,Usage!$D$3:$ABF$3,0)),"")</f>
        <v/>
      </c>
      <c r="AAC23" s="6" t="str">
        <f>IFERROR(INDEX(Sales!$D$5:$ABF$18,MATCH(UsagePerHour!$B23,Sales!$C$5:$C$18,0),MATCH(UsagePerHour!AAC$4,Sales!$D$3:$ABF$3,0))/AAC$2*INDEX(Usage!$D$5:$ABF$11,MATCH(UsagePerHour!$B$20,Usage!$C$5:$C$11,0),MATCH(UsagePerHour!AAC$4,Usage!$D$3:$ABF$3,0)),"")</f>
        <v/>
      </c>
      <c r="AAD23" s="6" t="str">
        <f>IFERROR(INDEX(Sales!$D$5:$ABF$18,MATCH(UsagePerHour!$B23,Sales!$C$5:$C$18,0),MATCH(UsagePerHour!AAD$4,Sales!$D$3:$ABF$3,0))/AAD$2*INDEX(Usage!$D$5:$ABF$11,MATCH(UsagePerHour!$B$20,Usage!$C$5:$C$11,0),MATCH(UsagePerHour!AAD$4,Usage!$D$3:$ABF$3,0)),"")</f>
        <v/>
      </c>
      <c r="AAE23" s="6" t="str">
        <f>IFERROR(INDEX(Sales!$D$5:$ABF$18,MATCH(UsagePerHour!$B23,Sales!$C$5:$C$18,0),MATCH(UsagePerHour!AAE$4,Sales!$D$3:$ABF$3,0))/AAE$2*INDEX(Usage!$D$5:$ABF$11,MATCH(UsagePerHour!$B$20,Usage!$C$5:$C$11,0),MATCH(UsagePerHour!AAE$4,Usage!$D$3:$ABF$3,0)),"")</f>
        <v/>
      </c>
      <c r="AAF23" s="6" t="str">
        <f>IFERROR(INDEX(Sales!$D$5:$ABF$18,MATCH(UsagePerHour!$B23,Sales!$C$5:$C$18,0),MATCH(UsagePerHour!AAF$4,Sales!$D$3:$ABF$3,0))/AAF$2*INDEX(Usage!$D$5:$ABF$11,MATCH(UsagePerHour!$B$20,Usage!$C$5:$C$11,0),MATCH(UsagePerHour!AAF$4,Usage!$D$3:$ABF$3,0)),"")</f>
        <v/>
      </c>
      <c r="AAG23" s="6" t="str">
        <f>IFERROR(INDEX(Sales!$D$5:$ABF$18,MATCH(UsagePerHour!$B23,Sales!$C$5:$C$18,0),MATCH(UsagePerHour!AAG$4,Sales!$D$3:$ABF$3,0))/AAG$2*INDEX(Usage!$D$5:$ABF$11,MATCH(UsagePerHour!$B$20,Usage!$C$5:$C$11,0),MATCH(UsagePerHour!AAG$4,Usage!$D$3:$ABF$3,0)),"")</f>
        <v/>
      </c>
      <c r="AAH23" s="6" t="str">
        <f>IFERROR(INDEX(Sales!$D$5:$ABF$18,MATCH(UsagePerHour!$B23,Sales!$C$5:$C$18,0),MATCH(UsagePerHour!AAH$4,Sales!$D$3:$ABF$3,0))/AAH$2*INDEX(Usage!$D$5:$ABF$11,MATCH(UsagePerHour!$B$20,Usage!$C$5:$C$11,0),MATCH(UsagePerHour!AAH$4,Usage!$D$3:$ABF$3,0)),"")</f>
        <v/>
      </c>
      <c r="AAI23" s="6" t="str">
        <f>IFERROR(INDEX(Sales!$D$5:$ABF$18,MATCH(UsagePerHour!$B23,Sales!$C$5:$C$18,0),MATCH(UsagePerHour!AAI$4,Sales!$D$3:$ABF$3,0))/AAI$2*INDEX(Usage!$D$5:$ABF$11,MATCH(UsagePerHour!$B$20,Usage!$C$5:$C$11,0),MATCH(UsagePerHour!AAI$4,Usage!$D$3:$ABF$3,0)),"")</f>
        <v/>
      </c>
      <c r="AAJ23" s="6" t="str">
        <f>IFERROR(INDEX(Sales!$D$5:$ABF$18,MATCH(UsagePerHour!$B23,Sales!$C$5:$C$18,0),MATCH(UsagePerHour!AAJ$4,Sales!$D$3:$ABF$3,0))/AAJ$2*INDEX(Usage!$D$5:$ABF$11,MATCH(UsagePerHour!$B$20,Usage!$C$5:$C$11,0),MATCH(UsagePerHour!AAJ$4,Usage!$D$3:$ABF$3,0)),"")</f>
        <v/>
      </c>
      <c r="AAK23" s="6" t="str">
        <f>IFERROR(INDEX(Sales!$D$5:$ABF$18,MATCH(UsagePerHour!$B23,Sales!$C$5:$C$18,0),MATCH(UsagePerHour!AAK$4,Sales!$D$3:$ABF$3,0))/AAK$2*INDEX(Usage!$D$5:$ABF$11,MATCH(UsagePerHour!$B$20,Usage!$C$5:$C$11,0),MATCH(UsagePerHour!AAK$4,Usage!$D$3:$ABF$3,0)),"")</f>
        <v/>
      </c>
      <c r="AAL23" s="6" t="str">
        <f>IFERROR(INDEX(Sales!$D$5:$ABF$18,MATCH(UsagePerHour!$B23,Sales!$C$5:$C$18,0),MATCH(UsagePerHour!AAL$4,Sales!$D$3:$ABF$3,0))/AAL$2*INDEX(Usage!$D$5:$ABF$11,MATCH(UsagePerHour!$B$20,Usage!$C$5:$C$11,0),MATCH(UsagePerHour!AAL$4,Usage!$D$3:$ABF$3,0)),"")</f>
        <v/>
      </c>
      <c r="AAM23" s="6" t="str">
        <f>IFERROR(INDEX(Sales!$D$5:$ABF$18,MATCH(UsagePerHour!$B23,Sales!$C$5:$C$18,0),MATCH(UsagePerHour!AAM$4,Sales!$D$3:$ABF$3,0))/AAM$2*INDEX(Usage!$D$5:$ABF$11,MATCH(UsagePerHour!$B$20,Usage!$C$5:$C$11,0),MATCH(UsagePerHour!AAM$4,Usage!$D$3:$ABF$3,0)),"")</f>
        <v/>
      </c>
      <c r="AAN23" s="6" t="str">
        <f>IFERROR(INDEX(Sales!$D$5:$ABF$18,MATCH(UsagePerHour!$B23,Sales!$C$5:$C$18,0),MATCH(UsagePerHour!AAN$4,Sales!$D$3:$ABF$3,0))/AAN$2*INDEX(Usage!$D$5:$ABF$11,MATCH(UsagePerHour!$B$20,Usage!$C$5:$C$11,0),MATCH(UsagePerHour!AAN$4,Usage!$D$3:$ABF$3,0)),"")</f>
        <v/>
      </c>
      <c r="AAO23" s="6" t="str">
        <f>IFERROR(INDEX(Sales!$D$5:$ABF$18,MATCH(UsagePerHour!$B23,Sales!$C$5:$C$18,0),MATCH(UsagePerHour!AAO$4,Sales!$D$3:$ABF$3,0))/AAO$2*INDEX(Usage!$D$5:$ABF$11,MATCH(UsagePerHour!$B$20,Usage!$C$5:$C$11,0),MATCH(UsagePerHour!AAO$4,Usage!$D$3:$ABF$3,0)),"")</f>
        <v/>
      </c>
      <c r="AAP23" s="6" t="str">
        <f>IFERROR(INDEX(Sales!$D$5:$ABF$18,MATCH(UsagePerHour!$B23,Sales!$C$5:$C$18,0),MATCH(UsagePerHour!AAP$4,Sales!$D$3:$ABF$3,0))/AAP$2*INDEX(Usage!$D$5:$ABF$11,MATCH(UsagePerHour!$B$20,Usage!$C$5:$C$11,0),MATCH(UsagePerHour!AAP$4,Usage!$D$3:$ABF$3,0)),"")</f>
        <v/>
      </c>
      <c r="AAQ23" s="6" t="str">
        <f>IFERROR(INDEX(Sales!$D$5:$ABF$18,MATCH(UsagePerHour!$B23,Sales!$C$5:$C$18,0),MATCH(UsagePerHour!AAQ$4,Sales!$D$3:$ABF$3,0))/AAQ$2*INDEX(Usage!$D$5:$ABF$11,MATCH(UsagePerHour!$B$20,Usage!$C$5:$C$11,0),MATCH(UsagePerHour!AAQ$4,Usage!$D$3:$ABF$3,0)),"")</f>
        <v/>
      </c>
      <c r="AAR23" s="6" t="str">
        <f>IFERROR(INDEX(Sales!$D$5:$ABF$18,MATCH(UsagePerHour!$B23,Sales!$C$5:$C$18,0),MATCH(UsagePerHour!AAR$4,Sales!$D$3:$ABF$3,0))/AAR$2*INDEX(Usage!$D$5:$ABF$11,MATCH(UsagePerHour!$B$20,Usage!$C$5:$C$11,0),MATCH(UsagePerHour!AAR$4,Usage!$D$3:$ABF$3,0)),"")</f>
        <v/>
      </c>
      <c r="AAS23" s="6" t="str">
        <f>IFERROR(INDEX(Sales!$D$5:$ABF$18,MATCH(UsagePerHour!$B23,Sales!$C$5:$C$18,0),MATCH(UsagePerHour!AAS$4,Sales!$D$3:$ABF$3,0))/AAS$2*INDEX(Usage!$D$5:$ABF$11,MATCH(UsagePerHour!$B$20,Usage!$C$5:$C$11,0),MATCH(UsagePerHour!AAS$4,Usage!$D$3:$ABF$3,0)),"")</f>
        <v/>
      </c>
      <c r="AAT23" s="6" t="str">
        <f>IFERROR(INDEX(Sales!$D$5:$ABF$18,MATCH(UsagePerHour!$B23,Sales!$C$5:$C$18,0),MATCH(UsagePerHour!AAT$4,Sales!$D$3:$ABF$3,0))/AAT$2*INDEX(Usage!$D$5:$ABF$11,MATCH(UsagePerHour!$B$20,Usage!$C$5:$C$11,0),MATCH(UsagePerHour!AAT$4,Usage!$D$3:$ABF$3,0)),"")</f>
        <v/>
      </c>
      <c r="AAU23" s="6" t="str">
        <f>IFERROR(INDEX(Sales!$D$5:$ABF$18,MATCH(UsagePerHour!$B23,Sales!$C$5:$C$18,0),MATCH(UsagePerHour!AAU$4,Sales!$D$3:$ABF$3,0))/AAU$2*INDEX(Usage!$D$5:$ABF$11,MATCH(UsagePerHour!$B$20,Usage!$C$5:$C$11,0),MATCH(UsagePerHour!AAU$4,Usage!$D$3:$ABF$3,0)),"")</f>
        <v/>
      </c>
      <c r="AAV23" s="6" t="str">
        <f>IFERROR(INDEX(Sales!$D$5:$ABF$18,MATCH(UsagePerHour!$B23,Sales!$C$5:$C$18,0),MATCH(UsagePerHour!AAV$4,Sales!$D$3:$ABF$3,0))/AAV$2*INDEX(Usage!$D$5:$ABF$11,MATCH(UsagePerHour!$B$20,Usage!$C$5:$C$11,0),MATCH(UsagePerHour!AAV$4,Usage!$D$3:$ABF$3,0)),"")</f>
        <v/>
      </c>
      <c r="AAW23" s="6" t="str">
        <f>IFERROR(INDEX(Sales!$D$5:$ABF$18,MATCH(UsagePerHour!$B23,Sales!$C$5:$C$18,0),MATCH(UsagePerHour!AAW$4,Sales!$D$3:$ABF$3,0))/AAW$2*INDEX(Usage!$D$5:$ABF$11,MATCH(UsagePerHour!$B$20,Usage!$C$5:$C$11,0),MATCH(UsagePerHour!AAW$4,Usage!$D$3:$ABF$3,0)),"")</f>
        <v/>
      </c>
      <c r="AAX23" s="6" t="str">
        <f>IFERROR(INDEX(Sales!$D$5:$ABF$18,MATCH(UsagePerHour!$B23,Sales!$C$5:$C$18,0),MATCH(UsagePerHour!AAX$4,Sales!$D$3:$ABF$3,0))/AAX$2*INDEX(Usage!$D$5:$ABF$11,MATCH(UsagePerHour!$B$20,Usage!$C$5:$C$11,0),MATCH(UsagePerHour!AAX$4,Usage!$D$3:$ABF$3,0)),"")</f>
        <v/>
      </c>
      <c r="AAY23" s="6" t="str">
        <f>IFERROR(INDEX(Sales!$D$5:$ABF$18,MATCH(UsagePerHour!$B23,Sales!$C$5:$C$18,0),MATCH(UsagePerHour!AAY$4,Sales!$D$3:$ABF$3,0))/AAY$2*INDEX(Usage!$D$5:$ABF$11,MATCH(UsagePerHour!$B$20,Usage!$C$5:$C$11,0),MATCH(UsagePerHour!AAY$4,Usage!$D$3:$ABF$3,0)),"")</f>
        <v/>
      </c>
      <c r="AAZ23" s="6" t="str">
        <f>IFERROR(INDEX(Sales!$D$5:$ABF$18,MATCH(UsagePerHour!$B23,Sales!$C$5:$C$18,0),MATCH(UsagePerHour!AAZ$4,Sales!$D$3:$ABF$3,0))/AAZ$2*INDEX(Usage!$D$5:$ABF$11,MATCH(UsagePerHour!$B$20,Usage!$C$5:$C$11,0),MATCH(UsagePerHour!AAZ$4,Usage!$D$3:$ABF$3,0)),"")</f>
        <v/>
      </c>
      <c r="ABA23" s="6" t="str">
        <f>IFERROR(INDEX(Sales!$D$5:$ABF$18,MATCH(UsagePerHour!$B23,Sales!$C$5:$C$18,0),MATCH(UsagePerHour!ABA$4,Sales!$D$3:$ABF$3,0))/ABA$2*INDEX(Usage!$D$5:$ABF$11,MATCH(UsagePerHour!$B$20,Usage!$C$5:$C$11,0),MATCH(UsagePerHour!ABA$4,Usage!$D$3:$ABF$3,0)),"")</f>
        <v/>
      </c>
    </row>
    <row r="24" spans="2:729">
      <c r="B24" s="3" t="s">
        <v>4</v>
      </c>
      <c r="C24" s="6">
        <f>IFERROR(INDEX(Sales!$D$5:$ABF$18,MATCH(UsagePerHour!$B24,Sales!$C$5:$C$18,0),MATCH(UsagePerHour!C$4,Sales!$D$3:$ABF$3,0))/C$2*INDEX(Usage!$D$5:$ABF$11,MATCH(UsagePerHour!$B$20,Usage!$C$5:$C$11,0),MATCH(UsagePerHour!C$4,Usage!$D$3:$ABF$3,0)),"")</f>
        <v>30.799953131332849</v>
      </c>
      <c r="D24" s="6">
        <f>IFERROR(INDEX(Sales!$D$5:$ABF$18,MATCH(UsagePerHour!$B24,Sales!$C$5:$C$18,0),MATCH(UsagePerHour!D$4,Sales!$D$3:$ABF$3,0))/D$2*INDEX(Usage!$D$5:$ABF$11,MATCH(UsagePerHour!$B$20,Usage!$C$5:$C$11,0),MATCH(UsagePerHour!D$4,Usage!$D$3:$ABF$3,0)),"")</f>
        <v>11.243212710907038</v>
      </c>
      <c r="E24" s="6">
        <f>IFERROR(INDEX(Sales!$D$5:$ABF$18,MATCH(UsagePerHour!$B24,Sales!$C$5:$C$18,0),MATCH(UsagePerHour!E$4,Sales!$D$3:$ABF$3,0))/E$2*INDEX(Usage!$D$5:$ABF$11,MATCH(UsagePerHour!$B$20,Usage!$C$5:$C$11,0),MATCH(UsagePerHour!E$4,Usage!$D$3:$ABF$3,0)),"")</f>
        <v>14.727664670658683</v>
      </c>
      <c r="F24" s="6">
        <f>IFERROR(INDEX(Sales!$D$5:$ABF$18,MATCH(UsagePerHour!$B24,Sales!$C$5:$C$18,0),MATCH(UsagePerHour!F$4,Sales!$D$3:$ABF$3,0))/F$2*INDEX(Usage!$D$5:$ABF$11,MATCH(UsagePerHour!$B$20,Usage!$C$5:$C$11,0),MATCH(UsagePerHour!F$4,Usage!$D$3:$ABF$3,0)),"")</f>
        <v>8.4797127468581692</v>
      </c>
      <c r="G24" s="6">
        <f>IFERROR(INDEX(Sales!$D$5:$ABF$18,MATCH(UsagePerHour!$B24,Sales!$C$5:$C$18,0),MATCH(UsagePerHour!G$4,Sales!$D$3:$ABF$3,0))/G$2*INDEX(Usage!$D$5:$ABF$11,MATCH(UsagePerHour!$B$20,Usage!$C$5:$C$11,0),MATCH(UsagePerHour!G$4,Usage!$D$3:$ABF$3,0)),"")</f>
        <v>8.6585974100001781</v>
      </c>
      <c r="H24" s="6">
        <f>IFERROR(INDEX(Sales!$D$5:$ABF$18,MATCH(UsagePerHour!$B24,Sales!$C$5:$C$18,0),MATCH(UsagePerHour!H$4,Sales!$D$3:$ABF$3,0))/H$2*INDEX(Usage!$D$5:$ABF$11,MATCH(UsagePerHour!$B$20,Usage!$C$5:$C$11,0),MATCH(UsagePerHour!H$4,Usage!$D$3:$ABF$3,0)),"")</f>
        <v>14.023494908887205</v>
      </c>
      <c r="I24" s="6">
        <f>IFERROR(INDEX(Sales!$D$5:$ABF$18,MATCH(UsagePerHour!$B24,Sales!$C$5:$C$18,0),MATCH(UsagePerHour!I$4,Sales!$D$3:$ABF$3,0))/I$2*INDEX(Usage!$D$5:$ABF$11,MATCH(UsagePerHour!$B$20,Usage!$C$5:$C$11,0),MATCH(UsagePerHour!I$4,Usage!$D$3:$ABF$3,0)),"")</f>
        <v>118.85450970092464</v>
      </c>
      <c r="J24" s="6">
        <f>IFERROR(INDEX(Sales!$D$5:$ABF$18,MATCH(UsagePerHour!$B24,Sales!$C$5:$C$18,0),MATCH(UsagePerHour!J$4,Sales!$D$3:$ABF$3,0))/J$2*INDEX(Usage!$D$5:$ABF$11,MATCH(UsagePerHour!$B$20,Usage!$C$5:$C$11,0),MATCH(UsagePerHour!J$4,Usage!$D$3:$ABF$3,0)),"")</f>
        <v>30.799953131332849</v>
      </c>
      <c r="K24" s="6">
        <f>IFERROR(INDEX(Sales!$D$5:$ABF$18,MATCH(UsagePerHour!$B24,Sales!$C$5:$C$18,0),MATCH(UsagePerHour!K$4,Sales!$D$3:$ABF$3,0))/K$2*INDEX(Usage!$D$5:$ABF$11,MATCH(UsagePerHour!$B$20,Usage!$C$5:$C$11,0),MATCH(UsagePerHour!K$4,Usage!$D$3:$ABF$3,0)),"")</f>
        <v>11.243212710907038</v>
      </c>
      <c r="L24" s="6">
        <f>IFERROR(INDEX(Sales!$D$5:$ABF$18,MATCH(UsagePerHour!$B24,Sales!$C$5:$C$18,0),MATCH(UsagePerHour!L$4,Sales!$D$3:$ABF$3,0))/L$2*INDEX(Usage!$D$5:$ABF$11,MATCH(UsagePerHour!$B$20,Usage!$C$5:$C$11,0),MATCH(UsagePerHour!L$4,Usage!$D$3:$ABF$3,0)),"")</f>
        <v>14.727664670658683</v>
      </c>
      <c r="M24" s="6">
        <f>IFERROR(INDEX(Sales!$D$5:$ABF$18,MATCH(UsagePerHour!$B24,Sales!$C$5:$C$18,0),MATCH(UsagePerHour!M$4,Sales!$D$3:$ABF$3,0))/M$2*INDEX(Usage!$D$5:$ABF$11,MATCH(UsagePerHour!$B$20,Usage!$C$5:$C$11,0),MATCH(UsagePerHour!M$4,Usage!$D$3:$ABF$3,0)),"")</f>
        <v>8.4797127468581692</v>
      </c>
      <c r="N24" s="6">
        <f>IFERROR(INDEX(Sales!$D$5:$ABF$18,MATCH(UsagePerHour!$B24,Sales!$C$5:$C$18,0),MATCH(UsagePerHour!N$4,Sales!$D$3:$ABF$3,0))/N$2*INDEX(Usage!$D$5:$ABF$11,MATCH(UsagePerHour!$B$20,Usage!$C$5:$C$11,0),MATCH(UsagePerHour!N$4,Usage!$D$3:$ABF$3,0)),"")</f>
        <v>8.6585974100001781</v>
      </c>
      <c r="O24" s="6">
        <f>IFERROR(INDEX(Sales!$D$5:$ABF$18,MATCH(UsagePerHour!$B24,Sales!$C$5:$C$18,0),MATCH(UsagePerHour!O$4,Sales!$D$3:$ABF$3,0))/O$2*INDEX(Usage!$D$5:$ABF$11,MATCH(UsagePerHour!$B$20,Usage!$C$5:$C$11,0),MATCH(UsagePerHour!O$4,Usage!$D$3:$ABF$3,0)),"")</f>
        <v>14.023494908887205</v>
      </c>
      <c r="P24" s="6">
        <f>IFERROR(INDEX(Sales!$D$5:$ABF$18,MATCH(UsagePerHour!$B24,Sales!$C$5:$C$18,0),MATCH(UsagePerHour!P$4,Sales!$D$3:$ABF$3,0))/P$2*INDEX(Usage!$D$5:$ABF$11,MATCH(UsagePerHour!$B$20,Usage!$C$5:$C$11,0),MATCH(UsagePerHour!P$4,Usage!$D$3:$ABF$3,0)),"")</f>
        <v>118.85450970092464</v>
      </c>
      <c r="Q24" s="6">
        <f>IFERROR(INDEX(Sales!$D$5:$ABF$18,MATCH(UsagePerHour!$B24,Sales!$C$5:$C$18,0),MATCH(UsagePerHour!Q$4,Sales!$D$3:$ABF$3,0))/Q$2*INDEX(Usage!$D$5:$ABF$11,MATCH(UsagePerHour!$B$20,Usage!$C$5:$C$11,0),MATCH(UsagePerHour!Q$4,Usage!$D$3:$ABF$3,0)),"")</f>
        <v>30.799953131332849</v>
      </c>
      <c r="R24" s="6">
        <f>IFERROR(INDEX(Sales!$D$5:$ABF$18,MATCH(UsagePerHour!$B24,Sales!$C$5:$C$18,0),MATCH(UsagePerHour!R$4,Sales!$D$3:$ABF$3,0))/R$2*INDEX(Usage!$D$5:$ABF$11,MATCH(UsagePerHour!$B$20,Usage!$C$5:$C$11,0),MATCH(UsagePerHour!R$4,Usage!$D$3:$ABF$3,0)),"")</f>
        <v>11.243212710907038</v>
      </c>
      <c r="S24" s="6">
        <f>IFERROR(INDEX(Sales!$D$5:$ABF$18,MATCH(UsagePerHour!$B24,Sales!$C$5:$C$18,0),MATCH(UsagePerHour!S$4,Sales!$D$3:$ABF$3,0))/S$2*INDEX(Usage!$D$5:$ABF$11,MATCH(UsagePerHour!$B$20,Usage!$C$5:$C$11,0),MATCH(UsagePerHour!S$4,Usage!$D$3:$ABF$3,0)),"")</f>
        <v>14.727664670658683</v>
      </c>
      <c r="T24" s="6">
        <f>IFERROR(INDEX(Sales!$D$5:$ABF$18,MATCH(UsagePerHour!$B24,Sales!$C$5:$C$18,0),MATCH(UsagePerHour!T$4,Sales!$D$3:$ABF$3,0))/T$2*INDEX(Usage!$D$5:$ABF$11,MATCH(UsagePerHour!$B$20,Usage!$C$5:$C$11,0),MATCH(UsagePerHour!T$4,Usage!$D$3:$ABF$3,0)),"")</f>
        <v>8.4797127468581692</v>
      </c>
      <c r="U24" s="6">
        <f>IFERROR(INDEX(Sales!$D$5:$ABF$18,MATCH(UsagePerHour!$B24,Sales!$C$5:$C$18,0),MATCH(UsagePerHour!U$4,Sales!$D$3:$ABF$3,0))/U$2*INDEX(Usage!$D$5:$ABF$11,MATCH(UsagePerHour!$B$20,Usage!$C$5:$C$11,0),MATCH(UsagePerHour!U$4,Usage!$D$3:$ABF$3,0)),"")</f>
        <v>8.6585974100001781</v>
      </c>
      <c r="V24" s="6">
        <f>IFERROR(INDEX(Sales!$D$5:$ABF$18,MATCH(UsagePerHour!$B24,Sales!$C$5:$C$18,0),MATCH(UsagePerHour!V$4,Sales!$D$3:$ABF$3,0))/V$2*INDEX(Usage!$D$5:$ABF$11,MATCH(UsagePerHour!$B$20,Usage!$C$5:$C$11,0),MATCH(UsagePerHour!V$4,Usage!$D$3:$ABF$3,0)),"")</f>
        <v>14.023494908887205</v>
      </c>
      <c r="W24" s="6">
        <f>IFERROR(INDEX(Sales!$D$5:$ABF$18,MATCH(UsagePerHour!$B24,Sales!$C$5:$C$18,0),MATCH(UsagePerHour!W$4,Sales!$D$3:$ABF$3,0))/W$2*INDEX(Usage!$D$5:$ABF$11,MATCH(UsagePerHour!$B$20,Usage!$C$5:$C$11,0),MATCH(UsagePerHour!W$4,Usage!$D$3:$ABF$3,0)),"")</f>
        <v>118.85450970092464</v>
      </c>
      <c r="X24" s="6">
        <f>IFERROR(INDEX(Sales!$D$5:$ABF$18,MATCH(UsagePerHour!$B24,Sales!$C$5:$C$18,0),MATCH(UsagePerHour!X$4,Sales!$D$3:$ABF$3,0))/X$2*INDEX(Usage!$D$5:$ABF$11,MATCH(UsagePerHour!$B$20,Usage!$C$5:$C$11,0),MATCH(UsagePerHour!X$4,Usage!$D$3:$ABF$3,0)),"")</f>
        <v>30.799953131332849</v>
      </c>
      <c r="Y24" s="6">
        <f>IFERROR(INDEX(Sales!$D$5:$ABF$18,MATCH(UsagePerHour!$B24,Sales!$C$5:$C$18,0),MATCH(UsagePerHour!Y$4,Sales!$D$3:$ABF$3,0))/Y$2*INDEX(Usage!$D$5:$ABF$11,MATCH(UsagePerHour!$B$20,Usage!$C$5:$C$11,0),MATCH(UsagePerHour!Y$4,Usage!$D$3:$ABF$3,0)),"")</f>
        <v>11.243212710907038</v>
      </c>
      <c r="Z24" s="6">
        <f>IFERROR(INDEX(Sales!$D$5:$ABF$18,MATCH(UsagePerHour!$B24,Sales!$C$5:$C$18,0),MATCH(UsagePerHour!Z$4,Sales!$D$3:$ABF$3,0))/Z$2*INDEX(Usage!$D$5:$ABF$11,MATCH(UsagePerHour!$B$20,Usage!$C$5:$C$11,0),MATCH(UsagePerHour!Z$4,Usage!$D$3:$ABF$3,0)),"")</f>
        <v>14.727664670658683</v>
      </c>
      <c r="AA24" s="6">
        <f>IFERROR(INDEX(Sales!$D$5:$ABF$18,MATCH(UsagePerHour!$B24,Sales!$C$5:$C$18,0),MATCH(UsagePerHour!AA$4,Sales!$D$3:$ABF$3,0))/AA$2*INDEX(Usage!$D$5:$ABF$11,MATCH(UsagePerHour!$B$20,Usage!$C$5:$C$11,0),MATCH(UsagePerHour!AA$4,Usage!$D$3:$ABF$3,0)),"")</f>
        <v>8.4797127468581692</v>
      </c>
      <c r="AB24" s="6">
        <f>IFERROR(INDEX(Sales!$D$5:$ABF$18,MATCH(UsagePerHour!$B24,Sales!$C$5:$C$18,0),MATCH(UsagePerHour!AB$4,Sales!$D$3:$ABF$3,0))/AB$2*INDEX(Usage!$D$5:$ABF$11,MATCH(UsagePerHour!$B$20,Usage!$C$5:$C$11,0),MATCH(UsagePerHour!AB$4,Usage!$D$3:$ABF$3,0)),"")</f>
        <v>8.6585974100001781</v>
      </c>
      <c r="AC24" s="6">
        <f>IFERROR(INDEX(Sales!$D$5:$ABF$18,MATCH(UsagePerHour!$B24,Sales!$C$5:$C$18,0),MATCH(UsagePerHour!AC$4,Sales!$D$3:$ABF$3,0))/AC$2*INDEX(Usage!$D$5:$ABF$11,MATCH(UsagePerHour!$B$20,Usage!$C$5:$C$11,0),MATCH(UsagePerHour!AC$4,Usage!$D$3:$ABF$3,0)),"")</f>
        <v>14.023494908887205</v>
      </c>
      <c r="AD24" s="6">
        <f>IFERROR(INDEX(Sales!$D$5:$ABF$18,MATCH(UsagePerHour!$B24,Sales!$C$5:$C$18,0),MATCH(UsagePerHour!AD$4,Sales!$D$3:$ABF$3,0))/AD$2*INDEX(Usage!$D$5:$ABF$11,MATCH(UsagePerHour!$B$20,Usage!$C$5:$C$11,0),MATCH(UsagePerHour!AD$4,Usage!$D$3:$ABF$3,0)),"")</f>
        <v>118.85450970092464</v>
      </c>
      <c r="AE24" s="6">
        <f>IFERROR(INDEX(Sales!$D$5:$ABF$18,MATCH(UsagePerHour!$B24,Sales!$C$5:$C$18,0),MATCH(UsagePerHour!AE$4,Sales!$D$3:$ABF$3,0))/AE$2*INDEX(Usage!$D$5:$ABF$11,MATCH(UsagePerHour!$B$20,Usage!$C$5:$C$11,0),MATCH(UsagePerHour!AE$4,Usage!$D$3:$ABF$3,0)),"")</f>
        <v>30.799953131332849</v>
      </c>
      <c r="AF24" s="6">
        <f>IFERROR(INDEX(Sales!$D$5:$ABF$18,MATCH(UsagePerHour!$B24,Sales!$C$5:$C$18,0),MATCH(UsagePerHour!AF$4,Sales!$D$3:$ABF$3,0))/AF$2*INDEX(Usage!$D$5:$ABF$11,MATCH(UsagePerHour!$B$20,Usage!$C$5:$C$11,0),MATCH(UsagePerHour!AF$4,Usage!$D$3:$ABF$3,0)),"")</f>
        <v>11.243212710907038</v>
      </c>
      <c r="AG24" s="6">
        <f>IFERROR(INDEX(Sales!$D$5:$ABF$18,MATCH(UsagePerHour!$B24,Sales!$C$5:$C$18,0),MATCH(UsagePerHour!AG$4,Sales!$D$3:$ABF$3,0))/AG$2*INDEX(Usage!$D$5:$ABF$11,MATCH(UsagePerHour!$B$20,Usage!$C$5:$C$11,0),MATCH(UsagePerHour!AG$4,Usage!$D$3:$ABF$3,0)),"")</f>
        <v>14.727664670658683</v>
      </c>
      <c r="AH24" s="6">
        <f>IFERROR(INDEX(Sales!$D$5:$ABF$18,MATCH(UsagePerHour!$B24,Sales!$C$5:$C$18,0),MATCH(UsagePerHour!AH$4,Sales!$D$3:$ABF$3,0))/AH$2*INDEX(Usage!$D$5:$ABF$11,MATCH(UsagePerHour!$B$20,Usage!$C$5:$C$11,0),MATCH(UsagePerHour!AH$4,Usage!$D$3:$ABF$3,0)),"")</f>
        <v>8.4797127468581692</v>
      </c>
      <c r="AI24" s="6">
        <f>IFERROR(INDEX(Sales!$D$5:$ABF$18,MATCH(UsagePerHour!$B24,Sales!$C$5:$C$18,0),MATCH(UsagePerHour!AI$4,Sales!$D$3:$ABF$3,0))/AI$2*INDEX(Usage!$D$5:$ABF$11,MATCH(UsagePerHour!$B$20,Usage!$C$5:$C$11,0),MATCH(UsagePerHour!AI$4,Usage!$D$3:$ABF$3,0)),"")</f>
        <v>8.6585974100001781</v>
      </c>
      <c r="AJ24" s="6">
        <f>IFERROR(INDEX(Sales!$D$5:$ABF$18,MATCH(UsagePerHour!$B24,Sales!$C$5:$C$18,0),MATCH(UsagePerHour!AJ$4,Sales!$D$3:$ABF$3,0))/AJ$2*INDEX(Usage!$D$5:$ABF$11,MATCH(UsagePerHour!$B$20,Usage!$C$5:$C$11,0),MATCH(UsagePerHour!AJ$4,Usage!$D$3:$ABF$3,0)),"")</f>
        <v>14.023494908887205</v>
      </c>
      <c r="AK24" s="6">
        <f>IFERROR(INDEX(Sales!$D$5:$ABF$18,MATCH(UsagePerHour!$B24,Sales!$C$5:$C$18,0),MATCH(UsagePerHour!AK$4,Sales!$D$3:$ABF$3,0))/AK$2*INDEX(Usage!$D$5:$ABF$11,MATCH(UsagePerHour!$B$20,Usage!$C$5:$C$11,0),MATCH(UsagePerHour!AK$4,Usage!$D$3:$ABF$3,0)),"")</f>
        <v>118.85450970092464</v>
      </c>
      <c r="AL24" s="6">
        <f>IFERROR(INDEX(Sales!$D$5:$ABF$18,MATCH(UsagePerHour!$B24,Sales!$C$5:$C$18,0),MATCH(UsagePerHour!AL$4,Sales!$D$3:$ABF$3,0))/AL$2*INDEX(Usage!$D$5:$ABF$11,MATCH(UsagePerHour!$B$20,Usage!$C$5:$C$11,0),MATCH(UsagePerHour!AL$4,Usage!$D$3:$ABF$3,0)),"")</f>
        <v>30.799953131332849</v>
      </c>
      <c r="AM24" s="6">
        <f>IFERROR(INDEX(Sales!$D$5:$ABF$18,MATCH(UsagePerHour!$B24,Sales!$C$5:$C$18,0),MATCH(UsagePerHour!AM$4,Sales!$D$3:$ABF$3,0))/AM$2*INDEX(Usage!$D$5:$ABF$11,MATCH(UsagePerHour!$B$20,Usage!$C$5:$C$11,0),MATCH(UsagePerHour!AM$4,Usage!$D$3:$ABF$3,0)),"")</f>
        <v>11.243212710907038</v>
      </c>
      <c r="AN24" s="6">
        <f>IFERROR(INDEX(Sales!$D$5:$ABF$18,MATCH(UsagePerHour!$B24,Sales!$C$5:$C$18,0),MATCH(UsagePerHour!AN$4,Sales!$D$3:$ABF$3,0))/AN$2*INDEX(Usage!$D$5:$ABF$11,MATCH(UsagePerHour!$B$20,Usage!$C$5:$C$11,0),MATCH(UsagePerHour!AN$4,Usage!$D$3:$ABF$3,0)),"")</f>
        <v>14.727664670658683</v>
      </c>
      <c r="AO24" s="6">
        <f>IFERROR(INDEX(Sales!$D$5:$ABF$18,MATCH(UsagePerHour!$B24,Sales!$C$5:$C$18,0),MATCH(UsagePerHour!AO$4,Sales!$D$3:$ABF$3,0))/AO$2*INDEX(Usage!$D$5:$ABF$11,MATCH(UsagePerHour!$B$20,Usage!$C$5:$C$11,0),MATCH(UsagePerHour!AO$4,Usage!$D$3:$ABF$3,0)),"")</f>
        <v>8.4797127468581692</v>
      </c>
      <c r="AP24" s="6">
        <f>IFERROR(INDEX(Sales!$D$5:$ABF$18,MATCH(UsagePerHour!$B24,Sales!$C$5:$C$18,0),MATCH(UsagePerHour!AP$4,Sales!$D$3:$ABF$3,0))/AP$2*INDEX(Usage!$D$5:$ABF$11,MATCH(UsagePerHour!$B$20,Usage!$C$5:$C$11,0),MATCH(UsagePerHour!AP$4,Usage!$D$3:$ABF$3,0)),"")</f>
        <v>8.6585974100001781</v>
      </c>
      <c r="AQ24" s="6">
        <f>IFERROR(INDEX(Sales!$D$5:$ABF$18,MATCH(UsagePerHour!$B24,Sales!$C$5:$C$18,0),MATCH(UsagePerHour!AQ$4,Sales!$D$3:$ABF$3,0))/AQ$2*INDEX(Usage!$D$5:$ABF$11,MATCH(UsagePerHour!$B$20,Usage!$C$5:$C$11,0),MATCH(UsagePerHour!AQ$4,Usage!$D$3:$ABF$3,0)),"")</f>
        <v>14.023494908887205</v>
      </c>
      <c r="AR24" s="6">
        <f>IFERROR(INDEX(Sales!$D$5:$ABF$18,MATCH(UsagePerHour!$B24,Sales!$C$5:$C$18,0),MATCH(UsagePerHour!AR$4,Sales!$D$3:$ABF$3,0))/AR$2*INDEX(Usage!$D$5:$ABF$11,MATCH(UsagePerHour!$B$20,Usage!$C$5:$C$11,0),MATCH(UsagePerHour!AR$4,Usage!$D$3:$ABF$3,0)),"")</f>
        <v>118.85450970092464</v>
      </c>
      <c r="AS24" s="6">
        <f>IFERROR(INDEX(Sales!$D$5:$ABF$18,MATCH(UsagePerHour!$B24,Sales!$C$5:$C$18,0),MATCH(UsagePerHour!AS$4,Sales!$D$3:$ABF$3,0))/AS$2*INDEX(Usage!$D$5:$ABF$11,MATCH(UsagePerHour!$B$20,Usage!$C$5:$C$11,0),MATCH(UsagePerHour!AS$4,Usage!$D$3:$ABF$3,0)),"")</f>
        <v>30.799953131332849</v>
      </c>
      <c r="AT24" s="6">
        <f>IFERROR(INDEX(Sales!$D$5:$ABF$18,MATCH(UsagePerHour!$B24,Sales!$C$5:$C$18,0),MATCH(UsagePerHour!AT$4,Sales!$D$3:$ABF$3,0))/AT$2*INDEX(Usage!$D$5:$ABF$11,MATCH(UsagePerHour!$B$20,Usage!$C$5:$C$11,0),MATCH(UsagePerHour!AT$4,Usage!$D$3:$ABF$3,0)),"")</f>
        <v>11.243212710907038</v>
      </c>
      <c r="AU24" s="6">
        <f>IFERROR(INDEX(Sales!$D$5:$ABF$18,MATCH(UsagePerHour!$B24,Sales!$C$5:$C$18,0),MATCH(UsagePerHour!AU$4,Sales!$D$3:$ABF$3,0))/AU$2*INDEX(Usage!$D$5:$ABF$11,MATCH(UsagePerHour!$B$20,Usage!$C$5:$C$11,0),MATCH(UsagePerHour!AU$4,Usage!$D$3:$ABF$3,0)),"")</f>
        <v>14.727664670658683</v>
      </c>
      <c r="AV24" s="6">
        <f>IFERROR(INDEX(Sales!$D$5:$ABF$18,MATCH(UsagePerHour!$B24,Sales!$C$5:$C$18,0),MATCH(UsagePerHour!AV$4,Sales!$D$3:$ABF$3,0))/AV$2*INDEX(Usage!$D$5:$ABF$11,MATCH(UsagePerHour!$B$20,Usage!$C$5:$C$11,0),MATCH(UsagePerHour!AV$4,Usage!$D$3:$ABF$3,0)),"")</f>
        <v>8.4797127468581692</v>
      </c>
      <c r="AW24" s="6">
        <f>IFERROR(INDEX(Sales!$D$5:$ABF$18,MATCH(UsagePerHour!$B24,Sales!$C$5:$C$18,0),MATCH(UsagePerHour!AW$4,Sales!$D$3:$ABF$3,0))/AW$2*INDEX(Usage!$D$5:$ABF$11,MATCH(UsagePerHour!$B$20,Usage!$C$5:$C$11,0),MATCH(UsagePerHour!AW$4,Usage!$D$3:$ABF$3,0)),"")</f>
        <v>8.6585974100001781</v>
      </c>
      <c r="AX24" s="6">
        <f>IFERROR(INDEX(Sales!$D$5:$ABF$18,MATCH(UsagePerHour!$B24,Sales!$C$5:$C$18,0),MATCH(UsagePerHour!AX$4,Sales!$D$3:$ABF$3,0))/AX$2*INDEX(Usage!$D$5:$ABF$11,MATCH(UsagePerHour!$B$20,Usage!$C$5:$C$11,0),MATCH(UsagePerHour!AX$4,Usage!$D$3:$ABF$3,0)),"")</f>
        <v>14.023494908887205</v>
      </c>
      <c r="AY24" s="6">
        <f>IFERROR(INDEX(Sales!$D$5:$ABF$18,MATCH(UsagePerHour!$B24,Sales!$C$5:$C$18,0),MATCH(UsagePerHour!AY$4,Sales!$D$3:$ABF$3,0))/AY$2*INDEX(Usage!$D$5:$ABF$11,MATCH(UsagePerHour!$B$20,Usage!$C$5:$C$11,0),MATCH(UsagePerHour!AY$4,Usage!$D$3:$ABF$3,0)),"")</f>
        <v>118.85450970092464</v>
      </c>
      <c r="AZ24" s="6">
        <f>IFERROR(INDEX(Sales!$D$5:$ABF$18,MATCH(UsagePerHour!$B24,Sales!$C$5:$C$18,0),MATCH(UsagePerHour!AZ$4,Sales!$D$3:$ABF$3,0))/AZ$2*INDEX(Usage!$D$5:$ABF$11,MATCH(UsagePerHour!$B$20,Usage!$C$5:$C$11,0),MATCH(UsagePerHour!AZ$4,Usage!$D$3:$ABF$3,0)),"")</f>
        <v>30.799953131332849</v>
      </c>
      <c r="BA24" s="6">
        <f>IFERROR(INDEX(Sales!$D$5:$ABF$18,MATCH(UsagePerHour!$B24,Sales!$C$5:$C$18,0),MATCH(UsagePerHour!BA$4,Sales!$D$3:$ABF$3,0))/BA$2*INDEX(Usage!$D$5:$ABF$11,MATCH(UsagePerHour!$B$20,Usage!$C$5:$C$11,0),MATCH(UsagePerHour!BA$4,Usage!$D$3:$ABF$3,0)),"")</f>
        <v>11.243212710907038</v>
      </c>
      <c r="BB24" s="6">
        <f>IFERROR(INDEX(Sales!$D$5:$ABF$18,MATCH(UsagePerHour!$B24,Sales!$C$5:$C$18,0),MATCH(UsagePerHour!BB$4,Sales!$D$3:$ABF$3,0))/BB$2*INDEX(Usage!$D$5:$ABF$11,MATCH(UsagePerHour!$B$20,Usage!$C$5:$C$11,0),MATCH(UsagePerHour!BB$4,Usage!$D$3:$ABF$3,0)),"")</f>
        <v>14.727664670658683</v>
      </c>
      <c r="BC24" s="6">
        <f>IFERROR(INDEX(Sales!$D$5:$ABF$18,MATCH(UsagePerHour!$B24,Sales!$C$5:$C$18,0),MATCH(UsagePerHour!BC$4,Sales!$D$3:$ABF$3,0))/BC$2*INDEX(Usage!$D$5:$ABF$11,MATCH(UsagePerHour!$B$20,Usage!$C$5:$C$11,0),MATCH(UsagePerHour!BC$4,Usage!$D$3:$ABF$3,0)),"")</f>
        <v>8.4797127468581692</v>
      </c>
      <c r="BD24" s="6">
        <f>IFERROR(INDEX(Sales!$D$5:$ABF$18,MATCH(UsagePerHour!$B24,Sales!$C$5:$C$18,0),MATCH(UsagePerHour!BD$4,Sales!$D$3:$ABF$3,0))/BD$2*INDEX(Usage!$D$5:$ABF$11,MATCH(UsagePerHour!$B$20,Usage!$C$5:$C$11,0),MATCH(UsagePerHour!BD$4,Usage!$D$3:$ABF$3,0)),"")</f>
        <v>8.6585974100001781</v>
      </c>
      <c r="BE24" s="6">
        <f>IFERROR(INDEX(Sales!$D$5:$ABF$18,MATCH(UsagePerHour!$B24,Sales!$C$5:$C$18,0),MATCH(UsagePerHour!BE$4,Sales!$D$3:$ABF$3,0))/BE$2*INDEX(Usage!$D$5:$ABF$11,MATCH(UsagePerHour!$B$20,Usage!$C$5:$C$11,0),MATCH(UsagePerHour!BE$4,Usage!$D$3:$ABF$3,0)),"")</f>
        <v>14.023494908887205</v>
      </c>
      <c r="BF24" s="6">
        <f>IFERROR(INDEX(Sales!$D$5:$ABF$18,MATCH(UsagePerHour!$B24,Sales!$C$5:$C$18,0),MATCH(UsagePerHour!BF$4,Sales!$D$3:$ABF$3,0))/BF$2*INDEX(Usage!$D$5:$ABF$11,MATCH(UsagePerHour!$B$20,Usage!$C$5:$C$11,0),MATCH(UsagePerHour!BF$4,Usage!$D$3:$ABF$3,0)),"")</f>
        <v>118.85450970092464</v>
      </c>
      <c r="BG24" s="6">
        <f>IFERROR(INDEX(Sales!$D$5:$ABF$18,MATCH(UsagePerHour!$B24,Sales!$C$5:$C$18,0),MATCH(UsagePerHour!BG$4,Sales!$D$3:$ABF$3,0))/BG$2*INDEX(Usage!$D$5:$ABF$11,MATCH(UsagePerHour!$B$20,Usage!$C$5:$C$11,0),MATCH(UsagePerHour!BG$4,Usage!$D$3:$ABF$3,0)),"")</f>
        <v>30.799953131332849</v>
      </c>
      <c r="BH24" s="6">
        <f>IFERROR(INDEX(Sales!$D$5:$ABF$18,MATCH(UsagePerHour!$B24,Sales!$C$5:$C$18,0),MATCH(UsagePerHour!BH$4,Sales!$D$3:$ABF$3,0))/BH$2*INDEX(Usage!$D$5:$ABF$11,MATCH(UsagePerHour!$B$20,Usage!$C$5:$C$11,0),MATCH(UsagePerHour!BH$4,Usage!$D$3:$ABF$3,0)),"")</f>
        <v>11.243212710907038</v>
      </c>
      <c r="BI24" s="6">
        <f>IFERROR(INDEX(Sales!$D$5:$ABF$18,MATCH(UsagePerHour!$B24,Sales!$C$5:$C$18,0),MATCH(UsagePerHour!BI$4,Sales!$D$3:$ABF$3,0))/BI$2*INDEX(Usage!$D$5:$ABF$11,MATCH(UsagePerHour!$B$20,Usage!$C$5:$C$11,0),MATCH(UsagePerHour!BI$4,Usage!$D$3:$ABF$3,0)),"")</f>
        <v>14.727664670658683</v>
      </c>
      <c r="BJ24" s="6">
        <f>IFERROR(INDEX(Sales!$D$5:$ABF$18,MATCH(UsagePerHour!$B24,Sales!$C$5:$C$18,0),MATCH(UsagePerHour!BJ$4,Sales!$D$3:$ABF$3,0))/BJ$2*INDEX(Usage!$D$5:$ABF$11,MATCH(UsagePerHour!$B$20,Usage!$C$5:$C$11,0),MATCH(UsagePerHour!BJ$4,Usage!$D$3:$ABF$3,0)),"")</f>
        <v>8.4797127468581692</v>
      </c>
      <c r="BK24" s="6">
        <f>IFERROR(INDEX(Sales!$D$5:$ABF$18,MATCH(UsagePerHour!$B24,Sales!$C$5:$C$18,0),MATCH(UsagePerHour!BK$4,Sales!$D$3:$ABF$3,0))/BK$2*INDEX(Usage!$D$5:$ABF$11,MATCH(UsagePerHour!$B$20,Usage!$C$5:$C$11,0),MATCH(UsagePerHour!BK$4,Usage!$D$3:$ABF$3,0)),"")</f>
        <v>8.6585974100001781</v>
      </c>
      <c r="BL24" s="6">
        <f>IFERROR(INDEX(Sales!$D$5:$ABF$18,MATCH(UsagePerHour!$B24,Sales!$C$5:$C$18,0),MATCH(UsagePerHour!BL$4,Sales!$D$3:$ABF$3,0))/BL$2*INDEX(Usage!$D$5:$ABF$11,MATCH(UsagePerHour!$B$20,Usage!$C$5:$C$11,0),MATCH(UsagePerHour!BL$4,Usage!$D$3:$ABF$3,0)),"")</f>
        <v>14.023494908887205</v>
      </c>
      <c r="BM24" s="6">
        <f>IFERROR(INDEX(Sales!$D$5:$ABF$18,MATCH(UsagePerHour!$B24,Sales!$C$5:$C$18,0),MATCH(UsagePerHour!BM$4,Sales!$D$3:$ABF$3,0))/BM$2*INDEX(Usage!$D$5:$ABF$11,MATCH(UsagePerHour!$B$20,Usage!$C$5:$C$11,0),MATCH(UsagePerHour!BM$4,Usage!$D$3:$ABF$3,0)),"")</f>
        <v>118.85450970092464</v>
      </c>
      <c r="BN24" s="6">
        <f>IFERROR(INDEX(Sales!$D$5:$ABF$18,MATCH(UsagePerHour!$B24,Sales!$C$5:$C$18,0),MATCH(UsagePerHour!BN$4,Sales!$D$3:$ABF$3,0))/BN$2*INDEX(Usage!$D$5:$ABF$11,MATCH(UsagePerHour!$B$20,Usage!$C$5:$C$11,0),MATCH(UsagePerHour!BN$4,Usage!$D$3:$ABF$3,0)),"")</f>
        <v>30.799953131332849</v>
      </c>
      <c r="BO24" s="6">
        <f>IFERROR(INDEX(Sales!$D$5:$ABF$18,MATCH(UsagePerHour!$B24,Sales!$C$5:$C$18,0),MATCH(UsagePerHour!BO$4,Sales!$D$3:$ABF$3,0))/BO$2*INDEX(Usage!$D$5:$ABF$11,MATCH(UsagePerHour!$B$20,Usage!$C$5:$C$11,0),MATCH(UsagePerHour!BO$4,Usage!$D$3:$ABF$3,0)),"")</f>
        <v>11.243212710907038</v>
      </c>
      <c r="BP24" s="6">
        <f>IFERROR(INDEX(Sales!$D$5:$ABF$18,MATCH(UsagePerHour!$B24,Sales!$C$5:$C$18,0),MATCH(UsagePerHour!BP$4,Sales!$D$3:$ABF$3,0))/BP$2*INDEX(Usage!$D$5:$ABF$11,MATCH(UsagePerHour!$B$20,Usage!$C$5:$C$11,0),MATCH(UsagePerHour!BP$4,Usage!$D$3:$ABF$3,0)),"")</f>
        <v>14.727664670658683</v>
      </c>
      <c r="BQ24" s="6">
        <f>IFERROR(INDEX(Sales!$D$5:$ABF$18,MATCH(UsagePerHour!$B24,Sales!$C$5:$C$18,0),MATCH(UsagePerHour!BQ$4,Sales!$D$3:$ABF$3,0))/BQ$2*INDEX(Usage!$D$5:$ABF$11,MATCH(UsagePerHour!$B$20,Usage!$C$5:$C$11,0),MATCH(UsagePerHour!BQ$4,Usage!$D$3:$ABF$3,0)),"")</f>
        <v>8.4797127468581692</v>
      </c>
      <c r="BR24" s="6">
        <f>IFERROR(INDEX(Sales!$D$5:$ABF$18,MATCH(UsagePerHour!$B24,Sales!$C$5:$C$18,0),MATCH(UsagePerHour!BR$4,Sales!$D$3:$ABF$3,0))/BR$2*INDEX(Usage!$D$5:$ABF$11,MATCH(UsagePerHour!$B$20,Usage!$C$5:$C$11,0),MATCH(UsagePerHour!BR$4,Usage!$D$3:$ABF$3,0)),"")</f>
        <v>8.6585974100001781</v>
      </c>
      <c r="BS24" s="6">
        <f>IFERROR(INDEX(Sales!$D$5:$ABF$18,MATCH(UsagePerHour!$B24,Sales!$C$5:$C$18,0),MATCH(UsagePerHour!BS$4,Sales!$D$3:$ABF$3,0))/BS$2*INDEX(Usage!$D$5:$ABF$11,MATCH(UsagePerHour!$B$20,Usage!$C$5:$C$11,0),MATCH(UsagePerHour!BS$4,Usage!$D$3:$ABF$3,0)),"")</f>
        <v>14.023494908887205</v>
      </c>
      <c r="BT24" s="6">
        <f>IFERROR(INDEX(Sales!$D$5:$ABF$18,MATCH(UsagePerHour!$B24,Sales!$C$5:$C$18,0),MATCH(UsagePerHour!BT$4,Sales!$D$3:$ABF$3,0))/BT$2*INDEX(Usage!$D$5:$ABF$11,MATCH(UsagePerHour!$B$20,Usage!$C$5:$C$11,0),MATCH(UsagePerHour!BT$4,Usage!$D$3:$ABF$3,0)),"")</f>
        <v>118.85450970092464</v>
      </c>
      <c r="BU24" s="6">
        <f>IFERROR(INDEX(Sales!$D$5:$ABF$18,MATCH(UsagePerHour!$B24,Sales!$C$5:$C$18,0),MATCH(UsagePerHour!BU$4,Sales!$D$3:$ABF$3,0))/BU$2*INDEX(Usage!$D$5:$ABF$11,MATCH(UsagePerHour!$B$20,Usage!$C$5:$C$11,0),MATCH(UsagePerHour!BU$4,Usage!$D$3:$ABF$3,0)),"")</f>
        <v>30.799953131332849</v>
      </c>
      <c r="BV24" s="6">
        <f>IFERROR(INDEX(Sales!$D$5:$ABF$18,MATCH(UsagePerHour!$B24,Sales!$C$5:$C$18,0),MATCH(UsagePerHour!BV$4,Sales!$D$3:$ABF$3,0))/BV$2*INDEX(Usage!$D$5:$ABF$11,MATCH(UsagePerHour!$B$20,Usage!$C$5:$C$11,0),MATCH(UsagePerHour!BV$4,Usage!$D$3:$ABF$3,0)),"")</f>
        <v>11.243212710907038</v>
      </c>
      <c r="BW24" s="6">
        <f>IFERROR(INDEX(Sales!$D$5:$ABF$18,MATCH(UsagePerHour!$B24,Sales!$C$5:$C$18,0),MATCH(UsagePerHour!BW$4,Sales!$D$3:$ABF$3,0))/BW$2*INDEX(Usage!$D$5:$ABF$11,MATCH(UsagePerHour!$B$20,Usage!$C$5:$C$11,0),MATCH(UsagePerHour!BW$4,Usage!$D$3:$ABF$3,0)),"")</f>
        <v>14.727664670658683</v>
      </c>
      <c r="BX24" s="6">
        <f>IFERROR(INDEX(Sales!$D$5:$ABF$18,MATCH(UsagePerHour!$B24,Sales!$C$5:$C$18,0),MATCH(UsagePerHour!BX$4,Sales!$D$3:$ABF$3,0))/BX$2*INDEX(Usage!$D$5:$ABF$11,MATCH(UsagePerHour!$B$20,Usage!$C$5:$C$11,0),MATCH(UsagePerHour!BX$4,Usage!$D$3:$ABF$3,0)),"")</f>
        <v>8.4797127468581692</v>
      </c>
      <c r="BY24" s="6">
        <f>IFERROR(INDEX(Sales!$D$5:$ABF$18,MATCH(UsagePerHour!$B24,Sales!$C$5:$C$18,0),MATCH(UsagePerHour!BY$4,Sales!$D$3:$ABF$3,0))/BY$2*INDEX(Usage!$D$5:$ABF$11,MATCH(UsagePerHour!$B$20,Usage!$C$5:$C$11,0),MATCH(UsagePerHour!BY$4,Usage!$D$3:$ABF$3,0)),"")</f>
        <v>8.6585974100001781</v>
      </c>
      <c r="BZ24" s="6">
        <f>IFERROR(INDEX(Sales!$D$5:$ABF$18,MATCH(UsagePerHour!$B24,Sales!$C$5:$C$18,0),MATCH(UsagePerHour!BZ$4,Sales!$D$3:$ABF$3,0))/BZ$2*INDEX(Usage!$D$5:$ABF$11,MATCH(UsagePerHour!$B$20,Usage!$C$5:$C$11,0),MATCH(UsagePerHour!BZ$4,Usage!$D$3:$ABF$3,0)),"")</f>
        <v>14.023494908887205</v>
      </c>
      <c r="CA24" s="6">
        <f>IFERROR(INDEX(Sales!$D$5:$ABF$18,MATCH(UsagePerHour!$B24,Sales!$C$5:$C$18,0),MATCH(UsagePerHour!CA$4,Sales!$D$3:$ABF$3,0))/CA$2*INDEX(Usage!$D$5:$ABF$11,MATCH(UsagePerHour!$B$20,Usage!$C$5:$C$11,0),MATCH(UsagePerHour!CA$4,Usage!$D$3:$ABF$3,0)),"")</f>
        <v>118.85450970092464</v>
      </c>
      <c r="CB24" s="6">
        <f>IFERROR(INDEX(Sales!$D$5:$ABF$18,MATCH(UsagePerHour!$B24,Sales!$C$5:$C$18,0),MATCH(UsagePerHour!CB$4,Sales!$D$3:$ABF$3,0))/CB$2*INDEX(Usage!$D$5:$ABF$11,MATCH(UsagePerHour!$B$20,Usage!$C$5:$C$11,0),MATCH(UsagePerHour!CB$4,Usage!$D$3:$ABF$3,0)),"")</f>
        <v>30.799953131332849</v>
      </c>
      <c r="CC24" s="6">
        <f>IFERROR(INDEX(Sales!$D$5:$ABF$18,MATCH(UsagePerHour!$B24,Sales!$C$5:$C$18,0),MATCH(UsagePerHour!CC$4,Sales!$D$3:$ABF$3,0))/CC$2*INDEX(Usage!$D$5:$ABF$11,MATCH(UsagePerHour!$B$20,Usage!$C$5:$C$11,0),MATCH(UsagePerHour!CC$4,Usage!$D$3:$ABF$3,0)),"")</f>
        <v>11.243212710907038</v>
      </c>
      <c r="CD24" s="6">
        <f>IFERROR(INDEX(Sales!$D$5:$ABF$18,MATCH(UsagePerHour!$B24,Sales!$C$5:$C$18,0),MATCH(UsagePerHour!CD$4,Sales!$D$3:$ABF$3,0))/CD$2*INDEX(Usage!$D$5:$ABF$11,MATCH(UsagePerHour!$B$20,Usage!$C$5:$C$11,0),MATCH(UsagePerHour!CD$4,Usage!$D$3:$ABF$3,0)),"")</f>
        <v>14.727664670658683</v>
      </c>
      <c r="CE24" s="6">
        <f>IFERROR(INDEX(Sales!$D$5:$ABF$18,MATCH(UsagePerHour!$B24,Sales!$C$5:$C$18,0),MATCH(UsagePerHour!CE$4,Sales!$D$3:$ABF$3,0))/CE$2*INDEX(Usage!$D$5:$ABF$11,MATCH(UsagePerHour!$B$20,Usage!$C$5:$C$11,0),MATCH(UsagePerHour!CE$4,Usage!$D$3:$ABF$3,0)),"")</f>
        <v>8.4797127468581692</v>
      </c>
      <c r="CF24" s="6">
        <f>IFERROR(INDEX(Sales!$D$5:$ABF$18,MATCH(UsagePerHour!$B24,Sales!$C$5:$C$18,0),MATCH(UsagePerHour!CF$4,Sales!$D$3:$ABF$3,0))/CF$2*INDEX(Usage!$D$5:$ABF$11,MATCH(UsagePerHour!$B$20,Usage!$C$5:$C$11,0),MATCH(UsagePerHour!CF$4,Usage!$D$3:$ABF$3,0)),"")</f>
        <v>8.6585974100001781</v>
      </c>
      <c r="CG24" s="6">
        <f>IFERROR(INDEX(Sales!$D$5:$ABF$18,MATCH(UsagePerHour!$B24,Sales!$C$5:$C$18,0),MATCH(UsagePerHour!CG$4,Sales!$D$3:$ABF$3,0))/CG$2*INDEX(Usage!$D$5:$ABF$11,MATCH(UsagePerHour!$B$20,Usage!$C$5:$C$11,0),MATCH(UsagePerHour!CG$4,Usage!$D$3:$ABF$3,0)),"")</f>
        <v>14.023494908887205</v>
      </c>
      <c r="CH24" s="6">
        <f>IFERROR(INDEX(Sales!$D$5:$ABF$18,MATCH(UsagePerHour!$B24,Sales!$C$5:$C$18,0),MATCH(UsagePerHour!CH$4,Sales!$D$3:$ABF$3,0))/CH$2*INDEX(Usage!$D$5:$ABF$11,MATCH(UsagePerHour!$B$20,Usage!$C$5:$C$11,0),MATCH(UsagePerHour!CH$4,Usage!$D$3:$ABF$3,0)),"")</f>
        <v>118.85450970092464</v>
      </c>
      <c r="CI24" s="6">
        <f>IFERROR(INDEX(Sales!$D$5:$ABF$18,MATCH(UsagePerHour!$B24,Sales!$C$5:$C$18,0),MATCH(UsagePerHour!CI$4,Sales!$D$3:$ABF$3,0))/CI$2*INDEX(Usage!$D$5:$ABF$11,MATCH(UsagePerHour!$B$20,Usage!$C$5:$C$11,0),MATCH(UsagePerHour!CI$4,Usage!$D$3:$ABF$3,0)),"")</f>
        <v>30.799953131332849</v>
      </c>
      <c r="CJ24" s="6">
        <f>IFERROR(INDEX(Sales!$D$5:$ABF$18,MATCH(UsagePerHour!$B24,Sales!$C$5:$C$18,0),MATCH(UsagePerHour!CJ$4,Sales!$D$3:$ABF$3,0))/CJ$2*INDEX(Usage!$D$5:$ABF$11,MATCH(UsagePerHour!$B$20,Usage!$C$5:$C$11,0),MATCH(UsagePerHour!CJ$4,Usage!$D$3:$ABF$3,0)),"")</f>
        <v>11.243212710907038</v>
      </c>
      <c r="CK24" s="6">
        <f>IFERROR(INDEX(Sales!$D$5:$ABF$18,MATCH(UsagePerHour!$B24,Sales!$C$5:$C$18,0),MATCH(UsagePerHour!CK$4,Sales!$D$3:$ABF$3,0))/CK$2*INDEX(Usage!$D$5:$ABF$11,MATCH(UsagePerHour!$B$20,Usage!$C$5:$C$11,0),MATCH(UsagePerHour!CK$4,Usage!$D$3:$ABF$3,0)),"")</f>
        <v>14.727664670658683</v>
      </c>
      <c r="CL24" s="6">
        <f>IFERROR(INDEX(Sales!$D$5:$ABF$18,MATCH(UsagePerHour!$B24,Sales!$C$5:$C$18,0),MATCH(UsagePerHour!CL$4,Sales!$D$3:$ABF$3,0))/CL$2*INDEX(Usage!$D$5:$ABF$11,MATCH(UsagePerHour!$B$20,Usage!$C$5:$C$11,0),MATCH(UsagePerHour!CL$4,Usage!$D$3:$ABF$3,0)),"")</f>
        <v>8.4797127468581692</v>
      </c>
      <c r="CM24" s="6">
        <f>IFERROR(INDEX(Sales!$D$5:$ABF$18,MATCH(UsagePerHour!$B24,Sales!$C$5:$C$18,0),MATCH(UsagePerHour!CM$4,Sales!$D$3:$ABF$3,0))/CM$2*INDEX(Usage!$D$5:$ABF$11,MATCH(UsagePerHour!$B$20,Usage!$C$5:$C$11,0),MATCH(UsagePerHour!CM$4,Usage!$D$3:$ABF$3,0)),"")</f>
        <v>8.6585974100001781</v>
      </c>
      <c r="CN24" s="6">
        <f>IFERROR(INDEX(Sales!$D$5:$ABF$18,MATCH(UsagePerHour!$B24,Sales!$C$5:$C$18,0),MATCH(UsagePerHour!CN$4,Sales!$D$3:$ABF$3,0))/CN$2*INDEX(Usage!$D$5:$ABF$11,MATCH(UsagePerHour!$B$20,Usage!$C$5:$C$11,0),MATCH(UsagePerHour!CN$4,Usage!$D$3:$ABF$3,0)),"")</f>
        <v>14.023494908887205</v>
      </c>
      <c r="CO24" s="6">
        <f>IFERROR(INDEX(Sales!$D$5:$ABF$18,MATCH(UsagePerHour!$B24,Sales!$C$5:$C$18,0),MATCH(UsagePerHour!CO$4,Sales!$D$3:$ABF$3,0))/CO$2*INDEX(Usage!$D$5:$ABF$11,MATCH(UsagePerHour!$B$20,Usage!$C$5:$C$11,0),MATCH(UsagePerHour!CO$4,Usage!$D$3:$ABF$3,0)),"")</f>
        <v>118.85450970092464</v>
      </c>
      <c r="CP24" s="6">
        <f>IFERROR(INDEX(Sales!$D$5:$ABF$18,MATCH(UsagePerHour!$B24,Sales!$C$5:$C$18,0),MATCH(UsagePerHour!CP$4,Sales!$D$3:$ABF$3,0))/CP$2*INDEX(Usage!$D$5:$ABF$11,MATCH(UsagePerHour!$B$20,Usage!$C$5:$C$11,0),MATCH(UsagePerHour!CP$4,Usage!$D$3:$ABF$3,0)),"")</f>
        <v>30.799953131332849</v>
      </c>
      <c r="CQ24" s="6">
        <f>IFERROR(INDEX(Sales!$D$5:$ABF$18,MATCH(UsagePerHour!$B24,Sales!$C$5:$C$18,0),MATCH(UsagePerHour!CQ$4,Sales!$D$3:$ABF$3,0))/CQ$2*INDEX(Usage!$D$5:$ABF$11,MATCH(UsagePerHour!$B$20,Usage!$C$5:$C$11,0),MATCH(UsagePerHour!CQ$4,Usage!$D$3:$ABF$3,0)),"")</f>
        <v>11.243212710907038</v>
      </c>
      <c r="CR24" s="6">
        <f>IFERROR(INDEX(Sales!$D$5:$ABF$18,MATCH(UsagePerHour!$B24,Sales!$C$5:$C$18,0),MATCH(UsagePerHour!CR$4,Sales!$D$3:$ABF$3,0))/CR$2*INDEX(Usage!$D$5:$ABF$11,MATCH(UsagePerHour!$B$20,Usage!$C$5:$C$11,0),MATCH(UsagePerHour!CR$4,Usage!$D$3:$ABF$3,0)),"")</f>
        <v>14.727664670658683</v>
      </c>
      <c r="CS24" s="6">
        <f>IFERROR(INDEX(Sales!$D$5:$ABF$18,MATCH(UsagePerHour!$B24,Sales!$C$5:$C$18,0),MATCH(UsagePerHour!CS$4,Sales!$D$3:$ABF$3,0))/CS$2*INDEX(Usage!$D$5:$ABF$11,MATCH(UsagePerHour!$B$20,Usage!$C$5:$C$11,0),MATCH(UsagePerHour!CS$4,Usage!$D$3:$ABF$3,0)),"")</f>
        <v>8.4797127468581692</v>
      </c>
      <c r="CT24" s="6">
        <f>IFERROR(INDEX(Sales!$D$5:$ABF$18,MATCH(UsagePerHour!$B24,Sales!$C$5:$C$18,0),MATCH(UsagePerHour!CT$4,Sales!$D$3:$ABF$3,0))/CT$2*INDEX(Usage!$D$5:$ABF$11,MATCH(UsagePerHour!$B$20,Usage!$C$5:$C$11,0),MATCH(UsagePerHour!CT$4,Usage!$D$3:$ABF$3,0)),"")</f>
        <v>8.6585974100001781</v>
      </c>
      <c r="CU24" s="6">
        <f>IFERROR(INDEX(Sales!$D$5:$ABF$18,MATCH(UsagePerHour!$B24,Sales!$C$5:$C$18,0),MATCH(UsagePerHour!CU$4,Sales!$D$3:$ABF$3,0))/CU$2*INDEX(Usage!$D$5:$ABF$11,MATCH(UsagePerHour!$B$20,Usage!$C$5:$C$11,0),MATCH(UsagePerHour!CU$4,Usage!$D$3:$ABF$3,0)),"")</f>
        <v>14.023494908887205</v>
      </c>
      <c r="CV24" s="6">
        <f>IFERROR(INDEX(Sales!$D$5:$ABF$18,MATCH(UsagePerHour!$B24,Sales!$C$5:$C$18,0),MATCH(UsagePerHour!CV$4,Sales!$D$3:$ABF$3,0))/CV$2*INDEX(Usage!$D$5:$ABF$11,MATCH(UsagePerHour!$B$20,Usage!$C$5:$C$11,0),MATCH(UsagePerHour!CV$4,Usage!$D$3:$ABF$3,0)),"")</f>
        <v>118.85450970092464</v>
      </c>
      <c r="CW24" s="6">
        <f>IFERROR(INDEX(Sales!$D$5:$ABF$18,MATCH(UsagePerHour!$B24,Sales!$C$5:$C$18,0),MATCH(UsagePerHour!CW$4,Sales!$D$3:$ABF$3,0))/CW$2*INDEX(Usage!$D$5:$ABF$11,MATCH(UsagePerHour!$B$20,Usage!$C$5:$C$11,0),MATCH(UsagePerHour!CW$4,Usage!$D$3:$ABF$3,0)),"")</f>
        <v>30.799953131332849</v>
      </c>
      <c r="CX24" s="6">
        <f>IFERROR(INDEX(Sales!$D$5:$ABF$18,MATCH(UsagePerHour!$B24,Sales!$C$5:$C$18,0),MATCH(UsagePerHour!CX$4,Sales!$D$3:$ABF$3,0))/CX$2*INDEX(Usage!$D$5:$ABF$11,MATCH(UsagePerHour!$B$20,Usage!$C$5:$C$11,0),MATCH(UsagePerHour!CX$4,Usage!$D$3:$ABF$3,0)),"")</f>
        <v>11.243212710907038</v>
      </c>
      <c r="CY24" s="6">
        <f>IFERROR(INDEX(Sales!$D$5:$ABF$18,MATCH(UsagePerHour!$B24,Sales!$C$5:$C$18,0),MATCH(UsagePerHour!CY$4,Sales!$D$3:$ABF$3,0))/CY$2*INDEX(Usage!$D$5:$ABF$11,MATCH(UsagePerHour!$B$20,Usage!$C$5:$C$11,0),MATCH(UsagePerHour!CY$4,Usage!$D$3:$ABF$3,0)),"")</f>
        <v>14.727664670658683</v>
      </c>
      <c r="CZ24" s="6">
        <f>IFERROR(INDEX(Sales!$D$5:$ABF$18,MATCH(UsagePerHour!$B24,Sales!$C$5:$C$18,0),MATCH(UsagePerHour!CZ$4,Sales!$D$3:$ABF$3,0))/CZ$2*INDEX(Usage!$D$5:$ABF$11,MATCH(UsagePerHour!$B$20,Usage!$C$5:$C$11,0),MATCH(UsagePerHour!CZ$4,Usage!$D$3:$ABF$3,0)),"")</f>
        <v>8.4797127468581692</v>
      </c>
      <c r="DA24" s="6">
        <f>IFERROR(INDEX(Sales!$D$5:$ABF$18,MATCH(UsagePerHour!$B24,Sales!$C$5:$C$18,0),MATCH(UsagePerHour!DA$4,Sales!$D$3:$ABF$3,0))/DA$2*INDEX(Usage!$D$5:$ABF$11,MATCH(UsagePerHour!$B$20,Usage!$C$5:$C$11,0),MATCH(UsagePerHour!DA$4,Usage!$D$3:$ABF$3,0)),"")</f>
        <v>26.96047904191617</v>
      </c>
      <c r="DB24" s="6">
        <f>IFERROR(INDEX(Sales!$D$5:$ABF$18,MATCH(UsagePerHour!$B24,Sales!$C$5:$C$18,0),MATCH(UsagePerHour!DB$4,Sales!$D$3:$ABF$3,0))/DB$2*INDEX(Usage!$D$5:$ABF$11,MATCH(UsagePerHour!$B$20,Usage!$C$5:$C$11,0),MATCH(UsagePerHour!DB$4,Usage!$D$3:$ABF$3,0)),"")</f>
        <v>6.4333215027556419</v>
      </c>
      <c r="DC24" s="6">
        <f>IFERROR(INDEX(Sales!$D$5:$ABF$18,MATCH(UsagePerHour!$B24,Sales!$C$5:$C$18,0),MATCH(UsagePerHour!DC$4,Sales!$D$3:$ABF$3,0))/DC$2*INDEX(Usage!$D$5:$ABF$11,MATCH(UsagePerHour!$B$20,Usage!$C$5:$C$11,0),MATCH(UsagePerHour!DC$4,Usage!$D$3:$ABF$3,0)),"")</f>
        <v>134.360257918765</v>
      </c>
      <c r="DD24" s="6">
        <f>IFERROR(INDEX(Sales!$D$5:$ABF$18,MATCH(UsagePerHour!$B24,Sales!$C$5:$C$18,0),MATCH(UsagePerHour!DD$4,Sales!$D$3:$ABF$3,0))/DD$2*INDEX(Usage!$D$5:$ABF$11,MATCH(UsagePerHour!$B$20,Usage!$C$5:$C$11,0),MATCH(UsagePerHour!DD$4,Usage!$D$3:$ABF$3,0)),"")</f>
        <v>4.8315484671599949</v>
      </c>
      <c r="DE24" s="6">
        <f>IFERROR(INDEX(Sales!$D$5:$ABF$18,MATCH(UsagePerHour!$B24,Sales!$C$5:$C$18,0),MATCH(UsagePerHour!DE$4,Sales!$D$3:$ABF$3,0))/DE$2*INDEX(Usage!$D$5:$ABF$11,MATCH(UsagePerHour!$B$20,Usage!$C$5:$C$11,0),MATCH(UsagePerHour!DE$4,Usage!$D$3:$ABF$3,0)),"")</f>
        <v>19.386635999681843</v>
      </c>
      <c r="DF24" s="6">
        <f>IFERROR(INDEX(Sales!$D$5:$ABF$18,MATCH(UsagePerHour!$B24,Sales!$C$5:$C$18,0),MATCH(UsagePerHour!DF$4,Sales!$D$3:$ABF$3,0))/DF$2*INDEX(Usage!$D$5:$ABF$11,MATCH(UsagePerHour!$B$20,Usage!$C$5:$C$11,0),MATCH(UsagePerHour!DF$4,Usage!$D$3:$ABF$3,0)),"")</f>
        <v>2.7484848884957152</v>
      </c>
      <c r="DG24" s="6">
        <f>IFERROR(INDEX(Sales!$D$5:$ABF$18,MATCH(UsagePerHour!$B24,Sales!$C$5:$C$18,0),MATCH(UsagePerHour!DG$4,Sales!$D$3:$ABF$3,0))/DG$2*INDEX(Usage!$D$5:$ABF$11,MATCH(UsagePerHour!$B$20,Usage!$C$5:$C$11,0),MATCH(UsagePerHour!DG$4,Usage!$D$3:$ABF$3,0)),"")</f>
        <v>14.634908543665871</v>
      </c>
      <c r="DH24" s="6">
        <f>IFERROR(INDEX(Sales!$D$5:$ABF$18,MATCH(UsagePerHour!$B24,Sales!$C$5:$C$18,0),MATCH(UsagePerHour!DH$4,Sales!$D$3:$ABF$3,0))/DH$2*INDEX(Usage!$D$5:$ABF$11,MATCH(UsagePerHour!$B$20,Usage!$C$5:$C$11,0),MATCH(UsagePerHour!DH$4,Usage!$D$3:$ABF$3,0)),"")</f>
        <v>92.32873817904742</v>
      </c>
      <c r="DI24" s="6">
        <f>IFERROR(INDEX(Sales!$D$5:$ABF$18,MATCH(UsagePerHour!$B24,Sales!$C$5:$C$18,0),MATCH(UsagePerHour!DI$4,Sales!$D$3:$ABF$3,0))/DI$2*INDEX(Usage!$D$5:$ABF$11,MATCH(UsagePerHour!$B$20,Usage!$C$5:$C$11,0),MATCH(UsagePerHour!DI$4,Usage!$D$3:$ABF$3,0)),"")</f>
        <v>15.802933308200357</v>
      </c>
      <c r="DJ24" s="6">
        <f>IFERROR(INDEX(Sales!$D$5:$ABF$18,MATCH(UsagePerHour!$B24,Sales!$C$5:$C$18,0),MATCH(UsagePerHour!DJ$4,Sales!$D$3:$ABF$3,0))/DJ$2*INDEX(Usage!$D$5:$ABF$11,MATCH(UsagePerHour!$B$20,Usage!$C$5:$C$11,0),MATCH(UsagePerHour!DJ$4,Usage!$D$3:$ABF$3,0)),"")</f>
        <v>246.26509554878558</v>
      </c>
      <c r="DK24" s="6">
        <f>IFERROR(INDEX(Sales!$D$5:$ABF$18,MATCH(UsagePerHour!$B24,Sales!$C$5:$C$18,0),MATCH(UsagePerHour!DK$4,Sales!$D$3:$ABF$3,0))/DK$2*INDEX(Usage!$D$5:$ABF$11,MATCH(UsagePerHour!$B$20,Usage!$C$5:$C$11,0),MATCH(UsagePerHour!DK$4,Usage!$D$3:$ABF$3,0)),"")</f>
        <v>19.872326406802625</v>
      </c>
      <c r="DL24" s="6">
        <f>IFERROR(INDEX(Sales!$D$5:$ABF$18,MATCH(UsagePerHour!$B24,Sales!$C$5:$C$18,0),MATCH(UsagePerHour!DL$4,Sales!$D$3:$ABF$3,0))/DL$2*INDEX(Usage!$D$5:$ABF$11,MATCH(UsagePerHour!$B$20,Usage!$C$5:$C$11,0),MATCH(UsagePerHour!DL$4,Usage!$D$3:$ABF$3,0)),"")</f>
        <v>6.1720554323122592</v>
      </c>
      <c r="DM24" s="6">
        <f>IFERROR(INDEX(Sales!$D$5:$ABF$18,MATCH(UsagePerHour!$B24,Sales!$C$5:$C$18,0),MATCH(UsagePerHour!DM$4,Sales!$D$3:$ABF$3,0))/DM$2*INDEX(Usage!$D$5:$ABF$11,MATCH(UsagePerHour!$B$20,Usage!$C$5:$C$11,0),MATCH(UsagePerHour!DM$4,Usage!$D$3:$ABF$3,0)),"")</f>
        <v>32.544596651445964</v>
      </c>
      <c r="DN24" s="6">
        <f>IFERROR(INDEX(Sales!$D$5:$ABF$18,MATCH(UsagePerHour!$B24,Sales!$C$5:$C$18,0),MATCH(UsagePerHour!DN$4,Sales!$D$3:$ABF$3,0))/DN$2*INDEX(Usage!$D$5:$ABF$11,MATCH(UsagePerHour!$B$20,Usage!$C$5:$C$11,0),MATCH(UsagePerHour!DN$4,Usage!$D$3:$ABF$3,0)),"")</f>
        <v>9.8035705990740603</v>
      </c>
      <c r="DO24" s="6">
        <f>IFERROR(INDEX(Sales!$D$5:$ABF$18,MATCH(UsagePerHour!$B24,Sales!$C$5:$C$18,0),MATCH(UsagePerHour!DO$4,Sales!$D$3:$ABF$3,0))/DO$2*INDEX(Usage!$D$5:$ABF$11,MATCH(UsagePerHour!$B$20,Usage!$C$5:$C$11,0),MATCH(UsagePerHour!DO$4,Usage!$D$3:$ABF$3,0)),"")</f>
        <v>19.452514073267004</v>
      </c>
      <c r="DP24" s="6">
        <f>IFERROR(INDEX(Sales!$D$5:$ABF$18,MATCH(UsagePerHour!$B24,Sales!$C$5:$C$18,0),MATCH(UsagePerHour!DP$4,Sales!$D$3:$ABF$3,0))/DP$2*INDEX(Usage!$D$5:$ABF$11,MATCH(UsagePerHour!$B$20,Usage!$C$5:$C$11,0),MATCH(UsagePerHour!DP$4,Usage!$D$3:$ABF$3,0)),"")</f>
        <v>19.147461342496594</v>
      </c>
      <c r="DQ24" s="6">
        <f>IFERROR(INDEX(Sales!$D$5:$ABF$18,MATCH(UsagePerHour!$B24,Sales!$C$5:$C$18,0),MATCH(UsagePerHour!DQ$4,Sales!$D$3:$ABF$3,0))/DQ$2*INDEX(Usage!$D$5:$ABF$11,MATCH(UsagePerHour!$B$20,Usage!$C$5:$C$11,0),MATCH(UsagePerHour!DQ$4,Usage!$D$3:$ABF$3,0)),"")</f>
        <v>99.752036067857816</v>
      </c>
      <c r="DR24" s="6">
        <f>IFERROR(INDEX(Sales!$D$5:$ABF$18,MATCH(UsagePerHour!$B24,Sales!$C$5:$C$18,0),MATCH(UsagePerHour!DR$4,Sales!$D$3:$ABF$3,0))/DR$2*INDEX(Usage!$D$5:$ABF$11,MATCH(UsagePerHour!$B$20,Usage!$C$5:$C$11,0),MATCH(UsagePerHour!DR$4,Usage!$D$3:$ABF$3,0)),"")</f>
        <v>40.442054601984751</v>
      </c>
      <c r="DS24" s="6">
        <f>IFERROR(INDEX(Sales!$D$5:$ABF$18,MATCH(UsagePerHour!$B24,Sales!$C$5:$C$18,0),MATCH(UsagePerHour!DS$4,Sales!$D$3:$ABF$3,0))/DS$2*INDEX(Usage!$D$5:$ABF$11,MATCH(UsagePerHour!$B$20,Usage!$C$5:$C$11,0),MATCH(UsagePerHour!DS$4,Usage!$D$3:$ABF$3,0)),"")</f>
        <v>13.613710350242927</v>
      </c>
      <c r="DT24" s="6">
        <f>IFERROR(INDEX(Sales!$D$5:$ABF$18,MATCH(UsagePerHour!$B24,Sales!$C$5:$C$18,0),MATCH(UsagePerHour!DT$4,Sales!$D$3:$ABF$3,0))/DT$2*INDEX(Usage!$D$5:$ABF$11,MATCH(UsagePerHour!$B$20,Usage!$C$5:$C$11,0),MATCH(UsagePerHour!DT$4,Usage!$D$3:$ABF$3,0)),"")</f>
        <v>0.48236738703339876</v>
      </c>
      <c r="DU24" s="6">
        <f>IFERROR(INDEX(Sales!$D$5:$ABF$18,MATCH(UsagePerHour!$B24,Sales!$C$5:$C$18,0),MATCH(UsagePerHour!DU$4,Sales!$D$3:$ABF$3,0))/DU$2*INDEX(Usage!$D$5:$ABF$11,MATCH(UsagePerHour!$B$20,Usage!$C$5:$C$11,0),MATCH(UsagePerHour!DU$4,Usage!$D$3:$ABF$3,0)),"")</f>
        <v>19.425890555212607</v>
      </c>
      <c r="DV24" s="6">
        <f>IFERROR(INDEX(Sales!$D$5:$ABF$18,MATCH(UsagePerHour!$B24,Sales!$C$5:$C$18,0),MATCH(UsagePerHour!DV$4,Sales!$D$3:$ABF$3,0))/DV$2*INDEX(Usage!$D$5:$ABF$11,MATCH(UsagePerHour!$B$20,Usage!$C$5:$C$11,0),MATCH(UsagePerHour!DV$4,Usage!$D$3:$ABF$3,0)),"")</f>
        <v>10.906864197530863</v>
      </c>
      <c r="DW24" s="6">
        <f>IFERROR(INDEX(Sales!$D$5:$ABF$18,MATCH(UsagePerHour!$B24,Sales!$C$5:$C$18,0),MATCH(UsagePerHour!DW$4,Sales!$D$3:$ABF$3,0))/DW$2*INDEX(Usage!$D$5:$ABF$11,MATCH(UsagePerHour!$B$20,Usage!$C$5:$C$11,0),MATCH(UsagePerHour!DW$4,Usage!$D$3:$ABF$3,0)),"")</f>
        <v>11.652442504438994</v>
      </c>
      <c r="DX24" s="6">
        <f>IFERROR(INDEX(Sales!$D$5:$ABF$18,MATCH(UsagePerHour!$B24,Sales!$C$5:$C$18,0),MATCH(UsagePerHour!DX$4,Sales!$D$3:$ABF$3,0))/DX$2*INDEX(Usage!$D$5:$ABF$11,MATCH(UsagePerHour!$B$20,Usage!$C$5:$C$11,0),MATCH(UsagePerHour!DX$4,Usage!$D$3:$ABF$3,0)),"")</f>
        <v>129.92535331636964</v>
      </c>
      <c r="DY24" s="6">
        <f>IFERROR(INDEX(Sales!$D$5:$ABF$18,MATCH(UsagePerHour!$B24,Sales!$C$5:$C$18,0),MATCH(UsagePerHour!DY$4,Sales!$D$3:$ABF$3,0))/DY$2*INDEX(Usage!$D$5:$ABF$11,MATCH(UsagePerHour!$B$20,Usage!$C$5:$C$11,0),MATCH(UsagePerHour!DY$4,Usage!$D$3:$ABF$3,0)),"")</f>
        <v>18.750621009439346</v>
      </c>
      <c r="DZ24" s="6">
        <f>IFERROR(INDEX(Sales!$D$5:$ABF$18,MATCH(UsagePerHour!$B24,Sales!$C$5:$C$18,0),MATCH(UsagePerHour!DZ$4,Sales!$D$3:$ABF$3,0))/DZ$2*INDEX(Usage!$D$5:$ABF$11,MATCH(UsagePerHour!$B$20,Usage!$C$5:$C$11,0),MATCH(UsagePerHour!DZ$4,Usage!$D$3:$ABF$3,0)),"")</f>
        <v>23.762880554208902</v>
      </c>
      <c r="EA24" s="6">
        <f>IFERROR(INDEX(Sales!$D$5:$ABF$18,MATCH(UsagePerHour!$B24,Sales!$C$5:$C$18,0),MATCH(UsagePerHour!EA$4,Sales!$D$3:$ABF$3,0))/EA$2*INDEX(Usage!$D$5:$ABF$11,MATCH(UsagePerHour!$B$20,Usage!$C$5:$C$11,0),MATCH(UsagePerHour!EA$4,Usage!$D$3:$ABF$3,0)),"")</f>
        <v>241.12528502098286</v>
      </c>
      <c r="EB24" s="6">
        <f>IFERROR(INDEX(Sales!$D$5:$ABF$18,MATCH(UsagePerHour!$B24,Sales!$C$5:$C$18,0),MATCH(UsagePerHour!EB$4,Sales!$D$3:$ABF$3,0))/EB$2*INDEX(Usage!$D$5:$ABF$11,MATCH(UsagePerHour!$B$20,Usage!$C$5:$C$11,0),MATCH(UsagePerHour!EB$4,Usage!$D$3:$ABF$3,0)),"")</f>
        <v>0.75487761617594895</v>
      </c>
      <c r="EC24" s="6">
        <f>IFERROR(INDEX(Sales!$D$5:$ABF$18,MATCH(UsagePerHour!$B24,Sales!$C$5:$C$18,0),MATCH(UsagePerHour!EC$4,Sales!$D$3:$ABF$3,0))/EC$2*INDEX(Usage!$D$5:$ABF$11,MATCH(UsagePerHour!$B$20,Usage!$C$5:$C$11,0),MATCH(UsagePerHour!EC$4,Usage!$D$3:$ABF$3,0)),"")</f>
        <v>20.346875065473821</v>
      </c>
      <c r="ED24" s="6">
        <f>IFERROR(INDEX(Sales!$D$5:$ABF$18,MATCH(UsagePerHour!$B24,Sales!$C$5:$C$18,0),MATCH(UsagePerHour!ED$4,Sales!$D$3:$ABF$3,0))/ED$2*INDEX(Usage!$D$5:$ABF$11,MATCH(UsagePerHour!$B$20,Usage!$C$5:$C$11,0),MATCH(UsagePerHour!ED$4,Usage!$D$3:$ABF$3,0)),"")</f>
        <v>20.592120762619434</v>
      </c>
      <c r="EE24" s="6">
        <f>IFERROR(INDEX(Sales!$D$5:$ABF$18,MATCH(UsagePerHour!$B24,Sales!$C$5:$C$18,0),MATCH(UsagePerHour!EE$4,Sales!$D$3:$ABF$3,0))/EE$2*INDEX(Usage!$D$5:$ABF$11,MATCH(UsagePerHour!$B$20,Usage!$C$5:$C$11,0),MATCH(UsagePerHour!EE$4,Usage!$D$3:$ABF$3,0)),"")</f>
        <v>85.045414620699958</v>
      </c>
      <c r="EF24" s="6">
        <f>IFERROR(INDEX(Sales!$D$5:$ABF$18,MATCH(UsagePerHour!$B24,Sales!$C$5:$C$18,0),MATCH(UsagePerHour!EF$4,Sales!$D$3:$ABF$3,0))/EF$2*INDEX(Usage!$D$5:$ABF$11,MATCH(UsagePerHour!$B$20,Usage!$C$5:$C$11,0),MATCH(UsagePerHour!EF$4,Usage!$D$3:$ABF$3,0)),"")</f>
        <v>74.996523754345304</v>
      </c>
      <c r="EG24" s="6">
        <f>IFERROR(INDEX(Sales!$D$5:$ABF$18,MATCH(UsagePerHour!$B24,Sales!$C$5:$C$18,0),MATCH(UsagePerHour!EG$4,Sales!$D$3:$ABF$3,0))/EG$2*INDEX(Usage!$D$5:$ABF$11,MATCH(UsagePerHour!$B$20,Usage!$C$5:$C$11,0),MATCH(UsagePerHour!EG$4,Usage!$D$3:$ABF$3,0)),"")</f>
        <v>29.254725016883967</v>
      </c>
      <c r="EH24" s="6">
        <f>IFERROR(INDEX(Sales!$D$5:$ABF$18,MATCH(UsagePerHour!$B24,Sales!$C$5:$C$18,0),MATCH(UsagePerHour!EH$4,Sales!$D$3:$ABF$3,0))/EH$2*INDEX(Usage!$D$5:$ABF$11,MATCH(UsagePerHour!$B$20,Usage!$C$5:$C$11,0),MATCH(UsagePerHour!EH$4,Usage!$D$3:$ABF$3,0)),"")</f>
        <v>7.2987811123630033</v>
      </c>
      <c r="EI24" s="6">
        <f>IFERROR(INDEX(Sales!$D$5:$ABF$18,MATCH(UsagePerHour!$B24,Sales!$C$5:$C$18,0),MATCH(UsagePerHour!EI$4,Sales!$D$3:$ABF$3,0))/EI$2*INDEX(Usage!$D$5:$ABF$11,MATCH(UsagePerHour!$B$20,Usage!$C$5:$C$11,0),MATCH(UsagePerHour!EI$4,Usage!$D$3:$ABF$3,0)),"")</f>
        <v>77.790058306886124</v>
      </c>
      <c r="EJ24" s="6">
        <f>IFERROR(INDEX(Sales!$D$5:$ABF$18,MATCH(UsagePerHour!$B24,Sales!$C$5:$C$18,0),MATCH(UsagePerHour!EJ$4,Sales!$D$3:$ABF$3,0))/EJ$2*INDEX(Usage!$D$5:$ABF$11,MATCH(UsagePerHour!$B$20,Usage!$C$5:$C$11,0),MATCH(UsagePerHour!EJ$4,Usage!$D$3:$ABF$3,0)),"")</f>
        <v>19.404406538734897</v>
      </c>
      <c r="EK24" s="6">
        <f>IFERROR(INDEX(Sales!$D$5:$ABF$18,MATCH(UsagePerHour!$B24,Sales!$C$5:$C$18,0),MATCH(UsagePerHour!EK$4,Sales!$D$3:$ABF$3,0))/EK$2*INDEX(Usage!$D$5:$ABF$11,MATCH(UsagePerHour!$B$20,Usage!$C$5:$C$11,0),MATCH(UsagePerHour!EK$4,Usage!$D$3:$ABF$3,0)),"")</f>
        <v>16.832575391524315</v>
      </c>
      <c r="EL24" s="6">
        <f>IFERROR(INDEX(Sales!$D$5:$ABF$18,MATCH(UsagePerHour!$B24,Sales!$C$5:$C$18,0),MATCH(UsagePerHour!EL$4,Sales!$D$3:$ABF$3,0))/EL$2*INDEX(Usage!$D$5:$ABF$11,MATCH(UsagePerHour!$B$20,Usage!$C$5:$C$11,0),MATCH(UsagePerHour!EL$4,Usage!$D$3:$ABF$3,0)),"")</f>
        <v>104.51215413159805</v>
      </c>
      <c r="EM24" s="6">
        <f>IFERROR(INDEX(Sales!$D$5:$ABF$18,MATCH(UsagePerHour!$B24,Sales!$C$5:$C$18,0),MATCH(UsagePerHour!EM$4,Sales!$D$3:$ABF$3,0))/EM$2*INDEX(Usage!$D$5:$ABF$11,MATCH(UsagePerHour!$B$20,Usage!$C$5:$C$11,0),MATCH(UsagePerHour!EM$4,Usage!$D$3:$ABF$3,0)),"")</f>
        <v>29.927325323966112</v>
      </c>
      <c r="EN24" s="6">
        <f>IFERROR(INDEX(Sales!$D$5:$ABF$18,MATCH(UsagePerHour!$B24,Sales!$C$5:$C$18,0),MATCH(UsagePerHour!EN$4,Sales!$D$3:$ABF$3,0))/EN$2*INDEX(Usage!$D$5:$ABF$11,MATCH(UsagePerHour!$B$20,Usage!$C$5:$C$11,0),MATCH(UsagePerHour!EN$4,Usage!$D$3:$ABF$3,0)),"")</f>
        <v>40.038072737131571</v>
      </c>
      <c r="EO24" s="6">
        <f>IFERROR(INDEX(Sales!$D$5:$ABF$18,MATCH(UsagePerHour!$B24,Sales!$C$5:$C$18,0),MATCH(UsagePerHour!EO$4,Sales!$D$3:$ABF$3,0))/EO$2*INDEX(Usage!$D$5:$ABF$11,MATCH(UsagePerHour!$B$20,Usage!$C$5:$C$11,0),MATCH(UsagePerHour!EO$4,Usage!$D$3:$ABF$3,0)),"")</f>
        <v>5.9393496268423824</v>
      </c>
      <c r="EP24" s="6">
        <f>IFERROR(INDEX(Sales!$D$5:$ABF$18,MATCH(UsagePerHour!$B24,Sales!$C$5:$C$18,0),MATCH(UsagePerHour!EP$4,Sales!$D$3:$ABF$3,0))/EP$2*INDEX(Usage!$D$5:$ABF$11,MATCH(UsagePerHour!$B$20,Usage!$C$5:$C$11,0),MATCH(UsagePerHour!EP$4,Usage!$D$3:$ABF$3,0)),"")</f>
        <v>29.567524577911499</v>
      </c>
      <c r="EQ24" s="6">
        <f>IFERROR(INDEX(Sales!$D$5:$ABF$18,MATCH(UsagePerHour!$B24,Sales!$C$5:$C$18,0),MATCH(UsagePerHour!EQ$4,Sales!$D$3:$ABF$3,0))/EQ$2*INDEX(Usage!$D$5:$ABF$11,MATCH(UsagePerHour!$B$20,Usage!$C$5:$C$11,0),MATCH(UsagePerHour!EQ$4,Usage!$D$3:$ABF$3,0)),"")</f>
        <v>30.59912342596613</v>
      </c>
      <c r="ER24" s="6">
        <f>IFERROR(INDEX(Sales!$D$5:$ABF$18,MATCH(UsagePerHour!$B24,Sales!$C$5:$C$18,0),MATCH(UsagePerHour!ER$4,Sales!$D$3:$ABF$3,0))/ER$2*INDEX(Usage!$D$5:$ABF$11,MATCH(UsagePerHour!$B$20,Usage!$C$5:$C$11,0),MATCH(UsagePerHour!ER$4,Usage!$D$3:$ABF$3,0)),"")</f>
        <v>10.657016294890049</v>
      </c>
      <c r="ES24" s="6">
        <f>IFERROR(INDEX(Sales!$D$5:$ABF$18,MATCH(UsagePerHour!$B24,Sales!$C$5:$C$18,0),MATCH(UsagePerHour!ES$4,Sales!$D$3:$ABF$3,0))/ES$2*INDEX(Usage!$D$5:$ABF$11,MATCH(UsagePerHour!$B$20,Usage!$C$5:$C$11,0),MATCH(UsagePerHour!ES$4,Usage!$D$3:$ABF$3,0)),"")</f>
        <v>98.57309073509478</v>
      </c>
      <c r="ET24" s="6">
        <f>IFERROR(INDEX(Sales!$D$5:$ABF$18,MATCH(UsagePerHour!$B24,Sales!$C$5:$C$18,0),MATCH(UsagePerHour!ET$4,Sales!$D$3:$ABF$3,0))/ET$2*INDEX(Usage!$D$5:$ABF$11,MATCH(UsagePerHour!$B$20,Usage!$C$5:$C$11,0),MATCH(UsagePerHour!ET$4,Usage!$D$3:$ABF$3,0)),"")</f>
        <v>20.330237859717347</v>
      </c>
      <c r="EU24" s="6">
        <f>IFERROR(INDEX(Sales!$D$5:$ABF$18,MATCH(UsagePerHour!$B24,Sales!$C$5:$C$18,0),MATCH(UsagePerHour!EU$4,Sales!$D$3:$ABF$3,0))/EU$2*INDEX(Usage!$D$5:$ABF$11,MATCH(UsagePerHour!$B$20,Usage!$C$5:$C$11,0),MATCH(UsagePerHour!EU$4,Usage!$D$3:$ABF$3,0)),"")</f>
        <v>34.502158895453292</v>
      </c>
      <c r="EV24" s="6">
        <f>IFERROR(INDEX(Sales!$D$5:$ABF$18,MATCH(UsagePerHour!$B24,Sales!$C$5:$C$18,0),MATCH(UsagePerHour!EV$4,Sales!$D$3:$ABF$3,0))/EV$2*INDEX(Usage!$D$5:$ABF$11,MATCH(UsagePerHour!$B$20,Usage!$C$5:$C$11,0),MATCH(UsagePerHour!EV$4,Usage!$D$3:$ABF$3,0)),"")</f>
        <v>48.450616631771219</v>
      </c>
      <c r="EW24" s="6">
        <f>IFERROR(INDEX(Sales!$D$5:$ABF$18,MATCH(UsagePerHour!$B24,Sales!$C$5:$C$18,0),MATCH(UsagePerHour!EW$4,Sales!$D$3:$ABF$3,0))/EW$2*INDEX(Usage!$D$5:$ABF$11,MATCH(UsagePerHour!$B$20,Usage!$C$5:$C$11,0),MATCH(UsagePerHour!EW$4,Usage!$D$3:$ABF$3,0)),"")</f>
        <v>22.404896367858271</v>
      </c>
      <c r="EX24" s="6">
        <f>IFERROR(INDEX(Sales!$D$5:$ABF$18,MATCH(UsagePerHour!$B24,Sales!$C$5:$C$18,0),MATCH(UsagePerHour!EX$4,Sales!$D$3:$ABF$3,0))/EX$2*INDEX(Usage!$D$5:$ABF$11,MATCH(UsagePerHour!$B$20,Usage!$C$5:$C$11,0),MATCH(UsagePerHour!EX$4,Usage!$D$3:$ABF$3,0)),"")</f>
        <v>25.025182806221959</v>
      </c>
      <c r="EY24" s="6">
        <f>IFERROR(INDEX(Sales!$D$5:$ABF$18,MATCH(UsagePerHour!$B24,Sales!$C$5:$C$18,0),MATCH(UsagePerHour!EY$4,Sales!$D$3:$ABF$3,0))/EY$2*INDEX(Usage!$D$5:$ABF$11,MATCH(UsagePerHour!$B$20,Usage!$C$5:$C$11,0),MATCH(UsagePerHour!EY$4,Usage!$D$3:$ABF$3,0)),"")</f>
        <v>6.2772235640029406</v>
      </c>
      <c r="EZ24" s="6">
        <f>IFERROR(INDEX(Sales!$D$5:$ABF$18,MATCH(UsagePerHour!$B24,Sales!$C$5:$C$18,0),MATCH(UsagePerHour!EZ$4,Sales!$D$3:$ABF$3,0))/EZ$2*INDEX(Usage!$D$5:$ABF$11,MATCH(UsagePerHour!$B$20,Usage!$C$5:$C$11,0),MATCH(UsagePerHour!EZ$4,Usage!$D$3:$ABF$3,0)),"")</f>
        <v>213.5948837637296</v>
      </c>
      <c r="FA24" s="6">
        <f>IFERROR(INDEX(Sales!$D$5:$ABF$18,MATCH(UsagePerHour!$B24,Sales!$C$5:$C$18,0),MATCH(UsagePerHour!FA$4,Sales!$D$3:$ABF$3,0))/FA$2*INDEX(Usage!$D$5:$ABF$11,MATCH(UsagePerHour!$B$20,Usage!$C$5:$C$11,0),MATCH(UsagePerHour!FA$4,Usage!$D$3:$ABF$3,0)),"")</f>
        <v>54.439340829425959</v>
      </c>
      <c r="FB24" s="6">
        <f>IFERROR(INDEX(Sales!$D$5:$ABF$18,MATCH(UsagePerHour!$B24,Sales!$C$5:$C$18,0),MATCH(UsagePerHour!FB$4,Sales!$D$3:$ABF$3,0))/FB$2*INDEX(Usage!$D$5:$ABF$11,MATCH(UsagePerHour!$B$20,Usage!$C$5:$C$11,0),MATCH(UsagePerHour!FB$4,Usage!$D$3:$ABF$3,0)),"")</f>
        <v>8.1644360166443146</v>
      </c>
      <c r="FC24" s="6">
        <f>IFERROR(INDEX(Sales!$D$5:$ABF$18,MATCH(UsagePerHour!$B24,Sales!$C$5:$C$18,0),MATCH(UsagePerHour!FC$4,Sales!$D$3:$ABF$3,0))/FC$2*INDEX(Usage!$D$5:$ABF$11,MATCH(UsagePerHour!$B$20,Usage!$C$5:$C$11,0),MATCH(UsagePerHour!FC$4,Usage!$D$3:$ABF$3,0)),"")</f>
        <v>3.720982990184559</v>
      </c>
      <c r="FD24" s="6">
        <f>IFERROR(INDEX(Sales!$D$5:$ABF$18,MATCH(UsagePerHour!$B24,Sales!$C$5:$C$18,0),MATCH(UsagePerHour!FD$4,Sales!$D$3:$ABF$3,0))/FD$2*INDEX(Usage!$D$5:$ABF$11,MATCH(UsagePerHour!$B$20,Usage!$C$5:$C$11,0),MATCH(UsagePerHour!FD$4,Usage!$D$3:$ABF$3,0)),"")</f>
        <v>0</v>
      </c>
      <c r="FE24" s="6">
        <f>IFERROR(INDEX(Sales!$D$5:$ABF$18,MATCH(UsagePerHour!$B24,Sales!$C$5:$C$18,0),MATCH(UsagePerHour!FE$4,Sales!$D$3:$ABF$3,0))/FE$2*INDEX(Usage!$D$5:$ABF$11,MATCH(UsagePerHour!$B$20,Usage!$C$5:$C$11,0),MATCH(UsagePerHour!FE$4,Usage!$D$3:$ABF$3,0)),"")</f>
        <v>1.6814139110604331</v>
      </c>
      <c r="FF24" s="6">
        <f>IFERROR(INDEX(Sales!$D$5:$ABF$18,MATCH(UsagePerHour!$B24,Sales!$C$5:$C$18,0),MATCH(UsagePerHour!FF$4,Sales!$D$3:$ABF$3,0))/FF$2*INDEX(Usage!$D$5:$ABF$11,MATCH(UsagePerHour!$B$20,Usage!$C$5:$C$11,0),MATCH(UsagePerHour!FF$4,Usage!$D$3:$ABF$3,0)),"")</f>
        <v>5.404875428847018</v>
      </c>
      <c r="FG24" s="6">
        <f>IFERROR(INDEX(Sales!$D$5:$ABF$18,MATCH(UsagePerHour!$B24,Sales!$C$5:$C$18,0),MATCH(UsagePerHour!FG$4,Sales!$D$3:$ABF$3,0))/FG$2*INDEX(Usage!$D$5:$ABF$11,MATCH(UsagePerHour!$B$20,Usage!$C$5:$C$11,0),MATCH(UsagePerHour!FG$4,Usage!$D$3:$ABF$3,0)),"")</f>
        <v>41.143877154963285</v>
      </c>
      <c r="FH24" s="6">
        <f>IFERROR(INDEX(Sales!$D$5:$ABF$18,MATCH(UsagePerHour!$B24,Sales!$C$5:$C$18,0),MATCH(UsagePerHour!FH$4,Sales!$D$3:$ABF$3,0))/FH$2*INDEX(Usage!$D$5:$ABF$11,MATCH(UsagePerHour!$B$20,Usage!$C$5:$C$11,0),MATCH(UsagePerHour!FH$4,Usage!$D$3:$ABF$3,0)),"")</f>
        <v>13.671338633334866</v>
      </c>
      <c r="FI24" s="6">
        <f>IFERROR(INDEX(Sales!$D$5:$ABF$18,MATCH(UsagePerHour!$B24,Sales!$C$5:$C$18,0),MATCH(UsagePerHour!FI$4,Sales!$D$3:$ABF$3,0))/FI$2*INDEX(Usage!$D$5:$ABF$11,MATCH(UsagePerHour!$B$20,Usage!$C$5:$C$11,0),MATCH(UsagePerHour!FI$4,Usage!$D$3:$ABF$3,0)),"")</f>
        <v>12.947765593679989</v>
      </c>
      <c r="FJ24" s="6">
        <f>IFERROR(INDEX(Sales!$D$5:$ABF$18,MATCH(UsagePerHour!$B24,Sales!$C$5:$C$18,0),MATCH(UsagePerHour!FJ$4,Sales!$D$3:$ABF$3,0))/FJ$2*INDEX(Usage!$D$5:$ABF$11,MATCH(UsagePerHour!$B$20,Usage!$C$5:$C$11,0),MATCH(UsagePerHour!FJ$4,Usage!$D$3:$ABF$3,0)),"")</f>
        <v>0.85686623716577215</v>
      </c>
      <c r="FK24" s="6">
        <f>IFERROR(INDEX(Sales!$D$5:$ABF$18,MATCH(UsagePerHour!$B24,Sales!$C$5:$C$18,0),MATCH(UsagePerHour!FK$4,Sales!$D$3:$ABF$3,0))/FK$2*INDEX(Usage!$D$5:$ABF$11,MATCH(UsagePerHour!$B$20,Usage!$C$5:$C$11,0),MATCH(UsagePerHour!FK$4,Usage!$D$3:$ABF$3,0)),"")</f>
        <v>42.923868627493832</v>
      </c>
      <c r="FL24" s="6">
        <f>IFERROR(INDEX(Sales!$D$5:$ABF$18,MATCH(UsagePerHour!$B24,Sales!$C$5:$C$18,0),MATCH(UsagePerHour!FL$4,Sales!$D$3:$ABF$3,0))/FL$2*INDEX(Usage!$D$5:$ABF$11,MATCH(UsagePerHour!$B$20,Usage!$C$5:$C$11,0),MATCH(UsagePerHour!FL$4,Usage!$D$3:$ABF$3,0)),"")</f>
        <v>22.595807117755747</v>
      </c>
      <c r="FM24" s="6">
        <f>IFERROR(INDEX(Sales!$D$5:$ABF$18,MATCH(UsagePerHour!$B24,Sales!$C$5:$C$18,0),MATCH(UsagePerHour!FM$4,Sales!$D$3:$ABF$3,0))/FM$2*INDEX(Usage!$D$5:$ABF$11,MATCH(UsagePerHour!$B$20,Usage!$C$5:$C$11,0),MATCH(UsagePerHour!FM$4,Usage!$D$3:$ABF$3,0)),"")</f>
        <v>19.356929849099824</v>
      </c>
      <c r="FN24" s="6">
        <f>IFERROR(INDEX(Sales!$D$5:$ABF$18,MATCH(UsagePerHour!$B24,Sales!$C$5:$C$18,0),MATCH(UsagePerHour!FN$4,Sales!$D$3:$ABF$3,0))/FN$2*INDEX(Usage!$D$5:$ABF$11,MATCH(UsagePerHour!$B$20,Usage!$C$5:$C$11,0),MATCH(UsagePerHour!FN$4,Usage!$D$3:$ABF$3,0)),"")</f>
        <v>96.150962417962461</v>
      </c>
      <c r="FO24" s="6">
        <f>IFERROR(INDEX(Sales!$D$5:$ABF$18,MATCH(UsagePerHour!$B24,Sales!$C$5:$C$18,0),MATCH(UsagePerHour!FO$4,Sales!$D$3:$ABF$3,0))/FO$2*INDEX(Usage!$D$5:$ABF$11,MATCH(UsagePerHour!$B$20,Usage!$C$5:$C$11,0),MATCH(UsagePerHour!FO$4,Usage!$D$3:$ABF$3,0)),"")</f>
        <v>71.899100098619328</v>
      </c>
      <c r="FP24" s="6">
        <f>IFERROR(INDEX(Sales!$D$5:$ABF$18,MATCH(UsagePerHour!$B24,Sales!$C$5:$C$18,0),MATCH(UsagePerHour!FP$4,Sales!$D$3:$ABF$3,0))/FP$2*INDEX(Usage!$D$5:$ABF$11,MATCH(UsagePerHour!$B$20,Usage!$C$5:$C$11,0),MATCH(UsagePerHour!FP$4,Usage!$D$3:$ABF$3,0)),"")</f>
        <v>94.548864372727607</v>
      </c>
      <c r="FQ24" s="6">
        <f>IFERROR(INDEX(Sales!$D$5:$ABF$18,MATCH(UsagePerHour!$B24,Sales!$C$5:$C$18,0),MATCH(UsagePerHour!FQ$4,Sales!$D$3:$ABF$3,0))/FQ$2*INDEX(Usage!$D$5:$ABF$11,MATCH(UsagePerHour!$B$20,Usage!$C$5:$C$11,0),MATCH(UsagePerHour!FQ$4,Usage!$D$3:$ABF$3,0)),"")</f>
        <v>5.3270780737400605</v>
      </c>
      <c r="FR24" s="6">
        <f>IFERROR(INDEX(Sales!$D$5:$ABF$18,MATCH(UsagePerHour!$B24,Sales!$C$5:$C$18,0),MATCH(UsagePerHour!FR$4,Sales!$D$3:$ABF$3,0))/FR$2*INDEX(Usage!$D$5:$ABF$11,MATCH(UsagePerHour!$B$20,Usage!$C$5:$C$11,0),MATCH(UsagePerHour!FR$4,Usage!$D$3:$ABF$3,0)),"")</f>
        <v>30.738476049868765</v>
      </c>
      <c r="FS24" s="6">
        <f>IFERROR(INDEX(Sales!$D$5:$ABF$18,MATCH(UsagePerHour!$B24,Sales!$C$5:$C$18,0),MATCH(UsagePerHour!FS$4,Sales!$D$3:$ABF$3,0))/FS$2*INDEX(Usage!$D$5:$ABF$11,MATCH(UsagePerHour!$B$20,Usage!$C$5:$C$11,0),MATCH(UsagePerHour!FS$4,Usage!$D$3:$ABF$3,0)),"")</f>
        <v>26.390582079790711</v>
      </c>
      <c r="FT24" s="6">
        <f>IFERROR(INDEX(Sales!$D$5:$ABF$18,MATCH(UsagePerHour!$B24,Sales!$C$5:$C$18,0),MATCH(UsagePerHour!FT$4,Sales!$D$3:$ABF$3,0))/FT$2*INDEX(Usage!$D$5:$ABF$11,MATCH(UsagePerHour!$B$20,Usage!$C$5:$C$11,0),MATCH(UsagePerHour!FT$4,Usage!$D$3:$ABF$3,0)),"")</f>
        <v>74.097535945743957</v>
      </c>
      <c r="FU24" s="6">
        <f>IFERROR(INDEX(Sales!$D$5:$ABF$18,MATCH(UsagePerHour!$B24,Sales!$C$5:$C$18,0),MATCH(UsagePerHour!FU$4,Sales!$D$3:$ABF$3,0))/FU$2*INDEX(Usage!$D$5:$ABF$11,MATCH(UsagePerHour!$B$20,Usage!$C$5:$C$11,0),MATCH(UsagePerHour!FU$4,Usage!$D$3:$ABF$3,0)),"")</f>
        <v>112.036886757654</v>
      </c>
      <c r="FV24" s="6">
        <f>IFERROR(INDEX(Sales!$D$5:$ABF$18,MATCH(UsagePerHour!$B24,Sales!$C$5:$C$18,0),MATCH(UsagePerHour!FV$4,Sales!$D$3:$ABF$3,0))/FV$2*INDEX(Usage!$D$5:$ABF$11,MATCH(UsagePerHour!$B$20,Usage!$C$5:$C$11,0),MATCH(UsagePerHour!FV$4,Usage!$D$3:$ABF$3,0)),"")</f>
        <v>25.401847542083697</v>
      </c>
      <c r="FW24" s="6">
        <f>IFERROR(INDEX(Sales!$D$5:$ABF$18,MATCH(UsagePerHour!$B24,Sales!$C$5:$C$18,0),MATCH(UsagePerHour!FW$4,Sales!$D$3:$ABF$3,0))/FW$2*INDEX(Usage!$D$5:$ABF$11,MATCH(UsagePerHour!$B$20,Usage!$C$5:$C$11,0),MATCH(UsagePerHour!FW$4,Usage!$D$3:$ABF$3,0)),"")</f>
        <v>36.518995816694286</v>
      </c>
      <c r="FX24" s="6">
        <f>IFERROR(INDEX(Sales!$D$5:$ABF$18,MATCH(UsagePerHour!$B24,Sales!$C$5:$C$18,0),MATCH(UsagePerHour!FX$4,Sales!$D$3:$ABF$3,0))/FX$2*INDEX(Usage!$D$5:$ABF$11,MATCH(UsagePerHour!$B$20,Usage!$C$5:$C$11,0),MATCH(UsagePerHour!FX$4,Usage!$D$3:$ABF$3,0)),"")</f>
        <v>4.0637712255647696</v>
      </c>
      <c r="FY24" s="6">
        <f>IFERROR(INDEX(Sales!$D$5:$ABF$18,MATCH(UsagePerHour!$B24,Sales!$C$5:$C$18,0),MATCH(UsagePerHour!FY$4,Sales!$D$3:$ABF$3,0))/FY$2*INDEX(Usage!$D$5:$ABF$11,MATCH(UsagePerHour!$B$20,Usage!$C$5:$C$11,0),MATCH(UsagePerHour!FY$4,Usage!$D$3:$ABF$3,0)),"")</f>
        <v>43.440317172795595</v>
      </c>
      <c r="FZ24" s="6">
        <f>IFERROR(INDEX(Sales!$D$5:$ABF$18,MATCH(UsagePerHour!$B24,Sales!$C$5:$C$18,0),MATCH(UsagePerHour!FZ$4,Sales!$D$3:$ABF$3,0))/FZ$2*INDEX(Usage!$D$5:$ABF$11,MATCH(UsagePerHour!$B$20,Usage!$C$5:$C$11,0),MATCH(UsagePerHour!FZ$4,Usage!$D$3:$ABF$3,0)),"")</f>
        <v>29.295080773045392</v>
      </c>
      <c r="GA24" s="6">
        <f>IFERROR(INDEX(Sales!$D$5:$ABF$18,MATCH(UsagePerHour!$B24,Sales!$C$5:$C$18,0),MATCH(UsagePerHour!GA$4,Sales!$D$3:$ABF$3,0))/GA$2*INDEX(Usage!$D$5:$ABF$11,MATCH(UsagePerHour!$B$20,Usage!$C$5:$C$11,0),MATCH(UsagePerHour!GA$4,Usage!$D$3:$ABF$3,0)),"")</f>
        <v>28.544283779358796</v>
      </c>
      <c r="GB24" s="6">
        <f>IFERROR(INDEX(Sales!$D$5:$ABF$18,MATCH(UsagePerHour!$B24,Sales!$C$5:$C$18,0),MATCH(UsagePerHour!GB$4,Sales!$D$3:$ABF$3,0))/GB$2*INDEX(Usage!$D$5:$ABF$11,MATCH(UsagePerHour!$B$20,Usage!$C$5:$C$11,0),MATCH(UsagePerHour!GB$4,Usage!$D$3:$ABF$3,0)),"")</f>
        <v>126.0808107801694</v>
      </c>
      <c r="GC24" s="6">
        <f>IFERROR(INDEX(Sales!$D$5:$ABF$18,MATCH(UsagePerHour!$B24,Sales!$C$5:$C$18,0),MATCH(UsagePerHour!GC$4,Sales!$D$3:$ABF$3,0))/GC$2*INDEX(Usage!$D$5:$ABF$11,MATCH(UsagePerHour!$B$20,Usage!$C$5:$C$11,0),MATCH(UsagePerHour!GC$4,Usage!$D$3:$ABF$3,0)),"")</f>
        <v>23.21976076178484</v>
      </c>
      <c r="GD24" s="6">
        <f>IFERROR(INDEX(Sales!$D$5:$ABF$18,MATCH(UsagePerHour!$B24,Sales!$C$5:$C$18,0),MATCH(UsagePerHour!GD$4,Sales!$D$3:$ABF$3,0))/GD$2*INDEX(Usage!$D$5:$ABF$11,MATCH(UsagePerHour!$B$20,Usage!$C$5:$C$11,0),MATCH(UsagePerHour!GD$4,Usage!$D$3:$ABF$3,0)),"")</f>
        <v>25.560160709097165</v>
      </c>
      <c r="GE24" s="6">
        <f>IFERROR(INDEX(Sales!$D$5:$ABF$18,MATCH(UsagePerHour!$B24,Sales!$C$5:$C$18,0),MATCH(UsagePerHour!GE$4,Sales!$D$3:$ABF$3,0))/GE$2*INDEX(Usage!$D$5:$ABF$11,MATCH(UsagePerHour!$B$20,Usage!$C$5:$C$11,0),MATCH(UsagePerHour!GE$4,Usage!$D$3:$ABF$3,0)),"")</f>
        <v>0.71141445811642212</v>
      </c>
      <c r="GF24" s="6">
        <f>IFERROR(INDEX(Sales!$D$5:$ABF$18,MATCH(UsagePerHour!$B24,Sales!$C$5:$C$18,0),MATCH(UsagePerHour!GF$4,Sales!$D$3:$ABF$3,0))/GF$2*INDEX(Usage!$D$5:$ABF$11,MATCH(UsagePerHour!$B$20,Usage!$C$5:$C$11,0),MATCH(UsagePerHour!GF$4,Usage!$D$3:$ABF$3,0)),"")</f>
        <v>47.193718058288063</v>
      </c>
      <c r="GG24" s="6">
        <f>IFERROR(INDEX(Sales!$D$5:$ABF$18,MATCH(UsagePerHour!$B24,Sales!$C$5:$C$18,0),MATCH(UsagePerHour!GG$4,Sales!$D$3:$ABF$3,0))/GG$2*INDEX(Usage!$D$5:$ABF$11,MATCH(UsagePerHour!$B$20,Usage!$C$5:$C$11,0),MATCH(UsagePerHour!GG$4,Usage!$D$3:$ABF$3,0)),"")</f>
        <v>8.8439801090178829</v>
      </c>
      <c r="GH24" s="6">
        <f>IFERROR(INDEX(Sales!$D$5:$ABF$18,MATCH(UsagePerHour!$B24,Sales!$C$5:$C$18,0),MATCH(UsagePerHour!GH$4,Sales!$D$3:$ABF$3,0))/GH$2*INDEX(Usage!$D$5:$ABF$11,MATCH(UsagePerHour!$B$20,Usage!$C$5:$C$11,0),MATCH(UsagePerHour!GH$4,Usage!$D$3:$ABF$3,0)),"")</f>
        <v>18.460096563476284</v>
      </c>
      <c r="GI24" s="6">
        <f>IFERROR(INDEX(Sales!$D$5:$ABF$18,MATCH(UsagePerHour!$B24,Sales!$C$5:$C$18,0),MATCH(UsagePerHour!GI$4,Sales!$D$3:$ABF$3,0))/GI$2*INDEX(Usage!$D$5:$ABF$11,MATCH(UsagePerHour!$B$20,Usage!$C$5:$C$11,0),MATCH(UsagePerHour!GI$4,Usage!$D$3:$ABF$3,0)),"")</f>
        <v>139.64454391140927</v>
      </c>
      <c r="GJ24" s="6">
        <f>IFERROR(INDEX(Sales!$D$5:$ABF$18,MATCH(UsagePerHour!$B24,Sales!$C$5:$C$18,0),MATCH(UsagePerHour!GJ$4,Sales!$D$3:$ABF$3,0))/GJ$2*INDEX(Usage!$D$5:$ABF$11,MATCH(UsagePerHour!$B$20,Usage!$C$5:$C$11,0),MATCH(UsagePerHour!GJ$4,Usage!$D$3:$ABF$3,0)),"")</f>
        <v>44.755446457497442</v>
      </c>
      <c r="GK24" s="6">
        <f>IFERROR(INDEX(Sales!$D$5:$ABF$18,MATCH(UsagePerHour!$B24,Sales!$C$5:$C$18,0),MATCH(UsagePerHour!GK$4,Sales!$D$3:$ABF$3,0))/GK$2*INDEX(Usage!$D$5:$ABF$11,MATCH(UsagePerHour!$B$20,Usage!$C$5:$C$11,0),MATCH(UsagePerHour!GK$4,Usage!$D$3:$ABF$3,0)),"")</f>
        <v>42.777738162672591</v>
      </c>
      <c r="GL24" s="6">
        <f>IFERROR(INDEX(Sales!$D$5:$ABF$18,MATCH(UsagePerHour!$B24,Sales!$C$5:$C$18,0),MATCH(UsagePerHour!GL$4,Sales!$D$3:$ABF$3,0))/GL$2*INDEX(Usage!$D$5:$ABF$11,MATCH(UsagePerHour!$B$20,Usage!$C$5:$C$11,0),MATCH(UsagePerHour!GL$4,Usage!$D$3:$ABF$3,0)),"")</f>
        <v>1.8874568718765956</v>
      </c>
      <c r="GM24" s="6">
        <f>IFERROR(INDEX(Sales!$D$5:$ABF$18,MATCH(UsagePerHour!$B24,Sales!$C$5:$C$18,0),MATCH(UsagePerHour!GM$4,Sales!$D$3:$ABF$3,0))/GM$2*INDEX(Usage!$D$5:$ABF$11,MATCH(UsagePerHour!$B$20,Usage!$C$5:$C$11,0),MATCH(UsagePerHour!GM$4,Usage!$D$3:$ABF$3,0)),"")</f>
        <v>39.619319765821018</v>
      </c>
      <c r="GN24" s="6">
        <f>IFERROR(INDEX(Sales!$D$5:$ABF$18,MATCH(UsagePerHour!$B24,Sales!$C$5:$C$18,0),MATCH(UsagePerHour!GN$4,Sales!$D$3:$ABF$3,0))/GN$2*INDEX(Usage!$D$5:$ABF$11,MATCH(UsagePerHour!$B$20,Usage!$C$5:$C$11,0),MATCH(UsagePerHour!GN$4,Usage!$D$3:$ABF$3,0)),"")</f>
        <v>48.498471601718649</v>
      </c>
      <c r="GO24" s="6">
        <f>IFERROR(INDEX(Sales!$D$5:$ABF$18,MATCH(UsagePerHour!$B24,Sales!$C$5:$C$18,0),MATCH(UsagePerHour!GO$4,Sales!$D$3:$ABF$3,0))/GO$2*INDEX(Usage!$D$5:$ABF$11,MATCH(UsagePerHour!$B$20,Usage!$C$5:$C$11,0),MATCH(UsagePerHour!GO$4,Usage!$D$3:$ABF$3,0)),"")</f>
        <v>18.968358092805619</v>
      </c>
      <c r="GP24" s="6">
        <f>IFERROR(INDEX(Sales!$D$5:$ABF$18,MATCH(UsagePerHour!$B24,Sales!$C$5:$C$18,0),MATCH(UsagePerHour!GP$4,Sales!$D$3:$ABF$3,0))/GP$2*INDEX(Usage!$D$5:$ABF$11,MATCH(UsagePerHour!$B$20,Usage!$C$5:$C$11,0),MATCH(UsagePerHour!GP$4,Usage!$D$3:$ABF$3,0)),"")</f>
        <v>119.18009999283595</v>
      </c>
      <c r="GQ24" s="6">
        <f>IFERROR(INDEX(Sales!$D$5:$ABF$18,MATCH(UsagePerHour!$B24,Sales!$C$5:$C$18,0),MATCH(UsagePerHour!GQ$4,Sales!$D$3:$ABF$3,0))/GQ$2*INDEX(Usage!$D$5:$ABF$11,MATCH(UsagePerHour!$B$20,Usage!$C$5:$C$11,0),MATCH(UsagePerHour!GQ$4,Usage!$D$3:$ABF$3,0)),"")</f>
        <v>25.467937101771206</v>
      </c>
      <c r="GR24" s="6">
        <f>IFERROR(INDEX(Sales!$D$5:$ABF$18,MATCH(UsagePerHour!$B24,Sales!$C$5:$C$18,0),MATCH(UsagePerHour!GR$4,Sales!$D$3:$ABF$3,0))/GR$2*INDEX(Usage!$D$5:$ABF$11,MATCH(UsagePerHour!$B$20,Usage!$C$5:$C$11,0),MATCH(UsagePerHour!GR$4,Usage!$D$3:$ABF$3,0)),"")</f>
        <v>30.433876273838074</v>
      </c>
      <c r="GS24" s="6">
        <f>IFERROR(INDEX(Sales!$D$5:$ABF$18,MATCH(UsagePerHour!$B24,Sales!$C$5:$C$18,0),MATCH(UsagePerHour!GS$4,Sales!$D$3:$ABF$3,0))/GS$2*INDEX(Usage!$D$5:$ABF$11,MATCH(UsagePerHour!$B$20,Usage!$C$5:$C$11,0),MATCH(UsagePerHour!GS$4,Usage!$D$3:$ABF$3,0)),"")</f>
        <v>3.7057291666666665</v>
      </c>
      <c r="GT24" s="6">
        <f>IFERROR(INDEX(Sales!$D$5:$ABF$18,MATCH(UsagePerHour!$B24,Sales!$C$5:$C$18,0),MATCH(UsagePerHour!GT$4,Sales!$D$3:$ABF$3,0))/GT$2*INDEX(Usage!$D$5:$ABF$11,MATCH(UsagePerHour!$B$20,Usage!$C$5:$C$11,0),MATCH(UsagePerHour!GT$4,Usage!$D$3:$ABF$3,0)),"")</f>
        <v>17.939390550219724</v>
      </c>
      <c r="GU24" s="6">
        <f>IFERROR(INDEX(Sales!$D$5:$ABF$18,MATCH(UsagePerHour!$B24,Sales!$C$5:$C$18,0),MATCH(UsagePerHour!GU$4,Sales!$D$3:$ABF$3,0))/GU$2*INDEX(Usage!$D$5:$ABF$11,MATCH(UsagePerHour!$B$20,Usage!$C$5:$C$11,0),MATCH(UsagePerHour!GU$4,Usage!$D$3:$ABF$3,0)),"")</f>
        <v>21.140842655966271</v>
      </c>
      <c r="GV24" s="6">
        <f>IFERROR(INDEX(Sales!$D$5:$ABF$18,MATCH(UsagePerHour!$B24,Sales!$C$5:$C$18,0),MATCH(UsagePerHour!GV$4,Sales!$D$3:$ABF$3,0))/GV$2*INDEX(Usage!$D$5:$ABF$11,MATCH(UsagePerHour!$B$20,Usage!$C$5:$C$11,0),MATCH(UsagePerHour!GV$4,Usage!$D$3:$ABF$3,0)),"")</f>
        <v>15.881314164280512</v>
      </c>
      <c r="GW24" s="6">
        <f>IFERROR(INDEX(Sales!$D$5:$ABF$18,MATCH(UsagePerHour!$B24,Sales!$C$5:$C$18,0),MATCH(UsagePerHour!GW$4,Sales!$D$3:$ABF$3,0))/GW$2*INDEX(Usage!$D$5:$ABF$11,MATCH(UsagePerHour!$B$20,Usage!$C$5:$C$11,0),MATCH(UsagePerHour!GW$4,Usage!$D$3:$ABF$3,0)),"")</f>
        <v>96.481736625691084</v>
      </c>
      <c r="GX24" s="6">
        <f>IFERROR(INDEX(Sales!$D$5:$ABF$18,MATCH(UsagePerHour!$B24,Sales!$C$5:$C$18,0),MATCH(UsagePerHour!GX$4,Sales!$D$3:$ABF$3,0))/GX$2*INDEX(Usage!$D$5:$ABF$11,MATCH(UsagePerHour!$B$20,Usage!$C$5:$C$11,0),MATCH(UsagePerHour!GX$4,Usage!$D$3:$ABF$3,0)),"")</f>
        <v>10.549187282586809</v>
      </c>
      <c r="GY24" s="6">
        <f>IFERROR(INDEX(Sales!$D$5:$ABF$18,MATCH(UsagePerHour!$B24,Sales!$C$5:$C$18,0),MATCH(UsagePerHour!GY$4,Sales!$D$3:$ABF$3,0))/GY$2*INDEX(Usage!$D$5:$ABF$11,MATCH(UsagePerHour!$B$20,Usage!$C$5:$C$11,0),MATCH(UsagePerHour!GY$4,Usage!$D$3:$ABF$3,0)),"")</f>
        <v>29.737281514277431</v>
      </c>
      <c r="GZ24" s="6">
        <f>IFERROR(INDEX(Sales!$D$5:$ABF$18,MATCH(UsagePerHour!$B24,Sales!$C$5:$C$18,0),MATCH(UsagePerHour!GZ$4,Sales!$D$3:$ABF$3,0))/GZ$2*INDEX(Usage!$D$5:$ABF$11,MATCH(UsagePerHour!$B$20,Usage!$C$5:$C$11,0),MATCH(UsagePerHour!GZ$4,Usage!$D$3:$ABF$3,0)),"")</f>
        <v>18.510179640718565</v>
      </c>
      <c r="HA24" s="6">
        <f>IFERROR(INDEX(Sales!$D$5:$ABF$18,MATCH(UsagePerHour!$B24,Sales!$C$5:$C$18,0),MATCH(UsagePerHour!HA$4,Sales!$D$3:$ABF$3,0))/HA$2*INDEX(Usage!$D$5:$ABF$11,MATCH(UsagePerHour!$B$20,Usage!$C$5:$C$11,0),MATCH(UsagePerHour!HA$4,Usage!$D$3:$ABF$3,0)),"")</f>
        <v>21.256577223543111</v>
      </c>
      <c r="HB24" s="6">
        <f>IFERROR(INDEX(Sales!$D$5:$ABF$18,MATCH(UsagePerHour!$B24,Sales!$C$5:$C$18,0),MATCH(UsagePerHour!HB$4,Sales!$D$3:$ABF$3,0))/HB$2*INDEX(Usage!$D$5:$ABF$11,MATCH(UsagePerHour!$B$20,Usage!$C$5:$C$11,0),MATCH(UsagePerHour!HB$4,Usage!$D$3:$ABF$3,0)),"")</f>
        <v>10.712909080702804</v>
      </c>
      <c r="HC24" s="6">
        <f>IFERROR(INDEX(Sales!$D$5:$ABF$18,MATCH(UsagePerHour!$B24,Sales!$C$5:$C$18,0),MATCH(UsagePerHour!HC$4,Sales!$D$3:$ABF$3,0))/HC$2*INDEX(Usage!$D$5:$ABF$11,MATCH(UsagePerHour!$B$20,Usage!$C$5:$C$11,0),MATCH(UsagePerHour!HC$4,Usage!$D$3:$ABF$3,0)),"")</f>
        <v>41.125437631383491</v>
      </c>
      <c r="HD24" s="6">
        <f>IFERROR(INDEX(Sales!$D$5:$ABF$18,MATCH(UsagePerHour!$B24,Sales!$C$5:$C$18,0),MATCH(UsagePerHour!HD$4,Sales!$D$3:$ABF$3,0))/HD$2*INDEX(Usage!$D$5:$ABF$11,MATCH(UsagePerHour!$B$20,Usage!$C$5:$C$11,0),MATCH(UsagePerHour!HD$4,Usage!$D$3:$ABF$3,0)),"")</f>
        <v>167.13114646138169</v>
      </c>
      <c r="HE24" s="6">
        <f>IFERROR(INDEX(Sales!$D$5:$ABF$18,MATCH(UsagePerHour!$B24,Sales!$C$5:$C$18,0),MATCH(UsagePerHour!HE$4,Sales!$D$3:$ABF$3,0))/HE$2*INDEX(Usage!$D$5:$ABF$11,MATCH(UsagePerHour!$B$20,Usage!$C$5:$C$11,0),MATCH(UsagePerHour!HE$4,Usage!$D$3:$ABF$3,0)),"")</f>
        <v>42.287417430499374</v>
      </c>
      <c r="HF24" s="6">
        <f>IFERROR(INDEX(Sales!$D$5:$ABF$18,MATCH(UsagePerHour!$B24,Sales!$C$5:$C$18,0),MATCH(UsagePerHour!HF$4,Sales!$D$3:$ABF$3,0))/HF$2*INDEX(Usage!$D$5:$ABF$11,MATCH(UsagePerHour!$B$20,Usage!$C$5:$C$11,0),MATCH(UsagePerHour!HF$4,Usage!$D$3:$ABF$3,0)),"")</f>
        <v>21.722413614655569</v>
      </c>
      <c r="HG24" s="6">
        <f>IFERROR(INDEX(Sales!$D$5:$ABF$18,MATCH(UsagePerHour!$B24,Sales!$C$5:$C$18,0),MATCH(UsagePerHour!HG$4,Sales!$D$3:$ABF$3,0))/HG$2*INDEX(Usage!$D$5:$ABF$11,MATCH(UsagePerHour!$B$20,Usage!$C$5:$C$11,0),MATCH(UsagePerHour!HG$4,Usage!$D$3:$ABF$3,0)),"")</f>
        <v>11.89812539523124</v>
      </c>
      <c r="HH24" s="6">
        <f>IFERROR(INDEX(Sales!$D$5:$ABF$18,MATCH(UsagePerHour!$B24,Sales!$C$5:$C$18,0),MATCH(UsagePerHour!HH$4,Sales!$D$3:$ABF$3,0))/HH$2*INDEX(Usage!$D$5:$ABF$11,MATCH(UsagePerHour!$B$20,Usage!$C$5:$C$11,0),MATCH(UsagePerHour!HH$4,Usage!$D$3:$ABF$3,0)),"")</f>
        <v>51.612735001764648</v>
      </c>
      <c r="HI24" s="6">
        <f>IFERROR(INDEX(Sales!$D$5:$ABF$18,MATCH(UsagePerHour!$B24,Sales!$C$5:$C$18,0),MATCH(UsagePerHour!HI$4,Sales!$D$3:$ABF$3,0))/HI$2*INDEX(Usage!$D$5:$ABF$11,MATCH(UsagePerHour!$B$20,Usage!$C$5:$C$11,0),MATCH(UsagePerHour!HI$4,Usage!$D$3:$ABF$3,0)),"")</f>
        <v>12.710282707571569</v>
      </c>
      <c r="HJ24" s="6">
        <f>IFERROR(INDEX(Sales!$D$5:$ABF$18,MATCH(UsagePerHour!$B24,Sales!$C$5:$C$18,0),MATCH(UsagePerHour!HJ$4,Sales!$D$3:$ABF$3,0))/HJ$2*INDEX(Usage!$D$5:$ABF$11,MATCH(UsagePerHour!$B$20,Usage!$C$5:$C$11,0),MATCH(UsagePerHour!HJ$4,Usage!$D$3:$ABF$3,0)),"")</f>
        <v>21.726639407033357</v>
      </c>
      <c r="HK24" s="6">
        <f>IFERROR(INDEX(Sales!$D$5:$ABF$18,MATCH(UsagePerHour!$B24,Sales!$C$5:$C$18,0),MATCH(UsagePerHour!HK$4,Sales!$D$3:$ABF$3,0))/HK$2*INDEX(Usage!$D$5:$ABF$11,MATCH(UsagePerHour!$B$20,Usage!$C$5:$C$11,0),MATCH(UsagePerHour!HK$4,Usage!$D$3:$ABF$3,0)),"")</f>
        <v>78.209627560580458</v>
      </c>
      <c r="HL24" s="6">
        <f>IFERROR(INDEX(Sales!$D$5:$ABF$18,MATCH(UsagePerHour!$B24,Sales!$C$5:$C$18,0),MATCH(UsagePerHour!HL$4,Sales!$D$3:$ABF$3,0))/HL$2*INDEX(Usage!$D$5:$ABF$11,MATCH(UsagePerHour!$B$20,Usage!$C$5:$C$11,0),MATCH(UsagePerHour!HL$4,Usage!$D$3:$ABF$3,0)),"")</f>
        <v>58.082076786619361</v>
      </c>
      <c r="HM24" s="6">
        <f>IFERROR(INDEX(Sales!$D$5:$ABF$18,MATCH(UsagePerHour!$B24,Sales!$C$5:$C$18,0),MATCH(UsagePerHour!HM$4,Sales!$D$3:$ABF$3,0))/HM$2*INDEX(Usage!$D$5:$ABF$11,MATCH(UsagePerHour!$B$20,Usage!$C$5:$C$11,0),MATCH(UsagePerHour!HM$4,Usage!$D$3:$ABF$3,0)),"")</f>
        <v>114.65275131682171</v>
      </c>
      <c r="HN24" s="6">
        <f>IFERROR(INDEX(Sales!$D$5:$ABF$18,MATCH(UsagePerHour!$B24,Sales!$C$5:$C$18,0),MATCH(UsagePerHour!HN$4,Sales!$D$3:$ABF$3,0))/HN$2*INDEX(Usage!$D$5:$ABF$11,MATCH(UsagePerHour!$B$20,Usage!$C$5:$C$11,0),MATCH(UsagePerHour!HN$4,Usage!$D$3:$ABF$3,0)),"")</f>
        <v>0.68260685230663387</v>
      </c>
      <c r="HO24" s="6">
        <f>IFERROR(INDEX(Sales!$D$5:$ABF$18,MATCH(UsagePerHour!$B24,Sales!$C$5:$C$18,0),MATCH(UsagePerHour!HO$4,Sales!$D$3:$ABF$3,0))/HO$2*INDEX(Usage!$D$5:$ABF$11,MATCH(UsagePerHour!$B$20,Usage!$C$5:$C$11,0),MATCH(UsagePerHour!HO$4,Usage!$D$3:$ABF$3,0)),"")</f>
        <v>24.78044830159476</v>
      </c>
      <c r="HP24" s="6">
        <f>IFERROR(INDEX(Sales!$D$5:$ABF$18,MATCH(UsagePerHour!$B24,Sales!$C$5:$C$18,0),MATCH(UsagePerHour!HP$4,Sales!$D$3:$ABF$3,0))/HP$2*INDEX(Usage!$D$5:$ABF$11,MATCH(UsagePerHour!$B$20,Usage!$C$5:$C$11,0),MATCH(UsagePerHour!HP$4,Usage!$D$3:$ABF$3,0)),"")</f>
        <v>9.5475328523040304</v>
      </c>
      <c r="HQ24" s="6">
        <f>IFERROR(INDEX(Sales!$D$5:$ABF$18,MATCH(UsagePerHour!$B24,Sales!$C$5:$C$18,0),MATCH(UsagePerHour!HQ$4,Sales!$D$3:$ABF$3,0))/HQ$2*INDEX(Usage!$D$5:$ABF$11,MATCH(UsagePerHour!$B$20,Usage!$C$5:$C$11,0),MATCH(UsagePerHour!HQ$4,Usage!$D$3:$ABF$3,0)),"")</f>
        <v>11.717380950319111</v>
      </c>
      <c r="HR24" s="6">
        <f>IFERROR(INDEX(Sales!$D$5:$ABF$18,MATCH(UsagePerHour!$B24,Sales!$C$5:$C$18,0),MATCH(UsagePerHour!HR$4,Sales!$D$3:$ABF$3,0))/HR$2*INDEX(Usage!$D$5:$ABF$11,MATCH(UsagePerHour!$B$20,Usage!$C$5:$C$11,0),MATCH(UsagePerHour!HR$4,Usage!$D$3:$ABF$3,0)),"")</f>
        <v>101.11170126709511</v>
      </c>
      <c r="HS24" s="6">
        <f>IFERROR(INDEX(Sales!$D$5:$ABF$18,MATCH(UsagePerHour!$B24,Sales!$C$5:$C$18,0),MATCH(UsagePerHour!HS$4,Sales!$D$3:$ABF$3,0))/HS$2*INDEX(Usage!$D$5:$ABF$11,MATCH(UsagePerHour!$B$20,Usage!$C$5:$C$11,0),MATCH(UsagePerHour!HS$4,Usage!$D$3:$ABF$3,0)),"")</f>
        <v>80.449697309024742</v>
      </c>
      <c r="HT24" s="6">
        <f>IFERROR(INDEX(Sales!$D$5:$ABF$18,MATCH(UsagePerHour!$B24,Sales!$C$5:$C$18,0),MATCH(UsagePerHour!HT$4,Sales!$D$3:$ABF$3,0))/HT$2*INDEX(Usage!$D$5:$ABF$11,MATCH(UsagePerHour!$B$20,Usage!$C$5:$C$11,0),MATCH(UsagePerHour!HT$4,Usage!$D$3:$ABF$3,0)),"")</f>
        <v>51.890213645761541</v>
      </c>
      <c r="HU24" s="6">
        <f>IFERROR(INDEX(Sales!$D$5:$ABF$18,MATCH(UsagePerHour!$B24,Sales!$C$5:$C$18,0),MATCH(UsagePerHour!HU$4,Sales!$D$3:$ABF$3,0))/HU$2*INDEX(Usage!$D$5:$ABF$11,MATCH(UsagePerHour!$B$20,Usage!$C$5:$C$11,0),MATCH(UsagePerHour!HU$4,Usage!$D$3:$ABF$3,0)),"")</f>
        <v>3.5460645819885008</v>
      </c>
      <c r="HV24" s="6">
        <f>IFERROR(INDEX(Sales!$D$5:$ABF$18,MATCH(UsagePerHour!$B24,Sales!$C$5:$C$18,0),MATCH(UsagePerHour!HV$4,Sales!$D$3:$ABF$3,0))/HV$2*INDEX(Usage!$D$5:$ABF$11,MATCH(UsagePerHour!$B$20,Usage!$C$5:$C$11,0),MATCH(UsagePerHour!HV$4,Usage!$D$3:$ABF$3,0)),"")</f>
        <v>26.833865814696484</v>
      </c>
      <c r="HW24" s="6">
        <f>IFERROR(INDEX(Sales!$D$5:$ABF$18,MATCH(UsagePerHour!$B24,Sales!$C$5:$C$18,0),MATCH(UsagePerHour!HW$4,Sales!$D$3:$ABF$3,0))/HW$2*INDEX(Usage!$D$5:$ABF$11,MATCH(UsagePerHour!$B$20,Usage!$C$5:$C$11,0),MATCH(UsagePerHour!HW$4,Usage!$D$3:$ABF$3,0)),"")</f>
        <v>12.123914585393113</v>
      </c>
      <c r="HX24" s="6">
        <f>IFERROR(INDEX(Sales!$D$5:$ABF$18,MATCH(UsagePerHour!$B24,Sales!$C$5:$C$18,0),MATCH(UsagePerHour!HX$4,Sales!$D$3:$ABF$3,0))/HX$2*INDEX(Usage!$D$5:$ABF$11,MATCH(UsagePerHour!$B$20,Usage!$C$5:$C$11,0),MATCH(UsagePerHour!HX$4,Usage!$D$3:$ABF$3,0)),"")</f>
        <v>27.750884756204762</v>
      </c>
      <c r="HY24" s="6">
        <f>IFERROR(INDEX(Sales!$D$5:$ABF$18,MATCH(UsagePerHour!$B24,Sales!$C$5:$C$18,0),MATCH(UsagePerHour!HY$4,Sales!$D$3:$ABF$3,0))/HY$2*INDEX(Usage!$D$5:$ABF$11,MATCH(UsagePerHour!$B$20,Usage!$C$5:$C$11,0),MATCH(UsagePerHour!HY$4,Usage!$D$3:$ABF$3,0)),"")</f>
        <v>103.65676204580313</v>
      </c>
      <c r="HZ24" s="6">
        <f>IFERROR(INDEX(Sales!$D$5:$ABF$18,MATCH(UsagePerHour!$B24,Sales!$C$5:$C$18,0),MATCH(UsagePerHour!HZ$4,Sales!$D$3:$ABF$3,0))/HZ$2*INDEX(Usage!$D$5:$ABF$11,MATCH(UsagePerHour!$B$20,Usage!$C$5:$C$11,0),MATCH(UsagePerHour!HZ$4,Usage!$D$3:$ABF$3,0)),"")</f>
        <v>28.344128792969066</v>
      </c>
      <c r="IA24" s="6">
        <f>IFERROR(INDEX(Sales!$D$5:$ABF$18,MATCH(UsagePerHour!$B24,Sales!$C$5:$C$18,0),MATCH(UsagePerHour!IA$4,Sales!$D$3:$ABF$3,0))/IA$2*INDEX(Usage!$D$5:$ABF$11,MATCH(UsagePerHour!$B$20,Usage!$C$5:$C$11,0),MATCH(UsagePerHour!IA$4,Usage!$D$3:$ABF$3,0)),"")</f>
        <v>36.70052933888951</v>
      </c>
      <c r="IB24" s="6">
        <f>IFERROR(INDEX(Sales!$D$5:$ABF$18,MATCH(UsagePerHour!$B24,Sales!$C$5:$C$18,0),MATCH(UsagePerHour!IB$4,Sales!$D$3:$ABF$3,0))/IB$2*INDEX(Usage!$D$5:$ABF$11,MATCH(UsagePerHour!$B$20,Usage!$C$5:$C$11,0),MATCH(UsagePerHour!IB$4,Usage!$D$3:$ABF$3,0)),"")</f>
        <v>2.5531251454367756</v>
      </c>
      <c r="IC24" s="6">
        <f>IFERROR(INDEX(Sales!$D$5:$ABF$18,MATCH(UsagePerHour!$B24,Sales!$C$5:$C$18,0),MATCH(UsagePerHour!IC$4,Sales!$D$3:$ABF$3,0))/IC$2*INDEX(Usage!$D$5:$ABF$11,MATCH(UsagePerHour!$B$20,Usage!$C$5:$C$11,0),MATCH(UsagePerHour!IC$4,Usage!$D$3:$ABF$3,0)),"")</f>
        <v>37.21655565531497</v>
      </c>
      <c r="ID24" s="6">
        <f>IFERROR(INDEX(Sales!$D$5:$ABF$18,MATCH(UsagePerHour!$B24,Sales!$C$5:$C$18,0),MATCH(UsagePerHour!ID$4,Sales!$D$3:$ABF$3,0))/ID$2*INDEX(Usage!$D$5:$ABF$11,MATCH(UsagePerHour!$B$20,Usage!$C$5:$C$11,0),MATCH(UsagePerHour!ID$4,Usage!$D$3:$ABF$3,0)),"")</f>
        <v>35.369626608095388</v>
      </c>
      <c r="IE24" s="6">
        <f>IFERROR(INDEX(Sales!$D$5:$ABF$18,MATCH(UsagePerHour!$B24,Sales!$C$5:$C$18,0),MATCH(UsagePerHour!IE$4,Sales!$D$3:$ABF$3,0))/IE$2*INDEX(Usage!$D$5:$ABF$11,MATCH(UsagePerHour!$B$20,Usage!$C$5:$C$11,0),MATCH(UsagePerHour!IE$4,Usage!$D$3:$ABF$3,0)),"")</f>
        <v>15.651390313046626</v>
      </c>
      <c r="IF24" s="6">
        <f>IFERROR(INDEX(Sales!$D$5:$ABF$18,MATCH(UsagePerHour!$B24,Sales!$C$5:$C$18,0),MATCH(UsagePerHour!IF$4,Sales!$D$3:$ABF$3,0))/IF$2*INDEX(Usage!$D$5:$ABF$11,MATCH(UsagePerHour!$B$20,Usage!$C$5:$C$11,0),MATCH(UsagePerHour!IF$4,Usage!$D$3:$ABF$3,0)),"")</f>
        <v>194.26456263155319</v>
      </c>
      <c r="IG24" s="6">
        <f>IFERROR(INDEX(Sales!$D$5:$ABF$18,MATCH(UsagePerHour!$B24,Sales!$C$5:$C$18,0),MATCH(UsagePerHour!IG$4,Sales!$D$3:$ABF$3,0))/IG$2*INDEX(Usage!$D$5:$ABF$11,MATCH(UsagePerHour!$B$20,Usage!$C$5:$C$11,0),MATCH(UsagePerHour!IG$4,Usage!$D$3:$ABF$3,0)),"")</f>
        <v>15.502657850382471</v>
      </c>
      <c r="IH24" s="6">
        <f>IFERROR(INDEX(Sales!$D$5:$ABF$18,MATCH(UsagePerHour!$B24,Sales!$C$5:$C$18,0),MATCH(UsagePerHour!IH$4,Sales!$D$3:$ABF$3,0))/IH$2*INDEX(Usage!$D$5:$ABF$11,MATCH(UsagePerHour!$B$20,Usage!$C$5:$C$11,0),MATCH(UsagePerHour!IH$4,Usage!$D$3:$ABF$3,0)),"")</f>
        <v>34.750069775490381</v>
      </c>
      <c r="II24" s="6">
        <f>IFERROR(INDEX(Sales!$D$5:$ABF$18,MATCH(UsagePerHour!$B24,Sales!$C$5:$C$18,0),MATCH(UsagePerHour!II$4,Sales!$D$3:$ABF$3,0))/II$2*INDEX(Usage!$D$5:$ABF$11,MATCH(UsagePerHour!$B$20,Usage!$C$5:$C$11,0),MATCH(UsagePerHour!II$4,Usage!$D$3:$ABF$3,0)),"")</f>
        <v>10.587948593398814</v>
      </c>
      <c r="IJ24" s="6">
        <f>IFERROR(INDEX(Sales!$D$5:$ABF$18,MATCH(UsagePerHour!$B24,Sales!$C$5:$C$18,0),MATCH(UsagePerHour!IJ$4,Sales!$D$3:$ABF$3,0))/IJ$2*INDEX(Usage!$D$5:$ABF$11,MATCH(UsagePerHour!$B$20,Usage!$C$5:$C$11,0),MATCH(UsagePerHour!IJ$4,Usage!$D$3:$ABF$3,0)),"")</f>
        <v>34.29699088789998</v>
      </c>
      <c r="IK24" s="6">
        <f>IFERROR(INDEX(Sales!$D$5:$ABF$18,MATCH(UsagePerHour!$B24,Sales!$C$5:$C$18,0),MATCH(UsagePerHour!IK$4,Sales!$D$3:$ABF$3,0))/IK$2*INDEX(Usage!$D$5:$ABF$11,MATCH(UsagePerHour!$B$20,Usage!$C$5:$C$11,0),MATCH(UsagePerHour!IK$4,Usage!$D$3:$ABF$3,0)),"")</f>
        <v>11.993253060265701</v>
      </c>
      <c r="IL24" s="6">
        <f>IFERROR(INDEX(Sales!$D$5:$ABF$18,MATCH(UsagePerHour!$B24,Sales!$C$5:$C$18,0),MATCH(UsagePerHour!IL$4,Sales!$D$3:$ABF$3,0))/IL$2*INDEX(Usage!$D$5:$ABF$11,MATCH(UsagePerHour!$B$20,Usage!$C$5:$C$11,0),MATCH(UsagePerHour!IL$4,Usage!$D$3:$ABF$3,0)),"")</f>
        <v>18.270607000665652</v>
      </c>
      <c r="IM24" s="6">
        <f>IFERROR(INDEX(Sales!$D$5:$ABF$18,MATCH(UsagePerHour!$B24,Sales!$C$5:$C$18,0),MATCH(UsagePerHour!IM$4,Sales!$D$3:$ABF$3,0))/IM$2*INDEX(Usage!$D$5:$ABF$11,MATCH(UsagePerHour!$B$20,Usage!$C$5:$C$11,0),MATCH(UsagePerHour!IM$4,Usage!$D$3:$ABF$3,0)),"")</f>
        <v>1202.4928064645369</v>
      </c>
      <c r="IN24" s="6">
        <f>IFERROR(INDEX(Sales!$D$5:$ABF$18,MATCH(UsagePerHour!$B24,Sales!$C$5:$C$18,0),MATCH(UsagePerHour!IN$4,Sales!$D$3:$ABF$3,0))/IN$2*INDEX(Usage!$D$5:$ABF$11,MATCH(UsagePerHour!$B$20,Usage!$C$5:$C$11,0),MATCH(UsagePerHour!IN$4,Usage!$D$3:$ABF$3,0)),"")</f>
        <v>12.868452407219452</v>
      </c>
      <c r="IO24" s="6">
        <f>IFERROR(INDEX(Sales!$D$5:$ABF$18,MATCH(UsagePerHour!$B24,Sales!$C$5:$C$18,0),MATCH(UsagePerHour!IO$4,Sales!$D$3:$ABF$3,0))/IO$2*INDEX(Usage!$D$5:$ABF$11,MATCH(UsagePerHour!$B$20,Usage!$C$5:$C$11,0),MATCH(UsagePerHour!IO$4,Usage!$D$3:$ABF$3,0)),"")</f>
        <v>24.305405490365139</v>
      </c>
      <c r="IP24" s="6">
        <f>IFERROR(INDEX(Sales!$D$5:$ABF$18,MATCH(UsagePerHour!$B24,Sales!$C$5:$C$18,0),MATCH(UsagePerHour!IP$4,Sales!$D$3:$ABF$3,0))/IP$2*INDEX(Usage!$D$5:$ABF$11,MATCH(UsagePerHour!$B$20,Usage!$C$5:$C$11,0),MATCH(UsagePerHour!IP$4,Usage!$D$3:$ABF$3,0)),"")</f>
        <v>3.9785647533966371</v>
      </c>
      <c r="IQ24" s="6">
        <f>IFERROR(INDEX(Sales!$D$5:$ABF$18,MATCH(UsagePerHour!$B24,Sales!$C$5:$C$18,0),MATCH(UsagePerHour!IQ$4,Sales!$D$3:$ABF$3,0))/IQ$2*INDEX(Usage!$D$5:$ABF$11,MATCH(UsagePerHour!$B$20,Usage!$C$5:$C$11,0),MATCH(UsagePerHour!IQ$4,Usage!$D$3:$ABF$3,0)),"")</f>
        <v>25.860632893529953</v>
      </c>
      <c r="IR24" s="6">
        <f>IFERROR(INDEX(Sales!$D$5:$ABF$18,MATCH(UsagePerHour!$B24,Sales!$C$5:$C$18,0),MATCH(UsagePerHour!IR$4,Sales!$D$3:$ABF$3,0))/IR$2*INDEX(Usage!$D$5:$ABF$11,MATCH(UsagePerHour!$B$20,Usage!$C$5:$C$11,0),MATCH(UsagePerHour!IR$4,Usage!$D$3:$ABF$3,0)),"")</f>
        <v>8.6585974100001781</v>
      </c>
      <c r="IS24" s="6">
        <f>IFERROR(INDEX(Sales!$D$5:$ABF$18,MATCH(UsagePerHour!$B24,Sales!$C$5:$C$18,0),MATCH(UsagePerHour!IS$4,Sales!$D$3:$ABF$3,0))/IS$2*INDEX(Usage!$D$5:$ABF$11,MATCH(UsagePerHour!$B$20,Usage!$C$5:$C$11,0),MATCH(UsagePerHour!IS$4,Usage!$D$3:$ABF$3,0)),"")</f>
        <v>9.0579027589868311</v>
      </c>
      <c r="IT24" s="6">
        <f>IFERROR(INDEX(Sales!$D$5:$ABF$18,MATCH(UsagePerHour!$B24,Sales!$C$5:$C$18,0),MATCH(UsagePerHour!IT$4,Sales!$D$3:$ABF$3,0))/IT$2*INDEX(Usage!$D$5:$ABF$11,MATCH(UsagePerHour!$B$20,Usage!$C$5:$C$11,0),MATCH(UsagePerHour!IT$4,Usage!$D$3:$ABF$3,0)),"")</f>
        <v>66.242927167382845</v>
      </c>
      <c r="IU24" s="6">
        <f>IFERROR(INDEX(Sales!$D$5:$ABF$18,MATCH(UsagePerHour!$B24,Sales!$C$5:$C$18,0),MATCH(UsagePerHour!IU$4,Sales!$D$3:$ABF$3,0))/IU$2*INDEX(Usage!$D$5:$ABF$11,MATCH(UsagePerHour!$B$20,Usage!$C$5:$C$11,0),MATCH(UsagePerHour!IU$4,Usage!$D$3:$ABF$3,0)),"")</f>
        <v>71.713272040992763</v>
      </c>
      <c r="IV24" s="6">
        <f>IFERROR(INDEX(Sales!$D$5:$ABF$18,MATCH(UsagePerHour!$B24,Sales!$C$5:$C$18,0),MATCH(UsagePerHour!IV$4,Sales!$D$3:$ABF$3,0))/IV$2*INDEX(Usage!$D$5:$ABF$11,MATCH(UsagePerHour!$B$20,Usage!$C$5:$C$11,0),MATCH(UsagePerHour!IV$4,Usage!$D$3:$ABF$3,0)),"")</f>
        <v>40.115587655739667</v>
      </c>
      <c r="IW24" s="6">
        <f>IFERROR(INDEX(Sales!$D$5:$ABF$18,MATCH(UsagePerHour!$B24,Sales!$C$5:$C$18,0),MATCH(UsagePerHour!IW$4,Sales!$D$3:$ABF$3,0))/IW$2*INDEX(Usage!$D$5:$ABF$11,MATCH(UsagePerHour!$B$20,Usage!$C$5:$C$11,0),MATCH(UsagePerHour!IW$4,Usage!$D$3:$ABF$3,0)),"")</f>
        <v>3.0948553237450969</v>
      </c>
      <c r="IX24" s="6">
        <f>IFERROR(INDEX(Sales!$D$5:$ABF$18,MATCH(UsagePerHour!$B24,Sales!$C$5:$C$18,0),MATCH(UsagePerHour!IX$4,Sales!$D$3:$ABF$3,0))/IX$2*INDEX(Usage!$D$5:$ABF$11,MATCH(UsagePerHour!$B$20,Usage!$C$5:$C$11,0),MATCH(UsagePerHour!IX$4,Usage!$D$3:$ABF$3,0)),"")</f>
        <v>40.191340936773337</v>
      </c>
      <c r="IY24" s="6">
        <f>IFERROR(INDEX(Sales!$D$5:$ABF$18,MATCH(UsagePerHour!$B24,Sales!$C$5:$C$18,0),MATCH(UsagePerHour!IY$4,Sales!$D$3:$ABF$3,0))/IY$2*INDEX(Usage!$D$5:$ABF$11,MATCH(UsagePerHour!$B$20,Usage!$C$5:$C$11,0),MATCH(UsagePerHour!IY$4,Usage!$D$3:$ABF$3,0)),"")</f>
        <v>24.793042479175309</v>
      </c>
      <c r="IZ24" s="6">
        <f>IFERROR(INDEX(Sales!$D$5:$ABF$18,MATCH(UsagePerHour!$B24,Sales!$C$5:$C$18,0),MATCH(UsagePerHour!IZ$4,Sales!$D$3:$ABF$3,0))/IZ$2*INDEX(Usage!$D$5:$ABF$11,MATCH(UsagePerHour!$B$20,Usage!$C$5:$C$11,0),MATCH(UsagePerHour!IZ$4,Usage!$D$3:$ABF$3,0)),"")</f>
        <v>34.162992252695467</v>
      </c>
      <c r="JA24" s="6">
        <f>IFERROR(INDEX(Sales!$D$5:$ABF$18,MATCH(UsagePerHour!$B24,Sales!$C$5:$C$18,0),MATCH(UsagePerHour!JA$4,Sales!$D$3:$ABF$3,0))/JA$2*INDEX(Usage!$D$5:$ABF$11,MATCH(UsagePerHour!$B$20,Usage!$C$5:$C$11,0),MATCH(UsagePerHour!JA$4,Usage!$D$3:$ABF$3,0)),"")</f>
        <v>550.98927238536089</v>
      </c>
      <c r="JB24" s="6">
        <f>IFERROR(INDEX(Sales!$D$5:$ABF$18,MATCH(UsagePerHour!$B24,Sales!$C$5:$C$18,0),MATCH(UsagePerHour!JB$4,Sales!$D$3:$ABF$3,0))/JB$2*INDEX(Usage!$D$5:$ABF$11,MATCH(UsagePerHour!$B$20,Usage!$C$5:$C$11,0),MATCH(UsagePerHour!JB$4,Usage!$D$3:$ABF$3,0)),"")</f>
        <v>37.695994530056815</v>
      </c>
      <c r="JC24" s="6">
        <f>IFERROR(INDEX(Sales!$D$5:$ABF$18,MATCH(UsagePerHour!$B24,Sales!$C$5:$C$18,0),MATCH(UsagePerHour!JC$4,Sales!$D$3:$ABF$3,0))/JC$2*INDEX(Usage!$D$5:$ABF$11,MATCH(UsagePerHour!$B$20,Usage!$C$5:$C$11,0),MATCH(UsagePerHour!JC$4,Usage!$D$3:$ABF$3,0)),"")</f>
        <v>35.092378147510729</v>
      </c>
      <c r="JD24" s="6">
        <f>IFERROR(INDEX(Sales!$D$5:$ABF$18,MATCH(UsagePerHour!$B24,Sales!$C$5:$C$18,0),MATCH(UsagePerHour!JD$4,Sales!$D$3:$ABF$3,0))/JD$2*INDEX(Usage!$D$5:$ABF$11,MATCH(UsagePerHour!$B$20,Usage!$C$5:$C$11,0),MATCH(UsagePerHour!JD$4,Usage!$D$3:$ABF$3,0)),"")</f>
        <v>34.174921876461894</v>
      </c>
      <c r="JE24" s="6">
        <f>IFERROR(INDEX(Sales!$D$5:$ABF$18,MATCH(UsagePerHour!$B24,Sales!$C$5:$C$18,0),MATCH(UsagePerHour!JE$4,Sales!$D$3:$ABF$3,0))/JE$2*INDEX(Usage!$D$5:$ABF$11,MATCH(UsagePerHour!$B$20,Usage!$C$5:$C$11,0),MATCH(UsagePerHour!JE$4,Usage!$D$3:$ABF$3,0)),"")</f>
        <v>47.588897417717959</v>
      </c>
      <c r="JF24" s="6">
        <f>IFERROR(INDEX(Sales!$D$5:$ABF$18,MATCH(UsagePerHour!$B24,Sales!$C$5:$C$18,0),MATCH(UsagePerHour!JF$4,Sales!$D$3:$ABF$3,0))/JF$2*INDEX(Usage!$D$5:$ABF$11,MATCH(UsagePerHour!$B$20,Usage!$C$5:$C$11,0),MATCH(UsagePerHour!JF$4,Usage!$D$3:$ABF$3,0)),"")</f>
        <v>19.937784348676129</v>
      </c>
      <c r="JG24" s="6">
        <f>IFERROR(INDEX(Sales!$D$5:$ABF$18,MATCH(UsagePerHour!$B24,Sales!$C$5:$C$18,0),MATCH(UsagePerHour!JG$4,Sales!$D$3:$ABF$3,0))/JG$2*INDEX(Usage!$D$5:$ABF$11,MATCH(UsagePerHour!$B$20,Usage!$C$5:$C$11,0),MATCH(UsagePerHour!JG$4,Usage!$D$3:$ABF$3,0)),"")</f>
        <v>60.92756980800818</v>
      </c>
      <c r="JH24" s="6">
        <f>IFERROR(INDEX(Sales!$D$5:$ABF$18,MATCH(UsagePerHour!$B24,Sales!$C$5:$C$18,0),MATCH(UsagePerHour!JH$4,Sales!$D$3:$ABF$3,0))/JH$2*INDEX(Usage!$D$5:$ABF$11,MATCH(UsagePerHour!$B$20,Usage!$C$5:$C$11,0),MATCH(UsagePerHour!JH$4,Usage!$D$3:$ABF$3,0)),"")</f>
        <v>105.52465207917651</v>
      </c>
      <c r="JI24" s="6">
        <f>IFERROR(INDEX(Sales!$D$5:$ABF$18,MATCH(UsagePerHour!$B24,Sales!$C$5:$C$18,0),MATCH(UsagePerHour!JI$4,Sales!$D$3:$ABF$3,0))/JI$2*INDEX(Usage!$D$5:$ABF$11,MATCH(UsagePerHour!$B$20,Usage!$C$5:$C$11,0),MATCH(UsagePerHour!JI$4,Usage!$D$3:$ABF$3,0)),"")</f>
        <v>33.332001757679862</v>
      </c>
      <c r="JJ24" s="6">
        <f>IFERROR(INDEX(Sales!$D$5:$ABF$18,MATCH(UsagePerHour!$B24,Sales!$C$5:$C$18,0),MATCH(UsagePerHour!JJ$4,Sales!$D$3:$ABF$3,0))/JJ$2*INDEX(Usage!$D$5:$ABF$11,MATCH(UsagePerHour!$B$20,Usage!$C$5:$C$11,0),MATCH(UsagePerHour!JJ$4,Usage!$D$3:$ABF$3,0)),"")</f>
        <v>25.445816543177781</v>
      </c>
      <c r="JK24" s="6">
        <f>IFERROR(INDEX(Sales!$D$5:$ABF$18,MATCH(UsagePerHour!$B24,Sales!$C$5:$C$18,0),MATCH(UsagePerHour!JK$4,Sales!$D$3:$ABF$3,0))/JK$2*INDEX(Usage!$D$5:$ABF$11,MATCH(UsagePerHour!$B$20,Usage!$C$5:$C$11,0),MATCH(UsagePerHour!JK$4,Usage!$D$3:$ABF$3,0)),"")</f>
        <v>10.804295781518533</v>
      </c>
      <c r="JL24" s="6">
        <f>IFERROR(INDEX(Sales!$D$5:$ABF$18,MATCH(UsagePerHour!$B24,Sales!$C$5:$C$18,0),MATCH(UsagePerHour!JL$4,Sales!$D$3:$ABF$3,0))/JL$2*INDEX(Usage!$D$5:$ABF$11,MATCH(UsagePerHour!$B$20,Usage!$C$5:$C$11,0),MATCH(UsagePerHour!JL$4,Usage!$D$3:$ABF$3,0)),"")</f>
        <v>23.319233025088938</v>
      </c>
      <c r="JM24" s="6">
        <f>IFERROR(INDEX(Sales!$D$5:$ABF$18,MATCH(UsagePerHour!$B24,Sales!$C$5:$C$18,0),MATCH(UsagePerHour!JM$4,Sales!$D$3:$ABF$3,0))/JM$2*INDEX(Usage!$D$5:$ABF$11,MATCH(UsagePerHour!$B$20,Usage!$C$5:$C$11,0),MATCH(UsagePerHour!JM$4,Usage!$D$3:$ABF$3,0)),"")</f>
        <v>37.519486382690026</v>
      </c>
      <c r="JN24" s="6">
        <f>IFERROR(INDEX(Sales!$D$5:$ABF$18,MATCH(UsagePerHour!$B24,Sales!$C$5:$C$18,0),MATCH(UsagePerHour!JN$4,Sales!$D$3:$ABF$3,0))/JN$2*INDEX(Usage!$D$5:$ABF$11,MATCH(UsagePerHour!$B$20,Usage!$C$5:$C$11,0),MATCH(UsagePerHour!JN$4,Usage!$D$3:$ABF$3,0)),"")</f>
        <v>41.263799587528808</v>
      </c>
      <c r="JO24" s="6">
        <f>IFERROR(INDEX(Sales!$D$5:$ABF$18,MATCH(UsagePerHour!$B24,Sales!$C$5:$C$18,0),MATCH(UsagePerHour!JO$4,Sales!$D$3:$ABF$3,0))/JO$2*INDEX(Usage!$D$5:$ABF$11,MATCH(UsagePerHour!$B$20,Usage!$C$5:$C$11,0),MATCH(UsagePerHour!JO$4,Usage!$D$3:$ABF$3,0)),"")</f>
        <v>117.50024479015124</v>
      </c>
      <c r="JP24" s="6">
        <f>IFERROR(INDEX(Sales!$D$5:$ABF$18,MATCH(UsagePerHour!$B24,Sales!$C$5:$C$18,0),MATCH(UsagePerHour!JP$4,Sales!$D$3:$ABF$3,0))/JP$2*INDEX(Usage!$D$5:$ABF$11,MATCH(UsagePerHour!$B$20,Usage!$C$5:$C$11,0),MATCH(UsagePerHour!JP$4,Usage!$D$3:$ABF$3,0)),"")</f>
        <v>2.0967011414070948</v>
      </c>
      <c r="JQ24" s="6">
        <f>IFERROR(INDEX(Sales!$D$5:$ABF$18,MATCH(UsagePerHour!$B24,Sales!$C$5:$C$18,0),MATCH(UsagePerHour!JQ$4,Sales!$D$3:$ABF$3,0))/JQ$2*INDEX(Usage!$D$5:$ABF$11,MATCH(UsagePerHour!$B$20,Usage!$C$5:$C$11,0),MATCH(UsagePerHour!JQ$4,Usage!$D$3:$ABF$3,0)),"")</f>
        <v>6.613515587257381</v>
      </c>
      <c r="JR24" s="6">
        <f>IFERROR(INDEX(Sales!$D$5:$ABF$18,MATCH(UsagePerHour!$B24,Sales!$C$5:$C$18,0),MATCH(UsagePerHour!JR$4,Sales!$D$3:$ABF$3,0))/JR$2*INDEX(Usage!$D$5:$ABF$11,MATCH(UsagePerHour!$B$20,Usage!$C$5:$C$11,0),MATCH(UsagePerHour!JR$4,Usage!$D$3:$ABF$3,0)),"")</f>
        <v>2.698921237327788</v>
      </c>
      <c r="JS24" s="6">
        <f>IFERROR(INDEX(Sales!$D$5:$ABF$18,MATCH(UsagePerHour!$B24,Sales!$C$5:$C$18,0),MATCH(UsagePerHour!JS$4,Sales!$D$3:$ABF$3,0))/JS$2*INDEX(Usage!$D$5:$ABF$11,MATCH(UsagePerHour!$B$20,Usage!$C$5:$C$11,0),MATCH(UsagePerHour!JS$4,Usage!$D$3:$ABF$3,0)),"")</f>
        <v>34.462419303766794</v>
      </c>
      <c r="JT24" s="6">
        <f>IFERROR(INDEX(Sales!$D$5:$ABF$18,MATCH(UsagePerHour!$B24,Sales!$C$5:$C$18,0),MATCH(UsagePerHour!JT$4,Sales!$D$3:$ABF$3,0))/JT$2*INDEX(Usage!$D$5:$ABF$11,MATCH(UsagePerHour!$B$20,Usage!$C$5:$C$11,0),MATCH(UsagePerHour!JT$4,Usage!$D$3:$ABF$3,0)),"")</f>
        <v>45.920049477116834</v>
      </c>
      <c r="JU24" s="6">
        <f>IFERROR(INDEX(Sales!$D$5:$ABF$18,MATCH(UsagePerHour!$B24,Sales!$C$5:$C$18,0),MATCH(UsagePerHour!JU$4,Sales!$D$3:$ABF$3,0))/JU$2*INDEX(Usage!$D$5:$ABF$11,MATCH(UsagePerHour!$B$20,Usage!$C$5:$C$11,0),MATCH(UsagePerHour!JU$4,Usage!$D$3:$ABF$3,0)),"")</f>
        <v>5.4721584314887526</v>
      </c>
      <c r="JV24" s="6">
        <f>IFERROR(INDEX(Sales!$D$5:$ABF$18,MATCH(UsagePerHour!$B24,Sales!$C$5:$C$18,0),MATCH(UsagePerHour!JV$4,Sales!$D$3:$ABF$3,0))/JV$2*INDEX(Usage!$D$5:$ABF$11,MATCH(UsagePerHour!$B$20,Usage!$C$5:$C$11,0),MATCH(UsagePerHour!JV$4,Usage!$D$3:$ABF$3,0)),"")</f>
        <v>118.89347839262986</v>
      </c>
      <c r="JW24" s="6">
        <f>IFERROR(INDEX(Sales!$D$5:$ABF$18,MATCH(UsagePerHour!$B24,Sales!$C$5:$C$18,0),MATCH(UsagePerHour!JW$4,Sales!$D$3:$ABF$3,0))/JW$2*INDEX(Usage!$D$5:$ABF$11,MATCH(UsagePerHour!$B$20,Usage!$C$5:$C$11,0),MATCH(UsagePerHour!JW$4,Usage!$D$3:$ABF$3,0)),"")</f>
        <v>27.396643393064029</v>
      </c>
      <c r="JX24" s="6">
        <f>IFERROR(INDEX(Sales!$D$5:$ABF$18,MATCH(UsagePerHour!$B24,Sales!$C$5:$C$18,0),MATCH(UsagePerHour!JX$4,Sales!$D$3:$ABF$3,0))/JX$2*INDEX(Usage!$D$5:$ABF$11,MATCH(UsagePerHour!$B$20,Usage!$C$5:$C$11,0),MATCH(UsagePerHour!JX$4,Usage!$D$3:$ABF$3,0)),"")</f>
        <v>16.584672570241612</v>
      </c>
      <c r="JY24" s="6">
        <f>IFERROR(INDEX(Sales!$D$5:$ABF$18,MATCH(UsagePerHour!$B24,Sales!$C$5:$C$18,0),MATCH(UsagePerHour!JY$4,Sales!$D$3:$ABF$3,0))/JY$2*INDEX(Usage!$D$5:$ABF$11,MATCH(UsagePerHour!$B$20,Usage!$C$5:$C$11,0),MATCH(UsagePerHour!JY$4,Usage!$D$3:$ABF$3,0)),"")</f>
        <v>5.9438514471324906</v>
      </c>
      <c r="JZ24" s="6">
        <f>IFERROR(INDEX(Sales!$D$5:$ABF$18,MATCH(UsagePerHour!$B24,Sales!$C$5:$C$18,0),MATCH(UsagePerHour!JZ$4,Sales!$D$3:$ABF$3,0))/JZ$2*INDEX(Usage!$D$5:$ABF$11,MATCH(UsagePerHour!$B$20,Usage!$C$5:$C$11,0),MATCH(UsagePerHour!JZ$4,Usage!$D$3:$ABF$3,0)),"")</f>
        <v>33.058060515748998</v>
      </c>
      <c r="KA24" s="6">
        <f>IFERROR(INDEX(Sales!$D$5:$ABF$18,MATCH(UsagePerHour!$B24,Sales!$C$5:$C$18,0),MATCH(UsagePerHour!KA$4,Sales!$D$3:$ABF$3,0))/KA$2*INDEX(Usage!$D$5:$ABF$11,MATCH(UsagePerHour!$B$20,Usage!$C$5:$C$11,0),MATCH(UsagePerHour!KA$4,Usage!$D$3:$ABF$3,0)),"")</f>
        <v>26.857843365454741</v>
      </c>
      <c r="KB24" s="6">
        <f>IFERROR(INDEX(Sales!$D$5:$ABF$18,MATCH(UsagePerHour!$B24,Sales!$C$5:$C$18,0),MATCH(UsagePerHour!KB$4,Sales!$D$3:$ABF$3,0))/KB$2*INDEX(Usage!$D$5:$ABF$11,MATCH(UsagePerHour!$B$20,Usage!$C$5:$C$11,0),MATCH(UsagePerHour!KB$4,Usage!$D$3:$ABF$3,0)),"")</f>
        <v>23.368770636122314</v>
      </c>
      <c r="KC24" s="6">
        <f>IFERROR(INDEX(Sales!$D$5:$ABF$18,MATCH(UsagePerHour!$B24,Sales!$C$5:$C$18,0),MATCH(UsagePerHour!KC$4,Sales!$D$3:$ABF$3,0))/KC$2*INDEX(Usage!$D$5:$ABF$11,MATCH(UsagePerHour!$B$20,Usage!$C$5:$C$11,0),MATCH(UsagePerHour!KC$4,Usage!$D$3:$ABF$3,0)),"")</f>
        <v>87.99548512689654</v>
      </c>
      <c r="KD24" s="6">
        <f>IFERROR(INDEX(Sales!$D$5:$ABF$18,MATCH(UsagePerHour!$B24,Sales!$C$5:$C$18,0),MATCH(UsagePerHour!KD$4,Sales!$D$3:$ABF$3,0))/KD$2*INDEX(Usage!$D$5:$ABF$11,MATCH(UsagePerHour!$B$20,Usage!$C$5:$C$11,0),MATCH(UsagePerHour!KD$4,Usage!$D$3:$ABF$3,0)),"")</f>
        <v>35.591080134128291</v>
      </c>
      <c r="KE24" s="6">
        <f>IFERROR(INDEX(Sales!$D$5:$ABF$18,MATCH(UsagePerHour!$B24,Sales!$C$5:$C$18,0),MATCH(UsagePerHour!KE$4,Sales!$D$3:$ABF$3,0))/KE$2*INDEX(Usage!$D$5:$ABF$11,MATCH(UsagePerHour!$B$20,Usage!$C$5:$C$11,0),MATCH(UsagePerHour!KE$4,Usage!$D$3:$ABF$3,0)),"")</f>
        <v>32.969272926930017</v>
      </c>
      <c r="KF24" s="6">
        <f>IFERROR(INDEX(Sales!$D$5:$ABF$18,MATCH(UsagePerHour!$B24,Sales!$C$5:$C$18,0),MATCH(UsagePerHour!KF$4,Sales!$D$3:$ABF$3,0))/KF$2*INDEX(Usage!$D$5:$ABF$11,MATCH(UsagePerHour!$B$20,Usage!$C$5:$C$11,0),MATCH(UsagePerHour!KF$4,Usage!$D$3:$ABF$3,0)),"")</f>
        <v>6.3265884331359219</v>
      </c>
      <c r="KG24" s="6">
        <f>IFERROR(INDEX(Sales!$D$5:$ABF$18,MATCH(UsagePerHour!$B24,Sales!$C$5:$C$18,0),MATCH(UsagePerHour!KG$4,Sales!$D$3:$ABF$3,0))/KG$2*INDEX(Usage!$D$5:$ABF$11,MATCH(UsagePerHour!$B$20,Usage!$C$5:$C$11,0),MATCH(UsagePerHour!KG$4,Usage!$D$3:$ABF$3,0)),"")</f>
        <v>20.668078692589599</v>
      </c>
      <c r="KH24" s="6">
        <f>IFERROR(INDEX(Sales!$D$5:$ABF$18,MATCH(UsagePerHour!$B24,Sales!$C$5:$C$18,0),MATCH(UsagePerHour!KH$4,Sales!$D$3:$ABF$3,0))/KH$2*INDEX(Usage!$D$5:$ABF$11,MATCH(UsagePerHour!$B$20,Usage!$C$5:$C$11,0),MATCH(UsagePerHour!KH$4,Usage!$D$3:$ABF$3,0)),"")</f>
        <v>71.256120026401078</v>
      </c>
      <c r="KI24" s="6">
        <f>IFERROR(INDEX(Sales!$D$5:$ABF$18,MATCH(UsagePerHour!$B24,Sales!$C$5:$C$18,0),MATCH(UsagePerHour!KI$4,Sales!$D$3:$ABF$3,0))/KI$2*INDEX(Usage!$D$5:$ABF$11,MATCH(UsagePerHour!$B$20,Usage!$C$5:$C$11,0),MATCH(UsagePerHour!KI$4,Usage!$D$3:$ABF$3,0)),"")</f>
        <v>87.369777924543882</v>
      </c>
      <c r="KJ24" s="6">
        <f>IFERROR(INDEX(Sales!$D$5:$ABF$18,MATCH(UsagePerHour!$B24,Sales!$C$5:$C$18,0),MATCH(UsagePerHour!KJ$4,Sales!$D$3:$ABF$3,0))/KJ$2*INDEX(Usage!$D$5:$ABF$11,MATCH(UsagePerHour!$B$20,Usage!$C$5:$C$11,0),MATCH(UsagePerHour!KJ$4,Usage!$D$3:$ABF$3,0)),"")</f>
        <v>124.49712729000267</v>
      </c>
      <c r="KK24" s="6">
        <f>IFERROR(INDEX(Sales!$D$5:$ABF$18,MATCH(UsagePerHour!$B24,Sales!$C$5:$C$18,0),MATCH(UsagePerHour!KK$4,Sales!$D$3:$ABF$3,0))/KK$2*INDEX(Usage!$D$5:$ABF$11,MATCH(UsagePerHour!$B$20,Usage!$C$5:$C$11,0),MATCH(UsagePerHour!KK$4,Usage!$D$3:$ABF$3,0)),"")</f>
        <v>37.626466011006116</v>
      </c>
      <c r="KL24" s="6">
        <f>IFERROR(INDEX(Sales!$D$5:$ABF$18,MATCH(UsagePerHour!$B24,Sales!$C$5:$C$18,0),MATCH(UsagePerHour!KL$4,Sales!$D$3:$ABF$3,0))/KL$2*INDEX(Usage!$D$5:$ABF$11,MATCH(UsagePerHour!$B$20,Usage!$C$5:$C$11,0),MATCH(UsagePerHour!KL$4,Usage!$D$3:$ABF$3,0)),"")</f>
        <v>51.368601858274701</v>
      </c>
      <c r="KM24" s="6">
        <f>IFERROR(INDEX(Sales!$D$5:$ABF$18,MATCH(UsagePerHour!$B24,Sales!$C$5:$C$18,0),MATCH(UsagePerHour!KM$4,Sales!$D$3:$ABF$3,0))/KM$2*INDEX(Usage!$D$5:$ABF$11,MATCH(UsagePerHour!$B$20,Usage!$C$5:$C$11,0),MATCH(UsagePerHour!KM$4,Usage!$D$3:$ABF$3,0)),"")</f>
        <v>1.7042851672642461</v>
      </c>
      <c r="KN24" s="6">
        <f>IFERROR(INDEX(Sales!$D$5:$ABF$18,MATCH(UsagePerHour!$B24,Sales!$C$5:$C$18,0),MATCH(UsagePerHour!KN$4,Sales!$D$3:$ABF$3,0))/KN$2*INDEX(Usage!$D$5:$ABF$11,MATCH(UsagePerHour!$B$20,Usage!$C$5:$C$11,0),MATCH(UsagePerHour!KN$4,Usage!$D$3:$ABF$3,0)),"")</f>
        <v>34.039100446036393</v>
      </c>
      <c r="KO24" s="6">
        <f>IFERROR(INDEX(Sales!$D$5:$ABF$18,MATCH(UsagePerHour!$B24,Sales!$C$5:$C$18,0),MATCH(UsagePerHour!KO$4,Sales!$D$3:$ABF$3,0))/KO$2*INDEX(Usage!$D$5:$ABF$11,MATCH(UsagePerHour!$B$20,Usage!$C$5:$C$11,0),MATCH(UsagePerHour!KO$4,Usage!$D$3:$ABF$3,0)),"")</f>
        <v>24.447744245785344</v>
      </c>
      <c r="KP24" s="6">
        <f>IFERROR(INDEX(Sales!$D$5:$ABF$18,MATCH(UsagePerHour!$B24,Sales!$C$5:$C$18,0),MATCH(UsagePerHour!KP$4,Sales!$D$3:$ABF$3,0))/KP$2*INDEX(Usage!$D$5:$ABF$11,MATCH(UsagePerHour!$B$20,Usage!$C$5:$C$11,0),MATCH(UsagePerHour!KP$4,Usage!$D$3:$ABF$3,0)),"")</f>
        <v>33.868711940977917</v>
      </c>
      <c r="KQ24" s="6">
        <f>IFERROR(INDEX(Sales!$D$5:$ABF$18,MATCH(UsagePerHour!$B24,Sales!$C$5:$C$18,0),MATCH(UsagePerHour!KQ$4,Sales!$D$3:$ABF$3,0))/KQ$2*INDEX(Usage!$D$5:$ABF$11,MATCH(UsagePerHour!$B$20,Usage!$C$5:$C$11,0),MATCH(UsagePerHour!KQ$4,Usage!$D$3:$ABF$3,0)),"")</f>
        <v>262.41118903906687</v>
      </c>
      <c r="KR24" s="6">
        <f>IFERROR(INDEX(Sales!$D$5:$ABF$18,MATCH(UsagePerHour!$B24,Sales!$C$5:$C$18,0),MATCH(UsagePerHour!KR$4,Sales!$D$3:$ABF$3,0))/KR$2*INDEX(Usage!$D$5:$ABF$11,MATCH(UsagePerHour!$B$20,Usage!$C$5:$C$11,0),MATCH(UsagePerHour!KR$4,Usage!$D$3:$ABF$3,0)),"")</f>
        <v>25.136618934924151</v>
      </c>
      <c r="KS24" s="6">
        <f>IFERROR(INDEX(Sales!$D$5:$ABF$18,MATCH(UsagePerHour!$B24,Sales!$C$5:$C$18,0),MATCH(UsagePerHour!KS$4,Sales!$D$3:$ABF$3,0))/KS$2*INDEX(Usage!$D$5:$ABF$11,MATCH(UsagePerHour!$B$20,Usage!$C$5:$C$11,0),MATCH(UsagePerHour!KS$4,Usage!$D$3:$ABF$3,0)),"")</f>
        <v>16.913880589456625</v>
      </c>
      <c r="KT24" s="6">
        <f>IFERROR(INDEX(Sales!$D$5:$ABF$18,MATCH(UsagePerHour!$B24,Sales!$C$5:$C$18,0),MATCH(UsagePerHour!KT$4,Sales!$D$3:$ABF$3,0))/KT$2*INDEX(Usage!$D$5:$ABF$11,MATCH(UsagePerHour!$B$20,Usage!$C$5:$C$11,0),MATCH(UsagePerHour!KT$4,Usage!$D$3:$ABF$3,0)),"")</f>
        <v>6.3523197876059863</v>
      </c>
      <c r="KU24" s="6">
        <f>IFERROR(INDEX(Sales!$D$5:$ABF$18,MATCH(UsagePerHour!$B24,Sales!$C$5:$C$18,0),MATCH(UsagePerHour!KU$4,Sales!$D$3:$ABF$3,0))/KU$2*INDEX(Usage!$D$5:$ABF$11,MATCH(UsagePerHour!$B$20,Usage!$C$5:$C$11,0),MATCH(UsagePerHour!KU$4,Usage!$D$3:$ABF$3,0)),"")</f>
        <v>17.509992103154701</v>
      </c>
      <c r="KV24" s="6">
        <f>IFERROR(INDEX(Sales!$D$5:$ABF$18,MATCH(UsagePerHour!$B24,Sales!$C$5:$C$18,0),MATCH(UsagePerHour!KV$4,Sales!$D$3:$ABF$3,0))/KV$2*INDEX(Usage!$D$5:$ABF$11,MATCH(UsagePerHour!$B$20,Usage!$C$5:$C$11,0),MATCH(UsagePerHour!KV$4,Usage!$D$3:$ABF$3,0)),"")</f>
        <v>10.549756613159863</v>
      </c>
      <c r="KW24" s="6">
        <f>IFERROR(INDEX(Sales!$D$5:$ABF$18,MATCH(UsagePerHour!$B24,Sales!$C$5:$C$18,0),MATCH(UsagePerHour!KW$4,Sales!$D$3:$ABF$3,0))/KW$2*INDEX(Usage!$D$5:$ABF$11,MATCH(UsagePerHour!$B$20,Usage!$C$5:$C$11,0),MATCH(UsagePerHour!KW$4,Usage!$D$3:$ABF$3,0)),"")</f>
        <v>24.510568742344489</v>
      </c>
      <c r="KX24" s="6">
        <f>IFERROR(INDEX(Sales!$D$5:$ABF$18,MATCH(UsagePerHour!$B24,Sales!$C$5:$C$18,0),MATCH(UsagePerHour!KX$4,Sales!$D$3:$ABF$3,0))/KX$2*INDEX(Usage!$D$5:$ABF$11,MATCH(UsagePerHour!$B$20,Usage!$C$5:$C$11,0),MATCH(UsagePerHour!KX$4,Usage!$D$3:$ABF$3,0)),"")</f>
        <v>133.54452006388209</v>
      </c>
      <c r="KY24" s="6">
        <f>IFERROR(INDEX(Sales!$D$5:$ABF$18,MATCH(UsagePerHour!$B24,Sales!$C$5:$C$18,0),MATCH(UsagePerHour!KY$4,Sales!$D$3:$ABF$3,0))/KY$2*INDEX(Usage!$D$5:$ABF$11,MATCH(UsagePerHour!$B$20,Usage!$C$5:$C$11,0),MATCH(UsagePerHour!KY$4,Usage!$D$3:$ABF$3,0)),"")</f>
        <v>37.560410079524772</v>
      </c>
      <c r="KZ24" s="6">
        <f>IFERROR(INDEX(Sales!$D$5:$ABF$18,MATCH(UsagePerHour!$B24,Sales!$C$5:$C$18,0),MATCH(UsagePerHour!KZ$4,Sales!$D$3:$ABF$3,0))/KZ$2*INDEX(Usage!$D$5:$ABF$11,MATCH(UsagePerHour!$B$20,Usage!$C$5:$C$11,0),MATCH(UsagePerHour!KZ$4,Usage!$D$3:$ABF$3,0)),"")</f>
        <v>229.51740550793872</v>
      </c>
      <c r="LA24" s="6">
        <f>IFERROR(INDEX(Sales!$D$5:$ABF$18,MATCH(UsagePerHour!$B24,Sales!$C$5:$C$18,0),MATCH(UsagePerHour!LA$4,Sales!$D$3:$ABF$3,0))/LA$2*INDEX(Usage!$D$5:$ABF$11,MATCH(UsagePerHour!$B$20,Usage!$C$5:$C$11,0),MATCH(UsagePerHour!LA$4,Usage!$D$3:$ABF$3,0)),"")</f>
        <v>8.7962797565531563</v>
      </c>
      <c r="LB24" s="6">
        <f>IFERROR(INDEX(Sales!$D$5:$ABF$18,MATCH(UsagePerHour!$B24,Sales!$C$5:$C$18,0),MATCH(UsagePerHour!LB$4,Sales!$D$3:$ABF$3,0))/LB$2*INDEX(Usage!$D$5:$ABF$11,MATCH(UsagePerHour!$B$20,Usage!$C$5:$C$11,0),MATCH(UsagePerHour!LB$4,Usage!$D$3:$ABF$3,0)),"")</f>
        <v>45.691996917288556</v>
      </c>
      <c r="LC24" s="6">
        <f>IFERROR(INDEX(Sales!$D$5:$ABF$18,MATCH(UsagePerHour!$B24,Sales!$C$5:$C$18,0),MATCH(UsagePerHour!LC$4,Sales!$D$3:$ABF$3,0))/LC$2*INDEX(Usage!$D$5:$ABF$11,MATCH(UsagePerHour!$B$20,Usage!$C$5:$C$11,0),MATCH(UsagePerHour!LC$4,Usage!$D$3:$ABF$3,0)),"")</f>
        <v>23.199295276492723</v>
      </c>
      <c r="LD24" s="6">
        <f>IFERROR(INDEX(Sales!$D$5:$ABF$18,MATCH(UsagePerHour!$B24,Sales!$C$5:$C$18,0),MATCH(UsagePerHour!LD$4,Sales!$D$3:$ABF$3,0))/LD$2*INDEX(Usage!$D$5:$ABF$11,MATCH(UsagePerHour!$B$20,Usage!$C$5:$C$11,0),MATCH(UsagePerHour!LD$4,Usage!$D$3:$ABF$3,0)),"")</f>
        <v>19.771949609541071</v>
      </c>
      <c r="LE24" s="6">
        <f>IFERROR(INDEX(Sales!$D$5:$ABF$18,MATCH(UsagePerHour!$B24,Sales!$C$5:$C$18,0),MATCH(UsagePerHour!LE$4,Sales!$D$3:$ABF$3,0))/LE$2*INDEX(Usage!$D$5:$ABF$11,MATCH(UsagePerHour!$B$20,Usage!$C$5:$C$11,0),MATCH(UsagePerHour!LE$4,Usage!$D$3:$ABF$3,0)),"")</f>
        <v>50.663852462783353</v>
      </c>
      <c r="LF24" s="6">
        <f>IFERROR(INDEX(Sales!$D$5:$ABF$18,MATCH(UsagePerHour!$B24,Sales!$C$5:$C$18,0),MATCH(UsagePerHour!LF$4,Sales!$D$3:$ABF$3,0))/LF$2*INDEX(Usage!$D$5:$ABF$11,MATCH(UsagePerHour!$B$20,Usage!$C$5:$C$11,0),MATCH(UsagePerHour!LF$4,Usage!$D$3:$ABF$3,0)),"")</f>
        <v>54.598696619023954</v>
      </c>
      <c r="LG24" s="6">
        <f>IFERROR(INDEX(Sales!$D$5:$ABF$18,MATCH(UsagePerHour!$B24,Sales!$C$5:$C$18,0),MATCH(UsagePerHour!LG$4,Sales!$D$3:$ABF$3,0))/LG$2*INDEX(Usage!$D$5:$ABF$11,MATCH(UsagePerHour!$B$20,Usage!$C$5:$C$11,0),MATCH(UsagePerHour!LG$4,Usage!$D$3:$ABF$3,0)),"")</f>
        <v>12.902526115470796</v>
      </c>
      <c r="LH24" s="6">
        <f>IFERROR(INDEX(Sales!$D$5:$ABF$18,MATCH(UsagePerHour!$B24,Sales!$C$5:$C$18,0),MATCH(UsagePerHour!LH$4,Sales!$D$3:$ABF$3,0))/LH$2*INDEX(Usage!$D$5:$ABF$11,MATCH(UsagePerHour!$B$20,Usage!$C$5:$C$11,0),MATCH(UsagePerHour!LH$4,Usage!$D$3:$ABF$3,0)),"")</f>
        <v>2.451391563135549</v>
      </c>
      <c r="LI24" s="6">
        <f>IFERROR(INDEX(Sales!$D$5:$ABF$18,MATCH(UsagePerHour!$B24,Sales!$C$5:$C$18,0),MATCH(UsagePerHour!LI$4,Sales!$D$3:$ABF$3,0))/LI$2*INDEX(Usage!$D$5:$ABF$11,MATCH(UsagePerHour!$B$20,Usage!$C$5:$C$11,0),MATCH(UsagePerHour!LI$4,Usage!$D$3:$ABF$3,0)),"")</f>
        <v>49.42439116918942</v>
      </c>
      <c r="LJ24" s="6">
        <f>IFERROR(INDEX(Sales!$D$5:$ABF$18,MATCH(UsagePerHour!$B24,Sales!$C$5:$C$18,0),MATCH(UsagePerHour!LJ$4,Sales!$D$3:$ABF$3,0))/LJ$2*INDEX(Usage!$D$5:$ABF$11,MATCH(UsagePerHour!$B$20,Usage!$C$5:$C$11,0),MATCH(UsagePerHour!LJ$4,Usage!$D$3:$ABF$3,0)),"")</f>
        <v>15.56339088141573</v>
      </c>
      <c r="LK24" s="6">
        <f>IFERROR(INDEX(Sales!$D$5:$ABF$18,MATCH(UsagePerHour!$B24,Sales!$C$5:$C$18,0),MATCH(UsagePerHour!LK$4,Sales!$D$3:$ABF$3,0))/LK$2*INDEX(Usage!$D$5:$ABF$11,MATCH(UsagePerHour!$B$20,Usage!$C$5:$C$11,0),MATCH(UsagePerHour!LK$4,Usage!$D$3:$ABF$3,0)),"")</f>
        <v>43.098427713809585</v>
      </c>
      <c r="LL24" s="6">
        <f>IFERROR(INDEX(Sales!$D$5:$ABF$18,MATCH(UsagePerHour!$B24,Sales!$C$5:$C$18,0),MATCH(UsagePerHour!LL$4,Sales!$D$3:$ABF$3,0))/LL$2*INDEX(Usage!$D$5:$ABF$11,MATCH(UsagePerHour!$B$20,Usage!$C$5:$C$11,0),MATCH(UsagePerHour!LL$4,Usage!$D$3:$ABF$3,0)),"")</f>
        <v>98.235970969635744</v>
      </c>
      <c r="LM24" s="6">
        <f>IFERROR(INDEX(Sales!$D$5:$ABF$18,MATCH(UsagePerHour!$B24,Sales!$C$5:$C$18,0),MATCH(UsagePerHour!LM$4,Sales!$D$3:$ABF$3,0))/LM$2*INDEX(Usage!$D$5:$ABF$11,MATCH(UsagePerHour!$B$20,Usage!$C$5:$C$11,0),MATCH(UsagePerHour!LM$4,Usage!$D$3:$ABF$3,0)),"")</f>
        <v>37.081010893923683</v>
      </c>
      <c r="LN24" s="6">
        <f>IFERROR(INDEX(Sales!$D$5:$ABF$18,MATCH(UsagePerHour!$B24,Sales!$C$5:$C$18,0),MATCH(UsagePerHour!LN$4,Sales!$D$3:$ABF$3,0))/LN$2*INDEX(Usage!$D$5:$ABF$11,MATCH(UsagePerHour!$B$20,Usage!$C$5:$C$11,0),MATCH(UsagePerHour!LN$4,Usage!$D$3:$ABF$3,0)),"")</f>
        <v>16.407988358456468</v>
      </c>
      <c r="LO24" s="6">
        <f>IFERROR(INDEX(Sales!$D$5:$ABF$18,MATCH(UsagePerHour!$B24,Sales!$C$5:$C$18,0),MATCH(UsagePerHour!LO$4,Sales!$D$3:$ABF$3,0))/LO$2*INDEX(Usage!$D$5:$ABF$11,MATCH(UsagePerHour!$B$20,Usage!$C$5:$C$11,0),MATCH(UsagePerHour!LO$4,Usage!$D$3:$ABF$3,0)),"")</f>
        <v>5.1223631433417784</v>
      </c>
      <c r="LP24" s="6">
        <f>IFERROR(INDEX(Sales!$D$5:$ABF$18,MATCH(UsagePerHour!$B24,Sales!$C$5:$C$18,0),MATCH(UsagePerHour!LP$4,Sales!$D$3:$ABF$3,0))/LP$2*INDEX(Usage!$D$5:$ABF$11,MATCH(UsagePerHour!$B$20,Usage!$C$5:$C$11,0),MATCH(UsagePerHour!LP$4,Usage!$D$3:$ABF$3,0)),"")</f>
        <v>1.8756735665463777</v>
      </c>
      <c r="LQ24" s="6">
        <f>IFERROR(INDEX(Sales!$D$5:$ABF$18,MATCH(UsagePerHour!$B24,Sales!$C$5:$C$18,0),MATCH(UsagePerHour!LQ$4,Sales!$D$3:$ABF$3,0))/LQ$2*INDEX(Usage!$D$5:$ABF$11,MATCH(UsagePerHour!$B$20,Usage!$C$5:$C$11,0),MATCH(UsagePerHour!LQ$4,Usage!$D$3:$ABF$3,0)),"")</f>
        <v>36.307573033816752</v>
      </c>
      <c r="LR24" s="6">
        <f>IFERROR(INDEX(Sales!$D$5:$ABF$18,MATCH(UsagePerHour!$B24,Sales!$C$5:$C$18,0),MATCH(UsagePerHour!LR$4,Sales!$D$3:$ABF$3,0))/LR$2*INDEX(Usage!$D$5:$ABF$11,MATCH(UsagePerHour!$B$20,Usage!$C$5:$C$11,0),MATCH(UsagePerHour!LR$4,Usage!$D$3:$ABF$3,0)),"")</f>
        <v>11.89203827405669</v>
      </c>
      <c r="LS24" s="6">
        <f>IFERROR(INDEX(Sales!$D$5:$ABF$18,MATCH(UsagePerHour!$B24,Sales!$C$5:$C$18,0),MATCH(UsagePerHour!LS$4,Sales!$D$3:$ABF$3,0))/LS$2*INDEX(Usage!$D$5:$ABF$11,MATCH(UsagePerHour!$B$20,Usage!$C$5:$C$11,0),MATCH(UsagePerHour!LS$4,Usage!$D$3:$ABF$3,0)),"")</f>
        <v>83.299278956588438</v>
      </c>
      <c r="LT24" s="6">
        <f>IFERROR(INDEX(Sales!$D$5:$ABF$18,MATCH(UsagePerHour!$B24,Sales!$C$5:$C$18,0),MATCH(UsagePerHour!LT$4,Sales!$D$3:$ABF$3,0))/LT$2*INDEX(Usage!$D$5:$ABF$11,MATCH(UsagePerHour!$B$20,Usage!$C$5:$C$11,0),MATCH(UsagePerHour!LT$4,Usage!$D$3:$ABF$3,0)),"")</f>
        <v>30.799953131332849</v>
      </c>
      <c r="LU24" s="6">
        <f>IFERROR(INDEX(Sales!$D$5:$ABF$18,MATCH(UsagePerHour!$B24,Sales!$C$5:$C$18,0),MATCH(UsagePerHour!LU$4,Sales!$D$3:$ABF$3,0))/LU$2*INDEX(Usage!$D$5:$ABF$11,MATCH(UsagePerHour!$B$20,Usage!$C$5:$C$11,0),MATCH(UsagePerHour!LU$4,Usage!$D$3:$ABF$3,0)),"")</f>
        <v>11.243212710907038</v>
      </c>
      <c r="LV24" s="6">
        <f>IFERROR(INDEX(Sales!$D$5:$ABF$18,MATCH(UsagePerHour!$B24,Sales!$C$5:$C$18,0),MATCH(UsagePerHour!LV$4,Sales!$D$3:$ABF$3,0))/LV$2*INDEX(Usage!$D$5:$ABF$11,MATCH(UsagePerHour!$B$20,Usage!$C$5:$C$11,0),MATCH(UsagePerHour!LV$4,Usage!$D$3:$ABF$3,0)),"")</f>
        <v>14.727664670658683</v>
      </c>
      <c r="LW24" s="6">
        <f>IFERROR(INDEX(Sales!$D$5:$ABF$18,MATCH(UsagePerHour!$B24,Sales!$C$5:$C$18,0),MATCH(UsagePerHour!LW$4,Sales!$D$3:$ABF$3,0))/LW$2*INDEX(Usage!$D$5:$ABF$11,MATCH(UsagePerHour!$B$20,Usage!$C$5:$C$11,0),MATCH(UsagePerHour!LW$4,Usage!$D$3:$ABF$3,0)),"")</f>
        <v>8.4797127468581692</v>
      </c>
      <c r="LX24" s="6">
        <f>IFERROR(INDEX(Sales!$D$5:$ABF$18,MATCH(UsagePerHour!$B24,Sales!$C$5:$C$18,0),MATCH(UsagePerHour!LX$4,Sales!$D$3:$ABF$3,0))/LX$2*INDEX(Usage!$D$5:$ABF$11,MATCH(UsagePerHour!$B$20,Usage!$C$5:$C$11,0),MATCH(UsagePerHour!LX$4,Usage!$D$3:$ABF$3,0)),"")</f>
        <v>10.950428618911795</v>
      </c>
      <c r="LY24" s="6">
        <f>IFERROR(INDEX(Sales!$D$5:$ABF$18,MATCH(UsagePerHour!$B24,Sales!$C$5:$C$18,0),MATCH(UsagePerHour!LY$4,Sales!$D$3:$ABF$3,0))/LY$2*INDEX(Usage!$D$5:$ABF$11,MATCH(UsagePerHour!$B$20,Usage!$C$5:$C$11,0),MATCH(UsagePerHour!LY$4,Usage!$D$3:$ABF$3,0)),"")</f>
        <v>17.208298120326351</v>
      </c>
      <c r="LZ24" s="6">
        <f>IFERROR(INDEX(Sales!$D$5:$ABF$18,MATCH(UsagePerHour!$B24,Sales!$C$5:$C$18,0),MATCH(UsagePerHour!LZ$4,Sales!$D$3:$ABF$3,0))/LZ$2*INDEX(Usage!$D$5:$ABF$11,MATCH(UsagePerHour!$B$20,Usage!$C$5:$C$11,0),MATCH(UsagePerHour!LZ$4,Usage!$D$3:$ABF$3,0)),"")</f>
        <v>229.47733905990549</v>
      </c>
      <c r="MA24" s="6">
        <f>IFERROR(INDEX(Sales!$D$5:$ABF$18,MATCH(UsagePerHour!$B24,Sales!$C$5:$C$18,0),MATCH(UsagePerHour!MA$4,Sales!$D$3:$ABF$3,0))/MA$2*INDEX(Usage!$D$5:$ABF$11,MATCH(UsagePerHour!$B$20,Usage!$C$5:$C$11,0),MATCH(UsagePerHour!MA$4,Usage!$D$3:$ABF$3,0)),"")</f>
        <v>14.801236548069316</v>
      </c>
      <c r="MB24" s="6">
        <f>IFERROR(INDEX(Sales!$D$5:$ABF$18,MATCH(UsagePerHour!$B24,Sales!$C$5:$C$18,0),MATCH(UsagePerHour!MB$4,Sales!$D$3:$ABF$3,0))/MB$2*INDEX(Usage!$D$5:$ABF$11,MATCH(UsagePerHour!$B$20,Usage!$C$5:$C$11,0),MATCH(UsagePerHour!MB$4,Usage!$D$3:$ABF$3,0)),"")</f>
        <v>36.888199506053851</v>
      </c>
      <c r="MC24" s="6">
        <f>IFERROR(INDEX(Sales!$D$5:$ABF$18,MATCH(UsagePerHour!$B24,Sales!$C$5:$C$18,0),MATCH(UsagePerHour!MC$4,Sales!$D$3:$ABF$3,0))/MC$2*INDEX(Usage!$D$5:$ABF$11,MATCH(UsagePerHour!$B$20,Usage!$C$5:$C$11,0),MATCH(UsagePerHour!MC$4,Usage!$D$3:$ABF$3,0)),"")</f>
        <v>0.77786540483701361</v>
      </c>
      <c r="MD24" s="6">
        <f>IFERROR(INDEX(Sales!$D$5:$ABF$18,MATCH(UsagePerHour!$B24,Sales!$C$5:$C$18,0),MATCH(UsagePerHour!MD$4,Sales!$D$3:$ABF$3,0))/MD$2*INDEX(Usage!$D$5:$ABF$11,MATCH(UsagePerHour!$B$20,Usage!$C$5:$C$11,0),MATCH(UsagePerHour!MD$4,Usage!$D$3:$ABF$3,0)),"")</f>
        <v>65.434022402793488</v>
      </c>
      <c r="ME24" s="6">
        <f>IFERROR(INDEX(Sales!$D$5:$ABF$18,MATCH(UsagePerHour!$B24,Sales!$C$5:$C$18,0),MATCH(UsagePerHour!ME$4,Sales!$D$3:$ABF$3,0))/ME$2*INDEX(Usage!$D$5:$ABF$11,MATCH(UsagePerHour!$B$20,Usage!$C$5:$C$11,0),MATCH(UsagePerHour!ME$4,Usage!$D$3:$ABF$3,0)),"")</f>
        <v>48.929333807702569</v>
      </c>
      <c r="MF24" s="6">
        <f>IFERROR(INDEX(Sales!$D$5:$ABF$18,MATCH(UsagePerHour!$B24,Sales!$C$5:$C$18,0),MATCH(UsagePerHour!MF$4,Sales!$D$3:$ABF$3,0))/MF$2*INDEX(Usage!$D$5:$ABF$11,MATCH(UsagePerHour!$B$20,Usage!$C$5:$C$11,0),MATCH(UsagePerHour!MF$4,Usage!$D$3:$ABF$3,0)),"")</f>
        <v>15.616980569242005</v>
      </c>
      <c r="MG24" s="6">
        <f>IFERROR(INDEX(Sales!$D$5:$ABF$18,MATCH(UsagePerHour!$B24,Sales!$C$5:$C$18,0),MATCH(UsagePerHour!MG$4,Sales!$D$3:$ABF$3,0))/MG$2*INDEX(Usage!$D$5:$ABF$11,MATCH(UsagePerHour!$B$20,Usage!$C$5:$C$11,0),MATCH(UsagePerHour!MG$4,Usage!$D$3:$ABF$3,0)),"")</f>
        <v>87.261138760016863</v>
      </c>
      <c r="MH24" s="6">
        <f>IFERROR(INDEX(Sales!$D$5:$ABF$18,MATCH(UsagePerHour!$B24,Sales!$C$5:$C$18,0),MATCH(UsagePerHour!MH$4,Sales!$D$3:$ABF$3,0))/MH$2*INDEX(Usage!$D$5:$ABF$11,MATCH(UsagePerHour!$B$20,Usage!$C$5:$C$11,0),MATCH(UsagePerHour!MH$4,Usage!$D$3:$ABF$3,0)),"")</f>
        <v>28.539032492640064</v>
      </c>
      <c r="MI24" s="6">
        <f>IFERROR(INDEX(Sales!$D$5:$ABF$18,MATCH(UsagePerHour!$B24,Sales!$C$5:$C$18,0),MATCH(UsagePerHour!MI$4,Sales!$D$3:$ABF$3,0))/MI$2*INDEX(Usage!$D$5:$ABF$11,MATCH(UsagePerHour!$B$20,Usage!$C$5:$C$11,0),MATCH(UsagePerHour!MI$4,Usage!$D$3:$ABF$3,0)),"")</f>
        <v>34.380515870034237</v>
      </c>
      <c r="MJ24" s="6">
        <f>IFERROR(INDEX(Sales!$D$5:$ABF$18,MATCH(UsagePerHour!$B24,Sales!$C$5:$C$18,0),MATCH(UsagePerHour!MJ$4,Sales!$D$3:$ABF$3,0))/MJ$2*INDEX(Usage!$D$5:$ABF$11,MATCH(UsagePerHour!$B$20,Usage!$C$5:$C$11,0),MATCH(UsagePerHour!MJ$4,Usage!$D$3:$ABF$3,0)),"")</f>
        <v>6.2701465604506845</v>
      </c>
      <c r="MK24" s="6">
        <f>IFERROR(INDEX(Sales!$D$5:$ABF$18,MATCH(UsagePerHour!$B24,Sales!$C$5:$C$18,0),MATCH(UsagePerHour!MK$4,Sales!$D$3:$ABF$3,0))/MK$2*INDEX(Usage!$D$5:$ABF$11,MATCH(UsagePerHour!$B$20,Usage!$C$5:$C$11,0),MATCH(UsagePerHour!MK$4,Usage!$D$3:$ABF$3,0)),"")</f>
        <v>47.056503382617862</v>
      </c>
      <c r="ML24" s="6">
        <f>IFERROR(INDEX(Sales!$D$5:$ABF$18,MATCH(UsagePerHour!$B24,Sales!$C$5:$C$18,0),MATCH(UsagePerHour!ML$4,Sales!$D$3:$ABF$3,0))/ML$2*INDEX(Usage!$D$5:$ABF$11,MATCH(UsagePerHour!$B$20,Usage!$C$5:$C$11,0),MATCH(UsagePerHour!ML$4,Usage!$D$3:$ABF$3,0)),"")</f>
        <v>70.083049537818738</v>
      </c>
      <c r="MM24" s="6">
        <f>IFERROR(INDEX(Sales!$D$5:$ABF$18,MATCH(UsagePerHour!$B24,Sales!$C$5:$C$18,0),MATCH(UsagePerHour!MM$4,Sales!$D$3:$ABF$3,0))/MM$2*INDEX(Usage!$D$5:$ABF$11,MATCH(UsagePerHour!$B$20,Usage!$C$5:$C$11,0),MATCH(UsagePerHour!MM$4,Usage!$D$3:$ABF$3,0)),"")</f>
        <v>24.611658071573682</v>
      </c>
      <c r="MN24" s="6">
        <f>IFERROR(INDEX(Sales!$D$5:$ABF$18,MATCH(UsagePerHour!$B24,Sales!$C$5:$C$18,0),MATCH(UsagePerHour!MN$4,Sales!$D$3:$ABF$3,0))/MN$2*INDEX(Usage!$D$5:$ABF$11,MATCH(UsagePerHour!$B$20,Usage!$C$5:$C$11,0),MATCH(UsagePerHour!MN$4,Usage!$D$3:$ABF$3,0)),"")</f>
        <v>65.407988041959896</v>
      </c>
      <c r="MO24" s="6">
        <f>IFERROR(INDEX(Sales!$D$5:$ABF$18,MATCH(UsagePerHour!$B24,Sales!$C$5:$C$18,0),MATCH(UsagePerHour!MO$4,Sales!$D$3:$ABF$3,0))/MO$2*INDEX(Usage!$D$5:$ABF$11,MATCH(UsagePerHour!$B$20,Usage!$C$5:$C$11,0),MATCH(UsagePerHour!MO$4,Usage!$D$3:$ABF$3,0)),"")</f>
        <v>30.799953131332849</v>
      </c>
      <c r="MP24" s="6">
        <f>IFERROR(INDEX(Sales!$D$5:$ABF$18,MATCH(UsagePerHour!$B24,Sales!$C$5:$C$18,0),MATCH(UsagePerHour!MP$4,Sales!$D$3:$ABF$3,0))/MP$2*INDEX(Usage!$D$5:$ABF$11,MATCH(UsagePerHour!$B$20,Usage!$C$5:$C$11,0),MATCH(UsagePerHour!MP$4,Usage!$D$3:$ABF$3,0)),"")</f>
        <v>11.243212710907038</v>
      </c>
      <c r="MQ24" s="6">
        <f>IFERROR(INDEX(Sales!$D$5:$ABF$18,MATCH(UsagePerHour!$B24,Sales!$C$5:$C$18,0),MATCH(UsagePerHour!MQ$4,Sales!$D$3:$ABF$3,0))/MQ$2*INDEX(Usage!$D$5:$ABF$11,MATCH(UsagePerHour!$B$20,Usage!$C$5:$C$11,0),MATCH(UsagePerHour!MQ$4,Usage!$D$3:$ABF$3,0)),"")</f>
        <v>14.727664670658683</v>
      </c>
      <c r="MR24" s="6">
        <f>IFERROR(INDEX(Sales!$D$5:$ABF$18,MATCH(UsagePerHour!$B24,Sales!$C$5:$C$18,0),MATCH(UsagePerHour!MR$4,Sales!$D$3:$ABF$3,0))/MR$2*INDEX(Usage!$D$5:$ABF$11,MATCH(UsagePerHour!$B$20,Usage!$C$5:$C$11,0),MATCH(UsagePerHour!MR$4,Usage!$D$3:$ABF$3,0)),"")</f>
        <v>8.4797127468581692</v>
      </c>
      <c r="MS24" s="6">
        <f>IFERROR(INDEX(Sales!$D$5:$ABF$18,MATCH(UsagePerHour!$B24,Sales!$C$5:$C$18,0),MATCH(UsagePerHour!MS$4,Sales!$D$3:$ABF$3,0))/MS$2*INDEX(Usage!$D$5:$ABF$11,MATCH(UsagePerHour!$B$20,Usage!$C$5:$C$11,0),MATCH(UsagePerHour!MS$4,Usage!$D$3:$ABF$3,0)),"")</f>
        <v>8.6585974100001781</v>
      </c>
      <c r="MT24" s="6">
        <f>IFERROR(INDEX(Sales!$D$5:$ABF$18,MATCH(UsagePerHour!$B24,Sales!$C$5:$C$18,0),MATCH(UsagePerHour!MT$4,Sales!$D$3:$ABF$3,0))/MT$2*INDEX(Usage!$D$5:$ABF$11,MATCH(UsagePerHour!$B$20,Usage!$C$5:$C$11,0),MATCH(UsagePerHour!MT$4,Usage!$D$3:$ABF$3,0)),"")</f>
        <v>19.955767579878245</v>
      </c>
      <c r="MU24" s="6">
        <f>IFERROR(INDEX(Sales!$D$5:$ABF$18,MATCH(UsagePerHour!$B24,Sales!$C$5:$C$18,0),MATCH(UsagePerHour!MU$4,Sales!$D$3:$ABF$3,0))/MU$2*INDEX(Usage!$D$5:$ABF$11,MATCH(UsagePerHour!$B$20,Usage!$C$5:$C$11,0),MATCH(UsagePerHour!MU$4,Usage!$D$3:$ABF$3,0)),"")</f>
        <v>196.24901871222031</v>
      </c>
      <c r="MV24" s="6">
        <f>IFERROR(INDEX(Sales!$D$5:$ABF$18,MATCH(UsagePerHour!$B24,Sales!$C$5:$C$18,0),MATCH(UsagePerHour!MV$4,Sales!$D$3:$ABF$3,0))/MV$2*INDEX(Usage!$D$5:$ABF$11,MATCH(UsagePerHour!$B$20,Usage!$C$5:$C$11,0),MATCH(UsagePerHour!MV$4,Usage!$D$3:$ABF$3,0)),"")</f>
        <v>26.685644746509919</v>
      </c>
      <c r="MW24" s="6">
        <f>IFERROR(INDEX(Sales!$D$5:$ABF$18,MATCH(UsagePerHour!$B24,Sales!$C$5:$C$18,0),MATCH(UsagePerHour!MW$4,Sales!$D$3:$ABF$3,0))/MW$2*INDEX(Usage!$D$5:$ABF$11,MATCH(UsagePerHour!$B$20,Usage!$C$5:$C$11,0),MATCH(UsagePerHour!MW$4,Usage!$D$3:$ABF$3,0)),"")</f>
        <v>10.37627803756836</v>
      </c>
      <c r="MX24" s="6">
        <f>IFERROR(INDEX(Sales!$D$5:$ABF$18,MATCH(UsagePerHour!$B24,Sales!$C$5:$C$18,0),MATCH(UsagePerHour!MX$4,Sales!$D$3:$ABF$3,0))/MX$2*INDEX(Usage!$D$5:$ABF$11,MATCH(UsagePerHour!$B$20,Usage!$C$5:$C$11,0),MATCH(UsagePerHour!MX$4,Usage!$D$3:$ABF$3,0)),"")</f>
        <v>5.0058656458384787</v>
      </c>
      <c r="MY24" s="6">
        <f>IFERROR(INDEX(Sales!$D$5:$ABF$18,MATCH(UsagePerHour!$B24,Sales!$C$5:$C$18,0),MATCH(UsagePerHour!MY$4,Sales!$D$3:$ABF$3,0))/MY$2*INDEX(Usage!$D$5:$ABF$11,MATCH(UsagePerHour!$B$20,Usage!$C$5:$C$11,0),MATCH(UsagePerHour!MY$4,Usage!$D$3:$ABF$3,0)),"")</f>
        <v>35.067975510648992</v>
      </c>
      <c r="MZ24" s="6">
        <f>IFERROR(INDEX(Sales!$D$5:$ABF$18,MATCH(UsagePerHour!$B24,Sales!$C$5:$C$18,0),MATCH(UsagePerHour!MZ$4,Sales!$D$3:$ABF$3,0))/MZ$2*INDEX(Usage!$D$5:$ABF$11,MATCH(UsagePerHour!$B$20,Usage!$C$5:$C$11,0),MATCH(UsagePerHour!MZ$4,Usage!$D$3:$ABF$3,0)),"")</f>
        <v>39.061108069953043</v>
      </c>
      <c r="NA24" s="6">
        <f>IFERROR(INDEX(Sales!$D$5:$ABF$18,MATCH(UsagePerHour!$B24,Sales!$C$5:$C$18,0),MATCH(UsagePerHour!NA$4,Sales!$D$3:$ABF$3,0))/NA$2*INDEX(Usage!$D$5:$ABF$11,MATCH(UsagePerHour!$B$20,Usage!$C$5:$C$11,0),MATCH(UsagePerHour!NA$4,Usage!$D$3:$ABF$3,0)),"")</f>
        <v>19.185764765270065</v>
      </c>
      <c r="NB24" s="6">
        <f>IFERROR(INDEX(Sales!$D$5:$ABF$18,MATCH(UsagePerHour!$B24,Sales!$C$5:$C$18,0),MATCH(UsagePerHour!NB$4,Sales!$D$3:$ABF$3,0))/NB$2*INDEX(Usage!$D$5:$ABF$11,MATCH(UsagePerHour!$B$20,Usage!$C$5:$C$11,0),MATCH(UsagePerHour!NB$4,Usage!$D$3:$ABF$3,0)),"")</f>
        <v>74.504097412682157</v>
      </c>
      <c r="NC24" s="6">
        <f>IFERROR(INDEX(Sales!$D$5:$ABF$18,MATCH(UsagePerHour!$B24,Sales!$C$5:$C$18,0),MATCH(UsagePerHour!NC$4,Sales!$D$3:$ABF$3,0))/NC$2*INDEX(Usage!$D$5:$ABF$11,MATCH(UsagePerHour!$B$20,Usage!$C$5:$C$11,0),MATCH(UsagePerHour!NC$4,Usage!$D$3:$ABF$3,0)),"")</f>
        <v>5.510180447396098</v>
      </c>
      <c r="ND24" s="6">
        <f>IFERROR(INDEX(Sales!$D$5:$ABF$18,MATCH(UsagePerHour!$B24,Sales!$C$5:$C$18,0),MATCH(UsagePerHour!ND$4,Sales!$D$3:$ABF$3,0))/ND$2*INDEX(Usage!$D$5:$ABF$11,MATCH(UsagePerHour!$B$20,Usage!$C$5:$C$11,0),MATCH(UsagePerHour!ND$4,Usage!$D$3:$ABF$3,0)),"")</f>
        <v>22.022662851402021</v>
      </c>
      <c r="NE24" s="6">
        <f>IFERROR(INDEX(Sales!$D$5:$ABF$18,MATCH(UsagePerHour!$B24,Sales!$C$5:$C$18,0),MATCH(UsagePerHour!NE$4,Sales!$D$3:$ABF$3,0))/NE$2*INDEX(Usage!$D$5:$ABF$11,MATCH(UsagePerHour!$B$20,Usage!$C$5:$C$11,0),MATCH(UsagePerHour!NE$4,Usage!$D$3:$ABF$3,0)),"")</f>
        <v>10.315564520961074</v>
      </c>
      <c r="NF24" s="6">
        <f>IFERROR(INDEX(Sales!$D$5:$ABF$18,MATCH(UsagePerHour!$B24,Sales!$C$5:$C$18,0),MATCH(UsagePerHour!NF$4,Sales!$D$3:$ABF$3,0))/NF$2*INDEX(Usage!$D$5:$ABF$11,MATCH(UsagePerHour!$B$20,Usage!$C$5:$C$11,0),MATCH(UsagePerHour!NF$4,Usage!$D$3:$ABF$3,0)),"")</f>
        <v>7.9576633654917899</v>
      </c>
      <c r="NG24" s="6">
        <f>IFERROR(INDEX(Sales!$D$5:$ABF$18,MATCH(UsagePerHour!$B24,Sales!$C$5:$C$18,0),MATCH(UsagePerHour!NG$4,Sales!$D$3:$ABF$3,0))/NG$2*INDEX(Usage!$D$5:$ABF$11,MATCH(UsagePerHour!$B$20,Usage!$C$5:$C$11,0),MATCH(UsagePerHour!NG$4,Usage!$D$3:$ABF$3,0)),"")</f>
        <v>35.684676880233859</v>
      </c>
      <c r="NH24" s="6">
        <f>IFERROR(INDEX(Sales!$D$5:$ABF$18,MATCH(UsagePerHour!$B24,Sales!$C$5:$C$18,0),MATCH(UsagePerHour!NH$4,Sales!$D$3:$ABF$3,0))/NH$2*INDEX(Usage!$D$5:$ABF$11,MATCH(UsagePerHour!$B$20,Usage!$C$5:$C$11,0),MATCH(UsagePerHour!NH$4,Usage!$D$3:$ABF$3,0)),"")</f>
        <v>20.025248543263558</v>
      </c>
      <c r="NI24" s="6">
        <f>IFERROR(INDEX(Sales!$D$5:$ABF$18,MATCH(UsagePerHour!$B24,Sales!$C$5:$C$18,0),MATCH(UsagePerHour!NI$4,Sales!$D$3:$ABF$3,0))/NI$2*INDEX(Usage!$D$5:$ABF$11,MATCH(UsagePerHour!$B$20,Usage!$C$5:$C$11,0),MATCH(UsagePerHour!NI$4,Usage!$D$3:$ABF$3,0)),"")</f>
        <v>119.06693755808675</v>
      </c>
      <c r="NJ24" s="6">
        <f>IFERROR(INDEX(Sales!$D$5:$ABF$18,MATCH(UsagePerHour!$B24,Sales!$C$5:$C$18,0),MATCH(UsagePerHour!NJ$4,Sales!$D$3:$ABF$3,0))/NJ$2*INDEX(Usage!$D$5:$ABF$11,MATCH(UsagePerHour!$B$20,Usage!$C$5:$C$11,0),MATCH(UsagePerHour!NJ$4,Usage!$D$3:$ABF$3,0)),"")</f>
        <v>16.627411837625068</v>
      </c>
      <c r="NK24" s="6">
        <f>IFERROR(INDEX(Sales!$D$5:$ABF$18,MATCH(UsagePerHour!$B24,Sales!$C$5:$C$18,0),MATCH(UsagePerHour!NK$4,Sales!$D$3:$ABF$3,0))/NK$2*INDEX(Usage!$D$5:$ABF$11,MATCH(UsagePerHour!$B$20,Usage!$C$5:$C$11,0),MATCH(UsagePerHour!NK$4,Usage!$D$3:$ABF$3,0)),"")</f>
        <v>32.874914705956684</v>
      </c>
      <c r="NL24" s="6">
        <f>IFERROR(INDEX(Sales!$D$5:$ABF$18,MATCH(UsagePerHour!$B24,Sales!$C$5:$C$18,0),MATCH(UsagePerHour!NL$4,Sales!$D$3:$ABF$3,0))/NL$2*INDEX(Usage!$D$5:$ABF$11,MATCH(UsagePerHour!$B$20,Usage!$C$5:$C$11,0),MATCH(UsagePerHour!NL$4,Usage!$D$3:$ABF$3,0)),"")</f>
        <v>3.4898750571385038</v>
      </c>
      <c r="NM24" s="6">
        <f>IFERROR(INDEX(Sales!$D$5:$ABF$18,MATCH(UsagePerHour!$B24,Sales!$C$5:$C$18,0),MATCH(UsagePerHour!NM$4,Sales!$D$3:$ABF$3,0))/NM$2*INDEX(Usage!$D$5:$ABF$11,MATCH(UsagePerHour!$B$20,Usage!$C$5:$C$11,0),MATCH(UsagePerHour!NM$4,Usage!$D$3:$ABF$3,0)),"")</f>
        <v>26.945607615950131</v>
      </c>
      <c r="NN24" s="6">
        <f>IFERROR(INDEX(Sales!$D$5:$ABF$18,MATCH(UsagePerHour!$B24,Sales!$C$5:$C$18,0),MATCH(UsagePerHour!NN$4,Sales!$D$3:$ABF$3,0))/NN$2*INDEX(Usage!$D$5:$ABF$11,MATCH(UsagePerHour!$B$20,Usage!$C$5:$C$11,0),MATCH(UsagePerHour!NN$4,Usage!$D$3:$ABF$3,0)),"")</f>
        <v>82.955313617159575</v>
      </c>
      <c r="NO24" s="6">
        <f>IFERROR(INDEX(Sales!$D$5:$ABF$18,MATCH(UsagePerHour!$B24,Sales!$C$5:$C$18,0),MATCH(UsagePerHour!NO$4,Sales!$D$3:$ABF$3,0))/NO$2*INDEX(Usage!$D$5:$ABF$11,MATCH(UsagePerHour!$B$20,Usage!$C$5:$C$11,0),MATCH(UsagePerHour!NO$4,Usage!$D$3:$ABF$3,0)),"")</f>
        <v>17.542500274313301</v>
      </c>
      <c r="NP24" s="6">
        <f>IFERROR(INDEX(Sales!$D$5:$ABF$18,MATCH(UsagePerHour!$B24,Sales!$C$5:$C$18,0),MATCH(UsagePerHour!NP$4,Sales!$D$3:$ABF$3,0))/NP$2*INDEX(Usage!$D$5:$ABF$11,MATCH(UsagePerHour!$B$20,Usage!$C$5:$C$11,0),MATCH(UsagePerHour!NP$4,Usage!$D$3:$ABF$3,0)),"")</f>
        <v>158.44647562700595</v>
      </c>
      <c r="NQ24" s="6">
        <f>IFERROR(INDEX(Sales!$D$5:$ABF$18,MATCH(UsagePerHour!$B24,Sales!$C$5:$C$18,0),MATCH(UsagePerHour!NQ$4,Sales!$D$3:$ABF$3,0))/NQ$2*INDEX(Usage!$D$5:$ABF$11,MATCH(UsagePerHour!$B$20,Usage!$C$5:$C$11,0),MATCH(UsagePerHour!NQ$4,Usage!$D$3:$ABF$3,0)),"")</f>
        <v>19.393284446159786</v>
      </c>
      <c r="NR24" s="6">
        <f>IFERROR(INDEX(Sales!$D$5:$ABF$18,MATCH(UsagePerHour!$B24,Sales!$C$5:$C$18,0),MATCH(UsagePerHour!NR$4,Sales!$D$3:$ABF$3,0))/NR$2*INDEX(Usage!$D$5:$ABF$11,MATCH(UsagePerHour!$B$20,Usage!$C$5:$C$11,0),MATCH(UsagePerHour!NR$4,Usage!$D$3:$ABF$3,0)),"")</f>
        <v>30.227189839401113</v>
      </c>
      <c r="NS24" s="6">
        <f>IFERROR(INDEX(Sales!$D$5:$ABF$18,MATCH(UsagePerHour!$B24,Sales!$C$5:$C$18,0),MATCH(UsagePerHour!NS$4,Sales!$D$3:$ABF$3,0))/NS$2*INDEX(Usage!$D$5:$ABF$11,MATCH(UsagePerHour!$B$20,Usage!$C$5:$C$11,0),MATCH(UsagePerHour!NS$4,Usage!$D$3:$ABF$3,0)),"")</f>
        <v>8.1960702703640109</v>
      </c>
      <c r="NT24" s="6">
        <f>IFERROR(INDEX(Sales!$D$5:$ABF$18,MATCH(UsagePerHour!$B24,Sales!$C$5:$C$18,0),MATCH(UsagePerHour!NT$4,Sales!$D$3:$ABF$3,0))/NT$2*INDEX(Usage!$D$5:$ABF$11,MATCH(UsagePerHour!$B$20,Usage!$C$5:$C$11,0),MATCH(UsagePerHour!NT$4,Usage!$D$3:$ABF$3,0)),"")</f>
        <v>49.226671211058601</v>
      </c>
      <c r="NU24" s="6">
        <f>IFERROR(INDEX(Sales!$D$5:$ABF$18,MATCH(UsagePerHour!$B24,Sales!$C$5:$C$18,0),MATCH(UsagePerHour!NU$4,Sales!$D$3:$ABF$3,0))/NU$2*INDEX(Usage!$D$5:$ABF$11,MATCH(UsagePerHour!$B$20,Usage!$C$5:$C$11,0),MATCH(UsagePerHour!NU$4,Usage!$D$3:$ABF$3,0)),"")</f>
        <v>35.203047423386408</v>
      </c>
      <c r="NV24" s="6">
        <f>IFERROR(INDEX(Sales!$D$5:$ABF$18,MATCH(UsagePerHour!$B24,Sales!$C$5:$C$18,0),MATCH(UsagePerHour!NV$4,Sales!$D$3:$ABF$3,0))/NV$2*INDEX(Usage!$D$5:$ABF$11,MATCH(UsagePerHour!$B$20,Usage!$C$5:$C$11,0),MATCH(UsagePerHour!NV$4,Usage!$D$3:$ABF$3,0)),"")</f>
        <v>20.324154625539666</v>
      </c>
      <c r="NW24" s="6">
        <f>IFERROR(INDEX(Sales!$D$5:$ABF$18,MATCH(UsagePerHour!$B24,Sales!$C$5:$C$18,0),MATCH(UsagePerHour!NW$4,Sales!$D$3:$ABF$3,0))/NW$2*INDEX(Usage!$D$5:$ABF$11,MATCH(UsagePerHour!$B$20,Usage!$C$5:$C$11,0),MATCH(UsagePerHour!NW$4,Usage!$D$3:$ABF$3,0)),"")</f>
        <v>99.094952661343271</v>
      </c>
      <c r="NX24" s="6">
        <f>IFERROR(INDEX(Sales!$D$5:$ABF$18,MATCH(UsagePerHour!$B24,Sales!$C$5:$C$18,0),MATCH(UsagePerHour!NX$4,Sales!$D$3:$ABF$3,0))/NX$2*INDEX(Usage!$D$5:$ABF$11,MATCH(UsagePerHour!$B$20,Usage!$C$5:$C$11,0),MATCH(UsagePerHour!NX$4,Usage!$D$3:$ABF$3,0)),"")</f>
        <v>38.758494774002322</v>
      </c>
      <c r="NY24" s="6">
        <f>IFERROR(INDEX(Sales!$D$5:$ABF$18,MATCH(UsagePerHour!$B24,Sales!$C$5:$C$18,0),MATCH(UsagePerHour!NY$4,Sales!$D$3:$ABF$3,0))/NY$2*INDEX(Usage!$D$5:$ABF$11,MATCH(UsagePerHour!$B$20,Usage!$C$5:$C$11,0),MATCH(UsagePerHour!NY$4,Usage!$D$3:$ABF$3,0)),"")</f>
        <v>13.637513545463502</v>
      </c>
      <c r="NZ24" s="6">
        <f>IFERROR(INDEX(Sales!$D$5:$ABF$18,MATCH(UsagePerHour!$B24,Sales!$C$5:$C$18,0),MATCH(UsagePerHour!NZ$4,Sales!$D$3:$ABF$3,0))/NZ$2*INDEX(Usage!$D$5:$ABF$11,MATCH(UsagePerHour!$B$20,Usage!$C$5:$C$11,0),MATCH(UsagePerHour!NZ$4,Usage!$D$3:$ABF$3,0)),"")</f>
        <v>2.6754304368429365</v>
      </c>
      <c r="OA24" s="6">
        <f>IFERROR(INDEX(Sales!$D$5:$ABF$18,MATCH(UsagePerHour!$B24,Sales!$C$5:$C$18,0),MATCH(UsagePerHour!OA$4,Sales!$D$3:$ABF$3,0))/OA$2*INDEX(Usage!$D$5:$ABF$11,MATCH(UsagePerHour!$B$20,Usage!$C$5:$C$11,0),MATCH(UsagePerHour!OA$4,Usage!$D$3:$ABF$3,0)),"")</f>
        <v>32.149762498718516</v>
      </c>
      <c r="OB24" s="6">
        <f>IFERROR(INDEX(Sales!$D$5:$ABF$18,MATCH(UsagePerHour!$B24,Sales!$C$5:$C$18,0),MATCH(UsagePerHour!OB$4,Sales!$D$3:$ABF$3,0))/OB$2*INDEX(Usage!$D$5:$ABF$11,MATCH(UsagePerHour!$B$20,Usage!$C$5:$C$11,0),MATCH(UsagePerHour!OB$4,Usage!$D$3:$ABF$3,0)),"")</f>
        <v>49.551281000391633</v>
      </c>
      <c r="OC24" s="6">
        <f>IFERROR(INDEX(Sales!$D$5:$ABF$18,MATCH(UsagePerHour!$B24,Sales!$C$5:$C$18,0),MATCH(UsagePerHour!OC$4,Sales!$D$3:$ABF$3,0))/OC$2*INDEX(Usage!$D$5:$ABF$11,MATCH(UsagePerHour!$B$20,Usage!$C$5:$C$11,0),MATCH(UsagePerHour!OC$4,Usage!$D$3:$ABF$3,0)),"")</f>
        <v>14.937737660001138</v>
      </c>
      <c r="OD24" s="6">
        <f>IFERROR(INDEX(Sales!$D$5:$ABF$18,MATCH(UsagePerHour!$B24,Sales!$C$5:$C$18,0),MATCH(UsagePerHour!OD$4,Sales!$D$3:$ABF$3,0))/OD$2*INDEX(Usage!$D$5:$ABF$11,MATCH(UsagePerHour!$B$20,Usage!$C$5:$C$11,0),MATCH(UsagePerHour!OD$4,Usage!$D$3:$ABF$3,0)),"")</f>
        <v>92.647822365087961</v>
      </c>
      <c r="OE24" s="6">
        <f>IFERROR(INDEX(Sales!$D$5:$ABF$18,MATCH(UsagePerHour!$B24,Sales!$C$5:$C$18,0),MATCH(UsagePerHour!OE$4,Sales!$D$3:$ABF$3,0))/OE$2*INDEX(Usage!$D$5:$ABF$11,MATCH(UsagePerHour!$B$20,Usage!$C$5:$C$11,0),MATCH(UsagePerHour!OE$4,Usage!$D$3:$ABF$3,0)),"")</f>
        <v>21.754509641302096</v>
      </c>
      <c r="OF24" s="6">
        <f>IFERROR(INDEX(Sales!$D$5:$ABF$18,MATCH(UsagePerHour!$B24,Sales!$C$5:$C$18,0),MATCH(UsagePerHour!OF$4,Sales!$D$3:$ABF$3,0))/OF$2*INDEX(Usage!$D$5:$ABF$11,MATCH(UsagePerHour!$B$20,Usage!$C$5:$C$11,0),MATCH(UsagePerHour!OF$4,Usage!$D$3:$ABF$3,0)),"")</f>
        <v>5.9256777749260428</v>
      </c>
      <c r="OG24" s="6">
        <f>IFERROR(INDEX(Sales!$D$5:$ABF$18,MATCH(UsagePerHour!$B24,Sales!$C$5:$C$18,0),MATCH(UsagePerHour!OG$4,Sales!$D$3:$ABF$3,0))/OG$2*INDEX(Usage!$D$5:$ABF$11,MATCH(UsagePerHour!$B$20,Usage!$C$5:$C$11,0),MATCH(UsagePerHour!OG$4,Usage!$D$3:$ABF$3,0)),"")</f>
        <v>0.95637643703769715</v>
      </c>
      <c r="OH24" s="6">
        <f>IFERROR(INDEX(Sales!$D$5:$ABF$18,MATCH(UsagePerHour!$B24,Sales!$C$5:$C$18,0),MATCH(UsagePerHour!OH$4,Sales!$D$3:$ABF$3,0))/OH$2*INDEX(Usage!$D$5:$ABF$11,MATCH(UsagePerHour!$B$20,Usage!$C$5:$C$11,0),MATCH(UsagePerHour!OH$4,Usage!$D$3:$ABF$3,0)),"")</f>
        <v>29.092052915461814</v>
      </c>
      <c r="OI24" s="6">
        <f>IFERROR(INDEX(Sales!$D$5:$ABF$18,MATCH(UsagePerHour!$B24,Sales!$C$5:$C$18,0),MATCH(UsagePerHour!OI$4,Sales!$D$3:$ABF$3,0))/OI$2*INDEX(Usage!$D$5:$ABF$11,MATCH(UsagePerHour!$B$20,Usage!$C$5:$C$11,0),MATCH(UsagePerHour!OI$4,Usage!$D$3:$ABF$3,0)),"")</f>
        <v>3.9036520981839744</v>
      </c>
      <c r="OJ24" s="6">
        <f>IFERROR(INDEX(Sales!$D$5:$ABF$18,MATCH(UsagePerHour!$B24,Sales!$C$5:$C$18,0),MATCH(UsagePerHour!OJ$4,Sales!$D$3:$ABF$3,0))/OJ$2*INDEX(Usage!$D$5:$ABF$11,MATCH(UsagePerHour!$B$20,Usage!$C$5:$C$11,0),MATCH(UsagePerHour!OJ$4,Usage!$D$3:$ABF$3,0)),"")</f>
        <v>16.087709632124287</v>
      </c>
      <c r="OK24" s="6">
        <f>IFERROR(INDEX(Sales!$D$5:$ABF$18,MATCH(UsagePerHour!$B24,Sales!$C$5:$C$18,0),MATCH(UsagePerHour!OK$4,Sales!$D$3:$ABF$3,0))/OK$2*INDEX(Usage!$D$5:$ABF$11,MATCH(UsagePerHour!$B$20,Usage!$C$5:$C$11,0),MATCH(UsagePerHour!OK$4,Usage!$D$3:$ABF$3,0)),"")</f>
        <v>98.067655651233295</v>
      </c>
      <c r="OL24" s="6">
        <f>IFERROR(INDEX(Sales!$D$5:$ABF$18,MATCH(UsagePerHour!$B24,Sales!$C$5:$C$18,0),MATCH(UsagePerHour!OL$4,Sales!$D$3:$ABF$3,0))/OL$2*INDEX(Usage!$D$5:$ABF$11,MATCH(UsagePerHour!$B$20,Usage!$C$5:$C$11,0),MATCH(UsagePerHour!OL$4,Usage!$D$3:$ABF$3,0)),"")</f>
        <v>2.6663297402190298</v>
      </c>
      <c r="OM24" s="6">
        <f>IFERROR(INDEX(Sales!$D$5:$ABF$18,MATCH(UsagePerHour!$B24,Sales!$C$5:$C$18,0),MATCH(UsagePerHour!OM$4,Sales!$D$3:$ABF$3,0))/OM$2*INDEX(Usage!$D$5:$ABF$11,MATCH(UsagePerHour!$B$20,Usage!$C$5:$C$11,0),MATCH(UsagePerHour!OM$4,Usage!$D$3:$ABF$3,0)),"")</f>
        <v>16.827531657403092</v>
      </c>
      <c r="ON24" s="6">
        <f>IFERROR(INDEX(Sales!$D$5:$ABF$18,MATCH(UsagePerHour!$B24,Sales!$C$5:$C$18,0),MATCH(UsagePerHour!ON$4,Sales!$D$3:$ABF$3,0))/ON$2*INDEX(Usage!$D$5:$ABF$11,MATCH(UsagePerHour!$B$20,Usage!$C$5:$C$11,0),MATCH(UsagePerHour!ON$4,Usage!$D$3:$ABF$3,0)),"")</f>
        <v>2.1722397881258306</v>
      </c>
      <c r="OO24" s="6">
        <f>IFERROR(INDEX(Sales!$D$5:$ABF$18,MATCH(UsagePerHour!$B24,Sales!$C$5:$C$18,0),MATCH(UsagePerHour!OO$4,Sales!$D$3:$ABF$3,0))/OO$2*INDEX(Usage!$D$5:$ABF$11,MATCH(UsagePerHour!$B$20,Usage!$C$5:$C$11,0),MATCH(UsagePerHour!OO$4,Usage!$D$3:$ABF$3,0)),"")</f>
        <v>35.390495849420169</v>
      </c>
      <c r="OP24" s="6">
        <f>IFERROR(INDEX(Sales!$D$5:$ABF$18,MATCH(UsagePerHour!$B24,Sales!$C$5:$C$18,0),MATCH(UsagePerHour!OP$4,Sales!$D$3:$ABF$3,0))/OP$2*INDEX(Usage!$D$5:$ABF$11,MATCH(UsagePerHour!$B$20,Usage!$C$5:$C$11,0),MATCH(UsagePerHour!OP$4,Usage!$D$3:$ABF$3,0)),"")</f>
        <v>13.126598682399266</v>
      </c>
      <c r="OQ24" s="6">
        <f>IFERROR(INDEX(Sales!$D$5:$ABF$18,MATCH(UsagePerHour!$B24,Sales!$C$5:$C$18,0),MATCH(UsagePerHour!OQ$4,Sales!$D$3:$ABF$3,0))/OQ$2*INDEX(Usage!$D$5:$ABF$11,MATCH(UsagePerHour!$B$20,Usage!$C$5:$C$11,0),MATCH(UsagePerHour!OQ$4,Usage!$D$3:$ABF$3,0)),"")</f>
        <v>18.865610410357117</v>
      </c>
      <c r="OR24" s="6">
        <f>IFERROR(INDEX(Sales!$D$5:$ABF$18,MATCH(UsagePerHour!$B24,Sales!$C$5:$C$18,0),MATCH(UsagePerHour!OR$4,Sales!$D$3:$ABF$3,0))/OR$2*INDEX(Usage!$D$5:$ABF$11,MATCH(UsagePerHour!$B$20,Usage!$C$5:$C$11,0),MATCH(UsagePerHour!OR$4,Usage!$D$3:$ABF$3,0)),"")</f>
        <v>140.68672169471435</v>
      </c>
      <c r="OS24" s="6">
        <f>IFERROR(INDEX(Sales!$D$5:$ABF$18,MATCH(UsagePerHour!$B24,Sales!$C$5:$C$18,0),MATCH(UsagePerHour!OS$4,Sales!$D$3:$ABF$3,0))/OS$2*INDEX(Usage!$D$5:$ABF$11,MATCH(UsagePerHour!$B$20,Usage!$C$5:$C$11,0),MATCH(UsagePerHour!OS$4,Usage!$D$3:$ABF$3,0)),"")</f>
        <v>10.589219306203868</v>
      </c>
      <c r="OT24" s="6">
        <f>IFERROR(INDEX(Sales!$D$5:$ABF$18,MATCH(UsagePerHour!$B24,Sales!$C$5:$C$18,0),MATCH(UsagePerHour!OT$4,Sales!$D$3:$ABF$3,0))/OT$2*INDEX(Usage!$D$5:$ABF$11,MATCH(UsagePerHour!$B$20,Usage!$C$5:$C$11,0),MATCH(UsagePerHour!OT$4,Usage!$D$3:$ABF$3,0)),"")</f>
        <v>0</v>
      </c>
      <c r="OU24" s="6">
        <f>IFERROR(INDEX(Sales!$D$5:$ABF$18,MATCH(UsagePerHour!$B24,Sales!$C$5:$C$18,0),MATCH(UsagePerHour!OU$4,Sales!$D$3:$ABF$3,0))/OU$2*INDEX(Usage!$D$5:$ABF$11,MATCH(UsagePerHour!$B$20,Usage!$C$5:$C$11,0),MATCH(UsagePerHour!OU$4,Usage!$D$3:$ABF$3,0)),"")</f>
        <v>1.7197923918399265</v>
      </c>
      <c r="OV24" s="6">
        <f>IFERROR(INDEX(Sales!$D$5:$ABF$18,MATCH(UsagePerHour!$B24,Sales!$C$5:$C$18,0),MATCH(UsagePerHour!OV$4,Sales!$D$3:$ABF$3,0))/OV$2*INDEX(Usage!$D$5:$ABF$11,MATCH(UsagePerHour!$B$20,Usage!$C$5:$C$11,0),MATCH(UsagePerHour!OV$4,Usage!$D$3:$ABF$3,0)),"")</f>
        <v>31.668213579745196</v>
      </c>
      <c r="OW24" s="6">
        <f>IFERROR(INDEX(Sales!$D$5:$ABF$18,MATCH(UsagePerHour!$B24,Sales!$C$5:$C$18,0),MATCH(UsagePerHour!OW$4,Sales!$D$3:$ABF$3,0))/OW$2*INDEX(Usage!$D$5:$ABF$11,MATCH(UsagePerHour!$B$20,Usage!$C$5:$C$11,0),MATCH(UsagePerHour!OW$4,Usage!$D$3:$ABF$3,0)),"")</f>
        <v>14.295139256592185</v>
      </c>
      <c r="OX24" s="6">
        <f>IFERROR(INDEX(Sales!$D$5:$ABF$18,MATCH(UsagePerHour!$B24,Sales!$C$5:$C$18,0),MATCH(UsagePerHour!OX$4,Sales!$D$3:$ABF$3,0))/OX$2*INDEX(Usage!$D$5:$ABF$11,MATCH(UsagePerHour!$B$20,Usage!$C$5:$C$11,0),MATCH(UsagePerHour!OX$4,Usage!$D$3:$ABF$3,0)),"")</f>
        <v>12.095520251995621</v>
      </c>
      <c r="OY24" s="6">
        <f>IFERROR(INDEX(Sales!$D$5:$ABF$18,MATCH(UsagePerHour!$B24,Sales!$C$5:$C$18,0),MATCH(UsagePerHour!OY$4,Sales!$D$3:$ABF$3,0))/OY$2*INDEX(Usage!$D$5:$ABF$11,MATCH(UsagePerHour!$B$20,Usage!$C$5:$C$11,0),MATCH(UsagePerHour!OY$4,Usage!$D$3:$ABF$3,0)),"")</f>
        <v>80.572869934160494</v>
      </c>
      <c r="OZ24" s="6">
        <f>IFERROR(INDEX(Sales!$D$5:$ABF$18,MATCH(UsagePerHour!$B24,Sales!$C$5:$C$18,0),MATCH(UsagePerHour!OZ$4,Sales!$D$3:$ABF$3,0))/OZ$2*INDEX(Usage!$D$5:$ABF$11,MATCH(UsagePerHour!$B$20,Usage!$C$5:$C$11,0),MATCH(UsagePerHour!OZ$4,Usage!$D$3:$ABF$3,0)),"")</f>
        <v>25.062515199107214</v>
      </c>
      <c r="PA24" s="6">
        <f>IFERROR(INDEX(Sales!$D$5:$ABF$18,MATCH(UsagePerHour!$B24,Sales!$C$5:$C$18,0),MATCH(UsagePerHour!PA$4,Sales!$D$3:$ABF$3,0))/PA$2*INDEX(Usage!$D$5:$ABF$11,MATCH(UsagePerHour!$B$20,Usage!$C$5:$C$11,0),MATCH(UsagePerHour!PA$4,Usage!$D$3:$ABF$3,0)),"")</f>
        <v>14.75801173933769</v>
      </c>
      <c r="PB24" s="6">
        <f>IFERROR(INDEX(Sales!$D$5:$ABF$18,MATCH(UsagePerHour!$B24,Sales!$C$5:$C$18,0),MATCH(UsagePerHour!PB$4,Sales!$D$3:$ABF$3,0))/PB$2*INDEX(Usage!$D$5:$ABF$11,MATCH(UsagePerHour!$B$20,Usage!$C$5:$C$11,0),MATCH(UsagePerHour!PB$4,Usage!$D$3:$ABF$3,0)),"")</f>
        <v>4.633811648537332</v>
      </c>
      <c r="PC24" s="6">
        <f>IFERROR(INDEX(Sales!$D$5:$ABF$18,MATCH(UsagePerHour!$B24,Sales!$C$5:$C$18,0),MATCH(UsagePerHour!PC$4,Sales!$D$3:$ABF$3,0))/PC$2*INDEX(Usage!$D$5:$ABF$11,MATCH(UsagePerHour!$B$20,Usage!$C$5:$C$11,0),MATCH(UsagePerHour!PC$4,Usage!$D$3:$ABF$3,0)),"")</f>
        <v>5.5449907914844045</v>
      </c>
      <c r="PD24" s="6">
        <f>IFERROR(INDEX(Sales!$D$5:$ABF$18,MATCH(UsagePerHour!$B24,Sales!$C$5:$C$18,0),MATCH(UsagePerHour!PD$4,Sales!$D$3:$ABF$3,0))/PD$2*INDEX(Usage!$D$5:$ABF$11,MATCH(UsagePerHour!$B$20,Usage!$C$5:$C$11,0),MATCH(UsagePerHour!PD$4,Usage!$D$3:$ABF$3,0)),"")</f>
        <v>3.2009371516326142</v>
      </c>
      <c r="PE24" s="6">
        <f>IFERROR(INDEX(Sales!$D$5:$ABF$18,MATCH(UsagePerHour!$B24,Sales!$C$5:$C$18,0),MATCH(UsagePerHour!PE$4,Sales!$D$3:$ABF$3,0))/PE$2*INDEX(Usage!$D$5:$ABF$11,MATCH(UsagePerHour!$B$20,Usage!$C$5:$C$11,0),MATCH(UsagePerHour!PE$4,Usage!$D$3:$ABF$3,0)),"")</f>
        <v>6.3391542183883862</v>
      </c>
      <c r="PF24" s="6">
        <f>IFERROR(INDEX(Sales!$D$5:$ABF$18,MATCH(UsagePerHour!$B24,Sales!$C$5:$C$18,0),MATCH(UsagePerHour!PF$4,Sales!$D$3:$ABF$3,0))/PF$2*INDEX(Usage!$D$5:$ABF$11,MATCH(UsagePerHour!$B$20,Usage!$C$5:$C$11,0),MATCH(UsagePerHour!PF$4,Usage!$D$3:$ABF$3,0)),"")</f>
        <v>40.783111289283063</v>
      </c>
      <c r="PG24" s="6">
        <f>IFERROR(INDEX(Sales!$D$5:$ABF$18,MATCH(UsagePerHour!$B24,Sales!$C$5:$C$18,0),MATCH(UsagePerHour!PG$4,Sales!$D$3:$ABF$3,0))/PG$2*INDEX(Usage!$D$5:$ABF$11,MATCH(UsagePerHour!$B$20,Usage!$C$5:$C$11,0),MATCH(UsagePerHour!PG$4,Usage!$D$3:$ABF$3,0)),"")</f>
        <v>2.8408280856060344</v>
      </c>
      <c r="PH24" s="6">
        <f>IFERROR(INDEX(Sales!$D$5:$ABF$18,MATCH(UsagePerHour!$B24,Sales!$C$5:$C$18,0),MATCH(UsagePerHour!PH$4,Sales!$D$3:$ABF$3,0))/PH$2*INDEX(Usage!$D$5:$ABF$11,MATCH(UsagePerHour!$B$20,Usage!$C$5:$C$11,0),MATCH(UsagePerHour!PH$4,Usage!$D$3:$ABF$3,0)),"")</f>
        <v>56.596223680149947</v>
      </c>
      <c r="PI24" s="6">
        <f>IFERROR(INDEX(Sales!$D$5:$ABF$18,MATCH(UsagePerHour!$B24,Sales!$C$5:$C$18,0),MATCH(UsagePerHour!PI$4,Sales!$D$3:$ABF$3,0))/PI$2*INDEX(Usage!$D$5:$ABF$11,MATCH(UsagePerHour!$B$20,Usage!$C$5:$C$11,0),MATCH(UsagePerHour!PI$4,Usage!$D$3:$ABF$3,0)),"")</f>
        <v>9.1654364134855832</v>
      </c>
      <c r="PJ24" s="6">
        <f>IFERROR(INDEX(Sales!$D$5:$ABF$18,MATCH(UsagePerHour!$B24,Sales!$C$5:$C$18,0),MATCH(UsagePerHour!PJ$4,Sales!$D$3:$ABF$3,0))/PJ$2*INDEX(Usage!$D$5:$ABF$11,MATCH(UsagePerHour!$B$20,Usage!$C$5:$C$11,0),MATCH(UsagePerHour!PJ$4,Usage!$D$3:$ABF$3,0)),"")</f>
        <v>8.8022910474456921</v>
      </c>
      <c r="PK24" s="6">
        <f>IFERROR(INDEX(Sales!$D$5:$ABF$18,MATCH(UsagePerHour!$B24,Sales!$C$5:$C$18,0),MATCH(UsagePerHour!PK$4,Sales!$D$3:$ABF$3,0))/PK$2*INDEX(Usage!$D$5:$ABF$11,MATCH(UsagePerHour!$B$20,Usage!$C$5:$C$11,0),MATCH(UsagePerHour!PK$4,Usage!$D$3:$ABF$3,0)),"")</f>
        <v>12.302101026021152</v>
      </c>
      <c r="PL24" s="6">
        <f>IFERROR(INDEX(Sales!$D$5:$ABF$18,MATCH(UsagePerHour!$B24,Sales!$C$5:$C$18,0),MATCH(UsagePerHour!PL$4,Sales!$D$3:$ABF$3,0))/PL$2*INDEX(Usage!$D$5:$ABF$11,MATCH(UsagePerHour!$B$20,Usage!$C$5:$C$11,0),MATCH(UsagePerHour!PL$4,Usage!$D$3:$ABF$3,0)),"")</f>
        <v>2.7106971641456665</v>
      </c>
      <c r="PM24" s="6">
        <f>IFERROR(INDEX(Sales!$D$5:$ABF$18,MATCH(UsagePerHour!$B24,Sales!$C$5:$C$18,0),MATCH(UsagePerHour!PM$4,Sales!$D$3:$ABF$3,0))/PM$2*INDEX(Usage!$D$5:$ABF$11,MATCH(UsagePerHour!$B$20,Usage!$C$5:$C$11,0),MATCH(UsagePerHour!PM$4,Usage!$D$3:$ABF$3,0)),"")</f>
        <v>49.450864697984052</v>
      </c>
      <c r="PN24" s="6">
        <f>IFERROR(INDEX(Sales!$D$5:$ABF$18,MATCH(UsagePerHour!$B24,Sales!$C$5:$C$18,0),MATCH(UsagePerHour!PN$4,Sales!$D$3:$ABF$3,0))/PN$2*INDEX(Usage!$D$5:$ABF$11,MATCH(UsagePerHour!$B$20,Usage!$C$5:$C$11,0),MATCH(UsagePerHour!PN$4,Usage!$D$3:$ABF$3,0)),"")</f>
        <v>8.9385698929176822</v>
      </c>
      <c r="PO24" s="6">
        <f>IFERROR(INDEX(Sales!$D$5:$ABF$18,MATCH(UsagePerHour!$B24,Sales!$C$5:$C$18,0),MATCH(UsagePerHour!PO$4,Sales!$D$3:$ABF$3,0))/PO$2*INDEX(Usage!$D$5:$ABF$11,MATCH(UsagePerHour!$B$20,Usage!$C$5:$C$11,0),MATCH(UsagePerHour!PO$4,Usage!$D$3:$ABF$3,0)),"")</f>
        <v>64.482463167870762</v>
      </c>
      <c r="PP24" s="6">
        <f>IFERROR(INDEX(Sales!$D$5:$ABF$18,MATCH(UsagePerHour!$B24,Sales!$C$5:$C$18,0),MATCH(UsagePerHour!PP$4,Sales!$D$3:$ABF$3,0))/PP$2*INDEX(Usage!$D$5:$ABF$11,MATCH(UsagePerHour!$B$20,Usage!$C$5:$C$11,0),MATCH(UsagePerHour!PP$4,Usage!$D$3:$ABF$3,0)),"")</f>
        <v>1.9386923901393354</v>
      </c>
      <c r="PQ24" s="6">
        <f>IFERROR(INDEX(Sales!$D$5:$ABF$18,MATCH(UsagePerHour!$B24,Sales!$C$5:$C$18,0),MATCH(UsagePerHour!PQ$4,Sales!$D$3:$ABF$3,0))/PQ$2*INDEX(Usage!$D$5:$ABF$11,MATCH(UsagePerHour!$B$20,Usage!$C$5:$C$11,0),MATCH(UsagePerHour!PQ$4,Usage!$D$3:$ABF$3,0)),"")</f>
        <v>21.367030065818017</v>
      </c>
      <c r="PR24" s="6">
        <f>IFERROR(INDEX(Sales!$D$5:$ABF$18,MATCH(UsagePerHour!$B24,Sales!$C$5:$C$18,0),MATCH(UsagePerHour!PR$4,Sales!$D$3:$ABF$3,0))/PR$2*INDEX(Usage!$D$5:$ABF$11,MATCH(UsagePerHour!$B$20,Usage!$C$5:$C$11,0),MATCH(UsagePerHour!PR$4,Usage!$D$3:$ABF$3,0)),"")</f>
        <v>18.639479348907539</v>
      </c>
      <c r="PS24" s="6">
        <f>IFERROR(INDEX(Sales!$D$5:$ABF$18,MATCH(UsagePerHour!$B24,Sales!$C$5:$C$18,0),MATCH(UsagePerHour!PS$4,Sales!$D$3:$ABF$3,0))/PS$2*INDEX(Usage!$D$5:$ABF$11,MATCH(UsagePerHour!$B$20,Usage!$C$5:$C$11,0),MATCH(UsagePerHour!PS$4,Usage!$D$3:$ABF$3,0)),"")</f>
        <v>7.3548261651456208</v>
      </c>
      <c r="PT24" s="6">
        <f>IFERROR(INDEX(Sales!$D$5:$ABF$18,MATCH(UsagePerHour!$B24,Sales!$C$5:$C$18,0),MATCH(UsagePerHour!PT$4,Sales!$D$3:$ABF$3,0))/PT$2*INDEX(Usage!$D$5:$ABF$11,MATCH(UsagePerHour!$B$20,Usage!$C$5:$C$11,0),MATCH(UsagePerHour!PT$4,Usage!$D$3:$ABF$3,0)),"")</f>
        <v>87.523922819161839</v>
      </c>
      <c r="PU24" s="6">
        <f>IFERROR(INDEX(Sales!$D$5:$ABF$18,MATCH(UsagePerHour!$B24,Sales!$C$5:$C$18,0),MATCH(UsagePerHour!PU$4,Sales!$D$3:$ABF$3,0))/PU$2*INDEX(Usage!$D$5:$ABF$11,MATCH(UsagePerHour!$B$20,Usage!$C$5:$C$11,0),MATCH(UsagePerHour!PU$4,Usage!$D$3:$ABF$3,0)),"")</f>
        <v>7.3220251197721096</v>
      </c>
      <c r="PV24" s="6">
        <f>IFERROR(INDEX(Sales!$D$5:$ABF$18,MATCH(UsagePerHour!$B24,Sales!$C$5:$C$18,0),MATCH(UsagePerHour!PV$4,Sales!$D$3:$ABF$3,0))/PV$2*INDEX(Usage!$D$5:$ABF$11,MATCH(UsagePerHour!$B$20,Usage!$C$5:$C$11,0),MATCH(UsagePerHour!PV$4,Usage!$D$3:$ABF$3,0)),"")</f>
        <v>13.340619019371536</v>
      </c>
      <c r="PW24" s="6">
        <f>IFERROR(INDEX(Sales!$D$5:$ABF$18,MATCH(UsagePerHour!$B24,Sales!$C$5:$C$18,0),MATCH(UsagePerHour!PW$4,Sales!$D$3:$ABF$3,0))/PW$2*INDEX(Usage!$D$5:$ABF$11,MATCH(UsagePerHour!$B$20,Usage!$C$5:$C$11,0),MATCH(UsagePerHour!PW$4,Usage!$D$3:$ABF$3,0)),"")</f>
        <v>5.4986766172235226</v>
      </c>
      <c r="PX24" s="6">
        <f>IFERROR(INDEX(Sales!$D$5:$ABF$18,MATCH(UsagePerHour!$B24,Sales!$C$5:$C$18,0),MATCH(UsagePerHour!PX$4,Sales!$D$3:$ABF$3,0))/PX$2*INDEX(Usage!$D$5:$ABF$11,MATCH(UsagePerHour!$B$20,Usage!$C$5:$C$11,0),MATCH(UsagePerHour!PX$4,Usage!$D$3:$ABF$3,0)),"")</f>
        <v>23.186723269977314</v>
      </c>
      <c r="PY24" s="6">
        <f>IFERROR(INDEX(Sales!$D$5:$ABF$18,MATCH(UsagePerHour!$B24,Sales!$C$5:$C$18,0),MATCH(UsagePerHour!PY$4,Sales!$D$3:$ABF$3,0))/PY$2*INDEX(Usage!$D$5:$ABF$11,MATCH(UsagePerHour!$B$20,Usage!$C$5:$C$11,0),MATCH(UsagePerHour!PY$4,Usage!$D$3:$ABF$3,0)),"")</f>
        <v>6.8381042968867947</v>
      </c>
      <c r="PZ24" s="6">
        <f>IFERROR(INDEX(Sales!$D$5:$ABF$18,MATCH(UsagePerHour!$B24,Sales!$C$5:$C$18,0),MATCH(UsagePerHour!PZ$4,Sales!$D$3:$ABF$3,0))/PZ$2*INDEX(Usage!$D$5:$ABF$11,MATCH(UsagePerHour!$B$20,Usage!$C$5:$C$11,0),MATCH(UsagePerHour!PZ$4,Usage!$D$3:$ABF$3,0)),"")</f>
        <v>22.897476882198223</v>
      </c>
      <c r="QA24" s="6">
        <f>IFERROR(INDEX(Sales!$D$5:$ABF$18,MATCH(UsagePerHour!$B24,Sales!$C$5:$C$18,0),MATCH(UsagePerHour!QA$4,Sales!$D$3:$ABF$3,0))/QA$2*INDEX(Usage!$D$5:$ABF$11,MATCH(UsagePerHour!$B$20,Usage!$C$5:$C$11,0),MATCH(UsagePerHour!QA$4,Usage!$D$3:$ABF$3,0)),"")</f>
        <v>43.55349770538438</v>
      </c>
      <c r="QB24" s="6">
        <f>IFERROR(INDEX(Sales!$D$5:$ABF$18,MATCH(UsagePerHour!$B24,Sales!$C$5:$C$18,0),MATCH(UsagePerHour!QB$4,Sales!$D$3:$ABF$3,0))/QB$2*INDEX(Usage!$D$5:$ABF$11,MATCH(UsagePerHour!$B$20,Usage!$C$5:$C$11,0),MATCH(UsagePerHour!QB$4,Usage!$D$3:$ABF$3,0)),"")</f>
        <v>2.8034776786480271</v>
      </c>
      <c r="QC24" s="6">
        <f>IFERROR(INDEX(Sales!$D$5:$ABF$18,MATCH(UsagePerHour!$B24,Sales!$C$5:$C$18,0),MATCH(UsagePerHour!QC$4,Sales!$D$3:$ABF$3,0))/QC$2*INDEX(Usage!$D$5:$ABF$11,MATCH(UsagePerHour!$B$20,Usage!$C$5:$C$11,0),MATCH(UsagePerHour!QC$4,Usage!$D$3:$ABF$3,0)),"")</f>
        <v>4.4905785543245749</v>
      </c>
      <c r="QD24" s="6">
        <f>IFERROR(INDEX(Sales!$D$5:$ABF$18,MATCH(UsagePerHour!$B24,Sales!$C$5:$C$18,0),MATCH(UsagePerHour!QD$4,Sales!$D$3:$ABF$3,0))/QD$2*INDEX(Usage!$D$5:$ABF$11,MATCH(UsagePerHour!$B$20,Usage!$C$5:$C$11,0),MATCH(UsagePerHour!QD$4,Usage!$D$3:$ABF$3,0)),"")</f>
        <v>0</v>
      </c>
      <c r="QE24" s="6">
        <f>IFERROR(INDEX(Sales!$D$5:$ABF$18,MATCH(UsagePerHour!$B24,Sales!$C$5:$C$18,0),MATCH(UsagePerHour!QE$4,Sales!$D$3:$ABF$3,0))/QE$2*INDEX(Usage!$D$5:$ABF$11,MATCH(UsagePerHour!$B$20,Usage!$C$5:$C$11,0),MATCH(UsagePerHour!QE$4,Usage!$D$3:$ABF$3,0)),"")</f>
        <v>0</v>
      </c>
      <c r="QF24" s="6">
        <f>IFERROR(INDEX(Sales!$D$5:$ABF$18,MATCH(UsagePerHour!$B24,Sales!$C$5:$C$18,0),MATCH(UsagePerHour!QF$4,Sales!$D$3:$ABF$3,0))/QF$2*INDEX(Usage!$D$5:$ABF$11,MATCH(UsagePerHour!$B$20,Usage!$C$5:$C$11,0),MATCH(UsagePerHour!QF$4,Usage!$D$3:$ABF$3,0)),"")</f>
        <v>2.790463425715584</v>
      </c>
      <c r="QG24" s="6">
        <f>IFERROR(INDEX(Sales!$D$5:$ABF$18,MATCH(UsagePerHour!$B24,Sales!$C$5:$C$18,0),MATCH(UsagePerHour!QG$4,Sales!$D$3:$ABF$3,0))/QG$2*INDEX(Usage!$D$5:$ABF$11,MATCH(UsagePerHour!$B$20,Usage!$C$5:$C$11,0),MATCH(UsagePerHour!QG$4,Usage!$D$3:$ABF$3,0)),"")</f>
        <v>2.2682158483378405</v>
      </c>
      <c r="QH24" s="6">
        <f>IFERROR(INDEX(Sales!$D$5:$ABF$18,MATCH(UsagePerHour!$B24,Sales!$C$5:$C$18,0),MATCH(UsagePerHour!QH$4,Sales!$D$3:$ABF$3,0))/QH$2*INDEX(Usage!$D$5:$ABF$11,MATCH(UsagePerHour!$B$20,Usage!$C$5:$C$11,0),MATCH(UsagePerHour!QH$4,Usage!$D$3:$ABF$3,0)),"")</f>
        <v>106.17625892738241</v>
      </c>
      <c r="QI24" s="6">
        <f>IFERROR(INDEX(Sales!$D$5:$ABF$18,MATCH(UsagePerHour!$B24,Sales!$C$5:$C$18,0),MATCH(UsagePerHour!QI$4,Sales!$D$3:$ABF$3,0))/QI$2*INDEX(Usage!$D$5:$ABF$11,MATCH(UsagePerHour!$B$20,Usage!$C$5:$C$11,0),MATCH(UsagePerHour!QI$4,Usage!$D$3:$ABF$3,0)),"")</f>
        <v>11.87344486839838</v>
      </c>
      <c r="QJ24" s="6">
        <f>IFERROR(INDEX(Sales!$D$5:$ABF$18,MATCH(UsagePerHour!$B24,Sales!$C$5:$C$18,0),MATCH(UsagePerHour!QJ$4,Sales!$D$3:$ABF$3,0))/QJ$2*INDEX(Usage!$D$5:$ABF$11,MATCH(UsagePerHour!$B$20,Usage!$C$5:$C$11,0),MATCH(UsagePerHour!QJ$4,Usage!$D$3:$ABF$3,0)),"")</f>
        <v>26.34009765550827</v>
      </c>
      <c r="QK24" s="6">
        <f>IFERROR(INDEX(Sales!$D$5:$ABF$18,MATCH(UsagePerHour!$B24,Sales!$C$5:$C$18,0),MATCH(UsagePerHour!QK$4,Sales!$D$3:$ABF$3,0))/QK$2*INDEX(Usage!$D$5:$ABF$11,MATCH(UsagePerHour!$B$20,Usage!$C$5:$C$11,0),MATCH(UsagePerHour!QK$4,Usage!$D$3:$ABF$3,0)),"")</f>
        <v>1.8036868324601762</v>
      </c>
      <c r="QL24" s="6">
        <f>IFERROR(INDEX(Sales!$D$5:$ABF$18,MATCH(UsagePerHour!$B24,Sales!$C$5:$C$18,0),MATCH(UsagePerHour!QL$4,Sales!$D$3:$ABF$3,0))/QL$2*INDEX(Usage!$D$5:$ABF$11,MATCH(UsagePerHour!$B$20,Usage!$C$5:$C$11,0),MATCH(UsagePerHour!QL$4,Usage!$D$3:$ABF$3,0)),"")</f>
        <v>14.983430123498236</v>
      </c>
      <c r="QM24" s="6">
        <f>IFERROR(INDEX(Sales!$D$5:$ABF$18,MATCH(UsagePerHour!$B24,Sales!$C$5:$C$18,0),MATCH(UsagePerHour!QM$4,Sales!$D$3:$ABF$3,0))/QM$2*INDEX(Usage!$D$5:$ABF$11,MATCH(UsagePerHour!$B$20,Usage!$C$5:$C$11,0),MATCH(UsagePerHour!QM$4,Usage!$D$3:$ABF$3,0)),"")</f>
        <v>138.75054059448311</v>
      </c>
      <c r="QN24" s="6">
        <f>IFERROR(INDEX(Sales!$D$5:$ABF$18,MATCH(UsagePerHour!$B24,Sales!$C$5:$C$18,0),MATCH(UsagePerHour!QN$4,Sales!$D$3:$ABF$3,0))/QN$2*INDEX(Usage!$D$5:$ABF$11,MATCH(UsagePerHour!$B$20,Usage!$C$5:$C$11,0),MATCH(UsagePerHour!QN$4,Usage!$D$3:$ABF$3,0)),"")</f>
        <v>18.595018505184662</v>
      </c>
      <c r="QO24" s="6">
        <f>IFERROR(INDEX(Sales!$D$5:$ABF$18,MATCH(UsagePerHour!$B24,Sales!$C$5:$C$18,0),MATCH(UsagePerHour!QO$4,Sales!$D$3:$ABF$3,0))/QO$2*INDEX(Usage!$D$5:$ABF$11,MATCH(UsagePerHour!$B$20,Usage!$C$5:$C$11,0),MATCH(UsagePerHour!QO$4,Usage!$D$3:$ABF$3,0)),"")</f>
        <v>129.22262695456271</v>
      </c>
      <c r="QP24" s="6">
        <f>IFERROR(INDEX(Sales!$D$5:$ABF$18,MATCH(UsagePerHour!$B24,Sales!$C$5:$C$18,0),MATCH(UsagePerHour!QP$4,Sales!$D$3:$ABF$3,0))/QP$2*INDEX(Usage!$D$5:$ABF$11,MATCH(UsagePerHour!$B$20,Usage!$C$5:$C$11,0),MATCH(UsagePerHour!QP$4,Usage!$D$3:$ABF$3,0)),"")</f>
        <v>22.200907782710669</v>
      </c>
      <c r="QQ24" s="6">
        <f>IFERROR(INDEX(Sales!$D$5:$ABF$18,MATCH(UsagePerHour!$B24,Sales!$C$5:$C$18,0),MATCH(UsagePerHour!QQ$4,Sales!$D$3:$ABF$3,0))/QQ$2*INDEX(Usage!$D$5:$ABF$11,MATCH(UsagePerHour!$B$20,Usage!$C$5:$C$11,0),MATCH(UsagePerHour!QQ$4,Usage!$D$3:$ABF$3,0)),"")</f>
        <v>14.96217187104576</v>
      </c>
      <c r="QR24" s="6">
        <f>IFERROR(INDEX(Sales!$D$5:$ABF$18,MATCH(UsagePerHour!$B24,Sales!$C$5:$C$18,0),MATCH(UsagePerHour!QR$4,Sales!$D$3:$ABF$3,0))/QR$2*INDEX(Usage!$D$5:$ABF$11,MATCH(UsagePerHour!$B$20,Usage!$C$5:$C$11,0),MATCH(UsagePerHour!QR$4,Usage!$D$3:$ABF$3,0)),"")</f>
        <v>3.3671262948645913</v>
      </c>
      <c r="QS24" s="6">
        <f>IFERROR(INDEX(Sales!$D$5:$ABF$18,MATCH(UsagePerHour!$B24,Sales!$C$5:$C$18,0),MATCH(UsagePerHour!QS$4,Sales!$D$3:$ABF$3,0))/QS$2*INDEX(Usage!$D$5:$ABF$11,MATCH(UsagePerHour!$B$20,Usage!$C$5:$C$11,0),MATCH(UsagePerHour!QS$4,Usage!$D$3:$ABF$3,0)),"")</f>
        <v>41.234529088413346</v>
      </c>
      <c r="QT24" s="6">
        <f>IFERROR(INDEX(Sales!$D$5:$ABF$18,MATCH(UsagePerHour!$B24,Sales!$C$5:$C$18,0),MATCH(UsagePerHour!QT$4,Sales!$D$3:$ABF$3,0))/QT$2*INDEX(Usage!$D$5:$ABF$11,MATCH(UsagePerHour!$B$20,Usage!$C$5:$C$11,0),MATCH(UsagePerHour!QT$4,Usage!$D$3:$ABF$3,0)),"")</f>
        <v>16.139050516137871</v>
      </c>
      <c r="QU24" s="6">
        <f>IFERROR(INDEX(Sales!$D$5:$ABF$18,MATCH(UsagePerHour!$B24,Sales!$C$5:$C$18,0),MATCH(UsagePerHour!QU$4,Sales!$D$3:$ABF$3,0))/QU$2*INDEX(Usage!$D$5:$ABF$11,MATCH(UsagePerHour!$B$20,Usage!$C$5:$C$11,0),MATCH(UsagePerHour!QU$4,Usage!$D$3:$ABF$3,0)),"")</f>
        <v>34.167946598230834</v>
      </c>
      <c r="QV24" s="6">
        <f>IFERROR(INDEX(Sales!$D$5:$ABF$18,MATCH(UsagePerHour!$B24,Sales!$C$5:$C$18,0),MATCH(UsagePerHour!QV$4,Sales!$D$3:$ABF$3,0))/QV$2*INDEX(Usage!$D$5:$ABF$11,MATCH(UsagePerHour!$B$20,Usage!$C$5:$C$11,0),MATCH(UsagePerHour!QV$4,Usage!$D$3:$ABF$3,0)),"")</f>
        <v>71.442126984243842</v>
      </c>
      <c r="QW24" s="6">
        <f>IFERROR(INDEX(Sales!$D$5:$ABF$18,MATCH(UsagePerHour!$B24,Sales!$C$5:$C$18,0),MATCH(UsagePerHour!QW$4,Sales!$D$3:$ABF$3,0))/QW$2*INDEX(Usage!$D$5:$ABF$11,MATCH(UsagePerHour!$B$20,Usage!$C$5:$C$11,0),MATCH(UsagePerHour!QW$4,Usage!$D$3:$ABF$3,0)),"")</f>
        <v>13.56285574436807</v>
      </c>
      <c r="QX24" s="6">
        <f>IFERROR(INDEX(Sales!$D$5:$ABF$18,MATCH(UsagePerHour!$B24,Sales!$C$5:$C$18,0),MATCH(UsagePerHour!QX$4,Sales!$D$3:$ABF$3,0))/QX$2*INDEX(Usage!$D$5:$ABF$11,MATCH(UsagePerHour!$B$20,Usage!$C$5:$C$11,0),MATCH(UsagePerHour!QX$4,Usage!$D$3:$ABF$3,0)),"")</f>
        <v>55.839525471039771</v>
      </c>
      <c r="QY24" s="6">
        <f>IFERROR(INDEX(Sales!$D$5:$ABF$18,MATCH(UsagePerHour!$B24,Sales!$C$5:$C$18,0),MATCH(UsagePerHour!QY$4,Sales!$D$3:$ABF$3,0))/QY$2*INDEX(Usage!$D$5:$ABF$11,MATCH(UsagePerHour!$B$20,Usage!$C$5:$C$11,0),MATCH(UsagePerHour!QY$4,Usage!$D$3:$ABF$3,0)),"")</f>
        <v>10.353686368795538</v>
      </c>
      <c r="QZ24" s="6">
        <f>IFERROR(INDEX(Sales!$D$5:$ABF$18,MATCH(UsagePerHour!$B24,Sales!$C$5:$C$18,0),MATCH(UsagePerHour!QZ$4,Sales!$D$3:$ABF$3,0))/QZ$2*INDEX(Usage!$D$5:$ABF$11,MATCH(UsagePerHour!$B$20,Usage!$C$5:$C$11,0),MATCH(UsagePerHour!QZ$4,Usage!$D$3:$ABF$3,0)),"")</f>
        <v>22.678823314273114</v>
      </c>
      <c r="RA24" s="6">
        <f>IFERROR(INDEX(Sales!$D$5:$ABF$18,MATCH(UsagePerHour!$B24,Sales!$C$5:$C$18,0),MATCH(UsagePerHour!RA$4,Sales!$D$3:$ABF$3,0))/RA$2*INDEX(Usage!$D$5:$ABF$11,MATCH(UsagePerHour!$B$20,Usage!$C$5:$C$11,0),MATCH(UsagePerHour!RA$4,Usage!$D$3:$ABF$3,0)),"")</f>
        <v>24.271183105297258</v>
      </c>
      <c r="RB24" s="6">
        <f>IFERROR(INDEX(Sales!$D$5:$ABF$18,MATCH(UsagePerHour!$B24,Sales!$C$5:$C$18,0),MATCH(UsagePerHour!RB$4,Sales!$D$3:$ABF$3,0))/RB$2*INDEX(Usage!$D$5:$ABF$11,MATCH(UsagePerHour!$B$20,Usage!$C$5:$C$11,0),MATCH(UsagePerHour!RB$4,Usage!$D$3:$ABF$3,0)),"")</f>
        <v>12.420049244769544</v>
      </c>
      <c r="RC24" s="6">
        <f>IFERROR(INDEX(Sales!$D$5:$ABF$18,MATCH(UsagePerHour!$B24,Sales!$C$5:$C$18,0),MATCH(UsagePerHour!RC$4,Sales!$D$3:$ABF$3,0))/RC$2*INDEX(Usage!$D$5:$ABF$11,MATCH(UsagePerHour!$B$20,Usage!$C$5:$C$11,0),MATCH(UsagePerHour!RC$4,Usage!$D$3:$ABF$3,0)),"")</f>
        <v>73.650969348130616</v>
      </c>
      <c r="RD24" s="6">
        <f>IFERROR(INDEX(Sales!$D$5:$ABF$18,MATCH(UsagePerHour!$B24,Sales!$C$5:$C$18,0),MATCH(UsagePerHour!RD$4,Sales!$D$3:$ABF$3,0))/RD$2*INDEX(Usage!$D$5:$ABF$11,MATCH(UsagePerHour!$B$20,Usage!$C$5:$C$11,0),MATCH(UsagePerHour!RD$4,Usage!$D$3:$ABF$3,0)),"")</f>
        <v>11.238024068354632</v>
      </c>
      <c r="RE24" s="6">
        <f>IFERROR(INDEX(Sales!$D$5:$ABF$18,MATCH(UsagePerHour!$B24,Sales!$C$5:$C$18,0),MATCH(UsagePerHour!RE$4,Sales!$D$3:$ABF$3,0))/RE$2*INDEX(Usage!$D$5:$ABF$11,MATCH(UsagePerHour!$B$20,Usage!$C$5:$C$11,0),MATCH(UsagePerHour!RE$4,Usage!$D$3:$ABF$3,0)),"")</f>
        <v>22.353238866396762</v>
      </c>
      <c r="RF24" s="6">
        <f>IFERROR(INDEX(Sales!$D$5:$ABF$18,MATCH(UsagePerHour!$B24,Sales!$C$5:$C$18,0),MATCH(UsagePerHour!RF$4,Sales!$D$3:$ABF$3,0))/RF$2*INDEX(Usage!$D$5:$ABF$11,MATCH(UsagePerHour!$B$20,Usage!$C$5:$C$11,0),MATCH(UsagePerHour!RF$4,Usage!$D$3:$ABF$3,0)),"")</f>
        <v>8.5227331401853075</v>
      </c>
      <c r="RG24" s="6">
        <f>IFERROR(INDEX(Sales!$D$5:$ABF$18,MATCH(UsagePerHour!$B24,Sales!$C$5:$C$18,0),MATCH(UsagePerHour!RG$4,Sales!$D$3:$ABF$3,0))/RG$2*INDEX(Usage!$D$5:$ABF$11,MATCH(UsagePerHour!$B$20,Usage!$C$5:$C$11,0),MATCH(UsagePerHour!RG$4,Usage!$D$3:$ABF$3,0)),"")</f>
        <v>77.67577628888732</v>
      </c>
      <c r="RH24" s="6">
        <f>IFERROR(INDEX(Sales!$D$5:$ABF$18,MATCH(UsagePerHour!$B24,Sales!$C$5:$C$18,0),MATCH(UsagePerHour!RH$4,Sales!$D$3:$ABF$3,0))/RH$2*INDEX(Usage!$D$5:$ABF$11,MATCH(UsagePerHour!$B$20,Usage!$C$5:$C$11,0),MATCH(UsagePerHour!RH$4,Usage!$D$3:$ABF$3,0)),"")</f>
        <v>16.679209980354067</v>
      </c>
      <c r="RI24" s="6">
        <f>IFERROR(INDEX(Sales!$D$5:$ABF$18,MATCH(UsagePerHour!$B24,Sales!$C$5:$C$18,0),MATCH(UsagePerHour!RI$4,Sales!$D$3:$ABF$3,0))/RI$2*INDEX(Usage!$D$5:$ABF$11,MATCH(UsagePerHour!$B$20,Usage!$C$5:$C$11,0),MATCH(UsagePerHour!RI$4,Usage!$D$3:$ABF$3,0)),"")</f>
        <v>33.642348618234706</v>
      </c>
      <c r="RJ24" s="6">
        <f>IFERROR(INDEX(Sales!$D$5:$ABF$18,MATCH(UsagePerHour!$B24,Sales!$C$5:$C$18,0),MATCH(UsagePerHour!RJ$4,Sales!$D$3:$ABF$3,0))/RJ$2*INDEX(Usage!$D$5:$ABF$11,MATCH(UsagePerHour!$B$20,Usage!$C$5:$C$11,0),MATCH(UsagePerHour!RJ$4,Usage!$D$3:$ABF$3,0)),"")</f>
        <v>104.46904478458598</v>
      </c>
      <c r="RK24" s="6">
        <f>IFERROR(INDEX(Sales!$D$5:$ABF$18,MATCH(UsagePerHour!$B24,Sales!$C$5:$C$18,0),MATCH(UsagePerHour!RK$4,Sales!$D$3:$ABF$3,0))/RK$2*INDEX(Usage!$D$5:$ABF$11,MATCH(UsagePerHour!$B$20,Usage!$C$5:$C$11,0),MATCH(UsagePerHour!RK$4,Usage!$D$3:$ABF$3,0)),"")</f>
        <v>20.046022411267035</v>
      </c>
      <c r="RL24" s="6">
        <f>IFERROR(INDEX(Sales!$D$5:$ABF$18,MATCH(UsagePerHour!$B24,Sales!$C$5:$C$18,0),MATCH(UsagePerHour!RL$4,Sales!$D$3:$ABF$3,0))/RL$2*INDEX(Usage!$D$5:$ABF$11,MATCH(UsagePerHour!$B$20,Usage!$C$5:$C$11,0),MATCH(UsagePerHour!RL$4,Usage!$D$3:$ABF$3,0)),"")</f>
        <v>34.305601327847853</v>
      </c>
      <c r="RM24" s="6">
        <f>IFERROR(INDEX(Sales!$D$5:$ABF$18,MATCH(UsagePerHour!$B24,Sales!$C$5:$C$18,0),MATCH(UsagePerHour!RM$4,Sales!$D$3:$ABF$3,0))/RM$2*INDEX(Usage!$D$5:$ABF$11,MATCH(UsagePerHour!$B$20,Usage!$C$5:$C$11,0),MATCH(UsagePerHour!RM$4,Usage!$D$3:$ABF$3,0)),"")</f>
        <v>3.6897612127362902</v>
      </c>
      <c r="RN24" s="6">
        <f>IFERROR(INDEX(Sales!$D$5:$ABF$18,MATCH(UsagePerHour!$B24,Sales!$C$5:$C$18,0),MATCH(UsagePerHour!RN$4,Sales!$D$3:$ABF$3,0))/RN$2*INDEX(Usage!$D$5:$ABF$11,MATCH(UsagePerHour!$B$20,Usage!$C$5:$C$11,0),MATCH(UsagePerHour!RN$4,Usage!$D$3:$ABF$3,0)),"")</f>
        <v>25.92027539644792</v>
      </c>
      <c r="RO24" s="6">
        <f>IFERROR(INDEX(Sales!$D$5:$ABF$18,MATCH(UsagePerHour!$B24,Sales!$C$5:$C$18,0),MATCH(UsagePerHour!RO$4,Sales!$D$3:$ABF$3,0))/RO$2*INDEX(Usage!$D$5:$ABF$11,MATCH(UsagePerHour!$B$20,Usage!$C$5:$C$11,0),MATCH(UsagePerHour!RO$4,Usage!$D$3:$ABF$3,0)),"")</f>
        <v>48.651176520752294</v>
      </c>
      <c r="RP24" s="6">
        <f>IFERROR(INDEX(Sales!$D$5:$ABF$18,MATCH(UsagePerHour!$B24,Sales!$C$5:$C$18,0),MATCH(UsagePerHour!RP$4,Sales!$D$3:$ABF$3,0))/RP$2*INDEX(Usage!$D$5:$ABF$11,MATCH(UsagePerHour!$B$20,Usage!$C$5:$C$11,0),MATCH(UsagePerHour!RP$4,Usage!$D$3:$ABF$3,0)),"")</f>
        <v>66.222643258191781</v>
      </c>
      <c r="RQ24" s="6">
        <f>IFERROR(INDEX(Sales!$D$5:$ABF$18,MATCH(UsagePerHour!$B24,Sales!$C$5:$C$18,0),MATCH(UsagePerHour!RQ$4,Sales!$D$3:$ABF$3,0))/RQ$2*INDEX(Usage!$D$5:$ABF$11,MATCH(UsagePerHour!$B$20,Usage!$C$5:$C$11,0),MATCH(UsagePerHour!RQ$4,Usage!$D$3:$ABF$3,0)),"")</f>
        <v>303.69116194510656</v>
      </c>
      <c r="RR24" s="6">
        <f>IFERROR(INDEX(Sales!$D$5:$ABF$18,MATCH(UsagePerHour!$B24,Sales!$C$5:$C$18,0),MATCH(UsagePerHour!RR$4,Sales!$D$3:$ABF$3,0))/RR$2*INDEX(Usage!$D$5:$ABF$11,MATCH(UsagePerHour!$B$20,Usage!$C$5:$C$11,0),MATCH(UsagePerHour!RR$4,Usage!$D$3:$ABF$3,0)),"")</f>
        <v>13.467379772833736</v>
      </c>
      <c r="RS24" s="6">
        <f>IFERROR(INDEX(Sales!$D$5:$ABF$18,MATCH(UsagePerHour!$B24,Sales!$C$5:$C$18,0),MATCH(UsagePerHour!RS$4,Sales!$D$3:$ABF$3,0))/RS$2*INDEX(Usage!$D$5:$ABF$11,MATCH(UsagePerHour!$B$20,Usage!$C$5:$C$11,0),MATCH(UsagePerHour!RS$4,Usage!$D$3:$ABF$3,0)),"")</f>
        <v>39.325611469855424</v>
      </c>
      <c r="RT24" s="6">
        <f>IFERROR(INDEX(Sales!$D$5:$ABF$18,MATCH(UsagePerHour!$B24,Sales!$C$5:$C$18,0),MATCH(UsagePerHour!RT$4,Sales!$D$3:$ABF$3,0))/RT$2*INDEX(Usage!$D$5:$ABF$11,MATCH(UsagePerHour!$B$20,Usage!$C$5:$C$11,0),MATCH(UsagePerHour!RT$4,Usage!$D$3:$ABF$3,0)),"")</f>
        <v>6.6425211323812166</v>
      </c>
      <c r="RU24" s="6">
        <f>IFERROR(INDEX(Sales!$D$5:$ABF$18,MATCH(UsagePerHour!$B24,Sales!$C$5:$C$18,0),MATCH(UsagePerHour!RU$4,Sales!$D$3:$ABF$3,0))/RU$2*INDEX(Usage!$D$5:$ABF$11,MATCH(UsagePerHour!$B$20,Usage!$C$5:$C$11,0),MATCH(UsagePerHour!RU$4,Usage!$D$3:$ABF$3,0)),"")</f>
        <v>19.036676503430822</v>
      </c>
      <c r="RV24" s="6">
        <f>IFERROR(INDEX(Sales!$D$5:$ABF$18,MATCH(UsagePerHour!$B24,Sales!$C$5:$C$18,0),MATCH(UsagePerHour!RV$4,Sales!$D$3:$ABF$3,0))/RV$2*INDEX(Usage!$D$5:$ABF$11,MATCH(UsagePerHour!$B$20,Usage!$C$5:$C$11,0),MATCH(UsagePerHour!RV$4,Usage!$D$3:$ABF$3,0)),"")</f>
        <v>46.566515492047387</v>
      </c>
      <c r="RW24" s="6">
        <f>IFERROR(INDEX(Sales!$D$5:$ABF$18,MATCH(UsagePerHour!$B24,Sales!$C$5:$C$18,0),MATCH(UsagePerHour!RW$4,Sales!$D$3:$ABF$3,0))/RW$2*INDEX(Usage!$D$5:$ABF$11,MATCH(UsagePerHour!$B$20,Usage!$C$5:$C$11,0),MATCH(UsagePerHour!RW$4,Usage!$D$3:$ABF$3,0)),"")</f>
        <v>21.56386601609859</v>
      </c>
      <c r="RX24" s="6">
        <f>IFERROR(INDEX(Sales!$D$5:$ABF$18,MATCH(UsagePerHour!$B24,Sales!$C$5:$C$18,0),MATCH(UsagePerHour!RX$4,Sales!$D$3:$ABF$3,0))/RX$2*INDEX(Usage!$D$5:$ABF$11,MATCH(UsagePerHour!$B$20,Usage!$C$5:$C$11,0),MATCH(UsagePerHour!RX$4,Usage!$D$3:$ABF$3,0)),"")</f>
        <v>132.12792711267542</v>
      </c>
      <c r="RY24" s="6">
        <f>IFERROR(INDEX(Sales!$D$5:$ABF$18,MATCH(UsagePerHour!$B24,Sales!$C$5:$C$18,0),MATCH(UsagePerHour!RY$4,Sales!$D$3:$ABF$3,0))/RY$2*INDEX(Usage!$D$5:$ABF$11,MATCH(UsagePerHour!$B$20,Usage!$C$5:$C$11,0),MATCH(UsagePerHour!RY$4,Usage!$D$3:$ABF$3,0)),"")</f>
        <v>76.591268901256086</v>
      </c>
      <c r="RZ24" s="6">
        <f>IFERROR(INDEX(Sales!$D$5:$ABF$18,MATCH(UsagePerHour!$B24,Sales!$C$5:$C$18,0),MATCH(UsagePerHour!RZ$4,Sales!$D$3:$ABF$3,0))/RZ$2*INDEX(Usage!$D$5:$ABF$11,MATCH(UsagePerHour!$B$20,Usage!$C$5:$C$11,0),MATCH(UsagePerHour!RZ$4,Usage!$D$3:$ABF$3,0)),"")</f>
        <v>115.14344357465376</v>
      </c>
      <c r="SA24" s="6">
        <f>IFERROR(INDEX(Sales!$D$5:$ABF$18,MATCH(UsagePerHour!$B24,Sales!$C$5:$C$18,0),MATCH(UsagePerHour!SA$4,Sales!$D$3:$ABF$3,0))/SA$2*INDEX(Usage!$D$5:$ABF$11,MATCH(UsagePerHour!$B$20,Usage!$C$5:$C$11,0),MATCH(UsagePerHour!SA$4,Usage!$D$3:$ABF$3,0)),"")</f>
        <v>9.4801428208480427</v>
      </c>
      <c r="SB24" s="6">
        <f>IFERROR(INDEX(Sales!$D$5:$ABF$18,MATCH(UsagePerHour!$B24,Sales!$C$5:$C$18,0),MATCH(UsagePerHour!SB$4,Sales!$D$3:$ABF$3,0))/SB$2*INDEX(Usage!$D$5:$ABF$11,MATCH(UsagePerHour!$B$20,Usage!$C$5:$C$11,0),MATCH(UsagePerHour!SB$4,Usage!$D$3:$ABF$3,0)),"")</f>
        <v>35.518313737010487</v>
      </c>
      <c r="SC24" s="6">
        <f>IFERROR(INDEX(Sales!$D$5:$ABF$18,MATCH(UsagePerHour!$B24,Sales!$C$5:$C$18,0),MATCH(UsagePerHour!SC$4,Sales!$D$3:$ABF$3,0))/SC$2*INDEX(Usage!$D$5:$ABF$11,MATCH(UsagePerHour!$B$20,Usage!$C$5:$C$11,0),MATCH(UsagePerHour!SC$4,Usage!$D$3:$ABF$3,0)),"")</f>
        <v>24.225262100014792</v>
      </c>
      <c r="SD24" s="6">
        <f>IFERROR(INDEX(Sales!$D$5:$ABF$18,MATCH(UsagePerHour!$B24,Sales!$C$5:$C$18,0),MATCH(UsagePerHour!SD$4,Sales!$D$3:$ABF$3,0))/SD$2*INDEX(Usage!$D$5:$ABF$11,MATCH(UsagePerHour!$B$20,Usage!$C$5:$C$11,0),MATCH(UsagePerHour!SD$4,Usage!$D$3:$ABF$3,0)),"")</f>
        <v>33.001067481694761</v>
      </c>
      <c r="SE24" s="6">
        <f>IFERROR(INDEX(Sales!$D$5:$ABF$18,MATCH(UsagePerHour!$B24,Sales!$C$5:$C$18,0),MATCH(UsagePerHour!SE$4,Sales!$D$3:$ABF$3,0))/SE$2*INDEX(Usage!$D$5:$ABF$11,MATCH(UsagePerHour!$B$20,Usage!$C$5:$C$11,0),MATCH(UsagePerHour!SE$4,Usage!$D$3:$ABF$3,0)),"")</f>
        <v>91.075706350476452</v>
      </c>
      <c r="SF24" s="6">
        <f>IFERROR(INDEX(Sales!$D$5:$ABF$18,MATCH(UsagePerHour!$B24,Sales!$C$5:$C$18,0),MATCH(UsagePerHour!SF$4,Sales!$D$3:$ABF$3,0))/SF$2*INDEX(Usage!$D$5:$ABF$11,MATCH(UsagePerHour!$B$20,Usage!$C$5:$C$11,0),MATCH(UsagePerHour!SF$4,Usage!$D$3:$ABF$3,0)),"")</f>
        <v>26.342472495632244</v>
      </c>
      <c r="SG24" s="6" t="str">
        <f>IFERROR(INDEX(Sales!$D$5:$ABF$18,MATCH(UsagePerHour!$B24,Sales!$C$5:$C$18,0),MATCH(UsagePerHour!SG$4,Sales!$D$3:$ABF$3,0))/SG$2*INDEX(Usage!$D$5:$ABF$11,MATCH(UsagePerHour!$B$20,Usage!$C$5:$C$11,0),MATCH(UsagePerHour!SG$4,Usage!$D$3:$ABF$3,0)),"")</f>
        <v/>
      </c>
      <c r="SH24" s="6" t="str">
        <f>IFERROR(INDEX(Sales!$D$5:$ABF$18,MATCH(UsagePerHour!$B24,Sales!$C$5:$C$18,0),MATCH(UsagePerHour!SH$4,Sales!$D$3:$ABF$3,0))/SH$2*INDEX(Usage!$D$5:$ABF$11,MATCH(UsagePerHour!$B$20,Usage!$C$5:$C$11,0),MATCH(UsagePerHour!SH$4,Usage!$D$3:$ABF$3,0)),"")</f>
        <v/>
      </c>
      <c r="SI24" s="6" t="str">
        <f>IFERROR(INDEX(Sales!$D$5:$ABF$18,MATCH(UsagePerHour!$B24,Sales!$C$5:$C$18,0),MATCH(UsagePerHour!SI$4,Sales!$D$3:$ABF$3,0))/SI$2*INDEX(Usage!$D$5:$ABF$11,MATCH(UsagePerHour!$B$20,Usage!$C$5:$C$11,0),MATCH(UsagePerHour!SI$4,Usage!$D$3:$ABF$3,0)),"")</f>
        <v/>
      </c>
      <c r="SJ24" s="6" t="str">
        <f>IFERROR(INDEX(Sales!$D$5:$ABF$18,MATCH(UsagePerHour!$B24,Sales!$C$5:$C$18,0),MATCH(UsagePerHour!SJ$4,Sales!$D$3:$ABF$3,0))/SJ$2*INDEX(Usage!$D$5:$ABF$11,MATCH(UsagePerHour!$B$20,Usage!$C$5:$C$11,0),MATCH(UsagePerHour!SJ$4,Usage!$D$3:$ABF$3,0)),"")</f>
        <v/>
      </c>
      <c r="SK24" s="6" t="str">
        <f>IFERROR(INDEX(Sales!$D$5:$ABF$18,MATCH(UsagePerHour!$B24,Sales!$C$5:$C$18,0),MATCH(UsagePerHour!SK$4,Sales!$D$3:$ABF$3,0))/SK$2*INDEX(Usage!$D$5:$ABF$11,MATCH(UsagePerHour!$B$20,Usage!$C$5:$C$11,0),MATCH(UsagePerHour!SK$4,Usage!$D$3:$ABF$3,0)),"")</f>
        <v/>
      </c>
      <c r="SL24" s="6" t="str">
        <f>IFERROR(INDEX(Sales!$D$5:$ABF$18,MATCH(UsagePerHour!$B24,Sales!$C$5:$C$18,0),MATCH(UsagePerHour!SL$4,Sales!$D$3:$ABF$3,0))/SL$2*INDEX(Usage!$D$5:$ABF$11,MATCH(UsagePerHour!$B$20,Usage!$C$5:$C$11,0),MATCH(UsagePerHour!SL$4,Usage!$D$3:$ABF$3,0)),"")</f>
        <v/>
      </c>
      <c r="SM24" s="6" t="str">
        <f>IFERROR(INDEX(Sales!$D$5:$ABF$18,MATCH(UsagePerHour!$B24,Sales!$C$5:$C$18,0),MATCH(UsagePerHour!SM$4,Sales!$D$3:$ABF$3,0))/SM$2*INDEX(Usage!$D$5:$ABF$11,MATCH(UsagePerHour!$B$20,Usage!$C$5:$C$11,0),MATCH(UsagePerHour!SM$4,Usage!$D$3:$ABF$3,0)),"")</f>
        <v/>
      </c>
      <c r="SN24" s="6" t="str">
        <f>IFERROR(INDEX(Sales!$D$5:$ABF$18,MATCH(UsagePerHour!$B24,Sales!$C$5:$C$18,0),MATCH(UsagePerHour!SN$4,Sales!$D$3:$ABF$3,0))/SN$2*INDEX(Usage!$D$5:$ABF$11,MATCH(UsagePerHour!$B$20,Usage!$C$5:$C$11,0),MATCH(UsagePerHour!SN$4,Usage!$D$3:$ABF$3,0)),"")</f>
        <v/>
      </c>
      <c r="SO24" s="6" t="str">
        <f>IFERROR(INDEX(Sales!$D$5:$ABF$18,MATCH(UsagePerHour!$B24,Sales!$C$5:$C$18,0),MATCH(UsagePerHour!SO$4,Sales!$D$3:$ABF$3,0))/SO$2*INDEX(Usage!$D$5:$ABF$11,MATCH(UsagePerHour!$B$20,Usage!$C$5:$C$11,0),MATCH(UsagePerHour!SO$4,Usage!$D$3:$ABF$3,0)),"")</f>
        <v/>
      </c>
      <c r="SP24" s="6" t="str">
        <f>IFERROR(INDEX(Sales!$D$5:$ABF$18,MATCH(UsagePerHour!$B24,Sales!$C$5:$C$18,0),MATCH(UsagePerHour!SP$4,Sales!$D$3:$ABF$3,0))/SP$2*INDEX(Usage!$D$5:$ABF$11,MATCH(UsagePerHour!$B$20,Usage!$C$5:$C$11,0),MATCH(UsagePerHour!SP$4,Usage!$D$3:$ABF$3,0)),"")</f>
        <v/>
      </c>
      <c r="SQ24" s="6" t="str">
        <f>IFERROR(INDEX(Sales!$D$5:$ABF$18,MATCH(UsagePerHour!$B24,Sales!$C$5:$C$18,0),MATCH(UsagePerHour!SQ$4,Sales!$D$3:$ABF$3,0))/SQ$2*INDEX(Usage!$D$5:$ABF$11,MATCH(UsagePerHour!$B$20,Usage!$C$5:$C$11,0),MATCH(UsagePerHour!SQ$4,Usage!$D$3:$ABF$3,0)),"")</f>
        <v/>
      </c>
      <c r="SR24" s="6" t="str">
        <f>IFERROR(INDEX(Sales!$D$5:$ABF$18,MATCH(UsagePerHour!$B24,Sales!$C$5:$C$18,0),MATCH(UsagePerHour!SR$4,Sales!$D$3:$ABF$3,0))/SR$2*INDEX(Usage!$D$5:$ABF$11,MATCH(UsagePerHour!$B$20,Usage!$C$5:$C$11,0),MATCH(UsagePerHour!SR$4,Usage!$D$3:$ABF$3,0)),"")</f>
        <v/>
      </c>
      <c r="SS24" s="6" t="str">
        <f>IFERROR(INDEX(Sales!$D$5:$ABF$18,MATCH(UsagePerHour!$B24,Sales!$C$5:$C$18,0),MATCH(UsagePerHour!SS$4,Sales!$D$3:$ABF$3,0))/SS$2*INDEX(Usage!$D$5:$ABF$11,MATCH(UsagePerHour!$B$20,Usage!$C$5:$C$11,0),MATCH(UsagePerHour!SS$4,Usage!$D$3:$ABF$3,0)),"")</f>
        <v/>
      </c>
      <c r="ST24" s="6" t="str">
        <f>IFERROR(INDEX(Sales!$D$5:$ABF$18,MATCH(UsagePerHour!$B24,Sales!$C$5:$C$18,0),MATCH(UsagePerHour!ST$4,Sales!$D$3:$ABF$3,0))/ST$2*INDEX(Usage!$D$5:$ABF$11,MATCH(UsagePerHour!$B$20,Usage!$C$5:$C$11,0),MATCH(UsagePerHour!ST$4,Usage!$D$3:$ABF$3,0)),"")</f>
        <v/>
      </c>
      <c r="SU24" s="6" t="str">
        <f>IFERROR(INDEX(Sales!$D$5:$ABF$18,MATCH(UsagePerHour!$B24,Sales!$C$5:$C$18,0),MATCH(UsagePerHour!SU$4,Sales!$D$3:$ABF$3,0))/SU$2*INDEX(Usage!$D$5:$ABF$11,MATCH(UsagePerHour!$B$20,Usage!$C$5:$C$11,0),MATCH(UsagePerHour!SU$4,Usage!$D$3:$ABF$3,0)),"")</f>
        <v/>
      </c>
      <c r="SV24" s="6" t="str">
        <f>IFERROR(INDEX(Sales!$D$5:$ABF$18,MATCH(UsagePerHour!$B24,Sales!$C$5:$C$18,0),MATCH(UsagePerHour!SV$4,Sales!$D$3:$ABF$3,0))/SV$2*INDEX(Usage!$D$5:$ABF$11,MATCH(UsagePerHour!$B$20,Usage!$C$5:$C$11,0),MATCH(UsagePerHour!SV$4,Usage!$D$3:$ABF$3,0)),"")</f>
        <v/>
      </c>
      <c r="SW24" s="6" t="str">
        <f>IFERROR(INDEX(Sales!$D$5:$ABF$18,MATCH(UsagePerHour!$B24,Sales!$C$5:$C$18,0),MATCH(UsagePerHour!SW$4,Sales!$D$3:$ABF$3,0))/SW$2*INDEX(Usage!$D$5:$ABF$11,MATCH(UsagePerHour!$B$20,Usage!$C$5:$C$11,0),MATCH(UsagePerHour!SW$4,Usage!$D$3:$ABF$3,0)),"")</f>
        <v/>
      </c>
      <c r="SX24" s="6" t="str">
        <f>IFERROR(INDEX(Sales!$D$5:$ABF$18,MATCH(UsagePerHour!$B24,Sales!$C$5:$C$18,0),MATCH(UsagePerHour!SX$4,Sales!$D$3:$ABF$3,0))/SX$2*INDEX(Usage!$D$5:$ABF$11,MATCH(UsagePerHour!$B$20,Usage!$C$5:$C$11,0),MATCH(UsagePerHour!SX$4,Usage!$D$3:$ABF$3,0)),"")</f>
        <v/>
      </c>
      <c r="SY24" s="6" t="str">
        <f>IFERROR(INDEX(Sales!$D$5:$ABF$18,MATCH(UsagePerHour!$B24,Sales!$C$5:$C$18,0),MATCH(UsagePerHour!SY$4,Sales!$D$3:$ABF$3,0))/SY$2*INDEX(Usage!$D$5:$ABF$11,MATCH(UsagePerHour!$B$20,Usage!$C$5:$C$11,0),MATCH(UsagePerHour!SY$4,Usage!$D$3:$ABF$3,0)),"")</f>
        <v/>
      </c>
      <c r="SZ24" s="6" t="str">
        <f>IFERROR(INDEX(Sales!$D$5:$ABF$18,MATCH(UsagePerHour!$B24,Sales!$C$5:$C$18,0),MATCH(UsagePerHour!SZ$4,Sales!$D$3:$ABF$3,0))/SZ$2*INDEX(Usage!$D$5:$ABF$11,MATCH(UsagePerHour!$B$20,Usage!$C$5:$C$11,0),MATCH(UsagePerHour!SZ$4,Usage!$D$3:$ABF$3,0)),"")</f>
        <v/>
      </c>
      <c r="TA24" s="6" t="str">
        <f>IFERROR(INDEX(Sales!$D$5:$ABF$18,MATCH(UsagePerHour!$B24,Sales!$C$5:$C$18,0),MATCH(UsagePerHour!TA$4,Sales!$D$3:$ABF$3,0))/TA$2*INDEX(Usage!$D$5:$ABF$11,MATCH(UsagePerHour!$B$20,Usage!$C$5:$C$11,0),MATCH(UsagePerHour!TA$4,Usage!$D$3:$ABF$3,0)),"")</f>
        <v/>
      </c>
      <c r="TB24" s="6" t="str">
        <f>IFERROR(INDEX(Sales!$D$5:$ABF$18,MATCH(UsagePerHour!$B24,Sales!$C$5:$C$18,0),MATCH(UsagePerHour!TB$4,Sales!$D$3:$ABF$3,0))/TB$2*INDEX(Usage!$D$5:$ABF$11,MATCH(UsagePerHour!$B$20,Usage!$C$5:$C$11,0),MATCH(UsagePerHour!TB$4,Usage!$D$3:$ABF$3,0)),"")</f>
        <v/>
      </c>
      <c r="TC24" s="6" t="str">
        <f>IFERROR(INDEX(Sales!$D$5:$ABF$18,MATCH(UsagePerHour!$B24,Sales!$C$5:$C$18,0),MATCH(UsagePerHour!TC$4,Sales!$D$3:$ABF$3,0))/TC$2*INDEX(Usage!$D$5:$ABF$11,MATCH(UsagePerHour!$B$20,Usage!$C$5:$C$11,0),MATCH(UsagePerHour!TC$4,Usage!$D$3:$ABF$3,0)),"")</f>
        <v/>
      </c>
      <c r="TD24" s="6" t="str">
        <f>IFERROR(INDEX(Sales!$D$5:$ABF$18,MATCH(UsagePerHour!$B24,Sales!$C$5:$C$18,0),MATCH(UsagePerHour!TD$4,Sales!$D$3:$ABF$3,0))/TD$2*INDEX(Usage!$D$5:$ABF$11,MATCH(UsagePerHour!$B$20,Usage!$C$5:$C$11,0),MATCH(UsagePerHour!TD$4,Usage!$D$3:$ABF$3,0)),"")</f>
        <v/>
      </c>
      <c r="TE24" s="6" t="str">
        <f>IFERROR(INDEX(Sales!$D$5:$ABF$18,MATCH(UsagePerHour!$B24,Sales!$C$5:$C$18,0),MATCH(UsagePerHour!TE$4,Sales!$D$3:$ABF$3,0))/TE$2*INDEX(Usage!$D$5:$ABF$11,MATCH(UsagePerHour!$B$20,Usage!$C$5:$C$11,0),MATCH(UsagePerHour!TE$4,Usage!$D$3:$ABF$3,0)),"")</f>
        <v/>
      </c>
      <c r="TF24" s="6" t="str">
        <f>IFERROR(INDEX(Sales!$D$5:$ABF$18,MATCH(UsagePerHour!$B24,Sales!$C$5:$C$18,0),MATCH(UsagePerHour!TF$4,Sales!$D$3:$ABF$3,0))/TF$2*INDEX(Usage!$D$5:$ABF$11,MATCH(UsagePerHour!$B$20,Usage!$C$5:$C$11,0),MATCH(UsagePerHour!TF$4,Usage!$D$3:$ABF$3,0)),"")</f>
        <v/>
      </c>
      <c r="TG24" s="6" t="str">
        <f>IFERROR(INDEX(Sales!$D$5:$ABF$18,MATCH(UsagePerHour!$B24,Sales!$C$5:$C$18,0),MATCH(UsagePerHour!TG$4,Sales!$D$3:$ABF$3,0))/TG$2*INDEX(Usage!$D$5:$ABF$11,MATCH(UsagePerHour!$B$20,Usage!$C$5:$C$11,0),MATCH(UsagePerHour!TG$4,Usage!$D$3:$ABF$3,0)),"")</f>
        <v/>
      </c>
      <c r="TH24" s="6" t="str">
        <f>IFERROR(INDEX(Sales!$D$5:$ABF$18,MATCH(UsagePerHour!$B24,Sales!$C$5:$C$18,0),MATCH(UsagePerHour!TH$4,Sales!$D$3:$ABF$3,0))/TH$2*INDEX(Usage!$D$5:$ABF$11,MATCH(UsagePerHour!$B$20,Usage!$C$5:$C$11,0),MATCH(UsagePerHour!TH$4,Usage!$D$3:$ABF$3,0)),"")</f>
        <v/>
      </c>
      <c r="TI24" s="6" t="str">
        <f>IFERROR(INDEX(Sales!$D$5:$ABF$18,MATCH(UsagePerHour!$B24,Sales!$C$5:$C$18,0),MATCH(UsagePerHour!TI$4,Sales!$D$3:$ABF$3,0))/TI$2*INDEX(Usage!$D$5:$ABF$11,MATCH(UsagePerHour!$B$20,Usage!$C$5:$C$11,0),MATCH(UsagePerHour!TI$4,Usage!$D$3:$ABF$3,0)),"")</f>
        <v/>
      </c>
      <c r="TJ24" s="6" t="str">
        <f>IFERROR(INDEX(Sales!$D$5:$ABF$18,MATCH(UsagePerHour!$B24,Sales!$C$5:$C$18,0),MATCH(UsagePerHour!TJ$4,Sales!$D$3:$ABF$3,0))/TJ$2*INDEX(Usage!$D$5:$ABF$11,MATCH(UsagePerHour!$B$20,Usage!$C$5:$C$11,0),MATCH(UsagePerHour!TJ$4,Usage!$D$3:$ABF$3,0)),"")</f>
        <v/>
      </c>
      <c r="TK24" s="6" t="str">
        <f>IFERROR(INDEX(Sales!$D$5:$ABF$18,MATCH(UsagePerHour!$B24,Sales!$C$5:$C$18,0),MATCH(UsagePerHour!TK$4,Sales!$D$3:$ABF$3,0))/TK$2*INDEX(Usage!$D$5:$ABF$11,MATCH(UsagePerHour!$B$20,Usage!$C$5:$C$11,0),MATCH(UsagePerHour!TK$4,Usage!$D$3:$ABF$3,0)),"")</f>
        <v/>
      </c>
      <c r="TL24" s="6" t="str">
        <f>IFERROR(INDEX(Sales!$D$5:$ABF$18,MATCH(UsagePerHour!$B24,Sales!$C$5:$C$18,0),MATCH(UsagePerHour!TL$4,Sales!$D$3:$ABF$3,0))/TL$2*INDEX(Usage!$D$5:$ABF$11,MATCH(UsagePerHour!$B$20,Usage!$C$5:$C$11,0),MATCH(UsagePerHour!TL$4,Usage!$D$3:$ABF$3,0)),"")</f>
        <v/>
      </c>
      <c r="TM24" s="6" t="str">
        <f>IFERROR(INDEX(Sales!$D$5:$ABF$18,MATCH(UsagePerHour!$B24,Sales!$C$5:$C$18,0),MATCH(UsagePerHour!TM$4,Sales!$D$3:$ABF$3,0))/TM$2*INDEX(Usage!$D$5:$ABF$11,MATCH(UsagePerHour!$B$20,Usage!$C$5:$C$11,0),MATCH(UsagePerHour!TM$4,Usage!$D$3:$ABF$3,0)),"")</f>
        <v/>
      </c>
      <c r="TN24" s="6" t="str">
        <f>IFERROR(INDEX(Sales!$D$5:$ABF$18,MATCH(UsagePerHour!$B24,Sales!$C$5:$C$18,0),MATCH(UsagePerHour!TN$4,Sales!$D$3:$ABF$3,0))/TN$2*INDEX(Usage!$D$5:$ABF$11,MATCH(UsagePerHour!$B$20,Usage!$C$5:$C$11,0),MATCH(UsagePerHour!TN$4,Usage!$D$3:$ABF$3,0)),"")</f>
        <v/>
      </c>
      <c r="TO24" s="6" t="str">
        <f>IFERROR(INDEX(Sales!$D$5:$ABF$18,MATCH(UsagePerHour!$B24,Sales!$C$5:$C$18,0),MATCH(UsagePerHour!TO$4,Sales!$D$3:$ABF$3,0))/TO$2*INDEX(Usage!$D$5:$ABF$11,MATCH(UsagePerHour!$B$20,Usage!$C$5:$C$11,0),MATCH(UsagePerHour!TO$4,Usage!$D$3:$ABF$3,0)),"")</f>
        <v/>
      </c>
      <c r="TP24" s="6" t="str">
        <f>IFERROR(INDEX(Sales!$D$5:$ABF$18,MATCH(UsagePerHour!$B24,Sales!$C$5:$C$18,0),MATCH(UsagePerHour!TP$4,Sales!$D$3:$ABF$3,0))/TP$2*INDEX(Usage!$D$5:$ABF$11,MATCH(UsagePerHour!$B$20,Usage!$C$5:$C$11,0),MATCH(UsagePerHour!TP$4,Usage!$D$3:$ABF$3,0)),"")</f>
        <v/>
      </c>
      <c r="TQ24" s="6" t="str">
        <f>IFERROR(INDEX(Sales!$D$5:$ABF$18,MATCH(UsagePerHour!$B24,Sales!$C$5:$C$18,0),MATCH(UsagePerHour!TQ$4,Sales!$D$3:$ABF$3,0))/TQ$2*INDEX(Usage!$D$5:$ABF$11,MATCH(UsagePerHour!$B$20,Usage!$C$5:$C$11,0),MATCH(UsagePerHour!TQ$4,Usage!$D$3:$ABF$3,0)),"")</f>
        <v/>
      </c>
      <c r="TR24" s="6" t="str">
        <f>IFERROR(INDEX(Sales!$D$5:$ABF$18,MATCH(UsagePerHour!$B24,Sales!$C$5:$C$18,0),MATCH(UsagePerHour!TR$4,Sales!$D$3:$ABF$3,0))/TR$2*INDEX(Usage!$D$5:$ABF$11,MATCH(UsagePerHour!$B$20,Usage!$C$5:$C$11,0),MATCH(UsagePerHour!TR$4,Usage!$D$3:$ABF$3,0)),"")</f>
        <v/>
      </c>
      <c r="TS24" s="6" t="str">
        <f>IFERROR(INDEX(Sales!$D$5:$ABF$18,MATCH(UsagePerHour!$B24,Sales!$C$5:$C$18,0),MATCH(UsagePerHour!TS$4,Sales!$D$3:$ABF$3,0))/TS$2*INDEX(Usage!$D$5:$ABF$11,MATCH(UsagePerHour!$B$20,Usage!$C$5:$C$11,0),MATCH(UsagePerHour!TS$4,Usage!$D$3:$ABF$3,0)),"")</f>
        <v/>
      </c>
      <c r="TT24" s="6" t="str">
        <f>IFERROR(INDEX(Sales!$D$5:$ABF$18,MATCH(UsagePerHour!$B24,Sales!$C$5:$C$18,0),MATCH(UsagePerHour!TT$4,Sales!$D$3:$ABF$3,0))/TT$2*INDEX(Usage!$D$5:$ABF$11,MATCH(UsagePerHour!$B$20,Usage!$C$5:$C$11,0),MATCH(UsagePerHour!TT$4,Usage!$D$3:$ABF$3,0)),"")</f>
        <v/>
      </c>
      <c r="TU24" s="6" t="str">
        <f>IFERROR(INDEX(Sales!$D$5:$ABF$18,MATCH(UsagePerHour!$B24,Sales!$C$5:$C$18,0),MATCH(UsagePerHour!TU$4,Sales!$D$3:$ABF$3,0))/TU$2*INDEX(Usage!$D$5:$ABF$11,MATCH(UsagePerHour!$B$20,Usage!$C$5:$C$11,0),MATCH(UsagePerHour!TU$4,Usage!$D$3:$ABF$3,0)),"")</f>
        <v/>
      </c>
      <c r="TV24" s="6" t="str">
        <f>IFERROR(INDEX(Sales!$D$5:$ABF$18,MATCH(UsagePerHour!$B24,Sales!$C$5:$C$18,0),MATCH(UsagePerHour!TV$4,Sales!$D$3:$ABF$3,0))/TV$2*INDEX(Usage!$D$5:$ABF$11,MATCH(UsagePerHour!$B$20,Usage!$C$5:$C$11,0),MATCH(UsagePerHour!TV$4,Usage!$D$3:$ABF$3,0)),"")</f>
        <v/>
      </c>
      <c r="TW24" s="6" t="str">
        <f>IFERROR(INDEX(Sales!$D$5:$ABF$18,MATCH(UsagePerHour!$B24,Sales!$C$5:$C$18,0),MATCH(UsagePerHour!TW$4,Sales!$D$3:$ABF$3,0))/TW$2*INDEX(Usage!$D$5:$ABF$11,MATCH(UsagePerHour!$B$20,Usage!$C$5:$C$11,0),MATCH(UsagePerHour!TW$4,Usage!$D$3:$ABF$3,0)),"")</f>
        <v/>
      </c>
      <c r="TX24" s="6" t="str">
        <f>IFERROR(INDEX(Sales!$D$5:$ABF$18,MATCH(UsagePerHour!$B24,Sales!$C$5:$C$18,0),MATCH(UsagePerHour!TX$4,Sales!$D$3:$ABF$3,0))/TX$2*INDEX(Usage!$D$5:$ABF$11,MATCH(UsagePerHour!$B$20,Usage!$C$5:$C$11,0),MATCH(UsagePerHour!TX$4,Usage!$D$3:$ABF$3,0)),"")</f>
        <v/>
      </c>
      <c r="TY24" s="6" t="str">
        <f>IFERROR(INDEX(Sales!$D$5:$ABF$18,MATCH(UsagePerHour!$B24,Sales!$C$5:$C$18,0),MATCH(UsagePerHour!TY$4,Sales!$D$3:$ABF$3,0))/TY$2*INDEX(Usage!$D$5:$ABF$11,MATCH(UsagePerHour!$B$20,Usage!$C$5:$C$11,0),MATCH(UsagePerHour!TY$4,Usage!$D$3:$ABF$3,0)),"")</f>
        <v/>
      </c>
      <c r="TZ24" s="6" t="str">
        <f>IFERROR(INDEX(Sales!$D$5:$ABF$18,MATCH(UsagePerHour!$B24,Sales!$C$5:$C$18,0),MATCH(UsagePerHour!TZ$4,Sales!$D$3:$ABF$3,0))/TZ$2*INDEX(Usage!$D$5:$ABF$11,MATCH(UsagePerHour!$B$20,Usage!$C$5:$C$11,0),MATCH(UsagePerHour!TZ$4,Usage!$D$3:$ABF$3,0)),"")</f>
        <v/>
      </c>
      <c r="UA24" s="6" t="str">
        <f>IFERROR(INDEX(Sales!$D$5:$ABF$18,MATCH(UsagePerHour!$B24,Sales!$C$5:$C$18,0),MATCH(UsagePerHour!UA$4,Sales!$D$3:$ABF$3,0))/UA$2*INDEX(Usage!$D$5:$ABF$11,MATCH(UsagePerHour!$B$20,Usage!$C$5:$C$11,0),MATCH(UsagePerHour!UA$4,Usage!$D$3:$ABF$3,0)),"")</f>
        <v/>
      </c>
      <c r="UB24" s="6" t="str">
        <f>IFERROR(INDEX(Sales!$D$5:$ABF$18,MATCH(UsagePerHour!$B24,Sales!$C$5:$C$18,0),MATCH(UsagePerHour!UB$4,Sales!$D$3:$ABF$3,0))/UB$2*INDEX(Usage!$D$5:$ABF$11,MATCH(UsagePerHour!$B$20,Usage!$C$5:$C$11,0),MATCH(UsagePerHour!UB$4,Usage!$D$3:$ABF$3,0)),"")</f>
        <v/>
      </c>
      <c r="UC24" s="6" t="str">
        <f>IFERROR(INDEX(Sales!$D$5:$ABF$18,MATCH(UsagePerHour!$B24,Sales!$C$5:$C$18,0),MATCH(UsagePerHour!UC$4,Sales!$D$3:$ABF$3,0))/UC$2*INDEX(Usage!$D$5:$ABF$11,MATCH(UsagePerHour!$B$20,Usage!$C$5:$C$11,0),MATCH(UsagePerHour!UC$4,Usage!$D$3:$ABF$3,0)),"")</f>
        <v/>
      </c>
      <c r="UD24" s="6" t="str">
        <f>IFERROR(INDEX(Sales!$D$5:$ABF$18,MATCH(UsagePerHour!$B24,Sales!$C$5:$C$18,0),MATCH(UsagePerHour!UD$4,Sales!$D$3:$ABF$3,0))/UD$2*INDEX(Usage!$D$5:$ABF$11,MATCH(UsagePerHour!$B$20,Usage!$C$5:$C$11,0),MATCH(UsagePerHour!UD$4,Usage!$D$3:$ABF$3,0)),"")</f>
        <v/>
      </c>
      <c r="UE24" s="6" t="str">
        <f>IFERROR(INDEX(Sales!$D$5:$ABF$18,MATCH(UsagePerHour!$B24,Sales!$C$5:$C$18,0),MATCH(UsagePerHour!UE$4,Sales!$D$3:$ABF$3,0))/UE$2*INDEX(Usage!$D$5:$ABF$11,MATCH(UsagePerHour!$B$20,Usage!$C$5:$C$11,0),MATCH(UsagePerHour!UE$4,Usage!$D$3:$ABF$3,0)),"")</f>
        <v/>
      </c>
      <c r="UF24" s="6" t="str">
        <f>IFERROR(INDEX(Sales!$D$5:$ABF$18,MATCH(UsagePerHour!$B24,Sales!$C$5:$C$18,0),MATCH(UsagePerHour!UF$4,Sales!$D$3:$ABF$3,0))/UF$2*INDEX(Usage!$D$5:$ABF$11,MATCH(UsagePerHour!$B$20,Usage!$C$5:$C$11,0),MATCH(UsagePerHour!UF$4,Usage!$D$3:$ABF$3,0)),"")</f>
        <v/>
      </c>
      <c r="UG24" s="6" t="str">
        <f>IFERROR(INDEX(Sales!$D$5:$ABF$18,MATCH(UsagePerHour!$B24,Sales!$C$5:$C$18,0),MATCH(UsagePerHour!UG$4,Sales!$D$3:$ABF$3,0))/UG$2*INDEX(Usage!$D$5:$ABF$11,MATCH(UsagePerHour!$B$20,Usage!$C$5:$C$11,0),MATCH(UsagePerHour!UG$4,Usage!$D$3:$ABF$3,0)),"")</f>
        <v/>
      </c>
      <c r="UH24" s="6" t="str">
        <f>IFERROR(INDEX(Sales!$D$5:$ABF$18,MATCH(UsagePerHour!$B24,Sales!$C$5:$C$18,0),MATCH(UsagePerHour!UH$4,Sales!$D$3:$ABF$3,0))/UH$2*INDEX(Usage!$D$5:$ABF$11,MATCH(UsagePerHour!$B$20,Usage!$C$5:$C$11,0),MATCH(UsagePerHour!UH$4,Usage!$D$3:$ABF$3,0)),"")</f>
        <v/>
      </c>
      <c r="UI24" s="6" t="str">
        <f>IFERROR(INDEX(Sales!$D$5:$ABF$18,MATCH(UsagePerHour!$B24,Sales!$C$5:$C$18,0),MATCH(UsagePerHour!UI$4,Sales!$D$3:$ABF$3,0))/UI$2*INDEX(Usage!$D$5:$ABF$11,MATCH(UsagePerHour!$B$20,Usage!$C$5:$C$11,0),MATCH(UsagePerHour!UI$4,Usage!$D$3:$ABF$3,0)),"")</f>
        <v/>
      </c>
      <c r="UJ24" s="6" t="str">
        <f>IFERROR(INDEX(Sales!$D$5:$ABF$18,MATCH(UsagePerHour!$B24,Sales!$C$5:$C$18,0),MATCH(UsagePerHour!UJ$4,Sales!$D$3:$ABF$3,0))/UJ$2*INDEX(Usage!$D$5:$ABF$11,MATCH(UsagePerHour!$B$20,Usage!$C$5:$C$11,0),MATCH(UsagePerHour!UJ$4,Usage!$D$3:$ABF$3,0)),"")</f>
        <v/>
      </c>
      <c r="UK24" s="6" t="str">
        <f>IFERROR(INDEX(Sales!$D$5:$ABF$18,MATCH(UsagePerHour!$B24,Sales!$C$5:$C$18,0),MATCH(UsagePerHour!UK$4,Sales!$D$3:$ABF$3,0))/UK$2*INDEX(Usage!$D$5:$ABF$11,MATCH(UsagePerHour!$B$20,Usage!$C$5:$C$11,0),MATCH(UsagePerHour!UK$4,Usage!$D$3:$ABF$3,0)),"")</f>
        <v/>
      </c>
      <c r="UL24" s="6" t="str">
        <f>IFERROR(INDEX(Sales!$D$5:$ABF$18,MATCH(UsagePerHour!$B24,Sales!$C$5:$C$18,0),MATCH(UsagePerHour!UL$4,Sales!$D$3:$ABF$3,0))/UL$2*INDEX(Usage!$D$5:$ABF$11,MATCH(UsagePerHour!$B$20,Usage!$C$5:$C$11,0),MATCH(UsagePerHour!UL$4,Usage!$D$3:$ABF$3,0)),"")</f>
        <v/>
      </c>
      <c r="UM24" s="6" t="str">
        <f>IFERROR(INDEX(Sales!$D$5:$ABF$18,MATCH(UsagePerHour!$B24,Sales!$C$5:$C$18,0),MATCH(UsagePerHour!UM$4,Sales!$D$3:$ABF$3,0))/UM$2*INDEX(Usage!$D$5:$ABF$11,MATCH(UsagePerHour!$B$20,Usage!$C$5:$C$11,0),MATCH(UsagePerHour!UM$4,Usage!$D$3:$ABF$3,0)),"")</f>
        <v/>
      </c>
      <c r="UN24" s="6" t="str">
        <f>IFERROR(INDEX(Sales!$D$5:$ABF$18,MATCH(UsagePerHour!$B24,Sales!$C$5:$C$18,0),MATCH(UsagePerHour!UN$4,Sales!$D$3:$ABF$3,0))/UN$2*INDEX(Usage!$D$5:$ABF$11,MATCH(UsagePerHour!$B$20,Usage!$C$5:$C$11,0),MATCH(UsagePerHour!UN$4,Usage!$D$3:$ABF$3,0)),"")</f>
        <v/>
      </c>
      <c r="UO24" s="6" t="str">
        <f>IFERROR(INDEX(Sales!$D$5:$ABF$18,MATCH(UsagePerHour!$B24,Sales!$C$5:$C$18,0),MATCH(UsagePerHour!UO$4,Sales!$D$3:$ABF$3,0))/UO$2*INDEX(Usage!$D$5:$ABF$11,MATCH(UsagePerHour!$B$20,Usage!$C$5:$C$11,0),MATCH(UsagePerHour!UO$4,Usage!$D$3:$ABF$3,0)),"")</f>
        <v/>
      </c>
      <c r="UP24" s="6" t="str">
        <f>IFERROR(INDEX(Sales!$D$5:$ABF$18,MATCH(UsagePerHour!$B24,Sales!$C$5:$C$18,0),MATCH(UsagePerHour!UP$4,Sales!$D$3:$ABF$3,0))/UP$2*INDEX(Usage!$D$5:$ABF$11,MATCH(UsagePerHour!$B$20,Usage!$C$5:$C$11,0),MATCH(UsagePerHour!UP$4,Usage!$D$3:$ABF$3,0)),"")</f>
        <v/>
      </c>
      <c r="UQ24" s="6" t="str">
        <f>IFERROR(INDEX(Sales!$D$5:$ABF$18,MATCH(UsagePerHour!$B24,Sales!$C$5:$C$18,0),MATCH(UsagePerHour!UQ$4,Sales!$D$3:$ABF$3,0))/UQ$2*INDEX(Usage!$D$5:$ABF$11,MATCH(UsagePerHour!$B$20,Usage!$C$5:$C$11,0),MATCH(UsagePerHour!UQ$4,Usage!$D$3:$ABF$3,0)),"")</f>
        <v/>
      </c>
      <c r="UR24" s="6" t="str">
        <f>IFERROR(INDEX(Sales!$D$5:$ABF$18,MATCH(UsagePerHour!$B24,Sales!$C$5:$C$18,0),MATCH(UsagePerHour!UR$4,Sales!$D$3:$ABF$3,0))/UR$2*INDEX(Usage!$D$5:$ABF$11,MATCH(UsagePerHour!$B$20,Usage!$C$5:$C$11,0),MATCH(UsagePerHour!UR$4,Usage!$D$3:$ABF$3,0)),"")</f>
        <v/>
      </c>
      <c r="US24" s="6" t="str">
        <f>IFERROR(INDEX(Sales!$D$5:$ABF$18,MATCH(UsagePerHour!$B24,Sales!$C$5:$C$18,0),MATCH(UsagePerHour!US$4,Sales!$D$3:$ABF$3,0))/US$2*INDEX(Usage!$D$5:$ABF$11,MATCH(UsagePerHour!$B$20,Usage!$C$5:$C$11,0),MATCH(UsagePerHour!US$4,Usage!$D$3:$ABF$3,0)),"")</f>
        <v/>
      </c>
      <c r="UT24" s="6" t="str">
        <f>IFERROR(INDEX(Sales!$D$5:$ABF$18,MATCH(UsagePerHour!$B24,Sales!$C$5:$C$18,0),MATCH(UsagePerHour!UT$4,Sales!$D$3:$ABF$3,0))/UT$2*INDEX(Usage!$D$5:$ABF$11,MATCH(UsagePerHour!$B$20,Usage!$C$5:$C$11,0),MATCH(UsagePerHour!UT$4,Usage!$D$3:$ABF$3,0)),"")</f>
        <v/>
      </c>
      <c r="UU24" s="6" t="str">
        <f>IFERROR(INDEX(Sales!$D$5:$ABF$18,MATCH(UsagePerHour!$B24,Sales!$C$5:$C$18,0),MATCH(UsagePerHour!UU$4,Sales!$D$3:$ABF$3,0))/UU$2*INDEX(Usage!$D$5:$ABF$11,MATCH(UsagePerHour!$B$20,Usage!$C$5:$C$11,0),MATCH(UsagePerHour!UU$4,Usage!$D$3:$ABF$3,0)),"")</f>
        <v/>
      </c>
      <c r="UV24" s="6" t="str">
        <f>IFERROR(INDEX(Sales!$D$5:$ABF$18,MATCH(UsagePerHour!$B24,Sales!$C$5:$C$18,0),MATCH(UsagePerHour!UV$4,Sales!$D$3:$ABF$3,0))/UV$2*INDEX(Usage!$D$5:$ABF$11,MATCH(UsagePerHour!$B$20,Usage!$C$5:$C$11,0),MATCH(UsagePerHour!UV$4,Usage!$D$3:$ABF$3,0)),"")</f>
        <v/>
      </c>
      <c r="UW24" s="6" t="str">
        <f>IFERROR(INDEX(Sales!$D$5:$ABF$18,MATCH(UsagePerHour!$B24,Sales!$C$5:$C$18,0),MATCH(UsagePerHour!UW$4,Sales!$D$3:$ABF$3,0))/UW$2*INDEX(Usage!$D$5:$ABF$11,MATCH(UsagePerHour!$B$20,Usage!$C$5:$C$11,0),MATCH(UsagePerHour!UW$4,Usage!$D$3:$ABF$3,0)),"")</f>
        <v/>
      </c>
      <c r="UX24" s="6" t="str">
        <f>IFERROR(INDEX(Sales!$D$5:$ABF$18,MATCH(UsagePerHour!$B24,Sales!$C$5:$C$18,0),MATCH(UsagePerHour!UX$4,Sales!$D$3:$ABF$3,0))/UX$2*INDEX(Usage!$D$5:$ABF$11,MATCH(UsagePerHour!$B$20,Usage!$C$5:$C$11,0),MATCH(UsagePerHour!UX$4,Usage!$D$3:$ABF$3,0)),"")</f>
        <v/>
      </c>
      <c r="UY24" s="6" t="str">
        <f>IFERROR(INDEX(Sales!$D$5:$ABF$18,MATCH(UsagePerHour!$B24,Sales!$C$5:$C$18,0),MATCH(UsagePerHour!UY$4,Sales!$D$3:$ABF$3,0))/UY$2*INDEX(Usage!$D$5:$ABF$11,MATCH(UsagePerHour!$B$20,Usage!$C$5:$C$11,0),MATCH(UsagePerHour!UY$4,Usage!$D$3:$ABF$3,0)),"")</f>
        <v/>
      </c>
      <c r="UZ24" s="6" t="str">
        <f>IFERROR(INDEX(Sales!$D$5:$ABF$18,MATCH(UsagePerHour!$B24,Sales!$C$5:$C$18,0),MATCH(UsagePerHour!UZ$4,Sales!$D$3:$ABF$3,0))/UZ$2*INDEX(Usage!$D$5:$ABF$11,MATCH(UsagePerHour!$B$20,Usage!$C$5:$C$11,0),MATCH(UsagePerHour!UZ$4,Usage!$D$3:$ABF$3,0)),"")</f>
        <v/>
      </c>
      <c r="VA24" s="6" t="str">
        <f>IFERROR(INDEX(Sales!$D$5:$ABF$18,MATCH(UsagePerHour!$B24,Sales!$C$5:$C$18,0),MATCH(UsagePerHour!VA$4,Sales!$D$3:$ABF$3,0))/VA$2*INDEX(Usage!$D$5:$ABF$11,MATCH(UsagePerHour!$B$20,Usage!$C$5:$C$11,0),MATCH(UsagePerHour!VA$4,Usage!$D$3:$ABF$3,0)),"")</f>
        <v/>
      </c>
      <c r="VB24" s="6" t="str">
        <f>IFERROR(INDEX(Sales!$D$5:$ABF$18,MATCH(UsagePerHour!$B24,Sales!$C$5:$C$18,0),MATCH(UsagePerHour!VB$4,Sales!$D$3:$ABF$3,0))/VB$2*INDEX(Usage!$D$5:$ABF$11,MATCH(UsagePerHour!$B$20,Usage!$C$5:$C$11,0),MATCH(UsagePerHour!VB$4,Usage!$D$3:$ABF$3,0)),"")</f>
        <v/>
      </c>
      <c r="VC24" s="6" t="str">
        <f>IFERROR(INDEX(Sales!$D$5:$ABF$18,MATCH(UsagePerHour!$B24,Sales!$C$5:$C$18,0),MATCH(UsagePerHour!VC$4,Sales!$D$3:$ABF$3,0))/VC$2*INDEX(Usage!$D$5:$ABF$11,MATCH(UsagePerHour!$B$20,Usage!$C$5:$C$11,0),MATCH(UsagePerHour!VC$4,Usage!$D$3:$ABF$3,0)),"")</f>
        <v/>
      </c>
      <c r="VD24" s="6" t="str">
        <f>IFERROR(INDEX(Sales!$D$5:$ABF$18,MATCH(UsagePerHour!$B24,Sales!$C$5:$C$18,0),MATCH(UsagePerHour!VD$4,Sales!$D$3:$ABF$3,0))/VD$2*INDEX(Usage!$D$5:$ABF$11,MATCH(UsagePerHour!$B$20,Usage!$C$5:$C$11,0),MATCH(UsagePerHour!VD$4,Usage!$D$3:$ABF$3,0)),"")</f>
        <v/>
      </c>
      <c r="VE24" s="6" t="str">
        <f>IFERROR(INDEX(Sales!$D$5:$ABF$18,MATCH(UsagePerHour!$B24,Sales!$C$5:$C$18,0),MATCH(UsagePerHour!VE$4,Sales!$D$3:$ABF$3,0))/VE$2*INDEX(Usage!$D$5:$ABF$11,MATCH(UsagePerHour!$B$20,Usage!$C$5:$C$11,0),MATCH(UsagePerHour!VE$4,Usage!$D$3:$ABF$3,0)),"")</f>
        <v/>
      </c>
      <c r="VF24" s="6" t="str">
        <f>IFERROR(INDEX(Sales!$D$5:$ABF$18,MATCH(UsagePerHour!$B24,Sales!$C$5:$C$18,0),MATCH(UsagePerHour!VF$4,Sales!$D$3:$ABF$3,0))/VF$2*INDEX(Usage!$D$5:$ABF$11,MATCH(UsagePerHour!$B$20,Usage!$C$5:$C$11,0),MATCH(UsagePerHour!VF$4,Usage!$D$3:$ABF$3,0)),"")</f>
        <v/>
      </c>
      <c r="VG24" s="6" t="str">
        <f>IFERROR(INDEX(Sales!$D$5:$ABF$18,MATCH(UsagePerHour!$B24,Sales!$C$5:$C$18,0),MATCH(UsagePerHour!VG$4,Sales!$D$3:$ABF$3,0))/VG$2*INDEX(Usage!$D$5:$ABF$11,MATCH(UsagePerHour!$B$20,Usage!$C$5:$C$11,0),MATCH(UsagePerHour!VG$4,Usage!$D$3:$ABF$3,0)),"")</f>
        <v/>
      </c>
      <c r="VH24" s="6" t="str">
        <f>IFERROR(INDEX(Sales!$D$5:$ABF$18,MATCH(UsagePerHour!$B24,Sales!$C$5:$C$18,0),MATCH(UsagePerHour!VH$4,Sales!$D$3:$ABF$3,0))/VH$2*INDEX(Usage!$D$5:$ABF$11,MATCH(UsagePerHour!$B$20,Usage!$C$5:$C$11,0),MATCH(UsagePerHour!VH$4,Usage!$D$3:$ABF$3,0)),"")</f>
        <v/>
      </c>
      <c r="VI24" s="6" t="str">
        <f>IFERROR(INDEX(Sales!$D$5:$ABF$18,MATCH(UsagePerHour!$B24,Sales!$C$5:$C$18,0),MATCH(UsagePerHour!VI$4,Sales!$D$3:$ABF$3,0))/VI$2*INDEX(Usage!$D$5:$ABF$11,MATCH(UsagePerHour!$B$20,Usage!$C$5:$C$11,0),MATCH(UsagePerHour!VI$4,Usage!$D$3:$ABF$3,0)),"")</f>
        <v/>
      </c>
      <c r="VJ24" s="6" t="str">
        <f>IFERROR(INDEX(Sales!$D$5:$ABF$18,MATCH(UsagePerHour!$B24,Sales!$C$5:$C$18,0),MATCH(UsagePerHour!VJ$4,Sales!$D$3:$ABF$3,0))/VJ$2*INDEX(Usage!$D$5:$ABF$11,MATCH(UsagePerHour!$B$20,Usage!$C$5:$C$11,0),MATCH(UsagePerHour!VJ$4,Usage!$D$3:$ABF$3,0)),"")</f>
        <v/>
      </c>
      <c r="VK24" s="6" t="str">
        <f>IFERROR(INDEX(Sales!$D$5:$ABF$18,MATCH(UsagePerHour!$B24,Sales!$C$5:$C$18,0),MATCH(UsagePerHour!VK$4,Sales!$D$3:$ABF$3,0))/VK$2*INDEX(Usage!$D$5:$ABF$11,MATCH(UsagePerHour!$B$20,Usage!$C$5:$C$11,0),MATCH(UsagePerHour!VK$4,Usage!$D$3:$ABF$3,0)),"")</f>
        <v/>
      </c>
      <c r="VL24" s="6" t="str">
        <f>IFERROR(INDEX(Sales!$D$5:$ABF$18,MATCH(UsagePerHour!$B24,Sales!$C$5:$C$18,0),MATCH(UsagePerHour!VL$4,Sales!$D$3:$ABF$3,0))/VL$2*INDEX(Usage!$D$5:$ABF$11,MATCH(UsagePerHour!$B$20,Usage!$C$5:$C$11,0),MATCH(UsagePerHour!VL$4,Usage!$D$3:$ABF$3,0)),"")</f>
        <v/>
      </c>
      <c r="VM24" s="6" t="str">
        <f>IFERROR(INDEX(Sales!$D$5:$ABF$18,MATCH(UsagePerHour!$B24,Sales!$C$5:$C$18,0),MATCH(UsagePerHour!VM$4,Sales!$D$3:$ABF$3,0))/VM$2*INDEX(Usage!$D$5:$ABF$11,MATCH(UsagePerHour!$B$20,Usage!$C$5:$C$11,0),MATCH(UsagePerHour!VM$4,Usage!$D$3:$ABF$3,0)),"")</f>
        <v/>
      </c>
      <c r="VN24" s="6" t="str">
        <f>IFERROR(INDEX(Sales!$D$5:$ABF$18,MATCH(UsagePerHour!$B24,Sales!$C$5:$C$18,0),MATCH(UsagePerHour!VN$4,Sales!$D$3:$ABF$3,0))/VN$2*INDEX(Usage!$D$5:$ABF$11,MATCH(UsagePerHour!$B$20,Usage!$C$5:$C$11,0),MATCH(UsagePerHour!VN$4,Usage!$D$3:$ABF$3,0)),"")</f>
        <v/>
      </c>
      <c r="VO24" s="6" t="str">
        <f>IFERROR(INDEX(Sales!$D$5:$ABF$18,MATCH(UsagePerHour!$B24,Sales!$C$5:$C$18,0),MATCH(UsagePerHour!VO$4,Sales!$D$3:$ABF$3,0))/VO$2*INDEX(Usage!$D$5:$ABF$11,MATCH(UsagePerHour!$B$20,Usage!$C$5:$C$11,0),MATCH(UsagePerHour!VO$4,Usage!$D$3:$ABF$3,0)),"")</f>
        <v/>
      </c>
      <c r="VP24" s="6" t="str">
        <f>IFERROR(INDEX(Sales!$D$5:$ABF$18,MATCH(UsagePerHour!$B24,Sales!$C$5:$C$18,0),MATCH(UsagePerHour!VP$4,Sales!$D$3:$ABF$3,0))/VP$2*INDEX(Usage!$D$5:$ABF$11,MATCH(UsagePerHour!$B$20,Usage!$C$5:$C$11,0),MATCH(UsagePerHour!VP$4,Usage!$D$3:$ABF$3,0)),"")</f>
        <v/>
      </c>
      <c r="VQ24" s="6" t="str">
        <f>IFERROR(INDEX(Sales!$D$5:$ABF$18,MATCH(UsagePerHour!$B24,Sales!$C$5:$C$18,0),MATCH(UsagePerHour!VQ$4,Sales!$D$3:$ABF$3,0))/VQ$2*INDEX(Usage!$D$5:$ABF$11,MATCH(UsagePerHour!$B$20,Usage!$C$5:$C$11,0),MATCH(UsagePerHour!VQ$4,Usage!$D$3:$ABF$3,0)),"")</f>
        <v/>
      </c>
      <c r="VR24" s="6" t="str">
        <f>IFERROR(INDEX(Sales!$D$5:$ABF$18,MATCH(UsagePerHour!$B24,Sales!$C$5:$C$18,0),MATCH(UsagePerHour!VR$4,Sales!$D$3:$ABF$3,0))/VR$2*INDEX(Usage!$D$5:$ABF$11,MATCH(UsagePerHour!$B$20,Usage!$C$5:$C$11,0),MATCH(UsagePerHour!VR$4,Usage!$D$3:$ABF$3,0)),"")</f>
        <v/>
      </c>
      <c r="VS24" s="6" t="str">
        <f>IFERROR(INDEX(Sales!$D$5:$ABF$18,MATCH(UsagePerHour!$B24,Sales!$C$5:$C$18,0),MATCH(UsagePerHour!VS$4,Sales!$D$3:$ABF$3,0))/VS$2*INDEX(Usage!$D$5:$ABF$11,MATCH(UsagePerHour!$B$20,Usage!$C$5:$C$11,0),MATCH(UsagePerHour!VS$4,Usage!$D$3:$ABF$3,0)),"")</f>
        <v/>
      </c>
      <c r="VT24" s="6" t="str">
        <f>IFERROR(INDEX(Sales!$D$5:$ABF$18,MATCH(UsagePerHour!$B24,Sales!$C$5:$C$18,0),MATCH(UsagePerHour!VT$4,Sales!$D$3:$ABF$3,0))/VT$2*INDEX(Usage!$D$5:$ABF$11,MATCH(UsagePerHour!$B$20,Usage!$C$5:$C$11,0),MATCH(UsagePerHour!VT$4,Usage!$D$3:$ABF$3,0)),"")</f>
        <v/>
      </c>
      <c r="VU24" s="6" t="str">
        <f>IFERROR(INDEX(Sales!$D$5:$ABF$18,MATCH(UsagePerHour!$B24,Sales!$C$5:$C$18,0),MATCH(UsagePerHour!VU$4,Sales!$D$3:$ABF$3,0))/VU$2*INDEX(Usage!$D$5:$ABF$11,MATCH(UsagePerHour!$B$20,Usage!$C$5:$C$11,0),MATCH(UsagePerHour!VU$4,Usage!$D$3:$ABF$3,0)),"")</f>
        <v/>
      </c>
      <c r="VV24" s="6" t="str">
        <f>IFERROR(INDEX(Sales!$D$5:$ABF$18,MATCH(UsagePerHour!$B24,Sales!$C$5:$C$18,0),MATCH(UsagePerHour!VV$4,Sales!$D$3:$ABF$3,0))/VV$2*INDEX(Usage!$D$5:$ABF$11,MATCH(UsagePerHour!$B$20,Usage!$C$5:$C$11,0),MATCH(UsagePerHour!VV$4,Usage!$D$3:$ABF$3,0)),"")</f>
        <v/>
      </c>
      <c r="VW24" s="6" t="str">
        <f>IFERROR(INDEX(Sales!$D$5:$ABF$18,MATCH(UsagePerHour!$B24,Sales!$C$5:$C$18,0),MATCH(UsagePerHour!VW$4,Sales!$D$3:$ABF$3,0))/VW$2*INDEX(Usage!$D$5:$ABF$11,MATCH(UsagePerHour!$B$20,Usage!$C$5:$C$11,0),MATCH(UsagePerHour!VW$4,Usage!$D$3:$ABF$3,0)),"")</f>
        <v/>
      </c>
      <c r="VX24" s="6" t="str">
        <f>IFERROR(INDEX(Sales!$D$5:$ABF$18,MATCH(UsagePerHour!$B24,Sales!$C$5:$C$18,0),MATCH(UsagePerHour!VX$4,Sales!$D$3:$ABF$3,0))/VX$2*INDEX(Usage!$D$5:$ABF$11,MATCH(UsagePerHour!$B$20,Usage!$C$5:$C$11,0),MATCH(UsagePerHour!VX$4,Usage!$D$3:$ABF$3,0)),"")</f>
        <v/>
      </c>
      <c r="VY24" s="6" t="str">
        <f>IFERROR(INDEX(Sales!$D$5:$ABF$18,MATCH(UsagePerHour!$B24,Sales!$C$5:$C$18,0),MATCH(UsagePerHour!VY$4,Sales!$D$3:$ABF$3,0))/VY$2*INDEX(Usage!$D$5:$ABF$11,MATCH(UsagePerHour!$B$20,Usage!$C$5:$C$11,0),MATCH(UsagePerHour!VY$4,Usage!$D$3:$ABF$3,0)),"")</f>
        <v/>
      </c>
      <c r="VZ24" s="6" t="str">
        <f>IFERROR(INDEX(Sales!$D$5:$ABF$18,MATCH(UsagePerHour!$B24,Sales!$C$5:$C$18,0),MATCH(UsagePerHour!VZ$4,Sales!$D$3:$ABF$3,0))/VZ$2*INDEX(Usage!$D$5:$ABF$11,MATCH(UsagePerHour!$B$20,Usage!$C$5:$C$11,0),MATCH(UsagePerHour!VZ$4,Usage!$D$3:$ABF$3,0)),"")</f>
        <v/>
      </c>
      <c r="WA24" s="6" t="str">
        <f>IFERROR(INDEX(Sales!$D$5:$ABF$18,MATCH(UsagePerHour!$B24,Sales!$C$5:$C$18,0),MATCH(UsagePerHour!WA$4,Sales!$D$3:$ABF$3,0))/WA$2*INDEX(Usage!$D$5:$ABF$11,MATCH(UsagePerHour!$B$20,Usage!$C$5:$C$11,0),MATCH(UsagePerHour!WA$4,Usage!$D$3:$ABF$3,0)),"")</f>
        <v/>
      </c>
      <c r="WB24" s="6" t="str">
        <f>IFERROR(INDEX(Sales!$D$5:$ABF$18,MATCH(UsagePerHour!$B24,Sales!$C$5:$C$18,0),MATCH(UsagePerHour!WB$4,Sales!$D$3:$ABF$3,0))/WB$2*INDEX(Usage!$D$5:$ABF$11,MATCH(UsagePerHour!$B$20,Usage!$C$5:$C$11,0),MATCH(UsagePerHour!WB$4,Usage!$D$3:$ABF$3,0)),"")</f>
        <v/>
      </c>
      <c r="WC24" s="6" t="str">
        <f>IFERROR(INDEX(Sales!$D$5:$ABF$18,MATCH(UsagePerHour!$B24,Sales!$C$5:$C$18,0),MATCH(UsagePerHour!WC$4,Sales!$D$3:$ABF$3,0))/WC$2*INDEX(Usage!$D$5:$ABF$11,MATCH(UsagePerHour!$B$20,Usage!$C$5:$C$11,0),MATCH(UsagePerHour!WC$4,Usage!$D$3:$ABF$3,0)),"")</f>
        <v/>
      </c>
      <c r="WD24" s="6" t="str">
        <f>IFERROR(INDEX(Sales!$D$5:$ABF$18,MATCH(UsagePerHour!$B24,Sales!$C$5:$C$18,0),MATCH(UsagePerHour!WD$4,Sales!$D$3:$ABF$3,0))/WD$2*INDEX(Usage!$D$5:$ABF$11,MATCH(UsagePerHour!$B$20,Usage!$C$5:$C$11,0),MATCH(UsagePerHour!WD$4,Usage!$D$3:$ABF$3,0)),"")</f>
        <v/>
      </c>
      <c r="WE24" s="6" t="str">
        <f>IFERROR(INDEX(Sales!$D$5:$ABF$18,MATCH(UsagePerHour!$B24,Sales!$C$5:$C$18,0),MATCH(UsagePerHour!WE$4,Sales!$D$3:$ABF$3,0))/WE$2*INDEX(Usage!$D$5:$ABF$11,MATCH(UsagePerHour!$B$20,Usage!$C$5:$C$11,0),MATCH(UsagePerHour!WE$4,Usage!$D$3:$ABF$3,0)),"")</f>
        <v/>
      </c>
      <c r="WF24" s="6" t="str">
        <f>IFERROR(INDEX(Sales!$D$5:$ABF$18,MATCH(UsagePerHour!$B24,Sales!$C$5:$C$18,0),MATCH(UsagePerHour!WF$4,Sales!$D$3:$ABF$3,0))/WF$2*INDEX(Usage!$D$5:$ABF$11,MATCH(UsagePerHour!$B$20,Usage!$C$5:$C$11,0),MATCH(UsagePerHour!WF$4,Usage!$D$3:$ABF$3,0)),"")</f>
        <v/>
      </c>
      <c r="WG24" s="6" t="str">
        <f>IFERROR(INDEX(Sales!$D$5:$ABF$18,MATCH(UsagePerHour!$B24,Sales!$C$5:$C$18,0),MATCH(UsagePerHour!WG$4,Sales!$D$3:$ABF$3,0))/WG$2*INDEX(Usage!$D$5:$ABF$11,MATCH(UsagePerHour!$B$20,Usage!$C$5:$C$11,0),MATCH(UsagePerHour!WG$4,Usage!$D$3:$ABF$3,0)),"")</f>
        <v/>
      </c>
      <c r="WH24" s="6" t="str">
        <f>IFERROR(INDEX(Sales!$D$5:$ABF$18,MATCH(UsagePerHour!$B24,Sales!$C$5:$C$18,0),MATCH(UsagePerHour!WH$4,Sales!$D$3:$ABF$3,0))/WH$2*INDEX(Usage!$D$5:$ABF$11,MATCH(UsagePerHour!$B$20,Usage!$C$5:$C$11,0),MATCH(UsagePerHour!WH$4,Usage!$D$3:$ABF$3,0)),"")</f>
        <v/>
      </c>
      <c r="WI24" s="6" t="str">
        <f>IFERROR(INDEX(Sales!$D$5:$ABF$18,MATCH(UsagePerHour!$B24,Sales!$C$5:$C$18,0),MATCH(UsagePerHour!WI$4,Sales!$D$3:$ABF$3,0))/WI$2*INDEX(Usage!$D$5:$ABF$11,MATCH(UsagePerHour!$B$20,Usage!$C$5:$C$11,0),MATCH(UsagePerHour!WI$4,Usage!$D$3:$ABF$3,0)),"")</f>
        <v/>
      </c>
      <c r="WJ24" s="6" t="str">
        <f>IFERROR(INDEX(Sales!$D$5:$ABF$18,MATCH(UsagePerHour!$B24,Sales!$C$5:$C$18,0),MATCH(UsagePerHour!WJ$4,Sales!$D$3:$ABF$3,0))/WJ$2*INDEX(Usage!$D$5:$ABF$11,MATCH(UsagePerHour!$B$20,Usage!$C$5:$C$11,0),MATCH(UsagePerHour!WJ$4,Usage!$D$3:$ABF$3,0)),"")</f>
        <v/>
      </c>
      <c r="WK24" s="6" t="str">
        <f>IFERROR(INDEX(Sales!$D$5:$ABF$18,MATCH(UsagePerHour!$B24,Sales!$C$5:$C$18,0),MATCH(UsagePerHour!WK$4,Sales!$D$3:$ABF$3,0))/WK$2*INDEX(Usage!$D$5:$ABF$11,MATCH(UsagePerHour!$B$20,Usage!$C$5:$C$11,0),MATCH(UsagePerHour!WK$4,Usage!$D$3:$ABF$3,0)),"")</f>
        <v/>
      </c>
      <c r="WL24" s="6" t="str">
        <f>IFERROR(INDEX(Sales!$D$5:$ABF$18,MATCH(UsagePerHour!$B24,Sales!$C$5:$C$18,0),MATCH(UsagePerHour!WL$4,Sales!$D$3:$ABF$3,0))/WL$2*INDEX(Usage!$D$5:$ABF$11,MATCH(UsagePerHour!$B$20,Usage!$C$5:$C$11,0),MATCH(UsagePerHour!WL$4,Usage!$D$3:$ABF$3,0)),"")</f>
        <v/>
      </c>
      <c r="WM24" s="6" t="str">
        <f>IFERROR(INDEX(Sales!$D$5:$ABF$18,MATCH(UsagePerHour!$B24,Sales!$C$5:$C$18,0),MATCH(UsagePerHour!WM$4,Sales!$D$3:$ABF$3,0))/WM$2*INDEX(Usage!$D$5:$ABF$11,MATCH(UsagePerHour!$B$20,Usage!$C$5:$C$11,0),MATCH(UsagePerHour!WM$4,Usage!$D$3:$ABF$3,0)),"")</f>
        <v/>
      </c>
      <c r="WN24" s="6" t="str">
        <f>IFERROR(INDEX(Sales!$D$5:$ABF$18,MATCH(UsagePerHour!$B24,Sales!$C$5:$C$18,0),MATCH(UsagePerHour!WN$4,Sales!$D$3:$ABF$3,0))/WN$2*INDEX(Usage!$D$5:$ABF$11,MATCH(UsagePerHour!$B$20,Usage!$C$5:$C$11,0),MATCH(UsagePerHour!WN$4,Usage!$D$3:$ABF$3,0)),"")</f>
        <v/>
      </c>
      <c r="WO24" s="6" t="str">
        <f>IFERROR(INDEX(Sales!$D$5:$ABF$18,MATCH(UsagePerHour!$B24,Sales!$C$5:$C$18,0),MATCH(UsagePerHour!WO$4,Sales!$D$3:$ABF$3,0))/WO$2*INDEX(Usage!$D$5:$ABF$11,MATCH(UsagePerHour!$B$20,Usage!$C$5:$C$11,0),MATCH(UsagePerHour!WO$4,Usage!$D$3:$ABF$3,0)),"")</f>
        <v/>
      </c>
      <c r="WP24" s="6" t="str">
        <f>IFERROR(INDEX(Sales!$D$5:$ABF$18,MATCH(UsagePerHour!$B24,Sales!$C$5:$C$18,0),MATCH(UsagePerHour!WP$4,Sales!$D$3:$ABF$3,0))/WP$2*INDEX(Usage!$D$5:$ABF$11,MATCH(UsagePerHour!$B$20,Usage!$C$5:$C$11,0),MATCH(UsagePerHour!WP$4,Usage!$D$3:$ABF$3,0)),"")</f>
        <v/>
      </c>
      <c r="WQ24" s="6" t="str">
        <f>IFERROR(INDEX(Sales!$D$5:$ABF$18,MATCH(UsagePerHour!$B24,Sales!$C$5:$C$18,0),MATCH(UsagePerHour!WQ$4,Sales!$D$3:$ABF$3,0))/WQ$2*INDEX(Usage!$D$5:$ABF$11,MATCH(UsagePerHour!$B$20,Usage!$C$5:$C$11,0),MATCH(UsagePerHour!WQ$4,Usage!$D$3:$ABF$3,0)),"")</f>
        <v/>
      </c>
      <c r="WR24" s="6" t="str">
        <f>IFERROR(INDEX(Sales!$D$5:$ABF$18,MATCH(UsagePerHour!$B24,Sales!$C$5:$C$18,0),MATCH(UsagePerHour!WR$4,Sales!$D$3:$ABF$3,0))/WR$2*INDEX(Usage!$D$5:$ABF$11,MATCH(UsagePerHour!$B$20,Usage!$C$5:$C$11,0),MATCH(UsagePerHour!WR$4,Usage!$D$3:$ABF$3,0)),"")</f>
        <v/>
      </c>
      <c r="WS24" s="6" t="str">
        <f>IFERROR(INDEX(Sales!$D$5:$ABF$18,MATCH(UsagePerHour!$B24,Sales!$C$5:$C$18,0),MATCH(UsagePerHour!WS$4,Sales!$D$3:$ABF$3,0))/WS$2*INDEX(Usage!$D$5:$ABF$11,MATCH(UsagePerHour!$B$20,Usage!$C$5:$C$11,0),MATCH(UsagePerHour!WS$4,Usage!$D$3:$ABF$3,0)),"")</f>
        <v/>
      </c>
      <c r="WT24" s="6" t="str">
        <f>IFERROR(INDEX(Sales!$D$5:$ABF$18,MATCH(UsagePerHour!$B24,Sales!$C$5:$C$18,0),MATCH(UsagePerHour!WT$4,Sales!$D$3:$ABF$3,0))/WT$2*INDEX(Usage!$D$5:$ABF$11,MATCH(UsagePerHour!$B$20,Usage!$C$5:$C$11,0),MATCH(UsagePerHour!WT$4,Usage!$D$3:$ABF$3,0)),"")</f>
        <v/>
      </c>
      <c r="WU24" s="6" t="str">
        <f>IFERROR(INDEX(Sales!$D$5:$ABF$18,MATCH(UsagePerHour!$B24,Sales!$C$5:$C$18,0),MATCH(UsagePerHour!WU$4,Sales!$D$3:$ABF$3,0))/WU$2*INDEX(Usage!$D$5:$ABF$11,MATCH(UsagePerHour!$B$20,Usage!$C$5:$C$11,0),MATCH(UsagePerHour!WU$4,Usage!$D$3:$ABF$3,0)),"")</f>
        <v/>
      </c>
      <c r="WV24" s="6" t="str">
        <f>IFERROR(INDEX(Sales!$D$5:$ABF$18,MATCH(UsagePerHour!$B24,Sales!$C$5:$C$18,0),MATCH(UsagePerHour!WV$4,Sales!$D$3:$ABF$3,0))/WV$2*INDEX(Usage!$D$5:$ABF$11,MATCH(UsagePerHour!$B$20,Usage!$C$5:$C$11,0),MATCH(UsagePerHour!WV$4,Usage!$D$3:$ABF$3,0)),"")</f>
        <v/>
      </c>
      <c r="WW24" s="6" t="str">
        <f>IFERROR(INDEX(Sales!$D$5:$ABF$18,MATCH(UsagePerHour!$B24,Sales!$C$5:$C$18,0),MATCH(UsagePerHour!WW$4,Sales!$D$3:$ABF$3,0))/WW$2*INDEX(Usage!$D$5:$ABF$11,MATCH(UsagePerHour!$B$20,Usage!$C$5:$C$11,0),MATCH(UsagePerHour!WW$4,Usage!$D$3:$ABF$3,0)),"")</f>
        <v/>
      </c>
      <c r="WX24" s="6" t="str">
        <f>IFERROR(INDEX(Sales!$D$5:$ABF$18,MATCH(UsagePerHour!$B24,Sales!$C$5:$C$18,0),MATCH(UsagePerHour!WX$4,Sales!$D$3:$ABF$3,0))/WX$2*INDEX(Usage!$D$5:$ABF$11,MATCH(UsagePerHour!$B$20,Usage!$C$5:$C$11,0),MATCH(UsagePerHour!WX$4,Usage!$D$3:$ABF$3,0)),"")</f>
        <v/>
      </c>
      <c r="WY24" s="6" t="str">
        <f>IFERROR(INDEX(Sales!$D$5:$ABF$18,MATCH(UsagePerHour!$B24,Sales!$C$5:$C$18,0),MATCH(UsagePerHour!WY$4,Sales!$D$3:$ABF$3,0))/WY$2*INDEX(Usage!$D$5:$ABF$11,MATCH(UsagePerHour!$B$20,Usage!$C$5:$C$11,0),MATCH(UsagePerHour!WY$4,Usage!$D$3:$ABF$3,0)),"")</f>
        <v/>
      </c>
      <c r="WZ24" s="6" t="str">
        <f>IFERROR(INDEX(Sales!$D$5:$ABF$18,MATCH(UsagePerHour!$B24,Sales!$C$5:$C$18,0),MATCH(UsagePerHour!WZ$4,Sales!$D$3:$ABF$3,0))/WZ$2*INDEX(Usage!$D$5:$ABF$11,MATCH(UsagePerHour!$B$20,Usage!$C$5:$C$11,0),MATCH(UsagePerHour!WZ$4,Usage!$D$3:$ABF$3,0)),"")</f>
        <v/>
      </c>
      <c r="XA24" s="6" t="str">
        <f>IFERROR(INDEX(Sales!$D$5:$ABF$18,MATCH(UsagePerHour!$B24,Sales!$C$5:$C$18,0),MATCH(UsagePerHour!XA$4,Sales!$D$3:$ABF$3,0))/XA$2*INDEX(Usage!$D$5:$ABF$11,MATCH(UsagePerHour!$B$20,Usage!$C$5:$C$11,0),MATCH(UsagePerHour!XA$4,Usage!$D$3:$ABF$3,0)),"")</f>
        <v/>
      </c>
      <c r="XB24" s="6" t="str">
        <f>IFERROR(INDEX(Sales!$D$5:$ABF$18,MATCH(UsagePerHour!$B24,Sales!$C$5:$C$18,0),MATCH(UsagePerHour!XB$4,Sales!$D$3:$ABF$3,0))/XB$2*INDEX(Usage!$D$5:$ABF$11,MATCH(UsagePerHour!$B$20,Usage!$C$5:$C$11,0),MATCH(UsagePerHour!XB$4,Usage!$D$3:$ABF$3,0)),"")</f>
        <v/>
      </c>
      <c r="XC24" s="6" t="str">
        <f>IFERROR(INDEX(Sales!$D$5:$ABF$18,MATCH(UsagePerHour!$B24,Sales!$C$5:$C$18,0),MATCH(UsagePerHour!XC$4,Sales!$D$3:$ABF$3,0))/XC$2*INDEX(Usage!$D$5:$ABF$11,MATCH(UsagePerHour!$B$20,Usage!$C$5:$C$11,0),MATCH(UsagePerHour!XC$4,Usage!$D$3:$ABF$3,0)),"")</f>
        <v/>
      </c>
      <c r="XD24" s="6" t="str">
        <f>IFERROR(INDEX(Sales!$D$5:$ABF$18,MATCH(UsagePerHour!$B24,Sales!$C$5:$C$18,0),MATCH(UsagePerHour!XD$4,Sales!$D$3:$ABF$3,0))/XD$2*INDEX(Usage!$D$5:$ABF$11,MATCH(UsagePerHour!$B$20,Usage!$C$5:$C$11,0),MATCH(UsagePerHour!XD$4,Usage!$D$3:$ABF$3,0)),"")</f>
        <v/>
      </c>
      <c r="XE24" s="6" t="str">
        <f>IFERROR(INDEX(Sales!$D$5:$ABF$18,MATCH(UsagePerHour!$B24,Sales!$C$5:$C$18,0),MATCH(UsagePerHour!XE$4,Sales!$D$3:$ABF$3,0))/XE$2*INDEX(Usage!$D$5:$ABF$11,MATCH(UsagePerHour!$B$20,Usage!$C$5:$C$11,0),MATCH(UsagePerHour!XE$4,Usage!$D$3:$ABF$3,0)),"")</f>
        <v/>
      </c>
      <c r="XF24" s="6" t="str">
        <f>IFERROR(INDEX(Sales!$D$5:$ABF$18,MATCH(UsagePerHour!$B24,Sales!$C$5:$C$18,0),MATCH(UsagePerHour!XF$4,Sales!$D$3:$ABF$3,0))/XF$2*INDEX(Usage!$D$5:$ABF$11,MATCH(UsagePerHour!$B$20,Usage!$C$5:$C$11,0),MATCH(UsagePerHour!XF$4,Usage!$D$3:$ABF$3,0)),"")</f>
        <v/>
      </c>
      <c r="XG24" s="6" t="str">
        <f>IFERROR(INDEX(Sales!$D$5:$ABF$18,MATCH(UsagePerHour!$B24,Sales!$C$5:$C$18,0),MATCH(UsagePerHour!XG$4,Sales!$D$3:$ABF$3,0))/XG$2*INDEX(Usage!$D$5:$ABF$11,MATCH(UsagePerHour!$B$20,Usage!$C$5:$C$11,0),MATCH(UsagePerHour!XG$4,Usage!$D$3:$ABF$3,0)),"")</f>
        <v/>
      </c>
      <c r="XH24" s="6" t="str">
        <f>IFERROR(INDEX(Sales!$D$5:$ABF$18,MATCH(UsagePerHour!$B24,Sales!$C$5:$C$18,0),MATCH(UsagePerHour!XH$4,Sales!$D$3:$ABF$3,0))/XH$2*INDEX(Usage!$D$5:$ABF$11,MATCH(UsagePerHour!$B$20,Usage!$C$5:$C$11,0),MATCH(UsagePerHour!XH$4,Usage!$D$3:$ABF$3,0)),"")</f>
        <v/>
      </c>
      <c r="XI24" s="6" t="str">
        <f>IFERROR(INDEX(Sales!$D$5:$ABF$18,MATCH(UsagePerHour!$B24,Sales!$C$5:$C$18,0),MATCH(UsagePerHour!XI$4,Sales!$D$3:$ABF$3,0))/XI$2*INDEX(Usage!$D$5:$ABF$11,MATCH(UsagePerHour!$B$20,Usage!$C$5:$C$11,0),MATCH(UsagePerHour!XI$4,Usage!$D$3:$ABF$3,0)),"")</f>
        <v/>
      </c>
      <c r="XJ24" s="6" t="str">
        <f>IFERROR(INDEX(Sales!$D$5:$ABF$18,MATCH(UsagePerHour!$B24,Sales!$C$5:$C$18,0),MATCH(UsagePerHour!XJ$4,Sales!$D$3:$ABF$3,0))/XJ$2*INDEX(Usage!$D$5:$ABF$11,MATCH(UsagePerHour!$B$20,Usage!$C$5:$C$11,0),MATCH(UsagePerHour!XJ$4,Usage!$D$3:$ABF$3,0)),"")</f>
        <v/>
      </c>
      <c r="XK24" s="6" t="str">
        <f>IFERROR(INDEX(Sales!$D$5:$ABF$18,MATCH(UsagePerHour!$B24,Sales!$C$5:$C$18,0),MATCH(UsagePerHour!XK$4,Sales!$D$3:$ABF$3,0))/XK$2*INDEX(Usage!$D$5:$ABF$11,MATCH(UsagePerHour!$B$20,Usage!$C$5:$C$11,0),MATCH(UsagePerHour!XK$4,Usage!$D$3:$ABF$3,0)),"")</f>
        <v/>
      </c>
      <c r="XL24" s="6" t="str">
        <f>IFERROR(INDEX(Sales!$D$5:$ABF$18,MATCH(UsagePerHour!$B24,Sales!$C$5:$C$18,0),MATCH(UsagePerHour!XL$4,Sales!$D$3:$ABF$3,0))/XL$2*INDEX(Usage!$D$5:$ABF$11,MATCH(UsagePerHour!$B$20,Usage!$C$5:$C$11,0),MATCH(UsagePerHour!XL$4,Usage!$D$3:$ABF$3,0)),"")</f>
        <v/>
      </c>
      <c r="XM24" s="6" t="str">
        <f>IFERROR(INDEX(Sales!$D$5:$ABF$18,MATCH(UsagePerHour!$B24,Sales!$C$5:$C$18,0),MATCH(UsagePerHour!XM$4,Sales!$D$3:$ABF$3,0))/XM$2*INDEX(Usage!$D$5:$ABF$11,MATCH(UsagePerHour!$B$20,Usage!$C$5:$C$11,0),MATCH(UsagePerHour!XM$4,Usage!$D$3:$ABF$3,0)),"")</f>
        <v/>
      </c>
      <c r="XN24" s="6" t="str">
        <f>IFERROR(INDEX(Sales!$D$5:$ABF$18,MATCH(UsagePerHour!$B24,Sales!$C$5:$C$18,0),MATCH(UsagePerHour!XN$4,Sales!$D$3:$ABF$3,0))/XN$2*INDEX(Usage!$D$5:$ABF$11,MATCH(UsagePerHour!$B$20,Usage!$C$5:$C$11,0),MATCH(UsagePerHour!XN$4,Usage!$D$3:$ABF$3,0)),"")</f>
        <v/>
      </c>
      <c r="XO24" s="6" t="str">
        <f>IFERROR(INDEX(Sales!$D$5:$ABF$18,MATCH(UsagePerHour!$B24,Sales!$C$5:$C$18,0),MATCH(UsagePerHour!XO$4,Sales!$D$3:$ABF$3,0))/XO$2*INDEX(Usage!$D$5:$ABF$11,MATCH(UsagePerHour!$B$20,Usage!$C$5:$C$11,0),MATCH(UsagePerHour!XO$4,Usage!$D$3:$ABF$3,0)),"")</f>
        <v/>
      </c>
      <c r="XP24" s="6" t="str">
        <f>IFERROR(INDEX(Sales!$D$5:$ABF$18,MATCH(UsagePerHour!$B24,Sales!$C$5:$C$18,0),MATCH(UsagePerHour!XP$4,Sales!$D$3:$ABF$3,0))/XP$2*INDEX(Usage!$D$5:$ABF$11,MATCH(UsagePerHour!$B$20,Usage!$C$5:$C$11,0),MATCH(UsagePerHour!XP$4,Usage!$D$3:$ABF$3,0)),"")</f>
        <v/>
      </c>
      <c r="XQ24" s="6" t="str">
        <f>IFERROR(INDEX(Sales!$D$5:$ABF$18,MATCH(UsagePerHour!$B24,Sales!$C$5:$C$18,0),MATCH(UsagePerHour!XQ$4,Sales!$D$3:$ABF$3,0))/XQ$2*INDEX(Usage!$D$5:$ABF$11,MATCH(UsagePerHour!$B$20,Usage!$C$5:$C$11,0),MATCH(UsagePerHour!XQ$4,Usage!$D$3:$ABF$3,0)),"")</f>
        <v/>
      </c>
      <c r="XR24" s="6" t="str">
        <f>IFERROR(INDEX(Sales!$D$5:$ABF$18,MATCH(UsagePerHour!$B24,Sales!$C$5:$C$18,0),MATCH(UsagePerHour!XR$4,Sales!$D$3:$ABF$3,0))/XR$2*INDEX(Usage!$D$5:$ABF$11,MATCH(UsagePerHour!$B$20,Usage!$C$5:$C$11,0),MATCH(UsagePerHour!XR$4,Usage!$D$3:$ABF$3,0)),"")</f>
        <v/>
      </c>
      <c r="XS24" s="6" t="str">
        <f>IFERROR(INDEX(Sales!$D$5:$ABF$18,MATCH(UsagePerHour!$B24,Sales!$C$5:$C$18,0),MATCH(UsagePerHour!XS$4,Sales!$D$3:$ABF$3,0))/XS$2*INDEX(Usage!$D$5:$ABF$11,MATCH(UsagePerHour!$B$20,Usage!$C$5:$C$11,0),MATCH(UsagePerHour!XS$4,Usage!$D$3:$ABF$3,0)),"")</f>
        <v/>
      </c>
      <c r="XT24" s="6" t="str">
        <f>IFERROR(INDEX(Sales!$D$5:$ABF$18,MATCH(UsagePerHour!$B24,Sales!$C$5:$C$18,0),MATCH(UsagePerHour!XT$4,Sales!$D$3:$ABF$3,0))/XT$2*INDEX(Usage!$D$5:$ABF$11,MATCH(UsagePerHour!$B$20,Usage!$C$5:$C$11,0),MATCH(UsagePerHour!XT$4,Usage!$D$3:$ABF$3,0)),"")</f>
        <v/>
      </c>
      <c r="XU24" s="6" t="str">
        <f>IFERROR(INDEX(Sales!$D$5:$ABF$18,MATCH(UsagePerHour!$B24,Sales!$C$5:$C$18,0),MATCH(UsagePerHour!XU$4,Sales!$D$3:$ABF$3,0))/XU$2*INDEX(Usage!$D$5:$ABF$11,MATCH(UsagePerHour!$B$20,Usage!$C$5:$C$11,0),MATCH(UsagePerHour!XU$4,Usage!$D$3:$ABF$3,0)),"")</f>
        <v/>
      </c>
      <c r="XV24" s="6" t="str">
        <f>IFERROR(INDEX(Sales!$D$5:$ABF$18,MATCH(UsagePerHour!$B24,Sales!$C$5:$C$18,0),MATCH(UsagePerHour!XV$4,Sales!$D$3:$ABF$3,0))/XV$2*INDEX(Usage!$D$5:$ABF$11,MATCH(UsagePerHour!$B$20,Usage!$C$5:$C$11,0),MATCH(UsagePerHour!XV$4,Usage!$D$3:$ABF$3,0)),"")</f>
        <v/>
      </c>
      <c r="XW24" s="6" t="str">
        <f>IFERROR(INDEX(Sales!$D$5:$ABF$18,MATCH(UsagePerHour!$B24,Sales!$C$5:$C$18,0),MATCH(UsagePerHour!XW$4,Sales!$D$3:$ABF$3,0))/XW$2*INDEX(Usage!$D$5:$ABF$11,MATCH(UsagePerHour!$B$20,Usage!$C$5:$C$11,0),MATCH(UsagePerHour!XW$4,Usage!$D$3:$ABF$3,0)),"")</f>
        <v/>
      </c>
      <c r="XX24" s="6" t="str">
        <f>IFERROR(INDEX(Sales!$D$5:$ABF$18,MATCH(UsagePerHour!$B24,Sales!$C$5:$C$18,0),MATCH(UsagePerHour!XX$4,Sales!$D$3:$ABF$3,0))/XX$2*INDEX(Usage!$D$5:$ABF$11,MATCH(UsagePerHour!$B$20,Usage!$C$5:$C$11,0),MATCH(UsagePerHour!XX$4,Usage!$D$3:$ABF$3,0)),"")</f>
        <v/>
      </c>
      <c r="XY24" s="6" t="str">
        <f>IFERROR(INDEX(Sales!$D$5:$ABF$18,MATCH(UsagePerHour!$B24,Sales!$C$5:$C$18,0),MATCH(UsagePerHour!XY$4,Sales!$D$3:$ABF$3,0))/XY$2*INDEX(Usage!$D$5:$ABF$11,MATCH(UsagePerHour!$B$20,Usage!$C$5:$C$11,0),MATCH(UsagePerHour!XY$4,Usage!$D$3:$ABF$3,0)),"")</f>
        <v/>
      </c>
      <c r="XZ24" s="6" t="str">
        <f>IFERROR(INDEX(Sales!$D$5:$ABF$18,MATCH(UsagePerHour!$B24,Sales!$C$5:$C$18,0),MATCH(UsagePerHour!XZ$4,Sales!$D$3:$ABF$3,0))/XZ$2*INDEX(Usage!$D$5:$ABF$11,MATCH(UsagePerHour!$B$20,Usage!$C$5:$C$11,0),MATCH(UsagePerHour!XZ$4,Usage!$D$3:$ABF$3,0)),"")</f>
        <v/>
      </c>
      <c r="YA24" s="6" t="str">
        <f>IFERROR(INDEX(Sales!$D$5:$ABF$18,MATCH(UsagePerHour!$B24,Sales!$C$5:$C$18,0),MATCH(UsagePerHour!YA$4,Sales!$D$3:$ABF$3,0))/YA$2*INDEX(Usage!$D$5:$ABF$11,MATCH(UsagePerHour!$B$20,Usage!$C$5:$C$11,0),MATCH(UsagePerHour!YA$4,Usage!$D$3:$ABF$3,0)),"")</f>
        <v/>
      </c>
      <c r="YB24" s="6" t="str">
        <f>IFERROR(INDEX(Sales!$D$5:$ABF$18,MATCH(UsagePerHour!$B24,Sales!$C$5:$C$18,0),MATCH(UsagePerHour!YB$4,Sales!$D$3:$ABF$3,0))/YB$2*INDEX(Usage!$D$5:$ABF$11,MATCH(UsagePerHour!$B$20,Usage!$C$5:$C$11,0),MATCH(UsagePerHour!YB$4,Usage!$D$3:$ABF$3,0)),"")</f>
        <v/>
      </c>
      <c r="YC24" s="6" t="str">
        <f>IFERROR(INDEX(Sales!$D$5:$ABF$18,MATCH(UsagePerHour!$B24,Sales!$C$5:$C$18,0),MATCH(UsagePerHour!YC$4,Sales!$D$3:$ABF$3,0))/YC$2*INDEX(Usage!$D$5:$ABF$11,MATCH(UsagePerHour!$B$20,Usage!$C$5:$C$11,0),MATCH(UsagePerHour!YC$4,Usage!$D$3:$ABF$3,0)),"")</f>
        <v/>
      </c>
      <c r="YD24" s="6" t="str">
        <f>IFERROR(INDEX(Sales!$D$5:$ABF$18,MATCH(UsagePerHour!$B24,Sales!$C$5:$C$18,0),MATCH(UsagePerHour!YD$4,Sales!$D$3:$ABF$3,0))/YD$2*INDEX(Usage!$D$5:$ABF$11,MATCH(UsagePerHour!$B$20,Usage!$C$5:$C$11,0),MATCH(UsagePerHour!YD$4,Usage!$D$3:$ABF$3,0)),"")</f>
        <v/>
      </c>
      <c r="YE24" s="6" t="str">
        <f>IFERROR(INDEX(Sales!$D$5:$ABF$18,MATCH(UsagePerHour!$B24,Sales!$C$5:$C$18,0),MATCH(UsagePerHour!YE$4,Sales!$D$3:$ABF$3,0))/YE$2*INDEX(Usage!$D$5:$ABF$11,MATCH(UsagePerHour!$B$20,Usage!$C$5:$C$11,0),MATCH(UsagePerHour!YE$4,Usage!$D$3:$ABF$3,0)),"")</f>
        <v/>
      </c>
      <c r="YF24" s="6" t="str">
        <f>IFERROR(INDEX(Sales!$D$5:$ABF$18,MATCH(UsagePerHour!$B24,Sales!$C$5:$C$18,0),MATCH(UsagePerHour!YF$4,Sales!$D$3:$ABF$3,0))/YF$2*INDEX(Usage!$D$5:$ABF$11,MATCH(UsagePerHour!$B$20,Usage!$C$5:$C$11,0),MATCH(UsagePerHour!YF$4,Usage!$D$3:$ABF$3,0)),"")</f>
        <v/>
      </c>
      <c r="YG24" s="6" t="str">
        <f>IFERROR(INDEX(Sales!$D$5:$ABF$18,MATCH(UsagePerHour!$B24,Sales!$C$5:$C$18,0),MATCH(UsagePerHour!YG$4,Sales!$D$3:$ABF$3,0))/YG$2*INDEX(Usage!$D$5:$ABF$11,MATCH(UsagePerHour!$B$20,Usage!$C$5:$C$11,0),MATCH(UsagePerHour!YG$4,Usage!$D$3:$ABF$3,0)),"")</f>
        <v/>
      </c>
      <c r="YH24" s="6" t="str">
        <f>IFERROR(INDEX(Sales!$D$5:$ABF$18,MATCH(UsagePerHour!$B24,Sales!$C$5:$C$18,0),MATCH(UsagePerHour!YH$4,Sales!$D$3:$ABF$3,0))/YH$2*INDEX(Usage!$D$5:$ABF$11,MATCH(UsagePerHour!$B$20,Usage!$C$5:$C$11,0),MATCH(UsagePerHour!YH$4,Usage!$D$3:$ABF$3,0)),"")</f>
        <v/>
      </c>
      <c r="YI24" s="6" t="str">
        <f>IFERROR(INDEX(Sales!$D$5:$ABF$18,MATCH(UsagePerHour!$B24,Sales!$C$5:$C$18,0),MATCH(UsagePerHour!YI$4,Sales!$D$3:$ABF$3,0))/YI$2*INDEX(Usage!$D$5:$ABF$11,MATCH(UsagePerHour!$B$20,Usage!$C$5:$C$11,0),MATCH(UsagePerHour!YI$4,Usage!$D$3:$ABF$3,0)),"")</f>
        <v/>
      </c>
      <c r="YJ24" s="6" t="str">
        <f>IFERROR(INDEX(Sales!$D$5:$ABF$18,MATCH(UsagePerHour!$B24,Sales!$C$5:$C$18,0),MATCH(UsagePerHour!YJ$4,Sales!$D$3:$ABF$3,0))/YJ$2*INDEX(Usage!$D$5:$ABF$11,MATCH(UsagePerHour!$B$20,Usage!$C$5:$C$11,0),MATCH(UsagePerHour!YJ$4,Usage!$D$3:$ABF$3,0)),"")</f>
        <v/>
      </c>
      <c r="YK24" s="6" t="str">
        <f>IFERROR(INDEX(Sales!$D$5:$ABF$18,MATCH(UsagePerHour!$B24,Sales!$C$5:$C$18,0),MATCH(UsagePerHour!YK$4,Sales!$D$3:$ABF$3,0))/YK$2*INDEX(Usage!$D$5:$ABF$11,MATCH(UsagePerHour!$B$20,Usage!$C$5:$C$11,0),MATCH(UsagePerHour!YK$4,Usage!$D$3:$ABF$3,0)),"")</f>
        <v/>
      </c>
      <c r="YL24" s="6" t="str">
        <f>IFERROR(INDEX(Sales!$D$5:$ABF$18,MATCH(UsagePerHour!$B24,Sales!$C$5:$C$18,0),MATCH(UsagePerHour!YL$4,Sales!$D$3:$ABF$3,0))/YL$2*INDEX(Usage!$D$5:$ABF$11,MATCH(UsagePerHour!$B$20,Usage!$C$5:$C$11,0),MATCH(UsagePerHour!YL$4,Usage!$D$3:$ABF$3,0)),"")</f>
        <v/>
      </c>
      <c r="YM24" s="6" t="str">
        <f>IFERROR(INDEX(Sales!$D$5:$ABF$18,MATCH(UsagePerHour!$B24,Sales!$C$5:$C$18,0),MATCH(UsagePerHour!YM$4,Sales!$D$3:$ABF$3,0))/YM$2*INDEX(Usage!$D$5:$ABF$11,MATCH(UsagePerHour!$B$20,Usage!$C$5:$C$11,0),MATCH(UsagePerHour!YM$4,Usage!$D$3:$ABF$3,0)),"")</f>
        <v/>
      </c>
      <c r="YN24" s="6" t="str">
        <f>IFERROR(INDEX(Sales!$D$5:$ABF$18,MATCH(UsagePerHour!$B24,Sales!$C$5:$C$18,0),MATCH(UsagePerHour!YN$4,Sales!$D$3:$ABF$3,0))/YN$2*INDEX(Usage!$D$5:$ABF$11,MATCH(UsagePerHour!$B$20,Usage!$C$5:$C$11,0),MATCH(UsagePerHour!YN$4,Usage!$D$3:$ABF$3,0)),"")</f>
        <v/>
      </c>
      <c r="YO24" s="6" t="str">
        <f>IFERROR(INDEX(Sales!$D$5:$ABF$18,MATCH(UsagePerHour!$B24,Sales!$C$5:$C$18,0),MATCH(UsagePerHour!YO$4,Sales!$D$3:$ABF$3,0))/YO$2*INDEX(Usage!$D$5:$ABF$11,MATCH(UsagePerHour!$B$20,Usage!$C$5:$C$11,0),MATCH(UsagePerHour!YO$4,Usage!$D$3:$ABF$3,0)),"")</f>
        <v/>
      </c>
      <c r="YP24" s="6" t="str">
        <f>IFERROR(INDEX(Sales!$D$5:$ABF$18,MATCH(UsagePerHour!$B24,Sales!$C$5:$C$18,0),MATCH(UsagePerHour!YP$4,Sales!$D$3:$ABF$3,0))/YP$2*INDEX(Usage!$D$5:$ABF$11,MATCH(UsagePerHour!$B$20,Usage!$C$5:$C$11,0),MATCH(UsagePerHour!YP$4,Usage!$D$3:$ABF$3,0)),"")</f>
        <v/>
      </c>
      <c r="YQ24" s="6" t="str">
        <f>IFERROR(INDEX(Sales!$D$5:$ABF$18,MATCH(UsagePerHour!$B24,Sales!$C$5:$C$18,0),MATCH(UsagePerHour!YQ$4,Sales!$D$3:$ABF$3,0))/YQ$2*INDEX(Usage!$D$5:$ABF$11,MATCH(UsagePerHour!$B$20,Usage!$C$5:$C$11,0),MATCH(UsagePerHour!YQ$4,Usage!$D$3:$ABF$3,0)),"")</f>
        <v/>
      </c>
      <c r="YR24" s="6" t="str">
        <f>IFERROR(INDEX(Sales!$D$5:$ABF$18,MATCH(UsagePerHour!$B24,Sales!$C$5:$C$18,0),MATCH(UsagePerHour!YR$4,Sales!$D$3:$ABF$3,0))/YR$2*INDEX(Usage!$D$5:$ABF$11,MATCH(UsagePerHour!$B$20,Usage!$C$5:$C$11,0),MATCH(UsagePerHour!YR$4,Usage!$D$3:$ABF$3,0)),"")</f>
        <v/>
      </c>
      <c r="YS24" s="6" t="str">
        <f>IFERROR(INDEX(Sales!$D$5:$ABF$18,MATCH(UsagePerHour!$B24,Sales!$C$5:$C$18,0),MATCH(UsagePerHour!YS$4,Sales!$D$3:$ABF$3,0))/YS$2*INDEX(Usage!$D$5:$ABF$11,MATCH(UsagePerHour!$B$20,Usage!$C$5:$C$11,0),MATCH(UsagePerHour!YS$4,Usage!$D$3:$ABF$3,0)),"")</f>
        <v/>
      </c>
      <c r="YT24" s="6" t="str">
        <f>IFERROR(INDEX(Sales!$D$5:$ABF$18,MATCH(UsagePerHour!$B24,Sales!$C$5:$C$18,0),MATCH(UsagePerHour!YT$4,Sales!$D$3:$ABF$3,0))/YT$2*INDEX(Usage!$D$5:$ABF$11,MATCH(UsagePerHour!$B$20,Usage!$C$5:$C$11,0),MATCH(UsagePerHour!YT$4,Usage!$D$3:$ABF$3,0)),"")</f>
        <v/>
      </c>
      <c r="YU24" s="6" t="str">
        <f>IFERROR(INDEX(Sales!$D$5:$ABF$18,MATCH(UsagePerHour!$B24,Sales!$C$5:$C$18,0),MATCH(UsagePerHour!YU$4,Sales!$D$3:$ABF$3,0))/YU$2*INDEX(Usage!$D$5:$ABF$11,MATCH(UsagePerHour!$B$20,Usage!$C$5:$C$11,0),MATCH(UsagePerHour!YU$4,Usage!$D$3:$ABF$3,0)),"")</f>
        <v/>
      </c>
      <c r="YV24" s="6" t="str">
        <f>IFERROR(INDEX(Sales!$D$5:$ABF$18,MATCH(UsagePerHour!$B24,Sales!$C$5:$C$18,0),MATCH(UsagePerHour!YV$4,Sales!$D$3:$ABF$3,0))/YV$2*INDEX(Usage!$D$5:$ABF$11,MATCH(UsagePerHour!$B$20,Usage!$C$5:$C$11,0),MATCH(UsagePerHour!YV$4,Usage!$D$3:$ABF$3,0)),"")</f>
        <v/>
      </c>
      <c r="YW24" s="6" t="str">
        <f>IFERROR(INDEX(Sales!$D$5:$ABF$18,MATCH(UsagePerHour!$B24,Sales!$C$5:$C$18,0),MATCH(UsagePerHour!YW$4,Sales!$D$3:$ABF$3,0))/YW$2*INDEX(Usage!$D$5:$ABF$11,MATCH(UsagePerHour!$B$20,Usage!$C$5:$C$11,0),MATCH(UsagePerHour!YW$4,Usage!$D$3:$ABF$3,0)),"")</f>
        <v/>
      </c>
      <c r="YX24" s="6" t="str">
        <f>IFERROR(INDEX(Sales!$D$5:$ABF$18,MATCH(UsagePerHour!$B24,Sales!$C$5:$C$18,0),MATCH(UsagePerHour!YX$4,Sales!$D$3:$ABF$3,0))/YX$2*INDEX(Usage!$D$5:$ABF$11,MATCH(UsagePerHour!$B$20,Usage!$C$5:$C$11,0),MATCH(UsagePerHour!YX$4,Usage!$D$3:$ABF$3,0)),"")</f>
        <v/>
      </c>
      <c r="YY24" s="6" t="str">
        <f>IFERROR(INDEX(Sales!$D$5:$ABF$18,MATCH(UsagePerHour!$B24,Sales!$C$5:$C$18,0),MATCH(UsagePerHour!YY$4,Sales!$D$3:$ABF$3,0))/YY$2*INDEX(Usage!$D$5:$ABF$11,MATCH(UsagePerHour!$B$20,Usage!$C$5:$C$11,0),MATCH(UsagePerHour!YY$4,Usage!$D$3:$ABF$3,0)),"")</f>
        <v/>
      </c>
      <c r="YZ24" s="6" t="str">
        <f>IFERROR(INDEX(Sales!$D$5:$ABF$18,MATCH(UsagePerHour!$B24,Sales!$C$5:$C$18,0),MATCH(UsagePerHour!YZ$4,Sales!$D$3:$ABF$3,0))/YZ$2*INDEX(Usage!$D$5:$ABF$11,MATCH(UsagePerHour!$B$20,Usage!$C$5:$C$11,0),MATCH(UsagePerHour!YZ$4,Usage!$D$3:$ABF$3,0)),"")</f>
        <v/>
      </c>
      <c r="ZA24" s="6" t="str">
        <f>IFERROR(INDEX(Sales!$D$5:$ABF$18,MATCH(UsagePerHour!$B24,Sales!$C$5:$C$18,0),MATCH(UsagePerHour!ZA$4,Sales!$D$3:$ABF$3,0))/ZA$2*INDEX(Usage!$D$5:$ABF$11,MATCH(UsagePerHour!$B$20,Usage!$C$5:$C$11,0),MATCH(UsagePerHour!ZA$4,Usage!$D$3:$ABF$3,0)),"")</f>
        <v/>
      </c>
      <c r="ZB24" s="6" t="str">
        <f>IFERROR(INDEX(Sales!$D$5:$ABF$18,MATCH(UsagePerHour!$B24,Sales!$C$5:$C$18,0),MATCH(UsagePerHour!ZB$4,Sales!$D$3:$ABF$3,0))/ZB$2*INDEX(Usage!$D$5:$ABF$11,MATCH(UsagePerHour!$B$20,Usage!$C$5:$C$11,0),MATCH(UsagePerHour!ZB$4,Usage!$D$3:$ABF$3,0)),"")</f>
        <v/>
      </c>
      <c r="ZC24" s="6" t="str">
        <f>IFERROR(INDEX(Sales!$D$5:$ABF$18,MATCH(UsagePerHour!$B24,Sales!$C$5:$C$18,0),MATCH(UsagePerHour!ZC$4,Sales!$D$3:$ABF$3,0))/ZC$2*INDEX(Usage!$D$5:$ABF$11,MATCH(UsagePerHour!$B$20,Usage!$C$5:$C$11,0),MATCH(UsagePerHour!ZC$4,Usage!$D$3:$ABF$3,0)),"")</f>
        <v/>
      </c>
      <c r="ZD24" s="6" t="str">
        <f>IFERROR(INDEX(Sales!$D$5:$ABF$18,MATCH(UsagePerHour!$B24,Sales!$C$5:$C$18,0),MATCH(UsagePerHour!ZD$4,Sales!$D$3:$ABF$3,0))/ZD$2*INDEX(Usage!$D$5:$ABF$11,MATCH(UsagePerHour!$B$20,Usage!$C$5:$C$11,0),MATCH(UsagePerHour!ZD$4,Usage!$D$3:$ABF$3,0)),"")</f>
        <v/>
      </c>
      <c r="ZE24" s="6" t="str">
        <f>IFERROR(INDEX(Sales!$D$5:$ABF$18,MATCH(UsagePerHour!$B24,Sales!$C$5:$C$18,0),MATCH(UsagePerHour!ZE$4,Sales!$D$3:$ABF$3,0))/ZE$2*INDEX(Usage!$D$5:$ABF$11,MATCH(UsagePerHour!$B$20,Usage!$C$5:$C$11,0),MATCH(UsagePerHour!ZE$4,Usage!$D$3:$ABF$3,0)),"")</f>
        <v/>
      </c>
      <c r="ZF24" s="6" t="str">
        <f>IFERROR(INDEX(Sales!$D$5:$ABF$18,MATCH(UsagePerHour!$B24,Sales!$C$5:$C$18,0),MATCH(UsagePerHour!ZF$4,Sales!$D$3:$ABF$3,0))/ZF$2*INDEX(Usage!$D$5:$ABF$11,MATCH(UsagePerHour!$B$20,Usage!$C$5:$C$11,0),MATCH(UsagePerHour!ZF$4,Usage!$D$3:$ABF$3,0)),"")</f>
        <v/>
      </c>
      <c r="ZG24" s="6" t="str">
        <f>IFERROR(INDEX(Sales!$D$5:$ABF$18,MATCH(UsagePerHour!$B24,Sales!$C$5:$C$18,0),MATCH(UsagePerHour!ZG$4,Sales!$D$3:$ABF$3,0))/ZG$2*INDEX(Usage!$D$5:$ABF$11,MATCH(UsagePerHour!$B$20,Usage!$C$5:$C$11,0),MATCH(UsagePerHour!ZG$4,Usage!$D$3:$ABF$3,0)),"")</f>
        <v/>
      </c>
      <c r="ZH24" s="6" t="str">
        <f>IFERROR(INDEX(Sales!$D$5:$ABF$18,MATCH(UsagePerHour!$B24,Sales!$C$5:$C$18,0),MATCH(UsagePerHour!ZH$4,Sales!$D$3:$ABF$3,0))/ZH$2*INDEX(Usage!$D$5:$ABF$11,MATCH(UsagePerHour!$B$20,Usage!$C$5:$C$11,0),MATCH(UsagePerHour!ZH$4,Usage!$D$3:$ABF$3,0)),"")</f>
        <v/>
      </c>
      <c r="ZI24" s="6" t="str">
        <f>IFERROR(INDEX(Sales!$D$5:$ABF$18,MATCH(UsagePerHour!$B24,Sales!$C$5:$C$18,0),MATCH(UsagePerHour!ZI$4,Sales!$D$3:$ABF$3,0))/ZI$2*INDEX(Usage!$D$5:$ABF$11,MATCH(UsagePerHour!$B$20,Usage!$C$5:$C$11,0),MATCH(UsagePerHour!ZI$4,Usage!$D$3:$ABF$3,0)),"")</f>
        <v/>
      </c>
      <c r="ZJ24" s="6" t="str">
        <f>IFERROR(INDEX(Sales!$D$5:$ABF$18,MATCH(UsagePerHour!$B24,Sales!$C$5:$C$18,0),MATCH(UsagePerHour!ZJ$4,Sales!$D$3:$ABF$3,0))/ZJ$2*INDEX(Usage!$D$5:$ABF$11,MATCH(UsagePerHour!$B$20,Usage!$C$5:$C$11,0),MATCH(UsagePerHour!ZJ$4,Usage!$D$3:$ABF$3,0)),"")</f>
        <v/>
      </c>
      <c r="ZK24" s="6" t="str">
        <f>IFERROR(INDEX(Sales!$D$5:$ABF$18,MATCH(UsagePerHour!$B24,Sales!$C$5:$C$18,0),MATCH(UsagePerHour!ZK$4,Sales!$D$3:$ABF$3,0))/ZK$2*INDEX(Usage!$D$5:$ABF$11,MATCH(UsagePerHour!$B$20,Usage!$C$5:$C$11,0),MATCH(UsagePerHour!ZK$4,Usage!$D$3:$ABF$3,0)),"")</f>
        <v/>
      </c>
      <c r="ZL24" s="6" t="str">
        <f>IFERROR(INDEX(Sales!$D$5:$ABF$18,MATCH(UsagePerHour!$B24,Sales!$C$5:$C$18,0),MATCH(UsagePerHour!ZL$4,Sales!$D$3:$ABF$3,0))/ZL$2*INDEX(Usage!$D$5:$ABF$11,MATCH(UsagePerHour!$B$20,Usage!$C$5:$C$11,0),MATCH(UsagePerHour!ZL$4,Usage!$D$3:$ABF$3,0)),"")</f>
        <v/>
      </c>
      <c r="ZM24" s="6" t="str">
        <f>IFERROR(INDEX(Sales!$D$5:$ABF$18,MATCH(UsagePerHour!$B24,Sales!$C$5:$C$18,0),MATCH(UsagePerHour!ZM$4,Sales!$D$3:$ABF$3,0))/ZM$2*INDEX(Usage!$D$5:$ABF$11,MATCH(UsagePerHour!$B$20,Usage!$C$5:$C$11,0),MATCH(UsagePerHour!ZM$4,Usage!$D$3:$ABF$3,0)),"")</f>
        <v/>
      </c>
      <c r="ZN24" s="6" t="str">
        <f>IFERROR(INDEX(Sales!$D$5:$ABF$18,MATCH(UsagePerHour!$B24,Sales!$C$5:$C$18,0),MATCH(UsagePerHour!ZN$4,Sales!$D$3:$ABF$3,0))/ZN$2*INDEX(Usage!$D$5:$ABF$11,MATCH(UsagePerHour!$B$20,Usage!$C$5:$C$11,0),MATCH(UsagePerHour!ZN$4,Usage!$D$3:$ABF$3,0)),"")</f>
        <v/>
      </c>
      <c r="ZO24" s="6" t="str">
        <f>IFERROR(INDEX(Sales!$D$5:$ABF$18,MATCH(UsagePerHour!$B24,Sales!$C$5:$C$18,0),MATCH(UsagePerHour!ZO$4,Sales!$D$3:$ABF$3,0))/ZO$2*INDEX(Usage!$D$5:$ABF$11,MATCH(UsagePerHour!$B$20,Usage!$C$5:$C$11,0),MATCH(UsagePerHour!ZO$4,Usage!$D$3:$ABF$3,0)),"")</f>
        <v/>
      </c>
      <c r="ZP24" s="6" t="str">
        <f>IFERROR(INDEX(Sales!$D$5:$ABF$18,MATCH(UsagePerHour!$B24,Sales!$C$5:$C$18,0),MATCH(UsagePerHour!ZP$4,Sales!$D$3:$ABF$3,0))/ZP$2*INDEX(Usage!$D$5:$ABF$11,MATCH(UsagePerHour!$B$20,Usage!$C$5:$C$11,0),MATCH(UsagePerHour!ZP$4,Usage!$D$3:$ABF$3,0)),"")</f>
        <v/>
      </c>
      <c r="ZQ24" s="6" t="str">
        <f>IFERROR(INDEX(Sales!$D$5:$ABF$18,MATCH(UsagePerHour!$B24,Sales!$C$5:$C$18,0),MATCH(UsagePerHour!ZQ$4,Sales!$D$3:$ABF$3,0))/ZQ$2*INDEX(Usage!$D$5:$ABF$11,MATCH(UsagePerHour!$B$20,Usage!$C$5:$C$11,0),MATCH(UsagePerHour!ZQ$4,Usage!$D$3:$ABF$3,0)),"")</f>
        <v/>
      </c>
      <c r="ZR24" s="6" t="str">
        <f>IFERROR(INDEX(Sales!$D$5:$ABF$18,MATCH(UsagePerHour!$B24,Sales!$C$5:$C$18,0),MATCH(UsagePerHour!ZR$4,Sales!$D$3:$ABF$3,0))/ZR$2*INDEX(Usage!$D$5:$ABF$11,MATCH(UsagePerHour!$B$20,Usage!$C$5:$C$11,0),MATCH(UsagePerHour!ZR$4,Usage!$D$3:$ABF$3,0)),"")</f>
        <v/>
      </c>
      <c r="ZS24" s="6" t="str">
        <f>IFERROR(INDEX(Sales!$D$5:$ABF$18,MATCH(UsagePerHour!$B24,Sales!$C$5:$C$18,0),MATCH(UsagePerHour!ZS$4,Sales!$D$3:$ABF$3,0))/ZS$2*INDEX(Usage!$D$5:$ABF$11,MATCH(UsagePerHour!$B$20,Usage!$C$5:$C$11,0),MATCH(UsagePerHour!ZS$4,Usage!$D$3:$ABF$3,0)),"")</f>
        <v/>
      </c>
      <c r="ZT24" s="6" t="str">
        <f>IFERROR(INDEX(Sales!$D$5:$ABF$18,MATCH(UsagePerHour!$B24,Sales!$C$5:$C$18,0),MATCH(UsagePerHour!ZT$4,Sales!$D$3:$ABF$3,0))/ZT$2*INDEX(Usage!$D$5:$ABF$11,MATCH(UsagePerHour!$B$20,Usage!$C$5:$C$11,0),MATCH(UsagePerHour!ZT$4,Usage!$D$3:$ABF$3,0)),"")</f>
        <v/>
      </c>
      <c r="ZU24" s="6" t="str">
        <f>IFERROR(INDEX(Sales!$D$5:$ABF$18,MATCH(UsagePerHour!$B24,Sales!$C$5:$C$18,0),MATCH(UsagePerHour!ZU$4,Sales!$D$3:$ABF$3,0))/ZU$2*INDEX(Usage!$D$5:$ABF$11,MATCH(UsagePerHour!$B$20,Usage!$C$5:$C$11,0),MATCH(UsagePerHour!ZU$4,Usage!$D$3:$ABF$3,0)),"")</f>
        <v/>
      </c>
      <c r="ZV24" s="6" t="str">
        <f>IFERROR(INDEX(Sales!$D$5:$ABF$18,MATCH(UsagePerHour!$B24,Sales!$C$5:$C$18,0),MATCH(UsagePerHour!ZV$4,Sales!$D$3:$ABF$3,0))/ZV$2*INDEX(Usage!$D$5:$ABF$11,MATCH(UsagePerHour!$B$20,Usage!$C$5:$C$11,0),MATCH(UsagePerHour!ZV$4,Usage!$D$3:$ABF$3,0)),"")</f>
        <v/>
      </c>
      <c r="ZW24" s="6" t="str">
        <f>IFERROR(INDEX(Sales!$D$5:$ABF$18,MATCH(UsagePerHour!$B24,Sales!$C$5:$C$18,0),MATCH(UsagePerHour!ZW$4,Sales!$D$3:$ABF$3,0))/ZW$2*INDEX(Usage!$D$5:$ABF$11,MATCH(UsagePerHour!$B$20,Usage!$C$5:$C$11,0),MATCH(UsagePerHour!ZW$4,Usage!$D$3:$ABF$3,0)),"")</f>
        <v/>
      </c>
      <c r="ZX24" s="6" t="str">
        <f>IFERROR(INDEX(Sales!$D$5:$ABF$18,MATCH(UsagePerHour!$B24,Sales!$C$5:$C$18,0),MATCH(UsagePerHour!ZX$4,Sales!$D$3:$ABF$3,0))/ZX$2*INDEX(Usage!$D$5:$ABF$11,MATCH(UsagePerHour!$B$20,Usage!$C$5:$C$11,0),MATCH(UsagePerHour!ZX$4,Usage!$D$3:$ABF$3,0)),"")</f>
        <v/>
      </c>
      <c r="ZY24" s="6" t="str">
        <f>IFERROR(INDEX(Sales!$D$5:$ABF$18,MATCH(UsagePerHour!$B24,Sales!$C$5:$C$18,0),MATCH(UsagePerHour!ZY$4,Sales!$D$3:$ABF$3,0))/ZY$2*INDEX(Usage!$D$5:$ABF$11,MATCH(UsagePerHour!$B$20,Usage!$C$5:$C$11,0),MATCH(UsagePerHour!ZY$4,Usage!$D$3:$ABF$3,0)),"")</f>
        <v/>
      </c>
      <c r="ZZ24" s="6" t="str">
        <f>IFERROR(INDEX(Sales!$D$5:$ABF$18,MATCH(UsagePerHour!$B24,Sales!$C$5:$C$18,0),MATCH(UsagePerHour!ZZ$4,Sales!$D$3:$ABF$3,0))/ZZ$2*INDEX(Usage!$D$5:$ABF$11,MATCH(UsagePerHour!$B$20,Usage!$C$5:$C$11,0),MATCH(UsagePerHour!ZZ$4,Usage!$D$3:$ABF$3,0)),"")</f>
        <v/>
      </c>
      <c r="AAA24" s="6" t="str">
        <f>IFERROR(INDEX(Sales!$D$5:$ABF$18,MATCH(UsagePerHour!$B24,Sales!$C$5:$C$18,0),MATCH(UsagePerHour!AAA$4,Sales!$D$3:$ABF$3,0))/AAA$2*INDEX(Usage!$D$5:$ABF$11,MATCH(UsagePerHour!$B$20,Usage!$C$5:$C$11,0),MATCH(UsagePerHour!AAA$4,Usage!$D$3:$ABF$3,0)),"")</f>
        <v/>
      </c>
      <c r="AAB24" s="6" t="str">
        <f>IFERROR(INDEX(Sales!$D$5:$ABF$18,MATCH(UsagePerHour!$B24,Sales!$C$5:$C$18,0),MATCH(UsagePerHour!AAB$4,Sales!$D$3:$ABF$3,0))/AAB$2*INDEX(Usage!$D$5:$ABF$11,MATCH(UsagePerHour!$B$20,Usage!$C$5:$C$11,0),MATCH(UsagePerHour!AAB$4,Usage!$D$3:$ABF$3,0)),"")</f>
        <v/>
      </c>
      <c r="AAC24" s="6" t="str">
        <f>IFERROR(INDEX(Sales!$D$5:$ABF$18,MATCH(UsagePerHour!$B24,Sales!$C$5:$C$18,0),MATCH(UsagePerHour!AAC$4,Sales!$D$3:$ABF$3,0))/AAC$2*INDEX(Usage!$D$5:$ABF$11,MATCH(UsagePerHour!$B$20,Usage!$C$5:$C$11,0),MATCH(UsagePerHour!AAC$4,Usage!$D$3:$ABF$3,0)),"")</f>
        <v/>
      </c>
      <c r="AAD24" s="6" t="str">
        <f>IFERROR(INDEX(Sales!$D$5:$ABF$18,MATCH(UsagePerHour!$B24,Sales!$C$5:$C$18,0),MATCH(UsagePerHour!AAD$4,Sales!$D$3:$ABF$3,0))/AAD$2*INDEX(Usage!$D$5:$ABF$11,MATCH(UsagePerHour!$B$20,Usage!$C$5:$C$11,0),MATCH(UsagePerHour!AAD$4,Usage!$D$3:$ABF$3,0)),"")</f>
        <v/>
      </c>
      <c r="AAE24" s="6" t="str">
        <f>IFERROR(INDEX(Sales!$D$5:$ABF$18,MATCH(UsagePerHour!$B24,Sales!$C$5:$C$18,0),MATCH(UsagePerHour!AAE$4,Sales!$D$3:$ABF$3,0))/AAE$2*INDEX(Usage!$D$5:$ABF$11,MATCH(UsagePerHour!$B$20,Usage!$C$5:$C$11,0),MATCH(UsagePerHour!AAE$4,Usage!$D$3:$ABF$3,0)),"")</f>
        <v/>
      </c>
      <c r="AAF24" s="6" t="str">
        <f>IFERROR(INDEX(Sales!$D$5:$ABF$18,MATCH(UsagePerHour!$B24,Sales!$C$5:$C$18,0),MATCH(UsagePerHour!AAF$4,Sales!$D$3:$ABF$3,0))/AAF$2*INDEX(Usage!$D$5:$ABF$11,MATCH(UsagePerHour!$B$20,Usage!$C$5:$C$11,0),MATCH(UsagePerHour!AAF$4,Usage!$D$3:$ABF$3,0)),"")</f>
        <v/>
      </c>
      <c r="AAG24" s="6" t="str">
        <f>IFERROR(INDEX(Sales!$D$5:$ABF$18,MATCH(UsagePerHour!$B24,Sales!$C$5:$C$18,0),MATCH(UsagePerHour!AAG$4,Sales!$D$3:$ABF$3,0))/AAG$2*INDEX(Usage!$D$5:$ABF$11,MATCH(UsagePerHour!$B$20,Usage!$C$5:$C$11,0),MATCH(UsagePerHour!AAG$4,Usage!$D$3:$ABF$3,0)),"")</f>
        <v/>
      </c>
      <c r="AAH24" s="6" t="str">
        <f>IFERROR(INDEX(Sales!$D$5:$ABF$18,MATCH(UsagePerHour!$B24,Sales!$C$5:$C$18,0),MATCH(UsagePerHour!AAH$4,Sales!$D$3:$ABF$3,0))/AAH$2*INDEX(Usage!$D$5:$ABF$11,MATCH(UsagePerHour!$B$20,Usage!$C$5:$C$11,0),MATCH(UsagePerHour!AAH$4,Usage!$D$3:$ABF$3,0)),"")</f>
        <v/>
      </c>
      <c r="AAI24" s="6" t="str">
        <f>IFERROR(INDEX(Sales!$D$5:$ABF$18,MATCH(UsagePerHour!$B24,Sales!$C$5:$C$18,0),MATCH(UsagePerHour!AAI$4,Sales!$D$3:$ABF$3,0))/AAI$2*INDEX(Usage!$D$5:$ABF$11,MATCH(UsagePerHour!$B$20,Usage!$C$5:$C$11,0),MATCH(UsagePerHour!AAI$4,Usage!$D$3:$ABF$3,0)),"")</f>
        <v/>
      </c>
      <c r="AAJ24" s="6" t="str">
        <f>IFERROR(INDEX(Sales!$D$5:$ABF$18,MATCH(UsagePerHour!$B24,Sales!$C$5:$C$18,0),MATCH(UsagePerHour!AAJ$4,Sales!$D$3:$ABF$3,0))/AAJ$2*INDEX(Usage!$D$5:$ABF$11,MATCH(UsagePerHour!$B$20,Usage!$C$5:$C$11,0),MATCH(UsagePerHour!AAJ$4,Usage!$D$3:$ABF$3,0)),"")</f>
        <v/>
      </c>
      <c r="AAK24" s="6" t="str">
        <f>IFERROR(INDEX(Sales!$D$5:$ABF$18,MATCH(UsagePerHour!$B24,Sales!$C$5:$C$18,0),MATCH(UsagePerHour!AAK$4,Sales!$D$3:$ABF$3,0))/AAK$2*INDEX(Usage!$D$5:$ABF$11,MATCH(UsagePerHour!$B$20,Usage!$C$5:$C$11,0),MATCH(UsagePerHour!AAK$4,Usage!$D$3:$ABF$3,0)),"")</f>
        <v/>
      </c>
      <c r="AAL24" s="6" t="str">
        <f>IFERROR(INDEX(Sales!$D$5:$ABF$18,MATCH(UsagePerHour!$B24,Sales!$C$5:$C$18,0),MATCH(UsagePerHour!AAL$4,Sales!$D$3:$ABF$3,0))/AAL$2*INDEX(Usage!$D$5:$ABF$11,MATCH(UsagePerHour!$B$20,Usage!$C$5:$C$11,0),MATCH(UsagePerHour!AAL$4,Usage!$D$3:$ABF$3,0)),"")</f>
        <v/>
      </c>
      <c r="AAM24" s="6" t="str">
        <f>IFERROR(INDEX(Sales!$D$5:$ABF$18,MATCH(UsagePerHour!$B24,Sales!$C$5:$C$18,0),MATCH(UsagePerHour!AAM$4,Sales!$D$3:$ABF$3,0))/AAM$2*INDEX(Usage!$D$5:$ABF$11,MATCH(UsagePerHour!$B$20,Usage!$C$5:$C$11,0),MATCH(UsagePerHour!AAM$4,Usage!$D$3:$ABF$3,0)),"")</f>
        <v/>
      </c>
      <c r="AAN24" s="6" t="str">
        <f>IFERROR(INDEX(Sales!$D$5:$ABF$18,MATCH(UsagePerHour!$B24,Sales!$C$5:$C$18,0),MATCH(UsagePerHour!AAN$4,Sales!$D$3:$ABF$3,0))/AAN$2*INDEX(Usage!$D$5:$ABF$11,MATCH(UsagePerHour!$B$20,Usage!$C$5:$C$11,0),MATCH(UsagePerHour!AAN$4,Usage!$D$3:$ABF$3,0)),"")</f>
        <v/>
      </c>
      <c r="AAO24" s="6" t="str">
        <f>IFERROR(INDEX(Sales!$D$5:$ABF$18,MATCH(UsagePerHour!$B24,Sales!$C$5:$C$18,0),MATCH(UsagePerHour!AAO$4,Sales!$D$3:$ABF$3,0))/AAO$2*INDEX(Usage!$D$5:$ABF$11,MATCH(UsagePerHour!$B$20,Usage!$C$5:$C$11,0),MATCH(UsagePerHour!AAO$4,Usage!$D$3:$ABF$3,0)),"")</f>
        <v/>
      </c>
      <c r="AAP24" s="6" t="str">
        <f>IFERROR(INDEX(Sales!$D$5:$ABF$18,MATCH(UsagePerHour!$B24,Sales!$C$5:$C$18,0),MATCH(UsagePerHour!AAP$4,Sales!$D$3:$ABF$3,0))/AAP$2*INDEX(Usage!$D$5:$ABF$11,MATCH(UsagePerHour!$B$20,Usage!$C$5:$C$11,0),MATCH(UsagePerHour!AAP$4,Usage!$D$3:$ABF$3,0)),"")</f>
        <v/>
      </c>
      <c r="AAQ24" s="6" t="str">
        <f>IFERROR(INDEX(Sales!$D$5:$ABF$18,MATCH(UsagePerHour!$B24,Sales!$C$5:$C$18,0),MATCH(UsagePerHour!AAQ$4,Sales!$D$3:$ABF$3,0))/AAQ$2*INDEX(Usage!$D$5:$ABF$11,MATCH(UsagePerHour!$B$20,Usage!$C$5:$C$11,0),MATCH(UsagePerHour!AAQ$4,Usage!$D$3:$ABF$3,0)),"")</f>
        <v/>
      </c>
      <c r="AAR24" s="6" t="str">
        <f>IFERROR(INDEX(Sales!$D$5:$ABF$18,MATCH(UsagePerHour!$B24,Sales!$C$5:$C$18,0),MATCH(UsagePerHour!AAR$4,Sales!$D$3:$ABF$3,0))/AAR$2*INDEX(Usage!$D$5:$ABF$11,MATCH(UsagePerHour!$B$20,Usage!$C$5:$C$11,0),MATCH(UsagePerHour!AAR$4,Usage!$D$3:$ABF$3,0)),"")</f>
        <v/>
      </c>
      <c r="AAS24" s="6" t="str">
        <f>IFERROR(INDEX(Sales!$D$5:$ABF$18,MATCH(UsagePerHour!$B24,Sales!$C$5:$C$18,0),MATCH(UsagePerHour!AAS$4,Sales!$D$3:$ABF$3,0))/AAS$2*INDEX(Usage!$D$5:$ABF$11,MATCH(UsagePerHour!$B$20,Usage!$C$5:$C$11,0),MATCH(UsagePerHour!AAS$4,Usage!$D$3:$ABF$3,0)),"")</f>
        <v/>
      </c>
      <c r="AAT24" s="6" t="str">
        <f>IFERROR(INDEX(Sales!$D$5:$ABF$18,MATCH(UsagePerHour!$B24,Sales!$C$5:$C$18,0),MATCH(UsagePerHour!AAT$4,Sales!$D$3:$ABF$3,0))/AAT$2*INDEX(Usage!$D$5:$ABF$11,MATCH(UsagePerHour!$B$20,Usage!$C$5:$C$11,0),MATCH(UsagePerHour!AAT$4,Usage!$D$3:$ABF$3,0)),"")</f>
        <v/>
      </c>
      <c r="AAU24" s="6" t="str">
        <f>IFERROR(INDEX(Sales!$D$5:$ABF$18,MATCH(UsagePerHour!$B24,Sales!$C$5:$C$18,0),MATCH(UsagePerHour!AAU$4,Sales!$D$3:$ABF$3,0))/AAU$2*INDEX(Usage!$D$5:$ABF$11,MATCH(UsagePerHour!$B$20,Usage!$C$5:$C$11,0),MATCH(UsagePerHour!AAU$4,Usage!$D$3:$ABF$3,0)),"")</f>
        <v/>
      </c>
      <c r="AAV24" s="6" t="str">
        <f>IFERROR(INDEX(Sales!$D$5:$ABF$18,MATCH(UsagePerHour!$B24,Sales!$C$5:$C$18,0),MATCH(UsagePerHour!AAV$4,Sales!$D$3:$ABF$3,0))/AAV$2*INDEX(Usage!$D$5:$ABF$11,MATCH(UsagePerHour!$B$20,Usage!$C$5:$C$11,0),MATCH(UsagePerHour!AAV$4,Usage!$D$3:$ABF$3,0)),"")</f>
        <v/>
      </c>
      <c r="AAW24" s="6" t="str">
        <f>IFERROR(INDEX(Sales!$D$5:$ABF$18,MATCH(UsagePerHour!$B24,Sales!$C$5:$C$18,0),MATCH(UsagePerHour!AAW$4,Sales!$D$3:$ABF$3,0))/AAW$2*INDEX(Usage!$D$5:$ABF$11,MATCH(UsagePerHour!$B$20,Usage!$C$5:$C$11,0),MATCH(UsagePerHour!AAW$4,Usage!$D$3:$ABF$3,0)),"")</f>
        <v/>
      </c>
      <c r="AAX24" s="6" t="str">
        <f>IFERROR(INDEX(Sales!$D$5:$ABF$18,MATCH(UsagePerHour!$B24,Sales!$C$5:$C$18,0),MATCH(UsagePerHour!AAX$4,Sales!$D$3:$ABF$3,0))/AAX$2*INDEX(Usage!$D$5:$ABF$11,MATCH(UsagePerHour!$B$20,Usage!$C$5:$C$11,0),MATCH(UsagePerHour!AAX$4,Usage!$D$3:$ABF$3,0)),"")</f>
        <v/>
      </c>
      <c r="AAY24" s="6" t="str">
        <f>IFERROR(INDEX(Sales!$D$5:$ABF$18,MATCH(UsagePerHour!$B24,Sales!$C$5:$C$18,0),MATCH(UsagePerHour!AAY$4,Sales!$D$3:$ABF$3,0))/AAY$2*INDEX(Usage!$D$5:$ABF$11,MATCH(UsagePerHour!$B$20,Usage!$C$5:$C$11,0),MATCH(UsagePerHour!AAY$4,Usage!$D$3:$ABF$3,0)),"")</f>
        <v/>
      </c>
      <c r="AAZ24" s="6" t="str">
        <f>IFERROR(INDEX(Sales!$D$5:$ABF$18,MATCH(UsagePerHour!$B24,Sales!$C$5:$C$18,0),MATCH(UsagePerHour!AAZ$4,Sales!$D$3:$ABF$3,0))/AAZ$2*INDEX(Usage!$D$5:$ABF$11,MATCH(UsagePerHour!$B$20,Usage!$C$5:$C$11,0),MATCH(UsagePerHour!AAZ$4,Usage!$D$3:$ABF$3,0)),"")</f>
        <v/>
      </c>
      <c r="ABA24" s="6" t="str">
        <f>IFERROR(INDEX(Sales!$D$5:$ABF$18,MATCH(UsagePerHour!$B24,Sales!$C$5:$C$18,0),MATCH(UsagePerHour!ABA$4,Sales!$D$3:$ABF$3,0))/ABA$2*INDEX(Usage!$D$5:$ABF$11,MATCH(UsagePerHour!$B$20,Usage!$C$5:$C$11,0),MATCH(UsagePerHour!ABA$4,Usage!$D$3:$ABF$3,0)),"")</f>
        <v/>
      </c>
    </row>
    <row r="25" spans="2:729">
      <c r="B25" s="3" t="s">
        <v>5</v>
      </c>
      <c r="C25" s="6">
        <f>IFERROR(INDEX(Sales!$D$5:$ABF$18,MATCH(UsagePerHour!$B25,Sales!$C$5:$C$18,0),MATCH(UsagePerHour!C$4,Sales!$D$3:$ABF$3,0))/C$2*INDEX(Usage!$D$5:$ABF$11,MATCH(UsagePerHour!$B$20,Usage!$C$5:$C$11,0),MATCH(UsagePerHour!C$4,Usage!$D$3:$ABF$3,0)),"")</f>
        <v>46.619159024937417</v>
      </c>
      <c r="D25" s="6">
        <f>IFERROR(INDEX(Sales!$D$5:$ABF$18,MATCH(UsagePerHour!$B25,Sales!$C$5:$C$18,0),MATCH(UsagePerHour!D$4,Sales!$D$3:$ABF$3,0))/D$2*INDEX(Usage!$D$5:$ABF$11,MATCH(UsagePerHour!$B$20,Usage!$C$5:$C$11,0),MATCH(UsagePerHour!D$4,Usage!$D$3:$ABF$3,0)),"")</f>
        <v>22.332859589665102</v>
      </c>
      <c r="E25" s="6">
        <f>IFERROR(INDEX(Sales!$D$5:$ABF$18,MATCH(UsagePerHour!$B25,Sales!$C$5:$C$18,0),MATCH(UsagePerHour!E$4,Sales!$D$3:$ABF$3,0))/E$2*INDEX(Usage!$D$5:$ABF$11,MATCH(UsagePerHour!$B$20,Usage!$C$5:$C$11,0),MATCH(UsagePerHour!E$4,Usage!$D$3:$ABF$3,0)),"")</f>
        <v>4.7032095808383234</v>
      </c>
      <c r="F25" s="6">
        <f>IFERROR(INDEX(Sales!$D$5:$ABF$18,MATCH(UsagePerHour!$B25,Sales!$C$5:$C$18,0),MATCH(UsagePerHour!F$4,Sales!$D$3:$ABF$3,0))/F$2*INDEX(Usage!$D$5:$ABF$11,MATCH(UsagePerHour!$B$20,Usage!$C$5:$C$11,0),MATCH(UsagePerHour!F$4,Usage!$D$3:$ABF$3,0)),"")</f>
        <v>11.345062836624775</v>
      </c>
      <c r="G25" s="6">
        <f>IFERROR(INDEX(Sales!$D$5:$ABF$18,MATCH(UsagePerHour!$B25,Sales!$C$5:$C$18,0),MATCH(UsagePerHour!G$4,Sales!$D$3:$ABF$3,0))/G$2*INDEX(Usage!$D$5:$ABF$11,MATCH(UsagePerHour!$B$20,Usage!$C$5:$C$11,0),MATCH(UsagePerHour!G$4,Usage!$D$3:$ABF$3,0)),"")</f>
        <v>24.289026642203577</v>
      </c>
      <c r="H25" s="6">
        <f>IFERROR(INDEX(Sales!$D$5:$ABF$18,MATCH(UsagePerHour!$B25,Sales!$C$5:$C$18,0),MATCH(UsagePerHour!H$4,Sales!$D$3:$ABF$3,0))/H$2*INDEX(Usage!$D$5:$ABF$11,MATCH(UsagePerHour!$B$20,Usage!$C$5:$C$11,0),MATCH(UsagePerHour!H$4,Usage!$D$3:$ABF$3,0)),"")</f>
        <v>15.73232939005503</v>
      </c>
      <c r="I25" s="6">
        <f>IFERROR(INDEX(Sales!$D$5:$ABF$18,MATCH(UsagePerHour!$B25,Sales!$C$5:$C$18,0),MATCH(UsagePerHour!I$4,Sales!$D$3:$ABF$3,0))/I$2*INDEX(Usage!$D$5:$ABF$11,MATCH(UsagePerHour!$B$20,Usage!$C$5:$C$11,0),MATCH(UsagePerHour!I$4,Usage!$D$3:$ABF$3,0)),"")</f>
        <v>125.86377288859258</v>
      </c>
      <c r="J25" s="6">
        <f>IFERROR(INDEX(Sales!$D$5:$ABF$18,MATCH(UsagePerHour!$B25,Sales!$C$5:$C$18,0),MATCH(UsagePerHour!J$4,Sales!$D$3:$ABF$3,0))/J$2*INDEX(Usage!$D$5:$ABF$11,MATCH(UsagePerHour!$B$20,Usage!$C$5:$C$11,0),MATCH(UsagePerHour!J$4,Usage!$D$3:$ABF$3,0)),"")</f>
        <v>46.619159024937417</v>
      </c>
      <c r="K25" s="6">
        <f>IFERROR(INDEX(Sales!$D$5:$ABF$18,MATCH(UsagePerHour!$B25,Sales!$C$5:$C$18,0),MATCH(UsagePerHour!K$4,Sales!$D$3:$ABF$3,0))/K$2*INDEX(Usage!$D$5:$ABF$11,MATCH(UsagePerHour!$B$20,Usage!$C$5:$C$11,0),MATCH(UsagePerHour!K$4,Usage!$D$3:$ABF$3,0)),"")</f>
        <v>22.332859589665102</v>
      </c>
      <c r="L25" s="6">
        <f>IFERROR(INDEX(Sales!$D$5:$ABF$18,MATCH(UsagePerHour!$B25,Sales!$C$5:$C$18,0),MATCH(UsagePerHour!L$4,Sales!$D$3:$ABF$3,0))/L$2*INDEX(Usage!$D$5:$ABF$11,MATCH(UsagePerHour!$B$20,Usage!$C$5:$C$11,0),MATCH(UsagePerHour!L$4,Usage!$D$3:$ABF$3,0)),"")</f>
        <v>4.7032095808383234</v>
      </c>
      <c r="M25" s="6">
        <f>IFERROR(INDEX(Sales!$D$5:$ABF$18,MATCH(UsagePerHour!$B25,Sales!$C$5:$C$18,0),MATCH(UsagePerHour!M$4,Sales!$D$3:$ABF$3,0))/M$2*INDEX(Usage!$D$5:$ABF$11,MATCH(UsagePerHour!$B$20,Usage!$C$5:$C$11,0),MATCH(UsagePerHour!M$4,Usage!$D$3:$ABF$3,0)),"")</f>
        <v>11.345062836624775</v>
      </c>
      <c r="N25" s="6">
        <f>IFERROR(INDEX(Sales!$D$5:$ABF$18,MATCH(UsagePerHour!$B25,Sales!$C$5:$C$18,0),MATCH(UsagePerHour!N$4,Sales!$D$3:$ABF$3,0))/N$2*INDEX(Usage!$D$5:$ABF$11,MATCH(UsagePerHour!$B$20,Usage!$C$5:$C$11,0),MATCH(UsagePerHour!N$4,Usage!$D$3:$ABF$3,0)),"")</f>
        <v>24.289026642203577</v>
      </c>
      <c r="O25" s="6">
        <f>IFERROR(INDEX(Sales!$D$5:$ABF$18,MATCH(UsagePerHour!$B25,Sales!$C$5:$C$18,0),MATCH(UsagePerHour!O$4,Sales!$D$3:$ABF$3,0))/O$2*INDEX(Usage!$D$5:$ABF$11,MATCH(UsagePerHour!$B$20,Usage!$C$5:$C$11,0),MATCH(UsagePerHour!O$4,Usage!$D$3:$ABF$3,0)),"")</f>
        <v>15.73232939005503</v>
      </c>
      <c r="P25" s="6">
        <f>IFERROR(INDEX(Sales!$D$5:$ABF$18,MATCH(UsagePerHour!$B25,Sales!$C$5:$C$18,0),MATCH(UsagePerHour!P$4,Sales!$D$3:$ABF$3,0))/P$2*INDEX(Usage!$D$5:$ABF$11,MATCH(UsagePerHour!$B$20,Usage!$C$5:$C$11,0),MATCH(UsagePerHour!P$4,Usage!$D$3:$ABF$3,0)),"")</f>
        <v>125.86377288859258</v>
      </c>
      <c r="Q25" s="6">
        <f>IFERROR(INDEX(Sales!$D$5:$ABF$18,MATCH(UsagePerHour!$B25,Sales!$C$5:$C$18,0),MATCH(UsagePerHour!Q$4,Sales!$D$3:$ABF$3,0))/Q$2*INDEX(Usage!$D$5:$ABF$11,MATCH(UsagePerHour!$B$20,Usage!$C$5:$C$11,0),MATCH(UsagePerHour!Q$4,Usage!$D$3:$ABF$3,0)),"")</f>
        <v>46.619159024937417</v>
      </c>
      <c r="R25" s="6">
        <f>IFERROR(INDEX(Sales!$D$5:$ABF$18,MATCH(UsagePerHour!$B25,Sales!$C$5:$C$18,0),MATCH(UsagePerHour!R$4,Sales!$D$3:$ABF$3,0))/R$2*INDEX(Usage!$D$5:$ABF$11,MATCH(UsagePerHour!$B$20,Usage!$C$5:$C$11,0),MATCH(UsagePerHour!R$4,Usage!$D$3:$ABF$3,0)),"")</f>
        <v>22.332859589665102</v>
      </c>
      <c r="S25" s="6">
        <f>IFERROR(INDEX(Sales!$D$5:$ABF$18,MATCH(UsagePerHour!$B25,Sales!$C$5:$C$18,0),MATCH(UsagePerHour!S$4,Sales!$D$3:$ABF$3,0))/S$2*INDEX(Usage!$D$5:$ABF$11,MATCH(UsagePerHour!$B$20,Usage!$C$5:$C$11,0),MATCH(UsagePerHour!S$4,Usage!$D$3:$ABF$3,0)),"")</f>
        <v>4.7032095808383234</v>
      </c>
      <c r="T25" s="6">
        <f>IFERROR(INDEX(Sales!$D$5:$ABF$18,MATCH(UsagePerHour!$B25,Sales!$C$5:$C$18,0),MATCH(UsagePerHour!T$4,Sales!$D$3:$ABF$3,0))/T$2*INDEX(Usage!$D$5:$ABF$11,MATCH(UsagePerHour!$B$20,Usage!$C$5:$C$11,0),MATCH(UsagePerHour!T$4,Usage!$D$3:$ABF$3,0)),"")</f>
        <v>11.345062836624775</v>
      </c>
      <c r="U25" s="6">
        <f>IFERROR(INDEX(Sales!$D$5:$ABF$18,MATCH(UsagePerHour!$B25,Sales!$C$5:$C$18,0),MATCH(UsagePerHour!U$4,Sales!$D$3:$ABF$3,0))/U$2*INDEX(Usage!$D$5:$ABF$11,MATCH(UsagePerHour!$B$20,Usage!$C$5:$C$11,0),MATCH(UsagePerHour!U$4,Usage!$D$3:$ABF$3,0)),"")</f>
        <v>24.289026642203577</v>
      </c>
      <c r="V25" s="6">
        <f>IFERROR(INDEX(Sales!$D$5:$ABF$18,MATCH(UsagePerHour!$B25,Sales!$C$5:$C$18,0),MATCH(UsagePerHour!V$4,Sales!$D$3:$ABF$3,0))/V$2*INDEX(Usage!$D$5:$ABF$11,MATCH(UsagePerHour!$B$20,Usage!$C$5:$C$11,0),MATCH(UsagePerHour!V$4,Usage!$D$3:$ABF$3,0)),"")</f>
        <v>15.73232939005503</v>
      </c>
      <c r="W25" s="6">
        <f>IFERROR(INDEX(Sales!$D$5:$ABF$18,MATCH(UsagePerHour!$B25,Sales!$C$5:$C$18,0),MATCH(UsagePerHour!W$4,Sales!$D$3:$ABF$3,0))/W$2*INDEX(Usage!$D$5:$ABF$11,MATCH(UsagePerHour!$B$20,Usage!$C$5:$C$11,0),MATCH(UsagePerHour!W$4,Usage!$D$3:$ABF$3,0)),"")</f>
        <v>125.86377288859258</v>
      </c>
      <c r="X25" s="6">
        <f>IFERROR(INDEX(Sales!$D$5:$ABF$18,MATCH(UsagePerHour!$B25,Sales!$C$5:$C$18,0),MATCH(UsagePerHour!X$4,Sales!$D$3:$ABF$3,0))/X$2*INDEX(Usage!$D$5:$ABF$11,MATCH(UsagePerHour!$B$20,Usage!$C$5:$C$11,0),MATCH(UsagePerHour!X$4,Usage!$D$3:$ABF$3,0)),"")</f>
        <v>46.619159024937417</v>
      </c>
      <c r="Y25" s="6">
        <f>IFERROR(INDEX(Sales!$D$5:$ABF$18,MATCH(UsagePerHour!$B25,Sales!$C$5:$C$18,0),MATCH(UsagePerHour!Y$4,Sales!$D$3:$ABF$3,0))/Y$2*INDEX(Usage!$D$5:$ABF$11,MATCH(UsagePerHour!$B$20,Usage!$C$5:$C$11,0),MATCH(UsagePerHour!Y$4,Usage!$D$3:$ABF$3,0)),"")</f>
        <v>22.332859589665102</v>
      </c>
      <c r="Z25" s="6">
        <f>IFERROR(INDEX(Sales!$D$5:$ABF$18,MATCH(UsagePerHour!$B25,Sales!$C$5:$C$18,0),MATCH(UsagePerHour!Z$4,Sales!$D$3:$ABF$3,0))/Z$2*INDEX(Usage!$D$5:$ABF$11,MATCH(UsagePerHour!$B$20,Usage!$C$5:$C$11,0),MATCH(UsagePerHour!Z$4,Usage!$D$3:$ABF$3,0)),"")</f>
        <v>4.7032095808383234</v>
      </c>
      <c r="AA25" s="6">
        <f>IFERROR(INDEX(Sales!$D$5:$ABF$18,MATCH(UsagePerHour!$B25,Sales!$C$5:$C$18,0),MATCH(UsagePerHour!AA$4,Sales!$D$3:$ABF$3,0))/AA$2*INDEX(Usage!$D$5:$ABF$11,MATCH(UsagePerHour!$B$20,Usage!$C$5:$C$11,0),MATCH(UsagePerHour!AA$4,Usage!$D$3:$ABF$3,0)),"")</f>
        <v>11.345062836624775</v>
      </c>
      <c r="AB25" s="6">
        <f>IFERROR(INDEX(Sales!$D$5:$ABF$18,MATCH(UsagePerHour!$B25,Sales!$C$5:$C$18,0),MATCH(UsagePerHour!AB$4,Sales!$D$3:$ABF$3,0))/AB$2*INDEX(Usage!$D$5:$ABF$11,MATCH(UsagePerHour!$B$20,Usage!$C$5:$C$11,0),MATCH(UsagePerHour!AB$4,Usage!$D$3:$ABF$3,0)),"")</f>
        <v>24.289026642203577</v>
      </c>
      <c r="AC25" s="6">
        <f>IFERROR(INDEX(Sales!$D$5:$ABF$18,MATCH(UsagePerHour!$B25,Sales!$C$5:$C$18,0),MATCH(UsagePerHour!AC$4,Sales!$D$3:$ABF$3,0))/AC$2*INDEX(Usage!$D$5:$ABF$11,MATCH(UsagePerHour!$B$20,Usage!$C$5:$C$11,0),MATCH(UsagePerHour!AC$4,Usage!$D$3:$ABF$3,0)),"")</f>
        <v>15.73232939005503</v>
      </c>
      <c r="AD25" s="6">
        <f>IFERROR(INDEX(Sales!$D$5:$ABF$18,MATCH(UsagePerHour!$B25,Sales!$C$5:$C$18,0),MATCH(UsagePerHour!AD$4,Sales!$D$3:$ABF$3,0))/AD$2*INDEX(Usage!$D$5:$ABF$11,MATCH(UsagePerHour!$B$20,Usage!$C$5:$C$11,0),MATCH(UsagePerHour!AD$4,Usage!$D$3:$ABF$3,0)),"")</f>
        <v>125.86377288859258</v>
      </c>
      <c r="AE25" s="6">
        <f>IFERROR(INDEX(Sales!$D$5:$ABF$18,MATCH(UsagePerHour!$B25,Sales!$C$5:$C$18,0),MATCH(UsagePerHour!AE$4,Sales!$D$3:$ABF$3,0))/AE$2*INDEX(Usage!$D$5:$ABF$11,MATCH(UsagePerHour!$B$20,Usage!$C$5:$C$11,0),MATCH(UsagePerHour!AE$4,Usage!$D$3:$ABF$3,0)),"")</f>
        <v>46.619159024937417</v>
      </c>
      <c r="AF25" s="6">
        <f>IFERROR(INDEX(Sales!$D$5:$ABF$18,MATCH(UsagePerHour!$B25,Sales!$C$5:$C$18,0),MATCH(UsagePerHour!AF$4,Sales!$D$3:$ABF$3,0))/AF$2*INDEX(Usage!$D$5:$ABF$11,MATCH(UsagePerHour!$B$20,Usage!$C$5:$C$11,0),MATCH(UsagePerHour!AF$4,Usage!$D$3:$ABF$3,0)),"")</f>
        <v>22.332859589665102</v>
      </c>
      <c r="AG25" s="6">
        <f>IFERROR(INDEX(Sales!$D$5:$ABF$18,MATCH(UsagePerHour!$B25,Sales!$C$5:$C$18,0),MATCH(UsagePerHour!AG$4,Sales!$D$3:$ABF$3,0))/AG$2*INDEX(Usage!$D$5:$ABF$11,MATCH(UsagePerHour!$B$20,Usage!$C$5:$C$11,0),MATCH(UsagePerHour!AG$4,Usage!$D$3:$ABF$3,0)),"")</f>
        <v>4.7032095808383234</v>
      </c>
      <c r="AH25" s="6">
        <f>IFERROR(INDEX(Sales!$D$5:$ABF$18,MATCH(UsagePerHour!$B25,Sales!$C$5:$C$18,0),MATCH(UsagePerHour!AH$4,Sales!$D$3:$ABF$3,0))/AH$2*INDEX(Usage!$D$5:$ABF$11,MATCH(UsagePerHour!$B$20,Usage!$C$5:$C$11,0),MATCH(UsagePerHour!AH$4,Usage!$D$3:$ABF$3,0)),"")</f>
        <v>11.345062836624775</v>
      </c>
      <c r="AI25" s="6">
        <f>IFERROR(INDEX(Sales!$D$5:$ABF$18,MATCH(UsagePerHour!$B25,Sales!$C$5:$C$18,0),MATCH(UsagePerHour!AI$4,Sales!$D$3:$ABF$3,0))/AI$2*INDEX(Usage!$D$5:$ABF$11,MATCH(UsagePerHour!$B$20,Usage!$C$5:$C$11,0),MATCH(UsagePerHour!AI$4,Usage!$D$3:$ABF$3,0)),"")</f>
        <v>24.289026642203577</v>
      </c>
      <c r="AJ25" s="6">
        <f>IFERROR(INDEX(Sales!$D$5:$ABF$18,MATCH(UsagePerHour!$B25,Sales!$C$5:$C$18,0),MATCH(UsagePerHour!AJ$4,Sales!$D$3:$ABF$3,0))/AJ$2*INDEX(Usage!$D$5:$ABF$11,MATCH(UsagePerHour!$B$20,Usage!$C$5:$C$11,0),MATCH(UsagePerHour!AJ$4,Usage!$D$3:$ABF$3,0)),"")</f>
        <v>15.73232939005503</v>
      </c>
      <c r="AK25" s="6">
        <f>IFERROR(INDEX(Sales!$D$5:$ABF$18,MATCH(UsagePerHour!$B25,Sales!$C$5:$C$18,0),MATCH(UsagePerHour!AK$4,Sales!$D$3:$ABF$3,0))/AK$2*INDEX(Usage!$D$5:$ABF$11,MATCH(UsagePerHour!$B$20,Usage!$C$5:$C$11,0),MATCH(UsagePerHour!AK$4,Usage!$D$3:$ABF$3,0)),"")</f>
        <v>125.86377288859258</v>
      </c>
      <c r="AL25" s="6">
        <f>IFERROR(INDEX(Sales!$D$5:$ABF$18,MATCH(UsagePerHour!$B25,Sales!$C$5:$C$18,0),MATCH(UsagePerHour!AL$4,Sales!$D$3:$ABF$3,0))/AL$2*INDEX(Usage!$D$5:$ABF$11,MATCH(UsagePerHour!$B$20,Usage!$C$5:$C$11,0),MATCH(UsagePerHour!AL$4,Usage!$D$3:$ABF$3,0)),"")</f>
        <v>46.619159024937417</v>
      </c>
      <c r="AM25" s="6">
        <f>IFERROR(INDEX(Sales!$D$5:$ABF$18,MATCH(UsagePerHour!$B25,Sales!$C$5:$C$18,0),MATCH(UsagePerHour!AM$4,Sales!$D$3:$ABF$3,0))/AM$2*INDEX(Usage!$D$5:$ABF$11,MATCH(UsagePerHour!$B$20,Usage!$C$5:$C$11,0),MATCH(UsagePerHour!AM$4,Usage!$D$3:$ABF$3,0)),"")</f>
        <v>22.332859589665102</v>
      </c>
      <c r="AN25" s="6">
        <f>IFERROR(INDEX(Sales!$D$5:$ABF$18,MATCH(UsagePerHour!$B25,Sales!$C$5:$C$18,0),MATCH(UsagePerHour!AN$4,Sales!$D$3:$ABF$3,0))/AN$2*INDEX(Usage!$D$5:$ABF$11,MATCH(UsagePerHour!$B$20,Usage!$C$5:$C$11,0),MATCH(UsagePerHour!AN$4,Usage!$D$3:$ABF$3,0)),"")</f>
        <v>4.7032095808383234</v>
      </c>
      <c r="AO25" s="6">
        <f>IFERROR(INDEX(Sales!$D$5:$ABF$18,MATCH(UsagePerHour!$B25,Sales!$C$5:$C$18,0),MATCH(UsagePerHour!AO$4,Sales!$D$3:$ABF$3,0))/AO$2*INDEX(Usage!$D$5:$ABF$11,MATCH(UsagePerHour!$B$20,Usage!$C$5:$C$11,0),MATCH(UsagePerHour!AO$4,Usage!$D$3:$ABF$3,0)),"")</f>
        <v>11.345062836624775</v>
      </c>
      <c r="AP25" s="6">
        <f>IFERROR(INDEX(Sales!$D$5:$ABF$18,MATCH(UsagePerHour!$B25,Sales!$C$5:$C$18,0),MATCH(UsagePerHour!AP$4,Sales!$D$3:$ABF$3,0))/AP$2*INDEX(Usage!$D$5:$ABF$11,MATCH(UsagePerHour!$B$20,Usage!$C$5:$C$11,0),MATCH(UsagePerHour!AP$4,Usage!$D$3:$ABF$3,0)),"")</f>
        <v>24.289026642203577</v>
      </c>
      <c r="AQ25" s="6">
        <f>IFERROR(INDEX(Sales!$D$5:$ABF$18,MATCH(UsagePerHour!$B25,Sales!$C$5:$C$18,0),MATCH(UsagePerHour!AQ$4,Sales!$D$3:$ABF$3,0))/AQ$2*INDEX(Usage!$D$5:$ABF$11,MATCH(UsagePerHour!$B$20,Usage!$C$5:$C$11,0),MATCH(UsagePerHour!AQ$4,Usage!$D$3:$ABF$3,0)),"")</f>
        <v>15.73232939005503</v>
      </c>
      <c r="AR25" s="6">
        <f>IFERROR(INDEX(Sales!$D$5:$ABF$18,MATCH(UsagePerHour!$B25,Sales!$C$5:$C$18,0),MATCH(UsagePerHour!AR$4,Sales!$D$3:$ABF$3,0))/AR$2*INDEX(Usage!$D$5:$ABF$11,MATCH(UsagePerHour!$B$20,Usage!$C$5:$C$11,0),MATCH(UsagePerHour!AR$4,Usage!$D$3:$ABF$3,0)),"")</f>
        <v>125.86377288859258</v>
      </c>
      <c r="AS25" s="6">
        <f>IFERROR(INDEX(Sales!$D$5:$ABF$18,MATCH(UsagePerHour!$B25,Sales!$C$5:$C$18,0),MATCH(UsagePerHour!AS$4,Sales!$D$3:$ABF$3,0))/AS$2*INDEX(Usage!$D$5:$ABF$11,MATCH(UsagePerHour!$B$20,Usage!$C$5:$C$11,0),MATCH(UsagePerHour!AS$4,Usage!$D$3:$ABF$3,0)),"")</f>
        <v>46.619159024937417</v>
      </c>
      <c r="AT25" s="6">
        <f>IFERROR(INDEX(Sales!$D$5:$ABF$18,MATCH(UsagePerHour!$B25,Sales!$C$5:$C$18,0),MATCH(UsagePerHour!AT$4,Sales!$D$3:$ABF$3,0))/AT$2*INDEX(Usage!$D$5:$ABF$11,MATCH(UsagePerHour!$B$20,Usage!$C$5:$C$11,0),MATCH(UsagePerHour!AT$4,Usage!$D$3:$ABF$3,0)),"")</f>
        <v>22.332859589665102</v>
      </c>
      <c r="AU25" s="6">
        <f>IFERROR(INDEX(Sales!$D$5:$ABF$18,MATCH(UsagePerHour!$B25,Sales!$C$5:$C$18,0),MATCH(UsagePerHour!AU$4,Sales!$D$3:$ABF$3,0))/AU$2*INDEX(Usage!$D$5:$ABF$11,MATCH(UsagePerHour!$B$20,Usage!$C$5:$C$11,0),MATCH(UsagePerHour!AU$4,Usage!$D$3:$ABF$3,0)),"")</f>
        <v>4.7032095808383234</v>
      </c>
      <c r="AV25" s="6">
        <f>IFERROR(INDEX(Sales!$D$5:$ABF$18,MATCH(UsagePerHour!$B25,Sales!$C$5:$C$18,0),MATCH(UsagePerHour!AV$4,Sales!$D$3:$ABF$3,0))/AV$2*INDEX(Usage!$D$5:$ABF$11,MATCH(UsagePerHour!$B$20,Usage!$C$5:$C$11,0),MATCH(UsagePerHour!AV$4,Usage!$D$3:$ABF$3,0)),"")</f>
        <v>11.345062836624775</v>
      </c>
      <c r="AW25" s="6">
        <f>IFERROR(INDEX(Sales!$D$5:$ABF$18,MATCH(UsagePerHour!$B25,Sales!$C$5:$C$18,0),MATCH(UsagePerHour!AW$4,Sales!$D$3:$ABF$3,0))/AW$2*INDEX(Usage!$D$5:$ABF$11,MATCH(UsagePerHour!$B$20,Usage!$C$5:$C$11,0),MATCH(UsagePerHour!AW$4,Usage!$D$3:$ABF$3,0)),"")</f>
        <v>24.289026642203577</v>
      </c>
      <c r="AX25" s="6">
        <f>IFERROR(INDEX(Sales!$D$5:$ABF$18,MATCH(UsagePerHour!$B25,Sales!$C$5:$C$18,0),MATCH(UsagePerHour!AX$4,Sales!$D$3:$ABF$3,0))/AX$2*INDEX(Usage!$D$5:$ABF$11,MATCH(UsagePerHour!$B$20,Usage!$C$5:$C$11,0),MATCH(UsagePerHour!AX$4,Usage!$D$3:$ABF$3,0)),"")</f>
        <v>15.73232939005503</v>
      </c>
      <c r="AY25" s="6">
        <f>IFERROR(INDEX(Sales!$D$5:$ABF$18,MATCH(UsagePerHour!$B25,Sales!$C$5:$C$18,0),MATCH(UsagePerHour!AY$4,Sales!$D$3:$ABF$3,0))/AY$2*INDEX(Usage!$D$5:$ABF$11,MATCH(UsagePerHour!$B$20,Usage!$C$5:$C$11,0),MATCH(UsagePerHour!AY$4,Usage!$D$3:$ABF$3,0)),"")</f>
        <v>125.86377288859258</v>
      </c>
      <c r="AZ25" s="6">
        <f>IFERROR(INDEX(Sales!$D$5:$ABF$18,MATCH(UsagePerHour!$B25,Sales!$C$5:$C$18,0),MATCH(UsagePerHour!AZ$4,Sales!$D$3:$ABF$3,0))/AZ$2*INDEX(Usage!$D$5:$ABF$11,MATCH(UsagePerHour!$B$20,Usage!$C$5:$C$11,0),MATCH(UsagePerHour!AZ$4,Usage!$D$3:$ABF$3,0)),"")</f>
        <v>46.619159024937417</v>
      </c>
      <c r="BA25" s="6">
        <f>IFERROR(INDEX(Sales!$D$5:$ABF$18,MATCH(UsagePerHour!$B25,Sales!$C$5:$C$18,0),MATCH(UsagePerHour!BA$4,Sales!$D$3:$ABF$3,0))/BA$2*INDEX(Usage!$D$5:$ABF$11,MATCH(UsagePerHour!$B$20,Usage!$C$5:$C$11,0),MATCH(UsagePerHour!BA$4,Usage!$D$3:$ABF$3,0)),"")</f>
        <v>22.332859589665102</v>
      </c>
      <c r="BB25" s="6">
        <f>IFERROR(INDEX(Sales!$D$5:$ABF$18,MATCH(UsagePerHour!$B25,Sales!$C$5:$C$18,0),MATCH(UsagePerHour!BB$4,Sales!$D$3:$ABF$3,0))/BB$2*INDEX(Usage!$D$5:$ABF$11,MATCH(UsagePerHour!$B$20,Usage!$C$5:$C$11,0),MATCH(UsagePerHour!BB$4,Usage!$D$3:$ABF$3,0)),"")</f>
        <v>4.7032095808383234</v>
      </c>
      <c r="BC25" s="6">
        <f>IFERROR(INDEX(Sales!$D$5:$ABF$18,MATCH(UsagePerHour!$B25,Sales!$C$5:$C$18,0),MATCH(UsagePerHour!BC$4,Sales!$D$3:$ABF$3,0))/BC$2*INDEX(Usage!$D$5:$ABF$11,MATCH(UsagePerHour!$B$20,Usage!$C$5:$C$11,0),MATCH(UsagePerHour!BC$4,Usage!$D$3:$ABF$3,0)),"")</f>
        <v>11.345062836624775</v>
      </c>
      <c r="BD25" s="6">
        <f>IFERROR(INDEX(Sales!$D$5:$ABF$18,MATCH(UsagePerHour!$B25,Sales!$C$5:$C$18,0),MATCH(UsagePerHour!BD$4,Sales!$D$3:$ABF$3,0))/BD$2*INDEX(Usage!$D$5:$ABF$11,MATCH(UsagePerHour!$B$20,Usage!$C$5:$C$11,0),MATCH(UsagePerHour!BD$4,Usage!$D$3:$ABF$3,0)),"")</f>
        <v>24.289026642203577</v>
      </c>
      <c r="BE25" s="6">
        <f>IFERROR(INDEX(Sales!$D$5:$ABF$18,MATCH(UsagePerHour!$B25,Sales!$C$5:$C$18,0),MATCH(UsagePerHour!BE$4,Sales!$D$3:$ABF$3,0))/BE$2*INDEX(Usage!$D$5:$ABF$11,MATCH(UsagePerHour!$B$20,Usage!$C$5:$C$11,0),MATCH(UsagePerHour!BE$4,Usage!$D$3:$ABF$3,0)),"")</f>
        <v>15.73232939005503</v>
      </c>
      <c r="BF25" s="6">
        <f>IFERROR(INDEX(Sales!$D$5:$ABF$18,MATCH(UsagePerHour!$B25,Sales!$C$5:$C$18,0),MATCH(UsagePerHour!BF$4,Sales!$D$3:$ABF$3,0))/BF$2*INDEX(Usage!$D$5:$ABF$11,MATCH(UsagePerHour!$B$20,Usage!$C$5:$C$11,0),MATCH(UsagePerHour!BF$4,Usage!$D$3:$ABF$3,0)),"")</f>
        <v>125.86377288859258</v>
      </c>
      <c r="BG25" s="6">
        <f>IFERROR(INDEX(Sales!$D$5:$ABF$18,MATCH(UsagePerHour!$B25,Sales!$C$5:$C$18,0),MATCH(UsagePerHour!BG$4,Sales!$D$3:$ABF$3,0))/BG$2*INDEX(Usage!$D$5:$ABF$11,MATCH(UsagePerHour!$B$20,Usage!$C$5:$C$11,0),MATCH(UsagePerHour!BG$4,Usage!$D$3:$ABF$3,0)),"")</f>
        <v>46.619159024937417</v>
      </c>
      <c r="BH25" s="6">
        <f>IFERROR(INDEX(Sales!$D$5:$ABF$18,MATCH(UsagePerHour!$B25,Sales!$C$5:$C$18,0),MATCH(UsagePerHour!BH$4,Sales!$D$3:$ABF$3,0))/BH$2*INDEX(Usage!$D$5:$ABF$11,MATCH(UsagePerHour!$B$20,Usage!$C$5:$C$11,0),MATCH(UsagePerHour!BH$4,Usage!$D$3:$ABF$3,0)),"")</f>
        <v>22.332859589665102</v>
      </c>
      <c r="BI25" s="6">
        <f>IFERROR(INDEX(Sales!$D$5:$ABF$18,MATCH(UsagePerHour!$B25,Sales!$C$5:$C$18,0),MATCH(UsagePerHour!BI$4,Sales!$D$3:$ABF$3,0))/BI$2*INDEX(Usage!$D$5:$ABF$11,MATCH(UsagePerHour!$B$20,Usage!$C$5:$C$11,0),MATCH(UsagePerHour!BI$4,Usage!$D$3:$ABF$3,0)),"")</f>
        <v>4.7032095808383234</v>
      </c>
      <c r="BJ25" s="6">
        <f>IFERROR(INDEX(Sales!$D$5:$ABF$18,MATCH(UsagePerHour!$B25,Sales!$C$5:$C$18,0),MATCH(UsagePerHour!BJ$4,Sales!$D$3:$ABF$3,0))/BJ$2*INDEX(Usage!$D$5:$ABF$11,MATCH(UsagePerHour!$B$20,Usage!$C$5:$C$11,0),MATCH(UsagePerHour!BJ$4,Usage!$D$3:$ABF$3,0)),"")</f>
        <v>11.345062836624775</v>
      </c>
      <c r="BK25" s="6">
        <f>IFERROR(INDEX(Sales!$D$5:$ABF$18,MATCH(UsagePerHour!$B25,Sales!$C$5:$C$18,0),MATCH(UsagePerHour!BK$4,Sales!$D$3:$ABF$3,0))/BK$2*INDEX(Usage!$D$5:$ABF$11,MATCH(UsagePerHour!$B$20,Usage!$C$5:$C$11,0),MATCH(UsagePerHour!BK$4,Usage!$D$3:$ABF$3,0)),"")</f>
        <v>24.289026642203577</v>
      </c>
      <c r="BL25" s="6">
        <f>IFERROR(INDEX(Sales!$D$5:$ABF$18,MATCH(UsagePerHour!$B25,Sales!$C$5:$C$18,0),MATCH(UsagePerHour!BL$4,Sales!$D$3:$ABF$3,0))/BL$2*INDEX(Usage!$D$5:$ABF$11,MATCH(UsagePerHour!$B$20,Usage!$C$5:$C$11,0),MATCH(UsagePerHour!BL$4,Usage!$D$3:$ABF$3,0)),"")</f>
        <v>15.73232939005503</v>
      </c>
      <c r="BM25" s="6">
        <f>IFERROR(INDEX(Sales!$D$5:$ABF$18,MATCH(UsagePerHour!$B25,Sales!$C$5:$C$18,0),MATCH(UsagePerHour!BM$4,Sales!$D$3:$ABF$3,0))/BM$2*INDEX(Usage!$D$5:$ABF$11,MATCH(UsagePerHour!$B$20,Usage!$C$5:$C$11,0),MATCH(UsagePerHour!BM$4,Usage!$D$3:$ABF$3,0)),"")</f>
        <v>125.86377288859258</v>
      </c>
      <c r="BN25" s="6">
        <f>IFERROR(INDEX(Sales!$D$5:$ABF$18,MATCH(UsagePerHour!$B25,Sales!$C$5:$C$18,0),MATCH(UsagePerHour!BN$4,Sales!$D$3:$ABF$3,0))/BN$2*INDEX(Usage!$D$5:$ABF$11,MATCH(UsagePerHour!$B$20,Usage!$C$5:$C$11,0),MATCH(UsagePerHour!BN$4,Usage!$D$3:$ABF$3,0)),"")</f>
        <v>46.619159024937417</v>
      </c>
      <c r="BO25" s="6">
        <f>IFERROR(INDEX(Sales!$D$5:$ABF$18,MATCH(UsagePerHour!$B25,Sales!$C$5:$C$18,0),MATCH(UsagePerHour!BO$4,Sales!$D$3:$ABF$3,0))/BO$2*INDEX(Usage!$D$5:$ABF$11,MATCH(UsagePerHour!$B$20,Usage!$C$5:$C$11,0),MATCH(UsagePerHour!BO$4,Usage!$D$3:$ABF$3,0)),"")</f>
        <v>22.332859589665102</v>
      </c>
      <c r="BP25" s="6">
        <f>IFERROR(INDEX(Sales!$D$5:$ABF$18,MATCH(UsagePerHour!$B25,Sales!$C$5:$C$18,0),MATCH(UsagePerHour!BP$4,Sales!$D$3:$ABF$3,0))/BP$2*INDEX(Usage!$D$5:$ABF$11,MATCH(UsagePerHour!$B$20,Usage!$C$5:$C$11,0),MATCH(UsagePerHour!BP$4,Usage!$D$3:$ABF$3,0)),"")</f>
        <v>4.7032095808383234</v>
      </c>
      <c r="BQ25" s="6">
        <f>IFERROR(INDEX(Sales!$D$5:$ABF$18,MATCH(UsagePerHour!$B25,Sales!$C$5:$C$18,0),MATCH(UsagePerHour!BQ$4,Sales!$D$3:$ABF$3,0))/BQ$2*INDEX(Usage!$D$5:$ABF$11,MATCH(UsagePerHour!$B$20,Usage!$C$5:$C$11,0),MATCH(UsagePerHour!BQ$4,Usage!$D$3:$ABF$3,0)),"")</f>
        <v>11.345062836624775</v>
      </c>
      <c r="BR25" s="6">
        <f>IFERROR(INDEX(Sales!$D$5:$ABF$18,MATCH(UsagePerHour!$B25,Sales!$C$5:$C$18,0),MATCH(UsagePerHour!BR$4,Sales!$D$3:$ABF$3,0))/BR$2*INDEX(Usage!$D$5:$ABF$11,MATCH(UsagePerHour!$B$20,Usage!$C$5:$C$11,0),MATCH(UsagePerHour!BR$4,Usage!$D$3:$ABF$3,0)),"")</f>
        <v>24.289026642203577</v>
      </c>
      <c r="BS25" s="6">
        <f>IFERROR(INDEX(Sales!$D$5:$ABF$18,MATCH(UsagePerHour!$B25,Sales!$C$5:$C$18,0),MATCH(UsagePerHour!BS$4,Sales!$D$3:$ABF$3,0))/BS$2*INDEX(Usage!$D$5:$ABF$11,MATCH(UsagePerHour!$B$20,Usage!$C$5:$C$11,0),MATCH(UsagePerHour!BS$4,Usage!$D$3:$ABF$3,0)),"")</f>
        <v>15.73232939005503</v>
      </c>
      <c r="BT25" s="6">
        <f>IFERROR(INDEX(Sales!$D$5:$ABF$18,MATCH(UsagePerHour!$B25,Sales!$C$5:$C$18,0),MATCH(UsagePerHour!BT$4,Sales!$D$3:$ABF$3,0))/BT$2*INDEX(Usage!$D$5:$ABF$11,MATCH(UsagePerHour!$B$20,Usage!$C$5:$C$11,0),MATCH(UsagePerHour!BT$4,Usage!$D$3:$ABF$3,0)),"")</f>
        <v>125.86377288859258</v>
      </c>
      <c r="BU25" s="6">
        <f>IFERROR(INDEX(Sales!$D$5:$ABF$18,MATCH(UsagePerHour!$B25,Sales!$C$5:$C$18,0),MATCH(UsagePerHour!BU$4,Sales!$D$3:$ABF$3,0))/BU$2*INDEX(Usage!$D$5:$ABF$11,MATCH(UsagePerHour!$B$20,Usage!$C$5:$C$11,0),MATCH(UsagePerHour!BU$4,Usage!$D$3:$ABF$3,0)),"")</f>
        <v>46.619159024937417</v>
      </c>
      <c r="BV25" s="6">
        <f>IFERROR(INDEX(Sales!$D$5:$ABF$18,MATCH(UsagePerHour!$B25,Sales!$C$5:$C$18,0),MATCH(UsagePerHour!BV$4,Sales!$D$3:$ABF$3,0))/BV$2*INDEX(Usage!$D$5:$ABF$11,MATCH(UsagePerHour!$B$20,Usage!$C$5:$C$11,0),MATCH(UsagePerHour!BV$4,Usage!$D$3:$ABF$3,0)),"")</f>
        <v>22.332859589665102</v>
      </c>
      <c r="BW25" s="6">
        <f>IFERROR(INDEX(Sales!$D$5:$ABF$18,MATCH(UsagePerHour!$B25,Sales!$C$5:$C$18,0),MATCH(UsagePerHour!BW$4,Sales!$D$3:$ABF$3,0))/BW$2*INDEX(Usage!$D$5:$ABF$11,MATCH(UsagePerHour!$B$20,Usage!$C$5:$C$11,0),MATCH(UsagePerHour!BW$4,Usage!$D$3:$ABF$3,0)),"")</f>
        <v>4.7032095808383234</v>
      </c>
      <c r="BX25" s="6">
        <f>IFERROR(INDEX(Sales!$D$5:$ABF$18,MATCH(UsagePerHour!$B25,Sales!$C$5:$C$18,0),MATCH(UsagePerHour!BX$4,Sales!$D$3:$ABF$3,0))/BX$2*INDEX(Usage!$D$5:$ABF$11,MATCH(UsagePerHour!$B$20,Usage!$C$5:$C$11,0),MATCH(UsagePerHour!BX$4,Usage!$D$3:$ABF$3,0)),"")</f>
        <v>11.345062836624775</v>
      </c>
      <c r="BY25" s="6">
        <f>IFERROR(INDEX(Sales!$D$5:$ABF$18,MATCH(UsagePerHour!$B25,Sales!$C$5:$C$18,0),MATCH(UsagePerHour!BY$4,Sales!$D$3:$ABF$3,0))/BY$2*INDEX(Usage!$D$5:$ABF$11,MATCH(UsagePerHour!$B$20,Usage!$C$5:$C$11,0),MATCH(UsagePerHour!BY$4,Usage!$D$3:$ABF$3,0)),"")</f>
        <v>24.289026642203577</v>
      </c>
      <c r="BZ25" s="6">
        <f>IFERROR(INDEX(Sales!$D$5:$ABF$18,MATCH(UsagePerHour!$B25,Sales!$C$5:$C$18,0),MATCH(UsagePerHour!BZ$4,Sales!$D$3:$ABF$3,0))/BZ$2*INDEX(Usage!$D$5:$ABF$11,MATCH(UsagePerHour!$B$20,Usage!$C$5:$C$11,0),MATCH(UsagePerHour!BZ$4,Usage!$D$3:$ABF$3,0)),"")</f>
        <v>15.73232939005503</v>
      </c>
      <c r="CA25" s="6">
        <f>IFERROR(INDEX(Sales!$D$5:$ABF$18,MATCH(UsagePerHour!$B25,Sales!$C$5:$C$18,0),MATCH(UsagePerHour!CA$4,Sales!$D$3:$ABF$3,0))/CA$2*INDEX(Usage!$D$5:$ABF$11,MATCH(UsagePerHour!$B$20,Usage!$C$5:$C$11,0),MATCH(UsagePerHour!CA$4,Usage!$D$3:$ABF$3,0)),"")</f>
        <v>125.86377288859258</v>
      </c>
      <c r="CB25" s="6">
        <f>IFERROR(INDEX(Sales!$D$5:$ABF$18,MATCH(UsagePerHour!$B25,Sales!$C$5:$C$18,0),MATCH(UsagePerHour!CB$4,Sales!$D$3:$ABF$3,0))/CB$2*INDEX(Usage!$D$5:$ABF$11,MATCH(UsagePerHour!$B$20,Usage!$C$5:$C$11,0),MATCH(UsagePerHour!CB$4,Usage!$D$3:$ABF$3,0)),"")</f>
        <v>46.619159024937417</v>
      </c>
      <c r="CC25" s="6">
        <f>IFERROR(INDEX(Sales!$D$5:$ABF$18,MATCH(UsagePerHour!$B25,Sales!$C$5:$C$18,0),MATCH(UsagePerHour!CC$4,Sales!$D$3:$ABF$3,0))/CC$2*INDEX(Usage!$D$5:$ABF$11,MATCH(UsagePerHour!$B$20,Usage!$C$5:$C$11,0),MATCH(UsagePerHour!CC$4,Usage!$D$3:$ABF$3,0)),"")</f>
        <v>22.332859589665102</v>
      </c>
      <c r="CD25" s="6">
        <f>IFERROR(INDEX(Sales!$D$5:$ABF$18,MATCH(UsagePerHour!$B25,Sales!$C$5:$C$18,0),MATCH(UsagePerHour!CD$4,Sales!$D$3:$ABF$3,0))/CD$2*INDEX(Usage!$D$5:$ABF$11,MATCH(UsagePerHour!$B$20,Usage!$C$5:$C$11,0),MATCH(UsagePerHour!CD$4,Usage!$D$3:$ABF$3,0)),"")</f>
        <v>4.7032095808383234</v>
      </c>
      <c r="CE25" s="6">
        <f>IFERROR(INDEX(Sales!$D$5:$ABF$18,MATCH(UsagePerHour!$B25,Sales!$C$5:$C$18,0),MATCH(UsagePerHour!CE$4,Sales!$D$3:$ABF$3,0))/CE$2*INDEX(Usage!$D$5:$ABF$11,MATCH(UsagePerHour!$B$20,Usage!$C$5:$C$11,0),MATCH(UsagePerHour!CE$4,Usage!$D$3:$ABF$3,0)),"")</f>
        <v>11.345062836624775</v>
      </c>
      <c r="CF25" s="6">
        <f>IFERROR(INDEX(Sales!$D$5:$ABF$18,MATCH(UsagePerHour!$B25,Sales!$C$5:$C$18,0),MATCH(UsagePerHour!CF$4,Sales!$D$3:$ABF$3,0))/CF$2*INDEX(Usage!$D$5:$ABF$11,MATCH(UsagePerHour!$B$20,Usage!$C$5:$C$11,0),MATCH(UsagePerHour!CF$4,Usage!$D$3:$ABF$3,0)),"")</f>
        <v>24.289026642203577</v>
      </c>
      <c r="CG25" s="6">
        <f>IFERROR(INDEX(Sales!$D$5:$ABF$18,MATCH(UsagePerHour!$B25,Sales!$C$5:$C$18,0),MATCH(UsagePerHour!CG$4,Sales!$D$3:$ABF$3,0))/CG$2*INDEX(Usage!$D$5:$ABF$11,MATCH(UsagePerHour!$B$20,Usage!$C$5:$C$11,0),MATCH(UsagePerHour!CG$4,Usage!$D$3:$ABF$3,0)),"")</f>
        <v>15.73232939005503</v>
      </c>
      <c r="CH25" s="6">
        <f>IFERROR(INDEX(Sales!$D$5:$ABF$18,MATCH(UsagePerHour!$B25,Sales!$C$5:$C$18,0),MATCH(UsagePerHour!CH$4,Sales!$D$3:$ABF$3,0))/CH$2*INDEX(Usage!$D$5:$ABF$11,MATCH(UsagePerHour!$B$20,Usage!$C$5:$C$11,0),MATCH(UsagePerHour!CH$4,Usage!$D$3:$ABF$3,0)),"")</f>
        <v>125.86377288859258</v>
      </c>
      <c r="CI25" s="6">
        <f>IFERROR(INDEX(Sales!$D$5:$ABF$18,MATCH(UsagePerHour!$B25,Sales!$C$5:$C$18,0),MATCH(UsagePerHour!CI$4,Sales!$D$3:$ABF$3,0))/CI$2*INDEX(Usage!$D$5:$ABF$11,MATCH(UsagePerHour!$B$20,Usage!$C$5:$C$11,0),MATCH(UsagePerHour!CI$4,Usage!$D$3:$ABF$3,0)),"")</f>
        <v>46.619159024937417</v>
      </c>
      <c r="CJ25" s="6">
        <f>IFERROR(INDEX(Sales!$D$5:$ABF$18,MATCH(UsagePerHour!$B25,Sales!$C$5:$C$18,0),MATCH(UsagePerHour!CJ$4,Sales!$D$3:$ABF$3,0))/CJ$2*INDEX(Usage!$D$5:$ABF$11,MATCH(UsagePerHour!$B$20,Usage!$C$5:$C$11,0),MATCH(UsagePerHour!CJ$4,Usage!$D$3:$ABF$3,0)),"")</f>
        <v>22.332859589665102</v>
      </c>
      <c r="CK25" s="6">
        <f>IFERROR(INDEX(Sales!$D$5:$ABF$18,MATCH(UsagePerHour!$B25,Sales!$C$5:$C$18,0),MATCH(UsagePerHour!CK$4,Sales!$D$3:$ABF$3,0))/CK$2*INDEX(Usage!$D$5:$ABF$11,MATCH(UsagePerHour!$B$20,Usage!$C$5:$C$11,0),MATCH(UsagePerHour!CK$4,Usage!$D$3:$ABF$3,0)),"")</f>
        <v>4.7032095808383234</v>
      </c>
      <c r="CL25" s="6">
        <f>IFERROR(INDEX(Sales!$D$5:$ABF$18,MATCH(UsagePerHour!$B25,Sales!$C$5:$C$18,0),MATCH(UsagePerHour!CL$4,Sales!$D$3:$ABF$3,0))/CL$2*INDEX(Usage!$D$5:$ABF$11,MATCH(UsagePerHour!$B$20,Usage!$C$5:$C$11,0),MATCH(UsagePerHour!CL$4,Usage!$D$3:$ABF$3,0)),"")</f>
        <v>11.345062836624775</v>
      </c>
      <c r="CM25" s="6">
        <f>IFERROR(INDEX(Sales!$D$5:$ABF$18,MATCH(UsagePerHour!$B25,Sales!$C$5:$C$18,0),MATCH(UsagePerHour!CM$4,Sales!$D$3:$ABF$3,0))/CM$2*INDEX(Usage!$D$5:$ABF$11,MATCH(UsagePerHour!$B$20,Usage!$C$5:$C$11,0),MATCH(UsagePerHour!CM$4,Usage!$D$3:$ABF$3,0)),"")</f>
        <v>24.289026642203577</v>
      </c>
      <c r="CN25" s="6">
        <f>IFERROR(INDEX(Sales!$D$5:$ABF$18,MATCH(UsagePerHour!$B25,Sales!$C$5:$C$18,0),MATCH(UsagePerHour!CN$4,Sales!$D$3:$ABF$3,0))/CN$2*INDEX(Usage!$D$5:$ABF$11,MATCH(UsagePerHour!$B$20,Usage!$C$5:$C$11,0),MATCH(UsagePerHour!CN$4,Usage!$D$3:$ABF$3,0)),"")</f>
        <v>15.73232939005503</v>
      </c>
      <c r="CO25" s="6">
        <f>IFERROR(INDEX(Sales!$D$5:$ABF$18,MATCH(UsagePerHour!$B25,Sales!$C$5:$C$18,0),MATCH(UsagePerHour!CO$4,Sales!$D$3:$ABF$3,0))/CO$2*INDEX(Usage!$D$5:$ABF$11,MATCH(UsagePerHour!$B$20,Usage!$C$5:$C$11,0),MATCH(UsagePerHour!CO$4,Usage!$D$3:$ABF$3,0)),"")</f>
        <v>125.86377288859258</v>
      </c>
      <c r="CP25" s="6">
        <f>IFERROR(INDEX(Sales!$D$5:$ABF$18,MATCH(UsagePerHour!$B25,Sales!$C$5:$C$18,0),MATCH(UsagePerHour!CP$4,Sales!$D$3:$ABF$3,0))/CP$2*INDEX(Usage!$D$5:$ABF$11,MATCH(UsagePerHour!$B$20,Usage!$C$5:$C$11,0),MATCH(UsagePerHour!CP$4,Usage!$D$3:$ABF$3,0)),"")</f>
        <v>46.619159024937417</v>
      </c>
      <c r="CQ25" s="6">
        <f>IFERROR(INDEX(Sales!$D$5:$ABF$18,MATCH(UsagePerHour!$B25,Sales!$C$5:$C$18,0),MATCH(UsagePerHour!CQ$4,Sales!$D$3:$ABF$3,0))/CQ$2*INDEX(Usage!$D$5:$ABF$11,MATCH(UsagePerHour!$B$20,Usage!$C$5:$C$11,0),MATCH(UsagePerHour!CQ$4,Usage!$D$3:$ABF$3,0)),"")</f>
        <v>22.332859589665102</v>
      </c>
      <c r="CR25" s="6">
        <f>IFERROR(INDEX(Sales!$D$5:$ABF$18,MATCH(UsagePerHour!$B25,Sales!$C$5:$C$18,0),MATCH(UsagePerHour!CR$4,Sales!$D$3:$ABF$3,0))/CR$2*INDEX(Usage!$D$5:$ABF$11,MATCH(UsagePerHour!$B$20,Usage!$C$5:$C$11,0),MATCH(UsagePerHour!CR$4,Usage!$D$3:$ABF$3,0)),"")</f>
        <v>4.7032095808383234</v>
      </c>
      <c r="CS25" s="6">
        <f>IFERROR(INDEX(Sales!$D$5:$ABF$18,MATCH(UsagePerHour!$B25,Sales!$C$5:$C$18,0),MATCH(UsagePerHour!CS$4,Sales!$D$3:$ABF$3,0))/CS$2*INDEX(Usage!$D$5:$ABF$11,MATCH(UsagePerHour!$B$20,Usage!$C$5:$C$11,0),MATCH(UsagePerHour!CS$4,Usage!$D$3:$ABF$3,0)),"")</f>
        <v>11.345062836624775</v>
      </c>
      <c r="CT25" s="6">
        <f>IFERROR(INDEX(Sales!$D$5:$ABF$18,MATCH(UsagePerHour!$B25,Sales!$C$5:$C$18,0),MATCH(UsagePerHour!CT$4,Sales!$D$3:$ABF$3,0))/CT$2*INDEX(Usage!$D$5:$ABF$11,MATCH(UsagePerHour!$B$20,Usage!$C$5:$C$11,0),MATCH(UsagePerHour!CT$4,Usage!$D$3:$ABF$3,0)),"")</f>
        <v>24.289026642203577</v>
      </c>
      <c r="CU25" s="6">
        <f>IFERROR(INDEX(Sales!$D$5:$ABF$18,MATCH(UsagePerHour!$B25,Sales!$C$5:$C$18,0),MATCH(UsagePerHour!CU$4,Sales!$D$3:$ABF$3,0))/CU$2*INDEX(Usage!$D$5:$ABF$11,MATCH(UsagePerHour!$B$20,Usage!$C$5:$C$11,0),MATCH(UsagePerHour!CU$4,Usage!$D$3:$ABF$3,0)),"")</f>
        <v>15.73232939005503</v>
      </c>
      <c r="CV25" s="6">
        <f>IFERROR(INDEX(Sales!$D$5:$ABF$18,MATCH(UsagePerHour!$B25,Sales!$C$5:$C$18,0),MATCH(UsagePerHour!CV$4,Sales!$D$3:$ABF$3,0))/CV$2*INDEX(Usage!$D$5:$ABF$11,MATCH(UsagePerHour!$B$20,Usage!$C$5:$C$11,0),MATCH(UsagePerHour!CV$4,Usage!$D$3:$ABF$3,0)),"")</f>
        <v>125.86377288859258</v>
      </c>
      <c r="CW25" s="6">
        <f>IFERROR(INDEX(Sales!$D$5:$ABF$18,MATCH(UsagePerHour!$B25,Sales!$C$5:$C$18,0),MATCH(UsagePerHour!CW$4,Sales!$D$3:$ABF$3,0))/CW$2*INDEX(Usage!$D$5:$ABF$11,MATCH(UsagePerHour!$B$20,Usage!$C$5:$C$11,0),MATCH(UsagePerHour!CW$4,Usage!$D$3:$ABF$3,0)),"")</f>
        <v>46.619159024937417</v>
      </c>
      <c r="CX25" s="6">
        <f>IFERROR(INDEX(Sales!$D$5:$ABF$18,MATCH(UsagePerHour!$B25,Sales!$C$5:$C$18,0),MATCH(UsagePerHour!CX$4,Sales!$D$3:$ABF$3,0))/CX$2*INDEX(Usage!$D$5:$ABF$11,MATCH(UsagePerHour!$B$20,Usage!$C$5:$C$11,0),MATCH(UsagePerHour!CX$4,Usage!$D$3:$ABF$3,0)),"")</f>
        <v>22.332859589665102</v>
      </c>
      <c r="CY25" s="6">
        <f>IFERROR(INDEX(Sales!$D$5:$ABF$18,MATCH(UsagePerHour!$B25,Sales!$C$5:$C$18,0),MATCH(UsagePerHour!CY$4,Sales!$D$3:$ABF$3,0))/CY$2*INDEX(Usage!$D$5:$ABF$11,MATCH(UsagePerHour!$B$20,Usage!$C$5:$C$11,0),MATCH(UsagePerHour!CY$4,Usage!$D$3:$ABF$3,0)),"")</f>
        <v>4.7032095808383234</v>
      </c>
      <c r="CZ25" s="6">
        <f>IFERROR(INDEX(Sales!$D$5:$ABF$18,MATCH(UsagePerHour!$B25,Sales!$C$5:$C$18,0),MATCH(UsagePerHour!CZ$4,Sales!$D$3:$ABF$3,0))/CZ$2*INDEX(Usage!$D$5:$ABF$11,MATCH(UsagePerHour!$B$20,Usage!$C$5:$C$11,0),MATCH(UsagePerHour!CZ$4,Usage!$D$3:$ABF$3,0)),"")</f>
        <v>11.345062836624775</v>
      </c>
      <c r="DA25" s="6">
        <f>IFERROR(INDEX(Sales!$D$5:$ABF$18,MATCH(UsagePerHour!$B25,Sales!$C$5:$C$18,0),MATCH(UsagePerHour!DA$4,Sales!$D$3:$ABF$3,0))/DA$2*INDEX(Usage!$D$5:$ABF$11,MATCH(UsagePerHour!$B$20,Usage!$C$5:$C$11,0),MATCH(UsagePerHour!DA$4,Usage!$D$3:$ABF$3,0)),"")</f>
        <v>8.6097005988023962</v>
      </c>
      <c r="DB25" s="6">
        <f>IFERROR(INDEX(Sales!$D$5:$ABF$18,MATCH(UsagePerHour!$B25,Sales!$C$5:$C$18,0),MATCH(UsagePerHour!DB$4,Sales!$D$3:$ABF$3,0))/DB$2*INDEX(Usage!$D$5:$ABF$11,MATCH(UsagePerHour!$B$20,Usage!$C$5:$C$11,0),MATCH(UsagePerHour!DB$4,Usage!$D$3:$ABF$3,0)),"")</f>
        <v>6.7917946794613311</v>
      </c>
      <c r="DC25" s="6">
        <f>IFERROR(INDEX(Sales!$D$5:$ABF$18,MATCH(UsagePerHour!$B25,Sales!$C$5:$C$18,0),MATCH(UsagePerHour!DC$4,Sales!$D$3:$ABF$3,0))/DC$2*INDEX(Usage!$D$5:$ABF$11,MATCH(UsagePerHour!$B$20,Usage!$C$5:$C$11,0),MATCH(UsagePerHour!DC$4,Usage!$D$3:$ABF$3,0)),"")</f>
        <v>75.395359344848686</v>
      </c>
      <c r="DD25" s="6">
        <f>IFERROR(INDEX(Sales!$D$5:$ABF$18,MATCH(UsagePerHour!$B25,Sales!$C$5:$C$18,0),MATCH(UsagePerHour!DD$4,Sales!$D$3:$ABF$3,0))/DD$2*INDEX(Usage!$D$5:$ABF$11,MATCH(UsagePerHour!$B$20,Usage!$C$5:$C$11,0),MATCH(UsagePerHour!DD$4,Usage!$D$3:$ABF$3,0)),"")</f>
        <v>6.8859493496346005</v>
      </c>
      <c r="DE25" s="6">
        <f>IFERROR(INDEX(Sales!$D$5:$ABF$18,MATCH(UsagePerHour!$B25,Sales!$C$5:$C$18,0),MATCH(UsagePerHour!DE$4,Sales!$D$3:$ABF$3,0))/DE$2*INDEX(Usage!$D$5:$ABF$11,MATCH(UsagePerHour!$B$20,Usage!$C$5:$C$11,0),MATCH(UsagePerHour!DE$4,Usage!$D$3:$ABF$3,0)),"")</f>
        <v>31.151748548399926</v>
      </c>
      <c r="DF25" s="6">
        <f>IFERROR(INDEX(Sales!$D$5:$ABF$18,MATCH(UsagePerHour!$B25,Sales!$C$5:$C$18,0),MATCH(UsagePerHour!DF$4,Sales!$D$3:$ABF$3,0))/DF$2*INDEX(Usage!$D$5:$ABF$11,MATCH(UsagePerHour!$B$20,Usage!$C$5:$C$11,0),MATCH(UsagePerHour!DF$4,Usage!$D$3:$ABF$3,0)),"")</f>
        <v>4.9641786709270237</v>
      </c>
      <c r="DG25" s="6">
        <f>IFERROR(INDEX(Sales!$D$5:$ABF$18,MATCH(UsagePerHour!$B25,Sales!$C$5:$C$18,0),MATCH(UsagePerHour!DG$4,Sales!$D$3:$ABF$3,0))/DG$2*INDEX(Usage!$D$5:$ABF$11,MATCH(UsagePerHour!$B$20,Usage!$C$5:$C$11,0),MATCH(UsagePerHour!DG$4,Usage!$D$3:$ABF$3,0)),"")</f>
        <v>31.265181565672989</v>
      </c>
      <c r="DH25" s="6">
        <f>IFERROR(INDEX(Sales!$D$5:$ABF$18,MATCH(UsagePerHour!$B25,Sales!$C$5:$C$18,0),MATCH(UsagePerHour!DH$4,Sales!$D$3:$ABF$3,0))/DH$2*INDEX(Usage!$D$5:$ABF$11,MATCH(UsagePerHour!$B$20,Usage!$C$5:$C$11,0),MATCH(UsagePerHour!DH$4,Usage!$D$3:$ABF$3,0)),"")</f>
        <v>68.345576170642431</v>
      </c>
      <c r="DI25" s="6">
        <f>IFERROR(INDEX(Sales!$D$5:$ABF$18,MATCH(UsagePerHour!$B25,Sales!$C$5:$C$18,0),MATCH(UsagePerHour!DI$4,Sales!$D$3:$ABF$3,0))/DI$2*INDEX(Usage!$D$5:$ABF$11,MATCH(UsagePerHour!$B$20,Usage!$C$5:$C$11,0),MATCH(UsagePerHour!DI$4,Usage!$D$3:$ABF$3,0)),"")</f>
        <v>7.8942457569979627</v>
      </c>
      <c r="DJ25" s="6">
        <f>IFERROR(INDEX(Sales!$D$5:$ABF$18,MATCH(UsagePerHour!$B25,Sales!$C$5:$C$18,0),MATCH(UsagePerHour!DJ$4,Sales!$D$3:$ABF$3,0))/DJ$2*INDEX(Usage!$D$5:$ABF$11,MATCH(UsagePerHour!$B$20,Usage!$C$5:$C$11,0),MATCH(UsagePerHour!DJ$4,Usage!$D$3:$ABF$3,0)),"")</f>
        <v>72.424970426142636</v>
      </c>
      <c r="DK25" s="6">
        <f>IFERROR(INDEX(Sales!$D$5:$ABF$18,MATCH(UsagePerHour!$B25,Sales!$C$5:$C$18,0),MATCH(UsagePerHour!DK$4,Sales!$D$3:$ABF$3,0))/DK$2*INDEX(Usage!$D$5:$ABF$11,MATCH(UsagePerHour!$B$20,Usage!$C$5:$C$11,0),MATCH(UsagePerHour!DK$4,Usage!$D$3:$ABF$3,0)),"")</f>
        <v>20.930512994237905</v>
      </c>
      <c r="DL25" s="6">
        <f>IFERROR(INDEX(Sales!$D$5:$ABF$18,MATCH(UsagePerHour!$B25,Sales!$C$5:$C$18,0),MATCH(UsagePerHour!DL$4,Sales!$D$3:$ABF$3,0))/DL$2*INDEX(Usage!$D$5:$ABF$11,MATCH(UsagePerHour!$B$20,Usage!$C$5:$C$11,0),MATCH(UsagePerHour!DL$4,Usage!$D$3:$ABF$3,0)),"")</f>
        <v>19.867773723555402</v>
      </c>
      <c r="DM25" s="6">
        <f>IFERROR(INDEX(Sales!$D$5:$ABF$18,MATCH(UsagePerHour!$B25,Sales!$C$5:$C$18,0),MATCH(UsagePerHour!DM$4,Sales!$D$3:$ABF$3,0))/DM$2*INDEX(Usage!$D$5:$ABF$11,MATCH(UsagePerHour!$B$20,Usage!$C$5:$C$11,0),MATCH(UsagePerHour!DM$4,Usage!$D$3:$ABF$3,0)),"")</f>
        <v>8.1939117199391163</v>
      </c>
      <c r="DN25" s="6">
        <f>IFERROR(INDEX(Sales!$D$5:$ABF$18,MATCH(UsagePerHour!$B25,Sales!$C$5:$C$18,0),MATCH(UsagePerHour!DN$4,Sales!$D$3:$ABF$3,0))/DN$2*INDEX(Usage!$D$5:$ABF$11,MATCH(UsagePerHour!$B$20,Usage!$C$5:$C$11,0),MATCH(UsagePerHour!DN$4,Usage!$D$3:$ABF$3,0)),"")</f>
        <v>32.636328445566171</v>
      </c>
      <c r="DO25" s="6">
        <f>IFERROR(INDEX(Sales!$D$5:$ABF$18,MATCH(UsagePerHour!$B25,Sales!$C$5:$C$18,0),MATCH(UsagePerHour!DO$4,Sales!$D$3:$ABF$3,0))/DO$2*INDEX(Usage!$D$5:$ABF$11,MATCH(UsagePerHour!$B$20,Usage!$C$5:$C$11,0),MATCH(UsagePerHour!DO$4,Usage!$D$3:$ABF$3,0)),"")</f>
        <v>16.586900631743937</v>
      </c>
      <c r="DP25" s="6">
        <f>IFERROR(INDEX(Sales!$D$5:$ABF$18,MATCH(UsagePerHour!$B25,Sales!$C$5:$C$18,0),MATCH(UsagePerHour!DP$4,Sales!$D$3:$ABF$3,0))/DP$2*INDEX(Usage!$D$5:$ABF$11,MATCH(UsagePerHour!$B$20,Usage!$C$5:$C$11,0),MATCH(UsagePerHour!DP$4,Usage!$D$3:$ABF$3,0)),"")</f>
        <v>11.101961016647905</v>
      </c>
      <c r="DQ25" s="6">
        <f>IFERROR(INDEX(Sales!$D$5:$ABF$18,MATCH(UsagePerHour!$B25,Sales!$C$5:$C$18,0),MATCH(UsagePerHour!DQ$4,Sales!$D$3:$ABF$3,0))/DQ$2*INDEX(Usage!$D$5:$ABF$11,MATCH(UsagePerHour!$B$20,Usage!$C$5:$C$11,0),MATCH(UsagePerHour!DQ$4,Usage!$D$3:$ABF$3,0)),"")</f>
        <v>97.115094408770688</v>
      </c>
      <c r="DR25" s="6">
        <f>IFERROR(INDEX(Sales!$D$5:$ABF$18,MATCH(UsagePerHour!$B25,Sales!$C$5:$C$18,0),MATCH(UsagePerHour!DR$4,Sales!$D$3:$ABF$3,0))/DR$2*INDEX(Usage!$D$5:$ABF$11,MATCH(UsagePerHour!$B$20,Usage!$C$5:$C$11,0),MATCH(UsagePerHour!DR$4,Usage!$D$3:$ABF$3,0)),"")</f>
        <v>32.129641685883435</v>
      </c>
      <c r="DS25" s="6">
        <f>IFERROR(INDEX(Sales!$D$5:$ABF$18,MATCH(UsagePerHour!$B25,Sales!$C$5:$C$18,0),MATCH(UsagePerHour!DS$4,Sales!$D$3:$ABF$3,0))/DS$2*INDEX(Usage!$D$5:$ABF$11,MATCH(UsagePerHour!$B$20,Usage!$C$5:$C$11,0),MATCH(UsagePerHour!DS$4,Usage!$D$3:$ABF$3,0)),"")</f>
        <v>14.953377284104109</v>
      </c>
      <c r="DT25" s="6">
        <f>IFERROR(INDEX(Sales!$D$5:$ABF$18,MATCH(UsagePerHour!$B25,Sales!$C$5:$C$18,0),MATCH(UsagePerHour!DT$4,Sales!$D$3:$ABF$3,0))/DT$2*INDEX(Usage!$D$5:$ABF$11,MATCH(UsagePerHour!$B$20,Usage!$C$5:$C$11,0),MATCH(UsagePerHour!DT$4,Usage!$D$3:$ABF$3,0)),"")</f>
        <v>3.4140225933202357</v>
      </c>
      <c r="DU25" s="6">
        <f>IFERROR(INDEX(Sales!$D$5:$ABF$18,MATCH(UsagePerHour!$B25,Sales!$C$5:$C$18,0),MATCH(UsagePerHour!DU$4,Sales!$D$3:$ABF$3,0))/DU$2*INDEX(Usage!$D$5:$ABF$11,MATCH(UsagePerHour!$B$20,Usage!$C$5:$C$11,0),MATCH(UsagePerHour!DU$4,Usage!$D$3:$ABF$3,0)),"")</f>
        <v>21.034837866298705</v>
      </c>
      <c r="DV25" s="6">
        <f>IFERROR(INDEX(Sales!$D$5:$ABF$18,MATCH(UsagePerHour!$B25,Sales!$C$5:$C$18,0),MATCH(UsagePerHour!DV$4,Sales!$D$3:$ABF$3,0))/DV$2*INDEX(Usage!$D$5:$ABF$11,MATCH(UsagePerHour!$B$20,Usage!$C$5:$C$11,0),MATCH(UsagePerHour!DV$4,Usage!$D$3:$ABF$3,0)),"")</f>
        <v>18.569165432098764</v>
      </c>
      <c r="DW25" s="6">
        <f>IFERROR(INDEX(Sales!$D$5:$ABF$18,MATCH(UsagePerHour!$B25,Sales!$C$5:$C$18,0),MATCH(UsagePerHour!DW$4,Sales!$D$3:$ABF$3,0))/DW$2*INDEX(Usage!$D$5:$ABF$11,MATCH(UsagePerHour!$B$20,Usage!$C$5:$C$11,0),MATCH(UsagePerHour!DW$4,Usage!$D$3:$ABF$3,0)),"")</f>
        <v>14.795541980214763</v>
      </c>
      <c r="DX25" s="6">
        <f>IFERROR(INDEX(Sales!$D$5:$ABF$18,MATCH(UsagePerHour!$B25,Sales!$C$5:$C$18,0),MATCH(UsagePerHour!DX$4,Sales!$D$3:$ABF$3,0))/DX$2*INDEX(Usage!$D$5:$ABF$11,MATCH(UsagePerHour!$B$20,Usage!$C$5:$C$11,0),MATCH(UsagePerHour!DX$4,Usage!$D$3:$ABF$3,0)),"")</f>
        <v>92.179026502952553</v>
      </c>
      <c r="DY25" s="6">
        <f>IFERROR(INDEX(Sales!$D$5:$ABF$18,MATCH(UsagePerHour!$B25,Sales!$C$5:$C$18,0),MATCH(UsagePerHour!DY$4,Sales!$D$3:$ABF$3,0))/DY$2*INDEX(Usage!$D$5:$ABF$11,MATCH(UsagePerHour!$B$20,Usage!$C$5:$C$11,0),MATCH(UsagePerHour!DY$4,Usage!$D$3:$ABF$3,0)),"")</f>
        <v>29.498224373010469</v>
      </c>
      <c r="DZ25" s="6">
        <f>IFERROR(INDEX(Sales!$D$5:$ABF$18,MATCH(UsagePerHour!$B25,Sales!$C$5:$C$18,0),MATCH(UsagePerHour!DZ$4,Sales!$D$3:$ABF$3,0))/DZ$2*INDEX(Usage!$D$5:$ABF$11,MATCH(UsagePerHour!$B$20,Usage!$C$5:$C$11,0),MATCH(UsagePerHour!DZ$4,Usage!$D$3:$ABF$3,0)),"")</f>
        <v>22.774196812305579</v>
      </c>
      <c r="EA25" s="6">
        <f>IFERROR(INDEX(Sales!$D$5:$ABF$18,MATCH(UsagePerHour!$B25,Sales!$C$5:$C$18,0),MATCH(UsagePerHour!EA$4,Sales!$D$3:$ABF$3,0))/EA$2*INDEX(Usage!$D$5:$ABF$11,MATCH(UsagePerHour!$B$20,Usage!$C$5:$C$11,0),MATCH(UsagePerHour!EA$4,Usage!$D$3:$ABF$3,0)),"")</f>
        <v>231.10887136126911</v>
      </c>
      <c r="EB25" s="6">
        <f>IFERROR(INDEX(Sales!$D$5:$ABF$18,MATCH(UsagePerHour!$B25,Sales!$C$5:$C$18,0),MATCH(UsagePerHour!EB$4,Sales!$D$3:$ABF$3,0))/EB$2*INDEX(Usage!$D$5:$ABF$11,MATCH(UsagePerHour!$B$20,Usage!$C$5:$C$11,0),MATCH(UsagePerHour!EB$4,Usage!$D$3:$ABF$3,0)),"")</f>
        <v>2.6349201844625756</v>
      </c>
      <c r="EC25" s="6">
        <f>IFERROR(INDEX(Sales!$D$5:$ABF$18,MATCH(UsagePerHour!$B25,Sales!$C$5:$C$18,0),MATCH(UsagePerHour!EC$4,Sales!$D$3:$ABF$3,0))/EC$2*INDEX(Usage!$D$5:$ABF$11,MATCH(UsagePerHour!$B$20,Usage!$C$5:$C$11,0),MATCH(UsagePerHour!EC$4,Usage!$D$3:$ABF$3,0)),"")</f>
        <v>32.314441953529304</v>
      </c>
      <c r="ED25" s="6">
        <f>IFERROR(INDEX(Sales!$D$5:$ABF$18,MATCH(UsagePerHour!$B25,Sales!$C$5:$C$18,0),MATCH(UsagePerHour!ED$4,Sales!$D$3:$ABF$3,0))/ED$2*INDEX(Usage!$D$5:$ABF$11,MATCH(UsagePerHour!$B$20,Usage!$C$5:$C$11,0),MATCH(UsagePerHour!ED$4,Usage!$D$3:$ABF$3,0)),"")</f>
        <v>11.161816674665154</v>
      </c>
      <c r="EE25" s="6">
        <f>IFERROR(INDEX(Sales!$D$5:$ABF$18,MATCH(UsagePerHour!$B25,Sales!$C$5:$C$18,0),MATCH(UsagePerHour!EE$4,Sales!$D$3:$ABF$3,0))/EE$2*INDEX(Usage!$D$5:$ABF$11,MATCH(UsagePerHour!$B$20,Usage!$C$5:$C$11,0),MATCH(UsagePerHour!EE$4,Usage!$D$3:$ABF$3,0)),"")</f>
        <v>126.22336817122113</v>
      </c>
      <c r="EF25" s="6">
        <f>IFERROR(INDEX(Sales!$D$5:$ABF$18,MATCH(UsagePerHour!$B25,Sales!$C$5:$C$18,0),MATCH(UsagePerHour!EF$4,Sales!$D$3:$ABF$3,0))/EF$2*INDEX(Usage!$D$5:$ABF$11,MATCH(UsagePerHour!$B$20,Usage!$C$5:$C$11,0),MATCH(UsagePerHour!EF$4,Usage!$D$3:$ABF$3,0)),"")</f>
        <v>50.995770567786792</v>
      </c>
      <c r="EG25" s="6">
        <f>IFERROR(INDEX(Sales!$D$5:$ABF$18,MATCH(UsagePerHour!$B25,Sales!$C$5:$C$18,0),MATCH(UsagePerHour!EG$4,Sales!$D$3:$ABF$3,0))/EG$2*INDEX(Usage!$D$5:$ABF$11,MATCH(UsagePerHour!$B$20,Usage!$C$5:$C$11,0),MATCH(UsagePerHour!EG$4,Usage!$D$3:$ABF$3,0)),"")</f>
        <v>19.760536603130056</v>
      </c>
      <c r="EH25" s="6">
        <f>IFERROR(INDEX(Sales!$D$5:$ABF$18,MATCH(UsagePerHour!$B25,Sales!$C$5:$C$18,0),MATCH(UsagePerHour!EH$4,Sales!$D$3:$ABF$3,0))/EH$2*INDEX(Usage!$D$5:$ABF$11,MATCH(UsagePerHour!$B$20,Usage!$C$5:$C$11,0),MATCH(UsagePerHour!EH$4,Usage!$D$3:$ABF$3,0)),"")</f>
        <v>8.6170234559049472</v>
      </c>
      <c r="EI25" s="6">
        <f>IFERROR(INDEX(Sales!$D$5:$ABF$18,MATCH(UsagePerHour!$B25,Sales!$C$5:$C$18,0),MATCH(UsagePerHour!EI$4,Sales!$D$3:$ABF$3,0))/EI$2*INDEX(Usage!$D$5:$ABF$11,MATCH(UsagePerHour!$B$20,Usage!$C$5:$C$11,0),MATCH(UsagePerHour!EI$4,Usage!$D$3:$ABF$3,0)),"")</f>
        <v>37.641707875119934</v>
      </c>
      <c r="EJ25" s="6">
        <f>IFERROR(INDEX(Sales!$D$5:$ABF$18,MATCH(UsagePerHour!$B25,Sales!$C$5:$C$18,0),MATCH(UsagePerHour!EJ$4,Sales!$D$3:$ABF$3,0))/EJ$2*INDEX(Usage!$D$5:$ABF$11,MATCH(UsagePerHour!$B$20,Usage!$C$5:$C$11,0),MATCH(UsagePerHour!EJ$4,Usage!$D$3:$ABF$3,0)),"")</f>
        <v>10.798450145585438</v>
      </c>
      <c r="EK25" s="6">
        <f>IFERROR(INDEX(Sales!$D$5:$ABF$18,MATCH(UsagePerHour!$B25,Sales!$C$5:$C$18,0),MATCH(UsagePerHour!EK$4,Sales!$D$3:$ABF$3,0))/EK$2*INDEX(Usage!$D$5:$ABF$11,MATCH(UsagePerHour!$B$20,Usage!$C$5:$C$11,0),MATCH(UsagePerHour!EK$4,Usage!$D$3:$ABF$3,0)),"")</f>
        <v>21.084709471430333</v>
      </c>
      <c r="EL25" s="6">
        <f>IFERROR(INDEX(Sales!$D$5:$ABF$18,MATCH(UsagePerHour!$B25,Sales!$C$5:$C$18,0),MATCH(UsagePerHour!EL$4,Sales!$D$3:$ABF$3,0))/EL$2*INDEX(Usage!$D$5:$ABF$11,MATCH(UsagePerHour!$B$20,Usage!$C$5:$C$11,0),MATCH(UsagePerHour!EL$4,Usage!$D$3:$ABF$3,0)),"")</f>
        <v>142.46945781458675</v>
      </c>
      <c r="EM25" s="6">
        <f>IFERROR(INDEX(Sales!$D$5:$ABF$18,MATCH(UsagePerHour!$B25,Sales!$C$5:$C$18,0),MATCH(UsagePerHour!EM$4,Sales!$D$3:$ABF$3,0))/EM$2*INDEX(Usage!$D$5:$ABF$11,MATCH(UsagePerHour!$B$20,Usage!$C$5:$C$11,0),MATCH(UsagePerHour!EM$4,Usage!$D$3:$ABF$3,0)),"")</f>
        <v>22.349275319538329</v>
      </c>
      <c r="EN25" s="6">
        <f>IFERROR(INDEX(Sales!$D$5:$ABF$18,MATCH(UsagePerHour!$B25,Sales!$C$5:$C$18,0),MATCH(UsagePerHour!EN$4,Sales!$D$3:$ABF$3,0))/EN$2*INDEX(Usage!$D$5:$ABF$11,MATCH(UsagePerHour!$B$20,Usage!$C$5:$C$11,0),MATCH(UsagePerHour!EN$4,Usage!$D$3:$ABF$3,0)),"")</f>
        <v>119.50504473449786</v>
      </c>
      <c r="EO25" s="6">
        <f>IFERROR(INDEX(Sales!$D$5:$ABF$18,MATCH(UsagePerHour!$B25,Sales!$C$5:$C$18,0),MATCH(UsagePerHour!EO$4,Sales!$D$3:$ABF$3,0))/EO$2*INDEX(Usage!$D$5:$ABF$11,MATCH(UsagePerHour!$B$20,Usage!$C$5:$C$11,0),MATCH(UsagePerHour!EO$4,Usage!$D$3:$ABF$3,0)),"")</f>
        <v>8.1925974801829682</v>
      </c>
      <c r="EP25" s="6">
        <f>IFERROR(INDEX(Sales!$D$5:$ABF$18,MATCH(UsagePerHour!$B25,Sales!$C$5:$C$18,0),MATCH(UsagePerHour!EP$4,Sales!$D$3:$ABF$3,0))/EP$2*INDEX(Usage!$D$5:$ABF$11,MATCH(UsagePerHour!$B$20,Usage!$C$5:$C$11,0),MATCH(UsagePerHour!EP$4,Usage!$D$3:$ABF$3,0)),"")</f>
        <v>49.042659205457923</v>
      </c>
      <c r="EQ25" s="6">
        <f>IFERROR(INDEX(Sales!$D$5:$ABF$18,MATCH(UsagePerHour!$B25,Sales!$C$5:$C$18,0),MATCH(UsagePerHour!EQ$4,Sales!$D$3:$ABF$3,0))/EQ$2*INDEX(Usage!$D$5:$ABF$11,MATCH(UsagePerHour!$B$20,Usage!$C$5:$C$11,0),MATCH(UsagePerHour!EQ$4,Usage!$D$3:$ABF$3,0)),"")</f>
        <v>83.397330474743086</v>
      </c>
      <c r="ER25" s="6">
        <f>IFERROR(INDEX(Sales!$D$5:$ABF$18,MATCH(UsagePerHour!$B25,Sales!$C$5:$C$18,0),MATCH(UsagePerHour!ER$4,Sales!$D$3:$ABF$3,0))/ER$2*INDEX(Usage!$D$5:$ABF$11,MATCH(UsagePerHour!$B$20,Usage!$C$5:$C$11,0),MATCH(UsagePerHour!ER$4,Usage!$D$3:$ABF$3,0)),"")</f>
        <v>30.020756209460529</v>
      </c>
      <c r="ES25" s="6">
        <f>IFERROR(INDEX(Sales!$D$5:$ABF$18,MATCH(UsagePerHour!$B25,Sales!$C$5:$C$18,0),MATCH(UsagePerHour!ES$4,Sales!$D$3:$ABF$3,0))/ES$2*INDEX(Usage!$D$5:$ABF$11,MATCH(UsagePerHour!$B$20,Usage!$C$5:$C$11,0),MATCH(UsagePerHour!ES$4,Usage!$D$3:$ABF$3,0)),"")</f>
        <v>9.2543841473118214</v>
      </c>
      <c r="ET25" s="6">
        <f>IFERROR(INDEX(Sales!$D$5:$ABF$18,MATCH(UsagePerHour!$B25,Sales!$C$5:$C$18,0),MATCH(UsagePerHour!ET$4,Sales!$D$3:$ABF$3,0))/ET$2*INDEX(Usage!$D$5:$ABF$11,MATCH(UsagePerHour!$B$20,Usage!$C$5:$C$11,0),MATCH(UsagePerHour!ET$4,Usage!$D$3:$ABF$3,0)),"")</f>
        <v>44.451038867601781</v>
      </c>
      <c r="EU25" s="6">
        <f>IFERROR(INDEX(Sales!$D$5:$ABF$18,MATCH(UsagePerHour!$B25,Sales!$C$5:$C$18,0),MATCH(UsagePerHour!EU$4,Sales!$D$3:$ABF$3,0))/EU$2*INDEX(Usage!$D$5:$ABF$11,MATCH(UsagePerHour!$B$20,Usage!$C$5:$C$11,0),MATCH(UsagePerHour!EU$4,Usage!$D$3:$ABF$3,0)),"")</f>
        <v>49.534081764447535</v>
      </c>
      <c r="EV25" s="6">
        <f>IFERROR(INDEX(Sales!$D$5:$ABF$18,MATCH(UsagePerHour!$B25,Sales!$C$5:$C$18,0),MATCH(UsagePerHour!EV$4,Sales!$D$3:$ABF$3,0))/EV$2*INDEX(Usage!$D$5:$ABF$11,MATCH(UsagePerHour!$B$20,Usage!$C$5:$C$11,0),MATCH(UsagePerHour!EV$4,Usage!$D$3:$ABF$3,0)),"")</f>
        <v>10.638324955624737</v>
      </c>
      <c r="EW25" s="6">
        <f>IFERROR(INDEX(Sales!$D$5:$ABF$18,MATCH(UsagePerHour!$B25,Sales!$C$5:$C$18,0),MATCH(UsagePerHour!EW$4,Sales!$D$3:$ABF$3,0))/EW$2*INDEX(Usage!$D$5:$ABF$11,MATCH(UsagePerHour!$B$20,Usage!$C$5:$C$11,0),MATCH(UsagePerHour!EW$4,Usage!$D$3:$ABF$3,0)),"")</f>
        <v>39.136828827795775</v>
      </c>
      <c r="EX25" s="6">
        <f>IFERROR(INDEX(Sales!$D$5:$ABF$18,MATCH(UsagePerHour!$B25,Sales!$C$5:$C$18,0),MATCH(UsagePerHour!EX$4,Sales!$D$3:$ABF$3,0))/EX$2*INDEX(Usage!$D$5:$ABF$11,MATCH(UsagePerHour!$B$20,Usage!$C$5:$C$11,0),MATCH(UsagePerHour!EX$4,Usage!$D$3:$ABF$3,0)),"")</f>
        <v>25.327748640583327</v>
      </c>
      <c r="EY25" s="6">
        <f>IFERROR(INDEX(Sales!$D$5:$ABF$18,MATCH(UsagePerHour!$B25,Sales!$C$5:$C$18,0),MATCH(UsagePerHour!EY$4,Sales!$D$3:$ABF$3,0))/EY$2*INDEX(Usage!$D$5:$ABF$11,MATCH(UsagePerHour!$B$20,Usage!$C$5:$C$11,0),MATCH(UsagePerHour!EY$4,Usage!$D$3:$ABF$3,0)),"")</f>
        <v>14.885960306626064</v>
      </c>
      <c r="EZ25" s="6">
        <f>IFERROR(INDEX(Sales!$D$5:$ABF$18,MATCH(UsagePerHour!$B25,Sales!$C$5:$C$18,0),MATCH(UsagePerHour!EZ$4,Sales!$D$3:$ABF$3,0))/EZ$2*INDEX(Usage!$D$5:$ABF$11,MATCH(UsagePerHour!$B$20,Usage!$C$5:$C$11,0),MATCH(UsagePerHour!EZ$4,Usage!$D$3:$ABF$3,0)),"")</f>
        <v>121.69356120494224</v>
      </c>
      <c r="FA25" s="6">
        <f>IFERROR(INDEX(Sales!$D$5:$ABF$18,MATCH(UsagePerHour!$B25,Sales!$C$5:$C$18,0),MATCH(UsagePerHour!FA$4,Sales!$D$3:$ABF$3,0))/FA$2*INDEX(Usage!$D$5:$ABF$11,MATCH(UsagePerHour!$B$20,Usage!$C$5:$C$11,0),MATCH(UsagePerHour!FA$4,Usage!$D$3:$ABF$3,0)),"")</f>
        <v>42.422493243998233</v>
      </c>
      <c r="FB25" s="6">
        <f>IFERROR(INDEX(Sales!$D$5:$ABF$18,MATCH(UsagePerHour!$B25,Sales!$C$5:$C$18,0),MATCH(UsagePerHour!FB$4,Sales!$D$3:$ABF$3,0))/FB$2*INDEX(Usage!$D$5:$ABF$11,MATCH(UsagePerHour!$B$20,Usage!$C$5:$C$11,0),MATCH(UsagePerHour!FB$4,Usage!$D$3:$ABF$3,0)),"")</f>
        <v>11.252800589709748</v>
      </c>
      <c r="FC25" s="6">
        <f>IFERROR(INDEX(Sales!$D$5:$ABF$18,MATCH(UsagePerHour!$B25,Sales!$C$5:$C$18,0),MATCH(UsagePerHour!FC$4,Sales!$D$3:$ABF$3,0))/FC$2*INDEX(Usage!$D$5:$ABF$11,MATCH(UsagePerHour!$B$20,Usage!$C$5:$C$11,0),MATCH(UsagePerHour!FC$4,Usage!$D$3:$ABF$3,0)),"")</f>
        <v>5.5536866651000532</v>
      </c>
      <c r="FD25" s="6">
        <f>IFERROR(INDEX(Sales!$D$5:$ABF$18,MATCH(UsagePerHour!$B25,Sales!$C$5:$C$18,0),MATCH(UsagePerHour!FD$4,Sales!$D$3:$ABF$3,0))/FD$2*INDEX(Usage!$D$5:$ABF$11,MATCH(UsagePerHour!$B$20,Usage!$C$5:$C$11,0),MATCH(UsagePerHour!FD$4,Usage!$D$3:$ABF$3,0)),"")</f>
        <v>2.6246268175862881</v>
      </c>
      <c r="FE25" s="6">
        <f>IFERROR(INDEX(Sales!$D$5:$ABF$18,MATCH(UsagePerHour!$B25,Sales!$C$5:$C$18,0),MATCH(UsagePerHour!FE$4,Sales!$D$3:$ABF$3,0))/FE$2*INDEX(Usage!$D$5:$ABF$11,MATCH(UsagePerHour!$B$20,Usage!$C$5:$C$11,0),MATCH(UsagePerHour!FE$4,Usage!$D$3:$ABF$3,0)),"")</f>
        <v>2.1146549383721562</v>
      </c>
      <c r="FF25" s="6">
        <f>IFERROR(INDEX(Sales!$D$5:$ABF$18,MATCH(UsagePerHour!$B25,Sales!$C$5:$C$18,0),MATCH(UsagePerHour!FF$4,Sales!$D$3:$ABF$3,0))/FF$2*INDEX(Usage!$D$5:$ABF$11,MATCH(UsagePerHour!$B$20,Usage!$C$5:$C$11,0),MATCH(UsagePerHour!FF$4,Usage!$D$3:$ABF$3,0)),"")</f>
        <v>5.6277662687843213</v>
      </c>
      <c r="FG25" s="6">
        <f>IFERROR(INDEX(Sales!$D$5:$ABF$18,MATCH(UsagePerHour!$B25,Sales!$C$5:$C$18,0),MATCH(UsagePerHour!FG$4,Sales!$D$3:$ABF$3,0))/FG$2*INDEX(Usage!$D$5:$ABF$11,MATCH(UsagePerHour!$B$20,Usage!$C$5:$C$11,0),MATCH(UsagePerHour!FG$4,Usage!$D$3:$ABF$3,0)),"")</f>
        <v>65.893157486172669</v>
      </c>
      <c r="FH25" s="6">
        <f>IFERROR(INDEX(Sales!$D$5:$ABF$18,MATCH(UsagePerHour!$B25,Sales!$C$5:$C$18,0),MATCH(UsagePerHour!FH$4,Sales!$D$3:$ABF$3,0))/FH$2*INDEX(Usage!$D$5:$ABF$11,MATCH(UsagePerHour!$B$20,Usage!$C$5:$C$11,0),MATCH(UsagePerHour!FH$4,Usage!$D$3:$ABF$3,0)),"")</f>
        <v>8.121777491843206</v>
      </c>
      <c r="FI25" s="6">
        <f>IFERROR(INDEX(Sales!$D$5:$ABF$18,MATCH(UsagePerHour!$B25,Sales!$C$5:$C$18,0),MATCH(UsagePerHour!FI$4,Sales!$D$3:$ABF$3,0))/FI$2*INDEX(Usage!$D$5:$ABF$11,MATCH(UsagePerHour!$B$20,Usage!$C$5:$C$11,0),MATCH(UsagePerHour!FI$4,Usage!$D$3:$ABF$3,0)),"")</f>
        <v>7.0428015564202333</v>
      </c>
      <c r="FJ25" s="6">
        <f>IFERROR(INDEX(Sales!$D$5:$ABF$18,MATCH(UsagePerHour!$B25,Sales!$C$5:$C$18,0),MATCH(UsagePerHour!FJ$4,Sales!$D$3:$ABF$3,0))/FJ$2*INDEX(Usage!$D$5:$ABF$11,MATCH(UsagePerHour!$B$20,Usage!$C$5:$C$11,0),MATCH(UsagePerHour!FJ$4,Usage!$D$3:$ABF$3,0)),"")</f>
        <v>6.451454047786954</v>
      </c>
      <c r="FK25" s="6">
        <f>IFERROR(INDEX(Sales!$D$5:$ABF$18,MATCH(UsagePerHour!$B25,Sales!$C$5:$C$18,0),MATCH(UsagePerHour!FK$4,Sales!$D$3:$ABF$3,0))/FK$2*INDEX(Usage!$D$5:$ABF$11,MATCH(UsagePerHour!$B$20,Usage!$C$5:$C$11,0),MATCH(UsagePerHour!FK$4,Usage!$D$3:$ABF$3,0)),"")</f>
        <v>38.178987391560867</v>
      </c>
      <c r="FL25" s="6">
        <f>IFERROR(INDEX(Sales!$D$5:$ABF$18,MATCH(UsagePerHour!$B25,Sales!$C$5:$C$18,0),MATCH(UsagePerHour!FL$4,Sales!$D$3:$ABF$3,0))/FL$2*INDEX(Usage!$D$5:$ABF$11,MATCH(UsagePerHour!$B$20,Usage!$C$5:$C$11,0),MATCH(UsagePerHour!FL$4,Usage!$D$3:$ABF$3,0)),"")</f>
        <v>32.382262369123382</v>
      </c>
      <c r="FM25" s="6">
        <f>IFERROR(INDEX(Sales!$D$5:$ABF$18,MATCH(UsagePerHour!$B25,Sales!$C$5:$C$18,0),MATCH(UsagePerHour!FM$4,Sales!$D$3:$ABF$3,0))/FM$2*INDEX(Usage!$D$5:$ABF$11,MATCH(UsagePerHour!$B$20,Usage!$C$5:$C$11,0),MATCH(UsagePerHour!FM$4,Usage!$D$3:$ABF$3,0)),"")</f>
        <v>18.344199131228788</v>
      </c>
      <c r="FN25" s="6">
        <f>IFERROR(INDEX(Sales!$D$5:$ABF$18,MATCH(UsagePerHour!$B25,Sales!$C$5:$C$18,0),MATCH(UsagePerHour!FN$4,Sales!$D$3:$ABF$3,0))/FN$2*INDEX(Usage!$D$5:$ABF$11,MATCH(UsagePerHour!$B$20,Usage!$C$5:$C$11,0),MATCH(UsagePerHour!FN$4,Usage!$D$3:$ABF$3,0)),"")</f>
        <v>146.31965540340548</v>
      </c>
      <c r="FO25" s="6">
        <f>IFERROR(INDEX(Sales!$D$5:$ABF$18,MATCH(UsagePerHour!$B25,Sales!$C$5:$C$18,0),MATCH(UsagePerHour!FO$4,Sales!$D$3:$ABF$3,0))/FO$2*INDEX(Usage!$D$5:$ABF$11,MATCH(UsagePerHour!$B$20,Usage!$C$5:$C$11,0),MATCH(UsagePerHour!FO$4,Usage!$D$3:$ABF$3,0)),"")</f>
        <v>76.351886094674555</v>
      </c>
      <c r="FP25" s="6">
        <f>IFERROR(INDEX(Sales!$D$5:$ABF$18,MATCH(UsagePerHour!$B25,Sales!$C$5:$C$18,0),MATCH(UsagePerHour!FP$4,Sales!$D$3:$ABF$3,0))/FP$2*INDEX(Usage!$D$5:$ABF$11,MATCH(UsagePerHour!$B$20,Usage!$C$5:$C$11,0),MATCH(UsagePerHour!FP$4,Usage!$D$3:$ABF$3,0)),"")</f>
        <v>135.03416506926013</v>
      </c>
      <c r="FQ25" s="6">
        <f>IFERROR(INDEX(Sales!$D$5:$ABF$18,MATCH(UsagePerHour!$B25,Sales!$C$5:$C$18,0),MATCH(UsagePerHour!FQ$4,Sales!$D$3:$ABF$3,0))/FQ$2*INDEX(Usage!$D$5:$ABF$11,MATCH(UsagePerHour!$B$20,Usage!$C$5:$C$11,0),MATCH(UsagePerHour!FQ$4,Usage!$D$3:$ABF$3,0)),"")</f>
        <v>3.3829298915905013</v>
      </c>
      <c r="FR25" s="6">
        <f>IFERROR(INDEX(Sales!$D$5:$ABF$18,MATCH(UsagePerHour!$B25,Sales!$C$5:$C$18,0),MATCH(UsagePerHour!FR$4,Sales!$D$3:$ABF$3,0))/FR$2*INDEX(Usage!$D$5:$ABF$11,MATCH(UsagePerHour!$B$20,Usage!$C$5:$C$11,0),MATCH(UsagePerHour!FR$4,Usage!$D$3:$ABF$3,0)),"")</f>
        <v>33.26958251312336</v>
      </c>
      <c r="FS25" s="6">
        <f>IFERROR(INDEX(Sales!$D$5:$ABF$18,MATCH(UsagePerHour!$B25,Sales!$C$5:$C$18,0),MATCH(UsagePerHour!FS$4,Sales!$D$3:$ABF$3,0))/FS$2*INDEX(Usage!$D$5:$ABF$11,MATCH(UsagePerHour!$B$20,Usage!$C$5:$C$11,0),MATCH(UsagePerHour!FS$4,Usage!$D$3:$ABF$3,0)),"")</f>
        <v>12.413080444735121</v>
      </c>
      <c r="FT25" s="6">
        <f>IFERROR(INDEX(Sales!$D$5:$ABF$18,MATCH(UsagePerHour!$B25,Sales!$C$5:$C$18,0),MATCH(UsagePerHour!FT$4,Sales!$D$3:$ABF$3,0))/FT$2*INDEX(Usage!$D$5:$ABF$11,MATCH(UsagePerHour!$B$20,Usage!$C$5:$C$11,0),MATCH(UsagePerHour!FT$4,Usage!$D$3:$ABF$3,0)),"")</f>
        <v>51.461566777097346</v>
      </c>
      <c r="FU25" s="6">
        <f>IFERROR(INDEX(Sales!$D$5:$ABF$18,MATCH(UsagePerHour!$B25,Sales!$C$5:$C$18,0),MATCH(UsagePerHour!FU$4,Sales!$D$3:$ABF$3,0))/FU$2*INDEX(Usage!$D$5:$ABF$11,MATCH(UsagePerHour!$B$20,Usage!$C$5:$C$11,0),MATCH(UsagePerHour!FU$4,Usage!$D$3:$ABF$3,0)),"")</f>
        <v>126.64580693791798</v>
      </c>
      <c r="FV25" s="6">
        <f>IFERROR(INDEX(Sales!$D$5:$ABF$18,MATCH(UsagePerHour!$B25,Sales!$C$5:$C$18,0),MATCH(UsagePerHour!FV$4,Sales!$D$3:$ABF$3,0))/FV$2*INDEX(Usage!$D$5:$ABF$11,MATCH(UsagePerHour!$B$20,Usage!$C$5:$C$11,0),MATCH(UsagePerHour!FV$4,Usage!$D$3:$ABF$3,0)),"")</f>
        <v>20.990705178543383</v>
      </c>
      <c r="FW25" s="6">
        <f>IFERROR(INDEX(Sales!$D$5:$ABF$18,MATCH(UsagePerHour!$B25,Sales!$C$5:$C$18,0),MATCH(UsagePerHour!FW$4,Sales!$D$3:$ABF$3,0))/FW$2*INDEX(Usage!$D$5:$ABF$11,MATCH(UsagePerHour!$B$20,Usage!$C$5:$C$11,0),MATCH(UsagePerHour!FW$4,Usage!$D$3:$ABF$3,0)),"")</f>
        <v>66.348890545539149</v>
      </c>
      <c r="FX25" s="6">
        <f>IFERROR(INDEX(Sales!$D$5:$ABF$18,MATCH(UsagePerHour!$B25,Sales!$C$5:$C$18,0),MATCH(UsagePerHour!FX$4,Sales!$D$3:$ABF$3,0))/FX$2*INDEX(Usage!$D$5:$ABF$11,MATCH(UsagePerHour!$B$20,Usage!$C$5:$C$11,0),MATCH(UsagePerHour!FX$4,Usage!$D$3:$ABF$3,0)),"")</f>
        <v>10.446451340585128</v>
      </c>
      <c r="FY25" s="6">
        <f>IFERROR(INDEX(Sales!$D$5:$ABF$18,MATCH(UsagePerHour!$B25,Sales!$C$5:$C$18,0),MATCH(UsagePerHour!FY$4,Sales!$D$3:$ABF$3,0))/FY$2*INDEX(Usage!$D$5:$ABF$11,MATCH(UsagePerHour!$B$20,Usage!$C$5:$C$11,0),MATCH(UsagePerHour!FY$4,Usage!$D$3:$ABF$3,0)),"")</f>
        <v>28.748283080318853</v>
      </c>
      <c r="FZ25" s="6">
        <f>IFERROR(INDEX(Sales!$D$5:$ABF$18,MATCH(UsagePerHour!$B25,Sales!$C$5:$C$18,0),MATCH(UsagePerHour!FZ$4,Sales!$D$3:$ABF$3,0))/FZ$2*INDEX(Usage!$D$5:$ABF$11,MATCH(UsagePerHour!$B$20,Usage!$C$5:$C$11,0),MATCH(UsagePerHour!FZ$4,Usage!$D$3:$ABF$3,0)),"")</f>
        <v>26.435193849705541</v>
      </c>
      <c r="GA25" s="6">
        <f>IFERROR(INDEX(Sales!$D$5:$ABF$18,MATCH(UsagePerHour!$B25,Sales!$C$5:$C$18,0),MATCH(UsagePerHour!GA$4,Sales!$D$3:$ABF$3,0))/GA$2*INDEX(Usage!$D$5:$ABF$11,MATCH(UsagePerHour!$B$20,Usage!$C$5:$C$11,0),MATCH(UsagePerHour!GA$4,Usage!$D$3:$ABF$3,0)),"")</f>
        <v>29.811679516565949</v>
      </c>
      <c r="GB25" s="6">
        <f>IFERROR(INDEX(Sales!$D$5:$ABF$18,MATCH(UsagePerHour!$B25,Sales!$C$5:$C$18,0),MATCH(UsagePerHour!GB$4,Sales!$D$3:$ABF$3,0))/GB$2*INDEX(Usage!$D$5:$ABF$11,MATCH(UsagePerHour!$B$20,Usage!$C$5:$C$11,0),MATCH(UsagePerHour!GB$4,Usage!$D$3:$ABF$3,0)),"")</f>
        <v>138.77773188863515</v>
      </c>
      <c r="GC25" s="6">
        <f>IFERROR(INDEX(Sales!$D$5:$ABF$18,MATCH(UsagePerHour!$B25,Sales!$C$5:$C$18,0),MATCH(UsagePerHour!GC$4,Sales!$D$3:$ABF$3,0))/GC$2*INDEX(Usage!$D$5:$ABF$11,MATCH(UsagePerHour!$B$20,Usage!$C$5:$C$11,0),MATCH(UsagePerHour!GC$4,Usage!$D$3:$ABF$3,0)),"")</f>
        <v>18.478633823876603</v>
      </c>
      <c r="GD25" s="6">
        <f>IFERROR(INDEX(Sales!$D$5:$ABF$18,MATCH(UsagePerHour!$B25,Sales!$C$5:$C$18,0),MATCH(UsagePerHour!GD$4,Sales!$D$3:$ABF$3,0))/GD$2*INDEX(Usage!$D$5:$ABF$11,MATCH(UsagePerHour!$B$20,Usage!$C$5:$C$11,0),MATCH(UsagePerHour!GD$4,Usage!$D$3:$ABF$3,0)),"")</f>
        <v>56.385908898114039</v>
      </c>
      <c r="GE25" s="6">
        <f>IFERROR(INDEX(Sales!$D$5:$ABF$18,MATCH(UsagePerHour!$B25,Sales!$C$5:$C$18,0),MATCH(UsagePerHour!GE$4,Sales!$D$3:$ABF$3,0))/GE$2*INDEX(Usage!$D$5:$ABF$11,MATCH(UsagePerHour!$B$20,Usage!$C$5:$C$11,0),MATCH(UsagePerHour!GE$4,Usage!$D$3:$ABF$3,0)),"")</f>
        <v>0.71580690960719362</v>
      </c>
      <c r="GF25" s="6">
        <f>IFERROR(INDEX(Sales!$D$5:$ABF$18,MATCH(UsagePerHour!$B25,Sales!$C$5:$C$18,0),MATCH(UsagePerHour!GF$4,Sales!$D$3:$ABF$3,0))/GF$2*INDEX(Usage!$D$5:$ABF$11,MATCH(UsagePerHour!$B$20,Usage!$C$5:$C$11,0),MATCH(UsagePerHour!GF$4,Usage!$D$3:$ABF$3,0)),"")</f>
        <v>29.022433047877435</v>
      </c>
      <c r="GG25" s="6">
        <f>IFERROR(INDEX(Sales!$D$5:$ABF$18,MATCH(UsagePerHour!$B25,Sales!$C$5:$C$18,0),MATCH(UsagePerHour!GG$4,Sales!$D$3:$ABF$3,0))/GG$2*INDEX(Usage!$D$5:$ABF$11,MATCH(UsagePerHour!$B$20,Usage!$C$5:$C$11,0),MATCH(UsagePerHour!GG$4,Usage!$D$3:$ABF$3,0)),"")</f>
        <v>7.4551974753753463</v>
      </c>
      <c r="GH25" s="6">
        <f>IFERROR(INDEX(Sales!$D$5:$ABF$18,MATCH(UsagePerHour!$B25,Sales!$C$5:$C$18,0),MATCH(UsagePerHour!GH$4,Sales!$D$3:$ABF$3,0))/GH$2*INDEX(Usage!$D$5:$ABF$11,MATCH(UsagePerHour!$B$20,Usage!$C$5:$C$11,0),MATCH(UsagePerHour!GH$4,Usage!$D$3:$ABF$3,0)),"")</f>
        <v>43.252485089463221</v>
      </c>
      <c r="GI25" s="6">
        <f>IFERROR(INDEX(Sales!$D$5:$ABF$18,MATCH(UsagePerHour!$B25,Sales!$C$5:$C$18,0),MATCH(UsagePerHour!GI$4,Sales!$D$3:$ABF$3,0))/GI$2*INDEX(Usage!$D$5:$ABF$11,MATCH(UsagePerHour!$B$20,Usage!$C$5:$C$11,0),MATCH(UsagePerHour!GI$4,Usage!$D$3:$ABF$3,0)),"")</f>
        <v>130.26378167562541</v>
      </c>
      <c r="GJ25" s="6">
        <f>IFERROR(INDEX(Sales!$D$5:$ABF$18,MATCH(UsagePerHour!$B25,Sales!$C$5:$C$18,0),MATCH(UsagePerHour!GJ$4,Sales!$D$3:$ABF$3,0))/GJ$2*INDEX(Usage!$D$5:$ABF$11,MATCH(UsagePerHour!$B$20,Usage!$C$5:$C$11,0),MATCH(UsagePerHour!GJ$4,Usage!$D$3:$ABF$3,0)),"")</f>
        <v>47.968001594936077</v>
      </c>
      <c r="GK25" s="6">
        <f>IFERROR(INDEX(Sales!$D$5:$ABF$18,MATCH(UsagePerHour!$B25,Sales!$C$5:$C$18,0),MATCH(UsagePerHour!GK$4,Sales!$D$3:$ABF$3,0))/GK$2*INDEX(Usage!$D$5:$ABF$11,MATCH(UsagePerHour!$B$20,Usage!$C$5:$C$11,0),MATCH(UsagePerHour!GK$4,Usage!$D$3:$ABF$3,0)),"")</f>
        <v>81.37307897985913</v>
      </c>
      <c r="GL25" s="6">
        <f>IFERROR(INDEX(Sales!$D$5:$ABF$18,MATCH(UsagePerHour!$B25,Sales!$C$5:$C$18,0),MATCH(UsagePerHour!GL$4,Sales!$D$3:$ABF$3,0))/GL$2*INDEX(Usage!$D$5:$ABF$11,MATCH(UsagePerHour!$B$20,Usage!$C$5:$C$11,0),MATCH(UsagePerHour!GL$4,Usage!$D$3:$ABF$3,0)),"")</f>
        <v>7.9175343864589296</v>
      </c>
      <c r="GM25" s="6">
        <f>IFERROR(INDEX(Sales!$D$5:$ABF$18,MATCH(UsagePerHour!$B25,Sales!$C$5:$C$18,0),MATCH(UsagePerHour!GM$4,Sales!$D$3:$ABF$3,0))/GM$2*INDEX(Usage!$D$5:$ABF$11,MATCH(UsagePerHour!$B$20,Usage!$C$5:$C$11,0),MATCH(UsagePerHour!GM$4,Usage!$D$3:$ABF$3,0)),"")</f>
        <v>33.333495957624756</v>
      </c>
      <c r="GN25" s="6">
        <f>IFERROR(INDEX(Sales!$D$5:$ABF$18,MATCH(UsagePerHour!$B25,Sales!$C$5:$C$18,0),MATCH(UsagePerHour!GN$4,Sales!$D$3:$ABF$3,0))/GN$2*INDEX(Usage!$D$5:$ABF$11,MATCH(UsagePerHour!$B$20,Usage!$C$5:$C$11,0),MATCH(UsagePerHour!GN$4,Usage!$D$3:$ABF$3,0)),"")</f>
        <v>108.60808340993138</v>
      </c>
      <c r="GO25" s="6">
        <f>IFERROR(INDEX(Sales!$D$5:$ABF$18,MATCH(UsagePerHour!$B25,Sales!$C$5:$C$18,0),MATCH(UsagePerHour!GO$4,Sales!$D$3:$ABF$3,0))/GO$2*INDEX(Usage!$D$5:$ABF$11,MATCH(UsagePerHour!$B$20,Usage!$C$5:$C$11,0),MATCH(UsagePerHour!GO$4,Usage!$D$3:$ABF$3,0)),"")</f>
        <v>10.936436830920574</v>
      </c>
      <c r="GP25" s="6">
        <f>IFERROR(INDEX(Sales!$D$5:$ABF$18,MATCH(UsagePerHour!$B25,Sales!$C$5:$C$18,0),MATCH(UsagePerHour!GP$4,Sales!$D$3:$ABF$3,0))/GP$2*INDEX(Usage!$D$5:$ABF$11,MATCH(UsagePerHour!$B$20,Usage!$C$5:$C$11,0),MATCH(UsagePerHour!GP$4,Usage!$D$3:$ABF$3,0)),"")</f>
        <v>136.53446235940544</v>
      </c>
      <c r="GQ25" s="6">
        <f>IFERROR(INDEX(Sales!$D$5:$ABF$18,MATCH(UsagePerHour!$B25,Sales!$C$5:$C$18,0),MATCH(UsagePerHour!GQ$4,Sales!$D$3:$ABF$3,0))/GQ$2*INDEX(Usage!$D$5:$ABF$11,MATCH(UsagePerHour!$B$20,Usage!$C$5:$C$11,0),MATCH(UsagePerHour!GQ$4,Usage!$D$3:$ABF$3,0)),"")</f>
        <v>37.185070439001578</v>
      </c>
      <c r="GR25" s="6">
        <f>IFERROR(INDEX(Sales!$D$5:$ABF$18,MATCH(UsagePerHour!$B25,Sales!$C$5:$C$18,0),MATCH(UsagePerHour!GR$4,Sales!$D$3:$ABF$3,0))/GR$2*INDEX(Usage!$D$5:$ABF$11,MATCH(UsagePerHour!$B$20,Usage!$C$5:$C$11,0),MATCH(UsagePerHour!GR$4,Usage!$D$3:$ABF$3,0)),"")</f>
        <v>19.119983516820636</v>
      </c>
      <c r="GS25" s="6">
        <f>IFERROR(INDEX(Sales!$D$5:$ABF$18,MATCH(UsagePerHour!$B25,Sales!$C$5:$C$18,0),MATCH(UsagePerHour!GS$4,Sales!$D$3:$ABF$3,0))/GS$2*INDEX(Usage!$D$5:$ABF$11,MATCH(UsagePerHour!$B$20,Usage!$C$5:$C$11,0),MATCH(UsagePerHour!GS$4,Usage!$D$3:$ABF$3,0)),"")</f>
        <v>6.4322916666666661</v>
      </c>
      <c r="GT25" s="6">
        <f>IFERROR(INDEX(Sales!$D$5:$ABF$18,MATCH(UsagePerHour!$B25,Sales!$C$5:$C$18,0),MATCH(UsagePerHour!GT$4,Sales!$D$3:$ABF$3,0))/GT$2*INDEX(Usage!$D$5:$ABF$11,MATCH(UsagePerHour!$B$20,Usage!$C$5:$C$11,0),MATCH(UsagePerHour!GT$4,Usage!$D$3:$ABF$3,0)),"")</f>
        <v>24.271181385638457</v>
      </c>
      <c r="GU25" s="6">
        <f>IFERROR(INDEX(Sales!$D$5:$ABF$18,MATCH(UsagePerHour!$B25,Sales!$C$5:$C$18,0),MATCH(UsagePerHour!GU$4,Sales!$D$3:$ABF$3,0))/GU$2*INDEX(Usage!$D$5:$ABF$11,MATCH(UsagePerHour!$B$20,Usage!$C$5:$C$11,0),MATCH(UsagePerHour!GU$4,Usage!$D$3:$ABF$3,0)),"")</f>
        <v>17.76301888229991</v>
      </c>
      <c r="GV25" s="6">
        <f>IFERROR(INDEX(Sales!$D$5:$ABF$18,MATCH(UsagePerHour!$B25,Sales!$C$5:$C$18,0),MATCH(UsagePerHour!GV$4,Sales!$D$3:$ABF$3,0))/GV$2*INDEX(Usage!$D$5:$ABF$11,MATCH(UsagePerHour!$B$20,Usage!$C$5:$C$11,0),MATCH(UsagePerHour!GV$4,Usage!$D$3:$ABF$3,0)),"")</f>
        <v>23.281419919984838</v>
      </c>
      <c r="GW25" s="6">
        <f>IFERROR(INDEX(Sales!$D$5:$ABF$18,MATCH(UsagePerHour!$B25,Sales!$C$5:$C$18,0),MATCH(UsagePerHour!GW$4,Sales!$D$3:$ABF$3,0))/GW$2*INDEX(Usage!$D$5:$ABF$11,MATCH(UsagePerHour!$B$20,Usage!$C$5:$C$11,0),MATCH(UsagePerHour!GW$4,Usage!$D$3:$ABF$3,0)),"")</f>
        <v>139.08985615287489</v>
      </c>
      <c r="GX25" s="6">
        <f>IFERROR(INDEX(Sales!$D$5:$ABF$18,MATCH(UsagePerHour!$B25,Sales!$C$5:$C$18,0),MATCH(UsagePerHour!GX$4,Sales!$D$3:$ABF$3,0))/GX$2*INDEX(Usage!$D$5:$ABF$11,MATCH(UsagePerHour!$B$20,Usage!$C$5:$C$11,0),MATCH(UsagePerHour!GX$4,Usage!$D$3:$ABF$3,0)),"")</f>
        <v>15.022728314227589</v>
      </c>
      <c r="GY25" s="6">
        <f>IFERROR(INDEX(Sales!$D$5:$ABF$18,MATCH(UsagePerHour!$B25,Sales!$C$5:$C$18,0),MATCH(UsagePerHour!GY$4,Sales!$D$3:$ABF$3,0))/GY$2*INDEX(Usage!$D$5:$ABF$11,MATCH(UsagePerHour!$B$20,Usage!$C$5:$C$11,0),MATCH(UsagePerHour!GY$4,Usage!$D$3:$ABF$3,0)),"")</f>
        <v>38.153737291342139</v>
      </c>
      <c r="GZ25" s="6">
        <f>IFERROR(INDEX(Sales!$D$5:$ABF$18,MATCH(UsagePerHour!$B25,Sales!$C$5:$C$18,0),MATCH(UsagePerHour!GZ$4,Sales!$D$3:$ABF$3,0))/GZ$2*INDEX(Usage!$D$5:$ABF$11,MATCH(UsagePerHour!$B$20,Usage!$C$5:$C$11,0),MATCH(UsagePerHour!GZ$4,Usage!$D$3:$ABF$3,0)),"")</f>
        <v>5.9111377245508985</v>
      </c>
      <c r="HA25" s="6">
        <f>IFERROR(INDEX(Sales!$D$5:$ABF$18,MATCH(UsagePerHour!$B25,Sales!$C$5:$C$18,0),MATCH(UsagePerHour!HA$4,Sales!$D$3:$ABF$3,0))/HA$2*INDEX(Usage!$D$5:$ABF$11,MATCH(UsagePerHour!$B$20,Usage!$C$5:$C$11,0),MATCH(UsagePerHour!HA$4,Usage!$D$3:$ABF$3,0)),"")</f>
        <v>28.439312921539134</v>
      </c>
      <c r="HB25" s="6">
        <f>IFERROR(INDEX(Sales!$D$5:$ABF$18,MATCH(UsagePerHour!$B25,Sales!$C$5:$C$18,0),MATCH(UsagePerHour!HB$4,Sales!$D$3:$ABF$3,0))/HB$2*INDEX(Usage!$D$5:$ABF$11,MATCH(UsagePerHour!$B$20,Usage!$C$5:$C$11,0),MATCH(UsagePerHour!HB$4,Usage!$D$3:$ABF$3,0)),"")</f>
        <v>13.039125797578729</v>
      </c>
      <c r="HC25" s="6">
        <f>IFERROR(INDEX(Sales!$D$5:$ABF$18,MATCH(UsagePerHour!$B25,Sales!$C$5:$C$18,0),MATCH(UsagePerHour!HC$4,Sales!$D$3:$ABF$3,0))/HC$2*INDEX(Usage!$D$5:$ABF$11,MATCH(UsagePerHour!$B$20,Usage!$C$5:$C$11,0),MATCH(UsagePerHour!HC$4,Usage!$D$3:$ABF$3,0)),"")</f>
        <v>34.946146781985448</v>
      </c>
      <c r="HD25" s="6">
        <f>IFERROR(INDEX(Sales!$D$5:$ABF$18,MATCH(UsagePerHour!$B25,Sales!$C$5:$C$18,0),MATCH(UsagePerHour!HD$4,Sales!$D$3:$ABF$3,0))/HD$2*INDEX(Usage!$D$5:$ABF$11,MATCH(UsagePerHour!$B$20,Usage!$C$5:$C$11,0),MATCH(UsagePerHour!HD$4,Usage!$D$3:$ABF$3,0)),"")</f>
        <v>187.03509589805535</v>
      </c>
      <c r="HE25" s="6">
        <f>IFERROR(INDEX(Sales!$D$5:$ABF$18,MATCH(UsagePerHour!$B25,Sales!$C$5:$C$18,0),MATCH(UsagePerHour!HE$4,Sales!$D$3:$ABF$3,0))/HE$2*INDEX(Usage!$D$5:$ABF$11,MATCH(UsagePerHour!$B$20,Usage!$C$5:$C$11,0),MATCH(UsagePerHour!HE$4,Usage!$D$3:$ABF$3,0)),"")</f>
        <v>22.371231585778929</v>
      </c>
      <c r="HF25" s="6">
        <f>IFERROR(INDEX(Sales!$D$5:$ABF$18,MATCH(UsagePerHour!$B25,Sales!$C$5:$C$18,0),MATCH(UsagePerHour!HF$4,Sales!$D$3:$ABF$3,0))/HF$2*INDEX(Usage!$D$5:$ABF$11,MATCH(UsagePerHour!$B$20,Usage!$C$5:$C$11,0),MATCH(UsagePerHour!HF$4,Usage!$D$3:$ABF$3,0)),"")</f>
        <v>62.525276122602868</v>
      </c>
      <c r="HG25" s="6">
        <f>IFERROR(INDEX(Sales!$D$5:$ABF$18,MATCH(UsagePerHour!$B25,Sales!$C$5:$C$18,0),MATCH(UsagePerHour!HG$4,Sales!$D$3:$ABF$3,0))/HG$2*INDEX(Usage!$D$5:$ABF$11,MATCH(UsagePerHour!$B$20,Usage!$C$5:$C$11,0),MATCH(UsagePerHour!HG$4,Usage!$D$3:$ABF$3,0)),"")</f>
        <v>14.812432559324265</v>
      </c>
      <c r="HH25" s="6">
        <f>IFERROR(INDEX(Sales!$D$5:$ABF$18,MATCH(UsagePerHour!$B25,Sales!$C$5:$C$18,0),MATCH(UsagePerHour!HH$4,Sales!$D$3:$ABF$3,0))/HH$2*INDEX(Usage!$D$5:$ABF$11,MATCH(UsagePerHour!$B$20,Usage!$C$5:$C$11,0),MATCH(UsagePerHour!HH$4,Usage!$D$3:$ABF$3,0)),"")</f>
        <v>34.255948461591139</v>
      </c>
      <c r="HI25" s="6">
        <f>IFERROR(INDEX(Sales!$D$5:$ABF$18,MATCH(UsagePerHour!$B25,Sales!$C$5:$C$18,0),MATCH(UsagePerHour!HI$4,Sales!$D$3:$ABF$3,0))/HI$2*INDEX(Usage!$D$5:$ABF$11,MATCH(UsagePerHour!$B$20,Usage!$C$5:$C$11,0),MATCH(UsagePerHour!HI$4,Usage!$D$3:$ABF$3,0)),"")</f>
        <v>32.982752162668334</v>
      </c>
      <c r="HJ25" s="6">
        <f>IFERROR(INDEX(Sales!$D$5:$ABF$18,MATCH(UsagePerHour!$B25,Sales!$C$5:$C$18,0),MATCH(UsagePerHour!HJ$4,Sales!$D$3:$ABF$3,0))/HJ$2*INDEX(Usage!$D$5:$ABF$11,MATCH(UsagePerHour!$B$20,Usage!$C$5:$C$11,0),MATCH(UsagePerHour!HJ$4,Usage!$D$3:$ABF$3,0)),"")</f>
        <v>22.09573051021308</v>
      </c>
      <c r="HK25" s="6">
        <f>IFERROR(INDEX(Sales!$D$5:$ABF$18,MATCH(UsagePerHour!$B25,Sales!$C$5:$C$18,0),MATCH(UsagePerHour!HK$4,Sales!$D$3:$ABF$3,0))/HK$2*INDEX(Usage!$D$5:$ABF$11,MATCH(UsagePerHour!$B$20,Usage!$C$5:$C$11,0),MATCH(UsagePerHour!HK$4,Usage!$D$3:$ABF$3,0)),"")</f>
        <v>51.550079738242971</v>
      </c>
      <c r="HL25" s="6">
        <f>IFERROR(INDEX(Sales!$D$5:$ABF$18,MATCH(UsagePerHour!$B25,Sales!$C$5:$C$18,0),MATCH(UsagePerHour!HL$4,Sales!$D$3:$ABF$3,0))/HL$2*INDEX(Usage!$D$5:$ABF$11,MATCH(UsagePerHour!$B$20,Usage!$C$5:$C$11,0),MATCH(UsagePerHour!HL$4,Usage!$D$3:$ABF$3,0)),"")</f>
        <v>22.642971785774627</v>
      </c>
      <c r="HM25" s="6">
        <f>IFERROR(INDEX(Sales!$D$5:$ABF$18,MATCH(UsagePerHour!$B25,Sales!$C$5:$C$18,0),MATCH(UsagePerHour!HM$4,Sales!$D$3:$ABF$3,0))/HM$2*INDEX(Usage!$D$5:$ABF$11,MATCH(UsagePerHour!$B$20,Usage!$C$5:$C$11,0),MATCH(UsagePerHour!HM$4,Usage!$D$3:$ABF$3,0)),"")</f>
        <v>66.350309593186154</v>
      </c>
      <c r="HN25" s="6">
        <f>IFERROR(INDEX(Sales!$D$5:$ABF$18,MATCH(UsagePerHour!$B25,Sales!$C$5:$C$18,0),MATCH(UsagePerHour!HN$4,Sales!$D$3:$ABF$3,0))/HN$2*INDEX(Usage!$D$5:$ABF$11,MATCH(UsagePerHour!$B$20,Usage!$C$5:$C$11,0),MATCH(UsagePerHour!HN$4,Usage!$D$3:$ABF$3,0)),"")</f>
        <v>8.1862905870777301</v>
      </c>
      <c r="HO25" s="6">
        <f>IFERROR(INDEX(Sales!$D$5:$ABF$18,MATCH(UsagePerHour!$B25,Sales!$C$5:$C$18,0),MATCH(UsagePerHour!HO$4,Sales!$D$3:$ABF$3,0))/HO$2*INDEX(Usage!$D$5:$ABF$11,MATCH(UsagePerHour!$B$20,Usage!$C$5:$C$11,0),MATCH(UsagePerHour!HO$4,Usage!$D$3:$ABF$3,0)),"")</f>
        <v>47.219640142616285</v>
      </c>
      <c r="HP25" s="6">
        <f>IFERROR(INDEX(Sales!$D$5:$ABF$18,MATCH(UsagePerHour!$B25,Sales!$C$5:$C$18,0),MATCH(UsagePerHour!HP$4,Sales!$D$3:$ABF$3,0))/HP$2*INDEX(Usage!$D$5:$ABF$11,MATCH(UsagePerHour!$B$20,Usage!$C$5:$C$11,0),MATCH(UsagePerHour!HP$4,Usage!$D$3:$ABF$3,0)),"")</f>
        <v>68.741887831955992</v>
      </c>
      <c r="HQ25" s="6">
        <f>IFERROR(INDEX(Sales!$D$5:$ABF$18,MATCH(UsagePerHour!$B25,Sales!$C$5:$C$18,0),MATCH(UsagePerHour!HQ$4,Sales!$D$3:$ABF$3,0))/HQ$2*INDEX(Usage!$D$5:$ABF$11,MATCH(UsagePerHour!$B$20,Usage!$C$5:$C$11,0),MATCH(UsagePerHour!HQ$4,Usage!$D$3:$ABF$3,0)),"")</f>
        <v>39.916758315508716</v>
      </c>
      <c r="HR25" s="6">
        <f>IFERROR(INDEX(Sales!$D$5:$ABF$18,MATCH(UsagePerHour!$B25,Sales!$C$5:$C$18,0),MATCH(UsagePerHour!HR$4,Sales!$D$3:$ABF$3,0))/HR$2*INDEX(Usage!$D$5:$ABF$11,MATCH(UsagePerHour!$B$20,Usage!$C$5:$C$11,0),MATCH(UsagePerHour!HR$4,Usage!$D$3:$ABF$3,0)),"")</f>
        <v>144.72549886921831</v>
      </c>
      <c r="HS25" s="6">
        <f>IFERROR(INDEX(Sales!$D$5:$ABF$18,MATCH(UsagePerHour!$B25,Sales!$C$5:$C$18,0),MATCH(UsagePerHour!HS$4,Sales!$D$3:$ABF$3,0))/HS$2*INDEX(Usage!$D$5:$ABF$11,MATCH(UsagePerHour!$B$20,Usage!$C$5:$C$11,0),MATCH(UsagePerHour!HS$4,Usage!$D$3:$ABF$3,0)),"")</f>
        <v>23.512081394128145</v>
      </c>
      <c r="HT25" s="6">
        <f>IFERROR(INDEX(Sales!$D$5:$ABF$18,MATCH(UsagePerHour!$B25,Sales!$C$5:$C$18,0),MATCH(UsagePerHour!HT$4,Sales!$D$3:$ABF$3,0))/HT$2*INDEX(Usage!$D$5:$ABF$11,MATCH(UsagePerHour!$B$20,Usage!$C$5:$C$11,0),MATCH(UsagePerHour!HT$4,Usage!$D$3:$ABF$3,0)),"")</f>
        <v>26.957408683666436</v>
      </c>
      <c r="HU25" s="6">
        <f>IFERROR(INDEX(Sales!$D$5:$ABF$18,MATCH(UsagePerHour!$B25,Sales!$C$5:$C$18,0),MATCH(UsagePerHour!HU$4,Sales!$D$3:$ABF$3,0))/HU$2*INDEX(Usage!$D$5:$ABF$11,MATCH(UsagePerHour!$B$20,Usage!$C$5:$C$11,0),MATCH(UsagePerHour!HU$4,Usage!$D$3:$ABF$3,0)),"")</f>
        <v>5.3235554621470289</v>
      </c>
      <c r="HV25" s="6">
        <f>IFERROR(INDEX(Sales!$D$5:$ABF$18,MATCH(UsagePerHour!$B25,Sales!$C$5:$C$18,0),MATCH(UsagePerHour!HV$4,Sales!$D$3:$ABF$3,0))/HV$2*INDEX(Usage!$D$5:$ABF$11,MATCH(UsagePerHour!$B$20,Usage!$C$5:$C$11,0),MATCH(UsagePerHour!HV$4,Usage!$D$3:$ABF$3,0)),"")</f>
        <v>23.642172523961662</v>
      </c>
      <c r="HW25" s="6">
        <f>IFERROR(INDEX(Sales!$D$5:$ABF$18,MATCH(UsagePerHour!$B25,Sales!$C$5:$C$18,0),MATCH(UsagePerHour!HW$4,Sales!$D$3:$ABF$3,0))/HW$2*INDEX(Usage!$D$5:$ABF$11,MATCH(UsagePerHour!$B$20,Usage!$C$5:$C$11,0),MATCH(UsagePerHour!HW$4,Usage!$D$3:$ABF$3,0)),"")</f>
        <v>24.523916734728967</v>
      </c>
      <c r="HX25" s="6">
        <f>IFERROR(INDEX(Sales!$D$5:$ABF$18,MATCH(UsagePerHour!$B25,Sales!$C$5:$C$18,0),MATCH(UsagePerHour!HX$4,Sales!$D$3:$ABF$3,0))/HX$2*INDEX(Usage!$D$5:$ABF$11,MATCH(UsagePerHour!$B$20,Usage!$C$5:$C$11,0),MATCH(UsagePerHour!HX$4,Usage!$D$3:$ABF$3,0)),"")</f>
        <v>25.065315263668815</v>
      </c>
      <c r="HY25" s="6">
        <f>IFERROR(INDEX(Sales!$D$5:$ABF$18,MATCH(UsagePerHour!$B25,Sales!$C$5:$C$18,0),MATCH(UsagePerHour!HY$4,Sales!$D$3:$ABF$3,0))/HY$2*INDEX(Usage!$D$5:$ABF$11,MATCH(UsagePerHour!$B$20,Usage!$C$5:$C$11,0),MATCH(UsagePerHour!HY$4,Usage!$D$3:$ABF$3,0)),"")</f>
        <v>125.61311381272243</v>
      </c>
      <c r="HZ25" s="6">
        <f>IFERROR(INDEX(Sales!$D$5:$ABF$18,MATCH(UsagePerHour!$B25,Sales!$C$5:$C$18,0),MATCH(UsagePerHour!HZ$4,Sales!$D$3:$ABF$3,0))/HZ$2*INDEX(Usage!$D$5:$ABF$11,MATCH(UsagePerHour!$B$20,Usage!$C$5:$C$11,0),MATCH(UsagePerHour!HZ$4,Usage!$D$3:$ABF$3,0)),"")</f>
        <v>64.708253823205311</v>
      </c>
      <c r="IA25" s="6">
        <f>IFERROR(INDEX(Sales!$D$5:$ABF$18,MATCH(UsagePerHour!$B25,Sales!$C$5:$C$18,0),MATCH(UsagePerHour!IA$4,Sales!$D$3:$ABF$3,0))/IA$2*INDEX(Usage!$D$5:$ABF$11,MATCH(UsagePerHour!$B$20,Usage!$C$5:$C$11,0),MATCH(UsagePerHour!IA$4,Usage!$D$3:$ABF$3,0)),"")</f>
        <v>39.622254758418741</v>
      </c>
      <c r="IB25" s="6">
        <f>IFERROR(INDEX(Sales!$D$5:$ABF$18,MATCH(UsagePerHour!$B25,Sales!$C$5:$C$18,0),MATCH(UsagePerHour!IB$4,Sales!$D$3:$ABF$3,0))/IB$2*INDEX(Usage!$D$5:$ABF$11,MATCH(UsagePerHour!$B$20,Usage!$C$5:$C$11,0),MATCH(UsagePerHour!IB$4,Usage!$D$3:$ABF$3,0)),"")</f>
        <v>3.0088425559640717</v>
      </c>
      <c r="IC25" s="6">
        <f>IFERROR(INDEX(Sales!$D$5:$ABF$18,MATCH(UsagePerHour!$B25,Sales!$C$5:$C$18,0),MATCH(UsagePerHour!IC$4,Sales!$D$3:$ABF$3,0))/IC$2*INDEX(Usage!$D$5:$ABF$11,MATCH(UsagePerHour!$B$20,Usage!$C$5:$C$11,0),MATCH(UsagePerHour!IC$4,Usage!$D$3:$ABF$3,0)),"")</f>
        <v>50.158259035767237</v>
      </c>
      <c r="ID25" s="6">
        <f>IFERROR(INDEX(Sales!$D$5:$ABF$18,MATCH(UsagePerHour!$B25,Sales!$C$5:$C$18,0),MATCH(UsagePerHour!ID$4,Sales!$D$3:$ABF$3,0))/ID$2*INDEX(Usage!$D$5:$ABF$11,MATCH(UsagePerHour!$B$20,Usage!$C$5:$C$11,0),MATCH(UsagePerHour!ID$4,Usage!$D$3:$ABF$3,0)),"")</f>
        <v>32.577562339651891</v>
      </c>
      <c r="IE25" s="6">
        <f>IFERROR(INDEX(Sales!$D$5:$ABF$18,MATCH(UsagePerHour!$B25,Sales!$C$5:$C$18,0),MATCH(UsagePerHour!IE$4,Sales!$D$3:$ABF$3,0))/IE$2*INDEX(Usage!$D$5:$ABF$11,MATCH(UsagePerHour!$B$20,Usage!$C$5:$C$11,0),MATCH(UsagePerHour!IE$4,Usage!$D$3:$ABF$3,0)),"")</f>
        <v>13.784076241027805</v>
      </c>
      <c r="IF25" s="6">
        <f>IFERROR(INDEX(Sales!$D$5:$ABF$18,MATCH(UsagePerHour!$B25,Sales!$C$5:$C$18,0),MATCH(UsagePerHour!IF$4,Sales!$D$3:$ABF$3,0))/IF$2*INDEX(Usage!$D$5:$ABF$11,MATCH(UsagePerHour!$B$20,Usage!$C$5:$C$11,0),MATCH(UsagePerHour!IF$4,Usage!$D$3:$ABF$3,0)),"")</f>
        <v>157.04532466102111</v>
      </c>
      <c r="IG25" s="6">
        <f>IFERROR(INDEX(Sales!$D$5:$ABF$18,MATCH(UsagePerHour!$B25,Sales!$C$5:$C$18,0),MATCH(UsagePerHour!IG$4,Sales!$D$3:$ABF$3,0))/IG$2*INDEX(Usage!$D$5:$ABF$11,MATCH(UsagePerHour!$B$20,Usage!$C$5:$C$11,0),MATCH(UsagePerHour!IG$4,Usage!$D$3:$ABF$3,0)),"")</f>
        <v>25.381942574474664</v>
      </c>
      <c r="IH25" s="6">
        <f>IFERROR(INDEX(Sales!$D$5:$ABF$18,MATCH(UsagePerHour!$B25,Sales!$C$5:$C$18,0),MATCH(UsagePerHour!IH$4,Sales!$D$3:$ABF$3,0))/IH$2*INDEX(Usage!$D$5:$ABF$11,MATCH(UsagePerHour!$B$20,Usage!$C$5:$C$11,0),MATCH(UsagePerHour!IH$4,Usage!$D$3:$ABF$3,0)),"")</f>
        <v>49.689482321681758</v>
      </c>
      <c r="II25" s="6">
        <f>IFERROR(INDEX(Sales!$D$5:$ABF$18,MATCH(UsagePerHour!$B25,Sales!$C$5:$C$18,0),MATCH(UsagePerHour!II$4,Sales!$D$3:$ABF$3,0))/II$2*INDEX(Usage!$D$5:$ABF$11,MATCH(UsagePerHour!$B$20,Usage!$C$5:$C$11,0),MATCH(UsagePerHour!II$4,Usage!$D$3:$ABF$3,0)),"")</f>
        <v>11.259165342532295</v>
      </c>
      <c r="IJ25" s="6">
        <f>IFERROR(INDEX(Sales!$D$5:$ABF$18,MATCH(UsagePerHour!$B25,Sales!$C$5:$C$18,0),MATCH(UsagePerHour!IJ$4,Sales!$D$3:$ABF$3,0))/IJ$2*INDEX(Usage!$D$5:$ABF$11,MATCH(UsagePerHour!$B$20,Usage!$C$5:$C$11,0),MATCH(UsagePerHour!IJ$4,Usage!$D$3:$ABF$3,0)),"")</f>
        <v>49.429081019990114</v>
      </c>
      <c r="IK25" s="6">
        <f>IFERROR(INDEX(Sales!$D$5:$ABF$18,MATCH(UsagePerHour!$B25,Sales!$C$5:$C$18,0),MATCH(UsagePerHour!IK$4,Sales!$D$3:$ABF$3,0))/IK$2*INDEX(Usage!$D$5:$ABF$11,MATCH(UsagePerHour!$B$20,Usage!$C$5:$C$11,0),MATCH(UsagePerHour!IK$4,Usage!$D$3:$ABF$3,0)),"")</f>
        <v>52.759668003584444</v>
      </c>
      <c r="IL25" s="6">
        <f>IFERROR(INDEX(Sales!$D$5:$ABF$18,MATCH(UsagePerHour!$B25,Sales!$C$5:$C$18,0),MATCH(UsagePerHour!IL$4,Sales!$D$3:$ABF$3,0))/IL$2*INDEX(Usage!$D$5:$ABF$11,MATCH(UsagePerHour!$B$20,Usage!$C$5:$C$11,0),MATCH(UsagePerHour!IL$4,Usage!$D$3:$ABF$3,0)),"")</f>
        <v>19.650318383341077</v>
      </c>
      <c r="IM25" s="6">
        <f>IFERROR(INDEX(Sales!$D$5:$ABF$18,MATCH(UsagePerHour!$B25,Sales!$C$5:$C$18,0),MATCH(UsagePerHour!IM$4,Sales!$D$3:$ABF$3,0))/IM$2*INDEX(Usage!$D$5:$ABF$11,MATCH(UsagePerHour!$B$20,Usage!$C$5:$C$11,0),MATCH(UsagePerHour!IM$4,Usage!$D$3:$ABF$3,0)),"")</f>
        <v>105.54969973057365</v>
      </c>
      <c r="IN25" s="6">
        <f>IFERROR(INDEX(Sales!$D$5:$ABF$18,MATCH(UsagePerHour!$B25,Sales!$C$5:$C$18,0),MATCH(UsagePerHour!IN$4,Sales!$D$3:$ABF$3,0))/IN$2*INDEX(Usage!$D$5:$ABF$11,MATCH(UsagePerHour!$B$20,Usage!$C$5:$C$11,0),MATCH(UsagePerHour!IN$4,Usage!$D$3:$ABF$3,0)),"")</f>
        <v>31.454260623979525</v>
      </c>
      <c r="IO25" s="6">
        <f>IFERROR(INDEX(Sales!$D$5:$ABF$18,MATCH(UsagePerHour!$B25,Sales!$C$5:$C$18,0),MATCH(UsagePerHour!IO$4,Sales!$D$3:$ABF$3,0))/IO$2*INDEX(Usage!$D$5:$ABF$11,MATCH(UsagePerHour!$B$20,Usage!$C$5:$C$11,0),MATCH(UsagePerHour!IO$4,Usage!$D$3:$ABF$3,0)),"")</f>
        <v>18.162232071887587</v>
      </c>
      <c r="IP25" s="6">
        <f>IFERROR(INDEX(Sales!$D$5:$ABF$18,MATCH(UsagePerHour!$B25,Sales!$C$5:$C$18,0),MATCH(UsagePerHour!IP$4,Sales!$D$3:$ABF$3,0))/IP$2*INDEX(Usage!$D$5:$ABF$11,MATCH(UsagePerHour!$B$20,Usage!$C$5:$C$11,0),MATCH(UsagePerHour!IP$4,Usage!$D$3:$ABF$3,0)),"")</f>
        <v>6.9111417536384376</v>
      </c>
      <c r="IQ25" s="6">
        <f>IFERROR(INDEX(Sales!$D$5:$ABF$18,MATCH(UsagePerHour!$B25,Sales!$C$5:$C$18,0),MATCH(UsagePerHour!IQ$4,Sales!$D$3:$ABF$3,0))/IQ$2*INDEX(Usage!$D$5:$ABF$11,MATCH(UsagePerHour!$B$20,Usage!$C$5:$C$11,0),MATCH(UsagePerHour!IQ$4,Usage!$D$3:$ABF$3,0)),"")</f>
        <v>31.308756085514712</v>
      </c>
      <c r="IR25" s="6">
        <f>IFERROR(INDEX(Sales!$D$5:$ABF$18,MATCH(UsagePerHour!$B25,Sales!$C$5:$C$18,0),MATCH(UsagePerHour!IR$4,Sales!$D$3:$ABF$3,0))/IR$2*INDEX(Usage!$D$5:$ABF$11,MATCH(UsagePerHour!$B$20,Usage!$C$5:$C$11,0),MATCH(UsagePerHour!IR$4,Usage!$D$3:$ABF$3,0)),"")</f>
        <v>24.289026642203577</v>
      </c>
      <c r="IS25" s="6">
        <f>IFERROR(INDEX(Sales!$D$5:$ABF$18,MATCH(UsagePerHour!$B25,Sales!$C$5:$C$18,0),MATCH(UsagePerHour!IS$4,Sales!$D$3:$ABF$3,0))/IS$2*INDEX(Usage!$D$5:$ABF$11,MATCH(UsagePerHour!$B$20,Usage!$C$5:$C$11,0),MATCH(UsagePerHour!IS$4,Usage!$D$3:$ABF$3,0)),"")</f>
        <v>17.992087821753351</v>
      </c>
      <c r="IT25" s="6">
        <f>IFERROR(INDEX(Sales!$D$5:$ABF$18,MATCH(UsagePerHour!$B25,Sales!$C$5:$C$18,0),MATCH(UsagePerHour!IT$4,Sales!$D$3:$ABF$3,0))/IT$2*INDEX(Usage!$D$5:$ABF$11,MATCH(UsagePerHour!$B$20,Usage!$C$5:$C$11,0),MATCH(UsagePerHour!IT$4,Usage!$D$3:$ABF$3,0)),"")</f>
        <v>160.38270812940237</v>
      </c>
      <c r="IU25" s="6">
        <f>IFERROR(INDEX(Sales!$D$5:$ABF$18,MATCH(UsagePerHour!$B25,Sales!$C$5:$C$18,0),MATCH(UsagePerHour!IU$4,Sales!$D$3:$ABF$3,0))/IU$2*INDEX(Usage!$D$5:$ABF$11,MATCH(UsagePerHour!$B$20,Usage!$C$5:$C$11,0),MATCH(UsagePerHour!IU$4,Usage!$D$3:$ABF$3,0)),"")</f>
        <v>43.141671762646816</v>
      </c>
      <c r="IV25" s="6">
        <f>IFERROR(INDEX(Sales!$D$5:$ABF$18,MATCH(UsagePerHour!$B25,Sales!$C$5:$C$18,0),MATCH(UsagePerHour!IV$4,Sales!$D$3:$ABF$3,0))/IV$2*INDEX(Usage!$D$5:$ABF$11,MATCH(UsagePerHour!$B$20,Usage!$C$5:$C$11,0),MATCH(UsagePerHour!IV$4,Usage!$D$3:$ABF$3,0)),"")</f>
        <v>161.56320012956613</v>
      </c>
      <c r="IW25" s="6">
        <f>IFERROR(INDEX(Sales!$D$5:$ABF$18,MATCH(UsagePerHour!$B25,Sales!$C$5:$C$18,0),MATCH(UsagePerHour!IW$4,Sales!$D$3:$ABF$3,0))/IW$2*INDEX(Usage!$D$5:$ABF$11,MATCH(UsagePerHour!$B$20,Usage!$C$5:$C$11,0),MATCH(UsagePerHour!IW$4,Usage!$D$3:$ABF$3,0)),"")</f>
        <v>11.717787504974135</v>
      </c>
      <c r="IX25" s="6">
        <f>IFERROR(INDEX(Sales!$D$5:$ABF$18,MATCH(UsagePerHour!$B25,Sales!$C$5:$C$18,0),MATCH(UsagePerHour!IX$4,Sales!$D$3:$ABF$3,0))/IX$2*INDEX(Usage!$D$5:$ABF$11,MATCH(UsagePerHour!$B$20,Usage!$C$5:$C$11,0),MATCH(UsagePerHour!IX$4,Usage!$D$3:$ABF$3,0)),"")</f>
        <v>53.375041523640789</v>
      </c>
      <c r="IY25" s="6">
        <f>IFERROR(INDEX(Sales!$D$5:$ABF$18,MATCH(UsagePerHour!$B25,Sales!$C$5:$C$18,0),MATCH(UsagePerHour!IY$4,Sales!$D$3:$ABF$3,0))/IY$2*INDEX(Usage!$D$5:$ABF$11,MATCH(UsagePerHour!$B$20,Usage!$C$5:$C$11,0),MATCH(UsagePerHour!IY$4,Usage!$D$3:$ABF$3,0)),"")</f>
        <v>12.954622921520443</v>
      </c>
      <c r="IZ25" s="6">
        <f>IFERROR(INDEX(Sales!$D$5:$ABF$18,MATCH(UsagePerHour!$B25,Sales!$C$5:$C$18,0),MATCH(UsagePerHour!IZ$4,Sales!$D$3:$ABF$3,0))/IZ$2*INDEX(Usage!$D$5:$ABF$11,MATCH(UsagePerHour!$B$20,Usage!$C$5:$C$11,0),MATCH(UsagePerHour!IZ$4,Usage!$D$3:$ABF$3,0)),"")</f>
        <v>32.659371479804136</v>
      </c>
      <c r="JA25" s="6">
        <f>IFERROR(INDEX(Sales!$D$5:$ABF$18,MATCH(UsagePerHour!$B25,Sales!$C$5:$C$18,0),MATCH(UsagePerHour!JA$4,Sales!$D$3:$ABF$3,0))/JA$2*INDEX(Usage!$D$5:$ABF$11,MATCH(UsagePerHour!$B$20,Usage!$C$5:$C$11,0),MATCH(UsagePerHour!JA$4,Usage!$D$3:$ABF$3,0)),"")</f>
        <v>145.05920729061188</v>
      </c>
      <c r="JB25" s="6">
        <f>IFERROR(INDEX(Sales!$D$5:$ABF$18,MATCH(UsagePerHour!$B25,Sales!$C$5:$C$18,0),MATCH(UsagePerHour!JB$4,Sales!$D$3:$ABF$3,0))/JB$2*INDEX(Usage!$D$5:$ABF$11,MATCH(UsagePerHour!$B$20,Usage!$C$5:$C$11,0),MATCH(UsagePerHour!JB$4,Usage!$D$3:$ABF$3,0)),"")</f>
        <v>26.501161248128067</v>
      </c>
      <c r="JC25" s="6">
        <f>IFERROR(INDEX(Sales!$D$5:$ABF$18,MATCH(UsagePerHour!$B25,Sales!$C$5:$C$18,0),MATCH(UsagePerHour!JC$4,Sales!$D$3:$ABF$3,0))/JC$2*INDEX(Usage!$D$5:$ABF$11,MATCH(UsagePerHour!$B$20,Usage!$C$5:$C$11,0),MATCH(UsagePerHour!JC$4,Usage!$D$3:$ABF$3,0)),"")</f>
        <v>26.406037107104925</v>
      </c>
      <c r="JD25" s="6">
        <f>IFERROR(INDEX(Sales!$D$5:$ABF$18,MATCH(UsagePerHour!$B25,Sales!$C$5:$C$18,0),MATCH(UsagePerHour!JD$4,Sales!$D$3:$ABF$3,0))/JD$2*INDEX(Usage!$D$5:$ABF$11,MATCH(UsagePerHour!$B$20,Usage!$C$5:$C$11,0),MATCH(UsagePerHour!JD$4,Usage!$D$3:$ABF$3,0)),"")</f>
        <v>2.0383912476687684</v>
      </c>
      <c r="JE25" s="6">
        <f>IFERROR(INDEX(Sales!$D$5:$ABF$18,MATCH(UsagePerHour!$B25,Sales!$C$5:$C$18,0),MATCH(UsagePerHour!JE$4,Sales!$D$3:$ABF$3,0))/JE$2*INDEX(Usage!$D$5:$ABF$11,MATCH(UsagePerHour!$B$20,Usage!$C$5:$C$11,0),MATCH(UsagePerHour!JE$4,Usage!$D$3:$ABF$3,0)),"")</f>
        <v>28.903183466832296</v>
      </c>
      <c r="JF25" s="6">
        <f>IFERROR(INDEX(Sales!$D$5:$ABF$18,MATCH(UsagePerHour!$B25,Sales!$C$5:$C$18,0),MATCH(UsagePerHour!JF$4,Sales!$D$3:$ABF$3,0))/JF$2*INDEX(Usage!$D$5:$ABF$11,MATCH(UsagePerHour!$B$20,Usage!$C$5:$C$11,0),MATCH(UsagePerHour!JF$4,Usage!$D$3:$ABF$3,0)),"")</f>
        <v>39.081152129835708</v>
      </c>
      <c r="JG25" s="6">
        <f>IFERROR(INDEX(Sales!$D$5:$ABF$18,MATCH(UsagePerHour!$B25,Sales!$C$5:$C$18,0),MATCH(UsagePerHour!JG$4,Sales!$D$3:$ABF$3,0))/JG$2*INDEX(Usage!$D$5:$ABF$11,MATCH(UsagePerHour!$B$20,Usage!$C$5:$C$11,0),MATCH(UsagePerHour!JG$4,Usage!$D$3:$ABF$3,0)),"")</f>
        <v>33.537798813569296</v>
      </c>
      <c r="JH25" s="6">
        <f>IFERROR(INDEX(Sales!$D$5:$ABF$18,MATCH(UsagePerHour!$B25,Sales!$C$5:$C$18,0),MATCH(UsagePerHour!JH$4,Sales!$D$3:$ABF$3,0))/JH$2*INDEX(Usage!$D$5:$ABF$11,MATCH(UsagePerHour!$B$20,Usage!$C$5:$C$11,0),MATCH(UsagePerHour!JH$4,Usage!$D$3:$ABF$3,0)),"")</f>
        <v>208.6641543457753</v>
      </c>
      <c r="JI25" s="6">
        <f>IFERROR(INDEX(Sales!$D$5:$ABF$18,MATCH(UsagePerHour!$B25,Sales!$C$5:$C$18,0),MATCH(UsagePerHour!JI$4,Sales!$D$3:$ABF$3,0))/JI$2*INDEX(Usage!$D$5:$ABF$11,MATCH(UsagePerHour!$B$20,Usage!$C$5:$C$11,0),MATCH(UsagePerHour!JI$4,Usage!$D$3:$ABF$3,0)),"")</f>
        <v>71.329489518280312</v>
      </c>
      <c r="JJ25" s="6">
        <f>IFERROR(INDEX(Sales!$D$5:$ABF$18,MATCH(UsagePerHour!$B25,Sales!$C$5:$C$18,0),MATCH(UsagePerHour!JJ$4,Sales!$D$3:$ABF$3,0))/JJ$2*INDEX(Usage!$D$5:$ABF$11,MATCH(UsagePerHour!$B$20,Usage!$C$5:$C$11,0),MATCH(UsagePerHour!JJ$4,Usage!$D$3:$ABF$3,0)),"")</f>
        <v>55.351705013215479</v>
      </c>
      <c r="JK25" s="6">
        <f>IFERROR(INDEX(Sales!$D$5:$ABF$18,MATCH(UsagePerHour!$B25,Sales!$C$5:$C$18,0),MATCH(UsagePerHour!JK$4,Sales!$D$3:$ABF$3,0))/JK$2*INDEX(Usage!$D$5:$ABF$11,MATCH(UsagePerHour!$B$20,Usage!$C$5:$C$11,0),MATCH(UsagePerHour!JK$4,Usage!$D$3:$ABF$3,0)),"")</f>
        <v>8.4103206826420109</v>
      </c>
      <c r="JL25" s="6">
        <f>IFERROR(INDEX(Sales!$D$5:$ABF$18,MATCH(UsagePerHour!$B25,Sales!$C$5:$C$18,0),MATCH(UsagePerHour!JL$4,Sales!$D$3:$ABF$3,0))/JL$2*INDEX(Usage!$D$5:$ABF$11,MATCH(UsagePerHour!$B$20,Usage!$C$5:$C$11,0),MATCH(UsagePerHour!JL$4,Usage!$D$3:$ABF$3,0)),"")</f>
        <v>40.707193404629692</v>
      </c>
      <c r="JM25" s="6">
        <f>IFERROR(INDEX(Sales!$D$5:$ABF$18,MATCH(UsagePerHour!$B25,Sales!$C$5:$C$18,0),MATCH(UsagePerHour!JM$4,Sales!$D$3:$ABF$3,0))/JM$2*INDEX(Usage!$D$5:$ABF$11,MATCH(UsagePerHour!$B$20,Usage!$C$5:$C$11,0),MATCH(UsagePerHour!JM$4,Usage!$D$3:$ABF$3,0)),"")</f>
        <v>79.989552709747585</v>
      </c>
      <c r="JN25" s="6">
        <f>IFERROR(INDEX(Sales!$D$5:$ABF$18,MATCH(UsagePerHour!$B25,Sales!$C$5:$C$18,0),MATCH(UsagePerHour!JN$4,Sales!$D$3:$ABF$3,0))/JN$2*INDEX(Usage!$D$5:$ABF$11,MATCH(UsagePerHour!$B$20,Usage!$C$5:$C$11,0),MATCH(UsagePerHour!JN$4,Usage!$D$3:$ABF$3,0)),"")</f>
        <v>25.821909498968822</v>
      </c>
      <c r="JO25" s="6">
        <f>IFERROR(INDEX(Sales!$D$5:$ABF$18,MATCH(UsagePerHour!$B25,Sales!$C$5:$C$18,0),MATCH(UsagePerHour!JO$4,Sales!$D$3:$ABF$3,0))/JO$2*INDEX(Usage!$D$5:$ABF$11,MATCH(UsagePerHour!$B$20,Usage!$C$5:$C$11,0),MATCH(UsagePerHour!JO$4,Usage!$D$3:$ABF$3,0)),"")</f>
        <v>70.591855544192029</v>
      </c>
      <c r="JP25" s="6">
        <f>IFERROR(INDEX(Sales!$D$5:$ABF$18,MATCH(UsagePerHour!$B25,Sales!$C$5:$C$18,0),MATCH(UsagePerHour!JP$4,Sales!$D$3:$ABF$3,0))/JP$2*INDEX(Usage!$D$5:$ABF$11,MATCH(UsagePerHour!$B$20,Usage!$C$5:$C$11,0),MATCH(UsagePerHour!JP$4,Usage!$D$3:$ABF$3,0)),"")</f>
        <v>6.2194858107629942</v>
      </c>
      <c r="JQ25" s="6">
        <f>IFERROR(INDEX(Sales!$D$5:$ABF$18,MATCH(UsagePerHour!$B25,Sales!$C$5:$C$18,0),MATCH(UsagePerHour!JQ$4,Sales!$D$3:$ABF$3,0))/JQ$2*INDEX(Usage!$D$5:$ABF$11,MATCH(UsagePerHour!$B$20,Usage!$C$5:$C$11,0),MATCH(UsagePerHour!JQ$4,Usage!$D$3:$ABF$3,0)),"")</f>
        <v>5.7459717525363034</v>
      </c>
      <c r="JR25" s="6">
        <f>IFERROR(INDEX(Sales!$D$5:$ABF$18,MATCH(UsagePerHour!$B25,Sales!$C$5:$C$18,0),MATCH(UsagePerHour!JR$4,Sales!$D$3:$ABF$3,0))/JR$2*INDEX(Usage!$D$5:$ABF$11,MATCH(UsagePerHour!$B$20,Usage!$C$5:$C$11,0),MATCH(UsagePerHour!JR$4,Usage!$D$3:$ABF$3,0)),"")</f>
        <v>10.486353002339484</v>
      </c>
      <c r="JS25" s="6">
        <f>IFERROR(INDEX(Sales!$D$5:$ABF$18,MATCH(UsagePerHour!$B25,Sales!$C$5:$C$18,0),MATCH(UsagePerHour!JS$4,Sales!$D$3:$ABF$3,0))/JS$2*INDEX(Usage!$D$5:$ABF$11,MATCH(UsagePerHour!$B$20,Usage!$C$5:$C$11,0),MATCH(UsagePerHour!JS$4,Usage!$D$3:$ABF$3,0)),"")</f>
        <v>42.812048052627837</v>
      </c>
      <c r="JT25" s="6">
        <f>IFERROR(INDEX(Sales!$D$5:$ABF$18,MATCH(UsagePerHour!$B25,Sales!$C$5:$C$18,0),MATCH(UsagePerHour!JT$4,Sales!$D$3:$ABF$3,0))/JT$2*INDEX(Usage!$D$5:$ABF$11,MATCH(UsagePerHour!$B$20,Usage!$C$5:$C$11,0),MATCH(UsagePerHour!JT$4,Usage!$D$3:$ABF$3,0)),"")</f>
        <v>25.403126054199934</v>
      </c>
      <c r="JU25" s="6">
        <f>IFERROR(INDEX(Sales!$D$5:$ABF$18,MATCH(UsagePerHour!$B25,Sales!$C$5:$C$18,0),MATCH(UsagePerHour!JU$4,Sales!$D$3:$ABF$3,0))/JU$2*INDEX(Usage!$D$5:$ABF$11,MATCH(UsagePerHour!$B$20,Usage!$C$5:$C$11,0),MATCH(UsagePerHour!JU$4,Usage!$D$3:$ABF$3,0)),"")</f>
        <v>19.580363977578585</v>
      </c>
      <c r="JV25" s="6">
        <f>IFERROR(INDEX(Sales!$D$5:$ABF$18,MATCH(UsagePerHour!$B25,Sales!$C$5:$C$18,0),MATCH(UsagePerHour!JV$4,Sales!$D$3:$ABF$3,0))/JV$2*INDEX(Usage!$D$5:$ABF$11,MATCH(UsagePerHour!$B$20,Usage!$C$5:$C$11,0),MATCH(UsagePerHour!JV$4,Usage!$D$3:$ABF$3,0)),"")</f>
        <v>125.90503969937572</v>
      </c>
      <c r="JW25" s="6">
        <f>IFERROR(INDEX(Sales!$D$5:$ABF$18,MATCH(UsagePerHour!$B25,Sales!$C$5:$C$18,0),MATCH(UsagePerHour!JW$4,Sales!$D$3:$ABF$3,0))/JW$2*INDEX(Usage!$D$5:$ABF$11,MATCH(UsagePerHour!$B$20,Usage!$C$5:$C$11,0),MATCH(UsagePerHour!JW$4,Usage!$D$3:$ABF$3,0)),"")</f>
        <v>41.467870734889082</v>
      </c>
      <c r="JX25" s="6">
        <f>IFERROR(INDEX(Sales!$D$5:$ABF$18,MATCH(UsagePerHour!$B25,Sales!$C$5:$C$18,0),MATCH(UsagePerHour!JX$4,Sales!$D$3:$ABF$3,0))/JX$2*INDEX(Usage!$D$5:$ABF$11,MATCH(UsagePerHour!$B$20,Usage!$C$5:$C$11,0),MATCH(UsagePerHour!JX$4,Usage!$D$3:$ABF$3,0)),"")</f>
        <v>32.942822783426259</v>
      </c>
      <c r="JY25" s="6">
        <f>IFERROR(INDEX(Sales!$D$5:$ABF$18,MATCH(UsagePerHour!$B25,Sales!$C$5:$C$18,0),MATCH(UsagePerHour!JY$4,Sales!$D$3:$ABF$3,0))/JY$2*INDEX(Usage!$D$5:$ABF$11,MATCH(UsagePerHour!$B$20,Usage!$C$5:$C$11,0),MATCH(UsagePerHour!JY$4,Usage!$D$3:$ABF$3,0)),"")</f>
        <v>7.1430609926681123</v>
      </c>
      <c r="JZ25" s="6">
        <f>IFERROR(INDEX(Sales!$D$5:$ABF$18,MATCH(UsagePerHour!$B25,Sales!$C$5:$C$18,0),MATCH(UsagePerHour!JZ$4,Sales!$D$3:$ABF$3,0))/JZ$2*INDEX(Usage!$D$5:$ABF$11,MATCH(UsagePerHour!$B$20,Usage!$C$5:$C$11,0),MATCH(UsagePerHour!JZ$4,Usage!$D$3:$ABF$3,0)),"")</f>
        <v>60.531130457393452</v>
      </c>
      <c r="KA25" s="6">
        <f>IFERROR(INDEX(Sales!$D$5:$ABF$18,MATCH(UsagePerHour!$B25,Sales!$C$5:$C$18,0),MATCH(UsagePerHour!KA$4,Sales!$D$3:$ABF$3,0))/KA$2*INDEX(Usage!$D$5:$ABF$11,MATCH(UsagePerHour!$B$20,Usage!$C$5:$C$11,0),MATCH(UsagePerHour!KA$4,Usage!$D$3:$ABF$3,0)),"")</f>
        <v>42.702336431678638</v>
      </c>
      <c r="KB25" s="6">
        <f>IFERROR(INDEX(Sales!$D$5:$ABF$18,MATCH(UsagePerHour!$B25,Sales!$C$5:$C$18,0),MATCH(UsagePerHour!KB$4,Sales!$D$3:$ABF$3,0))/KB$2*INDEX(Usage!$D$5:$ABF$11,MATCH(UsagePerHour!$B$20,Usage!$C$5:$C$11,0),MATCH(UsagePerHour!KB$4,Usage!$D$3:$ABF$3,0)),"")</f>
        <v>8.3706777316735828</v>
      </c>
      <c r="KC25" s="6">
        <f>IFERROR(INDEX(Sales!$D$5:$ABF$18,MATCH(UsagePerHour!$B25,Sales!$C$5:$C$18,0),MATCH(UsagePerHour!KC$4,Sales!$D$3:$ABF$3,0))/KC$2*INDEX(Usage!$D$5:$ABF$11,MATCH(UsagePerHour!$B$20,Usage!$C$5:$C$11,0),MATCH(UsagePerHour!KC$4,Usage!$D$3:$ABF$3,0)),"")</f>
        <v>129.68155840397756</v>
      </c>
      <c r="KD25" s="6">
        <f>IFERROR(INDEX(Sales!$D$5:$ABF$18,MATCH(UsagePerHour!$B25,Sales!$C$5:$C$18,0),MATCH(UsagePerHour!KD$4,Sales!$D$3:$ABF$3,0))/KD$2*INDEX(Usage!$D$5:$ABF$11,MATCH(UsagePerHour!$B$20,Usage!$C$5:$C$11,0),MATCH(UsagePerHour!KD$4,Usage!$D$3:$ABF$3,0)),"")</f>
        <v>33.783885372155837</v>
      </c>
      <c r="KE25" s="6">
        <f>IFERROR(INDEX(Sales!$D$5:$ABF$18,MATCH(UsagePerHour!$B25,Sales!$C$5:$C$18,0),MATCH(UsagePerHour!KE$4,Sales!$D$3:$ABF$3,0))/KE$2*INDEX(Usage!$D$5:$ABF$11,MATCH(UsagePerHour!$B$20,Usage!$C$5:$C$11,0),MATCH(UsagePerHour!KE$4,Usage!$D$3:$ABF$3,0)),"")</f>
        <v>69.525392651696038</v>
      </c>
      <c r="KF25" s="6">
        <f>IFERROR(INDEX(Sales!$D$5:$ABF$18,MATCH(UsagePerHour!$B25,Sales!$C$5:$C$18,0),MATCH(UsagePerHour!KF$4,Sales!$D$3:$ABF$3,0))/KF$2*INDEX(Usage!$D$5:$ABF$11,MATCH(UsagePerHour!$B$20,Usage!$C$5:$C$11,0),MATCH(UsagePerHour!KF$4,Usage!$D$3:$ABF$3,0)),"")</f>
        <v>8.6987277911822769</v>
      </c>
      <c r="KG25" s="6">
        <f>IFERROR(INDEX(Sales!$D$5:$ABF$18,MATCH(UsagePerHour!$B25,Sales!$C$5:$C$18,0),MATCH(UsagePerHour!KG$4,Sales!$D$3:$ABF$3,0))/KG$2*INDEX(Usage!$D$5:$ABF$11,MATCH(UsagePerHour!$B$20,Usage!$C$5:$C$11,0),MATCH(UsagePerHour!KG$4,Usage!$D$3:$ABF$3,0)),"")</f>
        <v>22.857696351624842</v>
      </c>
      <c r="KH25" s="6">
        <f>IFERROR(INDEX(Sales!$D$5:$ABF$18,MATCH(UsagePerHour!$B25,Sales!$C$5:$C$18,0),MATCH(UsagePerHour!KH$4,Sales!$D$3:$ABF$3,0))/KH$2*INDEX(Usage!$D$5:$ABF$11,MATCH(UsagePerHour!$B$20,Usage!$C$5:$C$11,0),MATCH(UsagePerHour!KH$4,Usage!$D$3:$ABF$3,0)),"")</f>
        <v>36.537202864714168</v>
      </c>
      <c r="KI25" s="6">
        <f>IFERROR(INDEX(Sales!$D$5:$ABF$18,MATCH(UsagePerHour!$B25,Sales!$C$5:$C$18,0),MATCH(UsagePerHour!KI$4,Sales!$D$3:$ABF$3,0))/KI$2*INDEX(Usage!$D$5:$ABF$11,MATCH(UsagePerHour!$B$20,Usage!$C$5:$C$11,0),MATCH(UsagePerHour!KI$4,Usage!$D$3:$ABF$3,0)),"")</f>
        <v>156.17315611326674</v>
      </c>
      <c r="KJ25" s="6">
        <f>IFERROR(INDEX(Sales!$D$5:$ABF$18,MATCH(UsagePerHour!$B25,Sales!$C$5:$C$18,0),MATCH(UsagePerHour!KJ$4,Sales!$D$3:$ABF$3,0))/KJ$2*INDEX(Usage!$D$5:$ABF$11,MATCH(UsagePerHour!$B$20,Usage!$C$5:$C$11,0),MATCH(UsagePerHour!KJ$4,Usage!$D$3:$ABF$3,0)),"")</f>
        <v>199.83678627631463</v>
      </c>
      <c r="KK25" s="6">
        <f>IFERROR(INDEX(Sales!$D$5:$ABF$18,MATCH(UsagePerHour!$B25,Sales!$C$5:$C$18,0),MATCH(UsagePerHour!KK$4,Sales!$D$3:$ABF$3,0))/KK$2*INDEX(Usage!$D$5:$ABF$11,MATCH(UsagePerHour!$B$20,Usage!$C$5:$C$11,0),MATCH(UsagePerHour!KK$4,Usage!$D$3:$ABF$3,0)),"")</f>
        <v>15.034991737393508</v>
      </c>
      <c r="KL25" s="6">
        <f>IFERROR(INDEX(Sales!$D$5:$ABF$18,MATCH(UsagePerHour!$B25,Sales!$C$5:$C$18,0),MATCH(UsagePerHour!KL$4,Sales!$D$3:$ABF$3,0))/KL$2*INDEX(Usage!$D$5:$ABF$11,MATCH(UsagePerHour!$B$20,Usage!$C$5:$C$11,0),MATCH(UsagePerHour!KL$4,Usage!$D$3:$ABF$3,0)),"")</f>
        <v>45.829168967095605</v>
      </c>
      <c r="KM25" s="6">
        <f>IFERROR(INDEX(Sales!$D$5:$ABF$18,MATCH(UsagePerHour!$B25,Sales!$C$5:$C$18,0),MATCH(UsagePerHour!KM$4,Sales!$D$3:$ABF$3,0))/KM$2*INDEX(Usage!$D$5:$ABF$11,MATCH(UsagePerHour!$B$20,Usage!$C$5:$C$11,0),MATCH(UsagePerHour!KM$4,Usage!$D$3:$ABF$3,0)),"")</f>
        <v>8.9971803529780345</v>
      </c>
      <c r="KN25" s="6">
        <f>IFERROR(INDEX(Sales!$D$5:$ABF$18,MATCH(UsagePerHour!$B25,Sales!$C$5:$C$18,0),MATCH(UsagePerHour!KN$4,Sales!$D$3:$ABF$3,0))/KN$2*INDEX(Usage!$D$5:$ABF$11,MATCH(UsagePerHour!$B$20,Usage!$C$5:$C$11,0),MATCH(UsagePerHour!KN$4,Usage!$D$3:$ABF$3,0)),"")</f>
        <v>45.045040041259789</v>
      </c>
      <c r="KO25" s="6">
        <f>IFERROR(INDEX(Sales!$D$5:$ABF$18,MATCH(UsagePerHour!$B25,Sales!$C$5:$C$18,0),MATCH(UsagePerHour!KO$4,Sales!$D$3:$ABF$3,0))/KO$2*INDEX(Usage!$D$5:$ABF$11,MATCH(UsagePerHour!$B$20,Usage!$C$5:$C$11,0),MATCH(UsagePerHour!KO$4,Usage!$D$3:$ABF$3,0)),"")</f>
        <v>11.130084378136536</v>
      </c>
      <c r="KP25" s="6">
        <f>IFERROR(INDEX(Sales!$D$5:$ABF$18,MATCH(UsagePerHour!$B25,Sales!$C$5:$C$18,0),MATCH(UsagePerHour!KP$4,Sales!$D$3:$ABF$3,0))/KP$2*INDEX(Usage!$D$5:$ABF$11,MATCH(UsagePerHour!$B$20,Usage!$C$5:$C$11,0),MATCH(UsagePerHour!KP$4,Usage!$D$3:$ABF$3,0)),"")</f>
        <v>41.796806692375739</v>
      </c>
      <c r="KQ25" s="6">
        <f>IFERROR(INDEX(Sales!$D$5:$ABF$18,MATCH(UsagePerHour!$B25,Sales!$C$5:$C$18,0),MATCH(UsagePerHour!KQ$4,Sales!$D$3:$ABF$3,0))/KQ$2*INDEX(Usage!$D$5:$ABF$11,MATCH(UsagePerHour!$B$20,Usage!$C$5:$C$11,0),MATCH(UsagePerHour!KQ$4,Usage!$D$3:$ABF$3,0)),"")</f>
        <v>135.56257285687835</v>
      </c>
      <c r="KR25" s="6">
        <f>IFERROR(INDEX(Sales!$D$5:$ABF$18,MATCH(UsagePerHour!$B25,Sales!$C$5:$C$18,0),MATCH(UsagePerHour!KR$4,Sales!$D$3:$ABF$3,0))/KR$2*INDEX(Usage!$D$5:$ABF$11,MATCH(UsagePerHour!$B$20,Usage!$C$5:$C$11,0),MATCH(UsagePerHour!KR$4,Usage!$D$3:$ABF$3,0)),"")</f>
        <v>53.095067235230609</v>
      </c>
      <c r="KS25" s="6">
        <f>IFERROR(INDEX(Sales!$D$5:$ABF$18,MATCH(UsagePerHour!$B25,Sales!$C$5:$C$18,0),MATCH(UsagePerHour!KS$4,Sales!$D$3:$ABF$3,0))/KS$2*INDEX(Usage!$D$5:$ABF$11,MATCH(UsagePerHour!$B$20,Usage!$C$5:$C$11,0),MATCH(UsagePerHour!KS$4,Usage!$D$3:$ABF$3,0)),"")</f>
        <v>21.477368714235073</v>
      </c>
      <c r="KT25" s="6">
        <f>IFERROR(INDEX(Sales!$D$5:$ABF$18,MATCH(UsagePerHour!$B25,Sales!$C$5:$C$18,0),MATCH(UsagePerHour!KT$4,Sales!$D$3:$ABF$3,0))/KT$2*INDEX(Usage!$D$5:$ABF$11,MATCH(UsagePerHour!$B$20,Usage!$C$5:$C$11,0),MATCH(UsagePerHour!KT$4,Usage!$D$3:$ABF$3,0)),"")</f>
        <v>7.8642996700040193</v>
      </c>
      <c r="KU25" s="6">
        <f>IFERROR(INDEX(Sales!$D$5:$ABF$18,MATCH(UsagePerHour!$B25,Sales!$C$5:$C$18,0),MATCH(UsagePerHour!KU$4,Sales!$D$3:$ABF$3,0))/KU$2*INDEX(Usage!$D$5:$ABF$11,MATCH(UsagePerHour!$B$20,Usage!$C$5:$C$11,0),MATCH(UsagePerHour!KU$4,Usage!$D$3:$ABF$3,0)),"")</f>
        <v>31.971167868485821</v>
      </c>
      <c r="KV25" s="6">
        <f>IFERROR(INDEX(Sales!$D$5:$ABF$18,MATCH(UsagePerHour!$B25,Sales!$C$5:$C$18,0),MATCH(UsagePerHour!KV$4,Sales!$D$3:$ABF$3,0))/KV$2*INDEX(Usage!$D$5:$ABF$11,MATCH(UsagePerHour!$B$20,Usage!$C$5:$C$11,0),MATCH(UsagePerHour!KV$4,Usage!$D$3:$ABF$3,0)),"")</f>
        <v>13.484194744256722</v>
      </c>
      <c r="KW25" s="6">
        <f>IFERROR(INDEX(Sales!$D$5:$ABF$18,MATCH(UsagePerHour!$B25,Sales!$C$5:$C$18,0),MATCH(UsagePerHour!KW$4,Sales!$D$3:$ABF$3,0))/KW$2*INDEX(Usage!$D$5:$ABF$11,MATCH(UsagePerHour!$B$20,Usage!$C$5:$C$11,0),MATCH(UsagePerHour!KW$4,Usage!$D$3:$ABF$3,0)),"")</f>
        <v>24.826745456351176</v>
      </c>
      <c r="KX25" s="6">
        <f>IFERROR(INDEX(Sales!$D$5:$ABF$18,MATCH(UsagePerHour!$B25,Sales!$C$5:$C$18,0),MATCH(UsagePerHour!KX$4,Sales!$D$3:$ABF$3,0))/KX$2*INDEX(Usage!$D$5:$ABF$11,MATCH(UsagePerHour!$B$20,Usage!$C$5:$C$11,0),MATCH(UsagePerHour!KX$4,Usage!$D$3:$ABF$3,0)),"")</f>
        <v>112.06907616298056</v>
      </c>
      <c r="KY25" s="6">
        <f>IFERROR(INDEX(Sales!$D$5:$ABF$18,MATCH(UsagePerHour!$B25,Sales!$C$5:$C$18,0),MATCH(UsagePerHour!KY$4,Sales!$D$3:$ABF$3,0))/KY$2*INDEX(Usage!$D$5:$ABF$11,MATCH(UsagePerHour!$B$20,Usage!$C$5:$C$11,0),MATCH(UsagePerHour!KY$4,Usage!$D$3:$ABF$3,0)),"")</f>
        <v>25.037462872472933</v>
      </c>
      <c r="KZ25" s="6">
        <f>IFERROR(INDEX(Sales!$D$5:$ABF$18,MATCH(UsagePerHour!$B25,Sales!$C$5:$C$18,0),MATCH(UsagePerHour!KZ$4,Sales!$D$3:$ABF$3,0))/KZ$2*INDEX(Usage!$D$5:$ABF$11,MATCH(UsagePerHour!$B$20,Usage!$C$5:$C$11,0),MATCH(UsagePerHour!KZ$4,Usage!$D$3:$ABF$3,0)),"")</f>
        <v>58.671842068287205</v>
      </c>
      <c r="LA25" s="6">
        <f>IFERROR(INDEX(Sales!$D$5:$ABF$18,MATCH(UsagePerHour!$B25,Sales!$C$5:$C$18,0),MATCH(UsagePerHour!LA$4,Sales!$D$3:$ABF$3,0))/LA$2*INDEX(Usage!$D$5:$ABF$11,MATCH(UsagePerHour!$B$20,Usage!$C$5:$C$11,0),MATCH(UsagePerHour!LA$4,Usage!$D$3:$ABF$3,0)),"")</f>
        <v>13.436754380583485</v>
      </c>
      <c r="LB25" s="6">
        <f>IFERROR(INDEX(Sales!$D$5:$ABF$18,MATCH(UsagePerHour!$B25,Sales!$C$5:$C$18,0),MATCH(UsagePerHour!LB$4,Sales!$D$3:$ABF$3,0))/LB$2*INDEX(Usage!$D$5:$ABF$11,MATCH(UsagePerHour!$B$20,Usage!$C$5:$C$11,0),MATCH(UsagePerHour!LB$4,Usage!$D$3:$ABF$3,0)),"")</f>
        <v>59.834682418492434</v>
      </c>
      <c r="LC25" s="6">
        <f>IFERROR(INDEX(Sales!$D$5:$ABF$18,MATCH(UsagePerHour!$B25,Sales!$C$5:$C$18,0),MATCH(UsagePerHour!LC$4,Sales!$D$3:$ABF$3,0))/LC$2*INDEX(Usage!$D$5:$ABF$11,MATCH(UsagePerHour!$B$20,Usage!$C$5:$C$11,0),MATCH(UsagePerHour!LC$4,Usage!$D$3:$ABF$3,0)),"")</f>
        <v>10.268153604484725</v>
      </c>
      <c r="LD25" s="6">
        <f>IFERROR(INDEX(Sales!$D$5:$ABF$18,MATCH(UsagePerHour!$B25,Sales!$C$5:$C$18,0),MATCH(UsagePerHour!LD$4,Sales!$D$3:$ABF$3,0))/LD$2*INDEX(Usage!$D$5:$ABF$11,MATCH(UsagePerHour!$B$20,Usage!$C$5:$C$11,0),MATCH(UsagePerHour!LD$4,Usage!$D$3:$ABF$3,0)),"")</f>
        <v>31.588888143026562</v>
      </c>
      <c r="LE25" s="6">
        <f>IFERROR(INDEX(Sales!$D$5:$ABF$18,MATCH(UsagePerHour!$B25,Sales!$C$5:$C$18,0),MATCH(UsagePerHour!LE$4,Sales!$D$3:$ABF$3,0))/LE$2*INDEX(Usage!$D$5:$ABF$11,MATCH(UsagePerHour!$B$20,Usage!$C$5:$C$11,0),MATCH(UsagePerHour!LE$4,Usage!$D$3:$ABF$3,0)),"")</f>
        <v>50.726488301737056</v>
      </c>
      <c r="LF25" s="6">
        <f>IFERROR(INDEX(Sales!$D$5:$ABF$18,MATCH(UsagePerHour!$B25,Sales!$C$5:$C$18,0),MATCH(UsagePerHour!LF$4,Sales!$D$3:$ABF$3,0))/LF$2*INDEX(Usage!$D$5:$ABF$11,MATCH(UsagePerHour!$B$20,Usage!$C$5:$C$11,0),MATCH(UsagePerHour!LF$4,Usage!$D$3:$ABF$3,0)),"")</f>
        <v>17.121428605884027</v>
      </c>
      <c r="LG25" s="6">
        <f>IFERROR(INDEX(Sales!$D$5:$ABF$18,MATCH(UsagePerHour!$B25,Sales!$C$5:$C$18,0),MATCH(UsagePerHour!LG$4,Sales!$D$3:$ABF$3,0))/LG$2*INDEX(Usage!$D$5:$ABF$11,MATCH(UsagePerHour!$B$20,Usage!$C$5:$C$11,0),MATCH(UsagePerHour!LG$4,Usage!$D$3:$ABF$3,0)),"")</f>
        <v>11.635478161225304</v>
      </c>
      <c r="LH25" s="6">
        <f>IFERROR(INDEX(Sales!$D$5:$ABF$18,MATCH(UsagePerHour!$B25,Sales!$C$5:$C$18,0),MATCH(UsagePerHour!LH$4,Sales!$D$3:$ABF$3,0))/LH$2*INDEX(Usage!$D$5:$ABF$11,MATCH(UsagePerHour!$B$20,Usage!$C$5:$C$11,0),MATCH(UsagePerHour!LH$4,Usage!$D$3:$ABF$3,0)),"")</f>
        <v>5.5827907684723259</v>
      </c>
      <c r="LI25" s="6">
        <f>IFERROR(INDEX(Sales!$D$5:$ABF$18,MATCH(UsagePerHour!$B25,Sales!$C$5:$C$18,0),MATCH(UsagePerHour!LI$4,Sales!$D$3:$ABF$3,0))/LI$2*INDEX(Usage!$D$5:$ABF$11,MATCH(UsagePerHour!$B$20,Usage!$C$5:$C$11,0),MATCH(UsagePerHour!LI$4,Usage!$D$3:$ABF$3,0)),"")</f>
        <v>57.89072050682379</v>
      </c>
      <c r="LJ25" s="6">
        <f>IFERROR(INDEX(Sales!$D$5:$ABF$18,MATCH(UsagePerHour!$B25,Sales!$C$5:$C$18,0),MATCH(UsagePerHour!LJ$4,Sales!$D$3:$ABF$3,0))/LJ$2*INDEX(Usage!$D$5:$ABF$11,MATCH(UsagePerHour!$B$20,Usage!$C$5:$C$11,0),MATCH(UsagePerHour!LJ$4,Usage!$D$3:$ABF$3,0)),"")</f>
        <v>22.198370470877094</v>
      </c>
      <c r="LK25" s="6">
        <f>IFERROR(INDEX(Sales!$D$5:$ABF$18,MATCH(UsagePerHour!$B25,Sales!$C$5:$C$18,0),MATCH(UsagePerHour!LK$4,Sales!$D$3:$ABF$3,0))/LK$2*INDEX(Usage!$D$5:$ABF$11,MATCH(UsagePerHour!$B$20,Usage!$C$5:$C$11,0),MATCH(UsagePerHour!LK$4,Usage!$D$3:$ABF$3,0)),"")</f>
        <v>15.918230074220814</v>
      </c>
      <c r="LL25" s="6">
        <f>IFERROR(INDEX(Sales!$D$5:$ABF$18,MATCH(UsagePerHour!$B25,Sales!$C$5:$C$18,0),MATCH(UsagePerHour!LL$4,Sales!$D$3:$ABF$3,0))/LL$2*INDEX(Usage!$D$5:$ABF$11,MATCH(UsagePerHour!$B$20,Usage!$C$5:$C$11,0),MATCH(UsagePerHour!LL$4,Usage!$D$3:$ABF$3,0)),"")</f>
        <v>124.89370101151599</v>
      </c>
      <c r="LM25" s="6">
        <f>IFERROR(INDEX(Sales!$D$5:$ABF$18,MATCH(UsagePerHour!$B25,Sales!$C$5:$C$18,0),MATCH(UsagePerHour!LM$4,Sales!$D$3:$ABF$3,0))/LM$2*INDEX(Usage!$D$5:$ABF$11,MATCH(UsagePerHour!$B$20,Usage!$C$5:$C$11,0),MATCH(UsagePerHour!LM$4,Usage!$D$3:$ABF$3,0)),"")</f>
        <v>45.974975556683766</v>
      </c>
      <c r="LN25" s="6">
        <f>IFERROR(INDEX(Sales!$D$5:$ABF$18,MATCH(UsagePerHour!$B25,Sales!$C$5:$C$18,0),MATCH(UsagePerHour!LN$4,Sales!$D$3:$ABF$3,0))/LN$2*INDEX(Usage!$D$5:$ABF$11,MATCH(UsagePerHour!$B$20,Usage!$C$5:$C$11,0),MATCH(UsagePerHour!LN$4,Usage!$D$3:$ABF$3,0)),"")</f>
        <v>12.420385910247383</v>
      </c>
      <c r="LO25" s="6">
        <f>IFERROR(INDEX(Sales!$D$5:$ABF$18,MATCH(UsagePerHour!$B25,Sales!$C$5:$C$18,0),MATCH(UsagePerHour!LO$4,Sales!$D$3:$ABF$3,0))/LO$2*INDEX(Usage!$D$5:$ABF$11,MATCH(UsagePerHour!$B$20,Usage!$C$5:$C$11,0),MATCH(UsagePerHour!LO$4,Usage!$D$3:$ABF$3,0)),"")</f>
        <v>5.7091673847140463</v>
      </c>
      <c r="LP25" s="6">
        <f>IFERROR(INDEX(Sales!$D$5:$ABF$18,MATCH(UsagePerHour!$B25,Sales!$C$5:$C$18,0),MATCH(UsagePerHour!LP$4,Sales!$D$3:$ABF$3,0))/LP$2*INDEX(Usage!$D$5:$ABF$11,MATCH(UsagePerHour!$B$20,Usage!$C$5:$C$11,0),MATCH(UsagePerHour!LP$4,Usage!$D$3:$ABF$3,0)),"")</f>
        <v>2.921319084697799</v>
      </c>
      <c r="LQ25" s="6">
        <f>IFERROR(INDEX(Sales!$D$5:$ABF$18,MATCH(UsagePerHour!$B25,Sales!$C$5:$C$18,0),MATCH(UsagePerHour!LQ$4,Sales!$D$3:$ABF$3,0))/LQ$2*INDEX(Usage!$D$5:$ABF$11,MATCH(UsagePerHour!$B$20,Usage!$C$5:$C$11,0),MATCH(UsagePerHour!LQ$4,Usage!$D$3:$ABF$3,0)),"")</f>
        <v>35.623935806800176</v>
      </c>
      <c r="LR25" s="6">
        <f>IFERROR(INDEX(Sales!$D$5:$ABF$18,MATCH(UsagePerHour!$B25,Sales!$C$5:$C$18,0),MATCH(UsagePerHour!LR$4,Sales!$D$3:$ABF$3,0))/LR$2*INDEX(Usage!$D$5:$ABF$11,MATCH(UsagePerHour!$B$20,Usage!$C$5:$C$11,0),MATCH(UsagePerHour!LR$4,Usage!$D$3:$ABF$3,0)),"")</f>
        <v>23.073208160317744</v>
      </c>
      <c r="LS25" s="6">
        <f>IFERROR(INDEX(Sales!$D$5:$ABF$18,MATCH(UsagePerHour!$B25,Sales!$C$5:$C$18,0),MATCH(UsagePerHour!LS$4,Sales!$D$3:$ABF$3,0))/LS$2*INDEX(Usage!$D$5:$ABF$11,MATCH(UsagePerHour!$B$20,Usage!$C$5:$C$11,0),MATCH(UsagePerHour!LS$4,Usage!$D$3:$ABF$3,0)),"")</f>
        <v>164.3037740579334</v>
      </c>
      <c r="LT25" s="6">
        <f>IFERROR(INDEX(Sales!$D$5:$ABF$18,MATCH(UsagePerHour!$B25,Sales!$C$5:$C$18,0),MATCH(UsagePerHour!LT$4,Sales!$D$3:$ABF$3,0))/LT$2*INDEX(Usage!$D$5:$ABF$11,MATCH(UsagePerHour!$B$20,Usage!$C$5:$C$11,0),MATCH(UsagePerHour!LT$4,Usage!$D$3:$ABF$3,0)),"")</f>
        <v>46.619159024937417</v>
      </c>
      <c r="LU25" s="6">
        <f>IFERROR(INDEX(Sales!$D$5:$ABF$18,MATCH(UsagePerHour!$B25,Sales!$C$5:$C$18,0),MATCH(UsagePerHour!LU$4,Sales!$D$3:$ABF$3,0))/LU$2*INDEX(Usage!$D$5:$ABF$11,MATCH(UsagePerHour!$B$20,Usage!$C$5:$C$11,0),MATCH(UsagePerHour!LU$4,Usage!$D$3:$ABF$3,0)),"")</f>
        <v>22.332859589665102</v>
      </c>
      <c r="LV25" s="6">
        <f>IFERROR(INDEX(Sales!$D$5:$ABF$18,MATCH(UsagePerHour!$B25,Sales!$C$5:$C$18,0),MATCH(UsagePerHour!LV$4,Sales!$D$3:$ABF$3,0))/LV$2*INDEX(Usage!$D$5:$ABF$11,MATCH(UsagePerHour!$B$20,Usage!$C$5:$C$11,0),MATCH(UsagePerHour!LV$4,Usage!$D$3:$ABF$3,0)),"")</f>
        <v>4.7032095808383234</v>
      </c>
      <c r="LW25" s="6">
        <f>IFERROR(INDEX(Sales!$D$5:$ABF$18,MATCH(UsagePerHour!$B25,Sales!$C$5:$C$18,0),MATCH(UsagePerHour!LW$4,Sales!$D$3:$ABF$3,0))/LW$2*INDEX(Usage!$D$5:$ABF$11,MATCH(UsagePerHour!$B$20,Usage!$C$5:$C$11,0),MATCH(UsagePerHour!LW$4,Usage!$D$3:$ABF$3,0)),"")</f>
        <v>11.345062836624775</v>
      </c>
      <c r="LX25" s="6">
        <f>IFERROR(INDEX(Sales!$D$5:$ABF$18,MATCH(UsagePerHour!$B25,Sales!$C$5:$C$18,0),MATCH(UsagePerHour!LX$4,Sales!$D$3:$ABF$3,0))/LX$2*INDEX(Usage!$D$5:$ABF$11,MATCH(UsagePerHour!$B$20,Usage!$C$5:$C$11,0),MATCH(UsagePerHour!LX$4,Usage!$D$3:$ABF$3,0)),"")</f>
        <v>15.488208148783711</v>
      </c>
      <c r="LY25" s="6">
        <f>IFERROR(INDEX(Sales!$D$5:$ABF$18,MATCH(UsagePerHour!$B25,Sales!$C$5:$C$18,0),MATCH(UsagePerHour!LY$4,Sales!$D$3:$ABF$3,0))/LY$2*INDEX(Usage!$D$5:$ABF$11,MATCH(UsagePerHour!$B$20,Usage!$C$5:$C$11,0),MATCH(UsagePerHour!LY$4,Usage!$D$3:$ABF$3,0)),"")</f>
        <v>50.080750267351839</v>
      </c>
      <c r="LZ25" s="6">
        <f>IFERROR(INDEX(Sales!$D$5:$ABF$18,MATCH(UsagePerHour!$B25,Sales!$C$5:$C$18,0),MATCH(UsagePerHour!LZ$4,Sales!$D$3:$ABF$3,0))/LZ$2*INDEX(Usage!$D$5:$ABF$11,MATCH(UsagePerHour!$B$20,Usage!$C$5:$C$11,0),MATCH(UsagePerHour!LZ$4,Usage!$D$3:$ABF$3,0)),"")</f>
        <v>98.482205581811215</v>
      </c>
      <c r="MA25" s="6">
        <f>IFERROR(INDEX(Sales!$D$5:$ABF$18,MATCH(UsagePerHour!$B25,Sales!$C$5:$C$18,0),MATCH(UsagePerHour!MA$4,Sales!$D$3:$ABF$3,0))/MA$2*INDEX(Usage!$D$5:$ABF$11,MATCH(UsagePerHour!$B$20,Usage!$C$5:$C$11,0),MATCH(UsagePerHour!MA$4,Usage!$D$3:$ABF$3,0)),"")</f>
        <v>28.107382441234162</v>
      </c>
      <c r="MB25" s="6">
        <f>IFERROR(INDEX(Sales!$D$5:$ABF$18,MATCH(UsagePerHour!$B25,Sales!$C$5:$C$18,0),MATCH(UsagePerHour!MB$4,Sales!$D$3:$ABF$3,0))/MB$2*INDEX(Usage!$D$5:$ABF$11,MATCH(UsagePerHour!$B$20,Usage!$C$5:$C$11,0),MATCH(UsagePerHour!MB$4,Usage!$D$3:$ABF$3,0)),"")</f>
        <v>29.896354135293056</v>
      </c>
      <c r="MC25" s="6">
        <f>IFERROR(INDEX(Sales!$D$5:$ABF$18,MATCH(UsagePerHour!$B25,Sales!$C$5:$C$18,0),MATCH(UsagePerHour!MC$4,Sales!$D$3:$ABF$3,0))/MC$2*INDEX(Usage!$D$5:$ABF$11,MATCH(UsagePerHour!$B$20,Usage!$C$5:$C$11,0),MATCH(UsagePerHour!MC$4,Usage!$D$3:$ABF$3,0)),"")</f>
        <v>0.37013669821240797</v>
      </c>
      <c r="MD25" s="6">
        <f>IFERROR(INDEX(Sales!$D$5:$ABF$18,MATCH(UsagePerHour!$B25,Sales!$C$5:$C$18,0),MATCH(UsagePerHour!MD$4,Sales!$D$3:$ABF$3,0))/MD$2*INDEX(Usage!$D$5:$ABF$11,MATCH(UsagePerHour!$B$20,Usage!$C$5:$C$11,0),MATCH(UsagePerHour!MD$4,Usage!$D$3:$ABF$3,0)),"")</f>
        <v>54.964578818346538</v>
      </c>
      <c r="ME25" s="6">
        <f>IFERROR(INDEX(Sales!$D$5:$ABF$18,MATCH(UsagePerHour!$B25,Sales!$C$5:$C$18,0),MATCH(UsagePerHour!ME$4,Sales!$D$3:$ABF$3,0))/ME$2*INDEX(Usage!$D$5:$ABF$11,MATCH(UsagePerHour!$B$20,Usage!$C$5:$C$11,0),MATCH(UsagePerHour!ME$4,Usage!$D$3:$ABF$3,0)),"")</f>
        <v>11.450180112069733</v>
      </c>
      <c r="MF25" s="6">
        <f>IFERROR(INDEX(Sales!$D$5:$ABF$18,MATCH(UsagePerHour!$B25,Sales!$C$5:$C$18,0),MATCH(UsagePerHour!MF$4,Sales!$D$3:$ABF$3,0))/MF$2*INDEX(Usage!$D$5:$ABF$11,MATCH(UsagePerHour!$B$20,Usage!$C$5:$C$11,0),MATCH(UsagePerHour!MF$4,Usage!$D$3:$ABF$3,0)),"")</f>
        <v>14.470665281449403</v>
      </c>
      <c r="MG25" s="6">
        <f>IFERROR(INDEX(Sales!$D$5:$ABF$18,MATCH(UsagePerHour!$B25,Sales!$C$5:$C$18,0),MATCH(UsagePerHour!MG$4,Sales!$D$3:$ABF$3,0))/MG$2*INDEX(Usage!$D$5:$ABF$11,MATCH(UsagePerHour!$B$20,Usage!$C$5:$C$11,0),MATCH(UsagePerHour!MG$4,Usage!$D$3:$ABF$3,0)),"")</f>
        <v>140.0898861239983</v>
      </c>
      <c r="MH25" s="6">
        <f>IFERROR(INDEX(Sales!$D$5:$ABF$18,MATCH(UsagePerHour!$B25,Sales!$C$5:$C$18,0),MATCH(UsagePerHour!MH$4,Sales!$D$3:$ABF$3,0))/MH$2*INDEX(Usage!$D$5:$ABF$11,MATCH(UsagePerHour!$B$20,Usage!$C$5:$C$11,0),MATCH(UsagePerHour!MH$4,Usage!$D$3:$ABF$3,0)),"")</f>
        <v>105.30844462668541</v>
      </c>
      <c r="MI25" s="6">
        <f>IFERROR(INDEX(Sales!$D$5:$ABF$18,MATCH(UsagePerHour!$B25,Sales!$C$5:$C$18,0),MATCH(UsagePerHour!MI$4,Sales!$D$3:$ABF$3,0))/MI$2*INDEX(Usage!$D$5:$ABF$11,MATCH(UsagePerHour!$B$20,Usage!$C$5:$C$11,0),MATCH(UsagePerHour!MI$4,Usage!$D$3:$ABF$3,0)),"")</f>
        <v>32.607236778549428</v>
      </c>
      <c r="MJ25" s="6">
        <f>IFERROR(INDEX(Sales!$D$5:$ABF$18,MATCH(UsagePerHour!$B25,Sales!$C$5:$C$18,0),MATCH(UsagePerHour!MJ$4,Sales!$D$3:$ABF$3,0))/MJ$2*INDEX(Usage!$D$5:$ABF$11,MATCH(UsagePerHour!$B$20,Usage!$C$5:$C$11,0),MATCH(UsagePerHour!MJ$4,Usage!$D$3:$ABF$3,0)),"")</f>
        <v>8.3644205800801021</v>
      </c>
      <c r="MK25" s="6">
        <f>IFERROR(INDEX(Sales!$D$5:$ABF$18,MATCH(UsagePerHour!$B25,Sales!$C$5:$C$18,0),MATCH(UsagePerHour!MK$4,Sales!$D$3:$ABF$3,0))/MK$2*INDEX(Usage!$D$5:$ABF$11,MATCH(UsagePerHour!$B$20,Usage!$C$5:$C$11,0),MATCH(UsagePerHour!MK$4,Usage!$D$3:$ABF$3,0)),"")</f>
        <v>46.32351546857484</v>
      </c>
      <c r="ML25" s="6">
        <f>IFERROR(INDEX(Sales!$D$5:$ABF$18,MATCH(UsagePerHour!$B25,Sales!$C$5:$C$18,0),MATCH(UsagePerHour!ML$4,Sales!$D$3:$ABF$3,0))/ML$2*INDEX(Usage!$D$5:$ABF$11,MATCH(UsagePerHour!$B$20,Usage!$C$5:$C$11,0),MATCH(UsagePerHour!ML$4,Usage!$D$3:$ABF$3,0)),"")</f>
        <v>21.757633860859112</v>
      </c>
      <c r="MM25" s="6">
        <f>IFERROR(INDEX(Sales!$D$5:$ABF$18,MATCH(UsagePerHour!$B25,Sales!$C$5:$C$18,0),MATCH(UsagePerHour!MM$4,Sales!$D$3:$ABF$3,0))/MM$2*INDEX(Usage!$D$5:$ABF$11,MATCH(UsagePerHour!$B$20,Usage!$C$5:$C$11,0),MATCH(UsagePerHour!MM$4,Usage!$D$3:$ABF$3,0)),"")</f>
        <v>26.236912017502735</v>
      </c>
      <c r="MN25" s="6">
        <f>IFERROR(INDEX(Sales!$D$5:$ABF$18,MATCH(UsagePerHour!$B25,Sales!$C$5:$C$18,0),MATCH(UsagePerHour!MN$4,Sales!$D$3:$ABF$3,0))/MN$2*INDEX(Usage!$D$5:$ABF$11,MATCH(UsagePerHour!$B$20,Usage!$C$5:$C$11,0),MATCH(UsagePerHour!MN$4,Usage!$D$3:$ABF$3,0)),"")</f>
        <v>57.404696021994255</v>
      </c>
      <c r="MO25" s="6">
        <f>IFERROR(INDEX(Sales!$D$5:$ABF$18,MATCH(UsagePerHour!$B25,Sales!$C$5:$C$18,0),MATCH(UsagePerHour!MO$4,Sales!$D$3:$ABF$3,0))/MO$2*INDEX(Usage!$D$5:$ABF$11,MATCH(UsagePerHour!$B$20,Usage!$C$5:$C$11,0),MATCH(UsagePerHour!MO$4,Usage!$D$3:$ABF$3,0)),"")</f>
        <v>46.619159024937417</v>
      </c>
      <c r="MP25" s="6">
        <f>IFERROR(INDEX(Sales!$D$5:$ABF$18,MATCH(UsagePerHour!$B25,Sales!$C$5:$C$18,0),MATCH(UsagePerHour!MP$4,Sales!$D$3:$ABF$3,0))/MP$2*INDEX(Usage!$D$5:$ABF$11,MATCH(UsagePerHour!$B$20,Usage!$C$5:$C$11,0),MATCH(UsagePerHour!MP$4,Usage!$D$3:$ABF$3,0)),"")</f>
        <v>22.332859589665102</v>
      </c>
      <c r="MQ25" s="6">
        <f>IFERROR(INDEX(Sales!$D$5:$ABF$18,MATCH(UsagePerHour!$B25,Sales!$C$5:$C$18,0),MATCH(UsagePerHour!MQ$4,Sales!$D$3:$ABF$3,0))/MQ$2*INDEX(Usage!$D$5:$ABF$11,MATCH(UsagePerHour!$B$20,Usage!$C$5:$C$11,0),MATCH(UsagePerHour!MQ$4,Usage!$D$3:$ABF$3,0)),"")</f>
        <v>4.7032095808383234</v>
      </c>
      <c r="MR25" s="6">
        <f>IFERROR(INDEX(Sales!$D$5:$ABF$18,MATCH(UsagePerHour!$B25,Sales!$C$5:$C$18,0),MATCH(UsagePerHour!MR$4,Sales!$D$3:$ABF$3,0))/MR$2*INDEX(Usage!$D$5:$ABF$11,MATCH(UsagePerHour!$B$20,Usage!$C$5:$C$11,0),MATCH(UsagePerHour!MR$4,Usage!$D$3:$ABF$3,0)),"")</f>
        <v>11.345062836624775</v>
      </c>
      <c r="MS25" s="6">
        <f>IFERROR(INDEX(Sales!$D$5:$ABF$18,MATCH(UsagePerHour!$B25,Sales!$C$5:$C$18,0),MATCH(UsagePerHour!MS$4,Sales!$D$3:$ABF$3,0))/MS$2*INDEX(Usage!$D$5:$ABF$11,MATCH(UsagePerHour!$B$20,Usage!$C$5:$C$11,0),MATCH(UsagePerHour!MS$4,Usage!$D$3:$ABF$3,0)),"")</f>
        <v>24.289026642203577</v>
      </c>
      <c r="MT25" s="6">
        <f>IFERROR(INDEX(Sales!$D$5:$ABF$18,MATCH(UsagePerHour!$B25,Sales!$C$5:$C$18,0),MATCH(UsagePerHour!MT$4,Sales!$D$3:$ABF$3,0))/MT$2*INDEX(Usage!$D$5:$ABF$11,MATCH(UsagePerHour!$B$20,Usage!$C$5:$C$11,0),MATCH(UsagePerHour!MT$4,Usage!$D$3:$ABF$3,0)),"")</f>
        <v>20.868670793039783</v>
      </c>
      <c r="MU25" s="6">
        <f>IFERROR(INDEX(Sales!$D$5:$ABF$18,MATCH(UsagePerHour!$B25,Sales!$C$5:$C$18,0),MATCH(UsagePerHour!MU$4,Sales!$D$3:$ABF$3,0))/MU$2*INDEX(Usage!$D$5:$ABF$11,MATCH(UsagePerHour!$B$20,Usage!$C$5:$C$11,0),MATCH(UsagePerHour!MU$4,Usage!$D$3:$ABF$3,0)),"")</f>
        <v>169.50144268048601</v>
      </c>
      <c r="MV25" s="6">
        <f>IFERROR(INDEX(Sales!$D$5:$ABF$18,MATCH(UsagePerHour!$B25,Sales!$C$5:$C$18,0),MATCH(UsagePerHour!MV$4,Sales!$D$3:$ABF$3,0))/MV$2*INDEX(Usage!$D$5:$ABF$11,MATCH(UsagePerHour!$B$20,Usage!$C$5:$C$11,0),MATCH(UsagePerHour!MV$4,Usage!$D$3:$ABF$3,0)),"")</f>
        <v>69.11740448199852</v>
      </c>
      <c r="MW25" s="6">
        <f>IFERROR(INDEX(Sales!$D$5:$ABF$18,MATCH(UsagePerHour!$B25,Sales!$C$5:$C$18,0),MATCH(UsagePerHour!MW$4,Sales!$D$3:$ABF$3,0))/MW$2*INDEX(Usage!$D$5:$ABF$11,MATCH(UsagePerHour!$B$20,Usage!$C$5:$C$11,0),MATCH(UsagePerHour!MW$4,Usage!$D$3:$ABF$3,0)),"")</f>
        <v>9.1862170087976533</v>
      </c>
      <c r="MX25" s="6">
        <f>IFERROR(INDEX(Sales!$D$5:$ABF$18,MATCH(UsagePerHour!$B25,Sales!$C$5:$C$18,0),MATCH(UsagePerHour!MX$4,Sales!$D$3:$ABF$3,0))/MX$2*INDEX(Usage!$D$5:$ABF$11,MATCH(UsagePerHour!$B$20,Usage!$C$5:$C$11,0),MATCH(UsagePerHour!MX$4,Usage!$D$3:$ABF$3,0)),"")</f>
        <v>3.8765921038704443</v>
      </c>
      <c r="MY25" s="6">
        <f>IFERROR(INDEX(Sales!$D$5:$ABF$18,MATCH(UsagePerHour!$B25,Sales!$C$5:$C$18,0),MATCH(UsagePerHour!MY$4,Sales!$D$3:$ABF$3,0))/MY$2*INDEX(Usage!$D$5:$ABF$11,MATCH(UsagePerHour!$B$20,Usage!$C$5:$C$11,0),MATCH(UsagePerHour!MY$4,Usage!$D$3:$ABF$3,0)),"")</f>
        <v>41.320584014097726</v>
      </c>
      <c r="MZ25" s="6">
        <f>IFERROR(INDEX(Sales!$D$5:$ABF$18,MATCH(UsagePerHour!$B25,Sales!$C$5:$C$18,0),MATCH(UsagePerHour!MZ$4,Sales!$D$3:$ABF$3,0))/MZ$2*INDEX(Usage!$D$5:$ABF$11,MATCH(UsagePerHour!$B$20,Usage!$C$5:$C$11,0),MATCH(UsagePerHour!MZ$4,Usage!$D$3:$ABF$3,0)),"")</f>
        <v>16.87982943905039</v>
      </c>
      <c r="NA25" s="6">
        <f>IFERROR(INDEX(Sales!$D$5:$ABF$18,MATCH(UsagePerHour!$B25,Sales!$C$5:$C$18,0),MATCH(UsagePerHour!NA$4,Sales!$D$3:$ABF$3,0))/NA$2*INDEX(Usage!$D$5:$ABF$11,MATCH(UsagePerHour!$B$20,Usage!$C$5:$C$11,0),MATCH(UsagePerHour!NA$4,Usage!$D$3:$ABF$3,0)),"")</f>
        <v>8.2932156183039574</v>
      </c>
      <c r="NB25" s="6">
        <f>IFERROR(INDEX(Sales!$D$5:$ABF$18,MATCH(UsagePerHour!$B25,Sales!$C$5:$C$18,0),MATCH(UsagePerHour!NB$4,Sales!$D$3:$ABF$3,0))/NB$2*INDEX(Usage!$D$5:$ABF$11,MATCH(UsagePerHour!$B$20,Usage!$C$5:$C$11,0),MATCH(UsagePerHour!NB$4,Usage!$D$3:$ABF$3,0)),"")</f>
        <v>152.59276013613984</v>
      </c>
      <c r="NC25" s="6">
        <f>IFERROR(INDEX(Sales!$D$5:$ABF$18,MATCH(UsagePerHour!$B25,Sales!$C$5:$C$18,0),MATCH(UsagePerHour!NC$4,Sales!$D$3:$ABF$3,0))/NC$2*INDEX(Usage!$D$5:$ABF$11,MATCH(UsagePerHour!$B$20,Usage!$C$5:$C$11,0),MATCH(UsagePerHour!NC$4,Usage!$D$3:$ABF$3,0)),"")</f>
        <v>4.5903300521134911</v>
      </c>
      <c r="ND25" s="6">
        <f>IFERROR(INDEX(Sales!$D$5:$ABF$18,MATCH(UsagePerHour!$B25,Sales!$C$5:$C$18,0),MATCH(UsagePerHour!ND$4,Sales!$D$3:$ABF$3,0))/ND$2*INDEX(Usage!$D$5:$ABF$11,MATCH(UsagePerHour!$B$20,Usage!$C$5:$C$11,0),MATCH(UsagePerHour!ND$4,Usage!$D$3:$ABF$3,0)),"")</f>
        <v>33.916291419242569</v>
      </c>
      <c r="NE25" s="6">
        <f>IFERROR(INDEX(Sales!$D$5:$ABF$18,MATCH(UsagePerHour!$B25,Sales!$C$5:$C$18,0),MATCH(UsagePerHour!NE$4,Sales!$D$3:$ABF$3,0))/NE$2*INDEX(Usage!$D$5:$ABF$11,MATCH(UsagePerHour!$B$20,Usage!$C$5:$C$11,0),MATCH(UsagePerHour!NE$4,Usage!$D$3:$ABF$3,0)),"")</f>
        <v>12.4676047055064</v>
      </c>
      <c r="NF25" s="6">
        <f>IFERROR(INDEX(Sales!$D$5:$ABF$18,MATCH(UsagePerHour!$B25,Sales!$C$5:$C$18,0),MATCH(UsagePerHour!NF$4,Sales!$D$3:$ABF$3,0))/NF$2*INDEX(Usage!$D$5:$ABF$11,MATCH(UsagePerHour!$B$20,Usage!$C$5:$C$11,0),MATCH(UsagePerHour!NF$4,Usage!$D$3:$ABF$3,0)),"")</f>
        <v>14.483408796377773</v>
      </c>
      <c r="NG25" s="6">
        <f>IFERROR(INDEX(Sales!$D$5:$ABF$18,MATCH(UsagePerHour!$B25,Sales!$C$5:$C$18,0),MATCH(UsagePerHour!NG$4,Sales!$D$3:$ABF$3,0))/NG$2*INDEX(Usage!$D$5:$ABF$11,MATCH(UsagePerHour!$B$20,Usage!$C$5:$C$11,0),MATCH(UsagePerHour!NG$4,Usage!$D$3:$ABF$3,0)),"")</f>
        <v>49.702311304148324</v>
      </c>
      <c r="NH25" s="6">
        <f>IFERROR(INDEX(Sales!$D$5:$ABF$18,MATCH(UsagePerHour!$B25,Sales!$C$5:$C$18,0),MATCH(UsagePerHour!NH$4,Sales!$D$3:$ABF$3,0))/NH$2*INDEX(Usage!$D$5:$ABF$11,MATCH(UsagePerHour!$B$20,Usage!$C$5:$C$11,0),MATCH(UsagePerHour!NH$4,Usage!$D$3:$ABF$3,0)),"")</f>
        <v>19.584579354230719</v>
      </c>
      <c r="NI25" s="6">
        <f>IFERROR(INDEX(Sales!$D$5:$ABF$18,MATCH(UsagePerHour!$B25,Sales!$C$5:$C$18,0),MATCH(UsagePerHour!NI$4,Sales!$D$3:$ABF$3,0))/NI$2*INDEX(Usage!$D$5:$ABF$11,MATCH(UsagePerHour!$B$20,Usage!$C$5:$C$11,0),MATCH(UsagePerHour!NI$4,Usage!$D$3:$ABF$3,0)),"")</f>
        <v>135.32042276352476</v>
      </c>
      <c r="NJ25" s="6">
        <f>IFERROR(INDEX(Sales!$D$5:$ABF$18,MATCH(UsagePerHour!$B25,Sales!$C$5:$C$18,0),MATCH(UsagePerHour!NJ$4,Sales!$D$3:$ABF$3,0))/NJ$2*INDEX(Usage!$D$5:$ABF$11,MATCH(UsagePerHour!$B$20,Usage!$C$5:$C$11,0),MATCH(UsagePerHour!NJ$4,Usage!$D$3:$ABF$3,0)),"")</f>
        <v>57.195386014762818</v>
      </c>
      <c r="NK25" s="6">
        <f>IFERROR(INDEX(Sales!$D$5:$ABF$18,MATCH(UsagePerHour!$B25,Sales!$C$5:$C$18,0),MATCH(UsagePerHour!NK$4,Sales!$D$3:$ABF$3,0))/NK$2*INDEX(Usage!$D$5:$ABF$11,MATCH(UsagePerHour!$B$20,Usage!$C$5:$C$11,0),MATCH(UsagePerHour!NK$4,Usage!$D$3:$ABF$3,0)),"")</f>
        <v>26.112013192145366</v>
      </c>
      <c r="NL25" s="6">
        <f>IFERROR(INDEX(Sales!$D$5:$ABF$18,MATCH(UsagePerHour!$B25,Sales!$C$5:$C$18,0),MATCH(UsagePerHour!NL$4,Sales!$D$3:$ABF$3,0))/NL$2*INDEX(Usage!$D$5:$ABF$11,MATCH(UsagePerHour!$B$20,Usage!$C$5:$C$11,0),MATCH(UsagePerHour!NL$4,Usage!$D$3:$ABF$3,0)),"")</f>
        <v>11.454373000152369</v>
      </c>
      <c r="NM25" s="6">
        <f>IFERROR(INDEX(Sales!$D$5:$ABF$18,MATCH(UsagePerHour!$B25,Sales!$C$5:$C$18,0),MATCH(UsagePerHour!NM$4,Sales!$D$3:$ABF$3,0))/NM$2*INDEX(Usage!$D$5:$ABF$11,MATCH(UsagePerHour!$B$20,Usage!$C$5:$C$11,0),MATCH(UsagePerHour!NM$4,Usage!$D$3:$ABF$3,0)),"")</f>
        <v>48.258884710505811</v>
      </c>
      <c r="NN25" s="6">
        <f>IFERROR(INDEX(Sales!$D$5:$ABF$18,MATCH(UsagePerHour!$B25,Sales!$C$5:$C$18,0),MATCH(UsagePerHour!NN$4,Sales!$D$3:$ABF$3,0))/NN$2*INDEX(Usage!$D$5:$ABF$11,MATCH(UsagePerHour!$B$20,Usage!$C$5:$C$11,0),MATCH(UsagePerHour!NN$4,Usage!$D$3:$ABF$3,0)),"")</f>
        <v>23.282596160902429</v>
      </c>
      <c r="NO25" s="6">
        <f>IFERROR(INDEX(Sales!$D$5:$ABF$18,MATCH(UsagePerHour!$B25,Sales!$C$5:$C$18,0),MATCH(UsagePerHour!NO$4,Sales!$D$3:$ABF$3,0))/NO$2*INDEX(Usage!$D$5:$ABF$11,MATCH(UsagePerHour!$B$20,Usage!$C$5:$C$11,0),MATCH(UsagePerHour!NO$4,Usage!$D$3:$ABF$3,0)),"")</f>
        <v>212.14379960498883</v>
      </c>
      <c r="NP25" s="6">
        <f>IFERROR(INDEX(Sales!$D$5:$ABF$18,MATCH(UsagePerHour!$B25,Sales!$C$5:$C$18,0),MATCH(UsagePerHour!NP$4,Sales!$D$3:$ABF$3,0))/NP$2*INDEX(Usage!$D$5:$ABF$11,MATCH(UsagePerHour!$B$20,Usage!$C$5:$C$11,0),MATCH(UsagePerHour!NP$4,Usage!$D$3:$ABF$3,0)),"")</f>
        <v>126.63264236427736</v>
      </c>
      <c r="NQ25" s="6">
        <f>IFERROR(INDEX(Sales!$D$5:$ABF$18,MATCH(UsagePerHour!$B25,Sales!$C$5:$C$18,0),MATCH(UsagePerHour!NQ$4,Sales!$D$3:$ABF$3,0))/NQ$2*INDEX(Usage!$D$5:$ABF$11,MATCH(UsagePerHour!$B$20,Usage!$C$5:$C$11,0),MATCH(UsagePerHour!NQ$4,Usage!$D$3:$ABF$3,0)),"")</f>
        <v>45.264376688537247</v>
      </c>
      <c r="NR25" s="6">
        <f>IFERROR(INDEX(Sales!$D$5:$ABF$18,MATCH(UsagePerHour!$B25,Sales!$C$5:$C$18,0),MATCH(UsagePerHour!NR$4,Sales!$D$3:$ABF$3,0))/NR$2*INDEX(Usage!$D$5:$ABF$11,MATCH(UsagePerHour!$B$20,Usage!$C$5:$C$11,0),MATCH(UsagePerHour!NR$4,Usage!$D$3:$ABF$3,0)),"")</f>
        <v>42.790053746240957</v>
      </c>
      <c r="NS25" s="6">
        <f>IFERROR(INDEX(Sales!$D$5:$ABF$18,MATCH(UsagePerHour!$B25,Sales!$C$5:$C$18,0),MATCH(UsagePerHour!NS$4,Sales!$D$3:$ABF$3,0))/NS$2*INDEX(Usage!$D$5:$ABF$11,MATCH(UsagePerHour!$B$20,Usage!$C$5:$C$11,0),MATCH(UsagePerHour!NS$4,Usage!$D$3:$ABF$3,0)),"")</f>
        <v>18.959566793264312</v>
      </c>
      <c r="NT25" s="6">
        <f>IFERROR(INDEX(Sales!$D$5:$ABF$18,MATCH(UsagePerHour!$B25,Sales!$C$5:$C$18,0),MATCH(UsagePerHour!NT$4,Sales!$D$3:$ABF$3,0))/NT$2*INDEX(Usage!$D$5:$ABF$11,MATCH(UsagePerHour!$B$20,Usage!$C$5:$C$11,0),MATCH(UsagePerHour!NT$4,Usage!$D$3:$ABF$3,0)),"")</f>
        <v>31.557564118529974</v>
      </c>
      <c r="NU25" s="6">
        <f>IFERROR(INDEX(Sales!$D$5:$ABF$18,MATCH(UsagePerHour!$B25,Sales!$C$5:$C$18,0),MATCH(UsagePerHour!NU$4,Sales!$D$3:$ABF$3,0))/NU$2*INDEX(Usage!$D$5:$ABF$11,MATCH(UsagePerHour!$B$20,Usage!$C$5:$C$11,0),MATCH(UsagePerHour!NU$4,Usage!$D$3:$ABF$3,0)),"")</f>
        <v>102.92946413285397</v>
      </c>
      <c r="NV25" s="6">
        <f>IFERROR(INDEX(Sales!$D$5:$ABF$18,MATCH(UsagePerHour!$B25,Sales!$C$5:$C$18,0),MATCH(UsagePerHour!NV$4,Sales!$D$3:$ABF$3,0))/NV$2*INDEX(Usage!$D$5:$ABF$11,MATCH(UsagePerHour!$B$20,Usage!$C$5:$C$11,0),MATCH(UsagePerHour!NV$4,Usage!$D$3:$ABF$3,0)),"")</f>
        <v>20.647425819170969</v>
      </c>
      <c r="NW25" s="6">
        <f>IFERROR(INDEX(Sales!$D$5:$ABF$18,MATCH(UsagePerHour!$B25,Sales!$C$5:$C$18,0),MATCH(UsagePerHour!NW$4,Sales!$D$3:$ABF$3,0))/NW$2*INDEX(Usage!$D$5:$ABF$11,MATCH(UsagePerHour!$B$20,Usage!$C$5:$C$11,0),MATCH(UsagePerHour!NW$4,Usage!$D$3:$ABF$3,0)),"")</f>
        <v>122.31108663574298</v>
      </c>
      <c r="NX25" s="6">
        <f>IFERROR(INDEX(Sales!$D$5:$ABF$18,MATCH(UsagePerHour!$B25,Sales!$C$5:$C$18,0),MATCH(UsagePerHour!NX$4,Sales!$D$3:$ABF$3,0))/NX$2*INDEX(Usage!$D$5:$ABF$11,MATCH(UsagePerHour!$B$20,Usage!$C$5:$C$11,0),MATCH(UsagePerHour!NX$4,Usage!$D$3:$ABF$3,0)),"")</f>
        <v>40.791774759211222</v>
      </c>
      <c r="NY25" s="6">
        <f>IFERROR(INDEX(Sales!$D$5:$ABF$18,MATCH(UsagePerHour!$B25,Sales!$C$5:$C$18,0),MATCH(UsagePerHour!NY$4,Sales!$D$3:$ABF$3,0))/NY$2*INDEX(Usage!$D$5:$ABF$11,MATCH(UsagePerHour!$B$20,Usage!$C$5:$C$11,0),MATCH(UsagePerHour!NY$4,Usage!$D$3:$ABF$3,0)),"")</f>
        <v>12.364732538666143</v>
      </c>
      <c r="NZ25" s="6">
        <f>IFERROR(INDEX(Sales!$D$5:$ABF$18,MATCH(UsagePerHour!$B25,Sales!$C$5:$C$18,0),MATCH(UsagePerHour!NZ$4,Sales!$D$3:$ABF$3,0))/NZ$2*INDEX(Usage!$D$5:$ABF$11,MATCH(UsagePerHour!$B$20,Usage!$C$5:$C$11,0),MATCH(UsagePerHour!NZ$4,Usage!$D$3:$ABF$3,0)),"")</f>
        <v>3.5852273724485317</v>
      </c>
      <c r="OA25" s="6">
        <f>IFERROR(INDEX(Sales!$D$5:$ABF$18,MATCH(UsagePerHour!$B25,Sales!$C$5:$C$18,0),MATCH(UsagePerHour!OA$4,Sales!$D$3:$ABF$3,0))/OA$2*INDEX(Usage!$D$5:$ABF$11,MATCH(UsagePerHour!$B$20,Usage!$C$5:$C$11,0),MATCH(UsagePerHour!OA$4,Usage!$D$3:$ABF$3,0)),"")</f>
        <v>44.907135290298328</v>
      </c>
      <c r="OB25" s="6">
        <f>IFERROR(INDEX(Sales!$D$5:$ABF$18,MATCH(UsagePerHour!$B25,Sales!$C$5:$C$18,0),MATCH(UsagePerHour!OB$4,Sales!$D$3:$ABF$3,0))/OB$2*INDEX(Usage!$D$5:$ABF$11,MATCH(UsagePerHour!$B$20,Usage!$C$5:$C$11,0),MATCH(UsagePerHour!OB$4,Usage!$D$3:$ABF$3,0)),"")</f>
        <v>28.750922156343073</v>
      </c>
      <c r="OC25" s="6">
        <f>IFERROR(INDEX(Sales!$D$5:$ABF$18,MATCH(UsagePerHour!$B25,Sales!$C$5:$C$18,0),MATCH(UsagePerHour!OC$4,Sales!$D$3:$ABF$3,0))/OC$2*INDEX(Usage!$D$5:$ABF$11,MATCH(UsagePerHour!$B$20,Usage!$C$5:$C$11,0),MATCH(UsagePerHour!OC$4,Usage!$D$3:$ABF$3,0)),"")</f>
        <v>50.218110514622325</v>
      </c>
      <c r="OD25" s="6">
        <f>IFERROR(INDEX(Sales!$D$5:$ABF$18,MATCH(UsagePerHour!$B25,Sales!$C$5:$C$18,0),MATCH(UsagePerHour!OD$4,Sales!$D$3:$ABF$3,0))/OD$2*INDEX(Usage!$D$5:$ABF$11,MATCH(UsagePerHour!$B$20,Usage!$C$5:$C$11,0),MATCH(UsagePerHour!OD$4,Usage!$D$3:$ABF$3,0)),"")</f>
        <v>133.72280552595362</v>
      </c>
      <c r="OE25" s="6">
        <f>IFERROR(INDEX(Sales!$D$5:$ABF$18,MATCH(UsagePerHour!$B25,Sales!$C$5:$C$18,0),MATCH(UsagePerHour!OE$4,Sales!$D$3:$ABF$3,0))/OE$2*INDEX(Usage!$D$5:$ABF$11,MATCH(UsagePerHour!$B$20,Usage!$C$5:$C$11,0),MATCH(UsagePerHour!OE$4,Usage!$D$3:$ABF$3,0)),"")</f>
        <v>23.291395397055773</v>
      </c>
      <c r="OF25" s="6">
        <f>IFERROR(INDEX(Sales!$D$5:$ABF$18,MATCH(UsagePerHour!$B25,Sales!$C$5:$C$18,0),MATCH(UsagePerHour!OF$4,Sales!$D$3:$ABF$3,0))/OF$2*INDEX(Usage!$D$5:$ABF$11,MATCH(UsagePerHour!$B$20,Usage!$C$5:$C$11,0),MATCH(UsagePerHour!OF$4,Usage!$D$3:$ABF$3,0)),"")</f>
        <v>25.809993380972323</v>
      </c>
      <c r="OG25" s="6">
        <f>IFERROR(INDEX(Sales!$D$5:$ABF$18,MATCH(UsagePerHour!$B25,Sales!$C$5:$C$18,0),MATCH(UsagePerHour!OG$4,Sales!$D$3:$ABF$3,0))/OG$2*INDEX(Usage!$D$5:$ABF$11,MATCH(UsagePerHour!$B$20,Usage!$C$5:$C$11,0),MATCH(UsagePerHour!OG$4,Usage!$D$3:$ABF$3,0)),"")</f>
        <v>2.4911059620354692</v>
      </c>
      <c r="OH25" s="6">
        <f>IFERROR(INDEX(Sales!$D$5:$ABF$18,MATCH(UsagePerHour!$B25,Sales!$C$5:$C$18,0),MATCH(UsagePerHour!OH$4,Sales!$D$3:$ABF$3,0))/OH$2*INDEX(Usage!$D$5:$ABF$11,MATCH(UsagePerHour!$B$20,Usage!$C$5:$C$11,0),MATCH(UsagePerHour!OH$4,Usage!$D$3:$ABF$3,0)),"")</f>
        <v>104.37611939449665</v>
      </c>
      <c r="OI25" s="6">
        <f>IFERROR(INDEX(Sales!$D$5:$ABF$18,MATCH(UsagePerHour!$B25,Sales!$C$5:$C$18,0),MATCH(UsagePerHour!OI$4,Sales!$D$3:$ABF$3,0))/OI$2*INDEX(Usage!$D$5:$ABF$11,MATCH(UsagePerHour!$B$20,Usage!$C$5:$C$11,0),MATCH(UsagePerHour!OI$4,Usage!$D$3:$ABF$3,0)),"")</f>
        <v>32.533086877528902</v>
      </c>
      <c r="OJ25" s="6">
        <f>IFERROR(INDEX(Sales!$D$5:$ABF$18,MATCH(UsagePerHour!$B25,Sales!$C$5:$C$18,0),MATCH(UsagePerHour!OJ$4,Sales!$D$3:$ABF$3,0))/OJ$2*INDEX(Usage!$D$5:$ABF$11,MATCH(UsagePerHour!$B$20,Usage!$C$5:$C$11,0),MATCH(UsagePerHour!OJ$4,Usage!$D$3:$ABF$3,0)),"")</f>
        <v>10.519436393920367</v>
      </c>
      <c r="OK25" s="6">
        <f>IFERROR(INDEX(Sales!$D$5:$ABF$18,MATCH(UsagePerHour!$B25,Sales!$C$5:$C$18,0),MATCH(UsagePerHour!OK$4,Sales!$D$3:$ABF$3,0))/OK$2*INDEX(Usage!$D$5:$ABF$11,MATCH(UsagePerHour!$B$20,Usage!$C$5:$C$11,0),MATCH(UsagePerHour!OK$4,Usage!$D$3:$ABF$3,0)),"")</f>
        <v>128.50745039167302</v>
      </c>
      <c r="OL25" s="6">
        <f>IFERROR(INDEX(Sales!$D$5:$ABF$18,MATCH(UsagePerHour!$B25,Sales!$C$5:$C$18,0),MATCH(UsagePerHour!OL$4,Sales!$D$3:$ABF$3,0))/OL$2*INDEX(Usage!$D$5:$ABF$11,MATCH(UsagePerHour!$B$20,Usage!$C$5:$C$11,0),MATCH(UsagePerHour!OL$4,Usage!$D$3:$ABF$3,0)),"")</f>
        <v>2.599405342619018</v>
      </c>
      <c r="OM25" s="6">
        <f>IFERROR(INDEX(Sales!$D$5:$ABF$18,MATCH(UsagePerHour!$B25,Sales!$C$5:$C$18,0),MATCH(UsagePerHour!OM$4,Sales!$D$3:$ABF$3,0))/OM$2*INDEX(Usage!$D$5:$ABF$11,MATCH(UsagePerHour!$B$20,Usage!$C$5:$C$11,0),MATCH(UsagePerHour!OM$4,Usage!$D$3:$ABF$3,0)),"")</f>
        <v>34.349209548735317</v>
      </c>
      <c r="ON25" s="6">
        <f>IFERROR(INDEX(Sales!$D$5:$ABF$18,MATCH(UsagePerHour!$B25,Sales!$C$5:$C$18,0),MATCH(UsagePerHour!ON$4,Sales!$D$3:$ABF$3,0))/ON$2*INDEX(Usage!$D$5:$ABF$11,MATCH(UsagePerHour!$B$20,Usage!$C$5:$C$11,0),MATCH(UsagePerHour!ON$4,Usage!$D$3:$ABF$3,0)),"")</f>
        <v>7.8609092271917902</v>
      </c>
      <c r="OO25" s="6">
        <f>IFERROR(INDEX(Sales!$D$5:$ABF$18,MATCH(UsagePerHour!$B25,Sales!$C$5:$C$18,0),MATCH(UsagePerHour!OO$4,Sales!$D$3:$ABF$3,0))/OO$2*INDEX(Usage!$D$5:$ABF$11,MATCH(UsagePerHour!$B$20,Usage!$C$5:$C$11,0),MATCH(UsagePerHour!OO$4,Usage!$D$3:$ABF$3,0)),"")</f>
        <v>48.600513261390525</v>
      </c>
      <c r="OP25" s="6">
        <f>IFERROR(INDEX(Sales!$D$5:$ABF$18,MATCH(UsagePerHour!$B25,Sales!$C$5:$C$18,0),MATCH(UsagePerHour!OP$4,Sales!$D$3:$ABF$3,0))/OP$2*INDEX(Usage!$D$5:$ABF$11,MATCH(UsagePerHour!$B$20,Usage!$C$5:$C$11,0),MATCH(UsagePerHour!OP$4,Usage!$D$3:$ABF$3,0)),"")</f>
        <v>62.094440103116568</v>
      </c>
      <c r="OQ25" s="6">
        <f>IFERROR(INDEX(Sales!$D$5:$ABF$18,MATCH(UsagePerHour!$B25,Sales!$C$5:$C$18,0),MATCH(UsagePerHour!OQ$4,Sales!$D$3:$ABF$3,0))/OQ$2*INDEX(Usage!$D$5:$ABF$11,MATCH(UsagePerHour!$B$20,Usage!$C$5:$C$11,0),MATCH(UsagePerHour!OQ$4,Usage!$D$3:$ABF$3,0)),"")</f>
        <v>30.146917071684459</v>
      </c>
      <c r="OR25" s="6">
        <f>IFERROR(INDEX(Sales!$D$5:$ABF$18,MATCH(UsagePerHour!$B25,Sales!$C$5:$C$18,0),MATCH(UsagePerHour!OR$4,Sales!$D$3:$ABF$3,0))/OR$2*INDEX(Usage!$D$5:$ABF$11,MATCH(UsagePerHour!$B$20,Usage!$C$5:$C$11,0),MATCH(UsagePerHour!OR$4,Usage!$D$3:$ABF$3,0)),"")</f>
        <v>164.25965832908807</v>
      </c>
      <c r="OS25" s="6">
        <f>IFERROR(INDEX(Sales!$D$5:$ABF$18,MATCH(UsagePerHour!$B25,Sales!$C$5:$C$18,0),MATCH(UsagePerHour!OS$4,Sales!$D$3:$ABF$3,0))/OS$2*INDEX(Usage!$D$5:$ABF$11,MATCH(UsagePerHour!$B$20,Usage!$C$5:$C$11,0),MATCH(UsagePerHour!OS$4,Usage!$D$3:$ABF$3,0)),"")</f>
        <v>5.3115058479460355</v>
      </c>
      <c r="OT25" s="6">
        <f>IFERROR(INDEX(Sales!$D$5:$ABF$18,MATCH(UsagePerHour!$B25,Sales!$C$5:$C$18,0),MATCH(UsagePerHour!OT$4,Sales!$D$3:$ABF$3,0))/OT$2*INDEX(Usage!$D$5:$ABF$11,MATCH(UsagePerHour!$B$20,Usage!$C$5:$C$11,0),MATCH(UsagePerHour!OT$4,Usage!$D$3:$ABF$3,0)),"")</f>
        <v>0</v>
      </c>
      <c r="OU25" s="6">
        <f>IFERROR(INDEX(Sales!$D$5:$ABF$18,MATCH(UsagePerHour!$B25,Sales!$C$5:$C$18,0),MATCH(UsagePerHour!OU$4,Sales!$D$3:$ABF$3,0))/OU$2*INDEX(Usage!$D$5:$ABF$11,MATCH(UsagePerHour!$B$20,Usage!$C$5:$C$11,0),MATCH(UsagePerHour!OU$4,Usage!$D$3:$ABF$3,0)),"")</f>
        <v>3.6248733492469647</v>
      </c>
      <c r="OV25" s="6">
        <f>IFERROR(INDEX(Sales!$D$5:$ABF$18,MATCH(UsagePerHour!$B25,Sales!$C$5:$C$18,0),MATCH(UsagePerHour!OV$4,Sales!$D$3:$ABF$3,0))/OV$2*INDEX(Usage!$D$5:$ABF$11,MATCH(UsagePerHour!$B$20,Usage!$C$5:$C$11,0),MATCH(UsagePerHour!OV$4,Usage!$D$3:$ABF$3,0)),"")</f>
        <v>32.076181668251458</v>
      </c>
      <c r="OW25" s="6">
        <f>IFERROR(INDEX(Sales!$D$5:$ABF$18,MATCH(UsagePerHour!$B25,Sales!$C$5:$C$18,0),MATCH(UsagePerHour!OW$4,Sales!$D$3:$ABF$3,0))/OW$2*INDEX(Usage!$D$5:$ABF$11,MATCH(UsagePerHour!$B$20,Usage!$C$5:$C$11,0),MATCH(UsagePerHour!OW$4,Usage!$D$3:$ABF$3,0)),"")</f>
        <v>22.486462635461891</v>
      </c>
      <c r="OX25" s="6">
        <f>IFERROR(INDEX(Sales!$D$5:$ABF$18,MATCH(UsagePerHour!$B25,Sales!$C$5:$C$18,0),MATCH(UsagePerHour!OX$4,Sales!$D$3:$ABF$3,0))/OX$2*INDEX(Usage!$D$5:$ABF$11,MATCH(UsagePerHour!$B$20,Usage!$C$5:$C$11,0),MATCH(UsagePerHour!OX$4,Usage!$D$3:$ABF$3,0)),"")</f>
        <v>13.435813231880653</v>
      </c>
      <c r="OY25" s="6">
        <f>IFERROR(INDEX(Sales!$D$5:$ABF$18,MATCH(UsagePerHour!$B25,Sales!$C$5:$C$18,0),MATCH(UsagePerHour!OY$4,Sales!$D$3:$ABF$3,0))/OY$2*INDEX(Usage!$D$5:$ABF$11,MATCH(UsagePerHour!$B$20,Usage!$C$5:$C$11,0),MATCH(UsagePerHour!OY$4,Usage!$D$3:$ABF$3,0)),"")</f>
        <v>129.82748120196689</v>
      </c>
      <c r="OZ25" s="6">
        <f>IFERROR(INDEX(Sales!$D$5:$ABF$18,MATCH(UsagePerHour!$B25,Sales!$C$5:$C$18,0),MATCH(UsagePerHour!OZ$4,Sales!$D$3:$ABF$3,0))/OZ$2*INDEX(Usage!$D$5:$ABF$11,MATCH(UsagePerHour!$B$20,Usage!$C$5:$C$11,0),MATCH(UsagePerHour!OZ$4,Usage!$D$3:$ABF$3,0)),"")</f>
        <v>25.936949018716316</v>
      </c>
      <c r="PA25" s="6">
        <f>IFERROR(INDEX(Sales!$D$5:$ABF$18,MATCH(UsagePerHour!$B25,Sales!$C$5:$C$18,0),MATCH(UsagePerHour!PA$4,Sales!$D$3:$ABF$3,0))/PA$2*INDEX(Usage!$D$5:$ABF$11,MATCH(UsagePerHour!$B$20,Usage!$C$5:$C$11,0),MATCH(UsagePerHour!PA$4,Usage!$D$3:$ABF$3,0)),"")</f>
        <v>8.6461897440525846</v>
      </c>
      <c r="PB25" s="6">
        <f>IFERROR(INDEX(Sales!$D$5:$ABF$18,MATCH(UsagePerHour!$B25,Sales!$C$5:$C$18,0),MATCH(UsagePerHour!PB$4,Sales!$D$3:$ABF$3,0))/PB$2*INDEX(Usage!$D$5:$ABF$11,MATCH(UsagePerHour!$B$20,Usage!$C$5:$C$11,0),MATCH(UsagePerHour!PB$4,Usage!$D$3:$ABF$3,0)),"")</f>
        <v>7.4147099226503066</v>
      </c>
      <c r="PC25" s="6">
        <f>IFERROR(INDEX(Sales!$D$5:$ABF$18,MATCH(UsagePerHour!$B25,Sales!$C$5:$C$18,0),MATCH(UsagePerHour!PC$4,Sales!$D$3:$ABF$3,0))/PC$2*INDEX(Usage!$D$5:$ABF$11,MATCH(UsagePerHour!$B$20,Usage!$C$5:$C$11,0),MATCH(UsagePerHour!PC$4,Usage!$D$3:$ABF$3,0)),"")</f>
        <v>15.662642714763427</v>
      </c>
      <c r="PD25" s="6">
        <f>IFERROR(INDEX(Sales!$D$5:$ABF$18,MATCH(UsagePerHour!$B25,Sales!$C$5:$C$18,0),MATCH(UsagePerHour!PD$4,Sales!$D$3:$ABF$3,0))/PD$2*INDEX(Usage!$D$5:$ABF$11,MATCH(UsagePerHour!$B$20,Usage!$C$5:$C$11,0),MATCH(UsagePerHour!PD$4,Usage!$D$3:$ABF$3,0)),"")</f>
        <v>5.9473511358222275</v>
      </c>
      <c r="PE25" s="6">
        <f>IFERROR(INDEX(Sales!$D$5:$ABF$18,MATCH(UsagePerHour!$B25,Sales!$C$5:$C$18,0),MATCH(UsagePerHour!PE$4,Sales!$D$3:$ABF$3,0))/PE$2*INDEX(Usage!$D$5:$ABF$11,MATCH(UsagePerHour!$B$20,Usage!$C$5:$C$11,0),MATCH(UsagePerHour!PE$4,Usage!$D$3:$ABF$3,0)),"")</f>
        <v>10.913023353671365</v>
      </c>
      <c r="PF25" s="6">
        <f>IFERROR(INDEX(Sales!$D$5:$ABF$18,MATCH(UsagePerHour!$B25,Sales!$C$5:$C$18,0),MATCH(UsagePerHour!PF$4,Sales!$D$3:$ABF$3,0))/PF$2*INDEX(Usage!$D$5:$ABF$11,MATCH(UsagePerHour!$B$20,Usage!$C$5:$C$11,0),MATCH(UsagePerHour!PF$4,Usage!$D$3:$ABF$3,0)),"")</f>
        <v>87.715457640403812</v>
      </c>
      <c r="PG25" s="6">
        <f>IFERROR(INDEX(Sales!$D$5:$ABF$18,MATCH(UsagePerHour!$B25,Sales!$C$5:$C$18,0),MATCH(UsagePerHour!PG$4,Sales!$D$3:$ABF$3,0))/PG$2*INDEX(Usage!$D$5:$ABF$11,MATCH(UsagePerHour!$B$20,Usage!$C$5:$C$11,0),MATCH(UsagePerHour!PG$4,Usage!$D$3:$ABF$3,0)),"")</f>
        <v>71.255280663540944</v>
      </c>
      <c r="PH25" s="6">
        <f>IFERROR(INDEX(Sales!$D$5:$ABF$18,MATCH(UsagePerHour!$B25,Sales!$C$5:$C$18,0),MATCH(UsagePerHour!PH$4,Sales!$D$3:$ABF$3,0))/PH$2*INDEX(Usage!$D$5:$ABF$11,MATCH(UsagePerHour!$B$20,Usage!$C$5:$C$11,0),MATCH(UsagePerHour!PH$4,Usage!$D$3:$ABF$3,0)),"")</f>
        <v>28.044114714254757</v>
      </c>
      <c r="PI25" s="6">
        <f>IFERROR(INDEX(Sales!$D$5:$ABF$18,MATCH(UsagePerHour!$B25,Sales!$C$5:$C$18,0),MATCH(UsagePerHour!PI$4,Sales!$D$3:$ABF$3,0))/PI$2*INDEX(Usage!$D$5:$ABF$11,MATCH(UsagePerHour!$B$20,Usage!$C$5:$C$11,0),MATCH(UsagePerHour!PI$4,Usage!$D$3:$ABF$3,0)),"")</f>
        <v>5.812057485462927</v>
      </c>
      <c r="PJ25" s="6">
        <f>IFERROR(INDEX(Sales!$D$5:$ABF$18,MATCH(UsagePerHour!$B25,Sales!$C$5:$C$18,0),MATCH(UsagePerHour!PJ$4,Sales!$D$3:$ABF$3,0))/PJ$2*INDEX(Usage!$D$5:$ABF$11,MATCH(UsagePerHour!$B$20,Usage!$C$5:$C$11,0),MATCH(UsagePerHour!PJ$4,Usage!$D$3:$ABF$3,0)),"")</f>
        <v>33.265711784444967</v>
      </c>
      <c r="PK25" s="6">
        <f>IFERROR(INDEX(Sales!$D$5:$ABF$18,MATCH(UsagePerHour!$B25,Sales!$C$5:$C$18,0),MATCH(UsagePerHour!PK$4,Sales!$D$3:$ABF$3,0))/PK$2*INDEX(Usage!$D$5:$ABF$11,MATCH(UsagePerHour!$B$20,Usage!$C$5:$C$11,0),MATCH(UsagePerHour!PK$4,Usage!$D$3:$ABF$3,0)),"")</f>
        <v>7.5610961542391824</v>
      </c>
      <c r="PL25" s="6">
        <f>IFERROR(INDEX(Sales!$D$5:$ABF$18,MATCH(UsagePerHour!$B25,Sales!$C$5:$C$18,0),MATCH(UsagePerHour!PL$4,Sales!$D$3:$ABF$3,0))/PL$2*INDEX(Usage!$D$5:$ABF$11,MATCH(UsagePerHour!$B$20,Usage!$C$5:$C$11,0),MATCH(UsagePerHour!PL$4,Usage!$D$3:$ABF$3,0)),"")</f>
        <v>4.7440933018370606</v>
      </c>
      <c r="PM25" s="6">
        <f>IFERROR(INDEX(Sales!$D$5:$ABF$18,MATCH(UsagePerHour!$B25,Sales!$C$5:$C$18,0),MATCH(UsagePerHour!PM$4,Sales!$D$3:$ABF$3,0))/PM$2*INDEX(Usage!$D$5:$ABF$11,MATCH(UsagePerHour!$B$20,Usage!$C$5:$C$11,0),MATCH(UsagePerHour!PM$4,Usage!$D$3:$ABF$3,0)),"")</f>
        <v>195.71427265774838</v>
      </c>
      <c r="PN25" s="6">
        <f>IFERROR(INDEX(Sales!$D$5:$ABF$18,MATCH(UsagePerHour!$B25,Sales!$C$5:$C$18,0),MATCH(UsagePerHour!PN$4,Sales!$D$3:$ABF$3,0))/PN$2*INDEX(Usage!$D$5:$ABF$11,MATCH(UsagePerHour!$B$20,Usage!$C$5:$C$11,0),MATCH(UsagePerHour!PN$4,Usage!$D$3:$ABF$3,0)),"")</f>
        <v>10.06440649935916</v>
      </c>
      <c r="PO25" s="6">
        <f>IFERROR(INDEX(Sales!$D$5:$ABF$18,MATCH(UsagePerHour!$B25,Sales!$C$5:$C$18,0),MATCH(UsagePerHour!PO$4,Sales!$D$3:$ABF$3,0))/PO$2*INDEX(Usage!$D$5:$ABF$11,MATCH(UsagePerHour!$B$20,Usage!$C$5:$C$11,0),MATCH(UsagePerHour!PO$4,Usage!$D$3:$ABF$3,0)),"")</f>
        <v>7.4350032578623457</v>
      </c>
      <c r="PP25" s="6">
        <f>IFERROR(INDEX(Sales!$D$5:$ABF$18,MATCH(UsagePerHour!$B25,Sales!$C$5:$C$18,0),MATCH(UsagePerHour!PP$4,Sales!$D$3:$ABF$3,0))/PP$2*INDEX(Usage!$D$5:$ABF$11,MATCH(UsagePerHour!$B$20,Usage!$C$5:$C$11,0),MATCH(UsagePerHour!PP$4,Usage!$D$3:$ABF$3,0)),"")</f>
        <v>0.41136120042872448</v>
      </c>
      <c r="PQ25" s="6">
        <f>IFERROR(INDEX(Sales!$D$5:$ABF$18,MATCH(UsagePerHour!$B25,Sales!$C$5:$C$18,0),MATCH(UsagePerHour!PQ$4,Sales!$D$3:$ABF$3,0))/PQ$2*INDEX(Usage!$D$5:$ABF$11,MATCH(UsagePerHour!$B$20,Usage!$C$5:$C$11,0),MATCH(UsagePerHour!PQ$4,Usage!$D$3:$ABF$3,0)),"")</f>
        <v>9.9557551532830555</v>
      </c>
      <c r="PR25" s="6">
        <f>IFERROR(INDEX(Sales!$D$5:$ABF$18,MATCH(UsagePerHour!$B25,Sales!$C$5:$C$18,0),MATCH(UsagePerHour!PR$4,Sales!$D$3:$ABF$3,0))/PR$2*INDEX(Usage!$D$5:$ABF$11,MATCH(UsagePerHour!$B$20,Usage!$C$5:$C$11,0),MATCH(UsagePerHour!PR$4,Usage!$D$3:$ABF$3,0)),"")</f>
        <v>2.516013743586035</v>
      </c>
      <c r="PS25" s="6">
        <f>IFERROR(INDEX(Sales!$D$5:$ABF$18,MATCH(UsagePerHour!$B25,Sales!$C$5:$C$18,0),MATCH(UsagePerHour!PS$4,Sales!$D$3:$ABF$3,0))/PS$2*INDEX(Usage!$D$5:$ABF$11,MATCH(UsagePerHour!$B$20,Usage!$C$5:$C$11,0),MATCH(UsagePerHour!PS$4,Usage!$D$3:$ABF$3,0)),"")</f>
        <v>5.5977999116248283</v>
      </c>
      <c r="PT25" s="6">
        <f>IFERROR(INDEX(Sales!$D$5:$ABF$18,MATCH(UsagePerHour!$B25,Sales!$C$5:$C$18,0),MATCH(UsagePerHour!PT$4,Sales!$D$3:$ABF$3,0))/PT$2*INDEX(Usage!$D$5:$ABF$11,MATCH(UsagePerHour!$B$20,Usage!$C$5:$C$11,0),MATCH(UsagePerHour!PT$4,Usage!$D$3:$ABF$3,0)),"")</f>
        <v>132.62284240865631</v>
      </c>
      <c r="PU25" s="6">
        <f>IFERROR(INDEX(Sales!$D$5:$ABF$18,MATCH(UsagePerHour!$B25,Sales!$C$5:$C$18,0),MATCH(UsagePerHour!PU$4,Sales!$D$3:$ABF$3,0))/PU$2*INDEX(Usage!$D$5:$ABF$11,MATCH(UsagePerHour!$B$20,Usage!$C$5:$C$11,0),MATCH(UsagePerHour!PU$4,Usage!$D$3:$ABF$3,0)),"")</f>
        <v>5.5001942250420823</v>
      </c>
      <c r="PV25" s="6">
        <f>IFERROR(INDEX(Sales!$D$5:$ABF$18,MATCH(UsagePerHour!$B25,Sales!$C$5:$C$18,0),MATCH(UsagePerHour!PV$4,Sales!$D$3:$ABF$3,0))/PV$2*INDEX(Usage!$D$5:$ABF$11,MATCH(UsagePerHour!$B$20,Usage!$C$5:$C$11,0),MATCH(UsagePerHour!PV$4,Usage!$D$3:$ABF$3,0)),"")</f>
        <v>1.4045810439744792</v>
      </c>
      <c r="PW25" s="6">
        <f>IFERROR(INDEX(Sales!$D$5:$ABF$18,MATCH(UsagePerHour!$B25,Sales!$C$5:$C$18,0),MATCH(UsagePerHour!PW$4,Sales!$D$3:$ABF$3,0))/PW$2*INDEX(Usage!$D$5:$ABF$11,MATCH(UsagePerHour!$B$20,Usage!$C$5:$C$11,0),MATCH(UsagePerHour!PW$4,Usage!$D$3:$ABF$3,0)),"")</f>
        <v>3.1990294369796062</v>
      </c>
      <c r="PX25" s="6">
        <f>IFERROR(INDEX(Sales!$D$5:$ABF$18,MATCH(UsagePerHour!$B25,Sales!$C$5:$C$18,0),MATCH(UsagePerHour!PX$4,Sales!$D$3:$ABF$3,0))/PX$2*INDEX(Usage!$D$5:$ABF$11,MATCH(UsagePerHour!$B$20,Usage!$C$5:$C$11,0),MATCH(UsagePerHour!PX$4,Usage!$D$3:$ABF$3,0)),"")</f>
        <v>19.429319832174283</v>
      </c>
      <c r="PY25" s="6">
        <f>IFERROR(INDEX(Sales!$D$5:$ABF$18,MATCH(UsagePerHour!$B25,Sales!$C$5:$C$18,0),MATCH(UsagePerHour!PY$4,Sales!$D$3:$ABF$3,0))/PY$2*INDEX(Usage!$D$5:$ABF$11,MATCH(UsagePerHour!$B$20,Usage!$C$5:$C$11,0),MATCH(UsagePerHour!PY$4,Usage!$D$3:$ABF$3,0)),"")</f>
        <v>8.7584548721200601</v>
      </c>
      <c r="PZ25" s="6">
        <f>IFERROR(INDEX(Sales!$D$5:$ABF$18,MATCH(UsagePerHour!$B25,Sales!$C$5:$C$18,0),MATCH(UsagePerHour!PZ$4,Sales!$D$3:$ABF$3,0))/PZ$2*INDEX(Usage!$D$5:$ABF$11,MATCH(UsagePerHour!$B$20,Usage!$C$5:$C$11,0),MATCH(UsagePerHour!PZ$4,Usage!$D$3:$ABF$3,0)),"")</f>
        <v>18.501586275804339</v>
      </c>
      <c r="QA25" s="6">
        <f>IFERROR(INDEX(Sales!$D$5:$ABF$18,MATCH(UsagePerHour!$B25,Sales!$C$5:$C$18,0),MATCH(UsagePerHour!QA$4,Sales!$D$3:$ABF$3,0))/QA$2*INDEX(Usage!$D$5:$ABF$11,MATCH(UsagePerHour!$B$20,Usage!$C$5:$C$11,0),MATCH(UsagePerHour!QA$4,Usage!$D$3:$ABF$3,0)),"")</f>
        <v>53.939957103599646</v>
      </c>
      <c r="QB25" s="6">
        <f>IFERROR(INDEX(Sales!$D$5:$ABF$18,MATCH(UsagePerHour!$B25,Sales!$C$5:$C$18,0),MATCH(UsagePerHour!QB$4,Sales!$D$3:$ABF$3,0))/QB$2*INDEX(Usage!$D$5:$ABF$11,MATCH(UsagePerHour!$B$20,Usage!$C$5:$C$11,0),MATCH(UsagePerHour!QB$4,Usage!$D$3:$ABF$3,0)),"")</f>
        <v>7.8559024040075149</v>
      </c>
      <c r="QC25" s="6">
        <f>IFERROR(INDEX(Sales!$D$5:$ABF$18,MATCH(UsagePerHour!$B25,Sales!$C$5:$C$18,0),MATCH(UsagePerHour!QC$4,Sales!$D$3:$ABF$3,0))/QC$2*INDEX(Usage!$D$5:$ABF$11,MATCH(UsagePerHour!$B$20,Usage!$C$5:$C$11,0),MATCH(UsagePerHour!QC$4,Usage!$D$3:$ABF$3,0)),"")</f>
        <v>1.9808803653942619</v>
      </c>
      <c r="QD25" s="6">
        <f>IFERROR(INDEX(Sales!$D$5:$ABF$18,MATCH(UsagePerHour!$B25,Sales!$C$5:$C$18,0),MATCH(UsagePerHour!QD$4,Sales!$D$3:$ABF$3,0))/QD$2*INDEX(Usage!$D$5:$ABF$11,MATCH(UsagePerHour!$B$20,Usage!$C$5:$C$11,0),MATCH(UsagePerHour!QD$4,Usage!$D$3:$ABF$3,0)),"")</f>
        <v>2.2113335947787038</v>
      </c>
      <c r="QE25" s="6">
        <f>IFERROR(INDEX(Sales!$D$5:$ABF$18,MATCH(UsagePerHour!$B25,Sales!$C$5:$C$18,0),MATCH(UsagePerHour!QE$4,Sales!$D$3:$ABF$3,0))/QE$2*INDEX(Usage!$D$5:$ABF$11,MATCH(UsagePerHour!$B$20,Usage!$C$5:$C$11,0),MATCH(UsagePerHour!QE$4,Usage!$D$3:$ABF$3,0)),"")</f>
        <v>14.614418169470039</v>
      </c>
      <c r="QF25" s="6">
        <f>IFERROR(INDEX(Sales!$D$5:$ABF$18,MATCH(UsagePerHour!$B25,Sales!$C$5:$C$18,0),MATCH(UsagePerHour!QF$4,Sales!$D$3:$ABF$3,0))/QF$2*INDEX(Usage!$D$5:$ABF$11,MATCH(UsagePerHour!$B$20,Usage!$C$5:$C$11,0),MATCH(UsagePerHour!QF$4,Usage!$D$3:$ABF$3,0)),"")</f>
        <v>2.6766769974686828</v>
      </c>
      <c r="QG25" s="6">
        <f>IFERROR(INDEX(Sales!$D$5:$ABF$18,MATCH(UsagePerHour!$B25,Sales!$C$5:$C$18,0),MATCH(UsagePerHour!QG$4,Sales!$D$3:$ABF$3,0))/QG$2*INDEX(Usage!$D$5:$ABF$11,MATCH(UsagePerHour!$B$20,Usage!$C$5:$C$11,0),MATCH(UsagePerHour!QG$4,Usage!$D$3:$ABF$3,0)),"")</f>
        <v>9.4117440694610348</v>
      </c>
      <c r="QH25" s="6">
        <f>IFERROR(INDEX(Sales!$D$5:$ABF$18,MATCH(UsagePerHour!$B25,Sales!$C$5:$C$18,0),MATCH(UsagePerHour!QH$4,Sales!$D$3:$ABF$3,0))/QH$2*INDEX(Usage!$D$5:$ABF$11,MATCH(UsagePerHour!$B$20,Usage!$C$5:$C$11,0),MATCH(UsagePerHour!QH$4,Usage!$D$3:$ABF$3,0)),"")</f>
        <v>117.62538148676099</v>
      </c>
      <c r="QI25" s="6">
        <f>IFERROR(INDEX(Sales!$D$5:$ABF$18,MATCH(UsagePerHour!$B25,Sales!$C$5:$C$18,0),MATCH(UsagePerHour!QI$4,Sales!$D$3:$ABF$3,0))/QI$2*INDEX(Usage!$D$5:$ABF$11,MATCH(UsagePerHour!$B$20,Usage!$C$5:$C$11,0),MATCH(UsagePerHour!QI$4,Usage!$D$3:$ABF$3,0)),"")</f>
        <v>18.356480476666032</v>
      </c>
      <c r="QJ25" s="6">
        <f>IFERROR(INDEX(Sales!$D$5:$ABF$18,MATCH(UsagePerHour!$B25,Sales!$C$5:$C$18,0),MATCH(UsagePerHour!QJ$4,Sales!$D$3:$ABF$3,0))/QJ$2*INDEX(Usage!$D$5:$ABF$11,MATCH(UsagePerHour!$B$20,Usage!$C$5:$C$11,0),MATCH(UsagePerHour!QJ$4,Usage!$D$3:$ABF$3,0)),"")</f>
        <v>87.103866536123746</v>
      </c>
      <c r="QK25" s="6">
        <f>IFERROR(INDEX(Sales!$D$5:$ABF$18,MATCH(UsagePerHour!$B25,Sales!$C$5:$C$18,0),MATCH(UsagePerHour!QK$4,Sales!$D$3:$ABF$3,0))/QK$2*INDEX(Usage!$D$5:$ABF$11,MATCH(UsagePerHour!$B$20,Usage!$C$5:$C$11,0),MATCH(UsagePerHour!QK$4,Usage!$D$3:$ABF$3,0)),"")</f>
        <v>5.2457228137289373</v>
      </c>
      <c r="QL25" s="6">
        <f>IFERROR(INDEX(Sales!$D$5:$ABF$18,MATCH(UsagePerHour!$B25,Sales!$C$5:$C$18,0),MATCH(UsagePerHour!QL$4,Sales!$D$3:$ABF$3,0))/QL$2*INDEX(Usage!$D$5:$ABF$11,MATCH(UsagePerHour!$B$20,Usage!$C$5:$C$11,0),MATCH(UsagePerHour!QL$4,Usage!$D$3:$ABF$3,0)),"")</f>
        <v>34.71236397089033</v>
      </c>
      <c r="QM25" s="6">
        <f>IFERROR(INDEX(Sales!$D$5:$ABF$18,MATCH(UsagePerHour!$B25,Sales!$C$5:$C$18,0),MATCH(UsagePerHour!QM$4,Sales!$D$3:$ABF$3,0))/QM$2*INDEX(Usage!$D$5:$ABF$11,MATCH(UsagePerHour!$B$20,Usage!$C$5:$C$11,0),MATCH(UsagePerHour!QM$4,Usage!$D$3:$ABF$3,0)),"")</f>
        <v>111.85019173199214</v>
      </c>
      <c r="QN25" s="6">
        <f>IFERROR(INDEX(Sales!$D$5:$ABF$18,MATCH(UsagePerHour!$B25,Sales!$C$5:$C$18,0),MATCH(UsagePerHour!QN$4,Sales!$D$3:$ABF$3,0))/QN$2*INDEX(Usage!$D$5:$ABF$11,MATCH(UsagePerHour!$B$20,Usage!$C$5:$C$11,0),MATCH(UsagePerHour!QN$4,Usage!$D$3:$ABF$3,0)),"")</f>
        <v>19.878328984118102</v>
      </c>
      <c r="QO25" s="6">
        <f>IFERROR(INDEX(Sales!$D$5:$ABF$18,MATCH(UsagePerHour!$B25,Sales!$C$5:$C$18,0),MATCH(UsagePerHour!QO$4,Sales!$D$3:$ABF$3,0))/QO$2*INDEX(Usage!$D$5:$ABF$11,MATCH(UsagePerHour!$B$20,Usage!$C$5:$C$11,0),MATCH(UsagePerHour!QO$4,Usage!$D$3:$ABF$3,0)),"")</f>
        <v>278.99679197460472</v>
      </c>
      <c r="QP25" s="6">
        <f>IFERROR(INDEX(Sales!$D$5:$ABF$18,MATCH(UsagePerHour!$B25,Sales!$C$5:$C$18,0),MATCH(UsagePerHour!QP$4,Sales!$D$3:$ABF$3,0))/QP$2*INDEX(Usage!$D$5:$ABF$11,MATCH(UsagePerHour!$B$20,Usage!$C$5:$C$11,0),MATCH(UsagePerHour!QP$4,Usage!$D$3:$ABF$3,0)),"")</f>
        <v>18.564386621176688</v>
      </c>
      <c r="QQ25" s="6">
        <f>IFERROR(INDEX(Sales!$D$5:$ABF$18,MATCH(UsagePerHour!$B25,Sales!$C$5:$C$18,0),MATCH(UsagePerHour!QQ$4,Sales!$D$3:$ABF$3,0))/QQ$2*INDEX(Usage!$D$5:$ABF$11,MATCH(UsagePerHour!$B$20,Usage!$C$5:$C$11,0),MATCH(UsagePerHour!QQ$4,Usage!$D$3:$ABF$3,0)),"")</f>
        <v>44.072267018187084</v>
      </c>
      <c r="QR25" s="6">
        <f>IFERROR(INDEX(Sales!$D$5:$ABF$18,MATCH(UsagePerHour!$B25,Sales!$C$5:$C$18,0),MATCH(UsagePerHour!QR$4,Sales!$D$3:$ABF$3,0))/QR$2*INDEX(Usage!$D$5:$ABF$11,MATCH(UsagePerHour!$B$20,Usage!$C$5:$C$11,0),MATCH(UsagePerHour!QR$4,Usage!$D$3:$ABF$3,0)),"")</f>
        <v>10.52622653930834</v>
      </c>
      <c r="QS25" s="6">
        <f>IFERROR(INDEX(Sales!$D$5:$ABF$18,MATCH(UsagePerHour!$B25,Sales!$C$5:$C$18,0),MATCH(UsagePerHour!QS$4,Sales!$D$3:$ABF$3,0))/QS$2*INDEX(Usage!$D$5:$ABF$11,MATCH(UsagePerHour!$B$20,Usage!$C$5:$C$11,0),MATCH(UsagePerHour!QS$4,Usage!$D$3:$ABF$3,0)),"")</f>
        <v>37.764016016497244</v>
      </c>
      <c r="QT25" s="6">
        <f>IFERROR(INDEX(Sales!$D$5:$ABF$18,MATCH(UsagePerHour!$B25,Sales!$C$5:$C$18,0),MATCH(UsagePerHour!QT$4,Sales!$D$3:$ABF$3,0))/QT$2*INDEX(Usage!$D$5:$ABF$11,MATCH(UsagePerHour!$B$20,Usage!$C$5:$C$11,0),MATCH(UsagePerHour!QT$4,Usage!$D$3:$ABF$3,0)),"")</f>
        <v>10.412592316109084</v>
      </c>
      <c r="QU25" s="6">
        <f>IFERROR(INDEX(Sales!$D$5:$ABF$18,MATCH(UsagePerHour!$B25,Sales!$C$5:$C$18,0),MATCH(UsagePerHour!QU$4,Sales!$D$3:$ABF$3,0))/QU$2*INDEX(Usage!$D$5:$ABF$11,MATCH(UsagePerHour!$B$20,Usage!$C$5:$C$11,0),MATCH(UsagePerHour!QU$4,Usage!$D$3:$ABF$3,0)),"")</f>
        <v>24.693313109720382</v>
      </c>
      <c r="QV25" s="6">
        <f>IFERROR(INDEX(Sales!$D$5:$ABF$18,MATCH(UsagePerHour!$B25,Sales!$C$5:$C$18,0),MATCH(UsagePerHour!QV$4,Sales!$D$3:$ABF$3,0))/QV$2*INDEX(Usage!$D$5:$ABF$11,MATCH(UsagePerHour!$B$20,Usage!$C$5:$C$11,0),MATCH(UsagePerHour!QV$4,Usage!$D$3:$ABF$3,0)),"")</f>
        <v>160.34672363898272</v>
      </c>
      <c r="QW25" s="6">
        <f>IFERROR(INDEX(Sales!$D$5:$ABF$18,MATCH(UsagePerHour!$B25,Sales!$C$5:$C$18,0),MATCH(UsagePerHour!QW$4,Sales!$D$3:$ABF$3,0))/QW$2*INDEX(Usage!$D$5:$ABF$11,MATCH(UsagePerHour!$B$20,Usage!$C$5:$C$11,0),MATCH(UsagePerHour!QW$4,Usage!$D$3:$ABF$3,0)),"")</f>
        <v>21.402001515429763</v>
      </c>
      <c r="QX25" s="6">
        <f>IFERROR(INDEX(Sales!$D$5:$ABF$18,MATCH(UsagePerHour!$B25,Sales!$C$5:$C$18,0),MATCH(UsagePerHour!QX$4,Sales!$D$3:$ABF$3,0))/QX$2*INDEX(Usage!$D$5:$ABF$11,MATCH(UsagePerHour!$B$20,Usage!$C$5:$C$11,0),MATCH(UsagePerHour!QX$4,Usage!$D$3:$ABF$3,0)),"")</f>
        <v>12.093472900674575</v>
      </c>
      <c r="QY25" s="6">
        <f>IFERROR(INDEX(Sales!$D$5:$ABF$18,MATCH(UsagePerHour!$B25,Sales!$C$5:$C$18,0),MATCH(UsagePerHour!QY$4,Sales!$D$3:$ABF$3,0))/QY$2*INDEX(Usage!$D$5:$ABF$11,MATCH(UsagePerHour!$B$20,Usage!$C$5:$C$11,0),MATCH(UsagePerHour!QY$4,Usage!$D$3:$ABF$3,0)),"")</f>
        <v>6.7640992469824379</v>
      </c>
      <c r="QZ25" s="6">
        <f>IFERROR(INDEX(Sales!$D$5:$ABF$18,MATCH(UsagePerHour!$B25,Sales!$C$5:$C$18,0),MATCH(UsagePerHour!QZ$4,Sales!$D$3:$ABF$3,0))/QZ$2*INDEX(Usage!$D$5:$ABF$11,MATCH(UsagePerHour!$B$20,Usage!$C$5:$C$11,0),MATCH(UsagePerHour!QZ$4,Usage!$D$3:$ABF$3,0)),"")</f>
        <v>49.375970527524132</v>
      </c>
      <c r="RA25" s="6">
        <f>IFERROR(INDEX(Sales!$D$5:$ABF$18,MATCH(UsagePerHour!$B25,Sales!$C$5:$C$18,0),MATCH(UsagePerHour!RA$4,Sales!$D$3:$ABF$3,0))/RA$2*INDEX(Usage!$D$5:$ABF$11,MATCH(UsagePerHour!$B$20,Usage!$C$5:$C$11,0),MATCH(UsagePerHour!RA$4,Usage!$D$3:$ABF$3,0)),"")</f>
        <v>20.832013836798627</v>
      </c>
      <c r="RB25" s="6">
        <f>IFERROR(INDEX(Sales!$D$5:$ABF$18,MATCH(UsagePerHour!$B25,Sales!$C$5:$C$18,0),MATCH(UsagePerHour!RB$4,Sales!$D$3:$ABF$3,0))/RB$2*INDEX(Usage!$D$5:$ABF$11,MATCH(UsagePerHour!$B$20,Usage!$C$5:$C$11,0),MATCH(UsagePerHour!RB$4,Usage!$D$3:$ABF$3,0)),"")</f>
        <v>14.923757001540698</v>
      </c>
      <c r="RC25" s="6">
        <f>IFERROR(INDEX(Sales!$D$5:$ABF$18,MATCH(UsagePerHour!$B25,Sales!$C$5:$C$18,0),MATCH(UsagePerHour!RC$4,Sales!$D$3:$ABF$3,0))/RC$2*INDEX(Usage!$D$5:$ABF$11,MATCH(UsagePerHour!$B$20,Usage!$C$5:$C$11,0),MATCH(UsagePerHour!RC$4,Usage!$D$3:$ABF$3,0)),"")</f>
        <v>85.406349575025587</v>
      </c>
      <c r="RD25" s="6">
        <f>IFERROR(INDEX(Sales!$D$5:$ABF$18,MATCH(UsagePerHour!$B25,Sales!$C$5:$C$18,0),MATCH(UsagePerHour!RD$4,Sales!$D$3:$ABF$3,0))/RD$2*INDEX(Usage!$D$5:$ABF$11,MATCH(UsagePerHour!$B$20,Usage!$C$5:$C$11,0),MATCH(UsagePerHour!RD$4,Usage!$D$3:$ABF$3,0)),"")</f>
        <v>52.753614224754919</v>
      </c>
      <c r="RE25" s="6">
        <f>IFERROR(INDEX(Sales!$D$5:$ABF$18,MATCH(UsagePerHour!$B25,Sales!$C$5:$C$18,0),MATCH(UsagePerHour!RE$4,Sales!$D$3:$ABF$3,0))/RE$2*INDEX(Usage!$D$5:$ABF$11,MATCH(UsagePerHour!$B$20,Usage!$C$5:$C$11,0),MATCH(UsagePerHour!RE$4,Usage!$D$3:$ABF$3,0)),"")</f>
        <v>19.752024291497975</v>
      </c>
      <c r="RF25" s="6">
        <f>IFERROR(INDEX(Sales!$D$5:$ABF$18,MATCH(UsagePerHour!$B25,Sales!$C$5:$C$18,0),MATCH(UsagePerHour!RF$4,Sales!$D$3:$ABF$3,0))/RF$2*INDEX(Usage!$D$5:$ABF$11,MATCH(UsagePerHour!$B$20,Usage!$C$5:$C$11,0),MATCH(UsagePerHour!RF$4,Usage!$D$3:$ABF$3,0)),"")</f>
        <v>4.7956025357849743</v>
      </c>
      <c r="RG25" s="6">
        <f>IFERROR(INDEX(Sales!$D$5:$ABF$18,MATCH(UsagePerHour!$B25,Sales!$C$5:$C$18,0),MATCH(UsagePerHour!RG$4,Sales!$D$3:$ABF$3,0))/RG$2*INDEX(Usage!$D$5:$ABF$11,MATCH(UsagePerHour!$B$20,Usage!$C$5:$C$11,0),MATCH(UsagePerHour!RG$4,Usage!$D$3:$ABF$3,0)),"")</f>
        <v>76.649613365035876</v>
      </c>
      <c r="RH25" s="6">
        <f>IFERROR(INDEX(Sales!$D$5:$ABF$18,MATCH(UsagePerHour!$B25,Sales!$C$5:$C$18,0),MATCH(UsagePerHour!RH$4,Sales!$D$3:$ABF$3,0))/RH$2*INDEX(Usage!$D$5:$ABF$11,MATCH(UsagePerHour!$B$20,Usage!$C$5:$C$11,0),MATCH(UsagePerHour!RH$4,Usage!$D$3:$ABF$3,0)),"")</f>
        <v>60.383926655183608</v>
      </c>
      <c r="RI25" s="6">
        <f>IFERROR(INDEX(Sales!$D$5:$ABF$18,MATCH(UsagePerHour!$B25,Sales!$C$5:$C$18,0),MATCH(UsagePerHour!RI$4,Sales!$D$3:$ABF$3,0))/RI$2*INDEX(Usage!$D$5:$ABF$11,MATCH(UsagePerHour!$B$20,Usage!$C$5:$C$11,0),MATCH(UsagePerHour!RI$4,Usage!$D$3:$ABF$3,0)),"")</f>
        <v>43.186263021216703</v>
      </c>
      <c r="RJ25" s="6">
        <f>IFERROR(INDEX(Sales!$D$5:$ABF$18,MATCH(UsagePerHour!$B25,Sales!$C$5:$C$18,0),MATCH(UsagePerHour!RJ$4,Sales!$D$3:$ABF$3,0))/RJ$2*INDEX(Usage!$D$5:$ABF$11,MATCH(UsagePerHour!$B$20,Usage!$C$5:$C$11,0),MATCH(UsagePerHour!RJ$4,Usage!$D$3:$ABF$3,0)),"")</f>
        <v>247.69429517964193</v>
      </c>
      <c r="RK25" s="6">
        <f>IFERROR(INDEX(Sales!$D$5:$ABF$18,MATCH(UsagePerHour!$B25,Sales!$C$5:$C$18,0),MATCH(UsagePerHour!RK$4,Sales!$D$3:$ABF$3,0))/RK$2*INDEX(Usage!$D$5:$ABF$11,MATCH(UsagePerHour!$B$20,Usage!$C$5:$C$11,0),MATCH(UsagePerHour!RK$4,Usage!$D$3:$ABF$3,0)),"")</f>
        <v>21.635406263736257</v>
      </c>
      <c r="RL25" s="6">
        <f>IFERROR(INDEX(Sales!$D$5:$ABF$18,MATCH(UsagePerHour!$B25,Sales!$C$5:$C$18,0),MATCH(UsagePerHour!RL$4,Sales!$D$3:$ABF$3,0))/RL$2*INDEX(Usage!$D$5:$ABF$11,MATCH(UsagePerHour!$B$20,Usage!$C$5:$C$11,0),MATCH(UsagePerHour!RL$4,Usage!$D$3:$ABF$3,0)),"")</f>
        <v>24.024583602699291</v>
      </c>
      <c r="RM25" s="6">
        <f>IFERROR(INDEX(Sales!$D$5:$ABF$18,MATCH(UsagePerHour!$B25,Sales!$C$5:$C$18,0),MATCH(UsagePerHour!RM$4,Sales!$D$3:$ABF$3,0))/RM$2*INDEX(Usage!$D$5:$ABF$11,MATCH(UsagePerHour!$B$20,Usage!$C$5:$C$11,0),MATCH(UsagePerHour!RM$4,Usage!$D$3:$ABF$3,0)),"")</f>
        <v>6.1906968493690453</v>
      </c>
      <c r="RN25" s="6">
        <f>IFERROR(INDEX(Sales!$D$5:$ABF$18,MATCH(UsagePerHour!$B25,Sales!$C$5:$C$18,0),MATCH(UsagePerHour!RN$4,Sales!$D$3:$ABF$3,0))/RN$2*INDEX(Usage!$D$5:$ABF$11,MATCH(UsagePerHour!$B$20,Usage!$C$5:$C$11,0),MATCH(UsagePerHour!RN$4,Usage!$D$3:$ABF$3,0)),"")</f>
        <v>25.574585571267821</v>
      </c>
      <c r="RO25" s="6">
        <f>IFERROR(INDEX(Sales!$D$5:$ABF$18,MATCH(UsagePerHour!$B25,Sales!$C$5:$C$18,0),MATCH(UsagePerHour!RO$4,Sales!$D$3:$ABF$3,0))/RO$2*INDEX(Usage!$D$5:$ABF$11,MATCH(UsagePerHour!$B$20,Usage!$C$5:$C$11,0),MATCH(UsagePerHour!RO$4,Usage!$D$3:$ABF$3,0)),"")</f>
        <v>27.033396527181008</v>
      </c>
      <c r="RP25" s="6">
        <f>IFERROR(INDEX(Sales!$D$5:$ABF$18,MATCH(UsagePerHour!$B25,Sales!$C$5:$C$18,0),MATCH(UsagePerHour!RP$4,Sales!$D$3:$ABF$3,0))/RP$2*INDEX(Usage!$D$5:$ABF$11,MATCH(UsagePerHour!$B$20,Usage!$C$5:$C$11,0),MATCH(UsagePerHour!RP$4,Usage!$D$3:$ABF$3,0)),"")</f>
        <v>36.076734734771243</v>
      </c>
      <c r="RQ25" s="6">
        <f>IFERROR(INDEX(Sales!$D$5:$ABF$18,MATCH(UsagePerHour!$B25,Sales!$C$5:$C$18,0),MATCH(UsagePerHour!RQ$4,Sales!$D$3:$ABF$3,0))/RQ$2*INDEX(Usage!$D$5:$ABF$11,MATCH(UsagePerHour!$B$20,Usage!$C$5:$C$11,0),MATCH(UsagePerHour!RQ$4,Usage!$D$3:$ABF$3,0)),"")</f>
        <v>177.59990953835495</v>
      </c>
      <c r="RR25" s="6">
        <f>IFERROR(INDEX(Sales!$D$5:$ABF$18,MATCH(UsagePerHour!$B25,Sales!$C$5:$C$18,0),MATCH(UsagePerHour!RR$4,Sales!$D$3:$ABF$3,0))/RR$2*INDEX(Usage!$D$5:$ABF$11,MATCH(UsagePerHour!$B$20,Usage!$C$5:$C$11,0),MATCH(UsagePerHour!RR$4,Usage!$D$3:$ABF$3,0)),"")</f>
        <v>22.649538597517211</v>
      </c>
      <c r="RS25" s="6">
        <f>IFERROR(INDEX(Sales!$D$5:$ABF$18,MATCH(UsagePerHour!$B25,Sales!$C$5:$C$18,0),MATCH(UsagePerHour!RS$4,Sales!$D$3:$ABF$3,0))/RS$2*INDEX(Usage!$D$5:$ABF$11,MATCH(UsagePerHour!$B$20,Usage!$C$5:$C$11,0),MATCH(UsagePerHour!RS$4,Usage!$D$3:$ABF$3,0)),"")</f>
        <v>24.293509841280787</v>
      </c>
      <c r="RT25" s="6">
        <f>IFERROR(INDEX(Sales!$D$5:$ABF$18,MATCH(UsagePerHour!$B25,Sales!$C$5:$C$18,0),MATCH(UsagePerHour!RT$4,Sales!$D$3:$ABF$3,0))/RT$2*INDEX(Usage!$D$5:$ABF$11,MATCH(UsagePerHour!$B$20,Usage!$C$5:$C$11,0),MATCH(UsagePerHour!RT$4,Usage!$D$3:$ABF$3,0)),"")</f>
        <v>10.463932860096984</v>
      </c>
      <c r="RU25" s="6">
        <f>IFERROR(INDEX(Sales!$D$5:$ABF$18,MATCH(UsagePerHour!$B25,Sales!$C$5:$C$18,0),MATCH(UsagePerHour!RU$4,Sales!$D$3:$ABF$3,0))/RU$2*INDEX(Usage!$D$5:$ABF$11,MATCH(UsagePerHour!$B$20,Usage!$C$5:$C$11,0),MATCH(UsagePerHour!RU$4,Usage!$D$3:$ABF$3,0)),"")</f>
        <v>54.867638871498109</v>
      </c>
      <c r="RV25" s="6">
        <f>IFERROR(INDEX(Sales!$D$5:$ABF$18,MATCH(UsagePerHour!$B25,Sales!$C$5:$C$18,0),MATCH(UsagePerHour!RV$4,Sales!$D$3:$ABF$3,0))/RV$2*INDEX(Usage!$D$5:$ABF$11,MATCH(UsagePerHour!$B$20,Usage!$C$5:$C$11,0),MATCH(UsagePerHour!RV$4,Usage!$D$3:$ABF$3,0)),"")</f>
        <v>8.9779867559751203</v>
      </c>
      <c r="RW25" s="6">
        <f>IFERROR(INDEX(Sales!$D$5:$ABF$18,MATCH(UsagePerHour!$B25,Sales!$C$5:$C$18,0),MATCH(UsagePerHour!RW$4,Sales!$D$3:$ABF$3,0))/RW$2*INDEX(Usage!$D$5:$ABF$11,MATCH(UsagePerHour!$B$20,Usage!$C$5:$C$11,0),MATCH(UsagePerHour!RW$4,Usage!$D$3:$ABF$3,0)),"")</f>
        <v>18.164157060728751</v>
      </c>
      <c r="RX25" s="6">
        <f>IFERROR(INDEX(Sales!$D$5:$ABF$18,MATCH(UsagePerHour!$B25,Sales!$C$5:$C$18,0),MATCH(UsagePerHour!RX$4,Sales!$D$3:$ABF$3,0))/RX$2*INDEX(Usage!$D$5:$ABF$11,MATCH(UsagePerHour!$B$20,Usage!$C$5:$C$11,0),MATCH(UsagePerHour!RX$4,Usage!$D$3:$ABF$3,0)),"")</f>
        <v>214.5902479281857</v>
      </c>
      <c r="RY25" s="6">
        <f>IFERROR(INDEX(Sales!$D$5:$ABF$18,MATCH(UsagePerHour!$B25,Sales!$C$5:$C$18,0),MATCH(UsagePerHour!RY$4,Sales!$D$3:$ABF$3,0))/RY$2*INDEX(Usage!$D$5:$ABF$11,MATCH(UsagePerHour!$B$20,Usage!$C$5:$C$11,0),MATCH(UsagePerHour!RY$4,Usage!$D$3:$ABF$3,0)),"")</f>
        <v>28.443710270908852</v>
      </c>
      <c r="RZ25" s="6">
        <f>IFERROR(INDEX(Sales!$D$5:$ABF$18,MATCH(UsagePerHour!$B25,Sales!$C$5:$C$18,0),MATCH(UsagePerHour!RZ$4,Sales!$D$3:$ABF$3,0))/RZ$2*INDEX(Usage!$D$5:$ABF$11,MATCH(UsagePerHour!$B$20,Usage!$C$5:$C$11,0),MATCH(UsagePerHour!RZ$4,Usage!$D$3:$ABF$3,0)),"")</f>
        <v>26.148865643533799</v>
      </c>
      <c r="SA25" s="6">
        <f>IFERROR(INDEX(Sales!$D$5:$ABF$18,MATCH(UsagePerHour!$B25,Sales!$C$5:$C$18,0),MATCH(UsagePerHour!SA$4,Sales!$D$3:$ABF$3,0))/SA$2*INDEX(Usage!$D$5:$ABF$11,MATCH(UsagePerHour!$B$20,Usage!$C$5:$C$11,0),MATCH(UsagePerHour!SA$4,Usage!$D$3:$ABF$3,0)),"")</f>
        <v>6.1453748132360708</v>
      </c>
      <c r="SB25" s="6">
        <f>IFERROR(INDEX(Sales!$D$5:$ABF$18,MATCH(UsagePerHour!$B25,Sales!$C$5:$C$18,0),MATCH(UsagePerHour!SB$4,Sales!$D$3:$ABF$3,0))/SB$2*INDEX(Usage!$D$5:$ABF$11,MATCH(UsagePerHour!$B$20,Usage!$C$5:$C$11,0),MATCH(UsagePerHour!SB$4,Usage!$D$3:$ABF$3,0)),"")</f>
        <v>32.448787005620346</v>
      </c>
      <c r="SC25" s="6">
        <f>IFERROR(INDEX(Sales!$D$5:$ABF$18,MATCH(UsagePerHour!$B25,Sales!$C$5:$C$18,0),MATCH(UsagePerHour!SC$4,Sales!$D$3:$ABF$3,0))/SC$2*INDEX(Usage!$D$5:$ABF$11,MATCH(UsagePerHour!$B$20,Usage!$C$5:$C$11,0),MATCH(UsagePerHour!SC$4,Usage!$D$3:$ABF$3,0)),"")</f>
        <v>54.634383940587995</v>
      </c>
      <c r="SD25" s="6">
        <f>IFERROR(INDEX(Sales!$D$5:$ABF$18,MATCH(UsagePerHour!$B25,Sales!$C$5:$C$18,0),MATCH(UsagePerHour!SD$4,Sales!$D$3:$ABF$3,0))/SD$2*INDEX(Usage!$D$5:$ABF$11,MATCH(UsagePerHour!$B$20,Usage!$C$5:$C$11,0),MATCH(UsagePerHour!SD$4,Usage!$D$3:$ABF$3,0)),"")</f>
        <v>74.426150016476569</v>
      </c>
      <c r="SE25" s="6">
        <f>IFERROR(INDEX(Sales!$D$5:$ABF$18,MATCH(UsagePerHour!$B25,Sales!$C$5:$C$18,0),MATCH(UsagePerHour!SE$4,Sales!$D$3:$ABF$3,0))/SE$2*INDEX(Usage!$D$5:$ABF$11,MATCH(UsagePerHour!$B$20,Usage!$C$5:$C$11,0),MATCH(UsagePerHour!SE$4,Usage!$D$3:$ABF$3,0)),"")</f>
        <v>139.63647044160436</v>
      </c>
      <c r="SF25" s="6">
        <f>IFERROR(INDEX(Sales!$D$5:$ABF$18,MATCH(UsagePerHour!$B25,Sales!$C$5:$C$18,0),MATCH(UsagePerHour!SF$4,Sales!$D$3:$ABF$3,0))/SF$2*INDEX(Usage!$D$5:$ABF$11,MATCH(UsagePerHour!$B$20,Usage!$C$5:$C$11,0),MATCH(UsagePerHour!SF$4,Usage!$D$3:$ABF$3,0)),"")</f>
        <v>14.81466691214642</v>
      </c>
      <c r="SG25" s="6" t="str">
        <f>IFERROR(INDEX(Sales!$D$5:$ABF$18,MATCH(UsagePerHour!$B25,Sales!$C$5:$C$18,0),MATCH(UsagePerHour!SG$4,Sales!$D$3:$ABF$3,0))/SG$2*INDEX(Usage!$D$5:$ABF$11,MATCH(UsagePerHour!$B$20,Usage!$C$5:$C$11,0),MATCH(UsagePerHour!SG$4,Usage!$D$3:$ABF$3,0)),"")</f>
        <v/>
      </c>
      <c r="SH25" s="6" t="str">
        <f>IFERROR(INDEX(Sales!$D$5:$ABF$18,MATCH(UsagePerHour!$B25,Sales!$C$5:$C$18,0),MATCH(UsagePerHour!SH$4,Sales!$D$3:$ABF$3,0))/SH$2*INDEX(Usage!$D$5:$ABF$11,MATCH(UsagePerHour!$B$20,Usage!$C$5:$C$11,0),MATCH(UsagePerHour!SH$4,Usage!$D$3:$ABF$3,0)),"")</f>
        <v/>
      </c>
      <c r="SI25" s="6" t="str">
        <f>IFERROR(INDEX(Sales!$D$5:$ABF$18,MATCH(UsagePerHour!$B25,Sales!$C$5:$C$18,0),MATCH(UsagePerHour!SI$4,Sales!$D$3:$ABF$3,0))/SI$2*INDEX(Usage!$D$5:$ABF$11,MATCH(UsagePerHour!$B$20,Usage!$C$5:$C$11,0),MATCH(UsagePerHour!SI$4,Usage!$D$3:$ABF$3,0)),"")</f>
        <v/>
      </c>
      <c r="SJ25" s="6" t="str">
        <f>IFERROR(INDEX(Sales!$D$5:$ABF$18,MATCH(UsagePerHour!$B25,Sales!$C$5:$C$18,0),MATCH(UsagePerHour!SJ$4,Sales!$D$3:$ABF$3,0))/SJ$2*INDEX(Usage!$D$5:$ABF$11,MATCH(UsagePerHour!$B$20,Usage!$C$5:$C$11,0),MATCH(UsagePerHour!SJ$4,Usage!$D$3:$ABF$3,0)),"")</f>
        <v/>
      </c>
      <c r="SK25" s="6" t="str">
        <f>IFERROR(INDEX(Sales!$D$5:$ABF$18,MATCH(UsagePerHour!$B25,Sales!$C$5:$C$18,0),MATCH(UsagePerHour!SK$4,Sales!$D$3:$ABF$3,0))/SK$2*INDEX(Usage!$D$5:$ABF$11,MATCH(UsagePerHour!$B$20,Usage!$C$5:$C$11,0),MATCH(UsagePerHour!SK$4,Usage!$D$3:$ABF$3,0)),"")</f>
        <v/>
      </c>
      <c r="SL25" s="6" t="str">
        <f>IFERROR(INDEX(Sales!$D$5:$ABF$18,MATCH(UsagePerHour!$B25,Sales!$C$5:$C$18,0),MATCH(UsagePerHour!SL$4,Sales!$D$3:$ABF$3,0))/SL$2*INDEX(Usage!$D$5:$ABF$11,MATCH(UsagePerHour!$B$20,Usage!$C$5:$C$11,0),MATCH(UsagePerHour!SL$4,Usage!$D$3:$ABF$3,0)),"")</f>
        <v/>
      </c>
      <c r="SM25" s="6" t="str">
        <f>IFERROR(INDEX(Sales!$D$5:$ABF$18,MATCH(UsagePerHour!$B25,Sales!$C$5:$C$18,0),MATCH(UsagePerHour!SM$4,Sales!$D$3:$ABF$3,0))/SM$2*INDEX(Usage!$D$5:$ABF$11,MATCH(UsagePerHour!$B$20,Usage!$C$5:$C$11,0),MATCH(UsagePerHour!SM$4,Usage!$D$3:$ABF$3,0)),"")</f>
        <v/>
      </c>
      <c r="SN25" s="6" t="str">
        <f>IFERROR(INDEX(Sales!$D$5:$ABF$18,MATCH(UsagePerHour!$B25,Sales!$C$5:$C$18,0),MATCH(UsagePerHour!SN$4,Sales!$D$3:$ABF$3,0))/SN$2*INDEX(Usage!$D$5:$ABF$11,MATCH(UsagePerHour!$B$20,Usage!$C$5:$C$11,0),MATCH(UsagePerHour!SN$4,Usage!$D$3:$ABF$3,0)),"")</f>
        <v/>
      </c>
      <c r="SO25" s="6" t="str">
        <f>IFERROR(INDEX(Sales!$D$5:$ABF$18,MATCH(UsagePerHour!$B25,Sales!$C$5:$C$18,0),MATCH(UsagePerHour!SO$4,Sales!$D$3:$ABF$3,0))/SO$2*INDEX(Usage!$D$5:$ABF$11,MATCH(UsagePerHour!$B$20,Usage!$C$5:$C$11,0),MATCH(UsagePerHour!SO$4,Usage!$D$3:$ABF$3,0)),"")</f>
        <v/>
      </c>
      <c r="SP25" s="6" t="str">
        <f>IFERROR(INDEX(Sales!$D$5:$ABF$18,MATCH(UsagePerHour!$B25,Sales!$C$5:$C$18,0),MATCH(UsagePerHour!SP$4,Sales!$D$3:$ABF$3,0))/SP$2*INDEX(Usage!$D$5:$ABF$11,MATCH(UsagePerHour!$B$20,Usage!$C$5:$C$11,0),MATCH(UsagePerHour!SP$4,Usage!$D$3:$ABF$3,0)),"")</f>
        <v/>
      </c>
      <c r="SQ25" s="6" t="str">
        <f>IFERROR(INDEX(Sales!$D$5:$ABF$18,MATCH(UsagePerHour!$B25,Sales!$C$5:$C$18,0),MATCH(UsagePerHour!SQ$4,Sales!$D$3:$ABF$3,0))/SQ$2*INDEX(Usage!$D$5:$ABF$11,MATCH(UsagePerHour!$B$20,Usage!$C$5:$C$11,0),MATCH(UsagePerHour!SQ$4,Usage!$D$3:$ABF$3,0)),"")</f>
        <v/>
      </c>
      <c r="SR25" s="6" t="str">
        <f>IFERROR(INDEX(Sales!$D$5:$ABF$18,MATCH(UsagePerHour!$B25,Sales!$C$5:$C$18,0),MATCH(UsagePerHour!SR$4,Sales!$D$3:$ABF$3,0))/SR$2*INDEX(Usage!$D$5:$ABF$11,MATCH(UsagePerHour!$B$20,Usage!$C$5:$C$11,0),MATCH(UsagePerHour!SR$4,Usage!$D$3:$ABF$3,0)),"")</f>
        <v/>
      </c>
      <c r="SS25" s="6" t="str">
        <f>IFERROR(INDEX(Sales!$D$5:$ABF$18,MATCH(UsagePerHour!$B25,Sales!$C$5:$C$18,0),MATCH(UsagePerHour!SS$4,Sales!$D$3:$ABF$3,0))/SS$2*INDEX(Usage!$D$5:$ABF$11,MATCH(UsagePerHour!$B$20,Usage!$C$5:$C$11,0),MATCH(UsagePerHour!SS$4,Usage!$D$3:$ABF$3,0)),"")</f>
        <v/>
      </c>
      <c r="ST25" s="6" t="str">
        <f>IFERROR(INDEX(Sales!$D$5:$ABF$18,MATCH(UsagePerHour!$B25,Sales!$C$5:$C$18,0),MATCH(UsagePerHour!ST$4,Sales!$D$3:$ABF$3,0))/ST$2*INDEX(Usage!$D$5:$ABF$11,MATCH(UsagePerHour!$B$20,Usage!$C$5:$C$11,0),MATCH(UsagePerHour!ST$4,Usage!$D$3:$ABF$3,0)),"")</f>
        <v/>
      </c>
      <c r="SU25" s="6" t="str">
        <f>IFERROR(INDEX(Sales!$D$5:$ABF$18,MATCH(UsagePerHour!$B25,Sales!$C$5:$C$18,0),MATCH(UsagePerHour!SU$4,Sales!$D$3:$ABF$3,0))/SU$2*INDEX(Usage!$D$5:$ABF$11,MATCH(UsagePerHour!$B$20,Usage!$C$5:$C$11,0),MATCH(UsagePerHour!SU$4,Usage!$D$3:$ABF$3,0)),"")</f>
        <v/>
      </c>
      <c r="SV25" s="6" t="str">
        <f>IFERROR(INDEX(Sales!$D$5:$ABF$18,MATCH(UsagePerHour!$B25,Sales!$C$5:$C$18,0),MATCH(UsagePerHour!SV$4,Sales!$D$3:$ABF$3,0))/SV$2*INDEX(Usage!$D$5:$ABF$11,MATCH(UsagePerHour!$B$20,Usage!$C$5:$C$11,0),MATCH(UsagePerHour!SV$4,Usage!$D$3:$ABF$3,0)),"")</f>
        <v/>
      </c>
      <c r="SW25" s="6" t="str">
        <f>IFERROR(INDEX(Sales!$D$5:$ABF$18,MATCH(UsagePerHour!$B25,Sales!$C$5:$C$18,0),MATCH(UsagePerHour!SW$4,Sales!$D$3:$ABF$3,0))/SW$2*INDEX(Usage!$D$5:$ABF$11,MATCH(UsagePerHour!$B$20,Usage!$C$5:$C$11,0),MATCH(UsagePerHour!SW$4,Usage!$D$3:$ABF$3,0)),"")</f>
        <v/>
      </c>
      <c r="SX25" s="6" t="str">
        <f>IFERROR(INDEX(Sales!$D$5:$ABF$18,MATCH(UsagePerHour!$B25,Sales!$C$5:$C$18,0),MATCH(UsagePerHour!SX$4,Sales!$D$3:$ABF$3,0))/SX$2*INDEX(Usage!$D$5:$ABF$11,MATCH(UsagePerHour!$B$20,Usage!$C$5:$C$11,0),MATCH(UsagePerHour!SX$4,Usage!$D$3:$ABF$3,0)),"")</f>
        <v/>
      </c>
      <c r="SY25" s="6" t="str">
        <f>IFERROR(INDEX(Sales!$D$5:$ABF$18,MATCH(UsagePerHour!$B25,Sales!$C$5:$C$18,0),MATCH(UsagePerHour!SY$4,Sales!$D$3:$ABF$3,0))/SY$2*INDEX(Usage!$D$5:$ABF$11,MATCH(UsagePerHour!$B$20,Usage!$C$5:$C$11,0),MATCH(UsagePerHour!SY$4,Usage!$D$3:$ABF$3,0)),"")</f>
        <v/>
      </c>
      <c r="SZ25" s="6" t="str">
        <f>IFERROR(INDEX(Sales!$D$5:$ABF$18,MATCH(UsagePerHour!$B25,Sales!$C$5:$C$18,0),MATCH(UsagePerHour!SZ$4,Sales!$D$3:$ABF$3,0))/SZ$2*INDEX(Usage!$D$5:$ABF$11,MATCH(UsagePerHour!$B$20,Usage!$C$5:$C$11,0),MATCH(UsagePerHour!SZ$4,Usage!$D$3:$ABF$3,0)),"")</f>
        <v/>
      </c>
      <c r="TA25" s="6" t="str">
        <f>IFERROR(INDEX(Sales!$D$5:$ABF$18,MATCH(UsagePerHour!$B25,Sales!$C$5:$C$18,0),MATCH(UsagePerHour!TA$4,Sales!$D$3:$ABF$3,0))/TA$2*INDEX(Usage!$D$5:$ABF$11,MATCH(UsagePerHour!$B$20,Usage!$C$5:$C$11,0),MATCH(UsagePerHour!TA$4,Usage!$D$3:$ABF$3,0)),"")</f>
        <v/>
      </c>
      <c r="TB25" s="6" t="str">
        <f>IFERROR(INDEX(Sales!$D$5:$ABF$18,MATCH(UsagePerHour!$B25,Sales!$C$5:$C$18,0),MATCH(UsagePerHour!TB$4,Sales!$D$3:$ABF$3,0))/TB$2*INDEX(Usage!$D$5:$ABF$11,MATCH(UsagePerHour!$B$20,Usage!$C$5:$C$11,0),MATCH(UsagePerHour!TB$4,Usage!$D$3:$ABF$3,0)),"")</f>
        <v/>
      </c>
      <c r="TC25" s="6" t="str">
        <f>IFERROR(INDEX(Sales!$D$5:$ABF$18,MATCH(UsagePerHour!$B25,Sales!$C$5:$C$18,0),MATCH(UsagePerHour!TC$4,Sales!$D$3:$ABF$3,0))/TC$2*INDEX(Usage!$D$5:$ABF$11,MATCH(UsagePerHour!$B$20,Usage!$C$5:$C$11,0),MATCH(UsagePerHour!TC$4,Usage!$D$3:$ABF$3,0)),"")</f>
        <v/>
      </c>
      <c r="TD25" s="6" t="str">
        <f>IFERROR(INDEX(Sales!$D$5:$ABF$18,MATCH(UsagePerHour!$B25,Sales!$C$5:$C$18,0),MATCH(UsagePerHour!TD$4,Sales!$D$3:$ABF$3,0))/TD$2*INDEX(Usage!$D$5:$ABF$11,MATCH(UsagePerHour!$B$20,Usage!$C$5:$C$11,0),MATCH(UsagePerHour!TD$4,Usage!$D$3:$ABF$3,0)),"")</f>
        <v/>
      </c>
      <c r="TE25" s="6" t="str">
        <f>IFERROR(INDEX(Sales!$D$5:$ABF$18,MATCH(UsagePerHour!$B25,Sales!$C$5:$C$18,0),MATCH(UsagePerHour!TE$4,Sales!$D$3:$ABF$3,0))/TE$2*INDEX(Usage!$D$5:$ABF$11,MATCH(UsagePerHour!$B$20,Usage!$C$5:$C$11,0),MATCH(UsagePerHour!TE$4,Usage!$D$3:$ABF$3,0)),"")</f>
        <v/>
      </c>
      <c r="TF25" s="6" t="str">
        <f>IFERROR(INDEX(Sales!$D$5:$ABF$18,MATCH(UsagePerHour!$B25,Sales!$C$5:$C$18,0),MATCH(UsagePerHour!TF$4,Sales!$D$3:$ABF$3,0))/TF$2*INDEX(Usage!$D$5:$ABF$11,MATCH(UsagePerHour!$B$20,Usage!$C$5:$C$11,0),MATCH(UsagePerHour!TF$4,Usage!$D$3:$ABF$3,0)),"")</f>
        <v/>
      </c>
      <c r="TG25" s="6" t="str">
        <f>IFERROR(INDEX(Sales!$D$5:$ABF$18,MATCH(UsagePerHour!$B25,Sales!$C$5:$C$18,0),MATCH(UsagePerHour!TG$4,Sales!$D$3:$ABF$3,0))/TG$2*INDEX(Usage!$D$5:$ABF$11,MATCH(UsagePerHour!$B$20,Usage!$C$5:$C$11,0),MATCH(UsagePerHour!TG$4,Usage!$D$3:$ABF$3,0)),"")</f>
        <v/>
      </c>
      <c r="TH25" s="6" t="str">
        <f>IFERROR(INDEX(Sales!$D$5:$ABF$18,MATCH(UsagePerHour!$B25,Sales!$C$5:$C$18,0),MATCH(UsagePerHour!TH$4,Sales!$D$3:$ABF$3,0))/TH$2*INDEX(Usage!$D$5:$ABF$11,MATCH(UsagePerHour!$B$20,Usage!$C$5:$C$11,0),MATCH(UsagePerHour!TH$4,Usage!$D$3:$ABF$3,0)),"")</f>
        <v/>
      </c>
      <c r="TI25" s="6" t="str">
        <f>IFERROR(INDEX(Sales!$D$5:$ABF$18,MATCH(UsagePerHour!$B25,Sales!$C$5:$C$18,0),MATCH(UsagePerHour!TI$4,Sales!$D$3:$ABF$3,0))/TI$2*INDEX(Usage!$D$5:$ABF$11,MATCH(UsagePerHour!$B$20,Usage!$C$5:$C$11,0),MATCH(UsagePerHour!TI$4,Usage!$D$3:$ABF$3,0)),"")</f>
        <v/>
      </c>
      <c r="TJ25" s="6" t="str">
        <f>IFERROR(INDEX(Sales!$D$5:$ABF$18,MATCH(UsagePerHour!$B25,Sales!$C$5:$C$18,0),MATCH(UsagePerHour!TJ$4,Sales!$D$3:$ABF$3,0))/TJ$2*INDEX(Usage!$D$5:$ABF$11,MATCH(UsagePerHour!$B$20,Usage!$C$5:$C$11,0),MATCH(UsagePerHour!TJ$4,Usage!$D$3:$ABF$3,0)),"")</f>
        <v/>
      </c>
      <c r="TK25" s="6" t="str">
        <f>IFERROR(INDEX(Sales!$D$5:$ABF$18,MATCH(UsagePerHour!$B25,Sales!$C$5:$C$18,0),MATCH(UsagePerHour!TK$4,Sales!$D$3:$ABF$3,0))/TK$2*INDEX(Usage!$D$5:$ABF$11,MATCH(UsagePerHour!$B$20,Usage!$C$5:$C$11,0),MATCH(UsagePerHour!TK$4,Usage!$D$3:$ABF$3,0)),"")</f>
        <v/>
      </c>
      <c r="TL25" s="6" t="str">
        <f>IFERROR(INDEX(Sales!$D$5:$ABF$18,MATCH(UsagePerHour!$B25,Sales!$C$5:$C$18,0),MATCH(UsagePerHour!TL$4,Sales!$D$3:$ABF$3,0))/TL$2*INDEX(Usage!$D$5:$ABF$11,MATCH(UsagePerHour!$B$20,Usage!$C$5:$C$11,0),MATCH(UsagePerHour!TL$4,Usage!$D$3:$ABF$3,0)),"")</f>
        <v/>
      </c>
      <c r="TM25" s="6" t="str">
        <f>IFERROR(INDEX(Sales!$D$5:$ABF$18,MATCH(UsagePerHour!$B25,Sales!$C$5:$C$18,0),MATCH(UsagePerHour!TM$4,Sales!$D$3:$ABF$3,0))/TM$2*INDEX(Usage!$D$5:$ABF$11,MATCH(UsagePerHour!$B$20,Usage!$C$5:$C$11,0),MATCH(UsagePerHour!TM$4,Usage!$D$3:$ABF$3,0)),"")</f>
        <v/>
      </c>
      <c r="TN25" s="6" t="str">
        <f>IFERROR(INDEX(Sales!$D$5:$ABF$18,MATCH(UsagePerHour!$B25,Sales!$C$5:$C$18,0),MATCH(UsagePerHour!TN$4,Sales!$D$3:$ABF$3,0))/TN$2*INDEX(Usage!$D$5:$ABF$11,MATCH(UsagePerHour!$B$20,Usage!$C$5:$C$11,0),MATCH(UsagePerHour!TN$4,Usage!$D$3:$ABF$3,0)),"")</f>
        <v/>
      </c>
      <c r="TO25" s="6" t="str">
        <f>IFERROR(INDEX(Sales!$D$5:$ABF$18,MATCH(UsagePerHour!$B25,Sales!$C$5:$C$18,0),MATCH(UsagePerHour!TO$4,Sales!$D$3:$ABF$3,0))/TO$2*INDEX(Usage!$D$5:$ABF$11,MATCH(UsagePerHour!$B$20,Usage!$C$5:$C$11,0),MATCH(UsagePerHour!TO$4,Usage!$D$3:$ABF$3,0)),"")</f>
        <v/>
      </c>
      <c r="TP25" s="6" t="str">
        <f>IFERROR(INDEX(Sales!$D$5:$ABF$18,MATCH(UsagePerHour!$B25,Sales!$C$5:$C$18,0),MATCH(UsagePerHour!TP$4,Sales!$D$3:$ABF$3,0))/TP$2*INDEX(Usage!$D$5:$ABF$11,MATCH(UsagePerHour!$B$20,Usage!$C$5:$C$11,0),MATCH(UsagePerHour!TP$4,Usage!$D$3:$ABF$3,0)),"")</f>
        <v/>
      </c>
      <c r="TQ25" s="6" t="str">
        <f>IFERROR(INDEX(Sales!$D$5:$ABF$18,MATCH(UsagePerHour!$B25,Sales!$C$5:$C$18,0),MATCH(UsagePerHour!TQ$4,Sales!$D$3:$ABF$3,0))/TQ$2*INDEX(Usage!$D$5:$ABF$11,MATCH(UsagePerHour!$B$20,Usage!$C$5:$C$11,0),MATCH(UsagePerHour!TQ$4,Usage!$D$3:$ABF$3,0)),"")</f>
        <v/>
      </c>
      <c r="TR25" s="6" t="str">
        <f>IFERROR(INDEX(Sales!$D$5:$ABF$18,MATCH(UsagePerHour!$B25,Sales!$C$5:$C$18,0),MATCH(UsagePerHour!TR$4,Sales!$D$3:$ABF$3,0))/TR$2*INDEX(Usage!$D$5:$ABF$11,MATCH(UsagePerHour!$B$20,Usage!$C$5:$C$11,0),MATCH(UsagePerHour!TR$4,Usage!$D$3:$ABF$3,0)),"")</f>
        <v/>
      </c>
      <c r="TS25" s="6" t="str">
        <f>IFERROR(INDEX(Sales!$D$5:$ABF$18,MATCH(UsagePerHour!$B25,Sales!$C$5:$C$18,0),MATCH(UsagePerHour!TS$4,Sales!$D$3:$ABF$3,0))/TS$2*INDEX(Usage!$D$5:$ABF$11,MATCH(UsagePerHour!$B$20,Usage!$C$5:$C$11,0),MATCH(UsagePerHour!TS$4,Usage!$D$3:$ABF$3,0)),"")</f>
        <v/>
      </c>
      <c r="TT25" s="6" t="str">
        <f>IFERROR(INDEX(Sales!$D$5:$ABF$18,MATCH(UsagePerHour!$B25,Sales!$C$5:$C$18,0),MATCH(UsagePerHour!TT$4,Sales!$D$3:$ABF$3,0))/TT$2*INDEX(Usage!$D$5:$ABF$11,MATCH(UsagePerHour!$B$20,Usage!$C$5:$C$11,0),MATCH(UsagePerHour!TT$4,Usage!$D$3:$ABF$3,0)),"")</f>
        <v/>
      </c>
      <c r="TU25" s="6" t="str">
        <f>IFERROR(INDEX(Sales!$D$5:$ABF$18,MATCH(UsagePerHour!$B25,Sales!$C$5:$C$18,0),MATCH(UsagePerHour!TU$4,Sales!$D$3:$ABF$3,0))/TU$2*INDEX(Usage!$D$5:$ABF$11,MATCH(UsagePerHour!$B$20,Usage!$C$5:$C$11,0),MATCH(UsagePerHour!TU$4,Usage!$D$3:$ABF$3,0)),"")</f>
        <v/>
      </c>
      <c r="TV25" s="6" t="str">
        <f>IFERROR(INDEX(Sales!$D$5:$ABF$18,MATCH(UsagePerHour!$B25,Sales!$C$5:$C$18,0),MATCH(UsagePerHour!TV$4,Sales!$D$3:$ABF$3,0))/TV$2*INDEX(Usage!$D$5:$ABF$11,MATCH(UsagePerHour!$B$20,Usage!$C$5:$C$11,0),MATCH(UsagePerHour!TV$4,Usage!$D$3:$ABF$3,0)),"")</f>
        <v/>
      </c>
      <c r="TW25" s="6" t="str">
        <f>IFERROR(INDEX(Sales!$D$5:$ABF$18,MATCH(UsagePerHour!$B25,Sales!$C$5:$C$18,0),MATCH(UsagePerHour!TW$4,Sales!$D$3:$ABF$3,0))/TW$2*INDEX(Usage!$D$5:$ABF$11,MATCH(UsagePerHour!$B$20,Usage!$C$5:$C$11,0),MATCH(UsagePerHour!TW$4,Usage!$D$3:$ABF$3,0)),"")</f>
        <v/>
      </c>
      <c r="TX25" s="6" t="str">
        <f>IFERROR(INDEX(Sales!$D$5:$ABF$18,MATCH(UsagePerHour!$B25,Sales!$C$5:$C$18,0),MATCH(UsagePerHour!TX$4,Sales!$D$3:$ABF$3,0))/TX$2*INDEX(Usage!$D$5:$ABF$11,MATCH(UsagePerHour!$B$20,Usage!$C$5:$C$11,0),MATCH(UsagePerHour!TX$4,Usage!$D$3:$ABF$3,0)),"")</f>
        <v/>
      </c>
      <c r="TY25" s="6" t="str">
        <f>IFERROR(INDEX(Sales!$D$5:$ABF$18,MATCH(UsagePerHour!$B25,Sales!$C$5:$C$18,0),MATCH(UsagePerHour!TY$4,Sales!$D$3:$ABF$3,0))/TY$2*INDEX(Usage!$D$5:$ABF$11,MATCH(UsagePerHour!$B$20,Usage!$C$5:$C$11,0),MATCH(UsagePerHour!TY$4,Usage!$D$3:$ABF$3,0)),"")</f>
        <v/>
      </c>
      <c r="TZ25" s="6" t="str">
        <f>IFERROR(INDEX(Sales!$D$5:$ABF$18,MATCH(UsagePerHour!$B25,Sales!$C$5:$C$18,0),MATCH(UsagePerHour!TZ$4,Sales!$D$3:$ABF$3,0))/TZ$2*INDEX(Usage!$D$5:$ABF$11,MATCH(UsagePerHour!$B$20,Usage!$C$5:$C$11,0),MATCH(UsagePerHour!TZ$4,Usage!$D$3:$ABF$3,0)),"")</f>
        <v/>
      </c>
      <c r="UA25" s="6" t="str">
        <f>IFERROR(INDEX(Sales!$D$5:$ABF$18,MATCH(UsagePerHour!$B25,Sales!$C$5:$C$18,0),MATCH(UsagePerHour!UA$4,Sales!$D$3:$ABF$3,0))/UA$2*INDEX(Usage!$D$5:$ABF$11,MATCH(UsagePerHour!$B$20,Usage!$C$5:$C$11,0),MATCH(UsagePerHour!UA$4,Usage!$D$3:$ABF$3,0)),"")</f>
        <v/>
      </c>
      <c r="UB25" s="6" t="str">
        <f>IFERROR(INDEX(Sales!$D$5:$ABF$18,MATCH(UsagePerHour!$B25,Sales!$C$5:$C$18,0),MATCH(UsagePerHour!UB$4,Sales!$D$3:$ABF$3,0))/UB$2*INDEX(Usage!$D$5:$ABF$11,MATCH(UsagePerHour!$B$20,Usage!$C$5:$C$11,0),MATCH(UsagePerHour!UB$4,Usage!$D$3:$ABF$3,0)),"")</f>
        <v/>
      </c>
      <c r="UC25" s="6" t="str">
        <f>IFERROR(INDEX(Sales!$D$5:$ABF$18,MATCH(UsagePerHour!$B25,Sales!$C$5:$C$18,0),MATCH(UsagePerHour!UC$4,Sales!$D$3:$ABF$3,0))/UC$2*INDEX(Usage!$D$5:$ABF$11,MATCH(UsagePerHour!$B$20,Usage!$C$5:$C$11,0),MATCH(UsagePerHour!UC$4,Usage!$D$3:$ABF$3,0)),"")</f>
        <v/>
      </c>
      <c r="UD25" s="6" t="str">
        <f>IFERROR(INDEX(Sales!$D$5:$ABF$18,MATCH(UsagePerHour!$B25,Sales!$C$5:$C$18,0),MATCH(UsagePerHour!UD$4,Sales!$D$3:$ABF$3,0))/UD$2*INDEX(Usage!$D$5:$ABF$11,MATCH(UsagePerHour!$B$20,Usage!$C$5:$C$11,0),MATCH(UsagePerHour!UD$4,Usage!$D$3:$ABF$3,0)),"")</f>
        <v/>
      </c>
      <c r="UE25" s="6" t="str">
        <f>IFERROR(INDEX(Sales!$D$5:$ABF$18,MATCH(UsagePerHour!$B25,Sales!$C$5:$C$18,0),MATCH(UsagePerHour!UE$4,Sales!$D$3:$ABF$3,0))/UE$2*INDEX(Usage!$D$5:$ABF$11,MATCH(UsagePerHour!$B$20,Usage!$C$5:$C$11,0),MATCH(UsagePerHour!UE$4,Usage!$D$3:$ABF$3,0)),"")</f>
        <v/>
      </c>
      <c r="UF25" s="6" t="str">
        <f>IFERROR(INDEX(Sales!$D$5:$ABF$18,MATCH(UsagePerHour!$B25,Sales!$C$5:$C$18,0),MATCH(UsagePerHour!UF$4,Sales!$D$3:$ABF$3,0))/UF$2*INDEX(Usage!$D$5:$ABF$11,MATCH(UsagePerHour!$B$20,Usage!$C$5:$C$11,0),MATCH(UsagePerHour!UF$4,Usage!$D$3:$ABF$3,0)),"")</f>
        <v/>
      </c>
      <c r="UG25" s="6" t="str">
        <f>IFERROR(INDEX(Sales!$D$5:$ABF$18,MATCH(UsagePerHour!$B25,Sales!$C$5:$C$18,0),MATCH(UsagePerHour!UG$4,Sales!$D$3:$ABF$3,0))/UG$2*INDEX(Usage!$D$5:$ABF$11,MATCH(UsagePerHour!$B$20,Usage!$C$5:$C$11,0),MATCH(UsagePerHour!UG$4,Usage!$D$3:$ABF$3,0)),"")</f>
        <v/>
      </c>
      <c r="UH25" s="6" t="str">
        <f>IFERROR(INDEX(Sales!$D$5:$ABF$18,MATCH(UsagePerHour!$B25,Sales!$C$5:$C$18,0),MATCH(UsagePerHour!UH$4,Sales!$D$3:$ABF$3,0))/UH$2*INDEX(Usage!$D$5:$ABF$11,MATCH(UsagePerHour!$B$20,Usage!$C$5:$C$11,0),MATCH(UsagePerHour!UH$4,Usage!$D$3:$ABF$3,0)),"")</f>
        <v/>
      </c>
      <c r="UI25" s="6" t="str">
        <f>IFERROR(INDEX(Sales!$D$5:$ABF$18,MATCH(UsagePerHour!$B25,Sales!$C$5:$C$18,0),MATCH(UsagePerHour!UI$4,Sales!$D$3:$ABF$3,0))/UI$2*INDEX(Usage!$D$5:$ABF$11,MATCH(UsagePerHour!$B$20,Usage!$C$5:$C$11,0),MATCH(UsagePerHour!UI$4,Usage!$D$3:$ABF$3,0)),"")</f>
        <v/>
      </c>
      <c r="UJ25" s="6" t="str">
        <f>IFERROR(INDEX(Sales!$D$5:$ABF$18,MATCH(UsagePerHour!$B25,Sales!$C$5:$C$18,0),MATCH(UsagePerHour!UJ$4,Sales!$D$3:$ABF$3,0))/UJ$2*INDEX(Usage!$D$5:$ABF$11,MATCH(UsagePerHour!$B$20,Usage!$C$5:$C$11,0),MATCH(UsagePerHour!UJ$4,Usage!$D$3:$ABF$3,0)),"")</f>
        <v/>
      </c>
      <c r="UK25" s="6" t="str">
        <f>IFERROR(INDEX(Sales!$D$5:$ABF$18,MATCH(UsagePerHour!$B25,Sales!$C$5:$C$18,0),MATCH(UsagePerHour!UK$4,Sales!$D$3:$ABF$3,0))/UK$2*INDEX(Usage!$D$5:$ABF$11,MATCH(UsagePerHour!$B$20,Usage!$C$5:$C$11,0),MATCH(UsagePerHour!UK$4,Usage!$D$3:$ABF$3,0)),"")</f>
        <v/>
      </c>
      <c r="UL25" s="6" t="str">
        <f>IFERROR(INDEX(Sales!$D$5:$ABF$18,MATCH(UsagePerHour!$B25,Sales!$C$5:$C$18,0),MATCH(UsagePerHour!UL$4,Sales!$D$3:$ABF$3,0))/UL$2*INDEX(Usage!$D$5:$ABF$11,MATCH(UsagePerHour!$B$20,Usage!$C$5:$C$11,0),MATCH(UsagePerHour!UL$4,Usage!$D$3:$ABF$3,0)),"")</f>
        <v/>
      </c>
      <c r="UM25" s="6" t="str">
        <f>IFERROR(INDEX(Sales!$D$5:$ABF$18,MATCH(UsagePerHour!$B25,Sales!$C$5:$C$18,0),MATCH(UsagePerHour!UM$4,Sales!$D$3:$ABF$3,0))/UM$2*INDEX(Usage!$D$5:$ABF$11,MATCH(UsagePerHour!$B$20,Usage!$C$5:$C$11,0),MATCH(UsagePerHour!UM$4,Usage!$D$3:$ABF$3,0)),"")</f>
        <v/>
      </c>
      <c r="UN25" s="6" t="str">
        <f>IFERROR(INDEX(Sales!$D$5:$ABF$18,MATCH(UsagePerHour!$B25,Sales!$C$5:$C$18,0),MATCH(UsagePerHour!UN$4,Sales!$D$3:$ABF$3,0))/UN$2*INDEX(Usage!$D$5:$ABF$11,MATCH(UsagePerHour!$B$20,Usage!$C$5:$C$11,0),MATCH(UsagePerHour!UN$4,Usage!$D$3:$ABF$3,0)),"")</f>
        <v/>
      </c>
      <c r="UO25" s="6" t="str">
        <f>IFERROR(INDEX(Sales!$D$5:$ABF$18,MATCH(UsagePerHour!$B25,Sales!$C$5:$C$18,0),MATCH(UsagePerHour!UO$4,Sales!$D$3:$ABF$3,0))/UO$2*INDEX(Usage!$D$5:$ABF$11,MATCH(UsagePerHour!$B$20,Usage!$C$5:$C$11,0),MATCH(UsagePerHour!UO$4,Usage!$D$3:$ABF$3,0)),"")</f>
        <v/>
      </c>
      <c r="UP25" s="6" t="str">
        <f>IFERROR(INDEX(Sales!$D$5:$ABF$18,MATCH(UsagePerHour!$B25,Sales!$C$5:$C$18,0),MATCH(UsagePerHour!UP$4,Sales!$D$3:$ABF$3,0))/UP$2*INDEX(Usage!$D$5:$ABF$11,MATCH(UsagePerHour!$B$20,Usage!$C$5:$C$11,0),MATCH(UsagePerHour!UP$4,Usage!$D$3:$ABF$3,0)),"")</f>
        <v/>
      </c>
      <c r="UQ25" s="6" t="str">
        <f>IFERROR(INDEX(Sales!$D$5:$ABF$18,MATCH(UsagePerHour!$B25,Sales!$C$5:$C$18,0),MATCH(UsagePerHour!UQ$4,Sales!$D$3:$ABF$3,0))/UQ$2*INDEX(Usage!$D$5:$ABF$11,MATCH(UsagePerHour!$B$20,Usage!$C$5:$C$11,0),MATCH(UsagePerHour!UQ$4,Usage!$D$3:$ABF$3,0)),"")</f>
        <v/>
      </c>
      <c r="UR25" s="6" t="str">
        <f>IFERROR(INDEX(Sales!$D$5:$ABF$18,MATCH(UsagePerHour!$B25,Sales!$C$5:$C$18,0),MATCH(UsagePerHour!UR$4,Sales!$D$3:$ABF$3,0))/UR$2*INDEX(Usage!$D$5:$ABF$11,MATCH(UsagePerHour!$B$20,Usage!$C$5:$C$11,0),MATCH(UsagePerHour!UR$4,Usage!$D$3:$ABF$3,0)),"")</f>
        <v/>
      </c>
      <c r="US25" s="6" t="str">
        <f>IFERROR(INDEX(Sales!$D$5:$ABF$18,MATCH(UsagePerHour!$B25,Sales!$C$5:$C$18,0),MATCH(UsagePerHour!US$4,Sales!$D$3:$ABF$3,0))/US$2*INDEX(Usage!$D$5:$ABF$11,MATCH(UsagePerHour!$B$20,Usage!$C$5:$C$11,0),MATCH(UsagePerHour!US$4,Usage!$D$3:$ABF$3,0)),"")</f>
        <v/>
      </c>
      <c r="UT25" s="6" t="str">
        <f>IFERROR(INDEX(Sales!$D$5:$ABF$18,MATCH(UsagePerHour!$B25,Sales!$C$5:$C$18,0),MATCH(UsagePerHour!UT$4,Sales!$D$3:$ABF$3,0))/UT$2*INDEX(Usage!$D$5:$ABF$11,MATCH(UsagePerHour!$B$20,Usage!$C$5:$C$11,0),MATCH(UsagePerHour!UT$4,Usage!$D$3:$ABF$3,0)),"")</f>
        <v/>
      </c>
      <c r="UU25" s="6" t="str">
        <f>IFERROR(INDEX(Sales!$D$5:$ABF$18,MATCH(UsagePerHour!$B25,Sales!$C$5:$C$18,0),MATCH(UsagePerHour!UU$4,Sales!$D$3:$ABF$3,0))/UU$2*INDEX(Usage!$D$5:$ABF$11,MATCH(UsagePerHour!$B$20,Usage!$C$5:$C$11,0),MATCH(UsagePerHour!UU$4,Usage!$D$3:$ABF$3,0)),"")</f>
        <v/>
      </c>
      <c r="UV25" s="6" t="str">
        <f>IFERROR(INDEX(Sales!$D$5:$ABF$18,MATCH(UsagePerHour!$B25,Sales!$C$5:$C$18,0),MATCH(UsagePerHour!UV$4,Sales!$D$3:$ABF$3,0))/UV$2*INDEX(Usage!$D$5:$ABF$11,MATCH(UsagePerHour!$B$20,Usage!$C$5:$C$11,0),MATCH(UsagePerHour!UV$4,Usage!$D$3:$ABF$3,0)),"")</f>
        <v/>
      </c>
      <c r="UW25" s="6" t="str">
        <f>IFERROR(INDEX(Sales!$D$5:$ABF$18,MATCH(UsagePerHour!$B25,Sales!$C$5:$C$18,0),MATCH(UsagePerHour!UW$4,Sales!$D$3:$ABF$3,0))/UW$2*INDEX(Usage!$D$5:$ABF$11,MATCH(UsagePerHour!$B$20,Usage!$C$5:$C$11,0),MATCH(UsagePerHour!UW$4,Usage!$D$3:$ABF$3,0)),"")</f>
        <v/>
      </c>
      <c r="UX25" s="6" t="str">
        <f>IFERROR(INDEX(Sales!$D$5:$ABF$18,MATCH(UsagePerHour!$B25,Sales!$C$5:$C$18,0),MATCH(UsagePerHour!UX$4,Sales!$D$3:$ABF$3,0))/UX$2*INDEX(Usage!$D$5:$ABF$11,MATCH(UsagePerHour!$B$20,Usage!$C$5:$C$11,0),MATCH(UsagePerHour!UX$4,Usage!$D$3:$ABF$3,0)),"")</f>
        <v/>
      </c>
      <c r="UY25" s="6" t="str">
        <f>IFERROR(INDEX(Sales!$D$5:$ABF$18,MATCH(UsagePerHour!$B25,Sales!$C$5:$C$18,0),MATCH(UsagePerHour!UY$4,Sales!$D$3:$ABF$3,0))/UY$2*INDEX(Usage!$D$5:$ABF$11,MATCH(UsagePerHour!$B$20,Usage!$C$5:$C$11,0),MATCH(UsagePerHour!UY$4,Usage!$D$3:$ABF$3,0)),"")</f>
        <v/>
      </c>
      <c r="UZ25" s="6" t="str">
        <f>IFERROR(INDEX(Sales!$D$5:$ABF$18,MATCH(UsagePerHour!$B25,Sales!$C$5:$C$18,0),MATCH(UsagePerHour!UZ$4,Sales!$D$3:$ABF$3,0))/UZ$2*INDEX(Usage!$D$5:$ABF$11,MATCH(UsagePerHour!$B$20,Usage!$C$5:$C$11,0),MATCH(UsagePerHour!UZ$4,Usage!$D$3:$ABF$3,0)),"")</f>
        <v/>
      </c>
      <c r="VA25" s="6" t="str">
        <f>IFERROR(INDEX(Sales!$D$5:$ABF$18,MATCH(UsagePerHour!$B25,Sales!$C$5:$C$18,0),MATCH(UsagePerHour!VA$4,Sales!$D$3:$ABF$3,0))/VA$2*INDEX(Usage!$D$5:$ABF$11,MATCH(UsagePerHour!$B$20,Usage!$C$5:$C$11,0),MATCH(UsagePerHour!VA$4,Usage!$D$3:$ABF$3,0)),"")</f>
        <v/>
      </c>
      <c r="VB25" s="6" t="str">
        <f>IFERROR(INDEX(Sales!$D$5:$ABF$18,MATCH(UsagePerHour!$B25,Sales!$C$5:$C$18,0),MATCH(UsagePerHour!VB$4,Sales!$D$3:$ABF$3,0))/VB$2*INDEX(Usage!$D$5:$ABF$11,MATCH(UsagePerHour!$B$20,Usage!$C$5:$C$11,0),MATCH(UsagePerHour!VB$4,Usage!$D$3:$ABF$3,0)),"")</f>
        <v/>
      </c>
      <c r="VC25" s="6" t="str">
        <f>IFERROR(INDEX(Sales!$D$5:$ABF$18,MATCH(UsagePerHour!$B25,Sales!$C$5:$C$18,0),MATCH(UsagePerHour!VC$4,Sales!$D$3:$ABF$3,0))/VC$2*INDEX(Usage!$D$5:$ABF$11,MATCH(UsagePerHour!$B$20,Usage!$C$5:$C$11,0),MATCH(UsagePerHour!VC$4,Usage!$D$3:$ABF$3,0)),"")</f>
        <v/>
      </c>
      <c r="VD25" s="6" t="str">
        <f>IFERROR(INDEX(Sales!$D$5:$ABF$18,MATCH(UsagePerHour!$B25,Sales!$C$5:$C$18,0),MATCH(UsagePerHour!VD$4,Sales!$D$3:$ABF$3,0))/VD$2*INDEX(Usage!$D$5:$ABF$11,MATCH(UsagePerHour!$B$20,Usage!$C$5:$C$11,0),MATCH(UsagePerHour!VD$4,Usage!$D$3:$ABF$3,0)),"")</f>
        <v/>
      </c>
      <c r="VE25" s="6" t="str">
        <f>IFERROR(INDEX(Sales!$D$5:$ABF$18,MATCH(UsagePerHour!$B25,Sales!$C$5:$C$18,0),MATCH(UsagePerHour!VE$4,Sales!$D$3:$ABF$3,0))/VE$2*INDEX(Usage!$D$5:$ABF$11,MATCH(UsagePerHour!$B$20,Usage!$C$5:$C$11,0),MATCH(UsagePerHour!VE$4,Usage!$D$3:$ABF$3,0)),"")</f>
        <v/>
      </c>
      <c r="VF25" s="6" t="str">
        <f>IFERROR(INDEX(Sales!$D$5:$ABF$18,MATCH(UsagePerHour!$B25,Sales!$C$5:$C$18,0),MATCH(UsagePerHour!VF$4,Sales!$D$3:$ABF$3,0))/VF$2*INDEX(Usage!$D$5:$ABF$11,MATCH(UsagePerHour!$B$20,Usage!$C$5:$C$11,0),MATCH(UsagePerHour!VF$4,Usage!$D$3:$ABF$3,0)),"")</f>
        <v/>
      </c>
      <c r="VG25" s="6" t="str">
        <f>IFERROR(INDEX(Sales!$D$5:$ABF$18,MATCH(UsagePerHour!$B25,Sales!$C$5:$C$18,0),MATCH(UsagePerHour!VG$4,Sales!$D$3:$ABF$3,0))/VG$2*INDEX(Usage!$D$5:$ABF$11,MATCH(UsagePerHour!$B$20,Usage!$C$5:$C$11,0),MATCH(UsagePerHour!VG$4,Usage!$D$3:$ABF$3,0)),"")</f>
        <v/>
      </c>
      <c r="VH25" s="6" t="str">
        <f>IFERROR(INDEX(Sales!$D$5:$ABF$18,MATCH(UsagePerHour!$B25,Sales!$C$5:$C$18,0),MATCH(UsagePerHour!VH$4,Sales!$D$3:$ABF$3,0))/VH$2*INDEX(Usage!$D$5:$ABF$11,MATCH(UsagePerHour!$B$20,Usage!$C$5:$C$11,0),MATCH(UsagePerHour!VH$4,Usage!$D$3:$ABF$3,0)),"")</f>
        <v/>
      </c>
      <c r="VI25" s="6" t="str">
        <f>IFERROR(INDEX(Sales!$D$5:$ABF$18,MATCH(UsagePerHour!$B25,Sales!$C$5:$C$18,0),MATCH(UsagePerHour!VI$4,Sales!$D$3:$ABF$3,0))/VI$2*INDEX(Usage!$D$5:$ABF$11,MATCH(UsagePerHour!$B$20,Usage!$C$5:$C$11,0),MATCH(UsagePerHour!VI$4,Usage!$D$3:$ABF$3,0)),"")</f>
        <v/>
      </c>
      <c r="VJ25" s="6" t="str">
        <f>IFERROR(INDEX(Sales!$D$5:$ABF$18,MATCH(UsagePerHour!$B25,Sales!$C$5:$C$18,0),MATCH(UsagePerHour!VJ$4,Sales!$D$3:$ABF$3,0))/VJ$2*INDEX(Usage!$D$5:$ABF$11,MATCH(UsagePerHour!$B$20,Usage!$C$5:$C$11,0),MATCH(UsagePerHour!VJ$4,Usage!$D$3:$ABF$3,0)),"")</f>
        <v/>
      </c>
      <c r="VK25" s="6" t="str">
        <f>IFERROR(INDEX(Sales!$D$5:$ABF$18,MATCH(UsagePerHour!$B25,Sales!$C$5:$C$18,0),MATCH(UsagePerHour!VK$4,Sales!$D$3:$ABF$3,0))/VK$2*INDEX(Usage!$D$5:$ABF$11,MATCH(UsagePerHour!$B$20,Usage!$C$5:$C$11,0),MATCH(UsagePerHour!VK$4,Usage!$D$3:$ABF$3,0)),"")</f>
        <v/>
      </c>
      <c r="VL25" s="6" t="str">
        <f>IFERROR(INDEX(Sales!$D$5:$ABF$18,MATCH(UsagePerHour!$B25,Sales!$C$5:$C$18,0),MATCH(UsagePerHour!VL$4,Sales!$D$3:$ABF$3,0))/VL$2*INDEX(Usage!$D$5:$ABF$11,MATCH(UsagePerHour!$B$20,Usage!$C$5:$C$11,0),MATCH(UsagePerHour!VL$4,Usage!$D$3:$ABF$3,0)),"")</f>
        <v/>
      </c>
      <c r="VM25" s="6" t="str">
        <f>IFERROR(INDEX(Sales!$D$5:$ABF$18,MATCH(UsagePerHour!$B25,Sales!$C$5:$C$18,0),MATCH(UsagePerHour!VM$4,Sales!$D$3:$ABF$3,0))/VM$2*INDEX(Usage!$D$5:$ABF$11,MATCH(UsagePerHour!$B$20,Usage!$C$5:$C$11,0),MATCH(UsagePerHour!VM$4,Usage!$D$3:$ABF$3,0)),"")</f>
        <v/>
      </c>
      <c r="VN25" s="6" t="str">
        <f>IFERROR(INDEX(Sales!$D$5:$ABF$18,MATCH(UsagePerHour!$B25,Sales!$C$5:$C$18,0),MATCH(UsagePerHour!VN$4,Sales!$D$3:$ABF$3,0))/VN$2*INDEX(Usage!$D$5:$ABF$11,MATCH(UsagePerHour!$B$20,Usage!$C$5:$C$11,0),MATCH(UsagePerHour!VN$4,Usage!$D$3:$ABF$3,0)),"")</f>
        <v/>
      </c>
      <c r="VO25" s="6" t="str">
        <f>IFERROR(INDEX(Sales!$D$5:$ABF$18,MATCH(UsagePerHour!$B25,Sales!$C$5:$C$18,0),MATCH(UsagePerHour!VO$4,Sales!$D$3:$ABF$3,0))/VO$2*INDEX(Usage!$D$5:$ABF$11,MATCH(UsagePerHour!$B$20,Usage!$C$5:$C$11,0),MATCH(UsagePerHour!VO$4,Usage!$D$3:$ABF$3,0)),"")</f>
        <v/>
      </c>
      <c r="VP25" s="6" t="str">
        <f>IFERROR(INDEX(Sales!$D$5:$ABF$18,MATCH(UsagePerHour!$B25,Sales!$C$5:$C$18,0),MATCH(UsagePerHour!VP$4,Sales!$D$3:$ABF$3,0))/VP$2*INDEX(Usage!$D$5:$ABF$11,MATCH(UsagePerHour!$B$20,Usage!$C$5:$C$11,0),MATCH(UsagePerHour!VP$4,Usage!$D$3:$ABF$3,0)),"")</f>
        <v/>
      </c>
      <c r="VQ25" s="6" t="str">
        <f>IFERROR(INDEX(Sales!$D$5:$ABF$18,MATCH(UsagePerHour!$B25,Sales!$C$5:$C$18,0),MATCH(UsagePerHour!VQ$4,Sales!$D$3:$ABF$3,0))/VQ$2*INDEX(Usage!$D$5:$ABF$11,MATCH(UsagePerHour!$B$20,Usage!$C$5:$C$11,0),MATCH(UsagePerHour!VQ$4,Usage!$D$3:$ABF$3,0)),"")</f>
        <v/>
      </c>
      <c r="VR25" s="6" t="str">
        <f>IFERROR(INDEX(Sales!$D$5:$ABF$18,MATCH(UsagePerHour!$B25,Sales!$C$5:$C$18,0),MATCH(UsagePerHour!VR$4,Sales!$D$3:$ABF$3,0))/VR$2*INDEX(Usage!$D$5:$ABF$11,MATCH(UsagePerHour!$B$20,Usage!$C$5:$C$11,0),MATCH(UsagePerHour!VR$4,Usage!$D$3:$ABF$3,0)),"")</f>
        <v/>
      </c>
      <c r="VS25" s="6" t="str">
        <f>IFERROR(INDEX(Sales!$D$5:$ABF$18,MATCH(UsagePerHour!$B25,Sales!$C$5:$C$18,0),MATCH(UsagePerHour!VS$4,Sales!$D$3:$ABF$3,0))/VS$2*INDEX(Usage!$D$5:$ABF$11,MATCH(UsagePerHour!$B$20,Usage!$C$5:$C$11,0),MATCH(UsagePerHour!VS$4,Usage!$D$3:$ABF$3,0)),"")</f>
        <v/>
      </c>
      <c r="VT25" s="6" t="str">
        <f>IFERROR(INDEX(Sales!$D$5:$ABF$18,MATCH(UsagePerHour!$B25,Sales!$C$5:$C$18,0),MATCH(UsagePerHour!VT$4,Sales!$D$3:$ABF$3,0))/VT$2*INDEX(Usage!$D$5:$ABF$11,MATCH(UsagePerHour!$B$20,Usage!$C$5:$C$11,0),MATCH(UsagePerHour!VT$4,Usage!$D$3:$ABF$3,0)),"")</f>
        <v/>
      </c>
      <c r="VU25" s="6" t="str">
        <f>IFERROR(INDEX(Sales!$D$5:$ABF$18,MATCH(UsagePerHour!$B25,Sales!$C$5:$C$18,0),MATCH(UsagePerHour!VU$4,Sales!$D$3:$ABF$3,0))/VU$2*INDEX(Usage!$D$5:$ABF$11,MATCH(UsagePerHour!$B$20,Usage!$C$5:$C$11,0),MATCH(UsagePerHour!VU$4,Usage!$D$3:$ABF$3,0)),"")</f>
        <v/>
      </c>
      <c r="VV25" s="6" t="str">
        <f>IFERROR(INDEX(Sales!$D$5:$ABF$18,MATCH(UsagePerHour!$B25,Sales!$C$5:$C$18,0),MATCH(UsagePerHour!VV$4,Sales!$D$3:$ABF$3,0))/VV$2*INDEX(Usage!$D$5:$ABF$11,MATCH(UsagePerHour!$B$20,Usage!$C$5:$C$11,0),MATCH(UsagePerHour!VV$4,Usage!$D$3:$ABF$3,0)),"")</f>
        <v/>
      </c>
      <c r="VW25" s="6" t="str">
        <f>IFERROR(INDEX(Sales!$D$5:$ABF$18,MATCH(UsagePerHour!$B25,Sales!$C$5:$C$18,0),MATCH(UsagePerHour!VW$4,Sales!$D$3:$ABF$3,0))/VW$2*INDEX(Usage!$D$5:$ABF$11,MATCH(UsagePerHour!$B$20,Usage!$C$5:$C$11,0),MATCH(UsagePerHour!VW$4,Usage!$D$3:$ABF$3,0)),"")</f>
        <v/>
      </c>
      <c r="VX25" s="6" t="str">
        <f>IFERROR(INDEX(Sales!$D$5:$ABF$18,MATCH(UsagePerHour!$B25,Sales!$C$5:$C$18,0),MATCH(UsagePerHour!VX$4,Sales!$D$3:$ABF$3,0))/VX$2*INDEX(Usage!$D$5:$ABF$11,MATCH(UsagePerHour!$B$20,Usage!$C$5:$C$11,0),MATCH(UsagePerHour!VX$4,Usage!$D$3:$ABF$3,0)),"")</f>
        <v/>
      </c>
      <c r="VY25" s="6" t="str">
        <f>IFERROR(INDEX(Sales!$D$5:$ABF$18,MATCH(UsagePerHour!$B25,Sales!$C$5:$C$18,0),MATCH(UsagePerHour!VY$4,Sales!$D$3:$ABF$3,0))/VY$2*INDEX(Usage!$D$5:$ABF$11,MATCH(UsagePerHour!$B$20,Usage!$C$5:$C$11,0),MATCH(UsagePerHour!VY$4,Usage!$D$3:$ABF$3,0)),"")</f>
        <v/>
      </c>
      <c r="VZ25" s="6" t="str">
        <f>IFERROR(INDEX(Sales!$D$5:$ABF$18,MATCH(UsagePerHour!$B25,Sales!$C$5:$C$18,0),MATCH(UsagePerHour!VZ$4,Sales!$D$3:$ABF$3,0))/VZ$2*INDEX(Usage!$D$5:$ABF$11,MATCH(UsagePerHour!$B$20,Usage!$C$5:$C$11,0),MATCH(UsagePerHour!VZ$4,Usage!$D$3:$ABF$3,0)),"")</f>
        <v/>
      </c>
      <c r="WA25" s="6" t="str">
        <f>IFERROR(INDEX(Sales!$D$5:$ABF$18,MATCH(UsagePerHour!$B25,Sales!$C$5:$C$18,0),MATCH(UsagePerHour!WA$4,Sales!$D$3:$ABF$3,0))/WA$2*INDEX(Usage!$D$5:$ABF$11,MATCH(UsagePerHour!$B$20,Usage!$C$5:$C$11,0),MATCH(UsagePerHour!WA$4,Usage!$D$3:$ABF$3,0)),"")</f>
        <v/>
      </c>
      <c r="WB25" s="6" t="str">
        <f>IFERROR(INDEX(Sales!$D$5:$ABF$18,MATCH(UsagePerHour!$B25,Sales!$C$5:$C$18,0),MATCH(UsagePerHour!WB$4,Sales!$D$3:$ABF$3,0))/WB$2*INDEX(Usage!$D$5:$ABF$11,MATCH(UsagePerHour!$B$20,Usage!$C$5:$C$11,0),MATCH(UsagePerHour!WB$4,Usage!$D$3:$ABF$3,0)),"")</f>
        <v/>
      </c>
      <c r="WC25" s="6" t="str">
        <f>IFERROR(INDEX(Sales!$D$5:$ABF$18,MATCH(UsagePerHour!$B25,Sales!$C$5:$C$18,0),MATCH(UsagePerHour!WC$4,Sales!$D$3:$ABF$3,0))/WC$2*INDEX(Usage!$D$5:$ABF$11,MATCH(UsagePerHour!$B$20,Usage!$C$5:$C$11,0),MATCH(UsagePerHour!WC$4,Usage!$D$3:$ABF$3,0)),"")</f>
        <v/>
      </c>
      <c r="WD25" s="6" t="str">
        <f>IFERROR(INDEX(Sales!$D$5:$ABF$18,MATCH(UsagePerHour!$B25,Sales!$C$5:$C$18,0),MATCH(UsagePerHour!WD$4,Sales!$D$3:$ABF$3,0))/WD$2*INDEX(Usage!$D$5:$ABF$11,MATCH(UsagePerHour!$B$20,Usage!$C$5:$C$11,0),MATCH(UsagePerHour!WD$4,Usage!$D$3:$ABF$3,0)),"")</f>
        <v/>
      </c>
      <c r="WE25" s="6" t="str">
        <f>IFERROR(INDEX(Sales!$D$5:$ABF$18,MATCH(UsagePerHour!$B25,Sales!$C$5:$C$18,0),MATCH(UsagePerHour!WE$4,Sales!$D$3:$ABF$3,0))/WE$2*INDEX(Usage!$D$5:$ABF$11,MATCH(UsagePerHour!$B$20,Usage!$C$5:$C$11,0),MATCH(UsagePerHour!WE$4,Usage!$D$3:$ABF$3,0)),"")</f>
        <v/>
      </c>
      <c r="WF25" s="6" t="str">
        <f>IFERROR(INDEX(Sales!$D$5:$ABF$18,MATCH(UsagePerHour!$B25,Sales!$C$5:$C$18,0),MATCH(UsagePerHour!WF$4,Sales!$D$3:$ABF$3,0))/WF$2*INDEX(Usage!$D$5:$ABF$11,MATCH(UsagePerHour!$B$20,Usage!$C$5:$C$11,0),MATCH(UsagePerHour!WF$4,Usage!$D$3:$ABF$3,0)),"")</f>
        <v/>
      </c>
      <c r="WG25" s="6" t="str">
        <f>IFERROR(INDEX(Sales!$D$5:$ABF$18,MATCH(UsagePerHour!$B25,Sales!$C$5:$C$18,0),MATCH(UsagePerHour!WG$4,Sales!$D$3:$ABF$3,0))/WG$2*INDEX(Usage!$D$5:$ABF$11,MATCH(UsagePerHour!$B$20,Usage!$C$5:$C$11,0),MATCH(UsagePerHour!WG$4,Usage!$D$3:$ABF$3,0)),"")</f>
        <v/>
      </c>
      <c r="WH25" s="6" t="str">
        <f>IFERROR(INDEX(Sales!$D$5:$ABF$18,MATCH(UsagePerHour!$B25,Sales!$C$5:$C$18,0),MATCH(UsagePerHour!WH$4,Sales!$D$3:$ABF$3,0))/WH$2*INDEX(Usage!$D$5:$ABF$11,MATCH(UsagePerHour!$B$20,Usage!$C$5:$C$11,0),MATCH(UsagePerHour!WH$4,Usage!$D$3:$ABF$3,0)),"")</f>
        <v/>
      </c>
      <c r="WI25" s="6" t="str">
        <f>IFERROR(INDEX(Sales!$D$5:$ABF$18,MATCH(UsagePerHour!$B25,Sales!$C$5:$C$18,0),MATCH(UsagePerHour!WI$4,Sales!$D$3:$ABF$3,0))/WI$2*INDEX(Usage!$D$5:$ABF$11,MATCH(UsagePerHour!$B$20,Usage!$C$5:$C$11,0),MATCH(UsagePerHour!WI$4,Usage!$D$3:$ABF$3,0)),"")</f>
        <v/>
      </c>
      <c r="WJ25" s="6" t="str">
        <f>IFERROR(INDEX(Sales!$D$5:$ABF$18,MATCH(UsagePerHour!$B25,Sales!$C$5:$C$18,0),MATCH(UsagePerHour!WJ$4,Sales!$D$3:$ABF$3,0))/WJ$2*INDEX(Usage!$D$5:$ABF$11,MATCH(UsagePerHour!$B$20,Usage!$C$5:$C$11,0),MATCH(UsagePerHour!WJ$4,Usage!$D$3:$ABF$3,0)),"")</f>
        <v/>
      </c>
      <c r="WK25" s="6" t="str">
        <f>IFERROR(INDEX(Sales!$D$5:$ABF$18,MATCH(UsagePerHour!$B25,Sales!$C$5:$C$18,0),MATCH(UsagePerHour!WK$4,Sales!$D$3:$ABF$3,0))/WK$2*INDEX(Usage!$D$5:$ABF$11,MATCH(UsagePerHour!$B$20,Usage!$C$5:$C$11,0),MATCH(UsagePerHour!WK$4,Usage!$D$3:$ABF$3,0)),"")</f>
        <v/>
      </c>
      <c r="WL25" s="6" t="str">
        <f>IFERROR(INDEX(Sales!$D$5:$ABF$18,MATCH(UsagePerHour!$B25,Sales!$C$5:$C$18,0),MATCH(UsagePerHour!WL$4,Sales!$D$3:$ABF$3,0))/WL$2*INDEX(Usage!$D$5:$ABF$11,MATCH(UsagePerHour!$B$20,Usage!$C$5:$C$11,0),MATCH(UsagePerHour!WL$4,Usage!$D$3:$ABF$3,0)),"")</f>
        <v/>
      </c>
      <c r="WM25" s="6" t="str">
        <f>IFERROR(INDEX(Sales!$D$5:$ABF$18,MATCH(UsagePerHour!$B25,Sales!$C$5:$C$18,0),MATCH(UsagePerHour!WM$4,Sales!$D$3:$ABF$3,0))/WM$2*INDEX(Usage!$D$5:$ABF$11,MATCH(UsagePerHour!$B$20,Usage!$C$5:$C$11,0),MATCH(UsagePerHour!WM$4,Usage!$D$3:$ABF$3,0)),"")</f>
        <v/>
      </c>
      <c r="WN25" s="6" t="str">
        <f>IFERROR(INDEX(Sales!$D$5:$ABF$18,MATCH(UsagePerHour!$B25,Sales!$C$5:$C$18,0),MATCH(UsagePerHour!WN$4,Sales!$D$3:$ABF$3,0))/WN$2*INDEX(Usage!$D$5:$ABF$11,MATCH(UsagePerHour!$B$20,Usage!$C$5:$C$11,0),MATCH(UsagePerHour!WN$4,Usage!$D$3:$ABF$3,0)),"")</f>
        <v/>
      </c>
      <c r="WO25" s="6" t="str">
        <f>IFERROR(INDEX(Sales!$D$5:$ABF$18,MATCH(UsagePerHour!$B25,Sales!$C$5:$C$18,0),MATCH(UsagePerHour!WO$4,Sales!$D$3:$ABF$3,0))/WO$2*INDEX(Usage!$D$5:$ABF$11,MATCH(UsagePerHour!$B$20,Usage!$C$5:$C$11,0),MATCH(UsagePerHour!WO$4,Usage!$D$3:$ABF$3,0)),"")</f>
        <v/>
      </c>
      <c r="WP25" s="6" t="str">
        <f>IFERROR(INDEX(Sales!$D$5:$ABF$18,MATCH(UsagePerHour!$B25,Sales!$C$5:$C$18,0),MATCH(UsagePerHour!WP$4,Sales!$D$3:$ABF$3,0))/WP$2*INDEX(Usage!$D$5:$ABF$11,MATCH(UsagePerHour!$B$20,Usage!$C$5:$C$11,0),MATCH(UsagePerHour!WP$4,Usage!$D$3:$ABF$3,0)),"")</f>
        <v/>
      </c>
      <c r="WQ25" s="6" t="str">
        <f>IFERROR(INDEX(Sales!$D$5:$ABF$18,MATCH(UsagePerHour!$B25,Sales!$C$5:$C$18,0),MATCH(UsagePerHour!WQ$4,Sales!$D$3:$ABF$3,0))/WQ$2*INDEX(Usage!$D$5:$ABF$11,MATCH(UsagePerHour!$B$20,Usage!$C$5:$C$11,0),MATCH(UsagePerHour!WQ$4,Usage!$D$3:$ABF$3,0)),"")</f>
        <v/>
      </c>
      <c r="WR25" s="6" t="str">
        <f>IFERROR(INDEX(Sales!$D$5:$ABF$18,MATCH(UsagePerHour!$B25,Sales!$C$5:$C$18,0),MATCH(UsagePerHour!WR$4,Sales!$D$3:$ABF$3,0))/WR$2*INDEX(Usage!$D$5:$ABF$11,MATCH(UsagePerHour!$B$20,Usage!$C$5:$C$11,0),MATCH(UsagePerHour!WR$4,Usage!$D$3:$ABF$3,0)),"")</f>
        <v/>
      </c>
      <c r="WS25" s="6" t="str">
        <f>IFERROR(INDEX(Sales!$D$5:$ABF$18,MATCH(UsagePerHour!$B25,Sales!$C$5:$C$18,0),MATCH(UsagePerHour!WS$4,Sales!$D$3:$ABF$3,0))/WS$2*INDEX(Usage!$D$5:$ABF$11,MATCH(UsagePerHour!$B$20,Usage!$C$5:$C$11,0),MATCH(UsagePerHour!WS$4,Usage!$D$3:$ABF$3,0)),"")</f>
        <v/>
      </c>
      <c r="WT25" s="6" t="str">
        <f>IFERROR(INDEX(Sales!$D$5:$ABF$18,MATCH(UsagePerHour!$B25,Sales!$C$5:$C$18,0),MATCH(UsagePerHour!WT$4,Sales!$D$3:$ABF$3,0))/WT$2*INDEX(Usage!$D$5:$ABF$11,MATCH(UsagePerHour!$B$20,Usage!$C$5:$C$11,0),MATCH(UsagePerHour!WT$4,Usage!$D$3:$ABF$3,0)),"")</f>
        <v/>
      </c>
      <c r="WU25" s="6" t="str">
        <f>IFERROR(INDEX(Sales!$D$5:$ABF$18,MATCH(UsagePerHour!$B25,Sales!$C$5:$C$18,0),MATCH(UsagePerHour!WU$4,Sales!$D$3:$ABF$3,0))/WU$2*INDEX(Usage!$D$5:$ABF$11,MATCH(UsagePerHour!$B$20,Usage!$C$5:$C$11,0),MATCH(UsagePerHour!WU$4,Usage!$D$3:$ABF$3,0)),"")</f>
        <v/>
      </c>
      <c r="WV25" s="6" t="str">
        <f>IFERROR(INDEX(Sales!$D$5:$ABF$18,MATCH(UsagePerHour!$B25,Sales!$C$5:$C$18,0),MATCH(UsagePerHour!WV$4,Sales!$D$3:$ABF$3,0))/WV$2*INDEX(Usage!$D$5:$ABF$11,MATCH(UsagePerHour!$B$20,Usage!$C$5:$C$11,0),MATCH(UsagePerHour!WV$4,Usage!$D$3:$ABF$3,0)),"")</f>
        <v/>
      </c>
      <c r="WW25" s="6" t="str">
        <f>IFERROR(INDEX(Sales!$D$5:$ABF$18,MATCH(UsagePerHour!$B25,Sales!$C$5:$C$18,0),MATCH(UsagePerHour!WW$4,Sales!$D$3:$ABF$3,0))/WW$2*INDEX(Usage!$D$5:$ABF$11,MATCH(UsagePerHour!$B$20,Usage!$C$5:$C$11,0),MATCH(UsagePerHour!WW$4,Usage!$D$3:$ABF$3,0)),"")</f>
        <v/>
      </c>
      <c r="WX25" s="6" t="str">
        <f>IFERROR(INDEX(Sales!$D$5:$ABF$18,MATCH(UsagePerHour!$B25,Sales!$C$5:$C$18,0),MATCH(UsagePerHour!WX$4,Sales!$D$3:$ABF$3,0))/WX$2*INDEX(Usage!$D$5:$ABF$11,MATCH(UsagePerHour!$B$20,Usage!$C$5:$C$11,0),MATCH(UsagePerHour!WX$4,Usage!$D$3:$ABF$3,0)),"")</f>
        <v/>
      </c>
      <c r="WY25" s="6" t="str">
        <f>IFERROR(INDEX(Sales!$D$5:$ABF$18,MATCH(UsagePerHour!$B25,Sales!$C$5:$C$18,0),MATCH(UsagePerHour!WY$4,Sales!$D$3:$ABF$3,0))/WY$2*INDEX(Usage!$D$5:$ABF$11,MATCH(UsagePerHour!$B$20,Usage!$C$5:$C$11,0),MATCH(UsagePerHour!WY$4,Usage!$D$3:$ABF$3,0)),"")</f>
        <v/>
      </c>
      <c r="WZ25" s="6" t="str">
        <f>IFERROR(INDEX(Sales!$D$5:$ABF$18,MATCH(UsagePerHour!$B25,Sales!$C$5:$C$18,0),MATCH(UsagePerHour!WZ$4,Sales!$D$3:$ABF$3,0))/WZ$2*INDEX(Usage!$D$5:$ABF$11,MATCH(UsagePerHour!$B$20,Usage!$C$5:$C$11,0),MATCH(UsagePerHour!WZ$4,Usage!$D$3:$ABF$3,0)),"")</f>
        <v/>
      </c>
      <c r="XA25" s="6" t="str">
        <f>IFERROR(INDEX(Sales!$D$5:$ABF$18,MATCH(UsagePerHour!$B25,Sales!$C$5:$C$18,0),MATCH(UsagePerHour!XA$4,Sales!$D$3:$ABF$3,0))/XA$2*INDEX(Usage!$D$5:$ABF$11,MATCH(UsagePerHour!$B$20,Usage!$C$5:$C$11,0),MATCH(UsagePerHour!XA$4,Usage!$D$3:$ABF$3,0)),"")</f>
        <v/>
      </c>
      <c r="XB25" s="6" t="str">
        <f>IFERROR(INDEX(Sales!$D$5:$ABF$18,MATCH(UsagePerHour!$B25,Sales!$C$5:$C$18,0),MATCH(UsagePerHour!XB$4,Sales!$D$3:$ABF$3,0))/XB$2*INDEX(Usage!$D$5:$ABF$11,MATCH(UsagePerHour!$B$20,Usage!$C$5:$C$11,0),MATCH(UsagePerHour!XB$4,Usage!$D$3:$ABF$3,0)),"")</f>
        <v/>
      </c>
      <c r="XC25" s="6" t="str">
        <f>IFERROR(INDEX(Sales!$D$5:$ABF$18,MATCH(UsagePerHour!$B25,Sales!$C$5:$C$18,0),MATCH(UsagePerHour!XC$4,Sales!$D$3:$ABF$3,0))/XC$2*INDEX(Usage!$D$5:$ABF$11,MATCH(UsagePerHour!$B$20,Usage!$C$5:$C$11,0),MATCH(UsagePerHour!XC$4,Usage!$D$3:$ABF$3,0)),"")</f>
        <v/>
      </c>
      <c r="XD25" s="6" t="str">
        <f>IFERROR(INDEX(Sales!$D$5:$ABF$18,MATCH(UsagePerHour!$B25,Sales!$C$5:$C$18,0),MATCH(UsagePerHour!XD$4,Sales!$D$3:$ABF$3,0))/XD$2*INDEX(Usage!$D$5:$ABF$11,MATCH(UsagePerHour!$B$20,Usage!$C$5:$C$11,0),MATCH(UsagePerHour!XD$4,Usage!$D$3:$ABF$3,0)),"")</f>
        <v/>
      </c>
      <c r="XE25" s="6" t="str">
        <f>IFERROR(INDEX(Sales!$D$5:$ABF$18,MATCH(UsagePerHour!$B25,Sales!$C$5:$C$18,0),MATCH(UsagePerHour!XE$4,Sales!$D$3:$ABF$3,0))/XE$2*INDEX(Usage!$D$5:$ABF$11,MATCH(UsagePerHour!$B$20,Usage!$C$5:$C$11,0),MATCH(UsagePerHour!XE$4,Usage!$D$3:$ABF$3,0)),"")</f>
        <v/>
      </c>
      <c r="XF25" s="6" t="str">
        <f>IFERROR(INDEX(Sales!$D$5:$ABF$18,MATCH(UsagePerHour!$B25,Sales!$C$5:$C$18,0),MATCH(UsagePerHour!XF$4,Sales!$D$3:$ABF$3,0))/XF$2*INDEX(Usage!$D$5:$ABF$11,MATCH(UsagePerHour!$B$20,Usage!$C$5:$C$11,0),MATCH(UsagePerHour!XF$4,Usage!$D$3:$ABF$3,0)),"")</f>
        <v/>
      </c>
      <c r="XG25" s="6" t="str">
        <f>IFERROR(INDEX(Sales!$D$5:$ABF$18,MATCH(UsagePerHour!$B25,Sales!$C$5:$C$18,0),MATCH(UsagePerHour!XG$4,Sales!$D$3:$ABF$3,0))/XG$2*INDEX(Usage!$D$5:$ABF$11,MATCH(UsagePerHour!$B$20,Usage!$C$5:$C$11,0),MATCH(UsagePerHour!XG$4,Usage!$D$3:$ABF$3,0)),"")</f>
        <v/>
      </c>
      <c r="XH25" s="6" t="str">
        <f>IFERROR(INDEX(Sales!$D$5:$ABF$18,MATCH(UsagePerHour!$B25,Sales!$C$5:$C$18,0),MATCH(UsagePerHour!XH$4,Sales!$D$3:$ABF$3,0))/XH$2*INDEX(Usage!$D$5:$ABF$11,MATCH(UsagePerHour!$B$20,Usage!$C$5:$C$11,0),MATCH(UsagePerHour!XH$4,Usage!$D$3:$ABF$3,0)),"")</f>
        <v/>
      </c>
      <c r="XI25" s="6" t="str">
        <f>IFERROR(INDEX(Sales!$D$5:$ABF$18,MATCH(UsagePerHour!$B25,Sales!$C$5:$C$18,0),MATCH(UsagePerHour!XI$4,Sales!$D$3:$ABF$3,0))/XI$2*INDEX(Usage!$D$5:$ABF$11,MATCH(UsagePerHour!$B$20,Usage!$C$5:$C$11,0),MATCH(UsagePerHour!XI$4,Usage!$D$3:$ABF$3,0)),"")</f>
        <v/>
      </c>
      <c r="XJ25" s="6" t="str">
        <f>IFERROR(INDEX(Sales!$D$5:$ABF$18,MATCH(UsagePerHour!$B25,Sales!$C$5:$C$18,0),MATCH(UsagePerHour!XJ$4,Sales!$D$3:$ABF$3,0))/XJ$2*INDEX(Usage!$D$5:$ABF$11,MATCH(UsagePerHour!$B$20,Usage!$C$5:$C$11,0),MATCH(UsagePerHour!XJ$4,Usage!$D$3:$ABF$3,0)),"")</f>
        <v/>
      </c>
      <c r="XK25" s="6" t="str">
        <f>IFERROR(INDEX(Sales!$D$5:$ABF$18,MATCH(UsagePerHour!$B25,Sales!$C$5:$C$18,0),MATCH(UsagePerHour!XK$4,Sales!$D$3:$ABF$3,0))/XK$2*INDEX(Usage!$D$5:$ABF$11,MATCH(UsagePerHour!$B$20,Usage!$C$5:$C$11,0),MATCH(UsagePerHour!XK$4,Usage!$D$3:$ABF$3,0)),"")</f>
        <v/>
      </c>
      <c r="XL25" s="6" t="str">
        <f>IFERROR(INDEX(Sales!$D$5:$ABF$18,MATCH(UsagePerHour!$B25,Sales!$C$5:$C$18,0),MATCH(UsagePerHour!XL$4,Sales!$D$3:$ABF$3,0))/XL$2*INDEX(Usage!$D$5:$ABF$11,MATCH(UsagePerHour!$B$20,Usage!$C$5:$C$11,0),MATCH(UsagePerHour!XL$4,Usage!$D$3:$ABF$3,0)),"")</f>
        <v/>
      </c>
      <c r="XM25" s="6" t="str">
        <f>IFERROR(INDEX(Sales!$D$5:$ABF$18,MATCH(UsagePerHour!$B25,Sales!$C$5:$C$18,0),MATCH(UsagePerHour!XM$4,Sales!$D$3:$ABF$3,0))/XM$2*INDEX(Usage!$D$5:$ABF$11,MATCH(UsagePerHour!$B$20,Usage!$C$5:$C$11,0),MATCH(UsagePerHour!XM$4,Usage!$D$3:$ABF$3,0)),"")</f>
        <v/>
      </c>
      <c r="XN25" s="6" t="str">
        <f>IFERROR(INDEX(Sales!$D$5:$ABF$18,MATCH(UsagePerHour!$B25,Sales!$C$5:$C$18,0),MATCH(UsagePerHour!XN$4,Sales!$D$3:$ABF$3,0))/XN$2*INDEX(Usage!$D$5:$ABF$11,MATCH(UsagePerHour!$B$20,Usage!$C$5:$C$11,0),MATCH(UsagePerHour!XN$4,Usage!$D$3:$ABF$3,0)),"")</f>
        <v/>
      </c>
      <c r="XO25" s="6" t="str">
        <f>IFERROR(INDEX(Sales!$D$5:$ABF$18,MATCH(UsagePerHour!$B25,Sales!$C$5:$C$18,0),MATCH(UsagePerHour!XO$4,Sales!$D$3:$ABF$3,0))/XO$2*INDEX(Usage!$D$5:$ABF$11,MATCH(UsagePerHour!$B$20,Usage!$C$5:$C$11,0),MATCH(UsagePerHour!XO$4,Usage!$D$3:$ABF$3,0)),"")</f>
        <v/>
      </c>
      <c r="XP25" s="6" t="str">
        <f>IFERROR(INDEX(Sales!$D$5:$ABF$18,MATCH(UsagePerHour!$B25,Sales!$C$5:$C$18,0),MATCH(UsagePerHour!XP$4,Sales!$D$3:$ABF$3,0))/XP$2*INDEX(Usage!$D$5:$ABF$11,MATCH(UsagePerHour!$B$20,Usage!$C$5:$C$11,0),MATCH(UsagePerHour!XP$4,Usage!$D$3:$ABF$3,0)),"")</f>
        <v/>
      </c>
      <c r="XQ25" s="6" t="str">
        <f>IFERROR(INDEX(Sales!$D$5:$ABF$18,MATCH(UsagePerHour!$B25,Sales!$C$5:$C$18,0),MATCH(UsagePerHour!XQ$4,Sales!$D$3:$ABF$3,0))/XQ$2*INDEX(Usage!$D$5:$ABF$11,MATCH(UsagePerHour!$B$20,Usage!$C$5:$C$11,0),MATCH(UsagePerHour!XQ$4,Usage!$D$3:$ABF$3,0)),"")</f>
        <v/>
      </c>
      <c r="XR25" s="6" t="str">
        <f>IFERROR(INDEX(Sales!$D$5:$ABF$18,MATCH(UsagePerHour!$B25,Sales!$C$5:$C$18,0),MATCH(UsagePerHour!XR$4,Sales!$D$3:$ABF$3,0))/XR$2*INDEX(Usage!$D$5:$ABF$11,MATCH(UsagePerHour!$B$20,Usage!$C$5:$C$11,0),MATCH(UsagePerHour!XR$4,Usage!$D$3:$ABF$3,0)),"")</f>
        <v/>
      </c>
      <c r="XS25" s="6" t="str">
        <f>IFERROR(INDEX(Sales!$D$5:$ABF$18,MATCH(UsagePerHour!$B25,Sales!$C$5:$C$18,0),MATCH(UsagePerHour!XS$4,Sales!$D$3:$ABF$3,0))/XS$2*INDEX(Usage!$D$5:$ABF$11,MATCH(UsagePerHour!$B$20,Usage!$C$5:$C$11,0),MATCH(UsagePerHour!XS$4,Usage!$D$3:$ABF$3,0)),"")</f>
        <v/>
      </c>
      <c r="XT25" s="6" t="str">
        <f>IFERROR(INDEX(Sales!$D$5:$ABF$18,MATCH(UsagePerHour!$B25,Sales!$C$5:$C$18,0),MATCH(UsagePerHour!XT$4,Sales!$D$3:$ABF$3,0))/XT$2*INDEX(Usage!$D$5:$ABF$11,MATCH(UsagePerHour!$B$20,Usage!$C$5:$C$11,0),MATCH(UsagePerHour!XT$4,Usage!$D$3:$ABF$3,0)),"")</f>
        <v/>
      </c>
      <c r="XU25" s="6" t="str">
        <f>IFERROR(INDEX(Sales!$D$5:$ABF$18,MATCH(UsagePerHour!$B25,Sales!$C$5:$C$18,0),MATCH(UsagePerHour!XU$4,Sales!$D$3:$ABF$3,0))/XU$2*INDEX(Usage!$D$5:$ABF$11,MATCH(UsagePerHour!$B$20,Usage!$C$5:$C$11,0),MATCH(UsagePerHour!XU$4,Usage!$D$3:$ABF$3,0)),"")</f>
        <v/>
      </c>
      <c r="XV25" s="6" t="str">
        <f>IFERROR(INDEX(Sales!$D$5:$ABF$18,MATCH(UsagePerHour!$B25,Sales!$C$5:$C$18,0),MATCH(UsagePerHour!XV$4,Sales!$D$3:$ABF$3,0))/XV$2*INDEX(Usage!$D$5:$ABF$11,MATCH(UsagePerHour!$B$20,Usage!$C$5:$C$11,0),MATCH(UsagePerHour!XV$4,Usage!$D$3:$ABF$3,0)),"")</f>
        <v/>
      </c>
      <c r="XW25" s="6" t="str">
        <f>IFERROR(INDEX(Sales!$D$5:$ABF$18,MATCH(UsagePerHour!$B25,Sales!$C$5:$C$18,0),MATCH(UsagePerHour!XW$4,Sales!$D$3:$ABF$3,0))/XW$2*INDEX(Usage!$D$5:$ABF$11,MATCH(UsagePerHour!$B$20,Usage!$C$5:$C$11,0),MATCH(UsagePerHour!XW$4,Usage!$D$3:$ABF$3,0)),"")</f>
        <v/>
      </c>
      <c r="XX25" s="6" t="str">
        <f>IFERROR(INDEX(Sales!$D$5:$ABF$18,MATCH(UsagePerHour!$B25,Sales!$C$5:$C$18,0),MATCH(UsagePerHour!XX$4,Sales!$D$3:$ABF$3,0))/XX$2*INDEX(Usage!$D$5:$ABF$11,MATCH(UsagePerHour!$B$20,Usage!$C$5:$C$11,0),MATCH(UsagePerHour!XX$4,Usage!$D$3:$ABF$3,0)),"")</f>
        <v/>
      </c>
      <c r="XY25" s="6" t="str">
        <f>IFERROR(INDEX(Sales!$D$5:$ABF$18,MATCH(UsagePerHour!$B25,Sales!$C$5:$C$18,0),MATCH(UsagePerHour!XY$4,Sales!$D$3:$ABF$3,0))/XY$2*INDEX(Usage!$D$5:$ABF$11,MATCH(UsagePerHour!$B$20,Usage!$C$5:$C$11,0),MATCH(UsagePerHour!XY$4,Usage!$D$3:$ABF$3,0)),"")</f>
        <v/>
      </c>
      <c r="XZ25" s="6" t="str">
        <f>IFERROR(INDEX(Sales!$D$5:$ABF$18,MATCH(UsagePerHour!$B25,Sales!$C$5:$C$18,0),MATCH(UsagePerHour!XZ$4,Sales!$D$3:$ABF$3,0))/XZ$2*INDEX(Usage!$D$5:$ABF$11,MATCH(UsagePerHour!$B$20,Usage!$C$5:$C$11,0),MATCH(UsagePerHour!XZ$4,Usage!$D$3:$ABF$3,0)),"")</f>
        <v/>
      </c>
      <c r="YA25" s="6" t="str">
        <f>IFERROR(INDEX(Sales!$D$5:$ABF$18,MATCH(UsagePerHour!$B25,Sales!$C$5:$C$18,0),MATCH(UsagePerHour!YA$4,Sales!$D$3:$ABF$3,0))/YA$2*INDEX(Usage!$D$5:$ABF$11,MATCH(UsagePerHour!$B$20,Usage!$C$5:$C$11,0),MATCH(UsagePerHour!YA$4,Usage!$D$3:$ABF$3,0)),"")</f>
        <v/>
      </c>
      <c r="YB25" s="6" t="str">
        <f>IFERROR(INDEX(Sales!$D$5:$ABF$18,MATCH(UsagePerHour!$B25,Sales!$C$5:$C$18,0),MATCH(UsagePerHour!YB$4,Sales!$D$3:$ABF$3,0))/YB$2*INDEX(Usage!$D$5:$ABF$11,MATCH(UsagePerHour!$B$20,Usage!$C$5:$C$11,0),MATCH(UsagePerHour!YB$4,Usage!$D$3:$ABF$3,0)),"")</f>
        <v/>
      </c>
      <c r="YC25" s="6" t="str">
        <f>IFERROR(INDEX(Sales!$D$5:$ABF$18,MATCH(UsagePerHour!$B25,Sales!$C$5:$C$18,0),MATCH(UsagePerHour!YC$4,Sales!$D$3:$ABF$3,0))/YC$2*INDEX(Usage!$D$5:$ABF$11,MATCH(UsagePerHour!$B$20,Usage!$C$5:$C$11,0),MATCH(UsagePerHour!YC$4,Usage!$D$3:$ABF$3,0)),"")</f>
        <v/>
      </c>
      <c r="YD25" s="6" t="str">
        <f>IFERROR(INDEX(Sales!$D$5:$ABF$18,MATCH(UsagePerHour!$B25,Sales!$C$5:$C$18,0),MATCH(UsagePerHour!YD$4,Sales!$D$3:$ABF$3,0))/YD$2*INDEX(Usage!$D$5:$ABF$11,MATCH(UsagePerHour!$B$20,Usage!$C$5:$C$11,0),MATCH(UsagePerHour!YD$4,Usage!$D$3:$ABF$3,0)),"")</f>
        <v/>
      </c>
      <c r="YE25" s="6" t="str">
        <f>IFERROR(INDEX(Sales!$D$5:$ABF$18,MATCH(UsagePerHour!$B25,Sales!$C$5:$C$18,0),MATCH(UsagePerHour!YE$4,Sales!$D$3:$ABF$3,0))/YE$2*INDEX(Usage!$D$5:$ABF$11,MATCH(UsagePerHour!$B$20,Usage!$C$5:$C$11,0),MATCH(UsagePerHour!YE$4,Usage!$D$3:$ABF$3,0)),"")</f>
        <v/>
      </c>
      <c r="YF25" s="6" t="str">
        <f>IFERROR(INDEX(Sales!$D$5:$ABF$18,MATCH(UsagePerHour!$B25,Sales!$C$5:$C$18,0),MATCH(UsagePerHour!YF$4,Sales!$D$3:$ABF$3,0))/YF$2*INDEX(Usage!$D$5:$ABF$11,MATCH(UsagePerHour!$B$20,Usage!$C$5:$C$11,0),MATCH(UsagePerHour!YF$4,Usage!$D$3:$ABF$3,0)),"")</f>
        <v/>
      </c>
      <c r="YG25" s="6" t="str">
        <f>IFERROR(INDEX(Sales!$D$5:$ABF$18,MATCH(UsagePerHour!$B25,Sales!$C$5:$C$18,0),MATCH(UsagePerHour!YG$4,Sales!$D$3:$ABF$3,0))/YG$2*INDEX(Usage!$D$5:$ABF$11,MATCH(UsagePerHour!$B$20,Usage!$C$5:$C$11,0),MATCH(UsagePerHour!YG$4,Usage!$D$3:$ABF$3,0)),"")</f>
        <v/>
      </c>
      <c r="YH25" s="6" t="str">
        <f>IFERROR(INDEX(Sales!$D$5:$ABF$18,MATCH(UsagePerHour!$B25,Sales!$C$5:$C$18,0),MATCH(UsagePerHour!YH$4,Sales!$D$3:$ABF$3,0))/YH$2*INDEX(Usage!$D$5:$ABF$11,MATCH(UsagePerHour!$B$20,Usage!$C$5:$C$11,0),MATCH(UsagePerHour!YH$4,Usage!$D$3:$ABF$3,0)),"")</f>
        <v/>
      </c>
      <c r="YI25" s="6" t="str">
        <f>IFERROR(INDEX(Sales!$D$5:$ABF$18,MATCH(UsagePerHour!$B25,Sales!$C$5:$C$18,0),MATCH(UsagePerHour!YI$4,Sales!$D$3:$ABF$3,0))/YI$2*INDEX(Usage!$D$5:$ABF$11,MATCH(UsagePerHour!$B$20,Usage!$C$5:$C$11,0),MATCH(UsagePerHour!YI$4,Usage!$D$3:$ABF$3,0)),"")</f>
        <v/>
      </c>
      <c r="YJ25" s="6" t="str">
        <f>IFERROR(INDEX(Sales!$D$5:$ABF$18,MATCH(UsagePerHour!$B25,Sales!$C$5:$C$18,0),MATCH(UsagePerHour!YJ$4,Sales!$D$3:$ABF$3,0))/YJ$2*INDEX(Usage!$D$5:$ABF$11,MATCH(UsagePerHour!$B$20,Usage!$C$5:$C$11,0),MATCH(UsagePerHour!YJ$4,Usage!$D$3:$ABF$3,0)),"")</f>
        <v/>
      </c>
      <c r="YK25" s="6" t="str">
        <f>IFERROR(INDEX(Sales!$D$5:$ABF$18,MATCH(UsagePerHour!$B25,Sales!$C$5:$C$18,0),MATCH(UsagePerHour!YK$4,Sales!$D$3:$ABF$3,0))/YK$2*INDEX(Usage!$D$5:$ABF$11,MATCH(UsagePerHour!$B$20,Usage!$C$5:$C$11,0),MATCH(UsagePerHour!YK$4,Usage!$D$3:$ABF$3,0)),"")</f>
        <v/>
      </c>
      <c r="YL25" s="6" t="str">
        <f>IFERROR(INDEX(Sales!$D$5:$ABF$18,MATCH(UsagePerHour!$B25,Sales!$C$5:$C$18,0),MATCH(UsagePerHour!YL$4,Sales!$D$3:$ABF$3,0))/YL$2*INDEX(Usage!$D$5:$ABF$11,MATCH(UsagePerHour!$B$20,Usage!$C$5:$C$11,0),MATCH(UsagePerHour!YL$4,Usage!$D$3:$ABF$3,0)),"")</f>
        <v/>
      </c>
      <c r="YM25" s="6" t="str">
        <f>IFERROR(INDEX(Sales!$D$5:$ABF$18,MATCH(UsagePerHour!$B25,Sales!$C$5:$C$18,0),MATCH(UsagePerHour!YM$4,Sales!$D$3:$ABF$3,0))/YM$2*INDEX(Usage!$D$5:$ABF$11,MATCH(UsagePerHour!$B$20,Usage!$C$5:$C$11,0),MATCH(UsagePerHour!YM$4,Usage!$D$3:$ABF$3,0)),"")</f>
        <v/>
      </c>
      <c r="YN25" s="6" t="str">
        <f>IFERROR(INDEX(Sales!$D$5:$ABF$18,MATCH(UsagePerHour!$B25,Sales!$C$5:$C$18,0),MATCH(UsagePerHour!YN$4,Sales!$D$3:$ABF$3,0))/YN$2*INDEX(Usage!$D$5:$ABF$11,MATCH(UsagePerHour!$B$20,Usage!$C$5:$C$11,0),MATCH(UsagePerHour!YN$4,Usage!$D$3:$ABF$3,0)),"")</f>
        <v/>
      </c>
      <c r="YO25" s="6" t="str">
        <f>IFERROR(INDEX(Sales!$D$5:$ABF$18,MATCH(UsagePerHour!$B25,Sales!$C$5:$C$18,0),MATCH(UsagePerHour!YO$4,Sales!$D$3:$ABF$3,0))/YO$2*INDEX(Usage!$D$5:$ABF$11,MATCH(UsagePerHour!$B$20,Usage!$C$5:$C$11,0),MATCH(UsagePerHour!YO$4,Usage!$D$3:$ABF$3,0)),"")</f>
        <v/>
      </c>
      <c r="YP25" s="6" t="str">
        <f>IFERROR(INDEX(Sales!$D$5:$ABF$18,MATCH(UsagePerHour!$B25,Sales!$C$5:$C$18,0),MATCH(UsagePerHour!YP$4,Sales!$D$3:$ABF$3,0))/YP$2*INDEX(Usage!$D$5:$ABF$11,MATCH(UsagePerHour!$B$20,Usage!$C$5:$C$11,0),MATCH(UsagePerHour!YP$4,Usage!$D$3:$ABF$3,0)),"")</f>
        <v/>
      </c>
      <c r="YQ25" s="6" t="str">
        <f>IFERROR(INDEX(Sales!$D$5:$ABF$18,MATCH(UsagePerHour!$B25,Sales!$C$5:$C$18,0),MATCH(UsagePerHour!YQ$4,Sales!$D$3:$ABF$3,0))/YQ$2*INDEX(Usage!$D$5:$ABF$11,MATCH(UsagePerHour!$B$20,Usage!$C$5:$C$11,0),MATCH(UsagePerHour!YQ$4,Usage!$D$3:$ABF$3,0)),"")</f>
        <v/>
      </c>
      <c r="YR25" s="6" t="str">
        <f>IFERROR(INDEX(Sales!$D$5:$ABF$18,MATCH(UsagePerHour!$B25,Sales!$C$5:$C$18,0),MATCH(UsagePerHour!YR$4,Sales!$D$3:$ABF$3,0))/YR$2*INDEX(Usage!$D$5:$ABF$11,MATCH(UsagePerHour!$B$20,Usage!$C$5:$C$11,0),MATCH(UsagePerHour!YR$4,Usage!$D$3:$ABF$3,0)),"")</f>
        <v/>
      </c>
      <c r="YS25" s="6" t="str">
        <f>IFERROR(INDEX(Sales!$D$5:$ABF$18,MATCH(UsagePerHour!$B25,Sales!$C$5:$C$18,0),MATCH(UsagePerHour!YS$4,Sales!$D$3:$ABF$3,0))/YS$2*INDEX(Usage!$D$5:$ABF$11,MATCH(UsagePerHour!$B$20,Usage!$C$5:$C$11,0),MATCH(UsagePerHour!YS$4,Usage!$D$3:$ABF$3,0)),"")</f>
        <v/>
      </c>
      <c r="YT25" s="6" t="str">
        <f>IFERROR(INDEX(Sales!$D$5:$ABF$18,MATCH(UsagePerHour!$B25,Sales!$C$5:$C$18,0),MATCH(UsagePerHour!YT$4,Sales!$D$3:$ABF$3,0))/YT$2*INDEX(Usage!$D$5:$ABF$11,MATCH(UsagePerHour!$B$20,Usage!$C$5:$C$11,0),MATCH(UsagePerHour!YT$4,Usage!$D$3:$ABF$3,0)),"")</f>
        <v/>
      </c>
      <c r="YU25" s="6" t="str">
        <f>IFERROR(INDEX(Sales!$D$5:$ABF$18,MATCH(UsagePerHour!$B25,Sales!$C$5:$C$18,0),MATCH(UsagePerHour!YU$4,Sales!$D$3:$ABF$3,0))/YU$2*INDEX(Usage!$D$5:$ABF$11,MATCH(UsagePerHour!$B$20,Usage!$C$5:$C$11,0),MATCH(UsagePerHour!YU$4,Usage!$D$3:$ABF$3,0)),"")</f>
        <v/>
      </c>
      <c r="YV25" s="6" t="str">
        <f>IFERROR(INDEX(Sales!$D$5:$ABF$18,MATCH(UsagePerHour!$B25,Sales!$C$5:$C$18,0),MATCH(UsagePerHour!YV$4,Sales!$D$3:$ABF$3,0))/YV$2*INDEX(Usage!$D$5:$ABF$11,MATCH(UsagePerHour!$B$20,Usage!$C$5:$C$11,0),MATCH(UsagePerHour!YV$4,Usage!$D$3:$ABF$3,0)),"")</f>
        <v/>
      </c>
      <c r="YW25" s="6" t="str">
        <f>IFERROR(INDEX(Sales!$D$5:$ABF$18,MATCH(UsagePerHour!$B25,Sales!$C$5:$C$18,0),MATCH(UsagePerHour!YW$4,Sales!$D$3:$ABF$3,0))/YW$2*INDEX(Usage!$D$5:$ABF$11,MATCH(UsagePerHour!$B$20,Usage!$C$5:$C$11,0),MATCH(UsagePerHour!YW$4,Usage!$D$3:$ABF$3,0)),"")</f>
        <v/>
      </c>
      <c r="YX25" s="6" t="str">
        <f>IFERROR(INDEX(Sales!$D$5:$ABF$18,MATCH(UsagePerHour!$B25,Sales!$C$5:$C$18,0),MATCH(UsagePerHour!YX$4,Sales!$D$3:$ABF$3,0))/YX$2*INDEX(Usage!$D$5:$ABF$11,MATCH(UsagePerHour!$B$20,Usage!$C$5:$C$11,0),MATCH(UsagePerHour!YX$4,Usage!$D$3:$ABF$3,0)),"")</f>
        <v/>
      </c>
      <c r="YY25" s="6" t="str">
        <f>IFERROR(INDEX(Sales!$D$5:$ABF$18,MATCH(UsagePerHour!$B25,Sales!$C$5:$C$18,0),MATCH(UsagePerHour!YY$4,Sales!$D$3:$ABF$3,0))/YY$2*INDEX(Usage!$D$5:$ABF$11,MATCH(UsagePerHour!$B$20,Usage!$C$5:$C$11,0),MATCH(UsagePerHour!YY$4,Usage!$D$3:$ABF$3,0)),"")</f>
        <v/>
      </c>
      <c r="YZ25" s="6" t="str">
        <f>IFERROR(INDEX(Sales!$D$5:$ABF$18,MATCH(UsagePerHour!$B25,Sales!$C$5:$C$18,0),MATCH(UsagePerHour!YZ$4,Sales!$D$3:$ABF$3,0))/YZ$2*INDEX(Usage!$D$5:$ABF$11,MATCH(UsagePerHour!$B$20,Usage!$C$5:$C$11,0),MATCH(UsagePerHour!YZ$4,Usage!$D$3:$ABF$3,0)),"")</f>
        <v/>
      </c>
      <c r="ZA25" s="6" t="str">
        <f>IFERROR(INDEX(Sales!$D$5:$ABF$18,MATCH(UsagePerHour!$B25,Sales!$C$5:$C$18,0),MATCH(UsagePerHour!ZA$4,Sales!$D$3:$ABF$3,0))/ZA$2*INDEX(Usage!$D$5:$ABF$11,MATCH(UsagePerHour!$B$20,Usage!$C$5:$C$11,0),MATCH(UsagePerHour!ZA$4,Usage!$D$3:$ABF$3,0)),"")</f>
        <v/>
      </c>
      <c r="ZB25" s="6" t="str">
        <f>IFERROR(INDEX(Sales!$D$5:$ABF$18,MATCH(UsagePerHour!$B25,Sales!$C$5:$C$18,0),MATCH(UsagePerHour!ZB$4,Sales!$D$3:$ABF$3,0))/ZB$2*INDEX(Usage!$D$5:$ABF$11,MATCH(UsagePerHour!$B$20,Usage!$C$5:$C$11,0),MATCH(UsagePerHour!ZB$4,Usage!$D$3:$ABF$3,0)),"")</f>
        <v/>
      </c>
      <c r="ZC25" s="6" t="str">
        <f>IFERROR(INDEX(Sales!$D$5:$ABF$18,MATCH(UsagePerHour!$B25,Sales!$C$5:$C$18,0),MATCH(UsagePerHour!ZC$4,Sales!$D$3:$ABF$3,0))/ZC$2*INDEX(Usage!$D$5:$ABF$11,MATCH(UsagePerHour!$B$20,Usage!$C$5:$C$11,0),MATCH(UsagePerHour!ZC$4,Usage!$D$3:$ABF$3,0)),"")</f>
        <v/>
      </c>
      <c r="ZD25" s="6" t="str">
        <f>IFERROR(INDEX(Sales!$D$5:$ABF$18,MATCH(UsagePerHour!$B25,Sales!$C$5:$C$18,0),MATCH(UsagePerHour!ZD$4,Sales!$D$3:$ABF$3,0))/ZD$2*INDEX(Usage!$D$5:$ABF$11,MATCH(UsagePerHour!$B$20,Usage!$C$5:$C$11,0),MATCH(UsagePerHour!ZD$4,Usage!$D$3:$ABF$3,0)),"")</f>
        <v/>
      </c>
      <c r="ZE25" s="6" t="str">
        <f>IFERROR(INDEX(Sales!$D$5:$ABF$18,MATCH(UsagePerHour!$B25,Sales!$C$5:$C$18,0),MATCH(UsagePerHour!ZE$4,Sales!$D$3:$ABF$3,0))/ZE$2*INDEX(Usage!$D$5:$ABF$11,MATCH(UsagePerHour!$B$20,Usage!$C$5:$C$11,0),MATCH(UsagePerHour!ZE$4,Usage!$D$3:$ABF$3,0)),"")</f>
        <v/>
      </c>
      <c r="ZF25" s="6" t="str">
        <f>IFERROR(INDEX(Sales!$D$5:$ABF$18,MATCH(UsagePerHour!$B25,Sales!$C$5:$C$18,0),MATCH(UsagePerHour!ZF$4,Sales!$D$3:$ABF$3,0))/ZF$2*INDEX(Usage!$D$5:$ABF$11,MATCH(UsagePerHour!$B$20,Usage!$C$5:$C$11,0),MATCH(UsagePerHour!ZF$4,Usage!$D$3:$ABF$3,0)),"")</f>
        <v/>
      </c>
      <c r="ZG25" s="6" t="str">
        <f>IFERROR(INDEX(Sales!$D$5:$ABF$18,MATCH(UsagePerHour!$B25,Sales!$C$5:$C$18,0),MATCH(UsagePerHour!ZG$4,Sales!$D$3:$ABF$3,0))/ZG$2*INDEX(Usage!$D$5:$ABF$11,MATCH(UsagePerHour!$B$20,Usage!$C$5:$C$11,0),MATCH(UsagePerHour!ZG$4,Usage!$D$3:$ABF$3,0)),"")</f>
        <v/>
      </c>
      <c r="ZH25" s="6" t="str">
        <f>IFERROR(INDEX(Sales!$D$5:$ABF$18,MATCH(UsagePerHour!$B25,Sales!$C$5:$C$18,0),MATCH(UsagePerHour!ZH$4,Sales!$D$3:$ABF$3,0))/ZH$2*INDEX(Usage!$D$5:$ABF$11,MATCH(UsagePerHour!$B$20,Usage!$C$5:$C$11,0),MATCH(UsagePerHour!ZH$4,Usage!$D$3:$ABF$3,0)),"")</f>
        <v/>
      </c>
      <c r="ZI25" s="6" t="str">
        <f>IFERROR(INDEX(Sales!$D$5:$ABF$18,MATCH(UsagePerHour!$B25,Sales!$C$5:$C$18,0),MATCH(UsagePerHour!ZI$4,Sales!$D$3:$ABF$3,0))/ZI$2*INDEX(Usage!$D$5:$ABF$11,MATCH(UsagePerHour!$B$20,Usage!$C$5:$C$11,0),MATCH(UsagePerHour!ZI$4,Usage!$D$3:$ABF$3,0)),"")</f>
        <v/>
      </c>
      <c r="ZJ25" s="6" t="str">
        <f>IFERROR(INDEX(Sales!$D$5:$ABF$18,MATCH(UsagePerHour!$B25,Sales!$C$5:$C$18,0),MATCH(UsagePerHour!ZJ$4,Sales!$D$3:$ABF$3,0))/ZJ$2*INDEX(Usage!$D$5:$ABF$11,MATCH(UsagePerHour!$B$20,Usage!$C$5:$C$11,0),MATCH(UsagePerHour!ZJ$4,Usage!$D$3:$ABF$3,0)),"")</f>
        <v/>
      </c>
      <c r="ZK25" s="6" t="str">
        <f>IFERROR(INDEX(Sales!$D$5:$ABF$18,MATCH(UsagePerHour!$B25,Sales!$C$5:$C$18,0),MATCH(UsagePerHour!ZK$4,Sales!$D$3:$ABF$3,0))/ZK$2*INDEX(Usage!$D$5:$ABF$11,MATCH(UsagePerHour!$B$20,Usage!$C$5:$C$11,0),MATCH(UsagePerHour!ZK$4,Usage!$D$3:$ABF$3,0)),"")</f>
        <v/>
      </c>
      <c r="ZL25" s="6" t="str">
        <f>IFERROR(INDEX(Sales!$D$5:$ABF$18,MATCH(UsagePerHour!$B25,Sales!$C$5:$C$18,0),MATCH(UsagePerHour!ZL$4,Sales!$D$3:$ABF$3,0))/ZL$2*INDEX(Usage!$D$5:$ABF$11,MATCH(UsagePerHour!$B$20,Usage!$C$5:$C$11,0),MATCH(UsagePerHour!ZL$4,Usage!$D$3:$ABF$3,0)),"")</f>
        <v/>
      </c>
      <c r="ZM25" s="6" t="str">
        <f>IFERROR(INDEX(Sales!$D$5:$ABF$18,MATCH(UsagePerHour!$B25,Sales!$C$5:$C$18,0),MATCH(UsagePerHour!ZM$4,Sales!$D$3:$ABF$3,0))/ZM$2*INDEX(Usage!$D$5:$ABF$11,MATCH(UsagePerHour!$B$20,Usage!$C$5:$C$11,0),MATCH(UsagePerHour!ZM$4,Usage!$D$3:$ABF$3,0)),"")</f>
        <v/>
      </c>
      <c r="ZN25" s="6" t="str">
        <f>IFERROR(INDEX(Sales!$D$5:$ABF$18,MATCH(UsagePerHour!$B25,Sales!$C$5:$C$18,0),MATCH(UsagePerHour!ZN$4,Sales!$D$3:$ABF$3,0))/ZN$2*INDEX(Usage!$D$5:$ABF$11,MATCH(UsagePerHour!$B$20,Usage!$C$5:$C$11,0),MATCH(UsagePerHour!ZN$4,Usage!$D$3:$ABF$3,0)),"")</f>
        <v/>
      </c>
      <c r="ZO25" s="6" t="str">
        <f>IFERROR(INDEX(Sales!$D$5:$ABF$18,MATCH(UsagePerHour!$B25,Sales!$C$5:$C$18,0),MATCH(UsagePerHour!ZO$4,Sales!$D$3:$ABF$3,0))/ZO$2*INDEX(Usage!$D$5:$ABF$11,MATCH(UsagePerHour!$B$20,Usage!$C$5:$C$11,0),MATCH(UsagePerHour!ZO$4,Usage!$D$3:$ABF$3,0)),"")</f>
        <v/>
      </c>
      <c r="ZP25" s="6" t="str">
        <f>IFERROR(INDEX(Sales!$D$5:$ABF$18,MATCH(UsagePerHour!$B25,Sales!$C$5:$C$18,0),MATCH(UsagePerHour!ZP$4,Sales!$D$3:$ABF$3,0))/ZP$2*INDEX(Usage!$D$5:$ABF$11,MATCH(UsagePerHour!$B$20,Usage!$C$5:$C$11,0),MATCH(UsagePerHour!ZP$4,Usage!$D$3:$ABF$3,0)),"")</f>
        <v/>
      </c>
      <c r="ZQ25" s="6" t="str">
        <f>IFERROR(INDEX(Sales!$D$5:$ABF$18,MATCH(UsagePerHour!$B25,Sales!$C$5:$C$18,0),MATCH(UsagePerHour!ZQ$4,Sales!$D$3:$ABF$3,0))/ZQ$2*INDEX(Usage!$D$5:$ABF$11,MATCH(UsagePerHour!$B$20,Usage!$C$5:$C$11,0),MATCH(UsagePerHour!ZQ$4,Usage!$D$3:$ABF$3,0)),"")</f>
        <v/>
      </c>
      <c r="ZR25" s="6" t="str">
        <f>IFERROR(INDEX(Sales!$D$5:$ABF$18,MATCH(UsagePerHour!$B25,Sales!$C$5:$C$18,0),MATCH(UsagePerHour!ZR$4,Sales!$D$3:$ABF$3,0))/ZR$2*INDEX(Usage!$D$5:$ABF$11,MATCH(UsagePerHour!$B$20,Usage!$C$5:$C$11,0),MATCH(UsagePerHour!ZR$4,Usage!$D$3:$ABF$3,0)),"")</f>
        <v/>
      </c>
      <c r="ZS25" s="6" t="str">
        <f>IFERROR(INDEX(Sales!$D$5:$ABF$18,MATCH(UsagePerHour!$B25,Sales!$C$5:$C$18,0),MATCH(UsagePerHour!ZS$4,Sales!$D$3:$ABF$3,0))/ZS$2*INDEX(Usage!$D$5:$ABF$11,MATCH(UsagePerHour!$B$20,Usage!$C$5:$C$11,0),MATCH(UsagePerHour!ZS$4,Usage!$D$3:$ABF$3,0)),"")</f>
        <v/>
      </c>
      <c r="ZT25" s="6" t="str">
        <f>IFERROR(INDEX(Sales!$D$5:$ABF$18,MATCH(UsagePerHour!$B25,Sales!$C$5:$C$18,0),MATCH(UsagePerHour!ZT$4,Sales!$D$3:$ABF$3,0))/ZT$2*INDEX(Usage!$D$5:$ABF$11,MATCH(UsagePerHour!$B$20,Usage!$C$5:$C$11,0),MATCH(UsagePerHour!ZT$4,Usage!$D$3:$ABF$3,0)),"")</f>
        <v/>
      </c>
      <c r="ZU25" s="6" t="str">
        <f>IFERROR(INDEX(Sales!$D$5:$ABF$18,MATCH(UsagePerHour!$B25,Sales!$C$5:$C$18,0),MATCH(UsagePerHour!ZU$4,Sales!$D$3:$ABF$3,0))/ZU$2*INDEX(Usage!$D$5:$ABF$11,MATCH(UsagePerHour!$B$20,Usage!$C$5:$C$11,0),MATCH(UsagePerHour!ZU$4,Usage!$D$3:$ABF$3,0)),"")</f>
        <v/>
      </c>
      <c r="ZV25" s="6" t="str">
        <f>IFERROR(INDEX(Sales!$D$5:$ABF$18,MATCH(UsagePerHour!$B25,Sales!$C$5:$C$18,0),MATCH(UsagePerHour!ZV$4,Sales!$D$3:$ABF$3,0))/ZV$2*INDEX(Usage!$D$5:$ABF$11,MATCH(UsagePerHour!$B$20,Usage!$C$5:$C$11,0),MATCH(UsagePerHour!ZV$4,Usage!$D$3:$ABF$3,0)),"")</f>
        <v/>
      </c>
      <c r="ZW25" s="6" t="str">
        <f>IFERROR(INDEX(Sales!$D$5:$ABF$18,MATCH(UsagePerHour!$B25,Sales!$C$5:$C$18,0),MATCH(UsagePerHour!ZW$4,Sales!$D$3:$ABF$3,0))/ZW$2*INDEX(Usage!$D$5:$ABF$11,MATCH(UsagePerHour!$B$20,Usage!$C$5:$C$11,0),MATCH(UsagePerHour!ZW$4,Usage!$D$3:$ABF$3,0)),"")</f>
        <v/>
      </c>
      <c r="ZX25" s="6" t="str">
        <f>IFERROR(INDEX(Sales!$D$5:$ABF$18,MATCH(UsagePerHour!$B25,Sales!$C$5:$C$18,0),MATCH(UsagePerHour!ZX$4,Sales!$D$3:$ABF$3,0))/ZX$2*INDEX(Usage!$D$5:$ABF$11,MATCH(UsagePerHour!$B$20,Usage!$C$5:$C$11,0),MATCH(UsagePerHour!ZX$4,Usage!$D$3:$ABF$3,0)),"")</f>
        <v/>
      </c>
      <c r="ZY25" s="6" t="str">
        <f>IFERROR(INDEX(Sales!$D$5:$ABF$18,MATCH(UsagePerHour!$B25,Sales!$C$5:$C$18,0),MATCH(UsagePerHour!ZY$4,Sales!$D$3:$ABF$3,0))/ZY$2*INDEX(Usage!$D$5:$ABF$11,MATCH(UsagePerHour!$B$20,Usage!$C$5:$C$11,0),MATCH(UsagePerHour!ZY$4,Usage!$D$3:$ABF$3,0)),"")</f>
        <v/>
      </c>
      <c r="ZZ25" s="6" t="str">
        <f>IFERROR(INDEX(Sales!$D$5:$ABF$18,MATCH(UsagePerHour!$B25,Sales!$C$5:$C$18,0),MATCH(UsagePerHour!ZZ$4,Sales!$D$3:$ABF$3,0))/ZZ$2*INDEX(Usage!$D$5:$ABF$11,MATCH(UsagePerHour!$B$20,Usage!$C$5:$C$11,0),MATCH(UsagePerHour!ZZ$4,Usage!$D$3:$ABF$3,0)),"")</f>
        <v/>
      </c>
      <c r="AAA25" s="6" t="str">
        <f>IFERROR(INDEX(Sales!$D$5:$ABF$18,MATCH(UsagePerHour!$B25,Sales!$C$5:$C$18,0),MATCH(UsagePerHour!AAA$4,Sales!$D$3:$ABF$3,0))/AAA$2*INDEX(Usage!$D$5:$ABF$11,MATCH(UsagePerHour!$B$20,Usage!$C$5:$C$11,0),MATCH(UsagePerHour!AAA$4,Usage!$D$3:$ABF$3,0)),"")</f>
        <v/>
      </c>
      <c r="AAB25" s="6" t="str">
        <f>IFERROR(INDEX(Sales!$D$5:$ABF$18,MATCH(UsagePerHour!$B25,Sales!$C$5:$C$18,0),MATCH(UsagePerHour!AAB$4,Sales!$D$3:$ABF$3,0))/AAB$2*INDEX(Usage!$D$5:$ABF$11,MATCH(UsagePerHour!$B$20,Usage!$C$5:$C$11,0),MATCH(UsagePerHour!AAB$4,Usage!$D$3:$ABF$3,0)),"")</f>
        <v/>
      </c>
      <c r="AAC25" s="6" t="str">
        <f>IFERROR(INDEX(Sales!$D$5:$ABF$18,MATCH(UsagePerHour!$B25,Sales!$C$5:$C$18,0),MATCH(UsagePerHour!AAC$4,Sales!$D$3:$ABF$3,0))/AAC$2*INDEX(Usage!$D$5:$ABF$11,MATCH(UsagePerHour!$B$20,Usage!$C$5:$C$11,0),MATCH(UsagePerHour!AAC$4,Usage!$D$3:$ABF$3,0)),"")</f>
        <v/>
      </c>
      <c r="AAD25" s="6" t="str">
        <f>IFERROR(INDEX(Sales!$D$5:$ABF$18,MATCH(UsagePerHour!$B25,Sales!$C$5:$C$18,0),MATCH(UsagePerHour!AAD$4,Sales!$D$3:$ABF$3,0))/AAD$2*INDEX(Usage!$D$5:$ABF$11,MATCH(UsagePerHour!$B$20,Usage!$C$5:$C$11,0),MATCH(UsagePerHour!AAD$4,Usage!$D$3:$ABF$3,0)),"")</f>
        <v/>
      </c>
      <c r="AAE25" s="6" t="str">
        <f>IFERROR(INDEX(Sales!$D$5:$ABF$18,MATCH(UsagePerHour!$B25,Sales!$C$5:$C$18,0),MATCH(UsagePerHour!AAE$4,Sales!$D$3:$ABF$3,0))/AAE$2*INDEX(Usage!$D$5:$ABF$11,MATCH(UsagePerHour!$B$20,Usage!$C$5:$C$11,0),MATCH(UsagePerHour!AAE$4,Usage!$D$3:$ABF$3,0)),"")</f>
        <v/>
      </c>
      <c r="AAF25" s="6" t="str">
        <f>IFERROR(INDEX(Sales!$D$5:$ABF$18,MATCH(UsagePerHour!$B25,Sales!$C$5:$C$18,0),MATCH(UsagePerHour!AAF$4,Sales!$D$3:$ABF$3,0))/AAF$2*INDEX(Usage!$D$5:$ABF$11,MATCH(UsagePerHour!$B$20,Usage!$C$5:$C$11,0),MATCH(UsagePerHour!AAF$4,Usage!$D$3:$ABF$3,0)),"")</f>
        <v/>
      </c>
      <c r="AAG25" s="6" t="str">
        <f>IFERROR(INDEX(Sales!$D$5:$ABF$18,MATCH(UsagePerHour!$B25,Sales!$C$5:$C$18,0),MATCH(UsagePerHour!AAG$4,Sales!$D$3:$ABF$3,0))/AAG$2*INDEX(Usage!$D$5:$ABF$11,MATCH(UsagePerHour!$B$20,Usage!$C$5:$C$11,0),MATCH(UsagePerHour!AAG$4,Usage!$D$3:$ABF$3,0)),"")</f>
        <v/>
      </c>
      <c r="AAH25" s="6" t="str">
        <f>IFERROR(INDEX(Sales!$D$5:$ABF$18,MATCH(UsagePerHour!$B25,Sales!$C$5:$C$18,0),MATCH(UsagePerHour!AAH$4,Sales!$D$3:$ABF$3,0))/AAH$2*INDEX(Usage!$D$5:$ABF$11,MATCH(UsagePerHour!$B$20,Usage!$C$5:$C$11,0),MATCH(UsagePerHour!AAH$4,Usage!$D$3:$ABF$3,0)),"")</f>
        <v/>
      </c>
      <c r="AAI25" s="6" t="str">
        <f>IFERROR(INDEX(Sales!$D$5:$ABF$18,MATCH(UsagePerHour!$B25,Sales!$C$5:$C$18,0),MATCH(UsagePerHour!AAI$4,Sales!$D$3:$ABF$3,0))/AAI$2*INDEX(Usage!$D$5:$ABF$11,MATCH(UsagePerHour!$B$20,Usage!$C$5:$C$11,0),MATCH(UsagePerHour!AAI$4,Usage!$D$3:$ABF$3,0)),"")</f>
        <v/>
      </c>
      <c r="AAJ25" s="6" t="str">
        <f>IFERROR(INDEX(Sales!$D$5:$ABF$18,MATCH(UsagePerHour!$B25,Sales!$C$5:$C$18,0),MATCH(UsagePerHour!AAJ$4,Sales!$D$3:$ABF$3,0))/AAJ$2*INDEX(Usage!$D$5:$ABF$11,MATCH(UsagePerHour!$B$20,Usage!$C$5:$C$11,0),MATCH(UsagePerHour!AAJ$4,Usage!$D$3:$ABF$3,0)),"")</f>
        <v/>
      </c>
      <c r="AAK25" s="6" t="str">
        <f>IFERROR(INDEX(Sales!$D$5:$ABF$18,MATCH(UsagePerHour!$B25,Sales!$C$5:$C$18,0),MATCH(UsagePerHour!AAK$4,Sales!$D$3:$ABF$3,0))/AAK$2*INDEX(Usage!$D$5:$ABF$11,MATCH(UsagePerHour!$B$20,Usage!$C$5:$C$11,0),MATCH(UsagePerHour!AAK$4,Usage!$D$3:$ABF$3,0)),"")</f>
        <v/>
      </c>
      <c r="AAL25" s="6" t="str">
        <f>IFERROR(INDEX(Sales!$D$5:$ABF$18,MATCH(UsagePerHour!$B25,Sales!$C$5:$C$18,0),MATCH(UsagePerHour!AAL$4,Sales!$D$3:$ABF$3,0))/AAL$2*INDEX(Usage!$D$5:$ABF$11,MATCH(UsagePerHour!$B$20,Usage!$C$5:$C$11,0),MATCH(UsagePerHour!AAL$4,Usage!$D$3:$ABF$3,0)),"")</f>
        <v/>
      </c>
      <c r="AAM25" s="6" t="str">
        <f>IFERROR(INDEX(Sales!$D$5:$ABF$18,MATCH(UsagePerHour!$B25,Sales!$C$5:$C$18,0),MATCH(UsagePerHour!AAM$4,Sales!$D$3:$ABF$3,0))/AAM$2*INDEX(Usage!$D$5:$ABF$11,MATCH(UsagePerHour!$B$20,Usage!$C$5:$C$11,0),MATCH(UsagePerHour!AAM$4,Usage!$D$3:$ABF$3,0)),"")</f>
        <v/>
      </c>
      <c r="AAN25" s="6" t="str">
        <f>IFERROR(INDEX(Sales!$D$5:$ABF$18,MATCH(UsagePerHour!$B25,Sales!$C$5:$C$18,0),MATCH(UsagePerHour!AAN$4,Sales!$D$3:$ABF$3,0))/AAN$2*INDEX(Usage!$D$5:$ABF$11,MATCH(UsagePerHour!$B$20,Usage!$C$5:$C$11,0),MATCH(UsagePerHour!AAN$4,Usage!$D$3:$ABF$3,0)),"")</f>
        <v/>
      </c>
      <c r="AAO25" s="6" t="str">
        <f>IFERROR(INDEX(Sales!$D$5:$ABF$18,MATCH(UsagePerHour!$B25,Sales!$C$5:$C$18,0),MATCH(UsagePerHour!AAO$4,Sales!$D$3:$ABF$3,0))/AAO$2*INDEX(Usage!$D$5:$ABF$11,MATCH(UsagePerHour!$B$20,Usage!$C$5:$C$11,0),MATCH(UsagePerHour!AAO$4,Usage!$D$3:$ABF$3,0)),"")</f>
        <v/>
      </c>
      <c r="AAP25" s="6" t="str">
        <f>IFERROR(INDEX(Sales!$D$5:$ABF$18,MATCH(UsagePerHour!$B25,Sales!$C$5:$C$18,0),MATCH(UsagePerHour!AAP$4,Sales!$D$3:$ABF$3,0))/AAP$2*INDEX(Usage!$D$5:$ABF$11,MATCH(UsagePerHour!$B$20,Usage!$C$5:$C$11,0),MATCH(UsagePerHour!AAP$4,Usage!$D$3:$ABF$3,0)),"")</f>
        <v/>
      </c>
      <c r="AAQ25" s="6" t="str">
        <f>IFERROR(INDEX(Sales!$D$5:$ABF$18,MATCH(UsagePerHour!$B25,Sales!$C$5:$C$18,0),MATCH(UsagePerHour!AAQ$4,Sales!$D$3:$ABF$3,0))/AAQ$2*INDEX(Usage!$D$5:$ABF$11,MATCH(UsagePerHour!$B$20,Usage!$C$5:$C$11,0),MATCH(UsagePerHour!AAQ$4,Usage!$D$3:$ABF$3,0)),"")</f>
        <v/>
      </c>
      <c r="AAR25" s="6" t="str">
        <f>IFERROR(INDEX(Sales!$D$5:$ABF$18,MATCH(UsagePerHour!$B25,Sales!$C$5:$C$18,0),MATCH(UsagePerHour!AAR$4,Sales!$D$3:$ABF$3,0))/AAR$2*INDEX(Usage!$D$5:$ABF$11,MATCH(UsagePerHour!$B$20,Usage!$C$5:$C$11,0),MATCH(UsagePerHour!AAR$4,Usage!$D$3:$ABF$3,0)),"")</f>
        <v/>
      </c>
      <c r="AAS25" s="6" t="str">
        <f>IFERROR(INDEX(Sales!$D$5:$ABF$18,MATCH(UsagePerHour!$B25,Sales!$C$5:$C$18,0),MATCH(UsagePerHour!AAS$4,Sales!$D$3:$ABF$3,0))/AAS$2*INDEX(Usage!$D$5:$ABF$11,MATCH(UsagePerHour!$B$20,Usage!$C$5:$C$11,0),MATCH(UsagePerHour!AAS$4,Usage!$D$3:$ABF$3,0)),"")</f>
        <v/>
      </c>
      <c r="AAT25" s="6" t="str">
        <f>IFERROR(INDEX(Sales!$D$5:$ABF$18,MATCH(UsagePerHour!$B25,Sales!$C$5:$C$18,0),MATCH(UsagePerHour!AAT$4,Sales!$D$3:$ABF$3,0))/AAT$2*INDEX(Usage!$D$5:$ABF$11,MATCH(UsagePerHour!$B$20,Usage!$C$5:$C$11,0),MATCH(UsagePerHour!AAT$4,Usage!$D$3:$ABF$3,0)),"")</f>
        <v/>
      </c>
      <c r="AAU25" s="6" t="str">
        <f>IFERROR(INDEX(Sales!$D$5:$ABF$18,MATCH(UsagePerHour!$B25,Sales!$C$5:$C$18,0),MATCH(UsagePerHour!AAU$4,Sales!$D$3:$ABF$3,0))/AAU$2*INDEX(Usage!$D$5:$ABF$11,MATCH(UsagePerHour!$B$20,Usage!$C$5:$C$11,0),MATCH(UsagePerHour!AAU$4,Usage!$D$3:$ABF$3,0)),"")</f>
        <v/>
      </c>
      <c r="AAV25" s="6" t="str">
        <f>IFERROR(INDEX(Sales!$D$5:$ABF$18,MATCH(UsagePerHour!$B25,Sales!$C$5:$C$18,0),MATCH(UsagePerHour!AAV$4,Sales!$D$3:$ABF$3,0))/AAV$2*INDEX(Usage!$D$5:$ABF$11,MATCH(UsagePerHour!$B$20,Usage!$C$5:$C$11,0),MATCH(UsagePerHour!AAV$4,Usage!$D$3:$ABF$3,0)),"")</f>
        <v/>
      </c>
      <c r="AAW25" s="6" t="str">
        <f>IFERROR(INDEX(Sales!$D$5:$ABF$18,MATCH(UsagePerHour!$B25,Sales!$C$5:$C$18,0),MATCH(UsagePerHour!AAW$4,Sales!$D$3:$ABF$3,0))/AAW$2*INDEX(Usage!$D$5:$ABF$11,MATCH(UsagePerHour!$B$20,Usage!$C$5:$C$11,0),MATCH(UsagePerHour!AAW$4,Usage!$D$3:$ABF$3,0)),"")</f>
        <v/>
      </c>
      <c r="AAX25" s="6" t="str">
        <f>IFERROR(INDEX(Sales!$D$5:$ABF$18,MATCH(UsagePerHour!$B25,Sales!$C$5:$C$18,0),MATCH(UsagePerHour!AAX$4,Sales!$D$3:$ABF$3,0))/AAX$2*INDEX(Usage!$D$5:$ABF$11,MATCH(UsagePerHour!$B$20,Usage!$C$5:$C$11,0),MATCH(UsagePerHour!AAX$4,Usage!$D$3:$ABF$3,0)),"")</f>
        <v/>
      </c>
      <c r="AAY25" s="6" t="str">
        <f>IFERROR(INDEX(Sales!$D$5:$ABF$18,MATCH(UsagePerHour!$B25,Sales!$C$5:$C$18,0),MATCH(UsagePerHour!AAY$4,Sales!$D$3:$ABF$3,0))/AAY$2*INDEX(Usage!$D$5:$ABF$11,MATCH(UsagePerHour!$B$20,Usage!$C$5:$C$11,0),MATCH(UsagePerHour!AAY$4,Usage!$D$3:$ABF$3,0)),"")</f>
        <v/>
      </c>
      <c r="AAZ25" s="6" t="str">
        <f>IFERROR(INDEX(Sales!$D$5:$ABF$18,MATCH(UsagePerHour!$B25,Sales!$C$5:$C$18,0),MATCH(UsagePerHour!AAZ$4,Sales!$D$3:$ABF$3,0))/AAZ$2*INDEX(Usage!$D$5:$ABF$11,MATCH(UsagePerHour!$B$20,Usage!$C$5:$C$11,0),MATCH(UsagePerHour!AAZ$4,Usage!$D$3:$ABF$3,0)),"")</f>
        <v/>
      </c>
      <c r="ABA25" s="6" t="str">
        <f>IFERROR(INDEX(Sales!$D$5:$ABF$18,MATCH(UsagePerHour!$B25,Sales!$C$5:$C$18,0),MATCH(UsagePerHour!ABA$4,Sales!$D$3:$ABF$3,0))/ABA$2*INDEX(Usage!$D$5:$ABF$11,MATCH(UsagePerHour!$B$20,Usage!$C$5:$C$11,0),MATCH(UsagePerHour!ABA$4,Usage!$D$3:$ABF$3,0)),"")</f>
        <v/>
      </c>
    </row>
    <row r="26" spans="2:729">
      <c r="B26" s="3" t="s">
        <v>6</v>
      </c>
      <c r="C26" s="6">
        <f>IFERROR(INDEX(Sales!$D$5:$ABF$18,MATCH(UsagePerHour!$B26,Sales!$C$5:$C$18,0),MATCH(UsagePerHour!C$4,Sales!$D$3:$ABF$3,0))/C$2*INDEX(Usage!$D$5:$ABF$11,MATCH(UsagePerHour!$B$20,Usage!$C$5:$C$11,0),MATCH(UsagePerHour!C$4,Usage!$D$3:$ABF$3,0)),"")</f>
        <v>21.403211878008296</v>
      </c>
      <c r="D26" s="6">
        <f>IFERROR(INDEX(Sales!$D$5:$ABF$18,MATCH(UsagePerHour!$B26,Sales!$C$5:$C$18,0),MATCH(UsagePerHour!D$4,Sales!$D$3:$ABF$3,0))/D$2*INDEX(Usage!$D$5:$ABF$11,MATCH(UsagePerHour!$B$20,Usage!$C$5:$C$11,0),MATCH(UsagePerHour!D$4,Usage!$D$3:$ABF$3,0)),"")</f>
        <v>21.208538318574394</v>
      </c>
      <c r="E26" s="6">
        <f>IFERROR(INDEX(Sales!$D$5:$ABF$18,MATCH(UsagePerHour!$B26,Sales!$C$5:$C$18,0),MATCH(UsagePerHour!E$4,Sales!$D$3:$ABF$3,0))/E$2*INDEX(Usage!$D$5:$ABF$11,MATCH(UsagePerHour!$B$20,Usage!$C$5:$C$11,0),MATCH(UsagePerHour!E$4,Usage!$D$3:$ABF$3,0)),"")</f>
        <v>6.9459640718562872</v>
      </c>
      <c r="F26" s="6">
        <f>IFERROR(INDEX(Sales!$D$5:$ABF$18,MATCH(UsagePerHour!$B26,Sales!$C$5:$C$18,0),MATCH(UsagePerHour!F$4,Sales!$D$3:$ABF$3,0))/F$2*INDEX(Usage!$D$5:$ABF$11,MATCH(UsagePerHour!$B$20,Usage!$C$5:$C$11,0),MATCH(UsagePerHour!F$4,Usage!$D$3:$ABF$3,0)),"")</f>
        <v>10.644165170556553</v>
      </c>
      <c r="G26" s="6">
        <f>IFERROR(INDEX(Sales!$D$5:$ABF$18,MATCH(UsagePerHour!$B26,Sales!$C$5:$C$18,0),MATCH(UsagePerHour!G$4,Sales!$D$3:$ABF$3,0))/G$2*INDEX(Usage!$D$5:$ABF$11,MATCH(UsagePerHour!$B$20,Usage!$C$5:$C$11,0),MATCH(UsagePerHour!G$4,Usage!$D$3:$ABF$3,0)),"")</f>
        <v>29.387116502490841</v>
      </c>
      <c r="H26" s="6">
        <f>IFERROR(INDEX(Sales!$D$5:$ABF$18,MATCH(UsagePerHour!$B26,Sales!$C$5:$C$18,0),MATCH(UsagePerHour!H$4,Sales!$D$3:$ABF$3,0))/H$2*INDEX(Usage!$D$5:$ABF$11,MATCH(UsagePerHour!$B$20,Usage!$C$5:$C$11,0),MATCH(UsagePerHour!H$4,Usage!$D$3:$ABF$3,0)),"")</f>
        <v>20.734141760305796</v>
      </c>
      <c r="I26" s="6">
        <f>IFERROR(INDEX(Sales!$D$5:$ABF$18,MATCH(UsagePerHour!$B26,Sales!$C$5:$C$18,0),MATCH(UsagePerHour!I$4,Sales!$D$3:$ABF$3,0))/I$2*INDEX(Usage!$D$5:$ABF$11,MATCH(UsagePerHour!$B$20,Usage!$C$5:$C$11,0),MATCH(UsagePerHour!I$4,Usage!$D$3:$ABF$3,0)),"")</f>
        <v>184.43348418422664</v>
      </c>
      <c r="J26" s="6">
        <f>IFERROR(INDEX(Sales!$D$5:$ABF$18,MATCH(UsagePerHour!$B26,Sales!$C$5:$C$18,0),MATCH(UsagePerHour!J$4,Sales!$D$3:$ABF$3,0))/J$2*INDEX(Usage!$D$5:$ABF$11,MATCH(UsagePerHour!$B$20,Usage!$C$5:$C$11,0),MATCH(UsagePerHour!J$4,Usage!$D$3:$ABF$3,0)),"")</f>
        <v>21.403211878008296</v>
      </c>
      <c r="K26" s="6">
        <f>IFERROR(INDEX(Sales!$D$5:$ABF$18,MATCH(UsagePerHour!$B26,Sales!$C$5:$C$18,0),MATCH(UsagePerHour!K$4,Sales!$D$3:$ABF$3,0))/K$2*INDEX(Usage!$D$5:$ABF$11,MATCH(UsagePerHour!$B$20,Usage!$C$5:$C$11,0),MATCH(UsagePerHour!K$4,Usage!$D$3:$ABF$3,0)),"")</f>
        <v>21.208538318574394</v>
      </c>
      <c r="L26" s="6">
        <f>IFERROR(INDEX(Sales!$D$5:$ABF$18,MATCH(UsagePerHour!$B26,Sales!$C$5:$C$18,0),MATCH(UsagePerHour!L$4,Sales!$D$3:$ABF$3,0))/L$2*INDEX(Usage!$D$5:$ABF$11,MATCH(UsagePerHour!$B$20,Usage!$C$5:$C$11,0),MATCH(UsagePerHour!L$4,Usage!$D$3:$ABF$3,0)),"")</f>
        <v>6.9459640718562872</v>
      </c>
      <c r="M26" s="6">
        <f>IFERROR(INDEX(Sales!$D$5:$ABF$18,MATCH(UsagePerHour!$B26,Sales!$C$5:$C$18,0),MATCH(UsagePerHour!M$4,Sales!$D$3:$ABF$3,0))/M$2*INDEX(Usage!$D$5:$ABF$11,MATCH(UsagePerHour!$B$20,Usage!$C$5:$C$11,0),MATCH(UsagePerHour!M$4,Usage!$D$3:$ABF$3,0)),"")</f>
        <v>10.644165170556553</v>
      </c>
      <c r="N26" s="6">
        <f>IFERROR(INDEX(Sales!$D$5:$ABF$18,MATCH(UsagePerHour!$B26,Sales!$C$5:$C$18,0),MATCH(UsagePerHour!N$4,Sales!$D$3:$ABF$3,0))/N$2*INDEX(Usage!$D$5:$ABF$11,MATCH(UsagePerHour!$B$20,Usage!$C$5:$C$11,0),MATCH(UsagePerHour!N$4,Usage!$D$3:$ABF$3,0)),"")</f>
        <v>29.387116502490841</v>
      </c>
      <c r="O26" s="6">
        <f>IFERROR(INDEX(Sales!$D$5:$ABF$18,MATCH(UsagePerHour!$B26,Sales!$C$5:$C$18,0),MATCH(UsagePerHour!O$4,Sales!$D$3:$ABF$3,0))/O$2*INDEX(Usage!$D$5:$ABF$11,MATCH(UsagePerHour!$B$20,Usage!$C$5:$C$11,0),MATCH(UsagePerHour!O$4,Usage!$D$3:$ABF$3,0)),"")</f>
        <v>20.734141760305796</v>
      </c>
      <c r="P26" s="6">
        <f>IFERROR(INDEX(Sales!$D$5:$ABF$18,MATCH(UsagePerHour!$B26,Sales!$C$5:$C$18,0),MATCH(UsagePerHour!P$4,Sales!$D$3:$ABF$3,0))/P$2*INDEX(Usage!$D$5:$ABF$11,MATCH(UsagePerHour!$B$20,Usage!$C$5:$C$11,0),MATCH(UsagePerHour!P$4,Usage!$D$3:$ABF$3,0)),"")</f>
        <v>184.43348418422664</v>
      </c>
      <c r="Q26" s="6">
        <f>IFERROR(INDEX(Sales!$D$5:$ABF$18,MATCH(UsagePerHour!$B26,Sales!$C$5:$C$18,0),MATCH(UsagePerHour!Q$4,Sales!$D$3:$ABF$3,0))/Q$2*INDEX(Usage!$D$5:$ABF$11,MATCH(UsagePerHour!$B$20,Usage!$C$5:$C$11,0),MATCH(UsagePerHour!Q$4,Usage!$D$3:$ABF$3,0)),"")</f>
        <v>21.403211878008296</v>
      </c>
      <c r="R26" s="6">
        <f>IFERROR(INDEX(Sales!$D$5:$ABF$18,MATCH(UsagePerHour!$B26,Sales!$C$5:$C$18,0),MATCH(UsagePerHour!R$4,Sales!$D$3:$ABF$3,0))/R$2*INDEX(Usage!$D$5:$ABF$11,MATCH(UsagePerHour!$B$20,Usage!$C$5:$C$11,0),MATCH(UsagePerHour!R$4,Usage!$D$3:$ABF$3,0)),"")</f>
        <v>21.208538318574394</v>
      </c>
      <c r="S26" s="6">
        <f>IFERROR(INDEX(Sales!$D$5:$ABF$18,MATCH(UsagePerHour!$B26,Sales!$C$5:$C$18,0),MATCH(UsagePerHour!S$4,Sales!$D$3:$ABF$3,0))/S$2*INDEX(Usage!$D$5:$ABF$11,MATCH(UsagePerHour!$B$20,Usage!$C$5:$C$11,0),MATCH(UsagePerHour!S$4,Usage!$D$3:$ABF$3,0)),"")</f>
        <v>6.9459640718562872</v>
      </c>
      <c r="T26" s="6">
        <f>IFERROR(INDEX(Sales!$D$5:$ABF$18,MATCH(UsagePerHour!$B26,Sales!$C$5:$C$18,0),MATCH(UsagePerHour!T$4,Sales!$D$3:$ABF$3,0))/T$2*INDEX(Usage!$D$5:$ABF$11,MATCH(UsagePerHour!$B$20,Usage!$C$5:$C$11,0),MATCH(UsagePerHour!T$4,Usage!$D$3:$ABF$3,0)),"")</f>
        <v>10.644165170556553</v>
      </c>
      <c r="U26" s="6">
        <f>IFERROR(INDEX(Sales!$D$5:$ABF$18,MATCH(UsagePerHour!$B26,Sales!$C$5:$C$18,0),MATCH(UsagePerHour!U$4,Sales!$D$3:$ABF$3,0))/U$2*INDEX(Usage!$D$5:$ABF$11,MATCH(UsagePerHour!$B$20,Usage!$C$5:$C$11,0),MATCH(UsagePerHour!U$4,Usage!$D$3:$ABF$3,0)),"")</f>
        <v>29.387116502490841</v>
      </c>
      <c r="V26" s="6">
        <f>IFERROR(INDEX(Sales!$D$5:$ABF$18,MATCH(UsagePerHour!$B26,Sales!$C$5:$C$18,0),MATCH(UsagePerHour!V$4,Sales!$D$3:$ABF$3,0))/V$2*INDEX(Usage!$D$5:$ABF$11,MATCH(UsagePerHour!$B$20,Usage!$C$5:$C$11,0),MATCH(UsagePerHour!V$4,Usage!$D$3:$ABF$3,0)),"")</f>
        <v>20.734141760305796</v>
      </c>
      <c r="W26" s="6">
        <f>IFERROR(INDEX(Sales!$D$5:$ABF$18,MATCH(UsagePerHour!$B26,Sales!$C$5:$C$18,0),MATCH(UsagePerHour!W$4,Sales!$D$3:$ABF$3,0))/W$2*INDEX(Usage!$D$5:$ABF$11,MATCH(UsagePerHour!$B$20,Usage!$C$5:$C$11,0),MATCH(UsagePerHour!W$4,Usage!$D$3:$ABF$3,0)),"")</f>
        <v>184.43348418422664</v>
      </c>
      <c r="X26" s="6">
        <f>IFERROR(INDEX(Sales!$D$5:$ABF$18,MATCH(UsagePerHour!$B26,Sales!$C$5:$C$18,0),MATCH(UsagePerHour!X$4,Sales!$D$3:$ABF$3,0))/X$2*INDEX(Usage!$D$5:$ABF$11,MATCH(UsagePerHour!$B$20,Usage!$C$5:$C$11,0),MATCH(UsagePerHour!X$4,Usage!$D$3:$ABF$3,0)),"")</f>
        <v>21.403211878008296</v>
      </c>
      <c r="Y26" s="6">
        <f>IFERROR(INDEX(Sales!$D$5:$ABF$18,MATCH(UsagePerHour!$B26,Sales!$C$5:$C$18,0),MATCH(UsagePerHour!Y$4,Sales!$D$3:$ABF$3,0))/Y$2*INDEX(Usage!$D$5:$ABF$11,MATCH(UsagePerHour!$B$20,Usage!$C$5:$C$11,0),MATCH(UsagePerHour!Y$4,Usage!$D$3:$ABF$3,0)),"")</f>
        <v>21.208538318574394</v>
      </c>
      <c r="Z26" s="6">
        <f>IFERROR(INDEX(Sales!$D$5:$ABF$18,MATCH(UsagePerHour!$B26,Sales!$C$5:$C$18,0),MATCH(UsagePerHour!Z$4,Sales!$D$3:$ABF$3,0))/Z$2*INDEX(Usage!$D$5:$ABF$11,MATCH(UsagePerHour!$B$20,Usage!$C$5:$C$11,0),MATCH(UsagePerHour!Z$4,Usage!$D$3:$ABF$3,0)),"")</f>
        <v>6.9459640718562872</v>
      </c>
      <c r="AA26" s="6">
        <f>IFERROR(INDEX(Sales!$D$5:$ABF$18,MATCH(UsagePerHour!$B26,Sales!$C$5:$C$18,0),MATCH(UsagePerHour!AA$4,Sales!$D$3:$ABF$3,0))/AA$2*INDEX(Usage!$D$5:$ABF$11,MATCH(UsagePerHour!$B$20,Usage!$C$5:$C$11,0),MATCH(UsagePerHour!AA$4,Usage!$D$3:$ABF$3,0)),"")</f>
        <v>10.644165170556553</v>
      </c>
      <c r="AB26" s="6">
        <f>IFERROR(INDEX(Sales!$D$5:$ABF$18,MATCH(UsagePerHour!$B26,Sales!$C$5:$C$18,0),MATCH(UsagePerHour!AB$4,Sales!$D$3:$ABF$3,0))/AB$2*INDEX(Usage!$D$5:$ABF$11,MATCH(UsagePerHour!$B$20,Usage!$C$5:$C$11,0),MATCH(UsagePerHour!AB$4,Usage!$D$3:$ABF$3,0)),"")</f>
        <v>29.387116502490841</v>
      </c>
      <c r="AC26" s="6">
        <f>IFERROR(INDEX(Sales!$D$5:$ABF$18,MATCH(UsagePerHour!$B26,Sales!$C$5:$C$18,0),MATCH(UsagePerHour!AC$4,Sales!$D$3:$ABF$3,0))/AC$2*INDEX(Usage!$D$5:$ABF$11,MATCH(UsagePerHour!$B$20,Usage!$C$5:$C$11,0),MATCH(UsagePerHour!AC$4,Usage!$D$3:$ABF$3,0)),"")</f>
        <v>20.734141760305796</v>
      </c>
      <c r="AD26" s="6">
        <f>IFERROR(INDEX(Sales!$D$5:$ABF$18,MATCH(UsagePerHour!$B26,Sales!$C$5:$C$18,0),MATCH(UsagePerHour!AD$4,Sales!$D$3:$ABF$3,0))/AD$2*INDEX(Usage!$D$5:$ABF$11,MATCH(UsagePerHour!$B$20,Usage!$C$5:$C$11,0),MATCH(UsagePerHour!AD$4,Usage!$D$3:$ABF$3,0)),"")</f>
        <v>184.43348418422664</v>
      </c>
      <c r="AE26" s="6">
        <f>IFERROR(INDEX(Sales!$D$5:$ABF$18,MATCH(UsagePerHour!$B26,Sales!$C$5:$C$18,0),MATCH(UsagePerHour!AE$4,Sales!$D$3:$ABF$3,0))/AE$2*INDEX(Usage!$D$5:$ABF$11,MATCH(UsagePerHour!$B$20,Usage!$C$5:$C$11,0),MATCH(UsagePerHour!AE$4,Usage!$D$3:$ABF$3,0)),"")</f>
        <v>21.403211878008296</v>
      </c>
      <c r="AF26" s="6">
        <f>IFERROR(INDEX(Sales!$D$5:$ABF$18,MATCH(UsagePerHour!$B26,Sales!$C$5:$C$18,0),MATCH(UsagePerHour!AF$4,Sales!$D$3:$ABF$3,0))/AF$2*INDEX(Usage!$D$5:$ABF$11,MATCH(UsagePerHour!$B$20,Usage!$C$5:$C$11,0),MATCH(UsagePerHour!AF$4,Usage!$D$3:$ABF$3,0)),"")</f>
        <v>21.208538318574394</v>
      </c>
      <c r="AG26" s="6">
        <f>IFERROR(INDEX(Sales!$D$5:$ABF$18,MATCH(UsagePerHour!$B26,Sales!$C$5:$C$18,0),MATCH(UsagePerHour!AG$4,Sales!$D$3:$ABF$3,0))/AG$2*INDEX(Usage!$D$5:$ABF$11,MATCH(UsagePerHour!$B$20,Usage!$C$5:$C$11,0),MATCH(UsagePerHour!AG$4,Usage!$D$3:$ABF$3,0)),"")</f>
        <v>6.9459640718562872</v>
      </c>
      <c r="AH26" s="6">
        <f>IFERROR(INDEX(Sales!$D$5:$ABF$18,MATCH(UsagePerHour!$B26,Sales!$C$5:$C$18,0),MATCH(UsagePerHour!AH$4,Sales!$D$3:$ABF$3,0))/AH$2*INDEX(Usage!$D$5:$ABF$11,MATCH(UsagePerHour!$B$20,Usage!$C$5:$C$11,0),MATCH(UsagePerHour!AH$4,Usage!$D$3:$ABF$3,0)),"")</f>
        <v>10.644165170556553</v>
      </c>
      <c r="AI26" s="6">
        <f>IFERROR(INDEX(Sales!$D$5:$ABF$18,MATCH(UsagePerHour!$B26,Sales!$C$5:$C$18,0),MATCH(UsagePerHour!AI$4,Sales!$D$3:$ABF$3,0))/AI$2*INDEX(Usage!$D$5:$ABF$11,MATCH(UsagePerHour!$B$20,Usage!$C$5:$C$11,0),MATCH(UsagePerHour!AI$4,Usage!$D$3:$ABF$3,0)),"")</f>
        <v>29.387116502490841</v>
      </c>
      <c r="AJ26" s="6">
        <f>IFERROR(INDEX(Sales!$D$5:$ABF$18,MATCH(UsagePerHour!$B26,Sales!$C$5:$C$18,0),MATCH(UsagePerHour!AJ$4,Sales!$D$3:$ABF$3,0))/AJ$2*INDEX(Usage!$D$5:$ABF$11,MATCH(UsagePerHour!$B$20,Usage!$C$5:$C$11,0),MATCH(UsagePerHour!AJ$4,Usage!$D$3:$ABF$3,0)),"")</f>
        <v>20.734141760305796</v>
      </c>
      <c r="AK26" s="6">
        <f>IFERROR(INDEX(Sales!$D$5:$ABF$18,MATCH(UsagePerHour!$B26,Sales!$C$5:$C$18,0),MATCH(UsagePerHour!AK$4,Sales!$D$3:$ABF$3,0))/AK$2*INDEX(Usage!$D$5:$ABF$11,MATCH(UsagePerHour!$B$20,Usage!$C$5:$C$11,0),MATCH(UsagePerHour!AK$4,Usage!$D$3:$ABF$3,0)),"")</f>
        <v>184.43348418422664</v>
      </c>
      <c r="AL26" s="6">
        <f>IFERROR(INDEX(Sales!$D$5:$ABF$18,MATCH(UsagePerHour!$B26,Sales!$C$5:$C$18,0),MATCH(UsagePerHour!AL$4,Sales!$D$3:$ABF$3,0))/AL$2*INDEX(Usage!$D$5:$ABF$11,MATCH(UsagePerHour!$B$20,Usage!$C$5:$C$11,0),MATCH(UsagePerHour!AL$4,Usage!$D$3:$ABF$3,0)),"")</f>
        <v>21.403211878008296</v>
      </c>
      <c r="AM26" s="6">
        <f>IFERROR(INDEX(Sales!$D$5:$ABF$18,MATCH(UsagePerHour!$B26,Sales!$C$5:$C$18,0),MATCH(UsagePerHour!AM$4,Sales!$D$3:$ABF$3,0))/AM$2*INDEX(Usage!$D$5:$ABF$11,MATCH(UsagePerHour!$B$20,Usage!$C$5:$C$11,0),MATCH(UsagePerHour!AM$4,Usage!$D$3:$ABF$3,0)),"")</f>
        <v>21.208538318574394</v>
      </c>
      <c r="AN26" s="6">
        <f>IFERROR(INDEX(Sales!$D$5:$ABF$18,MATCH(UsagePerHour!$B26,Sales!$C$5:$C$18,0),MATCH(UsagePerHour!AN$4,Sales!$D$3:$ABF$3,0))/AN$2*INDEX(Usage!$D$5:$ABF$11,MATCH(UsagePerHour!$B$20,Usage!$C$5:$C$11,0),MATCH(UsagePerHour!AN$4,Usage!$D$3:$ABF$3,0)),"")</f>
        <v>6.9459640718562872</v>
      </c>
      <c r="AO26" s="6">
        <f>IFERROR(INDEX(Sales!$D$5:$ABF$18,MATCH(UsagePerHour!$B26,Sales!$C$5:$C$18,0),MATCH(UsagePerHour!AO$4,Sales!$D$3:$ABF$3,0))/AO$2*INDEX(Usage!$D$5:$ABF$11,MATCH(UsagePerHour!$B$20,Usage!$C$5:$C$11,0),MATCH(UsagePerHour!AO$4,Usage!$D$3:$ABF$3,0)),"")</f>
        <v>10.644165170556553</v>
      </c>
      <c r="AP26" s="6">
        <f>IFERROR(INDEX(Sales!$D$5:$ABF$18,MATCH(UsagePerHour!$B26,Sales!$C$5:$C$18,0),MATCH(UsagePerHour!AP$4,Sales!$D$3:$ABF$3,0))/AP$2*INDEX(Usage!$D$5:$ABF$11,MATCH(UsagePerHour!$B$20,Usage!$C$5:$C$11,0),MATCH(UsagePerHour!AP$4,Usage!$D$3:$ABF$3,0)),"")</f>
        <v>29.387116502490841</v>
      </c>
      <c r="AQ26" s="6">
        <f>IFERROR(INDEX(Sales!$D$5:$ABF$18,MATCH(UsagePerHour!$B26,Sales!$C$5:$C$18,0),MATCH(UsagePerHour!AQ$4,Sales!$D$3:$ABF$3,0))/AQ$2*INDEX(Usage!$D$5:$ABF$11,MATCH(UsagePerHour!$B$20,Usage!$C$5:$C$11,0),MATCH(UsagePerHour!AQ$4,Usage!$D$3:$ABF$3,0)),"")</f>
        <v>20.734141760305796</v>
      </c>
      <c r="AR26" s="6">
        <f>IFERROR(INDEX(Sales!$D$5:$ABF$18,MATCH(UsagePerHour!$B26,Sales!$C$5:$C$18,0),MATCH(UsagePerHour!AR$4,Sales!$D$3:$ABF$3,0))/AR$2*INDEX(Usage!$D$5:$ABF$11,MATCH(UsagePerHour!$B$20,Usage!$C$5:$C$11,0),MATCH(UsagePerHour!AR$4,Usage!$D$3:$ABF$3,0)),"")</f>
        <v>184.43348418422664</v>
      </c>
      <c r="AS26" s="6">
        <f>IFERROR(INDEX(Sales!$D$5:$ABF$18,MATCH(UsagePerHour!$B26,Sales!$C$5:$C$18,0),MATCH(UsagePerHour!AS$4,Sales!$D$3:$ABF$3,0))/AS$2*INDEX(Usage!$D$5:$ABF$11,MATCH(UsagePerHour!$B$20,Usage!$C$5:$C$11,0),MATCH(UsagePerHour!AS$4,Usage!$D$3:$ABF$3,0)),"")</f>
        <v>21.403211878008296</v>
      </c>
      <c r="AT26" s="6">
        <f>IFERROR(INDEX(Sales!$D$5:$ABF$18,MATCH(UsagePerHour!$B26,Sales!$C$5:$C$18,0),MATCH(UsagePerHour!AT$4,Sales!$D$3:$ABF$3,0))/AT$2*INDEX(Usage!$D$5:$ABF$11,MATCH(UsagePerHour!$B$20,Usage!$C$5:$C$11,0),MATCH(UsagePerHour!AT$4,Usage!$D$3:$ABF$3,0)),"")</f>
        <v>21.208538318574394</v>
      </c>
      <c r="AU26" s="6">
        <f>IFERROR(INDEX(Sales!$D$5:$ABF$18,MATCH(UsagePerHour!$B26,Sales!$C$5:$C$18,0),MATCH(UsagePerHour!AU$4,Sales!$D$3:$ABF$3,0))/AU$2*INDEX(Usage!$D$5:$ABF$11,MATCH(UsagePerHour!$B$20,Usage!$C$5:$C$11,0),MATCH(UsagePerHour!AU$4,Usage!$D$3:$ABF$3,0)),"")</f>
        <v>6.9459640718562872</v>
      </c>
      <c r="AV26" s="6">
        <f>IFERROR(INDEX(Sales!$D$5:$ABF$18,MATCH(UsagePerHour!$B26,Sales!$C$5:$C$18,0),MATCH(UsagePerHour!AV$4,Sales!$D$3:$ABF$3,0))/AV$2*INDEX(Usage!$D$5:$ABF$11,MATCH(UsagePerHour!$B$20,Usage!$C$5:$C$11,0),MATCH(UsagePerHour!AV$4,Usage!$D$3:$ABF$3,0)),"")</f>
        <v>10.644165170556553</v>
      </c>
      <c r="AW26" s="6">
        <f>IFERROR(INDEX(Sales!$D$5:$ABF$18,MATCH(UsagePerHour!$B26,Sales!$C$5:$C$18,0),MATCH(UsagePerHour!AW$4,Sales!$D$3:$ABF$3,0))/AW$2*INDEX(Usage!$D$5:$ABF$11,MATCH(UsagePerHour!$B$20,Usage!$C$5:$C$11,0),MATCH(UsagePerHour!AW$4,Usage!$D$3:$ABF$3,0)),"")</f>
        <v>29.387116502490841</v>
      </c>
      <c r="AX26" s="6">
        <f>IFERROR(INDEX(Sales!$D$5:$ABF$18,MATCH(UsagePerHour!$B26,Sales!$C$5:$C$18,0),MATCH(UsagePerHour!AX$4,Sales!$D$3:$ABF$3,0))/AX$2*INDEX(Usage!$D$5:$ABF$11,MATCH(UsagePerHour!$B$20,Usage!$C$5:$C$11,0),MATCH(UsagePerHour!AX$4,Usage!$D$3:$ABF$3,0)),"")</f>
        <v>20.734141760305796</v>
      </c>
      <c r="AY26" s="6">
        <f>IFERROR(INDEX(Sales!$D$5:$ABF$18,MATCH(UsagePerHour!$B26,Sales!$C$5:$C$18,0),MATCH(UsagePerHour!AY$4,Sales!$D$3:$ABF$3,0))/AY$2*INDEX(Usage!$D$5:$ABF$11,MATCH(UsagePerHour!$B$20,Usage!$C$5:$C$11,0),MATCH(UsagePerHour!AY$4,Usage!$D$3:$ABF$3,0)),"")</f>
        <v>184.43348418422664</v>
      </c>
      <c r="AZ26" s="6">
        <f>IFERROR(INDEX(Sales!$D$5:$ABF$18,MATCH(UsagePerHour!$B26,Sales!$C$5:$C$18,0),MATCH(UsagePerHour!AZ$4,Sales!$D$3:$ABF$3,0))/AZ$2*INDEX(Usage!$D$5:$ABF$11,MATCH(UsagePerHour!$B$20,Usage!$C$5:$C$11,0),MATCH(UsagePerHour!AZ$4,Usage!$D$3:$ABF$3,0)),"")</f>
        <v>21.403211878008296</v>
      </c>
      <c r="BA26" s="6">
        <f>IFERROR(INDEX(Sales!$D$5:$ABF$18,MATCH(UsagePerHour!$B26,Sales!$C$5:$C$18,0),MATCH(UsagePerHour!BA$4,Sales!$D$3:$ABF$3,0))/BA$2*INDEX(Usage!$D$5:$ABF$11,MATCH(UsagePerHour!$B$20,Usage!$C$5:$C$11,0),MATCH(UsagePerHour!BA$4,Usage!$D$3:$ABF$3,0)),"")</f>
        <v>21.208538318574394</v>
      </c>
      <c r="BB26" s="6">
        <f>IFERROR(INDEX(Sales!$D$5:$ABF$18,MATCH(UsagePerHour!$B26,Sales!$C$5:$C$18,0),MATCH(UsagePerHour!BB$4,Sales!$D$3:$ABF$3,0))/BB$2*INDEX(Usage!$D$5:$ABF$11,MATCH(UsagePerHour!$B$20,Usage!$C$5:$C$11,0),MATCH(UsagePerHour!BB$4,Usage!$D$3:$ABF$3,0)),"")</f>
        <v>6.9459640718562872</v>
      </c>
      <c r="BC26" s="6">
        <f>IFERROR(INDEX(Sales!$D$5:$ABF$18,MATCH(UsagePerHour!$B26,Sales!$C$5:$C$18,0),MATCH(UsagePerHour!BC$4,Sales!$D$3:$ABF$3,0))/BC$2*INDEX(Usage!$D$5:$ABF$11,MATCH(UsagePerHour!$B$20,Usage!$C$5:$C$11,0),MATCH(UsagePerHour!BC$4,Usage!$D$3:$ABF$3,0)),"")</f>
        <v>10.644165170556553</v>
      </c>
      <c r="BD26" s="6">
        <f>IFERROR(INDEX(Sales!$D$5:$ABF$18,MATCH(UsagePerHour!$B26,Sales!$C$5:$C$18,0),MATCH(UsagePerHour!BD$4,Sales!$D$3:$ABF$3,0))/BD$2*INDEX(Usage!$D$5:$ABF$11,MATCH(UsagePerHour!$B$20,Usage!$C$5:$C$11,0),MATCH(UsagePerHour!BD$4,Usage!$D$3:$ABF$3,0)),"")</f>
        <v>29.387116502490841</v>
      </c>
      <c r="BE26" s="6">
        <f>IFERROR(INDEX(Sales!$D$5:$ABF$18,MATCH(UsagePerHour!$B26,Sales!$C$5:$C$18,0),MATCH(UsagePerHour!BE$4,Sales!$D$3:$ABF$3,0))/BE$2*INDEX(Usage!$D$5:$ABF$11,MATCH(UsagePerHour!$B$20,Usage!$C$5:$C$11,0),MATCH(UsagePerHour!BE$4,Usage!$D$3:$ABF$3,0)),"")</f>
        <v>20.734141760305796</v>
      </c>
      <c r="BF26" s="6">
        <f>IFERROR(INDEX(Sales!$D$5:$ABF$18,MATCH(UsagePerHour!$B26,Sales!$C$5:$C$18,0),MATCH(UsagePerHour!BF$4,Sales!$D$3:$ABF$3,0))/BF$2*INDEX(Usage!$D$5:$ABF$11,MATCH(UsagePerHour!$B$20,Usage!$C$5:$C$11,0),MATCH(UsagePerHour!BF$4,Usage!$D$3:$ABF$3,0)),"")</f>
        <v>184.43348418422664</v>
      </c>
      <c r="BG26" s="6">
        <f>IFERROR(INDEX(Sales!$D$5:$ABF$18,MATCH(UsagePerHour!$B26,Sales!$C$5:$C$18,0),MATCH(UsagePerHour!BG$4,Sales!$D$3:$ABF$3,0))/BG$2*INDEX(Usage!$D$5:$ABF$11,MATCH(UsagePerHour!$B$20,Usage!$C$5:$C$11,0),MATCH(UsagePerHour!BG$4,Usage!$D$3:$ABF$3,0)),"")</f>
        <v>21.403211878008296</v>
      </c>
      <c r="BH26" s="6">
        <f>IFERROR(INDEX(Sales!$D$5:$ABF$18,MATCH(UsagePerHour!$B26,Sales!$C$5:$C$18,0),MATCH(UsagePerHour!BH$4,Sales!$D$3:$ABF$3,0))/BH$2*INDEX(Usage!$D$5:$ABF$11,MATCH(UsagePerHour!$B$20,Usage!$C$5:$C$11,0),MATCH(UsagePerHour!BH$4,Usage!$D$3:$ABF$3,0)),"")</f>
        <v>21.208538318574394</v>
      </c>
      <c r="BI26" s="6">
        <f>IFERROR(INDEX(Sales!$D$5:$ABF$18,MATCH(UsagePerHour!$B26,Sales!$C$5:$C$18,0),MATCH(UsagePerHour!BI$4,Sales!$D$3:$ABF$3,0))/BI$2*INDEX(Usage!$D$5:$ABF$11,MATCH(UsagePerHour!$B$20,Usage!$C$5:$C$11,0),MATCH(UsagePerHour!BI$4,Usage!$D$3:$ABF$3,0)),"")</f>
        <v>6.9459640718562872</v>
      </c>
      <c r="BJ26" s="6">
        <f>IFERROR(INDEX(Sales!$D$5:$ABF$18,MATCH(UsagePerHour!$B26,Sales!$C$5:$C$18,0),MATCH(UsagePerHour!BJ$4,Sales!$D$3:$ABF$3,0))/BJ$2*INDEX(Usage!$D$5:$ABF$11,MATCH(UsagePerHour!$B$20,Usage!$C$5:$C$11,0),MATCH(UsagePerHour!BJ$4,Usage!$D$3:$ABF$3,0)),"")</f>
        <v>10.644165170556553</v>
      </c>
      <c r="BK26" s="6">
        <f>IFERROR(INDEX(Sales!$D$5:$ABF$18,MATCH(UsagePerHour!$B26,Sales!$C$5:$C$18,0),MATCH(UsagePerHour!BK$4,Sales!$D$3:$ABF$3,0))/BK$2*INDEX(Usage!$D$5:$ABF$11,MATCH(UsagePerHour!$B$20,Usage!$C$5:$C$11,0),MATCH(UsagePerHour!BK$4,Usage!$D$3:$ABF$3,0)),"")</f>
        <v>29.387116502490841</v>
      </c>
      <c r="BL26" s="6">
        <f>IFERROR(INDEX(Sales!$D$5:$ABF$18,MATCH(UsagePerHour!$B26,Sales!$C$5:$C$18,0),MATCH(UsagePerHour!BL$4,Sales!$D$3:$ABF$3,0))/BL$2*INDEX(Usage!$D$5:$ABF$11,MATCH(UsagePerHour!$B$20,Usage!$C$5:$C$11,0),MATCH(UsagePerHour!BL$4,Usage!$D$3:$ABF$3,0)),"")</f>
        <v>20.734141760305796</v>
      </c>
      <c r="BM26" s="6">
        <f>IFERROR(INDEX(Sales!$D$5:$ABF$18,MATCH(UsagePerHour!$B26,Sales!$C$5:$C$18,0),MATCH(UsagePerHour!BM$4,Sales!$D$3:$ABF$3,0))/BM$2*INDEX(Usage!$D$5:$ABF$11,MATCH(UsagePerHour!$B$20,Usage!$C$5:$C$11,0),MATCH(UsagePerHour!BM$4,Usage!$D$3:$ABF$3,0)),"")</f>
        <v>184.43348418422664</v>
      </c>
      <c r="BN26" s="6">
        <f>IFERROR(INDEX(Sales!$D$5:$ABF$18,MATCH(UsagePerHour!$B26,Sales!$C$5:$C$18,0),MATCH(UsagePerHour!BN$4,Sales!$D$3:$ABF$3,0))/BN$2*INDEX(Usage!$D$5:$ABF$11,MATCH(UsagePerHour!$B$20,Usage!$C$5:$C$11,0),MATCH(UsagePerHour!BN$4,Usage!$D$3:$ABF$3,0)),"")</f>
        <v>21.403211878008296</v>
      </c>
      <c r="BO26" s="6">
        <f>IFERROR(INDEX(Sales!$D$5:$ABF$18,MATCH(UsagePerHour!$B26,Sales!$C$5:$C$18,0),MATCH(UsagePerHour!BO$4,Sales!$D$3:$ABF$3,0))/BO$2*INDEX(Usage!$D$5:$ABF$11,MATCH(UsagePerHour!$B$20,Usage!$C$5:$C$11,0),MATCH(UsagePerHour!BO$4,Usage!$D$3:$ABF$3,0)),"")</f>
        <v>21.208538318574394</v>
      </c>
      <c r="BP26" s="6">
        <f>IFERROR(INDEX(Sales!$D$5:$ABF$18,MATCH(UsagePerHour!$B26,Sales!$C$5:$C$18,0),MATCH(UsagePerHour!BP$4,Sales!$D$3:$ABF$3,0))/BP$2*INDEX(Usage!$D$5:$ABF$11,MATCH(UsagePerHour!$B$20,Usage!$C$5:$C$11,0),MATCH(UsagePerHour!BP$4,Usage!$D$3:$ABF$3,0)),"")</f>
        <v>6.9459640718562872</v>
      </c>
      <c r="BQ26" s="6">
        <f>IFERROR(INDEX(Sales!$D$5:$ABF$18,MATCH(UsagePerHour!$B26,Sales!$C$5:$C$18,0),MATCH(UsagePerHour!BQ$4,Sales!$D$3:$ABF$3,0))/BQ$2*INDEX(Usage!$D$5:$ABF$11,MATCH(UsagePerHour!$B$20,Usage!$C$5:$C$11,0),MATCH(UsagePerHour!BQ$4,Usage!$D$3:$ABF$3,0)),"")</f>
        <v>10.644165170556553</v>
      </c>
      <c r="BR26" s="6">
        <f>IFERROR(INDEX(Sales!$D$5:$ABF$18,MATCH(UsagePerHour!$B26,Sales!$C$5:$C$18,0),MATCH(UsagePerHour!BR$4,Sales!$D$3:$ABF$3,0))/BR$2*INDEX(Usage!$D$5:$ABF$11,MATCH(UsagePerHour!$B$20,Usage!$C$5:$C$11,0),MATCH(UsagePerHour!BR$4,Usage!$D$3:$ABF$3,0)),"")</f>
        <v>29.387116502490841</v>
      </c>
      <c r="BS26" s="6">
        <f>IFERROR(INDEX(Sales!$D$5:$ABF$18,MATCH(UsagePerHour!$B26,Sales!$C$5:$C$18,0),MATCH(UsagePerHour!BS$4,Sales!$D$3:$ABF$3,0))/BS$2*INDEX(Usage!$D$5:$ABF$11,MATCH(UsagePerHour!$B$20,Usage!$C$5:$C$11,0),MATCH(UsagePerHour!BS$4,Usage!$D$3:$ABF$3,0)),"")</f>
        <v>20.734141760305796</v>
      </c>
      <c r="BT26" s="6">
        <f>IFERROR(INDEX(Sales!$D$5:$ABF$18,MATCH(UsagePerHour!$B26,Sales!$C$5:$C$18,0),MATCH(UsagePerHour!BT$4,Sales!$D$3:$ABF$3,0))/BT$2*INDEX(Usage!$D$5:$ABF$11,MATCH(UsagePerHour!$B$20,Usage!$C$5:$C$11,0),MATCH(UsagePerHour!BT$4,Usage!$D$3:$ABF$3,0)),"")</f>
        <v>184.43348418422664</v>
      </c>
      <c r="BU26" s="6">
        <f>IFERROR(INDEX(Sales!$D$5:$ABF$18,MATCH(UsagePerHour!$B26,Sales!$C$5:$C$18,0),MATCH(UsagePerHour!BU$4,Sales!$D$3:$ABF$3,0))/BU$2*INDEX(Usage!$D$5:$ABF$11,MATCH(UsagePerHour!$B$20,Usage!$C$5:$C$11,0),MATCH(UsagePerHour!BU$4,Usage!$D$3:$ABF$3,0)),"")</f>
        <v>21.403211878008296</v>
      </c>
      <c r="BV26" s="6">
        <f>IFERROR(INDEX(Sales!$D$5:$ABF$18,MATCH(UsagePerHour!$B26,Sales!$C$5:$C$18,0),MATCH(UsagePerHour!BV$4,Sales!$D$3:$ABF$3,0))/BV$2*INDEX(Usage!$D$5:$ABF$11,MATCH(UsagePerHour!$B$20,Usage!$C$5:$C$11,0),MATCH(UsagePerHour!BV$4,Usage!$D$3:$ABF$3,0)),"")</f>
        <v>21.208538318574394</v>
      </c>
      <c r="BW26" s="6">
        <f>IFERROR(INDEX(Sales!$D$5:$ABF$18,MATCH(UsagePerHour!$B26,Sales!$C$5:$C$18,0),MATCH(UsagePerHour!BW$4,Sales!$D$3:$ABF$3,0))/BW$2*INDEX(Usage!$D$5:$ABF$11,MATCH(UsagePerHour!$B$20,Usage!$C$5:$C$11,0),MATCH(UsagePerHour!BW$4,Usage!$D$3:$ABF$3,0)),"")</f>
        <v>6.9459640718562872</v>
      </c>
      <c r="BX26" s="6">
        <f>IFERROR(INDEX(Sales!$D$5:$ABF$18,MATCH(UsagePerHour!$B26,Sales!$C$5:$C$18,0),MATCH(UsagePerHour!BX$4,Sales!$D$3:$ABF$3,0))/BX$2*INDEX(Usage!$D$5:$ABF$11,MATCH(UsagePerHour!$B$20,Usage!$C$5:$C$11,0),MATCH(UsagePerHour!BX$4,Usage!$D$3:$ABF$3,0)),"")</f>
        <v>10.644165170556553</v>
      </c>
      <c r="BY26" s="6">
        <f>IFERROR(INDEX(Sales!$D$5:$ABF$18,MATCH(UsagePerHour!$B26,Sales!$C$5:$C$18,0),MATCH(UsagePerHour!BY$4,Sales!$D$3:$ABF$3,0))/BY$2*INDEX(Usage!$D$5:$ABF$11,MATCH(UsagePerHour!$B$20,Usage!$C$5:$C$11,0),MATCH(UsagePerHour!BY$4,Usage!$D$3:$ABF$3,0)),"")</f>
        <v>29.387116502490841</v>
      </c>
      <c r="BZ26" s="6">
        <f>IFERROR(INDEX(Sales!$D$5:$ABF$18,MATCH(UsagePerHour!$B26,Sales!$C$5:$C$18,0),MATCH(UsagePerHour!BZ$4,Sales!$D$3:$ABF$3,0))/BZ$2*INDEX(Usage!$D$5:$ABF$11,MATCH(UsagePerHour!$B$20,Usage!$C$5:$C$11,0),MATCH(UsagePerHour!BZ$4,Usage!$D$3:$ABF$3,0)),"")</f>
        <v>20.734141760305796</v>
      </c>
      <c r="CA26" s="6">
        <f>IFERROR(INDEX(Sales!$D$5:$ABF$18,MATCH(UsagePerHour!$B26,Sales!$C$5:$C$18,0),MATCH(UsagePerHour!CA$4,Sales!$D$3:$ABF$3,0))/CA$2*INDEX(Usage!$D$5:$ABF$11,MATCH(UsagePerHour!$B$20,Usage!$C$5:$C$11,0),MATCH(UsagePerHour!CA$4,Usage!$D$3:$ABF$3,0)),"")</f>
        <v>184.43348418422664</v>
      </c>
      <c r="CB26" s="6">
        <f>IFERROR(INDEX(Sales!$D$5:$ABF$18,MATCH(UsagePerHour!$B26,Sales!$C$5:$C$18,0),MATCH(UsagePerHour!CB$4,Sales!$D$3:$ABF$3,0))/CB$2*INDEX(Usage!$D$5:$ABF$11,MATCH(UsagePerHour!$B$20,Usage!$C$5:$C$11,0),MATCH(UsagePerHour!CB$4,Usage!$D$3:$ABF$3,0)),"")</f>
        <v>21.403211878008296</v>
      </c>
      <c r="CC26" s="6">
        <f>IFERROR(INDEX(Sales!$D$5:$ABF$18,MATCH(UsagePerHour!$B26,Sales!$C$5:$C$18,0),MATCH(UsagePerHour!CC$4,Sales!$D$3:$ABF$3,0))/CC$2*INDEX(Usage!$D$5:$ABF$11,MATCH(UsagePerHour!$B$20,Usage!$C$5:$C$11,0),MATCH(UsagePerHour!CC$4,Usage!$D$3:$ABF$3,0)),"")</f>
        <v>21.208538318574394</v>
      </c>
      <c r="CD26" s="6">
        <f>IFERROR(INDEX(Sales!$D$5:$ABF$18,MATCH(UsagePerHour!$B26,Sales!$C$5:$C$18,0),MATCH(UsagePerHour!CD$4,Sales!$D$3:$ABF$3,0))/CD$2*INDEX(Usage!$D$5:$ABF$11,MATCH(UsagePerHour!$B$20,Usage!$C$5:$C$11,0),MATCH(UsagePerHour!CD$4,Usage!$D$3:$ABF$3,0)),"")</f>
        <v>6.9459640718562872</v>
      </c>
      <c r="CE26" s="6">
        <f>IFERROR(INDEX(Sales!$D$5:$ABF$18,MATCH(UsagePerHour!$B26,Sales!$C$5:$C$18,0),MATCH(UsagePerHour!CE$4,Sales!$D$3:$ABF$3,0))/CE$2*INDEX(Usage!$D$5:$ABF$11,MATCH(UsagePerHour!$B$20,Usage!$C$5:$C$11,0),MATCH(UsagePerHour!CE$4,Usage!$D$3:$ABF$3,0)),"")</f>
        <v>10.644165170556553</v>
      </c>
      <c r="CF26" s="6">
        <f>IFERROR(INDEX(Sales!$D$5:$ABF$18,MATCH(UsagePerHour!$B26,Sales!$C$5:$C$18,0),MATCH(UsagePerHour!CF$4,Sales!$D$3:$ABF$3,0))/CF$2*INDEX(Usage!$D$5:$ABF$11,MATCH(UsagePerHour!$B$20,Usage!$C$5:$C$11,0),MATCH(UsagePerHour!CF$4,Usage!$D$3:$ABF$3,0)),"")</f>
        <v>29.387116502490841</v>
      </c>
      <c r="CG26" s="6">
        <f>IFERROR(INDEX(Sales!$D$5:$ABF$18,MATCH(UsagePerHour!$B26,Sales!$C$5:$C$18,0),MATCH(UsagePerHour!CG$4,Sales!$D$3:$ABF$3,0))/CG$2*INDEX(Usage!$D$5:$ABF$11,MATCH(UsagePerHour!$B$20,Usage!$C$5:$C$11,0),MATCH(UsagePerHour!CG$4,Usage!$D$3:$ABF$3,0)),"")</f>
        <v>20.734141760305796</v>
      </c>
      <c r="CH26" s="6">
        <f>IFERROR(INDEX(Sales!$D$5:$ABF$18,MATCH(UsagePerHour!$B26,Sales!$C$5:$C$18,0),MATCH(UsagePerHour!CH$4,Sales!$D$3:$ABF$3,0))/CH$2*INDEX(Usage!$D$5:$ABF$11,MATCH(UsagePerHour!$B$20,Usage!$C$5:$C$11,0),MATCH(UsagePerHour!CH$4,Usage!$D$3:$ABF$3,0)),"")</f>
        <v>184.43348418422664</v>
      </c>
      <c r="CI26" s="6">
        <f>IFERROR(INDEX(Sales!$D$5:$ABF$18,MATCH(UsagePerHour!$B26,Sales!$C$5:$C$18,0),MATCH(UsagePerHour!CI$4,Sales!$D$3:$ABF$3,0))/CI$2*INDEX(Usage!$D$5:$ABF$11,MATCH(UsagePerHour!$B$20,Usage!$C$5:$C$11,0),MATCH(UsagePerHour!CI$4,Usage!$D$3:$ABF$3,0)),"")</f>
        <v>21.403211878008296</v>
      </c>
      <c r="CJ26" s="6">
        <f>IFERROR(INDEX(Sales!$D$5:$ABF$18,MATCH(UsagePerHour!$B26,Sales!$C$5:$C$18,0),MATCH(UsagePerHour!CJ$4,Sales!$D$3:$ABF$3,0))/CJ$2*INDEX(Usage!$D$5:$ABF$11,MATCH(UsagePerHour!$B$20,Usage!$C$5:$C$11,0),MATCH(UsagePerHour!CJ$4,Usage!$D$3:$ABF$3,0)),"")</f>
        <v>21.208538318574394</v>
      </c>
      <c r="CK26" s="6">
        <f>IFERROR(INDEX(Sales!$D$5:$ABF$18,MATCH(UsagePerHour!$B26,Sales!$C$5:$C$18,0),MATCH(UsagePerHour!CK$4,Sales!$D$3:$ABF$3,0))/CK$2*INDEX(Usage!$D$5:$ABF$11,MATCH(UsagePerHour!$B$20,Usage!$C$5:$C$11,0),MATCH(UsagePerHour!CK$4,Usage!$D$3:$ABF$3,0)),"")</f>
        <v>6.9459640718562872</v>
      </c>
      <c r="CL26" s="6">
        <f>IFERROR(INDEX(Sales!$D$5:$ABF$18,MATCH(UsagePerHour!$B26,Sales!$C$5:$C$18,0),MATCH(UsagePerHour!CL$4,Sales!$D$3:$ABF$3,0))/CL$2*INDEX(Usage!$D$5:$ABF$11,MATCH(UsagePerHour!$B$20,Usage!$C$5:$C$11,0),MATCH(UsagePerHour!CL$4,Usage!$D$3:$ABF$3,0)),"")</f>
        <v>10.644165170556553</v>
      </c>
      <c r="CM26" s="6">
        <f>IFERROR(INDEX(Sales!$D$5:$ABF$18,MATCH(UsagePerHour!$B26,Sales!$C$5:$C$18,0),MATCH(UsagePerHour!CM$4,Sales!$D$3:$ABF$3,0))/CM$2*INDEX(Usage!$D$5:$ABF$11,MATCH(UsagePerHour!$B$20,Usage!$C$5:$C$11,0),MATCH(UsagePerHour!CM$4,Usage!$D$3:$ABF$3,0)),"")</f>
        <v>29.387116502490841</v>
      </c>
      <c r="CN26" s="6">
        <f>IFERROR(INDEX(Sales!$D$5:$ABF$18,MATCH(UsagePerHour!$B26,Sales!$C$5:$C$18,0),MATCH(UsagePerHour!CN$4,Sales!$D$3:$ABF$3,0))/CN$2*INDEX(Usage!$D$5:$ABF$11,MATCH(UsagePerHour!$B$20,Usage!$C$5:$C$11,0),MATCH(UsagePerHour!CN$4,Usage!$D$3:$ABF$3,0)),"")</f>
        <v>20.734141760305796</v>
      </c>
      <c r="CO26" s="6">
        <f>IFERROR(INDEX(Sales!$D$5:$ABF$18,MATCH(UsagePerHour!$B26,Sales!$C$5:$C$18,0),MATCH(UsagePerHour!CO$4,Sales!$D$3:$ABF$3,0))/CO$2*INDEX(Usage!$D$5:$ABF$11,MATCH(UsagePerHour!$B$20,Usage!$C$5:$C$11,0),MATCH(UsagePerHour!CO$4,Usage!$D$3:$ABF$3,0)),"")</f>
        <v>184.43348418422664</v>
      </c>
      <c r="CP26" s="6">
        <f>IFERROR(INDEX(Sales!$D$5:$ABF$18,MATCH(UsagePerHour!$B26,Sales!$C$5:$C$18,0),MATCH(UsagePerHour!CP$4,Sales!$D$3:$ABF$3,0))/CP$2*INDEX(Usage!$D$5:$ABF$11,MATCH(UsagePerHour!$B$20,Usage!$C$5:$C$11,0),MATCH(UsagePerHour!CP$4,Usage!$D$3:$ABF$3,0)),"")</f>
        <v>21.403211878008296</v>
      </c>
      <c r="CQ26" s="6">
        <f>IFERROR(INDEX(Sales!$D$5:$ABF$18,MATCH(UsagePerHour!$B26,Sales!$C$5:$C$18,0),MATCH(UsagePerHour!CQ$4,Sales!$D$3:$ABF$3,0))/CQ$2*INDEX(Usage!$D$5:$ABF$11,MATCH(UsagePerHour!$B$20,Usage!$C$5:$C$11,0),MATCH(UsagePerHour!CQ$4,Usage!$D$3:$ABF$3,0)),"")</f>
        <v>21.208538318574394</v>
      </c>
      <c r="CR26" s="6">
        <f>IFERROR(INDEX(Sales!$D$5:$ABF$18,MATCH(UsagePerHour!$B26,Sales!$C$5:$C$18,0),MATCH(UsagePerHour!CR$4,Sales!$D$3:$ABF$3,0))/CR$2*INDEX(Usage!$D$5:$ABF$11,MATCH(UsagePerHour!$B$20,Usage!$C$5:$C$11,0),MATCH(UsagePerHour!CR$4,Usage!$D$3:$ABF$3,0)),"")</f>
        <v>6.9459640718562872</v>
      </c>
      <c r="CS26" s="6">
        <f>IFERROR(INDEX(Sales!$D$5:$ABF$18,MATCH(UsagePerHour!$B26,Sales!$C$5:$C$18,0),MATCH(UsagePerHour!CS$4,Sales!$D$3:$ABF$3,0))/CS$2*INDEX(Usage!$D$5:$ABF$11,MATCH(UsagePerHour!$B$20,Usage!$C$5:$C$11,0),MATCH(UsagePerHour!CS$4,Usage!$D$3:$ABF$3,0)),"")</f>
        <v>10.644165170556553</v>
      </c>
      <c r="CT26" s="6">
        <f>IFERROR(INDEX(Sales!$D$5:$ABF$18,MATCH(UsagePerHour!$B26,Sales!$C$5:$C$18,0),MATCH(UsagePerHour!CT$4,Sales!$D$3:$ABF$3,0))/CT$2*INDEX(Usage!$D$5:$ABF$11,MATCH(UsagePerHour!$B$20,Usage!$C$5:$C$11,0),MATCH(UsagePerHour!CT$4,Usage!$D$3:$ABF$3,0)),"")</f>
        <v>29.387116502490841</v>
      </c>
      <c r="CU26" s="6">
        <f>IFERROR(INDEX(Sales!$D$5:$ABF$18,MATCH(UsagePerHour!$B26,Sales!$C$5:$C$18,0),MATCH(UsagePerHour!CU$4,Sales!$D$3:$ABF$3,0))/CU$2*INDEX(Usage!$D$5:$ABF$11,MATCH(UsagePerHour!$B$20,Usage!$C$5:$C$11,0),MATCH(UsagePerHour!CU$4,Usage!$D$3:$ABF$3,0)),"")</f>
        <v>20.734141760305796</v>
      </c>
      <c r="CV26" s="6">
        <f>IFERROR(INDEX(Sales!$D$5:$ABF$18,MATCH(UsagePerHour!$B26,Sales!$C$5:$C$18,0),MATCH(UsagePerHour!CV$4,Sales!$D$3:$ABF$3,0))/CV$2*INDEX(Usage!$D$5:$ABF$11,MATCH(UsagePerHour!$B$20,Usage!$C$5:$C$11,0),MATCH(UsagePerHour!CV$4,Usage!$D$3:$ABF$3,0)),"")</f>
        <v>184.43348418422664</v>
      </c>
      <c r="CW26" s="6">
        <f>IFERROR(INDEX(Sales!$D$5:$ABF$18,MATCH(UsagePerHour!$B26,Sales!$C$5:$C$18,0),MATCH(UsagePerHour!CW$4,Sales!$D$3:$ABF$3,0))/CW$2*INDEX(Usage!$D$5:$ABF$11,MATCH(UsagePerHour!$B$20,Usage!$C$5:$C$11,0),MATCH(UsagePerHour!CW$4,Usage!$D$3:$ABF$3,0)),"")</f>
        <v>21.403211878008296</v>
      </c>
      <c r="CX26" s="6">
        <f>IFERROR(INDEX(Sales!$D$5:$ABF$18,MATCH(UsagePerHour!$B26,Sales!$C$5:$C$18,0),MATCH(UsagePerHour!CX$4,Sales!$D$3:$ABF$3,0))/CX$2*INDEX(Usage!$D$5:$ABF$11,MATCH(UsagePerHour!$B$20,Usage!$C$5:$C$11,0),MATCH(UsagePerHour!CX$4,Usage!$D$3:$ABF$3,0)),"")</f>
        <v>21.208538318574394</v>
      </c>
      <c r="CY26" s="6">
        <f>IFERROR(INDEX(Sales!$D$5:$ABF$18,MATCH(UsagePerHour!$B26,Sales!$C$5:$C$18,0),MATCH(UsagePerHour!CY$4,Sales!$D$3:$ABF$3,0))/CY$2*INDEX(Usage!$D$5:$ABF$11,MATCH(UsagePerHour!$B$20,Usage!$C$5:$C$11,0),MATCH(UsagePerHour!CY$4,Usage!$D$3:$ABF$3,0)),"")</f>
        <v>6.9459640718562872</v>
      </c>
      <c r="CZ26" s="6">
        <f>IFERROR(INDEX(Sales!$D$5:$ABF$18,MATCH(UsagePerHour!$B26,Sales!$C$5:$C$18,0),MATCH(UsagePerHour!CZ$4,Sales!$D$3:$ABF$3,0))/CZ$2*INDEX(Usage!$D$5:$ABF$11,MATCH(UsagePerHour!$B$20,Usage!$C$5:$C$11,0),MATCH(UsagePerHour!CZ$4,Usage!$D$3:$ABF$3,0)),"")</f>
        <v>10.644165170556553</v>
      </c>
      <c r="DA26" s="6">
        <f>IFERROR(INDEX(Sales!$D$5:$ABF$18,MATCH(UsagePerHour!$B26,Sales!$C$5:$C$18,0),MATCH(UsagePerHour!DA$4,Sales!$D$3:$ABF$3,0))/DA$2*INDEX(Usage!$D$5:$ABF$11,MATCH(UsagePerHour!$B$20,Usage!$C$5:$C$11,0),MATCH(UsagePerHour!DA$4,Usage!$D$3:$ABF$3,0)),"")</f>
        <v>12.715289421157683</v>
      </c>
      <c r="DB26" s="6">
        <f>IFERROR(INDEX(Sales!$D$5:$ABF$18,MATCH(UsagePerHour!$B26,Sales!$C$5:$C$18,0),MATCH(UsagePerHour!DB$4,Sales!$D$3:$ABF$3,0))/DB$2*INDEX(Usage!$D$5:$ABF$11,MATCH(UsagePerHour!$B$20,Usage!$C$5:$C$11,0),MATCH(UsagePerHour!DB$4,Usage!$D$3:$ABF$3,0)),"")</f>
        <v>5.2387638752830856</v>
      </c>
      <c r="DC26" s="6">
        <f>IFERROR(INDEX(Sales!$D$5:$ABF$18,MATCH(UsagePerHour!$B26,Sales!$C$5:$C$18,0),MATCH(UsagePerHour!DC$4,Sales!$D$3:$ABF$3,0))/DC$2*INDEX(Usage!$D$5:$ABF$11,MATCH(UsagePerHour!$B$20,Usage!$C$5:$C$11,0),MATCH(UsagePerHour!DC$4,Usage!$D$3:$ABF$3,0)),"")</f>
        <v>122.3112533534146</v>
      </c>
      <c r="DD26" s="6">
        <f>IFERROR(INDEX(Sales!$D$5:$ABF$18,MATCH(UsagePerHour!$B26,Sales!$C$5:$C$18,0),MATCH(UsagePerHour!DD$4,Sales!$D$3:$ABF$3,0))/DD$2*INDEX(Usage!$D$5:$ABF$11,MATCH(UsagePerHour!$B$20,Usage!$C$5:$C$11,0),MATCH(UsagePerHour!DD$4,Usage!$D$3:$ABF$3,0)),"")</f>
        <v>29.913241715310015</v>
      </c>
      <c r="DE26" s="6">
        <f>IFERROR(INDEX(Sales!$D$5:$ABF$18,MATCH(UsagePerHour!$B26,Sales!$C$5:$C$18,0),MATCH(UsagePerHour!DE$4,Sales!$D$3:$ABF$3,0))/DE$2*INDEX(Usage!$D$5:$ABF$11,MATCH(UsagePerHour!$B$20,Usage!$C$5:$C$11,0),MATCH(UsagePerHour!DE$4,Usage!$D$3:$ABF$3,0)),"")</f>
        <v>14.992867937534799</v>
      </c>
      <c r="DF26" s="6">
        <f>IFERROR(INDEX(Sales!$D$5:$ABF$18,MATCH(UsagePerHour!$B26,Sales!$C$5:$C$18,0),MATCH(UsagePerHour!DF$4,Sales!$D$3:$ABF$3,0))/DF$2*INDEX(Usage!$D$5:$ABF$11,MATCH(UsagePerHour!$B$20,Usage!$C$5:$C$11,0),MATCH(UsagePerHour!DF$4,Usage!$D$3:$ABF$3,0)),"")</f>
        <v>0.60835522928027252</v>
      </c>
      <c r="DG26" s="6">
        <f>IFERROR(INDEX(Sales!$D$5:$ABF$18,MATCH(UsagePerHour!$B26,Sales!$C$5:$C$18,0),MATCH(UsagePerHour!DG$4,Sales!$D$3:$ABF$3,0))/DG$2*INDEX(Usage!$D$5:$ABF$11,MATCH(UsagePerHour!$B$20,Usage!$C$5:$C$11,0),MATCH(UsagePerHour!DG$4,Usage!$D$3:$ABF$3,0)),"")</f>
        <v>30.386550484453817</v>
      </c>
      <c r="DH26" s="6">
        <f>IFERROR(INDEX(Sales!$D$5:$ABF$18,MATCH(UsagePerHour!$B26,Sales!$C$5:$C$18,0),MATCH(UsagePerHour!DH$4,Sales!$D$3:$ABF$3,0))/DH$2*INDEX(Usage!$D$5:$ABF$11,MATCH(UsagePerHour!$B$20,Usage!$C$5:$C$11,0),MATCH(UsagePerHour!DH$4,Usage!$D$3:$ABF$3,0)),"")</f>
        <v>58.477727759313019</v>
      </c>
      <c r="DI26" s="6">
        <f>IFERROR(INDEX(Sales!$D$5:$ABF$18,MATCH(UsagePerHour!$B26,Sales!$C$5:$C$18,0),MATCH(UsagePerHour!DI$4,Sales!$D$3:$ABF$3,0))/DI$2*INDEX(Usage!$D$5:$ABF$11,MATCH(UsagePerHour!$B$20,Usage!$C$5:$C$11,0),MATCH(UsagePerHour!DI$4,Usage!$D$3:$ABF$3,0)),"")</f>
        <v>9.4232707183922635</v>
      </c>
      <c r="DJ26" s="6">
        <f>IFERROR(INDEX(Sales!$D$5:$ABF$18,MATCH(UsagePerHour!$B26,Sales!$C$5:$C$18,0),MATCH(UsagePerHour!DJ$4,Sales!$D$3:$ABF$3,0))/DJ$2*INDEX(Usage!$D$5:$ABF$11,MATCH(UsagePerHour!$B$20,Usage!$C$5:$C$11,0),MATCH(UsagePerHour!DJ$4,Usage!$D$3:$ABF$3,0)),"")</f>
        <v>128.06522565228872</v>
      </c>
      <c r="DK26" s="6">
        <f>IFERROR(INDEX(Sales!$D$5:$ABF$18,MATCH(UsagePerHour!$B26,Sales!$C$5:$C$18,0),MATCH(UsagePerHour!DK$4,Sales!$D$3:$ABF$3,0))/DK$2*INDEX(Usage!$D$5:$ABF$11,MATCH(UsagePerHour!$B$20,Usage!$C$5:$C$11,0),MATCH(UsagePerHour!DK$4,Usage!$D$3:$ABF$3,0)),"")</f>
        <v>22.916353284145227</v>
      </c>
      <c r="DL26" s="6">
        <f>IFERROR(INDEX(Sales!$D$5:$ABF$18,MATCH(UsagePerHour!$B26,Sales!$C$5:$C$18,0),MATCH(UsagePerHour!DL$4,Sales!$D$3:$ABF$3,0))/DL$2*INDEX(Usage!$D$5:$ABF$11,MATCH(UsagePerHour!$B$20,Usage!$C$5:$C$11,0),MATCH(UsagePerHour!DL$4,Usage!$D$3:$ABF$3,0)),"")</f>
        <v>35.243021074457545</v>
      </c>
      <c r="DM26" s="6">
        <f>IFERROR(INDEX(Sales!$D$5:$ABF$18,MATCH(UsagePerHour!$B26,Sales!$C$5:$C$18,0),MATCH(UsagePerHour!DM$4,Sales!$D$3:$ABF$3,0))/DM$2*INDEX(Usage!$D$5:$ABF$11,MATCH(UsagePerHour!$B$20,Usage!$C$5:$C$11,0),MATCH(UsagePerHour!DM$4,Usage!$D$3:$ABF$3,0)),"")</f>
        <v>6.4024353120243536</v>
      </c>
      <c r="DN26" s="6">
        <f>IFERROR(INDEX(Sales!$D$5:$ABF$18,MATCH(UsagePerHour!$B26,Sales!$C$5:$C$18,0),MATCH(UsagePerHour!DN$4,Sales!$D$3:$ABF$3,0))/DN$2*INDEX(Usage!$D$5:$ABF$11,MATCH(UsagePerHour!$B$20,Usage!$C$5:$C$11,0),MATCH(UsagePerHour!DN$4,Usage!$D$3:$ABF$3,0)),"")</f>
        <v>38.042116346406949</v>
      </c>
      <c r="DO26" s="6">
        <f>IFERROR(INDEX(Sales!$D$5:$ABF$18,MATCH(UsagePerHour!$B26,Sales!$C$5:$C$18,0),MATCH(UsagePerHour!DO$4,Sales!$D$3:$ABF$3,0))/DO$2*INDEX(Usage!$D$5:$ABF$11,MATCH(UsagePerHour!$B$20,Usage!$C$5:$C$11,0),MATCH(UsagePerHour!DO$4,Usage!$D$3:$ABF$3,0)),"")</f>
        <v>28.928711376169588</v>
      </c>
      <c r="DP26" s="6">
        <f>IFERROR(INDEX(Sales!$D$5:$ABF$18,MATCH(UsagePerHour!$B26,Sales!$C$5:$C$18,0),MATCH(UsagePerHour!DP$4,Sales!$D$3:$ABF$3,0))/DP$2*INDEX(Usage!$D$5:$ABF$11,MATCH(UsagePerHour!$B$20,Usage!$C$5:$C$11,0),MATCH(UsagePerHour!DP$4,Usage!$D$3:$ABF$3,0)),"")</f>
        <v>6.4751071350988409</v>
      </c>
      <c r="DQ26" s="6">
        <f>IFERROR(INDEX(Sales!$D$5:$ABF$18,MATCH(UsagePerHour!$B26,Sales!$C$5:$C$18,0),MATCH(UsagePerHour!DQ$4,Sales!$D$3:$ABF$3,0))/DQ$2*INDEX(Usage!$D$5:$ABF$11,MATCH(UsagePerHour!$B$20,Usage!$C$5:$C$11,0),MATCH(UsagePerHour!DQ$4,Usage!$D$3:$ABF$3,0)),"")</f>
        <v>169.8883807533785</v>
      </c>
      <c r="DR26" s="6">
        <f>IFERROR(INDEX(Sales!$D$5:$ABF$18,MATCH(UsagePerHour!$B26,Sales!$C$5:$C$18,0),MATCH(UsagePerHour!DR$4,Sales!$D$3:$ABF$3,0))/DR$2*INDEX(Usage!$D$5:$ABF$11,MATCH(UsagePerHour!$B$20,Usage!$C$5:$C$11,0),MATCH(UsagePerHour!DR$4,Usage!$D$3:$ABF$3,0)),"")</f>
        <v>19.826032989966716</v>
      </c>
      <c r="DS26" s="6">
        <f>IFERROR(INDEX(Sales!$D$5:$ABF$18,MATCH(UsagePerHour!$B26,Sales!$C$5:$C$18,0),MATCH(UsagePerHour!DS$4,Sales!$D$3:$ABF$3,0))/DS$2*INDEX(Usage!$D$5:$ABF$11,MATCH(UsagePerHour!$B$20,Usage!$C$5:$C$11,0),MATCH(UsagePerHour!DS$4,Usage!$D$3:$ABF$3,0)),"")</f>
        <v>13.284406746388784</v>
      </c>
      <c r="DT26" s="6">
        <f>IFERROR(INDEX(Sales!$D$5:$ABF$18,MATCH(UsagePerHour!$B26,Sales!$C$5:$C$18,0),MATCH(UsagePerHour!DT$4,Sales!$D$3:$ABF$3,0))/DT$2*INDEX(Usage!$D$5:$ABF$11,MATCH(UsagePerHour!$B$20,Usage!$C$5:$C$11,0),MATCH(UsagePerHour!DT$4,Usage!$D$3:$ABF$3,0)),"")</f>
        <v>2.9721021611001963</v>
      </c>
      <c r="DU26" s="6">
        <f>IFERROR(INDEX(Sales!$D$5:$ABF$18,MATCH(UsagePerHour!$B26,Sales!$C$5:$C$18,0),MATCH(UsagePerHour!DU$4,Sales!$D$3:$ABF$3,0))/DU$2*INDEX(Usage!$D$5:$ABF$11,MATCH(UsagePerHour!$B$20,Usage!$C$5:$C$11,0),MATCH(UsagePerHour!DU$4,Usage!$D$3:$ABF$3,0)),"")</f>
        <v>22.353404263045139</v>
      </c>
      <c r="DV26" s="6">
        <f>IFERROR(INDEX(Sales!$D$5:$ABF$18,MATCH(UsagePerHour!$B26,Sales!$C$5:$C$18,0),MATCH(UsagePerHour!DV$4,Sales!$D$3:$ABF$3,0))/DV$2*INDEX(Usage!$D$5:$ABF$11,MATCH(UsagePerHour!$B$20,Usage!$C$5:$C$11,0),MATCH(UsagePerHour!DV$4,Usage!$D$3:$ABF$3,0)),"")</f>
        <v>13.899377777777778</v>
      </c>
      <c r="DW26" s="6">
        <f>IFERROR(INDEX(Sales!$D$5:$ABF$18,MATCH(UsagePerHour!$B26,Sales!$C$5:$C$18,0),MATCH(UsagePerHour!DW$4,Sales!$D$3:$ABF$3,0))/DW$2*INDEX(Usage!$D$5:$ABF$11,MATCH(UsagePerHour!$B$20,Usage!$C$5:$C$11,0),MATCH(UsagePerHour!DW$4,Usage!$D$3:$ABF$3,0)),"")</f>
        <v>2.915310306924833</v>
      </c>
      <c r="DX26" s="6">
        <f>IFERROR(INDEX(Sales!$D$5:$ABF$18,MATCH(UsagePerHour!$B26,Sales!$C$5:$C$18,0),MATCH(UsagePerHour!DX$4,Sales!$D$3:$ABF$3,0))/DX$2*INDEX(Usage!$D$5:$ABF$11,MATCH(UsagePerHour!$B$20,Usage!$C$5:$C$11,0),MATCH(UsagePerHour!DX$4,Usage!$D$3:$ABF$3,0)),"")</f>
        <v>90.214785451139264</v>
      </c>
      <c r="DY26" s="6">
        <f>IFERROR(INDEX(Sales!$D$5:$ABF$18,MATCH(UsagePerHour!$B26,Sales!$C$5:$C$18,0),MATCH(UsagePerHour!DY$4,Sales!$D$3:$ABF$3,0))/DY$2*INDEX(Usage!$D$5:$ABF$11,MATCH(UsagePerHour!$B$20,Usage!$C$5:$C$11,0),MATCH(UsagePerHour!DY$4,Usage!$D$3:$ABF$3,0)),"")</f>
        <v>17.920768395679616</v>
      </c>
      <c r="DZ26" s="6">
        <f>IFERROR(INDEX(Sales!$D$5:$ABF$18,MATCH(UsagePerHour!$B26,Sales!$C$5:$C$18,0),MATCH(UsagePerHour!DZ$4,Sales!$D$3:$ABF$3,0))/DZ$2*INDEX(Usage!$D$5:$ABF$11,MATCH(UsagePerHour!$B$20,Usage!$C$5:$C$11,0),MATCH(UsagePerHour!DZ$4,Usage!$D$3:$ABF$3,0)),"")</f>
        <v>25.469182606400221</v>
      </c>
      <c r="EA26" s="6">
        <f>IFERROR(INDEX(Sales!$D$5:$ABF$18,MATCH(UsagePerHour!$B26,Sales!$C$5:$C$18,0),MATCH(UsagePerHour!EA$4,Sales!$D$3:$ABF$3,0))/EA$2*INDEX(Usage!$D$5:$ABF$11,MATCH(UsagePerHour!$B$20,Usage!$C$5:$C$11,0),MATCH(UsagePerHour!EA$4,Usage!$D$3:$ABF$3,0)),"")</f>
        <v>258.42347242061555</v>
      </c>
      <c r="EB26" s="6">
        <f>IFERROR(INDEX(Sales!$D$5:$ABF$18,MATCH(UsagePerHour!$B26,Sales!$C$5:$C$18,0),MATCH(UsagePerHour!EB$4,Sales!$D$3:$ABF$3,0))/EB$2*INDEX(Usage!$D$5:$ABF$11,MATCH(UsagePerHour!$B$20,Usage!$C$5:$C$11,0),MATCH(UsagePerHour!EB$4,Usage!$D$3:$ABF$3,0)),"")</f>
        <v>3.0195104647037958E-2</v>
      </c>
      <c r="EC26" s="6">
        <f>IFERROR(INDEX(Sales!$D$5:$ABF$18,MATCH(UsagePerHour!$B26,Sales!$C$5:$C$18,0),MATCH(UsagePerHour!EC$4,Sales!$D$3:$ABF$3,0))/EC$2*INDEX(Usage!$D$5:$ABF$11,MATCH(UsagePerHour!$B$20,Usage!$C$5:$C$11,0),MATCH(UsagePerHour!EC$4,Usage!$D$3:$ABF$3,0)),"")</f>
        <v>21.83930105386662</v>
      </c>
      <c r="ED26" s="6">
        <f>IFERROR(INDEX(Sales!$D$5:$ABF$18,MATCH(UsagePerHour!$B26,Sales!$C$5:$C$18,0),MATCH(UsagePerHour!ED$4,Sales!$D$3:$ABF$3,0))/ED$2*INDEX(Usage!$D$5:$ABF$11,MATCH(UsagePerHour!$B$20,Usage!$C$5:$C$11,0),MATCH(UsagePerHour!ED$4,Usage!$D$3:$ABF$3,0)),"")</f>
        <v>10.249552811831945</v>
      </c>
      <c r="EE26" s="6">
        <f>IFERROR(INDEX(Sales!$D$5:$ABF$18,MATCH(UsagePerHour!$B26,Sales!$C$5:$C$18,0),MATCH(UsagePerHour!EE$4,Sales!$D$3:$ABF$3,0))/EE$2*INDEX(Usage!$D$5:$ABF$11,MATCH(UsagePerHour!$B$20,Usage!$C$5:$C$11,0),MATCH(UsagePerHour!EE$4,Usage!$D$3:$ABF$3,0)),"")</f>
        <v>129.19293212919141</v>
      </c>
      <c r="EF26" s="6">
        <f>IFERROR(INDEX(Sales!$D$5:$ABF$18,MATCH(UsagePerHour!$B26,Sales!$C$5:$C$18,0),MATCH(UsagePerHour!EF$4,Sales!$D$3:$ABF$3,0))/EF$2*INDEX(Usage!$D$5:$ABF$11,MATCH(UsagePerHour!$B$20,Usage!$C$5:$C$11,0),MATCH(UsagePerHour!EF$4,Usage!$D$3:$ABF$3,0)),"")</f>
        <v>28.517801274623405</v>
      </c>
      <c r="EG26" s="6">
        <f>IFERROR(INDEX(Sales!$D$5:$ABF$18,MATCH(UsagePerHour!$B26,Sales!$C$5:$C$18,0),MATCH(UsagePerHour!EG$4,Sales!$D$3:$ABF$3,0))/EG$2*INDEX(Usage!$D$5:$ABF$11,MATCH(UsagePerHour!$B$20,Usage!$C$5:$C$11,0),MATCH(UsagePerHour!EG$4,Usage!$D$3:$ABF$3,0)),"")</f>
        <v>25.969902765645681</v>
      </c>
      <c r="EH26" s="6">
        <f>IFERROR(INDEX(Sales!$D$5:$ABF$18,MATCH(UsagePerHour!$B26,Sales!$C$5:$C$18,0),MATCH(UsagePerHour!EH$4,Sales!$D$3:$ABF$3,0))/EH$2*INDEX(Usage!$D$5:$ABF$11,MATCH(UsagePerHour!$B$20,Usage!$C$5:$C$11,0),MATCH(UsagePerHour!EH$4,Usage!$D$3:$ABF$3,0)),"")</f>
        <v>2.9328075386663937</v>
      </c>
      <c r="EI26" s="6">
        <f>IFERROR(INDEX(Sales!$D$5:$ABF$18,MATCH(UsagePerHour!$B26,Sales!$C$5:$C$18,0),MATCH(UsagePerHour!EI$4,Sales!$D$3:$ABF$3,0))/EI$2*INDEX(Usage!$D$5:$ABF$11,MATCH(UsagePerHour!$B$20,Usage!$C$5:$C$11,0),MATCH(UsagePerHour!EI$4,Usage!$D$3:$ABF$3,0)),"")</f>
        <v>37.641707875119934</v>
      </c>
      <c r="EJ26" s="6">
        <f>IFERROR(INDEX(Sales!$D$5:$ABF$18,MATCH(UsagePerHour!$B26,Sales!$C$5:$C$18,0),MATCH(UsagePerHour!EJ$4,Sales!$D$3:$ABF$3,0))/EJ$2*INDEX(Usage!$D$5:$ABF$11,MATCH(UsagePerHour!$B$20,Usage!$C$5:$C$11,0),MATCH(UsagePerHour!EJ$4,Usage!$D$3:$ABF$3,0)),"")</f>
        <v>13.806016002934637</v>
      </c>
      <c r="EK26" s="6">
        <f>IFERROR(INDEX(Sales!$D$5:$ABF$18,MATCH(UsagePerHour!$B26,Sales!$C$5:$C$18,0),MATCH(UsagePerHour!EK$4,Sales!$D$3:$ABF$3,0))/EK$2*INDEX(Usage!$D$5:$ABF$11,MATCH(UsagePerHour!$B$20,Usage!$C$5:$C$11,0),MATCH(UsagePerHour!EK$4,Usage!$D$3:$ABF$3,0)),"")</f>
        <v>11.428279756321709</v>
      </c>
      <c r="EL26" s="6">
        <f>IFERROR(INDEX(Sales!$D$5:$ABF$18,MATCH(UsagePerHour!$B26,Sales!$C$5:$C$18,0),MATCH(UsagePerHour!EL$4,Sales!$D$3:$ABF$3,0))/EL$2*INDEX(Usage!$D$5:$ABF$11,MATCH(UsagePerHour!$B$20,Usage!$C$5:$C$11,0),MATCH(UsagePerHour!EL$4,Usage!$D$3:$ABF$3,0)),"")</f>
        <v>144.38348705262311</v>
      </c>
      <c r="EM26" s="6">
        <f>IFERROR(INDEX(Sales!$D$5:$ABF$18,MATCH(UsagePerHour!$B26,Sales!$C$5:$C$18,0),MATCH(UsagePerHour!EM$4,Sales!$D$3:$ABF$3,0))/EM$2*INDEX(Usage!$D$5:$ABF$11,MATCH(UsagePerHour!$B$20,Usage!$C$5:$C$11,0),MATCH(UsagePerHour!EM$4,Usage!$D$3:$ABF$3,0)),"")</f>
        <v>33.155627712017001</v>
      </c>
      <c r="EN26" s="6">
        <f>IFERROR(INDEX(Sales!$D$5:$ABF$18,MATCH(UsagePerHour!$B26,Sales!$C$5:$C$18,0),MATCH(UsagePerHour!EN$4,Sales!$D$3:$ABF$3,0))/EN$2*INDEX(Usage!$D$5:$ABF$11,MATCH(UsagePerHour!$B$20,Usage!$C$5:$C$11,0),MATCH(UsagePerHour!EN$4,Usage!$D$3:$ABF$3,0)),"")</f>
        <v>15.412283589604554</v>
      </c>
      <c r="EO26" s="6">
        <f>IFERROR(INDEX(Sales!$D$5:$ABF$18,MATCH(UsagePerHour!$B26,Sales!$C$5:$C$18,0),MATCH(UsagePerHour!EO$4,Sales!$D$3:$ABF$3,0))/EO$2*INDEX(Usage!$D$5:$ABF$11,MATCH(UsagePerHour!$B$20,Usage!$C$5:$C$11,0),MATCH(UsagePerHour!EO$4,Usage!$D$3:$ABF$3,0)),"")</f>
        <v>1.8506121211580815</v>
      </c>
      <c r="EP26" s="6">
        <f>IFERROR(INDEX(Sales!$D$5:$ABF$18,MATCH(UsagePerHour!$B26,Sales!$C$5:$C$18,0),MATCH(UsagePerHour!EP$4,Sales!$D$3:$ABF$3,0))/EP$2*INDEX(Usage!$D$5:$ABF$11,MATCH(UsagePerHour!$B$20,Usage!$C$5:$C$11,0),MATCH(UsagePerHour!EP$4,Usage!$D$3:$ABF$3,0)),"")</f>
        <v>37.654395277974743</v>
      </c>
      <c r="EQ26" s="6">
        <f>IFERROR(INDEX(Sales!$D$5:$ABF$18,MATCH(UsagePerHour!$B26,Sales!$C$5:$C$18,0),MATCH(UsagePerHour!EQ$4,Sales!$D$3:$ABF$3,0))/EQ$2*INDEX(Usage!$D$5:$ABF$11,MATCH(UsagePerHour!$B$20,Usage!$C$5:$C$11,0),MATCH(UsagePerHour!EQ$4,Usage!$D$3:$ABF$3,0)),"")</f>
        <v>26.046320921985814</v>
      </c>
      <c r="ER26" s="6">
        <f>IFERROR(INDEX(Sales!$D$5:$ABF$18,MATCH(UsagePerHour!$B26,Sales!$C$5:$C$18,0),MATCH(UsagePerHour!ER$4,Sales!$D$3:$ABF$3,0))/ER$2*INDEX(Usage!$D$5:$ABF$11,MATCH(UsagePerHour!$B$20,Usage!$C$5:$C$11,0),MATCH(UsagePerHour!ER$4,Usage!$D$3:$ABF$3,0)),"")</f>
        <v>16.823160892263882</v>
      </c>
      <c r="ES26" s="6">
        <f>IFERROR(INDEX(Sales!$D$5:$ABF$18,MATCH(UsagePerHour!$B26,Sales!$C$5:$C$18,0),MATCH(UsagePerHour!ES$4,Sales!$D$3:$ABF$3,0))/ES$2*INDEX(Usage!$D$5:$ABF$11,MATCH(UsagePerHour!$B$20,Usage!$C$5:$C$11,0),MATCH(UsagePerHour!ES$4,Usage!$D$3:$ABF$3,0)),"")</f>
        <v>110.50964326946033</v>
      </c>
      <c r="ET26" s="6">
        <f>IFERROR(INDEX(Sales!$D$5:$ABF$18,MATCH(UsagePerHour!$B26,Sales!$C$5:$C$18,0),MATCH(UsagePerHour!ET$4,Sales!$D$3:$ABF$3,0))/ET$2*INDEX(Usage!$D$5:$ABF$11,MATCH(UsagePerHour!$B$20,Usage!$C$5:$C$11,0),MATCH(UsagePerHour!ET$4,Usage!$D$3:$ABF$3,0)),"")</f>
        <v>22.86912599060841</v>
      </c>
      <c r="EU26" s="6">
        <f>IFERROR(INDEX(Sales!$D$5:$ABF$18,MATCH(UsagePerHour!$B26,Sales!$C$5:$C$18,0),MATCH(UsagePerHour!EU$4,Sales!$D$3:$ABF$3,0))/EU$2*INDEX(Usage!$D$5:$ABF$11,MATCH(UsagePerHour!$B$20,Usage!$C$5:$C$11,0),MATCH(UsagePerHour!EU$4,Usage!$D$3:$ABF$3,0)),"")</f>
        <v>46.92007347969281</v>
      </c>
      <c r="EV26" s="6">
        <f>IFERROR(INDEX(Sales!$D$5:$ABF$18,MATCH(UsagePerHour!$B26,Sales!$C$5:$C$18,0),MATCH(UsagePerHour!EV$4,Sales!$D$3:$ABF$3,0))/EV$2*INDEX(Usage!$D$5:$ABF$11,MATCH(UsagePerHour!$B$20,Usage!$C$5:$C$11,0),MATCH(UsagePerHour!EV$4,Usage!$D$3:$ABF$3,0)),"")</f>
        <v>9.5539009968949191</v>
      </c>
      <c r="EW26" s="6">
        <f>IFERROR(INDEX(Sales!$D$5:$ABF$18,MATCH(UsagePerHour!$B26,Sales!$C$5:$C$18,0),MATCH(UsagePerHour!EW$4,Sales!$D$3:$ABF$3,0))/EW$2*INDEX(Usage!$D$5:$ABF$11,MATCH(UsagePerHour!$B$20,Usage!$C$5:$C$11,0),MATCH(UsagePerHour!EW$4,Usage!$D$3:$ABF$3,0)),"")</f>
        <v>38.682739443281825</v>
      </c>
      <c r="EX26" s="6">
        <f>IFERROR(INDEX(Sales!$D$5:$ABF$18,MATCH(UsagePerHour!$B26,Sales!$C$5:$C$18,0),MATCH(UsagePerHour!EX$4,Sales!$D$3:$ABF$3,0))/EX$2*INDEX(Usage!$D$5:$ABF$11,MATCH(UsagePerHour!$B$20,Usage!$C$5:$C$11,0),MATCH(UsagePerHour!EX$4,Usage!$D$3:$ABF$3,0)),"")</f>
        <v>18.574180387183922</v>
      </c>
      <c r="EY26" s="6">
        <f>IFERROR(INDEX(Sales!$D$5:$ABF$18,MATCH(UsagePerHour!$B26,Sales!$C$5:$C$18,0),MATCH(UsagePerHour!EY$4,Sales!$D$3:$ABF$3,0))/EY$2*INDEX(Usage!$D$5:$ABF$11,MATCH(UsagePerHour!$B$20,Usage!$C$5:$C$11,0),MATCH(UsagePerHour!EY$4,Usage!$D$3:$ABF$3,0)),"")</f>
        <v>48.767090202667227</v>
      </c>
      <c r="EZ26" s="6">
        <f>IFERROR(INDEX(Sales!$D$5:$ABF$18,MATCH(UsagePerHour!$B26,Sales!$C$5:$C$18,0),MATCH(UsagePerHour!EZ$4,Sales!$D$3:$ABF$3,0))/EZ$2*INDEX(Usage!$D$5:$ABF$11,MATCH(UsagePerHour!$B$20,Usage!$C$5:$C$11,0),MATCH(UsagePerHour!EZ$4,Usage!$D$3:$ABF$3,0)),"")</f>
        <v>182.95170694573409</v>
      </c>
      <c r="FA26" s="6">
        <f>IFERROR(INDEX(Sales!$D$5:$ABF$18,MATCH(UsagePerHour!$B26,Sales!$C$5:$C$18,0),MATCH(UsagePerHour!FA$4,Sales!$D$3:$ABF$3,0))/FA$2*INDEX(Usage!$D$5:$ABF$11,MATCH(UsagePerHour!$B$20,Usage!$C$5:$C$11,0),MATCH(UsagePerHour!FA$4,Usage!$D$3:$ABF$3,0)),"")</f>
        <v>30.002160265191176</v>
      </c>
      <c r="FB26" s="6">
        <f>IFERROR(INDEX(Sales!$D$5:$ABF$18,MATCH(UsagePerHour!$B26,Sales!$C$5:$C$18,0),MATCH(UsagePerHour!FB$4,Sales!$D$3:$ABF$3,0))/FB$2*INDEX(Usage!$D$5:$ABF$11,MATCH(UsagePerHour!$B$20,Usage!$C$5:$C$11,0),MATCH(UsagePerHour!FB$4,Usage!$D$3:$ABF$3,0)),"")</f>
        <v>8.3178642108252845</v>
      </c>
      <c r="FC26" s="6">
        <f>IFERROR(INDEX(Sales!$D$5:$ABF$18,MATCH(UsagePerHour!$B26,Sales!$C$5:$C$18,0),MATCH(UsagePerHour!FC$4,Sales!$D$3:$ABF$3,0))/FC$2*INDEX(Usage!$D$5:$ABF$11,MATCH(UsagePerHour!$B$20,Usage!$C$5:$C$11,0),MATCH(UsagePerHour!FC$4,Usage!$D$3:$ABF$3,0)),"")</f>
        <v>3.7675114332712716</v>
      </c>
      <c r="FD26" s="6">
        <f>IFERROR(INDEX(Sales!$D$5:$ABF$18,MATCH(UsagePerHour!$B26,Sales!$C$5:$C$18,0),MATCH(UsagePerHour!FD$4,Sales!$D$3:$ABF$3,0))/FD$2*INDEX(Usage!$D$5:$ABF$11,MATCH(UsagePerHour!$B$20,Usage!$C$5:$C$11,0),MATCH(UsagePerHour!FD$4,Usage!$D$3:$ABF$3,0)),"")</f>
        <v>1.5915290276853025</v>
      </c>
      <c r="FE26" s="6">
        <f>IFERROR(INDEX(Sales!$D$5:$ABF$18,MATCH(UsagePerHour!$B26,Sales!$C$5:$C$18,0),MATCH(UsagePerHour!FE$4,Sales!$D$3:$ABF$3,0))/FE$2*INDEX(Usage!$D$5:$ABF$11,MATCH(UsagePerHour!$B$20,Usage!$C$5:$C$11,0),MATCH(UsagePerHour!FE$4,Usage!$D$3:$ABF$3,0)),"")</f>
        <v>3.4801867839496112</v>
      </c>
      <c r="FF26" s="6">
        <f>IFERROR(INDEX(Sales!$D$5:$ABF$18,MATCH(UsagePerHour!$B26,Sales!$C$5:$C$18,0),MATCH(UsagePerHour!FF$4,Sales!$D$3:$ABF$3,0))/FF$2*INDEX(Usage!$D$5:$ABF$11,MATCH(UsagePerHour!$B$20,Usage!$C$5:$C$11,0),MATCH(UsagePerHour!FF$4,Usage!$D$3:$ABF$3,0)),"")</f>
        <v>0.69869455131366931</v>
      </c>
      <c r="FG26" s="6">
        <f>IFERROR(INDEX(Sales!$D$5:$ABF$18,MATCH(UsagePerHour!$B26,Sales!$C$5:$C$18,0),MATCH(UsagePerHour!FG$4,Sales!$D$3:$ABF$3,0))/FG$2*INDEX(Usage!$D$5:$ABF$11,MATCH(UsagePerHour!$B$20,Usage!$C$5:$C$11,0),MATCH(UsagePerHour!FG$4,Usage!$D$3:$ABF$3,0)),"")</f>
        <v>24.024929650354174</v>
      </c>
      <c r="FH26" s="6">
        <f>IFERROR(INDEX(Sales!$D$5:$ABF$18,MATCH(UsagePerHour!$B26,Sales!$C$5:$C$18,0),MATCH(UsagePerHour!FH$4,Sales!$D$3:$ABF$3,0))/FH$2*INDEX(Usage!$D$5:$ABF$11,MATCH(UsagePerHour!$B$20,Usage!$C$5:$C$11,0),MATCH(UsagePerHour!FH$4,Usage!$D$3:$ABF$3,0)),"")</f>
        <v>8.0274803547631084</v>
      </c>
      <c r="FI26" s="6">
        <f>IFERROR(INDEX(Sales!$D$5:$ABF$18,MATCH(UsagePerHour!$B26,Sales!$C$5:$C$18,0),MATCH(UsagePerHour!FI$4,Sales!$D$3:$ABF$3,0))/FI$2*INDEX(Usage!$D$5:$ABF$11,MATCH(UsagePerHour!$B$20,Usage!$C$5:$C$11,0),MATCH(UsagePerHour!FI$4,Usage!$D$3:$ABF$3,0)),"")</f>
        <v>8.1959674566678462</v>
      </c>
      <c r="FJ26" s="6">
        <f>IFERROR(INDEX(Sales!$D$5:$ABF$18,MATCH(UsagePerHour!$B26,Sales!$C$5:$C$18,0),MATCH(UsagePerHour!FJ$4,Sales!$D$3:$ABF$3,0))/FJ$2*INDEX(Usage!$D$5:$ABF$11,MATCH(UsagePerHour!$B$20,Usage!$C$5:$C$11,0),MATCH(UsagePerHour!FJ$4,Usage!$D$3:$ABF$3,0)),"")</f>
        <v>1.011809282478515</v>
      </c>
      <c r="FK26" s="6">
        <f>IFERROR(INDEX(Sales!$D$5:$ABF$18,MATCH(UsagePerHour!$B26,Sales!$C$5:$C$18,0),MATCH(UsagePerHour!FK$4,Sales!$D$3:$ABF$3,0))/FK$2*INDEX(Usage!$D$5:$ABF$11,MATCH(UsagePerHour!$B$20,Usage!$C$5:$C$11,0),MATCH(UsagePerHour!FK$4,Usage!$D$3:$ABF$3,0)),"")</f>
        <v>19.192251382120929</v>
      </c>
      <c r="FL26" s="6">
        <f>IFERROR(INDEX(Sales!$D$5:$ABF$18,MATCH(UsagePerHour!$B26,Sales!$C$5:$C$18,0),MATCH(UsagePerHour!FL$4,Sales!$D$3:$ABF$3,0))/FL$2*INDEX(Usage!$D$5:$ABF$11,MATCH(UsagePerHour!$B$20,Usage!$C$5:$C$11,0),MATCH(UsagePerHour!FL$4,Usage!$D$3:$ABF$3,0)),"")</f>
        <v>22.828927506128711</v>
      </c>
      <c r="FM26" s="6">
        <f>IFERROR(INDEX(Sales!$D$5:$ABF$18,MATCH(UsagePerHour!$B26,Sales!$C$5:$C$18,0),MATCH(UsagePerHour!FM$4,Sales!$D$3:$ABF$3,0))/FM$2*INDEX(Usage!$D$5:$ABF$11,MATCH(UsagePerHour!$B$20,Usage!$C$5:$C$11,0),MATCH(UsagePerHour!FM$4,Usage!$D$3:$ABF$3,0)),"")</f>
        <v>11.298834073143569</v>
      </c>
      <c r="FN26" s="6">
        <f>IFERROR(INDEX(Sales!$D$5:$ABF$18,MATCH(UsagePerHour!$B26,Sales!$C$5:$C$18,0),MATCH(UsagePerHour!FN$4,Sales!$D$3:$ABF$3,0))/FN$2*INDEX(Usage!$D$5:$ABF$11,MATCH(UsagePerHour!$B$20,Usage!$C$5:$C$11,0),MATCH(UsagePerHour!FN$4,Usage!$D$3:$ABF$3,0)),"")</f>
        <v>190.19650062202757</v>
      </c>
      <c r="FO26" s="6">
        <f>IFERROR(INDEX(Sales!$D$5:$ABF$18,MATCH(UsagePerHour!$B26,Sales!$C$5:$C$18,0),MATCH(UsagePerHour!FO$4,Sales!$D$3:$ABF$3,0))/FO$2*INDEX(Usage!$D$5:$ABF$11,MATCH(UsagePerHour!$B$20,Usage!$C$5:$C$11,0),MATCH(UsagePerHour!FO$4,Usage!$D$3:$ABF$3,0)),"")</f>
        <v>26.110207100591715</v>
      </c>
      <c r="FP26" s="6">
        <f>IFERROR(INDEX(Sales!$D$5:$ABF$18,MATCH(UsagePerHour!$B26,Sales!$C$5:$C$18,0),MATCH(UsagePerHour!FP$4,Sales!$D$3:$ABF$3,0))/FP$2*INDEX(Usage!$D$5:$ABF$11,MATCH(UsagePerHour!$B$20,Usage!$C$5:$C$11,0),MATCH(UsagePerHour!FP$4,Usage!$D$3:$ABF$3,0)),"")</f>
        <v>39.542988989417807</v>
      </c>
      <c r="FQ26" s="6">
        <f>IFERROR(INDEX(Sales!$D$5:$ABF$18,MATCH(UsagePerHour!$B26,Sales!$C$5:$C$18,0),MATCH(UsagePerHour!FQ$4,Sales!$D$3:$ABF$3,0))/FQ$2*INDEX(Usage!$D$5:$ABF$11,MATCH(UsagePerHour!$B$20,Usage!$C$5:$C$11,0),MATCH(UsagePerHour!FQ$4,Usage!$D$3:$ABF$3,0)),"")</f>
        <v>3.3437107639967056</v>
      </c>
      <c r="FR26" s="6">
        <f>IFERROR(INDEX(Sales!$D$5:$ABF$18,MATCH(UsagePerHour!$B26,Sales!$C$5:$C$18,0),MATCH(UsagePerHour!FR$4,Sales!$D$3:$ABF$3,0))/FR$2*INDEX(Usage!$D$5:$ABF$11,MATCH(UsagePerHour!$B$20,Usage!$C$5:$C$11,0),MATCH(UsagePerHour!FR$4,Usage!$D$3:$ABF$3,0)),"")</f>
        <v>34.070209973753279</v>
      </c>
      <c r="FS26" s="6">
        <f>IFERROR(INDEX(Sales!$D$5:$ABF$18,MATCH(UsagePerHour!$B26,Sales!$C$5:$C$18,0),MATCH(UsagePerHour!FS$4,Sales!$D$3:$ABF$3,0))/FS$2*INDEX(Usage!$D$5:$ABF$11,MATCH(UsagePerHour!$B$20,Usage!$C$5:$C$11,0),MATCH(UsagePerHour!FS$4,Usage!$D$3:$ABF$3,0)),"")</f>
        <v>31.288423806409419</v>
      </c>
      <c r="FT26" s="6">
        <f>IFERROR(INDEX(Sales!$D$5:$ABF$18,MATCH(UsagePerHour!$B26,Sales!$C$5:$C$18,0),MATCH(UsagePerHour!FT$4,Sales!$D$3:$ABF$3,0))/FT$2*INDEX(Usage!$D$5:$ABF$11,MATCH(UsagePerHour!$B$20,Usage!$C$5:$C$11,0),MATCH(UsagePerHour!FT$4,Usage!$D$3:$ABF$3,0)),"")</f>
        <v>52.745909045276576</v>
      </c>
      <c r="FU26" s="6">
        <f>IFERROR(INDEX(Sales!$D$5:$ABF$18,MATCH(UsagePerHour!$B26,Sales!$C$5:$C$18,0),MATCH(UsagePerHour!FU$4,Sales!$D$3:$ABF$3,0))/FU$2*INDEX(Usage!$D$5:$ABF$11,MATCH(UsagePerHour!$B$20,Usage!$C$5:$C$11,0),MATCH(UsagePerHour!FU$4,Usage!$D$3:$ABF$3,0)),"")</f>
        <v>217.86784918127435</v>
      </c>
      <c r="FV26" s="6">
        <f>IFERROR(INDEX(Sales!$D$5:$ABF$18,MATCH(UsagePerHour!$B26,Sales!$C$5:$C$18,0),MATCH(UsagePerHour!FV$4,Sales!$D$3:$ABF$3,0))/FV$2*INDEX(Usage!$D$5:$ABF$11,MATCH(UsagePerHour!$B$20,Usage!$C$5:$C$11,0),MATCH(UsagePerHour!FV$4,Usage!$D$3:$ABF$3,0)),"")</f>
        <v>35.353902825568611</v>
      </c>
      <c r="FW26" s="6">
        <f>IFERROR(INDEX(Sales!$D$5:$ABF$18,MATCH(UsagePerHour!$B26,Sales!$C$5:$C$18,0),MATCH(UsagePerHour!FW$4,Sales!$D$3:$ABF$3,0))/FW$2*INDEX(Usage!$D$5:$ABF$11,MATCH(UsagePerHour!$B$20,Usage!$C$5:$C$11,0),MATCH(UsagePerHour!FW$4,Usage!$D$3:$ABF$3,0)),"")</f>
        <v>33.480909216093139</v>
      </c>
      <c r="FX26" s="6">
        <f>IFERROR(INDEX(Sales!$D$5:$ABF$18,MATCH(UsagePerHour!$B26,Sales!$C$5:$C$18,0),MATCH(UsagePerHour!FX$4,Sales!$D$3:$ABF$3,0))/FX$2*INDEX(Usage!$D$5:$ABF$11,MATCH(UsagePerHour!$B$20,Usage!$C$5:$C$11,0),MATCH(UsagePerHour!FX$4,Usage!$D$3:$ABF$3,0)),"")</f>
        <v>3.2206403503372347</v>
      </c>
      <c r="FY26" s="6">
        <f>IFERROR(INDEX(Sales!$D$5:$ABF$18,MATCH(UsagePerHour!$B26,Sales!$C$5:$C$18,0),MATCH(UsagePerHour!FY$4,Sales!$D$3:$ABF$3,0))/FY$2*INDEX(Usage!$D$5:$ABF$11,MATCH(UsagePerHour!$B$20,Usage!$C$5:$C$11,0),MATCH(UsagePerHour!FY$4,Usage!$D$3:$ABF$3,0)),"")</f>
        <v>27.665649010634407</v>
      </c>
      <c r="FZ26" s="6">
        <f>IFERROR(INDEX(Sales!$D$5:$ABF$18,MATCH(UsagePerHour!$B26,Sales!$C$5:$C$18,0),MATCH(UsagePerHour!FZ$4,Sales!$D$3:$ABF$3,0))/FZ$2*INDEX(Usage!$D$5:$ABF$11,MATCH(UsagePerHour!$B$20,Usage!$C$5:$C$11,0),MATCH(UsagePerHour!FZ$4,Usage!$D$3:$ABF$3,0)),"")</f>
        <v>45.297523856485654</v>
      </c>
      <c r="GA26" s="6">
        <f>IFERROR(INDEX(Sales!$D$5:$ABF$18,MATCH(UsagePerHour!$B26,Sales!$C$5:$C$18,0),MATCH(UsagePerHour!GA$4,Sales!$D$3:$ABF$3,0))/GA$2*INDEX(Usage!$D$5:$ABF$11,MATCH(UsagePerHour!$B$20,Usage!$C$5:$C$11,0),MATCH(UsagePerHour!GA$4,Usage!$D$3:$ABF$3,0)),"")</f>
        <v>24.614000684666447</v>
      </c>
      <c r="GB26" s="6">
        <f>IFERROR(INDEX(Sales!$D$5:$ABF$18,MATCH(UsagePerHour!$B26,Sales!$C$5:$C$18,0),MATCH(UsagePerHour!GB$4,Sales!$D$3:$ABF$3,0))/GB$2*INDEX(Usage!$D$5:$ABF$11,MATCH(UsagePerHour!$B$20,Usage!$C$5:$C$11,0),MATCH(UsagePerHour!GB$4,Usage!$D$3:$ABF$3,0)),"")</f>
        <v>115.97225596423887</v>
      </c>
      <c r="GC26" s="6">
        <f>IFERROR(INDEX(Sales!$D$5:$ABF$18,MATCH(UsagePerHour!$B26,Sales!$C$5:$C$18,0),MATCH(UsagePerHour!GC$4,Sales!$D$3:$ABF$3,0))/GC$2*INDEX(Usage!$D$5:$ABF$11,MATCH(UsagePerHour!$B$20,Usage!$C$5:$C$11,0),MATCH(UsagePerHour!GC$4,Usage!$D$3:$ABF$3,0)),"")</f>
        <v>28.259738726686077</v>
      </c>
      <c r="GD26" s="6">
        <f>IFERROR(INDEX(Sales!$D$5:$ABF$18,MATCH(UsagePerHour!$B26,Sales!$C$5:$C$18,0),MATCH(UsagePerHour!GD$4,Sales!$D$3:$ABF$3,0))/GD$2*INDEX(Usage!$D$5:$ABF$11,MATCH(UsagePerHour!$B$20,Usage!$C$5:$C$11,0),MATCH(UsagePerHour!GD$4,Usage!$D$3:$ABF$3,0)),"")</f>
        <v>17.511139758802763</v>
      </c>
      <c r="GE26" s="6">
        <f>IFERROR(INDEX(Sales!$D$5:$ABF$18,MATCH(UsagePerHour!$B26,Sales!$C$5:$C$18,0),MATCH(UsagePerHour!GE$4,Sales!$D$3:$ABF$3,0))/GE$2*INDEX(Usage!$D$5:$ABF$11,MATCH(UsagePerHour!$B$20,Usage!$C$5:$C$11,0),MATCH(UsagePerHour!GE$4,Usage!$D$3:$ABF$3,0)),"")</f>
        <v>0.38962671557027923</v>
      </c>
      <c r="GF26" s="6">
        <f>IFERROR(INDEX(Sales!$D$5:$ABF$18,MATCH(UsagePerHour!$B26,Sales!$C$5:$C$18,0),MATCH(UsagePerHour!GF$4,Sales!$D$3:$ABF$3,0))/GF$2*INDEX(Usage!$D$5:$ABF$11,MATCH(UsagePerHour!$B$20,Usage!$C$5:$C$11,0),MATCH(UsagePerHour!GF$4,Usage!$D$3:$ABF$3,0)),"")</f>
        <v>36.851916646113075</v>
      </c>
      <c r="GG26" s="6">
        <f>IFERROR(INDEX(Sales!$D$5:$ABF$18,MATCH(UsagePerHour!$B26,Sales!$C$5:$C$18,0),MATCH(UsagePerHour!GG$4,Sales!$D$3:$ABF$3,0))/GG$2*INDEX(Usage!$D$5:$ABF$11,MATCH(UsagePerHour!$B$20,Usage!$C$5:$C$11,0),MATCH(UsagePerHour!GG$4,Usage!$D$3:$ABF$3,0)),"")</f>
        <v>8.9607439992349622</v>
      </c>
      <c r="GH26" s="6">
        <f>IFERROR(INDEX(Sales!$D$5:$ABF$18,MATCH(UsagePerHour!$B26,Sales!$C$5:$C$18,0),MATCH(UsagePerHour!GH$4,Sales!$D$3:$ABF$3,0))/GH$2*INDEX(Usage!$D$5:$ABF$11,MATCH(UsagePerHour!$B$20,Usage!$C$5:$C$11,0),MATCH(UsagePerHour!GH$4,Usage!$D$3:$ABF$3,0)),"")</f>
        <v>32.869639307015049</v>
      </c>
      <c r="GI26" s="6">
        <f>IFERROR(INDEX(Sales!$D$5:$ABF$18,MATCH(UsagePerHour!$B26,Sales!$C$5:$C$18,0),MATCH(UsagePerHour!GI$4,Sales!$D$3:$ABF$3,0))/GI$2*INDEX(Usage!$D$5:$ABF$11,MATCH(UsagePerHour!$B$20,Usage!$C$5:$C$11,0),MATCH(UsagePerHour!GI$4,Usage!$D$3:$ABF$3,0)),"")</f>
        <v>159.35987754112276</v>
      </c>
      <c r="GJ26" s="6">
        <f>IFERROR(INDEX(Sales!$D$5:$ABF$18,MATCH(UsagePerHour!$B26,Sales!$C$5:$C$18,0),MATCH(UsagePerHour!GJ$4,Sales!$D$3:$ABF$3,0))/GJ$2*INDEX(Usage!$D$5:$ABF$11,MATCH(UsagePerHour!$B$20,Usage!$C$5:$C$11,0),MATCH(UsagePerHour!GJ$4,Usage!$D$3:$ABF$3,0)),"")</f>
        <v>15.034590176190596</v>
      </c>
      <c r="GK26" s="6">
        <f>IFERROR(INDEX(Sales!$D$5:$ABF$18,MATCH(UsagePerHour!$B26,Sales!$C$5:$C$18,0),MATCH(UsagePerHour!GK$4,Sales!$D$3:$ABF$3,0))/GK$2*INDEX(Usage!$D$5:$ABF$11,MATCH(UsagePerHour!$B$20,Usage!$C$5:$C$11,0),MATCH(UsagePerHour!GK$4,Usage!$D$3:$ABF$3,0)),"")</f>
        <v>22.959365900978888</v>
      </c>
      <c r="GL26" s="6">
        <f>IFERROR(INDEX(Sales!$D$5:$ABF$18,MATCH(UsagePerHour!$B26,Sales!$C$5:$C$18,0),MATCH(UsagePerHour!GL$4,Sales!$D$3:$ABF$3,0))/GL$2*INDEX(Usage!$D$5:$ABF$11,MATCH(UsagePerHour!$B$20,Usage!$C$5:$C$11,0),MATCH(UsagePerHour!GL$4,Usage!$D$3:$ABF$3,0)),"")</f>
        <v>3.983228381786394</v>
      </c>
      <c r="GM26" s="6">
        <f>IFERROR(INDEX(Sales!$D$5:$ABF$18,MATCH(UsagePerHour!$B26,Sales!$C$5:$C$18,0),MATCH(UsagePerHour!GM$4,Sales!$D$3:$ABF$3,0))/GM$2*INDEX(Usage!$D$5:$ABF$11,MATCH(UsagePerHour!$B$20,Usage!$C$5:$C$11,0),MATCH(UsagePerHour!GM$4,Usage!$D$3:$ABF$3,0)),"")</f>
        <v>43.70062029551157</v>
      </c>
      <c r="GN26" s="6">
        <f>IFERROR(INDEX(Sales!$D$5:$ABF$18,MATCH(UsagePerHour!$B26,Sales!$C$5:$C$18,0),MATCH(UsagePerHour!GN$4,Sales!$D$3:$ABF$3,0))/GN$2*INDEX(Usage!$D$5:$ABF$11,MATCH(UsagePerHour!$B$20,Usage!$C$5:$C$11,0),MATCH(UsagePerHour!GN$4,Usage!$D$3:$ABF$3,0)),"")</f>
        <v>16.698093242983262</v>
      </c>
      <c r="GO26" s="6">
        <f>IFERROR(INDEX(Sales!$D$5:$ABF$18,MATCH(UsagePerHour!$B26,Sales!$C$5:$C$18,0),MATCH(UsagePerHour!GO$4,Sales!$D$3:$ABF$3,0))/GO$2*INDEX(Usage!$D$5:$ABF$11,MATCH(UsagePerHour!$B$20,Usage!$C$5:$C$11,0),MATCH(UsagePerHour!GO$4,Usage!$D$3:$ABF$3,0)),"")</f>
        <v>23.300026937773744</v>
      </c>
      <c r="GP26" s="6">
        <f>IFERROR(INDEX(Sales!$D$5:$ABF$18,MATCH(UsagePerHour!$B26,Sales!$C$5:$C$18,0),MATCH(UsagePerHour!GP$4,Sales!$D$3:$ABF$3,0))/GP$2*INDEX(Usage!$D$5:$ABF$11,MATCH(UsagePerHour!$B$20,Usage!$C$5:$C$11,0),MATCH(UsagePerHour!GP$4,Usage!$D$3:$ABF$3,0)),"")</f>
        <v>280.94832979834274</v>
      </c>
      <c r="GQ26" s="6">
        <f>IFERROR(INDEX(Sales!$D$5:$ABF$18,MATCH(UsagePerHour!$B26,Sales!$C$5:$C$18,0),MATCH(UsagePerHour!GQ$4,Sales!$D$3:$ABF$3,0))/GQ$2*INDEX(Usage!$D$5:$ABF$11,MATCH(UsagePerHour!$B$20,Usage!$C$5:$C$11,0),MATCH(UsagePerHour!GQ$4,Usage!$D$3:$ABF$3,0)),"")</f>
        <v>19.966388028292513</v>
      </c>
      <c r="GR26" s="6">
        <f>IFERROR(INDEX(Sales!$D$5:$ABF$18,MATCH(UsagePerHour!$B26,Sales!$C$5:$C$18,0),MATCH(UsagePerHour!GR$4,Sales!$D$3:$ABF$3,0))/GR$2*INDEX(Usage!$D$5:$ABF$11,MATCH(UsagePerHour!$B$20,Usage!$C$5:$C$11,0),MATCH(UsagePerHour!GR$4,Usage!$D$3:$ABF$3,0)),"")</f>
        <v>13.246787265548486</v>
      </c>
      <c r="GS26" s="6">
        <f>IFERROR(INDEX(Sales!$D$5:$ABF$18,MATCH(UsagePerHour!$B26,Sales!$C$5:$C$18,0),MATCH(UsagePerHour!GS$4,Sales!$D$3:$ABF$3,0))/GS$2*INDEX(Usage!$D$5:$ABF$11,MATCH(UsagePerHour!$B$20,Usage!$C$5:$C$11,0),MATCH(UsagePerHour!GS$4,Usage!$D$3:$ABF$3,0)),"")</f>
        <v>9.7591145833333321</v>
      </c>
      <c r="GT26" s="6">
        <f>IFERROR(INDEX(Sales!$D$5:$ABF$18,MATCH(UsagePerHour!$B26,Sales!$C$5:$C$18,0),MATCH(UsagePerHour!GT$4,Sales!$D$3:$ABF$3,0))/GT$2*INDEX(Usage!$D$5:$ABF$11,MATCH(UsagePerHour!$B$20,Usage!$C$5:$C$11,0),MATCH(UsagePerHour!GT$4,Usage!$D$3:$ABF$3,0)),"")</f>
        <v>22.382716567173219</v>
      </c>
      <c r="GU26" s="6">
        <f>IFERROR(INDEX(Sales!$D$5:$ABF$18,MATCH(UsagePerHour!$B26,Sales!$C$5:$C$18,0),MATCH(UsagePerHour!GU$4,Sales!$D$3:$ABF$3,0))/GU$2*INDEX(Usage!$D$5:$ABF$11,MATCH(UsagePerHour!$B$20,Usage!$C$5:$C$11,0),MATCH(UsagePerHour!GU$4,Usage!$D$3:$ABF$3,0)),"")</f>
        <v>28.155598024152074</v>
      </c>
      <c r="GV26" s="6">
        <f>IFERROR(INDEX(Sales!$D$5:$ABF$18,MATCH(UsagePerHour!$B26,Sales!$C$5:$C$18,0),MATCH(UsagePerHour!GV$4,Sales!$D$3:$ABF$3,0))/GV$2*INDEX(Usage!$D$5:$ABF$11,MATCH(UsagePerHour!$B$20,Usage!$C$5:$C$11,0),MATCH(UsagePerHour!GV$4,Usage!$D$3:$ABF$3,0)),"")</f>
        <v>21.79525296564935</v>
      </c>
      <c r="GW26" s="6">
        <f>IFERROR(INDEX(Sales!$D$5:$ABF$18,MATCH(UsagePerHour!$B26,Sales!$C$5:$C$18,0),MATCH(UsagePerHour!GW$4,Sales!$D$3:$ABF$3,0))/GW$2*INDEX(Usage!$D$5:$ABF$11,MATCH(UsagePerHour!$B$20,Usage!$C$5:$C$11,0),MATCH(UsagePerHour!GW$4,Usage!$D$3:$ABF$3,0)),"")</f>
        <v>124.24054338344206</v>
      </c>
      <c r="GX26" s="6">
        <f>IFERROR(INDEX(Sales!$D$5:$ABF$18,MATCH(UsagePerHour!$B26,Sales!$C$5:$C$18,0),MATCH(UsagePerHour!GX$4,Sales!$D$3:$ABF$3,0))/GX$2*INDEX(Usage!$D$5:$ABF$11,MATCH(UsagePerHour!$B$20,Usage!$C$5:$C$11,0),MATCH(UsagePerHour!GX$4,Usage!$D$3:$ABF$3,0)),"")</f>
        <v>5.5537073939579091</v>
      </c>
      <c r="GY26" s="6">
        <f>IFERROR(INDEX(Sales!$D$5:$ABF$18,MATCH(UsagePerHour!$B26,Sales!$C$5:$C$18,0),MATCH(UsagePerHour!GY$4,Sales!$D$3:$ABF$3,0))/GY$2*INDEX(Usage!$D$5:$ABF$11,MATCH(UsagePerHour!$B$20,Usage!$C$5:$C$11,0),MATCH(UsagePerHour!GY$4,Usage!$D$3:$ABF$3,0)),"")</f>
        <v>59.995135206851991</v>
      </c>
      <c r="GZ26" s="6">
        <f>IFERROR(INDEX(Sales!$D$5:$ABF$18,MATCH(UsagePerHour!$B26,Sales!$C$5:$C$18,0),MATCH(UsagePerHour!GZ$4,Sales!$D$3:$ABF$3,0))/GZ$2*INDEX(Usage!$D$5:$ABF$11,MATCH(UsagePerHour!$B$20,Usage!$C$5:$C$11,0),MATCH(UsagePerHour!GZ$4,Usage!$D$3:$ABF$3,0)),"")</f>
        <v>8.729900199600797</v>
      </c>
      <c r="HA26" s="6">
        <f>IFERROR(INDEX(Sales!$D$5:$ABF$18,MATCH(UsagePerHour!$B26,Sales!$C$5:$C$18,0),MATCH(UsagePerHour!HA$4,Sales!$D$3:$ABF$3,0))/HA$2*INDEX(Usage!$D$5:$ABF$11,MATCH(UsagePerHour!$B$20,Usage!$C$5:$C$11,0),MATCH(UsagePerHour!HA$4,Usage!$D$3:$ABF$3,0)),"")</f>
        <v>26.682332961327575</v>
      </c>
      <c r="HB26" s="6">
        <f>IFERROR(INDEX(Sales!$D$5:$ABF$18,MATCH(UsagePerHour!$B26,Sales!$C$5:$C$18,0),MATCH(UsagePerHour!HB$4,Sales!$D$3:$ABF$3,0))/HB$2*INDEX(Usage!$D$5:$ABF$11,MATCH(UsagePerHour!$B$20,Usage!$C$5:$C$11,0),MATCH(UsagePerHour!HB$4,Usage!$D$3:$ABF$3,0)),"")</f>
        <v>17.488539191287913</v>
      </c>
      <c r="HC26" s="6">
        <f>IFERROR(INDEX(Sales!$D$5:$ABF$18,MATCH(UsagePerHour!$B26,Sales!$C$5:$C$18,0),MATCH(UsagePerHour!HC$4,Sales!$D$3:$ABF$3,0))/HC$2*INDEX(Usage!$D$5:$ABF$11,MATCH(UsagePerHour!$B$20,Usage!$C$5:$C$11,0),MATCH(UsagePerHour!HC$4,Usage!$D$3:$ABF$3,0)),"")</f>
        <v>33.96558122951194</v>
      </c>
      <c r="HD26" s="6">
        <f>IFERROR(INDEX(Sales!$D$5:$ABF$18,MATCH(UsagePerHour!$B26,Sales!$C$5:$C$18,0),MATCH(UsagePerHour!HD$4,Sales!$D$3:$ABF$3,0))/HD$2*INDEX(Usage!$D$5:$ABF$11,MATCH(UsagePerHour!$B$20,Usage!$C$5:$C$11,0),MATCH(UsagePerHour!HD$4,Usage!$D$3:$ABF$3,0)),"")</f>
        <v>118.09190165315181</v>
      </c>
      <c r="HE26" s="6">
        <f>IFERROR(INDEX(Sales!$D$5:$ABF$18,MATCH(UsagePerHour!$B26,Sales!$C$5:$C$18,0),MATCH(UsagePerHour!HE$4,Sales!$D$3:$ABF$3,0))/HE$2*INDEX(Usage!$D$5:$ABF$11,MATCH(UsagePerHour!$B$20,Usage!$C$5:$C$11,0),MATCH(UsagePerHour!HE$4,Usage!$D$3:$ABF$3,0)),"")</f>
        <v>58.975764795832184</v>
      </c>
      <c r="HF26" s="6">
        <f>IFERROR(INDEX(Sales!$D$5:$ABF$18,MATCH(UsagePerHour!$B26,Sales!$C$5:$C$18,0),MATCH(UsagePerHour!HF$4,Sales!$D$3:$ABF$3,0))/HF$2*INDEX(Usage!$D$5:$ABF$11,MATCH(UsagePerHour!$B$20,Usage!$C$5:$C$11,0),MATCH(UsagePerHour!HF$4,Usage!$D$3:$ABF$3,0)),"")</f>
        <v>18.563423180991528</v>
      </c>
      <c r="HG26" s="6">
        <f>IFERROR(INDEX(Sales!$D$5:$ABF$18,MATCH(UsagePerHour!$B26,Sales!$C$5:$C$18,0),MATCH(UsagePerHour!HG$4,Sales!$D$3:$ABF$3,0))/HG$2*INDEX(Usage!$D$5:$ABF$11,MATCH(UsagePerHour!$B$20,Usage!$C$5:$C$11,0),MATCH(UsagePerHour!HG$4,Usage!$D$3:$ABF$3,0)),"")</f>
        <v>9.7427335212283221</v>
      </c>
      <c r="HH26" s="6">
        <f>IFERROR(INDEX(Sales!$D$5:$ABF$18,MATCH(UsagePerHour!$B26,Sales!$C$5:$C$18,0),MATCH(UsagePerHour!HH$4,Sales!$D$3:$ABF$3,0))/HH$2*INDEX(Usage!$D$5:$ABF$11,MATCH(UsagePerHour!$B$20,Usage!$C$5:$C$11,0),MATCH(UsagePerHour!HH$4,Usage!$D$3:$ABF$3,0)),"")</f>
        <v>44.13331823281834</v>
      </c>
      <c r="HI26" s="6">
        <f>IFERROR(INDEX(Sales!$D$5:$ABF$18,MATCH(UsagePerHour!$B26,Sales!$C$5:$C$18,0),MATCH(UsagePerHour!HI$4,Sales!$D$3:$ABF$3,0))/HI$2*INDEX(Usage!$D$5:$ABF$11,MATCH(UsagePerHour!$B$20,Usage!$C$5:$C$11,0),MATCH(UsagePerHour!HI$4,Usage!$D$3:$ABF$3,0)),"")</f>
        <v>25.220618924462677</v>
      </c>
      <c r="HJ26" s="6">
        <f>IFERROR(INDEX(Sales!$D$5:$ABF$18,MATCH(UsagePerHour!$B26,Sales!$C$5:$C$18,0),MATCH(UsagePerHour!HJ$4,Sales!$D$3:$ABF$3,0))/HJ$2*INDEX(Usage!$D$5:$ABF$11,MATCH(UsagePerHour!$B$20,Usage!$C$5:$C$11,0),MATCH(UsagePerHour!HJ$4,Usage!$D$3:$ABF$3,0)),"")</f>
        <v>16.478216273165661</v>
      </c>
      <c r="HK26" s="6">
        <f>IFERROR(INDEX(Sales!$D$5:$ABF$18,MATCH(UsagePerHour!$B26,Sales!$C$5:$C$18,0),MATCH(UsagePerHour!HK$4,Sales!$D$3:$ABF$3,0))/HK$2*INDEX(Usage!$D$5:$ABF$11,MATCH(UsagePerHour!$B$20,Usage!$C$5:$C$11,0),MATCH(UsagePerHour!HK$4,Usage!$D$3:$ABF$3,0)),"")</f>
        <v>63.292520457694351</v>
      </c>
      <c r="HL26" s="6">
        <f>IFERROR(INDEX(Sales!$D$5:$ABF$18,MATCH(UsagePerHour!$B26,Sales!$C$5:$C$18,0),MATCH(UsagePerHour!HL$4,Sales!$D$3:$ABF$3,0))/HL$2*INDEX(Usage!$D$5:$ABF$11,MATCH(UsagePerHour!$B$20,Usage!$C$5:$C$11,0),MATCH(UsagePerHour!HL$4,Usage!$D$3:$ABF$3,0)),"")</f>
        <v>10.936734456833925</v>
      </c>
      <c r="HM26" s="6">
        <f>IFERROR(INDEX(Sales!$D$5:$ABF$18,MATCH(UsagePerHour!$B26,Sales!$C$5:$C$18,0),MATCH(UsagePerHour!HM$4,Sales!$D$3:$ABF$3,0))/HM$2*INDEX(Usage!$D$5:$ABF$11,MATCH(UsagePerHour!$B$20,Usage!$C$5:$C$11,0),MATCH(UsagePerHour!HM$4,Usage!$D$3:$ABF$3,0)),"")</f>
        <v>88.725470693712865</v>
      </c>
      <c r="HN26" s="6">
        <f>IFERROR(INDEX(Sales!$D$5:$ABF$18,MATCH(UsagePerHour!$B26,Sales!$C$5:$C$18,0),MATCH(UsagePerHour!HN$4,Sales!$D$3:$ABF$3,0))/HN$2*INDEX(Usage!$D$5:$ABF$11,MATCH(UsagePerHour!$B$20,Usage!$C$5:$C$11,0),MATCH(UsagePerHour!HN$4,Usage!$D$3:$ABF$3,0)),"")</f>
        <v>2.1376700877536816</v>
      </c>
      <c r="HO26" s="6">
        <f>IFERROR(INDEX(Sales!$D$5:$ABF$18,MATCH(UsagePerHour!$B26,Sales!$C$5:$C$18,0),MATCH(UsagePerHour!HO$4,Sales!$D$3:$ABF$3,0))/HO$2*INDEX(Usage!$D$5:$ABF$11,MATCH(UsagePerHour!$B$20,Usage!$C$5:$C$11,0),MATCH(UsagePerHour!HO$4,Usage!$D$3:$ABF$3,0)),"")</f>
        <v>30.897211243470327</v>
      </c>
      <c r="HP26" s="6">
        <f>IFERROR(INDEX(Sales!$D$5:$ABF$18,MATCH(UsagePerHour!$B26,Sales!$C$5:$C$18,0),MATCH(UsagePerHour!HP$4,Sales!$D$3:$ABF$3,0))/HP$2*INDEX(Usage!$D$5:$ABF$11,MATCH(UsagePerHour!$B$20,Usage!$C$5:$C$11,0),MATCH(UsagePerHour!HP$4,Usage!$D$3:$ABF$3,0)),"")</f>
        <v>70.553408400535957</v>
      </c>
      <c r="HQ26" s="6">
        <f>IFERROR(INDEX(Sales!$D$5:$ABF$18,MATCH(UsagePerHour!$B26,Sales!$C$5:$C$18,0),MATCH(UsagePerHour!HQ$4,Sales!$D$3:$ABF$3,0))/HQ$2*INDEX(Usage!$D$5:$ABF$11,MATCH(UsagePerHour!$B$20,Usage!$C$5:$C$11,0),MATCH(UsagePerHour!HQ$4,Usage!$D$3:$ABF$3,0)),"")</f>
        <v>14.761891978489224</v>
      </c>
      <c r="HR26" s="6">
        <f>IFERROR(INDEX(Sales!$D$5:$ABF$18,MATCH(UsagePerHour!$B26,Sales!$C$5:$C$18,0),MATCH(UsagePerHour!HR$4,Sales!$D$3:$ABF$3,0))/HR$2*INDEX(Usage!$D$5:$ABF$11,MATCH(UsagePerHour!$B$20,Usage!$C$5:$C$11,0),MATCH(UsagePerHour!HR$4,Usage!$D$3:$ABF$3,0)),"")</f>
        <v>138.91560616439534</v>
      </c>
      <c r="HS26" s="6">
        <f>IFERROR(INDEX(Sales!$D$5:$ABF$18,MATCH(UsagePerHour!$B26,Sales!$C$5:$C$18,0),MATCH(UsagePerHour!HS$4,Sales!$D$3:$ABF$3,0))/HS$2*INDEX(Usage!$D$5:$ABF$11,MATCH(UsagePerHour!$B$20,Usage!$C$5:$C$11,0),MATCH(UsagePerHour!HS$4,Usage!$D$3:$ABF$3,0)),"")</f>
        <v>29.567720544493824</v>
      </c>
      <c r="HT26" s="6">
        <f>IFERROR(INDEX(Sales!$D$5:$ABF$18,MATCH(UsagePerHour!$B26,Sales!$C$5:$C$18,0),MATCH(UsagePerHour!HT$4,Sales!$D$3:$ABF$3,0))/HT$2*INDEX(Usage!$D$5:$ABF$11,MATCH(UsagePerHour!$B$20,Usage!$C$5:$C$11,0),MATCH(UsagePerHour!HT$4,Usage!$D$3:$ABF$3,0)),"")</f>
        <v>38.457477601654034</v>
      </c>
      <c r="HU26" s="6">
        <f>IFERROR(INDEX(Sales!$D$5:$ABF$18,MATCH(UsagePerHour!$B26,Sales!$C$5:$C$18,0),MATCH(UsagePerHour!HU$4,Sales!$D$3:$ABF$3,0))/HU$2*INDEX(Usage!$D$5:$ABF$11,MATCH(UsagePerHour!$B$20,Usage!$C$5:$C$11,0),MATCH(UsagePerHour!HU$4,Usage!$D$3:$ABF$3,0)),"")</f>
        <v>2.105940281926951</v>
      </c>
      <c r="HV26" s="6">
        <f>IFERROR(INDEX(Sales!$D$5:$ABF$18,MATCH(UsagePerHour!$B26,Sales!$C$5:$C$18,0),MATCH(UsagePerHour!HV$4,Sales!$D$3:$ABF$3,0))/HV$2*INDEX(Usage!$D$5:$ABF$11,MATCH(UsagePerHour!$B$20,Usage!$C$5:$C$11,0),MATCH(UsagePerHour!HV$4,Usage!$D$3:$ABF$3,0)),"")</f>
        <v>44.709265175718848</v>
      </c>
      <c r="HW26" s="6">
        <f>IFERROR(INDEX(Sales!$D$5:$ABF$18,MATCH(UsagePerHour!$B26,Sales!$C$5:$C$18,0),MATCH(UsagePerHour!HW$4,Sales!$D$3:$ABF$3,0))/HW$2*INDEX(Usage!$D$5:$ABF$11,MATCH(UsagePerHour!$B$20,Usage!$C$5:$C$11,0),MATCH(UsagePerHour!HW$4,Usage!$D$3:$ABF$3,0)),"")</f>
        <v>23.457867643898034</v>
      </c>
      <c r="HX26" s="6">
        <f>IFERROR(INDEX(Sales!$D$5:$ABF$18,MATCH(UsagePerHour!$B26,Sales!$C$5:$C$18,0),MATCH(UsagePerHour!HX$4,Sales!$D$3:$ABF$3,0))/HX$2*INDEX(Usage!$D$5:$ABF$11,MATCH(UsagePerHour!$B$20,Usage!$C$5:$C$11,0),MATCH(UsagePerHour!HX$4,Usage!$D$3:$ABF$3,0)),"")</f>
        <v>13.928546859593204</v>
      </c>
      <c r="HY26" s="6">
        <f>IFERROR(INDEX(Sales!$D$5:$ABF$18,MATCH(UsagePerHour!$B26,Sales!$C$5:$C$18,0),MATCH(UsagePerHour!HY$4,Sales!$D$3:$ABF$3,0))/HY$2*INDEX(Usage!$D$5:$ABF$11,MATCH(UsagePerHour!$B$20,Usage!$C$5:$C$11,0),MATCH(UsagePerHour!HY$4,Usage!$D$3:$ABF$3,0)),"")</f>
        <v>153.32281165705822</v>
      </c>
      <c r="HZ26" s="6">
        <f>IFERROR(INDEX(Sales!$D$5:$ABF$18,MATCH(UsagePerHour!$B26,Sales!$C$5:$C$18,0),MATCH(UsagePerHour!HZ$4,Sales!$D$3:$ABF$3,0))/HZ$2*INDEX(Usage!$D$5:$ABF$11,MATCH(UsagePerHour!$B$20,Usage!$C$5:$C$11,0),MATCH(UsagePerHour!HZ$4,Usage!$D$3:$ABF$3,0)),"")</f>
        <v>20.37967765922183</v>
      </c>
      <c r="IA26" s="6">
        <f>IFERROR(INDEX(Sales!$D$5:$ABF$18,MATCH(UsagePerHour!$B26,Sales!$C$5:$C$18,0),MATCH(UsagePerHour!IA$4,Sales!$D$3:$ABF$3,0))/IA$2*INDEX(Usage!$D$5:$ABF$11,MATCH(UsagePerHour!$B$20,Usage!$C$5:$C$11,0),MATCH(UsagePerHour!IA$4,Usage!$D$3:$ABF$3,0)),"")</f>
        <v>30.108120283815747</v>
      </c>
      <c r="IB26" s="6">
        <f>IFERROR(INDEX(Sales!$D$5:$ABF$18,MATCH(UsagePerHour!$B26,Sales!$C$5:$C$18,0),MATCH(UsagePerHour!IB$4,Sales!$D$3:$ABF$3,0))/IB$2*INDEX(Usage!$D$5:$ABF$11,MATCH(UsagePerHour!$B$20,Usage!$C$5:$C$11,0),MATCH(UsagePerHour!IB$4,Usage!$D$3:$ABF$3,0)),"")</f>
        <v>6.4196025503792997</v>
      </c>
      <c r="IC26" s="6">
        <f>IFERROR(INDEX(Sales!$D$5:$ABF$18,MATCH(UsagePerHour!$B26,Sales!$C$5:$C$18,0),MATCH(UsagePerHour!IC$4,Sales!$D$3:$ABF$3,0))/IC$2*INDEX(Usage!$D$5:$ABF$11,MATCH(UsagePerHour!$B$20,Usage!$C$5:$C$11,0),MATCH(UsagePerHour!IC$4,Usage!$D$3:$ABF$3,0)),"")</f>
        <v>36.980101476207381</v>
      </c>
      <c r="ID26" s="6">
        <f>IFERROR(INDEX(Sales!$D$5:$ABF$18,MATCH(UsagePerHour!$B26,Sales!$C$5:$C$18,0),MATCH(UsagePerHour!ID$4,Sales!$D$3:$ABF$3,0))/ID$2*INDEX(Usage!$D$5:$ABF$11,MATCH(UsagePerHour!$B$20,Usage!$C$5:$C$11,0),MATCH(UsagePerHour!ID$4,Usage!$D$3:$ABF$3,0)),"")</f>
        <v>37.580663172077742</v>
      </c>
      <c r="IE26" s="6">
        <f>IFERROR(INDEX(Sales!$D$5:$ABF$18,MATCH(UsagePerHour!$B26,Sales!$C$5:$C$18,0),MATCH(UsagePerHour!IE$4,Sales!$D$3:$ABF$3,0))/IE$2*INDEX(Usage!$D$5:$ABF$11,MATCH(UsagePerHour!$B$20,Usage!$C$5:$C$11,0),MATCH(UsagePerHour!IE$4,Usage!$D$3:$ABF$3,0)),"")</f>
        <v>68.02130405935219</v>
      </c>
      <c r="IF26" s="6">
        <f>IFERROR(INDEX(Sales!$D$5:$ABF$18,MATCH(UsagePerHour!$B26,Sales!$C$5:$C$18,0),MATCH(UsagePerHour!IF$4,Sales!$D$3:$ABF$3,0))/IF$2*INDEX(Usage!$D$5:$ABF$11,MATCH(UsagePerHour!$B$20,Usage!$C$5:$C$11,0),MATCH(UsagePerHour!IF$4,Usage!$D$3:$ABF$3,0)),"")</f>
        <v>221.05502900288806</v>
      </c>
      <c r="IG26" s="6">
        <f>IFERROR(INDEX(Sales!$D$5:$ABF$18,MATCH(UsagePerHour!$B26,Sales!$C$5:$C$18,0),MATCH(UsagePerHour!IG$4,Sales!$D$3:$ABF$3,0))/IG$2*INDEX(Usage!$D$5:$ABF$11,MATCH(UsagePerHour!$B$20,Usage!$C$5:$C$11,0),MATCH(UsagePerHour!IG$4,Usage!$D$3:$ABF$3,0)),"")</f>
        <v>38.378182688567755</v>
      </c>
      <c r="IH26" s="6">
        <f>IFERROR(INDEX(Sales!$D$5:$ABF$18,MATCH(UsagePerHour!$B26,Sales!$C$5:$C$18,0),MATCH(UsagePerHour!IH$4,Sales!$D$3:$ABF$3,0))/IH$2*INDEX(Usage!$D$5:$ABF$11,MATCH(UsagePerHour!$B$20,Usage!$C$5:$C$11,0),MATCH(UsagePerHour!IH$4,Usage!$D$3:$ABF$3,0)),"")</f>
        <v>58.784097886639948</v>
      </c>
      <c r="II26" s="6">
        <f>IFERROR(INDEX(Sales!$D$5:$ABF$18,MATCH(UsagePerHour!$B26,Sales!$C$5:$C$18,0),MATCH(UsagePerHour!II$4,Sales!$D$3:$ABF$3,0))/II$2*INDEX(Usage!$D$5:$ABF$11,MATCH(UsagePerHour!$B$20,Usage!$C$5:$C$11,0),MATCH(UsagePerHour!II$4,Usage!$D$3:$ABF$3,0)),"")</f>
        <v>1.3410174291759631</v>
      </c>
      <c r="IJ26" s="6">
        <f>IFERROR(INDEX(Sales!$D$5:$ABF$18,MATCH(UsagePerHour!$B26,Sales!$C$5:$C$18,0),MATCH(UsagePerHour!IJ$4,Sales!$D$3:$ABF$3,0))/IJ$2*INDEX(Usage!$D$5:$ABF$11,MATCH(UsagePerHour!$B$20,Usage!$C$5:$C$11,0),MATCH(UsagePerHour!IJ$4,Usage!$D$3:$ABF$3,0)),"")</f>
        <v>29.677721268630357</v>
      </c>
      <c r="IK26" s="6">
        <f>IFERROR(INDEX(Sales!$D$5:$ABF$18,MATCH(UsagePerHour!$B26,Sales!$C$5:$C$18,0),MATCH(UsagePerHour!IK$4,Sales!$D$3:$ABF$3,0))/IK$2*INDEX(Usage!$D$5:$ABF$11,MATCH(UsagePerHour!$B$20,Usage!$C$5:$C$11,0),MATCH(UsagePerHour!IK$4,Usage!$D$3:$ABF$3,0)),"")</f>
        <v>33.563619596140626</v>
      </c>
      <c r="IL26" s="6">
        <f>IFERROR(INDEX(Sales!$D$5:$ABF$18,MATCH(UsagePerHour!$B26,Sales!$C$5:$C$18,0),MATCH(UsagePerHour!IL$4,Sales!$D$3:$ABF$3,0))/IL$2*INDEX(Usage!$D$5:$ABF$11,MATCH(UsagePerHour!$B$20,Usage!$C$5:$C$11,0),MATCH(UsagePerHour!IL$4,Usage!$D$3:$ABF$3,0)),"")</f>
        <v>16.507855967646726</v>
      </c>
      <c r="IM26" s="6">
        <f>IFERROR(INDEX(Sales!$D$5:$ABF$18,MATCH(UsagePerHour!$B26,Sales!$C$5:$C$18,0),MATCH(UsagePerHour!IM$4,Sales!$D$3:$ABF$3,0))/IM$2*INDEX(Usage!$D$5:$ABF$11,MATCH(UsagePerHour!$B$20,Usage!$C$5:$C$11,0),MATCH(UsagePerHour!IM$4,Usage!$D$3:$ABF$3,0)),"")</f>
        <v>92.382568474783938</v>
      </c>
      <c r="IN26" s="6">
        <f>IFERROR(INDEX(Sales!$D$5:$ABF$18,MATCH(UsagePerHour!$B26,Sales!$C$5:$C$18,0),MATCH(UsagePerHour!IN$4,Sales!$D$3:$ABF$3,0))/IN$2*INDEX(Usage!$D$5:$ABF$11,MATCH(UsagePerHour!$B$20,Usage!$C$5:$C$11,0),MATCH(UsagePerHour!IN$4,Usage!$D$3:$ABF$3,0)),"")</f>
        <v>10.931644675874852</v>
      </c>
      <c r="IO26" s="6">
        <f>IFERROR(INDEX(Sales!$D$5:$ABF$18,MATCH(UsagePerHour!$B26,Sales!$C$5:$C$18,0),MATCH(UsagePerHour!IO$4,Sales!$D$3:$ABF$3,0))/IO$2*INDEX(Usage!$D$5:$ABF$11,MATCH(UsagePerHour!$B$20,Usage!$C$5:$C$11,0),MATCH(UsagePerHour!IO$4,Usage!$D$3:$ABF$3,0)),"")</f>
        <v>28.940628073342584</v>
      </c>
      <c r="IP26" s="6">
        <f>IFERROR(INDEX(Sales!$D$5:$ABF$18,MATCH(UsagePerHour!$B26,Sales!$C$5:$C$18,0),MATCH(UsagePerHour!IP$4,Sales!$D$3:$ABF$3,0))/IP$2*INDEX(Usage!$D$5:$ABF$11,MATCH(UsagePerHour!$B$20,Usage!$C$5:$C$11,0),MATCH(UsagePerHour!IP$4,Usage!$D$3:$ABF$3,0)),"")</f>
        <v>3.6863657454303063</v>
      </c>
      <c r="IQ26" s="6">
        <f>IFERROR(INDEX(Sales!$D$5:$ABF$18,MATCH(UsagePerHour!$B26,Sales!$C$5:$C$18,0),MATCH(UsagePerHour!IQ$4,Sales!$D$3:$ABF$3,0))/IQ$2*INDEX(Usage!$D$5:$ABF$11,MATCH(UsagePerHour!$B$20,Usage!$C$5:$C$11,0),MATCH(UsagePerHour!IQ$4,Usage!$D$3:$ABF$3,0)),"")</f>
        <v>26.11664785154872</v>
      </c>
      <c r="IR26" s="6">
        <f>IFERROR(INDEX(Sales!$D$5:$ABF$18,MATCH(UsagePerHour!$B26,Sales!$C$5:$C$18,0),MATCH(UsagePerHour!IR$4,Sales!$D$3:$ABF$3,0))/IR$2*INDEX(Usage!$D$5:$ABF$11,MATCH(UsagePerHour!$B$20,Usage!$C$5:$C$11,0),MATCH(UsagePerHour!IR$4,Usage!$D$3:$ABF$3,0)),"")</f>
        <v>29.387116502490841</v>
      </c>
      <c r="IS26" s="6">
        <f>IFERROR(INDEX(Sales!$D$5:$ABF$18,MATCH(UsagePerHour!$B26,Sales!$C$5:$C$18,0),MATCH(UsagePerHour!IS$4,Sales!$D$3:$ABF$3,0))/IS$2*INDEX(Usage!$D$5:$ABF$11,MATCH(UsagePerHour!$B$20,Usage!$C$5:$C$11,0),MATCH(UsagePerHour!IS$4,Usage!$D$3:$ABF$3,0)),"")</f>
        <v>17.08629754585467</v>
      </c>
      <c r="IT26" s="6">
        <f>IFERROR(INDEX(Sales!$D$5:$ABF$18,MATCH(UsagePerHour!$B26,Sales!$C$5:$C$18,0),MATCH(UsagePerHour!IT$4,Sales!$D$3:$ABF$3,0))/IT$2*INDEX(Usage!$D$5:$ABF$11,MATCH(UsagePerHour!$B$20,Usage!$C$5:$C$11,0),MATCH(UsagePerHour!IT$4,Usage!$D$3:$ABF$3,0)),"")</f>
        <v>83.713338974271053</v>
      </c>
      <c r="IU26" s="6">
        <f>IFERROR(INDEX(Sales!$D$5:$ABF$18,MATCH(UsagePerHour!$B26,Sales!$C$5:$C$18,0),MATCH(UsagePerHour!IU$4,Sales!$D$3:$ABF$3,0))/IU$2*INDEX(Usage!$D$5:$ABF$11,MATCH(UsagePerHour!$B$20,Usage!$C$5:$C$11,0),MATCH(UsagePerHour!IU$4,Usage!$D$3:$ABF$3,0)),"")</f>
        <v>38.924203445585476</v>
      </c>
      <c r="IV26" s="6">
        <f>IFERROR(INDEX(Sales!$D$5:$ABF$18,MATCH(UsagePerHour!$B26,Sales!$C$5:$C$18,0),MATCH(UsagePerHour!IV$4,Sales!$D$3:$ABF$3,0))/IV$2*INDEX(Usage!$D$5:$ABF$11,MATCH(UsagePerHour!$B$20,Usage!$C$5:$C$11,0),MATCH(UsagePerHour!IV$4,Usage!$D$3:$ABF$3,0)),"")</f>
        <v>24.013407782452273</v>
      </c>
      <c r="IW26" s="6">
        <f>IFERROR(INDEX(Sales!$D$5:$ABF$18,MATCH(UsagePerHour!$B26,Sales!$C$5:$C$18,0),MATCH(UsagePerHour!IW$4,Sales!$D$3:$ABF$3,0))/IW$2*INDEX(Usage!$D$5:$ABF$11,MATCH(UsagePerHour!$B$20,Usage!$C$5:$C$11,0),MATCH(UsagePerHour!IW$4,Usage!$D$3:$ABF$3,0)),"")</f>
        <v>7.1887897220169394</v>
      </c>
      <c r="IX26" s="6">
        <f>IFERROR(INDEX(Sales!$D$5:$ABF$18,MATCH(UsagePerHour!$B26,Sales!$C$5:$C$18,0),MATCH(UsagePerHour!IX$4,Sales!$D$3:$ABF$3,0))/IX$2*INDEX(Usage!$D$5:$ABF$11,MATCH(UsagePerHour!$B$20,Usage!$C$5:$C$11,0),MATCH(UsagePerHour!IX$4,Usage!$D$3:$ABF$3,0)),"")</f>
        <v>42.749031115048169</v>
      </c>
      <c r="IY26" s="6">
        <f>IFERROR(INDEX(Sales!$D$5:$ABF$18,MATCH(UsagePerHour!$B26,Sales!$C$5:$C$18,0),MATCH(UsagePerHour!IY$4,Sales!$D$3:$ABF$3,0))/IY$2*INDEX(Usage!$D$5:$ABF$11,MATCH(UsagePerHour!$B$20,Usage!$C$5:$C$11,0),MATCH(UsagePerHour!IY$4,Usage!$D$3:$ABF$3,0)),"")</f>
        <v>38.548999457441035</v>
      </c>
      <c r="IZ26" s="6">
        <f>IFERROR(INDEX(Sales!$D$5:$ABF$18,MATCH(UsagePerHour!$B26,Sales!$C$5:$C$18,0),MATCH(UsagePerHour!IZ$4,Sales!$D$3:$ABF$3,0))/IZ$2*INDEX(Usage!$D$5:$ABF$11,MATCH(UsagePerHour!$B$20,Usage!$C$5:$C$11,0),MATCH(UsagePerHour!IZ$4,Usage!$D$3:$ABF$3,0)),"")</f>
        <v>28.650727602933401</v>
      </c>
      <c r="JA26" s="6">
        <f>IFERROR(INDEX(Sales!$D$5:$ABF$18,MATCH(UsagePerHour!$B26,Sales!$C$5:$C$18,0),MATCH(UsagePerHour!JA$4,Sales!$D$3:$ABF$3,0))/JA$2*INDEX(Usage!$D$5:$ABF$11,MATCH(UsagePerHour!$B$20,Usage!$C$5:$C$11,0),MATCH(UsagePerHour!JA$4,Usage!$D$3:$ABF$3,0)),"")</f>
        <v>165.46272530015912</v>
      </c>
      <c r="JB26" s="6">
        <f>IFERROR(INDEX(Sales!$D$5:$ABF$18,MATCH(UsagePerHour!$B26,Sales!$C$5:$C$18,0),MATCH(UsagePerHour!JB$4,Sales!$D$3:$ABF$3,0))/JB$2*INDEX(Usage!$D$5:$ABF$11,MATCH(UsagePerHour!$B$20,Usage!$C$5:$C$11,0),MATCH(UsagePerHour!JB$4,Usage!$D$3:$ABF$3,0)),"")</f>
        <v>20.239741069537395</v>
      </c>
      <c r="JC26" s="6">
        <f>IFERROR(INDEX(Sales!$D$5:$ABF$18,MATCH(UsagePerHour!$B26,Sales!$C$5:$C$18,0),MATCH(UsagePerHour!JC$4,Sales!$D$3:$ABF$3,0))/JC$2*INDEX(Usage!$D$5:$ABF$11,MATCH(UsagePerHour!$B$20,Usage!$C$5:$C$11,0),MATCH(UsagePerHour!JC$4,Usage!$D$3:$ABF$3,0)),"")</f>
        <v>13.467597090303796</v>
      </c>
      <c r="JD26" s="6">
        <f>IFERROR(INDEX(Sales!$D$5:$ABF$18,MATCH(UsagePerHour!$B26,Sales!$C$5:$C$18,0),MATCH(UsagePerHour!JD$4,Sales!$D$3:$ABF$3,0))/JD$2*INDEX(Usage!$D$5:$ABF$11,MATCH(UsagePerHour!$B$20,Usage!$C$5:$C$11,0),MATCH(UsagePerHour!JD$4,Usage!$D$3:$ABF$3,0)),"")</f>
        <v>4.4568215415130705</v>
      </c>
      <c r="JE26" s="6">
        <f>IFERROR(INDEX(Sales!$D$5:$ABF$18,MATCH(UsagePerHour!$B26,Sales!$C$5:$C$18,0),MATCH(UsagePerHour!JE$4,Sales!$D$3:$ABF$3,0))/JE$2*INDEX(Usage!$D$5:$ABF$11,MATCH(UsagePerHour!$B$20,Usage!$C$5:$C$11,0),MATCH(UsagePerHour!JE$4,Usage!$D$3:$ABF$3,0)),"")</f>
        <v>33.071398018316799</v>
      </c>
      <c r="JF26" s="6">
        <f>IFERROR(INDEX(Sales!$D$5:$ABF$18,MATCH(UsagePerHour!$B26,Sales!$C$5:$C$18,0),MATCH(UsagePerHour!JF$4,Sales!$D$3:$ABF$3,0))/JF$2*INDEX(Usage!$D$5:$ABF$11,MATCH(UsagePerHour!$B$20,Usage!$C$5:$C$11,0),MATCH(UsagePerHour!JF$4,Usage!$D$3:$ABF$3,0)),"")</f>
        <v>20.662614948433916</v>
      </c>
      <c r="JG26" s="6">
        <f>IFERROR(INDEX(Sales!$D$5:$ABF$18,MATCH(UsagePerHour!$B26,Sales!$C$5:$C$18,0),MATCH(UsagePerHour!JG$4,Sales!$D$3:$ABF$3,0))/JG$2*INDEX(Usage!$D$5:$ABF$11,MATCH(UsagePerHour!$B$20,Usage!$C$5:$C$11,0),MATCH(UsagePerHour!JG$4,Usage!$D$3:$ABF$3,0)),"")</f>
        <v>40.767360938284789</v>
      </c>
      <c r="JH26" s="6">
        <f>IFERROR(INDEX(Sales!$D$5:$ABF$18,MATCH(UsagePerHour!$B26,Sales!$C$5:$C$18,0),MATCH(UsagePerHour!JH$4,Sales!$D$3:$ABF$3,0))/JH$2*INDEX(Usage!$D$5:$ABF$11,MATCH(UsagePerHour!$B$20,Usage!$C$5:$C$11,0),MATCH(UsagePerHour!JH$4,Usage!$D$3:$ABF$3,0)),"")</f>
        <v>134.81824966814989</v>
      </c>
      <c r="JI26" s="6">
        <f>IFERROR(INDEX(Sales!$D$5:$ABF$18,MATCH(UsagePerHour!$B26,Sales!$C$5:$C$18,0),MATCH(UsagePerHour!JI$4,Sales!$D$3:$ABF$3,0))/JI$2*INDEX(Usage!$D$5:$ABF$11,MATCH(UsagePerHour!$B$20,Usage!$C$5:$C$11,0),MATCH(UsagePerHour!JI$4,Usage!$D$3:$ABF$3,0)),"")</f>
        <v>19.942032073218908</v>
      </c>
      <c r="JJ26" s="6">
        <f>IFERROR(INDEX(Sales!$D$5:$ABF$18,MATCH(UsagePerHour!$B26,Sales!$C$5:$C$18,0),MATCH(UsagePerHour!JJ$4,Sales!$D$3:$ABF$3,0))/JJ$2*INDEX(Usage!$D$5:$ABF$11,MATCH(UsagePerHour!$B$20,Usage!$C$5:$C$11,0),MATCH(UsagePerHour!JJ$4,Usage!$D$3:$ABF$3,0)),"")</f>
        <v>31.526712595866371</v>
      </c>
      <c r="JK26" s="6">
        <f>IFERROR(INDEX(Sales!$D$5:$ABF$18,MATCH(UsagePerHour!$B26,Sales!$C$5:$C$18,0),MATCH(UsagePerHour!JK$4,Sales!$D$3:$ABF$3,0))/JK$2*INDEX(Usage!$D$5:$ABF$11,MATCH(UsagePerHour!$B$20,Usage!$C$5:$C$11,0),MATCH(UsagePerHour!JK$4,Usage!$D$3:$ABF$3,0)),"")</f>
        <v>5.6068804550946734</v>
      </c>
      <c r="JL26" s="6">
        <f>IFERROR(INDEX(Sales!$D$5:$ABF$18,MATCH(UsagePerHour!$B26,Sales!$C$5:$C$18,0),MATCH(UsagePerHour!JL$4,Sales!$D$3:$ABF$3,0))/JL$2*INDEX(Usage!$D$5:$ABF$11,MATCH(UsagePerHour!$B$20,Usage!$C$5:$C$11,0),MATCH(UsagePerHour!JL$4,Usage!$D$3:$ABF$3,0)),"")</f>
        <v>56.813666536937255</v>
      </c>
      <c r="JM26" s="6">
        <f>IFERROR(INDEX(Sales!$D$5:$ABF$18,MATCH(UsagePerHour!$B26,Sales!$C$5:$C$18,0),MATCH(UsagePerHour!JM$4,Sales!$D$3:$ABF$3,0))/JM$2*INDEX(Usage!$D$5:$ABF$11,MATCH(UsagePerHour!$B$20,Usage!$C$5:$C$11,0),MATCH(UsagePerHour!JM$4,Usage!$D$3:$ABF$3,0)),"")</f>
        <v>32.769929933509005</v>
      </c>
      <c r="JN26" s="6">
        <f>IFERROR(INDEX(Sales!$D$5:$ABF$18,MATCH(UsagePerHour!$B26,Sales!$C$5:$C$18,0),MATCH(UsagePerHour!JN$4,Sales!$D$3:$ABF$3,0))/JN$2*INDEX(Usage!$D$5:$ABF$11,MATCH(UsagePerHour!$B$20,Usage!$C$5:$C$11,0),MATCH(UsagePerHour!JN$4,Usage!$D$3:$ABF$3,0)),"")</f>
        <v>34.517166080310567</v>
      </c>
      <c r="JO26" s="6">
        <f>IFERROR(INDEX(Sales!$D$5:$ABF$18,MATCH(UsagePerHour!$B26,Sales!$C$5:$C$18,0),MATCH(UsagePerHour!JO$4,Sales!$D$3:$ABF$3,0))/JO$2*INDEX(Usage!$D$5:$ABF$11,MATCH(UsagePerHour!$B$20,Usage!$C$5:$C$11,0),MATCH(UsagePerHour!JO$4,Usage!$D$3:$ABF$3,0)),"")</f>
        <v>89.076512167203006</v>
      </c>
      <c r="JP26" s="6">
        <f>IFERROR(INDEX(Sales!$D$5:$ABF$18,MATCH(UsagePerHour!$B26,Sales!$C$5:$C$18,0),MATCH(UsagePerHour!JP$4,Sales!$D$3:$ABF$3,0))/JP$2*INDEX(Usage!$D$5:$ABF$11,MATCH(UsagePerHour!$B$20,Usage!$C$5:$C$11,0),MATCH(UsagePerHour!JP$4,Usage!$D$3:$ABF$3,0)),"")</f>
        <v>4.9226896363470933</v>
      </c>
      <c r="JQ26" s="6">
        <f>IFERROR(INDEX(Sales!$D$5:$ABF$18,MATCH(UsagePerHour!$B26,Sales!$C$5:$C$18,0),MATCH(UsagePerHour!JQ$4,Sales!$D$3:$ABF$3,0))/JQ$2*INDEX(Usage!$D$5:$ABF$11,MATCH(UsagePerHour!$B$20,Usage!$C$5:$C$11,0),MATCH(UsagePerHour!JQ$4,Usage!$D$3:$ABF$3,0)),"")</f>
        <v>4.3060899712978493</v>
      </c>
      <c r="JR26" s="6">
        <f>IFERROR(INDEX(Sales!$D$5:$ABF$18,MATCH(UsagePerHour!$B26,Sales!$C$5:$C$18,0),MATCH(UsagePerHour!JR$4,Sales!$D$3:$ABF$3,0))/JR$2*INDEX(Usage!$D$5:$ABF$11,MATCH(UsagePerHour!$B$20,Usage!$C$5:$C$11,0),MATCH(UsagePerHour!JR$4,Usage!$D$3:$ABF$3,0)),"")</f>
        <v>3.4910319729659474</v>
      </c>
      <c r="JS26" s="6">
        <f>IFERROR(INDEX(Sales!$D$5:$ABF$18,MATCH(UsagePerHour!$B26,Sales!$C$5:$C$18,0),MATCH(UsagePerHour!JS$4,Sales!$D$3:$ABF$3,0))/JS$2*INDEX(Usage!$D$5:$ABF$11,MATCH(UsagePerHour!$B$20,Usage!$C$5:$C$11,0),MATCH(UsagePerHour!JS$4,Usage!$D$3:$ABF$3,0)),"")</f>
        <v>33.435549639088315</v>
      </c>
      <c r="JT26" s="6">
        <f>IFERROR(INDEX(Sales!$D$5:$ABF$18,MATCH(UsagePerHour!$B26,Sales!$C$5:$C$18,0),MATCH(UsagePerHour!JT$4,Sales!$D$3:$ABF$3,0))/JT$2*INDEX(Usage!$D$5:$ABF$11,MATCH(UsagePerHour!$B$20,Usage!$C$5:$C$11,0),MATCH(UsagePerHour!JT$4,Usage!$D$3:$ABF$3,0)),"")</f>
        <v>25.409535589789723</v>
      </c>
      <c r="JU26" s="6">
        <f>IFERROR(INDEX(Sales!$D$5:$ABF$18,MATCH(UsagePerHour!$B26,Sales!$C$5:$C$18,0),MATCH(UsagePerHour!JU$4,Sales!$D$3:$ABF$3,0))/JU$2*INDEX(Usage!$D$5:$ABF$11,MATCH(UsagePerHour!$B$20,Usage!$C$5:$C$11,0),MATCH(UsagePerHour!JU$4,Usage!$D$3:$ABF$3,0)),"")</f>
        <v>31.739659727881076</v>
      </c>
      <c r="JV26" s="6">
        <f>IFERROR(INDEX(Sales!$D$5:$ABF$18,MATCH(UsagePerHour!$B26,Sales!$C$5:$C$18,0),MATCH(UsagePerHour!JV$4,Sales!$D$3:$ABF$3,0))/JV$2*INDEX(Usage!$D$5:$ABF$11,MATCH(UsagePerHour!$B$20,Usage!$C$5:$C$11,0),MATCH(UsagePerHour!JV$4,Usage!$D$3:$ABF$3,0)),"")</f>
        <v>184.49395417904117</v>
      </c>
      <c r="JW26" s="6">
        <f>IFERROR(INDEX(Sales!$D$5:$ABF$18,MATCH(UsagePerHour!$B26,Sales!$C$5:$C$18,0),MATCH(UsagePerHour!JW$4,Sales!$D$3:$ABF$3,0))/JW$2*INDEX(Usage!$D$5:$ABF$11,MATCH(UsagePerHour!$B$20,Usage!$C$5:$C$11,0),MATCH(UsagePerHour!JW$4,Usage!$D$3:$ABF$3,0)),"")</f>
        <v>19.03821609038307</v>
      </c>
      <c r="JX26" s="6">
        <f>IFERROR(INDEX(Sales!$D$5:$ABF$18,MATCH(UsagePerHour!$B26,Sales!$C$5:$C$18,0),MATCH(UsagePerHour!JX$4,Sales!$D$3:$ABF$3,0))/JX$2*INDEX(Usage!$D$5:$ABF$11,MATCH(UsagePerHour!$B$20,Usage!$C$5:$C$11,0),MATCH(UsagePerHour!JX$4,Usage!$D$3:$ABF$3,0)),"")</f>
        <v>31.284355526402098</v>
      </c>
      <c r="JY26" s="6">
        <f>IFERROR(INDEX(Sales!$D$5:$ABF$18,MATCH(UsagePerHour!$B26,Sales!$C$5:$C$18,0),MATCH(UsagePerHour!JY$4,Sales!$D$3:$ABF$3,0))/JY$2*INDEX(Usage!$D$5:$ABF$11,MATCH(UsagePerHour!$B$20,Usage!$C$5:$C$11,0),MATCH(UsagePerHour!JY$4,Usage!$D$3:$ABF$3,0)),"")</f>
        <v>5.5315008308220905</v>
      </c>
      <c r="JZ26" s="6">
        <f>IFERROR(INDEX(Sales!$D$5:$ABF$18,MATCH(UsagePerHour!$B26,Sales!$C$5:$C$18,0),MATCH(UsagePerHour!JZ$4,Sales!$D$3:$ABF$3,0))/JZ$2*INDEX(Usage!$D$5:$ABF$11,MATCH(UsagePerHour!$B$20,Usage!$C$5:$C$11,0),MATCH(UsagePerHour!JZ$4,Usage!$D$3:$ABF$3,0)),"")</f>
        <v>33.312244663243007</v>
      </c>
      <c r="KA26" s="6">
        <f>IFERROR(INDEX(Sales!$D$5:$ABF$18,MATCH(UsagePerHour!$B26,Sales!$C$5:$C$18,0),MATCH(UsagePerHour!KA$4,Sales!$D$3:$ABF$3,0))/KA$2*INDEX(Usage!$D$5:$ABF$11,MATCH(UsagePerHour!$B$20,Usage!$C$5:$C$11,0),MATCH(UsagePerHour!KA$4,Usage!$D$3:$ABF$3,0)),"")</f>
        <v>18.434895954564499</v>
      </c>
      <c r="KB26" s="6">
        <f>IFERROR(INDEX(Sales!$D$5:$ABF$18,MATCH(UsagePerHour!$B26,Sales!$C$5:$C$18,0),MATCH(UsagePerHour!KB$4,Sales!$D$3:$ABF$3,0))/KB$2*INDEX(Usage!$D$5:$ABF$11,MATCH(UsagePerHour!$B$20,Usage!$C$5:$C$11,0),MATCH(UsagePerHour!KB$4,Usage!$D$3:$ABF$3,0)),"")</f>
        <v>23.368770636122314</v>
      </c>
      <c r="KC26" s="6">
        <f>IFERROR(INDEX(Sales!$D$5:$ABF$18,MATCH(UsagePerHour!$B26,Sales!$C$5:$C$18,0),MATCH(UsagePerHour!KC$4,Sales!$D$3:$ABF$3,0))/KC$2*INDEX(Usage!$D$5:$ABF$11,MATCH(UsagePerHour!$B$20,Usage!$C$5:$C$11,0),MATCH(UsagePerHour!KC$4,Usage!$D$3:$ABF$3,0)),"")</f>
        <v>223.40276087943019</v>
      </c>
      <c r="KD26" s="6">
        <f>IFERROR(INDEX(Sales!$D$5:$ABF$18,MATCH(UsagePerHour!$B26,Sales!$C$5:$C$18,0),MATCH(UsagePerHour!KD$4,Sales!$D$3:$ABF$3,0))/KD$2*INDEX(Usage!$D$5:$ABF$11,MATCH(UsagePerHour!$B$20,Usage!$C$5:$C$11,0),MATCH(UsagePerHour!KD$4,Usage!$D$3:$ABF$3,0)),"")</f>
        <v>32.929131092844536</v>
      </c>
      <c r="KE26" s="6">
        <f>IFERROR(INDEX(Sales!$D$5:$ABF$18,MATCH(UsagePerHour!$B26,Sales!$C$5:$C$18,0),MATCH(UsagePerHour!KE$4,Sales!$D$3:$ABF$3,0))/KE$2*INDEX(Usage!$D$5:$ABF$11,MATCH(UsagePerHour!$B$20,Usage!$C$5:$C$11,0),MATCH(UsagePerHour!KE$4,Usage!$D$3:$ABF$3,0)),"")</f>
        <v>13.44721995547093</v>
      </c>
      <c r="KF26" s="6">
        <f>IFERROR(INDEX(Sales!$D$5:$ABF$18,MATCH(UsagePerHour!$B26,Sales!$C$5:$C$18,0),MATCH(UsagePerHour!KF$4,Sales!$D$3:$ABF$3,0))/KF$2*INDEX(Usage!$D$5:$ABF$11,MATCH(UsagePerHour!$B$20,Usage!$C$5:$C$11,0),MATCH(UsagePerHour!KF$4,Usage!$D$3:$ABF$3,0)),"")</f>
        <v>7.1243693792498348</v>
      </c>
      <c r="KG26" s="6">
        <f>IFERROR(INDEX(Sales!$D$5:$ABF$18,MATCH(UsagePerHour!$B26,Sales!$C$5:$C$18,0),MATCH(UsagePerHour!KG$4,Sales!$D$3:$ABF$3,0))/KG$2*INDEX(Usage!$D$5:$ABF$11,MATCH(UsagePerHour!$B$20,Usage!$C$5:$C$11,0),MATCH(UsagePerHour!KG$4,Usage!$D$3:$ABF$3,0)),"")</f>
        <v>10.837780100766382</v>
      </c>
      <c r="KH26" s="6">
        <f>IFERROR(INDEX(Sales!$D$5:$ABF$18,MATCH(UsagePerHour!$B26,Sales!$C$5:$C$18,0),MATCH(UsagePerHour!KH$4,Sales!$D$3:$ABF$3,0))/KH$2*INDEX(Usage!$D$5:$ABF$11,MATCH(UsagePerHour!$B$20,Usage!$C$5:$C$11,0),MATCH(UsagePerHour!KH$4,Usage!$D$3:$ABF$3,0)),"")</f>
        <v>55.622898011052989</v>
      </c>
      <c r="KI26" s="6">
        <f>IFERROR(INDEX(Sales!$D$5:$ABF$18,MATCH(UsagePerHour!$B26,Sales!$C$5:$C$18,0),MATCH(UsagePerHour!KI$4,Sales!$D$3:$ABF$3,0))/KI$2*INDEX(Usage!$D$5:$ABF$11,MATCH(UsagePerHour!$B$20,Usage!$C$5:$C$11,0),MATCH(UsagePerHour!KI$4,Usage!$D$3:$ABF$3,0)),"")</f>
        <v>41.56017171633782</v>
      </c>
      <c r="KJ26" s="6">
        <f>IFERROR(INDEX(Sales!$D$5:$ABF$18,MATCH(UsagePerHour!$B26,Sales!$C$5:$C$18,0),MATCH(UsagePerHour!KJ$4,Sales!$D$3:$ABF$3,0))/KJ$2*INDEX(Usage!$D$5:$ABF$11,MATCH(UsagePerHour!$B$20,Usage!$C$5:$C$11,0),MATCH(UsagePerHour!KJ$4,Usage!$D$3:$ABF$3,0)),"")</f>
        <v>219.80273315716025</v>
      </c>
      <c r="KK26" s="6">
        <f>IFERROR(INDEX(Sales!$D$5:$ABF$18,MATCH(UsagePerHour!$B26,Sales!$C$5:$C$18,0),MATCH(UsagePerHour!KK$4,Sales!$D$3:$ABF$3,0))/KK$2*INDEX(Usage!$D$5:$ABF$11,MATCH(UsagePerHour!$B$20,Usage!$C$5:$C$11,0),MATCH(UsagePerHour!KK$4,Usage!$D$3:$ABF$3,0)),"")</f>
        <v>29.411541978854146</v>
      </c>
      <c r="KL26" s="6">
        <f>IFERROR(INDEX(Sales!$D$5:$ABF$18,MATCH(UsagePerHour!$B26,Sales!$C$5:$C$18,0),MATCH(UsagePerHour!KL$4,Sales!$D$3:$ABF$3,0))/KL$2*INDEX(Usage!$D$5:$ABF$11,MATCH(UsagePerHour!$B$20,Usage!$C$5:$C$11,0),MATCH(UsagePerHour!KL$4,Usage!$D$3:$ABF$3,0)),"")</f>
        <v>46.683418508189526</v>
      </c>
      <c r="KM26" s="6">
        <f>IFERROR(INDEX(Sales!$D$5:$ABF$18,MATCH(UsagePerHour!$B26,Sales!$C$5:$C$18,0),MATCH(UsagePerHour!KM$4,Sales!$D$3:$ABF$3,0))/KM$2*INDEX(Usage!$D$5:$ABF$11,MATCH(UsagePerHour!$B$20,Usage!$C$5:$C$11,0),MATCH(UsagePerHour!KM$4,Usage!$D$3:$ABF$3,0)),"")</f>
        <v>2.7611828593309431</v>
      </c>
      <c r="KN26" s="6">
        <f>IFERROR(INDEX(Sales!$D$5:$ABF$18,MATCH(UsagePerHour!$B26,Sales!$C$5:$C$18,0),MATCH(UsagePerHour!KN$4,Sales!$D$3:$ABF$3,0))/KN$2*INDEX(Usage!$D$5:$ABF$11,MATCH(UsagePerHour!$B$20,Usage!$C$5:$C$11,0),MATCH(UsagePerHour!KN$4,Usage!$D$3:$ABF$3,0)),"")</f>
        <v>48.608661154027082</v>
      </c>
      <c r="KO26" s="6">
        <f>IFERROR(INDEX(Sales!$D$5:$ABF$18,MATCH(UsagePerHour!$B26,Sales!$C$5:$C$18,0),MATCH(UsagePerHour!KO$4,Sales!$D$3:$ABF$3,0))/KO$2*INDEX(Usage!$D$5:$ABF$11,MATCH(UsagePerHour!$B$20,Usage!$C$5:$C$11,0),MATCH(UsagePerHour!KO$4,Usage!$D$3:$ABF$3,0)),"")</f>
        <v>17.990894476294166</v>
      </c>
      <c r="KP26" s="6">
        <f>IFERROR(INDEX(Sales!$D$5:$ABF$18,MATCH(UsagePerHour!$B26,Sales!$C$5:$C$18,0),MATCH(UsagePerHour!KP$4,Sales!$D$3:$ABF$3,0))/KP$2*INDEX(Usage!$D$5:$ABF$11,MATCH(UsagePerHour!$B$20,Usage!$C$5:$C$11,0),MATCH(UsagePerHour!KP$4,Usage!$D$3:$ABF$3,0)),"")</f>
        <v>10.768060052735096</v>
      </c>
      <c r="KQ26" s="6">
        <f>IFERROR(INDEX(Sales!$D$5:$ABF$18,MATCH(UsagePerHour!$B26,Sales!$C$5:$C$18,0),MATCH(UsagePerHour!KQ$4,Sales!$D$3:$ABF$3,0))/KQ$2*INDEX(Usage!$D$5:$ABF$11,MATCH(UsagePerHour!$B$20,Usage!$C$5:$C$11,0),MATCH(UsagePerHour!KQ$4,Usage!$D$3:$ABF$3,0)),"")</f>
        <v>243.2262381040548</v>
      </c>
      <c r="KR26" s="6">
        <f>IFERROR(INDEX(Sales!$D$5:$ABF$18,MATCH(UsagePerHour!$B26,Sales!$C$5:$C$18,0),MATCH(UsagePerHour!KR$4,Sales!$D$3:$ABF$3,0))/KR$2*INDEX(Usage!$D$5:$ABF$11,MATCH(UsagePerHour!$B$20,Usage!$C$5:$C$11,0),MATCH(UsagePerHour!KR$4,Usage!$D$3:$ABF$3,0)),"")</f>
        <v>28.678721385492892</v>
      </c>
      <c r="KS26" s="6">
        <f>IFERROR(INDEX(Sales!$D$5:$ABF$18,MATCH(UsagePerHour!$B26,Sales!$C$5:$C$18,0),MATCH(UsagePerHour!KS$4,Sales!$D$3:$ABF$3,0))/KS$2*INDEX(Usage!$D$5:$ABF$11,MATCH(UsagePerHour!$B$20,Usage!$C$5:$C$11,0),MATCH(UsagePerHour!KS$4,Usage!$D$3:$ABF$3,0)),"")</f>
        <v>12.012356307287183</v>
      </c>
      <c r="KT26" s="6">
        <f>IFERROR(INDEX(Sales!$D$5:$ABF$18,MATCH(UsagePerHour!$B26,Sales!$C$5:$C$18,0),MATCH(UsagePerHour!KT$4,Sales!$D$3:$ABF$3,0))/KT$2*INDEX(Usage!$D$5:$ABF$11,MATCH(UsagePerHour!$B$20,Usage!$C$5:$C$11,0),MATCH(UsagePerHour!KT$4,Usage!$D$3:$ABF$3,0)),"")</f>
        <v>10.203045685279189</v>
      </c>
      <c r="KU26" s="6">
        <f>IFERROR(INDEX(Sales!$D$5:$ABF$18,MATCH(UsagePerHour!$B26,Sales!$C$5:$C$18,0),MATCH(UsagePerHour!KU$4,Sales!$D$3:$ABF$3,0))/KU$2*INDEX(Usage!$D$5:$ABF$11,MATCH(UsagePerHour!$B$20,Usage!$C$5:$C$11,0),MATCH(UsagePerHour!KU$4,Usage!$D$3:$ABF$3,0)),"")</f>
        <v>54.235055076172856</v>
      </c>
      <c r="KV26" s="6">
        <f>IFERROR(INDEX(Sales!$D$5:$ABF$18,MATCH(UsagePerHour!$B26,Sales!$C$5:$C$18,0),MATCH(UsagePerHour!KV$4,Sales!$D$3:$ABF$3,0))/KV$2*INDEX(Usage!$D$5:$ABF$11,MATCH(UsagePerHour!$B$20,Usage!$C$5:$C$11,0),MATCH(UsagePerHour!KV$4,Usage!$D$3:$ABF$3,0)),"")</f>
        <v>15.295093038282571</v>
      </c>
      <c r="KW26" s="6">
        <f>IFERROR(INDEX(Sales!$D$5:$ABF$18,MATCH(UsagePerHour!$B26,Sales!$C$5:$C$18,0),MATCH(UsagePerHour!KW$4,Sales!$D$3:$ABF$3,0))/KW$2*INDEX(Usage!$D$5:$ABF$11,MATCH(UsagePerHour!$B$20,Usage!$C$5:$C$11,0),MATCH(UsagePerHour!KW$4,Usage!$D$3:$ABF$3,0)),"")</f>
        <v>20.194069255470584</v>
      </c>
      <c r="KX26" s="6">
        <f>IFERROR(INDEX(Sales!$D$5:$ABF$18,MATCH(UsagePerHour!$B26,Sales!$C$5:$C$18,0),MATCH(UsagePerHour!KX$4,Sales!$D$3:$ABF$3,0))/KX$2*INDEX(Usage!$D$5:$ABF$11,MATCH(UsagePerHour!$B$20,Usage!$C$5:$C$11,0),MATCH(UsagePerHour!KX$4,Usage!$D$3:$ABF$3,0)),"")</f>
        <v>215.48371672875624</v>
      </c>
      <c r="KY26" s="6">
        <f>IFERROR(INDEX(Sales!$D$5:$ABF$18,MATCH(UsagePerHour!$B26,Sales!$C$5:$C$18,0),MATCH(UsagePerHour!KY$4,Sales!$D$3:$ABF$3,0))/KY$2*INDEX(Usage!$D$5:$ABF$11,MATCH(UsagePerHour!$B$20,Usage!$C$5:$C$11,0),MATCH(UsagePerHour!KY$4,Usage!$D$3:$ABF$3,0)),"")</f>
        <v>18.570470441697807</v>
      </c>
      <c r="KZ26" s="6">
        <f>IFERROR(INDEX(Sales!$D$5:$ABF$18,MATCH(UsagePerHour!$B26,Sales!$C$5:$C$18,0),MATCH(UsagePerHour!KZ$4,Sales!$D$3:$ABF$3,0))/KZ$2*INDEX(Usage!$D$5:$ABF$11,MATCH(UsagePerHour!$B$20,Usage!$C$5:$C$11,0),MATCH(UsagePerHour!KZ$4,Usage!$D$3:$ABF$3,0)),"")</f>
        <v>38.362965434874248</v>
      </c>
      <c r="LA26" s="6">
        <f>IFERROR(INDEX(Sales!$D$5:$ABF$18,MATCH(UsagePerHour!$B26,Sales!$C$5:$C$18,0),MATCH(UsagePerHour!LA$4,Sales!$D$3:$ABF$3,0))/LA$2*INDEX(Usage!$D$5:$ABF$11,MATCH(UsagePerHour!$B$20,Usage!$C$5:$C$11,0),MATCH(UsagePerHour!LA$4,Usage!$D$3:$ABF$3,0)),"")</f>
        <v>6.0134272314373884</v>
      </c>
      <c r="LB26" s="6">
        <f>IFERROR(INDEX(Sales!$D$5:$ABF$18,MATCH(UsagePerHour!$B26,Sales!$C$5:$C$18,0),MATCH(UsagePerHour!LB$4,Sales!$D$3:$ABF$3,0))/LB$2*INDEX(Usage!$D$5:$ABF$11,MATCH(UsagePerHour!$B$20,Usage!$C$5:$C$11,0),MATCH(UsagePerHour!LB$4,Usage!$D$3:$ABF$3,0)),"")</f>
        <v>34.873460439334252</v>
      </c>
      <c r="LC26" s="6">
        <f>IFERROR(INDEX(Sales!$D$5:$ABF$18,MATCH(UsagePerHour!$B26,Sales!$C$5:$C$18,0),MATCH(UsagePerHour!LC$4,Sales!$D$3:$ABF$3,0))/LC$2*INDEX(Usage!$D$5:$ABF$11,MATCH(UsagePerHour!$B$20,Usage!$C$5:$C$11,0),MATCH(UsagePerHour!LC$4,Usage!$D$3:$ABF$3,0)),"")</f>
        <v>15.82605085832135</v>
      </c>
      <c r="LD26" s="6">
        <f>IFERROR(INDEX(Sales!$D$5:$ABF$18,MATCH(UsagePerHour!$B26,Sales!$C$5:$C$18,0),MATCH(UsagePerHour!LD$4,Sales!$D$3:$ABF$3,0))/LD$2*INDEX(Usage!$D$5:$ABF$11,MATCH(UsagePerHour!$B$20,Usage!$C$5:$C$11,0),MATCH(UsagePerHour!LD$4,Usage!$D$3:$ABF$3,0)),"")</f>
        <v>14.209478418473518</v>
      </c>
      <c r="LE26" s="6">
        <f>IFERROR(INDEX(Sales!$D$5:$ABF$18,MATCH(UsagePerHour!$B26,Sales!$C$5:$C$18,0),MATCH(UsagePerHour!LE$4,Sales!$D$3:$ABF$3,0))/LE$2*INDEX(Usage!$D$5:$ABF$11,MATCH(UsagePerHour!$B$20,Usage!$C$5:$C$11,0),MATCH(UsagePerHour!LE$4,Usage!$D$3:$ABF$3,0)),"")</f>
        <v>65.491463793279308</v>
      </c>
      <c r="LF26" s="6">
        <f>IFERROR(INDEX(Sales!$D$5:$ABF$18,MATCH(UsagePerHour!$B26,Sales!$C$5:$C$18,0),MATCH(UsagePerHour!LF$4,Sales!$D$3:$ABF$3,0))/LF$2*INDEX(Usage!$D$5:$ABF$11,MATCH(UsagePerHour!$B$20,Usage!$C$5:$C$11,0),MATCH(UsagePerHour!LF$4,Usage!$D$3:$ABF$3,0)),"")</f>
        <v>25.332998885710563</v>
      </c>
      <c r="LG26" s="6">
        <f>IFERROR(INDEX(Sales!$D$5:$ABF$18,MATCH(UsagePerHour!$B26,Sales!$C$5:$C$18,0),MATCH(UsagePerHour!LG$4,Sales!$D$3:$ABF$3,0))/LG$2*INDEX(Usage!$D$5:$ABF$11,MATCH(UsagePerHour!$B$20,Usage!$C$5:$C$11,0),MATCH(UsagePerHour!LG$4,Usage!$D$3:$ABF$3,0)),"")</f>
        <v>25.689028944433645</v>
      </c>
      <c r="LH26" s="6">
        <f>IFERROR(INDEX(Sales!$D$5:$ABF$18,MATCH(UsagePerHour!$B26,Sales!$C$5:$C$18,0),MATCH(UsagePerHour!LH$4,Sales!$D$3:$ABF$3,0))/LH$2*INDEX(Usage!$D$5:$ABF$11,MATCH(UsagePerHour!$B$20,Usage!$C$5:$C$11,0),MATCH(UsagePerHour!LH$4,Usage!$D$3:$ABF$3,0)),"")</f>
        <v>4.8058889751900011</v>
      </c>
      <c r="LI26" s="6">
        <f>IFERROR(INDEX(Sales!$D$5:$ABF$18,MATCH(UsagePerHour!$B26,Sales!$C$5:$C$18,0),MATCH(UsagePerHour!LI$4,Sales!$D$3:$ABF$3,0))/LI$2*INDEX(Usage!$D$5:$ABF$11,MATCH(UsagePerHour!$B$20,Usage!$C$5:$C$11,0),MATCH(UsagePerHour!LI$4,Usage!$D$3:$ABF$3,0)),"")</f>
        <v>41.089316681955431</v>
      </c>
      <c r="LJ26" s="6">
        <f>IFERROR(INDEX(Sales!$D$5:$ABF$18,MATCH(UsagePerHour!$B26,Sales!$C$5:$C$18,0),MATCH(UsagePerHour!LJ$4,Sales!$D$3:$ABF$3,0))/LJ$2*INDEX(Usage!$D$5:$ABF$11,MATCH(UsagePerHour!$B$20,Usage!$C$5:$C$11,0),MATCH(UsagePerHour!LJ$4,Usage!$D$3:$ABF$3,0)),"")</f>
        <v>13.248379927809392</v>
      </c>
      <c r="LK26" s="6">
        <f>IFERROR(INDEX(Sales!$D$5:$ABF$18,MATCH(UsagePerHour!$B26,Sales!$C$5:$C$18,0),MATCH(UsagePerHour!LK$4,Sales!$D$3:$ABF$3,0))/LK$2*INDEX(Usage!$D$5:$ABF$11,MATCH(UsagePerHour!$B$20,Usage!$C$5:$C$11,0),MATCH(UsagePerHour!LK$4,Usage!$D$3:$ABF$3,0)),"")</f>
        <v>12.972520265630466</v>
      </c>
      <c r="LL26" s="6">
        <f>IFERROR(INDEX(Sales!$D$5:$ABF$18,MATCH(UsagePerHour!$B26,Sales!$C$5:$C$18,0),MATCH(UsagePerHour!LL$4,Sales!$D$3:$ABF$3,0))/LL$2*INDEX(Usage!$D$5:$ABF$11,MATCH(UsagePerHour!$B$20,Usage!$C$5:$C$11,0),MATCH(UsagePerHour!LL$4,Usage!$D$3:$ABF$3,0)),"")</f>
        <v>194.77663579599471</v>
      </c>
      <c r="LM26" s="6">
        <f>IFERROR(INDEX(Sales!$D$5:$ABF$18,MATCH(UsagePerHour!$B26,Sales!$C$5:$C$18,0),MATCH(UsagePerHour!LM$4,Sales!$D$3:$ABF$3,0))/LM$2*INDEX(Usage!$D$5:$ABF$11,MATCH(UsagePerHour!$B$20,Usage!$C$5:$C$11,0),MATCH(UsagePerHour!LM$4,Usage!$D$3:$ABF$3,0)),"")</f>
        <v>7.3898400175221806</v>
      </c>
      <c r="LN26" s="6">
        <f>IFERROR(INDEX(Sales!$D$5:$ABF$18,MATCH(UsagePerHour!$B26,Sales!$C$5:$C$18,0),MATCH(UsagePerHour!LN$4,Sales!$D$3:$ABF$3,0))/LN$2*INDEX(Usage!$D$5:$ABF$11,MATCH(UsagePerHour!$B$20,Usage!$C$5:$C$11,0),MATCH(UsagePerHour!LN$4,Usage!$D$3:$ABF$3,0)),"")</f>
        <v>20.373151905403414</v>
      </c>
      <c r="LO26" s="6">
        <f>IFERROR(INDEX(Sales!$D$5:$ABF$18,MATCH(UsagePerHour!$B26,Sales!$C$5:$C$18,0),MATCH(UsagePerHour!LO$4,Sales!$D$3:$ABF$3,0))/LO$2*INDEX(Usage!$D$5:$ABF$11,MATCH(UsagePerHour!$B$20,Usage!$C$5:$C$11,0),MATCH(UsagePerHour!LO$4,Usage!$D$3:$ABF$3,0)),"")</f>
        <v>0.50158147342590231</v>
      </c>
      <c r="LP26" s="6">
        <f>IFERROR(INDEX(Sales!$D$5:$ABF$18,MATCH(UsagePerHour!$B26,Sales!$C$5:$C$18,0),MATCH(UsagePerHour!LP$4,Sales!$D$3:$ABF$3,0))/LP$2*INDEX(Usage!$D$5:$ABF$11,MATCH(UsagePerHour!$B$20,Usage!$C$5:$C$11,0),MATCH(UsagePerHour!LP$4,Usage!$D$3:$ABF$3,0)),"")</f>
        <v>2.9869714394660658</v>
      </c>
      <c r="LQ26" s="6">
        <f>IFERROR(INDEX(Sales!$D$5:$ABF$18,MATCH(UsagePerHour!$B26,Sales!$C$5:$C$18,0),MATCH(UsagePerHour!LQ$4,Sales!$D$3:$ABF$3,0))/LQ$2*INDEX(Usage!$D$5:$ABF$11,MATCH(UsagePerHour!$B$20,Usage!$C$5:$C$11,0),MATCH(UsagePerHour!LQ$4,Usage!$D$3:$ABF$3,0)),"")</f>
        <v>13.208288714343169</v>
      </c>
      <c r="LR26" s="6">
        <f>IFERROR(INDEX(Sales!$D$5:$ABF$18,MATCH(UsagePerHour!$B26,Sales!$C$5:$C$18,0),MATCH(UsagePerHour!LR$4,Sales!$D$3:$ABF$3,0))/LR$2*INDEX(Usage!$D$5:$ABF$11,MATCH(UsagePerHour!$B$20,Usage!$C$5:$C$11,0),MATCH(UsagePerHour!LR$4,Usage!$D$3:$ABF$3,0)),"")</f>
        <v>12.13847264849251</v>
      </c>
      <c r="LS26" s="6">
        <f>IFERROR(INDEX(Sales!$D$5:$ABF$18,MATCH(UsagePerHour!$B26,Sales!$C$5:$C$18,0),MATCH(UsagePerHour!LS$4,Sales!$D$3:$ABF$3,0))/LS$2*INDEX(Usage!$D$5:$ABF$11,MATCH(UsagePerHour!$B$20,Usage!$C$5:$C$11,0),MATCH(UsagePerHour!LS$4,Usage!$D$3:$ABF$3,0)),"")</f>
        <v>238.88084806538669</v>
      </c>
      <c r="LT26" s="6">
        <f>IFERROR(INDEX(Sales!$D$5:$ABF$18,MATCH(UsagePerHour!$B26,Sales!$C$5:$C$18,0),MATCH(UsagePerHour!LT$4,Sales!$D$3:$ABF$3,0))/LT$2*INDEX(Usage!$D$5:$ABF$11,MATCH(UsagePerHour!$B$20,Usage!$C$5:$C$11,0),MATCH(UsagePerHour!LT$4,Usage!$D$3:$ABF$3,0)),"")</f>
        <v>21.403211878008296</v>
      </c>
      <c r="LU26" s="6">
        <f>IFERROR(INDEX(Sales!$D$5:$ABF$18,MATCH(UsagePerHour!$B26,Sales!$C$5:$C$18,0),MATCH(UsagePerHour!LU$4,Sales!$D$3:$ABF$3,0))/LU$2*INDEX(Usage!$D$5:$ABF$11,MATCH(UsagePerHour!$B$20,Usage!$C$5:$C$11,0),MATCH(UsagePerHour!LU$4,Usage!$D$3:$ABF$3,0)),"")</f>
        <v>21.208538318574394</v>
      </c>
      <c r="LV26" s="6">
        <f>IFERROR(INDEX(Sales!$D$5:$ABF$18,MATCH(UsagePerHour!$B26,Sales!$C$5:$C$18,0),MATCH(UsagePerHour!LV$4,Sales!$D$3:$ABF$3,0))/LV$2*INDEX(Usage!$D$5:$ABF$11,MATCH(UsagePerHour!$B$20,Usage!$C$5:$C$11,0),MATCH(UsagePerHour!LV$4,Usage!$D$3:$ABF$3,0)),"")</f>
        <v>6.9459640718562872</v>
      </c>
      <c r="LW26" s="6">
        <f>IFERROR(INDEX(Sales!$D$5:$ABF$18,MATCH(UsagePerHour!$B26,Sales!$C$5:$C$18,0),MATCH(UsagePerHour!LW$4,Sales!$D$3:$ABF$3,0))/LW$2*INDEX(Usage!$D$5:$ABF$11,MATCH(UsagePerHour!$B$20,Usage!$C$5:$C$11,0),MATCH(UsagePerHour!LW$4,Usage!$D$3:$ABF$3,0)),"")</f>
        <v>10.644165170556553</v>
      </c>
      <c r="LX26" s="6">
        <f>IFERROR(INDEX(Sales!$D$5:$ABF$18,MATCH(UsagePerHour!$B26,Sales!$C$5:$C$18,0),MATCH(UsagePerHour!LX$4,Sales!$D$3:$ABF$3,0))/LX$2*INDEX(Usage!$D$5:$ABF$11,MATCH(UsagePerHour!$B$20,Usage!$C$5:$C$11,0),MATCH(UsagePerHour!LX$4,Usage!$D$3:$ABF$3,0)),"")</f>
        <v>16.751215515308921</v>
      </c>
      <c r="LY26" s="6">
        <f>IFERROR(INDEX(Sales!$D$5:$ABF$18,MATCH(UsagePerHour!$B26,Sales!$C$5:$C$18,0),MATCH(UsagePerHour!LY$4,Sales!$D$3:$ABF$3,0))/LY$2*INDEX(Usage!$D$5:$ABF$11,MATCH(UsagePerHour!$B$20,Usage!$C$5:$C$11,0),MATCH(UsagePerHour!LY$4,Usage!$D$3:$ABF$3,0)),"")</f>
        <v>42.438316824941623</v>
      </c>
      <c r="LZ26" s="6">
        <f>IFERROR(INDEX(Sales!$D$5:$ABF$18,MATCH(UsagePerHour!$B26,Sales!$C$5:$C$18,0),MATCH(UsagePerHour!LZ$4,Sales!$D$3:$ABF$3,0))/LZ$2*INDEX(Usage!$D$5:$ABF$11,MATCH(UsagePerHour!$B$20,Usage!$C$5:$C$11,0),MATCH(UsagePerHour!LZ$4,Usage!$D$3:$ABF$3,0)),"")</f>
        <v>151.56975986716054</v>
      </c>
      <c r="MA26" s="6">
        <f>IFERROR(INDEX(Sales!$D$5:$ABF$18,MATCH(UsagePerHour!$B26,Sales!$C$5:$C$18,0),MATCH(UsagePerHour!MA$4,Sales!$D$3:$ABF$3,0))/MA$2*INDEX(Usage!$D$5:$ABF$11,MATCH(UsagePerHour!$B$20,Usage!$C$5:$C$11,0),MATCH(UsagePerHour!MA$4,Usage!$D$3:$ABF$3,0)),"")</f>
        <v>20.155560131349365</v>
      </c>
      <c r="MB26" s="6">
        <f>IFERROR(INDEX(Sales!$D$5:$ABF$18,MATCH(UsagePerHour!$B26,Sales!$C$5:$C$18,0),MATCH(UsagePerHour!MB$4,Sales!$D$3:$ABF$3,0))/MB$2*INDEX(Usage!$D$5:$ABF$11,MATCH(UsagePerHour!$B$20,Usage!$C$5:$C$11,0),MATCH(UsagePerHour!MB$4,Usage!$D$3:$ABF$3,0)),"")</f>
        <v>13.003779892777542</v>
      </c>
      <c r="MC26" s="6">
        <f>IFERROR(INDEX(Sales!$D$5:$ABF$18,MATCH(UsagePerHour!$B26,Sales!$C$5:$C$18,0),MATCH(UsagePerHour!MC$4,Sales!$D$3:$ABF$3,0))/MC$2*INDEX(Usage!$D$5:$ABF$11,MATCH(UsagePerHour!$B$20,Usage!$C$5:$C$11,0),MATCH(UsagePerHour!MC$4,Usage!$D$3:$ABF$3,0)),"")</f>
        <v>1.7735716789344551</v>
      </c>
      <c r="MD26" s="6">
        <f>IFERROR(INDEX(Sales!$D$5:$ABF$18,MATCH(UsagePerHour!$B26,Sales!$C$5:$C$18,0),MATCH(UsagePerHour!MD$4,Sales!$D$3:$ABF$3,0))/MD$2*INDEX(Usage!$D$5:$ABF$11,MATCH(UsagePerHour!$B$20,Usage!$C$5:$C$11,0),MATCH(UsagePerHour!MD$4,Usage!$D$3:$ABF$3,0)),"")</f>
        <v>71.184079500987167</v>
      </c>
      <c r="ME26" s="6">
        <f>IFERROR(INDEX(Sales!$D$5:$ABF$18,MATCH(UsagePerHour!$B26,Sales!$C$5:$C$18,0),MATCH(UsagePerHour!ME$4,Sales!$D$3:$ABF$3,0))/ME$2*INDEX(Usage!$D$5:$ABF$11,MATCH(UsagePerHour!$B$20,Usage!$C$5:$C$11,0),MATCH(UsagePerHour!ME$4,Usage!$D$3:$ABF$3,0)),"")</f>
        <v>15.417370808503069</v>
      </c>
      <c r="MF26" s="6">
        <f>IFERROR(INDEX(Sales!$D$5:$ABF$18,MATCH(UsagePerHour!$B26,Sales!$C$5:$C$18,0),MATCH(UsagePerHour!MF$4,Sales!$D$3:$ABF$3,0))/MF$2*INDEX(Usage!$D$5:$ABF$11,MATCH(UsagePerHour!$B$20,Usage!$C$5:$C$11,0),MATCH(UsagePerHour!MF$4,Usage!$D$3:$ABF$3,0)),"")</f>
        <v>18.7565412084992</v>
      </c>
      <c r="MG26" s="6">
        <f>IFERROR(INDEX(Sales!$D$5:$ABF$18,MATCH(UsagePerHour!$B26,Sales!$C$5:$C$18,0),MATCH(UsagePerHour!MG$4,Sales!$D$3:$ABF$3,0))/MG$2*INDEX(Usage!$D$5:$ABF$11,MATCH(UsagePerHour!$B$20,Usage!$C$5:$C$11,0),MATCH(UsagePerHour!MG$4,Usage!$D$3:$ABF$3,0)),"")</f>
        <v>176.72347532686629</v>
      </c>
      <c r="MH26" s="6">
        <f>IFERROR(INDEX(Sales!$D$5:$ABF$18,MATCH(UsagePerHour!$B26,Sales!$C$5:$C$18,0),MATCH(UsagePerHour!MH$4,Sales!$D$3:$ABF$3,0))/MH$2*INDEX(Usage!$D$5:$ABF$11,MATCH(UsagePerHour!$B$20,Usage!$C$5:$C$11,0),MATCH(UsagePerHour!MH$4,Usage!$D$3:$ABF$3,0)),"")</f>
        <v>80.25076642651436</v>
      </c>
      <c r="MI26" s="6">
        <f>IFERROR(INDEX(Sales!$D$5:$ABF$18,MATCH(UsagePerHour!$B26,Sales!$C$5:$C$18,0),MATCH(UsagePerHour!MI$4,Sales!$D$3:$ABF$3,0))/MI$2*INDEX(Usage!$D$5:$ABF$11,MATCH(UsagePerHour!$B$20,Usage!$C$5:$C$11,0),MATCH(UsagePerHour!MI$4,Usage!$D$3:$ABF$3,0)),"")</f>
        <v>17.322542210963579</v>
      </c>
      <c r="MJ26" s="6">
        <f>IFERROR(INDEX(Sales!$D$5:$ABF$18,MATCH(UsagePerHour!$B26,Sales!$C$5:$C$18,0),MATCH(UsagePerHour!MJ$4,Sales!$D$3:$ABF$3,0))/MJ$2*INDEX(Usage!$D$5:$ABF$11,MATCH(UsagePerHour!$B$20,Usage!$C$5:$C$11,0),MATCH(UsagePerHour!MJ$4,Usage!$D$3:$ABF$3,0)),"")</f>
        <v>12.145944280621451</v>
      </c>
      <c r="MK26" s="6">
        <f>IFERROR(INDEX(Sales!$D$5:$ABF$18,MATCH(UsagePerHour!$B26,Sales!$C$5:$C$18,0),MATCH(UsagePerHour!MK$4,Sales!$D$3:$ABF$3,0))/MK$2*INDEX(Usage!$D$5:$ABF$11,MATCH(UsagePerHour!$B$20,Usage!$C$5:$C$11,0),MATCH(UsagePerHour!MK$4,Usage!$D$3:$ABF$3,0)),"")</f>
        <v>46.77915660433132</v>
      </c>
      <c r="ML26" s="6">
        <f>IFERROR(INDEX(Sales!$D$5:$ABF$18,MATCH(UsagePerHour!$B26,Sales!$C$5:$C$18,0),MATCH(UsagePerHour!ML$4,Sales!$D$3:$ABF$3,0))/ML$2*INDEX(Usage!$D$5:$ABF$11,MATCH(UsagePerHour!$B$20,Usage!$C$5:$C$11,0),MATCH(UsagePerHour!ML$4,Usage!$D$3:$ABF$3,0)),"")</f>
        <v>27.031777466159173</v>
      </c>
      <c r="MM26" s="6">
        <f>IFERROR(INDEX(Sales!$D$5:$ABF$18,MATCH(UsagePerHour!$B26,Sales!$C$5:$C$18,0),MATCH(UsagePerHour!MM$4,Sales!$D$3:$ABF$3,0))/MM$2*INDEX(Usage!$D$5:$ABF$11,MATCH(UsagePerHour!$B$20,Usage!$C$5:$C$11,0),MATCH(UsagePerHour!MM$4,Usage!$D$3:$ABF$3,0)),"")</f>
        <v>27.712142522269104</v>
      </c>
      <c r="MN26" s="6">
        <f>IFERROR(INDEX(Sales!$D$5:$ABF$18,MATCH(UsagePerHour!$B26,Sales!$C$5:$C$18,0),MATCH(UsagePerHour!MN$4,Sales!$D$3:$ABF$3,0))/MN$2*INDEX(Usage!$D$5:$ABF$11,MATCH(UsagePerHour!$B$20,Usage!$C$5:$C$11,0),MATCH(UsagePerHour!MN$4,Usage!$D$3:$ABF$3,0)),"")</f>
        <v>85.610972213572012</v>
      </c>
      <c r="MO26" s="6">
        <f>IFERROR(INDEX(Sales!$D$5:$ABF$18,MATCH(UsagePerHour!$B26,Sales!$C$5:$C$18,0),MATCH(UsagePerHour!MO$4,Sales!$D$3:$ABF$3,0))/MO$2*INDEX(Usage!$D$5:$ABF$11,MATCH(UsagePerHour!$B$20,Usage!$C$5:$C$11,0),MATCH(UsagePerHour!MO$4,Usage!$D$3:$ABF$3,0)),"")</f>
        <v>21.403211878008296</v>
      </c>
      <c r="MP26" s="6">
        <f>IFERROR(INDEX(Sales!$D$5:$ABF$18,MATCH(UsagePerHour!$B26,Sales!$C$5:$C$18,0),MATCH(UsagePerHour!MP$4,Sales!$D$3:$ABF$3,0))/MP$2*INDEX(Usage!$D$5:$ABF$11,MATCH(UsagePerHour!$B$20,Usage!$C$5:$C$11,0),MATCH(UsagePerHour!MP$4,Usage!$D$3:$ABF$3,0)),"")</f>
        <v>21.208538318574394</v>
      </c>
      <c r="MQ26" s="6">
        <f>IFERROR(INDEX(Sales!$D$5:$ABF$18,MATCH(UsagePerHour!$B26,Sales!$C$5:$C$18,0),MATCH(UsagePerHour!MQ$4,Sales!$D$3:$ABF$3,0))/MQ$2*INDEX(Usage!$D$5:$ABF$11,MATCH(UsagePerHour!$B$20,Usage!$C$5:$C$11,0),MATCH(UsagePerHour!MQ$4,Usage!$D$3:$ABF$3,0)),"")</f>
        <v>6.9459640718562872</v>
      </c>
      <c r="MR26" s="6">
        <f>IFERROR(INDEX(Sales!$D$5:$ABF$18,MATCH(UsagePerHour!$B26,Sales!$C$5:$C$18,0),MATCH(UsagePerHour!MR$4,Sales!$D$3:$ABF$3,0))/MR$2*INDEX(Usage!$D$5:$ABF$11,MATCH(UsagePerHour!$B$20,Usage!$C$5:$C$11,0),MATCH(UsagePerHour!MR$4,Usage!$D$3:$ABF$3,0)),"")</f>
        <v>10.644165170556553</v>
      </c>
      <c r="MS26" s="6">
        <f>IFERROR(INDEX(Sales!$D$5:$ABF$18,MATCH(UsagePerHour!$B26,Sales!$C$5:$C$18,0),MATCH(UsagePerHour!MS$4,Sales!$D$3:$ABF$3,0))/MS$2*INDEX(Usage!$D$5:$ABF$11,MATCH(UsagePerHour!$B$20,Usage!$C$5:$C$11,0),MATCH(UsagePerHour!MS$4,Usage!$D$3:$ABF$3,0)),"")</f>
        <v>29.387116502490841</v>
      </c>
      <c r="MT26" s="6">
        <f>IFERROR(INDEX(Sales!$D$5:$ABF$18,MATCH(UsagePerHour!$B26,Sales!$C$5:$C$18,0),MATCH(UsagePerHour!MT$4,Sales!$D$3:$ABF$3,0))/MT$2*INDEX(Usage!$D$5:$ABF$11,MATCH(UsagePerHour!$B$20,Usage!$C$5:$C$11,0),MATCH(UsagePerHour!MT$4,Usage!$D$3:$ABF$3,0)),"")</f>
        <v>24.28160732555359</v>
      </c>
      <c r="MU26" s="6">
        <f>IFERROR(INDEX(Sales!$D$5:$ABF$18,MATCH(UsagePerHour!$B26,Sales!$C$5:$C$18,0),MATCH(UsagePerHour!MU$4,Sales!$D$3:$ABF$3,0))/MU$2*INDEX(Usage!$D$5:$ABF$11,MATCH(UsagePerHour!$B$20,Usage!$C$5:$C$11,0),MATCH(UsagePerHour!MU$4,Usage!$D$3:$ABF$3,0)),"")</f>
        <v>207.54253933306151</v>
      </c>
      <c r="MV26" s="6">
        <f>IFERROR(INDEX(Sales!$D$5:$ABF$18,MATCH(UsagePerHour!$B26,Sales!$C$5:$C$18,0),MATCH(UsagePerHour!MV$4,Sales!$D$3:$ABF$3,0))/MV$2*INDEX(Usage!$D$5:$ABF$11,MATCH(UsagePerHour!$B$20,Usage!$C$5:$C$11,0),MATCH(UsagePerHour!MV$4,Usage!$D$3:$ABF$3,0)),"")</f>
        <v>22.810249816311536</v>
      </c>
      <c r="MW26" s="6">
        <f>IFERROR(INDEX(Sales!$D$5:$ABF$18,MATCH(UsagePerHour!$B26,Sales!$C$5:$C$18,0),MATCH(UsagePerHour!MW$4,Sales!$D$3:$ABF$3,0))/MW$2*INDEX(Usage!$D$5:$ABF$11,MATCH(UsagePerHour!$B$20,Usage!$C$5:$C$11,0),MATCH(UsagePerHour!MW$4,Usage!$D$3:$ABF$3,0)),"")</f>
        <v>14.412499009273203</v>
      </c>
      <c r="MX26" s="6">
        <f>IFERROR(INDEX(Sales!$D$5:$ABF$18,MATCH(UsagePerHour!$B26,Sales!$C$5:$C$18,0),MATCH(UsagePerHour!MX$4,Sales!$D$3:$ABF$3,0))/MX$2*INDEX(Usage!$D$5:$ABF$11,MATCH(UsagePerHour!$B$20,Usage!$C$5:$C$11,0),MATCH(UsagePerHour!MX$4,Usage!$D$3:$ABF$3,0)),"")</f>
        <v>5.1451592985922447</v>
      </c>
      <c r="MY26" s="6">
        <f>IFERROR(INDEX(Sales!$D$5:$ABF$18,MATCH(UsagePerHour!$B26,Sales!$C$5:$C$18,0),MATCH(UsagePerHour!MY$4,Sales!$D$3:$ABF$3,0))/MY$2*INDEX(Usage!$D$5:$ABF$11,MATCH(UsagePerHour!$B$20,Usage!$C$5:$C$11,0),MATCH(UsagePerHour!MY$4,Usage!$D$3:$ABF$3,0)),"")</f>
        <v>43.185165896580337</v>
      </c>
      <c r="MZ26" s="6">
        <f>IFERROR(INDEX(Sales!$D$5:$ABF$18,MATCH(UsagePerHour!$B26,Sales!$C$5:$C$18,0),MATCH(UsagePerHour!MZ$4,Sales!$D$3:$ABF$3,0))/MZ$2*INDEX(Usage!$D$5:$ABF$11,MATCH(UsagePerHour!$B$20,Usage!$C$5:$C$11,0),MATCH(UsagePerHour!MZ$4,Usage!$D$3:$ABF$3,0)),"")</f>
        <v>23.124434584689851</v>
      </c>
      <c r="NA26" s="6">
        <f>IFERROR(INDEX(Sales!$D$5:$ABF$18,MATCH(UsagePerHour!$B26,Sales!$C$5:$C$18,0),MATCH(UsagePerHour!NA$4,Sales!$D$3:$ABF$3,0))/NA$2*INDEX(Usage!$D$5:$ABF$11,MATCH(UsagePerHour!$B$20,Usage!$C$5:$C$11,0),MATCH(UsagePerHour!NA$4,Usage!$D$3:$ABF$3,0)),"")</f>
        <v>10.457327125171648</v>
      </c>
      <c r="NB26" s="6">
        <f>IFERROR(INDEX(Sales!$D$5:$ABF$18,MATCH(UsagePerHour!$B26,Sales!$C$5:$C$18,0),MATCH(UsagePerHour!NB$4,Sales!$D$3:$ABF$3,0))/NB$2*INDEX(Usage!$D$5:$ABF$11,MATCH(UsagePerHour!$B$20,Usage!$C$5:$C$11,0),MATCH(UsagePerHour!NB$4,Usage!$D$3:$ABF$3,0)),"")</f>
        <v>195.71447642335522</v>
      </c>
      <c r="NC26" s="6">
        <f>IFERROR(INDEX(Sales!$D$5:$ABF$18,MATCH(UsagePerHour!$B26,Sales!$C$5:$C$18,0),MATCH(UsagePerHour!NC$4,Sales!$D$3:$ABF$3,0))/NC$2*INDEX(Usage!$D$5:$ABF$11,MATCH(UsagePerHour!$B$20,Usage!$C$5:$C$11,0),MATCH(UsagePerHour!NC$4,Usage!$D$3:$ABF$3,0)),"")</f>
        <v>6.9260898337331458</v>
      </c>
      <c r="ND26" s="6">
        <f>IFERROR(INDEX(Sales!$D$5:$ABF$18,MATCH(UsagePerHour!$B26,Sales!$C$5:$C$18,0),MATCH(UsagePerHour!ND$4,Sales!$D$3:$ABF$3,0))/ND$2*INDEX(Usage!$D$5:$ABF$11,MATCH(UsagePerHour!$B$20,Usage!$C$5:$C$11,0),MATCH(UsagePerHour!ND$4,Usage!$D$3:$ABF$3,0)),"")</f>
        <v>24.600962487217664</v>
      </c>
      <c r="NE26" s="6">
        <f>IFERROR(INDEX(Sales!$D$5:$ABF$18,MATCH(UsagePerHour!$B26,Sales!$C$5:$C$18,0),MATCH(UsagePerHour!NE$4,Sales!$D$3:$ABF$3,0))/NE$2*INDEX(Usage!$D$5:$ABF$11,MATCH(UsagePerHour!$B$20,Usage!$C$5:$C$11,0),MATCH(UsagePerHour!NE$4,Usage!$D$3:$ABF$3,0)),"")</f>
        <v>2.9619624917613692</v>
      </c>
      <c r="NF26" s="6">
        <f>IFERROR(INDEX(Sales!$D$5:$ABF$18,MATCH(UsagePerHour!$B26,Sales!$C$5:$C$18,0),MATCH(UsagePerHour!NF$4,Sales!$D$3:$ABF$3,0))/NF$2*INDEX(Usage!$D$5:$ABF$11,MATCH(UsagePerHour!$B$20,Usage!$C$5:$C$11,0),MATCH(UsagePerHour!NF$4,Usage!$D$3:$ABF$3,0)),"")</f>
        <v>16.165064076924306</v>
      </c>
      <c r="NG26" s="6">
        <f>IFERROR(INDEX(Sales!$D$5:$ABF$18,MATCH(UsagePerHour!$B26,Sales!$C$5:$C$18,0),MATCH(UsagePerHour!NG$4,Sales!$D$3:$ABF$3,0))/NG$2*INDEX(Usage!$D$5:$ABF$11,MATCH(UsagePerHour!$B$20,Usage!$C$5:$C$11,0),MATCH(UsagePerHour!NG$4,Usage!$D$3:$ABF$3,0)),"")</f>
        <v>41.638403329100754</v>
      </c>
      <c r="NH26" s="6">
        <f>IFERROR(INDEX(Sales!$D$5:$ABF$18,MATCH(UsagePerHour!$B26,Sales!$C$5:$C$18,0),MATCH(UsagePerHour!NH$4,Sales!$D$3:$ABF$3,0))/NH$2*INDEX(Usage!$D$5:$ABF$11,MATCH(UsagePerHour!$B$20,Usage!$C$5:$C$11,0),MATCH(UsagePerHour!NH$4,Usage!$D$3:$ABF$3,0)),"")</f>
        <v>43.783908485693892</v>
      </c>
      <c r="NI26" s="6">
        <f>IFERROR(INDEX(Sales!$D$5:$ABF$18,MATCH(UsagePerHour!$B26,Sales!$C$5:$C$18,0),MATCH(UsagePerHour!NI$4,Sales!$D$3:$ABF$3,0))/NI$2*INDEX(Usage!$D$5:$ABF$11,MATCH(UsagePerHour!$B$20,Usage!$C$5:$C$11,0),MATCH(UsagePerHour!NI$4,Usage!$D$3:$ABF$3,0)),"")</f>
        <v>164.77986469838115</v>
      </c>
      <c r="NJ26" s="6">
        <f>IFERROR(INDEX(Sales!$D$5:$ABF$18,MATCH(UsagePerHour!$B26,Sales!$C$5:$C$18,0),MATCH(UsagePerHour!NJ$4,Sales!$D$3:$ABF$3,0))/NJ$2*INDEX(Usage!$D$5:$ABF$11,MATCH(UsagePerHour!$B$20,Usage!$C$5:$C$11,0),MATCH(UsagePerHour!NJ$4,Usage!$D$3:$ABF$3,0)),"")</f>
        <v>43.642408094597968</v>
      </c>
      <c r="NK26" s="6">
        <f>IFERROR(INDEX(Sales!$D$5:$ABF$18,MATCH(UsagePerHour!$B26,Sales!$C$5:$C$18,0),MATCH(UsagePerHour!NK$4,Sales!$D$3:$ABF$3,0))/NK$2*INDEX(Usage!$D$5:$ABF$11,MATCH(UsagePerHour!$B$20,Usage!$C$5:$C$11,0),MATCH(UsagePerHour!NK$4,Usage!$D$3:$ABF$3,0)),"")</f>
        <v>19.715970835755265</v>
      </c>
      <c r="NL26" s="6">
        <f>IFERROR(INDEX(Sales!$D$5:$ABF$18,MATCH(UsagePerHour!$B26,Sales!$C$5:$C$18,0),MATCH(UsagePerHour!NL$4,Sales!$D$3:$ABF$3,0))/NL$2*INDEX(Usage!$D$5:$ABF$11,MATCH(UsagePerHour!$B$20,Usage!$C$5:$C$11,0),MATCH(UsagePerHour!NL$4,Usage!$D$3:$ABF$3,0)),"")</f>
        <v>5.6578470211793395</v>
      </c>
      <c r="NM26" s="6">
        <f>IFERROR(INDEX(Sales!$D$5:$ABF$18,MATCH(UsagePerHour!$B26,Sales!$C$5:$C$18,0),MATCH(UsagePerHour!NM$4,Sales!$D$3:$ABF$3,0))/NM$2*INDEX(Usage!$D$5:$ABF$11,MATCH(UsagePerHour!$B$20,Usage!$C$5:$C$11,0),MATCH(UsagePerHour!NM$4,Usage!$D$3:$ABF$3,0)),"")</f>
        <v>38.481790154826029</v>
      </c>
      <c r="NN26" s="6">
        <f>IFERROR(INDEX(Sales!$D$5:$ABF$18,MATCH(UsagePerHour!$B26,Sales!$C$5:$C$18,0),MATCH(UsagePerHour!NN$4,Sales!$D$3:$ABF$3,0))/NN$2*INDEX(Usage!$D$5:$ABF$11,MATCH(UsagePerHour!$B$20,Usage!$C$5:$C$11,0),MATCH(UsagePerHour!NN$4,Usage!$D$3:$ABF$3,0)),"")</f>
        <v>26.927736484007255</v>
      </c>
      <c r="NO26" s="6">
        <f>IFERROR(INDEX(Sales!$D$5:$ABF$18,MATCH(UsagePerHour!$B26,Sales!$C$5:$C$18,0),MATCH(UsagePerHour!NO$4,Sales!$D$3:$ABF$3,0))/NO$2*INDEX(Usage!$D$5:$ABF$11,MATCH(UsagePerHour!$B$20,Usage!$C$5:$C$11,0),MATCH(UsagePerHour!NO$4,Usage!$D$3:$ABF$3,0)),"")</f>
        <v>11.216232032478697</v>
      </c>
      <c r="NP26" s="6">
        <f>IFERROR(INDEX(Sales!$D$5:$ABF$18,MATCH(UsagePerHour!$B26,Sales!$C$5:$C$18,0),MATCH(UsagePerHour!NP$4,Sales!$D$3:$ABF$3,0))/NP$2*INDEX(Usage!$D$5:$ABF$11,MATCH(UsagePerHour!$B$20,Usage!$C$5:$C$11,0),MATCH(UsagePerHour!NP$4,Usage!$D$3:$ABF$3,0)),"")</f>
        <v>97.743568387268169</v>
      </c>
      <c r="NQ26" s="6">
        <f>IFERROR(INDEX(Sales!$D$5:$ABF$18,MATCH(UsagePerHour!$B26,Sales!$C$5:$C$18,0),MATCH(UsagePerHour!NQ$4,Sales!$D$3:$ABF$3,0))/NQ$2*INDEX(Usage!$D$5:$ABF$11,MATCH(UsagePerHour!$B$20,Usage!$C$5:$C$11,0),MATCH(UsagePerHour!NQ$4,Usage!$D$3:$ABF$3,0)),"")</f>
        <v>37.477421844847548</v>
      </c>
      <c r="NR26" s="6">
        <f>IFERROR(INDEX(Sales!$D$5:$ABF$18,MATCH(UsagePerHour!$B26,Sales!$C$5:$C$18,0),MATCH(UsagePerHour!NR$4,Sales!$D$3:$ABF$3,0))/NR$2*INDEX(Usage!$D$5:$ABF$11,MATCH(UsagePerHour!$B$20,Usage!$C$5:$C$11,0),MATCH(UsagePerHour!NR$4,Usage!$D$3:$ABF$3,0)),"")</f>
        <v>14.709509032354383</v>
      </c>
      <c r="NS26" s="6">
        <f>IFERROR(INDEX(Sales!$D$5:$ABF$18,MATCH(UsagePerHour!$B26,Sales!$C$5:$C$18,0),MATCH(UsagePerHour!NS$4,Sales!$D$3:$ABF$3,0))/NS$2*INDEX(Usage!$D$5:$ABF$11,MATCH(UsagePerHour!$B$20,Usage!$C$5:$C$11,0),MATCH(UsagePerHour!NS$4,Usage!$D$3:$ABF$3,0)),"")</f>
        <v>6.6567729740041273</v>
      </c>
      <c r="NT26" s="6">
        <f>IFERROR(INDEX(Sales!$D$5:$ABF$18,MATCH(UsagePerHour!$B26,Sales!$C$5:$C$18,0),MATCH(UsagePerHour!NT$4,Sales!$D$3:$ABF$3,0))/NT$2*INDEX(Usage!$D$5:$ABF$11,MATCH(UsagePerHour!$B$20,Usage!$C$5:$C$11,0),MATCH(UsagePerHour!NT$4,Usage!$D$3:$ABF$3,0)),"")</f>
        <v>25.337598070381269</v>
      </c>
      <c r="NU26" s="6">
        <f>IFERROR(INDEX(Sales!$D$5:$ABF$18,MATCH(UsagePerHour!$B26,Sales!$C$5:$C$18,0),MATCH(UsagePerHour!NU$4,Sales!$D$3:$ABF$3,0))/NU$2*INDEX(Usage!$D$5:$ABF$11,MATCH(UsagePerHour!$B$20,Usage!$C$5:$C$11,0),MATCH(UsagePerHour!NU$4,Usage!$D$3:$ABF$3,0)),"")</f>
        <v>14.168464304057524</v>
      </c>
      <c r="NV26" s="6">
        <f>IFERROR(INDEX(Sales!$D$5:$ABF$18,MATCH(UsagePerHour!$B26,Sales!$C$5:$C$18,0),MATCH(UsagePerHour!NV$4,Sales!$D$3:$ABF$3,0))/NV$2*INDEX(Usage!$D$5:$ABF$11,MATCH(UsagePerHour!$B$20,Usage!$C$5:$C$11,0),MATCH(UsagePerHour!NV$4,Usage!$D$3:$ABF$3,0)),"")</f>
        <v>28.305842130218863</v>
      </c>
      <c r="NW26" s="6">
        <f>IFERROR(INDEX(Sales!$D$5:$ABF$18,MATCH(UsagePerHour!$B26,Sales!$C$5:$C$18,0),MATCH(UsagePerHour!NW$4,Sales!$D$3:$ABF$3,0))/NW$2*INDEX(Usage!$D$5:$ABF$11,MATCH(UsagePerHour!$B$20,Usage!$C$5:$C$11,0),MATCH(UsagePerHour!NW$4,Usage!$D$3:$ABF$3,0)),"")</f>
        <v>209.63264002146303</v>
      </c>
      <c r="NX26" s="6">
        <f>IFERROR(INDEX(Sales!$D$5:$ABF$18,MATCH(UsagePerHour!$B26,Sales!$C$5:$C$18,0),MATCH(UsagePerHour!NX$4,Sales!$D$3:$ABF$3,0))/NX$2*INDEX(Usage!$D$5:$ABF$11,MATCH(UsagePerHour!$B$20,Usage!$C$5:$C$11,0),MATCH(UsagePerHour!NX$4,Usage!$D$3:$ABF$3,0)),"")</f>
        <v>11.796333423851811</v>
      </c>
      <c r="NY26" s="6">
        <f>IFERROR(INDEX(Sales!$D$5:$ABF$18,MATCH(UsagePerHour!$B26,Sales!$C$5:$C$18,0),MATCH(UsagePerHour!NY$4,Sales!$D$3:$ABF$3,0))/NY$2*INDEX(Usage!$D$5:$ABF$11,MATCH(UsagePerHour!$B$20,Usage!$C$5:$C$11,0),MATCH(UsagePerHour!NY$4,Usage!$D$3:$ABF$3,0)),"")</f>
        <v>35.080524086296919</v>
      </c>
      <c r="NZ26" s="6">
        <f>IFERROR(INDEX(Sales!$D$5:$ABF$18,MATCH(UsagePerHour!$B26,Sales!$C$5:$C$18,0),MATCH(UsagePerHour!NZ$4,Sales!$D$3:$ABF$3,0))/NZ$2*INDEX(Usage!$D$5:$ABF$11,MATCH(UsagePerHour!$B$20,Usage!$C$5:$C$11,0),MATCH(UsagePerHour!NZ$4,Usage!$D$3:$ABF$3,0)),"")</f>
        <v>12.981861101848114</v>
      </c>
      <c r="OA26" s="6">
        <f>IFERROR(INDEX(Sales!$D$5:$ABF$18,MATCH(UsagePerHour!$B26,Sales!$C$5:$C$18,0),MATCH(UsagePerHour!OA$4,Sales!$D$3:$ABF$3,0))/OA$2*INDEX(Usage!$D$5:$ABF$11,MATCH(UsagePerHour!$B$20,Usage!$C$5:$C$11,0),MATCH(UsagePerHour!OA$4,Usage!$D$3:$ABF$3,0)),"")</f>
        <v>30.887827632163482</v>
      </c>
      <c r="OB26" s="6">
        <f>IFERROR(INDEX(Sales!$D$5:$ABF$18,MATCH(UsagePerHour!$B26,Sales!$C$5:$C$18,0),MATCH(UsagePerHour!OB$4,Sales!$D$3:$ABF$3,0))/OB$2*INDEX(Usage!$D$5:$ABF$11,MATCH(UsagePerHour!$B$20,Usage!$C$5:$C$11,0),MATCH(UsagePerHour!OB$4,Usage!$D$3:$ABF$3,0)),"")</f>
        <v>26.131324170970061</v>
      </c>
      <c r="OC26" s="6">
        <f>IFERROR(INDEX(Sales!$D$5:$ABF$18,MATCH(UsagePerHour!$B26,Sales!$C$5:$C$18,0),MATCH(UsagePerHour!OC$4,Sales!$D$3:$ABF$3,0))/OC$2*INDEX(Usage!$D$5:$ABF$11,MATCH(UsagePerHour!$B$20,Usage!$C$5:$C$11,0),MATCH(UsagePerHour!OC$4,Usage!$D$3:$ABF$3,0)),"")</f>
        <v>7.5951651987005944</v>
      </c>
      <c r="OD26" s="6">
        <f>IFERROR(INDEX(Sales!$D$5:$ABF$18,MATCH(UsagePerHour!$B26,Sales!$C$5:$C$18,0),MATCH(UsagePerHour!OD$4,Sales!$D$3:$ABF$3,0))/OD$2*INDEX(Usage!$D$5:$ABF$11,MATCH(UsagePerHour!$B$20,Usage!$C$5:$C$11,0),MATCH(UsagePerHour!OD$4,Usage!$D$3:$ABF$3,0)),"")</f>
        <v>184.69438184362801</v>
      </c>
      <c r="OE26" s="6">
        <f>IFERROR(INDEX(Sales!$D$5:$ABF$18,MATCH(UsagePerHour!$B26,Sales!$C$5:$C$18,0),MATCH(UsagePerHour!OE$4,Sales!$D$3:$ABF$3,0))/OE$2*INDEX(Usage!$D$5:$ABF$11,MATCH(UsagePerHour!$B$20,Usage!$C$5:$C$11,0),MATCH(UsagePerHour!OE$4,Usage!$D$3:$ABF$3,0)),"")</f>
        <v>21.848825567963033</v>
      </c>
      <c r="OF26" s="6">
        <f>IFERROR(INDEX(Sales!$D$5:$ABF$18,MATCH(UsagePerHour!$B26,Sales!$C$5:$C$18,0),MATCH(UsagePerHour!OF$4,Sales!$D$3:$ABF$3,0))/OF$2*INDEX(Usage!$D$5:$ABF$11,MATCH(UsagePerHour!$B$20,Usage!$C$5:$C$11,0),MATCH(UsagePerHour!OF$4,Usage!$D$3:$ABF$3,0)),"")</f>
        <v>27.68266490159262</v>
      </c>
      <c r="OG26" s="6">
        <f>IFERROR(INDEX(Sales!$D$5:$ABF$18,MATCH(UsagePerHour!$B26,Sales!$C$5:$C$18,0),MATCH(UsagePerHour!OG$4,Sales!$D$3:$ABF$3,0))/OG$2*INDEX(Usage!$D$5:$ABF$11,MATCH(UsagePerHour!$B$20,Usage!$C$5:$C$11,0),MATCH(UsagePerHour!OG$4,Usage!$D$3:$ABF$3,0)),"")</f>
        <v>7.3171285981641567</v>
      </c>
      <c r="OH26" s="6">
        <f>IFERROR(INDEX(Sales!$D$5:$ABF$18,MATCH(UsagePerHour!$B26,Sales!$C$5:$C$18,0),MATCH(UsagePerHour!OH$4,Sales!$D$3:$ABF$3,0))/OH$2*INDEX(Usage!$D$5:$ABF$11,MATCH(UsagePerHour!$B$20,Usage!$C$5:$C$11,0),MATCH(UsagePerHour!OH$4,Usage!$D$3:$ABF$3,0)),"")</f>
        <v>35.456208857516245</v>
      </c>
      <c r="OI26" s="6">
        <f>IFERROR(INDEX(Sales!$D$5:$ABF$18,MATCH(UsagePerHour!$B26,Sales!$C$5:$C$18,0),MATCH(UsagePerHour!OI$4,Sales!$D$3:$ABF$3,0))/OI$2*INDEX(Usage!$D$5:$ABF$11,MATCH(UsagePerHour!$B$20,Usage!$C$5:$C$11,0),MATCH(UsagePerHour!OI$4,Usage!$D$3:$ABF$3,0)),"")</f>
        <v>18.472754857827994</v>
      </c>
      <c r="OJ26" s="6">
        <f>IFERROR(INDEX(Sales!$D$5:$ABF$18,MATCH(UsagePerHour!$B26,Sales!$C$5:$C$18,0),MATCH(UsagePerHour!OJ$4,Sales!$D$3:$ABF$3,0))/OJ$2*INDEX(Usage!$D$5:$ABF$11,MATCH(UsagePerHour!$B$20,Usage!$C$5:$C$11,0),MATCH(UsagePerHour!OJ$4,Usage!$D$3:$ABF$3,0)),"")</f>
        <v>10.02993221667969</v>
      </c>
      <c r="OK26" s="6">
        <f>IFERROR(INDEX(Sales!$D$5:$ABF$18,MATCH(UsagePerHour!$B26,Sales!$C$5:$C$18,0),MATCH(UsagePerHour!OK$4,Sales!$D$3:$ABF$3,0))/OK$2*INDEX(Usage!$D$5:$ABF$11,MATCH(UsagePerHour!$B$20,Usage!$C$5:$C$11,0),MATCH(UsagePerHour!OK$4,Usage!$D$3:$ABF$3,0)),"")</f>
        <v>122.62826546832187</v>
      </c>
      <c r="OL26" s="6">
        <f>IFERROR(INDEX(Sales!$D$5:$ABF$18,MATCH(UsagePerHour!$B26,Sales!$C$5:$C$18,0),MATCH(UsagePerHour!OL$4,Sales!$D$3:$ABF$3,0))/OL$2*INDEX(Usage!$D$5:$ABF$11,MATCH(UsagePerHour!$B$20,Usage!$C$5:$C$11,0),MATCH(UsagePerHour!OL$4,Usage!$D$3:$ABF$3,0)),"")</f>
        <v>8.4515237388658804</v>
      </c>
      <c r="OM26" s="6">
        <f>IFERROR(INDEX(Sales!$D$5:$ABF$18,MATCH(UsagePerHour!$B26,Sales!$C$5:$C$18,0),MATCH(UsagePerHour!OM$4,Sales!$D$3:$ABF$3,0))/OM$2*INDEX(Usage!$D$5:$ABF$11,MATCH(UsagePerHour!$B$20,Usage!$C$5:$C$11,0),MATCH(UsagePerHour!OM$4,Usage!$D$3:$ABF$3,0)),"")</f>
        <v>30.380931589666915</v>
      </c>
      <c r="ON26" s="6">
        <f>IFERROR(INDEX(Sales!$D$5:$ABF$18,MATCH(UsagePerHour!$B26,Sales!$C$5:$C$18,0),MATCH(UsagePerHour!ON$4,Sales!$D$3:$ABF$3,0))/ON$2*INDEX(Usage!$D$5:$ABF$11,MATCH(UsagePerHour!$B$20,Usage!$C$5:$C$11,0),MATCH(UsagePerHour!ON$4,Usage!$D$3:$ABF$3,0)),"")</f>
        <v>5.6241897941527856</v>
      </c>
      <c r="OO26" s="6">
        <f>IFERROR(INDEX(Sales!$D$5:$ABF$18,MATCH(UsagePerHour!$B26,Sales!$C$5:$C$18,0),MATCH(UsagePerHour!OO$4,Sales!$D$3:$ABF$3,0))/OO$2*INDEX(Usage!$D$5:$ABF$11,MATCH(UsagePerHour!$B$20,Usage!$C$5:$C$11,0),MATCH(UsagePerHour!OO$4,Usage!$D$3:$ABF$3,0)),"")</f>
        <v>20.893293546322166</v>
      </c>
      <c r="OP26" s="6">
        <f>IFERROR(INDEX(Sales!$D$5:$ABF$18,MATCH(UsagePerHour!$B26,Sales!$C$5:$C$18,0),MATCH(UsagePerHour!OP$4,Sales!$D$3:$ABF$3,0))/OP$2*INDEX(Usage!$D$5:$ABF$11,MATCH(UsagePerHour!$B$20,Usage!$C$5:$C$11,0),MATCH(UsagePerHour!OP$4,Usage!$D$3:$ABF$3,0)),"")</f>
        <v>24.104373555658757</v>
      </c>
      <c r="OQ26" s="6">
        <f>IFERROR(INDEX(Sales!$D$5:$ABF$18,MATCH(UsagePerHour!$B26,Sales!$C$5:$C$18,0),MATCH(UsagePerHour!OQ$4,Sales!$D$3:$ABF$3,0))/OQ$2*INDEX(Usage!$D$5:$ABF$11,MATCH(UsagePerHour!$B$20,Usage!$C$5:$C$11,0),MATCH(UsagePerHour!OQ$4,Usage!$D$3:$ABF$3,0)),"")</f>
        <v>29.139481493185958</v>
      </c>
      <c r="OR26" s="6">
        <f>IFERROR(INDEX(Sales!$D$5:$ABF$18,MATCH(UsagePerHour!$B26,Sales!$C$5:$C$18,0),MATCH(UsagePerHour!OR$4,Sales!$D$3:$ABF$3,0))/OR$2*INDEX(Usage!$D$5:$ABF$11,MATCH(UsagePerHour!$B$20,Usage!$C$5:$C$11,0),MATCH(UsagePerHour!OR$4,Usage!$D$3:$ABF$3,0)),"")</f>
        <v>126.32388612663313</v>
      </c>
      <c r="OS26" s="6">
        <f>IFERROR(INDEX(Sales!$D$5:$ABF$18,MATCH(UsagePerHour!$B26,Sales!$C$5:$C$18,0),MATCH(UsagePerHour!OS$4,Sales!$D$3:$ABF$3,0))/OS$2*INDEX(Usage!$D$5:$ABF$11,MATCH(UsagePerHour!$B$20,Usage!$C$5:$C$11,0),MATCH(UsagePerHour!OS$4,Usage!$D$3:$ABF$3,0)),"")</f>
        <v>2.2103158249432795</v>
      </c>
      <c r="OT26" s="6">
        <f>IFERROR(INDEX(Sales!$D$5:$ABF$18,MATCH(UsagePerHour!$B26,Sales!$C$5:$C$18,0),MATCH(UsagePerHour!OT$4,Sales!$D$3:$ABF$3,0))/OT$2*INDEX(Usage!$D$5:$ABF$11,MATCH(UsagePerHour!$B$20,Usage!$C$5:$C$11,0),MATCH(UsagePerHour!OT$4,Usage!$D$3:$ABF$3,0)),"")</f>
        <v>0</v>
      </c>
      <c r="OU26" s="6">
        <f>IFERROR(INDEX(Sales!$D$5:$ABF$18,MATCH(UsagePerHour!$B26,Sales!$C$5:$C$18,0),MATCH(UsagePerHour!OU$4,Sales!$D$3:$ABF$3,0))/OU$2*INDEX(Usage!$D$5:$ABF$11,MATCH(UsagePerHour!$B$20,Usage!$C$5:$C$11,0),MATCH(UsagePerHour!OU$4,Usage!$D$3:$ABF$3,0)),"")</f>
        <v>2.1578884099534612</v>
      </c>
      <c r="OV26" s="6">
        <f>IFERROR(INDEX(Sales!$D$5:$ABF$18,MATCH(UsagePerHour!$B26,Sales!$C$5:$C$18,0),MATCH(UsagePerHour!OV$4,Sales!$D$3:$ABF$3,0))/OV$2*INDEX(Usage!$D$5:$ABF$11,MATCH(UsagePerHour!$B$20,Usage!$C$5:$C$11,0),MATCH(UsagePerHour!OV$4,Usage!$D$3:$ABF$3,0)),"")</f>
        <v>20.552107981424417</v>
      </c>
      <c r="OW26" s="6">
        <f>IFERROR(INDEX(Sales!$D$5:$ABF$18,MATCH(UsagePerHour!$B26,Sales!$C$5:$C$18,0),MATCH(UsagePerHour!OW$4,Sales!$D$3:$ABF$3,0))/OW$2*INDEX(Usage!$D$5:$ABF$11,MATCH(UsagePerHour!$B$20,Usage!$C$5:$C$11,0),MATCH(UsagePerHour!OW$4,Usage!$D$3:$ABF$3,0)),"")</f>
        <v>13.132937978749689</v>
      </c>
      <c r="OX26" s="6">
        <f>IFERROR(INDEX(Sales!$D$5:$ABF$18,MATCH(UsagePerHour!$B26,Sales!$C$5:$C$18,0),MATCH(UsagePerHour!OX$4,Sales!$D$3:$ABF$3,0))/OX$2*INDEX(Usage!$D$5:$ABF$11,MATCH(UsagePerHour!$B$20,Usage!$C$5:$C$11,0),MATCH(UsagePerHour!OX$4,Usage!$D$3:$ABF$3,0)),"")</f>
        <v>21.628013107486755</v>
      </c>
      <c r="OY26" s="6">
        <f>IFERROR(INDEX(Sales!$D$5:$ABF$18,MATCH(UsagePerHour!$B26,Sales!$C$5:$C$18,0),MATCH(UsagePerHour!OY$4,Sales!$D$3:$ABF$3,0))/OY$2*INDEX(Usage!$D$5:$ABF$11,MATCH(UsagePerHour!$B$20,Usage!$C$5:$C$11,0),MATCH(UsagePerHour!OY$4,Usage!$D$3:$ABF$3,0)),"")</f>
        <v>186.25955911468779</v>
      </c>
      <c r="OZ26" s="6">
        <f>IFERROR(INDEX(Sales!$D$5:$ABF$18,MATCH(UsagePerHour!$B26,Sales!$C$5:$C$18,0),MATCH(UsagePerHour!OZ$4,Sales!$D$3:$ABF$3,0))/OZ$2*INDEX(Usage!$D$5:$ABF$11,MATCH(UsagePerHour!$B$20,Usage!$C$5:$C$11,0),MATCH(UsagePerHour!OZ$4,Usage!$D$3:$ABF$3,0)),"")</f>
        <v>34.788709669570629</v>
      </c>
      <c r="PA26" s="6">
        <f>IFERROR(INDEX(Sales!$D$5:$ABF$18,MATCH(UsagePerHour!$B26,Sales!$C$5:$C$18,0),MATCH(UsagePerHour!PA$4,Sales!$D$3:$ABF$3,0))/PA$2*INDEX(Usage!$D$5:$ABF$11,MATCH(UsagePerHour!$B$20,Usage!$C$5:$C$11,0),MATCH(UsagePerHour!PA$4,Usage!$D$3:$ABF$3,0)),"")</f>
        <v>7.9208228599741108</v>
      </c>
      <c r="PB26" s="6">
        <f>IFERROR(INDEX(Sales!$D$5:$ABF$18,MATCH(UsagePerHour!$B26,Sales!$C$5:$C$18,0),MATCH(UsagePerHour!PB$4,Sales!$D$3:$ABF$3,0))/PB$2*INDEX(Usage!$D$5:$ABF$11,MATCH(UsagePerHour!$B$20,Usage!$C$5:$C$11,0),MATCH(UsagePerHour!PB$4,Usage!$D$3:$ABF$3,0)),"")</f>
        <v>6.277955857551115</v>
      </c>
      <c r="PC26" s="6">
        <f>IFERROR(INDEX(Sales!$D$5:$ABF$18,MATCH(UsagePerHour!$B26,Sales!$C$5:$C$18,0),MATCH(UsagePerHour!PC$4,Sales!$D$3:$ABF$3,0))/PC$2*INDEX(Usage!$D$5:$ABF$11,MATCH(UsagePerHour!$B$20,Usage!$C$5:$C$11,0),MATCH(UsagePerHour!PC$4,Usage!$D$3:$ABF$3,0)),"")</f>
        <v>9.8939599373579732</v>
      </c>
      <c r="PD26" s="6">
        <f>IFERROR(INDEX(Sales!$D$5:$ABF$18,MATCH(UsagePerHour!$B26,Sales!$C$5:$C$18,0),MATCH(UsagePerHour!PD$4,Sales!$D$3:$ABF$3,0))/PD$2*INDEX(Usage!$D$5:$ABF$11,MATCH(UsagePerHour!$B$20,Usage!$C$5:$C$11,0),MATCH(UsagePerHour!PD$4,Usage!$D$3:$ABF$3,0)),"")</f>
        <v>5.7356594059772323</v>
      </c>
      <c r="PE26" s="6">
        <f>IFERROR(INDEX(Sales!$D$5:$ABF$18,MATCH(UsagePerHour!$B26,Sales!$C$5:$C$18,0),MATCH(UsagePerHour!PE$4,Sales!$D$3:$ABF$3,0))/PE$2*INDEX(Usage!$D$5:$ABF$11,MATCH(UsagePerHour!$B$20,Usage!$C$5:$C$11,0),MATCH(UsagePerHour!PE$4,Usage!$D$3:$ABF$3,0)),"")</f>
        <v>22.995160950978327</v>
      </c>
      <c r="PF26" s="6">
        <f>IFERROR(INDEX(Sales!$D$5:$ABF$18,MATCH(UsagePerHour!$B26,Sales!$C$5:$C$18,0),MATCH(UsagePerHour!PF$4,Sales!$D$3:$ABF$3,0))/PF$2*INDEX(Usage!$D$5:$ABF$11,MATCH(UsagePerHour!$B$20,Usage!$C$5:$C$11,0),MATCH(UsagePerHour!PF$4,Usage!$D$3:$ABF$3,0)),"")</f>
        <v>223.86883285360221</v>
      </c>
      <c r="PG26" s="6">
        <f>IFERROR(INDEX(Sales!$D$5:$ABF$18,MATCH(UsagePerHour!$B26,Sales!$C$5:$C$18,0),MATCH(UsagePerHour!PG$4,Sales!$D$3:$ABF$3,0))/PG$2*INDEX(Usage!$D$5:$ABF$11,MATCH(UsagePerHour!$B$20,Usage!$C$5:$C$11,0),MATCH(UsagePerHour!PG$4,Usage!$D$3:$ABF$3,0)),"")</f>
        <v>33.358585813184504</v>
      </c>
      <c r="PH26" s="6">
        <f>IFERROR(INDEX(Sales!$D$5:$ABF$18,MATCH(UsagePerHour!$B26,Sales!$C$5:$C$18,0),MATCH(UsagePerHour!PH$4,Sales!$D$3:$ABF$3,0))/PH$2*INDEX(Usage!$D$5:$ABF$11,MATCH(UsagePerHour!$B$20,Usage!$C$5:$C$11,0),MATCH(UsagePerHour!PH$4,Usage!$D$3:$ABF$3,0)),"")</f>
        <v>34.863981792898002</v>
      </c>
      <c r="PI26" s="6">
        <f>IFERROR(INDEX(Sales!$D$5:$ABF$18,MATCH(UsagePerHour!$B26,Sales!$C$5:$C$18,0),MATCH(UsagePerHour!PI$4,Sales!$D$3:$ABF$3,0))/PI$2*INDEX(Usage!$D$5:$ABF$11,MATCH(UsagePerHour!$B$20,Usage!$C$5:$C$11,0),MATCH(UsagePerHour!PI$4,Usage!$D$3:$ABF$3,0)),"")</f>
        <v>5.42412099665572</v>
      </c>
      <c r="PJ26" s="6">
        <f>IFERROR(INDEX(Sales!$D$5:$ABF$18,MATCH(UsagePerHour!$B26,Sales!$C$5:$C$18,0),MATCH(UsagePerHour!PJ$4,Sales!$D$3:$ABF$3,0))/PJ$2*INDEX(Usage!$D$5:$ABF$11,MATCH(UsagePerHour!$B$20,Usage!$C$5:$C$11,0),MATCH(UsagePerHour!PJ$4,Usage!$D$3:$ABF$3,0)),"")</f>
        <v>23.783675319035638</v>
      </c>
      <c r="PK26" s="6">
        <f>IFERROR(INDEX(Sales!$D$5:$ABF$18,MATCH(UsagePerHour!$B26,Sales!$C$5:$C$18,0),MATCH(UsagePerHour!PK$4,Sales!$D$3:$ABF$3,0))/PK$2*INDEX(Usage!$D$5:$ABF$11,MATCH(UsagePerHour!$B$20,Usage!$C$5:$C$11,0),MATCH(UsagePerHour!PK$4,Usage!$D$3:$ABF$3,0)),"")</f>
        <v>17.785410409558004</v>
      </c>
      <c r="PL26" s="6">
        <f>IFERROR(INDEX(Sales!$D$5:$ABF$18,MATCH(UsagePerHour!$B26,Sales!$C$5:$C$18,0),MATCH(UsagePerHour!PL$4,Sales!$D$3:$ABF$3,0))/PL$2*INDEX(Usage!$D$5:$ABF$11,MATCH(UsagePerHour!$B$20,Usage!$C$5:$C$11,0),MATCH(UsagePerHour!PL$4,Usage!$D$3:$ABF$3,0)),"")</f>
        <v>23.716743817086044</v>
      </c>
      <c r="PM26" s="6">
        <f>IFERROR(INDEX(Sales!$D$5:$ABF$18,MATCH(UsagePerHour!$B26,Sales!$C$5:$C$18,0),MATCH(UsagePerHour!PM$4,Sales!$D$3:$ABF$3,0))/PM$2*INDEX(Usage!$D$5:$ABF$11,MATCH(UsagePerHour!$B$20,Usage!$C$5:$C$11,0),MATCH(UsagePerHour!PM$4,Usage!$D$3:$ABF$3,0)),"")</f>
        <v>285.36750369951221</v>
      </c>
      <c r="PN26" s="6">
        <f>IFERROR(INDEX(Sales!$D$5:$ABF$18,MATCH(UsagePerHour!$B26,Sales!$C$5:$C$18,0),MATCH(UsagePerHour!PN$4,Sales!$D$3:$ABF$3,0))/PN$2*INDEX(Usage!$D$5:$ABF$11,MATCH(UsagePerHour!$B$20,Usage!$C$5:$C$11,0),MATCH(UsagePerHour!PN$4,Usage!$D$3:$ABF$3,0)),"")</f>
        <v>22.175762599743663</v>
      </c>
      <c r="PO26" s="6">
        <f>IFERROR(INDEX(Sales!$D$5:$ABF$18,MATCH(UsagePerHour!$B26,Sales!$C$5:$C$18,0),MATCH(UsagePerHour!PO$4,Sales!$D$3:$ABF$3,0))/PO$2*INDEX(Usage!$D$5:$ABF$11,MATCH(UsagePerHour!$B$20,Usage!$C$5:$C$11,0),MATCH(UsagePerHour!PO$4,Usage!$D$3:$ABF$3,0)),"")</f>
        <v>11.133829369369682</v>
      </c>
      <c r="PP26" s="6">
        <f>IFERROR(INDEX(Sales!$D$5:$ABF$18,MATCH(UsagePerHour!$B26,Sales!$C$5:$C$18,0),MATCH(UsagePerHour!PP$4,Sales!$D$3:$ABF$3,0))/PP$2*INDEX(Usage!$D$5:$ABF$11,MATCH(UsagePerHour!$B$20,Usage!$C$5:$C$11,0),MATCH(UsagePerHour!PP$4,Usage!$D$3:$ABF$3,0)),"")</f>
        <v>10.060021436227224</v>
      </c>
      <c r="PQ26" s="6">
        <f>IFERROR(INDEX(Sales!$D$5:$ABF$18,MATCH(UsagePerHour!$B26,Sales!$C$5:$C$18,0),MATCH(UsagePerHour!PQ$4,Sales!$D$3:$ABF$3,0))/PQ$2*INDEX(Usage!$D$5:$ABF$11,MATCH(UsagePerHour!$B$20,Usage!$C$5:$C$11,0),MATCH(UsagePerHour!PQ$4,Usage!$D$3:$ABF$3,0)),"")</f>
        <v>35.093437583657192</v>
      </c>
      <c r="PR26" s="6">
        <f>IFERROR(INDEX(Sales!$D$5:$ABF$18,MATCH(UsagePerHour!$B26,Sales!$C$5:$C$18,0),MATCH(UsagePerHour!PR$4,Sales!$D$3:$ABF$3,0))/PR$2*INDEX(Usage!$D$5:$ABF$11,MATCH(UsagePerHour!$B$20,Usage!$C$5:$C$11,0),MATCH(UsagePerHour!PR$4,Usage!$D$3:$ABF$3,0)),"")</f>
        <v>87.031488911209351</v>
      </c>
      <c r="PS26" s="6">
        <f>IFERROR(INDEX(Sales!$D$5:$ABF$18,MATCH(UsagePerHour!$B26,Sales!$C$5:$C$18,0),MATCH(UsagePerHour!PS$4,Sales!$D$3:$ABF$3,0))/PS$2*INDEX(Usage!$D$5:$ABF$11,MATCH(UsagePerHour!$B$20,Usage!$C$5:$C$11,0),MATCH(UsagePerHour!PS$4,Usage!$D$3:$ABF$3,0)),"")</f>
        <v>16.714723682650632</v>
      </c>
      <c r="PT26" s="6">
        <f>IFERROR(INDEX(Sales!$D$5:$ABF$18,MATCH(UsagePerHour!$B26,Sales!$C$5:$C$18,0),MATCH(UsagePerHour!PT$4,Sales!$D$3:$ABF$3,0))/PT$2*INDEX(Usage!$D$5:$ABF$11,MATCH(UsagePerHour!$B$20,Usage!$C$5:$C$11,0),MATCH(UsagePerHour!PT$4,Usage!$D$3:$ABF$3,0)),"")</f>
        <v>311.68647760710354</v>
      </c>
      <c r="PU26" s="6">
        <f>IFERROR(INDEX(Sales!$D$5:$ABF$18,MATCH(UsagePerHour!$B26,Sales!$C$5:$C$18,0),MATCH(UsagePerHour!PU$4,Sales!$D$3:$ABF$3,0))/PU$2*INDEX(Usage!$D$5:$ABF$11,MATCH(UsagePerHour!$B$20,Usage!$C$5:$C$11,0),MATCH(UsagePerHour!PU$4,Usage!$D$3:$ABF$3,0)),"")</f>
        <v>22.411914721132245</v>
      </c>
      <c r="PV26" s="6">
        <f>IFERROR(INDEX(Sales!$D$5:$ABF$18,MATCH(UsagePerHour!$B26,Sales!$C$5:$C$18,0),MATCH(UsagePerHour!PV$4,Sales!$D$3:$ABF$3,0))/PV$2*INDEX(Usage!$D$5:$ABF$11,MATCH(UsagePerHour!$B$20,Usage!$C$5:$C$11,0),MATCH(UsagePerHour!PV$4,Usage!$D$3:$ABF$3,0)),"")</f>
        <v>13.512296105025541</v>
      </c>
      <c r="PW26" s="6">
        <f>IFERROR(INDEX(Sales!$D$5:$ABF$18,MATCH(UsagePerHour!$B26,Sales!$C$5:$C$18,0),MATCH(UsagePerHour!PW$4,Sales!$D$3:$ABF$3,0))/PW$2*INDEX(Usage!$D$5:$ABF$11,MATCH(UsagePerHour!$B$20,Usage!$C$5:$C$11,0),MATCH(UsagePerHour!PW$4,Usage!$D$3:$ABF$3,0)),"")</f>
        <v>12.927620184868967</v>
      </c>
      <c r="PX26" s="6">
        <f>IFERROR(INDEX(Sales!$D$5:$ABF$18,MATCH(UsagePerHour!$B26,Sales!$C$5:$C$18,0),MATCH(UsagePerHour!PX$4,Sales!$D$3:$ABF$3,0))/PX$2*INDEX(Usage!$D$5:$ABF$11,MATCH(UsagePerHour!$B$20,Usage!$C$5:$C$11,0),MATCH(UsagePerHour!PX$4,Usage!$D$3:$ABF$3,0)),"")</f>
        <v>34.709708993269693</v>
      </c>
      <c r="PY26" s="6">
        <f>IFERROR(INDEX(Sales!$D$5:$ABF$18,MATCH(UsagePerHour!$B26,Sales!$C$5:$C$18,0),MATCH(UsagePerHour!PY$4,Sales!$D$3:$ABF$3,0))/PY$2*INDEX(Usage!$D$5:$ABF$11,MATCH(UsagePerHour!$B$20,Usage!$C$5:$C$11,0),MATCH(UsagePerHour!PY$4,Usage!$D$3:$ABF$3,0)),"")</f>
        <v>3.679932763635998</v>
      </c>
      <c r="PZ26" s="6">
        <f>IFERROR(INDEX(Sales!$D$5:$ABF$18,MATCH(UsagePerHour!$B26,Sales!$C$5:$C$18,0),MATCH(UsagePerHour!PZ$4,Sales!$D$3:$ABF$3,0))/PZ$2*INDEX(Usage!$D$5:$ABF$11,MATCH(UsagePerHour!$B$20,Usage!$C$5:$C$11,0),MATCH(UsagePerHour!PZ$4,Usage!$D$3:$ABF$3,0)),"")</f>
        <v>22.323994106865189</v>
      </c>
      <c r="QA26" s="6">
        <f>IFERROR(INDEX(Sales!$D$5:$ABF$18,MATCH(UsagePerHour!$B26,Sales!$C$5:$C$18,0),MATCH(UsagePerHour!QA$4,Sales!$D$3:$ABF$3,0))/QA$2*INDEX(Usage!$D$5:$ABF$11,MATCH(UsagePerHour!$B$20,Usage!$C$5:$C$11,0),MATCH(UsagePerHour!QA$4,Usage!$D$3:$ABF$3,0)),"")</f>
        <v>171.06329761122711</v>
      </c>
      <c r="QB26" s="6">
        <f>IFERROR(INDEX(Sales!$D$5:$ABF$18,MATCH(UsagePerHour!$B26,Sales!$C$5:$C$18,0),MATCH(UsagePerHour!QB$4,Sales!$D$3:$ABF$3,0))/QB$2*INDEX(Usage!$D$5:$ABF$11,MATCH(UsagePerHour!$B$20,Usage!$C$5:$C$11,0),MATCH(UsagePerHour!QB$4,Usage!$D$3:$ABF$3,0)),"")</f>
        <v>10.973571608082823</v>
      </c>
      <c r="QC26" s="6">
        <f>IFERROR(INDEX(Sales!$D$5:$ABF$18,MATCH(UsagePerHour!$B26,Sales!$C$5:$C$18,0),MATCH(UsagePerHour!QC$4,Sales!$D$3:$ABF$3,0))/QC$2*INDEX(Usage!$D$5:$ABF$11,MATCH(UsagePerHour!$B$20,Usage!$C$5:$C$11,0),MATCH(UsagePerHour!QC$4,Usage!$D$3:$ABF$3,0)),"")</f>
        <v>5.5306408988417655</v>
      </c>
      <c r="QD26" s="6">
        <f>IFERROR(INDEX(Sales!$D$5:$ABF$18,MATCH(UsagePerHour!$B26,Sales!$C$5:$C$18,0),MATCH(UsagePerHour!QD$4,Sales!$D$3:$ABF$3,0))/QD$2*INDEX(Usage!$D$5:$ABF$11,MATCH(UsagePerHour!$B$20,Usage!$C$5:$C$11,0),MATCH(UsagePerHour!QD$4,Usage!$D$3:$ABF$3,0)),"")</f>
        <v>9.6470884624405997</v>
      </c>
      <c r="QE26" s="6">
        <f>IFERROR(INDEX(Sales!$D$5:$ABF$18,MATCH(UsagePerHour!$B26,Sales!$C$5:$C$18,0),MATCH(UsagePerHour!QE$4,Sales!$D$3:$ABF$3,0))/QE$2*INDEX(Usage!$D$5:$ABF$11,MATCH(UsagePerHour!$B$20,Usage!$C$5:$C$11,0),MATCH(UsagePerHour!QE$4,Usage!$D$3:$ABF$3,0)),"")</f>
        <v>5.813990549374159</v>
      </c>
      <c r="QF26" s="6">
        <f>IFERROR(INDEX(Sales!$D$5:$ABF$18,MATCH(UsagePerHour!$B26,Sales!$C$5:$C$18,0),MATCH(UsagePerHour!QF$4,Sales!$D$3:$ABF$3,0))/QF$2*INDEX(Usage!$D$5:$ABF$11,MATCH(UsagePerHour!$B$20,Usage!$C$5:$C$11,0),MATCH(UsagePerHour!QF$4,Usage!$D$3:$ABF$3,0)),"")</f>
        <v>7.728348640228468</v>
      </c>
      <c r="QG26" s="6">
        <f>IFERROR(INDEX(Sales!$D$5:$ABF$18,MATCH(UsagePerHour!$B26,Sales!$C$5:$C$18,0),MATCH(UsagePerHour!QG$4,Sales!$D$3:$ABF$3,0))/QG$2*INDEX(Usage!$D$5:$ABF$11,MATCH(UsagePerHour!$B$20,Usage!$C$5:$C$11,0),MATCH(UsagePerHour!QG$4,Usage!$D$3:$ABF$3,0)),"")</f>
        <v>2.2647363384198993</v>
      </c>
      <c r="QH26" s="6">
        <f>IFERROR(INDEX(Sales!$D$5:$ABF$18,MATCH(UsagePerHour!$B26,Sales!$C$5:$C$18,0),MATCH(UsagePerHour!QH$4,Sales!$D$3:$ABF$3,0))/QH$2*INDEX(Usage!$D$5:$ABF$11,MATCH(UsagePerHour!$B$20,Usage!$C$5:$C$11,0),MATCH(UsagePerHour!QH$4,Usage!$D$3:$ABF$3,0)),"")</f>
        <v>100.8964678267336</v>
      </c>
      <c r="QI26" s="6">
        <f>IFERROR(INDEX(Sales!$D$5:$ABF$18,MATCH(UsagePerHour!$B26,Sales!$C$5:$C$18,0),MATCH(UsagePerHour!QI$4,Sales!$D$3:$ABF$3,0))/QI$2*INDEX(Usage!$D$5:$ABF$11,MATCH(UsagePerHour!$B$20,Usage!$C$5:$C$11,0),MATCH(UsagePerHour!QI$4,Usage!$D$3:$ABF$3,0)),"")</f>
        <v>21.542346615603517</v>
      </c>
      <c r="QJ26" s="6">
        <f>IFERROR(INDEX(Sales!$D$5:$ABF$18,MATCH(UsagePerHour!$B26,Sales!$C$5:$C$18,0),MATCH(UsagePerHour!QJ$4,Sales!$D$3:$ABF$3,0))/QJ$2*INDEX(Usage!$D$5:$ABF$11,MATCH(UsagePerHour!$B$20,Usage!$C$5:$C$11,0),MATCH(UsagePerHour!QJ$4,Usage!$D$3:$ABF$3,0)),"")</f>
        <v>62.765259510221377</v>
      </c>
      <c r="QK26" s="6">
        <f>IFERROR(INDEX(Sales!$D$5:$ABF$18,MATCH(UsagePerHour!$B26,Sales!$C$5:$C$18,0),MATCH(UsagePerHour!QK$4,Sales!$D$3:$ABF$3,0))/QK$2*INDEX(Usage!$D$5:$ABF$11,MATCH(UsagePerHour!$B$20,Usage!$C$5:$C$11,0),MATCH(UsagePerHour!QK$4,Usage!$D$3:$ABF$3,0)),"")</f>
        <v>2.9105112209053199</v>
      </c>
      <c r="QL26" s="6">
        <f>IFERROR(INDEX(Sales!$D$5:$ABF$18,MATCH(UsagePerHour!$B26,Sales!$C$5:$C$18,0),MATCH(UsagePerHour!QL$4,Sales!$D$3:$ABF$3,0))/QL$2*INDEX(Usage!$D$5:$ABF$11,MATCH(UsagePerHour!$B$20,Usage!$C$5:$C$11,0),MATCH(UsagePerHour!QL$4,Usage!$D$3:$ABF$3,0)),"")</f>
        <v>46.720383679547368</v>
      </c>
      <c r="QM26" s="6">
        <f>IFERROR(INDEX(Sales!$D$5:$ABF$18,MATCH(UsagePerHour!$B26,Sales!$C$5:$C$18,0),MATCH(UsagePerHour!QM$4,Sales!$D$3:$ABF$3,0))/QM$2*INDEX(Usage!$D$5:$ABF$11,MATCH(UsagePerHour!$B$20,Usage!$C$5:$C$11,0),MATCH(UsagePerHour!QM$4,Usage!$D$3:$ABF$3,0)),"")</f>
        <v>32.276748533173688</v>
      </c>
      <c r="QN26" s="6">
        <f>IFERROR(INDEX(Sales!$D$5:$ABF$18,MATCH(UsagePerHour!$B26,Sales!$C$5:$C$18,0),MATCH(UsagePerHour!QN$4,Sales!$D$3:$ABF$3,0))/QN$2*INDEX(Usage!$D$5:$ABF$11,MATCH(UsagePerHour!$B$20,Usage!$C$5:$C$11,0),MATCH(UsagePerHour!QN$4,Usage!$D$3:$ABF$3,0)),"")</f>
        <v>15.38469229111155</v>
      </c>
      <c r="QO26" s="6">
        <f>IFERROR(INDEX(Sales!$D$5:$ABF$18,MATCH(UsagePerHour!$B26,Sales!$C$5:$C$18,0),MATCH(UsagePerHour!QO$4,Sales!$D$3:$ABF$3,0))/QO$2*INDEX(Usage!$D$5:$ABF$11,MATCH(UsagePerHour!$B$20,Usage!$C$5:$C$11,0),MATCH(UsagePerHour!QO$4,Usage!$D$3:$ABF$3,0)),"")</f>
        <v>215.23604386719518</v>
      </c>
      <c r="QP26" s="6">
        <f>IFERROR(INDEX(Sales!$D$5:$ABF$18,MATCH(UsagePerHour!$B26,Sales!$C$5:$C$18,0),MATCH(UsagePerHour!QP$4,Sales!$D$3:$ABF$3,0))/QP$2*INDEX(Usage!$D$5:$ABF$11,MATCH(UsagePerHour!$B$20,Usage!$C$5:$C$11,0),MATCH(UsagePerHour!QP$4,Usage!$D$3:$ABF$3,0)),"")</f>
        <v>22.389454343625516</v>
      </c>
      <c r="QQ26" s="6">
        <f>IFERROR(INDEX(Sales!$D$5:$ABF$18,MATCH(UsagePerHour!$B26,Sales!$C$5:$C$18,0),MATCH(UsagePerHour!QQ$4,Sales!$D$3:$ABF$3,0))/QQ$2*INDEX(Usage!$D$5:$ABF$11,MATCH(UsagePerHour!$B$20,Usage!$C$5:$C$11,0),MATCH(UsagePerHour!QQ$4,Usage!$D$3:$ABF$3,0)),"")</f>
        <v>30.083347451911553</v>
      </c>
      <c r="QR26" s="6">
        <f>IFERROR(INDEX(Sales!$D$5:$ABF$18,MATCH(UsagePerHour!$B26,Sales!$C$5:$C$18,0),MATCH(UsagePerHour!QR$4,Sales!$D$3:$ABF$3,0))/QR$2*INDEX(Usage!$D$5:$ABF$11,MATCH(UsagePerHour!$B$20,Usage!$C$5:$C$11,0),MATCH(UsagePerHour!QR$4,Usage!$D$3:$ABF$3,0)),"")</f>
        <v>3.5240866718272352</v>
      </c>
      <c r="QS26" s="6">
        <f>IFERROR(INDEX(Sales!$D$5:$ABF$18,MATCH(UsagePerHour!$B26,Sales!$C$5:$C$18,0),MATCH(UsagePerHour!QS$4,Sales!$D$3:$ABF$3,0))/QS$2*INDEX(Usage!$D$5:$ABF$11,MATCH(UsagePerHour!$B$20,Usage!$C$5:$C$11,0),MATCH(UsagePerHour!QS$4,Usage!$D$3:$ABF$3,0)),"")</f>
        <v>19.591971509358771</v>
      </c>
      <c r="QT26" s="6">
        <f>IFERROR(INDEX(Sales!$D$5:$ABF$18,MATCH(UsagePerHour!$B26,Sales!$C$5:$C$18,0),MATCH(UsagePerHour!QT$4,Sales!$D$3:$ABF$3,0))/QT$2*INDEX(Usage!$D$5:$ABF$11,MATCH(UsagePerHour!$B$20,Usage!$C$5:$C$11,0),MATCH(UsagePerHour!QT$4,Usage!$D$3:$ABF$3,0)),"")</f>
        <v>12.225054058787522</v>
      </c>
      <c r="QU26" s="6">
        <f>IFERROR(INDEX(Sales!$D$5:$ABF$18,MATCH(UsagePerHour!$B26,Sales!$C$5:$C$18,0),MATCH(UsagePerHour!QU$4,Sales!$D$3:$ABF$3,0))/QU$2*INDEX(Usage!$D$5:$ABF$11,MATCH(UsagePerHour!$B$20,Usage!$C$5:$C$11,0),MATCH(UsagePerHour!QU$4,Usage!$D$3:$ABF$3,0)),"")</f>
        <v>34.44822344465485</v>
      </c>
      <c r="QV26" s="6">
        <f>IFERROR(INDEX(Sales!$D$5:$ABF$18,MATCH(UsagePerHour!$B26,Sales!$C$5:$C$18,0),MATCH(UsagePerHour!QV$4,Sales!$D$3:$ABF$3,0))/QV$2*INDEX(Usage!$D$5:$ABF$11,MATCH(UsagePerHour!$B$20,Usage!$C$5:$C$11,0),MATCH(UsagePerHour!QV$4,Usage!$D$3:$ABF$3,0)),"")</f>
        <v>179.40050129788375</v>
      </c>
      <c r="QW26" s="6">
        <f>IFERROR(INDEX(Sales!$D$5:$ABF$18,MATCH(UsagePerHour!$B26,Sales!$C$5:$C$18,0),MATCH(UsagePerHour!QW$4,Sales!$D$3:$ABF$3,0))/QW$2*INDEX(Usage!$D$5:$ABF$11,MATCH(UsagePerHour!$B$20,Usage!$C$5:$C$11,0),MATCH(UsagePerHour!QW$4,Usage!$D$3:$ABF$3,0)),"")</f>
        <v>37.828751024205218</v>
      </c>
      <c r="QX26" s="6">
        <f>IFERROR(INDEX(Sales!$D$5:$ABF$18,MATCH(UsagePerHour!$B26,Sales!$C$5:$C$18,0),MATCH(UsagePerHour!QX$4,Sales!$D$3:$ABF$3,0))/QX$2*INDEX(Usage!$D$5:$ABF$11,MATCH(UsagePerHour!$B$20,Usage!$C$5:$C$11,0),MATCH(UsagePerHour!QX$4,Usage!$D$3:$ABF$3,0)),"")</f>
        <v>22.814031170039545</v>
      </c>
      <c r="QY26" s="6">
        <f>IFERROR(INDEX(Sales!$D$5:$ABF$18,MATCH(UsagePerHour!$B26,Sales!$C$5:$C$18,0),MATCH(UsagePerHour!QY$4,Sales!$D$3:$ABF$3,0))/QY$2*INDEX(Usage!$D$5:$ABF$11,MATCH(UsagePerHour!$B$20,Usage!$C$5:$C$11,0),MATCH(UsagePerHour!QY$4,Usage!$D$3:$ABF$3,0)),"")</f>
        <v>2.2318976774839205</v>
      </c>
      <c r="QZ26" s="6">
        <f>IFERROR(INDEX(Sales!$D$5:$ABF$18,MATCH(UsagePerHour!$B26,Sales!$C$5:$C$18,0),MATCH(UsagePerHour!QZ$4,Sales!$D$3:$ABF$3,0))/QZ$2*INDEX(Usage!$D$5:$ABF$11,MATCH(UsagePerHour!$B$20,Usage!$C$5:$C$11,0),MATCH(UsagePerHour!QZ$4,Usage!$D$3:$ABF$3,0)),"")</f>
        <v>38.330969514858424</v>
      </c>
      <c r="RA26" s="6">
        <f>IFERROR(INDEX(Sales!$D$5:$ABF$18,MATCH(UsagePerHour!$B26,Sales!$C$5:$C$18,0),MATCH(UsagePerHour!RA$4,Sales!$D$3:$ABF$3,0))/RA$2*INDEX(Usage!$D$5:$ABF$11,MATCH(UsagePerHour!$B$20,Usage!$C$5:$C$11,0),MATCH(UsagePerHour!RA$4,Usage!$D$3:$ABF$3,0)),"")</f>
        <v>50.200585659008361</v>
      </c>
      <c r="RB26" s="6">
        <f>IFERROR(INDEX(Sales!$D$5:$ABF$18,MATCH(UsagePerHour!$B26,Sales!$C$5:$C$18,0),MATCH(UsagePerHour!RB$4,Sales!$D$3:$ABF$3,0))/RB$2*INDEX(Usage!$D$5:$ABF$11,MATCH(UsagePerHour!$B$20,Usage!$C$5:$C$11,0),MATCH(UsagePerHour!RB$4,Usage!$D$3:$ABF$3,0)),"")</f>
        <v>19.652550792667999</v>
      </c>
      <c r="RC26" s="6">
        <f>IFERROR(INDEX(Sales!$D$5:$ABF$18,MATCH(UsagePerHour!$B26,Sales!$C$5:$C$18,0),MATCH(UsagePerHour!RC$4,Sales!$D$3:$ABF$3,0))/RC$2*INDEX(Usage!$D$5:$ABF$11,MATCH(UsagePerHour!$B$20,Usage!$C$5:$C$11,0),MATCH(UsagePerHour!RC$4,Usage!$D$3:$ABF$3,0)),"")</f>
        <v>64.32875817467864</v>
      </c>
      <c r="RD26" s="6">
        <f>IFERROR(INDEX(Sales!$D$5:$ABF$18,MATCH(UsagePerHour!$B26,Sales!$C$5:$C$18,0),MATCH(UsagePerHour!RD$4,Sales!$D$3:$ABF$3,0))/RD$2*INDEX(Usage!$D$5:$ABF$11,MATCH(UsagePerHour!$B$20,Usage!$C$5:$C$11,0),MATCH(UsagePerHour!RD$4,Usage!$D$3:$ABF$3,0)),"")</f>
        <v>6.5590642304967854</v>
      </c>
      <c r="RE26" s="6">
        <f>IFERROR(INDEX(Sales!$D$5:$ABF$18,MATCH(UsagePerHour!$B26,Sales!$C$5:$C$18,0),MATCH(UsagePerHour!RE$4,Sales!$D$3:$ABF$3,0))/RE$2*INDEX(Usage!$D$5:$ABF$11,MATCH(UsagePerHour!$B$20,Usage!$C$5:$C$11,0),MATCH(UsagePerHour!RE$4,Usage!$D$3:$ABF$3,0)),"")</f>
        <v>15.160256410256411</v>
      </c>
      <c r="RF26" s="6">
        <f>IFERROR(INDEX(Sales!$D$5:$ABF$18,MATCH(UsagePerHour!$B26,Sales!$C$5:$C$18,0),MATCH(UsagePerHour!RF$4,Sales!$D$3:$ABF$3,0))/RF$2*INDEX(Usage!$D$5:$ABF$11,MATCH(UsagePerHour!$B$20,Usage!$C$5:$C$11,0),MATCH(UsagePerHour!RF$4,Usage!$D$3:$ABF$3,0)),"")</f>
        <v>4.5799604142164601</v>
      </c>
      <c r="RG26" s="6">
        <f>IFERROR(INDEX(Sales!$D$5:$ABF$18,MATCH(UsagePerHour!$B26,Sales!$C$5:$C$18,0),MATCH(UsagePerHour!RG$4,Sales!$D$3:$ABF$3,0))/RG$2*INDEX(Usage!$D$5:$ABF$11,MATCH(UsagePerHour!$B$20,Usage!$C$5:$C$11,0),MATCH(UsagePerHour!RG$4,Usage!$D$3:$ABF$3,0)),"")</f>
        <v>56.099171764196392</v>
      </c>
      <c r="RH26" s="6">
        <f>IFERROR(INDEX(Sales!$D$5:$ABF$18,MATCH(UsagePerHour!$B26,Sales!$C$5:$C$18,0),MATCH(UsagePerHour!RH$4,Sales!$D$3:$ABF$3,0))/RH$2*INDEX(Usage!$D$5:$ABF$11,MATCH(UsagePerHour!$B$20,Usage!$C$5:$C$11,0),MATCH(UsagePerHour!RH$4,Usage!$D$3:$ABF$3,0)),"")</f>
        <v>52.43536928300599</v>
      </c>
      <c r="RI26" s="6">
        <f>IFERROR(INDEX(Sales!$D$5:$ABF$18,MATCH(UsagePerHour!$B26,Sales!$C$5:$C$18,0),MATCH(UsagePerHour!RI$4,Sales!$D$3:$ABF$3,0))/RI$2*INDEX(Usage!$D$5:$ABF$11,MATCH(UsagePerHour!$B$20,Usage!$C$5:$C$11,0),MATCH(UsagePerHour!RI$4,Usage!$D$3:$ABF$3,0)),"")</f>
        <v>19.138176529128071</v>
      </c>
      <c r="RJ26" s="6">
        <f>IFERROR(INDEX(Sales!$D$5:$ABF$18,MATCH(UsagePerHour!$B26,Sales!$C$5:$C$18,0),MATCH(UsagePerHour!RJ$4,Sales!$D$3:$ABF$3,0))/RJ$2*INDEX(Usage!$D$5:$ABF$11,MATCH(UsagePerHour!$B$20,Usage!$C$5:$C$11,0),MATCH(UsagePerHour!RJ$4,Usage!$D$3:$ABF$3,0)),"")</f>
        <v>165.99538474302551</v>
      </c>
      <c r="RK26" s="6">
        <f>IFERROR(INDEX(Sales!$D$5:$ABF$18,MATCH(UsagePerHour!$B26,Sales!$C$5:$C$18,0),MATCH(UsagePerHour!RK$4,Sales!$D$3:$ABF$3,0))/RK$2*INDEX(Usage!$D$5:$ABF$11,MATCH(UsagePerHour!$B$20,Usage!$C$5:$C$11,0),MATCH(UsagePerHour!RK$4,Usage!$D$3:$ABF$3,0)),"")</f>
        <v>29.778587422262422</v>
      </c>
      <c r="RL26" s="6">
        <f>IFERROR(INDEX(Sales!$D$5:$ABF$18,MATCH(UsagePerHour!$B26,Sales!$C$5:$C$18,0),MATCH(UsagePerHour!RL$4,Sales!$D$3:$ABF$3,0))/RL$2*INDEX(Usage!$D$5:$ABF$11,MATCH(UsagePerHour!$B$20,Usage!$C$5:$C$11,0),MATCH(UsagePerHour!RL$4,Usage!$D$3:$ABF$3,0)),"")</f>
        <v>19.693524475747296</v>
      </c>
      <c r="RM26" s="6">
        <f>IFERROR(INDEX(Sales!$D$5:$ABF$18,MATCH(UsagePerHour!$B26,Sales!$C$5:$C$18,0),MATCH(UsagePerHour!RM$4,Sales!$D$3:$ABF$3,0))/RM$2*INDEX(Usage!$D$5:$ABF$11,MATCH(UsagePerHour!$B$20,Usage!$C$5:$C$11,0),MATCH(UsagePerHour!RM$4,Usage!$D$3:$ABF$3,0)),"")</f>
        <v>1.3548469176334426</v>
      </c>
      <c r="RN26" s="6">
        <f>IFERROR(INDEX(Sales!$D$5:$ABF$18,MATCH(UsagePerHour!$B26,Sales!$C$5:$C$18,0),MATCH(UsagePerHour!RN$4,Sales!$D$3:$ABF$3,0))/RN$2*INDEX(Usage!$D$5:$ABF$11,MATCH(UsagePerHour!$B$20,Usage!$C$5:$C$11,0),MATCH(UsagePerHour!RN$4,Usage!$D$3:$ABF$3,0)),"")</f>
        <v>38.429724023525864</v>
      </c>
      <c r="RO26" s="6">
        <f>IFERROR(INDEX(Sales!$D$5:$ABF$18,MATCH(UsagePerHour!$B26,Sales!$C$5:$C$18,0),MATCH(UsagePerHour!RO$4,Sales!$D$3:$ABF$3,0))/RO$2*INDEX(Usage!$D$5:$ABF$11,MATCH(UsagePerHour!$B$20,Usage!$C$5:$C$11,0),MATCH(UsagePerHour!RO$4,Usage!$D$3:$ABF$3,0)),"")</f>
        <v>22.545876765437121</v>
      </c>
      <c r="RP26" s="6">
        <f>IFERROR(INDEX(Sales!$D$5:$ABF$18,MATCH(UsagePerHour!$B26,Sales!$C$5:$C$18,0),MATCH(UsagePerHour!RP$4,Sales!$D$3:$ABF$3,0))/RP$2*INDEX(Usage!$D$5:$ABF$11,MATCH(UsagePerHour!$B$20,Usage!$C$5:$C$11,0),MATCH(UsagePerHour!RP$4,Usage!$D$3:$ABF$3,0)),"")</f>
        <v>21.37918851084552</v>
      </c>
      <c r="RQ26" s="6">
        <f>IFERROR(INDEX(Sales!$D$5:$ABF$18,MATCH(UsagePerHour!$B26,Sales!$C$5:$C$18,0),MATCH(UsagePerHour!RQ$4,Sales!$D$3:$ABF$3,0))/RQ$2*INDEX(Usage!$D$5:$ABF$11,MATCH(UsagePerHour!$B$20,Usage!$C$5:$C$11,0),MATCH(UsagePerHour!RQ$4,Usage!$D$3:$ABF$3,0)),"")</f>
        <v>168.10027613471595</v>
      </c>
      <c r="RR26" s="6">
        <f>IFERROR(INDEX(Sales!$D$5:$ABF$18,MATCH(UsagePerHour!$B26,Sales!$C$5:$C$18,0),MATCH(UsagePerHour!RR$4,Sales!$D$3:$ABF$3,0))/RR$2*INDEX(Usage!$D$5:$ABF$11,MATCH(UsagePerHour!$B$20,Usage!$C$5:$C$11,0),MATCH(UsagePerHour!RR$4,Usage!$D$3:$ABF$3,0)),"")</f>
        <v>31.269133798703947</v>
      </c>
      <c r="RS26" s="6">
        <f>IFERROR(INDEX(Sales!$D$5:$ABF$18,MATCH(UsagePerHour!$B26,Sales!$C$5:$C$18,0),MATCH(UsagePerHour!RS$4,Sales!$D$3:$ABF$3,0))/RS$2*INDEX(Usage!$D$5:$ABF$11,MATCH(UsagePerHour!$B$20,Usage!$C$5:$C$11,0),MATCH(UsagePerHour!RS$4,Usage!$D$3:$ABF$3,0)),"")</f>
        <v>29.249006388426686</v>
      </c>
      <c r="RT26" s="6">
        <f>IFERROR(INDEX(Sales!$D$5:$ABF$18,MATCH(UsagePerHour!$B26,Sales!$C$5:$C$18,0),MATCH(UsagePerHour!RT$4,Sales!$D$3:$ABF$3,0))/RT$2*INDEX(Usage!$D$5:$ABF$11,MATCH(UsagePerHour!$B$20,Usage!$C$5:$C$11,0),MATCH(UsagePerHour!RT$4,Usage!$D$3:$ABF$3,0)),"")</f>
        <v>27.680263141982998</v>
      </c>
      <c r="RU26" s="6">
        <f>IFERROR(INDEX(Sales!$D$5:$ABF$18,MATCH(UsagePerHour!$B26,Sales!$C$5:$C$18,0),MATCH(UsagePerHour!RU$4,Sales!$D$3:$ABF$3,0))/RU$2*INDEX(Usage!$D$5:$ABF$11,MATCH(UsagePerHour!$B$20,Usage!$C$5:$C$11,0),MATCH(UsagePerHour!RU$4,Usage!$D$3:$ABF$3,0)),"")</f>
        <v>31.998413544259787</v>
      </c>
      <c r="RV26" s="6">
        <f>IFERROR(INDEX(Sales!$D$5:$ABF$18,MATCH(UsagePerHour!$B26,Sales!$C$5:$C$18,0),MATCH(UsagePerHour!RV$4,Sales!$D$3:$ABF$3,0))/RV$2*INDEX(Usage!$D$5:$ABF$11,MATCH(UsagePerHour!$B$20,Usage!$C$5:$C$11,0),MATCH(UsagePerHour!RV$4,Usage!$D$3:$ABF$3,0)),"")</f>
        <v>12.86989958406118</v>
      </c>
      <c r="RW26" s="6">
        <f>IFERROR(INDEX(Sales!$D$5:$ABF$18,MATCH(UsagePerHour!$B26,Sales!$C$5:$C$18,0),MATCH(UsagePerHour!RW$4,Sales!$D$3:$ABF$3,0))/RW$2*INDEX(Usage!$D$5:$ABF$11,MATCH(UsagePerHour!$B$20,Usage!$C$5:$C$11,0),MATCH(UsagePerHour!RW$4,Usage!$D$3:$ABF$3,0)),"")</f>
        <v>25.286714396475411</v>
      </c>
      <c r="RX26" s="6">
        <f>IFERROR(INDEX(Sales!$D$5:$ABF$18,MATCH(UsagePerHour!$B26,Sales!$C$5:$C$18,0),MATCH(UsagePerHour!RX$4,Sales!$D$3:$ABF$3,0))/RX$2*INDEX(Usage!$D$5:$ABF$11,MATCH(UsagePerHour!$B$20,Usage!$C$5:$C$11,0),MATCH(UsagePerHour!RX$4,Usage!$D$3:$ABF$3,0)),"")</f>
        <v>239.38978602470431</v>
      </c>
      <c r="RY26" s="6">
        <f>IFERROR(INDEX(Sales!$D$5:$ABF$18,MATCH(UsagePerHour!$B26,Sales!$C$5:$C$18,0),MATCH(UsagePerHour!RY$4,Sales!$D$3:$ABF$3,0))/RY$2*INDEX(Usage!$D$5:$ABF$11,MATCH(UsagePerHour!$B$20,Usage!$C$5:$C$11,0),MATCH(UsagePerHour!RY$4,Usage!$D$3:$ABF$3,0)),"")</f>
        <v>18.001552161164561</v>
      </c>
      <c r="RZ26" s="6">
        <f>IFERROR(INDEX(Sales!$D$5:$ABF$18,MATCH(UsagePerHour!$B26,Sales!$C$5:$C$18,0),MATCH(UsagePerHour!RZ$4,Sales!$D$3:$ABF$3,0))/RZ$2*INDEX(Usage!$D$5:$ABF$11,MATCH(UsagePerHour!$B$20,Usage!$C$5:$C$11,0),MATCH(UsagePerHour!RZ$4,Usage!$D$3:$ABF$3,0)),"")</f>
        <v>42.794846867764214</v>
      </c>
      <c r="SA26" s="6">
        <f>IFERROR(INDEX(Sales!$D$5:$ABF$18,MATCH(UsagePerHour!$B26,Sales!$C$5:$C$18,0),MATCH(UsagePerHour!SA$4,Sales!$D$3:$ABF$3,0))/SA$2*INDEX(Usage!$D$5:$ABF$11,MATCH(UsagePerHour!$B$20,Usage!$C$5:$C$11,0),MATCH(UsagePerHour!SA$4,Usage!$D$3:$ABF$3,0)),"")</f>
        <v>3.7398313902555502</v>
      </c>
      <c r="SB26" s="6">
        <f>IFERROR(INDEX(Sales!$D$5:$ABF$18,MATCH(UsagePerHour!$B26,Sales!$C$5:$C$18,0),MATCH(UsagePerHour!SB$4,Sales!$D$3:$ABF$3,0))/SB$2*INDEX(Usage!$D$5:$ABF$11,MATCH(UsagePerHour!$B$20,Usage!$C$5:$C$11,0),MATCH(UsagePerHour!SB$4,Usage!$D$3:$ABF$3,0)),"")</f>
        <v>24.249778139449123</v>
      </c>
      <c r="SC26" s="6">
        <f>IFERROR(INDEX(Sales!$D$5:$ABF$18,MATCH(UsagePerHour!$B26,Sales!$C$5:$C$18,0),MATCH(UsagePerHour!SC$4,Sales!$D$3:$ABF$3,0))/SC$2*INDEX(Usage!$D$5:$ABF$11,MATCH(UsagePerHour!$B$20,Usage!$C$5:$C$11,0),MATCH(UsagePerHour!SC$4,Usage!$D$3:$ABF$3,0)),"")</f>
        <v>25.175019032611136</v>
      </c>
      <c r="SD26" s="6">
        <f>IFERROR(INDEX(Sales!$D$5:$ABF$18,MATCH(UsagePerHour!$B26,Sales!$C$5:$C$18,0),MATCH(UsagePerHour!SD$4,Sales!$D$3:$ABF$3,0))/SD$2*INDEX(Usage!$D$5:$ABF$11,MATCH(UsagePerHour!$B$20,Usage!$C$5:$C$11,0),MATCH(UsagePerHour!SD$4,Usage!$D$3:$ABF$3,0)),"")</f>
        <v>34.294881868280918</v>
      </c>
      <c r="SE26" s="6">
        <f>IFERROR(INDEX(Sales!$D$5:$ABF$18,MATCH(UsagePerHour!$B26,Sales!$C$5:$C$18,0),MATCH(UsagePerHour!SE$4,Sales!$D$3:$ABF$3,0))/SE$2*INDEX(Usage!$D$5:$ABF$11,MATCH(UsagePerHour!$B$20,Usage!$C$5:$C$11,0),MATCH(UsagePerHour!SE$4,Usage!$D$3:$ABF$3,0)),"")</f>
        <v>256.17236835488819</v>
      </c>
      <c r="SF26" s="6">
        <f>IFERROR(INDEX(Sales!$D$5:$ABF$18,MATCH(UsagePerHour!$B26,Sales!$C$5:$C$18,0),MATCH(UsagePerHour!SF$4,Sales!$D$3:$ABF$3,0))/SF$2*INDEX(Usage!$D$5:$ABF$11,MATCH(UsagePerHour!$B$20,Usage!$C$5:$C$11,0),MATCH(UsagePerHour!SF$4,Usage!$D$3:$ABF$3,0)),"")</f>
        <v>13.346135892876543</v>
      </c>
      <c r="SG26" s="6" t="str">
        <f>IFERROR(INDEX(Sales!$D$5:$ABF$18,MATCH(UsagePerHour!$B26,Sales!$C$5:$C$18,0),MATCH(UsagePerHour!SG$4,Sales!$D$3:$ABF$3,0))/SG$2*INDEX(Usage!$D$5:$ABF$11,MATCH(UsagePerHour!$B$20,Usage!$C$5:$C$11,0),MATCH(UsagePerHour!SG$4,Usage!$D$3:$ABF$3,0)),"")</f>
        <v/>
      </c>
      <c r="SH26" s="6" t="str">
        <f>IFERROR(INDEX(Sales!$D$5:$ABF$18,MATCH(UsagePerHour!$B26,Sales!$C$5:$C$18,0),MATCH(UsagePerHour!SH$4,Sales!$D$3:$ABF$3,0))/SH$2*INDEX(Usage!$D$5:$ABF$11,MATCH(UsagePerHour!$B$20,Usage!$C$5:$C$11,0),MATCH(UsagePerHour!SH$4,Usage!$D$3:$ABF$3,0)),"")</f>
        <v/>
      </c>
      <c r="SI26" s="6" t="str">
        <f>IFERROR(INDEX(Sales!$D$5:$ABF$18,MATCH(UsagePerHour!$B26,Sales!$C$5:$C$18,0),MATCH(UsagePerHour!SI$4,Sales!$D$3:$ABF$3,0))/SI$2*INDEX(Usage!$D$5:$ABF$11,MATCH(UsagePerHour!$B$20,Usage!$C$5:$C$11,0),MATCH(UsagePerHour!SI$4,Usage!$D$3:$ABF$3,0)),"")</f>
        <v/>
      </c>
      <c r="SJ26" s="6" t="str">
        <f>IFERROR(INDEX(Sales!$D$5:$ABF$18,MATCH(UsagePerHour!$B26,Sales!$C$5:$C$18,0),MATCH(UsagePerHour!SJ$4,Sales!$D$3:$ABF$3,0))/SJ$2*INDEX(Usage!$D$5:$ABF$11,MATCH(UsagePerHour!$B$20,Usage!$C$5:$C$11,0),MATCH(UsagePerHour!SJ$4,Usage!$D$3:$ABF$3,0)),"")</f>
        <v/>
      </c>
      <c r="SK26" s="6" t="str">
        <f>IFERROR(INDEX(Sales!$D$5:$ABF$18,MATCH(UsagePerHour!$B26,Sales!$C$5:$C$18,0),MATCH(UsagePerHour!SK$4,Sales!$D$3:$ABF$3,0))/SK$2*INDEX(Usage!$D$5:$ABF$11,MATCH(UsagePerHour!$B$20,Usage!$C$5:$C$11,0),MATCH(UsagePerHour!SK$4,Usage!$D$3:$ABF$3,0)),"")</f>
        <v/>
      </c>
      <c r="SL26" s="6" t="str">
        <f>IFERROR(INDEX(Sales!$D$5:$ABF$18,MATCH(UsagePerHour!$B26,Sales!$C$5:$C$18,0),MATCH(UsagePerHour!SL$4,Sales!$D$3:$ABF$3,0))/SL$2*INDEX(Usage!$D$5:$ABF$11,MATCH(UsagePerHour!$B$20,Usage!$C$5:$C$11,0),MATCH(UsagePerHour!SL$4,Usage!$D$3:$ABF$3,0)),"")</f>
        <v/>
      </c>
      <c r="SM26" s="6" t="str">
        <f>IFERROR(INDEX(Sales!$D$5:$ABF$18,MATCH(UsagePerHour!$B26,Sales!$C$5:$C$18,0),MATCH(UsagePerHour!SM$4,Sales!$D$3:$ABF$3,0))/SM$2*INDEX(Usage!$D$5:$ABF$11,MATCH(UsagePerHour!$B$20,Usage!$C$5:$C$11,0),MATCH(UsagePerHour!SM$4,Usage!$D$3:$ABF$3,0)),"")</f>
        <v/>
      </c>
      <c r="SN26" s="6" t="str">
        <f>IFERROR(INDEX(Sales!$D$5:$ABF$18,MATCH(UsagePerHour!$B26,Sales!$C$5:$C$18,0),MATCH(UsagePerHour!SN$4,Sales!$D$3:$ABF$3,0))/SN$2*INDEX(Usage!$D$5:$ABF$11,MATCH(UsagePerHour!$B$20,Usage!$C$5:$C$11,0),MATCH(UsagePerHour!SN$4,Usage!$D$3:$ABF$3,0)),"")</f>
        <v/>
      </c>
      <c r="SO26" s="6" t="str">
        <f>IFERROR(INDEX(Sales!$D$5:$ABF$18,MATCH(UsagePerHour!$B26,Sales!$C$5:$C$18,0),MATCH(UsagePerHour!SO$4,Sales!$D$3:$ABF$3,0))/SO$2*INDEX(Usage!$D$5:$ABF$11,MATCH(UsagePerHour!$B$20,Usage!$C$5:$C$11,0),MATCH(UsagePerHour!SO$4,Usage!$D$3:$ABF$3,0)),"")</f>
        <v/>
      </c>
      <c r="SP26" s="6" t="str">
        <f>IFERROR(INDEX(Sales!$D$5:$ABF$18,MATCH(UsagePerHour!$B26,Sales!$C$5:$C$18,0),MATCH(UsagePerHour!SP$4,Sales!$D$3:$ABF$3,0))/SP$2*INDEX(Usage!$D$5:$ABF$11,MATCH(UsagePerHour!$B$20,Usage!$C$5:$C$11,0),MATCH(UsagePerHour!SP$4,Usage!$D$3:$ABF$3,0)),"")</f>
        <v/>
      </c>
      <c r="SQ26" s="6" t="str">
        <f>IFERROR(INDEX(Sales!$D$5:$ABF$18,MATCH(UsagePerHour!$B26,Sales!$C$5:$C$18,0),MATCH(UsagePerHour!SQ$4,Sales!$D$3:$ABF$3,0))/SQ$2*INDEX(Usage!$D$5:$ABF$11,MATCH(UsagePerHour!$B$20,Usage!$C$5:$C$11,0),MATCH(UsagePerHour!SQ$4,Usage!$D$3:$ABF$3,0)),"")</f>
        <v/>
      </c>
      <c r="SR26" s="6" t="str">
        <f>IFERROR(INDEX(Sales!$D$5:$ABF$18,MATCH(UsagePerHour!$B26,Sales!$C$5:$C$18,0),MATCH(UsagePerHour!SR$4,Sales!$D$3:$ABF$3,0))/SR$2*INDEX(Usage!$D$5:$ABF$11,MATCH(UsagePerHour!$B$20,Usage!$C$5:$C$11,0),MATCH(UsagePerHour!SR$4,Usage!$D$3:$ABF$3,0)),"")</f>
        <v/>
      </c>
      <c r="SS26" s="6" t="str">
        <f>IFERROR(INDEX(Sales!$D$5:$ABF$18,MATCH(UsagePerHour!$B26,Sales!$C$5:$C$18,0),MATCH(UsagePerHour!SS$4,Sales!$D$3:$ABF$3,0))/SS$2*INDEX(Usage!$D$5:$ABF$11,MATCH(UsagePerHour!$B$20,Usage!$C$5:$C$11,0),MATCH(UsagePerHour!SS$4,Usage!$D$3:$ABF$3,0)),"")</f>
        <v/>
      </c>
      <c r="ST26" s="6" t="str">
        <f>IFERROR(INDEX(Sales!$D$5:$ABF$18,MATCH(UsagePerHour!$B26,Sales!$C$5:$C$18,0),MATCH(UsagePerHour!ST$4,Sales!$D$3:$ABF$3,0))/ST$2*INDEX(Usage!$D$5:$ABF$11,MATCH(UsagePerHour!$B$20,Usage!$C$5:$C$11,0),MATCH(UsagePerHour!ST$4,Usage!$D$3:$ABF$3,0)),"")</f>
        <v/>
      </c>
      <c r="SU26" s="6" t="str">
        <f>IFERROR(INDEX(Sales!$D$5:$ABF$18,MATCH(UsagePerHour!$B26,Sales!$C$5:$C$18,0),MATCH(UsagePerHour!SU$4,Sales!$D$3:$ABF$3,0))/SU$2*INDEX(Usage!$D$5:$ABF$11,MATCH(UsagePerHour!$B$20,Usage!$C$5:$C$11,0),MATCH(UsagePerHour!SU$4,Usage!$D$3:$ABF$3,0)),"")</f>
        <v/>
      </c>
      <c r="SV26" s="6" t="str">
        <f>IFERROR(INDEX(Sales!$D$5:$ABF$18,MATCH(UsagePerHour!$B26,Sales!$C$5:$C$18,0),MATCH(UsagePerHour!SV$4,Sales!$D$3:$ABF$3,0))/SV$2*INDEX(Usage!$D$5:$ABF$11,MATCH(UsagePerHour!$B$20,Usage!$C$5:$C$11,0),MATCH(UsagePerHour!SV$4,Usage!$D$3:$ABF$3,0)),"")</f>
        <v/>
      </c>
      <c r="SW26" s="6" t="str">
        <f>IFERROR(INDEX(Sales!$D$5:$ABF$18,MATCH(UsagePerHour!$B26,Sales!$C$5:$C$18,0),MATCH(UsagePerHour!SW$4,Sales!$D$3:$ABF$3,0))/SW$2*INDEX(Usage!$D$5:$ABF$11,MATCH(UsagePerHour!$B$20,Usage!$C$5:$C$11,0),MATCH(UsagePerHour!SW$4,Usage!$D$3:$ABF$3,0)),"")</f>
        <v/>
      </c>
      <c r="SX26" s="6" t="str">
        <f>IFERROR(INDEX(Sales!$D$5:$ABF$18,MATCH(UsagePerHour!$B26,Sales!$C$5:$C$18,0),MATCH(UsagePerHour!SX$4,Sales!$D$3:$ABF$3,0))/SX$2*INDEX(Usage!$D$5:$ABF$11,MATCH(UsagePerHour!$B$20,Usage!$C$5:$C$11,0),MATCH(UsagePerHour!SX$4,Usage!$D$3:$ABF$3,0)),"")</f>
        <v/>
      </c>
      <c r="SY26" s="6" t="str">
        <f>IFERROR(INDEX(Sales!$D$5:$ABF$18,MATCH(UsagePerHour!$B26,Sales!$C$5:$C$18,0),MATCH(UsagePerHour!SY$4,Sales!$D$3:$ABF$3,0))/SY$2*INDEX(Usage!$D$5:$ABF$11,MATCH(UsagePerHour!$B$20,Usage!$C$5:$C$11,0),MATCH(UsagePerHour!SY$4,Usage!$D$3:$ABF$3,0)),"")</f>
        <v/>
      </c>
      <c r="SZ26" s="6" t="str">
        <f>IFERROR(INDEX(Sales!$D$5:$ABF$18,MATCH(UsagePerHour!$B26,Sales!$C$5:$C$18,0),MATCH(UsagePerHour!SZ$4,Sales!$D$3:$ABF$3,0))/SZ$2*INDEX(Usage!$D$5:$ABF$11,MATCH(UsagePerHour!$B$20,Usage!$C$5:$C$11,0),MATCH(UsagePerHour!SZ$4,Usage!$D$3:$ABF$3,0)),"")</f>
        <v/>
      </c>
      <c r="TA26" s="6" t="str">
        <f>IFERROR(INDEX(Sales!$D$5:$ABF$18,MATCH(UsagePerHour!$B26,Sales!$C$5:$C$18,0),MATCH(UsagePerHour!TA$4,Sales!$D$3:$ABF$3,0))/TA$2*INDEX(Usage!$D$5:$ABF$11,MATCH(UsagePerHour!$B$20,Usage!$C$5:$C$11,0),MATCH(UsagePerHour!TA$4,Usage!$D$3:$ABF$3,0)),"")</f>
        <v/>
      </c>
      <c r="TB26" s="6" t="str">
        <f>IFERROR(INDEX(Sales!$D$5:$ABF$18,MATCH(UsagePerHour!$B26,Sales!$C$5:$C$18,0),MATCH(UsagePerHour!TB$4,Sales!$D$3:$ABF$3,0))/TB$2*INDEX(Usage!$D$5:$ABF$11,MATCH(UsagePerHour!$B$20,Usage!$C$5:$C$11,0),MATCH(UsagePerHour!TB$4,Usage!$D$3:$ABF$3,0)),"")</f>
        <v/>
      </c>
      <c r="TC26" s="6" t="str">
        <f>IFERROR(INDEX(Sales!$D$5:$ABF$18,MATCH(UsagePerHour!$B26,Sales!$C$5:$C$18,0),MATCH(UsagePerHour!TC$4,Sales!$D$3:$ABF$3,0))/TC$2*INDEX(Usage!$D$5:$ABF$11,MATCH(UsagePerHour!$B$20,Usage!$C$5:$C$11,0),MATCH(UsagePerHour!TC$4,Usage!$D$3:$ABF$3,0)),"")</f>
        <v/>
      </c>
      <c r="TD26" s="6" t="str">
        <f>IFERROR(INDEX(Sales!$D$5:$ABF$18,MATCH(UsagePerHour!$B26,Sales!$C$5:$C$18,0),MATCH(UsagePerHour!TD$4,Sales!$D$3:$ABF$3,0))/TD$2*INDEX(Usage!$D$5:$ABF$11,MATCH(UsagePerHour!$B$20,Usage!$C$5:$C$11,0),MATCH(UsagePerHour!TD$4,Usage!$D$3:$ABF$3,0)),"")</f>
        <v/>
      </c>
      <c r="TE26" s="6" t="str">
        <f>IFERROR(INDEX(Sales!$D$5:$ABF$18,MATCH(UsagePerHour!$B26,Sales!$C$5:$C$18,0),MATCH(UsagePerHour!TE$4,Sales!$D$3:$ABF$3,0))/TE$2*INDEX(Usage!$D$5:$ABF$11,MATCH(UsagePerHour!$B$20,Usage!$C$5:$C$11,0),MATCH(UsagePerHour!TE$4,Usage!$D$3:$ABF$3,0)),"")</f>
        <v/>
      </c>
      <c r="TF26" s="6" t="str">
        <f>IFERROR(INDEX(Sales!$D$5:$ABF$18,MATCH(UsagePerHour!$B26,Sales!$C$5:$C$18,0),MATCH(UsagePerHour!TF$4,Sales!$D$3:$ABF$3,0))/TF$2*INDEX(Usage!$D$5:$ABF$11,MATCH(UsagePerHour!$B$20,Usage!$C$5:$C$11,0),MATCH(UsagePerHour!TF$4,Usage!$D$3:$ABF$3,0)),"")</f>
        <v/>
      </c>
      <c r="TG26" s="6" t="str">
        <f>IFERROR(INDEX(Sales!$D$5:$ABF$18,MATCH(UsagePerHour!$B26,Sales!$C$5:$C$18,0),MATCH(UsagePerHour!TG$4,Sales!$D$3:$ABF$3,0))/TG$2*INDEX(Usage!$D$5:$ABF$11,MATCH(UsagePerHour!$B$20,Usage!$C$5:$C$11,0),MATCH(UsagePerHour!TG$4,Usage!$D$3:$ABF$3,0)),"")</f>
        <v/>
      </c>
      <c r="TH26" s="6" t="str">
        <f>IFERROR(INDEX(Sales!$D$5:$ABF$18,MATCH(UsagePerHour!$B26,Sales!$C$5:$C$18,0),MATCH(UsagePerHour!TH$4,Sales!$D$3:$ABF$3,0))/TH$2*INDEX(Usage!$D$5:$ABF$11,MATCH(UsagePerHour!$B$20,Usage!$C$5:$C$11,0),MATCH(UsagePerHour!TH$4,Usage!$D$3:$ABF$3,0)),"")</f>
        <v/>
      </c>
      <c r="TI26" s="6" t="str">
        <f>IFERROR(INDEX(Sales!$D$5:$ABF$18,MATCH(UsagePerHour!$B26,Sales!$C$5:$C$18,0),MATCH(UsagePerHour!TI$4,Sales!$D$3:$ABF$3,0))/TI$2*INDEX(Usage!$D$5:$ABF$11,MATCH(UsagePerHour!$B$20,Usage!$C$5:$C$11,0),MATCH(UsagePerHour!TI$4,Usage!$D$3:$ABF$3,0)),"")</f>
        <v/>
      </c>
      <c r="TJ26" s="6" t="str">
        <f>IFERROR(INDEX(Sales!$D$5:$ABF$18,MATCH(UsagePerHour!$B26,Sales!$C$5:$C$18,0),MATCH(UsagePerHour!TJ$4,Sales!$D$3:$ABF$3,0))/TJ$2*INDEX(Usage!$D$5:$ABF$11,MATCH(UsagePerHour!$B$20,Usage!$C$5:$C$11,0),MATCH(UsagePerHour!TJ$4,Usage!$D$3:$ABF$3,0)),"")</f>
        <v/>
      </c>
      <c r="TK26" s="6" t="str">
        <f>IFERROR(INDEX(Sales!$D$5:$ABF$18,MATCH(UsagePerHour!$B26,Sales!$C$5:$C$18,0),MATCH(UsagePerHour!TK$4,Sales!$D$3:$ABF$3,0))/TK$2*INDEX(Usage!$D$5:$ABF$11,MATCH(UsagePerHour!$B$20,Usage!$C$5:$C$11,0),MATCH(UsagePerHour!TK$4,Usage!$D$3:$ABF$3,0)),"")</f>
        <v/>
      </c>
      <c r="TL26" s="6" t="str">
        <f>IFERROR(INDEX(Sales!$D$5:$ABF$18,MATCH(UsagePerHour!$B26,Sales!$C$5:$C$18,0),MATCH(UsagePerHour!TL$4,Sales!$D$3:$ABF$3,0))/TL$2*INDEX(Usage!$D$5:$ABF$11,MATCH(UsagePerHour!$B$20,Usage!$C$5:$C$11,0),MATCH(UsagePerHour!TL$4,Usage!$D$3:$ABF$3,0)),"")</f>
        <v/>
      </c>
      <c r="TM26" s="6" t="str">
        <f>IFERROR(INDEX(Sales!$D$5:$ABF$18,MATCH(UsagePerHour!$B26,Sales!$C$5:$C$18,0),MATCH(UsagePerHour!TM$4,Sales!$D$3:$ABF$3,0))/TM$2*INDEX(Usage!$D$5:$ABF$11,MATCH(UsagePerHour!$B$20,Usage!$C$5:$C$11,0),MATCH(UsagePerHour!TM$4,Usage!$D$3:$ABF$3,0)),"")</f>
        <v/>
      </c>
      <c r="TN26" s="6" t="str">
        <f>IFERROR(INDEX(Sales!$D$5:$ABF$18,MATCH(UsagePerHour!$B26,Sales!$C$5:$C$18,0),MATCH(UsagePerHour!TN$4,Sales!$D$3:$ABF$3,0))/TN$2*INDEX(Usage!$D$5:$ABF$11,MATCH(UsagePerHour!$B$20,Usage!$C$5:$C$11,0),MATCH(UsagePerHour!TN$4,Usage!$D$3:$ABF$3,0)),"")</f>
        <v/>
      </c>
      <c r="TO26" s="6" t="str">
        <f>IFERROR(INDEX(Sales!$D$5:$ABF$18,MATCH(UsagePerHour!$B26,Sales!$C$5:$C$18,0),MATCH(UsagePerHour!TO$4,Sales!$D$3:$ABF$3,0))/TO$2*INDEX(Usage!$D$5:$ABF$11,MATCH(UsagePerHour!$B$20,Usage!$C$5:$C$11,0),MATCH(UsagePerHour!TO$4,Usage!$D$3:$ABF$3,0)),"")</f>
        <v/>
      </c>
      <c r="TP26" s="6" t="str">
        <f>IFERROR(INDEX(Sales!$D$5:$ABF$18,MATCH(UsagePerHour!$B26,Sales!$C$5:$C$18,0),MATCH(UsagePerHour!TP$4,Sales!$D$3:$ABF$3,0))/TP$2*INDEX(Usage!$D$5:$ABF$11,MATCH(UsagePerHour!$B$20,Usage!$C$5:$C$11,0),MATCH(UsagePerHour!TP$4,Usage!$D$3:$ABF$3,0)),"")</f>
        <v/>
      </c>
      <c r="TQ26" s="6" t="str">
        <f>IFERROR(INDEX(Sales!$D$5:$ABF$18,MATCH(UsagePerHour!$B26,Sales!$C$5:$C$18,0),MATCH(UsagePerHour!TQ$4,Sales!$D$3:$ABF$3,0))/TQ$2*INDEX(Usage!$D$5:$ABF$11,MATCH(UsagePerHour!$B$20,Usage!$C$5:$C$11,0),MATCH(UsagePerHour!TQ$4,Usage!$D$3:$ABF$3,0)),"")</f>
        <v/>
      </c>
      <c r="TR26" s="6" t="str">
        <f>IFERROR(INDEX(Sales!$D$5:$ABF$18,MATCH(UsagePerHour!$B26,Sales!$C$5:$C$18,0),MATCH(UsagePerHour!TR$4,Sales!$D$3:$ABF$3,0))/TR$2*INDEX(Usage!$D$5:$ABF$11,MATCH(UsagePerHour!$B$20,Usage!$C$5:$C$11,0),MATCH(UsagePerHour!TR$4,Usage!$D$3:$ABF$3,0)),"")</f>
        <v/>
      </c>
      <c r="TS26" s="6" t="str">
        <f>IFERROR(INDEX(Sales!$D$5:$ABF$18,MATCH(UsagePerHour!$B26,Sales!$C$5:$C$18,0),MATCH(UsagePerHour!TS$4,Sales!$D$3:$ABF$3,0))/TS$2*INDEX(Usage!$D$5:$ABF$11,MATCH(UsagePerHour!$B$20,Usage!$C$5:$C$11,0),MATCH(UsagePerHour!TS$4,Usage!$D$3:$ABF$3,0)),"")</f>
        <v/>
      </c>
      <c r="TT26" s="6" t="str">
        <f>IFERROR(INDEX(Sales!$D$5:$ABF$18,MATCH(UsagePerHour!$B26,Sales!$C$5:$C$18,0),MATCH(UsagePerHour!TT$4,Sales!$D$3:$ABF$3,0))/TT$2*INDEX(Usage!$D$5:$ABF$11,MATCH(UsagePerHour!$B$20,Usage!$C$5:$C$11,0),MATCH(UsagePerHour!TT$4,Usage!$D$3:$ABF$3,0)),"")</f>
        <v/>
      </c>
      <c r="TU26" s="6" t="str">
        <f>IFERROR(INDEX(Sales!$D$5:$ABF$18,MATCH(UsagePerHour!$B26,Sales!$C$5:$C$18,0),MATCH(UsagePerHour!TU$4,Sales!$D$3:$ABF$3,0))/TU$2*INDEX(Usage!$D$5:$ABF$11,MATCH(UsagePerHour!$B$20,Usage!$C$5:$C$11,0),MATCH(UsagePerHour!TU$4,Usage!$D$3:$ABF$3,0)),"")</f>
        <v/>
      </c>
      <c r="TV26" s="6" t="str">
        <f>IFERROR(INDEX(Sales!$D$5:$ABF$18,MATCH(UsagePerHour!$B26,Sales!$C$5:$C$18,0),MATCH(UsagePerHour!TV$4,Sales!$D$3:$ABF$3,0))/TV$2*INDEX(Usage!$D$5:$ABF$11,MATCH(UsagePerHour!$B$20,Usage!$C$5:$C$11,0),MATCH(UsagePerHour!TV$4,Usage!$D$3:$ABF$3,0)),"")</f>
        <v/>
      </c>
      <c r="TW26" s="6" t="str">
        <f>IFERROR(INDEX(Sales!$D$5:$ABF$18,MATCH(UsagePerHour!$B26,Sales!$C$5:$C$18,0),MATCH(UsagePerHour!TW$4,Sales!$D$3:$ABF$3,0))/TW$2*INDEX(Usage!$D$5:$ABF$11,MATCH(UsagePerHour!$B$20,Usage!$C$5:$C$11,0),MATCH(UsagePerHour!TW$4,Usage!$D$3:$ABF$3,0)),"")</f>
        <v/>
      </c>
      <c r="TX26" s="6" t="str">
        <f>IFERROR(INDEX(Sales!$D$5:$ABF$18,MATCH(UsagePerHour!$B26,Sales!$C$5:$C$18,0),MATCH(UsagePerHour!TX$4,Sales!$D$3:$ABF$3,0))/TX$2*INDEX(Usage!$D$5:$ABF$11,MATCH(UsagePerHour!$B$20,Usage!$C$5:$C$11,0),MATCH(UsagePerHour!TX$4,Usage!$D$3:$ABF$3,0)),"")</f>
        <v/>
      </c>
      <c r="TY26" s="6" t="str">
        <f>IFERROR(INDEX(Sales!$D$5:$ABF$18,MATCH(UsagePerHour!$B26,Sales!$C$5:$C$18,0),MATCH(UsagePerHour!TY$4,Sales!$D$3:$ABF$3,0))/TY$2*INDEX(Usage!$D$5:$ABF$11,MATCH(UsagePerHour!$B$20,Usage!$C$5:$C$11,0),MATCH(UsagePerHour!TY$4,Usage!$D$3:$ABF$3,0)),"")</f>
        <v/>
      </c>
      <c r="TZ26" s="6" t="str">
        <f>IFERROR(INDEX(Sales!$D$5:$ABF$18,MATCH(UsagePerHour!$B26,Sales!$C$5:$C$18,0),MATCH(UsagePerHour!TZ$4,Sales!$D$3:$ABF$3,0))/TZ$2*INDEX(Usage!$D$5:$ABF$11,MATCH(UsagePerHour!$B$20,Usage!$C$5:$C$11,0),MATCH(UsagePerHour!TZ$4,Usage!$D$3:$ABF$3,0)),"")</f>
        <v/>
      </c>
      <c r="UA26" s="6" t="str">
        <f>IFERROR(INDEX(Sales!$D$5:$ABF$18,MATCH(UsagePerHour!$B26,Sales!$C$5:$C$18,0),MATCH(UsagePerHour!UA$4,Sales!$D$3:$ABF$3,0))/UA$2*INDEX(Usage!$D$5:$ABF$11,MATCH(UsagePerHour!$B$20,Usage!$C$5:$C$11,0),MATCH(UsagePerHour!UA$4,Usage!$D$3:$ABF$3,0)),"")</f>
        <v/>
      </c>
      <c r="UB26" s="6" t="str">
        <f>IFERROR(INDEX(Sales!$D$5:$ABF$18,MATCH(UsagePerHour!$B26,Sales!$C$5:$C$18,0),MATCH(UsagePerHour!UB$4,Sales!$D$3:$ABF$3,0))/UB$2*INDEX(Usage!$D$5:$ABF$11,MATCH(UsagePerHour!$B$20,Usage!$C$5:$C$11,0),MATCH(UsagePerHour!UB$4,Usage!$D$3:$ABF$3,0)),"")</f>
        <v/>
      </c>
      <c r="UC26" s="6" t="str">
        <f>IFERROR(INDEX(Sales!$D$5:$ABF$18,MATCH(UsagePerHour!$B26,Sales!$C$5:$C$18,0),MATCH(UsagePerHour!UC$4,Sales!$D$3:$ABF$3,0))/UC$2*INDEX(Usage!$D$5:$ABF$11,MATCH(UsagePerHour!$B$20,Usage!$C$5:$C$11,0),MATCH(UsagePerHour!UC$4,Usage!$D$3:$ABF$3,0)),"")</f>
        <v/>
      </c>
      <c r="UD26" s="6" t="str">
        <f>IFERROR(INDEX(Sales!$D$5:$ABF$18,MATCH(UsagePerHour!$B26,Sales!$C$5:$C$18,0),MATCH(UsagePerHour!UD$4,Sales!$D$3:$ABF$3,0))/UD$2*INDEX(Usage!$D$5:$ABF$11,MATCH(UsagePerHour!$B$20,Usage!$C$5:$C$11,0),MATCH(UsagePerHour!UD$4,Usage!$D$3:$ABF$3,0)),"")</f>
        <v/>
      </c>
      <c r="UE26" s="6" t="str">
        <f>IFERROR(INDEX(Sales!$D$5:$ABF$18,MATCH(UsagePerHour!$B26,Sales!$C$5:$C$18,0),MATCH(UsagePerHour!UE$4,Sales!$D$3:$ABF$3,0))/UE$2*INDEX(Usage!$D$5:$ABF$11,MATCH(UsagePerHour!$B$20,Usage!$C$5:$C$11,0),MATCH(UsagePerHour!UE$4,Usage!$D$3:$ABF$3,0)),"")</f>
        <v/>
      </c>
      <c r="UF26" s="6" t="str">
        <f>IFERROR(INDEX(Sales!$D$5:$ABF$18,MATCH(UsagePerHour!$B26,Sales!$C$5:$C$18,0),MATCH(UsagePerHour!UF$4,Sales!$D$3:$ABF$3,0))/UF$2*INDEX(Usage!$D$5:$ABF$11,MATCH(UsagePerHour!$B$20,Usage!$C$5:$C$11,0),MATCH(UsagePerHour!UF$4,Usage!$D$3:$ABF$3,0)),"")</f>
        <v/>
      </c>
      <c r="UG26" s="6" t="str">
        <f>IFERROR(INDEX(Sales!$D$5:$ABF$18,MATCH(UsagePerHour!$B26,Sales!$C$5:$C$18,0),MATCH(UsagePerHour!UG$4,Sales!$D$3:$ABF$3,0))/UG$2*INDEX(Usage!$D$5:$ABF$11,MATCH(UsagePerHour!$B$20,Usage!$C$5:$C$11,0),MATCH(UsagePerHour!UG$4,Usage!$D$3:$ABF$3,0)),"")</f>
        <v/>
      </c>
      <c r="UH26" s="6" t="str">
        <f>IFERROR(INDEX(Sales!$D$5:$ABF$18,MATCH(UsagePerHour!$B26,Sales!$C$5:$C$18,0),MATCH(UsagePerHour!UH$4,Sales!$D$3:$ABF$3,0))/UH$2*INDEX(Usage!$D$5:$ABF$11,MATCH(UsagePerHour!$B$20,Usage!$C$5:$C$11,0),MATCH(UsagePerHour!UH$4,Usage!$D$3:$ABF$3,0)),"")</f>
        <v/>
      </c>
      <c r="UI26" s="6" t="str">
        <f>IFERROR(INDEX(Sales!$D$5:$ABF$18,MATCH(UsagePerHour!$B26,Sales!$C$5:$C$18,0),MATCH(UsagePerHour!UI$4,Sales!$D$3:$ABF$3,0))/UI$2*INDEX(Usage!$D$5:$ABF$11,MATCH(UsagePerHour!$B$20,Usage!$C$5:$C$11,0),MATCH(UsagePerHour!UI$4,Usage!$D$3:$ABF$3,0)),"")</f>
        <v/>
      </c>
      <c r="UJ26" s="6" t="str">
        <f>IFERROR(INDEX(Sales!$D$5:$ABF$18,MATCH(UsagePerHour!$B26,Sales!$C$5:$C$18,0),MATCH(UsagePerHour!UJ$4,Sales!$D$3:$ABF$3,0))/UJ$2*INDEX(Usage!$D$5:$ABF$11,MATCH(UsagePerHour!$B$20,Usage!$C$5:$C$11,0),MATCH(UsagePerHour!UJ$4,Usage!$D$3:$ABF$3,0)),"")</f>
        <v/>
      </c>
      <c r="UK26" s="6" t="str">
        <f>IFERROR(INDEX(Sales!$D$5:$ABF$18,MATCH(UsagePerHour!$B26,Sales!$C$5:$C$18,0),MATCH(UsagePerHour!UK$4,Sales!$D$3:$ABF$3,0))/UK$2*INDEX(Usage!$D$5:$ABF$11,MATCH(UsagePerHour!$B$20,Usage!$C$5:$C$11,0),MATCH(UsagePerHour!UK$4,Usage!$D$3:$ABF$3,0)),"")</f>
        <v/>
      </c>
      <c r="UL26" s="6" t="str">
        <f>IFERROR(INDEX(Sales!$D$5:$ABF$18,MATCH(UsagePerHour!$B26,Sales!$C$5:$C$18,0),MATCH(UsagePerHour!UL$4,Sales!$D$3:$ABF$3,0))/UL$2*INDEX(Usage!$D$5:$ABF$11,MATCH(UsagePerHour!$B$20,Usage!$C$5:$C$11,0),MATCH(UsagePerHour!UL$4,Usage!$D$3:$ABF$3,0)),"")</f>
        <v/>
      </c>
      <c r="UM26" s="6" t="str">
        <f>IFERROR(INDEX(Sales!$D$5:$ABF$18,MATCH(UsagePerHour!$B26,Sales!$C$5:$C$18,0),MATCH(UsagePerHour!UM$4,Sales!$D$3:$ABF$3,0))/UM$2*INDEX(Usage!$D$5:$ABF$11,MATCH(UsagePerHour!$B$20,Usage!$C$5:$C$11,0),MATCH(UsagePerHour!UM$4,Usage!$D$3:$ABF$3,0)),"")</f>
        <v/>
      </c>
      <c r="UN26" s="6" t="str">
        <f>IFERROR(INDEX(Sales!$D$5:$ABF$18,MATCH(UsagePerHour!$B26,Sales!$C$5:$C$18,0),MATCH(UsagePerHour!UN$4,Sales!$D$3:$ABF$3,0))/UN$2*INDEX(Usage!$D$5:$ABF$11,MATCH(UsagePerHour!$B$20,Usage!$C$5:$C$11,0),MATCH(UsagePerHour!UN$4,Usage!$D$3:$ABF$3,0)),"")</f>
        <v/>
      </c>
      <c r="UO26" s="6" t="str">
        <f>IFERROR(INDEX(Sales!$D$5:$ABF$18,MATCH(UsagePerHour!$B26,Sales!$C$5:$C$18,0),MATCH(UsagePerHour!UO$4,Sales!$D$3:$ABF$3,0))/UO$2*INDEX(Usage!$D$5:$ABF$11,MATCH(UsagePerHour!$B$20,Usage!$C$5:$C$11,0),MATCH(UsagePerHour!UO$4,Usage!$D$3:$ABF$3,0)),"")</f>
        <v/>
      </c>
      <c r="UP26" s="6" t="str">
        <f>IFERROR(INDEX(Sales!$D$5:$ABF$18,MATCH(UsagePerHour!$B26,Sales!$C$5:$C$18,0),MATCH(UsagePerHour!UP$4,Sales!$D$3:$ABF$3,0))/UP$2*INDEX(Usage!$D$5:$ABF$11,MATCH(UsagePerHour!$B$20,Usage!$C$5:$C$11,0),MATCH(UsagePerHour!UP$4,Usage!$D$3:$ABF$3,0)),"")</f>
        <v/>
      </c>
      <c r="UQ26" s="6" t="str">
        <f>IFERROR(INDEX(Sales!$D$5:$ABF$18,MATCH(UsagePerHour!$B26,Sales!$C$5:$C$18,0),MATCH(UsagePerHour!UQ$4,Sales!$D$3:$ABF$3,0))/UQ$2*INDEX(Usage!$D$5:$ABF$11,MATCH(UsagePerHour!$B$20,Usage!$C$5:$C$11,0),MATCH(UsagePerHour!UQ$4,Usage!$D$3:$ABF$3,0)),"")</f>
        <v/>
      </c>
      <c r="UR26" s="6" t="str">
        <f>IFERROR(INDEX(Sales!$D$5:$ABF$18,MATCH(UsagePerHour!$B26,Sales!$C$5:$C$18,0),MATCH(UsagePerHour!UR$4,Sales!$D$3:$ABF$3,0))/UR$2*INDEX(Usage!$D$5:$ABF$11,MATCH(UsagePerHour!$B$20,Usage!$C$5:$C$11,0),MATCH(UsagePerHour!UR$4,Usage!$D$3:$ABF$3,0)),"")</f>
        <v/>
      </c>
      <c r="US26" s="6" t="str">
        <f>IFERROR(INDEX(Sales!$D$5:$ABF$18,MATCH(UsagePerHour!$B26,Sales!$C$5:$C$18,0),MATCH(UsagePerHour!US$4,Sales!$D$3:$ABF$3,0))/US$2*INDEX(Usage!$D$5:$ABF$11,MATCH(UsagePerHour!$B$20,Usage!$C$5:$C$11,0),MATCH(UsagePerHour!US$4,Usage!$D$3:$ABF$3,0)),"")</f>
        <v/>
      </c>
      <c r="UT26" s="6" t="str">
        <f>IFERROR(INDEX(Sales!$D$5:$ABF$18,MATCH(UsagePerHour!$B26,Sales!$C$5:$C$18,0),MATCH(UsagePerHour!UT$4,Sales!$D$3:$ABF$3,0))/UT$2*INDEX(Usage!$D$5:$ABF$11,MATCH(UsagePerHour!$B$20,Usage!$C$5:$C$11,0),MATCH(UsagePerHour!UT$4,Usage!$D$3:$ABF$3,0)),"")</f>
        <v/>
      </c>
      <c r="UU26" s="6" t="str">
        <f>IFERROR(INDEX(Sales!$D$5:$ABF$18,MATCH(UsagePerHour!$B26,Sales!$C$5:$C$18,0),MATCH(UsagePerHour!UU$4,Sales!$D$3:$ABF$3,0))/UU$2*INDEX(Usage!$D$5:$ABF$11,MATCH(UsagePerHour!$B$20,Usage!$C$5:$C$11,0),MATCH(UsagePerHour!UU$4,Usage!$D$3:$ABF$3,0)),"")</f>
        <v/>
      </c>
      <c r="UV26" s="6" t="str">
        <f>IFERROR(INDEX(Sales!$D$5:$ABF$18,MATCH(UsagePerHour!$B26,Sales!$C$5:$C$18,0),MATCH(UsagePerHour!UV$4,Sales!$D$3:$ABF$3,0))/UV$2*INDEX(Usage!$D$5:$ABF$11,MATCH(UsagePerHour!$B$20,Usage!$C$5:$C$11,0),MATCH(UsagePerHour!UV$4,Usage!$D$3:$ABF$3,0)),"")</f>
        <v/>
      </c>
      <c r="UW26" s="6" t="str">
        <f>IFERROR(INDEX(Sales!$D$5:$ABF$18,MATCH(UsagePerHour!$B26,Sales!$C$5:$C$18,0),MATCH(UsagePerHour!UW$4,Sales!$D$3:$ABF$3,0))/UW$2*INDEX(Usage!$D$5:$ABF$11,MATCH(UsagePerHour!$B$20,Usage!$C$5:$C$11,0),MATCH(UsagePerHour!UW$4,Usage!$D$3:$ABF$3,0)),"")</f>
        <v/>
      </c>
      <c r="UX26" s="6" t="str">
        <f>IFERROR(INDEX(Sales!$D$5:$ABF$18,MATCH(UsagePerHour!$B26,Sales!$C$5:$C$18,0),MATCH(UsagePerHour!UX$4,Sales!$D$3:$ABF$3,0))/UX$2*INDEX(Usage!$D$5:$ABF$11,MATCH(UsagePerHour!$B$20,Usage!$C$5:$C$11,0),MATCH(UsagePerHour!UX$4,Usage!$D$3:$ABF$3,0)),"")</f>
        <v/>
      </c>
      <c r="UY26" s="6" t="str">
        <f>IFERROR(INDEX(Sales!$D$5:$ABF$18,MATCH(UsagePerHour!$B26,Sales!$C$5:$C$18,0),MATCH(UsagePerHour!UY$4,Sales!$D$3:$ABF$3,0))/UY$2*INDEX(Usage!$D$5:$ABF$11,MATCH(UsagePerHour!$B$20,Usage!$C$5:$C$11,0),MATCH(UsagePerHour!UY$4,Usage!$D$3:$ABF$3,0)),"")</f>
        <v/>
      </c>
      <c r="UZ26" s="6" t="str">
        <f>IFERROR(INDEX(Sales!$D$5:$ABF$18,MATCH(UsagePerHour!$B26,Sales!$C$5:$C$18,0),MATCH(UsagePerHour!UZ$4,Sales!$D$3:$ABF$3,0))/UZ$2*INDEX(Usage!$D$5:$ABF$11,MATCH(UsagePerHour!$B$20,Usage!$C$5:$C$11,0),MATCH(UsagePerHour!UZ$4,Usage!$D$3:$ABF$3,0)),"")</f>
        <v/>
      </c>
      <c r="VA26" s="6" t="str">
        <f>IFERROR(INDEX(Sales!$D$5:$ABF$18,MATCH(UsagePerHour!$B26,Sales!$C$5:$C$18,0),MATCH(UsagePerHour!VA$4,Sales!$D$3:$ABF$3,0))/VA$2*INDEX(Usage!$D$5:$ABF$11,MATCH(UsagePerHour!$B$20,Usage!$C$5:$C$11,0),MATCH(UsagePerHour!VA$4,Usage!$D$3:$ABF$3,0)),"")</f>
        <v/>
      </c>
      <c r="VB26" s="6" t="str">
        <f>IFERROR(INDEX(Sales!$D$5:$ABF$18,MATCH(UsagePerHour!$B26,Sales!$C$5:$C$18,0),MATCH(UsagePerHour!VB$4,Sales!$D$3:$ABF$3,0))/VB$2*INDEX(Usage!$D$5:$ABF$11,MATCH(UsagePerHour!$B$20,Usage!$C$5:$C$11,0),MATCH(UsagePerHour!VB$4,Usage!$D$3:$ABF$3,0)),"")</f>
        <v/>
      </c>
      <c r="VC26" s="6" t="str">
        <f>IFERROR(INDEX(Sales!$D$5:$ABF$18,MATCH(UsagePerHour!$B26,Sales!$C$5:$C$18,0),MATCH(UsagePerHour!VC$4,Sales!$D$3:$ABF$3,0))/VC$2*INDEX(Usage!$D$5:$ABF$11,MATCH(UsagePerHour!$B$20,Usage!$C$5:$C$11,0),MATCH(UsagePerHour!VC$4,Usage!$D$3:$ABF$3,0)),"")</f>
        <v/>
      </c>
      <c r="VD26" s="6" t="str">
        <f>IFERROR(INDEX(Sales!$D$5:$ABF$18,MATCH(UsagePerHour!$B26,Sales!$C$5:$C$18,0),MATCH(UsagePerHour!VD$4,Sales!$D$3:$ABF$3,0))/VD$2*INDEX(Usage!$D$5:$ABF$11,MATCH(UsagePerHour!$B$20,Usage!$C$5:$C$11,0),MATCH(UsagePerHour!VD$4,Usage!$D$3:$ABF$3,0)),"")</f>
        <v/>
      </c>
      <c r="VE26" s="6" t="str">
        <f>IFERROR(INDEX(Sales!$D$5:$ABF$18,MATCH(UsagePerHour!$B26,Sales!$C$5:$C$18,0),MATCH(UsagePerHour!VE$4,Sales!$D$3:$ABF$3,0))/VE$2*INDEX(Usage!$D$5:$ABF$11,MATCH(UsagePerHour!$B$20,Usage!$C$5:$C$11,0),MATCH(UsagePerHour!VE$4,Usage!$D$3:$ABF$3,0)),"")</f>
        <v/>
      </c>
      <c r="VF26" s="6" t="str">
        <f>IFERROR(INDEX(Sales!$D$5:$ABF$18,MATCH(UsagePerHour!$B26,Sales!$C$5:$C$18,0),MATCH(UsagePerHour!VF$4,Sales!$D$3:$ABF$3,0))/VF$2*INDEX(Usage!$D$5:$ABF$11,MATCH(UsagePerHour!$B$20,Usage!$C$5:$C$11,0),MATCH(UsagePerHour!VF$4,Usage!$D$3:$ABF$3,0)),"")</f>
        <v/>
      </c>
      <c r="VG26" s="6" t="str">
        <f>IFERROR(INDEX(Sales!$D$5:$ABF$18,MATCH(UsagePerHour!$B26,Sales!$C$5:$C$18,0),MATCH(UsagePerHour!VG$4,Sales!$D$3:$ABF$3,0))/VG$2*INDEX(Usage!$D$5:$ABF$11,MATCH(UsagePerHour!$B$20,Usage!$C$5:$C$11,0),MATCH(UsagePerHour!VG$4,Usage!$D$3:$ABF$3,0)),"")</f>
        <v/>
      </c>
      <c r="VH26" s="6" t="str">
        <f>IFERROR(INDEX(Sales!$D$5:$ABF$18,MATCH(UsagePerHour!$B26,Sales!$C$5:$C$18,0),MATCH(UsagePerHour!VH$4,Sales!$D$3:$ABF$3,0))/VH$2*INDEX(Usage!$D$5:$ABF$11,MATCH(UsagePerHour!$B$20,Usage!$C$5:$C$11,0),MATCH(UsagePerHour!VH$4,Usage!$D$3:$ABF$3,0)),"")</f>
        <v/>
      </c>
      <c r="VI26" s="6" t="str">
        <f>IFERROR(INDEX(Sales!$D$5:$ABF$18,MATCH(UsagePerHour!$B26,Sales!$C$5:$C$18,0),MATCH(UsagePerHour!VI$4,Sales!$D$3:$ABF$3,0))/VI$2*INDEX(Usage!$D$5:$ABF$11,MATCH(UsagePerHour!$B$20,Usage!$C$5:$C$11,0),MATCH(UsagePerHour!VI$4,Usage!$D$3:$ABF$3,0)),"")</f>
        <v/>
      </c>
      <c r="VJ26" s="6" t="str">
        <f>IFERROR(INDEX(Sales!$D$5:$ABF$18,MATCH(UsagePerHour!$B26,Sales!$C$5:$C$18,0),MATCH(UsagePerHour!VJ$4,Sales!$D$3:$ABF$3,0))/VJ$2*INDEX(Usage!$D$5:$ABF$11,MATCH(UsagePerHour!$B$20,Usage!$C$5:$C$11,0),MATCH(UsagePerHour!VJ$4,Usage!$D$3:$ABF$3,0)),"")</f>
        <v/>
      </c>
      <c r="VK26" s="6" t="str">
        <f>IFERROR(INDEX(Sales!$D$5:$ABF$18,MATCH(UsagePerHour!$B26,Sales!$C$5:$C$18,0),MATCH(UsagePerHour!VK$4,Sales!$D$3:$ABF$3,0))/VK$2*INDEX(Usage!$D$5:$ABF$11,MATCH(UsagePerHour!$B$20,Usage!$C$5:$C$11,0),MATCH(UsagePerHour!VK$4,Usage!$D$3:$ABF$3,0)),"")</f>
        <v/>
      </c>
      <c r="VL26" s="6" t="str">
        <f>IFERROR(INDEX(Sales!$D$5:$ABF$18,MATCH(UsagePerHour!$B26,Sales!$C$5:$C$18,0),MATCH(UsagePerHour!VL$4,Sales!$D$3:$ABF$3,0))/VL$2*INDEX(Usage!$D$5:$ABF$11,MATCH(UsagePerHour!$B$20,Usage!$C$5:$C$11,0),MATCH(UsagePerHour!VL$4,Usage!$D$3:$ABF$3,0)),"")</f>
        <v/>
      </c>
      <c r="VM26" s="6" t="str">
        <f>IFERROR(INDEX(Sales!$D$5:$ABF$18,MATCH(UsagePerHour!$B26,Sales!$C$5:$C$18,0),MATCH(UsagePerHour!VM$4,Sales!$D$3:$ABF$3,0))/VM$2*INDEX(Usage!$D$5:$ABF$11,MATCH(UsagePerHour!$B$20,Usage!$C$5:$C$11,0),MATCH(UsagePerHour!VM$4,Usage!$D$3:$ABF$3,0)),"")</f>
        <v/>
      </c>
      <c r="VN26" s="6" t="str">
        <f>IFERROR(INDEX(Sales!$D$5:$ABF$18,MATCH(UsagePerHour!$B26,Sales!$C$5:$C$18,0),MATCH(UsagePerHour!VN$4,Sales!$D$3:$ABF$3,0))/VN$2*INDEX(Usage!$D$5:$ABF$11,MATCH(UsagePerHour!$B$20,Usage!$C$5:$C$11,0),MATCH(UsagePerHour!VN$4,Usage!$D$3:$ABF$3,0)),"")</f>
        <v/>
      </c>
      <c r="VO26" s="6" t="str">
        <f>IFERROR(INDEX(Sales!$D$5:$ABF$18,MATCH(UsagePerHour!$B26,Sales!$C$5:$C$18,0),MATCH(UsagePerHour!VO$4,Sales!$D$3:$ABF$3,0))/VO$2*INDEX(Usage!$D$5:$ABF$11,MATCH(UsagePerHour!$B$20,Usage!$C$5:$C$11,0),MATCH(UsagePerHour!VO$4,Usage!$D$3:$ABF$3,0)),"")</f>
        <v/>
      </c>
      <c r="VP26" s="6" t="str">
        <f>IFERROR(INDEX(Sales!$D$5:$ABF$18,MATCH(UsagePerHour!$B26,Sales!$C$5:$C$18,0),MATCH(UsagePerHour!VP$4,Sales!$D$3:$ABF$3,0))/VP$2*INDEX(Usage!$D$5:$ABF$11,MATCH(UsagePerHour!$B$20,Usage!$C$5:$C$11,0),MATCH(UsagePerHour!VP$4,Usage!$D$3:$ABF$3,0)),"")</f>
        <v/>
      </c>
      <c r="VQ26" s="6" t="str">
        <f>IFERROR(INDEX(Sales!$D$5:$ABF$18,MATCH(UsagePerHour!$B26,Sales!$C$5:$C$18,0),MATCH(UsagePerHour!VQ$4,Sales!$D$3:$ABF$3,0))/VQ$2*INDEX(Usage!$D$5:$ABF$11,MATCH(UsagePerHour!$B$20,Usage!$C$5:$C$11,0),MATCH(UsagePerHour!VQ$4,Usage!$D$3:$ABF$3,0)),"")</f>
        <v/>
      </c>
      <c r="VR26" s="6" t="str">
        <f>IFERROR(INDEX(Sales!$D$5:$ABF$18,MATCH(UsagePerHour!$B26,Sales!$C$5:$C$18,0),MATCH(UsagePerHour!VR$4,Sales!$D$3:$ABF$3,0))/VR$2*INDEX(Usage!$D$5:$ABF$11,MATCH(UsagePerHour!$B$20,Usage!$C$5:$C$11,0),MATCH(UsagePerHour!VR$4,Usage!$D$3:$ABF$3,0)),"")</f>
        <v/>
      </c>
      <c r="VS26" s="6" t="str">
        <f>IFERROR(INDEX(Sales!$D$5:$ABF$18,MATCH(UsagePerHour!$B26,Sales!$C$5:$C$18,0),MATCH(UsagePerHour!VS$4,Sales!$D$3:$ABF$3,0))/VS$2*INDEX(Usage!$D$5:$ABF$11,MATCH(UsagePerHour!$B$20,Usage!$C$5:$C$11,0),MATCH(UsagePerHour!VS$4,Usage!$D$3:$ABF$3,0)),"")</f>
        <v/>
      </c>
      <c r="VT26" s="6" t="str">
        <f>IFERROR(INDEX(Sales!$D$5:$ABF$18,MATCH(UsagePerHour!$B26,Sales!$C$5:$C$18,0),MATCH(UsagePerHour!VT$4,Sales!$D$3:$ABF$3,0))/VT$2*INDEX(Usage!$D$5:$ABF$11,MATCH(UsagePerHour!$B$20,Usage!$C$5:$C$11,0),MATCH(UsagePerHour!VT$4,Usage!$D$3:$ABF$3,0)),"")</f>
        <v/>
      </c>
      <c r="VU26" s="6" t="str">
        <f>IFERROR(INDEX(Sales!$D$5:$ABF$18,MATCH(UsagePerHour!$B26,Sales!$C$5:$C$18,0),MATCH(UsagePerHour!VU$4,Sales!$D$3:$ABF$3,0))/VU$2*INDEX(Usage!$D$5:$ABF$11,MATCH(UsagePerHour!$B$20,Usage!$C$5:$C$11,0),MATCH(UsagePerHour!VU$4,Usage!$D$3:$ABF$3,0)),"")</f>
        <v/>
      </c>
      <c r="VV26" s="6" t="str">
        <f>IFERROR(INDEX(Sales!$D$5:$ABF$18,MATCH(UsagePerHour!$B26,Sales!$C$5:$C$18,0),MATCH(UsagePerHour!VV$4,Sales!$D$3:$ABF$3,0))/VV$2*INDEX(Usage!$D$5:$ABF$11,MATCH(UsagePerHour!$B$20,Usage!$C$5:$C$11,0),MATCH(UsagePerHour!VV$4,Usage!$D$3:$ABF$3,0)),"")</f>
        <v/>
      </c>
      <c r="VW26" s="6" t="str">
        <f>IFERROR(INDEX(Sales!$D$5:$ABF$18,MATCH(UsagePerHour!$B26,Sales!$C$5:$C$18,0),MATCH(UsagePerHour!VW$4,Sales!$D$3:$ABF$3,0))/VW$2*INDEX(Usage!$D$5:$ABF$11,MATCH(UsagePerHour!$B$20,Usage!$C$5:$C$11,0),MATCH(UsagePerHour!VW$4,Usage!$D$3:$ABF$3,0)),"")</f>
        <v/>
      </c>
      <c r="VX26" s="6" t="str">
        <f>IFERROR(INDEX(Sales!$D$5:$ABF$18,MATCH(UsagePerHour!$B26,Sales!$C$5:$C$18,0),MATCH(UsagePerHour!VX$4,Sales!$D$3:$ABF$3,0))/VX$2*INDEX(Usage!$D$5:$ABF$11,MATCH(UsagePerHour!$B$20,Usage!$C$5:$C$11,0),MATCH(UsagePerHour!VX$4,Usage!$D$3:$ABF$3,0)),"")</f>
        <v/>
      </c>
      <c r="VY26" s="6" t="str">
        <f>IFERROR(INDEX(Sales!$D$5:$ABF$18,MATCH(UsagePerHour!$B26,Sales!$C$5:$C$18,0),MATCH(UsagePerHour!VY$4,Sales!$D$3:$ABF$3,0))/VY$2*INDEX(Usage!$D$5:$ABF$11,MATCH(UsagePerHour!$B$20,Usage!$C$5:$C$11,0),MATCH(UsagePerHour!VY$4,Usage!$D$3:$ABF$3,0)),"")</f>
        <v/>
      </c>
      <c r="VZ26" s="6" t="str">
        <f>IFERROR(INDEX(Sales!$D$5:$ABF$18,MATCH(UsagePerHour!$B26,Sales!$C$5:$C$18,0),MATCH(UsagePerHour!VZ$4,Sales!$D$3:$ABF$3,0))/VZ$2*INDEX(Usage!$D$5:$ABF$11,MATCH(UsagePerHour!$B$20,Usage!$C$5:$C$11,0),MATCH(UsagePerHour!VZ$4,Usage!$D$3:$ABF$3,0)),"")</f>
        <v/>
      </c>
      <c r="WA26" s="6" t="str">
        <f>IFERROR(INDEX(Sales!$D$5:$ABF$18,MATCH(UsagePerHour!$B26,Sales!$C$5:$C$18,0),MATCH(UsagePerHour!WA$4,Sales!$D$3:$ABF$3,0))/WA$2*INDEX(Usage!$D$5:$ABF$11,MATCH(UsagePerHour!$B$20,Usage!$C$5:$C$11,0),MATCH(UsagePerHour!WA$4,Usage!$D$3:$ABF$3,0)),"")</f>
        <v/>
      </c>
      <c r="WB26" s="6" t="str">
        <f>IFERROR(INDEX(Sales!$D$5:$ABF$18,MATCH(UsagePerHour!$B26,Sales!$C$5:$C$18,0),MATCH(UsagePerHour!WB$4,Sales!$D$3:$ABF$3,0))/WB$2*INDEX(Usage!$D$5:$ABF$11,MATCH(UsagePerHour!$B$20,Usage!$C$5:$C$11,0),MATCH(UsagePerHour!WB$4,Usage!$D$3:$ABF$3,0)),"")</f>
        <v/>
      </c>
      <c r="WC26" s="6" t="str">
        <f>IFERROR(INDEX(Sales!$D$5:$ABF$18,MATCH(UsagePerHour!$B26,Sales!$C$5:$C$18,0),MATCH(UsagePerHour!WC$4,Sales!$D$3:$ABF$3,0))/WC$2*INDEX(Usage!$D$5:$ABF$11,MATCH(UsagePerHour!$B$20,Usage!$C$5:$C$11,0),MATCH(UsagePerHour!WC$4,Usage!$D$3:$ABF$3,0)),"")</f>
        <v/>
      </c>
      <c r="WD26" s="6" t="str">
        <f>IFERROR(INDEX(Sales!$D$5:$ABF$18,MATCH(UsagePerHour!$B26,Sales!$C$5:$C$18,0),MATCH(UsagePerHour!WD$4,Sales!$D$3:$ABF$3,0))/WD$2*INDEX(Usage!$D$5:$ABF$11,MATCH(UsagePerHour!$B$20,Usage!$C$5:$C$11,0),MATCH(UsagePerHour!WD$4,Usage!$D$3:$ABF$3,0)),"")</f>
        <v/>
      </c>
      <c r="WE26" s="6" t="str">
        <f>IFERROR(INDEX(Sales!$D$5:$ABF$18,MATCH(UsagePerHour!$B26,Sales!$C$5:$C$18,0),MATCH(UsagePerHour!WE$4,Sales!$D$3:$ABF$3,0))/WE$2*INDEX(Usage!$D$5:$ABF$11,MATCH(UsagePerHour!$B$20,Usage!$C$5:$C$11,0),MATCH(UsagePerHour!WE$4,Usage!$D$3:$ABF$3,0)),"")</f>
        <v/>
      </c>
      <c r="WF26" s="6" t="str">
        <f>IFERROR(INDEX(Sales!$D$5:$ABF$18,MATCH(UsagePerHour!$B26,Sales!$C$5:$C$18,0),MATCH(UsagePerHour!WF$4,Sales!$D$3:$ABF$3,0))/WF$2*INDEX(Usage!$D$5:$ABF$11,MATCH(UsagePerHour!$B$20,Usage!$C$5:$C$11,0),MATCH(UsagePerHour!WF$4,Usage!$D$3:$ABF$3,0)),"")</f>
        <v/>
      </c>
      <c r="WG26" s="6" t="str">
        <f>IFERROR(INDEX(Sales!$D$5:$ABF$18,MATCH(UsagePerHour!$B26,Sales!$C$5:$C$18,0),MATCH(UsagePerHour!WG$4,Sales!$D$3:$ABF$3,0))/WG$2*INDEX(Usage!$D$5:$ABF$11,MATCH(UsagePerHour!$B$20,Usage!$C$5:$C$11,0),MATCH(UsagePerHour!WG$4,Usage!$D$3:$ABF$3,0)),"")</f>
        <v/>
      </c>
      <c r="WH26" s="6" t="str">
        <f>IFERROR(INDEX(Sales!$D$5:$ABF$18,MATCH(UsagePerHour!$B26,Sales!$C$5:$C$18,0),MATCH(UsagePerHour!WH$4,Sales!$D$3:$ABF$3,0))/WH$2*INDEX(Usage!$D$5:$ABF$11,MATCH(UsagePerHour!$B$20,Usage!$C$5:$C$11,0),MATCH(UsagePerHour!WH$4,Usage!$D$3:$ABF$3,0)),"")</f>
        <v/>
      </c>
      <c r="WI26" s="6" t="str">
        <f>IFERROR(INDEX(Sales!$D$5:$ABF$18,MATCH(UsagePerHour!$B26,Sales!$C$5:$C$18,0),MATCH(UsagePerHour!WI$4,Sales!$D$3:$ABF$3,0))/WI$2*INDEX(Usage!$D$5:$ABF$11,MATCH(UsagePerHour!$B$20,Usage!$C$5:$C$11,0),MATCH(UsagePerHour!WI$4,Usage!$D$3:$ABF$3,0)),"")</f>
        <v/>
      </c>
      <c r="WJ26" s="6" t="str">
        <f>IFERROR(INDEX(Sales!$D$5:$ABF$18,MATCH(UsagePerHour!$B26,Sales!$C$5:$C$18,0),MATCH(UsagePerHour!WJ$4,Sales!$D$3:$ABF$3,0))/WJ$2*INDEX(Usage!$D$5:$ABF$11,MATCH(UsagePerHour!$B$20,Usage!$C$5:$C$11,0),MATCH(UsagePerHour!WJ$4,Usage!$D$3:$ABF$3,0)),"")</f>
        <v/>
      </c>
      <c r="WK26" s="6" t="str">
        <f>IFERROR(INDEX(Sales!$D$5:$ABF$18,MATCH(UsagePerHour!$B26,Sales!$C$5:$C$18,0),MATCH(UsagePerHour!WK$4,Sales!$D$3:$ABF$3,0))/WK$2*INDEX(Usage!$D$5:$ABF$11,MATCH(UsagePerHour!$B$20,Usage!$C$5:$C$11,0),MATCH(UsagePerHour!WK$4,Usage!$D$3:$ABF$3,0)),"")</f>
        <v/>
      </c>
      <c r="WL26" s="6" t="str">
        <f>IFERROR(INDEX(Sales!$D$5:$ABF$18,MATCH(UsagePerHour!$B26,Sales!$C$5:$C$18,0),MATCH(UsagePerHour!WL$4,Sales!$D$3:$ABF$3,0))/WL$2*INDEX(Usage!$D$5:$ABF$11,MATCH(UsagePerHour!$B$20,Usage!$C$5:$C$11,0),MATCH(UsagePerHour!WL$4,Usage!$D$3:$ABF$3,0)),"")</f>
        <v/>
      </c>
      <c r="WM26" s="6" t="str">
        <f>IFERROR(INDEX(Sales!$D$5:$ABF$18,MATCH(UsagePerHour!$B26,Sales!$C$5:$C$18,0),MATCH(UsagePerHour!WM$4,Sales!$D$3:$ABF$3,0))/WM$2*INDEX(Usage!$D$5:$ABF$11,MATCH(UsagePerHour!$B$20,Usage!$C$5:$C$11,0),MATCH(UsagePerHour!WM$4,Usage!$D$3:$ABF$3,0)),"")</f>
        <v/>
      </c>
      <c r="WN26" s="6" t="str">
        <f>IFERROR(INDEX(Sales!$D$5:$ABF$18,MATCH(UsagePerHour!$B26,Sales!$C$5:$C$18,0),MATCH(UsagePerHour!WN$4,Sales!$D$3:$ABF$3,0))/WN$2*INDEX(Usage!$D$5:$ABF$11,MATCH(UsagePerHour!$B$20,Usage!$C$5:$C$11,0),MATCH(UsagePerHour!WN$4,Usage!$D$3:$ABF$3,0)),"")</f>
        <v/>
      </c>
      <c r="WO26" s="6" t="str">
        <f>IFERROR(INDEX(Sales!$D$5:$ABF$18,MATCH(UsagePerHour!$B26,Sales!$C$5:$C$18,0),MATCH(UsagePerHour!WO$4,Sales!$D$3:$ABF$3,0))/WO$2*INDEX(Usage!$D$5:$ABF$11,MATCH(UsagePerHour!$B$20,Usage!$C$5:$C$11,0),MATCH(UsagePerHour!WO$4,Usage!$D$3:$ABF$3,0)),"")</f>
        <v/>
      </c>
      <c r="WP26" s="6" t="str">
        <f>IFERROR(INDEX(Sales!$D$5:$ABF$18,MATCH(UsagePerHour!$B26,Sales!$C$5:$C$18,0),MATCH(UsagePerHour!WP$4,Sales!$D$3:$ABF$3,0))/WP$2*INDEX(Usage!$D$5:$ABF$11,MATCH(UsagePerHour!$B$20,Usage!$C$5:$C$11,0),MATCH(UsagePerHour!WP$4,Usage!$D$3:$ABF$3,0)),"")</f>
        <v/>
      </c>
      <c r="WQ26" s="6" t="str">
        <f>IFERROR(INDEX(Sales!$D$5:$ABF$18,MATCH(UsagePerHour!$B26,Sales!$C$5:$C$18,0),MATCH(UsagePerHour!WQ$4,Sales!$D$3:$ABF$3,0))/WQ$2*INDEX(Usage!$D$5:$ABF$11,MATCH(UsagePerHour!$B$20,Usage!$C$5:$C$11,0),MATCH(UsagePerHour!WQ$4,Usage!$D$3:$ABF$3,0)),"")</f>
        <v/>
      </c>
      <c r="WR26" s="6" t="str">
        <f>IFERROR(INDEX(Sales!$D$5:$ABF$18,MATCH(UsagePerHour!$B26,Sales!$C$5:$C$18,0),MATCH(UsagePerHour!WR$4,Sales!$D$3:$ABF$3,0))/WR$2*INDEX(Usage!$D$5:$ABF$11,MATCH(UsagePerHour!$B$20,Usage!$C$5:$C$11,0),MATCH(UsagePerHour!WR$4,Usage!$D$3:$ABF$3,0)),"")</f>
        <v/>
      </c>
      <c r="WS26" s="6" t="str">
        <f>IFERROR(INDEX(Sales!$D$5:$ABF$18,MATCH(UsagePerHour!$B26,Sales!$C$5:$C$18,0),MATCH(UsagePerHour!WS$4,Sales!$D$3:$ABF$3,0))/WS$2*INDEX(Usage!$D$5:$ABF$11,MATCH(UsagePerHour!$B$20,Usage!$C$5:$C$11,0),MATCH(UsagePerHour!WS$4,Usage!$D$3:$ABF$3,0)),"")</f>
        <v/>
      </c>
      <c r="WT26" s="6" t="str">
        <f>IFERROR(INDEX(Sales!$D$5:$ABF$18,MATCH(UsagePerHour!$B26,Sales!$C$5:$C$18,0),MATCH(UsagePerHour!WT$4,Sales!$D$3:$ABF$3,0))/WT$2*INDEX(Usage!$D$5:$ABF$11,MATCH(UsagePerHour!$B$20,Usage!$C$5:$C$11,0),MATCH(UsagePerHour!WT$4,Usage!$D$3:$ABF$3,0)),"")</f>
        <v/>
      </c>
      <c r="WU26" s="6" t="str">
        <f>IFERROR(INDEX(Sales!$D$5:$ABF$18,MATCH(UsagePerHour!$B26,Sales!$C$5:$C$18,0),MATCH(UsagePerHour!WU$4,Sales!$D$3:$ABF$3,0))/WU$2*INDEX(Usage!$D$5:$ABF$11,MATCH(UsagePerHour!$B$20,Usage!$C$5:$C$11,0),MATCH(UsagePerHour!WU$4,Usage!$D$3:$ABF$3,0)),"")</f>
        <v/>
      </c>
      <c r="WV26" s="6" t="str">
        <f>IFERROR(INDEX(Sales!$D$5:$ABF$18,MATCH(UsagePerHour!$B26,Sales!$C$5:$C$18,0),MATCH(UsagePerHour!WV$4,Sales!$D$3:$ABF$3,0))/WV$2*INDEX(Usage!$D$5:$ABF$11,MATCH(UsagePerHour!$B$20,Usage!$C$5:$C$11,0),MATCH(UsagePerHour!WV$4,Usage!$D$3:$ABF$3,0)),"")</f>
        <v/>
      </c>
      <c r="WW26" s="6" t="str">
        <f>IFERROR(INDEX(Sales!$D$5:$ABF$18,MATCH(UsagePerHour!$B26,Sales!$C$5:$C$18,0),MATCH(UsagePerHour!WW$4,Sales!$D$3:$ABF$3,0))/WW$2*INDEX(Usage!$D$5:$ABF$11,MATCH(UsagePerHour!$B$20,Usage!$C$5:$C$11,0),MATCH(UsagePerHour!WW$4,Usage!$D$3:$ABF$3,0)),"")</f>
        <v/>
      </c>
      <c r="WX26" s="6" t="str">
        <f>IFERROR(INDEX(Sales!$D$5:$ABF$18,MATCH(UsagePerHour!$B26,Sales!$C$5:$C$18,0),MATCH(UsagePerHour!WX$4,Sales!$D$3:$ABF$3,0))/WX$2*INDEX(Usage!$D$5:$ABF$11,MATCH(UsagePerHour!$B$20,Usage!$C$5:$C$11,0),MATCH(UsagePerHour!WX$4,Usage!$D$3:$ABF$3,0)),"")</f>
        <v/>
      </c>
      <c r="WY26" s="6" t="str">
        <f>IFERROR(INDEX(Sales!$D$5:$ABF$18,MATCH(UsagePerHour!$B26,Sales!$C$5:$C$18,0),MATCH(UsagePerHour!WY$4,Sales!$D$3:$ABF$3,0))/WY$2*INDEX(Usage!$D$5:$ABF$11,MATCH(UsagePerHour!$B$20,Usage!$C$5:$C$11,0),MATCH(UsagePerHour!WY$4,Usage!$D$3:$ABF$3,0)),"")</f>
        <v/>
      </c>
      <c r="WZ26" s="6" t="str">
        <f>IFERROR(INDEX(Sales!$D$5:$ABF$18,MATCH(UsagePerHour!$B26,Sales!$C$5:$C$18,0),MATCH(UsagePerHour!WZ$4,Sales!$D$3:$ABF$3,0))/WZ$2*INDEX(Usage!$D$5:$ABF$11,MATCH(UsagePerHour!$B$20,Usage!$C$5:$C$11,0),MATCH(UsagePerHour!WZ$4,Usage!$D$3:$ABF$3,0)),"")</f>
        <v/>
      </c>
      <c r="XA26" s="6" t="str">
        <f>IFERROR(INDEX(Sales!$D$5:$ABF$18,MATCH(UsagePerHour!$B26,Sales!$C$5:$C$18,0),MATCH(UsagePerHour!XA$4,Sales!$D$3:$ABF$3,0))/XA$2*INDEX(Usage!$D$5:$ABF$11,MATCH(UsagePerHour!$B$20,Usage!$C$5:$C$11,0),MATCH(UsagePerHour!XA$4,Usage!$D$3:$ABF$3,0)),"")</f>
        <v/>
      </c>
      <c r="XB26" s="6" t="str">
        <f>IFERROR(INDEX(Sales!$D$5:$ABF$18,MATCH(UsagePerHour!$B26,Sales!$C$5:$C$18,0),MATCH(UsagePerHour!XB$4,Sales!$D$3:$ABF$3,0))/XB$2*INDEX(Usage!$D$5:$ABF$11,MATCH(UsagePerHour!$B$20,Usage!$C$5:$C$11,0),MATCH(UsagePerHour!XB$4,Usage!$D$3:$ABF$3,0)),"")</f>
        <v/>
      </c>
      <c r="XC26" s="6" t="str">
        <f>IFERROR(INDEX(Sales!$D$5:$ABF$18,MATCH(UsagePerHour!$B26,Sales!$C$5:$C$18,0),MATCH(UsagePerHour!XC$4,Sales!$D$3:$ABF$3,0))/XC$2*INDEX(Usage!$D$5:$ABF$11,MATCH(UsagePerHour!$B$20,Usage!$C$5:$C$11,0),MATCH(UsagePerHour!XC$4,Usage!$D$3:$ABF$3,0)),"")</f>
        <v/>
      </c>
      <c r="XD26" s="6" t="str">
        <f>IFERROR(INDEX(Sales!$D$5:$ABF$18,MATCH(UsagePerHour!$B26,Sales!$C$5:$C$18,0),MATCH(UsagePerHour!XD$4,Sales!$D$3:$ABF$3,0))/XD$2*INDEX(Usage!$D$5:$ABF$11,MATCH(UsagePerHour!$B$20,Usage!$C$5:$C$11,0),MATCH(UsagePerHour!XD$4,Usage!$D$3:$ABF$3,0)),"")</f>
        <v/>
      </c>
      <c r="XE26" s="6" t="str">
        <f>IFERROR(INDEX(Sales!$D$5:$ABF$18,MATCH(UsagePerHour!$B26,Sales!$C$5:$C$18,0),MATCH(UsagePerHour!XE$4,Sales!$D$3:$ABF$3,0))/XE$2*INDEX(Usage!$D$5:$ABF$11,MATCH(UsagePerHour!$B$20,Usage!$C$5:$C$11,0),MATCH(UsagePerHour!XE$4,Usage!$D$3:$ABF$3,0)),"")</f>
        <v/>
      </c>
      <c r="XF26" s="6" t="str">
        <f>IFERROR(INDEX(Sales!$D$5:$ABF$18,MATCH(UsagePerHour!$B26,Sales!$C$5:$C$18,0),MATCH(UsagePerHour!XF$4,Sales!$D$3:$ABF$3,0))/XF$2*INDEX(Usage!$D$5:$ABF$11,MATCH(UsagePerHour!$B$20,Usage!$C$5:$C$11,0),MATCH(UsagePerHour!XF$4,Usage!$D$3:$ABF$3,0)),"")</f>
        <v/>
      </c>
      <c r="XG26" s="6" t="str">
        <f>IFERROR(INDEX(Sales!$D$5:$ABF$18,MATCH(UsagePerHour!$B26,Sales!$C$5:$C$18,0),MATCH(UsagePerHour!XG$4,Sales!$D$3:$ABF$3,0))/XG$2*INDEX(Usage!$D$5:$ABF$11,MATCH(UsagePerHour!$B$20,Usage!$C$5:$C$11,0),MATCH(UsagePerHour!XG$4,Usage!$D$3:$ABF$3,0)),"")</f>
        <v/>
      </c>
      <c r="XH26" s="6" t="str">
        <f>IFERROR(INDEX(Sales!$D$5:$ABF$18,MATCH(UsagePerHour!$B26,Sales!$C$5:$C$18,0),MATCH(UsagePerHour!XH$4,Sales!$D$3:$ABF$3,0))/XH$2*INDEX(Usage!$D$5:$ABF$11,MATCH(UsagePerHour!$B$20,Usage!$C$5:$C$11,0),MATCH(UsagePerHour!XH$4,Usage!$D$3:$ABF$3,0)),"")</f>
        <v/>
      </c>
      <c r="XI26" s="6" t="str">
        <f>IFERROR(INDEX(Sales!$D$5:$ABF$18,MATCH(UsagePerHour!$B26,Sales!$C$5:$C$18,0),MATCH(UsagePerHour!XI$4,Sales!$D$3:$ABF$3,0))/XI$2*INDEX(Usage!$D$5:$ABF$11,MATCH(UsagePerHour!$B$20,Usage!$C$5:$C$11,0),MATCH(UsagePerHour!XI$4,Usage!$D$3:$ABF$3,0)),"")</f>
        <v/>
      </c>
      <c r="XJ26" s="6" t="str">
        <f>IFERROR(INDEX(Sales!$D$5:$ABF$18,MATCH(UsagePerHour!$B26,Sales!$C$5:$C$18,0),MATCH(UsagePerHour!XJ$4,Sales!$D$3:$ABF$3,0))/XJ$2*INDEX(Usage!$D$5:$ABF$11,MATCH(UsagePerHour!$B$20,Usage!$C$5:$C$11,0),MATCH(UsagePerHour!XJ$4,Usage!$D$3:$ABF$3,0)),"")</f>
        <v/>
      </c>
      <c r="XK26" s="6" t="str">
        <f>IFERROR(INDEX(Sales!$D$5:$ABF$18,MATCH(UsagePerHour!$B26,Sales!$C$5:$C$18,0),MATCH(UsagePerHour!XK$4,Sales!$D$3:$ABF$3,0))/XK$2*INDEX(Usage!$D$5:$ABF$11,MATCH(UsagePerHour!$B$20,Usage!$C$5:$C$11,0),MATCH(UsagePerHour!XK$4,Usage!$D$3:$ABF$3,0)),"")</f>
        <v/>
      </c>
      <c r="XL26" s="6" t="str">
        <f>IFERROR(INDEX(Sales!$D$5:$ABF$18,MATCH(UsagePerHour!$B26,Sales!$C$5:$C$18,0),MATCH(UsagePerHour!XL$4,Sales!$D$3:$ABF$3,0))/XL$2*INDEX(Usage!$D$5:$ABF$11,MATCH(UsagePerHour!$B$20,Usage!$C$5:$C$11,0),MATCH(UsagePerHour!XL$4,Usage!$D$3:$ABF$3,0)),"")</f>
        <v/>
      </c>
      <c r="XM26" s="6" t="str">
        <f>IFERROR(INDEX(Sales!$D$5:$ABF$18,MATCH(UsagePerHour!$B26,Sales!$C$5:$C$18,0),MATCH(UsagePerHour!XM$4,Sales!$D$3:$ABF$3,0))/XM$2*INDEX(Usage!$D$5:$ABF$11,MATCH(UsagePerHour!$B$20,Usage!$C$5:$C$11,0),MATCH(UsagePerHour!XM$4,Usage!$D$3:$ABF$3,0)),"")</f>
        <v/>
      </c>
      <c r="XN26" s="6" t="str">
        <f>IFERROR(INDEX(Sales!$D$5:$ABF$18,MATCH(UsagePerHour!$B26,Sales!$C$5:$C$18,0),MATCH(UsagePerHour!XN$4,Sales!$D$3:$ABF$3,0))/XN$2*INDEX(Usage!$D$5:$ABF$11,MATCH(UsagePerHour!$B$20,Usage!$C$5:$C$11,0),MATCH(UsagePerHour!XN$4,Usage!$D$3:$ABF$3,0)),"")</f>
        <v/>
      </c>
      <c r="XO26" s="6" t="str">
        <f>IFERROR(INDEX(Sales!$D$5:$ABF$18,MATCH(UsagePerHour!$B26,Sales!$C$5:$C$18,0),MATCH(UsagePerHour!XO$4,Sales!$D$3:$ABF$3,0))/XO$2*INDEX(Usage!$D$5:$ABF$11,MATCH(UsagePerHour!$B$20,Usage!$C$5:$C$11,0),MATCH(UsagePerHour!XO$4,Usage!$D$3:$ABF$3,0)),"")</f>
        <v/>
      </c>
      <c r="XP26" s="6" t="str">
        <f>IFERROR(INDEX(Sales!$D$5:$ABF$18,MATCH(UsagePerHour!$B26,Sales!$C$5:$C$18,0),MATCH(UsagePerHour!XP$4,Sales!$D$3:$ABF$3,0))/XP$2*INDEX(Usage!$D$5:$ABF$11,MATCH(UsagePerHour!$B$20,Usage!$C$5:$C$11,0),MATCH(UsagePerHour!XP$4,Usage!$D$3:$ABF$3,0)),"")</f>
        <v/>
      </c>
      <c r="XQ26" s="6" t="str">
        <f>IFERROR(INDEX(Sales!$D$5:$ABF$18,MATCH(UsagePerHour!$B26,Sales!$C$5:$C$18,0),MATCH(UsagePerHour!XQ$4,Sales!$D$3:$ABF$3,0))/XQ$2*INDEX(Usage!$D$5:$ABF$11,MATCH(UsagePerHour!$B$20,Usage!$C$5:$C$11,0),MATCH(UsagePerHour!XQ$4,Usage!$D$3:$ABF$3,0)),"")</f>
        <v/>
      </c>
      <c r="XR26" s="6" t="str">
        <f>IFERROR(INDEX(Sales!$D$5:$ABF$18,MATCH(UsagePerHour!$B26,Sales!$C$5:$C$18,0),MATCH(UsagePerHour!XR$4,Sales!$D$3:$ABF$3,0))/XR$2*INDEX(Usage!$D$5:$ABF$11,MATCH(UsagePerHour!$B$20,Usage!$C$5:$C$11,0),MATCH(UsagePerHour!XR$4,Usage!$D$3:$ABF$3,0)),"")</f>
        <v/>
      </c>
      <c r="XS26" s="6" t="str">
        <f>IFERROR(INDEX(Sales!$D$5:$ABF$18,MATCH(UsagePerHour!$B26,Sales!$C$5:$C$18,0),MATCH(UsagePerHour!XS$4,Sales!$D$3:$ABF$3,0))/XS$2*INDEX(Usage!$D$5:$ABF$11,MATCH(UsagePerHour!$B$20,Usage!$C$5:$C$11,0),MATCH(UsagePerHour!XS$4,Usage!$D$3:$ABF$3,0)),"")</f>
        <v/>
      </c>
      <c r="XT26" s="6" t="str">
        <f>IFERROR(INDEX(Sales!$D$5:$ABF$18,MATCH(UsagePerHour!$B26,Sales!$C$5:$C$18,0),MATCH(UsagePerHour!XT$4,Sales!$D$3:$ABF$3,0))/XT$2*INDEX(Usage!$D$5:$ABF$11,MATCH(UsagePerHour!$B$20,Usage!$C$5:$C$11,0),MATCH(UsagePerHour!XT$4,Usage!$D$3:$ABF$3,0)),"")</f>
        <v/>
      </c>
      <c r="XU26" s="6" t="str">
        <f>IFERROR(INDEX(Sales!$D$5:$ABF$18,MATCH(UsagePerHour!$B26,Sales!$C$5:$C$18,0),MATCH(UsagePerHour!XU$4,Sales!$D$3:$ABF$3,0))/XU$2*INDEX(Usage!$D$5:$ABF$11,MATCH(UsagePerHour!$B$20,Usage!$C$5:$C$11,0),MATCH(UsagePerHour!XU$4,Usage!$D$3:$ABF$3,0)),"")</f>
        <v/>
      </c>
      <c r="XV26" s="6" t="str">
        <f>IFERROR(INDEX(Sales!$D$5:$ABF$18,MATCH(UsagePerHour!$B26,Sales!$C$5:$C$18,0),MATCH(UsagePerHour!XV$4,Sales!$D$3:$ABF$3,0))/XV$2*INDEX(Usage!$D$5:$ABF$11,MATCH(UsagePerHour!$B$20,Usage!$C$5:$C$11,0),MATCH(UsagePerHour!XV$4,Usage!$D$3:$ABF$3,0)),"")</f>
        <v/>
      </c>
      <c r="XW26" s="6" t="str">
        <f>IFERROR(INDEX(Sales!$D$5:$ABF$18,MATCH(UsagePerHour!$B26,Sales!$C$5:$C$18,0),MATCH(UsagePerHour!XW$4,Sales!$D$3:$ABF$3,0))/XW$2*INDEX(Usage!$D$5:$ABF$11,MATCH(UsagePerHour!$B$20,Usage!$C$5:$C$11,0),MATCH(UsagePerHour!XW$4,Usage!$D$3:$ABF$3,0)),"")</f>
        <v/>
      </c>
      <c r="XX26" s="6" t="str">
        <f>IFERROR(INDEX(Sales!$D$5:$ABF$18,MATCH(UsagePerHour!$B26,Sales!$C$5:$C$18,0),MATCH(UsagePerHour!XX$4,Sales!$D$3:$ABF$3,0))/XX$2*INDEX(Usage!$D$5:$ABF$11,MATCH(UsagePerHour!$B$20,Usage!$C$5:$C$11,0),MATCH(UsagePerHour!XX$4,Usage!$D$3:$ABF$3,0)),"")</f>
        <v/>
      </c>
      <c r="XY26" s="6" t="str">
        <f>IFERROR(INDEX(Sales!$D$5:$ABF$18,MATCH(UsagePerHour!$B26,Sales!$C$5:$C$18,0),MATCH(UsagePerHour!XY$4,Sales!$D$3:$ABF$3,0))/XY$2*INDEX(Usage!$D$5:$ABF$11,MATCH(UsagePerHour!$B$20,Usage!$C$5:$C$11,0),MATCH(UsagePerHour!XY$4,Usage!$D$3:$ABF$3,0)),"")</f>
        <v/>
      </c>
      <c r="XZ26" s="6" t="str">
        <f>IFERROR(INDEX(Sales!$D$5:$ABF$18,MATCH(UsagePerHour!$B26,Sales!$C$5:$C$18,0),MATCH(UsagePerHour!XZ$4,Sales!$D$3:$ABF$3,0))/XZ$2*INDEX(Usage!$D$5:$ABF$11,MATCH(UsagePerHour!$B$20,Usage!$C$5:$C$11,0),MATCH(UsagePerHour!XZ$4,Usage!$D$3:$ABF$3,0)),"")</f>
        <v/>
      </c>
      <c r="YA26" s="6" t="str">
        <f>IFERROR(INDEX(Sales!$D$5:$ABF$18,MATCH(UsagePerHour!$B26,Sales!$C$5:$C$18,0),MATCH(UsagePerHour!YA$4,Sales!$D$3:$ABF$3,0))/YA$2*INDEX(Usage!$D$5:$ABF$11,MATCH(UsagePerHour!$B$20,Usage!$C$5:$C$11,0),MATCH(UsagePerHour!YA$4,Usage!$D$3:$ABF$3,0)),"")</f>
        <v/>
      </c>
      <c r="YB26" s="6" t="str">
        <f>IFERROR(INDEX(Sales!$D$5:$ABF$18,MATCH(UsagePerHour!$B26,Sales!$C$5:$C$18,0),MATCH(UsagePerHour!YB$4,Sales!$D$3:$ABF$3,0))/YB$2*INDEX(Usage!$D$5:$ABF$11,MATCH(UsagePerHour!$B$20,Usage!$C$5:$C$11,0),MATCH(UsagePerHour!YB$4,Usage!$D$3:$ABF$3,0)),"")</f>
        <v/>
      </c>
      <c r="YC26" s="6" t="str">
        <f>IFERROR(INDEX(Sales!$D$5:$ABF$18,MATCH(UsagePerHour!$B26,Sales!$C$5:$C$18,0),MATCH(UsagePerHour!YC$4,Sales!$D$3:$ABF$3,0))/YC$2*INDEX(Usage!$D$5:$ABF$11,MATCH(UsagePerHour!$B$20,Usage!$C$5:$C$11,0),MATCH(UsagePerHour!YC$4,Usage!$D$3:$ABF$3,0)),"")</f>
        <v/>
      </c>
      <c r="YD26" s="6" t="str">
        <f>IFERROR(INDEX(Sales!$D$5:$ABF$18,MATCH(UsagePerHour!$B26,Sales!$C$5:$C$18,0),MATCH(UsagePerHour!YD$4,Sales!$D$3:$ABF$3,0))/YD$2*INDEX(Usage!$D$5:$ABF$11,MATCH(UsagePerHour!$B$20,Usage!$C$5:$C$11,0),MATCH(UsagePerHour!YD$4,Usage!$D$3:$ABF$3,0)),"")</f>
        <v/>
      </c>
      <c r="YE26" s="6" t="str">
        <f>IFERROR(INDEX(Sales!$D$5:$ABF$18,MATCH(UsagePerHour!$B26,Sales!$C$5:$C$18,0),MATCH(UsagePerHour!YE$4,Sales!$D$3:$ABF$3,0))/YE$2*INDEX(Usage!$D$5:$ABF$11,MATCH(UsagePerHour!$B$20,Usage!$C$5:$C$11,0),MATCH(UsagePerHour!YE$4,Usage!$D$3:$ABF$3,0)),"")</f>
        <v/>
      </c>
      <c r="YF26" s="6" t="str">
        <f>IFERROR(INDEX(Sales!$D$5:$ABF$18,MATCH(UsagePerHour!$B26,Sales!$C$5:$C$18,0),MATCH(UsagePerHour!YF$4,Sales!$D$3:$ABF$3,0))/YF$2*INDEX(Usage!$D$5:$ABF$11,MATCH(UsagePerHour!$B$20,Usage!$C$5:$C$11,0),MATCH(UsagePerHour!YF$4,Usage!$D$3:$ABF$3,0)),"")</f>
        <v/>
      </c>
      <c r="YG26" s="6" t="str">
        <f>IFERROR(INDEX(Sales!$D$5:$ABF$18,MATCH(UsagePerHour!$B26,Sales!$C$5:$C$18,0),MATCH(UsagePerHour!YG$4,Sales!$D$3:$ABF$3,0))/YG$2*INDEX(Usage!$D$5:$ABF$11,MATCH(UsagePerHour!$B$20,Usage!$C$5:$C$11,0),MATCH(UsagePerHour!YG$4,Usage!$D$3:$ABF$3,0)),"")</f>
        <v/>
      </c>
      <c r="YH26" s="6" t="str">
        <f>IFERROR(INDEX(Sales!$D$5:$ABF$18,MATCH(UsagePerHour!$B26,Sales!$C$5:$C$18,0),MATCH(UsagePerHour!YH$4,Sales!$D$3:$ABF$3,0))/YH$2*INDEX(Usage!$D$5:$ABF$11,MATCH(UsagePerHour!$B$20,Usage!$C$5:$C$11,0),MATCH(UsagePerHour!YH$4,Usage!$D$3:$ABF$3,0)),"")</f>
        <v/>
      </c>
      <c r="YI26" s="6" t="str">
        <f>IFERROR(INDEX(Sales!$D$5:$ABF$18,MATCH(UsagePerHour!$B26,Sales!$C$5:$C$18,0),MATCH(UsagePerHour!YI$4,Sales!$D$3:$ABF$3,0))/YI$2*INDEX(Usage!$D$5:$ABF$11,MATCH(UsagePerHour!$B$20,Usage!$C$5:$C$11,0),MATCH(UsagePerHour!YI$4,Usage!$D$3:$ABF$3,0)),"")</f>
        <v/>
      </c>
      <c r="YJ26" s="6" t="str">
        <f>IFERROR(INDEX(Sales!$D$5:$ABF$18,MATCH(UsagePerHour!$B26,Sales!$C$5:$C$18,0),MATCH(UsagePerHour!YJ$4,Sales!$D$3:$ABF$3,0))/YJ$2*INDEX(Usage!$D$5:$ABF$11,MATCH(UsagePerHour!$B$20,Usage!$C$5:$C$11,0),MATCH(UsagePerHour!YJ$4,Usage!$D$3:$ABF$3,0)),"")</f>
        <v/>
      </c>
      <c r="YK26" s="6" t="str">
        <f>IFERROR(INDEX(Sales!$D$5:$ABF$18,MATCH(UsagePerHour!$B26,Sales!$C$5:$C$18,0),MATCH(UsagePerHour!YK$4,Sales!$D$3:$ABF$3,0))/YK$2*INDEX(Usage!$D$5:$ABF$11,MATCH(UsagePerHour!$B$20,Usage!$C$5:$C$11,0),MATCH(UsagePerHour!YK$4,Usage!$D$3:$ABF$3,0)),"")</f>
        <v/>
      </c>
      <c r="YL26" s="6" t="str">
        <f>IFERROR(INDEX(Sales!$D$5:$ABF$18,MATCH(UsagePerHour!$B26,Sales!$C$5:$C$18,0),MATCH(UsagePerHour!YL$4,Sales!$D$3:$ABF$3,0))/YL$2*INDEX(Usage!$D$5:$ABF$11,MATCH(UsagePerHour!$B$20,Usage!$C$5:$C$11,0),MATCH(UsagePerHour!YL$4,Usage!$D$3:$ABF$3,0)),"")</f>
        <v/>
      </c>
      <c r="YM26" s="6" t="str">
        <f>IFERROR(INDEX(Sales!$D$5:$ABF$18,MATCH(UsagePerHour!$B26,Sales!$C$5:$C$18,0),MATCH(UsagePerHour!YM$4,Sales!$D$3:$ABF$3,0))/YM$2*INDEX(Usage!$D$5:$ABF$11,MATCH(UsagePerHour!$B$20,Usage!$C$5:$C$11,0),MATCH(UsagePerHour!YM$4,Usage!$D$3:$ABF$3,0)),"")</f>
        <v/>
      </c>
      <c r="YN26" s="6" t="str">
        <f>IFERROR(INDEX(Sales!$D$5:$ABF$18,MATCH(UsagePerHour!$B26,Sales!$C$5:$C$18,0),MATCH(UsagePerHour!YN$4,Sales!$D$3:$ABF$3,0))/YN$2*INDEX(Usage!$D$5:$ABF$11,MATCH(UsagePerHour!$B$20,Usage!$C$5:$C$11,0),MATCH(UsagePerHour!YN$4,Usage!$D$3:$ABF$3,0)),"")</f>
        <v/>
      </c>
      <c r="YO26" s="6" t="str">
        <f>IFERROR(INDEX(Sales!$D$5:$ABF$18,MATCH(UsagePerHour!$B26,Sales!$C$5:$C$18,0),MATCH(UsagePerHour!YO$4,Sales!$D$3:$ABF$3,0))/YO$2*INDEX(Usage!$D$5:$ABF$11,MATCH(UsagePerHour!$B$20,Usage!$C$5:$C$11,0),MATCH(UsagePerHour!YO$4,Usage!$D$3:$ABF$3,0)),"")</f>
        <v/>
      </c>
      <c r="YP26" s="6" t="str">
        <f>IFERROR(INDEX(Sales!$D$5:$ABF$18,MATCH(UsagePerHour!$B26,Sales!$C$5:$C$18,0),MATCH(UsagePerHour!YP$4,Sales!$D$3:$ABF$3,0))/YP$2*INDEX(Usage!$D$5:$ABF$11,MATCH(UsagePerHour!$B$20,Usage!$C$5:$C$11,0),MATCH(UsagePerHour!YP$4,Usage!$D$3:$ABF$3,0)),"")</f>
        <v/>
      </c>
      <c r="YQ26" s="6" t="str">
        <f>IFERROR(INDEX(Sales!$D$5:$ABF$18,MATCH(UsagePerHour!$B26,Sales!$C$5:$C$18,0),MATCH(UsagePerHour!YQ$4,Sales!$D$3:$ABF$3,0))/YQ$2*INDEX(Usage!$D$5:$ABF$11,MATCH(UsagePerHour!$B$20,Usage!$C$5:$C$11,0),MATCH(UsagePerHour!YQ$4,Usage!$D$3:$ABF$3,0)),"")</f>
        <v/>
      </c>
      <c r="YR26" s="6" t="str">
        <f>IFERROR(INDEX(Sales!$D$5:$ABF$18,MATCH(UsagePerHour!$B26,Sales!$C$5:$C$18,0),MATCH(UsagePerHour!YR$4,Sales!$D$3:$ABF$3,0))/YR$2*INDEX(Usage!$D$5:$ABF$11,MATCH(UsagePerHour!$B$20,Usage!$C$5:$C$11,0),MATCH(UsagePerHour!YR$4,Usage!$D$3:$ABF$3,0)),"")</f>
        <v/>
      </c>
      <c r="YS26" s="6" t="str">
        <f>IFERROR(INDEX(Sales!$D$5:$ABF$18,MATCH(UsagePerHour!$B26,Sales!$C$5:$C$18,0),MATCH(UsagePerHour!YS$4,Sales!$D$3:$ABF$3,0))/YS$2*INDEX(Usage!$D$5:$ABF$11,MATCH(UsagePerHour!$B$20,Usage!$C$5:$C$11,0),MATCH(UsagePerHour!YS$4,Usage!$D$3:$ABF$3,0)),"")</f>
        <v/>
      </c>
      <c r="YT26" s="6" t="str">
        <f>IFERROR(INDEX(Sales!$D$5:$ABF$18,MATCH(UsagePerHour!$B26,Sales!$C$5:$C$18,0),MATCH(UsagePerHour!YT$4,Sales!$D$3:$ABF$3,0))/YT$2*INDEX(Usage!$D$5:$ABF$11,MATCH(UsagePerHour!$B$20,Usage!$C$5:$C$11,0),MATCH(UsagePerHour!YT$4,Usage!$D$3:$ABF$3,0)),"")</f>
        <v/>
      </c>
      <c r="YU26" s="6" t="str">
        <f>IFERROR(INDEX(Sales!$D$5:$ABF$18,MATCH(UsagePerHour!$B26,Sales!$C$5:$C$18,0),MATCH(UsagePerHour!YU$4,Sales!$D$3:$ABF$3,0))/YU$2*INDEX(Usage!$D$5:$ABF$11,MATCH(UsagePerHour!$B$20,Usage!$C$5:$C$11,0),MATCH(UsagePerHour!YU$4,Usage!$D$3:$ABF$3,0)),"")</f>
        <v/>
      </c>
      <c r="YV26" s="6" t="str">
        <f>IFERROR(INDEX(Sales!$D$5:$ABF$18,MATCH(UsagePerHour!$B26,Sales!$C$5:$C$18,0),MATCH(UsagePerHour!YV$4,Sales!$D$3:$ABF$3,0))/YV$2*INDEX(Usage!$D$5:$ABF$11,MATCH(UsagePerHour!$B$20,Usage!$C$5:$C$11,0),MATCH(UsagePerHour!YV$4,Usage!$D$3:$ABF$3,0)),"")</f>
        <v/>
      </c>
      <c r="YW26" s="6" t="str">
        <f>IFERROR(INDEX(Sales!$D$5:$ABF$18,MATCH(UsagePerHour!$B26,Sales!$C$5:$C$18,0),MATCH(UsagePerHour!YW$4,Sales!$D$3:$ABF$3,0))/YW$2*INDEX(Usage!$D$5:$ABF$11,MATCH(UsagePerHour!$B$20,Usage!$C$5:$C$11,0),MATCH(UsagePerHour!YW$4,Usage!$D$3:$ABF$3,0)),"")</f>
        <v/>
      </c>
      <c r="YX26" s="6" t="str">
        <f>IFERROR(INDEX(Sales!$D$5:$ABF$18,MATCH(UsagePerHour!$B26,Sales!$C$5:$C$18,0),MATCH(UsagePerHour!YX$4,Sales!$D$3:$ABF$3,0))/YX$2*INDEX(Usage!$D$5:$ABF$11,MATCH(UsagePerHour!$B$20,Usage!$C$5:$C$11,0),MATCH(UsagePerHour!YX$4,Usage!$D$3:$ABF$3,0)),"")</f>
        <v/>
      </c>
      <c r="YY26" s="6" t="str">
        <f>IFERROR(INDEX(Sales!$D$5:$ABF$18,MATCH(UsagePerHour!$B26,Sales!$C$5:$C$18,0),MATCH(UsagePerHour!YY$4,Sales!$D$3:$ABF$3,0))/YY$2*INDEX(Usage!$D$5:$ABF$11,MATCH(UsagePerHour!$B$20,Usage!$C$5:$C$11,0),MATCH(UsagePerHour!YY$4,Usage!$D$3:$ABF$3,0)),"")</f>
        <v/>
      </c>
      <c r="YZ26" s="6" t="str">
        <f>IFERROR(INDEX(Sales!$D$5:$ABF$18,MATCH(UsagePerHour!$B26,Sales!$C$5:$C$18,0),MATCH(UsagePerHour!YZ$4,Sales!$D$3:$ABF$3,0))/YZ$2*INDEX(Usage!$D$5:$ABF$11,MATCH(UsagePerHour!$B$20,Usage!$C$5:$C$11,0),MATCH(UsagePerHour!YZ$4,Usage!$D$3:$ABF$3,0)),"")</f>
        <v/>
      </c>
      <c r="ZA26" s="6" t="str">
        <f>IFERROR(INDEX(Sales!$D$5:$ABF$18,MATCH(UsagePerHour!$B26,Sales!$C$5:$C$18,0),MATCH(UsagePerHour!ZA$4,Sales!$D$3:$ABF$3,0))/ZA$2*INDEX(Usage!$D$5:$ABF$11,MATCH(UsagePerHour!$B$20,Usage!$C$5:$C$11,0),MATCH(UsagePerHour!ZA$4,Usage!$D$3:$ABF$3,0)),"")</f>
        <v/>
      </c>
      <c r="ZB26" s="6" t="str">
        <f>IFERROR(INDEX(Sales!$D$5:$ABF$18,MATCH(UsagePerHour!$B26,Sales!$C$5:$C$18,0),MATCH(UsagePerHour!ZB$4,Sales!$D$3:$ABF$3,0))/ZB$2*INDEX(Usage!$D$5:$ABF$11,MATCH(UsagePerHour!$B$20,Usage!$C$5:$C$11,0),MATCH(UsagePerHour!ZB$4,Usage!$D$3:$ABF$3,0)),"")</f>
        <v/>
      </c>
      <c r="ZC26" s="6" t="str">
        <f>IFERROR(INDEX(Sales!$D$5:$ABF$18,MATCH(UsagePerHour!$B26,Sales!$C$5:$C$18,0),MATCH(UsagePerHour!ZC$4,Sales!$D$3:$ABF$3,0))/ZC$2*INDEX(Usage!$D$5:$ABF$11,MATCH(UsagePerHour!$B$20,Usage!$C$5:$C$11,0),MATCH(UsagePerHour!ZC$4,Usage!$D$3:$ABF$3,0)),"")</f>
        <v/>
      </c>
      <c r="ZD26" s="6" t="str">
        <f>IFERROR(INDEX(Sales!$D$5:$ABF$18,MATCH(UsagePerHour!$B26,Sales!$C$5:$C$18,0),MATCH(UsagePerHour!ZD$4,Sales!$D$3:$ABF$3,0))/ZD$2*INDEX(Usage!$D$5:$ABF$11,MATCH(UsagePerHour!$B$20,Usage!$C$5:$C$11,0),MATCH(UsagePerHour!ZD$4,Usage!$D$3:$ABF$3,0)),"")</f>
        <v/>
      </c>
      <c r="ZE26" s="6" t="str">
        <f>IFERROR(INDEX(Sales!$D$5:$ABF$18,MATCH(UsagePerHour!$B26,Sales!$C$5:$C$18,0),MATCH(UsagePerHour!ZE$4,Sales!$D$3:$ABF$3,0))/ZE$2*INDEX(Usage!$D$5:$ABF$11,MATCH(UsagePerHour!$B$20,Usage!$C$5:$C$11,0),MATCH(UsagePerHour!ZE$4,Usage!$D$3:$ABF$3,0)),"")</f>
        <v/>
      </c>
      <c r="ZF26" s="6" t="str">
        <f>IFERROR(INDEX(Sales!$D$5:$ABF$18,MATCH(UsagePerHour!$B26,Sales!$C$5:$C$18,0),MATCH(UsagePerHour!ZF$4,Sales!$D$3:$ABF$3,0))/ZF$2*INDEX(Usage!$D$5:$ABF$11,MATCH(UsagePerHour!$B$20,Usage!$C$5:$C$11,0),MATCH(UsagePerHour!ZF$4,Usage!$D$3:$ABF$3,0)),"")</f>
        <v/>
      </c>
      <c r="ZG26" s="6" t="str">
        <f>IFERROR(INDEX(Sales!$D$5:$ABF$18,MATCH(UsagePerHour!$B26,Sales!$C$5:$C$18,0),MATCH(UsagePerHour!ZG$4,Sales!$D$3:$ABF$3,0))/ZG$2*INDEX(Usage!$D$5:$ABF$11,MATCH(UsagePerHour!$B$20,Usage!$C$5:$C$11,0),MATCH(UsagePerHour!ZG$4,Usage!$D$3:$ABF$3,0)),"")</f>
        <v/>
      </c>
      <c r="ZH26" s="6" t="str">
        <f>IFERROR(INDEX(Sales!$D$5:$ABF$18,MATCH(UsagePerHour!$B26,Sales!$C$5:$C$18,0),MATCH(UsagePerHour!ZH$4,Sales!$D$3:$ABF$3,0))/ZH$2*INDEX(Usage!$D$5:$ABF$11,MATCH(UsagePerHour!$B$20,Usage!$C$5:$C$11,0),MATCH(UsagePerHour!ZH$4,Usage!$D$3:$ABF$3,0)),"")</f>
        <v/>
      </c>
      <c r="ZI26" s="6" t="str">
        <f>IFERROR(INDEX(Sales!$D$5:$ABF$18,MATCH(UsagePerHour!$B26,Sales!$C$5:$C$18,0),MATCH(UsagePerHour!ZI$4,Sales!$D$3:$ABF$3,0))/ZI$2*INDEX(Usage!$D$5:$ABF$11,MATCH(UsagePerHour!$B$20,Usage!$C$5:$C$11,0),MATCH(UsagePerHour!ZI$4,Usage!$D$3:$ABF$3,0)),"")</f>
        <v/>
      </c>
      <c r="ZJ26" s="6" t="str">
        <f>IFERROR(INDEX(Sales!$D$5:$ABF$18,MATCH(UsagePerHour!$B26,Sales!$C$5:$C$18,0),MATCH(UsagePerHour!ZJ$4,Sales!$D$3:$ABF$3,0))/ZJ$2*INDEX(Usage!$D$5:$ABF$11,MATCH(UsagePerHour!$B$20,Usage!$C$5:$C$11,0),MATCH(UsagePerHour!ZJ$4,Usage!$D$3:$ABF$3,0)),"")</f>
        <v/>
      </c>
      <c r="ZK26" s="6" t="str">
        <f>IFERROR(INDEX(Sales!$D$5:$ABF$18,MATCH(UsagePerHour!$B26,Sales!$C$5:$C$18,0),MATCH(UsagePerHour!ZK$4,Sales!$D$3:$ABF$3,0))/ZK$2*INDEX(Usage!$D$5:$ABF$11,MATCH(UsagePerHour!$B$20,Usage!$C$5:$C$11,0),MATCH(UsagePerHour!ZK$4,Usage!$D$3:$ABF$3,0)),"")</f>
        <v/>
      </c>
      <c r="ZL26" s="6" t="str">
        <f>IFERROR(INDEX(Sales!$D$5:$ABF$18,MATCH(UsagePerHour!$B26,Sales!$C$5:$C$18,0),MATCH(UsagePerHour!ZL$4,Sales!$D$3:$ABF$3,0))/ZL$2*INDEX(Usage!$D$5:$ABF$11,MATCH(UsagePerHour!$B$20,Usage!$C$5:$C$11,0),MATCH(UsagePerHour!ZL$4,Usage!$D$3:$ABF$3,0)),"")</f>
        <v/>
      </c>
      <c r="ZM26" s="6" t="str">
        <f>IFERROR(INDEX(Sales!$D$5:$ABF$18,MATCH(UsagePerHour!$B26,Sales!$C$5:$C$18,0),MATCH(UsagePerHour!ZM$4,Sales!$D$3:$ABF$3,0))/ZM$2*INDEX(Usage!$D$5:$ABF$11,MATCH(UsagePerHour!$B$20,Usage!$C$5:$C$11,0),MATCH(UsagePerHour!ZM$4,Usage!$D$3:$ABF$3,0)),"")</f>
        <v/>
      </c>
      <c r="ZN26" s="6" t="str">
        <f>IFERROR(INDEX(Sales!$D$5:$ABF$18,MATCH(UsagePerHour!$B26,Sales!$C$5:$C$18,0),MATCH(UsagePerHour!ZN$4,Sales!$D$3:$ABF$3,0))/ZN$2*INDEX(Usage!$D$5:$ABF$11,MATCH(UsagePerHour!$B$20,Usage!$C$5:$C$11,0),MATCH(UsagePerHour!ZN$4,Usage!$D$3:$ABF$3,0)),"")</f>
        <v/>
      </c>
      <c r="ZO26" s="6" t="str">
        <f>IFERROR(INDEX(Sales!$D$5:$ABF$18,MATCH(UsagePerHour!$B26,Sales!$C$5:$C$18,0),MATCH(UsagePerHour!ZO$4,Sales!$D$3:$ABF$3,0))/ZO$2*INDEX(Usage!$D$5:$ABF$11,MATCH(UsagePerHour!$B$20,Usage!$C$5:$C$11,0),MATCH(UsagePerHour!ZO$4,Usage!$D$3:$ABF$3,0)),"")</f>
        <v/>
      </c>
      <c r="ZP26" s="6" t="str">
        <f>IFERROR(INDEX(Sales!$D$5:$ABF$18,MATCH(UsagePerHour!$B26,Sales!$C$5:$C$18,0),MATCH(UsagePerHour!ZP$4,Sales!$D$3:$ABF$3,0))/ZP$2*INDEX(Usage!$D$5:$ABF$11,MATCH(UsagePerHour!$B$20,Usage!$C$5:$C$11,0),MATCH(UsagePerHour!ZP$4,Usage!$D$3:$ABF$3,0)),"")</f>
        <v/>
      </c>
      <c r="ZQ26" s="6" t="str">
        <f>IFERROR(INDEX(Sales!$D$5:$ABF$18,MATCH(UsagePerHour!$B26,Sales!$C$5:$C$18,0),MATCH(UsagePerHour!ZQ$4,Sales!$D$3:$ABF$3,0))/ZQ$2*INDEX(Usage!$D$5:$ABF$11,MATCH(UsagePerHour!$B$20,Usage!$C$5:$C$11,0),MATCH(UsagePerHour!ZQ$4,Usage!$D$3:$ABF$3,0)),"")</f>
        <v/>
      </c>
      <c r="ZR26" s="6" t="str">
        <f>IFERROR(INDEX(Sales!$D$5:$ABF$18,MATCH(UsagePerHour!$B26,Sales!$C$5:$C$18,0),MATCH(UsagePerHour!ZR$4,Sales!$D$3:$ABF$3,0))/ZR$2*INDEX(Usage!$D$5:$ABF$11,MATCH(UsagePerHour!$B$20,Usage!$C$5:$C$11,0),MATCH(UsagePerHour!ZR$4,Usage!$D$3:$ABF$3,0)),"")</f>
        <v/>
      </c>
      <c r="ZS26" s="6" t="str">
        <f>IFERROR(INDEX(Sales!$D$5:$ABF$18,MATCH(UsagePerHour!$B26,Sales!$C$5:$C$18,0),MATCH(UsagePerHour!ZS$4,Sales!$D$3:$ABF$3,0))/ZS$2*INDEX(Usage!$D$5:$ABF$11,MATCH(UsagePerHour!$B$20,Usage!$C$5:$C$11,0),MATCH(UsagePerHour!ZS$4,Usage!$D$3:$ABF$3,0)),"")</f>
        <v/>
      </c>
      <c r="ZT26" s="6" t="str">
        <f>IFERROR(INDEX(Sales!$D$5:$ABF$18,MATCH(UsagePerHour!$B26,Sales!$C$5:$C$18,0),MATCH(UsagePerHour!ZT$4,Sales!$D$3:$ABF$3,0))/ZT$2*INDEX(Usage!$D$5:$ABF$11,MATCH(UsagePerHour!$B$20,Usage!$C$5:$C$11,0),MATCH(UsagePerHour!ZT$4,Usage!$D$3:$ABF$3,0)),"")</f>
        <v/>
      </c>
      <c r="ZU26" s="6" t="str">
        <f>IFERROR(INDEX(Sales!$D$5:$ABF$18,MATCH(UsagePerHour!$B26,Sales!$C$5:$C$18,0),MATCH(UsagePerHour!ZU$4,Sales!$D$3:$ABF$3,0))/ZU$2*INDEX(Usage!$D$5:$ABF$11,MATCH(UsagePerHour!$B$20,Usage!$C$5:$C$11,0),MATCH(UsagePerHour!ZU$4,Usage!$D$3:$ABF$3,0)),"")</f>
        <v/>
      </c>
      <c r="ZV26" s="6" t="str">
        <f>IFERROR(INDEX(Sales!$D$5:$ABF$18,MATCH(UsagePerHour!$B26,Sales!$C$5:$C$18,0),MATCH(UsagePerHour!ZV$4,Sales!$D$3:$ABF$3,0))/ZV$2*INDEX(Usage!$D$5:$ABF$11,MATCH(UsagePerHour!$B$20,Usage!$C$5:$C$11,0),MATCH(UsagePerHour!ZV$4,Usage!$D$3:$ABF$3,0)),"")</f>
        <v/>
      </c>
      <c r="ZW26" s="6" t="str">
        <f>IFERROR(INDEX(Sales!$D$5:$ABF$18,MATCH(UsagePerHour!$B26,Sales!$C$5:$C$18,0),MATCH(UsagePerHour!ZW$4,Sales!$D$3:$ABF$3,0))/ZW$2*INDEX(Usage!$D$5:$ABF$11,MATCH(UsagePerHour!$B$20,Usage!$C$5:$C$11,0),MATCH(UsagePerHour!ZW$4,Usage!$D$3:$ABF$3,0)),"")</f>
        <v/>
      </c>
      <c r="ZX26" s="6" t="str">
        <f>IFERROR(INDEX(Sales!$D$5:$ABF$18,MATCH(UsagePerHour!$B26,Sales!$C$5:$C$18,0),MATCH(UsagePerHour!ZX$4,Sales!$D$3:$ABF$3,0))/ZX$2*INDEX(Usage!$D$5:$ABF$11,MATCH(UsagePerHour!$B$20,Usage!$C$5:$C$11,0),MATCH(UsagePerHour!ZX$4,Usage!$D$3:$ABF$3,0)),"")</f>
        <v/>
      </c>
      <c r="ZY26" s="6" t="str">
        <f>IFERROR(INDEX(Sales!$D$5:$ABF$18,MATCH(UsagePerHour!$B26,Sales!$C$5:$C$18,0),MATCH(UsagePerHour!ZY$4,Sales!$D$3:$ABF$3,0))/ZY$2*INDEX(Usage!$D$5:$ABF$11,MATCH(UsagePerHour!$B$20,Usage!$C$5:$C$11,0),MATCH(UsagePerHour!ZY$4,Usage!$D$3:$ABF$3,0)),"")</f>
        <v/>
      </c>
      <c r="ZZ26" s="6" t="str">
        <f>IFERROR(INDEX(Sales!$D$5:$ABF$18,MATCH(UsagePerHour!$B26,Sales!$C$5:$C$18,0),MATCH(UsagePerHour!ZZ$4,Sales!$D$3:$ABF$3,0))/ZZ$2*INDEX(Usage!$D$5:$ABF$11,MATCH(UsagePerHour!$B$20,Usage!$C$5:$C$11,0),MATCH(UsagePerHour!ZZ$4,Usage!$D$3:$ABF$3,0)),"")</f>
        <v/>
      </c>
      <c r="AAA26" s="6" t="str">
        <f>IFERROR(INDEX(Sales!$D$5:$ABF$18,MATCH(UsagePerHour!$B26,Sales!$C$5:$C$18,0),MATCH(UsagePerHour!AAA$4,Sales!$D$3:$ABF$3,0))/AAA$2*INDEX(Usage!$D$5:$ABF$11,MATCH(UsagePerHour!$B$20,Usage!$C$5:$C$11,0),MATCH(UsagePerHour!AAA$4,Usage!$D$3:$ABF$3,0)),"")</f>
        <v/>
      </c>
      <c r="AAB26" s="6" t="str">
        <f>IFERROR(INDEX(Sales!$D$5:$ABF$18,MATCH(UsagePerHour!$B26,Sales!$C$5:$C$18,0),MATCH(UsagePerHour!AAB$4,Sales!$D$3:$ABF$3,0))/AAB$2*INDEX(Usage!$D$5:$ABF$11,MATCH(UsagePerHour!$B$20,Usage!$C$5:$C$11,0),MATCH(UsagePerHour!AAB$4,Usage!$D$3:$ABF$3,0)),"")</f>
        <v/>
      </c>
      <c r="AAC26" s="6" t="str">
        <f>IFERROR(INDEX(Sales!$D$5:$ABF$18,MATCH(UsagePerHour!$B26,Sales!$C$5:$C$18,0),MATCH(UsagePerHour!AAC$4,Sales!$D$3:$ABF$3,0))/AAC$2*INDEX(Usage!$D$5:$ABF$11,MATCH(UsagePerHour!$B$20,Usage!$C$5:$C$11,0),MATCH(UsagePerHour!AAC$4,Usage!$D$3:$ABF$3,0)),"")</f>
        <v/>
      </c>
      <c r="AAD26" s="6" t="str">
        <f>IFERROR(INDEX(Sales!$D$5:$ABF$18,MATCH(UsagePerHour!$B26,Sales!$C$5:$C$18,0),MATCH(UsagePerHour!AAD$4,Sales!$D$3:$ABF$3,0))/AAD$2*INDEX(Usage!$D$5:$ABF$11,MATCH(UsagePerHour!$B$20,Usage!$C$5:$C$11,0),MATCH(UsagePerHour!AAD$4,Usage!$D$3:$ABF$3,0)),"")</f>
        <v/>
      </c>
      <c r="AAE26" s="6" t="str">
        <f>IFERROR(INDEX(Sales!$D$5:$ABF$18,MATCH(UsagePerHour!$B26,Sales!$C$5:$C$18,0),MATCH(UsagePerHour!AAE$4,Sales!$D$3:$ABF$3,0))/AAE$2*INDEX(Usage!$D$5:$ABF$11,MATCH(UsagePerHour!$B$20,Usage!$C$5:$C$11,0),MATCH(UsagePerHour!AAE$4,Usage!$D$3:$ABF$3,0)),"")</f>
        <v/>
      </c>
      <c r="AAF26" s="6" t="str">
        <f>IFERROR(INDEX(Sales!$D$5:$ABF$18,MATCH(UsagePerHour!$B26,Sales!$C$5:$C$18,0),MATCH(UsagePerHour!AAF$4,Sales!$D$3:$ABF$3,0))/AAF$2*INDEX(Usage!$D$5:$ABF$11,MATCH(UsagePerHour!$B$20,Usage!$C$5:$C$11,0),MATCH(UsagePerHour!AAF$4,Usage!$D$3:$ABF$3,0)),"")</f>
        <v/>
      </c>
      <c r="AAG26" s="6" t="str">
        <f>IFERROR(INDEX(Sales!$D$5:$ABF$18,MATCH(UsagePerHour!$B26,Sales!$C$5:$C$18,0),MATCH(UsagePerHour!AAG$4,Sales!$D$3:$ABF$3,0))/AAG$2*INDEX(Usage!$D$5:$ABF$11,MATCH(UsagePerHour!$B$20,Usage!$C$5:$C$11,0),MATCH(UsagePerHour!AAG$4,Usage!$D$3:$ABF$3,0)),"")</f>
        <v/>
      </c>
      <c r="AAH26" s="6" t="str">
        <f>IFERROR(INDEX(Sales!$D$5:$ABF$18,MATCH(UsagePerHour!$B26,Sales!$C$5:$C$18,0),MATCH(UsagePerHour!AAH$4,Sales!$D$3:$ABF$3,0))/AAH$2*INDEX(Usage!$D$5:$ABF$11,MATCH(UsagePerHour!$B$20,Usage!$C$5:$C$11,0),MATCH(UsagePerHour!AAH$4,Usage!$D$3:$ABF$3,0)),"")</f>
        <v/>
      </c>
      <c r="AAI26" s="6" t="str">
        <f>IFERROR(INDEX(Sales!$D$5:$ABF$18,MATCH(UsagePerHour!$B26,Sales!$C$5:$C$18,0),MATCH(UsagePerHour!AAI$4,Sales!$D$3:$ABF$3,0))/AAI$2*INDEX(Usage!$D$5:$ABF$11,MATCH(UsagePerHour!$B$20,Usage!$C$5:$C$11,0),MATCH(UsagePerHour!AAI$4,Usage!$D$3:$ABF$3,0)),"")</f>
        <v/>
      </c>
      <c r="AAJ26" s="6" t="str">
        <f>IFERROR(INDEX(Sales!$D$5:$ABF$18,MATCH(UsagePerHour!$B26,Sales!$C$5:$C$18,0),MATCH(UsagePerHour!AAJ$4,Sales!$D$3:$ABF$3,0))/AAJ$2*INDEX(Usage!$D$5:$ABF$11,MATCH(UsagePerHour!$B$20,Usage!$C$5:$C$11,0),MATCH(UsagePerHour!AAJ$4,Usage!$D$3:$ABF$3,0)),"")</f>
        <v/>
      </c>
      <c r="AAK26" s="6" t="str">
        <f>IFERROR(INDEX(Sales!$D$5:$ABF$18,MATCH(UsagePerHour!$B26,Sales!$C$5:$C$18,0),MATCH(UsagePerHour!AAK$4,Sales!$D$3:$ABF$3,0))/AAK$2*INDEX(Usage!$D$5:$ABF$11,MATCH(UsagePerHour!$B$20,Usage!$C$5:$C$11,0),MATCH(UsagePerHour!AAK$4,Usage!$D$3:$ABF$3,0)),"")</f>
        <v/>
      </c>
      <c r="AAL26" s="6" t="str">
        <f>IFERROR(INDEX(Sales!$D$5:$ABF$18,MATCH(UsagePerHour!$B26,Sales!$C$5:$C$18,0),MATCH(UsagePerHour!AAL$4,Sales!$D$3:$ABF$3,0))/AAL$2*INDEX(Usage!$D$5:$ABF$11,MATCH(UsagePerHour!$B$20,Usage!$C$5:$C$11,0),MATCH(UsagePerHour!AAL$4,Usage!$D$3:$ABF$3,0)),"")</f>
        <v/>
      </c>
      <c r="AAM26" s="6" t="str">
        <f>IFERROR(INDEX(Sales!$D$5:$ABF$18,MATCH(UsagePerHour!$B26,Sales!$C$5:$C$18,0),MATCH(UsagePerHour!AAM$4,Sales!$D$3:$ABF$3,0))/AAM$2*INDEX(Usage!$D$5:$ABF$11,MATCH(UsagePerHour!$B$20,Usage!$C$5:$C$11,0),MATCH(UsagePerHour!AAM$4,Usage!$D$3:$ABF$3,0)),"")</f>
        <v/>
      </c>
      <c r="AAN26" s="6" t="str">
        <f>IFERROR(INDEX(Sales!$D$5:$ABF$18,MATCH(UsagePerHour!$B26,Sales!$C$5:$C$18,0),MATCH(UsagePerHour!AAN$4,Sales!$D$3:$ABF$3,0))/AAN$2*INDEX(Usage!$D$5:$ABF$11,MATCH(UsagePerHour!$B$20,Usage!$C$5:$C$11,0),MATCH(UsagePerHour!AAN$4,Usage!$D$3:$ABF$3,0)),"")</f>
        <v/>
      </c>
      <c r="AAO26" s="6" t="str">
        <f>IFERROR(INDEX(Sales!$D$5:$ABF$18,MATCH(UsagePerHour!$B26,Sales!$C$5:$C$18,0),MATCH(UsagePerHour!AAO$4,Sales!$D$3:$ABF$3,0))/AAO$2*INDEX(Usage!$D$5:$ABF$11,MATCH(UsagePerHour!$B$20,Usage!$C$5:$C$11,0),MATCH(UsagePerHour!AAO$4,Usage!$D$3:$ABF$3,0)),"")</f>
        <v/>
      </c>
      <c r="AAP26" s="6" t="str">
        <f>IFERROR(INDEX(Sales!$D$5:$ABF$18,MATCH(UsagePerHour!$B26,Sales!$C$5:$C$18,0),MATCH(UsagePerHour!AAP$4,Sales!$D$3:$ABF$3,0))/AAP$2*INDEX(Usage!$D$5:$ABF$11,MATCH(UsagePerHour!$B$20,Usage!$C$5:$C$11,0),MATCH(UsagePerHour!AAP$4,Usage!$D$3:$ABF$3,0)),"")</f>
        <v/>
      </c>
      <c r="AAQ26" s="6" t="str">
        <f>IFERROR(INDEX(Sales!$D$5:$ABF$18,MATCH(UsagePerHour!$B26,Sales!$C$5:$C$18,0),MATCH(UsagePerHour!AAQ$4,Sales!$D$3:$ABF$3,0))/AAQ$2*INDEX(Usage!$D$5:$ABF$11,MATCH(UsagePerHour!$B$20,Usage!$C$5:$C$11,0),MATCH(UsagePerHour!AAQ$4,Usage!$D$3:$ABF$3,0)),"")</f>
        <v/>
      </c>
      <c r="AAR26" s="6" t="str">
        <f>IFERROR(INDEX(Sales!$D$5:$ABF$18,MATCH(UsagePerHour!$B26,Sales!$C$5:$C$18,0),MATCH(UsagePerHour!AAR$4,Sales!$D$3:$ABF$3,0))/AAR$2*INDEX(Usage!$D$5:$ABF$11,MATCH(UsagePerHour!$B$20,Usage!$C$5:$C$11,0),MATCH(UsagePerHour!AAR$4,Usage!$D$3:$ABF$3,0)),"")</f>
        <v/>
      </c>
      <c r="AAS26" s="6" t="str">
        <f>IFERROR(INDEX(Sales!$D$5:$ABF$18,MATCH(UsagePerHour!$B26,Sales!$C$5:$C$18,0),MATCH(UsagePerHour!AAS$4,Sales!$D$3:$ABF$3,0))/AAS$2*INDEX(Usage!$D$5:$ABF$11,MATCH(UsagePerHour!$B$20,Usage!$C$5:$C$11,0),MATCH(UsagePerHour!AAS$4,Usage!$D$3:$ABF$3,0)),"")</f>
        <v/>
      </c>
      <c r="AAT26" s="6" t="str">
        <f>IFERROR(INDEX(Sales!$D$5:$ABF$18,MATCH(UsagePerHour!$B26,Sales!$C$5:$C$18,0),MATCH(UsagePerHour!AAT$4,Sales!$D$3:$ABF$3,0))/AAT$2*INDEX(Usage!$D$5:$ABF$11,MATCH(UsagePerHour!$B$20,Usage!$C$5:$C$11,0),MATCH(UsagePerHour!AAT$4,Usage!$D$3:$ABF$3,0)),"")</f>
        <v/>
      </c>
      <c r="AAU26" s="6" t="str">
        <f>IFERROR(INDEX(Sales!$D$5:$ABF$18,MATCH(UsagePerHour!$B26,Sales!$C$5:$C$18,0),MATCH(UsagePerHour!AAU$4,Sales!$D$3:$ABF$3,0))/AAU$2*INDEX(Usage!$D$5:$ABF$11,MATCH(UsagePerHour!$B$20,Usage!$C$5:$C$11,0),MATCH(UsagePerHour!AAU$4,Usage!$D$3:$ABF$3,0)),"")</f>
        <v/>
      </c>
      <c r="AAV26" s="6" t="str">
        <f>IFERROR(INDEX(Sales!$D$5:$ABF$18,MATCH(UsagePerHour!$B26,Sales!$C$5:$C$18,0),MATCH(UsagePerHour!AAV$4,Sales!$D$3:$ABF$3,0))/AAV$2*INDEX(Usage!$D$5:$ABF$11,MATCH(UsagePerHour!$B$20,Usage!$C$5:$C$11,0),MATCH(UsagePerHour!AAV$4,Usage!$D$3:$ABF$3,0)),"")</f>
        <v/>
      </c>
      <c r="AAW26" s="6" t="str">
        <f>IFERROR(INDEX(Sales!$D$5:$ABF$18,MATCH(UsagePerHour!$B26,Sales!$C$5:$C$18,0),MATCH(UsagePerHour!AAW$4,Sales!$D$3:$ABF$3,0))/AAW$2*INDEX(Usage!$D$5:$ABF$11,MATCH(UsagePerHour!$B$20,Usage!$C$5:$C$11,0),MATCH(UsagePerHour!AAW$4,Usage!$D$3:$ABF$3,0)),"")</f>
        <v/>
      </c>
      <c r="AAX26" s="6" t="str">
        <f>IFERROR(INDEX(Sales!$D$5:$ABF$18,MATCH(UsagePerHour!$B26,Sales!$C$5:$C$18,0),MATCH(UsagePerHour!AAX$4,Sales!$D$3:$ABF$3,0))/AAX$2*INDEX(Usage!$D$5:$ABF$11,MATCH(UsagePerHour!$B$20,Usage!$C$5:$C$11,0),MATCH(UsagePerHour!AAX$4,Usage!$D$3:$ABF$3,0)),"")</f>
        <v/>
      </c>
      <c r="AAY26" s="6" t="str">
        <f>IFERROR(INDEX(Sales!$D$5:$ABF$18,MATCH(UsagePerHour!$B26,Sales!$C$5:$C$18,0),MATCH(UsagePerHour!AAY$4,Sales!$D$3:$ABF$3,0))/AAY$2*INDEX(Usage!$D$5:$ABF$11,MATCH(UsagePerHour!$B$20,Usage!$C$5:$C$11,0),MATCH(UsagePerHour!AAY$4,Usage!$D$3:$ABF$3,0)),"")</f>
        <v/>
      </c>
      <c r="AAZ26" s="6" t="str">
        <f>IFERROR(INDEX(Sales!$D$5:$ABF$18,MATCH(UsagePerHour!$B26,Sales!$C$5:$C$18,0),MATCH(UsagePerHour!AAZ$4,Sales!$D$3:$ABF$3,0))/AAZ$2*INDEX(Usage!$D$5:$ABF$11,MATCH(UsagePerHour!$B$20,Usage!$C$5:$C$11,0),MATCH(UsagePerHour!AAZ$4,Usage!$D$3:$ABF$3,0)),"")</f>
        <v/>
      </c>
      <c r="ABA26" s="6" t="str">
        <f>IFERROR(INDEX(Sales!$D$5:$ABF$18,MATCH(UsagePerHour!$B26,Sales!$C$5:$C$18,0),MATCH(UsagePerHour!ABA$4,Sales!$D$3:$ABF$3,0))/ABA$2*INDEX(Usage!$D$5:$ABF$11,MATCH(UsagePerHour!$B$20,Usage!$C$5:$C$11,0),MATCH(UsagePerHour!ABA$4,Usage!$D$3:$ABF$3,0)),"")</f>
        <v/>
      </c>
    </row>
    <row r="27" spans="2:729">
      <c r="B27" s="3" t="s">
        <v>7</v>
      </c>
      <c r="C27" s="6">
        <f>IFERROR(INDEX(Sales!$D$5:$ABF$18,MATCH(UsagePerHour!$B27,Sales!$C$5:$C$18,0),MATCH(UsagePerHour!C$4,Sales!$D$3:$ABF$3,0))/C$2*INDEX(Usage!$D$5:$ABF$11,MATCH(UsagePerHour!$B$20,Usage!$C$5:$C$11,0),MATCH(UsagePerHour!C$4,Usage!$D$3:$ABF$3,0)),"")</f>
        <v>24.143749377266349</v>
      </c>
      <c r="D27" s="6">
        <f>IFERROR(INDEX(Sales!$D$5:$ABF$18,MATCH(UsagePerHour!$B27,Sales!$C$5:$C$18,0),MATCH(UsagePerHour!D$4,Sales!$D$3:$ABF$3,0))/D$2*INDEX(Usage!$D$5:$ABF$11,MATCH(UsagePerHour!$B$20,Usage!$C$5:$C$11,0),MATCH(UsagePerHour!D$4,Usage!$D$3:$ABF$3,0)),"")</f>
        <v>12.371190311334622</v>
      </c>
      <c r="E27" s="6">
        <f>IFERROR(INDEX(Sales!$D$5:$ABF$18,MATCH(UsagePerHour!$B27,Sales!$C$5:$C$18,0),MATCH(UsagePerHour!E$4,Sales!$D$3:$ABF$3,0))/E$2*INDEX(Usage!$D$5:$ABF$11,MATCH(UsagePerHour!$B$20,Usage!$C$5:$C$11,0),MATCH(UsagePerHour!E$4,Usage!$D$3:$ABF$3,0)),"")</f>
        <v>22.459688622754491</v>
      </c>
      <c r="F27" s="6">
        <f>IFERROR(INDEX(Sales!$D$5:$ABF$18,MATCH(UsagePerHour!$B27,Sales!$C$5:$C$18,0),MATCH(UsagePerHour!F$4,Sales!$D$3:$ABF$3,0))/F$2*INDEX(Usage!$D$5:$ABF$11,MATCH(UsagePerHour!$B$20,Usage!$C$5:$C$11,0),MATCH(UsagePerHour!F$4,Usage!$D$3:$ABF$3,0)),"")</f>
        <v>9.2466786355475765</v>
      </c>
      <c r="G27" s="6">
        <f>IFERROR(INDEX(Sales!$D$5:$ABF$18,MATCH(UsagePerHour!$B27,Sales!$C$5:$C$18,0),MATCH(UsagePerHour!G$4,Sales!$D$3:$ABF$3,0))/G$2*INDEX(Usage!$D$5:$ABF$11,MATCH(UsagePerHour!$B$20,Usage!$C$5:$C$11,0),MATCH(UsagePerHour!G$4,Usage!$D$3:$ABF$3,0)),"")</f>
        <v>26.628220429054075</v>
      </c>
      <c r="H27" s="6">
        <f>IFERROR(INDEX(Sales!$D$5:$ABF$18,MATCH(UsagePerHour!$B27,Sales!$C$5:$C$18,0),MATCH(UsagePerHour!H$4,Sales!$D$3:$ABF$3,0))/H$2*INDEX(Usage!$D$5:$ABF$11,MATCH(UsagePerHour!$B$20,Usage!$C$5:$C$11,0),MATCH(UsagePerHour!H$4,Usage!$D$3:$ABF$3,0)),"")</f>
        <v>20.759646752562034</v>
      </c>
      <c r="I27" s="6">
        <f>IFERROR(INDEX(Sales!$D$5:$ABF$18,MATCH(UsagePerHour!$B27,Sales!$C$5:$C$18,0),MATCH(UsagePerHour!I$4,Sales!$D$3:$ABF$3,0))/I$2*INDEX(Usage!$D$5:$ABF$11,MATCH(UsagePerHour!$B$20,Usage!$C$5:$C$11,0),MATCH(UsagePerHour!I$4,Usage!$D$3:$ABF$3,0)),"")</f>
        <v>348.42970281027129</v>
      </c>
      <c r="J27" s="6">
        <f>IFERROR(INDEX(Sales!$D$5:$ABF$18,MATCH(UsagePerHour!$B27,Sales!$C$5:$C$18,0),MATCH(UsagePerHour!J$4,Sales!$D$3:$ABF$3,0))/J$2*INDEX(Usage!$D$5:$ABF$11,MATCH(UsagePerHour!$B$20,Usage!$C$5:$C$11,0),MATCH(UsagePerHour!J$4,Usage!$D$3:$ABF$3,0)),"")</f>
        <v>24.143749377266349</v>
      </c>
      <c r="K27" s="6">
        <f>IFERROR(INDEX(Sales!$D$5:$ABF$18,MATCH(UsagePerHour!$B27,Sales!$C$5:$C$18,0),MATCH(UsagePerHour!K$4,Sales!$D$3:$ABF$3,0))/K$2*INDEX(Usage!$D$5:$ABF$11,MATCH(UsagePerHour!$B$20,Usage!$C$5:$C$11,0),MATCH(UsagePerHour!K$4,Usage!$D$3:$ABF$3,0)),"")</f>
        <v>12.371190311334622</v>
      </c>
      <c r="L27" s="6">
        <f>IFERROR(INDEX(Sales!$D$5:$ABF$18,MATCH(UsagePerHour!$B27,Sales!$C$5:$C$18,0),MATCH(UsagePerHour!L$4,Sales!$D$3:$ABF$3,0))/L$2*INDEX(Usage!$D$5:$ABF$11,MATCH(UsagePerHour!$B$20,Usage!$C$5:$C$11,0),MATCH(UsagePerHour!L$4,Usage!$D$3:$ABF$3,0)),"")</f>
        <v>22.459688622754491</v>
      </c>
      <c r="M27" s="6">
        <f>IFERROR(INDEX(Sales!$D$5:$ABF$18,MATCH(UsagePerHour!$B27,Sales!$C$5:$C$18,0),MATCH(UsagePerHour!M$4,Sales!$D$3:$ABF$3,0))/M$2*INDEX(Usage!$D$5:$ABF$11,MATCH(UsagePerHour!$B$20,Usage!$C$5:$C$11,0),MATCH(UsagePerHour!M$4,Usage!$D$3:$ABF$3,0)),"")</f>
        <v>9.2466786355475765</v>
      </c>
      <c r="N27" s="6">
        <f>IFERROR(INDEX(Sales!$D$5:$ABF$18,MATCH(UsagePerHour!$B27,Sales!$C$5:$C$18,0),MATCH(UsagePerHour!N$4,Sales!$D$3:$ABF$3,0))/N$2*INDEX(Usage!$D$5:$ABF$11,MATCH(UsagePerHour!$B$20,Usage!$C$5:$C$11,0),MATCH(UsagePerHour!N$4,Usage!$D$3:$ABF$3,0)),"")</f>
        <v>26.628220429054075</v>
      </c>
      <c r="O27" s="6">
        <f>IFERROR(INDEX(Sales!$D$5:$ABF$18,MATCH(UsagePerHour!$B27,Sales!$C$5:$C$18,0),MATCH(UsagePerHour!O$4,Sales!$D$3:$ABF$3,0))/O$2*INDEX(Usage!$D$5:$ABF$11,MATCH(UsagePerHour!$B$20,Usage!$C$5:$C$11,0),MATCH(UsagePerHour!O$4,Usage!$D$3:$ABF$3,0)),"")</f>
        <v>20.759646752562034</v>
      </c>
      <c r="P27" s="6">
        <f>IFERROR(INDEX(Sales!$D$5:$ABF$18,MATCH(UsagePerHour!$B27,Sales!$C$5:$C$18,0),MATCH(UsagePerHour!P$4,Sales!$D$3:$ABF$3,0))/P$2*INDEX(Usage!$D$5:$ABF$11,MATCH(UsagePerHour!$B$20,Usage!$C$5:$C$11,0),MATCH(UsagePerHour!P$4,Usage!$D$3:$ABF$3,0)),"")</f>
        <v>348.42970281027129</v>
      </c>
      <c r="Q27" s="6">
        <f>IFERROR(INDEX(Sales!$D$5:$ABF$18,MATCH(UsagePerHour!$B27,Sales!$C$5:$C$18,0),MATCH(UsagePerHour!Q$4,Sales!$D$3:$ABF$3,0))/Q$2*INDEX(Usage!$D$5:$ABF$11,MATCH(UsagePerHour!$B$20,Usage!$C$5:$C$11,0),MATCH(UsagePerHour!Q$4,Usage!$D$3:$ABF$3,0)),"")</f>
        <v>24.143749377266349</v>
      </c>
      <c r="R27" s="6">
        <f>IFERROR(INDEX(Sales!$D$5:$ABF$18,MATCH(UsagePerHour!$B27,Sales!$C$5:$C$18,0),MATCH(UsagePerHour!R$4,Sales!$D$3:$ABF$3,0))/R$2*INDEX(Usage!$D$5:$ABF$11,MATCH(UsagePerHour!$B$20,Usage!$C$5:$C$11,0),MATCH(UsagePerHour!R$4,Usage!$D$3:$ABF$3,0)),"")</f>
        <v>12.371190311334622</v>
      </c>
      <c r="S27" s="6">
        <f>IFERROR(INDEX(Sales!$D$5:$ABF$18,MATCH(UsagePerHour!$B27,Sales!$C$5:$C$18,0),MATCH(UsagePerHour!S$4,Sales!$D$3:$ABF$3,0))/S$2*INDEX(Usage!$D$5:$ABF$11,MATCH(UsagePerHour!$B$20,Usage!$C$5:$C$11,0),MATCH(UsagePerHour!S$4,Usage!$D$3:$ABF$3,0)),"")</f>
        <v>22.459688622754491</v>
      </c>
      <c r="T27" s="6">
        <f>IFERROR(INDEX(Sales!$D$5:$ABF$18,MATCH(UsagePerHour!$B27,Sales!$C$5:$C$18,0),MATCH(UsagePerHour!T$4,Sales!$D$3:$ABF$3,0))/T$2*INDEX(Usage!$D$5:$ABF$11,MATCH(UsagePerHour!$B$20,Usage!$C$5:$C$11,0),MATCH(UsagePerHour!T$4,Usage!$D$3:$ABF$3,0)),"")</f>
        <v>9.2466786355475765</v>
      </c>
      <c r="U27" s="6">
        <f>IFERROR(INDEX(Sales!$D$5:$ABF$18,MATCH(UsagePerHour!$B27,Sales!$C$5:$C$18,0),MATCH(UsagePerHour!U$4,Sales!$D$3:$ABF$3,0))/U$2*INDEX(Usage!$D$5:$ABF$11,MATCH(UsagePerHour!$B$20,Usage!$C$5:$C$11,0),MATCH(UsagePerHour!U$4,Usage!$D$3:$ABF$3,0)),"")</f>
        <v>26.628220429054075</v>
      </c>
      <c r="V27" s="6">
        <f>IFERROR(INDEX(Sales!$D$5:$ABF$18,MATCH(UsagePerHour!$B27,Sales!$C$5:$C$18,0),MATCH(UsagePerHour!V$4,Sales!$D$3:$ABF$3,0))/V$2*INDEX(Usage!$D$5:$ABF$11,MATCH(UsagePerHour!$B$20,Usage!$C$5:$C$11,0),MATCH(UsagePerHour!V$4,Usage!$D$3:$ABF$3,0)),"")</f>
        <v>20.759646752562034</v>
      </c>
      <c r="W27" s="6">
        <f>IFERROR(INDEX(Sales!$D$5:$ABF$18,MATCH(UsagePerHour!$B27,Sales!$C$5:$C$18,0),MATCH(UsagePerHour!W$4,Sales!$D$3:$ABF$3,0))/W$2*INDEX(Usage!$D$5:$ABF$11,MATCH(UsagePerHour!$B$20,Usage!$C$5:$C$11,0),MATCH(UsagePerHour!W$4,Usage!$D$3:$ABF$3,0)),"")</f>
        <v>348.42970281027129</v>
      </c>
      <c r="X27" s="6">
        <f>IFERROR(INDEX(Sales!$D$5:$ABF$18,MATCH(UsagePerHour!$B27,Sales!$C$5:$C$18,0),MATCH(UsagePerHour!X$4,Sales!$D$3:$ABF$3,0))/X$2*INDEX(Usage!$D$5:$ABF$11,MATCH(UsagePerHour!$B$20,Usage!$C$5:$C$11,0),MATCH(UsagePerHour!X$4,Usage!$D$3:$ABF$3,0)),"")</f>
        <v>24.143749377266349</v>
      </c>
      <c r="Y27" s="6">
        <f>IFERROR(INDEX(Sales!$D$5:$ABF$18,MATCH(UsagePerHour!$B27,Sales!$C$5:$C$18,0),MATCH(UsagePerHour!Y$4,Sales!$D$3:$ABF$3,0))/Y$2*INDEX(Usage!$D$5:$ABF$11,MATCH(UsagePerHour!$B$20,Usage!$C$5:$C$11,0),MATCH(UsagePerHour!Y$4,Usage!$D$3:$ABF$3,0)),"")</f>
        <v>12.371190311334622</v>
      </c>
      <c r="Z27" s="6">
        <f>IFERROR(INDEX(Sales!$D$5:$ABF$18,MATCH(UsagePerHour!$B27,Sales!$C$5:$C$18,0),MATCH(UsagePerHour!Z$4,Sales!$D$3:$ABF$3,0))/Z$2*INDEX(Usage!$D$5:$ABF$11,MATCH(UsagePerHour!$B$20,Usage!$C$5:$C$11,0),MATCH(UsagePerHour!Z$4,Usage!$D$3:$ABF$3,0)),"")</f>
        <v>22.459688622754491</v>
      </c>
      <c r="AA27" s="6">
        <f>IFERROR(INDEX(Sales!$D$5:$ABF$18,MATCH(UsagePerHour!$B27,Sales!$C$5:$C$18,0),MATCH(UsagePerHour!AA$4,Sales!$D$3:$ABF$3,0))/AA$2*INDEX(Usage!$D$5:$ABF$11,MATCH(UsagePerHour!$B$20,Usage!$C$5:$C$11,0),MATCH(UsagePerHour!AA$4,Usage!$D$3:$ABF$3,0)),"")</f>
        <v>9.2466786355475765</v>
      </c>
      <c r="AB27" s="6">
        <f>IFERROR(INDEX(Sales!$D$5:$ABF$18,MATCH(UsagePerHour!$B27,Sales!$C$5:$C$18,0),MATCH(UsagePerHour!AB$4,Sales!$D$3:$ABF$3,0))/AB$2*INDEX(Usage!$D$5:$ABF$11,MATCH(UsagePerHour!$B$20,Usage!$C$5:$C$11,0),MATCH(UsagePerHour!AB$4,Usage!$D$3:$ABF$3,0)),"")</f>
        <v>26.628220429054075</v>
      </c>
      <c r="AC27" s="6">
        <f>IFERROR(INDEX(Sales!$D$5:$ABF$18,MATCH(UsagePerHour!$B27,Sales!$C$5:$C$18,0),MATCH(UsagePerHour!AC$4,Sales!$D$3:$ABF$3,0))/AC$2*INDEX(Usage!$D$5:$ABF$11,MATCH(UsagePerHour!$B$20,Usage!$C$5:$C$11,0),MATCH(UsagePerHour!AC$4,Usage!$D$3:$ABF$3,0)),"")</f>
        <v>20.759646752562034</v>
      </c>
      <c r="AD27" s="6">
        <f>IFERROR(INDEX(Sales!$D$5:$ABF$18,MATCH(UsagePerHour!$B27,Sales!$C$5:$C$18,0),MATCH(UsagePerHour!AD$4,Sales!$D$3:$ABF$3,0))/AD$2*INDEX(Usage!$D$5:$ABF$11,MATCH(UsagePerHour!$B$20,Usage!$C$5:$C$11,0),MATCH(UsagePerHour!AD$4,Usage!$D$3:$ABF$3,0)),"")</f>
        <v>348.42970281027129</v>
      </c>
      <c r="AE27" s="6">
        <f>IFERROR(INDEX(Sales!$D$5:$ABF$18,MATCH(UsagePerHour!$B27,Sales!$C$5:$C$18,0),MATCH(UsagePerHour!AE$4,Sales!$D$3:$ABF$3,0))/AE$2*INDEX(Usage!$D$5:$ABF$11,MATCH(UsagePerHour!$B$20,Usage!$C$5:$C$11,0),MATCH(UsagePerHour!AE$4,Usage!$D$3:$ABF$3,0)),"")</f>
        <v>24.143749377266349</v>
      </c>
      <c r="AF27" s="6">
        <f>IFERROR(INDEX(Sales!$D$5:$ABF$18,MATCH(UsagePerHour!$B27,Sales!$C$5:$C$18,0),MATCH(UsagePerHour!AF$4,Sales!$D$3:$ABF$3,0))/AF$2*INDEX(Usage!$D$5:$ABF$11,MATCH(UsagePerHour!$B$20,Usage!$C$5:$C$11,0),MATCH(UsagePerHour!AF$4,Usage!$D$3:$ABF$3,0)),"")</f>
        <v>12.371190311334622</v>
      </c>
      <c r="AG27" s="6">
        <f>IFERROR(INDEX(Sales!$D$5:$ABF$18,MATCH(UsagePerHour!$B27,Sales!$C$5:$C$18,0),MATCH(UsagePerHour!AG$4,Sales!$D$3:$ABF$3,0))/AG$2*INDEX(Usage!$D$5:$ABF$11,MATCH(UsagePerHour!$B$20,Usage!$C$5:$C$11,0),MATCH(UsagePerHour!AG$4,Usage!$D$3:$ABF$3,0)),"")</f>
        <v>22.459688622754491</v>
      </c>
      <c r="AH27" s="6">
        <f>IFERROR(INDEX(Sales!$D$5:$ABF$18,MATCH(UsagePerHour!$B27,Sales!$C$5:$C$18,0),MATCH(UsagePerHour!AH$4,Sales!$D$3:$ABF$3,0))/AH$2*INDEX(Usage!$D$5:$ABF$11,MATCH(UsagePerHour!$B$20,Usage!$C$5:$C$11,0),MATCH(UsagePerHour!AH$4,Usage!$D$3:$ABF$3,0)),"")</f>
        <v>9.2466786355475765</v>
      </c>
      <c r="AI27" s="6">
        <f>IFERROR(INDEX(Sales!$D$5:$ABF$18,MATCH(UsagePerHour!$B27,Sales!$C$5:$C$18,0),MATCH(UsagePerHour!AI$4,Sales!$D$3:$ABF$3,0))/AI$2*INDEX(Usage!$D$5:$ABF$11,MATCH(UsagePerHour!$B$20,Usage!$C$5:$C$11,0),MATCH(UsagePerHour!AI$4,Usage!$D$3:$ABF$3,0)),"")</f>
        <v>26.628220429054075</v>
      </c>
      <c r="AJ27" s="6">
        <f>IFERROR(INDEX(Sales!$D$5:$ABF$18,MATCH(UsagePerHour!$B27,Sales!$C$5:$C$18,0),MATCH(UsagePerHour!AJ$4,Sales!$D$3:$ABF$3,0))/AJ$2*INDEX(Usage!$D$5:$ABF$11,MATCH(UsagePerHour!$B$20,Usage!$C$5:$C$11,0),MATCH(UsagePerHour!AJ$4,Usage!$D$3:$ABF$3,0)),"")</f>
        <v>20.759646752562034</v>
      </c>
      <c r="AK27" s="6">
        <f>IFERROR(INDEX(Sales!$D$5:$ABF$18,MATCH(UsagePerHour!$B27,Sales!$C$5:$C$18,0),MATCH(UsagePerHour!AK$4,Sales!$D$3:$ABF$3,0))/AK$2*INDEX(Usage!$D$5:$ABF$11,MATCH(UsagePerHour!$B$20,Usage!$C$5:$C$11,0),MATCH(UsagePerHour!AK$4,Usage!$D$3:$ABF$3,0)),"")</f>
        <v>348.42970281027129</v>
      </c>
      <c r="AL27" s="6">
        <f>IFERROR(INDEX(Sales!$D$5:$ABF$18,MATCH(UsagePerHour!$B27,Sales!$C$5:$C$18,0),MATCH(UsagePerHour!AL$4,Sales!$D$3:$ABF$3,0))/AL$2*INDEX(Usage!$D$5:$ABF$11,MATCH(UsagePerHour!$B$20,Usage!$C$5:$C$11,0),MATCH(UsagePerHour!AL$4,Usage!$D$3:$ABF$3,0)),"")</f>
        <v>24.143749377266349</v>
      </c>
      <c r="AM27" s="6">
        <f>IFERROR(INDEX(Sales!$D$5:$ABF$18,MATCH(UsagePerHour!$B27,Sales!$C$5:$C$18,0),MATCH(UsagePerHour!AM$4,Sales!$D$3:$ABF$3,0))/AM$2*INDEX(Usage!$D$5:$ABF$11,MATCH(UsagePerHour!$B$20,Usage!$C$5:$C$11,0),MATCH(UsagePerHour!AM$4,Usage!$D$3:$ABF$3,0)),"")</f>
        <v>12.371190311334622</v>
      </c>
      <c r="AN27" s="6">
        <f>IFERROR(INDEX(Sales!$D$5:$ABF$18,MATCH(UsagePerHour!$B27,Sales!$C$5:$C$18,0),MATCH(UsagePerHour!AN$4,Sales!$D$3:$ABF$3,0))/AN$2*INDEX(Usage!$D$5:$ABF$11,MATCH(UsagePerHour!$B$20,Usage!$C$5:$C$11,0),MATCH(UsagePerHour!AN$4,Usage!$D$3:$ABF$3,0)),"")</f>
        <v>22.459688622754491</v>
      </c>
      <c r="AO27" s="6">
        <f>IFERROR(INDEX(Sales!$D$5:$ABF$18,MATCH(UsagePerHour!$B27,Sales!$C$5:$C$18,0),MATCH(UsagePerHour!AO$4,Sales!$D$3:$ABF$3,0))/AO$2*INDEX(Usage!$D$5:$ABF$11,MATCH(UsagePerHour!$B$20,Usage!$C$5:$C$11,0),MATCH(UsagePerHour!AO$4,Usage!$D$3:$ABF$3,0)),"")</f>
        <v>9.2466786355475765</v>
      </c>
      <c r="AP27" s="6">
        <f>IFERROR(INDEX(Sales!$D$5:$ABF$18,MATCH(UsagePerHour!$B27,Sales!$C$5:$C$18,0),MATCH(UsagePerHour!AP$4,Sales!$D$3:$ABF$3,0))/AP$2*INDEX(Usage!$D$5:$ABF$11,MATCH(UsagePerHour!$B$20,Usage!$C$5:$C$11,0),MATCH(UsagePerHour!AP$4,Usage!$D$3:$ABF$3,0)),"")</f>
        <v>26.628220429054075</v>
      </c>
      <c r="AQ27" s="6">
        <f>IFERROR(INDEX(Sales!$D$5:$ABF$18,MATCH(UsagePerHour!$B27,Sales!$C$5:$C$18,0),MATCH(UsagePerHour!AQ$4,Sales!$D$3:$ABF$3,0))/AQ$2*INDEX(Usage!$D$5:$ABF$11,MATCH(UsagePerHour!$B$20,Usage!$C$5:$C$11,0),MATCH(UsagePerHour!AQ$4,Usage!$D$3:$ABF$3,0)),"")</f>
        <v>20.759646752562034</v>
      </c>
      <c r="AR27" s="6">
        <f>IFERROR(INDEX(Sales!$D$5:$ABF$18,MATCH(UsagePerHour!$B27,Sales!$C$5:$C$18,0),MATCH(UsagePerHour!AR$4,Sales!$D$3:$ABF$3,0))/AR$2*INDEX(Usage!$D$5:$ABF$11,MATCH(UsagePerHour!$B$20,Usage!$C$5:$C$11,0),MATCH(UsagePerHour!AR$4,Usage!$D$3:$ABF$3,0)),"")</f>
        <v>348.42970281027129</v>
      </c>
      <c r="AS27" s="6">
        <f>IFERROR(INDEX(Sales!$D$5:$ABF$18,MATCH(UsagePerHour!$B27,Sales!$C$5:$C$18,0),MATCH(UsagePerHour!AS$4,Sales!$D$3:$ABF$3,0))/AS$2*INDEX(Usage!$D$5:$ABF$11,MATCH(UsagePerHour!$B$20,Usage!$C$5:$C$11,0),MATCH(UsagePerHour!AS$4,Usage!$D$3:$ABF$3,0)),"")</f>
        <v>24.143749377266349</v>
      </c>
      <c r="AT27" s="6">
        <f>IFERROR(INDEX(Sales!$D$5:$ABF$18,MATCH(UsagePerHour!$B27,Sales!$C$5:$C$18,0),MATCH(UsagePerHour!AT$4,Sales!$D$3:$ABF$3,0))/AT$2*INDEX(Usage!$D$5:$ABF$11,MATCH(UsagePerHour!$B$20,Usage!$C$5:$C$11,0),MATCH(UsagePerHour!AT$4,Usage!$D$3:$ABF$3,0)),"")</f>
        <v>12.371190311334622</v>
      </c>
      <c r="AU27" s="6">
        <f>IFERROR(INDEX(Sales!$D$5:$ABF$18,MATCH(UsagePerHour!$B27,Sales!$C$5:$C$18,0),MATCH(UsagePerHour!AU$4,Sales!$D$3:$ABF$3,0))/AU$2*INDEX(Usage!$D$5:$ABF$11,MATCH(UsagePerHour!$B$20,Usage!$C$5:$C$11,0),MATCH(UsagePerHour!AU$4,Usage!$D$3:$ABF$3,0)),"")</f>
        <v>22.459688622754491</v>
      </c>
      <c r="AV27" s="6">
        <f>IFERROR(INDEX(Sales!$D$5:$ABF$18,MATCH(UsagePerHour!$B27,Sales!$C$5:$C$18,0),MATCH(UsagePerHour!AV$4,Sales!$D$3:$ABF$3,0))/AV$2*INDEX(Usage!$D$5:$ABF$11,MATCH(UsagePerHour!$B$20,Usage!$C$5:$C$11,0),MATCH(UsagePerHour!AV$4,Usage!$D$3:$ABF$3,0)),"")</f>
        <v>9.2466786355475765</v>
      </c>
      <c r="AW27" s="6">
        <f>IFERROR(INDEX(Sales!$D$5:$ABF$18,MATCH(UsagePerHour!$B27,Sales!$C$5:$C$18,0),MATCH(UsagePerHour!AW$4,Sales!$D$3:$ABF$3,0))/AW$2*INDEX(Usage!$D$5:$ABF$11,MATCH(UsagePerHour!$B$20,Usage!$C$5:$C$11,0),MATCH(UsagePerHour!AW$4,Usage!$D$3:$ABF$3,0)),"")</f>
        <v>26.628220429054075</v>
      </c>
      <c r="AX27" s="6">
        <f>IFERROR(INDEX(Sales!$D$5:$ABF$18,MATCH(UsagePerHour!$B27,Sales!$C$5:$C$18,0),MATCH(UsagePerHour!AX$4,Sales!$D$3:$ABF$3,0))/AX$2*INDEX(Usage!$D$5:$ABF$11,MATCH(UsagePerHour!$B$20,Usage!$C$5:$C$11,0),MATCH(UsagePerHour!AX$4,Usage!$D$3:$ABF$3,0)),"")</f>
        <v>20.759646752562034</v>
      </c>
      <c r="AY27" s="6">
        <f>IFERROR(INDEX(Sales!$D$5:$ABF$18,MATCH(UsagePerHour!$B27,Sales!$C$5:$C$18,0),MATCH(UsagePerHour!AY$4,Sales!$D$3:$ABF$3,0))/AY$2*INDEX(Usage!$D$5:$ABF$11,MATCH(UsagePerHour!$B$20,Usage!$C$5:$C$11,0),MATCH(UsagePerHour!AY$4,Usage!$D$3:$ABF$3,0)),"")</f>
        <v>348.42970281027129</v>
      </c>
      <c r="AZ27" s="6">
        <f>IFERROR(INDEX(Sales!$D$5:$ABF$18,MATCH(UsagePerHour!$B27,Sales!$C$5:$C$18,0),MATCH(UsagePerHour!AZ$4,Sales!$D$3:$ABF$3,0))/AZ$2*INDEX(Usage!$D$5:$ABF$11,MATCH(UsagePerHour!$B$20,Usage!$C$5:$C$11,0),MATCH(UsagePerHour!AZ$4,Usage!$D$3:$ABF$3,0)),"")</f>
        <v>24.143749377266349</v>
      </c>
      <c r="BA27" s="6">
        <f>IFERROR(INDEX(Sales!$D$5:$ABF$18,MATCH(UsagePerHour!$B27,Sales!$C$5:$C$18,0),MATCH(UsagePerHour!BA$4,Sales!$D$3:$ABF$3,0))/BA$2*INDEX(Usage!$D$5:$ABF$11,MATCH(UsagePerHour!$B$20,Usage!$C$5:$C$11,0),MATCH(UsagePerHour!BA$4,Usage!$D$3:$ABF$3,0)),"")</f>
        <v>12.371190311334622</v>
      </c>
      <c r="BB27" s="6">
        <f>IFERROR(INDEX(Sales!$D$5:$ABF$18,MATCH(UsagePerHour!$B27,Sales!$C$5:$C$18,0),MATCH(UsagePerHour!BB$4,Sales!$D$3:$ABF$3,0))/BB$2*INDEX(Usage!$D$5:$ABF$11,MATCH(UsagePerHour!$B$20,Usage!$C$5:$C$11,0),MATCH(UsagePerHour!BB$4,Usage!$D$3:$ABF$3,0)),"")</f>
        <v>22.459688622754491</v>
      </c>
      <c r="BC27" s="6">
        <f>IFERROR(INDEX(Sales!$D$5:$ABF$18,MATCH(UsagePerHour!$B27,Sales!$C$5:$C$18,0),MATCH(UsagePerHour!BC$4,Sales!$D$3:$ABF$3,0))/BC$2*INDEX(Usage!$D$5:$ABF$11,MATCH(UsagePerHour!$B$20,Usage!$C$5:$C$11,0),MATCH(UsagePerHour!BC$4,Usage!$D$3:$ABF$3,0)),"")</f>
        <v>9.2466786355475765</v>
      </c>
      <c r="BD27" s="6">
        <f>IFERROR(INDEX(Sales!$D$5:$ABF$18,MATCH(UsagePerHour!$B27,Sales!$C$5:$C$18,0),MATCH(UsagePerHour!BD$4,Sales!$D$3:$ABF$3,0))/BD$2*INDEX(Usage!$D$5:$ABF$11,MATCH(UsagePerHour!$B$20,Usage!$C$5:$C$11,0),MATCH(UsagePerHour!BD$4,Usage!$D$3:$ABF$3,0)),"")</f>
        <v>26.628220429054075</v>
      </c>
      <c r="BE27" s="6">
        <f>IFERROR(INDEX(Sales!$D$5:$ABF$18,MATCH(UsagePerHour!$B27,Sales!$C$5:$C$18,0),MATCH(UsagePerHour!BE$4,Sales!$D$3:$ABF$3,0))/BE$2*INDEX(Usage!$D$5:$ABF$11,MATCH(UsagePerHour!$B$20,Usage!$C$5:$C$11,0),MATCH(UsagePerHour!BE$4,Usage!$D$3:$ABF$3,0)),"")</f>
        <v>20.759646752562034</v>
      </c>
      <c r="BF27" s="6">
        <f>IFERROR(INDEX(Sales!$D$5:$ABF$18,MATCH(UsagePerHour!$B27,Sales!$C$5:$C$18,0),MATCH(UsagePerHour!BF$4,Sales!$D$3:$ABF$3,0))/BF$2*INDEX(Usage!$D$5:$ABF$11,MATCH(UsagePerHour!$B$20,Usage!$C$5:$C$11,0),MATCH(UsagePerHour!BF$4,Usage!$D$3:$ABF$3,0)),"")</f>
        <v>348.42970281027129</v>
      </c>
      <c r="BG27" s="6">
        <f>IFERROR(INDEX(Sales!$D$5:$ABF$18,MATCH(UsagePerHour!$B27,Sales!$C$5:$C$18,0),MATCH(UsagePerHour!BG$4,Sales!$D$3:$ABF$3,0))/BG$2*INDEX(Usage!$D$5:$ABF$11,MATCH(UsagePerHour!$B$20,Usage!$C$5:$C$11,0),MATCH(UsagePerHour!BG$4,Usage!$D$3:$ABF$3,0)),"")</f>
        <v>24.143749377266349</v>
      </c>
      <c r="BH27" s="6">
        <f>IFERROR(INDEX(Sales!$D$5:$ABF$18,MATCH(UsagePerHour!$B27,Sales!$C$5:$C$18,0),MATCH(UsagePerHour!BH$4,Sales!$D$3:$ABF$3,0))/BH$2*INDEX(Usage!$D$5:$ABF$11,MATCH(UsagePerHour!$B$20,Usage!$C$5:$C$11,0),MATCH(UsagePerHour!BH$4,Usage!$D$3:$ABF$3,0)),"")</f>
        <v>12.371190311334622</v>
      </c>
      <c r="BI27" s="6">
        <f>IFERROR(INDEX(Sales!$D$5:$ABF$18,MATCH(UsagePerHour!$B27,Sales!$C$5:$C$18,0),MATCH(UsagePerHour!BI$4,Sales!$D$3:$ABF$3,0))/BI$2*INDEX(Usage!$D$5:$ABF$11,MATCH(UsagePerHour!$B$20,Usage!$C$5:$C$11,0),MATCH(UsagePerHour!BI$4,Usage!$D$3:$ABF$3,0)),"")</f>
        <v>22.459688622754491</v>
      </c>
      <c r="BJ27" s="6">
        <f>IFERROR(INDEX(Sales!$D$5:$ABF$18,MATCH(UsagePerHour!$B27,Sales!$C$5:$C$18,0),MATCH(UsagePerHour!BJ$4,Sales!$D$3:$ABF$3,0))/BJ$2*INDEX(Usage!$D$5:$ABF$11,MATCH(UsagePerHour!$B$20,Usage!$C$5:$C$11,0),MATCH(UsagePerHour!BJ$4,Usage!$D$3:$ABF$3,0)),"")</f>
        <v>9.2466786355475765</v>
      </c>
      <c r="BK27" s="6">
        <f>IFERROR(INDEX(Sales!$D$5:$ABF$18,MATCH(UsagePerHour!$B27,Sales!$C$5:$C$18,0),MATCH(UsagePerHour!BK$4,Sales!$D$3:$ABF$3,0))/BK$2*INDEX(Usage!$D$5:$ABF$11,MATCH(UsagePerHour!$B$20,Usage!$C$5:$C$11,0),MATCH(UsagePerHour!BK$4,Usage!$D$3:$ABF$3,0)),"")</f>
        <v>26.628220429054075</v>
      </c>
      <c r="BL27" s="6">
        <f>IFERROR(INDEX(Sales!$D$5:$ABF$18,MATCH(UsagePerHour!$B27,Sales!$C$5:$C$18,0),MATCH(UsagePerHour!BL$4,Sales!$D$3:$ABF$3,0))/BL$2*INDEX(Usage!$D$5:$ABF$11,MATCH(UsagePerHour!$B$20,Usage!$C$5:$C$11,0),MATCH(UsagePerHour!BL$4,Usage!$D$3:$ABF$3,0)),"")</f>
        <v>20.759646752562034</v>
      </c>
      <c r="BM27" s="6">
        <f>IFERROR(INDEX(Sales!$D$5:$ABF$18,MATCH(UsagePerHour!$B27,Sales!$C$5:$C$18,0),MATCH(UsagePerHour!BM$4,Sales!$D$3:$ABF$3,0))/BM$2*INDEX(Usage!$D$5:$ABF$11,MATCH(UsagePerHour!$B$20,Usage!$C$5:$C$11,0),MATCH(UsagePerHour!BM$4,Usage!$D$3:$ABF$3,0)),"")</f>
        <v>348.42970281027129</v>
      </c>
      <c r="BN27" s="6">
        <f>IFERROR(INDEX(Sales!$D$5:$ABF$18,MATCH(UsagePerHour!$B27,Sales!$C$5:$C$18,0),MATCH(UsagePerHour!BN$4,Sales!$D$3:$ABF$3,0))/BN$2*INDEX(Usage!$D$5:$ABF$11,MATCH(UsagePerHour!$B$20,Usage!$C$5:$C$11,0),MATCH(UsagePerHour!BN$4,Usage!$D$3:$ABF$3,0)),"")</f>
        <v>24.143749377266349</v>
      </c>
      <c r="BO27" s="6">
        <f>IFERROR(INDEX(Sales!$D$5:$ABF$18,MATCH(UsagePerHour!$B27,Sales!$C$5:$C$18,0),MATCH(UsagePerHour!BO$4,Sales!$D$3:$ABF$3,0))/BO$2*INDEX(Usage!$D$5:$ABF$11,MATCH(UsagePerHour!$B$20,Usage!$C$5:$C$11,0),MATCH(UsagePerHour!BO$4,Usage!$D$3:$ABF$3,0)),"")</f>
        <v>12.371190311334622</v>
      </c>
      <c r="BP27" s="6">
        <f>IFERROR(INDEX(Sales!$D$5:$ABF$18,MATCH(UsagePerHour!$B27,Sales!$C$5:$C$18,0),MATCH(UsagePerHour!BP$4,Sales!$D$3:$ABF$3,0))/BP$2*INDEX(Usage!$D$5:$ABF$11,MATCH(UsagePerHour!$B$20,Usage!$C$5:$C$11,0),MATCH(UsagePerHour!BP$4,Usage!$D$3:$ABF$3,0)),"")</f>
        <v>22.459688622754491</v>
      </c>
      <c r="BQ27" s="6">
        <f>IFERROR(INDEX(Sales!$D$5:$ABF$18,MATCH(UsagePerHour!$B27,Sales!$C$5:$C$18,0),MATCH(UsagePerHour!BQ$4,Sales!$D$3:$ABF$3,0))/BQ$2*INDEX(Usage!$D$5:$ABF$11,MATCH(UsagePerHour!$B$20,Usage!$C$5:$C$11,0),MATCH(UsagePerHour!BQ$4,Usage!$D$3:$ABF$3,0)),"")</f>
        <v>9.2466786355475765</v>
      </c>
      <c r="BR27" s="6">
        <f>IFERROR(INDEX(Sales!$D$5:$ABF$18,MATCH(UsagePerHour!$B27,Sales!$C$5:$C$18,0),MATCH(UsagePerHour!BR$4,Sales!$D$3:$ABF$3,0))/BR$2*INDEX(Usage!$D$5:$ABF$11,MATCH(UsagePerHour!$B$20,Usage!$C$5:$C$11,0),MATCH(UsagePerHour!BR$4,Usage!$D$3:$ABF$3,0)),"")</f>
        <v>26.628220429054075</v>
      </c>
      <c r="BS27" s="6">
        <f>IFERROR(INDEX(Sales!$D$5:$ABF$18,MATCH(UsagePerHour!$B27,Sales!$C$5:$C$18,0),MATCH(UsagePerHour!BS$4,Sales!$D$3:$ABF$3,0))/BS$2*INDEX(Usage!$D$5:$ABF$11,MATCH(UsagePerHour!$B$20,Usage!$C$5:$C$11,0),MATCH(UsagePerHour!BS$4,Usage!$D$3:$ABF$3,0)),"")</f>
        <v>20.759646752562034</v>
      </c>
      <c r="BT27" s="6">
        <f>IFERROR(INDEX(Sales!$D$5:$ABF$18,MATCH(UsagePerHour!$B27,Sales!$C$5:$C$18,0),MATCH(UsagePerHour!BT$4,Sales!$D$3:$ABF$3,0))/BT$2*INDEX(Usage!$D$5:$ABF$11,MATCH(UsagePerHour!$B$20,Usage!$C$5:$C$11,0),MATCH(UsagePerHour!BT$4,Usage!$D$3:$ABF$3,0)),"")</f>
        <v>348.42970281027129</v>
      </c>
      <c r="BU27" s="6">
        <f>IFERROR(INDEX(Sales!$D$5:$ABF$18,MATCH(UsagePerHour!$B27,Sales!$C$5:$C$18,0),MATCH(UsagePerHour!BU$4,Sales!$D$3:$ABF$3,0))/BU$2*INDEX(Usage!$D$5:$ABF$11,MATCH(UsagePerHour!$B$20,Usage!$C$5:$C$11,0),MATCH(UsagePerHour!BU$4,Usage!$D$3:$ABF$3,0)),"")</f>
        <v>24.143749377266349</v>
      </c>
      <c r="BV27" s="6">
        <f>IFERROR(INDEX(Sales!$D$5:$ABF$18,MATCH(UsagePerHour!$B27,Sales!$C$5:$C$18,0),MATCH(UsagePerHour!BV$4,Sales!$D$3:$ABF$3,0))/BV$2*INDEX(Usage!$D$5:$ABF$11,MATCH(UsagePerHour!$B$20,Usage!$C$5:$C$11,0),MATCH(UsagePerHour!BV$4,Usage!$D$3:$ABF$3,0)),"")</f>
        <v>12.371190311334622</v>
      </c>
      <c r="BW27" s="6">
        <f>IFERROR(INDEX(Sales!$D$5:$ABF$18,MATCH(UsagePerHour!$B27,Sales!$C$5:$C$18,0),MATCH(UsagePerHour!BW$4,Sales!$D$3:$ABF$3,0))/BW$2*INDEX(Usage!$D$5:$ABF$11,MATCH(UsagePerHour!$B$20,Usage!$C$5:$C$11,0),MATCH(UsagePerHour!BW$4,Usage!$D$3:$ABF$3,0)),"")</f>
        <v>22.459688622754491</v>
      </c>
      <c r="BX27" s="6">
        <f>IFERROR(INDEX(Sales!$D$5:$ABF$18,MATCH(UsagePerHour!$B27,Sales!$C$5:$C$18,0),MATCH(UsagePerHour!BX$4,Sales!$D$3:$ABF$3,0))/BX$2*INDEX(Usage!$D$5:$ABF$11,MATCH(UsagePerHour!$B$20,Usage!$C$5:$C$11,0),MATCH(UsagePerHour!BX$4,Usage!$D$3:$ABF$3,0)),"")</f>
        <v>9.2466786355475765</v>
      </c>
      <c r="BY27" s="6">
        <f>IFERROR(INDEX(Sales!$D$5:$ABF$18,MATCH(UsagePerHour!$B27,Sales!$C$5:$C$18,0),MATCH(UsagePerHour!BY$4,Sales!$D$3:$ABF$3,0))/BY$2*INDEX(Usage!$D$5:$ABF$11,MATCH(UsagePerHour!$B$20,Usage!$C$5:$C$11,0),MATCH(UsagePerHour!BY$4,Usage!$D$3:$ABF$3,0)),"")</f>
        <v>26.628220429054075</v>
      </c>
      <c r="BZ27" s="6">
        <f>IFERROR(INDEX(Sales!$D$5:$ABF$18,MATCH(UsagePerHour!$B27,Sales!$C$5:$C$18,0),MATCH(UsagePerHour!BZ$4,Sales!$D$3:$ABF$3,0))/BZ$2*INDEX(Usage!$D$5:$ABF$11,MATCH(UsagePerHour!$B$20,Usage!$C$5:$C$11,0),MATCH(UsagePerHour!BZ$4,Usage!$D$3:$ABF$3,0)),"")</f>
        <v>20.759646752562034</v>
      </c>
      <c r="CA27" s="6">
        <f>IFERROR(INDEX(Sales!$D$5:$ABF$18,MATCH(UsagePerHour!$B27,Sales!$C$5:$C$18,0),MATCH(UsagePerHour!CA$4,Sales!$D$3:$ABF$3,0))/CA$2*INDEX(Usage!$D$5:$ABF$11,MATCH(UsagePerHour!$B$20,Usage!$C$5:$C$11,0),MATCH(UsagePerHour!CA$4,Usage!$D$3:$ABF$3,0)),"")</f>
        <v>348.42970281027129</v>
      </c>
      <c r="CB27" s="6">
        <f>IFERROR(INDEX(Sales!$D$5:$ABF$18,MATCH(UsagePerHour!$B27,Sales!$C$5:$C$18,0),MATCH(UsagePerHour!CB$4,Sales!$D$3:$ABF$3,0))/CB$2*INDEX(Usage!$D$5:$ABF$11,MATCH(UsagePerHour!$B$20,Usage!$C$5:$C$11,0),MATCH(UsagePerHour!CB$4,Usage!$D$3:$ABF$3,0)),"")</f>
        <v>24.143749377266349</v>
      </c>
      <c r="CC27" s="6">
        <f>IFERROR(INDEX(Sales!$D$5:$ABF$18,MATCH(UsagePerHour!$B27,Sales!$C$5:$C$18,0),MATCH(UsagePerHour!CC$4,Sales!$D$3:$ABF$3,0))/CC$2*INDEX(Usage!$D$5:$ABF$11,MATCH(UsagePerHour!$B$20,Usage!$C$5:$C$11,0),MATCH(UsagePerHour!CC$4,Usage!$D$3:$ABF$3,0)),"")</f>
        <v>12.371190311334622</v>
      </c>
      <c r="CD27" s="6">
        <f>IFERROR(INDEX(Sales!$D$5:$ABF$18,MATCH(UsagePerHour!$B27,Sales!$C$5:$C$18,0),MATCH(UsagePerHour!CD$4,Sales!$D$3:$ABF$3,0))/CD$2*INDEX(Usage!$D$5:$ABF$11,MATCH(UsagePerHour!$B$20,Usage!$C$5:$C$11,0),MATCH(UsagePerHour!CD$4,Usage!$D$3:$ABF$3,0)),"")</f>
        <v>22.459688622754491</v>
      </c>
      <c r="CE27" s="6">
        <f>IFERROR(INDEX(Sales!$D$5:$ABF$18,MATCH(UsagePerHour!$B27,Sales!$C$5:$C$18,0),MATCH(UsagePerHour!CE$4,Sales!$D$3:$ABF$3,0))/CE$2*INDEX(Usage!$D$5:$ABF$11,MATCH(UsagePerHour!$B$20,Usage!$C$5:$C$11,0),MATCH(UsagePerHour!CE$4,Usage!$D$3:$ABF$3,0)),"")</f>
        <v>9.2466786355475765</v>
      </c>
      <c r="CF27" s="6">
        <f>IFERROR(INDEX(Sales!$D$5:$ABF$18,MATCH(UsagePerHour!$B27,Sales!$C$5:$C$18,0),MATCH(UsagePerHour!CF$4,Sales!$D$3:$ABF$3,0))/CF$2*INDEX(Usage!$D$5:$ABF$11,MATCH(UsagePerHour!$B$20,Usage!$C$5:$C$11,0),MATCH(UsagePerHour!CF$4,Usage!$D$3:$ABF$3,0)),"")</f>
        <v>26.628220429054075</v>
      </c>
      <c r="CG27" s="6">
        <f>IFERROR(INDEX(Sales!$D$5:$ABF$18,MATCH(UsagePerHour!$B27,Sales!$C$5:$C$18,0),MATCH(UsagePerHour!CG$4,Sales!$D$3:$ABF$3,0))/CG$2*INDEX(Usage!$D$5:$ABF$11,MATCH(UsagePerHour!$B$20,Usage!$C$5:$C$11,0),MATCH(UsagePerHour!CG$4,Usage!$D$3:$ABF$3,0)),"")</f>
        <v>20.759646752562034</v>
      </c>
      <c r="CH27" s="6">
        <f>IFERROR(INDEX(Sales!$D$5:$ABF$18,MATCH(UsagePerHour!$B27,Sales!$C$5:$C$18,0),MATCH(UsagePerHour!CH$4,Sales!$D$3:$ABF$3,0))/CH$2*INDEX(Usage!$D$5:$ABF$11,MATCH(UsagePerHour!$B$20,Usage!$C$5:$C$11,0),MATCH(UsagePerHour!CH$4,Usage!$D$3:$ABF$3,0)),"")</f>
        <v>348.42970281027129</v>
      </c>
      <c r="CI27" s="6">
        <f>IFERROR(INDEX(Sales!$D$5:$ABF$18,MATCH(UsagePerHour!$B27,Sales!$C$5:$C$18,0),MATCH(UsagePerHour!CI$4,Sales!$D$3:$ABF$3,0))/CI$2*INDEX(Usage!$D$5:$ABF$11,MATCH(UsagePerHour!$B$20,Usage!$C$5:$C$11,0),MATCH(UsagePerHour!CI$4,Usage!$D$3:$ABF$3,0)),"")</f>
        <v>24.143749377266349</v>
      </c>
      <c r="CJ27" s="6">
        <f>IFERROR(INDEX(Sales!$D$5:$ABF$18,MATCH(UsagePerHour!$B27,Sales!$C$5:$C$18,0),MATCH(UsagePerHour!CJ$4,Sales!$D$3:$ABF$3,0))/CJ$2*INDEX(Usage!$D$5:$ABF$11,MATCH(UsagePerHour!$B$20,Usage!$C$5:$C$11,0),MATCH(UsagePerHour!CJ$4,Usage!$D$3:$ABF$3,0)),"")</f>
        <v>12.371190311334622</v>
      </c>
      <c r="CK27" s="6">
        <f>IFERROR(INDEX(Sales!$D$5:$ABF$18,MATCH(UsagePerHour!$B27,Sales!$C$5:$C$18,0),MATCH(UsagePerHour!CK$4,Sales!$D$3:$ABF$3,0))/CK$2*INDEX(Usage!$D$5:$ABF$11,MATCH(UsagePerHour!$B$20,Usage!$C$5:$C$11,0),MATCH(UsagePerHour!CK$4,Usage!$D$3:$ABF$3,0)),"")</f>
        <v>22.459688622754491</v>
      </c>
      <c r="CL27" s="6">
        <f>IFERROR(INDEX(Sales!$D$5:$ABF$18,MATCH(UsagePerHour!$B27,Sales!$C$5:$C$18,0),MATCH(UsagePerHour!CL$4,Sales!$D$3:$ABF$3,0))/CL$2*INDEX(Usage!$D$5:$ABF$11,MATCH(UsagePerHour!$B$20,Usage!$C$5:$C$11,0),MATCH(UsagePerHour!CL$4,Usage!$D$3:$ABF$3,0)),"")</f>
        <v>9.2466786355475765</v>
      </c>
      <c r="CM27" s="6">
        <f>IFERROR(INDEX(Sales!$D$5:$ABF$18,MATCH(UsagePerHour!$B27,Sales!$C$5:$C$18,0),MATCH(UsagePerHour!CM$4,Sales!$D$3:$ABF$3,0))/CM$2*INDEX(Usage!$D$5:$ABF$11,MATCH(UsagePerHour!$B$20,Usage!$C$5:$C$11,0),MATCH(UsagePerHour!CM$4,Usage!$D$3:$ABF$3,0)),"")</f>
        <v>26.628220429054075</v>
      </c>
      <c r="CN27" s="6">
        <f>IFERROR(INDEX(Sales!$D$5:$ABF$18,MATCH(UsagePerHour!$B27,Sales!$C$5:$C$18,0),MATCH(UsagePerHour!CN$4,Sales!$D$3:$ABF$3,0))/CN$2*INDEX(Usage!$D$5:$ABF$11,MATCH(UsagePerHour!$B$20,Usage!$C$5:$C$11,0),MATCH(UsagePerHour!CN$4,Usage!$D$3:$ABF$3,0)),"")</f>
        <v>20.759646752562034</v>
      </c>
      <c r="CO27" s="6">
        <f>IFERROR(INDEX(Sales!$D$5:$ABF$18,MATCH(UsagePerHour!$B27,Sales!$C$5:$C$18,0),MATCH(UsagePerHour!CO$4,Sales!$D$3:$ABF$3,0))/CO$2*INDEX(Usage!$D$5:$ABF$11,MATCH(UsagePerHour!$B$20,Usage!$C$5:$C$11,0),MATCH(UsagePerHour!CO$4,Usage!$D$3:$ABF$3,0)),"")</f>
        <v>348.42970281027129</v>
      </c>
      <c r="CP27" s="6">
        <f>IFERROR(INDEX(Sales!$D$5:$ABF$18,MATCH(UsagePerHour!$B27,Sales!$C$5:$C$18,0),MATCH(UsagePerHour!CP$4,Sales!$D$3:$ABF$3,0))/CP$2*INDEX(Usage!$D$5:$ABF$11,MATCH(UsagePerHour!$B$20,Usage!$C$5:$C$11,0),MATCH(UsagePerHour!CP$4,Usage!$D$3:$ABF$3,0)),"")</f>
        <v>24.143749377266349</v>
      </c>
      <c r="CQ27" s="6">
        <f>IFERROR(INDEX(Sales!$D$5:$ABF$18,MATCH(UsagePerHour!$B27,Sales!$C$5:$C$18,0),MATCH(UsagePerHour!CQ$4,Sales!$D$3:$ABF$3,0))/CQ$2*INDEX(Usage!$D$5:$ABF$11,MATCH(UsagePerHour!$B$20,Usage!$C$5:$C$11,0),MATCH(UsagePerHour!CQ$4,Usage!$D$3:$ABF$3,0)),"")</f>
        <v>12.371190311334622</v>
      </c>
      <c r="CR27" s="6">
        <f>IFERROR(INDEX(Sales!$D$5:$ABF$18,MATCH(UsagePerHour!$B27,Sales!$C$5:$C$18,0),MATCH(UsagePerHour!CR$4,Sales!$D$3:$ABF$3,0))/CR$2*INDEX(Usage!$D$5:$ABF$11,MATCH(UsagePerHour!$B$20,Usage!$C$5:$C$11,0),MATCH(UsagePerHour!CR$4,Usage!$D$3:$ABF$3,0)),"")</f>
        <v>22.459688622754491</v>
      </c>
      <c r="CS27" s="6">
        <f>IFERROR(INDEX(Sales!$D$5:$ABF$18,MATCH(UsagePerHour!$B27,Sales!$C$5:$C$18,0),MATCH(UsagePerHour!CS$4,Sales!$D$3:$ABF$3,0))/CS$2*INDEX(Usage!$D$5:$ABF$11,MATCH(UsagePerHour!$B$20,Usage!$C$5:$C$11,0),MATCH(UsagePerHour!CS$4,Usage!$D$3:$ABF$3,0)),"")</f>
        <v>9.2466786355475765</v>
      </c>
      <c r="CT27" s="6">
        <f>IFERROR(INDEX(Sales!$D$5:$ABF$18,MATCH(UsagePerHour!$B27,Sales!$C$5:$C$18,0),MATCH(UsagePerHour!CT$4,Sales!$D$3:$ABF$3,0))/CT$2*INDEX(Usage!$D$5:$ABF$11,MATCH(UsagePerHour!$B$20,Usage!$C$5:$C$11,0),MATCH(UsagePerHour!CT$4,Usage!$D$3:$ABF$3,0)),"")</f>
        <v>26.628220429054075</v>
      </c>
      <c r="CU27" s="6">
        <f>IFERROR(INDEX(Sales!$D$5:$ABF$18,MATCH(UsagePerHour!$B27,Sales!$C$5:$C$18,0),MATCH(UsagePerHour!CU$4,Sales!$D$3:$ABF$3,0))/CU$2*INDEX(Usage!$D$5:$ABF$11,MATCH(UsagePerHour!$B$20,Usage!$C$5:$C$11,0),MATCH(UsagePerHour!CU$4,Usage!$D$3:$ABF$3,0)),"")</f>
        <v>20.759646752562034</v>
      </c>
      <c r="CV27" s="6">
        <f>IFERROR(INDEX(Sales!$D$5:$ABF$18,MATCH(UsagePerHour!$B27,Sales!$C$5:$C$18,0),MATCH(UsagePerHour!CV$4,Sales!$D$3:$ABF$3,0))/CV$2*INDEX(Usage!$D$5:$ABF$11,MATCH(UsagePerHour!$B$20,Usage!$C$5:$C$11,0),MATCH(UsagePerHour!CV$4,Usage!$D$3:$ABF$3,0)),"")</f>
        <v>348.42970281027129</v>
      </c>
      <c r="CW27" s="6">
        <f>IFERROR(INDEX(Sales!$D$5:$ABF$18,MATCH(UsagePerHour!$B27,Sales!$C$5:$C$18,0),MATCH(UsagePerHour!CW$4,Sales!$D$3:$ABF$3,0))/CW$2*INDEX(Usage!$D$5:$ABF$11,MATCH(UsagePerHour!$B$20,Usage!$C$5:$C$11,0),MATCH(UsagePerHour!CW$4,Usage!$D$3:$ABF$3,0)),"")</f>
        <v>24.143749377266349</v>
      </c>
      <c r="CX27" s="6">
        <f>IFERROR(INDEX(Sales!$D$5:$ABF$18,MATCH(UsagePerHour!$B27,Sales!$C$5:$C$18,0),MATCH(UsagePerHour!CX$4,Sales!$D$3:$ABF$3,0))/CX$2*INDEX(Usage!$D$5:$ABF$11,MATCH(UsagePerHour!$B$20,Usage!$C$5:$C$11,0),MATCH(UsagePerHour!CX$4,Usage!$D$3:$ABF$3,0)),"")</f>
        <v>12.371190311334622</v>
      </c>
      <c r="CY27" s="6">
        <f>IFERROR(INDEX(Sales!$D$5:$ABF$18,MATCH(UsagePerHour!$B27,Sales!$C$5:$C$18,0),MATCH(UsagePerHour!CY$4,Sales!$D$3:$ABF$3,0))/CY$2*INDEX(Usage!$D$5:$ABF$11,MATCH(UsagePerHour!$B$20,Usage!$C$5:$C$11,0),MATCH(UsagePerHour!CY$4,Usage!$D$3:$ABF$3,0)),"")</f>
        <v>22.459688622754491</v>
      </c>
      <c r="CZ27" s="6">
        <f>IFERROR(INDEX(Sales!$D$5:$ABF$18,MATCH(UsagePerHour!$B27,Sales!$C$5:$C$18,0),MATCH(UsagePerHour!CZ$4,Sales!$D$3:$ABF$3,0))/CZ$2*INDEX(Usage!$D$5:$ABF$11,MATCH(UsagePerHour!$B$20,Usage!$C$5:$C$11,0),MATCH(UsagePerHour!CZ$4,Usage!$D$3:$ABF$3,0)),"")</f>
        <v>9.2466786355475765</v>
      </c>
      <c r="DA27" s="6">
        <f>IFERROR(INDEX(Sales!$D$5:$ABF$18,MATCH(UsagePerHour!$B27,Sales!$C$5:$C$18,0),MATCH(UsagePerHour!DA$4,Sales!$D$3:$ABF$3,0))/DA$2*INDEX(Usage!$D$5:$ABF$11,MATCH(UsagePerHour!$B$20,Usage!$C$5:$C$11,0),MATCH(UsagePerHour!DA$4,Usage!$D$3:$ABF$3,0)),"")</f>
        <v>41.114730538922153</v>
      </c>
      <c r="DB27" s="6">
        <f>IFERROR(INDEX(Sales!$D$5:$ABF$18,MATCH(UsagePerHour!$B27,Sales!$C$5:$C$18,0),MATCH(UsagePerHour!DB$4,Sales!$D$3:$ABF$3,0))/DB$2*INDEX(Usage!$D$5:$ABF$11,MATCH(UsagePerHour!$B$20,Usage!$C$5:$C$11,0),MATCH(UsagePerHour!DB$4,Usage!$D$3:$ABF$3,0)),"")</f>
        <v>3.4549505215328979</v>
      </c>
      <c r="DC27" s="6">
        <f>IFERROR(INDEX(Sales!$D$5:$ABF$18,MATCH(UsagePerHour!$B27,Sales!$C$5:$C$18,0),MATCH(UsagePerHour!DC$4,Sales!$D$3:$ABF$3,0))/DC$2*INDEX(Usage!$D$5:$ABF$11,MATCH(UsagePerHour!$B$20,Usage!$C$5:$C$11,0),MATCH(UsagePerHour!DC$4,Usage!$D$3:$ABF$3,0)),"")</f>
        <v>73.116650193752847</v>
      </c>
      <c r="DD27" s="6">
        <f>IFERROR(INDEX(Sales!$D$5:$ABF$18,MATCH(UsagePerHour!$B27,Sales!$C$5:$C$18,0),MATCH(UsagePerHour!DD$4,Sales!$D$3:$ABF$3,0))/DD$2*INDEX(Usage!$D$5:$ABF$11,MATCH(UsagePerHour!$B$20,Usage!$C$5:$C$11,0),MATCH(UsagePerHour!DD$4,Usage!$D$3:$ABF$3,0)),"")</f>
        <v>21.48649170381946</v>
      </c>
      <c r="DE27" s="6">
        <f>IFERROR(INDEX(Sales!$D$5:$ABF$18,MATCH(UsagePerHour!$B27,Sales!$C$5:$C$18,0),MATCH(UsagePerHour!DE$4,Sales!$D$3:$ABF$3,0))/DE$2*INDEX(Usage!$D$5:$ABF$11,MATCH(UsagePerHour!$B$20,Usage!$C$5:$C$11,0),MATCH(UsagePerHour!DE$4,Usage!$D$3:$ABF$3,0)),"")</f>
        <v>22.232421719648961</v>
      </c>
      <c r="DF27" s="6">
        <f>IFERROR(INDEX(Sales!$D$5:$ABF$18,MATCH(UsagePerHour!$B27,Sales!$C$5:$C$18,0),MATCH(UsagePerHour!DF$4,Sales!$D$3:$ABF$3,0))/DF$2*INDEX(Usage!$D$5:$ABF$11,MATCH(UsagePerHour!$B$20,Usage!$C$5:$C$11,0),MATCH(UsagePerHour!DF$4,Usage!$D$3:$ABF$3,0)),"")</f>
        <v>5.0218123242272599</v>
      </c>
      <c r="DG27" s="6">
        <f>IFERROR(INDEX(Sales!$D$5:$ABF$18,MATCH(UsagePerHour!$B27,Sales!$C$5:$C$18,0),MATCH(UsagePerHour!DG$4,Sales!$D$3:$ABF$3,0))/DG$2*INDEX(Usage!$D$5:$ABF$11,MATCH(UsagePerHour!$B$20,Usage!$C$5:$C$11,0),MATCH(UsagePerHour!DG$4,Usage!$D$3:$ABF$3,0)),"")</f>
        <v>12.438330840617946</v>
      </c>
      <c r="DH27" s="6">
        <f>IFERROR(INDEX(Sales!$D$5:$ABF$18,MATCH(UsagePerHour!$B27,Sales!$C$5:$C$18,0),MATCH(UsagePerHour!DH$4,Sales!$D$3:$ABF$3,0))/DH$2*INDEX(Usage!$D$5:$ABF$11,MATCH(UsagePerHour!$B$20,Usage!$C$5:$C$11,0),MATCH(UsagePerHour!DH$4,Usage!$D$3:$ABF$3,0)),"")</f>
        <v>72.804259516363516</v>
      </c>
      <c r="DI27" s="6">
        <f>IFERROR(INDEX(Sales!$D$5:$ABF$18,MATCH(UsagePerHour!$B27,Sales!$C$5:$C$18,0),MATCH(UsagePerHour!DI$4,Sales!$D$3:$ABF$3,0))/DI$2*INDEX(Usage!$D$5:$ABF$11,MATCH(UsagePerHour!$B$20,Usage!$C$5:$C$11,0),MATCH(UsagePerHour!DI$4,Usage!$D$3:$ABF$3,0)),"")</f>
        <v>24.839886031624047</v>
      </c>
      <c r="DJ27" s="6">
        <f>IFERROR(INDEX(Sales!$D$5:$ABF$18,MATCH(UsagePerHour!$B27,Sales!$C$5:$C$18,0),MATCH(UsagePerHour!DJ$4,Sales!$D$3:$ABF$3,0))/DJ$2*INDEX(Usage!$D$5:$ABF$11,MATCH(UsagePerHour!$B$20,Usage!$C$5:$C$11,0),MATCH(UsagePerHour!DJ$4,Usage!$D$3:$ABF$3,0)),"")</f>
        <v>64.552881921409764</v>
      </c>
      <c r="DK27" s="6">
        <f>IFERROR(INDEX(Sales!$D$5:$ABF$18,MATCH(UsagePerHour!$B27,Sales!$C$5:$C$18,0),MATCH(UsagePerHour!DK$4,Sales!$D$3:$ABF$3,0))/DK$2*INDEX(Usage!$D$5:$ABF$11,MATCH(UsagePerHour!$B$20,Usage!$C$5:$C$11,0),MATCH(UsagePerHour!DK$4,Usage!$D$3:$ABF$3,0)),"")</f>
        <v>7.8511179209219346</v>
      </c>
      <c r="DL27" s="6">
        <f>IFERROR(INDEX(Sales!$D$5:$ABF$18,MATCH(UsagePerHour!$B27,Sales!$C$5:$C$18,0),MATCH(UsagePerHour!DL$4,Sales!$D$3:$ABF$3,0))/DL$2*INDEX(Usage!$D$5:$ABF$11,MATCH(UsagePerHour!$B$20,Usage!$C$5:$C$11,0),MATCH(UsagePerHour!DL$4,Usage!$D$3:$ABF$3,0)),"")</f>
        <v>14.385779466858557</v>
      </c>
      <c r="DM27" s="6">
        <f>IFERROR(INDEX(Sales!$D$5:$ABF$18,MATCH(UsagePerHour!$B27,Sales!$C$5:$C$18,0),MATCH(UsagePerHour!DM$4,Sales!$D$3:$ABF$3,0))/DM$2*INDEX(Usage!$D$5:$ABF$11,MATCH(UsagePerHour!$B$20,Usage!$C$5:$C$11,0),MATCH(UsagePerHour!DM$4,Usage!$D$3:$ABF$3,0)),"")</f>
        <v>9.6086757990867575</v>
      </c>
      <c r="DN27" s="6">
        <f>IFERROR(INDEX(Sales!$D$5:$ABF$18,MATCH(UsagePerHour!$B27,Sales!$C$5:$C$18,0),MATCH(UsagePerHour!DN$4,Sales!$D$3:$ABF$3,0))/DN$2*INDEX(Usage!$D$5:$ABF$11,MATCH(UsagePerHour!$B$20,Usage!$C$5:$C$11,0),MATCH(UsagePerHour!DN$4,Usage!$D$3:$ABF$3,0)),"")</f>
        <v>32.486567672607343</v>
      </c>
      <c r="DO27" s="6">
        <f>IFERROR(INDEX(Sales!$D$5:$ABF$18,MATCH(UsagePerHour!$B27,Sales!$C$5:$C$18,0),MATCH(UsagePerHour!DO$4,Sales!$D$3:$ABF$3,0))/DO$2*INDEX(Usage!$D$5:$ABF$11,MATCH(UsagePerHour!$B$20,Usage!$C$5:$C$11,0),MATCH(UsagePerHour!DO$4,Usage!$D$3:$ABF$3,0)),"")</f>
        <v>12.116638472345672</v>
      </c>
      <c r="DP27" s="6">
        <f>IFERROR(INDEX(Sales!$D$5:$ABF$18,MATCH(UsagePerHour!$B27,Sales!$C$5:$C$18,0),MATCH(UsagePerHour!DP$4,Sales!$D$3:$ABF$3,0))/DP$2*INDEX(Usage!$D$5:$ABF$11,MATCH(UsagePerHour!$B$20,Usage!$C$5:$C$11,0),MATCH(UsagePerHour!DP$4,Usage!$D$3:$ABF$3,0)),"")</f>
        <v>14.849615893516599</v>
      </c>
      <c r="DQ27" s="6">
        <f>IFERROR(INDEX(Sales!$D$5:$ABF$18,MATCH(UsagePerHour!$B27,Sales!$C$5:$C$18,0),MATCH(UsagePerHour!DQ$4,Sales!$D$3:$ABF$3,0))/DQ$2*INDEX(Usage!$D$5:$ABF$11,MATCH(UsagePerHour!$B$20,Usage!$C$5:$C$11,0),MATCH(UsagePerHour!DQ$4,Usage!$D$3:$ABF$3,0)),"")</f>
        <v>129.6408767853992</v>
      </c>
      <c r="DR27" s="6">
        <f>IFERROR(INDEX(Sales!$D$5:$ABF$18,MATCH(UsagePerHour!$B27,Sales!$C$5:$C$18,0),MATCH(UsagePerHour!DR$4,Sales!$D$3:$ABF$3,0))/DR$2*INDEX(Usage!$D$5:$ABF$11,MATCH(UsagePerHour!$B$20,Usage!$C$5:$C$11,0),MATCH(UsagePerHour!DR$4,Usage!$D$3:$ABF$3,0)),"")</f>
        <v>13.838208003504651</v>
      </c>
      <c r="DS27" s="6">
        <f>IFERROR(INDEX(Sales!$D$5:$ABF$18,MATCH(UsagePerHour!$B27,Sales!$C$5:$C$18,0),MATCH(UsagePerHour!DS$4,Sales!$D$3:$ABF$3,0))/DS$2*INDEX(Usage!$D$5:$ABF$11,MATCH(UsagePerHour!$B$20,Usage!$C$5:$C$11,0),MATCH(UsagePerHour!DS$4,Usage!$D$3:$ABF$3,0)),"")</f>
        <v>16.45021184707749</v>
      </c>
      <c r="DT27" s="6">
        <f>IFERROR(INDEX(Sales!$D$5:$ABF$18,MATCH(UsagePerHour!$B27,Sales!$C$5:$C$18,0),MATCH(UsagePerHour!DT$4,Sales!$D$3:$ABF$3,0))/DT$2*INDEX(Usage!$D$5:$ABF$11,MATCH(UsagePerHour!$B$20,Usage!$C$5:$C$11,0),MATCH(UsagePerHour!DT$4,Usage!$D$3:$ABF$3,0)),"")</f>
        <v>2.1856335952848722</v>
      </c>
      <c r="DU27" s="6">
        <f>IFERROR(INDEX(Sales!$D$5:$ABF$18,MATCH(UsagePerHour!$B27,Sales!$C$5:$C$18,0),MATCH(UsagePerHour!DU$4,Sales!$D$3:$ABF$3,0))/DU$2*INDEX(Usage!$D$5:$ABF$11,MATCH(UsagePerHour!$B$20,Usage!$C$5:$C$11,0),MATCH(UsagePerHour!DU$4,Usage!$D$3:$ABF$3,0)),"")</f>
        <v>17.511746977014418</v>
      </c>
      <c r="DV27" s="6">
        <f>IFERROR(INDEX(Sales!$D$5:$ABF$18,MATCH(UsagePerHour!$B27,Sales!$C$5:$C$18,0),MATCH(UsagePerHour!DV$4,Sales!$D$3:$ABF$3,0))/DV$2*INDEX(Usage!$D$5:$ABF$11,MATCH(UsagePerHour!$B$20,Usage!$C$5:$C$11,0),MATCH(UsagePerHour!DV$4,Usage!$D$3:$ABF$3,0)),"")</f>
        <v>14.56158024691358</v>
      </c>
      <c r="DW27" s="6">
        <f>IFERROR(INDEX(Sales!$D$5:$ABF$18,MATCH(UsagePerHour!$B27,Sales!$C$5:$C$18,0),MATCH(UsagePerHour!DW$4,Sales!$D$3:$ABF$3,0))/DW$2*INDEX(Usage!$D$5:$ABF$11,MATCH(UsagePerHour!$B$20,Usage!$C$5:$C$11,0),MATCH(UsagePerHour!DW$4,Usage!$D$3:$ABF$3,0)),"")</f>
        <v>10.493943941828022</v>
      </c>
      <c r="DX27" s="6">
        <f>IFERROR(INDEX(Sales!$D$5:$ABF$18,MATCH(UsagePerHour!$B27,Sales!$C$5:$C$18,0),MATCH(UsagePerHour!DX$4,Sales!$D$3:$ABF$3,0))/DX$2*INDEX(Usage!$D$5:$ABF$11,MATCH(UsagePerHour!$B$20,Usage!$C$5:$C$11,0),MATCH(UsagePerHour!DX$4,Usage!$D$3:$ABF$3,0)),"")</f>
        <v>205.6405564219807</v>
      </c>
      <c r="DY27" s="6">
        <f>IFERROR(INDEX(Sales!$D$5:$ABF$18,MATCH(UsagePerHour!$B27,Sales!$C$5:$C$18,0),MATCH(UsagePerHour!DY$4,Sales!$D$3:$ABF$3,0))/DY$2*INDEX(Usage!$D$5:$ABF$11,MATCH(UsagePerHour!$B$20,Usage!$C$5:$C$11,0),MATCH(UsagePerHour!DY$4,Usage!$D$3:$ABF$3,0)),"")</f>
        <v>33.568550241963678</v>
      </c>
      <c r="DZ27" s="6">
        <f>IFERROR(INDEX(Sales!$D$5:$ABF$18,MATCH(UsagePerHour!$B27,Sales!$C$5:$C$18,0),MATCH(UsagePerHour!DZ$4,Sales!$D$3:$ABF$3,0))/DZ$2*INDEX(Usage!$D$5:$ABF$11,MATCH(UsagePerHour!$B$20,Usage!$C$5:$C$11,0),MATCH(UsagePerHour!DZ$4,Usage!$D$3:$ABF$3,0)),"")</f>
        <v>18.74738664322231</v>
      </c>
      <c r="EA27" s="6">
        <f>IFERROR(INDEX(Sales!$D$5:$ABF$18,MATCH(UsagePerHour!$B27,Sales!$C$5:$C$18,0),MATCH(UsagePerHour!EA$4,Sales!$D$3:$ABF$3,0))/EA$2*INDEX(Usage!$D$5:$ABF$11,MATCH(UsagePerHour!$B$20,Usage!$C$5:$C$11,0),MATCH(UsagePerHour!EA$4,Usage!$D$3:$ABF$3,0)),"")</f>
        <v>190.23236418805618</v>
      </c>
      <c r="EB27" s="6">
        <f>IFERROR(INDEX(Sales!$D$5:$ABF$18,MATCH(UsagePerHour!$B27,Sales!$C$5:$C$18,0),MATCH(UsagePerHour!EB$4,Sales!$D$3:$ABF$3,0))/EB$2*INDEX(Usage!$D$5:$ABF$11,MATCH(UsagePerHour!$B$20,Usage!$C$5:$C$11,0),MATCH(UsagePerHour!EB$4,Usage!$D$3:$ABF$3,0)),"")</f>
        <v>4.104945015963108</v>
      </c>
      <c r="EC27" s="6">
        <f>IFERROR(INDEX(Sales!$D$5:$ABF$18,MATCH(UsagePerHour!$B27,Sales!$C$5:$C$18,0),MATCH(UsagePerHour!EC$4,Sales!$D$3:$ABF$3,0))/EC$2*INDEX(Usage!$D$5:$ABF$11,MATCH(UsagePerHour!$B$20,Usage!$C$5:$C$11,0),MATCH(UsagePerHour!EC$4,Usage!$D$3:$ABF$3,0)),"")</f>
        <v>53.039451905550088</v>
      </c>
      <c r="ED27" s="6">
        <f>IFERROR(INDEX(Sales!$D$5:$ABF$18,MATCH(UsagePerHour!$B27,Sales!$C$5:$C$18,0),MATCH(UsagePerHour!ED$4,Sales!$D$3:$ABF$3,0))/ED$2*INDEX(Usage!$D$5:$ABF$11,MATCH(UsagePerHour!$B$20,Usage!$C$5:$C$11,0),MATCH(UsagePerHour!ED$4,Usage!$D$3:$ABF$3,0)),"")</f>
        <v>8.4286025915099696</v>
      </c>
      <c r="EE27" s="6">
        <f>IFERROR(INDEX(Sales!$D$5:$ABF$18,MATCH(UsagePerHour!$B27,Sales!$C$5:$C$18,0),MATCH(UsagePerHour!EE$4,Sales!$D$3:$ABF$3,0))/EE$2*INDEX(Usage!$D$5:$ABF$11,MATCH(UsagePerHour!$B$20,Usage!$C$5:$C$11,0),MATCH(UsagePerHour!EE$4,Usage!$D$3:$ABF$3,0)),"")</f>
        <v>118.20795976434201</v>
      </c>
      <c r="EF27" s="6">
        <f>IFERROR(INDEX(Sales!$D$5:$ABF$18,MATCH(UsagePerHour!$B27,Sales!$C$5:$C$18,0),MATCH(UsagePerHour!EF$4,Sales!$D$3:$ABF$3,0))/EF$2*INDEX(Usage!$D$5:$ABF$11,MATCH(UsagePerHour!$B$20,Usage!$C$5:$C$11,0),MATCH(UsagePerHour!EF$4,Usage!$D$3:$ABF$3,0)),"")</f>
        <v>19.863818076477404</v>
      </c>
      <c r="EG27" s="6">
        <f>IFERROR(INDEX(Sales!$D$5:$ABF$18,MATCH(UsagePerHour!$B27,Sales!$C$5:$C$18,0),MATCH(UsagePerHour!EG$4,Sales!$D$3:$ABF$3,0))/EG$2*INDEX(Usage!$D$5:$ABF$11,MATCH(UsagePerHour!$B$20,Usage!$C$5:$C$11,0),MATCH(UsagePerHour!EG$4,Usage!$D$3:$ABF$3,0)),"")</f>
        <v>10.898408729170995</v>
      </c>
      <c r="EH27" s="6">
        <f>IFERROR(INDEX(Sales!$D$5:$ABF$18,MATCH(UsagePerHour!$B27,Sales!$C$5:$C$18,0),MATCH(UsagePerHour!EH$4,Sales!$D$3:$ABF$3,0))/EH$2*INDEX(Usage!$D$5:$ABF$11,MATCH(UsagePerHour!$B$20,Usage!$C$5:$C$11,0),MATCH(UsagePerHour!EH$4,Usage!$D$3:$ABF$3,0)),"")</f>
        <v>2.0314452524838678</v>
      </c>
      <c r="EI27" s="6">
        <f>IFERROR(INDEX(Sales!$D$5:$ABF$18,MATCH(UsagePerHour!$B27,Sales!$C$5:$C$18,0),MATCH(UsagePerHour!EI$4,Sales!$D$3:$ABF$3,0))/EI$2*INDEX(Usage!$D$5:$ABF$11,MATCH(UsagePerHour!$B$20,Usage!$C$5:$C$11,0),MATCH(UsagePerHour!EI$4,Usage!$D$3:$ABF$3,0)),"")</f>
        <v>28.957856668388811</v>
      </c>
      <c r="EJ27" s="6">
        <f>IFERROR(INDEX(Sales!$D$5:$ABF$18,MATCH(UsagePerHour!$B27,Sales!$C$5:$C$18,0),MATCH(UsagePerHour!EJ$4,Sales!$D$3:$ABF$3,0))/EJ$2*INDEX(Usage!$D$5:$ABF$11,MATCH(UsagePerHour!$B$20,Usage!$C$5:$C$11,0),MATCH(UsagePerHour!EJ$4,Usage!$D$3:$ABF$3,0)),"")</f>
        <v>13.588440287044042</v>
      </c>
      <c r="EK27" s="6">
        <f>IFERROR(INDEX(Sales!$D$5:$ABF$18,MATCH(UsagePerHour!$B27,Sales!$C$5:$C$18,0),MATCH(UsagePerHour!EK$4,Sales!$D$3:$ABF$3,0))/EK$2*INDEX(Usage!$D$5:$ABF$11,MATCH(UsagePerHour!$B$20,Usage!$C$5:$C$11,0),MATCH(UsagePerHour!EK$4,Usage!$D$3:$ABF$3,0)),"")</f>
        <v>20.986783389705256</v>
      </c>
      <c r="EL27" s="6">
        <f>IFERROR(INDEX(Sales!$D$5:$ABF$18,MATCH(UsagePerHour!$B27,Sales!$C$5:$C$18,0),MATCH(UsagePerHour!EL$4,Sales!$D$3:$ABF$3,0))/EL$2*INDEX(Usage!$D$5:$ABF$11,MATCH(UsagePerHour!$B$20,Usage!$C$5:$C$11,0),MATCH(UsagePerHour!EL$4,Usage!$D$3:$ABF$3,0)),"")</f>
        <v>252.3439726800936</v>
      </c>
      <c r="EM27" s="6">
        <f>IFERROR(INDEX(Sales!$D$5:$ABF$18,MATCH(UsagePerHour!$B27,Sales!$C$5:$C$18,0),MATCH(UsagePerHour!EM$4,Sales!$D$3:$ABF$3,0))/EM$2*INDEX(Usage!$D$5:$ABF$11,MATCH(UsagePerHour!$B$20,Usage!$C$5:$C$11,0),MATCH(UsagePerHour!EM$4,Usage!$D$3:$ABF$3,0)),"")</f>
        <v>11.373710777223486</v>
      </c>
      <c r="EN27" s="6">
        <f>IFERROR(INDEX(Sales!$D$5:$ABF$18,MATCH(UsagePerHour!$B27,Sales!$C$5:$C$18,0),MATCH(UsagePerHour!EN$4,Sales!$D$3:$ABF$3,0))/EN$2*INDEX(Usage!$D$5:$ABF$11,MATCH(UsagePerHour!$B$20,Usage!$C$5:$C$11,0),MATCH(UsagePerHour!EN$4,Usage!$D$3:$ABF$3,0)),"")</f>
        <v>17.154169410124329</v>
      </c>
      <c r="EO27" s="6">
        <f>IFERROR(INDEX(Sales!$D$5:$ABF$18,MATCH(UsagePerHour!$B27,Sales!$C$5:$C$18,0),MATCH(UsagePerHour!EO$4,Sales!$D$3:$ABF$3,0))/EO$2*INDEX(Usage!$D$5:$ABF$11,MATCH(UsagePerHour!$B$20,Usage!$C$5:$C$11,0),MATCH(UsagePerHour!EO$4,Usage!$D$3:$ABF$3,0)),"")</f>
        <v>6.4119267772913302</v>
      </c>
      <c r="EP27" s="6">
        <f>IFERROR(INDEX(Sales!$D$5:$ABF$18,MATCH(UsagePerHour!$B27,Sales!$C$5:$C$18,0),MATCH(UsagePerHour!EP$4,Sales!$D$3:$ABF$3,0))/EP$2*INDEX(Usage!$D$5:$ABF$11,MATCH(UsagePerHour!$B$20,Usage!$C$5:$C$11,0),MATCH(UsagePerHour!EP$4,Usage!$D$3:$ABF$3,0)),"")</f>
        <v>24.436480711370038</v>
      </c>
      <c r="EQ27" s="6">
        <f>IFERROR(INDEX(Sales!$D$5:$ABF$18,MATCH(UsagePerHour!$B27,Sales!$C$5:$C$18,0),MATCH(UsagePerHour!EQ$4,Sales!$D$3:$ABF$3,0))/EQ$2*INDEX(Usage!$D$5:$ABF$11,MATCH(UsagePerHour!$B$20,Usage!$C$5:$C$11,0),MATCH(UsagePerHour!EQ$4,Usage!$D$3:$ABF$3,0)),"")</f>
        <v>16.986005572441741</v>
      </c>
      <c r="ER27" s="6">
        <f>IFERROR(INDEX(Sales!$D$5:$ABF$18,MATCH(UsagePerHour!$B27,Sales!$C$5:$C$18,0),MATCH(UsagePerHour!ER$4,Sales!$D$3:$ABF$3,0))/ER$2*INDEX(Usage!$D$5:$ABF$11,MATCH(UsagePerHour!$B$20,Usage!$C$5:$C$11,0),MATCH(UsagePerHour!ER$4,Usage!$D$3:$ABF$3,0)),"")</f>
        <v>15.907546274323684</v>
      </c>
      <c r="ES27" s="6">
        <f>IFERROR(INDEX(Sales!$D$5:$ABF$18,MATCH(UsagePerHour!$B27,Sales!$C$5:$C$18,0),MATCH(UsagePerHour!ES$4,Sales!$D$3:$ABF$3,0))/ES$2*INDEX(Usage!$D$5:$ABF$11,MATCH(UsagePerHour!$B$20,Usage!$C$5:$C$11,0),MATCH(UsagePerHour!ES$4,Usage!$D$3:$ABF$3,0)),"")</f>
        <v>195.80952672717737</v>
      </c>
      <c r="ET27" s="6">
        <f>IFERROR(INDEX(Sales!$D$5:$ABF$18,MATCH(UsagePerHour!$B27,Sales!$C$5:$C$18,0),MATCH(UsagePerHour!ET$4,Sales!$D$3:$ABF$3,0))/ET$2*INDEX(Usage!$D$5:$ABF$11,MATCH(UsagePerHour!$B$20,Usage!$C$5:$C$11,0),MATCH(UsagePerHour!ET$4,Usage!$D$3:$ABF$3,0)),"")</f>
        <v>16.317040170094714</v>
      </c>
      <c r="EU27" s="6">
        <f>IFERROR(INDEX(Sales!$D$5:$ABF$18,MATCH(UsagePerHour!$B27,Sales!$C$5:$C$18,0),MATCH(UsagePerHour!EU$4,Sales!$D$3:$ABF$3,0))/EU$2*INDEX(Usage!$D$5:$ABF$11,MATCH(UsagePerHour!$B$20,Usage!$C$5:$C$11,0),MATCH(UsagePerHour!EU$4,Usage!$D$3:$ABF$3,0)),"")</f>
        <v>29.615520218601961</v>
      </c>
      <c r="EV27" s="6">
        <f>IFERROR(INDEX(Sales!$D$5:$ABF$18,MATCH(UsagePerHour!$B27,Sales!$C$5:$C$18,0),MATCH(UsagePerHour!EV$4,Sales!$D$3:$ABF$3,0))/EV$2*INDEX(Usage!$D$5:$ABF$11,MATCH(UsagePerHour!$B$20,Usage!$C$5:$C$11,0),MATCH(UsagePerHour!EV$4,Usage!$D$3:$ABF$3,0)),"")</f>
        <v>12.384035216646392</v>
      </c>
      <c r="EW27" s="6">
        <f>IFERROR(INDEX(Sales!$D$5:$ABF$18,MATCH(UsagePerHour!$B27,Sales!$C$5:$C$18,0),MATCH(UsagePerHour!EW$4,Sales!$D$3:$ABF$3,0))/EW$2*INDEX(Usage!$D$5:$ABF$11,MATCH(UsagePerHour!$B$20,Usage!$C$5:$C$11,0),MATCH(UsagePerHour!EW$4,Usage!$D$3:$ABF$3,0)),"")</f>
        <v>27.494481552618755</v>
      </c>
      <c r="EX27" s="6">
        <f>IFERROR(INDEX(Sales!$D$5:$ABF$18,MATCH(UsagePerHour!$B27,Sales!$C$5:$C$18,0),MATCH(UsagePerHour!EX$4,Sales!$D$3:$ABF$3,0))/EX$2*INDEX(Usage!$D$5:$ABF$11,MATCH(UsagePerHour!$B$20,Usage!$C$5:$C$11,0),MATCH(UsagePerHour!EX$4,Usage!$D$3:$ABF$3,0)),"")</f>
        <v>20.694008918049054</v>
      </c>
      <c r="EY27" s="6">
        <f>IFERROR(INDEX(Sales!$D$5:$ABF$18,MATCH(UsagePerHour!$B27,Sales!$C$5:$C$18,0),MATCH(UsagePerHour!EY$4,Sales!$D$3:$ABF$3,0))/EY$2*INDEX(Usage!$D$5:$ABF$11,MATCH(UsagePerHour!$B$20,Usage!$C$5:$C$11,0),MATCH(UsagePerHour!EY$4,Usage!$D$3:$ABF$3,0)),"")</f>
        <v>24.623122965452062</v>
      </c>
      <c r="EZ27" s="6">
        <f>IFERROR(INDEX(Sales!$D$5:$ABF$18,MATCH(UsagePerHour!$B27,Sales!$C$5:$C$18,0),MATCH(UsagePerHour!EZ$4,Sales!$D$3:$ABF$3,0))/EZ$2*INDEX(Usage!$D$5:$ABF$11,MATCH(UsagePerHour!$B$20,Usage!$C$5:$C$11,0),MATCH(UsagePerHour!EZ$4,Usage!$D$3:$ABF$3,0)),"")</f>
        <v>205.06669678185727</v>
      </c>
      <c r="FA27" s="6">
        <f>IFERROR(INDEX(Sales!$D$5:$ABF$18,MATCH(UsagePerHour!$B27,Sales!$C$5:$C$18,0),MATCH(UsagePerHour!FA$4,Sales!$D$3:$ABF$3,0))/FA$2*INDEX(Usage!$D$5:$ABF$11,MATCH(UsagePerHour!$B$20,Usage!$C$5:$C$11,0),MATCH(UsagePerHour!FA$4,Usage!$D$3:$ABF$3,0)),"")</f>
        <v>20.109945910601439</v>
      </c>
      <c r="FB27" s="6">
        <f>IFERROR(INDEX(Sales!$D$5:$ABF$18,MATCH(UsagePerHour!$B27,Sales!$C$5:$C$18,0),MATCH(UsagePerHour!FB$4,Sales!$D$3:$ABF$3,0))/FB$2*INDEX(Usage!$D$5:$ABF$11,MATCH(UsagePerHour!$B$20,Usage!$C$5:$C$11,0),MATCH(UsagePerHour!FB$4,Usage!$D$3:$ABF$3,0)),"")</f>
        <v>11.291352206272855</v>
      </c>
      <c r="FC27" s="6">
        <f>IFERROR(INDEX(Sales!$D$5:$ABF$18,MATCH(UsagePerHour!$B27,Sales!$C$5:$C$18,0),MATCH(UsagePerHour!FC$4,Sales!$D$3:$ABF$3,0))/FC$2*INDEX(Usage!$D$5:$ABF$11,MATCH(UsagePerHour!$B$20,Usage!$C$5:$C$11,0),MATCH(UsagePerHour!FC$4,Usage!$D$3:$ABF$3,0)),"")</f>
        <v>6.267122792429638</v>
      </c>
      <c r="FD27" s="6">
        <f>IFERROR(INDEX(Sales!$D$5:$ABF$18,MATCH(UsagePerHour!$B27,Sales!$C$5:$C$18,0),MATCH(UsagePerHour!FD$4,Sales!$D$3:$ABF$3,0))/FD$2*INDEX(Usage!$D$5:$ABF$11,MATCH(UsagePerHour!$B$20,Usage!$C$5:$C$11,0),MATCH(UsagePerHour!FD$4,Usage!$D$3:$ABF$3,0)),"")</f>
        <v>3.9816147254021779</v>
      </c>
      <c r="FE27" s="6">
        <f>IFERROR(INDEX(Sales!$D$5:$ABF$18,MATCH(UsagePerHour!$B27,Sales!$C$5:$C$18,0),MATCH(UsagePerHour!FE$4,Sales!$D$3:$ABF$3,0))/FE$2*INDEX(Usage!$D$5:$ABF$11,MATCH(UsagePerHour!$B$20,Usage!$C$5:$C$11,0),MATCH(UsagePerHour!FE$4,Usage!$D$3:$ABF$3,0)),"")</f>
        <v>4.1591138621925392</v>
      </c>
      <c r="FF27" s="6">
        <f>IFERROR(INDEX(Sales!$D$5:$ABF$18,MATCH(UsagePerHour!$B27,Sales!$C$5:$C$18,0),MATCH(UsagePerHour!FF$4,Sales!$D$3:$ABF$3,0))/FF$2*INDEX(Usage!$D$5:$ABF$11,MATCH(UsagePerHour!$B$20,Usage!$C$5:$C$11,0),MATCH(UsagePerHour!FF$4,Usage!$D$3:$ABF$3,0)),"")</f>
        <v>4.2012648931855798</v>
      </c>
      <c r="FG27" s="6">
        <f>IFERROR(INDEX(Sales!$D$5:$ABF$18,MATCH(UsagePerHour!$B27,Sales!$C$5:$C$18,0),MATCH(UsagePerHour!FG$4,Sales!$D$3:$ABF$3,0))/FG$2*INDEX(Usage!$D$5:$ABF$11,MATCH(UsagePerHour!$B$20,Usage!$C$5:$C$11,0),MATCH(UsagePerHour!FG$4,Usage!$D$3:$ABF$3,0)),"")</f>
        <v>20.532118252094318</v>
      </c>
      <c r="FH27" s="6">
        <f>IFERROR(INDEX(Sales!$D$5:$ABF$18,MATCH(UsagePerHour!$B27,Sales!$C$5:$C$18,0),MATCH(UsagePerHour!FH$4,Sales!$D$3:$ABF$3,0))/FH$2*INDEX(Usage!$D$5:$ABF$11,MATCH(UsagePerHour!$B$20,Usage!$C$5:$C$11,0),MATCH(UsagePerHour!FH$4,Usage!$D$3:$ABF$3,0)),"")</f>
        <v>0.91153899177427511</v>
      </c>
      <c r="FI27" s="6">
        <f>IFERROR(INDEX(Sales!$D$5:$ABF$18,MATCH(UsagePerHour!$B27,Sales!$C$5:$C$18,0),MATCH(UsagePerHour!FI$4,Sales!$D$3:$ABF$3,0))/FI$2*INDEX(Usage!$D$5:$ABF$11,MATCH(UsagePerHour!$B$20,Usage!$C$5:$C$11,0),MATCH(UsagePerHour!FI$4,Usage!$D$3:$ABF$3,0)),"")</f>
        <v>4.9746492158943525</v>
      </c>
      <c r="FJ27" s="6">
        <f>IFERROR(INDEX(Sales!$D$5:$ABF$18,MATCH(UsagePerHour!$B27,Sales!$C$5:$C$18,0),MATCH(UsagePerHour!FJ$4,Sales!$D$3:$ABF$3,0))/FJ$2*INDEX(Usage!$D$5:$ABF$11,MATCH(UsagePerHour!$B$20,Usage!$C$5:$C$11,0),MATCH(UsagePerHour!FJ$4,Usage!$D$3:$ABF$3,0)),"")</f>
        <v>6.2372374884955111</v>
      </c>
      <c r="FK27" s="6">
        <f>IFERROR(INDEX(Sales!$D$5:$ABF$18,MATCH(UsagePerHour!$B27,Sales!$C$5:$C$18,0),MATCH(UsagePerHour!FK$4,Sales!$D$3:$ABF$3,0))/FK$2*INDEX(Usage!$D$5:$ABF$11,MATCH(UsagePerHour!$B$20,Usage!$C$5:$C$11,0),MATCH(UsagePerHour!FK$4,Usage!$D$3:$ABF$3,0)),"")</f>
        <v>40.050258942814061</v>
      </c>
      <c r="FL27" s="6">
        <f>IFERROR(INDEX(Sales!$D$5:$ABF$18,MATCH(UsagePerHour!$B27,Sales!$C$5:$C$18,0),MATCH(UsagePerHour!FL$4,Sales!$D$3:$ABF$3,0))/FL$2*INDEX(Usage!$D$5:$ABF$11,MATCH(UsagePerHour!$B$20,Usage!$C$5:$C$11,0),MATCH(UsagePerHour!FL$4,Usage!$D$3:$ABF$3,0)),"")</f>
        <v>11.613076189211057</v>
      </c>
      <c r="FM27" s="6">
        <f>IFERROR(INDEX(Sales!$D$5:$ABF$18,MATCH(UsagePerHour!$B27,Sales!$C$5:$C$18,0),MATCH(UsagePerHour!FM$4,Sales!$D$3:$ABF$3,0))/FM$2*INDEX(Usage!$D$5:$ABF$11,MATCH(UsagePerHour!$B$20,Usage!$C$5:$C$11,0),MATCH(UsagePerHour!FM$4,Usage!$D$3:$ABF$3,0)),"")</f>
        <v>27.948127074943393</v>
      </c>
      <c r="FN27" s="6">
        <f>IFERROR(INDEX(Sales!$D$5:$ABF$18,MATCH(UsagePerHour!$B27,Sales!$C$5:$C$18,0),MATCH(UsagePerHour!FN$4,Sales!$D$3:$ABF$3,0))/FN$2*INDEX(Usage!$D$5:$ABF$11,MATCH(UsagePerHour!$B$20,Usage!$C$5:$C$11,0),MATCH(UsagePerHour!FN$4,Usage!$D$3:$ABF$3,0)),"")</f>
        <v>79.781411279284811</v>
      </c>
      <c r="FO27" s="6">
        <f>IFERROR(INDEX(Sales!$D$5:$ABF$18,MATCH(UsagePerHour!$B27,Sales!$C$5:$C$18,0),MATCH(UsagePerHour!FO$4,Sales!$D$3:$ABF$3,0))/FO$2*INDEX(Usage!$D$5:$ABF$11,MATCH(UsagePerHour!$B$20,Usage!$C$5:$C$11,0),MATCH(UsagePerHour!FO$4,Usage!$D$3:$ABF$3,0)),"")</f>
        <v>20.507581360946745</v>
      </c>
      <c r="FP27" s="6">
        <f>IFERROR(INDEX(Sales!$D$5:$ABF$18,MATCH(UsagePerHour!$B27,Sales!$C$5:$C$18,0),MATCH(UsagePerHour!FP$4,Sales!$D$3:$ABF$3,0))/FP$2*INDEX(Usage!$D$5:$ABF$11,MATCH(UsagePerHour!$B$20,Usage!$C$5:$C$11,0),MATCH(UsagePerHour!FP$4,Usage!$D$3:$ABF$3,0)),"")</f>
        <v>44.184547226748585</v>
      </c>
      <c r="FQ27" s="6">
        <f>IFERROR(INDEX(Sales!$D$5:$ABF$18,MATCH(UsagePerHour!$B27,Sales!$C$5:$C$18,0),MATCH(UsagePerHour!FQ$4,Sales!$D$3:$ABF$3,0))/FQ$2*INDEX(Usage!$D$5:$ABF$11,MATCH(UsagePerHour!$B$20,Usage!$C$5:$C$11,0),MATCH(UsagePerHour!FQ$4,Usage!$D$3:$ABF$3,0)),"")</f>
        <v>34.380607795223504</v>
      </c>
      <c r="FR27" s="6">
        <f>IFERROR(INDEX(Sales!$D$5:$ABF$18,MATCH(UsagePerHour!$B27,Sales!$C$5:$C$18,0),MATCH(UsagePerHour!FR$4,Sales!$D$3:$ABF$3,0))/FR$2*INDEX(Usage!$D$5:$ABF$11,MATCH(UsagePerHour!$B$20,Usage!$C$5:$C$11,0),MATCH(UsagePerHour!FR$4,Usage!$D$3:$ABF$3,0)),"")</f>
        <v>33.151595308398953</v>
      </c>
      <c r="FS27" s="6">
        <f>IFERROR(INDEX(Sales!$D$5:$ABF$18,MATCH(UsagePerHour!$B27,Sales!$C$5:$C$18,0),MATCH(UsagePerHour!FS$4,Sales!$D$3:$ABF$3,0))/FS$2*INDEX(Usage!$D$5:$ABF$11,MATCH(UsagePerHour!$B$20,Usage!$C$5:$C$11,0),MATCH(UsagePerHour!FS$4,Usage!$D$3:$ABF$3,0)),"")</f>
        <v>34.760235448005233</v>
      </c>
      <c r="FT27" s="6">
        <f>IFERROR(INDEX(Sales!$D$5:$ABF$18,MATCH(UsagePerHour!$B27,Sales!$C$5:$C$18,0),MATCH(UsagePerHour!FT$4,Sales!$D$3:$ABF$3,0))/FT$2*INDEX(Usage!$D$5:$ABF$11,MATCH(UsagePerHour!$B$20,Usage!$C$5:$C$11,0),MATCH(UsagePerHour!FT$4,Usage!$D$3:$ABF$3,0)),"")</f>
        <v>17.140336200069161</v>
      </c>
      <c r="FU27" s="6">
        <f>IFERROR(INDEX(Sales!$D$5:$ABF$18,MATCH(UsagePerHour!$B27,Sales!$C$5:$C$18,0),MATCH(UsagePerHour!FU$4,Sales!$D$3:$ABF$3,0))/FU$2*INDEX(Usage!$D$5:$ABF$11,MATCH(UsagePerHour!$B$20,Usage!$C$5:$C$11,0),MATCH(UsagePerHour!FU$4,Usage!$D$3:$ABF$3,0)),"")</f>
        <v>151.74012477346722</v>
      </c>
      <c r="FV27" s="6">
        <f>IFERROR(INDEX(Sales!$D$5:$ABF$18,MATCH(UsagePerHour!$B27,Sales!$C$5:$C$18,0),MATCH(UsagePerHour!FV$4,Sales!$D$3:$ABF$3,0))/FV$2*INDEX(Usage!$D$5:$ABF$11,MATCH(UsagePerHour!$B$20,Usage!$C$5:$C$11,0),MATCH(UsagePerHour!FV$4,Usage!$D$3:$ABF$3,0)),"")</f>
        <v>24.756607033224348</v>
      </c>
      <c r="FW27" s="6">
        <f>IFERROR(INDEX(Sales!$D$5:$ABF$18,MATCH(UsagePerHour!$B27,Sales!$C$5:$C$18,0),MATCH(UsagePerHour!FW$4,Sales!$D$3:$ABF$3,0))/FW$2*INDEX(Usage!$D$5:$ABF$11,MATCH(UsagePerHour!$B$20,Usage!$C$5:$C$11,0),MATCH(UsagePerHour!FW$4,Usage!$D$3:$ABF$3,0)),"")</f>
        <v>14.269934805008571</v>
      </c>
      <c r="FX27" s="6">
        <f>IFERROR(INDEX(Sales!$D$5:$ABF$18,MATCH(UsagePerHour!$B27,Sales!$C$5:$C$18,0),MATCH(UsagePerHour!FX$4,Sales!$D$3:$ABF$3,0))/FX$2*INDEX(Usage!$D$5:$ABF$11,MATCH(UsagePerHour!$B$20,Usage!$C$5:$C$11,0),MATCH(UsagePerHour!FX$4,Usage!$D$3:$ABF$3,0)),"")</f>
        <v>2.8032606688416184</v>
      </c>
      <c r="FY27" s="6">
        <f>IFERROR(INDEX(Sales!$D$5:$ABF$18,MATCH(UsagePerHour!$B27,Sales!$C$5:$C$18,0),MATCH(UsagePerHour!FY$4,Sales!$D$3:$ABF$3,0))/FY$2*INDEX(Usage!$D$5:$ABF$11,MATCH(UsagePerHour!$B$20,Usage!$C$5:$C$11,0),MATCH(UsagePerHour!FY$4,Usage!$D$3:$ABF$3,0)),"")</f>
        <v>10.793351847075689</v>
      </c>
      <c r="FZ27" s="6">
        <f>IFERROR(INDEX(Sales!$D$5:$ABF$18,MATCH(UsagePerHour!$B27,Sales!$C$5:$C$18,0),MATCH(UsagePerHour!FZ$4,Sales!$D$3:$ABF$3,0))/FZ$2*INDEX(Usage!$D$5:$ABF$11,MATCH(UsagePerHour!$B$20,Usage!$C$5:$C$11,0),MATCH(UsagePerHour!FZ$4,Usage!$D$3:$ABF$3,0)),"")</f>
        <v>18.132767016132195</v>
      </c>
      <c r="GA27" s="6">
        <f>IFERROR(INDEX(Sales!$D$5:$ABF$18,MATCH(UsagePerHour!$B27,Sales!$C$5:$C$18,0),MATCH(UsagePerHour!GA$4,Sales!$D$3:$ABF$3,0))/GA$2*INDEX(Usage!$D$5:$ABF$11,MATCH(UsagePerHour!$B$20,Usage!$C$5:$C$11,0),MATCH(UsagePerHour!GA$4,Usage!$D$3:$ABF$3,0)),"")</f>
        <v>20.590282945851815</v>
      </c>
      <c r="GB27" s="6">
        <f>IFERROR(INDEX(Sales!$D$5:$ABF$18,MATCH(UsagePerHour!$B27,Sales!$C$5:$C$18,0),MATCH(UsagePerHour!GB$4,Sales!$D$3:$ABF$3,0))/GB$2*INDEX(Usage!$D$5:$ABF$11,MATCH(UsagePerHour!$B$20,Usage!$C$5:$C$11,0),MATCH(UsagePerHour!GB$4,Usage!$D$3:$ABF$3,0)),"")</f>
        <v>93.536546653061876</v>
      </c>
      <c r="GC27" s="6">
        <f>IFERROR(INDEX(Sales!$D$5:$ABF$18,MATCH(UsagePerHour!$B27,Sales!$C$5:$C$18,0),MATCH(UsagePerHour!GC$4,Sales!$D$3:$ABF$3,0))/GC$2*INDEX(Usage!$D$5:$ABF$11,MATCH(UsagePerHour!$B$20,Usage!$C$5:$C$11,0),MATCH(UsagePerHour!GC$4,Usage!$D$3:$ABF$3,0)),"")</f>
        <v>21.226135201070278</v>
      </c>
      <c r="GD27" s="6">
        <f>IFERROR(INDEX(Sales!$D$5:$ABF$18,MATCH(UsagePerHour!$B27,Sales!$C$5:$C$18,0),MATCH(UsagePerHour!GD$4,Sales!$D$3:$ABF$3,0))/GD$2*INDEX(Usage!$D$5:$ABF$11,MATCH(UsagePerHour!$B$20,Usage!$C$5:$C$11,0),MATCH(UsagePerHour!GD$4,Usage!$D$3:$ABF$3,0)),"")</f>
        <v>46.797447089902917</v>
      </c>
      <c r="GE27" s="6">
        <f>IFERROR(INDEX(Sales!$D$5:$ABF$18,MATCH(UsagePerHour!$B27,Sales!$C$5:$C$18,0),MATCH(UsagePerHour!GE$4,Sales!$D$3:$ABF$3,0))/GE$2*INDEX(Usage!$D$5:$ABF$11,MATCH(UsagePerHour!$B$20,Usage!$C$5:$C$11,0),MATCH(UsagePerHour!GE$4,Usage!$D$3:$ABF$3,0)),"")</f>
        <v>0.41858435873166117</v>
      </c>
      <c r="GF27" s="6">
        <f>IFERROR(INDEX(Sales!$D$5:$ABF$18,MATCH(UsagePerHour!$B27,Sales!$C$5:$C$18,0),MATCH(UsagePerHour!GF$4,Sales!$D$3:$ABF$3,0))/GF$2*INDEX(Usage!$D$5:$ABF$11,MATCH(UsagePerHour!$B$20,Usage!$C$5:$C$11,0),MATCH(UsagePerHour!GF$4,Usage!$D$3:$ABF$3,0)),"")</f>
        <v>21.031197480799122</v>
      </c>
      <c r="GG27" s="6">
        <f>IFERROR(INDEX(Sales!$D$5:$ABF$18,MATCH(UsagePerHour!$B27,Sales!$C$5:$C$18,0),MATCH(UsagePerHour!GG$4,Sales!$D$3:$ABF$3,0))/GG$2*INDEX(Usage!$D$5:$ABF$11,MATCH(UsagePerHour!$B$20,Usage!$C$5:$C$11,0),MATCH(UsagePerHour!GG$4,Usage!$D$3:$ABF$3,0)),"")</f>
        <v>7.0872143062063691</v>
      </c>
      <c r="GH27" s="6">
        <f>IFERROR(INDEX(Sales!$D$5:$ABF$18,MATCH(UsagePerHour!$B27,Sales!$C$5:$C$18,0),MATCH(UsagePerHour!GH$4,Sales!$D$3:$ABF$3,0))/GH$2*INDEX(Usage!$D$5:$ABF$11,MATCH(UsagePerHour!$B$20,Usage!$C$5:$C$11,0),MATCH(UsagePerHour!GH$4,Usage!$D$3:$ABF$3,0)),"")</f>
        <v>23.069582504970178</v>
      </c>
      <c r="GI27" s="6">
        <f>IFERROR(INDEX(Sales!$D$5:$ABF$18,MATCH(UsagePerHour!$B27,Sales!$C$5:$C$18,0),MATCH(UsagePerHour!GI$4,Sales!$D$3:$ABF$3,0))/GI$2*INDEX(Usage!$D$5:$ABF$11,MATCH(UsagePerHour!$B$20,Usage!$C$5:$C$11,0),MATCH(UsagePerHour!GI$4,Usage!$D$3:$ABF$3,0)),"")</f>
        <v>262.52859596653599</v>
      </c>
      <c r="GJ27" s="6">
        <f>IFERROR(INDEX(Sales!$D$5:$ABF$18,MATCH(UsagePerHour!$B27,Sales!$C$5:$C$18,0),MATCH(UsagePerHour!GJ$4,Sales!$D$3:$ABF$3,0))/GJ$2*INDEX(Usage!$D$5:$ABF$11,MATCH(UsagePerHour!$B$20,Usage!$C$5:$C$11,0),MATCH(UsagePerHour!GJ$4,Usage!$D$3:$ABF$3,0)),"")</f>
        <v>28.199561392578563</v>
      </c>
      <c r="GK27" s="6">
        <f>IFERROR(INDEX(Sales!$D$5:$ABF$18,MATCH(UsagePerHour!$B27,Sales!$C$5:$C$18,0),MATCH(UsagePerHour!GK$4,Sales!$D$3:$ABF$3,0))/GK$2*INDEX(Usage!$D$5:$ABF$11,MATCH(UsagePerHour!$B$20,Usage!$C$5:$C$11,0),MATCH(UsagePerHour!GK$4,Usage!$D$3:$ABF$3,0)),"")</f>
        <v>39.421567791781605</v>
      </c>
      <c r="GL27" s="6">
        <f>IFERROR(INDEX(Sales!$D$5:$ABF$18,MATCH(UsagePerHour!$B27,Sales!$C$5:$C$18,0),MATCH(UsagePerHour!GL$4,Sales!$D$3:$ABF$3,0))/GL$2*INDEX(Usage!$D$5:$ABF$11,MATCH(UsagePerHour!$B$20,Usage!$C$5:$C$11,0),MATCH(UsagePerHour!GL$4,Usage!$D$3:$ABF$3,0)),"")</f>
        <v>5.484040660343787</v>
      </c>
      <c r="GM27" s="6">
        <f>IFERROR(INDEX(Sales!$D$5:$ABF$18,MATCH(UsagePerHour!$B27,Sales!$C$5:$C$18,0),MATCH(UsagePerHour!GM$4,Sales!$D$3:$ABF$3,0))/GM$2*INDEX(Usage!$D$5:$ABF$11,MATCH(UsagePerHour!$B$20,Usage!$C$5:$C$11,0),MATCH(UsagePerHour!GM$4,Usage!$D$3:$ABF$3,0)),"")</f>
        <v>37.52519514914971</v>
      </c>
      <c r="GN27" s="6">
        <f>IFERROR(INDEX(Sales!$D$5:$ABF$18,MATCH(UsagePerHour!$B27,Sales!$C$5:$C$18,0),MATCH(UsagePerHour!GN$4,Sales!$D$3:$ABF$3,0))/GN$2*INDEX(Usage!$D$5:$ABF$11,MATCH(UsagePerHour!$B$20,Usage!$C$5:$C$11,0),MATCH(UsagePerHour!GN$4,Usage!$D$3:$ABF$3,0)),"")</f>
        <v>23.894332100639151</v>
      </c>
      <c r="GO27" s="6">
        <f>IFERROR(INDEX(Sales!$D$5:$ABF$18,MATCH(UsagePerHour!$B27,Sales!$C$5:$C$18,0),MATCH(UsagePerHour!GO$4,Sales!$D$3:$ABF$3,0))/GO$2*INDEX(Usage!$D$5:$ABF$11,MATCH(UsagePerHour!$B$20,Usage!$C$5:$C$11,0),MATCH(UsagePerHour!GO$4,Usage!$D$3:$ABF$3,0)),"")</f>
        <v>19.018567109975955</v>
      </c>
      <c r="GP27" s="6">
        <f>IFERROR(INDEX(Sales!$D$5:$ABF$18,MATCH(UsagePerHour!$B27,Sales!$C$5:$C$18,0),MATCH(UsagePerHour!GP$4,Sales!$D$3:$ABF$3,0))/GP$2*INDEX(Usage!$D$5:$ABF$11,MATCH(UsagePerHour!$B$20,Usage!$C$5:$C$11,0),MATCH(UsagePerHour!GP$4,Usage!$D$3:$ABF$3,0)),"")</f>
        <v>311.25289330117471</v>
      </c>
      <c r="GQ27" s="6">
        <f>IFERROR(INDEX(Sales!$D$5:$ABF$18,MATCH(UsagePerHour!$B27,Sales!$C$5:$C$18,0),MATCH(UsagePerHour!GQ$4,Sales!$D$3:$ABF$3,0))/GQ$2*INDEX(Usage!$D$5:$ABF$11,MATCH(UsagePerHour!$B$20,Usage!$C$5:$C$11,0),MATCH(UsagePerHour!GQ$4,Usage!$D$3:$ABF$3,0)),"")</f>
        <v>27.597766995966563</v>
      </c>
      <c r="GR27" s="6">
        <f>IFERROR(INDEX(Sales!$D$5:$ABF$18,MATCH(UsagePerHour!$B27,Sales!$C$5:$C$18,0),MATCH(UsagePerHour!GR$4,Sales!$D$3:$ABF$3,0))/GR$2*INDEX(Usage!$D$5:$ABF$11,MATCH(UsagePerHour!$B$20,Usage!$C$5:$C$11,0),MATCH(UsagePerHour!GR$4,Usage!$D$3:$ABF$3,0)),"")</f>
        <v>23.994931061950282</v>
      </c>
      <c r="GS27" s="6">
        <f>IFERROR(INDEX(Sales!$D$5:$ABF$18,MATCH(UsagePerHour!$B27,Sales!$C$5:$C$18,0),MATCH(UsagePerHour!GS$4,Sales!$D$3:$ABF$3,0))/GS$2*INDEX(Usage!$D$5:$ABF$11,MATCH(UsagePerHour!$B$20,Usage!$C$5:$C$11,0),MATCH(UsagePerHour!GS$4,Usage!$D$3:$ABF$3,0)),"")</f>
        <v>2.791666666666667</v>
      </c>
      <c r="GT27" s="6">
        <f>IFERROR(INDEX(Sales!$D$5:$ABF$18,MATCH(UsagePerHour!$B27,Sales!$C$5:$C$18,0),MATCH(UsagePerHour!GT$4,Sales!$D$3:$ABF$3,0))/GT$2*INDEX(Usage!$D$5:$ABF$11,MATCH(UsagePerHour!$B$20,Usage!$C$5:$C$11,0),MATCH(UsagePerHour!GT$4,Usage!$D$3:$ABF$3,0)),"")</f>
        <v>45.805011487182355</v>
      </c>
      <c r="GU27" s="6">
        <f>IFERROR(INDEX(Sales!$D$5:$ABF$18,MATCH(UsagePerHour!$B27,Sales!$C$5:$C$18,0),MATCH(UsagePerHour!GU$4,Sales!$D$3:$ABF$3,0))/GU$2*INDEX(Usage!$D$5:$ABF$11,MATCH(UsagePerHour!$B$20,Usage!$C$5:$C$11,0),MATCH(UsagePerHour!GU$4,Usage!$D$3:$ABF$3,0)),"")</f>
        <v>25.524475879671368</v>
      </c>
      <c r="GV27" s="6">
        <f>IFERROR(INDEX(Sales!$D$5:$ABF$18,MATCH(UsagePerHour!$B27,Sales!$C$5:$C$18,0),MATCH(UsagePerHour!GV$4,Sales!$D$3:$ABF$3,0))/GV$2*INDEX(Usage!$D$5:$ABF$11,MATCH(UsagePerHour!$B$20,Usage!$C$5:$C$11,0),MATCH(UsagePerHour!GV$4,Usage!$D$3:$ABF$3,0)),"")</f>
        <v>16.254252676317705</v>
      </c>
      <c r="GW27" s="6">
        <f>IFERROR(INDEX(Sales!$D$5:$ABF$18,MATCH(UsagePerHour!$B27,Sales!$C$5:$C$18,0),MATCH(UsagePerHour!GW$4,Sales!$D$3:$ABF$3,0))/GW$2*INDEX(Usage!$D$5:$ABF$11,MATCH(UsagePerHour!$B$20,Usage!$C$5:$C$11,0),MATCH(UsagePerHour!GW$4,Usage!$D$3:$ABF$3,0)),"")</f>
        <v>151.08278576711638</v>
      </c>
      <c r="GX27" s="6">
        <f>IFERROR(INDEX(Sales!$D$5:$ABF$18,MATCH(UsagePerHour!$B27,Sales!$C$5:$C$18,0),MATCH(UsagePerHour!GX$4,Sales!$D$3:$ABF$3,0))/GX$2*INDEX(Usage!$D$5:$ABF$11,MATCH(UsagePerHour!$B$20,Usage!$C$5:$C$11,0),MATCH(UsagePerHour!GX$4,Usage!$D$3:$ABF$3,0)),"")</f>
        <v>6.4037882838157794</v>
      </c>
      <c r="GY27" s="6">
        <f>IFERROR(INDEX(Sales!$D$5:$ABF$18,MATCH(UsagePerHour!$B27,Sales!$C$5:$C$18,0),MATCH(UsagePerHour!GY$4,Sales!$D$3:$ABF$3,0))/GY$2*INDEX(Usage!$D$5:$ABF$11,MATCH(UsagePerHour!$B$20,Usage!$C$5:$C$11,0),MATCH(UsagePerHour!GY$4,Usage!$D$3:$ABF$3,0)),"")</f>
        <v>25.084465585273925</v>
      </c>
      <c r="GZ27" s="6">
        <f>IFERROR(INDEX(Sales!$D$5:$ABF$18,MATCH(UsagePerHour!$B27,Sales!$C$5:$C$18,0),MATCH(UsagePerHour!GZ$4,Sales!$D$3:$ABF$3,0))/GZ$2*INDEX(Usage!$D$5:$ABF$11,MATCH(UsagePerHour!$B$20,Usage!$C$5:$C$11,0),MATCH(UsagePerHour!GZ$4,Usage!$D$3:$ABF$3,0)),"")</f>
        <v>28.228023952095807</v>
      </c>
      <c r="HA27" s="6">
        <f>IFERROR(INDEX(Sales!$D$5:$ABF$18,MATCH(UsagePerHour!$B27,Sales!$C$5:$C$18,0),MATCH(UsagePerHour!HA$4,Sales!$D$3:$ABF$3,0))/HA$2*INDEX(Usage!$D$5:$ABF$11,MATCH(UsagePerHour!$B$20,Usage!$C$5:$C$11,0),MATCH(UsagePerHour!HA$4,Usage!$D$3:$ABF$3,0)),"")</f>
        <v>23.179174147217235</v>
      </c>
      <c r="HB27" s="6">
        <f>IFERROR(INDEX(Sales!$D$5:$ABF$18,MATCH(UsagePerHour!$B27,Sales!$C$5:$C$18,0),MATCH(UsagePerHour!HB$4,Sales!$D$3:$ABF$3,0))/HB$2*INDEX(Usage!$D$5:$ABF$11,MATCH(UsagePerHour!$B$20,Usage!$C$5:$C$11,0),MATCH(UsagePerHour!HB$4,Usage!$D$3:$ABF$3,0)),"")</f>
        <v>7.9610051830922659</v>
      </c>
      <c r="HC27" s="6">
        <f>IFERROR(INDEX(Sales!$D$5:$ABF$18,MATCH(UsagePerHour!$B27,Sales!$C$5:$C$18,0),MATCH(UsagePerHour!HC$4,Sales!$D$3:$ABF$3,0))/HC$2*INDEX(Usage!$D$5:$ABF$11,MATCH(UsagePerHour!$B$20,Usage!$C$5:$C$11,0),MATCH(UsagePerHour!HC$4,Usage!$D$3:$ABF$3,0)),"")</f>
        <v>37.229093453713418</v>
      </c>
      <c r="HD27" s="6">
        <f>IFERROR(INDEX(Sales!$D$5:$ABF$18,MATCH(UsagePerHour!$B27,Sales!$C$5:$C$18,0),MATCH(UsagePerHour!HD$4,Sales!$D$3:$ABF$3,0))/HD$2*INDEX(Usage!$D$5:$ABF$11,MATCH(UsagePerHour!$B$20,Usage!$C$5:$C$11,0),MATCH(UsagePerHour!HD$4,Usage!$D$3:$ABF$3,0)),"")</f>
        <v>199.9881702335625</v>
      </c>
      <c r="HE27" s="6">
        <f>IFERROR(INDEX(Sales!$D$5:$ABF$18,MATCH(UsagePerHour!$B27,Sales!$C$5:$C$18,0),MATCH(UsagePerHour!HE$4,Sales!$D$3:$ABF$3,0))/HE$2*INDEX(Usage!$D$5:$ABF$11,MATCH(UsagePerHour!$B$20,Usage!$C$5:$C$11,0),MATCH(UsagePerHour!HE$4,Usage!$D$3:$ABF$3,0)),"")</f>
        <v>33.31705799201643</v>
      </c>
      <c r="HF27" s="6">
        <f>IFERROR(INDEX(Sales!$D$5:$ABF$18,MATCH(UsagePerHour!$B27,Sales!$C$5:$C$18,0),MATCH(UsagePerHour!HF$4,Sales!$D$3:$ABF$3,0))/HF$2*INDEX(Usage!$D$5:$ABF$11,MATCH(UsagePerHour!$B$20,Usage!$C$5:$C$11,0),MATCH(UsagePerHour!HF$4,Usage!$D$3:$ABF$3,0)),"")</f>
        <v>18.58909112415537</v>
      </c>
      <c r="HG27" s="6">
        <f>IFERROR(INDEX(Sales!$D$5:$ABF$18,MATCH(UsagePerHour!$B27,Sales!$C$5:$C$18,0),MATCH(UsagePerHour!HG$4,Sales!$D$3:$ABF$3,0))/HG$2*INDEX(Usage!$D$5:$ABF$11,MATCH(UsagePerHour!$B$20,Usage!$C$5:$C$11,0),MATCH(UsagePerHour!HG$4,Usage!$D$3:$ABF$3,0)),"")</f>
        <v>10.007176557870697</v>
      </c>
      <c r="HH27" s="6">
        <f>IFERROR(INDEX(Sales!$D$5:$ABF$18,MATCH(UsagePerHour!$B27,Sales!$C$5:$C$18,0),MATCH(UsagePerHour!HH$4,Sales!$D$3:$ABF$3,0))/HH$2*INDEX(Usage!$D$5:$ABF$11,MATCH(UsagePerHour!$B$20,Usage!$C$5:$C$11,0),MATCH(UsagePerHour!HH$4,Usage!$D$3:$ABF$3,0)),"")</f>
        <v>67.358682883917425</v>
      </c>
      <c r="HI27" s="6">
        <f>IFERROR(INDEX(Sales!$D$5:$ABF$18,MATCH(UsagePerHour!$B27,Sales!$C$5:$C$18,0),MATCH(UsagePerHour!HI$4,Sales!$D$3:$ABF$3,0))/HI$2*INDEX(Usage!$D$5:$ABF$11,MATCH(UsagePerHour!$B$20,Usage!$C$5:$C$11,0),MATCH(UsagePerHour!HI$4,Usage!$D$3:$ABF$3,0)),"")</f>
        <v>32.955391063943637</v>
      </c>
      <c r="HJ27" s="6">
        <f>IFERROR(INDEX(Sales!$D$5:$ABF$18,MATCH(UsagePerHour!$B27,Sales!$C$5:$C$18,0),MATCH(UsagePerHour!HJ$4,Sales!$D$3:$ABF$3,0))/HJ$2*INDEX(Usage!$D$5:$ABF$11,MATCH(UsagePerHour!$B$20,Usage!$C$5:$C$11,0),MATCH(UsagePerHour!HJ$4,Usage!$D$3:$ABF$3,0)),"")</f>
        <v>20.22017181923243</v>
      </c>
      <c r="HK27" s="6">
        <f>IFERROR(INDEX(Sales!$D$5:$ABF$18,MATCH(UsagePerHour!$B27,Sales!$C$5:$C$18,0),MATCH(UsagePerHour!HK$4,Sales!$D$3:$ABF$3,0))/HK$2*INDEX(Usage!$D$5:$ABF$11,MATCH(UsagePerHour!$B$20,Usage!$C$5:$C$11,0),MATCH(UsagePerHour!HK$4,Usage!$D$3:$ABF$3,0)),"")</f>
        <v>55.188515156607174</v>
      </c>
      <c r="HL27" s="6">
        <f>IFERROR(INDEX(Sales!$D$5:$ABF$18,MATCH(UsagePerHour!$B27,Sales!$C$5:$C$18,0),MATCH(UsagePerHour!HL$4,Sales!$D$3:$ABF$3,0))/HL$2*INDEX(Usage!$D$5:$ABF$11,MATCH(UsagePerHour!$B$20,Usage!$C$5:$C$11,0),MATCH(UsagePerHour!HL$4,Usage!$D$3:$ABF$3,0)),"")</f>
        <v>18.277791856732559</v>
      </c>
      <c r="HM27" s="6">
        <f>IFERROR(INDEX(Sales!$D$5:$ABF$18,MATCH(UsagePerHour!$B27,Sales!$C$5:$C$18,0),MATCH(UsagePerHour!HM$4,Sales!$D$3:$ABF$3,0))/HM$2*INDEX(Usage!$D$5:$ABF$11,MATCH(UsagePerHour!$B$20,Usage!$C$5:$C$11,0),MATCH(UsagePerHour!HM$4,Usage!$D$3:$ABF$3,0)),"")</f>
        <v>25.795045108147484</v>
      </c>
      <c r="HN27" s="6">
        <f>IFERROR(INDEX(Sales!$D$5:$ABF$18,MATCH(UsagePerHour!$B27,Sales!$C$5:$C$18,0),MATCH(UsagePerHour!HN$4,Sales!$D$3:$ABF$3,0))/HN$2*INDEX(Usage!$D$5:$ABF$11,MATCH(UsagePerHour!$B$20,Usage!$C$5:$C$11,0),MATCH(UsagePerHour!HN$4,Usage!$D$3:$ABF$3,0)),"")</f>
        <v>13.543568863041861</v>
      </c>
      <c r="HO27" s="6">
        <f>IFERROR(INDEX(Sales!$D$5:$ABF$18,MATCH(UsagePerHour!$B27,Sales!$C$5:$C$18,0),MATCH(UsagePerHour!HO$4,Sales!$D$3:$ABF$3,0))/HO$2*INDEX(Usage!$D$5:$ABF$11,MATCH(UsagePerHour!$B$20,Usage!$C$5:$C$11,0),MATCH(UsagePerHour!HO$4,Usage!$D$3:$ABF$3,0)),"")</f>
        <v>66.524866642713036</v>
      </c>
      <c r="HP27" s="6">
        <f>IFERROR(INDEX(Sales!$D$5:$ABF$18,MATCH(UsagePerHour!$B27,Sales!$C$5:$C$18,0),MATCH(UsagePerHour!HP$4,Sales!$D$3:$ABF$3,0))/HP$2*INDEX(Usage!$D$5:$ABF$11,MATCH(UsagePerHour!$B$20,Usage!$C$5:$C$11,0),MATCH(UsagePerHour!HP$4,Usage!$D$3:$ABF$3,0)),"")</f>
        <v>23.525358067227589</v>
      </c>
      <c r="HQ27" s="6">
        <f>IFERROR(INDEX(Sales!$D$5:$ABF$18,MATCH(UsagePerHour!$B27,Sales!$C$5:$C$18,0),MATCH(UsagePerHour!HQ$4,Sales!$D$3:$ABF$3,0))/HQ$2*INDEX(Usage!$D$5:$ABF$11,MATCH(UsagePerHour!$B$20,Usage!$C$5:$C$11,0),MATCH(UsagePerHour!HQ$4,Usage!$D$3:$ABF$3,0)),"")</f>
        <v>17.299968824960814</v>
      </c>
      <c r="HR27" s="6">
        <f>IFERROR(INDEX(Sales!$D$5:$ABF$18,MATCH(UsagePerHour!$B27,Sales!$C$5:$C$18,0),MATCH(UsagePerHour!HR$4,Sales!$D$3:$ABF$3,0))/HR$2*INDEX(Usage!$D$5:$ABF$11,MATCH(UsagePerHour!$B$20,Usage!$C$5:$C$11,0),MATCH(UsagePerHour!HR$4,Usage!$D$3:$ABF$3,0)),"")</f>
        <v>190.10509385316016</v>
      </c>
      <c r="HS27" s="6">
        <f>IFERROR(INDEX(Sales!$D$5:$ABF$18,MATCH(UsagePerHour!$B27,Sales!$C$5:$C$18,0),MATCH(UsagePerHour!HS$4,Sales!$D$3:$ABF$3,0))/HS$2*INDEX(Usage!$D$5:$ABF$11,MATCH(UsagePerHour!$B$20,Usage!$C$5:$C$11,0),MATCH(UsagePerHour!HS$4,Usage!$D$3:$ABF$3,0)),"")</f>
        <v>33.916891206214785</v>
      </c>
      <c r="HT27" s="6">
        <f>IFERROR(INDEX(Sales!$D$5:$ABF$18,MATCH(UsagePerHour!$B27,Sales!$C$5:$C$18,0),MATCH(UsagePerHour!HT$4,Sales!$D$3:$ABF$3,0))/HT$2*INDEX(Usage!$D$5:$ABF$11,MATCH(UsagePerHour!$B$20,Usage!$C$5:$C$11,0),MATCH(UsagePerHour!HT$4,Usage!$D$3:$ABF$3,0)),"")</f>
        <v>22.010820124052376</v>
      </c>
      <c r="HU27" s="6">
        <f>IFERROR(INDEX(Sales!$D$5:$ABF$18,MATCH(UsagePerHour!$B27,Sales!$C$5:$C$18,0),MATCH(UsagePerHour!HU$4,Sales!$D$3:$ABF$3,0))/HU$2*INDEX(Usage!$D$5:$ABF$11,MATCH(UsagePerHour!$B$20,Usage!$C$5:$C$11,0),MATCH(UsagePerHour!HU$4,Usage!$D$3:$ABF$3,0)),"")</f>
        <v>2.0063651239247595</v>
      </c>
      <c r="HV27" s="6">
        <f>IFERROR(INDEX(Sales!$D$5:$ABF$18,MATCH(UsagePerHour!$B27,Sales!$C$5:$C$18,0),MATCH(UsagePerHour!HV$4,Sales!$D$3:$ABF$3,0))/HV$2*INDEX(Usage!$D$5:$ABF$11,MATCH(UsagePerHour!$B$20,Usage!$C$5:$C$11,0),MATCH(UsagePerHour!HV$4,Usage!$D$3:$ABF$3,0)),"")</f>
        <v>30.658146964856229</v>
      </c>
      <c r="HW27" s="6">
        <f>IFERROR(INDEX(Sales!$D$5:$ABF$18,MATCH(UsagePerHour!$B27,Sales!$C$5:$C$18,0),MATCH(UsagePerHour!HW$4,Sales!$D$3:$ABF$3,0))/HW$2*INDEX(Usage!$D$5:$ABF$11,MATCH(UsagePerHour!$B$20,Usage!$C$5:$C$11,0),MATCH(UsagePerHour!HW$4,Usage!$D$3:$ABF$3,0)),"")</f>
        <v>15.59336177621115</v>
      </c>
      <c r="HX27" s="6">
        <f>IFERROR(INDEX(Sales!$D$5:$ABF$18,MATCH(UsagePerHour!$B27,Sales!$C$5:$C$18,0),MATCH(UsagePerHour!HX$4,Sales!$D$3:$ABF$3,0))/HX$2*INDEX(Usage!$D$5:$ABF$11,MATCH(UsagePerHour!$B$20,Usage!$C$5:$C$11,0),MATCH(UsagePerHour!HX$4,Usage!$D$3:$ABF$3,0)),"")</f>
        <v>19.216235945179513</v>
      </c>
      <c r="HY27" s="6">
        <f>IFERROR(INDEX(Sales!$D$5:$ABF$18,MATCH(UsagePerHour!$B27,Sales!$C$5:$C$18,0),MATCH(UsagePerHour!HY$4,Sales!$D$3:$ABF$3,0))/HY$2*INDEX(Usage!$D$5:$ABF$11,MATCH(UsagePerHour!$B$20,Usage!$C$5:$C$11,0),MATCH(UsagePerHour!HY$4,Usage!$D$3:$ABF$3,0)),"")</f>
        <v>224.24052467340138</v>
      </c>
      <c r="HZ27" s="6">
        <f>IFERROR(INDEX(Sales!$D$5:$ABF$18,MATCH(UsagePerHour!$B27,Sales!$C$5:$C$18,0),MATCH(UsagePerHour!HZ$4,Sales!$D$3:$ABF$3,0))/HZ$2*INDEX(Usage!$D$5:$ABF$11,MATCH(UsagePerHour!$B$20,Usage!$C$5:$C$11,0),MATCH(UsagePerHour!HZ$4,Usage!$D$3:$ABF$3,0)),"")</f>
        <v>26.041694663190619</v>
      </c>
      <c r="IA27" s="6">
        <f>IFERROR(INDEX(Sales!$D$5:$ABF$18,MATCH(UsagePerHour!$B27,Sales!$C$5:$C$18,0),MATCH(UsagePerHour!IA$4,Sales!$D$3:$ABF$3,0))/IA$2*INDEX(Usage!$D$5:$ABF$11,MATCH(UsagePerHour!$B$20,Usage!$C$5:$C$11,0),MATCH(UsagePerHour!IA$4,Usage!$D$3:$ABF$3,0)),"")</f>
        <v>16.756166234936366</v>
      </c>
      <c r="IB27" s="6">
        <f>IFERROR(INDEX(Sales!$D$5:$ABF$18,MATCH(UsagePerHour!$B27,Sales!$C$5:$C$18,0),MATCH(UsagePerHour!IB$4,Sales!$D$3:$ABF$3,0))/IB$2*INDEX(Usage!$D$5:$ABF$11,MATCH(UsagePerHour!$B$20,Usage!$C$5:$C$11,0),MATCH(UsagePerHour!IB$4,Usage!$D$3:$ABF$3,0)),"")</f>
        <v>4.0887978777865683</v>
      </c>
      <c r="IC27" s="6">
        <f>IFERROR(INDEX(Sales!$D$5:$ABF$18,MATCH(UsagePerHour!$B27,Sales!$C$5:$C$18,0),MATCH(UsagePerHour!IC$4,Sales!$D$3:$ABF$3,0))/IC$2*INDEX(Usage!$D$5:$ABF$11,MATCH(UsagePerHour!$B$20,Usage!$C$5:$C$11,0),MATCH(UsagePerHour!IC$4,Usage!$D$3:$ABF$3,0)),"")</f>
        <v>36.950128411250077</v>
      </c>
      <c r="ID27" s="6">
        <f>IFERROR(INDEX(Sales!$D$5:$ABF$18,MATCH(UsagePerHour!$B27,Sales!$C$5:$C$18,0),MATCH(UsagePerHour!ID$4,Sales!$D$3:$ABF$3,0))/ID$2*INDEX(Usage!$D$5:$ABF$11,MATCH(UsagePerHour!$B$20,Usage!$C$5:$C$11,0),MATCH(UsagePerHour!ID$4,Usage!$D$3:$ABF$3,0)),"")</f>
        <v>14.697913398180107</v>
      </c>
      <c r="IE27" s="6">
        <f>IFERROR(INDEX(Sales!$D$5:$ABF$18,MATCH(UsagePerHour!$B27,Sales!$C$5:$C$18,0),MATCH(UsagePerHour!IE$4,Sales!$D$3:$ABF$3,0))/IE$2*INDEX(Usage!$D$5:$ABF$11,MATCH(UsagePerHour!$B$20,Usage!$C$5:$C$11,0),MATCH(UsagePerHour!IE$4,Usage!$D$3:$ABF$3,0)),"")</f>
        <v>36.305338078291811</v>
      </c>
      <c r="IF27" s="6">
        <f>IFERROR(INDEX(Sales!$D$5:$ABF$18,MATCH(UsagePerHour!$B27,Sales!$C$5:$C$18,0),MATCH(UsagePerHour!IF$4,Sales!$D$3:$ABF$3,0))/IF$2*INDEX(Usage!$D$5:$ABF$11,MATCH(UsagePerHour!$B$20,Usage!$C$5:$C$11,0),MATCH(UsagePerHour!IF$4,Usage!$D$3:$ABF$3,0)),"")</f>
        <v>266.05343200841941</v>
      </c>
      <c r="IG27" s="6">
        <f>IFERROR(INDEX(Sales!$D$5:$ABF$18,MATCH(UsagePerHour!$B27,Sales!$C$5:$C$18,0),MATCH(UsagePerHour!IG$4,Sales!$D$3:$ABF$3,0))/IG$2*INDEX(Usage!$D$5:$ABF$11,MATCH(UsagePerHour!$B$20,Usage!$C$5:$C$11,0),MATCH(UsagePerHour!IG$4,Usage!$D$3:$ABF$3,0)),"")</f>
        <v>23.421795370453481</v>
      </c>
      <c r="IH27" s="6">
        <f>IFERROR(INDEX(Sales!$D$5:$ABF$18,MATCH(UsagePerHour!$B27,Sales!$C$5:$C$18,0),MATCH(UsagePerHour!IH$4,Sales!$D$3:$ABF$3,0))/IH$2*INDEX(Usage!$D$5:$ABF$11,MATCH(UsagePerHour!$B$20,Usage!$C$5:$C$11,0),MATCH(UsagePerHour!IH$4,Usage!$D$3:$ABF$3,0)),"")</f>
        <v>16.761122213166914</v>
      </c>
      <c r="II27" s="6">
        <f>IFERROR(INDEX(Sales!$D$5:$ABF$18,MATCH(UsagePerHour!$B27,Sales!$C$5:$C$18,0),MATCH(UsagePerHour!II$4,Sales!$D$3:$ABF$3,0))/II$2*INDEX(Usage!$D$5:$ABF$11,MATCH(UsagePerHour!$B$20,Usage!$C$5:$C$11,0),MATCH(UsagePerHour!II$4,Usage!$D$3:$ABF$3,0)),"")</f>
        <v>5.7294155421815702</v>
      </c>
      <c r="IJ27" s="6">
        <f>IFERROR(INDEX(Sales!$D$5:$ABF$18,MATCH(UsagePerHour!$B27,Sales!$C$5:$C$18,0),MATCH(UsagePerHour!IJ$4,Sales!$D$3:$ABF$3,0))/IJ$2*INDEX(Usage!$D$5:$ABF$11,MATCH(UsagePerHour!$B$20,Usage!$C$5:$C$11,0),MATCH(UsagePerHour!IJ$4,Usage!$D$3:$ABF$3,0)),"")</f>
        <v>23.538002401638764</v>
      </c>
      <c r="IK27" s="6">
        <f>IFERROR(INDEX(Sales!$D$5:$ABF$18,MATCH(UsagePerHour!$B27,Sales!$C$5:$C$18,0),MATCH(UsagePerHour!IK$4,Sales!$D$3:$ABF$3,0))/IK$2*INDEX(Usage!$D$5:$ABF$11,MATCH(UsagePerHour!$B$20,Usage!$C$5:$C$11,0),MATCH(UsagePerHour!IK$4,Usage!$D$3:$ABF$3,0)),"")</f>
        <v>25.651760468414228</v>
      </c>
      <c r="IL27" s="6">
        <f>IFERROR(INDEX(Sales!$D$5:$ABF$18,MATCH(UsagePerHour!$B27,Sales!$C$5:$C$18,0),MATCH(UsagePerHour!IL$4,Sales!$D$3:$ABF$3,0))/IL$2*INDEX(Usage!$D$5:$ABF$11,MATCH(UsagePerHour!$B$20,Usage!$C$5:$C$11,0),MATCH(UsagePerHour!IL$4,Usage!$D$3:$ABF$3,0)),"")</f>
        <v>15.955715200763619</v>
      </c>
      <c r="IM27" s="6">
        <f>IFERROR(INDEX(Sales!$D$5:$ABF$18,MATCH(UsagePerHour!$B27,Sales!$C$5:$C$18,0),MATCH(UsagePerHour!IM$4,Sales!$D$3:$ABF$3,0))/IM$2*INDEX(Usage!$D$5:$ABF$11,MATCH(UsagePerHour!$B$20,Usage!$C$5:$C$11,0),MATCH(UsagePerHour!IM$4,Usage!$D$3:$ABF$3,0)),"")</f>
        <v>188.6957262746877</v>
      </c>
      <c r="IN27" s="6">
        <f>IFERROR(INDEX(Sales!$D$5:$ABF$18,MATCH(UsagePerHour!$B27,Sales!$C$5:$C$18,0),MATCH(UsagePerHour!IN$4,Sales!$D$3:$ABF$3,0))/IN$2*INDEX(Usage!$D$5:$ABF$11,MATCH(UsagePerHour!$B$20,Usage!$C$5:$C$11,0),MATCH(UsagePerHour!IN$4,Usage!$D$3:$ABF$3,0)),"")</f>
        <v>17.140748422399717</v>
      </c>
      <c r="IO27" s="6">
        <f>IFERROR(INDEX(Sales!$D$5:$ABF$18,MATCH(UsagePerHour!$B27,Sales!$C$5:$C$18,0),MATCH(UsagePerHour!IO$4,Sales!$D$3:$ABF$3,0))/IO$2*INDEX(Usage!$D$5:$ABF$11,MATCH(UsagePerHour!$B$20,Usage!$C$5:$C$11,0),MATCH(UsagePerHour!IO$4,Usage!$D$3:$ABF$3,0)),"")</f>
        <v>30.771552130626322</v>
      </c>
      <c r="IP27" s="6">
        <f>IFERROR(INDEX(Sales!$D$5:$ABF$18,MATCH(UsagePerHour!$B27,Sales!$C$5:$C$18,0),MATCH(UsagePerHour!IP$4,Sales!$D$3:$ABF$3,0))/IP$2*INDEX(Usage!$D$5:$ABF$11,MATCH(UsagePerHour!$B$20,Usage!$C$5:$C$11,0),MATCH(UsagePerHour!IP$4,Usage!$D$3:$ABF$3,0)),"")</f>
        <v>6.628470974192747</v>
      </c>
      <c r="IQ27" s="6">
        <f>IFERROR(INDEX(Sales!$D$5:$ABF$18,MATCH(UsagePerHour!$B27,Sales!$C$5:$C$18,0),MATCH(UsagePerHour!IQ$4,Sales!$D$3:$ABF$3,0))/IQ$2*INDEX(Usage!$D$5:$ABF$11,MATCH(UsagePerHour!$B$20,Usage!$C$5:$C$11,0),MATCH(UsagePerHour!IQ$4,Usage!$D$3:$ABF$3,0)),"")</f>
        <v>19.90360191914203</v>
      </c>
      <c r="IR27" s="6">
        <f>IFERROR(INDEX(Sales!$D$5:$ABF$18,MATCH(UsagePerHour!$B27,Sales!$C$5:$C$18,0),MATCH(UsagePerHour!IR$4,Sales!$D$3:$ABF$3,0))/IR$2*INDEX(Usage!$D$5:$ABF$11,MATCH(UsagePerHour!$B$20,Usage!$C$5:$C$11,0),MATCH(UsagePerHour!IR$4,Usage!$D$3:$ABF$3,0)),"")</f>
        <v>26.628220429054075</v>
      </c>
      <c r="IS27" s="6">
        <f>IFERROR(INDEX(Sales!$D$5:$ABF$18,MATCH(UsagePerHour!$B27,Sales!$C$5:$C$18,0),MATCH(UsagePerHour!IS$4,Sales!$D$3:$ABF$3,0))/IS$2*INDEX(Usage!$D$5:$ABF$11,MATCH(UsagePerHour!$B$20,Usage!$C$5:$C$11,0),MATCH(UsagePerHour!IS$4,Usage!$D$3:$ABF$3,0)),"")</f>
        <v>9.9666386943193306</v>
      </c>
      <c r="IT27" s="6">
        <f>IFERROR(INDEX(Sales!$D$5:$ABF$18,MATCH(UsagePerHour!$B27,Sales!$C$5:$C$18,0),MATCH(UsagePerHour!IT$4,Sales!$D$3:$ABF$3,0))/IT$2*INDEX(Usage!$D$5:$ABF$11,MATCH(UsagePerHour!$B$20,Usage!$C$5:$C$11,0),MATCH(UsagePerHour!IT$4,Usage!$D$3:$ABF$3,0)),"")</f>
        <v>119.7304037326048</v>
      </c>
      <c r="IU27" s="6">
        <f>IFERROR(INDEX(Sales!$D$5:$ABF$18,MATCH(UsagePerHour!$B27,Sales!$C$5:$C$18,0),MATCH(UsagePerHour!IU$4,Sales!$D$3:$ABF$3,0))/IU$2*INDEX(Usage!$D$5:$ABF$11,MATCH(UsagePerHour!$B$20,Usage!$C$5:$C$11,0),MATCH(UsagePerHour!IU$4,Usage!$D$3:$ABF$3,0)),"")</f>
        <v>18.698996267633849</v>
      </c>
      <c r="IV27" s="6">
        <f>IFERROR(INDEX(Sales!$D$5:$ABF$18,MATCH(UsagePerHour!$B27,Sales!$C$5:$C$18,0),MATCH(UsagePerHour!IV$4,Sales!$D$3:$ABF$3,0))/IV$2*INDEX(Usage!$D$5:$ABF$11,MATCH(UsagePerHour!$B$20,Usage!$C$5:$C$11,0),MATCH(UsagePerHour!IV$4,Usage!$D$3:$ABF$3,0)),"")</f>
        <v>35.256510120427102</v>
      </c>
      <c r="IW27" s="6">
        <f>IFERROR(INDEX(Sales!$D$5:$ABF$18,MATCH(UsagePerHour!$B27,Sales!$C$5:$C$18,0),MATCH(UsagePerHour!IW$4,Sales!$D$3:$ABF$3,0))/IW$2*INDEX(Usage!$D$5:$ABF$11,MATCH(UsagePerHour!$B$20,Usage!$C$5:$C$11,0),MATCH(UsagePerHour!IW$4,Usage!$D$3:$ABF$3,0)),"")</f>
        <v>7.9215280541185837</v>
      </c>
      <c r="IX27" s="6">
        <f>IFERROR(INDEX(Sales!$D$5:$ABF$18,MATCH(UsagePerHour!$B27,Sales!$C$5:$C$18,0),MATCH(UsagePerHour!IX$4,Sales!$D$3:$ABF$3,0))/IX$2*INDEX(Usage!$D$5:$ABF$11,MATCH(UsagePerHour!$B$20,Usage!$C$5:$C$11,0),MATCH(UsagePerHour!IX$4,Usage!$D$3:$ABF$3,0)),"")</f>
        <v>54.923375041523641</v>
      </c>
      <c r="IY27" s="6">
        <f>IFERROR(INDEX(Sales!$D$5:$ABF$18,MATCH(UsagePerHour!$B27,Sales!$C$5:$C$18,0),MATCH(UsagePerHour!IY$4,Sales!$D$3:$ABF$3,0))/IY$2*INDEX(Usage!$D$5:$ABF$11,MATCH(UsagePerHour!$B$20,Usage!$C$5:$C$11,0),MATCH(UsagePerHour!IY$4,Usage!$D$3:$ABF$3,0)),"")</f>
        <v>1.6859668719879999</v>
      </c>
      <c r="IZ27" s="6">
        <f>IFERROR(INDEX(Sales!$D$5:$ABF$18,MATCH(UsagePerHour!$B27,Sales!$C$5:$C$18,0),MATCH(UsagePerHour!IZ$4,Sales!$D$3:$ABF$3,0))/IZ$2*INDEX(Usage!$D$5:$ABF$11,MATCH(UsagePerHour!$B$20,Usage!$C$5:$C$11,0),MATCH(UsagePerHour!IZ$4,Usage!$D$3:$ABF$3,0)),"")</f>
        <v>30.190763006046119</v>
      </c>
      <c r="JA27" s="6">
        <f>IFERROR(INDEX(Sales!$D$5:$ABF$18,MATCH(UsagePerHour!$B27,Sales!$C$5:$C$18,0),MATCH(UsagePerHour!JA$4,Sales!$D$3:$ABF$3,0))/JA$2*INDEX(Usage!$D$5:$ABF$11,MATCH(UsagePerHour!$B$20,Usage!$C$5:$C$11,0),MATCH(UsagePerHour!JA$4,Usage!$D$3:$ABF$3,0)),"")</f>
        <v>214.33122522783165</v>
      </c>
      <c r="JB27" s="6">
        <f>IFERROR(INDEX(Sales!$D$5:$ABF$18,MATCH(UsagePerHour!$B27,Sales!$C$5:$C$18,0),MATCH(UsagePerHour!JB$4,Sales!$D$3:$ABF$3,0))/JB$2*INDEX(Usage!$D$5:$ABF$11,MATCH(UsagePerHour!$B$20,Usage!$C$5:$C$11,0),MATCH(UsagePerHour!JB$4,Usage!$D$3:$ABF$3,0)),"")</f>
        <v>17.520941484242329</v>
      </c>
      <c r="JC27" s="6">
        <f>IFERROR(INDEX(Sales!$D$5:$ABF$18,MATCH(UsagePerHour!$B27,Sales!$C$5:$C$18,0),MATCH(UsagePerHour!JC$4,Sales!$D$3:$ABF$3,0))/JC$2*INDEX(Usage!$D$5:$ABF$11,MATCH(UsagePerHour!$B$20,Usage!$C$5:$C$11,0),MATCH(UsagePerHour!JC$4,Usage!$D$3:$ABF$3,0)),"")</f>
        <v>23.204401282559111</v>
      </c>
      <c r="JD27" s="6">
        <f>IFERROR(INDEX(Sales!$D$5:$ABF$18,MATCH(UsagePerHour!$B27,Sales!$C$5:$C$18,0),MATCH(UsagePerHour!JD$4,Sales!$D$3:$ABF$3,0))/JD$2*INDEX(Usage!$D$5:$ABF$11,MATCH(UsagePerHour!$B$20,Usage!$C$5:$C$11,0),MATCH(UsagePerHour!JD$4,Usage!$D$3:$ABF$3,0)),"")</f>
        <v>11.376153140846915</v>
      </c>
      <c r="JE27" s="6">
        <f>IFERROR(INDEX(Sales!$D$5:$ABF$18,MATCH(UsagePerHour!$B27,Sales!$C$5:$C$18,0),MATCH(UsagePerHour!JE$4,Sales!$D$3:$ABF$3,0))/JE$2*INDEX(Usage!$D$5:$ABF$11,MATCH(UsagePerHour!$B$20,Usage!$C$5:$C$11,0),MATCH(UsagePerHour!JE$4,Usage!$D$3:$ABF$3,0)),"")</f>
        <v>39.263156044368138</v>
      </c>
      <c r="JF27" s="6">
        <f>IFERROR(INDEX(Sales!$D$5:$ABF$18,MATCH(UsagePerHour!$B27,Sales!$C$5:$C$18,0),MATCH(UsagePerHour!JF$4,Sales!$D$3:$ABF$3,0))/JF$2*INDEX(Usage!$D$5:$ABF$11,MATCH(UsagePerHour!$B$20,Usage!$C$5:$C$11,0),MATCH(UsagePerHour!JF$4,Usage!$D$3:$ABF$3,0)),"")</f>
        <v>46.357978724368643</v>
      </c>
      <c r="JG27" s="6">
        <f>IFERROR(INDEX(Sales!$D$5:$ABF$18,MATCH(UsagePerHour!$B27,Sales!$C$5:$C$18,0),MATCH(UsagePerHour!JG$4,Sales!$D$3:$ABF$3,0))/JG$2*INDEX(Usage!$D$5:$ABF$11,MATCH(UsagePerHour!$B$20,Usage!$C$5:$C$11,0),MATCH(UsagePerHour!JG$4,Usage!$D$3:$ABF$3,0)),"")</f>
        <v>8.8859813845311528</v>
      </c>
      <c r="JH27" s="6">
        <f>IFERROR(INDEX(Sales!$D$5:$ABF$18,MATCH(UsagePerHour!$B27,Sales!$C$5:$C$18,0),MATCH(UsagePerHour!JH$4,Sales!$D$3:$ABF$3,0))/JH$2*INDEX(Usage!$D$5:$ABF$11,MATCH(UsagePerHour!$B$20,Usage!$C$5:$C$11,0),MATCH(UsagePerHour!JH$4,Usage!$D$3:$ABF$3,0)),"")</f>
        <v>166.18973977943449</v>
      </c>
      <c r="JI27" s="6">
        <f>IFERROR(INDEX(Sales!$D$5:$ABF$18,MATCH(UsagePerHour!$B27,Sales!$C$5:$C$18,0),MATCH(UsagePerHour!JI$4,Sales!$D$3:$ABF$3,0))/JI$2*INDEX(Usage!$D$5:$ABF$11,MATCH(UsagePerHour!$B$20,Usage!$C$5:$C$11,0),MATCH(UsagePerHour!JI$4,Usage!$D$3:$ABF$3,0)),"")</f>
        <v>24.587633213047667</v>
      </c>
      <c r="JJ27" s="6">
        <f>IFERROR(INDEX(Sales!$D$5:$ABF$18,MATCH(UsagePerHour!$B27,Sales!$C$5:$C$18,0),MATCH(UsagePerHour!JJ$4,Sales!$D$3:$ABF$3,0))/JJ$2*INDEX(Usage!$D$5:$ABF$11,MATCH(UsagePerHour!$B$20,Usage!$C$5:$C$11,0),MATCH(UsagePerHour!JJ$4,Usage!$D$3:$ABF$3,0)),"")</f>
        <v>14.329303696000693</v>
      </c>
      <c r="JK27" s="6">
        <f>IFERROR(INDEX(Sales!$D$5:$ABF$18,MATCH(UsagePerHour!$B27,Sales!$C$5:$C$18,0),MATCH(UsagePerHour!JK$4,Sales!$D$3:$ABF$3,0))/JK$2*INDEX(Usage!$D$5:$ABF$11,MATCH(UsagePerHour!$B$20,Usage!$C$5:$C$11,0),MATCH(UsagePerHour!JK$4,Usage!$D$3:$ABF$3,0)),"")</f>
        <v>5.1939255668045066</v>
      </c>
      <c r="JL27" s="6">
        <f>IFERROR(INDEX(Sales!$D$5:$ABF$18,MATCH(UsagePerHour!$B27,Sales!$C$5:$C$18,0),MATCH(UsagePerHour!JL$4,Sales!$D$3:$ABF$3,0))/JL$2*INDEX(Usage!$D$5:$ABF$11,MATCH(UsagePerHour!$B$20,Usage!$C$5:$C$11,0),MATCH(UsagePerHour!JL$4,Usage!$D$3:$ABF$3,0)),"")</f>
        <v>44.816900636405002</v>
      </c>
      <c r="JM27" s="6">
        <f>IFERROR(INDEX(Sales!$D$5:$ABF$18,MATCH(UsagePerHour!$B27,Sales!$C$5:$C$18,0),MATCH(UsagePerHour!JM$4,Sales!$D$3:$ABF$3,0))/JM$2*INDEX(Usage!$D$5:$ABF$11,MATCH(UsagePerHour!$B$20,Usage!$C$5:$C$11,0),MATCH(UsagePerHour!JM$4,Usage!$D$3:$ABF$3,0)),"")</f>
        <v>14.202946706343431</v>
      </c>
      <c r="JN27" s="6">
        <f>IFERROR(INDEX(Sales!$D$5:$ABF$18,MATCH(UsagePerHour!$B27,Sales!$C$5:$C$18,0),MATCH(UsagePerHour!JN$4,Sales!$D$3:$ABF$3,0))/JN$2*INDEX(Usage!$D$5:$ABF$11,MATCH(UsagePerHour!$B$20,Usage!$C$5:$C$11,0),MATCH(UsagePerHour!JN$4,Usage!$D$3:$ABF$3,0)),"")</f>
        <v>52.861518864491089</v>
      </c>
      <c r="JO27" s="6">
        <f>IFERROR(INDEX(Sales!$D$5:$ABF$18,MATCH(UsagePerHour!$B27,Sales!$C$5:$C$18,0),MATCH(UsagePerHour!JO$4,Sales!$D$3:$ABF$3,0))/JO$2*INDEX(Usage!$D$5:$ABF$11,MATCH(UsagePerHour!$B$20,Usage!$C$5:$C$11,0),MATCH(UsagePerHour!JO$4,Usage!$D$3:$ABF$3,0)),"")</f>
        <v>156.22631502837299</v>
      </c>
      <c r="JP27" s="6">
        <f>IFERROR(INDEX(Sales!$D$5:$ABF$18,MATCH(UsagePerHour!$B27,Sales!$C$5:$C$18,0),MATCH(UsagePerHour!JP$4,Sales!$D$3:$ABF$3,0))/JP$2*INDEX(Usage!$D$5:$ABF$11,MATCH(UsagePerHour!$B$20,Usage!$C$5:$C$11,0),MATCH(UsagePerHour!JP$4,Usage!$D$3:$ABF$3,0)),"")</f>
        <v>17.165215896798195</v>
      </c>
      <c r="JQ27" s="6">
        <f>IFERROR(INDEX(Sales!$D$5:$ABF$18,MATCH(UsagePerHour!$B27,Sales!$C$5:$C$18,0),MATCH(UsagePerHour!JQ$4,Sales!$D$3:$ABF$3,0))/JQ$2*INDEX(Usage!$D$5:$ABF$11,MATCH(UsagePerHour!$B$20,Usage!$C$5:$C$11,0),MATCH(UsagePerHour!JQ$4,Usage!$D$3:$ABF$3,0)),"")</f>
        <v>16.249879223621019</v>
      </c>
      <c r="JR27" s="6">
        <f>IFERROR(INDEX(Sales!$D$5:$ABF$18,MATCH(UsagePerHour!$B27,Sales!$C$5:$C$18,0),MATCH(UsagePerHour!JR$4,Sales!$D$3:$ABF$3,0))/JR$2*INDEX(Usage!$D$5:$ABF$11,MATCH(UsagePerHour!$B$20,Usage!$C$5:$C$11,0),MATCH(UsagePerHour!JR$4,Usage!$D$3:$ABF$3,0)),"")</f>
        <v>2.652521445282038</v>
      </c>
      <c r="JS27" s="6">
        <f>IFERROR(INDEX(Sales!$D$5:$ABF$18,MATCH(UsagePerHour!$B27,Sales!$C$5:$C$18,0),MATCH(UsagePerHour!JS$4,Sales!$D$3:$ABF$3,0))/JS$2*INDEX(Usage!$D$5:$ABF$11,MATCH(UsagePerHour!$B$20,Usage!$C$5:$C$11,0),MATCH(UsagePerHour!JS$4,Usage!$D$3:$ABF$3,0)),"")</f>
        <v>23.624735859176589</v>
      </c>
      <c r="JT27" s="6">
        <f>IFERROR(INDEX(Sales!$D$5:$ABF$18,MATCH(UsagePerHour!$B27,Sales!$C$5:$C$18,0),MATCH(UsagePerHour!JT$4,Sales!$D$3:$ABF$3,0))/JT$2*INDEX(Usage!$D$5:$ABF$11,MATCH(UsagePerHour!$B$20,Usage!$C$5:$C$11,0),MATCH(UsagePerHour!JT$4,Usage!$D$3:$ABF$3,0)),"")</f>
        <v>10.112110648824919</v>
      </c>
      <c r="JU27" s="6">
        <f>IFERROR(INDEX(Sales!$D$5:$ABF$18,MATCH(UsagePerHour!$B27,Sales!$C$5:$C$18,0),MATCH(UsagePerHour!JU$4,Sales!$D$3:$ABF$3,0))/JU$2*INDEX(Usage!$D$5:$ABF$11,MATCH(UsagePerHour!$B$20,Usage!$C$5:$C$11,0),MATCH(UsagePerHour!JU$4,Usage!$D$3:$ABF$3,0)),"")</f>
        <v>53.827937871941131</v>
      </c>
      <c r="JV27" s="6">
        <f>IFERROR(INDEX(Sales!$D$5:$ABF$18,MATCH(UsagePerHour!$B27,Sales!$C$5:$C$18,0),MATCH(UsagePerHour!JV$4,Sales!$D$3:$ABF$3,0))/JV$2*INDEX(Usage!$D$5:$ABF$11,MATCH(UsagePerHour!$B$20,Usage!$C$5:$C$11,0),MATCH(UsagePerHour!JV$4,Usage!$D$3:$ABF$3,0)),"")</f>
        <v>348.54394205709434</v>
      </c>
      <c r="JW27" s="6">
        <f>IFERROR(INDEX(Sales!$D$5:$ABF$18,MATCH(UsagePerHour!$B27,Sales!$C$5:$C$18,0),MATCH(UsagePerHour!JW$4,Sales!$D$3:$ABF$3,0))/JW$2*INDEX(Usage!$D$5:$ABF$11,MATCH(UsagePerHour!$B$20,Usage!$C$5:$C$11,0),MATCH(UsagePerHour!JW$4,Usage!$D$3:$ABF$3,0)),"")</f>
        <v>21.475931766518688</v>
      </c>
      <c r="JX27" s="6">
        <f>IFERROR(INDEX(Sales!$D$5:$ABF$18,MATCH(UsagePerHour!$B27,Sales!$C$5:$C$18,0),MATCH(UsagePerHour!JX$4,Sales!$D$3:$ABF$3,0))/JX$2*INDEX(Usage!$D$5:$ABF$11,MATCH(UsagePerHour!$B$20,Usage!$C$5:$C$11,0),MATCH(UsagePerHour!JX$4,Usage!$D$3:$ABF$3,0)),"")</f>
        <v>18.248533216719508</v>
      </c>
      <c r="JY27" s="6">
        <f>IFERROR(INDEX(Sales!$D$5:$ABF$18,MATCH(UsagePerHour!$B27,Sales!$C$5:$C$18,0),MATCH(UsagePerHour!JY$4,Sales!$D$3:$ABF$3,0))/JY$2*INDEX(Usage!$D$5:$ABF$11,MATCH(UsagePerHour!$B$20,Usage!$C$5:$C$11,0),MATCH(UsagePerHour!JY$4,Usage!$D$3:$ABF$3,0)),"")</f>
        <v>5.2783488701758339</v>
      </c>
      <c r="JZ27" s="6">
        <f>IFERROR(INDEX(Sales!$D$5:$ABF$18,MATCH(UsagePerHour!$B27,Sales!$C$5:$C$18,0),MATCH(UsagePerHour!JZ$4,Sales!$D$3:$ABF$3,0))/JZ$2*INDEX(Usage!$D$5:$ABF$11,MATCH(UsagePerHour!$B$20,Usage!$C$5:$C$11,0),MATCH(UsagePerHour!JZ$4,Usage!$D$3:$ABF$3,0)),"")</f>
        <v>50.981573249458698</v>
      </c>
      <c r="KA27" s="6">
        <f>IFERROR(INDEX(Sales!$D$5:$ABF$18,MATCH(UsagePerHour!$B27,Sales!$C$5:$C$18,0),MATCH(UsagePerHour!KA$4,Sales!$D$3:$ABF$3,0))/KA$2*INDEX(Usage!$D$5:$ABF$11,MATCH(UsagePerHour!$B$20,Usage!$C$5:$C$11,0),MATCH(UsagePerHour!KA$4,Usage!$D$3:$ABF$3,0)),"")</f>
        <v>31.057937505495815</v>
      </c>
      <c r="KB27" s="6">
        <f>IFERROR(INDEX(Sales!$D$5:$ABF$18,MATCH(UsagePerHour!$B27,Sales!$C$5:$C$18,0),MATCH(UsagePerHour!KB$4,Sales!$D$3:$ABF$3,0))/KB$2*INDEX(Usage!$D$5:$ABF$11,MATCH(UsagePerHour!$B$20,Usage!$C$5:$C$11,0),MATCH(UsagePerHour!KB$4,Usage!$D$3:$ABF$3,0)),"")</f>
        <v>26.405421545171194</v>
      </c>
      <c r="KC27" s="6">
        <f>IFERROR(INDEX(Sales!$D$5:$ABF$18,MATCH(UsagePerHour!$B27,Sales!$C$5:$C$18,0),MATCH(UsagePerHour!KC$4,Sales!$D$3:$ABF$3,0))/KC$2*INDEX(Usage!$D$5:$ABF$11,MATCH(UsagePerHour!$B$20,Usage!$C$5:$C$11,0),MATCH(UsagePerHour!KC$4,Usage!$D$3:$ABF$3,0)),"")</f>
        <v>292.24441477642665</v>
      </c>
      <c r="KD27" s="6">
        <f>IFERROR(INDEX(Sales!$D$5:$ABF$18,MATCH(UsagePerHour!$B27,Sales!$C$5:$C$18,0),MATCH(UsagePerHour!KD$4,Sales!$D$3:$ABF$3,0))/KD$2*INDEX(Usage!$D$5:$ABF$11,MATCH(UsagePerHour!$B$20,Usage!$C$5:$C$11,0),MATCH(UsagePerHour!KD$4,Usage!$D$3:$ABF$3,0)),"")</f>
        <v>13.158775619423515</v>
      </c>
      <c r="KE27" s="6">
        <f>IFERROR(INDEX(Sales!$D$5:$ABF$18,MATCH(UsagePerHour!$B27,Sales!$C$5:$C$18,0),MATCH(UsagePerHour!KE$4,Sales!$D$3:$ABF$3,0))/KE$2*INDEX(Usage!$D$5:$ABF$11,MATCH(UsagePerHour!$B$20,Usage!$C$5:$C$11,0),MATCH(UsagePerHour!KE$4,Usage!$D$3:$ABF$3,0)),"")</f>
        <v>22.058416699408628</v>
      </c>
      <c r="KF27" s="6">
        <f>IFERROR(INDEX(Sales!$D$5:$ABF$18,MATCH(UsagePerHour!$B27,Sales!$C$5:$C$18,0),MATCH(UsagePerHour!KF$4,Sales!$D$3:$ABF$3,0))/KF$2*INDEX(Usage!$D$5:$ABF$11,MATCH(UsagePerHour!$B$20,Usage!$C$5:$C$11,0),MATCH(UsagePerHour!KF$4,Usage!$D$3:$ABF$3,0)),"")</f>
        <v>9.6091522263654312</v>
      </c>
      <c r="KG27" s="6">
        <f>IFERROR(INDEX(Sales!$D$5:$ABF$18,MATCH(UsagePerHour!$B27,Sales!$C$5:$C$18,0),MATCH(UsagePerHour!KG$4,Sales!$D$3:$ABF$3,0))/KG$2*INDEX(Usage!$D$5:$ABF$11,MATCH(UsagePerHour!$B$20,Usage!$C$5:$C$11,0),MATCH(UsagePerHour!KG$4,Usage!$D$3:$ABF$3,0)),"")</f>
        <v>25.330438376311999</v>
      </c>
      <c r="KH27" s="6">
        <f>IFERROR(INDEX(Sales!$D$5:$ABF$18,MATCH(UsagePerHour!$B27,Sales!$C$5:$C$18,0),MATCH(UsagePerHour!KH$4,Sales!$D$3:$ABF$3,0))/KH$2*INDEX(Usage!$D$5:$ABF$11,MATCH(UsagePerHour!$B$20,Usage!$C$5:$C$11,0),MATCH(UsagePerHour!KH$4,Usage!$D$3:$ABF$3,0)),"")</f>
        <v>31.511067766054911</v>
      </c>
      <c r="KI27" s="6">
        <f>IFERROR(INDEX(Sales!$D$5:$ABF$18,MATCH(UsagePerHour!$B27,Sales!$C$5:$C$18,0),MATCH(UsagePerHour!KI$4,Sales!$D$3:$ABF$3,0))/KI$2*INDEX(Usage!$D$5:$ABF$11,MATCH(UsagePerHour!$B$20,Usage!$C$5:$C$11,0),MATCH(UsagePerHour!KI$4,Usage!$D$3:$ABF$3,0)),"")</f>
        <v>31.523077685131675</v>
      </c>
      <c r="KJ27" s="6">
        <f>IFERROR(INDEX(Sales!$D$5:$ABF$18,MATCH(UsagePerHour!$B27,Sales!$C$5:$C$18,0),MATCH(UsagePerHour!KJ$4,Sales!$D$3:$ABF$3,0))/KJ$2*INDEX(Usage!$D$5:$ABF$11,MATCH(UsagePerHour!$B$20,Usage!$C$5:$C$11,0),MATCH(UsagePerHour!KJ$4,Usage!$D$3:$ABF$3,0)),"")</f>
        <v>248.98918836663796</v>
      </c>
      <c r="KK27" s="6">
        <f>IFERROR(INDEX(Sales!$D$5:$ABF$18,MATCH(UsagePerHour!$B27,Sales!$C$5:$C$18,0),MATCH(UsagePerHour!KK$4,Sales!$D$3:$ABF$3,0))/KK$2*INDEX(Usage!$D$5:$ABF$11,MATCH(UsagePerHour!$B$20,Usage!$C$5:$C$11,0),MATCH(UsagePerHour!KK$4,Usage!$D$3:$ABF$3,0)),"")</f>
        <v>20.851802531726804</v>
      </c>
      <c r="KL27" s="6">
        <f>IFERROR(INDEX(Sales!$D$5:$ABF$18,MATCH(UsagePerHour!$B27,Sales!$C$5:$C$18,0),MATCH(UsagePerHour!KL$4,Sales!$D$3:$ABF$3,0))/KL$2*INDEX(Usage!$D$5:$ABF$11,MATCH(UsagePerHour!$B$20,Usage!$C$5:$C$11,0),MATCH(UsagePerHour!KL$4,Usage!$D$3:$ABF$3,0)),"")</f>
        <v>20.406621460288697</v>
      </c>
      <c r="KM27" s="6">
        <f>IFERROR(INDEX(Sales!$D$5:$ABF$18,MATCH(UsagePerHour!$B27,Sales!$C$5:$C$18,0),MATCH(UsagePerHour!KM$4,Sales!$D$3:$ABF$3,0))/KM$2*INDEX(Usage!$D$5:$ABF$11,MATCH(UsagePerHour!$B$20,Usage!$C$5:$C$11,0),MATCH(UsagePerHour!KM$4,Usage!$D$3:$ABF$3,0)),"")</f>
        <v>12.609000243673199</v>
      </c>
      <c r="KN27" s="6">
        <f>IFERROR(INDEX(Sales!$D$5:$ABF$18,MATCH(UsagePerHour!$B27,Sales!$C$5:$C$18,0),MATCH(UsagePerHour!KN$4,Sales!$D$3:$ABF$3,0))/KN$2*INDEX(Usage!$D$5:$ABF$11,MATCH(UsagePerHour!$B$20,Usage!$C$5:$C$11,0),MATCH(UsagePerHour!KN$4,Usage!$D$3:$ABF$3,0)),"")</f>
        <v>48.22839670601838</v>
      </c>
      <c r="KO27" s="6">
        <f>IFERROR(INDEX(Sales!$D$5:$ABF$18,MATCH(UsagePerHour!$B27,Sales!$C$5:$C$18,0),MATCH(UsagePerHour!KO$4,Sales!$D$3:$ABF$3,0))/KO$2*INDEX(Usage!$D$5:$ABF$11,MATCH(UsagePerHour!$B$20,Usage!$C$5:$C$11,0),MATCH(UsagePerHour!KO$4,Usage!$D$3:$ABF$3,0)),"")</f>
        <v>15.047522242825305</v>
      </c>
      <c r="KP27" s="6">
        <f>IFERROR(INDEX(Sales!$D$5:$ABF$18,MATCH(UsagePerHour!$B27,Sales!$C$5:$C$18,0),MATCH(UsagePerHour!KP$4,Sales!$D$3:$ABF$3,0))/KP$2*INDEX(Usage!$D$5:$ABF$11,MATCH(UsagePerHour!$B$20,Usage!$C$5:$C$11,0),MATCH(UsagePerHour!KP$4,Usage!$D$3:$ABF$3,0)),"")</f>
        <v>17.04149238604839</v>
      </c>
      <c r="KQ27" s="6">
        <f>IFERROR(INDEX(Sales!$D$5:$ABF$18,MATCH(UsagePerHour!$B27,Sales!$C$5:$C$18,0),MATCH(UsagePerHour!KQ$4,Sales!$D$3:$ABF$3,0))/KQ$2*INDEX(Usage!$D$5:$ABF$11,MATCH(UsagePerHour!$B$20,Usage!$C$5:$C$11,0),MATCH(UsagePerHour!KQ$4,Usage!$D$3:$ABF$3,0)),"")</f>
        <v>420.8010042584707</v>
      </c>
      <c r="KR27" s="6">
        <f>IFERROR(INDEX(Sales!$D$5:$ABF$18,MATCH(UsagePerHour!$B27,Sales!$C$5:$C$18,0),MATCH(UsagePerHour!KR$4,Sales!$D$3:$ABF$3,0))/KR$2*INDEX(Usage!$D$5:$ABF$11,MATCH(UsagePerHour!$B$20,Usage!$C$5:$C$11,0),MATCH(UsagePerHour!KR$4,Usage!$D$3:$ABF$3,0)),"")</f>
        <v>30.146619698341201</v>
      </c>
      <c r="KS27" s="6">
        <f>IFERROR(INDEX(Sales!$D$5:$ABF$18,MATCH(UsagePerHour!$B27,Sales!$C$5:$C$18,0),MATCH(UsagePerHour!KS$4,Sales!$D$3:$ABF$3,0))/KS$2*INDEX(Usage!$D$5:$ABF$11,MATCH(UsagePerHour!$B$20,Usage!$C$5:$C$11,0),MATCH(UsagePerHour!KS$4,Usage!$D$3:$ABF$3,0)),"")</f>
        <v>22.698222514812375</v>
      </c>
      <c r="KT27" s="6">
        <f>IFERROR(INDEX(Sales!$D$5:$ABF$18,MATCH(UsagePerHour!$B27,Sales!$C$5:$C$18,0),MATCH(UsagePerHour!KT$4,Sales!$D$3:$ABF$3,0))/KT$2*INDEX(Usage!$D$5:$ABF$11,MATCH(UsagePerHour!$B$20,Usage!$C$5:$C$11,0),MATCH(UsagePerHour!KT$4,Usage!$D$3:$ABF$3,0)),"")</f>
        <v>24.725318076861953</v>
      </c>
      <c r="KU27" s="6">
        <f>IFERROR(INDEX(Sales!$D$5:$ABF$18,MATCH(UsagePerHour!$B27,Sales!$C$5:$C$18,0),MATCH(UsagePerHour!KU$4,Sales!$D$3:$ABF$3,0))/KU$2*INDEX(Usage!$D$5:$ABF$11,MATCH(UsagePerHour!$B$20,Usage!$C$5:$C$11,0),MATCH(UsagePerHour!KU$4,Usage!$D$3:$ABF$3,0)),"")</f>
        <v>64.42412399776353</v>
      </c>
      <c r="KV27" s="6">
        <f>IFERROR(INDEX(Sales!$D$5:$ABF$18,MATCH(UsagePerHour!$B27,Sales!$C$5:$C$18,0),MATCH(UsagePerHour!KV$4,Sales!$D$3:$ABF$3,0))/KV$2*INDEX(Usage!$D$5:$ABF$11,MATCH(UsagePerHour!$B$20,Usage!$C$5:$C$11,0),MATCH(UsagePerHour!KV$4,Usage!$D$3:$ABF$3,0)),"")</f>
        <v>12.959144227520845</v>
      </c>
      <c r="KW27" s="6">
        <f>IFERROR(INDEX(Sales!$D$5:$ABF$18,MATCH(UsagePerHour!$B27,Sales!$C$5:$C$18,0),MATCH(UsagePerHour!KW$4,Sales!$D$3:$ABF$3,0))/KW$2*INDEX(Usage!$D$5:$ABF$11,MATCH(UsagePerHour!$B$20,Usage!$C$5:$C$11,0),MATCH(UsagePerHour!KW$4,Usage!$D$3:$ABF$3,0)),"")</f>
        <v>23.285852616943089</v>
      </c>
      <c r="KX27" s="6">
        <f>IFERROR(INDEX(Sales!$D$5:$ABF$18,MATCH(UsagePerHour!$B27,Sales!$C$5:$C$18,0),MATCH(UsagePerHour!KX$4,Sales!$D$3:$ABF$3,0))/KX$2*INDEX(Usage!$D$5:$ABF$11,MATCH(UsagePerHour!$B$20,Usage!$C$5:$C$11,0),MATCH(UsagePerHour!KX$4,Usage!$D$3:$ABF$3,0)),"")</f>
        <v>372.60991634565863</v>
      </c>
      <c r="KY27" s="6">
        <f>IFERROR(INDEX(Sales!$D$5:$ABF$18,MATCH(UsagePerHour!$B27,Sales!$C$5:$C$18,0),MATCH(UsagePerHour!KY$4,Sales!$D$3:$ABF$3,0))/KY$2*INDEX(Usage!$D$5:$ABF$11,MATCH(UsagePerHour!$B$20,Usage!$C$5:$C$11,0),MATCH(UsagePerHour!KY$4,Usage!$D$3:$ABF$3,0)),"")</f>
        <v>12.400689853406151</v>
      </c>
      <c r="KZ27" s="6">
        <f>IFERROR(INDEX(Sales!$D$5:$ABF$18,MATCH(UsagePerHour!$B27,Sales!$C$5:$C$18,0),MATCH(UsagePerHour!KZ$4,Sales!$D$3:$ABF$3,0))/KZ$2*INDEX(Usage!$D$5:$ABF$11,MATCH(UsagePerHour!$B$20,Usage!$C$5:$C$11,0),MATCH(UsagePerHour!KZ$4,Usage!$D$3:$ABF$3,0)),"")</f>
        <v>56.838018125614724</v>
      </c>
      <c r="LA27" s="6">
        <f>IFERROR(INDEX(Sales!$D$5:$ABF$18,MATCH(UsagePerHour!$B27,Sales!$C$5:$C$18,0),MATCH(UsagePerHour!LA$4,Sales!$D$3:$ABF$3,0))/LA$2*INDEX(Usage!$D$5:$ABF$11,MATCH(UsagePerHour!$B$20,Usage!$C$5:$C$11,0),MATCH(UsagePerHour!LA$4,Usage!$D$3:$ABF$3,0)),"")</f>
        <v>3.5764786518612852</v>
      </c>
      <c r="LB27" s="6">
        <f>IFERROR(INDEX(Sales!$D$5:$ABF$18,MATCH(UsagePerHour!$B27,Sales!$C$5:$C$18,0),MATCH(UsagePerHour!LB$4,Sales!$D$3:$ABF$3,0))/LB$2*INDEX(Usage!$D$5:$ABF$11,MATCH(UsagePerHour!$B$20,Usage!$C$5:$C$11,0),MATCH(UsagePerHour!LB$4,Usage!$D$3:$ABF$3,0)),"")</f>
        <v>49.941457203444592</v>
      </c>
      <c r="LC27" s="6">
        <f>IFERROR(INDEX(Sales!$D$5:$ABF$18,MATCH(UsagePerHour!$B27,Sales!$C$5:$C$18,0),MATCH(UsagePerHour!LC$4,Sales!$D$3:$ABF$3,0))/LC$2*INDEX(Usage!$D$5:$ABF$11,MATCH(UsagePerHour!$B$20,Usage!$C$5:$C$11,0),MATCH(UsagePerHour!LC$4,Usage!$D$3:$ABF$3,0)),"")</f>
        <v>10.807934615474029</v>
      </c>
      <c r="LD27" s="6">
        <f>IFERROR(INDEX(Sales!$D$5:$ABF$18,MATCH(UsagePerHour!$B27,Sales!$C$5:$C$18,0),MATCH(UsagePerHour!LD$4,Sales!$D$3:$ABF$3,0))/LD$2*INDEX(Usage!$D$5:$ABF$11,MATCH(UsagePerHour!$B$20,Usage!$C$5:$C$11,0),MATCH(UsagePerHour!LD$4,Usage!$D$3:$ABF$3,0)),"")</f>
        <v>14.604063457966928</v>
      </c>
      <c r="LE27" s="6">
        <f>IFERROR(INDEX(Sales!$D$5:$ABF$18,MATCH(UsagePerHour!$B27,Sales!$C$5:$C$18,0),MATCH(UsagePerHour!LE$4,Sales!$D$3:$ABF$3,0))/LE$2*INDEX(Usage!$D$5:$ABF$11,MATCH(UsagePerHour!$B$20,Usage!$C$5:$C$11,0),MATCH(UsagePerHour!LE$4,Usage!$D$3:$ABF$3,0)),"")</f>
        <v>128.74511988575796</v>
      </c>
      <c r="LF27" s="6">
        <f>IFERROR(INDEX(Sales!$D$5:$ABF$18,MATCH(UsagePerHour!$B27,Sales!$C$5:$C$18,0),MATCH(UsagePerHour!LF$4,Sales!$D$3:$ABF$3,0))/LF$2*INDEX(Usage!$D$5:$ABF$11,MATCH(UsagePerHour!$B$20,Usage!$C$5:$C$11,0),MATCH(UsagePerHour!LF$4,Usage!$D$3:$ABF$3,0)),"")</f>
        <v>31.507648077488941</v>
      </c>
      <c r="LG27" s="6">
        <f>IFERROR(INDEX(Sales!$D$5:$ABF$18,MATCH(UsagePerHour!$B27,Sales!$C$5:$C$18,0),MATCH(UsagePerHour!LG$4,Sales!$D$3:$ABF$3,0))/LG$2*INDEX(Usage!$D$5:$ABF$11,MATCH(UsagePerHour!$B$20,Usage!$C$5:$C$11,0),MATCH(UsagePerHour!LG$4,Usage!$D$3:$ABF$3,0)),"")</f>
        <v>20.79579287694779</v>
      </c>
      <c r="LH27" s="6">
        <f>IFERROR(INDEX(Sales!$D$5:$ABF$18,MATCH(UsagePerHour!$B27,Sales!$C$5:$C$18,0),MATCH(UsagePerHour!LH$4,Sales!$D$3:$ABF$3,0))/LH$2*INDEX(Usage!$D$5:$ABF$11,MATCH(UsagePerHour!$B$20,Usage!$C$5:$C$11,0),MATCH(UsagePerHour!LH$4,Usage!$D$3:$ABF$3,0)),"")</f>
        <v>4.6700295897586761</v>
      </c>
      <c r="LI27" s="6">
        <f>IFERROR(INDEX(Sales!$D$5:$ABF$18,MATCH(UsagePerHour!$B27,Sales!$C$5:$C$18,0),MATCH(UsagePerHour!LI$4,Sales!$D$3:$ABF$3,0))/LI$2*INDEX(Usage!$D$5:$ABF$11,MATCH(UsagePerHour!$B$20,Usage!$C$5:$C$11,0),MATCH(UsagePerHour!LI$4,Usage!$D$3:$ABF$3,0)),"")</f>
        <v>50.072978043835988</v>
      </c>
      <c r="LJ27" s="6">
        <f>IFERROR(INDEX(Sales!$D$5:$ABF$18,MATCH(UsagePerHour!$B27,Sales!$C$5:$C$18,0),MATCH(UsagePerHour!LJ$4,Sales!$D$3:$ABF$3,0))/LJ$2*INDEX(Usage!$D$5:$ABF$11,MATCH(UsagePerHour!$B$20,Usage!$C$5:$C$11,0),MATCH(UsagePerHour!LJ$4,Usage!$D$3:$ABF$3,0)),"")</f>
        <v>22.218345546067791</v>
      </c>
      <c r="LK27" s="6">
        <f>IFERROR(INDEX(Sales!$D$5:$ABF$18,MATCH(UsagePerHour!$B27,Sales!$C$5:$C$18,0),MATCH(UsagePerHour!LK$4,Sales!$D$3:$ABF$3,0))/LK$2*INDEX(Usage!$D$5:$ABF$11,MATCH(UsagePerHour!$B$20,Usage!$C$5:$C$11,0),MATCH(UsagePerHour!LK$4,Usage!$D$3:$ABF$3,0)),"")</f>
        <v>15.667433414237754</v>
      </c>
      <c r="LL27" s="6">
        <f>IFERROR(INDEX(Sales!$D$5:$ABF$18,MATCH(UsagePerHour!$B27,Sales!$C$5:$C$18,0),MATCH(UsagePerHour!LL$4,Sales!$D$3:$ABF$3,0))/LL$2*INDEX(Usage!$D$5:$ABF$11,MATCH(UsagePerHour!$B$20,Usage!$C$5:$C$11,0),MATCH(UsagePerHour!LL$4,Usage!$D$3:$ABF$3,0)),"")</f>
        <v>271.71821156194403</v>
      </c>
      <c r="LM27" s="6">
        <f>IFERROR(INDEX(Sales!$D$5:$ABF$18,MATCH(UsagePerHour!$B27,Sales!$C$5:$C$18,0),MATCH(UsagePerHour!LM$4,Sales!$D$3:$ABF$3,0))/LM$2*INDEX(Usage!$D$5:$ABF$11,MATCH(UsagePerHour!$B$20,Usage!$C$5:$C$11,0),MATCH(UsagePerHour!LM$4,Usage!$D$3:$ABF$3,0)),"")</f>
        <v>17.874183302884827</v>
      </c>
      <c r="LN27" s="6">
        <f>IFERROR(INDEX(Sales!$D$5:$ABF$18,MATCH(UsagePerHour!$B27,Sales!$C$5:$C$18,0),MATCH(UsagePerHour!LN$4,Sales!$D$3:$ABF$3,0))/LN$2*INDEX(Usage!$D$5:$ABF$11,MATCH(UsagePerHour!$B$20,Usage!$C$5:$C$11,0),MATCH(UsagePerHour!LN$4,Usage!$D$3:$ABF$3,0)),"")</f>
        <v>28.629990605227295</v>
      </c>
      <c r="LO27" s="6">
        <f>IFERROR(INDEX(Sales!$D$5:$ABF$18,MATCH(UsagePerHour!$B27,Sales!$C$5:$C$18,0),MATCH(UsagePerHour!LO$4,Sales!$D$3:$ABF$3,0))/LO$2*INDEX(Usage!$D$5:$ABF$11,MATCH(UsagePerHour!$B$20,Usage!$C$5:$C$11,0),MATCH(UsagePerHour!LO$4,Usage!$D$3:$ABF$3,0)),"")</f>
        <v>13.016969863240341</v>
      </c>
      <c r="LP27" s="6">
        <f>IFERROR(INDEX(Sales!$D$5:$ABF$18,MATCH(UsagePerHour!$B27,Sales!$C$5:$C$18,0),MATCH(UsagePerHour!LP$4,Sales!$D$3:$ABF$3,0))/LP$2*INDEX(Usage!$D$5:$ABF$11,MATCH(UsagePerHour!$B$20,Usage!$C$5:$C$11,0),MATCH(UsagePerHour!LP$4,Usage!$D$3:$ABF$3,0)),"")</f>
        <v>2.5051806080156593</v>
      </c>
      <c r="LQ27" s="6">
        <f>IFERROR(INDEX(Sales!$D$5:$ABF$18,MATCH(UsagePerHour!$B27,Sales!$C$5:$C$18,0),MATCH(UsagePerHour!LQ$4,Sales!$D$3:$ABF$3,0))/LQ$2*INDEX(Usage!$D$5:$ABF$11,MATCH(UsagePerHour!$B$20,Usage!$C$5:$C$11,0),MATCH(UsagePerHour!LQ$4,Usage!$D$3:$ABF$3,0)),"")</f>
        <v>25.849489041899048</v>
      </c>
      <c r="LR27" s="6">
        <f>IFERROR(INDEX(Sales!$D$5:$ABF$18,MATCH(UsagePerHour!$B27,Sales!$C$5:$C$18,0),MATCH(UsagePerHour!LR$4,Sales!$D$3:$ABF$3,0))/LR$2*INDEX(Usage!$D$5:$ABF$11,MATCH(UsagePerHour!$B$20,Usage!$C$5:$C$11,0),MATCH(UsagePerHour!LR$4,Usage!$D$3:$ABF$3,0)),"")</f>
        <v>29.151922729734608</v>
      </c>
      <c r="LS27" s="6">
        <f>IFERROR(INDEX(Sales!$D$5:$ABF$18,MATCH(UsagePerHour!$B27,Sales!$C$5:$C$18,0),MATCH(UsagePerHour!LS$4,Sales!$D$3:$ABF$3,0))/LS$2*INDEX(Usage!$D$5:$ABF$11,MATCH(UsagePerHour!$B$20,Usage!$C$5:$C$11,0),MATCH(UsagePerHour!LS$4,Usage!$D$3:$ABF$3,0)),"")</f>
        <v>257.42833665736634</v>
      </c>
      <c r="LT27" s="6">
        <f>IFERROR(INDEX(Sales!$D$5:$ABF$18,MATCH(UsagePerHour!$B27,Sales!$C$5:$C$18,0),MATCH(UsagePerHour!LT$4,Sales!$D$3:$ABF$3,0))/LT$2*INDEX(Usage!$D$5:$ABF$11,MATCH(UsagePerHour!$B$20,Usage!$C$5:$C$11,0),MATCH(UsagePerHour!LT$4,Usage!$D$3:$ABF$3,0)),"")</f>
        <v>24.143749377266349</v>
      </c>
      <c r="LU27" s="6">
        <f>IFERROR(INDEX(Sales!$D$5:$ABF$18,MATCH(UsagePerHour!$B27,Sales!$C$5:$C$18,0),MATCH(UsagePerHour!LU$4,Sales!$D$3:$ABF$3,0))/LU$2*INDEX(Usage!$D$5:$ABF$11,MATCH(UsagePerHour!$B$20,Usage!$C$5:$C$11,0),MATCH(UsagePerHour!LU$4,Usage!$D$3:$ABF$3,0)),"")</f>
        <v>12.371190311334622</v>
      </c>
      <c r="LV27" s="6">
        <f>IFERROR(INDEX(Sales!$D$5:$ABF$18,MATCH(UsagePerHour!$B27,Sales!$C$5:$C$18,0),MATCH(UsagePerHour!LV$4,Sales!$D$3:$ABF$3,0))/LV$2*INDEX(Usage!$D$5:$ABF$11,MATCH(UsagePerHour!$B$20,Usage!$C$5:$C$11,0),MATCH(UsagePerHour!LV$4,Usage!$D$3:$ABF$3,0)),"")</f>
        <v>22.459688622754491</v>
      </c>
      <c r="LW27" s="6">
        <f>IFERROR(INDEX(Sales!$D$5:$ABF$18,MATCH(UsagePerHour!$B27,Sales!$C$5:$C$18,0),MATCH(UsagePerHour!LW$4,Sales!$D$3:$ABF$3,0))/LW$2*INDEX(Usage!$D$5:$ABF$11,MATCH(UsagePerHour!$B$20,Usage!$C$5:$C$11,0),MATCH(UsagePerHour!LW$4,Usage!$D$3:$ABF$3,0)),"")</f>
        <v>9.2466786355475765</v>
      </c>
      <c r="LX27" s="6">
        <f>IFERROR(INDEX(Sales!$D$5:$ABF$18,MATCH(UsagePerHour!$B27,Sales!$C$5:$C$18,0),MATCH(UsagePerHour!LX$4,Sales!$D$3:$ABF$3,0))/LX$2*INDEX(Usage!$D$5:$ABF$11,MATCH(UsagePerHour!$B$20,Usage!$C$5:$C$11,0),MATCH(UsagePerHour!LX$4,Usage!$D$3:$ABF$3,0)),"")</f>
        <v>4.927038162156312</v>
      </c>
      <c r="LY27" s="6">
        <f>IFERROR(INDEX(Sales!$D$5:$ABF$18,MATCH(UsagePerHour!$B27,Sales!$C$5:$C$18,0),MATCH(UsagePerHour!LY$4,Sales!$D$3:$ABF$3,0))/LY$2*INDEX(Usage!$D$5:$ABF$11,MATCH(UsagePerHour!$B$20,Usage!$C$5:$C$11,0),MATCH(UsagePerHour!LY$4,Usage!$D$3:$ABF$3,0)),"")</f>
        <v>35.397883614837127</v>
      </c>
      <c r="LZ27" s="6">
        <f>IFERROR(INDEX(Sales!$D$5:$ABF$18,MATCH(UsagePerHour!$B27,Sales!$C$5:$C$18,0),MATCH(UsagePerHour!LZ$4,Sales!$D$3:$ABF$3,0))/LZ$2*INDEX(Usage!$D$5:$ABF$11,MATCH(UsagePerHour!$B$20,Usage!$C$5:$C$11,0),MATCH(UsagePerHour!LZ$4,Usage!$D$3:$ABF$3,0)),"")</f>
        <v>287.90425980329542</v>
      </c>
      <c r="MA27" s="6">
        <f>IFERROR(INDEX(Sales!$D$5:$ABF$18,MATCH(UsagePerHour!$B27,Sales!$C$5:$C$18,0),MATCH(UsagePerHour!MA$4,Sales!$D$3:$ABF$3,0))/MA$2*INDEX(Usage!$D$5:$ABF$11,MATCH(UsagePerHour!$B$20,Usage!$C$5:$C$11,0),MATCH(UsagePerHour!MA$4,Usage!$D$3:$ABF$3,0)),"")</f>
        <v>15.47233752018467</v>
      </c>
      <c r="MB27" s="6">
        <f>IFERROR(INDEX(Sales!$D$5:$ABF$18,MATCH(UsagePerHour!$B27,Sales!$C$5:$C$18,0),MATCH(UsagePerHour!MB$4,Sales!$D$3:$ABF$3,0))/MB$2*INDEX(Usage!$D$5:$ABF$11,MATCH(UsagePerHour!$B$20,Usage!$C$5:$C$11,0),MATCH(UsagePerHour!MB$4,Usage!$D$3:$ABF$3,0)),"")</f>
        <v>23.862643816637551</v>
      </c>
      <c r="MC27" s="6">
        <f>IFERROR(INDEX(Sales!$D$5:$ABF$18,MATCH(UsagePerHour!$B27,Sales!$C$5:$C$18,0),MATCH(UsagePerHour!MC$4,Sales!$D$3:$ABF$3,0))/MC$2*INDEX(Usage!$D$5:$ABF$11,MATCH(UsagePerHour!$B$20,Usage!$C$5:$C$11,0),MATCH(UsagePerHour!MC$4,Usage!$D$3:$ABF$3,0)),"")</f>
        <v>2.1565603458347939</v>
      </c>
      <c r="MD27" s="6">
        <f>IFERROR(INDEX(Sales!$D$5:$ABF$18,MATCH(UsagePerHour!$B27,Sales!$C$5:$C$18,0),MATCH(UsagePerHour!MD$4,Sales!$D$3:$ABF$3,0))/MD$2*INDEX(Usage!$D$5:$ABF$11,MATCH(UsagePerHour!$B$20,Usage!$C$5:$C$11,0),MATCH(UsagePerHour!MD$4,Usage!$D$3:$ABF$3,0)),"")</f>
        <v>36.287064340782322</v>
      </c>
      <c r="ME27" s="6">
        <f>IFERROR(INDEX(Sales!$D$5:$ABF$18,MATCH(UsagePerHour!$B27,Sales!$C$5:$C$18,0),MATCH(UsagePerHour!ME$4,Sales!$D$3:$ABF$3,0))/ME$2*INDEX(Usage!$D$5:$ABF$11,MATCH(UsagePerHour!$B$20,Usage!$C$5:$C$11,0),MATCH(UsagePerHour!ME$4,Usage!$D$3:$ABF$3,0)),"")</f>
        <v>31.723905985946814</v>
      </c>
      <c r="MF27" s="6">
        <f>IFERROR(INDEX(Sales!$D$5:$ABF$18,MATCH(UsagePerHour!$B27,Sales!$C$5:$C$18,0),MATCH(UsagePerHour!MF$4,Sales!$D$3:$ABF$3,0))/MF$2*INDEX(Usage!$D$5:$ABF$11,MATCH(UsagePerHour!$B$20,Usage!$C$5:$C$11,0),MATCH(UsagePerHour!MF$4,Usage!$D$3:$ABF$3,0)),"")</f>
        <v>112.10326040370168</v>
      </c>
      <c r="MG27" s="6">
        <f>IFERROR(INDEX(Sales!$D$5:$ABF$18,MATCH(UsagePerHour!$B27,Sales!$C$5:$C$18,0),MATCH(UsagePerHour!MG$4,Sales!$D$3:$ABF$3,0))/MG$2*INDEX(Usage!$D$5:$ABF$11,MATCH(UsagePerHour!$B$20,Usage!$C$5:$C$11,0),MATCH(UsagePerHour!MG$4,Usage!$D$3:$ABF$3,0)),"")</f>
        <v>238.33491353859134</v>
      </c>
      <c r="MH27" s="6">
        <f>IFERROR(INDEX(Sales!$D$5:$ABF$18,MATCH(UsagePerHour!$B27,Sales!$C$5:$C$18,0),MATCH(UsagePerHour!MH$4,Sales!$D$3:$ABF$3,0))/MH$2*INDEX(Usage!$D$5:$ABF$11,MATCH(UsagePerHour!$B$20,Usage!$C$5:$C$11,0),MATCH(UsagePerHour!MH$4,Usage!$D$3:$ABF$3,0)),"")</f>
        <v>22.179758651730026</v>
      </c>
      <c r="MI27" s="6">
        <f>IFERROR(INDEX(Sales!$D$5:$ABF$18,MATCH(UsagePerHour!$B27,Sales!$C$5:$C$18,0),MATCH(UsagePerHour!MI$4,Sales!$D$3:$ABF$3,0))/MI$2*INDEX(Usage!$D$5:$ABF$11,MATCH(UsagePerHour!$B$20,Usage!$C$5:$C$11,0),MATCH(UsagePerHour!MI$4,Usage!$D$3:$ABF$3,0)),"")</f>
        <v>20.591135965995086</v>
      </c>
      <c r="MJ27" s="6">
        <f>IFERROR(INDEX(Sales!$D$5:$ABF$18,MATCH(UsagePerHour!$B27,Sales!$C$5:$C$18,0),MATCH(UsagePerHour!MJ$4,Sales!$D$3:$ABF$3,0))/MJ$2*INDEX(Usage!$D$5:$ABF$11,MATCH(UsagePerHour!$B$20,Usage!$C$5:$C$11,0),MATCH(UsagePerHour!MJ$4,Usage!$D$3:$ABF$3,0)),"")</f>
        <v>8.0137317899740328</v>
      </c>
      <c r="MK27" s="6">
        <f>IFERROR(INDEX(Sales!$D$5:$ABF$18,MATCH(UsagePerHour!$B27,Sales!$C$5:$C$18,0),MATCH(UsagePerHour!MK$4,Sales!$D$3:$ABF$3,0))/MK$2*INDEX(Usage!$D$5:$ABF$11,MATCH(UsagePerHour!$B$20,Usage!$C$5:$C$11,0),MATCH(UsagePerHour!MK$4,Usage!$D$3:$ABF$3,0)),"")</f>
        <v>24.109359226766465</v>
      </c>
      <c r="ML27" s="6">
        <f>IFERROR(INDEX(Sales!$D$5:$ABF$18,MATCH(UsagePerHour!$B27,Sales!$C$5:$C$18,0),MATCH(UsagePerHour!ML$4,Sales!$D$3:$ABF$3,0))/ML$2*INDEX(Usage!$D$5:$ABF$11,MATCH(UsagePerHour!$B$20,Usage!$C$5:$C$11,0),MATCH(UsagePerHour!ML$4,Usage!$D$3:$ABF$3,0)),"")</f>
        <v>17.68199639412758</v>
      </c>
      <c r="MM27" s="6">
        <f>IFERROR(INDEX(Sales!$D$5:$ABF$18,MATCH(UsagePerHour!$B27,Sales!$C$5:$C$18,0),MATCH(UsagePerHour!MM$4,Sales!$D$3:$ABF$3,0))/MM$2*INDEX(Usage!$D$5:$ABF$11,MATCH(UsagePerHour!$B$20,Usage!$C$5:$C$11,0),MATCH(UsagePerHour!MM$4,Usage!$D$3:$ABF$3,0)),"")</f>
        <v>23.331770589154555</v>
      </c>
      <c r="MN27" s="6">
        <f>IFERROR(INDEX(Sales!$D$5:$ABF$18,MATCH(UsagePerHour!$B27,Sales!$C$5:$C$18,0),MATCH(UsagePerHour!MN$4,Sales!$D$3:$ABF$3,0))/MN$2*INDEX(Usage!$D$5:$ABF$11,MATCH(UsagePerHour!$B$20,Usage!$C$5:$C$11,0),MATCH(UsagePerHour!MN$4,Usage!$D$3:$ABF$3,0)),"")</f>
        <v>160.15403094498768</v>
      </c>
      <c r="MO27" s="6">
        <f>IFERROR(INDEX(Sales!$D$5:$ABF$18,MATCH(UsagePerHour!$B27,Sales!$C$5:$C$18,0),MATCH(UsagePerHour!MO$4,Sales!$D$3:$ABF$3,0))/MO$2*INDEX(Usage!$D$5:$ABF$11,MATCH(UsagePerHour!$B$20,Usage!$C$5:$C$11,0),MATCH(UsagePerHour!MO$4,Usage!$D$3:$ABF$3,0)),"")</f>
        <v>24.143749377266349</v>
      </c>
      <c r="MP27" s="6">
        <f>IFERROR(INDEX(Sales!$D$5:$ABF$18,MATCH(UsagePerHour!$B27,Sales!$C$5:$C$18,0),MATCH(UsagePerHour!MP$4,Sales!$D$3:$ABF$3,0))/MP$2*INDEX(Usage!$D$5:$ABF$11,MATCH(UsagePerHour!$B$20,Usage!$C$5:$C$11,0),MATCH(UsagePerHour!MP$4,Usage!$D$3:$ABF$3,0)),"")</f>
        <v>12.371190311334622</v>
      </c>
      <c r="MQ27" s="6">
        <f>IFERROR(INDEX(Sales!$D$5:$ABF$18,MATCH(UsagePerHour!$B27,Sales!$C$5:$C$18,0),MATCH(UsagePerHour!MQ$4,Sales!$D$3:$ABF$3,0))/MQ$2*INDEX(Usage!$D$5:$ABF$11,MATCH(UsagePerHour!$B$20,Usage!$C$5:$C$11,0),MATCH(UsagePerHour!MQ$4,Usage!$D$3:$ABF$3,0)),"")</f>
        <v>22.459688622754491</v>
      </c>
      <c r="MR27" s="6">
        <f>IFERROR(INDEX(Sales!$D$5:$ABF$18,MATCH(UsagePerHour!$B27,Sales!$C$5:$C$18,0),MATCH(UsagePerHour!MR$4,Sales!$D$3:$ABF$3,0))/MR$2*INDEX(Usage!$D$5:$ABF$11,MATCH(UsagePerHour!$B$20,Usage!$C$5:$C$11,0),MATCH(UsagePerHour!MR$4,Usage!$D$3:$ABF$3,0)),"")</f>
        <v>9.2466786355475765</v>
      </c>
      <c r="MS27" s="6">
        <f>IFERROR(INDEX(Sales!$D$5:$ABF$18,MATCH(UsagePerHour!$B27,Sales!$C$5:$C$18,0),MATCH(UsagePerHour!MS$4,Sales!$D$3:$ABF$3,0))/MS$2*INDEX(Usage!$D$5:$ABF$11,MATCH(UsagePerHour!$B$20,Usage!$C$5:$C$11,0),MATCH(UsagePerHour!MS$4,Usage!$D$3:$ABF$3,0)),"")</f>
        <v>26.628220429054075</v>
      </c>
      <c r="MT27" s="6">
        <f>IFERROR(INDEX(Sales!$D$5:$ABF$18,MATCH(UsagePerHour!$B27,Sales!$C$5:$C$18,0),MATCH(UsagePerHour!MT$4,Sales!$D$3:$ABF$3,0))/MT$2*INDEX(Usage!$D$5:$ABF$11,MATCH(UsagePerHour!$B$20,Usage!$C$5:$C$11,0),MATCH(UsagePerHour!MT$4,Usage!$D$3:$ABF$3,0)),"")</f>
        <v>22.896745287271614</v>
      </c>
      <c r="MU27" s="6">
        <f>IFERROR(INDEX(Sales!$D$5:$ABF$18,MATCH(UsagePerHour!$B27,Sales!$C$5:$C$18,0),MATCH(UsagePerHour!MU$4,Sales!$D$3:$ABF$3,0))/MU$2*INDEX(Usage!$D$5:$ABF$11,MATCH(UsagePerHour!$B$20,Usage!$C$5:$C$11,0),MATCH(UsagePerHour!MU$4,Usage!$D$3:$ABF$3,0)),"")</f>
        <v>297.66205421973461</v>
      </c>
      <c r="MV27" s="6">
        <f>IFERROR(INDEX(Sales!$D$5:$ABF$18,MATCH(UsagePerHour!$B27,Sales!$C$5:$C$18,0),MATCH(UsagePerHour!MV$4,Sales!$D$3:$ABF$3,0))/MV$2*INDEX(Usage!$D$5:$ABF$11,MATCH(UsagePerHour!$B$20,Usage!$C$5:$C$11,0),MATCH(UsagePerHour!MV$4,Usage!$D$3:$ABF$3,0)),"")</f>
        <v>45.495297575312271</v>
      </c>
      <c r="MW27" s="6">
        <f>IFERROR(INDEX(Sales!$D$5:$ABF$18,MATCH(UsagePerHour!$B27,Sales!$C$5:$C$18,0),MATCH(UsagePerHour!MW$4,Sales!$D$3:$ABF$3,0))/MW$2*INDEX(Usage!$D$5:$ABF$11,MATCH(UsagePerHour!$B$20,Usage!$C$5:$C$11,0),MATCH(UsagePerHour!MW$4,Usage!$D$3:$ABF$3,0)),"")</f>
        <v>3.0722437980502497</v>
      </c>
      <c r="MX27" s="6">
        <f>IFERROR(INDEX(Sales!$D$5:$ABF$18,MATCH(UsagePerHour!$B27,Sales!$C$5:$C$18,0),MATCH(UsagePerHour!MX$4,Sales!$D$3:$ABF$3,0))/MX$2*INDEX(Usage!$D$5:$ABF$11,MATCH(UsagePerHour!$B$20,Usage!$C$5:$C$11,0),MATCH(UsagePerHour!MX$4,Usage!$D$3:$ABF$3,0)),"")</f>
        <v>6.4696926930811838</v>
      </c>
      <c r="MY27" s="6">
        <f>IFERROR(INDEX(Sales!$D$5:$ABF$18,MATCH(UsagePerHour!$B27,Sales!$C$5:$C$18,0),MATCH(UsagePerHour!MY$4,Sales!$D$3:$ABF$3,0))/MY$2*INDEX(Usage!$D$5:$ABF$11,MATCH(UsagePerHour!$B$20,Usage!$C$5:$C$11,0),MATCH(UsagePerHour!MY$4,Usage!$D$3:$ABF$3,0)),"")</f>
        <v>54.207941477475728</v>
      </c>
      <c r="MZ27" s="6">
        <f>IFERROR(INDEX(Sales!$D$5:$ABF$18,MATCH(UsagePerHour!$B27,Sales!$C$5:$C$18,0),MATCH(UsagePerHour!MZ$4,Sales!$D$3:$ABF$3,0))/MZ$2*INDEX(Usage!$D$5:$ABF$11,MATCH(UsagePerHour!$B$20,Usage!$C$5:$C$11,0),MATCH(UsagePerHour!MZ$4,Usage!$D$3:$ABF$3,0)),"")</f>
        <v>9.775735400040336</v>
      </c>
      <c r="NA27" s="6">
        <f>IFERROR(INDEX(Sales!$D$5:$ABF$18,MATCH(UsagePerHour!$B27,Sales!$C$5:$C$18,0),MATCH(UsagePerHour!NA$4,Sales!$D$3:$ABF$3,0))/NA$2*INDEX(Usage!$D$5:$ABF$11,MATCH(UsagePerHour!$B$20,Usage!$C$5:$C$11,0),MATCH(UsagePerHour!NA$4,Usage!$D$3:$ABF$3,0)),"")</f>
        <v>28.303611582763526</v>
      </c>
      <c r="NB27" s="6">
        <f>IFERROR(INDEX(Sales!$D$5:$ABF$18,MATCH(UsagePerHour!$B27,Sales!$C$5:$C$18,0),MATCH(UsagePerHour!NB$4,Sales!$D$3:$ABF$3,0))/NB$2*INDEX(Usage!$D$5:$ABF$11,MATCH(UsagePerHour!$B$20,Usage!$C$5:$C$11,0),MATCH(UsagePerHour!NB$4,Usage!$D$3:$ABF$3,0)),"")</f>
        <v>219.86728678584407</v>
      </c>
      <c r="NC27" s="6">
        <f>IFERROR(INDEX(Sales!$D$5:$ABF$18,MATCH(UsagePerHour!$B27,Sales!$C$5:$C$18,0),MATCH(UsagePerHour!NC$4,Sales!$D$3:$ABF$3,0))/NC$2*INDEX(Usage!$D$5:$ABF$11,MATCH(UsagePerHour!$B$20,Usage!$C$5:$C$11,0),MATCH(UsagePerHour!NC$4,Usage!$D$3:$ABF$3,0)),"")</f>
        <v>6.2658674355671629</v>
      </c>
      <c r="ND27" s="6">
        <f>IFERROR(INDEX(Sales!$D$5:$ABF$18,MATCH(UsagePerHour!$B27,Sales!$C$5:$C$18,0),MATCH(UsagePerHour!ND$4,Sales!$D$3:$ABF$3,0))/ND$2*INDEX(Usage!$D$5:$ABF$11,MATCH(UsagePerHour!$B$20,Usage!$C$5:$C$11,0),MATCH(UsagePerHour!ND$4,Usage!$D$3:$ABF$3,0)),"")</f>
        <v>54.443089467357964</v>
      </c>
      <c r="NE27" s="6">
        <f>IFERROR(INDEX(Sales!$D$5:$ABF$18,MATCH(UsagePerHour!$B27,Sales!$C$5:$C$18,0),MATCH(UsagePerHour!NE$4,Sales!$D$3:$ABF$3,0))/NE$2*INDEX(Usage!$D$5:$ABF$11,MATCH(UsagePerHour!$B$20,Usage!$C$5:$C$11,0),MATCH(UsagePerHour!NE$4,Usage!$D$3:$ABF$3,0)),"")</f>
        <v>6.8323513551299211</v>
      </c>
      <c r="NF27" s="6">
        <f>IFERROR(INDEX(Sales!$D$5:$ABF$18,MATCH(UsagePerHour!$B27,Sales!$C$5:$C$18,0),MATCH(UsagePerHour!NF$4,Sales!$D$3:$ABF$3,0))/NF$2*INDEX(Usage!$D$5:$ABF$11,MATCH(UsagePerHour!$B$20,Usage!$C$5:$C$11,0),MATCH(UsagePerHour!NF$4,Usage!$D$3:$ABF$3,0)),"")</f>
        <v>15.099608552122833</v>
      </c>
      <c r="NG27" s="6">
        <f>IFERROR(INDEX(Sales!$D$5:$ABF$18,MATCH(UsagePerHour!$B27,Sales!$C$5:$C$18,0),MATCH(UsagePerHour!NG$4,Sales!$D$3:$ABF$3,0))/NG$2*INDEX(Usage!$D$5:$ABF$11,MATCH(UsagePerHour!$B$20,Usage!$C$5:$C$11,0),MATCH(UsagePerHour!NG$4,Usage!$D$3:$ABF$3,0)),"")</f>
        <v>59.903805760262017</v>
      </c>
      <c r="NH27" s="6">
        <f>IFERROR(INDEX(Sales!$D$5:$ABF$18,MATCH(UsagePerHour!$B27,Sales!$C$5:$C$18,0),MATCH(UsagePerHour!NH$4,Sales!$D$3:$ABF$3,0))/NH$2*INDEX(Usage!$D$5:$ABF$11,MATCH(UsagePerHour!$B$20,Usage!$C$5:$C$11,0),MATCH(UsagePerHour!NH$4,Usage!$D$3:$ABF$3,0)),"")</f>
        <v>21.997275471310804</v>
      </c>
      <c r="NI27" s="6">
        <f>IFERROR(INDEX(Sales!$D$5:$ABF$18,MATCH(UsagePerHour!$B27,Sales!$C$5:$C$18,0),MATCH(UsagePerHour!NI$4,Sales!$D$3:$ABF$3,0))/NI$2*INDEX(Usage!$D$5:$ABF$11,MATCH(UsagePerHour!$B$20,Usage!$C$5:$C$11,0),MATCH(UsagePerHour!NI$4,Usage!$D$3:$ABF$3,0)),"")</f>
        <v>264.51531329025005</v>
      </c>
      <c r="NJ27" s="6">
        <f>IFERROR(INDEX(Sales!$D$5:$ABF$18,MATCH(UsagePerHour!$B27,Sales!$C$5:$C$18,0),MATCH(UsagePerHour!NJ$4,Sales!$D$3:$ABF$3,0))/NJ$2*INDEX(Usage!$D$5:$ABF$11,MATCH(UsagePerHour!$B$20,Usage!$C$5:$C$11,0),MATCH(UsagePerHour!NJ$4,Usage!$D$3:$ABF$3,0)),"")</f>
        <v>36.536190644847096</v>
      </c>
      <c r="NK27" s="6">
        <f>IFERROR(INDEX(Sales!$D$5:$ABF$18,MATCH(UsagePerHour!$B27,Sales!$C$5:$C$18,0),MATCH(UsagePerHour!NK$4,Sales!$D$3:$ABF$3,0))/NK$2*INDEX(Usage!$D$5:$ABF$11,MATCH(UsagePerHour!$B$20,Usage!$C$5:$C$11,0),MATCH(UsagePerHour!NK$4,Usage!$D$3:$ABF$3,0)),"")</f>
        <v>20.205116378983551</v>
      </c>
      <c r="NL27" s="6">
        <f>IFERROR(INDEX(Sales!$D$5:$ABF$18,MATCH(UsagePerHour!$B27,Sales!$C$5:$C$18,0),MATCH(UsagePerHour!NL$4,Sales!$D$3:$ABF$3,0))/NL$2*INDEX(Usage!$D$5:$ABF$11,MATCH(UsagePerHour!$B$20,Usage!$C$5:$C$11,0),MATCH(UsagePerHour!NL$4,Usage!$D$3:$ABF$3,0)),"")</f>
        <v>10.119747066890142</v>
      </c>
      <c r="NM27" s="6">
        <f>IFERROR(INDEX(Sales!$D$5:$ABF$18,MATCH(UsagePerHour!$B27,Sales!$C$5:$C$18,0),MATCH(UsagePerHour!NM$4,Sales!$D$3:$ABF$3,0))/NM$2*INDEX(Usage!$D$5:$ABF$11,MATCH(UsagePerHour!$B$20,Usage!$C$5:$C$11,0),MATCH(UsagePerHour!NM$4,Usage!$D$3:$ABF$3,0)),"")</f>
        <v>21.232052715384352</v>
      </c>
      <c r="NN27" s="6">
        <f>IFERROR(INDEX(Sales!$D$5:$ABF$18,MATCH(UsagePerHour!$B27,Sales!$C$5:$C$18,0),MATCH(UsagePerHour!NN$4,Sales!$D$3:$ABF$3,0))/NN$2*INDEX(Usage!$D$5:$ABF$11,MATCH(UsagePerHour!$B$20,Usage!$C$5:$C$11,0),MATCH(UsagePerHour!NN$4,Usage!$D$3:$ABF$3,0)),"")</f>
        <v>30.611461729585791</v>
      </c>
      <c r="NO27" s="6">
        <f>IFERROR(INDEX(Sales!$D$5:$ABF$18,MATCH(UsagePerHour!$B27,Sales!$C$5:$C$18,0),MATCH(UsagePerHour!NO$4,Sales!$D$3:$ABF$3,0))/NO$2*INDEX(Usage!$D$5:$ABF$11,MATCH(UsagePerHour!$B$20,Usage!$C$5:$C$11,0),MATCH(UsagePerHour!NO$4,Usage!$D$3:$ABF$3,0)),"")</f>
        <v>9.2821175158187348</v>
      </c>
      <c r="NP27" s="6">
        <f>IFERROR(INDEX(Sales!$D$5:$ABF$18,MATCH(UsagePerHour!$B27,Sales!$C$5:$C$18,0),MATCH(UsagePerHour!NP$4,Sales!$D$3:$ABF$3,0))/NP$2*INDEX(Usage!$D$5:$ABF$11,MATCH(UsagePerHour!$B$20,Usage!$C$5:$C$11,0),MATCH(UsagePerHour!NP$4,Usage!$D$3:$ABF$3,0)),"")</f>
        <v>139.01097843803177</v>
      </c>
      <c r="NQ27" s="6">
        <f>IFERROR(INDEX(Sales!$D$5:$ABF$18,MATCH(UsagePerHour!$B27,Sales!$C$5:$C$18,0),MATCH(UsagePerHour!NQ$4,Sales!$D$3:$ABF$3,0))/NQ$2*INDEX(Usage!$D$5:$ABF$11,MATCH(UsagePerHour!$B$20,Usage!$C$5:$C$11,0),MATCH(UsagePerHour!NQ$4,Usage!$D$3:$ABF$3,0)),"")</f>
        <v>36.69162485526823</v>
      </c>
      <c r="NR27" s="6">
        <f>IFERROR(INDEX(Sales!$D$5:$ABF$18,MATCH(UsagePerHour!$B27,Sales!$C$5:$C$18,0),MATCH(UsagePerHour!NR$4,Sales!$D$3:$ABF$3,0))/NR$2*INDEX(Usage!$D$5:$ABF$11,MATCH(UsagePerHour!$B$20,Usage!$C$5:$C$11,0),MATCH(UsagePerHour!NR$4,Usage!$D$3:$ABF$3,0)),"")</f>
        <v>26.892747456651094</v>
      </c>
      <c r="NS27" s="6">
        <f>IFERROR(INDEX(Sales!$D$5:$ABF$18,MATCH(UsagePerHour!$B27,Sales!$C$5:$C$18,0),MATCH(UsagePerHour!NS$4,Sales!$D$3:$ABF$3,0))/NS$2*INDEX(Usage!$D$5:$ABF$11,MATCH(UsagePerHour!$B$20,Usage!$C$5:$C$11,0),MATCH(UsagePerHour!NS$4,Usage!$D$3:$ABF$3,0)),"")</f>
        <v>10.879342039089192</v>
      </c>
      <c r="NT27" s="6">
        <f>IFERROR(INDEX(Sales!$D$5:$ABF$18,MATCH(UsagePerHour!$B27,Sales!$C$5:$C$18,0),MATCH(UsagePerHour!NT$4,Sales!$D$3:$ABF$3,0))/NT$2*INDEX(Usage!$D$5:$ABF$11,MATCH(UsagePerHour!$B$20,Usage!$C$5:$C$11,0),MATCH(UsagePerHour!NT$4,Usage!$D$3:$ABF$3,0)),"")</f>
        <v>18.845309335448224</v>
      </c>
      <c r="NU27" s="6">
        <f>IFERROR(INDEX(Sales!$D$5:$ABF$18,MATCH(UsagePerHour!$B27,Sales!$C$5:$C$18,0),MATCH(UsagePerHour!NU$4,Sales!$D$3:$ABF$3,0))/NU$2*INDEX(Usage!$D$5:$ABF$11,MATCH(UsagePerHour!$B$20,Usage!$C$5:$C$11,0),MATCH(UsagePerHour!NU$4,Usage!$D$3:$ABF$3,0)),"")</f>
        <v>39.770073617531246</v>
      </c>
      <c r="NV27" s="6">
        <f>IFERROR(INDEX(Sales!$D$5:$ABF$18,MATCH(UsagePerHour!$B27,Sales!$C$5:$C$18,0),MATCH(UsagePerHour!NV$4,Sales!$D$3:$ABF$3,0))/NV$2*INDEX(Usage!$D$5:$ABF$11,MATCH(UsagePerHour!$B$20,Usage!$C$5:$C$11,0),MATCH(UsagePerHour!NV$4,Usage!$D$3:$ABF$3,0)),"")</f>
        <v>20.110443961967508</v>
      </c>
      <c r="NW27" s="6">
        <f>IFERROR(INDEX(Sales!$D$5:$ABF$18,MATCH(UsagePerHour!$B27,Sales!$C$5:$C$18,0),MATCH(UsagePerHour!NW$4,Sales!$D$3:$ABF$3,0))/NW$2*INDEX(Usage!$D$5:$ABF$11,MATCH(UsagePerHour!$B$20,Usage!$C$5:$C$11,0),MATCH(UsagePerHour!NW$4,Usage!$D$3:$ABF$3,0)),"")</f>
        <v>300.68722244579527</v>
      </c>
      <c r="NX27" s="6">
        <f>IFERROR(INDEX(Sales!$D$5:$ABF$18,MATCH(UsagePerHour!$B27,Sales!$C$5:$C$18,0),MATCH(UsagePerHour!NX$4,Sales!$D$3:$ABF$3,0))/NX$2*INDEX(Usage!$D$5:$ABF$11,MATCH(UsagePerHour!$B$20,Usage!$C$5:$C$11,0),MATCH(UsagePerHour!NX$4,Usage!$D$3:$ABF$3,0)),"")</f>
        <v>19.573681078363965</v>
      </c>
      <c r="NY27" s="6">
        <f>IFERROR(INDEX(Sales!$D$5:$ABF$18,MATCH(UsagePerHour!$B27,Sales!$C$5:$C$18,0),MATCH(UsagePerHour!NY$4,Sales!$D$3:$ABF$3,0))/NY$2*INDEX(Usage!$D$5:$ABF$11,MATCH(UsagePerHour!$B$20,Usage!$C$5:$C$11,0),MATCH(UsagePerHour!NY$4,Usage!$D$3:$ABF$3,0)),"")</f>
        <v>14.565973795685155</v>
      </c>
      <c r="NZ27" s="6">
        <f>IFERROR(INDEX(Sales!$D$5:$ABF$18,MATCH(UsagePerHour!$B27,Sales!$C$5:$C$18,0),MATCH(UsagePerHour!NZ$4,Sales!$D$3:$ABF$3,0))/NZ$2*INDEX(Usage!$D$5:$ABF$11,MATCH(UsagePerHour!$B$20,Usage!$C$5:$C$11,0),MATCH(UsagePerHour!NZ$4,Usage!$D$3:$ABF$3,0)),"")</f>
        <v>8.1906822051003036</v>
      </c>
      <c r="OA27" s="6">
        <f>IFERROR(INDEX(Sales!$D$5:$ABF$18,MATCH(UsagePerHour!$B27,Sales!$C$5:$C$18,0),MATCH(UsagePerHour!OA$4,Sales!$D$3:$ABF$3,0))/OA$2*INDEX(Usage!$D$5:$ABF$11,MATCH(UsagePerHour!$B$20,Usage!$C$5:$C$11,0),MATCH(UsagePerHour!OA$4,Usage!$D$3:$ABF$3,0)),"")</f>
        <v>48.209855448860331</v>
      </c>
      <c r="OB27" s="6">
        <f>IFERROR(INDEX(Sales!$D$5:$ABF$18,MATCH(UsagePerHour!$B27,Sales!$C$5:$C$18,0),MATCH(UsagePerHour!OB$4,Sales!$D$3:$ABF$3,0))/OB$2*INDEX(Usage!$D$5:$ABF$11,MATCH(UsagePerHour!$B$20,Usage!$C$5:$C$11,0),MATCH(UsagePerHour!OB$4,Usage!$D$3:$ABF$3,0)),"")</f>
        <v>29.781241746131496</v>
      </c>
      <c r="OC27" s="6">
        <f>IFERROR(INDEX(Sales!$D$5:$ABF$18,MATCH(UsagePerHour!$B27,Sales!$C$5:$C$18,0),MATCH(UsagePerHour!OC$4,Sales!$D$3:$ABF$3,0))/OC$2*INDEX(Usage!$D$5:$ABF$11,MATCH(UsagePerHour!$B$20,Usage!$C$5:$C$11,0),MATCH(UsagePerHour!OC$4,Usage!$D$3:$ABF$3,0)),"")</f>
        <v>24.976285078620961</v>
      </c>
      <c r="OD27" s="6">
        <f>IFERROR(INDEX(Sales!$D$5:$ABF$18,MATCH(UsagePerHour!$B27,Sales!$C$5:$C$18,0),MATCH(UsagePerHour!OD$4,Sales!$D$3:$ABF$3,0))/OD$2*INDEX(Usage!$D$5:$ABF$11,MATCH(UsagePerHour!$B$20,Usage!$C$5:$C$11,0),MATCH(UsagePerHour!OD$4,Usage!$D$3:$ABF$3,0)),"")</f>
        <v>232.64024815157742</v>
      </c>
      <c r="OE27" s="6">
        <f>IFERROR(INDEX(Sales!$D$5:$ABF$18,MATCH(UsagePerHour!$B27,Sales!$C$5:$C$18,0),MATCH(UsagePerHour!OE$4,Sales!$D$3:$ABF$3,0))/OE$2*INDEX(Usage!$D$5:$ABF$11,MATCH(UsagePerHour!$B$20,Usage!$C$5:$C$11,0),MATCH(UsagePerHour!OE$4,Usage!$D$3:$ABF$3,0)),"")</f>
        <v>16.25635496578893</v>
      </c>
      <c r="OF27" s="6">
        <f>IFERROR(INDEX(Sales!$D$5:$ABF$18,MATCH(UsagePerHour!$B27,Sales!$C$5:$C$18,0),MATCH(UsagePerHour!OF$4,Sales!$D$3:$ABF$3,0))/OF$2*INDEX(Usage!$D$5:$ABF$11,MATCH(UsagePerHour!$B$20,Usage!$C$5:$C$11,0),MATCH(UsagePerHour!OF$4,Usage!$D$3:$ABF$3,0)),"")</f>
        <v>15.551743235758959</v>
      </c>
      <c r="OG27" s="6">
        <f>IFERROR(INDEX(Sales!$D$5:$ABF$18,MATCH(UsagePerHour!$B27,Sales!$C$5:$C$18,0),MATCH(UsagePerHour!OG$4,Sales!$D$3:$ABF$3,0))/OG$2*INDEX(Usage!$D$5:$ABF$11,MATCH(UsagePerHour!$B$20,Usage!$C$5:$C$11,0),MATCH(UsagePerHour!OG$4,Usage!$D$3:$ABF$3,0)),"")</f>
        <v>4.4400766420105153</v>
      </c>
      <c r="OH27" s="6">
        <f>IFERROR(INDEX(Sales!$D$5:$ABF$18,MATCH(UsagePerHour!$B27,Sales!$C$5:$C$18,0),MATCH(UsagePerHour!OH$4,Sales!$D$3:$ABF$3,0))/OH$2*INDEX(Usage!$D$5:$ABF$11,MATCH(UsagePerHour!$B$20,Usage!$C$5:$C$11,0),MATCH(UsagePerHour!OH$4,Usage!$D$3:$ABF$3,0)),"")</f>
        <v>33.928070447442416</v>
      </c>
      <c r="OI27" s="6">
        <f>IFERROR(INDEX(Sales!$D$5:$ABF$18,MATCH(UsagePerHour!$B27,Sales!$C$5:$C$18,0),MATCH(UsagePerHour!OI$4,Sales!$D$3:$ABF$3,0))/OI$2*INDEX(Usage!$D$5:$ABF$11,MATCH(UsagePerHour!$B$20,Usage!$C$5:$C$11,0),MATCH(UsagePerHour!OI$4,Usage!$D$3:$ABF$3,0)),"")</f>
        <v>17.7886647199546</v>
      </c>
      <c r="OJ27" s="6">
        <f>IFERROR(INDEX(Sales!$D$5:$ABF$18,MATCH(UsagePerHour!$B27,Sales!$C$5:$C$18,0),MATCH(UsagePerHour!OJ$4,Sales!$D$3:$ABF$3,0))/OJ$2*INDEX(Usage!$D$5:$ABF$11,MATCH(UsagePerHour!$B$20,Usage!$C$5:$C$11,0),MATCH(UsagePerHour!OJ$4,Usage!$D$3:$ABF$3,0)),"")</f>
        <v>12.861108316801882</v>
      </c>
      <c r="OK27" s="6">
        <f>IFERROR(INDEX(Sales!$D$5:$ABF$18,MATCH(UsagePerHour!$B27,Sales!$C$5:$C$18,0),MATCH(UsagePerHour!OK$4,Sales!$D$3:$ABF$3,0))/OK$2*INDEX(Usage!$D$5:$ABF$11,MATCH(UsagePerHour!$B$20,Usage!$C$5:$C$11,0),MATCH(UsagePerHour!OK$4,Usage!$D$3:$ABF$3,0)),"")</f>
        <v>201.83677381319643</v>
      </c>
      <c r="OL27" s="6">
        <f>IFERROR(INDEX(Sales!$D$5:$ABF$18,MATCH(UsagePerHour!$B27,Sales!$C$5:$C$18,0),MATCH(UsagePerHour!OL$4,Sales!$D$3:$ABF$3,0))/OL$2*INDEX(Usage!$D$5:$ABF$11,MATCH(UsagePerHour!$B$20,Usage!$C$5:$C$11,0),MATCH(UsagePerHour!OL$4,Usage!$D$3:$ABF$3,0)),"")</f>
        <v>4.0286165515274455</v>
      </c>
      <c r="OM27" s="6">
        <f>IFERROR(INDEX(Sales!$D$5:$ABF$18,MATCH(UsagePerHour!$B27,Sales!$C$5:$C$18,0),MATCH(UsagePerHour!OM$4,Sales!$D$3:$ABF$3,0))/OM$2*INDEX(Usage!$D$5:$ABF$11,MATCH(UsagePerHour!$B$20,Usage!$C$5:$C$11,0),MATCH(UsagePerHour!OM$4,Usage!$D$3:$ABF$3,0)),"")</f>
        <v>15.865073240185996</v>
      </c>
      <c r="ON27" s="6">
        <f>IFERROR(INDEX(Sales!$D$5:$ABF$18,MATCH(UsagePerHour!$B27,Sales!$C$5:$C$18,0),MATCH(UsagePerHour!ON$4,Sales!$D$3:$ABF$3,0))/ON$2*INDEX(Usage!$D$5:$ABF$11,MATCH(UsagePerHour!$B$20,Usage!$C$5:$C$11,0),MATCH(UsagePerHour!ON$4,Usage!$D$3:$ABF$3,0)),"")</f>
        <v>1.6594909664336754</v>
      </c>
      <c r="OO27" s="6">
        <f>IFERROR(INDEX(Sales!$D$5:$ABF$18,MATCH(UsagePerHour!$B27,Sales!$C$5:$C$18,0),MATCH(UsagePerHour!OO$4,Sales!$D$3:$ABF$3,0))/OO$2*INDEX(Usage!$D$5:$ABF$11,MATCH(UsagePerHour!$B$20,Usage!$C$5:$C$11,0),MATCH(UsagePerHour!OO$4,Usage!$D$3:$ABF$3,0)),"")</f>
        <v>26.982269642342516</v>
      </c>
      <c r="OP27" s="6">
        <f>IFERROR(INDEX(Sales!$D$5:$ABF$18,MATCH(UsagePerHour!$B27,Sales!$C$5:$C$18,0),MATCH(UsagePerHour!OP$4,Sales!$D$3:$ABF$3,0))/OP$2*INDEX(Usage!$D$5:$ABF$11,MATCH(UsagePerHour!$B$20,Usage!$C$5:$C$11,0),MATCH(UsagePerHour!OP$4,Usage!$D$3:$ABF$3,0)),"")</f>
        <v>57.931500335101063</v>
      </c>
      <c r="OQ27" s="6">
        <f>IFERROR(INDEX(Sales!$D$5:$ABF$18,MATCH(UsagePerHour!$B27,Sales!$C$5:$C$18,0),MATCH(UsagePerHour!OQ$4,Sales!$D$3:$ABF$3,0))/OQ$2*INDEX(Usage!$D$5:$ABF$11,MATCH(UsagePerHour!$B$20,Usage!$C$5:$C$11,0),MATCH(UsagePerHour!OQ$4,Usage!$D$3:$ABF$3,0)),"")</f>
        <v>26.868390690536891</v>
      </c>
      <c r="OR27" s="6">
        <f>IFERROR(INDEX(Sales!$D$5:$ABF$18,MATCH(UsagePerHour!$B27,Sales!$C$5:$C$18,0),MATCH(UsagePerHour!OR$4,Sales!$D$3:$ABF$3,0))/OR$2*INDEX(Usage!$D$5:$ABF$11,MATCH(UsagePerHour!$B$20,Usage!$C$5:$C$11,0),MATCH(UsagePerHour!OR$4,Usage!$D$3:$ABF$3,0)),"")</f>
        <v>220.81678152501337</v>
      </c>
      <c r="OS27" s="6">
        <f>IFERROR(INDEX(Sales!$D$5:$ABF$18,MATCH(UsagePerHour!$B27,Sales!$C$5:$C$18,0),MATCH(UsagePerHour!OS$4,Sales!$D$3:$ABF$3,0))/OS$2*INDEX(Usage!$D$5:$ABF$11,MATCH(UsagePerHour!$B$20,Usage!$C$5:$C$11,0),MATCH(UsagePerHour!OS$4,Usage!$D$3:$ABF$3,0)),"")</f>
        <v>0</v>
      </c>
      <c r="OT27" s="6">
        <f>IFERROR(INDEX(Sales!$D$5:$ABF$18,MATCH(UsagePerHour!$B27,Sales!$C$5:$C$18,0),MATCH(UsagePerHour!OT$4,Sales!$D$3:$ABF$3,0))/OT$2*INDEX(Usage!$D$5:$ABF$11,MATCH(UsagePerHour!$B$20,Usage!$C$5:$C$11,0),MATCH(UsagePerHour!OT$4,Usage!$D$3:$ABF$3,0)),"")</f>
        <v>7.0283563501700064</v>
      </c>
      <c r="OU27" s="6">
        <f>IFERROR(INDEX(Sales!$D$5:$ABF$18,MATCH(UsagePerHour!$B27,Sales!$C$5:$C$18,0),MATCH(UsagePerHour!OU$4,Sales!$D$3:$ABF$3,0))/OU$2*INDEX(Usage!$D$5:$ABF$11,MATCH(UsagePerHour!$B$20,Usage!$C$5:$C$11,0),MATCH(UsagePerHour!OU$4,Usage!$D$3:$ABF$3,0)),"")</f>
        <v>2.1416031376361784</v>
      </c>
      <c r="OV27" s="6">
        <f>IFERROR(INDEX(Sales!$D$5:$ABF$18,MATCH(UsagePerHour!$B27,Sales!$C$5:$C$18,0),MATCH(UsagePerHour!OV$4,Sales!$D$3:$ABF$3,0))/OV$2*INDEX(Usage!$D$5:$ABF$11,MATCH(UsagePerHour!$B$20,Usage!$C$5:$C$11,0),MATCH(UsagePerHour!OV$4,Usage!$D$3:$ABF$3,0)),"")</f>
        <v>90.297441635661329</v>
      </c>
      <c r="OW27" s="6">
        <f>IFERROR(INDEX(Sales!$D$5:$ABF$18,MATCH(UsagePerHour!$B27,Sales!$C$5:$C$18,0),MATCH(UsagePerHour!OW$4,Sales!$D$3:$ABF$3,0))/OW$2*INDEX(Usage!$D$5:$ABF$11,MATCH(UsagePerHour!$B$20,Usage!$C$5:$C$11,0),MATCH(UsagePerHour!OW$4,Usage!$D$3:$ABF$3,0)),"")</f>
        <v>17.737748126184002</v>
      </c>
      <c r="OX27" s="6">
        <f>IFERROR(INDEX(Sales!$D$5:$ABF$18,MATCH(UsagePerHour!$B27,Sales!$C$5:$C$18,0),MATCH(UsagePerHour!OX$4,Sales!$D$3:$ABF$3,0))/OX$2*INDEX(Usage!$D$5:$ABF$11,MATCH(UsagePerHour!$B$20,Usage!$C$5:$C$11,0),MATCH(UsagePerHour!OX$4,Usage!$D$3:$ABF$3,0)),"")</f>
        <v>23.441883237967691</v>
      </c>
      <c r="OY27" s="6">
        <f>IFERROR(INDEX(Sales!$D$5:$ABF$18,MATCH(UsagePerHour!$B27,Sales!$C$5:$C$18,0),MATCH(UsagePerHour!OY$4,Sales!$D$3:$ABF$3,0))/OY$2*INDEX(Usage!$D$5:$ABF$11,MATCH(UsagePerHour!$B$20,Usage!$C$5:$C$11,0),MATCH(UsagePerHour!OY$4,Usage!$D$3:$ABF$3,0)),"")</f>
        <v>275.17845880177498</v>
      </c>
      <c r="OZ27" s="6">
        <f>IFERROR(INDEX(Sales!$D$5:$ABF$18,MATCH(UsagePerHour!$B27,Sales!$C$5:$C$18,0),MATCH(UsagePerHour!OZ$4,Sales!$D$3:$ABF$3,0))/OZ$2*INDEX(Usage!$D$5:$ABF$11,MATCH(UsagePerHour!$B$20,Usage!$C$5:$C$11,0),MATCH(UsagePerHour!OZ$4,Usage!$D$3:$ABF$3,0)),"")</f>
        <v>25.603485004774502</v>
      </c>
      <c r="PA27" s="6">
        <f>IFERROR(INDEX(Sales!$D$5:$ABF$18,MATCH(UsagePerHour!$B27,Sales!$C$5:$C$18,0),MATCH(UsagePerHour!PA$4,Sales!$D$3:$ABF$3,0))/PA$2*INDEX(Usage!$D$5:$ABF$11,MATCH(UsagePerHour!$B$20,Usage!$C$5:$C$11,0),MATCH(UsagePerHour!PA$4,Usage!$D$3:$ABF$3,0)),"")</f>
        <v>20.764541769084367</v>
      </c>
      <c r="PB27" s="6">
        <f>IFERROR(INDEX(Sales!$D$5:$ABF$18,MATCH(UsagePerHour!$B27,Sales!$C$5:$C$18,0),MATCH(UsagePerHour!PB$4,Sales!$D$3:$ABF$3,0))/PB$2*INDEX(Usage!$D$5:$ABF$11,MATCH(UsagePerHour!$B$20,Usage!$C$5:$C$11,0),MATCH(UsagePerHour!PB$4,Usage!$D$3:$ABF$3,0)),"")</f>
        <v>3.3927261046413011</v>
      </c>
      <c r="PC27" s="6">
        <f>IFERROR(INDEX(Sales!$D$5:$ABF$18,MATCH(UsagePerHour!$B27,Sales!$C$5:$C$18,0),MATCH(UsagePerHour!PC$4,Sales!$D$3:$ABF$3,0))/PC$2*INDEX(Usage!$D$5:$ABF$11,MATCH(UsagePerHour!$B$20,Usage!$C$5:$C$11,0),MATCH(UsagePerHour!PC$4,Usage!$D$3:$ABF$3,0)),"")</f>
        <v>30.320290951190557</v>
      </c>
      <c r="PD27" s="6">
        <f>IFERROR(INDEX(Sales!$D$5:$ABF$18,MATCH(UsagePerHour!$B27,Sales!$C$5:$C$18,0),MATCH(UsagePerHour!PD$4,Sales!$D$3:$ABF$3,0))/PD$2*INDEX(Usage!$D$5:$ABF$11,MATCH(UsagePerHour!$B$20,Usage!$C$5:$C$11,0),MATCH(UsagePerHour!PD$4,Usage!$D$3:$ABF$3,0)),"")</f>
        <v>5.3227252332471418</v>
      </c>
      <c r="PE27" s="6">
        <f>IFERROR(INDEX(Sales!$D$5:$ABF$18,MATCH(UsagePerHour!$B27,Sales!$C$5:$C$18,0),MATCH(UsagePerHour!PE$4,Sales!$D$3:$ABF$3,0))/PE$2*INDEX(Usage!$D$5:$ABF$11,MATCH(UsagePerHour!$B$20,Usage!$C$5:$C$11,0),MATCH(UsagePerHour!PE$4,Usage!$D$3:$ABF$3,0)),"")</f>
        <v>11.695013675573321</v>
      </c>
      <c r="PF27" s="6">
        <f>IFERROR(INDEX(Sales!$D$5:$ABF$18,MATCH(UsagePerHour!$B27,Sales!$C$5:$C$18,0),MATCH(UsagePerHour!PF$4,Sales!$D$3:$ABF$3,0))/PF$2*INDEX(Usage!$D$5:$ABF$11,MATCH(UsagePerHour!$B$20,Usage!$C$5:$C$11,0),MATCH(UsagePerHour!PF$4,Usage!$D$3:$ABF$3,0)),"")</f>
        <v>259.22680404714743</v>
      </c>
      <c r="PG27" s="6">
        <f>IFERROR(INDEX(Sales!$D$5:$ABF$18,MATCH(UsagePerHour!$B27,Sales!$C$5:$C$18,0),MATCH(UsagePerHour!PG$4,Sales!$D$3:$ABF$3,0))/PG$2*INDEX(Usage!$D$5:$ABF$11,MATCH(UsagePerHour!$B$20,Usage!$C$5:$C$11,0),MATCH(UsagePerHour!PG$4,Usage!$D$3:$ABF$3,0)),"")</f>
        <v>34.68129484288734</v>
      </c>
      <c r="PH27" s="6">
        <f>IFERROR(INDEX(Sales!$D$5:$ABF$18,MATCH(UsagePerHour!$B27,Sales!$C$5:$C$18,0),MATCH(UsagePerHour!PH$4,Sales!$D$3:$ABF$3,0))/PH$2*INDEX(Usage!$D$5:$ABF$11,MATCH(UsagePerHour!$B$20,Usage!$C$5:$C$11,0),MATCH(UsagePerHour!PH$4,Usage!$D$3:$ABF$3,0)),"")</f>
        <v>55.127111384465053</v>
      </c>
      <c r="PI27" s="6">
        <f>IFERROR(INDEX(Sales!$D$5:$ABF$18,MATCH(UsagePerHour!$B27,Sales!$C$5:$C$18,0),MATCH(UsagePerHour!PI$4,Sales!$D$3:$ABF$3,0))/PI$2*INDEX(Usage!$D$5:$ABF$11,MATCH(UsagePerHour!$B$20,Usage!$C$5:$C$11,0),MATCH(UsagePerHour!PI$4,Usage!$D$3:$ABF$3,0)),"")</f>
        <v>16.445361694435238</v>
      </c>
      <c r="PJ27" s="6">
        <f>IFERROR(INDEX(Sales!$D$5:$ABF$18,MATCH(UsagePerHour!$B27,Sales!$C$5:$C$18,0),MATCH(UsagePerHour!PJ$4,Sales!$D$3:$ABF$3,0))/PJ$2*INDEX(Usage!$D$5:$ABF$11,MATCH(UsagePerHour!$B$20,Usage!$C$5:$C$11,0),MATCH(UsagePerHour!PJ$4,Usage!$D$3:$ABF$3,0)),"")</f>
        <v>90.266962329065294</v>
      </c>
      <c r="PK27" s="6">
        <f>IFERROR(INDEX(Sales!$D$5:$ABF$18,MATCH(UsagePerHour!$B27,Sales!$C$5:$C$18,0),MATCH(UsagePerHour!PK$4,Sales!$D$3:$ABF$3,0))/PK$2*INDEX(Usage!$D$5:$ABF$11,MATCH(UsagePerHour!$B$20,Usage!$C$5:$C$11,0),MATCH(UsagePerHour!PK$4,Usage!$D$3:$ABF$3,0)),"")</f>
        <v>29.367589123898941</v>
      </c>
      <c r="PL27" s="6">
        <f>IFERROR(INDEX(Sales!$D$5:$ABF$18,MATCH(UsagePerHour!$B27,Sales!$C$5:$C$18,0),MATCH(UsagePerHour!PL$4,Sales!$D$3:$ABF$3,0))/PL$2*INDEX(Usage!$D$5:$ABF$11,MATCH(UsagePerHour!$B$20,Usage!$C$5:$C$11,0),MATCH(UsagePerHour!PL$4,Usage!$D$3:$ABF$3,0)),"")</f>
        <v>14.244134788640098</v>
      </c>
      <c r="PM27" s="6">
        <f>IFERROR(INDEX(Sales!$D$5:$ABF$18,MATCH(UsagePerHour!$B27,Sales!$C$5:$C$18,0),MATCH(UsagePerHour!PM$4,Sales!$D$3:$ABF$3,0))/PM$2*INDEX(Usage!$D$5:$ABF$11,MATCH(UsagePerHour!$B$20,Usage!$C$5:$C$11,0),MATCH(UsagePerHour!PM$4,Usage!$D$3:$ABF$3,0)),"")</f>
        <v>474.35429566797529</v>
      </c>
      <c r="PN27" s="6">
        <f>IFERROR(INDEX(Sales!$D$5:$ABF$18,MATCH(UsagePerHour!$B27,Sales!$C$5:$C$18,0),MATCH(UsagePerHour!PN$4,Sales!$D$3:$ABF$3,0))/PN$2*INDEX(Usage!$D$5:$ABF$11,MATCH(UsagePerHour!$B$20,Usage!$C$5:$C$11,0),MATCH(UsagePerHour!PN$4,Usage!$D$3:$ABF$3,0)),"")</f>
        <v>28.935462025054779</v>
      </c>
      <c r="PO27" s="6">
        <f>IFERROR(INDEX(Sales!$D$5:$ABF$18,MATCH(UsagePerHour!$B27,Sales!$C$5:$C$18,0),MATCH(UsagePerHour!PO$4,Sales!$D$3:$ABF$3,0))/PO$2*INDEX(Usage!$D$5:$ABF$11,MATCH(UsagePerHour!$B$20,Usage!$C$5:$C$11,0),MATCH(UsagePerHour!PO$4,Usage!$D$3:$ABF$3,0)),"")</f>
        <v>48.569477009086157</v>
      </c>
      <c r="PP27" s="6">
        <f>IFERROR(INDEX(Sales!$D$5:$ABF$18,MATCH(UsagePerHour!$B27,Sales!$C$5:$C$18,0),MATCH(UsagePerHour!PP$4,Sales!$D$3:$ABF$3,0))/PP$2*INDEX(Usage!$D$5:$ABF$11,MATCH(UsagePerHour!$B$20,Usage!$C$5:$C$11,0),MATCH(UsagePerHour!PP$4,Usage!$D$3:$ABF$3,0)),"")</f>
        <v>9.8984637370489459</v>
      </c>
      <c r="PQ27" s="6">
        <f>IFERROR(INDEX(Sales!$D$5:$ABF$18,MATCH(UsagePerHour!$B27,Sales!$C$5:$C$18,0),MATCH(UsagePerHour!PQ$4,Sales!$D$3:$ABF$3,0))/PQ$2*INDEX(Usage!$D$5:$ABF$11,MATCH(UsagePerHour!$B$20,Usage!$C$5:$C$11,0),MATCH(UsagePerHour!PQ$4,Usage!$D$3:$ABF$3,0)),"")</f>
        <v>40.425777031081246</v>
      </c>
      <c r="PR27" s="6">
        <f>IFERROR(INDEX(Sales!$D$5:$ABF$18,MATCH(UsagePerHour!$B27,Sales!$C$5:$C$18,0),MATCH(UsagePerHour!PR$4,Sales!$D$3:$ABF$3,0))/PR$2*INDEX(Usage!$D$5:$ABF$11,MATCH(UsagePerHour!$B$20,Usage!$C$5:$C$11,0),MATCH(UsagePerHour!PR$4,Usage!$D$3:$ABF$3,0)),"")</f>
        <v>18.369477455059638</v>
      </c>
      <c r="PS27" s="6">
        <f>IFERROR(INDEX(Sales!$D$5:$ABF$18,MATCH(UsagePerHour!$B27,Sales!$C$5:$C$18,0),MATCH(UsagePerHour!PS$4,Sales!$D$3:$ABF$3,0))/PS$2*INDEX(Usage!$D$5:$ABF$11,MATCH(UsagePerHour!$B$20,Usage!$C$5:$C$11,0),MATCH(UsagePerHour!PS$4,Usage!$D$3:$ABF$3,0)),"")</f>
        <v>21.211287642601587</v>
      </c>
      <c r="PT27" s="6">
        <f>IFERROR(INDEX(Sales!$D$5:$ABF$18,MATCH(UsagePerHour!$B27,Sales!$C$5:$C$18,0),MATCH(UsagePerHour!PT$4,Sales!$D$3:$ABF$3,0))/PT$2*INDEX(Usage!$D$5:$ABF$11,MATCH(UsagePerHour!$B$20,Usage!$C$5:$C$11,0),MATCH(UsagePerHour!PT$4,Usage!$D$3:$ABF$3,0)),"")</f>
        <v>361.77179432868724</v>
      </c>
      <c r="PU27" s="6">
        <f>IFERROR(INDEX(Sales!$D$5:$ABF$18,MATCH(UsagePerHour!$B27,Sales!$C$5:$C$18,0),MATCH(UsagePerHour!PU$4,Sales!$D$3:$ABF$3,0))/PU$2*INDEX(Usage!$D$5:$ABF$11,MATCH(UsagePerHour!$B$20,Usage!$C$5:$C$11,0),MATCH(UsagePerHour!PU$4,Usage!$D$3:$ABF$3,0)),"")</f>
        <v>21.742024106424061</v>
      </c>
      <c r="PV27" s="6">
        <f>IFERROR(INDEX(Sales!$D$5:$ABF$18,MATCH(UsagePerHour!$B27,Sales!$C$5:$C$18,0),MATCH(UsagePerHour!PV$4,Sales!$D$3:$ABF$3,0))/PV$2*INDEX(Usage!$D$5:$ABF$11,MATCH(UsagePerHour!$B$20,Usage!$C$5:$C$11,0),MATCH(UsagePerHour!PV$4,Usage!$D$3:$ABF$3,0)),"")</f>
        <v>21.53774590196937</v>
      </c>
      <c r="PW27" s="6">
        <f>IFERROR(INDEX(Sales!$D$5:$ABF$18,MATCH(UsagePerHour!$B27,Sales!$C$5:$C$18,0),MATCH(UsagePerHour!PW$4,Sales!$D$3:$ABF$3,0))/PW$2*INDEX(Usage!$D$5:$ABF$11,MATCH(UsagePerHour!$B$20,Usage!$C$5:$C$11,0),MATCH(UsagePerHour!PW$4,Usage!$D$3:$ABF$3,0)),"")</f>
        <v>21.055374446184299</v>
      </c>
      <c r="PX27" s="6">
        <f>IFERROR(INDEX(Sales!$D$5:$ABF$18,MATCH(UsagePerHour!$B27,Sales!$C$5:$C$18,0),MATCH(UsagePerHour!PX$4,Sales!$D$3:$ABF$3,0))/PX$2*INDEX(Usage!$D$5:$ABF$11,MATCH(UsagePerHour!$B$20,Usage!$C$5:$C$11,0),MATCH(UsagePerHour!PX$4,Usage!$D$3:$ABF$3,0)),"")</f>
        <v>75.938100663430077</v>
      </c>
      <c r="PY27" s="6">
        <f>IFERROR(INDEX(Sales!$D$5:$ABF$18,MATCH(UsagePerHour!$B27,Sales!$C$5:$C$18,0),MATCH(UsagePerHour!PY$4,Sales!$D$3:$ABF$3,0))/PY$2*INDEX(Usage!$D$5:$ABF$11,MATCH(UsagePerHour!$B$20,Usage!$C$5:$C$11,0),MATCH(UsagePerHour!PY$4,Usage!$D$3:$ABF$3,0)),"")</f>
        <v>29.143453513301324</v>
      </c>
      <c r="PZ27" s="6">
        <f>IFERROR(INDEX(Sales!$D$5:$ABF$18,MATCH(UsagePerHour!$B27,Sales!$C$5:$C$18,0),MATCH(UsagePerHour!PZ$4,Sales!$D$3:$ABF$3,0))/PZ$2*INDEX(Usage!$D$5:$ABF$11,MATCH(UsagePerHour!$B$20,Usage!$C$5:$C$11,0),MATCH(UsagePerHour!PZ$4,Usage!$D$3:$ABF$3,0)),"")</f>
        <v>41.071021282458155</v>
      </c>
      <c r="QA27" s="6">
        <f>IFERROR(INDEX(Sales!$D$5:$ABF$18,MATCH(UsagePerHour!$B27,Sales!$C$5:$C$18,0),MATCH(UsagePerHour!QA$4,Sales!$D$3:$ABF$3,0))/QA$2*INDEX(Usage!$D$5:$ABF$11,MATCH(UsagePerHour!$B$20,Usage!$C$5:$C$11,0),MATCH(UsagePerHour!QA$4,Usage!$D$3:$ABF$3,0)),"")</f>
        <v>240.06705729372368</v>
      </c>
      <c r="QB27" s="6">
        <f>IFERROR(INDEX(Sales!$D$5:$ABF$18,MATCH(UsagePerHour!$B27,Sales!$C$5:$C$18,0),MATCH(UsagePerHour!QB$4,Sales!$D$3:$ABF$3,0))/QB$2*INDEX(Usage!$D$5:$ABF$11,MATCH(UsagePerHour!$B$20,Usage!$C$5:$C$11,0),MATCH(UsagePerHour!QB$4,Usage!$D$3:$ABF$3,0)),"")</f>
        <v>12.139589125977148</v>
      </c>
      <c r="QC27" s="6">
        <f>IFERROR(INDEX(Sales!$D$5:$ABF$18,MATCH(UsagePerHour!$B27,Sales!$C$5:$C$18,0),MATCH(UsagePerHour!QC$4,Sales!$D$3:$ABF$3,0))/QC$2*INDEX(Usage!$D$5:$ABF$11,MATCH(UsagePerHour!$B$20,Usage!$C$5:$C$11,0),MATCH(UsagePerHour!QC$4,Usage!$D$3:$ABF$3,0)),"")</f>
        <v>17.467979196191067</v>
      </c>
      <c r="QD27" s="6">
        <f>IFERROR(INDEX(Sales!$D$5:$ABF$18,MATCH(UsagePerHour!$B27,Sales!$C$5:$C$18,0),MATCH(UsagePerHour!QD$4,Sales!$D$3:$ABF$3,0))/QD$2*INDEX(Usage!$D$5:$ABF$11,MATCH(UsagePerHour!$B$20,Usage!$C$5:$C$11,0),MATCH(UsagePerHour!QD$4,Usage!$D$3:$ABF$3,0)),"")</f>
        <v>16.782590902942129</v>
      </c>
      <c r="QE27" s="6">
        <f>IFERROR(INDEX(Sales!$D$5:$ABF$18,MATCH(UsagePerHour!$B27,Sales!$C$5:$C$18,0),MATCH(UsagePerHour!QE$4,Sales!$D$3:$ABF$3,0))/QE$2*INDEX(Usage!$D$5:$ABF$11,MATCH(UsagePerHour!$B$20,Usage!$C$5:$C$11,0),MATCH(UsagePerHour!QE$4,Usage!$D$3:$ABF$3,0)),"")</f>
        <v>11.328203588688023</v>
      </c>
      <c r="QF27" s="6">
        <f>IFERROR(INDEX(Sales!$D$5:$ABF$18,MATCH(UsagePerHour!$B27,Sales!$C$5:$C$18,0),MATCH(UsagePerHour!QF$4,Sales!$D$3:$ABF$3,0))/QF$2*INDEX(Usage!$D$5:$ABF$11,MATCH(UsagePerHour!$B$20,Usage!$C$5:$C$11,0),MATCH(UsagePerHour!QF$4,Usage!$D$3:$ABF$3,0)),"")</f>
        <v>14.801019990913222</v>
      </c>
      <c r="QG27" s="6">
        <f>IFERROR(INDEX(Sales!$D$5:$ABF$18,MATCH(UsagePerHour!$B27,Sales!$C$5:$C$18,0),MATCH(UsagePerHour!QG$4,Sales!$D$3:$ABF$3,0))/QG$2*INDEX(Usage!$D$5:$ABF$11,MATCH(UsagePerHour!$B$20,Usage!$C$5:$C$11,0),MATCH(UsagePerHour!QG$4,Usage!$D$3:$ABF$3,0)),"")</f>
        <v>2.1889537919020388</v>
      </c>
      <c r="QH27" s="6">
        <f>IFERROR(INDEX(Sales!$D$5:$ABF$18,MATCH(UsagePerHour!$B27,Sales!$C$5:$C$18,0),MATCH(UsagePerHour!QH$4,Sales!$D$3:$ABF$3,0))/QH$2*INDEX(Usage!$D$5:$ABF$11,MATCH(UsagePerHour!$B$20,Usage!$C$5:$C$11,0),MATCH(UsagePerHour!QH$4,Usage!$D$3:$ABF$3,0)),"")</f>
        <v>156.46843739633567</v>
      </c>
      <c r="QI27" s="6">
        <f>IFERROR(INDEX(Sales!$D$5:$ABF$18,MATCH(UsagePerHour!$B27,Sales!$C$5:$C$18,0),MATCH(UsagePerHour!QI$4,Sales!$D$3:$ABF$3,0))/QI$2*INDEX(Usage!$D$5:$ABF$11,MATCH(UsagePerHour!$B$20,Usage!$C$5:$C$11,0),MATCH(UsagePerHour!QI$4,Usage!$D$3:$ABF$3,0)),"")</f>
        <v>25.445012121228711</v>
      </c>
      <c r="QJ27" s="6">
        <f>IFERROR(INDEX(Sales!$D$5:$ABF$18,MATCH(UsagePerHour!$B27,Sales!$C$5:$C$18,0),MATCH(UsagePerHour!QJ$4,Sales!$D$3:$ABF$3,0))/QJ$2*INDEX(Usage!$D$5:$ABF$11,MATCH(UsagePerHour!$B$20,Usage!$C$5:$C$11,0),MATCH(UsagePerHour!QJ$4,Usage!$D$3:$ABF$3,0)),"")</f>
        <v>80.847978566033859</v>
      </c>
      <c r="QK27" s="6">
        <f>IFERROR(INDEX(Sales!$D$5:$ABF$18,MATCH(UsagePerHour!$B27,Sales!$C$5:$C$18,0),MATCH(UsagePerHour!QK$4,Sales!$D$3:$ABF$3,0))/QK$2*INDEX(Usage!$D$5:$ABF$11,MATCH(UsagePerHour!$B$20,Usage!$C$5:$C$11,0),MATCH(UsagePerHour!QK$4,Usage!$D$3:$ABF$3,0)),"")</f>
        <v>3.7646469034882313</v>
      </c>
      <c r="QL27" s="6">
        <f>IFERROR(INDEX(Sales!$D$5:$ABF$18,MATCH(UsagePerHour!$B27,Sales!$C$5:$C$18,0),MATCH(UsagePerHour!QL$4,Sales!$D$3:$ABF$3,0))/QL$2*INDEX(Usage!$D$5:$ABF$11,MATCH(UsagePerHour!$B$20,Usage!$C$5:$C$11,0),MATCH(UsagePerHour!QL$4,Usage!$D$3:$ABF$3,0)),"")</f>
        <v>41.710823101284042</v>
      </c>
      <c r="QM27" s="6">
        <f>IFERROR(INDEX(Sales!$D$5:$ABF$18,MATCH(UsagePerHour!$B27,Sales!$C$5:$C$18,0),MATCH(UsagePerHour!QM$4,Sales!$D$3:$ABF$3,0))/QM$2*INDEX(Usage!$D$5:$ABF$11,MATCH(UsagePerHour!$B$20,Usage!$C$5:$C$11,0),MATCH(UsagePerHour!QM$4,Usage!$D$3:$ABF$3,0)),"")</f>
        <v>28.731887580816696</v>
      </c>
      <c r="QN27" s="6">
        <f>IFERROR(INDEX(Sales!$D$5:$ABF$18,MATCH(UsagePerHour!$B27,Sales!$C$5:$C$18,0),MATCH(UsagePerHour!QN$4,Sales!$D$3:$ABF$3,0))/QN$2*INDEX(Usage!$D$5:$ABF$11,MATCH(UsagePerHour!$B$20,Usage!$C$5:$C$11,0),MATCH(UsagePerHour!QN$4,Usage!$D$3:$ABF$3,0)),"")</f>
        <v>22.90688704728797</v>
      </c>
      <c r="QO27" s="6">
        <f>IFERROR(INDEX(Sales!$D$5:$ABF$18,MATCH(UsagePerHour!$B27,Sales!$C$5:$C$18,0),MATCH(UsagePerHour!QO$4,Sales!$D$3:$ABF$3,0))/QO$2*INDEX(Usage!$D$5:$ABF$11,MATCH(UsagePerHour!$B$20,Usage!$C$5:$C$11,0),MATCH(UsagePerHour!QO$4,Usage!$D$3:$ABF$3,0)),"")</f>
        <v>242.50193566664623</v>
      </c>
      <c r="QP27" s="6">
        <f>IFERROR(INDEX(Sales!$D$5:$ABF$18,MATCH(UsagePerHour!$B27,Sales!$C$5:$C$18,0),MATCH(UsagePerHour!QP$4,Sales!$D$3:$ABF$3,0))/QP$2*INDEX(Usage!$D$5:$ABF$11,MATCH(UsagePerHour!$B$20,Usage!$C$5:$C$11,0),MATCH(UsagePerHour!QP$4,Usage!$D$3:$ABF$3,0)),"")</f>
        <v>39.325197512373606</v>
      </c>
      <c r="QQ27" s="6">
        <f>IFERROR(INDEX(Sales!$D$5:$ABF$18,MATCH(UsagePerHour!$B27,Sales!$C$5:$C$18,0),MATCH(UsagePerHour!QQ$4,Sales!$D$3:$ABF$3,0))/QQ$2*INDEX(Usage!$D$5:$ABF$11,MATCH(UsagePerHour!$B$20,Usage!$C$5:$C$11,0),MATCH(UsagePerHour!QQ$4,Usage!$D$3:$ABF$3,0)),"")</f>
        <v>14.313225961564118</v>
      </c>
      <c r="QR27" s="6">
        <f>IFERROR(INDEX(Sales!$D$5:$ABF$18,MATCH(UsagePerHour!$B27,Sales!$C$5:$C$18,0),MATCH(UsagePerHour!QR$4,Sales!$D$3:$ABF$3,0))/QR$2*INDEX(Usage!$D$5:$ABF$11,MATCH(UsagePerHour!$B$20,Usage!$C$5:$C$11,0),MATCH(UsagePerHour!QR$4,Usage!$D$3:$ABF$3,0)),"")</f>
        <v>7.3938282173772905</v>
      </c>
      <c r="QS27" s="6">
        <f>IFERROR(INDEX(Sales!$D$5:$ABF$18,MATCH(UsagePerHour!$B27,Sales!$C$5:$C$18,0),MATCH(UsagePerHour!QS$4,Sales!$D$3:$ABF$3,0))/QS$2*INDEX(Usage!$D$5:$ABF$11,MATCH(UsagePerHour!$B$20,Usage!$C$5:$C$11,0),MATCH(UsagePerHour!QS$4,Usage!$D$3:$ABF$3,0)),"")</f>
        <v>61.865011038225788</v>
      </c>
      <c r="QT27" s="6">
        <f>IFERROR(INDEX(Sales!$D$5:$ABF$18,MATCH(UsagePerHour!$B27,Sales!$C$5:$C$18,0),MATCH(UsagePerHour!QT$4,Sales!$D$3:$ABF$3,0))/QT$2*INDEX(Usage!$D$5:$ABF$11,MATCH(UsagePerHour!$B$20,Usage!$C$5:$C$11,0),MATCH(UsagePerHour!QT$4,Usage!$D$3:$ABF$3,0)),"")</f>
        <v>19.599872201037996</v>
      </c>
      <c r="QU27" s="6">
        <f>IFERROR(INDEX(Sales!$D$5:$ABF$18,MATCH(UsagePerHour!$B27,Sales!$C$5:$C$18,0),MATCH(UsagePerHour!QU$4,Sales!$D$3:$ABF$3,0))/QU$2*INDEX(Usage!$D$5:$ABF$11,MATCH(UsagePerHour!$B$20,Usage!$C$5:$C$11,0),MATCH(UsagePerHour!QU$4,Usage!$D$3:$ABF$3,0)),"")</f>
        <v>32.263756383113915</v>
      </c>
      <c r="QV27" s="6">
        <f>IFERROR(INDEX(Sales!$D$5:$ABF$18,MATCH(UsagePerHour!$B27,Sales!$C$5:$C$18,0),MATCH(UsagePerHour!QV$4,Sales!$D$3:$ABF$3,0))/QV$2*INDEX(Usage!$D$5:$ABF$11,MATCH(UsagePerHour!$B$20,Usage!$C$5:$C$11,0),MATCH(UsagePerHour!QV$4,Usage!$D$3:$ABF$3,0)),"")</f>
        <v>231.3774880555948</v>
      </c>
      <c r="QW27" s="6">
        <f>IFERROR(INDEX(Sales!$D$5:$ABF$18,MATCH(UsagePerHour!$B27,Sales!$C$5:$C$18,0),MATCH(UsagePerHour!QW$4,Sales!$D$3:$ABF$3,0))/QW$2*INDEX(Usage!$D$5:$ABF$11,MATCH(UsagePerHour!$B$20,Usage!$C$5:$C$11,0),MATCH(UsagePerHour!QW$4,Usage!$D$3:$ABF$3,0)),"")</f>
        <v>14.447633511207139</v>
      </c>
      <c r="QX27" s="6">
        <f>IFERROR(INDEX(Sales!$D$5:$ABF$18,MATCH(UsagePerHour!$B27,Sales!$C$5:$C$18,0),MATCH(UsagePerHour!QX$4,Sales!$D$3:$ABF$3,0))/QX$2*INDEX(Usage!$D$5:$ABF$11,MATCH(UsagePerHour!$B$20,Usage!$C$5:$C$11,0),MATCH(UsagePerHour!QX$4,Usage!$D$3:$ABF$3,0)),"")</f>
        <v>14.763759013724123</v>
      </c>
      <c r="QY27" s="6">
        <f>IFERROR(INDEX(Sales!$D$5:$ABF$18,MATCH(UsagePerHour!$B27,Sales!$C$5:$C$18,0),MATCH(UsagePerHour!QY$4,Sales!$D$3:$ABF$3,0))/QY$2*INDEX(Usage!$D$5:$ABF$11,MATCH(UsagePerHour!$B$20,Usage!$C$5:$C$11,0),MATCH(UsagePerHour!QY$4,Usage!$D$3:$ABF$3,0)),"")</f>
        <v>8.2713548213871633</v>
      </c>
      <c r="QZ27" s="6">
        <f>IFERROR(INDEX(Sales!$D$5:$ABF$18,MATCH(UsagePerHour!$B27,Sales!$C$5:$C$18,0),MATCH(UsagePerHour!QZ$4,Sales!$D$3:$ABF$3,0))/QZ$2*INDEX(Usage!$D$5:$ABF$11,MATCH(UsagePerHour!$B$20,Usage!$C$5:$C$11,0),MATCH(UsagePerHour!QZ$4,Usage!$D$3:$ABF$3,0)),"")</f>
        <v>41.627896014223019</v>
      </c>
      <c r="RA27" s="6">
        <f>IFERROR(INDEX(Sales!$D$5:$ABF$18,MATCH(UsagePerHour!$B27,Sales!$C$5:$C$18,0),MATCH(UsagePerHour!RA$4,Sales!$D$3:$ABF$3,0))/RA$2*INDEX(Usage!$D$5:$ABF$11,MATCH(UsagePerHour!$B$20,Usage!$C$5:$C$11,0),MATCH(UsagePerHour!RA$4,Usage!$D$3:$ABF$3,0)),"")</f>
        <v>21.298060123783078</v>
      </c>
      <c r="RB27" s="6">
        <f>IFERROR(INDEX(Sales!$D$5:$ABF$18,MATCH(UsagePerHour!$B27,Sales!$C$5:$C$18,0),MATCH(UsagePerHour!RB$4,Sales!$D$3:$ABF$3,0))/RB$2*INDEX(Usage!$D$5:$ABF$11,MATCH(UsagePerHour!$B$20,Usage!$C$5:$C$11,0),MATCH(UsagePerHour!RB$4,Usage!$D$3:$ABF$3,0)),"")</f>
        <v>21.890595976903914</v>
      </c>
      <c r="RC27" s="6">
        <f>IFERROR(INDEX(Sales!$D$5:$ABF$18,MATCH(UsagePerHour!$B27,Sales!$C$5:$C$18,0),MATCH(UsagePerHour!RC$4,Sales!$D$3:$ABF$3,0))/RC$2*INDEX(Usage!$D$5:$ABF$11,MATCH(UsagePerHour!$B$20,Usage!$C$5:$C$11,0),MATCH(UsagePerHour!RC$4,Usage!$D$3:$ABF$3,0)),"")</f>
        <v>102.13808946600568</v>
      </c>
      <c r="RD27" s="6">
        <f>IFERROR(INDEX(Sales!$D$5:$ABF$18,MATCH(UsagePerHour!$B27,Sales!$C$5:$C$18,0),MATCH(UsagePerHour!RD$4,Sales!$D$3:$ABF$3,0))/RD$2*INDEX(Usage!$D$5:$ABF$11,MATCH(UsagePerHour!$B$20,Usage!$C$5:$C$11,0),MATCH(UsagePerHour!RD$4,Usage!$D$3:$ABF$3,0)),"")</f>
        <v>22.802670286182959</v>
      </c>
      <c r="RE27" s="6">
        <f>IFERROR(INDEX(Sales!$D$5:$ABF$18,MATCH(UsagePerHour!$B27,Sales!$C$5:$C$18,0),MATCH(UsagePerHour!RE$4,Sales!$D$3:$ABF$3,0))/RE$2*INDEX(Usage!$D$5:$ABF$11,MATCH(UsagePerHour!$B$20,Usage!$C$5:$C$11,0),MATCH(UsagePerHour!RE$4,Usage!$D$3:$ABF$3,0)),"")</f>
        <v>31.172402159244264</v>
      </c>
      <c r="RF27" s="6">
        <f>IFERROR(INDEX(Sales!$D$5:$ABF$18,MATCH(UsagePerHour!$B27,Sales!$C$5:$C$18,0),MATCH(UsagePerHour!RF$4,Sales!$D$3:$ABF$3,0))/RF$2*INDEX(Usage!$D$5:$ABF$11,MATCH(UsagePerHour!$B$20,Usage!$C$5:$C$11,0),MATCH(UsagePerHour!RF$4,Usage!$D$3:$ABF$3,0)),"")</f>
        <v>8.3808267117982851</v>
      </c>
      <c r="RG27" s="6">
        <f>IFERROR(INDEX(Sales!$D$5:$ABF$18,MATCH(UsagePerHour!$B27,Sales!$C$5:$C$18,0),MATCH(UsagePerHour!RG$4,Sales!$D$3:$ABF$3,0))/RG$2*INDEX(Usage!$D$5:$ABF$11,MATCH(UsagePerHour!$B$20,Usage!$C$5:$C$11,0),MATCH(UsagePerHour!RG$4,Usage!$D$3:$ABF$3,0)),"")</f>
        <v>57.852483249982306</v>
      </c>
      <c r="RH27" s="6">
        <f>IFERROR(INDEX(Sales!$D$5:$ABF$18,MATCH(UsagePerHour!$B27,Sales!$C$5:$C$18,0),MATCH(UsagePerHour!RH$4,Sales!$D$3:$ABF$3,0))/RH$2*INDEX(Usage!$D$5:$ABF$11,MATCH(UsagePerHour!$B$20,Usage!$C$5:$C$11,0),MATCH(UsagePerHour!RH$4,Usage!$D$3:$ABF$3,0)),"")</f>
        <v>15.847719255765835</v>
      </c>
      <c r="RI27" s="6">
        <f>IFERROR(INDEX(Sales!$D$5:$ABF$18,MATCH(UsagePerHour!$B27,Sales!$C$5:$C$18,0),MATCH(UsagePerHour!RI$4,Sales!$D$3:$ABF$3,0))/RI$2*INDEX(Usage!$D$5:$ABF$11,MATCH(UsagePerHour!$B$20,Usage!$C$5:$C$11,0),MATCH(UsagePerHour!RI$4,Usage!$D$3:$ABF$3,0)),"")</f>
        <v>16.711416272619672</v>
      </c>
      <c r="RJ27" s="6">
        <f>IFERROR(INDEX(Sales!$D$5:$ABF$18,MATCH(UsagePerHour!$B27,Sales!$C$5:$C$18,0),MATCH(UsagePerHour!RJ$4,Sales!$D$3:$ABF$3,0))/RJ$2*INDEX(Usage!$D$5:$ABF$11,MATCH(UsagePerHour!$B$20,Usage!$C$5:$C$11,0),MATCH(UsagePerHour!RJ$4,Usage!$D$3:$ABF$3,0)),"")</f>
        <v>192.661864895684</v>
      </c>
      <c r="RK27" s="6">
        <f>IFERROR(INDEX(Sales!$D$5:$ABF$18,MATCH(UsagePerHour!$B27,Sales!$C$5:$C$18,0),MATCH(UsagePerHour!RK$4,Sales!$D$3:$ABF$3,0))/RK$2*INDEX(Usage!$D$5:$ABF$11,MATCH(UsagePerHour!$B$20,Usage!$C$5:$C$11,0),MATCH(UsagePerHour!RK$4,Usage!$D$3:$ABF$3,0)),"")</f>
        <v>29.504771592625122</v>
      </c>
      <c r="RL27" s="6">
        <f>IFERROR(INDEX(Sales!$D$5:$ABF$18,MATCH(UsagePerHour!$B27,Sales!$C$5:$C$18,0),MATCH(UsagePerHour!RL$4,Sales!$D$3:$ABF$3,0))/RL$2*INDEX(Usage!$D$5:$ABF$11,MATCH(UsagePerHour!$B$20,Usage!$C$5:$C$11,0),MATCH(UsagePerHour!RL$4,Usage!$D$3:$ABF$3,0)),"")</f>
        <v>18.560332563729645</v>
      </c>
      <c r="RM27" s="6">
        <f>IFERROR(INDEX(Sales!$D$5:$ABF$18,MATCH(UsagePerHour!$B27,Sales!$C$5:$C$18,0),MATCH(UsagePerHour!RM$4,Sales!$D$3:$ABF$3,0))/RM$2*INDEX(Usage!$D$5:$ABF$11,MATCH(UsagePerHour!$B$20,Usage!$C$5:$C$11,0),MATCH(UsagePerHour!RM$4,Usage!$D$3:$ABF$3,0)),"")</f>
        <v>2.8071570749977828</v>
      </c>
      <c r="RN27" s="6">
        <f>IFERROR(INDEX(Sales!$D$5:$ABF$18,MATCH(UsagePerHour!$B27,Sales!$C$5:$C$18,0),MATCH(UsagePerHour!RN$4,Sales!$D$3:$ABF$3,0))/RN$2*INDEX(Usage!$D$5:$ABF$11,MATCH(UsagePerHour!$B$20,Usage!$C$5:$C$11,0),MATCH(UsagePerHour!RN$4,Usage!$D$3:$ABF$3,0)),"")</f>
        <v>81.485876361611545</v>
      </c>
      <c r="RO27" s="6">
        <f>IFERROR(INDEX(Sales!$D$5:$ABF$18,MATCH(UsagePerHour!$B27,Sales!$C$5:$C$18,0),MATCH(UsagePerHour!RO$4,Sales!$D$3:$ABF$3,0))/RO$2*INDEX(Usage!$D$5:$ABF$11,MATCH(UsagePerHour!$B$20,Usage!$C$5:$C$11,0),MATCH(UsagePerHour!RO$4,Usage!$D$3:$ABF$3,0)),"")</f>
        <v>12.83867201081074</v>
      </c>
      <c r="RP27" s="6">
        <f>IFERROR(INDEX(Sales!$D$5:$ABF$18,MATCH(UsagePerHour!$B27,Sales!$C$5:$C$18,0),MATCH(UsagePerHour!RP$4,Sales!$D$3:$ABF$3,0))/RP$2*INDEX(Usage!$D$5:$ABF$11,MATCH(UsagePerHour!$B$20,Usage!$C$5:$C$11,0),MATCH(UsagePerHour!RP$4,Usage!$D$3:$ABF$3,0)),"")</f>
        <v>27.488611406772495</v>
      </c>
      <c r="RQ27" s="6">
        <f>IFERROR(INDEX(Sales!$D$5:$ABF$18,MATCH(UsagePerHour!$B27,Sales!$C$5:$C$18,0),MATCH(UsagePerHour!RQ$4,Sales!$D$3:$ABF$3,0))/RQ$2*INDEX(Usage!$D$5:$ABF$11,MATCH(UsagePerHour!$B$20,Usage!$C$5:$C$11,0),MATCH(UsagePerHour!RQ$4,Usage!$D$3:$ABF$3,0)),"")</f>
        <v>241.56455063836918</v>
      </c>
      <c r="RR27" s="6">
        <f>IFERROR(INDEX(Sales!$D$5:$ABF$18,MATCH(UsagePerHour!$B27,Sales!$C$5:$C$18,0),MATCH(UsagePerHour!RR$4,Sales!$D$3:$ABF$3,0))/RR$2*INDEX(Usage!$D$5:$ABF$11,MATCH(UsagePerHour!$B$20,Usage!$C$5:$C$11,0),MATCH(UsagePerHour!RR$4,Usage!$D$3:$ABF$3,0)),"")</f>
        <v>25.426957991936309</v>
      </c>
      <c r="RS27" s="6">
        <f>IFERROR(INDEX(Sales!$D$5:$ABF$18,MATCH(UsagePerHour!$B27,Sales!$C$5:$C$18,0),MATCH(UsagePerHour!RS$4,Sales!$D$3:$ABF$3,0))/RS$2*INDEX(Usage!$D$5:$ABF$11,MATCH(UsagePerHour!$B$20,Usage!$C$5:$C$11,0),MATCH(UsagePerHour!RS$4,Usage!$D$3:$ABF$3,0)),"")</f>
        <v>42.223017303066619</v>
      </c>
      <c r="RT27" s="6">
        <f>IFERROR(INDEX(Sales!$D$5:$ABF$18,MATCH(UsagePerHour!$B27,Sales!$C$5:$C$18,0),MATCH(UsagePerHour!RT$4,Sales!$D$3:$ABF$3,0))/RT$2*INDEX(Usage!$D$5:$ABF$11,MATCH(UsagePerHour!$B$20,Usage!$C$5:$C$11,0),MATCH(UsagePerHour!RT$4,Usage!$D$3:$ABF$3,0)),"")</f>
        <v>42.496438634467246</v>
      </c>
      <c r="RU27" s="6">
        <f>IFERROR(INDEX(Sales!$D$5:$ABF$18,MATCH(UsagePerHour!$B27,Sales!$C$5:$C$18,0),MATCH(UsagePerHour!RU$4,Sales!$D$3:$ABF$3,0))/RU$2*INDEX(Usage!$D$5:$ABF$11,MATCH(UsagePerHour!$B$20,Usage!$C$5:$C$11,0),MATCH(UsagePerHour!RU$4,Usage!$D$3:$ABF$3,0)),"")</f>
        <v>58.31292051027642</v>
      </c>
      <c r="RV27" s="6">
        <f>IFERROR(INDEX(Sales!$D$5:$ABF$18,MATCH(UsagePerHour!$B27,Sales!$C$5:$C$18,0),MATCH(UsagePerHour!RV$4,Sales!$D$3:$ABF$3,0))/RV$2*INDEX(Usage!$D$5:$ABF$11,MATCH(UsagePerHour!$B$20,Usage!$C$5:$C$11,0),MATCH(UsagePerHour!RV$4,Usage!$D$3:$ABF$3,0)),"")</f>
        <v>30.858405562948086</v>
      </c>
      <c r="RW27" s="6">
        <f>IFERROR(INDEX(Sales!$D$5:$ABF$18,MATCH(UsagePerHour!$B27,Sales!$C$5:$C$18,0),MATCH(UsagePerHour!RW$4,Sales!$D$3:$ABF$3,0))/RW$2*INDEX(Usage!$D$5:$ABF$11,MATCH(UsagePerHour!$B$20,Usage!$C$5:$C$11,0),MATCH(UsagePerHour!RW$4,Usage!$D$3:$ABF$3,0)),"")</f>
        <v>12.102687879112528</v>
      </c>
      <c r="RX27" s="6">
        <f>IFERROR(INDEX(Sales!$D$5:$ABF$18,MATCH(UsagePerHour!$B27,Sales!$C$5:$C$18,0),MATCH(UsagePerHour!RX$4,Sales!$D$3:$ABF$3,0))/RX$2*INDEX(Usage!$D$5:$ABF$11,MATCH(UsagePerHour!$B$20,Usage!$C$5:$C$11,0),MATCH(UsagePerHour!RX$4,Usage!$D$3:$ABF$3,0)),"")</f>
        <v>238.41972648059567</v>
      </c>
      <c r="RY27" s="6">
        <f>IFERROR(INDEX(Sales!$D$5:$ABF$18,MATCH(UsagePerHour!$B27,Sales!$C$5:$C$18,0),MATCH(UsagePerHour!RY$4,Sales!$D$3:$ABF$3,0))/RY$2*INDEX(Usage!$D$5:$ABF$11,MATCH(UsagePerHour!$B$20,Usage!$C$5:$C$11,0),MATCH(UsagePerHour!RY$4,Usage!$D$3:$ABF$3,0)),"")</f>
        <v>20.414695594609601</v>
      </c>
      <c r="RZ27" s="6">
        <f>IFERROR(INDEX(Sales!$D$5:$ABF$18,MATCH(UsagePerHour!$B27,Sales!$C$5:$C$18,0),MATCH(UsagePerHour!RZ$4,Sales!$D$3:$ABF$3,0))/RZ$2*INDEX(Usage!$D$5:$ABF$11,MATCH(UsagePerHour!$B$20,Usage!$C$5:$C$11,0),MATCH(UsagePerHour!RZ$4,Usage!$D$3:$ABF$3,0)),"")</f>
        <v>15.069788940621343</v>
      </c>
      <c r="SA27" s="6">
        <f>IFERROR(INDEX(Sales!$D$5:$ABF$18,MATCH(UsagePerHour!$B27,Sales!$C$5:$C$18,0),MATCH(UsagePerHour!SA$4,Sales!$D$3:$ABF$3,0))/SA$2*INDEX(Usage!$D$5:$ABF$11,MATCH(UsagePerHour!$B$20,Usage!$C$5:$C$11,0),MATCH(UsagePerHour!SA$4,Usage!$D$3:$ABF$3,0)),"")</f>
        <v>10.202664747208123</v>
      </c>
      <c r="SB27" s="6">
        <f>IFERROR(INDEX(Sales!$D$5:$ABF$18,MATCH(UsagePerHour!$B27,Sales!$C$5:$C$18,0),MATCH(UsagePerHour!SB$4,Sales!$D$3:$ABF$3,0))/SB$2*INDEX(Usage!$D$5:$ABF$11,MATCH(UsagePerHour!$B$20,Usage!$C$5:$C$11,0),MATCH(UsagePerHour!SB$4,Usage!$D$3:$ABF$3,0)),"")</f>
        <v>39.922349286889826</v>
      </c>
      <c r="SC27" s="6">
        <f>IFERROR(INDEX(Sales!$D$5:$ABF$18,MATCH(UsagePerHour!$B27,Sales!$C$5:$C$18,0),MATCH(UsagePerHour!SC$4,Sales!$D$3:$ABF$3,0))/SC$2*INDEX(Usage!$D$5:$ABF$11,MATCH(UsagePerHour!$B$20,Usage!$C$5:$C$11,0),MATCH(UsagePerHour!SC$4,Usage!$D$3:$ABF$3,0)),"")</f>
        <v>24.937829532952094</v>
      </c>
      <c r="SD27" s="6">
        <f>IFERROR(INDEX(Sales!$D$5:$ABF$18,MATCH(UsagePerHour!$B27,Sales!$C$5:$C$18,0),MATCH(UsagePerHour!SD$4,Sales!$D$3:$ABF$3,0))/SD$2*INDEX(Usage!$D$5:$ABF$11,MATCH(UsagePerHour!$B$20,Usage!$C$5:$C$11,0),MATCH(UsagePerHour!SD$4,Usage!$D$3:$ABF$3,0)),"")</f>
        <v>33.971768473186103</v>
      </c>
      <c r="SE27" s="6">
        <f>IFERROR(INDEX(Sales!$D$5:$ABF$18,MATCH(UsagePerHour!$B27,Sales!$C$5:$C$18,0),MATCH(UsagePerHour!SE$4,Sales!$D$3:$ABF$3,0))/SE$2*INDEX(Usage!$D$5:$ABF$11,MATCH(UsagePerHour!$B$20,Usage!$C$5:$C$11,0),MATCH(UsagePerHour!SE$4,Usage!$D$3:$ABF$3,0)),"")</f>
        <v>279.92710749139928</v>
      </c>
      <c r="SF27" s="6">
        <f>IFERROR(INDEX(Sales!$D$5:$ABF$18,MATCH(UsagePerHour!$B27,Sales!$C$5:$C$18,0),MATCH(UsagePerHour!SF$4,Sales!$D$3:$ABF$3,0))/SF$2*INDEX(Usage!$D$5:$ABF$11,MATCH(UsagePerHour!$B$20,Usage!$C$5:$C$11,0),MATCH(UsagePerHour!SF$4,Usage!$D$3:$ABF$3,0)),"")</f>
        <v>18.754571830422357</v>
      </c>
      <c r="SG27" s="6" t="str">
        <f>IFERROR(INDEX(Sales!$D$5:$ABF$18,MATCH(UsagePerHour!$B27,Sales!$C$5:$C$18,0),MATCH(UsagePerHour!SG$4,Sales!$D$3:$ABF$3,0))/SG$2*INDEX(Usage!$D$5:$ABF$11,MATCH(UsagePerHour!$B$20,Usage!$C$5:$C$11,0),MATCH(UsagePerHour!SG$4,Usage!$D$3:$ABF$3,0)),"")</f>
        <v/>
      </c>
      <c r="SH27" s="6" t="str">
        <f>IFERROR(INDEX(Sales!$D$5:$ABF$18,MATCH(UsagePerHour!$B27,Sales!$C$5:$C$18,0),MATCH(UsagePerHour!SH$4,Sales!$D$3:$ABF$3,0))/SH$2*INDEX(Usage!$D$5:$ABF$11,MATCH(UsagePerHour!$B$20,Usage!$C$5:$C$11,0),MATCH(UsagePerHour!SH$4,Usage!$D$3:$ABF$3,0)),"")</f>
        <v/>
      </c>
      <c r="SI27" s="6" t="str">
        <f>IFERROR(INDEX(Sales!$D$5:$ABF$18,MATCH(UsagePerHour!$B27,Sales!$C$5:$C$18,0),MATCH(UsagePerHour!SI$4,Sales!$D$3:$ABF$3,0))/SI$2*INDEX(Usage!$D$5:$ABF$11,MATCH(UsagePerHour!$B$20,Usage!$C$5:$C$11,0),MATCH(UsagePerHour!SI$4,Usage!$D$3:$ABF$3,0)),"")</f>
        <v/>
      </c>
      <c r="SJ27" s="6" t="str">
        <f>IFERROR(INDEX(Sales!$D$5:$ABF$18,MATCH(UsagePerHour!$B27,Sales!$C$5:$C$18,0),MATCH(UsagePerHour!SJ$4,Sales!$D$3:$ABF$3,0))/SJ$2*INDEX(Usage!$D$5:$ABF$11,MATCH(UsagePerHour!$B$20,Usage!$C$5:$C$11,0),MATCH(UsagePerHour!SJ$4,Usage!$D$3:$ABF$3,0)),"")</f>
        <v/>
      </c>
      <c r="SK27" s="6" t="str">
        <f>IFERROR(INDEX(Sales!$D$5:$ABF$18,MATCH(UsagePerHour!$B27,Sales!$C$5:$C$18,0),MATCH(UsagePerHour!SK$4,Sales!$D$3:$ABF$3,0))/SK$2*INDEX(Usage!$D$5:$ABF$11,MATCH(UsagePerHour!$B$20,Usage!$C$5:$C$11,0),MATCH(UsagePerHour!SK$4,Usage!$D$3:$ABF$3,0)),"")</f>
        <v/>
      </c>
      <c r="SL27" s="6" t="str">
        <f>IFERROR(INDEX(Sales!$D$5:$ABF$18,MATCH(UsagePerHour!$B27,Sales!$C$5:$C$18,0),MATCH(UsagePerHour!SL$4,Sales!$D$3:$ABF$3,0))/SL$2*INDEX(Usage!$D$5:$ABF$11,MATCH(UsagePerHour!$B$20,Usage!$C$5:$C$11,0),MATCH(UsagePerHour!SL$4,Usage!$D$3:$ABF$3,0)),"")</f>
        <v/>
      </c>
      <c r="SM27" s="6" t="str">
        <f>IFERROR(INDEX(Sales!$D$5:$ABF$18,MATCH(UsagePerHour!$B27,Sales!$C$5:$C$18,0),MATCH(UsagePerHour!SM$4,Sales!$D$3:$ABF$3,0))/SM$2*INDEX(Usage!$D$5:$ABF$11,MATCH(UsagePerHour!$B$20,Usage!$C$5:$C$11,0),MATCH(UsagePerHour!SM$4,Usage!$D$3:$ABF$3,0)),"")</f>
        <v/>
      </c>
      <c r="SN27" s="6" t="str">
        <f>IFERROR(INDEX(Sales!$D$5:$ABF$18,MATCH(UsagePerHour!$B27,Sales!$C$5:$C$18,0),MATCH(UsagePerHour!SN$4,Sales!$D$3:$ABF$3,0))/SN$2*INDEX(Usage!$D$5:$ABF$11,MATCH(UsagePerHour!$B$20,Usage!$C$5:$C$11,0),MATCH(UsagePerHour!SN$4,Usage!$D$3:$ABF$3,0)),"")</f>
        <v/>
      </c>
      <c r="SO27" s="6" t="str">
        <f>IFERROR(INDEX(Sales!$D$5:$ABF$18,MATCH(UsagePerHour!$B27,Sales!$C$5:$C$18,0),MATCH(UsagePerHour!SO$4,Sales!$D$3:$ABF$3,0))/SO$2*INDEX(Usage!$D$5:$ABF$11,MATCH(UsagePerHour!$B$20,Usage!$C$5:$C$11,0),MATCH(UsagePerHour!SO$4,Usage!$D$3:$ABF$3,0)),"")</f>
        <v/>
      </c>
      <c r="SP27" s="6" t="str">
        <f>IFERROR(INDEX(Sales!$D$5:$ABF$18,MATCH(UsagePerHour!$B27,Sales!$C$5:$C$18,0),MATCH(UsagePerHour!SP$4,Sales!$D$3:$ABF$3,0))/SP$2*INDEX(Usage!$D$5:$ABF$11,MATCH(UsagePerHour!$B$20,Usage!$C$5:$C$11,0),MATCH(UsagePerHour!SP$4,Usage!$D$3:$ABF$3,0)),"")</f>
        <v/>
      </c>
      <c r="SQ27" s="6" t="str">
        <f>IFERROR(INDEX(Sales!$D$5:$ABF$18,MATCH(UsagePerHour!$B27,Sales!$C$5:$C$18,0),MATCH(UsagePerHour!SQ$4,Sales!$D$3:$ABF$3,0))/SQ$2*INDEX(Usage!$D$5:$ABF$11,MATCH(UsagePerHour!$B$20,Usage!$C$5:$C$11,0),MATCH(UsagePerHour!SQ$4,Usage!$D$3:$ABF$3,0)),"")</f>
        <v/>
      </c>
      <c r="SR27" s="6" t="str">
        <f>IFERROR(INDEX(Sales!$D$5:$ABF$18,MATCH(UsagePerHour!$B27,Sales!$C$5:$C$18,0),MATCH(UsagePerHour!SR$4,Sales!$D$3:$ABF$3,0))/SR$2*INDEX(Usage!$D$5:$ABF$11,MATCH(UsagePerHour!$B$20,Usage!$C$5:$C$11,0),MATCH(UsagePerHour!SR$4,Usage!$D$3:$ABF$3,0)),"")</f>
        <v/>
      </c>
      <c r="SS27" s="6" t="str">
        <f>IFERROR(INDEX(Sales!$D$5:$ABF$18,MATCH(UsagePerHour!$B27,Sales!$C$5:$C$18,0),MATCH(UsagePerHour!SS$4,Sales!$D$3:$ABF$3,0))/SS$2*INDEX(Usage!$D$5:$ABF$11,MATCH(UsagePerHour!$B$20,Usage!$C$5:$C$11,0),MATCH(UsagePerHour!SS$4,Usage!$D$3:$ABF$3,0)),"")</f>
        <v/>
      </c>
      <c r="ST27" s="6" t="str">
        <f>IFERROR(INDEX(Sales!$D$5:$ABF$18,MATCH(UsagePerHour!$B27,Sales!$C$5:$C$18,0),MATCH(UsagePerHour!ST$4,Sales!$D$3:$ABF$3,0))/ST$2*INDEX(Usage!$D$5:$ABF$11,MATCH(UsagePerHour!$B$20,Usage!$C$5:$C$11,0),MATCH(UsagePerHour!ST$4,Usage!$D$3:$ABF$3,0)),"")</f>
        <v/>
      </c>
      <c r="SU27" s="6" t="str">
        <f>IFERROR(INDEX(Sales!$D$5:$ABF$18,MATCH(UsagePerHour!$B27,Sales!$C$5:$C$18,0),MATCH(UsagePerHour!SU$4,Sales!$D$3:$ABF$3,0))/SU$2*INDEX(Usage!$D$5:$ABF$11,MATCH(UsagePerHour!$B$20,Usage!$C$5:$C$11,0),MATCH(UsagePerHour!SU$4,Usage!$D$3:$ABF$3,0)),"")</f>
        <v/>
      </c>
      <c r="SV27" s="6" t="str">
        <f>IFERROR(INDEX(Sales!$D$5:$ABF$18,MATCH(UsagePerHour!$B27,Sales!$C$5:$C$18,0),MATCH(UsagePerHour!SV$4,Sales!$D$3:$ABF$3,0))/SV$2*INDEX(Usage!$D$5:$ABF$11,MATCH(UsagePerHour!$B$20,Usage!$C$5:$C$11,0),MATCH(UsagePerHour!SV$4,Usage!$D$3:$ABF$3,0)),"")</f>
        <v/>
      </c>
      <c r="SW27" s="6" t="str">
        <f>IFERROR(INDEX(Sales!$D$5:$ABF$18,MATCH(UsagePerHour!$B27,Sales!$C$5:$C$18,0),MATCH(UsagePerHour!SW$4,Sales!$D$3:$ABF$3,0))/SW$2*INDEX(Usage!$D$5:$ABF$11,MATCH(UsagePerHour!$B$20,Usage!$C$5:$C$11,0),MATCH(UsagePerHour!SW$4,Usage!$D$3:$ABF$3,0)),"")</f>
        <v/>
      </c>
      <c r="SX27" s="6" t="str">
        <f>IFERROR(INDEX(Sales!$D$5:$ABF$18,MATCH(UsagePerHour!$B27,Sales!$C$5:$C$18,0),MATCH(UsagePerHour!SX$4,Sales!$D$3:$ABF$3,0))/SX$2*INDEX(Usage!$D$5:$ABF$11,MATCH(UsagePerHour!$B$20,Usage!$C$5:$C$11,0),MATCH(UsagePerHour!SX$4,Usage!$D$3:$ABF$3,0)),"")</f>
        <v/>
      </c>
      <c r="SY27" s="6" t="str">
        <f>IFERROR(INDEX(Sales!$D$5:$ABF$18,MATCH(UsagePerHour!$B27,Sales!$C$5:$C$18,0),MATCH(UsagePerHour!SY$4,Sales!$D$3:$ABF$3,0))/SY$2*INDEX(Usage!$D$5:$ABF$11,MATCH(UsagePerHour!$B$20,Usage!$C$5:$C$11,0),MATCH(UsagePerHour!SY$4,Usage!$D$3:$ABF$3,0)),"")</f>
        <v/>
      </c>
      <c r="SZ27" s="6" t="str">
        <f>IFERROR(INDEX(Sales!$D$5:$ABF$18,MATCH(UsagePerHour!$B27,Sales!$C$5:$C$18,0),MATCH(UsagePerHour!SZ$4,Sales!$D$3:$ABF$3,0))/SZ$2*INDEX(Usage!$D$5:$ABF$11,MATCH(UsagePerHour!$B$20,Usage!$C$5:$C$11,0),MATCH(UsagePerHour!SZ$4,Usage!$D$3:$ABF$3,0)),"")</f>
        <v/>
      </c>
      <c r="TA27" s="6" t="str">
        <f>IFERROR(INDEX(Sales!$D$5:$ABF$18,MATCH(UsagePerHour!$B27,Sales!$C$5:$C$18,0),MATCH(UsagePerHour!TA$4,Sales!$D$3:$ABF$3,0))/TA$2*INDEX(Usage!$D$5:$ABF$11,MATCH(UsagePerHour!$B$20,Usage!$C$5:$C$11,0),MATCH(UsagePerHour!TA$4,Usage!$D$3:$ABF$3,0)),"")</f>
        <v/>
      </c>
      <c r="TB27" s="6" t="str">
        <f>IFERROR(INDEX(Sales!$D$5:$ABF$18,MATCH(UsagePerHour!$B27,Sales!$C$5:$C$18,0),MATCH(UsagePerHour!TB$4,Sales!$D$3:$ABF$3,0))/TB$2*INDEX(Usage!$D$5:$ABF$11,MATCH(UsagePerHour!$B$20,Usage!$C$5:$C$11,0),MATCH(UsagePerHour!TB$4,Usage!$D$3:$ABF$3,0)),"")</f>
        <v/>
      </c>
      <c r="TC27" s="6" t="str">
        <f>IFERROR(INDEX(Sales!$D$5:$ABF$18,MATCH(UsagePerHour!$B27,Sales!$C$5:$C$18,0),MATCH(UsagePerHour!TC$4,Sales!$D$3:$ABF$3,0))/TC$2*INDEX(Usage!$D$5:$ABF$11,MATCH(UsagePerHour!$B$20,Usage!$C$5:$C$11,0),MATCH(UsagePerHour!TC$4,Usage!$D$3:$ABF$3,0)),"")</f>
        <v/>
      </c>
      <c r="TD27" s="6" t="str">
        <f>IFERROR(INDEX(Sales!$D$5:$ABF$18,MATCH(UsagePerHour!$B27,Sales!$C$5:$C$18,0),MATCH(UsagePerHour!TD$4,Sales!$D$3:$ABF$3,0))/TD$2*INDEX(Usage!$D$5:$ABF$11,MATCH(UsagePerHour!$B$20,Usage!$C$5:$C$11,0),MATCH(UsagePerHour!TD$4,Usage!$D$3:$ABF$3,0)),"")</f>
        <v/>
      </c>
      <c r="TE27" s="6" t="str">
        <f>IFERROR(INDEX(Sales!$D$5:$ABF$18,MATCH(UsagePerHour!$B27,Sales!$C$5:$C$18,0),MATCH(UsagePerHour!TE$4,Sales!$D$3:$ABF$3,0))/TE$2*INDEX(Usage!$D$5:$ABF$11,MATCH(UsagePerHour!$B$20,Usage!$C$5:$C$11,0),MATCH(UsagePerHour!TE$4,Usage!$D$3:$ABF$3,0)),"")</f>
        <v/>
      </c>
      <c r="TF27" s="6" t="str">
        <f>IFERROR(INDEX(Sales!$D$5:$ABF$18,MATCH(UsagePerHour!$B27,Sales!$C$5:$C$18,0),MATCH(UsagePerHour!TF$4,Sales!$D$3:$ABF$3,0))/TF$2*INDEX(Usage!$D$5:$ABF$11,MATCH(UsagePerHour!$B$20,Usage!$C$5:$C$11,0),MATCH(UsagePerHour!TF$4,Usage!$D$3:$ABF$3,0)),"")</f>
        <v/>
      </c>
      <c r="TG27" s="6" t="str">
        <f>IFERROR(INDEX(Sales!$D$5:$ABF$18,MATCH(UsagePerHour!$B27,Sales!$C$5:$C$18,0),MATCH(UsagePerHour!TG$4,Sales!$D$3:$ABF$3,0))/TG$2*INDEX(Usage!$D$5:$ABF$11,MATCH(UsagePerHour!$B$20,Usage!$C$5:$C$11,0),MATCH(UsagePerHour!TG$4,Usage!$D$3:$ABF$3,0)),"")</f>
        <v/>
      </c>
      <c r="TH27" s="6" t="str">
        <f>IFERROR(INDEX(Sales!$D$5:$ABF$18,MATCH(UsagePerHour!$B27,Sales!$C$5:$C$18,0),MATCH(UsagePerHour!TH$4,Sales!$D$3:$ABF$3,0))/TH$2*INDEX(Usage!$D$5:$ABF$11,MATCH(UsagePerHour!$B$20,Usage!$C$5:$C$11,0),MATCH(UsagePerHour!TH$4,Usage!$D$3:$ABF$3,0)),"")</f>
        <v/>
      </c>
      <c r="TI27" s="6" t="str">
        <f>IFERROR(INDEX(Sales!$D$5:$ABF$18,MATCH(UsagePerHour!$B27,Sales!$C$5:$C$18,0),MATCH(UsagePerHour!TI$4,Sales!$D$3:$ABF$3,0))/TI$2*INDEX(Usage!$D$5:$ABF$11,MATCH(UsagePerHour!$B$20,Usage!$C$5:$C$11,0),MATCH(UsagePerHour!TI$4,Usage!$D$3:$ABF$3,0)),"")</f>
        <v/>
      </c>
      <c r="TJ27" s="6" t="str">
        <f>IFERROR(INDEX(Sales!$D$5:$ABF$18,MATCH(UsagePerHour!$B27,Sales!$C$5:$C$18,0),MATCH(UsagePerHour!TJ$4,Sales!$D$3:$ABF$3,0))/TJ$2*INDEX(Usage!$D$5:$ABF$11,MATCH(UsagePerHour!$B$20,Usage!$C$5:$C$11,0),MATCH(UsagePerHour!TJ$4,Usage!$D$3:$ABF$3,0)),"")</f>
        <v/>
      </c>
      <c r="TK27" s="6" t="str">
        <f>IFERROR(INDEX(Sales!$D$5:$ABF$18,MATCH(UsagePerHour!$B27,Sales!$C$5:$C$18,0),MATCH(UsagePerHour!TK$4,Sales!$D$3:$ABF$3,0))/TK$2*INDEX(Usage!$D$5:$ABF$11,MATCH(UsagePerHour!$B$20,Usage!$C$5:$C$11,0),MATCH(UsagePerHour!TK$4,Usage!$D$3:$ABF$3,0)),"")</f>
        <v/>
      </c>
      <c r="TL27" s="6" t="str">
        <f>IFERROR(INDEX(Sales!$D$5:$ABF$18,MATCH(UsagePerHour!$B27,Sales!$C$5:$C$18,0),MATCH(UsagePerHour!TL$4,Sales!$D$3:$ABF$3,0))/TL$2*INDEX(Usage!$D$5:$ABF$11,MATCH(UsagePerHour!$B$20,Usage!$C$5:$C$11,0),MATCH(UsagePerHour!TL$4,Usage!$D$3:$ABF$3,0)),"")</f>
        <v/>
      </c>
      <c r="TM27" s="6" t="str">
        <f>IFERROR(INDEX(Sales!$D$5:$ABF$18,MATCH(UsagePerHour!$B27,Sales!$C$5:$C$18,0),MATCH(UsagePerHour!TM$4,Sales!$D$3:$ABF$3,0))/TM$2*INDEX(Usage!$D$5:$ABF$11,MATCH(UsagePerHour!$B$20,Usage!$C$5:$C$11,0),MATCH(UsagePerHour!TM$4,Usage!$D$3:$ABF$3,0)),"")</f>
        <v/>
      </c>
      <c r="TN27" s="6" t="str">
        <f>IFERROR(INDEX(Sales!$D$5:$ABF$18,MATCH(UsagePerHour!$B27,Sales!$C$5:$C$18,0),MATCH(UsagePerHour!TN$4,Sales!$D$3:$ABF$3,0))/TN$2*INDEX(Usage!$D$5:$ABF$11,MATCH(UsagePerHour!$B$20,Usage!$C$5:$C$11,0),MATCH(UsagePerHour!TN$4,Usage!$D$3:$ABF$3,0)),"")</f>
        <v/>
      </c>
      <c r="TO27" s="6" t="str">
        <f>IFERROR(INDEX(Sales!$D$5:$ABF$18,MATCH(UsagePerHour!$B27,Sales!$C$5:$C$18,0),MATCH(UsagePerHour!TO$4,Sales!$D$3:$ABF$3,0))/TO$2*INDEX(Usage!$D$5:$ABF$11,MATCH(UsagePerHour!$B$20,Usage!$C$5:$C$11,0),MATCH(UsagePerHour!TO$4,Usage!$D$3:$ABF$3,0)),"")</f>
        <v/>
      </c>
      <c r="TP27" s="6" t="str">
        <f>IFERROR(INDEX(Sales!$D$5:$ABF$18,MATCH(UsagePerHour!$B27,Sales!$C$5:$C$18,0),MATCH(UsagePerHour!TP$4,Sales!$D$3:$ABF$3,0))/TP$2*INDEX(Usage!$D$5:$ABF$11,MATCH(UsagePerHour!$B$20,Usage!$C$5:$C$11,0),MATCH(UsagePerHour!TP$4,Usage!$D$3:$ABF$3,0)),"")</f>
        <v/>
      </c>
      <c r="TQ27" s="6" t="str">
        <f>IFERROR(INDEX(Sales!$D$5:$ABF$18,MATCH(UsagePerHour!$B27,Sales!$C$5:$C$18,0),MATCH(UsagePerHour!TQ$4,Sales!$D$3:$ABF$3,0))/TQ$2*INDEX(Usage!$D$5:$ABF$11,MATCH(UsagePerHour!$B$20,Usage!$C$5:$C$11,0),MATCH(UsagePerHour!TQ$4,Usage!$D$3:$ABF$3,0)),"")</f>
        <v/>
      </c>
      <c r="TR27" s="6" t="str">
        <f>IFERROR(INDEX(Sales!$D$5:$ABF$18,MATCH(UsagePerHour!$B27,Sales!$C$5:$C$18,0),MATCH(UsagePerHour!TR$4,Sales!$D$3:$ABF$3,0))/TR$2*INDEX(Usage!$D$5:$ABF$11,MATCH(UsagePerHour!$B$20,Usage!$C$5:$C$11,0),MATCH(UsagePerHour!TR$4,Usage!$D$3:$ABF$3,0)),"")</f>
        <v/>
      </c>
      <c r="TS27" s="6" t="str">
        <f>IFERROR(INDEX(Sales!$D$5:$ABF$18,MATCH(UsagePerHour!$B27,Sales!$C$5:$C$18,0),MATCH(UsagePerHour!TS$4,Sales!$D$3:$ABF$3,0))/TS$2*INDEX(Usage!$D$5:$ABF$11,MATCH(UsagePerHour!$B$20,Usage!$C$5:$C$11,0),MATCH(UsagePerHour!TS$4,Usage!$D$3:$ABF$3,0)),"")</f>
        <v/>
      </c>
      <c r="TT27" s="6" t="str">
        <f>IFERROR(INDEX(Sales!$D$5:$ABF$18,MATCH(UsagePerHour!$B27,Sales!$C$5:$C$18,0),MATCH(UsagePerHour!TT$4,Sales!$D$3:$ABF$3,0))/TT$2*INDEX(Usage!$D$5:$ABF$11,MATCH(UsagePerHour!$B$20,Usage!$C$5:$C$11,0),MATCH(UsagePerHour!TT$4,Usage!$D$3:$ABF$3,0)),"")</f>
        <v/>
      </c>
      <c r="TU27" s="6" t="str">
        <f>IFERROR(INDEX(Sales!$D$5:$ABF$18,MATCH(UsagePerHour!$B27,Sales!$C$5:$C$18,0),MATCH(UsagePerHour!TU$4,Sales!$D$3:$ABF$3,0))/TU$2*INDEX(Usage!$D$5:$ABF$11,MATCH(UsagePerHour!$B$20,Usage!$C$5:$C$11,0),MATCH(UsagePerHour!TU$4,Usage!$D$3:$ABF$3,0)),"")</f>
        <v/>
      </c>
      <c r="TV27" s="6" t="str">
        <f>IFERROR(INDEX(Sales!$D$5:$ABF$18,MATCH(UsagePerHour!$B27,Sales!$C$5:$C$18,0),MATCH(UsagePerHour!TV$4,Sales!$D$3:$ABF$3,0))/TV$2*INDEX(Usage!$D$5:$ABF$11,MATCH(UsagePerHour!$B$20,Usage!$C$5:$C$11,0),MATCH(UsagePerHour!TV$4,Usage!$D$3:$ABF$3,0)),"")</f>
        <v/>
      </c>
      <c r="TW27" s="6" t="str">
        <f>IFERROR(INDEX(Sales!$D$5:$ABF$18,MATCH(UsagePerHour!$B27,Sales!$C$5:$C$18,0),MATCH(UsagePerHour!TW$4,Sales!$D$3:$ABF$3,0))/TW$2*INDEX(Usage!$D$5:$ABF$11,MATCH(UsagePerHour!$B$20,Usage!$C$5:$C$11,0),MATCH(UsagePerHour!TW$4,Usage!$D$3:$ABF$3,0)),"")</f>
        <v/>
      </c>
      <c r="TX27" s="6" t="str">
        <f>IFERROR(INDEX(Sales!$D$5:$ABF$18,MATCH(UsagePerHour!$B27,Sales!$C$5:$C$18,0),MATCH(UsagePerHour!TX$4,Sales!$D$3:$ABF$3,0))/TX$2*INDEX(Usage!$D$5:$ABF$11,MATCH(UsagePerHour!$B$20,Usage!$C$5:$C$11,0),MATCH(UsagePerHour!TX$4,Usage!$D$3:$ABF$3,0)),"")</f>
        <v/>
      </c>
      <c r="TY27" s="6" t="str">
        <f>IFERROR(INDEX(Sales!$D$5:$ABF$18,MATCH(UsagePerHour!$B27,Sales!$C$5:$C$18,0),MATCH(UsagePerHour!TY$4,Sales!$D$3:$ABF$3,0))/TY$2*INDEX(Usage!$D$5:$ABF$11,MATCH(UsagePerHour!$B$20,Usage!$C$5:$C$11,0),MATCH(UsagePerHour!TY$4,Usage!$D$3:$ABF$3,0)),"")</f>
        <v/>
      </c>
      <c r="TZ27" s="6" t="str">
        <f>IFERROR(INDEX(Sales!$D$5:$ABF$18,MATCH(UsagePerHour!$B27,Sales!$C$5:$C$18,0),MATCH(UsagePerHour!TZ$4,Sales!$D$3:$ABF$3,0))/TZ$2*INDEX(Usage!$D$5:$ABF$11,MATCH(UsagePerHour!$B$20,Usage!$C$5:$C$11,0),MATCH(UsagePerHour!TZ$4,Usage!$D$3:$ABF$3,0)),"")</f>
        <v/>
      </c>
      <c r="UA27" s="6" t="str">
        <f>IFERROR(INDEX(Sales!$D$5:$ABF$18,MATCH(UsagePerHour!$B27,Sales!$C$5:$C$18,0),MATCH(UsagePerHour!UA$4,Sales!$D$3:$ABF$3,0))/UA$2*INDEX(Usage!$D$5:$ABF$11,MATCH(UsagePerHour!$B$20,Usage!$C$5:$C$11,0),MATCH(UsagePerHour!UA$4,Usage!$D$3:$ABF$3,0)),"")</f>
        <v/>
      </c>
      <c r="UB27" s="6" t="str">
        <f>IFERROR(INDEX(Sales!$D$5:$ABF$18,MATCH(UsagePerHour!$B27,Sales!$C$5:$C$18,0),MATCH(UsagePerHour!UB$4,Sales!$D$3:$ABF$3,0))/UB$2*INDEX(Usage!$D$5:$ABF$11,MATCH(UsagePerHour!$B$20,Usage!$C$5:$C$11,0),MATCH(UsagePerHour!UB$4,Usage!$D$3:$ABF$3,0)),"")</f>
        <v/>
      </c>
      <c r="UC27" s="6" t="str">
        <f>IFERROR(INDEX(Sales!$D$5:$ABF$18,MATCH(UsagePerHour!$B27,Sales!$C$5:$C$18,0),MATCH(UsagePerHour!UC$4,Sales!$D$3:$ABF$3,0))/UC$2*INDEX(Usage!$D$5:$ABF$11,MATCH(UsagePerHour!$B$20,Usage!$C$5:$C$11,0),MATCH(UsagePerHour!UC$4,Usage!$D$3:$ABF$3,0)),"")</f>
        <v/>
      </c>
      <c r="UD27" s="6" t="str">
        <f>IFERROR(INDEX(Sales!$D$5:$ABF$18,MATCH(UsagePerHour!$B27,Sales!$C$5:$C$18,0),MATCH(UsagePerHour!UD$4,Sales!$D$3:$ABF$3,0))/UD$2*INDEX(Usage!$D$5:$ABF$11,MATCH(UsagePerHour!$B$20,Usage!$C$5:$C$11,0),MATCH(UsagePerHour!UD$4,Usage!$D$3:$ABF$3,0)),"")</f>
        <v/>
      </c>
      <c r="UE27" s="6" t="str">
        <f>IFERROR(INDEX(Sales!$D$5:$ABF$18,MATCH(UsagePerHour!$B27,Sales!$C$5:$C$18,0),MATCH(UsagePerHour!UE$4,Sales!$D$3:$ABF$3,0))/UE$2*INDEX(Usage!$D$5:$ABF$11,MATCH(UsagePerHour!$B$20,Usage!$C$5:$C$11,0),MATCH(UsagePerHour!UE$4,Usage!$D$3:$ABF$3,0)),"")</f>
        <v/>
      </c>
      <c r="UF27" s="6" t="str">
        <f>IFERROR(INDEX(Sales!$D$5:$ABF$18,MATCH(UsagePerHour!$B27,Sales!$C$5:$C$18,0),MATCH(UsagePerHour!UF$4,Sales!$D$3:$ABF$3,0))/UF$2*INDEX(Usage!$D$5:$ABF$11,MATCH(UsagePerHour!$B$20,Usage!$C$5:$C$11,0),MATCH(UsagePerHour!UF$4,Usage!$D$3:$ABF$3,0)),"")</f>
        <v/>
      </c>
      <c r="UG27" s="6" t="str">
        <f>IFERROR(INDEX(Sales!$D$5:$ABF$18,MATCH(UsagePerHour!$B27,Sales!$C$5:$C$18,0),MATCH(UsagePerHour!UG$4,Sales!$D$3:$ABF$3,0))/UG$2*INDEX(Usage!$D$5:$ABF$11,MATCH(UsagePerHour!$B$20,Usage!$C$5:$C$11,0),MATCH(UsagePerHour!UG$4,Usage!$D$3:$ABF$3,0)),"")</f>
        <v/>
      </c>
      <c r="UH27" s="6" t="str">
        <f>IFERROR(INDEX(Sales!$D$5:$ABF$18,MATCH(UsagePerHour!$B27,Sales!$C$5:$C$18,0),MATCH(UsagePerHour!UH$4,Sales!$D$3:$ABF$3,0))/UH$2*INDEX(Usage!$D$5:$ABF$11,MATCH(UsagePerHour!$B$20,Usage!$C$5:$C$11,0),MATCH(UsagePerHour!UH$4,Usage!$D$3:$ABF$3,0)),"")</f>
        <v/>
      </c>
      <c r="UI27" s="6" t="str">
        <f>IFERROR(INDEX(Sales!$D$5:$ABF$18,MATCH(UsagePerHour!$B27,Sales!$C$5:$C$18,0),MATCH(UsagePerHour!UI$4,Sales!$D$3:$ABF$3,0))/UI$2*INDEX(Usage!$D$5:$ABF$11,MATCH(UsagePerHour!$B$20,Usage!$C$5:$C$11,0),MATCH(UsagePerHour!UI$4,Usage!$D$3:$ABF$3,0)),"")</f>
        <v/>
      </c>
      <c r="UJ27" s="6" t="str">
        <f>IFERROR(INDEX(Sales!$D$5:$ABF$18,MATCH(UsagePerHour!$B27,Sales!$C$5:$C$18,0),MATCH(UsagePerHour!UJ$4,Sales!$D$3:$ABF$3,0))/UJ$2*INDEX(Usage!$D$5:$ABF$11,MATCH(UsagePerHour!$B$20,Usage!$C$5:$C$11,0),MATCH(UsagePerHour!UJ$4,Usage!$D$3:$ABF$3,0)),"")</f>
        <v/>
      </c>
      <c r="UK27" s="6" t="str">
        <f>IFERROR(INDEX(Sales!$D$5:$ABF$18,MATCH(UsagePerHour!$B27,Sales!$C$5:$C$18,0),MATCH(UsagePerHour!UK$4,Sales!$D$3:$ABF$3,0))/UK$2*INDEX(Usage!$D$5:$ABF$11,MATCH(UsagePerHour!$B$20,Usage!$C$5:$C$11,0),MATCH(UsagePerHour!UK$4,Usage!$D$3:$ABF$3,0)),"")</f>
        <v/>
      </c>
      <c r="UL27" s="6" t="str">
        <f>IFERROR(INDEX(Sales!$D$5:$ABF$18,MATCH(UsagePerHour!$B27,Sales!$C$5:$C$18,0),MATCH(UsagePerHour!UL$4,Sales!$D$3:$ABF$3,0))/UL$2*INDEX(Usage!$D$5:$ABF$11,MATCH(UsagePerHour!$B$20,Usage!$C$5:$C$11,0),MATCH(UsagePerHour!UL$4,Usage!$D$3:$ABF$3,0)),"")</f>
        <v/>
      </c>
      <c r="UM27" s="6" t="str">
        <f>IFERROR(INDEX(Sales!$D$5:$ABF$18,MATCH(UsagePerHour!$B27,Sales!$C$5:$C$18,0),MATCH(UsagePerHour!UM$4,Sales!$D$3:$ABF$3,0))/UM$2*INDEX(Usage!$D$5:$ABF$11,MATCH(UsagePerHour!$B$20,Usage!$C$5:$C$11,0),MATCH(UsagePerHour!UM$4,Usage!$D$3:$ABF$3,0)),"")</f>
        <v/>
      </c>
      <c r="UN27" s="6" t="str">
        <f>IFERROR(INDEX(Sales!$D$5:$ABF$18,MATCH(UsagePerHour!$B27,Sales!$C$5:$C$18,0),MATCH(UsagePerHour!UN$4,Sales!$D$3:$ABF$3,0))/UN$2*INDEX(Usage!$D$5:$ABF$11,MATCH(UsagePerHour!$B$20,Usage!$C$5:$C$11,0),MATCH(UsagePerHour!UN$4,Usage!$D$3:$ABF$3,0)),"")</f>
        <v/>
      </c>
      <c r="UO27" s="6" t="str">
        <f>IFERROR(INDEX(Sales!$D$5:$ABF$18,MATCH(UsagePerHour!$B27,Sales!$C$5:$C$18,0),MATCH(UsagePerHour!UO$4,Sales!$D$3:$ABF$3,0))/UO$2*INDEX(Usage!$D$5:$ABF$11,MATCH(UsagePerHour!$B$20,Usage!$C$5:$C$11,0),MATCH(UsagePerHour!UO$4,Usage!$D$3:$ABF$3,0)),"")</f>
        <v/>
      </c>
      <c r="UP27" s="6" t="str">
        <f>IFERROR(INDEX(Sales!$D$5:$ABF$18,MATCH(UsagePerHour!$B27,Sales!$C$5:$C$18,0),MATCH(UsagePerHour!UP$4,Sales!$D$3:$ABF$3,0))/UP$2*INDEX(Usage!$D$5:$ABF$11,MATCH(UsagePerHour!$B$20,Usage!$C$5:$C$11,0),MATCH(UsagePerHour!UP$4,Usage!$D$3:$ABF$3,0)),"")</f>
        <v/>
      </c>
      <c r="UQ27" s="6" t="str">
        <f>IFERROR(INDEX(Sales!$D$5:$ABF$18,MATCH(UsagePerHour!$B27,Sales!$C$5:$C$18,0),MATCH(UsagePerHour!UQ$4,Sales!$D$3:$ABF$3,0))/UQ$2*INDEX(Usage!$D$5:$ABF$11,MATCH(UsagePerHour!$B$20,Usage!$C$5:$C$11,0),MATCH(UsagePerHour!UQ$4,Usage!$D$3:$ABF$3,0)),"")</f>
        <v/>
      </c>
      <c r="UR27" s="6" t="str">
        <f>IFERROR(INDEX(Sales!$D$5:$ABF$18,MATCH(UsagePerHour!$B27,Sales!$C$5:$C$18,0),MATCH(UsagePerHour!UR$4,Sales!$D$3:$ABF$3,0))/UR$2*INDEX(Usage!$D$5:$ABF$11,MATCH(UsagePerHour!$B$20,Usage!$C$5:$C$11,0),MATCH(UsagePerHour!UR$4,Usage!$D$3:$ABF$3,0)),"")</f>
        <v/>
      </c>
      <c r="US27" s="6" t="str">
        <f>IFERROR(INDEX(Sales!$D$5:$ABF$18,MATCH(UsagePerHour!$B27,Sales!$C$5:$C$18,0),MATCH(UsagePerHour!US$4,Sales!$D$3:$ABF$3,0))/US$2*INDEX(Usage!$D$5:$ABF$11,MATCH(UsagePerHour!$B$20,Usage!$C$5:$C$11,0),MATCH(UsagePerHour!US$4,Usage!$D$3:$ABF$3,0)),"")</f>
        <v/>
      </c>
      <c r="UT27" s="6" t="str">
        <f>IFERROR(INDEX(Sales!$D$5:$ABF$18,MATCH(UsagePerHour!$B27,Sales!$C$5:$C$18,0),MATCH(UsagePerHour!UT$4,Sales!$D$3:$ABF$3,0))/UT$2*INDEX(Usage!$D$5:$ABF$11,MATCH(UsagePerHour!$B$20,Usage!$C$5:$C$11,0),MATCH(UsagePerHour!UT$4,Usage!$D$3:$ABF$3,0)),"")</f>
        <v/>
      </c>
      <c r="UU27" s="6" t="str">
        <f>IFERROR(INDEX(Sales!$D$5:$ABF$18,MATCH(UsagePerHour!$B27,Sales!$C$5:$C$18,0),MATCH(UsagePerHour!UU$4,Sales!$D$3:$ABF$3,0))/UU$2*INDEX(Usage!$D$5:$ABF$11,MATCH(UsagePerHour!$B$20,Usage!$C$5:$C$11,0),MATCH(UsagePerHour!UU$4,Usage!$D$3:$ABF$3,0)),"")</f>
        <v/>
      </c>
      <c r="UV27" s="6" t="str">
        <f>IFERROR(INDEX(Sales!$D$5:$ABF$18,MATCH(UsagePerHour!$B27,Sales!$C$5:$C$18,0),MATCH(UsagePerHour!UV$4,Sales!$D$3:$ABF$3,0))/UV$2*INDEX(Usage!$D$5:$ABF$11,MATCH(UsagePerHour!$B$20,Usage!$C$5:$C$11,0),MATCH(UsagePerHour!UV$4,Usage!$D$3:$ABF$3,0)),"")</f>
        <v/>
      </c>
      <c r="UW27" s="6" t="str">
        <f>IFERROR(INDEX(Sales!$D$5:$ABF$18,MATCH(UsagePerHour!$B27,Sales!$C$5:$C$18,0),MATCH(UsagePerHour!UW$4,Sales!$D$3:$ABF$3,0))/UW$2*INDEX(Usage!$D$5:$ABF$11,MATCH(UsagePerHour!$B$20,Usage!$C$5:$C$11,0),MATCH(UsagePerHour!UW$4,Usage!$D$3:$ABF$3,0)),"")</f>
        <v/>
      </c>
      <c r="UX27" s="6" t="str">
        <f>IFERROR(INDEX(Sales!$D$5:$ABF$18,MATCH(UsagePerHour!$B27,Sales!$C$5:$C$18,0),MATCH(UsagePerHour!UX$4,Sales!$D$3:$ABF$3,0))/UX$2*INDEX(Usage!$D$5:$ABF$11,MATCH(UsagePerHour!$B$20,Usage!$C$5:$C$11,0),MATCH(UsagePerHour!UX$4,Usage!$D$3:$ABF$3,0)),"")</f>
        <v/>
      </c>
      <c r="UY27" s="6" t="str">
        <f>IFERROR(INDEX(Sales!$D$5:$ABF$18,MATCH(UsagePerHour!$B27,Sales!$C$5:$C$18,0),MATCH(UsagePerHour!UY$4,Sales!$D$3:$ABF$3,0))/UY$2*INDEX(Usage!$D$5:$ABF$11,MATCH(UsagePerHour!$B$20,Usage!$C$5:$C$11,0),MATCH(UsagePerHour!UY$4,Usage!$D$3:$ABF$3,0)),"")</f>
        <v/>
      </c>
      <c r="UZ27" s="6" t="str">
        <f>IFERROR(INDEX(Sales!$D$5:$ABF$18,MATCH(UsagePerHour!$B27,Sales!$C$5:$C$18,0),MATCH(UsagePerHour!UZ$4,Sales!$D$3:$ABF$3,0))/UZ$2*INDEX(Usage!$D$5:$ABF$11,MATCH(UsagePerHour!$B$20,Usage!$C$5:$C$11,0),MATCH(UsagePerHour!UZ$4,Usage!$D$3:$ABF$3,0)),"")</f>
        <v/>
      </c>
      <c r="VA27" s="6" t="str">
        <f>IFERROR(INDEX(Sales!$D$5:$ABF$18,MATCH(UsagePerHour!$B27,Sales!$C$5:$C$18,0),MATCH(UsagePerHour!VA$4,Sales!$D$3:$ABF$3,0))/VA$2*INDEX(Usage!$D$5:$ABF$11,MATCH(UsagePerHour!$B$20,Usage!$C$5:$C$11,0),MATCH(UsagePerHour!VA$4,Usage!$D$3:$ABF$3,0)),"")</f>
        <v/>
      </c>
      <c r="VB27" s="6" t="str">
        <f>IFERROR(INDEX(Sales!$D$5:$ABF$18,MATCH(UsagePerHour!$B27,Sales!$C$5:$C$18,0),MATCH(UsagePerHour!VB$4,Sales!$D$3:$ABF$3,0))/VB$2*INDEX(Usage!$D$5:$ABF$11,MATCH(UsagePerHour!$B$20,Usage!$C$5:$C$11,0),MATCH(UsagePerHour!VB$4,Usage!$D$3:$ABF$3,0)),"")</f>
        <v/>
      </c>
      <c r="VC27" s="6" t="str">
        <f>IFERROR(INDEX(Sales!$D$5:$ABF$18,MATCH(UsagePerHour!$B27,Sales!$C$5:$C$18,0),MATCH(UsagePerHour!VC$4,Sales!$D$3:$ABF$3,0))/VC$2*INDEX(Usage!$D$5:$ABF$11,MATCH(UsagePerHour!$B$20,Usage!$C$5:$C$11,0),MATCH(UsagePerHour!VC$4,Usage!$D$3:$ABF$3,0)),"")</f>
        <v/>
      </c>
      <c r="VD27" s="6" t="str">
        <f>IFERROR(INDEX(Sales!$D$5:$ABF$18,MATCH(UsagePerHour!$B27,Sales!$C$5:$C$18,0),MATCH(UsagePerHour!VD$4,Sales!$D$3:$ABF$3,0))/VD$2*INDEX(Usage!$D$5:$ABF$11,MATCH(UsagePerHour!$B$20,Usage!$C$5:$C$11,0),MATCH(UsagePerHour!VD$4,Usage!$D$3:$ABF$3,0)),"")</f>
        <v/>
      </c>
      <c r="VE27" s="6" t="str">
        <f>IFERROR(INDEX(Sales!$D$5:$ABF$18,MATCH(UsagePerHour!$B27,Sales!$C$5:$C$18,0),MATCH(UsagePerHour!VE$4,Sales!$D$3:$ABF$3,0))/VE$2*INDEX(Usage!$D$5:$ABF$11,MATCH(UsagePerHour!$B$20,Usage!$C$5:$C$11,0),MATCH(UsagePerHour!VE$4,Usage!$D$3:$ABF$3,0)),"")</f>
        <v/>
      </c>
      <c r="VF27" s="6" t="str">
        <f>IFERROR(INDEX(Sales!$D$5:$ABF$18,MATCH(UsagePerHour!$B27,Sales!$C$5:$C$18,0),MATCH(UsagePerHour!VF$4,Sales!$D$3:$ABF$3,0))/VF$2*INDEX(Usage!$D$5:$ABF$11,MATCH(UsagePerHour!$B$20,Usage!$C$5:$C$11,0),MATCH(UsagePerHour!VF$4,Usage!$D$3:$ABF$3,0)),"")</f>
        <v/>
      </c>
      <c r="VG27" s="6" t="str">
        <f>IFERROR(INDEX(Sales!$D$5:$ABF$18,MATCH(UsagePerHour!$B27,Sales!$C$5:$C$18,0),MATCH(UsagePerHour!VG$4,Sales!$D$3:$ABF$3,0))/VG$2*INDEX(Usage!$D$5:$ABF$11,MATCH(UsagePerHour!$B$20,Usage!$C$5:$C$11,0),MATCH(UsagePerHour!VG$4,Usage!$D$3:$ABF$3,0)),"")</f>
        <v/>
      </c>
      <c r="VH27" s="6" t="str">
        <f>IFERROR(INDEX(Sales!$D$5:$ABF$18,MATCH(UsagePerHour!$B27,Sales!$C$5:$C$18,0),MATCH(UsagePerHour!VH$4,Sales!$D$3:$ABF$3,0))/VH$2*INDEX(Usage!$D$5:$ABF$11,MATCH(UsagePerHour!$B$20,Usage!$C$5:$C$11,0),MATCH(UsagePerHour!VH$4,Usage!$D$3:$ABF$3,0)),"")</f>
        <v/>
      </c>
      <c r="VI27" s="6" t="str">
        <f>IFERROR(INDEX(Sales!$D$5:$ABF$18,MATCH(UsagePerHour!$B27,Sales!$C$5:$C$18,0),MATCH(UsagePerHour!VI$4,Sales!$D$3:$ABF$3,0))/VI$2*INDEX(Usage!$D$5:$ABF$11,MATCH(UsagePerHour!$B$20,Usage!$C$5:$C$11,0),MATCH(UsagePerHour!VI$4,Usage!$D$3:$ABF$3,0)),"")</f>
        <v/>
      </c>
      <c r="VJ27" s="6" t="str">
        <f>IFERROR(INDEX(Sales!$D$5:$ABF$18,MATCH(UsagePerHour!$B27,Sales!$C$5:$C$18,0),MATCH(UsagePerHour!VJ$4,Sales!$D$3:$ABF$3,0))/VJ$2*INDEX(Usage!$D$5:$ABF$11,MATCH(UsagePerHour!$B$20,Usage!$C$5:$C$11,0),MATCH(UsagePerHour!VJ$4,Usage!$D$3:$ABF$3,0)),"")</f>
        <v/>
      </c>
      <c r="VK27" s="6" t="str">
        <f>IFERROR(INDEX(Sales!$D$5:$ABF$18,MATCH(UsagePerHour!$B27,Sales!$C$5:$C$18,0),MATCH(UsagePerHour!VK$4,Sales!$D$3:$ABF$3,0))/VK$2*INDEX(Usage!$D$5:$ABF$11,MATCH(UsagePerHour!$B$20,Usage!$C$5:$C$11,0),MATCH(UsagePerHour!VK$4,Usage!$D$3:$ABF$3,0)),"")</f>
        <v/>
      </c>
      <c r="VL27" s="6" t="str">
        <f>IFERROR(INDEX(Sales!$D$5:$ABF$18,MATCH(UsagePerHour!$B27,Sales!$C$5:$C$18,0),MATCH(UsagePerHour!VL$4,Sales!$D$3:$ABF$3,0))/VL$2*INDEX(Usage!$D$5:$ABF$11,MATCH(UsagePerHour!$B$20,Usage!$C$5:$C$11,0),MATCH(UsagePerHour!VL$4,Usage!$D$3:$ABF$3,0)),"")</f>
        <v/>
      </c>
      <c r="VM27" s="6" t="str">
        <f>IFERROR(INDEX(Sales!$D$5:$ABF$18,MATCH(UsagePerHour!$B27,Sales!$C$5:$C$18,0),MATCH(UsagePerHour!VM$4,Sales!$D$3:$ABF$3,0))/VM$2*INDEX(Usage!$D$5:$ABF$11,MATCH(UsagePerHour!$B$20,Usage!$C$5:$C$11,0),MATCH(UsagePerHour!VM$4,Usage!$D$3:$ABF$3,0)),"")</f>
        <v/>
      </c>
      <c r="VN27" s="6" t="str">
        <f>IFERROR(INDEX(Sales!$D$5:$ABF$18,MATCH(UsagePerHour!$B27,Sales!$C$5:$C$18,0),MATCH(UsagePerHour!VN$4,Sales!$D$3:$ABF$3,0))/VN$2*INDEX(Usage!$D$5:$ABF$11,MATCH(UsagePerHour!$B$20,Usage!$C$5:$C$11,0),MATCH(UsagePerHour!VN$4,Usage!$D$3:$ABF$3,0)),"")</f>
        <v/>
      </c>
      <c r="VO27" s="6" t="str">
        <f>IFERROR(INDEX(Sales!$D$5:$ABF$18,MATCH(UsagePerHour!$B27,Sales!$C$5:$C$18,0),MATCH(UsagePerHour!VO$4,Sales!$D$3:$ABF$3,0))/VO$2*INDEX(Usage!$D$5:$ABF$11,MATCH(UsagePerHour!$B$20,Usage!$C$5:$C$11,0),MATCH(UsagePerHour!VO$4,Usage!$D$3:$ABF$3,0)),"")</f>
        <v/>
      </c>
      <c r="VP27" s="6" t="str">
        <f>IFERROR(INDEX(Sales!$D$5:$ABF$18,MATCH(UsagePerHour!$B27,Sales!$C$5:$C$18,0),MATCH(UsagePerHour!VP$4,Sales!$D$3:$ABF$3,0))/VP$2*INDEX(Usage!$D$5:$ABF$11,MATCH(UsagePerHour!$B$20,Usage!$C$5:$C$11,0),MATCH(UsagePerHour!VP$4,Usage!$D$3:$ABF$3,0)),"")</f>
        <v/>
      </c>
      <c r="VQ27" s="6" t="str">
        <f>IFERROR(INDEX(Sales!$D$5:$ABF$18,MATCH(UsagePerHour!$B27,Sales!$C$5:$C$18,0),MATCH(UsagePerHour!VQ$4,Sales!$D$3:$ABF$3,0))/VQ$2*INDEX(Usage!$D$5:$ABF$11,MATCH(UsagePerHour!$B$20,Usage!$C$5:$C$11,0),MATCH(UsagePerHour!VQ$4,Usage!$D$3:$ABF$3,0)),"")</f>
        <v/>
      </c>
      <c r="VR27" s="6" t="str">
        <f>IFERROR(INDEX(Sales!$D$5:$ABF$18,MATCH(UsagePerHour!$B27,Sales!$C$5:$C$18,0),MATCH(UsagePerHour!VR$4,Sales!$D$3:$ABF$3,0))/VR$2*INDEX(Usage!$D$5:$ABF$11,MATCH(UsagePerHour!$B$20,Usage!$C$5:$C$11,0),MATCH(UsagePerHour!VR$4,Usage!$D$3:$ABF$3,0)),"")</f>
        <v/>
      </c>
      <c r="VS27" s="6" t="str">
        <f>IFERROR(INDEX(Sales!$D$5:$ABF$18,MATCH(UsagePerHour!$B27,Sales!$C$5:$C$18,0),MATCH(UsagePerHour!VS$4,Sales!$D$3:$ABF$3,0))/VS$2*INDEX(Usage!$D$5:$ABF$11,MATCH(UsagePerHour!$B$20,Usage!$C$5:$C$11,0),MATCH(UsagePerHour!VS$4,Usage!$D$3:$ABF$3,0)),"")</f>
        <v/>
      </c>
      <c r="VT27" s="6" t="str">
        <f>IFERROR(INDEX(Sales!$D$5:$ABF$18,MATCH(UsagePerHour!$B27,Sales!$C$5:$C$18,0),MATCH(UsagePerHour!VT$4,Sales!$D$3:$ABF$3,0))/VT$2*INDEX(Usage!$D$5:$ABF$11,MATCH(UsagePerHour!$B$20,Usage!$C$5:$C$11,0),MATCH(UsagePerHour!VT$4,Usage!$D$3:$ABF$3,0)),"")</f>
        <v/>
      </c>
      <c r="VU27" s="6" t="str">
        <f>IFERROR(INDEX(Sales!$D$5:$ABF$18,MATCH(UsagePerHour!$B27,Sales!$C$5:$C$18,0),MATCH(UsagePerHour!VU$4,Sales!$D$3:$ABF$3,0))/VU$2*INDEX(Usage!$D$5:$ABF$11,MATCH(UsagePerHour!$B$20,Usage!$C$5:$C$11,0),MATCH(UsagePerHour!VU$4,Usage!$D$3:$ABF$3,0)),"")</f>
        <v/>
      </c>
      <c r="VV27" s="6" t="str">
        <f>IFERROR(INDEX(Sales!$D$5:$ABF$18,MATCH(UsagePerHour!$B27,Sales!$C$5:$C$18,0),MATCH(UsagePerHour!VV$4,Sales!$D$3:$ABF$3,0))/VV$2*INDEX(Usage!$D$5:$ABF$11,MATCH(UsagePerHour!$B$20,Usage!$C$5:$C$11,0),MATCH(UsagePerHour!VV$4,Usage!$D$3:$ABF$3,0)),"")</f>
        <v/>
      </c>
      <c r="VW27" s="6" t="str">
        <f>IFERROR(INDEX(Sales!$D$5:$ABF$18,MATCH(UsagePerHour!$B27,Sales!$C$5:$C$18,0),MATCH(UsagePerHour!VW$4,Sales!$D$3:$ABF$3,0))/VW$2*INDEX(Usage!$D$5:$ABF$11,MATCH(UsagePerHour!$B$20,Usage!$C$5:$C$11,0),MATCH(UsagePerHour!VW$4,Usage!$D$3:$ABF$3,0)),"")</f>
        <v/>
      </c>
      <c r="VX27" s="6" t="str">
        <f>IFERROR(INDEX(Sales!$D$5:$ABF$18,MATCH(UsagePerHour!$B27,Sales!$C$5:$C$18,0),MATCH(UsagePerHour!VX$4,Sales!$D$3:$ABF$3,0))/VX$2*INDEX(Usage!$D$5:$ABF$11,MATCH(UsagePerHour!$B$20,Usage!$C$5:$C$11,0),MATCH(UsagePerHour!VX$4,Usage!$D$3:$ABF$3,0)),"")</f>
        <v/>
      </c>
      <c r="VY27" s="6" t="str">
        <f>IFERROR(INDEX(Sales!$D$5:$ABF$18,MATCH(UsagePerHour!$B27,Sales!$C$5:$C$18,0),MATCH(UsagePerHour!VY$4,Sales!$D$3:$ABF$3,0))/VY$2*INDEX(Usage!$D$5:$ABF$11,MATCH(UsagePerHour!$B$20,Usage!$C$5:$C$11,0),MATCH(UsagePerHour!VY$4,Usage!$D$3:$ABF$3,0)),"")</f>
        <v/>
      </c>
      <c r="VZ27" s="6" t="str">
        <f>IFERROR(INDEX(Sales!$D$5:$ABF$18,MATCH(UsagePerHour!$B27,Sales!$C$5:$C$18,0),MATCH(UsagePerHour!VZ$4,Sales!$D$3:$ABF$3,0))/VZ$2*INDEX(Usage!$D$5:$ABF$11,MATCH(UsagePerHour!$B$20,Usage!$C$5:$C$11,0),MATCH(UsagePerHour!VZ$4,Usage!$D$3:$ABF$3,0)),"")</f>
        <v/>
      </c>
      <c r="WA27" s="6" t="str">
        <f>IFERROR(INDEX(Sales!$D$5:$ABF$18,MATCH(UsagePerHour!$B27,Sales!$C$5:$C$18,0),MATCH(UsagePerHour!WA$4,Sales!$D$3:$ABF$3,0))/WA$2*INDEX(Usage!$D$5:$ABF$11,MATCH(UsagePerHour!$B$20,Usage!$C$5:$C$11,0),MATCH(UsagePerHour!WA$4,Usage!$D$3:$ABF$3,0)),"")</f>
        <v/>
      </c>
      <c r="WB27" s="6" t="str">
        <f>IFERROR(INDEX(Sales!$D$5:$ABF$18,MATCH(UsagePerHour!$B27,Sales!$C$5:$C$18,0),MATCH(UsagePerHour!WB$4,Sales!$D$3:$ABF$3,0))/WB$2*INDEX(Usage!$D$5:$ABF$11,MATCH(UsagePerHour!$B$20,Usage!$C$5:$C$11,0),MATCH(UsagePerHour!WB$4,Usage!$D$3:$ABF$3,0)),"")</f>
        <v/>
      </c>
      <c r="WC27" s="6" t="str">
        <f>IFERROR(INDEX(Sales!$D$5:$ABF$18,MATCH(UsagePerHour!$B27,Sales!$C$5:$C$18,0),MATCH(UsagePerHour!WC$4,Sales!$D$3:$ABF$3,0))/WC$2*INDEX(Usage!$D$5:$ABF$11,MATCH(UsagePerHour!$B$20,Usage!$C$5:$C$11,0),MATCH(UsagePerHour!WC$4,Usage!$D$3:$ABF$3,0)),"")</f>
        <v/>
      </c>
      <c r="WD27" s="6" t="str">
        <f>IFERROR(INDEX(Sales!$D$5:$ABF$18,MATCH(UsagePerHour!$B27,Sales!$C$5:$C$18,0),MATCH(UsagePerHour!WD$4,Sales!$D$3:$ABF$3,0))/WD$2*INDEX(Usage!$D$5:$ABF$11,MATCH(UsagePerHour!$B$20,Usage!$C$5:$C$11,0),MATCH(UsagePerHour!WD$4,Usage!$D$3:$ABF$3,0)),"")</f>
        <v/>
      </c>
      <c r="WE27" s="6" t="str">
        <f>IFERROR(INDEX(Sales!$D$5:$ABF$18,MATCH(UsagePerHour!$B27,Sales!$C$5:$C$18,0),MATCH(UsagePerHour!WE$4,Sales!$D$3:$ABF$3,0))/WE$2*INDEX(Usage!$D$5:$ABF$11,MATCH(UsagePerHour!$B$20,Usage!$C$5:$C$11,0),MATCH(UsagePerHour!WE$4,Usage!$D$3:$ABF$3,0)),"")</f>
        <v/>
      </c>
      <c r="WF27" s="6" t="str">
        <f>IFERROR(INDEX(Sales!$D$5:$ABF$18,MATCH(UsagePerHour!$B27,Sales!$C$5:$C$18,0),MATCH(UsagePerHour!WF$4,Sales!$D$3:$ABF$3,0))/WF$2*INDEX(Usage!$D$5:$ABF$11,MATCH(UsagePerHour!$B$20,Usage!$C$5:$C$11,0),MATCH(UsagePerHour!WF$4,Usage!$D$3:$ABF$3,0)),"")</f>
        <v/>
      </c>
      <c r="WG27" s="6" t="str">
        <f>IFERROR(INDEX(Sales!$D$5:$ABF$18,MATCH(UsagePerHour!$B27,Sales!$C$5:$C$18,0),MATCH(UsagePerHour!WG$4,Sales!$D$3:$ABF$3,0))/WG$2*INDEX(Usage!$D$5:$ABF$11,MATCH(UsagePerHour!$B$20,Usage!$C$5:$C$11,0),MATCH(UsagePerHour!WG$4,Usage!$D$3:$ABF$3,0)),"")</f>
        <v/>
      </c>
      <c r="WH27" s="6" t="str">
        <f>IFERROR(INDEX(Sales!$D$5:$ABF$18,MATCH(UsagePerHour!$B27,Sales!$C$5:$C$18,0),MATCH(UsagePerHour!WH$4,Sales!$D$3:$ABF$3,0))/WH$2*INDEX(Usage!$D$5:$ABF$11,MATCH(UsagePerHour!$B$20,Usage!$C$5:$C$11,0),MATCH(UsagePerHour!WH$4,Usage!$D$3:$ABF$3,0)),"")</f>
        <v/>
      </c>
      <c r="WI27" s="6" t="str">
        <f>IFERROR(INDEX(Sales!$D$5:$ABF$18,MATCH(UsagePerHour!$B27,Sales!$C$5:$C$18,0),MATCH(UsagePerHour!WI$4,Sales!$D$3:$ABF$3,0))/WI$2*INDEX(Usage!$D$5:$ABF$11,MATCH(UsagePerHour!$B$20,Usage!$C$5:$C$11,0),MATCH(UsagePerHour!WI$4,Usage!$D$3:$ABF$3,0)),"")</f>
        <v/>
      </c>
      <c r="WJ27" s="6" t="str">
        <f>IFERROR(INDEX(Sales!$D$5:$ABF$18,MATCH(UsagePerHour!$B27,Sales!$C$5:$C$18,0),MATCH(UsagePerHour!WJ$4,Sales!$D$3:$ABF$3,0))/WJ$2*INDEX(Usage!$D$5:$ABF$11,MATCH(UsagePerHour!$B$20,Usage!$C$5:$C$11,0),MATCH(UsagePerHour!WJ$4,Usage!$D$3:$ABF$3,0)),"")</f>
        <v/>
      </c>
      <c r="WK27" s="6" t="str">
        <f>IFERROR(INDEX(Sales!$D$5:$ABF$18,MATCH(UsagePerHour!$B27,Sales!$C$5:$C$18,0),MATCH(UsagePerHour!WK$4,Sales!$D$3:$ABF$3,0))/WK$2*INDEX(Usage!$D$5:$ABF$11,MATCH(UsagePerHour!$B$20,Usage!$C$5:$C$11,0),MATCH(UsagePerHour!WK$4,Usage!$D$3:$ABF$3,0)),"")</f>
        <v/>
      </c>
      <c r="WL27" s="6" t="str">
        <f>IFERROR(INDEX(Sales!$D$5:$ABF$18,MATCH(UsagePerHour!$B27,Sales!$C$5:$C$18,0),MATCH(UsagePerHour!WL$4,Sales!$D$3:$ABF$3,0))/WL$2*INDEX(Usage!$D$5:$ABF$11,MATCH(UsagePerHour!$B$20,Usage!$C$5:$C$11,0),MATCH(UsagePerHour!WL$4,Usage!$D$3:$ABF$3,0)),"")</f>
        <v/>
      </c>
      <c r="WM27" s="6" t="str">
        <f>IFERROR(INDEX(Sales!$D$5:$ABF$18,MATCH(UsagePerHour!$B27,Sales!$C$5:$C$18,0),MATCH(UsagePerHour!WM$4,Sales!$D$3:$ABF$3,0))/WM$2*INDEX(Usage!$D$5:$ABF$11,MATCH(UsagePerHour!$B$20,Usage!$C$5:$C$11,0),MATCH(UsagePerHour!WM$4,Usage!$D$3:$ABF$3,0)),"")</f>
        <v/>
      </c>
      <c r="WN27" s="6" t="str">
        <f>IFERROR(INDEX(Sales!$D$5:$ABF$18,MATCH(UsagePerHour!$B27,Sales!$C$5:$C$18,0),MATCH(UsagePerHour!WN$4,Sales!$D$3:$ABF$3,0))/WN$2*INDEX(Usage!$D$5:$ABF$11,MATCH(UsagePerHour!$B$20,Usage!$C$5:$C$11,0),MATCH(UsagePerHour!WN$4,Usage!$D$3:$ABF$3,0)),"")</f>
        <v/>
      </c>
      <c r="WO27" s="6" t="str">
        <f>IFERROR(INDEX(Sales!$D$5:$ABF$18,MATCH(UsagePerHour!$B27,Sales!$C$5:$C$18,0),MATCH(UsagePerHour!WO$4,Sales!$D$3:$ABF$3,0))/WO$2*INDEX(Usage!$D$5:$ABF$11,MATCH(UsagePerHour!$B$20,Usage!$C$5:$C$11,0),MATCH(UsagePerHour!WO$4,Usage!$D$3:$ABF$3,0)),"")</f>
        <v/>
      </c>
      <c r="WP27" s="6" t="str">
        <f>IFERROR(INDEX(Sales!$D$5:$ABF$18,MATCH(UsagePerHour!$B27,Sales!$C$5:$C$18,0),MATCH(UsagePerHour!WP$4,Sales!$D$3:$ABF$3,0))/WP$2*INDEX(Usage!$D$5:$ABF$11,MATCH(UsagePerHour!$B$20,Usage!$C$5:$C$11,0),MATCH(UsagePerHour!WP$4,Usage!$D$3:$ABF$3,0)),"")</f>
        <v/>
      </c>
      <c r="WQ27" s="6" t="str">
        <f>IFERROR(INDEX(Sales!$D$5:$ABF$18,MATCH(UsagePerHour!$B27,Sales!$C$5:$C$18,0),MATCH(UsagePerHour!WQ$4,Sales!$D$3:$ABF$3,0))/WQ$2*INDEX(Usage!$D$5:$ABF$11,MATCH(UsagePerHour!$B$20,Usage!$C$5:$C$11,0),MATCH(UsagePerHour!WQ$4,Usage!$D$3:$ABF$3,0)),"")</f>
        <v/>
      </c>
      <c r="WR27" s="6" t="str">
        <f>IFERROR(INDEX(Sales!$D$5:$ABF$18,MATCH(UsagePerHour!$B27,Sales!$C$5:$C$18,0),MATCH(UsagePerHour!WR$4,Sales!$D$3:$ABF$3,0))/WR$2*INDEX(Usage!$D$5:$ABF$11,MATCH(UsagePerHour!$B$20,Usage!$C$5:$C$11,0),MATCH(UsagePerHour!WR$4,Usage!$D$3:$ABF$3,0)),"")</f>
        <v/>
      </c>
      <c r="WS27" s="6" t="str">
        <f>IFERROR(INDEX(Sales!$D$5:$ABF$18,MATCH(UsagePerHour!$B27,Sales!$C$5:$C$18,0),MATCH(UsagePerHour!WS$4,Sales!$D$3:$ABF$3,0))/WS$2*INDEX(Usage!$D$5:$ABF$11,MATCH(UsagePerHour!$B$20,Usage!$C$5:$C$11,0),MATCH(UsagePerHour!WS$4,Usage!$D$3:$ABF$3,0)),"")</f>
        <v/>
      </c>
      <c r="WT27" s="6" t="str">
        <f>IFERROR(INDEX(Sales!$D$5:$ABF$18,MATCH(UsagePerHour!$B27,Sales!$C$5:$C$18,0),MATCH(UsagePerHour!WT$4,Sales!$D$3:$ABF$3,0))/WT$2*INDEX(Usage!$D$5:$ABF$11,MATCH(UsagePerHour!$B$20,Usage!$C$5:$C$11,0),MATCH(UsagePerHour!WT$4,Usage!$D$3:$ABF$3,0)),"")</f>
        <v/>
      </c>
      <c r="WU27" s="6" t="str">
        <f>IFERROR(INDEX(Sales!$D$5:$ABF$18,MATCH(UsagePerHour!$B27,Sales!$C$5:$C$18,0),MATCH(UsagePerHour!WU$4,Sales!$D$3:$ABF$3,0))/WU$2*INDEX(Usage!$D$5:$ABF$11,MATCH(UsagePerHour!$B$20,Usage!$C$5:$C$11,0),MATCH(UsagePerHour!WU$4,Usage!$D$3:$ABF$3,0)),"")</f>
        <v/>
      </c>
      <c r="WV27" s="6" t="str">
        <f>IFERROR(INDEX(Sales!$D$5:$ABF$18,MATCH(UsagePerHour!$B27,Sales!$C$5:$C$18,0),MATCH(UsagePerHour!WV$4,Sales!$D$3:$ABF$3,0))/WV$2*INDEX(Usage!$D$5:$ABF$11,MATCH(UsagePerHour!$B$20,Usage!$C$5:$C$11,0),MATCH(UsagePerHour!WV$4,Usage!$D$3:$ABF$3,0)),"")</f>
        <v/>
      </c>
      <c r="WW27" s="6" t="str">
        <f>IFERROR(INDEX(Sales!$D$5:$ABF$18,MATCH(UsagePerHour!$B27,Sales!$C$5:$C$18,0),MATCH(UsagePerHour!WW$4,Sales!$D$3:$ABF$3,0))/WW$2*INDEX(Usage!$D$5:$ABF$11,MATCH(UsagePerHour!$B$20,Usage!$C$5:$C$11,0),MATCH(UsagePerHour!WW$4,Usage!$D$3:$ABF$3,0)),"")</f>
        <v/>
      </c>
      <c r="WX27" s="6" t="str">
        <f>IFERROR(INDEX(Sales!$D$5:$ABF$18,MATCH(UsagePerHour!$B27,Sales!$C$5:$C$18,0),MATCH(UsagePerHour!WX$4,Sales!$D$3:$ABF$3,0))/WX$2*INDEX(Usage!$D$5:$ABF$11,MATCH(UsagePerHour!$B$20,Usage!$C$5:$C$11,0),MATCH(UsagePerHour!WX$4,Usage!$D$3:$ABF$3,0)),"")</f>
        <v/>
      </c>
      <c r="WY27" s="6" t="str">
        <f>IFERROR(INDEX(Sales!$D$5:$ABF$18,MATCH(UsagePerHour!$B27,Sales!$C$5:$C$18,0),MATCH(UsagePerHour!WY$4,Sales!$D$3:$ABF$3,0))/WY$2*INDEX(Usage!$D$5:$ABF$11,MATCH(UsagePerHour!$B$20,Usage!$C$5:$C$11,0),MATCH(UsagePerHour!WY$4,Usage!$D$3:$ABF$3,0)),"")</f>
        <v/>
      </c>
      <c r="WZ27" s="6" t="str">
        <f>IFERROR(INDEX(Sales!$D$5:$ABF$18,MATCH(UsagePerHour!$B27,Sales!$C$5:$C$18,0),MATCH(UsagePerHour!WZ$4,Sales!$D$3:$ABF$3,0))/WZ$2*INDEX(Usage!$D$5:$ABF$11,MATCH(UsagePerHour!$B$20,Usage!$C$5:$C$11,0),MATCH(UsagePerHour!WZ$4,Usage!$D$3:$ABF$3,0)),"")</f>
        <v/>
      </c>
      <c r="XA27" s="6" t="str">
        <f>IFERROR(INDEX(Sales!$D$5:$ABF$18,MATCH(UsagePerHour!$B27,Sales!$C$5:$C$18,0),MATCH(UsagePerHour!XA$4,Sales!$D$3:$ABF$3,0))/XA$2*INDEX(Usage!$D$5:$ABF$11,MATCH(UsagePerHour!$B$20,Usage!$C$5:$C$11,0),MATCH(UsagePerHour!XA$4,Usage!$D$3:$ABF$3,0)),"")</f>
        <v/>
      </c>
      <c r="XB27" s="6" t="str">
        <f>IFERROR(INDEX(Sales!$D$5:$ABF$18,MATCH(UsagePerHour!$B27,Sales!$C$5:$C$18,0),MATCH(UsagePerHour!XB$4,Sales!$D$3:$ABF$3,0))/XB$2*INDEX(Usage!$D$5:$ABF$11,MATCH(UsagePerHour!$B$20,Usage!$C$5:$C$11,0),MATCH(UsagePerHour!XB$4,Usage!$D$3:$ABF$3,0)),"")</f>
        <v/>
      </c>
      <c r="XC27" s="6" t="str">
        <f>IFERROR(INDEX(Sales!$D$5:$ABF$18,MATCH(UsagePerHour!$B27,Sales!$C$5:$C$18,0),MATCH(UsagePerHour!XC$4,Sales!$D$3:$ABF$3,0))/XC$2*INDEX(Usage!$D$5:$ABF$11,MATCH(UsagePerHour!$B$20,Usage!$C$5:$C$11,0),MATCH(UsagePerHour!XC$4,Usage!$D$3:$ABF$3,0)),"")</f>
        <v/>
      </c>
      <c r="XD27" s="6" t="str">
        <f>IFERROR(INDEX(Sales!$D$5:$ABF$18,MATCH(UsagePerHour!$B27,Sales!$C$5:$C$18,0),MATCH(UsagePerHour!XD$4,Sales!$D$3:$ABF$3,0))/XD$2*INDEX(Usage!$D$5:$ABF$11,MATCH(UsagePerHour!$B$20,Usage!$C$5:$C$11,0),MATCH(UsagePerHour!XD$4,Usage!$D$3:$ABF$3,0)),"")</f>
        <v/>
      </c>
      <c r="XE27" s="6" t="str">
        <f>IFERROR(INDEX(Sales!$D$5:$ABF$18,MATCH(UsagePerHour!$B27,Sales!$C$5:$C$18,0),MATCH(UsagePerHour!XE$4,Sales!$D$3:$ABF$3,0))/XE$2*INDEX(Usage!$D$5:$ABF$11,MATCH(UsagePerHour!$B$20,Usage!$C$5:$C$11,0),MATCH(UsagePerHour!XE$4,Usage!$D$3:$ABF$3,0)),"")</f>
        <v/>
      </c>
      <c r="XF27" s="6" t="str">
        <f>IFERROR(INDEX(Sales!$D$5:$ABF$18,MATCH(UsagePerHour!$B27,Sales!$C$5:$C$18,0),MATCH(UsagePerHour!XF$4,Sales!$D$3:$ABF$3,0))/XF$2*INDEX(Usage!$D$5:$ABF$11,MATCH(UsagePerHour!$B$20,Usage!$C$5:$C$11,0),MATCH(UsagePerHour!XF$4,Usage!$D$3:$ABF$3,0)),"")</f>
        <v/>
      </c>
      <c r="XG27" s="6" t="str">
        <f>IFERROR(INDEX(Sales!$D$5:$ABF$18,MATCH(UsagePerHour!$B27,Sales!$C$5:$C$18,0),MATCH(UsagePerHour!XG$4,Sales!$D$3:$ABF$3,0))/XG$2*INDEX(Usage!$D$5:$ABF$11,MATCH(UsagePerHour!$B$20,Usage!$C$5:$C$11,0),MATCH(UsagePerHour!XG$4,Usage!$D$3:$ABF$3,0)),"")</f>
        <v/>
      </c>
      <c r="XH27" s="6" t="str">
        <f>IFERROR(INDEX(Sales!$D$5:$ABF$18,MATCH(UsagePerHour!$B27,Sales!$C$5:$C$18,0),MATCH(UsagePerHour!XH$4,Sales!$D$3:$ABF$3,0))/XH$2*INDEX(Usage!$D$5:$ABF$11,MATCH(UsagePerHour!$B$20,Usage!$C$5:$C$11,0),MATCH(UsagePerHour!XH$4,Usage!$D$3:$ABF$3,0)),"")</f>
        <v/>
      </c>
      <c r="XI27" s="6" t="str">
        <f>IFERROR(INDEX(Sales!$D$5:$ABF$18,MATCH(UsagePerHour!$B27,Sales!$C$5:$C$18,0),MATCH(UsagePerHour!XI$4,Sales!$D$3:$ABF$3,0))/XI$2*INDEX(Usage!$D$5:$ABF$11,MATCH(UsagePerHour!$B$20,Usage!$C$5:$C$11,0),MATCH(UsagePerHour!XI$4,Usage!$D$3:$ABF$3,0)),"")</f>
        <v/>
      </c>
      <c r="XJ27" s="6" t="str">
        <f>IFERROR(INDEX(Sales!$D$5:$ABF$18,MATCH(UsagePerHour!$B27,Sales!$C$5:$C$18,0),MATCH(UsagePerHour!XJ$4,Sales!$D$3:$ABF$3,0))/XJ$2*INDEX(Usage!$D$5:$ABF$11,MATCH(UsagePerHour!$B$20,Usage!$C$5:$C$11,0),MATCH(UsagePerHour!XJ$4,Usage!$D$3:$ABF$3,0)),"")</f>
        <v/>
      </c>
      <c r="XK27" s="6" t="str">
        <f>IFERROR(INDEX(Sales!$D$5:$ABF$18,MATCH(UsagePerHour!$B27,Sales!$C$5:$C$18,0),MATCH(UsagePerHour!XK$4,Sales!$D$3:$ABF$3,0))/XK$2*INDEX(Usage!$D$5:$ABF$11,MATCH(UsagePerHour!$B$20,Usage!$C$5:$C$11,0),MATCH(UsagePerHour!XK$4,Usage!$D$3:$ABF$3,0)),"")</f>
        <v/>
      </c>
      <c r="XL27" s="6" t="str">
        <f>IFERROR(INDEX(Sales!$D$5:$ABF$18,MATCH(UsagePerHour!$B27,Sales!$C$5:$C$18,0),MATCH(UsagePerHour!XL$4,Sales!$D$3:$ABF$3,0))/XL$2*INDEX(Usage!$D$5:$ABF$11,MATCH(UsagePerHour!$B$20,Usage!$C$5:$C$11,0),MATCH(UsagePerHour!XL$4,Usage!$D$3:$ABF$3,0)),"")</f>
        <v/>
      </c>
      <c r="XM27" s="6" t="str">
        <f>IFERROR(INDEX(Sales!$D$5:$ABF$18,MATCH(UsagePerHour!$B27,Sales!$C$5:$C$18,0),MATCH(UsagePerHour!XM$4,Sales!$D$3:$ABF$3,0))/XM$2*INDEX(Usage!$D$5:$ABF$11,MATCH(UsagePerHour!$B$20,Usage!$C$5:$C$11,0),MATCH(UsagePerHour!XM$4,Usage!$D$3:$ABF$3,0)),"")</f>
        <v/>
      </c>
      <c r="XN27" s="6" t="str">
        <f>IFERROR(INDEX(Sales!$D$5:$ABF$18,MATCH(UsagePerHour!$B27,Sales!$C$5:$C$18,0),MATCH(UsagePerHour!XN$4,Sales!$D$3:$ABF$3,0))/XN$2*INDEX(Usage!$D$5:$ABF$11,MATCH(UsagePerHour!$B$20,Usage!$C$5:$C$11,0),MATCH(UsagePerHour!XN$4,Usage!$D$3:$ABF$3,0)),"")</f>
        <v/>
      </c>
      <c r="XO27" s="6" t="str">
        <f>IFERROR(INDEX(Sales!$D$5:$ABF$18,MATCH(UsagePerHour!$B27,Sales!$C$5:$C$18,0),MATCH(UsagePerHour!XO$4,Sales!$D$3:$ABF$3,0))/XO$2*INDEX(Usage!$D$5:$ABF$11,MATCH(UsagePerHour!$B$20,Usage!$C$5:$C$11,0),MATCH(UsagePerHour!XO$4,Usage!$D$3:$ABF$3,0)),"")</f>
        <v/>
      </c>
      <c r="XP27" s="6" t="str">
        <f>IFERROR(INDEX(Sales!$D$5:$ABF$18,MATCH(UsagePerHour!$B27,Sales!$C$5:$C$18,0),MATCH(UsagePerHour!XP$4,Sales!$D$3:$ABF$3,0))/XP$2*INDEX(Usage!$D$5:$ABF$11,MATCH(UsagePerHour!$B$20,Usage!$C$5:$C$11,0),MATCH(UsagePerHour!XP$4,Usage!$D$3:$ABF$3,0)),"")</f>
        <v/>
      </c>
      <c r="XQ27" s="6" t="str">
        <f>IFERROR(INDEX(Sales!$D$5:$ABF$18,MATCH(UsagePerHour!$B27,Sales!$C$5:$C$18,0),MATCH(UsagePerHour!XQ$4,Sales!$D$3:$ABF$3,0))/XQ$2*INDEX(Usage!$D$5:$ABF$11,MATCH(UsagePerHour!$B$20,Usage!$C$5:$C$11,0),MATCH(UsagePerHour!XQ$4,Usage!$D$3:$ABF$3,0)),"")</f>
        <v/>
      </c>
      <c r="XR27" s="6" t="str">
        <f>IFERROR(INDEX(Sales!$D$5:$ABF$18,MATCH(UsagePerHour!$B27,Sales!$C$5:$C$18,0),MATCH(UsagePerHour!XR$4,Sales!$D$3:$ABF$3,0))/XR$2*INDEX(Usage!$D$5:$ABF$11,MATCH(UsagePerHour!$B$20,Usage!$C$5:$C$11,0),MATCH(UsagePerHour!XR$4,Usage!$D$3:$ABF$3,0)),"")</f>
        <v/>
      </c>
      <c r="XS27" s="6" t="str">
        <f>IFERROR(INDEX(Sales!$D$5:$ABF$18,MATCH(UsagePerHour!$B27,Sales!$C$5:$C$18,0),MATCH(UsagePerHour!XS$4,Sales!$D$3:$ABF$3,0))/XS$2*INDEX(Usage!$D$5:$ABF$11,MATCH(UsagePerHour!$B$20,Usage!$C$5:$C$11,0),MATCH(UsagePerHour!XS$4,Usage!$D$3:$ABF$3,0)),"")</f>
        <v/>
      </c>
      <c r="XT27" s="6" t="str">
        <f>IFERROR(INDEX(Sales!$D$5:$ABF$18,MATCH(UsagePerHour!$B27,Sales!$C$5:$C$18,0),MATCH(UsagePerHour!XT$4,Sales!$D$3:$ABF$3,0))/XT$2*INDEX(Usage!$D$5:$ABF$11,MATCH(UsagePerHour!$B$20,Usage!$C$5:$C$11,0),MATCH(UsagePerHour!XT$4,Usage!$D$3:$ABF$3,0)),"")</f>
        <v/>
      </c>
      <c r="XU27" s="6" t="str">
        <f>IFERROR(INDEX(Sales!$D$5:$ABF$18,MATCH(UsagePerHour!$B27,Sales!$C$5:$C$18,0),MATCH(UsagePerHour!XU$4,Sales!$D$3:$ABF$3,0))/XU$2*INDEX(Usage!$D$5:$ABF$11,MATCH(UsagePerHour!$B$20,Usage!$C$5:$C$11,0),MATCH(UsagePerHour!XU$4,Usage!$D$3:$ABF$3,0)),"")</f>
        <v/>
      </c>
      <c r="XV27" s="6" t="str">
        <f>IFERROR(INDEX(Sales!$D$5:$ABF$18,MATCH(UsagePerHour!$B27,Sales!$C$5:$C$18,0),MATCH(UsagePerHour!XV$4,Sales!$D$3:$ABF$3,0))/XV$2*INDEX(Usage!$D$5:$ABF$11,MATCH(UsagePerHour!$B$20,Usage!$C$5:$C$11,0),MATCH(UsagePerHour!XV$4,Usage!$D$3:$ABF$3,0)),"")</f>
        <v/>
      </c>
      <c r="XW27" s="6" t="str">
        <f>IFERROR(INDEX(Sales!$D$5:$ABF$18,MATCH(UsagePerHour!$B27,Sales!$C$5:$C$18,0),MATCH(UsagePerHour!XW$4,Sales!$D$3:$ABF$3,0))/XW$2*INDEX(Usage!$D$5:$ABF$11,MATCH(UsagePerHour!$B$20,Usage!$C$5:$C$11,0),MATCH(UsagePerHour!XW$4,Usage!$D$3:$ABF$3,0)),"")</f>
        <v/>
      </c>
      <c r="XX27" s="6" t="str">
        <f>IFERROR(INDEX(Sales!$D$5:$ABF$18,MATCH(UsagePerHour!$B27,Sales!$C$5:$C$18,0),MATCH(UsagePerHour!XX$4,Sales!$D$3:$ABF$3,0))/XX$2*INDEX(Usage!$D$5:$ABF$11,MATCH(UsagePerHour!$B$20,Usage!$C$5:$C$11,0),MATCH(UsagePerHour!XX$4,Usage!$D$3:$ABF$3,0)),"")</f>
        <v/>
      </c>
      <c r="XY27" s="6" t="str">
        <f>IFERROR(INDEX(Sales!$D$5:$ABF$18,MATCH(UsagePerHour!$B27,Sales!$C$5:$C$18,0),MATCH(UsagePerHour!XY$4,Sales!$D$3:$ABF$3,0))/XY$2*INDEX(Usage!$D$5:$ABF$11,MATCH(UsagePerHour!$B$20,Usage!$C$5:$C$11,0),MATCH(UsagePerHour!XY$4,Usage!$D$3:$ABF$3,0)),"")</f>
        <v/>
      </c>
      <c r="XZ27" s="6" t="str">
        <f>IFERROR(INDEX(Sales!$D$5:$ABF$18,MATCH(UsagePerHour!$B27,Sales!$C$5:$C$18,0),MATCH(UsagePerHour!XZ$4,Sales!$D$3:$ABF$3,0))/XZ$2*INDEX(Usage!$D$5:$ABF$11,MATCH(UsagePerHour!$B$20,Usage!$C$5:$C$11,0),MATCH(UsagePerHour!XZ$4,Usage!$D$3:$ABF$3,0)),"")</f>
        <v/>
      </c>
      <c r="YA27" s="6" t="str">
        <f>IFERROR(INDEX(Sales!$D$5:$ABF$18,MATCH(UsagePerHour!$B27,Sales!$C$5:$C$18,0),MATCH(UsagePerHour!YA$4,Sales!$D$3:$ABF$3,0))/YA$2*INDEX(Usage!$D$5:$ABF$11,MATCH(UsagePerHour!$B$20,Usage!$C$5:$C$11,0),MATCH(UsagePerHour!YA$4,Usage!$D$3:$ABF$3,0)),"")</f>
        <v/>
      </c>
      <c r="YB27" s="6" t="str">
        <f>IFERROR(INDEX(Sales!$D$5:$ABF$18,MATCH(UsagePerHour!$B27,Sales!$C$5:$C$18,0),MATCH(UsagePerHour!YB$4,Sales!$D$3:$ABF$3,0))/YB$2*INDEX(Usage!$D$5:$ABF$11,MATCH(UsagePerHour!$B$20,Usage!$C$5:$C$11,0),MATCH(UsagePerHour!YB$4,Usage!$D$3:$ABF$3,0)),"")</f>
        <v/>
      </c>
      <c r="YC27" s="6" t="str">
        <f>IFERROR(INDEX(Sales!$D$5:$ABF$18,MATCH(UsagePerHour!$B27,Sales!$C$5:$C$18,0),MATCH(UsagePerHour!YC$4,Sales!$D$3:$ABF$3,0))/YC$2*INDEX(Usage!$D$5:$ABF$11,MATCH(UsagePerHour!$B$20,Usage!$C$5:$C$11,0),MATCH(UsagePerHour!YC$4,Usage!$D$3:$ABF$3,0)),"")</f>
        <v/>
      </c>
      <c r="YD27" s="6" t="str">
        <f>IFERROR(INDEX(Sales!$D$5:$ABF$18,MATCH(UsagePerHour!$B27,Sales!$C$5:$C$18,0),MATCH(UsagePerHour!YD$4,Sales!$D$3:$ABF$3,0))/YD$2*INDEX(Usage!$D$5:$ABF$11,MATCH(UsagePerHour!$B$20,Usage!$C$5:$C$11,0),MATCH(UsagePerHour!YD$4,Usage!$D$3:$ABF$3,0)),"")</f>
        <v/>
      </c>
      <c r="YE27" s="6" t="str">
        <f>IFERROR(INDEX(Sales!$D$5:$ABF$18,MATCH(UsagePerHour!$B27,Sales!$C$5:$C$18,0),MATCH(UsagePerHour!YE$4,Sales!$D$3:$ABF$3,0))/YE$2*INDEX(Usage!$D$5:$ABF$11,MATCH(UsagePerHour!$B$20,Usage!$C$5:$C$11,0),MATCH(UsagePerHour!YE$4,Usage!$D$3:$ABF$3,0)),"")</f>
        <v/>
      </c>
      <c r="YF27" s="6" t="str">
        <f>IFERROR(INDEX(Sales!$D$5:$ABF$18,MATCH(UsagePerHour!$B27,Sales!$C$5:$C$18,0),MATCH(UsagePerHour!YF$4,Sales!$D$3:$ABF$3,0))/YF$2*INDEX(Usage!$D$5:$ABF$11,MATCH(UsagePerHour!$B$20,Usage!$C$5:$C$11,0),MATCH(UsagePerHour!YF$4,Usage!$D$3:$ABF$3,0)),"")</f>
        <v/>
      </c>
      <c r="YG27" s="6" t="str">
        <f>IFERROR(INDEX(Sales!$D$5:$ABF$18,MATCH(UsagePerHour!$B27,Sales!$C$5:$C$18,0),MATCH(UsagePerHour!YG$4,Sales!$D$3:$ABF$3,0))/YG$2*INDEX(Usage!$D$5:$ABF$11,MATCH(UsagePerHour!$B$20,Usage!$C$5:$C$11,0),MATCH(UsagePerHour!YG$4,Usage!$D$3:$ABF$3,0)),"")</f>
        <v/>
      </c>
      <c r="YH27" s="6" t="str">
        <f>IFERROR(INDEX(Sales!$D$5:$ABF$18,MATCH(UsagePerHour!$B27,Sales!$C$5:$C$18,0),MATCH(UsagePerHour!YH$4,Sales!$D$3:$ABF$3,0))/YH$2*INDEX(Usage!$D$5:$ABF$11,MATCH(UsagePerHour!$B$20,Usage!$C$5:$C$11,0),MATCH(UsagePerHour!YH$4,Usage!$D$3:$ABF$3,0)),"")</f>
        <v/>
      </c>
      <c r="YI27" s="6" t="str">
        <f>IFERROR(INDEX(Sales!$D$5:$ABF$18,MATCH(UsagePerHour!$B27,Sales!$C$5:$C$18,0),MATCH(UsagePerHour!YI$4,Sales!$D$3:$ABF$3,0))/YI$2*INDEX(Usage!$D$5:$ABF$11,MATCH(UsagePerHour!$B$20,Usage!$C$5:$C$11,0),MATCH(UsagePerHour!YI$4,Usage!$D$3:$ABF$3,0)),"")</f>
        <v/>
      </c>
      <c r="YJ27" s="6" t="str">
        <f>IFERROR(INDEX(Sales!$D$5:$ABF$18,MATCH(UsagePerHour!$B27,Sales!$C$5:$C$18,0),MATCH(UsagePerHour!YJ$4,Sales!$D$3:$ABF$3,0))/YJ$2*INDEX(Usage!$D$5:$ABF$11,MATCH(UsagePerHour!$B$20,Usage!$C$5:$C$11,0),MATCH(UsagePerHour!YJ$4,Usage!$D$3:$ABF$3,0)),"")</f>
        <v/>
      </c>
      <c r="YK27" s="6" t="str">
        <f>IFERROR(INDEX(Sales!$D$5:$ABF$18,MATCH(UsagePerHour!$B27,Sales!$C$5:$C$18,0),MATCH(UsagePerHour!YK$4,Sales!$D$3:$ABF$3,0))/YK$2*INDEX(Usage!$D$5:$ABF$11,MATCH(UsagePerHour!$B$20,Usage!$C$5:$C$11,0),MATCH(UsagePerHour!YK$4,Usage!$D$3:$ABF$3,0)),"")</f>
        <v/>
      </c>
      <c r="YL27" s="6" t="str">
        <f>IFERROR(INDEX(Sales!$D$5:$ABF$18,MATCH(UsagePerHour!$B27,Sales!$C$5:$C$18,0),MATCH(UsagePerHour!YL$4,Sales!$D$3:$ABF$3,0))/YL$2*INDEX(Usage!$D$5:$ABF$11,MATCH(UsagePerHour!$B$20,Usage!$C$5:$C$11,0),MATCH(UsagePerHour!YL$4,Usage!$D$3:$ABF$3,0)),"")</f>
        <v/>
      </c>
      <c r="YM27" s="6" t="str">
        <f>IFERROR(INDEX(Sales!$D$5:$ABF$18,MATCH(UsagePerHour!$B27,Sales!$C$5:$C$18,0),MATCH(UsagePerHour!YM$4,Sales!$D$3:$ABF$3,0))/YM$2*INDEX(Usage!$D$5:$ABF$11,MATCH(UsagePerHour!$B$20,Usage!$C$5:$C$11,0),MATCH(UsagePerHour!YM$4,Usage!$D$3:$ABF$3,0)),"")</f>
        <v/>
      </c>
      <c r="YN27" s="6" t="str">
        <f>IFERROR(INDEX(Sales!$D$5:$ABF$18,MATCH(UsagePerHour!$B27,Sales!$C$5:$C$18,0),MATCH(UsagePerHour!YN$4,Sales!$D$3:$ABF$3,0))/YN$2*INDEX(Usage!$D$5:$ABF$11,MATCH(UsagePerHour!$B$20,Usage!$C$5:$C$11,0),MATCH(UsagePerHour!YN$4,Usage!$D$3:$ABF$3,0)),"")</f>
        <v/>
      </c>
      <c r="YO27" s="6" t="str">
        <f>IFERROR(INDEX(Sales!$D$5:$ABF$18,MATCH(UsagePerHour!$B27,Sales!$C$5:$C$18,0),MATCH(UsagePerHour!YO$4,Sales!$D$3:$ABF$3,0))/YO$2*INDEX(Usage!$D$5:$ABF$11,MATCH(UsagePerHour!$B$20,Usage!$C$5:$C$11,0),MATCH(UsagePerHour!YO$4,Usage!$D$3:$ABF$3,0)),"")</f>
        <v/>
      </c>
      <c r="YP27" s="6" t="str">
        <f>IFERROR(INDEX(Sales!$D$5:$ABF$18,MATCH(UsagePerHour!$B27,Sales!$C$5:$C$18,0),MATCH(UsagePerHour!YP$4,Sales!$D$3:$ABF$3,0))/YP$2*INDEX(Usage!$D$5:$ABF$11,MATCH(UsagePerHour!$B$20,Usage!$C$5:$C$11,0),MATCH(UsagePerHour!YP$4,Usage!$D$3:$ABF$3,0)),"")</f>
        <v/>
      </c>
      <c r="YQ27" s="6" t="str">
        <f>IFERROR(INDEX(Sales!$D$5:$ABF$18,MATCH(UsagePerHour!$B27,Sales!$C$5:$C$18,0),MATCH(UsagePerHour!YQ$4,Sales!$D$3:$ABF$3,0))/YQ$2*INDEX(Usage!$D$5:$ABF$11,MATCH(UsagePerHour!$B$20,Usage!$C$5:$C$11,0),MATCH(UsagePerHour!YQ$4,Usage!$D$3:$ABF$3,0)),"")</f>
        <v/>
      </c>
      <c r="YR27" s="6" t="str">
        <f>IFERROR(INDEX(Sales!$D$5:$ABF$18,MATCH(UsagePerHour!$B27,Sales!$C$5:$C$18,0),MATCH(UsagePerHour!YR$4,Sales!$D$3:$ABF$3,0))/YR$2*INDEX(Usage!$D$5:$ABF$11,MATCH(UsagePerHour!$B$20,Usage!$C$5:$C$11,0),MATCH(UsagePerHour!YR$4,Usage!$D$3:$ABF$3,0)),"")</f>
        <v/>
      </c>
      <c r="YS27" s="6" t="str">
        <f>IFERROR(INDEX(Sales!$D$5:$ABF$18,MATCH(UsagePerHour!$B27,Sales!$C$5:$C$18,0),MATCH(UsagePerHour!YS$4,Sales!$D$3:$ABF$3,0))/YS$2*INDEX(Usage!$D$5:$ABF$11,MATCH(UsagePerHour!$B$20,Usage!$C$5:$C$11,0),MATCH(UsagePerHour!YS$4,Usage!$D$3:$ABF$3,0)),"")</f>
        <v/>
      </c>
      <c r="YT27" s="6" t="str">
        <f>IFERROR(INDEX(Sales!$D$5:$ABF$18,MATCH(UsagePerHour!$B27,Sales!$C$5:$C$18,0),MATCH(UsagePerHour!YT$4,Sales!$D$3:$ABF$3,0))/YT$2*INDEX(Usage!$D$5:$ABF$11,MATCH(UsagePerHour!$B$20,Usage!$C$5:$C$11,0),MATCH(UsagePerHour!YT$4,Usage!$D$3:$ABF$3,0)),"")</f>
        <v/>
      </c>
      <c r="YU27" s="6" t="str">
        <f>IFERROR(INDEX(Sales!$D$5:$ABF$18,MATCH(UsagePerHour!$B27,Sales!$C$5:$C$18,0),MATCH(UsagePerHour!YU$4,Sales!$D$3:$ABF$3,0))/YU$2*INDEX(Usage!$D$5:$ABF$11,MATCH(UsagePerHour!$B$20,Usage!$C$5:$C$11,0),MATCH(UsagePerHour!YU$4,Usage!$D$3:$ABF$3,0)),"")</f>
        <v/>
      </c>
      <c r="YV27" s="6" t="str">
        <f>IFERROR(INDEX(Sales!$D$5:$ABF$18,MATCH(UsagePerHour!$B27,Sales!$C$5:$C$18,0),MATCH(UsagePerHour!YV$4,Sales!$D$3:$ABF$3,0))/YV$2*INDEX(Usage!$D$5:$ABF$11,MATCH(UsagePerHour!$B$20,Usage!$C$5:$C$11,0),MATCH(UsagePerHour!YV$4,Usage!$D$3:$ABF$3,0)),"")</f>
        <v/>
      </c>
      <c r="YW27" s="6" t="str">
        <f>IFERROR(INDEX(Sales!$D$5:$ABF$18,MATCH(UsagePerHour!$B27,Sales!$C$5:$C$18,0),MATCH(UsagePerHour!YW$4,Sales!$D$3:$ABF$3,0))/YW$2*INDEX(Usage!$D$5:$ABF$11,MATCH(UsagePerHour!$B$20,Usage!$C$5:$C$11,0),MATCH(UsagePerHour!YW$4,Usage!$D$3:$ABF$3,0)),"")</f>
        <v/>
      </c>
      <c r="YX27" s="6" t="str">
        <f>IFERROR(INDEX(Sales!$D$5:$ABF$18,MATCH(UsagePerHour!$B27,Sales!$C$5:$C$18,0),MATCH(UsagePerHour!YX$4,Sales!$D$3:$ABF$3,0))/YX$2*INDEX(Usage!$D$5:$ABF$11,MATCH(UsagePerHour!$B$20,Usage!$C$5:$C$11,0),MATCH(UsagePerHour!YX$4,Usage!$D$3:$ABF$3,0)),"")</f>
        <v/>
      </c>
      <c r="YY27" s="6" t="str">
        <f>IFERROR(INDEX(Sales!$D$5:$ABF$18,MATCH(UsagePerHour!$B27,Sales!$C$5:$C$18,0),MATCH(UsagePerHour!YY$4,Sales!$D$3:$ABF$3,0))/YY$2*INDEX(Usage!$D$5:$ABF$11,MATCH(UsagePerHour!$B$20,Usage!$C$5:$C$11,0),MATCH(UsagePerHour!YY$4,Usage!$D$3:$ABF$3,0)),"")</f>
        <v/>
      </c>
      <c r="YZ27" s="6" t="str">
        <f>IFERROR(INDEX(Sales!$D$5:$ABF$18,MATCH(UsagePerHour!$B27,Sales!$C$5:$C$18,0),MATCH(UsagePerHour!YZ$4,Sales!$D$3:$ABF$3,0))/YZ$2*INDEX(Usage!$D$5:$ABF$11,MATCH(UsagePerHour!$B$20,Usage!$C$5:$C$11,0),MATCH(UsagePerHour!YZ$4,Usage!$D$3:$ABF$3,0)),"")</f>
        <v/>
      </c>
      <c r="ZA27" s="6" t="str">
        <f>IFERROR(INDEX(Sales!$D$5:$ABF$18,MATCH(UsagePerHour!$B27,Sales!$C$5:$C$18,0),MATCH(UsagePerHour!ZA$4,Sales!$D$3:$ABF$3,0))/ZA$2*INDEX(Usage!$D$5:$ABF$11,MATCH(UsagePerHour!$B$20,Usage!$C$5:$C$11,0),MATCH(UsagePerHour!ZA$4,Usage!$D$3:$ABF$3,0)),"")</f>
        <v/>
      </c>
      <c r="ZB27" s="6" t="str">
        <f>IFERROR(INDEX(Sales!$D$5:$ABF$18,MATCH(UsagePerHour!$B27,Sales!$C$5:$C$18,0),MATCH(UsagePerHour!ZB$4,Sales!$D$3:$ABF$3,0))/ZB$2*INDEX(Usage!$D$5:$ABF$11,MATCH(UsagePerHour!$B$20,Usage!$C$5:$C$11,0),MATCH(UsagePerHour!ZB$4,Usage!$D$3:$ABF$3,0)),"")</f>
        <v/>
      </c>
      <c r="ZC27" s="6" t="str">
        <f>IFERROR(INDEX(Sales!$D$5:$ABF$18,MATCH(UsagePerHour!$B27,Sales!$C$5:$C$18,0),MATCH(UsagePerHour!ZC$4,Sales!$D$3:$ABF$3,0))/ZC$2*INDEX(Usage!$D$5:$ABF$11,MATCH(UsagePerHour!$B$20,Usage!$C$5:$C$11,0),MATCH(UsagePerHour!ZC$4,Usage!$D$3:$ABF$3,0)),"")</f>
        <v/>
      </c>
      <c r="ZD27" s="6" t="str">
        <f>IFERROR(INDEX(Sales!$D$5:$ABF$18,MATCH(UsagePerHour!$B27,Sales!$C$5:$C$18,0),MATCH(UsagePerHour!ZD$4,Sales!$D$3:$ABF$3,0))/ZD$2*INDEX(Usage!$D$5:$ABF$11,MATCH(UsagePerHour!$B$20,Usage!$C$5:$C$11,0),MATCH(UsagePerHour!ZD$4,Usage!$D$3:$ABF$3,0)),"")</f>
        <v/>
      </c>
      <c r="ZE27" s="6" t="str">
        <f>IFERROR(INDEX(Sales!$D$5:$ABF$18,MATCH(UsagePerHour!$B27,Sales!$C$5:$C$18,0),MATCH(UsagePerHour!ZE$4,Sales!$D$3:$ABF$3,0))/ZE$2*INDEX(Usage!$D$5:$ABF$11,MATCH(UsagePerHour!$B$20,Usage!$C$5:$C$11,0),MATCH(UsagePerHour!ZE$4,Usage!$D$3:$ABF$3,0)),"")</f>
        <v/>
      </c>
      <c r="ZF27" s="6" t="str">
        <f>IFERROR(INDEX(Sales!$D$5:$ABF$18,MATCH(UsagePerHour!$B27,Sales!$C$5:$C$18,0),MATCH(UsagePerHour!ZF$4,Sales!$D$3:$ABF$3,0))/ZF$2*INDEX(Usage!$D$5:$ABF$11,MATCH(UsagePerHour!$B$20,Usage!$C$5:$C$11,0),MATCH(UsagePerHour!ZF$4,Usage!$D$3:$ABF$3,0)),"")</f>
        <v/>
      </c>
      <c r="ZG27" s="6" t="str">
        <f>IFERROR(INDEX(Sales!$D$5:$ABF$18,MATCH(UsagePerHour!$B27,Sales!$C$5:$C$18,0),MATCH(UsagePerHour!ZG$4,Sales!$D$3:$ABF$3,0))/ZG$2*INDEX(Usage!$D$5:$ABF$11,MATCH(UsagePerHour!$B$20,Usage!$C$5:$C$11,0),MATCH(UsagePerHour!ZG$4,Usage!$D$3:$ABF$3,0)),"")</f>
        <v/>
      </c>
      <c r="ZH27" s="6" t="str">
        <f>IFERROR(INDEX(Sales!$D$5:$ABF$18,MATCH(UsagePerHour!$B27,Sales!$C$5:$C$18,0),MATCH(UsagePerHour!ZH$4,Sales!$D$3:$ABF$3,0))/ZH$2*INDEX(Usage!$D$5:$ABF$11,MATCH(UsagePerHour!$B$20,Usage!$C$5:$C$11,0),MATCH(UsagePerHour!ZH$4,Usage!$D$3:$ABF$3,0)),"")</f>
        <v/>
      </c>
      <c r="ZI27" s="6" t="str">
        <f>IFERROR(INDEX(Sales!$D$5:$ABF$18,MATCH(UsagePerHour!$B27,Sales!$C$5:$C$18,0),MATCH(UsagePerHour!ZI$4,Sales!$D$3:$ABF$3,0))/ZI$2*INDEX(Usage!$D$5:$ABF$11,MATCH(UsagePerHour!$B$20,Usage!$C$5:$C$11,0),MATCH(UsagePerHour!ZI$4,Usage!$D$3:$ABF$3,0)),"")</f>
        <v/>
      </c>
      <c r="ZJ27" s="6" t="str">
        <f>IFERROR(INDEX(Sales!$D$5:$ABF$18,MATCH(UsagePerHour!$B27,Sales!$C$5:$C$18,0),MATCH(UsagePerHour!ZJ$4,Sales!$D$3:$ABF$3,0))/ZJ$2*INDEX(Usage!$D$5:$ABF$11,MATCH(UsagePerHour!$B$20,Usage!$C$5:$C$11,0),MATCH(UsagePerHour!ZJ$4,Usage!$D$3:$ABF$3,0)),"")</f>
        <v/>
      </c>
      <c r="ZK27" s="6" t="str">
        <f>IFERROR(INDEX(Sales!$D$5:$ABF$18,MATCH(UsagePerHour!$B27,Sales!$C$5:$C$18,0),MATCH(UsagePerHour!ZK$4,Sales!$D$3:$ABF$3,0))/ZK$2*INDEX(Usage!$D$5:$ABF$11,MATCH(UsagePerHour!$B$20,Usage!$C$5:$C$11,0),MATCH(UsagePerHour!ZK$4,Usage!$D$3:$ABF$3,0)),"")</f>
        <v/>
      </c>
      <c r="ZL27" s="6" t="str">
        <f>IFERROR(INDEX(Sales!$D$5:$ABF$18,MATCH(UsagePerHour!$B27,Sales!$C$5:$C$18,0),MATCH(UsagePerHour!ZL$4,Sales!$D$3:$ABF$3,0))/ZL$2*INDEX(Usage!$D$5:$ABF$11,MATCH(UsagePerHour!$B$20,Usage!$C$5:$C$11,0),MATCH(UsagePerHour!ZL$4,Usage!$D$3:$ABF$3,0)),"")</f>
        <v/>
      </c>
      <c r="ZM27" s="6" t="str">
        <f>IFERROR(INDEX(Sales!$D$5:$ABF$18,MATCH(UsagePerHour!$B27,Sales!$C$5:$C$18,0),MATCH(UsagePerHour!ZM$4,Sales!$D$3:$ABF$3,0))/ZM$2*INDEX(Usage!$D$5:$ABF$11,MATCH(UsagePerHour!$B$20,Usage!$C$5:$C$11,0),MATCH(UsagePerHour!ZM$4,Usage!$D$3:$ABF$3,0)),"")</f>
        <v/>
      </c>
      <c r="ZN27" s="6" t="str">
        <f>IFERROR(INDEX(Sales!$D$5:$ABF$18,MATCH(UsagePerHour!$B27,Sales!$C$5:$C$18,0),MATCH(UsagePerHour!ZN$4,Sales!$D$3:$ABF$3,0))/ZN$2*INDEX(Usage!$D$5:$ABF$11,MATCH(UsagePerHour!$B$20,Usage!$C$5:$C$11,0),MATCH(UsagePerHour!ZN$4,Usage!$D$3:$ABF$3,0)),"")</f>
        <v/>
      </c>
      <c r="ZO27" s="6" t="str">
        <f>IFERROR(INDEX(Sales!$D$5:$ABF$18,MATCH(UsagePerHour!$B27,Sales!$C$5:$C$18,0),MATCH(UsagePerHour!ZO$4,Sales!$D$3:$ABF$3,0))/ZO$2*INDEX(Usage!$D$5:$ABF$11,MATCH(UsagePerHour!$B$20,Usage!$C$5:$C$11,0),MATCH(UsagePerHour!ZO$4,Usage!$D$3:$ABF$3,0)),"")</f>
        <v/>
      </c>
      <c r="ZP27" s="6" t="str">
        <f>IFERROR(INDEX(Sales!$D$5:$ABF$18,MATCH(UsagePerHour!$B27,Sales!$C$5:$C$18,0),MATCH(UsagePerHour!ZP$4,Sales!$D$3:$ABF$3,0))/ZP$2*INDEX(Usage!$D$5:$ABF$11,MATCH(UsagePerHour!$B$20,Usage!$C$5:$C$11,0),MATCH(UsagePerHour!ZP$4,Usage!$D$3:$ABF$3,0)),"")</f>
        <v/>
      </c>
      <c r="ZQ27" s="6" t="str">
        <f>IFERROR(INDEX(Sales!$D$5:$ABF$18,MATCH(UsagePerHour!$B27,Sales!$C$5:$C$18,0),MATCH(UsagePerHour!ZQ$4,Sales!$D$3:$ABF$3,0))/ZQ$2*INDEX(Usage!$D$5:$ABF$11,MATCH(UsagePerHour!$B$20,Usage!$C$5:$C$11,0),MATCH(UsagePerHour!ZQ$4,Usage!$D$3:$ABF$3,0)),"")</f>
        <v/>
      </c>
      <c r="ZR27" s="6" t="str">
        <f>IFERROR(INDEX(Sales!$D$5:$ABF$18,MATCH(UsagePerHour!$B27,Sales!$C$5:$C$18,0),MATCH(UsagePerHour!ZR$4,Sales!$D$3:$ABF$3,0))/ZR$2*INDEX(Usage!$D$5:$ABF$11,MATCH(UsagePerHour!$B$20,Usage!$C$5:$C$11,0),MATCH(UsagePerHour!ZR$4,Usage!$D$3:$ABF$3,0)),"")</f>
        <v/>
      </c>
      <c r="ZS27" s="6" t="str">
        <f>IFERROR(INDEX(Sales!$D$5:$ABF$18,MATCH(UsagePerHour!$B27,Sales!$C$5:$C$18,0),MATCH(UsagePerHour!ZS$4,Sales!$D$3:$ABF$3,0))/ZS$2*INDEX(Usage!$D$5:$ABF$11,MATCH(UsagePerHour!$B$20,Usage!$C$5:$C$11,0),MATCH(UsagePerHour!ZS$4,Usage!$D$3:$ABF$3,0)),"")</f>
        <v/>
      </c>
      <c r="ZT27" s="6" t="str">
        <f>IFERROR(INDEX(Sales!$D$5:$ABF$18,MATCH(UsagePerHour!$B27,Sales!$C$5:$C$18,0),MATCH(UsagePerHour!ZT$4,Sales!$D$3:$ABF$3,0))/ZT$2*INDEX(Usage!$D$5:$ABF$11,MATCH(UsagePerHour!$B$20,Usage!$C$5:$C$11,0),MATCH(UsagePerHour!ZT$4,Usage!$D$3:$ABF$3,0)),"")</f>
        <v/>
      </c>
      <c r="ZU27" s="6" t="str">
        <f>IFERROR(INDEX(Sales!$D$5:$ABF$18,MATCH(UsagePerHour!$B27,Sales!$C$5:$C$18,0),MATCH(UsagePerHour!ZU$4,Sales!$D$3:$ABF$3,0))/ZU$2*INDEX(Usage!$D$5:$ABF$11,MATCH(UsagePerHour!$B$20,Usage!$C$5:$C$11,0),MATCH(UsagePerHour!ZU$4,Usage!$D$3:$ABF$3,0)),"")</f>
        <v/>
      </c>
      <c r="ZV27" s="6" t="str">
        <f>IFERROR(INDEX(Sales!$D$5:$ABF$18,MATCH(UsagePerHour!$B27,Sales!$C$5:$C$18,0),MATCH(UsagePerHour!ZV$4,Sales!$D$3:$ABF$3,0))/ZV$2*INDEX(Usage!$D$5:$ABF$11,MATCH(UsagePerHour!$B$20,Usage!$C$5:$C$11,0),MATCH(UsagePerHour!ZV$4,Usage!$D$3:$ABF$3,0)),"")</f>
        <v/>
      </c>
      <c r="ZW27" s="6" t="str">
        <f>IFERROR(INDEX(Sales!$D$5:$ABF$18,MATCH(UsagePerHour!$B27,Sales!$C$5:$C$18,0),MATCH(UsagePerHour!ZW$4,Sales!$D$3:$ABF$3,0))/ZW$2*INDEX(Usage!$D$5:$ABF$11,MATCH(UsagePerHour!$B$20,Usage!$C$5:$C$11,0),MATCH(UsagePerHour!ZW$4,Usage!$D$3:$ABF$3,0)),"")</f>
        <v/>
      </c>
      <c r="ZX27" s="6" t="str">
        <f>IFERROR(INDEX(Sales!$D$5:$ABF$18,MATCH(UsagePerHour!$B27,Sales!$C$5:$C$18,0),MATCH(UsagePerHour!ZX$4,Sales!$D$3:$ABF$3,0))/ZX$2*INDEX(Usage!$D$5:$ABF$11,MATCH(UsagePerHour!$B$20,Usage!$C$5:$C$11,0),MATCH(UsagePerHour!ZX$4,Usage!$D$3:$ABF$3,0)),"")</f>
        <v/>
      </c>
      <c r="ZY27" s="6" t="str">
        <f>IFERROR(INDEX(Sales!$D$5:$ABF$18,MATCH(UsagePerHour!$B27,Sales!$C$5:$C$18,0),MATCH(UsagePerHour!ZY$4,Sales!$D$3:$ABF$3,0))/ZY$2*INDEX(Usage!$D$5:$ABF$11,MATCH(UsagePerHour!$B$20,Usage!$C$5:$C$11,0),MATCH(UsagePerHour!ZY$4,Usage!$D$3:$ABF$3,0)),"")</f>
        <v/>
      </c>
      <c r="ZZ27" s="6" t="str">
        <f>IFERROR(INDEX(Sales!$D$5:$ABF$18,MATCH(UsagePerHour!$B27,Sales!$C$5:$C$18,0),MATCH(UsagePerHour!ZZ$4,Sales!$D$3:$ABF$3,0))/ZZ$2*INDEX(Usage!$D$5:$ABF$11,MATCH(UsagePerHour!$B$20,Usage!$C$5:$C$11,0),MATCH(UsagePerHour!ZZ$4,Usage!$D$3:$ABF$3,0)),"")</f>
        <v/>
      </c>
      <c r="AAA27" s="6" t="str">
        <f>IFERROR(INDEX(Sales!$D$5:$ABF$18,MATCH(UsagePerHour!$B27,Sales!$C$5:$C$18,0),MATCH(UsagePerHour!AAA$4,Sales!$D$3:$ABF$3,0))/AAA$2*INDEX(Usage!$D$5:$ABF$11,MATCH(UsagePerHour!$B$20,Usage!$C$5:$C$11,0),MATCH(UsagePerHour!AAA$4,Usage!$D$3:$ABF$3,0)),"")</f>
        <v/>
      </c>
      <c r="AAB27" s="6" t="str">
        <f>IFERROR(INDEX(Sales!$D$5:$ABF$18,MATCH(UsagePerHour!$B27,Sales!$C$5:$C$18,0),MATCH(UsagePerHour!AAB$4,Sales!$D$3:$ABF$3,0))/AAB$2*INDEX(Usage!$D$5:$ABF$11,MATCH(UsagePerHour!$B$20,Usage!$C$5:$C$11,0),MATCH(UsagePerHour!AAB$4,Usage!$D$3:$ABF$3,0)),"")</f>
        <v/>
      </c>
      <c r="AAC27" s="6" t="str">
        <f>IFERROR(INDEX(Sales!$D$5:$ABF$18,MATCH(UsagePerHour!$B27,Sales!$C$5:$C$18,0),MATCH(UsagePerHour!AAC$4,Sales!$D$3:$ABF$3,0))/AAC$2*INDEX(Usage!$D$5:$ABF$11,MATCH(UsagePerHour!$B$20,Usage!$C$5:$C$11,0),MATCH(UsagePerHour!AAC$4,Usage!$D$3:$ABF$3,0)),"")</f>
        <v/>
      </c>
      <c r="AAD27" s="6" t="str">
        <f>IFERROR(INDEX(Sales!$D$5:$ABF$18,MATCH(UsagePerHour!$B27,Sales!$C$5:$C$18,0),MATCH(UsagePerHour!AAD$4,Sales!$D$3:$ABF$3,0))/AAD$2*INDEX(Usage!$D$5:$ABF$11,MATCH(UsagePerHour!$B$20,Usage!$C$5:$C$11,0),MATCH(UsagePerHour!AAD$4,Usage!$D$3:$ABF$3,0)),"")</f>
        <v/>
      </c>
      <c r="AAE27" s="6" t="str">
        <f>IFERROR(INDEX(Sales!$D$5:$ABF$18,MATCH(UsagePerHour!$B27,Sales!$C$5:$C$18,0),MATCH(UsagePerHour!AAE$4,Sales!$D$3:$ABF$3,0))/AAE$2*INDEX(Usage!$D$5:$ABF$11,MATCH(UsagePerHour!$B$20,Usage!$C$5:$C$11,0),MATCH(UsagePerHour!AAE$4,Usage!$D$3:$ABF$3,0)),"")</f>
        <v/>
      </c>
      <c r="AAF27" s="6" t="str">
        <f>IFERROR(INDEX(Sales!$D$5:$ABF$18,MATCH(UsagePerHour!$B27,Sales!$C$5:$C$18,0),MATCH(UsagePerHour!AAF$4,Sales!$D$3:$ABF$3,0))/AAF$2*INDEX(Usage!$D$5:$ABF$11,MATCH(UsagePerHour!$B$20,Usage!$C$5:$C$11,0),MATCH(UsagePerHour!AAF$4,Usage!$D$3:$ABF$3,0)),"")</f>
        <v/>
      </c>
      <c r="AAG27" s="6" t="str">
        <f>IFERROR(INDEX(Sales!$D$5:$ABF$18,MATCH(UsagePerHour!$B27,Sales!$C$5:$C$18,0),MATCH(UsagePerHour!AAG$4,Sales!$D$3:$ABF$3,0))/AAG$2*INDEX(Usage!$D$5:$ABF$11,MATCH(UsagePerHour!$B$20,Usage!$C$5:$C$11,0),MATCH(UsagePerHour!AAG$4,Usage!$D$3:$ABF$3,0)),"")</f>
        <v/>
      </c>
      <c r="AAH27" s="6" t="str">
        <f>IFERROR(INDEX(Sales!$D$5:$ABF$18,MATCH(UsagePerHour!$B27,Sales!$C$5:$C$18,0),MATCH(UsagePerHour!AAH$4,Sales!$D$3:$ABF$3,0))/AAH$2*INDEX(Usage!$D$5:$ABF$11,MATCH(UsagePerHour!$B$20,Usage!$C$5:$C$11,0),MATCH(UsagePerHour!AAH$4,Usage!$D$3:$ABF$3,0)),"")</f>
        <v/>
      </c>
      <c r="AAI27" s="6" t="str">
        <f>IFERROR(INDEX(Sales!$D$5:$ABF$18,MATCH(UsagePerHour!$B27,Sales!$C$5:$C$18,0),MATCH(UsagePerHour!AAI$4,Sales!$D$3:$ABF$3,0))/AAI$2*INDEX(Usage!$D$5:$ABF$11,MATCH(UsagePerHour!$B$20,Usage!$C$5:$C$11,0),MATCH(UsagePerHour!AAI$4,Usage!$D$3:$ABF$3,0)),"")</f>
        <v/>
      </c>
      <c r="AAJ27" s="6" t="str">
        <f>IFERROR(INDEX(Sales!$D$5:$ABF$18,MATCH(UsagePerHour!$B27,Sales!$C$5:$C$18,0),MATCH(UsagePerHour!AAJ$4,Sales!$D$3:$ABF$3,0))/AAJ$2*INDEX(Usage!$D$5:$ABF$11,MATCH(UsagePerHour!$B$20,Usage!$C$5:$C$11,0),MATCH(UsagePerHour!AAJ$4,Usage!$D$3:$ABF$3,0)),"")</f>
        <v/>
      </c>
      <c r="AAK27" s="6" t="str">
        <f>IFERROR(INDEX(Sales!$D$5:$ABF$18,MATCH(UsagePerHour!$B27,Sales!$C$5:$C$18,0),MATCH(UsagePerHour!AAK$4,Sales!$D$3:$ABF$3,0))/AAK$2*INDEX(Usage!$D$5:$ABF$11,MATCH(UsagePerHour!$B$20,Usage!$C$5:$C$11,0),MATCH(UsagePerHour!AAK$4,Usage!$D$3:$ABF$3,0)),"")</f>
        <v/>
      </c>
      <c r="AAL27" s="6" t="str">
        <f>IFERROR(INDEX(Sales!$D$5:$ABF$18,MATCH(UsagePerHour!$B27,Sales!$C$5:$C$18,0),MATCH(UsagePerHour!AAL$4,Sales!$D$3:$ABF$3,0))/AAL$2*INDEX(Usage!$D$5:$ABF$11,MATCH(UsagePerHour!$B$20,Usage!$C$5:$C$11,0),MATCH(UsagePerHour!AAL$4,Usage!$D$3:$ABF$3,0)),"")</f>
        <v/>
      </c>
      <c r="AAM27" s="6" t="str">
        <f>IFERROR(INDEX(Sales!$D$5:$ABF$18,MATCH(UsagePerHour!$B27,Sales!$C$5:$C$18,0),MATCH(UsagePerHour!AAM$4,Sales!$D$3:$ABF$3,0))/AAM$2*INDEX(Usage!$D$5:$ABF$11,MATCH(UsagePerHour!$B$20,Usage!$C$5:$C$11,0),MATCH(UsagePerHour!AAM$4,Usage!$D$3:$ABF$3,0)),"")</f>
        <v/>
      </c>
      <c r="AAN27" s="6" t="str">
        <f>IFERROR(INDEX(Sales!$D$5:$ABF$18,MATCH(UsagePerHour!$B27,Sales!$C$5:$C$18,0),MATCH(UsagePerHour!AAN$4,Sales!$D$3:$ABF$3,0))/AAN$2*INDEX(Usage!$D$5:$ABF$11,MATCH(UsagePerHour!$B$20,Usage!$C$5:$C$11,0),MATCH(UsagePerHour!AAN$4,Usage!$D$3:$ABF$3,0)),"")</f>
        <v/>
      </c>
      <c r="AAO27" s="6" t="str">
        <f>IFERROR(INDEX(Sales!$D$5:$ABF$18,MATCH(UsagePerHour!$B27,Sales!$C$5:$C$18,0),MATCH(UsagePerHour!AAO$4,Sales!$D$3:$ABF$3,0))/AAO$2*INDEX(Usage!$D$5:$ABF$11,MATCH(UsagePerHour!$B$20,Usage!$C$5:$C$11,0),MATCH(UsagePerHour!AAO$4,Usage!$D$3:$ABF$3,0)),"")</f>
        <v/>
      </c>
      <c r="AAP27" s="6" t="str">
        <f>IFERROR(INDEX(Sales!$D$5:$ABF$18,MATCH(UsagePerHour!$B27,Sales!$C$5:$C$18,0),MATCH(UsagePerHour!AAP$4,Sales!$D$3:$ABF$3,0))/AAP$2*INDEX(Usage!$D$5:$ABF$11,MATCH(UsagePerHour!$B$20,Usage!$C$5:$C$11,0),MATCH(UsagePerHour!AAP$4,Usage!$D$3:$ABF$3,0)),"")</f>
        <v/>
      </c>
      <c r="AAQ27" s="6" t="str">
        <f>IFERROR(INDEX(Sales!$D$5:$ABF$18,MATCH(UsagePerHour!$B27,Sales!$C$5:$C$18,0),MATCH(UsagePerHour!AAQ$4,Sales!$D$3:$ABF$3,0))/AAQ$2*INDEX(Usage!$D$5:$ABF$11,MATCH(UsagePerHour!$B$20,Usage!$C$5:$C$11,0),MATCH(UsagePerHour!AAQ$4,Usage!$D$3:$ABF$3,0)),"")</f>
        <v/>
      </c>
      <c r="AAR27" s="6" t="str">
        <f>IFERROR(INDEX(Sales!$D$5:$ABF$18,MATCH(UsagePerHour!$B27,Sales!$C$5:$C$18,0),MATCH(UsagePerHour!AAR$4,Sales!$D$3:$ABF$3,0))/AAR$2*INDEX(Usage!$D$5:$ABF$11,MATCH(UsagePerHour!$B$20,Usage!$C$5:$C$11,0),MATCH(UsagePerHour!AAR$4,Usage!$D$3:$ABF$3,0)),"")</f>
        <v/>
      </c>
      <c r="AAS27" s="6" t="str">
        <f>IFERROR(INDEX(Sales!$D$5:$ABF$18,MATCH(UsagePerHour!$B27,Sales!$C$5:$C$18,0),MATCH(UsagePerHour!AAS$4,Sales!$D$3:$ABF$3,0))/AAS$2*INDEX(Usage!$D$5:$ABF$11,MATCH(UsagePerHour!$B$20,Usage!$C$5:$C$11,0),MATCH(UsagePerHour!AAS$4,Usage!$D$3:$ABF$3,0)),"")</f>
        <v/>
      </c>
      <c r="AAT27" s="6" t="str">
        <f>IFERROR(INDEX(Sales!$D$5:$ABF$18,MATCH(UsagePerHour!$B27,Sales!$C$5:$C$18,0),MATCH(UsagePerHour!AAT$4,Sales!$D$3:$ABF$3,0))/AAT$2*INDEX(Usage!$D$5:$ABF$11,MATCH(UsagePerHour!$B$20,Usage!$C$5:$C$11,0),MATCH(UsagePerHour!AAT$4,Usage!$D$3:$ABF$3,0)),"")</f>
        <v/>
      </c>
      <c r="AAU27" s="6" t="str">
        <f>IFERROR(INDEX(Sales!$D$5:$ABF$18,MATCH(UsagePerHour!$B27,Sales!$C$5:$C$18,0),MATCH(UsagePerHour!AAU$4,Sales!$D$3:$ABF$3,0))/AAU$2*INDEX(Usage!$D$5:$ABF$11,MATCH(UsagePerHour!$B$20,Usage!$C$5:$C$11,0),MATCH(UsagePerHour!AAU$4,Usage!$D$3:$ABF$3,0)),"")</f>
        <v/>
      </c>
      <c r="AAV27" s="6" t="str">
        <f>IFERROR(INDEX(Sales!$D$5:$ABF$18,MATCH(UsagePerHour!$B27,Sales!$C$5:$C$18,0),MATCH(UsagePerHour!AAV$4,Sales!$D$3:$ABF$3,0))/AAV$2*INDEX(Usage!$D$5:$ABF$11,MATCH(UsagePerHour!$B$20,Usage!$C$5:$C$11,0),MATCH(UsagePerHour!AAV$4,Usage!$D$3:$ABF$3,0)),"")</f>
        <v/>
      </c>
      <c r="AAW27" s="6" t="str">
        <f>IFERROR(INDEX(Sales!$D$5:$ABF$18,MATCH(UsagePerHour!$B27,Sales!$C$5:$C$18,0),MATCH(UsagePerHour!AAW$4,Sales!$D$3:$ABF$3,0))/AAW$2*INDEX(Usage!$D$5:$ABF$11,MATCH(UsagePerHour!$B$20,Usage!$C$5:$C$11,0),MATCH(UsagePerHour!AAW$4,Usage!$D$3:$ABF$3,0)),"")</f>
        <v/>
      </c>
      <c r="AAX27" s="6" t="str">
        <f>IFERROR(INDEX(Sales!$D$5:$ABF$18,MATCH(UsagePerHour!$B27,Sales!$C$5:$C$18,0),MATCH(UsagePerHour!AAX$4,Sales!$D$3:$ABF$3,0))/AAX$2*INDEX(Usage!$D$5:$ABF$11,MATCH(UsagePerHour!$B$20,Usage!$C$5:$C$11,0),MATCH(UsagePerHour!AAX$4,Usage!$D$3:$ABF$3,0)),"")</f>
        <v/>
      </c>
      <c r="AAY27" s="6" t="str">
        <f>IFERROR(INDEX(Sales!$D$5:$ABF$18,MATCH(UsagePerHour!$B27,Sales!$C$5:$C$18,0),MATCH(UsagePerHour!AAY$4,Sales!$D$3:$ABF$3,0))/AAY$2*INDEX(Usage!$D$5:$ABF$11,MATCH(UsagePerHour!$B$20,Usage!$C$5:$C$11,0),MATCH(UsagePerHour!AAY$4,Usage!$D$3:$ABF$3,0)),"")</f>
        <v/>
      </c>
      <c r="AAZ27" s="6" t="str">
        <f>IFERROR(INDEX(Sales!$D$5:$ABF$18,MATCH(UsagePerHour!$B27,Sales!$C$5:$C$18,0),MATCH(UsagePerHour!AAZ$4,Sales!$D$3:$ABF$3,0))/AAZ$2*INDEX(Usage!$D$5:$ABF$11,MATCH(UsagePerHour!$B$20,Usage!$C$5:$C$11,0),MATCH(UsagePerHour!AAZ$4,Usage!$D$3:$ABF$3,0)),"")</f>
        <v/>
      </c>
      <c r="ABA27" s="6" t="str">
        <f>IFERROR(INDEX(Sales!$D$5:$ABF$18,MATCH(UsagePerHour!$B27,Sales!$C$5:$C$18,0),MATCH(UsagePerHour!ABA$4,Sales!$D$3:$ABF$3,0))/ABA$2*INDEX(Usage!$D$5:$ABF$11,MATCH(UsagePerHour!$B$20,Usage!$C$5:$C$11,0),MATCH(UsagePerHour!ABA$4,Usage!$D$3:$ABF$3,0)),"")</f>
        <v/>
      </c>
    </row>
    <row r="28" spans="2:729">
      <c r="B28" s="3" t="s">
        <v>8</v>
      </c>
      <c r="C28" s="6">
        <f>IFERROR(INDEX(Sales!$D$5:$ABF$18,MATCH(UsagePerHour!$B28,Sales!$C$5:$C$18,0),MATCH(UsagePerHour!C$4,Sales!$D$3:$ABF$3,0))/C$2*INDEX(Usage!$D$5:$ABF$11,MATCH(UsagePerHour!$B$20,Usage!$C$5:$C$11,0),MATCH(UsagePerHour!C$4,Usage!$D$3:$ABF$3,0)),"")</f>
        <v>13.990036498559876</v>
      </c>
      <c r="D28" s="6">
        <f>IFERROR(INDEX(Sales!$D$5:$ABF$18,MATCH(UsagePerHour!$B28,Sales!$C$5:$C$18,0),MATCH(UsagePerHour!D$4,Sales!$D$3:$ABF$3,0))/D$2*INDEX(Usage!$D$5:$ABF$11,MATCH(UsagePerHour!$B$20,Usage!$C$5:$C$11,0),MATCH(UsagePerHour!D$4,Usage!$D$3:$ABF$3,0)),"")</f>
        <v>18.338319789123332</v>
      </c>
      <c r="E28" s="6">
        <f>IFERROR(INDEX(Sales!$D$5:$ABF$18,MATCH(UsagePerHour!$B28,Sales!$C$5:$C$18,0),MATCH(UsagePerHour!E$4,Sales!$D$3:$ABF$3,0))/E$2*INDEX(Usage!$D$5:$ABF$11,MATCH(UsagePerHour!$B$20,Usage!$C$5:$C$11,0),MATCH(UsagePerHour!E$4,Usage!$D$3:$ABF$3,0)),"")</f>
        <v>31.794514970059879</v>
      </c>
      <c r="F28" s="6">
        <f>IFERROR(INDEX(Sales!$D$5:$ABF$18,MATCH(UsagePerHour!$B28,Sales!$C$5:$C$18,0),MATCH(UsagePerHour!F$4,Sales!$D$3:$ABF$3,0))/F$2*INDEX(Usage!$D$5:$ABF$11,MATCH(UsagePerHour!$B$20,Usage!$C$5:$C$11,0),MATCH(UsagePerHour!F$4,Usage!$D$3:$ABF$3,0)),"")</f>
        <v>14.714542190305206</v>
      </c>
      <c r="G28" s="6">
        <f>IFERROR(INDEX(Sales!$D$5:$ABF$18,MATCH(UsagePerHour!$B28,Sales!$C$5:$C$18,0),MATCH(UsagePerHour!G$4,Sales!$D$3:$ABF$3,0))/G$2*INDEX(Usage!$D$5:$ABF$11,MATCH(UsagePerHour!$B$20,Usage!$C$5:$C$11,0),MATCH(UsagePerHour!G$4,Usage!$D$3:$ABF$3,0)),"")</f>
        <v>27.939044158250056</v>
      </c>
      <c r="H28" s="6">
        <f>IFERROR(INDEX(Sales!$D$5:$ABF$18,MATCH(UsagePerHour!$B28,Sales!$C$5:$C$18,0),MATCH(UsagePerHour!H$4,Sales!$D$3:$ABF$3,0))/H$2*INDEX(Usage!$D$5:$ABF$11,MATCH(UsagePerHour!$B$20,Usage!$C$5:$C$11,0),MATCH(UsagePerHour!H$4,Usage!$D$3:$ABF$3,0)),"")</f>
        <v>17.533265232148153</v>
      </c>
      <c r="I28" s="6">
        <f>IFERROR(INDEX(Sales!$D$5:$ABF$18,MATCH(UsagePerHour!$B28,Sales!$C$5:$C$18,0),MATCH(UsagePerHour!I$4,Sales!$D$3:$ABF$3,0))/I$2*INDEX(Usage!$D$5:$ABF$11,MATCH(UsagePerHour!$B$20,Usage!$C$5:$C$11,0),MATCH(UsagePerHour!I$4,Usage!$D$3:$ABF$3,0)),"")</f>
        <v>363.30577274043543</v>
      </c>
      <c r="J28" s="6">
        <f>IFERROR(INDEX(Sales!$D$5:$ABF$18,MATCH(UsagePerHour!$B28,Sales!$C$5:$C$18,0),MATCH(UsagePerHour!J$4,Sales!$D$3:$ABF$3,0))/J$2*INDEX(Usage!$D$5:$ABF$11,MATCH(UsagePerHour!$B$20,Usage!$C$5:$C$11,0),MATCH(UsagePerHour!J$4,Usage!$D$3:$ABF$3,0)),"")</f>
        <v>13.990036498559876</v>
      </c>
      <c r="K28" s="6">
        <f>IFERROR(INDEX(Sales!$D$5:$ABF$18,MATCH(UsagePerHour!$B28,Sales!$C$5:$C$18,0),MATCH(UsagePerHour!K$4,Sales!$D$3:$ABF$3,0))/K$2*INDEX(Usage!$D$5:$ABF$11,MATCH(UsagePerHour!$B$20,Usage!$C$5:$C$11,0),MATCH(UsagePerHour!K$4,Usage!$D$3:$ABF$3,0)),"")</f>
        <v>18.338319789123332</v>
      </c>
      <c r="L28" s="6">
        <f>IFERROR(INDEX(Sales!$D$5:$ABF$18,MATCH(UsagePerHour!$B28,Sales!$C$5:$C$18,0),MATCH(UsagePerHour!L$4,Sales!$D$3:$ABF$3,0))/L$2*INDEX(Usage!$D$5:$ABF$11,MATCH(UsagePerHour!$B$20,Usage!$C$5:$C$11,0),MATCH(UsagePerHour!L$4,Usage!$D$3:$ABF$3,0)),"")</f>
        <v>31.794514970059879</v>
      </c>
      <c r="M28" s="6">
        <f>IFERROR(INDEX(Sales!$D$5:$ABF$18,MATCH(UsagePerHour!$B28,Sales!$C$5:$C$18,0),MATCH(UsagePerHour!M$4,Sales!$D$3:$ABF$3,0))/M$2*INDEX(Usage!$D$5:$ABF$11,MATCH(UsagePerHour!$B$20,Usage!$C$5:$C$11,0),MATCH(UsagePerHour!M$4,Usage!$D$3:$ABF$3,0)),"")</f>
        <v>14.714542190305206</v>
      </c>
      <c r="N28" s="6">
        <f>IFERROR(INDEX(Sales!$D$5:$ABF$18,MATCH(UsagePerHour!$B28,Sales!$C$5:$C$18,0),MATCH(UsagePerHour!N$4,Sales!$D$3:$ABF$3,0))/N$2*INDEX(Usage!$D$5:$ABF$11,MATCH(UsagePerHour!$B$20,Usage!$C$5:$C$11,0),MATCH(UsagePerHour!N$4,Usage!$D$3:$ABF$3,0)),"")</f>
        <v>27.939044158250056</v>
      </c>
      <c r="O28" s="6">
        <f>IFERROR(INDEX(Sales!$D$5:$ABF$18,MATCH(UsagePerHour!$B28,Sales!$C$5:$C$18,0),MATCH(UsagePerHour!O$4,Sales!$D$3:$ABF$3,0))/O$2*INDEX(Usage!$D$5:$ABF$11,MATCH(UsagePerHour!$B$20,Usage!$C$5:$C$11,0),MATCH(UsagePerHour!O$4,Usage!$D$3:$ABF$3,0)),"")</f>
        <v>17.533265232148153</v>
      </c>
      <c r="P28" s="6">
        <f>IFERROR(INDEX(Sales!$D$5:$ABF$18,MATCH(UsagePerHour!$B28,Sales!$C$5:$C$18,0),MATCH(UsagePerHour!P$4,Sales!$D$3:$ABF$3,0))/P$2*INDEX(Usage!$D$5:$ABF$11,MATCH(UsagePerHour!$B$20,Usage!$C$5:$C$11,0),MATCH(UsagePerHour!P$4,Usage!$D$3:$ABF$3,0)),"")</f>
        <v>363.30577274043543</v>
      </c>
      <c r="Q28" s="6">
        <f>IFERROR(INDEX(Sales!$D$5:$ABF$18,MATCH(UsagePerHour!$B28,Sales!$C$5:$C$18,0),MATCH(UsagePerHour!Q$4,Sales!$D$3:$ABF$3,0))/Q$2*INDEX(Usage!$D$5:$ABF$11,MATCH(UsagePerHour!$B$20,Usage!$C$5:$C$11,0),MATCH(UsagePerHour!Q$4,Usage!$D$3:$ABF$3,0)),"")</f>
        <v>13.990036498559876</v>
      </c>
      <c r="R28" s="6">
        <f>IFERROR(INDEX(Sales!$D$5:$ABF$18,MATCH(UsagePerHour!$B28,Sales!$C$5:$C$18,0),MATCH(UsagePerHour!R$4,Sales!$D$3:$ABF$3,0))/R$2*INDEX(Usage!$D$5:$ABF$11,MATCH(UsagePerHour!$B$20,Usage!$C$5:$C$11,0),MATCH(UsagePerHour!R$4,Usage!$D$3:$ABF$3,0)),"")</f>
        <v>18.338319789123332</v>
      </c>
      <c r="S28" s="6">
        <f>IFERROR(INDEX(Sales!$D$5:$ABF$18,MATCH(UsagePerHour!$B28,Sales!$C$5:$C$18,0),MATCH(UsagePerHour!S$4,Sales!$D$3:$ABF$3,0))/S$2*INDEX(Usage!$D$5:$ABF$11,MATCH(UsagePerHour!$B$20,Usage!$C$5:$C$11,0),MATCH(UsagePerHour!S$4,Usage!$D$3:$ABF$3,0)),"")</f>
        <v>31.794514970059879</v>
      </c>
      <c r="T28" s="6">
        <f>IFERROR(INDEX(Sales!$D$5:$ABF$18,MATCH(UsagePerHour!$B28,Sales!$C$5:$C$18,0),MATCH(UsagePerHour!T$4,Sales!$D$3:$ABF$3,0))/T$2*INDEX(Usage!$D$5:$ABF$11,MATCH(UsagePerHour!$B$20,Usage!$C$5:$C$11,0),MATCH(UsagePerHour!T$4,Usage!$D$3:$ABF$3,0)),"")</f>
        <v>14.714542190305206</v>
      </c>
      <c r="U28" s="6">
        <f>IFERROR(INDEX(Sales!$D$5:$ABF$18,MATCH(UsagePerHour!$B28,Sales!$C$5:$C$18,0),MATCH(UsagePerHour!U$4,Sales!$D$3:$ABF$3,0))/U$2*INDEX(Usage!$D$5:$ABF$11,MATCH(UsagePerHour!$B$20,Usage!$C$5:$C$11,0),MATCH(UsagePerHour!U$4,Usage!$D$3:$ABF$3,0)),"")</f>
        <v>27.939044158250056</v>
      </c>
      <c r="V28" s="6">
        <f>IFERROR(INDEX(Sales!$D$5:$ABF$18,MATCH(UsagePerHour!$B28,Sales!$C$5:$C$18,0),MATCH(UsagePerHour!V$4,Sales!$D$3:$ABF$3,0))/V$2*INDEX(Usage!$D$5:$ABF$11,MATCH(UsagePerHour!$B$20,Usage!$C$5:$C$11,0),MATCH(UsagePerHour!V$4,Usage!$D$3:$ABF$3,0)),"")</f>
        <v>17.533265232148153</v>
      </c>
      <c r="W28" s="6">
        <f>IFERROR(INDEX(Sales!$D$5:$ABF$18,MATCH(UsagePerHour!$B28,Sales!$C$5:$C$18,0),MATCH(UsagePerHour!W$4,Sales!$D$3:$ABF$3,0))/W$2*INDEX(Usage!$D$5:$ABF$11,MATCH(UsagePerHour!$B$20,Usage!$C$5:$C$11,0),MATCH(UsagePerHour!W$4,Usage!$D$3:$ABF$3,0)),"")</f>
        <v>363.30577274043543</v>
      </c>
      <c r="X28" s="6">
        <f>IFERROR(INDEX(Sales!$D$5:$ABF$18,MATCH(UsagePerHour!$B28,Sales!$C$5:$C$18,0),MATCH(UsagePerHour!X$4,Sales!$D$3:$ABF$3,0))/X$2*INDEX(Usage!$D$5:$ABF$11,MATCH(UsagePerHour!$B$20,Usage!$C$5:$C$11,0),MATCH(UsagePerHour!X$4,Usage!$D$3:$ABF$3,0)),"")</f>
        <v>13.990036498559876</v>
      </c>
      <c r="Y28" s="6">
        <f>IFERROR(INDEX(Sales!$D$5:$ABF$18,MATCH(UsagePerHour!$B28,Sales!$C$5:$C$18,0),MATCH(UsagePerHour!Y$4,Sales!$D$3:$ABF$3,0))/Y$2*INDEX(Usage!$D$5:$ABF$11,MATCH(UsagePerHour!$B$20,Usage!$C$5:$C$11,0),MATCH(UsagePerHour!Y$4,Usage!$D$3:$ABF$3,0)),"")</f>
        <v>18.338319789123332</v>
      </c>
      <c r="Z28" s="6">
        <f>IFERROR(INDEX(Sales!$D$5:$ABF$18,MATCH(UsagePerHour!$B28,Sales!$C$5:$C$18,0),MATCH(UsagePerHour!Z$4,Sales!$D$3:$ABF$3,0))/Z$2*INDEX(Usage!$D$5:$ABF$11,MATCH(UsagePerHour!$B$20,Usage!$C$5:$C$11,0),MATCH(UsagePerHour!Z$4,Usage!$D$3:$ABF$3,0)),"")</f>
        <v>31.794514970059879</v>
      </c>
      <c r="AA28" s="6">
        <f>IFERROR(INDEX(Sales!$D$5:$ABF$18,MATCH(UsagePerHour!$B28,Sales!$C$5:$C$18,0),MATCH(UsagePerHour!AA$4,Sales!$D$3:$ABF$3,0))/AA$2*INDEX(Usage!$D$5:$ABF$11,MATCH(UsagePerHour!$B$20,Usage!$C$5:$C$11,0),MATCH(UsagePerHour!AA$4,Usage!$D$3:$ABF$3,0)),"")</f>
        <v>14.714542190305206</v>
      </c>
      <c r="AB28" s="6">
        <f>IFERROR(INDEX(Sales!$D$5:$ABF$18,MATCH(UsagePerHour!$B28,Sales!$C$5:$C$18,0),MATCH(UsagePerHour!AB$4,Sales!$D$3:$ABF$3,0))/AB$2*INDEX(Usage!$D$5:$ABF$11,MATCH(UsagePerHour!$B$20,Usage!$C$5:$C$11,0),MATCH(UsagePerHour!AB$4,Usage!$D$3:$ABF$3,0)),"")</f>
        <v>27.939044158250056</v>
      </c>
      <c r="AC28" s="6">
        <f>IFERROR(INDEX(Sales!$D$5:$ABF$18,MATCH(UsagePerHour!$B28,Sales!$C$5:$C$18,0),MATCH(UsagePerHour!AC$4,Sales!$D$3:$ABF$3,0))/AC$2*INDEX(Usage!$D$5:$ABF$11,MATCH(UsagePerHour!$B$20,Usage!$C$5:$C$11,0),MATCH(UsagePerHour!AC$4,Usage!$D$3:$ABF$3,0)),"")</f>
        <v>17.533265232148153</v>
      </c>
      <c r="AD28" s="6">
        <f>IFERROR(INDEX(Sales!$D$5:$ABF$18,MATCH(UsagePerHour!$B28,Sales!$C$5:$C$18,0),MATCH(UsagePerHour!AD$4,Sales!$D$3:$ABF$3,0))/AD$2*INDEX(Usage!$D$5:$ABF$11,MATCH(UsagePerHour!$B$20,Usage!$C$5:$C$11,0),MATCH(UsagePerHour!AD$4,Usage!$D$3:$ABF$3,0)),"")</f>
        <v>363.30577274043543</v>
      </c>
      <c r="AE28" s="6">
        <f>IFERROR(INDEX(Sales!$D$5:$ABF$18,MATCH(UsagePerHour!$B28,Sales!$C$5:$C$18,0),MATCH(UsagePerHour!AE$4,Sales!$D$3:$ABF$3,0))/AE$2*INDEX(Usage!$D$5:$ABF$11,MATCH(UsagePerHour!$B$20,Usage!$C$5:$C$11,0),MATCH(UsagePerHour!AE$4,Usage!$D$3:$ABF$3,0)),"")</f>
        <v>13.990036498559876</v>
      </c>
      <c r="AF28" s="6">
        <f>IFERROR(INDEX(Sales!$D$5:$ABF$18,MATCH(UsagePerHour!$B28,Sales!$C$5:$C$18,0),MATCH(UsagePerHour!AF$4,Sales!$D$3:$ABF$3,0))/AF$2*INDEX(Usage!$D$5:$ABF$11,MATCH(UsagePerHour!$B$20,Usage!$C$5:$C$11,0),MATCH(UsagePerHour!AF$4,Usage!$D$3:$ABF$3,0)),"")</f>
        <v>18.338319789123332</v>
      </c>
      <c r="AG28" s="6">
        <f>IFERROR(INDEX(Sales!$D$5:$ABF$18,MATCH(UsagePerHour!$B28,Sales!$C$5:$C$18,0),MATCH(UsagePerHour!AG$4,Sales!$D$3:$ABF$3,0))/AG$2*INDEX(Usage!$D$5:$ABF$11,MATCH(UsagePerHour!$B$20,Usage!$C$5:$C$11,0),MATCH(UsagePerHour!AG$4,Usage!$D$3:$ABF$3,0)),"")</f>
        <v>31.794514970059879</v>
      </c>
      <c r="AH28" s="6">
        <f>IFERROR(INDEX(Sales!$D$5:$ABF$18,MATCH(UsagePerHour!$B28,Sales!$C$5:$C$18,0),MATCH(UsagePerHour!AH$4,Sales!$D$3:$ABF$3,0))/AH$2*INDEX(Usage!$D$5:$ABF$11,MATCH(UsagePerHour!$B$20,Usage!$C$5:$C$11,0),MATCH(UsagePerHour!AH$4,Usage!$D$3:$ABF$3,0)),"")</f>
        <v>14.714542190305206</v>
      </c>
      <c r="AI28" s="6">
        <f>IFERROR(INDEX(Sales!$D$5:$ABF$18,MATCH(UsagePerHour!$B28,Sales!$C$5:$C$18,0),MATCH(UsagePerHour!AI$4,Sales!$D$3:$ABF$3,0))/AI$2*INDEX(Usage!$D$5:$ABF$11,MATCH(UsagePerHour!$B$20,Usage!$C$5:$C$11,0),MATCH(UsagePerHour!AI$4,Usage!$D$3:$ABF$3,0)),"")</f>
        <v>27.939044158250056</v>
      </c>
      <c r="AJ28" s="6">
        <f>IFERROR(INDEX(Sales!$D$5:$ABF$18,MATCH(UsagePerHour!$B28,Sales!$C$5:$C$18,0),MATCH(UsagePerHour!AJ$4,Sales!$D$3:$ABF$3,0))/AJ$2*INDEX(Usage!$D$5:$ABF$11,MATCH(UsagePerHour!$B$20,Usage!$C$5:$C$11,0),MATCH(UsagePerHour!AJ$4,Usage!$D$3:$ABF$3,0)),"")</f>
        <v>17.533265232148153</v>
      </c>
      <c r="AK28" s="6">
        <f>IFERROR(INDEX(Sales!$D$5:$ABF$18,MATCH(UsagePerHour!$B28,Sales!$C$5:$C$18,0),MATCH(UsagePerHour!AK$4,Sales!$D$3:$ABF$3,0))/AK$2*INDEX(Usage!$D$5:$ABF$11,MATCH(UsagePerHour!$B$20,Usage!$C$5:$C$11,0),MATCH(UsagePerHour!AK$4,Usage!$D$3:$ABF$3,0)),"")</f>
        <v>363.30577274043543</v>
      </c>
      <c r="AL28" s="6">
        <f>IFERROR(INDEX(Sales!$D$5:$ABF$18,MATCH(UsagePerHour!$B28,Sales!$C$5:$C$18,0),MATCH(UsagePerHour!AL$4,Sales!$D$3:$ABF$3,0))/AL$2*INDEX(Usage!$D$5:$ABF$11,MATCH(UsagePerHour!$B$20,Usage!$C$5:$C$11,0),MATCH(UsagePerHour!AL$4,Usage!$D$3:$ABF$3,0)),"")</f>
        <v>13.990036498559876</v>
      </c>
      <c r="AM28" s="6">
        <f>IFERROR(INDEX(Sales!$D$5:$ABF$18,MATCH(UsagePerHour!$B28,Sales!$C$5:$C$18,0),MATCH(UsagePerHour!AM$4,Sales!$D$3:$ABF$3,0))/AM$2*INDEX(Usage!$D$5:$ABF$11,MATCH(UsagePerHour!$B$20,Usage!$C$5:$C$11,0),MATCH(UsagePerHour!AM$4,Usage!$D$3:$ABF$3,0)),"")</f>
        <v>18.338319789123332</v>
      </c>
      <c r="AN28" s="6">
        <f>IFERROR(INDEX(Sales!$D$5:$ABF$18,MATCH(UsagePerHour!$B28,Sales!$C$5:$C$18,0),MATCH(UsagePerHour!AN$4,Sales!$D$3:$ABF$3,0))/AN$2*INDEX(Usage!$D$5:$ABF$11,MATCH(UsagePerHour!$B$20,Usage!$C$5:$C$11,0),MATCH(UsagePerHour!AN$4,Usage!$D$3:$ABF$3,0)),"")</f>
        <v>31.794514970059879</v>
      </c>
      <c r="AO28" s="6">
        <f>IFERROR(INDEX(Sales!$D$5:$ABF$18,MATCH(UsagePerHour!$B28,Sales!$C$5:$C$18,0),MATCH(UsagePerHour!AO$4,Sales!$D$3:$ABF$3,0))/AO$2*INDEX(Usage!$D$5:$ABF$11,MATCH(UsagePerHour!$B$20,Usage!$C$5:$C$11,0),MATCH(UsagePerHour!AO$4,Usage!$D$3:$ABF$3,0)),"")</f>
        <v>14.714542190305206</v>
      </c>
      <c r="AP28" s="6">
        <f>IFERROR(INDEX(Sales!$D$5:$ABF$18,MATCH(UsagePerHour!$B28,Sales!$C$5:$C$18,0),MATCH(UsagePerHour!AP$4,Sales!$D$3:$ABF$3,0))/AP$2*INDEX(Usage!$D$5:$ABF$11,MATCH(UsagePerHour!$B$20,Usage!$C$5:$C$11,0),MATCH(UsagePerHour!AP$4,Usage!$D$3:$ABF$3,0)),"")</f>
        <v>27.939044158250056</v>
      </c>
      <c r="AQ28" s="6">
        <f>IFERROR(INDEX(Sales!$D$5:$ABF$18,MATCH(UsagePerHour!$B28,Sales!$C$5:$C$18,0),MATCH(UsagePerHour!AQ$4,Sales!$D$3:$ABF$3,0))/AQ$2*INDEX(Usage!$D$5:$ABF$11,MATCH(UsagePerHour!$B$20,Usage!$C$5:$C$11,0),MATCH(UsagePerHour!AQ$4,Usage!$D$3:$ABF$3,0)),"")</f>
        <v>17.533265232148153</v>
      </c>
      <c r="AR28" s="6">
        <f>IFERROR(INDEX(Sales!$D$5:$ABF$18,MATCH(UsagePerHour!$B28,Sales!$C$5:$C$18,0),MATCH(UsagePerHour!AR$4,Sales!$D$3:$ABF$3,0))/AR$2*INDEX(Usage!$D$5:$ABF$11,MATCH(UsagePerHour!$B$20,Usage!$C$5:$C$11,0),MATCH(UsagePerHour!AR$4,Usage!$D$3:$ABF$3,0)),"")</f>
        <v>363.30577274043543</v>
      </c>
      <c r="AS28" s="6">
        <f>IFERROR(INDEX(Sales!$D$5:$ABF$18,MATCH(UsagePerHour!$B28,Sales!$C$5:$C$18,0),MATCH(UsagePerHour!AS$4,Sales!$D$3:$ABF$3,0))/AS$2*INDEX(Usage!$D$5:$ABF$11,MATCH(UsagePerHour!$B$20,Usage!$C$5:$C$11,0),MATCH(UsagePerHour!AS$4,Usage!$D$3:$ABF$3,0)),"")</f>
        <v>13.990036498559876</v>
      </c>
      <c r="AT28" s="6">
        <f>IFERROR(INDEX(Sales!$D$5:$ABF$18,MATCH(UsagePerHour!$B28,Sales!$C$5:$C$18,0),MATCH(UsagePerHour!AT$4,Sales!$D$3:$ABF$3,0))/AT$2*INDEX(Usage!$D$5:$ABF$11,MATCH(UsagePerHour!$B$20,Usage!$C$5:$C$11,0),MATCH(UsagePerHour!AT$4,Usage!$D$3:$ABF$3,0)),"")</f>
        <v>18.338319789123332</v>
      </c>
      <c r="AU28" s="6">
        <f>IFERROR(INDEX(Sales!$D$5:$ABF$18,MATCH(UsagePerHour!$B28,Sales!$C$5:$C$18,0),MATCH(UsagePerHour!AU$4,Sales!$D$3:$ABF$3,0))/AU$2*INDEX(Usage!$D$5:$ABF$11,MATCH(UsagePerHour!$B$20,Usage!$C$5:$C$11,0),MATCH(UsagePerHour!AU$4,Usage!$D$3:$ABF$3,0)),"")</f>
        <v>31.794514970059879</v>
      </c>
      <c r="AV28" s="6">
        <f>IFERROR(INDEX(Sales!$D$5:$ABF$18,MATCH(UsagePerHour!$B28,Sales!$C$5:$C$18,0),MATCH(UsagePerHour!AV$4,Sales!$D$3:$ABF$3,0))/AV$2*INDEX(Usage!$D$5:$ABF$11,MATCH(UsagePerHour!$B$20,Usage!$C$5:$C$11,0),MATCH(UsagePerHour!AV$4,Usage!$D$3:$ABF$3,0)),"")</f>
        <v>14.714542190305206</v>
      </c>
      <c r="AW28" s="6">
        <f>IFERROR(INDEX(Sales!$D$5:$ABF$18,MATCH(UsagePerHour!$B28,Sales!$C$5:$C$18,0),MATCH(UsagePerHour!AW$4,Sales!$D$3:$ABF$3,0))/AW$2*INDEX(Usage!$D$5:$ABF$11,MATCH(UsagePerHour!$B$20,Usage!$C$5:$C$11,0),MATCH(UsagePerHour!AW$4,Usage!$D$3:$ABF$3,0)),"")</f>
        <v>27.939044158250056</v>
      </c>
      <c r="AX28" s="6">
        <f>IFERROR(INDEX(Sales!$D$5:$ABF$18,MATCH(UsagePerHour!$B28,Sales!$C$5:$C$18,0),MATCH(UsagePerHour!AX$4,Sales!$D$3:$ABF$3,0))/AX$2*INDEX(Usage!$D$5:$ABF$11,MATCH(UsagePerHour!$B$20,Usage!$C$5:$C$11,0),MATCH(UsagePerHour!AX$4,Usage!$D$3:$ABF$3,0)),"")</f>
        <v>17.533265232148153</v>
      </c>
      <c r="AY28" s="6">
        <f>IFERROR(INDEX(Sales!$D$5:$ABF$18,MATCH(UsagePerHour!$B28,Sales!$C$5:$C$18,0),MATCH(UsagePerHour!AY$4,Sales!$D$3:$ABF$3,0))/AY$2*INDEX(Usage!$D$5:$ABF$11,MATCH(UsagePerHour!$B$20,Usage!$C$5:$C$11,0),MATCH(UsagePerHour!AY$4,Usage!$D$3:$ABF$3,0)),"")</f>
        <v>363.30577274043543</v>
      </c>
      <c r="AZ28" s="6">
        <f>IFERROR(INDEX(Sales!$D$5:$ABF$18,MATCH(UsagePerHour!$B28,Sales!$C$5:$C$18,0),MATCH(UsagePerHour!AZ$4,Sales!$D$3:$ABF$3,0))/AZ$2*INDEX(Usage!$D$5:$ABF$11,MATCH(UsagePerHour!$B$20,Usage!$C$5:$C$11,0),MATCH(UsagePerHour!AZ$4,Usage!$D$3:$ABF$3,0)),"")</f>
        <v>13.990036498559876</v>
      </c>
      <c r="BA28" s="6">
        <f>IFERROR(INDEX(Sales!$D$5:$ABF$18,MATCH(UsagePerHour!$B28,Sales!$C$5:$C$18,0),MATCH(UsagePerHour!BA$4,Sales!$D$3:$ABF$3,0))/BA$2*INDEX(Usage!$D$5:$ABF$11,MATCH(UsagePerHour!$B$20,Usage!$C$5:$C$11,0),MATCH(UsagePerHour!BA$4,Usage!$D$3:$ABF$3,0)),"")</f>
        <v>18.338319789123332</v>
      </c>
      <c r="BB28" s="6">
        <f>IFERROR(INDEX(Sales!$D$5:$ABF$18,MATCH(UsagePerHour!$B28,Sales!$C$5:$C$18,0),MATCH(UsagePerHour!BB$4,Sales!$D$3:$ABF$3,0))/BB$2*INDEX(Usage!$D$5:$ABF$11,MATCH(UsagePerHour!$B$20,Usage!$C$5:$C$11,0),MATCH(UsagePerHour!BB$4,Usage!$D$3:$ABF$3,0)),"")</f>
        <v>31.794514970059879</v>
      </c>
      <c r="BC28" s="6">
        <f>IFERROR(INDEX(Sales!$D$5:$ABF$18,MATCH(UsagePerHour!$B28,Sales!$C$5:$C$18,0),MATCH(UsagePerHour!BC$4,Sales!$D$3:$ABF$3,0))/BC$2*INDEX(Usage!$D$5:$ABF$11,MATCH(UsagePerHour!$B$20,Usage!$C$5:$C$11,0),MATCH(UsagePerHour!BC$4,Usage!$D$3:$ABF$3,0)),"")</f>
        <v>14.714542190305206</v>
      </c>
      <c r="BD28" s="6">
        <f>IFERROR(INDEX(Sales!$D$5:$ABF$18,MATCH(UsagePerHour!$B28,Sales!$C$5:$C$18,0),MATCH(UsagePerHour!BD$4,Sales!$D$3:$ABF$3,0))/BD$2*INDEX(Usage!$D$5:$ABF$11,MATCH(UsagePerHour!$B$20,Usage!$C$5:$C$11,0),MATCH(UsagePerHour!BD$4,Usage!$D$3:$ABF$3,0)),"")</f>
        <v>27.939044158250056</v>
      </c>
      <c r="BE28" s="6">
        <f>IFERROR(INDEX(Sales!$D$5:$ABF$18,MATCH(UsagePerHour!$B28,Sales!$C$5:$C$18,0),MATCH(UsagePerHour!BE$4,Sales!$D$3:$ABF$3,0))/BE$2*INDEX(Usage!$D$5:$ABF$11,MATCH(UsagePerHour!$B$20,Usage!$C$5:$C$11,0),MATCH(UsagePerHour!BE$4,Usage!$D$3:$ABF$3,0)),"")</f>
        <v>17.533265232148153</v>
      </c>
      <c r="BF28" s="6">
        <f>IFERROR(INDEX(Sales!$D$5:$ABF$18,MATCH(UsagePerHour!$B28,Sales!$C$5:$C$18,0),MATCH(UsagePerHour!BF$4,Sales!$D$3:$ABF$3,0))/BF$2*INDEX(Usage!$D$5:$ABF$11,MATCH(UsagePerHour!$B$20,Usage!$C$5:$C$11,0),MATCH(UsagePerHour!BF$4,Usage!$D$3:$ABF$3,0)),"")</f>
        <v>363.30577274043543</v>
      </c>
      <c r="BG28" s="6">
        <f>IFERROR(INDEX(Sales!$D$5:$ABF$18,MATCH(UsagePerHour!$B28,Sales!$C$5:$C$18,0),MATCH(UsagePerHour!BG$4,Sales!$D$3:$ABF$3,0))/BG$2*INDEX(Usage!$D$5:$ABF$11,MATCH(UsagePerHour!$B$20,Usage!$C$5:$C$11,0),MATCH(UsagePerHour!BG$4,Usage!$D$3:$ABF$3,0)),"")</f>
        <v>13.990036498559876</v>
      </c>
      <c r="BH28" s="6">
        <f>IFERROR(INDEX(Sales!$D$5:$ABF$18,MATCH(UsagePerHour!$B28,Sales!$C$5:$C$18,0),MATCH(UsagePerHour!BH$4,Sales!$D$3:$ABF$3,0))/BH$2*INDEX(Usage!$D$5:$ABF$11,MATCH(UsagePerHour!$B$20,Usage!$C$5:$C$11,0),MATCH(UsagePerHour!BH$4,Usage!$D$3:$ABF$3,0)),"")</f>
        <v>18.338319789123332</v>
      </c>
      <c r="BI28" s="6">
        <f>IFERROR(INDEX(Sales!$D$5:$ABF$18,MATCH(UsagePerHour!$B28,Sales!$C$5:$C$18,0),MATCH(UsagePerHour!BI$4,Sales!$D$3:$ABF$3,0))/BI$2*INDEX(Usage!$D$5:$ABF$11,MATCH(UsagePerHour!$B$20,Usage!$C$5:$C$11,0),MATCH(UsagePerHour!BI$4,Usage!$D$3:$ABF$3,0)),"")</f>
        <v>31.794514970059879</v>
      </c>
      <c r="BJ28" s="6">
        <f>IFERROR(INDEX(Sales!$D$5:$ABF$18,MATCH(UsagePerHour!$B28,Sales!$C$5:$C$18,0),MATCH(UsagePerHour!BJ$4,Sales!$D$3:$ABF$3,0))/BJ$2*INDEX(Usage!$D$5:$ABF$11,MATCH(UsagePerHour!$B$20,Usage!$C$5:$C$11,0),MATCH(UsagePerHour!BJ$4,Usage!$D$3:$ABF$3,0)),"")</f>
        <v>14.714542190305206</v>
      </c>
      <c r="BK28" s="6">
        <f>IFERROR(INDEX(Sales!$D$5:$ABF$18,MATCH(UsagePerHour!$B28,Sales!$C$5:$C$18,0),MATCH(UsagePerHour!BK$4,Sales!$D$3:$ABF$3,0))/BK$2*INDEX(Usage!$D$5:$ABF$11,MATCH(UsagePerHour!$B$20,Usage!$C$5:$C$11,0),MATCH(UsagePerHour!BK$4,Usage!$D$3:$ABF$3,0)),"")</f>
        <v>27.939044158250056</v>
      </c>
      <c r="BL28" s="6">
        <f>IFERROR(INDEX(Sales!$D$5:$ABF$18,MATCH(UsagePerHour!$B28,Sales!$C$5:$C$18,0),MATCH(UsagePerHour!BL$4,Sales!$D$3:$ABF$3,0))/BL$2*INDEX(Usage!$D$5:$ABF$11,MATCH(UsagePerHour!$B$20,Usage!$C$5:$C$11,0),MATCH(UsagePerHour!BL$4,Usage!$D$3:$ABF$3,0)),"")</f>
        <v>17.533265232148153</v>
      </c>
      <c r="BM28" s="6">
        <f>IFERROR(INDEX(Sales!$D$5:$ABF$18,MATCH(UsagePerHour!$B28,Sales!$C$5:$C$18,0),MATCH(UsagePerHour!BM$4,Sales!$D$3:$ABF$3,0))/BM$2*INDEX(Usage!$D$5:$ABF$11,MATCH(UsagePerHour!$B$20,Usage!$C$5:$C$11,0),MATCH(UsagePerHour!BM$4,Usage!$D$3:$ABF$3,0)),"")</f>
        <v>363.30577274043543</v>
      </c>
      <c r="BN28" s="6">
        <f>IFERROR(INDEX(Sales!$D$5:$ABF$18,MATCH(UsagePerHour!$B28,Sales!$C$5:$C$18,0),MATCH(UsagePerHour!BN$4,Sales!$D$3:$ABF$3,0))/BN$2*INDEX(Usage!$D$5:$ABF$11,MATCH(UsagePerHour!$B$20,Usage!$C$5:$C$11,0),MATCH(UsagePerHour!BN$4,Usage!$D$3:$ABF$3,0)),"")</f>
        <v>13.990036498559876</v>
      </c>
      <c r="BO28" s="6">
        <f>IFERROR(INDEX(Sales!$D$5:$ABF$18,MATCH(UsagePerHour!$B28,Sales!$C$5:$C$18,0),MATCH(UsagePerHour!BO$4,Sales!$D$3:$ABF$3,0))/BO$2*INDEX(Usage!$D$5:$ABF$11,MATCH(UsagePerHour!$B$20,Usage!$C$5:$C$11,0),MATCH(UsagePerHour!BO$4,Usage!$D$3:$ABF$3,0)),"")</f>
        <v>18.338319789123332</v>
      </c>
      <c r="BP28" s="6">
        <f>IFERROR(INDEX(Sales!$D$5:$ABF$18,MATCH(UsagePerHour!$B28,Sales!$C$5:$C$18,0),MATCH(UsagePerHour!BP$4,Sales!$D$3:$ABF$3,0))/BP$2*INDEX(Usage!$D$5:$ABF$11,MATCH(UsagePerHour!$B$20,Usage!$C$5:$C$11,0),MATCH(UsagePerHour!BP$4,Usage!$D$3:$ABF$3,0)),"")</f>
        <v>31.794514970059879</v>
      </c>
      <c r="BQ28" s="6">
        <f>IFERROR(INDEX(Sales!$D$5:$ABF$18,MATCH(UsagePerHour!$B28,Sales!$C$5:$C$18,0),MATCH(UsagePerHour!BQ$4,Sales!$D$3:$ABF$3,0))/BQ$2*INDEX(Usage!$D$5:$ABF$11,MATCH(UsagePerHour!$B$20,Usage!$C$5:$C$11,0),MATCH(UsagePerHour!BQ$4,Usage!$D$3:$ABF$3,0)),"")</f>
        <v>14.714542190305206</v>
      </c>
      <c r="BR28" s="6">
        <f>IFERROR(INDEX(Sales!$D$5:$ABF$18,MATCH(UsagePerHour!$B28,Sales!$C$5:$C$18,0),MATCH(UsagePerHour!BR$4,Sales!$D$3:$ABF$3,0))/BR$2*INDEX(Usage!$D$5:$ABF$11,MATCH(UsagePerHour!$B$20,Usage!$C$5:$C$11,0),MATCH(UsagePerHour!BR$4,Usage!$D$3:$ABF$3,0)),"")</f>
        <v>27.939044158250056</v>
      </c>
      <c r="BS28" s="6">
        <f>IFERROR(INDEX(Sales!$D$5:$ABF$18,MATCH(UsagePerHour!$B28,Sales!$C$5:$C$18,0),MATCH(UsagePerHour!BS$4,Sales!$D$3:$ABF$3,0))/BS$2*INDEX(Usage!$D$5:$ABF$11,MATCH(UsagePerHour!$B$20,Usage!$C$5:$C$11,0),MATCH(UsagePerHour!BS$4,Usage!$D$3:$ABF$3,0)),"")</f>
        <v>17.533265232148153</v>
      </c>
      <c r="BT28" s="6">
        <f>IFERROR(INDEX(Sales!$D$5:$ABF$18,MATCH(UsagePerHour!$B28,Sales!$C$5:$C$18,0),MATCH(UsagePerHour!BT$4,Sales!$D$3:$ABF$3,0))/BT$2*INDEX(Usage!$D$5:$ABF$11,MATCH(UsagePerHour!$B$20,Usage!$C$5:$C$11,0),MATCH(UsagePerHour!BT$4,Usage!$D$3:$ABF$3,0)),"")</f>
        <v>363.30577274043543</v>
      </c>
      <c r="BU28" s="6">
        <f>IFERROR(INDEX(Sales!$D$5:$ABF$18,MATCH(UsagePerHour!$B28,Sales!$C$5:$C$18,0),MATCH(UsagePerHour!BU$4,Sales!$D$3:$ABF$3,0))/BU$2*INDEX(Usage!$D$5:$ABF$11,MATCH(UsagePerHour!$B$20,Usage!$C$5:$C$11,0),MATCH(UsagePerHour!BU$4,Usage!$D$3:$ABF$3,0)),"")</f>
        <v>13.990036498559876</v>
      </c>
      <c r="BV28" s="6">
        <f>IFERROR(INDEX(Sales!$D$5:$ABF$18,MATCH(UsagePerHour!$B28,Sales!$C$5:$C$18,0),MATCH(UsagePerHour!BV$4,Sales!$D$3:$ABF$3,0))/BV$2*INDEX(Usage!$D$5:$ABF$11,MATCH(UsagePerHour!$B$20,Usage!$C$5:$C$11,0),MATCH(UsagePerHour!BV$4,Usage!$D$3:$ABF$3,0)),"")</f>
        <v>18.338319789123332</v>
      </c>
      <c r="BW28" s="6">
        <f>IFERROR(INDEX(Sales!$D$5:$ABF$18,MATCH(UsagePerHour!$B28,Sales!$C$5:$C$18,0),MATCH(UsagePerHour!BW$4,Sales!$D$3:$ABF$3,0))/BW$2*INDEX(Usage!$D$5:$ABF$11,MATCH(UsagePerHour!$B$20,Usage!$C$5:$C$11,0),MATCH(UsagePerHour!BW$4,Usage!$D$3:$ABF$3,0)),"")</f>
        <v>31.794514970059879</v>
      </c>
      <c r="BX28" s="6">
        <f>IFERROR(INDEX(Sales!$D$5:$ABF$18,MATCH(UsagePerHour!$B28,Sales!$C$5:$C$18,0),MATCH(UsagePerHour!BX$4,Sales!$D$3:$ABF$3,0))/BX$2*INDEX(Usage!$D$5:$ABF$11,MATCH(UsagePerHour!$B$20,Usage!$C$5:$C$11,0),MATCH(UsagePerHour!BX$4,Usage!$D$3:$ABF$3,0)),"")</f>
        <v>14.714542190305206</v>
      </c>
      <c r="BY28" s="6">
        <f>IFERROR(INDEX(Sales!$D$5:$ABF$18,MATCH(UsagePerHour!$B28,Sales!$C$5:$C$18,0),MATCH(UsagePerHour!BY$4,Sales!$D$3:$ABF$3,0))/BY$2*INDEX(Usage!$D$5:$ABF$11,MATCH(UsagePerHour!$B$20,Usage!$C$5:$C$11,0),MATCH(UsagePerHour!BY$4,Usage!$D$3:$ABF$3,0)),"")</f>
        <v>27.939044158250056</v>
      </c>
      <c r="BZ28" s="6">
        <f>IFERROR(INDEX(Sales!$D$5:$ABF$18,MATCH(UsagePerHour!$B28,Sales!$C$5:$C$18,0),MATCH(UsagePerHour!BZ$4,Sales!$D$3:$ABF$3,0))/BZ$2*INDEX(Usage!$D$5:$ABF$11,MATCH(UsagePerHour!$B$20,Usage!$C$5:$C$11,0),MATCH(UsagePerHour!BZ$4,Usage!$D$3:$ABF$3,0)),"")</f>
        <v>17.533265232148153</v>
      </c>
      <c r="CA28" s="6">
        <f>IFERROR(INDEX(Sales!$D$5:$ABF$18,MATCH(UsagePerHour!$B28,Sales!$C$5:$C$18,0),MATCH(UsagePerHour!CA$4,Sales!$D$3:$ABF$3,0))/CA$2*INDEX(Usage!$D$5:$ABF$11,MATCH(UsagePerHour!$B$20,Usage!$C$5:$C$11,0),MATCH(UsagePerHour!CA$4,Usage!$D$3:$ABF$3,0)),"")</f>
        <v>363.30577274043543</v>
      </c>
      <c r="CB28" s="6">
        <f>IFERROR(INDEX(Sales!$D$5:$ABF$18,MATCH(UsagePerHour!$B28,Sales!$C$5:$C$18,0),MATCH(UsagePerHour!CB$4,Sales!$D$3:$ABF$3,0))/CB$2*INDEX(Usage!$D$5:$ABF$11,MATCH(UsagePerHour!$B$20,Usage!$C$5:$C$11,0),MATCH(UsagePerHour!CB$4,Usage!$D$3:$ABF$3,0)),"")</f>
        <v>13.990036498559876</v>
      </c>
      <c r="CC28" s="6">
        <f>IFERROR(INDEX(Sales!$D$5:$ABF$18,MATCH(UsagePerHour!$B28,Sales!$C$5:$C$18,0),MATCH(UsagePerHour!CC$4,Sales!$D$3:$ABF$3,0))/CC$2*INDEX(Usage!$D$5:$ABF$11,MATCH(UsagePerHour!$B$20,Usage!$C$5:$C$11,0),MATCH(UsagePerHour!CC$4,Usage!$D$3:$ABF$3,0)),"")</f>
        <v>18.338319789123332</v>
      </c>
      <c r="CD28" s="6">
        <f>IFERROR(INDEX(Sales!$D$5:$ABF$18,MATCH(UsagePerHour!$B28,Sales!$C$5:$C$18,0),MATCH(UsagePerHour!CD$4,Sales!$D$3:$ABF$3,0))/CD$2*INDEX(Usage!$D$5:$ABF$11,MATCH(UsagePerHour!$B$20,Usage!$C$5:$C$11,0),MATCH(UsagePerHour!CD$4,Usage!$D$3:$ABF$3,0)),"")</f>
        <v>31.794514970059879</v>
      </c>
      <c r="CE28" s="6">
        <f>IFERROR(INDEX(Sales!$D$5:$ABF$18,MATCH(UsagePerHour!$B28,Sales!$C$5:$C$18,0),MATCH(UsagePerHour!CE$4,Sales!$D$3:$ABF$3,0))/CE$2*INDEX(Usage!$D$5:$ABF$11,MATCH(UsagePerHour!$B$20,Usage!$C$5:$C$11,0),MATCH(UsagePerHour!CE$4,Usage!$D$3:$ABF$3,0)),"")</f>
        <v>14.714542190305206</v>
      </c>
      <c r="CF28" s="6">
        <f>IFERROR(INDEX(Sales!$D$5:$ABF$18,MATCH(UsagePerHour!$B28,Sales!$C$5:$C$18,0),MATCH(UsagePerHour!CF$4,Sales!$D$3:$ABF$3,0))/CF$2*INDEX(Usage!$D$5:$ABF$11,MATCH(UsagePerHour!$B$20,Usage!$C$5:$C$11,0),MATCH(UsagePerHour!CF$4,Usage!$D$3:$ABF$3,0)),"")</f>
        <v>27.939044158250056</v>
      </c>
      <c r="CG28" s="6">
        <f>IFERROR(INDEX(Sales!$D$5:$ABF$18,MATCH(UsagePerHour!$B28,Sales!$C$5:$C$18,0),MATCH(UsagePerHour!CG$4,Sales!$D$3:$ABF$3,0))/CG$2*INDEX(Usage!$D$5:$ABF$11,MATCH(UsagePerHour!$B$20,Usage!$C$5:$C$11,0),MATCH(UsagePerHour!CG$4,Usage!$D$3:$ABF$3,0)),"")</f>
        <v>17.533265232148153</v>
      </c>
      <c r="CH28" s="6">
        <f>IFERROR(INDEX(Sales!$D$5:$ABF$18,MATCH(UsagePerHour!$B28,Sales!$C$5:$C$18,0),MATCH(UsagePerHour!CH$4,Sales!$D$3:$ABF$3,0))/CH$2*INDEX(Usage!$D$5:$ABF$11,MATCH(UsagePerHour!$B$20,Usage!$C$5:$C$11,0),MATCH(UsagePerHour!CH$4,Usage!$D$3:$ABF$3,0)),"")</f>
        <v>363.30577274043543</v>
      </c>
      <c r="CI28" s="6">
        <f>IFERROR(INDEX(Sales!$D$5:$ABF$18,MATCH(UsagePerHour!$B28,Sales!$C$5:$C$18,0),MATCH(UsagePerHour!CI$4,Sales!$D$3:$ABF$3,0))/CI$2*INDEX(Usage!$D$5:$ABF$11,MATCH(UsagePerHour!$B$20,Usage!$C$5:$C$11,0),MATCH(UsagePerHour!CI$4,Usage!$D$3:$ABF$3,0)),"")</f>
        <v>13.990036498559876</v>
      </c>
      <c r="CJ28" s="6">
        <f>IFERROR(INDEX(Sales!$D$5:$ABF$18,MATCH(UsagePerHour!$B28,Sales!$C$5:$C$18,0),MATCH(UsagePerHour!CJ$4,Sales!$D$3:$ABF$3,0))/CJ$2*INDEX(Usage!$D$5:$ABF$11,MATCH(UsagePerHour!$B$20,Usage!$C$5:$C$11,0),MATCH(UsagePerHour!CJ$4,Usage!$D$3:$ABF$3,0)),"")</f>
        <v>18.338319789123332</v>
      </c>
      <c r="CK28" s="6">
        <f>IFERROR(INDEX(Sales!$D$5:$ABF$18,MATCH(UsagePerHour!$B28,Sales!$C$5:$C$18,0),MATCH(UsagePerHour!CK$4,Sales!$D$3:$ABF$3,0))/CK$2*INDEX(Usage!$D$5:$ABF$11,MATCH(UsagePerHour!$B$20,Usage!$C$5:$C$11,0),MATCH(UsagePerHour!CK$4,Usage!$D$3:$ABF$3,0)),"")</f>
        <v>31.794514970059879</v>
      </c>
      <c r="CL28" s="6">
        <f>IFERROR(INDEX(Sales!$D$5:$ABF$18,MATCH(UsagePerHour!$B28,Sales!$C$5:$C$18,0),MATCH(UsagePerHour!CL$4,Sales!$D$3:$ABF$3,0))/CL$2*INDEX(Usage!$D$5:$ABF$11,MATCH(UsagePerHour!$B$20,Usage!$C$5:$C$11,0),MATCH(UsagePerHour!CL$4,Usage!$D$3:$ABF$3,0)),"")</f>
        <v>14.714542190305206</v>
      </c>
      <c r="CM28" s="6">
        <f>IFERROR(INDEX(Sales!$D$5:$ABF$18,MATCH(UsagePerHour!$B28,Sales!$C$5:$C$18,0),MATCH(UsagePerHour!CM$4,Sales!$D$3:$ABF$3,0))/CM$2*INDEX(Usage!$D$5:$ABF$11,MATCH(UsagePerHour!$B$20,Usage!$C$5:$C$11,0),MATCH(UsagePerHour!CM$4,Usage!$D$3:$ABF$3,0)),"")</f>
        <v>27.939044158250056</v>
      </c>
      <c r="CN28" s="6">
        <f>IFERROR(INDEX(Sales!$D$5:$ABF$18,MATCH(UsagePerHour!$B28,Sales!$C$5:$C$18,0),MATCH(UsagePerHour!CN$4,Sales!$D$3:$ABF$3,0))/CN$2*INDEX(Usage!$D$5:$ABF$11,MATCH(UsagePerHour!$B$20,Usage!$C$5:$C$11,0),MATCH(UsagePerHour!CN$4,Usage!$D$3:$ABF$3,0)),"")</f>
        <v>17.533265232148153</v>
      </c>
      <c r="CO28" s="6">
        <f>IFERROR(INDEX(Sales!$D$5:$ABF$18,MATCH(UsagePerHour!$B28,Sales!$C$5:$C$18,0),MATCH(UsagePerHour!CO$4,Sales!$D$3:$ABF$3,0))/CO$2*INDEX(Usage!$D$5:$ABF$11,MATCH(UsagePerHour!$B$20,Usage!$C$5:$C$11,0),MATCH(UsagePerHour!CO$4,Usage!$D$3:$ABF$3,0)),"")</f>
        <v>363.30577274043543</v>
      </c>
      <c r="CP28" s="6">
        <f>IFERROR(INDEX(Sales!$D$5:$ABF$18,MATCH(UsagePerHour!$B28,Sales!$C$5:$C$18,0),MATCH(UsagePerHour!CP$4,Sales!$D$3:$ABF$3,0))/CP$2*INDEX(Usage!$D$5:$ABF$11,MATCH(UsagePerHour!$B$20,Usage!$C$5:$C$11,0),MATCH(UsagePerHour!CP$4,Usage!$D$3:$ABF$3,0)),"")</f>
        <v>13.990036498559876</v>
      </c>
      <c r="CQ28" s="6">
        <f>IFERROR(INDEX(Sales!$D$5:$ABF$18,MATCH(UsagePerHour!$B28,Sales!$C$5:$C$18,0),MATCH(UsagePerHour!CQ$4,Sales!$D$3:$ABF$3,0))/CQ$2*INDEX(Usage!$D$5:$ABF$11,MATCH(UsagePerHour!$B$20,Usage!$C$5:$C$11,0),MATCH(UsagePerHour!CQ$4,Usage!$D$3:$ABF$3,0)),"")</f>
        <v>18.338319789123332</v>
      </c>
      <c r="CR28" s="6">
        <f>IFERROR(INDEX(Sales!$D$5:$ABF$18,MATCH(UsagePerHour!$B28,Sales!$C$5:$C$18,0),MATCH(UsagePerHour!CR$4,Sales!$D$3:$ABF$3,0))/CR$2*INDEX(Usage!$D$5:$ABF$11,MATCH(UsagePerHour!$B$20,Usage!$C$5:$C$11,0),MATCH(UsagePerHour!CR$4,Usage!$D$3:$ABF$3,0)),"")</f>
        <v>31.794514970059879</v>
      </c>
      <c r="CS28" s="6">
        <f>IFERROR(INDEX(Sales!$D$5:$ABF$18,MATCH(UsagePerHour!$B28,Sales!$C$5:$C$18,0),MATCH(UsagePerHour!CS$4,Sales!$D$3:$ABF$3,0))/CS$2*INDEX(Usage!$D$5:$ABF$11,MATCH(UsagePerHour!$B$20,Usage!$C$5:$C$11,0),MATCH(UsagePerHour!CS$4,Usage!$D$3:$ABF$3,0)),"")</f>
        <v>14.714542190305206</v>
      </c>
      <c r="CT28" s="6">
        <f>IFERROR(INDEX(Sales!$D$5:$ABF$18,MATCH(UsagePerHour!$B28,Sales!$C$5:$C$18,0),MATCH(UsagePerHour!CT$4,Sales!$D$3:$ABF$3,0))/CT$2*INDEX(Usage!$D$5:$ABF$11,MATCH(UsagePerHour!$B$20,Usage!$C$5:$C$11,0),MATCH(UsagePerHour!CT$4,Usage!$D$3:$ABF$3,0)),"")</f>
        <v>27.939044158250056</v>
      </c>
      <c r="CU28" s="6">
        <f>IFERROR(INDEX(Sales!$D$5:$ABF$18,MATCH(UsagePerHour!$B28,Sales!$C$5:$C$18,0),MATCH(UsagePerHour!CU$4,Sales!$D$3:$ABF$3,0))/CU$2*INDEX(Usage!$D$5:$ABF$11,MATCH(UsagePerHour!$B$20,Usage!$C$5:$C$11,0),MATCH(UsagePerHour!CU$4,Usage!$D$3:$ABF$3,0)),"")</f>
        <v>17.533265232148153</v>
      </c>
      <c r="CV28" s="6">
        <f>IFERROR(INDEX(Sales!$D$5:$ABF$18,MATCH(UsagePerHour!$B28,Sales!$C$5:$C$18,0),MATCH(UsagePerHour!CV$4,Sales!$D$3:$ABF$3,0))/CV$2*INDEX(Usage!$D$5:$ABF$11,MATCH(UsagePerHour!$B$20,Usage!$C$5:$C$11,0),MATCH(UsagePerHour!CV$4,Usage!$D$3:$ABF$3,0)),"")</f>
        <v>363.30577274043543</v>
      </c>
      <c r="CW28" s="6">
        <f>IFERROR(INDEX(Sales!$D$5:$ABF$18,MATCH(UsagePerHour!$B28,Sales!$C$5:$C$18,0),MATCH(UsagePerHour!CW$4,Sales!$D$3:$ABF$3,0))/CW$2*INDEX(Usage!$D$5:$ABF$11,MATCH(UsagePerHour!$B$20,Usage!$C$5:$C$11,0),MATCH(UsagePerHour!CW$4,Usage!$D$3:$ABF$3,0)),"")</f>
        <v>13.990036498559876</v>
      </c>
      <c r="CX28" s="6">
        <f>IFERROR(INDEX(Sales!$D$5:$ABF$18,MATCH(UsagePerHour!$B28,Sales!$C$5:$C$18,0),MATCH(UsagePerHour!CX$4,Sales!$D$3:$ABF$3,0))/CX$2*INDEX(Usage!$D$5:$ABF$11,MATCH(UsagePerHour!$B$20,Usage!$C$5:$C$11,0),MATCH(UsagePerHour!CX$4,Usage!$D$3:$ABF$3,0)),"")</f>
        <v>18.338319789123332</v>
      </c>
      <c r="CY28" s="6">
        <f>IFERROR(INDEX(Sales!$D$5:$ABF$18,MATCH(UsagePerHour!$B28,Sales!$C$5:$C$18,0),MATCH(UsagePerHour!CY$4,Sales!$D$3:$ABF$3,0))/CY$2*INDEX(Usage!$D$5:$ABF$11,MATCH(UsagePerHour!$B$20,Usage!$C$5:$C$11,0),MATCH(UsagePerHour!CY$4,Usage!$D$3:$ABF$3,0)),"")</f>
        <v>31.794514970059879</v>
      </c>
      <c r="CZ28" s="6">
        <f>IFERROR(INDEX(Sales!$D$5:$ABF$18,MATCH(UsagePerHour!$B28,Sales!$C$5:$C$18,0),MATCH(UsagePerHour!CZ$4,Sales!$D$3:$ABF$3,0))/CZ$2*INDEX(Usage!$D$5:$ABF$11,MATCH(UsagePerHour!$B$20,Usage!$C$5:$C$11,0),MATCH(UsagePerHour!CZ$4,Usage!$D$3:$ABF$3,0)),"")</f>
        <v>14.714542190305206</v>
      </c>
      <c r="DA28" s="6">
        <f>IFERROR(INDEX(Sales!$D$5:$ABF$18,MATCH(UsagePerHour!$B28,Sales!$C$5:$C$18,0),MATCH(UsagePerHour!DA$4,Sales!$D$3:$ABF$3,0))/DA$2*INDEX(Usage!$D$5:$ABF$11,MATCH(UsagePerHour!$B$20,Usage!$C$5:$C$11,0),MATCH(UsagePerHour!DA$4,Usage!$D$3:$ABF$3,0)),"")</f>
        <v>58.203073852295411</v>
      </c>
      <c r="DB28" s="6">
        <f>IFERROR(INDEX(Sales!$D$5:$ABF$18,MATCH(UsagePerHour!$B28,Sales!$C$5:$C$18,0),MATCH(UsagePerHour!DB$4,Sales!$D$3:$ABF$3,0))/DB$2*INDEX(Usage!$D$5:$ABF$11,MATCH(UsagePerHour!$B$20,Usage!$C$5:$C$11,0),MATCH(UsagePerHour!DB$4,Usage!$D$3:$ABF$3,0)),"")</f>
        <v>9.2611679598811119</v>
      </c>
      <c r="DC28" s="6">
        <f>IFERROR(INDEX(Sales!$D$5:$ABF$18,MATCH(UsagePerHour!$B28,Sales!$C$5:$C$18,0),MATCH(UsagePerHour!DC$4,Sales!$D$3:$ABF$3,0))/DC$2*INDEX(Usage!$D$5:$ABF$11,MATCH(UsagePerHour!$B$20,Usage!$C$5:$C$11,0),MATCH(UsagePerHour!DC$4,Usage!$D$3:$ABF$3,0)),"")</f>
        <v>155.85842707205722</v>
      </c>
      <c r="DD28" s="6">
        <f>IFERROR(INDEX(Sales!$D$5:$ABF$18,MATCH(UsagePerHour!$B28,Sales!$C$5:$C$18,0),MATCH(UsagePerHour!DD$4,Sales!$D$3:$ABF$3,0))/DD$2*INDEX(Usage!$D$5:$ABF$11,MATCH(UsagePerHour!$B$20,Usage!$C$5:$C$11,0),MATCH(UsagePerHour!DD$4,Usage!$D$3:$ABF$3,0)),"")</f>
        <v>11.505703911384842</v>
      </c>
      <c r="DE28" s="6">
        <f>IFERROR(INDEX(Sales!$D$5:$ABF$18,MATCH(UsagePerHour!$B28,Sales!$C$5:$C$18,0),MATCH(UsagePerHour!DE$4,Sales!$D$3:$ABF$3,0))/DE$2*INDEX(Usage!$D$5:$ABF$11,MATCH(UsagePerHour!$B$20,Usage!$C$5:$C$11,0),MATCH(UsagePerHour!DE$4,Usage!$D$3:$ABF$3,0)),"")</f>
        <v>31.428732401834715</v>
      </c>
      <c r="DF28" s="6">
        <f>IFERROR(INDEX(Sales!$D$5:$ABF$18,MATCH(UsagePerHour!$B28,Sales!$C$5:$C$18,0),MATCH(UsagePerHour!DF$4,Sales!$D$3:$ABF$3,0))/DF$2*INDEX(Usage!$D$5:$ABF$11,MATCH(UsagePerHour!$B$20,Usage!$C$5:$C$11,0),MATCH(UsagePerHour!DF$4,Usage!$D$3:$ABF$3,0)),"")</f>
        <v>13.135349961049421</v>
      </c>
      <c r="DG28" s="6">
        <f>IFERROR(INDEX(Sales!$D$5:$ABF$18,MATCH(UsagePerHour!$B28,Sales!$C$5:$C$18,0),MATCH(UsagePerHour!DG$4,Sales!$D$3:$ABF$3,0))/DG$2*INDEX(Usage!$D$5:$ABF$11,MATCH(UsagePerHour!$B$20,Usage!$C$5:$C$11,0),MATCH(UsagePerHour!DG$4,Usage!$D$3:$ABF$3,0)),"")</f>
        <v>37.462548886638736</v>
      </c>
      <c r="DH28" s="6">
        <f>IFERROR(INDEX(Sales!$D$5:$ABF$18,MATCH(UsagePerHour!$B28,Sales!$C$5:$C$18,0),MATCH(UsagePerHour!DH$4,Sales!$D$3:$ABF$3,0))/DH$2*INDEX(Usage!$D$5:$ABF$11,MATCH(UsagePerHour!$B$20,Usage!$C$5:$C$11,0),MATCH(UsagePerHour!DH$4,Usage!$D$3:$ABF$3,0)),"")</f>
        <v>31.38569845877684</v>
      </c>
      <c r="DI28" s="6">
        <f>IFERROR(INDEX(Sales!$D$5:$ABF$18,MATCH(UsagePerHour!$B28,Sales!$C$5:$C$18,0),MATCH(UsagePerHour!DI$4,Sales!$D$3:$ABF$3,0))/DI$2*INDEX(Usage!$D$5:$ABF$11,MATCH(UsagePerHour!$B$20,Usage!$C$5:$C$11,0),MATCH(UsagePerHour!DI$4,Usage!$D$3:$ABF$3,0)),"")</f>
        <v>20.565114947112004</v>
      </c>
      <c r="DJ28" s="6">
        <f>IFERROR(INDEX(Sales!$D$5:$ABF$18,MATCH(UsagePerHour!$B28,Sales!$C$5:$C$18,0),MATCH(UsagePerHour!DJ$4,Sales!$D$3:$ABF$3,0))/DJ$2*INDEX(Usage!$D$5:$ABF$11,MATCH(UsagePerHour!$B$20,Usage!$C$5:$C$11,0),MATCH(UsagePerHour!DJ$4,Usage!$D$3:$ABF$3,0)),"")</f>
        <v>53.291360998576593</v>
      </c>
      <c r="DK28" s="6">
        <f>IFERROR(INDEX(Sales!$D$5:$ABF$18,MATCH(UsagePerHour!$B28,Sales!$C$5:$C$18,0),MATCH(UsagePerHour!DK$4,Sales!$D$3:$ABF$3,0))/DK$2*INDEX(Usage!$D$5:$ABF$11,MATCH(UsagePerHour!$B$20,Usage!$C$5:$C$11,0),MATCH(UsagePerHour!DK$4,Usage!$D$3:$ABF$3,0)),"")</f>
        <v>23.656039632270215</v>
      </c>
      <c r="DL28" s="6">
        <f>IFERROR(INDEX(Sales!$D$5:$ABF$18,MATCH(UsagePerHour!$B28,Sales!$C$5:$C$18,0),MATCH(UsagePerHour!DL$4,Sales!$D$3:$ABF$3,0))/DL$2*INDEX(Usage!$D$5:$ABF$11,MATCH(UsagePerHour!$B$20,Usage!$C$5:$C$11,0),MATCH(UsagePerHour!DL$4,Usage!$D$3:$ABF$3,0)),"")</f>
        <v>14.576829461760346</v>
      </c>
      <c r="DM28" s="6">
        <f>IFERROR(INDEX(Sales!$D$5:$ABF$18,MATCH(UsagePerHour!$B28,Sales!$C$5:$C$18,0),MATCH(UsagePerHour!DM$4,Sales!$D$3:$ABF$3,0))/DM$2*INDEX(Usage!$D$5:$ABF$11,MATCH(UsagePerHour!$B$20,Usage!$C$5:$C$11,0),MATCH(UsagePerHour!DM$4,Usage!$D$3:$ABF$3,0)),"")</f>
        <v>8.2324200913242009</v>
      </c>
      <c r="DN28" s="6">
        <f>IFERROR(INDEX(Sales!$D$5:$ABF$18,MATCH(UsagePerHour!$B28,Sales!$C$5:$C$18,0),MATCH(UsagePerHour!DN$4,Sales!$D$3:$ABF$3,0))/DN$2*INDEX(Usage!$D$5:$ABF$11,MATCH(UsagePerHour!$B$20,Usage!$C$5:$C$11,0),MATCH(UsagePerHour!DN$4,Usage!$D$3:$ABF$3,0)),"")</f>
        <v>36.69714940464209</v>
      </c>
      <c r="DO28" s="6">
        <f>IFERROR(INDEX(Sales!$D$5:$ABF$18,MATCH(UsagePerHour!$B28,Sales!$C$5:$C$18,0),MATCH(UsagePerHour!DO$4,Sales!$D$3:$ABF$3,0))/DO$2*INDEX(Usage!$D$5:$ABF$11,MATCH(UsagePerHour!$B$20,Usage!$C$5:$C$11,0),MATCH(UsagePerHour!DO$4,Usage!$D$3:$ABF$3,0)),"")</f>
        <v>12.86800279075991</v>
      </c>
      <c r="DP28" s="6">
        <f>IFERROR(INDEX(Sales!$D$5:$ABF$18,MATCH(UsagePerHour!$B28,Sales!$C$5:$C$18,0),MATCH(UsagePerHour!DP$4,Sales!$D$3:$ABF$3,0))/DP$2*INDEX(Usage!$D$5:$ABF$11,MATCH(UsagePerHour!$B$20,Usage!$C$5:$C$11,0),MATCH(UsagePerHour!DP$4,Usage!$D$3:$ABF$3,0)),"")</f>
        <v>26.716037679957342</v>
      </c>
      <c r="DQ28" s="6">
        <f>IFERROR(INDEX(Sales!$D$5:$ABF$18,MATCH(UsagePerHour!$B28,Sales!$C$5:$C$18,0),MATCH(UsagePerHour!DQ$4,Sales!$D$3:$ABF$3,0))/DQ$2*INDEX(Usage!$D$5:$ABF$11,MATCH(UsagePerHour!$B$20,Usage!$C$5:$C$11,0),MATCH(UsagePerHour!DQ$4,Usage!$D$3:$ABF$3,0)),"")</f>
        <v>24.882853862740522</v>
      </c>
      <c r="DR28" s="6">
        <f>IFERROR(INDEX(Sales!$D$5:$ABF$18,MATCH(UsagePerHour!$B28,Sales!$C$5:$C$18,0),MATCH(UsagePerHour!DR$4,Sales!$D$3:$ABF$3,0))/DR$2*INDEX(Usage!$D$5:$ABF$11,MATCH(UsagePerHour!$B$20,Usage!$C$5:$C$11,0),MATCH(UsagePerHour!DR$4,Usage!$D$3:$ABF$3,0)),"")</f>
        <v>29.751425285817721</v>
      </c>
      <c r="DS28" s="6">
        <f>IFERROR(INDEX(Sales!$D$5:$ABF$18,MATCH(UsagePerHour!$B28,Sales!$C$5:$C$18,0),MATCH(UsagePerHour!DS$4,Sales!$D$3:$ABF$3,0))/DS$2*INDEX(Usage!$D$5:$ABF$11,MATCH(UsagePerHour!$B$20,Usage!$C$5:$C$11,0),MATCH(UsagePerHour!DS$4,Usage!$D$3:$ABF$3,0)),"")</f>
        <v>16.207724647875803</v>
      </c>
      <c r="DT28" s="6">
        <f>IFERROR(INDEX(Sales!$D$5:$ABF$18,MATCH(UsagePerHour!$B28,Sales!$C$5:$C$18,0),MATCH(UsagePerHour!DT$4,Sales!$D$3:$ABF$3,0))/DT$2*INDEX(Usage!$D$5:$ABF$11,MATCH(UsagePerHour!$B$20,Usage!$C$5:$C$11,0),MATCH(UsagePerHour!DT$4,Usage!$D$3:$ABF$3,0)),"")</f>
        <v>9.8226178781925348</v>
      </c>
      <c r="DU28" s="6">
        <f>IFERROR(INDEX(Sales!$D$5:$ABF$18,MATCH(UsagePerHour!$B28,Sales!$C$5:$C$18,0),MATCH(UsagePerHour!DU$4,Sales!$D$3:$ABF$3,0))/DU$2*INDEX(Usage!$D$5:$ABF$11,MATCH(UsagePerHour!$B$20,Usage!$C$5:$C$11,0),MATCH(UsagePerHour!DU$4,Usage!$D$3:$ABF$3,0)),"")</f>
        <v>47.812106467191981</v>
      </c>
      <c r="DV28" s="6">
        <f>IFERROR(INDEX(Sales!$D$5:$ABF$18,MATCH(UsagePerHour!$B28,Sales!$C$5:$C$18,0),MATCH(UsagePerHour!DV$4,Sales!$D$3:$ABF$3,0))/DV$2*INDEX(Usage!$D$5:$ABF$11,MATCH(UsagePerHour!$B$20,Usage!$C$5:$C$11,0),MATCH(UsagePerHour!DV$4,Usage!$D$3:$ABF$3,0)),"")</f>
        <v>14.838834567901236</v>
      </c>
      <c r="DW28" s="6">
        <f>IFERROR(INDEX(Sales!$D$5:$ABF$18,MATCH(UsagePerHour!$B28,Sales!$C$5:$C$18,0),MATCH(UsagePerHour!DW$4,Sales!$D$3:$ABF$3,0))/DW$2*INDEX(Usage!$D$5:$ABF$11,MATCH(UsagePerHour!$B$20,Usage!$C$5:$C$11,0),MATCH(UsagePerHour!DW$4,Usage!$D$3:$ABF$3,0)),"")</f>
        <v>13.485509850342439</v>
      </c>
      <c r="DX28" s="6">
        <f>IFERROR(INDEX(Sales!$D$5:$ABF$18,MATCH(UsagePerHour!$B28,Sales!$C$5:$C$18,0),MATCH(UsagePerHour!DX$4,Sales!$D$3:$ABF$3,0))/DX$2*INDEX(Usage!$D$5:$ABF$11,MATCH(UsagePerHour!$B$20,Usage!$C$5:$C$11,0),MATCH(UsagePerHour!DX$4,Usage!$D$3:$ABF$3,0)),"")</f>
        <v>229.00341366140535</v>
      </c>
      <c r="DY28" s="6">
        <f>IFERROR(INDEX(Sales!$D$5:$ABF$18,MATCH(UsagePerHour!$B28,Sales!$C$5:$C$18,0),MATCH(UsagePerHour!DY$4,Sales!$D$3:$ABF$3,0))/DY$2*INDEX(Usage!$D$5:$ABF$11,MATCH(UsagePerHour!$B$20,Usage!$C$5:$C$11,0),MATCH(UsagePerHour!DY$4,Usage!$D$3:$ABF$3,0)),"")</f>
        <v>61.073104311185524</v>
      </c>
      <c r="DZ28" s="6">
        <f>IFERROR(INDEX(Sales!$D$5:$ABF$18,MATCH(UsagePerHour!$B28,Sales!$C$5:$C$18,0),MATCH(UsagePerHour!DZ$4,Sales!$D$3:$ABF$3,0))/DZ$2*INDEX(Usage!$D$5:$ABF$11,MATCH(UsagePerHour!$B$20,Usage!$C$5:$C$11,0),MATCH(UsagePerHour!DZ$4,Usage!$D$3:$ABF$3,0)),"")</f>
        <v>23.498082531417047</v>
      </c>
      <c r="EA28" s="6">
        <f>IFERROR(INDEX(Sales!$D$5:$ABF$18,MATCH(UsagePerHour!$B28,Sales!$C$5:$C$18,0),MATCH(UsagePerHour!EA$4,Sales!$D$3:$ABF$3,0))/EA$2*INDEX(Usage!$D$5:$ABF$11,MATCH(UsagePerHour!$B$20,Usage!$C$5:$C$11,0),MATCH(UsagePerHour!EA$4,Usage!$D$3:$ABF$3,0)),"")</f>
        <v>230.47290858922378</v>
      </c>
      <c r="EB28" s="6">
        <f>IFERROR(INDEX(Sales!$D$5:$ABF$18,MATCH(UsagePerHour!$B28,Sales!$C$5:$C$18,0),MATCH(UsagePerHour!EB$4,Sales!$D$3:$ABF$3,0))/EB$2*INDEX(Usage!$D$5:$ABF$11,MATCH(UsagePerHour!$B$20,Usage!$C$5:$C$11,0),MATCH(UsagePerHour!EB$4,Usage!$D$3:$ABF$3,0)),"")</f>
        <v>10.199588506562611</v>
      </c>
      <c r="EC28" s="6">
        <f>IFERROR(INDEX(Sales!$D$5:$ABF$18,MATCH(UsagePerHour!$B28,Sales!$C$5:$C$18,0),MATCH(UsagePerHour!EC$4,Sales!$D$3:$ABF$3,0))/EC$2*INDEX(Usage!$D$5:$ABF$11,MATCH(UsagePerHour!$B$20,Usage!$C$5:$C$11,0),MATCH(UsagePerHour!EC$4,Usage!$D$3:$ABF$3,0)),"")</f>
        <v>57.898887468834459</v>
      </c>
      <c r="ED28" s="6">
        <f>IFERROR(INDEX(Sales!$D$5:$ABF$18,MATCH(UsagePerHour!$B28,Sales!$C$5:$C$18,0),MATCH(UsagePerHour!ED$4,Sales!$D$3:$ABF$3,0))/ED$2*INDEX(Usage!$D$5:$ABF$11,MATCH(UsagePerHour!$B$20,Usage!$C$5:$C$11,0),MATCH(UsagePerHour!ED$4,Usage!$D$3:$ABF$3,0)),"")</f>
        <v>15.737446010208979</v>
      </c>
      <c r="EE28" s="6">
        <f>IFERROR(INDEX(Sales!$D$5:$ABF$18,MATCH(UsagePerHour!$B28,Sales!$C$5:$C$18,0),MATCH(UsagePerHour!EE$4,Sales!$D$3:$ABF$3,0))/EE$2*INDEX(Usage!$D$5:$ABF$11,MATCH(UsagePerHour!$B$20,Usage!$C$5:$C$11,0),MATCH(UsagePerHour!EE$4,Usage!$D$3:$ABF$3,0)),"")</f>
        <v>229.82010755049313</v>
      </c>
      <c r="EF28" s="6">
        <f>IFERROR(INDEX(Sales!$D$5:$ABF$18,MATCH(UsagePerHour!$B28,Sales!$C$5:$C$18,0),MATCH(UsagePerHour!EF$4,Sales!$D$3:$ABF$3,0))/EF$2*INDEX(Usage!$D$5:$ABF$11,MATCH(UsagePerHour!$B$20,Usage!$C$5:$C$11,0),MATCH(UsagePerHour!EF$4,Usage!$D$3:$ABF$3,0)),"")</f>
        <v>28.618076477404404</v>
      </c>
      <c r="EG28" s="6">
        <f>IFERROR(INDEX(Sales!$D$5:$ABF$18,MATCH(UsagePerHour!$B28,Sales!$C$5:$C$18,0),MATCH(UsagePerHour!EG$4,Sales!$D$3:$ABF$3,0))/EG$2*INDEX(Usage!$D$5:$ABF$11,MATCH(UsagePerHour!$B$20,Usage!$C$5:$C$11,0),MATCH(UsagePerHour!EG$4,Usage!$D$3:$ABF$3,0)),"")</f>
        <v>21.217553916204555</v>
      </c>
      <c r="EH28" s="6">
        <f>IFERROR(INDEX(Sales!$D$5:$ABF$18,MATCH(UsagePerHour!$B28,Sales!$C$5:$C$18,0),MATCH(UsagePerHour!EH$4,Sales!$D$3:$ABF$3,0))/EH$2*INDEX(Usage!$D$5:$ABF$11,MATCH(UsagePerHour!$B$20,Usage!$C$5:$C$11,0),MATCH(UsagePerHour!EH$4,Usage!$D$3:$ABF$3,0)),"")</f>
        <v>14.024070470142375</v>
      </c>
      <c r="EI28" s="6">
        <f>IFERROR(INDEX(Sales!$D$5:$ABF$18,MATCH(UsagePerHour!$B28,Sales!$C$5:$C$18,0),MATCH(UsagePerHour!EI$4,Sales!$D$3:$ABF$3,0))/EI$2*INDEX(Usage!$D$5:$ABF$11,MATCH(UsagePerHour!$B$20,Usage!$C$5:$C$11,0),MATCH(UsagePerHour!EI$4,Usage!$D$3:$ABF$3,0)),"")</f>
        <v>38.728503948630895</v>
      </c>
      <c r="EJ28" s="6">
        <f>IFERROR(INDEX(Sales!$D$5:$ABF$18,MATCH(UsagePerHour!$B28,Sales!$C$5:$C$18,0),MATCH(UsagePerHour!EJ$4,Sales!$D$3:$ABF$3,0))/EJ$2*INDEX(Usage!$D$5:$ABF$11,MATCH(UsagePerHour!$B$20,Usage!$C$5:$C$11,0),MATCH(UsagePerHour!EJ$4,Usage!$D$3:$ABF$3,0)),"")</f>
        <v>8.6394295802095513</v>
      </c>
      <c r="EK28" s="6">
        <f>IFERROR(INDEX(Sales!$D$5:$ABF$18,MATCH(UsagePerHour!$B28,Sales!$C$5:$C$18,0),MATCH(UsagePerHour!EK$4,Sales!$D$3:$ABF$3,0))/EK$2*INDEX(Usage!$D$5:$ABF$11,MATCH(UsagePerHour!$B$20,Usage!$C$5:$C$11,0),MATCH(UsagePerHour!EK$4,Usage!$D$3:$ABF$3,0)),"")</f>
        <v>28.597476053775974</v>
      </c>
      <c r="EL28" s="6">
        <f>IFERROR(INDEX(Sales!$D$5:$ABF$18,MATCH(UsagePerHour!$B28,Sales!$C$5:$C$18,0),MATCH(UsagePerHour!EL$4,Sales!$D$3:$ABF$3,0))/EL$2*INDEX(Usage!$D$5:$ABF$11,MATCH(UsagePerHour!$B$20,Usage!$C$5:$C$11,0),MATCH(UsagePerHour!EL$4,Usage!$D$3:$ABF$3,0)),"")</f>
        <v>225.15244203034948</v>
      </c>
      <c r="EM28" s="6">
        <f>IFERROR(INDEX(Sales!$D$5:$ABF$18,MATCH(UsagePerHour!$B28,Sales!$C$5:$C$18,0),MATCH(UsagePerHour!EM$4,Sales!$D$3:$ABF$3,0))/EM$2*INDEX(Usage!$D$5:$ABF$11,MATCH(UsagePerHour!$B$20,Usage!$C$5:$C$11,0),MATCH(UsagePerHour!EM$4,Usage!$D$3:$ABF$3,0)),"")</f>
        <v>23.067597485019334</v>
      </c>
      <c r="EN28" s="6">
        <f>IFERROR(INDEX(Sales!$D$5:$ABF$18,MATCH(UsagePerHour!$B28,Sales!$C$5:$C$18,0),MATCH(UsagePerHour!EN$4,Sales!$D$3:$ABF$3,0))/EN$2*INDEX(Usage!$D$5:$ABF$11,MATCH(UsagePerHour!$B$20,Usage!$C$5:$C$11,0),MATCH(UsagePerHour!EN$4,Usage!$D$3:$ABF$3,0)),"")</f>
        <v>34.555511445059835</v>
      </c>
      <c r="EO28" s="6">
        <f>IFERROR(INDEX(Sales!$D$5:$ABF$18,MATCH(UsagePerHour!$B28,Sales!$C$5:$C$18,0),MATCH(UsagePerHour!EO$4,Sales!$D$3:$ABF$3,0))/EO$2*INDEX(Usage!$D$5:$ABF$11,MATCH(UsagePerHour!$B$20,Usage!$C$5:$C$11,0),MATCH(UsagePerHour!EO$4,Usage!$D$3:$ABF$3,0)),"")</f>
        <v>8.8825601198384323</v>
      </c>
      <c r="EP28" s="6">
        <f>IFERROR(INDEX(Sales!$D$5:$ABF$18,MATCH(UsagePerHour!$B28,Sales!$C$5:$C$18,0),MATCH(UsagePerHour!EP$4,Sales!$D$3:$ABF$3,0))/EP$2*INDEX(Usage!$D$5:$ABF$11,MATCH(UsagePerHour!$B$20,Usage!$C$5:$C$11,0),MATCH(UsagePerHour!EP$4,Usage!$D$3:$ABF$3,0)),"")</f>
        <v>69.508211801230331</v>
      </c>
      <c r="EQ28" s="6">
        <f>IFERROR(INDEX(Sales!$D$5:$ABF$18,MATCH(UsagePerHour!$B28,Sales!$C$5:$C$18,0),MATCH(UsagePerHour!EQ$4,Sales!$D$3:$ABF$3,0))/EQ$2*INDEX(Usage!$D$5:$ABF$11,MATCH(UsagePerHour!$B$20,Usage!$C$5:$C$11,0),MATCH(UsagePerHour!EQ$4,Usage!$D$3:$ABF$3,0)),"")</f>
        <v>27.9127315819945</v>
      </c>
      <c r="ER28" s="6">
        <f>IFERROR(INDEX(Sales!$D$5:$ABF$18,MATCH(UsagePerHour!$B28,Sales!$C$5:$C$18,0),MATCH(UsagePerHour!ER$4,Sales!$D$3:$ABF$3,0))/ER$2*INDEX(Usage!$D$5:$ABF$11,MATCH(UsagePerHour!$B$20,Usage!$C$5:$C$11,0),MATCH(UsagePerHour!ER$4,Usage!$D$3:$ABF$3,0)),"")</f>
        <v>31.798323050150291</v>
      </c>
      <c r="ES28" s="6">
        <f>IFERROR(INDEX(Sales!$D$5:$ABF$18,MATCH(UsagePerHour!$B28,Sales!$C$5:$C$18,0),MATCH(UsagePerHour!ES$4,Sales!$D$3:$ABF$3,0))/ES$2*INDEX(Usage!$D$5:$ABF$11,MATCH(UsagePerHour!$B$20,Usage!$C$5:$C$11,0),MATCH(UsagePerHour!ES$4,Usage!$D$3:$ABF$3,0)),"")</f>
        <v>216.11170282402753</v>
      </c>
      <c r="ET28" s="6">
        <f>IFERROR(INDEX(Sales!$D$5:$ABF$18,MATCH(UsagePerHour!$B28,Sales!$C$5:$C$18,0),MATCH(UsagePerHour!ET$4,Sales!$D$3:$ABF$3,0))/ET$2*INDEX(Usage!$D$5:$ABF$11,MATCH(UsagePerHour!$B$20,Usage!$C$5:$C$11,0),MATCH(UsagePerHour!ET$4,Usage!$D$3:$ABF$3,0)),"")</f>
        <v>17.44657805040433</v>
      </c>
      <c r="EU28" s="6">
        <f>IFERROR(INDEX(Sales!$D$5:$ABF$18,MATCH(UsagePerHour!$B28,Sales!$C$5:$C$18,0),MATCH(UsagePerHour!EU$4,Sales!$D$3:$ABF$3,0))/EU$2*INDEX(Usage!$D$5:$ABF$11,MATCH(UsagePerHour!$B$20,Usage!$C$5:$C$11,0),MATCH(UsagePerHour!EU$4,Usage!$D$3:$ABF$3,0)),"")</f>
        <v>43.298300779182043</v>
      </c>
      <c r="EV28" s="6">
        <f>IFERROR(INDEX(Sales!$D$5:$ABF$18,MATCH(UsagePerHour!$B28,Sales!$C$5:$C$18,0),MATCH(UsagePerHour!EV$4,Sales!$D$3:$ABF$3,0))/EV$2*INDEX(Usage!$D$5:$ABF$11,MATCH(UsagePerHour!$B$20,Usage!$C$5:$C$11,0),MATCH(UsagePerHour!EV$4,Usage!$D$3:$ABF$3,0)),"")</f>
        <v>29.52433981644749</v>
      </c>
      <c r="EW28" s="6">
        <f>IFERROR(INDEX(Sales!$D$5:$ABF$18,MATCH(UsagePerHour!$B28,Sales!$C$5:$C$18,0),MATCH(UsagePerHour!EW$4,Sales!$D$3:$ABF$3,0))/EW$2*INDEX(Usage!$D$5:$ABF$11,MATCH(UsagePerHour!$B$20,Usage!$C$5:$C$11,0),MATCH(UsagePerHour!EW$4,Usage!$D$3:$ABF$3,0)),"")</f>
        <v>46.582002694722362</v>
      </c>
      <c r="EX28" s="6">
        <f>IFERROR(INDEX(Sales!$D$5:$ABF$18,MATCH(UsagePerHour!$B28,Sales!$C$5:$C$18,0),MATCH(UsagePerHour!EX$4,Sales!$D$3:$ABF$3,0))/EX$2*INDEX(Usage!$D$5:$ABF$11,MATCH(UsagePerHour!$B$20,Usage!$C$5:$C$11,0),MATCH(UsagePerHour!EX$4,Usage!$D$3:$ABF$3,0)),"")</f>
        <v>17.711307452153356</v>
      </c>
      <c r="EY28" s="6">
        <f>IFERROR(INDEX(Sales!$D$5:$ABF$18,MATCH(UsagePerHour!$B28,Sales!$C$5:$C$18,0),MATCH(UsagePerHour!EY$4,Sales!$D$3:$ABF$3,0))/EY$2*INDEX(Usage!$D$5:$ABF$11,MATCH(UsagePerHour!$B$20,Usage!$C$5:$C$11,0),MATCH(UsagePerHour!EY$4,Usage!$D$3:$ABF$3,0)),"")</f>
        <v>12.092302845741887</v>
      </c>
      <c r="EZ28" s="6">
        <f>IFERROR(INDEX(Sales!$D$5:$ABF$18,MATCH(UsagePerHour!$B28,Sales!$C$5:$C$18,0),MATCH(UsagePerHour!EZ$4,Sales!$D$3:$ABF$3,0))/EZ$2*INDEX(Usage!$D$5:$ABF$11,MATCH(UsagePerHour!$B$20,Usage!$C$5:$C$11,0),MATCH(UsagePerHour!EZ$4,Usage!$D$3:$ABF$3,0)),"")</f>
        <v>224.0365063032767</v>
      </c>
      <c r="FA28" s="6">
        <f>IFERROR(INDEX(Sales!$D$5:$ABF$18,MATCH(UsagePerHour!$B28,Sales!$C$5:$C$18,0),MATCH(UsagePerHour!FA$4,Sales!$D$3:$ABF$3,0))/FA$2*INDEX(Usage!$D$5:$ABF$11,MATCH(UsagePerHour!$B$20,Usage!$C$5:$C$11,0),MATCH(UsagePerHour!FA$4,Usage!$D$3:$ABF$3,0)),"")</f>
        <v>29.643506582187332</v>
      </c>
      <c r="FB28" s="6">
        <f>IFERROR(INDEX(Sales!$D$5:$ABF$18,MATCH(UsagePerHour!$B28,Sales!$C$5:$C$18,0),MATCH(UsagePerHour!FB$4,Sales!$D$3:$ABF$3,0))/FB$2*INDEX(Usage!$D$5:$ABF$11,MATCH(UsagePerHour!$B$20,Usage!$C$5:$C$11,0),MATCH(UsagePerHour!FB$4,Usage!$D$3:$ABF$3,0)),"")</f>
        <v>8.4139355632745705</v>
      </c>
      <c r="FC28" s="6">
        <f>IFERROR(INDEX(Sales!$D$5:$ABF$18,MATCH(UsagePerHour!$B28,Sales!$C$5:$C$18,0),MATCH(UsagePerHour!FC$4,Sales!$D$3:$ABF$3,0))/FC$2*INDEX(Usage!$D$5:$ABF$11,MATCH(UsagePerHour!$B$20,Usage!$C$5:$C$11,0),MATCH(UsagePerHour!FC$4,Usage!$D$3:$ABF$3,0)),"")</f>
        <v>18.610084777932432</v>
      </c>
      <c r="FD28" s="6">
        <f>IFERROR(INDEX(Sales!$D$5:$ABF$18,MATCH(UsagePerHour!$B28,Sales!$C$5:$C$18,0),MATCH(UsagePerHour!FD$4,Sales!$D$3:$ABF$3,0))/FD$2*INDEX(Usage!$D$5:$ABF$11,MATCH(UsagePerHour!$B$20,Usage!$C$5:$C$11,0),MATCH(UsagePerHour!FD$4,Usage!$D$3:$ABF$3,0)),"")</f>
        <v>20.08118731072403</v>
      </c>
      <c r="FE28" s="6">
        <f>IFERROR(INDEX(Sales!$D$5:$ABF$18,MATCH(UsagePerHour!$B28,Sales!$C$5:$C$18,0),MATCH(UsagePerHour!FE$4,Sales!$D$3:$ABF$3,0))/FE$2*INDEX(Usage!$D$5:$ABF$11,MATCH(UsagePerHour!$B$20,Usage!$C$5:$C$11,0),MATCH(UsagePerHour!FE$4,Usage!$D$3:$ABF$3,0)),"")</f>
        <v>0.97067926372373359</v>
      </c>
      <c r="FF28" s="6">
        <f>IFERROR(INDEX(Sales!$D$5:$ABF$18,MATCH(UsagePerHour!$B28,Sales!$C$5:$C$18,0),MATCH(UsagePerHour!FF$4,Sales!$D$3:$ABF$3,0))/FF$2*INDEX(Usage!$D$5:$ABF$11,MATCH(UsagePerHour!$B$20,Usage!$C$5:$C$11,0),MATCH(UsagePerHour!FF$4,Usage!$D$3:$ABF$3,0)),"")</f>
        <v>4.9463571295474225</v>
      </c>
      <c r="FG28" s="6">
        <f>IFERROR(INDEX(Sales!$D$5:$ABF$18,MATCH(UsagePerHour!$B28,Sales!$C$5:$C$18,0),MATCH(UsagePerHour!FG$4,Sales!$D$3:$ABF$3,0))/FG$2*INDEX(Usage!$D$5:$ABF$11,MATCH(UsagePerHour!$B$20,Usage!$C$5:$C$11,0),MATCH(UsagePerHour!FG$4,Usage!$D$3:$ABF$3,0)),"")</f>
        <v>33.767635928453601</v>
      </c>
      <c r="FH28" s="6">
        <f>IFERROR(INDEX(Sales!$D$5:$ABF$18,MATCH(UsagePerHour!$B28,Sales!$C$5:$C$18,0),MATCH(UsagePerHour!FH$4,Sales!$D$3:$ABF$3,0))/FH$2*INDEX(Usage!$D$5:$ABF$11,MATCH(UsagePerHour!$B$20,Usage!$C$5:$C$11,0),MATCH(UsagePerHour!FH$4,Usage!$D$3:$ABF$3,0)),"")</f>
        <v>7.391847801112081</v>
      </c>
      <c r="FI28" s="6">
        <f>IFERROR(INDEX(Sales!$D$5:$ABF$18,MATCH(UsagePerHour!$B28,Sales!$C$5:$C$18,0),MATCH(UsagePerHour!FI$4,Sales!$D$3:$ABF$3,0))/FI$2*INDEX(Usage!$D$5:$ABF$11,MATCH(UsagePerHour!$B$20,Usage!$C$5:$C$11,0),MATCH(UsagePerHour!FI$4,Usage!$D$3:$ABF$3,0)),"")</f>
        <v>3.6410800613135241</v>
      </c>
      <c r="FJ28" s="6">
        <f>IFERROR(INDEX(Sales!$D$5:$ABF$18,MATCH(UsagePerHour!$B28,Sales!$C$5:$C$18,0),MATCH(UsagePerHour!FJ$4,Sales!$D$3:$ABF$3,0))/FJ$2*INDEX(Usage!$D$5:$ABF$11,MATCH(UsagePerHour!$B$20,Usage!$C$5:$C$11,0),MATCH(UsagePerHour!FJ$4,Usage!$D$3:$ABF$3,0)),"")</f>
        <v>6.159246022734064</v>
      </c>
      <c r="FK28" s="6">
        <f>IFERROR(INDEX(Sales!$D$5:$ABF$18,MATCH(UsagePerHour!$B28,Sales!$C$5:$C$18,0),MATCH(UsagePerHour!FK$4,Sales!$D$3:$ABF$3,0))/FK$2*INDEX(Usage!$D$5:$ABF$11,MATCH(UsagePerHour!$B$20,Usage!$C$5:$C$11,0),MATCH(UsagePerHour!FK$4,Usage!$D$3:$ABF$3,0)),"")</f>
        <v>39.99978148285733</v>
      </c>
      <c r="FL28" s="6">
        <f>IFERROR(INDEX(Sales!$D$5:$ABF$18,MATCH(UsagePerHour!$B28,Sales!$C$5:$C$18,0),MATCH(UsagePerHour!FL$4,Sales!$D$3:$ABF$3,0))/FL$2*INDEX(Usage!$D$5:$ABF$11,MATCH(UsagePerHour!$B$20,Usage!$C$5:$C$11,0),MATCH(UsagePerHour!FL$4,Usage!$D$3:$ABF$3,0)),"")</f>
        <v>19.301447945222023</v>
      </c>
      <c r="FM28" s="6">
        <f>IFERROR(INDEX(Sales!$D$5:$ABF$18,MATCH(UsagePerHour!$B28,Sales!$C$5:$C$18,0),MATCH(UsagePerHour!FM$4,Sales!$D$3:$ABF$3,0))/FM$2*INDEX(Usage!$D$5:$ABF$11,MATCH(UsagePerHour!$B$20,Usage!$C$5:$C$11,0),MATCH(UsagePerHour!FM$4,Usage!$D$3:$ABF$3,0)),"")</f>
        <v>34.215714941703659</v>
      </c>
      <c r="FN28" s="6">
        <f>IFERROR(INDEX(Sales!$D$5:$ABF$18,MATCH(UsagePerHour!$B28,Sales!$C$5:$C$18,0),MATCH(UsagePerHour!FN$4,Sales!$D$3:$ABF$3,0))/FN$2*INDEX(Usage!$D$5:$ABF$11,MATCH(UsagePerHour!$B$20,Usage!$C$5:$C$11,0),MATCH(UsagePerHour!FN$4,Usage!$D$3:$ABF$3,0)),"")</f>
        <v>117.47876315549354</v>
      </c>
      <c r="FO28" s="6">
        <f>IFERROR(INDEX(Sales!$D$5:$ABF$18,MATCH(UsagePerHour!$B28,Sales!$C$5:$C$18,0),MATCH(UsagePerHour!FO$4,Sales!$D$3:$ABF$3,0))/FO$2*INDEX(Usage!$D$5:$ABF$11,MATCH(UsagePerHour!$B$20,Usage!$C$5:$C$11,0),MATCH(UsagePerHour!FO$4,Usage!$D$3:$ABF$3,0)),"")</f>
        <v>41.33357988165681</v>
      </c>
      <c r="FP28" s="6">
        <f>IFERROR(INDEX(Sales!$D$5:$ABF$18,MATCH(UsagePerHour!$B28,Sales!$C$5:$C$18,0),MATCH(UsagePerHour!FP$4,Sales!$D$3:$ABF$3,0))/FP$2*INDEX(Usage!$D$5:$ABF$11,MATCH(UsagePerHour!$B$20,Usage!$C$5:$C$11,0),MATCH(UsagePerHour!FP$4,Usage!$D$3:$ABF$3,0)),"")</f>
        <v>19.793930487735441</v>
      </c>
      <c r="FQ28" s="6">
        <f>IFERROR(INDEX(Sales!$D$5:$ABF$18,MATCH(UsagePerHour!$B28,Sales!$C$5:$C$18,0),MATCH(UsagePerHour!FQ$4,Sales!$D$3:$ABF$3,0))/FQ$2*INDEX(Usage!$D$5:$ABF$11,MATCH(UsagePerHour!$B$20,Usage!$C$5:$C$11,0),MATCH(UsagePerHour!FQ$4,Usage!$D$3:$ABF$3,0)),"")</f>
        <v>11.217791038328089</v>
      </c>
      <c r="FR28" s="6">
        <f>IFERROR(INDEX(Sales!$D$5:$ABF$18,MATCH(UsagePerHour!$B28,Sales!$C$5:$C$18,0),MATCH(UsagePerHour!FR$4,Sales!$D$3:$ABF$3,0))/FR$2*INDEX(Usage!$D$5:$ABF$11,MATCH(UsagePerHour!$B$20,Usage!$C$5:$C$11,0),MATCH(UsagePerHour!FR$4,Usage!$D$3:$ABF$3,0)),"")</f>
        <v>38.786888943569551</v>
      </c>
      <c r="FS28" s="6">
        <f>IFERROR(INDEX(Sales!$D$5:$ABF$18,MATCH(UsagePerHour!$B28,Sales!$C$5:$C$18,0),MATCH(UsagePerHour!FS$4,Sales!$D$3:$ABF$3,0))/FS$2*INDEX(Usage!$D$5:$ABF$11,MATCH(UsagePerHour!$B$20,Usage!$C$5:$C$11,0),MATCH(UsagePerHour!FS$4,Usage!$D$3:$ABF$3,0)),"")</f>
        <v>44.670241988227602</v>
      </c>
      <c r="FT28" s="6">
        <f>IFERROR(INDEX(Sales!$D$5:$ABF$18,MATCH(UsagePerHour!$B28,Sales!$C$5:$C$18,0),MATCH(UsagePerHour!FT$4,Sales!$D$3:$ABF$3,0))/FT$2*INDEX(Usage!$D$5:$ABF$11,MATCH(UsagePerHour!$B$20,Usage!$C$5:$C$11,0),MATCH(UsagePerHour!FT$4,Usage!$D$3:$ABF$3,0)),"")</f>
        <v>23.704001160079866</v>
      </c>
      <c r="FU28" s="6">
        <f>IFERROR(INDEX(Sales!$D$5:$ABF$18,MATCH(UsagePerHour!$B28,Sales!$C$5:$C$18,0),MATCH(UsagePerHour!FU$4,Sales!$D$3:$ABF$3,0))/FU$2*INDEX(Usage!$D$5:$ABF$11,MATCH(UsagePerHour!$B$20,Usage!$C$5:$C$11,0),MATCH(UsagePerHour!FU$4,Usage!$D$3:$ABF$3,0)),"")</f>
        <v>243.361217583757</v>
      </c>
      <c r="FV28" s="6">
        <f>IFERROR(INDEX(Sales!$D$5:$ABF$18,MATCH(UsagePerHour!$B28,Sales!$C$5:$C$18,0),MATCH(UsagePerHour!FV$4,Sales!$D$3:$ABF$3,0))/FV$2*INDEX(Usage!$D$5:$ABF$11,MATCH(UsagePerHour!$B$20,Usage!$C$5:$C$11,0),MATCH(UsagePerHour!FV$4,Usage!$D$3:$ABF$3,0)),"")</f>
        <v>39.959336940847244</v>
      </c>
      <c r="FW28" s="6">
        <f>IFERROR(INDEX(Sales!$D$5:$ABF$18,MATCH(UsagePerHour!$B28,Sales!$C$5:$C$18,0),MATCH(UsagePerHour!FW$4,Sales!$D$3:$ABF$3,0))/FW$2*INDEX(Usage!$D$5:$ABF$11,MATCH(UsagePerHour!$B$20,Usage!$C$5:$C$11,0),MATCH(UsagePerHour!FW$4,Usage!$D$3:$ABF$3,0)),"")</f>
        <v>36.561037801698959</v>
      </c>
      <c r="FX28" s="6">
        <f>IFERROR(INDEX(Sales!$D$5:$ABF$18,MATCH(UsagePerHour!$B28,Sales!$C$5:$C$18,0),MATCH(UsagePerHour!FX$4,Sales!$D$3:$ABF$3,0))/FX$2*INDEX(Usage!$D$5:$ABF$11,MATCH(UsagePerHour!$B$20,Usage!$C$5:$C$11,0),MATCH(UsagePerHour!FX$4,Usage!$D$3:$ABF$3,0)),"")</f>
        <v>9.6332187233443847</v>
      </c>
      <c r="FY28" s="6">
        <f>IFERROR(INDEX(Sales!$D$5:$ABF$18,MATCH(UsagePerHour!$B28,Sales!$C$5:$C$18,0),MATCH(UsagePerHour!FY$4,Sales!$D$3:$ABF$3,0))/FY$2*INDEX(Usage!$D$5:$ABF$11,MATCH(UsagePerHour!$B$20,Usage!$C$5:$C$11,0),MATCH(UsagePerHour!FY$4,Usage!$D$3:$ABF$3,0)),"")</f>
        <v>40.486315625318639</v>
      </c>
      <c r="FZ28" s="6">
        <f>IFERROR(INDEX(Sales!$D$5:$ABF$18,MATCH(UsagePerHour!$B28,Sales!$C$5:$C$18,0),MATCH(UsagePerHour!FZ$4,Sales!$D$3:$ABF$3,0))/FZ$2*INDEX(Usage!$D$5:$ABF$11,MATCH(UsagePerHour!$B$20,Usage!$C$5:$C$11,0),MATCH(UsagePerHour!FZ$4,Usage!$D$3:$ABF$3,0)),"")</f>
        <v>30.312300028577351</v>
      </c>
      <c r="GA28" s="6">
        <f>IFERROR(INDEX(Sales!$D$5:$ABF$18,MATCH(UsagePerHour!$B28,Sales!$C$5:$C$18,0),MATCH(UsagePerHour!GA$4,Sales!$D$3:$ABF$3,0))/GA$2*INDEX(Usage!$D$5:$ABF$11,MATCH(UsagePerHour!$B$20,Usage!$C$5:$C$11,0),MATCH(UsagePerHour!GA$4,Usage!$D$3:$ABF$3,0)),"")</f>
        <v>25.274071235078736</v>
      </c>
      <c r="GB28" s="6">
        <f>IFERROR(INDEX(Sales!$D$5:$ABF$18,MATCH(UsagePerHour!$B28,Sales!$C$5:$C$18,0),MATCH(UsagePerHour!GB$4,Sales!$D$3:$ABF$3,0))/GB$2*INDEX(Usage!$D$5:$ABF$11,MATCH(UsagePerHour!$B$20,Usage!$C$5:$C$11,0),MATCH(UsagePerHour!GB$4,Usage!$D$3:$ABF$3,0)),"")</f>
        <v>180.54695269099329</v>
      </c>
      <c r="GC28" s="6">
        <f>IFERROR(INDEX(Sales!$D$5:$ABF$18,MATCH(UsagePerHour!$B28,Sales!$C$5:$C$18,0),MATCH(UsagePerHour!GC$4,Sales!$D$3:$ABF$3,0))/GC$2*INDEX(Usage!$D$5:$ABF$11,MATCH(UsagePerHour!$B$20,Usage!$C$5:$C$11,0),MATCH(UsagePerHour!GC$4,Usage!$D$3:$ABF$3,0)),"")</f>
        <v>32.250845990398993</v>
      </c>
      <c r="GD28" s="6">
        <f>IFERROR(INDEX(Sales!$D$5:$ABF$18,MATCH(UsagePerHour!$B28,Sales!$C$5:$C$18,0),MATCH(UsagePerHour!GD$4,Sales!$D$3:$ABF$3,0))/GD$2*INDEX(Usage!$D$5:$ABF$11,MATCH(UsagePerHour!$B$20,Usage!$C$5:$C$11,0),MATCH(UsagePerHour!GD$4,Usage!$D$3:$ABF$3,0)),"")</f>
        <v>26.160775892299522</v>
      </c>
      <c r="GE28" s="6">
        <f>IFERROR(INDEX(Sales!$D$5:$ABF$18,MATCH(UsagePerHour!$B28,Sales!$C$5:$C$18,0),MATCH(UsagePerHour!GE$4,Sales!$D$3:$ABF$3,0))/GE$2*INDEX(Usage!$D$5:$ABF$11,MATCH(UsagePerHour!$B$20,Usage!$C$5:$C$11,0),MATCH(UsagePerHour!GE$4,Usage!$D$3:$ABF$3,0)),"")</f>
        <v>1.3357933033601515</v>
      </c>
      <c r="GF28" s="6">
        <f>IFERROR(INDEX(Sales!$D$5:$ABF$18,MATCH(UsagePerHour!$B28,Sales!$C$5:$C$18,0),MATCH(UsagePerHour!GF$4,Sales!$D$3:$ABF$3,0))/GF$2*INDEX(Usage!$D$5:$ABF$11,MATCH(UsagePerHour!$B$20,Usage!$C$5:$C$11,0),MATCH(UsagePerHour!GF$4,Usage!$D$3:$ABF$3,0)),"")</f>
        <v>45.383472619750947</v>
      </c>
      <c r="GG28" s="6">
        <f>IFERROR(INDEX(Sales!$D$5:$ABF$18,MATCH(UsagePerHour!$B28,Sales!$C$5:$C$18,0),MATCH(UsagePerHour!GG$4,Sales!$D$3:$ABF$3,0))/GG$2*INDEX(Usage!$D$5:$ABF$11,MATCH(UsagePerHour!$B$20,Usage!$C$5:$C$11,0),MATCH(UsagePerHour!GG$4,Usage!$D$3:$ABF$3,0)),"")</f>
        <v>21.98345605814287</v>
      </c>
      <c r="GH28" s="6">
        <f>IFERROR(INDEX(Sales!$D$5:$ABF$18,MATCH(UsagePerHour!$B28,Sales!$C$5:$C$18,0),MATCH(UsagePerHour!GH$4,Sales!$D$3:$ABF$3,0))/GH$2*INDEX(Usage!$D$5:$ABF$11,MATCH(UsagePerHour!$B$20,Usage!$C$5:$C$11,0),MATCH(UsagePerHour!GH$4,Usage!$D$3:$ABF$3,0)),"")</f>
        <v>23.417211019596703</v>
      </c>
      <c r="GI28" s="6">
        <f>IFERROR(INDEX(Sales!$D$5:$ABF$18,MATCH(UsagePerHour!$B28,Sales!$C$5:$C$18,0),MATCH(UsagePerHour!GI$4,Sales!$D$3:$ABF$3,0))/GI$2*INDEX(Usage!$D$5:$ABF$11,MATCH(UsagePerHour!$B$20,Usage!$C$5:$C$11,0),MATCH(UsagePerHour!GI$4,Usage!$D$3:$ABF$3,0)),"")</f>
        <v>253.58540597340664</v>
      </c>
      <c r="GJ28" s="6">
        <f>IFERROR(INDEX(Sales!$D$5:$ABF$18,MATCH(UsagePerHour!$B28,Sales!$C$5:$C$18,0),MATCH(UsagePerHour!GJ$4,Sales!$D$3:$ABF$3,0))/GJ$2*INDEX(Usage!$D$5:$ABF$11,MATCH(UsagePerHour!$B$20,Usage!$C$5:$C$11,0),MATCH(UsagePerHour!GJ$4,Usage!$D$3:$ABF$3,0)),"")</f>
        <v>18.578682682483116</v>
      </c>
      <c r="GK28" s="6">
        <f>IFERROR(INDEX(Sales!$D$5:$ABF$18,MATCH(UsagePerHour!$B28,Sales!$C$5:$C$18,0),MATCH(UsagePerHour!GK$4,Sales!$D$3:$ABF$3,0))/GK$2*INDEX(Usage!$D$5:$ABF$11,MATCH(UsagePerHour!$B$20,Usage!$C$5:$C$11,0),MATCH(UsagePerHour!GK$4,Usage!$D$3:$ABF$3,0)),"")</f>
        <v>21.322400639863691</v>
      </c>
      <c r="GL28" s="6">
        <f>IFERROR(INDEX(Sales!$D$5:$ABF$18,MATCH(UsagePerHour!$B28,Sales!$C$5:$C$18,0),MATCH(UsagePerHour!GL$4,Sales!$D$3:$ABF$3,0))/GL$2*INDEX(Usage!$D$5:$ABF$11,MATCH(UsagePerHour!$B$20,Usage!$C$5:$C$11,0),MATCH(UsagePerHour!GL$4,Usage!$D$3:$ABF$3,0)),"")</f>
        <v>15.462627450373647</v>
      </c>
      <c r="GM28" s="6">
        <f>IFERROR(INDEX(Sales!$D$5:$ABF$18,MATCH(UsagePerHour!$B28,Sales!$C$5:$C$18,0),MATCH(UsagePerHour!GM$4,Sales!$D$3:$ABF$3,0))/GM$2*INDEX(Usage!$D$5:$ABF$11,MATCH(UsagePerHour!$B$20,Usage!$C$5:$C$11,0),MATCH(UsagePerHour!GM$4,Usage!$D$3:$ABF$3,0)),"")</f>
        <v>35.534569277948144</v>
      </c>
      <c r="GN28" s="6">
        <f>IFERROR(INDEX(Sales!$D$5:$ABF$18,MATCH(UsagePerHour!$B28,Sales!$C$5:$C$18,0),MATCH(UsagePerHour!GN$4,Sales!$D$3:$ABF$3,0))/GN$2*INDEX(Usage!$D$5:$ABF$11,MATCH(UsagePerHour!$B$20,Usage!$C$5:$C$11,0),MATCH(UsagePerHour!GN$4,Usage!$D$3:$ABF$3,0)),"")</f>
        <v>28.349506209786025</v>
      </c>
      <c r="GO28" s="6">
        <f>IFERROR(INDEX(Sales!$D$5:$ABF$18,MATCH(UsagePerHour!$B28,Sales!$C$5:$C$18,0),MATCH(UsagePerHour!GO$4,Sales!$D$3:$ABF$3,0))/GO$2*INDEX(Usage!$D$5:$ABF$11,MATCH(UsagePerHour!$B$20,Usage!$C$5:$C$11,0),MATCH(UsagePerHour!GO$4,Usage!$D$3:$ABF$3,0)),"")</f>
        <v>27.967944049246242</v>
      </c>
      <c r="GP28" s="6">
        <f>IFERROR(INDEX(Sales!$D$5:$ABF$18,MATCH(UsagePerHour!$B28,Sales!$C$5:$C$18,0),MATCH(UsagePerHour!GP$4,Sales!$D$3:$ABF$3,0))/GP$2*INDEX(Usage!$D$5:$ABF$11,MATCH(UsagePerHour!$B$20,Usage!$C$5:$C$11,0),MATCH(UsagePerHour!GP$4,Usage!$D$3:$ABF$3,0)),"")</f>
        <v>402.68022047921011</v>
      </c>
      <c r="GQ28" s="6">
        <f>IFERROR(INDEX(Sales!$D$5:$ABF$18,MATCH(UsagePerHour!$B28,Sales!$C$5:$C$18,0),MATCH(UsagePerHour!GQ$4,Sales!$D$3:$ABF$3,0))/GQ$2*INDEX(Usage!$D$5:$ABF$11,MATCH(UsagePerHour!$B$20,Usage!$C$5:$C$11,0),MATCH(UsagePerHour!GQ$4,Usage!$D$3:$ABF$3,0)),"")</f>
        <v>34.842462149997075</v>
      </c>
      <c r="GR28" s="6">
        <f>IFERROR(INDEX(Sales!$D$5:$ABF$18,MATCH(UsagePerHour!$B28,Sales!$C$5:$C$18,0),MATCH(UsagePerHour!GR$4,Sales!$D$3:$ABF$3,0))/GR$2*INDEX(Usage!$D$5:$ABF$11,MATCH(UsagePerHour!$B$20,Usage!$C$5:$C$11,0),MATCH(UsagePerHour!GR$4,Usage!$D$3:$ABF$3,0)),"")</f>
        <v>34.590790041107745</v>
      </c>
      <c r="GS28" s="6">
        <f>IFERROR(INDEX(Sales!$D$5:$ABF$18,MATCH(UsagePerHour!$B28,Sales!$C$5:$C$18,0),MATCH(UsagePerHour!GS$4,Sales!$D$3:$ABF$3,0))/GS$2*INDEX(Usage!$D$5:$ABF$11,MATCH(UsagePerHour!$B$20,Usage!$C$5:$C$11,0),MATCH(UsagePerHour!GS$4,Usage!$D$3:$ABF$3,0)),"")</f>
        <v>10.747395833333332</v>
      </c>
      <c r="GT28" s="6">
        <f>IFERROR(INDEX(Sales!$D$5:$ABF$18,MATCH(UsagePerHour!$B28,Sales!$C$5:$C$18,0),MATCH(UsagePerHour!GT$4,Sales!$D$3:$ABF$3,0))/GT$2*INDEX(Usage!$D$5:$ABF$11,MATCH(UsagePerHour!$B$20,Usage!$C$5:$C$11,0),MATCH(UsagePerHour!GT$4,Usage!$D$3:$ABF$3,0)),"")</f>
        <v>25.226691272071466</v>
      </c>
      <c r="GU28" s="6">
        <f>IFERROR(INDEX(Sales!$D$5:$ABF$18,MATCH(UsagePerHour!$B28,Sales!$C$5:$C$18,0),MATCH(UsagePerHour!GU$4,Sales!$D$3:$ABF$3,0))/GU$2*INDEX(Usage!$D$5:$ABF$11,MATCH(UsagePerHour!$B$20,Usage!$C$5:$C$11,0),MATCH(UsagePerHour!GU$4,Usage!$D$3:$ABF$3,0)),"")</f>
        <v>18.754695178473924</v>
      </c>
      <c r="GV28" s="6">
        <f>IFERROR(INDEX(Sales!$D$5:$ABF$18,MATCH(UsagePerHour!$B28,Sales!$C$5:$C$18,0),MATCH(UsagePerHour!GV$4,Sales!$D$3:$ABF$3,0))/GV$2*INDEX(Usage!$D$5:$ABF$11,MATCH(UsagePerHour!$B$20,Usage!$C$5:$C$11,0),MATCH(UsagePerHour!GV$4,Usage!$D$3:$ABF$3,0)),"")</f>
        <v>20.049286148995822</v>
      </c>
      <c r="GW28" s="6">
        <f>IFERROR(INDEX(Sales!$D$5:$ABF$18,MATCH(UsagePerHour!$B28,Sales!$C$5:$C$18,0),MATCH(UsagePerHour!GW$4,Sales!$D$3:$ABF$3,0))/GW$2*INDEX(Usage!$D$5:$ABF$11,MATCH(UsagePerHour!$B$20,Usage!$C$5:$C$11,0),MATCH(UsagePerHour!GW$4,Usage!$D$3:$ABF$3,0)),"")</f>
        <v>230.50381621290387</v>
      </c>
      <c r="GX28" s="6">
        <f>IFERROR(INDEX(Sales!$D$5:$ABF$18,MATCH(UsagePerHour!$B28,Sales!$C$5:$C$18,0),MATCH(UsagePerHour!GX$4,Sales!$D$3:$ABF$3,0))/GX$2*INDEX(Usage!$D$5:$ABF$11,MATCH(UsagePerHour!$B$20,Usage!$C$5:$C$11,0),MATCH(UsagePerHour!GX$4,Usage!$D$3:$ABF$3,0)),"")</f>
        <v>19.042275192156808</v>
      </c>
      <c r="GY28" s="6">
        <f>IFERROR(INDEX(Sales!$D$5:$ABF$18,MATCH(UsagePerHour!$B28,Sales!$C$5:$C$18,0),MATCH(UsagePerHour!GY$4,Sales!$D$3:$ABF$3,0))/GY$2*INDEX(Usage!$D$5:$ABF$11,MATCH(UsagePerHour!$B$20,Usage!$C$5:$C$11,0),MATCH(UsagePerHour!GY$4,Usage!$D$3:$ABF$3,0)),"")</f>
        <v>39.211048485771705</v>
      </c>
      <c r="GZ28" s="6">
        <f>IFERROR(INDEX(Sales!$D$5:$ABF$18,MATCH(UsagePerHour!$B28,Sales!$C$5:$C$18,0),MATCH(UsagePerHour!GZ$4,Sales!$D$3:$ABF$3,0))/GZ$2*INDEX(Usage!$D$5:$ABF$11,MATCH(UsagePerHour!$B$20,Usage!$C$5:$C$11,0),MATCH(UsagePerHour!GZ$4,Usage!$D$3:$ABF$3,0)),"")</f>
        <v>39.960319361277442</v>
      </c>
      <c r="HA28" s="6">
        <f>IFERROR(INDEX(Sales!$D$5:$ABF$18,MATCH(UsagePerHour!$B28,Sales!$C$5:$C$18,0),MATCH(UsagePerHour!HA$4,Sales!$D$3:$ABF$3,0))/HA$2*INDEX(Usage!$D$5:$ABF$11,MATCH(UsagePerHour!$B$20,Usage!$C$5:$C$11,0),MATCH(UsagePerHour!HA$4,Usage!$D$3:$ABF$3,0)),"")</f>
        <v>36.885778058129944</v>
      </c>
      <c r="HB28" s="6">
        <f>IFERROR(INDEX(Sales!$D$5:$ABF$18,MATCH(UsagePerHour!$B28,Sales!$C$5:$C$18,0),MATCH(UsagePerHour!HB$4,Sales!$D$3:$ABF$3,0))/HB$2*INDEX(Usage!$D$5:$ABF$11,MATCH(UsagePerHour!$B$20,Usage!$C$5:$C$11,0),MATCH(UsagePerHour!HB$4,Usage!$D$3:$ABF$3,0)),"")</f>
        <v>13.532922927230882</v>
      </c>
      <c r="HC28" s="6">
        <f>IFERROR(INDEX(Sales!$D$5:$ABF$18,MATCH(UsagePerHour!$B28,Sales!$C$5:$C$18,0),MATCH(UsagePerHour!HC$4,Sales!$D$3:$ABF$3,0))/HC$2*INDEX(Usage!$D$5:$ABF$11,MATCH(UsagePerHour!$B$20,Usage!$C$5:$C$11,0),MATCH(UsagePerHour!HC$4,Usage!$D$3:$ABF$3,0)),"")</f>
        <v>31.149155061173929</v>
      </c>
      <c r="HD28" s="6">
        <f>IFERROR(INDEX(Sales!$D$5:$ABF$18,MATCH(UsagePerHour!$B28,Sales!$C$5:$C$18,0),MATCH(UsagePerHour!HD$4,Sales!$D$3:$ABF$3,0))/HD$2*INDEX(Usage!$D$5:$ABF$11,MATCH(UsagePerHour!$B$20,Usage!$C$5:$C$11,0),MATCH(UsagePerHour!HD$4,Usage!$D$3:$ABF$3,0)),"")</f>
        <v>272.95715565691944</v>
      </c>
      <c r="HE28" s="6">
        <f>IFERROR(INDEX(Sales!$D$5:$ABF$18,MATCH(UsagePerHour!$B28,Sales!$C$5:$C$18,0),MATCH(UsagePerHour!HE$4,Sales!$D$3:$ABF$3,0))/HE$2*INDEX(Usage!$D$5:$ABF$11,MATCH(UsagePerHour!$B$20,Usage!$C$5:$C$11,0),MATCH(UsagePerHour!HE$4,Usage!$D$3:$ABF$3,0)),"")</f>
        <v>16.882166765942692</v>
      </c>
      <c r="HF28" s="6">
        <f>IFERROR(INDEX(Sales!$D$5:$ABF$18,MATCH(UsagePerHour!$B28,Sales!$C$5:$C$18,0),MATCH(UsagePerHour!HF$4,Sales!$D$3:$ABF$3,0))/HF$2*INDEX(Usage!$D$5:$ABF$11,MATCH(UsagePerHour!$B$20,Usage!$C$5:$C$11,0),MATCH(UsagePerHour!HF$4,Usage!$D$3:$ABF$3,0)),"")</f>
        <v>23.973858915026685</v>
      </c>
      <c r="HG28" s="6">
        <f>IFERROR(INDEX(Sales!$D$5:$ABF$18,MATCH(UsagePerHour!$B28,Sales!$C$5:$C$18,0),MATCH(UsagePerHour!HG$4,Sales!$D$3:$ABF$3,0))/HG$2*INDEX(Usage!$D$5:$ABF$11,MATCH(UsagePerHour!$B$20,Usage!$C$5:$C$11,0),MATCH(UsagePerHour!HG$4,Usage!$D$3:$ABF$3,0)),"")</f>
        <v>20.720742049238151</v>
      </c>
      <c r="HH28" s="6">
        <f>IFERROR(INDEX(Sales!$D$5:$ABF$18,MATCH(UsagePerHour!$B28,Sales!$C$5:$C$18,0),MATCH(UsagePerHour!HH$4,Sales!$D$3:$ABF$3,0))/HH$2*INDEX(Usage!$D$5:$ABF$11,MATCH(UsagePerHour!$B$20,Usage!$C$5:$C$11,0),MATCH(UsagePerHour!HH$4,Usage!$D$3:$ABF$3,0)),"")</f>
        <v>58.685781109255743</v>
      </c>
      <c r="HI28" s="6">
        <f>IFERROR(INDEX(Sales!$D$5:$ABF$18,MATCH(UsagePerHour!$B28,Sales!$C$5:$C$18,0),MATCH(UsagePerHour!HI$4,Sales!$D$3:$ABF$3,0))/HI$2*INDEX(Usage!$D$5:$ABF$11,MATCH(UsagePerHour!$B$20,Usage!$C$5:$C$11,0),MATCH(UsagePerHour!HI$4,Usage!$D$3:$ABF$3,0)),"")</f>
        <v>20.144082761080888</v>
      </c>
      <c r="HJ28" s="6">
        <f>IFERROR(INDEX(Sales!$D$5:$ABF$18,MATCH(UsagePerHour!$B28,Sales!$C$5:$C$18,0),MATCH(UsagePerHour!HJ$4,Sales!$D$3:$ABF$3,0))/HJ$2*INDEX(Usage!$D$5:$ABF$11,MATCH(UsagePerHour!$B$20,Usage!$C$5:$C$11,0),MATCH(UsagePerHour!HJ$4,Usage!$D$3:$ABF$3,0)),"")</f>
        <v>24.691147735764112</v>
      </c>
      <c r="HK28" s="6">
        <f>IFERROR(INDEX(Sales!$D$5:$ABF$18,MATCH(UsagePerHour!$B28,Sales!$C$5:$C$18,0),MATCH(UsagePerHour!HK$4,Sales!$D$3:$ABF$3,0))/HK$2*INDEX(Usage!$D$5:$ABF$11,MATCH(UsagePerHour!$B$20,Usage!$C$5:$C$11,0),MATCH(UsagePerHour!HK$4,Usage!$D$3:$ABF$3,0)),"")</f>
        <v>171.85750474783376</v>
      </c>
      <c r="HL28" s="6">
        <f>IFERROR(INDEX(Sales!$D$5:$ABF$18,MATCH(UsagePerHour!$B28,Sales!$C$5:$C$18,0),MATCH(UsagePerHour!HL$4,Sales!$D$3:$ABF$3,0))/HL$2*INDEX(Usage!$D$5:$ABF$11,MATCH(UsagePerHour!$B$20,Usage!$C$5:$C$11,0),MATCH(UsagePerHour!HL$4,Usage!$D$3:$ABF$3,0)),"")</f>
        <v>19.024909190741681</v>
      </c>
      <c r="HM28" s="6">
        <f>IFERROR(INDEX(Sales!$D$5:$ABF$18,MATCH(UsagePerHour!$B28,Sales!$C$5:$C$18,0),MATCH(UsagePerHour!HM$4,Sales!$D$3:$ABF$3,0))/HM$2*INDEX(Usage!$D$5:$ABF$11,MATCH(UsagePerHour!$B$20,Usage!$C$5:$C$11,0),MATCH(UsagePerHour!HM$4,Usage!$D$3:$ABF$3,0)),"")</f>
        <v>54.729543735290825</v>
      </c>
      <c r="HN28" s="6">
        <f>IFERROR(INDEX(Sales!$D$5:$ABF$18,MATCH(UsagePerHour!$B28,Sales!$C$5:$C$18,0),MATCH(UsagePerHour!HN$4,Sales!$D$3:$ABF$3,0))/HN$2*INDEX(Usage!$D$5:$ABF$11,MATCH(UsagePerHour!$B$20,Usage!$C$5:$C$11,0),MATCH(UsagePerHour!HN$4,Usage!$D$3:$ABF$3,0)),"")</f>
        <v>7.427561215592478</v>
      </c>
      <c r="HO28" s="6">
        <f>IFERROR(INDEX(Sales!$D$5:$ABF$18,MATCH(UsagePerHour!$B28,Sales!$C$5:$C$18,0),MATCH(UsagePerHour!HO$4,Sales!$D$3:$ABF$3,0))/HO$2*INDEX(Usage!$D$5:$ABF$11,MATCH(UsagePerHour!$B$20,Usage!$C$5:$C$11,0),MATCH(UsagePerHour!HO$4,Usage!$D$3:$ABF$3,0)),"")</f>
        <v>56.875940410712808</v>
      </c>
      <c r="HP28" s="6">
        <f>IFERROR(INDEX(Sales!$D$5:$ABF$18,MATCH(UsagePerHour!$B28,Sales!$C$5:$C$18,0),MATCH(UsagePerHour!HP$4,Sales!$D$3:$ABF$3,0))/HP$2*INDEX(Usage!$D$5:$ABF$11,MATCH(UsagePerHour!$B$20,Usage!$C$5:$C$11,0),MATCH(UsagePerHour!HP$4,Usage!$D$3:$ABF$3,0)),"")</f>
        <v>21.277956707362744</v>
      </c>
      <c r="HQ28" s="6">
        <f>IFERROR(INDEX(Sales!$D$5:$ABF$18,MATCH(UsagePerHour!$B28,Sales!$C$5:$C$18,0),MATCH(UsagePerHour!HQ$4,Sales!$D$3:$ABF$3,0))/HQ$2*INDEX(Usage!$D$5:$ABF$11,MATCH(UsagePerHour!$B$20,Usage!$C$5:$C$11,0),MATCH(UsagePerHour!HQ$4,Usage!$D$3:$ABF$3,0)),"")</f>
        <v>32.32172207452566</v>
      </c>
      <c r="HR28" s="6">
        <f>IFERROR(INDEX(Sales!$D$5:$ABF$18,MATCH(UsagePerHour!$B28,Sales!$C$5:$C$18,0),MATCH(UsagePerHour!HR$4,Sales!$D$3:$ABF$3,0))/HR$2*INDEX(Usage!$D$5:$ABF$11,MATCH(UsagePerHour!$B$20,Usage!$C$5:$C$11,0),MATCH(UsagePerHour!HR$4,Usage!$D$3:$ABF$3,0)),"")</f>
        <v>305.10556027909826</v>
      </c>
      <c r="HS28" s="6">
        <f>IFERROR(INDEX(Sales!$D$5:$ABF$18,MATCH(UsagePerHour!$B28,Sales!$C$5:$C$18,0),MATCH(UsagePerHour!HS$4,Sales!$D$3:$ABF$3,0))/HS$2*INDEX(Usage!$D$5:$ABF$11,MATCH(UsagePerHour!$B$20,Usage!$C$5:$C$11,0),MATCH(UsagePerHour!HS$4,Usage!$D$3:$ABF$3,0)),"")</f>
        <v>21.69716030374077</v>
      </c>
      <c r="HT28" s="6">
        <f>IFERROR(INDEX(Sales!$D$5:$ABF$18,MATCH(UsagePerHour!$B28,Sales!$C$5:$C$18,0),MATCH(UsagePerHour!HT$4,Sales!$D$3:$ABF$3,0))/HT$2*INDEX(Usage!$D$5:$ABF$11,MATCH(UsagePerHour!$B$20,Usage!$C$5:$C$11,0),MATCH(UsagePerHour!HT$4,Usage!$D$3:$ABF$3,0)),"")</f>
        <v>26.20592694693315</v>
      </c>
      <c r="HU28" s="6">
        <f>IFERROR(INDEX(Sales!$D$5:$ABF$18,MATCH(UsagePerHour!$B28,Sales!$C$5:$C$18,0),MATCH(UsagePerHour!HU$4,Sales!$D$3:$ABF$3,0))/HU$2*INDEX(Usage!$D$5:$ABF$11,MATCH(UsagePerHour!$B$20,Usage!$C$5:$C$11,0),MATCH(UsagePerHour!HU$4,Usage!$D$3:$ABF$3,0)),"")</f>
        <v>10.963670754957741</v>
      </c>
      <c r="HV28" s="6">
        <f>IFERROR(INDEX(Sales!$D$5:$ABF$18,MATCH(UsagePerHour!$B28,Sales!$C$5:$C$18,0),MATCH(UsagePerHour!HV$4,Sales!$D$3:$ABF$3,0))/HV$2*INDEX(Usage!$D$5:$ABF$11,MATCH(UsagePerHour!$B$20,Usage!$C$5:$C$11,0),MATCH(UsagePerHour!HV$4,Usage!$D$3:$ABF$3,0)),"")</f>
        <v>50.539936102236418</v>
      </c>
      <c r="HW28" s="6">
        <f>IFERROR(INDEX(Sales!$D$5:$ABF$18,MATCH(UsagePerHour!$B28,Sales!$C$5:$C$18,0),MATCH(UsagePerHour!HW$4,Sales!$D$3:$ABF$3,0))/HW$2*INDEX(Usage!$D$5:$ABF$11,MATCH(UsagePerHour!$B$20,Usage!$C$5:$C$11,0),MATCH(UsagePerHour!HW$4,Usage!$D$3:$ABF$3,0)),"")</f>
        <v>41.181731719898551</v>
      </c>
      <c r="HX28" s="6">
        <f>IFERROR(INDEX(Sales!$D$5:$ABF$18,MATCH(UsagePerHour!$B28,Sales!$C$5:$C$18,0),MATCH(UsagePerHour!HX$4,Sales!$D$3:$ABF$3,0))/HX$2*INDEX(Usage!$D$5:$ABF$11,MATCH(UsagePerHour!$B$20,Usage!$C$5:$C$11,0),MATCH(UsagePerHour!HX$4,Usage!$D$3:$ABF$3,0)),"")</f>
        <v>21.907874521314408</v>
      </c>
      <c r="HY28" s="6">
        <f>IFERROR(INDEX(Sales!$D$5:$ABF$18,MATCH(UsagePerHour!$B28,Sales!$C$5:$C$18,0),MATCH(UsagePerHour!HY$4,Sales!$D$3:$ABF$3,0))/HY$2*INDEX(Usage!$D$5:$ABF$11,MATCH(UsagePerHour!$B$20,Usage!$C$5:$C$11,0),MATCH(UsagePerHour!HY$4,Usage!$D$3:$ABF$3,0)),"")</f>
        <v>323.0513475734611</v>
      </c>
      <c r="HZ28" s="6">
        <f>IFERROR(INDEX(Sales!$D$5:$ABF$18,MATCH(UsagePerHour!$B28,Sales!$C$5:$C$18,0),MATCH(UsagePerHour!HZ$4,Sales!$D$3:$ABF$3,0))/HZ$2*INDEX(Usage!$D$5:$ABF$11,MATCH(UsagePerHour!$B$20,Usage!$C$5:$C$11,0),MATCH(UsagePerHour!HZ$4,Usage!$D$3:$ABF$3,0)),"")</f>
        <v>34.412879296906496</v>
      </c>
      <c r="IA28" s="6">
        <f>IFERROR(INDEX(Sales!$D$5:$ABF$18,MATCH(UsagePerHour!$B28,Sales!$C$5:$C$18,0),MATCH(UsagePerHour!IA$4,Sales!$D$3:$ABF$3,0))/IA$2*INDEX(Usage!$D$5:$ABF$11,MATCH(UsagePerHour!$B$20,Usage!$C$5:$C$11,0),MATCH(UsagePerHour!IA$4,Usage!$D$3:$ABF$3,0)),"")</f>
        <v>17.654916094154746</v>
      </c>
      <c r="IB28" s="6">
        <f>IFERROR(INDEX(Sales!$D$5:$ABF$18,MATCH(UsagePerHour!$B28,Sales!$C$5:$C$18,0),MATCH(UsagePerHour!IB$4,Sales!$D$3:$ABF$3,0))/IB$2*INDEX(Usage!$D$5:$ABF$11,MATCH(UsagePerHour!$B$20,Usage!$C$5:$C$11,0),MATCH(UsagePerHour!IB$4,Usage!$D$3:$ABF$3,0)),"")</f>
        <v>9.5676920928933775</v>
      </c>
      <c r="IC28" s="6">
        <f>IFERROR(INDEX(Sales!$D$5:$ABF$18,MATCH(UsagePerHour!$B28,Sales!$C$5:$C$18,0),MATCH(UsagePerHour!IC$4,Sales!$D$3:$ABF$3,0))/IC$2*INDEX(Usage!$D$5:$ABF$11,MATCH(UsagePerHour!$B$20,Usage!$C$5:$C$11,0),MATCH(UsagePerHour!IC$4,Usage!$D$3:$ABF$3,0)),"")</f>
        <v>48.010189380494019</v>
      </c>
      <c r="ID28" s="6">
        <f>IFERROR(INDEX(Sales!$D$5:$ABF$18,MATCH(UsagePerHour!$B28,Sales!$C$5:$C$18,0),MATCH(UsagePerHour!ID$4,Sales!$D$3:$ABF$3,0))/ID$2*INDEX(Usage!$D$5:$ABF$11,MATCH(UsagePerHour!$B$20,Usage!$C$5:$C$11,0),MATCH(UsagePerHour!ID$4,Usage!$D$3:$ABF$3,0)),"")</f>
        <v>38.888845309068088</v>
      </c>
      <c r="IE28" s="6">
        <f>IFERROR(INDEX(Sales!$D$5:$ABF$18,MATCH(UsagePerHour!$B28,Sales!$C$5:$C$18,0),MATCH(UsagePerHour!IE$4,Sales!$D$3:$ABF$3,0))/IE$2*INDEX(Usage!$D$5:$ABF$11,MATCH(UsagePerHour!$B$20,Usage!$C$5:$C$11,0),MATCH(UsagePerHour!IE$4,Usage!$D$3:$ABF$3,0)),"")</f>
        <v>35.885059412509797</v>
      </c>
      <c r="IF28" s="6">
        <f>IFERROR(INDEX(Sales!$D$5:$ABF$18,MATCH(UsagePerHour!$B28,Sales!$C$5:$C$18,0),MATCH(UsagePerHour!IF$4,Sales!$D$3:$ABF$3,0))/IF$2*INDEX(Usage!$D$5:$ABF$11,MATCH(UsagePerHour!$B$20,Usage!$C$5:$C$11,0),MATCH(UsagePerHour!IF$4,Usage!$D$3:$ABF$3,0)),"")</f>
        <v>343.06666687062506</v>
      </c>
      <c r="IG28" s="6">
        <f>IFERROR(INDEX(Sales!$D$5:$ABF$18,MATCH(UsagePerHour!$B28,Sales!$C$5:$C$18,0),MATCH(UsagePerHour!IG$4,Sales!$D$3:$ABF$3,0))/IG$2*INDEX(Usage!$D$5:$ABF$11,MATCH(UsagePerHour!$B$20,Usage!$C$5:$C$11,0),MATCH(UsagePerHour!IG$4,Usage!$D$3:$ABF$3,0)),"")</f>
        <v>30.485823135764793</v>
      </c>
      <c r="IH28" s="6">
        <f>IFERROR(INDEX(Sales!$D$5:$ABF$18,MATCH(UsagePerHour!$B28,Sales!$C$5:$C$18,0),MATCH(UsagePerHour!IH$4,Sales!$D$3:$ABF$3,0))/IH$2*INDEX(Usage!$D$5:$ABF$11,MATCH(UsagePerHour!$B$20,Usage!$C$5:$C$11,0),MATCH(UsagePerHour!IH$4,Usage!$D$3:$ABF$3,0)),"")</f>
        <v>20.704096100387392</v>
      </c>
      <c r="II28" s="6">
        <f>IFERROR(INDEX(Sales!$D$5:$ABF$18,MATCH(UsagePerHour!$B28,Sales!$C$5:$C$18,0),MATCH(UsagePerHour!II$4,Sales!$D$3:$ABF$3,0))/II$2*INDEX(Usage!$D$5:$ABF$11,MATCH(UsagePerHour!$B$20,Usage!$C$5:$C$11,0),MATCH(UsagePerHour!II$4,Usage!$D$3:$ABF$3,0)),"")</f>
        <v>19.342087713954044</v>
      </c>
      <c r="IJ28" s="6">
        <f>IFERROR(INDEX(Sales!$D$5:$ABF$18,MATCH(UsagePerHour!$B28,Sales!$C$5:$C$18,0),MATCH(UsagePerHour!IJ$4,Sales!$D$3:$ABF$3,0))/IJ$2*INDEX(Usage!$D$5:$ABF$11,MATCH(UsagePerHour!$B$20,Usage!$C$5:$C$11,0),MATCH(UsagePerHour!IJ$4,Usage!$D$3:$ABF$3,0)),"")</f>
        <v>46.57642862188316</v>
      </c>
      <c r="IK28" s="6">
        <f>IFERROR(INDEX(Sales!$D$5:$ABF$18,MATCH(UsagePerHour!$B28,Sales!$C$5:$C$18,0),MATCH(UsagePerHour!IK$4,Sales!$D$3:$ABF$3,0))/IK$2*INDEX(Usage!$D$5:$ABF$11,MATCH(UsagePerHour!$B$20,Usage!$C$5:$C$11,0),MATCH(UsagePerHour!IK$4,Usage!$D$3:$ABF$3,0)),"")</f>
        <v>38.812212352424289</v>
      </c>
      <c r="IL28" s="6">
        <f>IFERROR(INDEX(Sales!$D$5:$ABF$18,MATCH(UsagePerHour!$B28,Sales!$C$5:$C$18,0),MATCH(UsagePerHour!IL$4,Sales!$D$3:$ABF$3,0))/IL$2*INDEX(Usage!$D$5:$ABF$11,MATCH(UsagePerHour!$B$20,Usage!$C$5:$C$11,0),MATCH(UsagePerHour!IL$4,Usage!$D$3:$ABF$3,0)),"")</f>
        <v>36.123585486241069</v>
      </c>
      <c r="IM28" s="6">
        <f>IFERROR(INDEX(Sales!$D$5:$ABF$18,MATCH(UsagePerHour!$B28,Sales!$C$5:$C$18,0),MATCH(UsagePerHour!IM$4,Sales!$D$3:$ABF$3,0))/IM$2*INDEX(Usage!$D$5:$ABF$11,MATCH(UsagePerHour!$B$20,Usage!$C$5:$C$11,0),MATCH(UsagePerHour!IM$4,Usage!$D$3:$ABF$3,0)),"")</f>
        <v>242.77734274806411</v>
      </c>
      <c r="IN28" s="6">
        <f>IFERROR(INDEX(Sales!$D$5:$ABF$18,MATCH(UsagePerHour!$B28,Sales!$C$5:$C$18,0),MATCH(UsagePerHour!IN$4,Sales!$D$3:$ABF$3,0))/IN$2*INDEX(Usage!$D$5:$ABF$11,MATCH(UsagePerHour!$B$20,Usage!$C$5:$C$11,0),MATCH(UsagePerHour!IN$4,Usage!$D$3:$ABF$3,0)),"")</f>
        <v>30.840518953267729</v>
      </c>
      <c r="IO28" s="6">
        <f>IFERROR(INDEX(Sales!$D$5:$ABF$18,MATCH(UsagePerHour!$B28,Sales!$C$5:$C$18,0),MATCH(UsagePerHour!IO$4,Sales!$D$3:$ABF$3,0))/IO$2*INDEX(Usage!$D$5:$ABF$11,MATCH(UsagePerHour!$B$20,Usage!$C$5:$C$11,0),MATCH(UsagePerHour!IO$4,Usage!$D$3:$ABF$3,0)),"")</f>
        <v>19.999838333759953</v>
      </c>
      <c r="IP28" s="6">
        <f>IFERROR(INDEX(Sales!$D$5:$ABF$18,MATCH(UsagePerHour!$B28,Sales!$C$5:$C$18,0),MATCH(UsagePerHour!IP$4,Sales!$D$3:$ABF$3,0))/IP$2*INDEX(Usage!$D$5:$ABF$11,MATCH(UsagePerHour!$B$20,Usage!$C$5:$C$11,0),MATCH(UsagePerHour!IP$4,Usage!$D$3:$ABF$3,0)),"")</f>
        <v>10.419647233350107</v>
      </c>
      <c r="IQ28" s="6">
        <f>IFERROR(INDEX(Sales!$D$5:$ABF$18,MATCH(UsagePerHour!$B28,Sales!$C$5:$C$18,0),MATCH(UsagePerHour!IQ$4,Sales!$D$3:$ABF$3,0))/IQ$2*INDEX(Usage!$D$5:$ABF$11,MATCH(UsagePerHour!$B$20,Usage!$C$5:$C$11,0),MATCH(UsagePerHour!IQ$4,Usage!$D$3:$ABF$3,0)),"")</f>
        <v>56.276458759613348</v>
      </c>
      <c r="IR28" s="6">
        <f>IFERROR(INDEX(Sales!$D$5:$ABF$18,MATCH(UsagePerHour!$B28,Sales!$C$5:$C$18,0),MATCH(UsagePerHour!IR$4,Sales!$D$3:$ABF$3,0))/IR$2*INDEX(Usage!$D$5:$ABF$11,MATCH(UsagePerHour!$B$20,Usage!$C$5:$C$11,0),MATCH(UsagePerHour!IR$4,Usage!$D$3:$ABF$3,0)),"")</f>
        <v>27.939044158250056</v>
      </c>
      <c r="IS28" s="6">
        <f>IFERROR(INDEX(Sales!$D$5:$ABF$18,MATCH(UsagePerHour!$B28,Sales!$C$5:$C$18,0),MATCH(UsagePerHour!IS$4,Sales!$D$3:$ABF$3,0))/IS$2*INDEX(Usage!$D$5:$ABF$11,MATCH(UsagePerHour!$B$20,Usage!$C$5:$C$11,0),MATCH(UsagePerHour!IS$4,Usage!$D$3:$ABF$3,0)),"")</f>
        <v>14.773954890308438</v>
      </c>
      <c r="IT28" s="6">
        <f>IFERROR(INDEX(Sales!$D$5:$ABF$18,MATCH(UsagePerHour!$B28,Sales!$C$5:$C$18,0),MATCH(UsagePerHour!IT$4,Sales!$D$3:$ABF$3,0))/IT$2*INDEX(Usage!$D$5:$ABF$11,MATCH(UsagePerHour!$B$20,Usage!$C$5:$C$11,0),MATCH(UsagePerHour!IT$4,Usage!$D$3:$ABF$3,0)),"")</f>
        <v>136.47762704553122</v>
      </c>
      <c r="IU28" s="6">
        <f>IFERROR(INDEX(Sales!$D$5:$ABF$18,MATCH(UsagePerHour!$B28,Sales!$C$5:$C$18,0),MATCH(UsagePerHour!IU$4,Sales!$D$3:$ABF$3,0))/IU$2*INDEX(Usage!$D$5:$ABF$11,MATCH(UsagePerHour!$B$20,Usage!$C$5:$C$11,0),MATCH(UsagePerHour!IU$4,Usage!$D$3:$ABF$3,0)),"")</f>
        <v>25.185975159732621</v>
      </c>
      <c r="IV28" s="6">
        <f>IFERROR(INDEX(Sales!$D$5:$ABF$18,MATCH(UsagePerHour!$B28,Sales!$C$5:$C$18,0),MATCH(UsagePerHour!IV$4,Sales!$D$3:$ABF$3,0))/IV$2*INDEX(Usage!$D$5:$ABF$11,MATCH(UsagePerHour!$B$20,Usage!$C$5:$C$11,0),MATCH(UsagePerHour!IV$4,Usage!$D$3:$ABF$3,0)),"")</f>
        <v>24.329225263856056</v>
      </c>
      <c r="IW28" s="6">
        <f>IFERROR(INDEX(Sales!$D$5:$ABF$18,MATCH(UsagePerHour!$B28,Sales!$C$5:$C$18,0),MATCH(UsagePerHour!IW$4,Sales!$D$3:$ABF$3,0))/IW$2*INDEX(Usage!$D$5:$ABF$11,MATCH(UsagePerHour!$B$20,Usage!$C$5:$C$11,0),MATCH(UsagePerHour!IW$4,Usage!$D$3:$ABF$3,0)),"")</f>
        <v>16.892751975441989</v>
      </c>
      <c r="IX28" s="6">
        <f>IFERROR(INDEX(Sales!$D$5:$ABF$18,MATCH(UsagePerHour!$B28,Sales!$C$5:$C$18,0),MATCH(UsagePerHour!IX$4,Sales!$D$3:$ABF$3,0))/IX$2*INDEX(Usage!$D$5:$ABF$11,MATCH(UsagePerHour!$B$20,Usage!$C$5:$C$11,0),MATCH(UsagePerHour!IX$4,Usage!$D$3:$ABF$3,0)),"")</f>
        <v>40.700919056582883</v>
      </c>
      <c r="IY28" s="6">
        <f>IFERROR(INDEX(Sales!$D$5:$ABF$18,MATCH(UsagePerHour!$B28,Sales!$C$5:$C$18,0),MATCH(UsagePerHour!IY$4,Sales!$D$3:$ABF$3,0))/IY$2*INDEX(Usage!$D$5:$ABF$11,MATCH(UsagePerHour!$B$20,Usage!$C$5:$C$11,0),MATCH(UsagePerHour!IY$4,Usage!$D$3:$ABF$3,0)),"")</f>
        <v>26.860517665081545</v>
      </c>
      <c r="IZ28" s="6">
        <f>IFERROR(INDEX(Sales!$D$5:$ABF$18,MATCH(UsagePerHour!$B28,Sales!$C$5:$C$18,0),MATCH(UsagePerHour!IZ$4,Sales!$D$3:$ABF$3,0))/IZ$2*INDEX(Usage!$D$5:$ABF$11,MATCH(UsagePerHour!$B$20,Usage!$C$5:$C$11,0),MATCH(UsagePerHour!IZ$4,Usage!$D$3:$ABF$3,0)),"")</f>
        <v>21.408768017655579</v>
      </c>
      <c r="JA28" s="6">
        <f>IFERROR(INDEX(Sales!$D$5:$ABF$18,MATCH(UsagePerHour!$B28,Sales!$C$5:$C$18,0),MATCH(UsagePerHour!JA$4,Sales!$D$3:$ABF$3,0))/JA$2*INDEX(Usage!$D$5:$ABF$11,MATCH(UsagePerHour!$B$20,Usage!$C$5:$C$11,0),MATCH(UsagePerHour!JA$4,Usage!$D$3:$ABF$3,0)),"")</f>
        <v>336.82304788080432</v>
      </c>
      <c r="JB28" s="6">
        <f>IFERROR(INDEX(Sales!$D$5:$ABF$18,MATCH(UsagePerHour!$B28,Sales!$C$5:$C$18,0),MATCH(UsagePerHour!JB$4,Sales!$D$3:$ABF$3,0))/JB$2*INDEX(Usage!$D$5:$ABF$11,MATCH(UsagePerHour!$B$20,Usage!$C$5:$C$11,0),MATCH(UsagePerHour!JB$4,Usage!$D$3:$ABF$3,0)),"")</f>
        <v>37.52095634821837</v>
      </c>
      <c r="JC28" s="6">
        <f>IFERROR(INDEX(Sales!$D$5:$ABF$18,MATCH(UsagePerHour!$B28,Sales!$C$5:$C$18,0),MATCH(UsagePerHour!JC$4,Sales!$D$3:$ABF$3,0))/JC$2*INDEX(Usage!$D$5:$ABF$11,MATCH(UsagePerHour!$B$20,Usage!$C$5:$C$11,0),MATCH(UsagePerHour!JC$4,Usage!$D$3:$ABF$3,0)),"")</f>
        <v>36.186806872232864</v>
      </c>
      <c r="JD28" s="6">
        <f>IFERROR(INDEX(Sales!$D$5:$ABF$18,MATCH(UsagePerHour!$B28,Sales!$C$5:$C$18,0),MATCH(UsagePerHour!JD$4,Sales!$D$3:$ABF$3,0))/JD$2*INDEX(Usage!$D$5:$ABF$11,MATCH(UsagePerHour!$B$20,Usage!$C$5:$C$11,0),MATCH(UsagePerHour!JD$4,Usage!$D$3:$ABF$3,0)),"")</f>
        <v>37.071081504213375</v>
      </c>
      <c r="JE28" s="6">
        <f>IFERROR(INDEX(Sales!$D$5:$ABF$18,MATCH(UsagePerHour!$B28,Sales!$C$5:$C$18,0),MATCH(UsagePerHour!JE$4,Sales!$D$3:$ABF$3,0))/JE$2*INDEX(Usage!$D$5:$ABF$11,MATCH(UsagePerHour!$B$20,Usage!$C$5:$C$11,0),MATCH(UsagePerHour!JE$4,Usage!$D$3:$ABF$3,0)),"")</f>
        <v>82.690964063681051</v>
      </c>
      <c r="JF28" s="6">
        <f>IFERROR(INDEX(Sales!$D$5:$ABF$18,MATCH(UsagePerHour!$B28,Sales!$C$5:$C$18,0),MATCH(UsagePerHour!JF$4,Sales!$D$3:$ABF$3,0))/JF$2*INDEX(Usage!$D$5:$ABF$11,MATCH(UsagePerHour!$B$20,Usage!$C$5:$C$11,0),MATCH(UsagePerHour!JF$4,Usage!$D$3:$ABF$3,0)),"")</f>
        <v>14.543767478391985</v>
      </c>
      <c r="JG28" s="6">
        <f>IFERROR(INDEX(Sales!$D$5:$ABF$18,MATCH(UsagePerHour!$B28,Sales!$C$5:$C$18,0),MATCH(UsagePerHour!JG$4,Sales!$D$3:$ABF$3,0))/JG$2*INDEX(Usage!$D$5:$ABF$11,MATCH(UsagePerHour!$B$20,Usage!$C$5:$C$11,0),MATCH(UsagePerHour!JG$4,Usage!$D$3:$ABF$3,0)),"")</f>
        <v>28.155715636722338</v>
      </c>
      <c r="JH28" s="6">
        <f>IFERROR(INDEX(Sales!$D$5:$ABF$18,MATCH(UsagePerHour!$B28,Sales!$C$5:$C$18,0),MATCH(UsagePerHour!JH$4,Sales!$D$3:$ABF$3,0))/JH$2*INDEX(Usage!$D$5:$ABF$11,MATCH(UsagePerHour!$B$20,Usage!$C$5:$C$11,0),MATCH(UsagePerHour!JH$4,Usage!$D$3:$ABF$3,0)),"")</f>
        <v>364.8185585600628</v>
      </c>
      <c r="JI28" s="6">
        <f>IFERROR(INDEX(Sales!$D$5:$ABF$18,MATCH(UsagePerHour!$B28,Sales!$C$5:$C$18,0),MATCH(UsagePerHour!JI$4,Sales!$D$3:$ABF$3,0))/JI$2*INDEX(Usage!$D$5:$ABF$11,MATCH(UsagePerHour!$B$20,Usage!$C$5:$C$11,0),MATCH(UsagePerHour!JI$4,Usage!$D$3:$ABF$3,0)),"")</f>
        <v>36.237677376973508</v>
      </c>
      <c r="JJ28" s="6">
        <f>IFERROR(INDEX(Sales!$D$5:$ABF$18,MATCH(UsagePerHour!$B28,Sales!$C$5:$C$18,0),MATCH(UsagePerHour!JJ$4,Sales!$D$3:$ABF$3,0))/JJ$2*INDEX(Usage!$D$5:$ABF$11,MATCH(UsagePerHour!$B$20,Usage!$C$5:$C$11,0),MATCH(UsagePerHour!JJ$4,Usage!$D$3:$ABF$3,0)),"")</f>
        <v>14.348541964556523</v>
      </c>
      <c r="JK28" s="6">
        <f>IFERROR(INDEX(Sales!$D$5:$ABF$18,MATCH(UsagePerHour!$B28,Sales!$C$5:$C$18,0),MATCH(UsagePerHour!JK$4,Sales!$D$3:$ABF$3,0))/JK$2*INDEX(Usage!$D$5:$ABF$11,MATCH(UsagePerHour!$B$20,Usage!$C$5:$C$11,0),MATCH(UsagePerHour!JK$4,Usage!$D$3:$ABF$3,0)),"")</f>
        <v>13.535614310265897</v>
      </c>
      <c r="JL28" s="6">
        <f>IFERROR(INDEX(Sales!$D$5:$ABF$18,MATCH(UsagePerHour!$B28,Sales!$C$5:$C$18,0),MATCH(UsagePerHour!JL$4,Sales!$D$3:$ABF$3,0))/JL$2*INDEX(Usage!$D$5:$ABF$11,MATCH(UsagePerHour!$B$20,Usage!$C$5:$C$11,0),MATCH(UsagePerHour!JL$4,Usage!$D$3:$ABF$3,0)),"")</f>
        <v>25.351716539403938</v>
      </c>
      <c r="JM28" s="6">
        <f>IFERROR(INDEX(Sales!$D$5:$ABF$18,MATCH(UsagePerHour!$B28,Sales!$C$5:$C$18,0),MATCH(UsagePerHour!JM$4,Sales!$D$3:$ABF$3,0))/JM$2*INDEX(Usage!$D$5:$ABF$11,MATCH(UsagePerHour!$B$20,Usage!$C$5:$C$11,0),MATCH(UsagePerHour!JM$4,Usage!$D$3:$ABF$3,0)),"")</f>
        <v>19.446508414027242</v>
      </c>
      <c r="JN28" s="6">
        <f>IFERROR(INDEX(Sales!$D$5:$ABF$18,MATCH(UsagePerHour!$B28,Sales!$C$5:$C$18,0),MATCH(UsagePerHour!JN$4,Sales!$D$3:$ABF$3,0))/JN$2*INDEX(Usage!$D$5:$ABF$11,MATCH(UsagePerHour!$B$20,Usage!$C$5:$C$11,0),MATCH(UsagePerHour!JN$4,Usage!$D$3:$ABF$3,0)),"")</f>
        <v>22.678333131141574</v>
      </c>
      <c r="JO28" s="6">
        <f>IFERROR(INDEX(Sales!$D$5:$ABF$18,MATCH(UsagePerHour!$B28,Sales!$C$5:$C$18,0),MATCH(UsagePerHour!JO$4,Sales!$D$3:$ABF$3,0))/JO$2*INDEX(Usage!$D$5:$ABF$11,MATCH(UsagePerHour!$B$20,Usage!$C$5:$C$11,0),MATCH(UsagePerHour!JO$4,Usage!$D$3:$ABF$3,0)),"")</f>
        <v>185.7368549431059</v>
      </c>
      <c r="JP28" s="6">
        <f>IFERROR(INDEX(Sales!$D$5:$ABF$18,MATCH(UsagePerHour!$B28,Sales!$C$5:$C$18,0),MATCH(UsagePerHour!JP$4,Sales!$D$3:$ABF$3,0))/JP$2*INDEX(Usage!$D$5:$ABF$11,MATCH(UsagePerHour!$B$20,Usage!$C$5:$C$11,0),MATCH(UsagePerHour!JP$4,Usage!$D$3:$ABF$3,0)),"")</f>
        <v>10.008441761952422</v>
      </c>
      <c r="JQ28" s="6">
        <f>IFERROR(INDEX(Sales!$D$5:$ABF$18,MATCH(UsagePerHour!$B28,Sales!$C$5:$C$18,0),MATCH(UsagePerHour!JQ$4,Sales!$D$3:$ABF$3,0))/JQ$2*INDEX(Usage!$D$5:$ABF$11,MATCH(UsagePerHour!$B$20,Usage!$C$5:$C$11,0),MATCH(UsagePerHour!JQ$4,Usage!$D$3:$ABF$3,0)),"")</f>
        <v>24.38009036914945</v>
      </c>
      <c r="JR28" s="6">
        <f>IFERROR(INDEX(Sales!$D$5:$ABF$18,MATCH(UsagePerHour!$B28,Sales!$C$5:$C$18,0),MATCH(UsagePerHour!JR$4,Sales!$D$3:$ABF$3,0))/JR$2*INDEX(Usage!$D$5:$ABF$11,MATCH(UsagePerHour!$B$20,Usage!$C$5:$C$11,0),MATCH(UsagePerHour!JR$4,Usage!$D$3:$ABF$3,0)),"")</f>
        <v>11.251949571094359</v>
      </c>
      <c r="JS28" s="6">
        <f>IFERROR(INDEX(Sales!$D$5:$ABF$18,MATCH(UsagePerHour!$B28,Sales!$C$5:$C$18,0),MATCH(UsagePerHour!JS$4,Sales!$D$3:$ABF$3,0))/JS$2*INDEX(Usage!$D$5:$ABF$11,MATCH(UsagePerHour!$B$20,Usage!$C$5:$C$11,0),MATCH(UsagePerHour!JS$4,Usage!$D$3:$ABF$3,0)),"")</f>
        <v>43.902886647237104</v>
      </c>
      <c r="JT28" s="6">
        <f>IFERROR(INDEX(Sales!$D$5:$ABF$18,MATCH(UsagePerHour!$B28,Sales!$C$5:$C$18,0),MATCH(UsagePerHour!JT$4,Sales!$D$3:$ABF$3,0))/JT$2*INDEX(Usage!$D$5:$ABF$11,MATCH(UsagePerHour!$B$20,Usage!$C$5:$C$11,0),MATCH(UsagePerHour!JT$4,Usage!$D$3:$ABF$3,0)),"")</f>
        <v>49.908917125829305</v>
      </c>
      <c r="JU28" s="6">
        <f>IFERROR(INDEX(Sales!$D$5:$ABF$18,MATCH(UsagePerHour!$B28,Sales!$C$5:$C$18,0),MATCH(UsagePerHour!JU$4,Sales!$D$3:$ABF$3,0))/JU$2*INDEX(Usage!$D$5:$ABF$11,MATCH(UsagePerHour!$B$20,Usage!$C$5:$C$11,0),MATCH(UsagePerHour!JU$4,Usage!$D$3:$ABF$3,0)),"")</f>
        <v>28.130849198706073</v>
      </c>
      <c r="JV28" s="6">
        <f>IFERROR(INDEX(Sales!$D$5:$ABF$18,MATCH(UsagePerHour!$B28,Sales!$C$5:$C$18,0),MATCH(UsagePerHour!JV$4,Sales!$D$3:$ABF$3,0))/JV$2*INDEX(Usage!$D$5:$ABF$11,MATCH(UsagePerHour!$B$20,Usage!$C$5:$C$11,0),MATCH(UsagePerHour!JV$4,Usage!$D$3:$ABF$3,0)),"")</f>
        <v>363.42488938723557</v>
      </c>
      <c r="JW28" s="6">
        <f>IFERROR(INDEX(Sales!$D$5:$ABF$18,MATCH(UsagePerHour!$B28,Sales!$C$5:$C$18,0),MATCH(UsagePerHour!JW$4,Sales!$D$3:$ABF$3,0))/JW$2*INDEX(Usage!$D$5:$ABF$11,MATCH(UsagePerHour!$B$20,Usage!$C$5:$C$11,0),MATCH(UsagePerHour!JW$4,Usage!$D$3:$ABF$3,0)),"")</f>
        <v>12.444176111978674</v>
      </c>
      <c r="JX28" s="6">
        <f>IFERROR(INDEX(Sales!$D$5:$ABF$18,MATCH(UsagePerHour!$B28,Sales!$C$5:$C$18,0),MATCH(UsagePerHour!JX$4,Sales!$D$3:$ABF$3,0))/JX$2*INDEX(Usage!$D$5:$ABF$11,MATCH(UsagePerHour!$B$20,Usage!$C$5:$C$11,0),MATCH(UsagePerHour!JX$4,Usage!$D$3:$ABF$3,0)),"")</f>
        <v>27.050544805218468</v>
      </c>
      <c r="JY28" s="6">
        <f>IFERROR(INDEX(Sales!$D$5:$ABF$18,MATCH(UsagePerHour!$B28,Sales!$C$5:$C$18,0),MATCH(UsagePerHour!JY$4,Sales!$D$3:$ABF$3,0))/JY$2*INDEX(Usage!$D$5:$ABF$11,MATCH(UsagePerHour!$B$20,Usage!$C$5:$C$11,0),MATCH(UsagePerHour!JY$4,Usage!$D$3:$ABF$3,0)),"")</f>
        <v>9.974709212268003</v>
      </c>
      <c r="JZ28" s="6">
        <f>IFERROR(INDEX(Sales!$D$5:$ABF$18,MATCH(UsagePerHour!$B28,Sales!$C$5:$C$18,0),MATCH(UsagePerHour!JZ$4,Sales!$D$3:$ABF$3,0))/JZ$2*INDEX(Usage!$D$5:$ABF$11,MATCH(UsagePerHour!$B$20,Usage!$C$5:$C$11,0),MATCH(UsagePerHour!JZ$4,Usage!$D$3:$ABF$3,0)),"")</f>
        <v>85.688300388536916</v>
      </c>
      <c r="KA28" s="6">
        <f>IFERROR(INDEX(Sales!$D$5:$ABF$18,MATCH(UsagePerHour!$B28,Sales!$C$5:$C$18,0),MATCH(UsagePerHour!KA$4,Sales!$D$3:$ABF$3,0))/KA$2*INDEX(Usage!$D$5:$ABF$11,MATCH(UsagePerHour!$B$20,Usage!$C$5:$C$11,0),MATCH(UsagePerHour!KA$4,Usage!$D$3:$ABF$3,0)),"")</f>
        <v>14.756192811218183</v>
      </c>
      <c r="KB28" s="6">
        <f>IFERROR(INDEX(Sales!$D$5:$ABF$18,MATCH(UsagePerHour!$B28,Sales!$C$5:$C$18,0),MATCH(UsagePerHour!KB$4,Sales!$D$3:$ABF$3,0))/KB$2*INDEX(Usage!$D$5:$ABF$11,MATCH(UsagePerHour!$B$20,Usage!$C$5:$C$11,0),MATCH(UsagePerHour!KB$4,Usage!$D$3:$ABF$3,0)),"")</f>
        <v>34.407147562963047</v>
      </c>
      <c r="KC28" s="6">
        <f>IFERROR(INDEX(Sales!$D$5:$ABF$18,MATCH(UsagePerHour!$B28,Sales!$C$5:$C$18,0),MATCH(UsagePerHour!KC$4,Sales!$D$3:$ABF$3,0))/KC$2*INDEX(Usage!$D$5:$ABF$11,MATCH(UsagePerHour!$B$20,Usage!$C$5:$C$11,0),MATCH(UsagePerHour!KC$4,Usage!$D$3:$ABF$3,0)),"")</f>
        <v>315.03324498694536</v>
      </c>
      <c r="KD28" s="6">
        <f>IFERROR(INDEX(Sales!$D$5:$ABF$18,MATCH(UsagePerHour!$B28,Sales!$C$5:$C$18,0),MATCH(UsagePerHour!KD$4,Sales!$D$3:$ABF$3,0))/KD$2*INDEX(Usage!$D$5:$ABF$11,MATCH(UsagePerHour!$B$20,Usage!$C$5:$C$11,0),MATCH(UsagePerHour!KD$4,Usage!$D$3:$ABF$3,0)),"")</f>
        <v>25.826900081112495</v>
      </c>
      <c r="KE28" s="6">
        <f>IFERROR(INDEX(Sales!$D$5:$ABF$18,MATCH(UsagePerHour!$B28,Sales!$C$5:$C$18,0),MATCH(UsagePerHour!KE$4,Sales!$D$3:$ABF$3,0))/KE$2*INDEX(Usage!$D$5:$ABF$11,MATCH(UsagePerHour!$B$20,Usage!$C$5:$C$11,0),MATCH(UsagePerHour!KE$4,Usage!$D$3:$ABF$3,0)),"")</f>
        <v>32.578797312136693</v>
      </c>
      <c r="KF28" s="6">
        <f>IFERROR(INDEX(Sales!$D$5:$ABF$18,MATCH(UsagePerHour!$B28,Sales!$C$5:$C$18,0),MATCH(UsagePerHour!KF$4,Sales!$D$3:$ABF$3,0))/KF$2*INDEX(Usage!$D$5:$ABF$11,MATCH(UsagePerHour!$B$20,Usage!$C$5:$C$11,0),MATCH(UsagePerHour!KF$4,Usage!$D$3:$ABF$3,0)),"")</f>
        <v>18.089219127001535</v>
      </c>
      <c r="KG28" s="6">
        <f>IFERROR(INDEX(Sales!$D$5:$ABF$18,MATCH(UsagePerHour!$B28,Sales!$C$5:$C$18,0),MATCH(UsagePerHour!KG$4,Sales!$D$3:$ABF$3,0))/KG$2*INDEX(Usage!$D$5:$ABF$11,MATCH(UsagePerHour!$B$20,Usage!$C$5:$C$11,0),MATCH(UsagePerHour!KG$4,Usage!$D$3:$ABF$3,0)),"")</f>
        <v>22.635241492898341</v>
      </c>
      <c r="KH28" s="6">
        <f>IFERROR(INDEX(Sales!$D$5:$ABF$18,MATCH(UsagePerHour!$B28,Sales!$C$5:$C$18,0),MATCH(UsagePerHour!KH$4,Sales!$D$3:$ABF$3,0))/KH$2*INDEX(Usage!$D$5:$ABF$11,MATCH(UsagePerHour!$B$20,Usage!$C$5:$C$11,0),MATCH(UsagePerHour!KH$4,Usage!$D$3:$ABF$3,0)),"")</f>
        <v>25.930115948025339</v>
      </c>
      <c r="KI28" s="6">
        <f>IFERROR(INDEX(Sales!$D$5:$ABF$18,MATCH(UsagePerHour!$B28,Sales!$C$5:$C$18,0),MATCH(UsagePerHour!KI$4,Sales!$D$3:$ABF$3,0))/KI$2*INDEX(Usage!$D$5:$ABF$11,MATCH(UsagePerHour!$B$20,Usage!$C$5:$C$11,0),MATCH(UsagePerHour!KI$4,Usage!$D$3:$ABF$3,0)),"")</f>
        <v>25.269502187732186</v>
      </c>
      <c r="KJ28" s="6">
        <f>IFERROR(INDEX(Sales!$D$5:$ABF$18,MATCH(UsagePerHour!$B28,Sales!$C$5:$C$18,0),MATCH(UsagePerHour!KJ$4,Sales!$D$3:$ABF$3,0))/KJ$2*INDEX(Usage!$D$5:$ABF$11,MATCH(UsagePerHour!$B$20,Usage!$C$5:$C$11,0),MATCH(UsagePerHour!KJ$4,Usage!$D$3:$ABF$3,0)),"")</f>
        <v>292.4015707117195</v>
      </c>
      <c r="KK28" s="6">
        <f>IFERROR(INDEX(Sales!$D$5:$ABF$18,MATCH(UsagePerHour!$B28,Sales!$C$5:$C$18,0),MATCH(UsagePerHour!KK$4,Sales!$D$3:$ABF$3,0))/KK$2*INDEX(Usage!$D$5:$ABF$11,MATCH(UsagePerHour!$B$20,Usage!$C$5:$C$11,0),MATCH(UsagePerHour!KK$4,Usage!$D$3:$ABF$3,0)),"")</f>
        <v>21.939963740794816</v>
      </c>
      <c r="KL28" s="6">
        <f>IFERROR(INDEX(Sales!$D$5:$ABF$18,MATCH(UsagePerHour!$B28,Sales!$C$5:$C$18,0),MATCH(UsagePerHour!KL$4,Sales!$D$3:$ABF$3,0))/KL$2*INDEX(Usage!$D$5:$ABF$11,MATCH(UsagePerHour!$B$20,Usage!$C$5:$C$11,0),MATCH(UsagePerHour!KL$4,Usage!$D$3:$ABF$3,0)),"")</f>
        <v>46.076718715346097</v>
      </c>
      <c r="KM28" s="6">
        <f>IFERROR(INDEX(Sales!$D$5:$ABF$18,MATCH(UsagePerHour!$B28,Sales!$C$5:$C$18,0),MATCH(UsagePerHour!KM$4,Sales!$D$3:$ABF$3,0))/KM$2*INDEX(Usage!$D$5:$ABF$11,MATCH(UsagePerHour!$B$20,Usage!$C$5:$C$11,0),MATCH(UsagePerHour!KM$4,Usage!$D$3:$ABF$3,0)),"")</f>
        <v>20.687793713231457</v>
      </c>
      <c r="KN28" s="6">
        <f>IFERROR(INDEX(Sales!$D$5:$ABF$18,MATCH(UsagePerHour!$B28,Sales!$C$5:$C$18,0),MATCH(UsagePerHour!KN$4,Sales!$D$3:$ABF$3,0))/KN$2*INDEX(Usage!$D$5:$ABF$11,MATCH(UsagePerHour!$B$20,Usage!$C$5:$C$11,0),MATCH(UsagePerHour!KN$4,Usage!$D$3:$ABF$3,0)),"")</f>
        <v>80.286500456238002</v>
      </c>
      <c r="KO28" s="6">
        <f>IFERROR(INDEX(Sales!$D$5:$ABF$18,MATCH(UsagePerHour!$B28,Sales!$C$5:$C$18,0),MATCH(UsagePerHour!KO$4,Sales!$D$3:$ABF$3,0))/KO$2*INDEX(Usage!$D$5:$ABF$11,MATCH(UsagePerHour!$B$20,Usage!$C$5:$C$11,0),MATCH(UsagePerHour!KO$4,Usage!$D$3:$ABF$3,0)),"")</f>
        <v>47.97191790143409</v>
      </c>
      <c r="KP28" s="6">
        <f>IFERROR(INDEX(Sales!$D$5:$ABF$18,MATCH(UsagePerHour!$B28,Sales!$C$5:$C$18,0),MATCH(UsagePerHour!KP$4,Sales!$D$3:$ABF$3,0))/KP$2*INDEX(Usage!$D$5:$ABF$11,MATCH(UsagePerHour!$B$20,Usage!$C$5:$C$11,0),MATCH(UsagePerHour!KP$4,Usage!$D$3:$ABF$3,0)),"")</f>
        <v>20.275991789128323</v>
      </c>
      <c r="KQ28" s="6">
        <f>IFERROR(INDEX(Sales!$D$5:$ABF$18,MATCH(UsagePerHour!$B28,Sales!$C$5:$C$18,0),MATCH(UsagePerHour!KQ$4,Sales!$D$3:$ABF$3,0))/KQ$2*INDEX(Usage!$D$5:$ABF$11,MATCH(UsagePerHour!$B$20,Usage!$C$5:$C$11,0),MATCH(UsagePerHour!KQ$4,Usage!$D$3:$ABF$3,0)),"")</f>
        <v>299.09528457693023</v>
      </c>
      <c r="KR28" s="6">
        <f>IFERROR(INDEX(Sales!$D$5:$ABF$18,MATCH(UsagePerHour!$B28,Sales!$C$5:$C$18,0),MATCH(UsagePerHour!KR$4,Sales!$D$3:$ABF$3,0))/KR$2*INDEX(Usage!$D$5:$ABF$11,MATCH(UsagePerHour!$B$20,Usage!$C$5:$C$11,0),MATCH(UsagePerHour!KR$4,Usage!$D$3:$ABF$3,0)),"")</f>
        <v>33.016315313055522</v>
      </c>
      <c r="KS28" s="6">
        <f>IFERROR(INDEX(Sales!$D$5:$ABF$18,MATCH(UsagePerHour!$B28,Sales!$C$5:$C$18,0),MATCH(UsagePerHour!KS$4,Sales!$D$3:$ABF$3,0))/KS$2*INDEX(Usage!$D$5:$ABF$11,MATCH(UsagePerHour!$B$20,Usage!$C$5:$C$11,0),MATCH(UsagePerHour!KS$4,Usage!$D$3:$ABF$3,0)),"")</f>
        <v>32.519380159011497</v>
      </c>
      <c r="KT28" s="6">
        <f>IFERROR(INDEX(Sales!$D$5:$ABF$18,MATCH(UsagePerHour!$B28,Sales!$C$5:$C$18,0),MATCH(UsagePerHour!KT$4,Sales!$D$3:$ABF$3,0))/KT$2*INDEX(Usage!$D$5:$ABF$11,MATCH(UsagePerHour!$B$20,Usage!$C$5:$C$11,0),MATCH(UsagePerHour!KT$4,Usage!$D$3:$ABF$3,0)),"")</f>
        <v>19.544250310831909</v>
      </c>
      <c r="KU28" s="6">
        <f>IFERROR(INDEX(Sales!$D$5:$ABF$18,MATCH(UsagePerHour!$B28,Sales!$C$5:$C$18,0),MATCH(UsagePerHour!KU$4,Sales!$D$3:$ABF$3,0))/KU$2*INDEX(Usage!$D$5:$ABF$11,MATCH(UsagePerHour!$B$20,Usage!$C$5:$C$11,0),MATCH(UsagePerHour!KU$4,Usage!$D$3:$ABF$3,0)),"")</f>
        <v>98.841872878083095</v>
      </c>
      <c r="KV28" s="6">
        <f>IFERROR(INDEX(Sales!$D$5:$ABF$18,MATCH(UsagePerHour!$B28,Sales!$C$5:$C$18,0),MATCH(UsagePerHour!KV$4,Sales!$D$3:$ABF$3,0))/KV$2*INDEX(Usage!$D$5:$ABF$11,MATCH(UsagePerHour!$B$20,Usage!$C$5:$C$11,0),MATCH(UsagePerHour!KV$4,Usage!$D$3:$ABF$3,0)),"")</f>
        <v>22.274194736351131</v>
      </c>
      <c r="KW28" s="6">
        <f>IFERROR(INDEX(Sales!$D$5:$ABF$18,MATCH(UsagePerHour!$B28,Sales!$C$5:$C$18,0),MATCH(UsagePerHour!KW$4,Sales!$D$3:$ABF$3,0))/KW$2*INDEX(Usage!$D$5:$ABF$11,MATCH(UsagePerHour!$B$20,Usage!$C$5:$C$11,0),MATCH(UsagePerHour!KW$4,Usage!$D$3:$ABF$3,0)),"")</f>
        <v>44.181009368689374</v>
      </c>
      <c r="KX28" s="6">
        <f>IFERROR(INDEX(Sales!$D$5:$ABF$18,MATCH(UsagePerHour!$B28,Sales!$C$5:$C$18,0),MATCH(UsagePerHour!KX$4,Sales!$D$3:$ABF$3,0))/KX$2*INDEX(Usage!$D$5:$ABF$11,MATCH(UsagePerHour!$B$20,Usage!$C$5:$C$11,0),MATCH(UsagePerHour!KX$4,Usage!$D$3:$ABF$3,0)),"")</f>
        <v>456.94093993751517</v>
      </c>
      <c r="KY28" s="6">
        <f>IFERROR(INDEX(Sales!$D$5:$ABF$18,MATCH(UsagePerHour!$B28,Sales!$C$5:$C$18,0),MATCH(UsagePerHour!KY$4,Sales!$D$3:$ABF$3,0))/KY$2*INDEX(Usage!$D$5:$ABF$11,MATCH(UsagePerHour!$B$20,Usage!$C$5:$C$11,0),MATCH(UsagePerHour!KY$4,Usage!$D$3:$ABF$3,0)),"")</f>
        <v>31.306314074925744</v>
      </c>
      <c r="KZ28" s="6">
        <f>IFERROR(INDEX(Sales!$D$5:$ABF$18,MATCH(UsagePerHour!$B28,Sales!$C$5:$C$18,0),MATCH(UsagePerHour!KZ$4,Sales!$D$3:$ABF$3,0))/KZ$2*INDEX(Usage!$D$5:$ABF$11,MATCH(UsagePerHour!$B$20,Usage!$C$5:$C$11,0),MATCH(UsagePerHour!KZ$4,Usage!$D$3:$ABF$3,0)),"")</f>
        <v>27.999360685682166</v>
      </c>
      <c r="LA28" s="6">
        <f>IFERROR(INDEX(Sales!$D$5:$ABF$18,MATCH(UsagePerHour!$B28,Sales!$C$5:$C$18,0),MATCH(UsagePerHour!LA$4,Sales!$D$3:$ABF$3,0))/LA$2*INDEX(Usage!$D$5:$ABF$11,MATCH(UsagePerHour!$B$20,Usage!$C$5:$C$11,0),MATCH(UsagePerHour!LA$4,Usage!$D$3:$ABF$3,0)),"")</f>
        <v>18.478127650932599</v>
      </c>
      <c r="LB28" s="6">
        <f>IFERROR(INDEX(Sales!$D$5:$ABF$18,MATCH(UsagePerHour!$B28,Sales!$C$5:$C$18,0),MATCH(UsagePerHour!LB$4,Sales!$D$3:$ABF$3,0))/LB$2*INDEX(Usage!$D$5:$ABF$11,MATCH(UsagePerHour!$B$20,Usage!$C$5:$C$11,0),MATCH(UsagePerHour!LB$4,Usage!$D$3:$ABF$3,0)),"")</f>
        <v>67.734685769265752</v>
      </c>
      <c r="LC28" s="6">
        <f>IFERROR(INDEX(Sales!$D$5:$ABF$18,MATCH(UsagePerHour!$B28,Sales!$C$5:$C$18,0),MATCH(UsagePerHour!LC$4,Sales!$D$3:$ABF$3,0))/LC$2*INDEX(Usage!$D$5:$ABF$11,MATCH(UsagePerHour!$B$20,Usage!$C$5:$C$11,0),MATCH(UsagePerHour!LC$4,Usage!$D$3:$ABF$3,0)),"")</f>
        <v>4.3151694889924315</v>
      </c>
      <c r="LD28" s="6">
        <f>IFERROR(INDEX(Sales!$D$5:$ABF$18,MATCH(UsagePerHour!$B28,Sales!$C$5:$C$18,0),MATCH(UsagePerHour!LD$4,Sales!$D$3:$ABF$3,0))/LD$2*INDEX(Usage!$D$5:$ABF$11,MATCH(UsagePerHour!$B$20,Usage!$C$5:$C$11,0),MATCH(UsagePerHour!LD$4,Usage!$D$3:$ABF$3,0)),"")</f>
        <v>25.915992034190328</v>
      </c>
      <c r="LE28" s="6">
        <f>IFERROR(INDEX(Sales!$D$5:$ABF$18,MATCH(UsagePerHour!$B28,Sales!$C$5:$C$18,0),MATCH(UsagePerHour!LE$4,Sales!$D$3:$ABF$3,0))/LE$2*INDEX(Usage!$D$5:$ABF$11,MATCH(UsagePerHour!$B$20,Usage!$C$5:$C$11,0),MATCH(UsagePerHour!LE$4,Usage!$D$3:$ABF$3,0)),"")</f>
        <v>217.84744788099638</v>
      </c>
      <c r="LF28" s="6">
        <f>IFERROR(INDEX(Sales!$D$5:$ABF$18,MATCH(UsagePerHour!$B28,Sales!$C$5:$C$18,0),MATCH(UsagePerHour!LF$4,Sales!$D$3:$ABF$3,0))/LF$2*INDEX(Usage!$D$5:$ABF$11,MATCH(UsagePerHour!$B$20,Usage!$C$5:$C$11,0),MATCH(UsagePerHour!LF$4,Usage!$D$3:$ABF$3,0)),"")</f>
        <v>30.693473929968594</v>
      </c>
      <c r="LG28" s="6">
        <f>IFERROR(INDEX(Sales!$D$5:$ABF$18,MATCH(UsagePerHour!$B28,Sales!$C$5:$C$18,0),MATCH(UsagePerHour!LG$4,Sales!$D$3:$ABF$3,0))/LG$2*INDEX(Usage!$D$5:$ABF$11,MATCH(UsagePerHour!$B$20,Usage!$C$5:$C$11,0),MATCH(UsagePerHour!LG$4,Usage!$D$3:$ABF$3,0)),"")</f>
        <v>42.107244805042001</v>
      </c>
      <c r="LH28" s="6">
        <f>IFERROR(INDEX(Sales!$D$5:$ABF$18,MATCH(UsagePerHour!$B28,Sales!$C$5:$C$18,0),MATCH(UsagePerHour!LH$4,Sales!$D$3:$ABF$3,0))/LH$2*INDEX(Usage!$D$5:$ABF$11,MATCH(UsagePerHour!$B$20,Usage!$C$5:$C$11,0),MATCH(UsagePerHour!LH$4,Usage!$D$3:$ABF$3,0)),"")</f>
        <v>15.667103973984926</v>
      </c>
      <c r="LI28" s="6">
        <f>IFERROR(INDEX(Sales!$D$5:$ABF$18,MATCH(UsagePerHour!$B28,Sales!$C$5:$C$18,0),MATCH(UsagePerHour!LI$4,Sales!$D$3:$ABF$3,0))/LI$2*INDEX(Usage!$D$5:$ABF$11,MATCH(UsagePerHour!$B$20,Usage!$C$5:$C$11,0),MATCH(UsagePerHour!LI$4,Usage!$D$3:$ABF$3,0)),"")</f>
        <v>95.0131725248755</v>
      </c>
      <c r="LJ28" s="6">
        <f>IFERROR(INDEX(Sales!$D$5:$ABF$18,MATCH(UsagePerHour!$B28,Sales!$C$5:$C$18,0),MATCH(UsagePerHour!LJ$4,Sales!$D$3:$ABF$3,0))/LJ$2*INDEX(Usage!$D$5:$ABF$11,MATCH(UsagePerHour!$B$20,Usage!$C$5:$C$11,0),MATCH(UsagePerHour!LJ$4,Usage!$D$3:$ABF$3,0)),"")</f>
        <v>17.469352399514708</v>
      </c>
      <c r="LK28" s="6">
        <f>IFERROR(INDEX(Sales!$D$5:$ABF$18,MATCH(UsagePerHour!$B28,Sales!$C$5:$C$18,0),MATCH(UsagePerHour!LK$4,Sales!$D$3:$ABF$3,0))/LK$2*INDEX(Usage!$D$5:$ABF$11,MATCH(UsagePerHour!$B$20,Usage!$C$5:$C$11,0),MATCH(UsagePerHour!LK$4,Usage!$D$3:$ABF$3,0)),"")</f>
        <v>28.452541271911038</v>
      </c>
      <c r="LL28" s="6">
        <f>IFERROR(INDEX(Sales!$D$5:$ABF$18,MATCH(UsagePerHour!$B28,Sales!$C$5:$C$18,0),MATCH(UsagePerHour!LL$4,Sales!$D$3:$ABF$3,0))/LL$2*INDEX(Usage!$D$5:$ABF$11,MATCH(UsagePerHour!$B$20,Usage!$C$5:$C$11,0),MATCH(UsagePerHour!LL$4,Usage!$D$3:$ABF$3,0)),"")</f>
        <v>403.75399923320236</v>
      </c>
      <c r="LM28" s="6">
        <f>IFERROR(INDEX(Sales!$D$5:$ABF$18,MATCH(UsagePerHour!$B28,Sales!$C$5:$C$18,0),MATCH(UsagePerHour!LM$4,Sales!$D$3:$ABF$3,0))/LM$2*INDEX(Usage!$D$5:$ABF$11,MATCH(UsagePerHour!$B$20,Usage!$C$5:$C$11,0),MATCH(UsagePerHour!LM$4,Usage!$D$3:$ABF$3,0)),"")</f>
        <v>39.986436195002007</v>
      </c>
      <c r="LN28" s="6">
        <f>IFERROR(INDEX(Sales!$D$5:$ABF$18,MATCH(UsagePerHour!$B28,Sales!$C$5:$C$18,0),MATCH(UsagePerHour!LN$4,Sales!$D$3:$ABF$3,0))/LN$2*INDEX(Usage!$D$5:$ABF$11,MATCH(UsagePerHour!$B$20,Usage!$C$5:$C$11,0),MATCH(UsagePerHour!LN$4,Usage!$D$3:$ABF$3,0)),"")</f>
        <v>16.442975872639309</v>
      </c>
      <c r="LO28" s="6">
        <f>IFERROR(INDEX(Sales!$D$5:$ABF$18,MATCH(UsagePerHour!$B28,Sales!$C$5:$C$18,0),MATCH(UsagePerHour!LO$4,Sales!$D$3:$ABF$3,0))/LO$2*INDEX(Usage!$D$5:$ABF$11,MATCH(UsagePerHour!$B$20,Usage!$C$5:$C$11,0),MATCH(UsagePerHour!LO$4,Usage!$D$3:$ABF$3,0)),"")</f>
        <v>7.4153084467994601</v>
      </c>
      <c r="LP28" s="6">
        <f>IFERROR(INDEX(Sales!$D$5:$ABF$18,MATCH(UsagePerHour!$B28,Sales!$C$5:$C$18,0),MATCH(UsagePerHour!LP$4,Sales!$D$3:$ABF$3,0))/LP$2*INDEX(Usage!$D$5:$ABF$11,MATCH(UsagePerHour!$B$20,Usage!$C$5:$C$11,0),MATCH(UsagePerHour!LP$4,Usage!$D$3:$ABF$3,0)),"")</f>
        <v>3.9461696435283686</v>
      </c>
      <c r="LQ28" s="6">
        <f>IFERROR(INDEX(Sales!$D$5:$ABF$18,MATCH(UsagePerHour!$B28,Sales!$C$5:$C$18,0),MATCH(UsagePerHour!LQ$4,Sales!$D$3:$ABF$3,0))/LQ$2*INDEX(Usage!$D$5:$ABF$11,MATCH(UsagePerHour!$B$20,Usage!$C$5:$C$11,0),MATCH(UsagePerHour!LQ$4,Usage!$D$3:$ABF$3,0)),"")</f>
        <v>36.859005606244885</v>
      </c>
      <c r="LR28" s="6">
        <f>IFERROR(INDEX(Sales!$D$5:$ABF$18,MATCH(UsagePerHour!$B28,Sales!$C$5:$C$18,0),MATCH(UsagePerHour!LR$4,Sales!$D$3:$ABF$3,0))/LR$2*INDEX(Usage!$D$5:$ABF$11,MATCH(UsagePerHour!$B$20,Usage!$C$5:$C$11,0),MATCH(UsagePerHour!LR$4,Usage!$D$3:$ABF$3,0)),"")</f>
        <v>29.36202383101643</v>
      </c>
      <c r="LS28" s="6">
        <f>IFERROR(INDEX(Sales!$D$5:$ABF$18,MATCH(UsagePerHour!$B28,Sales!$C$5:$C$18,0),MATCH(UsagePerHour!LS$4,Sales!$D$3:$ABF$3,0))/LS$2*INDEX(Usage!$D$5:$ABF$11,MATCH(UsagePerHour!$B$20,Usage!$C$5:$C$11,0),MATCH(UsagePerHour!LS$4,Usage!$D$3:$ABF$3,0)),"")</f>
        <v>380.41997066850678</v>
      </c>
      <c r="LT28" s="6">
        <f>IFERROR(INDEX(Sales!$D$5:$ABF$18,MATCH(UsagePerHour!$B28,Sales!$C$5:$C$18,0),MATCH(UsagePerHour!LT$4,Sales!$D$3:$ABF$3,0))/LT$2*INDEX(Usage!$D$5:$ABF$11,MATCH(UsagePerHour!$B$20,Usage!$C$5:$C$11,0),MATCH(UsagePerHour!LT$4,Usage!$D$3:$ABF$3,0)),"")</f>
        <v>13.990036498559876</v>
      </c>
      <c r="LU28" s="6">
        <f>IFERROR(INDEX(Sales!$D$5:$ABF$18,MATCH(UsagePerHour!$B28,Sales!$C$5:$C$18,0),MATCH(UsagePerHour!LU$4,Sales!$D$3:$ABF$3,0))/LU$2*INDEX(Usage!$D$5:$ABF$11,MATCH(UsagePerHour!$B$20,Usage!$C$5:$C$11,0),MATCH(UsagePerHour!LU$4,Usage!$D$3:$ABF$3,0)),"")</f>
        <v>18.338319789123332</v>
      </c>
      <c r="LV28" s="6">
        <f>IFERROR(INDEX(Sales!$D$5:$ABF$18,MATCH(UsagePerHour!$B28,Sales!$C$5:$C$18,0),MATCH(UsagePerHour!LV$4,Sales!$D$3:$ABF$3,0))/LV$2*INDEX(Usage!$D$5:$ABF$11,MATCH(UsagePerHour!$B$20,Usage!$C$5:$C$11,0),MATCH(UsagePerHour!LV$4,Usage!$D$3:$ABF$3,0)),"")</f>
        <v>31.794514970059879</v>
      </c>
      <c r="LW28" s="6">
        <f>IFERROR(INDEX(Sales!$D$5:$ABF$18,MATCH(UsagePerHour!$B28,Sales!$C$5:$C$18,0),MATCH(UsagePerHour!LW$4,Sales!$D$3:$ABF$3,0))/LW$2*INDEX(Usage!$D$5:$ABF$11,MATCH(UsagePerHour!$B$20,Usage!$C$5:$C$11,0),MATCH(UsagePerHour!LW$4,Usage!$D$3:$ABF$3,0)),"")</f>
        <v>14.714542190305206</v>
      </c>
      <c r="LX28" s="6">
        <f>IFERROR(INDEX(Sales!$D$5:$ABF$18,MATCH(UsagePerHour!$B28,Sales!$C$5:$C$18,0),MATCH(UsagePerHour!LX$4,Sales!$D$3:$ABF$3,0))/LX$2*INDEX(Usage!$D$5:$ABF$11,MATCH(UsagePerHour!$B$20,Usage!$C$5:$C$11,0),MATCH(UsagePerHour!LX$4,Usage!$D$3:$ABF$3,0)),"")</f>
        <v>7.5161437438644496</v>
      </c>
      <c r="LY28" s="6">
        <f>IFERROR(INDEX(Sales!$D$5:$ABF$18,MATCH(UsagePerHour!$B28,Sales!$C$5:$C$18,0),MATCH(UsagePerHour!LY$4,Sales!$D$3:$ABF$3,0))/LY$2*INDEX(Usage!$D$5:$ABF$11,MATCH(UsagePerHour!$B$20,Usage!$C$5:$C$11,0),MATCH(UsagePerHour!LY$4,Usage!$D$3:$ABF$3,0)),"")</f>
        <v>28.774531283168649</v>
      </c>
      <c r="LZ28" s="6">
        <f>IFERROR(INDEX(Sales!$D$5:$ABF$18,MATCH(UsagePerHour!$B28,Sales!$C$5:$C$18,0),MATCH(UsagePerHour!LZ$4,Sales!$D$3:$ABF$3,0))/LZ$2*INDEX(Usage!$D$5:$ABF$11,MATCH(UsagePerHour!$B$20,Usage!$C$5:$C$11,0),MATCH(UsagePerHour!LZ$4,Usage!$D$3:$ABF$3,0)),"")</f>
        <v>446.36401041001409</v>
      </c>
      <c r="MA28" s="6">
        <f>IFERROR(INDEX(Sales!$D$5:$ABF$18,MATCH(UsagePerHour!$B28,Sales!$C$5:$C$18,0),MATCH(UsagePerHour!MA$4,Sales!$D$3:$ABF$3,0))/MA$2*INDEX(Usage!$D$5:$ABF$11,MATCH(UsagePerHour!$B$20,Usage!$C$5:$C$11,0),MATCH(UsagePerHour!MA$4,Usage!$D$3:$ABF$3,0)),"")</f>
        <v>24.088823382788028</v>
      </c>
      <c r="MB28" s="6">
        <f>IFERROR(INDEX(Sales!$D$5:$ABF$18,MATCH(UsagePerHour!$B28,Sales!$C$5:$C$18,0),MATCH(UsagePerHour!MB$4,Sales!$D$3:$ABF$3,0))/MB$2*INDEX(Usage!$D$5:$ABF$11,MATCH(UsagePerHour!$B$20,Usage!$C$5:$C$11,0),MATCH(UsagePerHour!MB$4,Usage!$D$3:$ABF$3,0)),"")</f>
        <v>25.065756580928859</v>
      </c>
      <c r="MC28" s="6">
        <f>IFERROR(INDEX(Sales!$D$5:$ABF$18,MATCH(UsagePerHour!$B28,Sales!$C$5:$C$18,0),MATCH(UsagePerHour!MC$4,Sales!$D$3:$ABF$3,0))/MC$2*INDEX(Usage!$D$5:$ABF$11,MATCH(UsagePerHour!$B$20,Usage!$C$5:$C$11,0),MATCH(UsagePerHour!MC$4,Usage!$D$3:$ABF$3,0)),"")</f>
        <v>2.8104042528332749</v>
      </c>
      <c r="MD28" s="6">
        <f>IFERROR(INDEX(Sales!$D$5:$ABF$18,MATCH(UsagePerHour!$B28,Sales!$C$5:$C$18,0),MATCH(UsagePerHour!MD$4,Sales!$D$3:$ABF$3,0))/MD$2*INDEX(Usage!$D$5:$ABF$11,MATCH(UsagePerHour!$B$20,Usage!$C$5:$C$11,0),MATCH(UsagePerHour!MD$4,Usage!$D$3:$ABF$3,0)),"")</f>
        <v>83.55551720812673</v>
      </c>
      <c r="ME28" s="6">
        <f>IFERROR(INDEX(Sales!$D$5:$ABF$18,MATCH(UsagePerHour!$B28,Sales!$C$5:$C$18,0),MATCH(UsagePerHour!ME$4,Sales!$D$3:$ABF$3,0))/ME$2*INDEX(Usage!$D$5:$ABF$11,MATCH(UsagePerHour!$B$20,Usage!$C$5:$C$11,0),MATCH(UsagePerHour!ME$4,Usage!$D$3:$ABF$3,0)),"")</f>
        <v>33.216223427910698</v>
      </c>
      <c r="MF28" s="6">
        <f>IFERROR(INDEX(Sales!$D$5:$ABF$18,MATCH(UsagePerHour!$B28,Sales!$C$5:$C$18,0),MATCH(UsagePerHour!MF$4,Sales!$D$3:$ABF$3,0))/MF$2*INDEX(Usage!$D$5:$ABF$11,MATCH(UsagePerHour!$B$20,Usage!$C$5:$C$11,0),MATCH(UsagePerHour!MF$4,Usage!$D$3:$ABF$3,0)),"")</f>
        <v>21.280256196618559</v>
      </c>
      <c r="MG28" s="6">
        <f>IFERROR(INDEX(Sales!$D$5:$ABF$18,MATCH(UsagePerHour!$B28,Sales!$C$5:$C$18,0),MATCH(UsagePerHour!MG$4,Sales!$D$3:$ABF$3,0))/MG$2*INDEX(Usage!$D$5:$ABF$11,MATCH(UsagePerHour!$B$20,Usage!$C$5:$C$11,0),MATCH(UsagePerHour!MG$4,Usage!$D$3:$ABF$3,0)),"")</f>
        <v>402.4832728806411</v>
      </c>
      <c r="MH28" s="6">
        <f>IFERROR(INDEX(Sales!$D$5:$ABF$18,MATCH(UsagePerHour!$B28,Sales!$C$5:$C$18,0),MATCH(UsagePerHour!MH$4,Sales!$D$3:$ABF$3,0))/MH$2*INDEX(Usage!$D$5:$ABF$11,MATCH(UsagePerHour!$B$20,Usage!$C$5:$C$11,0),MATCH(UsagePerHour!MH$4,Usage!$D$3:$ABF$3,0)),"")</f>
        <v>49.988211287051961</v>
      </c>
      <c r="MI28" s="6">
        <f>IFERROR(INDEX(Sales!$D$5:$ABF$18,MATCH(UsagePerHour!$B28,Sales!$C$5:$C$18,0),MATCH(UsagePerHour!MI$4,Sales!$D$3:$ABF$3,0))/MI$2*INDEX(Usage!$D$5:$ABF$11,MATCH(UsagePerHour!$B$20,Usage!$C$5:$C$11,0),MATCH(UsagePerHour!MI$4,Usage!$D$3:$ABF$3,0)),"")</f>
        <v>21.178880027478719</v>
      </c>
      <c r="MJ28" s="6">
        <f>IFERROR(INDEX(Sales!$D$5:$ABF$18,MATCH(UsagePerHour!$B28,Sales!$C$5:$C$18,0),MATCH(UsagePerHour!MJ$4,Sales!$D$3:$ABF$3,0))/MJ$2*INDEX(Usage!$D$5:$ABF$11,MATCH(UsagePerHour!$B$20,Usage!$C$5:$C$11,0),MATCH(UsagePerHour!MJ$4,Usage!$D$3:$ABF$3,0)),"")</f>
        <v>21.997623344042957</v>
      </c>
      <c r="MK28" s="6">
        <f>IFERROR(INDEX(Sales!$D$5:$ABF$18,MATCH(UsagePerHour!$B28,Sales!$C$5:$C$18,0),MATCH(UsagePerHour!MK$4,Sales!$D$3:$ABF$3,0))/MK$2*INDEX(Usage!$D$5:$ABF$11,MATCH(UsagePerHour!$B$20,Usage!$C$5:$C$11,0),MATCH(UsagePerHour!MK$4,Usage!$D$3:$ABF$3,0)),"")</f>
        <v>88.688235851845249</v>
      </c>
      <c r="ML28" s="6">
        <f>IFERROR(INDEX(Sales!$D$5:$ABF$18,MATCH(UsagePerHour!$B28,Sales!$C$5:$C$18,0),MATCH(UsagePerHour!ML$4,Sales!$D$3:$ABF$3,0))/ML$2*INDEX(Usage!$D$5:$ABF$11,MATCH(UsagePerHour!$B$20,Usage!$C$5:$C$11,0),MATCH(UsagePerHour!ML$4,Usage!$D$3:$ABF$3,0)),"")</f>
        <v>14.90518844976104</v>
      </c>
      <c r="MM28" s="6">
        <f>IFERROR(INDEX(Sales!$D$5:$ABF$18,MATCH(UsagePerHour!$B28,Sales!$C$5:$C$18,0),MATCH(UsagePerHour!MM$4,Sales!$D$3:$ABF$3,0))/MM$2*INDEX(Usage!$D$5:$ABF$11,MATCH(UsagePerHour!$B$20,Usage!$C$5:$C$11,0),MATCH(UsagePerHour!MM$4,Usage!$D$3:$ABF$3,0)),"")</f>
        <v>18.382559774964836</v>
      </c>
      <c r="MN28" s="6">
        <f>IFERROR(INDEX(Sales!$D$5:$ABF$18,MATCH(UsagePerHour!$B28,Sales!$C$5:$C$18,0),MATCH(UsagePerHour!MN$4,Sales!$D$3:$ABF$3,0))/MN$2*INDEX(Usage!$D$5:$ABF$11,MATCH(UsagePerHour!$B$20,Usage!$C$5:$C$11,0),MATCH(UsagePerHour!MN$4,Usage!$D$3:$ABF$3,0)),"")</f>
        <v>278.58658457377243</v>
      </c>
      <c r="MO28" s="6">
        <f>IFERROR(INDEX(Sales!$D$5:$ABF$18,MATCH(UsagePerHour!$B28,Sales!$C$5:$C$18,0),MATCH(UsagePerHour!MO$4,Sales!$D$3:$ABF$3,0))/MO$2*INDEX(Usage!$D$5:$ABF$11,MATCH(UsagePerHour!$B$20,Usage!$C$5:$C$11,0),MATCH(UsagePerHour!MO$4,Usage!$D$3:$ABF$3,0)),"")</f>
        <v>13.990036498559876</v>
      </c>
      <c r="MP28" s="6">
        <f>IFERROR(INDEX(Sales!$D$5:$ABF$18,MATCH(UsagePerHour!$B28,Sales!$C$5:$C$18,0),MATCH(UsagePerHour!MP$4,Sales!$D$3:$ABF$3,0))/MP$2*INDEX(Usage!$D$5:$ABF$11,MATCH(UsagePerHour!$B$20,Usage!$C$5:$C$11,0),MATCH(UsagePerHour!MP$4,Usage!$D$3:$ABF$3,0)),"")</f>
        <v>18.338319789123332</v>
      </c>
      <c r="MQ28" s="6">
        <f>IFERROR(INDEX(Sales!$D$5:$ABF$18,MATCH(UsagePerHour!$B28,Sales!$C$5:$C$18,0),MATCH(UsagePerHour!MQ$4,Sales!$D$3:$ABF$3,0))/MQ$2*INDEX(Usage!$D$5:$ABF$11,MATCH(UsagePerHour!$B$20,Usage!$C$5:$C$11,0),MATCH(UsagePerHour!MQ$4,Usage!$D$3:$ABF$3,0)),"")</f>
        <v>31.794514970059879</v>
      </c>
      <c r="MR28" s="6">
        <f>IFERROR(INDEX(Sales!$D$5:$ABF$18,MATCH(UsagePerHour!$B28,Sales!$C$5:$C$18,0),MATCH(UsagePerHour!MR$4,Sales!$D$3:$ABF$3,0))/MR$2*INDEX(Usage!$D$5:$ABF$11,MATCH(UsagePerHour!$B$20,Usage!$C$5:$C$11,0),MATCH(UsagePerHour!MR$4,Usage!$D$3:$ABF$3,0)),"")</f>
        <v>14.714542190305206</v>
      </c>
      <c r="MS28" s="6">
        <f>IFERROR(INDEX(Sales!$D$5:$ABF$18,MATCH(UsagePerHour!$B28,Sales!$C$5:$C$18,0),MATCH(UsagePerHour!MS$4,Sales!$D$3:$ABF$3,0))/MS$2*INDEX(Usage!$D$5:$ABF$11,MATCH(UsagePerHour!$B$20,Usage!$C$5:$C$11,0),MATCH(UsagePerHour!MS$4,Usage!$D$3:$ABF$3,0)),"")</f>
        <v>27.939044158250056</v>
      </c>
      <c r="MT28" s="6">
        <f>IFERROR(INDEX(Sales!$D$5:$ABF$18,MATCH(UsagePerHour!$B28,Sales!$C$5:$C$18,0),MATCH(UsagePerHour!MT$4,Sales!$D$3:$ABF$3,0))/MT$2*INDEX(Usage!$D$5:$ABF$11,MATCH(UsagePerHour!$B$20,Usage!$C$5:$C$11,0),MATCH(UsagePerHour!MT$4,Usage!$D$3:$ABF$3,0)),"")</f>
        <v>38.065501926642547</v>
      </c>
      <c r="MU28" s="6">
        <f>IFERROR(INDEX(Sales!$D$5:$ABF$18,MATCH(UsagePerHour!$B28,Sales!$C$5:$C$18,0),MATCH(UsagePerHour!MU$4,Sales!$D$3:$ABF$3,0))/MU$2*INDEX(Usage!$D$5:$ABF$11,MATCH(UsagePerHour!$B$20,Usage!$C$5:$C$11,0),MATCH(UsagePerHour!MU$4,Usage!$D$3:$ABF$3,0)),"")</f>
        <v>405.01999180872389</v>
      </c>
      <c r="MV28" s="6">
        <f>IFERROR(INDEX(Sales!$D$5:$ABF$18,MATCH(UsagePerHour!$B28,Sales!$C$5:$C$18,0),MATCH(UsagePerHour!MV$4,Sales!$D$3:$ABF$3,0))/MV$2*INDEX(Usage!$D$5:$ABF$11,MATCH(UsagePerHour!$B$20,Usage!$C$5:$C$11,0),MATCH(UsagePerHour!MV$4,Usage!$D$3:$ABF$3,0)),"")</f>
        <v>24.635461058045554</v>
      </c>
      <c r="MW28" s="6">
        <f>IFERROR(INDEX(Sales!$D$5:$ABF$18,MATCH(UsagePerHour!$B28,Sales!$C$5:$C$18,0),MATCH(UsagePerHour!MW$4,Sales!$D$3:$ABF$3,0))/MW$2*INDEX(Usage!$D$5:$ABF$11,MATCH(UsagePerHour!$B$20,Usage!$C$5:$C$11,0),MATCH(UsagePerHour!MW$4,Usage!$D$3:$ABF$3,0)),"")</f>
        <v>10.030910676071967</v>
      </c>
      <c r="MX28" s="6">
        <f>IFERROR(INDEX(Sales!$D$5:$ABF$18,MATCH(UsagePerHour!$B28,Sales!$C$5:$C$18,0),MATCH(UsagePerHour!MX$4,Sales!$D$3:$ABF$3,0))/MX$2*INDEX(Usage!$D$5:$ABF$11,MATCH(UsagePerHour!$B$20,Usage!$C$5:$C$11,0),MATCH(UsagePerHour!MX$4,Usage!$D$3:$ABF$3,0)),"")</f>
        <v>11.551423631937338</v>
      </c>
      <c r="MY28" s="6">
        <f>IFERROR(INDEX(Sales!$D$5:$ABF$18,MATCH(UsagePerHour!$B28,Sales!$C$5:$C$18,0),MATCH(UsagePerHour!MY$4,Sales!$D$3:$ABF$3,0))/MY$2*INDEX(Usage!$D$5:$ABF$11,MATCH(UsagePerHour!$B$20,Usage!$C$5:$C$11,0),MATCH(UsagePerHour!MY$4,Usage!$D$3:$ABF$3,0)),"")</f>
        <v>52.442189023393269</v>
      </c>
      <c r="MZ28" s="6">
        <f>IFERROR(INDEX(Sales!$D$5:$ABF$18,MATCH(UsagePerHour!$B28,Sales!$C$5:$C$18,0),MATCH(UsagePerHour!MZ$4,Sales!$D$3:$ABF$3,0))/MZ$2*INDEX(Usage!$D$5:$ABF$11,MATCH(UsagePerHour!$B$20,Usage!$C$5:$C$11,0),MATCH(UsagePerHour!MZ$4,Usage!$D$3:$ABF$3,0)),"")</f>
        <v>26.706905989800916</v>
      </c>
      <c r="NA28" s="6">
        <f>IFERROR(INDEX(Sales!$D$5:$ABF$18,MATCH(UsagePerHour!$B28,Sales!$C$5:$C$18,0),MATCH(UsagePerHour!NA$4,Sales!$D$3:$ABF$3,0))/NA$2*INDEX(Usage!$D$5:$ABF$11,MATCH(UsagePerHour!$B$20,Usage!$C$5:$C$11,0),MATCH(UsagePerHour!NA$4,Usage!$D$3:$ABF$3,0)),"")</f>
        <v>38.756575579897131</v>
      </c>
      <c r="NB28" s="6">
        <f>IFERROR(INDEX(Sales!$D$5:$ABF$18,MATCH(UsagePerHour!$B28,Sales!$C$5:$C$18,0),MATCH(UsagePerHour!NB$4,Sales!$D$3:$ABF$3,0))/NB$2*INDEX(Usage!$D$5:$ABF$11,MATCH(UsagePerHour!$B$20,Usage!$C$5:$C$11,0),MATCH(UsagePerHour!NB$4,Usage!$D$3:$ABF$3,0)),"")</f>
        <v>339.92465386775933</v>
      </c>
      <c r="NC28" s="6">
        <f>IFERROR(INDEX(Sales!$D$5:$ABF$18,MATCH(UsagePerHour!$B28,Sales!$C$5:$C$18,0),MATCH(UsagePerHour!NC$4,Sales!$D$3:$ABF$3,0))/NC$2*INDEX(Usage!$D$5:$ABF$11,MATCH(UsagePerHour!$B$20,Usage!$C$5:$C$11,0),MATCH(UsagePerHour!NC$4,Usage!$D$3:$ABF$3,0)),"")</f>
        <v>13.851287475036337</v>
      </c>
      <c r="ND28" s="6">
        <f>IFERROR(INDEX(Sales!$D$5:$ABF$18,MATCH(UsagePerHour!$B28,Sales!$C$5:$C$18,0),MATCH(UsagePerHour!ND$4,Sales!$D$3:$ABF$3,0))/ND$2*INDEX(Usage!$D$5:$ABF$11,MATCH(UsagePerHour!$B$20,Usage!$C$5:$C$11,0),MATCH(UsagePerHour!ND$4,Usage!$D$3:$ABF$3,0)),"")</f>
        <v>38.379455876284958</v>
      </c>
      <c r="NE28" s="6">
        <f>IFERROR(INDEX(Sales!$D$5:$ABF$18,MATCH(UsagePerHour!$B28,Sales!$C$5:$C$18,0),MATCH(UsagePerHour!NE$4,Sales!$D$3:$ABF$3,0))/NE$2*INDEX(Usage!$D$5:$ABF$11,MATCH(UsagePerHour!$B$20,Usage!$C$5:$C$11,0),MATCH(UsagePerHour!NE$4,Usage!$D$3:$ABF$3,0)),"")</f>
        <v>6.5464159459945277</v>
      </c>
      <c r="NF28" s="6">
        <f>IFERROR(INDEX(Sales!$D$5:$ABF$18,MATCH(UsagePerHour!$B28,Sales!$C$5:$C$18,0),MATCH(UsagePerHour!NF$4,Sales!$D$3:$ABF$3,0))/NF$2*INDEX(Usage!$D$5:$ABF$11,MATCH(UsagePerHour!$B$20,Usage!$C$5:$C$11,0),MATCH(UsagePerHour!NF$4,Usage!$D$3:$ABF$3,0)),"")</f>
        <v>305.59436080401474</v>
      </c>
      <c r="NG28" s="6">
        <f>IFERROR(INDEX(Sales!$D$5:$ABF$18,MATCH(UsagePerHour!$B28,Sales!$C$5:$C$18,0),MATCH(UsagePerHour!NG$4,Sales!$D$3:$ABF$3,0))/NG$2*INDEX(Usage!$D$5:$ABF$11,MATCH(UsagePerHour!$B$20,Usage!$C$5:$C$11,0),MATCH(UsagePerHour!NG$4,Usage!$D$3:$ABF$3,0)),"")</f>
        <v>43.865055913544644</v>
      </c>
      <c r="NH28" s="6">
        <f>IFERROR(INDEX(Sales!$D$5:$ABF$18,MATCH(UsagePerHour!$B28,Sales!$C$5:$C$18,0),MATCH(UsagePerHour!NH$4,Sales!$D$3:$ABF$3,0))/NH$2*INDEX(Usage!$D$5:$ABF$11,MATCH(UsagePerHour!$B$20,Usage!$C$5:$C$11,0),MATCH(UsagePerHour!NH$4,Usage!$D$3:$ABF$3,0)),"")</f>
        <v>19.589748494278023</v>
      </c>
      <c r="NI28" s="6">
        <f>IFERROR(INDEX(Sales!$D$5:$ABF$18,MATCH(UsagePerHour!$B28,Sales!$C$5:$C$18,0),MATCH(UsagePerHour!NI$4,Sales!$D$3:$ABF$3,0))/NI$2*INDEX(Usage!$D$5:$ABF$11,MATCH(UsagePerHour!$B$20,Usage!$C$5:$C$11,0),MATCH(UsagePerHour!NI$4,Usage!$D$3:$ABF$3,0)),"")</f>
        <v>370.25439297987765</v>
      </c>
      <c r="NJ28" s="6">
        <f>IFERROR(INDEX(Sales!$D$5:$ABF$18,MATCH(UsagePerHour!$B28,Sales!$C$5:$C$18,0),MATCH(UsagePerHour!NJ$4,Sales!$D$3:$ABF$3,0))/NJ$2*INDEX(Usage!$D$5:$ABF$11,MATCH(UsagePerHour!$B$20,Usage!$C$5:$C$11,0),MATCH(UsagePerHour!NJ$4,Usage!$D$3:$ABF$3,0)),"")</f>
        <v>31.017217924672586</v>
      </c>
      <c r="NK28" s="6">
        <f>IFERROR(INDEX(Sales!$D$5:$ABF$18,MATCH(UsagePerHour!$B28,Sales!$C$5:$C$18,0),MATCH(UsagePerHour!NK$4,Sales!$D$3:$ABF$3,0))/NK$2*INDEX(Usage!$D$5:$ABF$11,MATCH(UsagePerHour!$B$20,Usage!$C$5:$C$11,0),MATCH(UsagePerHour!NK$4,Usage!$D$3:$ABF$3,0)),"")</f>
        <v>4.6159240819833709</v>
      </c>
      <c r="NL28" s="6">
        <f>IFERROR(INDEX(Sales!$D$5:$ABF$18,MATCH(UsagePerHour!$B28,Sales!$C$5:$C$18,0),MATCH(UsagePerHour!NL$4,Sales!$D$3:$ABF$3,0))/NL$2*INDEX(Usage!$D$5:$ABF$11,MATCH(UsagePerHour!$B$20,Usage!$C$5:$C$11,0),MATCH(UsagePerHour!NL$4,Usage!$D$3:$ABF$3,0)),"")</f>
        <v>13.205035806795673</v>
      </c>
      <c r="NM28" s="6">
        <f>IFERROR(INDEX(Sales!$D$5:$ABF$18,MATCH(UsagePerHour!$B28,Sales!$C$5:$C$18,0),MATCH(UsagePerHour!NM$4,Sales!$D$3:$ABF$3,0))/NM$2*INDEX(Usage!$D$5:$ABF$11,MATCH(UsagePerHour!$B$20,Usage!$C$5:$C$11,0),MATCH(UsagePerHour!NM$4,Usage!$D$3:$ABF$3,0)),"")</f>
        <v>30.440576616864856</v>
      </c>
      <c r="NN28" s="6">
        <f>IFERROR(INDEX(Sales!$D$5:$ABF$18,MATCH(UsagePerHour!$B28,Sales!$C$5:$C$18,0),MATCH(UsagePerHour!NN$4,Sales!$D$3:$ABF$3,0))/NN$2*INDEX(Usage!$D$5:$ABF$11,MATCH(UsagePerHour!$B$20,Usage!$C$5:$C$11,0),MATCH(UsagePerHour!NN$4,Usage!$D$3:$ABF$3,0)),"")</f>
        <v>24.01343998658098</v>
      </c>
      <c r="NO28" s="6">
        <f>IFERROR(INDEX(Sales!$D$5:$ABF$18,MATCH(UsagePerHour!$B28,Sales!$C$5:$C$18,0),MATCH(UsagePerHour!NO$4,Sales!$D$3:$ABF$3,0))/NO$2*INDEX(Usage!$D$5:$ABF$11,MATCH(UsagePerHour!$B$20,Usage!$C$5:$C$11,0),MATCH(UsagePerHour!NO$4,Usage!$D$3:$ABF$3,0)),"")</f>
        <v>14.187586865879082</v>
      </c>
      <c r="NP28" s="6">
        <f>IFERROR(INDEX(Sales!$D$5:$ABF$18,MATCH(UsagePerHour!$B28,Sales!$C$5:$C$18,0),MATCH(UsagePerHour!NP$4,Sales!$D$3:$ABF$3,0))/NP$2*INDEX(Usage!$D$5:$ABF$11,MATCH(UsagePerHour!$B$20,Usage!$C$5:$C$11,0),MATCH(UsagePerHour!NP$4,Usage!$D$3:$ABF$3,0)),"")</f>
        <v>181.85398462013455</v>
      </c>
      <c r="NQ28" s="6">
        <f>IFERROR(INDEX(Sales!$D$5:$ABF$18,MATCH(UsagePerHour!$B28,Sales!$C$5:$C$18,0),MATCH(UsagePerHour!NQ$4,Sales!$D$3:$ABF$3,0))/NQ$2*INDEX(Usage!$D$5:$ABF$11,MATCH(UsagePerHour!$B$20,Usage!$C$5:$C$11,0),MATCH(UsagePerHour!NQ$4,Usage!$D$3:$ABF$3,0)),"")</f>
        <v>18.379004245465072</v>
      </c>
      <c r="NR28" s="6">
        <f>IFERROR(INDEX(Sales!$D$5:$ABF$18,MATCH(UsagePerHour!$B28,Sales!$C$5:$C$18,0),MATCH(UsagePerHour!NR$4,Sales!$D$3:$ABF$3,0))/NR$2*INDEX(Usage!$D$5:$ABF$11,MATCH(UsagePerHour!$B$20,Usage!$C$5:$C$11,0),MATCH(UsagePerHour!NR$4,Usage!$D$3:$ABF$3,0)),"")</f>
        <v>24.213843922622473</v>
      </c>
      <c r="NS28" s="6">
        <f>IFERROR(INDEX(Sales!$D$5:$ABF$18,MATCH(UsagePerHour!$B28,Sales!$C$5:$C$18,0),MATCH(UsagePerHour!NS$4,Sales!$D$3:$ABF$3,0))/NS$2*INDEX(Usage!$D$5:$ABF$11,MATCH(UsagePerHour!$B$20,Usage!$C$5:$C$11,0),MATCH(UsagePerHour!NS$4,Usage!$D$3:$ABF$3,0)),"")</f>
        <v>10.641858730901966</v>
      </c>
      <c r="NT28" s="6">
        <f>IFERROR(INDEX(Sales!$D$5:$ABF$18,MATCH(UsagePerHour!$B28,Sales!$C$5:$C$18,0),MATCH(UsagePerHour!NT$4,Sales!$D$3:$ABF$3,0))/NT$2*INDEX(Usage!$D$5:$ABF$11,MATCH(UsagePerHour!$B$20,Usage!$C$5:$C$11,0),MATCH(UsagePerHour!NT$4,Usage!$D$3:$ABF$3,0)),"")</f>
        <v>18.167399668346782</v>
      </c>
      <c r="NU28" s="6">
        <f>IFERROR(INDEX(Sales!$D$5:$ABF$18,MATCH(UsagePerHour!$B28,Sales!$C$5:$C$18,0),MATCH(UsagePerHour!NU$4,Sales!$D$3:$ABF$3,0))/NU$2*INDEX(Usage!$D$5:$ABF$11,MATCH(UsagePerHour!$B$20,Usage!$C$5:$C$11,0),MATCH(UsagePerHour!NU$4,Usage!$D$3:$ABF$3,0)),"")</f>
        <v>51.272213662044166</v>
      </c>
      <c r="NV28" s="6">
        <f>IFERROR(INDEX(Sales!$D$5:$ABF$18,MATCH(UsagePerHour!$B28,Sales!$C$5:$C$18,0),MATCH(UsagePerHour!NV$4,Sales!$D$3:$ABF$3,0))/NV$2*INDEX(Usage!$D$5:$ABF$11,MATCH(UsagePerHour!$B$20,Usage!$C$5:$C$11,0),MATCH(UsagePerHour!NV$4,Usage!$D$3:$ABF$3,0)),"")</f>
        <v>23.83685458311497</v>
      </c>
      <c r="NW28" s="6">
        <f>IFERROR(INDEX(Sales!$D$5:$ABF$18,MATCH(UsagePerHour!$B28,Sales!$C$5:$C$18,0),MATCH(UsagePerHour!NW$4,Sales!$D$3:$ABF$3,0))/NW$2*INDEX(Usage!$D$5:$ABF$11,MATCH(UsagePerHour!$B$20,Usage!$C$5:$C$11,0),MATCH(UsagePerHour!NW$4,Usage!$D$3:$ABF$3,0)),"")</f>
        <v>280.47752561088402</v>
      </c>
      <c r="NX28" s="6">
        <f>IFERROR(INDEX(Sales!$D$5:$ABF$18,MATCH(UsagePerHour!$B28,Sales!$C$5:$C$18,0),MATCH(UsagePerHour!NX$4,Sales!$D$3:$ABF$3,0))/NX$2*INDEX(Usage!$D$5:$ABF$11,MATCH(UsagePerHour!$B$20,Usage!$C$5:$C$11,0),MATCH(UsagePerHour!NX$4,Usage!$D$3:$ABF$3,0)),"")</f>
        <v>18.051306643863715</v>
      </c>
      <c r="NY28" s="6">
        <f>IFERROR(INDEX(Sales!$D$5:$ABF$18,MATCH(UsagePerHour!$B28,Sales!$C$5:$C$18,0),MATCH(UsagePerHour!NY$4,Sales!$D$3:$ABF$3,0))/NY$2*INDEX(Usage!$D$5:$ABF$11,MATCH(UsagePerHour!$B$20,Usage!$C$5:$C$11,0),MATCH(UsagePerHour!NY$4,Usage!$D$3:$ABF$3,0)),"")</f>
        <v>18.917545069451286</v>
      </c>
      <c r="NZ28" s="6">
        <f>IFERROR(INDEX(Sales!$D$5:$ABF$18,MATCH(UsagePerHour!$B28,Sales!$C$5:$C$18,0),MATCH(UsagePerHour!NZ$4,Sales!$D$3:$ABF$3,0))/NZ$2*INDEX(Usage!$D$5:$ABF$11,MATCH(UsagePerHour!$B$20,Usage!$C$5:$C$11,0),MATCH(UsagePerHour!NZ$4,Usage!$D$3:$ABF$3,0)),"")</f>
        <v>11.823595485897819</v>
      </c>
      <c r="OA28" s="6">
        <f>IFERROR(INDEX(Sales!$D$5:$ABF$18,MATCH(UsagePerHour!$B28,Sales!$C$5:$C$18,0),MATCH(UsagePerHour!OA$4,Sales!$D$3:$ABF$3,0))/OA$2*INDEX(Usage!$D$5:$ABF$11,MATCH(UsagePerHour!$B$20,Usage!$C$5:$C$11,0),MATCH(UsagePerHour!OA$4,Usage!$D$3:$ABF$3,0)),"")</f>
        <v>73.34010525236647</v>
      </c>
      <c r="OB28" s="6">
        <f>IFERROR(INDEX(Sales!$D$5:$ABF$18,MATCH(UsagePerHour!$B28,Sales!$C$5:$C$18,0),MATCH(UsagePerHour!OB$4,Sales!$D$3:$ABF$3,0))/OB$2*INDEX(Usage!$D$5:$ABF$11,MATCH(UsagePerHour!$B$20,Usage!$C$5:$C$11,0),MATCH(UsagePerHour!OB$4,Usage!$D$3:$ABF$3,0)),"")</f>
        <v>30.774019326575406</v>
      </c>
      <c r="OC28" s="6">
        <f>IFERROR(INDEX(Sales!$D$5:$ABF$18,MATCH(UsagePerHour!$B28,Sales!$C$5:$C$18,0),MATCH(UsagePerHour!OC$4,Sales!$D$3:$ABF$3,0))/OC$2*INDEX(Usage!$D$5:$ABF$11,MATCH(UsagePerHour!$B$20,Usage!$C$5:$C$11,0),MATCH(UsagePerHour!OC$4,Usage!$D$3:$ABF$3,0)),"")</f>
        <v>37.032035815161926</v>
      </c>
      <c r="OD28" s="6">
        <f>IFERROR(INDEX(Sales!$D$5:$ABF$18,MATCH(UsagePerHour!$B28,Sales!$C$5:$C$18,0),MATCH(UsagePerHour!OD$4,Sales!$D$3:$ABF$3,0))/OD$2*INDEX(Usage!$D$5:$ABF$11,MATCH(UsagePerHour!$B$20,Usage!$C$5:$C$11,0),MATCH(UsagePerHour!OD$4,Usage!$D$3:$ABF$3,0)),"")</f>
        <v>254.55725014509804</v>
      </c>
      <c r="OE28" s="6">
        <f>IFERROR(INDEX(Sales!$D$5:$ABF$18,MATCH(UsagePerHour!$B28,Sales!$C$5:$C$18,0),MATCH(UsagePerHour!OE$4,Sales!$D$3:$ABF$3,0))/OE$2*INDEX(Usage!$D$5:$ABF$11,MATCH(UsagePerHour!$B$20,Usage!$C$5:$C$11,0),MATCH(UsagePerHour!OE$4,Usage!$D$3:$ABF$3,0)),"")</f>
        <v>20.370693996030923</v>
      </c>
      <c r="OF28" s="6">
        <f>IFERROR(INDEX(Sales!$D$5:$ABF$18,MATCH(UsagePerHour!$B28,Sales!$C$5:$C$18,0),MATCH(UsagePerHour!OF$4,Sales!$D$3:$ABF$3,0))/OF$2*INDEX(Usage!$D$5:$ABF$11,MATCH(UsagePerHour!$B$20,Usage!$C$5:$C$11,0),MATCH(UsagePerHour!OF$4,Usage!$D$3:$ABF$3,0)),"")</f>
        <v>30.104634670196816</v>
      </c>
      <c r="OG28" s="6">
        <f>IFERROR(INDEX(Sales!$D$5:$ABF$18,MATCH(UsagePerHour!$B28,Sales!$C$5:$C$18,0),MATCH(UsagePerHour!OG$4,Sales!$D$3:$ABF$3,0))/OG$2*INDEX(Usage!$D$5:$ABF$11,MATCH(UsagePerHour!$B$20,Usage!$C$5:$C$11,0),MATCH(UsagePerHour!OG$4,Usage!$D$3:$ABF$3,0)),"")</f>
        <v>11.501416986008376</v>
      </c>
      <c r="OH28" s="6">
        <f>IFERROR(INDEX(Sales!$D$5:$ABF$18,MATCH(UsagePerHour!$B28,Sales!$C$5:$C$18,0),MATCH(UsagePerHour!OH$4,Sales!$D$3:$ABF$3,0))/OH$2*INDEX(Usage!$D$5:$ABF$11,MATCH(UsagePerHour!$B$20,Usage!$C$5:$C$11,0),MATCH(UsagePerHour!OH$4,Usage!$D$3:$ABF$3,0)),"")</f>
        <v>42.845235917126175</v>
      </c>
      <c r="OI28" s="6">
        <f>IFERROR(INDEX(Sales!$D$5:$ABF$18,MATCH(UsagePerHour!$B28,Sales!$C$5:$C$18,0),MATCH(UsagePerHour!OI$4,Sales!$D$3:$ABF$3,0))/OI$2*INDEX(Usage!$D$5:$ABF$11,MATCH(UsagePerHour!$B$20,Usage!$C$5:$C$11,0),MATCH(UsagePerHour!OI$4,Usage!$D$3:$ABF$3,0)),"")</f>
        <v>5.5282809752323816</v>
      </c>
      <c r="OJ28" s="6">
        <f>IFERROR(INDEX(Sales!$D$5:$ABF$18,MATCH(UsagePerHour!$B28,Sales!$C$5:$C$18,0),MATCH(UsagePerHour!OJ$4,Sales!$D$3:$ABF$3,0))/OJ$2*INDEX(Usage!$D$5:$ABF$11,MATCH(UsagePerHour!$B$20,Usage!$C$5:$C$11,0),MATCH(UsagePerHour!OJ$4,Usage!$D$3:$ABF$3,0)),"")</f>
        <v>19.867726141591859</v>
      </c>
      <c r="OK28" s="6">
        <f>IFERROR(INDEX(Sales!$D$5:$ABF$18,MATCH(UsagePerHour!$B28,Sales!$C$5:$C$18,0),MATCH(UsagePerHour!OK$4,Sales!$D$3:$ABF$3,0))/OK$2*INDEX(Usage!$D$5:$ABF$11,MATCH(UsagePerHour!$B$20,Usage!$C$5:$C$11,0),MATCH(UsagePerHour!OK$4,Usage!$D$3:$ABF$3,0)),"")</f>
        <v>357.07376472128027</v>
      </c>
      <c r="OL28" s="6">
        <f>IFERROR(INDEX(Sales!$D$5:$ABF$18,MATCH(UsagePerHour!$B28,Sales!$C$5:$C$18,0),MATCH(UsagePerHour!OL$4,Sales!$D$3:$ABF$3,0))/OL$2*INDEX(Usage!$D$5:$ABF$11,MATCH(UsagePerHour!$B$20,Usage!$C$5:$C$11,0),MATCH(UsagePerHour!OL$4,Usage!$D$3:$ABF$3,0)),"")</f>
        <v>4.8706397184140879</v>
      </c>
      <c r="OM28" s="6">
        <f>IFERROR(INDEX(Sales!$D$5:$ABF$18,MATCH(UsagePerHour!$B28,Sales!$C$5:$C$18,0),MATCH(UsagePerHour!OM$4,Sales!$D$3:$ABF$3,0))/OM$2*INDEX(Usage!$D$5:$ABF$11,MATCH(UsagePerHour!$B$20,Usage!$C$5:$C$11,0),MATCH(UsagePerHour!OM$4,Usage!$D$3:$ABF$3,0)),"")</f>
        <v>19.983065243613403</v>
      </c>
      <c r="ON28" s="6">
        <f>IFERROR(INDEX(Sales!$D$5:$ABF$18,MATCH(UsagePerHour!$B28,Sales!$C$5:$C$18,0),MATCH(UsagePerHour!ON$4,Sales!$D$3:$ABF$3,0))/ON$2*INDEX(Usage!$D$5:$ABF$11,MATCH(UsagePerHour!$B$20,Usage!$C$5:$C$11,0),MATCH(UsagePerHour!ON$4,Usage!$D$3:$ABF$3,0)),"")</f>
        <v>16.100036867417675</v>
      </c>
      <c r="OO28" s="6">
        <f>IFERROR(INDEX(Sales!$D$5:$ABF$18,MATCH(UsagePerHour!$B28,Sales!$C$5:$C$18,0),MATCH(UsagePerHour!OO$4,Sales!$D$3:$ABF$3,0))/OO$2*INDEX(Usage!$D$5:$ABF$11,MATCH(UsagePerHour!$B$20,Usage!$C$5:$C$11,0),MATCH(UsagePerHour!OO$4,Usage!$D$3:$ABF$3,0)),"")</f>
        <v>39.512207817974037</v>
      </c>
      <c r="OP28" s="6">
        <f>IFERROR(INDEX(Sales!$D$5:$ABF$18,MATCH(UsagePerHour!$B28,Sales!$C$5:$C$18,0),MATCH(UsagePerHour!OP$4,Sales!$D$3:$ABF$3,0))/OP$2*INDEX(Usage!$D$5:$ABF$11,MATCH(UsagePerHour!$B$20,Usage!$C$5:$C$11,0),MATCH(UsagePerHour!OP$4,Usage!$D$3:$ABF$3,0)),"")</f>
        <v>19.080296335023203</v>
      </c>
      <c r="OQ28" s="6">
        <f>IFERROR(INDEX(Sales!$D$5:$ABF$18,MATCH(UsagePerHour!$B28,Sales!$C$5:$C$18,0),MATCH(UsagePerHour!OQ$4,Sales!$D$3:$ABF$3,0))/OQ$2*INDEX(Usage!$D$5:$ABF$11,MATCH(UsagePerHour!$B$20,Usage!$C$5:$C$11,0),MATCH(UsagePerHour!OQ$4,Usage!$D$3:$ABF$3,0)),"")</f>
        <v>30.799658787349507</v>
      </c>
      <c r="OR28" s="6">
        <f>IFERROR(INDEX(Sales!$D$5:$ABF$18,MATCH(UsagePerHour!$B28,Sales!$C$5:$C$18,0),MATCH(UsagePerHour!OR$4,Sales!$D$3:$ABF$3,0))/OR$2*INDEX(Usage!$D$5:$ABF$11,MATCH(UsagePerHour!$B$20,Usage!$C$5:$C$11,0),MATCH(UsagePerHour!OR$4,Usage!$D$3:$ABF$3,0)),"")</f>
        <v>273.92877419504617</v>
      </c>
      <c r="OS28" s="6">
        <f>IFERROR(INDEX(Sales!$D$5:$ABF$18,MATCH(UsagePerHour!$B28,Sales!$C$5:$C$18,0),MATCH(UsagePerHour!OS$4,Sales!$D$3:$ABF$3,0))/OS$2*INDEX(Usage!$D$5:$ABF$11,MATCH(UsagePerHour!$B$20,Usage!$C$5:$C$11,0),MATCH(UsagePerHour!OS$4,Usage!$D$3:$ABF$3,0)),"")</f>
        <v>7.5977705549985943</v>
      </c>
      <c r="OT28" s="6">
        <f>IFERROR(INDEX(Sales!$D$5:$ABF$18,MATCH(UsagePerHour!$B28,Sales!$C$5:$C$18,0),MATCH(UsagePerHour!OT$4,Sales!$D$3:$ABF$3,0))/OT$2*INDEX(Usage!$D$5:$ABF$11,MATCH(UsagePerHour!$B$20,Usage!$C$5:$C$11,0),MATCH(UsagePerHour!OT$4,Usage!$D$3:$ABF$3,0)),"")</f>
        <v>1.1756167605758223</v>
      </c>
      <c r="OU28" s="6">
        <f>IFERROR(INDEX(Sales!$D$5:$ABF$18,MATCH(UsagePerHour!$B28,Sales!$C$5:$C$18,0),MATCH(UsagePerHour!OU$4,Sales!$D$3:$ABF$3,0))/OU$2*INDEX(Usage!$D$5:$ABF$11,MATCH(UsagePerHour!$B$20,Usage!$C$5:$C$11,0),MATCH(UsagePerHour!OU$4,Usage!$D$3:$ABF$3,0)),"")</f>
        <v>3.3920922374151754</v>
      </c>
      <c r="OV28" s="6">
        <f>IFERROR(INDEX(Sales!$D$5:$ABF$18,MATCH(UsagePerHour!$B28,Sales!$C$5:$C$18,0),MATCH(UsagePerHour!OV$4,Sales!$D$3:$ABF$3,0))/OV$2*INDEX(Usage!$D$5:$ABF$11,MATCH(UsagePerHour!$B$20,Usage!$C$5:$C$11,0),MATCH(UsagePerHour!OV$4,Usage!$D$3:$ABF$3,0)),"")</f>
        <v>90.218115533179983</v>
      </c>
      <c r="OW28" s="6">
        <f>IFERROR(INDEX(Sales!$D$5:$ABF$18,MATCH(UsagePerHour!$B28,Sales!$C$5:$C$18,0),MATCH(UsagePerHour!OW$4,Sales!$D$3:$ABF$3,0))/OW$2*INDEX(Usage!$D$5:$ABF$11,MATCH(UsagePerHour!$B$20,Usage!$C$5:$C$11,0),MATCH(UsagePerHour!OW$4,Usage!$D$3:$ABF$3,0)),"")</f>
        <v>10.543118359278477</v>
      </c>
      <c r="OX28" s="6">
        <f>IFERROR(INDEX(Sales!$D$5:$ABF$18,MATCH(UsagePerHour!$B28,Sales!$C$5:$C$18,0),MATCH(UsagePerHour!OX$4,Sales!$D$3:$ABF$3,0))/OX$2*INDEX(Usage!$D$5:$ABF$11,MATCH(UsagePerHour!$B$20,Usage!$C$5:$C$11,0),MATCH(UsagePerHour!OX$4,Usage!$D$3:$ABF$3,0)),"")</f>
        <v>17.862947080135175</v>
      </c>
      <c r="OY28" s="6">
        <f>IFERROR(INDEX(Sales!$D$5:$ABF$18,MATCH(UsagePerHour!$B28,Sales!$C$5:$C$18,0),MATCH(UsagePerHour!OY$4,Sales!$D$3:$ABF$3,0))/OY$2*INDEX(Usage!$D$5:$ABF$11,MATCH(UsagePerHour!$B$20,Usage!$C$5:$C$11,0),MATCH(UsagePerHour!OY$4,Usage!$D$3:$ABF$3,0)),"")</f>
        <v>269.55319311839156</v>
      </c>
      <c r="OZ28" s="6">
        <f>IFERROR(INDEX(Sales!$D$5:$ABF$18,MATCH(UsagePerHour!$B28,Sales!$C$5:$C$18,0),MATCH(UsagePerHour!OZ$4,Sales!$D$3:$ABF$3,0))/OZ$2*INDEX(Usage!$D$5:$ABF$11,MATCH(UsagePerHour!$B$20,Usage!$C$5:$C$11,0),MATCH(UsagePerHour!OZ$4,Usage!$D$3:$ABF$3,0)),"")</f>
        <v>34.110372500873737</v>
      </c>
      <c r="PA28" s="6">
        <f>IFERROR(INDEX(Sales!$D$5:$ABF$18,MATCH(UsagePerHour!$B28,Sales!$C$5:$C$18,0),MATCH(UsagePerHour!PA$4,Sales!$D$3:$ABF$3,0))/PA$2*INDEX(Usage!$D$5:$ABF$11,MATCH(UsagePerHour!$B$20,Usage!$C$5:$C$11,0),MATCH(UsagePerHour!PA$4,Usage!$D$3:$ABF$3,0)),"")</f>
        <v>11.680676463652228</v>
      </c>
      <c r="PB28" s="6">
        <f>IFERROR(INDEX(Sales!$D$5:$ABF$18,MATCH(UsagePerHour!$B28,Sales!$C$5:$C$18,0),MATCH(UsagePerHour!PB$4,Sales!$D$3:$ABF$3,0))/PB$2*INDEX(Usage!$D$5:$ABF$11,MATCH(UsagePerHour!$B$20,Usage!$C$5:$C$11,0),MATCH(UsagePerHour!PB$4,Usage!$D$3:$ABF$3,0)),"")</f>
        <v>10.74439578752996</v>
      </c>
      <c r="PC28" s="6">
        <f>IFERROR(INDEX(Sales!$D$5:$ABF$18,MATCH(UsagePerHour!$B28,Sales!$C$5:$C$18,0),MATCH(UsagePerHour!PC$4,Sales!$D$3:$ABF$3,0))/PC$2*INDEX(Usage!$D$5:$ABF$11,MATCH(UsagePerHour!$B$20,Usage!$C$5:$C$11,0),MATCH(UsagePerHour!PC$4,Usage!$D$3:$ABF$3,0)),"")</f>
        <v>63.751182290706538</v>
      </c>
      <c r="PD28" s="6">
        <f>IFERROR(INDEX(Sales!$D$5:$ABF$18,MATCH(UsagePerHour!$B28,Sales!$C$5:$C$18,0),MATCH(UsagePerHour!PD$4,Sales!$D$3:$ABF$3,0))/PD$2*INDEX(Usage!$D$5:$ABF$11,MATCH(UsagePerHour!$B$20,Usage!$C$5:$C$11,0),MATCH(UsagePerHour!PD$4,Usage!$D$3:$ABF$3,0)),"")</f>
        <v>4.0505904610360464</v>
      </c>
      <c r="PE28" s="6">
        <f>IFERROR(INDEX(Sales!$D$5:$ABF$18,MATCH(UsagePerHour!$B28,Sales!$C$5:$C$18,0),MATCH(UsagePerHour!PE$4,Sales!$D$3:$ABF$3,0))/PE$2*INDEX(Usage!$D$5:$ABF$11,MATCH(UsagePerHour!$B$20,Usage!$C$5:$C$11,0),MATCH(UsagePerHour!PE$4,Usage!$D$3:$ABF$3,0)),"")</f>
        <v>3.6650957290132546</v>
      </c>
      <c r="PF28" s="6">
        <f>IFERROR(INDEX(Sales!$D$5:$ABF$18,MATCH(UsagePerHour!$B28,Sales!$C$5:$C$18,0),MATCH(UsagePerHour!PF$4,Sales!$D$3:$ABF$3,0))/PF$2*INDEX(Usage!$D$5:$ABF$11,MATCH(UsagePerHour!$B$20,Usage!$C$5:$C$11,0),MATCH(UsagePerHour!PF$4,Usage!$D$3:$ABF$3,0)),"")</f>
        <v>237.99994754895408</v>
      </c>
      <c r="PG28" s="6">
        <f>IFERROR(INDEX(Sales!$D$5:$ABF$18,MATCH(UsagePerHour!$B28,Sales!$C$5:$C$18,0),MATCH(UsagePerHour!PG$4,Sales!$D$3:$ABF$3,0))/PG$2*INDEX(Usage!$D$5:$ABF$11,MATCH(UsagePerHour!$B$20,Usage!$C$5:$C$11,0),MATCH(UsagePerHour!PG$4,Usage!$D$3:$ABF$3,0)),"")</f>
        <v>53.374722691521356</v>
      </c>
      <c r="PH28" s="6">
        <f>IFERROR(INDEX(Sales!$D$5:$ABF$18,MATCH(UsagePerHour!$B28,Sales!$C$5:$C$18,0),MATCH(UsagePerHour!PH$4,Sales!$D$3:$ABF$3,0))/PH$2*INDEX(Usage!$D$5:$ABF$11,MATCH(UsagePerHour!$B$20,Usage!$C$5:$C$11,0),MATCH(UsagePerHour!PH$4,Usage!$D$3:$ABF$3,0)),"")</f>
        <v>1.8478954658976245</v>
      </c>
      <c r="PI28" s="6">
        <f>IFERROR(INDEX(Sales!$D$5:$ABF$18,MATCH(UsagePerHour!$B28,Sales!$C$5:$C$18,0),MATCH(UsagePerHour!PI$4,Sales!$D$3:$ABF$3,0))/PI$2*INDEX(Usage!$D$5:$ABF$11,MATCH(UsagePerHour!$B$20,Usage!$C$5:$C$11,0),MATCH(UsagePerHour!PI$4,Usage!$D$3:$ABF$3,0)),"")</f>
        <v>30.206622277123319</v>
      </c>
      <c r="PJ28" s="6">
        <f>IFERROR(INDEX(Sales!$D$5:$ABF$18,MATCH(UsagePerHour!$B28,Sales!$C$5:$C$18,0),MATCH(UsagePerHour!PJ$4,Sales!$D$3:$ABF$3,0))/PJ$2*INDEX(Usage!$D$5:$ABF$11,MATCH(UsagePerHour!$B$20,Usage!$C$5:$C$11,0),MATCH(UsagePerHour!PJ$4,Usage!$D$3:$ABF$3,0)),"")</f>
        <v>108.72637293169201</v>
      </c>
      <c r="PK28" s="6">
        <f>IFERROR(INDEX(Sales!$D$5:$ABF$18,MATCH(UsagePerHour!$B28,Sales!$C$5:$C$18,0),MATCH(UsagePerHour!PK$4,Sales!$D$3:$ABF$3,0))/PK$2*INDEX(Usage!$D$5:$ABF$11,MATCH(UsagePerHour!$B$20,Usage!$C$5:$C$11,0),MATCH(UsagePerHour!PK$4,Usage!$D$3:$ABF$3,0)),"")</f>
        <v>37.961200230920142</v>
      </c>
      <c r="PL28" s="6">
        <f>IFERROR(INDEX(Sales!$D$5:$ABF$18,MATCH(UsagePerHour!$B28,Sales!$C$5:$C$18,0),MATCH(UsagePerHour!PL$4,Sales!$D$3:$ABF$3,0))/PL$2*INDEX(Usage!$D$5:$ABF$11,MATCH(UsagePerHour!$B$20,Usage!$C$5:$C$11,0),MATCH(UsagePerHour!PL$4,Usage!$D$3:$ABF$3,0)),"")</f>
        <v>33.313903771302037</v>
      </c>
      <c r="PM28" s="6">
        <f>IFERROR(INDEX(Sales!$D$5:$ABF$18,MATCH(UsagePerHour!$B28,Sales!$C$5:$C$18,0),MATCH(UsagePerHour!PM$4,Sales!$D$3:$ABF$3,0))/PM$2*INDEX(Usage!$D$5:$ABF$11,MATCH(UsagePerHour!$B$20,Usage!$C$5:$C$11,0),MATCH(UsagePerHour!PM$4,Usage!$D$3:$ABF$3,0)),"")</f>
        <v>261.85533663881336</v>
      </c>
      <c r="PN28" s="6">
        <f>IFERROR(INDEX(Sales!$D$5:$ABF$18,MATCH(UsagePerHour!$B28,Sales!$C$5:$C$18,0),MATCH(UsagePerHour!PN$4,Sales!$D$3:$ABF$3,0))/PN$2*INDEX(Usage!$D$5:$ABF$11,MATCH(UsagePerHour!$B$20,Usage!$C$5:$C$11,0),MATCH(UsagePerHour!PN$4,Usage!$D$3:$ABF$3,0)),"")</f>
        <v>13.44842436019349</v>
      </c>
      <c r="PO28" s="6">
        <f>IFERROR(INDEX(Sales!$D$5:$ABF$18,MATCH(UsagePerHour!$B28,Sales!$C$5:$C$18,0),MATCH(UsagePerHour!PO$4,Sales!$D$3:$ABF$3,0))/PO$2*INDEX(Usage!$D$5:$ABF$11,MATCH(UsagePerHour!$B$20,Usage!$C$5:$C$11,0),MATCH(UsagePerHour!PO$4,Usage!$D$3:$ABF$3,0)),"")</f>
        <v>51.312145534766572</v>
      </c>
      <c r="PP28" s="6">
        <f>IFERROR(INDEX(Sales!$D$5:$ABF$18,MATCH(UsagePerHour!$B28,Sales!$C$5:$C$18,0),MATCH(UsagePerHour!PP$4,Sales!$D$3:$ABF$3,0))/PP$2*INDEX(Usage!$D$5:$ABF$11,MATCH(UsagePerHour!$B$20,Usage!$C$5:$C$11,0),MATCH(UsagePerHour!PP$4,Usage!$D$3:$ABF$3,0)),"")</f>
        <v>30.856162915326905</v>
      </c>
      <c r="PQ28" s="6">
        <f>IFERROR(INDEX(Sales!$D$5:$ABF$18,MATCH(UsagePerHour!$B28,Sales!$C$5:$C$18,0),MATCH(UsagePerHour!PQ$4,Sales!$D$3:$ABF$3,0))/PQ$2*INDEX(Usage!$D$5:$ABF$11,MATCH(UsagePerHour!$B$20,Usage!$C$5:$C$11,0),MATCH(UsagePerHour!PQ$4,Usage!$D$3:$ABF$3,0)),"")</f>
        <v>62.597623904956194</v>
      </c>
      <c r="PR28" s="6">
        <f>IFERROR(INDEX(Sales!$D$5:$ABF$18,MATCH(UsagePerHour!$B28,Sales!$C$5:$C$18,0),MATCH(UsagePerHour!PR$4,Sales!$D$3:$ABF$3,0))/PR$2*INDEX(Usage!$D$5:$ABF$11,MATCH(UsagePerHour!$B$20,Usage!$C$5:$C$11,0),MATCH(UsagePerHour!PR$4,Usage!$D$3:$ABF$3,0)),"")</f>
        <v>34.323030227768548</v>
      </c>
      <c r="PS28" s="6">
        <f>IFERROR(INDEX(Sales!$D$5:$ABF$18,MATCH(UsagePerHour!$B28,Sales!$C$5:$C$18,0),MATCH(UsagePerHour!PS$4,Sales!$D$3:$ABF$3,0))/PS$2*INDEX(Usage!$D$5:$ABF$11,MATCH(UsagePerHour!$B$20,Usage!$C$5:$C$11,0),MATCH(UsagePerHour!PS$4,Usage!$D$3:$ABF$3,0)),"")</f>
        <v>34.914382594625167</v>
      </c>
      <c r="PT28" s="6">
        <f>IFERROR(INDEX(Sales!$D$5:$ABF$18,MATCH(UsagePerHour!$B28,Sales!$C$5:$C$18,0),MATCH(UsagePerHour!PT$4,Sales!$D$3:$ABF$3,0))/PT$2*INDEX(Usage!$D$5:$ABF$11,MATCH(UsagePerHour!$B$20,Usage!$C$5:$C$11,0),MATCH(UsagePerHour!PT$4,Usage!$D$3:$ABF$3,0)),"")</f>
        <v>266.71985196525475</v>
      </c>
      <c r="PU28" s="6">
        <f>IFERROR(INDEX(Sales!$D$5:$ABF$18,MATCH(UsagePerHour!$B28,Sales!$C$5:$C$18,0),MATCH(UsagePerHour!PU$4,Sales!$D$3:$ABF$3,0))/PU$2*INDEX(Usage!$D$5:$ABF$11,MATCH(UsagePerHour!$B$20,Usage!$C$5:$C$11,0),MATCH(UsagePerHour!PU$4,Usage!$D$3:$ABF$3,0)),"")</f>
        <v>38.619797442985096</v>
      </c>
      <c r="PV28" s="6">
        <f>IFERROR(INDEX(Sales!$D$5:$ABF$18,MATCH(UsagePerHour!$B28,Sales!$C$5:$C$18,0),MATCH(UsagePerHour!PV$4,Sales!$D$3:$ABF$3,0))/PV$2*INDEX(Usage!$D$5:$ABF$11,MATCH(UsagePerHour!$B$20,Usage!$C$5:$C$11,0),MATCH(UsagePerHour!PV$4,Usage!$D$3:$ABF$3,0)),"")</f>
        <v>51.996396524558669</v>
      </c>
      <c r="PW28" s="6">
        <f>IFERROR(INDEX(Sales!$D$5:$ABF$18,MATCH(UsagePerHour!$B28,Sales!$C$5:$C$18,0),MATCH(UsagePerHour!PW$4,Sales!$D$3:$ABF$3,0))/PW$2*INDEX(Usage!$D$5:$ABF$11,MATCH(UsagePerHour!$B$20,Usage!$C$5:$C$11,0),MATCH(UsagePerHour!PW$4,Usage!$D$3:$ABF$3,0)),"")</f>
        <v>31.829267949821439</v>
      </c>
      <c r="PX28" s="6">
        <f>IFERROR(INDEX(Sales!$D$5:$ABF$18,MATCH(UsagePerHour!$B28,Sales!$C$5:$C$18,0),MATCH(UsagePerHour!PX$4,Sales!$D$3:$ABF$3,0))/PX$2*INDEX(Usage!$D$5:$ABF$11,MATCH(UsagePerHour!$B$20,Usage!$C$5:$C$11,0),MATCH(UsagePerHour!PX$4,Usage!$D$3:$ABF$3,0)),"")</f>
        <v>140.0458644912903</v>
      </c>
      <c r="PY28" s="6">
        <f>IFERROR(INDEX(Sales!$D$5:$ABF$18,MATCH(UsagePerHour!$B28,Sales!$C$5:$C$18,0),MATCH(UsagePerHour!PY$4,Sales!$D$3:$ABF$3,0))/PY$2*INDEX(Usage!$D$5:$ABF$11,MATCH(UsagePerHour!$B$20,Usage!$C$5:$C$11,0),MATCH(UsagePerHour!PY$4,Usage!$D$3:$ABF$3,0)),"")</f>
        <v>41.770037543658347</v>
      </c>
      <c r="PZ28" s="6">
        <f>IFERROR(INDEX(Sales!$D$5:$ABF$18,MATCH(UsagePerHour!$B28,Sales!$C$5:$C$18,0),MATCH(UsagePerHour!PZ$4,Sales!$D$3:$ABF$3,0))/PZ$2*INDEX(Usage!$D$5:$ABF$11,MATCH(UsagePerHour!$B$20,Usage!$C$5:$C$11,0),MATCH(UsagePerHour!PZ$4,Usage!$D$3:$ABF$3,0)),"")</f>
        <v>49.237232639882194</v>
      </c>
      <c r="QA28" s="6">
        <f>IFERROR(INDEX(Sales!$D$5:$ABF$18,MATCH(UsagePerHour!$B28,Sales!$C$5:$C$18,0),MATCH(UsagePerHour!QA$4,Sales!$D$3:$ABF$3,0))/QA$2*INDEX(Usage!$D$5:$ABF$11,MATCH(UsagePerHour!$B$20,Usage!$C$5:$C$11,0),MATCH(UsagePerHour!QA$4,Usage!$D$3:$ABF$3,0)),"")</f>
        <v>333.57166907325785</v>
      </c>
      <c r="QB28" s="6">
        <f>IFERROR(INDEX(Sales!$D$5:$ABF$18,MATCH(UsagePerHour!$B28,Sales!$C$5:$C$18,0),MATCH(UsagePerHour!QB$4,Sales!$D$3:$ABF$3,0))/QB$2*INDEX(Usage!$D$5:$ABF$11,MATCH(UsagePerHour!$B$20,Usage!$C$5:$C$11,0),MATCH(UsagePerHour!QB$4,Usage!$D$3:$ABF$3,0)),"")</f>
        <v>36.717594857409445</v>
      </c>
      <c r="QC28" s="6">
        <f>IFERROR(INDEX(Sales!$D$5:$ABF$18,MATCH(UsagePerHour!$B28,Sales!$C$5:$C$18,0),MATCH(UsagePerHour!QC$4,Sales!$D$3:$ABF$3,0))/QC$2*INDEX(Usage!$D$5:$ABF$11,MATCH(UsagePerHour!$B$20,Usage!$C$5:$C$11,0),MATCH(UsagePerHour!QC$4,Usage!$D$3:$ABF$3,0)),"")</f>
        <v>34.871115351543345</v>
      </c>
      <c r="QD28" s="6">
        <f>IFERROR(INDEX(Sales!$D$5:$ABF$18,MATCH(UsagePerHour!$B28,Sales!$C$5:$C$18,0),MATCH(UsagePerHour!QD$4,Sales!$D$3:$ABF$3,0))/QD$2*INDEX(Usage!$D$5:$ABF$11,MATCH(UsagePerHour!$B$20,Usage!$C$5:$C$11,0),MATCH(UsagePerHour!QD$4,Usage!$D$3:$ABF$3,0)),"")</f>
        <v>20.874634359134102</v>
      </c>
      <c r="QE28" s="6">
        <f>IFERROR(INDEX(Sales!$D$5:$ABF$18,MATCH(UsagePerHour!$B28,Sales!$C$5:$C$18,0),MATCH(UsagePerHour!QE$4,Sales!$D$3:$ABF$3,0))/QE$2*INDEX(Usage!$D$5:$ABF$11,MATCH(UsagePerHour!$B$20,Usage!$C$5:$C$11,0),MATCH(UsagePerHour!QE$4,Usage!$D$3:$ABF$3,0)),"")</f>
        <v>23.750300300319214</v>
      </c>
      <c r="QF28" s="6">
        <f>IFERROR(INDEX(Sales!$D$5:$ABF$18,MATCH(UsagePerHour!$B28,Sales!$C$5:$C$18,0),MATCH(UsagePerHour!QF$4,Sales!$D$3:$ABF$3,0))/QF$2*INDEX(Usage!$D$5:$ABF$11,MATCH(UsagePerHour!$B$20,Usage!$C$5:$C$11,0),MATCH(UsagePerHour!QF$4,Usage!$D$3:$ABF$3,0)),"")</f>
        <v>21.233763549036151</v>
      </c>
      <c r="QG28" s="6">
        <f>IFERROR(INDEX(Sales!$D$5:$ABF$18,MATCH(UsagePerHour!$B28,Sales!$C$5:$C$18,0),MATCH(UsagePerHour!QG$4,Sales!$D$3:$ABF$3,0))/QG$2*INDEX(Usage!$D$5:$ABF$11,MATCH(UsagePerHour!$B$20,Usage!$C$5:$C$11,0),MATCH(UsagePerHour!QG$4,Usage!$D$3:$ABF$3,0)),"")</f>
        <v>9.116127265822568</v>
      </c>
      <c r="QH28" s="6">
        <f>IFERROR(INDEX(Sales!$D$5:$ABF$18,MATCH(UsagePerHour!$B28,Sales!$C$5:$C$18,0),MATCH(UsagePerHour!QH$4,Sales!$D$3:$ABF$3,0))/QH$2*INDEX(Usage!$D$5:$ABF$11,MATCH(UsagePerHour!$B$20,Usage!$C$5:$C$11,0),MATCH(UsagePerHour!QH$4,Usage!$D$3:$ABF$3,0)),"")</f>
        <v>185.40430556700295</v>
      </c>
      <c r="QI28" s="6">
        <f>IFERROR(INDEX(Sales!$D$5:$ABF$18,MATCH(UsagePerHour!$B28,Sales!$C$5:$C$18,0),MATCH(UsagePerHour!QI$4,Sales!$D$3:$ABF$3,0))/QI$2*INDEX(Usage!$D$5:$ABF$11,MATCH(UsagePerHour!$B$20,Usage!$C$5:$C$11,0),MATCH(UsagePerHour!QI$4,Usage!$D$3:$ABF$3,0)),"")</f>
        <v>20.843976734368791</v>
      </c>
      <c r="QJ28" s="6">
        <f>IFERROR(INDEX(Sales!$D$5:$ABF$18,MATCH(UsagePerHour!$B28,Sales!$C$5:$C$18,0),MATCH(UsagePerHour!QJ$4,Sales!$D$3:$ABF$3,0))/QJ$2*INDEX(Usage!$D$5:$ABF$11,MATCH(UsagePerHour!$B$20,Usage!$C$5:$C$11,0),MATCH(UsagePerHour!QJ$4,Usage!$D$3:$ABF$3,0)),"")</f>
        <v>136.92403995565974</v>
      </c>
      <c r="QK28" s="6">
        <f>IFERROR(INDEX(Sales!$D$5:$ABF$18,MATCH(UsagePerHour!$B28,Sales!$C$5:$C$18,0),MATCH(UsagePerHour!QK$4,Sales!$D$3:$ABF$3,0))/QK$2*INDEX(Usage!$D$5:$ABF$11,MATCH(UsagePerHour!$B$20,Usage!$C$5:$C$11,0),MATCH(UsagePerHour!QK$4,Usage!$D$3:$ABF$3,0)),"")</f>
        <v>14.635229086211268</v>
      </c>
      <c r="QL28" s="6">
        <f>IFERROR(INDEX(Sales!$D$5:$ABF$18,MATCH(UsagePerHour!$B28,Sales!$C$5:$C$18,0),MATCH(UsagePerHour!QL$4,Sales!$D$3:$ABF$3,0))/QL$2*INDEX(Usage!$D$5:$ABF$11,MATCH(UsagePerHour!$B$20,Usage!$C$5:$C$11,0),MATCH(UsagePerHour!QL$4,Usage!$D$3:$ABF$3,0)),"")</f>
        <v>45.945491612035575</v>
      </c>
      <c r="QM28" s="6">
        <f>IFERROR(INDEX(Sales!$D$5:$ABF$18,MATCH(UsagePerHour!$B28,Sales!$C$5:$C$18,0),MATCH(UsagePerHour!QM$4,Sales!$D$3:$ABF$3,0))/QM$2*INDEX(Usage!$D$5:$ABF$11,MATCH(UsagePerHour!$B$20,Usage!$C$5:$C$11,0),MATCH(UsagePerHour!QM$4,Usage!$D$3:$ABF$3,0)),"")</f>
        <v>15.693224676947544</v>
      </c>
      <c r="QN28" s="6">
        <f>IFERROR(INDEX(Sales!$D$5:$ABF$18,MATCH(UsagePerHour!$B28,Sales!$C$5:$C$18,0),MATCH(UsagePerHour!QN$4,Sales!$D$3:$ABF$3,0))/QN$2*INDEX(Usage!$D$5:$ABF$11,MATCH(UsagePerHour!$B$20,Usage!$C$5:$C$11,0),MATCH(UsagePerHour!QN$4,Usage!$D$3:$ABF$3,0)),"")</f>
        <v>26.983687003260766</v>
      </c>
      <c r="QO28" s="6">
        <f>IFERROR(INDEX(Sales!$D$5:$ABF$18,MATCH(UsagePerHour!$B28,Sales!$C$5:$C$18,0),MATCH(UsagePerHour!QO$4,Sales!$D$3:$ABF$3,0))/QO$2*INDEX(Usage!$D$5:$ABF$11,MATCH(UsagePerHour!$B$20,Usage!$C$5:$C$11,0),MATCH(UsagePerHour!QO$4,Usage!$D$3:$ABF$3,0)),"")</f>
        <v>375.33035311643778</v>
      </c>
      <c r="QP28" s="6">
        <f>IFERROR(INDEX(Sales!$D$5:$ABF$18,MATCH(UsagePerHour!$B28,Sales!$C$5:$C$18,0),MATCH(UsagePerHour!QP$4,Sales!$D$3:$ABF$3,0))/QP$2*INDEX(Usage!$D$5:$ABF$11,MATCH(UsagePerHour!$B$20,Usage!$C$5:$C$11,0),MATCH(UsagePerHour!QP$4,Usage!$D$3:$ABF$3,0)),"")</f>
        <v>41.612753042483909</v>
      </c>
      <c r="QQ28" s="6">
        <f>IFERROR(INDEX(Sales!$D$5:$ABF$18,MATCH(UsagePerHour!$B28,Sales!$C$5:$C$18,0),MATCH(UsagePerHour!QQ$4,Sales!$D$3:$ABF$3,0))/QQ$2*INDEX(Usage!$D$5:$ABF$11,MATCH(UsagePerHour!$B$20,Usage!$C$5:$C$11,0),MATCH(UsagePerHour!QQ$4,Usage!$D$3:$ABF$3,0)),"")</f>
        <v>27.153808955223628</v>
      </c>
      <c r="QR28" s="6">
        <f>IFERROR(INDEX(Sales!$D$5:$ABF$18,MATCH(UsagePerHour!$B28,Sales!$C$5:$C$18,0),MATCH(UsagePerHour!QR$4,Sales!$D$3:$ABF$3,0))/QR$2*INDEX(Usage!$D$5:$ABF$11,MATCH(UsagePerHour!$B$20,Usage!$C$5:$C$11,0),MATCH(UsagePerHour!QR$4,Usage!$D$3:$ABF$3,0)),"")</f>
        <v>22.041214775302258</v>
      </c>
      <c r="QS28" s="6">
        <f>IFERROR(INDEX(Sales!$D$5:$ABF$18,MATCH(UsagePerHour!$B28,Sales!$C$5:$C$18,0),MATCH(UsagePerHour!QS$4,Sales!$D$3:$ABF$3,0))/QS$2*INDEX(Usage!$D$5:$ABF$11,MATCH(UsagePerHour!$B$20,Usage!$C$5:$C$11,0),MATCH(UsagePerHour!QS$4,Usage!$D$3:$ABF$3,0)),"")</f>
        <v>65.883102342381093</v>
      </c>
      <c r="QT28" s="6">
        <f>IFERROR(INDEX(Sales!$D$5:$ABF$18,MATCH(UsagePerHour!$B28,Sales!$C$5:$C$18,0),MATCH(UsagePerHour!QT$4,Sales!$D$3:$ABF$3,0))/QT$2*INDEX(Usage!$D$5:$ABF$11,MATCH(UsagePerHour!$B$20,Usage!$C$5:$C$11,0),MATCH(UsagePerHour!QT$4,Usage!$D$3:$ABF$3,0)),"")</f>
        <v>18.278260130712152</v>
      </c>
      <c r="QU28" s="6">
        <f>IFERROR(INDEX(Sales!$D$5:$ABF$18,MATCH(UsagePerHour!$B28,Sales!$C$5:$C$18,0),MATCH(UsagePerHour!QU$4,Sales!$D$3:$ABF$3,0))/QU$2*INDEX(Usage!$D$5:$ABF$11,MATCH(UsagePerHour!$B$20,Usage!$C$5:$C$11,0),MATCH(UsagePerHour!QU$4,Usage!$D$3:$ABF$3,0)),"")</f>
        <v>31.249102678207056</v>
      </c>
      <c r="QV28" s="6">
        <f>IFERROR(INDEX(Sales!$D$5:$ABF$18,MATCH(UsagePerHour!$B28,Sales!$C$5:$C$18,0),MATCH(UsagePerHour!QV$4,Sales!$D$3:$ABF$3,0))/QV$2*INDEX(Usage!$D$5:$ABF$11,MATCH(UsagePerHour!$B$20,Usage!$C$5:$C$11,0),MATCH(UsagePerHour!QV$4,Usage!$D$3:$ABF$3,0)),"")</f>
        <v>275.086641494182</v>
      </c>
      <c r="QW28" s="6">
        <f>IFERROR(INDEX(Sales!$D$5:$ABF$18,MATCH(UsagePerHour!$B28,Sales!$C$5:$C$18,0),MATCH(UsagePerHour!QW$4,Sales!$D$3:$ABF$3,0))/QW$2*INDEX(Usage!$D$5:$ABF$11,MATCH(UsagePerHour!$B$20,Usage!$C$5:$C$11,0),MATCH(UsagePerHour!QW$4,Usage!$D$3:$ABF$3,0)),"")</f>
        <v>22.557011183199798</v>
      </c>
      <c r="QX28" s="6">
        <f>IFERROR(INDEX(Sales!$D$5:$ABF$18,MATCH(UsagePerHour!$B28,Sales!$C$5:$C$18,0),MATCH(UsagePerHour!QX$4,Sales!$D$3:$ABF$3,0))/QX$2*INDEX(Usage!$D$5:$ABF$11,MATCH(UsagePerHour!$B$20,Usage!$C$5:$C$11,0),MATCH(UsagePerHour!QX$4,Usage!$D$3:$ABF$3,0)),"")</f>
        <v>31.532695975808327</v>
      </c>
      <c r="QY28" s="6">
        <f>IFERROR(INDEX(Sales!$D$5:$ABF$18,MATCH(UsagePerHour!$B28,Sales!$C$5:$C$18,0),MATCH(UsagePerHour!QY$4,Sales!$D$3:$ABF$3,0))/QY$2*INDEX(Usage!$D$5:$ABF$11,MATCH(UsagePerHour!$B$20,Usage!$C$5:$C$11,0),MATCH(UsagePerHour!QY$4,Usage!$D$3:$ABF$3,0)),"")</f>
        <v>8.7328069126279946</v>
      </c>
      <c r="QZ28" s="6">
        <f>IFERROR(INDEX(Sales!$D$5:$ABF$18,MATCH(UsagePerHour!$B28,Sales!$C$5:$C$18,0),MATCH(UsagePerHour!QZ$4,Sales!$D$3:$ABF$3,0))/QZ$2*INDEX(Usage!$D$5:$ABF$11,MATCH(UsagePerHour!$B$20,Usage!$C$5:$C$11,0),MATCH(UsagePerHour!QZ$4,Usage!$D$3:$ABF$3,0)),"")</f>
        <v>61.326299492047667</v>
      </c>
      <c r="RA28" s="6">
        <f>IFERROR(INDEX(Sales!$D$5:$ABF$18,MATCH(UsagePerHour!$B28,Sales!$C$5:$C$18,0),MATCH(UsagePerHour!RA$4,Sales!$D$3:$ABF$3,0))/RA$2*INDEX(Usage!$D$5:$ABF$11,MATCH(UsagePerHour!$B$20,Usage!$C$5:$C$11,0),MATCH(UsagePerHour!RA$4,Usage!$D$3:$ABF$3,0)),"")</f>
        <v>30.875512850975532</v>
      </c>
      <c r="RB28" s="6">
        <f>IFERROR(INDEX(Sales!$D$5:$ABF$18,MATCH(UsagePerHour!$B28,Sales!$C$5:$C$18,0),MATCH(UsagePerHour!RB$4,Sales!$D$3:$ABF$3,0))/RB$2*INDEX(Usage!$D$5:$ABF$11,MATCH(UsagePerHour!$B$20,Usage!$C$5:$C$11,0),MATCH(UsagePerHour!RB$4,Usage!$D$3:$ABF$3,0)),"")</f>
        <v>26.684185517430056</v>
      </c>
      <c r="RC28" s="6">
        <f>IFERROR(INDEX(Sales!$D$5:$ABF$18,MATCH(UsagePerHour!$B28,Sales!$C$5:$C$18,0),MATCH(UsagePerHour!RC$4,Sales!$D$3:$ABF$3,0))/RC$2*INDEX(Usage!$D$5:$ABF$11,MATCH(UsagePerHour!$B$20,Usage!$C$5:$C$11,0),MATCH(UsagePerHour!RC$4,Usage!$D$3:$ABF$3,0)),"")</f>
        <v>143.89127042308726</v>
      </c>
      <c r="RD28" s="6">
        <f>IFERROR(INDEX(Sales!$D$5:$ABF$18,MATCH(UsagePerHour!$B28,Sales!$C$5:$C$18,0),MATCH(UsagePerHour!RD$4,Sales!$D$3:$ABF$3,0))/RD$2*INDEX(Usage!$D$5:$ABF$11,MATCH(UsagePerHour!$B$20,Usage!$C$5:$C$11,0),MATCH(UsagePerHour!RD$4,Usage!$D$3:$ABF$3,0)),"")</f>
        <v>24.365381410721536</v>
      </c>
      <c r="RE28" s="6">
        <f>IFERROR(INDEX(Sales!$D$5:$ABF$18,MATCH(UsagePerHour!$B28,Sales!$C$5:$C$18,0),MATCH(UsagePerHour!RE$4,Sales!$D$3:$ABF$3,0))/RE$2*INDEX(Usage!$D$5:$ABF$11,MATCH(UsagePerHour!$B$20,Usage!$C$5:$C$11,0),MATCH(UsagePerHour!RE$4,Usage!$D$3:$ABF$3,0)),"")</f>
        <v>14.014844804318487</v>
      </c>
      <c r="RF28" s="6">
        <f>IFERROR(INDEX(Sales!$D$5:$ABF$18,MATCH(UsagePerHour!$B28,Sales!$C$5:$C$18,0),MATCH(UsagePerHour!RF$4,Sales!$D$3:$ABF$3,0))/RF$2*INDEX(Usage!$D$5:$ABF$11,MATCH(UsagePerHour!$B$20,Usage!$C$5:$C$11,0),MATCH(UsagePerHour!RF$4,Usage!$D$3:$ABF$3,0)),"")</f>
        <v>19.75003585668799</v>
      </c>
      <c r="RG28" s="6">
        <f>IFERROR(INDEX(Sales!$D$5:$ABF$18,MATCH(UsagePerHour!$B28,Sales!$C$5:$C$18,0),MATCH(UsagePerHour!RG$4,Sales!$D$3:$ABF$3,0))/RG$2*INDEX(Usage!$D$5:$ABF$11,MATCH(UsagePerHour!$B$20,Usage!$C$5:$C$11,0),MATCH(UsagePerHour!RG$4,Usage!$D$3:$ABF$3,0)),"")</f>
        <v>58.81408625478349</v>
      </c>
      <c r="RH28" s="6">
        <f>IFERROR(INDEX(Sales!$D$5:$ABF$18,MATCH(UsagePerHour!$B28,Sales!$C$5:$C$18,0),MATCH(UsagePerHour!RH$4,Sales!$D$3:$ABF$3,0))/RH$2*INDEX(Usage!$D$5:$ABF$11,MATCH(UsagePerHour!$B$20,Usage!$C$5:$C$11,0),MATCH(UsagePerHour!RH$4,Usage!$D$3:$ABF$3,0)),"")</f>
        <v>11.233357363372717</v>
      </c>
      <c r="RI28" s="6">
        <f>IFERROR(INDEX(Sales!$D$5:$ABF$18,MATCH(UsagePerHour!$B28,Sales!$C$5:$C$18,0),MATCH(UsagePerHour!RI$4,Sales!$D$3:$ABF$3,0))/RI$2*INDEX(Usage!$D$5:$ABF$11,MATCH(UsagePerHour!$B$20,Usage!$C$5:$C$11,0),MATCH(UsagePerHour!RI$4,Usage!$D$3:$ABF$3,0)),"")</f>
        <v>39.154417350237608</v>
      </c>
      <c r="RJ28" s="6">
        <f>IFERROR(INDEX(Sales!$D$5:$ABF$18,MATCH(UsagePerHour!$B28,Sales!$C$5:$C$18,0),MATCH(UsagePerHour!RJ$4,Sales!$D$3:$ABF$3,0))/RJ$2*INDEX(Usage!$D$5:$ABF$11,MATCH(UsagePerHour!$B$20,Usage!$C$5:$C$11,0),MATCH(UsagePerHour!RJ$4,Usage!$D$3:$ABF$3,0)),"")</f>
        <v>237.37312384594458</v>
      </c>
      <c r="RK28" s="6">
        <f>IFERROR(INDEX(Sales!$D$5:$ABF$18,MATCH(UsagePerHour!$B28,Sales!$C$5:$C$18,0),MATCH(UsagePerHour!RK$4,Sales!$D$3:$ABF$3,0))/RK$2*INDEX(Usage!$D$5:$ABF$11,MATCH(UsagePerHour!$B$20,Usage!$C$5:$C$11,0),MATCH(UsagePerHour!RK$4,Usage!$D$3:$ABF$3,0)),"")</f>
        <v>43.743702808199984</v>
      </c>
      <c r="RL28" s="6">
        <f>IFERROR(INDEX(Sales!$D$5:$ABF$18,MATCH(UsagePerHour!$B28,Sales!$C$5:$C$18,0),MATCH(UsagePerHour!RL$4,Sales!$D$3:$ABF$3,0))/RL$2*INDEX(Usage!$D$5:$ABF$11,MATCH(UsagePerHour!$B$20,Usage!$C$5:$C$11,0),MATCH(UsagePerHour!RL$4,Usage!$D$3:$ABF$3,0)),"")</f>
        <v>30.393062783616834</v>
      </c>
      <c r="RM28" s="6">
        <f>IFERROR(INDEX(Sales!$D$5:$ABF$18,MATCH(UsagePerHour!$B28,Sales!$C$5:$C$18,0),MATCH(UsagePerHour!RM$4,Sales!$D$3:$ABF$3,0))/RM$2*INDEX(Usage!$D$5:$ABF$11,MATCH(UsagePerHour!$B$20,Usage!$C$5:$C$11,0),MATCH(UsagePerHour!RM$4,Usage!$D$3:$ABF$3,0)),"")</f>
        <v>9.2331356404131046</v>
      </c>
      <c r="RN28" s="6">
        <f>IFERROR(INDEX(Sales!$D$5:$ABF$18,MATCH(UsagePerHour!$B28,Sales!$C$5:$C$18,0),MATCH(UsagePerHour!RN$4,Sales!$D$3:$ABF$3,0))/RN$2*INDEX(Usage!$D$5:$ABF$11,MATCH(UsagePerHour!$B$20,Usage!$C$5:$C$11,0),MATCH(UsagePerHour!RN$4,Usage!$D$3:$ABF$3,0)),"")</f>
        <v>67.60012992587265</v>
      </c>
      <c r="RO28" s="6">
        <f>IFERROR(INDEX(Sales!$D$5:$ABF$18,MATCH(UsagePerHour!$B28,Sales!$C$5:$C$18,0),MATCH(UsagePerHour!RO$4,Sales!$D$3:$ABF$3,0))/RO$2*INDEX(Usage!$D$5:$ABF$11,MATCH(UsagePerHour!$B$20,Usage!$C$5:$C$11,0),MATCH(UsagePerHour!RO$4,Usage!$D$3:$ABF$3,0)),"")</f>
        <v>15.375469853910692</v>
      </c>
      <c r="RP28" s="6">
        <f>IFERROR(INDEX(Sales!$D$5:$ABF$18,MATCH(UsagePerHour!$B28,Sales!$C$5:$C$18,0),MATCH(UsagePerHour!RP$4,Sales!$D$3:$ABF$3,0))/RP$2*INDEX(Usage!$D$5:$ABF$11,MATCH(UsagePerHour!$B$20,Usage!$C$5:$C$11,0),MATCH(UsagePerHour!RP$4,Usage!$D$3:$ABF$3,0)),"")</f>
        <v>54.264081363809602</v>
      </c>
      <c r="RQ28" s="6">
        <f>IFERROR(INDEX(Sales!$D$5:$ABF$18,MATCH(UsagePerHour!$B28,Sales!$C$5:$C$18,0),MATCH(UsagePerHour!RQ$4,Sales!$D$3:$ABF$3,0))/RQ$2*INDEX(Usage!$D$5:$ABF$11,MATCH(UsagePerHour!$B$20,Usage!$C$5:$C$11,0),MATCH(UsagePerHour!RQ$4,Usage!$D$3:$ABF$3,0)),"")</f>
        <v>302.4003212819361</v>
      </c>
      <c r="RR28" s="6">
        <f>IFERROR(INDEX(Sales!$D$5:$ABF$18,MATCH(UsagePerHour!$B28,Sales!$C$5:$C$18,0),MATCH(UsagePerHour!RR$4,Sales!$D$3:$ABF$3,0))/RR$2*INDEX(Usage!$D$5:$ABF$11,MATCH(UsagePerHour!$B$20,Usage!$C$5:$C$11,0),MATCH(UsagePerHour!RR$4,Usage!$D$3:$ABF$3,0)),"")</f>
        <v>27.871126322773403</v>
      </c>
      <c r="RS28" s="6">
        <f>IFERROR(INDEX(Sales!$D$5:$ABF$18,MATCH(UsagePerHour!$B28,Sales!$C$5:$C$18,0),MATCH(UsagePerHour!RS$4,Sales!$D$3:$ABF$3,0))/RS$2*INDEX(Usage!$D$5:$ABF$11,MATCH(UsagePerHour!$B$20,Usage!$C$5:$C$11,0),MATCH(UsagePerHour!RS$4,Usage!$D$3:$ABF$3,0)),"")</f>
        <v>20.294703899440474</v>
      </c>
      <c r="RT28" s="6">
        <f>IFERROR(INDEX(Sales!$D$5:$ABF$18,MATCH(UsagePerHour!$B28,Sales!$C$5:$C$18,0),MATCH(UsagePerHour!RT$4,Sales!$D$3:$ABF$3,0))/RT$2*INDEX(Usage!$D$5:$ABF$11,MATCH(UsagePerHour!$B$20,Usage!$C$5:$C$11,0),MATCH(UsagePerHour!RT$4,Usage!$D$3:$ABF$3,0)),"")</f>
        <v>47.292467318878259</v>
      </c>
      <c r="RU28" s="6">
        <f>IFERROR(INDEX(Sales!$D$5:$ABF$18,MATCH(UsagePerHour!$B28,Sales!$C$5:$C$18,0),MATCH(UsagePerHour!RU$4,Sales!$D$3:$ABF$3,0))/RU$2*INDEX(Usage!$D$5:$ABF$11,MATCH(UsagePerHour!$B$20,Usage!$C$5:$C$11,0),MATCH(UsagePerHour!RU$4,Usage!$D$3:$ABF$3,0)),"")</f>
        <v>77.442773078533122</v>
      </c>
      <c r="RV28" s="6">
        <f>IFERROR(INDEX(Sales!$D$5:$ABF$18,MATCH(UsagePerHour!$B28,Sales!$C$5:$C$18,0),MATCH(UsagePerHour!RV$4,Sales!$D$3:$ABF$3,0))/RV$2*INDEX(Usage!$D$5:$ABF$11,MATCH(UsagePerHour!$B$20,Usage!$C$5:$C$11,0),MATCH(UsagePerHour!RV$4,Usage!$D$3:$ABF$3,0)),"")</f>
        <v>27.463293192407185</v>
      </c>
      <c r="RW28" s="6">
        <f>IFERROR(INDEX(Sales!$D$5:$ABF$18,MATCH(UsagePerHour!$B28,Sales!$C$5:$C$18,0),MATCH(UsagePerHour!RW$4,Sales!$D$3:$ABF$3,0))/RW$2*INDEX(Usage!$D$5:$ABF$11,MATCH(UsagePerHour!$B$20,Usage!$C$5:$C$11,0),MATCH(UsagePerHour!RW$4,Usage!$D$3:$ABF$3,0)),"")</f>
        <v>33.830418455838462</v>
      </c>
      <c r="RX28" s="6">
        <f>IFERROR(INDEX(Sales!$D$5:$ABF$18,MATCH(UsagePerHour!$B28,Sales!$C$5:$C$18,0),MATCH(UsagePerHour!RX$4,Sales!$D$3:$ABF$3,0))/RX$2*INDEX(Usage!$D$5:$ABF$11,MATCH(UsagePerHour!$B$20,Usage!$C$5:$C$11,0),MATCH(UsagePerHour!RX$4,Usage!$D$3:$ABF$3,0)),"")</f>
        <v>351.17411592738779</v>
      </c>
      <c r="RY28" s="6">
        <f>IFERROR(INDEX(Sales!$D$5:$ABF$18,MATCH(UsagePerHour!$B28,Sales!$C$5:$C$18,0),MATCH(UsagePerHour!RY$4,Sales!$D$3:$ABF$3,0))/RY$2*INDEX(Usage!$D$5:$ABF$11,MATCH(UsagePerHour!$B$20,Usage!$C$5:$C$11,0),MATCH(UsagePerHour!RY$4,Usage!$D$3:$ABF$3,0)),"")</f>
        <v>34.833740585909794</v>
      </c>
      <c r="RZ28" s="6">
        <f>IFERROR(INDEX(Sales!$D$5:$ABF$18,MATCH(UsagePerHour!$B28,Sales!$C$5:$C$18,0),MATCH(UsagePerHour!RZ$4,Sales!$D$3:$ABF$3,0))/RZ$2*INDEX(Usage!$D$5:$ABF$11,MATCH(UsagePerHour!$B$20,Usage!$C$5:$C$11,0),MATCH(UsagePerHour!RZ$4,Usage!$D$3:$ABF$3,0)),"")</f>
        <v>24.449974644354569</v>
      </c>
      <c r="SA28" s="6">
        <f>IFERROR(INDEX(Sales!$D$5:$ABF$18,MATCH(UsagePerHour!$B28,Sales!$C$5:$C$18,0),MATCH(UsagePerHour!SA$4,Sales!$D$3:$ABF$3,0))/SA$2*INDEX(Usage!$D$5:$ABF$11,MATCH(UsagePerHour!$B$20,Usage!$C$5:$C$11,0),MATCH(UsagePerHour!SA$4,Usage!$D$3:$ABF$3,0)),"")</f>
        <v>7.5136118355432258</v>
      </c>
      <c r="SB28" s="6">
        <f>IFERROR(INDEX(Sales!$D$5:$ABF$18,MATCH(UsagePerHour!$B28,Sales!$C$5:$C$18,0),MATCH(UsagePerHour!SB$4,Sales!$D$3:$ABF$3,0))/SB$2*INDEX(Usage!$D$5:$ABF$11,MATCH(UsagePerHour!$B$20,Usage!$C$5:$C$11,0),MATCH(UsagePerHour!SB$4,Usage!$D$3:$ABF$3,0)),"")</f>
        <v>30.604833067804236</v>
      </c>
      <c r="SC28" s="6">
        <f>IFERROR(INDEX(Sales!$D$5:$ABF$18,MATCH(UsagePerHour!$B28,Sales!$C$5:$C$18,0),MATCH(UsagePerHour!SC$4,Sales!$D$3:$ABF$3,0))/SC$2*INDEX(Usage!$D$5:$ABF$11,MATCH(UsagePerHour!$B$20,Usage!$C$5:$C$11,0),MATCH(UsagePerHour!SC$4,Usage!$D$3:$ABF$3,0)),"")</f>
        <v>34.412881904895144</v>
      </c>
      <c r="SD28" s="6">
        <f>IFERROR(INDEX(Sales!$D$5:$ABF$18,MATCH(UsagePerHour!$B28,Sales!$C$5:$C$18,0),MATCH(UsagePerHour!SD$4,Sales!$D$3:$ABF$3,0))/SD$2*INDEX(Usage!$D$5:$ABF$11,MATCH(UsagePerHour!$B$20,Usage!$C$5:$C$11,0),MATCH(UsagePerHour!SD$4,Usage!$D$3:$ABF$3,0)),"")</f>
        <v>46.879238428646097</v>
      </c>
      <c r="SE28" s="6">
        <f>IFERROR(INDEX(Sales!$D$5:$ABF$18,MATCH(UsagePerHour!$B28,Sales!$C$5:$C$18,0),MATCH(UsagePerHour!SE$4,Sales!$D$3:$ABF$3,0))/SE$2*INDEX(Usage!$D$5:$ABF$11,MATCH(UsagePerHour!$B$20,Usage!$C$5:$C$11,0),MATCH(UsagePerHour!SE$4,Usage!$D$3:$ABF$3,0)),"")</f>
        <v>240.43980860973036</v>
      </c>
      <c r="SF28" s="6">
        <f>IFERROR(INDEX(Sales!$D$5:$ABF$18,MATCH(UsagePerHour!$B28,Sales!$C$5:$C$18,0),MATCH(UsagePerHour!SF$4,Sales!$D$3:$ABF$3,0))/SF$2*INDEX(Usage!$D$5:$ABF$11,MATCH(UsagePerHour!$B$20,Usage!$C$5:$C$11,0),MATCH(UsagePerHour!SF$4,Usage!$D$3:$ABF$3,0)),"")</f>
        <v>15.342510654223659</v>
      </c>
      <c r="SG28" s="6" t="str">
        <f>IFERROR(INDEX(Sales!$D$5:$ABF$18,MATCH(UsagePerHour!$B28,Sales!$C$5:$C$18,0),MATCH(UsagePerHour!SG$4,Sales!$D$3:$ABF$3,0))/SG$2*INDEX(Usage!$D$5:$ABF$11,MATCH(UsagePerHour!$B$20,Usage!$C$5:$C$11,0),MATCH(UsagePerHour!SG$4,Usage!$D$3:$ABF$3,0)),"")</f>
        <v/>
      </c>
      <c r="SH28" s="6" t="str">
        <f>IFERROR(INDEX(Sales!$D$5:$ABF$18,MATCH(UsagePerHour!$B28,Sales!$C$5:$C$18,0),MATCH(UsagePerHour!SH$4,Sales!$D$3:$ABF$3,0))/SH$2*INDEX(Usage!$D$5:$ABF$11,MATCH(UsagePerHour!$B$20,Usage!$C$5:$C$11,0),MATCH(UsagePerHour!SH$4,Usage!$D$3:$ABF$3,0)),"")</f>
        <v/>
      </c>
      <c r="SI28" s="6" t="str">
        <f>IFERROR(INDEX(Sales!$D$5:$ABF$18,MATCH(UsagePerHour!$B28,Sales!$C$5:$C$18,0),MATCH(UsagePerHour!SI$4,Sales!$D$3:$ABF$3,0))/SI$2*INDEX(Usage!$D$5:$ABF$11,MATCH(UsagePerHour!$B$20,Usage!$C$5:$C$11,0),MATCH(UsagePerHour!SI$4,Usage!$D$3:$ABF$3,0)),"")</f>
        <v/>
      </c>
      <c r="SJ28" s="6" t="str">
        <f>IFERROR(INDEX(Sales!$D$5:$ABF$18,MATCH(UsagePerHour!$B28,Sales!$C$5:$C$18,0),MATCH(UsagePerHour!SJ$4,Sales!$D$3:$ABF$3,0))/SJ$2*INDEX(Usage!$D$5:$ABF$11,MATCH(UsagePerHour!$B$20,Usage!$C$5:$C$11,0),MATCH(UsagePerHour!SJ$4,Usage!$D$3:$ABF$3,0)),"")</f>
        <v/>
      </c>
      <c r="SK28" s="6" t="str">
        <f>IFERROR(INDEX(Sales!$D$5:$ABF$18,MATCH(UsagePerHour!$B28,Sales!$C$5:$C$18,0),MATCH(UsagePerHour!SK$4,Sales!$D$3:$ABF$3,0))/SK$2*INDEX(Usage!$D$5:$ABF$11,MATCH(UsagePerHour!$B$20,Usage!$C$5:$C$11,0),MATCH(UsagePerHour!SK$4,Usage!$D$3:$ABF$3,0)),"")</f>
        <v/>
      </c>
      <c r="SL28" s="6" t="str">
        <f>IFERROR(INDEX(Sales!$D$5:$ABF$18,MATCH(UsagePerHour!$B28,Sales!$C$5:$C$18,0),MATCH(UsagePerHour!SL$4,Sales!$D$3:$ABF$3,0))/SL$2*INDEX(Usage!$D$5:$ABF$11,MATCH(UsagePerHour!$B$20,Usage!$C$5:$C$11,0),MATCH(UsagePerHour!SL$4,Usage!$D$3:$ABF$3,0)),"")</f>
        <v/>
      </c>
      <c r="SM28" s="6" t="str">
        <f>IFERROR(INDEX(Sales!$D$5:$ABF$18,MATCH(UsagePerHour!$B28,Sales!$C$5:$C$18,0),MATCH(UsagePerHour!SM$4,Sales!$D$3:$ABF$3,0))/SM$2*INDEX(Usage!$D$5:$ABF$11,MATCH(UsagePerHour!$B$20,Usage!$C$5:$C$11,0),MATCH(UsagePerHour!SM$4,Usage!$D$3:$ABF$3,0)),"")</f>
        <v/>
      </c>
      <c r="SN28" s="6" t="str">
        <f>IFERROR(INDEX(Sales!$D$5:$ABF$18,MATCH(UsagePerHour!$B28,Sales!$C$5:$C$18,0),MATCH(UsagePerHour!SN$4,Sales!$D$3:$ABF$3,0))/SN$2*INDEX(Usage!$D$5:$ABF$11,MATCH(UsagePerHour!$B$20,Usage!$C$5:$C$11,0),MATCH(UsagePerHour!SN$4,Usage!$D$3:$ABF$3,0)),"")</f>
        <v/>
      </c>
      <c r="SO28" s="6" t="str">
        <f>IFERROR(INDEX(Sales!$D$5:$ABF$18,MATCH(UsagePerHour!$B28,Sales!$C$5:$C$18,0),MATCH(UsagePerHour!SO$4,Sales!$D$3:$ABF$3,0))/SO$2*INDEX(Usage!$D$5:$ABF$11,MATCH(UsagePerHour!$B$20,Usage!$C$5:$C$11,0),MATCH(UsagePerHour!SO$4,Usage!$D$3:$ABF$3,0)),"")</f>
        <v/>
      </c>
      <c r="SP28" s="6" t="str">
        <f>IFERROR(INDEX(Sales!$D$5:$ABF$18,MATCH(UsagePerHour!$B28,Sales!$C$5:$C$18,0),MATCH(UsagePerHour!SP$4,Sales!$D$3:$ABF$3,0))/SP$2*INDEX(Usage!$D$5:$ABF$11,MATCH(UsagePerHour!$B$20,Usage!$C$5:$C$11,0),MATCH(UsagePerHour!SP$4,Usage!$D$3:$ABF$3,0)),"")</f>
        <v/>
      </c>
      <c r="SQ28" s="6" t="str">
        <f>IFERROR(INDEX(Sales!$D$5:$ABF$18,MATCH(UsagePerHour!$B28,Sales!$C$5:$C$18,0),MATCH(UsagePerHour!SQ$4,Sales!$D$3:$ABF$3,0))/SQ$2*INDEX(Usage!$D$5:$ABF$11,MATCH(UsagePerHour!$B$20,Usage!$C$5:$C$11,0),MATCH(UsagePerHour!SQ$4,Usage!$D$3:$ABF$3,0)),"")</f>
        <v/>
      </c>
      <c r="SR28" s="6" t="str">
        <f>IFERROR(INDEX(Sales!$D$5:$ABF$18,MATCH(UsagePerHour!$B28,Sales!$C$5:$C$18,0),MATCH(UsagePerHour!SR$4,Sales!$D$3:$ABF$3,0))/SR$2*INDEX(Usage!$D$5:$ABF$11,MATCH(UsagePerHour!$B$20,Usage!$C$5:$C$11,0),MATCH(UsagePerHour!SR$4,Usage!$D$3:$ABF$3,0)),"")</f>
        <v/>
      </c>
      <c r="SS28" s="6" t="str">
        <f>IFERROR(INDEX(Sales!$D$5:$ABF$18,MATCH(UsagePerHour!$B28,Sales!$C$5:$C$18,0),MATCH(UsagePerHour!SS$4,Sales!$D$3:$ABF$3,0))/SS$2*INDEX(Usage!$D$5:$ABF$11,MATCH(UsagePerHour!$B$20,Usage!$C$5:$C$11,0),MATCH(UsagePerHour!SS$4,Usage!$D$3:$ABF$3,0)),"")</f>
        <v/>
      </c>
      <c r="ST28" s="6" t="str">
        <f>IFERROR(INDEX(Sales!$D$5:$ABF$18,MATCH(UsagePerHour!$B28,Sales!$C$5:$C$18,0),MATCH(UsagePerHour!ST$4,Sales!$D$3:$ABF$3,0))/ST$2*INDEX(Usage!$D$5:$ABF$11,MATCH(UsagePerHour!$B$20,Usage!$C$5:$C$11,0),MATCH(UsagePerHour!ST$4,Usage!$D$3:$ABF$3,0)),"")</f>
        <v/>
      </c>
      <c r="SU28" s="6" t="str">
        <f>IFERROR(INDEX(Sales!$D$5:$ABF$18,MATCH(UsagePerHour!$B28,Sales!$C$5:$C$18,0),MATCH(UsagePerHour!SU$4,Sales!$D$3:$ABF$3,0))/SU$2*INDEX(Usage!$D$5:$ABF$11,MATCH(UsagePerHour!$B$20,Usage!$C$5:$C$11,0),MATCH(UsagePerHour!SU$4,Usage!$D$3:$ABF$3,0)),"")</f>
        <v/>
      </c>
      <c r="SV28" s="6" t="str">
        <f>IFERROR(INDEX(Sales!$D$5:$ABF$18,MATCH(UsagePerHour!$B28,Sales!$C$5:$C$18,0),MATCH(UsagePerHour!SV$4,Sales!$D$3:$ABF$3,0))/SV$2*INDEX(Usage!$D$5:$ABF$11,MATCH(UsagePerHour!$B$20,Usage!$C$5:$C$11,0),MATCH(UsagePerHour!SV$4,Usage!$D$3:$ABF$3,0)),"")</f>
        <v/>
      </c>
      <c r="SW28" s="6" t="str">
        <f>IFERROR(INDEX(Sales!$D$5:$ABF$18,MATCH(UsagePerHour!$B28,Sales!$C$5:$C$18,0),MATCH(UsagePerHour!SW$4,Sales!$D$3:$ABF$3,0))/SW$2*INDEX(Usage!$D$5:$ABF$11,MATCH(UsagePerHour!$B$20,Usage!$C$5:$C$11,0),MATCH(UsagePerHour!SW$4,Usage!$D$3:$ABF$3,0)),"")</f>
        <v/>
      </c>
      <c r="SX28" s="6" t="str">
        <f>IFERROR(INDEX(Sales!$D$5:$ABF$18,MATCH(UsagePerHour!$B28,Sales!$C$5:$C$18,0),MATCH(UsagePerHour!SX$4,Sales!$D$3:$ABF$3,0))/SX$2*INDEX(Usage!$D$5:$ABF$11,MATCH(UsagePerHour!$B$20,Usage!$C$5:$C$11,0),MATCH(UsagePerHour!SX$4,Usage!$D$3:$ABF$3,0)),"")</f>
        <v/>
      </c>
      <c r="SY28" s="6" t="str">
        <f>IFERROR(INDEX(Sales!$D$5:$ABF$18,MATCH(UsagePerHour!$B28,Sales!$C$5:$C$18,0),MATCH(UsagePerHour!SY$4,Sales!$D$3:$ABF$3,0))/SY$2*INDEX(Usage!$D$5:$ABF$11,MATCH(UsagePerHour!$B$20,Usage!$C$5:$C$11,0),MATCH(UsagePerHour!SY$4,Usage!$D$3:$ABF$3,0)),"")</f>
        <v/>
      </c>
      <c r="SZ28" s="6" t="str">
        <f>IFERROR(INDEX(Sales!$D$5:$ABF$18,MATCH(UsagePerHour!$B28,Sales!$C$5:$C$18,0),MATCH(UsagePerHour!SZ$4,Sales!$D$3:$ABF$3,0))/SZ$2*INDEX(Usage!$D$5:$ABF$11,MATCH(UsagePerHour!$B$20,Usage!$C$5:$C$11,0),MATCH(UsagePerHour!SZ$4,Usage!$D$3:$ABF$3,0)),"")</f>
        <v/>
      </c>
      <c r="TA28" s="6" t="str">
        <f>IFERROR(INDEX(Sales!$D$5:$ABF$18,MATCH(UsagePerHour!$B28,Sales!$C$5:$C$18,0),MATCH(UsagePerHour!TA$4,Sales!$D$3:$ABF$3,0))/TA$2*INDEX(Usage!$D$5:$ABF$11,MATCH(UsagePerHour!$B$20,Usage!$C$5:$C$11,0),MATCH(UsagePerHour!TA$4,Usage!$D$3:$ABF$3,0)),"")</f>
        <v/>
      </c>
      <c r="TB28" s="6" t="str">
        <f>IFERROR(INDEX(Sales!$D$5:$ABF$18,MATCH(UsagePerHour!$B28,Sales!$C$5:$C$18,0),MATCH(UsagePerHour!TB$4,Sales!$D$3:$ABF$3,0))/TB$2*INDEX(Usage!$D$5:$ABF$11,MATCH(UsagePerHour!$B$20,Usage!$C$5:$C$11,0),MATCH(UsagePerHour!TB$4,Usage!$D$3:$ABF$3,0)),"")</f>
        <v/>
      </c>
      <c r="TC28" s="6" t="str">
        <f>IFERROR(INDEX(Sales!$D$5:$ABF$18,MATCH(UsagePerHour!$B28,Sales!$C$5:$C$18,0),MATCH(UsagePerHour!TC$4,Sales!$D$3:$ABF$3,0))/TC$2*INDEX(Usage!$D$5:$ABF$11,MATCH(UsagePerHour!$B$20,Usage!$C$5:$C$11,0),MATCH(UsagePerHour!TC$4,Usage!$D$3:$ABF$3,0)),"")</f>
        <v/>
      </c>
      <c r="TD28" s="6" t="str">
        <f>IFERROR(INDEX(Sales!$D$5:$ABF$18,MATCH(UsagePerHour!$B28,Sales!$C$5:$C$18,0),MATCH(UsagePerHour!TD$4,Sales!$D$3:$ABF$3,0))/TD$2*INDEX(Usage!$D$5:$ABF$11,MATCH(UsagePerHour!$B$20,Usage!$C$5:$C$11,0),MATCH(UsagePerHour!TD$4,Usage!$D$3:$ABF$3,0)),"")</f>
        <v/>
      </c>
      <c r="TE28" s="6" t="str">
        <f>IFERROR(INDEX(Sales!$D$5:$ABF$18,MATCH(UsagePerHour!$B28,Sales!$C$5:$C$18,0),MATCH(UsagePerHour!TE$4,Sales!$D$3:$ABF$3,0))/TE$2*INDEX(Usage!$D$5:$ABF$11,MATCH(UsagePerHour!$B$20,Usage!$C$5:$C$11,0),MATCH(UsagePerHour!TE$4,Usage!$D$3:$ABF$3,0)),"")</f>
        <v/>
      </c>
      <c r="TF28" s="6" t="str">
        <f>IFERROR(INDEX(Sales!$D$5:$ABF$18,MATCH(UsagePerHour!$B28,Sales!$C$5:$C$18,0),MATCH(UsagePerHour!TF$4,Sales!$D$3:$ABF$3,0))/TF$2*INDEX(Usage!$D$5:$ABF$11,MATCH(UsagePerHour!$B$20,Usage!$C$5:$C$11,0),MATCH(UsagePerHour!TF$4,Usage!$D$3:$ABF$3,0)),"")</f>
        <v/>
      </c>
      <c r="TG28" s="6" t="str">
        <f>IFERROR(INDEX(Sales!$D$5:$ABF$18,MATCH(UsagePerHour!$B28,Sales!$C$5:$C$18,0),MATCH(UsagePerHour!TG$4,Sales!$D$3:$ABF$3,0))/TG$2*INDEX(Usage!$D$5:$ABF$11,MATCH(UsagePerHour!$B$20,Usage!$C$5:$C$11,0),MATCH(UsagePerHour!TG$4,Usage!$D$3:$ABF$3,0)),"")</f>
        <v/>
      </c>
      <c r="TH28" s="6" t="str">
        <f>IFERROR(INDEX(Sales!$D$5:$ABF$18,MATCH(UsagePerHour!$B28,Sales!$C$5:$C$18,0),MATCH(UsagePerHour!TH$4,Sales!$D$3:$ABF$3,0))/TH$2*INDEX(Usage!$D$5:$ABF$11,MATCH(UsagePerHour!$B$20,Usage!$C$5:$C$11,0),MATCH(UsagePerHour!TH$4,Usage!$D$3:$ABF$3,0)),"")</f>
        <v/>
      </c>
      <c r="TI28" s="6" t="str">
        <f>IFERROR(INDEX(Sales!$D$5:$ABF$18,MATCH(UsagePerHour!$B28,Sales!$C$5:$C$18,0),MATCH(UsagePerHour!TI$4,Sales!$D$3:$ABF$3,0))/TI$2*INDEX(Usage!$D$5:$ABF$11,MATCH(UsagePerHour!$B$20,Usage!$C$5:$C$11,0),MATCH(UsagePerHour!TI$4,Usage!$D$3:$ABF$3,0)),"")</f>
        <v/>
      </c>
      <c r="TJ28" s="6" t="str">
        <f>IFERROR(INDEX(Sales!$D$5:$ABF$18,MATCH(UsagePerHour!$B28,Sales!$C$5:$C$18,0),MATCH(UsagePerHour!TJ$4,Sales!$D$3:$ABF$3,0))/TJ$2*INDEX(Usage!$D$5:$ABF$11,MATCH(UsagePerHour!$B$20,Usage!$C$5:$C$11,0),MATCH(UsagePerHour!TJ$4,Usage!$D$3:$ABF$3,0)),"")</f>
        <v/>
      </c>
      <c r="TK28" s="6" t="str">
        <f>IFERROR(INDEX(Sales!$D$5:$ABF$18,MATCH(UsagePerHour!$B28,Sales!$C$5:$C$18,0),MATCH(UsagePerHour!TK$4,Sales!$D$3:$ABF$3,0))/TK$2*INDEX(Usage!$D$5:$ABF$11,MATCH(UsagePerHour!$B$20,Usage!$C$5:$C$11,0),MATCH(UsagePerHour!TK$4,Usage!$D$3:$ABF$3,0)),"")</f>
        <v/>
      </c>
      <c r="TL28" s="6" t="str">
        <f>IFERROR(INDEX(Sales!$D$5:$ABF$18,MATCH(UsagePerHour!$B28,Sales!$C$5:$C$18,0),MATCH(UsagePerHour!TL$4,Sales!$D$3:$ABF$3,0))/TL$2*INDEX(Usage!$D$5:$ABF$11,MATCH(UsagePerHour!$B$20,Usage!$C$5:$C$11,0),MATCH(UsagePerHour!TL$4,Usage!$D$3:$ABF$3,0)),"")</f>
        <v/>
      </c>
      <c r="TM28" s="6" t="str">
        <f>IFERROR(INDEX(Sales!$D$5:$ABF$18,MATCH(UsagePerHour!$B28,Sales!$C$5:$C$18,0),MATCH(UsagePerHour!TM$4,Sales!$D$3:$ABF$3,0))/TM$2*INDEX(Usage!$D$5:$ABF$11,MATCH(UsagePerHour!$B$20,Usage!$C$5:$C$11,0),MATCH(UsagePerHour!TM$4,Usage!$D$3:$ABF$3,0)),"")</f>
        <v/>
      </c>
      <c r="TN28" s="6" t="str">
        <f>IFERROR(INDEX(Sales!$D$5:$ABF$18,MATCH(UsagePerHour!$B28,Sales!$C$5:$C$18,0),MATCH(UsagePerHour!TN$4,Sales!$D$3:$ABF$3,0))/TN$2*INDEX(Usage!$D$5:$ABF$11,MATCH(UsagePerHour!$B$20,Usage!$C$5:$C$11,0),MATCH(UsagePerHour!TN$4,Usage!$D$3:$ABF$3,0)),"")</f>
        <v/>
      </c>
      <c r="TO28" s="6" t="str">
        <f>IFERROR(INDEX(Sales!$D$5:$ABF$18,MATCH(UsagePerHour!$B28,Sales!$C$5:$C$18,0),MATCH(UsagePerHour!TO$4,Sales!$D$3:$ABF$3,0))/TO$2*INDEX(Usage!$D$5:$ABF$11,MATCH(UsagePerHour!$B$20,Usage!$C$5:$C$11,0),MATCH(UsagePerHour!TO$4,Usage!$D$3:$ABF$3,0)),"")</f>
        <v/>
      </c>
      <c r="TP28" s="6" t="str">
        <f>IFERROR(INDEX(Sales!$D$5:$ABF$18,MATCH(UsagePerHour!$B28,Sales!$C$5:$C$18,0),MATCH(UsagePerHour!TP$4,Sales!$D$3:$ABF$3,0))/TP$2*INDEX(Usage!$D$5:$ABF$11,MATCH(UsagePerHour!$B$20,Usage!$C$5:$C$11,0),MATCH(UsagePerHour!TP$4,Usage!$D$3:$ABF$3,0)),"")</f>
        <v/>
      </c>
      <c r="TQ28" s="6" t="str">
        <f>IFERROR(INDEX(Sales!$D$5:$ABF$18,MATCH(UsagePerHour!$B28,Sales!$C$5:$C$18,0),MATCH(UsagePerHour!TQ$4,Sales!$D$3:$ABF$3,0))/TQ$2*INDEX(Usage!$D$5:$ABF$11,MATCH(UsagePerHour!$B$20,Usage!$C$5:$C$11,0),MATCH(UsagePerHour!TQ$4,Usage!$D$3:$ABF$3,0)),"")</f>
        <v/>
      </c>
      <c r="TR28" s="6" t="str">
        <f>IFERROR(INDEX(Sales!$D$5:$ABF$18,MATCH(UsagePerHour!$B28,Sales!$C$5:$C$18,0),MATCH(UsagePerHour!TR$4,Sales!$D$3:$ABF$3,0))/TR$2*INDEX(Usage!$D$5:$ABF$11,MATCH(UsagePerHour!$B$20,Usage!$C$5:$C$11,0),MATCH(UsagePerHour!TR$4,Usage!$D$3:$ABF$3,0)),"")</f>
        <v/>
      </c>
      <c r="TS28" s="6" t="str">
        <f>IFERROR(INDEX(Sales!$D$5:$ABF$18,MATCH(UsagePerHour!$B28,Sales!$C$5:$C$18,0),MATCH(UsagePerHour!TS$4,Sales!$D$3:$ABF$3,0))/TS$2*INDEX(Usage!$D$5:$ABF$11,MATCH(UsagePerHour!$B$20,Usage!$C$5:$C$11,0),MATCH(UsagePerHour!TS$4,Usage!$D$3:$ABF$3,0)),"")</f>
        <v/>
      </c>
      <c r="TT28" s="6" t="str">
        <f>IFERROR(INDEX(Sales!$D$5:$ABF$18,MATCH(UsagePerHour!$B28,Sales!$C$5:$C$18,0),MATCH(UsagePerHour!TT$4,Sales!$D$3:$ABF$3,0))/TT$2*INDEX(Usage!$D$5:$ABF$11,MATCH(UsagePerHour!$B$20,Usage!$C$5:$C$11,0),MATCH(UsagePerHour!TT$4,Usage!$D$3:$ABF$3,0)),"")</f>
        <v/>
      </c>
      <c r="TU28" s="6" t="str">
        <f>IFERROR(INDEX(Sales!$D$5:$ABF$18,MATCH(UsagePerHour!$B28,Sales!$C$5:$C$18,0),MATCH(UsagePerHour!TU$4,Sales!$D$3:$ABF$3,0))/TU$2*INDEX(Usage!$D$5:$ABF$11,MATCH(UsagePerHour!$B$20,Usage!$C$5:$C$11,0),MATCH(UsagePerHour!TU$4,Usage!$D$3:$ABF$3,0)),"")</f>
        <v/>
      </c>
      <c r="TV28" s="6" t="str">
        <f>IFERROR(INDEX(Sales!$D$5:$ABF$18,MATCH(UsagePerHour!$B28,Sales!$C$5:$C$18,0),MATCH(UsagePerHour!TV$4,Sales!$D$3:$ABF$3,0))/TV$2*INDEX(Usage!$D$5:$ABF$11,MATCH(UsagePerHour!$B$20,Usage!$C$5:$C$11,0),MATCH(UsagePerHour!TV$4,Usage!$D$3:$ABF$3,0)),"")</f>
        <v/>
      </c>
      <c r="TW28" s="6" t="str">
        <f>IFERROR(INDEX(Sales!$D$5:$ABF$18,MATCH(UsagePerHour!$B28,Sales!$C$5:$C$18,0),MATCH(UsagePerHour!TW$4,Sales!$D$3:$ABF$3,0))/TW$2*INDEX(Usage!$D$5:$ABF$11,MATCH(UsagePerHour!$B$20,Usage!$C$5:$C$11,0),MATCH(UsagePerHour!TW$4,Usage!$D$3:$ABF$3,0)),"")</f>
        <v/>
      </c>
      <c r="TX28" s="6" t="str">
        <f>IFERROR(INDEX(Sales!$D$5:$ABF$18,MATCH(UsagePerHour!$B28,Sales!$C$5:$C$18,0),MATCH(UsagePerHour!TX$4,Sales!$D$3:$ABF$3,0))/TX$2*INDEX(Usage!$D$5:$ABF$11,MATCH(UsagePerHour!$B$20,Usage!$C$5:$C$11,0),MATCH(UsagePerHour!TX$4,Usage!$D$3:$ABF$3,0)),"")</f>
        <v/>
      </c>
      <c r="TY28" s="6" t="str">
        <f>IFERROR(INDEX(Sales!$D$5:$ABF$18,MATCH(UsagePerHour!$B28,Sales!$C$5:$C$18,0),MATCH(UsagePerHour!TY$4,Sales!$D$3:$ABF$3,0))/TY$2*INDEX(Usage!$D$5:$ABF$11,MATCH(UsagePerHour!$B$20,Usage!$C$5:$C$11,0),MATCH(UsagePerHour!TY$4,Usage!$D$3:$ABF$3,0)),"")</f>
        <v/>
      </c>
      <c r="TZ28" s="6" t="str">
        <f>IFERROR(INDEX(Sales!$D$5:$ABF$18,MATCH(UsagePerHour!$B28,Sales!$C$5:$C$18,0),MATCH(UsagePerHour!TZ$4,Sales!$D$3:$ABF$3,0))/TZ$2*INDEX(Usage!$D$5:$ABF$11,MATCH(UsagePerHour!$B$20,Usage!$C$5:$C$11,0),MATCH(UsagePerHour!TZ$4,Usage!$D$3:$ABF$3,0)),"")</f>
        <v/>
      </c>
      <c r="UA28" s="6" t="str">
        <f>IFERROR(INDEX(Sales!$D$5:$ABF$18,MATCH(UsagePerHour!$B28,Sales!$C$5:$C$18,0),MATCH(UsagePerHour!UA$4,Sales!$D$3:$ABF$3,0))/UA$2*INDEX(Usage!$D$5:$ABF$11,MATCH(UsagePerHour!$B$20,Usage!$C$5:$C$11,0),MATCH(UsagePerHour!UA$4,Usage!$D$3:$ABF$3,0)),"")</f>
        <v/>
      </c>
      <c r="UB28" s="6" t="str">
        <f>IFERROR(INDEX(Sales!$D$5:$ABF$18,MATCH(UsagePerHour!$B28,Sales!$C$5:$C$18,0),MATCH(UsagePerHour!UB$4,Sales!$D$3:$ABF$3,0))/UB$2*INDEX(Usage!$D$5:$ABF$11,MATCH(UsagePerHour!$B$20,Usage!$C$5:$C$11,0),MATCH(UsagePerHour!UB$4,Usage!$D$3:$ABF$3,0)),"")</f>
        <v/>
      </c>
      <c r="UC28" s="6" t="str">
        <f>IFERROR(INDEX(Sales!$D$5:$ABF$18,MATCH(UsagePerHour!$B28,Sales!$C$5:$C$18,0),MATCH(UsagePerHour!UC$4,Sales!$D$3:$ABF$3,0))/UC$2*INDEX(Usage!$D$5:$ABF$11,MATCH(UsagePerHour!$B$20,Usage!$C$5:$C$11,0),MATCH(UsagePerHour!UC$4,Usage!$D$3:$ABF$3,0)),"")</f>
        <v/>
      </c>
      <c r="UD28" s="6" t="str">
        <f>IFERROR(INDEX(Sales!$D$5:$ABF$18,MATCH(UsagePerHour!$B28,Sales!$C$5:$C$18,0),MATCH(UsagePerHour!UD$4,Sales!$D$3:$ABF$3,0))/UD$2*INDEX(Usage!$D$5:$ABF$11,MATCH(UsagePerHour!$B$20,Usage!$C$5:$C$11,0),MATCH(UsagePerHour!UD$4,Usage!$D$3:$ABF$3,0)),"")</f>
        <v/>
      </c>
      <c r="UE28" s="6" t="str">
        <f>IFERROR(INDEX(Sales!$D$5:$ABF$18,MATCH(UsagePerHour!$B28,Sales!$C$5:$C$18,0),MATCH(UsagePerHour!UE$4,Sales!$D$3:$ABF$3,0))/UE$2*INDEX(Usage!$D$5:$ABF$11,MATCH(UsagePerHour!$B$20,Usage!$C$5:$C$11,0),MATCH(UsagePerHour!UE$4,Usage!$D$3:$ABF$3,0)),"")</f>
        <v/>
      </c>
      <c r="UF28" s="6" t="str">
        <f>IFERROR(INDEX(Sales!$D$5:$ABF$18,MATCH(UsagePerHour!$B28,Sales!$C$5:$C$18,0),MATCH(UsagePerHour!UF$4,Sales!$D$3:$ABF$3,0))/UF$2*INDEX(Usage!$D$5:$ABF$11,MATCH(UsagePerHour!$B$20,Usage!$C$5:$C$11,0),MATCH(UsagePerHour!UF$4,Usage!$D$3:$ABF$3,0)),"")</f>
        <v/>
      </c>
      <c r="UG28" s="6" t="str">
        <f>IFERROR(INDEX(Sales!$D$5:$ABF$18,MATCH(UsagePerHour!$B28,Sales!$C$5:$C$18,0),MATCH(UsagePerHour!UG$4,Sales!$D$3:$ABF$3,0))/UG$2*INDEX(Usage!$D$5:$ABF$11,MATCH(UsagePerHour!$B$20,Usage!$C$5:$C$11,0),MATCH(UsagePerHour!UG$4,Usage!$D$3:$ABF$3,0)),"")</f>
        <v/>
      </c>
      <c r="UH28" s="6" t="str">
        <f>IFERROR(INDEX(Sales!$D$5:$ABF$18,MATCH(UsagePerHour!$B28,Sales!$C$5:$C$18,0),MATCH(UsagePerHour!UH$4,Sales!$D$3:$ABF$3,0))/UH$2*INDEX(Usage!$D$5:$ABF$11,MATCH(UsagePerHour!$B$20,Usage!$C$5:$C$11,0),MATCH(UsagePerHour!UH$4,Usage!$D$3:$ABF$3,0)),"")</f>
        <v/>
      </c>
      <c r="UI28" s="6" t="str">
        <f>IFERROR(INDEX(Sales!$D$5:$ABF$18,MATCH(UsagePerHour!$B28,Sales!$C$5:$C$18,0),MATCH(UsagePerHour!UI$4,Sales!$D$3:$ABF$3,0))/UI$2*INDEX(Usage!$D$5:$ABF$11,MATCH(UsagePerHour!$B$20,Usage!$C$5:$C$11,0),MATCH(UsagePerHour!UI$4,Usage!$D$3:$ABF$3,0)),"")</f>
        <v/>
      </c>
      <c r="UJ28" s="6" t="str">
        <f>IFERROR(INDEX(Sales!$D$5:$ABF$18,MATCH(UsagePerHour!$B28,Sales!$C$5:$C$18,0),MATCH(UsagePerHour!UJ$4,Sales!$D$3:$ABF$3,0))/UJ$2*INDEX(Usage!$D$5:$ABF$11,MATCH(UsagePerHour!$B$20,Usage!$C$5:$C$11,0),MATCH(UsagePerHour!UJ$4,Usage!$D$3:$ABF$3,0)),"")</f>
        <v/>
      </c>
      <c r="UK28" s="6" t="str">
        <f>IFERROR(INDEX(Sales!$D$5:$ABF$18,MATCH(UsagePerHour!$B28,Sales!$C$5:$C$18,0),MATCH(UsagePerHour!UK$4,Sales!$D$3:$ABF$3,0))/UK$2*INDEX(Usage!$D$5:$ABF$11,MATCH(UsagePerHour!$B$20,Usage!$C$5:$C$11,0),MATCH(UsagePerHour!UK$4,Usage!$D$3:$ABF$3,0)),"")</f>
        <v/>
      </c>
      <c r="UL28" s="6" t="str">
        <f>IFERROR(INDEX(Sales!$D$5:$ABF$18,MATCH(UsagePerHour!$B28,Sales!$C$5:$C$18,0),MATCH(UsagePerHour!UL$4,Sales!$D$3:$ABF$3,0))/UL$2*INDEX(Usage!$D$5:$ABF$11,MATCH(UsagePerHour!$B$20,Usage!$C$5:$C$11,0),MATCH(UsagePerHour!UL$4,Usage!$D$3:$ABF$3,0)),"")</f>
        <v/>
      </c>
      <c r="UM28" s="6" t="str">
        <f>IFERROR(INDEX(Sales!$D$5:$ABF$18,MATCH(UsagePerHour!$B28,Sales!$C$5:$C$18,0),MATCH(UsagePerHour!UM$4,Sales!$D$3:$ABF$3,0))/UM$2*INDEX(Usage!$D$5:$ABF$11,MATCH(UsagePerHour!$B$20,Usage!$C$5:$C$11,0),MATCH(UsagePerHour!UM$4,Usage!$D$3:$ABF$3,0)),"")</f>
        <v/>
      </c>
      <c r="UN28" s="6" t="str">
        <f>IFERROR(INDEX(Sales!$D$5:$ABF$18,MATCH(UsagePerHour!$B28,Sales!$C$5:$C$18,0),MATCH(UsagePerHour!UN$4,Sales!$D$3:$ABF$3,0))/UN$2*INDEX(Usage!$D$5:$ABF$11,MATCH(UsagePerHour!$B$20,Usage!$C$5:$C$11,0),MATCH(UsagePerHour!UN$4,Usage!$D$3:$ABF$3,0)),"")</f>
        <v/>
      </c>
      <c r="UO28" s="6" t="str">
        <f>IFERROR(INDEX(Sales!$D$5:$ABF$18,MATCH(UsagePerHour!$B28,Sales!$C$5:$C$18,0),MATCH(UsagePerHour!UO$4,Sales!$D$3:$ABF$3,0))/UO$2*INDEX(Usage!$D$5:$ABF$11,MATCH(UsagePerHour!$B$20,Usage!$C$5:$C$11,0),MATCH(UsagePerHour!UO$4,Usage!$D$3:$ABF$3,0)),"")</f>
        <v/>
      </c>
      <c r="UP28" s="6" t="str">
        <f>IFERROR(INDEX(Sales!$D$5:$ABF$18,MATCH(UsagePerHour!$B28,Sales!$C$5:$C$18,0),MATCH(UsagePerHour!UP$4,Sales!$D$3:$ABF$3,0))/UP$2*INDEX(Usage!$D$5:$ABF$11,MATCH(UsagePerHour!$B$20,Usage!$C$5:$C$11,0),MATCH(UsagePerHour!UP$4,Usage!$D$3:$ABF$3,0)),"")</f>
        <v/>
      </c>
      <c r="UQ28" s="6" t="str">
        <f>IFERROR(INDEX(Sales!$D$5:$ABF$18,MATCH(UsagePerHour!$B28,Sales!$C$5:$C$18,0),MATCH(UsagePerHour!UQ$4,Sales!$D$3:$ABF$3,0))/UQ$2*INDEX(Usage!$D$5:$ABF$11,MATCH(UsagePerHour!$B$20,Usage!$C$5:$C$11,0),MATCH(UsagePerHour!UQ$4,Usage!$D$3:$ABF$3,0)),"")</f>
        <v/>
      </c>
      <c r="UR28" s="6" t="str">
        <f>IFERROR(INDEX(Sales!$D$5:$ABF$18,MATCH(UsagePerHour!$B28,Sales!$C$5:$C$18,0),MATCH(UsagePerHour!UR$4,Sales!$D$3:$ABF$3,0))/UR$2*INDEX(Usage!$D$5:$ABF$11,MATCH(UsagePerHour!$B$20,Usage!$C$5:$C$11,0),MATCH(UsagePerHour!UR$4,Usage!$D$3:$ABF$3,0)),"")</f>
        <v/>
      </c>
      <c r="US28" s="6" t="str">
        <f>IFERROR(INDEX(Sales!$D$5:$ABF$18,MATCH(UsagePerHour!$B28,Sales!$C$5:$C$18,0),MATCH(UsagePerHour!US$4,Sales!$D$3:$ABF$3,0))/US$2*INDEX(Usage!$D$5:$ABF$11,MATCH(UsagePerHour!$B$20,Usage!$C$5:$C$11,0),MATCH(UsagePerHour!US$4,Usage!$D$3:$ABF$3,0)),"")</f>
        <v/>
      </c>
      <c r="UT28" s="6" t="str">
        <f>IFERROR(INDEX(Sales!$D$5:$ABF$18,MATCH(UsagePerHour!$B28,Sales!$C$5:$C$18,0),MATCH(UsagePerHour!UT$4,Sales!$D$3:$ABF$3,0))/UT$2*INDEX(Usage!$D$5:$ABF$11,MATCH(UsagePerHour!$B$20,Usage!$C$5:$C$11,0),MATCH(UsagePerHour!UT$4,Usage!$D$3:$ABF$3,0)),"")</f>
        <v/>
      </c>
      <c r="UU28" s="6" t="str">
        <f>IFERROR(INDEX(Sales!$D$5:$ABF$18,MATCH(UsagePerHour!$B28,Sales!$C$5:$C$18,0),MATCH(UsagePerHour!UU$4,Sales!$D$3:$ABF$3,0))/UU$2*INDEX(Usage!$D$5:$ABF$11,MATCH(UsagePerHour!$B$20,Usage!$C$5:$C$11,0),MATCH(UsagePerHour!UU$4,Usage!$D$3:$ABF$3,0)),"")</f>
        <v/>
      </c>
      <c r="UV28" s="6" t="str">
        <f>IFERROR(INDEX(Sales!$D$5:$ABF$18,MATCH(UsagePerHour!$B28,Sales!$C$5:$C$18,0),MATCH(UsagePerHour!UV$4,Sales!$D$3:$ABF$3,0))/UV$2*INDEX(Usage!$D$5:$ABF$11,MATCH(UsagePerHour!$B$20,Usage!$C$5:$C$11,0),MATCH(UsagePerHour!UV$4,Usage!$D$3:$ABF$3,0)),"")</f>
        <v/>
      </c>
      <c r="UW28" s="6" t="str">
        <f>IFERROR(INDEX(Sales!$D$5:$ABF$18,MATCH(UsagePerHour!$B28,Sales!$C$5:$C$18,0),MATCH(UsagePerHour!UW$4,Sales!$D$3:$ABF$3,0))/UW$2*INDEX(Usage!$D$5:$ABF$11,MATCH(UsagePerHour!$B$20,Usage!$C$5:$C$11,0),MATCH(UsagePerHour!UW$4,Usage!$D$3:$ABF$3,0)),"")</f>
        <v/>
      </c>
      <c r="UX28" s="6" t="str">
        <f>IFERROR(INDEX(Sales!$D$5:$ABF$18,MATCH(UsagePerHour!$B28,Sales!$C$5:$C$18,0),MATCH(UsagePerHour!UX$4,Sales!$D$3:$ABF$3,0))/UX$2*INDEX(Usage!$D$5:$ABF$11,MATCH(UsagePerHour!$B$20,Usage!$C$5:$C$11,0),MATCH(UsagePerHour!UX$4,Usage!$D$3:$ABF$3,0)),"")</f>
        <v/>
      </c>
      <c r="UY28" s="6" t="str">
        <f>IFERROR(INDEX(Sales!$D$5:$ABF$18,MATCH(UsagePerHour!$B28,Sales!$C$5:$C$18,0),MATCH(UsagePerHour!UY$4,Sales!$D$3:$ABF$3,0))/UY$2*INDEX(Usage!$D$5:$ABF$11,MATCH(UsagePerHour!$B$20,Usage!$C$5:$C$11,0),MATCH(UsagePerHour!UY$4,Usage!$D$3:$ABF$3,0)),"")</f>
        <v/>
      </c>
      <c r="UZ28" s="6" t="str">
        <f>IFERROR(INDEX(Sales!$D$5:$ABF$18,MATCH(UsagePerHour!$B28,Sales!$C$5:$C$18,0),MATCH(UsagePerHour!UZ$4,Sales!$D$3:$ABF$3,0))/UZ$2*INDEX(Usage!$D$5:$ABF$11,MATCH(UsagePerHour!$B$20,Usage!$C$5:$C$11,0),MATCH(UsagePerHour!UZ$4,Usage!$D$3:$ABF$3,0)),"")</f>
        <v/>
      </c>
      <c r="VA28" s="6" t="str">
        <f>IFERROR(INDEX(Sales!$D$5:$ABF$18,MATCH(UsagePerHour!$B28,Sales!$C$5:$C$18,0),MATCH(UsagePerHour!VA$4,Sales!$D$3:$ABF$3,0))/VA$2*INDEX(Usage!$D$5:$ABF$11,MATCH(UsagePerHour!$B$20,Usage!$C$5:$C$11,0),MATCH(UsagePerHour!VA$4,Usage!$D$3:$ABF$3,0)),"")</f>
        <v/>
      </c>
      <c r="VB28" s="6" t="str">
        <f>IFERROR(INDEX(Sales!$D$5:$ABF$18,MATCH(UsagePerHour!$B28,Sales!$C$5:$C$18,0),MATCH(UsagePerHour!VB$4,Sales!$D$3:$ABF$3,0))/VB$2*INDEX(Usage!$D$5:$ABF$11,MATCH(UsagePerHour!$B$20,Usage!$C$5:$C$11,0),MATCH(UsagePerHour!VB$4,Usage!$D$3:$ABF$3,0)),"")</f>
        <v/>
      </c>
      <c r="VC28" s="6" t="str">
        <f>IFERROR(INDEX(Sales!$D$5:$ABF$18,MATCH(UsagePerHour!$B28,Sales!$C$5:$C$18,0),MATCH(UsagePerHour!VC$4,Sales!$D$3:$ABF$3,0))/VC$2*INDEX(Usage!$D$5:$ABF$11,MATCH(UsagePerHour!$B$20,Usage!$C$5:$C$11,0),MATCH(UsagePerHour!VC$4,Usage!$D$3:$ABF$3,0)),"")</f>
        <v/>
      </c>
      <c r="VD28" s="6" t="str">
        <f>IFERROR(INDEX(Sales!$D$5:$ABF$18,MATCH(UsagePerHour!$B28,Sales!$C$5:$C$18,0),MATCH(UsagePerHour!VD$4,Sales!$D$3:$ABF$3,0))/VD$2*INDEX(Usage!$D$5:$ABF$11,MATCH(UsagePerHour!$B$20,Usage!$C$5:$C$11,0),MATCH(UsagePerHour!VD$4,Usage!$D$3:$ABF$3,0)),"")</f>
        <v/>
      </c>
      <c r="VE28" s="6" t="str">
        <f>IFERROR(INDEX(Sales!$D$5:$ABF$18,MATCH(UsagePerHour!$B28,Sales!$C$5:$C$18,0),MATCH(UsagePerHour!VE$4,Sales!$D$3:$ABF$3,0))/VE$2*INDEX(Usage!$D$5:$ABF$11,MATCH(UsagePerHour!$B$20,Usage!$C$5:$C$11,0),MATCH(UsagePerHour!VE$4,Usage!$D$3:$ABF$3,0)),"")</f>
        <v/>
      </c>
      <c r="VF28" s="6" t="str">
        <f>IFERROR(INDEX(Sales!$D$5:$ABF$18,MATCH(UsagePerHour!$B28,Sales!$C$5:$C$18,0),MATCH(UsagePerHour!VF$4,Sales!$D$3:$ABF$3,0))/VF$2*INDEX(Usage!$D$5:$ABF$11,MATCH(UsagePerHour!$B$20,Usage!$C$5:$C$11,0),MATCH(UsagePerHour!VF$4,Usage!$D$3:$ABF$3,0)),"")</f>
        <v/>
      </c>
      <c r="VG28" s="6" t="str">
        <f>IFERROR(INDEX(Sales!$D$5:$ABF$18,MATCH(UsagePerHour!$B28,Sales!$C$5:$C$18,0),MATCH(UsagePerHour!VG$4,Sales!$D$3:$ABF$3,0))/VG$2*INDEX(Usage!$D$5:$ABF$11,MATCH(UsagePerHour!$B$20,Usage!$C$5:$C$11,0),MATCH(UsagePerHour!VG$4,Usage!$D$3:$ABF$3,0)),"")</f>
        <v/>
      </c>
      <c r="VH28" s="6" t="str">
        <f>IFERROR(INDEX(Sales!$D$5:$ABF$18,MATCH(UsagePerHour!$B28,Sales!$C$5:$C$18,0),MATCH(UsagePerHour!VH$4,Sales!$D$3:$ABF$3,0))/VH$2*INDEX(Usage!$D$5:$ABF$11,MATCH(UsagePerHour!$B$20,Usage!$C$5:$C$11,0),MATCH(UsagePerHour!VH$4,Usage!$D$3:$ABF$3,0)),"")</f>
        <v/>
      </c>
      <c r="VI28" s="6" t="str">
        <f>IFERROR(INDEX(Sales!$D$5:$ABF$18,MATCH(UsagePerHour!$B28,Sales!$C$5:$C$18,0),MATCH(UsagePerHour!VI$4,Sales!$D$3:$ABF$3,0))/VI$2*INDEX(Usage!$D$5:$ABF$11,MATCH(UsagePerHour!$B$20,Usage!$C$5:$C$11,0),MATCH(UsagePerHour!VI$4,Usage!$D$3:$ABF$3,0)),"")</f>
        <v/>
      </c>
      <c r="VJ28" s="6" t="str">
        <f>IFERROR(INDEX(Sales!$D$5:$ABF$18,MATCH(UsagePerHour!$B28,Sales!$C$5:$C$18,0),MATCH(UsagePerHour!VJ$4,Sales!$D$3:$ABF$3,0))/VJ$2*INDEX(Usage!$D$5:$ABF$11,MATCH(UsagePerHour!$B$20,Usage!$C$5:$C$11,0),MATCH(UsagePerHour!VJ$4,Usage!$D$3:$ABF$3,0)),"")</f>
        <v/>
      </c>
      <c r="VK28" s="6" t="str">
        <f>IFERROR(INDEX(Sales!$D$5:$ABF$18,MATCH(UsagePerHour!$B28,Sales!$C$5:$C$18,0),MATCH(UsagePerHour!VK$4,Sales!$D$3:$ABF$3,0))/VK$2*INDEX(Usage!$D$5:$ABF$11,MATCH(UsagePerHour!$B$20,Usage!$C$5:$C$11,0),MATCH(UsagePerHour!VK$4,Usage!$D$3:$ABF$3,0)),"")</f>
        <v/>
      </c>
      <c r="VL28" s="6" t="str">
        <f>IFERROR(INDEX(Sales!$D$5:$ABF$18,MATCH(UsagePerHour!$B28,Sales!$C$5:$C$18,0),MATCH(UsagePerHour!VL$4,Sales!$D$3:$ABF$3,0))/VL$2*INDEX(Usage!$D$5:$ABF$11,MATCH(UsagePerHour!$B$20,Usage!$C$5:$C$11,0),MATCH(UsagePerHour!VL$4,Usage!$D$3:$ABF$3,0)),"")</f>
        <v/>
      </c>
      <c r="VM28" s="6" t="str">
        <f>IFERROR(INDEX(Sales!$D$5:$ABF$18,MATCH(UsagePerHour!$B28,Sales!$C$5:$C$18,0),MATCH(UsagePerHour!VM$4,Sales!$D$3:$ABF$3,0))/VM$2*INDEX(Usage!$D$5:$ABF$11,MATCH(UsagePerHour!$B$20,Usage!$C$5:$C$11,0),MATCH(UsagePerHour!VM$4,Usage!$D$3:$ABF$3,0)),"")</f>
        <v/>
      </c>
      <c r="VN28" s="6" t="str">
        <f>IFERROR(INDEX(Sales!$D$5:$ABF$18,MATCH(UsagePerHour!$B28,Sales!$C$5:$C$18,0),MATCH(UsagePerHour!VN$4,Sales!$D$3:$ABF$3,0))/VN$2*INDEX(Usage!$D$5:$ABF$11,MATCH(UsagePerHour!$B$20,Usage!$C$5:$C$11,0),MATCH(UsagePerHour!VN$4,Usage!$D$3:$ABF$3,0)),"")</f>
        <v/>
      </c>
      <c r="VO28" s="6" t="str">
        <f>IFERROR(INDEX(Sales!$D$5:$ABF$18,MATCH(UsagePerHour!$B28,Sales!$C$5:$C$18,0),MATCH(UsagePerHour!VO$4,Sales!$D$3:$ABF$3,0))/VO$2*INDEX(Usage!$D$5:$ABF$11,MATCH(UsagePerHour!$B$20,Usage!$C$5:$C$11,0),MATCH(UsagePerHour!VO$4,Usage!$D$3:$ABF$3,0)),"")</f>
        <v/>
      </c>
      <c r="VP28" s="6" t="str">
        <f>IFERROR(INDEX(Sales!$D$5:$ABF$18,MATCH(UsagePerHour!$B28,Sales!$C$5:$C$18,0),MATCH(UsagePerHour!VP$4,Sales!$D$3:$ABF$3,0))/VP$2*INDEX(Usage!$D$5:$ABF$11,MATCH(UsagePerHour!$B$20,Usage!$C$5:$C$11,0),MATCH(UsagePerHour!VP$4,Usage!$D$3:$ABF$3,0)),"")</f>
        <v/>
      </c>
      <c r="VQ28" s="6" t="str">
        <f>IFERROR(INDEX(Sales!$D$5:$ABF$18,MATCH(UsagePerHour!$B28,Sales!$C$5:$C$18,0),MATCH(UsagePerHour!VQ$4,Sales!$D$3:$ABF$3,0))/VQ$2*INDEX(Usage!$D$5:$ABF$11,MATCH(UsagePerHour!$B$20,Usage!$C$5:$C$11,0),MATCH(UsagePerHour!VQ$4,Usage!$D$3:$ABF$3,0)),"")</f>
        <v/>
      </c>
      <c r="VR28" s="6" t="str">
        <f>IFERROR(INDEX(Sales!$D$5:$ABF$18,MATCH(UsagePerHour!$B28,Sales!$C$5:$C$18,0),MATCH(UsagePerHour!VR$4,Sales!$D$3:$ABF$3,0))/VR$2*INDEX(Usage!$D$5:$ABF$11,MATCH(UsagePerHour!$B$20,Usage!$C$5:$C$11,0),MATCH(UsagePerHour!VR$4,Usage!$D$3:$ABF$3,0)),"")</f>
        <v/>
      </c>
      <c r="VS28" s="6" t="str">
        <f>IFERROR(INDEX(Sales!$D$5:$ABF$18,MATCH(UsagePerHour!$B28,Sales!$C$5:$C$18,0),MATCH(UsagePerHour!VS$4,Sales!$D$3:$ABF$3,0))/VS$2*INDEX(Usage!$D$5:$ABF$11,MATCH(UsagePerHour!$B$20,Usage!$C$5:$C$11,0),MATCH(UsagePerHour!VS$4,Usage!$D$3:$ABF$3,0)),"")</f>
        <v/>
      </c>
      <c r="VT28" s="6" t="str">
        <f>IFERROR(INDEX(Sales!$D$5:$ABF$18,MATCH(UsagePerHour!$B28,Sales!$C$5:$C$18,0),MATCH(UsagePerHour!VT$4,Sales!$D$3:$ABF$3,0))/VT$2*INDEX(Usage!$D$5:$ABF$11,MATCH(UsagePerHour!$B$20,Usage!$C$5:$C$11,0),MATCH(UsagePerHour!VT$4,Usage!$D$3:$ABF$3,0)),"")</f>
        <v/>
      </c>
      <c r="VU28" s="6" t="str">
        <f>IFERROR(INDEX(Sales!$D$5:$ABF$18,MATCH(UsagePerHour!$B28,Sales!$C$5:$C$18,0),MATCH(UsagePerHour!VU$4,Sales!$D$3:$ABF$3,0))/VU$2*INDEX(Usage!$D$5:$ABF$11,MATCH(UsagePerHour!$B$20,Usage!$C$5:$C$11,0),MATCH(UsagePerHour!VU$4,Usage!$D$3:$ABF$3,0)),"")</f>
        <v/>
      </c>
      <c r="VV28" s="6" t="str">
        <f>IFERROR(INDEX(Sales!$D$5:$ABF$18,MATCH(UsagePerHour!$B28,Sales!$C$5:$C$18,0),MATCH(UsagePerHour!VV$4,Sales!$D$3:$ABF$3,0))/VV$2*INDEX(Usage!$D$5:$ABF$11,MATCH(UsagePerHour!$B$20,Usage!$C$5:$C$11,0),MATCH(UsagePerHour!VV$4,Usage!$D$3:$ABF$3,0)),"")</f>
        <v/>
      </c>
      <c r="VW28" s="6" t="str">
        <f>IFERROR(INDEX(Sales!$D$5:$ABF$18,MATCH(UsagePerHour!$B28,Sales!$C$5:$C$18,0),MATCH(UsagePerHour!VW$4,Sales!$D$3:$ABF$3,0))/VW$2*INDEX(Usage!$D$5:$ABF$11,MATCH(UsagePerHour!$B$20,Usage!$C$5:$C$11,0),MATCH(UsagePerHour!VW$4,Usage!$D$3:$ABF$3,0)),"")</f>
        <v/>
      </c>
      <c r="VX28" s="6" t="str">
        <f>IFERROR(INDEX(Sales!$D$5:$ABF$18,MATCH(UsagePerHour!$B28,Sales!$C$5:$C$18,0),MATCH(UsagePerHour!VX$4,Sales!$D$3:$ABF$3,0))/VX$2*INDEX(Usage!$D$5:$ABF$11,MATCH(UsagePerHour!$B$20,Usage!$C$5:$C$11,0),MATCH(UsagePerHour!VX$4,Usage!$D$3:$ABF$3,0)),"")</f>
        <v/>
      </c>
      <c r="VY28" s="6" t="str">
        <f>IFERROR(INDEX(Sales!$D$5:$ABF$18,MATCH(UsagePerHour!$B28,Sales!$C$5:$C$18,0),MATCH(UsagePerHour!VY$4,Sales!$D$3:$ABF$3,0))/VY$2*INDEX(Usage!$D$5:$ABF$11,MATCH(UsagePerHour!$B$20,Usage!$C$5:$C$11,0),MATCH(UsagePerHour!VY$4,Usage!$D$3:$ABF$3,0)),"")</f>
        <v/>
      </c>
      <c r="VZ28" s="6" t="str">
        <f>IFERROR(INDEX(Sales!$D$5:$ABF$18,MATCH(UsagePerHour!$B28,Sales!$C$5:$C$18,0),MATCH(UsagePerHour!VZ$4,Sales!$D$3:$ABF$3,0))/VZ$2*INDEX(Usage!$D$5:$ABF$11,MATCH(UsagePerHour!$B$20,Usage!$C$5:$C$11,0),MATCH(UsagePerHour!VZ$4,Usage!$D$3:$ABF$3,0)),"")</f>
        <v/>
      </c>
      <c r="WA28" s="6" t="str">
        <f>IFERROR(INDEX(Sales!$D$5:$ABF$18,MATCH(UsagePerHour!$B28,Sales!$C$5:$C$18,0),MATCH(UsagePerHour!WA$4,Sales!$D$3:$ABF$3,0))/WA$2*INDEX(Usage!$D$5:$ABF$11,MATCH(UsagePerHour!$B$20,Usage!$C$5:$C$11,0),MATCH(UsagePerHour!WA$4,Usage!$D$3:$ABF$3,0)),"")</f>
        <v/>
      </c>
      <c r="WB28" s="6" t="str">
        <f>IFERROR(INDEX(Sales!$D$5:$ABF$18,MATCH(UsagePerHour!$B28,Sales!$C$5:$C$18,0),MATCH(UsagePerHour!WB$4,Sales!$D$3:$ABF$3,0))/WB$2*INDEX(Usage!$D$5:$ABF$11,MATCH(UsagePerHour!$B$20,Usage!$C$5:$C$11,0),MATCH(UsagePerHour!WB$4,Usage!$D$3:$ABF$3,0)),"")</f>
        <v/>
      </c>
      <c r="WC28" s="6" t="str">
        <f>IFERROR(INDEX(Sales!$D$5:$ABF$18,MATCH(UsagePerHour!$B28,Sales!$C$5:$C$18,0),MATCH(UsagePerHour!WC$4,Sales!$D$3:$ABF$3,0))/WC$2*INDEX(Usage!$D$5:$ABF$11,MATCH(UsagePerHour!$B$20,Usage!$C$5:$C$11,0),MATCH(UsagePerHour!WC$4,Usage!$D$3:$ABF$3,0)),"")</f>
        <v/>
      </c>
      <c r="WD28" s="6" t="str">
        <f>IFERROR(INDEX(Sales!$D$5:$ABF$18,MATCH(UsagePerHour!$B28,Sales!$C$5:$C$18,0),MATCH(UsagePerHour!WD$4,Sales!$D$3:$ABF$3,0))/WD$2*INDEX(Usage!$D$5:$ABF$11,MATCH(UsagePerHour!$B$20,Usage!$C$5:$C$11,0),MATCH(UsagePerHour!WD$4,Usage!$D$3:$ABF$3,0)),"")</f>
        <v/>
      </c>
      <c r="WE28" s="6" t="str">
        <f>IFERROR(INDEX(Sales!$D$5:$ABF$18,MATCH(UsagePerHour!$B28,Sales!$C$5:$C$18,0),MATCH(UsagePerHour!WE$4,Sales!$D$3:$ABF$3,0))/WE$2*INDEX(Usage!$D$5:$ABF$11,MATCH(UsagePerHour!$B$20,Usage!$C$5:$C$11,0),MATCH(UsagePerHour!WE$4,Usage!$D$3:$ABF$3,0)),"")</f>
        <v/>
      </c>
      <c r="WF28" s="6" t="str">
        <f>IFERROR(INDEX(Sales!$D$5:$ABF$18,MATCH(UsagePerHour!$B28,Sales!$C$5:$C$18,0),MATCH(UsagePerHour!WF$4,Sales!$D$3:$ABF$3,0))/WF$2*INDEX(Usage!$D$5:$ABF$11,MATCH(UsagePerHour!$B$20,Usage!$C$5:$C$11,0),MATCH(UsagePerHour!WF$4,Usage!$D$3:$ABF$3,0)),"")</f>
        <v/>
      </c>
      <c r="WG28" s="6" t="str">
        <f>IFERROR(INDEX(Sales!$D$5:$ABF$18,MATCH(UsagePerHour!$B28,Sales!$C$5:$C$18,0),MATCH(UsagePerHour!WG$4,Sales!$D$3:$ABF$3,0))/WG$2*INDEX(Usage!$D$5:$ABF$11,MATCH(UsagePerHour!$B$20,Usage!$C$5:$C$11,0),MATCH(UsagePerHour!WG$4,Usage!$D$3:$ABF$3,0)),"")</f>
        <v/>
      </c>
      <c r="WH28" s="6" t="str">
        <f>IFERROR(INDEX(Sales!$D$5:$ABF$18,MATCH(UsagePerHour!$B28,Sales!$C$5:$C$18,0),MATCH(UsagePerHour!WH$4,Sales!$D$3:$ABF$3,0))/WH$2*INDEX(Usage!$D$5:$ABF$11,MATCH(UsagePerHour!$B$20,Usage!$C$5:$C$11,0),MATCH(UsagePerHour!WH$4,Usage!$D$3:$ABF$3,0)),"")</f>
        <v/>
      </c>
      <c r="WI28" s="6" t="str">
        <f>IFERROR(INDEX(Sales!$D$5:$ABF$18,MATCH(UsagePerHour!$B28,Sales!$C$5:$C$18,0),MATCH(UsagePerHour!WI$4,Sales!$D$3:$ABF$3,0))/WI$2*INDEX(Usage!$D$5:$ABF$11,MATCH(UsagePerHour!$B$20,Usage!$C$5:$C$11,0),MATCH(UsagePerHour!WI$4,Usage!$D$3:$ABF$3,0)),"")</f>
        <v/>
      </c>
      <c r="WJ28" s="6" t="str">
        <f>IFERROR(INDEX(Sales!$D$5:$ABF$18,MATCH(UsagePerHour!$B28,Sales!$C$5:$C$18,0),MATCH(UsagePerHour!WJ$4,Sales!$D$3:$ABF$3,0))/WJ$2*INDEX(Usage!$D$5:$ABF$11,MATCH(UsagePerHour!$B$20,Usage!$C$5:$C$11,0),MATCH(UsagePerHour!WJ$4,Usage!$D$3:$ABF$3,0)),"")</f>
        <v/>
      </c>
      <c r="WK28" s="6" t="str">
        <f>IFERROR(INDEX(Sales!$D$5:$ABF$18,MATCH(UsagePerHour!$B28,Sales!$C$5:$C$18,0),MATCH(UsagePerHour!WK$4,Sales!$D$3:$ABF$3,0))/WK$2*INDEX(Usage!$D$5:$ABF$11,MATCH(UsagePerHour!$B$20,Usage!$C$5:$C$11,0),MATCH(UsagePerHour!WK$4,Usage!$D$3:$ABF$3,0)),"")</f>
        <v/>
      </c>
      <c r="WL28" s="6" t="str">
        <f>IFERROR(INDEX(Sales!$D$5:$ABF$18,MATCH(UsagePerHour!$B28,Sales!$C$5:$C$18,0),MATCH(UsagePerHour!WL$4,Sales!$D$3:$ABF$3,0))/WL$2*INDEX(Usage!$D$5:$ABF$11,MATCH(UsagePerHour!$B$20,Usage!$C$5:$C$11,0),MATCH(UsagePerHour!WL$4,Usage!$D$3:$ABF$3,0)),"")</f>
        <v/>
      </c>
      <c r="WM28" s="6" t="str">
        <f>IFERROR(INDEX(Sales!$D$5:$ABF$18,MATCH(UsagePerHour!$B28,Sales!$C$5:$C$18,0),MATCH(UsagePerHour!WM$4,Sales!$D$3:$ABF$3,0))/WM$2*INDEX(Usage!$D$5:$ABF$11,MATCH(UsagePerHour!$B$20,Usage!$C$5:$C$11,0),MATCH(UsagePerHour!WM$4,Usage!$D$3:$ABF$3,0)),"")</f>
        <v/>
      </c>
      <c r="WN28" s="6" t="str">
        <f>IFERROR(INDEX(Sales!$D$5:$ABF$18,MATCH(UsagePerHour!$B28,Sales!$C$5:$C$18,0),MATCH(UsagePerHour!WN$4,Sales!$D$3:$ABF$3,0))/WN$2*INDEX(Usage!$D$5:$ABF$11,MATCH(UsagePerHour!$B$20,Usage!$C$5:$C$11,0),MATCH(UsagePerHour!WN$4,Usage!$D$3:$ABF$3,0)),"")</f>
        <v/>
      </c>
      <c r="WO28" s="6" t="str">
        <f>IFERROR(INDEX(Sales!$D$5:$ABF$18,MATCH(UsagePerHour!$B28,Sales!$C$5:$C$18,0),MATCH(UsagePerHour!WO$4,Sales!$D$3:$ABF$3,0))/WO$2*INDEX(Usage!$D$5:$ABF$11,MATCH(UsagePerHour!$B$20,Usage!$C$5:$C$11,0),MATCH(UsagePerHour!WO$4,Usage!$D$3:$ABF$3,0)),"")</f>
        <v/>
      </c>
      <c r="WP28" s="6" t="str">
        <f>IFERROR(INDEX(Sales!$D$5:$ABF$18,MATCH(UsagePerHour!$B28,Sales!$C$5:$C$18,0),MATCH(UsagePerHour!WP$4,Sales!$D$3:$ABF$3,0))/WP$2*INDEX(Usage!$D$5:$ABF$11,MATCH(UsagePerHour!$B$20,Usage!$C$5:$C$11,0),MATCH(UsagePerHour!WP$4,Usage!$D$3:$ABF$3,0)),"")</f>
        <v/>
      </c>
      <c r="WQ28" s="6" t="str">
        <f>IFERROR(INDEX(Sales!$D$5:$ABF$18,MATCH(UsagePerHour!$B28,Sales!$C$5:$C$18,0),MATCH(UsagePerHour!WQ$4,Sales!$D$3:$ABF$3,0))/WQ$2*INDEX(Usage!$D$5:$ABF$11,MATCH(UsagePerHour!$B$20,Usage!$C$5:$C$11,0),MATCH(UsagePerHour!WQ$4,Usage!$D$3:$ABF$3,0)),"")</f>
        <v/>
      </c>
      <c r="WR28" s="6" t="str">
        <f>IFERROR(INDEX(Sales!$D$5:$ABF$18,MATCH(UsagePerHour!$B28,Sales!$C$5:$C$18,0),MATCH(UsagePerHour!WR$4,Sales!$D$3:$ABF$3,0))/WR$2*INDEX(Usage!$D$5:$ABF$11,MATCH(UsagePerHour!$B$20,Usage!$C$5:$C$11,0),MATCH(UsagePerHour!WR$4,Usage!$D$3:$ABF$3,0)),"")</f>
        <v/>
      </c>
      <c r="WS28" s="6" t="str">
        <f>IFERROR(INDEX(Sales!$D$5:$ABF$18,MATCH(UsagePerHour!$B28,Sales!$C$5:$C$18,0),MATCH(UsagePerHour!WS$4,Sales!$D$3:$ABF$3,0))/WS$2*INDEX(Usage!$D$5:$ABF$11,MATCH(UsagePerHour!$B$20,Usage!$C$5:$C$11,0),MATCH(UsagePerHour!WS$4,Usage!$D$3:$ABF$3,0)),"")</f>
        <v/>
      </c>
      <c r="WT28" s="6" t="str">
        <f>IFERROR(INDEX(Sales!$D$5:$ABF$18,MATCH(UsagePerHour!$B28,Sales!$C$5:$C$18,0),MATCH(UsagePerHour!WT$4,Sales!$D$3:$ABF$3,0))/WT$2*INDEX(Usage!$D$5:$ABF$11,MATCH(UsagePerHour!$B$20,Usage!$C$5:$C$11,0),MATCH(UsagePerHour!WT$4,Usage!$D$3:$ABF$3,0)),"")</f>
        <v/>
      </c>
      <c r="WU28" s="6" t="str">
        <f>IFERROR(INDEX(Sales!$D$5:$ABF$18,MATCH(UsagePerHour!$B28,Sales!$C$5:$C$18,0),MATCH(UsagePerHour!WU$4,Sales!$D$3:$ABF$3,0))/WU$2*INDEX(Usage!$D$5:$ABF$11,MATCH(UsagePerHour!$B$20,Usage!$C$5:$C$11,0),MATCH(UsagePerHour!WU$4,Usage!$D$3:$ABF$3,0)),"")</f>
        <v/>
      </c>
      <c r="WV28" s="6" t="str">
        <f>IFERROR(INDEX(Sales!$D$5:$ABF$18,MATCH(UsagePerHour!$B28,Sales!$C$5:$C$18,0),MATCH(UsagePerHour!WV$4,Sales!$D$3:$ABF$3,0))/WV$2*INDEX(Usage!$D$5:$ABF$11,MATCH(UsagePerHour!$B$20,Usage!$C$5:$C$11,0),MATCH(UsagePerHour!WV$4,Usage!$D$3:$ABF$3,0)),"")</f>
        <v/>
      </c>
      <c r="WW28" s="6" t="str">
        <f>IFERROR(INDEX(Sales!$D$5:$ABF$18,MATCH(UsagePerHour!$B28,Sales!$C$5:$C$18,0),MATCH(UsagePerHour!WW$4,Sales!$D$3:$ABF$3,0))/WW$2*INDEX(Usage!$D$5:$ABF$11,MATCH(UsagePerHour!$B$20,Usage!$C$5:$C$11,0),MATCH(UsagePerHour!WW$4,Usage!$D$3:$ABF$3,0)),"")</f>
        <v/>
      </c>
      <c r="WX28" s="6" t="str">
        <f>IFERROR(INDEX(Sales!$D$5:$ABF$18,MATCH(UsagePerHour!$B28,Sales!$C$5:$C$18,0),MATCH(UsagePerHour!WX$4,Sales!$D$3:$ABF$3,0))/WX$2*INDEX(Usage!$D$5:$ABF$11,MATCH(UsagePerHour!$B$20,Usage!$C$5:$C$11,0),MATCH(UsagePerHour!WX$4,Usage!$D$3:$ABF$3,0)),"")</f>
        <v/>
      </c>
      <c r="WY28" s="6" t="str">
        <f>IFERROR(INDEX(Sales!$D$5:$ABF$18,MATCH(UsagePerHour!$B28,Sales!$C$5:$C$18,0),MATCH(UsagePerHour!WY$4,Sales!$D$3:$ABF$3,0))/WY$2*INDEX(Usage!$D$5:$ABF$11,MATCH(UsagePerHour!$B$20,Usage!$C$5:$C$11,0),MATCH(UsagePerHour!WY$4,Usage!$D$3:$ABF$3,0)),"")</f>
        <v/>
      </c>
      <c r="WZ28" s="6" t="str">
        <f>IFERROR(INDEX(Sales!$D$5:$ABF$18,MATCH(UsagePerHour!$B28,Sales!$C$5:$C$18,0),MATCH(UsagePerHour!WZ$4,Sales!$D$3:$ABF$3,0))/WZ$2*INDEX(Usage!$D$5:$ABF$11,MATCH(UsagePerHour!$B$20,Usage!$C$5:$C$11,0),MATCH(UsagePerHour!WZ$4,Usage!$D$3:$ABF$3,0)),"")</f>
        <v/>
      </c>
      <c r="XA28" s="6" t="str">
        <f>IFERROR(INDEX(Sales!$D$5:$ABF$18,MATCH(UsagePerHour!$B28,Sales!$C$5:$C$18,0),MATCH(UsagePerHour!XA$4,Sales!$D$3:$ABF$3,0))/XA$2*INDEX(Usage!$D$5:$ABF$11,MATCH(UsagePerHour!$B$20,Usage!$C$5:$C$11,0),MATCH(UsagePerHour!XA$4,Usage!$D$3:$ABF$3,0)),"")</f>
        <v/>
      </c>
      <c r="XB28" s="6" t="str">
        <f>IFERROR(INDEX(Sales!$D$5:$ABF$18,MATCH(UsagePerHour!$B28,Sales!$C$5:$C$18,0),MATCH(UsagePerHour!XB$4,Sales!$D$3:$ABF$3,0))/XB$2*INDEX(Usage!$D$5:$ABF$11,MATCH(UsagePerHour!$B$20,Usage!$C$5:$C$11,0),MATCH(UsagePerHour!XB$4,Usage!$D$3:$ABF$3,0)),"")</f>
        <v/>
      </c>
      <c r="XC28" s="6" t="str">
        <f>IFERROR(INDEX(Sales!$D$5:$ABF$18,MATCH(UsagePerHour!$B28,Sales!$C$5:$C$18,0),MATCH(UsagePerHour!XC$4,Sales!$D$3:$ABF$3,0))/XC$2*INDEX(Usage!$D$5:$ABF$11,MATCH(UsagePerHour!$B$20,Usage!$C$5:$C$11,0),MATCH(UsagePerHour!XC$4,Usage!$D$3:$ABF$3,0)),"")</f>
        <v/>
      </c>
      <c r="XD28" s="6" t="str">
        <f>IFERROR(INDEX(Sales!$D$5:$ABF$18,MATCH(UsagePerHour!$B28,Sales!$C$5:$C$18,0),MATCH(UsagePerHour!XD$4,Sales!$D$3:$ABF$3,0))/XD$2*INDEX(Usage!$D$5:$ABF$11,MATCH(UsagePerHour!$B$20,Usage!$C$5:$C$11,0),MATCH(UsagePerHour!XD$4,Usage!$D$3:$ABF$3,0)),"")</f>
        <v/>
      </c>
      <c r="XE28" s="6" t="str">
        <f>IFERROR(INDEX(Sales!$D$5:$ABF$18,MATCH(UsagePerHour!$B28,Sales!$C$5:$C$18,0),MATCH(UsagePerHour!XE$4,Sales!$D$3:$ABF$3,0))/XE$2*INDEX(Usage!$D$5:$ABF$11,MATCH(UsagePerHour!$B$20,Usage!$C$5:$C$11,0),MATCH(UsagePerHour!XE$4,Usage!$D$3:$ABF$3,0)),"")</f>
        <v/>
      </c>
      <c r="XF28" s="6" t="str">
        <f>IFERROR(INDEX(Sales!$D$5:$ABF$18,MATCH(UsagePerHour!$B28,Sales!$C$5:$C$18,0),MATCH(UsagePerHour!XF$4,Sales!$D$3:$ABF$3,0))/XF$2*INDEX(Usage!$D$5:$ABF$11,MATCH(UsagePerHour!$B$20,Usage!$C$5:$C$11,0),MATCH(UsagePerHour!XF$4,Usage!$D$3:$ABF$3,0)),"")</f>
        <v/>
      </c>
      <c r="XG28" s="6" t="str">
        <f>IFERROR(INDEX(Sales!$D$5:$ABF$18,MATCH(UsagePerHour!$B28,Sales!$C$5:$C$18,0),MATCH(UsagePerHour!XG$4,Sales!$D$3:$ABF$3,0))/XG$2*INDEX(Usage!$D$5:$ABF$11,MATCH(UsagePerHour!$B$20,Usage!$C$5:$C$11,0),MATCH(UsagePerHour!XG$4,Usage!$D$3:$ABF$3,0)),"")</f>
        <v/>
      </c>
      <c r="XH28" s="6" t="str">
        <f>IFERROR(INDEX(Sales!$D$5:$ABF$18,MATCH(UsagePerHour!$B28,Sales!$C$5:$C$18,0),MATCH(UsagePerHour!XH$4,Sales!$D$3:$ABF$3,0))/XH$2*INDEX(Usage!$D$5:$ABF$11,MATCH(UsagePerHour!$B$20,Usage!$C$5:$C$11,0),MATCH(UsagePerHour!XH$4,Usage!$D$3:$ABF$3,0)),"")</f>
        <v/>
      </c>
      <c r="XI28" s="6" t="str">
        <f>IFERROR(INDEX(Sales!$D$5:$ABF$18,MATCH(UsagePerHour!$B28,Sales!$C$5:$C$18,0),MATCH(UsagePerHour!XI$4,Sales!$D$3:$ABF$3,0))/XI$2*INDEX(Usage!$D$5:$ABF$11,MATCH(UsagePerHour!$B$20,Usage!$C$5:$C$11,0),MATCH(UsagePerHour!XI$4,Usage!$D$3:$ABF$3,0)),"")</f>
        <v/>
      </c>
      <c r="XJ28" s="6" t="str">
        <f>IFERROR(INDEX(Sales!$D$5:$ABF$18,MATCH(UsagePerHour!$B28,Sales!$C$5:$C$18,0),MATCH(UsagePerHour!XJ$4,Sales!$D$3:$ABF$3,0))/XJ$2*INDEX(Usage!$D$5:$ABF$11,MATCH(UsagePerHour!$B$20,Usage!$C$5:$C$11,0),MATCH(UsagePerHour!XJ$4,Usage!$D$3:$ABF$3,0)),"")</f>
        <v/>
      </c>
      <c r="XK28" s="6" t="str">
        <f>IFERROR(INDEX(Sales!$D$5:$ABF$18,MATCH(UsagePerHour!$B28,Sales!$C$5:$C$18,0),MATCH(UsagePerHour!XK$4,Sales!$D$3:$ABF$3,0))/XK$2*INDEX(Usage!$D$5:$ABF$11,MATCH(UsagePerHour!$B$20,Usage!$C$5:$C$11,0),MATCH(UsagePerHour!XK$4,Usage!$D$3:$ABF$3,0)),"")</f>
        <v/>
      </c>
      <c r="XL28" s="6" t="str">
        <f>IFERROR(INDEX(Sales!$D$5:$ABF$18,MATCH(UsagePerHour!$B28,Sales!$C$5:$C$18,0),MATCH(UsagePerHour!XL$4,Sales!$D$3:$ABF$3,0))/XL$2*INDEX(Usage!$D$5:$ABF$11,MATCH(UsagePerHour!$B$20,Usage!$C$5:$C$11,0),MATCH(UsagePerHour!XL$4,Usage!$D$3:$ABF$3,0)),"")</f>
        <v/>
      </c>
      <c r="XM28" s="6" t="str">
        <f>IFERROR(INDEX(Sales!$D$5:$ABF$18,MATCH(UsagePerHour!$B28,Sales!$C$5:$C$18,0),MATCH(UsagePerHour!XM$4,Sales!$D$3:$ABF$3,0))/XM$2*INDEX(Usage!$D$5:$ABF$11,MATCH(UsagePerHour!$B$20,Usage!$C$5:$C$11,0),MATCH(UsagePerHour!XM$4,Usage!$D$3:$ABF$3,0)),"")</f>
        <v/>
      </c>
      <c r="XN28" s="6" t="str">
        <f>IFERROR(INDEX(Sales!$D$5:$ABF$18,MATCH(UsagePerHour!$B28,Sales!$C$5:$C$18,0),MATCH(UsagePerHour!XN$4,Sales!$D$3:$ABF$3,0))/XN$2*INDEX(Usage!$D$5:$ABF$11,MATCH(UsagePerHour!$B$20,Usage!$C$5:$C$11,0),MATCH(UsagePerHour!XN$4,Usage!$D$3:$ABF$3,0)),"")</f>
        <v/>
      </c>
      <c r="XO28" s="6" t="str">
        <f>IFERROR(INDEX(Sales!$D$5:$ABF$18,MATCH(UsagePerHour!$B28,Sales!$C$5:$C$18,0),MATCH(UsagePerHour!XO$4,Sales!$D$3:$ABF$3,0))/XO$2*INDEX(Usage!$D$5:$ABF$11,MATCH(UsagePerHour!$B$20,Usage!$C$5:$C$11,0),MATCH(UsagePerHour!XO$4,Usage!$D$3:$ABF$3,0)),"")</f>
        <v/>
      </c>
      <c r="XP28" s="6" t="str">
        <f>IFERROR(INDEX(Sales!$D$5:$ABF$18,MATCH(UsagePerHour!$B28,Sales!$C$5:$C$18,0),MATCH(UsagePerHour!XP$4,Sales!$D$3:$ABF$3,0))/XP$2*INDEX(Usage!$D$5:$ABF$11,MATCH(UsagePerHour!$B$20,Usage!$C$5:$C$11,0),MATCH(UsagePerHour!XP$4,Usage!$D$3:$ABF$3,0)),"")</f>
        <v/>
      </c>
      <c r="XQ28" s="6" t="str">
        <f>IFERROR(INDEX(Sales!$D$5:$ABF$18,MATCH(UsagePerHour!$B28,Sales!$C$5:$C$18,0),MATCH(UsagePerHour!XQ$4,Sales!$D$3:$ABF$3,0))/XQ$2*INDEX(Usage!$D$5:$ABF$11,MATCH(UsagePerHour!$B$20,Usage!$C$5:$C$11,0),MATCH(UsagePerHour!XQ$4,Usage!$D$3:$ABF$3,0)),"")</f>
        <v/>
      </c>
      <c r="XR28" s="6" t="str">
        <f>IFERROR(INDEX(Sales!$D$5:$ABF$18,MATCH(UsagePerHour!$B28,Sales!$C$5:$C$18,0),MATCH(UsagePerHour!XR$4,Sales!$D$3:$ABF$3,0))/XR$2*INDEX(Usage!$D$5:$ABF$11,MATCH(UsagePerHour!$B$20,Usage!$C$5:$C$11,0),MATCH(UsagePerHour!XR$4,Usage!$D$3:$ABF$3,0)),"")</f>
        <v/>
      </c>
      <c r="XS28" s="6" t="str">
        <f>IFERROR(INDEX(Sales!$D$5:$ABF$18,MATCH(UsagePerHour!$B28,Sales!$C$5:$C$18,0),MATCH(UsagePerHour!XS$4,Sales!$D$3:$ABF$3,0))/XS$2*INDEX(Usage!$D$5:$ABF$11,MATCH(UsagePerHour!$B$20,Usage!$C$5:$C$11,0),MATCH(UsagePerHour!XS$4,Usage!$D$3:$ABF$3,0)),"")</f>
        <v/>
      </c>
      <c r="XT28" s="6" t="str">
        <f>IFERROR(INDEX(Sales!$D$5:$ABF$18,MATCH(UsagePerHour!$B28,Sales!$C$5:$C$18,0),MATCH(UsagePerHour!XT$4,Sales!$D$3:$ABF$3,0))/XT$2*INDEX(Usage!$D$5:$ABF$11,MATCH(UsagePerHour!$B$20,Usage!$C$5:$C$11,0),MATCH(UsagePerHour!XT$4,Usage!$D$3:$ABF$3,0)),"")</f>
        <v/>
      </c>
      <c r="XU28" s="6" t="str">
        <f>IFERROR(INDEX(Sales!$D$5:$ABF$18,MATCH(UsagePerHour!$B28,Sales!$C$5:$C$18,0),MATCH(UsagePerHour!XU$4,Sales!$D$3:$ABF$3,0))/XU$2*INDEX(Usage!$D$5:$ABF$11,MATCH(UsagePerHour!$B$20,Usage!$C$5:$C$11,0),MATCH(UsagePerHour!XU$4,Usage!$D$3:$ABF$3,0)),"")</f>
        <v/>
      </c>
      <c r="XV28" s="6" t="str">
        <f>IFERROR(INDEX(Sales!$D$5:$ABF$18,MATCH(UsagePerHour!$B28,Sales!$C$5:$C$18,0),MATCH(UsagePerHour!XV$4,Sales!$D$3:$ABF$3,0))/XV$2*INDEX(Usage!$D$5:$ABF$11,MATCH(UsagePerHour!$B$20,Usage!$C$5:$C$11,0),MATCH(UsagePerHour!XV$4,Usage!$D$3:$ABF$3,0)),"")</f>
        <v/>
      </c>
      <c r="XW28" s="6" t="str">
        <f>IFERROR(INDEX(Sales!$D$5:$ABF$18,MATCH(UsagePerHour!$B28,Sales!$C$5:$C$18,0),MATCH(UsagePerHour!XW$4,Sales!$D$3:$ABF$3,0))/XW$2*INDEX(Usage!$D$5:$ABF$11,MATCH(UsagePerHour!$B$20,Usage!$C$5:$C$11,0),MATCH(UsagePerHour!XW$4,Usage!$D$3:$ABF$3,0)),"")</f>
        <v/>
      </c>
      <c r="XX28" s="6" t="str">
        <f>IFERROR(INDEX(Sales!$D$5:$ABF$18,MATCH(UsagePerHour!$B28,Sales!$C$5:$C$18,0),MATCH(UsagePerHour!XX$4,Sales!$D$3:$ABF$3,0))/XX$2*INDEX(Usage!$D$5:$ABF$11,MATCH(UsagePerHour!$B$20,Usage!$C$5:$C$11,0),MATCH(UsagePerHour!XX$4,Usage!$D$3:$ABF$3,0)),"")</f>
        <v/>
      </c>
      <c r="XY28" s="6" t="str">
        <f>IFERROR(INDEX(Sales!$D$5:$ABF$18,MATCH(UsagePerHour!$B28,Sales!$C$5:$C$18,0),MATCH(UsagePerHour!XY$4,Sales!$D$3:$ABF$3,0))/XY$2*INDEX(Usage!$D$5:$ABF$11,MATCH(UsagePerHour!$B$20,Usage!$C$5:$C$11,0),MATCH(UsagePerHour!XY$4,Usage!$D$3:$ABF$3,0)),"")</f>
        <v/>
      </c>
      <c r="XZ28" s="6" t="str">
        <f>IFERROR(INDEX(Sales!$D$5:$ABF$18,MATCH(UsagePerHour!$B28,Sales!$C$5:$C$18,0),MATCH(UsagePerHour!XZ$4,Sales!$D$3:$ABF$3,0))/XZ$2*INDEX(Usage!$D$5:$ABF$11,MATCH(UsagePerHour!$B$20,Usage!$C$5:$C$11,0),MATCH(UsagePerHour!XZ$4,Usage!$D$3:$ABF$3,0)),"")</f>
        <v/>
      </c>
      <c r="YA28" s="6" t="str">
        <f>IFERROR(INDEX(Sales!$D$5:$ABF$18,MATCH(UsagePerHour!$B28,Sales!$C$5:$C$18,0),MATCH(UsagePerHour!YA$4,Sales!$D$3:$ABF$3,0))/YA$2*INDEX(Usage!$D$5:$ABF$11,MATCH(UsagePerHour!$B$20,Usage!$C$5:$C$11,0),MATCH(UsagePerHour!YA$4,Usage!$D$3:$ABF$3,0)),"")</f>
        <v/>
      </c>
      <c r="YB28" s="6" t="str">
        <f>IFERROR(INDEX(Sales!$D$5:$ABF$18,MATCH(UsagePerHour!$B28,Sales!$C$5:$C$18,0),MATCH(UsagePerHour!YB$4,Sales!$D$3:$ABF$3,0))/YB$2*INDEX(Usage!$D$5:$ABF$11,MATCH(UsagePerHour!$B$20,Usage!$C$5:$C$11,0),MATCH(UsagePerHour!YB$4,Usage!$D$3:$ABF$3,0)),"")</f>
        <v/>
      </c>
      <c r="YC28" s="6" t="str">
        <f>IFERROR(INDEX(Sales!$D$5:$ABF$18,MATCH(UsagePerHour!$B28,Sales!$C$5:$C$18,0),MATCH(UsagePerHour!YC$4,Sales!$D$3:$ABF$3,0))/YC$2*INDEX(Usage!$D$5:$ABF$11,MATCH(UsagePerHour!$B$20,Usage!$C$5:$C$11,0),MATCH(UsagePerHour!YC$4,Usage!$D$3:$ABF$3,0)),"")</f>
        <v/>
      </c>
      <c r="YD28" s="6" t="str">
        <f>IFERROR(INDEX(Sales!$D$5:$ABF$18,MATCH(UsagePerHour!$B28,Sales!$C$5:$C$18,0),MATCH(UsagePerHour!YD$4,Sales!$D$3:$ABF$3,0))/YD$2*INDEX(Usage!$D$5:$ABF$11,MATCH(UsagePerHour!$B$20,Usage!$C$5:$C$11,0),MATCH(UsagePerHour!YD$4,Usage!$D$3:$ABF$3,0)),"")</f>
        <v/>
      </c>
      <c r="YE28" s="6" t="str">
        <f>IFERROR(INDEX(Sales!$D$5:$ABF$18,MATCH(UsagePerHour!$B28,Sales!$C$5:$C$18,0),MATCH(UsagePerHour!YE$4,Sales!$D$3:$ABF$3,0))/YE$2*INDEX(Usage!$D$5:$ABF$11,MATCH(UsagePerHour!$B$20,Usage!$C$5:$C$11,0),MATCH(UsagePerHour!YE$4,Usage!$D$3:$ABF$3,0)),"")</f>
        <v/>
      </c>
      <c r="YF28" s="6" t="str">
        <f>IFERROR(INDEX(Sales!$D$5:$ABF$18,MATCH(UsagePerHour!$B28,Sales!$C$5:$C$18,0),MATCH(UsagePerHour!YF$4,Sales!$D$3:$ABF$3,0))/YF$2*INDEX(Usage!$D$5:$ABF$11,MATCH(UsagePerHour!$B$20,Usage!$C$5:$C$11,0),MATCH(UsagePerHour!YF$4,Usage!$D$3:$ABF$3,0)),"")</f>
        <v/>
      </c>
      <c r="YG28" s="6" t="str">
        <f>IFERROR(INDEX(Sales!$D$5:$ABF$18,MATCH(UsagePerHour!$B28,Sales!$C$5:$C$18,0),MATCH(UsagePerHour!YG$4,Sales!$D$3:$ABF$3,0))/YG$2*INDEX(Usage!$D$5:$ABF$11,MATCH(UsagePerHour!$B$20,Usage!$C$5:$C$11,0),MATCH(UsagePerHour!YG$4,Usage!$D$3:$ABF$3,0)),"")</f>
        <v/>
      </c>
      <c r="YH28" s="6" t="str">
        <f>IFERROR(INDEX(Sales!$D$5:$ABF$18,MATCH(UsagePerHour!$B28,Sales!$C$5:$C$18,0),MATCH(UsagePerHour!YH$4,Sales!$D$3:$ABF$3,0))/YH$2*INDEX(Usage!$D$5:$ABF$11,MATCH(UsagePerHour!$B$20,Usage!$C$5:$C$11,0),MATCH(UsagePerHour!YH$4,Usage!$D$3:$ABF$3,0)),"")</f>
        <v/>
      </c>
      <c r="YI28" s="6" t="str">
        <f>IFERROR(INDEX(Sales!$D$5:$ABF$18,MATCH(UsagePerHour!$B28,Sales!$C$5:$C$18,0),MATCH(UsagePerHour!YI$4,Sales!$D$3:$ABF$3,0))/YI$2*INDEX(Usage!$D$5:$ABF$11,MATCH(UsagePerHour!$B$20,Usage!$C$5:$C$11,0),MATCH(UsagePerHour!YI$4,Usage!$D$3:$ABF$3,0)),"")</f>
        <v/>
      </c>
      <c r="YJ28" s="6" t="str">
        <f>IFERROR(INDEX(Sales!$D$5:$ABF$18,MATCH(UsagePerHour!$B28,Sales!$C$5:$C$18,0),MATCH(UsagePerHour!YJ$4,Sales!$D$3:$ABF$3,0))/YJ$2*INDEX(Usage!$D$5:$ABF$11,MATCH(UsagePerHour!$B$20,Usage!$C$5:$C$11,0),MATCH(UsagePerHour!YJ$4,Usage!$D$3:$ABF$3,0)),"")</f>
        <v/>
      </c>
      <c r="YK28" s="6" t="str">
        <f>IFERROR(INDEX(Sales!$D$5:$ABF$18,MATCH(UsagePerHour!$B28,Sales!$C$5:$C$18,0),MATCH(UsagePerHour!YK$4,Sales!$D$3:$ABF$3,0))/YK$2*INDEX(Usage!$D$5:$ABF$11,MATCH(UsagePerHour!$B$20,Usage!$C$5:$C$11,0),MATCH(UsagePerHour!YK$4,Usage!$D$3:$ABF$3,0)),"")</f>
        <v/>
      </c>
      <c r="YL28" s="6" t="str">
        <f>IFERROR(INDEX(Sales!$D$5:$ABF$18,MATCH(UsagePerHour!$B28,Sales!$C$5:$C$18,0),MATCH(UsagePerHour!YL$4,Sales!$D$3:$ABF$3,0))/YL$2*INDEX(Usage!$D$5:$ABF$11,MATCH(UsagePerHour!$B$20,Usage!$C$5:$C$11,0),MATCH(UsagePerHour!YL$4,Usage!$D$3:$ABF$3,0)),"")</f>
        <v/>
      </c>
      <c r="YM28" s="6" t="str">
        <f>IFERROR(INDEX(Sales!$D$5:$ABF$18,MATCH(UsagePerHour!$B28,Sales!$C$5:$C$18,0),MATCH(UsagePerHour!YM$4,Sales!$D$3:$ABF$3,0))/YM$2*INDEX(Usage!$D$5:$ABF$11,MATCH(UsagePerHour!$B$20,Usage!$C$5:$C$11,0),MATCH(UsagePerHour!YM$4,Usage!$D$3:$ABF$3,0)),"")</f>
        <v/>
      </c>
      <c r="YN28" s="6" t="str">
        <f>IFERROR(INDEX(Sales!$D$5:$ABF$18,MATCH(UsagePerHour!$B28,Sales!$C$5:$C$18,0),MATCH(UsagePerHour!YN$4,Sales!$D$3:$ABF$3,0))/YN$2*INDEX(Usage!$D$5:$ABF$11,MATCH(UsagePerHour!$B$20,Usage!$C$5:$C$11,0),MATCH(UsagePerHour!YN$4,Usage!$D$3:$ABF$3,0)),"")</f>
        <v/>
      </c>
      <c r="YO28" s="6" t="str">
        <f>IFERROR(INDEX(Sales!$D$5:$ABF$18,MATCH(UsagePerHour!$B28,Sales!$C$5:$C$18,0),MATCH(UsagePerHour!YO$4,Sales!$D$3:$ABF$3,0))/YO$2*INDEX(Usage!$D$5:$ABF$11,MATCH(UsagePerHour!$B$20,Usage!$C$5:$C$11,0),MATCH(UsagePerHour!YO$4,Usage!$D$3:$ABF$3,0)),"")</f>
        <v/>
      </c>
      <c r="YP28" s="6" t="str">
        <f>IFERROR(INDEX(Sales!$D$5:$ABF$18,MATCH(UsagePerHour!$B28,Sales!$C$5:$C$18,0),MATCH(UsagePerHour!YP$4,Sales!$D$3:$ABF$3,0))/YP$2*INDEX(Usage!$D$5:$ABF$11,MATCH(UsagePerHour!$B$20,Usage!$C$5:$C$11,0),MATCH(UsagePerHour!YP$4,Usage!$D$3:$ABF$3,0)),"")</f>
        <v/>
      </c>
      <c r="YQ28" s="6" t="str">
        <f>IFERROR(INDEX(Sales!$D$5:$ABF$18,MATCH(UsagePerHour!$B28,Sales!$C$5:$C$18,0),MATCH(UsagePerHour!YQ$4,Sales!$D$3:$ABF$3,0))/YQ$2*INDEX(Usage!$D$5:$ABF$11,MATCH(UsagePerHour!$B$20,Usage!$C$5:$C$11,0),MATCH(UsagePerHour!YQ$4,Usage!$D$3:$ABF$3,0)),"")</f>
        <v/>
      </c>
      <c r="YR28" s="6" t="str">
        <f>IFERROR(INDEX(Sales!$D$5:$ABF$18,MATCH(UsagePerHour!$B28,Sales!$C$5:$C$18,0),MATCH(UsagePerHour!YR$4,Sales!$D$3:$ABF$3,0))/YR$2*INDEX(Usage!$D$5:$ABF$11,MATCH(UsagePerHour!$B$20,Usage!$C$5:$C$11,0),MATCH(UsagePerHour!YR$4,Usage!$D$3:$ABF$3,0)),"")</f>
        <v/>
      </c>
      <c r="YS28" s="6" t="str">
        <f>IFERROR(INDEX(Sales!$D$5:$ABF$18,MATCH(UsagePerHour!$B28,Sales!$C$5:$C$18,0),MATCH(UsagePerHour!YS$4,Sales!$D$3:$ABF$3,0))/YS$2*INDEX(Usage!$D$5:$ABF$11,MATCH(UsagePerHour!$B$20,Usage!$C$5:$C$11,0),MATCH(UsagePerHour!YS$4,Usage!$D$3:$ABF$3,0)),"")</f>
        <v/>
      </c>
      <c r="YT28" s="6" t="str">
        <f>IFERROR(INDEX(Sales!$D$5:$ABF$18,MATCH(UsagePerHour!$B28,Sales!$C$5:$C$18,0),MATCH(UsagePerHour!YT$4,Sales!$D$3:$ABF$3,0))/YT$2*INDEX(Usage!$D$5:$ABF$11,MATCH(UsagePerHour!$B$20,Usage!$C$5:$C$11,0),MATCH(UsagePerHour!YT$4,Usage!$D$3:$ABF$3,0)),"")</f>
        <v/>
      </c>
      <c r="YU28" s="6" t="str">
        <f>IFERROR(INDEX(Sales!$D$5:$ABF$18,MATCH(UsagePerHour!$B28,Sales!$C$5:$C$18,0),MATCH(UsagePerHour!YU$4,Sales!$D$3:$ABF$3,0))/YU$2*INDEX(Usage!$D$5:$ABF$11,MATCH(UsagePerHour!$B$20,Usage!$C$5:$C$11,0),MATCH(UsagePerHour!YU$4,Usage!$D$3:$ABF$3,0)),"")</f>
        <v/>
      </c>
      <c r="YV28" s="6" t="str">
        <f>IFERROR(INDEX(Sales!$D$5:$ABF$18,MATCH(UsagePerHour!$B28,Sales!$C$5:$C$18,0),MATCH(UsagePerHour!YV$4,Sales!$D$3:$ABF$3,0))/YV$2*INDEX(Usage!$D$5:$ABF$11,MATCH(UsagePerHour!$B$20,Usage!$C$5:$C$11,0),MATCH(UsagePerHour!YV$4,Usage!$D$3:$ABF$3,0)),"")</f>
        <v/>
      </c>
      <c r="YW28" s="6" t="str">
        <f>IFERROR(INDEX(Sales!$D$5:$ABF$18,MATCH(UsagePerHour!$B28,Sales!$C$5:$C$18,0),MATCH(UsagePerHour!YW$4,Sales!$D$3:$ABF$3,0))/YW$2*INDEX(Usage!$D$5:$ABF$11,MATCH(UsagePerHour!$B$20,Usage!$C$5:$C$11,0),MATCH(UsagePerHour!YW$4,Usage!$D$3:$ABF$3,0)),"")</f>
        <v/>
      </c>
      <c r="YX28" s="6" t="str">
        <f>IFERROR(INDEX(Sales!$D$5:$ABF$18,MATCH(UsagePerHour!$B28,Sales!$C$5:$C$18,0),MATCH(UsagePerHour!YX$4,Sales!$D$3:$ABF$3,0))/YX$2*INDEX(Usage!$D$5:$ABF$11,MATCH(UsagePerHour!$B$20,Usage!$C$5:$C$11,0),MATCH(UsagePerHour!YX$4,Usage!$D$3:$ABF$3,0)),"")</f>
        <v/>
      </c>
      <c r="YY28" s="6" t="str">
        <f>IFERROR(INDEX(Sales!$D$5:$ABF$18,MATCH(UsagePerHour!$B28,Sales!$C$5:$C$18,0),MATCH(UsagePerHour!YY$4,Sales!$D$3:$ABF$3,0))/YY$2*INDEX(Usage!$D$5:$ABF$11,MATCH(UsagePerHour!$B$20,Usage!$C$5:$C$11,0),MATCH(UsagePerHour!YY$4,Usage!$D$3:$ABF$3,0)),"")</f>
        <v/>
      </c>
      <c r="YZ28" s="6" t="str">
        <f>IFERROR(INDEX(Sales!$D$5:$ABF$18,MATCH(UsagePerHour!$B28,Sales!$C$5:$C$18,0),MATCH(UsagePerHour!YZ$4,Sales!$D$3:$ABF$3,0))/YZ$2*INDEX(Usage!$D$5:$ABF$11,MATCH(UsagePerHour!$B$20,Usage!$C$5:$C$11,0),MATCH(UsagePerHour!YZ$4,Usage!$D$3:$ABF$3,0)),"")</f>
        <v/>
      </c>
      <c r="ZA28" s="6" t="str">
        <f>IFERROR(INDEX(Sales!$D$5:$ABF$18,MATCH(UsagePerHour!$B28,Sales!$C$5:$C$18,0),MATCH(UsagePerHour!ZA$4,Sales!$D$3:$ABF$3,0))/ZA$2*INDEX(Usage!$D$5:$ABF$11,MATCH(UsagePerHour!$B$20,Usage!$C$5:$C$11,0),MATCH(UsagePerHour!ZA$4,Usage!$D$3:$ABF$3,0)),"")</f>
        <v/>
      </c>
      <c r="ZB28" s="6" t="str">
        <f>IFERROR(INDEX(Sales!$D$5:$ABF$18,MATCH(UsagePerHour!$B28,Sales!$C$5:$C$18,0),MATCH(UsagePerHour!ZB$4,Sales!$D$3:$ABF$3,0))/ZB$2*INDEX(Usage!$D$5:$ABF$11,MATCH(UsagePerHour!$B$20,Usage!$C$5:$C$11,0),MATCH(UsagePerHour!ZB$4,Usage!$D$3:$ABF$3,0)),"")</f>
        <v/>
      </c>
      <c r="ZC28" s="6" t="str">
        <f>IFERROR(INDEX(Sales!$D$5:$ABF$18,MATCH(UsagePerHour!$B28,Sales!$C$5:$C$18,0),MATCH(UsagePerHour!ZC$4,Sales!$D$3:$ABF$3,0))/ZC$2*INDEX(Usage!$D$5:$ABF$11,MATCH(UsagePerHour!$B$20,Usage!$C$5:$C$11,0),MATCH(UsagePerHour!ZC$4,Usage!$D$3:$ABF$3,0)),"")</f>
        <v/>
      </c>
      <c r="ZD28" s="6" t="str">
        <f>IFERROR(INDEX(Sales!$D$5:$ABF$18,MATCH(UsagePerHour!$B28,Sales!$C$5:$C$18,0),MATCH(UsagePerHour!ZD$4,Sales!$D$3:$ABF$3,0))/ZD$2*INDEX(Usage!$D$5:$ABF$11,MATCH(UsagePerHour!$B$20,Usage!$C$5:$C$11,0),MATCH(UsagePerHour!ZD$4,Usage!$D$3:$ABF$3,0)),"")</f>
        <v/>
      </c>
      <c r="ZE28" s="6" t="str">
        <f>IFERROR(INDEX(Sales!$D$5:$ABF$18,MATCH(UsagePerHour!$B28,Sales!$C$5:$C$18,0),MATCH(UsagePerHour!ZE$4,Sales!$D$3:$ABF$3,0))/ZE$2*INDEX(Usage!$D$5:$ABF$11,MATCH(UsagePerHour!$B$20,Usage!$C$5:$C$11,0),MATCH(UsagePerHour!ZE$4,Usage!$D$3:$ABF$3,0)),"")</f>
        <v/>
      </c>
      <c r="ZF28" s="6" t="str">
        <f>IFERROR(INDEX(Sales!$D$5:$ABF$18,MATCH(UsagePerHour!$B28,Sales!$C$5:$C$18,0),MATCH(UsagePerHour!ZF$4,Sales!$D$3:$ABF$3,0))/ZF$2*INDEX(Usage!$D$5:$ABF$11,MATCH(UsagePerHour!$B$20,Usage!$C$5:$C$11,0),MATCH(UsagePerHour!ZF$4,Usage!$D$3:$ABF$3,0)),"")</f>
        <v/>
      </c>
      <c r="ZG28" s="6" t="str">
        <f>IFERROR(INDEX(Sales!$D$5:$ABF$18,MATCH(UsagePerHour!$B28,Sales!$C$5:$C$18,0),MATCH(UsagePerHour!ZG$4,Sales!$D$3:$ABF$3,0))/ZG$2*INDEX(Usage!$D$5:$ABF$11,MATCH(UsagePerHour!$B$20,Usage!$C$5:$C$11,0),MATCH(UsagePerHour!ZG$4,Usage!$D$3:$ABF$3,0)),"")</f>
        <v/>
      </c>
      <c r="ZH28" s="6" t="str">
        <f>IFERROR(INDEX(Sales!$D$5:$ABF$18,MATCH(UsagePerHour!$B28,Sales!$C$5:$C$18,0),MATCH(UsagePerHour!ZH$4,Sales!$D$3:$ABF$3,0))/ZH$2*INDEX(Usage!$D$5:$ABF$11,MATCH(UsagePerHour!$B$20,Usage!$C$5:$C$11,0),MATCH(UsagePerHour!ZH$4,Usage!$D$3:$ABF$3,0)),"")</f>
        <v/>
      </c>
      <c r="ZI28" s="6" t="str">
        <f>IFERROR(INDEX(Sales!$D$5:$ABF$18,MATCH(UsagePerHour!$B28,Sales!$C$5:$C$18,0),MATCH(UsagePerHour!ZI$4,Sales!$D$3:$ABF$3,0))/ZI$2*INDEX(Usage!$D$5:$ABF$11,MATCH(UsagePerHour!$B$20,Usage!$C$5:$C$11,0),MATCH(UsagePerHour!ZI$4,Usage!$D$3:$ABF$3,0)),"")</f>
        <v/>
      </c>
      <c r="ZJ28" s="6" t="str">
        <f>IFERROR(INDEX(Sales!$D$5:$ABF$18,MATCH(UsagePerHour!$B28,Sales!$C$5:$C$18,0),MATCH(UsagePerHour!ZJ$4,Sales!$D$3:$ABF$3,0))/ZJ$2*INDEX(Usage!$D$5:$ABF$11,MATCH(UsagePerHour!$B$20,Usage!$C$5:$C$11,0),MATCH(UsagePerHour!ZJ$4,Usage!$D$3:$ABF$3,0)),"")</f>
        <v/>
      </c>
      <c r="ZK28" s="6" t="str">
        <f>IFERROR(INDEX(Sales!$D$5:$ABF$18,MATCH(UsagePerHour!$B28,Sales!$C$5:$C$18,0),MATCH(UsagePerHour!ZK$4,Sales!$D$3:$ABF$3,0))/ZK$2*INDEX(Usage!$D$5:$ABF$11,MATCH(UsagePerHour!$B$20,Usage!$C$5:$C$11,0),MATCH(UsagePerHour!ZK$4,Usage!$D$3:$ABF$3,0)),"")</f>
        <v/>
      </c>
      <c r="ZL28" s="6" t="str">
        <f>IFERROR(INDEX(Sales!$D$5:$ABF$18,MATCH(UsagePerHour!$B28,Sales!$C$5:$C$18,0),MATCH(UsagePerHour!ZL$4,Sales!$D$3:$ABF$3,0))/ZL$2*INDEX(Usage!$D$5:$ABF$11,MATCH(UsagePerHour!$B$20,Usage!$C$5:$C$11,0),MATCH(UsagePerHour!ZL$4,Usage!$D$3:$ABF$3,0)),"")</f>
        <v/>
      </c>
      <c r="ZM28" s="6" t="str">
        <f>IFERROR(INDEX(Sales!$D$5:$ABF$18,MATCH(UsagePerHour!$B28,Sales!$C$5:$C$18,0),MATCH(UsagePerHour!ZM$4,Sales!$D$3:$ABF$3,0))/ZM$2*INDEX(Usage!$D$5:$ABF$11,MATCH(UsagePerHour!$B$20,Usage!$C$5:$C$11,0),MATCH(UsagePerHour!ZM$4,Usage!$D$3:$ABF$3,0)),"")</f>
        <v/>
      </c>
      <c r="ZN28" s="6" t="str">
        <f>IFERROR(INDEX(Sales!$D$5:$ABF$18,MATCH(UsagePerHour!$B28,Sales!$C$5:$C$18,0),MATCH(UsagePerHour!ZN$4,Sales!$D$3:$ABF$3,0))/ZN$2*INDEX(Usage!$D$5:$ABF$11,MATCH(UsagePerHour!$B$20,Usage!$C$5:$C$11,0),MATCH(UsagePerHour!ZN$4,Usage!$D$3:$ABF$3,0)),"")</f>
        <v/>
      </c>
      <c r="ZO28" s="6" t="str">
        <f>IFERROR(INDEX(Sales!$D$5:$ABF$18,MATCH(UsagePerHour!$B28,Sales!$C$5:$C$18,0),MATCH(UsagePerHour!ZO$4,Sales!$D$3:$ABF$3,0))/ZO$2*INDEX(Usage!$D$5:$ABF$11,MATCH(UsagePerHour!$B$20,Usage!$C$5:$C$11,0),MATCH(UsagePerHour!ZO$4,Usage!$D$3:$ABF$3,0)),"")</f>
        <v/>
      </c>
      <c r="ZP28" s="6" t="str">
        <f>IFERROR(INDEX(Sales!$D$5:$ABF$18,MATCH(UsagePerHour!$B28,Sales!$C$5:$C$18,0),MATCH(UsagePerHour!ZP$4,Sales!$D$3:$ABF$3,0))/ZP$2*INDEX(Usage!$D$5:$ABF$11,MATCH(UsagePerHour!$B$20,Usage!$C$5:$C$11,0),MATCH(UsagePerHour!ZP$4,Usage!$D$3:$ABF$3,0)),"")</f>
        <v/>
      </c>
      <c r="ZQ28" s="6" t="str">
        <f>IFERROR(INDEX(Sales!$D$5:$ABF$18,MATCH(UsagePerHour!$B28,Sales!$C$5:$C$18,0),MATCH(UsagePerHour!ZQ$4,Sales!$D$3:$ABF$3,0))/ZQ$2*INDEX(Usage!$D$5:$ABF$11,MATCH(UsagePerHour!$B$20,Usage!$C$5:$C$11,0),MATCH(UsagePerHour!ZQ$4,Usage!$D$3:$ABF$3,0)),"")</f>
        <v/>
      </c>
      <c r="ZR28" s="6" t="str">
        <f>IFERROR(INDEX(Sales!$D$5:$ABF$18,MATCH(UsagePerHour!$B28,Sales!$C$5:$C$18,0),MATCH(UsagePerHour!ZR$4,Sales!$D$3:$ABF$3,0))/ZR$2*INDEX(Usage!$D$5:$ABF$11,MATCH(UsagePerHour!$B$20,Usage!$C$5:$C$11,0),MATCH(UsagePerHour!ZR$4,Usage!$D$3:$ABF$3,0)),"")</f>
        <v/>
      </c>
      <c r="ZS28" s="6" t="str">
        <f>IFERROR(INDEX(Sales!$D$5:$ABF$18,MATCH(UsagePerHour!$B28,Sales!$C$5:$C$18,0),MATCH(UsagePerHour!ZS$4,Sales!$D$3:$ABF$3,0))/ZS$2*INDEX(Usage!$D$5:$ABF$11,MATCH(UsagePerHour!$B$20,Usage!$C$5:$C$11,0),MATCH(UsagePerHour!ZS$4,Usage!$D$3:$ABF$3,0)),"")</f>
        <v/>
      </c>
      <c r="ZT28" s="6" t="str">
        <f>IFERROR(INDEX(Sales!$D$5:$ABF$18,MATCH(UsagePerHour!$B28,Sales!$C$5:$C$18,0),MATCH(UsagePerHour!ZT$4,Sales!$D$3:$ABF$3,0))/ZT$2*INDEX(Usage!$D$5:$ABF$11,MATCH(UsagePerHour!$B$20,Usage!$C$5:$C$11,0),MATCH(UsagePerHour!ZT$4,Usage!$D$3:$ABF$3,0)),"")</f>
        <v/>
      </c>
      <c r="ZU28" s="6" t="str">
        <f>IFERROR(INDEX(Sales!$D$5:$ABF$18,MATCH(UsagePerHour!$B28,Sales!$C$5:$C$18,0),MATCH(UsagePerHour!ZU$4,Sales!$D$3:$ABF$3,0))/ZU$2*INDEX(Usage!$D$5:$ABF$11,MATCH(UsagePerHour!$B$20,Usage!$C$5:$C$11,0),MATCH(UsagePerHour!ZU$4,Usage!$D$3:$ABF$3,0)),"")</f>
        <v/>
      </c>
      <c r="ZV28" s="6" t="str">
        <f>IFERROR(INDEX(Sales!$D$5:$ABF$18,MATCH(UsagePerHour!$B28,Sales!$C$5:$C$18,0),MATCH(UsagePerHour!ZV$4,Sales!$D$3:$ABF$3,0))/ZV$2*INDEX(Usage!$D$5:$ABF$11,MATCH(UsagePerHour!$B$20,Usage!$C$5:$C$11,0),MATCH(UsagePerHour!ZV$4,Usage!$D$3:$ABF$3,0)),"")</f>
        <v/>
      </c>
      <c r="ZW28" s="6" t="str">
        <f>IFERROR(INDEX(Sales!$D$5:$ABF$18,MATCH(UsagePerHour!$B28,Sales!$C$5:$C$18,0),MATCH(UsagePerHour!ZW$4,Sales!$D$3:$ABF$3,0))/ZW$2*INDEX(Usage!$D$5:$ABF$11,MATCH(UsagePerHour!$B$20,Usage!$C$5:$C$11,0),MATCH(UsagePerHour!ZW$4,Usage!$D$3:$ABF$3,0)),"")</f>
        <v/>
      </c>
      <c r="ZX28" s="6" t="str">
        <f>IFERROR(INDEX(Sales!$D$5:$ABF$18,MATCH(UsagePerHour!$B28,Sales!$C$5:$C$18,0),MATCH(UsagePerHour!ZX$4,Sales!$D$3:$ABF$3,0))/ZX$2*INDEX(Usage!$D$5:$ABF$11,MATCH(UsagePerHour!$B$20,Usage!$C$5:$C$11,0),MATCH(UsagePerHour!ZX$4,Usage!$D$3:$ABF$3,0)),"")</f>
        <v/>
      </c>
      <c r="ZY28" s="6" t="str">
        <f>IFERROR(INDEX(Sales!$D$5:$ABF$18,MATCH(UsagePerHour!$B28,Sales!$C$5:$C$18,0),MATCH(UsagePerHour!ZY$4,Sales!$D$3:$ABF$3,0))/ZY$2*INDEX(Usage!$D$5:$ABF$11,MATCH(UsagePerHour!$B$20,Usage!$C$5:$C$11,0),MATCH(UsagePerHour!ZY$4,Usage!$D$3:$ABF$3,0)),"")</f>
        <v/>
      </c>
      <c r="ZZ28" s="6" t="str">
        <f>IFERROR(INDEX(Sales!$D$5:$ABF$18,MATCH(UsagePerHour!$B28,Sales!$C$5:$C$18,0),MATCH(UsagePerHour!ZZ$4,Sales!$D$3:$ABF$3,0))/ZZ$2*INDEX(Usage!$D$5:$ABF$11,MATCH(UsagePerHour!$B$20,Usage!$C$5:$C$11,0),MATCH(UsagePerHour!ZZ$4,Usage!$D$3:$ABF$3,0)),"")</f>
        <v/>
      </c>
      <c r="AAA28" s="6" t="str">
        <f>IFERROR(INDEX(Sales!$D$5:$ABF$18,MATCH(UsagePerHour!$B28,Sales!$C$5:$C$18,0),MATCH(UsagePerHour!AAA$4,Sales!$D$3:$ABF$3,0))/AAA$2*INDEX(Usage!$D$5:$ABF$11,MATCH(UsagePerHour!$B$20,Usage!$C$5:$C$11,0),MATCH(UsagePerHour!AAA$4,Usage!$D$3:$ABF$3,0)),"")</f>
        <v/>
      </c>
      <c r="AAB28" s="6" t="str">
        <f>IFERROR(INDEX(Sales!$D$5:$ABF$18,MATCH(UsagePerHour!$B28,Sales!$C$5:$C$18,0),MATCH(UsagePerHour!AAB$4,Sales!$D$3:$ABF$3,0))/AAB$2*INDEX(Usage!$D$5:$ABF$11,MATCH(UsagePerHour!$B$20,Usage!$C$5:$C$11,0),MATCH(UsagePerHour!AAB$4,Usage!$D$3:$ABF$3,0)),"")</f>
        <v/>
      </c>
      <c r="AAC28" s="6" t="str">
        <f>IFERROR(INDEX(Sales!$D$5:$ABF$18,MATCH(UsagePerHour!$B28,Sales!$C$5:$C$18,0),MATCH(UsagePerHour!AAC$4,Sales!$D$3:$ABF$3,0))/AAC$2*INDEX(Usage!$D$5:$ABF$11,MATCH(UsagePerHour!$B$20,Usage!$C$5:$C$11,0),MATCH(UsagePerHour!AAC$4,Usage!$D$3:$ABF$3,0)),"")</f>
        <v/>
      </c>
      <c r="AAD28" s="6" t="str">
        <f>IFERROR(INDEX(Sales!$D$5:$ABF$18,MATCH(UsagePerHour!$B28,Sales!$C$5:$C$18,0),MATCH(UsagePerHour!AAD$4,Sales!$D$3:$ABF$3,0))/AAD$2*INDEX(Usage!$D$5:$ABF$11,MATCH(UsagePerHour!$B$20,Usage!$C$5:$C$11,0),MATCH(UsagePerHour!AAD$4,Usage!$D$3:$ABF$3,0)),"")</f>
        <v/>
      </c>
      <c r="AAE28" s="6" t="str">
        <f>IFERROR(INDEX(Sales!$D$5:$ABF$18,MATCH(UsagePerHour!$B28,Sales!$C$5:$C$18,0),MATCH(UsagePerHour!AAE$4,Sales!$D$3:$ABF$3,0))/AAE$2*INDEX(Usage!$D$5:$ABF$11,MATCH(UsagePerHour!$B$20,Usage!$C$5:$C$11,0),MATCH(UsagePerHour!AAE$4,Usage!$D$3:$ABF$3,0)),"")</f>
        <v/>
      </c>
      <c r="AAF28" s="6" t="str">
        <f>IFERROR(INDEX(Sales!$D$5:$ABF$18,MATCH(UsagePerHour!$B28,Sales!$C$5:$C$18,0),MATCH(UsagePerHour!AAF$4,Sales!$D$3:$ABF$3,0))/AAF$2*INDEX(Usage!$D$5:$ABF$11,MATCH(UsagePerHour!$B$20,Usage!$C$5:$C$11,0),MATCH(UsagePerHour!AAF$4,Usage!$D$3:$ABF$3,0)),"")</f>
        <v/>
      </c>
      <c r="AAG28" s="6" t="str">
        <f>IFERROR(INDEX(Sales!$D$5:$ABF$18,MATCH(UsagePerHour!$B28,Sales!$C$5:$C$18,0),MATCH(UsagePerHour!AAG$4,Sales!$D$3:$ABF$3,0))/AAG$2*INDEX(Usage!$D$5:$ABF$11,MATCH(UsagePerHour!$B$20,Usage!$C$5:$C$11,0),MATCH(UsagePerHour!AAG$4,Usage!$D$3:$ABF$3,0)),"")</f>
        <v/>
      </c>
      <c r="AAH28" s="6" t="str">
        <f>IFERROR(INDEX(Sales!$D$5:$ABF$18,MATCH(UsagePerHour!$B28,Sales!$C$5:$C$18,0),MATCH(UsagePerHour!AAH$4,Sales!$D$3:$ABF$3,0))/AAH$2*INDEX(Usage!$D$5:$ABF$11,MATCH(UsagePerHour!$B$20,Usage!$C$5:$C$11,0),MATCH(UsagePerHour!AAH$4,Usage!$D$3:$ABF$3,0)),"")</f>
        <v/>
      </c>
      <c r="AAI28" s="6" t="str">
        <f>IFERROR(INDEX(Sales!$D$5:$ABF$18,MATCH(UsagePerHour!$B28,Sales!$C$5:$C$18,0),MATCH(UsagePerHour!AAI$4,Sales!$D$3:$ABF$3,0))/AAI$2*INDEX(Usage!$D$5:$ABF$11,MATCH(UsagePerHour!$B$20,Usage!$C$5:$C$11,0),MATCH(UsagePerHour!AAI$4,Usage!$D$3:$ABF$3,0)),"")</f>
        <v/>
      </c>
      <c r="AAJ28" s="6" t="str">
        <f>IFERROR(INDEX(Sales!$D$5:$ABF$18,MATCH(UsagePerHour!$B28,Sales!$C$5:$C$18,0),MATCH(UsagePerHour!AAJ$4,Sales!$D$3:$ABF$3,0))/AAJ$2*INDEX(Usage!$D$5:$ABF$11,MATCH(UsagePerHour!$B$20,Usage!$C$5:$C$11,0),MATCH(UsagePerHour!AAJ$4,Usage!$D$3:$ABF$3,0)),"")</f>
        <v/>
      </c>
      <c r="AAK28" s="6" t="str">
        <f>IFERROR(INDEX(Sales!$D$5:$ABF$18,MATCH(UsagePerHour!$B28,Sales!$C$5:$C$18,0),MATCH(UsagePerHour!AAK$4,Sales!$D$3:$ABF$3,0))/AAK$2*INDEX(Usage!$D$5:$ABF$11,MATCH(UsagePerHour!$B$20,Usage!$C$5:$C$11,0),MATCH(UsagePerHour!AAK$4,Usage!$D$3:$ABF$3,0)),"")</f>
        <v/>
      </c>
      <c r="AAL28" s="6" t="str">
        <f>IFERROR(INDEX(Sales!$D$5:$ABF$18,MATCH(UsagePerHour!$B28,Sales!$C$5:$C$18,0),MATCH(UsagePerHour!AAL$4,Sales!$D$3:$ABF$3,0))/AAL$2*INDEX(Usage!$D$5:$ABF$11,MATCH(UsagePerHour!$B$20,Usage!$C$5:$C$11,0),MATCH(UsagePerHour!AAL$4,Usage!$D$3:$ABF$3,0)),"")</f>
        <v/>
      </c>
      <c r="AAM28" s="6" t="str">
        <f>IFERROR(INDEX(Sales!$D$5:$ABF$18,MATCH(UsagePerHour!$B28,Sales!$C$5:$C$18,0),MATCH(UsagePerHour!AAM$4,Sales!$D$3:$ABF$3,0))/AAM$2*INDEX(Usage!$D$5:$ABF$11,MATCH(UsagePerHour!$B$20,Usage!$C$5:$C$11,0),MATCH(UsagePerHour!AAM$4,Usage!$D$3:$ABF$3,0)),"")</f>
        <v/>
      </c>
      <c r="AAN28" s="6" t="str">
        <f>IFERROR(INDEX(Sales!$D$5:$ABF$18,MATCH(UsagePerHour!$B28,Sales!$C$5:$C$18,0),MATCH(UsagePerHour!AAN$4,Sales!$D$3:$ABF$3,0))/AAN$2*INDEX(Usage!$D$5:$ABF$11,MATCH(UsagePerHour!$B$20,Usage!$C$5:$C$11,0),MATCH(UsagePerHour!AAN$4,Usage!$D$3:$ABF$3,0)),"")</f>
        <v/>
      </c>
      <c r="AAO28" s="6" t="str">
        <f>IFERROR(INDEX(Sales!$D$5:$ABF$18,MATCH(UsagePerHour!$B28,Sales!$C$5:$C$18,0),MATCH(UsagePerHour!AAO$4,Sales!$D$3:$ABF$3,0))/AAO$2*INDEX(Usage!$D$5:$ABF$11,MATCH(UsagePerHour!$B$20,Usage!$C$5:$C$11,0),MATCH(UsagePerHour!AAO$4,Usage!$D$3:$ABF$3,0)),"")</f>
        <v/>
      </c>
      <c r="AAP28" s="6" t="str">
        <f>IFERROR(INDEX(Sales!$D$5:$ABF$18,MATCH(UsagePerHour!$B28,Sales!$C$5:$C$18,0),MATCH(UsagePerHour!AAP$4,Sales!$D$3:$ABF$3,0))/AAP$2*INDEX(Usage!$D$5:$ABF$11,MATCH(UsagePerHour!$B$20,Usage!$C$5:$C$11,0),MATCH(UsagePerHour!AAP$4,Usage!$D$3:$ABF$3,0)),"")</f>
        <v/>
      </c>
      <c r="AAQ28" s="6" t="str">
        <f>IFERROR(INDEX(Sales!$D$5:$ABF$18,MATCH(UsagePerHour!$B28,Sales!$C$5:$C$18,0),MATCH(UsagePerHour!AAQ$4,Sales!$D$3:$ABF$3,0))/AAQ$2*INDEX(Usage!$D$5:$ABF$11,MATCH(UsagePerHour!$B$20,Usage!$C$5:$C$11,0),MATCH(UsagePerHour!AAQ$4,Usage!$D$3:$ABF$3,0)),"")</f>
        <v/>
      </c>
      <c r="AAR28" s="6" t="str">
        <f>IFERROR(INDEX(Sales!$D$5:$ABF$18,MATCH(UsagePerHour!$B28,Sales!$C$5:$C$18,0),MATCH(UsagePerHour!AAR$4,Sales!$D$3:$ABF$3,0))/AAR$2*INDEX(Usage!$D$5:$ABF$11,MATCH(UsagePerHour!$B$20,Usage!$C$5:$C$11,0),MATCH(UsagePerHour!AAR$4,Usage!$D$3:$ABF$3,0)),"")</f>
        <v/>
      </c>
      <c r="AAS28" s="6" t="str">
        <f>IFERROR(INDEX(Sales!$D$5:$ABF$18,MATCH(UsagePerHour!$B28,Sales!$C$5:$C$18,0),MATCH(UsagePerHour!AAS$4,Sales!$D$3:$ABF$3,0))/AAS$2*INDEX(Usage!$D$5:$ABF$11,MATCH(UsagePerHour!$B$20,Usage!$C$5:$C$11,0),MATCH(UsagePerHour!AAS$4,Usage!$D$3:$ABF$3,0)),"")</f>
        <v/>
      </c>
      <c r="AAT28" s="6" t="str">
        <f>IFERROR(INDEX(Sales!$D$5:$ABF$18,MATCH(UsagePerHour!$B28,Sales!$C$5:$C$18,0),MATCH(UsagePerHour!AAT$4,Sales!$D$3:$ABF$3,0))/AAT$2*INDEX(Usage!$D$5:$ABF$11,MATCH(UsagePerHour!$B$20,Usage!$C$5:$C$11,0),MATCH(UsagePerHour!AAT$4,Usage!$D$3:$ABF$3,0)),"")</f>
        <v/>
      </c>
      <c r="AAU28" s="6" t="str">
        <f>IFERROR(INDEX(Sales!$D$5:$ABF$18,MATCH(UsagePerHour!$B28,Sales!$C$5:$C$18,0),MATCH(UsagePerHour!AAU$4,Sales!$D$3:$ABF$3,0))/AAU$2*INDEX(Usage!$D$5:$ABF$11,MATCH(UsagePerHour!$B$20,Usage!$C$5:$C$11,0),MATCH(UsagePerHour!AAU$4,Usage!$D$3:$ABF$3,0)),"")</f>
        <v/>
      </c>
      <c r="AAV28" s="6" t="str">
        <f>IFERROR(INDEX(Sales!$D$5:$ABF$18,MATCH(UsagePerHour!$B28,Sales!$C$5:$C$18,0),MATCH(UsagePerHour!AAV$4,Sales!$D$3:$ABF$3,0))/AAV$2*INDEX(Usage!$D$5:$ABF$11,MATCH(UsagePerHour!$B$20,Usage!$C$5:$C$11,0),MATCH(UsagePerHour!AAV$4,Usage!$D$3:$ABF$3,0)),"")</f>
        <v/>
      </c>
      <c r="AAW28" s="6" t="str">
        <f>IFERROR(INDEX(Sales!$D$5:$ABF$18,MATCH(UsagePerHour!$B28,Sales!$C$5:$C$18,0),MATCH(UsagePerHour!AAW$4,Sales!$D$3:$ABF$3,0))/AAW$2*INDEX(Usage!$D$5:$ABF$11,MATCH(UsagePerHour!$B$20,Usage!$C$5:$C$11,0),MATCH(UsagePerHour!AAW$4,Usage!$D$3:$ABF$3,0)),"")</f>
        <v/>
      </c>
      <c r="AAX28" s="6" t="str">
        <f>IFERROR(INDEX(Sales!$D$5:$ABF$18,MATCH(UsagePerHour!$B28,Sales!$C$5:$C$18,0),MATCH(UsagePerHour!AAX$4,Sales!$D$3:$ABF$3,0))/AAX$2*INDEX(Usage!$D$5:$ABF$11,MATCH(UsagePerHour!$B$20,Usage!$C$5:$C$11,0),MATCH(UsagePerHour!AAX$4,Usage!$D$3:$ABF$3,0)),"")</f>
        <v/>
      </c>
      <c r="AAY28" s="6" t="str">
        <f>IFERROR(INDEX(Sales!$D$5:$ABF$18,MATCH(UsagePerHour!$B28,Sales!$C$5:$C$18,0),MATCH(UsagePerHour!AAY$4,Sales!$D$3:$ABF$3,0))/AAY$2*INDEX(Usage!$D$5:$ABF$11,MATCH(UsagePerHour!$B$20,Usage!$C$5:$C$11,0),MATCH(UsagePerHour!AAY$4,Usage!$D$3:$ABF$3,0)),"")</f>
        <v/>
      </c>
      <c r="AAZ28" s="6" t="str">
        <f>IFERROR(INDEX(Sales!$D$5:$ABF$18,MATCH(UsagePerHour!$B28,Sales!$C$5:$C$18,0),MATCH(UsagePerHour!AAZ$4,Sales!$D$3:$ABF$3,0))/AAZ$2*INDEX(Usage!$D$5:$ABF$11,MATCH(UsagePerHour!$B$20,Usage!$C$5:$C$11,0),MATCH(UsagePerHour!AAZ$4,Usage!$D$3:$ABF$3,0)),"")</f>
        <v/>
      </c>
      <c r="ABA28" s="6" t="str">
        <f>IFERROR(INDEX(Sales!$D$5:$ABF$18,MATCH(UsagePerHour!$B28,Sales!$C$5:$C$18,0),MATCH(UsagePerHour!ABA$4,Sales!$D$3:$ABF$3,0))/ABA$2*INDEX(Usage!$D$5:$ABF$11,MATCH(UsagePerHour!$B$20,Usage!$C$5:$C$11,0),MATCH(UsagePerHour!ABA$4,Usage!$D$3:$ABF$3,0)),"")</f>
        <v/>
      </c>
    </row>
    <row r="29" spans="2:729">
      <c r="B29" s="3" t="s">
        <v>9</v>
      </c>
      <c r="C29" s="6">
        <f>IFERROR(INDEX(Sales!$D$5:$ABF$18,MATCH(UsagePerHour!$B29,Sales!$C$5:$C$18,0),MATCH(UsagePerHour!C$4,Sales!$D$3:$ABF$3,0))/C$2*INDEX(Usage!$D$5:$ABF$11,MATCH(UsagePerHour!$B$20,Usage!$C$5:$C$11,0),MATCH(UsagePerHour!C$4,Usage!$D$3:$ABF$3,0)),"")</f>
        <v>70.368339622967866</v>
      </c>
      <c r="D29" s="6">
        <f>IFERROR(INDEX(Sales!$D$5:$ABF$18,MATCH(UsagePerHour!$B29,Sales!$C$5:$C$18,0),MATCH(UsagePerHour!D$4,Sales!$D$3:$ABF$3,0))/D$2*INDEX(Usage!$D$5:$ABF$11,MATCH(UsagePerHour!$B$20,Usage!$C$5:$C$11,0),MATCH(UsagePerHour!D$4,Usage!$D$3:$ABF$3,0)),"")</f>
        <v>25.636353145536486</v>
      </c>
      <c r="E29" s="6">
        <f>IFERROR(INDEX(Sales!$D$5:$ABF$18,MATCH(UsagePerHour!$B29,Sales!$C$5:$C$18,0),MATCH(UsagePerHour!E$4,Sales!$D$3:$ABF$3,0))/E$2*INDEX(Usage!$D$5:$ABF$11,MATCH(UsagePerHour!$B$20,Usage!$C$5:$C$11,0),MATCH(UsagePerHour!E$4,Usage!$D$3:$ABF$3,0)),"")</f>
        <v>46.06340119760479</v>
      </c>
      <c r="F29" s="6">
        <f>IFERROR(INDEX(Sales!$D$5:$ABF$18,MATCH(UsagePerHour!$B29,Sales!$C$5:$C$18,0),MATCH(UsagePerHour!F$4,Sales!$D$3:$ABF$3,0))/F$2*INDEX(Usage!$D$5:$ABF$11,MATCH(UsagePerHour!$B$20,Usage!$C$5:$C$11,0),MATCH(UsagePerHour!F$4,Usage!$D$3:$ABF$3,0)),"")</f>
        <v>18.005026929982048</v>
      </c>
      <c r="G29" s="6">
        <f>IFERROR(INDEX(Sales!$D$5:$ABF$18,MATCH(UsagePerHour!$B29,Sales!$C$5:$C$18,0),MATCH(UsagePerHour!G$4,Sales!$D$3:$ABF$3,0))/G$2*INDEX(Usage!$D$5:$ABF$11,MATCH(UsagePerHour!$B$20,Usage!$C$5:$C$11,0),MATCH(UsagePerHour!G$4,Usage!$D$3:$ABF$3,0)),"")</f>
        <v>36.929822998865909</v>
      </c>
      <c r="H29" s="6">
        <f>IFERROR(INDEX(Sales!$D$5:$ABF$18,MATCH(UsagePerHour!$B29,Sales!$C$5:$C$18,0),MATCH(UsagePerHour!H$4,Sales!$D$3:$ABF$3,0))/H$2*INDEX(Usage!$D$5:$ABF$11,MATCH(UsagePerHour!$B$20,Usage!$C$5:$C$11,0),MATCH(UsagePerHour!H$4,Usage!$D$3:$ABF$3,0)),"")</f>
        <v>27.311595874386267</v>
      </c>
      <c r="I29" s="6">
        <f>IFERROR(INDEX(Sales!$D$5:$ABF$18,MATCH(UsagePerHour!$B29,Sales!$C$5:$C$18,0),MATCH(UsagePerHour!I$4,Sales!$D$3:$ABF$3,0))/I$2*INDEX(Usage!$D$5:$ABF$11,MATCH(UsagePerHour!$B$20,Usage!$C$5:$C$11,0),MATCH(UsagePerHour!I$4,Usage!$D$3:$ABF$3,0)),"")</f>
        <v>422.42492811012119</v>
      </c>
      <c r="J29" s="6">
        <f>IFERROR(INDEX(Sales!$D$5:$ABF$18,MATCH(UsagePerHour!$B29,Sales!$C$5:$C$18,0),MATCH(UsagePerHour!J$4,Sales!$D$3:$ABF$3,0))/J$2*INDEX(Usage!$D$5:$ABF$11,MATCH(UsagePerHour!$B$20,Usage!$C$5:$C$11,0),MATCH(UsagePerHour!J$4,Usage!$D$3:$ABF$3,0)),"")</f>
        <v>70.368339622967866</v>
      </c>
      <c r="K29" s="6">
        <f>IFERROR(INDEX(Sales!$D$5:$ABF$18,MATCH(UsagePerHour!$B29,Sales!$C$5:$C$18,0),MATCH(UsagePerHour!K$4,Sales!$D$3:$ABF$3,0))/K$2*INDEX(Usage!$D$5:$ABF$11,MATCH(UsagePerHour!$B$20,Usage!$C$5:$C$11,0),MATCH(UsagePerHour!K$4,Usage!$D$3:$ABF$3,0)),"")</f>
        <v>25.636353145536486</v>
      </c>
      <c r="L29" s="6">
        <f>IFERROR(INDEX(Sales!$D$5:$ABF$18,MATCH(UsagePerHour!$B29,Sales!$C$5:$C$18,0),MATCH(UsagePerHour!L$4,Sales!$D$3:$ABF$3,0))/L$2*INDEX(Usage!$D$5:$ABF$11,MATCH(UsagePerHour!$B$20,Usage!$C$5:$C$11,0),MATCH(UsagePerHour!L$4,Usage!$D$3:$ABF$3,0)),"")</f>
        <v>46.06340119760479</v>
      </c>
      <c r="M29" s="6">
        <f>IFERROR(INDEX(Sales!$D$5:$ABF$18,MATCH(UsagePerHour!$B29,Sales!$C$5:$C$18,0),MATCH(UsagePerHour!M$4,Sales!$D$3:$ABF$3,0))/M$2*INDEX(Usage!$D$5:$ABF$11,MATCH(UsagePerHour!$B$20,Usage!$C$5:$C$11,0),MATCH(UsagePerHour!M$4,Usage!$D$3:$ABF$3,0)),"")</f>
        <v>18.005026929982048</v>
      </c>
      <c r="N29" s="6">
        <f>IFERROR(INDEX(Sales!$D$5:$ABF$18,MATCH(UsagePerHour!$B29,Sales!$C$5:$C$18,0),MATCH(UsagePerHour!N$4,Sales!$D$3:$ABF$3,0))/N$2*INDEX(Usage!$D$5:$ABF$11,MATCH(UsagePerHour!$B$20,Usage!$C$5:$C$11,0),MATCH(UsagePerHour!N$4,Usage!$D$3:$ABF$3,0)),"")</f>
        <v>36.929822998865909</v>
      </c>
      <c r="O29" s="6">
        <f>IFERROR(INDEX(Sales!$D$5:$ABF$18,MATCH(UsagePerHour!$B29,Sales!$C$5:$C$18,0),MATCH(UsagePerHour!O$4,Sales!$D$3:$ABF$3,0))/O$2*INDEX(Usage!$D$5:$ABF$11,MATCH(UsagePerHour!$B$20,Usage!$C$5:$C$11,0),MATCH(UsagePerHour!O$4,Usage!$D$3:$ABF$3,0)),"")</f>
        <v>27.311595874386267</v>
      </c>
      <c r="P29" s="6">
        <f>IFERROR(INDEX(Sales!$D$5:$ABF$18,MATCH(UsagePerHour!$B29,Sales!$C$5:$C$18,0),MATCH(UsagePerHour!P$4,Sales!$D$3:$ABF$3,0))/P$2*INDEX(Usage!$D$5:$ABF$11,MATCH(UsagePerHour!$B$20,Usage!$C$5:$C$11,0),MATCH(UsagePerHour!P$4,Usage!$D$3:$ABF$3,0)),"")</f>
        <v>422.42492811012119</v>
      </c>
      <c r="Q29" s="6">
        <f>IFERROR(INDEX(Sales!$D$5:$ABF$18,MATCH(UsagePerHour!$B29,Sales!$C$5:$C$18,0),MATCH(UsagePerHour!Q$4,Sales!$D$3:$ABF$3,0))/Q$2*INDEX(Usage!$D$5:$ABF$11,MATCH(UsagePerHour!$B$20,Usage!$C$5:$C$11,0),MATCH(UsagePerHour!Q$4,Usage!$D$3:$ABF$3,0)),"")</f>
        <v>70.368339622967866</v>
      </c>
      <c r="R29" s="6">
        <f>IFERROR(INDEX(Sales!$D$5:$ABF$18,MATCH(UsagePerHour!$B29,Sales!$C$5:$C$18,0),MATCH(UsagePerHour!R$4,Sales!$D$3:$ABF$3,0))/R$2*INDEX(Usage!$D$5:$ABF$11,MATCH(UsagePerHour!$B$20,Usage!$C$5:$C$11,0),MATCH(UsagePerHour!R$4,Usage!$D$3:$ABF$3,0)),"")</f>
        <v>25.636353145536486</v>
      </c>
      <c r="S29" s="6">
        <f>IFERROR(INDEX(Sales!$D$5:$ABF$18,MATCH(UsagePerHour!$B29,Sales!$C$5:$C$18,0),MATCH(UsagePerHour!S$4,Sales!$D$3:$ABF$3,0))/S$2*INDEX(Usage!$D$5:$ABF$11,MATCH(UsagePerHour!$B$20,Usage!$C$5:$C$11,0),MATCH(UsagePerHour!S$4,Usage!$D$3:$ABF$3,0)),"")</f>
        <v>46.06340119760479</v>
      </c>
      <c r="T29" s="6">
        <f>IFERROR(INDEX(Sales!$D$5:$ABF$18,MATCH(UsagePerHour!$B29,Sales!$C$5:$C$18,0),MATCH(UsagePerHour!T$4,Sales!$D$3:$ABF$3,0))/T$2*INDEX(Usage!$D$5:$ABF$11,MATCH(UsagePerHour!$B$20,Usage!$C$5:$C$11,0),MATCH(UsagePerHour!T$4,Usage!$D$3:$ABF$3,0)),"")</f>
        <v>18.005026929982048</v>
      </c>
      <c r="U29" s="6">
        <f>IFERROR(INDEX(Sales!$D$5:$ABF$18,MATCH(UsagePerHour!$B29,Sales!$C$5:$C$18,0),MATCH(UsagePerHour!U$4,Sales!$D$3:$ABF$3,0))/U$2*INDEX(Usage!$D$5:$ABF$11,MATCH(UsagePerHour!$B$20,Usage!$C$5:$C$11,0),MATCH(UsagePerHour!U$4,Usage!$D$3:$ABF$3,0)),"")</f>
        <v>36.929822998865909</v>
      </c>
      <c r="V29" s="6">
        <f>IFERROR(INDEX(Sales!$D$5:$ABF$18,MATCH(UsagePerHour!$B29,Sales!$C$5:$C$18,0),MATCH(UsagePerHour!V$4,Sales!$D$3:$ABF$3,0))/V$2*INDEX(Usage!$D$5:$ABF$11,MATCH(UsagePerHour!$B$20,Usage!$C$5:$C$11,0),MATCH(UsagePerHour!V$4,Usage!$D$3:$ABF$3,0)),"")</f>
        <v>27.311595874386267</v>
      </c>
      <c r="W29" s="6">
        <f>IFERROR(INDEX(Sales!$D$5:$ABF$18,MATCH(UsagePerHour!$B29,Sales!$C$5:$C$18,0),MATCH(UsagePerHour!W$4,Sales!$D$3:$ABF$3,0))/W$2*INDEX(Usage!$D$5:$ABF$11,MATCH(UsagePerHour!$B$20,Usage!$C$5:$C$11,0),MATCH(UsagePerHour!W$4,Usage!$D$3:$ABF$3,0)),"")</f>
        <v>422.42492811012119</v>
      </c>
      <c r="X29" s="6">
        <f>IFERROR(INDEX(Sales!$D$5:$ABF$18,MATCH(UsagePerHour!$B29,Sales!$C$5:$C$18,0),MATCH(UsagePerHour!X$4,Sales!$D$3:$ABF$3,0))/X$2*INDEX(Usage!$D$5:$ABF$11,MATCH(UsagePerHour!$B$20,Usage!$C$5:$C$11,0),MATCH(UsagePerHour!X$4,Usage!$D$3:$ABF$3,0)),"")</f>
        <v>70.368339622967866</v>
      </c>
      <c r="Y29" s="6">
        <f>IFERROR(INDEX(Sales!$D$5:$ABF$18,MATCH(UsagePerHour!$B29,Sales!$C$5:$C$18,0),MATCH(UsagePerHour!Y$4,Sales!$D$3:$ABF$3,0))/Y$2*INDEX(Usage!$D$5:$ABF$11,MATCH(UsagePerHour!$B$20,Usage!$C$5:$C$11,0),MATCH(UsagePerHour!Y$4,Usage!$D$3:$ABF$3,0)),"")</f>
        <v>25.636353145536486</v>
      </c>
      <c r="Z29" s="6">
        <f>IFERROR(INDEX(Sales!$D$5:$ABF$18,MATCH(UsagePerHour!$B29,Sales!$C$5:$C$18,0),MATCH(UsagePerHour!Z$4,Sales!$D$3:$ABF$3,0))/Z$2*INDEX(Usage!$D$5:$ABF$11,MATCH(UsagePerHour!$B$20,Usage!$C$5:$C$11,0),MATCH(UsagePerHour!Z$4,Usage!$D$3:$ABF$3,0)),"")</f>
        <v>46.06340119760479</v>
      </c>
      <c r="AA29" s="6">
        <f>IFERROR(INDEX(Sales!$D$5:$ABF$18,MATCH(UsagePerHour!$B29,Sales!$C$5:$C$18,0),MATCH(UsagePerHour!AA$4,Sales!$D$3:$ABF$3,0))/AA$2*INDEX(Usage!$D$5:$ABF$11,MATCH(UsagePerHour!$B$20,Usage!$C$5:$C$11,0),MATCH(UsagePerHour!AA$4,Usage!$D$3:$ABF$3,0)),"")</f>
        <v>18.005026929982048</v>
      </c>
      <c r="AB29" s="6">
        <f>IFERROR(INDEX(Sales!$D$5:$ABF$18,MATCH(UsagePerHour!$B29,Sales!$C$5:$C$18,0),MATCH(UsagePerHour!AB$4,Sales!$D$3:$ABF$3,0))/AB$2*INDEX(Usage!$D$5:$ABF$11,MATCH(UsagePerHour!$B$20,Usage!$C$5:$C$11,0),MATCH(UsagePerHour!AB$4,Usage!$D$3:$ABF$3,0)),"")</f>
        <v>36.929822998865909</v>
      </c>
      <c r="AC29" s="6">
        <f>IFERROR(INDEX(Sales!$D$5:$ABF$18,MATCH(UsagePerHour!$B29,Sales!$C$5:$C$18,0),MATCH(UsagePerHour!AC$4,Sales!$D$3:$ABF$3,0))/AC$2*INDEX(Usage!$D$5:$ABF$11,MATCH(UsagePerHour!$B$20,Usage!$C$5:$C$11,0),MATCH(UsagePerHour!AC$4,Usage!$D$3:$ABF$3,0)),"")</f>
        <v>27.311595874386267</v>
      </c>
      <c r="AD29" s="6">
        <f>IFERROR(INDEX(Sales!$D$5:$ABF$18,MATCH(UsagePerHour!$B29,Sales!$C$5:$C$18,0),MATCH(UsagePerHour!AD$4,Sales!$D$3:$ABF$3,0))/AD$2*INDEX(Usage!$D$5:$ABF$11,MATCH(UsagePerHour!$B$20,Usage!$C$5:$C$11,0),MATCH(UsagePerHour!AD$4,Usage!$D$3:$ABF$3,0)),"")</f>
        <v>422.42492811012119</v>
      </c>
      <c r="AE29" s="6">
        <f>IFERROR(INDEX(Sales!$D$5:$ABF$18,MATCH(UsagePerHour!$B29,Sales!$C$5:$C$18,0),MATCH(UsagePerHour!AE$4,Sales!$D$3:$ABF$3,0))/AE$2*INDEX(Usage!$D$5:$ABF$11,MATCH(UsagePerHour!$B$20,Usage!$C$5:$C$11,0),MATCH(UsagePerHour!AE$4,Usage!$D$3:$ABF$3,0)),"")</f>
        <v>70.368339622967866</v>
      </c>
      <c r="AF29" s="6">
        <f>IFERROR(INDEX(Sales!$D$5:$ABF$18,MATCH(UsagePerHour!$B29,Sales!$C$5:$C$18,0),MATCH(UsagePerHour!AF$4,Sales!$D$3:$ABF$3,0))/AF$2*INDEX(Usage!$D$5:$ABF$11,MATCH(UsagePerHour!$B$20,Usage!$C$5:$C$11,0),MATCH(UsagePerHour!AF$4,Usage!$D$3:$ABF$3,0)),"")</f>
        <v>25.636353145536486</v>
      </c>
      <c r="AG29" s="6">
        <f>IFERROR(INDEX(Sales!$D$5:$ABF$18,MATCH(UsagePerHour!$B29,Sales!$C$5:$C$18,0),MATCH(UsagePerHour!AG$4,Sales!$D$3:$ABF$3,0))/AG$2*INDEX(Usage!$D$5:$ABF$11,MATCH(UsagePerHour!$B$20,Usage!$C$5:$C$11,0),MATCH(UsagePerHour!AG$4,Usage!$D$3:$ABF$3,0)),"")</f>
        <v>46.06340119760479</v>
      </c>
      <c r="AH29" s="6">
        <f>IFERROR(INDEX(Sales!$D$5:$ABF$18,MATCH(UsagePerHour!$B29,Sales!$C$5:$C$18,0),MATCH(UsagePerHour!AH$4,Sales!$D$3:$ABF$3,0))/AH$2*INDEX(Usage!$D$5:$ABF$11,MATCH(UsagePerHour!$B$20,Usage!$C$5:$C$11,0),MATCH(UsagePerHour!AH$4,Usage!$D$3:$ABF$3,0)),"")</f>
        <v>18.005026929982048</v>
      </c>
      <c r="AI29" s="6">
        <f>IFERROR(INDEX(Sales!$D$5:$ABF$18,MATCH(UsagePerHour!$B29,Sales!$C$5:$C$18,0),MATCH(UsagePerHour!AI$4,Sales!$D$3:$ABF$3,0))/AI$2*INDEX(Usage!$D$5:$ABF$11,MATCH(UsagePerHour!$B$20,Usage!$C$5:$C$11,0),MATCH(UsagePerHour!AI$4,Usage!$D$3:$ABF$3,0)),"")</f>
        <v>36.929822998865909</v>
      </c>
      <c r="AJ29" s="6">
        <f>IFERROR(INDEX(Sales!$D$5:$ABF$18,MATCH(UsagePerHour!$B29,Sales!$C$5:$C$18,0),MATCH(UsagePerHour!AJ$4,Sales!$D$3:$ABF$3,0))/AJ$2*INDEX(Usage!$D$5:$ABF$11,MATCH(UsagePerHour!$B$20,Usage!$C$5:$C$11,0),MATCH(UsagePerHour!AJ$4,Usage!$D$3:$ABF$3,0)),"")</f>
        <v>27.311595874386267</v>
      </c>
      <c r="AK29" s="6">
        <f>IFERROR(INDEX(Sales!$D$5:$ABF$18,MATCH(UsagePerHour!$B29,Sales!$C$5:$C$18,0),MATCH(UsagePerHour!AK$4,Sales!$D$3:$ABF$3,0))/AK$2*INDEX(Usage!$D$5:$ABF$11,MATCH(UsagePerHour!$B$20,Usage!$C$5:$C$11,0),MATCH(UsagePerHour!AK$4,Usage!$D$3:$ABF$3,0)),"")</f>
        <v>422.42492811012119</v>
      </c>
      <c r="AL29" s="6">
        <f>IFERROR(INDEX(Sales!$D$5:$ABF$18,MATCH(UsagePerHour!$B29,Sales!$C$5:$C$18,0),MATCH(UsagePerHour!AL$4,Sales!$D$3:$ABF$3,0))/AL$2*INDEX(Usage!$D$5:$ABF$11,MATCH(UsagePerHour!$B$20,Usage!$C$5:$C$11,0),MATCH(UsagePerHour!AL$4,Usage!$D$3:$ABF$3,0)),"")</f>
        <v>70.368339622967866</v>
      </c>
      <c r="AM29" s="6">
        <f>IFERROR(INDEX(Sales!$D$5:$ABF$18,MATCH(UsagePerHour!$B29,Sales!$C$5:$C$18,0),MATCH(UsagePerHour!AM$4,Sales!$D$3:$ABF$3,0))/AM$2*INDEX(Usage!$D$5:$ABF$11,MATCH(UsagePerHour!$B$20,Usage!$C$5:$C$11,0),MATCH(UsagePerHour!AM$4,Usage!$D$3:$ABF$3,0)),"")</f>
        <v>25.636353145536486</v>
      </c>
      <c r="AN29" s="6">
        <f>IFERROR(INDEX(Sales!$D$5:$ABF$18,MATCH(UsagePerHour!$B29,Sales!$C$5:$C$18,0),MATCH(UsagePerHour!AN$4,Sales!$D$3:$ABF$3,0))/AN$2*INDEX(Usage!$D$5:$ABF$11,MATCH(UsagePerHour!$B$20,Usage!$C$5:$C$11,0),MATCH(UsagePerHour!AN$4,Usage!$D$3:$ABF$3,0)),"")</f>
        <v>46.06340119760479</v>
      </c>
      <c r="AO29" s="6">
        <f>IFERROR(INDEX(Sales!$D$5:$ABF$18,MATCH(UsagePerHour!$B29,Sales!$C$5:$C$18,0),MATCH(UsagePerHour!AO$4,Sales!$D$3:$ABF$3,0))/AO$2*INDEX(Usage!$D$5:$ABF$11,MATCH(UsagePerHour!$B$20,Usage!$C$5:$C$11,0),MATCH(UsagePerHour!AO$4,Usage!$D$3:$ABF$3,0)),"")</f>
        <v>18.005026929982048</v>
      </c>
      <c r="AP29" s="6">
        <f>IFERROR(INDEX(Sales!$D$5:$ABF$18,MATCH(UsagePerHour!$B29,Sales!$C$5:$C$18,0),MATCH(UsagePerHour!AP$4,Sales!$D$3:$ABF$3,0))/AP$2*INDEX(Usage!$D$5:$ABF$11,MATCH(UsagePerHour!$B$20,Usage!$C$5:$C$11,0),MATCH(UsagePerHour!AP$4,Usage!$D$3:$ABF$3,0)),"")</f>
        <v>36.929822998865909</v>
      </c>
      <c r="AQ29" s="6">
        <f>IFERROR(INDEX(Sales!$D$5:$ABF$18,MATCH(UsagePerHour!$B29,Sales!$C$5:$C$18,0),MATCH(UsagePerHour!AQ$4,Sales!$D$3:$ABF$3,0))/AQ$2*INDEX(Usage!$D$5:$ABF$11,MATCH(UsagePerHour!$B$20,Usage!$C$5:$C$11,0),MATCH(UsagePerHour!AQ$4,Usage!$D$3:$ABF$3,0)),"")</f>
        <v>27.311595874386267</v>
      </c>
      <c r="AR29" s="6">
        <f>IFERROR(INDEX(Sales!$D$5:$ABF$18,MATCH(UsagePerHour!$B29,Sales!$C$5:$C$18,0),MATCH(UsagePerHour!AR$4,Sales!$D$3:$ABF$3,0))/AR$2*INDEX(Usage!$D$5:$ABF$11,MATCH(UsagePerHour!$B$20,Usage!$C$5:$C$11,0),MATCH(UsagePerHour!AR$4,Usage!$D$3:$ABF$3,0)),"")</f>
        <v>422.42492811012119</v>
      </c>
      <c r="AS29" s="6">
        <f>IFERROR(INDEX(Sales!$D$5:$ABF$18,MATCH(UsagePerHour!$B29,Sales!$C$5:$C$18,0),MATCH(UsagePerHour!AS$4,Sales!$D$3:$ABF$3,0))/AS$2*INDEX(Usage!$D$5:$ABF$11,MATCH(UsagePerHour!$B$20,Usage!$C$5:$C$11,0),MATCH(UsagePerHour!AS$4,Usage!$D$3:$ABF$3,0)),"")</f>
        <v>70.368339622967866</v>
      </c>
      <c r="AT29" s="6">
        <f>IFERROR(INDEX(Sales!$D$5:$ABF$18,MATCH(UsagePerHour!$B29,Sales!$C$5:$C$18,0),MATCH(UsagePerHour!AT$4,Sales!$D$3:$ABF$3,0))/AT$2*INDEX(Usage!$D$5:$ABF$11,MATCH(UsagePerHour!$B$20,Usage!$C$5:$C$11,0),MATCH(UsagePerHour!AT$4,Usage!$D$3:$ABF$3,0)),"")</f>
        <v>25.636353145536486</v>
      </c>
      <c r="AU29" s="6">
        <f>IFERROR(INDEX(Sales!$D$5:$ABF$18,MATCH(UsagePerHour!$B29,Sales!$C$5:$C$18,0),MATCH(UsagePerHour!AU$4,Sales!$D$3:$ABF$3,0))/AU$2*INDEX(Usage!$D$5:$ABF$11,MATCH(UsagePerHour!$B$20,Usage!$C$5:$C$11,0),MATCH(UsagePerHour!AU$4,Usage!$D$3:$ABF$3,0)),"")</f>
        <v>46.06340119760479</v>
      </c>
      <c r="AV29" s="6">
        <f>IFERROR(INDEX(Sales!$D$5:$ABF$18,MATCH(UsagePerHour!$B29,Sales!$C$5:$C$18,0),MATCH(UsagePerHour!AV$4,Sales!$D$3:$ABF$3,0))/AV$2*INDEX(Usage!$D$5:$ABF$11,MATCH(UsagePerHour!$B$20,Usage!$C$5:$C$11,0),MATCH(UsagePerHour!AV$4,Usage!$D$3:$ABF$3,0)),"")</f>
        <v>18.005026929982048</v>
      </c>
      <c r="AW29" s="6">
        <f>IFERROR(INDEX(Sales!$D$5:$ABF$18,MATCH(UsagePerHour!$B29,Sales!$C$5:$C$18,0),MATCH(UsagePerHour!AW$4,Sales!$D$3:$ABF$3,0))/AW$2*INDEX(Usage!$D$5:$ABF$11,MATCH(UsagePerHour!$B$20,Usage!$C$5:$C$11,0),MATCH(UsagePerHour!AW$4,Usage!$D$3:$ABF$3,0)),"")</f>
        <v>36.929822998865909</v>
      </c>
      <c r="AX29" s="6">
        <f>IFERROR(INDEX(Sales!$D$5:$ABF$18,MATCH(UsagePerHour!$B29,Sales!$C$5:$C$18,0),MATCH(UsagePerHour!AX$4,Sales!$D$3:$ABF$3,0))/AX$2*INDEX(Usage!$D$5:$ABF$11,MATCH(UsagePerHour!$B$20,Usage!$C$5:$C$11,0),MATCH(UsagePerHour!AX$4,Usage!$D$3:$ABF$3,0)),"")</f>
        <v>27.311595874386267</v>
      </c>
      <c r="AY29" s="6">
        <f>IFERROR(INDEX(Sales!$D$5:$ABF$18,MATCH(UsagePerHour!$B29,Sales!$C$5:$C$18,0),MATCH(UsagePerHour!AY$4,Sales!$D$3:$ABF$3,0))/AY$2*INDEX(Usage!$D$5:$ABF$11,MATCH(UsagePerHour!$B$20,Usage!$C$5:$C$11,0),MATCH(UsagePerHour!AY$4,Usage!$D$3:$ABF$3,0)),"")</f>
        <v>422.42492811012119</v>
      </c>
      <c r="AZ29" s="6">
        <f>IFERROR(INDEX(Sales!$D$5:$ABF$18,MATCH(UsagePerHour!$B29,Sales!$C$5:$C$18,0),MATCH(UsagePerHour!AZ$4,Sales!$D$3:$ABF$3,0))/AZ$2*INDEX(Usage!$D$5:$ABF$11,MATCH(UsagePerHour!$B$20,Usage!$C$5:$C$11,0),MATCH(UsagePerHour!AZ$4,Usage!$D$3:$ABF$3,0)),"")</f>
        <v>70.368339622967866</v>
      </c>
      <c r="BA29" s="6">
        <f>IFERROR(INDEX(Sales!$D$5:$ABF$18,MATCH(UsagePerHour!$B29,Sales!$C$5:$C$18,0),MATCH(UsagePerHour!BA$4,Sales!$D$3:$ABF$3,0))/BA$2*INDEX(Usage!$D$5:$ABF$11,MATCH(UsagePerHour!$B$20,Usage!$C$5:$C$11,0),MATCH(UsagePerHour!BA$4,Usage!$D$3:$ABF$3,0)),"")</f>
        <v>25.636353145536486</v>
      </c>
      <c r="BB29" s="6">
        <f>IFERROR(INDEX(Sales!$D$5:$ABF$18,MATCH(UsagePerHour!$B29,Sales!$C$5:$C$18,0),MATCH(UsagePerHour!BB$4,Sales!$D$3:$ABF$3,0))/BB$2*INDEX(Usage!$D$5:$ABF$11,MATCH(UsagePerHour!$B$20,Usage!$C$5:$C$11,0),MATCH(UsagePerHour!BB$4,Usage!$D$3:$ABF$3,0)),"")</f>
        <v>46.06340119760479</v>
      </c>
      <c r="BC29" s="6">
        <f>IFERROR(INDEX(Sales!$D$5:$ABF$18,MATCH(UsagePerHour!$B29,Sales!$C$5:$C$18,0),MATCH(UsagePerHour!BC$4,Sales!$D$3:$ABF$3,0))/BC$2*INDEX(Usage!$D$5:$ABF$11,MATCH(UsagePerHour!$B$20,Usage!$C$5:$C$11,0),MATCH(UsagePerHour!BC$4,Usage!$D$3:$ABF$3,0)),"")</f>
        <v>18.005026929982048</v>
      </c>
      <c r="BD29" s="6">
        <f>IFERROR(INDEX(Sales!$D$5:$ABF$18,MATCH(UsagePerHour!$B29,Sales!$C$5:$C$18,0),MATCH(UsagePerHour!BD$4,Sales!$D$3:$ABF$3,0))/BD$2*INDEX(Usage!$D$5:$ABF$11,MATCH(UsagePerHour!$B$20,Usage!$C$5:$C$11,0),MATCH(UsagePerHour!BD$4,Usage!$D$3:$ABF$3,0)),"")</f>
        <v>36.929822998865909</v>
      </c>
      <c r="BE29" s="6">
        <f>IFERROR(INDEX(Sales!$D$5:$ABF$18,MATCH(UsagePerHour!$B29,Sales!$C$5:$C$18,0),MATCH(UsagePerHour!BE$4,Sales!$D$3:$ABF$3,0))/BE$2*INDEX(Usage!$D$5:$ABF$11,MATCH(UsagePerHour!$B$20,Usage!$C$5:$C$11,0),MATCH(UsagePerHour!BE$4,Usage!$D$3:$ABF$3,0)),"")</f>
        <v>27.311595874386267</v>
      </c>
      <c r="BF29" s="6">
        <f>IFERROR(INDEX(Sales!$D$5:$ABF$18,MATCH(UsagePerHour!$B29,Sales!$C$5:$C$18,0),MATCH(UsagePerHour!BF$4,Sales!$D$3:$ABF$3,0))/BF$2*INDEX(Usage!$D$5:$ABF$11,MATCH(UsagePerHour!$B$20,Usage!$C$5:$C$11,0),MATCH(UsagePerHour!BF$4,Usage!$D$3:$ABF$3,0)),"")</f>
        <v>422.42492811012119</v>
      </c>
      <c r="BG29" s="6">
        <f>IFERROR(INDEX(Sales!$D$5:$ABF$18,MATCH(UsagePerHour!$B29,Sales!$C$5:$C$18,0),MATCH(UsagePerHour!BG$4,Sales!$D$3:$ABF$3,0))/BG$2*INDEX(Usage!$D$5:$ABF$11,MATCH(UsagePerHour!$B$20,Usage!$C$5:$C$11,0),MATCH(UsagePerHour!BG$4,Usage!$D$3:$ABF$3,0)),"")</f>
        <v>70.368339622967866</v>
      </c>
      <c r="BH29" s="6">
        <f>IFERROR(INDEX(Sales!$D$5:$ABF$18,MATCH(UsagePerHour!$B29,Sales!$C$5:$C$18,0),MATCH(UsagePerHour!BH$4,Sales!$D$3:$ABF$3,0))/BH$2*INDEX(Usage!$D$5:$ABF$11,MATCH(UsagePerHour!$B$20,Usage!$C$5:$C$11,0),MATCH(UsagePerHour!BH$4,Usage!$D$3:$ABF$3,0)),"")</f>
        <v>25.636353145536486</v>
      </c>
      <c r="BI29" s="6">
        <f>IFERROR(INDEX(Sales!$D$5:$ABF$18,MATCH(UsagePerHour!$B29,Sales!$C$5:$C$18,0),MATCH(UsagePerHour!BI$4,Sales!$D$3:$ABF$3,0))/BI$2*INDEX(Usage!$D$5:$ABF$11,MATCH(UsagePerHour!$B$20,Usage!$C$5:$C$11,0),MATCH(UsagePerHour!BI$4,Usage!$D$3:$ABF$3,0)),"")</f>
        <v>46.06340119760479</v>
      </c>
      <c r="BJ29" s="6">
        <f>IFERROR(INDEX(Sales!$D$5:$ABF$18,MATCH(UsagePerHour!$B29,Sales!$C$5:$C$18,0),MATCH(UsagePerHour!BJ$4,Sales!$D$3:$ABF$3,0))/BJ$2*INDEX(Usage!$D$5:$ABF$11,MATCH(UsagePerHour!$B$20,Usage!$C$5:$C$11,0),MATCH(UsagePerHour!BJ$4,Usage!$D$3:$ABF$3,0)),"")</f>
        <v>18.005026929982048</v>
      </c>
      <c r="BK29" s="6">
        <f>IFERROR(INDEX(Sales!$D$5:$ABF$18,MATCH(UsagePerHour!$B29,Sales!$C$5:$C$18,0),MATCH(UsagePerHour!BK$4,Sales!$D$3:$ABF$3,0))/BK$2*INDEX(Usage!$D$5:$ABF$11,MATCH(UsagePerHour!$B$20,Usage!$C$5:$C$11,0),MATCH(UsagePerHour!BK$4,Usage!$D$3:$ABF$3,0)),"")</f>
        <v>36.929822998865909</v>
      </c>
      <c r="BL29" s="6">
        <f>IFERROR(INDEX(Sales!$D$5:$ABF$18,MATCH(UsagePerHour!$B29,Sales!$C$5:$C$18,0),MATCH(UsagePerHour!BL$4,Sales!$D$3:$ABF$3,0))/BL$2*INDEX(Usage!$D$5:$ABF$11,MATCH(UsagePerHour!$B$20,Usage!$C$5:$C$11,0),MATCH(UsagePerHour!BL$4,Usage!$D$3:$ABF$3,0)),"")</f>
        <v>27.311595874386267</v>
      </c>
      <c r="BM29" s="6">
        <f>IFERROR(INDEX(Sales!$D$5:$ABF$18,MATCH(UsagePerHour!$B29,Sales!$C$5:$C$18,0),MATCH(UsagePerHour!BM$4,Sales!$D$3:$ABF$3,0))/BM$2*INDEX(Usage!$D$5:$ABF$11,MATCH(UsagePerHour!$B$20,Usage!$C$5:$C$11,0),MATCH(UsagePerHour!BM$4,Usage!$D$3:$ABF$3,0)),"")</f>
        <v>422.42492811012119</v>
      </c>
      <c r="BN29" s="6">
        <f>IFERROR(INDEX(Sales!$D$5:$ABF$18,MATCH(UsagePerHour!$B29,Sales!$C$5:$C$18,0),MATCH(UsagePerHour!BN$4,Sales!$D$3:$ABF$3,0))/BN$2*INDEX(Usage!$D$5:$ABF$11,MATCH(UsagePerHour!$B$20,Usage!$C$5:$C$11,0),MATCH(UsagePerHour!BN$4,Usage!$D$3:$ABF$3,0)),"")</f>
        <v>70.368339622967866</v>
      </c>
      <c r="BO29" s="6">
        <f>IFERROR(INDEX(Sales!$D$5:$ABF$18,MATCH(UsagePerHour!$B29,Sales!$C$5:$C$18,0),MATCH(UsagePerHour!BO$4,Sales!$D$3:$ABF$3,0))/BO$2*INDEX(Usage!$D$5:$ABF$11,MATCH(UsagePerHour!$B$20,Usage!$C$5:$C$11,0),MATCH(UsagePerHour!BO$4,Usage!$D$3:$ABF$3,0)),"")</f>
        <v>25.636353145536486</v>
      </c>
      <c r="BP29" s="6">
        <f>IFERROR(INDEX(Sales!$D$5:$ABF$18,MATCH(UsagePerHour!$B29,Sales!$C$5:$C$18,0),MATCH(UsagePerHour!BP$4,Sales!$D$3:$ABF$3,0))/BP$2*INDEX(Usage!$D$5:$ABF$11,MATCH(UsagePerHour!$B$20,Usage!$C$5:$C$11,0),MATCH(UsagePerHour!BP$4,Usage!$D$3:$ABF$3,0)),"")</f>
        <v>46.06340119760479</v>
      </c>
      <c r="BQ29" s="6">
        <f>IFERROR(INDEX(Sales!$D$5:$ABF$18,MATCH(UsagePerHour!$B29,Sales!$C$5:$C$18,0),MATCH(UsagePerHour!BQ$4,Sales!$D$3:$ABF$3,0))/BQ$2*INDEX(Usage!$D$5:$ABF$11,MATCH(UsagePerHour!$B$20,Usage!$C$5:$C$11,0),MATCH(UsagePerHour!BQ$4,Usage!$D$3:$ABF$3,0)),"")</f>
        <v>18.005026929982048</v>
      </c>
      <c r="BR29" s="6">
        <f>IFERROR(INDEX(Sales!$D$5:$ABF$18,MATCH(UsagePerHour!$B29,Sales!$C$5:$C$18,0),MATCH(UsagePerHour!BR$4,Sales!$D$3:$ABF$3,0))/BR$2*INDEX(Usage!$D$5:$ABF$11,MATCH(UsagePerHour!$B$20,Usage!$C$5:$C$11,0),MATCH(UsagePerHour!BR$4,Usage!$D$3:$ABF$3,0)),"")</f>
        <v>36.929822998865909</v>
      </c>
      <c r="BS29" s="6">
        <f>IFERROR(INDEX(Sales!$D$5:$ABF$18,MATCH(UsagePerHour!$B29,Sales!$C$5:$C$18,0),MATCH(UsagePerHour!BS$4,Sales!$D$3:$ABF$3,0))/BS$2*INDEX(Usage!$D$5:$ABF$11,MATCH(UsagePerHour!$B$20,Usage!$C$5:$C$11,0),MATCH(UsagePerHour!BS$4,Usage!$D$3:$ABF$3,0)),"")</f>
        <v>27.311595874386267</v>
      </c>
      <c r="BT29" s="6">
        <f>IFERROR(INDEX(Sales!$D$5:$ABF$18,MATCH(UsagePerHour!$B29,Sales!$C$5:$C$18,0),MATCH(UsagePerHour!BT$4,Sales!$D$3:$ABF$3,0))/BT$2*INDEX(Usage!$D$5:$ABF$11,MATCH(UsagePerHour!$B$20,Usage!$C$5:$C$11,0),MATCH(UsagePerHour!BT$4,Usage!$D$3:$ABF$3,0)),"")</f>
        <v>422.42492811012119</v>
      </c>
      <c r="BU29" s="6">
        <f>IFERROR(INDEX(Sales!$D$5:$ABF$18,MATCH(UsagePerHour!$B29,Sales!$C$5:$C$18,0),MATCH(UsagePerHour!BU$4,Sales!$D$3:$ABF$3,0))/BU$2*INDEX(Usage!$D$5:$ABF$11,MATCH(UsagePerHour!$B$20,Usage!$C$5:$C$11,0),MATCH(UsagePerHour!BU$4,Usage!$D$3:$ABF$3,0)),"")</f>
        <v>70.368339622967866</v>
      </c>
      <c r="BV29" s="6">
        <f>IFERROR(INDEX(Sales!$D$5:$ABF$18,MATCH(UsagePerHour!$B29,Sales!$C$5:$C$18,0),MATCH(UsagePerHour!BV$4,Sales!$D$3:$ABF$3,0))/BV$2*INDEX(Usage!$D$5:$ABF$11,MATCH(UsagePerHour!$B$20,Usage!$C$5:$C$11,0),MATCH(UsagePerHour!BV$4,Usage!$D$3:$ABF$3,0)),"")</f>
        <v>25.636353145536486</v>
      </c>
      <c r="BW29" s="6">
        <f>IFERROR(INDEX(Sales!$D$5:$ABF$18,MATCH(UsagePerHour!$B29,Sales!$C$5:$C$18,0),MATCH(UsagePerHour!BW$4,Sales!$D$3:$ABF$3,0))/BW$2*INDEX(Usage!$D$5:$ABF$11,MATCH(UsagePerHour!$B$20,Usage!$C$5:$C$11,0),MATCH(UsagePerHour!BW$4,Usage!$D$3:$ABF$3,0)),"")</f>
        <v>46.06340119760479</v>
      </c>
      <c r="BX29" s="6">
        <f>IFERROR(INDEX(Sales!$D$5:$ABF$18,MATCH(UsagePerHour!$B29,Sales!$C$5:$C$18,0),MATCH(UsagePerHour!BX$4,Sales!$D$3:$ABF$3,0))/BX$2*INDEX(Usage!$D$5:$ABF$11,MATCH(UsagePerHour!$B$20,Usage!$C$5:$C$11,0),MATCH(UsagePerHour!BX$4,Usage!$D$3:$ABF$3,0)),"")</f>
        <v>18.005026929982048</v>
      </c>
      <c r="BY29" s="6">
        <f>IFERROR(INDEX(Sales!$D$5:$ABF$18,MATCH(UsagePerHour!$B29,Sales!$C$5:$C$18,0),MATCH(UsagePerHour!BY$4,Sales!$D$3:$ABF$3,0))/BY$2*INDEX(Usage!$D$5:$ABF$11,MATCH(UsagePerHour!$B$20,Usage!$C$5:$C$11,0),MATCH(UsagePerHour!BY$4,Usage!$D$3:$ABF$3,0)),"")</f>
        <v>36.929822998865909</v>
      </c>
      <c r="BZ29" s="6">
        <f>IFERROR(INDEX(Sales!$D$5:$ABF$18,MATCH(UsagePerHour!$B29,Sales!$C$5:$C$18,0),MATCH(UsagePerHour!BZ$4,Sales!$D$3:$ABF$3,0))/BZ$2*INDEX(Usage!$D$5:$ABF$11,MATCH(UsagePerHour!$B$20,Usage!$C$5:$C$11,0),MATCH(UsagePerHour!BZ$4,Usage!$D$3:$ABF$3,0)),"")</f>
        <v>27.311595874386267</v>
      </c>
      <c r="CA29" s="6">
        <f>IFERROR(INDEX(Sales!$D$5:$ABF$18,MATCH(UsagePerHour!$B29,Sales!$C$5:$C$18,0),MATCH(UsagePerHour!CA$4,Sales!$D$3:$ABF$3,0))/CA$2*INDEX(Usage!$D$5:$ABF$11,MATCH(UsagePerHour!$B$20,Usage!$C$5:$C$11,0),MATCH(UsagePerHour!CA$4,Usage!$D$3:$ABF$3,0)),"")</f>
        <v>422.42492811012119</v>
      </c>
      <c r="CB29" s="6">
        <f>IFERROR(INDEX(Sales!$D$5:$ABF$18,MATCH(UsagePerHour!$B29,Sales!$C$5:$C$18,0),MATCH(UsagePerHour!CB$4,Sales!$D$3:$ABF$3,0))/CB$2*INDEX(Usage!$D$5:$ABF$11,MATCH(UsagePerHour!$B$20,Usage!$C$5:$C$11,0),MATCH(UsagePerHour!CB$4,Usage!$D$3:$ABF$3,0)),"")</f>
        <v>70.368339622967866</v>
      </c>
      <c r="CC29" s="6">
        <f>IFERROR(INDEX(Sales!$D$5:$ABF$18,MATCH(UsagePerHour!$B29,Sales!$C$5:$C$18,0),MATCH(UsagePerHour!CC$4,Sales!$D$3:$ABF$3,0))/CC$2*INDEX(Usage!$D$5:$ABF$11,MATCH(UsagePerHour!$B$20,Usage!$C$5:$C$11,0),MATCH(UsagePerHour!CC$4,Usage!$D$3:$ABF$3,0)),"")</f>
        <v>25.636353145536486</v>
      </c>
      <c r="CD29" s="6">
        <f>IFERROR(INDEX(Sales!$D$5:$ABF$18,MATCH(UsagePerHour!$B29,Sales!$C$5:$C$18,0),MATCH(UsagePerHour!CD$4,Sales!$D$3:$ABF$3,0))/CD$2*INDEX(Usage!$D$5:$ABF$11,MATCH(UsagePerHour!$B$20,Usage!$C$5:$C$11,0),MATCH(UsagePerHour!CD$4,Usage!$D$3:$ABF$3,0)),"")</f>
        <v>46.06340119760479</v>
      </c>
      <c r="CE29" s="6">
        <f>IFERROR(INDEX(Sales!$D$5:$ABF$18,MATCH(UsagePerHour!$B29,Sales!$C$5:$C$18,0),MATCH(UsagePerHour!CE$4,Sales!$D$3:$ABF$3,0))/CE$2*INDEX(Usage!$D$5:$ABF$11,MATCH(UsagePerHour!$B$20,Usage!$C$5:$C$11,0),MATCH(UsagePerHour!CE$4,Usage!$D$3:$ABF$3,0)),"")</f>
        <v>18.005026929982048</v>
      </c>
      <c r="CF29" s="6">
        <f>IFERROR(INDEX(Sales!$D$5:$ABF$18,MATCH(UsagePerHour!$B29,Sales!$C$5:$C$18,0),MATCH(UsagePerHour!CF$4,Sales!$D$3:$ABF$3,0))/CF$2*INDEX(Usage!$D$5:$ABF$11,MATCH(UsagePerHour!$B$20,Usage!$C$5:$C$11,0),MATCH(UsagePerHour!CF$4,Usage!$D$3:$ABF$3,0)),"")</f>
        <v>36.929822998865909</v>
      </c>
      <c r="CG29" s="6">
        <f>IFERROR(INDEX(Sales!$D$5:$ABF$18,MATCH(UsagePerHour!$B29,Sales!$C$5:$C$18,0),MATCH(UsagePerHour!CG$4,Sales!$D$3:$ABF$3,0))/CG$2*INDEX(Usage!$D$5:$ABF$11,MATCH(UsagePerHour!$B$20,Usage!$C$5:$C$11,0),MATCH(UsagePerHour!CG$4,Usage!$D$3:$ABF$3,0)),"")</f>
        <v>27.311595874386267</v>
      </c>
      <c r="CH29" s="6">
        <f>IFERROR(INDEX(Sales!$D$5:$ABF$18,MATCH(UsagePerHour!$B29,Sales!$C$5:$C$18,0),MATCH(UsagePerHour!CH$4,Sales!$D$3:$ABF$3,0))/CH$2*INDEX(Usage!$D$5:$ABF$11,MATCH(UsagePerHour!$B$20,Usage!$C$5:$C$11,0),MATCH(UsagePerHour!CH$4,Usage!$D$3:$ABF$3,0)),"")</f>
        <v>422.42492811012119</v>
      </c>
      <c r="CI29" s="6">
        <f>IFERROR(INDEX(Sales!$D$5:$ABF$18,MATCH(UsagePerHour!$B29,Sales!$C$5:$C$18,0),MATCH(UsagePerHour!CI$4,Sales!$D$3:$ABF$3,0))/CI$2*INDEX(Usage!$D$5:$ABF$11,MATCH(UsagePerHour!$B$20,Usage!$C$5:$C$11,0),MATCH(UsagePerHour!CI$4,Usage!$D$3:$ABF$3,0)),"")</f>
        <v>70.368339622967866</v>
      </c>
      <c r="CJ29" s="6">
        <f>IFERROR(INDEX(Sales!$D$5:$ABF$18,MATCH(UsagePerHour!$B29,Sales!$C$5:$C$18,0),MATCH(UsagePerHour!CJ$4,Sales!$D$3:$ABF$3,0))/CJ$2*INDEX(Usage!$D$5:$ABF$11,MATCH(UsagePerHour!$B$20,Usage!$C$5:$C$11,0),MATCH(UsagePerHour!CJ$4,Usage!$D$3:$ABF$3,0)),"")</f>
        <v>25.636353145536486</v>
      </c>
      <c r="CK29" s="6">
        <f>IFERROR(INDEX(Sales!$D$5:$ABF$18,MATCH(UsagePerHour!$B29,Sales!$C$5:$C$18,0),MATCH(UsagePerHour!CK$4,Sales!$D$3:$ABF$3,0))/CK$2*INDEX(Usage!$D$5:$ABF$11,MATCH(UsagePerHour!$B$20,Usage!$C$5:$C$11,0),MATCH(UsagePerHour!CK$4,Usage!$D$3:$ABF$3,0)),"")</f>
        <v>46.06340119760479</v>
      </c>
      <c r="CL29" s="6">
        <f>IFERROR(INDEX(Sales!$D$5:$ABF$18,MATCH(UsagePerHour!$B29,Sales!$C$5:$C$18,0),MATCH(UsagePerHour!CL$4,Sales!$D$3:$ABF$3,0))/CL$2*INDEX(Usage!$D$5:$ABF$11,MATCH(UsagePerHour!$B$20,Usage!$C$5:$C$11,0),MATCH(UsagePerHour!CL$4,Usage!$D$3:$ABF$3,0)),"")</f>
        <v>18.005026929982048</v>
      </c>
      <c r="CM29" s="6">
        <f>IFERROR(INDEX(Sales!$D$5:$ABF$18,MATCH(UsagePerHour!$B29,Sales!$C$5:$C$18,0),MATCH(UsagePerHour!CM$4,Sales!$D$3:$ABF$3,0))/CM$2*INDEX(Usage!$D$5:$ABF$11,MATCH(UsagePerHour!$B$20,Usage!$C$5:$C$11,0),MATCH(UsagePerHour!CM$4,Usage!$D$3:$ABF$3,0)),"")</f>
        <v>36.929822998865909</v>
      </c>
      <c r="CN29" s="6">
        <f>IFERROR(INDEX(Sales!$D$5:$ABF$18,MATCH(UsagePerHour!$B29,Sales!$C$5:$C$18,0),MATCH(UsagePerHour!CN$4,Sales!$D$3:$ABF$3,0))/CN$2*INDEX(Usage!$D$5:$ABF$11,MATCH(UsagePerHour!$B$20,Usage!$C$5:$C$11,0),MATCH(UsagePerHour!CN$4,Usage!$D$3:$ABF$3,0)),"")</f>
        <v>27.311595874386267</v>
      </c>
      <c r="CO29" s="6">
        <f>IFERROR(INDEX(Sales!$D$5:$ABF$18,MATCH(UsagePerHour!$B29,Sales!$C$5:$C$18,0),MATCH(UsagePerHour!CO$4,Sales!$D$3:$ABF$3,0))/CO$2*INDEX(Usage!$D$5:$ABF$11,MATCH(UsagePerHour!$B$20,Usage!$C$5:$C$11,0),MATCH(UsagePerHour!CO$4,Usage!$D$3:$ABF$3,0)),"")</f>
        <v>422.42492811012119</v>
      </c>
      <c r="CP29" s="6">
        <f>IFERROR(INDEX(Sales!$D$5:$ABF$18,MATCH(UsagePerHour!$B29,Sales!$C$5:$C$18,0),MATCH(UsagePerHour!CP$4,Sales!$D$3:$ABF$3,0))/CP$2*INDEX(Usage!$D$5:$ABF$11,MATCH(UsagePerHour!$B$20,Usage!$C$5:$C$11,0),MATCH(UsagePerHour!CP$4,Usage!$D$3:$ABF$3,0)),"")</f>
        <v>70.368339622967866</v>
      </c>
      <c r="CQ29" s="6">
        <f>IFERROR(INDEX(Sales!$D$5:$ABF$18,MATCH(UsagePerHour!$B29,Sales!$C$5:$C$18,0),MATCH(UsagePerHour!CQ$4,Sales!$D$3:$ABF$3,0))/CQ$2*INDEX(Usage!$D$5:$ABF$11,MATCH(UsagePerHour!$B$20,Usage!$C$5:$C$11,0),MATCH(UsagePerHour!CQ$4,Usage!$D$3:$ABF$3,0)),"")</f>
        <v>25.636353145536486</v>
      </c>
      <c r="CR29" s="6">
        <f>IFERROR(INDEX(Sales!$D$5:$ABF$18,MATCH(UsagePerHour!$B29,Sales!$C$5:$C$18,0),MATCH(UsagePerHour!CR$4,Sales!$D$3:$ABF$3,0))/CR$2*INDEX(Usage!$D$5:$ABF$11,MATCH(UsagePerHour!$B$20,Usage!$C$5:$C$11,0),MATCH(UsagePerHour!CR$4,Usage!$D$3:$ABF$3,0)),"")</f>
        <v>46.06340119760479</v>
      </c>
      <c r="CS29" s="6">
        <f>IFERROR(INDEX(Sales!$D$5:$ABF$18,MATCH(UsagePerHour!$B29,Sales!$C$5:$C$18,0),MATCH(UsagePerHour!CS$4,Sales!$D$3:$ABF$3,0))/CS$2*INDEX(Usage!$D$5:$ABF$11,MATCH(UsagePerHour!$B$20,Usage!$C$5:$C$11,0),MATCH(UsagePerHour!CS$4,Usage!$D$3:$ABF$3,0)),"")</f>
        <v>18.005026929982048</v>
      </c>
      <c r="CT29" s="6">
        <f>IFERROR(INDEX(Sales!$D$5:$ABF$18,MATCH(UsagePerHour!$B29,Sales!$C$5:$C$18,0),MATCH(UsagePerHour!CT$4,Sales!$D$3:$ABF$3,0))/CT$2*INDEX(Usage!$D$5:$ABF$11,MATCH(UsagePerHour!$B$20,Usage!$C$5:$C$11,0),MATCH(UsagePerHour!CT$4,Usage!$D$3:$ABF$3,0)),"")</f>
        <v>36.929822998865909</v>
      </c>
      <c r="CU29" s="6">
        <f>IFERROR(INDEX(Sales!$D$5:$ABF$18,MATCH(UsagePerHour!$B29,Sales!$C$5:$C$18,0),MATCH(UsagePerHour!CU$4,Sales!$D$3:$ABF$3,0))/CU$2*INDEX(Usage!$D$5:$ABF$11,MATCH(UsagePerHour!$B$20,Usage!$C$5:$C$11,0),MATCH(UsagePerHour!CU$4,Usage!$D$3:$ABF$3,0)),"")</f>
        <v>27.311595874386267</v>
      </c>
      <c r="CV29" s="6">
        <f>IFERROR(INDEX(Sales!$D$5:$ABF$18,MATCH(UsagePerHour!$B29,Sales!$C$5:$C$18,0),MATCH(UsagePerHour!CV$4,Sales!$D$3:$ABF$3,0))/CV$2*INDEX(Usage!$D$5:$ABF$11,MATCH(UsagePerHour!$B$20,Usage!$C$5:$C$11,0),MATCH(UsagePerHour!CV$4,Usage!$D$3:$ABF$3,0)),"")</f>
        <v>422.42492811012119</v>
      </c>
      <c r="CW29" s="6">
        <f>IFERROR(INDEX(Sales!$D$5:$ABF$18,MATCH(UsagePerHour!$B29,Sales!$C$5:$C$18,0),MATCH(UsagePerHour!CW$4,Sales!$D$3:$ABF$3,0))/CW$2*INDEX(Usage!$D$5:$ABF$11,MATCH(UsagePerHour!$B$20,Usage!$C$5:$C$11,0),MATCH(UsagePerHour!CW$4,Usage!$D$3:$ABF$3,0)),"")</f>
        <v>70.368339622967866</v>
      </c>
      <c r="CX29" s="6">
        <f>IFERROR(INDEX(Sales!$D$5:$ABF$18,MATCH(UsagePerHour!$B29,Sales!$C$5:$C$18,0),MATCH(UsagePerHour!CX$4,Sales!$D$3:$ABF$3,0))/CX$2*INDEX(Usage!$D$5:$ABF$11,MATCH(UsagePerHour!$B$20,Usage!$C$5:$C$11,0),MATCH(UsagePerHour!CX$4,Usage!$D$3:$ABF$3,0)),"")</f>
        <v>25.636353145536486</v>
      </c>
      <c r="CY29" s="6">
        <f>IFERROR(INDEX(Sales!$D$5:$ABF$18,MATCH(UsagePerHour!$B29,Sales!$C$5:$C$18,0),MATCH(UsagePerHour!CY$4,Sales!$D$3:$ABF$3,0))/CY$2*INDEX(Usage!$D$5:$ABF$11,MATCH(UsagePerHour!$B$20,Usage!$C$5:$C$11,0),MATCH(UsagePerHour!CY$4,Usage!$D$3:$ABF$3,0)),"")</f>
        <v>46.06340119760479</v>
      </c>
      <c r="CZ29" s="6">
        <f>IFERROR(INDEX(Sales!$D$5:$ABF$18,MATCH(UsagePerHour!$B29,Sales!$C$5:$C$18,0),MATCH(UsagePerHour!CZ$4,Sales!$D$3:$ABF$3,0))/CZ$2*INDEX(Usage!$D$5:$ABF$11,MATCH(UsagePerHour!$B$20,Usage!$C$5:$C$11,0),MATCH(UsagePerHour!CZ$4,Usage!$D$3:$ABF$3,0)),"")</f>
        <v>18.005026929982048</v>
      </c>
      <c r="DA29" s="6">
        <f>IFERROR(INDEX(Sales!$D$5:$ABF$18,MATCH(UsagePerHour!$B29,Sales!$C$5:$C$18,0),MATCH(UsagePerHour!DA$4,Sales!$D$3:$ABF$3,0))/DA$2*INDEX(Usage!$D$5:$ABF$11,MATCH(UsagePerHour!$B$20,Usage!$C$5:$C$11,0),MATCH(UsagePerHour!DA$4,Usage!$D$3:$ABF$3,0)),"")</f>
        <v>84.323712574850305</v>
      </c>
      <c r="DB29" s="6">
        <f>IFERROR(INDEX(Sales!$D$5:$ABF$18,MATCH(UsagePerHour!$B29,Sales!$C$5:$C$18,0),MATCH(UsagePerHour!DB$4,Sales!$D$3:$ABF$3,0))/DB$2*INDEX(Usage!$D$5:$ABF$11,MATCH(UsagePerHour!$B$20,Usage!$C$5:$C$11,0),MATCH(UsagePerHour!DB$4,Usage!$D$3:$ABF$3,0)),"")</f>
        <v>17.529970956602874</v>
      </c>
      <c r="DC29" s="6">
        <f>IFERROR(INDEX(Sales!$D$5:$ABF$18,MATCH(UsagePerHour!$B29,Sales!$C$5:$C$18,0),MATCH(UsagePerHour!DC$4,Sales!$D$3:$ABF$3,0))/DC$2*INDEX(Usage!$D$5:$ABF$11,MATCH(UsagePerHour!$B$20,Usage!$C$5:$C$11,0),MATCH(UsagePerHour!DC$4,Usage!$D$3:$ABF$3,0)),"")</f>
        <v>148.83753941732951</v>
      </c>
      <c r="DD29" s="6">
        <f>IFERROR(INDEX(Sales!$D$5:$ABF$18,MATCH(UsagePerHour!$B29,Sales!$C$5:$C$18,0),MATCH(UsagePerHour!DD$4,Sales!$D$3:$ABF$3,0))/DD$2*INDEX(Usage!$D$5:$ABF$11,MATCH(UsagePerHour!$B$20,Usage!$C$5:$C$11,0),MATCH(UsagePerHour!DD$4,Usage!$D$3:$ABF$3,0)),"")</f>
        <v>13.062389116146528</v>
      </c>
      <c r="DE29" s="6">
        <f>IFERROR(INDEX(Sales!$D$5:$ABF$18,MATCH(UsagePerHour!$B29,Sales!$C$5:$C$18,0),MATCH(UsagePerHour!DE$4,Sales!$D$3:$ABF$3,0))/DE$2*INDEX(Usage!$D$5:$ABF$11,MATCH(UsagePerHour!$B$20,Usage!$C$5:$C$11,0),MATCH(UsagePerHour!DE$4,Usage!$D$3:$ABF$3,0)),"")</f>
        <v>20.152809078134528</v>
      </c>
      <c r="DF29" s="6">
        <f>IFERROR(INDEX(Sales!$D$5:$ABF$18,MATCH(UsagePerHour!$B29,Sales!$C$5:$C$18,0),MATCH(UsagePerHour!DF$4,Sales!$D$3:$ABF$3,0))/DF$2*INDEX(Usage!$D$5:$ABF$11,MATCH(UsagePerHour!$B$20,Usage!$C$5:$C$11,0),MATCH(UsagePerHour!DF$4,Usage!$D$3:$ABF$3,0)),"")</f>
        <v>11.389690639977818</v>
      </c>
      <c r="DG29" s="6">
        <f>IFERROR(INDEX(Sales!$D$5:$ABF$18,MATCH(UsagePerHour!$B29,Sales!$C$5:$C$18,0),MATCH(UsagePerHour!DG$4,Sales!$D$3:$ABF$3,0))/DG$2*INDEX(Usage!$D$5:$ABF$11,MATCH(UsagePerHour!$B$20,Usage!$C$5:$C$11,0),MATCH(UsagePerHour!DG$4,Usage!$D$3:$ABF$3,0)),"")</f>
        <v>37.807964922385203</v>
      </c>
      <c r="DH29" s="6">
        <f>IFERROR(INDEX(Sales!$D$5:$ABF$18,MATCH(UsagePerHour!$B29,Sales!$C$5:$C$18,0),MATCH(UsagePerHour!DH$4,Sales!$D$3:$ABF$3,0))/DH$2*INDEX(Usage!$D$5:$ABF$11,MATCH(UsagePerHour!$B$20,Usage!$C$5:$C$11,0),MATCH(UsagePerHour!DH$4,Usage!$D$3:$ABF$3,0)),"")</f>
        <v>41.774991702544398</v>
      </c>
      <c r="DI29" s="6">
        <f>IFERROR(INDEX(Sales!$D$5:$ABF$18,MATCH(UsagePerHour!$B29,Sales!$C$5:$C$18,0),MATCH(UsagePerHour!DI$4,Sales!$D$3:$ABF$3,0))/DI$2*INDEX(Usage!$D$5:$ABF$11,MATCH(UsagePerHour!$B$20,Usage!$C$5:$C$11,0),MATCH(UsagePerHour!DI$4,Usage!$D$3:$ABF$3,0)),"")</f>
        <v>23.484162600682939</v>
      </c>
      <c r="DJ29" s="6">
        <f>IFERROR(INDEX(Sales!$D$5:$ABF$18,MATCH(UsagePerHour!$B29,Sales!$C$5:$C$18,0),MATCH(UsagePerHour!DJ$4,Sales!$D$3:$ABF$3,0))/DJ$2*INDEX(Usage!$D$5:$ABF$11,MATCH(UsagePerHour!$B$20,Usage!$C$5:$C$11,0),MATCH(UsagePerHour!DJ$4,Usage!$D$3:$ABF$3,0)),"")</f>
        <v>217.82810879744429</v>
      </c>
      <c r="DK29" s="6">
        <f>IFERROR(INDEX(Sales!$D$5:$ABF$18,MATCH(UsagePerHour!$B29,Sales!$C$5:$C$18,0),MATCH(UsagePerHour!DK$4,Sales!$D$3:$ABF$3,0))/DK$2*INDEX(Usage!$D$5:$ABF$11,MATCH(UsagePerHour!$B$20,Usage!$C$5:$C$11,0),MATCH(UsagePerHour!DK$4,Usage!$D$3:$ABF$3,0)),"")</f>
        <v>40.244158653397896</v>
      </c>
      <c r="DL29" s="6">
        <f>IFERROR(INDEX(Sales!$D$5:$ABF$18,MATCH(UsagePerHour!$B29,Sales!$C$5:$C$18,0),MATCH(UsagePerHour!DL$4,Sales!$D$3:$ABF$3,0))/DL$2*INDEX(Usage!$D$5:$ABF$11,MATCH(UsagePerHour!$B$20,Usage!$C$5:$C$11,0),MATCH(UsagePerHour!DL$4,Usage!$D$3:$ABF$3,0)),"")</f>
        <v>24.271903829910809</v>
      </c>
      <c r="DM29" s="6">
        <f>IFERROR(INDEX(Sales!$D$5:$ABF$18,MATCH(UsagePerHour!$B29,Sales!$C$5:$C$18,0),MATCH(UsagePerHour!DM$4,Sales!$D$3:$ABF$3,0))/DM$2*INDEX(Usage!$D$5:$ABF$11,MATCH(UsagePerHour!$B$20,Usage!$C$5:$C$11,0),MATCH(UsagePerHour!DM$4,Usage!$D$3:$ABF$3,0)),"")</f>
        <v>24.092846270928462</v>
      </c>
      <c r="DN29" s="6">
        <f>IFERROR(INDEX(Sales!$D$5:$ABF$18,MATCH(UsagePerHour!$B29,Sales!$C$5:$C$18,0),MATCH(UsagePerHour!DN$4,Sales!$D$3:$ABF$3,0))/DN$2*INDEX(Usage!$D$5:$ABF$11,MATCH(UsagePerHour!$B$20,Usage!$C$5:$C$11,0),MATCH(UsagePerHour!DN$4,Usage!$D$3:$ABF$3,0)),"")</f>
        <v>70.868525773036254</v>
      </c>
      <c r="DO29" s="6">
        <f>IFERROR(INDEX(Sales!$D$5:$ABF$18,MATCH(UsagePerHour!$B29,Sales!$C$5:$C$18,0),MATCH(UsagePerHour!DO$4,Sales!$D$3:$ABF$3,0))/DO$2*INDEX(Usage!$D$5:$ABF$11,MATCH(UsagePerHour!$B$20,Usage!$C$5:$C$11,0),MATCH(UsagePerHour!DO$4,Usage!$D$3:$ABF$3,0)),"")</f>
        <v>28.371706282077014</v>
      </c>
      <c r="DP29" s="6">
        <f>IFERROR(INDEX(Sales!$D$5:$ABF$18,MATCH(UsagePerHour!$B29,Sales!$C$5:$C$18,0),MATCH(UsagePerHour!DP$4,Sales!$D$3:$ABF$3,0))/DP$2*INDEX(Usage!$D$5:$ABF$11,MATCH(UsagePerHour!$B$20,Usage!$C$5:$C$11,0),MATCH(UsagePerHour!DP$4,Usage!$D$3:$ABF$3,0)),"")</f>
        <v>35.564705650018766</v>
      </c>
      <c r="DQ29" s="6">
        <f>IFERROR(INDEX(Sales!$D$5:$ABF$18,MATCH(UsagePerHour!$B29,Sales!$C$5:$C$18,0),MATCH(UsagePerHour!DQ$4,Sales!$D$3:$ABF$3,0))/DQ$2*INDEX(Usage!$D$5:$ABF$11,MATCH(UsagePerHour!$B$20,Usage!$C$5:$C$11,0),MATCH(UsagePerHour!DQ$4,Usage!$D$3:$ABF$3,0)),"")</f>
        <v>269.84002595080864</v>
      </c>
      <c r="DR29" s="6">
        <f>IFERROR(INDEX(Sales!$D$5:$ABF$18,MATCH(UsagePerHour!$B29,Sales!$C$5:$C$18,0),MATCH(UsagePerHour!DR$4,Sales!$D$3:$ABF$3,0))/DR$2*INDEX(Usage!$D$5:$ABF$11,MATCH(UsagePerHour!$B$20,Usage!$C$5:$C$11,0),MATCH(UsagePerHour!DR$4,Usage!$D$3:$ABF$3,0)),"")</f>
        <v>41.166038952741964</v>
      </c>
      <c r="DS29" s="6">
        <f>IFERROR(INDEX(Sales!$D$5:$ABF$18,MATCH(UsagePerHour!$B29,Sales!$C$5:$C$18,0),MATCH(UsagePerHour!DS$4,Sales!$D$3:$ABF$3,0))/DS$2*INDEX(Usage!$D$5:$ABF$11,MATCH(UsagePerHour!$B$20,Usage!$C$5:$C$11,0),MATCH(UsagePerHour!DS$4,Usage!$D$3:$ABF$3,0)),"")</f>
        <v>21.919645340182239</v>
      </c>
      <c r="DT29" s="6">
        <f>IFERROR(INDEX(Sales!$D$5:$ABF$18,MATCH(UsagePerHour!$B29,Sales!$C$5:$C$18,0),MATCH(UsagePerHour!DT$4,Sales!$D$3:$ABF$3,0))/DT$2*INDEX(Usage!$D$5:$ABF$11,MATCH(UsagePerHour!$B$20,Usage!$C$5:$C$11,0),MATCH(UsagePerHour!DT$4,Usage!$D$3:$ABF$3,0)),"")</f>
        <v>14.960879174852652</v>
      </c>
      <c r="DU29" s="6">
        <f>IFERROR(INDEX(Sales!$D$5:$ABF$18,MATCH(UsagePerHour!$B29,Sales!$C$5:$C$18,0),MATCH(UsagePerHour!DU$4,Sales!$D$3:$ABF$3,0))/DU$2*INDEX(Usage!$D$5:$ABF$11,MATCH(UsagePerHour!$B$20,Usage!$C$5:$C$11,0),MATCH(UsagePerHour!DU$4,Usage!$D$3:$ABF$3,0)),"")</f>
        <v>48.606209375794329</v>
      </c>
      <c r="DV29" s="6">
        <f>IFERROR(INDEX(Sales!$D$5:$ABF$18,MATCH(UsagePerHour!$B29,Sales!$C$5:$C$18,0),MATCH(UsagePerHour!DV$4,Sales!$D$3:$ABF$3,0))/DV$2*INDEX(Usage!$D$5:$ABF$11,MATCH(UsagePerHour!$B$20,Usage!$C$5:$C$11,0),MATCH(UsagePerHour!DV$4,Usage!$D$3:$ABF$3,0)),"")</f>
        <v>19.311565432098767</v>
      </c>
      <c r="DW29" s="6">
        <f>IFERROR(INDEX(Sales!$D$5:$ABF$18,MATCH(UsagePerHour!$B29,Sales!$C$5:$C$18,0),MATCH(UsagePerHour!DW$4,Sales!$D$3:$ABF$3,0))/DW$2*INDEX(Usage!$D$5:$ABF$11,MATCH(UsagePerHour!$B$20,Usage!$C$5:$C$11,0),MATCH(UsagePerHour!DW$4,Usage!$D$3:$ABF$3,0)),"")</f>
        <v>27.123530903864037</v>
      </c>
      <c r="DX29" s="6">
        <f>IFERROR(INDEX(Sales!$D$5:$ABF$18,MATCH(UsagePerHour!$B29,Sales!$C$5:$C$18,0),MATCH(UsagePerHour!DX$4,Sales!$D$3:$ABF$3,0))/DX$2*INDEX(Usage!$D$5:$ABF$11,MATCH(UsagePerHour!$B$20,Usage!$C$5:$C$11,0),MATCH(UsagePerHour!DX$4,Usage!$D$3:$ABF$3,0)),"")</f>
        <v>372.85746152991902</v>
      </c>
      <c r="DY29" s="6">
        <f>IFERROR(INDEX(Sales!$D$5:$ABF$18,MATCH(UsagePerHour!$B29,Sales!$C$5:$C$18,0),MATCH(UsagePerHour!DY$4,Sales!$D$3:$ABF$3,0))/DY$2*INDEX(Usage!$D$5:$ABF$11,MATCH(UsagePerHour!$B$20,Usage!$C$5:$C$11,0),MATCH(UsagePerHour!DY$4,Usage!$D$3:$ABF$3,0)),"")</f>
        <v>24.502916444329955</v>
      </c>
      <c r="DZ29" s="6">
        <f>IFERROR(INDEX(Sales!$D$5:$ABF$18,MATCH(UsagePerHour!$B29,Sales!$C$5:$C$18,0),MATCH(UsagePerHour!DZ$4,Sales!$D$3:$ABF$3,0))/DZ$2*INDEX(Usage!$D$5:$ABF$11,MATCH(UsagePerHour!$B$20,Usage!$C$5:$C$11,0),MATCH(UsagePerHour!DZ$4,Usage!$D$3:$ABF$3,0)),"")</f>
        <v>23.106369479949805</v>
      </c>
      <c r="EA29" s="6">
        <f>IFERROR(INDEX(Sales!$D$5:$ABF$18,MATCH(UsagePerHour!$B29,Sales!$C$5:$C$18,0),MATCH(UsagePerHour!EA$4,Sales!$D$3:$ABF$3,0))/EA$2*INDEX(Usage!$D$5:$ABF$11,MATCH(UsagePerHour!$B$20,Usage!$C$5:$C$11,0),MATCH(UsagePerHour!EA$4,Usage!$D$3:$ABF$3,0)),"")</f>
        <v>234.44767591450704</v>
      </c>
      <c r="EB29" s="6">
        <f>IFERROR(INDEX(Sales!$D$5:$ABF$18,MATCH(UsagePerHour!$B29,Sales!$C$5:$C$18,0),MATCH(UsagePerHour!EB$4,Sales!$D$3:$ABF$3,0))/EB$2*INDEX(Usage!$D$5:$ABF$11,MATCH(UsagePerHour!$B$20,Usage!$C$5:$C$11,0),MATCH(UsagePerHour!EB$4,Usage!$D$3:$ABF$3,0)),"")</f>
        <v>9.1125647392692439</v>
      </c>
      <c r="EC29" s="6">
        <f>IFERROR(INDEX(Sales!$D$5:$ABF$18,MATCH(UsagePerHour!$B29,Sales!$C$5:$C$18,0),MATCH(UsagePerHour!EC$4,Sales!$D$3:$ABF$3,0))/EC$2*INDEX(Usage!$D$5:$ABF$11,MATCH(UsagePerHour!$B$20,Usage!$C$5:$C$11,0),MATCH(UsagePerHour!EC$4,Usage!$D$3:$ABF$3,0)),"")</f>
        <v>81.073728760292482</v>
      </c>
      <c r="ED29" s="6">
        <f>IFERROR(INDEX(Sales!$D$5:$ABF$18,MATCH(UsagePerHour!$B29,Sales!$C$5:$C$18,0),MATCH(UsagePerHour!ED$4,Sales!$D$3:$ABF$3,0))/ED$2*INDEX(Usage!$D$5:$ABF$11,MATCH(UsagePerHour!$B$20,Usage!$C$5:$C$11,0),MATCH(UsagePerHour!ED$4,Usage!$D$3:$ABF$3,0)),"")</f>
        <v>17.767680293180923</v>
      </c>
      <c r="EE29" s="6">
        <f>IFERROR(INDEX(Sales!$D$5:$ABF$18,MATCH(UsagePerHour!$B29,Sales!$C$5:$C$18,0),MATCH(UsagePerHour!EE$4,Sales!$D$3:$ABF$3,0))/EE$2*INDEX(Usage!$D$5:$ABF$11,MATCH(UsagePerHour!$B$20,Usage!$C$5:$C$11,0),MATCH(UsagePerHour!EE$4,Usage!$D$3:$ABF$3,0)),"")</f>
        <v>349.52492069202339</v>
      </c>
      <c r="EF29" s="6">
        <f>IFERROR(INDEX(Sales!$D$5:$ABF$18,MATCH(UsagePerHour!$B29,Sales!$C$5:$C$18,0),MATCH(UsagePerHour!EF$4,Sales!$D$3:$ABF$3,0))/EF$2*INDEX(Usage!$D$5:$ABF$11,MATCH(UsagePerHour!$B$20,Usage!$C$5:$C$11,0),MATCH(UsagePerHour!EF$4,Usage!$D$3:$ABF$3,0)),"")</f>
        <v>22.286746813441482</v>
      </c>
      <c r="EG29" s="6">
        <f>IFERROR(INDEX(Sales!$D$5:$ABF$18,MATCH(UsagePerHour!$B29,Sales!$C$5:$C$18,0),MATCH(UsagePerHour!EG$4,Sales!$D$3:$ABF$3,0))/EG$2*INDEX(Usage!$D$5:$ABF$11,MATCH(UsagePerHour!$B$20,Usage!$C$5:$C$11,0),MATCH(UsagePerHour!EG$4,Usage!$D$3:$ABF$3,0)),"")</f>
        <v>18.271121802380801</v>
      </c>
      <c r="EH29" s="6">
        <f>IFERROR(INDEX(Sales!$D$5:$ABF$18,MATCH(UsagePerHour!$B29,Sales!$C$5:$C$18,0),MATCH(UsagePerHour!EH$4,Sales!$D$3:$ABF$3,0))/EH$2*INDEX(Usage!$D$5:$ABF$11,MATCH(UsagePerHour!$B$20,Usage!$C$5:$C$11,0),MATCH(UsagePerHour!EH$4,Usage!$D$3:$ABF$3,0)),"")</f>
        <v>17.766977363515313</v>
      </c>
      <c r="EI29" s="6">
        <f>IFERROR(INDEX(Sales!$D$5:$ABF$18,MATCH(UsagePerHour!$B29,Sales!$C$5:$C$18,0),MATCH(UsagePerHour!EI$4,Sales!$D$3:$ABF$3,0))/EI$2*INDEX(Usage!$D$5:$ABF$11,MATCH(UsagePerHour!$B$20,Usage!$C$5:$C$11,0),MATCH(UsagePerHour!EI$4,Usage!$D$3:$ABF$3,0)),"")</f>
        <v>88.615949516569486</v>
      </c>
      <c r="EJ29" s="6">
        <f>IFERROR(INDEX(Sales!$D$5:$ABF$18,MATCH(UsagePerHour!$B29,Sales!$C$5:$C$18,0),MATCH(UsagePerHour!EJ$4,Sales!$D$3:$ABF$3,0))/EJ$2*INDEX(Usage!$D$5:$ABF$11,MATCH(UsagePerHour!$B$20,Usage!$C$5:$C$11,0),MATCH(UsagePerHour!EJ$4,Usage!$D$3:$ABF$3,0)),"")</f>
        <v>8.8452896806291115</v>
      </c>
      <c r="EK29" s="6">
        <f>IFERROR(INDEX(Sales!$D$5:$ABF$18,MATCH(UsagePerHour!$B29,Sales!$C$5:$C$18,0),MATCH(UsagePerHour!EK$4,Sales!$D$3:$ABF$3,0))/EK$2*INDEX(Usage!$D$5:$ABF$11,MATCH(UsagePerHour!$B$20,Usage!$C$5:$C$11,0),MATCH(UsagePerHour!EK$4,Usage!$D$3:$ABF$3,0)),"")</f>
        <v>25.537285999867361</v>
      </c>
      <c r="EL29" s="6">
        <f>IFERROR(INDEX(Sales!$D$5:$ABF$18,MATCH(UsagePerHour!$B29,Sales!$C$5:$C$18,0),MATCH(UsagePerHour!EL$4,Sales!$D$3:$ABF$3,0))/EL$2*INDEX(Usage!$D$5:$ABF$11,MATCH(UsagePerHour!$B$20,Usage!$C$5:$C$11,0),MATCH(UsagePerHour!EL$4,Usage!$D$3:$ABF$3,0)),"")</f>
        <v>368.32490790287449</v>
      </c>
      <c r="EM29" s="6">
        <f>IFERROR(INDEX(Sales!$D$5:$ABF$18,MATCH(UsagePerHour!$B29,Sales!$C$5:$C$18,0),MATCH(UsagePerHour!EM$4,Sales!$D$3:$ABF$3,0))/EM$2*INDEX(Usage!$D$5:$ABF$11,MATCH(UsagePerHour!$B$20,Usage!$C$5:$C$11,0),MATCH(UsagePerHour!EM$4,Usage!$D$3:$ABF$3,0)),"")</f>
        <v>32.075656049827316</v>
      </c>
      <c r="EN29" s="6">
        <f>IFERROR(INDEX(Sales!$D$5:$ABF$18,MATCH(UsagePerHour!$B29,Sales!$C$5:$C$18,0),MATCH(UsagePerHour!EN$4,Sales!$D$3:$ABF$3,0))/EN$2*INDEX(Usage!$D$5:$ABF$11,MATCH(UsagePerHour!$B$20,Usage!$C$5:$C$11,0),MATCH(UsagePerHour!EN$4,Usage!$D$3:$ABF$3,0)),"")</f>
        <v>37.55466904217824</v>
      </c>
      <c r="EO29" s="6">
        <f>IFERROR(INDEX(Sales!$D$5:$ABF$18,MATCH(UsagePerHour!$B29,Sales!$C$5:$C$18,0),MATCH(UsagePerHour!EO$4,Sales!$D$3:$ABF$3,0))/EO$2*INDEX(Usage!$D$5:$ABF$11,MATCH(UsagePerHour!$B$20,Usage!$C$5:$C$11,0),MATCH(UsagePerHour!EO$4,Usage!$D$3:$ABF$3,0)),"")</f>
        <v>10.711433692075861</v>
      </c>
      <c r="EP29" s="6">
        <f>IFERROR(INDEX(Sales!$D$5:$ABF$18,MATCH(UsagePerHour!$B29,Sales!$C$5:$C$18,0),MATCH(UsagePerHour!EP$4,Sales!$D$3:$ABF$3,0))/EP$2*INDEX(Usage!$D$5:$ABF$11,MATCH(UsagePerHour!$B$20,Usage!$C$5:$C$11,0),MATCH(UsagePerHour!EP$4,Usage!$D$3:$ABF$3,0)),"")</f>
        <v>73.395833732584663</v>
      </c>
      <c r="EQ29" s="6">
        <f>IFERROR(INDEX(Sales!$D$5:$ABF$18,MATCH(UsagePerHour!$B29,Sales!$C$5:$C$18,0),MATCH(UsagePerHour!EQ$4,Sales!$D$3:$ABF$3,0))/EQ$2*INDEX(Usage!$D$5:$ABF$11,MATCH(UsagePerHour!$B$20,Usage!$C$5:$C$11,0),MATCH(UsagePerHour!EQ$4,Usage!$D$3:$ABF$3,0)),"")</f>
        <v>41.952525691127519</v>
      </c>
      <c r="ER29" s="6">
        <f>IFERROR(INDEX(Sales!$D$5:$ABF$18,MATCH(UsagePerHour!$B29,Sales!$C$5:$C$18,0),MATCH(UsagePerHour!ER$4,Sales!$D$3:$ABF$3,0))/ER$2*INDEX(Usage!$D$5:$ABF$11,MATCH(UsagePerHour!$B$20,Usage!$C$5:$C$11,0),MATCH(UsagePerHour!ER$4,Usage!$D$3:$ABF$3,0)),"")</f>
        <v>47.004904287296313</v>
      </c>
      <c r="ES29" s="6">
        <f>IFERROR(INDEX(Sales!$D$5:$ABF$18,MATCH(UsagePerHour!$B29,Sales!$C$5:$C$18,0),MATCH(UsagePerHour!ES$4,Sales!$D$3:$ABF$3,0))/ES$2*INDEX(Usage!$D$5:$ABF$11,MATCH(UsagePerHour!$B$20,Usage!$C$5:$C$11,0),MATCH(UsagePerHour!ES$4,Usage!$D$3:$ABF$3,0)),"")</f>
        <v>299.90087145538018</v>
      </c>
      <c r="ET29" s="6">
        <f>IFERROR(INDEX(Sales!$D$5:$ABF$18,MATCH(UsagePerHour!$B29,Sales!$C$5:$C$18,0),MATCH(UsagePerHour!ET$4,Sales!$D$3:$ABF$3,0))/ET$2*INDEX(Usage!$D$5:$ABF$11,MATCH(UsagePerHour!$B$20,Usage!$C$5:$C$11,0),MATCH(UsagePerHour!ET$4,Usage!$D$3:$ABF$3,0)),"")</f>
        <v>24.485086550718268</v>
      </c>
      <c r="EU29" s="6">
        <f>IFERROR(INDEX(Sales!$D$5:$ABF$18,MATCH(UsagePerHour!$B29,Sales!$C$5:$C$18,0),MATCH(UsagePerHour!EU$4,Sales!$D$3:$ABF$3,0))/EU$2*INDEX(Usage!$D$5:$ABF$11,MATCH(UsagePerHour!$B$20,Usage!$C$5:$C$11,0),MATCH(UsagePerHour!EU$4,Usage!$D$3:$ABF$3,0)),"")</f>
        <v>57.972529900354346</v>
      </c>
      <c r="EV29" s="6">
        <f>IFERROR(INDEX(Sales!$D$5:$ABF$18,MATCH(UsagePerHour!$B29,Sales!$C$5:$C$18,0),MATCH(UsagePerHour!EV$4,Sales!$D$3:$ABF$3,0))/EV$2*INDEX(Usage!$D$5:$ABF$11,MATCH(UsagePerHour!$B$20,Usage!$C$5:$C$11,0),MATCH(UsagePerHour!EV$4,Usage!$D$3:$ABF$3,0)),"")</f>
        <v>27.832217075839566</v>
      </c>
      <c r="EW29" s="6">
        <f>IFERROR(INDEX(Sales!$D$5:$ABF$18,MATCH(UsagePerHour!$B29,Sales!$C$5:$C$18,0),MATCH(UsagePerHour!EW$4,Sales!$D$3:$ABF$3,0))/EW$2*INDEX(Usage!$D$5:$ABF$11,MATCH(UsagePerHour!$B$20,Usage!$C$5:$C$11,0),MATCH(UsagePerHour!EW$4,Usage!$D$3:$ABF$3,0)),"")</f>
        <v>94.892067769400569</v>
      </c>
      <c r="EX29" s="6">
        <f>IFERROR(INDEX(Sales!$D$5:$ABF$18,MATCH(UsagePerHour!$B29,Sales!$C$5:$C$18,0),MATCH(UsagePerHour!EX$4,Sales!$D$3:$ABF$3,0))/EX$2*INDEX(Usage!$D$5:$ABF$11,MATCH(UsagePerHour!$B$20,Usage!$C$5:$C$11,0),MATCH(UsagePerHour!EX$4,Usage!$D$3:$ABF$3,0)),"")</f>
        <v>13.890013025589425</v>
      </c>
      <c r="EY29" s="6">
        <f>IFERROR(INDEX(Sales!$D$5:$ABF$18,MATCH(UsagePerHour!$B29,Sales!$C$5:$C$18,0),MATCH(UsagePerHour!EY$4,Sales!$D$3:$ABF$3,0))/EY$2*INDEX(Usage!$D$5:$ABF$11,MATCH(UsagePerHour!$B$20,Usage!$C$5:$C$11,0),MATCH(UsagePerHour!EY$4,Usage!$D$3:$ABF$3,0)),"")</f>
        <v>16.423606006510553</v>
      </c>
      <c r="EZ29" s="6">
        <f>IFERROR(INDEX(Sales!$D$5:$ABF$18,MATCH(UsagePerHour!$B29,Sales!$C$5:$C$18,0),MATCH(UsagePerHour!EZ$4,Sales!$D$3:$ABF$3,0))/EZ$2*INDEX(Usage!$D$5:$ABF$11,MATCH(UsagePerHour!$B$20,Usage!$C$5:$C$11,0),MATCH(UsagePerHour!EZ$4,Usage!$D$3:$ABF$3,0)),"")</f>
        <v>279.47912431717987</v>
      </c>
      <c r="FA29" s="6">
        <f>IFERROR(INDEX(Sales!$D$5:$ABF$18,MATCH(UsagePerHour!$B29,Sales!$C$5:$C$18,0),MATCH(UsagePerHour!FA$4,Sales!$D$3:$ABF$3,0))/FA$2*INDEX(Usage!$D$5:$ABF$11,MATCH(UsagePerHour!$B$20,Usage!$C$5:$C$11,0),MATCH(UsagePerHour!FA$4,Usage!$D$3:$ABF$3,0)),"")</f>
        <v>38.90222937712354</v>
      </c>
      <c r="FB29" s="6">
        <f>IFERROR(INDEX(Sales!$D$5:$ABF$18,MATCH(UsagePerHour!$B29,Sales!$C$5:$C$18,0),MATCH(UsagePerHour!FB$4,Sales!$D$3:$ABF$3,0))/FB$2*INDEX(Usage!$D$5:$ABF$11,MATCH(UsagePerHour!$B$20,Usage!$C$5:$C$11,0),MATCH(UsagePerHour!FB$4,Usage!$D$3:$ABF$3,0)),"")</f>
        <v>12.232989015339642</v>
      </c>
      <c r="FC29" s="6">
        <f>IFERROR(INDEX(Sales!$D$5:$ABF$18,MATCH(UsagePerHour!$B29,Sales!$C$5:$C$18,0),MATCH(UsagePerHour!FC$4,Sales!$D$3:$ABF$3,0))/FC$2*INDEX(Usage!$D$5:$ABF$11,MATCH(UsagePerHour!$B$20,Usage!$C$5:$C$11,0),MATCH(UsagePerHour!FC$4,Usage!$D$3:$ABF$3,0)),"")</f>
        <v>19.071491838542325</v>
      </c>
      <c r="FD29" s="6">
        <f>IFERROR(INDEX(Sales!$D$5:$ABF$18,MATCH(UsagePerHour!$B29,Sales!$C$5:$C$18,0),MATCH(UsagePerHour!FD$4,Sales!$D$3:$ABF$3,0))/FD$2*INDEX(Usage!$D$5:$ABF$11,MATCH(UsagePerHour!$B$20,Usage!$C$5:$C$11,0),MATCH(UsagePerHour!FD$4,Usage!$D$3:$ABF$3,0)),"")</f>
        <v>5.684830000644344</v>
      </c>
      <c r="FE29" s="6">
        <f>IFERROR(INDEX(Sales!$D$5:$ABF$18,MATCH(UsagePerHour!$B29,Sales!$C$5:$C$18,0),MATCH(UsagePerHour!FE$4,Sales!$D$3:$ABF$3,0))/FE$2*INDEX(Usage!$D$5:$ABF$11,MATCH(UsagePerHour!$B$20,Usage!$C$5:$C$11,0),MATCH(UsagePerHour!FE$4,Usage!$D$3:$ABF$3,0)),"")</f>
        <v>24.457827007655968</v>
      </c>
      <c r="FF29" s="6">
        <f>IFERROR(INDEX(Sales!$D$5:$ABF$18,MATCH(UsagePerHour!$B29,Sales!$C$5:$C$18,0),MATCH(UsagePerHour!FF$4,Sales!$D$3:$ABF$3,0))/FF$2*INDEX(Usage!$D$5:$ABF$11,MATCH(UsagePerHour!$B$20,Usage!$C$5:$C$11,0),MATCH(UsagePerHour!FF$4,Usage!$D$3:$ABF$3,0)),"")</f>
        <v>10.271173807723082</v>
      </c>
      <c r="FG29" s="6">
        <f>IFERROR(INDEX(Sales!$D$5:$ABF$18,MATCH(UsagePerHour!$B29,Sales!$C$5:$C$18,0),MATCH(UsagePerHour!FG$4,Sales!$D$3:$ABF$3,0))/FG$2*INDEX(Usage!$D$5:$ABF$11,MATCH(UsagePerHour!$B$20,Usage!$C$5:$C$11,0),MATCH(UsagePerHour!FG$4,Usage!$D$3:$ABF$3,0)),"")</f>
        <v>136.01864669922696</v>
      </c>
      <c r="FH29" s="6">
        <f>IFERROR(INDEX(Sales!$D$5:$ABF$18,MATCH(UsagePerHour!$B29,Sales!$C$5:$C$18,0),MATCH(UsagePerHour!FH$4,Sales!$D$3:$ABF$3,0))/FH$2*INDEX(Usage!$D$5:$ABF$11,MATCH(UsagePerHour!$B$20,Usage!$C$5:$C$11,0),MATCH(UsagePerHour!FH$4,Usage!$D$3:$ABF$3,0)),"")</f>
        <v>16.011304627544693</v>
      </c>
      <c r="FI29" s="6">
        <f>IFERROR(INDEX(Sales!$D$5:$ABF$18,MATCH(UsagePerHour!$B29,Sales!$C$5:$C$18,0),MATCH(UsagePerHour!FI$4,Sales!$D$3:$ABF$3,0))/FI$2*INDEX(Usage!$D$5:$ABF$11,MATCH(UsagePerHour!$B$20,Usage!$C$5:$C$11,0),MATCH(UsagePerHour!FI$4,Usage!$D$3:$ABF$3,0)),"")</f>
        <v>22.695436858860983</v>
      </c>
      <c r="FJ29" s="6">
        <f>IFERROR(INDEX(Sales!$D$5:$ABF$18,MATCH(UsagePerHour!$B29,Sales!$C$5:$C$18,0),MATCH(UsagePerHour!FJ$4,Sales!$D$3:$ABF$3,0))/FJ$2*INDEX(Usage!$D$5:$ABF$11,MATCH(UsagePerHour!$B$20,Usage!$C$5:$C$11,0),MATCH(UsagePerHour!FJ$4,Usage!$D$3:$ABF$3,0)),"")</f>
        <v>13.449888242114197</v>
      </c>
      <c r="FK29" s="6">
        <f>IFERROR(INDEX(Sales!$D$5:$ABF$18,MATCH(UsagePerHour!$B29,Sales!$C$5:$C$18,0),MATCH(UsagePerHour!FK$4,Sales!$D$3:$ABF$3,0))/FK$2*INDEX(Usage!$D$5:$ABF$11,MATCH(UsagePerHour!$B$20,Usage!$C$5:$C$11,0),MATCH(UsagePerHour!FK$4,Usage!$D$3:$ABF$3,0)),"")</f>
        <v>44.110088936477069</v>
      </c>
      <c r="FL29" s="6">
        <f>IFERROR(INDEX(Sales!$D$5:$ABF$18,MATCH(UsagePerHour!$B29,Sales!$C$5:$C$18,0),MATCH(UsagePerHour!FL$4,Sales!$D$3:$ABF$3,0))/FL$2*INDEX(Usage!$D$5:$ABF$11,MATCH(UsagePerHour!$B$20,Usage!$C$5:$C$11,0),MATCH(UsagePerHour!FL$4,Usage!$D$3:$ABF$3,0)),"")</f>
        <v>19.959399567669401</v>
      </c>
      <c r="FM29" s="6">
        <f>IFERROR(INDEX(Sales!$D$5:$ABF$18,MATCH(UsagePerHour!$B29,Sales!$C$5:$C$18,0),MATCH(UsagePerHour!FM$4,Sales!$D$3:$ABF$3,0))/FM$2*INDEX(Usage!$D$5:$ABF$11,MATCH(UsagePerHour!$B$20,Usage!$C$5:$C$11,0),MATCH(UsagePerHour!FM$4,Usage!$D$3:$ABF$3,0)),"")</f>
        <v>36.135852382787142</v>
      </c>
      <c r="FN29" s="6">
        <f>IFERROR(INDEX(Sales!$D$5:$ABF$18,MATCH(UsagePerHour!$B29,Sales!$C$5:$C$18,0),MATCH(UsagePerHour!FN$4,Sales!$D$3:$ABF$3,0))/FN$2*INDEX(Usage!$D$5:$ABF$11,MATCH(UsagePerHour!$B$20,Usage!$C$5:$C$11,0),MATCH(UsagePerHour!FN$4,Usage!$D$3:$ABF$3,0)),"")</f>
        <v>195.1596351958552</v>
      </c>
      <c r="FO29" s="6">
        <f>IFERROR(INDEX(Sales!$D$5:$ABF$18,MATCH(UsagePerHour!$B29,Sales!$C$5:$C$18,0),MATCH(UsagePerHour!FO$4,Sales!$D$3:$ABF$3,0))/FO$2*INDEX(Usage!$D$5:$ABF$11,MATCH(UsagePerHour!$B$20,Usage!$C$5:$C$11,0),MATCH(UsagePerHour!FO$4,Usage!$D$3:$ABF$3,0)),"")</f>
        <v>53.008875739644971</v>
      </c>
      <c r="FP29" s="6">
        <f>IFERROR(INDEX(Sales!$D$5:$ABF$18,MATCH(UsagePerHour!$B29,Sales!$C$5:$C$18,0),MATCH(UsagePerHour!FP$4,Sales!$D$3:$ABF$3,0))/FP$2*INDEX(Usage!$D$5:$ABF$11,MATCH(UsagePerHour!$B$20,Usage!$C$5:$C$11,0),MATCH(UsagePerHour!FP$4,Usage!$D$3:$ABF$3,0)),"")</f>
        <v>37.218620111868162</v>
      </c>
      <c r="FQ29" s="6">
        <f>IFERROR(INDEX(Sales!$D$5:$ABF$18,MATCH(UsagePerHour!$B29,Sales!$C$5:$C$18,0),MATCH(UsagePerHour!FQ$4,Sales!$D$3:$ABF$3,0))/FQ$2*INDEX(Usage!$D$5:$ABF$11,MATCH(UsagePerHour!$B$20,Usage!$C$5:$C$11,0),MATCH(UsagePerHour!FQ$4,Usage!$D$3:$ABF$3,0)),"")</f>
        <v>19.177032846863145</v>
      </c>
      <c r="FR29" s="6">
        <f>IFERROR(INDEX(Sales!$D$5:$ABF$18,MATCH(UsagePerHour!$B29,Sales!$C$5:$C$18,0),MATCH(UsagePerHour!FR$4,Sales!$D$3:$ABF$3,0))/FR$2*INDEX(Usage!$D$5:$ABF$11,MATCH(UsagePerHour!$B$20,Usage!$C$5:$C$11,0),MATCH(UsagePerHour!FR$4,Usage!$D$3:$ABF$3,0)),"")</f>
        <v>54.951135990813647</v>
      </c>
      <c r="FS29" s="6">
        <f>IFERROR(INDEX(Sales!$D$5:$ABF$18,MATCH(UsagePerHour!$B29,Sales!$C$5:$C$18,0),MATCH(UsagePerHour!FS$4,Sales!$D$3:$ABF$3,0))/FS$2*INDEX(Usage!$D$5:$ABF$11,MATCH(UsagePerHour!$B$20,Usage!$C$5:$C$11,0),MATCH(UsagePerHour!FS$4,Usage!$D$3:$ABF$3,0)),"")</f>
        <v>44.321255722694566</v>
      </c>
      <c r="FT29" s="6">
        <f>IFERROR(INDEX(Sales!$D$5:$ABF$18,MATCH(UsagePerHour!$B29,Sales!$C$5:$C$18,0),MATCH(UsagePerHour!FT$4,Sales!$D$3:$ABF$3,0))/FT$2*INDEX(Usage!$D$5:$ABF$11,MATCH(UsagePerHour!$B$20,Usage!$C$5:$C$11,0),MATCH(UsagePerHour!FT$4,Usage!$D$3:$ABF$3,0)),"")</f>
        <v>53.757610235473905</v>
      </c>
      <c r="FU29" s="6">
        <f>IFERROR(INDEX(Sales!$D$5:$ABF$18,MATCH(UsagePerHour!$B29,Sales!$C$5:$C$18,0),MATCH(UsagePerHour!FU$4,Sales!$D$3:$ABF$3,0))/FU$2*INDEX(Usage!$D$5:$ABF$11,MATCH(UsagePerHour!$B$20,Usage!$C$5:$C$11,0),MATCH(UsagePerHour!FU$4,Usage!$D$3:$ABF$3,0)),"")</f>
        <v>255.21347810049238</v>
      </c>
      <c r="FV29" s="6">
        <f>IFERROR(INDEX(Sales!$D$5:$ABF$18,MATCH(UsagePerHour!$B29,Sales!$C$5:$C$18,0),MATCH(UsagePerHour!FV$4,Sales!$D$3:$ABF$3,0))/FV$2*INDEX(Usage!$D$5:$ABF$11,MATCH(UsagePerHour!$B$20,Usage!$C$5:$C$11,0),MATCH(UsagePerHour!FV$4,Usage!$D$3:$ABF$3,0)),"")</f>
        <v>41.501677636745242</v>
      </c>
      <c r="FW29" s="6">
        <f>IFERROR(INDEX(Sales!$D$5:$ABF$18,MATCH(UsagePerHour!$B29,Sales!$C$5:$C$18,0),MATCH(UsagePerHour!FW$4,Sales!$D$3:$ABF$3,0))/FW$2*INDEX(Usage!$D$5:$ABF$11,MATCH(UsagePerHour!$B$20,Usage!$C$5:$C$11,0),MATCH(UsagePerHour!FW$4,Usage!$D$3:$ABF$3,0)),"")</f>
        <v>51.125266501740271</v>
      </c>
      <c r="FX29" s="6">
        <f>IFERROR(INDEX(Sales!$D$5:$ABF$18,MATCH(UsagePerHour!$B29,Sales!$C$5:$C$18,0),MATCH(UsagePerHour!FX$4,Sales!$D$3:$ABF$3,0))/FX$2*INDEX(Usage!$D$5:$ABF$11,MATCH(UsagePerHour!$B$20,Usage!$C$5:$C$11,0),MATCH(UsagePerHour!FX$4,Usage!$D$3:$ABF$3,0)),"")</f>
        <v>17.079080892375064</v>
      </c>
      <c r="FY29" s="6">
        <f>IFERROR(INDEX(Sales!$D$5:$ABF$18,MATCH(UsagePerHour!$B29,Sales!$C$5:$C$18,0),MATCH(UsagePerHour!FY$4,Sales!$D$3:$ABF$3,0))/FY$2*INDEX(Usage!$D$5:$ABF$11,MATCH(UsagePerHour!$B$20,Usage!$C$5:$C$11,0),MATCH(UsagePerHour!FY$4,Usage!$D$3:$ABF$3,0)),"")</f>
        <v>42.093772304960929</v>
      </c>
      <c r="FZ29" s="6">
        <f>IFERROR(INDEX(Sales!$D$5:$ABF$18,MATCH(UsagePerHour!$B29,Sales!$C$5:$C$18,0),MATCH(UsagePerHour!FZ$4,Sales!$D$3:$ABF$3,0))/FZ$2*INDEX(Usage!$D$5:$ABF$11,MATCH(UsagePerHour!$B$20,Usage!$C$5:$C$11,0),MATCH(UsagePerHour!FZ$4,Usage!$D$3:$ABF$3,0)),"")</f>
        <v>42.971260149162575</v>
      </c>
      <c r="GA29" s="6">
        <f>IFERROR(INDEX(Sales!$D$5:$ABF$18,MATCH(UsagePerHour!$B29,Sales!$C$5:$C$18,0),MATCH(UsagePerHour!GA$4,Sales!$D$3:$ABF$3,0))/GA$2*INDEX(Usage!$D$5:$ABF$11,MATCH(UsagePerHour!$B$20,Usage!$C$5:$C$11,0),MATCH(UsagePerHour!GA$4,Usage!$D$3:$ABF$3,0)),"")</f>
        <v>45.278127139582651</v>
      </c>
      <c r="GB29" s="6">
        <f>IFERROR(INDEX(Sales!$D$5:$ABF$18,MATCH(UsagePerHour!$B29,Sales!$C$5:$C$18,0),MATCH(UsagePerHour!GB$4,Sales!$D$3:$ABF$3,0))/GB$2*INDEX(Usage!$D$5:$ABF$11,MATCH(UsagePerHour!$B$20,Usage!$C$5:$C$11,0),MATCH(UsagePerHour!GB$4,Usage!$D$3:$ABF$3,0)),"")</f>
        <v>335.37831818991629</v>
      </c>
      <c r="GC29" s="6">
        <f>IFERROR(INDEX(Sales!$D$5:$ABF$18,MATCH(UsagePerHour!$B29,Sales!$C$5:$C$18,0),MATCH(UsagePerHour!GC$4,Sales!$D$3:$ABF$3,0))/GC$2*INDEX(Usage!$D$5:$ABF$11,MATCH(UsagePerHour!$B$20,Usage!$C$5:$C$11,0),MATCH(UsagePerHour!GC$4,Usage!$D$3:$ABF$3,0)),"")</f>
        <v>35.842842527740615</v>
      </c>
      <c r="GD29" s="6">
        <f>IFERROR(INDEX(Sales!$D$5:$ABF$18,MATCH(UsagePerHour!$B29,Sales!$C$5:$C$18,0),MATCH(UsagePerHour!GD$4,Sales!$D$3:$ABF$3,0))/GD$2*INDEX(Usage!$D$5:$ABF$11,MATCH(UsagePerHour!$B$20,Usage!$C$5:$C$11,0),MATCH(UsagePerHour!GD$4,Usage!$D$3:$ABF$3,0)),"")</f>
        <v>39.932162859900544</v>
      </c>
      <c r="GE29" s="6">
        <f>IFERROR(INDEX(Sales!$D$5:$ABF$18,MATCH(UsagePerHour!$B29,Sales!$C$5:$C$18,0),MATCH(UsagePerHour!GE$4,Sales!$D$3:$ABF$3,0))/GE$2*INDEX(Usage!$D$5:$ABF$11,MATCH(UsagePerHour!$B$20,Usage!$C$5:$C$11,0),MATCH(UsagePerHour!GE$4,Usage!$D$3:$ABF$3,0)),"")</f>
        <v>6.0139168244202557</v>
      </c>
      <c r="GF29" s="6">
        <f>IFERROR(INDEX(Sales!$D$5:$ABF$18,MATCH(UsagePerHour!$B29,Sales!$C$5:$C$18,0),MATCH(UsagePerHour!GF$4,Sales!$D$3:$ABF$3,0))/GF$2*INDEX(Usage!$D$5:$ABF$11,MATCH(UsagePerHour!$B$20,Usage!$C$5:$C$11,0),MATCH(UsagePerHour!GF$4,Usage!$D$3:$ABF$3,0)),"")</f>
        <v>70.255418977750494</v>
      </c>
      <c r="GG29" s="6">
        <f>IFERROR(INDEX(Sales!$D$5:$ABF$18,MATCH(UsagePerHour!$B29,Sales!$C$5:$C$18,0),MATCH(UsagePerHour!GG$4,Sales!$D$3:$ABF$3,0))/GG$2*INDEX(Usage!$D$5:$ABF$11,MATCH(UsagePerHour!$B$20,Usage!$C$5:$C$11,0),MATCH(UsagePerHour!GG$4,Usage!$D$3:$ABF$3,0)),"")</f>
        <v>22.070144400879794</v>
      </c>
      <c r="GH29" s="6">
        <f>IFERROR(INDEX(Sales!$D$5:$ABF$18,MATCH(UsagePerHour!$B29,Sales!$C$5:$C$18,0),MATCH(UsagePerHour!GH$4,Sales!$D$3:$ABF$3,0))/GH$2*INDEX(Usage!$D$5:$ABF$11,MATCH(UsagePerHour!$B$20,Usage!$C$5:$C$11,0),MATCH(UsagePerHour!GH$4,Usage!$D$3:$ABF$3,0)),"")</f>
        <v>48.426015336552119</v>
      </c>
      <c r="GI29" s="6">
        <f>IFERROR(INDEX(Sales!$D$5:$ABF$18,MATCH(UsagePerHour!$B29,Sales!$C$5:$C$18,0),MATCH(UsagePerHour!GI$4,Sales!$D$3:$ABF$3,0))/GI$2*INDEX(Usage!$D$5:$ABF$11,MATCH(UsagePerHour!$B$20,Usage!$C$5:$C$11,0),MATCH(UsagePerHour!GI$4,Usage!$D$3:$ABF$3,0)),"")</f>
        <v>407.5321707149497</v>
      </c>
      <c r="GJ29" s="6">
        <f>IFERROR(INDEX(Sales!$D$5:$ABF$18,MATCH(UsagePerHour!$B29,Sales!$C$5:$C$18,0),MATCH(UsagePerHour!GJ$4,Sales!$D$3:$ABF$3,0))/GJ$2*INDEX(Usage!$D$5:$ABF$11,MATCH(UsagePerHour!$B$20,Usage!$C$5:$C$11,0),MATCH(UsagePerHour!GJ$4,Usage!$D$3:$ABF$3,0)),"")</f>
        <v>37.975717098213174</v>
      </c>
      <c r="GK29" s="6">
        <f>IFERROR(INDEX(Sales!$D$5:$ABF$18,MATCH(UsagePerHour!$B29,Sales!$C$5:$C$18,0),MATCH(UsagePerHour!GK$4,Sales!$D$3:$ABF$3,0))/GK$2*INDEX(Usage!$D$5:$ABF$11,MATCH(UsagePerHour!$B$20,Usage!$C$5:$C$11,0),MATCH(UsagePerHour!GK$4,Usage!$D$3:$ABF$3,0)),"")</f>
        <v>36.388266574639545</v>
      </c>
      <c r="GL29" s="6">
        <f>IFERROR(INDEX(Sales!$D$5:$ABF$18,MATCH(UsagePerHour!$B29,Sales!$C$5:$C$18,0),MATCH(UsagePerHour!GL$4,Sales!$D$3:$ABF$3,0))/GL$2*INDEX(Usage!$D$5:$ABF$11,MATCH(UsagePerHour!$B$20,Usage!$C$5:$C$11,0),MATCH(UsagePerHour!GL$4,Usage!$D$3:$ABF$3,0)),"")</f>
        <v>19.73781195364597</v>
      </c>
      <c r="GM29" s="6">
        <f>IFERROR(INDEX(Sales!$D$5:$ABF$18,MATCH(UsagePerHour!$B29,Sales!$C$5:$C$18,0),MATCH(UsagePerHour!GM$4,Sales!$D$3:$ABF$3,0))/GM$2*INDEX(Usage!$D$5:$ABF$11,MATCH(UsagePerHour!$B$20,Usage!$C$5:$C$11,0),MATCH(UsagePerHour!GM$4,Usage!$D$3:$ABF$3,0)),"")</f>
        <v>59.925773626986341</v>
      </c>
      <c r="GN29" s="6">
        <f>IFERROR(INDEX(Sales!$D$5:$ABF$18,MATCH(UsagePerHour!$B29,Sales!$C$5:$C$18,0),MATCH(UsagePerHour!GN$4,Sales!$D$3:$ABF$3,0))/GN$2*INDEX(Usage!$D$5:$ABF$11,MATCH(UsagePerHour!$B$20,Usage!$C$5:$C$11,0),MATCH(UsagePerHour!GN$4,Usage!$D$3:$ABF$3,0)),"")</f>
        <v>39.887652038220644</v>
      </c>
      <c r="GO29" s="6">
        <f>IFERROR(INDEX(Sales!$D$5:$ABF$18,MATCH(UsagePerHour!$B29,Sales!$C$5:$C$18,0),MATCH(UsagePerHour!GO$4,Sales!$D$3:$ABF$3,0))/GO$2*INDEX(Usage!$D$5:$ABF$11,MATCH(UsagePerHour!$B$20,Usage!$C$5:$C$11,0),MATCH(UsagePerHour!GO$4,Usage!$D$3:$ABF$3,0)),"")</f>
        <v>48.046986461274457</v>
      </c>
      <c r="GP29" s="6">
        <f>IFERROR(INDEX(Sales!$D$5:$ABF$18,MATCH(UsagePerHour!$B29,Sales!$C$5:$C$18,0),MATCH(UsagePerHour!GP$4,Sales!$D$3:$ABF$3,0))/GP$2*INDEX(Usage!$D$5:$ABF$11,MATCH(UsagePerHour!$B$20,Usage!$C$5:$C$11,0),MATCH(UsagePerHour!GP$4,Usage!$D$3:$ABF$3,0)),"")</f>
        <v>28.98768650965085</v>
      </c>
      <c r="GQ29" s="6">
        <f>IFERROR(INDEX(Sales!$D$5:$ABF$18,MATCH(UsagePerHour!$B29,Sales!$C$5:$C$18,0),MATCH(UsagePerHour!GQ$4,Sales!$D$3:$ABF$3,0))/GQ$2*INDEX(Usage!$D$5:$ABF$11,MATCH(UsagePerHour!$B$20,Usage!$C$5:$C$11,0),MATCH(UsagePerHour!GQ$4,Usage!$D$3:$ABF$3,0)),"")</f>
        <v>59.211726193955691</v>
      </c>
      <c r="GR29" s="6">
        <f>IFERROR(INDEX(Sales!$D$5:$ABF$18,MATCH(UsagePerHour!$B29,Sales!$C$5:$C$18,0),MATCH(UsagePerHour!GR$4,Sales!$D$3:$ABF$3,0))/GR$2*INDEX(Usage!$D$5:$ABF$11,MATCH(UsagePerHour!$B$20,Usage!$C$5:$C$11,0),MATCH(UsagePerHour!GR$4,Usage!$D$3:$ABF$3,0)),"")</f>
        <v>42.556340750002249</v>
      </c>
      <c r="GS29" s="6">
        <f>IFERROR(INDEX(Sales!$D$5:$ABF$18,MATCH(UsagePerHour!$B29,Sales!$C$5:$C$18,0),MATCH(UsagePerHour!GS$4,Sales!$D$3:$ABF$3,0))/GS$2*INDEX(Usage!$D$5:$ABF$11,MATCH(UsagePerHour!$B$20,Usage!$C$5:$C$11,0),MATCH(UsagePerHour!GS$4,Usage!$D$3:$ABF$3,0)),"")</f>
        <v>17.578125</v>
      </c>
      <c r="GT29" s="6">
        <f>IFERROR(INDEX(Sales!$D$5:$ABF$18,MATCH(UsagePerHour!$B29,Sales!$C$5:$C$18,0),MATCH(UsagePerHour!GT$4,Sales!$D$3:$ABF$3,0))/GT$2*INDEX(Usage!$D$5:$ABF$11,MATCH(UsagePerHour!$B$20,Usage!$C$5:$C$11,0),MATCH(UsagePerHour!GT$4,Usage!$D$3:$ABF$3,0)),"")</f>
        <v>34.342993750786391</v>
      </c>
      <c r="GU29" s="6">
        <f>IFERROR(INDEX(Sales!$D$5:$ABF$18,MATCH(UsagePerHour!$B29,Sales!$C$5:$C$18,0),MATCH(UsagePerHour!GU$4,Sales!$D$3:$ABF$3,0))/GU$2*INDEX(Usage!$D$5:$ABF$11,MATCH(UsagePerHour!$B$20,Usage!$C$5:$C$11,0),MATCH(UsagePerHour!GU$4,Usage!$D$3:$ABF$3,0)),"")</f>
        <v>33.825348249546039</v>
      </c>
      <c r="GV29" s="6">
        <f>IFERROR(INDEX(Sales!$D$5:$ABF$18,MATCH(UsagePerHour!$B29,Sales!$C$5:$C$18,0),MATCH(UsagePerHour!GV$4,Sales!$D$3:$ABF$3,0))/GV$2*INDEX(Usage!$D$5:$ABF$11,MATCH(UsagePerHour!$B$20,Usage!$C$5:$C$11,0),MATCH(UsagePerHour!GV$4,Usage!$D$3:$ABF$3,0)),"")</f>
        <v>18.743302970138981</v>
      </c>
      <c r="GW29" s="6">
        <f>IFERROR(INDEX(Sales!$D$5:$ABF$18,MATCH(UsagePerHour!$B29,Sales!$C$5:$C$18,0),MATCH(UsagePerHour!GW$4,Sales!$D$3:$ABF$3,0))/GW$2*INDEX(Usage!$D$5:$ABF$11,MATCH(UsagePerHour!$B$20,Usage!$C$5:$C$11,0),MATCH(UsagePerHour!GW$4,Usage!$D$3:$ABF$3,0)),"")</f>
        <v>469.8386574268323</v>
      </c>
      <c r="GX29" s="6">
        <f>IFERROR(INDEX(Sales!$D$5:$ABF$18,MATCH(UsagePerHour!$B29,Sales!$C$5:$C$18,0),MATCH(UsagePerHour!GX$4,Sales!$D$3:$ABF$3,0))/GX$2*INDEX(Usage!$D$5:$ABF$11,MATCH(UsagePerHour!$B$20,Usage!$C$5:$C$11,0),MATCH(UsagePerHour!GX$4,Usage!$D$3:$ABF$3,0)),"")</f>
        <v>15.668202995354909</v>
      </c>
      <c r="GY29" s="6">
        <f>IFERROR(INDEX(Sales!$D$5:$ABF$18,MATCH(UsagePerHour!$B29,Sales!$C$5:$C$18,0),MATCH(UsagePerHour!GY$4,Sales!$D$3:$ABF$3,0))/GY$2*INDEX(Usage!$D$5:$ABF$11,MATCH(UsagePerHour!$B$20,Usage!$C$5:$C$11,0),MATCH(UsagePerHour!GY$4,Usage!$D$3:$ABF$3,0)),"")</f>
        <v>78.195761241849013</v>
      </c>
      <c r="GZ29" s="6">
        <f>IFERROR(INDEX(Sales!$D$5:$ABF$18,MATCH(UsagePerHour!$B29,Sales!$C$5:$C$18,0),MATCH(UsagePerHour!GZ$4,Sales!$D$3:$ABF$3,0))/GZ$2*INDEX(Usage!$D$5:$ABF$11,MATCH(UsagePerHour!$B$20,Usage!$C$5:$C$11,0),MATCH(UsagePerHour!GZ$4,Usage!$D$3:$ABF$3,0)),"")</f>
        <v>57.893892215568862</v>
      </c>
      <c r="HA29" s="6">
        <f>IFERROR(INDEX(Sales!$D$5:$ABF$18,MATCH(UsagePerHour!$B29,Sales!$C$5:$C$18,0),MATCH(UsagePerHour!HA$4,Sales!$D$3:$ABF$3,0))/HA$2*INDEX(Usage!$D$5:$ABF$11,MATCH(UsagePerHour!$B$20,Usage!$C$5:$C$11,0),MATCH(UsagePerHour!HA$4,Usage!$D$3:$ABF$3,0)),"")</f>
        <v>45.134222912319863</v>
      </c>
      <c r="HB29" s="6">
        <f>IFERROR(INDEX(Sales!$D$5:$ABF$18,MATCH(UsagePerHour!$B29,Sales!$C$5:$C$18,0),MATCH(UsagePerHour!HB$4,Sales!$D$3:$ABF$3,0))/HB$2*INDEX(Usage!$D$5:$ABF$11,MATCH(UsagePerHour!$B$20,Usage!$C$5:$C$11,0),MATCH(UsagePerHour!HB$4,Usage!$D$3:$ABF$3,0)),"")</f>
        <v>22.202533540407536</v>
      </c>
      <c r="HC29" s="6">
        <f>IFERROR(INDEX(Sales!$D$5:$ABF$18,MATCH(UsagePerHour!$B29,Sales!$C$5:$C$18,0),MATCH(UsagePerHour!HC$4,Sales!$D$3:$ABF$3,0))/HC$2*INDEX(Usage!$D$5:$ABF$11,MATCH(UsagePerHour!$B$20,Usage!$C$5:$C$11,0),MATCH(UsagePerHour!HC$4,Usage!$D$3:$ABF$3,0)),"")</f>
        <v>44.058494944729368</v>
      </c>
      <c r="HD29" s="6">
        <f>IFERROR(INDEX(Sales!$D$5:$ABF$18,MATCH(UsagePerHour!$B29,Sales!$C$5:$C$18,0),MATCH(UsagePerHour!HD$4,Sales!$D$3:$ABF$3,0))/HD$2*INDEX(Usage!$D$5:$ABF$11,MATCH(UsagePerHour!$B$20,Usage!$C$5:$C$11,0),MATCH(UsagePerHour!HD$4,Usage!$D$3:$ABF$3,0)),"")</f>
        <v>427.85889719402655</v>
      </c>
      <c r="HE29" s="6">
        <f>IFERROR(INDEX(Sales!$D$5:$ABF$18,MATCH(UsagePerHour!$B29,Sales!$C$5:$C$18,0),MATCH(UsagePerHour!HE$4,Sales!$D$3:$ABF$3,0))/HE$2*INDEX(Usage!$D$5:$ABF$11,MATCH(UsagePerHour!$B$20,Usage!$C$5:$C$11,0),MATCH(UsagePerHour!HE$4,Usage!$D$3:$ABF$3,0)),"")</f>
        <v>46.104168704047794</v>
      </c>
      <c r="HF29" s="6">
        <f>IFERROR(INDEX(Sales!$D$5:$ABF$18,MATCH(UsagePerHour!$B29,Sales!$C$5:$C$18,0),MATCH(UsagePerHour!HF$4,Sales!$D$3:$ABF$3,0))/HF$2*INDEX(Usage!$D$5:$ABF$11,MATCH(UsagePerHour!$B$20,Usage!$C$5:$C$11,0),MATCH(UsagePerHour!HF$4,Usage!$D$3:$ABF$3,0)),"")</f>
        <v>37.484364141765113</v>
      </c>
      <c r="HG29" s="6">
        <f>IFERROR(INDEX(Sales!$D$5:$ABF$18,MATCH(UsagePerHour!$B29,Sales!$C$5:$C$18,0),MATCH(UsagePerHour!HG$4,Sales!$D$3:$ABF$3,0))/HG$2*INDEX(Usage!$D$5:$ABF$11,MATCH(UsagePerHour!$B$20,Usage!$C$5:$C$11,0),MATCH(UsagePerHour!HG$4,Usage!$D$3:$ABF$3,0)),"")</f>
        <v>23.196725823828057</v>
      </c>
      <c r="HH29" s="6">
        <f>IFERROR(INDEX(Sales!$D$5:$ABF$18,MATCH(UsagePerHour!$B29,Sales!$C$5:$C$18,0),MATCH(UsagePerHour!HH$4,Sales!$D$3:$ABF$3,0))/HH$2*INDEX(Usage!$D$5:$ABF$11,MATCH(UsagePerHour!$B$20,Usage!$C$5:$C$11,0),MATCH(UsagePerHour!HH$4,Usage!$D$3:$ABF$3,0)),"")</f>
        <v>80.545593897987246</v>
      </c>
      <c r="HI29" s="6">
        <f>IFERROR(INDEX(Sales!$D$5:$ABF$18,MATCH(UsagePerHour!$B29,Sales!$C$5:$C$18,0),MATCH(UsagePerHour!HI$4,Sales!$D$3:$ABF$3,0))/HI$2*INDEX(Usage!$D$5:$ABF$11,MATCH(UsagePerHour!$B$20,Usage!$C$5:$C$11,0),MATCH(UsagePerHour!HI$4,Usage!$D$3:$ABF$3,0)),"")</f>
        <v>44.270257736555777</v>
      </c>
      <c r="HJ29" s="6">
        <f>IFERROR(INDEX(Sales!$D$5:$ABF$18,MATCH(UsagePerHour!$B29,Sales!$C$5:$C$18,0),MATCH(UsagePerHour!HJ$4,Sales!$D$3:$ABF$3,0))/HJ$2*INDEX(Usage!$D$5:$ABF$11,MATCH(UsagePerHour!$B$20,Usage!$C$5:$C$11,0),MATCH(UsagePerHour!HJ$4,Usage!$D$3:$ABF$3,0)),"")</f>
        <v>28.379441100162907</v>
      </c>
      <c r="HK29" s="6">
        <f>IFERROR(INDEX(Sales!$D$5:$ABF$18,MATCH(UsagePerHour!$B29,Sales!$C$5:$C$18,0),MATCH(UsagePerHour!HK$4,Sales!$D$3:$ABF$3,0))/HK$2*INDEX(Usage!$D$5:$ABF$11,MATCH(UsagePerHour!$B$20,Usage!$C$5:$C$11,0),MATCH(UsagePerHour!HK$4,Usage!$D$3:$ABF$3,0)),"")</f>
        <v>215.80559721249051</v>
      </c>
      <c r="HL29" s="6">
        <f>IFERROR(INDEX(Sales!$D$5:$ABF$18,MATCH(UsagePerHour!$B29,Sales!$C$5:$C$18,0),MATCH(UsagePerHour!HL$4,Sales!$D$3:$ABF$3,0))/HL$2*INDEX(Usage!$D$5:$ABF$11,MATCH(UsagePerHour!$B$20,Usage!$C$5:$C$11,0),MATCH(UsagePerHour!HL$4,Usage!$D$3:$ABF$3,0)),"")</f>
        <v>17.080165568508193</v>
      </c>
      <c r="HM29" s="6">
        <f>IFERROR(INDEX(Sales!$D$5:$ABF$18,MATCH(UsagePerHour!$B29,Sales!$C$5:$C$18,0),MATCH(UsagePerHour!HM$4,Sales!$D$3:$ABF$3,0))/HM$2*INDEX(Usage!$D$5:$ABF$11,MATCH(UsagePerHour!$B$20,Usage!$C$5:$C$11,0),MATCH(UsagePerHour!HM$4,Usage!$D$3:$ABF$3,0)),"")</f>
        <v>47.164760310433714</v>
      </c>
      <c r="HN29" s="6">
        <f>IFERROR(INDEX(Sales!$D$5:$ABF$18,MATCH(UsagePerHour!$B29,Sales!$C$5:$C$18,0),MATCH(UsagePerHour!HN$4,Sales!$D$3:$ABF$3,0))/HN$2*INDEX(Usage!$D$5:$ABF$11,MATCH(UsagePerHour!$B$20,Usage!$C$5:$C$11,0),MATCH(UsagePerHour!HN$4,Usage!$D$3:$ABF$3,0)),"")</f>
        <v>28.180307017894712</v>
      </c>
      <c r="HO29" s="6">
        <f>IFERROR(INDEX(Sales!$D$5:$ABF$18,MATCH(UsagePerHour!$B29,Sales!$C$5:$C$18,0),MATCH(UsagePerHour!HO$4,Sales!$D$3:$ABF$3,0))/HO$2*INDEX(Usage!$D$5:$ABF$11,MATCH(UsagePerHour!$B$20,Usage!$C$5:$C$11,0),MATCH(UsagePerHour!HO$4,Usage!$D$3:$ABF$3,0)),"")</f>
        <v>73.268422652773552</v>
      </c>
      <c r="HP29" s="6">
        <f>IFERROR(INDEX(Sales!$D$5:$ABF$18,MATCH(UsagePerHour!$B29,Sales!$C$5:$C$18,0),MATCH(UsagePerHour!HP$4,Sales!$D$3:$ABF$3,0))/HP$2*INDEX(Usage!$D$5:$ABF$11,MATCH(UsagePerHour!$B$20,Usage!$C$5:$C$11,0),MATCH(UsagePerHour!HP$4,Usage!$D$3:$ABF$3,0)),"")</f>
        <v>26.159821569753408</v>
      </c>
      <c r="HQ29" s="6">
        <f>IFERROR(INDEX(Sales!$D$5:$ABF$18,MATCH(UsagePerHour!$B29,Sales!$C$5:$C$18,0),MATCH(UsagePerHour!HQ$4,Sales!$D$3:$ABF$3,0))/HQ$2*INDEX(Usage!$D$5:$ABF$11,MATCH(UsagePerHour!$B$20,Usage!$C$5:$C$11,0),MATCH(UsagePerHour!HQ$4,Usage!$D$3:$ABF$3,0)),"")</f>
        <v>27.613213020774698</v>
      </c>
      <c r="HR29" s="6">
        <f>IFERROR(INDEX(Sales!$D$5:$ABF$18,MATCH(UsagePerHour!$B29,Sales!$C$5:$C$18,0),MATCH(UsagePerHour!HR$4,Sales!$D$3:$ABF$3,0))/HR$2*INDEX(Usage!$D$5:$ABF$11,MATCH(UsagePerHour!$B$20,Usage!$C$5:$C$11,0),MATCH(UsagePerHour!HR$4,Usage!$D$3:$ABF$3,0)),"")</f>
        <v>332.00252145387202</v>
      </c>
      <c r="HS29" s="6">
        <f>IFERROR(INDEX(Sales!$D$5:$ABF$18,MATCH(UsagePerHour!$B29,Sales!$C$5:$C$18,0),MATCH(UsagePerHour!HS$4,Sales!$D$3:$ABF$3,0))/HS$2*INDEX(Usage!$D$5:$ABF$11,MATCH(UsagePerHour!$B$20,Usage!$C$5:$C$11,0),MATCH(UsagePerHour!HS$4,Usage!$D$3:$ABF$3,0)),"")</f>
        <v>44.250874829408261</v>
      </c>
      <c r="HT29" s="6">
        <f>IFERROR(INDEX(Sales!$D$5:$ABF$18,MATCH(UsagePerHour!$B29,Sales!$C$5:$C$18,0),MATCH(UsagePerHour!HT$4,Sales!$D$3:$ABF$3,0))/HT$2*INDEX(Usage!$D$5:$ABF$11,MATCH(UsagePerHour!$B$20,Usage!$C$5:$C$11,0),MATCH(UsagePerHour!HT$4,Usage!$D$3:$ABF$3,0)),"")</f>
        <v>29.903376981392142</v>
      </c>
      <c r="HU29" s="6">
        <f>IFERROR(INDEX(Sales!$D$5:$ABF$18,MATCH(UsagePerHour!$B29,Sales!$C$5:$C$18,0),MATCH(UsagePerHour!HU$4,Sales!$D$3:$ABF$3,0))/HU$2*INDEX(Usage!$D$5:$ABF$11,MATCH(UsagePerHour!$B$20,Usage!$C$5:$C$11,0),MATCH(UsagePerHour!HU$4,Usage!$D$3:$ABF$3,0)),"")</f>
        <v>24.893789500547939</v>
      </c>
      <c r="HV29" s="6">
        <f>IFERROR(INDEX(Sales!$D$5:$ABF$18,MATCH(UsagePerHour!$B29,Sales!$C$5:$C$18,0),MATCH(UsagePerHour!HV$4,Sales!$D$3:$ABF$3,0))/HV$2*INDEX(Usage!$D$5:$ABF$11,MATCH(UsagePerHour!$B$20,Usage!$C$5:$C$11,0),MATCH(UsagePerHour!HV$4,Usage!$D$3:$ABF$3,0)),"")</f>
        <v>59.482428115015978</v>
      </c>
      <c r="HW29" s="6">
        <f>IFERROR(INDEX(Sales!$D$5:$ABF$18,MATCH(UsagePerHour!$B29,Sales!$C$5:$C$18,0),MATCH(UsagePerHour!HW$4,Sales!$D$3:$ABF$3,0))/HW$2*INDEX(Usage!$D$5:$ABF$11,MATCH(UsagePerHour!$B$20,Usage!$C$5:$C$11,0),MATCH(UsagePerHour!HW$4,Usage!$D$3:$ABF$3,0)),"")</f>
        <v>43.880367966298415</v>
      </c>
      <c r="HX29" s="6">
        <f>IFERROR(INDEX(Sales!$D$5:$ABF$18,MATCH(UsagePerHour!$B29,Sales!$C$5:$C$18,0),MATCH(UsagePerHour!HX$4,Sales!$D$3:$ABF$3,0))/HX$2*INDEX(Usage!$D$5:$ABF$11,MATCH(UsagePerHour!$B$20,Usage!$C$5:$C$11,0),MATCH(UsagePerHour!HX$4,Usage!$D$3:$ABF$3,0)),"")</f>
        <v>31.125295237221671</v>
      </c>
      <c r="HY29" s="6">
        <f>IFERROR(INDEX(Sales!$D$5:$ABF$18,MATCH(UsagePerHour!$B29,Sales!$C$5:$C$18,0),MATCH(UsagePerHour!HY$4,Sales!$D$3:$ABF$3,0))/HY$2*INDEX(Usage!$D$5:$ABF$11,MATCH(UsagePerHour!$B$20,Usage!$C$5:$C$11,0),MATCH(UsagePerHour!HY$4,Usage!$D$3:$ABF$3,0)),"")</f>
        <v>486.0419043589298</v>
      </c>
      <c r="HZ29" s="6">
        <f>IFERROR(INDEX(Sales!$D$5:$ABF$18,MATCH(UsagePerHour!$B29,Sales!$C$5:$C$18,0),MATCH(UsagePerHour!HZ$4,Sales!$D$3:$ABF$3,0))/HZ$2*INDEX(Usage!$D$5:$ABF$11,MATCH(UsagePerHour!$B$20,Usage!$C$5:$C$11,0),MATCH(UsagePerHour!HZ$4,Usage!$D$3:$ABF$3,0)),"")</f>
        <v>27.975022621191354</v>
      </c>
      <c r="IA29" s="6">
        <f>IFERROR(INDEX(Sales!$D$5:$ABF$18,MATCH(UsagePerHour!$B29,Sales!$C$5:$C$18,0),MATCH(UsagePerHour!IA$4,Sales!$D$3:$ABF$3,0))/IA$2*INDEX(Usage!$D$5:$ABF$11,MATCH(UsagePerHour!$B$20,Usage!$C$5:$C$11,0),MATCH(UsagePerHour!IA$4,Usage!$D$3:$ABF$3,0)),"")</f>
        <v>31.626534519653113</v>
      </c>
      <c r="IB29" s="6">
        <f>IFERROR(INDEX(Sales!$D$5:$ABF$18,MATCH(UsagePerHour!$B29,Sales!$C$5:$C$18,0),MATCH(UsagePerHour!IB$4,Sales!$D$3:$ABF$3,0))/IB$2*INDEX(Usage!$D$5:$ABF$11,MATCH(UsagePerHour!$B$20,Usage!$C$5:$C$11,0),MATCH(UsagePerHour!IB$4,Usage!$D$3:$ABF$3,0)),"")</f>
        <v>13.839251640526831</v>
      </c>
      <c r="IC29" s="6">
        <f>IFERROR(INDEX(Sales!$D$5:$ABF$18,MATCH(UsagePerHour!$B29,Sales!$C$5:$C$18,0),MATCH(UsagePerHour!IC$4,Sales!$D$3:$ABF$3,0))/IC$2*INDEX(Usage!$D$5:$ABF$11,MATCH(UsagePerHour!$B$20,Usage!$C$5:$C$11,0),MATCH(UsagePerHour!IC$4,Usage!$D$3:$ABF$3,0)),"")</f>
        <v>91.387875054809683</v>
      </c>
      <c r="ID29" s="6">
        <f>IFERROR(INDEX(Sales!$D$5:$ABF$18,MATCH(UsagePerHour!$B29,Sales!$C$5:$C$18,0),MATCH(UsagePerHour!ID$4,Sales!$D$3:$ABF$3,0))/ID$2*INDEX(Usage!$D$5:$ABF$11,MATCH(UsagePerHour!$B$20,Usage!$C$5:$C$11,0),MATCH(UsagePerHour!ID$4,Usage!$D$3:$ABF$3,0)),"")</f>
        <v>29.3714723416822</v>
      </c>
      <c r="IE29" s="6">
        <f>IFERROR(INDEX(Sales!$D$5:$ABF$18,MATCH(UsagePerHour!$B29,Sales!$C$5:$C$18,0),MATCH(UsagePerHour!IE$4,Sales!$D$3:$ABF$3,0))/IE$2*INDEX(Usage!$D$5:$ABF$11,MATCH(UsagePerHour!$B$20,Usage!$C$5:$C$11,0),MATCH(UsagePerHour!IE$4,Usage!$D$3:$ABF$3,0)),"")</f>
        <v>25.248639845587793</v>
      </c>
      <c r="IF29" s="6">
        <f>IFERROR(INDEX(Sales!$D$5:$ABF$18,MATCH(UsagePerHour!$B29,Sales!$C$5:$C$18,0),MATCH(UsagePerHour!IF$4,Sales!$D$3:$ABF$3,0))/IF$2*INDEX(Usage!$D$5:$ABF$11,MATCH(UsagePerHour!$B$20,Usage!$C$5:$C$11,0),MATCH(UsagePerHour!IF$4,Usage!$D$3:$ABF$3,0)),"")</f>
        <v>398.71339456165254</v>
      </c>
      <c r="IG29" s="6">
        <f>IFERROR(INDEX(Sales!$D$5:$ABF$18,MATCH(UsagePerHour!$B29,Sales!$C$5:$C$18,0),MATCH(UsagePerHour!IG$4,Sales!$D$3:$ABF$3,0))/IG$2*INDEX(Usage!$D$5:$ABF$11,MATCH(UsagePerHour!$B$20,Usage!$C$5:$C$11,0),MATCH(UsagePerHour!IG$4,Usage!$D$3:$ABF$3,0)),"")</f>
        <v>41.300551516420825</v>
      </c>
      <c r="IH29" s="6">
        <f>IFERROR(INDEX(Sales!$D$5:$ABF$18,MATCH(UsagePerHour!$B29,Sales!$C$5:$C$18,0),MATCH(UsagePerHour!IH$4,Sales!$D$3:$ABF$3,0))/IH$2*INDEX(Usage!$D$5:$ABF$11,MATCH(UsagePerHour!$B$20,Usage!$C$5:$C$11,0),MATCH(UsagePerHour!IH$4,Usage!$D$3:$ABF$3,0)),"")</f>
        <v>28.149420026123945</v>
      </c>
      <c r="II29" s="6">
        <f>IFERROR(INDEX(Sales!$D$5:$ABF$18,MATCH(UsagePerHour!$B29,Sales!$C$5:$C$18,0),MATCH(UsagePerHour!II$4,Sales!$D$3:$ABF$3,0))/II$2*INDEX(Usage!$D$5:$ABF$11,MATCH(UsagePerHour!$B$20,Usage!$C$5:$C$11,0),MATCH(UsagePerHour!II$4,Usage!$D$3:$ABF$3,0)),"")</f>
        <v>25.537389987074253</v>
      </c>
      <c r="IJ29" s="6">
        <f>IFERROR(INDEX(Sales!$D$5:$ABF$18,MATCH(UsagePerHour!$B29,Sales!$C$5:$C$18,0),MATCH(UsagePerHour!IJ$4,Sales!$D$3:$ABF$3,0))/IJ$2*INDEX(Usage!$D$5:$ABF$11,MATCH(UsagePerHour!$B$20,Usage!$C$5:$C$11,0),MATCH(UsagePerHour!IJ$4,Usage!$D$3:$ABF$3,0)),"")</f>
        <v>79.671540580631486</v>
      </c>
      <c r="IK29" s="6">
        <f>IFERROR(INDEX(Sales!$D$5:$ABF$18,MATCH(UsagePerHour!$B29,Sales!$C$5:$C$18,0),MATCH(UsagePerHour!IK$4,Sales!$D$3:$ABF$3,0))/IK$2*INDEX(Usage!$D$5:$ABF$11,MATCH(UsagePerHour!$B$20,Usage!$C$5:$C$11,0),MATCH(UsagePerHour!IK$4,Usage!$D$3:$ABF$3,0)),"")</f>
        <v>27.497607468179329</v>
      </c>
      <c r="IL29" s="6">
        <f>IFERROR(INDEX(Sales!$D$5:$ABF$18,MATCH(UsagePerHour!$B29,Sales!$C$5:$C$18,0),MATCH(UsagePerHour!IL$4,Sales!$D$3:$ABF$3,0))/IL$2*INDEX(Usage!$D$5:$ABF$11,MATCH(UsagePerHour!$B$20,Usage!$C$5:$C$11,0),MATCH(UsagePerHour!IL$4,Usage!$D$3:$ABF$3,0)),"")</f>
        <v>32.786400572713227</v>
      </c>
      <c r="IM29" s="6">
        <f>IFERROR(INDEX(Sales!$D$5:$ABF$18,MATCH(UsagePerHour!$B29,Sales!$C$5:$C$18,0),MATCH(UsagePerHour!IM$4,Sales!$D$3:$ABF$3,0))/IM$2*INDEX(Usage!$D$5:$ABF$11,MATCH(UsagePerHour!$B$20,Usage!$C$5:$C$11,0),MATCH(UsagePerHour!IM$4,Usage!$D$3:$ABF$3,0)),"")</f>
        <v>312.41325467468516</v>
      </c>
      <c r="IN29" s="6">
        <f>IFERROR(INDEX(Sales!$D$5:$ABF$18,MATCH(UsagePerHour!$B29,Sales!$C$5:$C$18,0),MATCH(UsagePerHour!IN$4,Sales!$D$3:$ABF$3,0))/IN$2*INDEX(Usage!$D$5:$ABF$11,MATCH(UsagePerHour!$B$20,Usage!$C$5:$C$11,0),MATCH(UsagePerHour!IN$4,Usage!$D$3:$ABF$3,0)),"")</f>
        <v>27.166872600503069</v>
      </c>
      <c r="IO29" s="6">
        <f>IFERROR(INDEX(Sales!$D$5:$ABF$18,MATCH(UsagePerHour!$B29,Sales!$C$5:$C$18,0),MATCH(UsagePerHour!IO$4,Sales!$D$3:$ABF$3,0))/IO$2*INDEX(Usage!$D$5:$ABF$11,MATCH(UsagePerHour!$B$20,Usage!$C$5:$C$11,0),MATCH(UsagePerHour!IO$4,Usage!$D$3:$ABF$3,0)),"")</f>
        <v>63.946470511628746</v>
      </c>
      <c r="IP29" s="6">
        <f>IFERROR(INDEX(Sales!$D$5:$ABF$18,MATCH(UsagePerHour!$B29,Sales!$C$5:$C$18,0),MATCH(UsagePerHour!IP$4,Sales!$D$3:$ABF$3,0))/IP$2*INDEX(Usage!$D$5:$ABF$11,MATCH(UsagePerHour!$B$20,Usage!$C$5:$C$11,0),MATCH(UsagePerHour!IP$4,Usage!$D$3:$ABF$3,0)),"")</f>
        <v>18.057051738672975</v>
      </c>
      <c r="IQ29" s="6">
        <f>IFERROR(INDEX(Sales!$D$5:$ABF$18,MATCH(UsagePerHour!$B29,Sales!$C$5:$C$18,0),MATCH(UsagePerHour!IQ$4,Sales!$D$3:$ABF$3,0))/IQ$2*INDEX(Usage!$D$5:$ABF$11,MATCH(UsagePerHour!$B$20,Usage!$C$5:$C$11,0),MATCH(UsagePerHour!IQ$4,Usage!$D$3:$ABF$3,0)),"")</f>
        <v>93.854459182953505</v>
      </c>
      <c r="IR29" s="6">
        <f>IFERROR(INDEX(Sales!$D$5:$ABF$18,MATCH(UsagePerHour!$B29,Sales!$C$5:$C$18,0),MATCH(UsagePerHour!IR$4,Sales!$D$3:$ABF$3,0))/IR$2*INDEX(Usage!$D$5:$ABF$11,MATCH(UsagePerHour!$B$20,Usage!$C$5:$C$11,0),MATCH(UsagePerHour!IR$4,Usage!$D$3:$ABF$3,0)),"")</f>
        <v>36.929822998865909</v>
      </c>
      <c r="IS29" s="6">
        <f>IFERROR(INDEX(Sales!$D$5:$ABF$18,MATCH(UsagePerHour!$B29,Sales!$C$5:$C$18,0),MATCH(UsagePerHour!IS$4,Sales!$D$3:$ABF$3,0))/IS$2*INDEX(Usage!$D$5:$ABF$11,MATCH(UsagePerHour!$B$20,Usage!$C$5:$C$11,0),MATCH(UsagePerHour!IS$4,Usage!$D$3:$ABF$3,0)),"")</f>
        <v>20.653491120206883</v>
      </c>
      <c r="IT29" s="6">
        <f>IFERROR(INDEX(Sales!$D$5:$ABF$18,MATCH(UsagePerHour!$B29,Sales!$C$5:$C$18,0),MATCH(UsagePerHour!IT$4,Sales!$D$3:$ABF$3,0))/IT$2*INDEX(Usage!$D$5:$ABF$11,MATCH(UsagePerHour!$B$20,Usage!$C$5:$C$11,0),MATCH(UsagePerHour!IT$4,Usage!$D$3:$ABF$3,0)),"")</f>
        <v>192.37383379142909</v>
      </c>
      <c r="IU29" s="6">
        <f>IFERROR(INDEX(Sales!$D$5:$ABF$18,MATCH(UsagePerHour!$B29,Sales!$C$5:$C$18,0),MATCH(UsagePerHour!IU$4,Sales!$D$3:$ABF$3,0))/IU$2*INDEX(Usage!$D$5:$ABF$11,MATCH(UsagePerHour!$B$20,Usage!$C$5:$C$11,0),MATCH(UsagePerHour!IU$4,Usage!$D$3:$ABF$3,0)),"")</f>
        <v>20.691225776521939</v>
      </c>
      <c r="IV29" s="6">
        <f>IFERROR(INDEX(Sales!$D$5:$ABF$18,MATCH(UsagePerHour!$B29,Sales!$C$5:$C$18,0),MATCH(UsagePerHour!IV$4,Sales!$D$3:$ABF$3,0))/IV$2*INDEX(Usage!$D$5:$ABF$11,MATCH(UsagePerHour!$B$20,Usage!$C$5:$C$11,0),MATCH(UsagePerHour!IV$4,Usage!$D$3:$ABF$3,0)),"")</f>
        <v>18.118900075965868</v>
      </c>
      <c r="IW29" s="6">
        <f>IFERROR(INDEX(Sales!$D$5:$ABF$18,MATCH(UsagePerHour!$B29,Sales!$C$5:$C$18,0),MATCH(UsagePerHour!IW$4,Sales!$D$3:$ABF$3,0))/IW$2*INDEX(Usage!$D$5:$ABF$11,MATCH(UsagePerHour!$B$20,Usage!$C$5:$C$11,0),MATCH(UsagePerHour!IW$4,Usage!$D$3:$ABF$3,0)),"")</f>
        <v>18.767983627991587</v>
      </c>
      <c r="IX29" s="6">
        <f>IFERROR(INDEX(Sales!$D$5:$ABF$18,MATCH(UsagePerHour!$B29,Sales!$C$5:$C$18,0),MATCH(UsagePerHour!IX$4,Sales!$D$3:$ABF$3,0))/IX$2*INDEX(Usage!$D$5:$ABF$11,MATCH(UsagePerHour!$B$20,Usage!$C$5:$C$11,0),MATCH(UsagePerHour!IX$4,Usage!$D$3:$ABF$3,0)),"")</f>
        <v>80.89225999335622</v>
      </c>
      <c r="IY29" s="6">
        <f>IFERROR(INDEX(Sales!$D$5:$ABF$18,MATCH(UsagePerHour!$B29,Sales!$C$5:$C$18,0),MATCH(UsagePerHour!IY$4,Sales!$D$3:$ABF$3,0))/IY$2*INDEX(Usage!$D$5:$ABF$11,MATCH(UsagePerHour!$B$20,Usage!$C$5:$C$11,0),MATCH(UsagePerHour!IY$4,Usage!$D$3:$ABF$3,0)),"")</f>
        <v>22.122484281747678</v>
      </c>
      <c r="IZ29" s="6">
        <f>IFERROR(INDEX(Sales!$D$5:$ABF$18,MATCH(UsagePerHour!$B29,Sales!$C$5:$C$18,0),MATCH(UsagePerHour!IZ$4,Sales!$D$3:$ABF$3,0))/IZ$2*INDEX(Usage!$D$5:$ABF$11,MATCH(UsagePerHour!$B$20,Usage!$C$5:$C$11,0),MATCH(UsagePerHour!IZ$4,Usage!$D$3:$ABF$3,0)),"")</f>
        <v>38.666268190073332</v>
      </c>
      <c r="JA29" s="6">
        <f>IFERROR(INDEX(Sales!$D$5:$ABF$18,MATCH(UsagePerHour!$B29,Sales!$C$5:$C$18,0),MATCH(UsagePerHour!JA$4,Sales!$D$3:$ABF$3,0))/JA$2*INDEX(Usage!$D$5:$ABF$11,MATCH(UsagePerHour!$B$20,Usage!$C$5:$C$11,0),MATCH(UsagePerHour!JA$4,Usage!$D$3:$ABF$3,0)),"")</f>
        <v>462.61488499927674</v>
      </c>
      <c r="JB29" s="6">
        <f>IFERROR(INDEX(Sales!$D$5:$ABF$18,MATCH(UsagePerHour!$B29,Sales!$C$5:$C$18,0),MATCH(UsagePerHour!JB$4,Sales!$D$3:$ABF$3,0))/JB$2*INDEX(Usage!$D$5:$ABF$11,MATCH(UsagePerHour!$B$20,Usage!$C$5:$C$11,0),MATCH(UsagePerHour!JB$4,Usage!$D$3:$ABF$3,0)),"")</f>
        <v>49.718453997852158</v>
      </c>
      <c r="JC29" s="6">
        <f>IFERROR(INDEX(Sales!$D$5:$ABF$18,MATCH(UsagePerHour!$B29,Sales!$C$5:$C$18,0),MATCH(UsagePerHour!JC$4,Sales!$D$3:$ABF$3,0))/JC$2*INDEX(Usage!$D$5:$ABF$11,MATCH(UsagePerHour!$B$20,Usage!$C$5:$C$11,0),MATCH(UsagePerHour!JC$4,Usage!$D$3:$ABF$3,0)),"")</f>
        <v>36.585637426148821</v>
      </c>
      <c r="JD29" s="6">
        <f>IFERROR(INDEX(Sales!$D$5:$ABF$18,MATCH(UsagePerHour!$B29,Sales!$C$5:$C$18,0),MATCH(UsagePerHour!JD$4,Sales!$D$3:$ABF$3,0))/JD$2*INDEX(Usage!$D$5:$ABF$11,MATCH(UsagePerHour!$B$20,Usage!$C$5:$C$11,0),MATCH(UsagePerHour!JD$4,Usage!$D$3:$ABF$3,0)),"")</f>
        <v>25.754495611983309</v>
      </c>
      <c r="JE29" s="6">
        <f>IFERROR(INDEX(Sales!$D$5:$ABF$18,MATCH(UsagePerHour!$B29,Sales!$C$5:$C$18,0),MATCH(UsagePerHour!JE$4,Sales!$D$3:$ABF$3,0))/JE$2*INDEX(Usage!$D$5:$ABF$11,MATCH(UsagePerHour!$B$20,Usage!$C$5:$C$11,0),MATCH(UsagePerHour!JE$4,Usage!$D$3:$ABF$3,0)),"")</f>
        <v>85.655027744736699</v>
      </c>
      <c r="JF29" s="6">
        <f>IFERROR(INDEX(Sales!$D$5:$ABF$18,MATCH(UsagePerHour!$B29,Sales!$C$5:$C$18,0),MATCH(UsagePerHour!JF$4,Sales!$D$3:$ABF$3,0))/JF$2*INDEX(Usage!$D$5:$ABF$11,MATCH(UsagePerHour!$B$20,Usage!$C$5:$C$11,0),MATCH(UsagePerHour!JF$4,Usage!$D$3:$ABF$3,0)),"")</f>
        <v>51.147594823842063</v>
      </c>
      <c r="JG29" s="6">
        <f>IFERROR(INDEX(Sales!$D$5:$ABF$18,MATCH(UsagePerHour!$B29,Sales!$C$5:$C$18,0),MATCH(UsagePerHour!JG$4,Sales!$D$3:$ABF$3,0))/JG$2*INDEX(Usage!$D$5:$ABF$11,MATCH(UsagePerHour!$B$20,Usage!$C$5:$C$11,0),MATCH(UsagePerHour!JG$4,Usage!$D$3:$ABF$3,0)),"")</f>
        <v>30.376784510337153</v>
      </c>
      <c r="JH29" s="6">
        <f>IFERROR(INDEX(Sales!$D$5:$ABF$18,MATCH(UsagePerHour!$B29,Sales!$C$5:$C$18,0),MATCH(UsagePerHour!JH$4,Sales!$D$3:$ABF$3,0))/JH$2*INDEX(Usage!$D$5:$ABF$11,MATCH(UsagePerHour!$B$20,Usage!$C$5:$C$11,0),MATCH(UsagePerHour!JH$4,Usage!$D$3:$ABF$3,0)),"")</f>
        <v>494.46030404982343</v>
      </c>
      <c r="JI29" s="6">
        <f>IFERROR(INDEX(Sales!$D$5:$ABF$18,MATCH(UsagePerHour!$B29,Sales!$C$5:$C$18,0),MATCH(UsagePerHour!JI$4,Sales!$D$3:$ABF$3,0))/JI$2*INDEX(Usage!$D$5:$ABF$11,MATCH(UsagePerHour!$B$20,Usage!$C$5:$C$11,0),MATCH(UsagePerHour!JI$4,Usage!$D$3:$ABF$3,0)),"")</f>
        <v>57.840095518360215</v>
      </c>
      <c r="JJ29" s="6">
        <f>IFERROR(INDEX(Sales!$D$5:$ABF$18,MATCH(UsagePerHour!$B29,Sales!$C$5:$C$18,0),MATCH(UsagePerHour!JJ$4,Sales!$D$3:$ABF$3,0))/JJ$2*INDEX(Usage!$D$5:$ABF$11,MATCH(UsagePerHour!$B$20,Usage!$C$5:$C$11,0),MATCH(UsagePerHour!JJ$4,Usage!$D$3:$ABF$3,0)),"")</f>
        <v>48.684041769574065</v>
      </c>
      <c r="JK29" s="6">
        <f>IFERROR(INDEX(Sales!$D$5:$ABF$18,MATCH(UsagePerHour!$B29,Sales!$C$5:$C$18,0),MATCH(UsagePerHour!JK$4,Sales!$D$3:$ABF$3,0))/JK$2*INDEX(Usage!$D$5:$ABF$11,MATCH(UsagePerHour!$B$20,Usage!$C$5:$C$11,0),MATCH(UsagePerHour!JK$4,Usage!$D$3:$ABF$3,0)),"")</f>
        <v>23.729202158397563</v>
      </c>
      <c r="JL29" s="6">
        <f>IFERROR(INDEX(Sales!$D$5:$ABF$18,MATCH(UsagePerHour!$B29,Sales!$C$5:$C$18,0),MATCH(UsagePerHour!JL$4,Sales!$D$3:$ABF$3,0))/JL$2*INDEX(Usage!$D$5:$ABF$11,MATCH(UsagePerHour!$B$20,Usage!$C$5:$C$11,0),MATCH(UsagePerHour!JL$4,Usage!$D$3:$ABF$3,0)),"")</f>
        <v>64.186212869523274</v>
      </c>
      <c r="JM29" s="6">
        <f>IFERROR(INDEX(Sales!$D$5:$ABF$18,MATCH(UsagePerHour!$B29,Sales!$C$5:$C$18,0),MATCH(UsagePerHour!JM$4,Sales!$D$3:$ABF$3,0))/JM$2*INDEX(Usage!$D$5:$ABF$11,MATCH(UsagePerHour!$B$20,Usage!$C$5:$C$11,0),MATCH(UsagePerHour!JM$4,Usage!$D$3:$ABF$3,0)),"")</f>
        <v>38.077815591056115</v>
      </c>
      <c r="JN29" s="6">
        <f>IFERROR(INDEX(Sales!$D$5:$ABF$18,MATCH(UsagePerHour!$B29,Sales!$C$5:$C$18,0),MATCH(UsagePerHour!JN$4,Sales!$D$3:$ABF$3,0))/JN$2*INDEX(Usage!$D$5:$ABF$11,MATCH(UsagePerHour!$B$20,Usage!$C$5:$C$11,0),MATCH(UsagePerHour!JN$4,Usage!$D$3:$ABF$3,0)),"")</f>
        <v>35.46039063447774</v>
      </c>
      <c r="JO29" s="6">
        <f>IFERROR(INDEX(Sales!$D$5:$ABF$18,MATCH(UsagePerHour!$B29,Sales!$C$5:$C$18,0),MATCH(UsagePerHour!JO$4,Sales!$D$3:$ABF$3,0))/JO$2*INDEX(Usage!$D$5:$ABF$11,MATCH(UsagePerHour!$B$20,Usage!$C$5:$C$11,0),MATCH(UsagePerHour!JO$4,Usage!$D$3:$ABF$3,0)),"")</f>
        <v>226.36558233050678</v>
      </c>
      <c r="JP29" s="6">
        <f>IFERROR(INDEX(Sales!$D$5:$ABF$18,MATCH(UsagePerHour!$B29,Sales!$C$5:$C$18,0),MATCH(UsagePerHour!JP$4,Sales!$D$3:$ABF$3,0))/JP$2*INDEX(Usage!$D$5:$ABF$11,MATCH(UsagePerHour!$B$20,Usage!$C$5:$C$11,0),MATCH(UsagePerHour!JP$4,Usage!$D$3:$ABF$3,0)),"")</f>
        <v>19.409572048163536</v>
      </c>
      <c r="JQ29" s="6">
        <f>IFERROR(INDEX(Sales!$D$5:$ABF$18,MATCH(UsagePerHour!$B29,Sales!$C$5:$C$18,0),MATCH(UsagePerHour!JQ$4,Sales!$D$3:$ABF$3,0))/JQ$2*INDEX(Usage!$D$5:$ABF$11,MATCH(UsagePerHour!$B$20,Usage!$C$5:$C$11,0),MATCH(UsagePerHour!JQ$4,Usage!$D$3:$ABF$3,0)),"")</f>
        <v>23.521583449373384</v>
      </c>
      <c r="JR29" s="6">
        <f>IFERROR(INDEX(Sales!$D$5:$ABF$18,MATCH(UsagePerHour!$B29,Sales!$C$5:$C$18,0),MATCH(UsagePerHour!JR$4,Sales!$D$3:$ABF$3,0))/JR$2*INDEX(Usage!$D$5:$ABF$11,MATCH(UsagePerHour!$B$20,Usage!$C$5:$C$11,0),MATCH(UsagePerHour!JR$4,Usage!$D$3:$ABF$3,0)),"")</f>
        <v>26.000454899922016</v>
      </c>
      <c r="JS29" s="6">
        <f>IFERROR(INDEX(Sales!$D$5:$ABF$18,MATCH(UsagePerHour!$B29,Sales!$C$5:$C$18,0),MATCH(UsagePerHour!JS$4,Sales!$D$3:$ABF$3,0))/JS$2*INDEX(Usage!$D$5:$ABF$11,MATCH(UsagePerHour!$B$20,Usage!$C$5:$C$11,0),MATCH(UsagePerHour!JS$4,Usage!$D$3:$ABF$3,0)),"")</f>
        <v>52.562259688394604</v>
      </c>
      <c r="JT29" s="6">
        <f>IFERROR(INDEX(Sales!$D$5:$ABF$18,MATCH(UsagePerHour!$B29,Sales!$C$5:$C$18,0),MATCH(UsagePerHour!JT$4,Sales!$D$3:$ABF$3,0))/JT$2*INDEX(Usage!$D$5:$ABF$11,MATCH(UsagePerHour!$B$20,Usage!$C$5:$C$11,0),MATCH(UsagePerHour!JT$4,Usage!$D$3:$ABF$3,0)),"")</f>
        <v>40.655684246036209</v>
      </c>
      <c r="JU29" s="6">
        <f>IFERROR(INDEX(Sales!$D$5:$ABF$18,MATCH(UsagePerHour!$B29,Sales!$C$5:$C$18,0),MATCH(UsagePerHour!JU$4,Sales!$D$3:$ABF$3,0))/JU$2*INDEX(Usage!$D$5:$ABF$11,MATCH(UsagePerHour!$B$20,Usage!$C$5:$C$11,0),MATCH(UsagePerHour!JU$4,Usage!$D$3:$ABF$3,0)),"")</f>
        <v>41.470899078944122</v>
      </c>
      <c r="JV29" s="6">
        <f>IFERROR(INDEX(Sales!$D$5:$ABF$18,MATCH(UsagePerHour!$B29,Sales!$C$5:$C$18,0),MATCH(UsagePerHour!JV$4,Sales!$D$3:$ABF$3,0))/JV$2*INDEX(Usage!$D$5:$ABF$11,MATCH(UsagePerHour!$B$20,Usage!$C$5:$C$11,0),MATCH(UsagePerHour!JV$4,Usage!$D$3:$ABF$3,0)),"")</f>
        <v>422.56342808655069</v>
      </c>
      <c r="JW29" s="6">
        <f>IFERROR(INDEX(Sales!$D$5:$ABF$18,MATCH(UsagePerHour!$B29,Sales!$C$5:$C$18,0),MATCH(UsagePerHour!JW$4,Sales!$D$3:$ABF$3,0))/JW$2*INDEX(Usage!$D$5:$ABF$11,MATCH(UsagePerHour!$B$20,Usage!$C$5:$C$11,0),MATCH(UsagePerHour!JW$4,Usage!$D$3:$ABF$3,0)),"")</f>
        <v>62.592832482308438</v>
      </c>
      <c r="JX29" s="6">
        <f>IFERROR(INDEX(Sales!$D$5:$ABF$18,MATCH(UsagePerHour!$B29,Sales!$C$5:$C$18,0),MATCH(UsagePerHour!JX$4,Sales!$D$3:$ABF$3,0))/JX$2*INDEX(Usage!$D$5:$ABF$11,MATCH(UsagePerHour!$B$20,Usage!$C$5:$C$11,0),MATCH(UsagePerHour!JX$4,Usage!$D$3:$ABF$3,0)),"")</f>
        <v>37.81575015487774</v>
      </c>
      <c r="JY29" s="6">
        <f>IFERROR(INDEX(Sales!$D$5:$ABF$18,MATCH(UsagePerHour!$B29,Sales!$C$5:$C$18,0),MATCH(UsagePerHour!JY$4,Sales!$D$3:$ABF$3,0))/JY$2*INDEX(Usage!$D$5:$ABF$11,MATCH(UsagePerHour!$B$20,Usage!$C$5:$C$11,0),MATCH(UsagePerHour!JY$4,Usage!$D$3:$ABF$3,0)),"")</f>
        <v>26.973732878962835</v>
      </c>
      <c r="JZ29" s="6">
        <f>IFERROR(INDEX(Sales!$D$5:$ABF$18,MATCH(UsagePerHour!$B29,Sales!$C$5:$C$18,0),MATCH(UsagePerHour!JZ$4,Sales!$D$3:$ABF$3,0))/JZ$2*INDEX(Usage!$D$5:$ABF$11,MATCH(UsagePerHour!$B$20,Usage!$C$5:$C$11,0),MATCH(UsagePerHour!JZ$4,Usage!$D$3:$ABF$3,0)),"")</f>
        <v>104.70268675524174</v>
      </c>
      <c r="KA29" s="6">
        <f>IFERROR(INDEX(Sales!$D$5:$ABF$18,MATCH(UsagePerHour!$B29,Sales!$C$5:$C$18,0),MATCH(UsagePerHour!KA$4,Sales!$D$3:$ABF$3,0))/KA$2*INDEX(Usage!$D$5:$ABF$11,MATCH(UsagePerHour!$B$20,Usage!$C$5:$C$11,0),MATCH(UsagePerHour!KA$4,Usage!$D$3:$ABF$3,0)),"")</f>
        <v>45.083769118963012</v>
      </c>
      <c r="KB29" s="6">
        <f>IFERROR(INDEX(Sales!$D$5:$ABF$18,MATCH(UsagePerHour!$B29,Sales!$C$5:$C$18,0),MATCH(UsagePerHour!KB$4,Sales!$D$3:$ABF$3,0))/KB$2*INDEX(Usage!$D$5:$ABF$11,MATCH(UsagePerHour!$B$20,Usage!$C$5:$C$11,0),MATCH(UsagePerHour!KB$4,Usage!$D$3:$ABF$3,0)),"")</f>
        <v>20.0783797007979</v>
      </c>
      <c r="KC29" s="6">
        <f>IFERROR(INDEX(Sales!$D$5:$ABF$18,MATCH(UsagePerHour!$B29,Sales!$C$5:$C$18,0),MATCH(UsagePerHour!KC$4,Sales!$D$3:$ABF$3,0))/KC$2*INDEX(Usage!$D$5:$ABF$11,MATCH(UsagePerHour!$B$20,Usage!$C$5:$C$11,0),MATCH(UsagePerHour!KC$4,Usage!$D$3:$ABF$3,0)),"")</f>
        <v>419.72596726141546</v>
      </c>
      <c r="KD29" s="6">
        <f>IFERROR(INDEX(Sales!$D$5:$ABF$18,MATCH(UsagePerHour!$B29,Sales!$C$5:$C$18,0),MATCH(UsagePerHour!KD$4,Sales!$D$3:$ABF$3,0))/KD$2*INDEX(Usage!$D$5:$ABF$11,MATCH(UsagePerHour!$B$20,Usage!$C$5:$C$11,0),MATCH(UsagePerHour!KD$4,Usage!$D$3:$ABF$3,0)),"")</f>
        <v>50.27731275138602</v>
      </c>
      <c r="KE29" s="6">
        <f>IFERROR(INDEX(Sales!$D$5:$ABF$18,MATCH(UsagePerHour!$B29,Sales!$C$5:$C$18,0),MATCH(UsagePerHour!KE$4,Sales!$D$3:$ABF$3,0))/KE$2*INDEX(Usage!$D$5:$ABF$11,MATCH(UsagePerHour!$B$20,Usage!$C$5:$C$11,0),MATCH(UsagePerHour!KE$4,Usage!$D$3:$ABF$3,0)),"")</f>
        <v>30.921867601575642</v>
      </c>
      <c r="KF29" s="6">
        <f>IFERROR(INDEX(Sales!$D$5:$ABF$18,MATCH(UsagePerHour!$B29,Sales!$C$5:$C$18,0),MATCH(UsagePerHour!KF$4,Sales!$D$3:$ABF$3,0))/KF$2*INDEX(Usage!$D$5:$ABF$11,MATCH(UsagePerHour!$B$20,Usage!$C$5:$C$11,0),MATCH(UsagePerHour!KF$4,Usage!$D$3:$ABF$3,0)),"")</f>
        <v>17.977900855450759</v>
      </c>
      <c r="KG29" s="6">
        <f>IFERROR(INDEX(Sales!$D$5:$ABF$18,MATCH(UsagePerHour!$B29,Sales!$C$5:$C$18,0),MATCH(UsagePerHour!KG$4,Sales!$D$3:$ABF$3,0))/KG$2*INDEX(Usage!$D$5:$ABF$11,MATCH(UsagePerHour!$B$20,Usage!$C$5:$C$11,0),MATCH(UsagePerHour!KG$4,Usage!$D$3:$ABF$3,0)),"")</f>
        <v>349.7210995569439</v>
      </c>
      <c r="KH29" s="6">
        <f>IFERROR(INDEX(Sales!$D$5:$ABF$18,MATCH(UsagePerHour!$B29,Sales!$C$5:$C$18,0),MATCH(UsagePerHour!KH$4,Sales!$D$3:$ABF$3,0))/KH$2*INDEX(Usage!$D$5:$ABF$11,MATCH(UsagePerHour!$B$20,Usage!$C$5:$C$11,0),MATCH(UsagePerHour!KH$4,Usage!$D$3:$ABF$3,0)),"")</f>
        <v>30.361084020450985</v>
      </c>
      <c r="KI29" s="6">
        <f>IFERROR(INDEX(Sales!$D$5:$ABF$18,MATCH(UsagePerHour!$B29,Sales!$C$5:$C$18,0),MATCH(UsagePerHour!KI$4,Sales!$D$3:$ABF$3,0))/KI$2*INDEX(Usage!$D$5:$ABF$11,MATCH(UsagePerHour!$B$20,Usage!$C$5:$C$11,0),MATCH(UsagePerHour!KI$4,Usage!$D$3:$ABF$3,0)),"")</f>
        <v>73.951866589614468</v>
      </c>
      <c r="KJ29" s="6">
        <f>IFERROR(INDEX(Sales!$D$5:$ABF$18,MATCH(UsagePerHour!$B29,Sales!$C$5:$C$18,0),MATCH(UsagePerHour!KJ$4,Sales!$D$3:$ABF$3,0))/KJ$2*INDEX(Usage!$D$5:$ABF$11,MATCH(UsagePerHour!$B$20,Usage!$C$5:$C$11,0),MATCH(UsagePerHour!KJ$4,Usage!$D$3:$ABF$3,0)),"")</f>
        <v>419.83203554143535</v>
      </c>
      <c r="KK29" s="6">
        <f>IFERROR(INDEX(Sales!$D$5:$ABF$18,MATCH(UsagePerHour!$B29,Sales!$C$5:$C$18,0),MATCH(UsagePerHour!KK$4,Sales!$D$3:$ABF$3,0))/KK$2*INDEX(Usage!$D$5:$ABF$11,MATCH(UsagePerHour!$B$20,Usage!$C$5:$C$11,0),MATCH(UsagePerHour!KK$4,Usage!$D$3:$ABF$3,0)),"")</f>
        <v>18.739591522405302</v>
      </c>
      <c r="KL29" s="6">
        <f>IFERROR(INDEX(Sales!$D$5:$ABF$18,MATCH(UsagePerHour!$B29,Sales!$C$5:$C$18,0),MATCH(UsagePerHour!KL$4,Sales!$D$3:$ABF$3,0))/KL$2*INDEX(Usage!$D$5:$ABF$11,MATCH(UsagePerHour!$B$20,Usage!$C$5:$C$11,0),MATCH(UsagePerHour!KL$4,Usage!$D$3:$ABF$3,0)),"")</f>
        <v>50.666534539465921</v>
      </c>
      <c r="KM29" s="6">
        <f>IFERROR(INDEX(Sales!$D$5:$ABF$18,MATCH(UsagePerHour!$B29,Sales!$C$5:$C$18,0),MATCH(UsagePerHour!KM$4,Sales!$D$3:$ABF$3,0))/KM$2*INDEX(Usage!$D$5:$ABF$11,MATCH(UsagePerHour!$B$20,Usage!$C$5:$C$11,0),MATCH(UsagePerHour!KM$4,Usage!$D$3:$ABF$3,0)),"")</f>
        <v>21.457130922129007</v>
      </c>
      <c r="KN29" s="6">
        <f>IFERROR(INDEX(Sales!$D$5:$ABF$18,MATCH(UsagePerHour!$B29,Sales!$C$5:$C$18,0),MATCH(UsagePerHour!KN$4,Sales!$D$3:$ABF$3,0))/KN$2*INDEX(Usage!$D$5:$ABF$11,MATCH(UsagePerHour!$B$20,Usage!$C$5:$C$11,0),MATCH(UsagePerHour!KN$4,Usage!$D$3:$ABF$3,0)),"")</f>
        <v>106.51388267032414</v>
      </c>
      <c r="KO29" s="6">
        <f>IFERROR(INDEX(Sales!$D$5:$ABF$18,MATCH(UsagePerHour!$B29,Sales!$C$5:$C$18,0),MATCH(UsagePerHour!KO$4,Sales!$D$3:$ABF$3,0))/KO$2*INDEX(Usage!$D$5:$ABF$11,MATCH(UsagePerHour!$B$20,Usage!$C$5:$C$11,0),MATCH(UsagePerHour!KO$4,Usage!$D$3:$ABF$3,0)),"")</f>
        <v>42.800248371127708</v>
      </c>
      <c r="KP29" s="6">
        <f>IFERROR(INDEX(Sales!$D$5:$ABF$18,MATCH(UsagePerHour!$B29,Sales!$C$5:$C$18,0),MATCH(UsagePerHour!KP$4,Sales!$D$3:$ABF$3,0))/KP$2*INDEX(Usage!$D$5:$ABF$11,MATCH(UsagePerHour!$B$20,Usage!$C$5:$C$11,0),MATCH(UsagePerHour!KP$4,Usage!$D$3:$ABF$3,0)),"")</f>
        <v>48.748769657565425</v>
      </c>
      <c r="KQ29" s="6">
        <f>IFERROR(INDEX(Sales!$D$5:$ABF$18,MATCH(UsagePerHour!$B29,Sales!$C$5:$C$18,0),MATCH(UsagePerHour!KQ$4,Sales!$D$3:$ABF$3,0))/KQ$2*INDEX(Usage!$D$5:$ABF$11,MATCH(UsagePerHour!$B$20,Usage!$C$5:$C$11,0),MATCH(UsagePerHour!KQ$4,Usage!$D$3:$ABF$3,0)),"")</f>
        <v>417.32017033882613</v>
      </c>
      <c r="KR29" s="6">
        <f>IFERROR(INDEX(Sales!$D$5:$ABF$18,MATCH(UsagePerHour!$B29,Sales!$C$5:$C$18,0),MATCH(UsagePerHour!KR$4,Sales!$D$3:$ABF$3,0))/KR$2*INDEX(Usage!$D$5:$ABF$11,MATCH(UsagePerHour!$B$20,Usage!$C$5:$C$11,0),MATCH(UsagePerHour!KR$4,Usage!$D$3:$ABF$3,0)),"")</f>
        <v>31.39342152617975</v>
      </c>
      <c r="KS29" s="6">
        <f>IFERROR(INDEX(Sales!$D$5:$ABF$18,MATCH(UsagePerHour!$B29,Sales!$C$5:$C$18,0),MATCH(UsagePerHour!KS$4,Sales!$D$3:$ABF$3,0))/KS$2*INDEX(Usage!$D$5:$ABF$11,MATCH(UsagePerHour!$B$20,Usage!$C$5:$C$11,0),MATCH(UsagePerHour!KS$4,Usage!$D$3:$ABF$3,0)),"")</f>
        <v>38.216194865042787</v>
      </c>
      <c r="KT29" s="6">
        <f>IFERROR(INDEX(Sales!$D$5:$ABF$18,MATCH(UsagePerHour!$B29,Sales!$C$5:$C$18,0),MATCH(UsagePerHour!KT$4,Sales!$D$3:$ABF$3,0))/KT$2*INDEX(Usage!$D$5:$ABF$11,MATCH(UsagePerHour!$B$20,Usage!$C$5:$C$11,0),MATCH(UsagePerHour!KT$4,Usage!$D$3:$ABF$3,0)),"")</f>
        <v>12.931373923773732</v>
      </c>
      <c r="KU29" s="6">
        <f>IFERROR(INDEX(Sales!$D$5:$ABF$18,MATCH(UsagePerHour!$B29,Sales!$C$5:$C$18,0),MATCH(UsagePerHour!KU$4,Sales!$D$3:$ABF$3,0))/KU$2*INDEX(Usage!$D$5:$ABF$11,MATCH(UsagePerHour!$B$20,Usage!$C$5:$C$11,0),MATCH(UsagePerHour!KU$4,Usage!$D$3:$ABF$3,0)),"")</f>
        <v>74.233031869823094</v>
      </c>
      <c r="KV29" s="6">
        <f>IFERROR(INDEX(Sales!$D$5:$ABF$18,MATCH(UsagePerHour!$B29,Sales!$C$5:$C$18,0),MATCH(UsagePerHour!KV$4,Sales!$D$3:$ABF$3,0))/KV$2*INDEX(Usage!$D$5:$ABF$11,MATCH(UsagePerHour!$B$20,Usage!$C$5:$C$11,0),MATCH(UsagePerHour!KV$4,Usage!$D$3:$ABF$3,0)),"")</f>
        <v>15.37198520231202</v>
      </c>
      <c r="KW29" s="6">
        <f>IFERROR(INDEX(Sales!$D$5:$ABF$18,MATCH(UsagePerHour!$B29,Sales!$C$5:$C$18,0),MATCH(UsagePerHour!KW$4,Sales!$D$3:$ABF$3,0))/KW$2*INDEX(Usage!$D$5:$ABF$11,MATCH(UsagePerHour!$B$20,Usage!$C$5:$C$11,0),MATCH(UsagePerHour!KW$4,Usage!$D$3:$ABF$3,0)),"")</f>
        <v>50.572028006753406</v>
      </c>
      <c r="KX29" s="6">
        <f>IFERROR(INDEX(Sales!$D$5:$ABF$18,MATCH(UsagePerHour!$B29,Sales!$C$5:$C$18,0),MATCH(UsagePerHour!KX$4,Sales!$D$3:$ABF$3,0))/KX$2*INDEX(Usage!$D$5:$ABF$11,MATCH(UsagePerHour!$B$20,Usage!$C$5:$C$11,0),MATCH(UsagePerHour!KX$4,Usage!$D$3:$ABF$3,0)),"")</f>
        <v>451.38210976606354</v>
      </c>
      <c r="KY29" s="6">
        <f>IFERROR(INDEX(Sales!$D$5:$ABF$18,MATCH(UsagePerHour!$B29,Sales!$C$5:$C$18,0),MATCH(UsagePerHour!KY$4,Sales!$D$3:$ABF$3,0))/KY$2*INDEX(Usage!$D$5:$ABF$11,MATCH(UsagePerHour!$B$20,Usage!$C$5:$C$11,0),MATCH(UsagePerHour!KY$4,Usage!$D$3:$ABF$3,0)),"")</f>
        <v>66.81153588195842</v>
      </c>
      <c r="KZ29" s="6">
        <f>IFERROR(INDEX(Sales!$D$5:$ABF$18,MATCH(UsagePerHour!$B29,Sales!$C$5:$C$18,0),MATCH(UsagePerHour!KZ$4,Sales!$D$3:$ABF$3,0))/KZ$2*INDEX(Usage!$D$5:$ABF$11,MATCH(UsagePerHour!$B$20,Usage!$C$5:$C$11,0),MATCH(UsagePerHour!KZ$4,Usage!$D$3:$ABF$3,0)),"")</f>
        <v>51.047133623717862</v>
      </c>
      <c r="LA29" s="6">
        <f>IFERROR(INDEX(Sales!$D$5:$ABF$18,MATCH(UsagePerHour!$B29,Sales!$C$5:$C$18,0),MATCH(UsagePerHour!LA$4,Sales!$D$3:$ABF$3,0))/LA$2*INDEX(Usage!$D$5:$ABF$11,MATCH(UsagePerHour!$B$20,Usage!$C$5:$C$11,0),MATCH(UsagePerHour!LA$4,Usage!$D$3:$ABF$3,0)),"")</f>
        <v>35.473169018702755</v>
      </c>
      <c r="LB29" s="6">
        <f>IFERROR(INDEX(Sales!$D$5:$ABF$18,MATCH(UsagePerHour!$B29,Sales!$C$5:$C$18,0),MATCH(UsagePerHour!LB$4,Sales!$D$3:$ABF$3,0))/LB$2*INDEX(Usage!$D$5:$ABF$11,MATCH(UsagePerHour!$B$20,Usage!$C$5:$C$11,0),MATCH(UsagePerHour!LB$4,Usage!$D$3:$ABF$3,0)),"")</f>
        <v>116.93462641270996</v>
      </c>
      <c r="LC29" s="6">
        <f>IFERROR(INDEX(Sales!$D$5:$ABF$18,MATCH(UsagePerHour!$B29,Sales!$C$5:$C$18,0),MATCH(UsagePerHour!LC$4,Sales!$D$3:$ABF$3,0))/LC$2*INDEX(Usage!$D$5:$ABF$11,MATCH(UsagePerHour!$B$20,Usage!$C$5:$C$11,0),MATCH(UsagePerHour!LC$4,Usage!$D$3:$ABF$3,0)),"")</f>
        <v>18.133973850174851</v>
      </c>
      <c r="LD29" s="6">
        <f>IFERROR(INDEX(Sales!$D$5:$ABF$18,MATCH(UsagePerHour!$B29,Sales!$C$5:$C$18,0),MATCH(UsagePerHour!LD$4,Sales!$D$3:$ABF$3,0))/LD$2*INDEX(Usage!$D$5:$ABF$11,MATCH(UsagePerHour!$B$20,Usage!$C$5:$C$11,0),MATCH(UsagePerHour!LD$4,Usage!$D$3:$ABF$3,0)),"")</f>
        <v>47.721232462911992</v>
      </c>
      <c r="LE29" s="6">
        <f>IFERROR(INDEX(Sales!$D$5:$ABF$18,MATCH(UsagePerHour!$B29,Sales!$C$5:$C$18,0),MATCH(UsagePerHour!LE$4,Sales!$D$3:$ABF$3,0))/LE$2*INDEX(Usage!$D$5:$ABF$11,MATCH(UsagePerHour!$B$20,Usage!$C$5:$C$11,0),MATCH(UsagePerHour!LE$4,Usage!$D$3:$ABF$3,0)),"")</f>
        <v>221.02764024969144</v>
      </c>
      <c r="LF29" s="6">
        <f>IFERROR(INDEX(Sales!$D$5:$ABF$18,MATCH(UsagePerHour!$B29,Sales!$C$5:$C$18,0),MATCH(UsagePerHour!LF$4,Sales!$D$3:$ABF$3,0))/LF$2*INDEX(Usage!$D$5:$ABF$11,MATCH(UsagePerHour!$B$20,Usage!$C$5:$C$11,0),MATCH(UsagePerHour!LF$4,Usage!$D$3:$ABF$3,0)),"")</f>
        <v>24.960083354638293</v>
      </c>
      <c r="LG29" s="6">
        <f>IFERROR(INDEX(Sales!$D$5:$ABF$18,MATCH(UsagePerHour!$B29,Sales!$C$5:$C$18,0),MATCH(UsagePerHour!LG$4,Sales!$D$3:$ABF$3,0))/LG$2*INDEX(Usage!$D$5:$ABF$11,MATCH(UsagePerHour!$B$20,Usage!$C$5:$C$11,0),MATCH(UsagePerHour!LG$4,Usage!$D$3:$ABF$3,0)),"")</f>
        <v>20.03887905544358</v>
      </c>
      <c r="LH29" s="6">
        <f>IFERROR(INDEX(Sales!$D$5:$ABF$18,MATCH(UsagePerHour!$B29,Sales!$C$5:$C$18,0),MATCH(UsagePerHour!LH$4,Sales!$D$3:$ABF$3,0))/LH$2*INDEX(Usage!$D$5:$ABF$11,MATCH(UsagePerHour!$B$20,Usage!$C$5:$C$11,0),MATCH(UsagePerHour!LH$4,Usage!$D$3:$ABF$3,0)),"")</f>
        <v>26.119454760690878</v>
      </c>
      <c r="LI29" s="6">
        <f>IFERROR(INDEX(Sales!$D$5:$ABF$18,MATCH(UsagePerHour!$B29,Sales!$C$5:$C$18,0),MATCH(UsagePerHour!LI$4,Sales!$D$3:$ABF$3,0))/LI$2*INDEX(Usage!$D$5:$ABF$11,MATCH(UsagePerHour!$B$20,Usage!$C$5:$C$11,0),MATCH(UsagePerHour!LI$4,Usage!$D$3:$ABF$3,0)),"")</f>
        <v>78.768854430299214</v>
      </c>
      <c r="LJ29" s="6">
        <f>IFERROR(INDEX(Sales!$D$5:$ABF$18,MATCH(UsagePerHour!$B29,Sales!$C$5:$C$18,0),MATCH(UsagePerHour!LJ$4,Sales!$D$3:$ABF$3,0))/LJ$2*INDEX(Usage!$D$5:$ABF$11,MATCH(UsagePerHour!$B$20,Usage!$C$5:$C$11,0),MATCH(UsagePerHour!LJ$4,Usage!$D$3:$ABF$3,0)),"")</f>
        <v>38.790146092091121</v>
      </c>
      <c r="LK29" s="6">
        <f>IFERROR(INDEX(Sales!$D$5:$ABF$18,MATCH(UsagePerHour!$B29,Sales!$C$5:$C$18,0),MATCH(UsagePerHour!LK$4,Sales!$D$3:$ABF$3,0))/LK$2*INDEX(Usage!$D$5:$ABF$11,MATCH(UsagePerHour!$B$20,Usage!$C$5:$C$11,0),MATCH(UsagePerHour!LK$4,Usage!$D$3:$ABF$3,0)),"")</f>
        <v>31.198863351257863</v>
      </c>
      <c r="LL29" s="6">
        <f>IFERROR(INDEX(Sales!$D$5:$ABF$18,MATCH(UsagePerHour!$B29,Sales!$C$5:$C$18,0),MATCH(UsagePerHour!LL$4,Sales!$D$3:$ABF$3,0))/LL$2*INDEX(Usage!$D$5:$ABF$11,MATCH(UsagePerHour!$B$20,Usage!$C$5:$C$11,0),MATCH(UsagePerHour!LL$4,Usage!$D$3:$ABF$3,0)),"")</f>
        <v>470.30102010342216</v>
      </c>
      <c r="LM29" s="6">
        <f>IFERROR(INDEX(Sales!$D$5:$ABF$18,MATCH(UsagePerHour!$B29,Sales!$C$5:$C$18,0),MATCH(UsagePerHour!LM$4,Sales!$D$3:$ABF$3,0))/LM$2*INDEX(Usage!$D$5:$ABF$11,MATCH(UsagePerHour!$B$20,Usage!$C$5:$C$11,0),MATCH(UsagePerHour!LM$4,Usage!$D$3:$ABF$3,0)),"")</f>
        <v>37.174222563679386</v>
      </c>
      <c r="LN29" s="6">
        <f>IFERROR(INDEX(Sales!$D$5:$ABF$18,MATCH(UsagePerHour!$B29,Sales!$C$5:$C$18,0),MATCH(UsagePerHour!LN$4,Sales!$D$3:$ABF$3,0))/LN$2*INDEX(Usage!$D$5:$ABF$11,MATCH(UsagePerHour!$B$20,Usage!$C$5:$C$11,0),MATCH(UsagePerHour!LN$4,Usage!$D$3:$ABF$3,0)),"")</f>
        <v>49.692061359977011</v>
      </c>
      <c r="LO29" s="6">
        <f>IFERROR(INDEX(Sales!$D$5:$ABF$18,MATCH(UsagePerHour!$B29,Sales!$C$5:$C$18,0),MATCH(UsagePerHour!LO$4,Sales!$D$3:$ABF$3,0))/LO$2*INDEX(Usage!$D$5:$ABF$11,MATCH(UsagePerHour!$B$20,Usage!$C$5:$C$11,0),MATCH(UsagePerHour!LO$4,Usage!$D$3:$ABF$3,0)),"")</f>
        <v>15.444611826148831</v>
      </c>
      <c r="LP29" s="6">
        <f>IFERROR(INDEX(Sales!$D$5:$ABF$18,MATCH(UsagePerHour!$B29,Sales!$C$5:$C$18,0),MATCH(UsagePerHour!LP$4,Sales!$D$3:$ABF$3,0))/LP$2*INDEX(Usage!$D$5:$ABF$11,MATCH(UsagePerHour!$B$20,Usage!$C$5:$C$11,0),MATCH(UsagePerHour!LP$4,Usage!$D$3:$ABF$3,0)),"")</f>
        <v>5.9266777575429845</v>
      </c>
      <c r="LQ29" s="6">
        <f>IFERROR(INDEX(Sales!$D$5:$ABF$18,MATCH(UsagePerHour!$B29,Sales!$C$5:$C$18,0),MATCH(UsagePerHour!LQ$4,Sales!$D$3:$ABF$3,0))/LQ$2*INDEX(Usage!$D$5:$ABF$11,MATCH(UsagePerHour!$B$20,Usage!$C$5:$C$11,0),MATCH(UsagePerHour!LQ$4,Usage!$D$3:$ABF$3,0)),"")</f>
        <v>67.175620345290412</v>
      </c>
      <c r="LR29" s="6">
        <f>IFERROR(INDEX(Sales!$D$5:$ABF$18,MATCH(UsagePerHour!$B29,Sales!$C$5:$C$18,0),MATCH(UsagePerHour!LR$4,Sales!$D$3:$ABF$3,0))/LR$2*INDEX(Usage!$D$5:$ABF$11,MATCH(UsagePerHour!$B$20,Usage!$C$5:$C$11,0),MATCH(UsagePerHour!LR$4,Usage!$D$3:$ABF$3,0)),"")</f>
        <v>63.853358006860446</v>
      </c>
      <c r="LS29" s="6">
        <f>IFERROR(INDEX(Sales!$D$5:$ABF$18,MATCH(UsagePerHour!$B29,Sales!$C$5:$C$18,0),MATCH(UsagePerHour!LS$4,Sales!$D$3:$ABF$3,0))/LS$2*INDEX(Usage!$D$5:$ABF$11,MATCH(UsagePerHour!$B$20,Usage!$C$5:$C$11,0),MATCH(UsagePerHour!LS$4,Usage!$D$3:$ABF$3,0)),"")</f>
        <v>394.67180142587756</v>
      </c>
      <c r="LT29" s="6">
        <f>IFERROR(INDEX(Sales!$D$5:$ABF$18,MATCH(UsagePerHour!$B29,Sales!$C$5:$C$18,0),MATCH(UsagePerHour!LT$4,Sales!$D$3:$ABF$3,0))/LT$2*INDEX(Usage!$D$5:$ABF$11,MATCH(UsagePerHour!$B$20,Usage!$C$5:$C$11,0),MATCH(UsagePerHour!LT$4,Usage!$D$3:$ABF$3,0)),"")</f>
        <v>70.368339622967866</v>
      </c>
      <c r="LU29" s="6">
        <f>IFERROR(INDEX(Sales!$D$5:$ABF$18,MATCH(UsagePerHour!$B29,Sales!$C$5:$C$18,0),MATCH(UsagePerHour!LU$4,Sales!$D$3:$ABF$3,0))/LU$2*INDEX(Usage!$D$5:$ABF$11,MATCH(UsagePerHour!$B$20,Usage!$C$5:$C$11,0),MATCH(UsagePerHour!LU$4,Usage!$D$3:$ABF$3,0)),"")</f>
        <v>25.636353145536486</v>
      </c>
      <c r="LV29" s="6">
        <f>IFERROR(INDEX(Sales!$D$5:$ABF$18,MATCH(UsagePerHour!$B29,Sales!$C$5:$C$18,0),MATCH(UsagePerHour!LV$4,Sales!$D$3:$ABF$3,0))/LV$2*INDEX(Usage!$D$5:$ABF$11,MATCH(UsagePerHour!$B$20,Usage!$C$5:$C$11,0),MATCH(UsagePerHour!LV$4,Usage!$D$3:$ABF$3,0)),"")</f>
        <v>46.06340119760479</v>
      </c>
      <c r="LW29" s="6">
        <f>IFERROR(INDEX(Sales!$D$5:$ABF$18,MATCH(UsagePerHour!$B29,Sales!$C$5:$C$18,0),MATCH(UsagePerHour!LW$4,Sales!$D$3:$ABF$3,0))/LW$2*INDEX(Usage!$D$5:$ABF$11,MATCH(UsagePerHour!$B$20,Usage!$C$5:$C$11,0),MATCH(UsagePerHour!LW$4,Usage!$D$3:$ABF$3,0)),"")</f>
        <v>18.005026929982048</v>
      </c>
      <c r="LX29" s="6">
        <f>IFERROR(INDEX(Sales!$D$5:$ABF$18,MATCH(UsagePerHour!$B29,Sales!$C$5:$C$18,0),MATCH(UsagePerHour!LX$4,Sales!$D$3:$ABF$3,0))/LX$2*INDEX(Usage!$D$5:$ABF$11,MATCH(UsagePerHour!$B$20,Usage!$C$5:$C$11,0),MATCH(UsagePerHour!LX$4,Usage!$D$3:$ABF$3,0)),"")</f>
        <v>24.459012591888321</v>
      </c>
      <c r="LY29" s="6">
        <f>IFERROR(INDEX(Sales!$D$5:$ABF$18,MATCH(UsagePerHour!$B29,Sales!$C$5:$C$18,0),MATCH(UsagePerHour!LY$4,Sales!$D$3:$ABF$3,0))/LY$2*INDEX(Usage!$D$5:$ABF$11,MATCH(UsagePerHour!$B$20,Usage!$C$5:$C$11,0),MATCH(UsagePerHour!LY$4,Usage!$D$3:$ABF$3,0)),"")</f>
        <v>38.059642489516207</v>
      </c>
      <c r="LZ29" s="6">
        <f>IFERROR(INDEX(Sales!$D$5:$ABF$18,MATCH(UsagePerHour!$B29,Sales!$C$5:$C$18,0),MATCH(UsagePerHour!LZ$4,Sales!$D$3:$ABF$3,0))/LZ$2*INDEX(Usage!$D$5:$ABF$11,MATCH(UsagePerHour!$B$20,Usage!$C$5:$C$11,0),MATCH(UsagePerHour!LZ$4,Usage!$D$3:$ABF$3,0)),"")</f>
        <v>424.11832290203091</v>
      </c>
      <c r="MA29" s="6">
        <f>IFERROR(INDEX(Sales!$D$5:$ABF$18,MATCH(UsagePerHour!$B29,Sales!$C$5:$C$18,0),MATCH(UsagePerHour!MA$4,Sales!$D$3:$ABF$3,0))/MA$2*INDEX(Usage!$D$5:$ABF$11,MATCH(UsagePerHour!$B$20,Usage!$C$5:$C$11,0),MATCH(UsagePerHour!MA$4,Usage!$D$3:$ABF$3,0)),"")</f>
        <v>16.408982042417609</v>
      </c>
      <c r="MB29" s="6">
        <f>IFERROR(INDEX(Sales!$D$5:$ABF$18,MATCH(UsagePerHour!$B29,Sales!$C$5:$C$18,0),MATCH(UsagePerHour!MB$4,Sales!$D$3:$ABF$3,0))/MB$2*INDEX(Usage!$D$5:$ABF$11,MATCH(UsagePerHour!$B$20,Usage!$C$5:$C$11,0),MATCH(UsagePerHour!MB$4,Usage!$D$3:$ABF$3,0)),"")</f>
        <v>45.943301608336846</v>
      </c>
      <c r="MC29" s="6">
        <f>IFERROR(INDEX(Sales!$D$5:$ABF$18,MATCH(UsagePerHour!$B29,Sales!$C$5:$C$18,0),MATCH(UsagePerHour!MC$4,Sales!$D$3:$ABF$3,0))/MC$2*INDEX(Usage!$D$5:$ABF$11,MATCH(UsagePerHour!$B$20,Usage!$C$5:$C$11,0),MATCH(UsagePerHour!MC$4,Usage!$D$3:$ABF$3,0)),"")</f>
        <v>7.251723332164973</v>
      </c>
      <c r="MD29" s="6">
        <f>IFERROR(INDEX(Sales!$D$5:$ABF$18,MATCH(UsagePerHour!$B29,Sales!$C$5:$C$18,0),MATCH(UsagePerHour!MD$4,Sales!$D$3:$ABF$3,0))/MD$2*INDEX(Usage!$D$5:$ABF$11,MATCH(UsagePerHour!$B$20,Usage!$C$5:$C$11,0),MATCH(UsagePerHour!MD$4,Usage!$D$3:$ABF$3,0)),"")</f>
        <v>94.540296098543877</v>
      </c>
      <c r="ME29" s="6">
        <f>IFERROR(INDEX(Sales!$D$5:$ABF$18,MATCH(UsagePerHour!$B29,Sales!$C$5:$C$18,0),MATCH(UsagePerHour!ME$4,Sales!$D$3:$ABF$3,0))/ME$2*INDEX(Usage!$D$5:$ABF$11,MATCH(UsagePerHour!$B$20,Usage!$C$5:$C$11,0),MATCH(UsagePerHour!ME$4,Usage!$D$3:$ABF$3,0)),"")</f>
        <v>25.359668238014766</v>
      </c>
      <c r="MF29" s="6">
        <f>IFERROR(INDEX(Sales!$D$5:$ABF$18,MATCH(UsagePerHour!$B29,Sales!$C$5:$C$18,0),MATCH(UsagePerHour!MF$4,Sales!$D$3:$ABF$3,0))/MF$2*INDEX(Usage!$D$5:$ABF$11,MATCH(UsagePerHour!$B$20,Usage!$C$5:$C$11,0),MATCH(UsagePerHour!MF$4,Usage!$D$3:$ABF$3,0)),"")</f>
        <v>24.802301380759879</v>
      </c>
      <c r="MG29" s="6">
        <f>IFERROR(INDEX(Sales!$D$5:$ABF$18,MATCH(UsagePerHour!$B29,Sales!$C$5:$C$18,0),MATCH(UsagePerHour!MG$4,Sales!$D$3:$ABF$3,0))/MG$2*INDEX(Usage!$D$5:$ABF$11,MATCH(UsagePerHour!$B$20,Usage!$C$5:$C$11,0),MATCH(UsagePerHour!MG$4,Usage!$D$3:$ABF$3,0)),"")</f>
        <v>292.58250527203711</v>
      </c>
      <c r="MH29" s="6">
        <f>IFERROR(INDEX(Sales!$D$5:$ABF$18,MATCH(UsagePerHour!$B29,Sales!$C$5:$C$18,0),MATCH(UsagePerHour!MH$4,Sales!$D$3:$ABF$3,0))/MH$2*INDEX(Usage!$D$5:$ABF$11,MATCH(UsagePerHour!$B$20,Usage!$C$5:$C$11,0),MATCH(UsagePerHour!MH$4,Usage!$D$3:$ABF$3,0)),"")</f>
        <v>35.211123675771951</v>
      </c>
      <c r="MI29" s="6">
        <f>IFERROR(INDEX(Sales!$D$5:$ABF$18,MATCH(UsagePerHour!$B29,Sales!$C$5:$C$18,0),MATCH(UsagePerHour!MI$4,Sales!$D$3:$ABF$3,0))/MI$2*INDEX(Usage!$D$5:$ABF$11,MATCH(UsagePerHour!$B$20,Usage!$C$5:$C$11,0),MATCH(UsagePerHour!MI$4,Usage!$D$3:$ABF$3,0)),"")</f>
        <v>21.175531058467417</v>
      </c>
      <c r="MJ29" s="6">
        <f>IFERROR(INDEX(Sales!$D$5:$ABF$18,MATCH(UsagePerHour!$B29,Sales!$C$5:$C$18,0),MATCH(UsagePerHour!MJ$4,Sales!$D$3:$ABF$3,0))/MJ$2*INDEX(Usage!$D$5:$ABF$11,MATCH(UsagePerHour!$B$20,Usage!$C$5:$C$11,0),MATCH(UsagePerHour!MJ$4,Usage!$D$3:$ABF$3,0)),"")</f>
        <v>31.601425993574225</v>
      </c>
      <c r="MK29" s="6">
        <f>IFERROR(INDEX(Sales!$D$5:$ABF$18,MATCH(UsagePerHour!$B29,Sales!$C$5:$C$18,0),MATCH(UsagePerHour!MK$4,Sales!$D$3:$ABF$3,0))/MK$2*INDEX(Usage!$D$5:$ABF$11,MATCH(UsagePerHour!$B$20,Usage!$C$5:$C$11,0),MATCH(UsagePerHour!MK$4,Usage!$D$3:$ABF$3,0)),"")</f>
        <v>78.495741749814556</v>
      </c>
      <c r="ML29" s="6">
        <f>IFERROR(INDEX(Sales!$D$5:$ABF$18,MATCH(UsagePerHour!$B29,Sales!$C$5:$C$18,0),MATCH(UsagePerHour!ML$4,Sales!$D$3:$ABF$3,0))/ML$2*INDEX(Usage!$D$5:$ABF$11,MATCH(UsagePerHour!$B$20,Usage!$C$5:$C$11,0),MATCH(UsagePerHour!ML$4,Usage!$D$3:$ABF$3,0)),"")</f>
        <v>19.731459805969724</v>
      </c>
      <c r="MM29" s="6">
        <f>IFERROR(INDEX(Sales!$D$5:$ABF$18,MATCH(UsagePerHour!$B29,Sales!$C$5:$C$18,0),MATCH(UsagePerHour!MM$4,Sales!$D$3:$ABF$3,0))/MM$2*INDEX(Usage!$D$5:$ABF$11,MATCH(UsagePerHour!$B$20,Usage!$C$5:$C$11,0),MATCH(UsagePerHour!MM$4,Usage!$D$3:$ABF$3,0)),"")</f>
        <v>48.304422566025941</v>
      </c>
      <c r="MN29" s="6">
        <f>IFERROR(INDEX(Sales!$D$5:$ABF$18,MATCH(UsagePerHour!$B29,Sales!$C$5:$C$18,0),MATCH(UsagePerHour!MN$4,Sales!$D$3:$ABF$3,0))/MN$2*INDEX(Usage!$D$5:$ABF$11,MATCH(UsagePerHour!$B$20,Usage!$C$5:$C$11,0),MATCH(UsagePerHour!MN$4,Usage!$D$3:$ABF$3,0)),"")</f>
        <v>377.99202797327234</v>
      </c>
      <c r="MO29" s="6">
        <f>IFERROR(INDEX(Sales!$D$5:$ABF$18,MATCH(UsagePerHour!$B29,Sales!$C$5:$C$18,0),MATCH(UsagePerHour!MO$4,Sales!$D$3:$ABF$3,0))/MO$2*INDEX(Usage!$D$5:$ABF$11,MATCH(UsagePerHour!$B$20,Usage!$C$5:$C$11,0),MATCH(UsagePerHour!MO$4,Usage!$D$3:$ABF$3,0)),"")</f>
        <v>70.368339622967866</v>
      </c>
      <c r="MP29" s="6">
        <f>IFERROR(INDEX(Sales!$D$5:$ABF$18,MATCH(UsagePerHour!$B29,Sales!$C$5:$C$18,0),MATCH(UsagePerHour!MP$4,Sales!$D$3:$ABF$3,0))/MP$2*INDEX(Usage!$D$5:$ABF$11,MATCH(UsagePerHour!$B$20,Usage!$C$5:$C$11,0),MATCH(UsagePerHour!MP$4,Usage!$D$3:$ABF$3,0)),"")</f>
        <v>25.636353145536486</v>
      </c>
      <c r="MQ29" s="6">
        <f>IFERROR(INDEX(Sales!$D$5:$ABF$18,MATCH(UsagePerHour!$B29,Sales!$C$5:$C$18,0),MATCH(UsagePerHour!MQ$4,Sales!$D$3:$ABF$3,0))/MQ$2*INDEX(Usage!$D$5:$ABF$11,MATCH(UsagePerHour!$B$20,Usage!$C$5:$C$11,0),MATCH(UsagePerHour!MQ$4,Usage!$D$3:$ABF$3,0)),"")</f>
        <v>46.06340119760479</v>
      </c>
      <c r="MR29" s="6">
        <f>IFERROR(INDEX(Sales!$D$5:$ABF$18,MATCH(UsagePerHour!$B29,Sales!$C$5:$C$18,0),MATCH(UsagePerHour!MR$4,Sales!$D$3:$ABF$3,0))/MR$2*INDEX(Usage!$D$5:$ABF$11,MATCH(UsagePerHour!$B$20,Usage!$C$5:$C$11,0),MATCH(UsagePerHour!MR$4,Usage!$D$3:$ABF$3,0)),"")</f>
        <v>18.005026929982048</v>
      </c>
      <c r="MS29" s="6">
        <f>IFERROR(INDEX(Sales!$D$5:$ABF$18,MATCH(UsagePerHour!$B29,Sales!$C$5:$C$18,0),MATCH(UsagePerHour!MS$4,Sales!$D$3:$ABF$3,0))/MS$2*INDEX(Usage!$D$5:$ABF$11,MATCH(UsagePerHour!$B$20,Usage!$C$5:$C$11,0),MATCH(UsagePerHour!MS$4,Usage!$D$3:$ABF$3,0)),"")</f>
        <v>36.929822998865909</v>
      </c>
      <c r="MT29" s="6">
        <f>IFERROR(INDEX(Sales!$D$5:$ABF$18,MATCH(UsagePerHour!$B29,Sales!$C$5:$C$18,0),MATCH(UsagePerHour!MT$4,Sales!$D$3:$ABF$3,0))/MT$2*INDEX(Usage!$D$5:$ABF$11,MATCH(UsagePerHour!$B$20,Usage!$C$5:$C$11,0),MATCH(UsagePerHour!MT$4,Usage!$D$3:$ABF$3,0)),"")</f>
        <v>43.996001677727385</v>
      </c>
      <c r="MU29" s="6">
        <f>IFERROR(INDEX(Sales!$D$5:$ABF$18,MATCH(UsagePerHour!$B29,Sales!$C$5:$C$18,0),MATCH(UsagePerHour!MU$4,Sales!$D$3:$ABF$3,0))/MU$2*INDEX(Usage!$D$5:$ABF$11,MATCH(UsagePerHour!$B$20,Usage!$C$5:$C$11,0),MATCH(UsagePerHour!MU$4,Usage!$D$3:$ABF$3,0)),"")</f>
        <v>226.52049597777008</v>
      </c>
      <c r="MV29" s="6">
        <f>IFERROR(INDEX(Sales!$D$5:$ABF$18,MATCH(UsagePerHour!$B29,Sales!$C$5:$C$18,0),MATCH(UsagePerHour!MV$4,Sales!$D$3:$ABF$3,0))/MV$2*INDEX(Usage!$D$5:$ABF$11,MATCH(UsagePerHour!$B$20,Usage!$C$5:$C$11,0),MATCH(UsagePerHour!MV$4,Usage!$D$3:$ABF$3,0)),"")</f>
        <v>47.999338721528289</v>
      </c>
      <c r="MW29" s="6">
        <f>IFERROR(INDEX(Sales!$D$5:$ABF$18,MATCH(UsagePerHour!$B29,Sales!$C$5:$C$18,0),MATCH(UsagePerHour!MW$4,Sales!$D$3:$ABF$3,0))/MW$2*INDEX(Usage!$D$5:$ABF$11,MATCH(UsagePerHour!$B$20,Usage!$C$5:$C$11,0),MATCH(UsagePerHour!MW$4,Usage!$D$3:$ABF$3,0)),"")</f>
        <v>23.630617420940002</v>
      </c>
      <c r="MX29" s="6">
        <f>IFERROR(INDEX(Sales!$D$5:$ABF$18,MATCH(UsagePerHour!$B29,Sales!$C$5:$C$18,0),MATCH(UsagePerHour!MX$4,Sales!$D$3:$ABF$3,0))/MX$2*INDEX(Usage!$D$5:$ABF$11,MATCH(UsagePerHour!$B$20,Usage!$C$5:$C$11,0),MATCH(UsagePerHour!MX$4,Usage!$D$3:$ABF$3,0)),"")</f>
        <v>19.455094732385422</v>
      </c>
      <c r="MY29" s="6">
        <f>IFERROR(INDEX(Sales!$D$5:$ABF$18,MATCH(UsagePerHour!$B29,Sales!$C$5:$C$18,0),MATCH(UsagePerHour!MY$4,Sales!$D$3:$ABF$3,0))/MY$2*INDEX(Usage!$D$5:$ABF$11,MATCH(UsagePerHour!$B$20,Usage!$C$5:$C$11,0),MATCH(UsagePerHour!MY$4,Usage!$D$3:$ABF$3,0)),"")</f>
        <v>88.452338418123574</v>
      </c>
      <c r="MZ29" s="6">
        <f>IFERROR(INDEX(Sales!$D$5:$ABF$18,MATCH(UsagePerHour!$B29,Sales!$C$5:$C$18,0),MATCH(UsagePerHour!MZ$4,Sales!$D$3:$ABF$3,0))/MZ$2*INDEX(Usage!$D$5:$ABF$11,MATCH(UsagePerHour!$B$20,Usage!$C$5:$C$11,0),MATCH(UsagePerHour!MZ$4,Usage!$D$3:$ABF$3,0)),"")</f>
        <v>25.680082975597109</v>
      </c>
      <c r="NA29" s="6">
        <f>IFERROR(INDEX(Sales!$D$5:$ABF$18,MATCH(UsagePerHour!$B29,Sales!$C$5:$C$18,0),MATCH(UsagePerHour!NA$4,Sales!$D$3:$ABF$3,0))/NA$2*INDEX(Usage!$D$5:$ABF$11,MATCH(UsagePerHour!$B$20,Usage!$C$5:$C$11,0),MATCH(UsagePerHour!NA$4,Usage!$D$3:$ABF$3,0)),"")</f>
        <v>34.526522947017646</v>
      </c>
      <c r="NB29" s="6">
        <f>IFERROR(INDEX(Sales!$D$5:$ABF$18,MATCH(UsagePerHour!$B29,Sales!$C$5:$C$18,0),MATCH(UsagePerHour!NB$4,Sales!$D$3:$ABF$3,0))/NB$2*INDEX(Usage!$D$5:$ABF$11,MATCH(UsagePerHour!$B$20,Usage!$C$5:$C$11,0),MATCH(UsagePerHour!NB$4,Usage!$D$3:$ABF$3,0)),"")</f>
        <v>477.55150513828767</v>
      </c>
      <c r="NC29" s="6">
        <f>IFERROR(INDEX(Sales!$D$5:$ABF$18,MATCH(UsagePerHour!$B29,Sales!$C$5:$C$18,0),MATCH(UsagePerHour!NC$4,Sales!$D$3:$ABF$3,0))/NC$2*INDEX(Usage!$D$5:$ABF$11,MATCH(UsagePerHour!$B$20,Usage!$C$5:$C$11,0),MATCH(UsagePerHour!NC$4,Usage!$D$3:$ABF$3,0)),"")</f>
        <v>27.512537962492466</v>
      </c>
      <c r="ND29" s="6">
        <f>IFERROR(INDEX(Sales!$D$5:$ABF$18,MATCH(UsagePerHour!$B29,Sales!$C$5:$C$18,0),MATCH(UsagePerHour!ND$4,Sales!$D$3:$ABF$3,0))/ND$2*INDEX(Usage!$D$5:$ABF$11,MATCH(UsagePerHour!$B$20,Usage!$C$5:$C$11,0),MATCH(UsagePerHour!ND$4,Usage!$D$3:$ABF$3,0)),"")</f>
        <v>41.861663766347931</v>
      </c>
      <c r="NE29" s="6">
        <f>IFERROR(INDEX(Sales!$D$5:$ABF$18,MATCH(UsagePerHour!$B29,Sales!$C$5:$C$18,0),MATCH(UsagePerHour!NE$4,Sales!$D$3:$ABF$3,0))/NE$2*INDEX(Usage!$D$5:$ABF$11,MATCH(UsagePerHour!$B$20,Usage!$C$5:$C$11,0),MATCH(UsagePerHour!NE$4,Usage!$D$3:$ABF$3,0)),"")</f>
        <v>17.725259142383511</v>
      </c>
      <c r="NF29" s="6">
        <f>IFERROR(INDEX(Sales!$D$5:$ABF$18,MATCH(UsagePerHour!$B29,Sales!$C$5:$C$18,0),MATCH(UsagePerHour!NF$4,Sales!$D$3:$ABF$3,0))/NF$2*INDEX(Usage!$D$5:$ABF$11,MATCH(UsagePerHour!$B$20,Usage!$C$5:$C$11,0),MATCH(UsagePerHour!NF$4,Usage!$D$3:$ABF$3,0)),"")</f>
        <v>26.100267187175014</v>
      </c>
      <c r="NG29" s="6">
        <f>IFERROR(INDEX(Sales!$D$5:$ABF$18,MATCH(UsagePerHour!$B29,Sales!$C$5:$C$18,0),MATCH(UsagePerHour!NG$4,Sales!$D$3:$ABF$3,0))/NG$2*INDEX(Usage!$D$5:$ABF$11,MATCH(UsagePerHour!$B$20,Usage!$C$5:$C$11,0),MATCH(UsagePerHour!NG$4,Usage!$D$3:$ABF$3,0)),"")</f>
        <v>61.263776646453145</v>
      </c>
      <c r="NH29" s="6">
        <f>IFERROR(INDEX(Sales!$D$5:$ABF$18,MATCH(UsagePerHour!$B29,Sales!$C$5:$C$18,0),MATCH(UsagePerHour!NH$4,Sales!$D$3:$ABF$3,0))/NH$2*INDEX(Usage!$D$5:$ABF$11,MATCH(UsagePerHour!$B$20,Usage!$C$5:$C$11,0),MATCH(UsagePerHour!NH$4,Usage!$D$3:$ABF$3,0)),"")</f>
        <v>26.76451487993879</v>
      </c>
      <c r="NI29" s="6">
        <f>IFERROR(INDEX(Sales!$D$5:$ABF$18,MATCH(UsagePerHour!$B29,Sales!$C$5:$C$18,0),MATCH(UsagePerHour!NI$4,Sales!$D$3:$ABF$3,0))/NI$2*INDEX(Usage!$D$5:$ABF$11,MATCH(UsagePerHour!$B$20,Usage!$C$5:$C$11,0),MATCH(UsagePerHour!NI$4,Usage!$D$3:$ABF$3,0)),"")</f>
        <v>276.45146648799363</v>
      </c>
      <c r="NJ29" s="6">
        <f>IFERROR(INDEX(Sales!$D$5:$ABF$18,MATCH(UsagePerHour!$B29,Sales!$C$5:$C$18,0),MATCH(UsagePerHour!NJ$4,Sales!$D$3:$ABF$3,0))/NJ$2*INDEX(Usage!$D$5:$ABF$11,MATCH(UsagePerHour!$B$20,Usage!$C$5:$C$11,0),MATCH(UsagePerHour!NJ$4,Usage!$D$3:$ABF$3,0)),"")</f>
        <v>73.504439310639043</v>
      </c>
      <c r="NK29" s="6">
        <f>IFERROR(INDEX(Sales!$D$5:$ABF$18,MATCH(UsagePerHour!$B29,Sales!$C$5:$C$18,0),MATCH(UsagePerHour!NK$4,Sales!$D$3:$ABF$3,0))/NK$2*INDEX(Usage!$D$5:$ABF$11,MATCH(UsagePerHour!$B$20,Usage!$C$5:$C$11,0),MATCH(UsagePerHour!NK$4,Usage!$D$3:$ABF$3,0)),"")</f>
        <v>31.082413000075814</v>
      </c>
      <c r="NL29" s="6">
        <f>IFERROR(INDEX(Sales!$D$5:$ABF$18,MATCH(UsagePerHour!$B29,Sales!$C$5:$C$18,0),MATCH(UsagePerHour!NL$4,Sales!$D$3:$ABF$3,0))/NL$2*INDEX(Usage!$D$5:$ABF$11,MATCH(UsagePerHour!$B$20,Usage!$C$5:$C$11,0),MATCH(UsagePerHour!NL$4,Usage!$D$3:$ABF$3,0)),"")</f>
        <v>34.882210879171112</v>
      </c>
      <c r="NM29" s="6">
        <f>IFERROR(INDEX(Sales!$D$5:$ABF$18,MATCH(UsagePerHour!$B29,Sales!$C$5:$C$18,0),MATCH(UsagePerHour!NM$4,Sales!$D$3:$ABF$3,0))/NM$2*INDEX(Usage!$D$5:$ABF$11,MATCH(UsagePerHour!$B$20,Usage!$C$5:$C$11,0),MATCH(UsagePerHour!NM$4,Usage!$D$3:$ABF$3,0)),"")</f>
        <v>47.12638479520276</v>
      </c>
      <c r="NN29" s="6">
        <f>IFERROR(INDEX(Sales!$D$5:$ABF$18,MATCH(UsagePerHour!$B29,Sales!$C$5:$C$18,0),MATCH(UsagePerHour!NN$4,Sales!$D$3:$ABF$3,0))/NN$2*INDEX(Usage!$D$5:$ABF$11,MATCH(UsagePerHour!$B$20,Usage!$C$5:$C$11,0),MATCH(UsagePerHour!NN$4,Usage!$D$3:$ABF$3,0)),"")</f>
        <v>36.841791858429346</v>
      </c>
      <c r="NO29" s="6">
        <f>IFERROR(INDEX(Sales!$D$5:$ABF$18,MATCH(UsagePerHour!$B29,Sales!$C$5:$C$18,0),MATCH(UsagePerHour!NO$4,Sales!$D$3:$ABF$3,0))/NO$2*INDEX(Usage!$D$5:$ABF$11,MATCH(UsagePerHour!$B$20,Usage!$C$5:$C$11,0),MATCH(UsagePerHour!NO$4,Usage!$D$3:$ABF$3,0)),"")</f>
        <v>14.259402088438609</v>
      </c>
      <c r="NP29" s="6">
        <f>IFERROR(INDEX(Sales!$D$5:$ABF$18,MATCH(UsagePerHour!$B29,Sales!$C$5:$C$18,0),MATCH(UsagePerHour!NP$4,Sales!$D$3:$ABF$3,0))/NP$2*INDEX(Usage!$D$5:$ABF$11,MATCH(UsagePerHour!$B$20,Usage!$C$5:$C$11,0),MATCH(UsagePerHour!NP$4,Usage!$D$3:$ABF$3,0)),"")</f>
        <v>358.58020578288688</v>
      </c>
      <c r="NQ29" s="6">
        <f>IFERROR(INDEX(Sales!$D$5:$ABF$18,MATCH(UsagePerHour!$B29,Sales!$C$5:$C$18,0),MATCH(UsagePerHour!NQ$4,Sales!$D$3:$ABF$3,0))/NQ$2*INDEX(Usage!$D$5:$ABF$11,MATCH(UsagePerHour!$B$20,Usage!$C$5:$C$11,0),MATCH(UsagePerHour!NQ$4,Usage!$D$3:$ABF$3,0)),"")</f>
        <v>26.888460054033192</v>
      </c>
      <c r="NR29" s="6">
        <f>IFERROR(INDEX(Sales!$D$5:$ABF$18,MATCH(UsagePerHour!$B29,Sales!$C$5:$C$18,0),MATCH(UsagePerHour!NR$4,Sales!$D$3:$ABF$3,0))/NR$2*INDEX(Usage!$D$5:$ABF$11,MATCH(UsagePerHour!$B$20,Usage!$C$5:$C$11,0),MATCH(UsagePerHour!NR$4,Usage!$D$3:$ABF$3,0)),"")</f>
        <v>55.237464542410478</v>
      </c>
      <c r="NS29" s="6">
        <f>IFERROR(INDEX(Sales!$D$5:$ABF$18,MATCH(UsagePerHour!$B29,Sales!$C$5:$C$18,0),MATCH(UsagePerHour!NS$4,Sales!$D$3:$ABF$3,0))/NS$2*INDEX(Usage!$D$5:$ABF$11,MATCH(UsagePerHour!$B$20,Usage!$C$5:$C$11,0),MATCH(UsagePerHour!NS$4,Usage!$D$3:$ABF$3,0)),"")</f>
        <v>14.502410557896745</v>
      </c>
      <c r="NT29" s="6">
        <f>IFERROR(INDEX(Sales!$D$5:$ABF$18,MATCH(UsagePerHour!$B29,Sales!$C$5:$C$18,0),MATCH(UsagePerHour!NT$4,Sales!$D$3:$ABF$3,0))/NT$2*INDEX(Usage!$D$5:$ABF$11,MATCH(UsagePerHour!$B$20,Usage!$C$5:$C$11,0),MATCH(UsagePerHour!NT$4,Usage!$D$3:$ABF$3,0)),"")</f>
        <v>38.420675235467229</v>
      </c>
      <c r="NU29" s="6">
        <f>IFERROR(INDEX(Sales!$D$5:$ABF$18,MATCH(UsagePerHour!$B29,Sales!$C$5:$C$18,0),MATCH(UsagePerHour!NU$4,Sales!$D$3:$ABF$3,0))/NU$2*INDEX(Usage!$D$5:$ABF$11,MATCH(UsagePerHour!$B$20,Usage!$C$5:$C$11,0),MATCH(UsagePerHour!NU$4,Usage!$D$3:$ABF$3,0)),"")</f>
        <v>36.068823831535695</v>
      </c>
      <c r="NV29" s="6">
        <f>IFERROR(INDEX(Sales!$D$5:$ABF$18,MATCH(UsagePerHour!$B29,Sales!$C$5:$C$18,0),MATCH(UsagePerHour!NV$4,Sales!$D$3:$ABF$3,0))/NV$2*INDEX(Usage!$D$5:$ABF$11,MATCH(UsagePerHour!$B$20,Usage!$C$5:$C$11,0),MATCH(UsagePerHour!NV$4,Usage!$D$3:$ABF$3,0)),"")</f>
        <v>31.054323575653214</v>
      </c>
      <c r="NW29" s="6">
        <f>IFERROR(INDEX(Sales!$D$5:$ABF$18,MATCH(UsagePerHour!$B29,Sales!$C$5:$C$18,0),MATCH(UsagePerHour!NW$4,Sales!$D$3:$ABF$3,0))/NW$2*INDEX(Usage!$D$5:$ABF$11,MATCH(UsagePerHour!$B$20,Usage!$C$5:$C$11,0),MATCH(UsagePerHour!NW$4,Usage!$D$3:$ABF$3,0)),"")</f>
        <v>236.71232852533555</v>
      </c>
      <c r="NX29" s="6">
        <f>IFERROR(INDEX(Sales!$D$5:$ABF$18,MATCH(UsagePerHour!$B29,Sales!$C$5:$C$18,0),MATCH(UsagePerHour!NX$4,Sales!$D$3:$ABF$3,0))/NX$2*INDEX(Usage!$D$5:$ABF$11,MATCH(UsagePerHour!$B$20,Usage!$C$5:$C$11,0),MATCH(UsagePerHour!NX$4,Usage!$D$3:$ABF$3,0)),"")</f>
        <v>36.733488562893974</v>
      </c>
      <c r="NY29" s="6">
        <f>IFERROR(INDEX(Sales!$D$5:$ABF$18,MATCH(UsagePerHour!$B29,Sales!$C$5:$C$18,0),MATCH(UsagePerHour!NY$4,Sales!$D$3:$ABF$3,0))/NY$2*INDEX(Usage!$D$5:$ABF$11,MATCH(UsagePerHour!$B$20,Usage!$C$5:$C$11,0),MATCH(UsagePerHour!NY$4,Usage!$D$3:$ABF$3,0)),"")</f>
        <v>46.010363510984142</v>
      </c>
      <c r="NZ29" s="6">
        <f>IFERROR(INDEX(Sales!$D$5:$ABF$18,MATCH(UsagePerHour!$B29,Sales!$C$5:$C$18,0),MATCH(UsagePerHour!NZ$4,Sales!$D$3:$ABF$3,0))/NZ$2*INDEX(Usage!$D$5:$ABF$11,MATCH(UsagePerHour!$B$20,Usage!$C$5:$C$11,0),MATCH(UsagePerHour!NZ$4,Usage!$D$3:$ABF$3,0)),"")</f>
        <v>19.730672025554171</v>
      </c>
      <c r="OA29" s="6">
        <f>IFERROR(INDEX(Sales!$D$5:$ABF$18,MATCH(UsagePerHour!$B29,Sales!$C$5:$C$18,0),MATCH(UsagePerHour!OA$4,Sales!$D$3:$ABF$3,0))/OA$2*INDEX(Usage!$D$5:$ABF$11,MATCH(UsagePerHour!$B$20,Usage!$C$5:$C$11,0),MATCH(UsagePerHour!OA$4,Usage!$D$3:$ABF$3,0)),"")</f>
        <v>65.692911412591556</v>
      </c>
      <c r="OB29" s="6">
        <f>IFERROR(INDEX(Sales!$D$5:$ABF$18,MATCH(UsagePerHour!$B29,Sales!$C$5:$C$18,0),MATCH(UsagePerHour!OB$4,Sales!$D$3:$ABF$3,0))/OB$2*INDEX(Usage!$D$5:$ABF$11,MATCH(UsagePerHour!$B$20,Usage!$C$5:$C$11,0),MATCH(UsagePerHour!OB$4,Usage!$D$3:$ABF$3,0)),"")</f>
        <v>38.363762215725387</v>
      </c>
      <c r="OC29" s="6">
        <f>IFERROR(INDEX(Sales!$D$5:$ABF$18,MATCH(UsagePerHour!$B29,Sales!$C$5:$C$18,0),MATCH(UsagePerHour!OC$4,Sales!$D$3:$ABF$3,0))/OC$2*INDEX(Usage!$D$5:$ABF$11,MATCH(UsagePerHour!$B$20,Usage!$C$5:$C$11,0),MATCH(UsagePerHour!OC$4,Usage!$D$3:$ABF$3,0)),"")</f>
        <v>42.273832474411229</v>
      </c>
      <c r="OD29" s="6">
        <f>IFERROR(INDEX(Sales!$D$5:$ABF$18,MATCH(UsagePerHour!$B29,Sales!$C$5:$C$18,0),MATCH(UsagePerHour!OD$4,Sales!$D$3:$ABF$3,0))/OD$2*INDEX(Usage!$D$5:$ABF$11,MATCH(UsagePerHour!$B$20,Usage!$C$5:$C$11,0),MATCH(UsagePerHour!OD$4,Usage!$D$3:$ABF$3,0)),"")</f>
        <v>308.01630921115208</v>
      </c>
      <c r="OE29" s="6">
        <f>IFERROR(INDEX(Sales!$D$5:$ABF$18,MATCH(UsagePerHour!$B29,Sales!$C$5:$C$18,0),MATCH(UsagePerHour!OE$4,Sales!$D$3:$ABF$3,0))/OE$2*INDEX(Usage!$D$5:$ABF$11,MATCH(UsagePerHour!$B$20,Usage!$C$5:$C$11,0),MATCH(UsagePerHour!OE$4,Usage!$D$3:$ABF$3,0)),"")</f>
        <v>19.795521459672401</v>
      </c>
      <c r="OF29" s="6">
        <f>IFERROR(INDEX(Sales!$D$5:$ABF$18,MATCH(UsagePerHour!$B29,Sales!$C$5:$C$18,0),MATCH(UsagePerHour!OF$4,Sales!$D$3:$ABF$3,0))/OF$2*INDEX(Usage!$D$5:$ABF$11,MATCH(UsagePerHour!$B$20,Usage!$C$5:$C$11,0),MATCH(UsagePerHour!OF$4,Usage!$D$3:$ABF$3,0)),"")</f>
        <v>44.212187115860004</v>
      </c>
      <c r="OG29" s="6">
        <f>IFERROR(INDEX(Sales!$D$5:$ABF$18,MATCH(UsagePerHour!$B29,Sales!$C$5:$C$18,0),MATCH(UsagePerHour!OG$4,Sales!$D$3:$ABF$3,0))/OG$2*INDEX(Usage!$D$5:$ABF$11,MATCH(UsagePerHour!$B$20,Usage!$C$5:$C$11,0),MATCH(UsagePerHour!OG$4,Usage!$D$3:$ABF$3,0)),"")</f>
        <v>23.18958203368684</v>
      </c>
      <c r="OH29" s="6">
        <f>IFERROR(INDEX(Sales!$D$5:$ABF$18,MATCH(UsagePerHour!$B29,Sales!$C$5:$C$18,0),MATCH(UsagePerHour!OH$4,Sales!$D$3:$ABF$3,0))/OH$2*INDEX(Usage!$D$5:$ABF$11,MATCH(UsagePerHour!$B$20,Usage!$C$5:$C$11,0),MATCH(UsagePerHour!OH$4,Usage!$D$3:$ABF$3,0)),"")</f>
        <v>57.08902303329581</v>
      </c>
      <c r="OI29" s="6">
        <f>IFERROR(INDEX(Sales!$D$5:$ABF$18,MATCH(UsagePerHour!$B29,Sales!$C$5:$C$18,0),MATCH(UsagePerHour!OI$4,Sales!$D$3:$ABF$3,0))/OI$2*INDEX(Usage!$D$5:$ABF$11,MATCH(UsagePerHour!$B$20,Usage!$C$5:$C$11,0),MATCH(UsagePerHour!OI$4,Usage!$D$3:$ABF$3,0)),"")</f>
        <v>23.294452789347655</v>
      </c>
      <c r="OJ29" s="6">
        <f>IFERROR(INDEX(Sales!$D$5:$ABF$18,MATCH(UsagePerHour!$B29,Sales!$C$5:$C$18,0),MATCH(UsagePerHour!OJ$4,Sales!$D$3:$ABF$3,0))/OJ$2*INDEX(Usage!$D$5:$ABF$11,MATCH(UsagePerHour!$B$20,Usage!$C$5:$C$11,0),MATCH(UsagePerHour!OJ$4,Usage!$D$3:$ABF$3,0)),"")</f>
        <v>22.583921846640575</v>
      </c>
      <c r="OK29" s="6">
        <f>IFERROR(INDEX(Sales!$D$5:$ABF$18,MATCH(UsagePerHour!$B29,Sales!$C$5:$C$18,0),MATCH(UsagePerHour!OK$4,Sales!$D$3:$ABF$3,0))/OK$2*INDEX(Usage!$D$5:$ABF$11,MATCH(UsagePerHour!$B$20,Usage!$C$5:$C$11,0),MATCH(UsagePerHour!OK$4,Usage!$D$3:$ABF$3,0)),"")</f>
        <v>258.31250352191034</v>
      </c>
      <c r="OL29" s="6">
        <f>IFERROR(INDEX(Sales!$D$5:$ABF$18,MATCH(UsagePerHour!$B29,Sales!$C$5:$C$18,0),MATCH(UsagePerHour!OL$4,Sales!$D$3:$ABF$3,0))/OL$2*INDEX(Usage!$D$5:$ABF$11,MATCH(UsagePerHour!$B$20,Usage!$C$5:$C$11,0),MATCH(UsagePerHour!OL$4,Usage!$D$3:$ABF$3,0)),"")</f>
        <v>9.039753970402824</v>
      </c>
      <c r="OM29" s="6">
        <f>IFERROR(INDEX(Sales!$D$5:$ABF$18,MATCH(UsagePerHour!$B29,Sales!$C$5:$C$18,0),MATCH(UsagePerHour!OM$4,Sales!$D$3:$ABF$3,0))/OM$2*INDEX(Usage!$D$5:$ABF$11,MATCH(UsagePerHour!$B$20,Usage!$C$5:$C$11,0),MATCH(UsagePerHour!OM$4,Usage!$D$3:$ABF$3,0)),"")</f>
        <v>27.753733769760387</v>
      </c>
      <c r="ON29" s="6">
        <f>IFERROR(INDEX(Sales!$D$5:$ABF$18,MATCH(UsagePerHour!$B29,Sales!$C$5:$C$18,0),MATCH(UsagePerHour!ON$4,Sales!$D$3:$ABF$3,0))/ON$2*INDEX(Usage!$D$5:$ABF$11,MATCH(UsagePerHour!$B$20,Usage!$C$5:$C$11,0),MATCH(UsagePerHour!ON$4,Usage!$D$3:$ABF$3,0)),"")</f>
        <v>19.314378655271909</v>
      </c>
      <c r="OO29" s="6">
        <f>IFERROR(INDEX(Sales!$D$5:$ABF$18,MATCH(UsagePerHour!$B29,Sales!$C$5:$C$18,0),MATCH(UsagePerHour!OO$4,Sales!$D$3:$ABF$3,0))/OO$2*INDEX(Usage!$D$5:$ABF$11,MATCH(UsagePerHour!$B$20,Usage!$C$5:$C$11,0),MATCH(UsagePerHour!OO$4,Usage!$D$3:$ABF$3,0)),"")</f>
        <v>78.063812710376553</v>
      </c>
      <c r="OP29" s="6">
        <f>IFERROR(INDEX(Sales!$D$5:$ABF$18,MATCH(UsagePerHour!$B29,Sales!$C$5:$C$18,0),MATCH(UsagePerHour!OP$4,Sales!$D$3:$ABF$3,0))/OP$2*INDEX(Usage!$D$5:$ABF$11,MATCH(UsagePerHour!$B$20,Usage!$C$5:$C$11,0),MATCH(UsagePerHour!OP$4,Usage!$D$3:$ABF$3,0)),"")</f>
        <v>43.376492312141778</v>
      </c>
      <c r="OQ29" s="6">
        <f>IFERROR(INDEX(Sales!$D$5:$ABF$18,MATCH(UsagePerHour!$B29,Sales!$C$5:$C$18,0),MATCH(UsagePerHour!OQ$4,Sales!$D$3:$ABF$3,0))/OQ$2*INDEX(Usage!$D$5:$ABF$11,MATCH(UsagePerHour!$B$20,Usage!$C$5:$C$11,0),MATCH(UsagePerHour!OQ$4,Usage!$D$3:$ABF$3,0)),"")</f>
        <v>32.863280904550649</v>
      </c>
      <c r="OR29" s="6">
        <f>IFERROR(INDEX(Sales!$D$5:$ABF$18,MATCH(UsagePerHour!$B29,Sales!$C$5:$C$18,0),MATCH(UsagePerHour!OR$4,Sales!$D$3:$ABF$3,0))/OR$2*INDEX(Usage!$D$5:$ABF$11,MATCH(UsagePerHour!$B$20,Usage!$C$5:$C$11,0),MATCH(UsagePerHour!OR$4,Usage!$D$3:$ABF$3,0)),"")</f>
        <v>260.59761903093226</v>
      </c>
      <c r="OS29" s="6">
        <f>IFERROR(INDEX(Sales!$D$5:$ABF$18,MATCH(UsagePerHour!$B29,Sales!$C$5:$C$18,0),MATCH(UsagePerHour!OS$4,Sales!$D$3:$ABF$3,0))/OS$2*INDEX(Usage!$D$5:$ABF$11,MATCH(UsagePerHour!$B$20,Usage!$C$5:$C$11,0),MATCH(UsagePerHour!OS$4,Usage!$D$3:$ABF$3,0)),"")</f>
        <v>18.666449230122364</v>
      </c>
      <c r="OT29" s="6">
        <f>IFERROR(INDEX(Sales!$D$5:$ABF$18,MATCH(UsagePerHour!$B29,Sales!$C$5:$C$18,0),MATCH(UsagePerHour!OT$4,Sales!$D$3:$ABF$3,0))/OT$2*INDEX(Usage!$D$5:$ABF$11,MATCH(UsagePerHour!$B$20,Usage!$C$5:$C$11,0),MATCH(UsagePerHour!OT$4,Usage!$D$3:$ABF$3,0)),"")</f>
        <v>14.294039294616088</v>
      </c>
      <c r="OU29" s="6">
        <f>IFERROR(INDEX(Sales!$D$5:$ABF$18,MATCH(UsagePerHour!$B29,Sales!$C$5:$C$18,0),MATCH(UsagePerHour!OU$4,Sales!$D$3:$ABF$3,0))/OU$2*INDEX(Usage!$D$5:$ABF$11,MATCH(UsagePerHour!$B$20,Usage!$C$5:$C$11,0),MATCH(UsagePerHour!OU$4,Usage!$D$3:$ABF$3,0)),"")</f>
        <v>14.627101874100894</v>
      </c>
      <c r="OV29" s="6">
        <f>IFERROR(INDEX(Sales!$D$5:$ABF$18,MATCH(UsagePerHour!$B29,Sales!$C$5:$C$18,0),MATCH(UsagePerHour!OV$4,Sales!$D$3:$ABF$3,0))/OV$2*INDEX(Usage!$D$5:$ABF$11,MATCH(UsagePerHour!$B$20,Usage!$C$5:$C$11,0),MATCH(UsagePerHour!OV$4,Usage!$D$3:$ABF$3,0)),"")</f>
        <v>103.72574801440909</v>
      </c>
      <c r="OW29" s="6">
        <f>IFERROR(INDEX(Sales!$D$5:$ABF$18,MATCH(UsagePerHour!$B29,Sales!$C$5:$C$18,0),MATCH(UsagePerHour!OW$4,Sales!$D$3:$ABF$3,0))/OW$2*INDEX(Usage!$D$5:$ABF$11,MATCH(UsagePerHour!$B$20,Usage!$C$5:$C$11,0),MATCH(UsagePerHour!OW$4,Usage!$D$3:$ABF$3,0)),"")</f>
        <v>17.64659300834245</v>
      </c>
      <c r="OX29" s="6">
        <f>IFERROR(INDEX(Sales!$D$5:$ABF$18,MATCH(UsagePerHour!$B29,Sales!$C$5:$C$18,0),MATCH(UsagePerHour!OX$4,Sales!$D$3:$ABF$3,0))/OX$2*INDEX(Usage!$D$5:$ABF$11,MATCH(UsagePerHour!$B$20,Usage!$C$5:$C$11,0),MATCH(UsagePerHour!OX$4,Usage!$D$3:$ABF$3,0)),"")</f>
        <v>31.081297863084107</v>
      </c>
      <c r="OY29" s="6">
        <f>IFERROR(INDEX(Sales!$D$5:$ABF$18,MATCH(UsagePerHour!$B29,Sales!$C$5:$C$18,0),MATCH(UsagePerHour!OY$4,Sales!$D$3:$ABF$3,0))/OY$2*INDEX(Usage!$D$5:$ABF$11,MATCH(UsagePerHour!$B$20,Usage!$C$5:$C$11,0),MATCH(UsagePerHour!OY$4,Usage!$D$3:$ABF$3,0)),"")</f>
        <v>291.27028981196764</v>
      </c>
      <c r="OZ29" s="6">
        <f>IFERROR(INDEX(Sales!$D$5:$ABF$18,MATCH(UsagePerHour!$B29,Sales!$C$5:$C$18,0),MATCH(UsagePerHour!OZ$4,Sales!$D$3:$ABF$3,0))/OZ$2*INDEX(Usage!$D$5:$ABF$11,MATCH(UsagePerHour!$B$20,Usage!$C$5:$C$11,0),MATCH(UsagePerHour!OZ$4,Usage!$D$3:$ABF$3,0)),"")</f>
        <v>27.192755436398574</v>
      </c>
      <c r="PA29" s="6">
        <f>IFERROR(INDEX(Sales!$D$5:$ABF$18,MATCH(UsagePerHour!$B29,Sales!$C$5:$C$18,0),MATCH(UsagePerHour!PA$4,Sales!$D$3:$ABF$3,0))/PA$2*INDEX(Usage!$D$5:$ABF$11,MATCH(UsagePerHour!$B$20,Usage!$C$5:$C$11,0),MATCH(UsagePerHour!PA$4,Usage!$D$3:$ABF$3,0)),"")</f>
        <v>4.2314163987065934</v>
      </c>
      <c r="PB29" s="6">
        <f>IFERROR(INDEX(Sales!$D$5:$ABF$18,MATCH(UsagePerHour!$B29,Sales!$C$5:$C$18,0),MATCH(UsagePerHour!PB$4,Sales!$D$3:$ABF$3,0))/PB$2*INDEX(Usage!$D$5:$ABF$11,MATCH(UsagePerHour!$B$20,Usage!$C$5:$C$11,0),MATCH(UsagePerHour!PB$4,Usage!$D$3:$ABF$3,0)),"")</f>
        <v>5.0698891438409861</v>
      </c>
      <c r="PC29" s="6">
        <f>IFERROR(INDEX(Sales!$D$5:$ABF$18,MATCH(UsagePerHour!$B29,Sales!$C$5:$C$18,0),MATCH(UsagePerHour!PC$4,Sales!$D$3:$ABF$3,0))/PC$2*INDEX(Usage!$D$5:$ABF$11,MATCH(UsagePerHour!$B$20,Usage!$C$5:$C$11,0),MATCH(UsagePerHour!PC$4,Usage!$D$3:$ABF$3,0)),"")</f>
        <v>6.3620936494837546</v>
      </c>
      <c r="PD29" s="6">
        <f>IFERROR(INDEX(Sales!$D$5:$ABF$18,MATCH(UsagePerHour!$B29,Sales!$C$5:$C$18,0),MATCH(UsagePerHour!PD$4,Sales!$D$3:$ABF$3,0))/PD$2*INDEX(Usage!$D$5:$ABF$11,MATCH(UsagePerHour!$B$20,Usage!$C$5:$C$11,0),MATCH(UsagePerHour!PD$4,Usage!$D$3:$ABF$3,0)),"")</f>
        <v>20.094839190145567</v>
      </c>
      <c r="PE29" s="6">
        <f>IFERROR(INDEX(Sales!$D$5:$ABF$18,MATCH(UsagePerHour!$B29,Sales!$C$5:$C$18,0),MATCH(UsagePerHour!PE$4,Sales!$D$3:$ABF$3,0))/PE$2*INDEX(Usage!$D$5:$ABF$11,MATCH(UsagePerHour!$B$20,Usage!$C$5:$C$11,0),MATCH(UsagePerHour!PE$4,Usage!$D$3:$ABF$3,0)),"")</f>
        <v>6.0139701241321264</v>
      </c>
      <c r="PF29" s="6">
        <f>IFERROR(INDEX(Sales!$D$5:$ABF$18,MATCH(UsagePerHour!$B29,Sales!$C$5:$C$18,0),MATCH(UsagePerHour!PF$4,Sales!$D$3:$ABF$3,0))/PF$2*INDEX(Usage!$D$5:$ABF$11,MATCH(UsagePerHour!$B$20,Usage!$C$5:$C$11,0),MATCH(UsagePerHour!PF$4,Usage!$D$3:$ABF$3,0)),"")</f>
        <v>54.006748004984239</v>
      </c>
      <c r="PG29" s="6">
        <f>IFERROR(INDEX(Sales!$D$5:$ABF$18,MATCH(UsagePerHour!$B29,Sales!$C$5:$C$18,0),MATCH(UsagePerHour!PG$4,Sales!$D$3:$ABF$3,0))/PG$2*INDEX(Usage!$D$5:$ABF$11,MATCH(UsagePerHour!$B$20,Usage!$C$5:$C$11,0),MATCH(UsagePerHour!PG$4,Usage!$D$3:$ABF$3,0)),"")</f>
        <v>12.932708768465286</v>
      </c>
      <c r="PH29" s="6">
        <f>IFERROR(INDEX(Sales!$D$5:$ABF$18,MATCH(UsagePerHour!$B29,Sales!$C$5:$C$18,0),MATCH(UsagePerHour!PH$4,Sales!$D$3:$ABF$3,0))/PH$2*INDEX(Usage!$D$5:$ABF$11,MATCH(UsagePerHour!$B$20,Usage!$C$5:$C$11,0),MATCH(UsagePerHour!PH$4,Usage!$D$3:$ABF$3,0)),"")</f>
        <v>24.054501323322526</v>
      </c>
      <c r="PI29" s="6">
        <f>IFERROR(INDEX(Sales!$D$5:$ABF$18,MATCH(UsagePerHour!$B29,Sales!$C$5:$C$18,0),MATCH(UsagePerHour!PI$4,Sales!$D$3:$ABF$3,0))/PI$2*INDEX(Usage!$D$5:$ABF$11,MATCH(UsagePerHour!$B$20,Usage!$C$5:$C$11,0),MATCH(UsagePerHour!PI$4,Usage!$D$3:$ABF$3,0)),"")</f>
        <v>7.9404657889186829</v>
      </c>
      <c r="PJ29" s="6">
        <f>IFERROR(INDEX(Sales!$D$5:$ABF$18,MATCH(UsagePerHour!$B29,Sales!$C$5:$C$18,0),MATCH(UsagePerHour!PJ$4,Sales!$D$3:$ABF$3,0))/PJ$2*INDEX(Usage!$D$5:$ABF$11,MATCH(UsagePerHour!$B$20,Usage!$C$5:$C$11,0),MATCH(UsagePerHour!PJ$4,Usage!$D$3:$ABF$3,0)),"")</f>
        <v>19.596773236526346</v>
      </c>
      <c r="PK29" s="6">
        <f>IFERROR(INDEX(Sales!$D$5:$ABF$18,MATCH(UsagePerHour!$B29,Sales!$C$5:$C$18,0),MATCH(UsagePerHour!PK$4,Sales!$D$3:$ABF$3,0))/PK$2*INDEX(Usage!$D$5:$ABF$11,MATCH(UsagePerHour!$B$20,Usage!$C$5:$C$11,0),MATCH(UsagePerHour!PK$4,Usage!$D$3:$ABF$3,0)),"")</f>
        <v>3.7538476617138685</v>
      </c>
      <c r="PL29" s="6">
        <f>IFERROR(INDEX(Sales!$D$5:$ABF$18,MATCH(UsagePerHour!$B29,Sales!$C$5:$C$18,0),MATCH(UsagePerHour!PL$4,Sales!$D$3:$ABF$3,0))/PL$2*INDEX(Usage!$D$5:$ABF$11,MATCH(UsagePerHour!$B$20,Usage!$C$5:$C$11,0),MATCH(UsagePerHour!PL$4,Usage!$D$3:$ABF$3,0)),"")</f>
        <v>4.8024519750401078</v>
      </c>
      <c r="PM29" s="6">
        <f>IFERROR(INDEX(Sales!$D$5:$ABF$18,MATCH(UsagePerHour!$B29,Sales!$C$5:$C$18,0),MATCH(UsagePerHour!PM$4,Sales!$D$3:$ABF$3,0))/PM$2*INDEX(Usage!$D$5:$ABF$11,MATCH(UsagePerHour!$B$20,Usage!$C$5:$C$11,0),MATCH(UsagePerHour!PM$4,Usage!$D$3:$ABF$3,0)),"")</f>
        <v>109.15362955416342</v>
      </c>
      <c r="PN29" s="6">
        <f>IFERROR(INDEX(Sales!$D$5:$ABF$18,MATCH(UsagePerHour!$B29,Sales!$C$5:$C$18,0),MATCH(UsagePerHour!PN$4,Sales!$D$3:$ABF$3,0))/PN$2*INDEX(Usage!$D$5:$ABF$11,MATCH(UsagePerHour!$B$20,Usage!$C$5:$C$11,0),MATCH(UsagePerHour!PN$4,Usage!$D$3:$ABF$3,0)),"")</f>
        <v>14.828647620622649</v>
      </c>
      <c r="PO29" s="6">
        <f>IFERROR(INDEX(Sales!$D$5:$ABF$18,MATCH(UsagePerHour!$B29,Sales!$C$5:$C$18,0),MATCH(UsagePerHour!PO$4,Sales!$D$3:$ABF$3,0))/PO$2*INDEX(Usage!$D$5:$ABF$11,MATCH(UsagePerHour!$B$20,Usage!$C$5:$C$11,0),MATCH(UsagePerHour!PO$4,Usage!$D$3:$ABF$3,0)),"")</f>
        <v>35.035456513161748</v>
      </c>
      <c r="PP29" s="6">
        <f>IFERROR(INDEX(Sales!$D$5:$ABF$18,MATCH(UsagePerHour!$B29,Sales!$C$5:$C$18,0),MATCH(UsagePerHour!PP$4,Sales!$D$3:$ABF$3,0))/PP$2*INDEX(Usage!$D$5:$ABF$11,MATCH(UsagePerHour!$B$20,Usage!$C$5:$C$11,0),MATCH(UsagePerHour!PP$4,Usage!$D$3:$ABF$3,0)),"")</f>
        <v>3.628938906752412</v>
      </c>
      <c r="PQ29" s="6">
        <f>IFERROR(INDEX(Sales!$D$5:$ABF$18,MATCH(UsagePerHour!$B29,Sales!$C$5:$C$18,0),MATCH(UsagePerHour!PQ$4,Sales!$D$3:$ABF$3,0))/PQ$2*INDEX(Usage!$D$5:$ABF$11,MATCH(UsagePerHour!$B$20,Usage!$C$5:$C$11,0),MATCH(UsagePerHour!PQ$4,Usage!$D$3:$ABF$3,0)),"")</f>
        <v>7.1234849393975752</v>
      </c>
      <c r="PR29" s="6">
        <f>IFERROR(INDEX(Sales!$D$5:$ABF$18,MATCH(UsagePerHour!$B29,Sales!$C$5:$C$18,0),MATCH(UsagePerHour!PR$4,Sales!$D$3:$ABF$3,0))/PR$2*INDEX(Usage!$D$5:$ABF$11,MATCH(UsagePerHour!$B$20,Usage!$C$5:$C$11,0),MATCH(UsagePerHour!PR$4,Usage!$D$3:$ABF$3,0)),"")</f>
        <v>29.16683460365379</v>
      </c>
      <c r="PS29" s="6">
        <f>IFERROR(INDEX(Sales!$D$5:$ABF$18,MATCH(UsagePerHour!$B29,Sales!$C$5:$C$18,0),MATCH(UsagePerHour!PS$4,Sales!$D$3:$ABF$3,0))/PS$2*INDEX(Usage!$D$5:$ABF$11,MATCH(UsagePerHour!$B$20,Usage!$C$5:$C$11,0),MATCH(UsagePerHour!PS$4,Usage!$D$3:$ABF$3,0)),"")</f>
        <v>10.316388317084765</v>
      </c>
      <c r="PT29" s="6">
        <f>IFERROR(INDEX(Sales!$D$5:$ABF$18,MATCH(UsagePerHour!$B29,Sales!$C$5:$C$18,0),MATCH(UsagePerHour!PT$4,Sales!$D$3:$ABF$3,0))/PT$2*INDEX(Usage!$D$5:$ABF$11,MATCH(UsagePerHour!$B$20,Usage!$C$5:$C$11,0),MATCH(UsagePerHour!PT$4,Usage!$D$3:$ABF$3,0)),"")</f>
        <v>91.134695330197303</v>
      </c>
      <c r="PU29" s="6">
        <f>IFERROR(INDEX(Sales!$D$5:$ABF$18,MATCH(UsagePerHour!$B29,Sales!$C$5:$C$18,0),MATCH(UsagePerHour!PU$4,Sales!$D$3:$ABF$3,0))/PU$2*INDEX(Usage!$D$5:$ABF$11,MATCH(UsagePerHour!$B$20,Usage!$C$5:$C$11,0),MATCH(UsagePerHour!PU$4,Usage!$D$3:$ABF$3,0)),"")</f>
        <v>2.2676702565459466</v>
      </c>
      <c r="PV29" s="6">
        <f>IFERROR(INDEX(Sales!$D$5:$ABF$18,MATCH(UsagePerHour!$B29,Sales!$C$5:$C$18,0),MATCH(UsagePerHour!PV$4,Sales!$D$3:$ABF$3,0))/PV$2*INDEX(Usage!$D$5:$ABF$11,MATCH(UsagePerHour!$B$20,Usage!$C$5:$C$11,0),MATCH(UsagePerHour!PV$4,Usage!$D$3:$ABF$3,0)),"")</f>
        <v>8.1377064449198393</v>
      </c>
      <c r="PW29" s="6">
        <f>IFERROR(INDEX(Sales!$D$5:$ABF$18,MATCH(UsagePerHour!$B29,Sales!$C$5:$C$18,0),MATCH(UsagePerHour!PW$4,Sales!$D$3:$ABF$3,0))/PW$2*INDEX(Usage!$D$5:$ABF$11,MATCH(UsagePerHour!$B$20,Usage!$C$5:$C$11,0),MATCH(UsagePerHour!PW$4,Usage!$D$3:$ABF$3,0)),"")</f>
        <v>19.403798250091516</v>
      </c>
      <c r="PX29" s="6">
        <f>IFERROR(INDEX(Sales!$D$5:$ABF$18,MATCH(UsagePerHour!$B29,Sales!$C$5:$C$18,0),MATCH(UsagePerHour!PX$4,Sales!$D$3:$ABF$3,0))/PX$2*INDEX(Usage!$D$5:$ABF$11,MATCH(UsagePerHour!$B$20,Usage!$C$5:$C$11,0),MATCH(UsagePerHour!PX$4,Usage!$D$3:$ABF$3,0)),"")</f>
        <v>37.351478076084838</v>
      </c>
      <c r="PY29" s="6">
        <f>IFERROR(INDEX(Sales!$D$5:$ABF$18,MATCH(UsagePerHour!$B29,Sales!$C$5:$C$18,0),MATCH(UsagePerHour!PY$4,Sales!$D$3:$ABF$3,0))/PY$2*INDEX(Usage!$D$5:$ABF$11,MATCH(UsagePerHour!$B$20,Usage!$C$5:$C$11,0),MATCH(UsagePerHour!PY$4,Usage!$D$3:$ABF$3,0)),"")</f>
        <v>9.0013940473674143</v>
      </c>
      <c r="PZ29" s="6">
        <f>IFERROR(INDEX(Sales!$D$5:$ABF$18,MATCH(UsagePerHour!$B29,Sales!$C$5:$C$18,0),MATCH(UsagePerHour!PZ$4,Sales!$D$3:$ABF$3,0))/PZ$2*INDEX(Usage!$D$5:$ABF$11,MATCH(UsagePerHour!$B$20,Usage!$C$5:$C$11,0),MATCH(UsagePerHour!PZ$4,Usage!$D$3:$ABF$3,0)),"")</f>
        <v>12.49022634246551</v>
      </c>
      <c r="QA29" s="6">
        <f>IFERROR(INDEX(Sales!$D$5:$ABF$18,MATCH(UsagePerHour!$B29,Sales!$C$5:$C$18,0),MATCH(UsagePerHour!QA$4,Sales!$D$3:$ABF$3,0))/QA$2*INDEX(Usage!$D$5:$ABF$11,MATCH(UsagePerHour!$B$20,Usage!$C$5:$C$11,0),MATCH(UsagePerHour!QA$4,Usage!$D$3:$ABF$3,0)),"")</f>
        <v>124.36599355835892</v>
      </c>
      <c r="QB29" s="6">
        <f>IFERROR(INDEX(Sales!$D$5:$ABF$18,MATCH(UsagePerHour!$B29,Sales!$C$5:$C$18,0),MATCH(UsagePerHour!QB$4,Sales!$D$3:$ABF$3,0))/QB$2*INDEX(Usage!$D$5:$ABF$11,MATCH(UsagePerHour!$B$20,Usage!$C$5:$C$11,0),MATCH(UsagePerHour!QB$4,Usage!$D$3:$ABF$3,0)),"")</f>
        <v>12.197798931864495</v>
      </c>
      <c r="QC29" s="6">
        <f>IFERROR(INDEX(Sales!$D$5:$ABF$18,MATCH(UsagePerHour!$B29,Sales!$C$5:$C$18,0),MATCH(UsagePerHour!QC$4,Sales!$D$3:$ABF$3,0))/QC$2*INDEX(Usage!$D$5:$ABF$11,MATCH(UsagePerHour!$B$20,Usage!$C$5:$C$11,0),MATCH(UsagePerHour!QC$4,Usage!$D$3:$ABF$3,0)),"")</f>
        <v>10.77482182667911</v>
      </c>
      <c r="QD29" s="6">
        <f>IFERROR(INDEX(Sales!$D$5:$ABF$18,MATCH(UsagePerHour!$B29,Sales!$C$5:$C$18,0),MATCH(UsagePerHour!QD$4,Sales!$D$3:$ABF$3,0))/QD$2*INDEX(Usage!$D$5:$ABF$11,MATCH(UsagePerHour!$B$20,Usage!$C$5:$C$11,0),MATCH(UsagePerHour!QD$4,Usage!$D$3:$ABF$3,0)),"")</f>
        <v>13.071906991636645</v>
      </c>
      <c r="QE29" s="6">
        <f>IFERROR(INDEX(Sales!$D$5:$ABF$18,MATCH(UsagePerHour!$B29,Sales!$C$5:$C$18,0),MATCH(UsagePerHour!QE$4,Sales!$D$3:$ABF$3,0))/QE$2*INDEX(Usage!$D$5:$ABF$11,MATCH(UsagePerHour!$B$20,Usage!$C$5:$C$11,0),MATCH(UsagePerHour!QE$4,Usage!$D$3:$ABF$3,0)),"")</f>
        <v>30.745524596155121</v>
      </c>
      <c r="QF29" s="6">
        <f>IFERROR(INDEX(Sales!$D$5:$ABF$18,MATCH(UsagePerHour!$B29,Sales!$C$5:$C$18,0),MATCH(UsagePerHour!QF$4,Sales!$D$3:$ABF$3,0))/QF$2*INDEX(Usage!$D$5:$ABF$11,MATCH(UsagePerHour!$B$20,Usage!$C$5:$C$11,0),MATCH(UsagePerHour!QF$4,Usage!$D$3:$ABF$3,0)),"")</f>
        <v>30.697834588174207</v>
      </c>
      <c r="QG29" s="6">
        <f>IFERROR(INDEX(Sales!$D$5:$ABF$18,MATCH(UsagePerHour!$B29,Sales!$C$5:$C$18,0),MATCH(UsagePerHour!QG$4,Sales!$D$3:$ABF$3,0))/QG$2*INDEX(Usage!$D$5:$ABF$11,MATCH(UsagePerHour!$B$20,Usage!$C$5:$C$11,0),MATCH(UsagePerHour!QG$4,Usage!$D$3:$ABF$3,0)),"")</f>
        <v>50.151320557319714</v>
      </c>
      <c r="QH29" s="6">
        <f>IFERROR(INDEX(Sales!$D$5:$ABF$18,MATCH(UsagePerHour!$B29,Sales!$C$5:$C$18,0),MATCH(UsagePerHour!QH$4,Sales!$D$3:$ABF$3,0))/QH$2*INDEX(Usage!$D$5:$ABF$11,MATCH(UsagePerHour!$B$20,Usage!$C$5:$C$11,0),MATCH(UsagePerHour!QH$4,Usage!$D$3:$ABF$3,0)),"")</f>
        <v>237.70687266604267</v>
      </c>
      <c r="QI29" s="6">
        <f>IFERROR(INDEX(Sales!$D$5:$ABF$18,MATCH(UsagePerHour!$B29,Sales!$C$5:$C$18,0),MATCH(UsagePerHour!QI$4,Sales!$D$3:$ABF$3,0))/QI$2*INDEX(Usage!$D$5:$ABF$11,MATCH(UsagePerHour!$B$20,Usage!$C$5:$C$11,0),MATCH(UsagePerHour!QI$4,Usage!$D$3:$ABF$3,0)),"")</f>
        <v>17.690368921063605</v>
      </c>
      <c r="QJ29" s="6">
        <f>IFERROR(INDEX(Sales!$D$5:$ABF$18,MATCH(UsagePerHour!$B29,Sales!$C$5:$C$18,0),MATCH(UsagePerHour!QJ$4,Sales!$D$3:$ABF$3,0))/QJ$2*INDEX(Usage!$D$5:$ABF$11,MATCH(UsagePerHour!$B$20,Usage!$C$5:$C$11,0),MATCH(UsagePerHour!QJ$4,Usage!$D$3:$ABF$3,0)),"")</f>
        <v>172.55968244095175</v>
      </c>
      <c r="QK29" s="6">
        <f>IFERROR(INDEX(Sales!$D$5:$ABF$18,MATCH(UsagePerHour!$B29,Sales!$C$5:$C$18,0),MATCH(UsagePerHour!QK$4,Sales!$D$3:$ABF$3,0))/QK$2*INDEX(Usage!$D$5:$ABF$11,MATCH(UsagePerHour!$B$20,Usage!$C$5:$C$11,0),MATCH(UsagePerHour!QK$4,Usage!$D$3:$ABF$3,0)),"")</f>
        <v>12.820314956488758</v>
      </c>
      <c r="QL29" s="6">
        <f>IFERROR(INDEX(Sales!$D$5:$ABF$18,MATCH(UsagePerHour!$B29,Sales!$C$5:$C$18,0),MATCH(UsagePerHour!QL$4,Sales!$D$3:$ABF$3,0))/QL$2*INDEX(Usage!$D$5:$ABF$11,MATCH(UsagePerHour!$B$20,Usage!$C$5:$C$11,0),MATCH(UsagePerHour!QL$4,Usage!$D$3:$ABF$3,0)),"")</f>
        <v>113.81572310181174</v>
      </c>
      <c r="QM29" s="6">
        <f>IFERROR(INDEX(Sales!$D$5:$ABF$18,MATCH(UsagePerHour!$B29,Sales!$C$5:$C$18,0),MATCH(UsagePerHour!QM$4,Sales!$D$3:$ABF$3,0))/QM$2*INDEX(Usage!$D$5:$ABF$11,MATCH(UsagePerHour!$B$20,Usage!$C$5:$C$11,0),MATCH(UsagePerHour!QM$4,Usage!$D$3:$ABF$3,0)),"")</f>
        <v>27.645559224449229</v>
      </c>
      <c r="QN29" s="6">
        <f>IFERROR(INDEX(Sales!$D$5:$ABF$18,MATCH(UsagePerHour!$B29,Sales!$C$5:$C$18,0),MATCH(UsagePerHour!QN$4,Sales!$D$3:$ABF$3,0))/QN$2*INDEX(Usage!$D$5:$ABF$11,MATCH(UsagePerHour!$B$20,Usage!$C$5:$C$11,0),MATCH(UsagePerHour!QN$4,Usage!$D$3:$ABF$3,0)),"")</f>
        <v>26.816952308447263</v>
      </c>
      <c r="QO29" s="6">
        <f>IFERROR(INDEX(Sales!$D$5:$ABF$18,MATCH(UsagePerHour!$B29,Sales!$C$5:$C$18,0),MATCH(UsagePerHour!QO$4,Sales!$D$3:$ABF$3,0))/QO$2*INDEX(Usage!$D$5:$ABF$11,MATCH(UsagePerHour!$B$20,Usage!$C$5:$C$11,0),MATCH(UsagePerHour!QO$4,Usage!$D$3:$ABF$3,0)),"")</f>
        <v>433.09306198974861</v>
      </c>
      <c r="QP29" s="6">
        <f>IFERROR(INDEX(Sales!$D$5:$ABF$18,MATCH(UsagePerHour!$B29,Sales!$C$5:$C$18,0),MATCH(UsagePerHour!QP$4,Sales!$D$3:$ABF$3,0))/QP$2*INDEX(Usage!$D$5:$ABF$11,MATCH(UsagePerHour!$B$20,Usage!$C$5:$C$11,0),MATCH(UsagePerHour!QP$4,Usage!$D$3:$ABF$3,0)),"")</f>
        <v>54.030194906362972</v>
      </c>
      <c r="QQ29" s="6">
        <f>IFERROR(INDEX(Sales!$D$5:$ABF$18,MATCH(UsagePerHour!$B29,Sales!$C$5:$C$18,0),MATCH(UsagePerHour!QQ$4,Sales!$D$3:$ABF$3,0))/QQ$2*INDEX(Usage!$D$5:$ABF$11,MATCH(UsagePerHour!$B$20,Usage!$C$5:$C$11,0),MATCH(UsagePerHour!QQ$4,Usage!$D$3:$ABF$3,0)),"")</f>
        <v>48.282556852025493</v>
      </c>
      <c r="QR29" s="6">
        <f>IFERROR(INDEX(Sales!$D$5:$ABF$18,MATCH(UsagePerHour!$B29,Sales!$C$5:$C$18,0),MATCH(UsagePerHour!QR$4,Sales!$D$3:$ABF$3,0))/QR$2*INDEX(Usage!$D$5:$ABF$11,MATCH(UsagePerHour!$B$20,Usage!$C$5:$C$11,0),MATCH(UsagePerHour!QR$4,Usage!$D$3:$ABF$3,0)),"")</f>
        <v>27.52152624213355</v>
      </c>
      <c r="QS29" s="6">
        <f>IFERROR(INDEX(Sales!$D$5:$ABF$18,MATCH(UsagePerHour!$B29,Sales!$C$5:$C$18,0),MATCH(UsagePerHour!QS$4,Sales!$D$3:$ABF$3,0))/QS$2*INDEX(Usage!$D$5:$ABF$11,MATCH(UsagePerHour!$B$20,Usage!$C$5:$C$11,0),MATCH(UsagePerHour!QS$4,Usage!$D$3:$ABF$3,0)),"")</f>
        <v>56.921701341666299</v>
      </c>
      <c r="QT29" s="6">
        <f>IFERROR(INDEX(Sales!$D$5:$ABF$18,MATCH(UsagePerHour!$B29,Sales!$C$5:$C$18,0),MATCH(UsagePerHour!QT$4,Sales!$D$3:$ABF$3,0))/QT$2*INDEX(Usage!$D$5:$ABF$11,MATCH(UsagePerHour!$B$20,Usage!$C$5:$C$11,0),MATCH(UsagePerHour!QT$4,Usage!$D$3:$ABF$3,0)),"")</f>
        <v>30.573711346016125</v>
      </c>
      <c r="QU29" s="6">
        <f>IFERROR(INDEX(Sales!$D$5:$ABF$18,MATCH(UsagePerHour!$B29,Sales!$C$5:$C$18,0),MATCH(UsagePerHour!QU$4,Sales!$D$3:$ABF$3,0))/QU$2*INDEX(Usage!$D$5:$ABF$11,MATCH(UsagePerHour!$B$20,Usage!$C$5:$C$11,0),MATCH(UsagePerHour!QU$4,Usage!$D$3:$ABF$3,0)),"")</f>
        <v>36.32929751594655</v>
      </c>
      <c r="QV29" s="6">
        <f>IFERROR(INDEX(Sales!$D$5:$ABF$18,MATCH(UsagePerHour!$B29,Sales!$C$5:$C$18,0),MATCH(UsagePerHour!QV$4,Sales!$D$3:$ABF$3,0))/QV$2*INDEX(Usage!$D$5:$ABF$11,MATCH(UsagePerHour!$B$20,Usage!$C$5:$C$11,0),MATCH(UsagePerHour!QV$4,Usage!$D$3:$ABF$3,0)),"")</f>
        <v>384.34180759796317</v>
      </c>
      <c r="QW29" s="6">
        <f>IFERROR(INDEX(Sales!$D$5:$ABF$18,MATCH(UsagePerHour!$B29,Sales!$C$5:$C$18,0),MATCH(UsagePerHour!QW$4,Sales!$D$3:$ABF$3,0))/QW$2*INDEX(Usage!$D$5:$ABF$11,MATCH(UsagePerHour!$B$20,Usage!$C$5:$C$11,0),MATCH(UsagePerHour!QW$4,Usage!$D$3:$ABF$3,0)),"")</f>
        <v>32.42832000730094</v>
      </c>
      <c r="QX29" s="6">
        <f>IFERROR(INDEX(Sales!$D$5:$ABF$18,MATCH(UsagePerHour!$B29,Sales!$C$5:$C$18,0),MATCH(UsagePerHour!QX$4,Sales!$D$3:$ABF$3,0))/QX$2*INDEX(Usage!$D$5:$ABF$11,MATCH(UsagePerHour!$B$20,Usage!$C$5:$C$11,0),MATCH(UsagePerHour!QX$4,Usage!$D$3:$ABF$3,0)),"")</f>
        <v>23.79280762968132</v>
      </c>
      <c r="QY29" s="6">
        <f>IFERROR(INDEX(Sales!$D$5:$ABF$18,MATCH(UsagePerHour!$B29,Sales!$C$5:$C$18,0),MATCH(UsagePerHour!QY$4,Sales!$D$3:$ABF$3,0))/QY$2*INDEX(Usage!$D$5:$ABF$11,MATCH(UsagePerHour!$B$20,Usage!$C$5:$C$11,0),MATCH(UsagePerHour!QY$4,Usage!$D$3:$ABF$3,0)),"")</f>
        <v>31.355553657077998</v>
      </c>
      <c r="QZ29" s="6">
        <f>IFERROR(INDEX(Sales!$D$5:$ABF$18,MATCH(UsagePerHour!$B29,Sales!$C$5:$C$18,0),MATCH(UsagePerHour!QZ$4,Sales!$D$3:$ABF$3,0))/QZ$2*INDEX(Usage!$D$5:$ABF$11,MATCH(UsagePerHour!$B$20,Usage!$C$5:$C$11,0),MATCH(UsagePerHour!QZ$4,Usage!$D$3:$ABF$3,0)),"")</f>
        <v>106.94247311760583</v>
      </c>
      <c r="RA29" s="6">
        <f>IFERROR(INDEX(Sales!$D$5:$ABF$18,MATCH(UsagePerHour!$B29,Sales!$C$5:$C$18,0),MATCH(UsagePerHour!RA$4,Sales!$D$3:$ABF$3,0))/RA$2*INDEX(Usage!$D$5:$ABF$11,MATCH(UsagePerHour!$B$20,Usage!$C$5:$C$11,0),MATCH(UsagePerHour!RA$4,Usage!$D$3:$ABF$3,0)),"")</f>
        <v>47.033231012727725</v>
      </c>
      <c r="RB29" s="6">
        <f>IFERROR(INDEX(Sales!$D$5:$ABF$18,MATCH(UsagePerHour!$B29,Sales!$C$5:$C$18,0),MATCH(UsagePerHour!RB$4,Sales!$D$3:$ABF$3,0))/RB$2*INDEX(Usage!$D$5:$ABF$11,MATCH(UsagePerHour!$B$20,Usage!$C$5:$C$11,0),MATCH(UsagePerHour!RB$4,Usage!$D$3:$ABF$3,0)),"")</f>
        <v>24.460395398061888</v>
      </c>
      <c r="RC29" s="6">
        <f>IFERROR(INDEX(Sales!$D$5:$ABF$18,MATCH(UsagePerHour!$B29,Sales!$C$5:$C$18,0),MATCH(UsagePerHour!RC$4,Sales!$D$3:$ABF$3,0))/RC$2*INDEX(Usage!$D$5:$ABF$11,MATCH(UsagePerHour!$B$20,Usage!$C$5:$C$11,0),MATCH(UsagePerHour!RC$4,Usage!$D$3:$ABF$3,0)),"")</f>
        <v>288.02374195234188</v>
      </c>
      <c r="RD29" s="6">
        <f>IFERROR(INDEX(Sales!$D$5:$ABF$18,MATCH(UsagePerHour!$B29,Sales!$C$5:$C$18,0),MATCH(UsagePerHour!RD$4,Sales!$D$3:$ABF$3,0))/RD$2*INDEX(Usage!$D$5:$ABF$11,MATCH(UsagePerHour!$B$20,Usage!$C$5:$C$11,0),MATCH(UsagePerHour!RD$4,Usage!$D$3:$ABF$3,0)),"")</f>
        <v>31.026793520556495</v>
      </c>
      <c r="RE29" s="6">
        <f>IFERROR(INDEX(Sales!$D$5:$ABF$18,MATCH(UsagePerHour!$B29,Sales!$C$5:$C$18,0),MATCH(UsagePerHour!RE$4,Sales!$D$3:$ABF$3,0))/RE$2*INDEX(Usage!$D$5:$ABF$11,MATCH(UsagePerHour!$B$20,Usage!$C$5:$C$11,0),MATCH(UsagePerHour!RE$4,Usage!$D$3:$ABF$3,0)),"")</f>
        <v>32.773279352226723</v>
      </c>
      <c r="RF29" s="6">
        <f>IFERROR(INDEX(Sales!$D$5:$ABF$18,MATCH(UsagePerHour!$B29,Sales!$C$5:$C$18,0),MATCH(UsagePerHour!RF$4,Sales!$D$3:$ABF$3,0))/RF$2*INDEX(Usage!$D$5:$ABF$11,MATCH(UsagePerHour!$B$20,Usage!$C$5:$C$11,0),MATCH(UsagePerHour!RF$4,Usage!$D$3:$ABF$3,0)),"")</f>
        <v>22.727288373827488</v>
      </c>
      <c r="RG29" s="6">
        <f>IFERROR(INDEX(Sales!$D$5:$ABF$18,MATCH(UsagePerHour!$B29,Sales!$C$5:$C$18,0),MATCH(UsagePerHour!RG$4,Sales!$D$3:$ABF$3,0))/RG$2*INDEX(Usage!$D$5:$ABF$11,MATCH(UsagePerHour!$B$20,Usage!$C$5:$C$11,0),MATCH(UsagePerHour!RG$4,Usage!$D$3:$ABF$3,0)),"")</f>
        <v>83.530341579602663</v>
      </c>
      <c r="RH29" s="6">
        <f>IFERROR(INDEX(Sales!$D$5:$ABF$18,MATCH(UsagePerHour!$B29,Sales!$C$5:$C$18,0),MATCH(UsagePerHour!RH$4,Sales!$D$3:$ABF$3,0))/RH$2*INDEX(Usage!$D$5:$ABF$11,MATCH(UsagePerHour!$B$20,Usage!$C$5:$C$11,0),MATCH(UsagePerHour!RH$4,Usage!$D$3:$ABF$3,0)),"")</f>
        <v>20.974559342273974</v>
      </c>
      <c r="RI29" s="6">
        <f>IFERROR(INDEX(Sales!$D$5:$ABF$18,MATCH(UsagePerHour!$B29,Sales!$C$5:$C$18,0),MATCH(UsagePerHour!RI$4,Sales!$D$3:$ABF$3,0))/RI$2*INDEX(Usage!$D$5:$ABF$11,MATCH(UsagePerHour!$B$20,Usage!$C$5:$C$11,0),MATCH(UsagePerHour!RI$4,Usage!$D$3:$ABF$3,0)),"")</f>
        <v>55.436871021499364</v>
      </c>
      <c r="RJ29" s="6">
        <f>IFERROR(INDEX(Sales!$D$5:$ABF$18,MATCH(UsagePerHour!$B29,Sales!$C$5:$C$18,0),MATCH(UsagePerHour!RJ$4,Sales!$D$3:$ABF$3,0))/RJ$2*INDEX(Usage!$D$5:$ABF$11,MATCH(UsagePerHour!$B$20,Usage!$C$5:$C$11,0),MATCH(UsagePerHour!RJ$4,Usage!$D$3:$ABF$3,0)),"")</f>
        <v>342.10468838332872</v>
      </c>
      <c r="RK29" s="6">
        <f>IFERROR(INDEX(Sales!$D$5:$ABF$18,MATCH(UsagePerHour!$B29,Sales!$C$5:$C$18,0),MATCH(UsagePerHour!RK$4,Sales!$D$3:$ABF$3,0))/RK$2*INDEX(Usage!$D$5:$ABF$11,MATCH(UsagePerHour!$B$20,Usage!$C$5:$C$11,0),MATCH(UsagePerHour!RK$4,Usage!$D$3:$ABF$3,0)),"")</f>
        <v>33.047084701591608</v>
      </c>
      <c r="RL29" s="6">
        <f>IFERROR(INDEX(Sales!$D$5:$ABF$18,MATCH(UsagePerHour!$B29,Sales!$C$5:$C$18,0),MATCH(UsagePerHour!RL$4,Sales!$D$3:$ABF$3,0))/RL$2*INDEX(Usage!$D$5:$ABF$11,MATCH(UsagePerHour!$B$20,Usage!$C$5:$C$11,0),MATCH(UsagePerHour!RL$4,Usage!$D$3:$ABF$3,0)),"")</f>
        <v>32.117719836381227</v>
      </c>
      <c r="RM29" s="6">
        <f>IFERROR(INDEX(Sales!$D$5:$ABF$18,MATCH(UsagePerHour!$B29,Sales!$C$5:$C$18,0),MATCH(UsagePerHour!RM$4,Sales!$D$3:$ABF$3,0))/RM$2*INDEX(Usage!$D$5:$ABF$11,MATCH(UsagePerHour!$B$20,Usage!$C$5:$C$11,0),MATCH(UsagePerHour!RM$4,Usage!$D$3:$ABF$3,0)),"")</f>
        <v>13.51796611352391</v>
      </c>
      <c r="RN29" s="6">
        <f>IFERROR(INDEX(Sales!$D$5:$ABF$18,MATCH(UsagePerHour!$B29,Sales!$C$5:$C$18,0),MATCH(UsagePerHour!RN$4,Sales!$D$3:$ABF$3,0))/RN$2*INDEX(Usage!$D$5:$ABF$11,MATCH(UsagePerHour!$B$20,Usage!$C$5:$C$11,0),MATCH(UsagePerHour!RN$4,Usage!$D$3:$ABF$3,0)),"")</f>
        <v>98.369755112931102</v>
      </c>
      <c r="RO29" s="6">
        <f>IFERROR(INDEX(Sales!$D$5:$ABF$18,MATCH(UsagePerHour!$B29,Sales!$C$5:$C$18,0),MATCH(UsagePerHour!RO$4,Sales!$D$3:$ABF$3,0))/RO$2*INDEX(Usage!$D$5:$ABF$11,MATCH(UsagePerHour!$B$20,Usage!$C$5:$C$11,0),MATCH(UsagePerHour!RO$4,Usage!$D$3:$ABF$3,0)),"")</f>
        <v>24.312698027433562</v>
      </c>
      <c r="RP29" s="6">
        <f>IFERROR(INDEX(Sales!$D$5:$ABF$18,MATCH(UsagePerHour!$B29,Sales!$C$5:$C$18,0),MATCH(UsagePerHour!RP$4,Sales!$D$3:$ABF$3,0))/RP$2*INDEX(Usage!$D$5:$ABF$11,MATCH(UsagePerHour!$B$20,Usage!$C$5:$C$11,0),MATCH(UsagePerHour!RP$4,Usage!$D$3:$ABF$3,0)),"")</f>
        <v>58.596849198651945</v>
      </c>
      <c r="RQ29" s="6">
        <f>IFERROR(INDEX(Sales!$D$5:$ABF$18,MATCH(UsagePerHour!$B29,Sales!$C$5:$C$18,0),MATCH(UsagePerHour!RQ$4,Sales!$D$3:$ABF$3,0))/RQ$2*INDEX(Usage!$D$5:$ABF$11,MATCH(UsagePerHour!$B$20,Usage!$C$5:$C$11,0),MATCH(UsagePerHour!RQ$4,Usage!$D$3:$ABF$3,0)),"")</f>
        <v>315.17176336806153</v>
      </c>
      <c r="RR29" s="6">
        <f>IFERROR(INDEX(Sales!$D$5:$ABF$18,MATCH(UsagePerHour!$B29,Sales!$C$5:$C$18,0),MATCH(UsagePerHour!RR$4,Sales!$D$3:$ABF$3,0))/RR$2*INDEX(Usage!$D$5:$ABF$11,MATCH(UsagePerHour!$B$20,Usage!$C$5:$C$11,0),MATCH(UsagePerHour!RR$4,Usage!$D$3:$ABF$3,0)),"")</f>
        <v>40.154544575790553</v>
      </c>
      <c r="RS29" s="6">
        <f>IFERROR(INDEX(Sales!$D$5:$ABF$18,MATCH(UsagePerHour!$B29,Sales!$C$5:$C$18,0),MATCH(UsagePerHour!RS$4,Sales!$D$3:$ABF$3,0))/RS$2*INDEX(Usage!$D$5:$ABF$11,MATCH(UsagePerHour!$B$20,Usage!$C$5:$C$11,0),MATCH(UsagePerHour!RS$4,Usage!$D$3:$ABF$3,0)),"")</f>
        <v>26.282461570294245</v>
      </c>
      <c r="RT29" s="6">
        <f>IFERROR(INDEX(Sales!$D$5:$ABF$18,MATCH(UsagePerHour!$B29,Sales!$C$5:$C$18,0),MATCH(UsagePerHour!RT$4,Sales!$D$3:$ABF$3,0))/RT$2*INDEX(Usage!$D$5:$ABF$11,MATCH(UsagePerHour!$B$20,Usage!$C$5:$C$11,0),MATCH(UsagePerHour!RT$4,Usage!$D$3:$ABF$3,0)),"")</f>
        <v>25.812366222050233</v>
      </c>
      <c r="RU29" s="6">
        <f>IFERROR(INDEX(Sales!$D$5:$ABF$18,MATCH(UsagePerHour!$B29,Sales!$C$5:$C$18,0),MATCH(UsagePerHour!RU$4,Sales!$D$3:$ABF$3,0))/RU$2*INDEX(Usage!$D$5:$ABF$11,MATCH(UsagePerHour!$B$20,Usage!$C$5:$C$11,0),MATCH(UsagePerHour!RU$4,Usage!$D$3:$ABF$3,0)),"")</f>
        <v>101.83014175670422</v>
      </c>
      <c r="RV29" s="6">
        <f>IFERROR(INDEX(Sales!$D$5:$ABF$18,MATCH(UsagePerHour!$B29,Sales!$C$5:$C$18,0),MATCH(UsagePerHour!RV$4,Sales!$D$3:$ABF$3,0))/RV$2*INDEX(Usage!$D$5:$ABF$11,MATCH(UsagePerHour!$B$20,Usage!$C$5:$C$11,0),MATCH(UsagePerHour!RV$4,Usage!$D$3:$ABF$3,0)),"")</f>
        <v>20.182514722222443</v>
      </c>
      <c r="RW29" s="6">
        <f>IFERROR(INDEX(Sales!$D$5:$ABF$18,MATCH(UsagePerHour!$B29,Sales!$C$5:$C$18,0),MATCH(UsagePerHour!RW$4,Sales!$D$3:$ABF$3,0))/RW$2*INDEX(Usage!$D$5:$ABF$11,MATCH(UsagePerHour!$B$20,Usage!$C$5:$C$11,0),MATCH(UsagePerHour!RW$4,Usage!$D$3:$ABF$3,0)),"")</f>
        <v>27.685218329162847</v>
      </c>
      <c r="RX29" s="6">
        <f>IFERROR(INDEX(Sales!$D$5:$ABF$18,MATCH(UsagePerHour!$B29,Sales!$C$5:$C$18,0),MATCH(UsagePerHour!RX$4,Sales!$D$3:$ABF$3,0))/RX$2*INDEX(Usage!$D$5:$ABF$11,MATCH(UsagePerHour!$B$20,Usage!$C$5:$C$11,0),MATCH(UsagePerHour!RX$4,Usage!$D$3:$ABF$3,0)),"")</f>
        <v>376.0531749308505</v>
      </c>
      <c r="RY29" s="6">
        <f>IFERROR(INDEX(Sales!$D$5:$ABF$18,MATCH(UsagePerHour!$B29,Sales!$C$5:$C$18,0),MATCH(UsagePerHour!RY$4,Sales!$D$3:$ABF$3,0))/RY$2*INDEX(Usage!$D$5:$ABF$11,MATCH(UsagePerHour!$B$20,Usage!$C$5:$C$11,0),MATCH(UsagePerHour!RY$4,Usage!$D$3:$ABF$3,0)),"")</f>
        <v>29.50163993645711</v>
      </c>
      <c r="RZ29" s="6">
        <f>IFERROR(INDEX(Sales!$D$5:$ABF$18,MATCH(UsagePerHour!$B29,Sales!$C$5:$C$18,0),MATCH(UsagePerHour!RZ$4,Sales!$D$3:$ABF$3,0))/RZ$2*INDEX(Usage!$D$5:$ABF$11,MATCH(UsagePerHour!$B$20,Usage!$C$5:$C$11,0),MATCH(UsagePerHour!RZ$4,Usage!$D$3:$ABF$3,0)),"")</f>
        <v>47.170646846145267</v>
      </c>
      <c r="SA29" s="6">
        <f>IFERROR(INDEX(Sales!$D$5:$ABF$18,MATCH(UsagePerHour!$B29,Sales!$C$5:$C$18,0),MATCH(UsagePerHour!SA$4,Sales!$D$3:$ABF$3,0))/SA$2*INDEX(Usage!$D$5:$ABF$11,MATCH(UsagePerHour!$B$20,Usage!$C$5:$C$11,0),MATCH(UsagePerHour!SA$4,Usage!$D$3:$ABF$3,0)),"")</f>
        <v>30.947441192987963</v>
      </c>
      <c r="SB29" s="6">
        <f>IFERROR(INDEX(Sales!$D$5:$ABF$18,MATCH(UsagePerHour!$B29,Sales!$C$5:$C$18,0),MATCH(UsagePerHour!SB$4,Sales!$D$3:$ABF$3,0))/SB$2*INDEX(Usage!$D$5:$ABF$11,MATCH(UsagePerHour!$B$20,Usage!$C$5:$C$11,0),MATCH(UsagePerHour!SB$4,Usage!$D$3:$ABF$3,0)),"")</f>
        <v>90.349797720741421</v>
      </c>
      <c r="SC29" s="6">
        <f>IFERROR(INDEX(Sales!$D$5:$ABF$18,MATCH(UsagePerHour!$B29,Sales!$C$5:$C$18,0),MATCH(UsagePerHour!SC$4,Sales!$D$3:$ABF$3,0))/SC$2*INDEX(Usage!$D$5:$ABF$11,MATCH(UsagePerHour!$B$20,Usage!$C$5:$C$11,0),MATCH(UsagePerHour!SC$4,Usage!$D$3:$ABF$3,0)),"")</f>
        <v>44.821790145904522</v>
      </c>
      <c r="SD29" s="6">
        <f>IFERROR(INDEX(Sales!$D$5:$ABF$18,MATCH(UsagePerHour!$B29,Sales!$C$5:$C$18,0),MATCH(UsagePerHour!SD$4,Sales!$D$3:$ABF$3,0))/SD$2*INDEX(Usage!$D$5:$ABF$11,MATCH(UsagePerHour!$B$20,Usage!$C$5:$C$11,0),MATCH(UsagePerHour!SD$4,Usage!$D$3:$ABF$3,0)),"")</f>
        <v>61.059307578843658</v>
      </c>
      <c r="SE29" s="6">
        <f>IFERROR(INDEX(Sales!$D$5:$ABF$18,MATCH(UsagePerHour!$B29,Sales!$C$5:$C$18,0),MATCH(UsagePerHour!SE$4,Sales!$D$3:$ABF$3,0))/SE$2*INDEX(Usage!$D$5:$ABF$11,MATCH(UsagePerHour!$B$20,Usage!$C$5:$C$11,0),MATCH(UsagePerHour!SE$4,Usage!$D$3:$ABF$3,0)),"")</f>
        <v>407.83522430273712</v>
      </c>
      <c r="SF29" s="6">
        <f>IFERROR(INDEX(Sales!$D$5:$ABF$18,MATCH(UsagePerHour!$B29,Sales!$C$5:$C$18,0),MATCH(UsagePerHour!SF$4,Sales!$D$3:$ABF$3,0))/SF$2*INDEX(Usage!$D$5:$ABF$11,MATCH(UsagePerHour!$B$20,Usage!$C$5:$C$11,0),MATCH(UsagePerHour!SF$4,Usage!$D$3:$ABF$3,0)),"")</f>
        <v>32.8246946019175</v>
      </c>
      <c r="SG29" s="6" t="str">
        <f>IFERROR(INDEX(Sales!$D$5:$ABF$18,MATCH(UsagePerHour!$B29,Sales!$C$5:$C$18,0),MATCH(UsagePerHour!SG$4,Sales!$D$3:$ABF$3,0))/SG$2*INDEX(Usage!$D$5:$ABF$11,MATCH(UsagePerHour!$B$20,Usage!$C$5:$C$11,0),MATCH(UsagePerHour!SG$4,Usage!$D$3:$ABF$3,0)),"")</f>
        <v/>
      </c>
      <c r="SH29" s="6" t="str">
        <f>IFERROR(INDEX(Sales!$D$5:$ABF$18,MATCH(UsagePerHour!$B29,Sales!$C$5:$C$18,0),MATCH(UsagePerHour!SH$4,Sales!$D$3:$ABF$3,0))/SH$2*INDEX(Usage!$D$5:$ABF$11,MATCH(UsagePerHour!$B$20,Usage!$C$5:$C$11,0),MATCH(UsagePerHour!SH$4,Usage!$D$3:$ABF$3,0)),"")</f>
        <v/>
      </c>
      <c r="SI29" s="6" t="str">
        <f>IFERROR(INDEX(Sales!$D$5:$ABF$18,MATCH(UsagePerHour!$B29,Sales!$C$5:$C$18,0),MATCH(UsagePerHour!SI$4,Sales!$D$3:$ABF$3,0))/SI$2*INDEX(Usage!$D$5:$ABF$11,MATCH(UsagePerHour!$B$20,Usage!$C$5:$C$11,0),MATCH(UsagePerHour!SI$4,Usage!$D$3:$ABF$3,0)),"")</f>
        <v/>
      </c>
      <c r="SJ29" s="6" t="str">
        <f>IFERROR(INDEX(Sales!$D$5:$ABF$18,MATCH(UsagePerHour!$B29,Sales!$C$5:$C$18,0),MATCH(UsagePerHour!SJ$4,Sales!$D$3:$ABF$3,0))/SJ$2*INDEX(Usage!$D$5:$ABF$11,MATCH(UsagePerHour!$B$20,Usage!$C$5:$C$11,0),MATCH(UsagePerHour!SJ$4,Usage!$D$3:$ABF$3,0)),"")</f>
        <v/>
      </c>
      <c r="SK29" s="6" t="str">
        <f>IFERROR(INDEX(Sales!$D$5:$ABF$18,MATCH(UsagePerHour!$B29,Sales!$C$5:$C$18,0),MATCH(UsagePerHour!SK$4,Sales!$D$3:$ABF$3,0))/SK$2*INDEX(Usage!$D$5:$ABF$11,MATCH(UsagePerHour!$B$20,Usage!$C$5:$C$11,0),MATCH(UsagePerHour!SK$4,Usage!$D$3:$ABF$3,0)),"")</f>
        <v/>
      </c>
      <c r="SL29" s="6" t="str">
        <f>IFERROR(INDEX(Sales!$D$5:$ABF$18,MATCH(UsagePerHour!$B29,Sales!$C$5:$C$18,0),MATCH(UsagePerHour!SL$4,Sales!$D$3:$ABF$3,0))/SL$2*INDEX(Usage!$D$5:$ABF$11,MATCH(UsagePerHour!$B$20,Usage!$C$5:$C$11,0),MATCH(UsagePerHour!SL$4,Usage!$D$3:$ABF$3,0)),"")</f>
        <v/>
      </c>
      <c r="SM29" s="6" t="str">
        <f>IFERROR(INDEX(Sales!$D$5:$ABF$18,MATCH(UsagePerHour!$B29,Sales!$C$5:$C$18,0),MATCH(UsagePerHour!SM$4,Sales!$D$3:$ABF$3,0))/SM$2*INDEX(Usage!$D$5:$ABF$11,MATCH(UsagePerHour!$B$20,Usage!$C$5:$C$11,0),MATCH(UsagePerHour!SM$4,Usage!$D$3:$ABF$3,0)),"")</f>
        <v/>
      </c>
      <c r="SN29" s="6" t="str">
        <f>IFERROR(INDEX(Sales!$D$5:$ABF$18,MATCH(UsagePerHour!$B29,Sales!$C$5:$C$18,0),MATCH(UsagePerHour!SN$4,Sales!$D$3:$ABF$3,0))/SN$2*INDEX(Usage!$D$5:$ABF$11,MATCH(UsagePerHour!$B$20,Usage!$C$5:$C$11,0),MATCH(UsagePerHour!SN$4,Usage!$D$3:$ABF$3,0)),"")</f>
        <v/>
      </c>
      <c r="SO29" s="6" t="str">
        <f>IFERROR(INDEX(Sales!$D$5:$ABF$18,MATCH(UsagePerHour!$B29,Sales!$C$5:$C$18,0),MATCH(UsagePerHour!SO$4,Sales!$D$3:$ABF$3,0))/SO$2*INDEX(Usage!$D$5:$ABF$11,MATCH(UsagePerHour!$B$20,Usage!$C$5:$C$11,0),MATCH(UsagePerHour!SO$4,Usage!$D$3:$ABF$3,0)),"")</f>
        <v/>
      </c>
      <c r="SP29" s="6" t="str">
        <f>IFERROR(INDEX(Sales!$D$5:$ABF$18,MATCH(UsagePerHour!$B29,Sales!$C$5:$C$18,0),MATCH(UsagePerHour!SP$4,Sales!$D$3:$ABF$3,0))/SP$2*INDEX(Usage!$D$5:$ABF$11,MATCH(UsagePerHour!$B$20,Usage!$C$5:$C$11,0),MATCH(UsagePerHour!SP$4,Usage!$D$3:$ABF$3,0)),"")</f>
        <v/>
      </c>
      <c r="SQ29" s="6" t="str">
        <f>IFERROR(INDEX(Sales!$D$5:$ABF$18,MATCH(UsagePerHour!$B29,Sales!$C$5:$C$18,0),MATCH(UsagePerHour!SQ$4,Sales!$D$3:$ABF$3,0))/SQ$2*INDEX(Usage!$D$5:$ABF$11,MATCH(UsagePerHour!$B$20,Usage!$C$5:$C$11,0),MATCH(UsagePerHour!SQ$4,Usage!$D$3:$ABF$3,0)),"")</f>
        <v/>
      </c>
      <c r="SR29" s="6" t="str">
        <f>IFERROR(INDEX(Sales!$D$5:$ABF$18,MATCH(UsagePerHour!$B29,Sales!$C$5:$C$18,0),MATCH(UsagePerHour!SR$4,Sales!$D$3:$ABF$3,0))/SR$2*INDEX(Usage!$D$5:$ABF$11,MATCH(UsagePerHour!$B$20,Usage!$C$5:$C$11,0),MATCH(UsagePerHour!SR$4,Usage!$D$3:$ABF$3,0)),"")</f>
        <v/>
      </c>
      <c r="SS29" s="6" t="str">
        <f>IFERROR(INDEX(Sales!$D$5:$ABF$18,MATCH(UsagePerHour!$B29,Sales!$C$5:$C$18,0),MATCH(UsagePerHour!SS$4,Sales!$D$3:$ABF$3,0))/SS$2*INDEX(Usage!$D$5:$ABF$11,MATCH(UsagePerHour!$B$20,Usage!$C$5:$C$11,0),MATCH(UsagePerHour!SS$4,Usage!$D$3:$ABF$3,0)),"")</f>
        <v/>
      </c>
      <c r="ST29" s="6" t="str">
        <f>IFERROR(INDEX(Sales!$D$5:$ABF$18,MATCH(UsagePerHour!$B29,Sales!$C$5:$C$18,0),MATCH(UsagePerHour!ST$4,Sales!$D$3:$ABF$3,0))/ST$2*INDEX(Usage!$D$5:$ABF$11,MATCH(UsagePerHour!$B$20,Usage!$C$5:$C$11,0),MATCH(UsagePerHour!ST$4,Usage!$D$3:$ABF$3,0)),"")</f>
        <v/>
      </c>
      <c r="SU29" s="6" t="str">
        <f>IFERROR(INDEX(Sales!$D$5:$ABF$18,MATCH(UsagePerHour!$B29,Sales!$C$5:$C$18,0),MATCH(UsagePerHour!SU$4,Sales!$D$3:$ABF$3,0))/SU$2*INDEX(Usage!$D$5:$ABF$11,MATCH(UsagePerHour!$B$20,Usage!$C$5:$C$11,0),MATCH(UsagePerHour!SU$4,Usage!$D$3:$ABF$3,0)),"")</f>
        <v/>
      </c>
      <c r="SV29" s="6" t="str">
        <f>IFERROR(INDEX(Sales!$D$5:$ABF$18,MATCH(UsagePerHour!$B29,Sales!$C$5:$C$18,0),MATCH(UsagePerHour!SV$4,Sales!$D$3:$ABF$3,0))/SV$2*INDEX(Usage!$D$5:$ABF$11,MATCH(UsagePerHour!$B$20,Usage!$C$5:$C$11,0),MATCH(UsagePerHour!SV$4,Usage!$D$3:$ABF$3,0)),"")</f>
        <v/>
      </c>
      <c r="SW29" s="6" t="str">
        <f>IFERROR(INDEX(Sales!$D$5:$ABF$18,MATCH(UsagePerHour!$B29,Sales!$C$5:$C$18,0),MATCH(UsagePerHour!SW$4,Sales!$D$3:$ABF$3,0))/SW$2*INDEX(Usage!$D$5:$ABF$11,MATCH(UsagePerHour!$B$20,Usage!$C$5:$C$11,0),MATCH(UsagePerHour!SW$4,Usage!$D$3:$ABF$3,0)),"")</f>
        <v/>
      </c>
      <c r="SX29" s="6" t="str">
        <f>IFERROR(INDEX(Sales!$D$5:$ABF$18,MATCH(UsagePerHour!$B29,Sales!$C$5:$C$18,0),MATCH(UsagePerHour!SX$4,Sales!$D$3:$ABF$3,0))/SX$2*INDEX(Usage!$D$5:$ABF$11,MATCH(UsagePerHour!$B$20,Usage!$C$5:$C$11,0),MATCH(UsagePerHour!SX$4,Usage!$D$3:$ABF$3,0)),"")</f>
        <v/>
      </c>
      <c r="SY29" s="6" t="str">
        <f>IFERROR(INDEX(Sales!$D$5:$ABF$18,MATCH(UsagePerHour!$B29,Sales!$C$5:$C$18,0),MATCH(UsagePerHour!SY$4,Sales!$D$3:$ABF$3,0))/SY$2*INDEX(Usage!$D$5:$ABF$11,MATCH(UsagePerHour!$B$20,Usage!$C$5:$C$11,0),MATCH(UsagePerHour!SY$4,Usage!$D$3:$ABF$3,0)),"")</f>
        <v/>
      </c>
      <c r="SZ29" s="6" t="str">
        <f>IFERROR(INDEX(Sales!$D$5:$ABF$18,MATCH(UsagePerHour!$B29,Sales!$C$5:$C$18,0),MATCH(UsagePerHour!SZ$4,Sales!$D$3:$ABF$3,0))/SZ$2*INDEX(Usage!$D$5:$ABF$11,MATCH(UsagePerHour!$B$20,Usage!$C$5:$C$11,0),MATCH(UsagePerHour!SZ$4,Usage!$D$3:$ABF$3,0)),"")</f>
        <v/>
      </c>
      <c r="TA29" s="6" t="str">
        <f>IFERROR(INDEX(Sales!$D$5:$ABF$18,MATCH(UsagePerHour!$B29,Sales!$C$5:$C$18,0),MATCH(UsagePerHour!TA$4,Sales!$D$3:$ABF$3,0))/TA$2*INDEX(Usage!$D$5:$ABF$11,MATCH(UsagePerHour!$B$20,Usage!$C$5:$C$11,0),MATCH(UsagePerHour!TA$4,Usage!$D$3:$ABF$3,0)),"")</f>
        <v/>
      </c>
      <c r="TB29" s="6" t="str">
        <f>IFERROR(INDEX(Sales!$D$5:$ABF$18,MATCH(UsagePerHour!$B29,Sales!$C$5:$C$18,0),MATCH(UsagePerHour!TB$4,Sales!$D$3:$ABF$3,0))/TB$2*INDEX(Usage!$D$5:$ABF$11,MATCH(UsagePerHour!$B$20,Usage!$C$5:$C$11,0),MATCH(UsagePerHour!TB$4,Usage!$D$3:$ABF$3,0)),"")</f>
        <v/>
      </c>
      <c r="TC29" s="6" t="str">
        <f>IFERROR(INDEX(Sales!$D$5:$ABF$18,MATCH(UsagePerHour!$B29,Sales!$C$5:$C$18,0),MATCH(UsagePerHour!TC$4,Sales!$D$3:$ABF$3,0))/TC$2*INDEX(Usage!$D$5:$ABF$11,MATCH(UsagePerHour!$B$20,Usage!$C$5:$C$11,0),MATCH(UsagePerHour!TC$4,Usage!$D$3:$ABF$3,0)),"")</f>
        <v/>
      </c>
      <c r="TD29" s="6" t="str">
        <f>IFERROR(INDEX(Sales!$D$5:$ABF$18,MATCH(UsagePerHour!$B29,Sales!$C$5:$C$18,0),MATCH(UsagePerHour!TD$4,Sales!$D$3:$ABF$3,0))/TD$2*INDEX(Usage!$D$5:$ABF$11,MATCH(UsagePerHour!$B$20,Usage!$C$5:$C$11,0),MATCH(UsagePerHour!TD$4,Usage!$D$3:$ABF$3,0)),"")</f>
        <v/>
      </c>
      <c r="TE29" s="6" t="str">
        <f>IFERROR(INDEX(Sales!$D$5:$ABF$18,MATCH(UsagePerHour!$B29,Sales!$C$5:$C$18,0),MATCH(UsagePerHour!TE$4,Sales!$D$3:$ABF$3,0))/TE$2*INDEX(Usage!$D$5:$ABF$11,MATCH(UsagePerHour!$B$20,Usage!$C$5:$C$11,0),MATCH(UsagePerHour!TE$4,Usage!$D$3:$ABF$3,0)),"")</f>
        <v/>
      </c>
      <c r="TF29" s="6" t="str">
        <f>IFERROR(INDEX(Sales!$D$5:$ABF$18,MATCH(UsagePerHour!$B29,Sales!$C$5:$C$18,0),MATCH(UsagePerHour!TF$4,Sales!$D$3:$ABF$3,0))/TF$2*INDEX(Usage!$D$5:$ABF$11,MATCH(UsagePerHour!$B$20,Usage!$C$5:$C$11,0),MATCH(UsagePerHour!TF$4,Usage!$D$3:$ABF$3,0)),"")</f>
        <v/>
      </c>
      <c r="TG29" s="6" t="str">
        <f>IFERROR(INDEX(Sales!$D$5:$ABF$18,MATCH(UsagePerHour!$B29,Sales!$C$5:$C$18,0),MATCH(UsagePerHour!TG$4,Sales!$D$3:$ABF$3,0))/TG$2*INDEX(Usage!$D$5:$ABF$11,MATCH(UsagePerHour!$B$20,Usage!$C$5:$C$11,0),MATCH(UsagePerHour!TG$4,Usage!$D$3:$ABF$3,0)),"")</f>
        <v/>
      </c>
      <c r="TH29" s="6" t="str">
        <f>IFERROR(INDEX(Sales!$D$5:$ABF$18,MATCH(UsagePerHour!$B29,Sales!$C$5:$C$18,0),MATCH(UsagePerHour!TH$4,Sales!$D$3:$ABF$3,0))/TH$2*INDEX(Usage!$D$5:$ABF$11,MATCH(UsagePerHour!$B$20,Usage!$C$5:$C$11,0),MATCH(UsagePerHour!TH$4,Usage!$D$3:$ABF$3,0)),"")</f>
        <v/>
      </c>
      <c r="TI29" s="6" t="str">
        <f>IFERROR(INDEX(Sales!$D$5:$ABF$18,MATCH(UsagePerHour!$B29,Sales!$C$5:$C$18,0),MATCH(UsagePerHour!TI$4,Sales!$D$3:$ABF$3,0))/TI$2*INDEX(Usage!$D$5:$ABF$11,MATCH(UsagePerHour!$B$20,Usage!$C$5:$C$11,0),MATCH(UsagePerHour!TI$4,Usage!$D$3:$ABF$3,0)),"")</f>
        <v/>
      </c>
      <c r="TJ29" s="6" t="str">
        <f>IFERROR(INDEX(Sales!$D$5:$ABF$18,MATCH(UsagePerHour!$B29,Sales!$C$5:$C$18,0),MATCH(UsagePerHour!TJ$4,Sales!$D$3:$ABF$3,0))/TJ$2*INDEX(Usage!$D$5:$ABF$11,MATCH(UsagePerHour!$B$20,Usage!$C$5:$C$11,0),MATCH(UsagePerHour!TJ$4,Usage!$D$3:$ABF$3,0)),"")</f>
        <v/>
      </c>
      <c r="TK29" s="6" t="str">
        <f>IFERROR(INDEX(Sales!$D$5:$ABF$18,MATCH(UsagePerHour!$B29,Sales!$C$5:$C$18,0),MATCH(UsagePerHour!TK$4,Sales!$D$3:$ABF$3,0))/TK$2*INDEX(Usage!$D$5:$ABF$11,MATCH(UsagePerHour!$B$20,Usage!$C$5:$C$11,0),MATCH(UsagePerHour!TK$4,Usage!$D$3:$ABF$3,0)),"")</f>
        <v/>
      </c>
      <c r="TL29" s="6" t="str">
        <f>IFERROR(INDEX(Sales!$D$5:$ABF$18,MATCH(UsagePerHour!$B29,Sales!$C$5:$C$18,0),MATCH(UsagePerHour!TL$4,Sales!$D$3:$ABF$3,0))/TL$2*INDEX(Usage!$D$5:$ABF$11,MATCH(UsagePerHour!$B$20,Usage!$C$5:$C$11,0),MATCH(UsagePerHour!TL$4,Usage!$D$3:$ABF$3,0)),"")</f>
        <v/>
      </c>
      <c r="TM29" s="6" t="str">
        <f>IFERROR(INDEX(Sales!$D$5:$ABF$18,MATCH(UsagePerHour!$B29,Sales!$C$5:$C$18,0),MATCH(UsagePerHour!TM$4,Sales!$D$3:$ABF$3,0))/TM$2*INDEX(Usage!$D$5:$ABF$11,MATCH(UsagePerHour!$B$20,Usage!$C$5:$C$11,0),MATCH(UsagePerHour!TM$4,Usage!$D$3:$ABF$3,0)),"")</f>
        <v/>
      </c>
      <c r="TN29" s="6" t="str">
        <f>IFERROR(INDEX(Sales!$D$5:$ABF$18,MATCH(UsagePerHour!$B29,Sales!$C$5:$C$18,0),MATCH(UsagePerHour!TN$4,Sales!$D$3:$ABF$3,0))/TN$2*INDEX(Usage!$D$5:$ABF$11,MATCH(UsagePerHour!$B$20,Usage!$C$5:$C$11,0),MATCH(UsagePerHour!TN$4,Usage!$D$3:$ABF$3,0)),"")</f>
        <v/>
      </c>
      <c r="TO29" s="6" t="str">
        <f>IFERROR(INDEX(Sales!$D$5:$ABF$18,MATCH(UsagePerHour!$B29,Sales!$C$5:$C$18,0),MATCH(UsagePerHour!TO$4,Sales!$D$3:$ABF$3,0))/TO$2*INDEX(Usage!$D$5:$ABF$11,MATCH(UsagePerHour!$B$20,Usage!$C$5:$C$11,0),MATCH(UsagePerHour!TO$4,Usage!$D$3:$ABF$3,0)),"")</f>
        <v/>
      </c>
      <c r="TP29" s="6" t="str">
        <f>IFERROR(INDEX(Sales!$D$5:$ABF$18,MATCH(UsagePerHour!$B29,Sales!$C$5:$C$18,0),MATCH(UsagePerHour!TP$4,Sales!$D$3:$ABF$3,0))/TP$2*INDEX(Usage!$D$5:$ABF$11,MATCH(UsagePerHour!$B$20,Usage!$C$5:$C$11,0),MATCH(UsagePerHour!TP$4,Usage!$D$3:$ABF$3,0)),"")</f>
        <v/>
      </c>
      <c r="TQ29" s="6" t="str">
        <f>IFERROR(INDEX(Sales!$D$5:$ABF$18,MATCH(UsagePerHour!$B29,Sales!$C$5:$C$18,0),MATCH(UsagePerHour!TQ$4,Sales!$D$3:$ABF$3,0))/TQ$2*INDEX(Usage!$D$5:$ABF$11,MATCH(UsagePerHour!$B$20,Usage!$C$5:$C$11,0),MATCH(UsagePerHour!TQ$4,Usage!$D$3:$ABF$3,0)),"")</f>
        <v/>
      </c>
      <c r="TR29" s="6" t="str">
        <f>IFERROR(INDEX(Sales!$D$5:$ABF$18,MATCH(UsagePerHour!$B29,Sales!$C$5:$C$18,0),MATCH(UsagePerHour!TR$4,Sales!$D$3:$ABF$3,0))/TR$2*INDEX(Usage!$D$5:$ABF$11,MATCH(UsagePerHour!$B$20,Usage!$C$5:$C$11,0),MATCH(UsagePerHour!TR$4,Usage!$D$3:$ABF$3,0)),"")</f>
        <v/>
      </c>
      <c r="TS29" s="6" t="str">
        <f>IFERROR(INDEX(Sales!$D$5:$ABF$18,MATCH(UsagePerHour!$B29,Sales!$C$5:$C$18,0),MATCH(UsagePerHour!TS$4,Sales!$D$3:$ABF$3,0))/TS$2*INDEX(Usage!$D$5:$ABF$11,MATCH(UsagePerHour!$B$20,Usage!$C$5:$C$11,0),MATCH(UsagePerHour!TS$4,Usage!$D$3:$ABF$3,0)),"")</f>
        <v/>
      </c>
      <c r="TT29" s="6" t="str">
        <f>IFERROR(INDEX(Sales!$D$5:$ABF$18,MATCH(UsagePerHour!$B29,Sales!$C$5:$C$18,0),MATCH(UsagePerHour!TT$4,Sales!$D$3:$ABF$3,0))/TT$2*INDEX(Usage!$D$5:$ABF$11,MATCH(UsagePerHour!$B$20,Usage!$C$5:$C$11,0),MATCH(UsagePerHour!TT$4,Usage!$D$3:$ABF$3,0)),"")</f>
        <v/>
      </c>
      <c r="TU29" s="6" t="str">
        <f>IFERROR(INDEX(Sales!$D$5:$ABF$18,MATCH(UsagePerHour!$B29,Sales!$C$5:$C$18,0),MATCH(UsagePerHour!TU$4,Sales!$D$3:$ABF$3,0))/TU$2*INDEX(Usage!$D$5:$ABF$11,MATCH(UsagePerHour!$B$20,Usage!$C$5:$C$11,0),MATCH(UsagePerHour!TU$4,Usage!$D$3:$ABF$3,0)),"")</f>
        <v/>
      </c>
      <c r="TV29" s="6" t="str">
        <f>IFERROR(INDEX(Sales!$D$5:$ABF$18,MATCH(UsagePerHour!$B29,Sales!$C$5:$C$18,0),MATCH(UsagePerHour!TV$4,Sales!$D$3:$ABF$3,0))/TV$2*INDEX(Usage!$D$5:$ABF$11,MATCH(UsagePerHour!$B$20,Usage!$C$5:$C$11,0),MATCH(UsagePerHour!TV$4,Usage!$D$3:$ABF$3,0)),"")</f>
        <v/>
      </c>
      <c r="TW29" s="6" t="str">
        <f>IFERROR(INDEX(Sales!$D$5:$ABF$18,MATCH(UsagePerHour!$B29,Sales!$C$5:$C$18,0),MATCH(UsagePerHour!TW$4,Sales!$D$3:$ABF$3,0))/TW$2*INDEX(Usage!$D$5:$ABF$11,MATCH(UsagePerHour!$B$20,Usage!$C$5:$C$11,0),MATCH(UsagePerHour!TW$4,Usage!$D$3:$ABF$3,0)),"")</f>
        <v/>
      </c>
      <c r="TX29" s="6" t="str">
        <f>IFERROR(INDEX(Sales!$D$5:$ABF$18,MATCH(UsagePerHour!$B29,Sales!$C$5:$C$18,0),MATCH(UsagePerHour!TX$4,Sales!$D$3:$ABF$3,0))/TX$2*INDEX(Usage!$D$5:$ABF$11,MATCH(UsagePerHour!$B$20,Usage!$C$5:$C$11,0),MATCH(UsagePerHour!TX$4,Usage!$D$3:$ABF$3,0)),"")</f>
        <v/>
      </c>
      <c r="TY29" s="6" t="str">
        <f>IFERROR(INDEX(Sales!$D$5:$ABF$18,MATCH(UsagePerHour!$B29,Sales!$C$5:$C$18,0),MATCH(UsagePerHour!TY$4,Sales!$D$3:$ABF$3,0))/TY$2*INDEX(Usage!$D$5:$ABF$11,MATCH(UsagePerHour!$B$20,Usage!$C$5:$C$11,0),MATCH(UsagePerHour!TY$4,Usage!$D$3:$ABF$3,0)),"")</f>
        <v/>
      </c>
      <c r="TZ29" s="6" t="str">
        <f>IFERROR(INDEX(Sales!$D$5:$ABF$18,MATCH(UsagePerHour!$B29,Sales!$C$5:$C$18,0),MATCH(UsagePerHour!TZ$4,Sales!$D$3:$ABF$3,0))/TZ$2*INDEX(Usage!$D$5:$ABF$11,MATCH(UsagePerHour!$B$20,Usage!$C$5:$C$11,0),MATCH(UsagePerHour!TZ$4,Usage!$D$3:$ABF$3,0)),"")</f>
        <v/>
      </c>
      <c r="UA29" s="6" t="str">
        <f>IFERROR(INDEX(Sales!$D$5:$ABF$18,MATCH(UsagePerHour!$B29,Sales!$C$5:$C$18,0),MATCH(UsagePerHour!UA$4,Sales!$D$3:$ABF$3,0))/UA$2*INDEX(Usage!$D$5:$ABF$11,MATCH(UsagePerHour!$B$20,Usage!$C$5:$C$11,0),MATCH(UsagePerHour!UA$4,Usage!$D$3:$ABF$3,0)),"")</f>
        <v/>
      </c>
      <c r="UB29" s="6" t="str">
        <f>IFERROR(INDEX(Sales!$D$5:$ABF$18,MATCH(UsagePerHour!$B29,Sales!$C$5:$C$18,0),MATCH(UsagePerHour!UB$4,Sales!$D$3:$ABF$3,0))/UB$2*INDEX(Usage!$D$5:$ABF$11,MATCH(UsagePerHour!$B$20,Usage!$C$5:$C$11,0),MATCH(UsagePerHour!UB$4,Usage!$D$3:$ABF$3,0)),"")</f>
        <v/>
      </c>
      <c r="UC29" s="6" t="str">
        <f>IFERROR(INDEX(Sales!$D$5:$ABF$18,MATCH(UsagePerHour!$B29,Sales!$C$5:$C$18,0),MATCH(UsagePerHour!UC$4,Sales!$D$3:$ABF$3,0))/UC$2*INDEX(Usage!$D$5:$ABF$11,MATCH(UsagePerHour!$B$20,Usage!$C$5:$C$11,0),MATCH(UsagePerHour!UC$4,Usage!$D$3:$ABF$3,0)),"")</f>
        <v/>
      </c>
      <c r="UD29" s="6" t="str">
        <f>IFERROR(INDEX(Sales!$D$5:$ABF$18,MATCH(UsagePerHour!$B29,Sales!$C$5:$C$18,0),MATCH(UsagePerHour!UD$4,Sales!$D$3:$ABF$3,0))/UD$2*INDEX(Usage!$D$5:$ABF$11,MATCH(UsagePerHour!$B$20,Usage!$C$5:$C$11,0),MATCH(UsagePerHour!UD$4,Usage!$D$3:$ABF$3,0)),"")</f>
        <v/>
      </c>
      <c r="UE29" s="6" t="str">
        <f>IFERROR(INDEX(Sales!$D$5:$ABF$18,MATCH(UsagePerHour!$B29,Sales!$C$5:$C$18,0),MATCH(UsagePerHour!UE$4,Sales!$D$3:$ABF$3,0))/UE$2*INDEX(Usage!$D$5:$ABF$11,MATCH(UsagePerHour!$B$20,Usage!$C$5:$C$11,0),MATCH(UsagePerHour!UE$4,Usage!$D$3:$ABF$3,0)),"")</f>
        <v/>
      </c>
      <c r="UF29" s="6" t="str">
        <f>IFERROR(INDEX(Sales!$D$5:$ABF$18,MATCH(UsagePerHour!$B29,Sales!$C$5:$C$18,0),MATCH(UsagePerHour!UF$4,Sales!$D$3:$ABF$3,0))/UF$2*INDEX(Usage!$D$5:$ABF$11,MATCH(UsagePerHour!$B$20,Usage!$C$5:$C$11,0),MATCH(UsagePerHour!UF$4,Usage!$D$3:$ABF$3,0)),"")</f>
        <v/>
      </c>
      <c r="UG29" s="6" t="str">
        <f>IFERROR(INDEX(Sales!$D$5:$ABF$18,MATCH(UsagePerHour!$B29,Sales!$C$5:$C$18,0),MATCH(UsagePerHour!UG$4,Sales!$D$3:$ABF$3,0))/UG$2*INDEX(Usage!$D$5:$ABF$11,MATCH(UsagePerHour!$B$20,Usage!$C$5:$C$11,0),MATCH(UsagePerHour!UG$4,Usage!$D$3:$ABF$3,0)),"")</f>
        <v/>
      </c>
      <c r="UH29" s="6" t="str">
        <f>IFERROR(INDEX(Sales!$D$5:$ABF$18,MATCH(UsagePerHour!$B29,Sales!$C$5:$C$18,0),MATCH(UsagePerHour!UH$4,Sales!$D$3:$ABF$3,0))/UH$2*INDEX(Usage!$D$5:$ABF$11,MATCH(UsagePerHour!$B$20,Usage!$C$5:$C$11,0),MATCH(UsagePerHour!UH$4,Usage!$D$3:$ABF$3,0)),"")</f>
        <v/>
      </c>
      <c r="UI29" s="6" t="str">
        <f>IFERROR(INDEX(Sales!$D$5:$ABF$18,MATCH(UsagePerHour!$B29,Sales!$C$5:$C$18,0),MATCH(UsagePerHour!UI$4,Sales!$D$3:$ABF$3,0))/UI$2*INDEX(Usage!$D$5:$ABF$11,MATCH(UsagePerHour!$B$20,Usage!$C$5:$C$11,0),MATCH(UsagePerHour!UI$4,Usage!$D$3:$ABF$3,0)),"")</f>
        <v/>
      </c>
      <c r="UJ29" s="6" t="str">
        <f>IFERROR(INDEX(Sales!$D$5:$ABF$18,MATCH(UsagePerHour!$B29,Sales!$C$5:$C$18,0),MATCH(UsagePerHour!UJ$4,Sales!$D$3:$ABF$3,0))/UJ$2*INDEX(Usage!$D$5:$ABF$11,MATCH(UsagePerHour!$B$20,Usage!$C$5:$C$11,0),MATCH(UsagePerHour!UJ$4,Usage!$D$3:$ABF$3,0)),"")</f>
        <v/>
      </c>
      <c r="UK29" s="6" t="str">
        <f>IFERROR(INDEX(Sales!$D$5:$ABF$18,MATCH(UsagePerHour!$B29,Sales!$C$5:$C$18,0),MATCH(UsagePerHour!UK$4,Sales!$D$3:$ABF$3,0))/UK$2*INDEX(Usage!$D$5:$ABF$11,MATCH(UsagePerHour!$B$20,Usage!$C$5:$C$11,0),MATCH(UsagePerHour!UK$4,Usage!$D$3:$ABF$3,0)),"")</f>
        <v/>
      </c>
      <c r="UL29" s="6" t="str">
        <f>IFERROR(INDEX(Sales!$D$5:$ABF$18,MATCH(UsagePerHour!$B29,Sales!$C$5:$C$18,0),MATCH(UsagePerHour!UL$4,Sales!$D$3:$ABF$3,0))/UL$2*INDEX(Usage!$D$5:$ABF$11,MATCH(UsagePerHour!$B$20,Usage!$C$5:$C$11,0),MATCH(UsagePerHour!UL$4,Usage!$D$3:$ABF$3,0)),"")</f>
        <v/>
      </c>
      <c r="UM29" s="6" t="str">
        <f>IFERROR(INDEX(Sales!$D$5:$ABF$18,MATCH(UsagePerHour!$B29,Sales!$C$5:$C$18,0),MATCH(UsagePerHour!UM$4,Sales!$D$3:$ABF$3,0))/UM$2*INDEX(Usage!$D$5:$ABF$11,MATCH(UsagePerHour!$B$20,Usage!$C$5:$C$11,0),MATCH(UsagePerHour!UM$4,Usage!$D$3:$ABF$3,0)),"")</f>
        <v/>
      </c>
      <c r="UN29" s="6" t="str">
        <f>IFERROR(INDEX(Sales!$D$5:$ABF$18,MATCH(UsagePerHour!$B29,Sales!$C$5:$C$18,0),MATCH(UsagePerHour!UN$4,Sales!$D$3:$ABF$3,0))/UN$2*INDEX(Usage!$D$5:$ABF$11,MATCH(UsagePerHour!$B$20,Usage!$C$5:$C$11,0),MATCH(UsagePerHour!UN$4,Usage!$D$3:$ABF$3,0)),"")</f>
        <v/>
      </c>
      <c r="UO29" s="6" t="str">
        <f>IFERROR(INDEX(Sales!$D$5:$ABF$18,MATCH(UsagePerHour!$B29,Sales!$C$5:$C$18,0),MATCH(UsagePerHour!UO$4,Sales!$D$3:$ABF$3,0))/UO$2*INDEX(Usage!$D$5:$ABF$11,MATCH(UsagePerHour!$B$20,Usage!$C$5:$C$11,0),MATCH(UsagePerHour!UO$4,Usage!$D$3:$ABF$3,0)),"")</f>
        <v/>
      </c>
      <c r="UP29" s="6" t="str">
        <f>IFERROR(INDEX(Sales!$D$5:$ABF$18,MATCH(UsagePerHour!$B29,Sales!$C$5:$C$18,0),MATCH(UsagePerHour!UP$4,Sales!$D$3:$ABF$3,0))/UP$2*INDEX(Usage!$D$5:$ABF$11,MATCH(UsagePerHour!$B$20,Usage!$C$5:$C$11,0),MATCH(UsagePerHour!UP$4,Usage!$D$3:$ABF$3,0)),"")</f>
        <v/>
      </c>
      <c r="UQ29" s="6" t="str">
        <f>IFERROR(INDEX(Sales!$D$5:$ABF$18,MATCH(UsagePerHour!$B29,Sales!$C$5:$C$18,0),MATCH(UsagePerHour!UQ$4,Sales!$D$3:$ABF$3,0))/UQ$2*INDEX(Usage!$D$5:$ABF$11,MATCH(UsagePerHour!$B$20,Usage!$C$5:$C$11,0),MATCH(UsagePerHour!UQ$4,Usage!$D$3:$ABF$3,0)),"")</f>
        <v/>
      </c>
      <c r="UR29" s="6" t="str">
        <f>IFERROR(INDEX(Sales!$D$5:$ABF$18,MATCH(UsagePerHour!$B29,Sales!$C$5:$C$18,0),MATCH(UsagePerHour!UR$4,Sales!$D$3:$ABF$3,0))/UR$2*INDEX(Usage!$D$5:$ABF$11,MATCH(UsagePerHour!$B$20,Usage!$C$5:$C$11,0),MATCH(UsagePerHour!UR$4,Usage!$D$3:$ABF$3,0)),"")</f>
        <v/>
      </c>
      <c r="US29" s="6" t="str">
        <f>IFERROR(INDEX(Sales!$D$5:$ABF$18,MATCH(UsagePerHour!$B29,Sales!$C$5:$C$18,0),MATCH(UsagePerHour!US$4,Sales!$D$3:$ABF$3,0))/US$2*INDEX(Usage!$D$5:$ABF$11,MATCH(UsagePerHour!$B$20,Usage!$C$5:$C$11,0),MATCH(UsagePerHour!US$4,Usage!$D$3:$ABF$3,0)),"")</f>
        <v/>
      </c>
      <c r="UT29" s="6" t="str">
        <f>IFERROR(INDEX(Sales!$D$5:$ABF$18,MATCH(UsagePerHour!$B29,Sales!$C$5:$C$18,0),MATCH(UsagePerHour!UT$4,Sales!$D$3:$ABF$3,0))/UT$2*INDEX(Usage!$D$5:$ABF$11,MATCH(UsagePerHour!$B$20,Usage!$C$5:$C$11,0),MATCH(UsagePerHour!UT$4,Usage!$D$3:$ABF$3,0)),"")</f>
        <v/>
      </c>
      <c r="UU29" s="6" t="str">
        <f>IFERROR(INDEX(Sales!$D$5:$ABF$18,MATCH(UsagePerHour!$B29,Sales!$C$5:$C$18,0),MATCH(UsagePerHour!UU$4,Sales!$D$3:$ABF$3,0))/UU$2*INDEX(Usage!$D$5:$ABF$11,MATCH(UsagePerHour!$B$20,Usage!$C$5:$C$11,0),MATCH(UsagePerHour!UU$4,Usage!$D$3:$ABF$3,0)),"")</f>
        <v/>
      </c>
      <c r="UV29" s="6" t="str">
        <f>IFERROR(INDEX(Sales!$D$5:$ABF$18,MATCH(UsagePerHour!$B29,Sales!$C$5:$C$18,0),MATCH(UsagePerHour!UV$4,Sales!$D$3:$ABF$3,0))/UV$2*INDEX(Usage!$D$5:$ABF$11,MATCH(UsagePerHour!$B$20,Usage!$C$5:$C$11,0),MATCH(UsagePerHour!UV$4,Usage!$D$3:$ABF$3,0)),"")</f>
        <v/>
      </c>
      <c r="UW29" s="6" t="str">
        <f>IFERROR(INDEX(Sales!$D$5:$ABF$18,MATCH(UsagePerHour!$B29,Sales!$C$5:$C$18,0),MATCH(UsagePerHour!UW$4,Sales!$D$3:$ABF$3,0))/UW$2*INDEX(Usage!$D$5:$ABF$11,MATCH(UsagePerHour!$B$20,Usage!$C$5:$C$11,0),MATCH(UsagePerHour!UW$4,Usage!$D$3:$ABF$3,0)),"")</f>
        <v/>
      </c>
      <c r="UX29" s="6" t="str">
        <f>IFERROR(INDEX(Sales!$D$5:$ABF$18,MATCH(UsagePerHour!$B29,Sales!$C$5:$C$18,0),MATCH(UsagePerHour!UX$4,Sales!$D$3:$ABF$3,0))/UX$2*INDEX(Usage!$D$5:$ABF$11,MATCH(UsagePerHour!$B$20,Usage!$C$5:$C$11,0),MATCH(UsagePerHour!UX$4,Usage!$D$3:$ABF$3,0)),"")</f>
        <v/>
      </c>
      <c r="UY29" s="6" t="str">
        <f>IFERROR(INDEX(Sales!$D$5:$ABF$18,MATCH(UsagePerHour!$B29,Sales!$C$5:$C$18,0),MATCH(UsagePerHour!UY$4,Sales!$D$3:$ABF$3,0))/UY$2*INDEX(Usage!$D$5:$ABF$11,MATCH(UsagePerHour!$B$20,Usage!$C$5:$C$11,0),MATCH(UsagePerHour!UY$4,Usage!$D$3:$ABF$3,0)),"")</f>
        <v/>
      </c>
      <c r="UZ29" s="6" t="str">
        <f>IFERROR(INDEX(Sales!$D$5:$ABF$18,MATCH(UsagePerHour!$B29,Sales!$C$5:$C$18,0),MATCH(UsagePerHour!UZ$4,Sales!$D$3:$ABF$3,0))/UZ$2*INDEX(Usage!$D$5:$ABF$11,MATCH(UsagePerHour!$B$20,Usage!$C$5:$C$11,0),MATCH(UsagePerHour!UZ$4,Usage!$D$3:$ABF$3,0)),"")</f>
        <v/>
      </c>
      <c r="VA29" s="6" t="str">
        <f>IFERROR(INDEX(Sales!$D$5:$ABF$18,MATCH(UsagePerHour!$B29,Sales!$C$5:$C$18,0),MATCH(UsagePerHour!VA$4,Sales!$D$3:$ABF$3,0))/VA$2*INDEX(Usage!$D$5:$ABF$11,MATCH(UsagePerHour!$B$20,Usage!$C$5:$C$11,0),MATCH(UsagePerHour!VA$4,Usage!$D$3:$ABF$3,0)),"")</f>
        <v/>
      </c>
      <c r="VB29" s="6" t="str">
        <f>IFERROR(INDEX(Sales!$D$5:$ABF$18,MATCH(UsagePerHour!$B29,Sales!$C$5:$C$18,0),MATCH(UsagePerHour!VB$4,Sales!$D$3:$ABF$3,0))/VB$2*INDEX(Usage!$D$5:$ABF$11,MATCH(UsagePerHour!$B$20,Usage!$C$5:$C$11,0),MATCH(UsagePerHour!VB$4,Usage!$D$3:$ABF$3,0)),"")</f>
        <v/>
      </c>
      <c r="VC29" s="6" t="str">
        <f>IFERROR(INDEX(Sales!$D$5:$ABF$18,MATCH(UsagePerHour!$B29,Sales!$C$5:$C$18,0),MATCH(UsagePerHour!VC$4,Sales!$D$3:$ABF$3,0))/VC$2*INDEX(Usage!$D$5:$ABF$11,MATCH(UsagePerHour!$B$20,Usage!$C$5:$C$11,0),MATCH(UsagePerHour!VC$4,Usage!$D$3:$ABF$3,0)),"")</f>
        <v/>
      </c>
      <c r="VD29" s="6" t="str">
        <f>IFERROR(INDEX(Sales!$D$5:$ABF$18,MATCH(UsagePerHour!$B29,Sales!$C$5:$C$18,0),MATCH(UsagePerHour!VD$4,Sales!$D$3:$ABF$3,0))/VD$2*INDEX(Usage!$D$5:$ABF$11,MATCH(UsagePerHour!$B$20,Usage!$C$5:$C$11,0),MATCH(UsagePerHour!VD$4,Usage!$D$3:$ABF$3,0)),"")</f>
        <v/>
      </c>
      <c r="VE29" s="6" t="str">
        <f>IFERROR(INDEX(Sales!$D$5:$ABF$18,MATCH(UsagePerHour!$B29,Sales!$C$5:$C$18,0),MATCH(UsagePerHour!VE$4,Sales!$D$3:$ABF$3,0))/VE$2*INDEX(Usage!$D$5:$ABF$11,MATCH(UsagePerHour!$B$20,Usage!$C$5:$C$11,0),MATCH(UsagePerHour!VE$4,Usage!$D$3:$ABF$3,0)),"")</f>
        <v/>
      </c>
      <c r="VF29" s="6" t="str">
        <f>IFERROR(INDEX(Sales!$D$5:$ABF$18,MATCH(UsagePerHour!$B29,Sales!$C$5:$C$18,0),MATCH(UsagePerHour!VF$4,Sales!$D$3:$ABF$3,0))/VF$2*INDEX(Usage!$D$5:$ABF$11,MATCH(UsagePerHour!$B$20,Usage!$C$5:$C$11,0),MATCH(UsagePerHour!VF$4,Usage!$D$3:$ABF$3,0)),"")</f>
        <v/>
      </c>
      <c r="VG29" s="6" t="str">
        <f>IFERROR(INDEX(Sales!$D$5:$ABF$18,MATCH(UsagePerHour!$B29,Sales!$C$5:$C$18,0),MATCH(UsagePerHour!VG$4,Sales!$D$3:$ABF$3,0))/VG$2*INDEX(Usage!$D$5:$ABF$11,MATCH(UsagePerHour!$B$20,Usage!$C$5:$C$11,0),MATCH(UsagePerHour!VG$4,Usage!$D$3:$ABF$3,0)),"")</f>
        <v/>
      </c>
      <c r="VH29" s="6" t="str">
        <f>IFERROR(INDEX(Sales!$D$5:$ABF$18,MATCH(UsagePerHour!$B29,Sales!$C$5:$C$18,0),MATCH(UsagePerHour!VH$4,Sales!$D$3:$ABF$3,0))/VH$2*INDEX(Usage!$D$5:$ABF$11,MATCH(UsagePerHour!$B$20,Usage!$C$5:$C$11,0),MATCH(UsagePerHour!VH$4,Usage!$D$3:$ABF$3,0)),"")</f>
        <v/>
      </c>
      <c r="VI29" s="6" t="str">
        <f>IFERROR(INDEX(Sales!$D$5:$ABF$18,MATCH(UsagePerHour!$B29,Sales!$C$5:$C$18,0),MATCH(UsagePerHour!VI$4,Sales!$D$3:$ABF$3,0))/VI$2*INDEX(Usage!$D$5:$ABF$11,MATCH(UsagePerHour!$B$20,Usage!$C$5:$C$11,0),MATCH(UsagePerHour!VI$4,Usage!$D$3:$ABF$3,0)),"")</f>
        <v/>
      </c>
      <c r="VJ29" s="6" t="str">
        <f>IFERROR(INDEX(Sales!$D$5:$ABF$18,MATCH(UsagePerHour!$B29,Sales!$C$5:$C$18,0),MATCH(UsagePerHour!VJ$4,Sales!$D$3:$ABF$3,0))/VJ$2*INDEX(Usage!$D$5:$ABF$11,MATCH(UsagePerHour!$B$20,Usage!$C$5:$C$11,0),MATCH(UsagePerHour!VJ$4,Usage!$D$3:$ABF$3,0)),"")</f>
        <v/>
      </c>
      <c r="VK29" s="6" t="str">
        <f>IFERROR(INDEX(Sales!$D$5:$ABF$18,MATCH(UsagePerHour!$B29,Sales!$C$5:$C$18,0),MATCH(UsagePerHour!VK$4,Sales!$D$3:$ABF$3,0))/VK$2*INDEX(Usage!$D$5:$ABF$11,MATCH(UsagePerHour!$B$20,Usage!$C$5:$C$11,0),MATCH(UsagePerHour!VK$4,Usage!$D$3:$ABF$3,0)),"")</f>
        <v/>
      </c>
      <c r="VL29" s="6" t="str">
        <f>IFERROR(INDEX(Sales!$D$5:$ABF$18,MATCH(UsagePerHour!$B29,Sales!$C$5:$C$18,0),MATCH(UsagePerHour!VL$4,Sales!$D$3:$ABF$3,0))/VL$2*INDEX(Usage!$D$5:$ABF$11,MATCH(UsagePerHour!$B$20,Usage!$C$5:$C$11,0),MATCH(UsagePerHour!VL$4,Usage!$D$3:$ABF$3,0)),"")</f>
        <v/>
      </c>
      <c r="VM29" s="6" t="str">
        <f>IFERROR(INDEX(Sales!$D$5:$ABF$18,MATCH(UsagePerHour!$B29,Sales!$C$5:$C$18,0),MATCH(UsagePerHour!VM$4,Sales!$D$3:$ABF$3,0))/VM$2*INDEX(Usage!$D$5:$ABF$11,MATCH(UsagePerHour!$B$20,Usage!$C$5:$C$11,0),MATCH(UsagePerHour!VM$4,Usage!$D$3:$ABF$3,0)),"")</f>
        <v/>
      </c>
      <c r="VN29" s="6" t="str">
        <f>IFERROR(INDEX(Sales!$D$5:$ABF$18,MATCH(UsagePerHour!$B29,Sales!$C$5:$C$18,0),MATCH(UsagePerHour!VN$4,Sales!$D$3:$ABF$3,0))/VN$2*INDEX(Usage!$D$5:$ABF$11,MATCH(UsagePerHour!$B$20,Usage!$C$5:$C$11,0),MATCH(UsagePerHour!VN$4,Usage!$D$3:$ABF$3,0)),"")</f>
        <v/>
      </c>
      <c r="VO29" s="6" t="str">
        <f>IFERROR(INDEX(Sales!$D$5:$ABF$18,MATCH(UsagePerHour!$B29,Sales!$C$5:$C$18,0),MATCH(UsagePerHour!VO$4,Sales!$D$3:$ABF$3,0))/VO$2*INDEX(Usage!$D$5:$ABF$11,MATCH(UsagePerHour!$B$20,Usage!$C$5:$C$11,0),MATCH(UsagePerHour!VO$4,Usage!$D$3:$ABF$3,0)),"")</f>
        <v/>
      </c>
      <c r="VP29" s="6" t="str">
        <f>IFERROR(INDEX(Sales!$D$5:$ABF$18,MATCH(UsagePerHour!$B29,Sales!$C$5:$C$18,0),MATCH(UsagePerHour!VP$4,Sales!$D$3:$ABF$3,0))/VP$2*INDEX(Usage!$D$5:$ABF$11,MATCH(UsagePerHour!$B$20,Usage!$C$5:$C$11,0),MATCH(UsagePerHour!VP$4,Usage!$D$3:$ABF$3,0)),"")</f>
        <v/>
      </c>
      <c r="VQ29" s="6" t="str">
        <f>IFERROR(INDEX(Sales!$D$5:$ABF$18,MATCH(UsagePerHour!$B29,Sales!$C$5:$C$18,0),MATCH(UsagePerHour!VQ$4,Sales!$D$3:$ABF$3,0))/VQ$2*INDEX(Usage!$D$5:$ABF$11,MATCH(UsagePerHour!$B$20,Usage!$C$5:$C$11,0),MATCH(UsagePerHour!VQ$4,Usage!$D$3:$ABF$3,0)),"")</f>
        <v/>
      </c>
      <c r="VR29" s="6" t="str">
        <f>IFERROR(INDEX(Sales!$D$5:$ABF$18,MATCH(UsagePerHour!$B29,Sales!$C$5:$C$18,0),MATCH(UsagePerHour!VR$4,Sales!$D$3:$ABF$3,0))/VR$2*INDEX(Usage!$D$5:$ABF$11,MATCH(UsagePerHour!$B$20,Usage!$C$5:$C$11,0),MATCH(UsagePerHour!VR$4,Usage!$D$3:$ABF$3,0)),"")</f>
        <v/>
      </c>
      <c r="VS29" s="6" t="str">
        <f>IFERROR(INDEX(Sales!$D$5:$ABF$18,MATCH(UsagePerHour!$B29,Sales!$C$5:$C$18,0),MATCH(UsagePerHour!VS$4,Sales!$D$3:$ABF$3,0))/VS$2*INDEX(Usage!$D$5:$ABF$11,MATCH(UsagePerHour!$B$20,Usage!$C$5:$C$11,0),MATCH(UsagePerHour!VS$4,Usage!$D$3:$ABF$3,0)),"")</f>
        <v/>
      </c>
      <c r="VT29" s="6" t="str">
        <f>IFERROR(INDEX(Sales!$D$5:$ABF$18,MATCH(UsagePerHour!$B29,Sales!$C$5:$C$18,0),MATCH(UsagePerHour!VT$4,Sales!$D$3:$ABF$3,0))/VT$2*INDEX(Usage!$D$5:$ABF$11,MATCH(UsagePerHour!$B$20,Usage!$C$5:$C$11,0),MATCH(UsagePerHour!VT$4,Usage!$D$3:$ABF$3,0)),"")</f>
        <v/>
      </c>
      <c r="VU29" s="6" t="str">
        <f>IFERROR(INDEX(Sales!$D$5:$ABF$18,MATCH(UsagePerHour!$B29,Sales!$C$5:$C$18,0),MATCH(UsagePerHour!VU$4,Sales!$D$3:$ABF$3,0))/VU$2*INDEX(Usage!$D$5:$ABF$11,MATCH(UsagePerHour!$B$20,Usage!$C$5:$C$11,0),MATCH(UsagePerHour!VU$4,Usage!$D$3:$ABF$3,0)),"")</f>
        <v/>
      </c>
      <c r="VV29" s="6" t="str">
        <f>IFERROR(INDEX(Sales!$D$5:$ABF$18,MATCH(UsagePerHour!$B29,Sales!$C$5:$C$18,0),MATCH(UsagePerHour!VV$4,Sales!$D$3:$ABF$3,0))/VV$2*INDEX(Usage!$D$5:$ABF$11,MATCH(UsagePerHour!$B$20,Usage!$C$5:$C$11,0),MATCH(UsagePerHour!VV$4,Usage!$D$3:$ABF$3,0)),"")</f>
        <v/>
      </c>
      <c r="VW29" s="6" t="str">
        <f>IFERROR(INDEX(Sales!$D$5:$ABF$18,MATCH(UsagePerHour!$B29,Sales!$C$5:$C$18,0),MATCH(UsagePerHour!VW$4,Sales!$D$3:$ABF$3,0))/VW$2*INDEX(Usage!$D$5:$ABF$11,MATCH(UsagePerHour!$B$20,Usage!$C$5:$C$11,0),MATCH(UsagePerHour!VW$4,Usage!$D$3:$ABF$3,0)),"")</f>
        <v/>
      </c>
      <c r="VX29" s="6" t="str">
        <f>IFERROR(INDEX(Sales!$D$5:$ABF$18,MATCH(UsagePerHour!$B29,Sales!$C$5:$C$18,0),MATCH(UsagePerHour!VX$4,Sales!$D$3:$ABF$3,0))/VX$2*INDEX(Usage!$D$5:$ABF$11,MATCH(UsagePerHour!$B$20,Usage!$C$5:$C$11,0),MATCH(UsagePerHour!VX$4,Usage!$D$3:$ABF$3,0)),"")</f>
        <v/>
      </c>
      <c r="VY29" s="6" t="str">
        <f>IFERROR(INDEX(Sales!$D$5:$ABF$18,MATCH(UsagePerHour!$B29,Sales!$C$5:$C$18,0),MATCH(UsagePerHour!VY$4,Sales!$D$3:$ABF$3,0))/VY$2*INDEX(Usage!$D$5:$ABF$11,MATCH(UsagePerHour!$B$20,Usage!$C$5:$C$11,0),MATCH(UsagePerHour!VY$4,Usage!$D$3:$ABF$3,0)),"")</f>
        <v/>
      </c>
      <c r="VZ29" s="6" t="str">
        <f>IFERROR(INDEX(Sales!$D$5:$ABF$18,MATCH(UsagePerHour!$B29,Sales!$C$5:$C$18,0),MATCH(UsagePerHour!VZ$4,Sales!$D$3:$ABF$3,0))/VZ$2*INDEX(Usage!$D$5:$ABF$11,MATCH(UsagePerHour!$B$20,Usage!$C$5:$C$11,0),MATCH(UsagePerHour!VZ$4,Usage!$D$3:$ABF$3,0)),"")</f>
        <v/>
      </c>
      <c r="WA29" s="6" t="str">
        <f>IFERROR(INDEX(Sales!$D$5:$ABF$18,MATCH(UsagePerHour!$B29,Sales!$C$5:$C$18,0),MATCH(UsagePerHour!WA$4,Sales!$D$3:$ABF$3,0))/WA$2*INDEX(Usage!$D$5:$ABF$11,MATCH(UsagePerHour!$B$20,Usage!$C$5:$C$11,0),MATCH(UsagePerHour!WA$4,Usage!$D$3:$ABF$3,0)),"")</f>
        <v/>
      </c>
      <c r="WB29" s="6" t="str">
        <f>IFERROR(INDEX(Sales!$D$5:$ABF$18,MATCH(UsagePerHour!$B29,Sales!$C$5:$C$18,0),MATCH(UsagePerHour!WB$4,Sales!$D$3:$ABF$3,0))/WB$2*INDEX(Usage!$D$5:$ABF$11,MATCH(UsagePerHour!$B$20,Usage!$C$5:$C$11,0),MATCH(UsagePerHour!WB$4,Usage!$D$3:$ABF$3,0)),"")</f>
        <v/>
      </c>
      <c r="WC29" s="6" t="str">
        <f>IFERROR(INDEX(Sales!$D$5:$ABF$18,MATCH(UsagePerHour!$B29,Sales!$C$5:$C$18,0),MATCH(UsagePerHour!WC$4,Sales!$D$3:$ABF$3,0))/WC$2*INDEX(Usage!$D$5:$ABF$11,MATCH(UsagePerHour!$B$20,Usage!$C$5:$C$11,0),MATCH(UsagePerHour!WC$4,Usage!$D$3:$ABF$3,0)),"")</f>
        <v/>
      </c>
      <c r="WD29" s="6" t="str">
        <f>IFERROR(INDEX(Sales!$D$5:$ABF$18,MATCH(UsagePerHour!$B29,Sales!$C$5:$C$18,0),MATCH(UsagePerHour!WD$4,Sales!$D$3:$ABF$3,0))/WD$2*INDEX(Usage!$D$5:$ABF$11,MATCH(UsagePerHour!$B$20,Usage!$C$5:$C$11,0),MATCH(UsagePerHour!WD$4,Usage!$D$3:$ABF$3,0)),"")</f>
        <v/>
      </c>
      <c r="WE29" s="6" t="str">
        <f>IFERROR(INDEX(Sales!$D$5:$ABF$18,MATCH(UsagePerHour!$B29,Sales!$C$5:$C$18,0),MATCH(UsagePerHour!WE$4,Sales!$D$3:$ABF$3,0))/WE$2*INDEX(Usage!$D$5:$ABF$11,MATCH(UsagePerHour!$B$20,Usage!$C$5:$C$11,0),MATCH(UsagePerHour!WE$4,Usage!$D$3:$ABF$3,0)),"")</f>
        <v/>
      </c>
      <c r="WF29" s="6" t="str">
        <f>IFERROR(INDEX(Sales!$D$5:$ABF$18,MATCH(UsagePerHour!$B29,Sales!$C$5:$C$18,0),MATCH(UsagePerHour!WF$4,Sales!$D$3:$ABF$3,0))/WF$2*INDEX(Usage!$D$5:$ABF$11,MATCH(UsagePerHour!$B$20,Usage!$C$5:$C$11,0),MATCH(UsagePerHour!WF$4,Usage!$D$3:$ABF$3,0)),"")</f>
        <v/>
      </c>
      <c r="WG29" s="6" t="str">
        <f>IFERROR(INDEX(Sales!$D$5:$ABF$18,MATCH(UsagePerHour!$B29,Sales!$C$5:$C$18,0),MATCH(UsagePerHour!WG$4,Sales!$D$3:$ABF$3,0))/WG$2*INDEX(Usage!$D$5:$ABF$11,MATCH(UsagePerHour!$B$20,Usage!$C$5:$C$11,0),MATCH(UsagePerHour!WG$4,Usage!$D$3:$ABF$3,0)),"")</f>
        <v/>
      </c>
      <c r="WH29" s="6" t="str">
        <f>IFERROR(INDEX(Sales!$D$5:$ABF$18,MATCH(UsagePerHour!$B29,Sales!$C$5:$C$18,0),MATCH(UsagePerHour!WH$4,Sales!$D$3:$ABF$3,0))/WH$2*INDEX(Usage!$D$5:$ABF$11,MATCH(UsagePerHour!$B$20,Usage!$C$5:$C$11,0),MATCH(UsagePerHour!WH$4,Usage!$D$3:$ABF$3,0)),"")</f>
        <v/>
      </c>
      <c r="WI29" s="6" t="str">
        <f>IFERROR(INDEX(Sales!$D$5:$ABF$18,MATCH(UsagePerHour!$B29,Sales!$C$5:$C$18,0),MATCH(UsagePerHour!WI$4,Sales!$D$3:$ABF$3,0))/WI$2*INDEX(Usage!$D$5:$ABF$11,MATCH(UsagePerHour!$B$20,Usage!$C$5:$C$11,0),MATCH(UsagePerHour!WI$4,Usage!$D$3:$ABF$3,0)),"")</f>
        <v/>
      </c>
      <c r="WJ29" s="6" t="str">
        <f>IFERROR(INDEX(Sales!$D$5:$ABF$18,MATCH(UsagePerHour!$B29,Sales!$C$5:$C$18,0),MATCH(UsagePerHour!WJ$4,Sales!$D$3:$ABF$3,0))/WJ$2*INDEX(Usage!$D$5:$ABF$11,MATCH(UsagePerHour!$B$20,Usage!$C$5:$C$11,0),MATCH(UsagePerHour!WJ$4,Usage!$D$3:$ABF$3,0)),"")</f>
        <v/>
      </c>
      <c r="WK29" s="6" t="str">
        <f>IFERROR(INDEX(Sales!$D$5:$ABF$18,MATCH(UsagePerHour!$B29,Sales!$C$5:$C$18,0),MATCH(UsagePerHour!WK$4,Sales!$D$3:$ABF$3,0))/WK$2*INDEX(Usage!$D$5:$ABF$11,MATCH(UsagePerHour!$B$20,Usage!$C$5:$C$11,0),MATCH(UsagePerHour!WK$4,Usage!$D$3:$ABF$3,0)),"")</f>
        <v/>
      </c>
      <c r="WL29" s="6" t="str">
        <f>IFERROR(INDEX(Sales!$D$5:$ABF$18,MATCH(UsagePerHour!$B29,Sales!$C$5:$C$18,0),MATCH(UsagePerHour!WL$4,Sales!$D$3:$ABF$3,0))/WL$2*INDEX(Usage!$D$5:$ABF$11,MATCH(UsagePerHour!$B$20,Usage!$C$5:$C$11,0),MATCH(UsagePerHour!WL$4,Usage!$D$3:$ABF$3,0)),"")</f>
        <v/>
      </c>
      <c r="WM29" s="6" t="str">
        <f>IFERROR(INDEX(Sales!$D$5:$ABF$18,MATCH(UsagePerHour!$B29,Sales!$C$5:$C$18,0),MATCH(UsagePerHour!WM$4,Sales!$D$3:$ABF$3,0))/WM$2*INDEX(Usage!$D$5:$ABF$11,MATCH(UsagePerHour!$B$20,Usage!$C$5:$C$11,0),MATCH(UsagePerHour!WM$4,Usage!$D$3:$ABF$3,0)),"")</f>
        <v/>
      </c>
      <c r="WN29" s="6" t="str">
        <f>IFERROR(INDEX(Sales!$D$5:$ABF$18,MATCH(UsagePerHour!$B29,Sales!$C$5:$C$18,0),MATCH(UsagePerHour!WN$4,Sales!$D$3:$ABF$3,0))/WN$2*INDEX(Usage!$D$5:$ABF$11,MATCH(UsagePerHour!$B$20,Usage!$C$5:$C$11,0),MATCH(UsagePerHour!WN$4,Usage!$D$3:$ABF$3,0)),"")</f>
        <v/>
      </c>
      <c r="WO29" s="6" t="str">
        <f>IFERROR(INDEX(Sales!$D$5:$ABF$18,MATCH(UsagePerHour!$B29,Sales!$C$5:$C$18,0),MATCH(UsagePerHour!WO$4,Sales!$D$3:$ABF$3,0))/WO$2*INDEX(Usage!$D$5:$ABF$11,MATCH(UsagePerHour!$B$20,Usage!$C$5:$C$11,0),MATCH(UsagePerHour!WO$4,Usage!$D$3:$ABF$3,0)),"")</f>
        <v/>
      </c>
      <c r="WP29" s="6" t="str">
        <f>IFERROR(INDEX(Sales!$D$5:$ABF$18,MATCH(UsagePerHour!$B29,Sales!$C$5:$C$18,0),MATCH(UsagePerHour!WP$4,Sales!$D$3:$ABF$3,0))/WP$2*INDEX(Usage!$D$5:$ABF$11,MATCH(UsagePerHour!$B$20,Usage!$C$5:$C$11,0),MATCH(UsagePerHour!WP$4,Usage!$D$3:$ABF$3,0)),"")</f>
        <v/>
      </c>
      <c r="WQ29" s="6" t="str">
        <f>IFERROR(INDEX(Sales!$D$5:$ABF$18,MATCH(UsagePerHour!$B29,Sales!$C$5:$C$18,0),MATCH(UsagePerHour!WQ$4,Sales!$D$3:$ABF$3,0))/WQ$2*INDEX(Usage!$D$5:$ABF$11,MATCH(UsagePerHour!$B$20,Usage!$C$5:$C$11,0),MATCH(UsagePerHour!WQ$4,Usage!$D$3:$ABF$3,0)),"")</f>
        <v/>
      </c>
      <c r="WR29" s="6" t="str">
        <f>IFERROR(INDEX(Sales!$D$5:$ABF$18,MATCH(UsagePerHour!$B29,Sales!$C$5:$C$18,0),MATCH(UsagePerHour!WR$4,Sales!$D$3:$ABF$3,0))/WR$2*INDEX(Usage!$D$5:$ABF$11,MATCH(UsagePerHour!$B$20,Usage!$C$5:$C$11,0),MATCH(UsagePerHour!WR$4,Usage!$D$3:$ABF$3,0)),"")</f>
        <v/>
      </c>
      <c r="WS29" s="6" t="str">
        <f>IFERROR(INDEX(Sales!$D$5:$ABF$18,MATCH(UsagePerHour!$B29,Sales!$C$5:$C$18,0),MATCH(UsagePerHour!WS$4,Sales!$D$3:$ABF$3,0))/WS$2*INDEX(Usage!$D$5:$ABF$11,MATCH(UsagePerHour!$B$20,Usage!$C$5:$C$11,0),MATCH(UsagePerHour!WS$4,Usage!$D$3:$ABF$3,0)),"")</f>
        <v/>
      </c>
      <c r="WT29" s="6" t="str">
        <f>IFERROR(INDEX(Sales!$D$5:$ABF$18,MATCH(UsagePerHour!$B29,Sales!$C$5:$C$18,0),MATCH(UsagePerHour!WT$4,Sales!$D$3:$ABF$3,0))/WT$2*INDEX(Usage!$D$5:$ABF$11,MATCH(UsagePerHour!$B$20,Usage!$C$5:$C$11,0),MATCH(UsagePerHour!WT$4,Usage!$D$3:$ABF$3,0)),"")</f>
        <v/>
      </c>
      <c r="WU29" s="6" t="str">
        <f>IFERROR(INDEX(Sales!$D$5:$ABF$18,MATCH(UsagePerHour!$B29,Sales!$C$5:$C$18,0),MATCH(UsagePerHour!WU$4,Sales!$D$3:$ABF$3,0))/WU$2*INDEX(Usage!$D$5:$ABF$11,MATCH(UsagePerHour!$B$20,Usage!$C$5:$C$11,0),MATCH(UsagePerHour!WU$4,Usage!$D$3:$ABF$3,0)),"")</f>
        <v/>
      </c>
      <c r="WV29" s="6" t="str">
        <f>IFERROR(INDEX(Sales!$D$5:$ABF$18,MATCH(UsagePerHour!$B29,Sales!$C$5:$C$18,0),MATCH(UsagePerHour!WV$4,Sales!$D$3:$ABF$3,0))/WV$2*INDEX(Usage!$D$5:$ABF$11,MATCH(UsagePerHour!$B$20,Usage!$C$5:$C$11,0),MATCH(UsagePerHour!WV$4,Usage!$D$3:$ABF$3,0)),"")</f>
        <v/>
      </c>
      <c r="WW29" s="6" t="str">
        <f>IFERROR(INDEX(Sales!$D$5:$ABF$18,MATCH(UsagePerHour!$B29,Sales!$C$5:$C$18,0),MATCH(UsagePerHour!WW$4,Sales!$D$3:$ABF$3,0))/WW$2*INDEX(Usage!$D$5:$ABF$11,MATCH(UsagePerHour!$B$20,Usage!$C$5:$C$11,0),MATCH(UsagePerHour!WW$4,Usage!$D$3:$ABF$3,0)),"")</f>
        <v/>
      </c>
      <c r="WX29" s="6" t="str">
        <f>IFERROR(INDEX(Sales!$D$5:$ABF$18,MATCH(UsagePerHour!$B29,Sales!$C$5:$C$18,0),MATCH(UsagePerHour!WX$4,Sales!$D$3:$ABF$3,0))/WX$2*INDEX(Usage!$D$5:$ABF$11,MATCH(UsagePerHour!$B$20,Usage!$C$5:$C$11,0),MATCH(UsagePerHour!WX$4,Usage!$D$3:$ABF$3,0)),"")</f>
        <v/>
      </c>
      <c r="WY29" s="6" t="str">
        <f>IFERROR(INDEX(Sales!$D$5:$ABF$18,MATCH(UsagePerHour!$B29,Sales!$C$5:$C$18,0),MATCH(UsagePerHour!WY$4,Sales!$D$3:$ABF$3,0))/WY$2*INDEX(Usage!$D$5:$ABF$11,MATCH(UsagePerHour!$B$20,Usage!$C$5:$C$11,0),MATCH(UsagePerHour!WY$4,Usage!$D$3:$ABF$3,0)),"")</f>
        <v/>
      </c>
      <c r="WZ29" s="6" t="str">
        <f>IFERROR(INDEX(Sales!$D$5:$ABF$18,MATCH(UsagePerHour!$B29,Sales!$C$5:$C$18,0),MATCH(UsagePerHour!WZ$4,Sales!$D$3:$ABF$3,0))/WZ$2*INDEX(Usage!$D$5:$ABF$11,MATCH(UsagePerHour!$B$20,Usage!$C$5:$C$11,0),MATCH(UsagePerHour!WZ$4,Usage!$D$3:$ABF$3,0)),"")</f>
        <v/>
      </c>
      <c r="XA29" s="6" t="str">
        <f>IFERROR(INDEX(Sales!$D$5:$ABF$18,MATCH(UsagePerHour!$B29,Sales!$C$5:$C$18,0),MATCH(UsagePerHour!XA$4,Sales!$D$3:$ABF$3,0))/XA$2*INDEX(Usage!$D$5:$ABF$11,MATCH(UsagePerHour!$B$20,Usage!$C$5:$C$11,0),MATCH(UsagePerHour!XA$4,Usage!$D$3:$ABF$3,0)),"")</f>
        <v/>
      </c>
      <c r="XB29" s="6" t="str">
        <f>IFERROR(INDEX(Sales!$D$5:$ABF$18,MATCH(UsagePerHour!$B29,Sales!$C$5:$C$18,0),MATCH(UsagePerHour!XB$4,Sales!$D$3:$ABF$3,0))/XB$2*INDEX(Usage!$D$5:$ABF$11,MATCH(UsagePerHour!$B$20,Usage!$C$5:$C$11,0),MATCH(UsagePerHour!XB$4,Usage!$D$3:$ABF$3,0)),"")</f>
        <v/>
      </c>
      <c r="XC29" s="6" t="str">
        <f>IFERROR(INDEX(Sales!$D$5:$ABF$18,MATCH(UsagePerHour!$B29,Sales!$C$5:$C$18,0),MATCH(UsagePerHour!XC$4,Sales!$D$3:$ABF$3,0))/XC$2*INDEX(Usage!$D$5:$ABF$11,MATCH(UsagePerHour!$B$20,Usage!$C$5:$C$11,0),MATCH(UsagePerHour!XC$4,Usage!$D$3:$ABF$3,0)),"")</f>
        <v/>
      </c>
      <c r="XD29" s="6" t="str">
        <f>IFERROR(INDEX(Sales!$D$5:$ABF$18,MATCH(UsagePerHour!$B29,Sales!$C$5:$C$18,0),MATCH(UsagePerHour!XD$4,Sales!$D$3:$ABF$3,0))/XD$2*INDEX(Usage!$D$5:$ABF$11,MATCH(UsagePerHour!$B$20,Usage!$C$5:$C$11,0),MATCH(UsagePerHour!XD$4,Usage!$D$3:$ABF$3,0)),"")</f>
        <v/>
      </c>
      <c r="XE29" s="6" t="str">
        <f>IFERROR(INDEX(Sales!$D$5:$ABF$18,MATCH(UsagePerHour!$B29,Sales!$C$5:$C$18,0),MATCH(UsagePerHour!XE$4,Sales!$D$3:$ABF$3,0))/XE$2*INDEX(Usage!$D$5:$ABF$11,MATCH(UsagePerHour!$B$20,Usage!$C$5:$C$11,0),MATCH(UsagePerHour!XE$4,Usage!$D$3:$ABF$3,0)),"")</f>
        <v/>
      </c>
      <c r="XF29" s="6" t="str">
        <f>IFERROR(INDEX(Sales!$D$5:$ABF$18,MATCH(UsagePerHour!$B29,Sales!$C$5:$C$18,0),MATCH(UsagePerHour!XF$4,Sales!$D$3:$ABF$3,0))/XF$2*INDEX(Usage!$D$5:$ABF$11,MATCH(UsagePerHour!$B$20,Usage!$C$5:$C$11,0),MATCH(UsagePerHour!XF$4,Usage!$D$3:$ABF$3,0)),"")</f>
        <v/>
      </c>
      <c r="XG29" s="6" t="str">
        <f>IFERROR(INDEX(Sales!$D$5:$ABF$18,MATCH(UsagePerHour!$B29,Sales!$C$5:$C$18,0),MATCH(UsagePerHour!XG$4,Sales!$D$3:$ABF$3,0))/XG$2*INDEX(Usage!$D$5:$ABF$11,MATCH(UsagePerHour!$B$20,Usage!$C$5:$C$11,0),MATCH(UsagePerHour!XG$4,Usage!$D$3:$ABF$3,0)),"")</f>
        <v/>
      </c>
      <c r="XH29" s="6" t="str">
        <f>IFERROR(INDEX(Sales!$D$5:$ABF$18,MATCH(UsagePerHour!$B29,Sales!$C$5:$C$18,0),MATCH(UsagePerHour!XH$4,Sales!$D$3:$ABF$3,0))/XH$2*INDEX(Usage!$D$5:$ABF$11,MATCH(UsagePerHour!$B$20,Usage!$C$5:$C$11,0),MATCH(UsagePerHour!XH$4,Usage!$D$3:$ABF$3,0)),"")</f>
        <v/>
      </c>
      <c r="XI29" s="6" t="str">
        <f>IFERROR(INDEX(Sales!$D$5:$ABF$18,MATCH(UsagePerHour!$B29,Sales!$C$5:$C$18,0),MATCH(UsagePerHour!XI$4,Sales!$D$3:$ABF$3,0))/XI$2*INDEX(Usage!$D$5:$ABF$11,MATCH(UsagePerHour!$B$20,Usage!$C$5:$C$11,0),MATCH(UsagePerHour!XI$4,Usage!$D$3:$ABF$3,0)),"")</f>
        <v/>
      </c>
      <c r="XJ29" s="6" t="str">
        <f>IFERROR(INDEX(Sales!$D$5:$ABF$18,MATCH(UsagePerHour!$B29,Sales!$C$5:$C$18,0),MATCH(UsagePerHour!XJ$4,Sales!$D$3:$ABF$3,0))/XJ$2*INDEX(Usage!$D$5:$ABF$11,MATCH(UsagePerHour!$B$20,Usage!$C$5:$C$11,0),MATCH(UsagePerHour!XJ$4,Usage!$D$3:$ABF$3,0)),"")</f>
        <v/>
      </c>
      <c r="XK29" s="6" t="str">
        <f>IFERROR(INDEX(Sales!$D$5:$ABF$18,MATCH(UsagePerHour!$B29,Sales!$C$5:$C$18,0),MATCH(UsagePerHour!XK$4,Sales!$D$3:$ABF$3,0))/XK$2*INDEX(Usage!$D$5:$ABF$11,MATCH(UsagePerHour!$B$20,Usage!$C$5:$C$11,0),MATCH(UsagePerHour!XK$4,Usage!$D$3:$ABF$3,0)),"")</f>
        <v/>
      </c>
      <c r="XL29" s="6" t="str">
        <f>IFERROR(INDEX(Sales!$D$5:$ABF$18,MATCH(UsagePerHour!$B29,Sales!$C$5:$C$18,0),MATCH(UsagePerHour!XL$4,Sales!$D$3:$ABF$3,0))/XL$2*INDEX(Usage!$D$5:$ABF$11,MATCH(UsagePerHour!$B$20,Usage!$C$5:$C$11,0),MATCH(UsagePerHour!XL$4,Usage!$D$3:$ABF$3,0)),"")</f>
        <v/>
      </c>
      <c r="XM29" s="6" t="str">
        <f>IFERROR(INDEX(Sales!$D$5:$ABF$18,MATCH(UsagePerHour!$B29,Sales!$C$5:$C$18,0),MATCH(UsagePerHour!XM$4,Sales!$D$3:$ABF$3,0))/XM$2*INDEX(Usage!$D$5:$ABF$11,MATCH(UsagePerHour!$B$20,Usage!$C$5:$C$11,0),MATCH(UsagePerHour!XM$4,Usage!$D$3:$ABF$3,0)),"")</f>
        <v/>
      </c>
      <c r="XN29" s="6" t="str">
        <f>IFERROR(INDEX(Sales!$D$5:$ABF$18,MATCH(UsagePerHour!$B29,Sales!$C$5:$C$18,0),MATCH(UsagePerHour!XN$4,Sales!$D$3:$ABF$3,0))/XN$2*INDEX(Usage!$D$5:$ABF$11,MATCH(UsagePerHour!$B$20,Usage!$C$5:$C$11,0),MATCH(UsagePerHour!XN$4,Usage!$D$3:$ABF$3,0)),"")</f>
        <v/>
      </c>
      <c r="XO29" s="6" t="str">
        <f>IFERROR(INDEX(Sales!$D$5:$ABF$18,MATCH(UsagePerHour!$B29,Sales!$C$5:$C$18,0),MATCH(UsagePerHour!XO$4,Sales!$D$3:$ABF$3,0))/XO$2*INDEX(Usage!$D$5:$ABF$11,MATCH(UsagePerHour!$B$20,Usage!$C$5:$C$11,0),MATCH(UsagePerHour!XO$4,Usage!$D$3:$ABF$3,0)),"")</f>
        <v/>
      </c>
      <c r="XP29" s="6" t="str">
        <f>IFERROR(INDEX(Sales!$D$5:$ABF$18,MATCH(UsagePerHour!$B29,Sales!$C$5:$C$18,0),MATCH(UsagePerHour!XP$4,Sales!$D$3:$ABF$3,0))/XP$2*INDEX(Usage!$D$5:$ABF$11,MATCH(UsagePerHour!$B$20,Usage!$C$5:$C$11,0),MATCH(UsagePerHour!XP$4,Usage!$D$3:$ABF$3,0)),"")</f>
        <v/>
      </c>
      <c r="XQ29" s="6" t="str">
        <f>IFERROR(INDEX(Sales!$D$5:$ABF$18,MATCH(UsagePerHour!$B29,Sales!$C$5:$C$18,0),MATCH(UsagePerHour!XQ$4,Sales!$D$3:$ABF$3,0))/XQ$2*INDEX(Usage!$D$5:$ABF$11,MATCH(UsagePerHour!$B$20,Usage!$C$5:$C$11,0),MATCH(UsagePerHour!XQ$4,Usage!$D$3:$ABF$3,0)),"")</f>
        <v/>
      </c>
      <c r="XR29" s="6" t="str">
        <f>IFERROR(INDEX(Sales!$D$5:$ABF$18,MATCH(UsagePerHour!$B29,Sales!$C$5:$C$18,0),MATCH(UsagePerHour!XR$4,Sales!$D$3:$ABF$3,0))/XR$2*INDEX(Usage!$D$5:$ABF$11,MATCH(UsagePerHour!$B$20,Usage!$C$5:$C$11,0),MATCH(UsagePerHour!XR$4,Usage!$D$3:$ABF$3,0)),"")</f>
        <v/>
      </c>
      <c r="XS29" s="6" t="str">
        <f>IFERROR(INDEX(Sales!$D$5:$ABF$18,MATCH(UsagePerHour!$B29,Sales!$C$5:$C$18,0),MATCH(UsagePerHour!XS$4,Sales!$D$3:$ABF$3,0))/XS$2*INDEX(Usage!$D$5:$ABF$11,MATCH(UsagePerHour!$B$20,Usage!$C$5:$C$11,0),MATCH(UsagePerHour!XS$4,Usage!$D$3:$ABF$3,0)),"")</f>
        <v/>
      </c>
      <c r="XT29" s="6" t="str">
        <f>IFERROR(INDEX(Sales!$D$5:$ABF$18,MATCH(UsagePerHour!$B29,Sales!$C$5:$C$18,0),MATCH(UsagePerHour!XT$4,Sales!$D$3:$ABF$3,0))/XT$2*INDEX(Usage!$D$5:$ABF$11,MATCH(UsagePerHour!$B$20,Usage!$C$5:$C$11,0),MATCH(UsagePerHour!XT$4,Usage!$D$3:$ABF$3,0)),"")</f>
        <v/>
      </c>
      <c r="XU29" s="6" t="str">
        <f>IFERROR(INDEX(Sales!$D$5:$ABF$18,MATCH(UsagePerHour!$B29,Sales!$C$5:$C$18,0),MATCH(UsagePerHour!XU$4,Sales!$D$3:$ABF$3,0))/XU$2*INDEX(Usage!$D$5:$ABF$11,MATCH(UsagePerHour!$B$20,Usage!$C$5:$C$11,0),MATCH(UsagePerHour!XU$4,Usage!$D$3:$ABF$3,0)),"")</f>
        <v/>
      </c>
      <c r="XV29" s="6" t="str">
        <f>IFERROR(INDEX(Sales!$D$5:$ABF$18,MATCH(UsagePerHour!$B29,Sales!$C$5:$C$18,0),MATCH(UsagePerHour!XV$4,Sales!$D$3:$ABF$3,0))/XV$2*INDEX(Usage!$D$5:$ABF$11,MATCH(UsagePerHour!$B$20,Usage!$C$5:$C$11,0),MATCH(UsagePerHour!XV$4,Usage!$D$3:$ABF$3,0)),"")</f>
        <v/>
      </c>
      <c r="XW29" s="6" t="str">
        <f>IFERROR(INDEX(Sales!$D$5:$ABF$18,MATCH(UsagePerHour!$B29,Sales!$C$5:$C$18,0),MATCH(UsagePerHour!XW$4,Sales!$D$3:$ABF$3,0))/XW$2*INDEX(Usage!$D$5:$ABF$11,MATCH(UsagePerHour!$B$20,Usage!$C$5:$C$11,0),MATCH(UsagePerHour!XW$4,Usage!$D$3:$ABF$3,0)),"")</f>
        <v/>
      </c>
      <c r="XX29" s="6" t="str">
        <f>IFERROR(INDEX(Sales!$D$5:$ABF$18,MATCH(UsagePerHour!$B29,Sales!$C$5:$C$18,0),MATCH(UsagePerHour!XX$4,Sales!$D$3:$ABF$3,0))/XX$2*INDEX(Usage!$D$5:$ABF$11,MATCH(UsagePerHour!$B$20,Usage!$C$5:$C$11,0),MATCH(UsagePerHour!XX$4,Usage!$D$3:$ABF$3,0)),"")</f>
        <v/>
      </c>
      <c r="XY29" s="6" t="str">
        <f>IFERROR(INDEX(Sales!$D$5:$ABF$18,MATCH(UsagePerHour!$B29,Sales!$C$5:$C$18,0),MATCH(UsagePerHour!XY$4,Sales!$D$3:$ABF$3,0))/XY$2*INDEX(Usage!$D$5:$ABF$11,MATCH(UsagePerHour!$B$20,Usage!$C$5:$C$11,0),MATCH(UsagePerHour!XY$4,Usage!$D$3:$ABF$3,0)),"")</f>
        <v/>
      </c>
      <c r="XZ29" s="6" t="str">
        <f>IFERROR(INDEX(Sales!$D$5:$ABF$18,MATCH(UsagePerHour!$B29,Sales!$C$5:$C$18,0),MATCH(UsagePerHour!XZ$4,Sales!$D$3:$ABF$3,0))/XZ$2*INDEX(Usage!$D$5:$ABF$11,MATCH(UsagePerHour!$B$20,Usage!$C$5:$C$11,0),MATCH(UsagePerHour!XZ$4,Usage!$D$3:$ABF$3,0)),"")</f>
        <v/>
      </c>
      <c r="YA29" s="6" t="str">
        <f>IFERROR(INDEX(Sales!$D$5:$ABF$18,MATCH(UsagePerHour!$B29,Sales!$C$5:$C$18,0),MATCH(UsagePerHour!YA$4,Sales!$D$3:$ABF$3,0))/YA$2*INDEX(Usage!$D$5:$ABF$11,MATCH(UsagePerHour!$B$20,Usage!$C$5:$C$11,0),MATCH(UsagePerHour!YA$4,Usage!$D$3:$ABF$3,0)),"")</f>
        <v/>
      </c>
      <c r="YB29" s="6" t="str">
        <f>IFERROR(INDEX(Sales!$D$5:$ABF$18,MATCH(UsagePerHour!$B29,Sales!$C$5:$C$18,0),MATCH(UsagePerHour!YB$4,Sales!$D$3:$ABF$3,0))/YB$2*INDEX(Usage!$D$5:$ABF$11,MATCH(UsagePerHour!$B$20,Usage!$C$5:$C$11,0),MATCH(UsagePerHour!YB$4,Usage!$D$3:$ABF$3,0)),"")</f>
        <v/>
      </c>
      <c r="YC29" s="6" t="str">
        <f>IFERROR(INDEX(Sales!$D$5:$ABF$18,MATCH(UsagePerHour!$B29,Sales!$C$5:$C$18,0),MATCH(UsagePerHour!YC$4,Sales!$D$3:$ABF$3,0))/YC$2*INDEX(Usage!$D$5:$ABF$11,MATCH(UsagePerHour!$B$20,Usage!$C$5:$C$11,0),MATCH(UsagePerHour!YC$4,Usage!$D$3:$ABF$3,0)),"")</f>
        <v/>
      </c>
      <c r="YD29" s="6" t="str">
        <f>IFERROR(INDEX(Sales!$D$5:$ABF$18,MATCH(UsagePerHour!$B29,Sales!$C$5:$C$18,0),MATCH(UsagePerHour!YD$4,Sales!$D$3:$ABF$3,0))/YD$2*INDEX(Usage!$D$5:$ABF$11,MATCH(UsagePerHour!$B$20,Usage!$C$5:$C$11,0),MATCH(UsagePerHour!YD$4,Usage!$D$3:$ABF$3,0)),"")</f>
        <v/>
      </c>
      <c r="YE29" s="6" t="str">
        <f>IFERROR(INDEX(Sales!$D$5:$ABF$18,MATCH(UsagePerHour!$B29,Sales!$C$5:$C$18,0),MATCH(UsagePerHour!YE$4,Sales!$D$3:$ABF$3,0))/YE$2*INDEX(Usage!$D$5:$ABF$11,MATCH(UsagePerHour!$B$20,Usage!$C$5:$C$11,0),MATCH(UsagePerHour!YE$4,Usage!$D$3:$ABF$3,0)),"")</f>
        <v/>
      </c>
      <c r="YF29" s="6" t="str">
        <f>IFERROR(INDEX(Sales!$D$5:$ABF$18,MATCH(UsagePerHour!$B29,Sales!$C$5:$C$18,0),MATCH(UsagePerHour!YF$4,Sales!$D$3:$ABF$3,0))/YF$2*INDEX(Usage!$D$5:$ABF$11,MATCH(UsagePerHour!$B$20,Usage!$C$5:$C$11,0),MATCH(UsagePerHour!YF$4,Usage!$D$3:$ABF$3,0)),"")</f>
        <v/>
      </c>
      <c r="YG29" s="6" t="str">
        <f>IFERROR(INDEX(Sales!$D$5:$ABF$18,MATCH(UsagePerHour!$B29,Sales!$C$5:$C$18,0),MATCH(UsagePerHour!YG$4,Sales!$D$3:$ABF$3,0))/YG$2*INDEX(Usage!$D$5:$ABF$11,MATCH(UsagePerHour!$B$20,Usage!$C$5:$C$11,0),MATCH(UsagePerHour!YG$4,Usage!$D$3:$ABF$3,0)),"")</f>
        <v/>
      </c>
      <c r="YH29" s="6" t="str">
        <f>IFERROR(INDEX(Sales!$D$5:$ABF$18,MATCH(UsagePerHour!$B29,Sales!$C$5:$C$18,0),MATCH(UsagePerHour!YH$4,Sales!$D$3:$ABF$3,0))/YH$2*INDEX(Usage!$D$5:$ABF$11,MATCH(UsagePerHour!$B$20,Usage!$C$5:$C$11,0),MATCH(UsagePerHour!YH$4,Usage!$D$3:$ABF$3,0)),"")</f>
        <v/>
      </c>
      <c r="YI29" s="6" t="str">
        <f>IFERROR(INDEX(Sales!$D$5:$ABF$18,MATCH(UsagePerHour!$B29,Sales!$C$5:$C$18,0),MATCH(UsagePerHour!YI$4,Sales!$D$3:$ABF$3,0))/YI$2*INDEX(Usage!$D$5:$ABF$11,MATCH(UsagePerHour!$B$20,Usage!$C$5:$C$11,0),MATCH(UsagePerHour!YI$4,Usage!$D$3:$ABF$3,0)),"")</f>
        <v/>
      </c>
      <c r="YJ29" s="6" t="str">
        <f>IFERROR(INDEX(Sales!$D$5:$ABF$18,MATCH(UsagePerHour!$B29,Sales!$C$5:$C$18,0),MATCH(UsagePerHour!YJ$4,Sales!$D$3:$ABF$3,0))/YJ$2*INDEX(Usage!$D$5:$ABF$11,MATCH(UsagePerHour!$B$20,Usage!$C$5:$C$11,0),MATCH(UsagePerHour!YJ$4,Usage!$D$3:$ABF$3,0)),"")</f>
        <v/>
      </c>
      <c r="YK29" s="6" t="str">
        <f>IFERROR(INDEX(Sales!$D$5:$ABF$18,MATCH(UsagePerHour!$B29,Sales!$C$5:$C$18,0),MATCH(UsagePerHour!YK$4,Sales!$D$3:$ABF$3,0))/YK$2*INDEX(Usage!$D$5:$ABF$11,MATCH(UsagePerHour!$B$20,Usage!$C$5:$C$11,0),MATCH(UsagePerHour!YK$4,Usage!$D$3:$ABF$3,0)),"")</f>
        <v/>
      </c>
      <c r="YL29" s="6" t="str">
        <f>IFERROR(INDEX(Sales!$D$5:$ABF$18,MATCH(UsagePerHour!$B29,Sales!$C$5:$C$18,0),MATCH(UsagePerHour!YL$4,Sales!$D$3:$ABF$3,0))/YL$2*INDEX(Usage!$D$5:$ABF$11,MATCH(UsagePerHour!$B$20,Usage!$C$5:$C$11,0),MATCH(UsagePerHour!YL$4,Usage!$D$3:$ABF$3,0)),"")</f>
        <v/>
      </c>
      <c r="YM29" s="6" t="str">
        <f>IFERROR(INDEX(Sales!$D$5:$ABF$18,MATCH(UsagePerHour!$B29,Sales!$C$5:$C$18,0),MATCH(UsagePerHour!YM$4,Sales!$D$3:$ABF$3,0))/YM$2*INDEX(Usage!$D$5:$ABF$11,MATCH(UsagePerHour!$B$20,Usage!$C$5:$C$11,0),MATCH(UsagePerHour!YM$4,Usage!$D$3:$ABF$3,0)),"")</f>
        <v/>
      </c>
      <c r="YN29" s="6" t="str">
        <f>IFERROR(INDEX(Sales!$D$5:$ABF$18,MATCH(UsagePerHour!$B29,Sales!$C$5:$C$18,0),MATCH(UsagePerHour!YN$4,Sales!$D$3:$ABF$3,0))/YN$2*INDEX(Usage!$D$5:$ABF$11,MATCH(UsagePerHour!$B$20,Usage!$C$5:$C$11,0),MATCH(UsagePerHour!YN$4,Usage!$D$3:$ABF$3,0)),"")</f>
        <v/>
      </c>
      <c r="YO29" s="6" t="str">
        <f>IFERROR(INDEX(Sales!$D$5:$ABF$18,MATCH(UsagePerHour!$B29,Sales!$C$5:$C$18,0),MATCH(UsagePerHour!YO$4,Sales!$D$3:$ABF$3,0))/YO$2*INDEX(Usage!$D$5:$ABF$11,MATCH(UsagePerHour!$B$20,Usage!$C$5:$C$11,0),MATCH(UsagePerHour!YO$4,Usage!$D$3:$ABF$3,0)),"")</f>
        <v/>
      </c>
      <c r="YP29" s="6" t="str">
        <f>IFERROR(INDEX(Sales!$D$5:$ABF$18,MATCH(UsagePerHour!$B29,Sales!$C$5:$C$18,0),MATCH(UsagePerHour!YP$4,Sales!$D$3:$ABF$3,0))/YP$2*INDEX(Usage!$D$5:$ABF$11,MATCH(UsagePerHour!$B$20,Usage!$C$5:$C$11,0),MATCH(UsagePerHour!YP$4,Usage!$D$3:$ABF$3,0)),"")</f>
        <v/>
      </c>
      <c r="YQ29" s="6" t="str">
        <f>IFERROR(INDEX(Sales!$D$5:$ABF$18,MATCH(UsagePerHour!$B29,Sales!$C$5:$C$18,0),MATCH(UsagePerHour!YQ$4,Sales!$D$3:$ABF$3,0))/YQ$2*INDEX(Usage!$D$5:$ABF$11,MATCH(UsagePerHour!$B$20,Usage!$C$5:$C$11,0),MATCH(UsagePerHour!YQ$4,Usage!$D$3:$ABF$3,0)),"")</f>
        <v/>
      </c>
      <c r="YR29" s="6" t="str">
        <f>IFERROR(INDEX(Sales!$D$5:$ABF$18,MATCH(UsagePerHour!$B29,Sales!$C$5:$C$18,0),MATCH(UsagePerHour!YR$4,Sales!$D$3:$ABF$3,0))/YR$2*INDEX(Usage!$D$5:$ABF$11,MATCH(UsagePerHour!$B$20,Usage!$C$5:$C$11,0),MATCH(UsagePerHour!YR$4,Usage!$D$3:$ABF$3,0)),"")</f>
        <v/>
      </c>
      <c r="YS29" s="6" t="str">
        <f>IFERROR(INDEX(Sales!$D$5:$ABF$18,MATCH(UsagePerHour!$B29,Sales!$C$5:$C$18,0),MATCH(UsagePerHour!YS$4,Sales!$D$3:$ABF$3,0))/YS$2*INDEX(Usage!$D$5:$ABF$11,MATCH(UsagePerHour!$B$20,Usage!$C$5:$C$11,0),MATCH(UsagePerHour!YS$4,Usage!$D$3:$ABF$3,0)),"")</f>
        <v/>
      </c>
      <c r="YT29" s="6" t="str">
        <f>IFERROR(INDEX(Sales!$D$5:$ABF$18,MATCH(UsagePerHour!$B29,Sales!$C$5:$C$18,0),MATCH(UsagePerHour!YT$4,Sales!$D$3:$ABF$3,0))/YT$2*INDEX(Usage!$D$5:$ABF$11,MATCH(UsagePerHour!$B$20,Usage!$C$5:$C$11,0),MATCH(UsagePerHour!YT$4,Usage!$D$3:$ABF$3,0)),"")</f>
        <v/>
      </c>
      <c r="YU29" s="6" t="str">
        <f>IFERROR(INDEX(Sales!$D$5:$ABF$18,MATCH(UsagePerHour!$B29,Sales!$C$5:$C$18,0),MATCH(UsagePerHour!YU$4,Sales!$D$3:$ABF$3,0))/YU$2*INDEX(Usage!$D$5:$ABF$11,MATCH(UsagePerHour!$B$20,Usage!$C$5:$C$11,0),MATCH(UsagePerHour!YU$4,Usage!$D$3:$ABF$3,0)),"")</f>
        <v/>
      </c>
      <c r="YV29" s="6" t="str">
        <f>IFERROR(INDEX(Sales!$D$5:$ABF$18,MATCH(UsagePerHour!$B29,Sales!$C$5:$C$18,0),MATCH(UsagePerHour!YV$4,Sales!$D$3:$ABF$3,0))/YV$2*INDEX(Usage!$D$5:$ABF$11,MATCH(UsagePerHour!$B$20,Usage!$C$5:$C$11,0),MATCH(UsagePerHour!YV$4,Usage!$D$3:$ABF$3,0)),"")</f>
        <v/>
      </c>
      <c r="YW29" s="6" t="str">
        <f>IFERROR(INDEX(Sales!$D$5:$ABF$18,MATCH(UsagePerHour!$B29,Sales!$C$5:$C$18,0),MATCH(UsagePerHour!YW$4,Sales!$D$3:$ABF$3,0))/YW$2*INDEX(Usage!$D$5:$ABF$11,MATCH(UsagePerHour!$B$20,Usage!$C$5:$C$11,0),MATCH(UsagePerHour!YW$4,Usage!$D$3:$ABF$3,0)),"")</f>
        <v/>
      </c>
      <c r="YX29" s="6" t="str">
        <f>IFERROR(INDEX(Sales!$D$5:$ABF$18,MATCH(UsagePerHour!$B29,Sales!$C$5:$C$18,0),MATCH(UsagePerHour!YX$4,Sales!$D$3:$ABF$3,0))/YX$2*INDEX(Usage!$D$5:$ABF$11,MATCH(UsagePerHour!$B$20,Usage!$C$5:$C$11,0),MATCH(UsagePerHour!YX$4,Usage!$D$3:$ABF$3,0)),"")</f>
        <v/>
      </c>
      <c r="YY29" s="6" t="str">
        <f>IFERROR(INDEX(Sales!$D$5:$ABF$18,MATCH(UsagePerHour!$B29,Sales!$C$5:$C$18,0),MATCH(UsagePerHour!YY$4,Sales!$D$3:$ABF$3,0))/YY$2*INDEX(Usage!$D$5:$ABF$11,MATCH(UsagePerHour!$B$20,Usage!$C$5:$C$11,0),MATCH(UsagePerHour!YY$4,Usage!$D$3:$ABF$3,0)),"")</f>
        <v/>
      </c>
      <c r="YZ29" s="6" t="str">
        <f>IFERROR(INDEX(Sales!$D$5:$ABF$18,MATCH(UsagePerHour!$B29,Sales!$C$5:$C$18,0),MATCH(UsagePerHour!YZ$4,Sales!$D$3:$ABF$3,0))/YZ$2*INDEX(Usage!$D$5:$ABF$11,MATCH(UsagePerHour!$B$20,Usage!$C$5:$C$11,0),MATCH(UsagePerHour!YZ$4,Usage!$D$3:$ABF$3,0)),"")</f>
        <v/>
      </c>
      <c r="ZA29" s="6" t="str">
        <f>IFERROR(INDEX(Sales!$D$5:$ABF$18,MATCH(UsagePerHour!$B29,Sales!$C$5:$C$18,0),MATCH(UsagePerHour!ZA$4,Sales!$D$3:$ABF$3,0))/ZA$2*INDEX(Usage!$D$5:$ABF$11,MATCH(UsagePerHour!$B$20,Usage!$C$5:$C$11,0),MATCH(UsagePerHour!ZA$4,Usage!$D$3:$ABF$3,0)),"")</f>
        <v/>
      </c>
      <c r="ZB29" s="6" t="str">
        <f>IFERROR(INDEX(Sales!$D$5:$ABF$18,MATCH(UsagePerHour!$B29,Sales!$C$5:$C$18,0),MATCH(UsagePerHour!ZB$4,Sales!$D$3:$ABF$3,0))/ZB$2*INDEX(Usage!$D$5:$ABF$11,MATCH(UsagePerHour!$B$20,Usage!$C$5:$C$11,0),MATCH(UsagePerHour!ZB$4,Usage!$D$3:$ABF$3,0)),"")</f>
        <v/>
      </c>
      <c r="ZC29" s="6" t="str">
        <f>IFERROR(INDEX(Sales!$D$5:$ABF$18,MATCH(UsagePerHour!$B29,Sales!$C$5:$C$18,0),MATCH(UsagePerHour!ZC$4,Sales!$D$3:$ABF$3,0))/ZC$2*INDEX(Usage!$D$5:$ABF$11,MATCH(UsagePerHour!$B$20,Usage!$C$5:$C$11,0),MATCH(UsagePerHour!ZC$4,Usage!$D$3:$ABF$3,0)),"")</f>
        <v/>
      </c>
      <c r="ZD29" s="6" t="str">
        <f>IFERROR(INDEX(Sales!$D$5:$ABF$18,MATCH(UsagePerHour!$B29,Sales!$C$5:$C$18,0),MATCH(UsagePerHour!ZD$4,Sales!$D$3:$ABF$3,0))/ZD$2*INDEX(Usage!$D$5:$ABF$11,MATCH(UsagePerHour!$B$20,Usage!$C$5:$C$11,0),MATCH(UsagePerHour!ZD$4,Usage!$D$3:$ABF$3,0)),"")</f>
        <v/>
      </c>
      <c r="ZE29" s="6" t="str">
        <f>IFERROR(INDEX(Sales!$D$5:$ABF$18,MATCH(UsagePerHour!$B29,Sales!$C$5:$C$18,0),MATCH(UsagePerHour!ZE$4,Sales!$D$3:$ABF$3,0))/ZE$2*INDEX(Usage!$D$5:$ABF$11,MATCH(UsagePerHour!$B$20,Usage!$C$5:$C$11,0),MATCH(UsagePerHour!ZE$4,Usage!$D$3:$ABF$3,0)),"")</f>
        <v/>
      </c>
      <c r="ZF29" s="6" t="str">
        <f>IFERROR(INDEX(Sales!$D$5:$ABF$18,MATCH(UsagePerHour!$B29,Sales!$C$5:$C$18,0),MATCH(UsagePerHour!ZF$4,Sales!$D$3:$ABF$3,0))/ZF$2*INDEX(Usage!$D$5:$ABF$11,MATCH(UsagePerHour!$B$20,Usage!$C$5:$C$11,0),MATCH(UsagePerHour!ZF$4,Usage!$D$3:$ABF$3,0)),"")</f>
        <v/>
      </c>
      <c r="ZG29" s="6" t="str">
        <f>IFERROR(INDEX(Sales!$D$5:$ABF$18,MATCH(UsagePerHour!$B29,Sales!$C$5:$C$18,0),MATCH(UsagePerHour!ZG$4,Sales!$D$3:$ABF$3,0))/ZG$2*INDEX(Usage!$D$5:$ABF$11,MATCH(UsagePerHour!$B$20,Usage!$C$5:$C$11,0),MATCH(UsagePerHour!ZG$4,Usage!$D$3:$ABF$3,0)),"")</f>
        <v/>
      </c>
      <c r="ZH29" s="6" t="str">
        <f>IFERROR(INDEX(Sales!$D$5:$ABF$18,MATCH(UsagePerHour!$B29,Sales!$C$5:$C$18,0),MATCH(UsagePerHour!ZH$4,Sales!$D$3:$ABF$3,0))/ZH$2*INDEX(Usage!$D$5:$ABF$11,MATCH(UsagePerHour!$B$20,Usage!$C$5:$C$11,0),MATCH(UsagePerHour!ZH$4,Usage!$D$3:$ABF$3,0)),"")</f>
        <v/>
      </c>
      <c r="ZI29" s="6" t="str">
        <f>IFERROR(INDEX(Sales!$D$5:$ABF$18,MATCH(UsagePerHour!$B29,Sales!$C$5:$C$18,0),MATCH(UsagePerHour!ZI$4,Sales!$D$3:$ABF$3,0))/ZI$2*INDEX(Usage!$D$5:$ABF$11,MATCH(UsagePerHour!$B$20,Usage!$C$5:$C$11,0),MATCH(UsagePerHour!ZI$4,Usage!$D$3:$ABF$3,0)),"")</f>
        <v/>
      </c>
      <c r="ZJ29" s="6" t="str">
        <f>IFERROR(INDEX(Sales!$D$5:$ABF$18,MATCH(UsagePerHour!$B29,Sales!$C$5:$C$18,0),MATCH(UsagePerHour!ZJ$4,Sales!$D$3:$ABF$3,0))/ZJ$2*INDEX(Usage!$D$5:$ABF$11,MATCH(UsagePerHour!$B$20,Usage!$C$5:$C$11,0),MATCH(UsagePerHour!ZJ$4,Usage!$D$3:$ABF$3,0)),"")</f>
        <v/>
      </c>
      <c r="ZK29" s="6" t="str">
        <f>IFERROR(INDEX(Sales!$D$5:$ABF$18,MATCH(UsagePerHour!$B29,Sales!$C$5:$C$18,0),MATCH(UsagePerHour!ZK$4,Sales!$D$3:$ABF$3,0))/ZK$2*INDEX(Usage!$D$5:$ABF$11,MATCH(UsagePerHour!$B$20,Usage!$C$5:$C$11,0),MATCH(UsagePerHour!ZK$4,Usage!$D$3:$ABF$3,0)),"")</f>
        <v/>
      </c>
      <c r="ZL29" s="6" t="str">
        <f>IFERROR(INDEX(Sales!$D$5:$ABF$18,MATCH(UsagePerHour!$B29,Sales!$C$5:$C$18,0),MATCH(UsagePerHour!ZL$4,Sales!$D$3:$ABF$3,0))/ZL$2*INDEX(Usage!$D$5:$ABF$11,MATCH(UsagePerHour!$B$20,Usage!$C$5:$C$11,0),MATCH(UsagePerHour!ZL$4,Usage!$D$3:$ABF$3,0)),"")</f>
        <v/>
      </c>
      <c r="ZM29" s="6" t="str">
        <f>IFERROR(INDEX(Sales!$D$5:$ABF$18,MATCH(UsagePerHour!$B29,Sales!$C$5:$C$18,0),MATCH(UsagePerHour!ZM$4,Sales!$D$3:$ABF$3,0))/ZM$2*INDEX(Usage!$D$5:$ABF$11,MATCH(UsagePerHour!$B$20,Usage!$C$5:$C$11,0),MATCH(UsagePerHour!ZM$4,Usage!$D$3:$ABF$3,0)),"")</f>
        <v/>
      </c>
      <c r="ZN29" s="6" t="str">
        <f>IFERROR(INDEX(Sales!$D$5:$ABF$18,MATCH(UsagePerHour!$B29,Sales!$C$5:$C$18,0),MATCH(UsagePerHour!ZN$4,Sales!$D$3:$ABF$3,0))/ZN$2*INDEX(Usage!$D$5:$ABF$11,MATCH(UsagePerHour!$B$20,Usage!$C$5:$C$11,0),MATCH(UsagePerHour!ZN$4,Usage!$D$3:$ABF$3,0)),"")</f>
        <v/>
      </c>
      <c r="ZO29" s="6" t="str">
        <f>IFERROR(INDEX(Sales!$D$5:$ABF$18,MATCH(UsagePerHour!$B29,Sales!$C$5:$C$18,0),MATCH(UsagePerHour!ZO$4,Sales!$D$3:$ABF$3,0))/ZO$2*INDEX(Usage!$D$5:$ABF$11,MATCH(UsagePerHour!$B$20,Usage!$C$5:$C$11,0),MATCH(UsagePerHour!ZO$4,Usage!$D$3:$ABF$3,0)),"")</f>
        <v/>
      </c>
      <c r="ZP29" s="6" t="str">
        <f>IFERROR(INDEX(Sales!$D$5:$ABF$18,MATCH(UsagePerHour!$B29,Sales!$C$5:$C$18,0),MATCH(UsagePerHour!ZP$4,Sales!$D$3:$ABF$3,0))/ZP$2*INDEX(Usage!$D$5:$ABF$11,MATCH(UsagePerHour!$B$20,Usage!$C$5:$C$11,0),MATCH(UsagePerHour!ZP$4,Usage!$D$3:$ABF$3,0)),"")</f>
        <v/>
      </c>
      <c r="ZQ29" s="6" t="str">
        <f>IFERROR(INDEX(Sales!$D$5:$ABF$18,MATCH(UsagePerHour!$B29,Sales!$C$5:$C$18,0),MATCH(UsagePerHour!ZQ$4,Sales!$D$3:$ABF$3,0))/ZQ$2*INDEX(Usage!$D$5:$ABF$11,MATCH(UsagePerHour!$B$20,Usage!$C$5:$C$11,0),MATCH(UsagePerHour!ZQ$4,Usage!$D$3:$ABF$3,0)),"")</f>
        <v/>
      </c>
      <c r="ZR29" s="6" t="str">
        <f>IFERROR(INDEX(Sales!$D$5:$ABF$18,MATCH(UsagePerHour!$B29,Sales!$C$5:$C$18,0),MATCH(UsagePerHour!ZR$4,Sales!$D$3:$ABF$3,0))/ZR$2*INDEX(Usage!$D$5:$ABF$11,MATCH(UsagePerHour!$B$20,Usage!$C$5:$C$11,0),MATCH(UsagePerHour!ZR$4,Usage!$D$3:$ABF$3,0)),"")</f>
        <v/>
      </c>
      <c r="ZS29" s="6" t="str">
        <f>IFERROR(INDEX(Sales!$D$5:$ABF$18,MATCH(UsagePerHour!$B29,Sales!$C$5:$C$18,0),MATCH(UsagePerHour!ZS$4,Sales!$D$3:$ABF$3,0))/ZS$2*INDEX(Usage!$D$5:$ABF$11,MATCH(UsagePerHour!$B$20,Usage!$C$5:$C$11,0),MATCH(UsagePerHour!ZS$4,Usage!$D$3:$ABF$3,0)),"")</f>
        <v/>
      </c>
      <c r="ZT29" s="6" t="str">
        <f>IFERROR(INDEX(Sales!$D$5:$ABF$18,MATCH(UsagePerHour!$B29,Sales!$C$5:$C$18,0),MATCH(UsagePerHour!ZT$4,Sales!$D$3:$ABF$3,0))/ZT$2*INDEX(Usage!$D$5:$ABF$11,MATCH(UsagePerHour!$B$20,Usage!$C$5:$C$11,0),MATCH(UsagePerHour!ZT$4,Usage!$D$3:$ABF$3,0)),"")</f>
        <v/>
      </c>
      <c r="ZU29" s="6" t="str">
        <f>IFERROR(INDEX(Sales!$D$5:$ABF$18,MATCH(UsagePerHour!$B29,Sales!$C$5:$C$18,0),MATCH(UsagePerHour!ZU$4,Sales!$D$3:$ABF$3,0))/ZU$2*INDEX(Usage!$D$5:$ABF$11,MATCH(UsagePerHour!$B$20,Usage!$C$5:$C$11,0),MATCH(UsagePerHour!ZU$4,Usage!$D$3:$ABF$3,0)),"")</f>
        <v/>
      </c>
      <c r="ZV29" s="6" t="str">
        <f>IFERROR(INDEX(Sales!$D$5:$ABF$18,MATCH(UsagePerHour!$B29,Sales!$C$5:$C$18,0),MATCH(UsagePerHour!ZV$4,Sales!$D$3:$ABF$3,0))/ZV$2*INDEX(Usage!$D$5:$ABF$11,MATCH(UsagePerHour!$B$20,Usage!$C$5:$C$11,0),MATCH(UsagePerHour!ZV$4,Usage!$D$3:$ABF$3,0)),"")</f>
        <v/>
      </c>
      <c r="ZW29" s="6" t="str">
        <f>IFERROR(INDEX(Sales!$D$5:$ABF$18,MATCH(UsagePerHour!$B29,Sales!$C$5:$C$18,0),MATCH(UsagePerHour!ZW$4,Sales!$D$3:$ABF$3,0))/ZW$2*INDEX(Usage!$D$5:$ABF$11,MATCH(UsagePerHour!$B$20,Usage!$C$5:$C$11,0),MATCH(UsagePerHour!ZW$4,Usage!$D$3:$ABF$3,0)),"")</f>
        <v/>
      </c>
      <c r="ZX29" s="6" t="str">
        <f>IFERROR(INDEX(Sales!$D$5:$ABF$18,MATCH(UsagePerHour!$B29,Sales!$C$5:$C$18,0),MATCH(UsagePerHour!ZX$4,Sales!$D$3:$ABF$3,0))/ZX$2*INDEX(Usage!$D$5:$ABF$11,MATCH(UsagePerHour!$B$20,Usage!$C$5:$C$11,0),MATCH(UsagePerHour!ZX$4,Usage!$D$3:$ABF$3,0)),"")</f>
        <v/>
      </c>
      <c r="ZY29" s="6" t="str">
        <f>IFERROR(INDEX(Sales!$D$5:$ABF$18,MATCH(UsagePerHour!$B29,Sales!$C$5:$C$18,0),MATCH(UsagePerHour!ZY$4,Sales!$D$3:$ABF$3,0))/ZY$2*INDEX(Usage!$D$5:$ABF$11,MATCH(UsagePerHour!$B$20,Usage!$C$5:$C$11,0),MATCH(UsagePerHour!ZY$4,Usage!$D$3:$ABF$3,0)),"")</f>
        <v/>
      </c>
      <c r="ZZ29" s="6" t="str">
        <f>IFERROR(INDEX(Sales!$D$5:$ABF$18,MATCH(UsagePerHour!$B29,Sales!$C$5:$C$18,0),MATCH(UsagePerHour!ZZ$4,Sales!$D$3:$ABF$3,0))/ZZ$2*INDEX(Usage!$D$5:$ABF$11,MATCH(UsagePerHour!$B$20,Usage!$C$5:$C$11,0),MATCH(UsagePerHour!ZZ$4,Usage!$D$3:$ABF$3,0)),"")</f>
        <v/>
      </c>
      <c r="AAA29" s="6" t="str">
        <f>IFERROR(INDEX(Sales!$D$5:$ABF$18,MATCH(UsagePerHour!$B29,Sales!$C$5:$C$18,0),MATCH(UsagePerHour!AAA$4,Sales!$D$3:$ABF$3,0))/AAA$2*INDEX(Usage!$D$5:$ABF$11,MATCH(UsagePerHour!$B$20,Usage!$C$5:$C$11,0),MATCH(UsagePerHour!AAA$4,Usage!$D$3:$ABF$3,0)),"")</f>
        <v/>
      </c>
      <c r="AAB29" s="6" t="str">
        <f>IFERROR(INDEX(Sales!$D$5:$ABF$18,MATCH(UsagePerHour!$B29,Sales!$C$5:$C$18,0),MATCH(UsagePerHour!AAB$4,Sales!$D$3:$ABF$3,0))/AAB$2*INDEX(Usage!$D$5:$ABF$11,MATCH(UsagePerHour!$B$20,Usage!$C$5:$C$11,0),MATCH(UsagePerHour!AAB$4,Usage!$D$3:$ABF$3,0)),"")</f>
        <v/>
      </c>
      <c r="AAC29" s="6" t="str">
        <f>IFERROR(INDEX(Sales!$D$5:$ABF$18,MATCH(UsagePerHour!$B29,Sales!$C$5:$C$18,0),MATCH(UsagePerHour!AAC$4,Sales!$D$3:$ABF$3,0))/AAC$2*INDEX(Usage!$D$5:$ABF$11,MATCH(UsagePerHour!$B$20,Usage!$C$5:$C$11,0),MATCH(UsagePerHour!AAC$4,Usage!$D$3:$ABF$3,0)),"")</f>
        <v/>
      </c>
      <c r="AAD29" s="6" t="str">
        <f>IFERROR(INDEX(Sales!$D$5:$ABF$18,MATCH(UsagePerHour!$B29,Sales!$C$5:$C$18,0),MATCH(UsagePerHour!AAD$4,Sales!$D$3:$ABF$3,0))/AAD$2*INDEX(Usage!$D$5:$ABF$11,MATCH(UsagePerHour!$B$20,Usage!$C$5:$C$11,0),MATCH(UsagePerHour!AAD$4,Usage!$D$3:$ABF$3,0)),"")</f>
        <v/>
      </c>
      <c r="AAE29" s="6" t="str">
        <f>IFERROR(INDEX(Sales!$D$5:$ABF$18,MATCH(UsagePerHour!$B29,Sales!$C$5:$C$18,0),MATCH(UsagePerHour!AAE$4,Sales!$D$3:$ABF$3,0))/AAE$2*INDEX(Usage!$D$5:$ABF$11,MATCH(UsagePerHour!$B$20,Usage!$C$5:$C$11,0),MATCH(UsagePerHour!AAE$4,Usage!$D$3:$ABF$3,0)),"")</f>
        <v/>
      </c>
      <c r="AAF29" s="6" t="str">
        <f>IFERROR(INDEX(Sales!$D$5:$ABF$18,MATCH(UsagePerHour!$B29,Sales!$C$5:$C$18,0),MATCH(UsagePerHour!AAF$4,Sales!$D$3:$ABF$3,0))/AAF$2*INDEX(Usage!$D$5:$ABF$11,MATCH(UsagePerHour!$B$20,Usage!$C$5:$C$11,0),MATCH(UsagePerHour!AAF$4,Usage!$D$3:$ABF$3,0)),"")</f>
        <v/>
      </c>
      <c r="AAG29" s="6" t="str">
        <f>IFERROR(INDEX(Sales!$D$5:$ABF$18,MATCH(UsagePerHour!$B29,Sales!$C$5:$C$18,0),MATCH(UsagePerHour!AAG$4,Sales!$D$3:$ABF$3,0))/AAG$2*INDEX(Usage!$D$5:$ABF$11,MATCH(UsagePerHour!$B$20,Usage!$C$5:$C$11,0),MATCH(UsagePerHour!AAG$4,Usage!$D$3:$ABF$3,0)),"")</f>
        <v/>
      </c>
      <c r="AAH29" s="6" t="str">
        <f>IFERROR(INDEX(Sales!$D$5:$ABF$18,MATCH(UsagePerHour!$B29,Sales!$C$5:$C$18,0),MATCH(UsagePerHour!AAH$4,Sales!$D$3:$ABF$3,0))/AAH$2*INDEX(Usage!$D$5:$ABF$11,MATCH(UsagePerHour!$B$20,Usage!$C$5:$C$11,0),MATCH(UsagePerHour!AAH$4,Usage!$D$3:$ABF$3,0)),"")</f>
        <v/>
      </c>
      <c r="AAI29" s="6" t="str">
        <f>IFERROR(INDEX(Sales!$D$5:$ABF$18,MATCH(UsagePerHour!$B29,Sales!$C$5:$C$18,0),MATCH(UsagePerHour!AAI$4,Sales!$D$3:$ABF$3,0))/AAI$2*INDEX(Usage!$D$5:$ABF$11,MATCH(UsagePerHour!$B$20,Usage!$C$5:$C$11,0),MATCH(UsagePerHour!AAI$4,Usage!$D$3:$ABF$3,0)),"")</f>
        <v/>
      </c>
      <c r="AAJ29" s="6" t="str">
        <f>IFERROR(INDEX(Sales!$D$5:$ABF$18,MATCH(UsagePerHour!$B29,Sales!$C$5:$C$18,0),MATCH(UsagePerHour!AAJ$4,Sales!$D$3:$ABF$3,0))/AAJ$2*INDEX(Usage!$D$5:$ABF$11,MATCH(UsagePerHour!$B$20,Usage!$C$5:$C$11,0),MATCH(UsagePerHour!AAJ$4,Usage!$D$3:$ABF$3,0)),"")</f>
        <v/>
      </c>
      <c r="AAK29" s="6" t="str">
        <f>IFERROR(INDEX(Sales!$D$5:$ABF$18,MATCH(UsagePerHour!$B29,Sales!$C$5:$C$18,0),MATCH(UsagePerHour!AAK$4,Sales!$D$3:$ABF$3,0))/AAK$2*INDEX(Usage!$D$5:$ABF$11,MATCH(UsagePerHour!$B$20,Usage!$C$5:$C$11,0),MATCH(UsagePerHour!AAK$4,Usage!$D$3:$ABF$3,0)),"")</f>
        <v/>
      </c>
      <c r="AAL29" s="6" t="str">
        <f>IFERROR(INDEX(Sales!$D$5:$ABF$18,MATCH(UsagePerHour!$B29,Sales!$C$5:$C$18,0),MATCH(UsagePerHour!AAL$4,Sales!$D$3:$ABF$3,0))/AAL$2*INDEX(Usage!$D$5:$ABF$11,MATCH(UsagePerHour!$B$20,Usage!$C$5:$C$11,0),MATCH(UsagePerHour!AAL$4,Usage!$D$3:$ABF$3,0)),"")</f>
        <v/>
      </c>
      <c r="AAM29" s="6" t="str">
        <f>IFERROR(INDEX(Sales!$D$5:$ABF$18,MATCH(UsagePerHour!$B29,Sales!$C$5:$C$18,0),MATCH(UsagePerHour!AAM$4,Sales!$D$3:$ABF$3,0))/AAM$2*INDEX(Usage!$D$5:$ABF$11,MATCH(UsagePerHour!$B$20,Usage!$C$5:$C$11,0),MATCH(UsagePerHour!AAM$4,Usage!$D$3:$ABF$3,0)),"")</f>
        <v/>
      </c>
      <c r="AAN29" s="6" t="str">
        <f>IFERROR(INDEX(Sales!$D$5:$ABF$18,MATCH(UsagePerHour!$B29,Sales!$C$5:$C$18,0),MATCH(UsagePerHour!AAN$4,Sales!$D$3:$ABF$3,0))/AAN$2*INDEX(Usage!$D$5:$ABF$11,MATCH(UsagePerHour!$B$20,Usage!$C$5:$C$11,0),MATCH(UsagePerHour!AAN$4,Usage!$D$3:$ABF$3,0)),"")</f>
        <v/>
      </c>
      <c r="AAO29" s="6" t="str">
        <f>IFERROR(INDEX(Sales!$D$5:$ABF$18,MATCH(UsagePerHour!$B29,Sales!$C$5:$C$18,0),MATCH(UsagePerHour!AAO$4,Sales!$D$3:$ABF$3,0))/AAO$2*INDEX(Usage!$D$5:$ABF$11,MATCH(UsagePerHour!$B$20,Usage!$C$5:$C$11,0),MATCH(UsagePerHour!AAO$4,Usage!$D$3:$ABF$3,0)),"")</f>
        <v/>
      </c>
      <c r="AAP29" s="6" t="str">
        <f>IFERROR(INDEX(Sales!$D$5:$ABF$18,MATCH(UsagePerHour!$B29,Sales!$C$5:$C$18,0),MATCH(UsagePerHour!AAP$4,Sales!$D$3:$ABF$3,0))/AAP$2*INDEX(Usage!$D$5:$ABF$11,MATCH(UsagePerHour!$B$20,Usage!$C$5:$C$11,0),MATCH(UsagePerHour!AAP$4,Usage!$D$3:$ABF$3,0)),"")</f>
        <v/>
      </c>
      <c r="AAQ29" s="6" t="str">
        <f>IFERROR(INDEX(Sales!$D$5:$ABF$18,MATCH(UsagePerHour!$B29,Sales!$C$5:$C$18,0),MATCH(UsagePerHour!AAQ$4,Sales!$D$3:$ABF$3,0))/AAQ$2*INDEX(Usage!$D$5:$ABF$11,MATCH(UsagePerHour!$B$20,Usage!$C$5:$C$11,0),MATCH(UsagePerHour!AAQ$4,Usage!$D$3:$ABF$3,0)),"")</f>
        <v/>
      </c>
      <c r="AAR29" s="6" t="str">
        <f>IFERROR(INDEX(Sales!$D$5:$ABF$18,MATCH(UsagePerHour!$B29,Sales!$C$5:$C$18,0),MATCH(UsagePerHour!AAR$4,Sales!$D$3:$ABF$3,0))/AAR$2*INDEX(Usage!$D$5:$ABF$11,MATCH(UsagePerHour!$B$20,Usage!$C$5:$C$11,0),MATCH(UsagePerHour!AAR$4,Usage!$D$3:$ABF$3,0)),"")</f>
        <v/>
      </c>
      <c r="AAS29" s="6" t="str">
        <f>IFERROR(INDEX(Sales!$D$5:$ABF$18,MATCH(UsagePerHour!$B29,Sales!$C$5:$C$18,0),MATCH(UsagePerHour!AAS$4,Sales!$D$3:$ABF$3,0))/AAS$2*INDEX(Usage!$D$5:$ABF$11,MATCH(UsagePerHour!$B$20,Usage!$C$5:$C$11,0),MATCH(UsagePerHour!AAS$4,Usage!$D$3:$ABF$3,0)),"")</f>
        <v/>
      </c>
      <c r="AAT29" s="6" t="str">
        <f>IFERROR(INDEX(Sales!$D$5:$ABF$18,MATCH(UsagePerHour!$B29,Sales!$C$5:$C$18,0),MATCH(UsagePerHour!AAT$4,Sales!$D$3:$ABF$3,0))/AAT$2*INDEX(Usage!$D$5:$ABF$11,MATCH(UsagePerHour!$B$20,Usage!$C$5:$C$11,0),MATCH(UsagePerHour!AAT$4,Usage!$D$3:$ABF$3,0)),"")</f>
        <v/>
      </c>
      <c r="AAU29" s="6" t="str">
        <f>IFERROR(INDEX(Sales!$D$5:$ABF$18,MATCH(UsagePerHour!$B29,Sales!$C$5:$C$18,0),MATCH(UsagePerHour!AAU$4,Sales!$D$3:$ABF$3,0))/AAU$2*INDEX(Usage!$D$5:$ABF$11,MATCH(UsagePerHour!$B$20,Usage!$C$5:$C$11,0),MATCH(UsagePerHour!AAU$4,Usage!$D$3:$ABF$3,0)),"")</f>
        <v/>
      </c>
      <c r="AAV29" s="6" t="str">
        <f>IFERROR(INDEX(Sales!$D$5:$ABF$18,MATCH(UsagePerHour!$B29,Sales!$C$5:$C$18,0),MATCH(UsagePerHour!AAV$4,Sales!$D$3:$ABF$3,0))/AAV$2*INDEX(Usage!$D$5:$ABF$11,MATCH(UsagePerHour!$B$20,Usage!$C$5:$C$11,0),MATCH(UsagePerHour!AAV$4,Usage!$D$3:$ABF$3,0)),"")</f>
        <v/>
      </c>
      <c r="AAW29" s="6" t="str">
        <f>IFERROR(INDEX(Sales!$D$5:$ABF$18,MATCH(UsagePerHour!$B29,Sales!$C$5:$C$18,0),MATCH(UsagePerHour!AAW$4,Sales!$D$3:$ABF$3,0))/AAW$2*INDEX(Usage!$D$5:$ABF$11,MATCH(UsagePerHour!$B$20,Usage!$C$5:$C$11,0),MATCH(UsagePerHour!AAW$4,Usage!$D$3:$ABF$3,0)),"")</f>
        <v/>
      </c>
      <c r="AAX29" s="6" t="str">
        <f>IFERROR(INDEX(Sales!$D$5:$ABF$18,MATCH(UsagePerHour!$B29,Sales!$C$5:$C$18,0),MATCH(UsagePerHour!AAX$4,Sales!$D$3:$ABF$3,0))/AAX$2*INDEX(Usage!$D$5:$ABF$11,MATCH(UsagePerHour!$B$20,Usage!$C$5:$C$11,0),MATCH(UsagePerHour!AAX$4,Usage!$D$3:$ABF$3,0)),"")</f>
        <v/>
      </c>
      <c r="AAY29" s="6" t="str">
        <f>IFERROR(INDEX(Sales!$D$5:$ABF$18,MATCH(UsagePerHour!$B29,Sales!$C$5:$C$18,0),MATCH(UsagePerHour!AAY$4,Sales!$D$3:$ABF$3,0))/AAY$2*INDEX(Usage!$D$5:$ABF$11,MATCH(UsagePerHour!$B$20,Usage!$C$5:$C$11,0),MATCH(UsagePerHour!AAY$4,Usage!$D$3:$ABF$3,0)),"")</f>
        <v/>
      </c>
      <c r="AAZ29" s="6" t="str">
        <f>IFERROR(INDEX(Sales!$D$5:$ABF$18,MATCH(UsagePerHour!$B29,Sales!$C$5:$C$18,0),MATCH(UsagePerHour!AAZ$4,Sales!$D$3:$ABF$3,0))/AAZ$2*INDEX(Usage!$D$5:$ABF$11,MATCH(UsagePerHour!$B$20,Usage!$C$5:$C$11,0),MATCH(UsagePerHour!AAZ$4,Usage!$D$3:$ABF$3,0)),"")</f>
        <v/>
      </c>
      <c r="ABA29" s="6" t="str">
        <f>IFERROR(INDEX(Sales!$D$5:$ABF$18,MATCH(UsagePerHour!$B29,Sales!$C$5:$C$18,0),MATCH(UsagePerHour!ABA$4,Sales!$D$3:$ABF$3,0))/ABA$2*INDEX(Usage!$D$5:$ABF$11,MATCH(UsagePerHour!$B$20,Usage!$C$5:$C$11,0),MATCH(UsagePerHour!ABA$4,Usage!$D$3:$ABF$3,0)),"")</f>
        <v/>
      </c>
    </row>
    <row r="30" spans="2:729">
      <c r="B30" s="3" t="s">
        <v>11</v>
      </c>
      <c r="C30" s="6">
        <f>IFERROR(INDEX(Sales!$D$5:$ABF$18,MATCH(UsagePerHour!$B30,Sales!$C$5:$C$18,0),MATCH(UsagePerHour!C$4,Sales!$D$3:$ABF$3,0))/C$2*INDEX(Usage!$D$5:$ABF$11,MATCH(UsagePerHour!$B$20,Usage!$C$5:$C$11,0),MATCH(UsagePerHour!C$4,Usage!$D$3:$ABF$3,0)),"")</f>
        <v>49.276065098161773</v>
      </c>
      <c r="D30" s="6">
        <f>IFERROR(INDEX(Sales!$D$5:$ABF$18,MATCH(UsagePerHour!$B30,Sales!$C$5:$C$18,0),MATCH(UsagePerHour!D$4,Sales!$D$3:$ABF$3,0))/D$2*INDEX(Usage!$D$5:$ABF$11,MATCH(UsagePerHour!$B$20,Usage!$C$5:$C$11,0),MATCH(UsagePerHour!D$4,Usage!$D$3:$ABF$3,0)),"")</f>
        <v>34.23603974587904</v>
      </c>
      <c r="E30" s="6">
        <f>IFERROR(INDEX(Sales!$D$5:$ABF$18,MATCH(UsagePerHour!$B30,Sales!$C$5:$C$18,0),MATCH(UsagePerHour!E$4,Sales!$D$3:$ABF$3,0))/E$2*INDEX(Usage!$D$5:$ABF$11,MATCH(UsagePerHour!$B$20,Usage!$C$5:$C$11,0),MATCH(UsagePerHour!E$4,Usage!$D$3:$ABF$3,0)),"")</f>
        <v>21.15202395209581</v>
      </c>
      <c r="F30" s="6">
        <f>IFERROR(INDEX(Sales!$D$5:$ABF$18,MATCH(UsagePerHour!$B30,Sales!$C$5:$C$18,0),MATCH(UsagePerHour!F$4,Sales!$D$3:$ABF$3,0))/F$2*INDEX(Usage!$D$5:$ABF$11,MATCH(UsagePerHour!$B$20,Usage!$C$5:$C$11,0),MATCH(UsagePerHour!F$4,Usage!$D$3:$ABF$3,0)),"")</f>
        <v>29.067145421903049</v>
      </c>
      <c r="G30" s="6">
        <f>IFERROR(INDEX(Sales!$D$5:$ABF$18,MATCH(UsagePerHour!$B30,Sales!$C$5:$C$18,0),MATCH(UsagePerHour!G$4,Sales!$D$3:$ABF$3,0))/G$2*INDEX(Usage!$D$5:$ABF$11,MATCH(UsagePerHour!$B$20,Usage!$C$5:$C$11,0),MATCH(UsagePerHour!G$4,Usage!$D$3:$ABF$3,0)),"")</f>
        <v>32.34492361222442</v>
      </c>
      <c r="H30" s="6">
        <f>IFERROR(INDEX(Sales!$D$5:$ABF$18,MATCH(UsagePerHour!$B30,Sales!$C$5:$C$18,0),MATCH(UsagePerHour!H$4,Sales!$D$3:$ABF$3,0))/H$2*INDEX(Usage!$D$5:$ABF$11,MATCH(UsagePerHour!$B$20,Usage!$C$5:$C$11,0),MATCH(UsagePerHour!H$4,Usage!$D$3:$ABF$3,0)),"")</f>
        <v>28.599597983326195</v>
      </c>
      <c r="I30" s="6">
        <f>IFERROR(INDEX(Sales!$D$5:$ABF$18,MATCH(UsagePerHour!$B30,Sales!$C$5:$C$18,0),MATCH(UsagePerHour!I$4,Sales!$D$3:$ABF$3,0))/I$2*INDEX(Usage!$D$5:$ABF$11,MATCH(UsagePerHour!$B$20,Usage!$C$5:$C$11,0),MATCH(UsagePerHour!I$4,Usage!$D$3:$ABF$3,0)),"")</f>
        <v>530.73730057713942</v>
      </c>
      <c r="J30" s="6">
        <f>IFERROR(INDEX(Sales!$D$5:$ABF$18,MATCH(UsagePerHour!$B30,Sales!$C$5:$C$18,0),MATCH(UsagePerHour!J$4,Sales!$D$3:$ABF$3,0))/J$2*INDEX(Usage!$D$5:$ABF$11,MATCH(UsagePerHour!$B$20,Usage!$C$5:$C$11,0),MATCH(UsagePerHour!J$4,Usage!$D$3:$ABF$3,0)),"")</f>
        <v>49.276065098161773</v>
      </c>
      <c r="K30" s="6">
        <f>IFERROR(INDEX(Sales!$D$5:$ABF$18,MATCH(UsagePerHour!$B30,Sales!$C$5:$C$18,0),MATCH(UsagePerHour!K$4,Sales!$D$3:$ABF$3,0))/K$2*INDEX(Usage!$D$5:$ABF$11,MATCH(UsagePerHour!$B$20,Usage!$C$5:$C$11,0),MATCH(UsagePerHour!K$4,Usage!$D$3:$ABF$3,0)),"")</f>
        <v>34.23603974587904</v>
      </c>
      <c r="L30" s="6">
        <f>IFERROR(INDEX(Sales!$D$5:$ABF$18,MATCH(UsagePerHour!$B30,Sales!$C$5:$C$18,0),MATCH(UsagePerHour!L$4,Sales!$D$3:$ABF$3,0))/L$2*INDEX(Usage!$D$5:$ABF$11,MATCH(UsagePerHour!$B$20,Usage!$C$5:$C$11,0),MATCH(UsagePerHour!L$4,Usage!$D$3:$ABF$3,0)),"")</f>
        <v>21.15202395209581</v>
      </c>
      <c r="M30" s="6">
        <f>IFERROR(INDEX(Sales!$D$5:$ABF$18,MATCH(UsagePerHour!$B30,Sales!$C$5:$C$18,0),MATCH(UsagePerHour!M$4,Sales!$D$3:$ABF$3,0))/M$2*INDEX(Usage!$D$5:$ABF$11,MATCH(UsagePerHour!$B$20,Usage!$C$5:$C$11,0),MATCH(UsagePerHour!M$4,Usage!$D$3:$ABF$3,0)),"")</f>
        <v>29.067145421903049</v>
      </c>
      <c r="N30" s="6">
        <f>IFERROR(INDEX(Sales!$D$5:$ABF$18,MATCH(UsagePerHour!$B30,Sales!$C$5:$C$18,0),MATCH(UsagePerHour!N$4,Sales!$D$3:$ABF$3,0))/N$2*INDEX(Usage!$D$5:$ABF$11,MATCH(UsagePerHour!$B$20,Usage!$C$5:$C$11,0),MATCH(UsagePerHour!N$4,Usage!$D$3:$ABF$3,0)),"")</f>
        <v>32.34492361222442</v>
      </c>
      <c r="O30" s="6">
        <f>IFERROR(INDEX(Sales!$D$5:$ABF$18,MATCH(UsagePerHour!$B30,Sales!$C$5:$C$18,0),MATCH(UsagePerHour!O$4,Sales!$D$3:$ABF$3,0))/O$2*INDEX(Usage!$D$5:$ABF$11,MATCH(UsagePerHour!$B$20,Usage!$C$5:$C$11,0),MATCH(UsagePerHour!O$4,Usage!$D$3:$ABF$3,0)),"")</f>
        <v>28.599597983326195</v>
      </c>
      <c r="P30" s="6">
        <f>IFERROR(INDEX(Sales!$D$5:$ABF$18,MATCH(UsagePerHour!$B30,Sales!$C$5:$C$18,0),MATCH(UsagePerHour!P$4,Sales!$D$3:$ABF$3,0))/P$2*INDEX(Usage!$D$5:$ABF$11,MATCH(UsagePerHour!$B$20,Usage!$C$5:$C$11,0),MATCH(UsagePerHour!P$4,Usage!$D$3:$ABF$3,0)),"")</f>
        <v>530.73730057713942</v>
      </c>
      <c r="Q30" s="6">
        <f>IFERROR(INDEX(Sales!$D$5:$ABF$18,MATCH(UsagePerHour!$B30,Sales!$C$5:$C$18,0),MATCH(UsagePerHour!Q$4,Sales!$D$3:$ABF$3,0))/Q$2*INDEX(Usage!$D$5:$ABF$11,MATCH(UsagePerHour!$B$20,Usage!$C$5:$C$11,0),MATCH(UsagePerHour!Q$4,Usage!$D$3:$ABF$3,0)),"")</f>
        <v>49.276065098161773</v>
      </c>
      <c r="R30" s="6">
        <f>IFERROR(INDEX(Sales!$D$5:$ABF$18,MATCH(UsagePerHour!$B30,Sales!$C$5:$C$18,0),MATCH(UsagePerHour!R$4,Sales!$D$3:$ABF$3,0))/R$2*INDEX(Usage!$D$5:$ABF$11,MATCH(UsagePerHour!$B$20,Usage!$C$5:$C$11,0),MATCH(UsagePerHour!R$4,Usage!$D$3:$ABF$3,0)),"")</f>
        <v>34.23603974587904</v>
      </c>
      <c r="S30" s="6">
        <f>IFERROR(INDEX(Sales!$D$5:$ABF$18,MATCH(UsagePerHour!$B30,Sales!$C$5:$C$18,0),MATCH(UsagePerHour!S$4,Sales!$D$3:$ABF$3,0))/S$2*INDEX(Usage!$D$5:$ABF$11,MATCH(UsagePerHour!$B$20,Usage!$C$5:$C$11,0),MATCH(UsagePerHour!S$4,Usage!$D$3:$ABF$3,0)),"")</f>
        <v>21.15202395209581</v>
      </c>
      <c r="T30" s="6">
        <f>IFERROR(INDEX(Sales!$D$5:$ABF$18,MATCH(UsagePerHour!$B30,Sales!$C$5:$C$18,0),MATCH(UsagePerHour!T$4,Sales!$D$3:$ABF$3,0))/T$2*INDEX(Usage!$D$5:$ABF$11,MATCH(UsagePerHour!$B$20,Usage!$C$5:$C$11,0),MATCH(UsagePerHour!T$4,Usage!$D$3:$ABF$3,0)),"")</f>
        <v>29.067145421903049</v>
      </c>
      <c r="U30" s="6">
        <f>IFERROR(INDEX(Sales!$D$5:$ABF$18,MATCH(UsagePerHour!$B30,Sales!$C$5:$C$18,0),MATCH(UsagePerHour!U$4,Sales!$D$3:$ABF$3,0))/U$2*INDEX(Usage!$D$5:$ABF$11,MATCH(UsagePerHour!$B$20,Usage!$C$5:$C$11,0),MATCH(UsagePerHour!U$4,Usage!$D$3:$ABF$3,0)),"")</f>
        <v>32.34492361222442</v>
      </c>
      <c r="V30" s="6">
        <f>IFERROR(INDEX(Sales!$D$5:$ABF$18,MATCH(UsagePerHour!$B30,Sales!$C$5:$C$18,0),MATCH(UsagePerHour!V$4,Sales!$D$3:$ABF$3,0))/V$2*INDEX(Usage!$D$5:$ABF$11,MATCH(UsagePerHour!$B$20,Usage!$C$5:$C$11,0),MATCH(UsagePerHour!V$4,Usage!$D$3:$ABF$3,0)),"")</f>
        <v>28.599597983326195</v>
      </c>
      <c r="W30" s="6">
        <f>IFERROR(INDEX(Sales!$D$5:$ABF$18,MATCH(UsagePerHour!$B30,Sales!$C$5:$C$18,0),MATCH(UsagePerHour!W$4,Sales!$D$3:$ABF$3,0))/W$2*INDEX(Usage!$D$5:$ABF$11,MATCH(UsagePerHour!$B$20,Usage!$C$5:$C$11,0),MATCH(UsagePerHour!W$4,Usage!$D$3:$ABF$3,0)),"")</f>
        <v>530.73730057713942</v>
      </c>
      <c r="X30" s="6">
        <f>IFERROR(INDEX(Sales!$D$5:$ABF$18,MATCH(UsagePerHour!$B30,Sales!$C$5:$C$18,0),MATCH(UsagePerHour!X$4,Sales!$D$3:$ABF$3,0))/X$2*INDEX(Usage!$D$5:$ABF$11,MATCH(UsagePerHour!$B$20,Usage!$C$5:$C$11,0),MATCH(UsagePerHour!X$4,Usage!$D$3:$ABF$3,0)),"")</f>
        <v>49.276065098161773</v>
      </c>
      <c r="Y30" s="6">
        <f>IFERROR(INDEX(Sales!$D$5:$ABF$18,MATCH(UsagePerHour!$B30,Sales!$C$5:$C$18,0),MATCH(UsagePerHour!Y$4,Sales!$D$3:$ABF$3,0))/Y$2*INDEX(Usage!$D$5:$ABF$11,MATCH(UsagePerHour!$B$20,Usage!$C$5:$C$11,0),MATCH(UsagePerHour!Y$4,Usage!$D$3:$ABF$3,0)),"")</f>
        <v>34.23603974587904</v>
      </c>
      <c r="Z30" s="6">
        <f>IFERROR(INDEX(Sales!$D$5:$ABF$18,MATCH(UsagePerHour!$B30,Sales!$C$5:$C$18,0),MATCH(UsagePerHour!Z$4,Sales!$D$3:$ABF$3,0))/Z$2*INDEX(Usage!$D$5:$ABF$11,MATCH(UsagePerHour!$B$20,Usage!$C$5:$C$11,0),MATCH(UsagePerHour!Z$4,Usage!$D$3:$ABF$3,0)),"")</f>
        <v>21.15202395209581</v>
      </c>
      <c r="AA30" s="6">
        <f>IFERROR(INDEX(Sales!$D$5:$ABF$18,MATCH(UsagePerHour!$B30,Sales!$C$5:$C$18,0),MATCH(UsagePerHour!AA$4,Sales!$D$3:$ABF$3,0))/AA$2*INDEX(Usage!$D$5:$ABF$11,MATCH(UsagePerHour!$B$20,Usage!$C$5:$C$11,0),MATCH(UsagePerHour!AA$4,Usage!$D$3:$ABF$3,0)),"")</f>
        <v>29.067145421903049</v>
      </c>
      <c r="AB30" s="6">
        <f>IFERROR(INDEX(Sales!$D$5:$ABF$18,MATCH(UsagePerHour!$B30,Sales!$C$5:$C$18,0),MATCH(UsagePerHour!AB$4,Sales!$D$3:$ABF$3,0))/AB$2*INDEX(Usage!$D$5:$ABF$11,MATCH(UsagePerHour!$B$20,Usage!$C$5:$C$11,0),MATCH(UsagePerHour!AB$4,Usage!$D$3:$ABF$3,0)),"")</f>
        <v>32.34492361222442</v>
      </c>
      <c r="AC30" s="6">
        <f>IFERROR(INDEX(Sales!$D$5:$ABF$18,MATCH(UsagePerHour!$B30,Sales!$C$5:$C$18,0),MATCH(UsagePerHour!AC$4,Sales!$D$3:$ABF$3,0))/AC$2*INDEX(Usage!$D$5:$ABF$11,MATCH(UsagePerHour!$B$20,Usage!$C$5:$C$11,0),MATCH(UsagePerHour!AC$4,Usage!$D$3:$ABF$3,0)),"")</f>
        <v>28.599597983326195</v>
      </c>
      <c r="AD30" s="6">
        <f>IFERROR(INDEX(Sales!$D$5:$ABF$18,MATCH(UsagePerHour!$B30,Sales!$C$5:$C$18,0),MATCH(UsagePerHour!AD$4,Sales!$D$3:$ABF$3,0))/AD$2*INDEX(Usage!$D$5:$ABF$11,MATCH(UsagePerHour!$B$20,Usage!$C$5:$C$11,0),MATCH(UsagePerHour!AD$4,Usage!$D$3:$ABF$3,0)),"")</f>
        <v>530.73730057713942</v>
      </c>
      <c r="AE30" s="6">
        <f>IFERROR(INDEX(Sales!$D$5:$ABF$18,MATCH(UsagePerHour!$B30,Sales!$C$5:$C$18,0),MATCH(UsagePerHour!AE$4,Sales!$D$3:$ABF$3,0))/AE$2*INDEX(Usage!$D$5:$ABF$11,MATCH(UsagePerHour!$B$20,Usage!$C$5:$C$11,0),MATCH(UsagePerHour!AE$4,Usage!$D$3:$ABF$3,0)),"")</f>
        <v>49.276065098161773</v>
      </c>
      <c r="AF30" s="6">
        <f>IFERROR(INDEX(Sales!$D$5:$ABF$18,MATCH(UsagePerHour!$B30,Sales!$C$5:$C$18,0),MATCH(UsagePerHour!AF$4,Sales!$D$3:$ABF$3,0))/AF$2*INDEX(Usage!$D$5:$ABF$11,MATCH(UsagePerHour!$B$20,Usage!$C$5:$C$11,0),MATCH(UsagePerHour!AF$4,Usage!$D$3:$ABF$3,0)),"")</f>
        <v>34.23603974587904</v>
      </c>
      <c r="AG30" s="6">
        <f>IFERROR(INDEX(Sales!$D$5:$ABF$18,MATCH(UsagePerHour!$B30,Sales!$C$5:$C$18,0),MATCH(UsagePerHour!AG$4,Sales!$D$3:$ABF$3,0))/AG$2*INDEX(Usage!$D$5:$ABF$11,MATCH(UsagePerHour!$B$20,Usage!$C$5:$C$11,0),MATCH(UsagePerHour!AG$4,Usage!$D$3:$ABF$3,0)),"")</f>
        <v>21.15202395209581</v>
      </c>
      <c r="AH30" s="6">
        <f>IFERROR(INDEX(Sales!$D$5:$ABF$18,MATCH(UsagePerHour!$B30,Sales!$C$5:$C$18,0),MATCH(UsagePerHour!AH$4,Sales!$D$3:$ABF$3,0))/AH$2*INDEX(Usage!$D$5:$ABF$11,MATCH(UsagePerHour!$B$20,Usage!$C$5:$C$11,0),MATCH(UsagePerHour!AH$4,Usage!$D$3:$ABF$3,0)),"")</f>
        <v>29.067145421903049</v>
      </c>
      <c r="AI30" s="6">
        <f>IFERROR(INDEX(Sales!$D$5:$ABF$18,MATCH(UsagePerHour!$B30,Sales!$C$5:$C$18,0),MATCH(UsagePerHour!AI$4,Sales!$D$3:$ABF$3,0))/AI$2*INDEX(Usage!$D$5:$ABF$11,MATCH(UsagePerHour!$B$20,Usage!$C$5:$C$11,0),MATCH(UsagePerHour!AI$4,Usage!$D$3:$ABF$3,0)),"")</f>
        <v>32.34492361222442</v>
      </c>
      <c r="AJ30" s="6">
        <f>IFERROR(INDEX(Sales!$D$5:$ABF$18,MATCH(UsagePerHour!$B30,Sales!$C$5:$C$18,0),MATCH(UsagePerHour!AJ$4,Sales!$D$3:$ABF$3,0))/AJ$2*INDEX(Usage!$D$5:$ABF$11,MATCH(UsagePerHour!$B$20,Usage!$C$5:$C$11,0),MATCH(UsagePerHour!AJ$4,Usage!$D$3:$ABF$3,0)),"")</f>
        <v>28.599597983326195</v>
      </c>
      <c r="AK30" s="6">
        <f>IFERROR(INDEX(Sales!$D$5:$ABF$18,MATCH(UsagePerHour!$B30,Sales!$C$5:$C$18,0),MATCH(UsagePerHour!AK$4,Sales!$D$3:$ABF$3,0))/AK$2*INDEX(Usage!$D$5:$ABF$11,MATCH(UsagePerHour!$B$20,Usage!$C$5:$C$11,0),MATCH(UsagePerHour!AK$4,Usage!$D$3:$ABF$3,0)),"")</f>
        <v>530.73730057713942</v>
      </c>
      <c r="AL30" s="6">
        <f>IFERROR(INDEX(Sales!$D$5:$ABF$18,MATCH(UsagePerHour!$B30,Sales!$C$5:$C$18,0),MATCH(UsagePerHour!AL$4,Sales!$D$3:$ABF$3,0))/AL$2*INDEX(Usage!$D$5:$ABF$11,MATCH(UsagePerHour!$B$20,Usage!$C$5:$C$11,0),MATCH(UsagePerHour!AL$4,Usage!$D$3:$ABF$3,0)),"")</f>
        <v>49.276065098161773</v>
      </c>
      <c r="AM30" s="6">
        <f>IFERROR(INDEX(Sales!$D$5:$ABF$18,MATCH(UsagePerHour!$B30,Sales!$C$5:$C$18,0),MATCH(UsagePerHour!AM$4,Sales!$D$3:$ABF$3,0))/AM$2*INDEX(Usage!$D$5:$ABF$11,MATCH(UsagePerHour!$B$20,Usage!$C$5:$C$11,0),MATCH(UsagePerHour!AM$4,Usage!$D$3:$ABF$3,0)),"")</f>
        <v>34.23603974587904</v>
      </c>
      <c r="AN30" s="6">
        <f>IFERROR(INDEX(Sales!$D$5:$ABF$18,MATCH(UsagePerHour!$B30,Sales!$C$5:$C$18,0),MATCH(UsagePerHour!AN$4,Sales!$D$3:$ABF$3,0))/AN$2*INDEX(Usage!$D$5:$ABF$11,MATCH(UsagePerHour!$B$20,Usage!$C$5:$C$11,0),MATCH(UsagePerHour!AN$4,Usage!$D$3:$ABF$3,0)),"")</f>
        <v>21.15202395209581</v>
      </c>
      <c r="AO30" s="6">
        <f>IFERROR(INDEX(Sales!$D$5:$ABF$18,MATCH(UsagePerHour!$B30,Sales!$C$5:$C$18,0),MATCH(UsagePerHour!AO$4,Sales!$D$3:$ABF$3,0))/AO$2*INDEX(Usage!$D$5:$ABF$11,MATCH(UsagePerHour!$B$20,Usage!$C$5:$C$11,0),MATCH(UsagePerHour!AO$4,Usage!$D$3:$ABF$3,0)),"")</f>
        <v>29.067145421903049</v>
      </c>
      <c r="AP30" s="6">
        <f>IFERROR(INDEX(Sales!$D$5:$ABF$18,MATCH(UsagePerHour!$B30,Sales!$C$5:$C$18,0),MATCH(UsagePerHour!AP$4,Sales!$D$3:$ABF$3,0))/AP$2*INDEX(Usage!$D$5:$ABF$11,MATCH(UsagePerHour!$B$20,Usage!$C$5:$C$11,0),MATCH(UsagePerHour!AP$4,Usage!$D$3:$ABF$3,0)),"")</f>
        <v>32.34492361222442</v>
      </c>
      <c r="AQ30" s="6">
        <f>IFERROR(INDEX(Sales!$D$5:$ABF$18,MATCH(UsagePerHour!$B30,Sales!$C$5:$C$18,0),MATCH(UsagePerHour!AQ$4,Sales!$D$3:$ABF$3,0))/AQ$2*INDEX(Usage!$D$5:$ABF$11,MATCH(UsagePerHour!$B$20,Usage!$C$5:$C$11,0),MATCH(UsagePerHour!AQ$4,Usage!$D$3:$ABF$3,0)),"")</f>
        <v>28.599597983326195</v>
      </c>
      <c r="AR30" s="6">
        <f>IFERROR(INDEX(Sales!$D$5:$ABF$18,MATCH(UsagePerHour!$B30,Sales!$C$5:$C$18,0),MATCH(UsagePerHour!AR$4,Sales!$D$3:$ABF$3,0))/AR$2*INDEX(Usage!$D$5:$ABF$11,MATCH(UsagePerHour!$B$20,Usage!$C$5:$C$11,0),MATCH(UsagePerHour!AR$4,Usage!$D$3:$ABF$3,0)),"")</f>
        <v>530.73730057713942</v>
      </c>
      <c r="AS30" s="6">
        <f>IFERROR(INDEX(Sales!$D$5:$ABF$18,MATCH(UsagePerHour!$B30,Sales!$C$5:$C$18,0),MATCH(UsagePerHour!AS$4,Sales!$D$3:$ABF$3,0))/AS$2*INDEX(Usage!$D$5:$ABF$11,MATCH(UsagePerHour!$B$20,Usage!$C$5:$C$11,0),MATCH(UsagePerHour!AS$4,Usage!$D$3:$ABF$3,0)),"")</f>
        <v>49.276065098161773</v>
      </c>
      <c r="AT30" s="6">
        <f>IFERROR(INDEX(Sales!$D$5:$ABF$18,MATCH(UsagePerHour!$B30,Sales!$C$5:$C$18,0),MATCH(UsagePerHour!AT$4,Sales!$D$3:$ABF$3,0))/AT$2*INDEX(Usage!$D$5:$ABF$11,MATCH(UsagePerHour!$B$20,Usage!$C$5:$C$11,0),MATCH(UsagePerHour!AT$4,Usage!$D$3:$ABF$3,0)),"")</f>
        <v>34.23603974587904</v>
      </c>
      <c r="AU30" s="6">
        <f>IFERROR(INDEX(Sales!$D$5:$ABF$18,MATCH(UsagePerHour!$B30,Sales!$C$5:$C$18,0),MATCH(UsagePerHour!AU$4,Sales!$D$3:$ABF$3,0))/AU$2*INDEX(Usage!$D$5:$ABF$11,MATCH(UsagePerHour!$B$20,Usage!$C$5:$C$11,0),MATCH(UsagePerHour!AU$4,Usage!$D$3:$ABF$3,0)),"")</f>
        <v>21.15202395209581</v>
      </c>
      <c r="AV30" s="6">
        <f>IFERROR(INDEX(Sales!$D$5:$ABF$18,MATCH(UsagePerHour!$B30,Sales!$C$5:$C$18,0),MATCH(UsagePerHour!AV$4,Sales!$D$3:$ABF$3,0))/AV$2*INDEX(Usage!$D$5:$ABF$11,MATCH(UsagePerHour!$B$20,Usage!$C$5:$C$11,0),MATCH(UsagePerHour!AV$4,Usage!$D$3:$ABF$3,0)),"")</f>
        <v>29.067145421903049</v>
      </c>
      <c r="AW30" s="6">
        <f>IFERROR(INDEX(Sales!$D$5:$ABF$18,MATCH(UsagePerHour!$B30,Sales!$C$5:$C$18,0),MATCH(UsagePerHour!AW$4,Sales!$D$3:$ABF$3,0))/AW$2*INDEX(Usage!$D$5:$ABF$11,MATCH(UsagePerHour!$B$20,Usage!$C$5:$C$11,0),MATCH(UsagePerHour!AW$4,Usage!$D$3:$ABF$3,0)),"")</f>
        <v>32.34492361222442</v>
      </c>
      <c r="AX30" s="6">
        <f>IFERROR(INDEX(Sales!$D$5:$ABF$18,MATCH(UsagePerHour!$B30,Sales!$C$5:$C$18,0),MATCH(UsagePerHour!AX$4,Sales!$D$3:$ABF$3,0))/AX$2*INDEX(Usage!$D$5:$ABF$11,MATCH(UsagePerHour!$B$20,Usage!$C$5:$C$11,0),MATCH(UsagePerHour!AX$4,Usage!$D$3:$ABF$3,0)),"")</f>
        <v>28.599597983326195</v>
      </c>
      <c r="AY30" s="6">
        <f>IFERROR(INDEX(Sales!$D$5:$ABF$18,MATCH(UsagePerHour!$B30,Sales!$C$5:$C$18,0),MATCH(UsagePerHour!AY$4,Sales!$D$3:$ABF$3,0))/AY$2*INDEX(Usage!$D$5:$ABF$11,MATCH(UsagePerHour!$B$20,Usage!$C$5:$C$11,0),MATCH(UsagePerHour!AY$4,Usage!$D$3:$ABF$3,0)),"")</f>
        <v>530.73730057713942</v>
      </c>
      <c r="AZ30" s="6">
        <f>IFERROR(INDEX(Sales!$D$5:$ABF$18,MATCH(UsagePerHour!$B30,Sales!$C$5:$C$18,0),MATCH(UsagePerHour!AZ$4,Sales!$D$3:$ABF$3,0))/AZ$2*INDEX(Usage!$D$5:$ABF$11,MATCH(UsagePerHour!$B$20,Usage!$C$5:$C$11,0),MATCH(UsagePerHour!AZ$4,Usage!$D$3:$ABF$3,0)),"")</f>
        <v>49.276065098161773</v>
      </c>
      <c r="BA30" s="6">
        <f>IFERROR(INDEX(Sales!$D$5:$ABF$18,MATCH(UsagePerHour!$B30,Sales!$C$5:$C$18,0),MATCH(UsagePerHour!BA$4,Sales!$D$3:$ABF$3,0))/BA$2*INDEX(Usage!$D$5:$ABF$11,MATCH(UsagePerHour!$B$20,Usage!$C$5:$C$11,0),MATCH(UsagePerHour!BA$4,Usage!$D$3:$ABF$3,0)),"")</f>
        <v>34.23603974587904</v>
      </c>
      <c r="BB30" s="6">
        <f>IFERROR(INDEX(Sales!$D$5:$ABF$18,MATCH(UsagePerHour!$B30,Sales!$C$5:$C$18,0),MATCH(UsagePerHour!BB$4,Sales!$D$3:$ABF$3,0))/BB$2*INDEX(Usage!$D$5:$ABF$11,MATCH(UsagePerHour!$B$20,Usage!$C$5:$C$11,0),MATCH(UsagePerHour!BB$4,Usage!$D$3:$ABF$3,0)),"")</f>
        <v>21.15202395209581</v>
      </c>
      <c r="BC30" s="6">
        <f>IFERROR(INDEX(Sales!$D$5:$ABF$18,MATCH(UsagePerHour!$B30,Sales!$C$5:$C$18,0),MATCH(UsagePerHour!BC$4,Sales!$D$3:$ABF$3,0))/BC$2*INDEX(Usage!$D$5:$ABF$11,MATCH(UsagePerHour!$B$20,Usage!$C$5:$C$11,0),MATCH(UsagePerHour!BC$4,Usage!$D$3:$ABF$3,0)),"")</f>
        <v>29.067145421903049</v>
      </c>
      <c r="BD30" s="6">
        <f>IFERROR(INDEX(Sales!$D$5:$ABF$18,MATCH(UsagePerHour!$B30,Sales!$C$5:$C$18,0),MATCH(UsagePerHour!BD$4,Sales!$D$3:$ABF$3,0))/BD$2*INDEX(Usage!$D$5:$ABF$11,MATCH(UsagePerHour!$B$20,Usage!$C$5:$C$11,0),MATCH(UsagePerHour!BD$4,Usage!$D$3:$ABF$3,0)),"")</f>
        <v>32.34492361222442</v>
      </c>
      <c r="BE30" s="6">
        <f>IFERROR(INDEX(Sales!$D$5:$ABF$18,MATCH(UsagePerHour!$B30,Sales!$C$5:$C$18,0),MATCH(UsagePerHour!BE$4,Sales!$D$3:$ABF$3,0))/BE$2*INDEX(Usage!$D$5:$ABF$11,MATCH(UsagePerHour!$B$20,Usage!$C$5:$C$11,0),MATCH(UsagePerHour!BE$4,Usage!$D$3:$ABF$3,0)),"")</f>
        <v>28.599597983326195</v>
      </c>
      <c r="BF30" s="6">
        <f>IFERROR(INDEX(Sales!$D$5:$ABF$18,MATCH(UsagePerHour!$B30,Sales!$C$5:$C$18,0),MATCH(UsagePerHour!BF$4,Sales!$D$3:$ABF$3,0))/BF$2*INDEX(Usage!$D$5:$ABF$11,MATCH(UsagePerHour!$B$20,Usage!$C$5:$C$11,0),MATCH(UsagePerHour!BF$4,Usage!$D$3:$ABF$3,0)),"")</f>
        <v>530.73730057713942</v>
      </c>
      <c r="BG30" s="6">
        <f>IFERROR(INDEX(Sales!$D$5:$ABF$18,MATCH(UsagePerHour!$B30,Sales!$C$5:$C$18,0),MATCH(UsagePerHour!BG$4,Sales!$D$3:$ABF$3,0))/BG$2*INDEX(Usage!$D$5:$ABF$11,MATCH(UsagePerHour!$B$20,Usage!$C$5:$C$11,0),MATCH(UsagePerHour!BG$4,Usage!$D$3:$ABF$3,0)),"")</f>
        <v>49.276065098161773</v>
      </c>
      <c r="BH30" s="6">
        <f>IFERROR(INDEX(Sales!$D$5:$ABF$18,MATCH(UsagePerHour!$B30,Sales!$C$5:$C$18,0),MATCH(UsagePerHour!BH$4,Sales!$D$3:$ABF$3,0))/BH$2*INDEX(Usage!$D$5:$ABF$11,MATCH(UsagePerHour!$B$20,Usage!$C$5:$C$11,0),MATCH(UsagePerHour!BH$4,Usage!$D$3:$ABF$3,0)),"")</f>
        <v>34.23603974587904</v>
      </c>
      <c r="BI30" s="6">
        <f>IFERROR(INDEX(Sales!$D$5:$ABF$18,MATCH(UsagePerHour!$B30,Sales!$C$5:$C$18,0),MATCH(UsagePerHour!BI$4,Sales!$D$3:$ABF$3,0))/BI$2*INDEX(Usage!$D$5:$ABF$11,MATCH(UsagePerHour!$B$20,Usage!$C$5:$C$11,0),MATCH(UsagePerHour!BI$4,Usage!$D$3:$ABF$3,0)),"")</f>
        <v>21.15202395209581</v>
      </c>
      <c r="BJ30" s="6">
        <f>IFERROR(INDEX(Sales!$D$5:$ABF$18,MATCH(UsagePerHour!$B30,Sales!$C$5:$C$18,0),MATCH(UsagePerHour!BJ$4,Sales!$D$3:$ABF$3,0))/BJ$2*INDEX(Usage!$D$5:$ABF$11,MATCH(UsagePerHour!$B$20,Usage!$C$5:$C$11,0),MATCH(UsagePerHour!BJ$4,Usage!$D$3:$ABF$3,0)),"")</f>
        <v>29.067145421903049</v>
      </c>
      <c r="BK30" s="6">
        <f>IFERROR(INDEX(Sales!$D$5:$ABF$18,MATCH(UsagePerHour!$B30,Sales!$C$5:$C$18,0),MATCH(UsagePerHour!BK$4,Sales!$D$3:$ABF$3,0))/BK$2*INDEX(Usage!$D$5:$ABF$11,MATCH(UsagePerHour!$B$20,Usage!$C$5:$C$11,0),MATCH(UsagePerHour!BK$4,Usage!$D$3:$ABF$3,0)),"")</f>
        <v>32.34492361222442</v>
      </c>
      <c r="BL30" s="6">
        <f>IFERROR(INDEX(Sales!$D$5:$ABF$18,MATCH(UsagePerHour!$B30,Sales!$C$5:$C$18,0),MATCH(UsagePerHour!BL$4,Sales!$D$3:$ABF$3,0))/BL$2*INDEX(Usage!$D$5:$ABF$11,MATCH(UsagePerHour!$B$20,Usage!$C$5:$C$11,0),MATCH(UsagePerHour!BL$4,Usage!$D$3:$ABF$3,0)),"")</f>
        <v>28.599597983326195</v>
      </c>
      <c r="BM30" s="6">
        <f>IFERROR(INDEX(Sales!$D$5:$ABF$18,MATCH(UsagePerHour!$B30,Sales!$C$5:$C$18,0),MATCH(UsagePerHour!BM$4,Sales!$D$3:$ABF$3,0))/BM$2*INDEX(Usage!$D$5:$ABF$11,MATCH(UsagePerHour!$B$20,Usage!$C$5:$C$11,0),MATCH(UsagePerHour!BM$4,Usage!$D$3:$ABF$3,0)),"")</f>
        <v>530.73730057713942</v>
      </c>
      <c r="BN30" s="6">
        <f>IFERROR(INDEX(Sales!$D$5:$ABF$18,MATCH(UsagePerHour!$B30,Sales!$C$5:$C$18,0),MATCH(UsagePerHour!BN$4,Sales!$D$3:$ABF$3,0))/BN$2*INDEX(Usage!$D$5:$ABF$11,MATCH(UsagePerHour!$B$20,Usage!$C$5:$C$11,0),MATCH(UsagePerHour!BN$4,Usage!$D$3:$ABF$3,0)),"")</f>
        <v>49.276065098161773</v>
      </c>
      <c r="BO30" s="6">
        <f>IFERROR(INDEX(Sales!$D$5:$ABF$18,MATCH(UsagePerHour!$B30,Sales!$C$5:$C$18,0),MATCH(UsagePerHour!BO$4,Sales!$D$3:$ABF$3,0))/BO$2*INDEX(Usage!$D$5:$ABF$11,MATCH(UsagePerHour!$B$20,Usage!$C$5:$C$11,0),MATCH(UsagePerHour!BO$4,Usage!$D$3:$ABF$3,0)),"")</f>
        <v>34.23603974587904</v>
      </c>
      <c r="BP30" s="6">
        <f>IFERROR(INDEX(Sales!$D$5:$ABF$18,MATCH(UsagePerHour!$B30,Sales!$C$5:$C$18,0),MATCH(UsagePerHour!BP$4,Sales!$D$3:$ABF$3,0))/BP$2*INDEX(Usage!$D$5:$ABF$11,MATCH(UsagePerHour!$B$20,Usage!$C$5:$C$11,0),MATCH(UsagePerHour!BP$4,Usage!$D$3:$ABF$3,0)),"")</f>
        <v>21.15202395209581</v>
      </c>
      <c r="BQ30" s="6">
        <f>IFERROR(INDEX(Sales!$D$5:$ABF$18,MATCH(UsagePerHour!$B30,Sales!$C$5:$C$18,0),MATCH(UsagePerHour!BQ$4,Sales!$D$3:$ABF$3,0))/BQ$2*INDEX(Usage!$D$5:$ABF$11,MATCH(UsagePerHour!$B$20,Usage!$C$5:$C$11,0),MATCH(UsagePerHour!BQ$4,Usage!$D$3:$ABF$3,0)),"")</f>
        <v>29.067145421903049</v>
      </c>
      <c r="BR30" s="6">
        <f>IFERROR(INDEX(Sales!$D$5:$ABF$18,MATCH(UsagePerHour!$B30,Sales!$C$5:$C$18,0),MATCH(UsagePerHour!BR$4,Sales!$D$3:$ABF$3,0))/BR$2*INDEX(Usage!$D$5:$ABF$11,MATCH(UsagePerHour!$B$20,Usage!$C$5:$C$11,0),MATCH(UsagePerHour!BR$4,Usage!$D$3:$ABF$3,0)),"")</f>
        <v>32.34492361222442</v>
      </c>
      <c r="BS30" s="6">
        <f>IFERROR(INDEX(Sales!$D$5:$ABF$18,MATCH(UsagePerHour!$B30,Sales!$C$5:$C$18,0),MATCH(UsagePerHour!BS$4,Sales!$D$3:$ABF$3,0))/BS$2*INDEX(Usage!$D$5:$ABF$11,MATCH(UsagePerHour!$B$20,Usage!$C$5:$C$11,0),MATCH(UsagePerHour!BS$4,Usage!$D$3:$ABF$3,0)),"")</f>
        <v>28.599597983326195</v>
      </c>
      <c r="BT30" s="6">
        <f>IFERROR(INDEX(Sales!$D$5:$ABF$18,MATCH(UsagePerHour!$B30,Sales!$C$5:$C$18,0),MATCH(UsagePerHour!BT$4,Sales!$D$3:$ABF$3,0))/BT$2*INDEX(Usage!$D$5:$ABF$11,MATCH(UsagePerHour!$B$20,Usage!$C$5:$C$11,0),MATCH(UsagePerHour!BT$4,Usage!$D$3:$ABF$3,0)),"")</f>
        <v>530.73730057713942</v>
      </c>
      <c r="BU30" s="6">
        <f>IFERROR(INDEX(Sales!$D$5:$ABF$18,MATCH(UsagePerHour!$B30,Sales!$C$5:$C$18,0),MATCH(UsagePerHour!BU$4,Sales!$D$3:$ABF$3,0))/BU$2*INDEX(Usage!$D$5:$ABF$11,MATCH(UsagePerHour!$B$20,Usage!$C$5:$C$11,0),MATCH(UsagePerHour!BU$4,Usage!$D$3:$ABF$3,0)),"")</f>
        <v>49.276065098161773</v>
      </c>
      <c r="BV30" s="6">
        <f>IFERROR(INDEX(Sales!$D$5:$ABF$18,MATCH(UsagePerHour!$B30,Sales!$C$5:$C$18,0),MATCH(UsagePerHour!BV$4,Sales!$D$3:$ABF$3,0))/BV$2*INDEX(Usage!$D$5:$ABF$11,MATCH(UsagePerHour!$B$20,Usage!$C$5:$C$11,0),MATCH(UsagePerHour!BV$4,Usage!$D$3:$ABF$3,0)),"")</f>
        <v>34.23603974587904</v>
      </c>
      <c r="BW30" s="6">
        <f>IFERROR(INDEX(Sales!$D$5:$ABF$18,MATCH(UsagePerHour!$B30,Sales!$C$5:$C$18,0),MATCH(UsagePerHour!BW$4,Sales!$D$3:$ABF$3,0))/BW$2*INDEX(Usage!$D$5:$ABF$11,MATCH(UsagePerHour!$B$20,Usage!$C$5:$C$11,0),MATCH(UsagePerHour!BW$4,Usage!$D$3:$ABF$3,0)),"")</f>
        <v>21.15202395209581</v>
      </c>
      <c r="BX30" s="6">
        <f>IFERROR(INDEX(Sales!$D$5:$ABF$18,MATCH(UsagePerHour!$B30,Sales!$C$5:$C$18,0),MATCH(UsagePerHour!BX$4,Sales!$D$3:$ABF$3,0))/BX$2*INDEX(Usage!$D$5:$ABF$11,MATCH(UsagePerHour!$B$20,Usage!$C$5:$C$11,0),MATCH(UsagePerHour!BX$4,Usage!$D$3:$ABF$3,0)),"")</f>
        <v>29.067145421903049</v>
      </c>
      <c r="BY30" s="6">
        <f>IFERROR(INDEX(Sales!$D$5:$ABF$18,MATCH(UsagePerHour!$B30,Sales!$C$5:$C$18,0),MATCH(UsagePerHour!BY$4,Sales!$D$3:$ABF$3,0))/BY$2*INDEX(Usage!$D$5:$ABF$11,MATCH(UsagePerHour!$B$20,Usage!$C$5:$C$11,0),MATCH(UsagePerHour!BY$4,Usage!$D$3:$ABF$3,0)),"")</f>
        <v>32.34492361222442</v>
      </c>
      <c r="BZ30" s="6">
        <f>IFERROR(INDEX(Sales!$D$5:$ABF$18,MATCH(UsagePerHour!$B30,Sales!$C$5:$C$18,0),MATCH(UsagePerHour!BZ$4,Sales!$D$3:$ABF$3,0))/BZ$2*INDEX(Usage!$D$5:$ABF$11,MATCH(UsagePerHour!$B$20,Usage!$C$5:$C$11,0),MATCH(UsagePerHour!BZ$4,Usage!$D$3:$ABF$3,0)),"")</f>
        <v>28.599597983326195</v>
      </c>
      <c r="CA30" s="6">
        <f>IFERROR(INDEX(Sales!$D$5:$ABF$18,MATCH(UsagePerHour!$B30,Sales!$C$5:$C$18,0),MATCH(UsagePerHour!CA$4,Sales!$D$3:$ABF$3,0))/CA$2*INDEX(Usage!$D$5:$ABF$11,MATCH(UsagePerHour!$B$20,Usage!$C$5:$C$11,0),MATCH(UsagePerHour!CA$4,Usage!$D$3:$ABF$3,0)),"")</f>
        <v>530.73730057713942</v>
      </c>
      <c r="CB30" s="6">
        <f>IFERROR(INDEX(Sales!$D$5:$ABF$18,MATCH(UsagePerHour!$B30,Sales!$C$5:$C$18,0),MATCH(UsagePerHour!CB$4,Sales!$D$3:$ABF$3,0))/CB$2*INDEX(Usage!$D$5:$ABF$11,MATCH(UsagePerHour!$B$20,Usage!$C$5:$C$11,0),MATCH(UsagePerHour!CB$4,Usage!$D$3:$ABF$3,0)),"")</f>
        <v>49.276065098161773</v>
      </c>
      <c r="CC30" s="6">
        <f>IFERROR(INDEX(Sales!$D$5:$ABF$18,MATCH(UsagePerHour!$B30,Sales!$C$5:$C$18,0),MATCH(UsagePerHour!CC$4,Sales!$D$3:$ABF$3,0))/CC$2*INDEX(Usage!$D$5:$ABF$11,MATCH(UsagePerHour!$B$20,Usage!$C$5:$C$11,0),MATCH(UsagePerHour!CC$4,Usage!$D$3:$ABF$3,0)),"")</f>
        <v>34.23603974587904</v>
      </c>
      <c r="CD30" s="6">
        <f>IFERROR(INDEX(Sales!$D$5:$ABF$18,MATCH(UsagePerHour!$B30,Sales!$C$5:$C$18,0),MATCH(UsagePerHour!CD$4,Sales!$D$3:$ABF$3,0))/CD$2*INDEX(Usage!$D$5:$ABF$11,MATCH(UsagePerHour!$B$20,Usage!$C$5:$C$11,0),MATCH(UsagePerHour!CD$4,Usage!$D$3:$ABF$3,0)),"")</f>
        <v>21.15202395209581</v>
      </c>
      <c r="CE30" s="6">
        <f>IFERROR(INDEX(Sales!$D$5:$ABF$18,MATCH(UsagePerHour!$B30,Sales!$C$5:$C$18,0),MATCH(UsagePerHour!CE$4,Sales!$D$3:$ABF$3,0))/CE$2*INDEX(Usage!$D$5:$ABF$11,MATCH(UsagePerHour!$B$20,Usage!$C$5:$C$11,0),MATCH(UsagePerHour!CE$4,Usage!$D$3:$ABF$3,0)),"")</f>
        <v>29.067145421903049</v>
      </c>
      <c r="CF30" s="6">
        <f>IFERROR(INDEX(Sales!$D$5:$ABF$18,MATCH(UsagePerHour!$B30,Sales!$C$5:$C$18,0),MATCH(UsagePerHour!CF$4,Sales!$D$3:$ABF$3,0))/CF$2*INDEX(Usage!$D$5:$ABF$11,MATCH(UsagePerHour!$B$20,Usage!$C$5:$C$11,0),MATCH(UsagePerHour!CF$4,Usage!$D$3:$ABF$3,0)),"")</f>
        <v>32.34492361222442</v>
      </c>
      <c r="CG30" s="6">
        <f>IFERROR(INDEX(Sales!$D$5:$ABF$18,MATCH(UsagePerHour!$B30,Sales!$C$5:$C$18,0),MATCH(UsagePerHour!CG$4,Sales!$D$3:$ABF$3,0))/CG$2*INDEX(Usage!$D$5:$ABF$11,MATCH(UsagePerHour!$B$20,Usage!$C$5:$C$11,0),MATCH(UsagePerHour!CG$4,Usage!$D$3:$ABF$3,0)),"")</f>
        <v>28.599597983326195</v>
      </c>
      <c r="CH30" s="6">
        <f>IFERROR(INDEX(Sales!$D$5:$ABF$18,MATCH(UsagePerHour!$B30,Sales!$C$5:$C$18,0),MATCH(UsagePerHour!CH$4,Sales!$D$3:$ABF$3,0))/CH$2*INDEX(Usage!$D$5:$ABF$11,MATCH(UsagePerHour!$B$20,Usage!$C$5:$C$11,0),MATCH(UsagePerHour!CH$4,Usage!$D$3:$ABF$3,0)),"")</f>
        <v>530.73730057713942</v>
      </c>
      <c r="CI30" s="6">
        <f>IFERROR(INDEX(Sales!$D$5:$ABF$18,MATCH(UsagePerHour!$B30,Sales!$C$5:$C$18,0),MATCH(UsagePerHour!CI$4,Sales!$D$3:$ABF$3,0))/CI$2*INDEX(Usage!$D$5:$ABF$11,MATCH(UsagePerHour!$B$20,Usage!$C$5:$C$11,0),MATCH(UsagePerHour!CI$4,Usage!$D$3:$ABF$3,0)),"")</f>
        <v>49.276065098161773</v>
      </c>
      <c r="CJ30" s="6">
        <f>IFERROR(INDEX(Sales!$D$5:$ABF$18,MATCH(UsagePerHour!$B30,Sales!$C$5:$C$18,0),MATCH(UsagePerHour!CJ$4,Sales!$D$3:$ABF$3,0))/CJ$2*INDEX(Usage!$D$5:$ABF$11,MATCH(UsagePerHour!$B$20,Usage!$C$5:$C$11,0),MATCH(UsagePerHour!CJ$4,Usage!$D$3:$ABF$3,0)),"")</f>
        <v>34.23603974587904</v>
      </c>
      <c r="CK30" s="6">
        <f>IFERROR(INDEX(Sales!$D$5:$ABF$18,MATCH(UsagePerHour!$B30,Sales!$C$5:$C$18,0),MATCH(UsagePerHour!CK$4,Sales!$D$3:$ABF$3,0))/CK$2*INDEX(Usage!$D$5:$ABF$11,MATCH(UsagePerHour!$B$20,Usage!$C$5:$C$11,0),MATCH(UsagePerHour!CK$4,Usage!$D$3:$ABF$3,0)),"")</f>
        <v>21.15202395209581</v>
      </c>
      <c r="CL30" s="6">
        <f>IFERROR(INDEX(Sales!$D$5:$ABF$18,MATCH(UsagePerHour!$B30,Sales!$C$5:$C$18,0),MATCH(UsagePerHour!CL$4,Sales!$D$3:$ABF$3,0))/CL$2*INDEX(Usage!$D$5:$ABF$11,MATCH(UsagePerHour!$B$20,Usage!$C$5:$C$11,0),MATCH(UsagePerHour!CL$4,Usage!$D$3:$ABF$3,0)),"")</f>
        <v>29.067145421903049</v>
      </c>
      <c r="CM30" s="6">
        <f>IFERROR(INDEX(Sales!$D$5:$ABF$18,MATCH(UsagePerHour!$B30,Sales!$C$5:$C$18,0),MATCH(UsagePerHour!CM$4,Sales!$D$3:$ABF$3,0))/CM$2*INDEX(Usage!$D$5:$ABF$11,MATCH(UsagePerHour!$B$20,Usage!$C$5:$C$11,0),MATCH(UsagePerHour!CM$4,Usage!$D$3:$ABF$3,0)),"")</f>
        <v>32.34492361222442</v>
      </c>
      <c r="CN30" s="6">
        <f>IFERROR(INDEX(Sales!$D$5:$ABF$18,MATCH(UsagePerHour!$B30,Sales!$C$5:$C$18,0),MATCH(UsagePerHour!CN$4,Sales!$D$3:$ABF$3,0))/CN$2*INDEX(Usage!$D$5:$ABF$11,MATCH(UsagePerHour!$B$20,Usage!$C$5:$C$11,0),MATCH(UsagePerHour!CN$4,Usage!$D$3:$ABF$3,0)),"")</f>
        <v>28.599597983326195</v>
      </c>
      <c r="CO30" s="6">
        <f>IFERROR(INDEX(Sales!$D$5:$ABF$18,MATCH(UsagePerHour!$B30,Sales!$C$5:$C$18,0),MATCH(UsagePerHour!CO$4,Sales!$D$3:$ABF$3,0))/CO$2*INDEX(Usage!$D$5:$ABF$11,MATCH(UsagePerHour!$B$20,Usage!$C$5:$C$11,0),MATCH(UsagePerHour!CO$4,Usage!$D$3:$ABF$3,0)),"")</f>
        <v>530.73730057713942</v>
      </c>
      <c r="CP30" s="6">
        <f>IFERROR(INDEX(Sales!$D$5:$ABF$18,MATCH(UsagePerHour!$B30,Sales!$C$5:$C$18,0),MATCH(UsagePerHour!CP$4,Sales!$D$3:$ABF$3,0))/CP$2*INDEX(Usage!$D$5:$ABF$11,MATCH(UsagePerHour!$B$20,Usage!$C$5:$C$11,0),MATCH(UsagePerHour!CP$4,Usage!$D$3:$ABF$3,0)),"")</f>
        <v>49.276065098161773</v>
      </c>
      <c r="CQ30" s="6">
        <f>IFERROR(INDEX(Sales!$D$5:$ABF$18,MATCH(UsagePerHour!$B30,Sales!$C$5:$C$18,0),MATCH(UsagePerHour!CQ$4,Sales!$D$3:$ABF$3,0))/CQ$2*INDEX(Usage!$D$5:$ABF$11,MATCH(UsagePerHour!$B$20,Usage!$C$5:$C$11,0),MATCH(UsagePerHour!CQ$4,Usage!$D$3:$ABF$3,0)),"")</f>
        <v>34.23603974587904</v>
      </c>
      <c r="CR30" s="6">
        <f>IFERROR(INDEX(Sales!$D$5:$ABF$18,MATCH(UsagePerHour!$B30,Sales!$C$5:$C$18,0),MATCH(UsagePerHour!CR$4,Sales!$D$3:$ABF$3,0))/CR$2*INDEX(Usage!$D$5:$ABF$11,MATCH(UsagePerHour!$B$20,Usage!$C$5:$C$11,0),MATCH(UsagePerHour!CR$4,Usage!$D$3:$ABF$3,0)),"")</f>
        <v>21.15202395209581</v>
      </c>
      <c r="CS30" s="6">
        <f>IFERROR(INDEX(Sales!$D$5:$ABF$18,MATCH(UsagePerHour!$B30,Sales!$C$5:$C$18,0),MATCH(UsagePerHour!CS$4,Sales!$D$3:$ABF$3,0))/CS$2*INDEX(Usage!$D$5:$ABF$11,MATCH(UsagePerHour!$B$20,Usage!$C$5:$C$11,0),MATCH(UsagePerHour!CS$4,Usage!$D$3:$ABF$3,0)),"")</f>
        <v>29.067145421903049</v>
      </c>
      <c r="CT30" s="6">
        <f>IFERROR(INDEX(Sales!$D$5:$ABF$18,MATCH(UsagePerHour!$B30,Sales!$C$5:$C$18,0),MATCH(UsagePerHour!CT$4,Sales!$D$3:$ABF$3,0))/CT$2*INDEX(Usage!$D$5:$ABF$11,MATCH(UsagePerHour!$B$20,Usage!$C$5:$C$11,0),MATCH(UsagePerHour!CT$4,Usage!$D$3:$ABF$3,0)),"")</f>
        <v>32.34492361222442</v>
      </c>
      <c r="CU30" s="6">
        <f>IFERROR(INDEX(Sales!$D$5:$ABF$18,MATCH(UsagePerHour!$B30,Sales!$C$5:$C$18,0),MATCH(UsagePerHour!CU$4,Sales!$D$3:$ABF$3,0))/CU$2*INDEX(Usage!$D$5:$ABF$11,MATCH(UsagePerHour!$B$20,Usage!$C$5:$C$11,0),MATCH(UsagePerHour!CU$4,Usage!$D$3:$ABF$3,0)),"")</f>
        <v>28.599597983326195</v>
      </c>
      <c r="CV30" s="6">
        <f>IFERROR(INDEX(Sales!$D$5:$ABF$18,MATCH(UsagePerHour!$B30,Sales!$C$5:$C$18,0),MATCH(UsagePerHour!CV$4,Sales!$D$3:$ABF$3,0))/CV$2*INDEX(Usage!$D$5:$ABF$11,MATCH(UsagePerHour!$B$20,Usage!$C$5:$C$11,0),MATCH(UsagePerHour!CV$4,Usage!$D$3:$ABF$3,0)),"")</f>
        <v>530.73730057713942</v>
      </c>
      <c r="CW30" s="6">
        <f>IFERROR(INDEX(Sales!$D$5:$ABF$18,MATCH(UsagePerHour!$B30,Sales!$C$5:$C$18,0),MATCH(UsagePerHour!CW$4,Sales!$D$3:$ABF$3,0))/CW$2*INDEX(Usage!$D$5:$ABF$11,MATCH(UsagePerHour!$B$20,Usage!$C$5:$C$11,0),MATCH(UsagePerHour!CW$4,Usage!$D$3:$ABF$3,0)),"")</f>
        <v>49.276065098161773</v>
      </c>
      <c r="CX30" s="6">
        <f>IFERROR(INDEX(Sales!$D$5:$ABF$18,MATCH(UsagePerHour!$B30,Sales!$C$5:$C$18,0),MATCH(UsagePerHour!CX$4,Sales!$D$3:$ABF$3,0))/CX$2*INDEX(Usage!$D$5:$ABF$11,MATCH(UsagePerHour!$B$20,Usage!$C$5:$C$11,0),MATCH(UsagePerHour!CX$4,Usage!$D$3:$ABF$3,0)),"")</f>
        <v>34.23603974587904</v>
      </c>
      <c r="CY30" s="6">
        <f>IFERROR(INDEX(Sales!$D$5:$ABF$18,MATCH(UsagePerHour!$B30,Sales!$C$5:$C$18,0),MATCH(UsagePerHour!CY$4,Sales!$D$3:$ABF$3,0))/CY$2*INDEX(Usage!$D$5:$ABF$11,MATCH(UsagePerHour!$B$20,Usage!$C$5:$C$11,0),MATCH(UsagePerHour!CY$4,Usage!$D$3:$ABF$3,0)),"")</f>
        <v>21.15202395209581</v>
      </c>
      <c r="CZ30" s="6">
        <f>IFERROR(INDEX(Sales!$D$5:$ABF$18,MATCH(UsagePerHour!$B30,Sales!$C$5:$C$18,0),MATCH(UsagePerHour!CZ$4,Sales!$D$3:$ABF$3,0))/CZ$2*INDEX(Usage!$D$5:$ABF$11,MATCH(UsagePerHour!$B$20,Usage!$C$5:$C$11,0),MATCH(UsagePerHour!CZ$4,Usage!$D$3:$ABF$3,0)),"")</f>
        <v>29.067145421903049</v>
      </c>
      <c r="DA30" s="6">
        <f>IFERROR(INDEX(Sales!$D$5:$ABF$18,MATCH(UsagePerHour!$B30,Sales!$C$5:$C$18,0),MATCH(UsagePerHour!DA$4,Sales!$D$3:$ABF$3,0))/DA$2*INDEX(Usage!$D$5:$ABF$11,MATCH(UsagePerHour!$B$20,Usage!$C$5:$C$11,0),MATCH(UsagePerHour!DA$4,Usage!$D$3:$ABF$3,0)),"")</f>
        <v>38.720918163672657</v>
      </c>
      <c r="DB30" s="6">
        <f>IFERROR(INDEX(Sales!$D$5:$ABF$18,MATCH(UsagePerHour!$B30,Sales!$C$5:$C$18,0),MATCH(UsagePerHour!DB$4,Sales!$D$3:$ABF$3,0))/DB$2*INDEX(Usage!$D$5:$ABF$11,MATCH(UsagePerHour!$B$20,Usage!$C$5:$C$11,0),MATCH(UsagePerHour!DB$4,Usage!$D$3:$ABF$3,0)),"")</f>
        <v>27.002915844326473</v>
      </c>
      <c r="DC30" s="6">
        <f>IFERROR(INDEX(Sales!$D$5:$ABF$18,MATCH(UsagePerHour!$B30,Sales!$C$5:$C$18,0),MATCH(UsagePerHour!DC$4,Sales!$D$3:$ABF$3,0))/DC$2*INDEX(Usage!$D$5:$ABF$11,MATCH(UsagePerHour!$B$20,Usage!$C$5:$C$11,0),MATCH(UsagePerHour!DC$4,Usage!$D$3:$ABF$3,0)),"")</f>
        <v>203.92687281341679</v>
      </c>
      <c r="DD30" s="6">
        <f>IFERROR(INDEX(Sales!$D$5:$ABF$18,MATCH(UsagePerHour!$B30,Sales!$C$5:$C$18,0),MATCH(UsagePerHour!DD$4,Sales!$D$3:$ABF$3,0))/DD$2*INDEX(Usage!$D$5:$ABF$11,MATCH(UsagePerHour!$B$20,Usage!$C$5:$C$11,0),MATCH(UsagePerHour!DD$4,Usage!$D$3:$ABF$3,0)),"")</f>
        <v>43.544826952245252</v>
      </c>
      <c r="DE30" s="6">
        <f>IFERROR(INDEX(Sales!$D$5:$ABF$18,MATCH(UsagePerHour!$B30,Sales!$C$5:$C$18,0),MATCH(UsagePerHour!DE$4,Sales!$D$3:$ABF$3,0))/DE$2*INDEX(Usage!$D$5:$ABF$11,MATCH(UsagePerHour!$B$20,Usage!$C$5:$C$11,0),MATCH(UsagePerHour!DE$4,Usage!$D$3:$ABF$3,0)),"")</f>
        <v>34.102520083781847</v>
      </c>
      <c r="DF30" s="6">
        <f>IFERROR(INDEX(Sales!$D$5:$ABF$18,MATCH(UsagePerHour!$B30,Sales!$C$5:$C$18,0),MATCH(UsagePerHour!DF$4,Sales!$D$3:$ABF$3,0))/DF$2*INDEX(Usage!$D$5:$ABF$11,MATCH(UsagePerHour!$B$20,Usage!$C$5:$C$11,0),MATCH(UsagePerHour!DF$4,Usage!$D$3:$ABF$3,0)),"")</f>
        <v>19.480174815479884</v>
      </c>
      <c r="DG30" s="6">
        <f>IFERROR(INDEX(Sales!$D$5:$ABF$18,MATCH(UsagePerHour!$B30,Sales!$C$5:$C$18,0),MATCH(UsagePerHour!DG$4,Sales!$D$3:$ABF$3,0))/DG$2*INDEX(Usage!$D$5:$ABF$11,MATCH(UsagePerHour!$B$20,Usage!$C$5:$C$11,0),MATCH(UsagePerHour!DG$4,Usage!$D$3:$ABF$3,0)),"")</f>
        <v>56.762250689754481</v>
      </c>
      <c r="DH30" s="6">
        <f>IFERROR(INDEX(Sales!$D$5:$ABF$18,MATCH(UsagePerHour!$B30,Sales!$C$5:$C$18,0),MATCH(UsagePerHour!DH$4,Sales!$D$3:$ABF$3,0))/DH$2*INDEX(Usage!$D$5:$ABF$11,MATCH(UsagePerHour!$B$20,Usage!$C$5:$C$11,0),MATCH(UsagePerHour!DH$4,Usage!$D$3:$ABF$3,0)),"")</f>
        <v>62.401765137597522</v>
      </c>
      <c r="DI30" s="6">
        <f>IFERROR(INDEX(Sales!$D$5:$ABF$18,MATCH(UsagePerHour!$B30,Sales!$C$5:$C$18,0),MATCH(UsagePerHour!DI$4,Sales!$D$3:$ABF$3,0))/DI$2*INDEX(Usage!$D$5:$ABF$11,MATCH(UsagePerHour!$B$20,Usage!$C$5:$C$11,0),MATCH(UsagePerHour!DI$4,Usage!$D$3:$ABF$3,0)),"")</f>
        <v>22.901075159678975</v>
      </c>
      <c r="DJ30" s="6">
        <f>IFERROR(INDEX(Sales!$D$5:$ABF$18,MATCH(UsagePerHour!$B30,Sales!$C$5:$C$18,0),MATCH(UsagePerHour!DJ$4,Sales!$D$3:$ABF$3,0))/DJ$2*INDEX(Usage!$D$5:$ABF$11,MATCH(UsagePerHour!$B$20,Usage!$C$5:$C$11,0),MATCH(UsagePerHour!DJ$4,Usage!$D$3:$ABF$3,0)),"")</f>
        <v>309.14082308714569</v>
      </c>
      <c r="DK30" s="6">
        <f>IFERROR(INDEX(Sales!$D$5:$ABF$18,MATCH(UsagePerHour!$B30,Sales!$C$5:$C$18,0),MATCH(UsagePerHour!DK$4,Sales!$D$3:$ABF$3,0))/DK$2*INDEX(Usage!$D$5:$ABF$11,MATCH(UsagePerHour!$B$20,Usage!$C$5:$C$11,0),MATCH(UsagePerHour!DK$4,Usage!$D$3:$ABF$3,0)),"")</f>
        <v>16.8526656679865</v>
      </c>
      <c r="DL30" s="6">
        <f>IFERROR(INDEX(Sales!$D$5:$ABF$18,MATCH(UsagePerHour!$B30,Sales!$C$5:$C$18,0),MATCH(UsagePerHour!DL$4,Sales!$D$3:$ABF$3,0))/DL$2*INDEX(Usage!$D$5:$ABF$11,MATCH(UsagePerHour!$B$20,Usage!$C$5:$C$11,0),MATCH(UsagePerHour!DL$4,Usage!$D$3:$ABF$3,0)),"")</f>
        <v>27.635239187920657</v>
      </c>
      <c r="DM30" s="6">
        <f>IFERROR(INDEX(Sales!$D$5:$ABF$18,MATCH(UsagePerHour!$B30,Sales!$C$5:$C$18,0),MATCH(UsagePerHour!DM$4,Sales!$D$3:$ABF$3,0))/DM$2*INDEX(Usage!$D$5:$ABF$11,MATCH(UsagePerHour!$B$20,Usage!$C$5:$C$11,0),MATCH(UsagePerHour!DM$4,Usage!$D$3:$ABF$3,0)),"")</f>
        <v>20.719178082191778</v>
      </c>
      <c r="DN30" s="6">
        <f>IFERROR(INDEX(Sales!$D$5:$ABF$18,MATCH(UsagePerHour!$B30,Sales!$C$5:$C$18,0),MATCH(UsagePerHour!DN$4,Sales!$D$3:$ABF$3,0))/DN$2*INDEX(Usage!$D$5:$ABF$11,MATCH(UsagePerHour!$B$20,Usage!$C$5:$C$11,0),MATCH(UsagePerHour!DN$4,Usage!$D$3:$ABF$3,0)),"")</f>
        <v>35.732344425003483</v>
      </c>
      <c r="DO30" s="6">
        <f>IFERROR(INDEX(Sales!$D$5:$ABF$18,MATCH(UsagePerHour!$B30,Sales!$C$5:$C$18,0),MATCH(UsagePerHour!DO$4,Sales!$D$3:$ABF$3,0))/DO$2*INDEX(Usage!$D$5:$ABF$11,MATCH(UsagePerHour!$B$20,Usage!$C$5:$C$11,0),MATCH(UsagePerHour!DO$4,Usage!$D$3:$ABF$3,0)),"")</f>
        <v>22.633368695702035</v>
      </c>
      <c r="DP30" s="6">
        <f>IFERROR(INDEX(Sales!$D$5:$ABF$18,MATCH(UsagePerHour!$B30,Sales!$C$5:$C$18,0),MATCH(UsagePerHour!DP$4,Sales!$D$3:$ABF$3,0))/DP$2*INDEX(Usage!$D$5:$ABF$11,MATCH(UsagePerHour!$B$20,Usage!$C$5:$C$11,0),MATCH(UsagePerHour!DP$4,Usage!$D$3:$ABF$3,0)),"")</f>
        <v>17.308884807551792</v>
      </c>
      <c r="DQ30" s="6">
        <f>IFERROR(INDEX(Sales!$D$5:$ABF$18,MATCH(UsagePerHour!$B30,Sales!$C$5:$C$18,0),MATCH(UsagePerHour!DQ$4,Sales!$D$3:$ABF$3,0))/DQ$2*INDEX(Usage!$D$5:$ABF$11,MATCH(UsagePerHour!$B$20,Usage!$C$5:$C$11,0),MATCH(UsagePerHour!DQ$4,Usage!$D$3:$ABF$3,0)),"")</f>
        <v>332.96378674214344</v>
      </c>
      <c r="DR30" s="6">
        <f>IFERROR(INDEX(Sales!$D$5:$ABF$18,MATCH(UsagePerHour!$B30,Sales!$C$5:$C$18,0),MATCH(UsagePerHour!DR$4,Sales!$D$3:$ABF$3,0))/DR$2*INDEX(Usage!$D$5:$ABF$11,MATCH(UsagePerHour!$B$20,Usage!$C$5:$C$11,0),MATCH(UsagePerHour!DR$4,Usage!$D$3:$ABF$3,0)),"")</f>
        <v>18.21099097673909</v>
      </c>
      <c r="DS30" s="6">
        <f>IFERROR(INDEX(Sales!$D$5:$ABF$18,MATCH(UsagePerHour!$B30,Sales!$C$5:$C$18,0),MATCH(UsagePerHour!DS$4,Sales!$D$3:$ABF$3,0))/DS$2*INDEX(Usage!$D$5:$ABF$11,MATCH(UsagePerHour!$B$20,Usage!$C$5:$C$11,0),MATCH(UsagePerHour!DS$4,Usage!$D$3:$ABF$3,0)),"")</f>
        <v>25.3354218128875</v>
      </c>
      <c r="DT30" s="6">
        <f>IFERROR(INDEX(Sales!$D$5:$ABF$18,MATCH(UsagePerHour!$B30,Sales!$C$5:$C$18,0),MATCH(UsagePerHour!DT$4,Sales!$D$3:$ABF$3,0))/DT$2*INDEX(Usage!$D$5:$ABF$11,MATCH(UsagePerHour!$B$20,Usage!$C$5:$C$11,0),MATCH(UsagePerHour!DT$4,Usage!$D$3:$ABF$3,0)),"")</f>
        <v>32.676645383104123</v>
      </c>
      <c r="DU30" s="6">
        <f>IFERROR(INDEX(Sales!$D$5:$ABF$18,MATCH(UsagePerHour!$B30,Sales!$C$5:$C$18,0),MATCH(UsagePerHour!DU$4,Sales!$D$3:$ABF$3,0))/DU$2*INDEX(Usage!$D$5:$ABF$11,MATCH(UsagePerHour!$B$20,Usage!$C$5:$C$11,0),MATCH(UsagePerHour!DU$4,Usage!$D$3:$ABF$3,0)),"")</f>
        <v>50.905552126075747</v>
      </c>
      <c r="DV30" s="6">
        <f>IFERROR(INDEX(Sales!$D$5:$ABF$18,MATCH(UsagePerHour!$B30,Sales!$C$5:$C$18,0),MATCH(UsagePerHour!DV$4,Sales!$D$3:$ABF$3,0))/DV$2*INDEX(Usage!$D$5:$ABF$11,MATCH(UsagePerHour!$B$20,Usage!$C$5:$C$11,0),MATCH(UsagePerHour!DV$4,Usage!$D$3:$ABF$3,0)),"")</f>
        <v>36.455506172839506</v>
      </c>
      <c r="DW30" s="6">
        <f>IFERROR(INDEX(Sales!$D$5:$ABF$18,MATCH(UsagePerHour!$B30,Sales!$C$5:$C$18,0),MATCH(UsagePerHour!DW$4,Sales!$D$3:$ABF$3,0))/DW$2*INDEX(Usage!$D$5:$ABF$11,MATCH(UsagePerHour!$B$20,Usage!$C$5:$C$11,0),MATCH(UsagePerHour!DW$4,Usage!$D$3:$ABF$3,0)),"")</f>
        <v>16.903325019024265</v>
      </c>
      <c r="DX30" s="6">
        <f>IFERROR(INDEX(Sales!$D$5:$ABF$18,MATCH(UsagePerHour!$B30,Sales!$C$5:$C$18,0),MATCH(UsagePerHour!DX$4,Sales!$D$3:$ABF$3,0))/DX$2*INDEX(Usage!$D$5:$ABF$11,MATCH(UsagePerHour!$B$20,Usage!$C$5:$C$11,0),MATCH(UsagePerHour!DX$4,Usage!$D$3:$ABF$3,0)),"")</f>
        <v>243.98196118951856</v>
      </c>
      <c r="DY30" s="6">
        <f>IFERROR(INDEX(Sales!$D$5:$ABF$18,MATCH(UsagePerHour!$B30,Sales!$C$5:$C$18,0),MATCH(UsagePerHour!DY$4,Sales!$D$3:$ABF$3,0))/DY$2*INDEX(Usage!$D$5:$ABF$11,MATCH(UsagePerHour!$B$20,Usage!$C$5:$C$11,0),MATCH(UsagePerHour!DY$4,Usage!$D$3:$ABF$3,0)),"")</f>
        <v>32.789298397335642</v>
      </c>
      <c r="DZ30" s="6">
        <f>IFERROR(INDEX(Sales!$D$5:$ABF$18,MATCH(UsagePerHour!$B30,Sales!$C$5:$C$18,0),MATCH(UsagePerHour!DZ$4,Sales!$D$3:$ABF$3,0))/DZ$2*INDEX(Usage!$D$5:$ABF$11,MATCH(UsagePerHour!$B$20,Usage!$C$5:$C$11,0),MATCH(UsagePerHour!DZ$4,Usage!$D$3:$ABF$3,0)),"")</f>
        <v>32.060929836491006</v>
      </c>
      <c r="EA30" s="6">
        <f>IFERROR(INDEX(Sales!$D$5:$ABF$18,MATCH(UsagePerHour!$B30,Sales!$C$5:$C$18,0),MATCH(UsagePerHour!EA$4,Sales!$D$3:$ABF$3,0))/EA$2*INDEX(Usage!$D$5:$ABF$11,MATCH(UsagePerHour!$B$20,Usage!$C$5:$C$11,0),MATCH(UsagePerHour!EA$4,Usage!$D$3:$ABF$3,0)),"")</f>
        <v>325.31085697048201</v>
      </c>
      <c r="EB30" s="6">
        <f>IFERROR(INDEX(Sales!$D$5:$ABF$18,MATCH(UsagePerHour!$B30,Sales!$C$5:$C$18,0),MATCH(UsagePerHour!EB$4,Sales!$D$3:$ABF$3,0))/EB$2*INDEX(Usage!$D$5:$ABF$11,MATCH(UsagePerHour!$B$20,Usage!$C$5:$C$11,0),MATCH(UsagePerHour!EB$4,Usage!$D$3:$ABF$3,0)),"")</f>
        <v>26.261794962752749</v>
      </c>
      <c r="EC30" s="6">
        <f>IFERROR(INDEX(Sales!$D$5:$ABF$18,MATCH(UsagePerHour!$B30,Sales!$C$5:$C$18,0),MATCH(UsagePerHour!EC$4,Sales!$D$3:$ABF$3,0))/EC$2*INDEX(Usage!$D$5:$ABF$11,MATCH(UsagePerHour!$B$20,Usage!$C$5:$C$11,0),MATCH(UsagePerHour!EC$4,Usage!$D$3:$ABF$3,0)),"")</f>
        <v>79.271553981855902</v>
      </c>
      <c r="ED30" s="6">
        <f>IFERROR(INDEX(Sales!$D$5:$ABF$18,MATCH(UsagePerHour!$B30,Sales!$C$5:$C$18,0),MATCH(UsagePerHour!ED$4,Sales!$D$3:$ABF$3,0))/ED$2*INDEX(Usage!$D$5:$ABF$11,MATCH(UsagePerHour!$B$20,Usage!$C$5:$C$11,0),MATCH(UsagePerHour!ED$4,Usage!$D$3:$ABF$3,0)),"")</f>
        <v>28.110248243968414</v>
      </c>
      <c r="EE30" s="6">
        <f>IFERROR(INDEX(Sales!$D$5:$ABF$18,MATCH(UsagePerHour!$B30,Sales!$C$5:$C$18,0),MATCH(UsagePerHour!EE$4,Sales!$D$3:$ABF$3,0))/EE$2*INDEX(Usage!$D$5:$ABF$11,MATCH(UsagePerHour!$B$20,Usage!$C$5:$C$11,0),MATCH(UsagePerHour!EE$4,Usage!$D$3:$ABF$3,0)),"")</f>
        <v>283.01151659277048</v>
      </c>
      <c r="EF30" s="6">
        <f>IFERROR(INDEX(Sales!$D$5:$ABF$18,MATCH(UsagePerHour!$B30,Sales!$C$5:$C$18,0),MATCH(UsagePerHour!EF$4,Sales!$D$3:$ABF$3,0))/EF$2*INDEX(Usage!$D$5:$ABF$11,MATCH(UsagePerHour!$B$20,Usage!$C$5:$C$11,0),MATCH(UsagePerHour!EF$4,Usage!$D$3:$ABF$3,0)),"")</f>
        <v>35.931170336037084</v>
      </c>
      <c r="EG30" s="6">
        <f>IFERROR(INDEX(Sales!$D$5:$ABF$18,MATCH(UsagePerHour!$B30,Sales!$C$5:$C$18,0),MATCH(UsagePerHour!EG$4,Sales!$D$3:$ABF$3,0))/EG$2*INDEX(Usage!$D$5:$ABF$11,MATCH(UsagePerHour!$B$20,Usage!$C$5:$C$11,0),MATCH(UsagePerHour!EG$4,Usage!$D$3:$ABF$3,0)),"")</f>
        <v>43.934118067405976</v>
      </c>
      <c r="EH30" s="6">
        <f>IFERROR(INDEX(Sales!$D$5:$ABF$18,MATCH(UsagePerHour!$B30,Sales!$C$5:$C$18,0),MATCH(UsagePerHour!EH$4,Sales!$D$3:$ABF$3,0))/EH$2*INDEX(Usage!$D$5:$ABF$11,MATCH(UsagePerHour!$B$20,Usage!$C$5:$C$11,0),MATCH(UsagePerHour!EH$4,Usage!$D$3:$ABF$3,0)),"")</f>
        <v>12.060227389122195</v>
      </c>
      <c r="EI30" s="6">
        <f>IFERROR(INDEX(Sales!$D$5:$ABF$18,MATCH(UsagePerHour!$B30,Sales!$C$5:$C$18,0),MATCH(UsagePerHour!EI$4,Sales!$D$3:$ABF$3,0))/EI$2*INDEX(Usage!$D$5:$ABF$11,MATCH(UsagePerHour!$B$20,Usage!$C$5:$C$11,0),MATCH(UsagePerHour!EI$4,Usage!$D$3:$ABF$3,0)),"")</f>
        <v>105.13174404015056</v>
      </c>
      <c r="EJ30" s="6">
        <f>IFERROR(INDEX(Sales!$D$5:$ABF$18,MATCH(UsagePerHour!$B30,Sales!$C$5:$C$18,0),MATCH(UsagePerHour!EJ$4,Sales!$D$3:$ABF$3,0))/EJ$2*INDEX(Usage!$D$5:$ABF$11,MATCH(UsagePerHour!$B$20,Usage!$C$5:$C$11,0),MATCH(UsagePerHour!EJ$4,Usage!$D$3:$ABF$3,0)),"")</f>
        <v>21.250452805098931</v>
      </c>
      <c r="EK30" s="6">
        <f>IFERROR(INDEX(Sales!$D$5:$ABF$18,MATCH(UsagePerHour!$B30,Sales!$C$5:$C$18,0),MATCH(UsagePerHour!EK$4,Sales!$D$3:$ABF$3,0))/EK$2*INDEX(Usage!$D$5:$ABF$11,MATCH(UsagePerHour!$B$20,Usage!$C$5:$C$11,0),MATCH(UsagePerHour!EK$4,Usage!$D$3:$ABF$3,0)),"")</f>
        <v>32.754744242010823</v>
      </c>
      <c r="EL30" s="6">
        <f>IFERROR(INDEX(Sales!$D$5:$ABF$18,MATCH(UsagePerHour!$B30,Sales!$C$5:$C$18,0),MATCH(UsagePerHour!EL$4,Sales!$D$3:$ABF$3,0))/EL$2*INDEX(Usage!$D$5:$ABF$11,MATCH(UsagePerHour!$B$20,Usage!$C$5:$C$11,0),MATCH(UsagePerHour!EL$4,Usage!$D$3:$ABF$3,0)),"")</f>
        <v>282.69134242204234</v>
      </c>
      <c r="EM30" s="6">
        <f>IFERROR(INDEX(Sales!$D$5:$ABF$18,MATCH(UsagePerHour!$B30,Sales!$C$5:$C$18,0),MATCH(UsagePerHour!EM$4,Sales!$D$3:$ABF$3,0))/EM$2*INDEX(Usage!$D$5:$ABF$11,MATCH(UsagePerHour!$B$20,Usage!$C$5:$C$11,0),MATCH(UsagePerHour!EM$4,Usage!$D$3:$ABF$3,0)),"")</f>
        <v>22.74078578386516</v>
      </c>
      <c r="EN30" s="6">
        <f>IFERROR(INDEX(Sales!$D$5:$ABF$18,MATCH(UsagePerHour!$B30,Sales!$C$5:$C$18,0),MATCH(UsagePerHour!EN$4,Sales!$D$3:$ABF$3,0))/EN$2*INDEX(Usage!$D$5:$ABF$11,MATCH(UsagePerHour!$B$20,Usage!$C$5:$C$11,0),MATCH(UsagePerHour!EN$4,Usage!$D$3:$ABF$3,0)),"")</f>
        <v>40.606375150083274</v>
      </c>
      <c r="EO30" s="6">
        <f>IFERROR(INDEX(Sales!$D$5:$ABF$18,MATCH(UsagePerHour!$B30,Sales!$C$5:$C$18,0),MATCH(UsagePerHour!EO$4,Sales!$D$3:$ABF$3,0))/EO$2*INDEX(Usage!$D$5:$ABF$11,MATCH(UsagePerHour!$B$20,Usage!$C$5:$C$11,0),MATCH(UsagePerHour!EO$4,Usage!$D$3:$ABF$3,0)),"")</f>
        <v>12.442011217019912</v>
      </c>
      <c r="EP30" s="6">
        <f>IFERROR(INDEX(Sales!$D$5:$ABF$18,MATCH(UsagePerHour!$B30,Sales!$C$5:$C$18,0),MATCH(UsagePerHour!EP$4,Sales!$D$3:$ABF$3,0))/EP$2*INDEX(Usage!$D$5:$ABF$11,MATCH(UsagePerHour!$B$20,Usage!$C$5:$C$11,0),MATCH(UsagePerHour!EP$4,Usage!$D$3:$ABF$3,0)),"")</f>
        <v>77.931392652498033</v>
      </c>
      <c r="EQ30" s="6">
        <f>IFERROR(INDEX(Sales!$D$5:$ABF$18,MATCH(UsagePerHour!$B30,Sales!$C$5:$C$18,0),MATCH(UsagePerHour!EQ$4,Sales!$D$3:$ABF$3,0))/EQ$2*INDEX(Usage!$D$5:$ABF$11,MATCH(UsagePerHour!$B$20,Usage!$C$5:$C$11,0),MATCH(UsagePerHour!EQ$4,Usage!$D$3:$ABF$3,0)),"")</f>
        <v>51.947238203792161</v>
      </c>
      <c r="ER30" s="6">
        <f>IFERROR(INDEX(Sales!$D$5:$ABF$18,MATCH(UsagePerHour!$B30,Sales!$C$5:$C$18,0),MATCH(UsagePerHour!ER$4,Sales!$D$3:$ABF$3,0))/ER$2*INDEX(Usage!$D$5:$ABF$11,MATCH(UsagePerHour!$B$20,Usage!$C$5:$C$11,0),MATCH(UsagePerHour!ER$4,Usage!$D$3:$ABF$3,0)),"")</f>
        <v>30.086157253599112</v>
      </c>
      <c r="ES30" s="6">
        <f>IFERROR(INDEX(Sales!$D$5:$ABF$18,MATCH(UsagePerHour!$B30,Sales!$C$5:$C$18,0),MATCH(UsagePerHour!ES$4,Sales!$D$3:$ABF$3,0))/ES$2*INDEX(Usage!$D$5:$ABF$11,MATCH(UsagePerHour!$B$20,Usage!$C$5:$C$11,0),MATCH(UsagePerHour!ES$4,Usage!$D$3:$ABF$3,0)),"")</f>
        <v>316.58985320895823</v>
      </c>
      <c r="ET30" s="6">
        <f>IFERROR(INDEX(Sales!$D$5:$ABF$18,MATCH(UsagePerHour!$B30,Sales!$C$5:$C$18,0),MATCH(UsagePerHour!ET$4,Sales!$D$3:$ABF$3,0))/ET$2*INDEX(Usage!$D$5:$ABF$11,MATCH(UsagePerHour!$B$20,Usage!$C$5:$C$11,0),MATCH(UsagePerHour!ET$4,Usage!$D$3:$ABF$3,0)),"")</f>
        <v>21.022167804295073</v>
      </c>
      <c r="EU30" s="6">
        <f>IFERROR(INDEX(Sales!$D$5:$ABF$18,MATCH(UsagePerHour!$B30,Sales!$C$5:$C$18,0),MATCH(UsagePerHour!EU$4,Sales!$D$3:$ABF$3,0))/EU$2*INDEX(Usage!$D$5:$ABF$11,MATCH(UsagePerHour!$B$20,Usage!$C$5:$C$11,0),MATCH(UsagePerHour!EU$4,Usage!$D$3:$ABF$3,0)),"")</f>
        <v>27.679407677199812</v>
      </c>
      <c r="EV30" s="6">
        <f>IFERROR(INDEX(Sales!$D$5:$ABF$18,MATCH(UsagePerHour!$B30,Sales!$C$5:$C$18,0),MATCH(UsagePerHour!EV$4,Sales!$D$3:$ABF$3,0))/EV$2*INDEX(Usage!$D$5:$ABF$11,MATCH(UsagePerHour!$B$20,Usage!$C$5:$C$11,0),MATCH(UsagePerHour!EV$4,Usage!$D$3:$ABF$3,0)),"")</f>
        <v>29.992935175563431</v>
      </c>
      <c r="EW30" s="6">
        <f>IFERROR(INDEX(Sales!$D$5:$ABF$18,MATCH(UsagePerHour!$B30,Sales!$C$5:$C$18,0),MATCH(UsagePerHour!EW$4,Sales!$D$3:$ABF$3,0))/EW$2*INDEX(Usage!$D$5:$ABF$11,MATCH(UsagePerHour!$B$20,Usage!$C$5:$C$11,0),MATCH(UsagePerHour!EW$4,Usage!$D$3:$ABF$3,0)),"")</f>
        <v>46.723905627382962</v>
      </c>
      <c r="EX30" s="6">
        <f>IFERROR(INDEX(Sales!$D$5:$ABF$18,MATCH(UsagePerHour!$B30,Sales!$C$5:$C$18,0),MATCH(UsagePerHour!EX$4,Sales!$D$3:$ABF$3,0))/EX$2*INDEX(Usage!$D$5:$ABF$11,MATCH(UsagePerHour!$B$20,Usage!$C$5:$C$11,0),MATCH(UsagePerHour!EX$4,Usage!$D$3:$ABF$3,0)),"")</f>
        <v>36.171558728867879</v>
      </c>
      <c r="EY30" s="6">
        <f>IFERROR(INDEX(Sales!$D$5:$ABF$18,MATCH(UsagePerHour!$B30,Sales!$C$5:$C$18,0),MATCH(UsagePerHour!EY$4,Sales!$D$3:$ABF$3,0))/EY$2*INDEX(Usage!$D$5:$ABF$11,MATCH(UsagePerHour!$B$20,Usage!$C$5:$C$11,0),MATCH(UsagePerHour!EY$4,Usage!$D$3:$ABF$3,0)),"")</f>
        <v>20.108474220308725</v>
      </c>
      <c r="EZ30" s="6">
        <f>IFERROR(INDEX(Sales!$D$5:$ABF$18,MATCH(UsagePerHour!$B30,Sales!$C$5:$C$18,0),MATCH(UsagePerHour!EZ$4,Sales!$D$3:$ABF$3,0))/EZ$2*INDEX(Usage!$D$5:$ABF$11,MATCH(UsagePerHour!$B$20,Usage!$C$5:$C$11,0),MATCH(UsagePerHour!EZ$4,Usage!$D$3:$ABF$3,0)),"")</f>
        <v>284.11462176157136</v>
      </c>
      <c r="FA30" s="6">
        <f>IFERROR(INDEX(Sales!$D$5:$ABF$18,MATCH(UsagePerHour!$B30,Sales!$C$5:$C$18,0),MATCH(UsagePerHour!FA$4,Sales!$D$3:$ABF$3,0))/FA$2*INDEX(Usage!$D$5:$ABF$11,MATCH(UsagePerHour!$B$20,Usage!$C$5:$C$11,0),MATCH(UsagePerHour!FA$4,Usage!$D$3:$ABF$3,0)),"")</f>
        <v>53.511519345133408</v>
      </c>
      <c r="FB30" s="6">
        <f>IFERROR(INDEX(Sales!$D$5:$ABF$18,MATCH(UsagePerHour!$B30,Sales!$C$5:$C$18,0),MATCH(UsagePerHour!FB$4,Sales!$D$3:$ABF$3,0))/FB$2*INDEX(Usage!$D$5:$ABF$11,MATCH(UsagePerHour!$B$20,Usage!$C$5:$C$11,0),MATCH(UsagePerHour!FB$4,Usage!$D$3:$ABF$3,0)),"")</f>
        <v>24.61294475673207</v>
      </c>
      <c r="FC30" s="6">
        <f>IFERROR(INDEX(Sales!$D$5:$ABF$18,MATCH(UsagePerHour!$B30,Sales!$C$5:$C$18,0),MATCH(UsagePerHour!FC$4,Sales!$D$3:$ABF$3,0))/FC$2*INDEX(Usage!$D$5:$ABF$11,MATCH(UsagePerHour!$B$20,Usage!$C$5:$C$11,0),MATCH(UsagePerHour!FC$4,Usage!$D$3:$ABF$3,0)),"")</f>
        <v>29.902279423726977</v>
      </c>
      <c r="FD30" s="6">
        <f>IFERROR(INDEX(Sales!$D$5:$ABF$18,MATCH(UsagePerHour!$B30,Sales!$C$5:$C$18,0),MATCH(UsagePerHour!FD$4,Sales!$D$3:$ABF$3,0))/FD$2*INDEX(Usage!$D$5:$ABF$11,MATCH(UsagePerHour!$B$20,Usage!$C$5:$C$11,0),MATCH(UsagePerHour!FD$4,Usage!$D$3:$ABF$3,0)),"")</f>
        <v>18.872183680920983</v>
      </c>
      <c r="FE30" s="6">
        <f>IFERROR(INDEX(Sales!$D$5:$ABF$18,MATCH(UsagePerHour!$B30,Sales!$C$5:$C$18,0),MATCH(UsagePerHour!FE$4,Sales!$D$3:$ABF$3,0))/FE$2*INDEX(Usage!$D$5:$ABF$11,MATCH(UsagePerHour!$B$20,Usage!$C$5:$C$11,0),MATCH(UsagePerHour!FE$4,Usage!$D$3:$ABF$3,0)),"")</f>
        <v>19.4662322853885</v>
      </c>
      <c r="FF30" s="6">
        <f>IFERROR(INDEX(Sales!$D$5:$ABF$18,MATCH(UsagePerHour!$B30,Sales!$C$5:$C$18,0),MATCH(UsagePerHour!FF$4,Sales!$D$3:$ABF$3,0))/FF$2*INDEX(Usage!$D$5:$ABF$11,MATCH(UsagePerHour!$B$20,Usage!$C$5:$C$11,0),MATCH(UsagePerHour!FF$4,Usage!$D$3:$ABF$3,0)),"")</f>
        <v>16.378382822005197</v>
      </c>
      <c r="FG30" s="6">
        <f>IFERROR(INDEX(Sales!$D$5:$ABF$18,MATCH(UsagePerHour!$B30,Sales!$C$5:$C$18,0),MATCH(UsagePerHour!FG$4,Sales!$D$3:$ABF$3,0))/FG$2*INDEX(Usage!$D$5:$ABF$11,MATCH(UsagePerHour!$B$20,Usage!$C$5:$C$11,0),MATCH(UsagePerHour!FG$4,Usage!$D$3:$ABF$3,0)),"")</f>
        <v>131.31984830352232</v>
      </c>
      <c r="FH30" s="6">
        <f>IFERROR(INDEX(Sales!$D$5:$ABF$18,MATCH(UsagePerHour!$B30,Sales!$C$5:$C$18,0),MATCH(UsagePerHour!FH$4,Sales!$D$3:$ABF$3,0))/FH$2*INDEX(Usage!$D$5:$ABF$11,MATCH(UsagePerHour!$B$20,Usage!$C$5:$C$11,0),MATCH(UsagePerHour!FH$4,Usage!$D$3:$ABF$3,0)),"")</f>
        <v>17.748816690409448</v>
      </c>
      <c r="FI30" s="6">
        <f>IFERROR(INDEX(Sales!$D$5:$ABF$18,MATCH(UsagePerHour!$B30,Sales!$C$5:$C$18,0),MATCH(UsagePerHour!FI$4,Sales!$D$3:$ABF$3,0))/FI$2*INDEX(Usage!$D$5:$ABF$11,MATCH(UsagePerHour!$B$20,Usage!$C$5:$C$11,0),MATCH(UsagePerHour!FI$4,Usage!$D$3:$ABF$3,0)),"")</f>
        <v>25.430963329796015</v>
      </c>
      <c r="FJ30" s="6">
        <f>IFERROR(INDEX(Sales!$D$5:$ABF$18,MATCH(UsagePerHour!$B30,Sales!$C$5:$C$18,0),MATCH(UsagePerHour!FJ$4,Sales!$D$3:$ABF$3,0))/FJ$2*INDEX(Usage!$D$5:$ABF$11,MATCH(UsagePerHour!$B$20,Usage!$C$5:$C$11,0),MATCH(UsagePerHour!FJ$4,Usage!$D$3:$ABF$3,0)),"")</f>
        <v>11.950372327074096</v>
      </c>
      <c r="FK30" s="6">
        <f>IFERROR(INDEX(Sales!$D$5:$ABF$18,MATCH(UsagePerHour!$B30,Sales!$C$5:$C$18,0),MATCH(UsagePerHour!FK$4,Sales!$D$3:$ABF$3,0))/FK$2*INDEX(Usage!$D$5:$ABF$11,MATCH(UsagePerHour!$B$20,Usage!$C$5:$C$11,0),MATCH(UsagePerHour!FK$4,Usage!$D$3:$ABF$3,0)),"")</f>
        <v>90.296964796888318</v>
      </c>
      <c r="FL30" s="6">
        <f>IFERROR(INDEX(Sales!$D$5:$ABF$18,MATCH(UsagePerHour!$B30,Sales!$C$5:$C$18,0),MATCH(UsagePerHour!FL$4,Sales!$D$3:$ABF$3,0))/FL$2*INDEX(Usage!$D$5:$ABF$11,MATCH(UsagePerHour!$B$20,Usage!$C$5:$C$11,0),MATCH(UsagePerHour!FL$4,Usage!$D$3:$ABF$3,0)),"")</f>
        <v>28.000519279771034</v>
      </c>
      <c r="FM30" s="6">
        <f>IFERROR(INDEX(Sales!$D$5:$ABF$18,MATCH(UsagePerHour!$B30,Sales!$C$5:$C$18,0),MATCH(UsagePerHour!FM$4,Sales!$D$3:$ABF$3,0))/FM$2*INDEX(Usage!$D$5:$ABF$11,MATCH(UsagePerHour!$B$20,Usage!$C$5:$C$11,0),MATCH(UsagePerHour!FM$4,Usage!$D$3:$ABF$3,0)),"")</f>
        <v>35.027519885149083</v>
      </c>
      <c r="FN30" s="6">
        <f>IFERROR(INDEX(Sales!$D$5:$ABF$18,MATCH(UsagePerHour!$B30,Sales!$C$5:$C$18,0),MATCH(UsagePerHour!FN$4,Sales!$D$3:$ABF$3,0))/FN$2*INDEX(Usage!$D$5:$ABF$11,MATCH(UsagePerHour!$B$20,Usage!$C$5:$C$11,0),MATCH(UsagePerHour!FN$4,Usage!$D$3:$ABF$3,0)),"")</f>
        <v>380.97431326598968</v>
      </c>
      <c r="FO30" s="6">
        <f>IFERROR(INDEX(Sales!$D$5:$ABF$18,MATCH(UsagePerHour!$B30,Sales!$C$5:$C$18,0),MATCH(UsagePerHour!FO$4,Sales!$D$3:$ABF$3,0))/FO$2*INDEX(Usage!$D$5:$ABF$11,MATCH(UsagePerHour!$B$20,Usage!$C$5:$C$11,0),MATCH(UsagePerHour!FO$4,Usage!$D$3:$ABF$3,0)),"")</f>
        <v>28.975961538461537</v>
      </c>
      <c r="FP30" s="6">
        <f>IFERROR(INDEX(Sales!$D$5:$ABF$18,MATCH(UsagePerHour!$B30,Sales!$C$5:$C$18,0),MATCH(UsagePerHour!FP$4,Sales!$D$3:$ABF$3,0))/FP$2*INDEX(Usage!$D$5:$ABF$11,MATCH(UsagePerHour!$B$20,Usage!$C$5:$C$11,0),MATCH(UsagePerHour!FP$4,Usage!$D$3:$ABF$3,0)),"")</f>
        <v>42.6355662681962</v>
      </c>
      <c r="FQ30" s="6">
        <f>IFERROR(INDEX(Sales!$D$5:$ABF$18,MATCH(UsagePerHour!$B30,Sales!$C$5:$C$18,0),MATCH(UsagePerHour!FQ$4,Sales!$D$3:$ABF$3,0))/FQ$2*INDEX(Usage!$D$5:$ABF$11,MATCH(UsagePerHour!$B$20,Usage!$C$5:$C$11,0),MATCH(UsagePerHour!FQ$4,Usage!$D$3:$ABF$3,0)),"")</f>
        <v>29.31797869611589</v>
      </c>
      <c r="FR30" s="6">
        <f>IFERROR(INDEX(Sales!$D$5:$ABF$18,MATCH(UsagePerHour!$B30,Sales!$C$5:$C$18,0),MATCH(UsagePerHour!FR$4,Sales!$D$3:$ABF$3,0))/FR$2*INDEX(Usage!$D$5:$ABF$11,MATCH(UsagePerHour!$B$20,Usage!$C$5:$C$11,0),MATCH(UsagePerHour!FR$4,Usage!$D$3:$ABF$3,0)),"")</f>
        <v>46.995427329396321</v>
      </c>
      <c r="FS30" s="6">
        <f>IFERROR(INDEX(Sales!$D$5:$ABF$18,MATCH(UsagePerHour!$B30,Sales!$C$5:$C$18,0),MATCH(UsagePerHour!FS$4,Sales!$D$3:$ABF$3,0))/FS$2*INDEX(Usage!$D$5:$ABF$11,MATCH(UsagePerHour!$B$20,Usage!$C$5:$C$11,0),MATCH(UsagePerHour!FS$4,Usage!$D$3:$ABF$3,0)),"")</f>
        <v>37.594244604316543</v>
      </c>
      <c r="FT30" s="6">
        <f>IFERROR(INDEX(Sales!$D$5:$ABF$18,MATCH(UsagePerHour!$B30,Sales!$C$5:$C$18,0),MATCH(UsagePerHour!FT$4,Sales!$D$3:$ABF$3,0))/FT$2*INDEX(Usage!$D$5:$ABF$11,MATCH(UsagePerHour!$B$20,Usage!$C$5:$C$11,0),MATCH(UsagePerHour!FT$4,Usage!$D$3:$ABF$3,0)),"")</f>
        <v>49.505761358185815</v>
      </c>
      <c r="FU30" s="6">
        <f>IFERROR(INDEX(Sales!$D$5:$ABF$18,MATCH(UsagePerHour!$B30,Sales!$C$5:$C$18,0),MATCH(UsagePerHour!FU$4,Sales!$D$3:$ABF$3,0))/FU$2*INDEX(Usage!$D$5:$ABF$11,MATCH(UsagePerHour!$B$20,Usage!$C$5:$C$11,0),MATCH(UsagePerHour!FU$4,Usage!$D$3:$ABF$3,0)),"")</f>
        <v>292.64166920597245</v>
      </c>
      <c r="FV30" s="6">
        <f>IFERROR(INDEX(Sales!$D$5:$ABF$18,MATCH(UsagePerHour!$B30,Sales!$C$5:$C$18,0),MATCH(UsagePerHour!FV$4,Sales!$D$3:$ABF$3,0))/FV$2*INDEX(Usage!$D$5:$ABF$11,MATCH(UsagePerHour!$B$20,Usage!$C$5:$C$11,0),MATCH(UsagePerHour!FV$4,Usage!$D$3:$ABF$3,0)),"")</f>
        <v>39.860991733177229</v>
      </c>
      <c r="FW30" s="6">
        <f>IFERROR(INDEX(Sales!$D$5:$ABF$18,MATCH(UsagePerHour!$B30,Sales!$C$5:$C$18,0),MATCH(UsagePerHour!FW$4,Sales!$D$3:$ABF$3,0))/FW$2*INDEX(Usage!$D$5:$ABF$11,MATCH(UsagePerHour!$B$20,Usage!$C$5:$C$11,0),MATCH(UsagePerHour!FW$4,Usage!$D$3:$ABF$3,0)),"")</f>
        <v>80.081130489698424</v>
      </c>
      <c r="FX30" s="6">
        <f>IFERROR(INDEX(Sales!$D$5:$ABF$18,MATCH(UsagePerHour!$B30,Sales!$C$5:$C$18,0),MATCH(UsagePerHour!FX$4,Sales!$D$3:$ABF$3,0))/FX$2*INDEX(Usage!$D$5:$ABF$11,MATCH(UsagePerHour!$B$20,Usage!$C$5:$C$11,0),MATCH(UsagePerHour!FX$4,Usage!$D$3:$ABF$3,0)),"")</f>
        <v>26.274589118792814</v>
      </c>
      <c r="FY30" s="6">
        <f>IFERROR(INDEX(Sales!$D$5:$ABF$18,MATCH(UsagePerHour!$B30,Sales!$C$5:$C$18,0),MATCH(UsagePerHour!FY$4,Sales!$D$3:$ABF$3,0))/FY$2*INDEX(Usage!$D$5:$ABF$11,MATCH(UsagePerHour!$B$20,Usage!$C$5:$C$11,0),MATCH(UsagePerHour!FY$4,Usage!$D$3:$ABF$3,0)),"")</f>
        <v>59.232979253012481</v>
      </c>
      <c r="FZ30" s="6">
        <f>IFERROR(INDEX(Sales!$D$5:$ABF$18,MATCH(UsagePerHour!$B30,Sales!$C$5:$C$18,0),MATCH(UsagePerHour!FZ$4,Sales!$D$3:$ABF$3,0))/FZ$2*INDEX(Usage!$D$5:$ABF$11,MATCH(UsagePerHour!$B$20,Usage!$C$5:$C$11,0),MATCH(UsagePerHour!FZ$4,Usage!$D$3:$ABF$3,0)),"")</f>
        <v>30.276864111888738</v>
      </c>
      <c r="GA30" s="6">
        <f>IFERROR(INDEX(Sales!$D$5:$ABF$18,MATCH(UsagePerHour!$B30,Sales!$C$5:$C$18,0),MATCH(UsagePerHour!GA$4,Sales!$D$3:$ABF$3,0))/GA$2*INDEX(Usage!$D$5:$ABF$11,MATCH(UsagePerHour!$B$20,Usage!$C$5:$C$11,0),MATCH(UsagePerHour!GA$4,Usage!$D$3:$ABF$3,0)),"")</f>
        <v>52.977443217336948</v>
      </c>
      <c r="GB30" s="6">
        <f>IFERROR(INDEX(Sales!$D$5:$ABF$18,MATCH(UsagePerHour!$B30,Sales!$C$5:$C$18,0),MATCH(UsagePerHour!GB$4,Sales!$D$3:$ABF$3,0))/GB$2*INDEX(Usage!$D$5:$ABF$11,MATCH(UsagePerHour!$B$20,Usage!$C$5:$C$11,0),MATCH(UsagePerHour!GB$4,Usage!$D$3:$ABF$3,0)),"")</f>
        <v>360.15748343941829</v>
      </c>
      <c r="GC30" s="6">
        <f>IFERROR(INDEX(Sales!$D$5:$ABF$18,MATCH(UsagePerHour!$B30,Sales!$C$5:$C$18,0),MATCH(UsagePerHour!GC$4,Sales!$D$3:$ABF$3,0))/GC$2*INDEX(Usage!$D$5:$ABF$11,MATCH(UsagePerHour!$B$20,Usage!$C$5:$C$11,0),MATCH(UsagePerHour!GC$4,Usage!$D$3:$ABF$3,0)),"")</f>
        <v>29.671086802549777</v>
      </c>
      <c r="GD30" s="6">
        <f>IFERROR(INDEX(Sales!$D$5:$ABF$18,MATCH(UsagePerHour!$B30,Sales!$C$5:$C$18,0),MATCH(UsagePerHour!GD$4,Sales!$D$3:$ABF$3,0))/GD$2*INDEX(Usage!$D$5:$ABF$11,MATCH(UsagePerHour!$B$20,Usage!$C$5:$C$11,0),MATCH(UsagePerHour!GD$4,Usage!$D$3:$ABF$3,0)),"")</f>
        <v>41.24807379526623</v>
      </c>
      <c r="GE30" s="6">
        <f>IFERROR(INDEX(Sales!$D$5:$ABF$18,MATCH(UsagePerHour!$B30,Sales!$C$5:$C$18,0),MATCH(UsagePerHour!GE$4,Sales!$D$3:$ABF$3,0))/GE$2*INDEX(Usage!$D$5:$ABF$11,MATCH(UsagePerHour!$B$20,Usage!$C$5:$C$11,0),MATCH(UsagePerHour!GE$4,Usage!$D$3:$ABF$3,0)),"")</f>
        <v>2.4740889730241364</v>
      </c>
      <c r="GF30" s="6">
        <f>IFERROR(INDEX(Sales!$D$5:$ABF$18,MATCH(UsagePerHour!$B30,Sales!$C$5:$C$18,0),MATCH(UsagePerHour!GF$4,Sales!$D$3:$ABF$3,0))/GF$2*INDEX(Usage!$D$5:$ABF$11,MATCH(UsagePerHour!$B$20,Usage!$C$5:$C$11,0),MATCH(UsagePerHour!GF$4,Usage!$D$3:$ABF$3,0)),"")</f>
        <v>81.863703890651081</v>
      </c>
      <c r="GG30" s="6">
        <f>IFERROR(INDEX(Sales!$D$5:$ABF$18,MATCH(UsagePerHour!$B30,Sales!$C$5:$C$18,0),MATCH(UsagePerHour!GG$4,Sales!$D$3:$ABF$3,0))/GG$2*INDEX(Usage!$D$5:$ABF$11,MATCH(UsagePerHour!$B$20,Usage!$C$5:$C$11,0),MATCH(UsagePerHour!GG$4,Usage!$D$3:$ABF$3,0)),"")</f>
        <v>25.964043224634217</v>
      </c>
      <c r="GH30" s="6">
        <f>IFERROR(INDEX(Sales!$D$5:$ABF$18,MATCH(UsagePerHour!$B30,Sales!$C$5:$C$18,0),MATCH(UsagePerHour!GH$4,Sales!$D$3:$ABF$3,0))/GH$2*INDEX(Usage!$D$5:$ABF$11,MATCH(UsagePerHour!$B$20,Usage!$C$5:$C$11,0),MATCH(UsagePerHour!GH$4,Usage!$D$3:$ABF$3,0)),"")</f>
        <v>37.116160181766546</v>
      </c>
      <c r="GI30" s="6">
        <f>IFERROR(INDEX(Sales!$D$5:$ABF$18,MATCH(UsagePerHour!$B30,Sales!$C$5:$C$18,0),MATCH(UsagePerHour!GI$4,Sales!$D$3:$ABF$3,0))/GI$2*INDEX(Usage!$D$5:$ABF$11,MATCH(UsagePerHour!$B$20,Usage!$C$5:$C$11,0),MATCH(UsagePerHour!GI$4,Usage!$D$3:$ABF$3,0)),"")</f>
        <v>354.63509477427959</v>
      </c>
      <c r="GJ30" s="6">
        <f>IFERROR(INDEX(Sales!$D$5:$ABF$18,MATCH(UsagePerHour!$B30,Sales!$C$5:$C$18,0),MATCH(UsagePerHour!GJ$4,Sales!$D$3:$ABF$3,0))/GJ$2*INDEX(Usage!$D$5:$ABF$11,MATCH(UsagePerHour!$B$20,Usage!$C$5:$C$11,0),MATCH(UsagePerHour!GJ$4,Usage!$D$3:$ABF$3,0)),"")</f>
        <v>61.311331522416324</v>
      </c>
      <c r="GK30" s="6">
        <f>IFERROR(INDEX(Sales!$D$5:$ABF$18,MATCH(UsagePerHour!$B30,Sales!$C$5:$C$18,0),MATCH(UsagePerHour!GK$4,Sales!$D$3:$ABF$3,0))/GK$2*INDEX(Usage!$D$5:$ABF$11,MATCH(UsagePerHour!$B$20,Usage!$C$5:$C$11,0),MATCH(UsagePerHour!GK$4,Usage!$D$3:$ABF$3,0)),"")</f>
        <v>54.503591909198718</v>
      </c>
      <c r="GL30" s="6">
        <f>IFERROR(INDEX(Sales!$D$5:$ABF$18,MATCH(UsagePerHour!$B30,Sales!$C$5:$C$18,0),MATCH(UsagePerHour!GL$4,Sales!$D$3:$ABF$3,0))/GL$2*INDEX(Usage!$D$5:$ABF$11,MATCH(UsagePerHour!$B$20,Usage!$C$5:$C$11,0),MATCH(UsagePerHour!GL$4,Usage!$D$3:$ABF$3,0)),"")</f>
        <v>41.102687481627036</v>
      </c>
      <c r="GM30" s="6">
        <f>IFERROR(INDEX(Sales!$D$5:$ABF$18,MATCH(UsagePerHour!$B30,Sales!$C$5:$C$18,0),MATCH(UsagePerHour!GM$4,Sales!$D$3:$ABF$3,0))/GM$2*INDEX(Usage!$D$5:$ABF$11,MATCH(UsagePerHour!$B$20,Usage!$C$5:$C$11,0),MATCH(UsagePerHour!GM$4,Usage!$D$3:$ABF$3,0)),"")</f>
        <v>76.937517424031228</v>
      </c>
      <c r="GN30" s="6">
        <f>IFERROR(INDEX(Sales!$D$5:$ABF$18,MATCH(UsagePerHour!$B30,Sales!$C$5:$C$18,0),MATCH(UsagePerHour!GN$4,Sales!$D$3:$ABF$3,0))/GN$2*INDEX(Usage!$D$5:$ABF$11,MATCH(UsagePerHour!$B$20,Usage!$C$5:$C$11,0),MATCH(UsagePerHour!GN$4,Usage!$D$3:$ABF$3,0)),"")</f>
        <v>23.355683931510658</v>
      </c>
      <c r="GO30" s="6">
        <f>IFERROR(INDEX(Sales!$D$5:$ABF$18,MATCH(UsagePerHour!$B30,Sales!$C$5:$C$18,0),MATCH(UsagePerHour!GO$4,Sales!$D$3:$ABF$3,0))/GO$2*INDEX(Usage!$D$5:$ABF$11,MATCH(UsagePerHour!$B$20,Usage!$C$5:$C$11,0),MATCH(UsagePerHour!GO$4,Usage!$D$3:$ABF$3,0)),"")</f>
        <v>46.169473516177632</v>
      </c>
      <c r="GP30" s="6">
        <f>IFERROR(INDEX(Sales!$D$5:$ABF$18,MATCH(UsagePerHour!$B30,Sales!$C$5:$C$18,0),MATCH(UsagePerHour!GP$4,Sales!$D$3:$ABF$3,0))/GP$2*INDEX(Usage!$D$5:$ABF$11,MATCH(UsagePerHour!$B$20,Usage!$C$5:$C$11,0),MATCH(UsagePerHour!GP$4,Usage!$D$3:$ABF$3,0)),"")</f>
        <v>263.93821328476247</v>
      </c>
      <c r="GQ30" s="6">
        <f>IFERROR(INDEX(Sales!$D$5:$ABF$18,MATCH(UsagePerHour!$B30,Sales!$C$5:$C$18,0),MATCH(UsagePerHour!GQ$4,Sales!$D$3:$ABF$3,0))/GQ$2*INDEX(Usage!$D$5:$ABF$11,MATCH(UsagePerHour!$B$20,Usage!$C$5:$C$11,0),MATCH(UsagePerHour!GQ$4,Usage!$D$3:$ABF$3,0)),"")</f>
        <v>25.003507336178174</v>
      </c>
      <c r="GR30" s="6">
        <f>IFERROR(INDEX(Sales!$D$5:$ABF$18,MATCH(UsagePerHour!$B30,Sales!$C$5:$C$18,0),MATCH(UsagePerHour!GR$4,Sales!$D$3:$ABF$3,0))/GR$2*INDEX(Usage!$D$5:$ABF$11,MATCH(UsagePerHour!$B$20,Usage!$C$5:$C$11,0),MATCH(UsagePerHour!GR$4,Usage!$D$3:$ABF$3,0)),"")</f>
        <v>49.290937609161951</v>
      </c>
      <c r="GS30" s="6">
        <f>IFERROR(INDEX(Sales!$D$5:$ABF$18,MATCH(UsagePerHour!$B30,Sales!$C$5:$C$18,0),MATCH(UsagePerHour!GS$4,Sales!$D$3:$ABF$3,0))/GS$2*INDEX(Usage!$D$5:$ABF$11,MATCH(UsagePerHour!$B$20,Usage!$C$5:$C$11,0),MATCH(UsagePerHour!GS$4,Usage!$D$3:$ABF$3,0)),"")</f>
        <v>19.052083333333332</v>
      </c>
      <c r="GT30" s="6">
        <f>IFERROR(INDEX(Sales!$D$5:$ABF$18,MATCH(UsagePerHour!$B30,Sales!$C$5:$C$18,0),MATCH(UsagePerHour!GT$4,Sales!$D$3:$ABF$3,0))/GT$2*INDEX(Usage!$D$5:$ABF$11,MATCH(UsagePerHour!$B$20,Usage!$C$5:$C$11,0),MATCH(UsagePerHour!GT$4,Usage!$D$3:$ABF$3,0)),"")</f>
        <v>57.701724708393336</v>
      </c>
      <c r="GU30" s="6">
        <f>IFERROR(INDEX(Sales!$D$5:$ABF$18,MATCH(UsagePerHour!$B30,Sales!$C$5:$C$18,0),MATCH(UsagePerHour!GU$4,Sales!$D$3:$ABF$3,0))/GU$2*INDEX(Usage!$D$5:$ABF$11,MATCH(UsagePerHour!$B$20,Usage!$C$5:$C$11,0),MATCH(UsagePerHour!GU$4,Usage!$D$3:$ABF$3,0)),"")</f>
        <v>56.949543497860347</v>
      </c>
      <c r="GV30" s="6">
        <f>IFERROR(INDEX(Sales!$D$5:$ABF$18,MATCH(UsagePerHour!$B30,Sales!$C$5:$C$18,0),MATCH(UsagePerHour!GV$4,Sales!$D$3:$ABF$3,0))/GV$2*INDEX(Usage!$D$5:$ABF$11,MATCH(UsagePerHour!$B$20,Usage!$C$5:$C$11,0),MATCH(UsagePerHour!GV$4,Usage!$D$3:$ABF$3,0)),"")</f>
        <v>32.564376290768323</v>
      </c>
      <c r="GW30" s="6">
        <f>IFERROR(INDEX(Sales!$D$5:$ABF$18,MATCH(UsagePerHour!$B30,Sales!$C$5:$C$18,0),MATCH(UsagePerHour!GW$4,Sales!$D$3:$ABF$3,0))/GW$2*INDEX(Usage!$D$5:$ABF$11,MATCH(UsagePerHour!$B$20,Usage!$C$5:$C$11,0),MATCH(UsagePerHour!GW$4,Usage!$D$3:$ABF$3,0)),"")</f>
        <v>393.73956664370371</v>
      </c>
      <c r="GX30" s="6">
        <f>IFERROR(INDEX(Sales!$D$5:$ABF$18,MATCH(UsagePerHour!$B30,Sales!$C$5:$C$18,0),MATCH(UsagePerHour!GX$4,Sales!$D$3:$ABF$3,0))/GX$2*INDEX(Usage!$D$5:$ABF$11,MATCH(UsagePerHour!$B$20,Usage!$C$5:$C$11,0),MATCH(UsagePerHour!GX$4,Usage!$D$3:$ABF$3,0)),"")</f>
        <v>18.819910708706249</v>
      </c>
      <c r="GY30" s="6">
        <f>IFERROR(INDEX(Sales!$D$5:$ABF$18,MATCH(UsagePerHour!$B30,Sales!$C$5:$C$18,0),MATCH(UsagePerHour!GY$4,Sales!$D$3:$ABF$3,0))/GY$2*INDEX(Usage!$D$5:$ABF$11,MATCH(UsagePerHour!$B$20,Usage!$C$5:$C$11,0),MATCH(UsagePerHour!GY$4,Usage!$D$3:$ABF$3,0)),"")</f>
        <v>65.789329887028686</v>
      </c>
      <c r="GZ30" s="6">
        <f>IFERROR(INDEX(Sales!$D$5:$ABF$18,MATCH(UsagePerHour!$B30,Sales!$C$5:$C$18,0),MATCH(UsagePerHour!GZ$4,Sales!$D$3:$ABF$3,0))/GZ$2*INDEX(Usage!$D$5:$ABF$11,MATCH(UsagePerHour!$B$20,Usage!$C$5:$C$11,0),MATCH(UsagePerHour!GZ$4,Usage!$D$3:$ABF$3,0)),"")</f>
        <v>26.584510978043912</v>
      </c>
      <c r="HA30" s="6">
        <f>IFERROR(INDEX(Sales!$D$5:$ABF$18,MATCH(UsagePerHour!$B30,Sales!$C$5:$C$18,0),MATCH(UsagePerHour!HA$4,Sales!$D$3:$ABF$3,0))/HA$2*INDEX(Usage!$D$5:$ABF$11,MATCH(UsagePerHour!$B$20,Usage!$C$5:$C$11,0),MATCH(UsagePerHour!HA$4,Usage!$D$3:$ABF$3,0)),"")</f>
        <v>72.864263185986701</v>
      </c>
      <c r="HB30" s="6">
        <f>IFERROR(INDEX(Sales!$D$5:$ABF$18,MATCH(UsagePerHour!$B30,Sales!$C$5:$C$18,0),MATCH(UsagePerHour!HB$4,Sales!$D$3:$ABF$3,0))/HB$2*INDEX(Usage!$D$5:$ABF$11,MATCH(UsagePerHour!$B$20,Usage!$C$5:$C$11,0),MATCH(UsagePerHour!HB$4,Usage!$D$3:$ABF$3,0)),"")</f>
        <v>42.862114776490841</v>
      </c>
      <c r="HC30" s="6">
        <f>IFERROR(INDEX(Sales!$D$5:$ABF$18,MATCH(UsagePerHour!$B30,Sales!$C$5:$C$18,0),MATCH(UsagePerHour!HC$4,Sales!$D$3:$ABF$3,0))/HC$2*INDEX(Usage!$D$5:$ABF$11,MATCH(UsagePerHour!$B$20,Usage!$C$5:$C$11,0),MATCH(UsagePerHour!HC$4,Usage!$D$3:$ABF$3,0)),"")</f>
        <v>43.26367528986097</v>
      </c>
      <c r="HD30" s="6">
        <f>IFERROR(INDEX(Sales!$D$5:$ABF$18,MATCH(UsagePerHour!$B30,Sales!$C$5:$C$18,0),MATCH(UsagePerHour!HD$4,Sales!$D$3:$ABF$3,0))/HD$2*INDEX(Usage!$D$5:$ABF$11,MATCH(UsagePerHour!$B$20,Usage!$C$5:$C$11,0),MATCH(UsagePerHour!HD$4,Usage!$D$3:$ABF$3,0)),"")</f>
        <v>561.66476320537106</v>
      </c>
      <c r="HE30" s="6">
        <f>IFERROR(INDEX(Sales!$D$5:$ABF$18,MATCH(UsagePerHour!$B30,Sales!$C$5:$C$18,0),MATCH(UsagePerHour!HE$4,Sales!$D$3:$ABF$3,0))/HE$2*INDEX(Usage!$D$5:$ABF$11,MATCH(UsagePerHour!$B$20,Usage!$C$5:$C$11,0),MATCH(UsagePerHour!HE$4,Usage!$D$3:$ABF$3,0)),"")</f>
        <v>59.768436447044394</v>
      </c>
      <c r="HF30" s="6">
        <f>IFERROR(INDEX(Sales!$D$5:$ABF$18,MATCH(UsagePerHour!$B30,Sales!$C$5:$C$18,0),MATCH(UsagePerHour!HF$4,Sales!$D$3:$ABF$3,0))/HF$2*INDEX(Usage!$D$5:$ABF$11,MATCH(UsagePerHour!$B$20,Usage!$C$5:$C$11,0),MATCH(UsagePerHour!HF$4,Usage!$D$3:$ABF$3,0)),"")</f>
        <v>51.005869915573761</v>
      </c>
      <c r="HG30" s="6">
        <f>IFERROR(INDEX(Sales!$D$5:$ABF$18,MATCH(UsagePerHour!$B30,Sales!$C$5:$C$18,0),MATCH(UsagePerHour!HG$4,Sales!$D$3:$ABF$3,0))/HG$2*INDEX(Usage!$D$5:$ABF$11,MATCH(UsagePerHour!$B$20,Usage!$C$5:$C$11,0),MATCH(UsagePerHour!HG$4,Usage!$D$3:$ABF$3,0)),"")</f>
        <v>46.677818474730451</v>
      </c>
      <c r="HH30" s="6">
        <f>IFERROR(INDEX(Sales!$D$5:$ABF$18,MATCH(UsagePerHour!$B30,Sales!$C$5:$C$18,0),MATCH(UsagePerHour!HH$4,Sales!$D$3:$ABF$3,0))/HH$2*INDEX(Usage!$D$5:$ABF$11,MATCH(UsagePerHour!$B$20,Usage!$C$5:$C$11,0),MATCH(UsagePerHour!HH$4,Usage!$D$3:$ABF$3,0)),"")</f>
        <v>105.40742418575741</v>
      </c>
      <c r="HI30" s="6">
        <f>IFERROR(INDEX(Sales!$D$5:$ABF$18,MATCH(UsagePerHour!$B30,Sales!$C$5:$C$18,0),MATCH(UsagePerHour!HI$4,Sales!$D$3:$ABF$3,0))/HI$2*INDEX(Usage!$D$5:$ABF$11,MATCH(UsagePerHour!$B$20,Usage!$C$5:$C$11,0),MATCH(UsagePerHour!HI$4,Usage!$D$3:$ABF$3,0)),"")</f>
        <v>33.319504146972264</v>
      </c>
      <c r="HJ30" s="6">
        <f>IFERROR(INDEX(Sales!$D$5:$ABF$18,MATCH(UsagePerHour!$B30,Sales!$C$5:$C$18,0),MATCH(UsagePerHour!HJ$4,Sales!$D$3:$ABF$3,0))/HJ$2*INDEX(Usage!$D$5:$ABF$11,MATCH(UsagePerHour!$B$20,Usage!$C$5:$C$11,0),MATCH(UsagePerHour!HJ$4,Usage!$D$3:$ABF$3,0)),"")</f>
        <v>30.472266185213893</v>
      </c>
      <c r="HK30" s="6">
        <f>IFERROR(INDEX(Sales!$D$5:$ABF$18,MATCH(UsagePerHour!$B30,Sales!$C$5:$C$18,0),MATCH(UsagePerHour!HK$4,Sales!$D$3:$ABF$3,0))/HK$2*INDEX(Usage!$D$5:$ABF$11,MATCH(UsagePerHour!$B$20,Usage!$C$5:$C$11,0),MATCH(UsagePerHour!HK$4,Usage!$D$3:$ABF$3,0)),"")</f>
        <v>271.16623283566946</v>
      </c>
      <c r="HL30" s="6">
        <f>IFERROR(INDEX(Sales!$D$5:$ABF$18,MATCH(UsagePerHour!$B30,Sales!$C$5:$C$18,0),MATCH(UsagePerHour!HL$4,Sales!$D$3:$ABF$3,0))/HL$2*INDEX(Usage!$D$5:$ABF$11,MATCH(UsagePerHour!$B$20,Usage!$C$5:$C$11,0),MATCH(UsagePerHour!HL$4,Usage!$D$3:$ABF$3,0)),"")</f>
        <v>29.220122698090893</v>
      </c>
      <c r="HM30" s="6">
        <f>IFERROR(INDEX(Sales!$D$5:$ABF$18,MATCH(UsagePerHour!$B30,Sales!$C$5:$C$18,0),MATCH(UsagePerHour!HM$4,Sales!$D$3:$ABF$3,0))/HM$2*INDEX(Usage!$D$5:$ABF$11,MATCH(UsagePerHour!$B$20,Usage!$C$5:$C$11,0),MATCH(UsagePerHour!HM$4,Usage!$D$3:$ABF$3,0)),"")</f>
        <v>59.316748150846124</v>
      </c>
      <c r="HN30" s="6">
        <f>IFERROR(INDEX(Sales!$D$5:$ABF$18,MATCH(UsagePerHour!$B30,Sales!$C$5:$C$18,0),MATCH(UsagePerHour!HN$4,Sales!$D$3:$ABF$3,0))/HN$2*INDEX(Usage!$D$5:$ABF$11,MATCH(UsagePerHour!$B$20,Usage!$C$5:$C$11,0),MATCH(UsagePerHour!HN$4,Usage!$D$3:$ABF$3,0)),"")</f>
        <v>19.368813445431929</v>
      </c>
      <c r="HO30" s="6">
        <f>IFERROR(INDEX(Sales!$D$5:$ABF$18,MATCH(UsagePerHour!$B30,Sales!$C$5:$C$18,0),MATCH(UsagePerHour!HO$4,Sales!$D$3:$ABF$3,0))/HO$2*INDEX(Usage!$D$5:$ABF$11,MATCH(UsagePerHour!$B$20,Usage!$C$5:$C$11,0),MATCH(UsagePerHour!HO$4,Usage!$D$3:$ABF$3,0)),"")</f>
        <v>67.785826815179234</v>
      </c>
      <c r="HP30" s="6">
        <f>IFERROR(INDEX(Sales!$D$5:$ABF$18,MATCH(UsagePerHour!$B30,Sales!$C$5:$C$18,0),MATCH(UsagePerHour!HP$4,Sales!$D$3:$ABF$3,0))/HP$2*INDEX(Usage!$D$5:$ABF$11,MATCH(UsagePerHour!$B$20,Usage!$C$5:$C$11,0),MATCH(UsagePerHour!HP$4,Usage!$D$3:$ABF$3,0)),"")</f>
        <v>19.239778127314644</v>
      </c>
      <c r="HQ30" s="6">
        <f>IFERROR(INDEX(Sales!$D$5:$ABF$18,MATCH(UsagePerHour!$B30,Sales!$C$5:$C$18,0),MATCH(UsagePerHour!HQ$4,Sales!$D$3:$ABF$3,0))/HQ$2*INDEX(Usage!$D$5:$ABF$11,MATCH(UsagePerHour!$B$20,Usage!$C$5:$C$11,0),MATCH(UsagePerHour!HQ$4,Usage!$D$3:$ABF$3,0)),"")</f>
        <v>30.967785792841863</v>
      </c>
      <c r="HR30" s="6">
        <f>IFERROR(INDEX(Sales!$D$5:$ABF$18,MATCH(UsagePerHour!$B30,Sales!$C$5:$C$18,0),MATCH(UsagePerHour!HR$4,Sales!$D$3:$ABF$3,0))/HR$2*INDEX(Usage!$D$5:$ABF$11,MATCH(UsagePerHour!$B$20,Usage!$C$5:$C$11,0),MATCH(UsagePerHour!HR$4,Usage!$D$3:$ABF$3,0)),"")</f>
        <v>323.27137556065776</v>
      </c>
      <c r="HS30" s="6">
        <f>IFERROR(INDEX(Sales!$D$5:$ABF$18,MATCH(UsagePerHour!$B30,Sales!$C$5:$C$18,0),MATCH(UsagePerHour!HS$4,Sales!$D$3:$ABF$3,0))/HS$2*INDEX(Usage!$D$5:$ABF$11,MATCH(UsagePerHour!$B$20,Usage!$C$5:$C$11,0),MATCH(UsagePerHour!HS$4,Usage!$D$3:$ABF$3,0)),"")</f>
        <v>65.492091542149282</v>
      </c>
      <c r="HT30" s="6">
        <f>IFERROR(INDEX(Sales!$D$5:$ABF$18,MATCH(UsagePerHour!$B30,Sales!$C$5:$C$18,0),MATCH(UsagePerHour!HT$4,Sales!$D$3:$ABF$3,0))/HT$2*INDEX(Usage!$D$5:$ABF$11,MATCH(UsagePerHour!$B$20,Usage!$C$5:$C$11,0),MATCH(UsagePerHour!HT$4,Usage!$D$3:$ABF$3,0)),"")</f>
        <v>46.186147484493453</v>
      </c>
      <c r="HU30" s="6">
        <f>IFERROR(INDEX(Sales!$D$5:$ABF$18,MATCH(UsagePerHour!$B30,Sales!$C$5:$C$18,0),MATCH(UsagePerHour!HU$4,Sales!$D$3:$ABF$3,0))/HU$2*INDEX(Usage!$D$5:$ABF$11,MATCH(UsagePerHour!$B$20,Usage!$C$5:$C$11,0),MATCH(UsagePerHour!HU$4,Usage!$D$3:$ABF$3,0)),"")</f>
        <v>42.803942173449627</v>
      </c>
      <c r="HV30" s="6">
        <f>IFERROR(INDEX(Sales!$D$5:$ABF$18,MATCH(UsagePerHour!$B30,Sales!$C$5:$C$18,0),MATCH(UsagePerHour!HV$4,Sales!$D$3:$ABF$3,0))/HV$2*INDEX(Usage!$D$5:$ABF$11,MATCH(UsagePerHour!$B$20,Usage!$C$5:$C$11,0),MATCH(UsagePerHour!HV$4,Usage!$D$3:$ABF$3,0)),"")</f>
        <v>103.99361022364216</v>
      </c>
      <c r="HW30" s="6">
        <f>IFERROR(INDEX(Sales!$D$5:$ABF$18,MATCH(UsagePerHour!$B30,Sales!$C$5:$C$18,0),MATCH(UsagePerHour!HW$4,Sales!$D$3:$ABF$3,0))/HW$2*INDEX(Usage!$D$5:$ABF$11,MATCH(UsagePerHour!$B$20,Usage!$C$5:$C$11,0),MATCH(UsagePerHour!HW$4,Usage!$D$3:$ABF$3,0)),"")</f>
        <v>34.389658470532602</v>
      </c>
      <c r="HX30" s="6">
        <f>IFERROR(INDEX(Sales!$D$5:$ABF$18,MATCH(UsagePerHour!$B30,Sales!$C$5:$C$18,0),MATCH(UsagePerHour!HX$4,Sales!$D$3:$ABF$3,0))/HX$2*INDEX(Usage!$D$5:$ABF$11,MATCH(UsagePerHour!$B$20,Usage!$C$5:$C$11,0),MATCH(UsagePerHour!HX$4,Usage!$D$3:$ABF$3,0)),"")</f>
        <v>40.32147416053261</v>
      </c>
      <c r="HY30" s="6">
        <f>IFERROR(INDEX(Sales!$D$5:$ABF$18,MATCH(UsagePerHour!$B30,Sales!$C$5:$C$18,0),MATCH(UsagePerHour!HY$4,Sales!$D$3:$ABF$3,0))/HY$2*INDEX(Usage!$D$5:$ABF$11,MATCH(UsagePerHour!$B$20,Usage!$C$5:$C$11,0),MATCH(UsagePerHour!HY$4,Usage!$D$3:$ABF$3,0)),"")</f>
        <v>441.81064307248261</v>
      </c>
      <c r="HZ30" s="6">
        <f>IFERROR(INDEX(Sales!$D$5:$ABF$18,MATCH(UsagePerHour!$B30,Sales!$C$5:$C$18,0),MATCH(UsagePerHour!HZ$4,Sales!$D$3:$ABF$3,0))/HZ$2*INDEX(Usage!$D$5:$ABF$11,MATCH(UsagePerHour!$B$20,Usage!$C$5:$C$11,0),MATCH(UsagePerHour!HZ$4,Usage!$D$3:$ABF$3,0)),"")</f>
        <v>29.275853110077854</v>
      </c>
      <c r="IA30" s="6">
        <f>IFERROR(INDEX(Sales!$D$5:$ABF$18,MATCH(UsagePerHour!$B30,Sales!$C$5:$C$18,0),MATCH(UsagePerHour!IA$4,Sales!$D$3:$ABF$3,0))/IA$2*INDEX(Usage!$D$5:$ABF$11,MATCH(UsagePerHour!$B$20,Usage!$C$5:$C$11,0),MATCH(UsagePerHour!IA$4,Usage!$D$3:$ABF$3,0)),"")</f>
        <v>41.156436535645909</v>
      </c>
      <c r="IB30" s="6">
        <f>IFERROR(INDEX(Sales!$D$5:$ABF$18,MATCH(UsagePerHour!$B30,Sales!$C$5:$C$18,0),MATCH(UsagePerHour!IB$4,Sales!$D$3:$ABF$3,0))/IB$2*INDEX(Usage!$D$5:$ABF$11,MATCH(UsagePerHour!$B$20,Usage!$C$5:$C$11,0),MATCH(UsagePerHour!IB$4,Usage!$D$3:$ABF$3,0)),"")</f>
        <v>10.96332666263322</v>
      </c>
      <c r="IC30" s="6">
        <f>IFERROR(INDEX(Sales!$D$5:$ABF$18,MATCH(UsagePerHour!$B30,Sales!$C$5:$C$18,0),MATCH(UsagePerHour!IC$4,Sales!$D$3:$ABF$3,0))/IC$2*INDEX(Usage!$D$5:$ABF$11,MATCH(UsagePerHour!$B$20,Usage!$C$5:$C$11,0),MATCH(UsagePerHour!IC$4,Usage!$D$3:$ABF$3,0)),"")</f>
        <v>86.072651535715039</v>
      </c>
      <c r="ID30" s="6">
        <f>IFERROR(INDEX(Sales!$D$5:$ABF$18,MATCH(UsagePerHour!$B30,Sales!$C$5:$C$18,0),MATCH(UsagePerHour!ID$4,Sales!$D$3:$ABF$3,0))/ID$2*INDEX(Usage!$D$5:$ABF$11,MATCH(UsagePerHour!$B$20,Usage!$C$5:$C$11,0),MATCH(UsagePerHour!ID$4,Usage!$D$3:$ABF$3,0)),"")</f>
        <v>23.550757673637385</v>
      </c>
      <c r="IE30" s="6">
        <f>IFERROR(INDEX(Sales!$D$5:$ABF$18,MATCH(UsagePerHour!$B30,Sales!$C$5:$C$18,0),MATCH(UsagePerHour!IE$4,Sales!$D$3:$ABF$3,0))/IE$2*INDEX(Usage!$D$5:$ABF$11,MATCH(UsagePerHour!$B$20,Usage!$C$5:$C$11,0),MATCH(UsagePerHour!IE$4,Usage!$D$3:$ABF$3,0)),"")</f>
        <v>36.27164485192111</v>
      </c>
      <c r="IF30" s="6">
        <f>IFERROR(INDEX(Sales!$D$5:$ABF$18,MATCH(UsagePerHour!$B30,Sales!$C$5:$C$18,0),MATCH(UsagePerHour!IF$4,Sales!$D$3:$ABF$3,0))/IF$2*INDEX(Usage!$D$5:$ABF$11,MATCH(UsagePerHour!$B$20,Usage!$C$5:$C$11,0),MATCH(UsagePerHour!IF$4,Usage!$D$3:$ABF$3,0)),"")</f>
        <v>512.79118226540697</v>
      </c>
      <c r="IG30" s="6">
        <f>IFERROR(INDEX(Sales!$D$5:$ABF$18,MATCH(UsagePerHour!$B30,Sales!$C$5:$C$18,0),MATCH(UsagePerHour!IG$4,Sales!$D$3:$ABF$3,0))/IG$2*INDEX(Usage!$D$5:$ABF$11,MATCH(UsagePerHour!$B$20,Usage!$C$5:$C$11,0),MATCH(UsagePerHour!IG$4,Usage!$D$3:$ABF$3,0)),"")</f>
        <v>35.38083555236414</v>
      </c>
      <c r="IH30" s="6">
        <f>IFERROR(INDEX(Sales!$D$5:$ABF$18,MATCH(UsagePerHour!$B30,Sales!$C$5:$C$18,0),MATCH(UsagePerHour!IH$4,Sales!$D$3:$ABF$3,0))/IH$2*INDEX(Usage!$D$5:$ABF$11,MATCH(UsagePerHour!$B$20,Usage!$C$5:$C$11,0),MATCH(UsagePerHour!IH$4,Usage!$D$3:$ABF$3,0)),"")</f>
        <v>31.214629408415483</v>
      </c>
      <c r="II30" s="6">
        <f>IFERROR(INDEX(Sales!$D$5:$ABF$18,MATCH(UsagePerHour!$B30,Sales!$C$5:$C$18,0),MATCH(UsagePerHour!II$4,Sales!$D$3:$ABF$3,0))/II$2*INDEX(Usage!$D$5:$ABF$11,MATCH(UsagePerHour!$B$20,Usage!$C$5:$C$11,0),MATCH(UsagePerHour!II$4,Usage!$D$3:$ABF$3,0)),"")</f>
        <v>36.405720260490853</v>
      </c>
      <c r="IJ30" s="6">
        <f>IFERROR(INDEX(Sales!$D$5:$ABF$18,MATCH(UsagePerHour!$B30,Sales!$C$5:$C$18,0),MATCH(UsagePerHour!IJ$4,Sales!$D$3:$ABF$3,0))/IJ$2*INDEX(Usage!$D$5:$ABF$11,MATCH(UsagePerHour!$B$20,Usage!$C$5:$C$11,0),MATCH(UsagePerHour!IJ$4,Usage!$D$3:$ABF$3,0)),"")</f>
        <v>87.462032916578366</v>
      </c>
      <c r="IK30" s="6">
        <f>IFERROR(INDEX(Sales!$D$5:$ABF$18,MATCH(UsagePerHour!$B30,Sales!$C$5:$C$18,0),MATCH(UsagePerHour!IK$4,Sales!$D$3:$ABF$3,0))/IK$2*INDEX(Usage!$D$5:$ABF$11,MATCH(UsagePerHour!$B$20,Usage!$C$5:$C$11,0),MATCH(UsagePerHour!IK$4,Usage!$D$3:$ABF$3,0)),"")</f>
        <v>73.670396116268336</v>
      </c>
      <c r="IL30" s="6">
        <f>IFERROR(INDEX(Sales!$D$5:$ABF$18,MATCH(UsagePerHour!$B30,Sales!$C$5:$C$18,0),MATCH(UsagePerHour!IL$4,Sales!$D$3:$ABF$3,0))/IL$2*INDEX(Usage!$D$5:$ABF$11,MATCH(UsagePerHour!$B$20,Usage!$C$5:$C$11,0),MATCH(UsagePerHour!IL$4,Usage!$D$3:$ABF$3,0)),"")</f>
        <v>38.327024277514724</v>
      </c>
      <c r="IM30" s="6">
        <f>IFERROR(INDEX(Sales!$D$5:$ABF$18,MATCH(UsagePerHour!$B30,Sales!$C$5:$C$18,0),MATCH(UsagePerHour!IM$4,Sales!$D$3:$ABF$3,0))/IM$2*INDEX(Usage!$D$5:$ABF$11,MATCH(UsagePerHour!$B$20,Usage!$C$5:$C$11,0),MATCH(UsagePerHour!IM$4,Usage!$D$3:$ABF$3,0)),"")</f>
        <v>338.37366532200792</v>
      </c>
      <c r="IN30" s="6">
        <f>IFERROR(INDEX(Sales!$D$5:$ABF$18,MATCH(UsagePerHour!$B30,Sales!$C$5:$C$18,0),MATCH(UsagePerHour!IN$4,Sales!$D$3:$ABF$3,0))/IN$2*INDEX(Usage!$D$5:$ABF$11,MATCH(UsagePerHour!$B$20,Usage!$C$5:$C$11,0),MATCH(UsagePerHour!IN$4,Usage!$D$3:$ABF$3,0)),"")</f>
        <v>28.283681214421254</v>
      </c>
      <c r="IO30" s="6">
        <f>IFERROR(INDEX(Sales!$D$5:$ABF$18,MATCH(UsagePerHour!$B30,Sales!$C$5:$C$18,0),MATCH(UsagePerHour!IO$4,Sales!$D$3:$ABF$3,0))/IO$2*INDEX(Usage!$D$5:$ABF$11,MATCH(UsagePerHour!$B$20,Usage!$C$5:$C$11,0),MATCH(UsagePerHour!IO$4,Usage!$D$3:$ABF$3,0)),"")</f>
        <v>54.005577485281641</v>
      </c>
      <c r="IP30" s="6">
        <f>IFERROR(INDEX(Sales!$D$5:$ABF$18,MATCH(UsagePerHour!$B30,Sales!$C$5:$C$18,0),MATCH(UsagePerHour!IP$4,Sales!$D$3:$ABF$3,0))/IP$2*INDEX(Usage!$D$5:$ABF$11,MATCH(UsagePerHour!$B$20,Usage!$C$5:$C$11,0),MATCH(UsagePerHour!IP$4,Usage!$D$3:$ABF$3,0)),"")</f>
        <v>26.308497637548278</v>
      </c>
      <c r="IQ30" s="6">
        <f>IFERROR(INDEX(Sales!$D$5:$ABF$18,MATCH(UsagePerHour!$B30,Sales!$C$5:$C$18,0),MATCH(UsagePerHour!IQ$4,Sales!$D$3:$ABF$3,0))/IQ$2*INDEX(Usage!$D$5:$ABF$11,MATCH(UsagePerHour!$B$20,Usage!$C$5:$C$11,0),MATCH(UsagePerHour!IQ$4,Usage!$D$3:$ABF$3,0)),"")</f>
        <v>95.171999576659843</v>
      </c>
      <c r="IR30" s="6">
        <f>IFERROR(INDEX(Sales!$D$5:$ABF$18,MATCH(UsagePerHour!$B30,Sales!$C$5:$C$18,0),MATCH(UsagePerHour!IR$4,Sales!$D$3:$ABF$3,0))/IR$2*INDEX(Usage!$D$5:$ABF$11,MATCH(UsagePerHour!$B$20,Usage!$C$5:$C$11,0),MATCH(UsagePerHour!IR$4,Usage!$D$3:$ABF$3,0)),"")</f>
        <v>32.34492361222442</v>
      </c>
      <c r="IS30" s="6">
        <f>IFERROR(INDEX(Sales!$D$5:$ABF$18,MATCH(UsagePerHour!$B30,Sales!$C$5:$C$18,0),MATCH(UsagePerHour!IS$4,Sales!$D$3:$ABF$3,0))/IS$2*INDEX(Usage!$D$5:$ABF$11,MATCH(UsagePerHour!$B$20,Usage!$C$5:$C$11,0),MATCH(UsagePerHour!IS$4,Usage!$D$3:$ABF$3,0)),"")</f>
        <v>27.581682108544125</v>
      </c>
      <c r="IT30" s="6">
        <f>IFERROR(INDEX(Sales!$D$5:$ABF$18,MATCH(UsagePerHour!$B30,Sales!$C$5:$C$18,0),MATCH(UsagePerHour!IT$4,Sales!$D$3:$ABF$3,0))/IT$2*INDEX(Usage!$D$5:$ABF$11,MATCH(UsagePerHour!$B$20,Usage!$C$5:$C$11,0),MATCH(UsagePerHour!IT$4,Usage!$D$3:$ABF$3,0)),"")</f>
        <v>240.63954776639144</v>
      </c>
      <c r="IU30" s="6">
        <f>IFERROR(INDEX(Sales!$D$5:$ABF$18,MATCH(UsagePerHour!$B30,Sales!$C$5:$C$18,0),MATCH(UsagePerHour!IU$4,Sales!$D$3:$ABF$3,0))/IU$2*INDEX(Usage!$D$5:$ABF$11,MATCH(UsagePerHour!$B$20,Usage!$C$5:$C$11,0),MATCH(UsagePerHour!IU$4,Usage!$D$3:$ABF$3,0)),"")</f>
        <v>29.000337389030641</v>
      </c>
      <c r="IV30" s="6">
        <f>IFERROR(INDEX(Sales!$D$5:$ABF$18,MATCH(UsagePerHour!$B30,Sales!$C$5:$C$18,0),MATCH(UsagePerHour!IV$4,Sales!$D$3:$ABF$3,0))/IV$2*INDEX(Usage!$D$5:$ABF$11,MATCH(UsagePerHour!$B$20,Usage!$C$5:$C$11,0),MATCH(UsagePerHour!IV$4,Usage!$D$3:$ABF$3,0)),"")</f>
        <v>35.901680118151987</v>
      </c>
      <c r="IW30" s="6">
        <f>IFERROR(INDEX(Sales!$D$5:$ABF$18,MATCH(UsagePerHour!$B30,Sales!$C$5:$C$18,0),MATCH(UsagePerHour!IW$4,Sales!$D$3:$ABF$3,0))/IW$2*INDEX(Usage!$D$5:$ABF$11,MATCH(UsagePerHour!$B$20,Usage!$C$5:$C$11,0),MATCH(UsagePerHour!IW$4,Usage!$D$3:$ABF$3,0)),"")</f>
        <v>51.244681939628215</v>
      </c>
      <c r="IX30" s="6">
        <f>IFERROR(INDEX(Sales!$D$5:$ABF$18,MATCH(UsagePerHour!$B30,Sales!$C$5:$C$18,0),MATCH(UsagePerHour!IX$4,Sales!$D$3:$ABF$3,0))/IX$2*INDEX(Usage!$D$5:$ABF$11,MATCH(UsagePerHour!$B$20,Usage!$C$5:$C$11,0),MATCH(UsagePerHour!IX$4,Usage!$D$3:$ABF$3,0)),"")</f>
        <v>98.783025135643882</v>
      </c>
      <c r="IY30" s="6">
        <f>IFERROR(INDEX(Sales!$D$5:$ABF$18,MATCH(UsagePerHour!$B30,Sales!$C$5:$C$18,0),MATCH(UsagePerHour!IY$4,Sales!$D$3:$ABF$3,0))/IY$2*INDEX(Usage!$D$5:$ABF$11,MATCH(UsagePerHour!$B$20,Usage!$C$5:$C$11,0),MATCH(UsagePerHour!IY$4,Usage!$D$3:$ABF$3,0)),"")</f>
        <v>31.180391280758304</v>
      </c>
      <c r="IZ30" s="6">
        <f>IFERROR(INDEX(Sales!$D$5:$ABF$18,MATCH(UsagePerHour!$B30,Sales!$C$5:$C$18,0),MATCH(UsagePerHour!IZ$4,Sales!$D$3:$ABF$3,0))/IZ$2*INDEX(Usage!$D$5:$ABF$11,MATCH(UsagePerHour!$B$20,Usage!$C$5:$C$11,0),MATCH(UsagePerHour!IZ$4,Usage!$D$3:$ABF$3,0)),"")</f>
        <v>27.106140371043011</v>
      </c>
      <c r="JA30" s="6">
        <f>IFERROR(INDEX(Sales!$D$5:$ABF$18,MATCH(UsagePerHour!$B30,Sales!$C$5:$C$18,0),MATCH(UsagePerHour!JA$4,Sales!$D$3:$ABF$3,0))/JA$2*INDEX(Usage!$D$5:$ABF$11,MATCH(UsagePerHour!$B$20,Usage!$C$5:$C$11,0),MATCH(UsagePerHour!JA$4,Usage!$D$3:$ABF$3,0)),"")</f>
        <v>435.26719369304209</v>
      </c>
      <c r="JB30" s="6">
        <f>IFERROR(INDEX(Sales!$D$5:$ABF$18,MATCH(UsagePerHour!$B30,Sales!$C$5:$C$18,0),MATCH(UsagePerHour!JB$4,Sales!$D$3:$ABF$3,0))/JB$2*INDEX(Usage!$D$5:$ABF$11,MATCH(UsagePerHour!$B$20,Usage!$C$5:$C$11,0),MATCH(UsagePerHour!JB$4,Usage!$D$3:$ABF$3,0)),"")</f>
        <v>34.697514371606836</v>
      </c>
      <c r="JC30" s="6">
        <f>IFERROR(INDEX(Sales!$D$5:$ABF$18,MATCH(UsagePerHour!$B30,Sales!$C$5:$C$18,0),MATCH(UsagePerHour!JC$4,Sales!$D$3:$ABF$3,0))/JC$2*INDEX(Usage!$D$5:$ABF$11,MATCH(UsagePerHour!$B$20,Usage!$C$5:$C$11,0),MATCH(UsagePerHour!JC$4,Usage!$D$3:$ABF$3,0)),"")</f>
        <v>40.646172120741994</v>
      </c>
      <c r="JD30" s="6">
        <f>IFERROR(INDEX(Sales!$D$5:$ABF$18,MATCH(UsagePerHour!$B30,Sales!$C$5:$C$18,0),MATCH(UsagePerHour!JD$4,Sales!$D$3:$ABF$3,0))/JD$2*INDEX(Usage!$D$5:$ABF$11,MATCH(UsagePerHour!$B$20,Usage!$C$5:$C$11,0),MATCH(UsagePerHour!JD$4,Usage!$D$3:$ABF$3,0)),"")</f>
        <v>48.933303393773819</v>
      </c>
      <c r="JE30" s="6">
        <f>IFERROR(INDEX(Sales!$D$5:$ABF$18,MATCH(UsagePerHour!$B30,Sales!$C$5:$C$18,0),MATCH(UsagePerHour!JE$4,Sales!$D$3:$ABF$3,0))/JE$2*INDEX(Usage!$D$5:$ABF$11,MATCH(UsagePerHour!$B$20,Usage!$C$5:$C$11,0),MATCH(UsagePerHour!JE$4,Usage!$D$3:$ABF$3,0)),"")</f>
        <v>80.841986839561017</v>
      </c>
      <c r="JF30" s="6">
        <f>IFERROR(INDEX(Sales!$D$5:$ABF$18,MATCH(UsagePerHour!$B30,Sales!$C$5:$C$18,0),MATCH(UsagePerHour!JF$4,Sales!$D$3:$ABF$3,0))/JF$2*INDEX(Usage!$D$5:$ABF$11,MATCH(UsagePerHour!$B$20,Usage!$C$5:$C$11,0),MATCH(UsagePerHour!JF$4,Usage!$D$3:$ABF$3,0)),"")</f>
        <v>19.304820092794628</v>
      </c>
      <c r="JG30" s="6">
        <f>IFERROR(INDEX(Sales!$D$5:$ABF$18,MATCH(UsagePerHour!$B30,Sales!$C$5:$C$18,0),MATCH(UsagePerHour!JG$4,Sales!$D$3:$ABF$3,0))/JG$2*INDEX(Usage!$D$5:$ABF$11,MATCH(UsagePerHour!$B$20,Usage!$C$5:$C$11,0),MATCH(UsagePerHour!JG$4,Usage!$D$3:$ABF$3,0)),"")</f>
        <v>49.991108557052293</v>
      </c>
      <c r="JH30" s="6">
        <f>IFERROR(INDEX(Sales!$D$5:$ABF$18,MATCH(UsagePerHour!$B30,Sales!$C$5:$C$18,0),MATCH(UsagePerHour!JH$4,Sales!$D$3:$ABF$3,0))/JH$2*INDEX(Usage!$D$5:$ABF$11,MATCH(UsagePerHour!$B$20,Usage!$C$5:$C$11,0),MATCH(UsagePerHour!JH$4,Usage!$D$3:$ABF$3,0)),"")</f>
        <v>584.11693979947074</v>
      </c>
      <c r="JI30" s="6">
        <f>IFERROR(INDEX(Sales!$D$5:$ABF$18,MATCH(UsagePerHour!$B30,Sales!$C$5:$C$18,0),MATCH(UsagePerHour!JI$4,Sales!$D$3:$ABF$3,0))/JI$2*INDEX(Usage!$D$5:$ABF$11,MATCH(UsagePerHour!$B$20,Usage!$C$5:$C$11,0),MATCH(UsagePerHour!JI$4,Usage!$D$3:$ABF$3,0)),"")</f>
        <v>53.935205528702113</v>
      </c>
      <c r="JJ30" s="6">
        <f>IFERROR(INDEX(Sales!$D$5:$ABF$18,MATCH(UsagePerHour!$B30,Sales!$C$5:$C$18,0),MATCH(UsagePerHour!JJ$4,Sales!$D$3:$ABF$3,0))/JJ$2*INDEX(Usage!$D$5:$ABF$11,MATCH(UsagePerHour!$B$20,Usage!$C$5:$C$11,0),MATCH(UsagePerHour!JJ$4,Usage!$D$3:$ABF$3,0)),"")</f>
        <v>49.692447679708827</v>
      </c>
      <c r="JK30" s="6">
        <f>IFERROR(INDEX(Sales!$D$5:$ABF$18,MATCH(UsagePerHour!$B30,Sales!$C$5:$C$18,0),MATCH(UsagePerHour!JK$4,Sales!$D$3:$ABF$3,0))/JK$2*INDEX(Usage!$D$5:$ABF$11,MATCH(UsagePerHour!$B$20,Usage!$C$5:$C$11,0),MATCH(UsagePerHour!JK$4,Usage!$D$3:$ABF$3,0)),"")</f>
        <v>18.20374942775447</v>
      </c>
      <c r="JL30" s="6">
        <f>IFERROR(INDEX(Sales!$D$5:$ABF$18,MATCH(UsagePerHour!$B30,Sales!$C$5:$C$18,0),MATCH(UsagePerHour!JL$4,Sales!$D$3:$ABF$3,0))/JL$2*INDEX(Usage!$D$5:$ABF$11,MATCH(UsagePerHour!$B$20,Usage!$C$5:$C$11,0),MATCH(UsagePerHour!JL$4,Usage!$D$3:$ABF$3,0)),"")</f>
        <v>55.401154409064254</v>
      </c>
      <c r="JM30" s="6">
        <f>IFERROR(INDEX(Sales!$D$5:$ABF$18,MATCH(UsagePerHour!$B30,Sales!$C$5:$C$18,0),MATCH(UsagePerHour!JM$4,Sales!$D$3:$ABF$3,0))/JM$2*INDEX(Usage!$D$5:$ABF$11,MATCH(UsagePerHour!$B$20,Usage!$C$5:$C$11,0),MATCH(UsagePerHour!JM$4,Usage!$D$3:$ABF$3,0)),"")</f>
        <v>33.870953437323635</v>
      </c>
      <c r="JN30" s="6">
        <f>IFERROR(INDEX(Sales!$D$5:$ABF$18,MATCH(UsagePerHour!$B30,Sales!$C$5:$C$18,0),MATCH(UsagePerHour!JN$4,Sales!$D$3:$ABF$3,0))/JN$2*INDEX(Usage!$D$5:$ABF$11,MATCH(UsagePerHour!$B$20,Usage!$C$5:$C$11,0),MATCH(UsagePerHour!JN$4,Usage!$D$3:$ABF$3,0)),"")</f>
        <v>41.24560232924906</v>
      </c>
      <c r="JO30" s="6">
        <f>IFERROR(INDEX(Sales!$D$5:$ABF$18,MATCH(UsagePerHour!$B30,Sales!$C$5:$C$18,0),MATCH(UsagePerHour!JO$4,Sales!$D$3:$ABF$3,0))/JO$2*INDEX(Usage!$D$5:$ABF$11,MATCH(UsagePerHour!$B$20,Usage!$C$5:$C$11,0),MATCH(UsagePerHour!JO$4,Usage!$D$3:$ABF$3,0)),"")</f>
        <v>292.41964523721992</v>
      </c>
      <c r="JP30" s="6">
        <f>IFERROR(INDEX(Sales!$D$5:$ABF$18,MATCH(UsagePerHour!$B30,Sales!$C$5:$C$18,0),MATCH(UsagePerHour!JP$4,Sales!$D$3:$ABF$3,0))/JP$2*INDEX(Usage!$D$5:$ABF$11,MATCH(UsagePerHour!$B$20,Usage!$C$5:$C$11,0),MATCH(UsagePerHour!JP$4,Usage!$D$3:$ABF$3,0)),"")</f>
        <v>16.346051580682012</v>
      </c>
      <c r="JQ30" s="6">
        <f>IFERROR(INDEX(Sales!$D$5:$ABF$18,MATCH(UsagePerHour!$B30,Sales!$C$5:$C$18,0),MATCH(UsagePerHour!JQ$4,Sales!$D$3:$ABF$3,0))/JQ$2*INDEX(Usage!$D$5:$ABF$11,MATCH(UsagePerHour!$B$20,Usage!$C$5:$C$11,0),MATCH(UsagePerHour!JQ$4,Usage!$D$3:$ABF$3,0)),"")</f>
        <v>37.653812270880103</v>
      </c>
      <c r="JR30" s="6">
        <f>IFERROR(INDEX(Sales!$D$5:$ABF$18,MATCH(UsagePerHour!$B30,Sales!$C$5:$C$18,0),MATCH(UsagePerHour!JR$4,Sales!$D$3:$ABF$3,0))/JR$2*INDEX(Usage!$D$5:$ABF$11,MATCH(UsagePerHour!$B$20,Usage!$C$5:$C$11,0),MATCH(UsagePerHour!JR$4,Usage!$D$3:$ABF$3,0)),"")</f>
        <v>28.145892903561215</v>
      </c>
      <c r="JS30" s="6">
        <f>IFERROR(INDEX(Sales!$D$5:$ABF$18,MATCH(UsagePerHour!$B30,Sales!$C$5:$C$18,0),MATCH(UsagePerHour!JS$4,Sales!$D$3:$ABF$3,0))/JS$2*INDEX(Usage!$D$5:$ABF$11,MATCH(UsagePerHour!$B$20,Usage!$C$5:$C$11,0),MATCH(UsagePerHour!JS$4,Usage!$D$3:$ABF$3,0)),"")</f>
        <v>71.897710456422416</v>
      </c>
      <c r="JT30" s="6">
        <f>IFERROR(INDEX(Sales!$D$5:$ABF$18,MATCH(UsagePerHour!$B30,Sales!$C$5:$C$18,0),MATCH(UsagePerHour!JT$4,Sales!$D$3:$ABF$3,0))/JT$2*INDEX(Usage!$D$5:$ABF$11,MATCH(UsagePerHour!$B$20,Usage!$C$5:$C$11,0),MATCH(UsagePerHour!JT$4,Usage!$D$3:$ABF$3,0)),"")</f>
        <v>36.647587990554371</v>
      </c>
      <c r="JU30" s="6">
        <f>IFERROR(INDEX(Sales!$D$5:$ABF$18,MATCH(UsagePerHour!$B30,Sales!$C$5:$C$18,0),MATCH(UsagePerHour!JU$4,Sales!$D$3:$ABF$3,0))/JU$2*INDEX(Usage!$D$5:$ABF$11,MATCH(UsagePerHour!$B$20,Usage!$C$5:$C$11,0),MATCH(UsagePerHour!JU$4,Usage!$D$3:$ABF$3,0)),"")</f>
        <v>51.605230017038295</v>
      </c>
      <c r="JV30" s="6">
        <f>IFERROR(INDEX(Sales!$D$5:$ABF$18,MATCH(UsagePerHour!$B30,Sales!$C$5:$C$18,0),MATCH(UsagePerHour!JV$4,Sales!$D$3:$ABF$3,0))/JV$2*INDEX(Usage!$D$5:$ABF$11,MATCH(UsagePerHour!$B$20,Usage!$C$5:$C$11,0),MATCH(UsagePerHour!JV$4,Usage!$D$3:$ABF$3,0)),"")</f>
        <v>530.9113128068368</v>
      </c>
      <c r="JW30" s="6">
        <f>IFERROR(INDEX(Sales!$D$5:$ABF$18,MATCH(UsagePerHour!$B30,Sales!$C$5:$C$18,0),MATCH(UsagePerHour!JW$4,Sales!$D$3:$ABF$3,0))/JW$2*INDEX(Usage!$D$5:$ABF$11,MATCH(UsagePerHour!$B$20,Usage!$C$5:$C$11,0),MATCH(UsagePerHour!JW$4,Usage!$D$3:$ABF$3,0)),"")</f>
        <v>43.83119602654169</v>
      </c>
      <c r="JX30" s="6">
        <f>IFERROR(INDEX(Sales!$D$5:$ABF$18,MATCH(UsagePerHour!$B30,Sales!$C$5:$C$18,0),MATCH(UsagePerHour!JX$4,Sales!$D$3:$ABF$3,0))/JX$2*INDEX(Usage!$D$5:$ABF$11,MATCH(UsagePerHour!$B$20,Usage!$C$5:$C$11,0),MATCH(UsagePerHour!JX$4,Usage!$D$3:$ABF$3,0)),"")</f>
        <v>50.501002150067421</v>
      </c>
      <c r="JY30" s="6">
        <f>IFERROR(INDEX(Sales!$D$5:$ABF$18,MATCH(UsagePerHour!$B30,Sales!$C$5:$C$18,0),MATCH(UsagePerHour!JY$4,Sales!$D$3:$ABF$3,0))/JY$2*INDEX(Usage!$D$5:$ABF$11,MATCH(UsagePerHour!$B$20,Usage!$C$5:$C$11,0),MATCH(UsagePerHour!JY$4,Usage!$D$3:$ABF$3,0)),"")</f>
        <v>30.465664047464816</v>
      </c>
      <c r="JZ30" s="6">
        <f>IFERROR(INDEX(Sales!$D$5:$ABF$18,MATCH(UsagePerHour!$B30,Sales!$C$5:$C$18,0),MATCH(UsagePerHour!JZ$4,Sales!$D$3:$ABF$3,0))/JZ$2*INDEX(Usage!$D$5:$ABF$11,MATCH(UsagePerHour!$B$20,Usage!$C$5:$C$11,0),MATCH(UsagePerHour!JZ$4,Usage!$D$3:$ABF$3,0)),"")</f>
        <v>98.330431390982142</v>
      </c>
      <c r="KA30" s="6">
        <f>IFERROR(INDEX(Sales!$D$5:$ABF$18,MATCH(UsagePerHour!$B30,Sales!$C$5:$C$18,0),MATCH(UsagePerHour!KA$4,Sales!$D$3:$ABF$3,0))/KA$2*INDEX(Usage!$D$5:$ABF$11,MATCH(UsagePerHour!$B$20,Usage!$C$5:$C$11,0),MATCH(UsagePerHour!KA$4,Usage!$D$3:$ABF$3,0)),"")</f>
        <v>49.217654878471414</v>
      </c>
      <c r="KB30" s="6">
        <f>IFERROR(INDEX(Sales!$D$5:$ABF$18,MATCH(UsagePerHour!$B30,Sales!$C$5:$C$18,0),MATCH(UsagePerHour!KB$4,Sales!$D$3:$ABF$3,0))/KB$2*INDEX(Usage!$D$5:$ABF$11,MATCH(UsagePerHour!$B$20,Usage!$C$5:$C$11,0),MATCH(UsagePerHour!KB$4,Usage!$D$3:$ABF$3,0)),"")</f>
        <v>29.066262901790356</v>
      </c>
      <c r="KC30" s="6">
        <f>IFERROR(INDEX(Sales!$D$5:$ABF$18,MATCH(UsagePerHour!$B30,Sales!$C$5:$C$18,0),MATCH(UsagePerHour!KC$4,Sales!$D$3:$ABF$3,0))/KC$2*INDEX(Usage!$D$5:$ABF$11,MATCH(UsagePerHour!$B$20,Usage!$C$5:$C$11,0),MATCH(UsagePerHour!KC$4,Usage!$D$3:$ABF$3,0)),"")</f>
        <v>387.96605459938314</v>
      </c>
      <c r="KD30" s="6">
        <f>IFERROR(INDEX(Sales!$D$5:$ABF$18,MATCH(UsagePerHour!$B30,Sales!$C$5:$C$18,0),MATCH(UsagePerHour!KD$4,Sales!$D$3:$ABF$3,0))/KD$2*INDEX(Usage!$D$5:$ABF$11,MATCH(UsagePerHour!$B$20,Usage!$C$5:$C$11,0),MATCH(UsagePerHour!KD$4,Usage!$D$3:$ABF$3,0)),"")</f>
        <v>48.07493289404367</v>
      </c>
      <c r="KE30" s="6">
        <f>IFERROR(INDEX(Sales!$D$5:$ABF$18,MATCH(UsagePerHour!$B30,Sales!$C$5:$C$18,0),MATCH(UsagePerHour!KE$4,Sales!$D$3:$ABF$3,0))/KE$2*INDEX(Usage!$D$5:$ABF$11,MATCH(UsagePerHour!$B$20,Usage!$C$5:$C$11,0),MATCH(UsagePerHour!KE$4,Usage!$D$3:$ABF$3,0)),"")</f>
        <v>40.234538237575684</v>
      </c>
      <c r="KF30" s="6">
        <f>IFERROR(INDEX(Sales!$D$5:$ABF$18,MATCH(UsagePerHour!$B30,Sales!$C$5:$C$18,0),MATCH(UsagePerHour!KF$4,Sales!$D$3:$ABF$3,0))/KF$2*INDEX(Usage!$D$5:$ABF$11,MATCH(UsagePerHour!$B$20,Usage!$C$5:$C$11,0),MATCH(UsagePerHour!KF$4,Usage!$D$3:$ABF$3,0)),"")</f>
        <v>25.535616363237551</v>
      </c>
      <c r="KG30" s="6">
        <f>IFERROR(INDEX(Sales!$D$5:$ABF$18,MATCH(UsagePerHour!$B30,Sales!$C$5:$C$18,0),MATCH(UsagePerHour!KG$4,Sales!$D$3:$ABF$3,0))/KG$2*INDEX(Usage!$D$5:$ABF$11,MATCH(UsagePerHour!$B$20,Usage!$C$5:$C$11,0),MATCH(UsagePerHour!KG$4,Usage!$D$3:$ABF$3,0)),"")</f>
        <v>40.819547341359801</v>
      </c>
      <c r="KH30" s="6">
        <f>IFERROR(INDEX(Sales!$D$5:$ABF$18,MATCH(UsagePerHour!$B30,Sales!$C$5:$C$18,0),MATCH(UsagePerHour!KH$4,Sales!$D$3:$ABF$3,0))/KH$2*INDEX(Usage!$D$5:$ABF$11,MATCH(UsagePerHour!$B$20,Usage!$C$5:$C$11,0),MATCH(UsagePerHour!KH$4,Usage!$D$3:$ABF$3,0)),"")</f>
        <v>32.461821871521316</v>
      </c>
      <c r="KI30" s="6">
        <f>IFERROR(INDEX(Sales!$D$5:$ABF$18,MATCH(UsagePerHour!$B30,Sales!$C$5:$C$18,0),MATCH(UsagePerHour!KI$4,Sales!$D$3:$ABF$3,0))/KI$2*INDEX(Usage!$D$5:$ABF$11,MATCH(UsagePerHour!$B$20,Usage!$C$5:$C$11,0),MATCH(UsagePerHour!KI$4,Usage!$D$3:$ABF$3,0)),"")</f>
        <v>61.411937587715677</v>
      </c>
      <c r="KJ30" s="6">
        <f>IFERROR(INDEX(Sales!$D$5:$ABF$18,MATCH(UsagePerHour!$B30,Sales!$C$5:$C$18,0),MATCH(UsagePerHour!KJ$4,Sales!$D$3:$ABF$3,0))/KJ$2*INDEX(Usage!$D$5:$ABF$11,MATCH(UsagePerHour!$B$20,Usage!$C$5:$C$11,0),MATCH(UsagePerHour!KJ$4,Usage!$D$3:$ABF$3,0)),"")</f>
        <v>356.85900338489859</v>
      </c>
      <c r="KK30" s="6">
        <f>IFERROR(INDEX(Sales!$D$5:$ABF$18,MATCH(UsagePerHour!$B30,Sales!$C$5:$C$18,0),MATCH(UsagePerHour!KK$4,Sales!$D$3:$ABF$3,0))/KK$2*INDEX(Usage!$D$5:$ABF$11,MATCH(UsagePerHour!$B$20,Usage!$C$5:$C$11,0),MATCH(UsagePerHour!KK$4,Usage!$D$3:$ABF$3,0)),"")</f>
        <v>38.064849428035103</v>
      </c>
      <c r="KL30" s="6">
        <f>IFERROR(INDEX(Sales!$D$5:$ABF$18,MATCH(UsagePerHour!$B30,Sales!$C$5:$C$18,0),MATCH(UsagePerHour!KL$4,Sales!$D$3:$ABF$3,0))/KL$2*INDEX(Usage!$D$5:$ABF$11,MATCH(UsagePerHour!$B$20,Usage!$C$5:$C$11,0),MATCH(UsagePerHour!KL$4,Usage!$D$3:$ABF$3,0)),"")</f>
        <v>35.718182118470907</v>
      </c>
      <c r="KM30" s="6">
        <f>IFERROR(INDEX(Sales!$D$5:$ABF$18,MATCH(UsagePerHour!$B30,Sales!$C$5:$C$18,0),MATCH(UsagePerHour!KM$4,Sales!$D$3:$ABF$3,0))/KM$2*INDEX(Usage!$D$5:$ABF$11,MATCH(UsagePerHour!$B$20,Usage!$C$5:$C$11,0),MATCH(UsagePerHour!KM$4,Usage!$D$3:$ABF$3,0)),"")</f>
        <v>25.997876562119259</v>
      </c>
      <c r="KN30" s="6">
        <f>IFERROR(INDEX(Sales!$D$5:$ABF$18,MATCH(UsagePerHour!$B30,Sales!$C$5:$C$18,0),MATCH(UsagePerHour!KN$4,Sales!$D$3:$ABF$3,0))/KN$2*INDEX(Usage!$D$5:$ABF$11,MATCH(UsagePerHour!$B$20,Usage!$C$5:$C$11,0),MATCH(UsagePerHour!KN$4,Usage!$D$3:$ABF$3,0)),"")</f>
        <v>64.652199293822932</v>
      </c>
      <c r="KO30" s="6">
        <f>IFERROR(INDEX(Sales!$D$5:$ABF$18,MATCH(UsagePerHour!$B30,Sales!$C$5:$C$18,0),MATCH(UsagePerHour!KO$4,Sales!$D$3:$ABF$3,0))/KO$2*INDEX(Usage!$D$5:$ABF$11,MATCH(UsagePerHour!$B$20,Usage!$C$5:$C$11,0),MATCH(UsagePerHour!KO$4,Usage!$D$3:$ABF$3,0)),"")</f>
        <v>22.170580780157529</v>
      </c>
      <c r="KP30" s="6">
        <f>IFERROR(INDEX(Sales!$D$5:$ABF$18,MATCH(UsagePerHour!$B30,Sales!$C$5:$C$18,0),MATCH(UsagePerHour!KP$4,Sales!$D$3:$ABF$3,0))/KP$2*INDEX(Usage!$D$5:$ABF$11,MATCH(UsagePerHour!$B$20,Usage!$C$5:$C$11,0),MATCH(UsagePerHour!KP$4,Usage!$D$3:$ABF$3,0)),"")</f>
        <v>30.421640284803875</v>
      </c>
      <c r="KQ30" s="6">
        <f>IFERROR(INDEX(Sales!$D$5:$ABF$18,MATCH(UsagePerHour!$B30,Sales!$C$5:$C$18,0),MATCH(UsagePerHour!KQ$4,Sales!$D$3:$ABF$3,0))/KQ$2*INDEX(Usage!$D$5:$ABF$11,MATCH(UsagePerHour!$B$20,Usage!$C$5:$C$11,0),MATCH(UsagePerHour!KQ$4,Usage!$D$3:$ABF$3,0)),"")</f>
        <v>386.35357007961488</v>
      </c>
      <c r="KR30" s="6">
        <f>IFERROR(INDEX(Sales!$D$5:$ABF$18,MATCH(UsagePerHour!$B30,Sales!$C$5:$C$18,0),MATCH(UsagePerHour!KR$4,Sales!$D$3:$ABF$3,0))/KR$2*INDEX(Usage!$D$5:$ABF$11,MATCH(UsagePerHour!$B$20,Usage!$C$5:$C$11,0),MATCH(UsagePerHour!KR$4,Usage!$D$3:$ABF$3,0)),"")</f>
        <v>60.528011952929887</v>
      </c>
      <c r="KS30" s="6">
        <f>IFERROR(INDEX(Sales!$D$5:$ABF$18,MATCH(UsagePerHour!$B30,Sales!$C$5:$C$18,0),MATCH(UsagePerHour!KS$4,Sales!$D$3:$ABF$3,0))/KS$2*INDEX(Usage!$D$5:$ABF$11,MATCH(UsagePerHour!$B$20,Usage!$C$5:$C$11,0),MATCH(UsagePerHour!KS$4,Usage!$D$3:$ABF$3,0)),"")</f>
        <v>34.066197397072969</v>
      </c>
      <c r="KT30" s="6">
        <f>IFERROR(INDEX(Sales!$D$5:$ABF$18,MATCH(UsagePerHour!$B30,Sales!$C$5:$C$18,0),MATCH(UsagePerHour!KT$4,Sales!$D$3:$ABF$3,0))/KT$2*INDEX(Usage!$D$5:$ABF$11,MATCH(UsagePerHour!$B$20,Usage!$C$5:$C$11,0),MATCH(UsagePerHour!KT$4,Usage!$D$3:$ABF$3,0)),"")</f>
        <v>35.567228501182562</v>
      </c>
      <c r="KU30" s="6">
        <f>IFERROR(INDEX(Sales!$D$5:$ABF$18,MATCH(UsagePerHour!$B30,Sales!$C$5:$C$18,0),MATCH(UsagePerHour!KU$4,Sales!$D$3:$ABF$3,0))/KU$2*INDEX(Usage!$D$5:$ABF$11,MATCH(UsagePerHour!$B$20,Usage!$C$5:$C$11,0),MATCH(UsagePerHour!KU$4,Usage!$D$3:$ABF$3,0)),"")</f>
        <v>78.452443122539435</v>
      </c>
      <c r="KV30" s="6">
        <f>IFERROR(INDEX(Sales!$D$5:$ABF$18,MATCH(UsagePerHour!$B30,Sales!$C$5:$C$18,0),MATCH(UsagePerHour!KV$4,Sales!$D$3:$ABF$3,0))/KV$2*INDEX(Usage!$D$5:$ABF$11,MATCH(UsagePerHour!$B$20,Usage!$C$5:$C$11,0),MATCH(UsagePerHour!KV$4,Usage!$D$3:$ABF$3,0)),"")</f>
        <v>61.603618402848973</v>
      </c>
      <c r="KW30" s="6">
        <f>IFERROR(INDEX(Sales!$D$5:$ABF$18,MATCH(UsagePerHour!$B30,Sales!$C$5:$C$18,0),MATCH(UsagePerHour!KW$4,Sales!$D$3:$ABF$3,0))/KW$2*INDEX(Usage!$D$5:$ABF$11,MATCH(UsagePerHour!$B$20,Usage!$C$5:$C$11,0),MATCH(UsagePerHour!KW$4,Usage!$D$3:$ABF$3,0)),"")</f>
        <v>33.444747906114479</v>
      </c>
      <c r="KX30" s="6">
        <f>IFERROR(INDEX(Sales!$D$5:$ABF$18,MATCH(UsagePerHour!$B30,Sales!$C$5:$C$18,0),MATCH(UsagePerHour!KX$4,Sales!$D$3:$ABF$3,0))/KX$2*INDEX(Usage!$D$5:$ABF$11,MATCH(UsagePerHour!$B$20,Usage!$C$5:$C$11,0),MATCH(UsagePerHour!KX$4,Usage!$D$3:$ABF$3,0)),"")</f>
        <v>290.40552778269694</v>
      </c>
      <c r="KY30" s="6">
        <f>IFERROR(INDEX(Sales!$D$5:$ABF$18,MATCH(UsagePerHour!$B30,Sales!$C$5:$C$18,0),MATCH(UsagePerHour!KY$4,Sales!$D$3:$ABF$3,0))/KY$2*INDEX(Usage!$D$5:$ABF$11,MATCH(UsagePerHour!$B$20,Usage!$C$5:$C$11,0),MATCH(UsagePerHour!KY$4,Usage!$D$3:$ABF$3,0)),"")</f>
        <v>29.851873143623649</v>
      </c>
      <c r="KZ30" s="6">
        <f>IFERROR(INDEX(Sales!$D$5:$ABF$18,MATCH(UsagePerHour!$B30,Sales!$C$5:$C$18,0),MATCH(UsagePerHour!KZ$4,Sales!$D$3:$ABF$3,0))/KZ$2*INDEX(Usage!$D$5:$ABF$11,MATCH(UsagePerHour!$B$20,Usage!$C$5:$C$11,0),MATCH(UsagePerHour!KZ$4,Usage!$D$3:$ABF$3,0)),"")</f>
        <v>83.929675425038639</v>
      </c>
      <c r="LA30" s="6">
        <f>IFERROR(INDEX(Sales!$D$5:$ABF$18,MATCH(UsagePerHour!$B30,Sales!$C$5:$C$18,0),MATCH(UsagePerHour!LA$4,Sales!$D$3:$ABF$3,0))/LA$2*INDEX(Usage!$D$5:$ABF$11,MATCH(UsagePerHour!$B$20,Usage!$C$5:$C$11,0),MATCH(UsagePerHour!LA$4,Usage!$D$3:$ABF$3,0)),"")</f>
        <v>33.432646585334375</v>
      </c>
      <c r="LB30" s="6">
        <f>IFERROR(INDEX(Sales!$D$5:$ABF$18,MATCH(UsagePerHour!$B30,Sales!$C$5:$C$18,0),MATCH(UsagePerHour!LB$4,Sales!$D$3:$ABF$3,0))/LB$2*INDEX(Usage!$D$5:$ABF$11,MATCH(UsagePerHour!$B$20,Usage!$C$5:$C$11,0),MATCH(UsagePerHour!LB$4,Usage!$D$3:$ABF$3,0)),"")</f>
        <v>64.055622836956161</v>
      </c>
      <c r="LC30" s="6">
        <f>IFERROR(INDEX(Sales!$D$5:$ABF$18,MATCH(UsagePerHour!$B30,Sales!$C$5:$C$18,0),MATCH(UsagePerHour!LC$4,Sales!$D$3:$ABF$3,0))/LC$2*INDEX(Usage!$D$5:$ABF$11,MATCH(UsagePerHour!$B$20,Usage!$C$5:$C$11,0),MATCH(UsagePerHour!LC$4,Usage!$D$3:$ABF$3,0)),"")</f>
        <v>18.962116960190759</v>
      </c>
      <c r="LD30" s="6">
        <f>IFERROR(INDEX(Sales!$D$5:$ABF$18,MATCH(UsagePerHour!$B30,Sales!$C$5:$C$18,0),MATCH(UsagePerHour!LD$4,Sales!$D$3:$ABF$3,0))/LD$2*INDEX(Usage!$D$5:$ABF$11,MATCH(UsagePerHour!$B$20,Usage!$C$5:$C$11,0),MATCH(UsagePerHour!LD$4,Usage!$D$3:$ABF$3,0)),"")</f>
        <v>36.725855317625474</v>
      </c>
      <c r="LE30" s="6">
        <f>IFERROR(INDEX(Sales!$D$5:$ABF$18,MATCH(UsagePerHour!$B30,Sales!$C$5:$C$18,0),MATCH(UsagePerHour!LE$4,Sales!$D$3:$ABF$3,0))/LE$2*INDEX(Usage!$D$5:$ABF$11,MATCH(UsagePerHour!$B$20,Usage!$C$5:$C$11,0),MATCH(UsagePerHour!LE$4,Usage!$D$3:$ABF$3,0)),"")</f>
        <v>185.83768709206279</v>
      </c>
      <c r="LF30" s="6">
        <f>IFERROR(INDEX(Sales!$D$5:$ABF$18,MATCH(UsagePerHour!$B30,Sales!$C$5:$C$18,0),MATCH(UsagePerHour!LF$4,Sales!$D$3:$ABF$3,0))/LF$2*INDEX(Usage!$D$5:$ABF$11,MATCH(UsagePerHour!$B$20,Usage!$C$5:$C$11,0),MATCH(UsagePerHour!LF$4,Usage!$D$3:$ABF$3,0)),"")</f>
        <v>8.6246002305759095</v>
      </c>
      <c r="LG30" s="6">
        <f>IFERROR(INDEX(Sales!$D$5:$ABF$18,MATCH(UsagePerHour!$B30,Sales!$C$5:$C$18,0),MATCH(UsagePerHour!LG$4,Sales!$D$3:$ABF$3,0))/LG$2*INDEX(Usage!$D$5:$ABF$11,MATCH(UsagePerHour!$B$20,Usage!$C$5:$C$11,0),MATCH(UsagePerHour!LG$4,Usage!$D$3:$ABF$3,0)),"")</f>
        <v>23.834497999774911</v>
      </c>
      <c r="LH30" s="6">
        <f>IFERROR(INDEX(Sales!$D$5:$ABF$18,MATCH(UsagePerHour!$B30,Sales!$C$5:$C$18,0),MATCH(UsagePerHour!LH$4,Sales!$D$3:$ABF$3,0))/LH$2*INDEX(Usage!$D$5:$ABF$11,MATCH(UsagePerHour!$B$20,Usage!$C$5:$C$11,0),MATCH(UsagePerHour!LH$4,Usage!$D$3:$ABF$3,0)),"")</f>
        <v>23.329131089617213</v>
      </c>
      <c r="LI30" s="6">
        <f>IFERROR(INDEX(Sales!$D$5:$ABF$18,MATCH(UsagePerHour!$B30,Sales!$C$5:$C$18,0),MATCH(UsagePerHour!LI$4,Sales!$D$3:$ABF$3,0))/LI$2*INDEX(Usage!$D$5:$ABF$11,MATCH(UsagePerHour!$B$20,Usage!$C$5:$C$11,0),MATCH(UsagePerHour!LI$4,Usage!$D$3:$ABF$3,0)),"")</f>
        <v>71.709706635501263</v>
      </c>
      <c r="LJ30" s="6">
        <f>IFERROR(INDEX(Sales!$D$5:$ABF$18,MATCH(UsagePerHour!$B30,Sales!$C$5:$C$18,0),MATCH(UsagePerHour!LJ$4,Sales!$D$3:$ABF$3,0))/LJ$2*INDEX(Usage!$D$5:$ABF$11,MATCH(UsagePerHour!$B$20,Usage!$C$5:$C$11,0),MATCH(UsagePerHour!LJ$4,Usage!$D$3:$ABF$3,0)),"")</f>
        <v>16.020843240435365</v>
      </c>
      <c r="LK30" s="6">
        <f>IFERROR(INDEX(Sales!$D$5:$ABF$18,MATCH(UsagePerHour!$B30,Sales!$C$5:$C$18,0),MATCH(UsagePerHour!LK$4,Sales!$D$3:$ABF$3,0))/LK$2*INDEX(Usage!$D$5:$ABF$11,MATCH(UsagePerHour!$B$20,Usage!$C$5:$C$11,0),MATCH(UsagePerHour!LK$4,Usage!$D$3:$ABF$3,0)),"")</f>
        <v>36.853448382129166</v>
      </c>
      <c r="LL30" s="6">
        <f>IFERROR(INDEX(Sales!$D$5:$ABF$18,MATCH(UsagePerHour!$B30,Sales!$C$5:$C$18,0),MATCH(UsagePerHour!LL$4,Sales!$D$3:$ABF$3,0))/LL$2*INDEX(Usage!$D$5:$ABF$11,MATCH(UsagePerHour!$B$20,Usage!$C$5:$C$11,0),MATCH(UsagePerHour!LL$4,Usage!$D$3:$ABF$3,0)),"")</f>
        <v>340.77385186178196</v>
      </c>
      <c r="LM30" s="6">
        <f>IFERROR(INDEX(Sales!$D$5:$ABF$18,MATCH(UsagePerHour!$B30,Sales!$C$5:$C$18,0),MATCH(UsagePerHour!LM$4,Sales!$D$3:$ABF$3,0))/LM$2*INDEX(Usage!$D$5:$ABF$11,MATCH(UsagePerHour!$B$20,Usage!$C$5:$C$11,0),MATCH(UsagePerHour!LM$4,Usage!$D$3:$ABF$3,0)),"")</f>
        <v>34.721625291694444</v>
      </c>
      <c r="LN30" s="6">
        <f>IFERROR(INDEX(Sales!$D$5:$ABF$18,MATCH(UsagePerHour!$B30,Sales!$C$5:$C$18,0),MATCH(UsagePerHour!LN$4,Sales!$D$3:$ABF$3,0))/LN$2*INDEX(Usage!$D$5:$ABF$11,MATCH(UsagePerHour!$B$20,Usage!$C$5:$C$11,0),MATCH(UsagePerHour!LN$4,Usage!$D$3:$ABF$3,0)),"")</f>
        <v>27.951903190191498</v>
      </c>
      <c r="LO30" s="6">
        <f>IFERROR(INDEX(Sales!$D$5:$ABF$18,MATCH(UsagePerHour!$B30,Sales!$C$5:$C$18,0),MATCH(UsagePerHour!LO$4,Sales!$D$3:$ABF$3,0))/LO$2*INDEX(Usage!$D$5:$ABF$11,MATCH(UsagePerHour!$B$20,Usage!$C$5:$C$11,0),MATCH(UsagePerHour!LO$4,Usage!$D$3:$ABF$3,0)),"")</f>
        <v>8.4430886445046855</v>
      </c>
      <c r="LP30" s="6">
        <f>IFERROR(INDEX(Sales!$D$5:$ABF$18,MATCH(UsagePerHour!$B30,Sales!$C$5:$C$18,0),MATCH(UsagePerHour!LP$4,Sales!$D$3:$ABF$3,0))/LP$2*INDEX(Usage!$D$5:$ABF$11,MATCH(UsagePerHour!$B$20,Usage!$C$5:$C$11,0),MATCH(UsagePerHour!LP$4,Usage!$D$3:$ABF$3,0)),"")</f>
        <v>503.43453004781594</v>
      </c>
      <c r="LQ30" s="6">
        <f>IFERROR(INDEX(Sales!$D$5:$ABF$18,MATCH(UsagePerHour!$B30,Sales!$C$5:$C$18,0),MATCH(UsagePerHour!LQ$4,Sales!$D$3:$ABF$3,0))/LQ$2*INDEX(Usage!$D$5:$ABF$11,MATCH(UsagePerHour!$B$20,Usage!$C$5:$C$11,0),MATCH(UsagePerHour!LQ$4,Usage!$D$3:$ABF$3,0)),"")</f>
        <v>22.613954074339677</v>
      </c>
      <c r="LR30" s="6">
        <f>IFERROR(INDEX(Sales!$D$5:$ABF$18,MATCH(UsagePerHour!$B30,Sales!$C$5:$C$18,0),MATCH(UsagePerHour!LR$4,Sales!$D$3:$ABF$3,0))/LR$2*INDEX(Usage!$D$5:$ABF$11,MATCH(UsagePerHour!$B$20,Usage!$C$5:$C$11,0),MATCH(UsagePerHour!LR$4,Usage!$D$3:$ABF$3,0)),"")</f>
        <v>30.957528434735512</v>
      </c>
      <c r="LS30" s="6">
        <f>IFERROR(INDEX(Sales!$D$5:$ABF$18,MATCH(UsagePerHour!$B30,Sales!$C$5:$C$18,0),MATCH(UsagePerHour!LS$4,Sales!$D$3:$ABF$3,0))/LS$2*INDEX(Usage!$D$5:$ABF$11,MATCH(UsagePerHour!$B$20,Usage!$C$5:$C$11,0),MATCH(UsagePerHour!LS$4,Usage!$D$3:$ABF$3,0)),"")</f>
        <v>427.8060873327168</v>
      </c>
      <c r="LT30" s="6">
        <f>IFERROR(INDEX(Sales!$D$5:$ABF$18,MATCH(UsagePerHour!$B30,Sales!$C$5:$C$18,0),MATCH(UsagePerHour!LT$4,Sales!$D$3:$ABF$3,0))/LT$2*INDEX(Usage!$D$5:$ABF$11,MATCH(UsagePerHour!$B$20,Usage!$C$5:$C$11,0),MATCH(UsagePerHour!LT$4,Usage!$D$3:$ABF$3,0)),"")</f>
        <v>49.276065098161773</v>
      </c>
      <c r="LU30" s="6">
        <f>IFERROR(INDEX(Sales!$D$5:$ABF$18,MATCH(UsagePerHour!$B30,Sales!$C$5:$C$18,0),MATCH(UsagePerHour!LU$4,Sales!$D$3:$ABF$3,0))/LU$2*INDEX(Usage!$D$5:$ABF$11,MATCH(UsagePerHour!$B$20,Usage!$C$5:$C$11,0),MATCH(UsagePerHour!LU$4,Usage!$D$3:$ABF$3,0)),"")</f>
        <v>34.23603974587904</v>
      </c>
      <c r="LV30" s="6">
        <f>IFERROR(INDEX(Sales!$D$5:$ABF$18,MATCH(UsagePerHour!$B30,Sales!$C$5:$C$18,0),MATCH(UsagePerHour!LV$4,Sales!$D$3:$ABF$3,0))/LV$2*INDEX(Usage!$D$5:$ABF$11,MATCH(UsagePerHour!$B$20,Usage!$C$5:$C$11,0),MATCH(UsagePerHour!LV$4,Usage!$D$3:$ABF$3,0)),"")</f>
        <v>21.15202395209581</v>
      </c>
      <c r="LW30" s="6">
        <f>IFERROR(INDEX(Sales!$D$5:$ABF$18,MATCH(UsagePerHour!$B30,Sales!$C$5:$C$18,0),MATCH(UsagePerHour!LW$4,Sales!$D$3:$ABF$3,0))/LW$2*INDEX(Usage!$D$5:$ABF$11,MATCH(UsagePerHour!$B$20,Usage!$C$5:$C$11,0),MATCH(UsagePerHour!LW$4,Usage!$D$3:$ABF$3,0)),"")</f>
        <v>29.067145421903049</v>
      </c>
      <c r="LX30" s="6">
        <f>IFERROR(INDEX(Sales!$D$5:$ABF$18,MATCH(UsagePerHour!$B30,Sales!$C$5:$C$18,0),MATCH(UsagePerHour!LX$4,Sales!$D$3:$ABF$3,0))/LX$2*INDEX(Usage!$D$5:$ABF$11,MATCH(UsagePerHour!$B$20,Usage!$C$5:$C$11,0),MATCH(UsagePerHour!LX$4,Usage!$D$3:$ABF$3,0)),"")</f>
        <v>19.87004614706769</v>
      </c>
      <c r="LY30" s="6">
        <f>IFERROR(INDEX(Sales!$D$5:$ABF$18,MATCH(UsagePerHour!$B30,Sales!$C$5:$C$18,0),MATCH(UsagePerHour!LY$4,Sales!$D$3:$ABF$3,0))/LY$2*INDEX(Usage!$D$5:$ABF$11,MATCH(UsagePerHour!$B$20,Usage!$C$5:$C$11,0),MATCH(UsagePerHour!LY$4,Usage!$D$3:$ABF$3,0)),"")</f>
        <v>32.474268136868119</v>
      </c>
      <c r="LZ30" s="6">
        <f>IFERROR(INDEX(Sales!$D$5:$ABF$18,MATCH(UsagePerHour!$B30,Sales!$C$5:$C$18,0),MATCH(UsagePerHour!LZ$4,Sales!$D$3:$ABF$3,0))/LZ$2*INDEX(Usage!$D$5:$ABF$11,MATCH(UsagePerHour!$B$20,Usage!$C$5:$C$11,0),MATCH(UsagePerHour!LZ$4,Usage!$D$3:$ABF$3,0)),"")</f>
        <v>362.72564503768041</v>
      </c>
      <c r="MA30" s="6">
        <f>IFERROR(INDEX(Sales!$D$5:$ABF$18,MATCH(UsagePerHour!$B30,Sales!$C$5:$C$18,0),MATCH(UsagePerHour!MA$4,Sales!$D$3:$ABF$3,0))/MA$2*INDEX(Usage!$D$5:$ABF$11,MATCH(UsagePerHour!$B$20,Usage!$C$5:$C$11,0),MATCH(UsagePerHour!MA$4,Usage!$D$3:$ABF$3,0)),"")</f>
        <v>18.237209151105958</v>
      </c>
      <c r="MB30" s="6">
        <f>IFERROR(INDEX(Sales!$D$5:$ABF$18,MATCH(UsagePerHour!$B30,Sales!$C$5:$C$18,0),MATCH(UsagePerHour!MB$4,Sales!$D$3:$ABF$3,0))/MB$2*INDEX(Usage!$D$5:$ABF$11,MATCH(UsagePerHour!$B$20,Usage!$C$5:$C$11,0),MATCH(UsagePerHour!MB$4,Usage!$D$3:$ABF$3,0)),"")</f>
        <v>41.575439732546229</v>
      </c>
      <c r="MC30" s="6">
        <f>IFERROR(INDEX(Sales!$D$5:$ABF$18,MATCH(UsagePerHour!$B30,Sales!$C$5:$C$18,0),MATCH(UsagePerHour!MC$4,Sales!$D$3:$ABF$3,0))/MC$2*INDEX(Usage!$D$5:$ABF$11,MATCH(UsagePerHour!$B$20,Usage!$C$5:$C$11,0),MATCH(UsagePerHour!MC$4,Usage!$D$3:$ABF$3,0)),"")</f>
        <v>6.575388479962613</v>
      </c>
      <c r="MD30" s="6">
        <f>IFERROR(INDEX(Sales!$D$5:$ABF$18,MATCH(UsagePerHour!$B30,Sales!$C$5:$C$18,0),MATCH(UsagePerHour!MD$4,Sales!$D$3:$ABF$3,0))/MD$2*INDEX(Usage!$D$5:$ABF$11,MATCH(UsagePerHour!$B$20,Usage!$C$5:$C$11,0),MATCH(UsagePerHour!MD$4,Usage!$D$3:$ABF$3,0)),"")</f>
        <v>71.885884818986042</v>
      </c>
      <c r="ME30" s="6">
        <f>IFERROR(INDEX(Sales!$D$5:$ABF$18,MATCH(UsagePerHour!$B30,Sales!$C$5:$C$18,0),MATCH(UsagePerHour!ME$4,Sales!$D$3:$ABF$3,0))/ME$2*INDEX(Usage!$D$5:$ABF$11,MATCH(UsagePerHour!$B$20,Usage!$C$5:$C$11,0),MATCH(UsagePerHour!ME$4,Usage!$D$3:$ABF$3,0)),"")</f>
        <v>33.673452370363783</v>
      </c>
      <c r="MF30" s="6">
        <f>IFERROR(INDEX(Sales!$D$5:$ABF$18,MATCH(UsagePerHour!$B30,Sales!$C$5:$C$18,0),MATCH(UsagePerHour!MF$4,Sales!$D$3:$ABF$3,0))/MF$2*INDEX(Usage!$D$5:$ABF$11,MATCH(UsagePerHour!$B$20,Usage!$C$5:$C$11,0),MATCH(UsagePerHour!MF$4,Usage!$D$3:$ABF$3,0)),"")</f>
        <v>20.914846854631051</v>
      </c>
      <c r="MG30" s="6">
        <f>IFERROR(INDEX(Sales!$D$5:$ABF$18,MATCH(UsagePerHour!$B30,Sales!$C$5:$C$18,0),MATCH(UsagePerHour!MG$4,Sales!$D$3:$ABF$3,0))/MG$2*INDEX(Usage!$D$5:$ABF$11,MATCH(UsagePerHour!$B$20,Usage!$C$5:$C$11,0),MATCH(UsagePerHour!MG$4,Usage!$D$3:$ABF$3,0)),"")</f>
        <v>275.60499367355544</v>
      </c>
      <c r="MH30" s="6">
        <f>IFERROR(INDEX(Sales!$D$5:$ABF$18,MATCH(UsagePerHour!$B30,Sales!$C$5:$C$18,0),MATCH(UsagePerHour!MH$4,Sales!$D$3:$ABF$3,0))/MH$2*INDEX(Usage!$D$5:$ABF$11,MATCH(UsagePerHour!$B$20,Usage!$C$5:$C$11,0),MATCH(UsagePerHour!MH$4,Usage!$D$3:$ABF$3,0)),"")</f>
        <v>54.577544423906737</v>
      </c>
      <c r="MI30" s="6">
        <f>IFERROR(INDEX(Sales!$D$5:$ABF$18,MATCH(UsagePerHour!$B30,Sales!$C$5:$C$18,0),MATCH(UsagePerHour!MI$4,Sales!$D$3:$ABF$3,0))/MI$2*INDEX(Usage!$D$5:$ABF$11,MATCH(UsagePerHour!$B$20,Usage!$C$5:$C$11,0),MATCH(UsagePerHour!MI$4,Usage!$D$3:$ABF$3,0)),"")</f>
        <v>42.940480662924124</v>
      </c>
      <c r="MJ30" s="6">
        <f>IFERROR(INDEX(Sales!$D$5:$ABF$18,MATCH(UsagePerHour!$B30,Sales!$C$5:$C$18,0),MATCH(UsagePerHour!MJ$4,Sales!$D$3:$ABF$3,0))/MJ$2*INDEX(Usage!$D$5:$ABF$11,MATCH(UsagePerHour!$B$20,Usage!$C$5:$C$11,0),MATCH(UsagePerHour!MJ$4,Usage!$D$3:$ABF$3,0)),"")</f>
        <v>21.537080234144625</v>
      </c>
      <c r="MK30" s="6">
        <f>IFERROR(INDEX(Sales!$D$5:$ABF$18,MATCH(UsagePerHour!$B30,Sales!$C$5:$C$18,0),MATCH(UsagePerHour!MK$4,Sales!$D$3:$ABF$3,0))/MK$2*INDEX(Usage!$D$5:$ABF$11,MATCH(UsagePerHour!$B$20,Usage!$C$5:$C$11,0),MATCH(UsagePerHour!MK$4,Usage!$D$3:$ABF$3,0)),"")</f>
        <v>88.688235851845249</v>
      </c>
      <c r="ML30" s="6">
        <f>IFERROR(INDEX(Sales!$D$5:$ABF$18,MATCH(UsagePerHour!$B30,Sales!$C$5:$C$18,0),MATCH(UsagePerHour!ML$4,Sales!$D$3:$ABF$3,0))/ML$2*INDEX(Usage!$D$5:$ABF$11,MATCH(UsagePerHour!$B$20,Usage!$C$5:$C$11,0),MATCH(UsagePerHour!ML$4,Usage!$D$3:$ABF$3,0)),"")</f>
        <v>34.941201385112898</v>
      </c>
      <c r="MM30" s="6">
        <f>IFERROR(INDEX(Sales!$D$5:$ABF$18,MATCH(UsagePerHour!$B30,Sales!$C$5:$C$18,0),MATCH(UsagePerHour!MM$4,Sales!$D$3:$ABF$3,0))/MM$2*INDEX(Usage!$D$5:$ABF$11,MATCH(UsagePerHour!$B$20,Usage!$C$5:$C$11,0),MATCH(UsagePerHour!MM$4,Usage!$D$3:$ABF$3,0)),"")</f>
        <v>33.575558681043915</v>
      </c>
      <c r="MN30" s="6">
        <f>IFERROR(INDEX(Sales!$D$5:$ABF$18,MATCH(UsagePerHour!$B30,Sales!$C$5:$C$18,0),MATCH(UsagePerHour!MN$4,Sales!$D$3:$ABF$3,0))/MN$2*INDEX(Usage!$D$5:$ABF$11,MATCH(UsagePerHour!$B$20,Usage!$C$5:$C$11,0),MATCH(UsagePerHour!MN$4,Usage!$D$3:$ABF$3,0)),"")</f>
        <v>352.09340439351206</v>
      </c>
      <c r="MO30" s="6">
        <f>IFERROR(INDEX(Sales!$D$5:$ABF$18,MATCH(UsagePerHour!$B30,Sales!$C$5:$C$18,0),MATCH(UsagePerHour!MO$4,Sales!$D$3:$ABF$3,0))/MO$2*INDEX(Usage!$D$5:$ABF$11,MATCH(UsagePerHour!$B$20,Usage!$C$5:$C$11,0),MATCH(UsagePerHour!MO$4,Usage!$D$3:$ABF$3,0)),"")</f>
        <v>49.276065098161773</v>
      </c>
      <c r="MP30" s="6">
        <f>IFERROR(INDEX(Sales!$D$5:$ABF$18,MATCH(UsagePerHour!$B30,Sales!$C$5:$C$18,0),MATCH(UsagePerHour!MP$4,Sales!$D$3:$ABF$3,0))/MP$2*INDEX(Usage!$D$5:$ABF$11,MATCH(UsagePerHour!$B$20,Usage!$C$5:$C$11,0),MATCH(UsagePerHour!MP$4,Usage!$D$3:$ABF$3,0)),"")</f>
        <v>34.23603974587904</v>
      </c>
      <c r="MQ30" s="6">
        <f>IFERROR(INDEX(Sales!$D$5:$ABF$18,MATCH(UsagePerHour!$B30,Sales!$C$5:$C$18,0),MATCH(UsagePerHour!MQ$4,Sales!$D$3:$ABF$3,0))/MQ$2*INDEX(Usage!$D$5:$ABF$11,MATCH(UsagePerHour!$B$20,Usage!$C$5:$C$11,0),MATCH(UsagePerHour!MQ$4,Usage!$D$3:$ABF$3,0)),"")</f>
        <v>21.15202395209581</v>
      </c>
      <c r="MR30" s="6">
        <f>IFERROR(INDEX(Sales!$D$5:$ABF$18,MATCH(UsagePerHour!$B30,Sales!$C$5:$C$18,0),MATCH(UsagePerHour!MR$4,Sales!$D$3:$ABF$3,0))/MR$2*INDEX(Usage!$D$5:$ABF$11,MATCH(UsagePerHour!$B$20,Usage!$C$5:$C$11,0),MATCH(UsagePerHour!MR$4,Usage!$D$3:$ABF$3,0)),"")</f>
        <v>29.067145421903049</v>
      </c>
      <c r="MS30" s="6">
        <f>IFERROR(INDEX(Sales!$D$5:$ABF$18,MATCH(UsagePerHour!$B30,Sales!$C$5:$C$18,0),MATCH(UsagePerHour!MS$4,Sales!$D$3:$ABF$3,0))/MS$2*INDEX(Usage!$D$5:$ABF$11,MATCH(UsagePerHour!$B$20,Usage!$C$5:$C$11,0),MATCH(UsagePerHour!MS$4,Usage!$D$3:$ABF$3,0)),"")</f>
        <v>32.34492361222442</v>
      </c>
      <c r="MT30" s="6">
        <f>IFERROR(INDEX(Sales!$D$5:$ABF$18,MATCH(UsagePerHour!$B30,Sales!$C$5:$C$18,0),MATCH(UsagePerHour!MT$4,Sales!$D$3:$ABF$3,0))/MT$2*INDEX(Usage!$D$5:$ABF$11,MATCH(UsagePerHour!$B$20,Usage!$C$5:$C$11,0),MATCH(UsagePerHour!MT$4,Usage!$D$3:$ABF$3,0)),"")</f>
        <v>34.662004570631147</v>
      </c>
      <c r="MU30" s="6">
        <f>IFERROR(INDEX(Sales!$D$5:$ABF$18,MATCH(UsagePerHour!$B30,Sales!$C$5:$C$18,0),MATCH(UsagePerHour!MU$4,Sales!$D$3:$ABF$3,0))/MU$2*INDEX(Usage!$D$5:$ABF$11,MATCH(UsagePerHour!$B$20,Usage!$C$5:$C$11,0),MATCH(UsagePerHour!MU$4,Usage!$D$3:$ABF$3,0)),"")</f>
        <v>313.26854301733221</v>
      </c>
      <c r="MV30" s="6">
        <f>IFERROR(INDEX(Sales!$D$5:$ABF$18,MATCH(UsagePerHour!$B30,Sales!$C$5:$C$18,0),MATCH(UsagePerHour!MV$4,Sales!$D$3:$ABF$3,0))/MV$2*INDEX(Usage!$D$5:$ABF$11,MATCH(UsagePerHour!$B$20,Usage!$C$5:$C$11,0),MATCH(UsagePerHour!MV$4,Usage!$D$3:$ABF$3,0)),"")</f>
        <v>49.096813005143275</v>
      </c>
      <c r="MW30" s="6">
        <f>IFERROR(INDEX(Sales!$D$5:$ABF$18,MATCH(UsagePerHour!$B30,Sales!$C$5:$C$18,0),MATCH(UsagePerHour!MW$4,Sales!$D$3:$ABF$3,0))/MW$2*INDEX(Usage!$D$5:$ABF$11,MATCH(UsagePerHour!$B$20,Usage!$C$5:$C$11,0),MATCH(UsagePerHour!MW$4,Usage!$D$3:$ABF$3,0)),"")</f>
        <v>26.297852104303715</v>
      </c>
      <c r="MX30" s="6">
        <f>IFERROR(INDEX(Sales!$D$5:$ABF$18,MATCH(UsagePerHour!$B30,Sales!$C$5:$C$18,0),MATCH(UsagePerHour!MX$4,Sales!$D$3:$ABF$3,0))/MX$2*INDEX(Usage!$D$5:$ABF$11,MATCH(UsagePerHour!$B$20,Usage!$C$5:$C$11,0),MATCH(UsagePerHour!MX$4,Usage!$D$3:$ABF$3,0)),"")</f>
        <v>15.758838161097978</v>
      </c>
      <c r="MY30" s="6">
        <f>IFERROR(INDEX(Sales!$D$5:$ABF$18,MATCH(UsagePerHour!$B30,Sales!$C$5:$C$18,0),MATCH(UsagePerHour!MY$4,Sales!$D$3:$ABF$3,0))/MY$2*INDEX(Usage!$D$5:$ABF$11,MATCH(UsagePerHour!$B$20,Usage!$C$5:$C$11,0),MATCH(UsagePerHour!MY$4,Usage!$D$3:$ABF$3,0)),"")</f>
        <v>54.214530106035738</v>
      </c>
      <c r="MZ30" s="6">
        <f>IFERROR(INDEX(Sales!$D$5:$ABF$18,MATCH(UsagePerHour!$B30,Sales!$C$5:$C$18,0),MATCH(UsagePerHour!MZ$4,Sales!$D$3:$ABF$3,0))/MZ$2*INDEX(Usage!$D$5:$ABF$11,MATCH(UsagePerHour!$B$20,Usage!$C$5:$C$11,0),MATCH(UsagePerHour!MZ$4,Usage!$D$3:$ABF$3,0)),"")</f>
        <v>24.776859027917833</v>
      </c>
      <c r="NA30" s="6">
        <f>IFERROR(INDEX(Sales!$D$5:$ABF$18,MATCH(UsagePerHour!$B30,Sales!$C$5:$C$18,0),MATCH(UsagePerHour!NA$4,Sales!$D$3:$ABF$3,0))/NA$2*INDEX(Usage!$D$5:$ABF$11,MATCH(UsagePerHour!$B$20,Usage!$C$5:$C$11,0),MATCH(UsagePerHour!NA$4,Usage!$D$3:$ABF$3,0)),"")</f>
        <v>27.784399346236803</v>
      </c>
      <c r="NB30" s="6">
        <f>IFERROR(INDEX(Sales!$D$5:$ABF$18,MATCH(UsagePerHour!$B30,Sales!$C$5:$C$18,0),MATCH(UsagePerHour!NB$4,Sales!$D$3:$ABF$3,0))/NB$2*INDEX(Usage!$D$5:$ABF$11,MATCH(UsagePerHour!$B$20,Usage!$C$5:$C$11,0),MATCH(UsagePerHour!NB$4,Usage!$D$3:$ABF$3,0)),"")</f>
        <v>339.3016554868982</v>
      </c>
      <c r="NC30" s="6">
        <f>IFERROR(INDEX(Sales!$D$5:$ABF$18,MATCH(UsagePerHour!$B30,Sales!$C$5:$C$18,0),MATCH(UsagePerHour!NC$4,Sales!$D$3:$ABF$3,0))/NC$2*INDEX(Usage!$D$5:$ABF$11,MATCH(UsagePerHour!$B$20,Usage!$C$5:$C$11,0),MATCH(UsagePerHour!NC$4,Usage!$D$3:$ABF$3,0)),"")</f>
        <v>15.575003249707526</v>
      </c>
      <c r="ND30" s="6">
        <f>IFERROR(INDEX(Sales!$D$5:$ABF$18,MATCH(UsagePerHour!$B30,Sales!$C$5:$C$18,0),MATCH(UsagePerHour!ND$4,Sales!$D$3:$ABF$3,0))/ND$2*INDEX(Usage!$D$5:$ABF$11,MATCH(UsagePerHour!$B$20,Usage!$C$5:$C$11,0),MATCH(UsagePerHour!ND$4,Usage!$D$3:$ABF$3,0)),"")</f>
        <v>52.304528982257224</v>
      </c>
      <c r="NE30" s="6">
        <f>IFERROR(INDEX(Sales!$D$5:$ABF$18,MATCH(UsagePerHour!$B30,Sales!$C$5:$C$18,0),MATCH(UsagePerHour!NE$4,Sales!$D$3:$ABF$3,0))/NE$2*INDEX(Usage!$D$5:$ABF$11,MATCH(UsagePerHour!$B$20,Usage!$C$5:$C$11,0),MATCH(UsagePerHour!NE$4,Usage!$D$3:$ABF$3,0)),"")</f>
        <v>27.810980846431924</v>
      </c>
      <c r="NF30" s="6">
        <f>IFERROR(INDEX(Sales!$D$5:$ABF$18,MATCH(UsagePerHour!$B30,Sales!$C$5:$C$18,0),MATCH(UsagePerHour!NF$4,Sales!$D$3:$ABF$3,0))/NF$2*INDEX(Usage!$D$5:$ABF$11,MATCH(UsagePerHour!$B$20,Usage!$C$5:$C$11,0),MATCH(UsagePerHour!NF$4,Usage!$D$3:$ABF$3,0)),"")</f>
        <v>34.652414017460494</v>
      </c>
      <c r="NG30" s="6">
        <f>IFERROR(INDEX(Sales!$D$5:$ABF$18,MATCH(UsagePerHour!$B30,Sales!$C$5:$C$18,0),MATCH(UsagePerHour!NG$4,Sales!$D$3:$ABF$3,0))/NG$2*INDEX(Usage!$D$5:$ABF$11,MATCH(UsagePerHour!$B$20,Usage!$C$5:$C$11,0),MATCH(UsagePerHour!NG$4,Usage!$D$3:$ABF$3,0)),"")</f>
        <v>45.954683723561217</v>
      </c>
      <c r="NH30" s="6">
        <f>IFERROR(INDEX(Sales!$D$5:$ABF$18,MATCH(UsagePerHour!$B30,Sales!$C$5:$C$18,0),MATCH(UsagePerHour!NH$4,Sales!$D$3:$ABF$3,0))/NH$2*INDEX(Usage!$D$5:$ABF$11,MATCH(UsagePerHour!$B$20,Usage!$C$5:$C$11,0),MATCH(UsagePerHour!NH$4,Usage!$D$3:$ABF$3,0)),"")</f>
        <v>38.959808536545545</v>
      </c>
      <c r="NI30" s="6">
        <f>IFERROR(INDEX(Sales!$D$5:$ABF$18,MATCH(UsagePerHour!$B30,Sales!$C$5:$C$18,0),MATCH(UsagePerHour!NI$4,Sales!$D$3:$ABF$3,0))/NI$2*INDEX(Usage!$D$5:$ABF$11,MATCH(UsagePerHour!$B$20,Usage!$C$5:$C$11,0),MATCH(UsagePerHour!NI$4,Usage!$D$3:$ABF$3,0)),"")</f>
        <v>325.78587330062464</v>
      </c>
      <c r="NJ30" s="6">
        <f>IFERROR(INDEX(Sales!$D$5:$ABF$18,MATCH(UsagePerHour!$B30,Sales!$C$5:$C$18,0),MATCH(UsagePerHour!NJ$4,Sales!$D$3:$ABF$3,0))/NJ$2*INDEX(Usage!$D$5:$ABF$11,MATCH(UsagePerHour!$B$20,Usage!$C$5:$C$11,0),MATCH(UsagePerHour!NJ$4,Usage!$D$3:$ABF$3,0)),"")</f>
        <v>37.236579436694548</v>
      </c>
      <c r="NK30" s="6">
        <f>IFERROR(INDEX(Sales!$D$5:$ABF$18,MATCH(UsagePerHour!$B30,Sales!$C$5:$C$18,0),MATCH(UsagePerHour!NK$4,Sales!$D$3:$ABF$3,0))/NK$2*INDEX(Usage!$D$5:$ABF$11,MATCH(UsagePerHour!$B$20,Usage!$C$5:$C$11,0),MATCH(UsagePerHour!NK$4,Usage!$D$3:$ABF$3,0)),"")</f>
        <v>24.141499658823829</v>
      </c>
      <c r="NL30" s="6">
        <f>IFERROR(INDEX(Sales!$D$5:$ABF$18,MATCH(UsagePerHour!$B30,Sales!$C$5:$C$18,0),MATCH(UsagePerHour!NL$4,Sales!$D$3:$ABF$3,0))/NL$2*INDEX(Usage!$D$5:$ABF$11,MATCH(UsagePerHour!$B$20,Usage!$C$5:$C$11,0),MATCH(UsagePerHour!NL$4,Usage!$D$3:$ABF$3,0)),"")</f>
        <v>16.918832850830412</v>
      </c>
      <c r="NM30" s="6">
        <f>IFERROR(INDEX(Sales!$D$5:$ABF$18,MATCH(UsagePerHour!$B30,Sales!$C$5:$C$18,0),MATCH(UsagePerHour!NM$4,Sales!$D$3:$ABF$3,0))/NM$2*INDEX(Usage!$D$5:$ABF$11,MATCH(UsagePerHour!$B$20,Usage!$C$5:$C$11,0),MATCH(UsagePerHour!NM$4,Usage!$D$3:$ABF$3,0)),"")</f>
        <v>47.458244401531317</v>
      </c>
      <c r="NN30" s="6">
        <f>IFERROR(INDEX(Sales!$D$5:$ABF$18,MATCH(UsagePerHour!$B30,Sales!$C$5:$C$18,0),MATCH(UsagePerHour!NN$4,Sales!$D$3:$ABF$3,0))/NN$2*INDEX(Usage!$D$5:$ABF$11,MATCH(UsagePerHour!$B$20,Usage!$C$5:$C$11,0),MATCH(UsagePerHour!NN$4,Usage!$D$3:$ABF$3,0)),"")</f>
        <v>46.774004843427306</v>
      </c>
      <c r="NO30" s="6">
        <f>IFERROR(INDEX(Sales!$D$5:$ABF$18,MATCH(UsagePerHour!$B30,Sales!$C$5:$C$18,0),MATCH(UsagePerHour!NO$4,Sales!$D$3:$ABF$3,0))/NO$2*INDEX(Usage!$D$5:$ABF$11,MATCH(UsagePerHour!$B$20,Usage!$C$5:$C$11,0),MATCH(UsagePerHour!NO$4,Usage!$D$3:$ABF$3,0)),"")</f>
        <v>23.445221919461613</v>
      </c>
      <c r="NP30" s="6">
        <f>IFERROR(INDEX(Sales!$D$5:$ABF$18,MATCH(UsagePerHour!$B30,Sales!$C$5:$C$18,0),MATCH(UsagePerHour!NP$4,Sales!$D$3:$ABF$3,0))/NP$2*INDEX(Usage!$D$5:$ABF$11,MATCH(UsagePerHour!$B$20,Usage!$C$5:$C$11,0),MATCH(UsagePerHour!NP$4,Usage!$D$3:$ABF$3,0)),"")</f>
        <v>439.64792888786769</v>
      </c>
      <c r="NQ30" s="6">
        <f>IFERROR(INDEX(Sales!$D$5:$ABF$18,MATCH(UsagePerHour!$B30,Sales!$C$5:$C$18,0),MATCH(UsagePerHour!NQ$4,Sales!$D$3:$ABF$3,0))/NQ$2*INDEX(Usage!$D$5:$ABF$11,MATCH(UsagePerHour!$B$20,Usage!$C$5:$C$11,0),MATCH(UsagePerHour!NQ$4,Usage!$D$3:$ABF$3,0)),"")</f>
        <v>16.120416827479737</v>
      </c>
      <c r="NR30" s="6">
        <f>IFERROR(INDEX(Sales!$D$5:$ABF$18,MATCH(UsagePerHour!$B30,Sales!$C$5:$C$18,0),MATCH(UsagePerHour!NR$4,Sales!$D$3:$ABF$3,0))/NR$2*INDEX(Usage!$D$5:$ABF$11,MATCH(UsagePerHour!$B$20,Usage!$C$5:$C$11,0),MATCH(UsagePerHour!NR$4,Usage!$D$3:$ABF$3,0)),"")</f>
        <v>38.813770341459254</v>
      </c>
      <c r="NS30" s="6">
        <f>IFERROR(INDEX(Sales!$D$5:$ABF$18,MATCH(UsagePerHour!$B30,Sales!$C$5:$C$18,0),MATCH(UsagePerHour!NS$4,Sales!$D$3:$ABF$3,0))/NS$2*INDEX(Usage!$D$5:$ABF$11,MATCH(UsagePerHour!$B$20,Usage!$C$5:$C$11,0),MATCH(UsagePerHour!NS$4,Usage!$D$3:$ABF$3,0)),"")</f>
        <v>36.363907531692767</v>
      </c>
      <c r="NT30" s="6">
        <f>IFERROR(INDEX(Sales!$D$5:$ABF$18,MATCH(UsagePerHour!$B30,Sales!$C$5:$C$18,0),MATCH(UsagePerHour!NT$4,Sales!$D$3:$ABF$3,0))/NT$2*INDEX(Usage!$D$5:$ABF$11,MATCH(UsagePerHour!$B$20,Usage!$C$5:$C$11,0),MATCH(UsagePerHour!NT$4,Usage!$D$3:$ABF$3,0)),"")</f>
        <v>56.506957507750592</v>
      </c>
      <c r="NU30" s="6">
        <f>IFERROR(INDEX(Sales!$D$5:$ABF$18,MATCH(UsagePerHour!$B30,Sales!$C$5:$C$18,0),MATCH(UsagePerHour!NU$4,Sales!$D$3:$ABF$3,0))/NU$2*INDEX(Usage!$D$5:$ABF$11,MATCH(UsagePerHour!$B$20,Usage!$C$5:$C$11,0),MATCH(UsagePerHour!NU$4,Usage!$D$3:$ABF$3,0)),"")</f>
        <v>41.459339154254408</v>
      </c>
      <c r="NV30" s="6">
        <f>IFERROR(INDEX(Sales!$D$5:$ABF$18,MATCH(UsagePerHour!$B30,Sales!$C$5:$C$18,0),MATCH(UsagePerHour!NV$4,Sales!$D$3:$ABF$3,0))/NV$2*INDEX(Usage!$D$5:$ABF$11,MATCH(UsagePerHour!$B$20,Usage!$C$5:$C$11,0),MATCH(UsagePerHour!NV$4,Usage!$D$3:$ABF$3,0)),"")</f>
        <v>25.688562801028176</v>
      </c>
      <c r="NW30" s="6">
        <f>IFERROR(INDEX(Sales!$D$5:$ABF$18,MATCH(UsagePerHour!$B30,Sales!$C$5:$C$18,0),MATCH(UsagePerHour!NW$4,Sales!$D$3:$ABF$3,0))/NW$2*INDEX(Usage!$D$5:$ABF$11,MATCH(UsagePerHour!$B$20,Usage!$C$5:$C$11,0),MATCH(UsagePerHour!NW$4,Usage!$D$3:$ABF$3,0)),"")</f>
        <v>219.52647222869408</v>
      </c>
      <c r="NX30" s="6">
        <f>IFERROR(INDEX(Sales!$D$5:$ABF$18,MATCH(UsagePerHour!$B30,Sales!$C$5:$C$18,0),MATCH(UsagePerHour!NX$4,Sales!$D$3:$ABF$3,0))/NX$2*INDEX(Usage!$D$5:$ABF$11,MATCH(UsagePerHour!$B$20,Usage!$C$5:$C$11,0),MATCH(UsagePerHour!NX$4,Usage!$D$3:$ABF$3,0)),"")</f>
        <v>39.329385186939916</v>
      </c>
      <c r="NY30" s="6">
        <f>IFERROR(INDEX(Sales!$D$5:$ABF$18,MATCH(UsagePerHour!$B30,Sales!$C$5:$C$18,0),MATCH(UsagePerHour!NY$4,Sales!$D$3:$ABF$3,0))/NY$2*INDEX(Usage!$D$5:$ABF$11,MATCH(UsagePerHour!$B$20,Usage!$C$5:$C$11,0),MATCH(UsagePerHour!NY$4,Usage!$D$3:$ABF$3,0)),"")</f>
        <v>37.185301940695496</v>
      </c>
      <c r="NZ30" s="6">
        <f>IFERROR(INDEX(Sales!$D$5:$ABF$18,MATCH(UsagePerHour!$B30,Sales!$C$5:$C$18,0),MATCH(UsagePerHour!NZ$4,Sales!$D$3:$ABF$3,0))/NZ$2*INDEX(Usage!$D$5:$ABF$11,MATCH(UsagePerHour!$B$20,Usage!$C$5:$C$11,0),MATCH(UsagePerHour!NZ$4,Usage!$D$3:$ABF$3,0)),"")</f>
        <v>13.370877722589817</v>
      </c>
      <c r="OA30" s="6">
        <f>IFERROR(INDEX(Sales!$D$5:$ABF$18,MATCH(UsagePerHour!$B30,Sales!$C$5:$C$18,0),MATCH(UsagePerHour!OA$4,Sales!$D$3:$ABF$3,0))/OA$2*INDEX(Usage!$D$5:$ABF$11,MATCH(UsagePerHour!$B$20,Usage!$C$5:$C$11,0),MATCH(UsagePerHour!OA$4,Usage!$D$3:$ABF$3,0)),"")</f>
        <v>93.176143936028424</v>
      </c>
      <c r="OB30" s="6">
        <f>IFERROR(INDEX(Sales!$D$5:$ABF$18,MATCH(UsagePerHour!$B30,Sales!$C$5:$C$18,0),MATCH(UsagePerHour!OB$4,Sales!$D$3:$ABF$3,0))/OB$2*INDEX(Usage!$D$5:$ABF$11,MATCH(UsagePerHour!$B$20,Usage!$C$5:$C$11,0),MATCH(UsagePerHour!OB$4,Usage!$D$3:$ABF$3,0)),"")</f>
        <v>41.202355255608076</v>
      </c>
      <c r="OC30" s="6">
        <f>IFERROR(INDEX(Sales!$D$5:$ABF$18,MATCH(UsagePerHour!$B30,Sales!$C$5:$C$18,0),MATCH(UsagePerHour!OC$4,Sales!$D$3:$ABF$3,0))/OC$2*INDEX(Usage!$D$5:$ABF$11,MATCH(UsagePerHour!$B$20,Usage!$C$5:$C$11,0),MATCH(UsagePerHour!OC$4,Usage!$D$3:$ABF$3,0)),"")</f>
        <v>41.255552714117741</v>
      </c>
      <c r="OD30" s="6">
        <f>IFERROR(INDEX(Sales!$D$5:$ABF$18,MATCH(UsagePerHour!$B30,Sales!$C$5:$C$18,0),MATCH(UsagePerHour!OD$4,Sales!$D$3:$ABF$3,0))/OD$2*INDEX(Usage!$D$5:$ABF$11,MATCH(UsagePerHour!$B$20,Usage!$C$5:$C$11,0),MATCH(UsagePerHour!OD$4,Usage!$D$3:$ABF$3,0)),"")</f>
        <v>305.07303040361512</v>
      </c>
      <c r="OE30" s="6">
        <f>IFERROR(INDEX(Sales!$D$5:$ABF$18,MATCH(UsagePerHour!$B30,Sales!$C$5:$C$18,0),MATCH(UsagePerHour!OE$4,Sales!$D$3:$ABF$3,0))/OE$2*INDEX(Usage!$D$5:$ABF$11,MATCH(UsagePerHour!$B$20,Usage!$C$5:$C$11,0),MATCH(UsagePerHour!OE$4,Usage!$D$3:$ABF$3,0)),"")</f>
        <v>29.155990640087673</v>
      </c>
      <c r="OF30" s="6">
        <f>IFERROR(INDEX(Sales!$D$5:$ABF$18,MATCH(UsagePerHour!$B30,Sales!$C$5:$C$18,0),MATCH(UsagePerHour!OF$4,Sales!$D$3:$ABF$3,0))/OF$2*INDEX(Usage!$D$5:$ABF$11,MATCH(UsagePerHour!$B$20,Usage!$C$5:$C$11,0),MATCH(UsagePerHour!OF$4,Usage!$D$3:$ABF$3,0)),"")</f>
        <v>24.645368706858122</v>
      </c>
      <c r="OG30" s="6">
        <f>IFERROR(INDEX(Sales!$D$5:$ABF$18,MATCH(UsagePerHour!$B30,Sales!$C$5:$C$18,0),MATCH(UsagePerHour!OG$4,Sales!$D$3:$ABF$3,0))/OG$2*INDEX(Usage!$D$5:$ABF$11,MATCH(UsagePerHour!$B$20,Usage!$C$5:$C$11,0),MATCH(UsagePerHour!OG$4,Usage!$D$3:$ABF$3,0)),"")</f>
        <v>16.465520007129488</v>
      </c>
      <c r="OH30" s="6">
        <f>IFERROR(INDEX(Sales!$D$5:$ABF$18,MATCH(UsagePerHour!$B30,Sales!$C$5:$C$18,0),MATCH(UsagePerHour!OH$4,Sales!$D$3:$ABF$3,0))/OH$2*INDEX(Usage!$D$5:$ABF$11,MATCH(UsagePerHour!$B$20,Usage!$C$5:$C$11,0),MATCH(UsagePerHour!OH$4,Usage!$D$3:$ABF$3,0)),"")</f>
        <v>67.043315320047711</v>
      </c>
      <c r="OI30" s="6">
        <f>IFERROR(INDEX(Sales!$D$5:$ABF$18,MATCH(UsagePerHour!$B30,Sales!$C$5:$C$18,0),MATCH(UsagePerHour!OI$4,Sales!$D$3:$ABF$3,0))/OI$2*INDEX(Usage!$D$5:$ABF$11,MATCH(UsagePerHour!$B$20,Usage!$C$5:$C$11,0),MATCH(UsagePerHour!OI$4,Usage!$D$3:$ABF$3,0)),"")</f>
        <v>29.053373552547583</v>
      </c>
      <c r="OJ30" s="6">
        <f>IFERROR(INDEX(Sales!$D$5:$ABF$18,MATCH(UsagePerHour!$B30,Sales!$C$5:$C$18,0),MATCH(UsagePerHour!OJ$4,Sales!$D$3:$ABF$3,0))/OJ$2*INDEX(Usage!$D$5:$ABF$11,MATCH(UsagePerHour!$B$20,Usage!$C$5:$C$11,0),MATCH(UsagePerHour!OJ$4,Usage!$D$3:$ABF$3,0)),"")</f>
        <v>19.987821579303315</v>
      </c>
      <c r="OK30" s="6">
        <f>IFERROR(INDEX(Sales!$D$5:$ABF$18,MATCH(UsagePerHour!$B30,Sales!$C$5:$C$18,0),MATCH(UsagePerHour!OK$4,Sales!$D$3:$ABF$3,0))/OK$2*INDEX(Usage!$D$5:$ABF$11,MATCH(UsagePerHour!$B$20,Usage!$C$5:$C$11,0),MATCH(UsagePerHour!OK$4,Usage!$D$3:$ABF$3,0)),"")</f>
        <v>208.3734519670972</v>
      </c>
      <c r="OL30" s="6">
        <f>IFERROR(INDEX(Sales!$D$5:$ABF$18,MATCH(UsagePerHour!$B30,Sales!$C$5:$C$18,0),MATCH(UsagePerHour!OL$4,Sales!$D$3:$ABF$3,0))/OL$2*INDEX(Usage!$D$5:$ABF$11,MATCH(UsagePerHour!$B$20,Usage!$C$5:$C$11,0),MATCH(UsagePerHour!OL$4,Usage!$D$3:$ABF$3,0)),"")</f>
        <v>24.024222896633521</v>
      </c>
      <c r="OM30" s="6">
        <f>IFERROR(INDEX(Sales!$D$5:$ABF$18,MATCH(UsagePerHour!$B30,Sales!$C$5:$C$18,0),MATCH(UsagePerHour!OM$4,Sales!$D$3:$ABF$3,0))/OM$2*INDEX(Usage!$D$5:$ABF$11,MATCH(UsagePerHour!$B$20,Usage!$C$5:$C$11,0),MATCH(UsagePerHour!OM$4,Usage!$D$3:$ABF$3,0)),"")</f>
        <v>27.668328494102283</v>
      </c>
      <c r="ON30" s="6">
        <f>IFERROR(INDEX(Sales!$D$5:$ABF$18,MATCH(UsagePerHour!$B30,Sales!$C$5:$C$18,0),MATCH(UsagePerHour!ON$4,Sales!$D$3:$ABF$3,0))/ON$2*INDEX(Usage!$D$5:$ABF$11,MATCH(UsagePerHour!$B$20,Usage!$C$5:$C$11,0),MATCH(UsagePerHour!ON$4,Usage!$D$3:$ABF$3,0)),"")</f>
        <v>23.176544674231643</v>
      </c>
      <c r="OO30" s="6">
        <f>IFERROR(INDEX(Sales!$D$5:$ABF$18,MATCH(UsagePerHour!$B30,Sales!$C$5:$C$18,0),MATCH(UsagePerHour!OO$4,Sales!$D$3:$ABF$3,0))/OO$2*INDEX(Usage!$D$5:$ABF$11,MATCH(UsagePerHour!$B$20,Usage!$C$5:$C$11,0),MATCH(UsagePerHour!OO$4,Usage!$D$3:$ABF$3,0)),"")</f>
        <v>100.9014491950886</v>
      </c>
      <c r="OP30" s="6">
        <f>IFERROR(INDEX(Sales!$D$5:$ABF$18,MATCH(UsagePerHour!$B30,Sales!$C$5:$C$18,0),MATCH(UsagePerHour!OP$4,Sales!$D$3:$ABF$3,0))/OP$2*INDEX(Usage!$D$5:$ABF$11,MATCH(UsagePerHour!$B$20,Usage!$C$5:$C$11,0),MATCH(UsagePerHour!OP$4,Usage!$D$3:$ABF$3,0)),"")</f>
        <v>27.452739625076124</v>
      </c>
      <c r="OQ30" s="6">
        <f>IFERROR(INDEX(Sales!$D$5:$ABF$18,MATCH(UsagePerHour!$B30,Sales!$C$5:$C$18,0),MATCH(UsagePerHour!OQ$4,Sales!$D$3:$ABF$3,0))/OQ$2*INDEX(Usage!$D$5:$ABF$11,MATCH(UsagePerHour!$B$20,Usage!$C$5:$C$11,0),MATCH(UsagePerHour!OQ$4,Usage!$D$3:$ABF$3,0)),"")</f>
        <v>47.399953837889882</v>
      </c>
      <c r="OR30" s="6">
        <f>IFERROR(INDEX(Sales!$D$5:$ABF$18,MATCH(UsagePerHour!$B30,Sales!$C$5:$C$18,0),MATCH(UsagePerHour!OR$4,Sales!$D$3:$ABF$3,0))/OR$2*INDEX(Usage!$D$5:$ABF$11,MATCH(UsagePerHour!$B$20,Usage!$C$5:$C$11,0),MATCH(UsagePerHour!OR$4,Usage!$D$3:$ABF$3,0)),"")</f>
        <v>276.05817599718262</v>
      </c>
      <c r="OS30" s="6">
        <f>IFERROR(INDEX(Sales!$D$5:$ABF$18,MATCH(UsagePerHour!$B30,Sales!$C$5:$C$18,0),MATCH(UsagePerHour!OS$4,Sales!$D$3:$ABF$3,0))/OS$2*INDEX(Usage!$D$5:$ABF$11,MATCH(UsagePerHour!$B$20,Usage!$C$5:$C$11,0),MATCH(UsagePerHour!OS$4,Usage!$D$3:$ABF$3,0)),"")</f>
        <v>15.792345480471727</v>
      </c>
      <c r="OT30" s="6">
        <f>IFERROR(INDEX(Sales!$D$5:$ABF$18,MATCH(UsagePerHour!$B30,Sales!$C$5:$C$18,0),MATCH(UsagePerHour!OT$4,Sales!$D$3:$ABF$3,0))/OT$2*INDEX(Usage!$D$5:$ABF$11,MATCH(UsagePerHour!$B$20,Usage!$C$5:$C$11,0),MATCH(UsagePerHour!OT$4,Usage!$D$3:$ABF$3,0)),"")</f>
        <v>7.2695074402725659</v>
      </c>
      <c r="OU30" s="6">
        <f>IFERROR(INDEX(Sales!$D$5:$ABF$18,MATCH(UsagePerHour!$B30,Sales!$C$5:$C$18,0),MATCH(UsagePerHour!OU$4,Sales!$D$3:$ABF$3,0))/OU$2*INDEX(Usage!$D$5:$ABF$11,MATCH(UsagePerHour!$B$20,Usage!$C$5:$C$11,0),MATCH(UsagePerHour!OU$4,Usage!$D$3:$ABF$3,0)),"")</f>
        <v>7.606743962705564</v>
      </c>
      <c r="OV30" s="6">
        <f>IFERROR(INDEX(Sales!$D$5:$ABF$18,MATCH(UsagePerHour!$B30,Sales!$C$5:$C$18,0),MATCH(UsagePerHour!OV$4,Sales!$D$3:$ABF$3,0))/OV$2*INDEX(Usage!$D$5:$ABF$11,MATCH(UsagePerHour!$B$20,Usage!$C$5:$C$11,0),MATCH(UsagePerHour!OV$4,Usage!$D$3:$ABF$3,0)),"")</f>
        <v>92.892823307069207</v>
      </c>
      <c r="OW30" s="6">
        <f>IFERROR(INDEX(Sales!$D$5:$ABF$18,MATCH(UsagePerHour!$B30,Sales!$C$5:$C$18,0),MATCH(UsagePerHour!OW$4,Sales!$D$3:$ABF$3,0))/OW$2*INDEX(Usage!$D$5:$ABF$11,MATCH(UsagePerHour!$B$20,Usage!$C$5:$C$11,0),MATCH(UsagePerHour!OW$4,Usage!$D$3:$ABF$3,0)),"")</f>
        <v>32.654558932542621</v>
      </c>
      <c r="OX30" s="6">
        <f>IFERROR(INDEX(Sales!$D$5:$ABF$18,MATCH(UsagePerHour!$B30,Sales!$C$5:$C$18,0),MATCH(UsagePerHour!OX$4,Sales!$D$3:$ABF$3,0))/OX$2*INDEX(Usage!$D$5:$ABF$11,MATCH(UsagePerHour!$B$20,Usage!$C$5:$C$11,0),MATCH(UsagePerHour!OX$4,Usage!$D$3:$ABF$3,0)),"")</f>
        <v>29.816498652499952</v>
      </c>
      <c r="OY30" s="6">
        <f>IFERROR(INDEX(Sales!$D$5:$ABF$18,MATCH(UsagePerHour!$B30,Sales!$C$5:$C$18,0),MATCH(UsagePerHour!OY$4,Sales!$D$3:$ABF$3,0))/OY$2*INDEX(Usage!$D$5:$ABF$11,MATCH(UsagePerHour!$B$20,Usage!$C$5:$C$11,0),MATCH(UsagePerHour!OY$4,Usage!$D$3:$ABF$3,0)),"")</f>
        <v>351.52426212039029</v>
      </c>
      <c r="OZ30" s="6">
        <f>IFERROR(INDEX(Sales!$D$5:$ABF$18,MATCH(UsagePerHour!$B30,Sales!$C$5:$C$18,0),MATCH(UsagePerHour!OZ$4,Sales!$D$3:$ABF$3,0))/OZ$2*INDEX(Usage!$D$5:$ABF$11,MATCH(UsagePerHour!$B$20,Usage!$C$5:$C$11,0),MATCH(UsagePerHour!OZ$4,Usage!$D$3:$ABF$3,0)),"")</f>
        <v>38.166076877879725</v>
      </c>
      <c r="PA30" s="6">
        <f>IFERROR(INDEX(Sales!$D$5:$ABF$18,MATCH(UsagePerHour!$B30,Sales!$C$5:$C$18,0),MATCH(UsagePerHour!PA$4,Sales!$D$3:$ABF$3,0))/PA$2*INDEX(Usage!$D$5:$ABF$11,MATCH(UsagePerHour!$B$20,Usage!$C$5:$C$11,0),MATCH(UsagePerHour!PA$4,Usage!$D$3:$ABF$3,0)),"")</f>
        <v>24.762163411135941</v>
      </c>
      <c r="PB30" s="6">
        <f>IFERROR(INDEX(Sales!$D$5:$ABF$18,MATCH(UsagePerHour!$B30,Sales!$C$5:$C$18,0),MATCH(UsagePerHour!PB$4,Sales!$D$3:$ABF$3,0))/PB$2*INDEX(Usage!$D$5:$ABF$11,MATCH(UsagePerHour!$B$20,Usage!$C$5:$C$11,0),MATCH(UsagePerHour!PB$4,Usage!$D$3:$ABF$3,0)),"")</f>
        <v>12.37457956905628</v>
      </c>
      <c r="PC30" s="6">
        <f>IFERROR(INDEX(Sales!$D$5:$ABF$18,MATCH(UsagePerHour!$B30,Sales!$C$5:$C$18,0),MATCH(UsagePerHour!PC$4,Sales!$D$3:$ABF$3,0))/PC$2*INDEX(Usage!$D$5:$ABF$11,MATCH(UsagePerHour!$B$20,Usage!$C$5:$C$11,0),MATCH(UsagePerHour!PC$4,Usage!$D$3:$ABF$3,0)),"")</f>
        <v>16.574983503922017</v>
      </c>
      <c r="PD30" s="6">
        <f>IFERROR(INDEX(Sales!$D$5:$ABF$18,MATCH(UsagePerHour!$B30,Sales!$C$5:$C$18,0),MATCH(UsagePerHour!PD$4,Sales!$D$3:$ABF$3,0))/PD$2*INDEX(Usage!$D$5:$ABF$11,MATCH(UsagePerHour!$B$20,Usage!$C$5:$C$11,0),MATCH(UsagePerHour!PD$4,Usage!$D$3:$ABF$3,0)),"")</f>
        <v>7.392475033188858</v>
      </c>
      <c r="PE30" s="6">
        <f>IFERROR(INDEX(Sales!$D$5:$ABF$18,MATCH(UsagePerHour!$B30,Sales!$C$5:$C$18,0),MATCH(UsagePerHour!PE$4,Sales!$D$3:$ABF$3,0))/PE$2*INDEX(Usage!$D$5:$ABF$11,MATCH(UsagePerHour!$B$20,Usage!$C$5:$C$11,0),MATCH(UsagePerHour!PE$4,Usage!$D$3:$ABF$3,0)),"")</f>
        <v>8.8041657900273513</v>
      </c>
      <c r="PF30" s="6">
        <f>IFERROR(INDEX(Sales!$D$5:$ABF$18,MATCH(UsagePerHour!$B30,Sales!$C$5:$C$18,0),MATCH(UsagePerHour!PF$4,Sales!$D$3:$ABF$3,0))/PF$2*INDEX(Usage!$D$5:$ABF$11,MATCH(UsagePerHour!$B$20,Usage!$C$5:$C$11,0),MATCH(UsagePerHour!PF$4,Usage!$D$3:$ABF$3,0)),"")</f>
        <v>58.295738569133917</v>
      </c>
      <c r="PG30" s="6">
        <f>IFERROR(INDEX(Sales!$D$5:$ABF$18,MATCH(UsagePerHour!$B30,Sales!$C$5:$C$18,0),MATCH(UsagePerHour!PG$4,Sales!$D$3:$ABF$3,0))/PG$2*INDEX(Usage!$D$5:$ABF$11,MATCH(UsagePerHour!$B$20,Usage!$C$5:$C$11,0),MATCH(UsagePerHour!PG$4,Usage!$D$3:$ABF$3,0)),"")</f>
        <v>5.9083886391714051</v>
      </c>
      <c r="PH30" s="6">
        <f>IFERROR(INDEX(Sales!$D$5:$ABF$18,MATCH(UsagePerHour!$B30,Sales!$C$5:$C$18,0),MATCH(UsagePerHour!PH$4,Sales!$D$3:$ABF$3,0))/PH$2*INDEX(Usage!$D$5:$ABF$11,MATCH(UsagePerHour!$B$20,Usage!$C$5:$C$11,0),MATCH(UsagePerHour!PH$4,Usage!$D$3:$ABF$3,0)),"")</f>
        <v>10.912141328792007</v>
      </c>
      <c r="PI30" s="6">
        <f>IFERROR(INDEX(Sales!$D$5:$ABF$18,MATCH(UsagePerHour!$B30,Sales!$C$5:$C$18,0),MATCH(UsagePerHour!PI$4,Sales!$D$3:$ABF$3,0))/PI$2*INDEX(Usage!$D$5:$ABF$11,MATCH(UsagePerHour!$B$20,Usage!$C$5:$C$11,0),MATCH(UsagePerHour!PI$4,Usage!$D$3:$ABF$3,0)),"")</f>
        <v>21.242143954686512</v>
      </c>
      <c r="PJ30" s="6">
        <f>IFERROR(INDEX(Sales!$D$5:$ABF$18,MATCH(UsagePerHour!$B30,Sales!$C$5:$C$18,0),MATCH(UsagePerHour!PJ$4,Sales!$D$3:$ABF$3,0))/PJ$2*INDEX(Usage!$D$5:$ABF$11,MATCH(UsagePerHour!$B$20,Usage!$C$5:$C$11,0),MATCH(UsagePerHour!PJ$4,Usage!$D$3:$ABF$3,0)),"")</f>
        <v>25.310985479402294</v>
      </c>
      <c r="PK30" s="6">
        <f>IFERROR(INDEX(Sales!$D$5:$ABF$18,MATCH(UsagePerHour!$B30,Sales!$C$5:$C$18,0),MATCH(UsagePerHour!PK$4,Sales!$D$3:$ABF$3,0))/PK$2*INDEX(Usage!$D$5:$ABF$11,MATCH(UsagePerHour!$B$20,Usage!$C$5:$C$11,0),MATCH(UsagePerHour!PK$4,Usage!$D$3:$ABF$3,0)),"")</f>
        <v>4.6972128941690041</v>
      </c>
      <c r="PL30" s="6">
        <f>IFERROR(INDEX(Sales!$D$5:$ABF$18,MATCH(UsagePerHour!$B30,Sales!$C$5:$C$18,0),MATCH(UsagePerHour!PL$4,Sales!$D$3:$ABF$3,0))/PL$2*INDEX(Usage!$D$5:$ABF$11,MATCH(UsagePerHour!$B$20,Usage!$C$5:$C$11,0),MATCH(UsagePerHour!PL$4,Usage!$D$3:$ABF$3,0)),"")</f>
        <v>2.3394332801612752</v>
      </c>
      <c r="PM30" s="6">
        <f>IFERROR(INDEX(Sales!$D$5:$ABF$18,MATCH(UsagePerHour!$B30,Sales!$C$5:$C$18,0),MATCH(UsagePerHour!PM$4,Sales!$D$3:$ABF$3,0))/PM$2*INDEX(Usage!$D$5:$ABF$11,MATCH(UsagePerHour!$B$20,Usage!$C$5:$C$11,0),MATCH(UsagePerHour!PM$4,Usage!$D$3:$ABF$3,0)),"")</f>
        <v>176.38548312740164</v>
      </c>
      <c r="PN30" s="6">
        <f>IFERROR(INDEX(Sales!$D$5:$ABF$18,MATCH(UsagePerHour!$B30,Sales!$C$5:$C$18,0),MATCH(UsagePerHour!PN$4,Sales!$D$3:$ABF$3,0))/PN$2*INDEX(Usage!$D$5:$ABF$11,MATCH(UsagePerHour!$B$20,Usage!$C$5:$C$11,0),MATCH(UsagePerHour!PN$4,Usage!$D$3:$ABF$3,0)),"")</f>
        <v>8.5222735353702408</v>
      </c>
      <c r="PO30" s="6">
        <f>IFERROR(INDEX(Sales!$D$5:$ABF$18,MATCH(UsagePerHour!$B30,Sales!$C$5:$C$18,0),MATCH(UsagePerHour!PO$4,Sales!$D$3:$ABF$3,0))/PO$2*INDEX(Usage!$D$5:$ABF$11,MATCH(UsagePerHour!$B$20,Usage!$C$5:$C$11,0),MATCH(UsagePerHour!PO$4,Usage!$D$3:$ABF$3,0)),"")</f>
        <v>32.40851631822828</v>
      </c>
      <c r="PP30" s="6">
        <f>IFERROR(INDEX(Sales!$D$5:$ABF$18,MATCH(UsagePerHour!$B30,Sales!$C$5:$C$18,0),MATCH(UsagePerHour!PP$4,Sales!$D$3:$ABF$3,0))/PP$2*INDEX(Usage!$D$5:$ABF$11,MATCH(UsagePerHour!$B$20,Usage!$C$5:$C$11,0),MATCH(UsagePerHour!PP$4,Usage!$D$3:$ABF$3,0)),"")</f>
        <v>4.8182207931404077</v>
      </c>
      <c r="PQ30" s="6">
        <f>IFERROR(INDEX(Sales!$D$5:$ABF$18,MATCH(UsagePerHour!$B30,Sales!$C$5:$C$18,0),MATCH(UsagePerHour!PQ$4,Sales!$D$3:$ABF$3,0))/PQ$2*INDEX(Usage!$D$5:$ABF$11,MATCH(UsagePerHour!$B$20,Usage!$C$5:$C$11,0),MATCH(UsagePerHour!PQ$4,Usage!$D$3:$ABF$3,0)),"")</f>
        <v>18.572432128054352</v>
      </c>
      <c r="PR30" s="6">
        <f>IFERROR(INDEX(Sales!$D$5:$ABF$18,MATCH(UsagePerHour!$B30,Sales!$C$5:$C$18,0),MATCH(UsagePerHour!PR$4,Sales!$D$3:$ABF$3,0))/PR$2*INDEX(Usage!$D$5:$ABF$11,MATCH(UsagePerHour!$B$20,Usage!$C$5:$C$11,0),MATCH(UsagePerHour!PR$4,Usage!$D$3:$ABF$3,0)),"")</f>
        <v>3.2203405784623551</v>
      </c>
      <c r="PS30" s="6">
        <f>IFERROR(INDEX(Sales!$D$5:$ABF$18,MATCH(UsagePerHour!$B30,Sales!$C$5:$C$18,0),MATCH(UsagePerHour!PS$4,Sales!$D$3:$ABF$3,0))/PS$2*INDEX(Usage!$D$5:$ABF$11,MATCH(UsagePerHour!$B$20,Usage!$C$5:$C$11,0),MATCH(UsagePerHour!PS$4,Usage!$D$3:$ABF$3,0)),"")</f>
        <v>9.1795470568057631</v>
      </c>
      <c r="PT30" s="6">
        <f>IFERROR(INDEX(Sales!$D$5:$ABF$18,MATCH(UsagePerHour!$B30,Sales!$C$5:$C$18,0),MATCH(UsagePerHour!PT$4,Sales!$D$3:$ABF$3,0))/PT$2*INDEX(Usage!$D$5:$ABF$11,MATCH(UsagePerHour!$B$20,Usage!$C$5:$C$11,0),MATCH(UsagePerHour!PT$4,Usage!$D$3:$ABF$3,0)),"")</f>
        <v>72.446286695243515</v>
      </c>
      <c r="PU30" s="6">
        <f>IFERROR(INDEX(Sales!$D$5:$ABF$18,MATCH(UsagePerHour!$B30,Sales!$C$5:$C$18,0),MATCH(UsagePerHour!PU$4,Sales!$D$3:$ABF$3,0))/PU$2*INDEX(Usage!$D$5:$ABF$11,MATCH(UsagePerHour!$B$20,Usage!$C$5:$C$11,0),MATCH(UsagePerHour!PU$4,Usage!$D$3:$ABF$3,0)),"")</f>
        <v>6.2553299292345281</v>
      </c>
      <c r="PV30" s="6">
        <f>IFERROR(INDEX(Sales!$D$5:$ABF$18,MATCH(UsagePerHour!$B30,Sales!$C$5:$C$18,0),MATCH(UsagePerHour!PV$4,Sales!$D$3:$ABF$3,0))/PV$2*INDEX(Usage!$D$5:$ABF$11,MATCH(UsagePerHour!$B$20,Usage!$C$5:$C$11,0),MATCH(UsagePerHour!PV$4,Usage!$D$3:$ABF$3,0)),"")</f>
        <v>13.546294929366518</v>
      </c>
      <c r="PW30" s="6">
        <f>IFERROR(INDEX(Sales!$D$5:$ABF$18,MATCH(UsagePerHour!$B30,Sales!$C$5:$C$18,0),MATCH(UsagePerHour!PW$4,Sales!$D$3:$ABF$3,0))/PW$2*INDEX(Usage!$D$5:$ABF$11,MATCH(UsagePerHour!$B$20,Usage!$C$5:$C$11,0),MATCH(UsagePerHour!PW$4,Usage!$D$3:$ABF$3,0)),"")</f>
        <v>17.88503277160406</v>
      </c>
      <c r="PX30" s="6">
        <f>IFERROR(INDEX(Sales!$D$5:$ABF$18,MATCH(UsagePerHour!$B30,Sales!$C$5:$C$18,0),MATCH(UsagePerHour!PX$4,Sales!$D$3:$ABF$3,0))/PX$2*INDEX(Usage!$D$5:$ABF$11,MATCH(UsagePerHour!$B$20,Usage!$C$5:$C$11,0),MATCH(UsagePerHour!PX$4,Usage!$D$3:$ABF$3,0)),"")</f>
        <v>24.605927857981808</v>
      </c>
      <c r="PY30" s="6">
        <f>IFERROR(INDEX(Sales!$D$5:$ABF$18,MATCH(UsagePerHour!$B30,Sales!$C$5:$C$18,0),MATCH(UsagePerHour!PY$4,Sales!$D$3:$ABF$3,0))/PY$2*INDEX(Usage!$D$5:$ABF$11,MATCH(UsagePerHour!$B$20,Usage!$C$5:$C$11,0),MATCH(UsagePerHour!PY$4,Usage!$D$3:$ABF$3,0)),"")</f>
        <v>1.9692806312971185</v>
      </c>
      <c r="PZ30" s="6">
        <f>IFERROR(INDEX(Sales!$D$5:$ABF$18,MATCH(UsagePerHour!$B30,Sales!$C$5:$C$18,0),MATCH(UsagePerHour!PZ$4,Sales!$D$3:$ABF$3,0))/PZ$2*INDEX(Usage!$D$5:$ABF$11,MATCH(UsagePerHour!$B$20,Usage!$C$5:$C$11,0),MATCH(UsagePerHour!PZ$4,Usage!$D$3:$ABF$3,0)),"")</f>
        <v>22.445524794770222</v>
      </c>
      <c r="QA30" s="6">
        <f>IFERROR(INDEX(Sales!$D$5:$ABF$18,MATCH(UsagePerHour!$B30,Sales!$C$5:$C$18,0),MATCH(UsagePerHour!QA$4,Sales!$D$3:$ABF$3,0))/QA$2*INDEX(Usage!$D$5:$ABF$11,MATCH(UsagePerHour!$B$20,Usage!$C$5:$C$11,0),MATCH(UsagePerHour!QA$4,Usage!$D$3:$ABF$3,0)),"")</f>
        <v>37.3258193301509</v>
      </c>
      <c r="QB30" s="6">
        <f>IFERROR(INDEX(Sales!$D$5:$ABF$18,MATCH(UsagePerHour!$B30,Sales!$C$5:$C$18,0),MATCH(UsagePerHour!QB$4,Sales!$D$3:$ABF$3,0))/QB$2*INDEX(Usage!$D$5:$ABF$11,MATCH(UsagePerHour!$B$20,Usage!$C$5:$C$11,0),MATCH(UsagePerHour!QB$4,Usage!$D$3:$ABF$3,0)),"")</f>
        <v>8.1321659498947252</v>
      </c>
      <c r="QC30" s="6">
        <f>IFERROR(INDEX(Sales!$D$5:$ABF$18,MATCH(UsagePerHour!$B30,Sales!$C$5:$C$18,0),MATCH(UsagePerHour!QC$4,Sales!$D$3:$ABF$3,0))/QC$2*INDEX(Usage!$D$5:$ABF$11,MATCH(UsagePerHour!$B$20,Usage!$C$5:$C$11,0),MATCH(UsagePerHour!QC$4,Usage!$D$3:$ABF$3,0)),"")</f>
        <v>22.467950611386623</v>
      </c>
      <c r="QD30" s="6">
        <f>IFERROR(INDEX(Sales!$D$5:$ABF$18,MATCH(UsagePerHour!$B30,Sales!$C$5:$C$18,0),MATCH(UsagePerHour!QD$4,Sales!$D$3:$ABF$3,0))/QD$2*INDEX(Usage!$D$5:$ABF$11,MATCH(UsagePerHour!$B$20,Usage!$C$5:$C$11,0),MATCH(UsagePerHour!QD$4,Usage!$D$3:$ABF$3,0)),"")</f>
        <v>12.871698373123085</v>
      </c>
      <c r="QE30" s="6">
        <f>IFERROR(INDEX(Sales!$D$5:$ABF$18,MATCH(UsagePerHour!$B30,Sales!$C$5:$C$18,0),MATCH(UsagePerHour!QE$4,Sales!$D$3:$ABF$3,0))/QE$2*INDEX(Usage!$D$5:$ABF$11,MATCH(UsagePerHour!$B$20,Usage!$C$5:$C$11,0),MATCH(UsagePerHour!QE$4,Usage!$D$3:$ABF$3,0)),"")</f>
        <v>94.871305172270667</v>
      </c>
      <c r="QF30" s="6">
        <f>IFERROR(INDEX(Sales!$D$5:$ABF$18,MATCH(UsagePerHour!$B30,Sales!$C$5:$C$18,0),MATCH(UsagePerHour!QF$4,Sales!$D$3:$ABF$3,0))/QF$2*INDEX(Usage!$D$5:$ABF$11,MATCH(UsagePerHour!$B$20,Usage!$C$5:$C$11,0),MATCH(UsagePerHour!QF$4,Usage!$D$3:$ABF$3,0)),"")</f>
        <v>34.330560135003566</v>
      </c>
      <c r="QG30" s="6">
        <f>IFERROR(INDEX(Sales!$D$5:$ABF$18,MATCH(UsagePerHour!$B30,Sales!$C$5:$C$18,0),MATCH(UsagePerHour!QG$4,Sales!$D$3:$ABF$3,0))/QG$2*INDEX(Usage!$D$5:$ABF$11,MATCH(UsagePerHour!$B$20,Usage!$C$5:$C$11,0),MATCH(UsagePerHour!QG$4,Usage!$D$3:$ABF$3,0)),"")</f>
        <v>33.19486667067136</v>
      </c>
      <c r="QH30" s="6">
        <f>IFERROR(INDEX(Sales!$D$5:$ABF$18,MATCH(UsagePerHour!$B30,Sales!$C$5:$C$18,0),MATCH(UsagePerHour!QH$4,Sales!$D$3:$ABF$3,0))/QH$2*INDEX(Usage!$D$5:$ABF$11,MATCH(UsagePerHour!$B$20,Usage!$C$5:$C$11,0),MATCH(UsagePerHour!QH$4,Usage!$D$3:$ABF$3,0)),"")</f>
        <v>263.88796530427868</v>
      </c>
      <c r="QI30" s="6">
        <f>IFERROR(INDEX(Sales!$D$5:$ABF$18,MATCH(UsagePerHour!$B30,Sales!$C$5:$C$18,0),MATCH(UsagePerHour!QI$4,Sales!$D$3:$ABF$3,0))/QI$2*INDEX(Usage!$D$5:$ABF$11,MATCH(UsagePerHour!$B$20,Usage!$C$5:$C$11,0),MATCH(UsagePerHour!QI$4,Usage!$D$3:$ABF$3,0)),"")</f>
        <v>23.843382217931243</v>
      </c>
      <c r="QJ30" s="6">
        <f>IFERROR(INDEX(Sales!$D$5:$ABF$18,MATCH(UsagePerHour!$B30,Sales!$C$5:$C$18,0),MATCH(UsagePerHour!QJ$4,Sales!$D$3:$ABF$3,0))/QJ$2*INDEX(Usage!$D$5:$ABF$11,MATCH(UsagePerHour!$B$20,Usage!$C$5:$C$11,0),MATCH(UsagePerHour!QJ$4,Usage!$D$3:$ABF$3,0)),"")</f>
        <v>1851.7944340989359</v>
      </c>
      <c r="QK30" s="6">
        <f>IFERROR(INDEX(Sales!$D$5:$ABF$18,MATCH(UsagePerHour!$B30,Sales!$C$5:$C$18,0),MATCH(UsagePerHour!QK$4,Sales!$D$3:$ABF$3,0))/QK$2*INDEX(Usage!$D$5:$ABF$11,MATCH(UsagePerHour!$B$20,Usage!$C$5:$C$11,0),MATCH(UsagePerHour!QK$4,Usage!$D$3:$ABF$3,0)),"")</f>
        <v>28.030156454208885</v>
      </c>
      <c r="QL30" s="6">
        <f>IFERROR(INDEX(Sales!$D$5:$ABF$18,MATCH(UsagePerHour!$B30,Sales!$C$5:$C$18,0),MATCH(UsagePerHour!QL$4,Sales!$D$3:$ABF$3,0))/QL$2*INDEX(Usage!$D$5:$ABF$11,MATCH(UsagePerHour!$B$20,Usage!$C$5:$C$11,0),MATCH(UsagePerHour!QL$4,Usage!$D$3:$ABF$3,0)),"")</f>
        <v>92.149993554581656</v>
      </c>
      <c r="QM30" s="6">
        <f>IFERROR(INDEX(Sales!$D$5:$ABF$18,MATCH(UsagePerHour!$B30,Sales!$C$5:$C$18,0),MATCH(UsagePerHour!QM$4,Sales!$D$3:$ABF$3,0))/QM$2*INDEX(Usage!$D$5:$ABF$11,MATCH(UsagePerHour!$B$20,Usage!$C$5:$C$11,0),MATCH(UsagePerHour!QM$4,Usage!$D$3:$ABF$3,0)),"")</f>
        <v>35.151843130477054</v>
      </c>
      <c r="QN30" s="6">
        <f>IFERROR(INDEX(Sales!$D$5:$ABF$18,MATCH(UsagePerHour!$B30,Sales!$C$5:$C$18,0),MATCH(UsagePerHour!QN$4,Sales!$D$3:$ABF$3,0))/QN$2*INDEX(Usage!$D$5:$ABF$11,MATCH(UsagePerHour!$B$20,Usage!$C$5:$C$11,0),MATCH(UsagePerHour!QN$4,Usage!$D$3:$ABF$3,0)),"")</f>
        <v>34.268079817653991</v>
      </c>
      <c r="QO30" s="6">
        <f>IFERROR(INDEX(Sales!$D$5:$ABF$18,MATCH(UsagePerHour!$B30,Sales!$C$5:$C$18,0),MATCH(UsagePerHour!QO$4,Sales!$D$3:$ABF$3,0))/QO$2*INDEX(Usage!$D$5:$ABF$11,MATCH(UsagePerHour!$B$20,Usage!$C$5:$C$11,0),MATCH(UsagePerHour!QO$4,Usage!$D$3:$ABF$3,0)),"")</f>
        <v>339.22406109766666</v>
      </c>
      <c r="QP30" s="6">
        <f>IFERROR(INDEX(Sales!$D$5:$ABF$18,MATCH(UsagePerHour!$B30,Sales!$C$5:$C$18,0),MATCH(UsagePerHour!QP$4,Sales!$D$3:$ABF$3,0))/QP$2*INDEX(Usage!$D$5:$ABF$11,MATCH(UsagePerHour!$B$20,Usage!$C$5:$C$11,0),MATCH(UsagePerHour!QP$4,Usage!$D$3:$ABF$3,0)),"")</f>
        <v>34.104920713578437</v>
      </c>
      <c r="QQ30" s="6">
        <f>IFERROR(INDEX(Sales!$D$5:$ABF$18,MATCH(UsagePerHour!$B30,Sales!$C$5:$C$18,0),MATCH(UsagePerHour!QQ$4,Sales!$D$3:$ABF$3,0))/QQ$2*INDEX(Usage!$D$5:$ABF$11,MATCH(UsagePerHour!$B$20,Usage!$C$5:$C$11,0),MATCH(UsagePerHour!QQ$4,Usage!$D$3:$ABF$3,0)),"")</f>
        <v>25.45576562312694</v>
      </c>
      <c r="QR30" s="6">
        <f>IFERROR(INDEX(Sales!$D$5:$ABF$18,MATCH(UsagePerHour!$B30,Sales!$C$5:$C$18,0),MATCH(UsagePerHour!QR$4,Sales!$D$3:$ABF$3,0))/QR$2*INDEX(Usage!$D$5:$ABF$11,MATCH(UsagePerHour!$B$20,Usage!$C$5:$C$11,0),MATCH(UsagePerHour!QR$4,Usage!$D$3:$ABF$3,0)),"")</f>
        <v>36.367412135695623</v>
      </c>
      <c r="QS30" s="6">
        <f>IFERROR(INDEX(Sales!$D$5:$ABF$18,MATCH(UsagePerHour!$B30,Sales!$C$5:$C$18,0),MATCH(UsagePerHour!QS$4,Sales!$D$3:$ABF$3,0))/QS$2*INDEX(Usage!$D$5:$ABF$11,MATCH(UsagePerHour!$B$20,Usage!$C$5:$C$11,0),MATCH(UsagePerHour!QS$4,Usage!$D$3:$ABF$3,0)),"")</f>
        <v>98.243087666917575</v>
      </c>
      <c r="QT30" s="6">
        <f>IFERROR(INDEX(Sales!$D$5:$ABF$18,MATCH(UsagePerHour!$B30,Sales!$C$5:$C$18,0),MATCH(UsagePerHour!QT$4,Sales!$D$3:$ABF$3,0))/QT$2*INDEX(Usage!$D$5:$ABF$11,MATCH(UsagePerHour!$B$20,Usage!$C$5:$C$11,0),MATCH(UsagePerHour!QT$4,Usage!$D$3:$ABF$3,0)),"")</f>
        <v>23.383849904714342</v>
      </c>
      <c r="QU30" s="6">
        <f>IFERROR(INDEX(Sales!$D$5:$ABF$18,MATCH(UsagePerHour!$B30,Sales!$C$5:$C$18,0),MATCH(UsagePerHour!QU$4,Sales!$D$3:$ABF$3,0))/QU$2*INDEX(Usage!$D$5:$ABF$11,MATCH(UsagePerHour!$B$20,Usage!$C$5:$C$11,0),MATCH(UsagePerHour!QU$4,Usage!$D$3:$ABF$3,0)),"")</f>
        <v>38.324587515585002</v>
      </c>
      <c r="QV30" s="6">
        <f>IFERROR(INDEX(Sales!$D$5:$ABF$18,MATCH(UsagePerHour!$B30,Sales!$C$5:$C$18,0),MATCH(UsagePerHour!QV$4,Sales!$D$3:$ABF$3,0))/QV$2*INDEX(Usage!$D$5:$ABF$11,MATCH(UsagePerHour!$B$20,Usage!$C$5:$C$11,0),MATCH(UsagePerHour!QV$4,Usage!$D$3:$ABF$3,0)),"")</f>
        <v>360.24255322978786</v>
      </c>
      <c r="QW30" s="6">
        <f>IFERROR(INDEX(Sales!$D$5:$ABF$18,MATCH(UsagePerHour!$B30,Sales!$C$5:$C$18,0),MATCH(UsagePerHour!QW$4,Sales!$D$3:$ABF$3,0))/QW$2*INDEX(Usage!$D$5:$ABF$11,MATCH(UsagePerHour!$B$20,Usage!$C$5:$C$11,0),MATCH(UsagePerHour!QW$4,Usage!$D$3:$ABF$3,0)),"")</f>
        <v>29.175893453736482</v>
      </c>
      <c r="QX30" s="6">
        <f>IFERROR(INDEX(Sales!$D$5:$ABF$18,MATCH(UsagePerHour!$B30,Sales!$C$5:$C$18,0),MATCH(UsagePerHour!QX$4,Sales!$D$3:$ABF$3,0))/QX$2*INDEX(Usage!$D$5:$ABF$11,MATCH(UsagePerHour!$B$20,Usage!$C$5:$C$11,0),MATCH(UsagePerHour!QX$4,Usage!$D$3:$ABF$3,0)),"")</f>
        <v>38.193631076994649</v>
      </c>
      <c r="QY30" s="6">
        <f>IFERROR(INDEX(Sales!$D$5:$ABF$18,MATCH(UsagePerHour!$B30,Sales!$C$5:$C$18,0),MATCH(UsagePerHour!QY$4,Sales!$D$3:$ABF$3,0))/QY$2*INDEX(Usage!$D$5:$ABF$11,MATCH(UsagePerHour!$B$20,Usage!$C$5:$C$11,0),MATCH(UsagePerHour!QY$4,Usage!$D$3:$ABF$3,0)),"")</f>
        <v>24.473192818873034</v>
      </c>
      <c r="QZ30" s="6">
        <f>IFERROR(INDEX(Sales!$D$5:$ABF$18,MATCH(UsagePerHour!$B30,Sales!$C$5:$C$18,0),MATCH(UsagePerHour!QZ$4,Sales!$D$3:$ABF$3,0))/QZ$2*INDEX(Usage!$D$5:$ABF$11,MATCH(UsagePerHour!$B$20,Usage!$C$5:$C$11,0),MATCH(UsagePerHour!QZ$4,Usage!$D$3:$ABF$3,0)),"")</f>
        <v>145.78770328866199</v>
      </c>
      <c r="RA30" s="6">
        <f>IFERROR(INDEX(Sales!$D$5:$ABF$18,MATCH(UsagePerHour!$B30,Sales!$C$5:$C$18,0),MATCH(UsagePerHour!RA$4,Sales!$D$3:$ABF$3,0))/RA$2*INDEX(Usage!$D$5:$ABF$11,MATCH(UsagePerHour!$B$20,Usage!$C$5:$C$11,0),MATCH(UsagePerHour!RA$4,Usage!$D$3:$ABF$3,0)),"")</f>
        <v>52.454450469350292</v>
      </c>
      <c r="RB30" s="6">
        <f>IFERROR(INDEX(Sales!$D$5:$ABF$18,MATCH(UsagePerHour!$B30,Sales!$C$5:$C$18,0),MATCH(UsagePerHour!RB$4,Sales!$D$3:$ABF$3,0))/RB$2*INDEX(Usage!$D$5:$ABF$11,MATCH(UsagePerHour!$B$20,Usage!$C$5:$C$11,0),MATCH(UsagePerHour!RB$4,Usage!$D$3:$ABF$3,0)),"")</f>
        <v>28.696741493758008</v>
      </c>
      <c r="RC30" s="6">
        <f>IFERROR(INDEX(Sales!$D$5:$ABF$18,MATCH(UsagePerHour!$B30,Sales!$C$5:$C$18,0),MATCH(UsagePerHour!RC$4,Sales!$D$3:$ABF$3,0))/RC$2*INDEX(Usage!$D$5:$ABF$11,MATCH(UsagePerHour!$B$20,Usage!$C$5:$C$11,0),MATCH(UsagePerHour!RC$4,Usage!$D$3:$ABF$3,0)),"")</f>
        <v>229.84349618575484</v>
      </c>
      <c r="RD30" s="6">
        <f>IFERROR(INDEX(Sales!$D$5:$ABF$18,MATCH(UsagePerHour!$B30,Sales!$C$5:$C$18,0),MATCH(UsagePerHour!RD$4,Sales!$D$3:$ABF$3,0))/RD$2*INDEX(Usage!$D$5:$ABF$11,MATCH(UsagePerHour!$B$20,Usage!$C$5:$C$11,0),MATCH(UsagePerHour!RD$4,Usage!$D$3:$ABF$3,0)),"")</f>
        <v>31.816174197063471</v>
      </c>
      <c r="RE30" s="6">
        <f>IFERROR(INDEX(Sales!$D$5:$ABF$18,MATCH(UsagePerHour!$B30,Sales!$C$5:$C$18,0),MATCH(UsagePerHour!RE$4,Sales!$D$3:$ABF$3,0))/RE$2*INDEX(Usage!$D$5:$ABF$11,MATCH(UsagePerHour!$B$20,Usage!$C$5:$C$11,0),MATCH(UsagePerHour!RE$4,Usage!$D$3:$ABF$3,0)),"")</f>
        <v>22.078272604588392</v>
      </c>
      <c r="RF30" s="6">
        <f>IFERROR(INDEX(Sales!$D$5:$ABF$18,MATCH(UsagePerHour!$B30,Sales!$C$5:$C$18,0),MATCH(UsagePerHour!RF$4,Sales!$D$3:$ABF$3,0))/RF$2*INDEX(Usage!$D$5:$ABF$11,MATCH(UsagePerHour!$B$20,Usage!$C$5:$C$11,0),MATCH(UsagePerHour!RF$4,Usage!$D$3:$ABF$3,0)),"")</f>
        <v>30.48066607383609</v>
      </c>
      <c r="RG30" s="6">
        <f>IFERROR(INDEX(Sales!$D$5:$ABF$18,MATCH(UsagePerHour!$B30,Sales!$C$5:$C$18,0),MATCH(UsagePerHour!RG$4,Sales!$D$3:$ABF$3,0))/RG$2*INDEX(Usage!$D$5:$ABF$11,MATCH(UsagePerHour!$B$20,Usage!$C$5:$C$11,0),MATCH(UsagePerHour!RG$4,Usage!$D$3:$ABF$3,0)),"")</f>
        <v>80.050901731841478</v>
      </c>
      <c r="RH30" s="6">
        <f>IFERROR(INDEX(Sales!$D$5:$ABF$18,MATCH(UsagePerHour!$B30,Sales!$C$5:$C$18,0),MATCH(UsagePerHour!RH$4,Sales!$D$3:$ABF$3,0))/RH$2*INDEX(Usage!$D$5:$ABF$11,MATCH(UsagePerHour!$B$20,Usage!$C$5:$C$11,0),MATCH(UsagePerHour!RH$4,Usage!$D$3:$ABF$3,0)),"")</f>
        <v>29.133047540956539</v>
      </c>
      <c r="RI30" s="6">
        <f>IFERROR(INDEX(Sales!$D$5:$ABF$18,MATCH(UsagePerHour!$B30,Sales!$C$5:$C$18,0),MATCH(UsagePerHour!RI$4,Sales!$D$3:$ABF$3,0))/RI$2*INDEX(Usage!$D$5:$ABF$11,MATCH(UsagePerHour!$B$20,Usage!$C$5:$C$11,0),MATCH(UsagePerHour!RI$4,Usage!$D$3:$ABF$3,0)),"")</f>
        <v>17.587466655674572</v>
      </c>
      <c r="RJ30" s="6">
        <f>IFERROR(INDEX(Sales!$D$5:$ABF$18,MATCH(UsagePerHour!$B30,Sales!$C$5:$C$18,0),MATCH(UsagePerHour!RJ$4,Sales!$D$3:$ABF$3,0))/RJ$2*INDEX(Usage!$D$5:$ABF$11,MATCH(UsagePerHour!$B$20,Usage!$C$5:$C$11,0),MATCH(UsagePerHour!RJ$4,Usage!$D$3:$ABF$3,0)),"")</f>
        <v>300.50682158906073</v>
      </c>
      <c r="RK30" s="6">
        <f>IFERROR(INDEX(Sales!$D$5:$ABF$18,MATCH(UsagePerHour!$B30,Sales!$C$5:$C$18,0),MATCH(UsagePerHour!RK$4,Sales!$D$3:$ABF$3,0))/RK$2*INDEX(Usage!$D$5:$ABF$11,MATCH(UsagePerHour!$B$20,Usage!$C$5:$C$11,0),MATCH(UsagePerHour!RK$4,Usage!$D$3:$ABF$3,0)),"")</f>
        <v>46.7918409466998</v>
      </c>
      <c r="RL30" s="6">
        <f>IFERROR(INDEX(Sales!$D$5:$ABF$18,MATCH(UsagePerHour!$B30,Sales!$C$5:$C$18,0),MATCH(UsagePerHour!RL$4,Sales!$D$3:$ABF$3,0))/RL$2*INDEX(Usage!$D$5:$ABF$11,MATCH(UsagePerHour!$B$20,Usage!$C$5:$C$11,0),MATCH(UsagePerHour!RL$4,Usage!$D$3:$ABF$3,0)),"")</f>
        <v>46.850034645948583</v>
      </c>
      <c r="RM30" s="6">
        <f>IFERROR(INDEX(Sales!$D$5:$ABF$18,MATCH(UsagePerHour!$B30,Sales!$C$5:$C$18,0),MATCH(UsagePerHour!RM$4,Sales!$D$3:$ABF$3,0))/RM$2*INDEX(Usage!$D$5:$ABF$11,MATCH(UsagePerHour!$B$20,Usage!$C$5:$C$11,0),MATCH(UsagePerHour!RM$4,Usage!$D$3:$ABF$3,0)),"")</f>
        <v>22.857297602240291</v>
      </c>
      <c r="RN30" s="6">
        <f>IFERROR(INDEX(Sales!$D$5:$ABF$18,MATCH(UsagePerHour!$B30,Sales!$C$5:$C$18,0),MATCH(UsagePerHour!RN$4,Sales!$D$3:$ABF$3,0))/RN$2*INDEX(Usage!$D$5:$ABF$11,MATCH(UsagePerHour!$B$20,Usage!$C$5:$C$11,0),MATCH(UsagePerHour!RN$4,Usage!$D$3:$ABF$3,0)),"")</f>
        <v>51.746859158033942</v>
      </c>
      <c r="RO30" s="6">
        <f>IFERROR(INDEX(Sales!$D$5:$ABF$18,MATCH(UsagePerHour!$B30,Sales!$C$5:$C$18,0),MATCH(UsagePerHour!RO$4,Sales!$D$3:$ABF$3,0))/RO$2*INDEX(Usage!$D$5:$ABF$11,MATCH(UsagePerHour!$B$20,Usage!$C$5:$C$11,0),MATCH(UsagePerHour!RO$4,Usage!$D$3:$ABF$3,0)),"")</f>
        <v>36.231866755006855</v>
      </c>
      <c r="RP30" s="6">
        <f>IFERROR(INDEX(Sales!$D$5:$ABF$18,MATCH(UsagePerHour!$B30,Sales!$C$5:$C$18,0),MATCH(UsagePerHour!RP$4,Sales!$D$3:$ABF$3,0))/RP$2*INDEX(Usage!$D$5:$ABF$11,MATCH(UsagePerHour!$B$20,Usage!$C$5:$C$11,0),MATCH(UsagePerHour!RP$4,Usage!$D$3:$ABF$3,0)),"")</f>
        <v>3.9240901472095717</v>
      </c>
      <c r="RQ30" s="6">
        <f>IFERROR(INDEX(Sales!$D$5:$ABF$18,MATCH(UsagePerHour!$B30,Sales!$C$5:$C$18,0),MATCH(UsagePerHour!RQ$4,Sales!$D$3:$ABF$3,0))/RQ$2*INDEX(Usage!$D$5:$ABF$11,MATCH(UsagePerHour!$B$20,Usage!$C$5:$C$11,0),MATCH(UsagePerHour!RQ$4,Usage!$D$3:$ABF$3,0)),"")</f>
        <v>196.61552033537072</v>
      </c>
      <c r="RR30" s="6">
        <f>IFERROR(INDEX(Sales!$D$5:$ABF$18,MATCH(UsagePerHour!$B30,Sales!$C$5:$C$18,0),MATCH(UsagePerHour!RR$4,Sales!$D$3:$ABF$3,0))/RR$2*INDEX(Usage!$D$5:$ABF$11,MATCH(UsagePerHour!$B$20,Usage!$C$5:$C$11,0),MATCH(UsagePerHour!RR$4,Usage!$D$3:$ABF$3,0)),"")</f>
        <v>27.753335077913786</v>
      </c>
      <c r="RS30" s="6">
        <f>IFERROR(INDEX(Sales!$D$5:$ABF$18,MATCH(UsagePerHour!$B30,Sales!$C$5:$C$18,0),MATCH(UsagePerHour!RS$4,Sales!$D$3:$ABF$3,0))/RS$2*INDEX(Usage!$D$5:$ABF$11,MATCH(UsagePerHour!$B$20,Usage!$C$5:$C$11,0),MATCH(UsagePerHour!RS$4,Usage!$D$3:$ABF$3,0)),"")</f>
        <v>51.387952513557089</v>
      </c>
      <c r="RT30" s="6">
        <f>IFERROR(INDEX(Sales!$D$5:$ABF$18,MATCH(UsagePerHour!$B30,Sales!$C$5:$C$18,0),MATCH(UsagePerHour!RT$4,Sales!$D$3:$ABF$3,0))/RT$2*INDEX(Usage!$D$5:$ABF$11,MATCH(UsagePerHour!$B$20,Usage!$C$5:$C$11,0),MATCH(UsagePerHour!RT$4,Usage!$D$3:$ABF$3,0)),"")</f>
        <v>12.515908238907768</v>
      </c>
      <c r="RU30" s="6">
        <f>IFERROR(INDEX(Sales!$D$5:$ABF$18,MATCH(UsagePerHour!$B30,Sales!$C$5:$C$18,0),MATCH(UsagePerHour!RU$4,Sales!$D$3:$ABF$3,0))/RU$2*INDEX(Usage!$D$5:$ABF$11,MATCH(UsagePerHour!$B$20,Usage!$C$5:$C$11,0),MATCH(UsagePerHour!RU$4,Usage!$D$3:$ABF$3,0)),"")</f>
        <v>87.264683348321284</v>
      </c>
      <c r="RV30" s="6">
        <f>IFERROR(INDEX(Sales!$D$5:$ABF$18,MATCH(UsagePerHour!$B30,Sales!$C$5:$C$18,0),MATCH(UsagePerHour!RV$4,Sales!$D$3:$ABF$3,0))/RV$2*INDEX(Usage!$D$5:$ABF$11,MATCH(UsagePerHour!$B$20,Usage!$C$5:$C$11,0),MATCH(UsagePerHour!RV$4,Usage!$D$3:$ABF$3,0)),"")</f>
        <v>26.198036901076247</v>
      </c>
      <c r="RW30" s="6">
        <f>IFERROR(INDEX(Sales!$D$5:$ABF$18,MATCH(UsagePerHour!$B30,Sales!$C$5:$C$18,0),MATCH(UsagePerHour!RW$4,Sales!$D$3:$ABF$3,0))/RW$2*INDEX(Usage!$D$5:$ABF$11,MATCH(UsagePerHour!$B$20,Usage!$C$5:$C$11,0),MATCH(UsagePerHour!RW$4,Usage!$D$3:$ABF$3,0)),"")</f>
        <v>26.346469057777124</v>
      </c>
      <c r="RX30" s="6">
        <f>IFERROR(INDEX(Sales!$D$5:$ABF$18,MATCH(UsagePerHour!$B30,Sales!$C$5:$C$18,0),MATCH(UsagePerHour!RX$4,Sales!$D$3:$ABF$3,0))/RX$2*INDEX(Usage!$D$5:$ABF$11,MATCH(UsagePerHour!$B$20,Usage!$C$5:$C$11,0),MATCH(UsagePerHour!RX$4,Usage!$D$3:$ABF$3,0)),"")</f>
        <v>330.81026834830027</v>
      </c>
      <c r="RY30" s="6">
        <f>IFERROR(INDEX(Sales!$D$5:$ABF$18,MATCH(UsagePerHour!$B30,Sales!$C$5:$C$18,0),MATCH(UsagePerHour!RY$4,Sales!$D$3:$ABF$3,0))/RY$2*INDEX(Usage!$D$5:$ABF$11,MATCH(UsagePerHour!$B$20,Usage!$C$5:$C$11,0),MATCH(UsagePerHour!RY$4,Usage!$D$3:$ABF$3,0)),"")</f>
        <v>34.218325960434036</v>
      </c>
      <c r="RZ30" s="6">
        <f>IFERROR(INDEX(Sales!$D$5:$ABF$18,MATCH(UsagePerHour!$B30,Sales!$C$5:$C$18,0),MATCH(UsagePerHour!RZ$4,Sales!$D$3:$ABF$3,0))/RZ$2*INDEX(Usage!$D$5:$ABF$11,MATCH(UsagePerHour!$B$20,Usage!$C$5:$C$11,0),MATCH(UsagePerHour!RZ$4,Usage!$D$3:$ABF$3,0)),"")</f>
        <v>60.00159198457434</v>
      </c>
      <c r="SA30" s="6">
        <f>IFERROR(INDEX(Sales!$D$5:$ABF$18,MATCH(UsagePerHour!$B30,Sales!$C$5:$C$18,0),MATCH(UsagePerHour!SA$4,Sales!$D$3:$ABF$3,0))/SA$2*INDEX(Usage!$D$5:$ABF$11,MATCH(UsagePerHour!$B$20,Usage!$C$5:$C$11,0),MATCH(UsagePerHour!SA$4,Usage!$D$3:$ABF$3,0)),"")</f>
        <v>50.626252189925196</v>
      </c>
      <c r="SB30" s="6">
        <f>IFERROR(INDEX(Sales!$D$5:$ABF$18,MATCH(UsagePerHour!$B30,Sales!$C$5:$C$18,0),MATCH(UsagePerHour!SB$4,Sales!$D$3:$ABF$3,0))/SB$2*INDEX(Usage!$D$5:$ABF$11,MATCH(UsagePerHour!$B$20,Usage!$C$5:$C$11,0),MATCH(UsagePerHour!SB$4,Usage!$D$3:$ABF$3,0)),"")</f>
        <v>80.053693851052088</v>
      </c>
      <c r="SC30" s="6">
        <f>IFERROR(INDEX(Sales!$D$5:$ABF$18,MATCH(UsagePerHour!$B30,Sales!$C$5:$C$18,0),MATCH(UsagePerHour!SC$4,Sales!$D$3:$ABF$3,0))/SC$2*INDEX(Usage!$D$5:$ABF$11,MATCH(UsagePerHour!$B$20,Usage!$C$5:$C$11,0),MATCH(UsagePerHour!SC$4,Usage!$D$3:$ABF$3,0)),"")</f>
        <v>45.247892795802905</v>
      </c>
      <c r="SD30" s="6">
        <f>IFERROR(INDEX(Sales!$D$5:$ABF$18,MATCH(UsagePerHour!$B30,Sales!$C$5:$C$18,0),MATCH(UsagePerHour!SD$4,Sales!$D$3:$ABF$3,0))/SD$2*INDEX(Usage!$D$5:$ABF$11,MATCH(UsagePerHour!$B$20,Usage!$C$5:$C$11,0),MATCH(UsagePerHour!SD$4,Usage!$D$3:$ABF$3,0)),"")</f>
        <v>39.006483739145636</v>
      </c>
      <c r="SE30" s="6">
        <f>IFERROR(INDEX(Sales!$D$5:$ABF$18,MATCH(UsagePerHour!$B30,Sales!$C$5:$C$18,0),MATCH(UsagePerHour!SE$4,Sales!$D$3:$ABF$3,0))/SE$2*INDEX(Usage!$D$5:$ABF$11,MATCH(UsagePerHour!$B$20,Usage!$C$5:$C$11,0),MATCH(UsagePerHour!SE$4,Usage!$D$3:$ABF$3,0)),"")</f>
        <v>249.20632046021976</v>
      </c>
      <c r="SF30" s="6">
        <f>IFERROR(INDEX(Sales!$D$5:$ABF$18,MATCH(UsagePerHour!$B30,Sales!$C$5:$C$18,0),MATCH(UsagePerHour!SF$4,Sales!$D$3:$ABF$3,0))/SF$2*INDEX(Usage!$D$5:$ABF$11,MATCH(UsagePerHour!$B$20,Usage!$C$5:$C$11,0),MATCH(UsagePerHour!SF$4,Usage!$D$3:$ABF$3,0)),"")</f>
        <v>24.716829491029063</v>
      </c>
      <c r="SG30" s="6" t="str">
        <f>IFERROR(INDEX(Sales!$D$5:$ABF$18,MATCH(UsagePerHour!$B30,Sales!$C$5:$C$18,0),MATCH(UsagePerHour!SG$4,Sales!$D$3:$ABF$3,0))/SG$2*INDEX(Usage!$D$5:$ABF$11,MATCH(UsagePerHour!$B$20,Usage!$C$5:$C$11,0),MATCH(UsagePerHour!SG$4,Usage!$D$3:$ABF$3,0)),"")</f>
        <v/>
      </c>
      <c r="SH30" s="6" t="str">
        <f>IFERROR(INDEX(Sales!$D$5:$ABF$18,MATCH(UsagePerHour!$B30,Sales!$C$5:$C$18,0),MATCH(UsagePerHour!SH$4,Sales!$D$3:$ABF$3,0))/SH$2*INDEX(Usage!$D$5:$ABF$11,MATCH(UsagePerHour!$B$20,Usage!$C$5:$C$11,0),MATCH(UsagePerHour!SH$4,Usage!$D$3:$ABF$3,0)),"")</f>
        <v/>
      </c>
      <c r="SI30" s="6" t="str">
        <f>IFERROR(INDEX(Sales!$D$5:$ABF$18,MATCH(UsagePerHour!$B30,Sales!$C$5:$C$18,0),MATCH(UsagePerHour!SI$4,Sales!$D$3:$ABF$3,0))/SI$2*INDEX(Usage!$D$5:$ABF$11,MATCH(UsagePerHour!$B$20,Usage!$C$5:$C$11,0),MATCH(UsagePerHour!SI$4,Usage!$D$3:$ABF$3,0)),"")</f>
        <v/>
      </c>
      <c r="SJ30" s="6" t="str">
        <f>IFERROR(INDEX(Sales!$D$5:$ABF$18,MATCH(UsagePerHour!$B30,Sales!$C$5:$C$18,0),MATCH(UsagePerHour!SJ$4,Sales!$D$3:$ABF$3,0))/SJ$2*INDEX(Usage!$D$5:$ABF$11,MATCH(UsagePerHour!$B$20,Usage!$C$5:$C$11,0),MATCH(UsagePerHour!SJ$4,Usage!$D$3:$ABF$3,0)),"")</f>
        <v/>
      </c>
      <c r="SK30" s="6" t="str">
        <f>IFERROR(INDEX(Sales!$D$5:$ABF$18,MATCH(UsagePerHour!$B30,Sales!$C$5:$C$18,0),MATCH(UsagePerHour!SK$4,Sales!$D$3:$ABF$3,0))/SK$2*INDEX(Usage!$D$5:$ABF$11,MATCH(UsagePerHour!$B$20,Usage!$C$5:$C$11,0),MATCH(UsagePerHour!SK$4,Usage!$D$3:$ABF$3,0)),"")</f>
        <v/>
      </c>
      <c r="SL30" s="6" t="str">
        <f>IFERROR(INDEX(Sales!$D$5:$ABF$18,MATCH(UsagePerHour!$B30,Sales!$C$5:$C$18,0),MATCH(UsagePerHour!SL$4,Sales!$D$3:$ABF$3,0))/SL$2*INDEX(Usage!$D$5:$ABF$11,MATCH(UsagePerHour!$B$20,Usage!$C$5:$C$11,0),MATCH(UsagePerHour!SL$4,Usage!$D$3:$ABF$3,0)),"")</f>
        <v/>
      </c>
      <c r="SM30" s="6" t="str">
        <f>IFERROR(INDEX(Sales!$D$5:$ABF$18,MATCH(UsagePerHour!$B30,Sales!$C$5:$C$18,0),MATCH(UsagePerHour!SM$4,Sales!$D$3:$ABF$3,0))/SM$2*INDEX(Usage!$D$5:$ABF$11,MATCH(UsagePerHour!$B$20,Usage!$C$5:$C$11,0),MATCH(UsagePerHour!SM$4,Usage!$D$3:$ABF$3,0)),"")</f>
        <v/>
      </c>
      <c r="SN30" s="6" t="str">
        <f>IFERROR(INDEX(Sales!$D$5:$ABF$18,MATCH(UsagePerHour!$B30,Sales!$C$5:$C$18,0),MATCH(UsagePerHour!SN$4,Sales!$D$3:$ABF$3,0))/SN$2*INDEX(Usage!$D$5:$ABF$11,MATCH(UsagePerHour!$B$20,Usage!$C$5:$C$11,0),MATCH(UsagePerHour!SN$4,Usage!$D$3:$ABF$3,0)),"")</f>
        <v/>
      </c>
      <c r="SO30" s="6" t="str">
        <f>IFERROR(INDEX(Sales!$D$5:$ABF$18,MATCH(UsagePerHour!$B30,Sales!$C$5:$C$18,0),MATCH(UsagePerHour!SO$4,Sales!$D$3:$ABF$3,0))/SO$2*INDEX(Usage!$D$5:$ABF$11,MATCH(UsagePerHour!$B$20,Usage!$C$5:$C$11,0),MATCH(UsagePerHour!SO$4,Usage!$D$3:$ABF$3,0)),"")</f>
        <v/>
      </c>
      <c r="SP30" s="6" t="str">
        <f>IFERROR(INDEX(Sales!$D$5:$ABF$18,MATCH(UsagePerHour!$B30,Sales!$C$5:$C$18,0),MATCH(UsagePerHour!SP$4,Sales!$D$3:$ABF$3,0))/SP$2*INDEX(Usage!$D$5:$ABF$11,MATCH(UsagePerHour!$B$20,Usage!$C$5:$C$11,0),MATCH(UsagePerHour!SP$4,Usage!$D$3:$ABF$3,0)),"")</f>
        <v/>
      </c>
      <c r="SQ30" s="6" t="str">
        <f>IFERROR(INDEX(Sales!$D$5:$ABF$18,MATCH(UsagePerHour!$B30,Sales!$C$5:$C$18,0),MATCH(UsagePerHour!SQ$4,Sales!$D$3:$ABF$3,0))/SQ$2*INDEX(Usage!$D$5:$ABF$11,MATCH(UsagePerHour!$B$20,Usage!$C$5:$C$11,0),MATCH(UsagePerHour!SQ$4,Usage!$D$3:$ABF$3,0)),"")</f>
        <v/>
      </c>
      <c r="SR30" s="6" t="str">
        <f>IFERROR(INDEX(Sales!$D$5:$ABF$18,MATCH(UsagePerHour!$B30,Sales!$C$5:$C$18,0),MATCH(UsagePerHour!SR$4,Sales!$D$3:$ABF$3,0))/SR$2*INDEX(Usage!$D$5:$ABF$11,MATCH(UsagePerHour!$B$20,Usage!$C$5:$C$11,0),MATCH(UsagePerHour!SR$4,Usage!$D$3:$ABF$3,0)),"")</f>
        <v/>
      </c>
      <c r="SS30" s="6" t="str">
        <f>IFERROR(INDEX(Sales!$D$5:$ABF$18,MATCH(UsagePerHour!$B30,Sales!$C$5:$C$18,0),MATCH(UsagePerHour!SS$4,Sales!$D$3:$ABF$3,0))/SS$2*INDEX(Usage!$D$5:$ABF$11,MATCH(UsagePerHour!$B$20,Usage!$C$5:$C$11,0),MATCH(UsagePerHour!SS$4,Usage!$D$3:$ABF$3,0)),"")</f>
        <v/>
      </c>
      <c r="ST30" s="6" t="str">
        <f>IFERROR(INDEX(Sales!$D$5:$ABF$18,MATCH(UsagePerHour!$B30,Sales!$C$5:$C$18,0),MATCH(UsagePerHour!ST$4,Sales!$D$3:$ABF$3,0))/ST$2*INDEX(Usage!$D$5:$ABF$11,MATCH(UsagePerHour!$B$20,Usage!$C$5:$C$11,0),MATCH(UsagePerHour!ST$4,Usage!$D$3:$ABF$3,0)),"")</f>
        <v/>
      </c>
      <c r="SU30" s="6" t="str">
        <f>IFERROR(INDEX(Sales!$D$5:$ABF$18,MATCH(UsagePerHour!$B30,Sales!$C$5:$C$18,0),MATCH(UsagePerHour!SU$4,Sales!$D$3:$ABF$3,0))/SU$2*INDEX(Usage!$D$5:$ABF$11,MATCH(UsagePerHour!$B$20,Usage!$C$5:$C$11,0),MATCH(UsagePerHour!SU$4,Usage!$D$3:$ABF$3,0)),"")</f>
        <v/>
      </c>
      <c r="SV30" s="6" t="str">
        <f>IFERROR(INDEX(Sales!$D$5:$ABF$18,MATCH(UsagePerHour!$B30,Sales!$C$5:$C$18,0),MATCH(UsagePerHour!SV$4,Sales!$D$3:$ABF$3,0))/SV$2*INDEX(Usage!$D$5:$ABF$11,MATCH(UsagePerHour!$B$20,Usage!$C$5:$C$11,0),MATCH(UsagePerHour!SV$4,Usage!$D$3:$ABF$3,0)),"")</f>
        <v/>
      </c>
      <c r="SW30" s="6" t="str">
        <f>IFERROR(INDEX(Sales!$D$5:$ABF$18,MATCH(UsagePerHour!$B30,Sales!$C$5:$C$18,0),MATCH(UsagePerHour!SW$4,Sales!$D$3:$ABF$3,0))/SW$2*INDEX(Usage!$D$5:$ABF$11,MATCH(UsagePerHour!$B$20,Usage!$C$5:$C$11,0),MATCH(UsagePerHour!SW$4,Usage!$D$3:$ABF$3,0)),"")</f>
        <v/>
      </c>
      <c r="SX30" s="6" t="str">
        <f>IFERROR(INDEX(Sales!$D$5:$ABF$18,MATCH(UsagePerHour!$B30,Sales!$C$5:$C$18,0),MATCH(UsagePerHour!SX$4,Sales!$D$3:$ABF$3,0))/SX$2*INDEX(Usage!$D$5:$ABF$11,MATCH(UsagePerHour!$B$20,Usage!$C$5:$C$11,0),MATCH(UsagePerHour!SX$4,Usage!$D$3:$ABF$3,0)),"")</f>
        <v/>
      </c>
      <c r="SY30" s="6" t="str">
        <f>IFERROR(INDEX(Sales!$D$5:$ABF$18,MATCH(UsagePerHour!$B30,Sales!$C$5:$C$18,0),MATCH(UsagePerHour!SY$4,Sales!$D$3:$ABF$3,0))/SY$2*INDEX(Usage!$D$5:$ABF$11,MATCH(UsagePerHour!$B$20,Usage!$C$5:$C$11,0),MATCH(UsagePerHour!SY$4,Usage!$D$3:$ABF$3,0)),"")</f>
        <v/>
      </c>
      <c r="SZ30" s="6" t="str">
        <f>IFERROR(INDEX(Sales!$D$5:$ABF$18,MATCH(UsagePerHour!$B30,Sales!$C$5:$C$18,0),MATCH(UsagePerHour!SZ$4,Sales!$D$3:$ABF$3,0))/SZ$2*INDEX(Usage!$D$5:$ABF$11,MATCH(UsagePerHour!$B$20,Usage!$C$5:$C$11,0),MATCH(UsagePerHour!SZ$4,Usage!$D$3:$ABF$3,0)),"")</f>
        <v/>
      </c>
      <c r="TA30" s="6" t="str">
        <f>IFERROR(INDEX(Sales!$D$5:$ABF$18,MATCH(UsagePerHour!$B30,Sales!$C$5:$C$18,0),MATCH(UsagePerHour!TA$4,Sales!$D$3:$ABF$3,0))/TA$2*INDEX(Usage!$D$5:$ABF$11,MATCH(UsagePerHour!$B$20,Usage!$C$5:$C$11,0),MATCH(UsagePerHour!TA$4,Usage!$D$3:$ABF$3,0)),"")</f>
        <v/>
      </c>
      <c r="TB30" s="6" t="str">
        <f>IFERROR(INDEX(Sales!$D$5:$ABF$18,MATCH(UsagePerHour!$B30,Sales!$C$5:$C$18,0),MATCH(UsagePerHour!TB$4,Sales!$D$3:$ABF$3,0))/TB$2*INDEX(Usage!$D$5:$ABF$11,MATCH(UsagePerHour!$B$20,Usage!$C$5:$C$11,0),MATCH(UsagePerHour!TB$4,Usage!$D$3:$ABF$3,0)),"")</f>
        <v/>
      </c>
      <c r="TC30" s="6" t="str">
        <f>IFERROR(INDEX(Sales!$D$5:$ABF$18,MATCH(UsagePerHour!$B30,Sales!$C$5:$C$18,0),MATCH(UsagePerHour!TC$4,Sales!$D$3:$ABF$3,0))/TC$2*INDEX(Usage!$D$5:$ABF$11,MATCH(UsagePerHour!$B$20,Usage!$C$5:$C$11,0),MATCH(UsagePerHour!TC$4,Usage!$D$3:$ABF$3,0)),"")</f>
        <v/>
      </c>
      <c r="TD30" s="6" t="str">
        <f>IFERROR(INDEX(Sales!$D$5:$ABF$18,MATCH(UsagePerHour!$B30,Sales!$C$5:$C$18,0),MATCH(UsagePerHour!TD$4,Sales!$D$3:$ABF$3,0))/TD$2*INDEX(Usage!$D$5:$ABF$11,MATCH(UsagePerHour!$B$20,Usage!$C$5:$C$11,0),MATCH(UsagePerHour!TD$4,Usage!$D$3:$ABF$3,0)),"")</f>
        <v/>
      </c>
      <c r="TE30" s="6" t="str">
        <f>IFERROR(INDEX(Sales!$D$5:$ABF$18,MATCH(UsagePerHour!$B30,Sales!$C$5:$C$18,0),MATCH(UsagePerHour!TE$4,Sales!$D$3:$ABF$3,0))/TE$2*INDEX(Usage!$D$5:$ABF$11,MATCH(UsagePerHour!$B$20,Usage!$C$5:$C$11,0),MATCH(UsagePerHour!TE$4,Usage!$D$3:$ABF$3,0)),"")</f>
        <v/>
      </c>
      <c r="TF30" s="6" t="str">
        <f>IFERROR(INDEX(Sales!$D$5:$ABF$18,MATCH(UsagePerHour!$B30,Sales!$C$5:$C$18,0),MATCH(UsagePerHour!TF$4,Sales!$D$3:$ABF$3,0))/TF$2*INDEX(Usage!$D$5:$ABF$11,MATCH(UsagePerHour!$B$20,Usage!$C$5:$C$11,0),MATCH(UsagePerHour!TF$4,Usage!$D$3:$ABF$3,0)),"")</f>
        <v/>
      </c>
      <c r="TG30" s="6" t="str">
        <f>IFERROR(INDEX(Sales!$D$5:$ABF$18,MATCH(UsagePerHour!$B30,Sales!$C$5:$C$18,0),MATCH(UsagePerHour!TG$4,Sales!$D$3:$ABF$3,0))/TG$2*INDEX(Usage!$D$5:$ABF$11,MATCH(UsagePerHour!$B$20,Usage!$C$5:$C$11,0),MATCH(UsagePerHour!TG$4,Usage!$D$3:$ABF$3,0)),"")</f>
        <v/>
      </c>
      <c r="TH30" s="6" t="str">
        <f>IFERROR(INDEX(Sales!$D$5:$ABF$18,MATCH(UsagePerHour!$B30,Sales!$C$5:$C$18,0),MATCH(UsagePerHour!TH$4,Sales!$D$3:$ABF$3,0))/TH$2*INDEX(Usage!$D$5:$ABF$11,MATCH(UsagePerHour!$B$20,Usage!$C$5:$C$11,0),MATCH(UsagePerHour!TH$4,Usage!$D$3:$ABF$3,0)),"")</f>
        <v/>
      </c>
      <c r="TI30" s="6" t="str">
        <f>IFERROR(INDEX(Sales!$D$5:$ABF$18,MATCH(UsagePerHour!$B30,Sales!$C$5:$C$18,0),MATCH(UsagePerHour!TI$4,Sales!$D$3:$ABF$3,0))/TI$2*INDEX(Usage!$D$5:$ABF$11,MATCH(UsagePerHour!$B$20,Usage!$C$5:$C$11,0),MATCH(UsagePerHour!TI$4,Usage!$D$3:$ABF$3,0)),"")</f>
        <v/>
      </c>
      <c r="TJ30" s="6" t="str">
        <f>IFERROR(INDEX(Sales!$D$5:$ABF$18,MATCH(UsagePerHour!$B30,Sales!$C$5:$C$18,0),MATCH(UsagePerHour!TJ$4,Sales!$D$3:$ABF$3,0))/TJ$2*INDEX(Usage!$D$5:$ABF$11,MATCH(UsagePerHour!$B$20,Usage!$C$5:$C$11,0),MATCH(UsagePerHour!TJ$4,Usage!$D$3:$ABF$3,0)),"")</f>
        <v/>
      </c>
      <c r="TK30" s="6" t="str">
        <f>IFERROR(INDEX(Sales!$D$5:$ABF$18,MATCH(UsagePerHour!$B30,Sales!$C$5:$C$18,0),MATCH(UsagePerHour!TK$4,Sales!$D$3:$ABF$3,0))/TK$2*INDEX(Usage!$D$5:$ABF$11,MATCH(UsagePerHour!$B$20,Usage!$C$5:$C$11,0),MATCH(UsagePerHour!TK$4,Usage!$D$3:$ABF$3,0)),"")</f>
        <v/>
      </c>
      <c r="TL30" s="6" t="str">
        <f>IFERROR(INDEX(Sales!$D$5:$ABF$18,MATCH(UsagePerHour!$B30,Sales!$C$5:$C$18,0),MATCH(UsagePerHour!TL$4,Sales!$D$3:$ABF$3,0))/TL$2*INDEX(Usage!$D$5:$ABF$11,MATCH(UsagePerHour!$B$20,Usage!$C$5:$C$11,0),MATCH(UsagePerHour!TL$4,Usage!$D$3:$ABF$3,0)),"")</f>
        <v/>
      </c>
      <c r="TM30" s="6" t="str">
        <f>IFERROR(INDEX(Sales!$D$5:$ABF$18,MATCH(UsagePerHour!$B30,Sales!$C$5:$C$18,0),MATCH(UsagePerHour!TM$4,Sales!$D$3:$ABF$3,0))/TM$2*INDEX(Usage!$D$5:$ABF$11,MATCH(UsagePerHour!$B$20,Usage!$C$5:$C$11,0),MATCH(UsagePerHour!TM$4,Usage!$D$3:$ABF$3,0)),"")</f>
        <v/>
      </c>
      <c r="TN30" s="6" t="str">
        <f>IFERROR(INDEX(Sales!$D$5:$ABF$18,MATCH(UsagePerHour!$B30,Sales!$C$5:$C$18,0),MATCH(UsagePerHour!TN$4,Sales!$D$3:$ABF$3,0))/TN$2*INDEX(Usage!$D$5:$ABF$11,MATCH(UsagePerHour!$B$20,Usage!$C$5:$C$11,0),MATCH(UsagePerHour!TN$4,Usage!$D$3:$ABF$3,0)),"")</f>
        <v/>
      </c>
      <c r="TO30" s="6" t="str">
        <f>IFERROR(INDEX(Sales!$D$5:$ABF$18,MATCH(UsagePerHour!$B30,Sales!$C$5:$C$18,0),MATCH(UsagePerHour!TO$4,Sales!$D$3:$ABF$3,0))/TO$2*INDEX(Usage!$D$5:$ABF$11,MATCH(UsagePerHour!$B$20,Usage!$C$5:$C$11,0),MATCH(UsagePerHour!TO$4,Usage!$D$3:$ABF$3,0)),"")</f>
        <v/>
      </c>
      <c r="TP30" s="6" t="str">
        <f>IFERROR(INDEX(Sales!$D$5:$ABF$18,MATCH(UsagePerHour!$B30,Sales!$C$5:$C$18,0),MATCH(UsagePerHour!TP$4,Sales!$D$3:$ABF$3,0))/TP$2*INDEX(Usage!$D$5:$ABF$11,MATCH(UsagePerHour!$B$20,Usage!$C$5:$C$11,0),MATCH(UsagePerHour!TP$4,Usage!$D$3:$ABF$3,0)),"")</f>
        <v/>
      </c>
      <c r="TQ30" s="6" t="str">
        <f>IFERROR(INDEX(Sales!$D$5:$ABF$18,MATCH(UsagePerHour!$B30,Sales!$C$5:$C$18,0),MATCH(UsagePerHour!TQ$4,Sales!$D$3:$ABF$3,0))/TQ$2*INDEX(Usage!$D$5:$ABF$11,MATCH(UsagePerHour!$B$20,Usage!$C$5:$C$11,0),MATCH(UsagePerHour!TQ$4,Usage!$D$3:$ABF$3,0)),"")</f>
        <v/>
      </c>
      <c r="TR30" s="6" t="str">
        <f>IFERROR(INDEX(Sales!$D$5:$ABF$18,MATCH(UsagePerHour!$B30,Sales!$C$5:$C$18,0),MATCH(UsagePerHour!TR$4,Sales!$D$3:$ABF$3,0))/TR$2*INDEX(Usage!$D$5:$ABF$11,MATCH(UsagePerHour!$B$20,Usage!$C$5:$C$11,0),MATCH(UsagePerHour!TR$4,Usage!$D$3:$ABF$3,0)),"")</f>
        <v/>
      </c>
      <c r="TS30" s="6" t="str">
        <f>IFERROR(INDEX(Sales!$D$5:$ABF$18,MATCH(UsagePerHour!$B30,Sales!$C$5:$C$18,0),MATCH(UsagePerHour!TS$4,Sales!$D$3:$ABF$3,0))/TS$2*INDEX(Usage!$D$5:$ABF$11,MATCH(UsagePerHour!$B$20,Usage!$C$5:$C$11,0),MATCH(UsagePerHour!TS$4,Usage!$D$3:$ABF$3,0)),"")</f>
        <v/>
      </c>
      <c r="TT30" s="6" t="str">
        <f>IFERROR(INDEX(Sales!$D$5:$ABF$18,MATCH(UsagePerHour!$B30,Sales!$C$5:$C$18,0),MATCH(UsagePerHour!TT$4,Sales!$D$3:$ABF$3,0))/TT$2*INDEX(Usage!$D$5:$ABF$11,MATCH(UsagePerHour!$B$20,Usage!$C$5:$C$11,0),MATCH(UsagePerHour!TT$4,Usage!$D$3:$ABF$3,0)),"")</f>
        <v/>
      </c>
      <c r="TU30" s="6" t="str">
        <f>IFERROR(INDEX(Sales!$D$5:$ABF$18,MATCH(UsagePerHour!$B30,Sales!$C$5:$C$18,0),MATCH(UsagePerHour!TU$4,Sales!$D$3:$ABF$3,0))/TU$2*INDEX(Usage!$D$5:$ABF$11,MATCH(UsagePerHour!$B$20,Usage!$C$5:$C$11,0),MATCH(UsagePerHour!TU$4,Usage!$D$3:$ABF$3,0)),"")</f>
        <v/>
      </c>
      <c r="TV30" s="6" t="str">
        <f>IFERROR(INDEX(Sales!$D$5:$ABF$18,MATCH(UsagePerHour!$B30,Sales!$C$5:$C$18,0),MATCH(UsagePerHour!TV$4,Sales!$D$3:$ABF$3,0))/TV$2*INDEX(Usage!$D$5:$ABF$11,MATCH(UsagePerHour!$B$20,Usage!$C$5:$C$11,0),MATCH(UsagePerHour!TV$4,Usage!$D$3:$ABF$3,0)),"")</f>
        <v/>
      </c>
      <c r="TW30" s="6" t="str">
        <f>IFERROR(INDEX(Sales!$D$5:$ABF$18,MATCH(UsagePerHour!$B30,Sales!$C$5:$C$18,0),MATCH(UsagePerHour!TW$4,Sales!$D$3:$ABF$3,0))/TW$2*INDEX(Usage!$D$5:$ABF$11,MATCH(UsagePerHour!$B$20,Usage!$C$5:$C$11,0),MATCH(UsagePerHour!TW$4,Usage!$D$3:$ABF$3,0)),"")</f>
        <v/>
      </c>
      <c r="TX30" s="6" t="str">
        <f>IFERROR(INDEX(Sales!$D$5:$ABF$18,MATCH(UsagePerHour!$B30,Sales!$C$5:$C$18,0),MATCH(UsagePerHour!TX$4,Sales!$D$3:$ABF$3,0))/TX$2*INDEX(Usage!$D$5:$ABF$11,MATCH(UsagePerHour!$B$20,Usage!$C$5:$C$11,0),MATCH(UsagePerHour!TX$4,Usage!$D$3:$ABF$3,0)),"")</f>
        <v/>
      </c>
      <c r="TY30" s="6" t="str">
        <f>IFERROR(INDEX(Sales!$D$5:$ABF$18,MATCH(UsagePerHour!$B30,Sales!$C$5:$C$18,0),MATCH(UsagePerHour!TY$4,Sales!$D$3:$ABF$3,0))/TY$2*INDEX(Usage!$D$5:$ABF$11,MATCH(UsagePerHour!$B$20,Usage!$C$5:$C$11,0),MATCH(UsagePerHour!TY$4,Usage!$D$3:$ABF$3,0)),"")</f>
        <v/>
      </c>
      <c r="TZ30" s="6" t="str">
        <f>IFERROR(INDEX(Sales!$D$5:$ABF$18,MATCH(UsagePerHour!$B30,Sales!$C$5:$C$18,0),MATCH(UsagePerHour!TZ$4,Sales!$D$3:$ABF$3,0))/TZ$2*INDEX(Usage!$D$5:$ABF$11,MATCH(UsagePerHour!$B$20,Usage!$C$5:$C$11,0),MATCH(UsagePerHour!TZ$4,Usage!$D$3:$ABF$3,0)),"")</f>
        <v/>
      </c>
      <c r="UA30" s="6" t="str">
        <f>IFERROR(INDEX(Sales!$D$5:$ABF$18,MATCH(UsagePerHour!$B30,Sales!$C$5:$C$18,0),MATCH(UsagePerHour!UA$4,Sales!$D$3:$ABF$3,0))/UA$2*INDEX(Usage!$D$5:$ABF$11,MATCH(UsagePerHour!$B$20,Usage!$C$5:$C$11,0),MATCH(UsagePerHour!UA$4,Usage!$D$3:$ABF$3,0)),"")</f>
        <v/>
      </c>
      <c r="UB30" s="6" t="str">
        <f>IFERROR(INDEX(Sales!$D$5:$ABF$18,MATCH(UsagePerHour!$B30,Sales!$C$5:$C$18,0),MATCH(UsagePerHour!UB$4,Sales!$D$3:$ABF$3,0))/UB$2*INDEX(Usage!$D$5:$ABF$11,MATCH(UsagePerHour!$B$20,Usage!$C$5:$C$11,0),MATCH(UsagePerHour!UB$4,Usage!$D$3:$ABF$3,0)),"")</f>
        <v/>
      </c>
      <c r="UC30" s="6" t="str">
        <f>IFERROR(INDEX(Sales!$D$5:$ABF$18,MATCH(UsagePerHour!$B30,Sales!$C$5:$C$18,0),MATCH(UsagePerHour!UC$4,Sales!$D$3:$ABF$3,0))/UC$2*INDEX(Usage!$D$5:$ABF$11,MATCH(UsagePerHour!$B$20,Usage!$C$5:$C$11,0),MATCH(UsagePerHour!UC$4,Usage!$D$3:$ABF$3,0)),"")</f>
        <v/>
      </c>
      <c r="UD30" s="6" t="str">
        <f>IFERROR(INDEX(Sales!$D$5:$ABF$18,MATCH(UsagePerHour!$B30,Sales!$C$5:$C$18,0),MATCH(UsagePerHour!UD$4,Sales!$D$3:$ABF$3,0))/UD$2*INDEX(Usage!$D$5:$ABF$11,MATCH(UsagePerHour!$B$20,Usage!$C$5:$C$11,0),MATCH(UsagePerHour!UD$4,Usage!$D$3:$ABF$3,0)),"")</f>
        <v/>
      </c>
      <c r="UE30" s="6" t="str">
        <f>IFERROR(INDEX(Sales!$D$5:$ABF$18,MATCH(UsagePerHour!$B30,Sales!$C$5:$C$18,0),MATCH(UsagePerHour!UE$4,Sales!$D$3:$ABF$3,0))/UE$2*INDEX(Usage!$D$5:$ABF$11,MATCH(UsagePerHour!$B$20,Usage!$C$5:$C$11,0),MATCH(UsagePerHour!UE$4,Usage!$D$3:$ABF$3,0)),"")</f>
        <v/>
      </c>
      <c r="UF30" s="6" t="str">
        <f>IFERROR(INDEX(Sales!$D$5:$ABF$18,MATCH(UsagePerHour!$B30,Sales!$C$5:$C$18,0),MATCH(UsagePerHour!UF$4,Sales!$D$3:$ABF$3,0))/UF$2*INDEX(Usage!$D$5:$ABF$11,MATCH(UsagePerHour!$B$20,Usage!$C$5:$C$11,0),MATCH(UsagePerHour!UF$4,Usage!$D$3:$ABF$3,0)),"")</f>
        <v/>
      </c>
      <c r="UG30" s="6" t="str">
        <f>IFERROR(INDEX(Sales!$D$5:$ABF$18,MATCH(UsagePerHour!$B30,Sales!$C$5:$C$18,0),MATCH(UsagePerHour!UG$4,Sales!$D$3:$ABF$3,0))/UG$2*INDEX(Usage!$D$5:$ABF$11,MATCH(UsagePerHour!$B$20,Usage!$C$5:$C$11,0),MATCH(UsagePerHour!UG$4,Usage!$D$3:$ABF$3,0)),"")</f>
        <v/>
      </c>
      <c r="UH30" s="6" t="str">
        <f>IFERROR(INDEX(Sales!$D$5:$ABF$18,MATCH(UsagePerHour!$B30,Sales!$C$5:$C$18,0),MATCH(UsagePerHour!UH$4,Sales!$D$3:$ABF$3,0))/UH$2*INDEX(Usage!$D$5:$ABF$11,MATCH(UsagePerHour!$B$20,Usage!$C$5:$C$11,0),MATCH(UsagePerHour!UH$4,Usage!$D$3:$ABF$3,0)),"")</f>
        <v/>
      </c>
      <c r="UI30" s="6" t="str">
        <f>IFERROR(INDEX(Sales!$D$5:$ABF$18,MATCH(UsagePerHour!$B30,Sales!$C$5:$C$18,0),MATCH(UsagePerHour!UI$4,Sales!$D$3:$ABF$3,0))/UI$2*INDEX(Usage!$D$5:$ABF$11,MATCH(UsagePerHour!$B$20,Usage!$C$5:$C$11,0),MATCH(UsagePerHour!UI$4,Usage!$D$3:$ABF$3,0)),"")</f>
        <v/>
      </c>
      <c r="UJ30" s="6" t="str">
        <f>IFERROR(INDEX(Sales!$D$5:$ABF$18,MATCH(UsagePerHour!$B30,Sales!$C$5:$C$18,0),MATCH(UsagePerHour!UJ$4,Sales!$D$3:$ABF$3,0))/UJ$2*INDEX(Usage!$D$5:$ABF$11,MATCH(UsagePerHour!$B$20,Usage!$C$5:$C$11,0),MATCH(UsagePerHour!UJ$4,Usage!$D$3:$ABF$3,0)),"")</f>
        <v/>
      </c>
      <c r="UK30" s="6" t="str">
        <f>IFERROR(INDEX(Sales!$D$5:$ABF$18,MATCH(UsagePerHour!$B30,Sales!$C$5:$C$18,0),MATCH(UsagePerHour!UK$4,Sales!$D$3:$ABF$3,0))/UK$2*INDEX(Usage!$D$5:$ABF$11,MATCH(UsagePerHour!$B$20,Usage!$C$5:$C$11,0),MATCH(UsagePerHour!UK$4,Usage!$D$3:$ABF$3,0)),"")</f>
        <v/>
      </c>
      <c r="UL30" s="6" t="str">
        <f>IFERROR(INDEX(Sales!$D$5:$ABF$18,MATCH(UsagePerHour!$B30,Sales!$C$5:$C$18,0),MATCH(UsagePerHour!UL$4,Sales!$D$3:$ABF$3,0))/UL$2*INDEX(Usage!$D$5:$ABF$11,MATCH(UsagePerHour!$B$20,Usage!$C$5:$C$11,0),MATCH(UsagePerHour!UL$4,Usage!$D$3:$ABF$3,0)),"")</f>
        <v/>
      </c>
      <c r="UM30" s="6" t="str">
        <f>IFERROR(INDEX(Sales!$D$5:$ABF$18,MATCH(UsagePerHour!$B30,Sales!$C$5:$C$18,0),MATCH(UsagePerHour!UM$4,Sales!$D$3:$ABF$3,0))/UM$2*INDEX(Usage!$D$5:$ABF$11,MATCH(UsagePerHour!$B$20,Usage!$C$5:$C$11,0),MATCH(UsagePerHour!UM$4,Usage!$D$3:$ABF$3,0)),"")</f>
        <v/>
      </c>
      <c r="UN30" s="6" t="str">
        <f>IFERROR(INDEX(Sales!$D$5:$ABF$18,MATCH(UsagePerHour!$B30,Sales!$C$5:$C$18,0),MATCH(UsagePerHour!UN$4,Sales!$D$3:$ABF$3,0))/UN$2*INDEX(Usage!$D$5:$ABF$11,MATCH(UsagePerHour!$B$20,Usage!$C$5:$C$11,0),MATCH(UsagePerHour!UN$4,Usage!$D$3:$ABF$3,0)),"")</f>
        <v/>
      </c>
      <c r="UO30" s="6" t="str">
        <f>IFERROR(INDEX(Sales!$D$5:$ABF$18,MATCH(UsagePerHour!$B30,Sales!$C$5:$C$18,0),MATCH(UsagePerHour!UO$4,Sales!$D$3:$ABF$3,0))/UO$2*INDEX(Usage!$D$5:$ABF$11,MATCH(UsagePerHour!$B$20,Usage!$C$5:$C$11,0),MATCH(UsagePerHour!UO$4,Usage!$D$3:$ABF$3,0)),"")</f>
        <v/>
      </c>
      <c r="UP30" s="6" t="str">
        <f>IFERROR(INDEX(Sales!$D$5:$ABF$18,MATCH(UsagePerHour!$B30,Sales!$C$5:$C$18,0),MATCH(UsagePerHour!UP$4,Sales!$D$3:$ABF$3,0))/UP$2*INDEX(Usage!$D$5:$ABF$11,MATCH(UsagePerHour!$B$20,Usage!$C$5:$C$11,0),MATCH(UsagePerHour!UP$4,Usage!$D$3:$ABF$3,0)),"")</f>
        <v/>
      </c>
      <c r="UQ30" s="6" t="str">
        <f>IFERROR(INDEX(Sales!$D$5:$ABF$18,MATCH(UsagePerHour!$B30,Sales!$C$5:$C$18,0),MATCH(UsagePerHour!UQ$4,Sales!$D$3:$ABF$3,0))/UQ$2*INDEX(Usage!$D$5:$ABF$11,MATCH(UsagePerHour!$B$20,Usage!$C$5:$C$11,0),MATCH(UsagePerHour!UQ$4,Usage!$D$3:$ABF$3,0)),"")</f>
        <v/>
      </c>
      <c r="UR30" s="6" t="str">
        <f>IFERROR(INDEX(Sales!$D$5:$ABF$18,MATCH(UsagePerHour!$B30,Sales!$C$5:$C$18,0),MATCH(UsagePerHour!UR$4,Sales!$D$3:$ABF$3,0))/UR$2*INDEX(Usage!$D$5:$ABF$11,MATCH(UsagePerHour!$B$20,Usage!$C$5:$C$11,0),MATCH(UsagePerHour!UR$4,Usage!$D$3:$ABF$3,0)),"")</f>
        <v/>
      </c>
      <c r="US30" s="6" t="str">
        <f>IFERROR(INDEX(Sales!$D$5:$ABF$18,MATCH(UsagePerHour!$B30,Sales!$C$5:$C$18,0),MATCH(UsagePerHour!US$4,Sales!$D$3:$ABF$3,0))/US$2*INDEX(Usage!$D$5:$ABF$11,MATCH(UsagePerHour!$B$20,Usage!$C$5:$C$11,0),MATCH(UsagePerHour!US$4,Usage!$D$3:$ABF$3,0)),"")</f>
        <v/>
      </c>
      <c r="UT30" s="6" t="str">
        <f>IFERROR(INDEX(Sales!$D$5:$ABF$18,MATCH(UsagePerHour!$B30,Sales!$C$5:$C$18,0),MATCH(UsagePerHour!UT$4,Sales!$D$3:$ABF$3,0))/UT$2*INDEX(Usage!$D$5:$ABF$11,MATCH(UsagePerHour!$B$20,Usage!$C$5:$C$11,0),MATCH(UsagePerHour!UT$4,Usage!$D$3:$ABF$3,0)),"")</f>
        <v/>
      </c>
      <c r="UU30" s="6" t="str">
        <f>IFERROR(INDEX(Sales!$D$5:$ABF$18,MATCH(UsagePerHour!$B30,Sales!$C$5:$C$18,0),MATCH(UsagePerHour!UU$4,Sales!$D$3:$ABF$3,0))/UU$2*INDEX(Usage!$D$5:$ABF$11,MATCH(UsagePerHour!$B$20,Usage!$C$5:$C$11,0),MATCH(UsagePerHour!UU$4,Usage!$D$3:$ABF$3,0)),"")</f>
        <v/>
      </c>
      <c r="UV30" s="6" t="str">
        <f>IFERROR(INDEX(Sales!$D$5:$ABF$18,MATCH(UsagePerHour!$B30,Sales!$C$5:$C$18,0),MATCH(UsagePerHour!UV$4,Sales!$D$3:$ABF$3,0))/UV$2*INDEX(Usage!$D$5:$ABF$11,MATCH(UsagePerHour!$B$20,Usage!$C$5:$C$11,0),MATCH(UsagePerHour!UV$4,Usage!$D$3:$ABF$3,0)),"")</f>
        <v/>
      </c>
      <c r="UW30" s="6" t="str">
        <f>IFERROR(INDEX(Sales!$D$5:$ABF$18,MATCH(UsagePerHour!$B30,Sales!$C$5:$C$18,0),MATCH(UsagePerHour!UW$4,Sales!$D$3:$ABF$3,0))/UW$2*INDEX(Usage!$D$5:$ABF$11,MATCH(UsagePerHour!$B$20,Usage!$C$5:$C$11,0),MATCH(UsagePerHour!UW$4,Usage!$D$3:$ABF$3,0)),"")</f>
        <v/>
      </c>
      <c r="UX30" s="6" t="str">
        <f>IFERROR(INDEX(Sales!$D$5:$ABF$18,MATCH(UsagePerHour!$B30,Sales!$C$5:$C$18,0),MATCH(UsagePerHour!UX$4,Sales!$D$3:$ABF$3,0))/UX$2*INDEX(Usage!$D$5:$ABF$11,MATCH(UsagePerHour!$B$20,Usage!$C$5:$C$11,0),MATCH(UsagePerHour!UX$4,Usage!$D$3:$ABF$3,0)),"")</f>
        <v/>
      </c>
      <c r="UY30" s="6" t="str">
        <f>IFERROR(INDEX(Sales!$D$5:$ABF$18,MATCH(UsagePerHour!$B30,Sales!$C$5:$C$18,0),MATCH(UsagePerHour!UY$4,Sales!$D$3:$ABF$3,0))/UY$2*INDEX(Usage!$D$5:$ABF$11,MATCH(UsagePerHour!$B$20,Usage!$C$5:$C$11,0),MATCH(UsagePerHour!UY$4,Usage!$D$3:$ABF$3,0)),"")</f>
        <v/>
      </c>
      <c r="UZ30" s="6" t="str">
        <f>IFERROR(INDEX(Sales!$D$5:$ABF$18,MATCH(UsagePerHour!$B30,Sales!$C$5:$C$18,0),MATCH(UsagePerHour!UZ$4,Sales!$D$3:$ABF$3,0))/UZ$2*INDEX(Usage!$D$5:$ABF$11,MATCH(UsagePerHour!$B$20,Usage!$C$5:$C$11,0),MATCH(UsagePerHour!UZ$4,Usage!$D$3:$ABF$3,0)),"")</f>
        <v/>
      </c>
      <c r="VA30" s="6" t="str">
        <f>IFERROR(INDEX(Sales!$D$5:$ABF$18,MATCH(UsagePerHour!$B30,Sales!$C$5:$C$18,0),MATCH(UsagePerHour!VA$4,Sales!$D$3:$ABF$3,0))/VA$2*INDEX(Usage!$D$5:$ABF$11,MATCH(UsagePerHour!$B$20,Usage!$C$5:$C$11,0),MATCH(UsagePerHour!VA$4,Usage!$D$3:$ABF$3,0)),"")</f>
        <v/>
      </c>
      <c r="VB30" s="6" t="str">
        <f>IFERROR(INDEX(Sales!$D$5:$ABF$18,MATCH(UsagePerHour!$B30,Sales!$C$5:$C$18,0),MATCH(UsagePerHour!VB$4,Sales!$D$3:$ABF$3,0))/VB$2*INDEX(Usage!$D$5:$ABF$11,MATCH(UsagePerHour!$B$20,Usage!$C$5:$C$11,0),MATCH(UsagePerHour!VB$4,Usage!$D$3:$ABF$3,0)),"")</f>
        <v/>
      </c>
      <c r="VC30" s="6" t="str">
        <f>IFERROR(INDEX(Sales!$D$5:$ABF$18,MATCH(UsagePerHour!$B30,Sales!$C$5:$C$18,0),MATCH(UsagePerHour!VC$4,Sales!$D$3:$ABF$3,0))/VC$2*INDEX(Usage!$D$5:$ABF$11,MATCH(UsagePerHour!$B$20,Usage!$C$5:$C$11,0),MATCH(UsagePerHour!VC$4,Usage!$D$3:$ABF$3,0)),"")</f>
        <v/>
      </c>
      <c r="VD30" s="6" t="str">
        <f>IFERROR(INDEX(Sales!$D$5:$ABF$18,MATCH(UsagePerHour!$B30,Sales!$C$5:$C$18,0),MATCH(UsagePerHour!VD$4,Sales!$D$3:$ABF$3,0))/VD$2*INDEX(Usage!$D$5:$ABF$11,MATCH(UsagePerHour!$B$20,Usage!$C$5:$C$11,0),MATCH(UsagePerHour!VD$4,Usage!$D$3:$ABF$3,0)),"")</f>
        <v/>
      </c>
      <c r="VE30" s="6" t="str">
        <f>IFERROR(INDEX(Sales!$D$5:$ABF$18,MATCH(UsagePerHour!$B30,Sales!$C$5:$C$18,0),MATCH(UsagePerHour!VE$4,Sales!$D$3:$ABF$3,0))/VE$2*INDEX(Usage!$D$5:$ABF$11,MATCH(UsagePerHour!$B$20,Usage!$C$5:$C$11,0),MATCH(UsagePerHour!VE$4,Usage!$D$3:$ABF$3,0)),"")</f>
        <v/>
      </c>
      <c r="VF30" s="6" t="str">
        <f>IFERROR(INDEX(Sales!$D$5:$ABF$18,MATCH(UsagePerHour!$B30,Sales!$C$5:$C$18,0),MATCH(UsagePerHour!VF$4,Sales!$D$3:$ABF$3,0))/VF$2*INDEX(Usage!$D$5:$ABF$11,MATCH(UsagePerHour!$B$20,Usage!$C$5:$C$11,0),MATCH(UsagePerHour!VF$4,Usage!$D$3:$ABF$3,0)),"")</f>
        <v/>
      </c>
      <c r="VG30" s="6" t="str">
        <f>IFERROR(INDEX(Sales!$D$5:$ABF$18,MATCH(UsagePerHour!$B30,Sales!$C$5:$C$18,0),MATCH(UsagePerHour!VG$4,Sales!$D$3:$ABF$3,0))/VG$2*INDEX(Usage!$D$5:$ABF$11,MATCH(UsagePerHour!$B$20,Usage!$C$5:$C$11,0),MATCH(UsagePerHour!VG$4,Usage!$D$3:$ABF$3,0)),"")</f>
        <v/>
      </c>
      <c r="VH30" s="6" t="str">
        <f>IFERROR(INDEX(Sales!$D$5:$ABF$18,MATCH(UsagePerHour!$B30,Sales!$C$5:$C$18,0),MATCH(UsagePerHour!VH$4,Sales!$D$3:$ABF$3,0))/VH$2*INDEX(Usage!$D$5:$ABF$11,MATCH(UsagePerHour!$B$20,Usage!$C$5:$C$11,0),MATCH(UsagePerHour!VH$4,Usage!$D$3:$ABF$3,0)),"")</f>
        <v/>
      </c>
      <c r="VI30" s="6" t="str">
        <f>IFERROR(INDEX(Sales!$D$5:$ABF$18,MATCH(UsagePerHour!$B30,Sales!$C$5:$C$18,0),MATCH(UsagePerHour!VI$4,Sales!$D$3:$ABF$3,0))/VI$2*INDEX(Usage!$D$5:$ABF$11,MATCH(UsagePerHour!$B$20,Usage!$C$5:$C$11,0),MATCH(UsagePerHour!VI$4,Usage!$D$3:$ABF$3,0)),"")</f>
        <v/>
      </c>
      <c r="VJ30" s="6" t="str">
        <f>IFERROR(INDEX(Sales!$D$5:$ABF$18,MATCH(UsagePerHour!$B30,Sales!$C$5:$C$18,0),MATCH(UsagePerHour!VJ$4,Sales!$D$3:$ABF$3,0))/VJ$2*INDEX(Usage!$D$5:$ABF$11,MATCH(UsagePerHour!$B$20,Usage!$C$5:$C$11,0),MATCH(UsagePerHour!VJ$4,Usage!$D$3:$ABF$3,0)),"")</f>
        <v/>
      </c>
      <c r="VK30" s="6" t="str">
        <f>IFERROR(INDEX(Sales!$D$5:$ABF$18,MATCH(UsagePerHour!$B30,Sales!$C$5:$C$18,0),MATCH(UsagePerHour!VK$4,Sales!$D$3:$ABF$3,0))/VK$2*INDEX(Usage!$D$5:$ABF$11,MATCH(UsagePerHour!$B$20,Usage!$C$5:$C$11,0),MATCH(UsagePerHour!VK$4,Usage!$D$3:$ABF$3,0)),"")</f>
        <v/>
      </c>
      <c r="VL30" s="6" t="str">
        <f>IFERROR(INDEX(Sales!$D$5:$ABF$18,MATCH(UsagePerHour!$B30,Sales!$C$5:$C$18,0),MATCH(UsagePerHour!VL$4,Sales!$D$3:$ABF$3,0))/VL$2*INDEX(Usage!$D$5:$ABF$11,MATCH(UsagePerHour!$B$20,Usage!$C$5:$C$11,0),MATCH(UsagePerHour!VL$4,Usage!$D$3:$ABF$3,0)),"")</f>
        <v/>
      </c>
      <c r="VM30" s="6" t="str">
        <f>IFERROR(INDEX(Sales!$D$5:$ABF$18,MATCH(UsagePerHour!$B30,Sales!$C$5:$C$18,0),MATCH(UsagePerHour!VM$4,Sales!$D$3:$ABF$3,0))/VM$2*INDEX(Usage!$D$5:$ABF$11,MATCH(UsagePerHour!$B$20,Usage!$C$5:$C$11,0),MATCH(UsagePerHour!VM$4,Usage!$D$3:$ABF$3,0)),"")</f>
        <v/>
      </c>
      <c r="VN30" s="6" t="str">
        <f>IFERROR(INDEX(Sales!$D$5:$ABF$18,MATCH(UsagePerHour!$B30,Sales!$C$5:$C$18,0),MATCH(UsagePerHour!VN$4,Sales!$D$3:$ABF$3,0))/VN$2*INDEX(Usage!$D$5:$ABF$11,MATCH(UsagePerHour!$B$20,Usage!$C$5:$C$11,0),MATCH(UsagePerHour!VN$4,Usage!$D$3:$ABF$3,0)),"")</f>
        <v/>
      </c>
      <c r="VO30" s="6" t="str">
        <f>IFERROR(INDEX(Sales!$D$5:$ABF$18,MATCH(UsagePerHour!$B30,Sales!$C$5:$C$18,0),MATCH(UsagePerHour!VO$4,Sales!$D$3:$ABF$3,0))/VO$2*INDEX(Usage!$D$5:$ABF$11,MATCH(UsagePerHour!$B$20,Usage!$C$5:$C$11,0),MATCH(UsagePerHour!VO$4,Usage!$D$3:$ABF$3,0)),"")</f>
        <v/>
      </c>
      <c r="VP30" s="6" t="str">
        <f>IFERROR(INDEX(Sales!$D$5:$ABF$18,MATCH(UsagePerHour!$B30,Sales!$C$5:$C$18,0),MATCH(UsagePerHour!VP$4,Sales!$D$3:$ABF$3,0))/VP$2*INDEX(Usage!$D$5:$ABF$11,MATCH(UsagePerHour!$B$20,Usage!$C$5:$C$11,0),MATCH(UsagePerHour!VP$4,Usage!$D$3:$ABF$3,0)),"")</f>
        <v/>
      </c>
      <c r="VQ30" s="6" t="str">
        <f>IFERROR(INDEX(Sales!$D$5:$ABF$18,MATCH(UsagePerHour!$B30,Sales!$C$5:$C$18,0),MATCH(UsagePerHour!VQ$4,Sales!$D$3:$ABF$3,0))/VQ$2*INDEX(Usage!$D$5:$ABF$11,MATCH(UsagePerHour!$B$20,Usage!$C$5:$C$11,0),MATCH(UsagePerHour!VQ$4,Usage!$D$3:$ABF$3,0)),"")</f>
        <v/>
      </c>
      <c r="VR30" s="6" t="str">
        <f>IFERROR(INDEX(Sales!$D$5:$ABF$18,MATCH(UsagePerHour!$B30,Sales!$C$5:$C$18,0),MATCH(UsagePerHour!VR$4,Sales!$D$3:$ABF$3,0))/VR$2*INDEX(Usage!$D$5:$ABF$11,MATCH(UsagePerHour!$B$20,Usage!$C$5:$C$11,0),MATCH(UsagePerHour!VR$4,Usage!$D$3:$ABF$3,0)),"")</f>
        <v/>
      </c>
      <c r="VS30" s="6" t="str">
        <f>IFERROR(INDEX(Sales!$D$5:$ABF$18,MATCH(UsagePerHour!$B30,Sales!$C$5:$C$18,0),MATCH(UsagePerHour!VS$4,Sales!$D$3:$ABF$3,0))/VS$2*INDEX(Usage!$D$5:$ABF$11,MATCH(UsagePerHour!$B$20,Usage!$C$5:$C$11,0),MATCH(UsagePerHour!VS$4,Usage!$D$3:$ABF$3,0)),"")</f>
        <v/>
      </c>
      <c r="VT30" s="6" t="str">
        <f>IFERROR(INDEX(Sales!$D$5:$ABF$18,MATCH(UsagePerHour!$B30,Sales!$C$5:$C$18,0),MATCH(UsagePerHour!VT$4,Sales!$D$3:$ABF$3,0))/VT$2*INDEX(Usage!$D$5:$ABF$11,MATCH(UsagePerHour!$B$20,Usage!$C$5:$C$11,0),MATCH(UsagePerHour!VT$4,Usage!$D$3:$ABF$3,0)),"")</f>
        <v/>
      </c>
      <c r="VU30" s="6" t="str">
        <f>IFERROR(INDEX(Sales!$D$5:$ABF$18,MATCH(UsagePerHour!$B30,Sales!$C$5:$C$18,0),MATCH(UsagePerHour!VU$4,Sales!$D$3:$ABF$3,0))/VU$2*INDEX(Usage!$D$5:$ABF$11,MATCH(UsagePerHour!$B$20,Usage!$C$5:$C$11,0),MATCH(UsagePerHour!VU$4,Usage!$D$3:$ABF$3,0)),"")</f>
        <v/>
      </c>
      <c r="VV30" s="6" t="str">
        <f>IFERROR(INDEX(Sales!$D$5:$ABF$18,MATCH(UsagePerHour!$B30,Sales!$C$5:$C$18,0),MATCH(UsagePerHour!VV$4,Sales!$D$3:$ABF$3,0))/VV$2*INDEX(Usage!$D$5:$ABF$11,MATCH(UsagePerHour!$B$20,Usage!$C$5:$C$11,0),MATCH(UsagePerHour!VV$4,Usage!$D$3:$ABF$3,0)),"")</f>
        <v/>
      </c>
      <c r="VW30" s="6" t="str">
        <f>IFERROR(INDEX(Sales!$D$5:$ABF$18,MATCH(UsagePerHour!$B30,Sales!$C$5:$C$18,0),MATCH(UsagePerHour!VW$4,Sales!$D$3:$ABF$3,0))/VW$2*INDEX(Usage!$D$5:$ABF$11,MATCH(UsagePerHour!$B$20,Usage!$C$5:$C$11,0),MATCH(UsagePerHour!VW$4,Usage!$D$3:$ABF$3,0)),"")</f>
        <v/>
      </c>
      <c r="VX30" s="6" t="str">
        <f>IFERROR(INDEX(Sales!$D$5:$ABF$18,MATCH(UsagePerHour!$B30,Sales!$C$5:$C$18,0),MATCH(UsagePerHour!VX$4,Sales!$D$3:$ABF$3,0))/VX$2*INDEX(Usage!$D$5:$ABF$11,MATCH(UsagePerHour!$B$20,Usage!$C$5:$C$11,0),MATCH(UsagePerHour!VX$4,Usage!$D$3:$ABF$3,0)),"")</f>
        <v/>
      </c>
      <c r="VY30" s="6" t="str">
        <f>IFERROR(INDEX(Sales!$D$5:$ABF$18,MATCH(UsagePerHour!$B30,Sales!$C$5:$C$18,0),MATCH(UsagePerHour!VY$4,Sales!$D$3:$ABF$3,0))/VY$2*INDEX(Usage!$D$5:$ABF$11,MATCH(UsagePerHour!$B$20,Usage!$C$5:$C$11,0),MATCH(UsagePerHour!VY$4,Usage!$D$3:$ABF$3,0)),"")</f>
        <v/>
      </c>
      <c r="VZ30" s="6" t="str">
        <f>IFERROR(INDEX(Sales!$D$5:$ABF$18,MATCH(UsagePerHour!$B30,Sales!$C$5:$C$18,0),MATCH(UsagePerHour!VZ$4,Sales!$D$3:$ABF$3,0))/VZ$2*INDEX(Usage!$D$5:$ABF$11,MATCH(UsagePerHour!$B$20,Usage!$C$5:$C$11,0),MATCH(UsagePerHour!VZ$4,Usage!$D$3:$ABF$3,0)),"")</f>
        <v/>
      </c>
      <c r="WA30" s="6" t="str">
        <f>IFERROR(INDEX(Sales!$D$5:$ABF$18,MATCH(UsagePerHour!$B30,Sales!$C$5:$C$18,0),MATCH(UsagePerHour!WA$4,Sales!$D$3:$ABF$3,0))/WA$2*INDEX(Usage!$D$5:$ABF$11,MATCH(UsagePerHour!$B$20,Usage!$C$5:$C$11,0),MATCH(UsagePerHour!WA$4,Usage!$D$3:$ABF$3,0)),"")</f>
        <v/>
      </c>
      <c r="WB30" s="6" t="str">
        <f>IFERROR(INDEX(Sales!$D$5:$ABF$18,MATCH(UsagePerHour!$B30,Sales!$C$5:$C$18,0),MATCH(UsagePerHour!WB$4,Sales!$D$3:$ABF$3,0))/WB$2*INDEX(Usage!$D$5:$ABF$11,MATCH(UsagePerHour!$B$20,Usage!$C$5:$C$11,0),MATCH(UsagePerHour!WB$4,Usage!$D$3:$ABF$3,0)),"")</f>
        <v/>
      </c>
      <c r="WC30" s="6" t="str">
        <f>IFERROR(INDEX(Sales!$D$5:$ABF$18,MATCH(UsagePerHour!$B30,Sales!$C$5:$C$18,0),MATCH(UsagePerHour!WC$4,Sales!$D$3:$ABF$3,0))/WC$2*INDEX(Usage!$D$5:$ABF$11,MATCH(UsagePerHour!$B$20,Usage!$C$5:$C$11,0),MATCH(UsagePerHour!WC$4,Usage!$D$3:$ABF$3,0)),"")</f>
        <v/>
      </c>
      <c r="WD30" s="6" t="str">
        <f>IFERROR(INDEX(Sales!$D$5:$ABF$18,MATCH(UsagePerHour!$B30,Sales!$C$5:$C$18,0),MATCH(UsagePerHour!WD$4,Sales!$D$3:$ABF$3,0))/WD$2*INDEX(Usage!$D$5:$ABF$11,MATCH(UsagePerHour!$B$20,Usage!$C$5:$C$11,0),MATCH(UsagePerHour!WD$4,Usage!$D$3:$ABF$3,0)),"")</f>
        <v/>
      </c>
      <c r="WE30" s="6" t="str">
        <f>IFERROR(INDEX(Sales!$D$5:$ABF$18,MATCH(UsagePerHour!$B30,Sales!$C$5:$C$18,0),MATCH(UsagePerHour!WE$4,Sales!$D$3:$ABF$3,0))/WE$2*INDEX(Usage!$D$5:$ABF$11,MATCH(UsagePerHour!$B$20,Usage!$C$5:$C$11,0),MATCH(UsagePerHour!WE$4,Usage!$D$3:$ABF$3,0)),"")</f>
        <v/>
      </c>
      <c r="WF30" s="6" t="str">
        <f>IFERROR(INDEX(Sales!$D$5:$ABF$18,MATCH(UsagePerHour!$B30,Sales!$C$5:$C$18,0),MATCH(UsagePerHour!WF$4,Sales!$D$3:$ABF$3,0))/WF$2*INDEX(Usage!$D$5:$ABF$11,MATCH(UsagePerHour!$B$20,Usage!$C$5:$C$11,0),MATCH(UsagePerHour!WF$4,Usage!$D$3:$ABF$3,0)),"")</f>
        <v/>
      </c>
      <c r="WG30" s="6" t="str">
        <f>IFERROR(INDEX(Sales!$D$5:$ABF$18,MATCH(UsagePerHour!$B30,Sales!$C$5:$C$18,0),MATCH(UsagePerHour!WG$4,Sales!$D$3:$ABF$3,0))/WG$2*INDEX(Usage!$D$5:$ABF$11,MATCH(UsagePerHour!$B$20,Usage!$C$5:$C$11,0),MATCH(UsagePerHour!WG$4,Usage!$D$3:$ABF$3,0)),"")</f>
        <v/>
      </c>
      <c r="WH30" s="6" t="str">
        <f>IFERROR(INDEX(Sales!$D$5:$ABF$18,MATCH(UsagePerHour!$B30,Sales!$C$5:$C$18,0),MATCH(UsagePerHour!WH$4,Sales!$D$3:$ABF$3,0))/WH$2*INDEX(Usage!$D$5:$ABF$11,MATCH(UsagePerHour!$B$20,Usage!$C$5:$C$11,0),MATCH(UsagePerHour!WH$4,Usage!$D$3:$ABF$3,0)),"")</f>
        <v/>
      </c>
      <c r="WI30" s="6" t="str">
        <f>IFERROR(INDEX(Sales!$D$5:$ABF$18,MATCH(UsagePerHour!$B30,Sales!$C$5:$C$18,0),MATCH(UsagePerHour!WI$4,Sales!$D$3:$ABF$3,0))/WI$2*INDEX(Usage!$D$5:$ABF$11,MATCH(UsagePerHour!$B$20,Usage!$C$5:$C$11,0),MATCH(UsagePerHour!WI$4,Usage!$D$3:$ABF$3,0)),"")</f>
        <v/>
      </c>
      <c r="WJ30" s="6" t="str">
        <f>IFERROR(INDEX(Sales!$D$5:$ABF$18,MATCH(UsagePerHour!$B30,Sales!$C$5:$C$18,0),MATCH(UsagePerHour!WJ$4,Sales!$D$3:$ABF$3,0))/WJ$2*INDEX(Usage!$D$5:$ABF$11,MATCH(UsagePerHour!$B$20,Usage!$C$5:$C$11,0),MATCH(UsagePerHour!WJ$4,Usage!$D$3:$ABF$3,0)),"")</f>
        <v/>
      </c>
      <c r="WK30" s="6" t="str">
        <f>IFERROR(INDEX(Sales!$D$5:$ABF$18,MATCH(UsagePerHour!$B30,Sales!$C$5:$C$18,0),MATCH(UsagePerHour!WK$4,Sales!$D$3:$ABF$3,0))/WK$2*INDEX(Usage!$D$5:$ABF$11,MATCH(UsagePerHour!$B$20,Usage!$C$5:$C$11,0),MATCH(UsagePerHour!WK$4,Usage!$D$3:$ABF$3,0)),"")</f>
        <v/>
      </c>
      <c r="WL30" s="6" t="str">
        <f>IFERROR(INDEX(Sales!$D$5:$ABF$18,MATCH(UsagePerHour!$B30,Sales!$C$5:$C$18,0),MATCH(UsagePerHour!WL$4,Sales!$D$3:$ABF$3,0))/WL$2*INDEX(Usage!$D$5:$ABF$11,MATCH(UsagePerHour!$B$20,Usage!$C$5:$C$11,0),MATCH(UsagePerHour!WL$4,Usage!$D$3:$ABF$3,0)),"")</f>
        <v/>
      </c>
      <c r="WM30" s="6" t="str">
        <f>IFERROR(INDEX(Sales!$D$5:$ABF$18,MATCH(UsagePerHour!$B30,Sales!$C$5:$C$18,0),MATCH(UsagePerHour!WM$4,Sales!$D$3:$ABF$3,0))/WM$2*INDEX(Usage!$D$5:$ABF$11,MATCH(UsagePerHour!$B$20,Usage!$C$5:$C$11,0),MATCH(UsagePerHour!WM$4,Usage!$D$3:$ABF$3,0)),"")</f>
        <v/>
      </c>
      <c r="WN30" s="6" t="str">
        <f>IFERROR(INDEX(Sales!$D$5:$ABF$18,MATCH(UsagePerHour!$B30,Sales!$C$5:$C$18,0),MATCH(UsagePerHour!WN$4,Sales!$D$3:$ABF$3,0))/WN$2*INDEX(Usage!$D$5:$ABF$11,MATCH(UsagePerHour!$B$20,Usage!$C$5:$C$11,0),MATCH(UsagePerHour!WN$4,Usage!$D$3:$ABF$3,0)),"")</f>
        <v/>
      </c>
      <c r="WO30" s="6" t="str">
        <f>IFERROR(INDEX(Sales!$D$5:$ABF$18,MATCH(UsagePerHour!$B30,Sales!$C$5:$C$18,0),MATCH(UsagePerHour!WO$4,Sales!$D$3:$ABF$3,0))/WO$2*INDEX(Usage!$D$5:$ABF$11,MATCH(UsagePerHour!$B$20,Usage!$C$5:$C$11,0),MATCH(UsagePerHour!WO$4,Usage!$D$3:$ABF$3,0)),"")</f>
        <v/>
      </c>
      <c r="WP30" s="6" t="str">
        <f>IFERROR(INDEX(Sales!$D$5:$ABF$18,MATCH(UsagePerHour!$B30,Sales!$C$5:$C$18,0),MATCH(UsagePerHour!WP$4,Sales!$D$3:$ABF$3,0))/WP$2*INDEX(Usage!$D$5:$ABF$11,MATCH(UsagePerHour!$B$20,Usage!$C$5:$C$11,0),MATCH(UsagePerHour!WP$4,Usage!$D$3:$ABF$3,0)),"")</f>
        <v/>
      </c>
      <c r="WQ30" s="6" t="str">
        <f>IFERROR(INDEX(Sales!$D$5:$ABF$18,MATCH(UsagePerHour!$B30,Sales!$C$5:$C$18,0),MATCH(UsagePerHour!WQ$4,Sales!$D$3:$ABF$3,0))/WQ$2*INDEX(Usage!$D$5:$ABF$11,MATCH(UsagePerHour!$B$20,Usage!$C$5:$C$11,0),MATCH(UsagePerHour!WQ$4,Usage!$D$3:$ABF$3,0)),"")</f>
        <v/>
      </c>
      <c r="WR30" s="6" t="str">
        <f>IFERROR(INDEX(Sales!$D$5:$ABF$18,MATCH(UsagePerHour!$B30,Sales!$C$5:$C$18,0),MATCH(UsagePerHour!WR$4,Sales!$D$3:$ABF$3,0))/WR$2*INDEX(Usage!$D$5:$ABF$11,MATCH(UsagePerHour!$B$20,Usage!$C$5:$C$11,0),MATCH(UsagePerHour!WR$4,Usage!$D$3:$ABF$3,0)),"")</f>
        <v/>
      </c>
      <c r="WS30" s="6" t="str">
        <f>IFERROR(INDEX(Sales!$D$5:$ABF$18,MATCH(UsagePerHour!$B30,Sales!$C$5:$C$18,0),MATCH(UsagePerHour!WS$4,Sales!$D$3:$ABF$3,0))/WS$2*INDEX(Usage!$D$5:$ABF$11,MATCH(UsagePerHour!$B$20,Usage!$C$5:$C$11,0),MATCH(UsagePerHour!WS$4,Usage!$D$3:$ABF$3,0)),"")</f>
        <v/>
      </c>
      <c r="WT30" s="6" t="str">
        <f>IFERROR(INDEX(Sales!$D$5:$ABF$18,MATCH(UsagePerHour!$B30,Sales!$C$5:$C$18,0),MATCH(UsagePerHour!WT$4,Sales!$D$3:$ABF$3,0))/WT$2*INDEX(Usage!$D$5:$ABF$11,MATCH(UsagePerHour!$B$20,Usage!$C$5:$C$11,0),MATCH(UsagePerHour!WT$4,Usage!$D$3:$ABF$3,0)),"")</f>
        <v/>
      </c>
      <c r="WU30" s="6" t="str">
        <f>IFERROR(INDEX(Sales!$D$5:$ABF$18,MATCH(UsagePerHour!$B30,Sales!$C$5:$C$18,0),MATCH(UsagePerHour!WU$4,Sales!$D$3:$ABF$3,0))/WU$2*INDEX(Usage!$D$5:$ABF$11,MATCH(UsagePerHour!$B$20,Usage!$C$5:$C$11,0),MATCH(UsagePerHour!WU$4,Usage!$D$3:$ABF$3,0)),"")</f>
        <v/>
      </c>
      <c r="WV30" s="6" t="str">
        <f>IFERROR(INDEX(Sales!$D$5:$ABF$18,MATCH(UsagePerHour!$B30,Sales!$C$5:$C$18,0),MATCH(UsagePerHour!WV$4,Sales!$D$3:$ABF$3,0))/WV$2*INDEX(Usage!$D$5:$ABF$11,MATCH(UsagePerHour!$B$20,Usage!$C$5:$C$11,0),MATCH(UsagePerHour!WV$4,Usage!$D$3:$ABF$3,0)),"")</f>
        <v/>
      </c>
      <c r="WW30" s="6" t="str">
        <f>IFERROR(INDEX(Sales!$D$5:$ABF$18,MATCH(UsagePerHour!$B30,Sales!$C$5:$C$18,0),MATCH(UsagePerHour!WW$4,Sales!$D$3:$ABF$3,0))/WW$2*INDEX(Usage!$D$5:$ABF$11,MATCH(UsagePerHour!$B$20,Usage!$C$5:$C$11,0),MATCH(UsagePerHour!WW$4,Usage!$D$3:$ABF$3,0)),"")</f>
        <v/>
      </c>
      <c r="WX30" s="6" t="str">
        <f>IFERROR(INDEX(Sales!$D$5:$ABF$18,MATCH(UsagePerHour!$B30,Sales!$C$5:$C$18,0),MATCH(UsagePerHour!WX$4,Sales!$D$3:$ABF$3,0))/WX$2*INDEX(Usage!$D$5:$ABF$11,MATCH(UsagePerHour!$B$20,Usage!$C$5:$C$11,0),MATCH(UsagePerHour!WX$4,Usage!$D$3:$ABF$3,0)),"")</f>
        <v/>
      </c>
      <c r="WY30" s="6" t="str">
        <f>IFERROR(INDEX(Sales!$D$5:$ABF$18,MATCH(UsagePerHour!$B30,Sales!$C$5:$C$18,0),MATCH(UsagePerHour!WY$4,Sales!$D$3:$ABF$3,0))/WY$2*INDEX(Usage!$D$5:$ABF$11,MATCH(UsagePerHour!$B$20,Usage!$C$5:$C$11,0),MATCH(UsagePerHour!WY$4,Usage!$D$3:$ABF$3,0)),"")</f>
        <v/>
      </c>
      <c r="WZ30" s="6" t="str">
        <f>IFERROR(INDEX(Sales!$D$5:$ABF$18,MATCH(UsagePerHour!$B30,Sales!$C$5:$C$18,0),MATCH(UsagePerHour!WZ$4,Sales!$D$3:$ABF$3,0))/WZ$2*INDEX(Usage!$D$5:$ABF$11,MATCH(UsagePerHour!$B$20,Usage!$C$5:$C$11,0),MATCH(UsagePerHour!WZ$4,Usage!$D$3:$ABF$3,0)),"")</f>
        <v/>
      </c>
      <c r="XA30" s="6" t="str">
        <f>IFERROR(INDEX(Sales!$D$5:$ABF$18,MATCH(UsagePerHour!$B30,Sales!$C$5:$C$18,0),MATCH(UsagePerHour!XA$4,Sales!$D$3:$ABF$3,0))/XA$2*INDEX(Usage!$D$5:$ABF$11,MATCH(UsagePerHour!$B$20,Usage!$C$5:$C$11,0),MATCH(UsagePerHour!XA$4,Usage!$D$3:$ABF$3,0)),"")</f>
        <v/>
      </c>
      <c r="XB30" s="6" t="str">
        <f>IFERROR(INDEX(Sales!$D$5:$ABF$18,MATCH(UsagePerHour!$B30,Sales!$C$5:$C$18,0),MATCH(UsagePerHour!XB$4,Sales!$D$3:$ABF$3,0))/XB$2*INDEX(Usage!$D$5:$ABF$11,MATCH(UsagePerHour!$B$20,Usage!$C$5:$C$11,0),MATCH(UsagePerHour!XB$4,Usage!$D$3:$ABF$3,0)),"")</f>
        <v/>
      </c>
      <c r="XC30" s="6" t="str">
        <f>IFERROR(INDEX(Sales!$D$5:$ABF$18,MATCH(UsagePerHour!$B30,Sales!$C$5:$C$18,0),MATCH(UsagePerHour!XC$4,Sales!$D$3:$ABF$3,0))/XC$2*INDEX(Usage!$D$5:$ABF$11,MATCH(UsagePerHour!$B$20,Usage!$C$5:$C$11,0),MATCH(UsagePerHour!XC$4,Usage!$D$3:$ABF$3,0)),"")</f>
        <v/>
      </c>
      <c r="XD30" s="6" t="str">
        <f>IFERROR(INDEX(Sales!$D$5:$ABF$18,MATCH(UsagePerHour!$B30,Sales!$C$5:$C$18,0),MATCH(UsagePerHour!XD$4,Sales!$D$3:$ABF$3,0))/XD$2*INDEX(Usage!$D$5:$ABF$11,MATCH(UsagePerHour!$B$20,Usage!$C$5:$C$11,0),MATCH(UsagePerHour!XD$4,Usage!$D$3:$ABF$3,0)),"")</f>
        <v/>
      </c>
      <c r="XE30" s="6" t="str">
        <f>IFERROR(INDEX(Sales!$D$5:$ABF$18,MATCH(UsagePerHour!$B30,Sales!$C$5:$C$18,0),MATCH(UsagePerHour!XE$4,Sales!$D$3:$ABF$3,0))/XE$2*INDEX(Usage!$D$5:$ABF$11,MATCH(UsagePerHour!$B$20,Usage!$C$5:$C$11,0),MATCH(UsagePerHour!XE$4,Usage!$D$3:$ABF$3,0)),"")</f>
        <v/>
      </c>
      <c r="XF30" s="6" t="str">
        <f>IFERROR(INDEX(Sales!$D$5:$ABF$18,MATCH(UsagePerHour!$B30,Sales!$C$5:$C$18,0),MATCH(UsagePerHour!XF$4,Sales!$D$3:$ABF$3,0))/XF$2*INDEX(Usage!$D$5:$ABF$11,MATCH(UsagePerHour!$B$20,Usage!$C$5:$C$11,0),MATCH(UsagePerHour!XF$4,Usage!$D$3:$ABF$3,0)),"")</f>
        <v/>
      </c>
      <c r="XG30" s="6" t="str">
        <f>IFERROR(INDEX(Sales!$D$5:$ABF$18,MATCH(UsagePerHour!$B30,Sales!$C$5:$C$18,0),MATCH(UsagePerHour!XG$4,Sales!$D$3:$ABF$3,0))/XG$2*INDEX(Usage!$D$5:$ABF$11,MATCH(UsagePerHour!$B$20,Usage!$C$5:$C$11,0),MATCH(UsagePerHour!XG$4,Usage!$D$3:$ABF$3,0)),"")</f>
        <v/>
      </c>
      <c r="XH30" s="6" t="str">
        <f>IFERROR(INDEX(Sales!$D$5:$ABF$18,MATCH(UsagePerHour!$B30,Sales!$C$5:$C$18,0),MATCH(UsagePerHour!XH$4,Sales!$D$3:$ABF$3,0))/XH$2*INDEX(Usage!$D$5:$ABF$11,MATCH(UsagePerHour!$B$20,Usage!$C$5:$C$11,0),MATCH(UsagePerHour!XH$4,Usage!$D$3:$ABF$3,0)),"")</f>
        <v/>
      </c>
      <c r="XI30" s="6" t="str">
        <f>IFERROR(INDEX(Sales!$D$5:$ABF$18,MATCH(UsagePerHour!$B30,Sales!$C$5:$C$18,0),MATCH(UsagePerHour!XI$4,Sales!$D$3:$ABF$3,0))/XI$2*INDEX(Usage!$D$5:$ABF$11,MATCH(UsagePerHour!$B$20,Usage!$C$5:$C$11,0),MATCH(UsagePerHour!XI$4,Usage!$D$3:$ABF$3,0)),"")</f>
        <v/>
      </c>
      <c r="XJ30" s="6" t="str">
        <f>IFERROR(INDEX(Sales!$D$5:$ABF$18,MATCH(UsagePerHour!$B30,Sales!$C$5:$C$18,0),MATCH(UsagePerHour!XJ$4,Sales!$D$3:$ABF$3,0))/XJ$2*INDEX(Usage!$D$5:$ABF$11,MATCH(UsagePerHour!$B$20,Usage!$C$5:$C$11,0),MATCH(UsagePerHour!XJ$4,Usage!$D$3:$ABF$3,0)),"")</f>
        <v/>
      </c>
      <c r="XK30" s="6" t="str">
        <f>IFERROR(INDEX(Sales!$D$5:$ABF$18,MATCH(UsagePerHour!$B30,Sales!$C$5:$C$18,0),MATCH(UsagePerHour!XK$4,Sales!$D$3:$ABF$3,0))/XK$2*INDEX(Usage!$D$5:$ABF$11,MATCH(UsagePerHour!$B$20,Usage!$C$5:$C$11,0),MATCH(UsagePerHour!XK$4,Usage!$D$3:$ABF$3,0)),"")</f>
        <v/>
      </c>
      <c r="XL30" s="6" t="str">
        <f>IFERROR(INDEX(Sales!$D$5:$ABF$18,MATCH(UsagePerHour!$B30,Sales!$C$5:$C$18,0),MATCH(UsagePerHour!XL$4,Sales!$D$3:$ABF$3,0))/XL$2*INDEX(Usage!$D$5:$ABF$11,MATCH(UsagePerHour!$B$20,Usage!$C$5:$C$11,0),MATCH(UsagePerHour!XL$4,Usage!$D$3:$ABF$3,0)),"")</f>
        <v/>
      </c>
      <c r="XM30" s="6" t="str">
        <f>IFERROR(INDEX(Sales!$D$5:$ABF$18,MATCH(UsagePerHour!$B30,Sales!$C$5:$C$18,0),MATCH(UsagePerHour!XM$4,Sales!$D$3:$ABF$3,0))/XM$2*INDEX(Usage!$D$5:$ABF$11,MATCH(UsagePerHour!$B$20,Usage!$C$5:$C$11,0),MATCH(UsagePerHour!XM$4,Usage!$D$3:$ABF$3,0)),"")</f>
        <v/>
      </c>
      <c r="XN30" s="6" t="str">
        <f>IFERROR(INDEX(Sales!$D$5:$ABF$18,MATCH(UsagePerHour!$B30,Sales!$C$5:$C$18,0),MATCH(UsagePerHour!XN$4,Sales!$D$3:$ABF$3,0))/XN$2*INDEX(Usage!$D$5:$ABF$11,MATCH(UsagePerHour!$B$20,Usage!$C$5:$C$11,0),MATCH(UsagePerHour!XN$4,Usage!$D$3:$ABF$3,0)),"")</f>
        <v/>
      </c>
      <c r="XO30" s="6" t="str">
        <f>IFERROR(INDEX(Sales!$D$5:$ABF$18,MATCH(UsagePerHour!$B30,Sales!$C$5:$C$18,0),MATCH(UsagePerHour!XO$4,Sales!$D$3:$ABF$3,0))/XO$2*INDEX(Usage!$D$5:$ABF$11,MATCH(UsagePerHour!$B$20,Usage!$C$5:$C$11,0),MATCH(UsagePerHour!XO$4,Usage!$D$3:$ABF$3,0)),"")</f>
        <v/>
      </c>
      <c r="XP30" s="6" t="str">
        <f>IFERROR(INDEX(Sales!$D$5:$ABF$18,MATCH(UsagePerHour!$B30,Sales!$C$5:$C$18,0),MATCH(UsagePerHour!XP$4,Sales!$D$3:$ABF$3,0))/XP$2*INDEX(Usage!$D$5:$ABF$11,MATCH(UsagePerHour!$B$20,Usage!$C$5:$C$11,0),MATCH(UsagePerHour!XP$4,Usage!$D$3:$ABF$3,0)),"")</f>
        <v/>
      </c>
      <c r="XQ30" s="6" t="str">
        <f>IFERROR(INDEX(Sales!$D$5:$ABF$18,MATCH(UsagePerHour!$B30,Sales!$C$5:$C$18,0),MATCH(UsagePerHour!XQ$4,Sales!$D$3:$ABF$3,0))/XQ$2*INDEX(Usage!$D$5:$ABF$11,MATCH(UsagePerHour!$B$20,Usage!$C$5:$C$11,0),MATCH(UsagePerHour!XQ$4,Usage!$D$3:$ABF$3,0)),"")</f>
        <v/>
      </c>
      <c r="XR30" s="6" t="str">
        <f>IFERROR(INDEX(Sales!$D$5:$ABF$18,MATCH(UsagePerHour!$B30,Sales!$C$5:$C$18,0),MATCH(UsagePerHour!XR$4,Sales!$D$3:$ABF$3,0))/XR$2*INDEX(Usage!$D$5:$ABF$11,MATCH(UsagePerHour!$B$20,Usage!$C$5:$C$11,0),MATCH(UsagePerHour!XR$4,Usage!$D$3:$ABF$3,0)),"")</f>
        <v/>
      </c>
      <c r="XS30" s="6" t="str">
        <f>IFERROR(INDEX(Sales!$D$5:$ABF$18,MATCH(UsagePerHour!$B30,Sales!$C$5:$C$18,0),MATCH(UsagePerHour!XS$4,Sales!$D$3:$ABF$3,0))/XS$2*INDEX(Usage!$D$5:$ABF$11,MATCH(UsagePerHour!$B$20,Usage!$C$5:$C$11,0),MATCH(UsagePerHour!XS$4,Usage!$D$3:$ABF$3,0)),"")</f>
        <v/>
      </c>
      <c r="XT30" s="6" t="str">
        <f>IFERROR(INDEX(Sales!$D$5:$ABF$18,MATCH(UsagePerHour!$B30,Sales!$C$5:$C$18,0),MATCH(UsagePerHour!XT$4,Sales!$D$3:$ABF$3,0))/XT$2*INDEX(Usage!$D$5:$ABF$11,MATCH(UsagePerHour!$B$20,Usage!$C$5:$C$11,0),MATCH(UsagePerHour!XT$4,Usage!$D$3:$ABF$3,0)),"")</f>
        <v/>
      </c>
      <c r="XU30" s="6" t="str">
        <f>IFERROR(INDEX(Sales!$D$5:$ABF$18,MATCH(UsagePerHour!$B30,Sales!$C$5:$C$18,0),MATCH(UsagePerHour!XU$4,Sales!$D$3:$ABF$3,0))/XU$2*INDEX(Usage!$D$5:$ABF$11,MATCH(UsagePerHour!$B$20,Usage!$C$5:$C$11,0),MATCH(UsagePerHour!XU$4,Usage!$D$3:$ABF$3,0)),"")</f>
        <v/>
      </c>
      <c r="XV30" s="6" t="str">
        <f>IFERROR(INDEX(Sales!$D$5:$ABF$18,MATCH(UsagePerHour!$B30,Sales!$C$5:$C$18,0),MATCH(UsagePerHour!XV$4,Sales!$D$3:$ABF$3,0))/XV$2*INDEX(Usage!$D$5:$ABF$11,MATCH(UsagePerHour!$B$20,Usage!$C$5:$C$11,0),MATCH(UsagePerHour!XV$4,Usage!$D$3:$ABF$3,0)),"")</f>
        <v/>
      </c>
      <c r="XW30" s="6" t="str">
        <f>IFERROR(INDEX(Sales!$D$5:$ABF$18,MATCH(UsagePerHour!$B30,Sales!$C$5:$C$18,0),MATCH(UsagePerHour!XW$4,Sales!$D$3:$ABF$3,0))/XW$2*INDEX(Usage!$D$5:$ABF$11,MATCH(UsagePerHour!$B$20,Usage!$C$5:$C$11,0),MATCH(UsagePerHour!XW$4,Usage!$D$3:$ABF$3,0)),"")</f>
        <v/>
      </c>
      <c r="XX30" s="6" t="str">
        <f>IFERROR(INDEX(Sales!$D$5:$ABF$18,MATCH(UsagePerHour!$B30,Sales!$C$5:$C$18,0),MATCH(UsagePerHour!XX$4,Sales!$D$3:$ABF$3,0))/XX$2*INDEX(Usage!$D$5:$ABF$11,MATCH(UsagePerHour!$B$20,Usage!$C$5:$C$11,0),MATCH(UsagePerHour!XX$4,Usage!$D$3:$ABF$3,0)),"")</f>
        <v/>
      </c>
      <c r="XY30" s="6" t="str">
        <f>IFERROR(INDEX(Sales!$D$5:$ABF$18,MATCH(UsagePerHour!$B30,Sales!$C$5:$C$18,0),MATCH(UsagePerHour!XY$4,Sales!$D$3:$ABF$3,0))/XY$2*INDEX(Usage!$D$5:$ABF$11,MATCH(UsagePerHour!$B$20,Usage!$C$5:$C$11,0),MATCH(UsagePerHour!XY$4,Usage!$D$3:$ABF$3,0)),"")</f>
        <v/>
      </c>
      <c r="XZ30" s="6" t="str">
        <f>IFERROR(INDEX(Sales!$D$5:$ABF$18,MATCH(UsagePerHour!$B30,Sales!$C$5:$C$18,0),MATCH(UsagePerHour!XZ$4,Sales!$D$3:$ABF$3,0))/XZ$2*INDEX(Usage!$D$5:$ABF$11,MATCH(UsagePerHour!$B$20,Usage!$C$5:$C$11,0),MATCH(UsagePerHour!XZ$4,Usage!$D$3:$ABF$3,0)),"")</f>
        <v/>
      </c>
      <c r="YA30" s="6" t="str">
        <f>IFERROR(INDEX(Sales!$D$5:$ABF$18,MATCH(UsagePerHour!$B30,Sales!$C$5:$C$18,0),MATCH(UsagePerHour!YA$4,Sales!$D$3:$ABF$3,0))/YA$2*INDEX(Usage!$D$5:$ABF$11,MATCH(UsagePerHour!$B$20,Usage!$C$5:$C$11,0),MATCH(UsagePerHour!YA$4,Usage!$D$3:$ABF$3,0)),"")</f>
        <v/>
      </c>
      <c r="YB30" s="6" t="str">
        <f>IFERROR(INDEX(Sales!$D$5:$ABF$18,MATCH(UsagePerHour!$B30,Sales!$C$5:$C$18,0),MATCH(UsagePerHour!YB$4,Sales!$D$3:$ABF$3,0))/YB$2*INDEX(Usage!$D$5:$ABF$11,MATCH(UsagePerHour!$B$20,Usage!$C$5:$C$11,0),MATCH(UsagePerHour!YB$4,Usage!$D$3:$ABF$3,0)),"")</f>
        <v/>
      </c>
      <c r="YC30" s="6" t="str">
        <f>IFERROR(INDEX(Sales!$D$5:$ABF$18,MATCH(UsagePerHour!$B30,Sales!$C$5:$C$18,0),MATCH(UsagePerHour!YC$4,Sales!$D$3:$ABF$3,0))/YC$2*INDEX(Usage!$D$5:$ABF$11,MATCH(UsagePerHour!$B$20,Usage!$C$5:$C$11,0),MATCH(UsagePerHour!YC$4,Usage!$D$3:$ABF$3,0)),"")</f>
        <v/>
      </c>
      <c r="YD30" s="6" t="str">
        <f>IFERROR(INDEX(Sales!$D$5:$ABF$18,MATCH(UsagePerHour!$B30,Sales!$C$5:$C$18,0),MATCH(UsagePerHour!YD$4,Sales!$D$3:$ABF$3,0))/YD$2*INDEX(Usage!$D$5:$ABF$11,MATCH(UsagePerHour!$B$20,Usage!$C$5:$C$11,0),MATCH(UsagePerHour!YD$4,Usage!$D$3:$ABF$3,0)),"")</f>
        <v/>
      </c>
      <c r="YE30" s="6" t="str">
        <f>IFERROR(INDEX(Sales!$D$5:$ABF$18,MATCH(UsagePerHour!$B30,Sales!$C$5:$C$18,0),MATCH(UsagePerHour!YE$4,Sales!$D$3:$ABF$3,0))/YE$2*INDEX(Usage!$D$5:$ABF$11,MATCH(UsagePerHour!$B$20,Usage!$C$5:$C$11,0),MATCH(UsagePerHour!YE$4,Usage!$D$3:$ABF$3,0)),"")</f>
        <v/>
      </c>
      <c r="YF30" s="6" t="str">
        <f>IFERROR(INDEX(Sales!$D$5:$ABF$18,MATCH(UsagePerHour!$B30,Sales!$C$5:$C$18,0),MATCH(UsagePerHour!YF$4,Sales!$D$3:$ABF$3,0))/YF$2*INDEX(Usage!$D$5:$ABF$11,MATCH(UsagePerHour!$B$20,Usage!$C$5:$C$11,0),MATCH(UsagePerHour!YF$4,Usage!$D$3:$ABF$3,0)),"")</f>
        <v/>
      </c>
      <c r="YG30" s="6" t="str">
        <f>IFERROR(INDEX(Sales!$D$5:$ABF$18,MATCH(UsagePerHour!$B30,Sales!$C$5:$C$18,0),MATCH(UsagePerHour!YG$4,Sales!$D$3:$ABF$3,0))/YG$2*INDEX(Usage!$D$5:$ABF$11,MATCH(UsagePerHour!$B$20,Usage!$C$5:$C$11,0),MATCH(UsagePerHour!YG$4,Usage!$D$3:$ABF$3,0)),"")</f>
        <v/>
      </c>
      <c r="YH30" s="6" t="str">
        <f>IFERROR(INDEX(Sales!$D$5:$ABF$18,MATCH(UsagePerHour!$B30,Sales!$C$5:$C$18,0),MATCH(UsagePerHour!YH$4,Sales!$D$3:$ABF$3,0))/YH$2*INDEX(Usage!$D$5:$ABF$11,MATCH(UsagePerHour!$B$20,Usage!$C$5:$C$11,0),MATCH(UsagePerHour!YH$4,Usage!$D$3:$ABF$3,0)),"")</f>
        <v/>
      </c>
      <c r="YI30" s="6" t="str">
        <f>IFERROR(INDEX(Sales!$D$5:$ABF$18,MATCH(UsagePerHour!$B30,Sales!$C$5:$C$18,0),MATCH(UsagePerHour!YI$4,Sales!$D$3:$ABF$3,0))/YI$2*INDEX(Usage!$D$5:$ABF$11,MATCH(UsagePerHour!$B$20,Usage!$C$5:$C$11,0),MATCH(UsagePerHour!YI$4,Usage!$D$3:$ABF$3,0)),"")</f>
        <v/>
      </c>
      <c r="YJ30" s="6" t="str">
        <f>IFERROR(INDEX(Sales!$D$5:$ABF$18,MATCH(UsagePerHour!$B30,Sales!$C$5:$C$18,0),MATCH(UsagePerHour!YJ$4,Sales!$D$3:$ABF$3,0))/YJ$2*INDEX(Usage!$D$5:$ABF$11,MATCH(UsagePerHour!$B$20,Usage!$C$5:$C$11,0),MATCH(UsagePerHour!YJ$4,Usage!$D$3:$ABF$3,0)),"")</f>
        <v/>
      </c>
      <c r="YK30" s="6" t="str">
        <f>IFERROR(INDEX(Sales!$D$5:$ABF$18,MATCH(UsagePerHour!$B30,Sales!$C$5:$C$18,0),MATCH(UsagePerHour!YK$4,Sales!$D$3:$ABF$3,0))/YK$2*INDEX(Usage!$D$5:$ABF$11,MATCH(UsagePerHour!$B$20,Usage!$C$5:$C$11,0),MATCH(UsagePerHour!YK$4,Usage!$D$3:$ABF$3,0)),"")</f>
        <v/>
      </c>
      <c r="YL30" s="6" t="str">
        <f>IFERROR(INDEX(Sales!$D$5:$ABF$18,MATCH(UsagePerHour!$B30,Sales!$C$5:$C$18,0),MATCH(UsagePerHour!YL$4,Sales!$D$3:$ABF$3,0))/YL$2*INDEX(Usage!$D$5:$ABF$11,MATCH(UsagePerHour!$B$20,Usage!$C$5:$C$11,0),MATCH(UsagePerHour!YL$4,Usage!$D$3:$ABF$3,0)),"")</f>
        <v/>
      </c>
      <c r="YM30" s="6" t="str">
        <f>IFERROR(INDEX(Sales!$D$5:$ABF$18,MATCH(UsagePerHour!$B30,Sales!$C$5:$C$18,0),MATCH(UsagePerHour!YM$4,Sales!$D$3:$ABF$3,0))/YM$2*INDEX(Usage!$D$5:$ABF$11,MATCH(UsagePerHour!$B$20,Usage!$C$5:$C$11,0),MATCH(UsagePerHour!YM$4,Usage!$D$3:$ABF$3,0)),"")</f>
        <v/>
      </c>
      <c r="YN30" s="6" t="str">
        <f>IFERROR(INDEX(Sales!$D$5:$ABF$18,MATCH(UsagePerHour!$B30,Sales!$C$5:$C$18,0),MATCH(UsagePerHour!YN$4,Sales!$D$3:$ABF$3,0))/YN$2*INDEX(Usage!$D$5:$ABF$11,MATCH(UsagePerHour!$B$20,Usage!$C$5:$C$11,0),MATCH(UsagePerHour!YN$4,Usage!$D$3:$ABF$3,0)),"")</f>
        <v/>
      </c>
      <c r="YO30" s="6" t="str">
        <f>IFERROR(INDEX(Sales!$D$5:$ABF$18,MATCH(UsagePerHour!$B30,Sales!$C$5:$C$18,0),MATCH(UsagePerHour!YO$4,Sales!$D$3:$ABF$3,0))/YO$2*INDEX(Usage!$D$5:$ABF$11,MATCH(UsagePerHour!$B$20,Usage!$C$5:$C$11,0),MATCH(UsagePerHour!YO$4,Usage!$D$3:$ABF$3,0)),"")</f>
        <v/>
      </c>
      <c r="YP30" s="6" t="str">
        <f>IFERROR(INDEX(Sales!$D$5:$ABF$18,MATCH(UsagePerHour!$B30,Sales!$C$5:$C$18,0),MATCH(UsagePerHour!YP$4,Sales!$D$3:$ABF$3,0))/YP$2*INDEX(Usage!$D$5:$ABF$11,MATCH(UsagePerHour!$B$20,Usage!$C$5:$C$11,0),MATCH(UsagePerHour!YP$4,Usage!$D$3:$ABF$3,0)),"")</f>
        <v/>
      </c>
      <c r="YQ30" s="6" t="str">
        <f>IFERROR(INDEX(Sales!$D$5:$ABF$18,MATCH(UsagePerHour!$B30,Sales!$C$5:$C$18,0),MATCH(UsagePerHour!YQ$4,Sales!$D$3:$ABF$3,0))/YQ$2*INDEX(Usage!$D$5:$ABF$11,MATCH(UsagePerHour!$B$20,Usage!$C$5:$C$11,0),MATCH(UsagePerHour!YQ$4,Usage!$D$3:$ABF$3,0)),"")</f>
        <v/>
      </c>
      <c r="YR30" s="6" t="str">
        <f>IFERROR(INDEX(Sales!$D$5:$ABF$18,MATCH(UsagePerHour!$B30,Sales!$C$5:$C$18,0),MATCH(UsagePerHour!YR$4,Sales!$D$3:$ABF$3,0))/YR$2*INDEX(Usage!$D$5:$ABF$11,MATCH(UsagePerHour!$B$20,Usage!$C$5:$C$11,0),MATCH(UsagePerHour!YR$4,Usage!$D$3:$ABF$3,0)),"")</f>
        <v/>
      </c>
      <c r="YS30" s="6" t="str">
        <f>IFERROR(INDEX(Sales!$D$5:$ABF$18,MATCH(UsagePerHour!$B30,Sales!$C$5:$C$18,0),MATCH(UsagePerHour!YS$4,Sales!$D$3:$ABF$3,0))/YS$2*INDEX(Usage!$D$5:$ABF$11,MATCH(UsagePerHour!$B$20,Usage!$C$5:$C$11,0),MATCH(UsagePerHour!YS$4,Usage!$D$3:$ABF$3,0)),"")</f>
        <v/>
      </c>
      <c r="YT30" s="6" t="str">
        <f>IFERROR(INDEX(Sales!$D$5:$ABF$18,MATCH(UsagePerHour!$B30,Sales!$C$5:$C$18,0),MATCH(UsagePerHour!YT$4,Sales!$D$3:$ABF$3,0))/YT$2*INDEX(Usage!$D$5:$ABF$11,MATCH(UsagePerHour!$B$20,Usage!$C$5:$C$11,0),MATCH(UsagePerHour!YT$4,Usage!$D$3:$ABF$3,0)),"")</f>
        <v/>
      </c>
      <c r="YU30" s="6" t="str">
        <f>IFERROR(INDEX(Sales!$D$5:$ABF$18,MATCH(UsagePerHour!$B30,Sales!$C$5:$C$18,0),MATCH(UsagePerHour!YU$4,Sales!$D$3:$ABF$3,0))/YU$2*INDEX(Usage!$D$5:$ABF$11,MATCH(UsagePerHour!$B$20,Usage!$C$5:$C$11,0),MATCH(UsagePerHour!YU$4,Usage!$D$3:$ABF$3,0)),"")</f>
        <v/>
      </c>
      <c r="YV30" s="6" t="str">
        <f>IFERROR(INDEX(Sales!$D$5:$ABF$18,MATCH(UsagePerHour!$B30,Sales!$C$5:$C$18,0),MATCH(UsagePerHour!YV$4,Sales!$D$3:$ABF$3,0))/YV$2*INDEX(Usage!$D$5:$ABF$11,MATCH(UsagePerHour!$B$20,Usage!$C$5:$C$11,0),MATCH(UsagePerHour!YV$4,Usage!$D$3:$ABF$3,0)),"")</f>
        <v/>
      </c>
      <c r="YW30" s="6" t="str">
        <f>IFERROR(INDEX(Sales!$D$5:$ABF$18,MATCH(UsagePerHour!$B30,Sales!$C$5:$C$18,0),MATCH(UsagePerHour!YW$4,Sales!$D$3:$ABF$3,0))/YW$2*INDEX(Usage!$D$5:$ABF$11,MATCH(UsagePerHour!$B$20,Usage!$C$5:$C$11,0),MATCH(UsagePerHour!YW$4,Usage!$D$3:$ABF$3,0)),"")</f>
        <v/>
      </c>
      <c r="YX30" s="6" t="str">
        <f>IFERROR(INDEX(Sales!$D$5:$ABF$18,MATCH(UsagePerHour!$B30,Sales!$C$5:$C$18,0),MATCH(UsagePerHour!YX$4,Sales!$D$3:$ABF$3,0))/YX$2*INDEX(Usage!$D$5:$ABF$11,MATCH(UsagePerHour!$B$20,Usage!$C$5:$C$11,0),MATCH(UsagePerHour!YX$4,Usage!$D$3:$ABF$3,0)),"")</f>
        <v/>
      </c>
      <c r="YY30" s="6" t="str">
        <f>IFERROR(INDEX(Sales!$D$5:$ABF$18,MATCH(UsagePerHour!$B30,Sales!$C$5:$C$18,0),MATCH(UsagePerHour!YY$4,Sales!$D$3:$ABF$3,0))/YY$2*INDEX(Usage!$D$5:$ABF$11,MATCH(UsagePerHour!$B$20,Usage!$C$5:$C$11,0),MATCH(UsagePerHour!YY$4,Usage!$D$3:$ABF$3,0)),"")</f>
        <v/>
      </c>
      <c r="YZ30" s="6" t="str">
        <f>IFERROR(INDEX(Sales!$D$5:$ABF$18,MATCH(UsagePerHour!$B30,Sales!$C$5:$C$18,0),MATCH(UsagePerHour!YZ$4,Sales!$D$3:$ABF$3,0))/YZ$2*INDEX(Usage!$D$5:$ABF$11,MATCH(UsagePerHour!$B$20,Usage!$C$5:$C$11,0),MATCH(UsagePerHour!YZ$4,Usage!$D$3:$ABF$3,0)),"")</f>
        <v/>
      </c>
      <c r="ZA30" s="6" t="str">
        <f>IFERROR(INDEX(Sales!$D$5:$ABF$18,MATCH(UsagePerHour!$B30,Sales!$C$5:$C$18,0),MATCH(UsagePerHour!ZA$4,Sales!$D$3:$ABF$3,0))/ZA$2*INDEX(Usage!$D$5:$ABF$11,MATCH(UsagePerHour!$B$20,Usage!$C$5:$C$11,0),MATCH(UsagePerHour!ZA$4,Usage!$D$3:$ABF$3,0)),"")</f>
        <v/>
      </c>
      <c r="ZB30" s="6" t="str">
        <f>IFERROR(INDEX(Sales!$D$5:$ABF$18,MATCH(UsagePerHour!$B30,Sales!$C$5:$C$18,0),MATCH(UsagePerHour!ZB$4,Sales!$D$3:$ABF$3,0))/ZB$2*INDEX(Usage!$D$5:$ABF$11,MATCH(UsagePerHour!$B$20,Usage!$C$5:$C$11,0),MATCH(UsagePerHour!ZB$4,Usage!$D$3:$ABF$3,0)),"")</f>
        <v/>
      </c>
      <c r="ZC30" s="6" t="str">
        <f>IFERROR(INDEX(Sales!$D$5:$ABF$18,MATCH(UsagePerHour!$B30,Sales!$C$5:$C$18,0),MATCH(UsagePerHour!ZC$4,Sales!$D$3:$ABF$3,0))/ZC$2*INDEX(Usage!$D$5:$ABF$11,MATCH(UsagePerHour!$B$20,Usage!$C$5:$C$11,0),MATCH(UsagePerHour!ZC$4,Usage!$D$3:$ABF$3,0)),"")</f>
        <v/>
      </c>
      <c r="ZD30" s="6" t="str">
        <f>IFERROR(INDEX(Sales!$D$5:$ABF$18,MATCH(UsagePerHour!$B30,Sales!$C$5:$C$18,0),MATCH(UsagePerHour!ZD$4,Sales!$D$3:$ABF$3,0))/ZD$2*INDEX(Usage!$D$5:$ABF$11,MATCH(UsagePerHour!$B$20,Usage!$C$5:$C$11,0),MATCH(UsagePerHour!ZD$4,Usage!$D$3:$ABF$3,0)),"")</f>
        <v/>
      </c>
      <c r="ZE30" s="6" t="str">
        <f>IFERROR(INDEX(Sales!$D$5:$ABF$18,MATCH(UsagePerHour!$B30,Sales!$C$5:$C$18,0),MATCH(UsagePerHour!ZE$4,Sales!$D$3:$ABF$3,0))/ZE$2*INDEX(Usage!$D$5:$ABF$11,MATCH(UsagePerHour!$B$20,Usage!$C$5:$C$11,0),MATCH(UsagePerHour!ZE$4,Usage!$D$3:$ABF$3,0)),"")</f>
        <v/>
      </c>
      <c r="ZF30" s="6" t="str">
        <f>IFERROR(INDEX(Sales!$D$5:$ABF$18,MATCH(UsagePerHour!$B30,Sales!$C$5:$C$18,0),MATCH(UsagePerHour!ZF$4,Sales!$D$3:$ABF$3,0))/ZF$2*INDEX(Usage!$D$5:$ABF$11,MATCH(UsagePerHour!$B$20,Usage!$C$5:$C$11,0),MATCH(UsagePerHour!ZF$4,Usage!$D$3:$ABF$3,0)),"")</f>
        <v/>
      </c>
      <c r="ZG30" s="6" t="str">
        <f>IFERROR(INDEX(Sales!$D$5:$ABF$18,MATCH(UsagePerHour!$B30,Sales!$C$5:$C$18,0),MATCH(UsagePerHour!ZG$4,Sales!$D$3:$ABF$3,0))/ZG$2*INDEX(Usage!$D$5:$ABF$11,MATCH(UsagePerHour!$B$20,Usage!$C$5:$C$11,0),MATCH(UsagePerHour!ZG$4,Usage!$D$3:$ABF$3,0)),"")</f>
        <v/>
      </c>
      <c r="ZH30" s="6" t="str">
        <f>IFERROR(INDEX(Sales!$D$5:$ABF$18,MATCH(UsagePerHour!$B30,Sales!$C$5:$C$18,0),MATCH(UsagePerHour!ZH$4,Sales!$D$3:$ABF$3,0))/ZH$2*INDEX(Usage!$D$5:$ABF$11,MATCH(UsagePerHour!$B$20,Usage!$C$5:$C$11,0),MATCH(UsagePerHour!ZH$4,Usage!$D$3:$ABF$3,0)),"")</f>
        <v/>
      </c>
      <c r="ZI30" s="6" t="str">
        <f>IFERROR(INDEX(Sales!$D$5:$ABF$18,MATCH(UsagePerHour!$B30,Sales!$C$5:$C$18,0),MATCH(UsagePerHour!ZI$4,Sales!$D$3:$ABF$3,0))/ZI$2*INDEX(Usage!$D$5:$ABF$11,MATCH(UsagePerHour!$B$20,Usage!$C$5:$C$11,0),MATCH(UsagePerHour!ZI$4,Usage!$D$3:$ABF$3,0)),"")</f>
        <v/>
      </c>
      <c r="ZJ30" s="6" t="str">
        <f>IFERROR(INDEX(Sales!$D$5:$ABF$18,MATCH(UsagePerHour!$B30,Sales!$C$5:$C$18,0),MATCH(UsagePerHour!ZJ$4,Sales!$D$3:$ABF$3,0))/ZJ$2*INDEX(Usage!$D$5:$ABF$11,MATCH(UsagePerHour!$B$20,Usage!$C$5:$C$11,0),MATCH(UsagePerHour!ZJ$4,Usage!$D$3:$ABF$3,0)),"")</f>
        <v/>
      </c>
      <c r="ZK30" s="6" t="str">
        <f>IFERROR(INDEX(Sales!$D$5:$ABF$18,MATCH(UsagePerHour!$B30,Sales!$C$5:$C$18,0),MATCH(UsagePerHour!ZK$4,Sales!$D$3:$ABF$3,0))/ZK$2*INDEX(Usage!$D$5:$ABF$11,MATCH(UsagePerHour!$B$20,Usage!$C$5:$C$11,0),MATCH(UsagePerHour!ZK$4,Usage!$D$3:$ABF$3,0)),"")</f>
        <v/>
      </c>
      <c r="ZL30" s="6" t="str">
        <f>IFERROR(INDEX(Sales!$D$5:$ABF$18,MATCH(UsagePerHour!$B30,Sales!$C$5:$C$18,0),MATCH(UsagePerHour!ZL$4,Sales!$D$3:$ABF$3,0))/ZL$2*INDEX(Usage!$D$5:$ABF$11,MATCH(UsagePerHour!$B$20,Usage!$C$5:$C$11,0),MATCH(UsagePerHour!ZL$4,Usage!$D$3:$ABF$3,0)),"")</f>
        <v/>
      </c>
      <c r="ZM30" s="6" t="str">
        <f>IFERROR(INDEX(Sales!$D$5:$ABF$18,MATCH(UsagePerHour!$B30,Sales!$C$5:$C$18,0),MATCH(UsagePerHour!ZM$4,Sales!$D$3:$ABF$3,0))/ZM$2*INDEX(Usage!$D$5:$ABF$11,MATCH(UsagePerHour!$B$20,Usage!$C$5:$C$11,0),MATCH(UsagePerHour!ZM$4,Usage!$D$3:$ABF$3,0)),"")</f>
        <v/>
      </c>
      <c r="ZN30" s="6" t="str">
        <f>IFERROR(INDEX(Sales!$D$5:$ABF$18,MATCH(UsagePerHour!$B30,Sales!$C$5:$C$18,0),MATCH(UsagePerHour!ZN$4,Sales!$D$3:$ABF$3,0))/ZN$2*INDEX(Usage!$D$5:$ABF$11,MATCH(UsagePerHour!$B$20,Usage!$C$5:$C$11,0),MATCH(UsagePerHour!ZN$4,Usage!$D$3:$ABF$3,0)),"")</f>
        <v/>
      </c>
      <c r="ZO30" s="6" t="str">
        <f>IFERROR(INDEX(Sales!$D$5:$ABF$18,MATCH(UsagePerHour!$B30,Sales!$C$5:$C$18,0),MATCH(UsagePerHour!ZO$4,Sales!$D$3:$ABF$3,0))/ZO$2*INDEX(Usage!$D$5:$ABF$11,MATCH(UsagePerHour!$B$20,Usage!$C$5:$C$11,0),MATCH(UsagePerHour!ZO$4,Usage!$D$3:$ABF$3,0)),"")</f>
        <v/>
      </c>
      <c r="ZP30" s="6" t="str">
        <f>IFERROR(INDEX(Sales!$D$5:$ABF$18,MATCH(UsagePerHour!$B30,Sales!$C$5:$C$18,0),MATCH(UsagePerHour!ZP$4,Sales!$D$3:$ABF$3,0))/ZP$2*INDEX(Usage!$D$5:$ABF$11,MATCH(UsagePerHour!$B$20,Usage!$C$5:$C$11,0),MATCH(UsagePerHour!ZP$4,Usage!$D$3:$ABF$3,0)),"")</f>
        <v/>
      </c>
      <c r="ZQ30" s="6" t="str">
        <f>IFERROR(INDEX(Sales!$D$5:$ABF$18,MATCH(UsagePerHour!$B30,Sales!$C$5:$C$18,0),MATCH(UsagePerHour!ZQ$4,Sales!$D$3:$ABF$3,0))/ZQ$2*INDEX(Usage!$D$5:$ABF$11,MATCH(UsagePerHour!$B$20,Usage!$C$5:$C$11,0),MATCH(UsagePerHour!ZQ$4,Usage!$D$3:$ABF$3,0)),"")</f>
        <v/>
      </c>
      <c r="ZR30" s="6" t="str">
        <f>IFERROR(INDEX(Sales!$D$5:$ABF$18,MATCH(UsagePerHour!$B30,Sales!$C$5:$C$18,0),MATCH(UsagePerHour!ZR$4,Sales!$D$3:$ABF$3,0))/ZR$2*INDEX(Usage!$D$5:$ABF$11,MATCH(UsagePerHour!$B$20,Usage!$C$5:$C$11,0),MATCH(UsagePerHour!ZR$4,Usage!$D$3:$ABF$3,0)),"")</f>
        <v/>
      </c>
      <c r="ZS30" s="6" t="str">
        <f>IFERROR(INDEX(Sales!$D$5:$ABF$18,MATCH(UsagePerHour!$B30,Sales!$C$5:$C$18,0),MATCH(UsagePerHour!ZS$4,Sales!$D$3:$ABF$3,0))/ZS$2*INDEX(Usage!$D$5:$ABF$11,MATCH(UsagePerHour!$B$20,Usage!$C$5:$C$11,0),MATCH(UsagePerHour!ZS$4,Usage!$D$3:$ABF$3,0)),"")</f>
        <v/>
      </c>
      <c r="ZT30" s="6" t="str">
        <f>IFERROR(INDEX(Sales!$D$5:$ABF$18,MATCH(UsagePerHour!$B30,Sales!$C$5:$C$18,0),MATCH(UsagePerHour!ZT$4,Sales!$D$3:$ABF$3,0))/ZT$2*INDEX(Usage!$D$5:$ABF$11,MATCH(UsagePerHour!$B$20,Usage!$C$5:$C$11,0),MATCH(UsagePerHour!ZT$4,Usage!$D$3:$ABF$3,0)),"")</f>
        <v/>
      </c>
      <c r="ZU30" s="6" t="str">
        <f>IFERROR(INDEX(Sales!$D$5:$ABF$18,MATCH(UsagePerHour!$B30,Sales!$C$5:$C$18,0),MATCH(UsagePerHour!ZU$4,Sales!$D$3:$ABF$3,0))/ZU$2*INDEX(Usage!$D$5:$ABF$11,MATCH(UsagePerHour!$B$20,Usage!$C$5:$C$11,0),MATCH(UsagePerHour!ZU$4,Usage!$D$3:$ABF$3,0)),"")</f>
        <v/>
      </c>
      <c r="ZV30" s="6" t="str">
        <f>IFERROR(INDEX(Sales!$D$5:$ABF$18,MATCH(UsagePerHour!$B30,Sales!$C$5:$C$18,0),MATCH(UsagePerHour!ZV$4,Sales!$D$3:$ABF$3,0))/ZV$2*INDEX(Usage!$D$5:$ABF$11,MATCH(UsagePerHour!$B$20,Usage!$C$5:$C$11,0),MATCH(UsagePerHour!ZV$4,Usage!$D$3:$ABF$3,0)),"")</f>
        <v/>
      </c>
      <c r="ZW30" s="6" t="str">
        <f>IFERROR(INDEX(Sales!$D$5:$ABF$18,MATCH(UsagePerHour!$B30,Sales!$C$5:$C$18,0),MATCH(UsagePerHour!ZW$4,Sales!$D$3:$ABF$3,0))/ZW$2*INDEX(Usage!$D$5:$ABF$11,MATCH(UsagePerHour!$B$20,Usage!$C$5:$C$11,0),MATCH(UsagePerHour!ZW$4,Usage!$D$3:$ABF$3,0)),"")</f>
        <v/>
      </c>
      <c r="ZX30" s="6" t="str">
        <f>IFERROR(INDEX(Sales!$D$5:$ABF$18,MATCH(UsagePerHour!$B30,Sales!$C$5:$C$18,0),MATCH(UsagePerHour!ZX$4,Sales!$D$3:$ABF$3,0))/ZX$2*INDEX(Usage!$D$5:$ABF$11,MATCH(UsagePerHour!$B$20,Usage!$C$5:$C$11,0),MATCH(UsagePerHour!ZX$4,Usage!$D$3:$ABF$3,0)),"")</f>
        <v/>
      </c>
      <c r="ZY30" s="6" t="str">
        <f>IFERROR(INDEX(Sales!$D$5:$ABF$18,MATCH(UsagePerHour!$B30,Sales!$C$5:$C$18,0),MATCH(UsagePerHour!ZY$4,Sales!$D$3:$ABF$3,0))/ZY$2*INDEX(Usage!$D$5:$ABF$11,MATCH(UsagePerHour!$B$20,Usage!$C$5:$C$11,0),MATCH(UsagePerHour!ZY$4,Usage!$D$3:$ABF$3,0)),"")</f>
        <v/>
      </c>
      <c r="ZZ30" s="6" t="str">
        <f>IFERROR(INDEX(Sales!$D$5:$ABF$18,MATCH(UsagePerHour!$B30,Sales!$C$5:$C$18,0),MATCH(UsagePerHour!ZZ$4,Sales!$D$3:$ABF$3,0))/ZZ$2*INDEX(Usage!$D$5:$ABF$11,MATCH(UsagePerHour!$B$20,Usage!$C$5:$C$11,0),MATCH(UsagePerHour!ZZ$4,Usage!$D$3:$ABF$3,0)),"")</f>
        <v/>
      </c>
      <c r="AAA30" s="6" t="str">
        <f>IFERROR(INDEX(Sales!$D$5:$ABF$18,MATCH(UsagePerHour!$B30,Sales!$C$5:$C$18,0),MATCH(UsagePerHour!AAA$4,Sales!$D$3:$ABF$3,0))/AAA$2*INDEX(Usage!$D$5:$ABF$11,MATCH(UsagePerHour!$B$20,Usage!$C$5:$C$11,0),MATCH(UsagePerHour!AAA$4,Usage!$D$3:$ABF$3,0)),"")</f>
        <v/>
      </c>
      <c r="AAB30" s="6" t="str">
        <f>IFERROR(INDEX(Sales!$D$5:$ABF$18,MATCH(UsagePerHour!$B30,Sales!$C$5:$C$18,0),MATCH(UsagePerHour!AAB$4,Sales!$D$3:$ABF$3,0))/AAB$2*INDEX(Usage!$D$5:$ABF$11,MATCH(UsagePerHour!$B$20,Usage!$C$5:$C$11,0),MATCH(UsagePerHour!AAB$4,Usage!$D$3:$ABF$3,0)),"")</f>
        <v/>
      </c>
      <c r="AAC30" s="6" t="str">
        <f>IFERROR(INDEX(Sales!$D$5:$ABF$18,MATCH(UsagePerHour!$B30,Sales!$C$5:$C$18,0),MATCH(UsagePerHour!AAC$4,Sales!$D$3:$ABF$3,0))/AAC$2*INDEX(Usage!$D$5:$ABF$11,MATCH(UsagePerHour!$B$20,Usage!$C$5:$C$11,0),MATCH(UsagePerHour!AAC$4,Usage!$D$3:$ABF$3,0)),"")</f>
        <v/>
      </c>
      <c r="AAD30" s="6" t="str">
        <f>IFERROR(INDEX(Sales!$D$5:$ABF$18,MATCH(UsagePerHour!$B30,Sales!$C$5:$C$18,0),MATCH(UsagePerHour!AAD$4,Sales!$D$3:$ABF$3,0))/AAD$2*INDEX(Usage!$D$5:$ABF$11,MATCH(UsagePerHour!$B$20,Usage!$C$5:$C$11,0),MATCH(UsagePerHour!AAD$4,Usage!$D$3:$ABF$3,0)),"")</f>
        <v/>
      </c>
      <c r="AAE30" s="6" t="str">
        <f>IFERROR(INDEX(Sales!$D$5:$ABF$18,MATCH(UsagePerHour!$B30,Sales!$C$5:$C$18,0),MATCH(UsagePerHour!AAE$4,Sales!$D$3:$ABF$3,0))/AAE$2*INDEX(Usage!$D$5:$ABF$11,MATCH(UsagePerHour!$B$20,Usage!$C$5:$C$11,0),MATCH(UsagePerHour!AAE$4,Usage!$D$3:$ABF$3,0)),"")</f>
        <v/>
      </c>
      <c r="AAF30" s="6" t="str">
        <f>IFERROR(INDEX(Sales!$D$5:$ABF$18,MATCH(UsagePerHour!$B30,Sales!$C$5:$C$18,0),MATCH(UsagePerHour!AAF$4,Sales!$D$3:$ABF$3,0))/AAF$2*INDEX(Usage!$D$5:$ABF$11,MATCH(UsagePerHour!$B$20,Usage!$C$5:$C$11,0),MATCH(UsagePerHour!AAF$4,Usage!$D$3:$ABF$3,0)),"")</f>
        <v/>
      </c>
      <c r="AAG30" s="6" t="str">
        <f>IFERROR(INDEX(Sales!$D$5:$ABF$18,MATCH(UsagePerHour!$B30,Sales!$C$5:$C$18,0),MATCH(UsagePerHour!AAG$4,Sales!$D$3:$ABF$3,0))/AAG$2*INDEX(Usage!$D$5:$ABF$11,MATCH(UsagePerHour!$B$20,Usage!$C$5:$C$11,0),MATCH(UsagePerHour!AAG$4,Usage!$D$3:$ABF$3,0)),"")</f>
        <v/>
      </c>
      <c r="AAH30" s="6" t="str">
        <f>IFERROR(INDEX(Sales!$D$5:$ABF$18,MATCH(UsagePerHour!$B30,Sales!$C$5:$C$18,0),MATCH(UsagePerHour!AAH$4,Sales!$D$3:$ABF$3,0))/AAH$2*INDEX(Usage!$D$5:$ABF$11,MATCH(UsagePerHour!$B$20,Usage!$C$5:$C$11,0),MATCH(UsagePerHour!AAH$4,Usage!$D$3:$ABF$3,0)),"")</f>
        <v/>
      </c>
      <c r="AAI30" s="6" t="str">
        <f>IFERROR(INDEX(Sales!$D$5:$ABF$18,MATCH(UsagePerHour!$B30,Sales!$C$5:$C$18,0),MATCH(UsagePerHour!AAI$4,Sales!$D$3:$ABF$3,0))/AAI$2*INDEX(Usage!$D$5:$ABF$11,MATCH(UsagePerHour!$B$20,Usage!$C$5:$C$11,0),MATCH(UsagePerHour!AAI$4,Usage!$D$3:$ABF$3,0)),"")</f>
        <v/>
      </c>
      <c r="AAJ30" s="6" t="str">
        <f>IFERROR(INDEX(Sales!$D$5:$ABF$18,MATCH(UsagePerHour!$B30,Sales!$C$5:$C$18,0),MATCH(UsagePerHour!AAJ$4,Sales!$D$3:$ABF$3,0))/AAJ$2*INDEX(Usage!$D$5:$ABF$11,MATCH(UsagePerHour!$B$20,Usage!$C$5:$C$11,0),MATCH(UsagePerHour!AAJ$4,Usage!$D$3:$ABF$3,0)),"")</f>
        <v/>
      </c>
      <c r="AAK30" s="6" t="str">
        <f>IFERROR(INDEX(Sales!$D$5:$ABF$18,MATCH(UsagePerHour!$B30,Sales!$C$5:$C$18,0),MATCH(UsagePerHour!AAK$4,Sales!$D$3:$ABF$3,0))/AAK$2*INDEX(Usage!$D$5:$ABF$11,MATCH(UsagePerHour!$B$20,Usage!$C$5:$C$11,0),MATCH(UsagePerHour!AAK$4,Usage!$D$3:$ABF$3,0)),"")</f>
        <v/>
      </c>
      <c r="AAL30" s="6" t="str">
        <f>IFERROR(INDEX(Sales!$D$5:$ABF$18,MATCH(UsagePerHour!$B30,Sales!$C$5:$C$18,0),MATCH(UsagePerHour!AAL$4,Sales!$D$3:$ABF$3,0))/AAL$2*INDEX(Usage!$D$5:$ABF$11,MATCH(UsagePerHour!$B$20,Usage!$C$5:$C$11,0),MATCH(UsagePerHour!AAL$4,Usage!$D$3:$ABF$3,0)),"")</f>
        <v/>
      </c>
      <c r="AAM30" s="6" t="str">
        <f>IFERROR(INDEX(Sales!$D$5:$ABF$18,MATCH(UsagePerHour!$B30,Sales!$C$5:$C$18,0),MATCH(UsagePerHour!AAM$4,Sales!$D$3:$ABF$3,0))/AAM$2*INDEX(Usage!$D$5:$ABF$11,MATCH(UsagePerHour!$B$20,Usage!$C$5:$C$11,0),MATCH(UsagePerHour!AAM$4,Usage!$D$3:$ABF$3,0)),"")</f>
        <v/>
      </c>
      <c r="AAN30" s="6" t="str">
        <f>IFERROR(INDEX(Sales!$D$5:$ABF$18,MATCH(UsagePerHour!$B30,Sales!$C$5:$C$18,0),MATCH(UsagePerHour!AAN$4,Sales!$D$3:$ABF$3,0))/AAN$2*INDEX(Usage!$D$5:$ABF$11,MATCH(UsagePerHour!$B$20,Usage!$C$5:$C$11,0),MATCH(UsagePerHour!AAN$4,Usage!$D$3:$ABF$3,0)),"")</f>
        <v/>
      </c>
      <c r="AAO30" s="6" t="str">
        <f>IFERROR(INDEX(Sales!$D$5:$ABF$18,MATCH(UsagePerHour!$B30,Sales!$C$5:$C$18,0),MATCH(UsagePerHour!AAO$4,Sales!$D$3:$ABF$3,0))/AAO$2*INDEX(Usage!$D$5:$ABF$11,MATCH(UsagePerHour!$B$20,Usage!$C$5:$C$11,0),MATCH(UsagePerHour!AAO$4,Usage!$D$3:$ABF$3,0)),"")</f>
        <v/>
      </c>
      <c r="AAP30" s="6" t="str">
        <f>IFERROR(INDEX(Sales!$D$5:$ABF$18,MATCH(UsagePerHour!$B30,Sales!$C$5:$C$18,0),MATCH(UsagePerHour!AAP$4,Sales!$D$3:$ABF$3,0))/AAP$2*INDEX(Usage!$D$5:$ABF$11,MATCH(UsagePerHour!$B$20,Usage!$C$5:$C$11,0),MATCH(UsagePerHour!AAP$4,Usage!$D$3:$ABF$3,0)),"")</f>
        <v/>
      </c>
      <c r="AAQ30" s="6" t="str">
        <f>IFERROR(INDEX(Sales!$D$5:$ABF$18,MATCH(UsagePerHour!$B30,Sales!$C$5:$C$18,0),MATCH(UsagePerHour!AAQ$4,Sales!$D$3:$ABF$3,0))/AAQ$2*INDEX(Usage!$D$5:$ABF$11,MATCH(UsagePerHour!$B$20,Usage!$C$5:$C$11,0),MATCH(UsagePerHour!AAQ$4,Usage!$D$3:$ABF$3,0)),"")</f>
        <v/>
      </c>
      <c r="AAR30" s="6" t="str">
        <f>IFERROR(INDEX(Sales!$D$5:$ABF$18,MATCH(UsagePerHour!$B30,Sales!$C$5:$C$18,0),MATCH(UsagePerHour!AAR$4,Sales!$D$3:$ABF$3,0))/AAR$2*INDEX(Usage!$D$5:$ABF$11,MATCH(UsagePerHour!$B$20,Usage!$C$5:$C$11,0),MATCH(UsagePerHour!AAR$4,Usage!$D$3:$ABF$3,0)),"")</f>
        <v/>
      </c>
      <c r="AAS30" s="6" t="str">
        <f>IFERROR(INDEX(Sales!$D$5:$ABF$18,MATCH(UsagePerHour!$B30,Sales!$C$5:$C$18,0),MATCH(UsagePerHour!AAS$4,Sales!$D$3:$ABF$3,0))/AAS$2*INDEX(Usage!$D$5:$ABF$11,MATCH(UsagePerHour!$B$20,Usage!$C$5:$C$11,0),MATCH(UsagePerHour!AAS$4,Usage!$D$3:$ABF$3,0)),"")</f>
        <v/>
      </c>
      <c r="AAT30" s="6" t="str">
        <f>IFERROR(INDEX(Sales!$D$5:$ABF$18,MATCH(UsagePerHour!$B30,Sales!$C$5:$C$18,0),MATCH(UsagePerHour!AAT$4,Sales!$D$3:$ABF$3,0))/AAT$2*INDEX(Usage!$D$5:$ABF$11,MATCH(UsagePerHour!$B$20,Usage!$C$5:$C$11,0),MATCH(UsagePerHour!AAT$4,Usage!$D$3:$ABF$3,0)),"")</f>
        <v/>
      </c>
      <c r="AAU30" s="6" t="str">
        <f>IFERROR(INDEX(Sales!$D$5:$ABF$18,MATCH(UsagePerHour!$B30,Sales!$C$5:$C$18,0),MATCH(UsagePerHour!AAU$4,Sales!$D$3:$ABF$3,0))/AAU$2*INDEX(Usage!$D$5:$ABF$11,MATCH(UsagePerHour!$B$20,Usage!$C$5:$C$11,0),MATCH(UsagePerHour!AAU$4,Usage!$D$3:$ABF$3,0)),"")</f>
        <v/>
      </c>
      <c r="AAV30" s="6" t="str">
        <f>IFERROR(INDEX(Sales!$D$5:$ABF$18,MATCH(UsagePerHour!$B30,Sales!$C$5:$C$18,0),MATCH(UsagePerHour!AAV$4,Sales!$D$3:$ABF$3,0))/AAV$2*INDEX(Usage!$D$5:$ABF$11,MATCH(UsagePerHour!$B$20,Usage!$C$5:$C$11,0),MATCH(UsagePerHour!AAV$4,Usage!$D$3:$ABF$3,0)),"")</f>
        <v/>
      </c>
      <c r="AAW30" s="6" t="str">
        <f>IFERROR(INDEX(Sales!$D$5:$ABF$18,MATCH(UsagePerHour!$B30,Sales!$C$5:$C$18,0),MATCH(UsagePerHour!AAW$4,Sales!$D$3:$ABF$3,0))/AAW$2*INDEX(Usage!$D$5:$ABF$11,MATCH(UsagePerHour!$B$20,Usage!$C$5:$C$11,0),MATCH(UsagePerHour!AAW$4,Usage!$D$3:$ABF$3,0)),"")</f>
        <v/>
      </c>
      <c r="AAX30" s="6" t="str">
        <f>IFERROR(INDEX(Sales!$D$5:$ABF$18,MATCH(UsagePerHour!$B30,Sales!$C$5:$C$18,0),MATCH(UsagePerHour!AAX$4,Sales!$D$3:$ABF$3,0))/AAX$2*INDEX(Usage!$D$5:$ABF$11,MATCH(UsagePerHour!$B$20,Usage!$C$5:$C$11,0),MATCH(UsagePerHour!AAX$4,Usage!$D$3:$ABF$3,0)),"")</f>
        <v/>
      </c>
      <c r="AAY30" s="6" t="str">
        <f>IFERROR(INDEX(Sales!$D$5:$ABF$18,MATCH(UsagePerHour!$B30,Sales!$C$5:$C$18,0),MATCH(UsagePerHour!AAY$4,Sales!$D$3:$ABF$3,0))/AAY$2*INDEX(Usage!$D$5:$ABF$11,MATCH(UsagePerHour!$B$20,Usage!$C$5:$C$11,0),MATCH(UsagePerHour!AAY$4,Usage!$D$3:$ABF$3,0)),"")</f>
        <v/>
      </c>
      <c r="AAZ30" s="6" t="str">
        <f>IFERROR(INDEX(Sales!$D$5:$ABF$18,MATCH(UsagePerHour!$B30,Sales!$C$5:$C$18,0),MATCH(UsagePerHour!AAZ$4,Sales!$D$3:$ABF$3,0))/AAZ$2*INDEX(Usage!$D$5:$ABF$11,MATCH(UsagePerHour!$B$20,Usage!$C$5:$C$11,0),MATCH(UsagePerHour!AAZ$4,Usage!$D$3:$ABF$3,0)),"")</f>
        <v/>
      </c>
      <c r="ABA30" s="6" t="str">
        <f>IFERROR(INDEX(Sales!$D$5:$ABF$18,MATCH(UsagePerHour!$B30,Sales!$C$5:$C$18,0),MATCH(UsagePerHour!ABA$4,Sales!$D$3:$ABF$3,0))/ABA$2*INDEX(Usage!$D$5:$ABF$11,MATCH(UsagePerHour!$B$20,Usage!$C$5:$C$11,0),MATCH(UsagePerHour!ABA$4,Usage!$D$3:$ABF$3,0)),"")</f>
        <v/>
      </c>
    </row>
    <row r="31" spans="2:729">
      <c r="B31" s="3" t="s">
        <v>10</v>
      </c>
      <c r="C31" s="6">
        <f>IFERROR(INDEX(Sales!$D$5:$ABF$18,MATCH(UsagePerHour!$B31,Sales!$C$5:$C$18,0),MATCH(UsagePerHour!C$4,Sales!$D$3:$ABF$3,0))/C$2*INDEX(Usage!$D$5:$ABF$11,MATCH(UsagePerHour!$B$20,Usage!$C$5:$C$11,0),MATCH(UsagePerHour!C$4,Usage!$D$3:$ABF$3,0)),"")</f>
        <v>28.318887492333189</v>
      </c>
      <c r="D31" s="6">
        <f>IFERROR(INDEX(Sales!$D$5:$ABF$18,MATCH(UsagePerHour!$B31,Sales!$C$5:$C$18,0),MATCH(UsagePerHour!D$4,Sales!$D$3:$ABF$3,0))/D$2*INDEX(Usage!$D$5:$ABF$11,MATCH(UsagePerHour!$B$20,Usage!$C$5:$C$11,0),MATCH(UsagePerHour!D$4,Usage!$D$3:$ABF$3,0)),"")</f>
        <v>61.192327782029324</v>
      </c>
      <c r="E31" s="6">
        <f>IFERROR(INDEX(Sales!$D$5:$ABF$18,MATCH(UsagePerHour!$B31,Sales!$C$5:$C$18,0),MATCH(UsagePerHour!E$4,Sales!$D$3:$ABF$3,0))/E$2*INDEX(Usage!$D$5:$ABF$11,MATCH(UsagePerHour!$B$20,Usage!$C$5:$C$11,0),MATCH(UsagePerHour!E$4,Usage!$D$3:$ABF$3,0)),"")</f>
        <v>11.931161676646708</v>
      </c>
      <c r="F31" s="6">
        <f>IFERROR(INDEX(Sales!$D$5:$ABF$18,MATCH(UsagePerHour!$B31,Sales!$C$5:$C$18,0),MATCH(UsagePerHour!F$4,Sales!$D$3:$ABF$3,0))/F$2*INDEX(Usage!$D$5:$ABF$11,MATCH(UsagePerHour!$B$20,Usage!$C$5:$C$11,0),MATCH(UsagePerHour!F$4,Usage!$D$3:$ABF$3,0)),"")</f>
        <v>18.079712746858171</v>
      </c>
      <c r="G31" s="6">
        <f>IFERROR(INDEX(Sales!$D$5:$ABF$18,MATCH(UsagePerHour!$B31,Sales!$C$5:$C$18,0),MATCH(UsagePerHour!G$4,Sales!$D$3:$ABF$3,0))/G$2*INDEX(Usage!$D$5:$ABF$11,MATCH(UsagePerHour!$B$20,Usage!$C$5:$C$11,0),MATCH(UsagePerHour!G$4,Usage!$D$3:$ABF$3,0)),"")</f>
        <v>42.330257634324326</v>
      </c>
      <c r="H31" s="6">
        <f>IFERROR(INDEX(Sales!$D$5:$ABF$18,MATCH(UsagePerHour!$B31,Sales!$C$5:$C$18,0),MATCH(UsagePerHour!H$4,Sales!$D$3:$ABF$3,0))/H$2*INDEX(Usage!$D$5:$ABF$11,MATCH(UsagePerHour!$B$20,Usage!$C$5:$C$11,0),MATCH(UsagePerHour!H$4,Usage!$D$3:$ABF$3,0)),"")</f>
        <v>42.574916795729393</v>
      </c>
      <c r="I31" s="6">
        <f>IFERROR(INDEX(Sales!$D$5:$ABF$18,MATCH(UsagePerHour!$B31,Sales!$C$5:$C$18,0),MATCH(UsagePerHour!I$4,Sales!$D$3:$ABF$3,0))/I$2*INDEX(Usage!$D$5:$ABF$11,MATCH(UsagePerHour!$B$20,Usage!$C$5:$C$11,0),MATCH(UsagePerHour!I$4,Usage!$D$3:$ABF$3,0)),"")</f>
        <v>330.04129879925381</v>
      </c>
      <c r="J31" s="6">
        <f>IFERROR(INDEX(Sales!$D$5:$ABF$18,MATCH(UsagePerHour!$B31,Sales!$C$5:$C$18,0),MATCH(UsagePerHour!J$4,Sales!$D$3:$ABF$3,0))/J$2*INDEX(Usage!$D$5:$ABF$11,MATCH(UsagePerHour!$B$20,Usage!$C$5:$C$11,0),MATCH(UsagePerHour!J$4,Usage!$D$3:$ABF$3,0)),"")</f>
        <v>28.318887492333189</v>
      </c>
      <c r="K31" s="6">
        <f>IFERROR(INDEX(Sales!$D$5:$ABF$18,MATCH(UsagePerHour!$B31,Sales!$C$5:$C$18,0),MATCH(UsagePerHour!K$4,Sales!$D$3:$ABF$3,0))/K$2*INDEX(Usage!$D$5:$ABF$11,MATCH(UsagePerHour!$B$20,Usage!$C$5:$C$11,0),MATCH(UsagePerHour!K$4,Usage!$D$3:$ABF$3,0)),"")</f>
        <v>61.192327782029324</v>
      </c>
      <c r="L31" s="6">
        <f>IFERROR(INDEX(Sales!$D$5:$ABF$18,MATCH(UsagePerHour!$B31,Sales!$C$5:$C$18,0),MATCH(UsagePerHour!L$4,Sales!$D$3:$ABF$3,0))/L$2*INDEX(Usage!$D$5:$ABF$11,MATCH(UsagePerHour!$B$20,Usage!$C$5:$C$11,0),MATCH(UsagePerHour!L$4,Usage!$D$3:$ABF$3,0)),"")</f>
        <v>11.931161676646708</v>
      </c>
      <c r="M31" s="6">
        <f>IFERROR(INDEX(Sales!$D$5:$ABF$18,MATCH(UsagePerHour!$B31,Sales!$C$5:$C$18,0),MATCH(UsagePerHour!M$4,Sales!$D$3:$ABF$3,0))/M$2*INDEX(Usage!$D$5:$ABF$11,MATCH(UsagePerHour!$B$20,Usage!$C$5:$C$11,0),MATCH(UsagePerHour!M$4,Usage!$D$3:$ABF$3,0)),"")</f>
        <v>18.079712746858171</v>
      </c>
      <c r="N31" s="6">
        <f>IFERROR(INDEX(Sales!$D$5:$ABF$18,MATCH(UsagePerHour!$B31,Sales!$C$5:$C$18,0),MATCH(UsagePerHour!N$4,Sales!$D$3:$ABF$3,0))/N$2*INDEX(Usage!$D$5:$ABF$11,MATCH(UsagePerHour!$B$20,Usage!$C$5:$C$11,0),MATCH(UsagePerHour!N$4,Usage!$D$3:$ABF$3,0)),"")</f>
        <v>42.330257634324326</v>
      </c>
      <c r="O31" s="6">
        <f>IFERROR(INDEX(Sales!$D$5:$ABF$18,MATCH(UsagePerHour!$B31,Sales!$C$5:$C$18,0),MATCH(UsagePerHour!O$4,Sales!$D$3:$ABF$3,0))/O$2*INDEX(Usage!$D$5:$ABF$11,MATCH(UsagePerHour!$B$20,Usage!$C$5:$C$11,0),MATCH(UsagePerHour!O$4,Usage!$D$3:$ABF$3,0)),"")</f>
        <v>42.574916795729393</v>
      </c>
      <c r="P31" s="6">
        <f>IFERROR(INDEX(Sales!$D$5:$ABF$18,MATCH(UsagePerHour!$B31,Sales!$C$5:$C$18,0),MATCH(UsagePerHour!P$4,Sales!$D$3:$ABF$3,0))/P$2*INDEX(Usage!$D$5:$ABF$11,MATCH(UsagePerHour!$B$20,Usage!$C$5:$C$11,0),MATCH(UsagePerHour!P$4,Usage!$D$3:$ABF$3,0)),"")</f>
        <v>330.04129879925381</v>
      </c>
      <c r="Q31" s="6">
        <f>IFERROR(INDEX(Sales!$D$5:$ABF$18,MATCH(UsagePerHour!$B31,Sales!$C$5:$C$18,0),MATCH(UsagePerHour!Q$4,Sales!$D$3:$ABF$3,0))/Q$2*INDEX(Usage!$D$5:$ABF$11,MATCH(UsagePerHour!$B$20,Usage!$C$5:$C$11,0),MATCH(UsagePerHour!Q$4,Usage!$D$3:$ABF$3,0)),"")</f>
        <v>28.318887492333189</v>
      </c>
      <c r="R31" s="6">
        <f>IFERROR(INDEX(Sales!$D$5:$ABF$18,MATCH(UsagePerHour!$B31,Sales!$C$5:$C$18,0),MATCH(UsagePerHour!R$4,Sales!$D$3:$ABF$3,0))/R$2*INDEX(Usage!$D$5:$ABF$11,MATCH(UsagePerHour!$B$20,Usage!$C$5:$C$11,0),MATCH(UsagePerHour!R$4,Usage!$D$3:$ABF$3,0)),"")</f>
        <v>61.192327782029324</v>
      </c>
      <c r="S31" s="6">
        <f>IFERROR(INDEX(Sales!$D$5:$ABF$18,MATCH(UsagePerHour!$B31,Sales!$C$5:$C$18,0),MATCH(UsagePerHour!S$4,Sales!$D$3:$ABF$3,0))/S$2*INDEX(Usage!$D$5:$ABF$11,MATCH(UsagePerHour!$B$20,Usage!$C$5:$C$11,0),MATCH(UsagePerHour!S$4,Usage!$D$3:$ABF$3,0)),"")</f>
        <v>11.931161676646708</v>
      </c>
      <c r="T31" s="6">
        <f>IFERROR(INDEX(Sales!$D$5:$ABF$18,MATCH(UsagePerHour!$B31,Sales!$C$5:$C$18,0),MATCH(UsagePerHour!T$4,Sales!$D$3:$ABF$3,0))/T$2*INDEX(Usage!$D$5:$ABF$11,MATCH(UsagePerHour!$B$20,Usage!$C$5:$C$11,0),MATCH(UsagePerHour!T$4,Usage!$D$3:$ABF$3,0)),"")</f>
        <v>18.079712746858171</v>
      </c>
      <c r="U31" s="6">
        <f>IFERROR(INDEX(Sales!$D$5:$ABF$18,MATCH(UsagePerHour!$B31,Sales!$C$5:$C$18,0),MATCH(UsagePerHour!U$4,Sales!$D$3:$ABF$3,0))/U$2*INDEX(Usage!$D$5:$ABF$11,MATCH(UsagePerHour!$B$20,Usage!$C$5:$C$11,0),MATCH(UsagePerHour!U$4,Usage!$D$3:$ABF$3,0)),"")</f>
        <v>42.330257634324326</v>
      </c>
      <c r="V31" s="6">
        <f>IFERROR(INDEX(Sales!$D$5:$ABF$18,MATCH(UsagePerHour!$B31,Sales!$C$5:$C$18,0),MATCH(UsagePerHour!V$4,Sales!$D$3:$ABF$3,0))/V$2*INDEX(Usage!$D$5:$ABF$11,MATCH(UsagePerHour!$B$20,Usage!$C$5:$C$11,0),MATCH(UsagePerHour!V$4,Usage!$D$3:$ABF$3,0)),"")</f>
        <v>42.574916795729393</v>
      </c>
      <c r="W31" s="6">
        <f>IFERROR(INDEX(Sales!$D$5:$ABF$18,MATCH(UsagePerHour!$B31,Sales!$C$5:$C$18,0),MATCH(UsagePerHour!W$4,Sales!$D$3:$ABF$3,0))/W$2*INDEX(Usage!$D$5:$ABF$11,MATCH(UsagePerHour!$B$20,Usage!$C$5:$C$11,0),MATCH(UsagePerHour!W$4,Usage!$D$3:$ABF$3,0)),"")</f>
        <v>330.04129879925381</v>
      </c>
      <c r="X31" s="6">
        <f>IFERROR(INDEX(Sales!$D$5:$ABF$18,MATCH(UsagePerHour!$B31,Sales!$C$5:$C$18,0),MATCH(UsagePerHour!X$4,Sales!$D$3:$ABF$3,0))/X$2*INDEX(Usage!$D$5:$ABF$11,MATCH(UsagePerHour!$B$20,Usage!$C$5:$C$11,0),MATCH(UsagePerHour!X$4,Usage!$D$3:$ABF$3,0)),"")</f>
        <v>28.318887492333189</v>
      </c>
      <c r="Y31" s="6">
        <f>IFERROR(INDEX(Sales!$D$5:$ABF$18,MATCH(UsagePerHour!$B31,Sales!$C$5:$C$18,0),MATCH(UsagePerHour!Y$4,Sales!$D$3:$ABF$3,0))/Y$2*INDEX(Usage!$D$5:$ABF$11,MATCH(UsagePerHour!$B$20,Usage!$C$5:$C$11,0),MATCH(UsagePerHour!Y$4,Usage!$D$3:$ABF$3,0)),"")</f>
        <v>61.192327782029324</v>
      </c>
      <c r="Z31" s="6">
        <f>IFERROR(INDEX(Sales!$D$5:$ABF$18,MATCH(UsagePerHour!$B31,Sales!$C$5:$C$18,0),MATCH(UsagePerHour!Z$4,Sales!$D$3:$ABF$3,0))/Z$2*INDEX(Usage!$D$5:$ABF$11,MATCH(UsagePerHour!$B$20,Usage!$C$5:$C$11,0),MATCH(UsagePerHour!Z$4,Usage!$D$3:$ABF$3,0)),"")</f>
        <v>11.931161676646708</v>
      </c>
      <c r="AA31" s="6">
        <f>IFERROR(INDEX(Sales!$D$5:$ABF$18,MATCH(UsagePerHour!$B31,Sales!$C$5:$C$18,0),MATCH(UsagePerHour!AA$4,Sales!$D$3:$ABF$3,0))/AA$2*INDEX(Usage!$D$5:$ABF$11,MATCH(UsagePerHour!$B$20,Usage!$C$5:$C$11,0),MATCH(UsagePerHour!AA$4,Usage!$D$3:$ABF$3,0)),"")</f>
        <v>18.079712746858171</v>
      </c>
      <c r="AB31" s="6">
        <f>IFERROR(INDEX(Sales!$D$5:$ABF$18,MATCH(UsagePerHour!$B31,Sales!$C$5:$C$18,0),MATCH(UsagePerHour!AB$4,Sales!$D$3:$ABF$3,0))/AB$2*INDEX(Usage!$D$5:$ABF$11,MATCH(UsagePerHour!$B$20,Usage!$C$5:$C$11,0),MATCH(UsagePerHour!AB$4,Usage!$D$3:$ABF$3,0)),"")</f>
        <v>42.330257634324326</v>
      </c>
      <c r="AC31" s="6">
        <f>IFERROR(INDEX(Sales!$D$5:$ABF$18,MATCH(UsagePerHour!$B31,Sales!$C$5:$C$18,0),MATCH(UsagePerHour!AC$4,Sales!$D$3:$ABF$3,0))/AC$2*INDEX(Usage!$D$5:$ABF$11,MATCH(UsagePerHour!$B$20,Usage!$C$5:$C$11,0),MATCH(UsagePerHour!AC$4,Usage!$D$3:$ABF$3,0)),"")</f>
        <v>42.574916795729393</v>
      </c>
      <c r="AD31" s="6">
        <f>IFERROR(INDEX(Sales!$D$5:$ABF$18,MATCH(UsagePerHour!$B31,Sales!$C$5:$C$18,0),MATCH(UsagePerHour!AD$4,Sales!$D$3:$ABF$3,0))/AD$2*INDEX(Usage!$D$5:$ABF$11,MATCH(UsagePerHour!$B$20,Usage!$C$5:$C$11,0),MATCH(UsagePerHour!AD$4,Usage!$D$3:$ABF$3,0)),"")</f>
        <v>330.04129879925381</v>
      </c>
      <c r="AE31" s="6">
        <f>IFERROR(INDEX(Sales!$D$5:$ABF$18,MATCH(UsagePerHour!$B31,Sales!$C$5:$C$18,0),MATCH(UsagePerHour!AE$4,Sales!$D$3:$ABF$3,0))/AE$2*INDEX(Usage!$D$5:$ABF$11,MATCH(UsagePerHour!$B$20,Usage!$C$5:$C$11,0),MATCH(UsagePerHour!AE$4,Usage!$D$3:$ABF$3,0)),"")</f>
        <v>28.318887492333189</v>
      </c>
      <c r="AF31" s="6">
        <f>IFERROR(INDEX(Sales!$D$5:$ABF$18,MATCH(UsagePerHour!$B31,Sales!$C$5:$C$18,0),MATCH(UsagePerHour!AF$4,Sales!$D$3:$ABF$3,0))/AF$2*INDEX(Usage!$D$5:$ABF$11,MATCH(UsagePerHour!$B$20,Usage!$C$5:$C$11,0),MATCH(UsagePerHour!AF$4,Usage!$D$3:$ABF$3,0)),"")</f>
        <v>61.192327782029324</v>
      </c>
      <c r="AG31" s="6">
        <f>IFERROR(INDEX(Sales!$D$5:$ABF$18,MATCH(UsagePerHour!$B31,Sales!$C$5:$C$18,0),MATCH(UsagePerHour!AG$4,Sales!$D$3:$ABF$3,0))/AG$2*INDEX(Usage!$D$5:$ABF$11,MATCH(UsagePerHour!$B$20,Usage!$C$5:$C$11,0),MATCH(UsagePerHour!AG$4,Usage!$D$3:$ABF$3,0)),"")</f>
        <v>11.931161676646708</v>
      </c>
      <c r="AH31" s="6">
        <f>IFERROR(INDEX(Sales!$D$5:$ABF$18,MATCH(UsagePerHour!$B31,Sales!$C$5:$C$18,0),MATCH(UsagePerHour!AH$4,Sales!$D$3:$ABF$3,0))/AH$2*INDEX(Usage!$D$5:$ABF$11,MATCH(UsagePerHour!$B$20,Usage!$C$5:$C$11,0),MATCH(UsagePerHour!AH$4,Usage!$D$3:$ABF$3,0)),"")</f>
        <v>18.079712746858171</v>
      </c>
      <c r="AI31" s="6">
        <f>IFERROR(INDEX(Sales!$D$5:$ABF$18,MATCH(UsagePerHour!$B31,Sales!$C$5:$C$18,0),MATCH(UsagePerHour!AI$4,Sales!$D$3:$ABF$3,0))/AI$2*INDEX(Usage!$D$5:$ABF$11,MATCH(UsagePerHour!$B$20,Usage!$C$5:$C$11,0),MATCH(UsagePerHour!AI$4,Usage!$D$3:$ABF$3,0)),"")</f>
        <v>42.330257634324326</v>
      </c>
      <c r="AJ31" s="6">
        <f>IFERROR(INDEX(Sales!$D$5:$ABF$18,MATCH(UsagePerHour!$B31,Sales!$C$5:$C$18,0),MATCH(UsagePerHour!AJ$4,Sales!$D$3:$ABF$3,0))/AJ$2*INDEX(Usage!$D$5:$ABF$11,MATCH(UsagePerHour!$B$20,Usage!$C$5:$C$11,0),MATCH(UsagePerHour!AJ$4,Usage!$D$3:$ABF$3,0)),"")</f>
        <v>42.574916795729393</v>
      </c>
      <c r="AK31" s="6">
        <f>IFERROR(INDEX(Sales!$D$5:$ABF$18,MATCH(UsagePerHour!$B31,Sales!$C$5:$C$18,0),MATCH(UsagePerHour!AK$4,Sales!$D$3:$ABF$3,0))/AK$2*INDEX(Usage!$D$5:$ABF$11,MATCH(UsagePerHour!$B$20,Usage!$C$5:$C$11,0),MATCH(UsagePerHour!AK$4,Usage!$D$3:$ABF$3,0)),"")</f>
        <v>330.04129879925381</v>
      </c>
      <c r="AL31" s="6">
        <f>IFERROR(INDEX(Sales!$D$5:$ABF$18,MATCH(UsagePerHour!$B31,Sales!$C$5:$C$18,0),MATCH(UsagePerHour!AL$4,Sales!$D$3:$ABF$3,0))/AL$2*INDEX(Usage!$D$5:$ABF$11,MATCH(UsagePerHour!$B$20,Usage!$C$5:$C$11,0),MATCH(UsagePerHour!AL$4,Usage!$D$3:$ABF$3,0)),"")</f>
        <v>28.318887492333189</v>
      </c>
      <c r="AM31" s="6">
        <f>IFERROR(INDEX(Sales!$D$5:$ABF$18,MATCH(UsagePerHour!$B31,Sales!$C$5:$C$18,0),MATCH(UsagePerHour!AM$4,Sales!$D$3:$ABF$3,0))/AM$2*INDEX(Usage!$D$5:$ABF$11,MATCH(UsagePerHour!$B$20,Usage!$C$5:$C$11,0),MATCH(UsagePerHour!AM$4,Usage!$D$3:$ABF$3,0)),"")</f>
        <v>61.192327782029324</v>
      </c>
      <c r="AN31" s="6">
        <f>IFERROR(INDEX(Sales!$D$5:$ABF$18,MATCH(UsagePerHour!$B31,Sales!$C$5:$C$18,0),MATCH(UsagePerHour!AN$4,Sales!$D$3:$ABF$3,0))/AN$2*INDEX(Usage!$D$5:$ABF$11,MATCH(UsagePerHour!$B$20,Usage!$C$5:$C$11,0),MATCH(UsagePerHour!AN$4,Usage!$D$3:$ABF$3,0)),"")</f>
        <v>11.931161676646708</v>
      </c>
      <c r="AO31" s="6">
        <f>IFERROR(INDEX(Sales!$D$5:$ABF$18,MATCH(UsagePerHour!$B31,Sales!$C$5:$C$18,0),MATCH(UsagePerHour!AO$4,Sales!$D$3:$ABF$3,0))/AO$2*INDEX(Usage!$D$5:$ABF$11,MATCH(UsagePerHour!$B$20,Usage!$C$5:$C$11,0),MATCH(UsagePerHour!AO$4,Usage!$D$3:$ABF$3,0)),"")</f>
        <v>18.079712746858171</v>
      </c>
      <c r="AP31" s="6">
        <f>IFERROR(INDEX(Sales!$D$5:$ABF$18,MATCH(UsagePerHour!$B31,Sales!$C$5:$C$18,0),MATCH(UsagePerHour!AP$4,Sales!$D$3:$ABF$3,0))/AP$2*INDEX(Usage!$D$5:$ABF$11,MATCH(UsagePerHour!$B$20,Usage!$C$5:$C$11,0),MATCH(UsagePerHour!AP$4,Usage!$D$3:$ABF$3,0)),"")</f>
        <v>42.330257634324326</v>
      </c>
      <c r="AQ31" s="6">
        <f>IFERROR(INDEX(Sales!$D$5:$ABF$18,MATCH(UsagePerHour!$B31,Sales!$C$5:$C$18,0),MATCH(UsagePerHour!AQ$4,Sales!$D$3:$ABF$3,0))/AQ$2*INDEX(Usage!$D$5:$ABF$11,MATCH(UsagePerHour!$B$20,Usage!$C$5:$C$11,0),MATCH(UsagePerHour!AQ$4,Usage!$D$3:$ABF$3,0)),"")</f>
        <v>42.574916795729393</v>
      </c>
      <c r="AR31" s="6">
        <f>IFERROR(INDEX(Sales!$D$5:$ABF$18,MATCH(UsagePerHour!$B31,Sales!$C$5:$C$18,0),MATCH(UsagePerHour!AR$4,Sales!$D$3:$ABF$3,0))/AR$2*INDEX(Usage!$D$5:$ABF$11,MATCH(UsagePerHour!$B$20,Usage!$C$5:$C$11,0),MATCH(UsagePerHour!AR$4,Usage!$D$3:$ABF$3,0)),"")</f>
        <v>330.04129879925381</v>
      </c>
      <c r="AS31" s="6">
        <f>IFERROR(INDEX(Sales!$D$5:$ABF$18,MATCH(UsagePerHour!$B31,Sales!$C$5:$C$18,0),MATCH(UsagePerHour!AS$4,Sales!$D$3:$ABF$3,0))/AS$2*INDEX(Usage!$D$5:$ABF$11,MATCH(UsagePerHour!$B$20,Usage!$C$5:$C$11,0),MATCH(UsagePerHour!AS$4,Usage!$D$3:$ABF$3,0)),"")</f>
        <v>28.318887492333189</v>
      </c>
      <c r="AT31" s="6">
        <f>IFERROR(INDEX(Sales!$D$5:$ABF$18,MATCH(UsagePerHour!$B31,Sales!$C$5:$C$18,0),MATCH(UsagePerHour!AT$4,Sales!$D$3:$ABF$3,0))/AT$2*INDEX(Usage!$D$5:$ABF$11,MATCH(UsagePerHour!$B$20,Usage!$C$5:$C$11,0),MATCH(UsagePerHour!AT$4,Usage!$D$3:$ABF$3,0)),"")</f>
        <v>61.192327782029324</v>
      </c>
      <c r="AU31" s="6">
        <f>IFERROR(INDEX(Sales!$D$5:$ABF$18,MATCH(UsagePerHour!$B31,Sales!$C$5:$C$18,0),MATCH(UsagePerHour!AU$4,Sales!$D$3:$ABF$3,0))/AU$2*INDEX(Usage!$D$5:$ABF$11,MATCH(UsagePerHour!$B$20,Usage!$C$5:$C$11,0),MATCH(UsagePerHour!AU$4,Usage!$D$3:$ABF$3,0)),"")</f>
        <v>11.931161676646708</v>
      </c>
      <c r="AV31" s="6">
        <f>IFERROR(INDEX(Sales!$D$5:$ABF$18,MATCH(UsagePerHour!$B31,Sales!$C$5:$C$18,0),MATCH(UsagePerHour!AV$4,Sales!$D$3:$ABF$3,0))/AV$2*INDEX(Usage!$D$5:$ABF$11,MATCH(UsagePerHour!$B$20,Usage!$C$5:$C$11,0),MATCH(UsagePerHour!AV$4,Usage!$D$3:$ABF$3,0)),"")</f>
        <v>18.079712746858171</v>
      </c>
      <c r="AW31" s="6">
        <f>IFERROR(INDEX(Sales!$D$5:$ABF$18,MATCH(UsagePerHour!$B31,Sales!$C$5:$C$18,0),MATCH(UsagePerHour!AW$4,Sales!$D$3:$ABF$3,0))/AW$2*INDEX(Usage!$D$5:$ABF$11,MATCH(UsagePerHour!$B$20,Usage!$C$5:$C$11,0),MATCH(UsagePerHour!AW$4,Usage!$D$3:$ABF$3,0)),"")</f>
        <v>42.330257634324326</v>
      </c>
      <c r="AX31" s="6">
        <f>IFERROR(INDEX(Sales!$D$5:$ABF$18,MATCH(UsagePerHour!$B31,Sales!$C$5:$C$18,0),MATCH(UsagePerHour!AX$4,Sales!$D$3:$ABF$3,0))/AX$2*INDEX(Usage!$D$5:$ABF$11,MATCH(UsagePerHour!$B$20,Usage!$C$5:$C$11,0),MATCH(UsagePerHour!AX$4,Usage!$D$3:$ABF$3,0)),"")</f>
        <v>42.574916795729393</v>
      </c>
      <c r="AY31" s="6">
        <f>IFERROR(INDEX(Sales!$D$5:$ABF$18,MATCH(UsagePerHour!$B31,Sales!$C$5:$C$18,0),MATCH(UsagePerHour!AY$4,Sales!$D$3:$ABF$3,0))/AY$2*INDEX(Usage!$D$5:$ABF$11,MATCH(UsagePerHour!$B$20,Usage!$C$5:$C$11,0),MATCH(UsagePerHour!AY$4,Usage!$D$3:$ABF$3,0)),"")</f>
        <v>330.04129879925381</v>
      </c>
      <c r="AZ31" s="6">
        <f>IFERROR(INDEX(Sales!$D$5:$ABF$18,MATCH(UsagePerHour!$B31,Sales!$C$5:$C$18,0),MATCH(UsagePerHour!AZ$4,Sales!$D$3:$ABF$3,0))/AZ$2*INDEX(Usage!$D$5:$ABF$11,MATCH(UsagePerHour!$B$20,Usage!$C$5:$C$11,0),MATCH(UsagePerHour!AZ$4,Usage!$D$3:$ABF$3,0)),"")</f>
        <v>28.318887492333189</v>
      </c>
      <c r="BA31" s="6">
        <f>IFERROR(INDEX(Sales!$D$5:$ABF$18,MATCH(UsagePerHour!$B31,Sales!$C$5:$C$18,0),MATCH(UsagePerHour!BA$4,Sales!$D$3:$ABF$3,0))/BA$2*INDEX(Usage!$D$5:$ABF$11,MATCH(UsagePerHour!$B$20,Usage!$C$5:$C$11,0),MATCH(UsagePerHour!BA$4,Usage!$D$3:$ABF$3,0)),"")</f>
        <v>61.192327782029324</v>
      </c>
      <c r="BB31" s="6">
        <f>IFERROR(INDEX(Sales!$D$5:$ABF$18,MATCH(UsagePerHour!$B31,Sales!$C$5:$C$18,0),MATCH(UsagePerHour!BB$4,Sales!$D$3:$ABF$3,0))/BB$2*INDEX(Usage!$D$5:$ABF$11,MATCH(UsagePerHour!$B$20,Usage!$C$5:$C$11,0),MATCH(UsagePerHour!BB$4,Usage!$D$3:$ABF$3,0)),"")</f>
        <v>11.931161676646708</v>
      </c>
      <c r="BC31" s="6">
        <f>IFERROR(INDEX(Sales!$D$5:$ABF$18,MATCH(UsagePerHour!$B31,Sales!$C$5:$C$18,0),MATCH(UsagePerHour!BC$4,Sales!$D$3:$ABF$3,0))/BC$2*INDEX(Usage!$D$5:$ABF$11,MATCH(UsagePerHour!$B$20,Usage!$C$5:$C$11,0),MATCH(UsagePerHour!BC$4,Usage!$D$3:$ABF$3,0)),"")</f>
        <v>18.079712746858171</v>
      </c>
      <c r="BD31" s="6">
        <f>IFERROR(INDEX(Sales!$D$5:$ABF$18,MATCH(UsagePerHour!$B31,Sales!$C$5:$C$18,0),MATCH(UsagePerHour!BD$4,Sales!$D$3:$ABF$3,0))/BD$2*INDEX(Usage!$D$5:$ABF$11,MATCH(UsagePerHour!$B$20,Usage!$C$5:$C$11,0),MATCH(UsagePerHour!BD$4,Usage!$D$3:$ABF$3,0)),"")</f>
        <v>42.330257634324326</v>
      </c>
      <c r="BE31" s="6">
        <f>IFERROR(INDEX(Sales!$D$5:$ABF$18,MATCH(UsagePerHour!$B31,Sales!$C$5:$C$18,0),MATCH(UsagePerHour!BE$4,Sales!$D$3:$ABF$3,0))/BE$2*INDEX(Usage!$D$5:$ABF$11,MATCH(UsagePerHour!$B$20,Usage!$C$5:$C$11,0),MATCH(UsagePerHour!BE$4,Usage!$D$3:$ABF$3,0)),"")</f>
        <v>42.574916795729393</v>
      </c>
      <c r="BF31" s="6">
        <f>IFERROR(INDEX(Sales!$D$5:$ABF$18,MATCH(UsagePerHour!$B31,Sales!$C$5:$C$18,0),MATCH(UsagePerHour!BF$4,Sales!$D$3:$ABF$3,0))/BF$2*INDEX(Usage!$D$5:$ABF$11,MATCH(UsagePerHour!$B$20,Usage!$C$5:$C$11,0),MATCH(UsagePerHour!BF$4,Usage!$D$3:$ABF$3,0)),"")</f>
        <v>330.04129879925381</v>
      </c>
      <c r="BG31" s="6">
        <f>IFERROR(INDEX(Sales!$D$5:$ABF$18,MATCH(UsagePerHour!$B31,Sales!$C$5:$C$18,0),MATCH(UsagePerHour!BG$4,Sales!$D$3:$ABF$3,0))/BG$2*INDEX(Usage!$D$5:$ABF$11,MATCH(UsagePerHour!$B$20,Usage!$C$5:$C$11,0),MATCH(UsagePerHour!BG$4,Usage!$D$3:$ABF$3,0)),"")</f>
        <v>28.318887492333189</v>
      </c>
      <c r="BH31" s="6">
        <f>IFERROR(INDEX(Sales!$D$5:$ABF$18,MATCH(UsagePerHour!$B31,Sales!$C$5:$C$18,0),MATCH(UsagePerHour!BH$4,Sales!$D$3:$ABF$3,0))/BH$2*INDEX(Usage!$D$5:$ABF$11,MATCH(UsagePerHour!$B$20,Usage!$C$5:$C$11,0),MATCH(UsagePerHour!BH$4,Usage!$D$3:$ABF$3,0)),"")</f>
        <v>61.192327782029324</v>
      </c>
      <c r="BI31" s="6">
        <f>IFERROR(INDEX(Sales!$D$5:$ABF$18,MATCH(UsagePerHour!$B31,Sales!$C$5:$C$18,0),MATCH(UsagePerHour!BI$4,Sales!$D$3:$ABF$3,0))/BI$2*INDEX(Usage!$D$5:$ABF$11,MATCH(UsagePerHour!$B$20,Usage!$C$5:$C$11,0),MATCH(UsagePerHour!BI$4,Usage!$D$3:$ABF$3,0)),"")</f>
        <v>11.931161676646708</v>
      </c>
      <c r="BJ31" s="6">
        <f>IFERROR(INDEX(Sales!$D$5:$ABF$18,MATCH(UsagePerHour!$B31,Sales!$C$5:$C$18,0),MATCH(UsagePerHour!BJ$4,Sales!$D$3:$ABF$3,0))/BJ$2*INDEX(Usage!$D$5:$ABF$11,MATCH(UsagePerHour!$B$20,Usage!$C$5:$C$11,0),MATCH(UsagePerHour!BJ$4,Usage!$D$3:$ABF$3,0)),"")</f>
        <v>18.079712746858171</v>
      </c>
      <c r="BK31" s="6">
        <f>IFERROR(INDEX(Sales!$D$5:$ABF$18,MATCH(UsagePerHour!$B31,Sales!$C$5:$C$18,0),MATCH(UsagePerHour!BK$4,Sales!$D$3:$ABF$3,0))/BK$2*INDEX(Usage!$D$5:$ABF$11,MATCH(UsagePerHour!$B$20,Usage!$C$5:$C$11,0),MATCH(UsagePerHour!BK$4,Usage!$D$3:$ABF$3,0)),"")</f>
        <v>42.330257634324326</v>
      </c>
      <c r="BL31" s="6">
        <f>IFERROR(INDEX(Sales!$D$5:$ABF$18,MATCH(UsagePerHour!$B31,Sales!$C$5:$C$18,0),MATCH(UsagePerHour!BL$4,Sales!$D$3:$ABF$3,0))/BL$2*INDEX(Usage!$D$5:$ABF$11,MATCH(UsagePerHour!$B$20,Usage!$C$5:$C$11,0),MATCH(UsagePerHour!BL$4,Usage!$D$3:$ABF$3,0)),"")</f>
        <v>42.574916795729393</v>
      </c>
      <c r="BM31" s="6">
        <f>IFERROR(INDEX(Sales!$D$5:$ABF$18,MATCH(UsagePerHour!$B31,Sales!$C$5:$C$18,0),MATCH(UsagePerHour!BM$4,Sales!$D$3:$ABF$3,0))/BM$2*INDEX(Usage!$D$5:$ABF$11,MATCH(UsagePerHour!$B$20,Usage!$C$5:$C$11,0),MATCH(UsagePerHour!BM$4,Usage!$D$3:$ABF$3,0)),"")</f>
        <v>330.04129879925381</v>
      </c>
      <c r="BN31" s="6">
        <f>IFERROR(INDEX(Sales!$D$5:$ABF$18,MATCH(UsagePerHour!$B31,Sales!$C$5:$C$18,0),MATCH(UsagePerHour!BN$4,Sales!$D$3:$ABF$3,0))/BN$2*INDEX(Usage!$D$5:$ABF$11,MATCH(UsagePerHour!$B$20,Usage!$C$5:$C$11,0),MATCH(UsagePerHour!BN$4,Usage!$D$3:$ABF$3,0)),"")</f>
        <v>28.318887492333189</v>
      </c>
      <c r="BO31" s="6">
        <f>IFERROR(INDEX(Sales!$D$5:$ABF$18,MATCH(UsagePerHour!$B31,Sales!$C$5:$C$18,0),MATCH(UsagePerHour!BO$4,Sales!$D$3:$ABF$3,0))/BO$2*INDEX(Usage!$D$5:$ABF$11,MATCH(UsagePerHour!$B$20,Usage!$C$5:$C$11,0),MATCH(UsagePerHour!BO$4,Usage!$D$3:$ABF$3,0)),"")</f>
        <v>61.192327782029324</v>
      </c>
      <c r="BP31" s="6">
        <f>IFERROR(INDEX(Sales!$D$5:$ABF$18,MATCH(UsagePerHour!$B31,Sales!$C$5:$C$18,0),MATCH(UsagePerHour!BP$4,Sales!$D$3:$ABF$3,0))/BP$2*INDEX(Usage!$D$5:$ABF$11,MATCH(UsagePerHour!$B$20,Usage!$C$5:$C$11,0),MATCH(UsagePerHour!BP$4,Usage!$D$3:$ABF$3,0)),"")</f>
        <v>11.931161676646708</v>
      </c>
      <c r="BQ31" s="6">
        <f>IFERROR(INDEX(Sales!$D$5:$ABF$18,MATCH(UsagePerHour!$B31,Sales!$C$5:$C$18,0),MATCH(UsagePerHour!BQ$4,Sales!$D$3:$ABF$3,0))/BQ$2*INDEX(Usage!$D$5:$ABF$11,MATCH(UsagePerHour!$B$20,Usage!$C$5:$C$11,0),MATCH(UsagePerHour!BQ$4,Usage!$D$3:$ABF$3,0)),"")</f>
        <v>18.079712746858171</v>
      </c>
      <c r="BR31" s="6">
        <f>IFERROR(INDEX(Sales!$D$5:$ABF$18,MATCH(UsagePerHour!$B31,Sales!$C$5:$C$18,0),MATCH(UsagePerHour!BR$4,Sales!$D$3:$ABF$3,0))/BR$2*INDEX(Usage!$D$5:$ABF$11,MATCH(UsagePerHour!$B$20,Usage!$C$5:$C$11,0),MATCH(UsagePerHour!BR$4,Usage!$D$3:$ABF$3,0)),"")</f>
        <v>42.330257634324326</v>
      </c>
      <c r="BS31" s="6">
        <f>IFERROR(INDEX(Sales!$D$5:$ABF$18,MATCH(UsagePerHour!$B31,Sales!$C$5:$C$18,0),MATCH(UsagePerHour!BS$4,Sales!$D$3:$ABF$3,0))/BS$2*INDEX(Usage!$D$5:$ABF$11,MATCH(UsagePerHour!$B$20,Usage!$C$5:$C$11,0),MATCH(UsagePerHour!BS$4,Usage!$D$3:$ABF$3,0)),"")</f>
        <v>42.574916795729393</v>
      </c>
      <c r="BT31" s="6">
        <f>IFERROR(INDEX(Sales!$D$5:$ABF$18,MATCH(UsagePerHour!$B31,Sales!$C$5:$C$18,0),MATCH(UsagePerHour!BT$4,Sales!$D$3:$ABF$3,0))/BT$2*INDEX(Usage!$D$5:$ABF$11,MATCH(UsagePerHour!$B$20,Usage!$C$5:$C$11,0),MATCH(UsagePerHour!BT$4,Usage!$D$3:$ABF$3,0)),"")</f>
        <v>330.04129879925381</v>
      </c>
      <c r="BU31" s="6">
        <f>IFERROR(INDEX(Sales!$D$5:$ABF$18,MATCH(UsagePerHour!$B31,Sales!$C$5:$C$18,0),MATCH(UsagePerHour!BU$4,Sales!$D$3:$ABF$3,0))/BU$2*INDEX(Usage!$D$5:$ABF$11,MATCH(UsagePerHour!$B$20,Usage!$C$5:$C$11,0),MATCH(UsagePerHour!BU$4,Usage!$D$3:$ABF$3,0)),"")</f>
        <v>28.318887492333189</v>
      </c>
      <c r="BV31" s="6">
        <f>IFERROR(INDEX(Sales!$D$5:$ABF$18,MATCH(UsagePerHour!$B31,Sales!$C$5:$C$18,0),MATCH(UsagePerHour!BV$4,Sales!$D$3:$ABF$3,0))/BV$2*INDEX(Usage!$D$5:$ABF$11,MATCH(UsagePerHour!$B$20,Usage!$C$5:$C$11,0),MATCH(UsagePerHour!BV$4,Usage!$D$3:$ABF$3,0)),"")</f>
        <v>61.192327782029324</v>
      </c>
      <c r="BW31" s="6">
        <f>IFERROR(INDEX(Sales!$D$5:$ABF$18,MATCH(UsagePerHour!$B31,Sales!$C$5:$C$18,0),MATCH(UsagePerHour!BW$4,Sales!$D$3:$ABF$3,0))/BW$2*INDEX(Usage!$D$5:$ABF$11,MATCH(UsagePerHour!$B$20,Usage!$C$5:$C$11,0),MATCH(UsagePerHour!BW$4,Usage!$D$3:$ABF$3,0)),"")</f>
        <v>11.931161676646708</v>
      </c>
      <c r="BX31" s="6">
        <f>IFERROR(INDEX(Sales!$D$5:$ABF$18,MATCH(UsagePerHour!$B31,Sales!$C$5:$C$18,0),MATCH(UsagePerHour!BX$4,Sales!$D$3:$ABF$3,0))/BX$2*INDEX(Usage!$D$5:$ABF$11,MATCH(UsagePerHour!$B$20,Usage!$C$5:$C$11,0),MATCH(UsagePerHour!BX$4,Usage!$D$3:$ABF$3,0)),"")</f>
        <v>18.079712746858171</v>
      </c>
      <c r="BY31" s="6">
        <f>IFERROR(INDEX(Sales!$D$5:$ABF$18,MATCH(UsagePerHour!$B31,Sales!$C$5:$C$18,0),MATCH(UsagePerHour!BY$4,Sales!$D$3:$ABF$3,0))/BY$2*INDEX(Usage!$D$5:$ABF$11,MATCH(UsagePerHour!$B$20,Usage!$C$5:$C$11,0),MATCH(UsagePerHour!BY$4,Usage!$D$3:$ABF$3,0)),"")</f>
        <v>42.330257634324326</v>
      </c>
      <c r="BZ31" s="6">
        <f>IFERROR(INDEX(Sales!$D$5:$ABF$18,MATCH(UsagePerHour!$B31,Sales!$C$5:$C$18,0),MATCH(UsagePerHour!BZ$4,Sales!$D$3:$ABF$3,0))/BZ$2*INDEX(Usage!$D$5:$ABF$11,MATCH(UsagePerHour!$B$20,Usage!$C$5:$C$11,0),MATCH(UsagePerHour!BZ$4,Usage!$D$3:$ABF$3,0)),"")</f>
        <v>42.574916795729393</v>
      </c>
      <c r="CA31" s="6">
        <f>IFERROR(INDEX(Sales!$D$5:$ABF$18,MATCH(UsagePerHour!$B31,Sales!$C$5:$C$18,0),MATCH(UsagePerHour!CA$4,Sales!$D$3:$ABF$3,0))/CA$2*INDEX(Usage!$D$5:$ABF$11,MATCH(UsagePerHour!$B$20,Usage!$C$5:$C$11,0),MATCH(UsagePerHour!CA$4,Usage!$D$3:$ABF$3,0)),"")</f>
        <v>330.04129879925381</v>
      </c>
      <c r="CB31" s="6">
        <f>IFERROR(INDEX(Sales!$D$5:$ABF$18,MATCH(UsagePerHour!$B31,Sales!$C$5:$C$18,0),MATCH(UsagePerHour!CB$4,Sales!$D$3:$ABF$3,0))/CB$2*INDEX(Usage!$D$5:$ABF$11,MATCH(UsagePerHour!$B$20,Usage!$C$5:$C$11,0),MATCH(UsagePerHour!CB$4,Usage!$D$3:$ABF$3,0)),"")</f>
        <v>28.318887492333189</v>
      </c>
      <c r="CC31" s="6">
        <f>IFERROR(INDEX(Sales!$D$5:$ABF$18,MATCH(UsagePerHour!$B31,Sales!$C$5:$C$18,0),MATCH(UsagePerHour!CC$4,Sales!$D$3:$ABF$3,0))/CC$2*INDEX(Usage!$D$5:$ABF$11,MATCH(UsagePerHour!$B$20,Usage!$C$5:$C$11,0),MATCH(UsagePerHour!CC$4,Usage!$D$3:$ABF$3,0)),"")</f>
        <v>61.192327782029324</v>
      </c>
      <c r="CD31" s="6">
        <f>IFERROR(INDEX(Sales!$D$5:$ABF$18,MATCH(UsagePerHour!$B31,Sales!$C$5:$C$18,0),MATCH(UsagePerHour!CD$4,Sales!$D$3:$ABF$3,0))/CD$2*INDEX(Usage!$D$5:$ABF$11,MATCH(UsagePerHour!$B$20,Usage!$C$5:$C$11,0),MATCH(UsagePerHour!CD$4,Usage!$D$3:$ABF$3,0)),"")</f>
        <v>11.931161676646708</v>
      </c>
      <c r="CE31" s="6">
        <f>IFERROR(INDEX(Sales!$D$5:$ABF$18,MATCH(UsagePerHour!$B31,Sales!$C$5:$C$18,0),MATCH(UsagePerHour!CE$4,Sales!$D$3:$ABF$3,0))/CE$2*INDEX(Usage!$D$5:$ABF$11,MATCH(UsagePerHour!$B$20,Usage!$C$5:$C$11,0),MATCH(UsagePerHour!CE$4,Usage!$D$3:$ABF$3,0)),"")</f>
        <v>18.079712746858171</v>
      </c>
      <c r="CF31" s="6">
        <f>IFERROR(INDEX(Sales!$D$5:$ABF$18,MATCH(UsagePerHour!$B31,Sales!$C$5:$C$18,0),MATCH(UsagePerHour!CF$4,Sales!$D$3:$ABF$3,0))/CF$2*INDEX(Usage!$D$5:$ABF$11,MATCH(UsagePerHour!$B$20,Usage!$C$5:$C$11,0),MATCH(UsagePerHour!CF$4,Usage!$D$3:$ABF$3,0)),"")</f>
        <v>42.330257634324326</v>
      </c>
      <c r="CG31" s="6">
        <f>IFERROR(INDEX(Sales!$D$5:$ABF$18,MATCH(UsagePerHour!$B31,Sales!$C$5:$C$18,0),MATCH(UsagePerHour!CG$4,Sales!$D$3:$ABF$3,0))/CG$2*INDEX(Usage!$D$5:$ABF$11,MATCH(UsagePerHour!$B$20,Usage!$C$5:$C$11,0),MATCH(UsagePerHour!CG$4,Usage!$D$3:$ABF$3,0)),"")</f>
        <v>42.574916795729393</v>
      </c>
      <c r="CH31" s="6">
        <f>IFERROR(INDEX(Sales!$D$5:$ABF$18,MATCH(UsagePerHour!$B31,Sales!$C$5:$C$18,0),MATCH(UsagePerHour!CH$4,Sales!$D$3:$ABF$3,0))/CH$2*INDEX(Usage!$D$5:$ABF$11,MATCH(UsagePerHour!$B$20,Usage!$C$5:$C$11,0),MATCH(UsagePerHour!CH$4,Usage!$D$3:$ABF$3,0)),"")</f>
        <v>330.04129879925381</v>
      </c>
      <c r="CI31" s="6">
        <f>IFERROR(INDEX(Sales!$D$5:$ABF$18,MATCH(UsagePerHour!$B31,Sales!$C$5:$C$18,0),MATCH(UsagePerHour!CI$4,Sales!$D$3:$ABF$3,0))/CI$2*INDEX(Usage!$D$5:$ABF$11,MATCH(UsagePerHour!$B$20,Usage!$C$5:$C$11,0),MATCH(UsagePerHour!CI$4,Usage!$D$3:$ABF$3,0)),"")</f>
        <v>28.318887492333189</v>
      </c>
      <c r="CJ31" s="6">
        <f>IFERROR(INDEX(Sales!$D$5:$ABF$18,MATCH(UsagePerHour!$B31,Sales!$C$5:$C$18,0),MATCH(UsagePerHour!CJ$4,Sales!$D$3:$ABF$3,0))/CJ$2*INDEX(Usage!$D$5:$ABF$11,MATCH(UsagePerHour!$B$20,Usage!$C$5:$C$11,0),MATCH(UsagePerHour!CJ$4,Usage!$D$3:$ABF$3,0)),"")</f>
        <v>61.192327782029324</v>
      </c>
      <c r="CK31" s="6">
        <f>IFERROR(INDEX(Sales!$D$5:$ABF$18,MATCH(UsagePerHour!$B31,Sales!$C$5:$C$18,0),MATCH(UsagePerHour!CK$4,Sales!$D$3:$ABF$3,0))/CK$2*INDEX(Usage!$D$5:$ABF$11,MATCH(UsagePerHour!$B$20,Usage!$C$5:$C$11,0),MATCH(UsagePerHour!CK$4,Usage!$D$3:$ABF$3,0)),"")</f>
        <v>11.931161676646708</v>
      </c>
      <c r="CL31" s="6">
        <f>IFERROR(INDEX(Sales!$D$5:$ABF$18,MATCH(UsagePerHour!$B31,Sales!$C$5:$C$18,0),MATCH(UsagePerHour!CL$4,Sales!$D$3:$ABF$3,0))/CL$2*INDEX(Usage!$D$5:$ABF$11,MATCH(UsagePerHour!$B$20,Usage!$C$5:$C$11,0),MATCH(UsagePerHour!CL$4,Usage!$D$3:$ABF$3,0)),"")</f>
        <v>18.079712746858171</v>
      </c>
      <c r="CM31" s="6">
        <f>IFERROR(INDEX(Sales!$D$5:$ABF$18,MATCH(UsagePerHour!$B31,Sales!$C$5:$C$18,0),MATCH(UsagePerHour!CM$4,Sales!$D$3:$ABF$3,0))/CM$2*INDEX(Usage!$D$5:$ABF$11,MATCH(UsagePerHour!$B$20,Usage!$C$5:$C$11,0),MATCH(UsagePerHour!CM$4,Usage!$D$3:$ABF$3,0)),"")</f>
        <v>42.330257634324326</v>
      </c>
      <c r="CN31" s="6">
        <f>IFERROR(INDEX(Sales!$D$5:$ABF$18,MATCH(UsagePerHour!$B31,Sales!$C$5:$C$18,0),MATCH(UsagePerHour!CN$4,Sales!$D$3:$ABF$3,0))/CN$2*INDEX(Usage!$D$5:$ABF$11,MATCH(UsagePerHour!$B$20,Usage!$C$5:$C$11,0),MATCH(UsagePerHour!CN$4,Usage!$D$3:$ABF$3,0)),"")</f>
        <v>42.574916795729393</v>
      </c>
      <c r="CO31" s="6">
        <f>IFERROR(INDEX(Sales!$D$5:$ABF$18,MATCH(UsagePerHour!$B31,Sales!$C$5:$C$18,0),MATCH(UsagePerHour!CO$4,Sales!$D$3:$ABF$3,0))/CO$2*INDEX(Usage!$D$5:$ABF$11,MATCH(UsagePerHour!$B$20,Usage!$C$5:$C$11,0),MATCH(UsagePerHour!CO$4,Usage!$D$3:$ABF$3,0)),"")</f>
        <v>330.04129879925381</v>
      </c>
      <c r="CP31" s="6">
        <f>IFERROR(INDEX(Sales!$D$5:$ABF$18,MATCH(UsagePerHour!$B31,Sales!$C$5:$C$18,0),MATCH(UsagePerHour!CP$4,Sales!$D$3:$ABF$3,0))/CP$2*INDEX(Usage!$D$5:$ABF$11,MATCH(UsagePerHour!$B$20,Usage!$C$5:$C$11,0),MATCH(UsagePerHour!CP$4,Usage!$D$3:$ABF$3,0)),"")</f>
        <v>28.318887492333189</v>
      </c>
      <c r="CQ31" s="6">
        <f>IFERROR(INDEX(Sales!$D$5:$ABF$18,MATCH(UsagePerHour!$B31,Sales!$C$5:$C$18,0),MATCH(UsagePerHour!CQ$4,Sales!$D$3:$ABF$3,0))/CQ$2*INDEX(Usage!$D$5:$ABF$11,MATCH(UsagePerHour!$B$20,Usage!$C$5:$C$11,0),MATCH(UsagePerHour!CQ$4,Usage!$D$3:$ABF$3,0)),"")</f>
        <v>61.192327782029324</v>
      </c>
      <c r="CR31" s="6">
        <f>IFERROR(INDEX(Sales!$D$5:$ABF$18,MATCH(UsagePerHour!$B31,Sales!$C$5:$C$18,0),MATCH(UsagePerHour!CR$4,Sales!$D$3:$ABF$3,0))/CR$2*INDEX(Usage!$D$5:$ABF$11,MATCH(UsagePerHour!$B$20,Usage!$C$5:$C$11,0),MATCH(UsagePerHour!CR$4,Usage!$D$3:$ABF$3,0)),"")</f>
        <v>11.931161676646708</v>
      </c>
      <c r="CS31" s="6">
        <f>IFERROR(INDEX(Sales!$D$5:$ABF$18,MATCH(UsagePerHour!$B31,Sales!$C$5:$C$18,0),MATCH(UsagePerHour!CS$4,Sales!$D$3:$ABF$3,0))/CS$2*INDEX(Usage!$D$5:$ABF$11,MATCH(UsagePerHour!$B$20,Usage!$C$5:$C$11,0),MATCH(UsagePerHour!CS$4,Usage!$D$3:$ABF$3,0)),"")</f>
        <v>18.079712746858171</v>
      </c>
      <c r="CT31" s="6">
        <f>IFERROR(INDEX(Sales!$D$5:$ABF$18,MATCH(UsagePerHour!$B31,Sales!$C$5:$C$18,0),MATCH(UsagePerHour!CT$4,Sales!$D$3:$ABF$3,0))/CT$2*INDEX(Usage!$D$5:$ABF$11,MATCH(UsagePerHour!$B$20,Usage!$C$5:$C$11,0),MATCH(UsagePerHour!CT$4,Usage!$D$3:$ABF$3,0)),"")</f>
        <v>42.330257634324326</v>
      </c>
      <c r="CU31" s="6">
        <f>IFERROR(INDEX(Sales!$D$5:$ABF$18,MATCH(UsagePerHour!$B31,Sales!$C$5:$C$18,0),MATCH(UsagePerHour!CU$4,Sales!$D$3:$ABF$3,0))/CU$2*INDEX(Usage!$D$5:$ABF$11,MATCH(UsagePerHour!$B$20,Usage!$C$5:$C$11,0),MATCH(UsagePerHour!CU$4,Usage!$D$3:$ABF$3,0)),"")</f>
        <v>42.574916795729393</v>
      </c>
      <c r="CV31" s="6">
        <f>IFERROR(INDEX(Sales!$D$5:$ABF$18,MATCH(UsagePerHour!$B31,Sales!$C$5:$C$18,0),MATCH(UsagePerHour!CV$4,Sales!$D$3:$ABF$3,0))/CV$2*INDEX(Usage!$D$5:$ABF$11,MATCH(UsagePerHour!$B$20,Usage!$C$5:$C$11,0),MATCH(UsagePerHour!CV$4,Usage!$D$3:$ABF$3,0)),"")</f>
        <v>330.04129879925381</v>
      </c>
      <c r="CW31" s="6">
        <f>IFERROR(INDEX(Sales!$D$5:$ABF$18,MATCH(UsagePerHour!$B31,Sales!$C$5:$C$18,0),MATCH(UsagePerHour!CW$4,Sales!$D$3:$ABF$3,0))/CW$2*INDEX(Usage!$D$5:$ABF$11,MATCH(UsagePerHour!$B$20,Usage!$C$5:$C$11,0),MATCH(UsagePerHour!CW$4,Usage!$D$3:$ABF$3,0)),"")</f>
        <v>28.318887492333189</v>
      </c>
      <c r="CX31" s="6">
        <f>IFERROR(INDEX(Sales!$D$5:$ABF$18,MATCH(UsagePerHour!$B31,Sales!$C$5:$C$18,0),MATCH(UsagePerHour!CX$4,Sales!$D$3:$ABF$3,0))/CX$2*INDEX(Usage!$D$5:$ABF$11,MATCH(UsagePerHour!$B$20,Usage!$C$5:$C$11,0),MATCH(UsagePerHour!CX$4,Usage!$D$3:$ABF$3,0)),"")</f>
        <v>61.192327782029324</v>
      </c>
      <c r="CY31" s="6">
        <f>IFERROR(INDEX(Sales!$D$5:$ABF$18,MATCH(UsagePerHour!$B31,Sales!$C$5:$C$18,0),MATCH(UsagePerHour!CY$4,Sales!$D$3:$ABF$3,0))/CY$2*INDEX(Usage!$D$5:$ABF$11,MATCH(UsagePerHour!$B$20,Usage!$C$5:$C$11,0),MATCH(UsagePerHour!CY$4,Usage!$D$3:$ABF$3,0)),"")</f>
        <v>11.931161676646708</v>
      </c>
      <c r="CZ31" s="6">
        <f>IFERROR(INDEX(Sales!$D$5:$ABF$18,MATCH(UsagePerHour!$B31,Sales!$C$5:$C$18,0),MATCH(UsagePerHour!CZ$4,Sales!$D$3:$ABF$3,0))/CZ$2*INDEX(Usage!$D$5:$ABF$11,MATCH(UsagePerHour!$B$20,Usage!$C$5:$C$11,0),MATCH(UsagePerHour!CZ$4,Usage!$D$3:$ABF$3,0)),"")</f>
        <v>18.079712746858171</v>
      </c>
      <c r="DA31" s="6">
        <f>IFERROR(INDEX(Sales!$D$5:$ABF$18,MATCH(UsagePerHour!$B31,Sales!$C$5:$C$18,0),MATCH(UsagePerHour!DA$4,Sales!$D$3:$ABF$3,0))/DA$2*INDEX(Usage!$D$5:$ABF$11,MATCH(UsagePerHour!$B$20,Usage!$C$5:$C$11,0),MATCH(UsagePerHour!DA$4,Usage!$D$3:$ABF$3,0)),"")</f>
        <v>21.84119760479042</v>
      </c>
      <c r="DB31" s="6">
        <f>IFERROR(INDEX(Sales!$D$5:$ABF$18,MATCH(UsagePerHour!$B31,Sales!$C$5:$C$18,0),MATCH(UsagePerHour!DB$4,Sales!$D$3:$ABF$3,0))/DB$2*INDEX(Usage!$D$5:$ABF$11,MATCH(UsagePerHour!$B$20,Usage!$C$5:$C$11,0),MATCH(UsagePerHour!DB$4,Usage!$D$3:$ABF$3,0)),"")</f>
        <v>30.152418873778856</v>
      </c>
      <c r="DC31" s="6">
        <f>IFERROR(INDEX(Sales!$D$5:$ABF$18,MATCH(UsagePerHour!$B31,Sales!$C$5:$C$18,0),MATCH(UsagePerHour!DC$4,Sales!$D$3:$ABF$3,0))/DC$2*INDEX(Usage!$D$5:$ABF$11,MATCH(UsagePerHour!$B$20,Usage!$C$5:$C$11,0),MATCH(UsagePerHour!DC$4,Usage!$D$3:$ABF$3,0)),"")</f>
        <v>149.97689399287742</v>
      </c>
      <c r="DD31" s="6">
        <f>IFERROR(INDEX(Sales!$D$5:$ABF$18,MATCH(UsagePerHour!$B31,Sales!$C$5:$C$18,0),MATCH(UsagePerHour!DD$4,Sales!$D$3:$ABF$3,0))/DD$2*INDEX(Usage!$D$5:$ABF$11,MATCH(UsagePerHour!$B$20,Usage!$C$5:$C$11,0),MATCH(UsagePerHour!DD$4,Usage!$D$3:$ABF$3,0)),"")</f>
        <v>50.835832145976006</v>
      </c>
      <c r="DE31" s="6">
        <f>IFERROR(INDEX(Sales!$D$5:$ABF$18,MATCH(UsagePerHour!$B31,Sales!$C$5:$C$18,0),MATCH(UsagePerHour!DE$4,Sales!$D$3:$ABF$3,0))/DE$2*INDEX(Usage!$D$5:$ABF$11,MATCH(UsagePerHour!$B$20,Usage!$C$5:$C$11,0),MATCH(UsagePerHour!DE$4,Usage!$D$3:$ABF$3,0)),"")</f>
        <v>11.970616698040672</v>
      </c>
      <c r="DF31" s="6">
        <f>IFERROR(INDEX(Sales!$D$5:$ABF$18,MATCH(UsagePerHour!$B31,Sales!$C$5:$C$18,0),MATCH(UsagePerHour!DF$4,Sales!$D$3:$ABF$3,0))/DF$2*INDEX(Usage!$D$5:$ABF$11,MATCH(UsagePerHour!$B$20,Usage!$C$5:$C$11,0),MATCH(UsagePerHour!DF$4,Usage!$D$3:$ABF$3,0)),"")</f>
        <v>24.6864148302679</v>
      </c>
      <c r="DG31" s="6">
        <f>IFERROR(INDEX(Sales!$D$5:$ABF$18,MATCH(UsagePerHour!$B31,Sales!$C$5:$C$18,0),MATCH(UsagePerHour!DG$4,Sales!$D$3:$ABF$3,0))/DG$2*INDEX(Usage!$D$5:$ABF$11,MATCH(UsagePerHour!$B$20,Usage!$C$5:$C$11,0),MATCH(UsagePerHour!DG$4,Usage!$D$3:$ABF$3,0)),"")</f>
        <v>33.528830343623142</v>
      </c>
      <c r="DH31" s="6">
        <f>IFERROR(INDEX(Sales!$D$5:$ABF$18,MATCH(UsagePerHour!$B31,Sales!$C$5:$C$18,0),MATCH(UsagePerHour!DH$4,Sales!$D$3:$ABF$3,0))/DH$2*INDEX(Usage!$D$5:$ABF$11,MATCH(UsagePerHour!$B$20,Usage!$C$5:$C$11,0),MATCH(UsagePerHour!DH$4,Usage!$D$3:$ABF$3,0)),"")</f>
        <v>26.382468294370348</v>
      </c>
      <c r="DI31" s="6">
        <f>IFERROR(INDEX(Sales!$D$5:$ABF$18,MATCH(UsagePerHour!$B31,Sales!$C$5:$C$18,0),MATCH(UsagePerHour!DI$4,Sales!$D$3:$ABF$3,0))/DI$2*INDEX(Usage!$D$5:$ABF$11,MATCH(UsagePerHour!$B$20,Usage!$C$5:$C$11,0),MATCH(UsagePerHour!DI$4,Usage!$D$3:$ABF$3,0)),"")</f>
        <v>19.841220012614819</v>
      </c>
      <c r="DJ31" s="6">
        <f>IFERROR(INDEX(Sales!$D$5:$ABF$18,MATCH(UsagePerHour!$B31,Sales!$C$5:$C$18,0),MATCH(UsagePerHour!DJ$4,Sales!$D$3:$ABF$3,0))/DJ$2*INDEX(Usage!$D$5:$ABF$11,MATCH(UsagePerHour!$B$20,Usage!$C$5:$C$11,0),MATCH(UsagePerHour!DJ$4,Usage!$D$3:$ABF$3,0)),"")</f>
        <v>291.52631160862467</v>
      </c>
      <c r="DK31" s="6">
        <f>IFERROR(INDEX(Sales!$D$5:$ABF$18,MATCH(UsagePerHour!$B31,Sales!$C$5:$C$18,0),MATCH(UsagePerHour!DK$4,Sales!$D$3:$ABF$3,0))/DK$2*INDEX(Usage!$D$5:$ABF$11,MATCH(UsagePerHour!$B$20,Usage!$C$5:$C$11,0),MATCH(UsagePerHour!DK$4,Usage!$D$3:$ABF$3,0)),"")</f>
        <v>39.328688020189084</v>
      </c>
      <c r="DL31" s="6">
        <f>IFERROR(INDEX(Sales!$D$5:$ABF$18,MATCH(UsagePerHour!$B31,Sales!$C$5:$C$18,0),MATCH(UsagePerHour!DL$4,Sales!$D$3:$ABF$3,0))/DL$2*INDEX(Usage!$D$5:$ABF$11,MATCH(UsagePerHour!$B$20,Usage!$C$5:$C$11,0),MATCH(UsagePerHour!DL$4,Usage!$D$3:$ABF$3,0)),"")</f>
        <v>26.363473550216209</v>
      </c>
      <c r="DM31" s="6">
        <f>IFERROR(INDEX(Sales!$D$5:$ABF$18,MATCH(UsagePerHour!$B31,Sales!$C$5:$C$18,0),MATCH(UsagePerHour!DM$4,Sales!$D$3:$ABF$3,0))/DM$2*INDEX(Usage!$D$5:$ABF$11,MATCH(UsagePerHour!$B$20,Usage!$C$5:$C$11,0),MATCH(UsagePerHour!DM$4,Usage!$D$3:$ABF$3,0)),"")</f>
        <v>22.914155251141551</v>
      </c>
      <c r="DN31" s="6">
        <f>IFERROR(INDEX(Sales!$D$5:$ABF$18,MATCH(UsagePerHour!$B31,Sales!$C$5:$C$18,0),MATCH(UsagePerHour!DN$4,Sales!$D$3:$ABF$3,0))/DN$2*INDEX(Usage!$D$5:$ABF$11,MATCH(UsagePerHour!$B$20,Usage!$C$5:$C$11,0),MATCH(UsagePerHour!DN$4,Usage!$D$3:$ABF$3,0)),"")</f>
        <v>40.363408327268786</v>
      </c>
      <c r="DO31" s="6">
        <f>IFERROR(INDEX(Sales!$D$5:$ABF$18,MATCH(UsagePerHour!$B31,Sales!$C$5:$C$18,0),MATCH(UsagePerHour!DO$4,Sales!$D$3:$ABF$3,0))/DO$2*INDEX(Usage!$D$5:$ABF$11,MATCH(UsagePerHour!$B$20,Usage!$C$5:$C$11,0),MATCH(UsagePerHour!DO$4,Usage!$D$3:$ABF$3,0)),"")</f>
        <v>27.994839005648419</v>
      </c>
      <c r="DP31" s="6">
        <f>IFERROR(INDEX(Sales!$D$5:$ABF$18,MATCH(UsagePerHour!$B31,Sales!$C$5:$C$18,0),MATCH(UsagePerHour!DP$4,Sales!$D$3:$ABF$3,0))/DP$2*INDEX(Usage!$D$5:$ABF$11,MATCH(UsagePerHour!$B$20,Usage!$C$5:$C$11,0),MATCH(UsagePerHour!DP$4,Usage!$D$3:$ABF$3,0)),"")</f>
        <v>17.622686968027331</v>
      </c>
      <c r="DQ31" s="6">
        <f>IFERROR(INDEX(Sales!$D$5:$ABF$18,MATCH(UsagePerHour!$B31,Sales!$C$5:$C$18,0),MATCH(UsagePerHour!DQ$4,Sales!$D$3:$ABF$3,0))/DQ$2*INDEX(Usage!$D$5:$ABF$11,MATCH(UsagePerHour!$B$20,Usage!$C$5:$C$11,0),MATCH(UsagePerHour!DQ$4,Usage!$D$3:$ABF$3,0)),"")</f>
        <v>300.46426872466918</v>
      </c>
      <c r="DR31" s="6">
        <f>IFERROR(INDEX(Sales!$D$5:$ABF$18,MATCH(UsagePerHour!$B31,Sales!$C$5:$C$18,0),MATCH(UsagePerHour!DR$4,Sales!$D$3:$ABF$3,0))/DR$2*INDEX(Usage!$D$5:$ABF$11,MATCH(UsagePerHour!$B$20,Usage!$C$5:$C$11,0),MATCH(UsagePerHour!DR$4,Usage!$D$3:$ABF$3,0)),"")</f>
        <v>38.06383820191904</v>
      </c>
      <c r="DS31" s="6">
        <f>IFERROR(INDEX(Sales!$D$5:$ABF$18,MATCH(UsagePerHour!$B31,Sales!$C$5:$C$18,0),MATCH(UsagePerHour!DS$4,Sales!$D$3:$ABF$3,0))/DS$2*INDEX(Usage!$D$5:$ABF$11,MATCH(UsagePerHour!$B$20,Usage!$C$5:$C$11,0),MATCH(UsagePerHour!DS$4,Usage!$D$3:$ABF$3,0)),"")</f>
        <v>18.566735919121857</v>
      </c>
      <c r="DT31" s="6">
        <f>IFERROR(INDEX(Sales!$D$5:$ABF$18,MATCH(UsagePerHour!$B31,Sales!$C$5:$C$18,0),MATCH(UsagePerHour!DT$4,Sales!$D$3:$ABF$3,0))/DT$2*INDEX(Usage!$D$5:$ABF$11,MATCH(UsagePerHour!$B$20,Usage!$C$5:$C$11,0),MATCH(UsagePerHour!DT$4,Usage!$D$3:$ABF$3,0)),"")</f>
        <v>8.6077111984282908</v>
      </c>
      <c r="DU31" s="6">
        <f>IFERROR(INDEX(Sales!$D$5:$ABF$18,MATCH(UsagePerHour!$B31,Sales!$C$5:$C$18,0),MATCH(UsagePerHour!DU$4,Sales!$D$3:$ABF$3,0))/DU$2*INDEX(Usage!$D$5:$ABF$11,MATCH(UsagePerHour!$B$20,Usage!$C$5:$C$11,0),MATCH(UsagePerHour!DU$4,Usage!$D$3:$ABF$3,0)),"")</f>
        <v>35.459065325538326</v>
      </c>
      <c r="DV31" s="6">
        <f>IFERROR(INDEX(Sales!$D$5:$ABF$18,MATCH(UsagePerHour!$B31,Sales!$C$5:$C$18,0),MATCH(UsagePerHour!DV$4,Sales!$D$3:$ABF$3,0))/DV$2*INDEX(Usage!$D$5:$ABF$11,MATCH(UsagePerHour!$B$20,Usage!$C$5:$C$11,0),MATCH(UsagePerHour!DV$4,Usage!$D$3:$ABF$3,0)),"")</f>
        <v>31.13268148148148</v>
      </c>
      <c r="DW31" s="6">
        <f>IFERROR(INDEX(Sales!$D$5:$ABF$18,MATCH(UsagePerHour!$B31,Sales!$C$5:$C$18,0),MATCH(UsagePerHour!DW$4,Sales!$D$3:$ABF$3,0))/DW$2*INDEX(Usage!$D$5:$ABF$11,MATCH(UsagePerHour!$B$20,Usage!$C$5:$C$11,0),MATCH(UsagePerHour!DW$4,Usage!$D$3:$ABF$3,0)),"")</f>
        <v>7.6060074406020126</v>
      </c>
      <c r="DX31" s="6">
        <f>IFERROR(INDEX(Sales!$D$5:$ABF$18,MATCH(UsagePerHour!$B31,Sales!$C$5:$C$18,0),MATCH(UsagePerHour!DX$4,Sales!$D$3:$ABF$3,0))/DX$2*INDEX(Usage!$D$5:$ABF$11,MATCH(UsagePerHour!$B$20,Usage!$C$5:$C$11,0),MATCH(UsagePerHour!DX$4,Usage!$D$3:$ABF$3,0)),"")</f>
        <v>202.73773713358665</v>
      </c>
      <c r="DY31" s="6">
        <f>IFERROR(INDEX(Sales!$D$5:$ABF$18,MATCH(UsagePerHour!$B31,Sales!$C$5:$C$18,0),MATCH(UsagePerHour!DY$4,Sales!$D$3:$ABF$3,0))/DY$2*INDEX(Usage!$D$5:$ABF$11,MATCH(UsagePerHour!$B$20,Usage!$C$5:$C$11,0),MATCH(UsagePerHour!DY$4,Usage!$D$3:$ABF$3,0)),"")</f>
        <v>31.971589968167514</v>
      </c>
      <c r="DZ31" s="6">
        <f>IFERROR(INDEX(Sales!$D$5:$ABF$18,MATCH(UsagePerHour!$B31,Sales!$C$5:$C$18,0),MATCH(UsagePerHour!DZ$4,Sales!$D$3:$ABF$3,0))/DZ$2*INDEX(Usage!$D$5:$ABF$11,MATCH(UsagePerHour!$B$20,Usage!$C$5:$C$11,0),MATCH(UsagePerHour!DZ$4,Usage!$D$3:$ABF$3,0)),"")</f>
        <v>36.245992078367046</v>
      </c>
      <c r="EA31" s="6">
        <f>IFERROR(INDEX(Sales!$D$5:$ABF$18,MATCH(UsagePerHour!$B31,Sales!$C$5:$C$18,0),MATCH(UsagePerHour!EA$4,Sales!$D$3:$ABF$3,0))/EA$2*INDEX(Usage!$D$5:$ABF$11,MATCH(UsagePerHour!$B$20,Usage!$C$5:$C$11,0),MATCH(UsagePerHour!EA$4,Usage!$D$3:$ABF$3,0)),"")</f>
        <v>367.77727107380827</v>
      </c>
      <c r="EB31" s="6">
        <f>IFERROR(INDEX(Sales!$D$5:$ABF$18,MATCH(UsagePerHour!$B31,Sales!$C$5:$C$18,0),MATCH(UsagePerHour!EB$4,Sales!$D$3:$ABF$3,0))/EB$2*INDEX(Usage!$D$5:$ABF$11,MATCH(UsagePerHour!$B$20,Usage!$C$5:$C$11,0),MATCH(UsagePerHour!EB$4,Usage!$D$3:$ABF$3,0)),"")</f>
        <v>21.721404753458671</v>
      </c>
      <c r="EC31" s="6">
        <f>IFERROR(INDEX(Sales!$D$5:$ABF$18,MATCH(UsagePerHour!$B31,Sales!$C$5:$C$18,0),MATCH(UsagePerHour!EC$4,Sales!$D$3:$ABF$3,0))/EC$2*INDEX(Usage!$D$5:$ABF$11,MATCH(UsagePerHour!$B$20,Usage!$C$5:$C$11,0),MATCH(UsagePerHour!EC$4,Usage!$D$3:$ABF$3,0)),"")</f>
        <v>63.735841940958331</v>
      </c>
      <c r="ED31" s="6">
        <f>IFERROR(INDEX(Sales!$D$5:$ABF$18,MATCH(UsagePerHour!$B31,Sales!$C$5:$C$18,0),MATCH(UsagePerHour!ED$4,Sales!$D$3:$ABF$3,0))/ED$2*INDEX(Usage!$D$5:$ABF$11,MATCH(UsagePerHour!$B$20,Usage!$C$5:$C$11,0),MATCH(UsagePerHour!ED$4,Usage!$D$3:$ABF$3,0)),"")</f>
        <v>31.660922298329041</v>
      </c>
      <c r="EE31" s="6">
        <f>IFERROR(INDEX(Sales!$D$5:$ABF$18,MATCH(UsagePerHour!$B31,Sales!$C$5:$C$18,0),MATCH(UsagePerHour!EE$4,Sales!$D$3:$ABF$3,0))/EE$2*INDEX(Usage!$D$5:$ABF$11,MATCH(UsagePerHour!$B$20,Usage!$C$5:$C$11,0),MATCH(UsagePerHour!EE$4,Usage!$D$3:$ABF$3,0)),"")</f>
        <v>236.54629062927785</v>
      </c>
      <c r="EF31" s="6">
        <f>IFERROR(INDEX(Sales!$D$5:$ABF$18,MATCH(UsagePerHour!$B31,Sales!$C$5:$C$18,0),MATCH(UsagePerHour!EF$4,Sales!$D$3:$ABF$3,0))/EF$2*INDEX(Usage!$D$5:$ABF$11,MATCH(UsagePerHour!$B$20,Usage!$C$5:$C$11,0),MATCH(UsagePerHour!EF$4,Usage!$D$3:$ABF$3,0)),"")</f>
        <v>48.24170046349942</v>
      </c>
      <c r="EG31" s="6">
        <f>IFERROR(INDEX(Sales!$D$5:$ABF$18,MATCH(UsagePerHour!$B31,Sales!$C$5:$C$18,0),MATCH(UsagePerHour!EG$4,Sales!$D$3:$ABF$3,0))/EG$2*INDEX(Usage!$D$5:$ABF$11,MATCH(UsagePerHour!$B$20,Usage!$C$5:$C$11,0),MATCH(UsagePerHour!EG$4,Usage!$D$3:$ABF$3,0)),"")</f>
        <v>20.663347575635402</v>
      </c>
      <c r="EH31" s="6">
        <f>IFERROR(INDEX(Sales!$D$5:$ABF$18,MATCH(UsagePerHour!$B31,Sales!$C$5:$C$18,0),MATCH(UsagePerHour!EH$4,Sales!$D$3:$ABF$3,0))/EH$2*INDEX(Usage!$D$5:$ABF$11,MATCH(UsagePerHour!$B$20,Usage!$C$5:$C$11,0),MATCH(UsagePerHour!EH$4,Usage!$D$3:$ABF$3,0)),"")</f>
        <v>17.741063197787565</v>
      </c>
      <c r="EI31" s="6">
        <f>IFERROR(INDEX(Sales!$D$5:$ABF$18,MATCH(UsagePerHour!$B31,Sales!$C$5:$C$18,0),MATCH(UsagePerHour!EI$4,Sales!$D$3:$ABF$3,0))/EI$2*INDEX(Usage!$D$5:$ABF$11,MATCH(UsagePerHour!$B$20,Usage!$C$5:$C$11,0),MATCH(UsagePerHour!EI$4,Usage!$D$3:$ABF$3,0)),"")</f>
        <v>71.774116170935116</v>
      </c>
      <c r="EJ31" s="6">
        <f>IFERROR(INDEX(Sales!$D$5:$ABF$18,MATCH(UsagePerHour!$B31,Sales!$C$5:$C$18,0),MATCH(UsagePerHour!EJ$4,Sales!$D$3:$ABF$3,0))/EJ$2*INDEX(Usage!$D$5:$ABF$11,MATCH(UsagePerHour!$B$20,Usage!$C$5:$C$11,0),MATCH(UsagePerHour!EJ$4,Usage!$D$3:$ABF$3,0)),"")</f>
        <v>33.369420180204962</v>
      </c>
      <c r="EK31" s="6">
        <f>IFERROR(INDEX(Sales!$D$5:$ABF$18,MATCH(UsagePerHour!$B31,Sales!$C$5:$C$18,0),MATCH(UsagePerHour!EK$4,Sales!$D$3:$ABF$3,0))/EK$2*INDEX(Usage!$D$5:$ABF$11,MATCH(UsagePerHour!$B$20,Usage!$C$5:$C$11,0),MATCH(UsagePerHour!EK$4,Usage!$D$3:$ABF$3,0)),"")</f>
        <v>35.83023524618897</v>
      </c>
      <c r="EL31" s="6">
        <f>IFERROR(INDEX(Sales!$D$5:$ABF$18,MATCH(UsagePerHour!$B31,Sales!$C$5:$C$18,0),MATCH(UsagePerHour!EL$4,Sales!$D$3:$ABF$3,0))/EL$2*INDEX(Usage!$D$5:$ABF$11,MATCH(UsagePerHour!$B$20,Usage!$C$5:$C$11,0),MATCH(UsagePerHour!EL$4,Usage!$D$3:$ABF$3,0)),"")</f>
        <v>206.39700807586473</v>
      </c>
      <c r="EM31" s="6">
        <f>IFERROR(INDEX(Sales!$D$5:$ABF$18,MATCH(UsagePerHour!$B31,Sales!$C$5:$C$18,0),MATCH(UsagePerHour!EM$4,Sales!$D$3:$ABF$3,0))/EM$2*INDEX(Usage!$D$5:$ABF$11,MATCH(UsagePerHour!$B$20,Usage!$C$5:$C$11,0),MATCH(UsagePerHour!EM$4,Usage!$D$3:$ABF$3,0)),"")</f>
        <v>43.704843994450513</v>
      </c>
      <c r="EN31" s="6">
        <f>IFERROR(INDEX(Sales!$D$5:$ABF$18,MATCH(UsagePerHour!$B31,Sales!$C$5:$C$18,0),MATCH(UsagePerHour!EN$4,Sales!$D$3:$ABF$3,0))/EN$2*INDEX(Usage!$D$5:$ABF$11,MATCH(UsagePerHour!$B$20,Usage!$C$5:$C$11,0),MATCH(UsagePerHour!EN$4,Usage!$D$3:$ABF$3,0)),"")</f>
        <v>32.171366048259031</v>
      </c>
      <c r="EO31" s="6">
        <f>IFERROR(INDEX(Sales!$D$5:$ABF$18,MATCH(UsagePerHour!$B31,Sales!$C$5:$C$18,0),MATCH(UsagePerHour!EO$4,Sales!$D$3:$ABF$3,0))/EO$2*INDEX(Usage!$D$5:$ABF$11,MATCH(UsagePerHour!$B$20,Usage!$C$5:$C$11,0),MATCH(UsagePerHour!EO$4,Usage!$D$3:$ABF$3,0)),"")</f>
        <v>17.131866858075274</v>
      </c>
      <c r="EP31" s="6">
        <f>IFERROR(INDEX(Sales!$D$5:$ABF$18,MATCH(UsagePerHour!$B31,Sales!$C$5:$C$18,0),MATCH(UsagePerHour!EP$4,Sales!$D$3:$ABF$3,0))/EP$2*INDEX(Usage!$D$5:$ABF$11,MATCH(UsagePerHour!$B$20,Usage!$C$5:$C$11,0),MATCH(UsagePerHour!EP$4,Usage!$D$3:$ABF$3,0)),"")</f>
        <v>57.669477395987045</v>
      </c>
      <c r="EQ31" s="6">
        <f>IFERROR(INDEX(Sales!$D$5:$ABF$18,MATCH(UsagePerHour!$B31,Sales!$C$5:$C$18,0),MATCH(UsagePerHour!EQ$4,Sales!$D$3:$ABF$3,0))/EQ$2*INDEX(Usage!$D$5:$ABF$11,MATCH(UsagePerHour!$B$20,Usage!$C$5:$C$11,0),MATCH(UsagePerHour!EQ$4,Usage!$D$3:$ABF$3,0)),"")</f>
        <v>54.671768707482997</v>
      </c>
      <c r="ER31" s="6">
        <f>IFERROR(INDEX(Sales!$D$5:$ABF$18,MATCH(UsagePerHour!$B31,Sales!$C$5:$C$18,0),MATCH(UsagePerHour!ER$4,Sales!$D$3:$ABF$3,0))/ER$2*INDEX(Usage!$D$5:$ABF$11,MATCH(UsagePerHour!$B$20,Usage!$C$5:$C$11,0),MATCH(UsagePerHour!ER$4,Usage!$D$3:$ABF$3,0)),"")</f>
        <v>28.060401835152668</v>
      </c>
      <c r="ES31" s="6">
        <f>IFERROR(INDEX(Sales!$D$5:$ABF$18,MATCH(UsagePerHour!$B31,Sales!$C$5:$C$18,0),MATCH(UsagePerHour!ES$4,Sales!$D$3:$ABF$3,0))/ES$2*INDEX(Usage!$D$5:$ABF$11,MATCH(UsagePerHour!$B$20,Usage!$C$5:$C$11,0),MATCH(UsagePerHour!ES$4,Usage!$D$3:$ABF$3,0)),"")</f>
        <v>324.47382970542566</v>
      </c>
      <c r="ET31" s="6">
        <f>IFERROR(INDEX(Sales!$D$5:$ABF$18,MATCH(UsagePerHour!$B31,Sales!$C$5:$C$18,0),MATCH(UsagePerHour!ET$4,Sales!$D$3:$ABF$3,0))/ET$2*INDEX(Usage!$D$5:$ABF$11,MATCH(UsagePerHour!$B$20,Usage!$C$5:$C$11,0),MATCH(UsagePerHour!ET$4,Usage!$D$3:$ABF$3,0)),"")</f>
        <v>43.548928759574466</v>
      </c>
      <c r="EU31" s="6">
        <f>IFERROR(INDEX(Sales!$D$5:$ABF$18,MATCH(UsagePerHour!$B31,Sales!$C$5:$C$18,0),MATCH(UsagePerHour!EU$4,Sales!$D$3:$ABF$3,0))/EU$2*INDEX(Usage!$D$5:$ABF$11,MATCH(UsagePerHour!$B$20,Usage!$C$5:$C$11,0),MATCH(UsagePerHour!EU$4,Usage!$D$3:$ABF$3,0)),"")</f>
        <v>30.508646391774981</v>
      </c>
      <c r="EV31" s="6">
        <f>IFERROR(INDEX(Sales!$D$5:$ABF$18,MATCH(UsagePerHour!$B31,Sales!$C$5:$C$18,0),MATCH(UsagePerHour!EV$4,Sales!$D$3:$ABF$3,0))/EV$2*INDEX(Usage!$D$5:$ABF$11,MATCH(UsagePerHour!$B$20,Usage!$C$5:$C$11,0),MATCH(UsagePerHour!EV$4,Usage!$D$3:$ABF$3,0)),"")</f>
        <v>24.435420297066731</v>
      </c>
      <c r="EW31" s="6">
        <f>IFERROR(INDEX(Sales!$D$5:$ABF$18,MATCH(UsagePerHour!$B31,Sales!$C$5:$C$18,0),MATCH(UsagePerHour!EW$4,Sales!$D$3:$ABF$3,0))/EW$2*INDEX(Usage!$D$5:$ABF$11,MATCH(UsagePerHour!$B$20,Usage!$C$5:$C$11,0),MATCH(UsagePerHour!EW$4,Usage!$D$3:$ABF$3,0)),"")</f>
        <v>53.80643866639911</v>
      </c>
      <c r="EX31" s="6">
        <f>IFERROR(INDEX(Sales!$D$5:$ABF$18,MATCH(UsagePerHour!$B31,Sales!$C$5:$C$18,0),MATCH(UsagePerHour!EX$4,Sales!$D$3:$ABF$3,0))/EX$2*INDEX(Usage!$D$5:$ABF$11,MATCH(UsagePerHour!$B$20,Usage!$C$5:$C$11,0),MATCH(UsagePerHour!EX$4,Usage!$D$3:$ABF$3,0)),"")</f>
        <v>41.557977656634435</v>
      </c>
      <c r="EY31" s="6">
        <f>IFERROR(INDEX(Sales!$D$5:$ABF$18,MATCH(UsagePerHour!$B31,Sales!$C$5:$C$18,0),MATCH(UsagePerHour!EY$4,Sales!$D$3:$ABF$3,0))/EY$2*INDEX(Usage!$D$5:$ABF$11,MATCH(UsagePerHour!$B$20,Usage!$C$5:$C$11,0),MATCH(UsagePerHour!EY$4,Usage!$D$3:$ABF$3,0)),"")</f>
        <v>15.302740732962301</v>
      </c>
      <c r="EZ31" s="6">
        <f>IFERROR(INDEX(Sales!$D$5:$ABF$18,MATCH(UsagePerHour!$B31,Sales!$C$5:$C$18,0),MATCH(UsagePerHour!EZ$4,Sales!$D$3:$ABF$3,0))/EZ$2*INDEX(Usage!$D$5:$ABF$11,MATCH(UsagePerHour!$B$20,Usage!$C$5:$C$11,0),MATCH(UsagePerHour!EZ$4,Usage!$D$3:$ABF$3,0)),"")</f>
        <v>271.0590676002376</v>
      </c>
      <c r="FA31" s="6">
        <f>IFERROR(INDEX(Sales!$D$5:$ABF$18,MATCH(UsagePerHour!$B31,Sales!$C$5:$C$18,0),MATCH(UsagePerHour!FA$4,Sales!$D$3:$ABF$3,0))/FA$2*INDEX(Usage!$D$5:$ABF$11,MATCH(UsagePerHour!$B$20,Usage!$C$5:$C$11,0),MATCH(UsagePerHour!FA$4,Usage!$D$3:$ABF$3,0)),"")</f>
        <v>31.867549257770953</v>
      </c>
      <c r="FB31" s="6">
        <f>IFERROR(INDEX(Sales!$D$5:$ABF$18,MATCH(UsagePerHour!$B31,Sales!$C$5:$C$18,0),MATCH(UsagePerHour!FB$4,Sales!$D$3:$ABF$3,0))/FB$2*INDEX(Usage!$D$5:$ABF$11,MATCH(UsagePerHour!$B$20,Usage!$C$5:$C$11,0),MATCH(UsagePerHour!FB$4,Usage!$D$3:$ABF$3,0)),"")</f>
        <v>19.427752328994046</v>
      </c>
      <c r="FC31" s="6">
        <f>IFERROR(INDEX(Sales!$D$5:$ABF$18,MATCH(UsagePerHour!$B31,Sales!$C$5:$C$18,0),MATCH(UsagePerHour!FC$4,Sales!$D$3:$ABF$3,0))/FC$2*INDEX(Usage!$D$5:$ABF$11,MATCH(UsagePerHour!$B$20,Usage!$C$5:$C$11,0),MATCH(UsagePerHour!FC$4,Usage!$D$3:$ABF$3,0)),"")</f>
        <v>22.530106107987923</v>
      </c>
      <c r="FD31" s="6">
        <f>IFERROR(INDEX(Sales!$D$5:$ABF$18,MATCH(UsagePerHour!$B31,Sales!$C$5:$C$18,0),MATCH(UsagePerHour!FD$4,Sales!$D$3:$ABF$3,0))/FD$2*INDEX(Usage!$D$5:$ABF$11,MATCH(UsagePerHour!$B$20,Usage!$C$5:$C$11,0),MATCH(UsagePerHour!FD$4,Usage!$D$3:$ABF$3,0)),"")</f>
        <v>18.397517128804314</v>
      </c>
      <c r="FE31" s="6">
        <f>IFERROR(INDEX(Sales!$D$5:$ABF$18,MATCH(UsagePerHour!$B31,Sales!$C$5:$C$18,0),MATCH(UsagePerHour!FE$4,Sales!$D$3:$ABF$3,0))/FE$2*INDEX(Usage!$D$5:$ABF$11,MATCH(UsagePerHour!$B$20,Usage!$C$5:$C$11,0),MATCH(UsagePerHour!FE$4,Usage!$D$3:$ABF$3,0)),"")</f>
        <v>12.218493782917957</v>
      </c>
      <c r="FF31" s="6">
        <f>IFERROR(INDEX(Sales!$D$5:$ABF$18,MATCH(UsagePerHour!$B31,Sales!$C$5:$C$18,0),MATCH(UsagePerHour!FF$4,Sales!$D$3:$ABF$3,0))/FF$2*INDEX(Usage!$D$5:$ABF$11,MATCH(UsagePerHour!$B$20,Usage!$C$5:$C$11,0),MATCH(UsagePerHour!FF$4,Usage!$D$3:$ABF$3,0)),"")</f>
        <v>19.419705588986442</v>
      </c>
      <c r="FG31" s="6">
        <f>IFERROR(INDEX(Sales!$D$5:$ABF$18,MATCH(UsagePerHour!$B31,Sales!$C$5:$C$18,0),MATCH(UsagePerHour!FG$4,Sales!$D$3:$ABF$3,0))/FG$2*INDEX(Usage!$D$5:$ABF$11,MATCH(UsagePerHour!$B$20,Usage!$C$5:$C$11,0),MATCH(UsagePerHour!FG$4,Usage!$D$3:$ABF$3,0)),"")</f>
        <v>129.8218455865705</v>
      </c>
      <c r="FH31" s="6">
        <f>IFERROR(INDEX(Sales!$D$5:$ABF$18,MATCH(UsagePerHour!$B31,Sales!$C$5:$C$18,0),MATCH(UsagePerHour!FH$4,Sales!$D$3:$ABF$3,0))/FH$2*INDEX(Usage!$D$5:$ABF$11,MATCH(UsagePerHour!$B$20,Usage!$C$5:$C$11,0),MATCH(UsagePerHour!FH$4,Usage!$D$3:$ABF$3,0)),"")</f>
        <v>12.679472450714583</v>
      </c>
      <c r="FI31" s="6">
        <f>IFERROR(INDEX(Sales!$D$5:$ABF$18,MATCH(UsagePerHour!$B31,Sales!$C$5:$C$18,0),MATCH(UsagePerHour!FI$4,Sales!$D$3:$ABF$3,0))/FI$2*INDEX(Usage!$D$5:$ABF$11,MATCH(UsagePerHour!$B$20,Usage!$C$5:$C$11,0),MATCH(UsagePerHour!FI$4,Usage!$D$3:$ABF$3,0)),"")</f>
        <v>26.632472585779979</v>
      </c>
      <c r="FJ31" s="6">
        <f>IFERROR(INDEX(Sales!$D$5:$ABF$18,MATCH(UsagePerHour!$B31,Sales!$C$5:$C$18,0),MATCH(UsagePerHour!FJ$4,Sales!$D$3:$ABF$3,0))/FJ$2*INDEX(Usage!$D$5:$ABF$11,MATCH(UsagePerHour!$B$20,Usage!$C$5:$C$11,0),MATCH(UsagePerHour!FJ$4,Usage!$D$3:$ABF$3,0)),"")</f>
        <v>13.313663148584199</v>
      </c>
      <c r="FK31" s="6">
        <f>IFERROR(INDEX(Sales!$D$5:$ABF$18,MATCH(UsagePerHour!$B31,Sales!$C$5:$C$18,0),MATCH(UsagePerHour!FK$4,Sales!$D$3:$ABF$3,0))/FK$2*INDEX(Usage!$D$5:$ABF$11,MATCH(UsagePerHour!$B$20,Usage!$C$5:$C$11,0),MATCH(UsagePerHour!FK$4,Usage!$D$3:$ABF$3,0)),"")</f>
        <v>72.146712409588531</v>
      </c>
      <c r="FL31" s="6">
        <f>IFERROR(INDEX(Sales!$D$5:$ABF$18,MATCH(UsagePerHour!$B31,Sales!$C$5:$C$18,0),MATCH(UsagePerHour!FL$4,Sales!$D$3:$ABF$3,0))/FL$2*INDEX(Usage!$D$5:$ABF$11,MATCH(UsagePerHour!$B$20,Usage!$C$5:$C$11,0),MATCH(UsagePerHour!FL$4,Usage!$D$3:$ABF$3,0)),"")</f>
        <v>45.487615781274535</v>
      </c>
      <c r="FM31" s="6">
        <f>IFERROR(INDEX(Sales!$D$5:$ABF$18,MATCH(UsagePerHour!$B31,Sales!$C$5:$C$18,0),MATCH(UsagePerHour!FM$4,Sales!$D$3:$ABF$3,0))/FM$2*INDEX(Usage!$D$5:$ABF$11,MATCH(UsagePerHour!$B$20,Usage!$C$5:$C$11,0),MATCH(UsagePerHour!FM$4,Usage!$D$3:$ABF$3,0)),"")</f>
        <v>16.923135387912151</v>
      </c>
      <c r="FN31" s="6">
        <f>IFERROR(INDEX(Sales!$D$5:$ABF$18,MATCH(UsagePerHour!$B31,Sales!$C$5:$C$18,0),MATCH(UsagePerHour!FN$4,Sales!$D$3:$ABF$3,0))/FN$2*INDEX(Usage!$D$5:$ABF$11,MATCH(UsagePerHour!$B$20,Usage!$C$5:$C$11,0),MATCH(UsagePerHour!FN$4,Usage!$D$3:$ABF$3,0)),"")</f>
        <v>370.48138702132252</v>
      </c>
      <c r="FO31" s="6">
        <f>IFERROR(INDEX(Sales!$D$5:$ABF$18,MATCH(UsagePerHour!$B31,Sales!$C$5:$C$18,0),MATCH(UsagePerHour!FO$4,Sales!$D$3:$ABF$3,0))/FO$2*INDEX(Usage!$D$5:$ABF$11,MATCH(UsagePerHour!$B$20,Usage!$C$5:$C$11,0),MATCH(UsagePerHour!FO$4,Usage!$D$3:$ABF$3,0)),"")</f>
        <v>48.321067554240628</v>
      </c>
      <c r="FP31" s="6">
        <f>IFERROR(INDEX(Sales!$D$5:$ABF$18,MATCH(UsagePerHour!$B31,Sales!$C$5:$C$18,0),MATCH(UsagePerHour!FP$4,Sales!$D$3:$ABF$3,0))/FP$2*INDEX(Usage!$D$5:$ABF$11,MATCH(UsagePerHour!$B$20,Usage!$C$5:$C$11,0),MATCH(UsagePerHour!FP$4,Usage!$D$3:$ABF$3,0)),"")</f>
        <v>46.849943198301645</v>
      </c>
      <c r="FQ31" s="6">
        <f>IFERROR(INDEX(Sales!$D$5:$ABF$18,MATCH(UsagePerHour!$B31,Sales!$C$5:$C$18,0),MATCH(UsagePerHour!FQ$4,Sales!$D$3:$ABF$3,0))/FQ$2*INDEX(Usage!$D$5:$ABF$11,MATCH(UsagePerHour!$B$20,Usage!$C$5:$C$11,0),MATCH(UsagePerHour!FQ$4,Usage!$D$3:$ABF$3,0)),"")</f>
        <v>24.194840085863561</v>
      </c>
      <c r="FR31" s="6">
        <f>IFERROR(INDEX(Sales!$D$5:$ABF$18,MATCH(UsagePerHour!$B31,Sales!$C$5:$C$18,0),MATCH(UsagePerHour!FR$4,Sales!$D$3:$ABF$3,0))/FR$2*INDEX(Usage!$D$5:$ABF$11,MATCH(UsagePerHour!$B$20,Usage!$C$5:$C$11,0),MATCH(UsagePerHour!FR$4,Usage!$D$3:$ABF$3,0)),"")</f>
        <v>71.986240977690287</v>
      </c>
      <c r="FS31" s="6">
        <f>IFERROR(INDEX(Sales!$D$5:$ABF$18,MATCH(UsagePerHour!$B31,Sales!$C$5:$C$18,0),MATCH(UsagePerHour!FS$4,Sales!$D$3:$ABF$3,0))/FS$2*INDEX(Usage!$D$5:$ABF$11,MATCH(UsagePerHour!$B$20,Usage!$C$5:$C$11,0),MATCH(UsagePerHour!FS$4,Usage!$D$3:$ABF$3,0)),"")</f>
        <v>41.727926749509486</v>
      </c>
      <c r="FT31" s="6">
        <f>IFERROR(INDEX(Sales!$D$5:$ABF$18,MATCH(UsagePerHour!$B31,Sales!$C$5:$C$18,0),MATCH(UsagePerHour!FT$4,Sales!$D$3:$ABF$3,0))/FT$2*INDEX(Usage!$D$5:$ABF$11,MATCH(UsagePerHour!$B$20,Usage!$C$5:$C$11,0),MATCH(UsagePerHour!FT$4,Usage!$D$3:$ABF$3,0)),"")</f>
        <v>37.876830751040167</v>
      </c>
      <c r="FU31" s="6">
        <f>IFERROR(INDEX(Sales!$D$5:$ABF$18,MATCH(UsagePerHour!$B31,Sales!$C$5:$C$18,0),MATCH(UsagePerHour!FU$4,Sales!$D$3:$ABF$3,0))/FU$2*INDEX(Usage!$D$5:$ABF$11,MATCH(UsagePerHour!$B$20,Usage!$C$5:$C$11,0),MATCH(UsagePerHour!FU$4,Usage!$D$3:$ABF$3,0)),"")</f>
        <v>277.12456497682552</v>
      </c>
      <c r="FV31" s="6">
        <f>IFERROR(INDEX(Sales!$D$5:$ABF$18,MATCH(UsagePerHour!$B31,Sales!$C$5:$C$18,0),MATCH(UsagePerHour!FV$4,Sales!$D$3:$ABF$3,0))/FV$2*INDEX(Usage!$D$5:$ABF$11,MATCH(UsagePerHour!$B$20,Usage!$C$5:$C$11,0),MATCH(UsagePerHour!FV$4,Usage!$D$3:$ABF$3,0)),"")</f>
        <v>34.334470794842872</v>
      </c>
      <c r="FW31" s="6">
        <f>IFERROR(INDEX(Sales!$D$5:$ABF$18,MATCH(UsagePerHour!$B31,Sales!$C$5:$C$18,0),MATCH(UsagePerHour!FW$4,Sales!$D$3:$ABF$3,0))/FW$2*INDEX(Usage!$D$5:$ABF$11,MATCH(UsagePerHour!$B$20,Usage!$C$5:$C$11,0),MATCH(UsagePerHour!FW$4,Usage!$D$3:$ABF$3,0)),"")</f>
        <v>60.058081947207725</v>
      </c>
      <c r="FX31" s="6">
        <f>IFERROR(INDEX(Sales!$D$5:$ABF$18,MATCH(UsagePerHour!$B31,Sales!$C$5:$C$18,0),MATCH(UsagePerHour!FX$4,Sales!$D$3:$ABF$3,0))/FX$2*INDEX(Usage!$D$5:$ABF$11,MATCH(UsagePerHour!$B$20,Usage!$C$5:$C$11,0),MATCH(UsagePerHour!FX$4,Usage!$D$3:$ABF$3,0)),"")</f>
        <v>22.935551666827884</v>
      </c>
      <c r="FY31" s="6">
        <f>IFERROR(INDEX(Sales!$D$5:$ABF$18,MATCH(UsagePerHour!$B31,Sales!$C$5:$C$18,0),MATCH(UsagePerHour!FY$4,Sales!$D$3:$ABF$3,0))/FY$2*INDEX(Usage!$D$5:$ABF$11,MATCH(UsagePerHour!$B$20,Usage!$C$5:$C$11,0),MATCH(UsagePerHour!FY$4,Usage!$D$3:$ABF$3,0)),"")</f>
        <v>66.112653922974033</v>
      </c>
      <c r="FZ31" s="6">
        <f>IFERROR(INDEX(Sales!$D$5:$ABF$18,MATCH(UsagePerHour!$B31,Sales!$C$5:$C$18,0),MATCH(UsagePerHour!FZ$4,Sales!$D$3:$ABF$3,0))/FZ$2*INDEX(Usage!$D$5:$ABF$11,MATCH(UsagePerHour!$B$20,Usage!$C$5:$C$11,0),MATCH(UsagePerHour!FZ$4,Usage!$D$3:$ABF$3,0)),"")</f>
        <v>40.93473717241109</v>
      </c>
      <c r="GA31" s="6">
        <f>IFERROR(INDEX(Sales!$D$5:$ABF$18,MATCH(UsagePerHour!$B31,Sales!$C$5:$C$18,0),MATCH(UsagePerHour!GA$4,Sales!$D$3:$ABF$3,0))/GA$2*INDEX(Usage!$D$5:$ABF$11,MATCH(UsagePerHour!$B$20,Usage!$C$5:$C$11,0),MATCH(UsagePerHour!GA$4,Usage!$D$3:$ABF$3,0)),"")</f>
        <v>47.386434673890392</v>
      </c>
      <c r="GB31" s="6">
        <f>IFERROR(INDEX(Sales!$D$5:$ABF$18,MATCH(UsagePerHour!$B31,Sales!$C$5:$C$18,0),MATCH(UsagePerHour!GB$4,Sales!$D$3:$ABF$3,0))/GB$2*INDEX(Usage!$D$5:$ABF$11,MATCH(UsagePerHour!$B$20,Usage!$C$5:$C$11,0),MATCH(UsagePerHour!GB$4,Usage!$D$3:$ABF$3,0)),"")</f>
        <v>262.82722737800236</v>
      </c>
      <c r="GC31" s="6">
        <f>IFERROR(INDEX(Sales!$D$5:$ABF$18,MATCH(UsagePerHour!$B31,Sales!$C$5:$C$18,0),MATCH(UsagePerHour!GC$4,Sales!$D$3:$ABF$3,0))/GC$2*INDEX(Usage!$D$5:$ABF$11,MATCH(UsagePerHour!$B$20,Usage!$C$5:$C$11,0),MATCH(UsagePerHour!GC$4,Usage!$D$3:$ABF$3,0)),"")</f>
        <v>46.188872275123941</v>
      </c>
      <c r="GD31" s="6">
        <f>IFERROR(INDEX(Sales!$D$5:$ABF$18,MATCH(UsagePerHour!$B31,Sales!$C$5:$C$18,0),MATCH(UsagePerHour!GD$4,Sales!$D$3:$ABF$3,0))/GD$2*INDEX(Usage!$D$5:$ABF$11,MATCH(UsagePerHour!$B$20,Usage!$C$5:$C$11,0),MATCH(UsagePerHour!GD$4,Usage!$D$3:$ABF$3,0)),"")</f>
        <v>47.769316318385698</v>
      </c>
      <c r="GE31" s="6">
        <f>IFERROR(INDEX(Sales!$D$5:$ABF$18,MATCH(UsagePerHour!$B31,Sales!$C$5:$C$18,0),MATCH(UsagePerHour!GE$4,Sales!$D$3:$ABF$3,0))/GE$2*INDEX(Usage!$D$5:$ABF$11,MATCH(UsagePerHour!$B$20,Usage!$C$5:$C$11,0),MATCH(UsagePerHour!GE$4,Usage!$D$3:$ABF$3,0)),"")</f>
        <v>5.3478910317084711</v>
      </c>
      <c r="GF31" s="6">
        <f>IFERROR(INDEX(Sales!$D$5:$ABF$18,MATCH(UsagePerHour!$B31,Sales!$C$5:$C$18,0),MATCH(UsagePerHour!GF$4,Sales!$D$3:$ABF$3,0))/GF$2*INDEX(Usage!$D$5:$ABF$11,MATCH(UsagePerHour!$B$20,Usage!$C$5:$C$11,0),MATCH(UsagePerHour!GF$4,Usage!$D$3:$ABF$3,0)),"")</f>
        <v>83.429600610298209</v>
      </c>
      <c r="GG31" s="6">
        <f>IFERROR(INDEX(Sales!$D$5:$ABF$18,MATCH(UsagePerHour!$B31,Sales!$C$5:$C$18,0),MATCH(UsagePerHour!GG$4,Sales!$D$3:$ABF$3,0))/GG$2*INDEX(Usage!$D$5:$ABF$11,MATCH(UsagePerHour!$B$20,Usage!$C$5:$C$11,0),MATCH(UsagePerHour!GG$4,Usage!$D$3:$ABF$3,0)),"")</f>
        <v>50.944439131682124</v>
      </c>
      <c r="GH31" s="6">
        <f>IFERROR(INDEX(Sales!$D$5:$ABF$18,MATCH(UsagePerHour!$B31,Sales!$C$5:$C$18,0),MATCH(UsagePerHour!GH$4,Sales!$D$3:$ABF$3,0))/GH$2*INDEX(Usage!$D$5:$ABF$11,MATCH(UsagePerHour!$B$20,Usage!$C$5:$C$11,0),MATCH(UsagePerHour!GH$4,Usage!$D$3:$ABF$3,0)),"")</f>
        <v>42.339108207895485</v>
      </c>
      <c r="GI31" s="6">
        <f>IFERROR(INDEX(Sales!$D$5:$ABF$18,MATCH(UsagePerHour!$B31,Sales!$C$5:$C$18,0),MATCH(UsagePerHour!GI$4,Sales!$D$3:$ABF$3,0))/GI$2*INDEX(Usage!$D$5:$ABF$11,MATCH(UsagePerHour!$B$20,Usage!$C$5:$C$11,0),MATCH(UsagePerHour!GI$4,Usage!$D$3:$ABF$3,0)),"")</f>
        <v>311.47768863921112</v>
      </c>
      <c r="GJ31" s="6">
        <f>IFERROR(INDEX(Sales!$D$5:$ABF$18,MATCH(UsagePerHour!$B31,Sales!$C$5:$C$18,0),MATCH(UsagePerHour!GJ$4,Sales!$D$3:$ABF$3,0))/GJ$2*INDEX(Usage!$D$5:$ABF$11,MATCH(UsagePerHour!$B$20,Usage!$C$5:$C$11,0),MATCH(UsagePerHour!GJ$4,Usage!$D$3:$ABF$3,0)),"")</f>
        <v>56.799905300670375</v>
      </c>
      <c r="GK31" s="6">
        <f>IFERROR(INDEX(Sales!$D$5:$ABF$18,MATCH(UsagePerHour!$B31,Sales!$C$5:$C$18,0),MATCH(UsagePerHour!GK$4,Sales!$D$3:$ABF$3,0))/GK$2*INDEX(Usage!$D$5:$ABF$11,MATCH(UsagePerHour!$B$20,Usage!$C$5:$C$11,0),MATCH(UsagePerHour!GK$4,Usage!$D$3:$ABF$3,0)),"")</f>
        <v>42.242692241239595</v>
      </c>
      <c r="GL31" s="6">
        <f>IFERROR(INDEX(Sales!$D$5:$ABF$18,MATCH(UsagePerHour!$B31,Sales!$C$5:$C$18,0),MATCH(UsagePerHour!GL$4,Sales!$D$3:$ABF$3,0))/GL$2*INDEX(Usage!$D$5:$ABF$11,MATCH(UsagePerHour!$B$20,Usage!$C$5:$C$11,0),MATCH(UsagePerHour!GL$4,Usage!$D$3:$ABF$3,0)),"")</f>
        <v>45.115900546160631</v>
      </c>
      <c r="GM31" s="6">
        <f>IFERROR(INDEX(Sales!$D$5:$ABF$18,MATCH(UsagePerHour!$B31,Sales!$C$5:$C$18,0),MATCH(UsagePerHour!GM$4,Sales!$D$3:$ABF$3,0))/GM$2*INDEX(Usage!$D$5:$ABF$11,MATCH(UsagePerHour!$B$20,Usage!$C$5:$C$11,0),MATCH(UsagePerHour!GM$4,Usage!$D$3:$ABF$3,0)),"")</f>
        <v>82.540249512127119</v>
      </c>
      <c r="GN31" s="6">
        <f>IFERROR(INDEX(Sales!$D$5:$ABF$18,MATCH(UsagePerHour!$B31,Sales!$C$5:$C$18,0),MATCH(UsagePerHour!GN$4,Sales!$D$3:$ABF$3,0))/GN$2*INDEX(Usage!$D$5:$ABF$11,MATCH(UsagePerHour!$B$20,Usage!$C$5:$C$11,0),MATCH(UsagePerHour!GN$4,Usage!$D$3:$ABF$3,0)),"")</f>
        <v>78.053643573245537</v>
      </c>
      <c r="GO31" s="6">
        <f>IFERROR(INDEX(Sales!$D$5:$ABF$18,MATCH(UsagePerHour!$B31,Sales!$C$5:$C$18,0),MATCH(UsagePerHour!GO$4,Sales!$D$3:$ABF$3,0))/GO$2*INDEX(Usage!$D$5:$ABF$11,MATCH(UsagePerHour!$B$20,Usage!$C$5:$C$11,0),MATCH(UsagePerHour!GO$4,Usage!$D$3:$ABF$3,0)),"")</f>
        <v>38.799398389719748</v>
      </c>
      <c r="GP31" s="6">
        <f>IFERROR(INDEX(Sales!$D$5:$ABF$18,MATCH(UsagePerHour!$B31,Sales!$C$5:$C$18,0),MATCH(UsagePerHour!GP$4,Sales!$D$3:$ABF$3,0))/GP$2*INDEX(Usage!$D$5:$ABF$11,MATCH(UsagePerHour!$B$20,Usage!$C$5:$C$11,0),MATCH(UsagePerHour!GP$4,Usage!$D$3:$ABF$3,0)),"")</f>
        <v>255.73641923179622</v>
      </c>
      <c r="GQ31" s="6">
        <f>IFERROR(INDEX(Sales!$D$5:$ABF$18,MATCH(UsagePerHour!$B31,Sales!$C$5:$C$18,0),MATCH(UsagePerHour!GQ$4,Sales!$D$3:$ABF$3,0))/GQ$2*INDEX(Usage!$D$5:$ABF$11,MATCH(UsagePerHour!$B$20,Usage!$C$5:$C$11,0),MATCH(UsagePerHour!GQ$4,Usage!$D$3:$ABF$3,0)),"")</f>
        <v>70.855205471444435</v>
      </c>
      <c r="GR31" s="6">
        <f>IFERROR(INDEX(Sales!$D$5:$ABF$18,MATCH(UsagePerHour!$B31,Sales!$C$5:$C$18,0),MATCH(UsagePerHour!GR$4,Sales!$D$3:$ABF$3,0))/GR$2*INDEX(Usage!$D$5:$ABF$11,MATCH(UsagePerHour!$B$20,Usage!$C$5:$C$11,0),MATCH(UsagePerHour!GR$4,Usage!$D$3:$ABF$3,0)),"")</f>
        <v>43.832722011777676</v>
      </c>
      <c r="GS31" s="6">
        <f>IFERROR(INDEX(Sales!$D$5:$ABF$18,MATCH(UsagePerHour!$B31,Sales!$C$5:$C$18,0),MATCH(UsagePerHour!GS$4,Sales!$D$3:$ABF$3,0))/GS$2*INDEX(Usage!$D$5:$ABF$11,MATCH(UsagePerHour!$B$20,Usage!$C$5:$C$11,0),MATCH(UsagePerHour!GS$4,Usage!$D$3:$ABF$3,0)),"")</f>
        <v>38.01953125</v>
      </c>
      <c r="GT31" s="6">
        <f>IFERROR(INDEX(Sales!$D$5:$ABF$18,MATCH(UsagePerHour!$B31,Sales!$C$5:$C$18,0),MATCH(UsagePerHour!GT$4,Sales!$D$3:$ABF$3,0))/GT$2*INDEX(Usage!$D$5:$ABF$11,MATCH(UsagePerHour!$B$20,Usage!$C$5:$C$11,0),MATCH(UsagePerHour!GT$4,Usage!$D$3:$ABF$3,0)),"")</f>
        <v>55.019735585100683</v>
      </c>
      <c r="GU31" s="6">
        <f>IFERROR(INDEX(Sales!$D$5:$ABF$18,MATCH(UsagePerHour!$B31,Sales!$C$5:$C$18,0),MATCH(UsagePerHour!GU$4,Sales!$D$3:$ABF$3,0))/GU$2*INDEX(Usage!$D$5:$ABF$11,MATCH(UsagePerHour!$B$20,Usage!$C$5:$C$11,0),MATCH(UsagePerHour!GU$4,Usage!$D$3:$ABF$3,0)),"")</f>
        <v>39.217146448933981</v>
      </c>
      <c r="GV31" s="6">
        <f>IFERROR(INDEX(Sales!$D$5:$ABF$18,MATCH(UsagePerHour!$B31,Sales!$C$5:$C$18,0),MATCH(UsagePerHour!GV$4,Sales!$D$3:$ABF$3,0))/GV$2*INDEX(Usage!$D$5:$ABF$11,MATCH(UsagePerHour!$B$20,Usage!$C$5:$C$11,0),MATCH(UsagePerHour!GV$4,Usage!$D$3:$ABF$3,0)),"")</f>
        <v>38.391715138031152</v>
      </c>
      <c r="GW31" s="6">
        <f>IFERROR(INDEX(Sales!$D$5:$ABF$18,MATCH(UsagePerHour!$B31,Sales!$C$5:$C$18,0),MATCH(UsagePerHour!GW$4,Sales!$D$3:$ABF$3,0))/GW$2*INDEX(Usage!$D$5:$ABF$11,MATCH(UsagePerHour!$B$20,Usage!$C$5:$C$11,0),MATCH(UsagePerHour!GW$4,Usage!$D$3:$ABF$3,0)),"")</f>
        <v>335.68079052494147</v>
      </c>
      <c r="GX31" s="6">
        <f>IFERROR(INDEX(Sales!$D$5:$ABF$18,MATCH(UsagePerHour!$B31,Sales!$C$5:$C$18,0),MATCH(UsagePerHour!GX$4,Sales!$D$3:$ABF$3,0))/GX$2*INDEX(Usage!$D$5:$ABF$11,MATCH(UsagePerHour!$B$20,Usage!$C$5:$C$11,0),MATCH(UsagePerHour!GX$4,Usage!$D$3:$ABF$3,0)),"")</f>
        <v>9.864335557515119</v>
      </c>
      <c r="GY31" s="6">
        <f>IFERROR(INDEX(Sales!$D$5:$ABF$18,MATCH(UsagePerHour!$B31,Sales!$C$5:$C$18,0),MATCH(UsagePerHour!GY$4,Sales!$D$3:$ABF$3,0))/GY$2*INDEX(Usage!$D$5:$ABF$11,MATCH(UsagePerHour!$B$20,Usage!$C$5:$C$11,0),MATCH(UsagePerHour!GY$4,Usage!$D$3:$ABF$3,0)),"")</f>
        <v>61.391949995823154</v>
      </c>
      <c r="GZ31" s="6">
        <f>IFERROR(INDEX(Sales!$D$5:$ABF$18,MATCH(UsagePerHour!$B31,Sales!$C$5:$C$18,0),MATCH(UsagePerHour!GZ$4,Sales!$D$3:$ABF$3,0))/GZ$2*INDEX(Usage!$D$5:$ABF$11,MATCH(UsagePerHour!$B$20,Usage!$C$5:$C$11,0),MATCH(UsagePerHour!GZ$4,Usage!$D$3:$ABF$3,0)),"")</f>
        <v>14.995449101796408</v>
      </c>
      <c r="HA31" s="6">
        <f>IFERROR(INDEX(Sales!$D$5:$ABF$18,MATCH(UsagePerHour!$B31,Sales!$C$5:$C$18,0),MATCH(UsagePerHour!HA$4,Sales!$D$3:$ABF$3,0))/HA$2*INDEX(Usage!$D$5:$ABF$11,MATCH(UsagePerHour!$B$20,Usage!$C$5:$C$11,0),MATCH(UsagePerHour!HA$4,Usage!$D$3:$ABF$3,0)),"")</f>
        <v>45.321442088407977</v>
      </c>
      <c r="HB31" s="6">
        <f>IFERROR(INDEX(Sales!$D$5:$ABF$18,MATCH(UsagePerHour!$B31,Sales!$C$5:$C$18,0),MATCH(UsagePerHour!HB$4,Sales!$D$3:$ABF$3,0))/HB$2*INDEX(Usage!$D$5:$ABF$11,MATCH(UsagePerHour!$B$20,Usage!$C$5:$C$11,0),MATCH(UsagePerHour!HB$4,Usage!$D$3:$ABF$3,0)),"")</f>
        <v>26.625750799917668</v>
      </c>
      <c r="HC31" s="6">
        <f>IFERROR(INDEX(Sales!$D$5:$ABF$18,MATCH(UsagePerHour!$B31,Sales!$C$5:$C$18,0),MATCH(UsagePerHour!HC$4,Sales!$D$3:$ABF$3,0))/HC$2*INDEX(Usage!$D$5:$ABF$11,MATCH(UsagePerHour!$B$20,Usage!$C$5:$C$11,0),MATCH(UsagePerHour!HC$4,Usage!$D$3:$ABF$3,0)),"")</f>
        <v>59.008879865922403</v>
      </c>
      <c r="HD31" s="6">
        <f>IFERROR(INDEX(Sales!$D$5:$ABF$18,MATCH(UsagePerHour!$B31,Sales!$C$5:$C$18,0),MATCH(UsagePerHour!HD$4,Sales!$D$3:$ABF$3,0))/HD$2*INDEX(Usage!$D$5:$ABF$11,MATCH(UsagePerHour!$B$20,Usage!$C$5:$C$11,0),MATCH(UsagePerHour!HD$4,Usage!$D$3:$ABF$3,0)),"")</f>
        <v>480.73541425845599</v>
      </c>
      <c r="HE31" s="6">
        <f>IFERROR(INDEX(Sales!$D$5:$ABF$18,MATCH(UsagePerHour!$B31,Sales!$C$5:$C$18,0),MATCH(UsagePerHour!HE$4,Sales!$D$3:$ABF$3,0))/HE$2*INDEX(Usage!$D$5:$ABF$11,MATCH(UsagePerHour!$B$20,Usage!$C$5:$C$11,0),MATCH(UsagePerHour!HE$4,Usage!$D$3:$ABF$3,0)),"")</f>
        <v>28.528724851308223</v>
      </c>
      <c r="HF31" s="6">
        <f>IFERROR(INDEX(Sales!$D$5:$ABF$18,MATCH(UsagePerHour!$B31,Sales!$C$5:$C$18,0),MATCH(UsagePerHour!HF$4,Sales!$D$3:$ABF$3,0))/HF$2*INDEX(Usage!$D$5:$ABF$11,MATCH(UsagePerHour!$B$20,Usage!$C$5:$C$11,0),MATCH(UsagePerHour!HF$4,Usage!$D$3:$ABF$3,0)),"")</f>
        <v>32.523117413097161</v>
      </c>
      <c r="HG31" s="6">
        <f>IFERROR(INDEX(Sales!$D$5:$ABF$18,MATCH(UsagePerHour!$B31,Sales!$C$5:$C$18,0),MATCH(UsagePerHour!HG$4,Sales!$D$3:$ABF$3,0))/HG$2*INDEX(Usage!$D$5:$ABF$11,MATCH(UsagePerHour!$B$20,Usage!$C$5:$C$11,0),MATCH(UsagePerHour!HG$4,Usage!$D$3:$ABF$3,0)),"")</f>
        <v>44.377526306676913</v>
      </c>
      <c r="HH31" s="6">
        <f>IFERROR(INDEX(Sales!$D$5:$ABF$18,MATCH(UsagePerHour!$B31,Sales!$C$5:$C$18,0),MATCH(UsagePerHour!HH$4,Sales!$D$3:$ABF$3,0))/HH$2*INDEX(Usage!$D$5:$ABF$11,MATCH(UsagePerHour!$B$20,Usage!$C$5:$C$11,0),MATCH(UsagePerHour!HH$4,Usage!$D$3:$ABF$3,0)),"")</f>
        <v>126.04446399317317</v>
      </c>
      <c r="HI31" s="6">
        <f>IFERROR(INDEX(Sales!$D$5:$ABF$18,MATCH(UsagePerHour!$B31,Sales!$C$5:$C$18,0),MATCH(UsagePerHour!HI$4,Sales!$D$3:$ABF$3,0))/HI$2*INDEX(Usage!$D$5:$ABF$11,MATCH(UsagePerHour!$B$20,Usage!$C$5:$C$11,0),MATCH(UsagePerHour!HI$4,Usage!$D$3:$ABF$3,0)),"")</f>
        <v>40.199768126281995</v>
      </c>
      <c r="HJ31" s="6">
        <f>IFERROR(INDEX(Sales!$D$5:$ABF$18,MATCH(UsagePerHour!$B31,Sales!$C$5:$C$18,0),MATCH(UsagePerHour!HJ$4,Sales!$D$3:$ABF$3,0))/HJ$2*INDEX(Usage!$D$5:$ABF$11,MATCH(UsagePerHour!$B$20,Usage!$C$5:$C$11,0),MATCH(UsagePerHour!HJ$4,Usage!$D$3:$ABF$3,0)),"")</f>
        <v>41.73478016699233</v>
      </c>
      <c r="HK31" s="6">
        <f>IFERROR(INDEX(Sales!$D$5:$ABF$18,MATCH(UsagePerHour!$B31,Sales!$C$5:$C$18,0),MATCH(UsagePerHour!HK$4,Sales!$D$3:$ABF$3,0))/HK$2*INDEX(Usage!$D$5:$ABF$11,MATCH(UsagePerHour!$B$20,Usage!$C$5:$C$11,0),MATCH(UsagePerHour!HK$4,Usage!$D$3:$ABF$3,0)),"")</f>
        <v>262.89488819208196</v>
      </c>
      <c r="HL31" s="6">
        <f>IFERROR(INDEX(Sales!$D$5:$ABF$18,MATCH(UsagePerHour!$B31,Sales!$C$5:$C$18,0),MATCH(UsagePerHour!HL$4,Sales!$D$3:$ABF$3,0))/HL$2*INDEX(Usage!$D$5:$ABF$11,MATCH(UsagePerHour!$B$20,Usage!$C$5:$C$11,0),MATCH(UsagePerHour!HL$4,Usage!$D$3:$ABF$3,0)),"")</f>
        <v>39.08654861463085</v>
      </c>
      <c r="HM31" s="6">
        <f>IFERROR(INDEX(Sales!$D$5:$ABF$18,MATCH(UsagePerHour!$B31,Sales!$C$5:$C$18,0),MATCH(UsagePerHour!HM$4,Sales!$D$3:$ABF$3,0))/HM$2*INDEX(Usage!$D$5:$ABF$11,MATCH(UsagePerHour!$B$20,Usage!$C$5:$C$11,0),MATCH(UsagePerHour!HM$4,Usage!$D$3:$ABF$3,0)),"")</f>
        <v>33.824932758041015</v>
      </c>
      <c r="HN31" s="6">
        <f>IFERROR(INDEX(Sales!$D$5:$ABF$18,MATCH(UsagePerHour!$B31,Sales!$C$5:$C$18,0),MATCH(UsagePerHour!HN$4,Sales!$D$3:$ABF$3,0))/HN$2*INDEX(Usage!$D$5:$ABF$11,MATCH(UsagePerHour!$B$20,Usage!$C$5:$C$11,0),MATCH(UsagePerHour!HN$4,Usage!$D$3:$ABF$3,0)),"")</f>
        <v>19.741938580422211</v>
      </c>
      <c r="HO31" s="6">
        <f>IFERROR(INDEX(Sales!$D$5:$ABF$18,MATCH(UsagePerHour!$B31,Sales!$C$5:$C$18,0),MATCH(UsagePerHour!HO$4,Sales!$D$3:$ABF$3,0))/HO$2*INDEX(Usage!$D$5:$ABF$11,MATCH(UsagePerHour!$B$20,Usage!$C$5:$C$11,0),MATCH(UsagePerHour!HO$4,Usage!$D$3:$ABF$3,0)),"")</f>
        <v>100.6703407866007</v>
      </c>
      <c r="HP31" s="6">
        <f>IFERROR(INDEX(Sales!$D$5:$ABF$18,MATCH(UsagePerHour!$B31,Sales!$C$5:$C$18,0),MATCH(UsagePerHour!HP$4,Sales!$D$3:$ABF$3,0))/HP$2*INDEX(Usage!$D$5:$ABF$11,MATCH(UsagePerHour!$B$20,Usage!$C$5:$C$11,0),MATCH(UsagePerHour!HP$4,Usage!$D$3:$ABF$3,0)),"")</f>
        <v>54.483355387444966</v>
      </c>
      <c r="HQ31" s="6">
        <f>IFERROR(INDEX(Sales!$D$5:$ABF$18,MATCH(UsagePerHour!$B31,Sales!$C$5:$C$18,0),MATCH(UsagePerHour!HQ$4,Sales!$D$3:$ABF$3,0))/HQ$2*INDEX(Usage!$D$5:$ABF$11,MATCH(UsagePerHour!$B$20,Usage!$C$5:$C$11,0),MATCH(UsagePerHour!HQ$4,Usage!$D$3:$ABF$3,0)),"")</f>
        <v>36.284606458428954</v>
      </c>
      <c r="HR31" s="6">
        <f>IFERROR(INDEX(Sales!$D$5:$ABF$18,MATCH(UsagePerHour!$B31,Sales!$C$5:$C$18,0),MATCH(UsagePerHour!HR$4,Sales!$D$3:$ABF$3,0))/HR$2*INDEX(Usage!$D$5:$ABF$11,MATCH(UsagePerHour!$B$20,Usage!$C$5:$C$11,0),MATCH(UsagePerHour!HR$4,Usage!$D$3:$ABF$3,0)),"")</f>
        <v>376.24529701521823</v>
      </c>
      <c r="HS31" s="6">
        <f>IFERROR(INDEX(Sales!$D$5:$ABF$18,MATCH(UsagePerHour!$B31,Sales!$C$5:$C$18,0),MATCH(UsagePerHour!HS$4,Sales!$D$3:$ABF$3,0))/HS$2*INDEX(Usage!$D$5:$ABF$11,MATCH(UsagePerHour!$B$20,Usage!$C$5:$C$11,0),MATCH(UsagePerHour!HS$4,Usage!$D$3:$ABF$3,0)),"")</f>
        <v>37.06865661196067</v>
      </c>
      <c r="HT31" s="6">
        <f>IFERROR(INDEX(Sales!$D$5:$ABF$18,MATCH(UsagePerHour!$B31,Sales!$C$5:$C$18,0),MATCH(UsagePerHour!HT$4,Sales!$D$3:$ABF$3,0))/HT$2*INDEX(Usage!$D$5:$ABF$11,MATCH(UsagePerHour!$B$20,Usage!$C$5:$C$11,0),MATCH(UsagePerHour!HT$4,Usage!$D$3:$ABF$3,0)),"")</f>
        <v>62.424948311509304</v>
      </c>
      <c r="HU31" s="6">
        <f>IFERROR(INDEX(Sales!$D$5:$ABF$18,MATCH(UsagePerHour!$B31,Sales!$C$5:$C$18,0),MATCH(UsagePerHour!HU$4,Sales!$D$3:$ABF$3,0))/HU$2*INDEX(Usage!$D$5:$ABF$11,MATCH(UsagePerHour!$B$20,Usage!$C$5:$C$11,0),MATCH(UsagePerHour!HU$4,Usage!$D$3:$ABF$3,0)),"")</f>
        <v>37.825184273340035</v>
      </c>
      <c r="HV31" s="6">
        <f>IFERROR(INDEX(Sales!$D$5:$ABF$18,MATCH(UsagePerHour!$B31,Sales!$C$5:$C$18,0),MATCH(UsagePerHour!HV$4,Sales!$D$3:$ABF$3,0))/HV$2*INDEX(Usage!$D$5:$ABF$11,MATCH(UsagePerHour!$B$20,Usage!$C$5:$C$11,0),MATCH(UsagePerHour!HV$4,Usage!$D$3:$ABF$3,0)),"")</f>
        <v>80.942492012779553</v>
      </c>
      <c r="HW31" s="6">
        <f>IFERROR(INDEX(Sales!$D$5:$ABF$18,MATCH(UsagePerHour!$B31,Sales!$C$5:$C$18,0),MATCH(UsagePerHour!HW$4,Sales!$D$3:$ABF$3,0))/HW$2*INDEX(Usage!$D$5:$ABF$11,MATCH(UsagePerHour!$B$20,Usage!$C$5:$C$11,0),MATCH(UsagePerHour!HW$4,Usage!$D$3:$ABF$3,0)),"")</f>
        <v>30.071202123543827</v>
      </c>
      <c r="HX31" s="6">
        <f>IFERROR(INDEX(Sales!$D$5:$ABF$18,MATCH(UsagePerHour!$B31,Sales!$C$5:$C$18,0),MATCH(UsagePerHour!HX$4,Sales!$D$3:$ABF$3,0))/HX$2*INDEX(Usage!$D$5:$ABF$11,MATCH(UsagePerHour!$B$20,Usage!$C$5:$C$11,0),MATCH(UsagePerHour!HX$4,Usage!$D$3:$ABF$3,0)),"")</f>
        <v>38.890687702079845</v>
      </c>
      <c r="HY31" s="6">
        <f>IFERROR(INDEX(Sales!$D$5:$ABF$18,MATCH(UsagePerHour!$B31,Sales!$C$5:$C$18,0),MATCH(UsagePerHour!HY$4,Sales!$D$3:$ABF$3,0))/HY$2*INDEX(Usage!$D$5:$ABF$11,MATCH(UsagePerHour!$B$20,Usage!$C$5:$C$11,0),MATCH(UsagePerHour!HY$4,Usage!$D$3:$ABF$3,0)),"")</f>
        <v>380.40622294086091</v>
      </c>
      <c r="HZ31" s="6">
        <f>IFERROR(INDEX(Sales!$D$5:$ABF$18,MATCH(UsagePerHour!$B31,Sales!$C$5:$C$18,0),MATCH(UsagePerHour!HZ$4,Sales!$D$3:$ABF$3,0))/HZ$2*INDEX(Usage!$D$5:$ABF$11,MATCH(UsagePerHour!$B$20,Usage!$C$5:$C$11,0),MATCH(UsagePerHour!HZ$4,Usage!$D$3:$ABF$3,0)),"")</f>
        <v>29.698712607842609</v>
      </c>
      <c r="IA31" s="6">
        <f>IFERROR(INDEX(Sales!$D$5:$ABF$18,MATCH(UsagePerHour!$B31,Sales!$C$5:$C$18,0),MATCH(UsagePerHour!IA$4,Sales!$D$3:$ABF$3,0))/IA$2*INDEX(Usage!$D$5:$ABF$11,MATCH(UsagePerHour!$B$20,Usage!$C$5:$C$11,0),MATCH(UsagePerHour!IA$4,Usage!$D$3:$ABF$3,0)),"")</f>
        <v>31.459398580921277</v>
      </c>
      <c r="IB31" s="6">
        <f>IFERROR(INDEX(Sales!$D$5:$ABF$18,MATCH(UsagePerHour!$B31,Sales!$C$5:$C$18,0),MATCH(UsagePerHour!IB$4,Sales!$D$3:$ABF$3,0))/IB$2*INDEX(Usage!$D$5:$ABF$11,MATCH(UsagePerHour!$B$20,Usage!$C$5:$C$11,0),MATCH(UsagePerHour!IB$4,Usage!$D$3:$ABF$3,0)),"")</f>
        <v>31.374877833108393</v>
      </c>
      <c r="IC31" s="6">
        <f>IFERROR(INDEX(Sales!$D$5:$ABF$18,MATCH(UsagePerHour!$B31,Sales!$C$5:$C$18,0),MATCH(UsagePerHour!IC$4,Sales!$D$3:$ABF$3,0))/IC$2*INDEX(Usage!$D$5:$ABF$11,MATCH(UsagePerHour!$B$20,Usage!$C$5:$C$11,0),MATCH(UsagePerHour!IC$4,Usage!$D$3:$ABF$3,0)),"")</f>
        <v>57.471686885348596</v>
      </c>
      <c r="ID31" s="6">
        <f>IFERROR(INDEX(Sales!$D$5:$ABF$18,MATCH(UsagePerHour!$B31,Sales!$C$5:$C$18,0),MATCH(UsagePerHour!ID$4,Sales!$D$3:$ABF$3,0))/ID$2*INDEX(Usage!$D$5:$ABF$11,MATCH(UsagePerHour!$B$20,Usage!$C$5:$C$11,0),MATCH(UsagePerHour!ID$4,Usage!$D$3:$ABF$3,0)),"")</f>
        <v>47.153703464441939</v>
      </c>
      <c r="IE31" s="6">
        <f>IFERROR(INDEX(Sales!$D$5:$ABF$18,MATCH(UsagePerHour!$B31,Sales!$C$5:$C$18,0),MATCH(UsagePerHour!IE$4,Sales!$D$3:$ABF$3,0))/IE$2*INDEX(Usage!$D$5:$ABF$11,MATCH(UsagePerHour!$B$20,Usage!$C$5:$C$11,0),MATCH(UsagePerHour!IE$4,Usage!$D$3:$ABF$3,0)),"")</f>
        <v>60.741793835575123</v>
      </c>
      <c r="IF31" s="6">
        <f>IFERROR(INDEX(Sales!$D$5:$ABF$18,MATCH(UsagePerHour!$B31,Sales!$C$5:$C$18,0),MATCH(UsagePerHour!IF$4,Sales!$D$3:$ABF$3,0))/IF$2*INDEX(Usage!$D$5:$ABF$11,MATCH(UsagePerHour!$B$20,Usage!$C$5:$C$11,0),MATCH(UsagePerHour!IF$4,Usage!$D$3:$ABF$3,0)),"")</f>
        <v>467.38860198737086</v>
      </c>
      <c r="IG31" s="6">
        <f>IFERROR(INDEX(Sales!$D$5:$ABF$18,MATCH(UsagePerHour!$B31,Sales!$C$5:$C$18,0),MATCH(UsagePerHour!IG$4,Sales!$D$3:$ABF$3,0))/IG$2*INDEX(Usage!$D$5:$ABF$11,MATCH(UsagePerHour!$B$20,Usage!$C$5:$C$11,0),MATCH(UsagePerHour!IG$4,Usage!$D$3:$ABF$3,0)),"")</f>
        <v>36.610836848876517</v>
      </c>
      <c r="IH31" s="6">
        <f>IFERROR(INDEX(Sales!$D$5:$ABF$18,MATCH(UsagePerHour!$B31,Sales!$C$5:$C$18,0),MATCH(UsagePerHour!IH$4,Sales!$D$3:$ABF$3,0))/IH$2*INDEX(Usage!$D$5:$ABF$11,MATCH(UsagePerHour!$B$20,Usage!$C$5:$C$11,0),MATCH(UsagePerHour!IH$4,Usage!$D$3:$ABF$3,0)),"")</f>
        <v>29.72904781574805</v>
      </c>
      <c r="II31" s="6">
        <f>IFERROR(INDEX(Sales!$D$5:$ABF$18,MATCH(UsagePerHour!$B31,Sales!$C$5:$C$18,0),MATCH(UsagePerHour!II$4,Sales!$D$3:$ABF$3,0))/II$2*INDEX(Usage!$D$5:$ABF$11,MATCH(UsagePerHour!$B$20,Usage!$C$5:$C$11,0),MATCH(UsagePerHour!II$4,Usage!$D$3:$ABF$3,0)),"")</f>
        <v>33.385244889390187</v>
      </c>
      <c r="IJ31" s="6">
        <f>IFERROR(INDEX(Sales!$D$5:$ABF$18,MATCH(UsagePerHour!$B31,Sales!$C$5:$C$18,0),MATCH(UsagePerHour!IJ$4,Sales!$D$3:$ABF$3,0))/IJ$2*INDEX(Usage!$D$5:$ABF$11,MATCH(UsagePerHour!$B$20,Usage!$C$5:$C$11,0),MATCH(UsagePerHour!IJ$4,Usage!$D$3:$ABF$3,0)),"")</f>
        <v>122.41064491064492</v>
      </c>
      <c r="IK31" s="6">
        <f>IFERROR(INDEX(Sales!$D$5:$ABF$18,MATCH(UsagePerHour!$B31,Sales!$C$5:$C$18,0),MATCH(UsagePerHour!IK$4,Sales!$D$3:$ABF$3,0))/IK$2*INDEX(Usage!$D$5:$ABF$11,MATCH(UsagePerHour!$B$20,Usage!$C$5:$C$11,0),MATCH(UsagePerHour!IK$4,Usage!$D$3:$ABF$3,0)),"")</f>
        <v>29.949865583212258</v>
      </c>
      <c r="IL31" s="6">
        <f>IFERROR(INDEX(Sales!$D$5:$ABF$18,MATCH(UsagePerHour!$B31,Sales!$C$5:$C$18,0),MATCH(UsagePerHour!IL$4,Sales!$D$3:$ABF$3,0))/IL$2*INDEX(Usage!$D$5:$ABF$11,MATCH(UsagePerHour!$B$20,Usage!$C$5:$C$11,0),MATCH(UsagePerHour!IL$4,Usage!$D$3:$ABF$3,0)),"")</f>
        <v>24.137903316964117</v>
      </c>
      <c r="IM31" s="6">
        <f>IFERROR(INDEX(Sales!$D$5:$ABF$18,MATCH(UsagePerHour!$B31,Sales!$C$5:$C$18,0),MATCH(UsagePerHour!IM$4,Sales!$D$3:$ABF$3,0))/IM$2*INDEX(Usage!$D$5:$ABF$11,MATCH(UsagePerHour!$B$20,Usage!$C$5:$C$11,0),MATCH(UsagePerHour!IM$4,Usage!$D$3:$ABF$3,0)),"")</f>
        <v>254.71316373533895</v>
      </c>
      <c r="IN31" s="6">
        <f>IFERROR(INDEX(Sales!$D$5:$ABF$18,MATCH(UsagePerHour!$B31,Sales!$C$5:$C$18,0),MATCH(UsagePerHour!IN$4,Sales!$D$3:$ABF$3,0))/IN$2*INDEX(Usage!$D$5:$ABF$11,MATCH(UsagePerHour!$B$20,Usage!$C$5:$C$11,0),MATCH(UsagePerHour!IN$4,Usage!$D$3:$ABF$3,0)),"")</f>
        <v>33.695423855963988</v>
      </c>
      <c r="IO31" s="6">
        <f>IFERROR(INDEX(Sales!$D$5:$ABF$18,MATCH(UsagePerHour!$B31,Sales!$C$5:$C$18,0),MATCH(UsagePerHour!IO$4,Sales!$D$3:$ABF$3,0))/IO$2*INDEX(Usage!$D$5:$ABF$11,MATCH(UsagePerHour!$B$20,Usage!$C$5:$C$11,0),MATCH(UsagePerHour!IO$4,Usage!$D$3:$ABF$3,0)),"")</f>
        <v>68.064935939752374</v>
      </c>
      <c r="IP31" s="6">
        <f>IFERROR(INDEX(Sales!$D$5:$ABF$18,MATCH(UsagePerHour!$B31,Sales!$C$5:$C$18,0),MATCH(UsagePerHour!IP$4,Sales!$D$3:$ABF$3,0))/IP$2*INDEX(Usage!$D$5:$ABF$11,MATCH(UsagePerHour!$B$20,Usage!$C$5:$C$11,0),MATCH(UsagePerHour!IP$4,Usage!$D$3:$ABF$3,0)),"")</f>
        <v>30.135669426672504</v>
      </c>
      <c r="IQ31" s="6">
        <f>IFERROR(INDEX(Sales!$D$5:$ABF$18,MATCH(UsagePerHour!$B31,Sales!$C$5:$C$18,0),MATCH(UsagePerHour!IQ$4,Sales!$D$3:$ABF$3,0))/IQ$2*INDEX(Usage!$D$5:$ABF$11,MATCH(UsagePerHour!$B$20,Usage!$C$5:$C$11,0),MATCH(UsagePerHour!IQ$4,Usage!$D$3:$ABF$3,0)),"")</f>
        <v>84.172722782755955</v>
      </c>
      <c r="IR31" s="6">
        <f>IFERROR(INDEX(Sales!$D$5:$ABF$18,MATCH(UsagePerHour!$B31,Sales!$C$5:$C$18,0),MATCH(UsagePerHour!IR$4,Sales!$D$3:$ABF$3,0))/IR$2*INDEX(Usage!$D$5:$ABF$11,MATCH(UsagePerHour!$B$20,Usage!$C$5:$C$11,0),MATCH(UsagePerHour!IR$4,Usage!$D$3:$ABF$3,0)),"")</f>
        <v>42.330257634324326</v>
      </c>
      <c r="IS31" s="6">
        <f>IFERROR(INDEX(Sales!$D$5:$ABF$18,MATCH(UsagePerHour!$B31,Sales!$C$5:$C$18,0),MATCH(UsagePerHour!IS$4,Sales!$D$3:$ABF$3,0))/IS$2*INDEX(Usage!$D$5:$ABF$11,MATCH(UsagePerHour!$B$20,Usage!$C$5:$C$11,0),MATCH(UsagePerHour!IS$4,Usage!$D$3:$ABF$3,0)),"")</f>
        <v>49.298556284358895</v>
      </c>
      <c r="IT31" s="6">
        <f>IFERROR(INDEX(Sales!$D$5:$ABF$18,MATCH(UsagePerHour!$B31,Sales!$C$5:$C$18,0),MATCH(UsagePerHour!IT$4,Sales!$D$3:$ABF$3,0))/IT$2*INDEX(Usage!$D$5:$ABF$11,MATCH(UsagePerHour!$B$20,Usage!$C$5:$C$11,0),MATCH(UsagePerHour!IT$4,Usage!$D$3:$ABF$3,0)),"")</f>
        <v>381.33102902870797</v>
      </c>
      <c r="IU31" s="6">
        <f>IFERROR(INDEX(Sales!$D$5:$ABF$18,MATCH(UsagePerHour!$B31,Sales!$C$5:$C$18,0),MATCH(UsagePerHour!IU$4,Sales!$D$3:$ABF$3,0))/IU$2*INDEX(Usage!$D$5:$ABF$11,MATCH(UsagePerHour!$B$20,Usage!$C$5:$C$11,0),MATCH(UsagePerHour!IU$4,Usage!$D$3:$ABF$3,0)),"")</f>
        <v>24.859762140733398</v>
      </c>
      <c r="IV31" s="6">
        <f>IFERROR(INDEX(Sales!$D$5:$ABF$18,MATCH(UsagePerHour!$B31,Sales!$C$5:$C$18,0),MATCH(UsagePerHour!IV$4,Sales!$D$3:$ABF$3,0))/IV$2*INDEX(Usage!$D$5:$ABF$11,MATCH(UsagePerHour!$B$20,Usage!$C$5:$C$11,0),MATCH(UsagePerHour!IV$4,Usage!$D$3:$ABF$3,0)),"")</f>
        <v>38.698920667728387</v>
      </c>
      <c r="IW31" s="6">
        <f>IFERROR(INDEX(Sales!$D$5:$ABF$18,MATCH(UsagePerHour!$B31,Sales!$C$5:$C$18,0),MATCH(UsagePerHour!IW$4,Sales!$D$3:$ABF$3,0))/IW$2*INDEX(Usage!$D$5:$ABF$11,MATCH(UsagePerHour!$B$20,Usage!$C$5:$C$11,0),MATCH(UsagePerHour!IW$4,Usage!$D$3:$ABF$3,0)),"")</f>
        <v>22.019509976692625</v>
      </c>
      <c r="IX31" s="6">
        <f>IFERROR(INDEX(Sales!$D$5:$ABF$18,MATCH(UsagePerHour!$B31,Sales!$C$5:$C$18,0),MATCH(UsagePerHour!IX$4,Sales!$D$3:$ABF$3,0))/IX$2*INDEX(Usage!$D$5:$ABF$11,MATCH(UsagePerHour!$B$20,Usage!$C$5:$C$11,0),MATCH(UsagePerHour!IX$4,Usage!$D$3:$ABF$3,0)),"")</f>
        <v>86.089303510131771</v>
      </c>
      <c r="IY31" s="6">
        <f>IFERROR(INDEX(Sales!$D$5:$ABF$18,MATCH(UsagePerHour!$B31,Sales!$C$5:$C$18,0),MATCH(UsagePerHour!IY$4,Sales!$D$3:$ABF$3,0))/IY$2*INDEX(Usage!$D$5:$ABF$11,MATCH(UsagePerHour!$B$20,Usage!$C$5:$C$11,0),MATCH(UsagePerHour!IY$4,Usage!$D$3:$ABF$3,0)),"")</f>
        <v>46.349095203140457</v>
      </c>
      <c r="IZ31" s="6">
        <f>IFERROR(INDEX(Sales!$D$5:$ABF$18,MATCH(UsagePerHour!$B31,Sales!$C$5:$C$18,0),MATCH(UsagePerHour!IZ$4,Sales!$D$3:$ABF$3,0))/IZ$2*INDEX(Usage!$D$5:$ABF$11,MATCH(UsagePerHour!$B$20,Usage!$C$5:$C$11,0),MATCH(UsagePerHour!IZ$4,Usage!$D$3:$ABF$3,0)),"")</f>
        <v>71.651854065610706</v>
      </c>
      <c r="JA31" s="6">
        <f>IFERROR(INDEX(Sales!$D$5:$ABF$18,MATCH(UsagePerHour!$B31,Sales!$C$5:$C$18,0),MATCH(UsagePerHour!JA$4,Sales!$D$3:$ABF$3,0))/JA$2*INDEX(Usage!$D$5:$ABF$11,MATCH(UsagePerHour!$B$20,Usage!$C$5:$C$11,0),MATCH(UsagePerHour!JA$4,Usage!$D$3:$ABF$3,0)),"")</f>
        <v>317.17853319832199</v>
      </c>
      <c r="JB31" s="6">
        <f>IFERROR(INDEX(Sales!$D$5:$ABF$18,MATCH(UsagePerHour!$B31,Sales!$C$5:$C$18,0),MATCH(UsagePerHour!JB$4,Sales!$D$3:$ABF$3,0))/JB$2*INDEX(Usage!$D$5:$ABF$11,MATCH(UsagePerHour!$B$20,Usage!$C$5:$C$11,0),MATCH(UsagePerHour!JB$4,Usage!$D$3:$ABF$3,0)),"")</f>
        <v>49.105820361417578</v>
      </c>
      <c r="JC31" s="6">
        <f>IFERROR(INDEX(Sales!$D$5:$ABF$18,MATCH(UsagePerHour!$B31,Sales!$C$5:$C$18,0),MATCH(UsagePerHour!JC$4,Sales!$D$3:$ABF$3,0))/JC$2*INDEX(Usage!$D$5:$ABF$11,MATCH(UsagePerHour!$B$20,Usage!$C$5:$C$11,0),MATCH(UsagePerHour!JC$4,Usage!$D$3:$ABF$3,0)),"")</f>
        <v>36.186806872232864</v>
      </c>
      <c r="JD31" s="6">
        <f>IFERROR(INDEX(Sales!$D$5:$ABF$18,MATCH(UsagePerHour!$B31,Sales!$C$5:$C$18,0),MATCH(UsagePerHour!JD$4,Sales!$D$3:$ABF$3,0))/JD$2*INDEX(Usage!$D$5:$ABF$11,MATCH(UsagePerHour!$B$20,Usage!$C$5:$C$11,0),MATCH(UsagePerHour!JD$4,Usage!$D$3:$ABF$3,0)),"")</f>
        <v>15.502972125022611</v>
      </c>
      <c r="JE31" s="6">
        <f>IFERROR(INDEX(Sales!$D$5:$ABF$18,MATCH(UsagePerHour!$B31,Sales!$C$5:$C$18,0),MATCH(UsagePerHour!JE$4,Sales!$D$3:$ABF$3,0))/JE$2*INDEX(Usage!$D$5:$ABF$11,MATCH(UsagePerHour!$B$20,Usage!$C$5:$C$11,0),MATCH(UsagePerHour!JE$4,Usage!$D$3:$ABF$3,0)),"")</f>
        <v>68.932293467242459</v>
      </c>
      <c r="JF31" s="6">
        <f>IFERROR(INDEX(Sales!$D$5:$ABF$18,MATCH(UsagePerHour!$B31,Sales!$C$5:$C$18,0),MATCH(UsagePerHour!JF$4,Sales!$D$3:$ABF$3,0))/JF$2*INDEX(Usage!$D$5:$ABF$11,MATCH(UsagePerHour!$B$20,Usage!$C$5:$C$11,0),MATCH(UsagePerHour!JF$4,Usage!$D$3:$ABF$3,0)),"")</f>
        <v>36.280643949427791</v>
      </c>
      <c r="JG31" s="6">
        <f>IFERROR(INDEX(Sales!$D$5:$ABF$18,MATCH(UsagePerHour!$B31,Sales!$C$5:$C$18,0),MATCH(UsagePerHour!JG$4,Sales!$D$3:$ABF$3,0))/JG$2*INDEX(Usage!$D$5:$ABF$11,MATCH(UsagePerHour!$B$20,Usage!$C$5:$C$11,0),MATCH(UsagePerHour!JG$4,Usage!$D$3:$ABF$3,0)),"")</f>
        <v>28.096009484205812</v>
      </c>
      <c r="JH31" s="6">
        <f>IFERROR(INDEX(Sales!$D$5:$ABF$18,MATCH(UsagePerHour!$B31,Sales!$C$5:$C$18,0),MATCH(UsagePerHour!JH$4,Sales!$D$3:$ABF$3,0))/JH$2*INDEX(Usage!$D$5:$ABF$11,MATCH(UsagePerHour!$B$20,Usage!$C$5:$C$11,0),MATCH(UsagePerHour!JH$4,Usage!$D$3:$ABF$3,0)),"")</f>
        <v>366.23506674569848</v>
      </c>
      <c r="JI31" s="6">
        <f>IFERROR(INDEX(Sales!$D$5:$ABF$18,MATCH(UsagePerHour!$B31,Sales!$C$5:$C$18,0),MATCH(UsagePerHour!JI$4,Sales!$D$3:$ABF$3,0))/JI$2*INDEX(Usage!$D$5:$ABF$11,MATCH(UsagePerHour!$B$20,Usage!$C$5:$C$11,0),MATCH(UsagePerHour!JI$4,Usage!$D$3:$ABF$3,0)),"")</f>
        <v>31.308716938086171</v>
      </c>
      <c r="JJ31" s="6">
        <f>IFERROR(INDEX(Sales!$D$5:$ABF$18,MATCH(UsagePerHour!$B31,Sales!$C$5:$C$18,0),MATCH(UsagePerHour!JJ$4,Sales!$D$3:$ABF$3,0))/JJ$2*INDEX(Usage!$D$5:$ABF$11,MATCH(UsagePerHour!$B$20,Usage!$C$5:$C$11,0),MATCH(UsagePerHour!JJ$4,Usage!$D$3:$ABF$3,0)),"")</f>
        <v>33.296633303002729</v>
      </c>
      <c r="JK31" s="6">
        <f>IFERROR(INDEX(Sales!$D$5:$ABF$18,MATCH(UsagePerHour!$B31,Sales!$C$5:$C$18,0),MATCH(UsagePerHour!JK$4,Sales!$D$3:$ABF$3,0))/JK$2*INDEX(Usage!$D$5:$ABF$11,MATCH(UsagePerHour!$B$20,Usage!$C$5:$C$11,0),MATCH(UsagePerHour!JK$4,Usage!$D$3:$ABF$3,0)),"")</f>
        <v>24.58651977155208</v>
      </c>
      <c r="JL31" s="6">
        <f>IFERROR(INDEX(Sales!$D$5:$ABF$18,MATCH(UsagePerHour!$B31,Sales!$C$5:$C$18,0),MATCH(UsagePerHour!JL$4,Sales!$D$3:$ABF$3,0))/JL$2*INDEX(Usage!$D$5:$ABF$11,MATCH(UsagePerHour!$B$20,Usage!$C$5:$C$11,0),MATCH(UsagePerHour!JL$4,Usage!$D$3:$ABF$3,0)),"")</f>
        <v>112.48006643607721</v>
      </c>
      <c r="JM31" s="6">
        <f>IFERROR(INDEX(Sales!$D$5:$ABF$18,MATCH(UsagePerHour!$B31,Sales!$C$5:$C$18,0),MATCH(UsagePerHour!JM$4,Sales!$D$3:$ABF$3,0))/JM$2*INDEX(Usage!$D$5:$ABF$11,MATCH(UsagePerHour!$B$20,Usage!$C$5:$C$11,0),MATCH(UsagePerHour!JM$4,Usage!$D$3:$ABF$3,0)),"")</f>
        <v>63.525833281492623</v>
      </c>
      <c r="JN31" s="6">
        <f>IFERROR(INDEX(Sales!$D$5:$ABF$18,MATCH(UsagePerHour!$B31,Sales!$C$5:$C$18,0),MATCH(UsagePerHour!JN$4,Sales!$D$3:$ABF$3,0))/JN$2*INDEX(Usage!$D$5:$ABF$11,MATCH(UsagePerHour!$B$20,Usage!$C$5:$C$11,0),MATCH(UsagePerHour!JN$4,Usage!$D$3:$ABF$3,0)),"")</f>
        <v>25.447349266043918</v>
      </c>
      <c r="JO31" s="6">
        <f>IFERROR(INDEX(Sales!$D$5:$ABF$18,MATCH(UsagePerHour!$B31,Sales!$C$5:$C$18,0),MATCH(UsagePerHour!JO$4,Sales!$D$3:$ABF$3,0))/JO$2*INDEX(Usage!$D$5:$ABF$11,MATCH(UsagePerHour!$B$20,Usage!$C$5:$C$11,0),MATCH(UsagePerHour!JO$4,Usage!$D$3:$ABF$3,0)),"")</f>
        <v>135.7318093041165</v>
      </c>
      <c r="JP31" s="6">
        <f>IFERROR(INDEX(Sales!$D$5:$ABF$18,MATCH(UsagePerHour!$B31,Sales!$C$5:$C$18,0),MATCH(UsagePerHour!JP$4,Sales!$D$3:$ABF$3,0))/JP$2*INDEX(Usage!$D$5:$ABF$11,MATCH(UsagePerHour!$B$20,Usage!$C$5:$C$11,0),MATCH(UsagePerHour!JP$4,Usage!$D$3:$ABF$3,0)),"")</f>
        <v>23.477146583361137</v>
      </c>
      <c r="JQ31" s="6">
        <f>IFERROR(INDEX(Sales!$D$5:$ABF$18,MATCH(UsagePerHour!$B31,Sales!$C$5:$C$18,0),MATCH(UsagePerHour!JQ$4,Sales!$D$3:$ABF$3,0))/JQ$2*INDEX(Usage!$D$5:$ABF$11,MATCH(UsagePerHour!$B$20,Usage!$C$5:$C$11,0),MATCH(UsagePerHour!JQ$4,Usage!$D$3:$ABF$3,0)),"")</f>
        <v>16.204694648895963</v>
      </c>
      <c r="JR31" s="6">
        <f>IFERROR(INDEX(Sales!$D$5:$ABF$18,MATCH(UsagePerHour!$B31,Sales!$C$5:$C$18,0),MATCH(UsagePerHour!JR$4,Sales!$D$3:$ABF$3,0))/JR$2*INDEX(Usage!$D$5:$ABF$11,MATCH(UsagePerHour!$B$20,Usage!$C$5:$C$11,0),MATCH(UsagePerHour!JR$4,Usage!$D$3:$ABF$3,0)),"")</f>
        <v>4.8973875747335587</v>
      </c>
      <c r="JS31" s="6">
        <f>IFERROR(INDEX(Sales!$D$5:$ABF$18,MATCH(UsagePerHour!$B31,Sales!$C$5:$C$18,0),MATCH(UsagePerHour!JS$4,Sales!$D$3:$ABF$3,0))/JS$2*INDEX(Usage!$D$5:$ABF$11,MATCH(UsagePerHour!$B$20,Usage!$C$5:$C$11,0),MATCH(UsagePerHour!JS$4,Usage!$D$3:$ABF$3,0)),"")</f>
        <v>58.009719089869272</v>
      </c>
      <c r="JT31" s="6">
        <f>IFERROR(INDEX(Sales!$D$5:$ABF$18,MATCH(UsagePerHour!$B31,Sales!$C$5:$C$18,0),MATCH(UsagePerHour!JT$4,Sales!$D$3:$ABF$3,0))/JT$2*INDEX(Usage!$D$5:$ABF$11,MATCH(UsagePerHour!$B$20,Usage!$C$5:$C$11,0),MATCH(UsagePerHour!JT$4,Usage!$D$3:$ABF$3,0)),"")</f>
        <v>51.934330372202858</v>
      </c>
      <c r="JU31" s="6">
        <f>IFERROR(INDEX(Sales!$D$5:$ABF$18,MATCH(UsagePerHour!$B31,Sales!$C$5:$C$18,0),MATCH(UsagePerHour!JU$4,Sales!$D$3:$ABF$3,0))/JU$2*INDEX(Usage!$D$5:$ABF$11,MATCH(UsagePerHour!$B$20,Usage!$C$5:$C$11,0),MATCH(UsagePerHour!JU$4,Usage!$D$3:$ABF$3,0)),"")</f>
        <v>40.704644788502847</v>
      </c>
      <c r="JV31" s="6">
        <f>IFERROR(INDEX(Sales!$D$5:$ABF$18,MATCH(UsagePerHour!$B31,Sales!$C$5:$C$18,0),MATCH(UsagePerHour!JV$4,Sales!$D$3:$ABF$3,0))/JV$2*INDEX(Usage!$D$5:$ABF$11,MATCH(UsagePerHour!$B$20,Usage!$C$5:$C$11,0),MATCH(UsagePerHour!JV$4,Usage!$D$3:$ABF$3,0)),"")</f>
        <v>330.14950906115524</v>
      </c>
      <c r="JW31" s="6">
        <f>IFERROR(INDEX(Sales!$D$5:$ABF$18,MATCH(UsagePerHour!$B31,Sales!$C$5:$C$18,0),MATCH(UsagePerHour!JW$4,Sales!$D$3:$ABF$3,0))/JW$2*INDEX(Usage!$D$5:$ABF$11,MATCH(UsagePerHour!$B$20,Usage!$C$5:$C$11,0),MATCH(UsagePerHour!JW$4,Usage!$D$3:$ABF$3,0)),"")</f>
        <v>25.189728653401346</v>
      </c>
      <c r="JX31" s="6">
        <f>IFERROR(INDEX(Sales!$D$5:$ABF$18,MATCH(UsagePerHour!$B31,Sales!$C$5:$C$18,0),MATCH(UsagePerHour!JX$4,Sales!$D$3:$ABF$3,0))/JX$2*INDEX(Usage!$D$5:$ABF$11,MATCH(UsagePerHour!$B$20,Usage!$C$5:$C$11,0),MATCH(UsagePerHour!JX$4,Usage!$D$3:$ABF$3,0)),"")</f>
        <v>90.26376589774425</v>
      </c>
      <c r="JY31" s="6">
        <f>IFERROR(INDEX(Sales!$D$5:$ABF$18,MATCH(UsagePerHour!$B31,Sales!$C$5:$C$18,0),MATCH(UsagePerHour!JY$4,Sales!$D$3:$ABF$3,0))/JY$2*INDEX(Usage!$D$5:$ABF$11,MATCH(UsagePerHour!$B$20,Usage!$C$5:$C$11,0),MATCH(UsagePerHour!JY$4,Usage!$D$3:$ABF$3,0)),"")</f>
        <v>23.32912758986491</v>
      </c>
      <c r="JZ31" s="6">
        <f>IFERROR(INDEX(Sales!$D$5:$ABF$18,MATCH(UsagePerHour!$B31,Sales!$C$5:$C$18,0),MATCH(UsagePerHour!JZ$4,Sales!$D$3:$ABF$3,0))/JZ$2*INDEX(Usage!$D$5:$ABF$11,MATCH(UsagePerHour!$B$20,Usage!$C$5:$C$11,0),MATCH(UsagePerHour!JZ$4,Usage!$D$3:$ABF$3,0)),"")</f>
        <v>108.34952320470445</v>
      </c>
      <c r="KA31" s="6">
        <f>IFERROR(INDEX(Sales!$D$5:$ABF$18,MATCH(UsagePerHour!$B31,Sales!$C$5:$C$18,0),MATCH(UsagePerHour!KA$4,Sales!$D$3:$ABF$3,0))/KA$2*INDEX(Usage!$D$5:$ABF$11,MATCH(UsagePerHour!$B$20,Usage!$C$5:$C$11,0),MATCH(UsagePerHour!KA$4,Usage!$D$3:$ABF$3,0)),"")</f>
        <v>26.959224948145387</v>
      </c>
      <c r="KB31" s="6">
        <f>IFERROR(INDEX(Sales!$D$5:$ABF$18,MATCH(UsagePerHour!$B31,Sales!$C$5:$C$18,0),MATCH(UsagePerHour!KB$4,Sales!$D$3:$ABF$3,0))/KB$2*INDEX(Usage!$D$5:$ABF$11,MATCH(UsagePerHour!$B$20,Usage!$C$5:$C$11,0),MATCH(UsagePerHour!KB$4,Usage!$D$3:$ABF$3,0)),"")</f>
        <v>40.310374985070716</v>
      </c>
      <c r="KC31" s="6">
        <f>IFERROR(INDEX(Sales!$D$5:$ABF$18,MATCH(UsagePerHour!$B31,Sales!$C$5:$C$18,0),MATCH(UsagePerHour!KC$4,Sales!$D$3:$ABF$3,0))/KC$2*INDEX(Usage!$D$5:$ABF$11,MATCH(UsagePerHour!$B$20,Usage!$C$5:$C$11,0),MATCH(UsagePerHour!KC$4,Usage!$D$3:$ABF$3,0)),"")</f>
        <v>311.38399110836355</v>
      </c>
      <c r="KD31" s="6">
        <f>IFERROR(INDEX(Sales!$D$5:$ABF$18,MATCH(UsagePerHour!$B31,Sales!$C$5:$C$18,0),MATCH(UsagePerHour!KD$4,Sales!$D$3:$ABF$3,0))/KD$2*INDEX(Usage!$D$5:$ABF$11,MATCH(UsagePerHour!$B$20,Usage!$C$5:$C$11,0),MATCH(UsagePerHour!KD$4,Usage!$D$3:$ABF$3,0)),"")</f>
        <v>30.293823743383477</v>
      </c>
      <c r="KE31" s="6">
        <f>IFERROR(INDEX(Sales!$D$5:$ABF$18,MATCH(UsagePerHour!$B31,Sales!$C$5:$C$18,0),MATCH(UsagePerHour!KE$4,Sales!$D$3:$ABF$3,0))/KE$2*INDEX(Usage!$D$5:$ABF$11,MATCH(UsagePerHour!$B$20,Usage!$C$5:$C$11,0),MATCH(UsagePerHour!KE$4,Usage!$D$3:$ABF$3,0)),"")</f>
        <v>28.94875630912443</v>
      </c>
      <c r="KF31" s="6">
        <f>IFERROR(INDEX(Sales!$D$5:$ABF$18,MATCH(UsagePerHour!$B31,Sales!$C$5:$C$18,0),MATCH(UsagePerHour!KF$4,Sales!$D$3:$ABF$3,0))/KF$2*INDEX(Usage!$D$5:$ABF$11,MATCH(UsagePerHour!$B$20,Usage!$C$5:$C$11,0),MATCH(UsagePerHour!KF$4,Usage!$D$3:$ABF$3,0)),"")</f>
        <v>13.719976968633473</v>
      </c>
      <c r="KG31" s="6">
        <f>IFERROR(INDEX(Sales!$D$5:$ABF$18,MATCH(UsagePerHour!$B31,Sales!$C$5:$C$18,0),MATCH(UsagePerHour!KG$4,Sales!$D$3:$ABF$3,0))/KG$2*INDEX(Usage!$D$5:$ABF$11,MATCH(UsagePerHour!$B$20,Usage!$C$5:$C$11,0),MATCH(UsagePerHour!KG$4,Usage!$D$3:$ABF$3,0)),"")</f>
        <v>67.979263274968247</v>
      </c>
      <c r="KH31" s="6">
        <f>IFERROR(INDEX(Sales!$D$5:$ABF$18,MATCH(UsagePerHour!$B31,Sales!$C$5:$C$18,0),MATCH(UsagePerHour!KH$4,Sales!$D$3:$ABF$3,0))/KH$2*INDEX(Usage!$D$5:$ABF$11,MATCH(UsagePerHour!$B$20,Usage!$C$5:$C$11,0),MATCH(UsagePerHour!KH$4,Usage!$D$3:$ABF$3,0)),"")</f>
        <v>34.797095881234547</v>
      </c>
      <c r="KI31" s="6">
        <f>IFERROR(INDEX(Sales!$D$5:$ABF$18,MATCH(UsagePerHour!$B31,Sales!$C$5:$C$18,0),MATCH(UsagePerHour!KI$4,Sales!$D$3:$ABF$3,0))/KI$2*INDEX(Usage!$D$5:$ABF$11,MATCH(UsagePerHour!$B$20,Usage!$C$5:$C$11,0),MATCH(UsagePerHour!KI$4,Usage!$D$3:$ABF$3,0)),"")</f>
        <v>60.245977049451</v>
      </c>
      <c r="KJ31" s="6">
        <f>IFERROR(INDEX(Sales!$D$5:$ABF$18,MATCH(UsagePerHour!$B31,Sales!$C$5:$C$18,0),MATCH(UsagePerHour!KJ$4,Sales!$D$3:$ABF$3,0))/KJ$2*INDEX(Usage!$D$5:$ABF$11,MATCH(UsagePerHour!$B$20,Usage!$C$5:$C$11,0),MATCH(UsagePerHour!KJ$4,Usage!$D$3:$ABF$3,0)),"")</f>
        <v>258.71125181864073</v>
      </c>
      <c r="KK31" s="6">
        <f>IFERROR(INDEX(Sales!$D$5:$ABF$18,MATCH(UsagePerHour!$B31,Sales!$C$5:$C$18,0),MATCH(UsagePerHour!KK$4,Sales!$D$3:$ABF$3,0))/KK$2*INDEX(Usage!$D$5:$ABF$11,MATCH(UsagePerHour!$B$20,Usage!$C$5:$C$11,0),MATCH(UsagePerHour!KK$4,Usage!$D$3:$ABF$3,0)),"")</f>
        <v>32.64137079048276</v>
      </c>
      <c r="KL31" s="6">
        <f>IFERROR(INDEX(Sales!$D$5:$ABF$18,MATCH(UsagePerHour!$B31,Sales!$C$5:$C$18,0),MATCH(UsagePerHour!KL$4,Sales!$D$3:$ABF$3,0))/KL$2*INDEX(Usage!$D$5:$ABF$11,MATCH(UsagePerHour!$B$20,Usage!$C$5:$C$11,0),MATCH(UsagePerHour!KL$4,Usage!$D$3:$ABF$3,0)),"")</f>
        <v>37.720900163743352</v>
      </c>
      <c r="KM31" s="6">
        <f>IFERROR(INDEX(Sales!$D$5:$ABF$18,MATCH(UsagePerHour!$B31,Sales!$C$5:$C$18,0),MATCH(UsagePerHour!KM$4,Sales!$D$3:$ABF$3,0))/KM$2*INDEX(Usage!$D$5:$ABF$11,MATCH(UsagePerHour!$B$20,Usage!$C$5:$C$11,0),MATCH(UsagePerHour!KM$4,Usage!$D$3:$ABF$3,0)),"")</f>
        <v>27.906916837818084</v>
      </c>
      <c r="KN31" s="6">
        <f>IFERROR(INDEX(Sales!$D$5:$ABF$18,MATCH(UsagePerHour!$B31,Sales!$C$5:$C$18,0),MATCH(UsagePerHour!KN$4,Sales!$D$3:$ABF$3,0))/KN$2*INDEX(Usage!$D$5:$ABF$11,MATCH(UsagePerHour!$B$20,Usage!$C$5:$C$11,0),MATCH(UsagePerHour!KN$4,Usage!$D$3:$ABF$3,0)),"")</f>
        <v>60.186808204349276</v>
      </c>
      <c r="KO31" s="6">
        <f>IFERROR(INDEX(Sales!$D$5:$ABF$18,MATCH(UsagePerHour!$B31,Sales!$C$5:$C$18,0),MATCH(UsagePerHour!KO$4,Sales!$D$3:$ABF$3,0))/KO$2*INDEX(Usage!$D$5:$ABF$11,MATCH(UsagePerHour!$B$20,Usage!$C$5:$C$11,0),MATCH(UsagePerHour!KO$4,Usage!$D$3:$ABF$3,0)),"")</f>
        <v>7.810442644982392</v>
      </c>
      <c r="KP31" s="6">
        <f>IFERROR(INDEX(Sales!$D$5:$ABF$18,MATCH(UsagePerHour!$B31,Sales!$C$5:$C$18,0),MATCH(UsagePerHour!KP$4,Sales!$D$3:$ABF$3,0))/KP$2*INDEX(Usage!$D$5:$ABF$11,MATCH(UsagePerHour!$B$20,Usage!$C$5:$C$11,0),MATCH(UsagePerHour!KP$4,Usage!$D$3:$ABF$3,0)),"")</f>
        <v>25.675327017718651</v>
      </c>
      <c r="KQ31" s="6">
        <f>IFERROR(INDEX(Sales!$D$5:$ABF$18,MATCH(UsagePerHour!$B31,Sales!$C$5:$C$18,0),MATCH(UsagePerHour!KQ$4,Sales!$D$3:$ABF$3,0))/KQ$2*INDEX(Usage!$D$5:$ABF$11,MATCH(UsagePerHour!$B$20,Usage!$C$5:$C$11,0),MATCH(UsagePerHour!KQ$4,Usage!$D$3:$ABF$3,0)),"")</f>
        <v>264.40091538603963</v>
      </c>
      <c r="KR31" s="6">
        <f>IFERROR(INDEX(Sales!$D$5:$ABF$18,MATCH(UsagePerHour!$B31,Sales!$C$5:$C$18,0),MATCH(UsagePerHour!KR$4,Sales!$D$3:$ABF$3,0))/KR$2*INDEX(Usage!$D$5:$ABF$11,MATCH(UsagePerHour!$B$20,Usage!$C$5:$C$11,0),MATCH(UsagePerHour!KR$4,Usage!$D$3:$ABF$3,0)),"")</f>
        <v>9.3772261786614024</v>
      </c>
      <c r="KS31" s="6">
        <f>IFERROR(INDEX(Sales!$D$5:$ABF$18,MATCH(UsagePerHour!$B31,Sales!$C$5:$C$18,0),MATCH(UsagePerHour!KS$4,Sales!$D$3:$ABF$3,0))/KS$2*INDEX(Usage!$D$5:$ABF$11,MATCH(UsagePerHour!$B$20,Usage!$C$5:$C$11,0),MATCH(UsagePerHour!KS$4,Usage!$D$3:$ABF$3,0)),"")</f>
        <v>17.979298121233604</v>
      </c>
      <c r="KT31" s="6">
        <f>IFERROR(INDEX(Sales!$D$5:$ABF$18,MATCH(UsagePerHour!$B31,Sales!$C$5:$C$18,0),MATCH(UsagePerHour!KT$4,Sales!$D$3:$ABF$3,0))/KT$2*INDEX(Usage!$D$5:$ABF$11,MATCH(UsagePerHour!$B$20,Usage!$C$5:$C$11,0),MATCH(UsagePerHour!KT$4,Usage!$D$3:$ABF$3,0)),"")</f>
        <v>0.72655205616475493</v>
      </c>
      <c r="KU31" s="6">
        <f>IFERROR(INDEX(Sales!$D$5:$ABF$18,MATCH(UsagePerHour!$B31,Sales!$C$5:$C$18,0),MATCH(UsagePerHour!KU$4,Sales!$D$3:$ABF$3,0))/KU$2*INDEX(Usage!$D$5:$ABF$11,MATCH(UsagePerHour!$B$20,Usage!$C$5:$C$11,0),MATCH(UsagePerHour!KU$4,Usage!$D$3:$ABF$3,0)),"")</f>
        <v>32.893340711407774</v>
      </c>
      <c r="KV31" s="6">
        <f>IFERROR(INDEX(Sales!$D$5:$ABF$18,MATCH(UsagePerHour!$B31,Sales!$C$5:$C$18,0),MATCH(UsagePerHour!KV$4,Sales!$D$3:$ABF$3,0))/KV$2*INDEX(Usage!$D$5:$ABF$11,MATCH(UsagePerHour!$B$20,Usage!$C$5:$C$11,0),MATCH(UsagePerHour!KV$4,Usage!$D$3:$ABF$3,0)),"")</f>
        <v>32.494884027593685</v>
      </c>
      <c r="KW31" s="6">
        <f>IFERROR(INDEX(Sales!$D$5:$ABF$18,MATCH(UsagePerHour!$B31,Sales!$C$5:$C$18,0),MATCH(UsagePerHour!KW$4,Sales!$D$3:$ABF$3,0))/KW$2*INDEX(Usage!$D$5:$ABF$11,MATCH(UsagePerHour!$B$20,Usage!$C$5:$C$11,0),MATCH(UsagePerHour!KW$4,Usage!$D$3:$ABF$3,0)),"")</f>
        <v>32.724914754858148</v>
      </c>
      <c r="KX31" s="6">
        <f>IFERROR(INDEX(Sales!$D$5:$ABF$18,MATCH(UsagePerHour!$B31,Sales!$C$5:$C$18,0),MATCH(UsagePerHour!KX$4,Sales!$D$3:$ABF$3,0))/KX$2*INDEX(Usage!$D$5:$ABF$11,MATCH(UsagePerHour!$B$20,Usage!$C$5:$C$11,0),MATCH(UsagePerHour!KX$4,Usage!$D$3:$ABF$3,0)),"")</f>
        <v>268.29770320174032</v>
      </c>
      <c r="KY31" s="6">
        <f>IFERROR(INDEX(Sales!$D$5:$ABF$18,MATCH(UsagePerHour!$B31,Sales!$C$5:$C$18,0),MATCH(UsagePerHour!KY$4,Sales!$D$3:$ABF$3,0))/KY$2*INDEX(Usage!$D$5:$ABF$11,MATCH(UsagePerHour!$B$20,Usage!$C$5:$C$11,0),MATCH(UsagePerHour!KY$4,Usage!$D$3:$ABF$3,0)),"")</f>
        <v>22.691386413720419</v>
      </c>
      <c r="KZ31" s="6">
        <f>IFERROR(INDEX(Sales!$D$5:$ABF$18,MATCH(UsagePerHour!$B31,Sales!$C$5:$C$18,0),MATCH(UsagePerHour!KZ$4,Sales!$D$3:$ABF$3,0))/KZ$2*INDEX(Usage!$D$5:$ABF$11,MATCH(UsagePerHour!$B$20,Usage!$C$5:$C$11,0),MATCH(UsagePerHour!KZ$4,Usage!$D$3:$ABF$3,0)),"")</f>
        <v>54.593754390895043</v>
      </c>
      <c r="LA31" s="6">
        <f>IFERROR(INDEX(Sales!$D$5:$ABF$18,MATCH(UsagePerHour!$B31,Sales!$C$5:$C$18,0),MATCH(UsagePerHour!LA$4,Sales!$D$3:$ABF$3,0))/LA$2*INDEX(Usage!$D$5:$ABF$11,MATCH(UsagePerHour!$B$20,Usage!$C$5:$C$11,0),MATCH(UsagePerHour!LA$4,Usage!$D$3:$ABF$3,0)),"")</f>
        <v>22.512926079570811</v>
      </c>
      <c r="LB31" s="6">
        <f>IFERROR(INDEX(Sales!$D$5:$ABF$18,MATCH(UsagePerHour!$B31,Sales!$C$5:$C$18,0),MATCH(UsagePerHour!LB$4,Sales!$D$3:$ABF$3,0))/LB$2*INDEX(Usage!$D$5:$ABF$11,MATCH(UsagePerHour!$B$20,Usage!$C$5:$C$11,0),MATCH(UsagePerHour!LB$4,Usage!$D$3:$ABF$3,0)),"")</f>
        <v>91.830805095090156</v>
      </c>
      <c r="LC31" s="6">
        <f>IFERROR(INDEX(Sales!$D$5:$ABF$18,MATCH(UsagePerHour!$B31,Sales!$C$5:$C$18,0),MATCH(UsagePerHour!LC$4,Sales!$D$3:$ABF$3,0))/LC$2*INDEX(Usage!$D$5:$ABF$11,MATCH(UsagePerHour!$B$20,Usage!$C$5:$C$11,0),MATCH(UsagePerHour!LC$4,Usage!$D$3:$ABF$3,0)),"")</f>
        <v>18.595763688473685</v>
      </c>
      <c r="LD31" s="6">
        <f>IFERROR(INDEX(Sales!$D$5:$ABF$18,MATCH(UsagePerHour!$B31,Sales!$C$5:$C$18,0),MATCH(UsagePerHour!LD$4,Sales!$D$3:$ABF$3,0))/LD$2*INDEX(Usage!$D$5:$ABF$11,MATCH(UsagePerHour!$B$20,Usage!$C$5:$C$11,0),MATCH(UsagePerHour!LD$4,Usage!$D$3:$ABF$3,0)),"")</f>
        <v>29.845646774518361</v>
      </c>
      <c r="LE31" s="6">
        <f>IFERROR(INDEX(Sales!$D$5:$ABF$18,MATCH(UsagePerHour!$B31,Sales!$C$5:$C$18,0),MATCH(UsagePerHour!LE$4,Sales!$D$3:$ABF$3,0))/LE$2*INDEX(Usage!$D$5:$ABF$11,MATCH(UsagePerHour!$B$20,Usage!$C$5:$C$11,0),MATCH(UsagePerHour!LE$4,Usage!$D$3:$ABF$3,0)),"")</f>
        <v>163.48238675276664</v>
      </c>
      <c r="LF31" s="6">
        <f>IFERROR(INDEX(Sales!$D$5:$ABF$18,MATCH(UsagePerHour!$B31,Sales!$C$5:$C$18,0),MATCH(UsagePerHour!LF$4,Sales!$D$3:$ABF$3,0))/LF$2*INDEX(Usage!$D$5:$ABF$11,MATCH(UsagePerHour!$B$20,Usage!$C$5:$C$11,0),MATCH(UsagePerHour!LF$4,Usage!$D$3:$ABF$3,0)),"")</f>
        <v>28.399523412137555</v>
      </c>
      <c r="LG31" s="6">
        <f>IFERROR(INDEX(Sales!$D$5:$ABF$18,MATCH(UsagePerHour!$B31,Sales!$C$5:$C$18,0),MATCH(UsagePerHour!LG$4,Sales!$D$3:$ABF$3,0))/LG$2*INDEX(Usage!$D$5:$ABF$11,MATCH(UsagePerHour!$B$20,Usage!$C$5:$C$11,0),MATCH(UsagePerHour!LG$4,Usage!$D$3:$ABF$3,0)),"")</f>
        <v>14.828880999396352</v>
      </c>
      <c r="LH31" s="6">
        <f>IFERROR(INDEX(Sales!$D$5:$ABF$18,MATCH(UsagePerHour!$B31,Sales!$C$5:$C$18,0),MATCH(UsagePerHour!LH$4,Sales!$D$3:$ABF$3,0))/LH$2*INDEX(Usage!$D$5:$ABF$11,MATCH(UsagePerHour!$B$20,Usage!$C$5:$C$11,0),MATCH(UsagePerHour!LH$4,Usage!$D$3:$ABF$3,0)),"")</f>
        <v>18.071701156088416</v>
      </c>
      <c r="LI31" s="6">
        <f>IFERROR(INDEX(Sales!$D$5:$ABF$18,MATCH(UsagePerHour!$B31,Sales!$C$5:$C$18,0),MATCH(UsagePerHour!LI$4,Sales!$D$3:$ABF$3,0))/LI$2*INDEX(Usage!$D$5:$ABF$11,MATCH(UsagePerHour!$B$20,Usage!$C$5:$C$11,0),MATCH(UsagePerHour!LI$4,Usage!$D$3:$ABF$3,0)),"")</f>
        <v>64.15799725460208</v>
      </c>
      <c r="LJ31" s="6">
        <f>IFERROR(INDEX(Sales!$D$5:$ABF$18,MATCH(UsagePerHour!$B31,Sales!$C$5:$C$18,0),MATCH(UsagePerHour!LJ$4,Sales!$D$3:$ABF$3,0))/LJ$2*INDEX(Usage!$D$5:$ABF$11,MATCH(UsagePerHour!$B$20,Usage!$C$5:$C$11,0),MATCH(UsagePerHour!LJ$4,Usage!$D$3:$ABF$3,0)),"")</f>
        <v>17.40182276307852</v>
      </c>
      <c r="LK31" s="6">
        <f>IFERROR(INDEX(Sales!$D$5:$ABF$18,MATCH(UsagePerHour!$B31,Sales!$C$5:$C$18,0),MATCH(UsagePerHour!LK$4,Sales!$D$3:$ABF$3,0))/LK$2*INDEX(Usage!$D$5:$ABF$11,MATCH(UsagePerHour!$B$20,Usage!$C$5:$C$11,0),MATCH(UsagePerHour!LK$4,Usage!$D$3:$ABF$3,0)),"")</f>
        <v>31.335003845881534</v>
      </c>
      <c r="LL31" s="6">
        <f>IFERROR(INDEX(Sales!$D$5:$ABF$18,MATCH(UsagePerHour!$B31,Sales!$C$5:$C$18,0),MATCH(UsagePerHour!LL$4,Sales!$D$3:$ABF$3,0))/LL$2*INDEX(Usage!$D$5:$ABF$11,MATCH(UsagePerHour!$B$20,Usage!$C$5:$C$11,0),MATCH(UsagePerHour!LL$4,Usage!$D$3:$ABF$3,0)),"")</f>
        <v>285.7595044857066</v>
      </c>
      <c r="LM31" s="6">
        <f>IFERROR(INDEX(Sales!$D$5:$ABF$18,MATCH(UsagePerHour!$B31,Sales!$C$5:$C$18,0),MATCH(UsagePerHour!LM$4,Sales!$D$3:$ABF$3,0))/LM$2*INDEX(Usage!$D$5:$ABF$11,MATCH(UsagePerHour!$B$20,Usage!$C$5:$C$11,0),MATCH(UsagePerHour!LM$4,Usage!$D$3:$ABF$3,0)),"")</f>
        <v>59.032808695361268</v>
      </c>
      <c r="LN31" s="6">
        <f>IFERROR(INDEX(Sales!$D$5:$ABF$18,MATCH(UsagePerHour!$B31,Sales!$C$5:$C$18,0),MATCH(UsagePerHour!LN$4,Sales!$D$3:$ABF$3,0))/LN$2*INDEX(Usage!$D$5:$ABF$11,MATCH(UsagePerHour!$B$20,Usage!$C$5:$C$11,0),MATCH(UsagePerHour!LN$4,Usage!$D$3:$ABF$3,0)),"")</f>
        <v>35.279385012575403</v>
      </c>
      <c r="LO31" s="6">
        <f>IFERROR(INDEX(Sales!$D$5:$ABF$18,MATCH(UsagePerHour!$B31,Sales!$C$5:$C$18,0),MATCH(UsagePerHour!LO$4,Sales!$D$3:$ABF$3,0))/LO$2*INDEX(Usage!$D$5:$ABF$11,MATCH(UsagePerHour!$B$20,Usage!$C$5:$C$11,0),MATCH(UsagePerHour!LO$4,Usage!$D$3:$ABF$3,0)),"")</f>
        <v>37.532490027255299</v>
      </c>
      <c r="LP31" s="6">
        <f>IFERROR(INDEX(Sales!$D$5:$ABF$18,MATCH(UsagePerHour!$B31,Sales!$C$5:$C$18,0),MATCH(UsagePerHour!LP$4,Sales!$D$3:$ABF$3,0))/LP$2*INDEX(Usage!$D$5:$ABF$11,MATCH(UsagePerHour!$B$20,Usage!$C$5:$C$11,0),MATCH(UsagePerHour!LP$4,Usage!$D$3:$ABF$3,0)),"")</f>
        <v>3.2700751168188882</v>
      </c>
      <c r="LQ31" s="6">
        <f>IFERROR(INDEX(Sales!$D$5:$ABF$18,MATCH(UsagePerHour!$B31,Sales!$C$5:$C$18,0),MATCH(UsagePerHour!LQ$4,Sales!$D$3:$ABF$3,0))/LQ$2*INDEX(Usage!$D$5:$ABF$11,MATCH(UsagePerHour!$B$20,Usage!$C$5:$C$11,0),MATCH(UsagePerHour!LQ$4,Usage!$D$3:$ABF$3,0)),"")</f>
        <v>11.479190995120582</v>
      </c>
      <c r="LR31" s="6">
        <f>IFERROR(INDEX(Sales!$D$5:$ABF$18,MATCH(UsagePerHour!$B31,Sales!$C$5:$C$18,0),MATCH(UsagePerHour!LR$4,Sales!$D$3:$ABF$3,0))/LR$2*INDEX(Usage!$D$5:$ABF$11,MATCH(UsagePerHour!$B$20,Usage!$C$5:$C$11,0),MATCH(UsagePerHour!LR$4,Usage!$D$3:$ABF$3,0)),"")</f>
        <v>26.708115183246072</v>
      </c>
      <c r="LS31" s="6">
        <f>IFERROR(INDEX(Sales!$D$5:$ABF$18,MATCH(UsagePerHour!$B31,Sales!$C$5:$C$18,0),MATCH(UsagePerHour!LS$4,Sales!$D$3:$ABF$3,0))/LS$2*INDEX(Usage!$D$5:$ABF$11,MATCH(UsagePerHour!$B$20,Usage!$C$5:$C$11,0),MATCH(UsagePerHour!LS$4,Usage!$D$3:$ABF$3,0)),"")</f>
        <v>294.95071823896251</v>
      </c>
      <c r="LT31" s="6">
        <f>IFERROR(INDEX(Sales!$D$5:$ABF$18,MATCH(UsagePerHour!$B31,Sales!$C$5:$C$18,0),MATCH(UsagePerHour!LT$4,Sales!$D$3:$ABF$3,0))/LT$2*INDEX(Usage!$D$5:$ABF$11,MATCH(UsagePerHour!$B$20,Usage!$C$5:$C$11,0),MATCH(UsagePerHour!LT$4,Usage!$D$3:$ABF$3,0)),"")</f>
        <v>28.318887492333189</v>
      </c>
      <c r="LU31" s="6">
        <f>IFERROR(INDEX(Sales!$D$5:$ABF$18,MATCH(UsagePerHour!$B31,Sales!$C$5:$C$18,0),MATCH(UsagePerHour!LU$4,Sales!$D$3:$ABF$3,0))/LU$2*INDEX(Usage!$D$5:$ABF$11,MATCH(UsagePerHour!$B$20,Usage!$C$5:$C$11,0),MATCH(UsagePerHour!LU$4,Usage!$D$3:$ABF$3,0)),"")</f>
        <v>61.192327782029324</v>
      </c>
      <c r="LV31" s="6">
        <f>IFERROR(INDEX(Sales!$D$5:$ABF$18,MATCH(UsagePerHour!$B31,Sales!$C$5:$C$18,0),MATCH(UsagePerHour!LV$4,Sales!$D$3:$ABF$3,0))/LV$2*INDEX(Usage!$D$5:$ABF$11,MATCH(UsagePerHour!$B$20,Usage!$C$5:$C$11,0),MATCH(UsagePerHour!LV$4,Usage!$D$3:$ABF$3,0)),"")</f>
        <v>11.931161676646708</v>
      </c>
      <c r="LW31" s="6">
        <f>IFERROR(INDEX(Sales!$D$5:$ABF$18,MATCH(UsagePerHour!$B31,Sales!$C$5:$C$18,0),MATCH(UsagePerHour!LW$4,Sales!$D$3:$ABF$3,0))/LW$2*INDEX(Usage!$D$5:$ABF$11,MATCH(UsagePerHour!$B$20,Usage!$C$5:$C$11,0),MATCH(UsagePerHour!LW$4,Usage!$D$3:$ABF$3,0)),"")</f>
        <v>18.079712746858171</v>
      </c>
      <c r="LX31" s="6">
        <f>IFERROR(INDEX(Sales!$D$5:$ABF$18,MATCH(UsagePerHour!$B31,Sales!$C$5:$C$18,0),MATCH(UsagePerHour!LX$4,Sales!$D$3:$ABF$3,0))/LX$2*INDEX(Usage!$D$5:$ABF$11,MATCH(UsagePerHour!$B$20,Usage!$C$5:$C$11,0),MATCH(UsagePerHour!LX$4,Usage!$D$3:$ABF$3,0)),"")</f>
        <v>19.503404988830397</v>
      </c>
      <c r="LY31" s="6">
        <f>IFERROR(INDEX(Sales!$D$5:$ABF$18,MATCH(UsagePerHour!$B31,Sales!$C$5:$C$18,0),MATCH(UsagePerHour!LY$4,Sales!$D$3:$ABF$3,0))/LY$2*INDEX(Usage!$D$5:$ABF$11,MATCH(UsagePerHour!$B$20,Usage!$C$5:$C$11,0),MATCH(UsagePerHour!LY$4,Usage!$D$3:$ABF$3,0)),"")</f>
        <v>15.707346868478918</v>
      </c>
      <c r="LZ31" s="6">
        <f>IFERROR(INDEX(Sales!$D$5:$ABF$18,MATCH(UsagePerHour!$B31,Sales!$C$5:$C$18,0),MATCH(UsagePerHour!LZ$4,Sales!$D$3:$ABF$3,0))/LZ$2*INDEX(Usage!$D$5:$ABF$11,MATCH(UsagePerHour!$B$20,Usage!$C$5:$C$11,0),MATCH(UsagePerHour!LZ$4,Usage!$D$3:$ABF$3,0)),"")</f>
        <v>325.3550980329544</v>
      </c>
      <c r="MA31" s="6">
        <f>IFERROR(INDEX(Sales!$D$5:$ABF$18,MATCH(UsagePerHour!$B31,Sales!$C$5:$C$18,0),MATCH(UsagePerHour!MA$4,Sales!$D$3:$ABF$3,0))/MA$2*INDEX(Usage!$D$5:$ABF$11,MATCH(UsagePerHour!$B$20,Usage!$C$5:$C$11,0),MATCH(UsagePerHour!MA$4,Usage!$D$3:$ABF$3,0)),"")</f>
        <v>26.031314685769402</v>
      </c>
      <c r="MB31" s="6">
        <f>IFERROR(INDEX(Sales!$D$5:$ABF$18,MATCH(UsagePerHour!$B31,Sales!$C$5:$C$18,0),MATCH(UsagePerHour!MB$4,Sales!$D$3:$ABF$3,0))/MB$2*INDEX(Usage!$D$5:$ABF$11,MATCH(UsagePerHour!$B$20,Usage!$C$5:$C$11,0),MATCH(UsagePerHour!MB$4,Usage!$D$3:$ABF$3,0)),"")</f>
        <v>29.939905728570569</v>
      </c>
      <c r="MC31" s="6">
        <f>IFERROR(INDEX(Sales!$D$5:$ABF$18,MATCH(UsagePerHour!$B31,Sales!$C$5:$C$18,0),MATCH(UsagePerHour!MC$4,Sales!$D$3:$ABF$3,0))/MC$2*INDEX(Usage!$D$5:$ABF$11,MATCH(UsagePerHour!$B$20,Usage!$C$5:$C$11,0),MATCH(UsagePerHour!MC$4,Usage!$D$3:$ABF$3,0)),"")</f>
        <v>108.50210304942166</v>
      </c>
      <c r="MD31" s="6">
        <f>IFERROR(INDEX(Sales!$D$5:$ABF$18,MATCH(UsagePerHour!$B31,Sales!$C$5:$C$18,0),MATCH(UsagePerHour!MD$4,Sales!$D$3:$ABF$3,0))/MD$2*INDEX(Usage!$D$5:$ABF$11,MATCH(UsagePerHour!$B$20,Usage!$C$5:$C$11,0),MATCH(UsagePerHour!MD$4,Usage!$D$3:$ABF$3,0)),"")</f>
        <v>77.242659709991926</v>
      </c>
      <c r="ME31" s="6">
        <f>IFERROR(INDEX(Sales!$D$5:$ABF$18,MATCH(UsagePerHour!$B31,Sales!$C$5:$C$18,0),MATCH(UsagePerHour!ME$4,Sales!$D$3:$ABF$3,0))/ME$2*INDEX(Usage!$D$5:$ABF$11,MATCH(UsagePerHour!$B$20,Usage!$C$5:$C$11,0),MATCH(UsagePerHour!ME$4,Usage!$D$3:$ABF$3,0)),"")</f>
        <v>42.979520590589701</v>
      </c>
      <c r="MF31" s="6">
        <f>IFERROR(INDEX(Sales!$D$5:$ABF$18,MATCH(UsagePerHour!$B31,Sales!$C$5:$C$18,0),MATCH(UsagePerHour!MF$4,Sales!$D$3:$ABF$3,0))/MF$2*INDEX(Usage!$D$5:$ABF$11,MATCH(UsagePerHour!$B$20,Usage!$C$5:$C$11,0),MATCH(UsagePerHour!MF$4,Usage!$D$3:$ABF$3,0)),"")</f>
        <v>26.98451231094699</v>
      </c>
      <c r="MG31" s="6">
        <f>IFERROR(INDEX(Sales!$D$5:$ABF$18,MATCH(UsagePerHour!$B31,Sales!$C$5:$C$18,0),MATCH(UsagePerHour!MG$4,Sales!$D$3:$ABF$3,0))/MG$2*INDEX(Usage!$D$5:$ABF$11,MATCH(UsagePerHour!$B$20,Usage!$C$5:$C$11,0),MATCH(UsagePerHour!MG$4,Usage!$D$3:$ABF$3,0)),"")</f>
        <v>210.59451708140026</v>
      </c>
      <c r="MH31" s="6">
        <f>IFERROR(INDEX(Sales!$D$5:$ABF$18,MATCH(UsagePerHour!$B31,Sales!$C$5:$C$18,0),MATCH(UsagePerHour!MH$4,Sales!$D$3:$ABF$3,0))/MH$2*INDEX(Usage!$D$5:$ABF$11,MATCH(UsagePerHour!$B$20,Usage!$C$5:$C$11,0),MATCH(UsagePerHour!MH$4,Usage!$D$3:$ABF$3,0)),"")</f>
        <v>53.071984828438993</v>
      </c>
      <c r="MI31" s="6">
        <f>IFERROR(INDEX(Sales!$D$5:$ABF$18,MATCH(UsagePerHour!$B31,Sales!$C$5:$C$18,0),MATCH(UsagePerHour!MI$4,Sales!$D$3:$ABF$3,0))/MI$2*INDEX(Usage!$D$5:$ABF$11,MATCH(UsagePerHour!$B$20,Usage!$C$5:$C$11,0),MATCH(UsagePerHour!MI$4,Usage!$D$3:$ABF$3,0)),"")</f>
        <v>39.713749020533896</v>
      </c>
      <c r="MJ31" s="6">
        <f>IFERROR(INDEX(Sales!$D$5:$ABF$18,MATCH(UsagePerHour!$B31,Sales!$C$5:$C$18,0),MATCH(UsagePerHour!MJ$4,Sales!$D$3:$ABF$3,0))/MJ$2*INDEX(Usage!$D$5:$ABF$11,MATCH(UsagePerHour!$B$20,Usage!$C$5:$C$11,0),MATCH(UsagePerHour!MJ$4,Usage!$D$3:$ABF$3,0)),"")</f>
        <v>18.438625060516703</v>
      </c>
      <c r="MK31" s="6">
        <f>IFERROR(INDEX(Sales!$D$5:$ABF$18,MATCH(UsagePerHour!$B31,Sales!$C$5:$C$18,0),MATCH(UsagePerHour!MK$4,Sales!$D$3:$ABF$3,0))/MK$2*INDEX(Usage!$D$5:$ABF$11,MATCH(UsagePerHour!$B$20,Usage!$C$5:$C$11,0),MATCH(UsagePerHour!MK$4,Usage!$D$3:$ABF$3,0)),"")</f>
        <v>46.257480521363753</v>
      </c>
      <c r="ML31" s="6">
        <f>IFERROR(INDEX(Sales!$D$5:$ABF$18,MATCH(UsagePerHour!$B31,Sales!$C$5:$C$18,0),MATCH(UsagePerHour!ML$4,Sales!$D$3:$ABF$3,0))/ML$2*INDEX(Usage!$D$5:$ABF$11,MATCH(UsagePerHour!$B$20,Usage!$C$5:$C$11,0),MATCH(UsagePerHour!ML$4,Usage!$D$3:$ABF$3,0)),"")</f>
        <v>23.516876055290044</v>
      </c>
      <c r="MM31" s="6">
        <f>IFERROR(INDEX(Sales!$D$5:$ABF$18,MATCH(UsagePerHour!$B31,Sales!$C$5:$C$18,0),MATCH(UsagePerHour!MM$4,Sales!$D$3:$ABF$3,0))/MM$2*INDEX(Usage!$D$5:$ABF$11,MATCH(UsagePerHour!$B$20,Usage!$C$5:$C$11,0),MATCH(UsagePerHour!MM$4,Usage!$D$3:$ABF$3,0)),"")</f>
        <v>45.954055321143926</v>
      </c>
      <c r="MN31" s="6">
        <f>IFERROR(INDEX(Sales!$D$5:$ABF$18,MATCH(UsagePerHour!$B31,Sales!$C$5:$C$18,0),MATCH(UsagePerHour!MN$4,Sales!$D$3:$ABF$3,0))/MN$2*INDEX(Usage!$D$5:$ABF$11,MATCH(UsagePerHour!$B$20,Usage!$C$5:$C$11,0),MATCH(UsagePerHour!MN$4,Usage!$D$3:$ABF$3,0)),"")</f>
        <v>1345.479060083813</v>
      </c>
      <c r="MO31" s="6">
        <f>IFERROR(INDEX(Sales!$D$5:$ABF$18,MATCH(UsagePerHour!$B31,Sales!$C$5:$C$18,0),MATCH(UsagePerHour!MO$4,Sales!$D$3:$ABF$3,0))/MO$2*INDEX(Usage!$D$5:$ABF$11,MATCH(UsagePerHour!$B$20,Usage!$C$5:$C$11,0),MATCH(UsagePerHour!MO$4,Usage!$D$3:$ABF$3,0)),"")</f>
        <v>28.318887492333189</v>
      </c>
      <c r="MP31" s="6">
        <f>IFERROR(INDEX(Sales!$D$5:$ABF$18,MATCH(UsagePerHour!$B31,Sales!$C$5:$C$18,0),MATCH(UsagePerHour!MP$4,Sales!$D$3:$ABF$3,0))/MP$2*INDEX(Usage!$D$5:$ABF$11,MATCH(UsagePerHour!$B$20,Usage!$C$5:$C$11,0),MATCH(UsagePerHour!MP$4,Usage!$D$3:$ABF$3,0)),"")</f>
        <v>61.192327782029324</v>
      </c>
      <c r="MQ31" s="6">
        <f>IFERROR(INDEX(Sales!$D$5:$ABF$18,MATCH(UsagePerHour!$B31,Sales!$C$5:$C$18,0),MATCH(UsagePerHour!MQ$4,Sales!$D$3:$ABF$3,0))/MQ$2*INDEX(Usage!$D$5:$ABF$11,MATCH(UsagePerHour!$B$20,Usage!$C$5:$C$11,0),MATCH(UsagePerHour!MQ$4,Usage!$D$3:$ABF$3,0)),"")</f>
        <v>11.931161676646708</v>
      </c>
      <c r="MR31" s="6">
        <f>IFERROR(INDEX(Sales!$D$5:$ABF$18,MATCH(UsagePerHour!$B31,Sales!$C$5:$C$18,0),MATCH(UsagePerHour!MR$4,Sales!$D$3:$ABF$3,0))/MR$2*INDEX(Usage!$D$5:$ABF$11,MATCH(UsagePerHour!$B$20,Usage!$C$5:$C$11,0),MATCH(UsagePerHour!MR$4,Usage!$D$3:$ABF$3,0)),"")</f>
        <v>18.079712746858171</v>
      </c>
      <c r="MS31" s="6">
        <f>IFERROR(INDEX(Sales!$D$5:$ABF$18,MATCH(UsagePerHour!$B31,Sales!$C$5:$C$18,0),MATCH(UsagePerHour!MS$4,Sales!$D$3:$ABF$3,0))/MS$2*INDEX(Usage!$D$5:$ABF$11,MATCH(UsagePerHour!$B$20,Usage!$C$5:$C$11,0),MATCH(UsagePerHour!MS$4,Usage!$D$3:$ABF$3,0)),"")</f>
        <v>42.330257634324326</v>
      </c>
      <c r="MT31" s="6">
        <f>IFERROR(INDEX(Sales!$D$5:$ABF$18,MATCH(UsagePerHour!$B31,Sales!$C$5:$C$18,0),MATCH(UsagePerHour!MT$4,Sales!$D$3:$ABF$3,0))/MT$2*INDEX(Usage!$D$5:$ABF$11,MATCH(UsagePerHour!$B$20,Usage!$C$5:$C$11,0),MATCH(UsagePerHour!MT$4,Usage!$D$3:$ABF$3,0)),"")</f>
        <v>21.324448172727521</v>
      </c>
      <c r="MU31" s="6">
        <f>IFERROR(INDEX(Sales!$D$5:$ABF$18,MATCH(UsagePerHour!$B31,Sales!$C$5:$C$18,0),MATCH(UsagePerHour!MU$4,Sales!$D$3:$ABF$3,0))/MU$2*INDEX(Usage!$D$5:$ABF$11,MATCH(UsagePerHour!$B$20,Usage!$C$5:$C$11,0),MATCH(UsagePerHour!MU$4,Usage!$D$3:$ABF$3,0)),"")</f>
        <v>163.91520739125687</v>
      </c>
      <c r="MV31" s="6">
        <f>IFERROR(INDEX(Sales!$D$5:$ABF$18,MATCH(UsagePerHour!$B31,Sales!$C$5:$C$18,0),MATCH(UsagePerHour!MV$4,Sales!$D$3:$ABF$3,0))/MV$2*INDEX(Usage!$D$5:$ABF$11,MATCH(UsagePerHour!$B$20,Usage!$C$5:$C$11,0),MATCH(UsagePerHour!MV$4,Usage!$D$3:$ABF$3,0)),"")</f>
        <v>41.056493387215284</v>
      </c>
      <c r="MW31" s="6">
        <f>IFERROR(INDEX(Sales!$D$5:$ABF$18,MATCH(UsagePerHour!$B31,Sales!$C$5:$C$18,0),MATCH(UsagePerHour!MW$4,Sales!$D$3:$ABF$3,0))/MW$2*INDEX(Usage!$D$5:$ABF$11,MATCH(UsagePerHour!$B$20,Usage!$C$5:$C$11,0),MATCH(UsagePerHour!MW$4,Usage!$D$3:$ABF$3,0)),"")</f>
        <v>22.644447967028611</v>
      </c>
      <c r="MX31" s="6">
        <f>IFERROR(INDEX(Sales!$D$5:$ABF$18,MATCH(UsagePerHour!$B31,Sales!$C$5:$C$18,0),MATCH(UsagePerHour!MX$4,Sales!$D$3:$ABF$3,0))/MX$2*INDEX(Usage!$D$5:$ABF$11,MATCH(UsagePerHour!$B$20,Usage!$C$5:$C$11,0),MATCH(UsagePerHour!MX$4,Usage!$D$3:$ABF$3,0)),"")</f>
        <v>22.382748826870831</v>
      </c>
      <c r="MY31" s="6">
        <f>IFERROR(INDEX(Sales!$D$5:$ABF$18,MATCH(UsagePerHour!$B31,Sales!$C$5:$C$18,0),MATCH(UsagePerHour!MY$4,Sales!$D$3:$ABF$3,0))/MY$2*INDEX(Usage!$D$5:$ABF$11,MATCH(UsagePerHour!$B$20,Usage!$C$5:$C$11,0),MATCH(UsagePerHour!MY$4,Usage!$D$3:$ABF$3,0)),"")</f>
        <v>96.945080631975429</v>
      </c>
      <c r="MZ31" s="6">
        <f>IFERROR(INDEX(Sales!$D$5:$ABF$18,MATCH(UsagePerHour!$B31,Sales!$C$5:$C$18,0),MATCH(UsagePerHour!MZ$4,Sales!$D$3:$ABF$3,0))/MZ$2*INDEX(Usage!$D$5:$ABF$11,MATCH(UsagePerHour!$B$20,Usage!$C$5:$C$11,0),MATCH(UsagePerHour!MZ$4,Usage!$D$3:$ABF$3,0)),"")</f>
        <v>46.87637212250425</v>
      </c>
      <c r="NA31" s="6">
        <f>IFERROR(INDEX(Sales!$D$5:$ABF$18,MATCH(UsagePerHour!$B31,Sales!$C$5:$C$18,0),MATCH(UsagePerHour!NA$4,Sales!$D$3:$ABF$3,0))/NA$2*INDEX(Usage!$D$5:$ABF$11,MATCH(UsagePerHour!$B$20,Usage!$C$5:$C$11,0),MATCH(UsagePerHour!NA$4,Usage!$D$3:$ABF$3,0)),"")</f>
        <v>17.849556803620409</v>
      </c>
      <c r="NB31" s="6">
        <f>IFERROR(INDEX(Sales!$D$5:$ABF$18,MATCH(UsagePerHour!$B31,Sales!$C$5:$C$18,0),MATCH(UsagePerHour!NB$4,Sales!$D$3:$ABF$3,0))/NB$2*INDEX(Usage!$D$5:$ABF$11,MATCH(UsagePerHour!$B$20,Usage!$C$5:$C$11,0),MATCH(UsagePerHour!NB$4,Usage!$D$3:$ABF$3,0)),"")</f>
        <v>265.62512308759869</v>
      </c>
      <c r="NC31" s="6">
        <f>IFERROR(INDEX(Sales!$D$5:$ABF$18,MATCH(UsagePerHour!$B31,Sales!$C$5:$C$18,0),MATCH(UsagePerHour!NC$4,Sales!$D$3:$ABF$3,0))/NC$2*INDEX(Usage!$D$5:$ABF$11,MATCH(UsagePerHour!$B$20,Usage!$C$5:$C$11,0),MATCH(UsagePerHour!NC$4,Usage!$D$3:$ABF$3,0)),"")</f>
        <v>14.764000330879313</v>
      </c>
      <c r="ND31" s="6">
        <f>IFERROR(INDEX(Sales!$D$5:$ABF$18,MATCH(UsagePerHour!$B31,Sales!$C$5:$C$18,0),MATCH(UsagePerHour!ND$4,Sales!$D$3:$ABF$3,0))/ND$2*INDEX(Usage!$D$5:$ABF$11,MATCH(UsagePerHour!$B$20,Usage!$C$5:$C$11,0),MATCH(UsagePerHour!ND$4,Usage!$D$3:$ABF$3,0)),"")</f>
        <v>27.083421538903146</v>
      </c>
      <c r="NE31" s="6">
        <f>IFERROR(INDEX(Sales!$D$5:$ABF$18,MATCH(UsagePerHour!$B31,Sales!$C$5:$C$18,0),MATCH(UsagePerHour!NE$4,Sales!$D$3:$ABF$3,0))/NE$2*INDEX(Usage!$D$5:$ABF$11,MATCH(UsagePerHour!$B$20,Usage!$C$5:$C$11,0),MATCH(UsagePerHour!NE$4,Usage!$D$3:$ABF$3,0)),"")</f>
        <v>27.816453294453652</v>
      </c>
      <c r="NF31" s="6">
        <f>IFERROR(INDEX(Sales!$D$5:$ABF$18,MATCH(UsagePerHour!$B31,Sales!$C$5:$C$18,0),MATCH(UsagePerHour!NF$4,Sales!$D$3:$ABF$3,0))/NF$2*INDEX(Usage!$D$5:$ABF$11,MATCH(UsagePerHour!$B$20,Usage!$C$5:$C$11,0),MATCH(UsagePerHour!NF$4,Usage!$D$3:$ABF$3,0)),"")</f>
        <v>34.906223167954607</v>
      </c>
      <c r="NG31" s="6">
        <f>IFERROR(INDEX(Sales!$D$5:$ABF$18,MATCH(UsagePerHour!$B31,Sales!$C$5:$C$18,0),MATCH(UsagePerHour!NG$4,Sales!$D$3:$ABF$3,0))/NG$2*INDEX(Usage!$D$5:$ABF$11,MATCH(UsagePerHour!$B$20,Usage!$C$5:$C$11,0),MATCH(UsagePerHour!NG$4,Usage!$D$3:$ABF$3,0)),"")</f>
        <v>62.517553332463081</v>
      </c>
      <c r="NH31" s="6">
        <f>IFERROR(INDEX(Sales!$D$5:$ABF$18,MATCH(UsagePerHour!$B31,Sales!$C$5:$C$18,0),MATCH(UsagePerHour!NH$4,Sales!$D$3:$ABF$3,0))/NH$2*INDEX(Usage!$D$5:$ABF$11,MATCH(UsagePerHour!$B$20,Usage!$C$5:$C$11,0),MATCH(UsagePerHour!NH$4,Usage!$D$3:$ABF$3,0)),"")</f>
        <v>26.181694339605038</v>
      </c>
      <c r="NI31" s="6">
        <f>IFERROR(INDEX(Sales!$D$5:$ABF$18,MATCH(UsagePerHour!$B31,Sales!$C$5:$C$18,0),MATCH(UsagePerHour!NI$4,Sales!$D$3:$ABF$3,0))/NI$2*INDEX(Usage!$D$5:$ABF$11,MATCH(UsagePerHour!$B$20,Usage!$C$5:$C$11,0),MATCH(UsagePerHour!NI$4,Usage!$D$3:$ABF$3,0)),"")</f>
        <v>337.72202649836817</v>
      </c>
      <c r="NJ31" s="6">
        <f>IFERROR(INDEX(Sales!$D$5:$ABF$18,MATCH(UsagePerHour!$B31,Sales!$C$5:$C$18,0),MATCH(UsagePerHour!NJ$4,Sales!$D$3:$ABF$3,0))/NJ$2*INDEX(Usage!$D$5:$ABF$11,MATCH(UsagePerHour!$B$20,Usage!$C$5:$C$11,0),MATCH(UsagePerHour!NJ$4,Usage!$D$3:$ABF$3,0)),"")</f>
        <v>13.537059993077412</v>
      </c>
      <c r="NK31" s="6">
        <f>IFERROR(INDEX(Sales!$D$5:$ABF$18,MATCH(UsagePerHour!$B31,Sales!$C$5:$C$18,0),MATCH(UsagePerHour!NK$4,Sales!$D$3:$ABF$3,0))/NK$2*INDEX(Usage!$D$5:$ABF$11,MATCH(UsagePerHour!$B$20,Usage!$C$5:$C$11,0),MATCH(UsagePerHour!NK$4,Usage!$D$3:$ABF$3,0)),"")</f>
        <v>32.61950643180267</v>
      </c>
      <c r="NL31" s="6">
        <f>IFERROR(INDEX(Sales!$D$5:$ABF$18,MATCH(UsagePerHour!$B31,Sales!$C$5:$C$18,0),MATCH(UsagePerHour!NL$4,Sales!$D$3:$ABF$3,0))/NL$2*INDEX(Usage!$D$5:$ABF$11,MATCH(UsagePerHour!$B$20,Usage!$C$5:$C$11,0),MATCH(UsagePerHour!NL$4,Usage!$D$3:$ABF$3,0)),"")</f>
        <v>15.521865000761846</v>
      </c>
      <c r="NM31" s="6">
        <f>IFERROR(INDEX(Sales!$D$5:$ABF$18,MATCH(UsagePerHour!$B31,Sales!$C$5:$C$18,0),MATCH(UsagePerHour!NM$4,Sales!$D$3:$ABF$3,0))/NM$2*INDEX(Usage!$D$5:$ABF$11,MATCH(UsagePerHour!$B$20,Usage!$C$5:$C$11,0),MATCH(UsagePerHour!NM$4,Usage!$D$3:$ABF$3,0)),"")</f>
        <v>29.721160687061694</v>
      </c>
      <c r="NN31" s="6">
        <f>IFERROR(INDEX(Sales!$D$5:$ABF$18,MATCH(UsagePerHour!$B31,Sales!$C$5:$C$18,0),MATCH(UsagePerHour!NN$4,Sales!$D$3:$ABF$3,0))/NN$2*INDEX(Usage!$D$5:$ABF$11,MATCH(UsagePerHour!$B$20,Usage!$C$5:$C$11,0),MATCH(UsagePerHour!NN$4,Usage!$D$3:$ABF$3,0)),"")</f>
        <v>28.927343348674349</v>
      </c>
      <c r="NO31" s="6">
        <f>IFERROR(INDEX(Sales!$D$5:$ABF$18,MATCH(UsagePerHour!$B31,Sales!$C$5:$C$18,0),MATCH(UsagePerHour!NO$4,Sales!$D$3:$ABF$3,0))/NO$2*INDEX(Usage!$D$5:$ABF$11,MATCH(UsagePerHour!$B$20,Usage!$C$5:$C$11,0),MATCH(UsagePerHour!NO$4,Usage!$D$3:$ABF$3,0)),"")</f>
        <v>12.610916297867671</v>
      </c>
      <c r="NP31" s="6">
        <f>IFERROR(INDEX(Sales!$D$5:$ABF$18,MATCH(UsagePerHour!$B31,Sales!$C$5:$C$18,0),MATCH(UsagePerHour!NP$4,Sales!$D$3:$ABF$3,0))/NP$2*INDEX(Usage!$D$5:$ABF$11,MATCH(UsagePerHour!$B$20,Usage!$C$5:$C$11,0),MATCH(UsagePerHour!NP$4,Usage!$D$3:$ABF$3,0)),"")</f>
        <v>289.42851809036927</v>
      </c>
      <c r="NQ31" s="6">
        <f>IFERROR(INDEX(Sales!$D$5:$ABF$18,MATCH(UsagePerHour!$B31,Sales!$C$5:$C$18,0),MATCH(UsagePerHour!NQ$4,Sales!$D$3:$ABF$3,0))/NQ$2*INDEX(Usage!$D$5:$ABF$11,MATCH(UsagePerHour!$B$20,Usage!$C$5:$C$11,0),MATCH(UsagePerHour!NQ$4,Usage!$D$3:$ABF$3,0)),"")</f>
        <v>15.913546893091469</v>
      </c>
      <c r="NR31" s="6">
        <f>IFERROR(INDEX(Sales!$D$5:$ABF$18,MATCH(UsagePerHour!$B31,Sales!$C$5:$C$18,0),MATCH(UsagePerHour!NR$4,Sales!$D$3:$ABF$3,0))/NR$2*INDEX(Usage!$D$5:$ABF$11,MATCH(UsagePerHour!$B$20,Usage!$C$5:$C$11,0),MATCH(UsagePerHour!NR$4,Usage!$D$3:$ABF$3,0)),"")</f>
        <v>53.10451724358564</v>
      </c>
      <c r="NS31" s="6">
        <f>IFERROR(INDEX(Sales!$D$5:$ABF$18,MATCH(UsagePerHour!$B31,Sales!$C$5:$C$18,0),MATCH(UsagePerHour!NS$4,Sales!$D$3:$ABF$3,0))/NS$2*INDEX(Usage!$D$5:$ABF$11,MATCH(UsagePerHour!$B$20,Usage!$C$5:$C$11,0),MATCH(UsagePerHour!NS$4,Usage!$D$3:$ABF$3,0)),"")</f>
        <v>4.4629485111770117</v>
      </c>
      <c r="NT31" s="6">
        <f>IFERROR(INDEX(Sales!$D$5:$ABF$18,MATCH(UsagePerHour!$B31,Sales!$C$5:$C$18,0),MATCH(UsagePerHour!NT$4,Sales!$D$3:$ABF$3,0))/NT$2*INDEX(Usage!$D$5:$ABF$11,MATCH(UsagePerHour!$B$20,Usage!$C$5:$C$11,0),MATCH(UsagePerHour!NT$4,Usage!$D$3:$ABF$3,0)),"")</f>
        <v>51.329929408988718</v>
      </c>
      <c r="NU31" s="6">
        <f>IFERROR(INDEX(Sales!$D$5:$ABF$18,MATCH(UsagePerHour!$B31,Sales!$C$5:$C$18,0),MATCH(UsagePerHour!NU$4,Sales!$D$3:$ABF$3,0))/NU$2*INDEX(Usage!$D$5:$ABF$11,MATCH(UsagePerHour!$B$20,Usage!$C$5:$C$11,0),MATCH(UsagePerHour!NU$4,Usage!$D$3:$ABF$3,0)),"")</f>
        <v>34.780174627632249</v>
      </c>
      <c r="NV31" s="6">
        <f>IFERROR(INDEX(Sales!$D$5:$ABF$18,MATCH(UsagePerHour!$B31,Sales!$C$5:$C$18,0),MATCH(UsagePerHour!NV$4,Sales!$D$3:$ABF$3,0))/NV$2*INDEX(Usage!$D$5:$ABF$11,MATCH(UsagePerHour!$B$20,Usage!$C$5:$C$11,0),MATCH(UsagePerHour!NV$4,Usage!$D$3:$ABF$3,0)),"")</f>
        <v>31.951096803174362</v>
      </c>
      <c r="NW31" s="6">
        <f>IFERROR(INDEX(Sales!$D$5:$ABF$18,MATCH(UsagePerHour!$B31,Sales!$C$5:$C$18,0),MATCH(UsagePerHour!NW$4,Sales!$D$3:$ABF$3,0))/NW$2*INDEX(Usage!$D$5:$ABF$11,MATCH(UsagePerHour!$B$20,Usage!$C$5:$C$11,0),MATCH(UsagePerHour!NW$4,Usage!$D$3:$ABF$3,0)),"")</f>
        <v>290.24518317694987</v>
      </c>
      <c r="NX31" s="6">
        <f>IFERROR(INDEX(Sales!$D$5:$ABF$18,MATCH(UsagePerHour!$B31,Sales!$C$5:$C$18,0),MATCH(UsagePerHour!NX$4,Sales!$D$3:$ABF$3,0))/NX$2*INDEX(Usage!$D$5:$ABF$11,MATCH(UsagePerHour!$B$20,Usage!$C$5:$C$11,0),MATCH(UsagePerHour!NX$4,Usage!$D$3:$ABF$3,0)),"")</f>
        <v>25.326022521767769</v>
      </c>
      <c r="NY31" s="6">
        <f>IFERROR(INDEX(Sales!$D$5:$ABF$18,MATCH(UsagePerHour!$B31,Sales!$C$5:$C$18,0),MATCH(UsagePerHour!NY$4,Sales!$D$3:$ABF$3,0))/NY$2*INDEX(Usage!$D$5:$ABF$11,MATCH(UsagePerHour!$B$20,Usage!$C$5:$C$11,0),MATCH(UsagePerHour!NY$4,Usage!$D$3:$ABF$3,0)),"")</f>
        <v>36.71102354447838</v>
      </c>
      <c r="NZ31" s="6">
        <f>IFERROR(INDEX(Sales!$D$5:$ABF$18,MATCH(UsagePerHour!$B31,Sales!$C$5:$C$18,0),MATCH(UsagePerHour!NZ$4,Sales!$D$3:$ABF$3,0))/NZ$2*INDEX(Usage!$D$5:$ABF$11,MATCH(UsagePerHour!$B$20,Usage!$C$5:$C$11,0),MATCH(UsagePerHour!NZ$4,Usage!$D$3:$ABF$3,0)),"")</f>
        <v>35.738078522912751</v>
      </c>
      <c r="OA31" s="6">
        <f>IFERROR(INDEX(Sales!$D$5:$ABF$18,MATCH(UsagePerHour!$B31,Sales!$C$5:$C$18,0),MATCH(UsagePerHour!OA$4,Sales!$D$3:$ABF$3,0))/OA$2*INDEX(Usage!$D$5:$ABF$11,MATCH(UsagePerHour!$B$20,Usage!$C$5:$C$11,0),MATCH(UsagePerHour!OA$4,Usage!$D$3:$ABF$3,0)),"")</f>
        <v>101.47402294137078</v>
      </c>
      <c r="OB31" s="6">
        <f>IFERROR(INDEX(Sales!$D$5:$ABF$18,MATCH(UsagePerHour!$B31,Sales!$C$5:$C$18,0),MATCH(UsagePerHour!OB$4,Sales!$D$3:$ABF$3,0))/OB$2*INDEX(Usage!$D$5:$ABF$11,MATCH(UsagePerHour!$B$20,Usage!$C$5:$C$11,0),MATCH(UsagePerHour!OB$4,Usage!$D$3:$ABF$3,0)),"")</f>
        <v>39.727788555242853</v>
      </c>
      <c r="OC31" s="6">
        <f>IFERROR(INDEX(Sales!$D$5:$ABF$18,MATCH(UsagePerHour!$B31,Sales!$C$5:$C$18,0),MATCH(UsagePerHour!OC$4,Sales!$D$3:$ABF$3,0))/OC$2*INDEX(Usage!$D$5:$ABF$11,MATCH(UsagePerHour!$B$20,Usage!$C$5:$C$11,0),MATCH(UsagePerHour!OC$4,Usage!$D$3:$ABF$3,0)),"")</f>
        <v>48.367122675869595</v>
      </c>
      <c r="OD31" s="6">
        <f>IFERROR(INDEX(Sales!$D$5:$ABF$18,MATCH(UsagePerHour!$B31,Sales!$C$5:$C$18,0),MATCH(UsagePerHour!OD$4,Sales!$D$3:$ABF$3,0))/OD$2*INDEX(Usage!$D$5:$ABF$11,MATCH(UsagePerHour!$B$20,Usage!$C$5:$C$11,0),MATCH(UsagePerHour!OD$4,Usage!$D$3:$ABF$3,0)),"")</f>
        <v>280.41155426665813</v>
      </c>
      <c r="OE31" s="6">
        <f>IFERROR(INDEX(Sales!$D$5:$ABF$18,MATCH(UsagePerHour!$B31,Sales!$C$5:$C$18,0),MATCH(UsagePerHour!OE$4,Sales!$D$3:$ABF$3,0))/OE$2*INDEX(Usage!$D$5:$ABF$11,MATCH(UsagePerHour!$B$20,Usage!$C$5:$C$11,0),MATCH(UsagePerHour!OE$4,Usage!$D$3:$ABF$3,0)),"")</f>
        <v>39.838428956488251</v>
      </c>
      <c r="OF31" s="6">
        <f>IFERROR(INDEX(Sales!$D$5:$ABF$18,MATCH(UsagePerHour!$B31,Sales!$C$5:$C$18,0),MATCH(UsagePerHour!OF$4,Sales!$D$3:$ABF$3,0))/OF$2*INDEX(Usage!$D$5:$ABF$11,MATCH(UsagePerHour!$B$20,Usage!$C$5:$C$11,0),MATCH(UsagePerHour!OF$4,Usage!$D$3:$ABF$3,0)),"")</f>
        <v>33.424306690621243</v>
      </c>
      <c r="OG31" s="6">
        <f>IFERROR(INDEX(Sales!$D$5:$ABF$18,MATCH(UsagePerHour!$B31,Sales!$C$5:$C$18,0),MATCH(UsagePerHour!OG$4,Sales!$D$3:$ABF$3,0))/OG$2*INDEX(Usage!$D$5:$ABF$11,MATCH(UsagePerHour!$B$20,Usage!$C$5:$C$11,0),MATCH(UsagePerHour!OG$4,Usage!$D$3:$ABF$3,0)),"")</f>
        <v>43.396854112824172</v>
      </c>
      <c r="OH31" s="6">
        <f>IFERROR(INDEX(Sales!$D$5:$ABF$18,MATCH(UsagePerHour!$B31,Sales!$C$5:$C$18,0),MATCH(UsagePerHour!OH$4,Sales!$D$3:$ABF$3,0))/OH$2*INDEX(Usage!$D$5:$ABF$11,MATCH(UsagePerHour!$B$20,Usage!$C$5:$C$11,0),MATCH(UsagePerHour!OH$4,Usage!$D$3:$ABF$3,0)),"")</f>
        <v>69.240063260310123</v>
      </c>
      <c r="OI31" s="6">
        <f>IFERROR(INDEX(Sales!$D$5:$ABF$18,MATCH(UsagePerHour!$B31,Sales!$C$5:$C$18,0),MATCH(UsagePerHour!OI$4,Sales!$D$3:$ABF$3,0))/OI$2*INDEX(Usage!$D$5:$ABF$11,MATCH(UsagePerHour!$B$20,Usage!$C$5:$C$11,0),MATCH(UsagePerHour!OI$4,Usage!$D$3:$ABF$3,0)),"")</f>
        <v>20.742567224811502</v>
      </c>
      <c r="OJ31" s="6">
        <f>IFERROR(INDEX(Sales!$D$5:$ABF$18,MATCH(UsagePerHour!$B31,Sales!$C$5:$C$18,0),MATCH(UsagePerHour!OJ$4,Sales!$D$3:$ABF$3,0))/OJ$2*INDEX(Usage!$D$5:$ABF$11,MATCH(UsagePerHour!$B$20,Usage!$C$5:$C$11,0),MATCH(UsagePerHour!OJ$4,Usage!$D$3:$ABF$3,0)),"")</f>
        <v>14.041413410872636</v>
      </c>
      <c r="OK31" s="6">
        <f>IFERROR(INDEX(Sales!$D$5:$ABF$18,MATCH(UsagePerHour!$B31,Sales!$C$5:$C$18,0),MATCH(UsagePerHour!OK$4,Sales!$D$3:$ABF$3,0))/OK$2*INDEX(Usage!$D$5:$ABF$11,MATCH(UsagePerHour!$B$20,Usage!$C$5:$C$11,0),MATCH(UsagePerHour!OK$4,Usage!$D$3:$ABF$3,0)),"")</f>
        <v>213.55923058268459</v>
      </c>
      <c r="OL31" s="6">
        <f>IFERROR(INDEX(Sales!$D$5:$ABF$18,MATCH(UsagePerHour!$B31,Sales!$C$5:$C$18,0),MATCH(UsagePerHour!OL$4,Sales!$D$3:$ABF$3,0))/OL$2*INDEX(Usage!$D$5:$ABF$11,MATCH(UsagePerHour!$B$20,Usage!$C$5:$C$11,0),MATCH(UsagePerHour!OL$4,Usage!$D$3:$ABF$3,0)),"")</f>
        <v>16.823867459124372</v>
      </c>
      <c r="OM31" s="6">
        <f>IFERROR(INDEX(Sales!$D$5:$ABF$18,MATCH(UsagePerHour!$B31,Sales!$C$5:$C$18,0),MATCH(UsagePerHour!OM$4,Sales!$D$3:$ABF$3,0))/OM$2*INDEX(Usage!$D$5:$ABF$11,MATCH(UsagePerHour!$B$20,Usage!$C$5:$C$11,0),MATCH(UsagePerHour!OM$4,Usage!$D$3:$ABF$3,0)),"")</f>
        <v>30.198293917312714</v>
      </c>
      <c r="ON31" s="6">
        <f>IFERROR(INDEX(Sales!$D$5:$ABF$18,MATCH(UsagePerHour!$B31,Sales!$C$5:$C$18,0),MATCH(UsagePerHour!ON$4,Sales!$D$3:$ABF$3,0))/ON$2*INDEX(Usage!$D$5:$ABF$11,MATCH(UsagePerHour!$B$20,Usage!$C$5:$C$11,0),MATCH(UsagePerHour!ON$4,Usage!$D$3:$ABF$3,0)),"")</f>
        <v>19.221062414840652</v>
      </c>
      <c r="OO31" s="6">
        <f>IFERROR(INDEX(Sales!$D$5:$ABF$18,MATCH(UsagePerHour!$B31,Sales!$C$5:$C$18,0),MATCH(UsagePerHour!OO$4,Sales!$D$3:$ABF$3,0))/OO$2*INDEX(Usage!$D$5:$ABF$11,MATCH(UsagePerHour!$B$20,Usage!$C$5:$C$11,0),MATCH(UsagePerHour!OO$4,Usage!$D$3:$ABF$3,0)),"")</f>
        <v>46.243373021451482</v>
      </c>
      <c r="OP31" s="6">
        <f>IFERROR(INDEX(Sales!$D$5:$ABF$18,MATCH(UsagePerHour!$B31,Sales!$C$5:$C$18,0),MATCH(UsagePerHour!OP$4,Sales!$D$3:$ABF$3,0))/OP$2*INDEX(Usage!$D$5:$ABF$11,MATCH(UsagePerHour!$B$20,Usage!$C$5:$C$11,0),MATCH(UsagePerHour!OP$4,Usage!$D$3:$ABF$3,0)),"")</f>
        <v>28.464352754363958</v>
      </c>
      <c r="OQ31" s="6">
        <f>IFERROR(INDEX(Sales!$D$5:$ABF$18,MATCH(UsagePerHour!$B31,Sales!$C$5:$C$18,0),MATCH(UsagePerHour!OQ$4,Sales!$D$3:$ABF$3,0))/OQ$2*INDEX(Usage!$D$5:$ABF$11,MATCH(UsagePerHour!$B$20,Usage!$C$5:$C$11,0),MATCH(UsagePerHour!OQ$4,Usage!$D$3:$ABF$3,0)),"")</f>
        <v>31.993989251576757</v>
      </c>
      <c r="OR31" s="6">
        <f>IFERROR(INDEX(Sales!$D$5:$ABF$18,MATCH(UsagePerHour!$B31,Sales!$C$5:$C$18,0),MATCH(UsagePerHour!OR$4,Sales!$D$3:$ABF$3,0))/OR$2*INDEX(Usage!$D$5:$ABF$11,MATCH(UsagePerHour!$B$20,Usage!$C$5:$C$11,0),MATCH(UsagePerHour!OR$4,Usage!$D$3:$ABF$3,0)),"")</f>
        <v>170.03865357516591</v>
      </c>
      <c r="OS31" s="6">
        <f>IFERROR(INDEX(Sales!$D$5:$ABF$18,MATCH(UsagePerHour!$B31,Sales!$C$5:$C$18,0),MATCH(UsagePerHour!OS$4,Sales!$D$3:$ABF$3,0))/OS$2*INDEX(Usage!$D$5:$ABF$11,MATCH(UsagePerHour!$B$20,Usage!$C$5:$C$11,0),MATCH(UsagePerHour!OS$4,Usage!$D$3:$ABF$3,0)),"")</f>
        <v>12.712410534604095</v>
      </c>
      <c r="OT31" s="6">
        <f>IFERROR(INDEX(Sales!$D$5:$ABF$18,MATCH(UsagePerHour!$B31,Sales!$C$5:$C$18,0),MATCH(UsagePerHour!OT$4,Sales!$D$3:$ABF$3,0))/OT$2*INDEX(Usage!$D$5:$ABF$11,MATCH(UsagePerHour!$B$20,Usage!$C$5:$C$11,0),MATCH(UsagePerHour!OT$4,Usage!$D$3:$ABF$3,0)),"")</f>
        <v>32.163192345465603</v>
      </c>
      <c r="OU31" s="6">
        <f>IFERROR(INDEX(Sales!$D$5:$ABF$18,MATCH(UsagePerHour!$B31,Sales!$C$5:$C$18,0),MATCH(UsagePerHour!OU$4,Sales!$D$3:$ABF$3,0))/OU$2*INDEX(Usage!$D$5:$ABF$11,MATCH(UsagePerHour!$B$20,Usage!$C$5:$C$11,0),MATCH(UsagePerHour!OU$4,Usage!$D$3:$ABF$3,0)),"")</f>
        <v>12.586444175254258</v>
      </c>
      <c r="OV31" s="6">
        <f>IFERROR(INDEX(Sales!$D$5:$ABF$18,MATCH(UsagePerHour!$B31,Sales!$C$5:$C$18,0),MATCH(UsagePerHour!OV$4,Sales!$D$3:$ABF$3,0))/OV$2*INDEX(Usage!$D$5:$ABF$11,MATCH(UsagePerHour!$B$20,Usage!$C$5:$C$11,0),MATCH(UsagePerHour!OV$4,Usage!$D$3:$ABF$3,0)),"")</f>
        <v>94.17751470698478</v>
      </c>
      <c r="OW31" s="6">
        <f>IFERROR(INDEX(Sales!$D$5:$ABF$18,MATCH(UsagePerHour!$B31,Sales!$C$5:$C$18,0),MATCH(UsagePerHour!OW$4,Sales!$D$3:$ABF$3,0))/OW$2*INDEX(Usage!$D$5:$ABF$11,MATCH(UsagePerHour!$B$20,Usage!$C$5:$C$11,0),MATCH(UsagePerHour!OW$4,Usage!$D$3:$ABF$3,0)),"")</f>
        <v>18.061021097344298</v>
      </c>
      <c r="OX31" s="6">
        <f>IFERROR(INDEX(Sales!$D$5:$ABF$18,MATCH(UsagePerHour!$B31,Sales!$C$5:$C$18,0),MATCH(UsagePerHour!OX$4,Sales!$D$3:$ABF$3,0))/OX$2*INDEX(Usage!$D$5:$ABF$11,MATCH(UsagePerHour!$B$20,Usage!$C$5:$C$11,0),MATCH(UsagePerHour!OX$4,Usage!$D$3:$ABF$3,0)),"")</f>
        <v>34.413992594854868</v>
      </c>
      <c r="OY31" s="6">
        <f>IFERROR(INDEX(Sales!$D$5:$ABF$18,MATCH(UsagePerHour!$B31,Sales!$C$5:$C$18,0),MATCH(UsagePerHour!OY$4,Sales!$D$3:$ABF$3,0))/OY$2*INDEX(Usage!$D$5:$ABF$11,MATCH(UsagePerHour!$B$20,Usage!$C$5:$C$11,0),MATCH(UsagePerHour!OY$4,Usage!$D$3:$ABF$3,0)),"")</f>
        <v>267.57754690011348</v>
      </c>
      <c r="OZ31" s="6">
        <f>IFERROR(INDEX(Sales!$D$5:$ABF$18,MATCH(UsagePerHour!$B31,Sales!$C$5:$C$18,0),MATCH(UsagePerHour!OZ$4,Sales!$D$3:$ABF$3,0))/OZ$2*INDEX(Usage!$D$5:$ABF$11,MATCH(UsagePerHour!$B$20,Usage!$C$5:$C$11,0),MATCH(UsagePerHour!OZ$4,Usage!$D$3:$ABF$3,0)),"")</f>
        <v>28.052788893462569</v>
      </c>
      <c r="PA31" s="6">
        <f>IFERROR(INDEX(Sales!$D$5:$ABF$18,MATCH(UsagePerHour!$B31,Sales!$C$5:$C$18,0),MATCH(UsagePerHour!PA$4,Sales!$D$3:$ABF$3,0))/PA$2*INDEX(Usage!$D$5:$ABF$11,MATCH(UsagePerHour!$B$20,Usage!$C$5:$C$11,0),MATCH(UsagePerHour!PA$4,Usage!$D$3:$ABF$3,0)),"")</f>
        <v>2.961924304907289</v>
      </c>
      <c r="PB31" s="6">
        <f>IFERROR(INDEX(Sales!$D$5:$ABF$18,MATCH(UsagePerHour!$B31,Sales!$C$5:$C$18,0),MATCH(UsagePerHour!PB$4,Sales!$D$3:$ABF$3,0))/PB$2*INDEX(Usage!$D$5:$ABF$11,MATCH(UsagePerHour!$B$20,Usage!$C$5:$C$11,0),MATCH(UsagePerHour!PB$4,Usage!$D$3:$ABF$3,0)),"")</f>
        <v>0.52813607081481195</v>
      </c>
      <c r="PC31" s="6">
        <f>IFERROR(INDEX(Sales!$D$5:$ABF$18,MATCH(UsagePerHour!$B31,Sales!$C$5:$C$18,0),MATCH(UsagePerHour!PC$4,Sales!$D$3:$ABF$3,0))/PC$2*INDEX(Usage!$D$5:$ABF$11,MATCH(UsagePerHour!$B$20,Usage!$C$5:$C$11,0),MATCH(UsagePerHour!PC$4,Usage!$D$3:$ABF$3,0)),"")</f>
        <v>48.036062235438216</v>
      </c>
      <c r="PD31" s="6">
        <f>IFERROR(INDEX(Sales!$D$5:$ABF$18,MATCH(UsagePerHour!$B31,Sales!$C$5:$C$18,0),MATCH(UsagePerHour!PD$4,Sales!$D$3:$ABF$3,0))/PD$2*INDEX(Usage!$D$5:$ABF$11,MATCH(UsagePerHour!$B$20,Usage!$C$5:$C$11,0),MATCH(UsagePerHour!PD$4,Usage!$D$3:$ABF$3,0)),"")</f>
        <v>1.0401134203259215</v>
      </c>
      <c r="PE31" s="6">
        <f>IFERROR(INDEX(Sales!$D$5:$ABF$18,MATCH(UsagePerHour!$B31,Sales!$C$5:$C$18,0),MATCH(UsagePerHour!PE$4,Sales!$D$3:$ABF$3,0))/PE$2*INDEX(Usage!$D$5:$ABF$11,MATCH(UsagePerHour!$B$20,Usage!$C$5:$C$11,0),MATCH(UsagePerHour!PE$4,Usage!$D$3:$ABF$3,0)),"")</f>
        <v>7.0446875657479477</v>
      </c>
      <c r="PF31" s="6">
        <f>IFERROR(INDEX(Sales!$D$5:$ABF$18,MATCH(UsagePerHour!$B31,Sales!$C$5:$C$18,0),MATCH(UsagePerHour!PF$4,Sales!$D$3:$ABF$3,0))/PF$2*INDEX(Usage!$D$5:$ABF$11,MATCH(UsagePerHour!$B$20,Usage!$C$5:$C$11,0),MATCH(UsagePerHour!PF$4,Usage!$D$3:$ABF$3,0)),"")</f>
        <v>47.752851368047821</v>
      </c>
      <c r="PG31" s="6">
        <f>IFERROR(INDEX(Sales!$D$5:$ABF$18,MATCH(UsagePerHour!$B31,Sales!$C$5:$C$18,0),MATCH(UsagePerHour!PG$4,Sales!$D$3:$ABF$3,0))/PG$2*INDEX(Usage!$D$5:$ABF$11,MATCH(UsagePerHour!$B$20,Usage!$C$5:$C$11,0),MATCH(UsagePerHour!PG$4,Usage!$D$3:$ABF$3,0)),"")</f>
        <v>20.073700359813991</v>
      </c>
      <c r="PH31" s="6">
        <f>IFERROR(INDEX(Sales!$D$5:$ABF$18,MATCH(UsagePerHour!$B31,Sales!$C$5:$C$18,0),MATCH(UsagePerHour!PH$4,Sales!$D$3:$ABF$3,0))/PH$2*INDEX(Usage!$D$5:$ABF$11,MATCH(UsagePerHour!$B$20,Usage!$C$5:$C$11,0),MATCH(UsagePerHour!PH$4,Usage!$D$3:$ABF$3,0)),"")</f>
        <v>3.2939975689995014</v>
      </c>
      <c r="PI31" s="6">
        <f>IFERROR(INDEX(Sales!$D$5:$ABF$18,MATCH(UsagePerHour!$B31,Sales!$C$5:$C$18,0),MATCH(UsagePerHour!PI$4,Sales!$D$3:$ABF$3,0))/PI$2*INDEX(Usage!$D$5:$ABF$11,MATCH(UsagePerHour!$B$20,Usage!$C$5:$C$11,0),MATCH(UsagePerHour!PI$4,Usage!$D$3:$ABF$3,0)),"")</f>
        <v>6.9059684854327985</v>
      </c>
      <c r="PJ31" s="6">
        <f>IFERROR(INDEX(Sales!$D$5:$ABF$18,MATCH(UsagePerHour!$B31,Sales!$C$5:$C$18,0),MATCH(UsagePerHour!PJ$4,Sales!$D$3:$ABF$3,0))/PJ$2*INDEX(Usage!$D$5:$ABF$11,MATCH(UsagePerHour!$B$20,Usage!$C$5:$C$11,0),MATCH(UsagePerHour!PJ$4,Usage!$D$3:$ABF$3,0)),"")</f>
        <v>20.475575933467312</v>
      </c>
      <c r="PK31" s="6">
        <f>IFERROR(INDEX(Sales!$D$5:$ABF$18,MATCH(UsagePerHour!$B31,Sales!$C$5:$C$18,0),MATCH(UsagePerHour!PK$4,Sales!$D$3:$ABF$3,0))/PK$2*INDEX(Usage!$D$5:$ABF$11,MATCH(UsagePerHour!$B$20,Usage!$C$5:$C$11,0),MATCH(UsagePerHour!PK$4,Usage!$D$3:$ABF$3,0)),"")</f>
        <v>5.3145528691299484</v>
      </c>
      <c r="PL31" s="6">
        <f>IFERROR(INDEX(Sales!$D$5:$ABF$18,MATCH(UsagePerHour!$B31,Sales!$C$5:$C$18,0),MATCH(UsagePerHour!PL$4,Sales!$D$3:$ABF$3,0))/PL$2*INDEX(Usage!$D$5:$ABF$11,MATCH(UsagePerHour!$B$20,Usage!$C$5:$C$11,0),MATCH(UsagePerHour!PL$4,Usage!$D$3:$ABF$3,0)),"")</f>
        <v>4.3954044597807806</v>
      </c>
      <c r="PM31" s="6">
        <f>IFERROR(INDEX(Sales!$D$5:$ABF$18,MATCH(UsagePerHour!$B31,Sales!$C$5:$C$18,0),MATCH(UsagePerHour!PM$4,Sales!$D$3:$ABF$3,0))/PM$2*INDEX(Usage!$D$5:$ABF$11,MATCH(UsagePerHour!$B$20,Usage!$C$5:$C$11,0),MATCH(UsagePerHour!PM$4,Usage!$D$3:$ABF$3,0)),"")</f>
        <v>121.55513650897761</v>
      </c>
      <c r="PN31" s="6">
        <f>IFERROR(INDEX(Sales!$D$5:$ABF$18,MATCH(UsagePerHour!$B31,Sales!$C$5:$C$18,0),MATCH(UsagePerHour!PN$4,Sales!$D$3:$ABF$3,0))/PN$2*INDEX(Usage!$D$5:$ABF$11,MATCH(UsagePerHour!$B$20,Usage!$C$5:$C$11,0),MATCH(UsagePerHour!PN$4,Usage!$D$3:$ABF$3,0)),"")</f>
        <v>6.3230057468888248</v>
      </c>
      <c r="PO31" s="6">
        <f>IFERROR(INDEX(Sales!$D$5:$ABF$18,MATCH(UsagePerHour!$B31,Sales!$C$5:$C$18,0),MATCH(UsagePerHour!PO$4,Sales!$D$3:$ABF$3,0))/PO$2*INDEX(Usage!$D$5:$ABF$11,MATCH(UsagePerHour!$B$20,Usage!$C$5:$C$11,0),MATCH(UsagePerHour!PO$4,Usage!$D$3:$ABF$3,0)),"")</f>
        <v>12.928640539189313</v>
      </c>
      <c r="PP31" s="6">
        <f>IFERROR(INDEX(Sales!$D$5:$ABF$18,MATCH(UsagePerHour!$B31,Sales!$C$5:$C$18,0),MATCH(UsagePerHour!PP$4,Sales!$D$3:$ABF$3,0))/PP$2*INDEX(Usage!$D$5:$ABF$11,MATCH(UsagePerHour!$B$20,Usage!$C$5:$C$11,0),MATCH(UsagePerHour!PP$4,Usage!$D$3:$ABF$3,0)),"")</f>
        <v>7.097677742050732</v>
      </c>
      <c r="PQ31" s="6">
        <f>IFERROR(INDEX(Sales!$D$5:$ABF$18,MATCH(UsagePerHour!$B31,Sales!$C$5:$C$18,0),MATCH(UsagePerHour!PQ$4,Sales!$D$3:$ABF$3,0))/PQ$2*INDEX(Usage!$D$5:$ABF$11,MATCH(UsagePerHour!$B$20,Usage!$C$5:$C$11,0),MATCH(UsagePerHour!PQ$4,Usage!$D$3:$ABF$3,0)),"")</f>
        <v>61.498278392674166</v>
      </c>
      <c r="PR31" s="6">
        <f>IFERROR(INDEX(Sales!$D$5:$ABF$18,MATCH(UsagePerHour!$B31,Sales!$C$5:$C$18,0),MATCH(UsagePerHour!PR$4,Sales!$D$3:$ABF$3,0))/PR$2*INDEX(Usage!$D$5:$ABF$11,MATCH(UsagePerHour!$B$20,Usage!$C$5:$C$11,0),MATCH(UsagePerHour!PR$4,Usage!$D$3:$ABF$3,0)),"")</f>
        <v>12.437619347241901</v>
      </c>
      <c r="PS31" s="6">
        <f>IFERROR(INDEX(Sales!$D$5:$ABF$18,MATCH(UsagePerHour!$B31,Sales!$C$5:$C$18,0),MATCH(UsagePerHour!PS$4,Sales!$D$3:$ABF$3,0))/PS$2*INDEX(Usage!$D$5:$ABF$11,MATCH(UsagePerHour!$B$20,Usage!$C$5:$C$11,0),MATCH(UsagePerHour!PS$4,Usage!$D$3:$ABF$3,0)),"")</f>
        <v>5.4132471334743819</v>
      </c>
      <c r="PT31" s="6">
        <f>IFERROR(INDEX(Sales!$D$5:$ABF$18,MATCH(UsagePerHour!$B31,Sales!$C$5:$C$18,0),MATCH(UsagePerHour!PT$4,Sales!$D$3:$ABF$3,0))/PT$2*INDEX(Usage!$D$5:$ABF$11,MATCH(UsagePerHour!$B$20,Usage!$C$5:$C$11,0),MATCH(UsagePerHour!PT$4,Usage!$D$3:$ABF$3,0)),"")</f>
        <v>178.30342923794586</v>
      </c>
      <c r="PU31" s="6">
        <f>IFERROR(INDEX(Sales!$D$5:$ABF$18,MATCH(UsagePerHour!$B31,Sales!$C$5:$C$18,0),MATCH(UsagePerHour!PU$4,Sales!$D$3:$ABF$3,0))/PU$2*INDEX(Usage!$D$5:$ABF$11,MATCH(UsagePerHour!$B$20,Usage!$C$5:$C$11,0),MATCH(UsagePerHour!PU$4,Usage!$D$3:$ABF$3,0)),"")</f>
        <v>10.684302675801812</v>
      </c>
      <c r="PV31" s="6">
        <f>IFERROR(INDEX(Sales!$D$5:$ABF$18,MATCH(UsagePerHour!$B31,Sales!$C$5:$C$18,0),MATCH(UsagePerHour!PV$4,Sales!$D$3:$ABF$3,0))/PV$2*INDEX(Usage!$D$5:$ABF$11,MATCH(UsagePerHour!$B$20,Usage!$C$5:$C$11,0),MATCH(UsagePerHour!PV$4,Usage!$D$3:$ABF$3,0)),"")</f>
        <v>14.148013592550942</v>
      </c>
      <c r="PW31" s="6">
        <f>IFERROR(INDEX(Sales!$D$5:$ABF$18,MATCH(UsagePerHour!$B31,Sales!$C$5:$C$18,0),MATCH(UsagePerHour!PW$4,Sales!$D$3:$ABF$3,0))/PW$2*INDEX(Usage!$D$5:$ABF$11,MATCH(UsagePerHour!$B$20,Usage!$C$5:$C$11,0),MATCH(UsagePerHour!PW$4,Usage!$D$3:$ABF$3,0)),"")</f>
        <v>6.4416232710207764</v>
      </c>
      <c r="PX31" s="6">
        <f>IFERROR(INDEX(Sales!$D$5:$ABF$18,MATCH(UsagePerHour!$B31,Sales!$C$5:$C$18,0),MATCH(UsagePerHour!PX$4,Sales!$D$3:$ABF$3,0))/PX$2*INDEX(Usage!$D$5:$ABF$11,MATCH(UsagePerHour!$B$20,Usage!$C$5:$C$11,0),MATCH(UsagePerHour!PX$4,Usage!$D$3:$ABF$3,0)),"")</f>
        <v>46.247337030790462</v>
      </c>
      <c r="PY31" s="6">
        <f>IFERROR(INDEX(Sales!$D$5:$ABF$18,MATCH(UsagePerHour!$B31,Sales!$C$5:$C$18,0),MATCH(UsagePerHour!PY$4,Sales!$D$3:$ABF$3,0))/PY$2*INDEX(Usage!$D$5:$ABF$11,MATCH(UsagePerHour!$B$20,Usage!$C$5:$C$11,0),MATCH(UsagePerHour!PY$4,Usage!$D$3:$ABF$3,0)),"")</f>
        <v>5.5871355094563713</v>
      </c>
      <c r="PZ31" s="6">
        <f>IFERROR(INDEX(Sales!$D$5:$ABF$18,MATCH(UsagePerHour!$B31,Sales!$C$5:$C$18,0),MATCH(UsagePerHour!PZ$4,Sales!$D$3:$ABF$3,0))/PZ$2*INDEX(Usage!$D$5:$ABF$11,MATCH(UsagePerHour!$B$20,Usage!$C$5:$C$11,0),MATCH(UsagePerHour!PZ$4,Usage!$D$3:$ABF$3,0)),"")</f>
        <v>14.461679455203104</v>
      </c>
      <c r="QA31" s="6">
        <f>IFERROR(INDEX(Sales!$D$5:$ABF$18,MATCH(UsagePerHour!$B31,Sales!$C$5:$C$18,0),MATCH(UsagePerHour!QA$4,Sales!$D$3:$ABF$3,0))/QA$2*INDEX(Usage!$D$5:$ABF$11,MATCH(UsagePerHour!$B$20,Usage!$C$5:$C$11,0),MATCH(UsagePerHour!QA$4,Usage!$D$3:$ABF$3,0)),"")</f>
        <v>89.766999644684276</v>
      </c>
      <c r="QB31" s="6">
        <f>IFERROR(INDEX(Sales!$D$5:$ABF$18,MATCH(UsagePerHour!$B31,Sales!$C$5:$C$18,0),MATCH(UsagePerHour!QB$4,Sales!$D$3:$ABF$3,0))/QB$2*INDEX(Usage!$D$5:$ABF$11,MATCH(UsagePerHour!$B$20,Usage!$C$5:$C$11,0),MATCH(UsagePerHour!QB$4,Usage!$D$3:$ABF$3,0)),"")</f>
        <v>2.1895801160245871</v>
      </c>
      <c r="QC31" s="6">
        <f>IFERROR(INDEX(Sales!$D$5:$ABF$18,MATCH(UsagePerHour!$B31,Sales!$C$5:$C$18,0),MATCH(UsagePerHour!QC$4,Sales!$D$3:$ABF$3,0))/QC$2*INDEX(Usage!$D$5:$ABF$11,MATCH(UsagePerHour!$B$20,Usage!$C$5:$C$11,0),MATCH(UsagePerHour!QC$4,Usage!$D$3:$ABF$3,0)),"")</f>
        <v>6.946287458533507</v>
      </c>
      <c r="QD31" s="6">
        <f>IFERROR(INDEX(Sales!$D$5:$ABF$18,MATCH(UsagePerHour!$B31,Sales!$C$5:$C$18,0),MATCH(UsagePerHour!QD$4,Sales!$D$3:$ABF$3,0))/QD$2*INDEX(Usage!$D$5:$ABF$11,MATCH(UsagePerHour!$B$20,Usage!$C$5:$C$11,0),MATCH(UsagePerHour!QD$4,Usage!$D$3:$ABF$3,0)),"")</f>
        <v>26.516776043495906</v>
      </c>
      <c r="QE31" s="6">
        <f>IFERROR(INDEX(Sales!$D$5:$ABF$18,MATCH(UsagePerHour!$B31,Sales!$C$5:$C$18,0),MATCH(UsagePerHour!QE$4,Sales!$D$3:$ABF$3,0))/QE$2*INDEX(Usage!$D$5:$ABF$11,MATCH(UsagePerHour!$B$20,Usage!$C$5:$C$11,0),MATCH(UsagePerHour!QE$4,Usage!$D$3:$ABF$3,0)),"")</f>
        <v>35.650545289949335</v>
      </c>
      <c r="QF31" s="6">
        <f>IFERROR(INDEX(Sales!$D$5:$ABF$18,MATCH(UsagePerHour!$B31,Sales!$C$5:$C$18,0),MATCH(UsagePerHour!QF$4,Sales!$D$3:$ABF$3,0))/QF$2*INDEX(Usage!$D$5:$ABF$11,MATCH(UsagePerHour!$B$20,Usage!$C$5:$C$11,0),MATCH(UsagePerHour!QF$4,Usage!$D$3:$ABF$3,0)),"")</f>
        <v>32.727094177971054</v>
      </c>
      <c r="QG31" s="6">
        <f>IFERROR(INDEX(Sales!$D$5:$ABF$18,MATCH(UsagePerHour!$B31,Sales!$C$5:$C$18,0),MATCH(UsagePerHour!QG$4,Sales!$D$3:$ABF$3,0))/QG$2*INDEX(Usage!$D$5:$ABF$11,MATCH(UsagePerHour!$B$20,Usage!$C$5:$C$11,0),MATCH(UsagePerHour!QG$4,Usage!$D$3:$ABF$3,0)),"")</f>
        <v>26.21322412284897</v>
      </c>
      <c r="QH31" s="6">
        <f>IFERROR(INDEX(Sales!$D$5:$ABF$18,MATCH(UsagePerHour!$B31,Sales!$C$5:$C$18,0),MATCH(UsagePerHour!QH$4,Sales!$D$3:$ABF$3,0))/QH$2*INDEX(Usage!$D$5:$ABF$11,MATCH(UsagePerHour!$B$20,Usage!$C$5:$C$11,0),MATCH(UsagePerHour!QH$4,Usage!$D$3:$ABF$3,0)),"")</f>
        <v>259.4614483113441</v>
      </c>
      <c r="QI31" s="6">
        <f>IFERROR(INDEX(Sales!$D$5:$ABF$18,MATCH(UsagePerHour!$B31,Sales!$C$5:$C$18,0),MATCH(UsagePerHour!QI$4,Sales!$D$3:$ABF$3,0))/QI$2*INDEX(Usage!$D$5:$ABF$11,MATCH(UsagePerHour!$B$20,Usage!$C$5:$C$11,0),MATCH(UsagePerHour!QI$4,Usage!$D$3:$ABF$3,0)),"")</f>
        <v>20.699930799893945</v>
      </c>
      <c r="QJ31" s="6">
        <f>IFERROR(INDEX(Sales!$D$5:$ABF$18,MATCH(UsagePerHour!$B31,Sales!$C$5:$C$18,0),MATCH(UsagePerHour!QJ$4,Sales!$D$3:$ABF$3,0))/QJ$2*INDEX(Usage!$D$5:$ABF$11,MATCH(UsagePerHour!$B$20,Usage!$C$5:$C$11,0),MATCH(UsagePerHour!QJ$4,Usage!$D$3:$ABF$3,0)),"")</f>
        <v>219.94643969067889</v>
      </c>
      <c r="QK31" s="6">
        <f>IFERROR(INDEX(Sales!$D$5:$ABF$18,MATCH(UsagePerHour!$B31,Sales!$C$5:$C$18,0),MATCH(UsagePerHour!QK$4,Sales!$D$3:$ABF$3,0))/QK$2*INDEX(Usage!$D$5:$ABF$11,MATCH(UsagePerHour!$B$20,Usage!$C$5:$C$11,0),MATCH(UsagePerHour!QK$4,Usage!$D$3:$ABF$3,0)),"")</f>
        <v>18.030741333470399</v>
      </c>
      <c r="QL31" s="6">
        <f>IFERROR(INDEX(Sales!$D$5:$ABF$18,MATCH(UsagePerHour!$B31,Sales!$C$5:$C$18,0),MATCH(UsagePerHour!QL$4,Sales!$D$3:$ABF$3,0))/QL$2*INDEX(Usage!$D$5:$ABF$11,MATCH(UsagePerHour!$B$20,Usage!$C$5:$C$11,0),MATCH(UsagePerHour!QL$4,Usage!$D$3:$ABF$3,0)),"")</f>
        <v>59.77931691632088</v>
      </c>
      <c r="QM31" s="6">
        <f>IFERROR(INDEX(Sales!$D$5:$ABF$18,MATCH(UsagePerHour!$B31,Sales!$C$5:$C$18,0),MATCH(UsagePerHour!QM$4,Sales!$D$3:$ABF$3,0))/QM$2*INDEX(Usage!$D$5:$ABF$11,MATCH(UsagePerHour!$B$20,Usage!$C$5:$C$11,0),MATCH(UsagePerHour!QM$4,Usage!$D$3:$ABF$3,0)),"")</f>
        <v>50.262425531077135</v>
      </c>
      <c r="QN31" s="6">
        <f>IFERROR(INDEX(Sales!$D$5:$ABF$18,MATCH(UsagePerHour!$B31,Sales!$C$5:$C$18,0),MATCH(UsagePerHour!QN$4,Sales!$D$3:$ABF$3,0))/QN$2*INDEX(Usage!$D$5:$ABF$11,MATCH(UsagePerHour!$B$20,Usage!$C$5:$C$11,0),MATCH(UsagePerHour!QN$4,Usage!$D$3:$ABF$3,0)),"")</f>
        <v>31.944727512875662</v>
      </c>
      <c r="QO31" s="6">
        <f>IFERROR(INDEX(Sales!$D$5:$ABF$18,MATCH(UsagePerHour!$B31,Sales!$C$5:$C$18,0),MATCH(UsagePerHour!QO$4,Sales!$D$3:$ABF$3,0))/QO$2*INDEX(Usage!$D$5:$ABF$11,MATCH(UsagePerHour!$B$20,Usage!$C$5:$C$11,0),MATCH(UsagePerHour!QO$4,Usage!$D$3:$ABF$3,0)),"")</f>
        <v>321.42187712824415</v>
      </c>
      <c r="QP31" s="6">
        <f>IFERROR(INDEX(Sales!$D$5:$ABF$18,MATCH(UsagePerHour!$B31,Sales!$C$5:$C$18,0),MATCH(UsagePerHour!QP$4,Sales!$D$3:$ABF$3,0))/QP$2*INDEX(Usage!$D$5:$ABF$11,MATCH(UsagePerHour!$B$20,Usage!$C$5:$C$11,0),MATCH(UsagePerHour!QP$4,Usage!$D$3:$ABF$3,0)),"")</f>
        <v>21.027527878186525</v>
      </c>
      <c r="QQ31" s="6">
        <f>IFERROR(INDEX(Sales!$D$5:$ABF$18,MATCH(UsagePerHour!$B31,Sales!$C$5:$C$18,0),MATCH(UsagePerHour!QQ$4,Sales!$D$3:$ABF$3,0))/QQ$2*INDEX(Usage!$D$5:$ABF$11,MATCH(UsagePerHour!$B$20,Usage!$C$5:$C$11,0),MATCH(UsagePerHour!QQ$4,Usage!$D$3:$ABF$3,0)),"")</f>
        <v>30.794041492870775</v>
      </c>
      <c r="QR31" s="6">
        <f>IFERROR(INDEX(Sales!$D$5:$ABF$18,MATCH(UsagePerHour!$B31,Sales!$C$5:$C$18,0),MATCH(UsagePerHour!QR$4,Sales!$D$3:$ABF$3,0))/QR$2*INDEX(Usage!$D$5:$ABF$11,MATCH(UsagePerHour!$B$20,Usage!$C$5:$C$11,0),MATCH(UsagePerHour!QR$4,Usage!$D$3:$ABF$3,0)),"")</f>
        <v>36.700778747460916</v>
      </c>
      <c r="QS31" s="6">
        <f>IFERROR(INDEX(Sales!$D$5:$ABF$18,MATCH(UsagePerHour!$B31,Sales!$C$5:$C$18,0),MATCH(UsagePerHour!QS$4,Sales!$D$3:$ABF$3,0))/QS$2*INDEX(Usage!$D$5:$ABF$11,MATCH(UsagePerHour!$B$20,Usage!$C$5:$C$11,0),MATCH(UsagePerHour!QS$4,Usage!$D$3:$ABF$3,0)),"")</f>
        <v>90.407054343494408</v>
      </c>
      <c r="QT31" s="6">
        <f>IFERROR(INDEX(Sales!$D$5:$ABF$18,MATCH(UsagePerHour!$B31,Sales!$C$5:$C$18,0),MATCH(UsagePerHour!QT$4,Sales!$D$3:$ABF$3,0))/QT$2*INDEX(Usage!$D$5:$ABF$11,MATCH(UsagePerHour!$B$20,Usage!$C$5:$C$11,0),MATCH(UsagePerHour!QT$4,Usage!$D$3:$ABF$3,0)),"")</f>
        <v>14.945020435695621</v>
      </c>
      <c r="QU31" s="6">
        <f>IFERROR(INDEX(Sales!$D$5:$ABF$18,MATCH(UsagePerHour!$B31,Sales!$C$5:$C$18,0),MATCH(UsagePerHour!QU$4,Sales!$D$3:$ABF$3,0))/QU$2*INDEX(Usage!$D$5:$ABF$11,MATCH(UsagePerHour!$B$20,Usage!$C$5:$C$11,0),MATCH(UsagePerHour!QU$4,Usage!$D$3:$ABF$3,0)),"")</f>
        <v>31.288272173574363</v>
      </c>
      <c r="QV31" s="6">
        <f>IFERROR(INDEX(Sales!$D$5:$ABF$18,MATCH(UsagePerHour!$B31,Sales!$C$5:$C$18,0),MATCH(UsagePerHour!QV$4,Sales!$D$3:$ABF$3,0))/QV$2*INDEX(Usage!$D$5:$ABF$11,MATCH(UsagePerHour!$B$20,Usage!$C$5:$C$11,0),MATCH(UsagePerHour!QV$4,Usage!$D$3:$ABF$3,0)),"")</f>
        <v>231.6500800939148</v>
      </c>
      <c r="QW31" s="6">
        <f>IFERROR(INDEX(Sales!$D$5:$ABF$18,MATCH(UsagePerHour!$B31,Sales!$C$5:$C$18,0),MATCH(UsagePerHour!QW$4,Sales!$D$3:$ABF$3,0))/QW$2*INDEX(Usage!$D$5:$ABF$11,MATCH(UsagePerHour!$B$20,Usage!$C$5:$C$11,0),MATCH(UsagePerHour!QW$4,Usage!$D$3:$ABF$3,0)),"")</f>
        <v>15.285953034491826</v>
      </c>
      <c r="QX31" s="6">
        <f>IFERROR(INDEX(Sales!$D$5:$ABF$18,MATCH(UsagePerHour!$B31,Sales!$C$5:$C$18,0),MATCH(UsagePerHour!QX$4,Sales!$D$3:$ABF$3,0))/QX$2*INDEX(Usage!$D$5:$ABF$11,MATCH(UsagePerHour!$B$20,Usage!$C$5:$C$11,0),MATCH(UsagePerHour!QX$4,Usage!$D$3:$ABF$3,0)),"")</f>
        <v>60.08636427076064</v>
      </c>
      <c r="QY31" s="6">
        <f>IFERROR(INDEX(Sales!$D$5:$ABF$18,MATCH(UsagePerHour!$B31,Sales!$C$5:$C$18,0),MATCH(UsagePerHour!QY$4,Sales!$D$3:$ABF$3,0))/QY$2*INDEX(Usage!$D$5:$ABF$11,MATCH(UsagePerHour!$B$20,Usage!$C$5:$C$11,0),MATCH(UsagePerHour!QY$4,Usage!$D$3:$ABF$3,0)),"")</f>
        <v>21.185056811940882</v>
      </c>
      <c r="QZ31" s="6">
        <f>IFERROR(INDEX(Sales!$D$5:$ABF$18,MATCH(UsagePerHour!$B31,Sales!$C$5:$C$18,0),MATCH(UsagePerHour!QZ$4,Sales!$D$3:$ABF$3,0))/QZ$2*INDEX(Usage!$D$5:$ABF$11,MATCH(UsagePerHour!$B$20,Usage!$C$5:$C$11,0),MATCH(UsagePerHour!QZ$4,Usage!$D$3:$ABF$3,0)),"")</f>
        <v>84.171684527210445</v>
      </c>
      <c r="RA31" s="6">
        <f>IFERROR(INDEX(Sales!$D$5:$ABF$18,MATCH(UsagePerHour!$B31,Sales!$C$5:$C$18,0),MATCH(UsagePerHour!RA$4,Sales!$D$3:$ABF$3,0))/RA$2*INDEX(Usage!$D$5:$ABF$11,MATCH(UsagePerHour!$B$20,Usage!$C$5:$C$11,0),MATCH(UsagePerHour!RA$4,Usage!$D$3:$ABF$3,0)),"")</f>
        <v>47.540751865653824</v>
      </c>
      <c r="RB31" s="6">
        <f>IFERROR(INDEX(Sales!$D$5:$ABF$18,MATCH(UsagePerHour!$B31,Sales!$C$5:$C$18,0),MATCH(UsagePerHour!RB$4,Sales!$D$3:$ABF$3,0))/RB$2*INDEX(Usage!$D$5:$ABF$11,MATCH(UsagePerHour!$B$20,Usage!$C$5:$C$11,0),MATCH(UsagePerHour!RB$4,Usage!$D$3:$ABF$3,0)),"")</f>
        <v>14.507768290400151</v>
      </c>
      <c r="RC31" s="6">
        <f>IFERROR(INDEX(Sales!$D$5:$ABF$18,MATCH(UsagePerHour!$B31,Sales!$C$5:$C$18,0),MATCH(UsagePerHour!RC$4,Sales!$D$3:$ABF$3,0))/RC$2*INDEX(Usage!$D$5:$ABF$11,MATCH(UsagePerHour!$B$20,Usage!$C$5:$C$11,0),MATCH(UsagePerHour!RC$4,Usage!$D$3:$ABF$3,0)),"")</f>
        <v>259.18539917110024</v>
      </c>
      <c r="RD31" s="6">
        <f>IFERROR(INDEX(Sales!$D$5:$ABF$18,MATCH(UsagePerHour!$B31,Sales!$C$5:$C$18,0),MATCH(UsagePerHour!RD$4,Sales!$D$3:$ABF$3,0))/RD$2*INDEX(Usage!$D$5:$ABF$11,MATCH(UsagePerHour!$B$20,Usage!$C$5:$C$11,0),MATCH(UsagePerHour!RD$4,Usage!$D$3:$ABF$3,0)),"")</f>
        <v>20.461315534531263</v>
      </c>
      <c r="RE31" s="6">
        <f>IFERROR(INDEX(Sales!$D$5:$ABF$18,MATCH(UsagePerHour!$B31,Sales!$C$5:$C$18,0),MATCH(UsagePerHour!RE$4,Sales!$D$3:$ABF$3,0))/RE$2*INDEX(Usage!$D$5:$ABF$11,MATCH(UsagePerHour!$B$20,Usage!$C$5:$C$11,0),MATCH(UsagePerHour!RE$4,Usage!$D$3:$ABF$3,0)),"")</f>
        <v>65.369433198380563</v>
      </c>
      <c r="RF31" s="6">
        <f>IFERROR(INDEX(Sales!$D$5:$ABF$18,MATCH(UsagePerHour!$B31,Sales!$C$5:$C$18,0),MATCH(UsagePerHour!RF$4,Sales!$D$3:$ABF$3,0))/RF$2*INDEX(Usage!$D$5:$ABF$11,MATCH(UsagePerHour!$B$20,Usage!$C$5:$C$11,0),MATCH(UsagePerHour!RF$4,Usage!$D$3:$ABF$3,0)),"")</f>
        <v>35.041149135136685</v>
      </c>
      <c r="RG31" s="6">
        <f>IFERROR(INDEX(Sales!$D$5:$ABF$18,MATCH(UsagePerHour!$B31,Sales!$C$5:$C$18,0),MATCH(UsagePerHour!RG$4,Sales!$D$3:$ABF$3,0))/RG$2*INDEX(Usage!$D$5:$ABF$11,MATCH(UsagePerHour!$B$20,Usage!$C$5:$C$11,0),MATCH(UsagePerHour!RG$4,Usage!$D$3:$ABF$3,0)),"")</f>
        <v>50.169852883001802</v>
      </c>
      <c r="RH31" s="6">
        <f>IFERROR(INDEX(Sales!$D$5:$ABF$18,MATCH(UsagePerHour!$B31,Sales!$C$5:$C$18,0),MATCH(UsagePerHour!RH$4,Sales!$D$3:$ABF$3,0))/RH$2*INDEX(Usage!$D$5:$ABF$11,MATCH(UsagePerHour!$B$20,Usage!$C$5:$C$11,0),MATCH(UsagePerHour!RH$4,Usage!$D$3:$ABF$3,0)),"")</f>
        <v>28.484731753220665</v>
      </c>
      <c r="RI31" s="6">
        <f>IFERROR(INDEX(Sales!$D$5:$ABF$18,MATCH(UsagePerHour!$B31,Sales!$C$5:$C$18,0),MATCH(UsagePerHour!RI$4,Sales!$D$3:$ABF$3,0))/RI$2*INDEX(Usage!$D$5:$ABF$11,MATCH(UsagePerHour!$B$20,Usage!$C$5:$C$11,0),MATCH(UsagePerHour!RI$4,Usage!$D$3:$ABF$3,0)),"")</f>
        <v>39.78275693532526</v>
      </c>
      <c r="RJ31" s="6">
        <f>IFERROR(INDEX(Sales!$D$5:$ABF$18,MATCH(UsagePerHour!$B31,Sales!$C$5:$C$18,0),MATCH(UsagePerHour!RJ$4,Sales!$D$3:$ABF$3,0))/RJ$2*INDEX(Usage!$D$5:$ABF$11,MATCH(UsagePerHour!$B$20,Usage!$C$5:$C$11,0),MATCH(UsagePerHour!RJ$4,Usage!$D$3:$ABF$3,0)),"")</f>
        <v>177.44493045278526</v>
      </c>
      <c r="RK31" s="6">
        <f>IFERROR(INDEX(Sales!$D$5:$ABF$18,MATCH(UsagePerHour!$B31,Sales!$C$5:$C$18,0),MATCH(UsagePerHour!RK$4,Sales!$D$3:$ABF$3,0))/RK$2*INDEX(Usage!$D$5:$ABF$11,MATCH(UsagePerHour!$B$20,Usage!$C$5:$C$11,0),MATCH(UsagePerHour!RK$4,Usage!$D$3:$ABF$3,0)),"")</f>
        <v>51.170589740421825</v>
      </c>
      <c r="RL31" s="6">
        <f>IFERROR(INDEX(Sales!$D$5:$ABF$18,MATCH(UsagePerHour!$B31,Sales!$C$5:$C$18,0),MATCH(UsagePerHour!RL$4,Sales!$D$3:$ABF$3,0))/RL$2*INDEX(Usage!$D$5:$ABF$11,MATCH(UsagePerHour!$B$20,Usage!$C$5:$C$11,0),MATCH(UsagePerHour!RL$4,Usage!$D$3:$ABF$3,0)),"")</f>
        <v>21.983686946581134</v>
      </c>
      <c r="RM31" s="6">
        <f>IFERROR(INDEX(Sales!$D$5:$ABF$18,MATCH(UsagePerHour!$B31,Sales!$C$5:$C$18,0),MATCH(UsagePerHour!RM$4,Sales!$D$3:$ABF$3,0))/RM$2*INDEX(Usage!$D$5:$ABF$11,MATCH(UsagePerHour!$B$20,Usage!$C$5:$C$11,0),MATCH(UsagePerHour!RM$4,Usage!$D$3:$ABF$3,0)),"")</f>
        <v>25.376217527156726</v>
      </c>
      <c r="RN31" s="6">
        <f>IFERROR(INDEX(Sales!$D$5:$ABF$18,MATCH(UsagePerHour!$B31,Sales!$C$5:$C$18,0),MATCH(UsagePerHour!RN$4,Sales!$D$3:$ABF$3,0))/RN$2*INDEX(Usage!$D$5:$ABF$11,MATCH(UsagePerHour!$B$20,Usage!$C$5:$C$11,0),MATCH(UsagePerHour!RN$4,Usage!$D$3:$ABF$3,0)),"")</f>
        <v>42.109543751377558</v>
      </c>
      <c r="RO31" s="6">
        <f>IFERROR(INDEX(Sales!$D$5:$ABF$18,MATCH(UsagePerHour!$B31,Sales!$C$5:$C$18,0),MATCH(UsagePerHour!RO$4,Sales!$D$3:$ABF$3,0))/RO$2*INDEX(Usage!$D$5:$ABF$11,MATCH(UsagePerHour!$B$20,Usage!$C$5:$C$11,0),MATCH(UsagePerHour!RO$4,Usage!$D$3:$ABF$3,0)),"")</f>
        <v>20.675933639900027</v>
      </c>
      <c r="RP31" s="6">
        <f>IFERROR(INDEX(Sales!$D$5:$ABF$18,MATCH(UsagePerHour!$B31,Sales!$C$5:$C$18,0),MATCH(UsagePerHour!RP$4,Sales!$D$3:$ABF$3,0))/RP$2*INDEX(Usage!$D$5:$ABF$11,MATCH(UsagePerHour!$B$20,Usage!$C$5:$C$11,0),MATCH(UsagePerHour!RP$4,Usage!$D$3:$ABF$3,0)),"")</f>
        <v>15.255472675961402</v>
      </c>
      <c r="RQ31" s="6">
        <f>IFERROR(INDEX(Sales!$D$5:$ABF$18,MATCH(UsagePerHour!$B31,Sales!$C$5:$C$18,0),MATCH(UsagePerHour!RQ$4,Sales!$D$3:$ABF$3,0))/RQ$2*INDEX(Usage!$D$5:$ABF$11,MATCH(UsagePerHour!$B$20,Usage!$C$5:$C$11,0),MATCH(UsagePerHour!RQ$4,Usage!$D$3:$ABF$3,0)),"")</f>
        <v>187.36467877551624</v>
      </c>
      <c r="RR31" s="6">
        <f>IFERROR(INDEX(Sales!$D$5:$ABF$18,MATCH(UsagePerHour!$B31,Sales!$C$5:$C$18,0),MATCH(UsagePerHour!RR$4,Sales!$D$3:$ABF$3,0))/RR$2*INDEX(Usage!$D$5:$ABF$11,MATCH(UsagePerHour!$B$20,Usage!$C$5:$C$11,0),MATCH(UsagePerHour!RR$4,Usage!$D$3:$ABF$3,0)),"")</f>
        <v>15.312861831750476</v>
      </c>
      <c r="RS31" s="6">
        <f>IFERROR(INDEX(Sales!$D$5:$ABF$18,MATCH(UsagePerHour!$B31,Sales!$C$5:$C$18,0),MATCH(UsagePerHour!RS$4,Sales!$D$3:$ABF$3,0))/RS$2*INDEX(Usage!$D$5:$ABF$11,MATCH(UsagePerHour!$B$20,Usage!$C$5:$C$11,0),MATCH(UsagePerHour!RS$4,Usage!$D$3:$ABF$3,0)),"")</f>
        <v>42.123328534110406</v>
      </c>
      <c r="RT31" s="6">
        <f>IFERROR(INDEX(Sales!$D$5:$ABF$18,MATCH(UsagePerHour!$B31,Sales!$C$5:$C$18,0),MATCH(UsagePerHour!RT$4,Sales!$D$3:$ABF$3,0))/RT$2*INDEX(Usage!$D$5:$ABF$11,MATCH(UsagePerHour!$B$20,Usage!$C$5:$C$11,0),MATCH(UsagePerHour!RT$4,Usage!$D$3:$ABF$3,0)),"")</f>
        <v>12.424582491867511</v>
      </c>
      <c r="RU31" s="6">
        <f>IFERROR(INDEX(Sales!$D$5:$ABF$18,MATCH(UsagePerHour!$B31,Sales!$C$5:$C$18,0),MATCH(UsagePerHour!RU$4,Sales!$D$3:$ABF$3,0))/RU$2*INDEX(Usage!$D$5:$ABF$11,MATCH(UsagePerHour!$B$20,Usage!$C$5:$C$11,0),MATCH(UsagePerHour!RU$4,Usage!$D$3:$ABF$3,0)),"")</f>
        <v>66.233452541614753</v>
      </c>
      <c r="RV31" s="6">
        <f>IFERROR(INDEX(Sales!$D$5:$ABF$18,MATCH(UsagePerHour!$B31,Sales!$C$5:$C$18,0),MATCH(UsagePerHour!RV$4,Sales!$D$3:$ABF$3,0))/RV$2*INDEX(Usage!$D$5:$ABF$11,MATCH(UsagePerHour!$B$20,Usage!$C$5:$C$11,0),MATCH(UsagePerHour!RV$4,Usage!$D$3:$ABF$3,0)),"")</f>
        <v>16.828083397551492</v>
      </c>
      <c r="RW31" s="6">
        <f>IFERROR(INDEX(Sales!$D$5:$ABF$18,MATCH(UsagePerHour!$B31,Sales!$C$5:$C$18,0),MATCH(UsagePerHour!RW$4,Sales!$D$3:$ABF$3,0))/RW$2*INDEX(Usage!$D$5:$ABF$11,MATCH(UsagePerHour!$B$20,Usage!$C$5:$C$11,0),MATCH(UsagePerHour!RW$4,Usage!$D$3:$ABF$3,0)),"")</f>
        <v>31.014980933946955</v>
      </c>
      <c r="RX31" s="6">
        <f>IFERROR(INDEX(Sales!$D$5:$ABF$18,MATCH(UsagePerHour!$B31,Sales!$C$5:$C$18,0),MATCH(UsagePerHour!RX$4,Sales!$D$3:$ABF$3,0))/RX$2*INDEX(Usage!$D$5:$ABF$11,MATCH(UsagePerHour!$B$20,Usage!$C$5:$C$11,0),MATCH(UsagePerHour!RX$4,Usage!$D$3:$ABF$3,0)),"")</f>
        <v>107.53280311929232</v>
      </c>
      <c r="RY31" s="6">
        <f>IFERROR(INDEX(Sales!$D$5:$ABF$18,MATCH(UsagePerHour!$B31,Sales!$C$5:$C$18,0),MATCH(UsagePerHour!RY$4,Sales!$D$3:$ABF$3,0))/RY$2*INDEX(Usage!$D$5:$ABF$11,MATCH(UsagePerHour!$B$20,Usage!$C$5:$C$11,0),MATCH(UsagePerHour!RY$4,Usage!$D$3:$ABF$3,0)),"")</f>
        <v>22.169448301450934</v>
      </c>
      <c r="RZ31" s="6">
        <f>IFERROR(INDEX(Sales!$D$5:$ABF$18,MATCH(UsagePerHour!$B31,Sales!$C$5:$C$18,0),MATCH(UsagePerHour!RZ$4,Sales!$D$3:$ABF$3,0))/RZ$2*INDEX(Usage!$D$5:$ABF$11,MATCH(UsagePerHour!$B$20,Usage!$C$5:$C$11,0),MATCH(UsagePerHour!RZ$4,Usage!$D$3:$ABF$3,0)),"")</f>
        <v>12.412741338565485</v>
      </c>
      <c r="SA31" s="6">
        <f>IFERROR(INDEX(Sales!$D$5:$ABF$18,MATCH(UsagePerHour!$B31,Sales!$C$5:$C$18,0),MATCH(UsagePerHour!SA$4,Sales!$D$3:$ABF$3,0))/SA$2*INDEX(Usage!$D$5:$ABF$11,MATCH(UsagePerHour!$B$20,Usage!$C$5:$C$11,0),MATCH(UsagePerHour!SA$4,Usage!$D$3:$ABF$3,0)),"")</f>
        <v>24.51819356642034</v>
      </c>
      <c r="SB31" s="6">
        <f>IFERROR(INDEX(Sales!$D$5:$ABF$18,MATCH(UsagePerHour!$B31,Sales!$C$5:$C$18,0),MATCH(UsagePerHour!SB$4,Sales!$D$3:$ABF$3,0))/SB$2*INDEX(Usage!$D$5:$ABF$11,MATCH(UsagePerHour!$B$20,Usage!$C$5:$C$11,0),MATCH(UsagePerHour!SB$4,Usage!$D$3:$ABF$3,0)),"")</f>
        <v>38.455879251831547</v>
      </c>
      <c r="SC31" s="6">
        <f>IFERROR(INDEX(Sales!$D$5:$ABF$18,MATCH(UsagePerHour!$B31,Sales!$C$5:$C$18,0),MATCH(UsagePerHour!SC$4,Sales!$D$3:$ABF$3,0))/SC$2*INDEX(Usage!$D$5:$ABF$11,MATCH(UsagePerHour!$B$20,Usage!$C$5:$C$11,0),MATCH(UsagePerHour!SC$4,Usage!$D$3:$ABF$3,0)),"")</f>
        <v>28.633688674007725</v>
      </c>
      <c r="SD31" s="6">
        <f>IFERROR(INDEX(Sales!$D$5:$ABF$18,MATCH(UsagePerHour!$B31,Sales!$C$5:$C$18,0),MATCH(UsagePerHour!SD$4,Sales!$D$3:$ABF$3,0))/SD$2*INDEX(Usage!$D$5:$ABF$11,MATCH(UsagePerHour!$B$20,Usage!$C$5:$C$11,0),MATCH(UsagePerHour!SD$4,Usage!$D$3:$ABF$3,0)),"")</f>
        <v>35.545172764544645</v>
      </c>
      <c r="SE31" s="6">
        <f>IFERROR(INDEX(Sales!$D$5:$ABF$18,MATCH(UsagePerHour!$B31,Sales!$C$5:$C$18,0),MATCH(UsagePerHour!SE$4,Sales!$D$3:$ABF$3,0))/SE$2*INDEX(Usage!$D$5:$ABF$11,MATCH(UsagePerHour!$B$20,Usage!$C$5:$C$11,0),MATCH(UsagePerHour!SE$4,Usage!$D$3:$ABF$3,0)),"")</f>
        <v>192.24536876184607</v>
      </c>
      <c r="SF31" s="6">
        <f>IFERROR(INDEX(Sales!$D$5:$ABF$18,MATCH(UsagePerHour!$B31,Sales!$C$5:$C$18,0),MATCH(UsagePerHour!SF$4,Sales!$D$3:$ABF$3,0))/SF$2*INDEX(Usage!$D$5:$ABF$11,MATCH(UsagePerHour!$B$20,Usage!$C$5:$C$11,0),MATCH(UsagePerHour!SF$4,Usage!$D$3:$ABF$3,0)),"")</f>
        <v>24.527331425260037</v>
      </c>
      <c r="SG31" s="6" t="str">
        <f>IFERROR(INDEX(Sales!$D$5:$ABF$18,MATCH(UsagePerHour!$B31,Sales!$C$5:$C$18,0),MATCH(UsagePerHour!SG$4,Sales!$D$3:$ABF$3,0))/SG$2*INDEX(Usage!$D$5:$ABF$11,MATCH(UsagePerHour!$B$20,Usage!$C$5:$C$11,0),MATCH(UsagePerHour!SG$4,Usage!$D$3:$ABF$3,0)),"")</f>
        <v/>
      </c>
      <c r="SH31" s="6" t="str">
        <f>IFERROR(INDEX(Sales!$D$5:$ABF$18,MATCH(UsagePerHour!$B31,Sales!$C$5:$C$18,0),MATCH(UsagePerHour!SH$4,Sales!$D$3:$ABF$3,0))/SH$2*INDEX(Usage!$D$5:$ABF$11,MATCH(UsagePerHour!$B$20,Usage!$C$5:$C$11,0),MATCH(UsagePerHour!SH$4,Usage!$D$3:$ABF$3,0)),"")</f>
        <v/>
      </c>
      <c r="SI31" s="6" t="str">
        <f>IFERROR(INDEX(Sales!$D$5:$ABF$18,MATCH(UsagePerHour!$B31,Sales!$C$5:$C$18,0),MATCH(UsagePerHour!SI$4,Sales!$D$3:$ABF$3,0))/SI$2*INDEX(Usage!$D$5:$ABF$11,MATCH(UsagePerHour!$B$20,Usage!$C$5:$C$11,0),MATCH(UsagePerHour!SI$4,Usage!$D$3:$ABF$3,0)),"")</f>
        <v/>
      </c>
      <c r="SJ31" s="6" t="str">
        <f>IFERROR(INDEX(Sales!$D$5:$ABF$18,MATCH(UsagePerHour!$B31,Sales!$C$5:$C$18,0),MATCH(UsagePerHour!SJ$4,Sales!$D$3:$ABF$3,0))/SJ$2*INDEX(Usage!$D$5:$ABF$11,MATCH(UsagePerHour!$B$20,Usage!$C$5:$C$11,0),MATCH(UsagePerHour!SJ$4,Usage!$D$3:$ABF$3,0)),"")</f>
        <v/>
      </c>
      <c r="SK31" s="6" t="str">
        <f>IFERROR(INDEX(Sales!$D$5:$ABF$18,MATCH(UsagePerHour!$B31,Sales!$C$5:$C$18,0),MATCH(UsagePerHour!SK$4,Sales!$D$3:$ABF$3,0))/SK$2*INDEX(Usage!$D$5:$ABF$11,MATCH(UsagePerHour!$B$20,Usage!$C$5:$C$11,0),MATCH(UsagePerHour!SK$4,Usage!$D$3:$ABF$3,0)),"")</f>
        <v/>
      </c>
      <c r="SL31" s="6" t="str">
        <f>IFERROR(INDEX(Sales!$D$5:$ABF$18,MATCH(UsagePerHour!$B31,Sales!$C$5:$C$18,0),MATCH(UsagePerHour!SL$4,Sales!$D$3:$ABF$3,0))/SL$2*INDEX(Usage!$D$5:$ABF$11,MATCH(UsagePerHour!$B$20,Usage!$C$5:$C$11,0),MATCH(UsagePerHour!SL$4,Usage!$D$3:$ABF$3,0)),"")</f>
        <v/>
      </c>
      <c r="SM31" s="6" t="str">
        <f>IFERROR(INDEX(Sales!$D$5:$ABF$18,MATCH(UsagePerHour!$B31,Sales!$C$5:$C$18,0),MATCH(UsagePerHour!SM$4,Sales!$D$3:$ABF$3,0))/SM$2*INDEX(Usage!$D$5:$ABF$11,MATCH(UsagePerHour!$B$20,Usage!$C$5:$C$11,0),MATCH(UsagePerHour!SM$4,Usage!$D$3:$ABF$3,0)),"")</f>
        <v/>
      </c>
      <c r="SN31" s="6" t="str">
        <f>IFERROR(INDEX(Sales!$D$5:$ABF$18,MATCH(UsagePerHour!$B31,Sales!$C$5:$C$18,0),MATCH(UsagePerHour!SN$4,Sales!$D$3:$ABF$3,0))/SN$2*INDEX(Usage!$D$5:$ABF$11,MATCH(UsagePerHour!$B$20,Usage!$C$5:$C$11,0),MATCH(UsagePerHour!SN$4,Usage!$D$3:$ABF$3,0)),"")</f>
        <v/>
      </c>
      <c r="SO31" s="6" t="str">
        <f>IFERROR(INDEX(Sales!$D$5:$ABF$18,MATCH(UsagePerHour!$B31,Sales!$C$5:$C$18,0),MATCH(UsagePerHour!SO$4,Sales!$D$3:$ABF$3,0))/SO$2*INDEX(Usage!$D$5:$ABF$11,MATCH(UsagePerHour!$B$20,Usage!$C$5:$C$11,0),MATCH(UsagePerHour!SO$4,Usage!$D$3:$ABF$3,0)),"")</f>
        <v/>
      </c>
      <c r="SP31" s="6" t="str">
        <f>IFERROR(INDEX(Sales!$D$5:$ABF$18,MATCH(UsagePerHour!$B31,Sales!$C$5:$C$18,0),MATCH(UsagePerHour!SP$4,Sales!$D$3:$ABF$3,0))/SP$2*INDEX(Usage!$D$5:$ABF$11,MATCH(UsagePerHour!$B$20,Usage!$C$5:$C$11,0),MATCH(UsagePerHour!SP$4,Usage!$D$3:$ABF$3,0)),"")</f>
        <v/>
      </c>
      <c r="SQ31" s="6" t="str">
        <f>IFERROR(INDEX(Sales!$D$5:$ABF$18,MATCH(UsagePerHour!$B31,Sales!$C$5:$C$18,0),MATCH(UsagePerHour!SQ$4,Sales!$D$3:$ABF$3,0))/SQ$2*INDEX(Usage!$D$5:$ABF$11,MATCH(UsagePerHour!$B$20,Usage!$C$5:$C$11,0),MATCH(UsagePerHour!SQ$4,Usage!$D$3:$ABF$3,0)),"")</f>
        <v/>
      </c>
      <c r="SR31" s="6" t="str">
        <f>IFERROR(INDEX(Sales!$D$5:$ABF$18,MATCH(UsagePerHour!$B31,Sales!$C$5:$C$18,0),MATCH(UsagePerHour!SR$4,Sales!$D$3:$ABF$3,0))/SR$2*INDEX(Usage!$D$5:$ABF$11,MATCH(UsagePerHour!$B$20,Usage!$C$5:$C$11,0),MATCH(UsagePerHour!SR$4,Usage!$D$3:$ABF$3,0)),"")</f>
        <v/>
      </c>
      <c r="SS31" s="6" t="str">
        <f>IFERROR(INDEX(Sales!$D$5:$ABF$18,MATCH(UsagePerHour!$B31,Sales!$C$5:$C$18,0),MATCH(UsagePerHour!SS$4,Sales!$D$3:$ABF$3,0))/SS$2*INDEX(Usage!$D$5:$ABF$11,MATCH(UsagePerHour!$B$20,Usage!$C$5:$C$11,0),MATCH(UsagePerHour!SS$4,Usage!$D$3:$ABF$3,0)),"")</f>
        <v/>
      </c>
      <c r="ST31" s="6" t="str">
        <f>IFERROR(INDEX(Sales!$D$5:$ABF$18,MATCH(UsagePerHour!$B31,Sales!$C$5:$C$18,0),MATCH(UsagePerHour!ST$4,Sales!$D$3:$ABF$3,0))/ST$2*INDEX(Usage!$D$5:$ABF$11,MATCH(UsagePerHour!$B$20,Usage!$C$5:$C$11,0),MATCH(UsagePerHour!ST$4,Usage!$D$3:$ABF$3,0)),"")</f>
        <v/>
      </c>
      <c r="SU31" s="6" t="str">
        <f>IFERROR(INDEX(Sales!$D$5:$ABF$18,MATCH(UsagePerHour!$B31,Sales!$C$5:$C$18,0),MATCH(UsagePerHour!SU$4,Sales!$D$3:$ABF$3,0))/SU$2*INDEX(Usage!$D$5:$ABF$11,MATCH(UsagePerHour!$B$20,Usage!$C$5:$C$11,0),MATCH(UsagePerHour!SU$4,Usage!$D$3:$ABF$3,0)),"")</f>
        <v/>
      </c>
      <c r="SV31" s="6" t="str">
        <f>IFERROR(INDEX(Sales!$D$5:$ABF$18,MATCH(UsagePerHour!$B31,Sales!$C$5:$C$18,0),MATCH(UsagePerHour!SV$4,Sales!$D$3:$ABF$3,0))/SV$2*INDEX(Usage!$D$5:$ABF$11,MATCH(UsagePerHour!$B$20,Usage!$C$5:$C$11,0),MATCH(UsagePerHour!SV$4,Usage!$D$3:$ABF$3,0)),"")</f>
        <v/>
      </c>
      <c r="SW31" s="6" t="str">
        <f>IFERROR(INDEX(Sales!$D$5:$ABF$18,MATCH(UsagePerHour!$B31,Sales!$C$5:$C$18,0),MATCH(UsagePerHour!SW$4,Sales!$D$3:$ABF$3,0))/SW$2*INDEX(Usage!$D$5:$ABF$11,MATCH(UsagePerHour!$B$20,Usage!$C$5:$C$11,0),MATCH(UsagePerHour!SW$4,Usage!$D$3:$ABF$3,0)),"")</f>
        <v/>
      </c>
      <c r="SX31" s="6" t="str">
        <f>IFERROR(INDEX(Sales!$D$5:$ABF$18,MATCH(UsagePerHour!$B31,Sales!$C$5:$C$18,0),MATCH(UsagePerHour!SX$4,Sales!$D$3:$ABF$3,0))/SX$2*INDEX(Usage!$D$5:$ABF$11,MATCH(UsagePerHour!$B$20,Usage!$C$5:$C$11,0),MATCH(UsagePerHour!SX$4,Usage!$D$3:$ABF$3,0)),"")</f>
        <v/>
      </c>
      <c r="SY31" s="6" t="str">
        <f>IFERROR(INDEX(Sales!$D$5:$ABF$18,MATCH(UsagePerHour!$B31,Sales!$C$5:$C$18,0),MATCH(UsagePerHour!SY$4,Sales!$D$3:$ABF$3,0))/SY$2*INDEX(Usage!$D$5:$ABF$11,MATCH(UsagePerHour!$B$20,Usage!$C$5:$C$11,0),MATCH(UsagePerHour!SY$4,Usage!$D$3:$ABF$3,0)),"")</f>
        <v/>
      </c>
      <c r="SZ31" s="6" t="str">
        <f>IFERROR(INDEX(Sales!$D$5:$ABF$18,MATCH(UsagePerHour!$B31,Sales!$C$5:$C$18,0),MATCH(UsagePerHour!SZ$4,Sales!$D$3:$ABF$3,0))/SZ$2*INDEX(Usage!$D$5:$ABF$11,MATCH(UsagePerHour!$B$20,Usage!$C$5:$C$11,0),MATCH(UsagePerHour!SZ$4,Usage!$D$3:$ABF$3,0)),"")</f>
        <v/>
      </c>
      <c r="TA31" s="6" t="str">
        <f>IFERROR(INDEX(Sales!$D$5:$ABF$18,MATCH(UsagePerHour!$B31,Sales!$C$5:$C$18,0),MATCH(UsagePerHour!TA$4,Sales!$D$3:$ABF$3,0))/TA$2*INDEX(Usage!$D$5:$ABF$11,MATCH(UsagePerHour!$B$20,Usage!$C$5:$C$11,0),MATCH(UsagePerHour!TA$4,Usage!$D$3:$ABF$3,0)),"")</f>
        <v/>
      </c>
      <c r="TB31" s="6" t="str">
        <f>IFERROR(INDEX(Sales!$D$5:$ABF$18,MATCH(UsagePerHour!$B31,Sales!$C$5:$C$18,0),MATCH(UsagePerHour!TB$4,Sales!$D$3:$ABF$3,0))/TB$2*INDEX(Usage!$D$5:$ABF$11,MATCH(UsagePerHour!$B$20,Usage!$C$5:$C$11,0),MATCH(UsagePerHour!TB$4,Usage!$D$3:$ABF$3,0)),"")</f>
        <v/>
      </c>
      <c r="TC31" s="6" t="str">
        <f>IFERROR(INDEX(Sales!$D$5:$ABF$18,MATCH(UsagePerHour!$B31,Sales!$C$5:$C$18,0),MATCH(UsagePerHour!TC$4,Sales!$D$3:$ABF$3,0))/TC$2*INDEX(Usage!$D$5:$ABF$11,MATCH(UsagePerHour!$B$20,Usage!$C$5:$C$11,0),MATCH(UsagePerHour!TC$4,Usage!$D$3:$ABF$3,0)),"")</f>
        <v/>
      </c>
      <c r="TD31" s="6" t="str">
        <f>IFERROR(INDEX(Sales!$D$5:$ABF$18,MATCH(UsagePerHour!$B31,Sales!$C$5:$C$18,0),MATCH(UsagePerHour!TD$4,Sales!$D$3:$ABF$3,0))/TD$2*INDEX(Usage!$D$5:$ABF$11,MATCH(UsagePerHour!$B$20,Usage!$C$5:$C$11,0),MATCH(UsagePerHour!TD$4,Usage!$D$3:$ABF$3,0)),"")</f>
        <v/>
      </c>
      <c r="TE31" s="6" t="str">
        <f>IFERROR(INDEX(Sales!$D$5:$ABF$18,MATCH(UsagePerHour!$B31,Sales!$C$5:$C$18,0),MATCH(UsagePerHour!TE$4,Sales!$D$3:$ABF$3,0))/TE$2*INDEX(Usage!$D$5:$ABF$11,MATCH(UsagePerHour!$B$20,Usage!$C$5:$C$11,0),MATCH(UsagePerHour!TE$4,Usage!$D$3:$ABF$3,0)),"")</f>
        <v/>
      </c>
      <c r="TF31" s="6" t="str">
        <f>IFERROR(INDEX(Sales!$D$5:$ABF$18,MATCH(UsagePerHour!$B31,Sales!$C$5:$C$18,0),MATCH(UsagePerHour!TF$4,Sales!$D$3:$ABF$3,0))/TF$2*INDEX(Usage!$D$5:$ABF$11,MATCH(UsagePerHour!$B$20,Usage!$C$5:$C$11,0),MATCH(UsagePerHour!TF$4,Usage!$D$3:$ABF$3,0)),"")</f>
        <v/>
      </c>
      <c r="TG31" s="6" t="str">
        <f>IFERROR(INDEX(Sales!$D$5:$ABF$18,MATCH(UsagePerHour!$B31,Sales!$C$5:$C$18,0),MATCH(UsagePerHour!TG$4,Sales!$D$3:$ABF$3,0))/TG$2*INDEX(Usage!$D$5:$ABF$11,MATCH(UsagePerHour!$B$20,Usage!$C$5:$C$11,0),MATCH(UsagePerHour!TG$4,Usage!$D$3:$ABF$3,0)),"")</f>
        <v/>
      </c>
      <c r="TH31" s="6" t="str">
        <f>IFERROR(INDEX(Sales!$D$5:$ABF$18,MATCH(UsagePerHour!$B31,Sales!$C$5:$C$18,0),MATCH(UsagePerHour!TH$4,Sales!$D$3:$ABF$3,0))/TH$2*INDEX(Usage!$D$5:$ABF$11,MATCH(UsagePerHour!$B$20,Usage!$C$5:$C$11,0),MATCH(UsagePerHour!TH$4,Usage!$D$3:$ABF$3,0)),"")</f>
        <v/>
      </c>
      <c r="TI31" s="6" t="str">
        <f>IFERROR(INDEX(Sales!$D$5:$ABF$18,MATCH(UsagePerHour!$B31,Sales!$C$5:$C$18,0),MATCH(UsagePerHour!TI$4,Sales!$D$3:$ABF$3,0))/TI$2*INDEX(Usage!$D$5:$ABF$11,MATCH(UsagePerHour!$B$20,Usage!$C$5:$C$11,0),MATCH(UsagePerHour!TI$4,Usage!$D$3:$ABF$3,0)),"")</f>
        <v/>
      </c>
      <c r="TJ31" s="6" t="str">
        <f>IFERROR(INDEX(Sales!$D$5:$ABF$18,MATCH(UsagePerHour!$B31,Sales!$C$5:$C$18,0),MATCH(UsagePerHour!TJ$4,Sales!$D$3:$ABF$3,0))/TJ$2*INDEX(Usage!$D$5:$ABF$11,MATCH(UsagePerHour!$B$20,Usage!$C$5:$C$11,0),MATCH(UsagePerHour!TJ$4,Usage!$D$3:$ABF$3,0)),"")</f>
        <v/>
      </c>
      <c r="TK31" s="6" t="str">
        <f>IFERROR(INDEX(Sales!$D$5:$ABF$18,MATCH(UsagePerHour!$B31,Sales!$C$5:$C$18,0),MATCH(UsagePerHour!TK$4,Sales!$D$3:$ABF$3,0))/TK$2*INDEX(Usage!$D$5:$ABF$11,MATCH(UsagePerHour!$B$20,Usage!$C$5:$C$11,0),MATCH(UsagePerHour!TK$4,Usage!$D$3:$ABF$3,0)),"")</f>
        <v/>
      </c>
      <c r="TL31" s="6" t="str">
        <f>IFERROR(INDEX(Sales!$D$5:$ABF$18,MATCH(UsagePerHour!$B31,Sales!$C$5:$C$18,0),MATCH(UsagePerHour!TL$4,Sales!$D$3:$ABF$3,0))/TL$2*INDEX(Usage!$D$5:$ABF$11,MATCH(UsagePerHour!$B$20,Usage!$C$5:$C$11,0),MATCH(UsagePerHour!TL$4,Usage!$D$3:$ABF$3,0)),"")</f>
        <v/>
      </c>
      <c r="TM31" s="6" t="str">
        <f>IFERROR(INDEX(Sales!$D$5:$ABF$18,MATCH(UsagePerHour!$B31,Sales!$C$5:$C$18,0),MATCH(UsagePerHour!TM$4,Sales!$D$3:$ABF$3,0))/TM$2*INDEX(Usage!$D$5:$ABF$11,MATCH(UsagePerHour!$B$20,Usage!$C$5:$C$11,0),MATCH(UsagePerHour!TM$4,Usage!$D$3:$ABF$3,0)),"")</f>
        <v/>
      </c>
      <c r="TN31" s="6" t="str">
        <f>IFERROR(INDEX(Sales!$D$5:$ABF$18,MATCH(UsagePerHour!$B31,Sales!$C$5:$C$18,0),MATCH(UsagePerHour!TN$4,Sales!$D$3:$ABF$3,0))/TN$2*INDEX(Usage!$D$5:$ABF$11,MATCH(UsagePerHour!$B$20,Usage!$C$5:$C$11,0),MATCH(UsagePerHour!TN$4,Usage!$D$3:$ABF$3,0)),"")</f>
        <v/>
      </c>
      <c r="TO31" s="6" t="str">
        <f>IFERROR(INDEX(Sales!$D$5:$ABF$18,MATCH(UsagePerHour!$B31,Sales!$C$5:$C$18,0),MATCH(UsagePerHour!TO$4,Sales!$D$3:$ABF$3,0))/TO$2*INDEX(Usage!$D$5:$ABF$11,MATCH(UsagePerHour!$B$20,Usage!$C$5:$C$11,0),MATCH(UsagePerHour!TO$4,Usage!$D$3:$ABF$3,0)),"")</f>
        <v/>
      </c>
      <c r="TP31" s="6" t="str">
        <f>IFERROR(INDEX(Sales!$D$5:$ABF$18,MATCH(UsagePerHour!$B31,Sales!$C$5:$C$18,0),MATCH(UsagePerHour!TP$4,Sales!$D$3:$ABF$3,0))/TP$2*INDEX(Usage!$D$5:$ABF$11,MATCH(UsagePerHour!$B$20,Usage!$C$5:$C$11,0),MATCH(UsagePerHour!TP$4,Usage!$D$3:$ABF$3,0)),"")</f>
        <v/>
      </c>
      <c r="TQ31" s="6" t="str">
        <f>IFERROR(INDEX(Sales!$D$5:$ABF$18,MATCH(UsagePerHour!$B31,Sales!$C$5:$C$18,0),MATCH(UsagePerHour!TQ$4,Sales!$D$3:$ABF$3,0))/TQ$2*INDEX(Usage!$D$5:$ABF$11,MATCH(UsagePerHour!$B$20,Usage!$C$5:$C$11,0),MATCH(UsagePerHour!TQ$4,Usage!$D$3:$ABF$3,0)),"")</f>
        <v/>
      </c>
      <c r="TR31" s="6" t="str">
        <f>IFERROR(INDEX(Sales!$D$5:$ABF$18,MATCH(UsagePerHour!$B31,Sales!$C$5:$C$18,0),MATCH(UsagePerHour!TR$4,Sales!$D$3:$ABF$3,0))/TR$2*INDEX(Usage!$D$5:$ABF$11,MATCH(UsagePerHour!$B$20,Usage!$C$5:$C$11,0),MATCH(UsagePerHour!TR$4,Usage!$D$3:$ABF$3,0)),"")</f>
        <v/>
      </c>
      <c r="TS31" s="6" t="str">
        <f>IFERROR(INDEX(Sales!$D$5:$ABF$18,MATCH(UsagePerHour!$B31,Sales!$C$5:$C$18,0),MATCH(UsagePerHour!TS$4,Sales!$D$3:$ABF$3,0))/TS$2*INDEX(Usage!$D$5:$ABF$11,MATCH(UsagePerHour!$B$20,Usage!$C$5:$C$11,0),MATCH(UsagePerHour!TS$4,Usage!$D$3:$ABF$3,0)),"")</f>
        <v/>
      </c>
      <c r="TT31" s="6" t="str">
        <f>IFERROR(INDEX(Sales!$D$5:$ABF$18,MATCH(UsagePerHour!$B31,Sales!$C$5:$C$18,0),MATCH(UsagePerHour!TT$4,Sales!$D$3:$ABF$3,0))/TT$2*INDEX(Usage!$D$5:$ABF$11,MATCH(UsagePerHour!$B$20,Usage!$C$5:$C$11,0),MATCH(UsagePerHour!TT$4,Usage!$D$3:$ABF$3,0)),"")</f>
        <v/>
      </c>
      <c r="TU31" s="6" t="str">
        <f>IFERROR(INDEX(Sales!$D$5:$ABF$18,MATCH(UsagePerHour!$B31,Sales!$C$5:$C$18,0),MATCH(UsagePerHour!TU$4,Sales!$D$3:$ABF$3,0))/TU$2*INDEX(Usage!$D$5:$ABF$11,MATCH(UsagePerHour!$B$20,Usage!$C$5:$C$11,0),MATCH(UsagePerHour!TU$4,Usage!$D$3:$ABF$3,0)),"")</f>
        <v/>
      </c>
      <c r="TV31" s="6" t="str">
        <f>IFERROR(INDEX(Sales!$D$5:$ABF$18,MATCH(UsagePerHour!$B31,Sales!$C$5:$C$18,0),MATCH(UsagePerHour!TV$4,Sales!$D$3:$ABF$3,0))/TV$2*INDEX(Usage!$D$5:$ABF$11,MATCH(UsagePerHour!$B$20,Usage!$C$5:$C$11,0),MATCH(UsagePerHour!TV$4,Usage!$D$3:$ABF$3,0)),"")</f>
        <v/>
      </c>
      <c r="TW31" s="6" t="str">
        <f>IFERROR(INDEX(Sales!$D$5:$ABF$18,MATCH(UsagePerHour!$B31,Sales!$C$5:$C$18,0),MATCH(UsagePerHour!TW$4,Sales!$D$3:$ABF$3,0))/TW$2*INDEX(Usage!$D$5:$ABF$11,MATCH(UsagePerHour!$B$20,Usage!$C$5:$C$11,0),MATCH(UsagePerHour!TW$4,Usage!$D$3:$ABF$3,0)),"")</f>
        <v/>
      </c>
      <c r="TX31" s="6" t="str">
        <f>IFERROR(INDEX(Sales!$D$5:$ABF$18,MATCH(UsagePerHour!$B31,Sales!$C$5:$C$18,0),MATCH(UsagePerHour!TX$4,Sales!$D$3:$ABF$3,0))/TX$2*INDEX(Usage!$D$5:$ABF$11,MATCH(UsagePerHour!$B$20,Usage!$C$5:$C$11,0),MATCH(UsagePerHour!TX$4,Usage!$D$3:$ABF$3,0)),"")</f>
        <v/>
      </c>
      <c r="TY31" s="6" t="str">
        <f>IFERROR(INDEX(Sales!$D$5:$ABF$18,MATCH(UsagePerHour!$B31,Sales!$C$5:$C$18,0),MATCH(UsagePerHour!TY$4,Sales!$D$3:$ABF$3,0))/TY$2*INDEX(Usage!$D$5:$ABF$11,MATCH(UsagePerHour!$B$20,Usage!$C$5:$C$11,0),MATCH(UsagePerHour!TY$4,Usage!$D$3:$ABF$3,0)),"")</f>
        <v/>
      </c>
      <c r="TZ31" s="6" t="str">
        <f>IFERROR(INDEX(Sales!$D$5:$ABF$18,MATCH(UsagePerHour!$B31,Sales!$C$5:$C$18,0),MATCH(UsagePerHour!TZ$4,Sales!$D$3:$ABF$3,0))/TZ$2*INDEX(Usage!$D$5:$ABF$11,MATCH(UsagePerHour!$B$20,Usage!$C$5:$C$11,0),MATCH(UsagePerHour!TZ$4,Usage!$D$3:$ABF$3,0)),"")</f>
        <v/>
      </c>
      <c r="UA31" s="6" t="str">
        <f>IFERROR(INDEX(Sales!$D$5:$ABF$18,MATCH(UsagePerHour!$B31,Sales!$C$5:$C$18,0),MATCH(UsagePerHour!UA$4,Sales!$D$3:$ABF$3,0))/UA$2*INDEX(Usage!$D$5:$ABF$11,MATCH(UsagePerHour!$B$20,Usage!$C$5:$C$11,0),MATCH(UsagePerHour!UA$4,Usage!$D$3:$ABF$3,0)),"")</f>
        <v/>
      </c>
      <c r="UB31" s="6" t="str">
        <f>IFERROR(INDEX(Sales!$D$5:$ABF$18,MATCH(UsagePerHour!$B31,Sales!$C$5:$C$18,0),MATCH(UsagePerHour!UB$4,Sales!$D$3:$ABF$3,0))/UB$2*INDEX(Usage!$D$5:$ABF$11,MATCH(UsagePerHour!$B$20,Usage!$C$5:$C$11,0),MATCH(UsagePerHour!UB$4,Usage!$D$3:$ABF$3,0)),"")</f>
        <v/>
      </c>
      <c r="UC31" s="6" t="str">
        <f>IFERROR(INDEX(Sales!$D$5:$ABF$18,MATCH(UsagePerHour!$B31,Sales!$C$5:$C$18,0),MATCH(UsagePerHour!UC$4,Sales!$D$3:$ABF$3,0))/UC$2*INDEX(Usage!$D$5:$ABF$11,MATCH(UsagePerHour!$B$20,Usage!$C$5:$C$11,0),MATCH(UsagePerHour!UC$4,Usage!$D$3:$ABF$3,0)),"")</f>
        <v/>
      </c>
      <c r="UD31" s="6" t="str">
        <f>IFERROR(INDEX(Sales!$D$5:$ABF$18,MATCH(UsagePerHour!$B31,Sales!$C$5:$C$18,0),MATCH(UsagePerHour!UD$4,Sales!$D$3:$ABF$3,0))/UD$2*INDEX(Usage!$D$5:$ABF$11,MATCH(UsagePerHour!$B$20,Usage!$C$5:$C$11,0),MATCH(UsagePerHour!UD$4,Usage!$D$3:$ABF$3,0)),"")</f>
        <v/>
      </c>
      <c r="UE31" s="6" t="str">
        <f>IFERROR(INDEX(Sales!$D$5:$ABF$18,MATCH(UsagePerHour!$B31,Sales!$C$5:$C$18,0),MATCH(UsagePerHour!UE$4,Sales!$D$3:$ABF$3,0))/UE$2*INDEX(Usage!$D$5:$ABF$11,MATCH(UsagePerHour!$B$20,Usage!$C$5:$C$11,0),MATCH(UsagePerHour!UE$4,Usage!$D$3:$ABF$3,0)),"")</f>
        <v/>
      </c>
      <c r="UF31" s="6" t="str">
        <f>IFERROR(INDEX(Sales!$D$5:$ABF$18,MATCH(UsagePerHour!$B31,Sales!$C$5:$C$18,0),MATCH(UsagePerHour!UF$4,Sales!$D$3:$ABF$3,0))/UF$2*INDEX(Usage!$D$5:$ABF$11,MATCH(UsagePerHour!$B$20,Usage!$C$5:$C$11,0),MATCH(UsagePerHour!UF$4,Usage!$D$3:$ABF$3,0)),"")</f>
        <v/>
      </c>
      <c r="UG31" s="6" t="str">
        <f>IFERROR(INDEX(Sales!$D$5:$ABF$18,MATCH(UsagePerHour!$B31,Sales!$C$5:$C$18,0),MATCH(UsagePerHour!UG$4,Sales!$D$3:$ABF$3,0))/UG$2*INDEX(Usage!$D$5:$ABF$11,MATCH(UsagePerHour!$B$20,Usage!$C$5:$C$11,0),MATCH(UsagePerHour!UG$4,Usage!$D$3:$ABF$3,0)),"")</f>
        <v/>
      </c>
      <c r="UH31" s="6" t="str">
        <f>IFERROR(INDEX(Sales!$D$5:$ABF$18,MATCH(UsagePerHour!$B31,Sales!$C$5:$C$18,0),MATCH(UsagePerHour!UH$4,Sales!$D$3:$ABF$3,0))/UH$2*INDEX(Usage!$D$5:$ABF$11,MATCH(UsagePerHour!$B$20,Usage!$C$5:$C$11,0),MATCH(UsagePerHour!UH$4,Usage!$D$3:$ABF$3,0)),"")</f>
        <v/>
      </c>
      <c r="UI31" s="6" t="str">
        <f>IFERROR(INDEX(Sales!$D$5:$ABF$18,MATCH(UsagePerHour!$B31,Sales!$C$5:$C$18,0),MATCH(UsagePerHour!UI$4,Sales!$D$3:$ABF$3,0))/UI$2*INDEX(Usage!$D$5:$ABF$11,MATCH(UsagePerHour!$B$20,Usage!$C$5:$C$11,0),MATCH(UsagePerHour!UI$4,Usage!$D$3:$ABF$3,0)),"")</f>
        <v/>
      </c>
      <c r="UJ31" s="6" t="str">
        <f>IFERROR(INDEX(Sales!$D$5:$ABF$18,MATCH(UsagePerHour!$B31,Sales!$C$5:$C$18,0),MATCH(UsagePerHour!UJ$4,Sales!$D$3:$ABF$3,0))/UJ$2*INDEX(Usage!$D$5:$ABF$11,MATCH(UsagePerHour!$B$20,Usage!$C$5:$C$11,0),MATCH(UsagePerHour!UJ$4,Usage!$D$3:$ABF$3,0)),"")</f>
        <v/>
      </c>
      <c r="UK31" s="6" t="str">
        <f>IFERROR(INDEX(Sales!$D$5:$ABF$18,MATCH(UsagePerHour!$B31,Sales!$C$5:$C$18,0),MATCH(UsagePerHour!UK$4,Sales!$D$3:$ABF$3,0))/UK$2*INDEX(Usage!$D$5:$ABF$11,MATCH(UsagePerHour!$B$20,Usage!$C$5:$C$11,0),MATCH(UsagePerHour!UK$4,Usage!$D$3:$ABF$3,0)),"")</f>
        <v/>
      </c>
      <c r="UL31" s="6" t="str">
        <f>IFERROR(INDEX(Sales!$D$5:$ABF$18,MATCH(UsagePerHour!$B31,Sales!$C$5:$C$18,0),MATCH(UsagePerHour!UL$4,Sales!$D$3:$ABF$3,0))/UL$2*INDEX(Usage!$D$5:$ABF$11,MATCH(UsagePerHour!$B$20,Usage!$C$5:$C$11,0),MATCH(UsagePerHour!UL$4,Usage!$D$3:$ABF$3,0)),"")</f>
        <v/>
      </c>
      <c r="UM31" s="6" t="str">
        <f>IFERROR(INDEX(Sales!$D$5:$ABF$18,MATCH(UsagePerHour!$B31,Sales!$C$5:$C$18,0),MATCH(UsagePerHour!UM$4,Sales!$D$3:$ABF$3,0))/UM$2*INDEX(Usage!$D$5:$ABF$11,MATCH(UsagePerHour!$B$20,Usage!$C$5:$C$11,0),MATCH(UsagePerHour!UM$4,Usage!$D$3:$ABF$3,0)),"")</f>
        <v/>
      </c>
      <c r="UN31" s="6" t="str">
        <f>IFERROR(INDEX(Sales!$D$5:$ABF$18,MATCH(UsagePerHour!$B31,Sales!$C$5:$C$18,0),MATCH(UsagePerHour!UN$4,Sales!$D$3:$ABF$3,0))/UN$2*INDEX(Usage!$D$5:$ABF$11,MATCH(UsagePerHour!$B$20,Usage!$C$5:$C$11,0),MATCH(UsagePerHour!UN$4,Usage!$D$3:$ABF$3,0)),"")</f>
        <v/>
      </c>
      <c r="UO31" s="6" t="str">
        <f>IFERROR(INDEX(Sales!$D$5:$ABF$18,MATCH(UsagePerHour!$B31,Sales!$C$5:$C$18,0),MATCH(UsagePerHour!UO$4,Sales!$D$3:$ABF$3,0))/UO$2*INDEX(Usage!$D$5:$ABF$11,MATCH(UsagePerHour!$B$20,Usage!$C$5:$C$11,0),MATCH(UsagePerHour!UO$4,Usage!$D$3:$ABF$3,0)),"")</f>
        <v/>
      </c>
      <c r="UP31" s="6" t="str">
        <f>IFERROR(INDEX(Sales!$D$5:$ABF$18,MATCH(UsagePerHour!$B31,Sales!$C$5:$C$18,0),MATCH(UsagePerHour!UP$4,Sales!$D$3:$ABF$3,0))/UP$2*INDEX(Usage!$D$5:$ABF$11,MATCH(UsagePerHour!$B$20,Usage!$C$5:$C$11,0),MATCH(UsagePerHour!UP$4,Usage!$D$3:$ABF$3,0)),"")</f>
        <v/>
      </c>
      <c r="UQ31" s="6" t="str">
        <f>IFERROR(INDEX(Sales!$D$5:$ABF$18,MATCH(UsagePerHour!$B31,Sales!$C$5:$C$18,0),MATCH(UsagePerHour!UQ$4,Sales!$D$3:$ABF$3,0))/UQ$2*INDEX(Usage!$D$5:$ABF$11,MATCH(UsagePerHour!$B$20,Usage!$C$5:$C$11,0),MATCH(UsagePerHour!UQ$4,Usage!$D$3:$ABF$3,0)),"")</f>
        <v/>
      </c>
      <c r="UR31" s="6" t="str">
        <f>IFERROR(INDEX(Sales!$D$5:$ABF$18,MATCH(UsagePerHour!$B31,Sales!$C$5:$C$18,0),MATCH(UsagePerHour!UR$4,Sales!$D$3:$ABF$3,0))/UR$2*INDEX(Usage!$D$5:$ABF$11,MATCH(UsagePerHour!$B$20,Usage!$C$5:$C$11,0),MATCH(UsagePerHour!UR$4,Usage!$D$3:$ABF$3,0)),"")</f>
        <v/>
      </c>
      <c r="US31" s="6" t="str">
        <f>IFERROR(INDEX(Sales!$D$5:$ABF$18,MATCH(UsagePerHour!$B31,Sales!$C$5:$C$18,0),MATCH(UsagePerHour!US$4,Sales!$D$3:$ABF$3,0))/US$2*INDEX(Usage!$D$5:$ABF$11,MATCH(UsagePerHour!$B$20,Usage!$C$5:$C$11,0),MATCH(UsagePerHour!US$4,Usage!$D$3:$ABF$3,0)),"")</f>
        <v/>
      </c>
      <c r="UT31" s="6" t="str">
        <f>IFERROR(INDEX(Sales!$D$5:$ABF$18,MATCH(UsagePerHour!$B31,Sales!$C$5:$C$18,0),MATCH(UsagePerHour!UT$4,Sales!$D$3:$ABF$3,0))/UT$2*INDEX(Usage!$D$5:$ABF$11,MATCH(UsagePerHour!$B$20,Usage!$C$5:$C$11,0),MATCH(UsagePerHour!UT$4,Usage!$D$3:$ABF$3,0)),"")</f>
        <v/>
      </c>
      <c r="UU31" s="6" t="str">
        <f>IFERROR(INDEX(Sales!$D$5:$ABF$18,MATCH(UsagePerHour!$B31,Sales!$C$5:$C$18,0),MATCH(UsagePerHour!UU$4,Sales!$D$3:$ABF$3,0))/UU$2*INDEX(Usage!$D$5:$ABF$11,MATCH(UsagePerHour!$B$20,Usage!$C$5:$C$11,0),MATCH(UsagePerHour!UU$4,Usage!$D$3:$ABF$3,0)),"")</f>
        <v/>
      </c>
      <c r="UV31" s="6" t="str">
        <f>IFERROR(INDEX(Sales!$D$5:$ABF$18,MATCH(UsagePerHour!$B31,Sales!$C$5:$C$18,0),MATCH(UsagePerHour!UV$4,Sales!$D$3:$ABF$3,0))/UV$2*INDEX(Usage!$D$5:$ABF$11,MATCH(UsagePerHour!$B$20,Usage!$C$5:$C$11,0),MATCH(UsagePerHour!UV$4,Usage!$D$3:$ABF$3,0)),"")</f>
        <v/>
      </c>
      <c r="UW31" s="6" t="str">
        <f>IFERROR(INDEX(Sales!$D$5:$ABF$18,MATCH(UsagePerHour!$B31,Sales!$C$5:$C$18,0),MATCH(UsagePerHour!UW$4,Sales!$D$3:$ABF$3,0))/UW$2*INDEX(Usage!$D$5:$ABF$11,MATCH(UsagePerHour!$B$20,Usage!$C$5:$C$11,0),MATCH(UsagePerHour!UW$4,Usage!$D$3:$ABF$3,0)),"")</f>
        <v/>
      </c>
      <c r="UX31" s="6" t="str">
        <f>IFERROR(INDEX(Sales!$D$5:$ABF$18,MATCH(UsagePerHour!$B31,Sales!$C$5:$C$18,0),MATCH(UsagePerHour!UX$4,Sales!$D$3:$ABF$3,0))/UX$2*INDEX(Usage!$D$5:$ABF$11,MATCH(UsagePerHour!$B$20,Usage!$C$5:$C$11,0),MATCH(UsagePerHour!UX$4,Usage!$D$3:$ABF$3,0)),"")</f>
        <v/>
      </c>
      <c r="UY31" s="6" t="str">
        <f>IFERROR(INDEX(Sales!$D$5:$ABF$18,MATCH(UsagePerHour!$B31,Sales!$C$5:$C$18,0),MATCH(UsagePerHour!UY$4,Sales!$D$3:$ABF$3,0))/UY$2*INDEX(Usage!$D$5:$ABF$11,MATCH(UsagePerHour!$B$20,Usage!$C$5:$C$11,0),MATCH(UsagePerHour!UY$4,Usage!$D$3:$ABF$3,0)),"")</f>
        <v/>
      </c>
      <c r="UZ31" s="6" t="str">
        <f>IFERROR(INDEX(Sales!$D$5:$ABF$18,MATCH(UsagePerHour!$B31,Sales!$C$5:$C$18,0),MATCH(UsagePerHour!UZ$4,Sales!$D$3:$ABF$3,0))/UZ$2*INDEX(Usage!$D$5:$ABF$11,MATCH(UsagePerHour!$B$20,Usage!$C$5:$C$11,0),MATCH(UsagePerHour!UZ$4,Usage!$D$3:$ABF$3,0)),"")</f>
        <v/>
      </c>
      <c r="VA31" s="6" t="str">
        <f>IFERROR(INDEX(Sales!$D$5:$ABF$18,MATCH(UsagePerHour!$B31,Sales!$C$5:$C$18,0),MATCH(UsagePerHour!VA$4,Sales!$D$3:$ABF$3,0))/VA$2*INDEX(Usage!$D$5:$ABF$11,MATCH(UsagePerHour!$B$20,Usage!$C$5:$C$11,0),MATCH(UsagePerHour!VA$4,Usage!$D$3:$ABF$3,0)),"")</f>
        <v/>
      </c>
      <c r="VB31" s="6" t="str">
        <f>IFERROR(INDEX(Sales!$D$5:$ABF$18,MATCH(UsagePerHour!$B31,Sales!$C$5:$C$18,0),MATCH(UsagePerHour!VB$4,Sales!$D$3:$ABF$3,0))/VB$2*INDEX(Usage!$D$5:$ABF$11,MATCH(UsagePerHour!$B$20,Usage!$C$5:$C$11,0),MATCH(UsagePerHour!VB$4,Usage!$D$3:$ABF$3,0)),"")</f>
        <v/>
      </c>
      <c r="VC31" s="6" t="str">
        <f>IFERROR(INDEX(Sales!$D$5:$ABF$18,MATCH(UsagePerHour!$B31,Sales!$C$5:$C$18,0),MATCH(UsagePerHour!VC$4,Sales!$D$3:$ABF$3,0))/VC$2*INDEX(Usage!$D$5:$ABF$11,MATCH(UsagePerHour!$B$20,Usage!$C$5:$C$11,0),MATCH(UsagePerHour!VC$4,Usage!$D$3:$ABF$3,0)),"")</f>
        <v/>
      </c>
      <c r="VD31" s="6" t="str">
        <f>IFERROR(INDEX(Sales!$D$5:$ABF$18,MATCH(UsagePerHour!$B31,Sales!$C$5:$C$18,0),MATCH(UsagePerHour!VD$4,Sales!$D$3:$ABF$3,0))/VD$2*INDEX(Usage!$D$5:$ABF$11,MATCH(UsagePerHour!$B$20,Usage!$C$5:$C$11,0),MATCH(UsagePerHour!VD$4,Usage!$D$3:$ABF$3,0)),"")</f>
        <v/>
      </c>
      <c r="VE31" s="6" t="str">
        <f>IFERROR(INDEX(Sales!$D$5:$ABF$18,MATCH(UsagePerHour!$B31,Sales!$C$5:$C$18,0),MATCH(UsagePerHour!VE$4,Sales!$D$3:$ABF$3,0))/VE$2*INDEX(Usage!$D$5:$ABF$11,MATCH(UsagePerHour!$B$20,Usage!$C$5:$C$11,0),MATCH(UsagePerHour!VE$4,Usage!$D$3:$ABF$3,0)),"")</f>
        <v/>
      </c>
      <c r="VF31" s="6" t="str">
        <f>IFERROR(INDEX(Sales!$D$5:$ABF$18,MATCH(UsagePerHour!$B31,Sales!$C$5:$C$18,0),MATCH(UsagePerHour!VF$4,Sales!$D$3:$ABF$3,0))/VF$2*INDEX(Usage!$D$5:$ABF$11,MATCH(UsagePerHour!$B$20,Usage!$C$5:$C$11,0),MATCH(UsagePerHour!VF$4,Usage!$D$3:$ABF$3,0)),"")</f>
        <v/>
      </c>
      <c r="VG31" s="6" t="str">
        <f>IFERROR(INDEX(Sales!$D$5:$ABF$18,MATCH(UsagePerHour!$B31,Sales!$C$5:$C$18,0),MATCH(UsagePerHour!VG$4,Sales!$D$3:$ABF$3,0))/VG$2*INDEX(Usage!$D$5:$ABF$11,MATCH(UsagePerHour!$B$20,Usage!$C$5:$C$11,0),MATCH(UsagePerHour!VG$4,Usage!$D$3:$ABF$3,0)),"")</f>
        <v/>
      </c>
      <c r="VH31" s="6" t="str">
        <f>IFERROR(INDEX(Sales!$D$5:$ABF$18,MATCH(UsagePerHour!$B31,Sales!$C$5:$C$18,0),MATCH(UsagePerHour!VH$4,Sales!$D$3:$ABF$3,0))/VH$2*INDEX(Usage!$D$5:$ABF$11,MATCH(UsagePerHour!$B$20,Usage!$C$5:$C$11,0),MATCH(UsagePerHour!VH$4,Usage!$D$3:$ABF$3,0)),"")</f>
        <v/>
      </c>
      <c r="VI31" s="6" t="str">
        <f>IFERROR(INDEX(Sales!$D$5:$ABF$18,MATCH(UsagePerHour!$B31,Sales!$C$5:$C$18,0),MATCH(UsagePerHour!VI$4,Sales!$D$3:$ABF$3,0))/VI$2*INDEX(Usage!$D$5:$ABF$11,MATCH(UsagePerHour!$B$20,Usage!$C$5:$C$11,0),MATCH(UsagePerHour!VI$4,Usage!$D$3:$ABF$3,0)),"")</f>
        <v/>
      </c>
      <c r="VJ31" s="6" t="str">
        <f>IFERROR(INDEX(Sales!$D$5:$ABF$18,MATCH(UsagePerHour!$B31,Sales!$C$5:$C$18,0),MATCH(UsagePerHour!VJ$4,Sales!$D$3:$ABF$3,0))/VJ$2*INDEX(Usage!$D$5:$ABF$11,MATCH(UsagePerHour!$B$20,Usage!$C$5:$C$11,0),MATCH(UsagePerHour!VJ$4,Usage!$D$3:$ABF$3,0)),"")</f>
        <v/>
      </c>
      <c r="VK31" s="6" t="str">
        <f>IFERROR(INDEX(Sales!$D$5:$ABF$18,MATCH(UsagePerHour!$B31,Sales!$C$5:$C$18,0),MATCH(UsagePerHour!VK$4,Sales!$D$3:$ABF$3,0))/VK$2*INDEX(Usage!$D$5:$ABF$11,MATCH(UsagePerHour!$B$20,Usage!$C$5:$C$11,0),MATCH(UsagePerHour!VK$4,Usage!$D$3:$ABF$3,0)),"")</f>
        <v/>
      </c>
      <c r="VL31" s="6" t="str">
        <f>IFERROR(INDEX(Sales!$D$5:$ABF$18,MATCH(UsagePerHour!$B31,Sales!$C$5:$C$18,0),MATCH(UsagePerHour!VL$4,Sales!$D$3:$ABF$3,0))/VL$2*INDEX(Usage!$D$5:$ABF$11,MATCH(UsagePerHour!$B$20,Usage!$C$5:$C$11,0),MATCH(UsagePerHour!VL$4,Usage!$D$3:$ABF$3,0)),"")</f>
        <v/>
      </c>
      <c r="VM31" s="6" t="str">
        <f>IFERROR(INDEX(Sales!$D$5:$ABF$18,MATCH(UsagePerHour!$B31,Sales!$C$5:$C$18,0),MATCH(UsagePerHour!VM$4,Sales!$D$3:$ABF$3,0))/VM$2*INDEX(Usage!$D$5:$ABF$11,MATCH(UsagePerHour!$B$20,Usage!$C$5:$C$11,0),MATCH(UsagePerHour!VM$4,Usage!$D$3:$ABF$3,0)),"")</f>
        <v/>
      </c>
      <c r="VN31" s="6" t="str">
        <f>IFERROR(INDEX(Sales!$D$5:$ABF$18,MATCH(UsagePerHour!$B31,Sales!$C$5:$C$18,0),MATCH(UsagePerHour!VN$4,Sales!$D$3:$ABF$3,0))/VN$2*INDEX(Usage!$D$5:$ABF$11,MATCH(UsagePerHour!$B$20,Usage!$C$5:$C$11,0),MATCH(UsagePerHour!VN$4,Usage!$D$3:$ABF$3,0)),"")</f>
        <v/>
      </c>
      <c r="VO31" s="6" t="str">
        <f>IFERROR(INDEX(Sales!$D$5:$ABF$18,MATCH(UsagePerHour!$B31,Sales!$C$5:$C$18,0),MATCH(UsagePerHour!VO$4,Sales!$D$3:$ABF$3,0))/VO$2*INDEX(Usage!$D$5:$ABF$11,MATCH(UsagePerHour!$B$20,Usage!$C$5:$C$11,0),MATCH(UsagePerHour!VO$4,Usage!$D$3:$ABF$3,0)),"")</f>
        <v/>
      </c>
      <c r="VP31" s="6" t="str">
        <f>IFERROR(INDEX(Sales!$D$5:$ABF$18,MATCH(UsagePerHour!$B31,Sales!$C$5:$C$18,0),MATCH(UsagePerHour!VP$4,Sales!$D$3:$ABF$3,0))/VP$2*INDEX(Usage!$D$5:$ABF$11,MATCH(UsagePerHour!$B$20,Usage!$C$5:$C$11,0),MATCH(UsagePerHour!VP$4,Usage!$D$3:$ABF$3,0)),"")</f>
        <v/>
      </c>
      <c r="VQ31" s="6" t="str">
        <f>IFERROR(INDEX(Sales!$D$5:$ABF$18,MATCH(UsagePerHour!$B31,Sales!$C$5:$C$18,0),MATCH(UsagePerHour!VQ$4,Sales!$D$3:$ABF$3,0))/VQ$2*INDEX(Usage!$D$5:$ABF$11,MATCH(UsagePerHour!$B$20,Usage!$C$5:$C$11,0),MATCH(UsagePerHour!VQ$4,Usage!$D$3:$ABF$3,0)),"")</f>
        <v/>
      </c>
      <c r="VR31" s="6" t="str">
        <f>IFERROR(INDEX(Sales!$D$5:$ABF$18,MATCH(UsagePerHour!$B31,Sales!$C$5:$C$18,0),MATCH(UsagePerHour!VR$4,Sales!$D$3:$ABF$3,0))/VR$2*INDEX(Usage!$D$5:$ABF$11,MATCH(UsagePerHour!$B$20,Usage!$C$5:$C$11,0),MATCH(UsagePerHour!VR$4,Usage!$D$3:$ABF$3,0)),"")</f>
        <v/>
      </c>
      <c r="VS31" s="6" t="str">
        <f>IFERROR(INDEX(Sales!$D$5:$ABF$18,MATCH(UsagePerHour!$B31,Sales!$C$5:$C$18,0),MATCH(UsagePerHour!VS$4,Sales!$D$3:$ABF$3,0))/VS$2*INDEX(Usage!$D$5:$ABF$11,MATCH(UsagePerHour!$B$20,Usage!$C$5:$C$11,0),MATCH(UsagePerHour!VS$4,Usage!$D$3:$ABF$3,0)),"")</f>
        <v/>
      </c>
      <c r="VT31" s="6" t="str">
        <f>IFERROR(INDEX(Sales!$D$5:$ABF$18,MATCH(UsagePerHour!$B31,Sales!$C$5:$C$18,0),MATCH(UsagePerHour!VT$4,Sales!$D$3:$ABF$3,0))/VT$2*INDEX(Usage!$D$5:$ABF$11,MATCH(UsagePerHour!$B$20,Usage!$C$5:$C$11,0),MATCH(UsagePerHour!VT$4,Usage!$D$3:$ABF$3,0)),"")</f>
        <v/>
      </c>
      <c r="VU31" s="6" t="str">
        <f>IFERROR(INDEX(Sales!$D$5:$ABF$18,MATCH(UsagePerHour!$B31,Sales!$C$5:$C$18,0),MATCH(UsagePerHour!VU$4,Sales!$D$3:$ABF$3,0))/VU$2*INDEX(Usage!$D$5:$ABF$11,MATCH(UsagePerHour!$B$20,Usage!$C$5:$C$11,0),MATCH(UsagePerHour!VU$4,Usage!$D$3:$ABF$3,0)),"")</f>
        <v/>
      </c>
      <c r="VV31" s="6" t="str">
        <f>IFERROR(INDEX(Sales!$D$5:$ABF$18,MATCH(UsagePerHour!$B31,Sales!$C$5:$C$18,0),MATCH(UsagePerHour!VV$4,Sales!$D$3:$ABF$3,0))/VV$2*INDEX(Usage!$D$5:$ABF$11,MATCH(UsagePerHour!$B$20,Usage!$C$5:$C$11,0),MATCH(UsagePerHour!VV$4,Usage!$D$3:$ABF$3,0)),"")</f>
        <v/>
      </c>
      <c r="VW31" s="6" t="str">
        <f>IFERROR(INDEX(Sales!$D$5:$ABF$18,MATCH(UsagePerHour!$B31,Sales!$C$5:$C$18,0),MATCH(UsagePerHour!VW$4,Sales!$D$3:$ABF$3,0))/VW$2*INDEX(Usage!$D$5:$ABF$11,MATCH(UsagePerHour!$B$20,Usage!$C$5:$C$11,0),MATCH(UsagePerHour!VW$4,Usage!$D$3:$ABF$3,0)),"")</f>
        <v/>
      </c>
      <c r="VX31" s="6" t="str">
        <f>IFERROR(INDEX(Sales!$D$5:$ABF$18,MATCH(UsagePerHour!$B31,Sales!$C$5:$C$18,0),MATCH(UsagePerHour!VX$4,Sales!$D$3:$ABF$3,0))/VX$2*INDEX(Usage!$D$5:$ABF$11,MATCH(UsagePerHour!$B$20,Usage!$C$5:$C$11,0),MATCH(UsagePerHour!VX$4,Usage!$D$3:$ABF$3,0)),"")</f>
        <v/>
      </c>
      <c r="VY31" s="6" t="str">
        <f>IFERROR(INDEX(Sales!$D$5:$ABF$18,MATCH(UsagePerHour!$B31,Sales!$C$5:$C$18,0),MATCH(UsagePerHour!VY$4,Sales!$D$3:$ABF$3,0))/VY$2*INDEX(Usage!$D$5:$ABF$11,MATCH(UsagePerHour!$B$20,Usage!$C$5:$C$11,0),MATCH(UsagePerHour!VY$4,Usage!$D$3:$ABF$3,0)),"")</f>
        <v/>
      </c>
      <c r="VZ31" s="6" t="str">
        <f>IFERROR(INDEX(Sales!$D$5:$ABF$18,MATCH(UsagePerHour!$B31,Sales!$C$5:$C$18,0),MATCH(UsagePerHour!VZ$4,Sales!$D$3:$ABF$3,0))/VZ$2*INDEX(Usage!$D$5:$ABF$11,MATCH(UsagePerHour!$B$20,Usage!$C$5:$C$11,0),MATCH(UsagePerHour!VZ$4,Usage!$D$3:$ABF$3,0)),"")</f>
        <v/>
      </c>
      <c r="WA31" s="6" t="str">
        <f>IFERROR(INDEX(Sales!$D$5:$ABF$18,MATCH(UsagePerHour!$B31,Sales!$C$5:$C$18,0),MATCH(UsagePerHour!WA$4,Sales!$D$3:$ABF$3,0))/WA$2*INDEX(Usage!$D$5:$ABF$11,MATCH(UsagePerHour!$B$20,Usage!$C$5:$C$11,0),MATCH(UsagePerHour!WA$4,Usage!$D$3:$ABF$3,0)),"")</f>
        <v/>
      </c>
      <c r="WB31" s="6" t="str">
        <f>IFERROR(INDEX(Sales!$D$5:$ABF$18,MATCH(UsagePerHour!$B31,Sales!$C$5:$C$18,0),MATCH(UsagePerHour!WB$4,Sales!$D$3:$ABF$3,0))/WB$2*INDEX(Usage!$D$5:$ABF$11,MATCH(UsagePerHour!$B$20,Usage!$C$5:$C$11,0),MATCH(UsagePerHour!WB$4,Usage!$D$3:$ABF$3,0)),"")</f>
        <v/>
      </c>
      <c r="WC31" s="6" t="str">
        <f>IFERROR(INDEX(Sales!$D$5:$ABF$18,MATCH(UsagePerHour!$B31,Sales!$C$5:$C$18,0),MATCH(UsagePerHour!WC$4,Sales!$D$3:$ABF$3,0))/WC$2*INDEX(Usage!$D$5:$ABF$11,MATCH(UsagePerHour!$B$20,Usage!$C$5:$C$11,0),MATCH(UsagePerHour!WC$4,Usage!$D$3:$ABF$3,0)),"")</f>
        <v/>
      </c>
      <c r="WD31" s="6" t="str">
        <f>IFERROR(INDEX(Sales!$D$5:$ABF$18,MATCH(UsagePerHour!$B31,Sales!$C$5:$C$18,0),MATCH(UsagePerHour!WD$4,Sales!$D$3:$ABF$3,0))/WD$2*INDEX(Usage!$D$5:$ABF$11,MATCH(UsagePerHour!$B$20,Usage!$C$5:$C$11,0),MATCH(UsagePerHour!WD$4,Usage!$D$3:$ABF$3,0)),"")</f>
        <v/>
      </c>
      <c r="WE31" s="6" t="str">
        <f>IFERROR(INDEX(Sales!$D$5:$ABF$18,MATCH(UsagePerHour!$B31,Sales!$C$5:$C$18,0),MATCH(UsagePerHour!WE$4,Sales!$D$3:$ABF$3,0))/WE$2*INDEX(Usage!$D$5:$ABF$11,MATCH(UsagePerHour!$B$20,Usage!$C$5:$C$11,0),MATCH(UsagePerHour!WE$4,Usage!$D$3:$ABF$3,0)),"")</f>
        <v/>
      </c>
      <c r="WF31" s="6" t="str">
        <f>IFERROR(INDEX(Sales!$D$5:$ABF$18,MATCH(UsagePerHour!$B31,Sales!$C$5:$C$18,0),MATCH(UsagePerHour!WF$4,Sales!$D$3:$ABF$3,0))/WF$2*INDEX(Usage!$D$5:$ABF$11,MATCH(UsagePerHour!$B$20,Usage!$C$5:$C$11,0),MATCH(UsagePerHour!WF$4,Usage!$D$3:$ABF$3,0)),"")</f>
        <v/>
      </c>
      <c r="WG31" s="6" t="str">
        <f>IFERROR(INDEX(Sales!$D$5:$ABF$18,MATCH(UsagePerHour!$B31,Sales!$C$5:$C$18,0),MATCH(UsagePerHour!WG$4,Sales!$D$3:$ABF$3,0))/WG$2*INDEX(Usage!$D$5:$ABF$11,MATCH(UsagePerHour!$B$20,Usage!$C$5:$C$11,0),MATCH(UsagePerHour!WG$4,Usage!$D$3:$ABF$3,0)),"")</f>
        <v/>
      </c>
      <c r="WH31" s="6" t="str">
        <f>IFERROR(INDEX(Sales!$D$5:$ABF$18,MATCH(UsagePerHour!$B31,Sales!$C$5:$C$18,0),MATCH(UsagePerHour!WH$4,Sales!$D$3:$ABF$3,0))/WH$2*INDEX(Usage!$D$5:$ABF$11,MATCH(UsagePerHour!$B$20,Usage!$C$5:$C$11,0),MATCH(UsagePerHour!WH$4,Usage!$D$3:$ABF$3,0)),"")</f>
        <v/>
      </c>
      <c r="WI31" s="6" t="str">
        <f>IFERROR(INDEX(Sales!$D$5:$ABF$18,MATCH(UsagePerHour!$B31,Sales!$C$5:$C$18,0),MATCH(UsagePerHour!WI$4,Sales!$D$3:$ABF$3,0))/WI$2*INDEX(Usage!$D$5:$ABF$11,MATCH(UsagePerHour!$B$20,Usage!$C$5:$C$11,0),MATCH(UsagePerHour!WI$4,Usage!$D$3:$ABF$3,0)),"")</f>
        <v/>
      </c>
      <c r="WJ31" s="6" t="str">
        <f>IFERROR(INDEX(Sales!$D$5:$ABF$18,MATCH(UsagePerHour!$B31,Sales!$C$5:$C$18,0),MATCH(UsagePerHour!WJ$4,Sales!$D$3:$ABF$3,0))/WJ$2*INDEX(Usage!$D$5:$ABF$11,MATCH(UsagePerHour!$B$20,Usage!$C$5:$C$11,0),MATCH(UsagePerHour!WJ$4,Usage!$D$3:$ABF$3,0)),"")</f>
        <v/>
      </c>
      <c r="WK31" s="6" t="str">
        <f>IFERROR(INDEX(Sales!$D$5:$ABF$18,MATCH(UsagePerHour!$B31,Sales!$C$5:$C$18,0),MATCH(UsagePerHour!WK$4,Sales!$D$3:$ABF$3,0))/WK$2*INDEX(Usage!$D$5:$ABF$11,MATCH(UsagePerHour!$B$20,Usage!$C$5:$C$11,0),MATCH(UsagePerHour!WK$4,Usage!$D$3:$ABF$3,0)),"")</f>
        <v/>
      </c>
      <c r="WL31" s="6" t="str">
        <f>IFERROR(INDEX(Sales!$D$5:$ABF$18,MATCH(UsagePerHour!$B31,Sales!$C$5:$C$18,0),MATCH(UsagePerHour!WL$4,Sales!$D$3:$ABF$3,0))/WL$2*INDEX(Usage!$D$5:$ABF$11,MATCH(UsagePerHour!$B$20,Usage!$C$5:$C$11,0),MATCH(UsagePerHour!WL$4,Usage!$D$3:$ABF$3,0)),"")</f>
        <v/>
      </c>
      <c r="WM31" s="6" t="str">
        <f>IFERROR(INDEX(Sales!$D$5:$ABF$18,MATCH(UsagePerHour!$B31,Sales!$C$5:$C$18,0),MATCH(UsagePerHour!WM$4,Sales!$D$3:$ABF$3,0))/WM$2*INDEX(Usage!$D$5:$ABF$11,MATCH(UsagePerHour!$B$20,Usage!$C$5:$C$11,0),MATCH(UsagePerHour!WM$4,Usage!$D$3:$ABF$3,0)),"")</f>
        <v/>
      </c>
      <c r="WN31" s="6" t="str">
        <f>IFERROR(INDEX(Sales!$D$5:$ABF$18,MATCH(UsagePerHour!$B31,Sales!$C$5:$C$18,0),MATCH(UsagePerHour!WN$4,Sales!$D$3:$ABF$3,0))/WN$2*INDEX(Usage!$D$5:$ABF$11,MATCH(UsagePerHour!$B$20,Usage!$C$5:$C$11,0),MATCH(UsagePerHour!WN$4,Usage!$D$3:$ABF$3,0)),"")</f>
        <v/>
      </c>
      <c r="WO31" s="6" t="str">
        <f>IFERROR(INDEX(Sales!$D$5:$ABF$18,MATCH(UsagePerHour!$B31,Sales!$C$5:$C$18,0),MATCH(UsagePerHour!WO$4,Sales!$D$3:$ABF$3,0))/WO$2*INDEX(Usage!$D$5:$ABF$11,MATCH(UsagePerHour!$B$20,Usage!$C$5:$C$11,0),MATCH(UsagePerHour!WO$4,Usage!$D$3:$ABF$3,0)),"")</f>
        <v/>
      </c>
      <c r="WP31" s="6" t="str">
        <f>IFERROR(INDEX(Sales!$D$5:$ABF$18,MATCH(UsagePerHour!$B31,Sales!$C$5:$C$18,0),MATCH(UsagePerHour!WP$4,Sales!$D$3:$ABF$3,0))/WP$2*INDEX(Usage!$D$5:$ABF$11,MATCH(UsagePerHour!$B$20,Usage!$C$5:$C$11,0),MATCH(UsagePerHour!WP$4,Usage!$D$3:$ABF$3,0)),"")</f>
        <v/>
      </c>
      <c r="WQ31" s="6" t="str">
        <f>IFERROR(INDEX(Sales!$D$5:$ABF$18,MATCH(UsagePerHour!$B31,Sales!$C$5:$C$18,0),MATCH(UsagePerHour!WQ$4,Sales!$D$3:$ABF$3,0))/WQ$2*INDEX(Usage!$D$5:$ABF$11,MATCH(UsagePerHour!$B$20,Usage!$C$5:$C$11,0),MATCH(UsagePerHour!WQ$4,Usage!$D$3:$ABF$3,0)),"")</f>
        <v/>
      </c>
      <c r="WR31" s="6" t="str">
        <f>IFERROR(INDEX(Sales!$D$5:$ABF$18,MATCH(UsagePerHour!$B31,Sales!$C$5:$C$18,0),MATCH(UsagePerHour!WR$4,Sales!$D$3:$ABF$3,0))/WR$2*INDEX(Usage!$D$5:$ABF$11,MATCH(UsagePerHour!$B$20,Usage!$C$5:$C$11,0),MATCH(UsagePerHour!WR$4,Usage!$D$3:$ABF$3,0)),"")</f>
        <v/>
      </c>
      <c r="WS31" s="6" t="str">
        <f>IFERROR(INDEX(Sales!$D$5:$ABF$18,MATCH(UsagePerHour!$B31,Sales!$C$5:$C$18,0),MATCH(UsagePerHour!WS$4,Sales!$D$3:$ABF$3,0))/WS$2*INDEX(Usage!$D$5:$ABF$11,MATCH(UsagePerHour!$B$20,Usage!$C$5:$C$11,0),MATCH(UsagePerHour!WS$4,Usage!$D$3:$ABF$3,0)),"")</f>
        <v/>
      </c>
      <c r="WT31" s="6" t="str">
        <f>IFERROR(INDEX(Sales!$D$5:$ABF$18,MATCH(UsagePerHour!$B31,Sales!$C$5:$C$18,0),MATCH(UsagePerHour!WT$4,Sales!$D$3:$ABF$3,0))/WT$2*INDEX(Usage!$D$5:$ABF$11,MATCH(UsagePerHour!$B$20,Usage!$C$5:$C$11,0),MATCH(UsagePerHour!WT$4,Usage!$D$3:$ABF$3,0)),"")</f>
        <v/>
      </c>
      <c r="WU31" s="6" t="str">
        <f>IFERROR(INDEX(Sales!$D$5:$ABF$18,MATCH(UsagePerHour!$B31,Sales!$C$5:$C$18,0),MATCH(UsagePerHour!WU$4,Sales!$D$3:$ABF$3,0))/WU$2*INDEX(Usage!$D$5:$ABF$11,MATCH(UsagePerHour!$B$20,Usage!$C$5:$C$11,0),MATCH(UsagePerHour!WU$4,Usage!$D$3:$ABF$3,0)),"")</f>
        <v/>
      </c>
      <c r="WV31" s="6" t="str">
        <f>IFERROR(INDEX(Sales!$D$5:$ABF$18,MATCH(UsagePerHour!$B31,Sales!$C$5:$C$18,0),MATCH(UsagePerHour!WV$4,Sales!$D$3:$ABF$3,0))/WV$2*INDEX(Usage!$D$5:$ABF$11,MATCH(UsagePerHour!$B$20,Usage!$C$5:$C$11,0),MATCH(UsagePerHour!WV$4,Usage!$D$3:$ABF$3,0)),"")</f>
        <v/>
      </c>
      <c r="WW31" s="6" t="str">
        <f>IFERROR(INDEX(Sales!$D$5:$ABF$18,MATCH(UsagePerHour!$B31,Sales!$C$5:$C$18,0),MATCH(UsagePerHour!WW$4,Sales!$D$3:$ABF$3,0))/WW$2*INDEX(Usage!$D$5:$ABF$11,MATCH(UsagePerHour!$B$20,Usage!$C$5:$C$11,0),MATCH(UsagePerHour!WW$4,Usage!$D$3:$ABF$3,0)),"")</f>
        <v/>
      </c>
      <c r="WX31" s="6" t="str">
        <f>IFERROR(INDEX(Sales!$D$5:$ABF$18,MATCH(UsagePerHour!$B31,Sales!$C$5:$C$18,0),MATCH(UsagePerHour!WX$4,Sales!$D$3:$ABF$3,0))/WX$2*INDEX(Usage!$D$5:$ABF$11,MATCH(UsagePerHour!$B$20,Usage!$C$5:$C$11,0),MATCH(UsagePerHour!WX$4,Usage!$D$3:$ABF$3,0)),"")</f>
        <v/>
      </c>
      <c r="WY31" s="6" t="str">
        <f>IFERROR(INDEX(Sales!$D$5:$ABF$18,MATCH(UsagePerHour!$B31,Sales!$C$5:$C$18,0),MATCH(UsagePerHour!WY$4,Sales!$D$3:$ABF$3,0))/WY$2*INDEX(Usage!$D$5:$ABF$11,MATCH(UsagePerHour!$B$20,Usage!$C$5:$C$11,0),MATCH(UsagePerHour!WY$4,Usage!$D$3:$ABF$3,0)),"")</f>
        <v/>
      </c>
      <c r="WZ31" s="6" t="str">
        <f>IFERROR(INDEX(Sales!$D$5:$ABF$18,MATCH(UsagePerHour!$B31,Sales!$C$5:$C$18,0),MATCH(UsagePerHour!WZ$4,Sales!$D$3:$ABF$3,0))/WZ$2*INDEX(Usage!$D$5:$ABF$11,MATCH(UsagePerHour!$B$20,Usage!$C$5:$C$11,0),MATCH(UsagePerHour!WZ$4,Usage!$D$3:$ABF$3,0)),"")</f>
        <v/>
      </c>
      <c r="XA31" s="6" t="str">
        <f>IFERROR(INDEX(Sales!$D$5:$ABF$18,MATCH(UsagePerHour!$B31,Sales!$C$5:$C$18,0),MATCH(UsagePerHour!XA$4,Sales!$D$3:$ABF$3,0))/XA$2*INDEX(Usage!$D$5:$ABF$11,MATCH(UsagePerHour!$B$20,Usage!$C$5:$C$11,0),MATCH(UsagePerHour!XA$4,Usage!$D$3:$ABF$3,0)),"")</f>
        <v/>
      </c>
      <c r="XB31" s="6" t="str">
        <f>IFERROR(INDEX(Sales!$D$5:$ABF$18,MATCH(UsagePerHour!$B31,Sales!$C$5:$C$18,0),MATCH(UsagePerHour!XB$4,Sales!$D$3:$ABF$3,0))/XB$2*INDEX(Usage!$D$5:$ABF$11,MATCH(UsagePerHour!$B$20,Usage!$C$5:$C$11,0),MATCH(UsagePerHour!XB$4,Usage!$D$3:$ABF$3,0)),"")</f>
        <v/>
      </c>
      <c r="XC31" s="6" t="str">
        <f>IFERROR(INDEX(Sales!$D$5:$ABF$18,MATCH(UsagePerHour!$B31,Sales!$C$5:$C$18,0),MATCH(UsagePerHour!XC$4,Sales!$D$3:$ABF$3,0))/XC$2*INDEX(Usage!$D$5:$ABF$11,MATCH(UsagePerHour!$B$20,Usage!$C$5:$C$11,0),MATCH(UsagePerHour!XC$4,Usage!$D$3:$ABF$3,0)),"")</f>
        <v/>
      </c>
      <c r="XD31" s="6" t="str">
        <f>IFERROR(INDEX(Sales!$D$5:$ABF$18,MATCH(UsagePerHour!$B31,Sales!$C$5:$C$18,0),MATCH(UsagePerHour!XD$4,Sales!$D$3:$ABF$3,0))/XD$2*INDEX(Usage!$D$5:$ABF$11,MATCH(UsagePerHour!$B$20,Usage!$C$5:$C$11,0),MATCH(UsagePerHour!XD$4,Usage!$D$3:$ABF$3,0)),"")</f>
        <v/>
      </c>
      <c r="XE31" s="6" t="str">
        <f>IFERROR(INDEX(Sales!$D$5:$ABF$18,MATCH(UsagePerHour!$B31,Sales!$C$5:$C$18,0),MATCH(UsagePerHour!XE$4,Sales!$D$3:$ABF$3,0))/XE$2*INDEX(Usage!$D$5:$ABF$11,MATCH(UsagePerHour!$B$20,Usage!$C$5:$C$11,0),MATCH(UsagePerHour!XE$4,Usage!$D$3:$ABF$3,0)),"")</f>
        <v/>
      </c>
      <c r="XF31" s="6" t="str">
        <f>IFERROR(INDEX(Sales!$D$5:$ABF$18,MATCH(UsagePerHour!$B31,Sales!$C$5:$C$18,0),MATCH(UsagePerHour!XF$4,Sales!$D$3:$ABF$3,0))/XF$2*INDEX(Usage!$D$5:$ABF$11,MATCH(UsagePerHour!$B$20,Usage!$C$5:$C$11,0),MATCH(UsagePerHour!XF$4,Usage!$D$3:$ABF$3,0)),"")</f>
        <v/>
      </c>
      <c r="XG31" s="6" t="str">
        <f>IFERROR(INDEX(Sales!$D$5:$ABF$18,MATCH(UsagePerHour!$B31,Sales!$C$5:$C$18,0),MATCH(UsagePerHour!XG$4,Sales!$D$3:$ABF$3,0))/XG$2*INDEX(Usage!$D$5:$ABF$11,MATCH(UsagePerHour!$B$20,Usage!$C$5:$C$11,0),MATCH(UsagePerHour!XG$4,Usage!$D$3:$ABF$3,0)),"")</f>
        <v/>
      </c>
      <c r="XH31" s="6" t="str">
        <f>IFERROR(INDEX(Sales!$D$5:$ABF$18,MATCH(UsagePerHour!$B31,Sales!$C$5:$C$18,0),MATCH(UsagePerHour!XH$4,Sales!$D$3:$ABF$3,0))/XH$2*INDEX(Usage!$D$5:$ABF$11,MATCH(UsagePerHour!$B$20,Usage!$C$5:$C$11,0),MATCH(UsagePerHour!XH$4,Usage!$D$3:$ABF$3,0)),"")</f>
        <v/>
      </c>
      <c r="XI31" s="6" t="str">
        <f>IFERROR(INDEX(Sales!$D$5:$ABF$18,MATCH(UsagePerHour!$B31,Sales!$C$5:$C$18,0),MATCH(UsagePerHour!XI$4,Sales!$D$3:$ABF$3,0))/XI$2*INDEX(Usage!$D$5:$ABF$11,MATCH(UsagePerHour!$B$20,Usage!$C$5:$C$11,0),MATCH(UsagePerHour!XI$4,Usage!$D$3:$ABF$3,0)),"")</f>
        <v/>
      </c>
      <c r="XJ31" s="6" t="str">
        <f>IFERROR(INDEX(Sales!$D$5:$ABF$18,MATCH(UsagePerHour!$B31,Sales!$C$5:$C$18,0),MATCH(UsagePerHour!XJ$4,Sales!$D$3:$ABF$3,0))/XJ$2*INDEX(Usage!$D$5:$ABF$11,MATCH(UsagePerHour!$B$20,Usage!$C$5:$C$11,0),MATCH(UsagePerHour!XJ$4,Usage!$D$3:$ABF$3,0)),"")</f>
        <v/>
      </c>
      <c r="XK31" s="6" t="str">
        <f>IFERROR(INDEX(Sales!$D$5:$ABF$18,MATCH(UsagePerHour!$B31,Sales!$C$5:$C$18,0),MATCH(UsagePerHour!XK$4,Sales!$D$3:$ABF$3,0))/XK$2*INDEX(Usage!$D$5:$ABF$11,MATCH(UsagePerHour!$B$20,Usage!$C$5:$C$11,0),MATCH(UsagePerHour!XK$4,Usage!$D$3:$ABF$3,0)),"")</f>
        <v/>
      </c>
      <c r="XL31" s="6" t="str">
        <f>IFERROR(INDEX(Sales!$D$5:$ABF$18,MATCH(UsagePerHour!$B31,Sales!$C$5:$C$18,0),MATCH(UsagePerHour!XL$4,Sales!$D$3:$ABF$3,0))/XL$2*INDEX(Usage!$D$5:$ABF$11,MATCH(UsagePerHour!$B$20,Usage!$C$5:$C$11,0),MATCH(UsagePerHour!XL$4,Usage!$D$3:$ABF$3,0)),"")</f>
        <v/>
      </c>
      <c r="XM31" s="6" t="str">
        <f>IFERROR(INDEX(Sales!$D$5:$ABF$18,MATCH(UsagePerHour!$B31,Sales!$C$5:$C$18,0),MATCH(UsagePerHour!XM$4,Sales!$D$3:$ABF$3,0))/XM$2*INDEX(Usage!$D$5:$ABF$11,MATCH(UsagePerHour!$B$20,Usage!$C$5:$C$11,0),MATCH(UsagePerHour!XM$4,Usage!$D$3:$ABF$3,0)),"")</f>
        <v/>
      </c>
      <c r="XN31" s="6" t="str">
        <f>IFERROR(INDEX(Sales!$D$5:$ABF$18,MATCH(UsagePerHour!$B31,Sales!$C$5:$C$18,0),MATCH(UsagePerHour!XN$4,Sales!$D$3:$ABF$3,0))/XN$2*INDEX(Usage!$D$5:$ABF$11,MATCH(UsagePerHour!$B$20,Usage!$C$5:$C$11,0),MATCH(UsagePerHour!XN$4,Usage!$D$3:$ABF$3,0)),"")</f>
        <v/>
      </c>
      <c r="XO31" s="6" t="str">
        <f>IFERROR(INDEX(Sales!$D$5:$ABF$18,MATCH(UsagePerHour!$B31,Sales!$C$5:$C$18,0),MATCH(UsagePerHour!XO$4,Sales!$D$3:$ABF$3,0))/XO$2*INDEX(Usage!$D$5:$ABF$11,MATCH(UsagePerHour!$B$20,Usage!$C$5:$C$11,0),MATCH(UsagePerHour!XO$4,Usage!$D$3:$ABF$3,0)),"")</f>
        <v/>
      </c>
      <c r="XP31" s="6" t="str">
        <f>IFERROR(INDEX(Sales!$D$5:$ABF$18,MATCH(UsagePerHour!$B31,Sales!$C$5:$C$18,0),MATCH(UsagePerHour!XP$4,Sales!$D$3:$ABF$3,0))/XP$2*INDEX(Usage!$D$5:$ABF$11,MATCH(UsagePerHour!$B$20,Usage!$C$5:$C$11,0),MATCH(UsagePerHour!XP$4,Usage!$D$3:$ABF$3,0)),"")</f>
        <v/>
      </c>
      <c r="XQ31" s="6" t="str">
        <f>IFERROR(INDEX(Sales!$D$5:$ABF$18,MATCH(UsagePerHour!$B31,Sales!$C$5:$C$18,0),MATCH(UsagePerHour!XQ$4,Sales!$D$3:$ABF$3,0))/XQ$2*INDEX(Usage!$D$5:$ABF$11,MATCH(UsagePerHour!$B$20,Usage!$C$5:$C$11,0),MATCH(UsagePerHour!XQ$4,Usage!$D$3:$ABF$3,0)),"")</f>
        <v/>
      </c>
      <c r="XR31" s="6" t="str">
        <f>IFERROR(INDEX(Sales!$D$5:$ABF$18,MATCH(UsagePerHour!$B31,Sales!$C$5:$C$18,0),MATCH(UsagePerHour!XR$4,Sales!$D$3:$ABF$3,0))/XR$2*INDEX(Usage!$D$5:$ABF$11,MATCH(UsagePerHour!$B$20,Usage!$C$5:$C$11,0),MATCH(UsagePerHour!XR$4,Usage!$D$3:$ABF$3,0)),"")</f>
        <v/>
      </c>
      <c r="XS31" s="6" t="str">
        <f>IFERROR(INDEX(Sales!$D$5:$ABF$18,MATCH(UsagePerHour!$B31,Sales!$C$5:$C$18,0),MATCH(UsagePerHour!XS$4,Sales!$D$3:$ABF$3,0))/XS$2*INDEX(Usage!$D$5:$ABF$11,MATCH(UsagePerHour!$B$20,Usage!$C$5:$C$11,0),MATCH(UsagePerHour!XS$4,Usage!$D$3:$ABF$3,0)),"")</f>
        <v/>
      </c>
      <c r="XT31" s="6" t="str">
        <f>IFERROR(INDEX(Sales!$D$5:$ABF$18,MATCH(UsagePerHour!$B31,Sales!$C$5:$C$18,0),MATCH(UsagePerHour!XT$4,Sales!$D$3:$ABF$3,0))/XT$2*INDEX(Usage!$D$5:$ABF$11,MATCH(UsagePerHour!$B$20,Usage!$C$5:$C$11,0),MATCH(UsagePerHour!XT$4,Usage!$D$3:$ABF$3,0)),"")</f>
        <v/>
      </c>
      <c r="XU31" s="6" t="str">
        <f>IFERROR(INDEX(Sales!$D$5:$ABF$18,MATCH(UsagePerHour!$B31,Sales!$C$5:$C$18,0),MATCH(UsagePerHour!XU$4,Sales!$D$3:$ABF$3,0))/XU$2*INDEX(Usage!$D$5:$ABF$11,MATCH(UsagePerHour!$B$20,Usage!$C$5:$C$11,0),MATCH(UsagePerHour!XU$4,Usage!$D$3:$ABF$3,0)),"")</f>
        <v/>
      </c>
      <c r="XV31" s="6" t="str">
        <f>IFERROR(INDEX(Sales!$D$5:$ABF$18,MATCH(UsagePerHour!$B31,Sales!$C$5:$C$18,0),MATCH(UsagePerHour!XV$4,Sales!$D$3:$ABF$3,0))/XV$2*INDEX(Usage!$D$5:$ABF$11,MATCH(UsagePerHour!$B$20,Usage!$C$5:$C$11,0),MATCH(UsagePerHour!XV$4,Usage!$D$3:$ABF$3,0)),"")</f>
        <v/>
      </c>
      <c r="XW31" s="6" t="str">
        <f>IFERROR(INDEX(Sales!$D$5:$ABF$18,MATCH(UsagePerHour!$B31,Sales!$C$5:$C$18,0),MATCH(UsagePerHour!XW$4,Sales!$D$3:$ABF$3,0))/XW$2*INDEX(Usage!$D$5:$ABF$11,MATCH(UsagePerHour!$B$20,Usage!$C$5:$C$11,0),MATCH(UsagePerHour!XW$4,Usage!$D$3:$ABF$3,0)),"")</f>
        <v/>
      </c>
      <c r="XX31" s="6" t="str">
        <f>IFERROR(INDEX(Sales!$D$5:$ABF$18,MATCH(UsagePerHour!$B31,Sales!$C$5:$C$18,0),MATCH(UsagePerHour!XX$4,Sales!$D$3:$ABF$3,0))/XX$2*INDEX(Usage!$D$5:$ABF$11,MATCH(UsagePerHour!$B$20,Usage!$C$5:$C$11,0),MATCH(UsagePerHour!XX$4,Usage!$D$3:$ABF$3,0)),"")</f>
        <v/>
      </c>
      <c r="XY31" s="6" t="str">
        <f>IFERROR(INDEX(Sales!$D$5:$ABF$18,MATCH(UsagePerHour!$B31,Sales!$C$5:$C$18,0),MATCH(UsagePerHour!XY$4,Sales!$D$3:$ABF$3,0))/XY$2*INDEX(Usage!$D$5:$ABF$11,MATCH(UsagePerHour!$B$20,Usage!$C$5:$C$11,0),MATCH(UsagePerHour!XY$4,Usage!$D$3:$ABF$3,0)),"")</f>
        <v/>
      </c>
      <c r="XZ31" s="6" t="str">
        <f>IFERROR(INDEX(Sales!$D$5:$ABF$18,MATCH(UsagePerHour!$B31,Sales!$C$5:$C$18,0),MATCH(UsagePerHour!XZ$4,Sales!$D$3:$ABF$3,0))/XZ$2*INDEX(Usage!$D$5:$ABF$11,MATCH(UsagePerHour!$B$20,Usage!$C$5:$C$11,0),MATCH(UsagePerHour!XZ$4,Usage!$D$3:$ABF$3,0)),"")</f>
        <v/>
      </c>
      <c r="YA31" s="6" t="str">
        <f>IFERROR(INDEX(Sales!$D$5:$ABF$18,MATCH(UsagePerHour!$B31,Sales!$C$5:$C$18,0),MATCH(UsagePerHour!YA$4,Sales!$D$3:$ABF$3,0))/YA$2*INDEX(Usage!$D$5:$ABF$11,MATCH(UsagePerHour!$B$20,Usage!$C$5:$C$11,0),MATCH(UsagePerHour!YA$4,Usage!$D$3:$ABF$3,0)),"")</f>
        <v/>
      </c>
      <c r="YB31" s="6" t="str">
        <f>IFERROR(INDEX(Sales!$D$5:$ABF$18,MATCH(UsagePerHour!$B31,Sales!$C$5:$C$18,0),MATCH(UsagePerHour!YB$4,Sales!$D$3:$ABF$3,0))/YB$2*INDEX(Usage!$D$5:$ABF$11,MATCH(UsagePerHour!$B$20,Usage!$C$5:$C$11,0),MATCH(UsagePerHour!YB$4,Usage!$D$3:$ABF$3,0)),"")</f>
        <v/>
      </c>
      <c r="YC31" s="6" t="str">
        <f>IFERROR(INDEX(Sales!$D$5:$ABF$18,MATCH(UsagePerHour!$B31,Sales!$C$5:$C$18,0),MATCH(UsagePerHour!YC$4,Sales!$D$3:$ABF$3,0))/YC$2*INDEX(Usage!$D$5:$ABF$11,MATCH(UsagePerHour!$B$20,Usage!$C$5:$C$11,0),MATCH(UsagePerHour!YC$4,Usage!$D$3:$ABF$3,0)),"")</f>
        <v/>
      </c>
      <c r="YD31" s="6" t="str">
        <f>IFERROR(INDEX(Sales!$D$5:$ABF$18,MATCH(UsagePerHour!$B31,Sales!$C$5:$C$18,0),MATCH(UsagePerHour!YD$4,Sales!$D$3:$ABF$3,0))/YD$2*INDEX(Usage!$D$5:$ABF$11,MATCH(UsagePerHour!$B$20,Usage!$C$5:$C$11,0),MATCH(UsagePerHour!YD$4,Usage!$D$3:$ABF$3,0)),"")</f>
        <v/>
      </c>
      <c r="YE31" s="6" t="str">
        <f>IFERROR(INDEX(Sales!$D$5:$ABF$18,MATCH(UsagePerHour!$B31,Sales!$C$5:$C$18,0),MATCH(UsagePerHour!YE$4,Sales!$D$3:$ABF$3,0))/YE$2*INDEX(Usage!$D$5:$ABF$11,MATCH(UsagePerHour!$B$20,Usage!$C$5:$C$11,0),MATCH(UsagePerHour!YE$4,Usage!$D$3:$ABF$3,0)),"")</f>
        <v/>
      </c>
      <c r="YF31" s="6" t="str">
        <f>IFERROR(INDEX(Sales!$D$5:$ABF$18,MATCH(UsagePerHour!$B31,Sales!$C$5:$C$18,0),MATCH(UsagePerHour!YF$4,Sales!$D$3:$ABF$3,0))/YF$2*INDEX(Usage!$D$5:$ABF$11,MATCH(UsagePerHour!$B$20,Usage!$C$5:$C$11,0),MATCH(UsagePerHour!YF$4,Usage!$D$3:$ABF$3,0)),"")</f>
        <v/>
      </c>
      <c r="YG31" s="6" t="str">
        <f>IFERROR(INDEX(Sales!$D$5:$ABF$18,MATCH(UsagePerHour!$B31,Sales!$C$5:$C$18,0),MATCH(UsagePerHour!YG$4,Sales!$D$3:$ABF$3,0))/YG$2*INDEX(Usage!$D$5:$ABF$11,MATCH(UsagePerHour!$B$20,Usage!$C$5:$C$11,0),MATCH(UsagePerHour!YG$4,Usage!$D$3:$ABF$3,0)),"")</f>
        <v/>
      </c>
      <c r="YH31" s="6" t="str">
        <f>IFERROR(INDEX(Sales!$D$5:$ABF$18,MATCH(UsagePerHour!$B31,Sales!$C$5:$C$18,0),MATCH(UsagePerHour!YH$4,Sales!$D$3:$ABF$3,0))/YH$2*INDEX(Usage!$D$5:$ABF$11,MATCH(UsagePerHour!$B$20,Usage!$C$5:$C$11,0),MATCH(UsagePerHour!YH$4,Usage!$D$3:$ABF$3,0)),"")</f>
        <v/>
      </c>
      <c r="YI31" s="6" t="str">
        <f>IFERROR(INDEX(Sales!$D$5:$ABF$18,MATCH(UsagePerHour!$B31,Sales!$C$5:$C$18,0),MATCH(UsagePerHour!YI$4,Sales!$D$3:$ABF$3,0))/YI$2*INDEX(Usage!$D$5:$ABF$11,MATCH(UsagePerHour!$B$20,Usage!$C$5:$C$11,0),MATCH(UsagePerHour!YI$4,Usage!$D$3:$ABF$3,0)),"")</f>
        <v/>
      </c>
      <c r="YJ31" s="6" t="str">
        <f>IFERROR(INDEX(Sales!$D$5:$ABF$18,MATCH(UsagePerHour!$B31,Sales!$C$5:$C$18,0),MATCH(UsagePerHour!YJ$4,Sales!$D$3:$ABF$3,0))/YJ$2*INDEX(Usage!$D$5:$ABF$11,MATCH(UsagePerHour!$B$20,Usage!$C$5:$C$11,0),MATCH(UsagePerHour!YJ$4,Usage!$D$3:$ABF$3,0)),"")</f>
        <v/>
      </c>
      <c r="YK31" s="6" t="str">
        <f>IFERROR(INDEX(Sales!$D$5:$ABF$18,MATCH(UsagePerHour!$B31,Sales!$C$5:$C$18,0),MATCH(UsagePerHour!YK$4,Sales!$D$3:$ABF$3,0))/YK$2*INDEX(Usage!$D$5:$ABF$11,MATCH(UsagePerHour!$B$20,Usage!$C$5:$C$11,0),MATCH(UsagePerHour!YK$4,Usage!$D$3:$ABF$3,0)),"")</f>
        <v/>
      </c>
      <c r="YL31" s="6" t="str">
        <f>IFERROR(INDEX(Sales!$D$5:$ABF$18,MATCH(UsagePerHour!$B31,Sales!$C$5:$C$18,0),MATCH(UsagePerHour!YL$4,Sales!$D$3:$ABF$3,0))/YL$2*INDEX(Usage!$D$5:$ABF$11,MATCH(UsagePerHour!$B$20,Usage!$C$5:$C$11,0),MATCH(UsagePerHour!YL$4,Usage!$D$3:$ABF$3,0)),"")</f>
        <v/>
      </c>
      <c r="YM31" s="6" t="str">
        <f>IFERROR(INDEX(Sales!$D$5:$ABF$18,MATCH(UsagePerHour!$B31,Sales!$C$5:$C$18,0),MATCH(UsagePerHour!YM$4,Sales!$D$3:$ABF$3,0))/YM$2*INDEX(Usage!$D$5:$ABF$11,MATCH(UsagePerHour!$B$20,Usage!$C$5:$C$11,0),MATCH(UsagePerHour!YM$4,Usage!$D$3:$ABF$3,0)),"")</f>
        <v/>
      </c>
      <c r="YN31" s="6" t="str">
        <f>IFERROR(INDEX(Sales!$D$5:$ABF$18,MATCH(UsagePerHour!$B31,Sales!$C$5:$C$18,0),MATCH(UsagePerHour!YN$4,Sales!$D$3:$ABF$3,0))/YN$2*INDEX(Usage!$D$5:$ABF$11,MATCH(UsagePerHour!$B$20,Usage!$C$5:$C$11,0),MATCH(UsagePerHour!YN$4,Usage!$D$3:$ABF$3,0)),"")</f>
        <v/>
      </c>
      <c r="YO31" s="6" t="str">
        <f>IFERROR(INDEX(Sales!$D$5:$ABF$18,MATCH(UsagePerHour!$B31,Sales!$C$5:$C$18,0),MATCH(UsagePerHour!YO$4,Sales!$D$3:$ABF$3,0))/YO$2*INDEX(Usage!$D$5:$ABF$11,MATCH(UsagePerHour!$B$20,Usage!$C$5:$C$11,0),MATCH(UsagePerHour!YO$4,Usage!$D$3:$ABF$3,0)),"")</f>
        <v/>
      </c>
      <c r="YP31" s="6" t="str">
        <f>IFERROR(INDEX(Sales!$D$5:$ABF$18,MATCH(UsagePerHour!$B31,Sales!$C$5:$C$18,0),MATCH(UsagePerHour!YP$4,Sales!$D$3:$ABF$3,0))/YP$2*INDEX(Usage!$D$5:$ABF$11,MATCH(UsagePerHour!$B$20,Usage!$C$5:$C$11,0),MATCH(UsagePerHour!YP$4,Usage!$D$3:$ABF$3,0)),"")</f>
        <v/>
      </c>
      <c r="YQ31" s="6" t="str">
        <f>IFERROR(INDEX(Sales!$D$5:$ABF$18,MATCH(UsagePerHour!$B31,Sales!$C$5:$C$18,0),MATCH(UsagePerHour!YQ$4,Sales!$D$3:$ABF$3,0))/YQ$2*INDEX(Usage!$D$5:$ABF$11,MATCH(UsagePerHour!$B$20,Usage!$C$5:$C$11,0),MATCH(UsagePerHour!YQ$4,Usage!$D$3:$ABF$3,0)),"")</f>
        <v/>
      </c>
      <c r="YR31" s="6" t="str">
        <f>IFERROR(INDEX(Sales!$D$5:$ABF$18,MATCH(UsagePerHour!$B31,Sales!$C$5:$C$18,0),MATCH(UsagePerHour!YR$4,Sales!$D$3:$ABF$3,0))/YR$2*INDEX(Usage!$D$5:$ABF$11,MATCH(UsagePerHour!$B$20,Usage!$C$5:$C$11,0),MATCH(UsagePerHour!YR$4,Usage!$D$3:$ABF$3,0)),"")</f>
        <v/>
      </c>
      <c r="YS31" s="6" t="str">
        <f>IFERROR(INDEX(Sales!$D$5:$ABF$18,MATCH(UsagePerHour!$B31,Sales!$C$5:$C$18,0),MATCH(UsagePerHour!YS$4,Sales!$D$3:$ABF$3,0))/YS$2*INDEX(Usage!$D$5:$ABF$11,MATCH(UsagePerHour!$B$20,Usage!$C$5:$C$11,0),MATCH(UsagePerHour!YS$4,Usage!$D$3:$ABF$3,0)),"")</f>
        <v/>
      </c>
      <c r="YT31" s="6" t="str">
        <f>IFERROR(INDEX(Sales!$D$5:$ABF$18,MATCH(UsagePerHour!$B31,Sales!$C$5:$C$18,0),MATCH(UsagePerHour!YT$4,Sales!$D$3:$ABF$3,0))/YT$2*INDEX(Usage!$D$5:$ABF$11,MATCH(UsagePerHour!$B$20,Usage!$C$5:$C$11,0),MATCH(UsagePerHour!YT$4,Usage!$D$3:$ABF$3,0)),"")</f>
        <v/>
      </c>
      <c r="YU31" s="6" t="str">
        <f>IFERROR(INDEX(Sales!$D$5:$ABF$18,MATCH(UsagePerHour!$B31,Sales!$C$5:$C$18,0),MATCH(UsagePerHour!YU$4,Sales!$D$3:$ABF$3,0))/YU$2*INDEX(Usage!$D$5:$ABF$11,MATCH(UsagePerHour!$B$20,Usage!$C$5:$C$11,0),MATCH(UsagePerHour!YU$4,Usage!$D$3:$ABF$3,0)),"")</f>
        <v/>
      </c>
      <c r="YV31" s="6" t="str">
        <f>IFERROR(INDEX(Sales!$D$5:$ABF$18,MATCH(UsagePerHour!$B31,Sales!$C$5:$C$18,0),MATCH(UsagePerHour!YV$4,Sales!$D$3:$ABF$3,0))/YV$2*INDEX(Usage!$D$5:$ABF$11,MATCH(UsagePerHour!$B$20,Usage!$C$5:$C$11,0),MATCH(UsagePerHour!YV$4,Usage!$D$3:$ABF$3,0)),"")</f>
        <v/>
      </c>
      <c r="YW31" s="6" t="str">
        <f>IFERROR(INDEX(Sales!$D$5:$ABF$18,MATCH(UsagePerHour!$B31,Sales!$C$5:$C$18,0),MATCH(UsagePerHour!YW$4,Sales!$D$3:$ABF$3,0))/YW$2*INDEX(Usage!$D$5:$ABF$11,MATCH(UsagePerHour!$B$20,Usage!$C$5:$C$11,0),MATCH(UsagePerHour!YW$4,Usage!$D$3:$ABF$3,0)),"")</f>
        <v/>
      </c>
      <c r="YX31" s="6" t="str">
        <f>IFERROR(INDEX(Sales!$D$5:$ABF$18,MATCH(UsagePerHour!$B31,Sales!$C$5:$C$18,0),MATCH(UsagePerHour!YX$4,Sales!$D$3:$ABF$3,0))/YX$2*INDEX(Usage!$D$5:$ABF$11,MATCH(UsagePerHour!$B$20,Usage!$C$5:$C$11,0),MATCH(UsagePerHour!YX$4,Usage!$D$3:$ABF$3,0)),"")</f>
        <v/>
      </c>
      <c r="YY31" s="6" t="str">
        <f>IFERROR(INDEX(Sales!$D$5:$ABF$18,MATCH(UsagePerHour!$B31,Sales!$C$5:$C$18,0),MATCH(UsagePerHour!YY$4,Sales!$D$3:$ABF$3,0))/YY$2*INDEX(Usage!$D$5:$ABF$11,MATCH(UsagePerHour!$B$20,Usage!$C$5:$C$11,0),MATCH(UsagePerHour!YY$4,Usage!$D$3:$ABF$3,0)),"")</f>
        <v/>
      </c>
      <c r="YZ31" s="6" t="str">
        <f>IFERROR(INDEX(Sales!$D$5:$ABF$18,MATCH(UsagePerHour!$B31,Sales!$C$5:$C$18,0),MATCH(UsagePerHour!YZ$4,Sales!$D$3:$ABF$3,0))/YZ$2*INDEX(Usage!$D$5:$ABF$11,MATCH(UsagePerHour!$B$20,Usage!$C$5:$C$11,0),MATCH(UsagePerHour!YZ$4,Usage!$D$3:$ABF$3,0)),"")</f>
        <v/>
      </c>
      <c r="ZA31" s="6" t="str">
        <f>IFERROR(INDEX(Sales!$D$5:$ABF$18,MATCH(UsagePerHour!$B31,Sales!$C$5:$C$18,0),MATCH(UsagePerHour!ZA$4,Sales!$D$3:$ABF$3,0))/ZA$2*INDEX(Usage!$D$5:$ABF$11,MATCH(UsagePerHour!$B$20,Usage!$C$5:$C$11,0),MATCH(UsagePerHour!ZA$4,Usage!$D$3:$ABF$3,0)),"")</f>
        <v/>
      </c>
      <c r="ZB31" s="6" t="str">
        <f>IFERROR(INDEX(Sales!$D$5:$ABF$18,MATCH(UsagePerHour!$B31,Sales!$C$5:$C$18,0),MATCH(UsagePerHour!ZB$4,Sales!$D$3:$ABF$3,0))/ZB$2*INDEX(Usage!$D$5:$ABF$11,MATCH(UsagePerHour!$B$20,Usage!$C$5:$C$11,0),MATCH(UsagePerHour!ZB$4,Usage!$D$3:$ABF$3,0)),"")</f>
        <v/>
      </c>
      <c r="ZC31" s="6" t="str">
        <f>IFERROR(INDEX(Sales!$D$5:$ABF$18,MATCH(UsagePerHour!$B31,Sales!$C$5:$C$18,0),MATCH(UsagePerHour!ZC$4,Sales!$D$3:$ABF$3,0))/ZC$2*INDEX(Usage!$D$5:$ABF$11,MATCH(UsagePerHour!$B$20,Usage!$C$5:$C$11,0),MATCH(UsagePerHour!ZC$4,Usage!$D$3:$ABF$3,0)),"")</f>
        <v/>
      </c>
      <c r="ZD31" s="6" t="str">
        <f>IFERROR(INDEX(Sales!$D$5:$ABF$18,MATCH(UsagePerHour!$B31,Sales!$C$5:$C$18,0),MATCH(UsagePerHour!ZD$4,Sales!$D$3:$ABF$3,0))/ZD$2*INDEX(Usage!$D$5:$ABF$11,MATCH(UsagePerHour!$B$20,Usage!$C$5:$C$11,0),MATCH(UsagePerHour!ZD$4,Usage!$D$3:$ABF$3,0)),"")</f>
        <v/>
      </c>
      <c r="ZE31" s="6" t="str">
        <f>IFERROR(INDEX(Sales!$D$5:$ABF$18,MATCH(UsagePerHour!$B31,Sales!$C$5:$C$18,0),MATCH(UsagePerHour!ZE$4,Sales!$D$3:$ABF$3,0))/ZE$2*INDEX(Usage!$D$5:$ABF$11,MATCH(UsagePerHour!$B$20,Usage!$C$5:$C$11,0),MATCH(UsagePerHour!ZE$4,Usage!$D$3:$ABF$3,0)),"")</f>
        <v/>
      </c>
      <c r="ZF31" s="6" t="str">
        <f>IFERROR(INDEX(Sales!$D$5:$ABF$18,MATCH(UsagePerHour!$B31,Sales!$C$5:$C$18,0),MATCH(UsagePerHour!ZF$4,Sales!$D$3:$ABF$3,0))/ZF$2*INDEX(Usage!$D$5:$ABF$11,MATCH(UsagePerHour!$B$20,Usage!$C$5:$C$11,0),MATCH(UsagePerHour!ZF$4,Usage!$D$3:$ABF$3,0)),"")</f>
        <v/>
      </c>
      <c r="ZG31" s="6" t="str">
        <f>IFERROR(INDEX(Sales!$D$5:$ABF$18,MATCH(UsagePerHour!$B31,Sales!$C$5:$C$18,0),MATCH(UsagePerHour!ZG$4,Sales!$D$3:$ABF$3,0))/ZG$2*INDEX(Usage!$D$5:$ABF$11,MATCH(UsagePerHour!$B$20,Usage!$C$5:$C$11,0),MATCH(UsagePerHour!ZG$4,Usage!$D$3:$ABF$3,0)),"")</f>
        <v/>
      </c>
      <c r="ZH31" s="6" t="str">
        <f>IFERROR(INDEX(Sales!$D$5:$ABF$18,MATCH(UsagePerHour!$B31,Sales!$C$5:$C$18,0),MATCH(UsagePerHour!ZH$4,Sales!$D$3:$ABF$3,0))/ZH$2*INDEX(Usage!$D$5:$ABF$11,MATCH(UsagePerHour!$B$20,Usage!$C$5:$C$11,0),MATCH(UsagePerHour!ZH$4,Usage!$D$3:$ABF$3,0)),"")</f>
        <v/>
      </c>
      <c r="ZI31" s="6" t="str">
        <f>IFERROR(INDEX(Sales!$D$5:$ABF$18,MATCH(UsagePerHour!$B31,Sales!$C$5:$C$18,0),MATCH(UsagePerHour!ZI$4,Sales!$D$3:$ABF$3,0))/ZI$2*INDEX(Usage!$D$5:$ABF$11,MATCH(UsagePerHour!$B$20,Usage!$C$5:$C$11,0),MATCH(UsagePerHour!ZI$4,Usage!$D$3:$ABF$3,0)),"")</f>
        <v/>
      </c>
      <c r="ZJ31" s="6" t="str">
        <f>IFERROR(INDEX(Sales!$D$5:$ABF$18,MATCH(UsagePerHour!$B31,Sales!$C$5:$C$18,0),MATCH(UsagePerHour!ZJ$4,Sales!$D$3:$ABF$3,0))/ZJ$2*INDEX(Usage!$D$5:$ABF$11,MATCH(UsagePerHour!$B$20,Usage!$C$5:$C$11,0),MATCH(UsagePerHour!ZJ$4,Usage!$D$3:$ABF$3,0)),"")</f>
        <v/>
      </c>
      <c r="ZK31" s="6" t="str">
        <f>IFERROR(INDEX(Sales!$D$5:$ABF$18,MATCH(UsagePerHour!$B31,Sales!$C$5:$C$18,0),MATCH(UsagePerHour!ZK$4,Sales!$D$3:$ABF$3,0))/ZK$2*INDEX(Usage!$D$5:$ABF$11,MATCH(UsagePerHour!$B$20,Usage!$C$5:$C$11,0),MATCH(UsagePerHour!ZK$4,Usage!$D$3:$ABF$3,0)),"")</f>
        <v/>
      </c>
      <c r="ZL31" s="6" t="str">
        <f>IFERROR(INDEX(Sales!$D$5:$ABF$18,MATCH(UsagePerHour!$B31,Sales!$C$5:$C$18,0),MATCH(UsagePerHour!ZL$4,Sales!$D$3:$ABF$3,0))/ZL$2*INDEX(Usage!$D$5:$ABF$11,MATCH(UsagePerHour!$B$20,Usage!$C$5:$C$11,0),MATCH(UsagePerHour!ZL$4,Usage!$D$3:$ABF$3,0)),"")</f>
        <v/>
      </c>
      <c r="ZM31" s="6" t="str">
        <f>IFERROR(INDEX(Sales!$D$5:$ABF$18,MATCH(UsagePerHour!$B31,Sales!$C$5:$C$18,0),MATCH(UsagePerHour!ZM$4,Sales!$D$3:$ABF$3,0))/ZM$2*INDEX(Usage!$D$5:$ABF$11,MATCH(UsagePerHour!$B$20,Usage!$C$5:$C$11,0),MATCH(UsagePerHour!ZM$4,Usage!$D$3:$ABF$3,0)),"")</f>
        <v/>
      </c>
      <c r="ZN31" s="6" t="str">
        <f>IFERROR(INDEX(Sales!$D$5:$ABF$18,MATCH(UsagePerHour!$B31,Sales!$C$5:$C$18,0),MATCH(UsagePerHour!ZN$4,Sales!$D$3:$ABF$3,0))/ZN$2*INDEX(Usage!$D$5:$ABF$11,MATCH(UsagePerHour!$B$20,Usage!$C$5:$C$11,0),MATCH(UsagePerHour!ZN$4,Usage!$D$3:$ABF$3,0)),"")</f>
        <v/>
      </c>
      <c r="ZO31" s="6" t="str">
        <f>IFERROR(INDEX(Sales!$D$5:$ABF$18,MATCH(UsagePerHour!$B31,Sales!$C$5:$C$18,0),MATCH(UsagePerHour!ZO$4,Sales!$D$3:$ABF$3,0))/ZO$2*INDEX(Usage!$D$5:$ABF$11,MATCH(UsagePerHour!$B$20,Usage!$C$5:$C$11,0),MATCH(UsagePerHour!ZO$4,Usage!$D$3:$ABF$3,0)),"")</f>
        <v/>
      </c>
      <c r="ZP31" s="6" t="str">
        <f>IFERROR(INDEX(Sales!$D$5:$ABF$18,MATCH(UsagePerHour!$B31,Sales!$C$5:$C$18,0),MATCH(UsagePerHour!ZP$4,Sales!$D$3:$ABF$3,0))/ZP$2*INDEX(Usage!$D$5:$ABF$11,MATCH(UsagePerHour!$B$20,Usage!$C$5:$C$11,0),MATCH(UsagePerHour!ZP$4,Usage!$D$3:$ABF$3,0)),"")</f>
        <v/>
      </c>
      <c r="ZQ31" s="6" t="str">
        <f>IFERROR(INDEX(Sales!$D$5:$ABF$18,MATCH(UsagePerHour!$B31,Sales!$C$5:$C$18,0),MATCH(UsagePerHour!ZQ$4,Sales!$D$3:$ABF$3,0))/ZQ$2*INDEX(Usage!$D$5:$ABF$11,MATCH(UsagePerHour!$B$20,Usage!$C$5:$C$11,0),MATCH(UsagePerHour!ZQ$4,Usage!$D$3:$ABF$3,0)),"")</f>
        <v/>
      </c>
      <c r="ZR31" s="6" t="str">
        <f>IFERROR(INDEX(Sales!$D$5:$ABF$18,MATCH(UsagePerHour!$B31,Sales!$C$5:$C$18,0),MATCH(UsagePerHour!ZR$4,Sales!$D$3:$ABF$3,0))/ZR$2*INDEX(Usage!$D$5:$ABF$11,MATCH(UsagePerHour!$B$20,Usage!$C$5:$C$11,0),MATCH(UsagePerHour!ZR$4,Usage!$D$3:$ABF$3,0)),"")</f>
        <v/>
      </c>
      <c r="ZS31" s="6" t="str">
        <f>IFERROR(INDEX(Sales!$D$5:$ABF$18,MATCH(UsagePerHour!$B31,Sales!$C$5:$C$18,0),MATCH(UsagePerHour!ZS$4,Sales!$D$3:$ABF$3,0))/ZS$2*INDEX(Usage!$D$5:$ABF$11,MATCH(UsagePerHour!$B$20,Usage!$C$5:$C$11,0),MATCH(UsagePerHour!ZS$4,Usage!$D$3:$ABF$3,0)),"")</f>
        <v/>
      </c>
      <c r="ZT31" s="6" t="str">
        <f>IFERROR(INDEX(Sales!$D$5:$ABF$18,MATCH(UsagePerHour!$B31,Sales!$C$5:$C$18,0),MATCH(UsagePerHour!ZT$4,Sales!$D$3:$ABF$3,0))/ZT$2*INDEX(Usage!$D$5:$ABF$11,MATCH(UsagePerHour!$B$20,Usage!$C$5:$C$11,0),MATCH(UsagePerHour!ZT$4,Usage!$D$3:$ABF$3,0)),"")</f>
        <v/>
      </c>
      <c r="ZU31" s="6" t="str">
        <f>IFERROR(INDEX(Sales!$D$5:$ABF$18,MATCH(UsagePerHour!$B31,Sales!$C$5:$C$18,0),MATCH(UsagePerHour!ZU$4,Sales!$D$3:$ABF$3,0))/ZU$2*INDEX(Usage!$D$5:$ABF$11,MATCH(UsagePerHour!$B$20,Usage!$C$5:$C$11,0),MATCH(UsagePerHour!ZU$4,Usage!$D$3:$ABF$3,0)),"")</f>
        <v/>
      </c>
      <c r="ZV31" s="6" t="str">
        <f>IFERROR(INDEX(Sales!$D$5:$ABF$18,MATCH(UsagePerHour!$B31,Sales!$C$5:$C$18,0),MATCH(UsagePerHour!ZV$4,Sales!$D$3:$ABF$3,0))/ZV$2*INDEX(Usage!$D$5:$ABF$11,MATCH(UsagePerHour!$B$20,Usage!$C$5:$C$11,0),MATCH(UsagePerHour!ZV$4,Usage!$D$3:$ABF$3,0)),"")</f>
        <v/>
      </c>
      <c r="ZW31" s="6" t="str">
        <f>IFERROR(INDEX(Sales!$D$5:$ABF$18,MATCH(UsagePerHour!$B31,Sales!$C$5:$C$18,0),MATCH(UsagePerHour!ZW$4,Sales!$D$3:$ABF$3,0))/ZW$2*INDEX(Usage!$D$5:$ABF$11,MATCH(UsagePerHour!$B$20,Usage!$C$5:$C$11,0),MATCH(UsagePerHour!ZW$4,Usage!$D$3:$ABF$3,0)),"")</f>
        <v/>
      </c>
      <c r="ZX31" s="6" t="str">
        <f>IFERROR(INDEX(Sales!$D$5:$ABF$18,MATCH(UsagePerHour!$B31,Sales!$C$5:$C$18,0),MATCH(UsagePerHour!ZX$4,Sales!$D$3:$ABF$3,0))/ZX$2*INDEX(Usage!$D$5:$ABF$11,MATCH(UsagePerHour!$B$20,Usage!$C$5:$C$11,0),MATCH(UsagePerHour!ZX$4,Usage!$D$3:$ABF$3,0)),"")</f>
        <v/>
      </c>
      <c r="ZY31" s="6" t="str">
        <f>IFERROR(INDEX(Sales!$D$5:$ABF$18,MATCH(UsagePerHour!$B31,Sales!$C$5:$C$18,0),MATCH(UsagePerHour!ZY$4,Sales!$D$3:$ABF$3,0))/ZY$2*INDEX(Usage!$D$5:$ABF$11,MATCH(UsagePerHour!$B$20,Usage!$C$5:$C$11,0),MATCH(UsagePerHour!ZY$4,Usage!$D$3:$ABF$3,0)),"")</f>
        <v/>
      </c>
      <c r="ZZ31" s="6" t="str">
        <f>IFERROR(INDEX(Sales!$D$5:$ABF$18,MATCH(UsagePerHour!$B31,Sales!$C$5:$C$18,0),MATCH(UsagePerHour!ZZ$4,Sales!$D$3:$ABF$3,0))/ZZ$2*INDEX(Usage!$D$5:$ABF$11,MATCH(UsagePerHour!$B$20,Usage!$C$5:$C$11,0),MATCH(UsagePerHour!ZZ$4,Usage!$D$3:$ABF$3,0)),"")</f>
        <v/>
      </c>
      <c r="AAA31" s="6" t="str">
        <f>IFERROR(INDEX(Sales!$D$5:$ABF$18,MATCH(UsagePerHour!$B31,Sales!$C$5:$C$18,0),MATCH(UsagePerHour!AAA$4,Sales!$D$3:$ABF$3,0))/AAA$2*INDEX(Usage!$D$5:$ABF$11,MATCH(UsagePerHour!$B$20,Usage!$C$5:$C$11,0),MATCH(UsagePerHour!AAA$4,Usage!$D$3:$ABF$3,0)),"")</f>
        <v/>
      </c>
      <c r="AAB31" s="6" t="str">
        <f>IFERROR(INDEX(Sales!$D$5:$ABF$18,MATCH(UsagePerHour!$B31,Sales!$C$5:$C$18,0),MATCH(UsagePerHour!AAB$4,Sales!$D$3:$ABF$3,0))/AAB$2*INDEX(Usage!$D$5:$ABF$11,MATCH(UsagePerHour!$B$20,Usage!$C$5:$C$11,0),MATCH(UsagePerHour!AAB$4,Usage!$D$3:$ABF$3,0)),"")</f>
        <v/>
      </c>
      <c r="AAC31" s="6" t="str">
        <f>IFERROR(INDEX(Sales!$D$5:$ABF$18,MATCH(UsagePerHour!$B31,Sales!$C$5:$C$18,0),MATCH(UsagePerHour!AAC$4,Sales!$D$3:$ABF$3,0))/AAC$2*INDEX(Usage!$D$5:$ABF$11,MATCH(UsagePerHour!$B$20,Usage!$C$5:$C$11,0),MATCH(UsagePerHour!AAC$4,Usage!$D$3:$ABF$3,0)),"")</f>
        <v/>
      </c>
      <c r="AAD31" s="6" t="str">
        <f>IFERROR(INDEX(Sales!$D$5:$ABF$18,MATCH(UsagePerHour!$B31,Sales!$C$5:$C$18,0),MATCH(UsagePerHour!AAD$4,Sales!$D$3:$ABF$3,0))/AAD$2*INDEX(Usage!$D$5:$ABF$11,MATCH(UsagePerHour!$B$20,Usage!$C$5:$C$11,0),MATCH(UsagePerHour!AAD$4,Usage!$D$3:$ABF$3,0)),"")</f>
        <v/>
      </c>
      <c r="AAE31" s="6" t="str">
        <f>IFERROR(INDEX(Sales!$D$5:$ABF$18,MATCH(UsagePerHour!$B31,Sales!$C$5:$C$18,0),MATCH(UsagePerHour!AAE$4,Sales!$D$3:$ABF$3,0))/AAE$2*INDEX(Usage!$D$5:$ABF$11,MATCH(UsagePerHour!$B$20,Usage!$C$5:$C$11,0),MATCH(UsagePerHour!AAE$4,Usage!$D$3:$ABF$3,0)),"")</f>
        <v/>
      </c>
      <c r="AAF31" s="6" t="str">
        <f>IFERROR(INDEX(Sales!$D$5:$ABF$18,MATCH(UsagePerHour!$B31,Sales!$C$5:$C$18,0),MATCH(UsagePerHour!AAF$4,Sales!$D$3:$ABF$3,0))/AAF$2*INDEX(Usage!$D$5:$ABF$11,MATCH(UsagePerHour!$B$20,Usage!$C$5:$C$11,0),MATCH(UsagePerHour!AAF$4,Usage!$D$3:$ABF$3,0)),"")</f>
        <v/>
      </c>
      <c r="AAG31" s="6" t="str">
        <f>IFERROR(INDEX(Sales!$D$5:$ABF$18,MATCH(UsagePerHour!$B31,Sales!$C$5:$C$18,0),MATCH(UsagePerHour!AAG$4,Sales!$D$3:$ABF$3,0))/AAG$2*INDEX(Usage!$D$5:$ABF$11,MATCH(UsagePerHour!$B$20,Usage!$C$5:$C$11,0),MATCH(UsagePerHour!AAG$4,Usage!$D$3:$ABF$3,0)),"")</f>
        <v/>
      </c>
      <c r="AAH31" s="6" t="str">
        <f>IFERROR(INDEX(Sales!$D$5:$ABF$18,MATCH(UsagePerHour!$B31,Sales!$C$5:$C$18,0),MATCH(UsagePerHour!AAH$4,Sales!$D$3:$ABF$3,0))/AAH$2*INDEX(Usage!$D$5:$ABF$11,MATCH(UsagePerHour!$B$20,Usage!$C$5:$C$11,0),MATCH(UsagePerHour!AAH$4,Usage!$D$3:$ABF$3,0)),"")</f>
        <v/>
      </c>
      <c r="AAI31" s="6" t="str">
        <f>IFERROR(INDEX(Sales!$D$5:$ABF$18,MATCH(UsagePerHour!$B31,Sales!$C$5:$C$18,0),MATCH(UsagePerHour!AAI$4,Sales!$D$3:$ABF$3,0))/AAI$2*INDEX(Usage!$D$5:$ABF$11,MATCH(UsagePerHour!$B$20,Usage!$C$5:$C$11,0),MATCH(UsagePerHour!AAI$4,Usage!$D$3:$ABF$3,0)),"")</f>
        <v/>
      </c>
      <c r="AAJ31" s="6" t="str">
        <f>IFERROR(INDEX(Sales!$D$5:$ABF$18,MATCH(UsagePerHour!$B31,Sales!$C$5:$C$18,0),MATCH(UsagePerHour!AAJ$4,Sales!$D$3:$ABF$3,0))/AAJ$2*INDEX(Usage!$D$5:$ABF$11,MATCH(UsagePerHour!$B$20,Usage!$C$5:$C$11,0),MATCH(UsagePerHour!AAJ$4,Usage!$D$3:$ABF$3,0)),"")</f>
        <v/>
      </c>
      <c r="AAK31" s="6" t="str">
        <f>IFERROR(INDEX(Sales!$D$5:$ABF$18,MATCH(UsagePerHour!$B31,Sales!$C$5:$C$18,0),MATCH(UsagePerHour!AAK$4,Sales!$D$3:$ABF$3,0))/AAK$2*INDEX(Usage!$D$5:$ABF$11,MATCH(UsagePerHour!$B$20,Usage!$C$5:$C$11,0),MATCH(UsagePerHour!AAK$4,Usage!$D$3:$ABF$3,0)),"")</f>
        <v/>
      </c>
      <c r="AAL31" s="6" t="str">
        <f>IFERROR(INDEX(Sales!$D$5:$ABF$18,MATCH(UsagePerHour!$B31,Sales!$C$5:$C$18,0),MATCH(UsagePerHour!AAL$4,Sales!$D$3:$ABF$3,0))/AAL$2*INDEX(Usage!$D$5:$ABF$11,MATCH(UsagePerHour!$B$20,Usage!$C$5:$C$11,0),MATCH(UsagePerHour!AAL$4,Usage!$D$3:$ABF$3,0)),"")</f>
        <v/>
      </c>
      <c r="AAM31" s="6" t="str">
        <f>IFERROR(INDEX(Sales!$D$5:$ABF$18,MATCH(UsagePerHour!$B31,Sales!$C$5:$C$18,0),MATCH(UsagePerHour!AAM$4,Sales!$D$3:$ABF$3,0))/AAM$2*INDEX(Usage!$D$5:$ABF$11,MATCH(UsagePerHour!$B$20,Usage!$C$5:$C$11,0),MATCH(UsagePerHour!AAM$4,Usage!$D$3:$ABF$3,0)),"")</f>
        <v/>
      </c>
      <c r="AAN31" s="6" t="str">
        <f>IFERROR(INDEX(Sales!$D$5:$ABF$18,MATCH(UsagePerHour!$B31,Sales!$C$5:$C$18,0),MATCH(UsagePerHour!AAN$4,Sales!$D$3:$ABF$3,0))/AAN$2*INDEX(Usage!$D$5:$ABF$11,MATCH(UsagePerHour!$B$20,Usage!$C$5:$C$11,0),MATCH(UsagePerHour!AAN$4,Usage!$D$3:$ABF$3,0)),"")</f>
        <v/>
      </c>
      <c r="AAO31" s="6" t="str">
        <f>IFERROR(INDEX(Sales!$D$5:$ABF$18,MATCH(UsagePerHour!$B31,Sales!$C$5:$C$18,0),MATCH(UsagePerHour!AAO$4,Sales!$D$3:$ABF$3,0))/AAO$2*INDEX(Usage!$D$5:$ABF$11,MATCH(UsagePerHour!$B$20,Usage!$C$5:$C$11,0),MATCH(UsagePerHour!AAO$4,Usage!$D$3:$ABF$3,0)),"")</f>
        <v/>
      </c>
      <c r="AAP31" s="6" t="str">
        <f>IFERROR(INDEX(Sales!$D$5:$ABF$18,MATCH(UsagePerHour!$B31,Sales!$C$5:$C$18,0),MATCH(UsagePerHour!AAP$4,Sales!$D$3:$ABF$3,0))/AAP$2*INDEX(Usage!$D$5:$ABF$11,MATCH(UsagePerHour!$B$20,Usage!$C$5:$C$11,0),MATCH(UsagePerHour!AAP$4,Usage!$D$3:$ABF$3,0)),"")</f>
        <v/>
      </c>
      <c r="AAQ31" s="6" t="str">
        <f>IFERROR(INDEX(Sales!$D$5:$ABF$18,MATCH(UsagePerHour!$B31,Sales!$C$5:$C$18,0),MATCH(UsagePerHour!AAQ$4,Sales!$D$3:$ABF$3,0))/AAQ$2*INDEX(Usage!$D$5:$ABF$11,MATCH(UsagePerHour!$B$20,Usage!$C$5:$C$11,0),MATCH(UsagePerHour!AAQ$4,Usage!$D$3:$ABF$3,0)),"")</f>
        <v/>
      </c>
      <c r="AAR31" s="6" t="str">
        <f>IFERROR(INDEX(Sales!$D$5:$ABF$18,MATCH(UsagePerHour!$B31,Sales!$C$5:$C$18,0),MATCH(UsagePerHour!AAR$4,Sales!$D$3:$ABF$3,0))/AAR$2*INDEX(Usage!$D$5:$ABF$11,MATCH(UsagePerHour!$B$20,Usage!$C$5:$C$11,0),MATCH(UsagePerHour!AAR$4,Usage!$D$3:$ABF$3,0)),"")</f>
        <v/>
      </c>
      <c r="AAS31" s="6" t="str">
        <f>IFERROR(INDEX(Sales!$D$5:$ABF$18,MATCH(UsagePerHour!$B31,Sales!$C$5:$C$18,0),MATCH(UsagePerHour!AAS$4,Sales!$D$3:$ABF$3,0))/AAS$2*INDEX(Usage!$D$5:$ABF$11,MATCH(UsagePerHour!$B$20,Usage!$C$5:$C$11,0),MATCH(UsagePerHour!AAS$4,Usage!$D$3:$ABF$3,0)),"")</f>
        <v/>
      </c>
      <c r="AAT31" s="6" t="str">
        <f>IFERROR(INDEX(Sales!$D$5:$ABF$18,MATCH(UsagePerHour!$B31,Sales!$C$5:$C$18,0),MATCH(UsagePerHour!AAT$4,Sales!$D$3:$ABF$3,0))/AAT$2*INDEX(Usage!$D$5:$ABF$11,MATCH(UsagePerHour!$B$20,Usage!$C$5:$C$11,0),MATCH(UsagePerHour!AAT$4,Usage!$D$3:$ABF$3,0)),"")</f>
        <v/>
      </c>
      <c r="AAU31" s="6" t="str">
        <f>IFERROR(INDEX(Sales!$D$5:$ABF$18,MATCH(UsagePerHour!$B31,Sales!$C$5:$C$18,0),MATCH(UsagePerHour!AAU$4,Sales!$D$3:$ABF$3,0))/AAU$2*INDEX(Usage!$D$5:$ABF$11,MATCH(UsagePerHour!$B$20,Usage!$C$5:$C$11,0),MATCH(UsagePerHour!AAU$4,Usage!$D$3:$ABF$3,0)),"")</f>
        <v/>
      </c>
      <c r="AAV31" s="6" t="str">
        <f>IFERROR(INDEX(Sales!$D$5:$ABF$18,MATCH(UsagePerHour!$B31,Sales!$C$5:$C$18,0),MATCH(UsagePerHour!AAV$4,Sales!$D$3:$ABF$3,0))/AAV$2*INDEX(Usage!$D$5:$ABF$11,MATCH(UsagePerHour!$B$20,Usage!$C$5:$C$11,0),MATCH(UsagePerHour!AAV$4,Usage!$D$3:$ABF$3,0)),"")</f>
        <v/>
      </c>
      <c r="AAW31" s="6" t="str">
        <f>IFERROR(INDEX(Sales!$D$5:$ABF$18,MATCH(UsagePerHour!$B31,Sales!$C$5:$C$18,0),MATCH(UsagePerHour!AAW$4,Sales!$D$3:$ABF$3,0))/AAW$2*INDEX(Usage!$D$5:$ABF$11,MATCH(UsagePerHour!$B$20,Usage!$C$5:$C$11,0),MATCH(UsagePerHour!AAW$4,Usage!$D$3:$ABF$3,0)),"")</f>
        <v/>
      </c>
      <c r="AAX31" s="6" t="str">
        <f>IFERROR(INDEX(Sales!$D$5:$ABF$18,MATCH(UsagePerHour!$B31,Sales!$C$5:$C$18,0),MATCH(UsagePerHour!AAX$4,Sales!$D$3:$ABF$3,0))/AAX$2*INDEX(Usage!$D$5:$ABF$11,MATCH(UsagePerHour!$B$20,Usage!$C$5:$C$11,0),MATCH(UsagePerHour!AAX$4,Usage!$D$3:$ABF$3,0)),"")</f>
        <v/>
      </c>
      <c r="AAY31" s="6" t="str">
        <f>IFERROR(INDEX(Sales!$D$5:$ABF$18,MATCH(UsagePerHour!$B31,Sales!$C$5:$C$18,0),MATCH(UsagePerHour!AAY$4,Sales!$D$3:$ABF$3,0))/AAY$2*INDEX(Usage!$D$5:$ABF$11,MATCH(UsagePerHour!$B$20,Usage!$C$5:$C$11,0),MATCH(UsagePerHour!AAY$4,Usage!$D$3:$ABF$3,0)),"")</f>
        <v/>
      </c>
      <c r="AAZ31" s="6" t="str">
        <f>IFERROR(INDEX(Sales!$D$5:$ABF$18,MATCH(UsagePerHour!$B31,Sales!$C$5:$C$18,0),MATCH(UsagePerHour!AAZ$4,Sales!$D$3:$ABF$3,0))/AAZ$2*INDEX(Usage!$D$5:$ABF$11,MATCH(UsagePerHour!$B$20,Usage!$C$5:$C$11,0),MATCH(UsagePerHour!AAZ$4,Usage!$D$3:$ABF$3,0)),"")</f>
        <v/>
      </c>
      <c r="ABA31" s="6" t="str">
        <f>IFERROR(INDEX(Sales!$D$5:$ABF$18,MATCH(UsagePerHour!$B31,Sales!$C$5:$C$18,0),MATCH(UsagePerHour!ABA$4,Sales!$D$3:$ABF$3,0))/ABA$2*INDEX(Usage!$D$5:$ABF$11,MATCH(UsagePerHour!$B$20,Usage!$C$5:$C$11,0),MATCH(UsagePerHour!ABA$4,Usage!$D$3:$ABF$3,0)),"")</f>
        <v/>
      </c>
    </row>
    <row r="32" spans="2:729">
      <c r="B32" s="3" t="s">
        <v>12</v>
      </c>
      <c r="C32" s="6">
        <f>IFERROR(INDEX(Sales!$D$5:$ABF$18,MATCH(UsagePerHour!$B32,Sales!$C$5:$C$18,0),MATCH(UsagePerHour!C$4,Sales!$D$3:$ABF$3,0))/C$2*INDEX(Usage!$D$5:$ABF$11,MATCH(UsagePerHour!$B$20,Usage!$C$5:$C$11,0),MATCH(UsagePerHour!C$4,Usage!$D$3:$ABF$3,0)),"")</f>
        <v>54.679941857262158</v>
      </c>
      <c r="D32" s="6">
        <f>IFERROR(INDEX(Sales!$D$5:$ABF$18,MATCH(UsagePerHour!$B32,Sales!$C$5:$C$18,0),MATCH(UsagePerHour!D$4,Sales!$D$3:$ABF$3,0))/D$2*INDEX(Usage!$D$5:$ABF$11,MATCH(UsagePerHour!$B$20,Usage!$C$5:$C$11,0),MATCH(UsagePerHour!D$4,Usage!$D$3:$ABF$3,0)),"")</f>
        <v>49.645639736161215</v>
      </c>
      <c r="E32" s="6">
        <f>IFERROR(INDEX(Sales!$D$5:$ABF$18,MATCH(UsagePerHour!$B32,Sales!$C$5:$C$18,0),MATCH(UsagePerHour!E$4,Sales!$D$3:$ABF$3,0))/E$2*INDEX(Usage!$D$5:$ABF$11,MATCH(UsagePerHour!$B$20,Usage!$C$5:$C$11,0),MATCH(UsagePerHour!E$4,Usage!$D$3:$ABF$3,0)),"")</f>
        <v>11.380335329341317</v>
      </c>
      <c r="F32" s="6">
        <f>IFERROR(INDEX(Sales!$D$5:$ABF$18,MATCH(UsagePerHour!$B32,Sales!$C$5:$C$18,0),MATCH(UsagePerHour!F$4,Sales!$D$3:$ABF$3,0))/F$2*INDEX(Usage!$D$5:$ABF$11,MATCH(UsagePerHour!$B$20,Usage!$C$5:$C$11,0),MATCH(UsagePerHour!F$4,Usage!$D$3:$ABF$3,0)),"")</f>
        <v>9.7192100538599639</v>
      </c>
      <c r="G32" s="6">
        <f>IFERROR(INDEX(Sales!$D$5:$ABF$18,MATCH(UsagePerHour!$B32,Sales!$C$5:$C$18,0),MATCH(UsagePerHour!G$4,Sales!$D$3:$ABF$3,0))/G$2*INDEX(Usage!$D$5:$ABF$11,MATCH(UsagePerHour!$B$20,Usage!$C$5:$C$11,0),MATCH(UsagePerHour!G$4,Usage!$D$3:$ABF$3,0)),"")</f>
        <v>23.509295379920079</v>
      </c>
      <c r="H32" s="6">
        <f>IFERROR(INDEX(Sales!$D$5:$ABF$18,MATCH(UsagePerHour!$B32,Sales!$C$5:$C$18,0),MATCH(UsagePerHour!H$4,Sales!$D$3:$ABF$3,0))/H$2*INDEX(Usage!$D$5:$ABF$11,MATCH(UsagePerHour!$B$20,Usage!$C$5:$C$11,0),MATCH(UsagePerHour!H$4,Usage!$D$3:$ABF$3,0)),"")</f>
        <v>40.280884436682371</v>
      </c>
      <c r="I32" s="6">
        <f>IFERROR(INDEX(Sales!$D$5:$ABF$18,MATCH(UsagePerHour!$B32,Sales!$C$5:$C$18,0),MATCH(UsagePerHour!I$4,Sales!$D$3:$ABF$3,0))/I$2*INDEX(Usage!$D$5:$ABF$11,MATCH(UsagePerHour!$B$20,Usage!$C$5:$C$11,0),MATCH(UsagePerHour!I$4,Usage!$D$3:$ABF$3,0)),"")</f>
        <v>237.30849007683966</v>
      </c>
      <c r="J32" s="6">
        <f>IFERROR(INDEX(Sales!$D$5:$ABF$18,MATCH(UsagePerHour!$B32,Sales!$C$5:$C$18,0),MATCH(UsagePerHour!J$4,Sales!$D$3:$ABF$3,0))/J$2*INDEX(Usage!$D$5:$ABF$11,MATCH(UsagePerHour!$B$20,Usage!$C$5:$C$11,0),MATCH(UsagePerHour!J$4,Usage!$D$3:$ABF$3,0)),"")</f>
        <v>54.679941857262158</v>
      </c>
      <c r="K32" s="6">
        <f>IFERROR(INDEX(Sales!$D$5:$ABF$18,MATCH(UsagePerHour!$B32,Sales!$C$5:$C$18,0),MATCH(UsagePerHour!K$4,Sales!$D$3:$ABF$3,0))/K$2*INDEX(Usage!$D$5:$ABF$11,MATCH(UsagePerHour!$B$20,Usage!$C$5:$C$11,0),MATCH(UsagePerHour!K$4,Usage!$D$3:$ABF$3,0)),"")</f>
        <v>49.645639736161215</v>
      </c>
      <c r="L32" s="6">
        <f>IFERROR(INDEX(Sales!$D$5:$ABF$18,MATCH(UsagePerHour!$B32,Sales!$C$5:$C$18,0),MATCH(UsagePerHour!L$4,Sales!$D$3:$ABF$3,0))/L$2*INDEX(Usage!$D$5:$ABF$11,MATCH(UsagePerHour!$B$20,Usage!$C$5:$C$11,0),MATCH(UsagePerHour!L$4,Usage!$D$3:$ABF$3,0)),"")</f>
        <v>11.380335329341317</v>
      </c>
      <c r="M32" s="6">
        <f>IFERROR(INDEX(Sales!$D$5:$ABF$18,MATCH(UsagePerHour!$B32,Sales!$C$5:$C$18,0),MATCH(UsagePerHour!M$4,Sales!$D$3:$ABF$3,0))/M$2*INDEX(Usage!$D$5:$ABF$11,MATCH(UsagePerHour!$B$20,Usage!$C$5:$C$11,0),MATCH(UsagePerHour!M$4,Usage!$D$3:$ABF$3,0)),"")</f>
        <v>9.7192100538599639</v>
      </c>
      <c r="N32" s="6">
        <f>IFERROR(INDEX(Sales!$D$5:$ABF$18,MATCH(UsagePerHour!$B32,Sales!$C$5:$C$18,0),MATCH(UsagePerHour!N$4,Sales!$D$3:$ABF$3,0))/N$2*INDEX(Usage!$D$5:$ABF$11,MATCH(UsagePerHour!$B$20,Usage!$C$5:$C$11,0),MATCH(UsagePerHour!N$4,Usage!$D$3:$ABF$3,0)),"")</f>
        <v>23.509295379920079</v>
      </c>
      <c r="O32" s="6">
        <f>IFERROR(INDEX(Sales!$D$5:$ABF$18,MATCH(UsagePerHour!$B32,Sales!$C$5:$C$18,0),MATCH(UsagePerHour!O$4,Sales!$D$3:$ABF$3,0))/O$2*INDEX(Usage!$D$5:$ABF$11,MATCH(UsagePerHour!$B$20,Usage!$C$5:$C$11,0),MATCH(UsagePerHour!O$4,Usage!$D$3:$ABF$3,0)),"")</f>
        <v>40.280884436682371</v>
      </c>
      <c r="P32" s="6">
        <f>IFERROR(INDEX(Sales!$D$5:$ABF$18,MATCH(UsagePerHour!$B32,Sales!$C$5:$C$18,0),MATCH(UsagePerHour!P$4,Sales!$D$3:$ABF$3,0))/P$2*INDEX(Usage!$D$5:$ABF$11,MATCH(UsagePerHour!$B$20,Usage!$C$5:$C$11,0),MATCH(UsagePerHour!P$4,Usage!$D$3:$ABF$3,0)),"")</f>
        <v>237.30849007683966</v>
      </c>
      <c r="Q32" s="6">
        <f>IFERROR(INDEX(Sales!$D$5:$ABF$18,MATCH(UsagePerHour!$B32,Sales!$C$5:$C$18,0),MATCH(UsagePerHour!Q$4,Sales!$D$3:$ABF$3,0))/Q$2*INDEX(Usage!$D$5:$ABF$11,MATCH(UsagePerHour!$B$20,Usage!$C$5:$C$11,0),MATCH(UsagePerHour!Q$4,Usage!$D$3:$ABF$3,0)),"")</f>
        <v>54.679941857262158</v>
      </c>
      <c r="R32" s="6">
        <f>IFERROR(INDEX(Sales!$D$5:$ABF$18,MATCH(UsagePerHour!$B32,Sales!$C$5:$C$18,0),MATCH(UsagePerHour!R$4,Sales!$D$3:$ABF$3,0))/R$2*INDEX(Usage!$D$5:$ABF$11,MATCH(UsagePerHour!$B$20,Usage!$C$5:$C$11,0),MATCH(UsagePerHour!R$4,Usage!$D$3:$ABF$3,0)),"")</f>
        <v>49.645639736161215</v>
      </c>
      <c r="S32" s="6">
        <f>IFERROR(INDEX(Sales!$D$5:$ABF$18,MATCH(UsagePerHour!$B32,Sales!$C$5:$C$18,0),MATCH(UsagePerHour!S$4,Sales!$D$3:$ABF$3,0))/S$2*INDEX(Usage!$D$5:$ABF$11,MATCH(UsagePerHour!$B$20,Usage!$C$5:$C$11,0),MATCH(UsagePerHour!S$4,Usage!$D$3:$ABF$3,0)),"")</f>
        <v>11.380335329341317</v>
      </c>
      <c r="T32" s="6">
        <f>IFERROR(INDEX(Sales!$D$5:$ABF$18,MATCH(UsagePerHour!$B32,Sales!$C$5:$C$18,0),MATCH(UsagePerHour!T$4,Sales!$D$3:$ABF$3,0))/T$2*INDEX(Usage!$D$5:$ABF$11,MATCH(UsagePerHour!$B$20,Usage!$C$5:$C$11,0),MATCH(UsagePerHour!T$4,Usage!$D$3:$ABF$3,0)),"")</f>
        <v>9.7192100538599639</v>
      </c>
      <c r="U32" s="6">
        <f>IFERROR(INDEX(Sales!$D$5:$ABF$18,MATCH(UsagePerHour!$B32,Sales!$C$5:$C$18,0),MATCH(UsagePerHour!U$4,Sales!$D$3:$ABF$3,0))/U$2*INDEX(Usage!$D$5:$ABF$11,MATCH(UsagePerHour!$B$20,Usage!$C$5:$C$11,0),MATCH(UsagePerHour!U$4,Usage!$D$3:$ABF$3,0)),"")</f>
        <v>23.509295379920079</v>
      </c>
      <c r="V32" s="6">
        <f>IFERROR(INDEX(Sales!$D$5:$ABF$18,MATCH(UsagePerHour!$B32,Sales!$C$5:$C$18,0),MATCH(UsagePerHour!V$4,Sales!$D$3:$ABF$3,0))/V$2*INDEX(Usage!$D$5:$ABF$11,MATCH(UsagePerHour!$B$20,Usage!$C$5:$C$11,0),MATCH(UsagePerHour!V$4,Usage!$D$3:$ABF$3,0)),"")</f>
        <v>40.280884436682371</v>
      </c>
      <c r="W32" s="6">
        <f>IFERROR(INDEX(Sales!$D$5:$ABF$18,MATCH(UsagePerHour!$B32,Sales!$C$5:$C$18,0),MATCH(UsagePerHour!W$4,Sales!$D$3:$ABF$3,0))/W$2*INDEX(Usage!$D$5:$ABF$11,MATCH(UsagePerHour!$B$20,Usage!$C$5:$C$11,0),MATCH(UsagePerHour!W$4,Usage!$D$3:$ABF$3,0)),"")</f>
        <v>237.30849007683966</v>
      </c>
      <c r="X32" s="6">
        <f>IFERROR(INDEX(Sales!$D$5:$ABF$18,MATCH(UsagePerHour!$B32,Sales!$C$5:$C$18,0),MATCH(UsagePerHour!X$4,Sales!$D$3:$ABF$3,0))/X$2*INDEX(Usage!$D$5:$ABF$11,MATCH(UsagePerHour!$B$20,Usage!$C$5:$C$11,0),MATCH(UsagePerHour!X$4,Usage!$D$3:$ABF$3,0)),"")</f>
        <v>54.679941857262158</v>
      </c>
      <c r="Y32" s="6">
        <f>IFERROR(INDEX(Sales!$D$5:$ABF$18,MATCH(UsagePerHour!$B32,Sales!$C$5:$C$18,0),MATCH(UsagePerHour!Y$4,Sales!$D$3:$ABF$3,0))/Y$2*INDEX(Usage!$D$5:$ABF$11,MATCH(UsagePerHour!$B$20,Usage!$C$5:$C$11,0),MATCH(UsagePerHour!Y$4,Usage!$D$3:$ABF$3,0)),"")</f>
        <v>49.645639736161215</v>
      </c>
      <c r="Z32" s="6">
        <f>IFERROR(INDEX(Sales!$D$5:$ABF$18,MATCH(UsagePerHour!$B32,Sales!$C$5:$C$18,0),MATCH(UsagePerHour!Z$4,Sales!$D$3:$ABF$3,0))/Z$2*INDEX(Usage!$D$5:$ABF$11,MATCH(UsagePerHour!$B$20,Usage!$C$5:$C$11,0),MATCH(UsagePerHour!Z$4,Usage!$D$3:$ABF$3,0)),"")</f>
        <v>11.380335329341317</v>
      </c>
      <c r="AA32" s="6">
        <f>IFERROR(INDEX(Sales!$D$5:$ABF$18,MATCH(UsagePerHour!$B32,Sales!$C$5:$C$18,0),MATCH(UsagePerHour!AA$4,Sales!$D$3:$ABF$3,0))/AA$2*INDEX(Usage!$D$5:$ABF$11,MATCH(UsagePerHour!$B$20,Usage!$C$5:$C$11,0),MATCH(UsagePerHour!AA$4,Usage!$D$3:$ABF$3,0)),"")</f>
        <v>9.7192100538599639</v>
      </c>
      <c r="AB32" s="6">
        <f>IFERROR(INDEX(Sales!$D$5:$ABF$18,MATCH(UsagePerHour!$B32,Sales!$C$5:$C$18,0),MATCH(UsagePerHour!AB$4,Sales!$D$3:$ABF$3,0))/AB$2*INDEX(Usage!$D$5:$ABF$11,MATCH(UsagePerHour!$B$20,Usage!$C$5:$C$11,0),MATCH(UsagePerHour!AB$4,Usage!$D$3:$ABF$3,0)),"")</f>
        <v>23.509295379920079</v>
      </c>
      <c r="AC32" s="6">
        <f>IFERROR(INDEX(Sales!$D$5:$ABF$18,MATCH(UsagePerHour!$B32,Sales!$C$5:$C$18,0),MATCH(UsagePerHour!AC$4,Sales!$D$3:$ABF$3,0))/AC$2*INDEX(Usage!$D$5:$ABF$11,MATCH(UsagePerHour!$B$20,Usage!$C$5:$C$11,0),MATCH(UsagePerHour!AC$4,Usage!$D$3:$ABF$3,0)),"")</f>
        <v>40.280884436682371</v>
      </c>
      <c r="AD32" s="6">
        <f>IFERROR(INDEX(Sales!$D$5:$ABF$18,MATCH(UsagePerHour!$B32,Sales!$C$5:$C$18,0),MATCH(UsagePerHour!AD$4,Sales!$D$3:$ABF$3,0))/AD$2*INDEX(Usage!$D$5:$ABF$11,MATCH(UsagePerHour!$B$20,Usage!$C$5:$C$11,0),MATCH(UsagePerHour!AD$4,Usage!$D$3:$ABF$3,0)),"")</f>
        <v>237.30849007683966</v>
      </c>
      <c r="AE32" s="6">
        <f>IFERROR(INDEX(Sales!$D$5:$ABF$18,MATCH(UsagePerHour!$B32,Sales!$C$5:$C$18,0),MATCH(UsagePerHour!AE$4,Sales!$D$3:$ABF$3,0))/AE$2*INDEX(Usage!$D$5:$ABF$11,MATCH(UsagePerHour!$B$20,Usage!$C$5:$C$11,0),MATCH(UsagePerHour!AE$4,Usage!$D$3:$ABF$3,0)),"")</f>
        <v>54.679941857262158</v>
      </c>
      <c r="AF32" s="6">
        <f>IFERROR(INDEX(Sales!$D$5:$ABF$18,MATCH(UsagePerHour!$B32,Sales!$C$5:$C$18,0),MATCH(UsagePerHour!AF$4,Sales!$D$3:$ABF$3,0))/AF$2*INDEX(Usage!$D$5:$ABF$11,MATCH(UsagePerHour!$B$20,Usage!$C$5:$C$11,0),MATCH(UsagePerHour!AF$4,Usage!$D$3:$ABF$3,0)),"")</f>
        <v>49.645639736161215</v>
      </c>
      <c r="AG32" s="6">
        <f>IFERROR(INDEX(Sales!$D$5:$ABF$18,MATCH(UsagePerHour!$B32,Sales!$C$5:$C$18,0),MATCH(UsagePerHour!AG$4,Sales!$D$3:$ABF$3,0))/AG$2*INDEX(Usage!$D$5:$ABF$11,MATCH(UsagePerHour!$B$20,Usage!$C$5:$C$11,0),MATCH(UsagePerHour!AG$4,Usage!$D$3:$ABF$3,0)),"")</f>
        <v>11.380335329341317</v>
      </c>
      <c r="AH32" s="6">
        <f>IFERROR(INDEX(Sales!$D$5:$ABF$18,MATCH(UsagePerHour!$B32,Sales!$C$5:$C$18,0),MATCH(UsagePerHour!AH$4,Sales!$D$3:$ABF$3,0))/AH$2*INDEX(Usage!$D$5:$ABF$11,MATCH(UsagePerHour!$B$20,Usage!$C$5:$C$11,0),MATCH(UsagePerHour!AH$4,Usage!$D$3:$ABF$3,0)),"")</f>
        <v>9.7192100538599639</v>
      </c>
      <c r="AI32" s="6">
        <f>IFERROR(INDEX(Sales!$D$5:$ABF$18,MATCH(UsagePerHour!$B32,Sales!$C$5:$C$18,0),MATCH(UsagePerHour!AI$4,Sales!$D$3:$ABF$3,0))/AI$2*INDEX(Usage!$D$5:$ABF$11,MATCH(UsagePerHour!$B$20,Usage!$C$5:$C$11,0),MATCH(UsagePerHour!AI$4,Usage!$D$3:$ABF$3,0)),"")</f>
        <v>23.509295379920079</v>
      </c>
      <c r="AJ32" s="6">
        <f>IFERROR(INDEX(Sales!$D$5:$ABF$18,MATCH(UsagePerHour!$B32,Sales!$C$5:$C$18,0),MATCH(UsagePerHour!AJ$4,Sales!$D$3:$ABF$3,0))/AJ$2*INDEX(Usage!$D$5:$ABF$11,MATCH(UsagePerHour!$B$20,Usage!$C$5:$C$11,0),MATCH(UsagePerHour!AJ$4,Usage!$D$3:$ABF$3,0)),"")</f>
        <v>40.280884436682371</v>
      </c>
      <c r="AK32" s="6">
        <f>IFERROR(INDEX(Sales!$D$5:$ABF$18,MATCH(UsagePerHour!$B32,Sales!$C$5:$C$18,0),MATCH(UsagePerHour!AK$4,Sales!$D$3:$ABF$3,0))/AK$2*INDEX(Usage!$D$5:$ABF$11,MATCH(UsagePerHour!$B$20,Usage!$C$5:$C$11,0),MATCH(UsagePerHour!AK$4,Usage!$D$3:$ABF$3,0)),"")</f>
        <v>237.30849007683966</v>
      </c>
      <c r="AL32" s="6">
        <f>IFERROR(INDEX(Sales!$D$5:$ABF$18,MATCH(UsagePerHour!$B32,Sales!$C$5:$C$18,0),MATCH(UsagePerHour!AL$4,Sales!$D$3:$ABF$3,0))/AL$2*INDEX(Usage!$D$5:$ABF$11,MATCH(UsagePerHour!$B$20,Usage!$C$5:$C$11,0),MATCH(UsagePerHour!AL$4,Usage!$D$3:$ABF$3,0)),"")</f>
        <v>54.679941857262158</v>
      </c>
      <c r="AM32" s="6">
        <f>IFERROR(INDEX(Sales!$D$5:$ABF$18,MATCH(UsagePerHour!$B32,Sales!$C$5:$C$18,0),MATCH(UsagePerHour!AM$4,Sales!$D$3:$ABF$3,0))/AM$2*INDEX(Usage!$D$5:$ABF$11,MATCH(UsagePerHour!$B$20,Usage!$C$5:$C$11,0),MATCH(UsagePerHour!AM$4,Usage!$D$3:$ABF$3,0)),"")</f>
        <v>49.645639736161215</v>
      </c>
      <c r="AN32" s="6">
        <f>IFERROR(INDEX(Sales!$D$5:$ABF$18,MATCH(UsagePerHour!$B32,Sales!$C$5:$C$18,0),MATCH(UsagePerHour!AN$4,Sales!$D$3:$ABF$3,0))/AN$2*INDEX(Usage!$D$5:$ABF$11,MATCH(UsagePerHour!$B$20,Usage!$C$5:$C$11,0),MATCH(UsagePerHour!AN$4,Usage!$D$3:$ABF$3,0)),"")</f>
        <v>11.380335329341317</v>
      </c>
      <c r="AO32" s="6">
        <f>IFERROR(INDEX(Sales!$D$5:$ABF$18,MATCH(UsagePerHour!$B32,Sales!$C$5:$C$18,0),MATCH(UsagePerHour!AO$4,Sales!$D$3:$ABF$3,0))/AO$2*INDEX(Usage!$D$5:$ABF$11,MATCH(UsagePerHour!$B$20,Usage!$C$5:$C$11,0),MATCH(UsagePerHour!AO$4,Usage!$D$3:$ABF$3,0)),"")</f>
        <v>9.7192100538599639</v>
      </c>
      <c r="AP32" s="6">
        <f>IFERROR(INDEX(Sales!$D$5:$ABF$18,MATCH(UsagePerHour!$B32,Sales!$C$5:$C$18,0),MATCH(UsagePerHour!AP$4,Sales!$D$3:$ABF$3,0))/AP$2*INDEX(Usage!$D$5:$ABF$11,MATCH(UsagePerHour!$B$20,Usage!$C$5:$C$11,0),MATCH(UsagePerHour!AP$4,Usage!$D$3:$ABF$3,0)),"")</f>
        <v>23.509295379920079</v>
      </c>
      <c r="AQ32" s="6">
        <f>IFERROR(INDEX(Sales!$D$5:$ABF$18,MATCH(UsagePerHour!$B32,Sales!$C$5:$C$18,0),MATCH(UsagePerHour!AQ$4,Sales!$D$3:$ABF$3,0))/AQ$2*INDEX(Usage!$D$5:$ABF$11,MATCH(UsagePerHour!$B$20,Usage!$C$5:$C$11,0),MATCH(UsagePerHour!AQ$4,Usage!$D$3:$ABF$3,0)),"")</f>
        <v>40.280884436682371</v>
      </c>
      <c r="AR32" s="6">
        <f>IFERROR(INDEX(Sales!$D$5:$ABF$18,MATCH(UsagePerHour!$B32,Sales!$C$5:$C$18,0),MATCH(UsagePerHour!AR$4,Sales!$D$3:$ABF$3,0))/AR$2*INDEX(Usage!$D$5:$ABF$11,MATCH(UsagePerHour!$B$20,Usage!$C$5:$C$11,0),MATCH(UsagePerHour!AR$4,Usage!$D$3:$ABF$3,0)),"")</f>
        <v>237.30849007683966</v>
      </c>
      <c r="AS32" s="6">
        <f>IFERROR(INDEX(Sales!$D$5:$ABF$18,MATCH(UsagePerHour!$B32,Sales!$C$5:$C$18,0),MATCH(UsagePerHour!AS$4,Sales!$D$3:$ABF$3,0))/AS$2*INDEX(Usage!$D$5:$ABF$11,MATCH(UsagePerHour!$B$20,Usage!$C$5:$C$11,0),MATCH(UsagePerHour!AS$4,Usage!$D$3:$ABF$3,0)),"")</f>
        <v>54.679941857262158</v>
      </c>
      <c r="AT32" s="6">
        <f>IFERROR(INDEX(Sales!$D$5:$ABF$18,MATCH(UsagePerHour!$B32,Sales!$C$5:$C$18,0),MATCH(UsagePerHour!AT$4,Sales!$D$3:$ABF$3,0))/AT$2*INDEX(Usage!$D$5:$ABF$11,MATCH(UsagePerHour!$B$20,Usage!$C$5:$C$11,0),MATCH(UsagePerHour!AT$4,Usage!$D$3:$ABF$3,0)),"")</f>
        <v>49.645639736161215</v>
      </c>
      <c r="AU32" s="6">
        <f>IFERROR(INDEX(Sales!$D$5:$ABF$18,MATCH(UsagePerHour!$B32,Sales!$C$5:$C$18,0),MATCH(UsagePerHour!AU$4,Sales!$D$3:$ABF$3,0))/AU$2*INDEX(Usage!$D$5:$ABF$11,MATCH(UsagePerHour!$B$20,Usage!$C$5:$C$11,0),MATCH(UsagePerHour!AU$4,Usage!$D$3:$ABF$3,0)),"")</f>
        <v>11.380335329341317</v>
      </c>
      <c r="AV32" s="6">
        <f>IFERROR(INDEX(Sales!$D$5:$ABF$18,MATCH(UsagePerHour!$B32,Sales!$C$5:$C$18,0),MATCH(UsagePerHour!AV$4,Sales!$D$3:$ABF$3,0))/AV$2*INDEX(Usage!$D$5:$ABF$11,MATCH(UsagePerHour!$B$20,Usage!$C$5:$C$11,0),MATCH(UsagePerHour!AV$4,Usage!$D$3:$ABF$3,0)),"")</f>
        <v>9.7192100538599639</v>
      </c>
      <c r="AW32" s="6">
        <f>IFERROR(INDEX(Sales!$D$5:$ABF$18,MATCH(UsagePerHour!$B32,Sales!$C$5:$C$18,0),MATCH(UsagePerHour!AW$4,Sales!$D$3:$ABF$3,0))/AW$2*INDEX(Usage!$D$5:$ABF$11,MATCH(UsagePerHour!$B$20,Usage!$C$5:$C$11,0),MATCH(UsagePerHour!AW$4,Usage!$D$3:$ABF$3,0)),"")</f>
        <v>23.509295379920079</v>
      </c>
      <c r="AX32" s="6">
        <f>IFERROR(INDEX(Sales!$D$5:$ABF$18,MATCH(UsagePerHour!$B32,Sales!$C$5:$C$18,0),MATCH(UsagePerHour!AX$4,Sales!$D$3:$ABF$3,0))/AX$2*INDEX(Usage!$D$5:$ABF$11,MATCH(UsagePerHour!$B$20,Usage!$C$5:$C$11,0),MATCH(UsagePerHour!AX$4,Usage!$D$3:$ABF$3,0)),"")</f>
        <v>40.280884436682371</v>
      </c>
      <c r="AY32" s="6">
        <f>IFERROR(INDEX(Sales!$D$5:$ABF$18,MATCH(UsagePerHour!$B32,Sales!$C$5:$C$18,0),MATCH(UsagePerHour!AY$4,Sales!$D$3:$ABF$3,0))/AY$2*INDEX(Usage!$D$5:$ABF$11,MATCH(UsagePerHour!$B$20,Usage!$C$5:$C$11,0),MATCH(UsagePerHour!AY$4,Usage!$D$3:$ABF$3,0)),"")</f>
        <v>237.30849007683966</v>
      </c>
      <c r="AZ32" s="6">
        <f>IFERROR(INDEX(Sales!$D$5:$ABF$18,MATCH(UsagePerHour!$B32,Sales!$C$5:$C$18,0),MATCH(UsagePerHour!AZ$4,Sales!$D$3:$ABF$3,0))/AZ$2*INDEX(Usage!$D$5:$ABF$11,MATCH(UsagePerHour!$B$20,Usage!$C$5:$C$11,0),MATCH(UsagePerHour!AZ$4,Usage!$D$3:$ABF$3,0)),"")</f>
        <v>54.679941857262158</v>
      </c>
      <c r="BA32" s="6">
        <f>IFERROR(INDEX(Sales!$D$5:$ABF$18,MATCH(UsagePerHour!$B32,Sales!$C$5:$C$18,0),MATCH(UsagePerHour!BA$4,Sales!$D$3:$ABF$3,0))/BA$2*INDEX(Usage!$D$5:$ABF$11,MATCH(UsagePerHour!$B$20,Usage!$C$5:$C$11,0),MATCH(UsagePerHour!BA$4,Usage!$D$3:$ABF$3,0)),"")</f>
        <v>49.645639736161215</v>
      </c>
      <c r="BB32" s="6">
        <f>IFERROR(INDEX(Sales!$D$5:$ABF$18,MATCH(UsagePerHour!$B32,Sales!$C$5:$C$18,0),MATCH(UsagePerHour!BB$4,Sales!$D$3:$ABF$3,0))/BB$2*INDEX(Usage!$D$5:$ABF$11,MATCH(UsagePerHour!$B$20,Usage!$C$5:$C$11,0),MATCH(UsagePerHour!BB$4,Usage!$D$3:$ABF$3,0)),"")</f>
        <v>11.380335329341317</v>
      </c>
      <c r="BC32" s="6">
        <f>IFERROR(INDEX(Sales!$D$5:$ABF$18,MATCH(UsagePerHour!$B32,Sales!$C$5:$C$18,0),MATCH(UsagePerHour!BC$4,Sales!$D$3:$ABF$3,0))/BC$2*INDEX(Usage!$D$5:$ABF$11,MATCH(UsagePerHour!$B$20,Usage!$C$5:$C$11,0),MATCH(UsagePerHour!BC$4,Usage!$D$3:$ABF$3,0)),"")</f>
        <v>9.7192100538599639</v>
      </c>
      <c r="BD32" s="6">
        <f>IFERROR(INDEX(Sales!$D$5:$ABF$18,MATCH(UsagePerHour!$B32,Sales!$C$5:$C$18,0),MATCH(UsagePerHour!BD$4,Sales!$D$3:$ABF$3,0))/BD$2*INDEX(Usage!$D$5:$ABF$11,MATCH(UsagePerHour!$B$20,Usage!$C$5:$C$11,0),MATCH(UsagePerHour!BD$4,Usage!$D$3:$ABF$3,0)),"")</f>
        <v>23.509295379920079</v>
      </c>
      <c r="BE32" s="6">
        <f>IFERROR(INDEX(Sales!$D$5:$ABF$18,MATCH(UsagePerHour!$B32,Sales!$C$5:$C$18,0),MATCH(UsagePerHour!BE$4,Sales!$D$3:$ABF$3,0))/BE$2*INDEX(Usage!$D$5:$ABF$11,MATCH(UsagePerHour!$B$20,Usage!$C$5:$C$11,0),MATCH(UsagePerHour!BE$4,Usage!$D$3:$ABF$3,0)),"")</f>
        <v>40.280884436682371</v>
      </c>
      <c r="BF32" s="6">
        <f>IFERROR(INDEX(Sales!$D$5:$ABF$18,MATCH(UsagePerHour!$B32,Sales!$C$5:$C$18,0),MATCH(UsagePerHour!BF$4,Sales!$D$3:$ABF$3,0))/BF$2*INDEX(Usage!$D$5:$ABF$11,MATCH(UsagePerHour!$B$20,Usage!$C$5:$C$11,0),MATCH(UsagePerHour!BF$4,Usage!$D$3:$ABF$3,0)),"")</f>
        <v>237.30849007683966</v>
      </c>
      <c r="BG32" s="6">
        <f>IFERROR(INDEX(Sales!$D$5:$ABF$18,MATCH(UsagePerHour!$B32,Sales!$C$5:$C$18,0),MATCH(UsagePerHour!BG$4,Sales!$D$3:$ABF$3,0))/BG$2*INDEX(Usage!$D$5:$ABF$11,MATCH(UsagePerHour!$B$20,Usage!$C$5:$C$11,0),MATCH(UsagePerHour!BG$4,Usage!$D$3:$ABF$3,0)),"")</f>
        <v>54.679941857262158</v>
      </c>
      <c r="BH32" s="6">
        <f>IFERROR(INDEX(Sales!$D$5:$ABF$18,MATCH(UsagePerHour!$B32,Sales!$C$5:$C$18,0),MATCH(UsagePerHour!BH$4,Sales!$D$3:$ABF$3,0))/BH$2*INDEX(Usage!$D$5:$ABF$11,MATCH(UsagePerHour!$B$20,Usage!$C$5:$C$11,0),MATCH(UsagePerHour!BH$4,Usage!$D$3:$ABF$3,0)),"")</f>
        <v>49.645639736161215</v>
      </c>
      <c r="BI32" s="6">
        <f>IFERROR(INDEX(Sales!$D$5:$ABF$18,MATCH(UsagePerHour!$B32,Sales!$C$5:$C$18,0),MATCH(UsagePerHour!BI$4,Sales!$D$3:$ABF$3,0))/BI$2*INDEX(Usage!$D$5:$ABF$11,MATCH(UsagePerHour!$B$20,Usage!$C$5:$C$11,0),MATCH(UsagePerHour!BI$4,Usage!$D$3:$ABF$3,0)),"")</f>
        <v>11.380335329341317</v>
      </c>
      <c r="BJ32" s="6">
        <f>IFERROR(INDEX(Sales!$D$5:$ABF$18,MATCH(UsagePerHour!$B32,Sales!$C$5:$C$18,0),MATCH(UsagePerHour!BJ$4,Sales!$D$3:$ABF$3,0))/BJ$2*INDEX(Usage!$D$5:$ABF$11,MATCH(UsagePerHour!$B$20,Usage!$C$5:$C$11,0),MATCH(UsagePerHour!BJ$4,Usage!$D$3:$ABF$3,0)),"")</f>
        <v>9.7192100538599639</v>
      </c>
      <c r="BK32" s="6">
        <f>IFERROR(INDEX(Sales!$D$5:$ABF$18,MATCH(UsagePerHour!$B32,Sales!$C$5:$C$18,0),MATCH(UsagePerHour!BK$4,Sales!$D$3:$ABF$3,0))/BK$2*INDEX(Usage!$D$5:$ABF$11,MATCH(UsagePerHour!$B$20,Usage!$C$5:$C$11,0),MATCH(UsagePerHour!BK$4,Usage!$D$3:$ABF$3,0)),"")</f>
        <v>23.509295379920079</v>
      </c>
      <c r="BL32" s="6">
        <f>IFERROR(INDEX(Sales!$D$5:$ABF$18,MATCH(UsagePerHour!$B32,Sales!$C$5:$C$18,0),MATCH(UsagePerHour!BL$4,Sales!$D$3:$ABF$3,0))/BL$2*INDEX(Usage!$D$5:$ABF$11,MATCH(UsagePerHour!$B$20,Usage!$C$5:$C$11,0),MATCH(UsagePerHour!BL$4,Usage!$D$3:$ABF$3,0)),"")</f>
        <v>40.280884436682371</v>
      </c>
      <c r="BM32" s="6">
        <f>IFERROR(INDEX(Sales!$D$5:$ABF$18,MATCH(UsagePerHour!$B32,Sales!$C$5:$C$18,0),MATCH(UsagePerHour!BM$4,Sales!$D$3:$ABF$3,0))/BM$2*INDEX(Usage!$D$5:$ABF$11,MATCH(UsagePerHour!$B$20,Usage!$C$5:$C$11,0),MATCH(UsagePerHour!BM$4,Usage!$D$3:$ABF$3,0)),"")</f>
        <v>237.30849007683966</v>
      </c>
      <c r="BN32" s="6">
        <f>IFERROR(INDEX(Sales!$D$5:$ABF$18,MATCH(UsagePerHour!$B32,Sales!$C$5:$C$18,0),MATCH(UsagePerHour!BN$4,Sales!$D$3:$ABF$3,0))/BN$2*INDEX(Usage!$D$5:$ABF$11,MATCH(UsagePerHour!$B$20,Usage!$C$5:$C$11,0),MATCH(UsagePerHour!BN$4,Usage!$D$3:$ABF$3,0)),"")</f>
        <v>54.679941857262158</v>
      </c>
      <c r="BO32" s="6">
        <f>IFERROR(INDEX(Sales!$D$5:$ABF$18,MATCH(UsagePerHour!$B32,Sales!$C$5:$C$18,0),MATCH(UsagePerHour!BO$4,Sales!$D$3:$ABF$3,0))/BO$2*INDEX(Usage!$D$5:$ABF$11,MATCH(UsagePerHour!$B$20,Usage!$C$5:$C$11,0),MATCH(UsagePerHour!BO$4,Usage!$D$3:$ABF$3,0)),"")</f>
        <v>49.645639736161215</v>
      </c>
      <c r="BP32" s="6">
        <f>IFERROR(INDEX(Sales!$D$5:$ABF$18,MATCH(UsagePerHour!$B32,Sales!$C$5:$C$18,0),MATCH(UsagePerHour!BP$4,Sales!$D$3:$ABF$3,0))/BP$2*INDEX(Usage!$D$5:$ABF$11,MATCH(UsagePerHour!$B$20,Usage!$C$5:$C$11,0),MATCH(UsagePerHour!BP$4,Usage!$D$3:$ABF$3,0)),"")</f>
        <v>11.380335329341317</v>
      </c>
      <c r="BQ32" s="6">
        <f>IFERROR(INDEX(Sales!$D$5:$ABF$18,MATCH(UsagePerHour!$B32,Sales!$C$5:$C$18,0),MATCH(UsagePerHour!BQ$4,Sales!$D$3:$ABF$3,0))/BQ$2*INDEX(Usage!$D$5:$ABF$11,MATCH(UsagePerHour!$B$20,Usage!$C$5:$C$11,0),MATCH(UsagePerHour!BQ$4,Usage!$D$3:$ABF$3,0)),"")</f>
        <v>9.7192100538599639</v>
      </c>
      <c r="BR32" s="6">
        <f>IFERROR(INDEX(Sales!$D$5:$ABF$18,MATCH(UsagePerHour!$B32,Sales!$C$5:$C$18,0),MATCH(UsagePerHour!BR$4,Sales!$D$3:$ABF$3,0))/BR$2*INDEX(Usage!$D$5:$ABF$11,MATCH(UsagePerHour!$B$20,Usage!$C$5:$C$11,0),MATCH(UsagePerHour!BR$4,Usage!$D$3:$ABF$3,0)),"")</f>
        <v>23.509295379920079</v>
      </c>
      <c r="BS32" s="6">
        <f>IFERROR(INDEX(Sales!$D$5:$ABF$18,MATCH(UsagePerHour!$B32,Sales!$C$5:$C$18,0),MATCH(UsagePerHour!BS$4,Sales!$D$3:$ABF$3,0))/BS$2*INDEX(Usage!$D$5:$ABF$11,MATCH(UsagePerHour!$B$20,Usage!$C$5:$C$11,0),MATCH(UsagePerHour!BS$4,Usage!$D$3:$ABF$3,0)),"")</f>
        <v>40.280884436682371</v>
      </c>
      <c r="BT32" s="6">
        <f>IFERROR(INDEX(Sales!$D$5:$ABF$18,MATCH(UsagePerHour!$B32,Sales!$C$5:$C$18,0),MATCH(UsagePerHour!BT$4,Sales!$D$3:$ABF$3,0))/BT$2*INDEX(Usage!$D$5:$ABF$11,MATCH(UsagePerHour!$B$20,Usage!$C$5:$C$11,0),MATCH(UsagePerHour!BT$4,Usage!$D$3:$ABF$3,0)),"")</f>
        <v>237.30849007683966</v>
      </c>
      <c r="BU32" s="6">
        <f>IFERROR(INDEX(Sales!$D$5:$ABF$18,MATCH(UsagePerHour!$B32,Sales!$C$5:$C$18,0),MATCH(UsagePerHour!BU$4,Sales!$D$3:$ABF$3,0))/BU$2*INDEX(Usage!$D$5:$ABF$11,MATCH(UsagePerHour!$B$20,Usage!$C$5:$C$11,0),MATCH(UsagePerHour!BU$4,Usage!$D$3:$ABF$3,0)),"")</f>
        <v>54.679941857262158</v>
      </c>
      <c r="BV32" s="6">
        <f>IFERROR(INDEX(Sales!$D$5:$ABF$18,MATCH(UsagePerHour!$B32,Sales!$C$5:$C$18,0),MATCH(UsagePerHour!BV$4,Sales!$D$3:$ABF$3,0))/BV$2*INDEX(Usage!$D$5:$ABF$11,MATCH(UsagePerHour!$B$20,Usage!$C$5:$C$11,0),MATCH(UsagePerHour!BV$4,Usage!$D$3:$ABF$3,0)),"")</f>
        <v>49.645639736161215</v>
      </c>
      <c r="BW32" s="6">
        <f>IFERROR(INDEX(Sales!$D$5:$ABF$18,MATCH(UsagePerHour!$B32,Sales!$C$5:$C$18,0),MATCH(UsagePerHour!BW$4,Sales!$D$3:$ABF$3,0))/BW$2*INDEX(Usage!$D$5:$ABF$11,MATCH(UsagePerHour!$B$20,Usage!$C$5:$C$11,0),MATCH(UsagePerHour!BW$4,Usage!$D$3:$ABF$3,0)),"")</f>
        <v>11.380335329341317</v>
      </c>
      <c r="BX32" s="6">
        <f>IFERROR(INDEX(Sales!$D$5:$ABF$18,MATCH(UsagePerHour!$B32,Sales!$C$5:$C$18,0),MATCH(UsagePerHour!BX$4,Sales!$D$3:$ABF$3,0))/BX$2*INDEX(Usage!$D$5:$ABF$11,MATCH(UsagePerHour!$B$20,Usage!$C$5:$C$11,0),MATCH(UsagePerHour!BX$4,Usage!$D$3:$ABF$3,0)),"")</f>
        <v>9.7192100538599639</v>
      </c>
      <c r="BY32" s="6">
        <f>IFERROR(INDEX(Sales!$D$5:$ABF$18,MATCH(UsagePerHour!$B32,Sales!$C$5:$C$18,0),MATCH(UsagePerHour!BY$4,Sales!$D$3:$ABF$3,0))/BY$2*INDEX(Usage!$D$5:$ABF$11,MATCH(UsagePerHour!$B$20,Usage!$C$5:$C$11,0),MATCH(UsagePerHour!BY$4,Usage!$D$3:$ABF$3,0)),"")</f>
        <v>23.509295379920079</v>
      </c>
      <c r="BZ32" s="6">
        <f>IFERROR(INDEX(Sales!$D$5:$ABF$18,MATCH(UsagePerHour!$B32,Sales!$C$5:$C$18,0),MATCH(UsagePerHour!BZ$4,Sales!$D$3:$ABF$3,0))/BZ$2*INDEX(Usage!$D$5:$ABF$11,MATCH(UsagePerHour!$B$20,Usage!$C$5:$C$11,0),MATCH(UsagePerHour!BZ$4,Usage!$D$3:$ABF$3,0)),"")</f>
        <v>40.280884436682371</v>
      </c>
      <c r="CA32" s="6">
        <f>IFERROR(INDEX(Sales!$D$5:$ABF$18,MATCH(UsagePerHour!$B32,Sales!$C$5:$C$18,0),MATCH(UsagePerHour!CA$4,Sales!$D$3:$ABF$3,0))/CA$2*INDEX(Usage!$D$5:$ABF$11,MATCH(UsagePerHour!$B$20,Usage!$C$5:$C$11,0),MATCH(UsagePerHour!CA$4,Usage!$D$3:$ABF$3,0)),"")</f>
        <v>237.30849007683966</v>
      </c>
      <c r="CB32" s="6">
        <f>IFERROR(INDEX(Sales!$D$5:$ABF$18,MATCH(UsagePerHour!$B32,Sales!$C$5:$C$18,0),MATCH(UsagePerHour!CB$4,Sales!$D$3:$ABF$3,0))/CB$2*INDEX(Usage!$D$5:$ABF$11,MATCH(UsagePerHour!$B$20,Usage!$C$5:$C$11,0),MATCH(UsagePerHour!CB$4,Usage!$D$3:$ABF$3,0)),"")</f>
        <v>54.679941857262158</v>
      </c>
      <c r="CC32" s="6">
        <f>IFERROR(INDEX(Sales!$D$5:$ABF$18,MATCH(UsagePerHour!$B32,Sales!$C$5:$C$18,0),MATCH(UsagePerHour!CC$4,Sales!$D$3:$ABF$3,0))/CC$2*INDEX(Usage!$D$5:$ABF$11,MATCH(UsagePerHour!$B$20,Usage!$C$5:$C$11,0),MATCH(UsagePerHour!CC$4,Usage!$D$3:$ABF$3,0)),"")</f>
        <v>49.645639736161215</v>
      </c>
      <c r="CD32" s="6">
        <f>IFERROR(INDEX(Sales!$D$5:$ABF$18,MATCH(UsagePerHour!$B32,Sales!$C$5:$C$18,0),MATCH(UsagePerHour!CD$4,Sales!$D$3:$ABF$3,0))/CD$2*INDEX(Usage!$D$5:$ABF$11,MATCH(UsagePerHour!$B$20,Usage!$C$5:$C$11,0),MATCH(UsagePerHour!CD$4,Usage!$D$3:$ABF$3,0)),"")</f>
        <v>11.380335329341317</v>
      </c>
      <c r="CE32" s="6">
        <f>IFERROR(INDEX(Sales!$D$5:$ABF$18,MATCH(UsagePerHour!$B32,Sales!$C$5:$C$18,0),MATCH(UsagePerHour!CE$4,Sales!$D$3:$ABF$3,0))/CE$2*INDEX(Usage!$D$5:$ABF$11,MATCH(UsagePerHour!$B$20,Usage!$C$5:$C$11,0),MATCH(UsagePerHour!CE$4,Usage!$D$3:$ABF$3,0)),"")</f>
        <v>9.7192100538599639</v>
      </c>
      <c r="CF32" s="6">
        <f>IFERROR(INDEX(Sales!$D$5:$ABF$18,MATCH(UsagePerHour!$B32,Sales!$C$5:$C$18,0),MATCH(UsagePerHour!CF$4,Sales!$D$3:$ABF$3,0))/CF$2*INDEX(Usage!$D$5:$ABF$11,MATCH(UsagePerHour!$B$20,Usage!$C$5:$C$11,0),MATCH(UsagePerHour!CF$4,Usage!$D$3:$ABF$3,0)),"")</f>
        <v>23.509295379920079</v>
      </c>
      <c r="CG32" s="6">
        <f>IFERROR(INDEX(Sales!$D$5:$ABF$18,MATCH(UsagePerHour!$B32,Sales!$C$5:$C$18,0),MATCH(UsagePerHour!CG$4,Sales!$D$3:$ABF$3,0))/CG$2*INDEX(Usage!$D$5:$ABF$11,MATCH(UsagePerHour!$B$20,Usage!$C$5:$C$11,0),MATCH(UsagePerHour!CG$4,Usage!$D$3:$ABF$3,0)),"")</f>
        <v>40.280884436682371</v>
      </c>
      <c r="CH32" s="6">
        <f>IFERROR(INDEX(Sales!$D$5:$ABF$18,MATCH(UsagePerHour!$B32,Sales!$C$5:$C$18,0),MATCH(UsagePerHour!CH$4,Sales!$D$3:$ABF$3,0))/CH$2*INDEX(Usage!$D$5:$ABF$11,MATCH(UsagePerHour!$B$20,Usage!$C$5:$C$11,0),MATCH(UsagePerHour!CH$4,Usage!$D$3:$ABF$3,0)),"")</f>
        <v>237.30849007683966</v>
      </c>
      <c r="CI32" s="6">
        <f>IFERROR(INDEX(Sales!$D$5:$ABF$18,MATCH(UsagePerHour!$B32,Sales!$C$5:$C$18,0),MATCH(UsagePerHour!CI$4,Sales!$D$3:$ABF$3,0))/CI$2*INDEX(Usage!$D$5:$ABF$11,MATCH(UsagePerHour!$B$20,Usage!$C$5:$C$11,0),MATCH(UsagePerHour!CI$4,Usage!$D$3:$ABF$3,0)),"")</f>
        <v>54.679941857262158</v>
      </c>
      <c r="CJ32" s="6">
        <f>IFERROR(INDEX(Sales!$D$5:$ABF$18,MATCH(UsagePerHour!$B32,Sales!$C$5:$C$18,0),MATCH(UsagePerHour!CJ$4,Sales!$D$3:$ABF$3,0))/CJ$2*INDEX(Usage!$D$5:$ABF$11,MATCH(UsagePerHour!$B$20,Usage!$C$5:$C$11,0),MATCH(UsagePerHour!CJ$4,Usage!$D$3:$ABF$3,0)),"")</f>
        <v>49.645639736161215</v>
      </c>
      <c r="CK32" s="6">
        <f>IFERROR(INDEX(Sales!$D$5:$ABF$18,MATCH(UsagePerHour!$B32,Sales!$C$5:$C$18,0),MATCH(UsagePerHour!CK$4,Sales!$D$3:$ABF$3,0))/CK$2*INDEX(Usage!$D$5:$ABF$11,MATCH(UsagePerHour!$B$20,Usage!$C$5:$C$11,0),MATCH(UsagePerHour!CK$4,Usage!$D$3:$ABF$3,0)),"")</f>
        <v>11.380335329341317</v>
      </c>
      <c r="CL32" s="6">
        <f>IFERROR(INDEX(Sales!$D$5:$ABF$18,MATCH(UsagePerHour!$B32,Sales!$C$5:$C$18,0),MATCH(UsagePerHour!CL$4,Sales!$D$3:$ABF$3,0))/CL$2*INDEX(Usage!$D$5:$ABF$11,MATCH(UsagePerHour!$B$20,Usage!$C$5:$C$11,0),MATCH(UsagePerHour!CL$4,Usage!$D$3:$ABF$3,0)),"")</f>
        <v>9.7192100538599639</v>
      </c>
      <c r="CM32" s="6">
        <f>IFERROR(INDEX(Sales!$D$5:$ABF$18,MATCH(UsagePerHour!$B32,Sales!$C$5:$C$18,0),MATCH(UsagePerHour!CM$4,Sales!$D$3:$ABF$3,0))/CM$2*INDEX(Usage!$D$5:$ABF$11,MATCH(UsagePerHour!$B$20,Usage!$C$5:$C$11,0),MATCH(UsagePerHour!CM$4,Usage!$D$3:$ABF$3,0)),"")</f>
        <v>23.509295379920079</v>
      </c>
      <c r="CN32" s="6">
        <f>IFERROR(INDEX(Sales!$D$5:$ABF$18,MATCH(UsagePerHour!$B32,Sales!$C$5:$C$18,0),MATCH(UsagePerHour!CN$4,Sales!$D$3:$ABF$3,0))/CN$2*INDEX(Usage!$D$5:$ABF$11,MATCH(UsagePerHour!$B$20,Usage!$C$5:$C$11,0),MATCH(UsagePerHour!CN$4,Usage!$D$3:$ABF$3,0)),"")</f>
        <v>40.280884436682371</v>
      </c>
      <c r="CO32" s="6">
        <f>IFERROR(INDEX(Sales!$D$5:$ABF$18,MATCH(UsagePerHour!$B32,Sales!$C$5:$C$18,0),MATCH(UsagePerHour!CO$4,Sales!$D$3:$ABF$3,0))/CO$2*INDEX(Usage!$D$5:$ABF$11,MATCH(UsagePerHour!$B$20,Usage!$C$5:$C$11,0),MATCH(UsagePerHour!CO$4,Usage!$D$3:$ABF$3,0)),"")</f>
        <v>237.30849007683966</v>
      </c>
      <c r="CP32" s="6">
        <f>IFERROR(INDEX(Sales!$D$5:$ABF$18,MATCH(UsagePerHour!$B32,Sales!$C$5:$C$18,0),MATCH(UsagePerHour!CP$4,Sales!$D$3:$ABF$3,0))/CP$2*INDEX(Usage!$D$5:$ABF$11,MATCH(UsagePerHour!$B$20,Usage!$C$5:$C$11,0),MATCH(UsagePerHour!CP$4,Usage!$D$3:$ABF$3,0)),"")</f>
        <v>54.679941857262158</v>
      </c>
      <c r="CQ32" s="6">
        <f>IFERROR(INDEX(Sales!$D$5:$ABF$18,MATCH(UsagePerHour!$B32,Sales!$C$5:$C$18,0),MATCH(UsagePerHour!CQ$4,Sales!$D$3:$ABF$3,0))/CQ$2*INDEX(Usage!$D$5:$ABF$11,MATCH(UsagePerHour!$B$20,Usage!$C$5:$C$11,0),MATCH(UsagePerHour!CQ$4,Usage!$D$3:$ABF$3,0)),"")</f>
        <v>49.645639736161215</v>
      </c>
      <c r="CR32" s="6">
        <f>IFERROR(INDEX(Sales!$D$5:$ABF$18,MATCH(UsagePerHour!$B32,Sales!$C$5:$C$18,0),MATCH(UsagePerHour!CR$4,Sales!$D$3:$ABF$3,0))/CR$2*INDEX(Usage!$D$5:$ABF$11,MATCH(UsagePerHour!$B$20,Usage!$C$5:$C$11,0),MATCH(UsagePerHour!CR$4,Usage!$D$3:$ABF$3,0)),"")</f>
        <v>11.380335329341317</v>
      </c>
      <c r="CS32" s="6">
        <f>IFERROR(INDEX(Sales!$D$5:$ABF$18,MATCH(UsagePerHour!$B32,Sales!$C$5:$C$18,0),MATCH(UsagePerHour!CS$4,Sales!$D$3:$ABF$3,0))/CS$2*INDEX(Usage!$D$5:$ABF$11,MATCH(UsagePerHour!$B$20,Usage!$C$5:$C$11,0),MATCH(UsagePerHour!CS$4,Usage!$D$3:$ABF$3,0)),"")</f>
        <v>9.7192100538599639</v>
      </c>
      <c r="CT32" s="6">
        <f>IFERROR(INDEX(Sales!$D$5:$ABF$18,MATCH(UsagePerHour!$B32,Sales!$C$5:$C$18,0),MATCH(UsagePerHour!CT$4,Sales!$D$3:$ABF$3,0))/CT$2*INDEX(Usage!$D$5:$ABF$11,MATCH(UsagePerHour!$B$20,Usage!$C$5:$C$11,0),MATCH(UsagePerHour!CT$4,Usage!$D$3:$ABF$3,0)),"")</f>
        <v>23.509295379920079</v>
      </c>
      <c r="CU32" s="6">
        <f>IFERROR(INDEX(Sales!$D$5:$ABF$18,MATCH(UsagePerHour!$B32,Sales!$C$5:$C$18,0),MATCH(UsagePerHour!CU$4,Sales!$D$3:$ABF$3,0))/CU$2*INDEX(Usage!$D$5:$ABF$11,MATCH(UsagePerHour!$B$20,Usage!$C$5:$C$11,0),MATCH(UsagePerHour!CU$4,Usage!$D$3:$ABF$3,0)),"")</f>
        <v>40.280884436682371</v>
      </c>
      <c r="CV32" s="6">
        <f>IFERROR(INDEX(Sales!$D$5:$ABF$18,MATCH(UsagePerHour!$B32,Sales!$C$5:$C$18,0),MATCH(UsagePerHour!CV$4,Sales!$D$3:$ABF$3,0))/CV$2*INDEX(Usage!$D$5:$ABF$11,MATCH(UsagePerHour!$B$20,Usage!$C$5:$C$11,0),MATCH(UsagePerHour!CV$4,Usage!$D$3:$ABF$3,0)),"")</f>
        <v>237.30849007683966</v>
      </c>
      <c r="CW32" s="6">
        <f>IFERROR(INDEX(Sales!$D$5:$ABF$18,MATCH(UsagePerHour!$B32,Sales!$C$5:$C$18,0),MATCH(UsagePerHour!CW$4,Sales!$D$3:$ABF$3,0))/CW$2*INDEX(Usage!$D$5:$ABF$11,MATCH(UsagePerHour!$B$20,Usage!$C$5:$C$11,0),MATCH(UsagePerHour!CW$4,Usage!$D$3:$ABF$3,0)),"")</f>
        <v>54.679941857262158</v>
      </c>
      <c r="CX32" s="6">
        <f>IFERROR(INDEX(Sales!$D$5:$ABF$18,MATCH(UsagePerHour!$B32,Sales!$C$5:$C$18,0),MATCH(UsagePerHour!CX$4,Sales!$D$3:$ABF$3,0))/CX$2*INDEX(Usage!$D$5:$ABF$11,MATCH(UsagePerHour!$B$20,Usage!$C$5:$C$11,0),MATCH(UsagePerHour!CX$4,Usage!$D$3:$ABF$3,0)),"")</f>
        <v>49.645639736161215</v>
      </c>
      <c r="CY32" s="6">
        <f>IFERROR(INDEX(Sales!$D$5:$ABF$18,MATCH(UsagePerHour!$B32,Sales!$C$5:$C$18,0),MATCH(UsagePerHour!CY$4,Sales!$D$3:$ABF$3,0))/CY$2*INDEX(Usage!$D$5:$ABF$11,MATCH(UsagePerHour!$B$20,Usage!$C$5:$C$11,0),MATCH(UsagePerHour!CY$4,Usage!$D$3:$ABF$3,0)),"")</f>
        <v>11.380335329341317</v>
      </c>
      <c r="CZ32" s="6">
        <f>IFERROR(INDEX(Sales!$D$5:$ABF$18,MATCH(UsagePerHour!$B32,Sales!$C$5:$C$18,0),MATCH(UsagePerHour!CZ$4,Sales!$D$3:$ABF$3,0))/CZ$2*INDEX(Usage!$D$5:$ABF$11,MATCH(UsagePerHour!$B$20,Usage!$C$5:$C$11,0),MATCH(UsagePerHour!CZ$4,Usage!$D$3:$ABF$3,0)),"")</f>
        <v>9.7192100538599639</v>
      </c>
      <c r="DA32" s="6">
        <f>IFERROR(INDEX(Sales!$D$5:$ABF$18,MATCH(UsagePerHour!$B32,Sales!$C$5:$C$18,0),MATCH(UsagePerHour!DA$4,Sales!$D$3:$ABF$3,0))/DA$2*INDEX(Usage!$D$5:$ABF$11,MATCH(UsagePerHour!$B$20,Usage!$C$5:$C$11,0),MATCH(UsagePerHour!DA$4,Usage!$D$3:$ABF$3,0)),"")</f>
        <v>20.832854291417163</v>
      </c>
      <c r="DB32" s="6">
        <f>IFERROR(INDEX(Sales!$D$5:$ABF$18,MATCH(UsagePerHour!$B32,Sales!$C$5:$C$18,0),MATCH(UsagePerHour!DB$4,Sales!$D$3:$ABF$3,0))/DB$2*INDEX(Usage!$D$5:$ABF$11,MATCH(UsagePerHour!$B$20,Usage!$C$5:$C$11,0),MATCH(UsagePerHour!DB$4,Usage!$D$3:$ABF$3,0)),"")</f>
        <v>6.1021621195639986</v>
      </c>
      <c r="DC32" s="6">
        <f>IFERROR(INDEX(Sales!$D$5:$ABF$18,MATCH(UsagePerHour!$B32,Sales!$C$5:$C$18,0),MATCH(UsagePerHour!DC$4,Sales!$D$3:$ABF$3,0))/DC$2*INDEX(Usage!$D$5:$ABF$11,MATCH(UsagePerHour!$B$20,Usage!$C$5:$C$11,0),MATCH(UsagePerHour!DC$4,Usage!$D$3:$ABF$3,0)),"")</f>
        <v>161.03171271238293</v>
      </c>
      <c r="DD32" s="6">
        <f>IFERROR(INDEX(Sales!$D$5:$ABF$18,MATCH(UsagePerHour!$B32,Sales!$C$5:$C$18,0),MATCH(UsagePerHour!DD$4,Sales!$D$3:$ABF$3,0))/DD$2*INDEX(Usage!$D$5:$ABF$11,MATCH(UsagePerHour!$B$20,Usage!$C$5:$C$11,0),MATCH(UsagePerHour!DD$4,Usage!$D$3:$ABF$3,0)),"")</f>
        <v>29.126956841476307</v>
      </c>
      <c r="DE32" s="6">
        <f>IFERROR(INDEX(Sales!$D$5:$ABF$18,MATCH(UsagePerHour!$B32,Sales!$C$5:$C$18,0),MATCH(UsagePerHour!DE$4,Sales!$D$3:$ABF$3,0))/DE$2*INDEX(Usage!$D$5:$ABF$11,MATCH(UsagePerHour!$B$20,Usage!$C$5:$C$11,0),MATCH(UsagePerHour!DE$4,Usage!$D$3:$ABF$3,0)),"")</f>
        <v>20.35607948670361</v>
      </c>
      <c r="DF32" s="6">
        <f>IFERROR(INDEX(Sales!$D$5:$ABF$18,MATCH(UsagePerHour!$B32,Sales!$C$5:$C$18,0),MATCH(UsagePerHour!DF$4,Sales!$D$3:$ABF$3,0))/DF$2*INDEX(Usage!$D$5:$ABF$11,MATCH(UsagePerHour!$B$20,Usage!$C$5:$C$11,0),MATCH(UsagePerHour!DF$4,Usage!$D$3:$ABF$3,0)),"")</f>
        <v>2.843260229478326</v>
      </c>
      <c r="DG32" s="6">
        <f>IFERROR(INDEX(Sales!$D$5:$ABF$18,MATCH(UsagePerHour!$B32,Sales!$C$5:$C$18,0),MATCH(UsagePerHour!DG$4,Sales!$D$3:$ABF$3,0))/DG$2*INDEX(Usage!$D$5:$ABF$11,MATCH(UsagePerHour!$B$20,Usage!$C$5:$C$11,0),MATCH(UsagePerHour!DG$4,Usage!$D$3:$ABF$3,0)),"")</f>
        <v>38.015885254582109</v>
      </c>
      <c r="DH32" s="6">
        <f>IFERROR(INDEX(Sales!$D$5:$ABF$18,MATCH(UsagePerHour!$B32,Sales!$C$5:$C$18,0),MATCH(UsagePerHour!DH$4,Sales!$D$3:$ABF$3,0))/DH$2*INDEX(Usage!$D$5:$ABF$11,MATCH(UsagePerHour!$B$20,Usage!$C$5:$C$11,0),MATCH(UsagePerHour!DH$4,Usage!$D$3:$ABF$3,0)),"")</f>
        <v>25.412184871985449</v>
      </c>
      <c r="DI32" s="6">
        <f>IFERROR(INDEX(Sales!$D$5:$ABF$18,MATCH(UsagePerHour!$B32,Sales!$C$5:$C$18,0),MATCH(UsagePerHour!DI$4,Sales!$D$3:$ABF$3,0))/DI$2*INDEX(Usage!$D$5:$ABF$11,MATCH(UsagePerHour!$B$20,Usage!$C$5:$C$11,0),MATCH(UsagePerHour!DI$4,Usage!$D$3:$ABF$3,0)),"")</f>
        <v>27.489955268137432</v>
      </c>
      <c r="DJ32" s="6">
        <f>IFERROR(INDEX(Sales!$D$5:$ABF$18,MATCH(UsagePerHour!$B32,Sales!$C$5:$C$18,0),MATCH(UsagePerHour!DJ$4,Sales!$D$3:$ABF$3,0))/DJ$2*INDEX(Usage!$D$5:$ABF$11,MATCH(UsagePerHour!$B$20,Usage!$C$5:$C$11,0),MATCH(UsagePerHour!DJ$4,Usage!$D$3:$ABF$3,0)),"")</f>
        <v>197.6144470708463</v>
      </c>
      <c r="DK32" s="6">
        <f>IFERROR(INDEX(Sales!$D$5:$ABF$18,MATCH(UsagePerHour!$B32,Sales!$C$5:$C$18,0),MATCH(UsagePerHour!DK$4,Sales!$D$3:$ABF$3,0))/DK$2*INDEX(Usage!$D$5:$ABF$11,MATCH(UsagePerHour!$B$20,Usage!$C$5:$C$11,0),MATCH(UsagePerHour!DK$4,Usage!$D$3:$ABF$3,0)),"")</f>
        <v>1.924924943591146</v>
      </c>
      <c r="DL32" s="6">
        <f>IFERROR(INDEX(Sales!$D$5:$ABF$18,MATCH(UsagePerHour!$B32,Sales!$C$5:$C$18,0),MATCH(UsagePerHour!DL$4,Sales!$D$3:$ABF$3,0))/DL$2*INDEX(Usage!$D$5:$ABF$11,MATCH(UsagePerHour!$B$20,Usage!$C$5:$C$11,0),MATCH(UsagePerHour!DL$4,Usage!$D$3:$ABF$3,0)),"")</f>
        <v>16.731132016212605</v>
      </c>
      <c r="DM32" s="6">
        <f>IFERROR(INDEX(Sales!$D$5:$ABF$18,MATCH(UsagePerHour!$B32,Sales!$C$5:$C$18,0),MATCH(UsagePerHour!DM$4,Sales!$D$3:$ABF$3,0))/DM$2*INDEX(Usage!$D$5:$ABF$11,MATCH(UsagePerHour!$B$20,Usage!$C$5:$C$11,0),MATCH(UsagePerHour!DM$4,Usage!$D$3:$ABF$3,0)),"")</f>
        <v>23.290867579908674</v>
      </c>
      <c r="DN32" s="6">
        <f>IFERROR(INDEX(Sales!$D$5:$ABF$18,MATCH(UsagePerHour!$B32,Sales!$C$5:$C$18,0),MATCH(UsagePerHour!DN$4,Sales!$D$3:$ABF$3,0))/DN$2*INDEX(Usage!$D$5:$ABF$11,MATCH(UsagePerHour!$B$20,Usage!$C$5:$C$11,0),MATCH(UsagePerHour!DN$4,Usage!$D$3:$ABF$3,0)),"")</f>
        <v>44.029667249895489</v>
      </c>
      <c r="DO32" s="6">
        <f>IFERROR(INDEX(Sales!$D$5:$ABF$18,MATCH(UsagePerHour!$B32,Sales!$C$5:$C$18,0),MATCH(UsagePerHour!DO$4,Sales!$D$3:$ABF$3,0))/DO$2*INDEX(Usage!$D$5:$ABF$11,MATCH(UsagePerHour!$B$20,Usage!$C$5:$C$11,0),MATCH(UsagePerHour!DO$4,Usage!$D$3:$ABF$3,0)),"")</f>
        <v>49.440720245433958</v>
      </c>
      <c r="DP32" s="6">
        <f>IFERROR(INDEX(Sales!$D$5:$ABF$18,MATCH(UsagePerHour!$B32,Sales!$C$5:$C$18,0),MATCH(UsagePerHour!DP$4,Sales!$D$3:$ABF$3,0))/DP$2*INDEX(Usage!$D$5:$ABF$11,MATCH(UsagePerHour!$B$20,Usage!$C$5:$C$11,0),MATCH(UsagePerHour!DP$4,Usage!$D$3:$ABF$3,0)),"")</f>
        <v>10.945751130596204</v>
      </c>
      <c r="DQ32" s="6">
        <f>IFERROR(INDEX(Sales!$D$5:$ABF$18,MATCH(UsagePerHour!$B32,Sales!$C$5:$C$18,0),MATCH(UsagePerHour!DQ$4,Sales!$D$3:$ABF$3,0))/DQ$2*INDEX(Usage!$D$5:$ABF$11,MATCH(UsagePerHour!$B$20,Usage!$C$5:$C$11,0),MATCH(UsagePerHour!DQ$4,Usage!$D$3:$ABF$3,0)),"")</f>
        <v>238.73251896850985</v>
      </c>
      <c r="DR32" s="6">
        <f>IFERROR(INDEX(Sales!$D$5:$ABF$18,MATCH(UsagePerHour!$B32,Sales!$C$5:$C$18,0),MATCH(UsagePerHour!DR$4,Sales!$D$3:$ABF$3,0))/DR$2*INDEX(Usage!$D$5:$ABF$11,MATCH(UsagePerHour!$B$20,Usage!$C$5:$C$11,0),MATCH(UsagePerHour!DR$4,Usage!$D$3:$ABF$3,0)),"")</f>
        <v>17.509695594239229</v>
      </c>
      <c r="DS32" s="6">
        <f>IFERROR(INDEX(Sales!$D$5:$ABF$18,MATCH(UsagePerHour!$B32,Sales!$C$5:$C$18,0),MATCH(UsagePerHour!DS$4,Sales!$D$3:$ABF$3,0))/DS$2*INDEX(Usage!$D$5:$ABF$11,MATCH(UsagePerHour!$B$20,Usage!$C$5:$C$11,0),MATCH(UsagePerHour!DS$4,Usage!$D$3:$ABF$3,0)),"")</f>
        <v>28.216828346611262</v>
      </c>
      <c r="DT32" s="6">
        <f>IFERROR(INDEX(Sales!$D$5:$ABF$18,MATCH(UsagePerHour!$B32,Sales!$C$5:$C$18,0),MATCH(UsagePerHour!DT$4,Sales!$D$3:$ABF$3,0))/DT$2*INDEX(Usage!$D$5:$ABF$11,MATCH(UsagePerHour!$B$20,Usage!$C$5:$C$11,0),MATCH(UsagePerHour!DT$4,Usage!$D$3:$ABF$3,0)),"")</f>
        <v>20.38077111984283</v>
      </c>
      <c r="DU32" s="6">
        <f>IFERROR(INDEX(Sales!$D$5:$ABF$18,MATCH(UsagePerHour!$B32,Sales!$C$5:$C$18,0),MATCH(UsagePerHour!DU$4,Sales!$D$3:$ABF$3,0))/DU$2*INDEX(Usage!$D$5:$ABF$11,MATCH(UsagePerHour!$B$20,Usage!$C$5:$C$11,0),MATCH(UsagePerHour!DU$4,Usage!$D$3:$ABF$3,0)),"")</f>
        <v>39.539213479066049</v>
      </c>
      <c r="DV32" s="6">
        <f>IFERROR(INDEX(Sales!$D$5:$ABF$18,MATCH(UsagePerHour!$B32,Sales!$C$5:$C$18,0),MATCH(UsagePerHour!DV$4,Sales!$D$3:$ABF$3,0))/DV$2*INDEX(Usage!$D$5:$ABF$11,MATCH(UsagePerHour!$B$20,Usage!$C$5:$C$11,0),MATCH(UsagePerHour!DV$4,Usage!$D$3:$ABF$3,0)),"")</f>
        <v>38.799565432098767</v>
      </c>
      <c r="DW32" s="6">
        <f>IFERROR(INDEX(Sales!$D$5:$ABF$18,MATCH(UsagePerHour!$B32,Sales!$C$5:$C$18,0),MATCH(UsagePerHour!DW$4,Sales!$D$3:$ABF$3,0))/DW$2*INDEX(Usage!$D$5:$ABF$11,MATCH(UsagePerHour!$B$20,Usage!$C$5:$C$11,0),MATCH(UsagePerHour!DW$4,Usage!$D$3:$ABF$3,0)),"")</f>
        <v>21.103248921958233</v>
      </c>
      <c r="DX32" s="6">
        <f>IFERROR(INDEX(Sales!$D$5:$ABF$18,MATCH(UsagePerHour!$B32,Sales!$C$5:$C$18,0),MATCH(UsagePerHour!DX$4,Sales!$D$3:$ABF$3,0))/DX$2*INDEX(Usage!$D$5:$ABF$11,MATCH(UsagePerHour!$B$20,Usage!$C$5:$C$11,0),MATCH(UsagePerHour!DX$4,Usage!$D$3:$ABF$3,0)),"")</f>
        <v>160.32270929800251</v>
      </c>
      <c r="DY32" s="6">
        <f>IFERROR(INDEX(Sales!$D$5:$ABF$18,MATCH(UsagePerHour!$B32,Sales!$C$5:$C$18,0),MATCH(UsagePerHour!DY$4,Sales!$D$3:$ABF$3,0))/DY$2*INDEX(Usage!$D$5:$ABF$11,MATCH(UsagePerHour!$B$20,Usage!$C$5:$C$11,0),MATCH(UsagePerHour!DY$4,Usage!$D$3:$ABF$3,0)),"")</f>
        <v>29.973871602848362</v>
      </c>
      <c r="DZ32" s="6">
        <f>IFERROR(INDEX(Sales!$D$5:$ABF$18,MATCH(UsagePerHour!$B32,Sales!$C$5:$C$18,0),MATCH(UsagePerHour!DZ$4,Sales!$D$3:$ABF$3,0))/DZ$2*INDEX(Usage!$D$5:$ABF$11,MATCH(UsagePerHour!$B$20,Usage!$C$5:$C$11,0),MATCH(UsagePerHour!DZ$4,Usage!$D$3:$ABF$3,0)),"")</f>
        <v>19.024719483661116</v>
      </c>
      <c r="EA32" s="6">
        <f>IFERROR(INDEX(Sales!$D$5:$ABF$18,MATCH(UsagePerHour!$B32,Sales!$C$5:$C$18,0),MATCH(UsagePerHour!EA$4,Sales!$D$3:$ABF$3,0))/EA$2*INDEX(Usage!$D$5:$ABF$11,MATCH(UsagePerHour!$B$20,Usage!$C$5:$C$11,0),MATCH(UsagePerHour!EA$4,Usage!$D$3:$ABF$3,0)),"")</f>
        <v>193.03060038505561</v>
      </c>
      <c r="EB32" s="6">
        <f>IFERROR(INDEX(Sales!$D$5:$ABF$18,MATCH(UsagePerHour!$B32,Sales!$C$5:$C$18,0),MATCH(UsagePerHour!EB$4,Sales!$D$3:$ABF$3,0))/EB$2*INDEX(Usage!$D$5:$ABF$11,MATCH(UsagePerHour!$B$20,Usage!$C$5:$C$11,0),MATCH(UsagePerHour!EB$4,Usage!$D$3:$ABF$3,0)),"")</f>
        <v>25.581610500177369</v>
      </c>
      <c r="EC32" s="6">
        <f>IFERROR(INDEX(Sales!$D$5:$ABF$18,MATCH(UsagePerHour!$B32,Sales!$C$5:$C$18,0),MATCH(UsagePerHour!EC$4,Sales!$D$3:$ABF$3,0))/EC$2*INDEX(Usage!$D$5:$ABF$11,MATCH(UsagePerHour!$B$20,Usage!$C$5:$C$11,0),MATCH(UsagePerHour!EC$4,Usage!$D$3:$ABF$3,0)),"")</f>
        <v>55.030694127260162</v>
      </c>
      <c r="ED32" s="6">
        <f>IFERROR(INDEX(Sales!$D$5:$ABF$18,MATCH(UsagePerHour!$B32,Sales!$C$5:$C$18,0),MATCH(UsagePerHour!ED$4,Sales!$D$3:$ABF$3,0))/ED$2*INDEX(Usage!$D$5:$ABF$11,MATCH(UsagePerHour!$B$20,Usage!$C$5:$C$11,0),MATCH(UsagePerHour!ED$4,Usage!$D$3:$ABF$3,0)),"")</f>
        <v>13.995200907464771</v>
      </c>
      <c r="EE32" s="6">
        <f>IFERROR(INDEX(Sales!$D$5:$ABF$18,MATCH(UsagePerHour!$B32,Sales!$C$5:$C$18,0),MATCH(UsagePerHour!EE$4,Sales!$D$3:$ABF$3,0))/EE$2*INDEX(Usage!$D$5:$ABF$11,MATCH(UsagePerHour!$B$20,Usage!$C$5:$C$11,0),MATCH(UsagePerHour!EE$4,Usage!$D$3:$ABF$3,0)),"")</f>
        <v>165.53749783917885</v>
      </c>
      <c r="EF32" s="6">
        <f>IFERROR(INDEX(Sales!$D$5:$ABF$18,MATCH(UsagePerHour!$B32,Sales!$C$5:$C$18,0),MATCH(UsagePerHour!EF$4,Sales!$D$3:$ABF$3,0))/EF$2*INDEX(Usage!$D$5:$ABF$11,MATCH(UsagePerHour!$B$20,Usage!$C$5:$C$11,0),MATCH(UsagePerHour!EF$4,Usage!$D$3:$ABF$3,0)),"")</f>
        <v>6.9469727694090384</v>
      </c>
      <c r="EG32" s="6">
        <f>IFERROR(INDEX(Sales!$D$5:$ABF$18,MATCH(UsagePerHour!$B32,Sales!$C$5:$C$18,0),MATCH(UsagePerHour!EG$4,Sales!$D$3:$ABF$3,0))/EG$2*INDEX(Usage!$D$5:$ABF$11,MATCH(UsagePerHour!$B$20,Usage!$C$5:$C$11,0),MATCH(UsagePerHour!EG$4,Usage!$D$3:$ABF$3,0)),"")</f>
        <v>32.916319142527271</v>
      </c>
      <c r="EH32" s="6">
        <f>IFERROR(INDEX(Sales!$D$5:$ABF$18,MATCH(UsagePerHour!$B32,Sales!$C$5:$C$18,0),MATCH(UsagePerHour!EH$4,Sales!$D$3:$ABF$3,0))/EH$2*INDEX(Usage!$D$5:$ABF$11,MATCH(UsagePerHour!$B$20,Usage!$C$5:$C$11,0),MATCH(UsagePerHour!EH$4,Usage!$D$3:$ABF$3,0)),"")</f>
        <v>13.424664549830995</v>
      </c>
      <c r="EI32" s="6">
        <f>IFERROR(INDEX(Sales!$D$5:$ABF$18,MATCH(UsagePerHour!$B32,Sales!$C$5:$C$18,0),MATCH(UsagePerHour!EI$4,Sales!$D$3:$ABF$3,0))/EI$2*INDEX(Usage!$D$5:$ABF$11,MATCH(UsagePerHour!$B$20,Usage!$C$5:$C$11,0),MATCH(UsagePerHour!EI$4,Usage!$D$3:$ABF$3,0)),"")</f>
        <v>86.347700937338544</v>
      </c>
      <c r="EJ32" s="6">
        <f>IFERROR(INDEX(Sales!$D$5:$ABF$18,MATCH(UsagePerHour!$B32,Sales!$C$5:$C$18,0),MATCH(UsagePerHour!EJ$4,Sales!$D$3:$ABF$3,0))/EJ$2*INDEX(Usage!$D$5:$ABF$11,MATCH(UsagePerHour!$B$20,Usage!$C$5:$C$11,0),MATCH(UsagePerHour!EJ$4,Usage!$D$3:$ABF$3,0)),"")</f>
        <v>17.975101451268998</v>
      </c>
      <c r="EK32" s="6">
        <f>IFERROR(INDEX(Sales!$D$5:$ABF$18,MATCH(UsagePerHour!$B32,Sales!$C$5:$C$18,0),MATCH(UsagePerHour!EK$4,Sales!$D$3:$ABF$3,0))/EK$2*INDEX(Usage!$D$5:$ABF$11,MATCH(UsagePerHour!$B$20,Usage!$C$5:$C$11,0),MATCH(UsagePerHour!EK$4,Usage!$D$3:$ABF$3,0)),"")</f>
        <v>17.657296611052686</v>
      </c>
      <c r="EL32" s="6">
        <f>IFERROR(INDEX(Sales!$D$5:$ABF$18,MATCH(UsagePerHour!$B32,Sales!$C$5:$C$18,0),MATCH(UsagePerHour!EL$4,Sales!$D$3:$ABF$3,0))/EL$2*INDEX(Usage!$D$5:$ABF$11,MATCH(UsagePerHour!$B$20,Usage!$C$5:$C$11,0),MATCH(UsagePerHour!EL$4,Usage!$D$3:$ABF$3,0)),"")</f>
        <v>138.40022139163014</v>
      </c>
      <c r="EM32" s="6">
        <f>IFERROR(INDEX(Sales!$D$5:$ABF$18,MATCH(UsagePerHour!$B32,Sales!$C$5:$C$18,0),MATCH(UsagePerHour!EM$4,Sales!$D$3:$ABF$3,0))/EM$2*INDEX(Usage!$D$5:$ABF$11,MATCH(UsagePerHour!$B$20,Usage!$C$5:$C$11,0),MATCH(UsagePerHour!EM$4,Usage!$D$3:$ABF$3,0)),"")</f>
        <v>8.1901998405998171</v>
      </c>
      <c r="EN32" s="6">
        <f>IFERROR(INDEX(Sales!$D$5:$ABF$18,MATCH(UsagePerHour!$B32,Sales!$C$5:$C$18,0),MATCH(UsagePerHour!EN$4,Sales!$D$3:$ABF$3,0))/EN$2*INDEX(Usage!$D$5:$ABF$11,MATCH(UsagePerHour!$B$20,Usage!$C$5:$C$11,0),MATCH(UsagePerHour!EN$4,Usage!$D$3:$ABF$3,0)),"")</f>
        <v>26.969063480382665</v>
      </c>
      <c r="EO32" s="6">
        <f>IFERROR(INDEX(Sales!$D$5:$ABF$18,MATCH(UsagePerHour!$B32,Sales!$C$5:$C$18,0),MATCH(UsagePerHour!EO$4,Sales!$D$3:$ABF$3,0))/EO$2*INDEX(Usage!$D$5:$ABF$11,MATCH(UsagePerHour!$B$20,Usage!$C$5:$C$11,0),MATCH(UsagePerHour!EO$4,Usage!$D$3:$ABF$3,0)),"")</f>
        <v>15.110181808454675</v>
      </c>
      <c r="EP32" s="6">
        <f>IFERROR(INDEX(Sales!$D$5:$ABF$18,MATCH(UsagePerHour!$B32,Sales!$C$5:$C$18,0),MATCH(UsagePerHour!EP$4,Sales!$D$3:$ABF$3,0))/EP$2*INDEX(Usage!$D$5:$ABF$11,MATCH(UsagePerHour!$B$20,Usage!$C$5:$C$11,0),MATCH(UsagePerHour!EP$4,Usage!$D$3:$ABF$3,0)),"")</f>
        <v>67.079990801249494</v>
      </c>
      <c r="EQ32" s="6">
        <f>IFERROR(INDEX(Sales!$D$5:$ABF$18,MATCH(UsagePerHour!$B32,Sales!$C$5:$C$18,0),MATCH(UsagePerHour!EQ$4,Sales!$D$3:$ABF$3,0))/EQ$2*INDEX(Usage!$D$5:$ABF$11,MATCH(UsagePerHour!$B$20,Usage!$C$5:$C$11,0),MATCH(UsagePerHour!EQ$4,Usage!$D$3:$ABF$3,0)),"")</f>
        <v>24.032122955565207</v>
      </c>
      <c r="ER32" s="6">
        <f>IFERROR(INDEX(Sales!$D$5:$ABF$18,MATCH(UsagePerHour!$B32,Sales!$C$5:$C$18,0),MATCH(UsagePerHour!ER$4,Sales!$D$3:$ABF$3,0))/ER$2*INDEX(Usage!$D$5:$ABF$11,MATCH(UsagePerHour!$B$20,Usage!$C$5:$C$11,0),MATCH(UsagePerHour!ER$4,Usage!$D$3:$ABF$3,0)),"")</f>
        <v>43.639265938933718</v>
      </c>
      <c r="ES32" s="6">
        <f>IFERROR(INDEX(Sales!$D$5:$ABF$18,MATCH(UsagePerHour!$B32,Sales!$C$5:$C$18,0),MATCH(UsagePerHour!ES$4,Sales!$D$3:$ABF$3,0))/ES$2*INDEX(Usage!$D$5:$ABF$11,MATCH(UsagePerHour!$B$20,Usage!$C$5:$C$11,0),MATCH(UsagePerHour!ES$4,Usage!$D$3:$ABF$3,0)),"")</f>
        <v>290.00904236249681</v>
      </c>
      <c r="ET32" s="6">
        <f>IFERROR(INDEX(Sales!$D$5:$ABF$18,MATCH(UsagePerHour!$B32,Sales!$C$5:$C$18,0),MATCH(UsagePerHour!ET$4,Sales!$D$3:$ABF$3,0))/ET$2*INDEX(Usage!$D$5:$ABF$11,MATCH(UsagePerHour!$B$20,Usage!$C$5:$C$11,0),MATCH(UsagePerHour!ET$4,Usage!$D$3:$ABF$3,0)),"")</f>
        <v>32.570765571486149</v>
      </c>
      <c r="EU32" s="6">
        <f>IFERROR(INDEX(Sales!$D$5:$ABF$18,MATCH(UsagePerHour!$B32,Sales!$C$5:$C$18,0),MATCH(UsagePerHour!EU$4,Sales!$D$3:$ABF$3,0))/EU$2*INDEX(Usage!$D$5:$ABF$11,MATCH(UsagePerHour!$B$20,Usage!$C$5:$C$11,0),MATCH(UsagePerHour!EU$4,Usage!$D$3:$ABF$3,0)),"")</f>
        <v>20.337005818213605</v>
      </c>
      <c r="EV32" s="6">
        <f>IFERROR(INDEX(Sales!$D$5:$ABF$18,MATCH(UsagePerHour!$B32,Sales!$C$5:$C$18,0),MATCH(UsagePerHour!EV$4,Sales!$D$3:$ABF$3,0))/EV$2*INDEX(Usage!$D$5:$ABF$11,MATCH(UsagePerHour!$B$20,Usage!$C$5:$C$11,0),MATCH(UsagePerHour!EV$4,Usage!$D$3:$ABF$3,0)),"")</f>
        <v>43.346802634283065</v>
      </c>
      <c r="EW32" s="6">
        <f>IFERROR(INDEX(Sales!$D$5:$ABF$18,MATCH(UsagePerHour!$B32,Sales!$C$5:$C$18,0),MATCH(UsagePerHour!EW$4,Sales!$D$3:$ABF$3,0))/EW$2*INDEX(Usage!$D$5:$ABF$11,MATCH(UsagePerHour!$B$20,Usage!$C$5:$C$11,0),MATCH(UsagePerHour!EW$4,Usage!$D$3:$ABF$3,0)),"")</f>
        <v>39.253504572427836</v>
      </c>
      <c r="EX32" s="6">
        <f>IFERROR(INDEX(Sales!$D$5:$ABF$18,MATCH(UsagePerHour!$B32,Sales!$C$5:$C$18,0),MATCH(UsagePerHour!EX$4,Sales!$D$3:$ABF$3,0))/EX$2*INDEX(Usage!$D$5:$ABF$11,MATCH(UsagePerHour!$B$20,Usage!$C$5:$C$11,0),MATCH(UsagePerHour!EX$4,Usage!$D$3:$ABF$3,0)),"")</f>
        <v>41.871749633009181</v>
      </c>
      <c r="EY32" s="6">
        <f>IFERROR(INDEX(Sales!$D$5:$ABF$18,MATCH(UsagePerHour!$B32,Sales!$C$5:$C$18,0),MATCH(UsagePerHour!EY$4,Sales!$D$3:$ABF$3,0))/EY$2*INDEX(Usage!$D$5:$ABF$11,MATCH(UsagePerHour!$B$20,Usage!$C$5:$C$11,0),MATCH(UsagePerHour!EY$4,Usage!$D$3:$ABF$3,0)),"")</f>
        <v>26.81003885330253</v>
      </c>
      <c r="EZ32" s="6">
        <f>IFERROR(INDEX(Sales!$D$5:$ABF$18,MATCH(UsagePerHour!$B32,Sales!$C$5:$C$18,0),MATCH(UsagePerHour!EZ$4,Sales!$D$3:$ABF$3,0))/EZ$2*INDEX(Usage!$D$5:$ABF$11,MATCH(UsagePerHour!$B$20,Usage!$C$5:$C$11,0),MATCH(UsagePerHour!EZ$4,Usage!$D$3:$ABF$3,0)),"")</f>
        <v>144.34920236571551</v>
      </c>
      <c r="FA32" s="6">
        <f>IFERROR(INDEX(Sales!$D$5:$ABF$18,MATCH(UsagePerHour!$B32,Sales!$C$5:$C$18,0),MATCH(UsagePerHour!FA$4,Sales!$D$3:$ABF$3,0))/FA$2*INDEX(Usage!$D$5:$ABF$11,MATCH(UsagePerHour!$B$20,Usage!$C$5:$C$11,0),MATCH(UsagePerHour!FA$4,Usage!$D$3:$ABF$3,0)),"")</f>
        <v>41.664252577212928</v>
      </c>
      <c r="FB32" s="6">
        <f>IFERROR(INDEX(Sales!$D$5:$ABF$18,MATCH(UsagePerHour!$B32,Sales!$C$5:$C$18,0),MATCH(UsagePerHour!FB$4,Sales!$D$3:$ABF$3,0))/FB$2*INDEX(Usage!$D$5:$ABF$11,MATCH(UsagePerHour!$B$20,Usage!$C$5:$C$11,0),MATCH(UsagePerHour!FB$4,Usage!$D$3:$ABF$3,0)),"")</f>
        <v>8.0766903654246214</v>
      </c>
      <c r="FC32" s="6">
        <f>IFERROR(INDEX(Sales!$D$5:$ABF$18,MATCH(UsagePerHour!$B32,Sales!$C$5:$C$18,0),MATCH(UsagePerHour!FC$4,Sales!$D$3:$ABF$3,0))/FC$2*INDEX(Usage!$D$5:$ABF$11,MATCH(UsagePerHour!$B$20,Usage!$C$5:$C$11,0),MATCH(UsagePerHour!FC$4,Usage!$D$3:$ABF$3,0)),"")</f>
        <v>23.202183619240433</v>
      </c>
      <c r="FD32" s="6">
        <f>IFERROR(INDEX(Sales!$D$5:$ABF$18,MATCH(UsagePerHour!$B32,Sales!$C$5:$C$18,0),MATCH(UsagePerHour!FD$4,Sales!$D$3:$ABF$3,0))/FD$2*INDEX(Usage!$D$5:$ABF$11,MATCH(UsagePerHour!$B$20,Usage!$C$5:$C$11,0),MATCH(UsagePerHour!FD$4,Usage!$D$3:$ABF$3,0)),"")</f>
        <v>50.094074185442132</v>
      </c>
      <c r="FE32" s="6">
        <f>IFERROR(INDEX(Sales!$D$5:$ABF$18,MATCH(UsagePerHour!$B32,Sales!$C$5:$C$18,0),MATCH(UsagePerHour!FE$4,Sales!$D$3:$ABF$3,0))/FE$2*INDEX(Usage!$D$5:$ABF$11,MATCH(UsagePerHour!$B$20,Usage!$C$5:$C$11,0),MATCH(UsagePerHour!FE$4,Usage!$D$3:$ABF$3,0)),"")</f>
        <v>16.751620785144162</v>
      </c>
      <c r="FF32" s="6">
        <f>IFERROR(INDEX(Sales!$D$5:$ABF$18,MATCH(UsagePerHour!$B32,Sales!$C$5:$C$18,0),MATCH(UsagePerHour!FF$4,Sales!$D$3:$ABF$3,0))/FF$2*INDEX(Usage!$D$5:$ABF$11,MATCH(UsagePerHour!$B$20,Usage!$C$5:$C$11,0),MATCH(UsagePerHour!FF$4,Usage!$D$3:$ABF$3,0)),"")</f>
        <v>11.549384542873741</v>
      </c>
      <c r="FG32" s="6">
        <f>IFERROR(INDEX(Sales!$D$5:$ABF$18,MATCH(UsagePerHour!$B32,Sales!$C$5:$C$18,0),MATCH(UsagePerHour!FG$4,Sales!$D$3:$ABF$3,0))/FG$2*INDEX(Usage!$D$5:$ABF$11,MATCH(UsagePerHour!$B$20,Usage!$C$5:$C$11,0),MATCH(UsagePerHour!FG$4,Usage!$D$3:$ABF$3,0)),"")</f>
        <v>195.07787786654592</v>
      </c>
      <c r="FH32" s="6">
        <f>IFERROR(INDEX(Sales!$D$5:$ABF$18,MATCH(UsagePerHour!$B32,Sales!$C$5:$C$18,0),MATCH(UsagePerHour!FH$4,Sales!$D$3:$ABF$3,0))/FH$2*INDEX(Usage!$D$5:$ABF$11,MATCH(UsagePerHour!$B$20,Usage!$C$5:$C$11,0),MATCH(UsagePerHour!FH$4,Usage!$D$3:$ABF$3,0)),"")</f>
        <v>33.522632231974633</v>
      </c>
      <c r="FI32" s="6">
        <f>IFERROR(INDEX(Sales!$D$5:$ABF$18,MATCH(UsagePerHour!$B32,Sales!$C$5:$C$18,0),MATCH(UsagePerHour!FI$4,Sales!$D$3:$ABF$3,0))/FI$2*INDEX(Usage!$D$5:$ABF$11,MATCH(UsagePerHour!$B$20,Usage!$C$5:$C$11,0),MATCH(UsagePerHour!FI$4,Usage!$D$3:$ABF$3,0)),"")</f>
        <v>4.9062610541209759</v>
      </c>
      <c r="FJ32" s="6">
        <f>IFERROR(INDEX(Sales!$D$5:$ABF$18,MATCH(UsagePerHour!$B32,Sales!$C$5:$C$18,0),MATCH(UsagePerHour!FJ$4,Sales!$D$3:$ABF$3,0))/FJ$2*INDEX(Usage!$D$5:$ABF$11,MATCH(UsagePerHour!$B$20,Usage!$C$5:$C$11,0),MATCH(UsagePerHour!FJ$4,Usage!$D$3:$ABF$3,0)),"")</f>
        <v>21.516285574268196</v>
      </c>
      <c r="FK32" s="6">
        <f>IFERROR(INDEX(Sales!$D$5:$ABF$18,MATCH(UsagePerHour!$B32,Sales!$C$5:$C$18,0),MATCH(UsagePerHour!FK$4,Sales!$D$3:$ABF$3,0))/FK$2*INDEX(Usage!$D$5:$ABF$11,MATCH(UsagePerHour!$B$20,Usage!$C$5:$C$11,0),MATCH(UsagePerHour!FK$4,Usage!$D$3:$ABF$3,0)),"")</f>
        <v>79.772414395909365</v>
      </c>
      <c r="FL32" s="6">
        <f>IFERROR(INDEX(Sales!$D$5:$ABF$18,MATCH(UsagePerHour!$B32,Sales!$C$5:$C$18,0),MATCH(UsagePerHour!FL$4,Sales!$D$3:$ABF$3,0))/FL$2*INDEX(Usage!$D$5:$ABF$11,MATCH(UsagePerHour!$B$20,Usage!$C$5:$C$11,0),MATCH(UsagePerHour!FL$4,Usage!$D$3:$ABF$3,0)),"")</f>
        <v>12.019503182098132</v>
      </c>
      <c r="FM32" s="6">
        <f>IFERROR(INDEX(Sales!$D$5:$ABF$18,MATCH(UsagePerHour!$B32,Sales!$C$5:$C$18,0),MATCH(UsagePerHour!FM$4,Sales!$D$3:$ABF$3,0))/FM$2*INDEX(Usage!$D$5:$ABF$11,MATCH(UsagePerHour!$B$20,Usage!$C$5:$C$11,0),MATCH(UsagePerHour!FM$4,Usage!$D$3:$ABF$3,0)),"")</f>
        <v>9.0011506204377643</v>
      </c>
      <c r="FN32" s="6">
        <f>IFERROR(INDEX(Sales!$D$5:$ABF$18,MATCH(UsagePerHour!$B32,Sales!$C$5:$C$18,0),MATCH(UsagePerHour!FN$4,Sales!$D$3:$ABF$3,0))/FN$2*INDEX(Usage!$D$5:$ABF$11,MATCH(UsagePerHour!$B$20,Usage!$C$5:$C$11,0),MATCH(UsagePerHour!FN$4,Usage!$D$3:$ABF$3,0)),"")</f>
        <v>255.75774975130025</v>
      </c>
      <c r="FO32" s="6">
        <f>IFERROR(INDEX(Sales!$D$5:$ABF$18,MATCH(UsagePerHour!$B32,Sales!$C$5:$C$18,0),MATCH(UsagePerHour!FO$4,Sales!$D$3:$ABF$3,0))/FO$2*INDEX(Usage!$D$5:$ABF$11,MATCH(UsagePerHour!$B$20,Usage!$C$5:$C$11,0),MATCH(UsagePerHour!FO$4,Usage!$D$3:$ABF$3,0)),"")</f>
        <v>10.108481262327416</v>
      </c>
      <c r="FP32" s="6">
        <f>IFERROR(INDEX(Sales!$D$5:$ABF$18,MATCH(UsagePerHour!$B32,Sales!$C$5:$C$18,0),MATCH(UsagePerHour!FP$4,Sales!$D$3:$ABF$3,0))/FP$2*INDEX(Usage!$D$5:$ABF$11,MATCH(UsagePerHour!$B$20,Usage!$C$5:$C$11,0),MATCH(UsagePerHour!FP$4,Usage!$D$3:$ABF$3,0)),"")</f>
        <v>52.302786943472142</v>
      </c>
      <c r="FQ32" s="6">
        <f>IFERROR(INDEX(Sales!$D$5:$ABF$18,MATCH(UsagePerHour!$B32,Sales!$C$5:$C$18,0),MATCH(UsagePerHour!FQ$4,Sales!$D$3:$ABF$3,0))/FQ$2*INDEX(Usage!$D$5:$ABF$11,MATCH(UsagePerHour!$B$20,Usage!$C$5:$C$11,0),MATCH(UsagePerHour!FQ$4,Usage!$D$3:$ABF$3,0)),"")</f>
        <v>21.419246398725544</v>
      </c>
      <c r="FR32" s="6">
        <f>IFERROR(INDEX(Sales!$D$5:$ABF$18,MATCH(UsagePerHour!$B32,Sales!$C$5:$C$18,0),MATCH(UsagePerHour!FR$4,Sales!$D$3:$ABF$3,0))/FR$2*INDEX(Usage!$D$5:$ABF$11,MATCH(UsagePerHour!$B$20,Usage!$C$5:$C$11,0),MATCH(UsagePerHour!FR$4,Usage!$D$3:$ABF$3,0)),"")</f>
        <v>34.997252296587924</v>
      </c>
      <c r="FS32" s="6">
        <f>IFERROR(INDEX(Sales!$D$5:$ABF$18,MATCH(UsagePerHour!$B32,Sales!$C$5:$C$18,0),MATCH(UsagePerHour!FS$4,Sales!$D$3:$ABF$3,0))/FS$2*INDEX(Usage!$D$5:$ABF$11,MATCH(UsagePerHour!$B$20,Usage!$C$5:$C$11,0),MATCH(UsagePerHour!FS$4,Usage!$D$3:$ABF$3,0)),"")</f>
        <v>22.377240026160891</v>
      </c>
      <c r="FT32" s="6">
        <f>IFERROR(INDEX(Sales!$D$5:$ABF$18,MATCH(UsagePerHour!$B32,Sales!$C$5:$C$18,0),MATCH(UsagePerHour!FT$4,Sales!$D$3:$ABF$3,0))/FT$2*INDEX(Usage!$D$5:$ABF$11,MATCH(UsagePerHour!$B$20,Usage!$C$5:$C$11,0),MATCH(UsagePerHour!FT$4,Usage!$D$3:$ABF$3,0)),"")</f>
        <v>78.768485984227368</v>
      </c>
      <c r="FU32" s="6">
        <f>IFERROR(INDEX(Sales!$D$5:$ABF$18,MATCH(UsagePerHour!$B32,Sales!$C$5:$C$18,0),MATCH(UsagePerHour!FU$4,Sales!$D$3:$ABF$3,0))/FU$2*INDEX(Usage!$D$5:$ABF$11,MATCH(UsagePerHour!$B$20,Usage!$C$5:$C$11,0),MATCH(UsagePerHour!FU$4,Usage!$D$3:$ABF$3,0)),"")</f>
        <v>183.05412730742708</v>
      </c>
      <c r="FV32" s="6">
        <f>IFERROR(INDEX(Sales!$D$5:$ABF$18,MATCH(UsagePerHour!$B32,Sales!$C$5:$C$18,0),MATCH(UsagePerHour!FV$4,Sales!$D$3:$ABF$3,0))/FV$2*INDEX(Usage!$D$5:$ABF$11,MATCH(UsagePerHour!$B$20,Usage!$C$5:$C$11,0),MATCH(UsagePerHour!FV$4,Usage!$D$3:$ABF$3,0)),"")</f>
        <v>78.052513599565955</v>
      </c>
      <c r="FW32" s="6">
        <f>IFERROR(INDEX(Sales!$D$5:$ABF$18,MATCH(UsagePerHour!$B32,Sales!$C$5:$C$18,0),MATCH(UsagePerHour!FW$4,Sales!$D$3:$ABF$3,0))/FW$2*INDEX(Usage!$D$5:$ABF$11,MATCH(UsagePerHour!$B$20,Usage!$C$5:$C$11,0),MATCH(UsagePerHour!FW$4,Usage!$D$3:$ABF$3,0)),"")</f>
        <v>24.39541498297713</v>
      </c>
      <c r="FX32" s="6">
        <f>IFERROR(INDEX(Sales!$D$5:$ABF$18,MATCH(UsagePerHour!$B32,Sales!$C$5:$C$18,0),MATCH(UsagePerHour!FX$4,Sales!$D$3:$ABF$3,0))/FX$2*INDEX(Usage!$D$5:$ABF$11,MATCH(UsagePerHour!$B$20,Usage!$C$5:$C$11,0),MATCH(UsagePerHour!FX$4,Usage!$D$3:$ABF$3,0)),"")</f>
        <v>28.759732322654965</v>
      </c>
      <c r="FY32" s="6">
        <f>IFERROR(INDEX(Sales!$D$5:$ABF$18,MATCH(UsagePerHour!$B32,Sales!$C$5:$C$18,0),MATCH(UsagePerHour!FY$4,Sales!$D$3:$ABF$3,0))/FY$2*INDEX(Usage!$D$5:$ABF$11,MATCH(UsagePerHour!$B$20,Usage!$C$5:$C$11,0),MATCH(UsagePerHour!FY$4,Usage!$D$3:$ABF$3,0)),"")</f>
        <v>48.715534149457483</v>
      </c>
      <c r="FZ32" s="6">
        <f>IFERROR(INDEX(Sales!$D$5:$ABF$18,MATCH(UsagePerHour!$B32,Sales!$C$5:$C$18,0),MATCH(UsagePerHour!FZ$4,Sales!$D$3:$ABF$3,0))/FZ$2*INDEX(Usage!$D$5:$ABF$11,MATCH(UsagePerHour!$B$20,Usage!$C$5:$C$11,0),MATCH(UsagePerHour!FZ$4,Usage!$D$3:$ABF$3,0)),"")</f>
        <v>44.267797806828305</v>
      </c>
      <c r="GA32" s="6">
        <f>IFERROR(INDEX(Sales!$D$5:$ABF$18,MATCH(UsagePerHour!$B32,Sales!$C$5:$C$18,0),MATCH(UsagePerHour!GA$4,Sales!$D$3:$ABF$3,0))/GA$2*INDEX(Usage!$D$5:$ABF$11,MATCH(UsagePerHour!$B$20,Usage!$C$5:$C$11,0),MATCH(UsagePerHour!GA$4,Usage!$D$3:$ABF$3,0)),"")</f>
        <v>25.182143601345519</v>
      </c>
      <c r="GB32" s="6">
        <f>IFERROR(INDEX(Sales!$D$5:$ABF$18,MATCH(UsagePerHour!$B32,Sales!$C$5:$C$18,0),MATCH(UsagePerHour!GB$4,Sales!$D$3:$ABF$3,0))/GB$2*INDEX(Usage!$D$5:$ABF$11,MATCH(UsagePerHour!$B$20,Usage!$C$5:$C$11,0),MATCH(UsagePerHour!GB$4,Usage!$D$3:$ABF$3,0)),"")</f>
        <v>222.709950925611</v>
      </c>
      <c r="GC32" s="6">
        <f>IFERROR(INDEX(Sales!$D$5:$ABF$18,MATCH(UsagePerHour!$B32,Sales!$C$5:$C$18,0),MATCH(UsagePerHour!GC$4,Sales!$D$3:$ABF$3,0))/GC$2*INDEX(Usage!$D$5:$ABF$11,MATCH(UsagePerHour!$B$20,Usage!$C$5:$C$11,0),MATCH(UsagePerHour!GC$4,Usage!$D$3:$ABF$3,0)),"")</f>
        <v>22.724246478319039</v>
      </c>
      <c r="GD32" s="6">
        <f>IFERROR(INDEX(Sales!$D$5:$ABF$18,MATCH(UsagePerHour!$B32,Sales!$C$5:$C$18,0),MATCH(UsagePerHour!GD$4,Sales!$D$3:$ABF$3,0))/GD$2*INDEX(Usage!$D$5:$ABF$11,MATCH(UsagePerHour!$B$20,Usage!$C$5:$C$11,0),MATCH(UsagePerHour!GD$4,Usage!$D$3:$ABF$3,0)),"")</f>
        <v>52.550912922520979</v>
      </c>
      <c r="GE32" s="6">
        <f>IFERROR(INDEX(Sales!$D$5:$ABF$18,MATCH(UsagePerHour!$B32,Sales!$C$5:$C$18,0),MATCH(UsagePerHour!GE$4,Sales!$D$3:$ABF$3,0))/GE$2*INDEX(Usage!$D$5:$ABF$11,MATCH(UsagePerHour!$B$20,Usage!$C$5:$C$11,0),MATCH(UsagePerHour!GE$4,Usage!$D$3:$ABF$3,0)),"")</f>
        <v>3.0703235920492191</v>
      </c>
      <c r="GF32" s="6">
        <f>IFERROR(INDEX(Sales!$D$5:$ABF$18,MATCH(UsagePerHour!$B32,Sales!$C$5:$C$18,0),MATCH(UsagePerHour!GF$4,Sales!$D$3:$ABF$3,0))/GF$2*INDEX(Usage!$D$5:$ABF$11,MATCH(UsagePerHour!$B$20,Usage!$C$5:$C$11,0),MATCH(UsagePerHour!GF$4,Usage!$D$3:$ABF$3,0)),"")</f>
        <v>74.278569011305436</v>
      </c>
      <c r="GG32" s="6">
        <f>IFERROR(INDEX(Sales!$D$5:$ABF$18,MATCH(UsagePerHour!$B32,Sales!$C$5:$C$18,0),MATCH(UsagePerHour!GG$4,Sales!$D$3:$ABF$3,0))/GG$2*INDEX(Usage!$D$5:$ABF$11,MATCH(UsagePerHour!$B$20,Usage!$C$5:$C$11,0),MATCH(UsagePerHour!GG$4,Usage!$D$3:$ABF$3,0)),"")</f>
        <v>11.908147652290332</v>
      </c>
      <c r="GH32" s="6">
        <f>IFERROR(INDEX(Sales!$D$5:$ABF$18,MATCH(UsagePerHour!$B32,Sales!$C$5:$C$18,0),MATCH(UsagePerHour!GH$4,Sales!$D$3:$ABF$3,0))/GH$2*INDEX(Usage!$D$5:$ABF$11,MATCH(UsagePerHour!$B$20,Usage!$C$5:$C$11,0),MATCH(UsagePerHour!GH$4,Usage!$D$3:$ABF$3,0)),"")</f>
        <v>41.044021584777056</v>
      </c>
      <c r="GI32" s="6">
        <f>IFERROR(INDEX(Sales!$D$5:$ABF$18,MATCH(UsagePerHour!$B32,Sales!$C$5:$C$18,0),MATCH(UsagePerHour!GI$4,Sales!$D$3:$ABF$3,0))/GI$2*INDEX(Usage!$D$5:$ABF$11,MATCH(UsagePerHour!$B$20,Usage!$C$5:$C$11,0),MATCH(UsagePerHour!GI$4,Usage!$D$3:$ABF$3,0)),"")</f>
        <v>190.56516994705572</v>
      </c>
      <c r="GJ32" s="6">
        <f>IFERROR(INDEX(Sales!$D$5:$ABF$18,MATCH(UsagePerHour!$B32,Sales!$C$5:$C$18,0),MATCH(UsagePerHour!GJ$4,Sales!$D$3:$ABF$3,0))/GJ$2*INDEX(Usage!$D$5:$ABF$11,MATCH(UsagePerHour!$B$20,Usage!$C$5:$C$11,0),MATCH(UsagePerHour!GJ$4,Usage!$D$3:$ABF$3,0)),"")</f>
        <v>16.364936327161264</v>
      </c>
      <c r="GK32" s="6">
        <f>IFERROR(INDEX(Sales!$D$5:$ABF$18,MATCH(UsagePerHour!$B32,Sales!$C$5:$C$18,0),MATCH(UsagePerHour!GK$4,Sales!$D$3:$ABF$3,0))/GK$2*INDEX(Usage!$D$5:$ABF$11,MATCH(UsagePerHour!$B$20,Usage!$C$5:$C$11,0),MATCH(UsagePerHour!GK$4,Usage!$D$3:$ABF$3,0)),"")</f>
        <v>51.11655803513392</v>
      </c>
      <c r="GL32" s="6">
        <f>IFERROR(INDEX(Sales!$D$5:$ABF$18,MATCH(UsagePerHour!$B32,Sales!$C$5:$C$18,0),MATCH(UsagePerHour!GL$4,Sales!$D$3:$ABF$3,0))/GL$2*INDEX(Usage!$D$5:$ABF$11,MATCH(UsagePerHour!$B$20,Usage!$C$5:$C$11,0),MATCH(UsagePerHour!GL$4,Usage!$D$3:$ABF$3,0)),"")</f>
        <v>41.404112450296289</v>
      </c>
      <c r="GM32" s="6">
        <f>IFERROR(INDEX(Sales!$D$5:$ABF$18,MATCH(UsagePerHour!$B32,Sales!$C$5:$C$18,0),MATCH(UsagePerHour!GM$4,Sales!$D$3:$ABF$3,0))/GM$2*INDEX(Usage!$D$5:$ABF$11,MATCH(UsagePerHour!$B$20,Usage!$C$5:$C$11,0),MATCH(UsagePerHour!GM$4,Usage!$D$3:$ABF$3,0)),"")</f>
        <v>81.525961806523554</v>
      </c>
      <c r="GN32" s="6">
        <f>IFERROR(INDEX(Sales!$D$5:$ABF$18,MATCH(UsagePerHour!$B32,Sales!$C$5:$C$18,0),MATCH(UsagePerHour!GN$4,Sales!$D$3:$ABF$3,0))/GN$2*INDEX(Usage!$D$5:$ABF$11,MATCH(UsagePerHour!$B$20,Usage!$C$5:$C$11,0),MATCH(UsagePerHour!GN$4,Usage!$D$3:$ABF$3,0)),"")</f>
        <v>56.547989568414522</v>
      </c>
      <c r="GO32" s="6">
        <f>IFERROR(INDEX(Sales!$D$5:$ABF$18,MATCH(UsagePerHour!$B32,Sales!$C$5:$C$18,0),MATCH(UsagePerHour!GO$4,Sales!$D$3:$ABF$3,0))/GO$2*INDEX(Usage!$D$5:$ABF$11,MATCH(UsagePerHour!$B$20,Usage!$C$5:$C$11,0),MATCH(UsagePerHour!GO$4,Usage!$D$3:$ABF$3,0)),"")</f>
        <v>41.049675250172108</v>
      </c>
      <c r="GP32" s="6">
        <f>IFERROR(INDEX(Sales!$D$5:$ABF$18,MATCH(UsagePerHour!$B32,Sales!$C$5:$C$18,0),MATCH(UsagePerHour!GP$4,Sales!$D$3:$ABF$3,0))/GP$2*INDEX(Usage!$D$5:$ABF$11,MATCH(UsagePerHour!$B$20,Usage!$C$5:$C$11,0),MATCH(UsagePerHour!GP$4,Usage!$D$3:$ABF$3,0)),"")</f>
        <v>137.17377608638549</v>
      </c>
      <c r="GQ32" s="6">
        <f>IFERROR(INDEX(Sales!$D$5:$ABF$18,MATCH(UsagePerHour!$B32,Sales!$C$5:$C$18,0),MATCH(UsagePerHour!GQ$4,Sales!$D$3:$ABF$3,0))/GQ$2*INDEX(Usage!$D$5:$ABF$11,MATCH(UsagePerHour!$B$20,Usage!$C$5:$C$11,0),MATCH(UsagePerHour!GQ$4,Usage!$D$3:$ABF$3,0)),"")</f>
        <v>22.98825042380312</v>
      </c>
      <c r="GR32" s="6">
        <f>IFERROR(INDEX(Sales!$D$5:$ABF$18,MATCH(UsagePerHour!$B32,Sales!$C$5:$C$18,0),MATCH(UsagePerHour!GR$4,Sales!$D$3:$ABF$3,0))/GR$2*INDEX(Usage!$D$5:$ABF$11,MATCH(UsagePerHour!$B$20,Usage!$C$5:$C$11,0),MATCH(UsagePerHour!GR$4,Usage!$D$3:$ABF$3,0)),"")</f>
        <v>81.688332850171321</v>
      </c>
      <c r="GS32" s="6">
        <f>IFERROR(INDEX(Sales!$D$5:$ABF$18,MATCH(UsagePerHour!$B32,Sales!$C$5:$C$18,0),MATCH(UsagePerHour!GS$4,Sales!$D$3:$ABF$3,0))/GS$2*INDEX(Usage!$D$5:$ABF$11,MATCH(UsagePerHour!$B$20,Usage!$C$5:$C$11,0),MATCH(UsagePerHour!GS$4,Usage!$D$3:$ABF$3,0)),"")</f>
        <v>27.571614583333332</v>
      </c>
      <c r="GT32" s="6">
        <f>IFERROR(INDEX(Sales!$D$5:$ABF$18,MATCH(UsagePerHour!$B32,Sales!$C$5:$C$18,0),MATCH(UsagePerHour!GT$4,Sales!$D$3:$ABF$3,0))/GT$2*INDEX(Usage!$D$5:$ABF$11,MATCH(UsagePerHour!$B$20,Usage!$C$5:$C$11,0),MATCH(UsagePerHour!GT$4,Usage!$D$3:$ABF$3,0)),"")</f>
        <v>23.889797611225283</v>
      </c>
      <c r="GU32" s="6">
        <f>IFERROR(INDEX(Sales!$D$5:$ABF$18,MATCH(UsagePerHour!$B32,Sales!$C$5:$C$18,0),MATCH(UsagePerHour!GU$4,Sales!$D$3:$ABF$3,0))/GU$2*INDEX(Usage!$D$5:$ABF$11,MATCH(UsagePerHour!$B$20,Usage!$C$5:$C$11,0),MATCH(UsagePerHour!GU$4,Usage!$D$3:$ABF$3,0)),"")</f>
        <v>50.928819951492677</v>
      </c>
      <c r="GV32" s="6">
        <f>IFERROR(INDEX(Sales!$D$5:$ABF$18,MATCH(UsagePerHour!$B32,Sales!$C$5:$C$18,0),MATCH(UsagePerHour!GV$4,Sales!$D$3:$ABF$3,0))/GV$2*INDEX(Usage!$D$5:$ABF$11,MATCH(UsagePerHour!$B$20,Usage!$C$5:$C$11,0),MATCH(UsagePerHour!GV$4,Usage!$D$3:$ABF$3,0)),"")</f>
        <v>59.726032864083969</v>
      </c>
      <c r="GW32" s="6">
        <f>IFERROR(INDEX(Sales!$D$5:$ABF$18,MATCH(UsagePerHour!$B32,Sales!$C$5:$C$18,0),MATCH(UsagePerHour!GW$4,Sales!$D$3:$ABF$3,0))/GW$2*INDEX(Usage!$D$5:$ABF$11,MATCH(UsagePerHour!$B$20,Usage!$C$5:$C$11,0),MATCH(UsagePerHour!GW$4,Usage!$D$3:$ABF$3,0)),"")</f>
        <v>125.9039379882479</v>
      </c>
      <c r="GX32" s="6">
        <f>IFERROR(INDEX(Sales!$D$5:$ABF$18,MATCH(UsagePerHour!$B32,Sales!$C$5:$C$18,0),MATCH(UsagePerHour!GX$4,Sales!$D$3:$ABF$3,0))/GX$2*INDEX(Usage!$D$5:$ABF$11,MATCH(UsagePerHour!$B$20,Usage!$C$5:$C$11,0),MATCH(UsagePerHour!GX$4,Usage!$D$3:$ABF$3,0)),"")</f>
        <v>24.097978795053571</v>
      </c>
      <c r="GY32" s="6">
        <f>IFERROR(INDEX(Sales!$D$5:$ABF$18,MATCH(UsagePerHour!$B32,Sales!$C$5:$C$18,0),MATCH(UsagePerHour!GY$4,Sales!$D$3:$ABF$3,0))/GY$2*INDEX(Usage!$D$5:$ABF$11,MATCH(UsagePerHour!$B$20,Usage!$C$5:$C$11,0),MATCH(UsagePerHour!GY$4,Usage!$D$3:$ABF$3,0)),"")</f>
        <v>67.069743443585594</v>
      </c>
      <c r="GZ32" s="6">
        <f>IFERROR(INDEX(Sales!$D$5:$ABF$18,MATCH(UsagePerHour!$B32,Sales!$C$5:$C$18,0),MATCH(UsagePerHour!GZ$4,Sales!$D$3:$ABF$3,0))/GZ$2*INDEX(Usage!$D$5:$ABF$11,MATCH(UsagePerHour!$B$20,Usage!$C$5:$C$11,0),MATCH(UsagePerHour!GZ$4,Usage!$D$3:$ABF$3,0)),"")</f>
        <v>14.303153692614771</v>
      </c>
      <c r="HA32" s="6">
        <f>IFERROR(INDEX(Sales!$D$5:$ABF$18,MATCH(UsagePerHour!$B32,Sales!$C$5:$C$18,0),MATCH(UsagePerHour!HA$4,Sales!$D$3:$ABF$3,0))/HA$2*INDEX(Usage!$D$5:$ABF$11,MATCH(UsagePerHour!$B$20,Usage!$C$5:$C$11,0),MATCH(UsagePerHour!HA$4,Usage!$D$3:$ABF$3,0)),"")</f>
        <v>24.363695472851663</v>
      </c>
      <c r="HB32" s="6">
        <f>IFERROR(INDEX(Sales!$D$5:$ABF$18,MATCH(UsagePerHour!$B32,Sales!$C$5:$C$18,0),MATCH(UsagePerHour!HB$4,Sales!$D$3:$ABF$3,0))/HB$2*INDEX(Usage!$D$5:$ABF$11,MATCH(UsagePerHour!$B$20,Usage!$C$5:$C$11,0),MATCH(UsagePerHour!HB$4,Usage!$D$3:$ABF$3,0)),"")</f>
        <v>16.290066051681229</v>
      </c>
      <c r="HC32" s="6">
        <f>IFERROR(INDEX(Sales!$D$5:$ABF$18,MATCH(UsagePerHour!$B32,Sales!$C$5:$C$18,0),MATCH(UsagePerHour!HC$4,Sales!$D$3:$ABF$3,0))/HC$2*INDEX(Usage!$D$5:$ABF$11,MATCH(UsagePerHour!$B$20,Usage!$C$5:$C$11,0),MATCH(UsagePerHour!HC$4,Usage!$D$3:$ABF$3,0)),"")</f>
        <v>53.395466053414353</v>
      </c>
      <c r="HD32" s="6">
        <f>IFERROR(INDEX(Sales!$D$5:$ABF$18,MATCH(UsagePerHour!$B32,Sales!$C$5:$C$18,0),MATCH(UsagePerHour!HD$4,Sales!$D$3:$ABF$3,0))/HD$2*INDEX(Usage!$D$5:$ABF$11,MATCH(UsagePerHour!$B$20,Usage!$C$5:$C$11,0),MATCH(UsagePerHour!HD$4,Usage!$D$3:$ABF$3,0)),"")</f>
        <v>441.56604721854916</v>
      </c>
      <c r="HE32" s="6">
        <f>IFERROR(INDEX(Sales!$D$5:$ABF$18,MATCH(UsagePerHour!$B32,Sales!$C$5:$C$18,0),MATCH(UsagePerHour!HE$4,Sales!$D$3:$ABF$3,0))/HE$2*INDEX(Usage!$D$5:$ABF$11,MATCH(UsagePerHour!$B$20,Usage!$C$5:$C$11,0),MATCH(UsagePerHour!HE$4,Usage!$D$3:$ABF$3,0)),"")</f>
        <v>66.492478729741023</v>
      </c>
      <c r="HF32" s="6">
        <f>IFERROR(INDEX(Sales!$D$5:$ABF$18,MATCH(UsagePerHour!$B32,Sales!$C$5:$C$18,0),MATCH(UsagePerHour!HF$4,Sales!$D$3:$ABF$3,0))/HF$2*INDEX(Usage!$D$5:$ABF$11,MATCH(UsagePerHour!$B$20,Usage!$C$5:$C$11,0),MATCH(UsagePerHour!HF$4,Usage!$D$3:$ABF$3,0)),"")</f>
        <v>17.457868200434699</v>
      </c>
      <c r="HG32" s="6">
        <f>IFERROR(INDEX(Sales!$D$5:$ABF$18,MATCH(UsagePerHour!$B32,Sales!$C$5:$C$18,0),MATCH(UsagePerHour!HG$4,Sales!$D$3:$ABF$3,0))/HG$2*INDEX(Usage!$D$5:$ABF$11,MATCH(UsagePerHour!$B$20,Usage!$C$5:$C$11,0),MATCH(UsagePerHour!HG$4,Usage!$D$3:$ABF$3,0)),"")</f>
        <v>51.229498961595439</v>
      </c>
      <c r="HH32" s="6">
        <f>IFERROR(INDEX(Sales!$D$5:$ABF$18,MATCH(UsagePerHour!$B32,Sales!$C$5:$C$18,0),MATCH(UsagePerHour!HH$4,Sales!$D$3:$ABF$3,0))/HH$2*INDEX(Usage!$D$5:$ABF$11,MATCH(UsagePerHour!$B$20,Usage!$C$5:$C$11,0),MATCH(UsagePerHour!HH$4,Usage!$D$3:$ABF$3,0)),"")</f>
        <v>63.683041946070091</v>
      </c>
      <c r="HI32" s="6">
        <f>IFERROR(INDEX(Sales!$D$5:$ABF$18,MATCH(UsagePerHour!$B32,Sales!$C$5:$C$18,0),MATCH(UsagePerHour!HI$4,Sales!$D$3:$ABF$3,0))/HI$2*INDEX(Usage!$D$5:$ABF$11,MATCH(UsagePerHour!$B$20,Usage!$C$5:$C$11,0),MATCH(UsagePerHour!HI$4,Usage!$D$3:$ABF$3,0)),"")</f>
        <v>61.503540533309547</v>
      </c>
      <c r="HJ32" s="6">
        <f>IFERROR(INDEX(Sales!$D$5:$ABF$18,MATCH(UsagePerHour!$B32,Sales!$C$5:$C$18,0),MATCH(UsagePerHour!HJ$4,Sales!$D$3:$ABF$3,0))/HJ$2*INDEX(Usage!$D$5:$ABF$11,MATCH(UsagePerHour!$B$20,Usage!$C$5:$C$11,0),MATCH(UsagePerHour!HJ$4,Usage!$D$3:$ABF$3,0)),"")</f>
        <v>14.395861857708427</v>
      </c>
      <c r="HK32" s="6">
        <f>IFERROR(INDEX(Sales!$D$5:$ABF$18,MATCH(UsagePerHour!$B32,Sales!$C$5:$C$18,0),MATCH(UsagePerHour!HK$4,Sales!$D$3:$ABF$3,0))/HK$2*INDEX(Usage!$D$5:$ABF$11,MATCH(UsagePerHour!$B$20,Usage!$C$5:$C$11,0),MATCH(UsagePerHour!HK$4,Usage!$D$3:$ABF$3,0)),"")</f>
        <v>258.22851109835864</v>
      </c>
      <c r="HL32" s="6">
        <f>IFERROR(INDEX(Sales!$D$5:$ABF$18,MATCH(UsagePerHour!$B32,Sales!$C$5:$C$18,0),MATCH(UsagePerHour!HL$4,Sales!$D$3:$ABF$3,0))/HL$2*INDEX(Usage!$D$5:$ABF$11,MATCH(UsagePerHour!$B$20,Usage!$C$5:$C$11,0),MATCH(UsagePerHour!HL$4,Usage!$D$3:$ABF$3,0)),"")</f>
        <v>27.46705524581855</v>
      </c>
      <c r="HM32" s="6">
        <f>IFERROR(INDEX(Sales!$D$5:$ABF$18,MATCH(UsagePerHour!$B32,Sales!$C$5:$C$18,0),MATCH(UsagePerHour!HM$4,Sales!$D$3:$ABF$3,0))/HM$2*INDEX(Usage!$D$5:$ABF$11,MATCH(UsagePerHour!$B$20,Usage!$C$5:$C$11,0),MATCH(UsagePerHour!HM$4,Usage!$D$3:$ABF$3,0)),"")</f>
        <v>59.143474027793339</v>
      </c>
      <c r="HN32" s="6">
        <f>IFERROR(INDEX(Sales!$D$5:$ABF$18,MATCH(UsagePerHour!$B32,Sales!$C$5:$C$18,0),MATCH(UsagePerHour!HN$4,Sales!$D$3:$ABF$3,0))/HN$2*INDEX(Usage!$D$5:$ABF$11,MATCH(UsagePerHour!$B$20,Usage!$C$5:$C$11,0),MATCH(UsagePerHour!HN$4,Usage!$D$3:$ABF$3,0)),"")</f>
        <v>24.144565591277427</v>
      </c>
      <c r="HO32" s="6">
        <f>IFERROR(INDEX(Sales!$D$5:$ABF$18,MATCH(UsagePerHour!$B32,Sales!$C$5:$C$18,0),MATCH(UsagePerHour!HO$4,Sales!$D$3:$ABF$3,0))/HO$2*INDEX(Usage!$D$5:$ABF$11,MATCH(UsagePerHour!$B$20,Usage!$C$5:$C$11,0),MATCH(UsagePerHour!HO$4,Usage!$D$3:$ABF$3,0)),"")</f>
        <v>109.86207678063072</v>
      </c>
      <c r="HP32" s="6">
        <f>IFERROR(INDEX(Sales!$D$5:$ABF$18,MATCH(UsagePerHour!$B32,Sales!$C$5:$C$18,0),MATCH(UsagePerHour!HP$4,Sales!$D$3:$ABF$3,0))/HP$2*INDEX(Usage!$D$5:$ABF$11,MATCH(UsagePerHour!$B$20,Usage!$C$5:$C$11,0),MATCH(UsagePerHour!HP$4,Usage!$D$3:$ABF$3,0)),"")</f>
        <v>64.069245749382063</v>
      </c>
      <c r="HQ32" s="6">
        <f>IFERROR(INDEX(Sales!$D$5:$ABF$18,MATCH(UsagePerHour!$B32,Sales!$C$5:$C$18,0),MATCH(UsagePerHour!HQ$4,Sales!$D$3:$ABF$3,0))/HQ$2*INDEX(Usage!$D$5:$ABF$11,MATCH(UsagePerHour!$B$20,Usage!$C$5:$C$11,0),MATCH(UsagePerHour!HQ$4,Usage!$D$3:$ABF$3,0)),"")</f>
        <v>28.248101353516287</v>
      </c>
      <c r="HR32" s="6">
        <f>IFERROR(INDEX(Sales!$D$5:$ABF$18,MATCH(UsagePerHour!$B32,Sales!$C$5:$C$18,0),MATCH(UsagePerHour!HR$4,Sales!$D$3:$ABF$3,0))/HR$2*INDEX(Usage!$D$5:$ABF$11,MATCH(UsagePerHour!$B$20,Usage!$C$5:$C$11,0),MATCH(UsagePerHour!HR$4,Usage!$D$3:$ABF$3,0)),"")</f>
        <v>191.73577745114574</v>
      </c>
      <c r="HS32" s="6">
        <f>IFERROR(INDEX(Sales!$D$5:$ABF$18,MATCH(UsagePerHour!$B32,Sales!$C$5:$C$18,0),MATCH(UsagePerHour!HS$4,Sales!$D$3:$ABF$3,0))/HS$2*INDEX(Usage!$D$5:$ABF$11,MATCH(UsagePerHour!$B$20,Usage!$C$5:$C$11,0),MATCH(UsagePerHour!HS$4,Usage!$D$3:$ABF$3,0)),"")</f>
        <v>56.205007523532906</v>
      </c>
      <c r="HT32" s="6">
        <f>IFERROR(INDEX(Sales!$D$5:$ABF$18,MATCH(UsagePerHour!$B32,Sales!$C$5:$C$18,0),MATCH(UsagePerHour!HT$4,Sales!$D$3:$ABF$3,0))/HT$2*INDEX(Usage!$D$5:$ABF$11,MATCH(UsagePerHour!$B$20,Usage!$C$5:$C$11,0),MATCH(UsagePerHour!HT$4,Usage!$D$3:$ABF$3,0)),"")</f>
        <v>33.347002067539627</v>
      </c>
      <c r="HU32" s="6">
        <f>IFERROR(INDEX(Sales!$D$5:$ABF$18,MATCH(UsagePerHour!$B32,Sales!$C$5:$C$18,0),MATCH(UsagePerHour!HU$4,Sales!$D$3:$ABF$3,0))/HU$2*INDEX(Usage!$D$5:$ABF$11,MATCH(UsagePerHour!$B$20,Usage!$C$5:$C$11,0),MATCH(UsagePerHour!HU$4,Usage!$D$3:$ABF$3,0)),"")</f>
        <v>14.866422470088422</v>
      </c>
      <c r="HV32" s="6">
        <f>IFERROR(INDEX(Sales!$D$5:$ABF$18,MATCH(UsagePerHour!$B32,Sales!$C$5:$C$18,0),MATCH(UsagePerHour!HV$4,Sales!$D$3:$ABF$3,0))/HV$2*INDEX(Usage!$D$5:$ABF$11,MATCH(UsagePerHour!$B$20,Usage!$C$5:$C$11,0),MATCH(UsagePerHour!HV$4,Usage!$D$3:$ABF$3,0)),"")</f>
        <v>94.824281150159749</v>
      </c>
      <c r="HW32" s="6">
        <f>IFERROR(INDEX(Sales!$D$5:$ABF$18,MATCH(UsagePerHour!$B32,Sales!$C$5:$C$18,0),MATCH(UsagePerHour!HW$4,Sales!$D$3:$ABF$3,0))/HW$2*INDEX(Usage!$D$5:$ABF$11,MATCH(UsagePerHour!$B$20,Usage!$C$5:$C$11,0),MATCH(UsagePerHour!HW$4,Usage!$D$3:$ABF$3,0)),"")</f>
        <v>20.532616171602974</v>
      </c>
      <c r="HX32" s="6">
        <f>IFERROR(INDEX(Sales!$D$5:$ABF$18,MATCH(UsagePerHour!$B32,Sales!$C$5:$C$18,0),MATCH(UsagePerHour!HX$4,Sales!$D$3:$ABF$3,0))/HX$2*INDEX(Usage!$D$5:$ABF$11,MATCH(UsagePerHour!$B$20,Usage!$C$5:$C$11,0),MATCH(UsagePerHour!HX$4,Usage!$D$3:$ABF$3,0)),"")</f>
        <v>27.834334655690338</v>
      </c>
      <c r="HY32" s="6">
        <f>IFERROR(INDEX(Sales!$D$5:$ABF$18,MATCH(UsagePerHour!$B32,Sales!$C$5:$C$18,0),MATCH(UsagePerHour!HY$4,Sales!$D$3:$ABF$3,0))/HY$2*INDEX(Usage!$D$5:$ABF$11,MATCH(UsagePerHour!$B$20,Usage!$C$5:$C$11,0),MATCH(UsagePerHour!HY$4,Usage!$D$3:$ABF$3,0)),"")</f>
        <v>343.19288547703422</v>
      </c>
      <c r="HZ32" s="6">
        <f>IFERROR(INDEX(Sales!$D$5:$ABF$18,MATCH(UsagePerHour!$B32,Sales!$C$5:$C$18,0),MATCH(UsagePerHour!HZ$4,Sales!$D$3:$ABF$3,0))/HZ$2*INDEX(Usage!$D$5:$ABF$11,MATCH(UsagePerHour!$B$20,Usage!$C$5:$C$11,0),MATCH(UsagePerHour!HZ$4,Usage!$D$3:$ABF$3,0)),"")</f>
        <v>57.892332088047951</v>
      </c>
      <c r="IA32" s="6">
        <f>IFERROR(INDEX(Sales!$D$5:$ABF$18,MATCH(UsagePerHour!$B32,Sales!$C$5:$C$18,0),MATCH(UsagePerHour!IA$4,Sales!$D$3:$ABF$3,0))/IA$2*INDEX(Usage!$D$5:$ABF$11,MATCH(UsagePerHour!$B$20,Usage!$C$5:$C$11,0),MATCH(UsagePerHour!IA$4,Usage!$D$3:$ABF$3,0)),"")</f>
        <v>35.221533956526635</v>
      </c>
      <c r="IB32" s="6">
        <f>IFERROR(INDEX(Sales!$D$5:$ABF$18,MATCH(UsagePerHour!$B32,Sales!$C$5:$C$18,0),MATCH(UsagePerHour!IB$4,Sales!$D$3:$ABF$3,0))/IB$2*INDEX(Usage!$D$5:$ABF$11,MATCH(UsagePerHour!$B$20,Usage!$C$5:$C$11,0),MATCH(UsagePerHour!IB$4,Usage!$D$3:$ABF$3,0)),"")</f>
        <v>31.374877833108393</v>
      </c>
      <c r="IC32" s="6">
        <f>IFERROR(INDEX(Sales!$D$5:$ABF$18,MATCH(UsagePerHour!$B32,Sales!$C$5:$C$18,0),MATCH(UsagePerHour!IC$4,Sales!$D$3:$ABF$3,0))/IC$2*INDEX(Usage!$D$5:$ABF$11,MATCH(UsagePerHour!$B$20,Usage!$C$5:$C$11,0),MATCH(UsagePerHour!IC$4,Usage!$D$3:$ABF$3,0)),"")</f>
        <v>115.4595765560729</v>
      </c>
      <c r="ID32" s="6">
        <f>IFERROR(INDEX(Sales!$D$5:$ABF$18,MATCH(UsagePerHour!$B32,Sales!$C$5:$C$18,0),MATCH(UsagePerHour!ID$4,Sales!$D$3:$ABF$3,0))/ID$2*INDEX(Usage!$D$5:$ABF$11,MATCH(UsagePerHour!$B$20,Usage!$C$5:$C$11,0),MATCH(UsagePerHour!ID$4,Usage!$D$3:$ABF$3,0)),"")</f>
        <v>25.993161557060851</v>
      </c>
      <c r="IE32" s="6">
        <f>IFERROR(INDEX(Sales!$D$5:$ABF$18,MATCH(UsagePerHour!$B32,Sales!$C$5:$C$18,0),MATCH(UsagePerHour!IE$4,Sales!$D$3:$ABF$3,0))/IE$2*INDEX(Usage!$D$5:$ABF$11,MATCH(UsagePerHour!$B$20,Usage!$C$5:$C$11,0),MATCH(UsagePerHour!IE$4,Usage!$D$3:$ABF$3,0)),"")</f>
        <v>39.261475360395679</v>
      </c>
      <c r="IF32" s="6">
        <f>IFERROR(INDEX(Sales!$D$5:$ABF$18,MATCH(UsagePerHour!$B32,Sales!$C$5:$C$18,0),MATCH(UsagePerHour!IF$4,Sales!$D$3:$ABF$3,0))/IF$2*INDEX(Usage!$D$5:$ABF$11,MATCH(UsagePerHour!$B$20,Usage!$C$5:$C$11,0),MATCH(UsagePerHour!IF$4,Usage!$D$3:$ABF$3,0)),"")</f>
        <v>298.92152699593714</v>
      </c>
      <c r="IG32" s="6">
        <f>IFERROR(INDEX(Sales!$D$5:$ABF$18,MATCH(UsagePerHour!$B32,Sales!$C$5:$C$18,0),MATCH(UsagePerHour!IG$4,Sales!$D$3:$ABF$3,0))/IG$2*INDEX(Usage!$D$5:$ABF$11,MATCH(UsagePerHour!$B$20,Usage!$C$5:$C$11,0),MATCH(UsagePerHour!IG$4,Usage!$D$3:$ABF$3,0)),"")</f>
        <v>59.707726216477674</v>
      </c>
      <c r="IH32" s="6">
        <f>IFERROR(INDEX(Sales!$D$5:$ABF$18,MATCH(UsagePerHour!$B32,Sales!$C$5:$C$18,0),MATCH(UsagePerHour!IH$4,Sales!$D$3:$ABF$3,0))/IH$2*INDEX(Usage!$D$5:$ABF$11,MATCH(UsagePerHour!$B$20,Usage!$C$5:$C$11,0),MATCH(UsagePerHour!IH$4,Usage!$D$3:$ABF$3,0)),"")</f>
        <v>58.669152534804013</v>
      </c>
      <c r="II32" s="6">
        <f>IFERROR(INDEX(Sales!$D$5:$ABF$18,MATCH(UsagePerHour!$B32,Sales!$C$5:$C$18,0),MATCH(UsagePerHour!II$4,Sales!$D$3:$ABF$3,0))/II$2*INDEX(Usage!$D$5:$ABF$11,MATCH(UsagePerHour!$B$20,Usage!$C$5:$C$11,0),MATCH(UsagePerHour!II$4,Usage!$D$3:$ABF$3,0)),"")</f>
        <v>18.641133513909587</v>
      </c>
      <c r="IJ32" s="6">
        <f>IFERROR(INDEX(Sales!$D$5:$ABF$18,MATCH(UsagePerHour!$B32,Sales!$C$5:$C$18,0),MATCH(UsagePerHour!IJ$4,Sales!$D$3:$ABF$3,0))/IJ$2*INDEX(Usage!$D$5:$ABF$11,MATCH(UsagePerHour!$B$20,Usage!$C$5:$C$11,0),MATCH(UsagePerHour!IJ$4,Usage!$D$3:$ABF$3,0)),"")</f>
        <v>47.481457936003395</v>
      </c>
      <c r="IK32" s="6">
        <f>IFERROR(INDEX(Sales!$D$5:$ABF$18,MATCH(UsagePerHour!$B32,Sales!$C$5:$C$18,0),MATCH(UsagePerHour!IK$4,Sales!$D$3:$ABF$3,0))/IK$2*INDEX(Usage!$D$5:$ABF$11,MATCH(UsagePerHour!$B$20,Usage!$C$5:$C$11,0),MATCH(UsagePerHour!IK$4,Usage!$D$3:$ABF$3,0)),"")</f>
        <v>24.053040255435398</v>
      </c>
      <c r="IL32" s="6">
        <f>IFERROR(INDEX(Sales!$D$5:$ABF$18,MATCH(UsagePerHour!$B32,Sales!$C$5:$C$18,0),MATCH(UsagePerHour!IL$4,Sales!$D$3:$ABF$3,0))/IL$2*INDEX(Usage!$D$5:$ABF$11,MATCH(UsagePerHour!$B$20,Usage!$C$5:$C$11,0),MATCH(UsagePerHour!IL$4,Usage!$D$3:$ABF$3,0)),"")</f>
        <v>12.049735622511648</v>
      </c>
      <c r="IM32" s="6">
        <f>IFERROR(INDEX(Sales!$D$5:$ABF$18,MATCH(UsagePerHour!$B32,Sales!$C$5:$C$18,0),MATCH(UsagePerHour!IM$4,Sales!$D$3:$ABF$3,0))/IM$2*INDEX(Usage!$D$5:$ABF$11,MATCH(UsagePerHour!$B$20,Usage!$C$5:$C$11,0),MATCH(UsagePerHour!IM$4,Usage!$D$3:$ABF$3,0)),"")</f>
        <v>231.31826863355684</v>
      </c>
      <c r="IN32" s="6">
        <f>IFERROR(INDEX(Sales!$D$5:$ABF$18,MATCH(UsagePerHour!$B32,Sales!$C$5:$C$18,0),MATCH(UsagePerHour!IN$4,Sales!$D$3:$ABF$3,0))/IN$2*INDEX(Usage!$D$5:$ABF$11,MATCH(UsagePerHour!$B$20,Usage!$C$5:$C$11,0),MATCH(UsagePerHour!IN$4,Usage!$D$3:$ABF$3,0)),"")</f>
        <v>11.557963020166806</v>
      </c>
      <c r="IO32" s="6">
        <f>IFERROR(INDEX(Sales!$D$5:$ABF$18,MATCH(UsagePerHour!$B32,Sales!$C$5:$C$18,0),MATCH(UsagePerHour!IO$4,Sales!$D$3:$ABF$3,0))/IO$2*INDEX(Usage!$D$5:$ABF$11,MATCH(UsagePerHour!$B$20,Usage!$C$5:$C$11,0),MATCH(UsagePerHour!IO$4,Usage!$D$3:$ABF$3,0)),"")</f>
        <v>27.593050147969517</v>
      </c>
      <c r="IP32" s="6">
        <f>IFERROR(INDEX(Sales!$D$5:$ABF$18,MATCH(UsagePerHour!$B32,Sales!$C$5:$C$18,0),MATCH(UsagePerHour!IP$4,Sales!$D$3:$ABF$3,0))/IP$2*INDEX(Usage!$D$5:$ABF$11,MATCH(UsagePerHour!$B$20,Usage!$C$5:$C$11,0),MATCH(UsagePerHour!IP$4,Usage!$D$3:$ABF$3,0)),"")</f>
        <v>24.121239846032193</v>
      </c>
      <c r="IQ32" s="6">
        <f>IFERROR(INDEX(Sales!$D$5:$ABF$18,MATCH(UsagePerHour!$B32,Sales!$C$5:$C$18,0),MATCH(UsagePerHour!IQ$4,Sales!$D$3:$ABF$3,0))/IQ$2*INDEX(Usage!$D$5:$ABF$11,MATCH(UsagePerHour!$B$20,Usage!$C$5:$C$11,0),MATCH(UsagePerHour!IQ$4,Usage!$D$3:$ABF$3,0)),"")</f>
        <v>36.653848867565088</v>
      </c>
      <c r="IR32" s="6">
        <f>IFERROR(INDEX(Sales!$D$5:$ABF$18,MATCH(UsagePerHour!$B32,Sales!$C$5:$C$18,0),MATCH(UsagePerHour!IR$4,Sales!$D$3:$ABF$3,0))/IR$2*INDEX(Usage!$D$5:$ABF$11,MATCH(UsagePerHour!$B$20,Usage!$C$5:$C$11,0),MATCH(UsagePerHour!IR$4,Usage!$D$3:$ABF$3,0)),"")</f>
        <v>23.509295379920079</v>
      </c>
      <c r="IS32" s="6">
        <f>IFERROR(INDEX(Sales!$D$5:$ABF$18,MATCH(UsagePerHour!$B32,Sales!$C$5:$C$18,0),MATCH(UsagePerHour!IS$4,Sales!$D$3:$ABF$3,0))/IS$2*INDEX(Usage!$D$5:$ABF$11,MATCH(UsagePerHour!$B$20,Usage!$C$5:$C$11,0),MATCH(UsagePerHour!IS$4,Usage!$D$3:$ABF$3,0)),"")</f>
        <v>39.996163792365266</v>
      </c>
      <c r="IT32" s="6">
        <f>IFERROR(INDEX(Sales!$D$5:$ABF$18,MATCH(UsagePerHour!$B32,Sales!$C$5:$C$18,0),MATCH(UsagePerHour!IT$4,Sales!$D$3:$ABF$3,0))/IT$2*INDEX(Usage!$D$5:$ABF$11,MATCH(UsagePerHour!$B$20,Usage!$C$5:$C$11,0),MATCH(UsagePerHour!IT$4,Usage!$D$3:$ABF$3,0)),"")</f>
        <v>537.16960788109054</v>
      </c>
      <c r="IU32" s="6">
        <f>IFERROR(INDEX(Sales!$D$5:$ABF$18,MATCH(UsagePerHour!$B32,Sales!$C$5:$C$18,0),MATCH(UsagePerHour!IU$4,Sales!$D$3:$ABF$3,0))/IU$2*INDEX(Usage!$D$5:$ABF$11,MATCH(UsagePerHour!$B$20,Usage!$C$5:$C$11,0),MATCH(UsagePerHour!IU$4,Usage!$D$3:$ABF$3,0)),"")</f>
        <v>41.704004386057399</v>
      </c>
      <c r="IV32" s="6">
        <f>IFERROR(INDEX(Sales!$D$5:$ABF$18,MATCH(UsagePerHour!$B32,Sales!$C$5:$C$18,0),MATCH(UsagePerHour!IV$4,Sales!$D$3:$ABF$3,0))/IV$2*INDEX(Usage!$D$5:$ABF$11,MATCH(UsagePerHour!$B$20,Usage!$C$5:$C$11,0),MATCH(UsagePerHour!IV$4,Usage!$D$3:$ABF$3,0)),"")</f>
        <v>63.808666278482377</v>
      </c>
      <c r="IW32" s="6">
        <f>IFERROR(INDEX(Sales!$D$5:$ABF$18,MATCH(UsagePerHour!$B32,Sales!$C$5:$C$18,0),MATCH(UsagePerHour!IW$4,Sales!$D$3:$ABF$3,0))/IW$2*INDEX(Usage!$D$5:$ABF$11,MATCH(UsagePerHour!$B$20,Usage!$C$5:$C$11,0),MATCH(UsagePerHour!IW$4,Usage!$D$3:$ABF$3,0)),"")</f>
        <v>16.666181570121086</v>
      </c>
      <c r="IX32" s="6">
        <f>IFERROR(INDEX(Sales!$D$5:$ABF$18,MATCH(UsagePerHour!$B32,Sales!$C$5:$C$18,0),MATCH(UsagePerHour!IX$4,Sales!$D$3:$ABF$3,0))/IX$2*INDEX(Usage!$D$5:$ABF$11,MATCH(UsagePerHour!$B$20,Usage!$C$5:$C$11,0),MATCH(UsagePerHour!IX$4,Usage!$D$3:$ABF$3,0)),"")</f>
        <v>60.375207618203966</v>
      </c>
      <c r="IY32" s="6">
        <f>IFERROR(INDEX(Sales!$D$5:$ABF$18,MATCH(UsagePerHour!$B32,Sales!$C$5:$C$18,0),MATCH(UsagePerHour!IY$4,Sales!$D$3:$ABF$3,0))/IY$2*INDEX(Usage!$D$5:$ABF$11,MATCH(UsagePerHour!$B$20,Usage!$C$5:$C$11,0),MATCH(UsagePerHour!IY$4,Usage!$D$3:$ABF$3,0)),"")</f>
        <v>14.024178980627454</v>
      </c>
      <c r="IZ32" s="6">
        <f>IFERROR(INDEX(Sales!$D$5:$ABF$18,MATCH(UsagePerHour!$B32,Sales!$C$5:$C$18,0),MATCH(UsagePerHour!IZ$4,Sales!$D$3:$ABF$3,0))/IZ$2*INDEX(Usage!$D$5:$ABF$11,MATCH(UsagePerHour!$B$20,Usage!$C$5:$C$11,0),MATCH(UsagePerHour!IZ$4,Usage!$D$3:$ABF$3,0)),"")</f>
        <v>28.107542702131084</v>
      </c>
      <c r="JA32" s="6">
        <f>IFERROR(INDEX(Sales!$D$5:$ABF$18,MATCH(UsagePerHour!$B32,Sales!$C$5:$C$18,0),MATCH(UsagePerHour!JA$4,Sales!$D$3:$ABF$3,0))/JA$2*INDEX(Usage!$D$5:$ABF$11,MATCH(UsagePerHour!$B$20,Usage!$C$5:$C$11,0),MATCH(UsagePerHour!JA$4,Usage!$D$3:$ABF$3,0)),"")</f>
        <v>259.83842470707361</v>
      </c>
      <c r="JB32" s="6">
        <f>IFERROR(INDEX(Sales!$D$5:$ABF$18,MATCH(UsagePerHour!$B32,Sales!$C$5:$C$18,0),MATCH(UsagePerHour!JB$4,Sales!$D$3:$ABF$3,0))/JB$2*INDEX(Usage!$D$5:$ABF$11,MATCH(UsagePerHour!$B$20,Usage!$C$5:$C$11,0),MATCH(UsagePerHour!JB$4,Usage!$D$3:$ABF$3,0)),"")</f>
        <v>28.652989331381196</v>
      </c>
      <c r="JC32" s="6">
        <f>IFERROR(INDEX(Sales!$D$5:$ABF$18,MATCH(UsagePerHour!$B32,Sales!$C$5:$C$18,0),MATCH(UsagePerHour!JC$4,Sales!$D$3:$ABF$3,0))/JC$2*INDEX(Usage!$D$5:$ABF$11,MATCH(UsagePerHour!$B$20,Usage!$C$5:$C$11,0),MATCH(UsagePerHour!JC$4,Usage!$D$3:$ABF$3,0)),"")</f>
        <v>46.996057002774002</v>
      </c>
      <c r="JD32" s="6">
        <f>IFERROR(INDEX(Sales!$D$5:$ABF$18,MATCH(UsagePerHour!$B32,Sales!$C$5:$C$18,0),MATCH(UsagePerHour!JD$4,Sales!$D$3:$ABF$3,0))/JD$2*INDEX(Usage!$D$5:$ABF$11,MATCH(UsagePerHour!$B$20,Usage!$C$5:$C$11,0),MATCH(UsagePerHour!JD$4,Usage!$D$3:$ABF$3,0)),"")</f>
        <v>4.6438627021699945</v>
      </c>
      <c r="JE32" s="6">
        <f>IFERROR(INDEX(Sales!$D$5:$ABF$18,MATCH(UsagePerHour!$B32,Sales!$C$5:$C$18,0),MATCH(UsagePerHour!JE$4,Sales!$D$3:$ABF$3,0))/JE$2*INDEX(Usage!$D$5:$ABF$11,MATCH(UsagePerHour!$B$20,Usage!$C$5:$C$11,0),MATCH(UsagePerHour!JE$4,Usage!$D$3:$ABF$3,0)),"")</f>
        <v>64.806829834234719</v>
      </c>
      <c r="JF32" s="6">
        <f>IFERROR(INDEX(Sales!$D$5:$ABF$18,MATCH(UsagePerHour!$B32,Sales!$C$5:$C$18,0),MATCH(UsagePerHour!JF$4,Sales!$D$3:$ABF$3,0))/JF$2*INDEX(Usage!$D$5:$ABF$11,MATCH(UsagePerHour!$B$20,Usage!$C$5:$C$11,0),MATCH(UsagePerHour!JF$4,Usage!$D$3:$ABF$3,0)),"")</f>
        <v>18.169914774561995</v>
      </c>
      <c r="JG32" s="6">
        <f>IFERROR(INDEX(Sales!$D$5:$ABF$18,MATCH(UsagePerHour!$B32,Sales!$C$5:$C$18,0),MATCH(UsagePerHour!JG$4,Sales!$D$3:$ABF$3,0))/JG$2*INDEX(Usage!$D$5:$ABF$11,MATCH(UsagePerHour!$B$20,Usage!$C$5:$C$11,0),MATCH(UsagePerHour!JG$4,Usage!$D$3:$ABF$3,0)),"")</f>
        <v>36.73804858845515</v>
      </c>
      <c r="JH32" s="6">
        <f>IFERROR(INDEX(Sales!$D$5:$ABF$18,MATCH(UsagePerHour!$B32,Sales!$C$5:$C$18,0),MATCH(UsagePerHour!JH$4,Sales!$D$3:$ABF$3,0))/JH$2*INDEX(Usage!$D$5:$ABF$11,MATCH(UsagePerHour!$B$20,Usage!$C$5:$C$11,0),MATCH(UsagePerHour!JH$4,Usage!$D$3:$ABF$3,0)),"")</f>
        <v>278.30219647195349</v>
      </c>
      <c r="JI32" s="6">
        <f>IFERROR(INDEX(Sales!$D$5:$ABF$18,MATCH(UsagePerHour!$B32,Sales!$C$5:$C$18,0),MATCH(UsagePerHour!JI$4,Sales!$D$3:$ABF$3,0))/JI$2*INDEX(Usage!$D$5:$ABF$11,MATCH(UsagePerHour!$B$20,Usage!$C$5:$C$11,0),MATCH(UsagePerHour!JI$4,Usage!$D$3:$ABF$3,0)),"")</f>
        <v>31.045242502119425</v>
      </c>
      <c r="JJ32" s="6">
        <f>IFERROR(INDEX(Sales!$D$5:$ABF$18,MATCH(UsagePerHour!$B32,Sales!$C$5:$C$18,0),MATCH(UsagePerHour!JJ$4,Sales!$D$3:$ABF$3,0))/JJ$2*INDEX(Usage!$D$5:$ABF$11,MATCH(UsagePerHour!$B$20,Usage!$C$5:$C$11,0),MATCH(UsagePerHour!JJ$4,Usage!$D$3:$ABF$3,0)),"")</f>
        <v>26.401317214784005</v>
      </c>
      <c r="JK32" s="6">
        <f>IFERROR(INDEX(Sales!$D$5:$ABF$18,MATCH(UsagePerHour!$B32,Sales!$C$5:$C$18,0),MATCH(UsagePerHour!JK$4,Sales!$D$3:$ABF$3,0))/JK$2*INDEX(Usage!$D$5:$ABF$11,MATCH(UsagePerHour!$B$20,Usage!$C$5:$C$11,0),MATCH(UsagePerHour!JK$4,Usage!$D$3:$ABF$3,0)),"")</f>
        <v>28.528784888215117</v>
      </c>
      <c r="JL32" s="6">
        <f>IFERROR(INDEX(Sales!$D$5:$ABF$18,MATCH(UsagePerHour!$B32,Sales!$C$5:$C$18,0),MATCH(UsagePerHour!JL$4,Sales!$D$3:$ABF$3,0))/JL$2*INDEX(Usage!$D$5:$ABF$11,MATCH(UsagePerHour!$B$20,Usage!$C$5:$C$11,0),MATCH(UsagePerHour!JL$4,Usage!$D$3:$ABF$3,0)),"")</f>
        <v>89.937395508438797</v>
      </c>
      <c r="JM32" s="6">
        <f>IFERROR(INDEX(Sales!$D$5:$ABF$18,MATCH(UsagePerHour!$B32,Sales!$C$5:$C$18,0),MATCH(UsagePerHour!JM$4,Sales!$D$3:$ABF$3,0))/JM$2*INDEX(Usage!$D$5:$ABF$11,MATCH(UsagePerHour!$B$20,Usage!$C$5:$C$11,0),MATCH(UsagePerHour!JM$4,Usage!$D$3:$ABF$3,0)),"")</f>
        <v>39.239705966984793</v>
      </c>
      <c r="JN32" s="6">
        <f>IFERROR(INDEX(Sales!$D$5:$ABF$18,MATCH(UsagePerHour!$B32,Sales!$C$5:$C$18,0),MATCH(UsagePerHour!JN$4,Sales!$D$3:$ABF$3,0))/JN$2*INDEX(Usage!$D$5:$ABF$11,MATCH(UsagePerHour!$B$20,Usage!$C$5:$C$11,0),MATCH(UsagePerHour!JN$4,Usage!$D$3:$ABF$3,0)),"")</f>
        <v>35.91228921509159</v>
      </c>
      <c r="JO32" s="6">
        <f>IFERROR(INDEX(Sales!$D$5:$ABF$18,MATCH(UsagePerHour!$B32,Sales!$C$5:$C$18,0),MATCH(UsagePerHour!JO$4,Sales!$D$3:$ABF$3,0))/JO$2*INDEX(Usage!$D$5:$ABF$11,MATCH(UsagePerHour!$B$20,Usage!$C$5:$C$11,0),MATCH(UsagePerHour!JO$4,Usage!$D$3:$ABF$3,0)),"")</f>
        <v>93.057502164781226</v>
      </c>
      <c r="JP32" s="6">
        <f>IFERROR(INDEX(Sales!$D$5:$ABF$18,MATCH(UsagePerHour!$B32,Sales!$C$5:$C$18,0),MATCH(UsagePerHour!JP$4,Sales!$D$3:$ABF$3,0))/JP$2*INDEX(Usage!$D$5:$ABF$11,MATCH(UsagePerHour!$B$20,Usage!$C$5:$C$11,0),MATCH(UsagePerHour!JP$4,Usage!$D$3:$ABF$3,0)),"")</f>
        <v>15.659134795224086</v>
      </c>
      <c r="JQ32" s="6">
        <f>IFERROR(INDEX(Sales!$D$5:$ABF$18,MATCH(UsagePerHour!$B32,Sales!$C$5:$C$18,0),MATCH(UsagePerHour!JQ$4,Sales!$D$3:$ABF$3,0))/JQ$2*INDEX(Usage!$D$5:$ABF$11,MATCH(UsagePerHour!$B$20,Usage!$C$5:$C$11,0),MATCH(UsagePerHour!JQ$4,Usage!$D$3:$ABF$3,0)),"")</f>
        <v>5.3664213248458319</v>
      </c>
      <c r="JR32" s="6">
        <f>IFERROR(INDEX(Sales!$D$5:$ABF$18,MATCH(UsagePerHour!$B32,Sales!$C$5:$C$18,0),MATCH(UsagePerHour!JR$4,Sales!$D$3:$ABF$3,0))/JR$2*INDEX(Usage!$D$5:$ABF$11,MATCH(UsagePerHour!$B$20,Usage!$C$5:$C$11,0),MATCH(UsagePerHour!JR$4,Usage!$D$3:$ABF$3,0)),"")</f>
        <v>1.9300103977125032</v>
      </c>
      <c r="JS32" s="6">
        <f>IFERROR(INDEX(Sales!$D$5:$ABF$18,MATCH(UsagePerHour!$B32,Sales!$C$5:$C$18,0),MATCH(UsagePerHour!JS$4,Sales!$D$3:$ABF$3,0))/JS$2*INDEX(Usage!$D$5:$ABF$11,MATCH(UsagePerHour!$B$20,Usage!$C$5:$C$11,0),MATCH(UsagePerHour!JS$4,Usage!$D$3:$ABF$3,0)),"")</f>
        <v>71.237820442399524</v>
      </c>
      <c r="JT32" s="6">
        <f>IFERROR(INDEX(Sales!$D$5:$ABF$18,MATCH(UsagePerHour!$B32,Sales!$C$5:$C$18,0),MATCH(UsagePerHour!JT$4,Sales!$D$3:$ABF$3,0))/JT$2*INDEX(Usage!$D$5:$ABF$11,MATCH(UsagePerHour!$B$20,Usage!$C$5:$C$11,0),MATCH(UsagePerHour!JT$4,Usage!$D$3:$ABF$3,0)),"")</f>
        <v>23.403350950185537</v>
      </c>
      <c r="JU32" s="6">
        <f>IFERROR(INDEX(Sales!$D$5:$ABF$18,MATCH(UsagePerHour!$B32,Sales!$C$5:$C$18,0),MATCH(UsagePerHour!JU$4,Sales!$D$3:$ABF$3,0))/JU$2*INDEX(Usage!$D$5:$ABF$11,MATCH(UsagePerHour!$B$20,Usage!$C$5:$C$11,0),MATCH(UsagePerHour!JU$4,Usage!$D$3:$ABF$3,0)),"")</f>
        <v>60.271699138207772</v>
      </c>
      <c r="JV32" s="6">
        <f>IFERROR(INDEX(Sales!$D$5:$ABF$18,MATCH(UsagePerHour!$B32,Sales!$C$5:$C$18,0),MATCH(UsagePerHour!JV$4,Sales!$D$3:$ABF$3,0))/JV$2*INDEX(Usage!$D$5:$ABF$11,MATCH(UsagePerHour!$B$20,Usage!$C$5:$C$11,0),MATCH(UsagePerHour!JV$4,Usage!$D$3:$ABF$3,0)),"")</f>
        <v>237.38629613915995</v>
      </c>
      <c r="JW32" s="6">
        <f>IFERROR(INDEX(Sales!$D$5:$ABF$18,MATCH(UsagePerHour!$B32,Sales!$C$5:$C$18,0),MATCH(UsagePerHour!JW$4,Sales!$D$3:$ABF$3,0))/JW$2*INDEX(Usage!$D$5:$ABF$11,MATCH(UsagePerHour!$B$20,Usage!$C$5:$C$11,0),MATCH(UsagePerHour!JW$4,Usage!$D$3:$ABF$3,0)),"")</f>
        <v>48.637959331597827</v>
      </c>
      <c r="JX32" s="6">
        <f>IFERROR(INDEX(Sales!$D$5:$ABF$18,MATCH(UsagePerHour!$B32,Sales!$C$5:$C$18,0),MATCH(UsagePerHour!JX$4,Sales!$D$3:$ABF$3,0))/JX$2*INDEX(Usage!$D$5:$ABF$11,MATCH(UsagePerHour!$B$20,Usage!$C$5:$C$11,0),MATCH(UsagePerHour!JX$4,Usage!$D$3:$ABF$3,0)),"")</f>
        <v>73.231442002842456</v>
      </c>
      <c r="JY32" s="6">
        <f>IFERROR(INDEX(Sales!$D$5:$ABF$18,MATCH(UsagePerHour!$B32,Sales!$C$5:$C$18,0),MATCH(UsagePerHour!JY$4,Sales!$D$3:$ABF$3,0))/JY$2*INDEX(Usage!$D$5:$ABF$11,MATCH(UsagePerHour!$B$20,Usage!$C$5:$C$11,0),MATCH(UsagePerHour!JY$4,Usage!$D$3:$ABF$3,0)),"")</f>
        <v>7.7824654293519586</v>
      </c>
      <c r="JZ32" s="6">
        <f>IFERROR(INDEX(Sales!$D$5:$ABF$18,MATCH(UsagePerHour!$B32,Sales!$C$5:$C$18,0),MATCH(UsagePerHour!JZ$4,Sales!$D$3:$ABF$3,0))/JZ$2*INDEX(Usage!$D$5:$ABF$11,MATCH(UsagePerHour!$B$20,Usage!$C$5:$C$11,0),MATCH(UsagePerHour!JZ$4,Usage!$D$3:$ABF$3,0)),"")</f>
        <v>74.659532655602291</v>
      </c>
      <c r="KA32" s="6">
        <f>IFERROR(INDEX(Sales!$D$5:$ABF$18,MATCH(UsagePerHour!$B32,Sales!$C$5:$C$18,0),MATCH(UsagePerHour!KA$4,Sales!$D$3:$ABF$3,0))/KA$2*INDEX(Usage!$D$5:$ABF$11,MATCH(UsagePerHour!$B$20,Usage!$C$5:$C$11,0),MATCH(UsagePerHour!KA$4,Usage!$D$3:$ABF$3,0)),"")</f>
        <v>50.945279807995689</v>
      </c>
      <c r="KB32" s="6">
        <f>IFERROR(INDEX(Sales!$D$5:$ABF$18,MATCH(UsagePerHour!$B32,Sales!$C$5:$C$18,0),MATCH(UsagePerHour!KB$4,Sales!$D$3:$ABF$3,0))/KB$2*INDEX(Usage!$D$5:$ABF$11,MATCH(UsagePerHour!$B$20,Usage!$C$5:$C$11,0),MATCH(UsagePerHour!KB$4,Usage!$D$3:$ABF$3,0)),"")</f>
        <v>25.483728044321669</v>
      </c>
      <c r="KC32" s="6">
        <f>IFERROR(INDEX(Sales!$D$5:$ABF$18,MATCH(UsagePerHour!$B32,Sales!$C$5:$C$18,0),MATCH(UsagePerHour!KC$4,Sales!$D$3:$ABF$3,0))/KC$2*INDEX(Usage!$D$5:$ABF$11,MATCH(UsagePerHour!$B$20,Usage!$C$5:$C$11,0),MATCH(UsagePerHour!KC$4,Usage!$D$3:$ABF$3,0)),"")</f>
        <v>213.06795985610282</v>
      </c>
      <c r="KD32" s="6">
        <f>IFERROR(INDEX(Sales!$D$5:$ABF$18,MATCH(UsagePerHour!$B32,Sales!$C$5:$C$18,0),MATCH(UsagePerHour!KD$4,Sales!$D$3:$ABF$3,0))/KD$2*INDEX(Usage!$D$5:$ABF$11,MATCH(UsagePerHour!$B$20,Usage!$C$5:$C$11,0),MATCH(UsagePerHour!KD$4,Usage!$D$3:$ABF$3,0)),"")</f>
        <v>61.184865411792252</v>
      </c>
      <c r="KE32" s="6">
        <f>IFERROR(INDEX(Sales!$D$5:$ABF$18,MATCH(UsagePerHour!$B32,Sales!$C$5:$C$18,0),MATCH(UsagePerHour!KE$4,Sales!$D$3:$ABF$3,0))/KE$2*INDEX(Usage!$D$5:$ABF$11,MATCH(UsagePerHour!$B$20,Usage!$C$5:$C$11,0),MATCH(UsagePerHour!KE$4,Usage!$D$3:$ABF$3,0)),"")</f>
        <v>33.964467414190871</v>
      </c>
      <c r="KF32" s="6">
        <f>IFERROR(INDEX(Sales!$D$5:$ABF$18,MATCH(UsagePerHour!$B32,Sales!$C$5:$C$18,0),MATCH(UsagePerHour!KF$4,Sales!$D$3:$ABF$3,0))/KF$2*INDEX(Usage!$D$5:$ABF$11,MATCH(UsagePerHour!$B$20,Usage!$C$5:$C$11,0),MATCH(UsagePerHour!KF$4,Usage!$D$3:$ABF$3,0)),"")</f>
        <v>20.466659355121738</v>
      </c>
      <c r="KG32" s="6">
        <f>IFERROR(INDEX(Sales!$D$5:$ABF$18,MATCH(UsagePerHour!$B32,Sales!$C$5:$C$18,0),MATCH(UsagePerHour!KG$4,Sales!$D$3:$ABF$3,0))/KG$2*INDEX(Usage!$D$5:$ABF$11,MATCH(UsagePerHour!$B$20,Usage!$C$5:$C$11,0),MATCH(UsagePerHour!KG$4,Usage!$D$3:$ABF$3,0)),"")</f>
        <v>24.249418071095604</v>
      </c>
      <c r="KH32" s="6">
        <f>IFERROR(INDEX(Sales!$D$5:$ABF$18,MATCH(UsagePerHour!$B32,Sales!$C$5:$C$18,0),MATCH(UsagePerHour!KH$4,Sales!$D$3:$ABF$3,0))/KH$2*INDEX(Usage!$D$5:$ABF$11,MATCH(UsagePerHour!$B$20,Usage!$C$5:$C$11,0),MATCH(UsagePerHour!KH$4,Usage!$D$3:$ABF$3,0)),"")</f>
        <v>33.619371299662106</v>
      </c>
      <c r="KI32" s="6">
        <f>IFERROR(INDEX(Sales!$D$5:$ABF$18,MATCH(UsagePerHour!$B32,Sales!$C$5:$C$18,0),MATCH(UsagePerHour!KI$4,Sales!$D$3:$ABF$3,0))/KI$2*INDEX(Usage!$D$5:$ABF$11,MATCH(UsagePerHour!$B$20,Usage!$C$5:$C$11,0),MATCH(UsagePerHour!KI$4,Usage!$D$3:$ABF$3,0)),"")</f>
        <v>44.936306447618257</v>
      </c>
      <c r="KJ32" s="6">
        <f>IFERROR(INDEX(Sales!$D$5:$ABF$18,MATCH(UsagePerHour!$B32,Sales!$C$5:$C$18,0),MATCH(UsagePerHour!KJ$4,Sales!$D$3:$ABF$3,0))/KJ$2*INDEX(Usage!$D$5:$ABF$11,MATCH(UsagePerHour!$B$20,Usage!$C$5:$C$11,0),MATCH(UsagePerHour!KJ$4,Usage!$D$3:$ABF$3,0)),"")</f>
        <v>239.61162742361711</v>
      </c>
      <c r="KK32" s="6">
        <f>IFERROR(INDEX(Sales!$D$5:$ABF$18,MATCH(UsagePerHour!$B32,Sales!$C$5:$C$18,0),MATCH(UsagePerHour!KK$4,Sales!$D$3:$ABF$3,0))/KK$2*INDEX(Usage!$D$5:$ABF$11,MATCH(UsagePerHour!$B$20,Usage!$C$5:$C$11,0),MATCH(UsagePerHour!KK$4,Usage!$D$3:$ABF$3,0)),"")</f>
        <v>19.09653612283207</v>
      </c>
      <c r="KL32" s="6">
        <f>IFERROR(INDEX(Sales!$D$5:$ABF$18,MATCH(UsagePerHour!$B32,Sales!$C$5:$C$18,0),MATCH(UsagePerHour!KL$4,Sales!$D$3:$ABF$3,0))/KL$2*INDEX(Usage!$D$5:$ABF$11,MATCH(UsagePerHour!$B$20,Usage!$C$5:$C$11,0),MATCH(UsagePerHour!KL$4,Usage!$D$3:$ABF$3,0)),"")</f>
        <v>27.490196633587676</v>
      </c>
      <c r="KM32" s="6">
        <f>IFERROR(INDEX(Sales!$D$5:$ABF$18,MATCH(UsagePerHour!$B32,Sales!$C$5:$C$18,0),MATCH(UsagePerHour!KM$4,Sales!$D$3:$ABF$3,0))/KM$2*INDEX(Usage!$D$5:$ABF$11,MATCH(UsagePerHour!$B$20,Usage!$C$5:$C$11,0),MATCH(UsagePerHour!KM$4,Usage!$D$3:$ABF$3,0)),"")</f>
        <v>28.707870644341558</v>
      </c>
      <c r="KN32" s="6">
        <f>IFERROR(INDEX(Sales!$D$5:$ABF$18,MATCH(UsagePerHour!$B32,Sales!$C$5:$C$18,0),MATCH(UsagePerHour!KN$4,Sales!$D$3:$ABF$3,0))/KN$2*INDEX(Usage!$D$5:$ABF$11,MATCH(UsagePerHour!$B$20,Usage!$C$5:$C$11,0),MATCH(UsagePerHour!KN$4,Usage!$D$3:$ABF$3,0)),"")</f>
        <v>64.514579779305492</v>
      </c>
      <c r="KO32" s="6">
        <f>IFERROR(INDEX(Sales!$D$5:$ABF$18,MATCH(UsagePerHour!$B32,Sales!$C$5:$C$18,0),MATCH(UsagePerHour!KO$4,Sales!$D$3:$ABF$3,0))/KO$2*INDEX(Usage!$D$5:$ABF$11,MATCH(UsagePerHour!$B$20,Usage!$C$5:$C$11,0),MATCH(UsagePerHour!KO$4,Usage!$D$3:$ABF$3,0)),"")</f>
        <v>24.35978514196281</v>
      </c>
      <c r="KP32" s="6">
        <f>IFERROR(INDEX(Sales!$D$5:$ABF$18,MATCH(UsagePerHour!$B32,Sales!$C$5:$C$18,0),MATCH(UsagePerHour!KP$4,Sales!$D$3:$ABF$3,0))/KP$2*INDEX(Usage!$D$5:$ABF$11,MATCH(UsagePerHour!$B$20,Usage!$C$5:$C$11,0),MATCH(UsagePerHour!KP$4,Usage!$D$3:$ABF$3,0)),"")</f>
        <v>23.602322405544914</v>
      </c>
      <c r="KQ32" s="6">
        <f>IFERROR(INDEX(Sales!$D$5:$ABF$18,MATCH(UsagePerHour!$B32,Sales!$C$5:$C$18,0),MATCH(UsagePerHour!KQ$4,Sales!$D$3:$ABF$3,0))/KQ$2*INDEX(Usage!$D$5:$ABF$11,MATCH(UsagePerHour!$B$20,Usage!$C$5:$C$11,0),MATCH(UsagePerHour!KQ$4,Usage!$D$3:$ABF$3,0)),"")</f>
        <v>192.91797815219405</v>
      </c>
      <c r="KR32" s="6">
        <f>IFERROR(INDEX(Sales!$D$5:$ABF$18,MATCH(UsagePerHour!$B32,Sales!$C$5:$C$18,0),MATCH(UsagePerHour!KR$4,Sales!$D$3:$ABF$3,0))/KR$2*INDEX(Usage!$D$5:$ABF$11,MATCH(UsagePerHour!$B$20,Usage!$C$5:$C$11,0),MATCH(UsagePerHour!KR$4,Usage!$D$3:$ABF$3,0)),"")</f>
        <v>28.250204486711091</v>
      </c>
      <c r="KS32" s="6">
        <f>IFERROR(INDEX(Sales!$D$5:$ABF$18,MATCH(UsagePerHour!$B32,Sales!$C$5:$C$18,0),MATCH(UsagePerHour!KS$4,Sales!$D$3:$ABF$3,0))/KS$2*INDEX(Usage!$D$5:$ABF$11,MATCH(UsagePerHour!$B$20,Usage!$C$5:$C$11,0),MATCH(UsagePerHour!KS$4,Usage!$D$3:$ABF$3,0)),"")</f>
        <v>37.592940699853138</v>
      </c>
      <c r="KT32" s="6">
        <f>IFERROR(INDEX(Sales!$D$5:$ABF$18,MATCH(UsagePerHour!$B32,Sales!$C$5:$C$18,0),MATCH(UsagePerHour!KT$4,Sales!$D$3:$ABF$3,0))/KT$2*INDEX(Usage!$D$5:$ABF$11,MATCH(UsagePerHour!$B$20,Usage!$C$5:$C$11,0),MATCH(UsagePerHour!KT$4,Usage!$D$3:$ABF$3,0)),"")</f>
        <v>1.6309840984939845</v>
      </c>
      <c r="KU32" s="6">
        <f>IFERROR(INDEX(Sales!$D$5:$ABF$18,MATCH(UsagePerHour!$B32,Sales!$C$5:$C$18,0),MATCH(UsagePerHour!KU$4,Sales!$D$3:$ABF$3,0))/KU$2*INDEX(Usage!$D$5:$ABF$11,MATCH(UsagePerHour!$B$20,Usage!$C$5:$C$11,0),MATCH(UsagePerHour!KU$4,Usage!$D$3:$ABF$3,0)),"")</f>
        <v>60.885991457573191</v>
      </c>
      <c r="KV32" s="6">
        <f>IFERROR(INDEX(Sales!$D$5:$ABF$18,MATCH(UsagePerHour!$B32,Sales!$C$5:$C$18,0),MATCH(UsagePerHour!KV$4,Sales!$D$3:$ABF$3,0))/KV$2*INDEX(Usage!$D$5:$ABF$11,MATCH(UsagePerHour!$B$20,Usage!$C$5:$C$11,0),MATCH(UsagePerHour!KV$4,Usage!$D$3:$ABF$3,0)),"")</f>
        <v>51.865641030235743</v>
      </c>
      <c r="KW32" s="6">
        <f>IFERROR(INDEX(Sales!$D$5:$ABF$18,MATCH(UsagePerHour!$B32,Sales!$C$5:$C$18,0),MATCH(UsagePerHour!KW$4,Sales!$D$3:$ABF$3,0))/KW$2*INDEX(Usage!$D$5:$ABF$11,MATCH(UsagePerHour!$B$20,Usage!$C$5:$C$11,0),MATCH(UsagePerHour!KW$4,Usage!$D$3:$ABF$3,0)),"")</f>
        <v>10.140149634190751</v>
      </c>
      <c r="KX32" s="6">
        <f>IFERROR(INDEX(Sales!$D$5:$ABF$18,MATCH(UsagePerHour!$B32,Sales!$C$5:$C$18,0),MATCH(UsagePerHour!KX$4,Sales!$D$3:$ABF$3,0))/KX$2*INDEX(Usage!$D$5:$ABF$11,MATCH(UsagePerHour!$B$20,Usage!$C$5:$C$11,0),MATCH(UsagePerHour!KX$4,Usage!$D$3:$ABF$3,0)),"")</f>
        <v>265.88037705378804</v>
      </c>
      <c r="KY32" s="6">
        <f>IFERROR(INDEX(Sales!$D$5:$ABF$18,MATCH(UsagePerHour!$B32,Sales!$C$5:$C$18,0),MATCH(UsagePerHour!KY$4,Sales!$D$3:$ABF$3,0))/KY$2*INDEX(Usage!$D$5:$ABF$11,MATCH(UsagePerHour!$B$20,Usage!$C$5:$C$11,0),MATCH(UsagePerHour!KY$4,Usage!$D$3:$ABF$3,0)),"")</f>
        <v>31.011210117849956</v>
      </c>
      <c r="KZ32" s="6">
        <f>IFERROR(INDEX(Sales!$D$5:$ABF$18,MATCH(UsagePerHour!$B32,Sales!$C$5:$C$18,0),MATCH(UsagePerHour!KZ$4,Sales!$D$3:$ABF$3,0))/KZ$2*INDEX(Usage!$D$5:$ABF$11,MATCH(UsagePerHour!$B$20,Usage!$C$5:$C$11,0),MATCH(UsagePerHour!KZ$4,Usage!$D$3:$ABF$3,0)),"")</f>
        <v>48.360857805255023</v>
      </c>
      <c r="LA32" s="6">
        <f>IFERROR(INDEX(Sales!$D$5:$ABF$18,MATCH(UsagePerHour!$B32,Sales!$C$5:$C$18,0),MATCH(UsagePerHour!LA$4,Sales!$D$3:$ABF$3,0))/LA$2*INDEX(Usage!$D$5:$ABF$11,MATCH(UsagePerHour!$B$20,Usage!$C$5:$C$11,0),MATCH(UsagePerHour!LA$4,Usage!$D$3:$ABF$3,0)),"")</f>
        <v>16.25172758831506</v>
      </c>
      <c r="LB32" s="6">
        <f>IFERROR(INDEX(Sales!$D$5:$ABF$18,MATCH(UsagePerHour!$B32,Sales!$C$5:$C$18,0),MATCH(UsagePerHour!LB$4,Sales!$D$3:$ABF$3,0))/LB$2*INDEX(Usage!$D$5:$ABF$11,MATCH(UsagePerHour!$B$20,Usage!$C$5:$C$11,0),MATCH(UsagePerHour!LB$4,Usage!$D$3:$ABF$3,0)),"")</f>
        <v>55.357063190797824</v>
      </c>
      <c r="LC32" s="6">
        <f>IFERROR(INDEX(Sales!$D$5:$ABF$18,MATCH(UsagePerHour!$B32,Sales!$C$5:$C$18,0),MATCH(UsagePerHour!LC$4,Sales!$D$3:$ABF$3,0))/LC$2*INDEX(Usage!$D$5:$ABF$11,MATCH(UsagePerHour!$B$20,Usage!$C$5:$C$11,0),MATCH(UsagePerHour!LC$4,Usage!$D$3:$ABF$3,0)),"")</f>
        <v>16.44587544128245</v>
      </c>
      <c r="LD32" s="6">
        <f>IFERROR(INDEX(Sales!$D$5:$ABF$18,MATCH(UsagePerHour!$B32,Sales!$C$5:$C$18,0),MATCH(UsagePerHour!LD$4,Sales!$D$3:$ABF$3,0))/LD$2*INDEX(Usage!$D$5:$ABF$11,MATCH(UsagePerHour!$B$20,Usage!$C$5:$C$11,0),MATCH(UsagePerHour!LD$4,Usage!$D$3:$ABF$3,0)),"")</f>
        <v>26.440142310532323</v>
      </c>
      <c r="LE32" s="6">
        <f>IFERROR(INDEX(Sales!$D$5:$ABF$18,MATCH(UsagePerHour!$B32,Sales!$C$5:$C$18,0),MATCH(UsagePerHour!LE$4,Sales!$D$3:$ABF$3,0))/LE$2*INDEX(Usage!$D$5:$ABF$11,MATCH(UsagePerHour!$B$20,Usage!$C$5:$C$11,0),MATCH(UsagePerHour!LE$4,Usage!$D$3:$ABF$3,0)),"")</f>
        <v>133.72466908257775</v>
      </c>
      <c r="LF32" s="6">
        <f>IFERROR(INDEX(Sales!$D$5:$ABF$18,MATCH(UsagePerHour!$B32,Sales!$C$5:$C$18,0),MATCH(UsagePerHour!LF$4,Sales!$D$3:$ABF$3,0))/LF$2*INDEX(Usage!$D$5:$ABF$11,MATCH(UsagePerHour!$B$20,Usage!$C$5:$C$11,0),MATCH(UsagePerHour!LF$4,Usage!$D$3:$ABF$3,0)),"")</f>
        <v>2.3741793571852372</v>
      </c>
      <c r="LG32" s="6">
        <f>IFERROR(INDEX(Sales!$D$5:$ABF$18,MATCH(UsagePerHour!$B32,Sales!$C$5:$C$18,0),MATCH(UsagePerHour!LG$4,Sales!$D$3:$ABF$3,0))/LG$2*INDEX(Usage!$D$5:$ABF$11,MATCH(UsagePerHour!$B$20,Usage!$C$5:$C$11,0),MATCH(UsagePerHour!LG$4,Usage!$D$3:$ABF$3,0)),"")</f>
        <v>38.972774429859115</v>
      </c>
      <c r="LH32" s="6">
        <f>IFERROR(INDEX(Sales!$D$5:$ABF$18,MATCH(UsagePerHour!$B32,Sales!$C$5:$C$18,0),MATCH(UsagePerHour!LH$4,Sales!$D$3:$ABF$3,0))/LH$2*INDEX(Usage!$D$5:$ABF$11,MATCH(UsagePerHour!$B$20,Usage!$C$5:$C$11,0),MATCH(UsagePerHour!LH$4,Usage!$D$3:$ABF$3,0)),"")</f>
        <v>11.917845208680681</v>
      </c>
      <c r="LI32" s="6">
        <f>IFERROR(INDEX(Sales!$D$5:$ABF$18,MATCH(UsagePerHour!$B32,Sales!$C$5:$C$18,0),MATCH(UsagePerHour!LI$4,Sales!$D$3:$ABF$3,0))/LI$2*INDEX(Usage!$D$5:$ABF$11,MATCH(UsagePerHour!$B$20,Usage!$C$5:$C$11,0),MATCH(UsagePerHour!LI$4,Usage!$D$3:$ABF$3,0)),"")</f>
        <v>94.511250845049943</v>
      </c>
      <c r="LJ32" s="6">
        <f>IFERROR(INDEX(Sales!$D$5:$ABF$18,MATCH(UsagePerHour!$B32,Sales!$C$5:$C$18,0),MATCH(UsagePerHour!LJ$4,Sales!$D$3:$ABF$3,0))/LJ$2*INDEX(Usage!$D$5:$ABF$11,MATCH(UsagePerHour!$B$20,Usage!$C$5:$C$11,0),MATCH(UsagePerHour!LJ$4,Usage!$D$3:$ABF$3,0)),"")</f>
        <v>5.637598634321983</v>
      </c>
      <c r="LK32" s="6">
        <f>IFERROR(INDEX(Sales!$D$5:$ABF$18,MATCH(UsagePerHour!$B32,Sales!$C$5:$C$18,0),MATCH(UsagePerHour!LK$4,Sales!$D$3:$ABF$3,0))/LK$2*INDEX(Usage!$D$5:$ABF$11,MATCH(UsagePerHour!$B$20,Usage!$C$5:$C$11,0),MATCH(UsagePerHour!LK$4,Usage!$D$3:$ABF$3,0)),"")</f>
        <v>18.755011045023505</v>
      </c>
      <c r="LL32" s="6">
        <f>IFERROR(INDEX(Sales!$D$5:$ABF$18,MATCH(UsagePerHour!$B32,Sales!$C$5:$C$18,0),MATCH(UsagePerHour!LL$4,Sales!$D$3:$ABF$3,0))/LL$2*INDEX(Usage!$D$5:$ABF$11,MATCH(UsagePerHour!$B$20,Usage!$C$5:$C$11,0),MATCH(UsagePerHour!LL$4,Usage!$D$3:$ABF$3,0)),"")</f>
        <v>249.99461809888126</v>
      </c>
      <c r="LM32" s="6">
        <f>IFERROR(INDEX(Sales!$D$5:$ABF$18,MATCH(UsagePerHour!$B32,Sales!$C$5:$C$18,0),MATCH(UsagePerHour!LM$4,Sales!$D$3:$ABF$3,0))/LM$2*INDEX(Usage!$D$5:$ABF$11,MATCH(UsagePerHour!$B$20,Usage!$C$5:$C$11,0),MATCH(UsagePerHour!LM$4,Usage!$D$3:$ABF$3,0)),"")</f>
        <v>53.672003045341583</v>
      </c>
      <c r="LN32" s="6">
        <f>IFERROR(INDEX(Sales!$D$5:$ABF$18,MATCH(UsagePerHour!$B32,Sales!$C$5:$C$18,0),MATCH(UsagePerHour!LN$4,Sales!$D$3:$ABF$3,0))/LN$2*INDEX(Usage!$D$5:$ABF$11,MATCH(UsagePerHour!$B$20,Usage!$C$5:$C$11,0),MATCH(UsagePerHour!LN$4,Usage!$D$3:$ABF$3,0)),"")</f>
        <v>22.915137633815352</v>
      </c>
      <c r="LO32" s="6">
        <f>IFERROR(INDEX(Sales!$D$5:$ABF$18,MATCH(UsagePerHour!$B32,Sales!$C$5:$C$18,0),MATCH(UsagePerHour!LO$4,Sales!$D$3:$ABF$3,0))/LO$2*INDEX(Usage!$D$5:$ABF$11,MATCH(UsagePerHour!$B$20,Usage!$C$5:$C$11,0),MATCH(UsagePerHour!LO$4,Usage!$D$3:$ABF$3,0)),"")</f>
        <v>5.8246330637574815</v>
      </c>
      <c r="LP32" s="6">
        <f>IFERROR(INDEX(Sales!$D$5:$ABF$18,MATCH(UsagePerHour!$B32,Sales!$C$5:$C$18,0),MATCH(UsagePerHour!LP$4,Sales!$D$3:$ABF$3,0))/LP$2*INDEX(Usage!$D$5:$ABF$11,MATCH(UsagePerHour!$B$20,Usage!$C$5:$C$11,0),MATCH(UsagePerHour!LP$4,Usage!$D$3:$ABF$3,0)),"")</f>
        <v>3.065661937262691</v>
      </c>
      <c r="LQ32" s="6">
        <f>IFERROR(INDEX(Sales!$D$5:$ABF$18,MATCH(UsagePerHour!$B32,Sales!$C$5:$C$18,0),MATCH(UsagePerHour!LQ$4,Sales!$D$3:$ABF$3,0))/LQ$2*INDEX(Usage!$D$5:$ABF$11,MATCH(UsagePerHour!$B$20,Usage!$C$5:$C$11,0),MATCH(UsagePerHour!LQ$4,Usage!$D$3:$ABF$3,0)),"")</f>
        <v>45.189638380245867</v>
      </c>
      <c r="LR32" s="6">
        <f>IFERROR(INDEX(Sales!$D$5:$ABF$18,MATCH(UsagePerHour!$B32,Sales!$C$5:$C$18,0),MATCH(UsagePerHour!LR$4,Sales!$D$3:$ABF$3,0))/LR$2*INDEX(Usage!$D$5:$ABF$11,MATCH(UsagePerHour!$B$20,Usage!$C$5:$C$11,0),MATCH(UsagePerHour!LR$4,Usage!$D$3:$ABF$3,0)),"")</f>
        <v>10.244403321899259</v>
      </c>
      <c r="LS32" s="6">
        <f>IFERROR(INDEX(Sales!$D$5:$ABF$18,MATCH(UsagePerHour!$B32,Sales!$C$5:$C$18,0),MATCH(UsagePerHour!LS$4,Sales!$D$3:$ABF$3,0))/LS$2*INDEX(Usage!$D$5:$ABF$11,MATCH(UsagePerHour!$B$20,Usage!$C$5:$C$11,0),MATCH(UsagePerHour!LS$4,Usage!$D$3:$ABF$3,0)),"")</f>
        <v>217.91550206377011</v>
      </c>
      <c r="LT32" s="6">
        <f>IFERROR(INDEX(Sales!$D$5:$ABF$18,MATCH(UsagePerHour!$B32,Sales!$C$5:$C$18,0),MATCH(UsagePerHour!LT$4,Sales!$D$3:$ABF$3,0))/LT$2*INDEX(Usage!$D$5:$ABF$11,MATCH(UsagePerHour!$B$20,Usage!$C$5:$C$11,0),MATCH(UsagePerHour!LT$4,Usage!$D$3:$ABF$3,0)),"")</f>
        <v>54.679941857262158</v>
      </c>
      <c r="LU32" s="6">
        <f>IFERROR(INDEX(Sales!$D$5:$ABF$18,MATCH(UsagePerHour!$B32,Sales!$C$5:$C$18,0),MATCH(UsagePerHour!LU$4,Sales!$D$3:$ABF$3,0))/LU$2*INDEX(Usage!$D$5:$ABF$11,MATCH(UsagePerHour!$B$20,Usage!$C$5:$C$11,0),MATCH(UsagePerHour!LU$4,Usage!$D$3:$ABF$3,0)),"")</f>
        <v>49.645639736161215</v>
      </c>
      <c r="LV32" s="6">
        <f>IFERROR(INDEX(Sales!$D$5:$ABF$18,MATCH(UsagePerHour!$B32,Sales!$C$5:$C$18,0),MATCH(UsagePerHour!LV$4,Sales!$D$3:$ABF$3,0))/LV$2*INDEX(Usage!$D$5:$ABF$11,MATCH(UsagePerHour!$B$20,Usage!$C$5:$C$11,0),MATCH(UsagePerHour!LV$4,Usage!$D$3:$ABF$3,0)),"")</f>
        <v>11.380335329341317</v>
      </c>
      <c r="LW32" s="6">
        <f>IFERROR(INDEX(Sales!$D$5:$ABF$18,MATCH(UsagePerHour!$B32,Sales!$C$5:$C$18,0),MATCH(UsagePerHour!LW$4,Sales!$D$3:$ABF$3,0))/LW$2*INDEX(Usage!$D$5:$ABF$11,MATCH(UsagePerHour!$B$20,Usage!$C$5:$C$11,0),MATCH(UsagePerHour!LW$4,Usage!$D$3:$ABF$3,0)),"")</f>
        <v>9.7192100538599639</v>
      </c>
      <c r="LX32" s="6">
        <f>IFERROR(INDEX(Sales!$D$5:$ABF$18,MATCH(UsagePerHour!$B32,Sales!$C$5:$C$18,0),MATCH(UsagePerHour!LX$4,Sales!$D$3:$ABF$3,0))/LX$2*INDEX(Usage!$D$5:$ABF$11,MATCH(UsagePerHour!$B$20,Usage!$C$5:$C$11,0),MATCH(UsagePerHour!LX$4,Usage!$D$3:$ABF$3,0)),"")</f>
        <v>15.151326824818929</v>
      </c>
      <c r="LY32" s="6">
        <f>IFERROR(INDEX(Sales!$D$5:$ABF$18,MATCH(UsagePerHour!$B32,Sales!$C$5:$C$18,0),MATCH(UsagePerHour!LY$4,Sales!$D$3:$ABF$3,0))/LY$2*INDEX(Usage!$D$5:$ABF$11,MATCH(UsagePerHour!$B$20,Usage!$C$5:$C$11,0),MATCH(UsagePerHour!LY$4,Usage!$D$3:$ABF$3,0)),"")</f>
        <v>2.912817267524062</v>
      </c>
      <c r="LZ32" s="6">
        <f>IFERROR(INDEX(Sales!$D$5:$ABF$18,MATCH(UsagePerHour!$B32,Sales!$C$5:$C$18,0),MATCH(UsagePerHour!LZ$4,Sales!$D$3:$ABF$3,0))/LZ$2*INDEX(Usage!$D$5:$ABF$11,MATCH(UsagePerHour!$B$20,Usage!$C$5:$C$11,0),MATCH(UsagePerHour!LZ$4,Usage!$D$3:$ABF$3,0)),"")</f>
        <v>265.3223527909056</v>
      </c>
      <c r="MA32" s="6">
        <f>IFERROR(INDEX(Sales!$D$5:$ABF$18,MATCH(UsagePerHour!$B32,Sales!$C$5:$C$18,0),MATCH(UsagePerHour!MA$4,Sales!$D$3:$ABF$3,0))/MA$2*INDEX(Usage!$D$5:$ABF$11,MATCH(UsagePerHour!$B$20,Usage!$C$5:$C$11,0),MATCH(UsagePerHour!MA$4,Usage!$D$3:$ABF$3,0)),"")</f>
        <v>27.640669534966893</v>
      </c>
      <c r="MB32" s="6">
        <f>IFERROR(INDEX(Sales!$D$5:$ABF$18,MATCH(UsagePerHour!$B32,Sales!$C$5:$C$18,0),MATCH(UsagePerHour!MB$4,Sales!$D$3:$ABF$3,0))/MB$2*INDEX(Usage!$D$5:$ABF$11,MATCH(UsagePerHour!$B$20,Usage!$C$5:$C$11,0),MATCH(UsagePerHour!MB$4,Usage!$D$3:$ABF$3,0)),"")</f>
        <v>48.511030961990237</v>
      </c>
      <c r="MC32" s="6">
        <f>IFERROR(INDEX(Sales!$D$5:$ABF$18,MATCH(UsagePerHour!$B32,Sales!$C$5:$C$18,0),MATCH(UsagePerHour!MC$4,Sales!$D$3:$ABF$3,0))/MC$2*INDEX(Usage!$D$5:$ABF$11,MATCH(UsagePerHour!$B$20,Usage!$C$5:$C$11,0),MATCH(UsagePerHour!MC$4,Usage!$D$3:$ABF$3,0)),"")</f>
        <v>2.1430657787124665</v>
      </c>
      <c r="MD32" s="6">
        <f>IFERROR(INDEX(Sales!$D$5:$ABF$18,MATCH(UsagePerHour!$B32,Sales!$C$5:$C$18,0),MATCH(UsagePerHour!MD$4,Sales!$D$3:$ABF$3,0))/MD$2*INDEX(Usage!$D$5:$ABF$11,MATCH(UsagePerHour!$B$20,Usage!$C$5:$C$11,0),MATCH(UsagePerHour!MD$4,Usage!$D$3:$ABF$3,0)),"")</f>
        <v>56.551269102517907</v>
      </c>
      <c r="ME32" s="6">
        <f>IFERROR(INDEX(Sales!$D$5:$ABF$18,MATCH(UsagePerHour!$B32,Sales!$C$5:$C$18,0),MATCH(UsagePerHour!ME$4,Sales!$D$3:$ABF$3,0))/ME$2*INDEX(Usage!$D$5:$ABF$11,MATCH(UsagePerHour!$B$20,Usage!$C$5:$C$11,0),MATCH(UsagePerHour!ME$4,Usage!$D$3:$ABF$3,0)),"")</f>
        <v>15.639175486969672</v>
      </c>
      <c r="MF32" s="6">
        <f>IFERROR(INDEX(Sales!$D$5:$ABF$18,MATCH(UsagePerHour!$B32,Sales!$C$5:$C$18,0),MATCH(UsagePerHour!MF$4,Sales!$D$3:$ABF$3,0))/MF$2*INDEX(Usage!$D$5:$ABF$11,MATCH(UsagePerHour!$B$20,Usage!$C$5:$C$11,0),MATCH(UsagePerHour!MF$4,Usage!$D$3:$ABF$3,0)),"")</f>
        <v>16.969336638653733</v>
      </c>
      <c r="MG32" s="6">
        <f>IFERROR(INDEX(Sales!$D$5:$ABF$18,MATCH(UsagePerHour!$B32,Sales!$C$5:$C$18,0),MATCH(UsagePerHour!MG$4,Sales!$D$3:$ABF$3,0))/MG$2*INDEX(Usage!$D$5:$ABF$11,MATCH(UsagePerHour!$B$20,Usage!$C$5:$C$11,0),MATCH(UsagePerHour!MG$4,Usage!$D$3:$ABF$3,0)),"")</f>
        <v>186.87196963306621</v>
      </c>
      <c r="MH32" s="6">
        <f>IFERROR(INDEX(Sales!$D$5:$ABF$18,MATCH(UsagePerHour!$B32,Sales!$C$5:$C$18,0),MATCH(UsagePerHour!MH$4,Sales!$D$3:$ABF$3,0))/MH$2*INDEX(Usage!$D$5:$ABF$11,MATCH(UsagePerHour!$B$20,Usage!$C$5:$C$11,0),MATCH(UsagePerHour!MH$4,Usage!$D$3:$ABF$3,0)),"")</f>
        <v>30.383645723548273</v>
      </c>
      <c r="MI32" s="6">
        <f>IFERROR(INDEX(Sales!$D$5:$ABF$18,MATCH(UsagePerHour!$B32,Sales!$C$5:$C$18,0),MATCH(UsagePerHour!MI$4,Sales!$D$3:$ABF$3,0))/MI$2*INDEX(Usage!$D$5:$ABF$11,MATCH(UsagePerHour!$B$20,Usage!$C$5:$C$11,0),MATCH(UsagePerHour!MI$4,Usage!$D$3:$ABF$3,0)),"")</f>
        <v>20.520807616757725</v>
      </c>
      <c r="MJ32" s="6">
        <f>IFERROR(INDEX(Sales!$D$5:$ABF$18,MATCH(UsagePerHour!$B32,Sales!$C$5:$C$18,0),MATCH(UsagePerHour!MJ$4,Sales!$D$3:$ABF$3,0))/MJ$2*INDEX(Usage!$D$5:$ABF$11,MATCH(UsagePerHour!$B$20,Usage!$C$5:$C$11,0),MATCH(UsagePerHour!MJ$4,Usage!$D$3:$ABF$3,0)),"")</f>
        <v>20.410369261916287</v>
      </c>
      <c r="MK32" s="6">
        <f>IFERROR(INDEX(Sales!$D$5:$ABF$18,MATCH(UsagePerHour!$B32,Sales!$C$5:$C$18,0),MATCH(UsagePerHour!MK$4,Sales!$D$3:$ABF$3,0))/MK$2*INDEX(Usage!$D$5:$ABF$11,MATCH(UsagePerHour!$B$20,Usage!$C$5:$C$11,0),MATCH(UsagePerHour!MK$4,Usage!$D$3:$ABF$3,0)),"")</f>
        <v>46.8088723305763</v>
      </c>
      <c r="ML32" s="6">
        <f>IFERROR(INDEX(Sales!$D$5:$ABF$18,MATCH(UsagePerHour!$B32,Sales!$C$5:$C$18,0),MATCH(UsagePerHour!ML$4,Sales!$D$3:$ABF$3,0))/ML$2*INDEX(Usage!$D$5:$ABF$11,MATCH(UsagePerHour!$B$20,Usage!$C$5:$C$11,0),MATCH(UsagePerHour!ML$4,Usage!$D$3:$ABF$3,0)),"")</f>
        <v>54.466639956500586</v>
      </c>
      <c r="MM32" s="6">
        <f>IFERROR(INDEX(Sales!$D$5:$ABF$18,MATCH(UsagePerHour!$B32,Sales!$C$5:$C$18,0),MATCH(UsagePerHour!MM$4,Sales!$D$3:$ABF$3,0))/MM$2*INDEX(Usage!$D$5:$ABF$11,MATCH(UsagePerHour!$B$20,Usage!$C$5:$C$11,0),MATCH(UsagePerHour!MM$4,Usage!$D$3:$ABF$3,0)),"")</f>
        <v>12.392561337709017</v>
      </c>
      <c r="MN32" s="6">
        <f>IFERROR(INDEX(Sales!$D$5:$ABF$18,MATCH(UsagePerHour!$B32,Sales!$C$5:$C$18,0),MATCH(UsagePerHour!MN$4,Sales!$D$3:$ABF$3,0))/MN$2*INDEX(Usage!$D$5:$ABF$11,MATCH(UsagePerHour!$B$20,Usage!$C$5:$C$11,0),MATCH(UsagePerHour!MN$4,Usage!$D$3:$ABF$3,0)),"")</f>
        <v>223.39400140578152</v>
      </c>
      <c r="MO32" s="6">
        <f>IFERROR(INDEX(Sales!$D$5:$ABF$18,MATCH(UsagePerHour!$B32,Sales!$C$5:$C$18,0),MATCH(UsagePerHour!MO$4,Sales!$D$3:$ABF$3,0))/MO$2*INDEX(Usage!$D$5:$ABF$11,MATCH(UsagePerHour!$B$20,Usage!$C$5:$C$11,0),MATCH(UsagePerHour!MO$4,Usage!$D$3:$ABF$3,0)),"")</f>
        <v>54.679941857262158</v>
      </c>
      <c r="MP32" s="6">
        <f>IFERROR(INDEX(Sales!$D$5:$ABF$18,MATCH(UsagePerHour!$B32,Sales!$C$5:$C$18,0),MATCH(UsagePerHour!MP$4,Sales!$D$3:$ABF$3,0))/MP$2*INDEX(Usage!$D$5:$ABF$11,MATCH(UsagePerHour!$B$20,Usage!$C$5:$C$11,0),MATCH(UsagePerHour!MP$4,Usage!$D$3:$ABF$3,0)),"")</f>
        <v>49.645639736161215</v>
      </c>
      <c r="MQ32" s="6">
        <f>IFERROR(INDEX(Sales!$D$5:$ABF$18,MATCH(UsagePerHour!$B32,Sales!$C$5:$C$18,0),MATCH(UsagePerHour!MQ$4,Sales!$D$3:$ABF$3,0))/MQ$2*INDEX(Usage!$D$5:$ABF$11,MATCH(UsagePerHour!$B$20,Usage!$C$5:$C$11,0),MATCH(UsagePerHour!MQ$4,Usage!$D$3:$ABF$3,0)),"")</f>
        <v>11.380335329341317</v>
      </c>
      <c r="MR32" s="6">
        <f>IFERROR(INDEX(Sales!$D$5:$ABF$18,MATCH(UsagePerHour!$B32,Sales!$C$5:$C$18,0),MATCH(UsagePerHour!MR$4,Sales!$D$3:$ABF$3,0))/MR$2*INDEX(Usage!$D$5:$ABF$11,MATCH(UsagePerHour!$B$20,Usage!$C$5:$C$11,0),MATCH(UsagePerHour!MR$4,Usage!$D$3:$ABF$3,0)),"")</f>
        <v>9.7192100538599639</v>
      </c>
      <c r="MS32" s="6">
        <f>IFERROR(INDEX(Sales!$D$5:$ABF$18,MATCH(UsagePerHour!$B32,Sales!$C$5:$C$18,0),MATCH(UsagePerHour!MS$4,Sales!$D$3:$ABF$3,0))/MS$2*INDEX(Usage!$D$5:$ABF$11,MATCH(UsagePerHour!$B$20,Usage!$C$5:$C$11,0),MATCH(UsagePerHour!MS$4,Usage!$D$3:$ABF$3,0)),"")</f>
        <v>23.509295379920079</v>
      </c>
      <c r="MT32" s="6">
        <f>IFERROR(INDEX(Sales!$D$5:$ABF$18,MATCH(UsagePerHour!$B32,Sales!$C$5:$C$18,0),MATCH(UsagePerHour!MT$4,Sales!$D$3:$ABF$3,0))/MT$2*INDEX(Usage!$D$5:$ABF$11,MATCH(UsagePerHour!$B$20,Usage!$C$5:$C$11,0),MATCH(UsagePerHour!MT$4,Usage!$D$3:$ABF$3,0)),"")</f>
        <v>44.455824418773304</v>
      </c>
      <c r="MU32" s="6">
        <f>IFERROR(INDEX(Sales!$D$5:$ABF$18,MATCH(UsagePerHour!$B32,Sales!$C$5:$C$18,0),MATCH(UsagePerHour!MU$4,Sales!$D$3:$ABF$3,0))/MU$2*INDEX(Usage!$D$5:$ABF$11,MATCH(UsagePerHour!$B$20,Usage!$C$5:$C$11,0),MATCH(UsagePerHour!MU$4,Usage!$D$3:$ABF$3,0)),"")</f>
        <v>228.80699677833741</v>
      </c>
      <c r="MV32" s="6">
        <f>IFERROR(INDEX(Sales!$D$5:$ABF$18,MATCH(UsagePerHour!$B32,Sales!$C$5:$C$18,0),MATCH(UsagePerHour!MV$4,Sales!$D$3:$ABF$3,0))/MV$2*INDEX(Usage!$D$5:$ABF$11,MATCH(UsagePerHour!$B$20,Usage!$C$5:$C$11,0),MATCH(UsagePerHour!MV$4,Usage!$D$3:$ABF$3,0)),"")</f>
        <v>41.815530859662012</v>
      </c>
      <c r="MW32" s="6">
        <f>IFERROR(INDEX(Sales!$D$5:$ABF$18,MATCH(UsagePerHour!$B32,Sales!$C$5:$C$18,0),MATCH(UsagePerHour!MW$4,Sales!$D$3:$ABF$3,0))/MW$2*INDEX(Usage!$D$5:$ABF$11,MATCH(UsagePerHour!$B$20,Usage!$C$5:$C$11,0),MATCH(UsagePerHour!MW$4,Usage!$D$3:$ABF$3,0)),"")</f>
        <v>5.95585321391773</v>
      </c>
      <c r="MX32" s="6">
        <f>IFERROR(INDEX(Sales!$D$5:$ABF$18,MATCH(UsagePerHour!$B32,Sales!$C$5:$C$18,0),MATCH(UsagePerHour!MX$4,Sales!$D$3:$ABF$3,0))/MX$2*INDEX(Usage!$D$5:$ABF$11,MATCH(UsagePerHour!$B$20,Usage!$C$5:$C$11,0),MATCH(UsagePerHour!MX$4,Usage!$D$3:$ABF$3,0)),"")</f>
        <v>41.73212962636277</v>
      </c>
      <c r="MY32" s="6">
        <f>IFERROR(INDEX(Sales!$D$5:$ABF$18,MATCH(UsagePerHour!$B32,Sales!$C$5:$C$18,0),MATCH(UsagePerHour!MY$4,Sales!$D$3:$ABF$3,0))/MY$2*INDEX(Usage!$D$5:$ABF$11,MATCH(UsagePerHour!$B$20,Usage!$C$5:$C$11,0),MATCH(UsagePerHour!MY$4,Usage!$D$3:$ABF$3,0)),"")</f>
        <v>38.181102505253342</v>
      </c>
      <c r="MZ32" s="6">
        <f>IFERROR(INDEX(Sales!$D$5:$ABF$18,MATCH(UsagePerHour!$B32,Sales!$C$5:$C$18,0),MATCH(UsagePerHour!MZ$4,Sales!$D$3:$ABF$3,0))/MZ$2*INDEX(Usage!$D$5:$ABF$11,MATCH(UsagePerHour!$B$20,Usage!$C$5:$C$11,0),MATCH(UsagePerHour!MZ$4,Usage!$D$3:$ABF$3,0)),"")</f>
        <v>34.063902734161168</v>
      </c>
      <c r="NA32" s="6">
        <f>IFERROR(INDEX(Sales!$D$5:$ABF$18,MATCH(UsagePerHour!$B32,Sales!$C$5:$C$18,0),MATCH(UsagePerHour!NA$4,Sales!$D$3:$ABF$3,0))/NA$2*INDEX(Usage!$D$5:$ABF$11,MATCH(UsagePerHour!$B$20,Usage!$C$5:$C$11,0),MATCH(UsagePerHour!NA$4,Usage!$D$3:$ABF$3,0)),"")</f>
        <v>10.010106501272579</v>
      </c>
      <c r="NB32" s="6">
        <f>IFERROR(INDEX(Sales!$D$5:$ABF$18,MATCH(UsagePerHour!$B32,Sales!$C$5:$C$18,0),MATCH(UsagePerHour!NB$4,Sales!$D$3:$ABF$3,0))/NB$2*INDEX(Usage!$D$5:$ABF$11,MATCH(UsagePerHour!$B$20,Usage!$C$5:$C$11,0),MATCH(UsagePerHour!NB$4,Usage!$D$3:$ABF$3,0)),"")</f>
        <v>254.53203251495225</v>
      </c>
      <c r="NC32" s="6">
        <f>IFERROR(INDEX(Sales!$D$5:$ABF$18,MATCH(UsagePerHour!$B32,Sales!$C$5:$C$18,0),MATCH(UsagePerHour!NC$4,Sales!$D$3:$ABF$3,0))/NC$2*INDEX(Usage!$D$5:$ABF$11,MATCH(UsagePerHour!$B$20,Usage!$C$5:$C$11,0),MATCH(UsagePerHour!NC$4,Usage!$D$3:$ABF$3,0)),"")</f>
        <v>11.708241258286755</v>
      </c>
      <c r="ND32" s="6">
        <f>IFERROR(INDEX(Sales!$D$5:$ABF$18,MATCH(UsagePerHour!$B32,Sales!$C$5:$C$18,0),MATCH(UsagePerHour!ND$4,Sales!$D$3:$ABF$3,0))/ND$2*INDEX(Usage!$D$5:$ABF$11,MATCH(UsagePerHour!$B$20,Usage!$C$5:$C$11,0),MATCH(UsagePerHour!ND$4,Usage!$D$3:$ABF$3,0)),"")</f>
        <v>46.809668825460612</v>
      </c>
      <c r="NE32" s="6">
        <f>IFERROR(INDEX(Sales!$D$5:$ABF$18,MATCH(UsagePerHour!$B32,Sales!$C$5:$C$18,0),MATCH(UsagePerHour!NE$4,Sales!$D$3:$ABF$3,0))/NE$2*INDEX(Usage!$D$5:$ABF$11,MATCH(UsagePerHour!$B$20,Usage!$C$5:$C$11,0),MATCH(UsagePerHour!NE$4,Usage!$D$3:$ABF$3,0)),"")</f>
        <v>10.790299386846153</v>
      </c>
      <c r="NF32" s="6">
        <f>IFERROR(INDEX(Sales!$D$5:$ABF$18,MATCH(UsagePerHour!$B32,Sales!$C$5:$C$18,0),MATCH(UsagePerHour!NF$4,Sales!$D$3:$ABF$3,0))/NF$2*INDEX(Usage!$D$5:$ABF$11,MATCH(UsagePerHour!$B$20,Usage!$C$5:$C$11,0),MATCH(UsagePerHour!NF$4,Usage!$D$3:$ABF$3,0)),"")</f>
        <v>18.225397180935317</v>
      </c>
      <c r="NG32" s="6">
        <f>IFERROR(INDEX(Sales!$D$5:$ABF$18,MATCH(UsagePerHour!$B32,Sales!$C$5:$C$18,0),MATCH(UsagePerHour!NG$4,Sales!$D$3:$ABF$3,0))/NG$2*INDEX(Usage!$D$5:$ABF$11,MATCH(UsagePerHour!$B$20,Usage!$C$5:$C$11,0),MATCH(UsagePerHour!NG$4,Usage!$D$3:$ABF$3,0)),"")</f>
        <v>67.018817172400432</v>
      </c>
      <c r="NH32" s="6">
        <f>IFERROR(INDEX(Sales!$D$5:$ABF$18,MATCH(UsagePerHour!$B32,Sales!$C$5:$C$18,0),MATCH(UsagePerHour!NH$4,Sales!$D$3:$ABF$3,0))/NH$2*INDEX(Usage!$D$5:$ABF$11,MATCH(UsagePerHour!$B$20,Usage!$C$5:$C$11,0),MATCH(UsagePerHour!NH$4,Usage!$D$3:$ABF$3,0)),"")</f>
        <v>13.508255228622481</v>
      </c>
      <c r="NI32" s="6">
        <f>IFERROR(INDEX(Sales!$D$5:$ABF$18,MATCH(UsagePerHour!$B32,Sales!$C$5:$C$18,0),MATCH(UsagePerHour!NI$4,Sales!$D$3:$ABF$3,0))/NI$2*INDEX(Usage!$D$5:$ABF$11,MATCH(UsagePerHour!$B$20,Usage!$C$5:$C$11,0),MATCH(UsagePerHour!NI$4,Usage!$D$3:$ABF$3,0)),"")</f>
        <v>230.58108370977152</v>
      </c>
      <c r="NJ32" s="6">
        <f>IFERROR(INDEX(Sales!$D$5:$ABF$18,MATCH(UsagePerHour!$B32,Sales!$C$5:$C$18,0),MATCH(UsagePerHour!NJ$4,Sales!$D$3:$ABF$3,0))/NJ$2*INDEX(Usage!$D$5:$ABF$11,MATCH(UsagePerHour!$B$20,Usage!$C$5:$C$11,0),MATCH(UsagePerHour!NJ$4,Usage!$D$3:$ABF$3,0)),"")</f>
        <v>26.460142798496349</v>
      </c>
      <c r="NK32" s="6">
        <f>IFERROR(INDEX(Sales!$D$5:$ABF$18,MATCH(UsagePerHour!$B32,Sales!$C$5:$C$18,0),MATCH(UsagePerHour!NK$4,Sales!$D$3:$ABF$3,0))/NK$2*INDEX(Usage!$D$5:$ABF$11,MATCH(UsagePerHour!$B$20,Usage!$C$5:$C$11,0),MATCH(UsagePerHour!NK$4,Usage!$D$3:$ABF$3,0)),"")</f>
        <v>6.5554790366195759</v>
      </c>
      <c r="NL32" s="6">
        <f>IFERROR(INDEX(Sales!$D$5:$ABF$18,MATCH(UsagePerHour!$B32,Sales!$C$5:$C$18,0),MATCH(UsagePerHour!NL$4,Sales!$D$3:$ABF$3,0))/NL$2*INDEX(Usage!$D$5:$ABF$11,MATCH(UsagePerHour!$B$20,Usage!$C$5:$C$11,0),MATCH(UsagePerHour!NL$4,Usage!$D$3:$ABF$3,0)),"")</f>
        <v>17.332325156178577</v>
      </c>
      <c r="NM32" s="6">
        <f>IFERROR(INDEX(Sales!$D$5:$ABF$18,MATCH(UsagePerHour!$B32,Sales!$C$5:$C$18,0),MATCH(UsagePerHour!NM$4,Sales!$D$3:$ABF$3,0))/NM$2*INDEX(Usage!$D$5:$ABF$11,MATCH(UsagePerHour!$B$20,Usage!$C$5:$C$11,0),MATCH(UsagePerHour!NM$4,Usage!$D$3:$ABF$3,0)),"")</f>
        <v>34.868465629975944</v>
      </c>
      <c r="NN32" s="6">
        <f>IFERROR(INDEX(Sales!$D$5:$ABF$18,MATCH(UsagePerHour!$B32,Sales!$C$5:$C$18,0),MATCH(UsagePerHour!NN$4,Sales!$D$3:$ABF$3,0))/NN$2*INDEX(Usage!$D$5:$ABF$11,MATCH(UsagePerHour!$B$20,Usage!$C$5:$C$11,0),MATCH(UsagePerHour!NN$4,Usage!$D$3:$ABF$3,0)),"")</f>
        <v>14.571482487131371</v>
      </c>
      <c r="NO32" s="6">
        <f>IFERROR(INDEX(Sales!$D$5:$ABF$18,MATCH(UsagePerHour!$B32,Sales!$C$5:$C$18,0),MATCH(UsagePerHour!NO$4,Sales!$D$3:$ABF$3,0))/NO$2*INDEX(Usage!$D$5:$ABF$11,MATCH(UsagePerHour!$B$20,Usage!$C$5:$C$11,0),MATCH(UsagePerHour!NO$4,Usage!$D$3:$ABF$3,0)),"")</f>
        <v>22.895998683296153</v>
      </c>
      <c r="NP32" s="6">
        <f>IFERROR(INDEX(Sales!$D$5:$ABF$18,MATCH(UsagePerHour!$B32,Sales!$C$5:$C$18,0),MATCH(UsagePerHour!NP$4,Sales!$D$3:$ABF$3,0))/NP$2*INDEX(Usage!$D$5:$ABF$11,MATCH(UsagePerHour!$B$20,Usage!$C$5:$C$11,0),MATCH(UsagePerHour!NP$4,Usage!$D$3:$ABF$3,0)),"")</f>
        <v>372.87850480710551</v>
      </c>
      <c r="NQ32" s="6">
        <f>IFERROR(INDEX(Sales!$D$5:$ABF$18,MATCH(UsagePerHour!$B32,Sales!$C$5:$C$18,0),MATCH(UsagePerHour!NQ$4,Sales!$D$3:$ABF$3,0))/NQ$2*INDEX(Usage!$D$5:$ABF$11,MATCH(UsagePerHour!$B$20,Usage!$C$5:$C$11,0),MATCH(UsagePerHour!NQ$4,Usage!$D$3:$ABF$3,0)),"")</f>
        <v>8.2269394056348908</v>
      </c>
      <c r="NR32" s="6">
        <f>IFERROR(INDEX(Sales!$D$5:$ABF$18,MATCH(UsagePerHour!$B32,Sales!$C$5:$C$18,0),MATCH(UsagePerHour!NR$4,Sales!$D$3:$ABF$3,0))/NR$2*INDEX(Usage!$D$5:$ABF$11,MATCH(UsagePerHour!$B$20,Usage!$C$5:$C$11,0),MATCH(UsagePerHour!NR$4,Usage!$D$3:$ABF$3,0)),"")</f>
        <v>34.74551581461813</v>
      </c>
      <c r="NS32" s="6">
        <f>IFERROR(INDEX(Sales!$D$5:$ABF$18,MATCH(UsagePerHour!$B32,Sales!$C$5:$C$18,0),MATCH(UsagePerHour!NS$4,Sales!$D$3:$ABF$3,0))/NS$2*INDEX(Usage!$D$5:$ABF$11,MATCH(UsagePerHour!$B$20,Usage!$C$5:$C$11,0),MATCH(UsagePerHour!NS$4,Usage!$D$3:$ABF$3,0)),"")</f>
        <v>32.772696529837155</v>
      </c>
      <c r="NT32" s="6">
        <f>IFERROR(INDEX(Sales!$D$5:$ABF$18,MATCH(UsagePerHour!$B32,Sales!$C$5:$C$18,0),MATCH(UsagePerHour!NT$4,Sales!$D$3:$ABF$3,0))/NT$2*INDEX(Usage!$D$5:$ABF$11,MATCH(UsagePerHour!$B$20,Usage!$C$5:$C$11,0),MATCH(UsagePerHour!NT$4,Usage!$D$3:$ABF$3,0)),"")</f>
        <v>33.56811672095904</v>
      </c>
      <c r="NU32" s="6">
        <f>IFERROR(INDEX(Sales!$D$5:$ABF$18,MATCH(UsagePerHour!$B32,Sales!$C$5:$C$18,0),MATCH(UsagePerHour!NU$4,Sales!$D$3:$ABF$3,0))/NU$2*INDEX(Usage!$D$5:$ABF$11,MATCH(UsagePerHour!$B$20,Usage!$C$5:$C$11,0),MATCH(UsagePerHour!NU$4,Usage!$D$3:$ABF$3,0)),"")</f>
        <v>39.456257490155792</v>
      </c>
      <c r="NV32" s="6">
        <f>IFERROR(INDEX(Sales!$D$5:$ABF$18,MATCH(UsagePerHour!$B32,Sales!$C$5:$C$18,0),MATCH(UsagePerHour!NV$4,Sales!$D$3:$ABF$3,0))/NV$2*INDEX(Usage!$D$5:$ABF$11,MATCH(UsagePerHour!$B$20,Usage!$C$5:$C$11,0),MATCH(UsagePerHour!NV$4,Usage!$D$3:$ABF$3,0)),"")</f>
        <v>12.368166504454592</v>
      </c>
      <c r="NW32" s="6">
        <f>IFERROR(INDEX(Sales!$D$5:$ABF$18,MATCH(UsagePerHour!$B32,Sales!$C$5:$C$18,0),MATCH(UsagePerHour!NW$4,Sales!$D$3:$ABF$3,0))/NW$2*INDEX(Usage!$D$5:$ABF$11,MATCH(UsagePerHour!$B$20,Usage!$C$5:$C$11,0),MATCH(UsagePerHour!NW$4,Usage!$D$3:$ABF$3,0)),"")</f>
        <v>68.926160873770641</v>
      </c>
      <c r="NX32" s="6">
        <f>IFERROR(INDEX(Sales!$D$5:$ABF$18,MATCH(UsagePerHour!$B32,Sales!$C$5:$C$18,0),MATCH(UsagePerHour!NX$4,Sales!$D$3:$ABF$3,0))/NX$2*INDEX(Usage!$D$5:$ABF$11,MATCH(UsagePerHour!$B$20,Usage!$C$5:$C$11,0),MATCH(UsagePerHour!NX$4,Usage!$D$3:$ABF$3,0)),"")</f>
        <v>19.348220734124116</v>
      </c>
      <c r="NY32" s="6">
        <f>IFERROR(INDEX(Sales!$D$5:$ABF$18,MATCH(UsagePerHour!$B32,Sales!$C$5:$C$18,0),MATCH(UsagePerHour!NY$4,Sales!$D$3:$ABF$3,0))/NY$2*INDEX(Usage!$D$5:$ABF$11,MATCH(UsagePerHour!$B$20,Usage!$C$5:$C$11,0),MATCH(UsagePerHour!NY$4,Usage!$D$3:$ABF$3,0)),"")</f>
        <v>18.056073293271599</v>
      </c>
      <c r="NZ32" s="6">
        <f>IFERROR(INDEX(Sales!$D$5:$ABF$18,MATCH(UsagePerHour!$B32,Sales!$C$5:$C$18,0),MATCH(UsagePerHour!NZ$4,Sales!$D$3:$ABF$3,0))/NZ$2*INDEX(Usage!$D$5:$ABF$11,MATCH(UsagePerHour!$B$20,Usage!$C$5:$C$11,0),MATCH(UsagePerHour!NZ$4,Usage!$D$3:$ABF$3,0)),"")</f>
        <v>23.468996261649437</v>
      </c>
      <c r="OA32" s="6">
        <f>IFERROR(INDEX(Sales!$D$5:$ABF$18,MATCH(UsagePerHour!$B32,Sales!$C$5:$C$18,0),MATCH(UsagePerHour!OA$4,Sales!$D$3:$ABF$3,0))/OA$2*INDEX(Usage!$D$5:$ABF$11,MATCH(UsagePerHour!$B$20,Usage!$C$5:$C$11,0),MATCH(UsagePerHour!OA$4,Usage!$D$3:$ABF$3,0)),"")</f>
        <v>42.264959163448722</v>
      </c>
      <c r="OB32" s="6">
        <f>IFERROR(INDEX(Sales!$D$5:$ABF$18,MATCH(UsagePerHour!$B32,Sales!$C$5:$C$18,0),MATCH(UsagePerHour!OB$4,Sales!$D$3:$ABF$3,0))/OB$2*INDEX(Usage!$D$5:$ABF$11,MATCH(UsagePerHour!$B$20,Usage!$C$5:$C$11,0),MATCH(UsagePerHour!OB$4,Usage!$D$3:$ABF$3,0)),"")</f>
        <v>15.375538493765768</v>
      </c>
      <c r="OC32" s="6">
        <f>IFERROR(INDEX(Sales!$D$5:$ABF$18,MATCH(UsagePerHour!$B32,Sales!$C$5:$C$18,0),MATCH(UsagePerHour!OC$4,Sales!$D$3:$ABF$3,0))/OC$2*INDEX(Usage!$D$5:$ABF$11,MATCH(UsagePerHour!$B$20,Usage!$C$5:$C$11,0),MATCH(UsagePerHour!OC$4,Usage!$D$3:$ABF$3,0)),"")</f>
        <v>10.830847181825524</v>
      </c>
      <c r="OD32" s="6">
        <f>IFERROR(INDEX(Sales!$D$5:$ABF$18,MATCH(UsagePerHour!$B32,Sales!$C$5:$C$18,0),MATCH(UsagePerHour!OD$4,Sales!$D$3:$ABF$3,0))/OD$2*INDEX(Usage!$D$5:$ABF$11,MATCH(UsagePerHour!$B$20,Usage!$C$5:$C$11,0),MATCH(UsagePerHour!OD$4,Usage!$D$3:$ABF$3,0)),"")</f>
        <v>327.45552624478569</v>
      </c>
      <c r="OE32" s="6">
        <f>IFERROR(INDEX(Sales!$D$5:$ABF$18,MATCH(UsagePerHour!$B32,Sales!$C$5:$C$18,0),MATCH(UsagePerHour!OE$4,Sales!$D$3:$ABF$3,0))/OE$2*INDEX(Usage!$D$5:$ABF$11,MATCH(UsagePerHour!$B$20,Usage!$C$5:$C$11,0),MATCH(UsagePerHour!OE$4,Usage!$D$3:$ABF$3,0)),"")</f>
        <v>40.6965492728296</v>
      </c>
      <c r="OF32" s="6">
        <f>IFERROR(INDEX(Sales!$D$5:$ABF$18,MATCH(UsagePerHour!$B32,Sales!$C$5:$C$18,0),MATCH(UsagePerHour!OF$4,Sales!$D$3:$ABF$3,0))/OF$2*INDEX(Usage!$D$5:$ABF$11,MATCH(UsagePerHour!$B$20,Usage!$C$5:$C$11,0),MATCH(UsagePerHour!OF$4,Usage!$D$3:$ABF$3,0)),"")</f>
        <v>22.244471761066606</v>
      </c>
      <c r="OG32" s="6">
        <f>IFERROR(INDEX(Sales!$D$5:$ABF$18,MATCH(UsagePerHour!$B32,Sales!$C$5:$C$18,0),MATCH(UsagePerHour!OG$4,Sales!$D$3:$ABF$3,0))/OG$2*INDEX(Usage!$D$5:$ABF$11,MATCH(UsagePerHour!$B$20,Usage!$C$5:$C$11,0),MATCH(UsagePerHour!OG$4,Usage!$D$3:$ABF$3,0)),"")</f>
        <v>9.5184921130024076</v>
      </c>
      <c r="OH32" s="6">
        <f>IFERROR(INDEX(Sales!$D$5:$ABF$18,MATCH(UsagePerHour!$B32,Sales!$C$5:$C$18,0),MATCH(UsagePerHour!OH$4,Sales!$D$3:$ABF$3,0))/OH$2*INDEX(Usage!$D$5:$ABF$11,MATCH(UsagePerHour!$B$20,Usage!$C$5:$C$11,0),MATCH(UsagePerHour!OH$4,Usage!$D$3:$ABF$3,0)),"")</f>
        <v>17.769259757300507</v>
      </c>
      <c r="OI32" s="6">
        <f>IFERROR(INDEX(Sales!$D$5:$ABF$18,MATCH(UsagePerHour!$B32,Sales!$C$5:$C$18,0),MATCH(UsagePerHour!OI$4,Sales!$D$3:$ABF$3,0))/OI$2*INDEX(Usage!$D$5:$ABF$11,MATCH(UsagePerHour!$B$20,Usage!$C$5:$C$11,0),MATCH(UsagePerHour!OI$4,Usage!$D$3:$ABF$3,0)),"")</f>
        <v>28.205602852050443</v>
      </c>
      <c r="OJ32" s="6">
        <f>IFERROR(INDEX(Sales!$D$5:$ABF$18,MATCH(UsagePerHour!$B32,Sales!$C$5:$C$18,0),MATCH(UsagePerHour!OJ$4,Sales!$D$3:$ABF$3,0))/OJ$2*INDEX(Usage!$D$5:$ABF$11,MATCH(UsagePerHour!$B$20,Usage!$C$5:$C$11,0),MATCH(UsagePerHour!OJ$4,Usage!$D$3:$ABF$3,0)),"")</f>
        <v>7.7211388513180106</v>
      </c>
      <c r="OK32" s="6">
        <f>IFERROR(INDEX(Sales!$D$5:$ABF$18,MATCH(UsagePerHour!$B32,Sales!$C$5:$C$18,0),MATCH(UsagePerHour!OK$4,Sales!$D$3:$ABF$3,0))/OK$2*INDEX(Usage!$D$5:$ABF$11,MATCH(UsagePerHour!$B$20,Usage!$C$5:$C$11,0),MATCH(UsagePerHour!OK$4,Usage!$D$3:$ABF$3,0)),"")</f>
        <v>115.96362518493004</v>
      </c>
      <c r="OL32" s="6">
        <f>IFERROR(INDEX(Sales!$D$5:$ABF$18,MATCH(UsagePerHour!$B32,Sales!$C$5:$C$18,0),MATCH(UsagePerHour!OL$4,Sales!$D$3:$ABF$3,0))/OL$2*INDEX(Usage!$D$5:$ABF$11,MATCH(UsagePerHour!$B$20,Usage!$C$5:$C$11,0),MATCH(UsagePerHour!OL$4,Usage!$D$3:$ABF$3,0)),"")</f>
        <v>17.962532061933324</v>
      </c>
      <c r="OM32" s="6">
        <f>IFERROR(INDEX(Sales!$D$5:$ABF$18,MATCH(UsagePerHour!$B32,Sales!$C$5:$C$18,0),MATCH(UsagePerHour!OM$4,Sales!$D$3:$ABF$3,0))/OM$2*INDEX(Usage!$D$5:$ABF$11,MATCH(UsagePerHour!$B$20,Usage!$C$5:$C$11,0),MATCH(UsagePerHour!OM$4,Usage!$D$3:$ABF$3,0)),"")</f>
        <v>32.117076033680036</v>
      </c>
      <c r="ON32" s="6">
        <f>IFERROR(INDEX(Sales!$D$5:$ABF$18,MATCH(UsagePerHour!$B32,Sales!$C$5:$C$18,0),MATCH(UsagePerHour!ON$4,Sales!$D$3:$ABF$3,0))/ON$2*INDEX(Usage!$D$5:$ABF$11,MATCH(UsagePerHour!$B$20,Usage!$C$5:$C$11,0),MATCH(UsagePerHour!ON$4,Usage!$D$3:$ABF$3,0)),"")</f>
        <v>24.78273456679926</v>
      </c>
      <c r="OO32" s="6">
        <f>IFERROR(INDEX(Sales!$D$5:$ABF$18,MATCH(UsagePerHour!$B32,Sales!$C$5:$C$18,0),MATCH(UsagePerHour!OO$4,Sales!$D$3:$ABF$3,0))/OO$2*INDEX(Usage!$D$5:$ABF$11,MATCH(UsagePerHour!$B$20,Usage!$C$5:$C$11,0),MATCH(UsagePerHour!OO$4,Usage!$D$3:$ABF$3,0)),"")</f>
        <v>60.270205177595983</v>
      </c>
      <c r="OP32" s="6">
        <f>IFERROR(INDEX(Sales!$D$5:$ABF$18,MATCH(UsagePerHour!$B32,Sales!$C$5:$C$18,0),MATCH(UsagePerHour!OP$4,Sales!$D$3:$ABF$3,0))/OP$2*INDEX(Usage!$D$5:$ABF$11,MATCH(UsagePerHour!$B$20,Usage!$C$5:$C$11,0),MATCH(UsagePerHour!OP$4,Usage!$D$3:$ABF$3,0)),"")</f>
        <v>39.320287102362947</v>
      </c>
      <c r="OQ32" s="6">
        <f>IFERROR(INDEX(Sales!$D$5:$ABF$18,MATCH(UsagePerHour!$B32,Sales!$C$5:$C$18,0),MATCH(UsagePerHour!OQ$4,Sales!$D$3:$ABF$3,0))/OQ$2*INDEX(Usage!$D$5:$ABF$11,MATCH(UsagePerHour!$B$20,Usage!$C$5:$C$11,0),MATCH(UsagePerHour!OQ$4,Usage!$D$3:$ABF$3,0)),"")</f>
        <v>51.151794288191297</v>
      </c>
      <c r="OR32" s="6">
        <f>IFERROR(INDEX(Sales!$D$5:$ABF$18,MATCH(UsagePerHour!$B32,Sales!$C$5:$C$18,0),MATCH(UsagePerHour!OR$4,Sales!$D$3:$ABF$3,0))/OR$2*INDEX(Usage!$D$5:$ABF$11,MATCH(UsagePerHour!$B$20,Usage!$C$5:$C$11,0),MATCH(UsagePerHour!OR$4,Usage!$D$3:$ABF$3,0)),"")</f>
        <v>205.22428665980127</v>
      </c>
      <c r="OS32" s="6">
        <f>IFERROR(INDEX(Sales!$D$5:$ABF$18,MATCH(UsagePerHour!$B32,Sales!$C$5:$C$18,0),MATCH(UsagePerHour!OS$4,Sales!$D$3:$ABF$3,0))/OS$2*INDEX(Usage!$D$5:$ABF$11,MATCH(UsagePerHour!$B$20,Usage!$C$5:$C$11,0),MATCH(UsagePerHour!OS$4,Usage!$D$3:$ABF$3,0)),"")</f>
        <v>24.601071890121197</v>
      </c>
      <c r="OT32" s="6">
        <f>IFERROR(INDEX(Sales!$D$5:$ABF$18,MATCH(UsagePerHour!$B32,Sales!$C$5:$C$18,0),MATCH(UsagePerHour!OT$4,Sales!$D$3:$ABF$3,0))/OT$2*INDEX(Usage!$D$5:$ABF$11,MATCH(UsagePerHour!$B$20,Usage!$C$5:$C$11,0),MATCH(UsagePerHour!OT$4,Usage!$D$3:$ABF$3,0)),"")</f>
        <v>2.0692878088999205</v>
      </c>
      <c r="OU32" s="6">
        <f>IFERROR(INDEX(Sales!$D$5:$ABF$18,MATCH(UsagePerHour!$B32,Sales!$C$5:$C$18,0),MATCH(UsagePerHour!OU$4,Sales!$D$3:$ABF$3,0))/OU$2*INDEX(Usage!$D$5:$ABF$11,MATCH(UsagePerHour!$B$20,Usage!$C$5:$C$11,0),MATCH(UsagePerHour!OU$4,Usage!$D$3:$ABF$3,0)),"")</f>
        <v>5.6022393570434996</v>
      </c>
      <c r="OV32" s="6">
        <f>IFERROR(INDEX(Sales!$D$5:$ABF$18,MATCH(UsagePerHour!$B32,Sales!$C$5:$C$18,0),MATCH(UsagePerHour!OV$4,Sales!$D$3:$ABF$3,0))/OV$2*INDEX(Usage!$D$5:$ABF$11,MATCH(UsagePerHour!$B$20,Usage!$C$5:$C$11,0),MATCH(UsagePerHour!OV$4,Usage!$D$3:$ABF$3,0)),"")</f>
        <v>29.644954803887142</v>
      </c>
      <c r="OW32" s="6">
        <f>IFERROR(INDEX(Sales!$D$5:$ABF$18,MATCH(UsagePerHour!$B32,Sales!$C$5:$C$18,0),MATCH(UsagePerHour!OW$4,Sales!$D$3:$ABF$3,0))/OW$2*INDEX(Usage!$D$5:$ABF$11,MATCH(UsagePerHour!$B$20,Usage!$C$5:$C$11,0),MATCH(UsagePerHour!OW$4,Usage!$D$3:$ABF$3,0)),"")</f>
        <v>36.86264958170073</v>
      </c>
      <c r="OX32" s="6">
        <f>IFERROR(INDEX(Sales!$D$5:$ABF$18,MATCH(UsagePerHour!$B32,Sales!$C$5:$C$18,0),MATCH(UsagePerHour!OX$4,Sales!$D$3:$ABF$3,0))/OX$2*INDEX(Usage!$D$5:$ABF$11,MATCH(UsagePerHour!$B$20,Usage!$C$5:$C$11,0),MATCH(UsagePerHour!OX$4,Usage!$D$3:$ABF$3,0)),"")</f>
        <v>13.466247528176302</v>
      </c>
      <c r="OY32" s="6">
        <f>IFERROR(INDEX(Sales!$D$5:$ABF$18,MATCH(UsagePerHour!$B32,Sales!$C$5:$C$18,0),MATCH(UsagePerHour!OY$4,Sales!$D$3:$ABF$3,0))/OY$2*INDEX(Usage!$D$5:$ABF$11,MATCH(UsagePerHour!$B$20,Usage!$C$5:$C$11,0),MATCH(UsagePerHour!OY$4,Usage!$D$3:$ABF$3,0)),"")</f>
        <v>180.00097203416502</v>
      </c>
      <c r="OZ32" s="6">
        <f>IFERROR(INDEX(Sales!$D$5:$ABF$18,MATCH(UsagePerHour!$B32,Sales!$C$5:$C$18,0),MATCH(UsagePerHour!OZ$4,Sales!$D$3:$ABF$3,0))/OZ$2*INDEX(Usage!$D$5:$ABF$11,MATCH(UsagePerHour!$B$20,Usage!$C$5:$C$11,0),MATCH(UsagePerHour!OZ$4,Usage!$D$3:$ABF$3,0)),"")</f>
        <v>4.5928656872442044</v>
      </c>
      <c r="PA32" s="6">
        <f>IFERROR(INDEX(Sales!$D$5:$ABF$18,MATCH(UsagePerHour!$B32,Sales!$C$5:$C$18,0),MATCH(UsagePerHour!PA$4,Sales!$D$3:$ABF$3,0))/PA$2*INDEX(Usage!$D$5:$ABF$11,MATCH(UsagePerHour!$B$20,Usage!$C$5:$C$11,0),MATCH(UsagePerHour!PA$4,Usage!$D$3:$ABF$3,0)),"")</f>
        <v>4.050875050982774</v>
      </c>
      <c r="PB32" s="6">
        <f>IFERROR(INDEX(Sales!$D$5:$ABF$18,MATCH(UsagePerHour!$B32,Sales!$C$5:$C$18,0),MATCH(UsagePerHour!PB$4,Sales!$D$3:$ABF$3,0))/PB$2*INDEX(Usage!$D$5:$ABF$11,MATCH(UsagePerHour!$B$20,Usage!$C$5:$C$11,0),MATCH(UsagePerHour!PB$4,Usage!$D$3:$ABF$3,0)),"")</f>
        <v>2.5896651993586719</v>
      </c>
      <c r="PC32" s="6">
        <f>IFERROR(INDEX(Sales!$D$5:$ABF$18,MATCH(UsagePerHour!$B32,Sales!$C$5:$C$18,0),MATCH(UsagePerHour!PC$4,Sales!$D$3:$ABF$3,0))/PC$2*INDEX(Usage!$D$5:$ABF$11,MATCH(UsagePerHour!$B$20,Usage!$C$5:$C$11,0),MATCH(UsagePerHour!PC$4,Usage!$D$3:$ABF$3,0)),"")</f>
        <v>3.9969609314297223</v>
      </c>
      <c r="PD32" s="6">
        <f>IFERROR(INDEX(Sales!$D$5:$ABF$18,MATCH(UsagePerHour!$B32,Sales!$C$5:$C$18,0),MATCH(UsagePerHour!PD$4,Sales!$D$3:$ABF$3,0))/PD$2*INDEX(Usage!$D$5:$ABF$11,MATCH(UsagePerHour!$B$20,Usage!$C$5:$C$11,0),MATCH(UsagePerHour!PD$4,Usage!$D$3:$ABF$3,0)),"")</f>
        <v>6.8233288773145473</v>
      </c>
      <c r="PE32" s="6">
        <f>IFERROR(INDEX(Sales!$D$5:$ABF$18,MATCH(UsagePerHour!$B32,Sales!$C$5:$C$18,0),MATCH(UsagePerHour!PE$4,Sales!$D$3:$ABF$3,0))/PE$2*INDEX(Usage!$D$5:$ABF$11,MATCH(UsagePerHour!$B$20,Usage!$C$5:$C$11,0),MATCH(UsagePerHour!PE$4,Usage!$D$3:$ABF$3,0)),"")</f>
        <v>3.2547443719755944</v>
      </c>
      <c r="PF32" s="6">
        <f>IFERROR(INDEX(Sales!$D$5:$ABF$18,MATCH(UsagePerHour!$B32,Sales!$C$5:$C$18,0),MATCH(UsagePerHour!PF$4,Sales!$D$3:$ABF$3,0))/PF$2*INDEX(Usage!$D$5:$ABF$11,MATCH(UsagePerHour!$B$20,Usage!$C$5:$C$11,0),MATCH(UsagePerHour!PF$4,Usage!$D$3:$ABF$3,0)),"")</f>
        <v>130.61408903170494</v>
      </c>
      <c r="PG32" s="6">
        <f>IFERROR(INDEX(Sales!$D$5:$ABF$18,MATCH(UsagePerHour!$B32,Sales!$C$5:$C$18,0),MATCH(UsagePerHour!PG$4,Sales!$D$3:$ABF$3,0))/PG$2*INDEX(Usage!$D$5:$ABF$11,MATCH(UsagePerHour!$B$20,Usage!$C$5:$C$11,0),MATCH(UsagePerHour!PG$4,Usage!$D$3:$ABF$3,0)),"")</f>
        <v>7.8202622957663896</v>
      </c>
      <c r="PH32" s="6">
        <f>IFERROR(INDEX(Sales!$D$5:$ABF$18,MATCH(UsagePerHour!$B32,Sales!$C$5:$C$18,0),MATCH(UsagePerHour!PH$4,Sales!$D$3:$ABF$3,0))/PH$2*INDEX(Usage!$D$5:$ABF$11,MATCH(UsagePerHour!$B$20,Usage!$C$5:$C$11,0),MATCH(UsagePerHour!PH$4,Usage!$D$3:$ABF$3,0)),"")</f>
        <v>23.088073234835839</v>
      </c>
      <c r="PI32" s="6">
        <f>IFERROR(INDEX(Sales!$D$5:$ABF$18,MATCH(UsagePerHour!$B32,Sales!$C$5:$C$18,0),MATCH(UsagePerHour!PI$4,Sales!$D$3:$ABF$3,0))/PI$2*INDEX(Usage!$D$5:$ABF$11,MATCH(UsagePerHour!$B$20,Usage!$C$5:$C$11,0),MATCH(UsagePerHour!PI$4,Usage!$D$3:$ABF$3,0)),"")</f>
        <v>7.056250188304058</v>
      </c>
      <c r="PJ32" s="6">
        <f>IFERROR(INDEX(Sales!$D$5:$ABF$18,MATCH(UsagePerHour!$B32,Sales!$C$5:$C$18,0),MATCH(UsagePerHour!PJ$4,Sales!$D$3:$ABF$3,0))/PJ$2*INDEX(Usage!$D$5:$ABF$11,MATCH(UsagePerHour!$B$20,Usage!$C$5:$C$11,0),MATCH(UsagePerHour!PJ$4,Usage!$D$3:$ABF$3,0)),"")</f>
        <v>65.580058490805385</v>
      </c>
      <c r="PK32" s="6">
        <f>IFERROR(INDEX(Sales!$D$5:$ABF$18,MATCH(UsagePerHour!$B32,Sales!$C$5:$C$18,0),MATCH(UsagePerHour!PK$4,Sales!$D$3:$ABF$3,0))/PK$2*INDEX(Usage!$D$5:$ABF$11,MATCH(UsagePerHour!$B$20,Usage!$C$5:$C$11,0),MATCH(UsagePerHour!PK$4,Usage!$D$3:$ABF$3,0)),"")</f>
        <v>18.187465924006887</v>
      </c>
      <c r="PL32" s="6">
        <f>IFERROR(INDEX(Sales!$D$5:$ABF$18,MATCH(UsagePerHour!$B32,Sales!$C$5:$C$18,0),MATCH(UsagePerHour!PL$4,Sales!$D$3:$ABF$3,0))/PL$2*INDEX(Usage!$D$5:$ABF$11,MATCH(UsagePerHour!$B$20,Usage!$C$5:$C$11,0),MATCH(UsagePerHour!PL$4,Usage!$D$3:$ABF$3,0)),"")</f>
        <v>24.845864201212628</v>
      </c>
      <c r="PM32" s="6">
        <f>IFERROR(INDEX(Sales!$D$5:$ABF$18,MATCH(UsagePerHour!$B32,Sales!$C$5:$C$18,0),MATCH(UsagePerHour!PM$4,Sales!$D$3:$ABF$3,0))/PM$2*INDEX(Usage!$D$5:$ABF$11,MATCH(UsagePerHour!$B$20,Usage!$C$5:$C$11,0),MATCH(UsagePerHour!PM$4,Usage!$D$3:$ABF$3,0)),"")</f>
        <v>55.600544073589717</v>
      </c>
      <c r="PN32" s="6">
        <f>IFERROR(INDEX(Sales!$D$5:$ABF$18,MATCH(UsagePerHour!$B32,Sales!$C$5:$C$18,0),MATCH(UsagePerHour!PN$4,Sales!$D$3:$ABF$3,0))/PN$2*INDEX(Usage!$D$5:$ABF$11,MATCH(UsagePerHour!$B$20,Usage!$C$5:$C$11,0),MATCH(UsagePerHour!PN$4,Usage!$D$3:$ABF$3,0)),"")</f>
        <v>0</v>
      </c>
      <c r="PO32" s="6">
        <f>IFERROR(INDEX(Sales!$D$5:$ABF$18,MATCH(UsagePerHour!$B32,Sales!$C$5:$C$18,0),MATCH(UsagePerHour!PO$4,Sales!$D$3:$ABF$3,0))/PO$2*INDEX(Usage!$D$5:$ABF$11,MATCH(UsagePerHour!$B$20,Usage!$C$5:$C$11,0),MATCH(UsagePerHour!PO$4,Usage!$D$3:$ABF$3,0)),"")</f>
        <v>6.1037248311771917</v>
      </c>
      <c r="PP32" s="6">
        <f>IFERROR(INDEX(Sales!$D$5:$ABF$18,MATCH(UsagePerHour!$B32,Sales!$C$5:$C$18,0),MATCH(UsagePerHour!PP$4,Sales!$D$3:$ABF$3,0))/PP$2*INDEX(Usage!$D$5:$ABF$11,MATCH(UsagePerHour!$B$20,Usage!$C$5:$C$11,0),MATCH(UsagePerHour!PP$4,Usage!$D$3:$ABF$3,0)),"")</f>
        <v>22.250160771704181</v>
      </c>
      <c r="PQ32" s="6">
        <f>IFERROR(INDEX(Sales!$D$5:$ABF$18,MATCH(UsagePerHour!$B32,Sales!$C$5:$C$18,0),MATCH(UsagePerHour!PQ$4,Sales!$D$3:$ABF$3,0))/PQ$2*INDEX(Usage!$D$5:$ABF$11,MATCH(UsagePerHour!$B$20,Usage!$C$5:$C$11,0),MATCH(UsagePerHour!PQ$4,Usage!$D$3:$ABF$3,0)),"")</f>
        <v>28.411745700597255</v>
      </c>
      <c r="PR32" s="6">
        <f>IFERROR(INDEX(Sales!$D$5:$ABF$18,MATCH(UsagePerHour!$B32,Sales!$C$5:$C$18,0),MATCH(UsagePerHour!PR$4,Sales!$D$3:$ABF$3,0))/PR$2*INDEX(Usage!$D$5:$ABF$11,MATCH(UsagePerHour!$B$20,Usage!$C$5:$C$11,0),MATCH(UsagePerHour!PR$4,Usage!$D$3:$ABF$3,0)),"")</f>
        <v>11.561826190997671</v>
      </c>
      <c r="PS32" s="6">
        <f>IFERROR(INDEX(Sales!$D$5:$ABF$18,MATCH(UsagePerHour!$B32,Sales!$C$5:$C$18,0),MATCH(UsagePerHour!PS$4,Sales!$D$3:$ABF$3,0))/PS$2*INDEX(Usage!$D$5:$ABF$11,MATCH(UsagePerHour!$B$20,Usage!$C$5:$C$11,0),MATCH(UsagePerHour!PS$4,Usage!$D$3:$ABF$3,0)),"")</f>
        <v>9.6748184648363083</v>
      </c>
      <c r="PT32" s="6">
        <f>IFERROR(INDEX(Sales!$D$5:$ABF$18,MATCH(UsagePerHour!$B32,Sales!$C$5:$C$18,0),MATCH(UsagePerHour!PT$4,Sales!$D$3:$ABF$3,0))/PT$2*INDEX(Usage!$D$5:$ABF$11,MATCH(UsagePerHour!$B$20,Usage!$C$5:$C$11,0),MATCH(UsagePerHour!PT$4,Usage!$D$3:$ABF$3,0)),"")</f>
        <v>72.661433843629254</v>
      </c>
      <c r="PU32" s="6">
        <f>IFERROR(INDEX(Sales!$D$5:$ABF$18,MATCH(UsagePerHour!$B32,Sales!$C$5:$C$18,0),MATCH(UsagePerHour!PU$4,Sales!$D$3:$ABF$3,0))/PU$2*INDEX(Usage!$D$5:$ABF$11,MATCH(UsagePerHour!$B$20,Usage!$C$5:$C$11,0),MATCH(UsagePerHour!PU$4,Usage!$D$3:$ABF$3,0)),"")</f>
        <v>9.1483823024393534</v>
      </c>
      <c r="PV32" s="6">
        <f>IFERROR(INDEX(Sales!$D$5:$ABF$18,MATCH(UsagePerHour!$B32,Sales!$C$5:$C$18,0),MATCH(UsagePerHour!PV$4,Sales!$D$3:$ABF$3,0))/PV$2*INDEX(Usage!$D$5:$ABF$11,MATCH(UsagePerHour!$B$20,Usage!$C$5:$C$11,0),MATCH(UsagePerHour!PV$4,Usage!$D$3:$ABF$3,0)),"")</f>
        <v>10.221141999747692</v>
      </c>
      <c r="PW32" s="6">
        <f>IFERROR(INDEX(Sales!$D$5:$ABF$18,MATCH(UsagePerHour!$B32,Sales!$C$5:$C$18,0),MATCH(UsagePerHour!PW$4,Sales!$D$3:$ABF$3,0))/PW$2*INDEX(Usage!$D$5:$ABF$11,MATCH(UsagePerHour!$B$20,Usage!$C$5:$C$11,0),MATCH(UsagePerHour!PW$4,Usage!$D$3:$ABF$3,0)),"")</f>
        <v>8.3193431963802009</v>
      </c>
      <c r="PX32" s="6">
        <f>IFERROR(INDEX(Sales!$D$5:$ABF$18,MATCH(UsagePerHour!$B32,Sales!$C$5:$C$18,0),MATCH(UsagePerHour!PX$4,Sales!$D$3:$ABF$3,0))/PX$2*INDEX(Usage!$D$5:$ABF$11,MATCH(UsagePerHour!$B$20,Usage!$C$5:$C$11,0),MATCH(UsagePerHour!PX$4,Usage!$D$3:$ABF$3,0)),"")</f>
        <v>92.730841528865454</v>
      </c>
      <c r="PY32" s="6">
        <f>IFERROR(INDEX(Sales!$D$5:$ABF$18,MATCH(UsagePerHour!$B32,Sales!$C$5:$C$18,0),MATCH(UsagePerHour!PY$4,Sales!$D$3:$ABF$3,0))/PY$2*INDEX(Usage!$D$5:$ABF$11,MATCH(UsagePerHour!$B$20,Usage!$C$5:$C$11,0),MATCH(UsagePerHour!PY$4,Usage!$D$3:$ABF$3,0)),"")</f>
        <v>36.712061277692229</v>
      </c>
      <c r="PZ32" s="6">
        <f>IFERROR(INDEX(Sales!$D$5:$ABF$18,MATCH(UsagePerHour!$B32,Sales!$C$5:$C$18,0),MATCH(UsagePerHour!PZ$4,Sales!$D$3:$ABF$3,0))/PZ$2*INDEX(Usage!$D$5:$ABF$11,MATCH(UsagePerHour!$B$20,Usage!$C$5:$C$11,0),MATCH(UsagePerHour!PZ$4,Usage!$D$3:$ABF$3,0)),"")</f>
        <v>6.4335679710348135</v>
      </c>
      <c r="QA32" s="6">
        <f>IFERROR(INDEX(Sales!$D$5:$ABF$18,MATCH(UsagePerHour!$B32,Sales!$C$5:$C$18,0),MATCH(UsagePerHour!QA$4,Sales!$D$3:$ABF$3,0))/QA$2*INDEX(Usage!$D$5:$ABF$11,MATCH(UsagePerHour!$B$20,Usage!$C$5:$C$11,0),MATCH(UsagePerHour!QA$4,Usage!$D$3:$ABF$3,0)),"")</f>
        <v>123.25018218187968</v>
      </c>
      <c r="QB32" s="6">
        <f>IFERROR(INDEX(Sales!$D$5:$ABF$18,MATCH(UsagePerHour!$B32,Sales!$C$5:$C$18,0),MATCH(UsagePerHour!QB$4,Sales!$D$3:$ABF$3,0))/QB$2*INDEX(Usage!$D$5:$ABF$11,MATCH(UsagePerHour!$B$20,Usage!$C$5:$C$11,0),MATCH(UsagePerHour!QB$4,Usage!$D$3:$ABF$3,0)),"")</f>
        <v>6.02169888497858</v>
      </c>
      <c r="QC32" s="6">
        <f>IFERROR(INDEX(Sales!$D$5:$ABF$18,MATCH(UsagePerHour!$B32,Sales!$C$5:$C$18,0),MATCH(UsagePerHour!QC$4,Sales!$D$3:$ABF$3,0))/QC$2*INDEX(Usage!$D$5:$ABF$11,MATCH(UsagePerHour!$B$20,Usage!$C$5:$C$11,0),MATCH(UsagePerHour!QC$4,Usage!$D$3:$ABF$3,0)),"")</f>
        <v>1.7540112420859799</v>
      </c>
      <c r="QD32" s="6">
        <f>IFERROR(INDEX(Sales!$D$5:$ABF$18,MATCH(UsagePerHour!$B32,Sales!$C$5:$C$18,0),MATCH(UsagePerHour!QD$4,Sales!$D$3:$ABF$3,0))/QD$2*INDEX(Usage!$D$5:$ABF$11,MATCH(UsagePerHour!$B$20,Usage!$C$5:$C$11,0),MATCH(UsagePerHour!QD$4,Usage!$D$3:$ABF$3,0)),"")</f>
        <v>2.2457100413638016</v>
      </c>
      <c r="QE32" s="6">
        <f>IFERROR(INDEX(Sales!$D$5:$ABF$18,MATCH(UsagePerHour!$B32,Sales!$C$5:$C$18,0),MATCH(UsagePerHour!QE$4,Sales!$D$3:$ABF$3,0))/QE$2*INDEX(Usage!$D$5:$ABF$11,MATCH(UsagePerHour!$B$20,Usage!$C$5:$C$11,0),MATCH(UsagePerHour!QE$4,Usage!$D$3:$ABF$3,0)),"")</f>
        <v>57.152854405712759</v>
      </c>
      <c r="QF32" s="6">
        <f>IFERROR(INDEX(Sales!$D$5:$ABF$18,MATCH(UsagePerHour!$B32,Sales!$C$5:$C$18,0),MATCH(UsagePerHour!QF$4,Sales!$D$3:$ABF$3,0))/QF$2*INDEX(Usage!$D$5:$ABF$11,MATCH(UsagePerHour!$B$20,Usage!$C$5:$C$11,0),MATCH(UsagePerHour!QF$4,Usage!$D$3:$ABF$3,0)),"")</f>
        <v>28.708383040176543</v>
      </c>
      <c r="QG32" s="6">
        <f>IFERROR(INDEX(Sales!$D$5:$ABF$18,MATCH(UsagePerHour!$B32,Sales!$C$5:$C$18,0),MATCH(UsagePerHour!QG$4,Sales!$D$3:$ABF$3,0))/QG$2*INDEX(Usage!$D$5:$ABF$11,MATCH(UsagePerHour!$B$20,Usage!$C$5:$C$11,0),MATCH(UsagePerHour!QG$4,Usage!$D$3:$ABF$3,0)),"")</f>
        <v>11.184182831762262</v>
      </c>
      <c r="QH32" s="6">
        <f>IFERROR(INDEX(Sales!$D$5:$ABF$18,MATCH(UsagePerHour!$B32,Sales!$C$5:$C$18,0),MATCH(UsagePerHour!QH$4,Sales!$D$3:$ABF$3,0))/QH$2*INDEX(Usage!$D$5:$ABF$11,MATCH(UsagePerHour!$B$20,Usage!$C$5:$C$11,0),MATCH(UsagePerHour!QH$4,Usage!$D$3:$ABF$3,0)),"")</f>
        <v>186.64943208721641</v>
      </c>
      <c r="QI32" s="6">
        <f>IFERROR(INDEX(Sales!$D$5:$ABF$18,MATCH(UsagePerHour!$B32,Sales!$C$5:$C$18,0),MATCH(UsagePerHour!QI$4,Sales!$D$3:$ABF$3,0))/QI$2*INDEX(Usage!$D$5:$ABF$11,MATCH(UsagePerHour!$B$20,Usage!$C$5:$C$11,0),MATCH(UsagePerHour!QI$4,Usage!$D$3:$ABF$3,0)),"")</f>
        <v>43.461757813139222</v>
      </c>
      <c r="QJ32" s="6">
        <f>IFERROR(INDEX(Sales!$D$5:$ABF$18,MATCH(UsagePerHour!$B32,Sales!$C$5:$C$18,0),MATCH(UsagePerHour!QJ$4,Sales!$D$3:$ABF$3,0))/QJ$2*INDEX(Usage!$D$5:$ABF$11,MATCH(UsagePerHour!$B$20,Usage!$C$5:$C$11,0),MATCH(UsagePerHour!QJ$4,Usage!$D$3:$ABF$3,0)),"")</f>
        <v>194.34878465430131</v>
      </c>
      <c r="QK32" s="6">
        <f>IFERROR(INDEX(Sales!$D$5:$ABF$18,MATCH(UsagePerHour!$B32,Sales!$C$5:$C$18,0),MATCH(UsagePerHour!QK$4,Sales!$D$3:$ABF$3,0))/QK$2*INDEX(Usage!$D$5:$ABF$11,MATCH(UsagePerHour!$B$20,Usage!$C$5:$C$11,0),MATCH(UsagePerHour!QK$4,Usage!$D$3:$ABF$3,0)),"")</f>
        <v>12.825282787135809</v>
      </c>
      <c r="QL32" s="6">
        <f>IFERROR(INDEX(Sales!$D$5:$ABF$18,MATCH(UsagePerHour!$B32,Sales!$C$5:$C$18,0),MATCH(UsagePerHour!QL$4,Sales!$D$3:$ABF$3,0))/QL$2*INDEX(Usage!$D$5:$ABF$11,MATCH(UsagePerHour!$B$20,Usage!$C$5:$C$11,0),MATCH(UsagePerHour!QL$4,Usage!$D$3:$ABF$3,0)),"")</f>
        <v>98.263506292512432</v>
      </c>
      <c r="QM32" s="6">
        <f>IFERROR(INDEX(Sales!$D$5:$ABF$18,MATCH(UsagePerHour!$B32,Sales!$C$5:$C$18,0),MATCH(UsagePerHour!QM$4,Sales!$D$3:$ABF$3,0))/QM$2*INDEX(Usage!$D$5:$ABF$11,MATCH(UsagePerHour!$B$20,Usage!$C$5:$C$11,0),MATCH(UsagePerHour!QM$4,Usage!$D$3:$ABF$3,0)),"")</f>
        <v>89.174217183217024</v>
      </c>
      <c r="QN32" s="6">
        <f>IFERROR(INDEX(Sales!$D$5:$ABF$18,MATCH(UsagePerHour!$B32,Sales!$C$5:$C$18,0),MATCH(UsagePerHour!QN$4,Sales!$D$3:$ABF$3,0))/QN$2*INDEX(Usage!$D$5:$ABF$11,MATCH(UsagePerHour!$B$20,Usage!$C$5:$C$11,0),MATCH(UsagePerHour!QN$4,Usage!$D$3:$ABF$3,0)),"")</f>
        <v>36.029727535806501</v>
      </c>
      <c r="QO32" s="6">
        <f>IFERROR(INDEX(Sales!$D$5:$ABF$18,MATCH(UsagePerHour!$B32,Sales!$C$5:$C$18,0),MATCH(UsagePerHour!QO$4,Sales!$D$3:$ABF$3,0))/QO$2*INDEX(Usage!$D$5:$ABF$11,MATCH(UsagePerHour!$B$20,Usage!$C$5:$C$11,0),MATCH(UsagePerHour!QO$4,Usage!$D$3:$ABF$3,0)),"")</f>
        <v>152.5944607201433</v>
      </c>
      <c r="QP32" s="6">
        <f>IFERROR(INDEX(Sales!$D$5:$ABF$18,MATCH(UsagePerHour!$B32,Sales!$C$5:$C$18,0),MATCH(UsagePerHour!QP$4,Sales!$D$3:$ABF$3,0))/QP$2*INDEX(Usage!$D$5:$ABF$11,MATCH(UsagePerHour!$B$20,Usage!$C$5:$C$11,0),MATCH(UsagePerHour!QP$4,Usage!$D$3:$ABF$3,0)),"")</f>
        <v>31.921786682934616</v>
      </c>
      <c r="QQ32" s="6">
        <f>IFERROR(INDEX(Sales!$D$5:$ABF$18,MATCH(UsagePerHour!$B32,Sales!$C$5:$C$18,0),MATCH(UsagePerHour!QQ$4,Sales!$D$3:$ABF$3,0))/QQ$2*INDEX(Usage!$D$5:$ABF$11,MATCH(UsagePerHour!$B$20,Usage!$C$5:$C$11,0),MATCH(UsagePerHour!QQ$4,Usage!$D$3:$ABF$3,0)),"")</f>
        <v>12.006422973281897</v>
      </c>
      <c r="QR32" s="6">
        <f>IFERROR(INDEX(Sales!$D$5:$ABF$18,MATCH(UsagePerHour!$B32,Sales!$C$5:$C$18,0),MATCH(UsagePerHour!QR$4,Sales!$D$3:$ABF$3,0))/QR$2*INDEX(Usage!$D$5:$ABF$11,MATCH(UsagePerHour!$B$20,Usage!$C$5:$C$11,0),MATCH(UsagePerHour!QR$4,Usage!$D$3:$ABF$3,0)),"")</f>
        <v>14.34396466698659</v>
      </c>
      <c r="QS32" s="6">
        <f>IFERROR(INDEX(Sales!$D$5:$ABF$18,MATCH(UsagePerHour!$B32,Sales!$C$5:$C$18,0),MATCH(UsagePerHour!QS$4,Sales!$D$3:$ABF$3,0))/QS$2*INDEX(Usage!$D$5:$ABF$11,MATCH(UsagePerHour!$B$20,Usage!$C$5:$C$11,0),MATCH(UsagePerHour!QS$4,Usage!$D$3:$ABF$3,0)),"")</f>
        <v>46.608348567560896</v>
      </c>
      <c r="QT32" s="6">
        <f>IFERROR(INDEX(Sales!$D$5:$ABF$18,MATCH(UsagePerHour!$B32,Sales!$C$5:$C$18,0),MATCH(UsagePerHour!QT$4,Sales!$D$3:$ABF$3,0))/QT$2*INDEX(Usage!$D$5:$ABF$11,MATCH(UsagePerHour!$B$20,Usage!$C$5:$C$11,0),MATCH(UsagePerHour!QT$4,Usage!$D$3:$ABF$3,0)),"")</f>
        <v>36.566172377736969</v>
      </c>
      <c r="QU32" s="6">
        <f>IFERROR(INDEX(Sales!$D$5:$ABF$18,MATCH(UsagePerHour!$B32,Sales!$C$5:$C$18,0),MATCH(UsagePerHour!QU$4,Sales!$D$3:$ABF$3,0))/QU$2*INDEX(Usage!$D$5:$ABF$11,MATCH(UsagePerHour!$B$20,Usage!$C$5:$C$11,0),MATCH(UsagePerHour!QU$4,Usage!$D$3:$ABF$3,0)),"")</f>
        <v>33.195516108060076</v>
      </c>
      <c r="QV32" s="6">
        <f>IFERROR(INDEX(Sales!$D$5:$ABF$18,MATCH(UsagePerHour!$B32,Sales!$C$5:$C$18,0),MATCH(UsagePerHour!QV$4,Sales!$D$3:$ABF$3,0))/QV$2*INDEX(Usage!$D$5:$ABF$11,MATCH(UsagePerHour!$B$20,Usage!$C$5:$C$11,0),MATCH(UsagePerHour!QV$4,Usage!$D$3:$ABF$3,0)),"")</f>
        <v>73.789744255439572</v>
      </c>
      <c r="QW32" s="6">
        <f>IFERROR(INDEX(Sales!$D$5:$ABF$18,MATCH(UsagePerHour!$B32,Sales!$C$5:$C$18,0),MATCH(UsagePerHour!QW$4,Sales!$D$3:$ABF$3,0))/QW$2*INDEX(Usage!$D$5:$ABF$11,MATCH(UsagePerHour!$B$20,Usage!$C$5:$C$11,0),MATCH(UsagePerHour!QW$4,Usage!$D$3:$ABF$3,0)),"")</f>
        <v>42.409256823784908</v>
      </c>
      <c r="QX32" s="6">
        <f>IFERROR(INDEX(Sales!$D$5:$ABF$18,MATCH(UsagePerHour!$B32,Sales!$C$5:$C$18,0),MATCH(UsagePerHour!QX$4,Sales!$D$3:$ABF$3,0))/QX$2*INDEX(Usage!$D$5:$ABF$11,MATCH(UsagePerHour!$B$20,Usage!$C$5:$C$11,0),MATCH(UsagePerHour!QX$4,Usage!$D$3:$ABF$3,0)),"")</f>
        <v>34.925568736915558</v>
      </c>
      <c r="QY32" s="6">
        <f>IFERROR(INDEX(Sales!$D$5:$ABF$18,MATCH(UsagePerHour!$B32,Sales!$C$5:$C$18,0),MATCH(UsagePerHour!QY$4,Sales!$D$3:$ABF$3,0))/QY$2*INDEX(Usage!$D$5:$ABF$11,MATCH(UsagePerHour!$B$20,Usage!$C$5:$C$11,0),MATCH(UsagePerHour!QY$4,Usage!$D$3:$ABF$3,0)),"")</f>
        <v>16.085895260993205</v>
      </c>
      <c r="QZ32" s="6">
        <f>IFERROR(INDEX(Sales!$D$5:$ABF$18,MATCH(UsagePerHour!$B32,Sales!$C$5:$C$18,0),MATCH(UsagePerHour!QZ$4,Sales!$D$3:$ABF$3,0))/QZ$2*INDEX(Usage!$D$5:$ABF$11,MATCH(UsagePerHour!$B$20,Usage!$C$5:$C$11,0),MATCH(UsagePerHour!QZ$4,Usage!$D$3:$ABF$3,0)),"")</f>
        <v>49.083923476598457</v>
      </c>
      <c r="RA32" s="6">
        <f>IFERROR(INDEX(Sales!$D$5:$ABF$18,MATCH(UsagePerHour!$B32,Sales!$C$5:$C$18,0),MATCH(UsagePerHour!RA$4,Sales!$D$3:$ABF$3,0))/RA$2*INDEX(Usage!$D$5:$ABF$11,MATCH(UsagePerHour!$B$20,Usage!$C$5:$C$11,0),MATCH(UsagePerHour!RA$4,Usage!$D$3:$ABF$3,0)),"")</f>
        <v>46.594230244879462</v>
      </c>
      <c r="RB32" s="6">
        <f>IFERROR(INDEX(Sales!$D$5:$ABF$18,MATCH(UsagePerHour!$B32,Sales!$C$5:$C$18,0),MATCH(UsagePerHour!RB$4,Sales!$D$3:$ABF$3,0))/RB$2*INDEX(Usage!$D$5:$ABF$11,MATCH(UsagePerHour!$B$20,Usage!$C$5:$C$11,0),MATCH(UsagePerHour!RB$4,Usage!$D$3:$ABF$3,0)),"")</f>
        <v>26.002534233754265</v>
      </c>
      <c r="RC32" s="6">
        <f>IFERROR(INDEX(Sales!$D$5:$ABF$18,MATCH(UsagePerHour!$B32,Sales!$C$5:$C$18,0),MATCH(UsagePerHour!RC$4,Sales!$D$3:$ABF$3,0))/RC$2*INDEX(Usage!$D$5:$ABF$11,MATCH(UsagePerHour!$B$20,Usage!$C$5:$C$11,0),MATCH(UsagePerHour!RC$4,Usage!$D$3:$ABF$3,0)),"")</f>
        <v>165.38779006046175</v>
      </c>
      <c r="RD32" s="6">
        <f>IFERROR(INDEX(Sales!$D$5:$ABF$18,MATCH(UsagePerHour!$B32,Sales!$C$5:$C$18,0),MATCH(UsagePerHour!RD$4,Sales!$D$3:$ABF$3,0))/RD$2*INDEX(Usage!$D$5:$ABF$11,MATCH(UsagePerHour!$B$20,Usage!$C$5:$C$11,0),MATCH(UsagePerHour!RD$4,Usage!$D$3:$ABF$3,0)),"")</f>
        <v>15.174633166419097</v>
      </c>
      <c r="RE32" s="6">
        <f>IFERROR(INDEX(Sales!$D$5:$ABF$18,MATCH(UsagePerHour!$B32,Sales!$C$5:$C$18,0),MATCH(UsagePerHour!RE$4,Sales!$D$3:$ABF$3,0))/RE$2*INDEX(Usage!$D$5:$ABF$11,MATCH(UsagePerHour!$B$20,Usage!$C$5:$C$11,0),MATCH(UsagePerHour!RE$4,Usage!$D$3:$ABF$3,0)),"")</f>
        <v>21.214574898785425</v>
      </c>
      <c r="RF32" s="6">
        <f>IFERROR(INDEX(Sales!$D$5:$ABF$18,MATCH(UsagePerHour!$B32,Sales!$C$5:$C$18,0),MATCH(UsagePerHour!RF$4,Sales!$D$3:$ABF$3,0))/RF$2*INDEX(Usage!$D$5:$ABF$11,MATCH(UsagePerHour!$B$20,Usage!$C$5:$C$11,0),MATCH(UsagePerHour!RF$4,Usage!$D$3:$ABF$3,0)),"")</f>
        <v>44.32071656005278</v>
      </c>
      <c r="RG32" s="6">
        <f>IFERROR(INDEX(Sales!$D$5:$ABF$18,MATCH(UsagePerHour!$B32,Sales!$C$5:$C$18,0),MATCH(UsagePerHour!RG$4,Sales!$D$3:$ABF$3,0))/RG$2*INDEX(Usage!$D$5:$ABF$11,MATCH(UsagePerHour!$B$20,Usage!$C$5:$C$11,0),MATCH(UsagePerHour!RG$4,Usage!$D$3:$ABF$3,0)),"")</f>
        <v>50.71351535921449</v>
      </c>
      <c r="RH32" s="6">
        <f>IFERROR(INDEX(Sales!$D$5:$ABF$18,MATCH(UsagePerHour!$B32,Sales!$C$5:$C$18,0),MATCH(UsagePerHour!RH$4,Sales!$D$3:$ABF$3,0))/RH$2*INDEX(Usage!$D$5:$ABF$11,MATCH(UsagePerHour!$B$20,Usage!$C$5:$C$11,0),MATCH(UsagePerHour!RH$4,Usage!$D$3:$ABF$3,0)),"")</f>
        <v>24.578371863942287</v>
      </c>
      <c r="RI32" s="6">
        <f>IFERROR(INDEX(Sales!$D$5:$ABF$18,MATCH(UsagePerHour!$B32,Sales!$C$5:$C$18,0),MATCH(UsagePerHour!RI$4,Sales!$D$3:$ABF$3,0))/RI$2*INDEX(Usage!$D$5:$ABF$11,MATCH(UsagePerHour!$B$20,Usage!$C$5:$C$11,0),MATCH(UsagePerHour!RI$4,Usage!$D$3:$ABF$3,0)),"")</f>
        <v>7.9871628027488084</v>
      </c>
      <c r="RJ32" s="6">
        <f>IFERROR(INDEX(Sales!$D$5:$ABF$18,MATCH(UsagePerHour!$B32,Sales!$C$5:$C$18,0),MATCH(UsagePerHour!RJ$4,Sales!$D$3:$ABF$3,0))/RJ$2*INDEX(Usage!$D$5:$ABF$11,MATCH(UsagePerHour!$B$20,Usage!$C$5:$C$11,0),MATCH(UsagePerHour!RJ$4,Usage!$D$3:$ABF$3,0)),"")</f>
        <v>74.592454672272382</v>
      </c>
      <c r="RK32" s="6">
        <f>IFERROR(INDEX(Sales!$D$5:$ABF$18,MATCH(UsagePerHour!$B32,Sales!$C$5:$C$18,0),MATCH(UsagePerHour!RK$4,Sales!$D$3:$ABF$3,0))/RK$2*INDEX(Usage!$D$5:$ABF$11,MATCH(UsagePerHour!$B$20,Usage!$C$5:$C$11,0),MATCH(UsagePerHour!RK$4,Usage!$D$3:$ABF$3,0)),"")</f>
        <v>12.317448137524343</v>
      </c>
      <c r="RL32" s="6">
        <f>IFERROR(INDEX(Sales!$D$5:$ABF$18,MATCH(UsagePerHour!$B32,Sales!$C$5:$C$18,0),MATCH(UsagePerHour!RL$4,Sales!$D$3:$ABF$3,0))/RL$2*INDEX(Usage!$D$5:$ABF$11,MATCH(UsagePerHour!$B$20,Usage!$C$5:$C$11,0),MATCH(UsagePerHour!RL$4,Usage!$D$3:$ABF$3,0)),"")</f>
        <v>38.534395874499381</v>
      </c>
      <c r="RM32" s="6">
        <f>IFERROR(INDEX(Sales!$D$5:$ABF$18,MATCH(UsagePerHour!$B32,Sales!$C$5:$C$18,0),MATCH(UsagePerHour!RM$4,Sales!$D$3:$ABF$3,0))/RM$2*INDEX(Usage!$D$5:$ABF$11,MATCH(UsagePerHour!$B$20,Usage!$C$5:$C$11,0),MATCH(UsagePerHour!RM$4,Usage!$D$3:$ABF$3,0)),"")</f>
        <v>9.3068132085430104</v>
      </c>
      <c r="RN32" s="6">
        <f>IFERROR(INDEX(Sales!$D$5:$ABF$18,MATCH(UsagePerHour!$B32,Sales!$C$5:$C$18,0),MATCH(UsagePerHour!RN$4,Sales!$D$3:$ABF$3,0))/RN$2*INDEX(Usage!$D$5:$ABF$11,MATCH(UsagePerHour!$B$20,Usage!$C$5:$C$11,0),MATCH(UsagePerHour!RN$4,Usage!$D$3:$ABF$3,0)),"")</f>
        <v>32.569150725612801</v>
      </c>
      <c r="RO32" s="6">
        <f>IFERROR(INDEX(Sales!$D$5:$ABF$18,MATCH(UsagePerHour!$B32,Sales!$C$5:$C$18,0),MATCH(UsagePerHour!RO$4,Sales!$D$3:$ABF$3,0))/RO$2*INDEX(Usage!$D$5:$ABF$11,MATCH(UsagePerHour!$B$20,Usage!$C$5:$C$11,0),MATCH(UsagePerHour!RO$4,Usage!$D$3:$ABF$3,0)),"")</f>
        <v>14.440498291142147</v>
      </c>
      <c r="RP32" s="6">
        <f>IFERROR(INDEX(Sales!$D$5:$ABF$18,MATCH(UsagePerHour!$B32,Sales!$C$5:$C$18,0),MATCH(UsagePerHour!RP$4,Sales!$D$3:$ABF$3,0))/RP$2*INDEX(Usage!$D$5:$ABF$11,MATCH(UsagePerHour!$B$20,Usage!$C$5:$C$11,0),MATCH(UsagePerHour!RP$4,Usage!$D$3:$ABF$3,0)),"")</f>
        <v>79.013875718607622</v>
      </c>
      <c r="RQ32" s="6">
        <f>IFERROR(INDEX(Sales!$D$5:$ABF$18,MATCH(UsagePerHour!$B32,Sales!$C$5:$C$18,0),MATCH(UsagePerHour!RQ$4,Sales!$D$3:$ABF$3,0))/RQ$2*INDEX(Usage!$D$5:$ABF$11,MATCH(UsagePerHour!$B$20,Usage!$C$5:$C$11,0),MATCH(UsagePerHour!RQ$4,Usage!$D$3:$ABF$3,0)),"")</f>
        <v>29.171058736239857</v>
      </c>
      <c r="RR32" s="6">
        <f>IFERROR(INDEX(Sales!$D$5:$ABF$18,MATCH(UsagePerHour!$B32,Sales!$C$5:$C$18,0),MATCH(UsagePerHour!RR$4,Sales!$D$3:$ABF$3,0))/RR$2*INDEX(Usage!$D$5:$ABF$11,MATCH(UsagePerHour!$B$20,Usage!$C$5:$C$11,0),MATCH(UsagePerHour!RR$4,Usage!$D$3:$ABF$3,0)),"")</f>
        <v>17.155804016949933</v>
      </c>
      <c r="RS32" s="6">
        <f>IFERROR(INDEX(Sales!$D$5:$ABF$18,MATCH(UsagePerHour!$B32,Sales!$C$5:$C$18,0),MATCH(UsagePerHour!RS$4,Sales!$D$3:$ABF$3,0))/RS$2*INDEX(Usage!$D$5:$ABF$11,MATCH(UsagePerHour!$B$20,Usage!$C$5:$C$11,0),MATCH(UsagePerHour!RS$4,Usage!$D$3:$ABF$3,0)),"")</f>
        <v>16.223543205938391</v>
      </c>
      <c r="RT32" s="6">
        <f>IFERROR(INDEX(Sales!$D$5:$ABF$18,MATCH(UsagePerHour!$B32,Sales!$C$5:$C$18,0),MATCH(UsagePerHour!RT$4,Sales!$D$3:$ABF$3,0))/RT$2*INDEX(Usage!$D$5:$ABF$11,MATCH(UsagePerHour!$B$20,Usage!$C$5:$C$11,0),MATCH(UsagePerHour!RT$4,Usage!$D$3:$ABF$3,0)),"")</f>
        <v>47.308163931650803</v>
      </c>
      <c r="RU32" s="6">
        <f>IFERROR(INDEX(Sales!$D$5:$ABF$18,MATCH(UsagePerHour!$B32,Sales!$C$5:$C$18,0),MATCH(UsagePerHour!RU$4,Sales!$D$3:$ABF$3,0))/RU$2*INDEX(Usage!$D$5:$ABF$11,MATCH(UsagePerHour!$B$20,Usage!$C$5:$C$11,0),MATCH(UsagePerHour!RU$4,Usage!$D$3:$ABF$3,0)),"")</f>
        <v>25.648777979240272</v>
      </c>
      <c r="RV32" s="6">
        <f>IFERROR(INDEX(Sales!$D$5:$ABF$18,MATCH(UsagePerHour!$B32,Sales!$C$5:$C$18,0),MATCH(UsagePerHour!RV$4,Sales!$D$3:$ABF$3,0))/RV$2*INDEX(Usage!$D$5:$ABF$11,MATCH(UsagePerHour!$B$20,Usage!$C$5:$C$11,0),MATCH(UsagePerHour!RV$4,Usage!$D$3:$ABF$3,0)),"")</f>
        <v>31.16706198166942</v>
      </c>
      <c r="RW32" s="6">
        <f>IFERROR(INDEX(Sales!$D$5:$ABF$18,MATCH(UsagePerHour!$B32,Sales!$C$5:$C$18,0),MATCH(UsagePerHour!RW$4,Sales!$D$3:$ABF$3,0))/RW$2*INDEX(Usage!$D$5:$ABF$11,MATCH(UsagePerHour!$B$20,Usage!$C$5:$C$11,0),MATCH(UsagePerHour!RW$4,Usage!$D$3:$ABF$3,0)),"")</f>
        <v>28.842038863811187</v>
      </c>
      <c r="RX32" s="6">
        <f>IFERROR(INDEX(Sales!$D$5:$ABF$18,MATCH(UsagePerHour!$B32,Sales!$C$5:$C$18,0),MATCH(UsagePerHour!RX$4,Sales!$D$3:$ABF$3,0))/RX$2*INDEX(Usage!$D$5:$ABF$11,MATCH(UsagePerHour!$B$20,Usage!$C$5:$C$11,0),MATCH(UsagePerHour!RX$4,Usage!$D$3:$ABF$3,0)),"")</f>
        <v>119.12814535934811</v>
      </c>
      <c r="RY32" s="6">
        <f>IFERROR(INDEX(Sales!$D$5:$ABF$18,MATCH(UsagePerHour!$B32,Sales!$C$5:$C$18,0),MATCH(UsagePerHour!RY$4,Sales!$D$3:$ABF$3,0))/RY$2*INDEX(Usage!$D$5:$ABF$11,MATCH(UsagePerHour!$B$20,Usage!$C$5:$C$11,0),MATCH(UsagePerHour!RY$4,Usage!$D$3:$ABF$3,0)),"")</f>
        <v>18.040364215930936</v>
      </c>
      <c r="RZ32" s="6">
        <f>IFERROR(INDEX(Sales!$D$5:$ABF$18,MATCH(UsagePerHour!$B32,Sales!$C$5:$C$18,0),MATCH(UsagePerHour!RZ$4,Sales!$D$3:$ABF$3,0))/RZ$2*INDEX(Usage!$D$5:$ABF$11,MATCH(UsagePerHour!$B$20,Usage!$C$5:$C$11,0),MATCH(UsagePerHour!RZ$4,Usage!$D$3:$ABF$3,0)),"")</f>
        <v>12.01916812387357</v>
      </c>
      <c r="SA32" s="6">
        <f>IFERROR(INDEX(Sales!$D$5:$ABF$18,MATCH(UsagePerHour!$B32,Sales!$C$5:$C$18,0),MATCH(UsagePerHour!SA$4,Sales!$D$3:$ABF$3,0))/SA$2*INDEX(Usage!$D$5:$ABF$11,MATCH(UsagePerHour!$B$20,Usage!$C$5:$C$11,0),MATCH(UsagePerHour!SA$4,Usage!$D$3:$ABF$3,0)),"")</f>
        <v>44.700805052117701</v>
      </c>
      <c r="SB32" s="6">
        <f>IFERROR(INDEX(Sales!$D$5:$ABF$18,MATCH(UsagePerHour!$B32,Sales!$C$5:$C$18,0),MATCH(UsagePerHour!SB$4,Sales!$D$3:$ABF$3,0))/SB$2*INDEX(Usage!$D$5:$ABF$11,MATCH(UsagePerHour!$B$20,Usage!$C$5:$C$11,0),MATCH(UsagePerHour!SB$4,Usage!$D$3:$ABF$3,0)),"")</f>
        <v>35.721833304007767</v>
      </c>
      <c r="SC32" s="6">
        <f>IFERROR(INDEX(Sales!$D$5:$ABF$18,MATCH(UsagePerHour!$B32,Sales!$C$5:$C$18,0),MATCH(UsagePerHour!SC$4,Sales!$D$3:$ABF$3,0))/SC$2*INDEX(Usage!$D$5:$ABF$11,MATCH(UsagePerHour!$B$20,Usage!$C$5:$C$11,0),MATCH(UsagePerHour!SC$4,Usage!$D$3:$ABF$3,0)),"")</f>
        <v>26.092826454448382</v>
      </c>
      <c r="SD32" s="6">
        <f>IFERROR(INDEX(Sales!$D$5:$ABF$18,MATCH(UsagePerHour!$B32,Sales!$C$5:$C$18,0),MATCH(UsagePerHour!SD$4,Sales!$D$3:$ABF$3,0))/SD$2*INDEX(Usage!$D$5:$ABF$11,MATCH(UsagePerHour!$B$20,Usage!$C$5:$C$11,0),MATCH(UsagePerHour!SD$4,Usage!$D$3:$ABF$3,0)),"")</f>
        <v>10.689065830327902</v>
      </c>
      <c r="SE32" s="6">
        <f>IFERROR(INDEX(Sales!$D$5:$ABF$18,MATCH(UsagePerHour!$B32,Sales!$C$5:$C$18,0),MATCH(UsagePerHour!SE$4,Sales!$D$3:$ABF$3,0))/SE$2*INDEX(Usage!$D$5:$ABF$11,MATCH(UsagePerHour!$B$20,Usage!$C$5:$C$11,0),MATCH(UsagePerHour!SE$4,Usage!$D$3:$ABF$3,0)),"")</f>
        <v>134.33153927856839</v>
      </c>
      <c r="SF32" s="6">
        <f>IFERROR(INDEX(Sales!$D$5:$ABF$18,MATCH(UsagePerHour!$B32,Sales!$C$5:$C$18,0),MATCH(UsagePerHour!SF$4,Sales!$D$3:$ABF$3,0))/SF$2*INDEX(Usage!$D$5:$ABF$11,MATCH(UsagePerHour!$B$20,Usage!$C$5:$C$11,0),MATCH(UsagePerHour!SF$4,Usage!$D$3:$ABF$3,0)),"")</f>
        <v>24.397717986882068</v>
      </c>
      <c r="SG32" s="6" t="str">
        <f>IFERROR(INDEX(Sales!$D$5:$ABF$18,MATCH(UsagePerHour!$B32,Sales!$C$5:$C$18,0),MATCH(UsagePerHour!SG$4,Sales!$D$3:$ABF$3,0))/SG$2*INDEX(Usage!$D$5:$ABF$11,MATCH(UsagePerHour!$B$20,Usage!$C$5:$C$11,0),MATCH(UsagePerHour!SG$4,Usage!$D$3:$ABF$3,0)),"")</f>
        <v/>
      </c>
      <c r="SH32" s="6" t="str">
        <f>IFERROR(INDEX(Sales!$D$5:$ABF$18,MATCH(UsagePerHour!$B32,Sales!$C$5:$C$18,0),MATCH(UsagePerHour!SH$4,Sales!$D$3:$ABF$3,0))/SH$2*INDEX(Usage!$D$5:$ABF$11,MATCH(UsagePerHour!$B$20,Usage!$C$5:$C$11,0),MATCH(UsagePerHour!SH$4,Usage!$D$3:$ABF$3,0)),"")</f>
        <v/>
      </c>
      <c r="SI32" s="6" t="str">
        <f>IFERROR(INDEX(Sales!$D$5:$ABF$18,MATCH(UsagePerHour!$B32,Sales!$C$5:$C$18,0),MATCH(UsagePerHour!SI$4,Sales!$D$3:$ABF$3,0))/SI$2*INDEX(Usage!$D$5:$ABF$11,MATCH(UsagePerHour!$B$20,Usage!$C$5:$C$11,0),MATCH(UsagePerHour!SI$4,Usage!$D$3:$ABF$3,0)),"")</f>
        <v/>
      </c>
      <c r="SJ32" s="6" t="str">
        <f>IFERROR(INDEX(Sales!$D$5:$ABF$18,MATCH(UsagePerHour!$B32,Sales!$C$5:$C$18,0),MATCH(UsagePerHour!SJ$4,Sales!$D$3:$ABF$3,0))/SJ$2*INDEX(Usage!$D$5:$ABF$11,MATCH(UsagePerHour!$B$20,Usage!$C$5:$C$11,0),MATCH(UsagePerHour!SJ$4,Usage!$D$3:$ABF$3,0)),"")</f>
        <v/>
      </c>
      <c r="SK32" s="6" t="str">
        <f>IFERROR(INDEX(Sales!$D$5:$ABF$18,MATCH(UsagePerHour!$B32,Sales!$C$5:$C$18,0),MATCH(UsagePerHour!SK$4,Sales!$D$3:$ABF$3,0))/SK$2*INDEX(Usage!$D$5:$ABF$11,MATCH(UsagePerHour!$B$20,Usage!$C$5:$C$11,0),MATCH(UsagePerHour!SK$4,Usage!$D$3:$ABF$3,0)),"")</f>
        <v/>
      </c>
      <c r="SL32" s="6" t="str">
        <f>IFERROR(INDEX(Sales!$D$5:$ABF$18,MATCH(UsagePerHour!$B32,Sales!$C$5:$C$18,0),MATCH(UsagePerHour!SL$4,Sales!$D$3:$ABF$3,0))/SL$2*INDEX(Usage!$D$5:$ABF$11,MATCH(UsagePerHour!$B$20,Usage!$C$5:$C$11,0),MATCH(UsagePerHour!SL$4,Usage!$D$3:$ABF$3,0)),"")</f>
        <v/>
      </c>
      <c r="SM32" s="6" t="str">
        <f>IFERROR(INDEX(Sales!$D$5:$ABF$18,MATCH(UsagePerHour!$B32,Sales!$C$5:$C$18,0),MATCH(UsagePerHour!SM$4,Sales!$D$3:$ABF$3,0))/SM$2*INDEX(Usage!$D$5:$ABF$11,MATCH(UsagePerHour!$B$20,Usage!$C$5:$C$11,0),MATCH(UsagePerHour!SM$4,Usage!$D$3:$ABF$3,0)),"")</f>
        <v/>
      </c>
      <c r="SN32" s="6" t="str">
        <f>IFERROR(INDEX(Sales!$D$5:$ABF$18,MATCH(UsagePerHour!$B32,Sales!$C$5:$C$18,0),MATCH(UsagePerHour!SN$4,Sales!$D$3:$ABF$3,0))/SN$2*INDEX(Usage!$D$5:$ABF$11,MATCH(UsagePerHour!$B$20,Usage!$C$5:$C$11,0),MATCH(UsagePerHour!SN$4,Usage!$D$3:$ABF$3,0)),"")</f>
        <v/>
      </c>
      <c r="SO32" s="6" t="str">
        <f>IFERROR(INDEX(Sales!$D$5:$ABF$18,MATCH(UsagePerHour!$B32,Sales!$C$5:$C$18,0),MATCH(UsagePerHour!SO$4,Sales!$D$3:$ABF$3,0))/SO$2*INDEX(Usage!$D$5:$ABF$11,MATCH(UsagePerHour!$B$20,Usage!$C$5:$C$11,0),MATCH(UsagePerHour!SO$4,Usage!$D$3:$ABF$3,0)),"")</f>
        <v/>
      </c>
      <c r="SP32" s="6" t="str">
        <f>IFERROR(INDEX(Sales!$D$5:$ABF$18,MATCH(UsagePerHour!$B32,Sales!$C$5:$C$18,0),MATCH(UsagePerHour!SP$4,Sales!$D$3:$ABF$3,0))/SP$2*INDEX(Usage!$D$5:$ABF$11,MATCH(UsagePerHour!$B$20,Usage!$C$5:$C$11,0),MATCH(UsagePerHour!SP$4,Usage!$D$3:$ABF$3,0)),"")</f>
        <v/>
      </c>
      <c r="SQ32" s="6" t="str">
        <f>IFERROR(INDEX(Sales!$D$5:$ABF$18,MATCH(UsagePerHour!$B32,Sales!$C$5:$C$18,0),MATCH(UsagePerHour!SQ$4,Sales!$D$3:$ABF$3,0))/SQ$2*INDEX(Usage!$D$5:$ABF$11,MATCH(UsagePerHour!$B$20,Usage!$C$5:$C$11,0),MATCH(UsagePerHour!SQ$4,Usage!$D$3:$ABF$3,0)),"")</f>
        <v/>
      </c>
      <c r="SR32" s="6" t="str">
        <f>IFERROR(INDEX(Sales!$D$5:$ABF$18,MATCH(UsagePerHour!$B32,Sales!$C$5:$C$18,0),MATCH(UsagePerHour!SR$4,Sales!$D$3:$ABF$3,0))/SR$2*INDEX(Usage!$D$5:$ABF$11,MATCH(UsagePerHour!$B$20,Usage!$C$5:$C$11,0),MATCH(UsagePerHour!SR$4,Usage!$D$3:$ABF$3,0)),"")</f>
        <v/>
      </c>
      <c r="SS32" s="6" t="str">
        <f>IFERROR(INDEX(Sales!$D$5:$ABF$18,MATCH(UsagePerHour!$B32,Sales!$C$5:$C$18,0),MATCH(UsagePerHour!SS$4,Sales!$D$3:$ABF$3,0))/SS$2*INDEX(Usage!$D$5:$ABF$11,MATCH(UsagePerHour!$B$20,Usage!$C$5:$C$11,0),MATCH(UsagePerHour!SS$4,Usage!$D$3:$ABF$3,0)),"")</f>
        <v/>
      </c>
      <c r="ST32" s="6" t="str">
        <f>IFERROR(INDEX(Sales!$D$5:$ABF$18,MATCH(UsagePerHour!$B32,Sales!$C$5:$C$18,0),MATCH(UsagePerHour!ST$4,Sales!$D$3:$ABF$3,0))/ST$2*INDEX(Usage!$D$5:$ABF$11,MATCH(UsagePerHour!$B$20,Usage!$C$5:$C$11,0),MATCH(UsagePerHour!ST$4,Usage!$D$3:$ABF$3,0)),"")</f>
        <v/>
      </c>
      <c r="SU32" s="6" t="str">
        <f>IFERROR(INDEX(Sales!$D$5:$ABF$18,MATCH(UsagePerHour!$B32,Sales!$C$5:$C$18,0),MATCH(UsagePerHour!SU$4,Sales!$D$3:$ABF$3,0))/SU$2*INDEX(Usage!$D$5:$ABF$11,MATCH(UsagePerHour!$B$20,Usage!$C$5:$C$11,0),MATCH(UsagePerHour!SU$4,Usage!$D$3:$ABF$3,0)),"")</f>
        <v/>
      </c>
      <c r="SV32" s="6" t="str">
        <f>IFERROR(INDEX(Sales!$D$5:$ABF$18,MATCH(UsagePerHour!$B32,Sales!$C$5:$C$18,0),MATCH(UsagePerHour!SV$4,Sales!$D$3:$ABF$3,0))/SV$2*INDEX(Usage!$D$5:$ABF$11,MATCH(UsagePerHour!$B$20,Usage!$C$5:$C$11,0),MATCH(UsagePerHour!SV$4,Usage!$D$3:$ABF$3,0)),"")</f>
        <v/>
      </c>
      <c r="SW32" s="6" t="str">
        <f>IFERROR(INDEX(Sales!$D$5:$ABF$18,MATCH(UsagePerHour!$B32,Sales!$C$5:$C$18,0),MATCH(UsagePerHour!SW$4,Sales!$D$3:$ABF$3,0))/SW$2*INDEX(Usage!$D$5:$ABF$11,MATCH(UsagePerHour!$B$20,Usage!$C$5:$C$11,0),MATCH(UsagePerHour!SW$4,Usage!$D$3:$ABF$3,0)),"")</f>
        <v/>
      </c>
      <c r="SX32" s="6" t="str">
        <f>IFERROR(INDEX(Sales!$D$5:$ABF$18,MATCH(UsagePerHour!$B32,Sales!$C$5:$C$18,0),MATCH(UsagePerHour!SX$4,Sales!$D$3:$ABF$3,0))/SX$2*INDEX(Usage!$D$5:$ABF$11,MATCH(UsagePerHour!$B$20,Usage!$C$5:$C$11,0),MATCH(UsagePerHour!SX$4,Usage!$D$3:$ABF$3,0)),"")</f>
        <v/>
      </c>
      <c r="SY32" s="6" t="str">
        <f>IFERROR(INDEX(Sales!$D$5:$ABF$18,MATCH(UsagePerHour!$B32,Sales!$C$5:$C$18,0),MATCH(UsagePerHour!SY$4,Sales!$D$3:$ABF$3,0))/SY$2*INDEX(Usage!$D$5:$ABF$11,MATCH(UsagePerHour!$B$20,Usage!$C$5:$C$11,0),MATCH(UsagePerHour!SY$4,Usage!$D$3:$ABF$3,0)),"")</f>
        <v/>
      </c>
      <c r="SZ32" s="6" t="str">
        <f>IFERROR(INDEX(Sales!$D$5:$ABF$18,MATCH(UsagePerHour!$B32,Sales!$C$5:$C$18,0),MATCH(UsagePerHour!SZ$4,Sales!$D$3:$ABF$3,0))/SZ$2*INDEX(Usage!$D$5:$ABF$11,MATCH(UsagePerHour!$B$20,Usage!$C$5:$C$11,0),MATCH(UsagePerHour!SZ$4,Usage!$D$3:$ABF$3,0)),"")</f>
        <v/>
      </c>
      <c r="TA32" s="6" t="str">
        <f>IFERROR(INDEX(Sales!$D$5:$ABF$18,MATCH(UsagePerHour!$B32,Sales!$C$5:$C$18,0),MATCH(UsagePerHour!TA$4,Sales!$D$3:$ABF$3,0))/TA$2*INDEX(Usage!$D$5:$ABF$11,MATCH(UsagePerHour!$B$20,Usage!$C$5:$C$11,0),MATCH(UsagePerHour!TA$4,Usage!$D$3:$ABF$3,0)),"")</f>
        <v/>
      </c>
      <c r="TB32" s="6" t="str">
        <f>IFERROR(INDEX(Sales!$D$5:$ABF$18,MATCH(UsagePerHour!$B32,Sales!$C$5:$C$18,0),MATCH(UsagePerHour!TB$4,Sales!$D$3:$ABF$3,0))/TB$2*INDEX(Usage!$D$5:$ABF$11,MATCH(UsagePerHour!$B$20,Usage!$C$5:$C$11,0),MATCH(UsagePerHour!TB$4,Usage!$D$3:$ABF$3,0)),"")</f>
        <v/>
      </c>
      <c r="TC32" s="6" t="str">
        <f>IFERROR(INDEX(Sales!$D$5:$ABF$18,MATCH(UsagePerHour!$B32,Sales!$C$5:$C$18,0),MATCH(UsagePerHour!TC$4,Sales!$D$3:$ABF$3,0))/TC$2*INDEX(Usage!$D$5:$ABF$11,MATCH(UsagePerHour!$B$20,Usage!$C$5:$C$11,0),MATCH(UsagePerHour!TC$4,Usage!$D$3:$ABF$3,0)),"")</f>
        <v/>
      </c>
      <c r="TD32" s="6" t="str">
        <f>IFERROR(INDEX(Sales!$D$5:$ABF$18,MATCH(UsagePerHour!$B32,Sales!$C$5:$C$18,0),MATCH(UsagePerHour!TD$4,Sales!$D$3:$ABF$3,0))/TD$2*INDEX(Usage!$D$5:$ABF$11,MATCH(UsagePerHour!$B$20,Usage!$C$5:$C$11,0),MATCH(UsagePerHour!TD$4,Usage!$D$3:$ABF$3,0)),"")</f>
        <v/>
      </c>
      <c r="TE32" s="6" t="str">
        <f>IFERROR(INDEX(Sales!$D$5:$ABF$18,MATCH(UsagePerHour!$B32,Sales!$C$5:$C$18,0),MATCH(UsagePerHour!TE$4,Sales!$D$3:$ABF$3,0))/TE$2*INDEX(Usage!$D$5:$ABF$11,MATCH(UsagePerHour!$B$20,Usage!$C$5:$C$11,0),MATCH(UsagePerHour!TE$4,Usage!$D$3:$ABF$3,0)),"")</f>
        <v/>
      </c>
      <c r="TF32" s="6" t="str">
        <f>IFERROR(INDEX(Sales!$D$5:$ABF$18,MATCH(UsagePerHour!$B32,Sales!$C$5:$C$18,0),MATCH(UsagePerHour!TF$4,Sales!$D$3:$ABF$3,0))/TF$2*INDEX(Usage!$D$5:$ABF$11,MATCH(UsagePerHour!$B$20,Usage!$C$5:$C$11,0),MATCH(UsagePerHour!TF$4,Usage!$D$3:$ABF$3,0)),"")</f>
        <v/>
      </c>
      <c r="TG32" s="6" t="str">
        <f>IFERROR(INDEX(Sales!$D$5:$ABF$18,MATCH(UsagePerHour!$B32,Sales!$C$5:$C$18,0),MATCH(UsagePerHour!TG$4,Sales!$D$3:$ABF$3,0))/TG$2*INDEX(Usage!$D$5:$ABF$11,MATCH(UsagePerHour!$B$20,Usage!$C$5:$C$11,0),MATCH(UsagePerHour!TG$4,Usage!$D$3:$ABF$3,0)),"")</f>
        <v/>
      </c>
      <c r="TH32" s="6" t="str">
        <f>IFERROR(INDEX(Sales!$D$5:$ABF$18,MATCH(UsagePerHour!$B32,Sales!$C$5:$C$18,0),MATCH(UsagePerHour!TH$4,Sales!$D$3:$ABF$3,0))/TH$2*INDEX(Usage!$D$5:$ABF$11,MATCH(UsagePerHour!$B$20,Usage!$C$5:$C$11,0),MATCH(UsagePerHour!TH$4,Usage!$D$3:$ABF$3,0)),"")</f>
        <v/>
      </c>
      <c r="TI32" s="6" t="str">
        <f>IFERROR(INDEX(Sales!$D$5:$ABF$18,MATCH(UsagePerHour!$B32,Sales!$C$5:$C$18,0),MATCH(UsagePerHour!TI$4,Sales!$D$3:$ABF$3,0))/TI$2*INDEX(Usage!$D$5:$ABF$11,MATCH(UsagePerHour!$B$20,Usage!$C$5:$C$11,0),MATCH(UsagePerHour!TI$4,Usage!$D$3:$ABF$3,0)),"")</f>
        <v/>
      </c>
      <c r="TJ32" s="6" t="str">
        <f>IFERROR(INDEX(Sales!$D$5:$ABF$18,MATCH(UsagePerHour!$B32,Sales!$C$5:$C$18,0),MATCH(UsagePerHour!TJ$4,Sales!$D$3:$ABF$3,0))/TJ$2*INDEX(Usage!$D$5:$ABF$11,MATCH(UsagePerHour!$B$20,Usage!$C$5:$C$11,0),MATCH(UsagePerHour!TJ$4,Usage!$D$3:$ABF$3,0)),"")</f>
        <v/>
      </c>
      <c r="TK32" s="6" t="str">
        <f>IFERROR(INDEX(Sales!$D$5:$ABF$18,MATCH(UsagePerHour!$B32,Sales!$C$5:$C$18,0),MATCH(UsagePerHour!TK$4,Sales!$D$3:$ABF$3,0))/TK$2*INDEX(Usage!$D$5:$ABF$11,MATCH(UsagePerHour!$B$20,Usage!$C$5:$C$11,0),MATCH(UsagePerHour!TK$4,Usage!$D$3:$ABF$3,0)),"")</f>
        <v/>
      </c>
      <c r="TL32" s="6" t="str">
        <f>IFERROR(INDEX(Sales!$D$5:$ABF$18,MATCH(UsagePerHour!$B32,Sales!$C$5:$C$18,0),MATCH(UsagePerHour!TL$4,Sales!$D$3:$ABF$3,0))/TL$2*INDEX(Usage!$D$5:$ABF$11,MATCH(UsagePerHour!$B$20,Usage!$C$5:$C$11,0),MATCH(UsagePerHour!TL$4,Usage!$D$3:$ABF$3,0)),"")</f>
        <v/>
      </c>
      <c r="TM32" s="6" t="str">
        <f>IFERROR(INDEX(Sales!$D$5:$ABF$18,MATCH(UsagePerHour!$B32,Sales!$C$5:$C$18,0),MATCH(UsagePerHour!TM$4,Sales!$D$3:$ABF$3,0))/TM$2*INDEX(Usage!$D$5:$ABF$11,MATCH(UsagePerHour!$B$20,Usage!$C$5:$C$11,0),MATCH(UsagePerHour!TM$4,Usage!$D$3:$ABF$3,0)),"")</f>
        <v/>
      </c>
      <c r="TN32" s="6" t="str">
        <f>IFERROR(INDEX(Sales!$D$5:$ABF$18,MATCH(UsagePerHour!$B32,Sales!$C$5:$C$18,0),MATCH(UsagePerHour!TN$4,Sales!$D$3:$ABF$3,0))/TN$2*INDEX(Usage!$D$5:$ABF$11,MATCH(UsagePerHour!$B$20,Usage!$C$5:$C$11,0),MATCH(UsagePerHour!TN$4,Usage!$D$3:$ABF$3,0)),"")</f>
        <v/>
      </c>
      <c r="TO32" s="6" t="str">
        <f>IFERROR(INDEX(Sales!$D$5:$ABF$18,MATCH(UsagePerHour!$B32,Sales!$C$5:$C$18,0),MATCH(UsagePerHour!TO$4,Sales!$D$3:$ABF$3,0))/TO$2*INDEX(Usage!$D$5:$ABF$11,MATCH(UsagePerHour!$B$20,Usage!$C$5:$C$11,0),MATCH(UsagePerHour!TO$4,Usage!$D$3:$ABF$3,0)),"")</f>
        <v/>
      </c>
      <c r="TP32" s="6" t="str">
        <f>IFERROR(INDEX(Sales!$D$5:$ABF$18,MATCH(UsagePerHour!$B32,Sales!$C$5:$C$18,0),MATCH(UsagePerHour!TP$4,Sales!$D$3:$ABF$3,0))/TP$2*INDEX(Usage!$D$5:$ABF$11,MATCH(UsagePerHour!$B$20,Usage!$C$5:$C$11,0),MATCH(UsagePerHour!TP$4,Usage!$D$3:$ABF$3,0)),"")</f>
        <v/>
      </c>
      <c r="TQ32" s="6" t="str">
        <f>IFERROR(INDEX(Sales!$D$5:$ABF$18,MATCH(UsagePerHour!$B32,Sales!$C$5:$C$18,0),MATCH(UsagePerHour!TQ$4,Sales!$D$3:$ABF$3,0))/TQ$2*INDEX(Usage!$D$5:$ABF$11,MATCH(UsagePerHour!$B$20,Usage!$C$5:$C$11,0),MATCH(UsagePerHour!TQ$4,Usage!$D$3:$ABF$3,0)),"")</f>
        <v/>
      </c>
      <c r="TR32" s="6" t="str">
        <f>IFERROR(INDEX(Sales!$D$5:$ABF$18,MATCH(UsagePerHour!$B32,Sales!$C$5:$C$18,0),MATCH(UsagePerHour!TR$4,Sales!$D$3:$ABF$3,0))/TR$2*INDEX(Usage!$D$5:$ABF$11,MATCH(UsagePerHour!$B$20,Usage!$C$5:$C$11,0),MATCH(UsagePerHour!TR$4,Usage!$D$3:$ABF$3,0)),"")</f>
        <v/>
      </c>
      <c r="TS32" s="6" t="str">
        <f>IFERROR(INDEX(Sales!$D$5:$ABF$18,MATCH(UsagePerHour!$B32,Sales!$C$5:$C$18,0),MATCH(UsagePerHour!TS$4,Sales!$D$3:$ABF$3,0))/TS$2*INDEX(Usage!$D$5:$ABF$11,MATCH(UsagePerHour!$B$20,Usage!$C$5:$C$11,0),MATCH(UsagePerHour!TS$4,Usage!$D$3:$ABF$3,0)),"")</f>
        <v/>
      </c>
      <c r="TT32" s="6" t="str">
        <f>IFERROR(INDEX(Sales!$D$5:$ABF$18,MATCH(UsagePerHour!$B32,Sales!$C$5:$C$18,0),MATCH(UsagePerHour!TT$4,Sales!$D$3:$ABF$3,0))/TT$2*INDEX(Usage!$D$5:$ABF$11,MATCH(UsagePerHour!$B$20,Usage!$C$5:$C$11,0),MATCH(UsagePerHour!TT$4,Usage!$D$3:$ABF$3,0)),"")</f>
        <v/>
      </c>
      <c r="TU32" s="6" t="str">
        <f>IFERROR(INDEX(Sales!$D$5:$ABF$18,MATCH(UsagePerHour!$B32,Sales!$C$5:$C$18,0),MATCH(UsagePerHour!TU$4,Sales!$D$3:$ABF$3,0))/TU$2*INDEX(Usage!$D$5:$ABF$11,MATCH(UsagePerHour!$B$20,Usage!$C$5:$C$11,0),MATCH(UsagePerHour!TU$4,Usage!$D$3:$ABF$3,0)),"")</f>
        <v/>
      </c>
      <c r="TV32" s="6" t="str">
        <f>IFERROR(INDEX(Sales!$D$5:$ABF$18,MATCH(UsagePerHour!$B32,Sales!$C$5:$C$18,0),MATCH(UsagePerHour!TV$4,Sales!$D$3:$ABF$3,0))/TV$2*INDEX(Usage!$D$5:$ABF$11,MATCH(UsagePerHour!$B$20,Usage!$C$5:$C$11,0),MATCH(UsagePerHour!TV$4,Usage!$D$3:$ABF$3,0)),"")</f>
        <v/>
      </c>
      <c r="TW32" s="6" t="str">
        <f>IFERROR(INDEX(Sales!$D$5:$ABF$18,MATCH(UsagePerHour!$B32,Sales!$C$5:$C$18,0),MATCH(UsagePerHour!TW$4,Sales!$D$3:$ABF$3,0))/TW$2*INDEX(Usage!$D$5:$ABF$11,MATCH(UsagePerHour!$B$20,Usage!$C$5:$C$11,0),MATCH(UsagePerHour!TW$4,Usage!$D$3:$ABF$3,0)),"")</f>
        <v/>
      </c>
      <c r="TX32" s="6" t="str">
        <f>IFERROR(INDEX(Sales!$D$5:$ABF$18,MATCH(UsagePerHour!$B32,Sales!$C$5:$C$18,0),MATCH(UsagePerHour!TX$4,Sales!$D$3:$ABF$3,0))/TX$2*INDEX(Usage!$D$5:$ABF$11,MATCH(UsagePerHour!$B$20,Usage!$C$5:$C$11,0),MATCH(UsagePerHour!TX$4,Usage!$D$3:$ABF$3,0)),"")</f>
        <v/>
      </c>
      <c r="TY32" s="6" t="str">
        <f>IFERROR(INDEX(Sales!$D$5:$ABF$18,MATCH(UsagePerHour!$B32,Sales!$C$5:$C$18,0),MATCH(UsagePerHour!TY$4,Sales!$D$3:$ABF$3,0))/TY$2*INDEX(Usage!$D$5:$ABF$11,MATCH(UsagePerHour!$B$20,Usage!$C$5:$C$11,0),MATCH(UsagePerHour!TY$4,Usage!$D$3:$ABF$3,0)),"")</f>
        <v/>
      </c>
      <c r="TZ32" s="6" t="str">
        <f>IFERROR(INDEX(Sales!$D$5:$ABF$18,MATCH(UsagePerHour!$B32,Sales!$C$5:$C$18,0),MATCH(UsagePerHour!TZ$4,Sales!$D$3:$ABF$3,0))/TZ$2*INDEX(Usage!$D$5:$ABF$11,MATCH(UsagePerHour!$B$20,Usage!$C$5:$C$11,0),MATCH(UsagePerHour!TZ$4,Usage!$D$3:$ABF$3,0)),"")</f>
        <v/>
      </c>
      <c r="UA32" s="6" t="str">
        <f>IFERROR(INDEX(Sales!$D$5:$ABF$18,MATCH(UsagePerHour!$B32,Sales!$C$5:$C$18,0),MATCH(UsagePerHour!UA$4,Sales!$D$3:$ABF$3,0))/UA$2*INDEX(Usage!$D$5:$ABF$11,MATCH(UsagePerHour!$B$20,Usage!$C$5:$C$11,0),MATCH(UsagePerHour!UA$4,Usage!$D$3:$ABF$3,0)),"")</f>
        <v/>
      </c>
      <c r="UB32" s="6" t="str">
        <f>IFERROR(INDEX(Sales!$D$5:$ABF$18,MATCH(UsagePerHour!$B32,Sales!$C$5:$C$18,0),MATCH(UsagePerHour!UB$4,Sales!$D$3:$ABF$3,0))/UB$2*INDEX(Usage!$D$5:$ABF$11,MATCH(UsagePerHour!$B$20,Usage!$C$5:$C$11,0),MATCH(UsagePerHour!UB$4,Usage!$D$3:$ABF$3,0)),"")</f>
        <v/>
      </c>
      <c r="UC32" s="6" t="str">
        <f>IFERROR(INDEX(Sales!$D$5:$ABF$18,MATCH(UsagePerHour!$B32,Sales!$C$5:$C$18,0),MATCH(UsagePerHour!UC$4,Sales!$D$3:$ABF$3,0))/UC$2*INDEX(Usage!$D$5:$ABF$11,MATCH(UsagePerHour!$B$20,Usage!$C$5:$C$11,0),MATCH(UsagePerHour!UC$4,Usage!$D$3:$ABF$3,0)),"")</f>
        <v/>
      </c>
      <c r="UD32" s="6" t="str">
        <f>IFERROR(INDEX(Sales!$D$5:$ABF$18,MATCH(UsagePerHour!$B32,Sales!$C$5:$C$18,0),MATCH(UsagePerHour!UD$4,Sales!$D$3:$ABF$3,0))/UD$2*INDEX(Usage!$D$5:$ABF$11,MATCH(UsagePerHour!$B$20,Usage!$C$5:$C$11,0),MATCH(UsagePerHour!UD$4,Usage!$D$3:$ABF$3,0)),"")</f>
        <v/>
      </c>
      <c r="UE32" s="6" t="str">
        <f>IFERROR(INDEX(Sales!$D$5:$ABF$18,MATCH(UsagePerHour!$B32,Sales!$C$5:$C$18,0),MATCH(UsagePerHour!UE$4,Sales!$D$3:$ABF$3,0))/UE$2*INDEX(Usage!$D$5:$ABF$11,MATCH(UsagePerHour!$B$20,Usage!$C$5:$C$11,0),MATCH(UsagePerHour!UE$4,Usage!$D$3:$ABF$3,0)),"")</f>
        <v/>
      </c>
      <c r="UF32" s="6" t="str">
        <f>IFERROR(INDEX(Sales!$D$5:$ABF$18,MATCH(UsagePerHour!$B32,Sales!$C$5:$C$18,0),MATCH(UsagePerHour!UF$4,Sales!$D$3:$ABF$3,0))/UF$2*INDEX(Usage!$D$5:$ABF$11,MATCH(UsagePerHour!$B$20,Usage!$C$5:$C$11,0),MATCH(UsagePerHour!UF$4,Usage!$D$3:$ABF$3,0)),"")</f>
        <v/>
      </c>
      <c r="UG32" s="6" t="str">
        <f>IFERROR(INDEX(Sales!$D$5:$ABF$18,MATCH(UsagePerHour!$B32,Sales!$C$5:$C$18,0),MATCH(UsagePerHour!UG$4,Sales!$D$3:$ABF$3,0))/UG$2*INDEX(Usage!$D$5:$ABF$11,MATCH(UsagePerHour!$B$20,Usage!$C$5:$C$11,0),MATCH(UsagePerHour!UG$4,Usage!$D$3:$ABF$3,0)),"")</f>
        <v/>
      </c>
      <c r="UH32" s="6" t="str">
        <f>IFERROR(INDEX(Sales!$D$5:$ABF$18,MATCH(UsagePerHour!$B32,Sales!$C$5:$C$18,0),MATCH(UsagePerHour!UH$4,Sales!$D$3:$ABF$3,0))/UH$2*INDEX(Usage!$D$5:$ABF$11,MATCH(UsagePerHour!$B$20,Usage!$C$5:$C$11,0),MATCH(UsagePerHour!UH$4,Usage!$D$3:$ABF$3,0)),"")</f>
        <v/>
      </c>
      <c r="UI32" s="6" t="str">
        <f>IFERROR(INDEX(Sales!$D$5:$ABF$18,MATCH(UsagePerHour!$B32,Sales!$C$5:$C$18,0),MATCH(UsagePerHour!UI$4,Sales!$D$3:$ABF$3,0))/UI$2*INDEX(Usage!$D$5:$ABF$11,MATCH(UsagePerHour!$B$20,Usage!$C$5:$C$11,0),MATCH(UsagePerHour!UI$4,Usage!$D$3:$ABF$3,0)),"")</f>
        <v/>
      </c>
      <c r="UJ32" s="6" t="str">
        <f>IFERROR(INDEX(Sales!$D$5:$ABF$18,MATCH(UsagePerHour!$B32,Sales!$C$5:$C$18,0),MATCH(UsagePerHour!UJ$4,Sales!$D$3:$ABF$3,0))/UJ$2*INDEX(Usage!$D$5:$ABF$11,MATCH(UsagePerHour!$B$20,Usage!$C$5:$C$11,0),MATCH(UsagePerHour!UJ$4,Usage!$D$3:$ABF$3,0)),"")</f>
        <v/>
      </c>
      <c r="UK32" s="6" t="str">
        <f>IFERROR(INDEX(Sales!$D$5:$ABF$18,MATCH(UsagePerHour!$B32,Sales!$C$5:$C$18,0),MATCH(UsagePerHour!UK$4,Sales!$D$3:$ABF$3,0))/UK$2*INDEX(Usage!$D$5:$ABF$11,MATCH(UsagePerHour!$B$20,Usage!$C$5:$C$11,0),MATCH(UsagePerHour!UK$4,Usage!$D$3:$ABF$3,0)),"")</f>
        <v/>
      </c>
      <c r="UL32" s="6" t="str">
        <f>IFERROR(INDEX(Sales!$D$5:$ABF$18,MATCH(UsagePerHour!$B32,Sales!$C$5:$C$18,0),MATCH(UsagePerHour!UL$4,Sales!$D$3:$ABF$3,0))/UL$2*INDEX(Usage!$D$5:$ABF$11,MATCH(UsagePerHour!$B$20,Usage!$C$5:$C$11,0),MATCH(UsagePerHour!UL$4,Usage!$D$3:$ABF$3,0)),"")</f>
        <v/>
      </c>
      <c r="UM32" s="6" t="str">
        <f>IFERROR(INDEX(Sales!$D$5:$ABF$18,MATCH(UsagePerHour!$B32,Sales!$C$5:$C$18,0),MATCH(UsagePerHour!UM$4,Sales!$D$3:$ABF$3,0))/UM$2*INDEX(Usage!$D$5:$ABF$11,MATCH(UsagePerHour!$B$20,Usage!$C$5:$C$11,0),MATCH(UsagePerHour!UM$4,Usage!$D$3:$ABF$3,0)),"")</f>
        <v/>
      </c>
      <c r="UN32" s="6" t="str">
        <f>IFERROR(INDEX(Sales!$D$5:$ABF$18,MATCH(UsagePerHour!$B32,Sales!$C$5:$C$18,0),MATCH(UsagePerHour!UN$4,Sales!$D$3:$ABF$3,0))/UN$2*INDEX(Usage!$D$5:$ABF$11,MATCH(UsagePerHour!$B$20,Usage!$C$5:$C$11,0),MATCH(UsagePerHour!UN$4,Usage!$D$3:$ABF$3,0)),"")</f>
        <v/>
      </c>
      <c r="UO32" s="6" t="str">
        <f>IFERROR(INDEX(Sales!$D$5:$ABF$18,MATCH(UsagePerHour!$B32,Sales!$C$5:$C$18,0),MATCH(UsagePerHour!UO$4,Sales!$D$3:$ABF$3,0))/UO$2*INDEX(Usage!$D$5:$ABF$11,MATCH(UsagePerHour!$B$20,Usage!$C$5:$C$11,0),MATCH(UsagePerHour!UO$4,Usage!$D$3:$ABF$3,0)),"")</f>
        <v/>
      </c>
      <c r="UP32" s="6" t="str">
        <f>IFERROR(INDEX(Sales!$D$5:$ABF$18,MATCH(UsagePerHour!$B32,Sales!$C$5:$C$18,0),MATCH(UsagePerHour!UP$4,Sales!$D$3:$ABF$3,0))/UP$2*INDEX(Usage!$D$5:$ABF$11,MATCH(UsagePerHour!$B$20,Usage!$C$5:$C$11,0),MATCH(UsagePerHour!UP$4,Usage!$D$3:$ABF$3,0)),"")</f>
        <v/>
      </c>
      <c r="UQ32" s="6" t="str">
        <f>IFERROR(INDEX(Sales!$D$5:$ABF$18,MATCH(UsagePerHour!$B32,Sales!$C$5:$C$18,0),MATCH(UsagePerHour!UQ$4,Sales!$D$3:$ABF$3,0))/UQ$2*INDEX(Usage!$D$5:$ABF$11,MATCH(UsagePerHour!$B$20,Usage!$C$5:$C$11,0),MATCH(UsagePerHour!UQ$4,Usage!$D$3:$ABF$3,0)),"")</f>
        <v/>
      </c>
      <c r="UR32" s="6" t="str">
        <f>IFERROR(INDEX(Sales!$D$5:$ABF$18,MATCH(UsagePerHour!$B32,Sales!$C$5:$C$18,0),MATCH(UsagePerHour!UR$4,Sales!$D$3:$ABF$3,0))/UR$2*INDEX(Usage!$D$5:$ABF$11,MATCH(UsagePerHour!$B$20,Usage!$C$5:$C$11,0),MATCH(UsagePerHour!UR$4,Usage!$D$3:$ABF$3,0)),"")</f>
        <v/>
      </c>
      <c r="US32" s="6" t="str">
        <f>IFERROR(INDEX(Sales!$D$5:$ABF$18,MATCH(UsagePerHour!$B32,Sales!$C$5:$C$18,0),MATCH(UsagePerHour!US$4,Sales!$D$3:$ABF$3,0))/US$2*INDEX(Usage!$D$5:$ABF$11,MATCH(UsagePerHour!$B$20,Usage!$C$5:$C$11,0),MATCH(UsagePerHour!US$4,Usage!$D$3:$ABF$3,0)),"")</f>
        <v/>
      </c>
      <c r="UT32" s="6" t="str">
        <f>IFERROR(INDEX(Sales!$D$5:$ABF$18,MATCH(UsagePerHour!$B32,Sales!$C$5:$C$18,0),MATCH(UsagePerHour!UT$4,Sales!$D$3:$ABF$3,0))/UT$2*INDEX(Usage!$D$5:$ABF$11,MATCH(UsagePerHour!$B$20,Usage!$C$5:$C$11,0),MATCH(UsagePerHour!UT$4,Usage!$D$3:$ABF$3,0)),"")</f>
        <v/>
      </c>
      <c r="UU32" s="6" t="str">
        <f>IFERROR(INDEX(Sales!$D$5:$ABF$18,MATCH(UsagePerHour!$B32,Sales!$C$5:$C$18,0),MATCH(UsagePerHour!UU$4,Sales!$D$3:$ABF$3,0))/UU$2*INDEX(Usage!$D$5:$ABF$11,MATCH(UsagePerHour!$B$20,Usage!$C$5:$C$11,0),MATCH(UsagePerHour!UU$4,Usage!$D$3:$ABF$3,0)),"")</f>
        <v/>
      </c>
      <c r="UV32" s="6" t="str">
        <f>IFERROR(INDEX(Sales!$D$5:$ABF$18,MATCH(UsagePerHour!$B32,Sales!$C$5:$C$18,0),MATCH(UsagePerHour!UV$4,Sales!$D$3:$ABF$3,0))/UV$2*INDEX(Usage!$D$5:$ABF$11,MATCH(UsagePerHour!$B$20,Usage!$C$5:$C$11,0),MATCH(UsagePerHour!UV$4,Usage!$D$3:$ABF$3,0)),"")</f>
        <v/>
      </c>
      <c r="UW32" s="6" t="str">
        <f>IFERROR(INDEX(Sales!$D$5:$ABF$18,MATCH(UsagePerHour!$B32,Sales!$C$5:$C$18,0),MATCH(UsagePerHour!UW$4,Sales!$D$3:$ABF$3,0))/UW$2*INDEX(Usage!$D$5:$ABF$11,MATCH(UsagePerHour!$B$20,Usage!$C$5:$C$11,0),MATCH(UsagePerHour!UW$4,Usage!$D$3:$ABF$3,0)),"")</f>
        <v/>
      </c>
      <c r="UX32" s="6" t="str">
        <f>IFERROR(INDEX(Sales!$D$5:$ABF$18,MATCH(UsagePerHour!$B32,Sales!$C$5:$C$18,0),MATCH(UsagePerHour!UX$4,Sales!$D$3:$ABF$3,0))/UX$2*INDEX(Usage!$D$5:$ABF$11,MATCH(UsagePerHour!$B$20,Usage!$C$5:$C$11,0),MATCH(UsagePerHour!UX$4,Usage!$D$3:$ABF$3,0)),"")</f>
        <v/>
      </c>
      <c r="UY32" s="6" t="str">
        <f>IFERROR(INDEX(Sales!$D$5:$ABF$18,MATCH(UsagePerHour!$B32,Sales!$C$5:$C$18,0),MATCH(UsagePerHour!UY$4,Sales!$D$3:$ABF$3,0))/UY$2*INDEX(Usage!$D$5:$ABF$11,MATCH(UsagePerHour!$B$20,Usage!$C$5:$C$11,0),MATCH(UsagePerHour!UY$4,Usage!$D$3:$ABF$3,0)),"")</f>
        <v/>
      </c>
      <c r="UZ32" s="6" t="str">
        <f>IFERROR(INDEX(Sales!$D$5:$ABF$18,MATCH(UsagePerHour!$B32,Sales!$C$5:$C$18,0),MATCH(UsagePerHour!UZ$4,Sales!$D$3:$ABF$3,0))/UZ$2*INDEX(Usage!$D$5:$ABF$11,MATCH(UsagePerHour!$B$20,Usage!$C$5:$C$11,0),MATCH(UsagePerHour!UZ$4,Usage!$D$3:$ABF$3,0)),"")</f>
        <v/>
      </c>
      <c r="VA32" s="6" t="str">
        <f>IFERROR(INDEX(Sales!$D$5:$ABF$18,MATCH(UsagePerHour!$B32,Sales!$C$5:$C$18,0),MATCH(UsagePerHour!VA$4,Sales!$D$3:$ABF$3,0))/VA$2*INDEX(Usage!$D$5:$ABF$11,MATCH(UsagePerHour!$B$20,Usage!$C$5:$C$11,0),MATCH(UsagePerHour!VA$4,Usage!$D$3:$ABF$3,0)),"")</f>
        <v/>
      </c>
      <c r="VB32" s="6" t="str">
        <f>IFERROR(INDEX(Sales!$D$5:$ABF$18,MATCH(UsagePerHour!$B32,Sales!$C$5:$C$18,0),MATCH(UsagePerHour!VB$4,Sales!$D$3:$ABF$3,0))/VB$2*INDEX(Usage!$D$5:$ABF$11,MATCH(UsagePerHour!$B$20,Usage!$C$5:$C$11,0),MATCH(UsagePerHour!VB$4,Usage!$D$3:$ABF$3,0)),"")</f>
        <v/>
      </c>
      <c r="VC32" s="6" t="str">
        <f>IFERROR(INDEX(Sales!$D$5:$ABF$18,MATCH(UsagePerHour!$B32,Sales!$C$5:$C$18,0),MATCH(UsagePerHour!VC$4,Sales!$D$3:$ABF$3,0))/VC$2*INDEX(Usage!$D$5:$ABF$11,MATCH(UsagePerHour!$B$20,Usage!$C$5:$C$11,0),MATCH(UsagePerHour!VC$4,Usage!$D$3:$ABF$3,0)),"")</f>
        <v/>
      </c>
      <c r="VD32" s="6" t="str">
        <f>IFERROR(INDEX(Sales!$D$5:$ABF$18,MATCH(UsagePerHour!$B32,Sales!$C$5:$C$18,0),MATCH(UsagePerHour!VD$4,Sales!$D$3:$ABF$3,0))/VD$2*INDEX(Usage!$D$5:$ABF$11,MATCH(UsagePerHour!$B$20,Usage!$C$5:$C$11,0),MATCH(UsagePerHour!VD$4,Usage!$D$3:$ABF$3,0)),"")</f>
        <v/>
      </c>
      <c r="VE32" s="6" t="str">
        <f>IFERROR(INDEX(Sales!$D$5:$ABF$18,MATCH(UsagePerHour!$B32,Sales!$C$5:$C$18,0),MATCH(UsagePerHour!VE$4,Sales!$D$3:$ABF$3,0))/VE$2*INDEX(Usage!$D$5:$ABF$11,MATCH(UsagePerHour!$B$20,Usage!$C$5:$C$11,0),MATCH(UsagePerHour!VE$4,Usage!$D$3:$ABF$3,0)),"")</f>
        <v/>
      </c>
      <c r="VF32" s="6" t="str">
        <f>IFERROR(INDEX(Sales!$D$5:$ABF$18,MATCH(UsagePerHour!$B32,Sales!$C$5:$C$18,0),MATCH(UsagePerHour!VF$4,Sales!$D$3:$ABF$3,0))/VF$2*INDEX(Usage!$D$5:$ABF$11,MATCH(UsagePerHour!$B$20,Usage!$C$5:$C$11,0),MATCH(UsagePerHour!VF$4,Usage!$D$3:$ABF$3,0)),"")</f>
        <v/>
      </c>
      <c r="VG32" s="6" t="str">
        <f>IFERROR(INDEX(Sales!$D$5:$ABF$18,MATCH(UsagePerHour!$B32,Sales!$C$5:$C$18,0),MATCH(UsagePerHour!VG$4,Sales!$D$3:$ABF$3,0))/VG$2*INDEX(Usage!$D$5:$ABF$11,MATCH(UsagePerHour!$B$20,Usage!$C$5:$C$11,0),MATCH(UsagePerHour!VG$4,Usage!$D$3:$ABF$3,0)),"")</f>
        <v/>
      </c>
      <c r="VH32" s="6" t="str">
        <f>IFERROR(INDEX(Sales!$D$5:$ABF$18,MATCH(UsagePerHour!$B32,Sales!$C$5:$C$18,0),MATCH(UsagePerHour!VH$4,Sales!$D$3:$ABF$3,0))/VH$2*INDEX(Usage!$D$5:$ABF$11,MATCH(UsagePerHour!$B$20,Usage!$C$5:$C$11,0),MATCH(UsagePerHour!VH$4,Usage!$D$3:$ABF$3,0)),"")</f>
        <v/>
      </c>
      <c r="VI32" s="6" t="str">
        <f>IFERROR(INDEX(Sales!$D$5:$ABF$18,MATCH(UsagePerHour!$B32,Sales!$C$5:$C$18,0),MATCH(UsagePerHour!VI$4,Sales!$D$3:$ABF$3,0))/VI$2*INDEX(Usage!$D$5:$ABF$11,MATCH(UsagePerHour!$B$20,Usage!$C$5:$C$11,0),MATCH(UsagePerHour!VI$4,Usage!$D$3:$ABF$3,0)),"")</f>
        <v/>
      </c>
      <c r="VJ32" s="6" t="str">
        <f>IFERROR(INDEX(Sales!$D$5:$ABF$18,MATCH(UsagePerHour!$B32,Sales!$C$5:$C$18,0),MATCH(UsagePerHour!VJ$4,Sales!$D$3:$ABF$3,0))/VJ$2*INDEX(Usage!$D$5:$ABF$11,MATCH(UsagePerHour!$B$20,Usage!$C$5:$C$11,0),MATCH(UsagePerHour!VJ$4,Usage!$D$3:$ABF$3,0)),"")</f>
        <v/>
      </c>
      <c r="VK32" s="6" t="str">
        <f>IFERROR(INDEX(Sales!$D$5:$ABF$18,MATCH(UsagePerHour!$B32,Sales!$C$5:$C$18,0),MATCH(UsagePerHour!VK$4,Sales!$D$3:$ABF$3,0))/VK$2*INDEX(Usage!$D$5:$ABF$11,MATCH(UsagePerHour!$B$20,Usage!$C$5:$C$11,0),MATCH(UsagePerHour!VK$4,Usage!$D$3:$ABF$3,0)),"")</f>
        <v/>
      </c>
      <c r="VL32" s="6" t="str">
        <f>IFERROR(INDEX(Sales!$D$5:$ABF$18,MATCH(UsagePerHour!$B32,Sales!$C$5:$C$18,0),MATCH(UsagePerHour!VL$4,Sales!$D$3:$ABF$3,0))/VL$2*INDEX(Usage!$D$5:$ABF$11,MATCH(UsagePerHour!$B$20,Usage!$C$5:$C$11,0),MATCH(UsagePerHour!VL$4,Usage!$D$3:$ABF$3,0)),"")</f>
        <v/>
      </c>
      <c r="VM32" s="6" t="str">
        <f>IFERROR(INDEX(Sales!$D$5:$ABF$18,MATCH(UsagePerHour!$B32,Sales!$C$5:$C$18,0),MATCH(UsagePerHour!VM$4,Sales!$D$3:$ABF$3,0))/VM$2*INDEX(Usage!$D$5:$ABF$11,MATCH(UsagePerHour!$B$20,Usage!$C$5:$C$11,0),MATCH(UsagePerHour!VM$4,Usage!$D$3:$ABF$3,0)),"")</f>
        <v/>
      </c>
      <c r="VN32" s="6" t="str">
        <f>IFERROR(INDEX(Sales!$D$5:$ABF$18,MATCH(UsagePerHour!$B32,Sales!$C$5:$C$18,0),MATCH(UsagePerHour!VN$4,Sales!$D$3:$ABF$3,0))/VN$2*INDEX(Usage!$D$5:$ABF$11,MATCH(UsagePerHour!$B$20,Usage!$C$5:$C$11,0),MATCH(UsagePerHour!VN$4,Usage!$D$3:$ABF$3,0)),"")</f>
        <v/>
      </c>
      <c r="VO32" s="6" t="str">
        <f>IFERROR(INDEX(Sales!$D$5:$ABF$18,MATCH(UsagePerHour!$B32,Sales!$C$5:$C$18,0),MATCH(UsagePerHour!VO$4,Sales!$D$3:$ABF$3,0))/VO$2*INDEX(Usage!$D$5:$ABF$11,MATCH(UsagePerHour!$B$20,Usage!$C$5:$C$11,0),MATCH(UsagePerHour!VO$4,Usage!$D$3:$ABF$3,0)),"")</f>
        <v/>
      </c>
      <c r="VP32" s="6" t="str">
        <f>IFERROR(INDEX(Sales!$D$5:$ABF$18,MATCH(UsagePerHour!$B32,Sales!$C$5:$C$18,0),MATCH(UsagePerHour!VP$4,Sales!$D$3:$ABF$3,0))/VP$2*INDEX(Usage!$D$5:$ABF$11,MATCH(UsagePerHour!$B$20,Usage!$C$5:$C$11,0),MATCH(UsagePerHour!VP$4,Usage!$D$3:$ABF$3,0)),"")</f>
        <v/>
      </c>
      <c r="VQ32" s="6" t="str">
        <f>IFERROR(INDEX(Sales!$D$5:$ABF$18,MATCH(UsagePerHour!$B32,Sales!$C$5:$C$18,0),MATCH(UsagePerHour!VQ$4,Sales!$D$3:$ABF$3,0))/VQ$2*INDEX(Usage!$D$5:$ABF$11,MATCH(UsagePerHour!$B$20,Usage!$C$5:$C$11,0),MATCH(UsagePerHour!VQ$4,Usage!$D$3:$ABF$3,0)),"")</f>
        <v/>
      </c>
      <c r="VR32" s="6" t="str">
        <f>IFERROR(INDEX(Sales!$D$5:$ABF$18,MATCH(UsagePerHour!$B32,Sales!$C$5:$C$18,0),MATCH(UsagePerHour!VR$4,Sales!$D$3:$ABF$3,0))/VR$2*INDEX(Usage!$D$5:$ABF$11,MATCH(UsagePerHour!$B$20,Usage!$C$5:$C$11,0),MATCH(UsagePerHour!VR$4,Usage!$D$3:$ABF$3,0)),"")</f>
        <v/>
      </c>
      <c r="VS32" s="6" t="str">
        <f>IFERROR(INDEX(Sales!$D$5:$ABF$18,MATCH(UsagePerHour!$B32,Sales!$C$5:$C$18,0),MATCH(UsagePerHour!VS$4,Sales!$D$3:$ABF$3,0))/VS$2*INDEX(Usage!$D$5:$ABF$11,MATCH(UsagePerHour!$B$20,Usage!$C$5:$C$11,0),MATCH(UsagePerHour!VS$4,Usage!$D$3:$ABF$3,0)),"")</f>
        <v/>
      </c>
      <c r="VT32" s="6" t="str">
        <f>IFERROR(INDEX(Sales!$D$5:$ABF$18,MATCH(UsagePerHour!$B32,Sales!$C$5:$C$18,0),MATCH(UsagePerHour!VT$4,Sales!$D$3:$ABF$3,0))/VT$2*INDEX(Usage!$D$5:$ABF$11,MATCH(UsagePerHour!$B$20,Usage!$C$5:$C$11,0),MATCH(UsagePerHour!VT$4,Usage!$D$3:$ABF$3,0)),"")</f>
        <v/>
      </c>
      <c r="VU32" s="6" t="str">
        <f>IFERROR(INDEX(Sales!$D$5:$ABF$18,MATCH(UsagePerHour!$B32,Sales!$C$5:$C$18,0),MATCH(UsagePerHour!VU$4,Sales!$D$3:$ABF$3,0))/VU$2*INDEX(Usage!$D$5:$ABF$11,MATCH(UsagePerHour!$B$20,Usage!$C$5:$C$11,0),MATCH(UsagePerHour!VU$4,Usage!$D$3:$ABF$3,0)),"")</f>
        <v/>
      </c>
      <c r="VV32" s="6" t="str">
        <f>IFERROR(INDEX(Sales!$D$5:$ABF$18,MATCH(UsagePerHour!$B32,Sales!$C$5:$C$18,0),MATCH(UsagePerHour!VV$4,Sales!$D$3:$ABF$3,0))/VV$2*INDEX(Usage!$D$5:$ABF$11,MATCH(UsagePerHour!$B$20,Usage!$C$5:$C$11,0),MATCH(UsagePerHour!VV$4,Usage!$D$3:$ABF$3,0)),"")</f>
        <v/>
      </c>
      <c r="VW32" s="6" t="str">
        <f>IFERROR(INDEX(Sales!$D$5:$ABF$18,MATCH(UsagePerHour!$B32,Sales!$C$5:$C$18,0),MATCH(UsagePerHour!VW$4,Sales!$D$3:$ABF$3,0))/VW$2*INDEX(Usage!$D$5:$ABF$11,MATCH(UsagePerHour!$B$20,Usage!$C$5:$C$11,0),MATCH(UsagePerHour!VW$4,Usage!$D$3:$ABF$3,0)),"")</f>
        <v/>
      </c>
      <c r="VX32" s="6" t="str">
        <f>IFERROR(INDEX(Sales!$D$5:$ABF$18,MATCH(UsagePerHour!$B32,Sales!$C$5:$C$18,0),MATCH(UsagePerHour!VX$4,Sales!$D$3:$ABF$3,0))/VX$2*INDEX(Usage!$D$5:$ABF$11,MATCH(UsagePerHour!$B$20,Usage!$C$5:$C$11,0),MATCH(UsagePerHour!VX$4,Usage!$D$3:$ABF$3,0)),"")</f>
        <v/>
      </c>
      <c r="VY32" s="6" t="str">
        <f>IFERROR(INDEX(Sales!$D$5:$ABF$18,MATCH(UsagePerHour!$B32,Sales!$C$5:$C$18,0),MATCH(UsagePerHour!VY$4,Sales!$D$3:$ABF$3,0))/VY$2*INDEX(Usage!$D$5:$ABF$11,MATCH(UsagePerHour!$B$20,Usage!$C$5:$C$11,0),MATCH(UsagePerHour!VY$4,Usage!$D$3:$ABF$3,0)),"")</f>
        <v/>
      </c>
      <c r="VZ32" s="6" t="str">
        <f>IFERROR(INDEX(Sales!$D$5:$ABF$18,MATCH(UsagePerHour!$B32,Sales!$C$5:$C$18,0),MATCH(UsagePerHour!VZ$4,Sales!$D$3:$ABF$3,0))/VZ$2*INDEX(Usage!$D$5:$ABF$11,MATCH(UsagePerHour!$B$20,Usage!$C$5:$C$11,0),MATCH(UsagePerHour!VZ$4,Usage!$D$3:$ABF$3,0)),"")</f>
        <v/>
      </c>
      <c r="WA32" s="6" t="str">
        <f>IFERROR(INDEX(Sales!$D$5:$ABF$18,MATCH(UsagePerHour!$B32,Sales!$C$5:$C$18,0),MATCH(UsagePerHour!WA$4,Sales!$D$3:$ABF$3,0))/WA$2*INDEX(Usage!$D$5:$ABF$11,MATCH(UsagePerHour!$B$20,Usage!$C$5:$C$11,0),MATCH(UsagePerHour!WA$4,Usage!$D$3:$ABF$3,0)),"")</f>
        <v/>
      </c>
      <c r="WB32" s="6" t="str">
        <f>IFERROR(INDEX(Sales!$D$5:$ABF$18,MATCH(UsagePerHour!$B32,Sales!$C$5:$C$18,0),MATCH(UsagePerHour!WB$4,Sales!$D$3:$ABF$3,0))/WB$2*INDEX(Usage!$D$5:$ABF$11,MATCH(UsagePerHour!$B$20,Usage!$C$5:$C$11,0),MATCH(UsagePerHour!WB$4,Usage!$D$3:$ABF$3,0)),"")</f>
        <v/>
      </c>
      <c r="WC32" s="6" t="str">
        <f>IFERROR(INDEX(Sales!$D$5:$ABF$18,MATCH(UsagePerHour!$B32,Sales!$C$5:$C$18,0),MATCH(UsagePerHour!WC$4,Sales!$D$3:$ABF$3,0))/WC$2*INDEX(Usage!$D$5:$ABF$11,MATCH(UsagePerHour!$B$20,Usage!$C$5:$C$11,0),MATCH(UsagePerHour!WC$4,Usage!$D$3:$ABF$3,0)),"")</f>
        <v/>
      </c>
      <c r="WD32" s="6" t="str">
        <f>IFERROR(INDEX(Sales!$D$5:$ABF$18,MATCH(UsagePerHour!$B32,Sales!$C$5:$C$18,0),MATCH(UsagePerHour!WD$4,Sales!$D$3:$ABF$3,0))/WD$2*INDEX(Usage!$D$5:$ABF$11,MATCH(UsagePerHour!$B$20,Usage!$C$5:$C$11,0),MATCH(UsagePerHour!WD$4,Usage!$D$3:$ABF$3,0)),"")</f>
        <v/>
      </c>
      <c r="WE32" s="6" t="str">
        <f>IFERROR(INDEX(Sales!$D$5:$ABF$18,MATCH(UsagePerHour!$B32,Sales!$C$5:$C$18,0),MATCH(UsagePerHour!WE$4,Sales!$D$3:$ABF$3,0))/WE$2*INDEX(Usage!$D$5:$ABF$11,MATCH(UsagePerHour!$B$20,Usage!$C$5:$C$11,0),MATCH(UsagePerHour!WE$4,Usage!$D$3:$ABF$3,0)),"")</f>
        <v/>
      </c>
      <c r="WF32" s="6" t="str">
        <f>IFERROR(INDEX(Sales!$D$5:$ABF$18,MATCH(UsagePerHour!$B32,Sales!$C$5:$C$18,0),MATCH(UsagePerHour!WF$4,Sales!$D$3:$ABF$3,0))/WF$2*INDEX(Usage!$D$5:$ABF$11,MATCH(UsagePerHour!$B$20,Usage!$C$5:$C$11,0),MATCH(UsagePerHour!WF$4,Usage!$D$3:$ABF$3,0)),"")</f>
        <v/>
      </c>
      <c r="WG32" s="6" t="str">
        <f>IFERROR(INDEX(Sales!$D$5:$ABF$18,MATCH(UsagePerHour!$B32,Sales!$C$5:$C$18,0),MATCH(UsagePerHour!WG$4,Sales!$D$3:$ABF$3,0))/WG$2*INDEX(Usage!$D$5:$ABF$11,MATCH(UsagePerHour!$B$20,Usage!$C$5:$C$11,0),MATCH(UsagePerHour!WG$4,Usage!$D$3:$ABF$3,0)),"")</f>
        <v/>
      </c>
      <c r="WH32" s="6" t="str">
        <f>IFERROR(INDEX(Sales!$D$5:$ABF$18,MATCH(UsagePerHour!$B32,Sales!$C$5:$C$18,0),MATCH(UsagePerHour!WH$4,Sales!$D$3:$ABF$3,0))/WH$2*INDEX(Usage!$D$5:$ABF$11,MATCH(UsagePerHour!$B$20,Usage!$C$5:$C$11,0),MATCH(UsagePerHour!WH$4,Usage!$D$3:$ABF$3,0)),"")</f>
        <v/>
      </c>
      <c r="WI32" s="6" t="str">
        <f>IFERROR(INDEX(Sales!$D$5:$ABF$18,MATCH(UsagePerHour!$B32,Sales!$C$5:$C$18,0),MATCH(UsagePerHour!WI$4,Sales!$D$3:$ABF$3,0))/WI$2*INDEX(Usage!$D$5:$ABF$11,MATCH(UsagePerHour!$B$20,Usage!$C$5:$C$11,0),MATCH(UsagePerHour!WI$4,Usage!$D$3:$ABF$3,0)),"")</f>
        <v/>
      </c>
      <c r="WJ32" s="6" t="str">
        <f>IFERROR(INDEX(Sales!$D$5:$ABF$18,MATCH(UsagePerHour!$B32,Sales!$C$5:$C$18,0),MATCH(UsagePerHour!WJ$4,Sales!$D$3:$ABF$3,0))/WJ$2*INDEX(Usage!$D$5:$ABF$11,MATCH(UsagePerHour!$B$20,Usage!$C$5:$C$11,0),MATCH(UsagePerHour!WJ$4,Usage!$D$3:$ABF$3,0)),"")</f>
        <v/>
      </c>
      <c r="WK32" s="6" t="str">
        <f>IFERROR(INDEX(Sales!$D$5:$ABF$18,MATCH(UsagePerHour!$B32,Sales!$C$5:$C$18,0),MATCH(UsagePerHour!WK$4,Sales!$D$3:$ABF$3,0))/WK$2*INDEX(Usage!$D$5:$ABF$11,MATCH(UsagePerHour!$B$20,Usage!$C$5:$C$11,0),MATCH(UsagePerHour!WK$4,Usage!$D$3:$ABF$3,0)),"")</f>
        <v/>
      </c>
      <c r="WL32" s="6" t="str">
        <f>IFERROR(INDEX(Sales!$D$5:$ABF$18,MATCH(UsagePerHour!$B32,Sales!$C$5:$C$18,0),MATCH(UsagePerHour!WL$4,Sales!$D$3:$ABF$3,0))/WL$2*INDEX(Usage!$D$5:$ABF$11,MATCH(UsagePerHour!$B$20,Usage!$C$5:$C$11,0),MATCH(UsagePerHour!WL$4,Usage!$D$3:$ABF$3,0)),"")</f>
        <v/>
      </c>
      <c r="WM32" s="6" t="str">
        <f>IFERROR(INDEX(Sales!$D$5:$ABF$18,MATCH(UsagePerHour!$B32,Sales!$C$5:$C$18,0),MATCH(UsagePerHour!WM$4,Sales!$D$3:$ABF$3,0))/WM$2*INDEX(Usage!$D$5:$ABF$11,MATCH(UsagePerHour!$B$20,Usage!$C$5:$C$11,0),MATCH(UsagePerHour!WM$4,Usage!$D$3:$ABF$3,0)),"")</f>
        <v/>
      </c>
      <c r="WN32" s="6" t="str">
        <f>IFERROR(INDEX(Sales!$D$5:$ABF$18,MATCH(UsagePerHour!$B32,Sales!$C$5:$C$18,0),MATCH(UsagePerHour!WN$4,Sales!$D$3:$ABF$3,0))/WN$2*INDEX(Usage!$D$5:$ABF$11,MATCH(UsagePerHour!$B$20,Usage!$C$5:$C$11,0),MATCH(UsagePerHour!WN$4,Usage!$D$3:$ABF$3,0)),"")</f>
        <v/>
      </c>
      <c r="WO32" s="6" t="str">
        <f>IFERROR(INDEX(Sales!$D$5:$ABF$18,MATCH(UsagePerHour!$B32,Sales!$C$5:$C$18,0),MATCH(UsagePerHour!WO$4,Sales!$D$3:$ABF$3,0))/WO$2*INDEX(Usage!$D$5:$ABF$11,MATCH(UsagePerHour!$B$20,Usage!$C$5:$C$11,0),MATCH(UsagePerHour!WO$4,Usage!$D$3:$ABF$3,0)),"")</f>
        <v/>
      </c>
      <c r="WP32" s="6" t="str">
        <f>IFERROR(INDEX(Sales!$D$5:$ABF$18,MATCH(UsagePerHour!$B32,Sales!$C$5:$C$18,0),MATCH(UsagePerHour!WP$4,Sales!$D$3:$ABF$3,0))/WP$2*INDEX(Usage!$D$5:$ABF$11,MATCH(UsagePerHour!$B$20,Usage!$C$5:$C$11,0),MATCH(UsagePerHour!WP$4,Usage!$D$3:$ABF$3,0)),"")</f>
        <v/>
      </c>
      <c r="WQ32" s="6" t="str">
        <f>IFERROR(INDEX(Sales!$D$5:$ABF$18,MATCH(UsagePerHour!$B32,Sales!$C$5:$C$18,0),MATCH(UsagePerHour!WQ$4,Sales!$D$3:$ABF$3,0))/WQ$2*INDEX(Usage!$D$5:$ABF$11,MATCH(UsagePerHour!$B$20,Usage!$C$5:$C$11,0),MATCH(UsagePerHour!WQ$4,Usage!$D$3:$ABF$3,0)),"")</f>
        <v/>
      </c>
      <c r="WR32" s="6" t="str">
        <f>IFERROR(INDEX(Sales!$D$5:$ABF$18,MATCH(UsagePerHour!$B32,Sales!$C$5:$C$18,0),MATCH(UsagePerHour!WR$4,Sales!$D$3:$ABF$3,0))/WR$2*INDEX(Usage!$D$5:$ABF$11,MATCH(UsagePerHour!$B$20,Usage!$C$5:$C$11,0),MATCH(UsagePerHour!WR$4,Usage!$D$3:$ABF$3,0)),"")</f>
        <v/>
      </c>
      <c r="WS32" s="6" t="str">
        <f>IFERROR(INDEX(Sales!$D$5:$ABF$18,MATCH(UsagePerHour!$B32,Sales!$C$5:$C$18,0),MATCH(UsagePerHour!WS$4,Sales!$D$3:$ABF$3,0))/WS$2*INDEX(Usage!$D$5:$ABF$11,MATCH(UsagePerHour!$B$20,Usage!$C$5:$C$11,0),MATCH(UsagePerHour!WS$4,Usage!$D$3:$ABF$3,0)),"")</f>
        <v/>
      </c>
      <c r="WT32" s="6" t="str">
        <f>IFERROR(INDEX(Sales!$D$5:$ABF$18,MATCH(UsagePerHour!$B32,Sales!$C$5:$C$18,0),MATCH(UsagePerHour!WT$4,Sales!$D$3:$ABF$3,0))/WT$2*INDEX(Usage!$D$5:$ABF$11,MATCH(UsagePerHour!$B$20,Usage!$C$5:$C$11,0),MATCH(UsagePerHour!WT$4,Usage!$D$3:$ABF$3,0)),"")</f>
        <v/>
      </c>
      <c r="WU32" s="6" t="str">
        <f>IFERROR(INDEX(Sales!$D$5:$ABF$18,MATCH(UsagePerHour!$B32,Sales!$C$5:$C$18,0),MATCH(UsagePerHour!WU$4,Sales!$D$3:$ABF$3,0))/WU$2*INDEX(Usage!$D$5:$ABF$11,MATCH(UsagePerHour!$B$20,Usage!$C$5:$C$11,0),MATCH(UsagePerHour!WU$4,Usage!$D$3:$ABF$3,0)),"")</f>
        <v/>
      </c>
      <c r="WV32" s="6" t="str">
        <f>IFERROR(INDEX(Sales!$D$5:$ABF$18,MATCH(UsagePerHour!$B32,Sales!$C$5:$C$18,0),MATCH(UsagePerHour!WV$4,Sales!$D$3:$ABF$3,0))/WV$2*INDEX(Usage!$D$5:$ABF$11,MATCH(UsagePerHour!$B$20,Usage!$C$5:$C$11,0),MATCH(UsagePerHour!WV$4,Usage!$D$3:$ABF$3,0)),"")</f>
        <v/>
      </c>
      <c r="WW32" s="6" t="str">
        <f>IFERROR(INDEX(Sales!$D$5:$ABF$18,MATCH(UsagePerHour!$B32,Sales!$C$5:$C$18,0),MATCH(UsagePerHour!WW$4,Sales!$D$3:$ABF$3,0))/WW$2*INDEX(Usage!$D$5:$ABF$11,MATCH(UsagePerHour!$B$20,Usage!$C$5:$C$11,0),MATCH(UsagePerHour!WW$4,Usage!$D$3:$ABF$3,0)),"")</f>
        <v/>
      </c>
      <c r="WX32" s="6" t="str">
        <f>IFERROR(INDEX(Sales!$D$5:$ABF$18,MATCH(UsagePerHour!$B32,Sales!$C$5:$C$18,0),MATCH(UsagePerHour!WX$4,Sales!$D$3:$ABF$3,0))/WX$2*INDEX(Usage!$D$5:$ABF$11,MATCH(UsagePerHour!$B$20,Usage!$C$5:$C$11,0),MATCH(UsagePerHour!WX$4,Usage!$D$3:$ABF$3,0)),"")</f>
        <v/>
      </c>
      <c r="WY32" s="6" t="str">
        <f>IFERROR(INDEX(Sales!$D$5:$ABF$18,MATCH(UsagePerHour!$B32,Sales!$C$5:$C$18,0),MATCH(UsagePerHour!WY$4,Sales!$D$3:$ABF$3,0))/WY$2*INDEX(Usage!$D$5:$ABF$11,MATCH(UsagePerHour!$B$20,Usage!$C$5:$C$11,0),MATCH(UsagePerHour!WY$4,Usage!$D$3:$ABF$3,0)),"")</f>
        <v/>
      </c>
      <c r="WZ32" s="6" t="str">
        <f>IFERROR(INDEX(Sales!$D$5:$ABF$18,MATCH(UsagePerHour!$B32,Sales!$C$5:$C$18,0),MATCH(UsagePerHour!WZ$4,Sales!$D$3:$ABF$3,0))/WZ$2*INDEX(Usage!$D$5:$ABF$11,MATCH(UsagePerHour!$B$20,Usage!$C$5:$C$11,0),MATCH(UsagePerHour!WZ$4,Usage!$D$3:$ABF$3,0)),"")</f>
        <v/>
      </c>
      <c r="XA32" s="6" t="str">
        <f>IFERROR(INDEX(Sales!$D$5:$ABF$18,MATCH(UsagePerHour!$B32,Sales!$C$5:$C$18,0),MATCH(UsagePerHour!XA$4,Sales!$D$3:$ABF$3,0))/XA$2*INDEX(Usage!$D$5:$ABF$11,MATCH(UsagePerHour!$B$20,Usage!$C$5:$C$11,0),MATCH(UsagePerHour!XA$4,Usage!$D$3:$ABF$3,0)),"")</f>
        <v/>
      </c>
      <c r="XB32" s="6" t="str">
        <f>IFERROR(INDEX(Sales!$D$5:$ABF$18,MATCH(UsagePerHour!$B32,Sales!$C$5:$C$18,0),MATCH(UsagePerHour!XB$4,Sales!$D$3:$ABF$3,0))/XB$2*INDEX(Usage!$D$5:$ABF$11,MATCH(UsagePerHour!$B$20,Usage!$C$5:$C$11,0),MATCH(UsagePerHour!XB$4,Usage!$D$3:$ABF$3,0)),"")</f>
        <v/>
      </c>
      <c r="XC32" s="6" t="str">
        <f>IFERROR(INDEX(Sales!$D$5:$ABF$18,MATCH(UsagePerHour!$B32,Sales!$C$5:$C$18,0),MATCH(UsagePerHour!XC$4,Sales!$D$3:$ABF$3,0))/XC$2*INDEX(Usage!$D$5:$ABF$11,MATCH(UsagePerHour!$B$20,Usage!$C$5:$C$11,0),MATCH(UsagePerHour!XC$4,Usage!$D$3:$ABF$3,0)),"")</f>
        <v/>
      </c>
      <c r="XD32" s="6" t="str">
        <f>IFERROR(INDEX(Sales!$D$5:$ABF$18,MATCH(UsagePerHour!$B32,Sales!$C$5:$C$18,0),MATCH(UsagePerHour!XD$4,Sales!$D$3:$ABF$3,0))/XD$2*INDEX(Usage!$D$5:$ABF$11,MATCH(UsagePerHour!$B$20,Usage!$C$5:$C$11,0),MATCH(UsagePerHour!XD$4,Usage!$D$3:$ABF$3,0)),"")</f>
        <v/>
      </c>
      <c r="XE32" s="6" t="str">
        <f>IFERROR(INDEX(Sales!$D$5:$ABF$18,MATCH(UsagePerHour!$B32,Sales!$C$5:$C$18,0),MATCH(UsagePerHour!XE$4,Sales!$D$3:$ABF$3,0))/XE$2*INDEX(Usage!$D$5:$ABF$11,MATCH(UsagePerHour!$B$20,Usage!$C$5:$C$11,0),MATCH(UsagePerHour!XE$4,Usage!$D$3:$ABF$3,0)),"")</f>
        <v/>
      </c>
      <c r="XF32" s="6" t="str">
        <f>IFERROR(INDEX(Sales!$D$5:$ABF$18,MATCH(UsagePerHour!$B32,Sales!$C$5:$C$18,0),MATCH(UsagePerHour!XF$4,Sales!$D$3:$ABF$3,0))/XF$2*INDEX(Usage!$D$5:$ABF$11,MATCH(UsagePerHour!$B$20,Usage!$C$5:$C$11,0),MATCH(UsagePerHour!XF$4,Usage!$D$3:$ABF$3,0)),"")</f>
        <v/>
      </c>
      <c r="XG32" s="6" t="str">
        <f>IFERROR(INDEX(Sales!$D$5:$ABF$18,MATCH(UsagePerHour!$B32,Sales!$C$5:$C$18,0),MATCH(UsagePerHour!XG$4,Sales!$D$3:$ABF$3,0))/XG$2*INDEX(Usage!$D$5:$ABF$11,MATCH(UsagePerHour!$B$20,Usage!$C$5:$C$11,0),MATCH(UsagePerHour!XG$4,Usage!$D$3:$ABF$3,0)),"")</f>
        <v/>
      </c>
      <c r="XH32" s="6" t="str">
        <f>IFERROR(INDEX(Sales!$D$5:$ABF$18,MATCH(UsagePerHour!$B32,Sales!$C$5:$C$18,0),MATCH(UsagePerHour!XH$4,Sales!$D$3:$ABF$3,0))/XH$2*INDEX(Usage!$D$5:$ABF$11,MATCH(UsagePerHour!$B$20,Usage!$C$5:$C$11,0),MATCH(UsagePerHour!XH$4,Usage!$D$3:$ABF$3,0)),"")</f>
        <v/>
      </c>
      <c r="XI32" s="6" t="str">
        <f>IFERROR(INDEX(Sales!$D$5:$ABF$18,MATCH(UsagePerHour!$B32,Sales!$C$5:$C$18,0),MATCH(UsagePerHour!XI$4,Sales!$D$3:$ABF$3,0))/XI$2*INDEX(Usage!$D$5:$ABF$11,MATCH(UsagePerHour!$B$20,Usage!$C$5:$C$11,0),MATCH(UsagePerHour!XI$4,Usage!$D$3:$ABF$3,0)),"")</f>
        <v/>
      </c>
      <c r="XJ32" s="6" t="str">
        <f>IFERROR(INDEX(Sales!$D$5:$ABF$18,MATCH(UsagePerHour!$B32,Sales!$C$5:$C$18,0),MATCH(UsagePerHour!XJ$4,Sales!$D$3:$ABF$3,0))/XJ$2*INDEX(Usage!$D$5:$ABF$11,MATCH(UsagePerHour!$B$20,Usage!$C$5:$C$11,0),MATCH(UsagePerHour!XJ$4,Usage!$D$3:$ABF$3,0)),"")</f>
        <v/>
      </c>
      <c r="XK32" s="6" t="str">
        <f>IFERROR(INDEX(Sales!$D$5:$ABF$18,MATCH(UsagePerHour!$B32,Sales!$C$5:$C$18,0),MATCH(UsagePerHour!XK$4,Sales!$D$3:$ABF$3,0))/XK$2*INDEX(Usage!$D$5:$ABF$11,MATCH(UsagePerHour!$B$20,Usage!$C$5:$C$11,0),MATCH(UsagePerHour!XK$4,Usage!$D$3:$ABF$3,0)),"")</f>
        <v/>
      </c>
      <c r="XL32" s="6" t="str">
        <f>IFERROR(INDEX(Sales!$D$5:$ABF$18,MATCH(UsagePerHour!$B32,Sales!$C$5:$C$18,0),MATCH(UsagePerHour!XL$4,Sales!$D$3:$ABF$3,0))/XL$2*INDEX(Usage!$D$5:$ABF$11,MATCH(UsagePerHour!$B$20,Usage!$C$5:$C$11,0),MATCH(UsagePerHour!XL$4,Usage!$D$3:$ABF$3,0)),"")</f>
        <v/>
      </c>
      <c r="XM32" s="6" t="str">
        <f>IFERROR(INDEX(Sales!$D$5:$ABF$18,MATCH(UsagePerHour!$B32,Sales!$C$5:$C$18,0),MATCH(UsagePerHour!XM$4,Sales!$D$3:$ABF$3,0))/XM$2*INDEX(Usage!$D$5:$ABF$11,MATCH(UsagePerHour!$B$20,Usage!$C$5:$C$11,0),MATCH(UsagePerHour!XM$4,Usage!$D$3:$ABF$3,0)),"")</f>
        <v/>
      </c>
      <c r="XN32" s="6" t="str">
        <f>IFERROR(INDEX(Sales!$D$5:$ABF$18,MATCH(UsagePerHour!$B32,Sales!$C$5:$C$18,0),MATCH(UsagePerHour!XN$4,Sales!$D$3:$ABF$3,0))/XN$2*INDEX(Usage!$D$5:$ABF$11,MATCH(UsagePerHour!$B$20,Usage!$C$5:$C$11,0),MATCH(UsagePerHour!XN$4,Usage!$D$3:$ABF$3,0)),"")</f>
        <v/>
      </c>
      <c r="XO32" s="6" t="str">
        <f>IFERROR(INDEX(Sales!$D$5:$ABF$18,MATCH(UsagePerHour!$B32,Sales!$C$5:$C$18,0),MATCH(UsagePerHour!XO$4,Sales!$D$3:$ABF$3,0))/XO$2*INDEX(Usage!$D$5:$ABF$11,MATCH(UsagePerHour!$B$20,Usage!$C$5:$C$11,0),MATCH(UsagePerHour!XO$4,Usage!$D$3:$ABF$3,0)),"")</f>
        <v/>
      </c>
      <c r="XP32" s="6" t="str">
        <f>IFERROR(INDEX(Sales!$D$5:$ABF$18,MATCH(UsagePerHour!$B32,Sales!$C$5:$C$18,0),MATCH(UsagePerHour!XP$4,Sales!$D$3:$ABF$3,0))/XP$2*INDEX(Usage!$D$5:$ABF$11,MATCH(UsagePerHour!$B$20,Usage!$C$5:$C$11,0),MATCH(UsagePerHour!XP$4,Usage!$D$3:$ABF$3,0)),"")</f>
        <v/>
      </c>
      <c r="XQ32" s="6" t="str">
        <f>IFERROR(INDEX(Sales!$D$5:$ABF$18,MATCH(UsagePerHour!$B32,Sales!$C$5:$C$18,0),MATCH(UsagePerHour!XQ$4,Sales!$D$3:$ABF$3,0))/XQ$2*INDEX(Usage!$D$5:$ABF$11,MATCH(UsagePerHour!$B$20,Usage!$C$5:$C$11,0),MATCH(UsagePerHour!XQ$4,Usage!$D$3:$ABF$3,0)),"")</f>
        <v/>
      </c>
      <c r="XR32" s="6" t="str">
        <f>IFERROR(INDEX(Sales!$D$5:$ABF$18,MATCH(UsagePerHour!$B32,Sales!$C$5:$C$18,0),MATCH(UsagePerHour!XR$4,Sales!$D$3:$ABF$3,0))/XR$2*INDEX(Usage!$D$5:$ABF$11,MATCH(UsagePerHour!$B$20,Usage!$C$5:$C$11,0),MATCH(UsagePerHour!XR$4,Usage!$D$3:$ABF$3,0)),"")</f>
        <v/>
      </c>
      <c r="XS32" s="6" t="str">
        <f>IFERROR(INDEX(Sales!$D$5:$ABF$18,MATCH(UsagePerHour!$B32,Sales!$C$5:$C$18,0),MATCH(UsagePerHour!XS$4,Sales!$D$3:$ABF$3,0))/XS$2*INDEX(Usage!$D$5:$ABF$11,MATCH(UsagePerHour!$B$20,Usage!$C$5:$C$11,0),MATCH(UsagePerHour!XS$4,Usage!$D$3:$ABF$3,0)),"")</f>
        <v/>
      </c>
      <c r="XT32" s="6" t="str">
        <f>IFERROR(INDEX(Sales!$D$5:$ABF$18,MATCH(UsagePerHour!$B32,Sales!$C$5:$C$18,0),MATCH(UsagePerHour!XT$4,Sales!$D$3:$ABF$3,0))/XT$2*INDEX(Usage!$D$5:$ABF$11,MATCH(UsagePerHour!$B$20,Usage!$C$5:$C$11,0),MATCH(UsagePerHour!XT$4,Usage!$D$3:$ABF$3,0)),"")</f>
        <v/>
      </c>
      <c r="XU32" s="6" t="str">
        <f>IFERROR(INDEX(Sales!$D$5:$ABF$18,MATCH(UsagePerHour!$B32,Sales!$C$5:$C$18,0),MATCH(UsagePerHour!XU$4,Sales!$D$3:$ABF$3,0))/XU$2*INDEX(Usage!$D$5:$ABF$11,MATCH(UsagePerHour!$B$20,Usage!$C$5:$C$11,0),MATCH(UsagePerHour!XU$4,Usage!$D$3:$ABF$3,0)),"")</f>
        <v/>
      </c>
      <c r="XV32" s="6" t="str">
        <f>IFERROR(INDEX(Sales!$D$5:$ABF$18,MATCH(UsagePerHour!$B32,Sales!$C$5:$C$18,0),MATCH(UsagePerHour!XV$4,Sales!$D$3:$ABF$3,0))/XV$2*INDEX(Usage!$D$5:$ABF$11,MATCH(UsagePerHour!$B$20,Usage!$C$5:$C$11,0),MATCH(UsagePerHour!XV$4,Usage!$D$3:$ABF$3,0)),"")</f>
        <v/>
      </c>
      <c r="XW32" s="6" t="str">
        <f>IFERROR(INDEX(Sales!$D$5:$ABF$18,MATCH(UsagePerHour!$B32,Sales!$C$5:$C$18,0),MATCH(UsagePerHour!XW$4,Sales!$D$3:$ABF$3,0))/XW$2*INDEX(Usage!$D$5:$ABF$11,MATCH(UsagePerHour!$B$20,Usage!$C$5:$C$11,0),MATCH(UsagePerHour!XW$4,Usage!$D$3:$ABF$3,0)),"")</f>
        <v/>
      </c>
      <c r="XX32" s="6" t="str">
        <f>IFERROR(INDEX(Sales!$D$5:$ABF$18,MATCH(UsagePerHour!$B32,Sales!$C$5:$C$18,0),MATCH(UsagePerHour!XX$4,Sales!$D$3:$ABF$3,0))/XX$2*INDEX(Usage!$D$5:$ABF$11,MATCH(UsagePerHour!$B$20,Usage!$C$5:$C$11,0),MATCH(UsagePerHour!XX$4,Usage!$D$3:$ABF$3,0)),"")</f>
        <v/>
      </c>
      <c r="XY32" s="6" t="str">
        <f>IFERROR(INDEX(Sales!$D$5:$ABF$18,MATCH(UsagePerHour!$B32,Sales!$C$5:$C$18,0),MATCH(UsagePerHour!XY$4,Sales!$D$3:$ABF$3,0))/XY$2*INDEX(Usage!$D$5:$ABF$11,MATCH(UsagePerHour!$B$20,Usage!$C$5:$C$11,0),MATCH(UsagePerHour!XY$4,Usage!$D$3:$ABF$3,0)),"")</f>
        <v/>
      </c>
      <c r="XZ32" s="6" t="str">
        <f>IFERROR(INDEX(Sales!$D$5:$ABF$18,MATCH(UsagePerHour!$B32,Sales!$C$5:$C$18,0),MATCH(UsagePerHour!XZ$4,Sales!$D$3:$ABF$3,0))/XZ$2*INDEX(Usage!$D$5:$ABF$11,MATCH(UsagePerHour!$B$20,Usage!$C$5:$C$11,0),MATCH(UsagePerHour!XZ$4,Usage!$D$3:$ABF$3,0)),"")</f>
        <v/>
      </c>
      <c r="YA32" s="6" t="str">
        <f>IFERROR(INDEX(Sales!$D$5:$ABF$18,MATCH(UsagePerHour!$B32,Sales!$C$5:$C$18,0),MATCH(UsagePerHour!YA$4,Sales!$D$3:$ABF$3,0))/YA$2*INDEX(Usage!$D$5:$ABF$11,MATCH(UsagePerHour!$B$20,Usage!$C$5:$C$11,0),MATCH(UsagePerHour!YA$4,Usage!$D$3:$ABF$3,0)),"")</f>
        <v/>
      </c>
      <c r="YB32" s="6" t="str">
        <f>IFERROR(INDEX(Sales!$D$5:$ABF$18,MATCH(UsagePerHour!$B32,Sales!$C$5:$C$18,0),MATCH(UsagePerHour!YB$4,Sales!$D$3:$ABF$3,0))/YB$2*INDEX(Usage!$D$5:$ABF$11,MATCH(UsagePerHour!$B$20,Usage!$C$5:$C$11,0),MATCH(UsagePerHour!YB$4,Usage!$D$3:$ABF$3,0)),"")</f>
        <v/>
      </c>
      <c r="YC32" s="6" t="str">
        <f>IFERROR(INDEX(Sales!$D$5:$ABF$18,MATCH(UsagePerHour!$B32,Sales!$C$5:$C$18,0),MATCH(UsagePerHour!YC$4,Sales!$D$3:$ABF$3,0))/YC$2*INDEX(Usage!$D$5:$ABF$11,MATCH(UsagePerHour!$B$20,Usage!$C$5:$C$11,0),MATCH(UsagePerHour!YC$4,Usage!$D$3:$ABF$3,0)),"")</f>
        <v/>
      </c>
      <c r="YD32" s="6" t="str">
        <f>IFERROR(INDEX(Sales!$D$5:$ABF$18,MATCH(UsagePerHour!$B32,Sales!$C$5:$C$18,0),MATCH(UsagePerHour!YD$4,Sales!$D$3:$ABF$3,0))/YD$2*INDEX(Usage!$D$5:$ABF$11,MATCH(UsagePerHour!$B$20,Usage!$C$5:$C$11,0),MATCH(UsagePerHour!YD$4,Usage!$D$3:$ABF$3,0)),"")</f>
        <v/>
      </c>
      <c r="YE32" s="6" t="str">
        <f>IFERROR(INDEX(Sales!$D$5:$ABF$18,MATCH(UsagePerHour!$B32,Sales!$C$5:$C$18,0),MATCH(UsagePerHour!YE$4,Sales!$D$3:$ABF$3,0))/YE$2*INDEX(Usage!$D$5:$ABF$11,MATCH(UsagePerHour!$B$20,Usage!$C$5:$C$11,0),MATCH(UsagePerHour!YE$4,Usage!$D$3:$ABF$3,0)),"")</f>
        <v/>
      </c>
      <c r="YF32" s="6" t="str">
        <f>IFERROR(INDEX(Sales!$D$5:$ABF$18,MATCH(UsagePerHour!$B32,Sales!$C$5:$C$18,0),MATCH(UsagePerHour!YF$4,Sales!$D$3:$ABF$3,0))/YF$2*INDEX(Usage!$D$5:$ABF$11,MATCH(UsagePerHour!$B$20,Usage!$C$5:$C$11,0),MATCH(UsagePerHour!YF$4,Usage!$D$3:$ABF$3,0)),"")</f>
        <v/>
      </c>
      <c r="YG32" s="6" t="str">
        <f>IFERROR(INDEX(Sales!$D$5:$ABF$18,MATCH(UsagePerHour!$B32,Sales!$C$5:$C$18,0),MATCH(UsagePerHour!YG$4,Sales!$D$3:$ABF$3,0))/YG$2*INDEX(Usage!$D$5:$ABF$11,MATCH(UsagePerHour!$B$20,Usage!$C$5:$C$11,0),MATCH(UsagePerHour!YG$4,Usage!$D$3:$ABF$3,0)),"")</f>
        <v/>
      </c>
      <c r="YH32" s="6" t="str">
        <f>IFERROR(INDEX(Sales!$D$5:$ABF$18,MATCH(UsagePerHour!$B32,Sales!$C$5:$C$18,0),MATCH(UsagePerHour!YH$4,Sales!$D$3:$ABF$3,0))/YH$2*INDEX(Usage!$D$5:$ABF$11,MATCH(UsagePerHour!$B$20,Usage!$C$5:$C$11,0),MATCH(UsagePerHour!YH$4,Usage!$D$3:$ABF$3,0)),"")</f>
        <v/>
      </c>
      <c r="YI32" s="6" t="str">
        <f>IFERROR(INDEX(Sales!$D$5:$ABF$18,MATCH(UsagePerHour!$B32,Sales!$C$5:$C$18,0),MATCH(UsagePerHour!YI$4,Sales!$D$3:$ABF$3,0))/YI$2*INDEX(Usage!$D$5:$ABF$11,MATCH(UsagePerHour!$B$20,Usage!$C$5:$C$11,0),MATCH(UsagePerHour!YI$4,Usage!$D$3:$ABF$3,0)),"")</f>
        <v/>
      </c>
      <c r="YJ32" s="6" t="str">
        <f>IFERROR(INDEX(Sales!$D$5:$ABF$18,MATCH(UsagePerHour!$B32,Sales!$C$5:$C$18,0),MATCH(UsagePerHour!YJ$4,Sales!$D$3:$ABF$3,0))/YJ$2*INDEX(Usage!$D$5:$ABF$11,MATCH(UsagePerHour!$B$20,Usage!$C$5:$C$11,0),MATCH(UsagePerHour!YJ$4,Usage!$D$3:$ABF$3,0)),"")</f>
        <v/>
      </c>
      <c r="YK32" s="6" t="str">
        <f>IFERROR(INDEX(Sales!$D$5:$ABF$18,MATCH(UsagePerHour!$B32,Sales!$C$5:$C$18,0),MATCH(UsagePerHour!YK$4,Sales!$D$3:$ABF$3,0))/YK$2*INDEX(Usage!$D$5:$ABF$11,MATCH(UsagePerHour!$B$20,Usage!$C$5:$C$11,0),MATCH(UsagePerHour!YK$4,Usage!$D$3:$ABF$3,0)),"")</f>
        <v/>
      </c>
      <c r="YL32" s="6" t="str">
        <f>IFERROR(INDEX(Sales!$D$5:$ABF$18,MATCH(UsagePerHour!$B32,Sales!$C$5:$C$18,0),MATCH(UsagePerHour!YL$4,Sales!$D$3:$ABF$3,0))/YL$2*INDEX(Usage!$D$5:$ABF$11,MATCH(UsagePerHour!$B$20,Usage!$C$5:$C$11,0),MATCH(UsagePerHour!YL$4,Usage!$D$3:$ABF$3,0)),"")</f>
        <v/>
      </c>
      <c r="YM32" s="6" t="str">
        <f>IFERROR(INDEX(Sales!$D$5:$ABF$18,MATCH(UsagePerHour!$B32,Sales!$C$5:$C$18,0),MATCH(UsagePerHour!YM$4,Sales!$D$3:$ABF$3,0))/YM$2*INDEX(Usage!$D$5:$ABF$11,MATCH(UsagePerHour!$B$20,Usage!$C$5:$C$11,0),MATCH(UsagePerHour!YM$4,Usage!$D$3:$ABF$3,0)),"")</f>
        <v/>
      </c>
      <c r="YN32" s="6" t="str">
        <f>IFERROR(INDEX(Sales!$D$5:$ABF$18,MATCH(UsagePerHour!$B32,Sales!$C$5:$C$18,0),MATCH(UsagePerHour!YN$4,Sales!$D$3:$ABF$3,0))/YN$2*INDEX(Usage!$D$5:$ABF$11,MATCH(UsagePerHour!$B$20,Usage!$C$5:$C$11,0),MATCH(UsagePerHour!YN$4,Usage!$D$3:$ABF$3,0)),"")</f>
        <v/>
      </c>
      <c r="YO32" s="6" t="str">
        <f>IFERROR(INDEX(Sales!$D$5:$ABF$18,MATCH(UsagePerHour!$B32,Sales!$C$5:$C$18,0),MATCH(UsagePerHour!YO$4,Sales!$D$3:$ABF$3,0))/YO$2*INDEX(Usage!$D$5:$ABF$11,MATCH(UsagePerHour!$B$20,Usage!$C$5:$C$11,0),MATCH(UsagePerHour!YO$4,Usage!$D$3:$ABF$3,0)),"")</f>
        <v/>
      </c>
      <c r="YP32" s="6" t="str">
        <f>IFERROR(INDEX(Sales!$D$5:$ABF$18,MATCH(UsagePerHour!$B32,Sales!$C$5:$C$18,0),MATCH(UsagePerHour!YP$4,Sales!$D$3:$ABF$3,0))/YP$2*INDEX(Usage!$D$5:$ABF$11,MATCH(UsagePerHour!$B$20,Usage!$C$5:$C$11,0),MATCH(UsagePerHour!YP$4,Usage!$D$3:$ABF$3,0)),"")</f>
        <v/>
      </c>
      <c r="YQ32" s="6" t="str">
        <f>IFERROR(INDEX(Sales!$D$5:$ABF$18,MATCH(UsagePerHour!$B32,Sales!$C$5:$C$18,0),MATCH(UsagePerHour!YQ$4,Sales!$D$3:$ABF$3,0))/YQ$2*INDEX(Usage!$D$5:$ABF$11,MATCH(UsagePerHour!$B$20,Usage!$C$5:$C$11,0),MATCH(UsagePerHour!YQ$4,Usage!$D$3:$ABF$3,0)),"")</f>
        <v/>
      </c>
      <c r="YR32" s="6" t="str">
        <f>IFERROR(INDEX(Sales!$D$5:$ABF$18,MATCH(UsagePerHour!$B32,Sales!$C$5:$C$18,0),MATCH(UsagePerHour!YR$4,Sales!$D$3:$ABF$3,0))/YR$2*INDEX(Usage!$D$5:$ABF$11,MATCH(UsagePerHour!$B$20,Usage!$C$5:$C$11,0),MATCH(UsagePerHour!YR$4,Usage!$D$3:$ABF$3,0)),"")</f>
        <v/>
      </c>
      <c r="YS32" s="6" t="str">
        <f>IFERROR(INDEX(Sales!$D$5:$ABF$18,MATCH(UsagePerHour!$B32,Sales!$C$5:$C$18,0),MATCH(UsagePerHour!YS$4,Sales!$D$3:$ABF$3,0))/YS$2*INDEX(Usage!$D$5:$ABF$11,MATCH(UsagePerHour!$B$20,Usage!$C$5:$C$11,0),MATCH(UsagePerHour!YS$4,Usage!$D$3:$ABF$3,0)),"")</f>
        <v/>
      </c>
      <c r="YT32" s="6" t="str">
        <f>IFERROR(INDEX(Sales!$D$5:$ABF$18,MATCH(UsagePerHour!$B32,Sales!$C$5:$C$18,0),MATCH(UsagePerHour!YT$4,Sales!$D$3:$ABF$3,0))/YT$2*INDEX(Usage!$D$5:$ABF$11,MATCH(UsagePerHour!$B$20,Usage!$C$5:$C$11,0),MATCH(UsagePerHour!YT$4,Usage!$D$3:$ABF$3,0)),"")</f>
        <v/>
      </c>
      <c r="YU32" s="6" t="str">
        <f>IFERROR(INDEX(Sales!$D$5:$ABF$18,MATCH(UsagePerHour!$B32,Sales!$C$5:$C$18,0),MATCH(UsagePerHour!YU$4,Sales!$D$3:$ABF$3,0))/YU$2*INDEX(Usage!$D$5:$ABF$11,MATCH(UsagePerHour!$B$20,Usage!$C$5:$C$11,0),MATCH(UsagePerHour!YU$4,Usage!$D$3:$ABF$3,0)),"")</f>
        <v/>
      </c>
      <c r="YV32" s="6" t="str">
        <f>IFERROR(INDEX(Sales!$D$5:$ABF$18,MATCH(UsagePerHour!$B32,Sales!$C$5:$C$18,0),MATCH(UsagePerHour!YV$4,Sales!$D$3:$ABF$3,0))/YV$2*INDEX(Usage!$D$5:$ABF$11,MATCH(UsagePerHour!$B$20,Usage!$C$5:$C$11,0),MATCH(UsagePerHour!YV$4,Usage!$D$3:$ABF$3,0)),"")</f>
        <v/>
      </c>
      <c r="YW32" s="6" t="str">
        <f>IFERROR(INDEX(Sales!$D$5:$ABF$18,MATCH(UsagePerHour!$B32,Sales!$C$5:$C$18,0),MATCH(UsagePerHour!YW$4,Sales!$D$3:$ABF$3,0))/YW$2*INDEX(Usage!$D$5:$ABF$11,MATCH(UsagePerHour!$B$20,Usage!$C$5:$C$11,0),MATCH(UsagePerHour!YW$4,Usage!$D$3:$ABF$3,0)),"")</f>
        <v/>
      </c>
      <c r="YX32" s="6" t="str">
        <f>IFERROR(INDEX(Sales!$D$5:$ABF$18,MATCH(UsagePerHour!$B32,Sales!$C$5:$C$18,0),MATCH(UsagePerHour!YX$4,Sales!$D$3:$ABF$3,0))/YX$2*INDEX(Usage!$D$5:$ABF$11,MATCH(UsagePerHour!$B$20,Usage!$C$5:$C$11,0),MATCH(UsagePerHour!YX$4,Usage!$D$3:$ABF$3,0)),"")</f>
        <v/>
      </c>
      <c r="YY32" s="6" t="str">
        <f>IFERROR(INDEX(Sales!$D$5:$ABF$18,MATCH(UsagePerHour!$B32,Sales!$C$5:$C$18,0),MATCH(UsagePerHour!YY$4,Sales!$D$3:$ABF$3,0))/YY$2*INDEX(Usage!$D$5:$ABF$11,MATCH(UsagePerHour!$B$20,Usage!$C$5:$C$11,0),MATCH(UsagePerHour!YY$4,Usage!$D$3:$ABF$3,0)),"")</f>
        <v/>
      </c>
      <c r="YZ32" s="6" t="str">
        <f>IFERROR(INDEX(Sales!$D$5:$ABF$18,MATCH(UsagePerHour!$B32,Sales!$C$5:$C$18,0),MATCH(UsagePerHour!YZ$4,Sales!$D$3:$ABF$3,0))/YZ$2*INDEX(Usage!$D$5:$ABF$11,MATCH(UsagePerHour!$B$20,Usage!$C$5:$C$11,0),MATCH(UsagePerHour!YZ$4,Usage!$D$3:$ABF$3,0)),"")</f>
        <v/>
      </c>
      <c r="ZA32" s="6" t="str">
        <f>IFERROR(INDEX(Sales!$D$5:$ABF$18,MATCH(UsagePerHour!$B32,Sales!$C$5:$C$18,0),MATCH(UsagePerHour!ZA$4,Sales!$D$3:$ABF$3,0))/ZA$2*INDEX(Usage!$D$5:$ABF$11,MATCH(UsagePerHour!$B$20,Usage!$C$5:$C$11,0),MATCH(UsagePerHour!ZA$4,Usage!$D$3:$ABF$3,0)),"")</f>
        <v/>
      </c>
      <c r="ZB32" s="6" t="str">
        <f>IFERROR(INDEX(Sales!$D$5:$ABF$18,MATCH(UsagePerHour!$B32,Sales!$C$5:$C$18,0),MATCH(UsagePerHour!ZB$4,Sales!$D$3:$ABF$3,0))/ZB$2*INDEX(Usage!$D$5:$ABF$11,MATCH(UsagePerHour!$B$20,Usage!$C$5:$C$11,0),MATCH(UsagePerHour!ZB$4,Usage!$D$3:$ABF$3,0)),"")</f>
        <v/>
      </c>
      <c r="ZC32" s="6" t="str">
        <f>IFERROR(INDEX(Sales!$D$5:$ABF$18,MATCH(UsagePerHour!$B32,Sales!$C$5:$C$18,0),MATCH(UsagePerHour!ZC$4,Sales!$D$3:$ABF$3,0))/ZC$2*INDEX(Usage!$D$5:$ABF$11,MATCH(UsagePerHour!$B$20,Usage!$C$5:$C$11,0),MATCH(UsagePerHour!ZC$4,Usage!$D$3:$ABF$3,0)),"")</f>
        <v/>
      </c>
      <c r="ZD32" s="6" t="str">
        <f>IFERROR(INDEX(Sales!$D$5:$ABF$18,MATCH(UsagePerHour!$B32,Sales!$C$5:$C$18,0),MATCH(UsagePerHour!ZD$4,Sales!$D$3:$ABF$3,0))/ZD$2*INDEX(Usage!$D$5:$ABF$11,MATCH(UsagePerHour!$B$20,Usage!$C$5:$C$11,0),MATCH(UsagePerHour!ZD$4,Usage!$D$3:$ABF$3,0)),"")</f>
        <v/>
      </c>
      <c r="ZE32" s="6" t="str">
        <f>IFERROR(INDEX(Sales!$D$5:$ABF$18,MATCH(UsagePerHour!$B32,Sales!$C$5:$C$18,0),MATCH(UsagePerHour!ZE$4,Sales!$D$3:$ABF$3,0))/ZE$2*INDEX(Usage!$D$5:$ABF$11,MATCH(UsagePerHour!$B$20,Usage!$C$5:$C$11,0),MATCH(UsagePerHour!ZE$4,Usage!$D$3:$ABF$3,0)),"")</f>
        <v/>
      </c>
      <c r="ZF32" s="6" t="str">
        <f>IFERROR(INDEX(Sales!$D$5:$ABF$18,MATCH(UsagePerHour!$B32,Sales!$C$5:$C$18,0),MATCH(UsagePerHour!ZF$4,Sales!$D$3:$ABF$3,0))/ZF$2*INDEX(Usage!$D$5:$ABF$11,MATCH(UsagePerHour!$B$20,Usage!$C$5:$C$11,0),MATCH(UsagePerHour!ZF$4,Usage!$D$3:$ABF$3,0)),"")</f>
        <v/>
      </c>
      <c r="ZG32" s="6" t="str">
        <f>IFERROR(INDEX(Sales!$D$5:$ABF$18,MATCH(UsagePerHour!$B32,Sales!$C$5:$C$18,0),MATCH(UsagePerHour!ZG$4,Sales!$D$3:$ABF$3,0))/ZG$2*INDEX(Usage!$D$5:$ABF$11,MATCH(UsagePerHour!$B$20,Usage!$C$5:$C$11,0),MATCH(UsagePerHour!ZG$4,Usage!$D$3:$ABF$3,0)),"")</f>
        <v/>
      </c>
      <c r="ZH32" s="6" t="str">
        <f>IFERROR(INDEX(Sales!$D$5:$ABF$18,MATCH(UsagePerHour!$B32,Sales!$C$5:$C$18,0),MATCH(UsagePerHour!ZH$4,Sales!$D$3:$ABF$3,0))/ZH$2*INDEX(Usage!$D$5:$ABF$11,MATCH(UsagePerHour!$B$20,Usage!$C$5:$C$11,0),MATCH(UsagePerHour!ZH$4,Usage!$D$3:$ABF$3,0)),"")</f>
        <v/>
      </c>
      <c r="ZI32" s="6" t="str">
        <f>IFERROR(INDEX(Sales!$D$5:$ABF$18,MATCH(UsagePerHour!$B32,Sales!$C$5:$C$18,0),MATCH(UsagePerHour!ZI$4,Sales!$D$3:$ABF$3,0))/ZI$2*INDEX(Usage!$D$5:$ABF$11,MATCH(UsagePerHour!$B$20,Usage!$C$5:$C$11,0),MATCH(UsagePerHour!ZI$4,Usage!$D$3:$ABF$3,0)),"")</f>
        <v/>
      </c>
      <c r="ZJ32" s="6" t="str">
        <f>IFERROR(INDEX(Sales!$D$5:$ABF$18,MATCH(UsagePerHour!$B32,Sales!$C$5:$C$18,0),MATCH(UsagePerHour!ZJ$4,Sales!$D$3:$ABF$3,0))/ZJ$2*INDEX(Usage!$D$5:$ABF$11,MATCH(UsagePerHour!$B$20,Usage!$C$5:$C$11,0),MATCH(UsagePerHour!ZJ$4,Usage!$D$3:$ABF$3,0)),"")</f>
        <v/>
      </c>
      <c r="ZK32" s="6" t="str">
        <f>IFERROR(INDEX(Sales!$D$5:$ABF$18,MATCH(UsagePerHour!$B32,Sales!$C$5:$C$18,0),MATCH(UsagePerHour!ZK$4,Sales!$D$3:$ABF$3,0))/ZK$2*INDEX(Usage!$D$5:$ABF$11,MATCH(UsagePerHour!$B$20,Usage!$C$5:$C$11,0),MATCH(UsagePerHour!ZK$4,Usage!$D$3:$ABF$3,0)),"")</f>
        <v/>
      </c>
      <c r="ZL32" s="6" t="str">
        <f>IFERROR(INDEX(Sales!$D$5:$ABF$18,MATCH(UsagePerHour!$B32,Sales!$C$5:$C$18,0),MATCH(UsagePerHour!ZL$4,Sales!$D$3:$ABF$3,0))/ZL$2*INDEX(Usage!$D$5:$ABF$11,MATCH(UsagePerHour!$B$20,Usage!$C$5:$C$11,0),MATCH(UsagePerHour!ZL$4,Usage!$D$3:$ABF$3,0)),"")</f>
        <v/>
      </c>
      <c r="ZM32" s="6" t="str">
        <f>IFERROR(INDEX(Sales!$D$5:$ABF$18,MATCH(UsagePerHour!$B32,Sales!$C$5:$C$18,0),MATCH(UsagePerHour!ZM$4,Sales!$D$3:$ABF$3,0))/ZM$2*INDEX(Usage!$D$5:$ABF$11,MATCH(UsagePerHour!$B$20,Usage!$C$5:$C$11,0),MATCH(UsagePerHour!ZM$4,Usage!$D$3:$ABF$3,0)),"")</f>
        <v/>
      </c>
      <c r="ZN32" s="6" t="str">
        <f>IFERROR(INDEX(Sales!$D$5:$ABF$18,MATCH(UsagePerHour!$B32,Sales!$C$5:$C$18,0),MATCH(UsagePerHour!ZN$4,Sales!$D$3:$ABF$3,0))/ZN$2*INDEX(Usage!$D$5:$ABF$11,MATCH(UsagePerHour!$B$20,Usage!$C$5:$C$11,0),MATCH(UsagePerHour!ZN$4,Usage!$D$3:$ABF$3,0)),"")</f>
        <v/>
      </c>
      <c r="ZO32" s="6" t="str">
        <f>IFERROR(INDEX(Sales!$D$5:$ABF$18,MATCH(UsagePerHour!$B32,Sales!$C$5:$C$18,0),MATCH(UsagePerHour!ZO$4,Sales!$D$3:$ABF$3,0))/ZO$2*INDEX(Usage!$D$5:$ABF$11,MATCH(UsagePerHour!$B$20,Usage!$C$5:$C$11,0),MATCH(UsagePerHour!ZO$4,Usage!$D$3:$ABF$3,0)),"")</f>
        <v/>
      </c>
      <c r="ZP32" s="6" t="str">
        <f>IFERROR(INDEX(Sales!$D$5:$ABF$18,MATCH(UsagePerHour!$B32,Sales!$C$5:$C$18,0),MATCH(UsagePerHour!ZP$4,Sales!$D$3:$ABF$3,0))/ZP$2*INDEX(Usage!$D$5:$ABF$11,MATCH(UsagePerHour!$B$20,Usage!$C$5:$C$11,0),MATCH(UsagePerHour!ZP$4,Usage!$D$3:$ABF$3,0)),"")</f>
        <v/>
      </c>
      <c r="ZQ32" s="6" t="str">
        <f>IFERROR(INDEX(Sales!$D$5:$ABF$18,MATCH(UsagePerHour!$B32,Sales!$C$5:$C$18,0),MATCH(UsagePerHour!ZQ$4,Sales!$D$3:$ABF$3,0))/ZQ$2*INDEX(Usage!$D$5:$ABF$11,MATCH(UsagePerHour!$B$20,Usage!$C$5:$C$11,0),MATCH(UsagePerHour!ZQ$4,Usage!$D$3:$ABF$3,0)),"")</f>
        <v/>
      </c>
      <c r="ZR32" s="6" t="str">
        <f>IFERROR(INDEX(Sales!$D$5:$ABF$18,MATCH(UsagePerHour!$B32,Sales!$C$5:$C$18,0),MATCH(UsagePerHour!ZR$4,Sales!$D$3:$ABF$3,0))/ZR$2*INDEX(Usage!$D$5:$ABF$11,MATCH(UsagePerHour!$B$20,Usage!$C$5:$C$11,0),MATCH(UsagePerHour!ZR$4,Usage!$D$3:$ABF$3,0)),"")</f>
        <v/>
      </c>
      <c r="ZS32" s="6" t="str">
        <f>IFERROR(INDEX(Sales!$D$5:$ABF$18,MATCH(UsagePerHour!$B32,Sales!$C$5:$C$18,0),MATCH(UsagePerHour!ZS$4,Sales!$D$3:$ABF$3,0))/ZS$2*INDEX(Usage!$D$5:$ABF$11,MATCH(UsagePerHour!$B$20,Usage!$C$5:$C$11,0),MATCH(UsagePerHour!ZS$4,Usage!$D$3:$ABF$3,0)),"")</f>
        <v/>
      </c>
      <c r="ZT32" s="6" t="str">
        <f>IFERROR(INDEX(Sales!$D$5:$ABF$18,MATCH(UsagePerHour!$B32,Sales!$C$5:$C$18,0),MATCH(UsagePerHour!ZT$4,Sales!$D$3:$ABF$3,0))/ZT$2*INDEX(Usage!$D$5:$ABF$11,MATCH(UsagePerHour!$B$20,Usage!$C$5:$C$11,0),MATCH(UsagePerHour!ZT$4,Usage!$D$3:$ABF$3,0)),"")</f>
        <v/>
      </c>
      <c r="ZU32" s="6" t="str">
        <f>IFERROR(INDEX(Sales!$D$5:$ABF$18,MATCH(UsagePerHour!$B32,Sales!$C$5:$C$18,0),MATCH(UsagePerHour!ZU$4,Sales!$D$3:$ABF$3,0))/ZU$2*INDEX(Usage!$D$5:$ABF$11,MATCH(UsagePerHour!$B$20,Usage!$C$5:$C$11,0),MATCH(UsagePerHour!ZU$4,Usage!$D$3:$ABF$3,0)),"")</f>
        <v/>
      </c>
      <c r="ZV32" s="6" t="str">
        <f>IFERROR(INDEX(Sales!$D$5:$ABF$18,MATCH(UsagePerHour!$B32,Sales!$C$5:$C$18,0),MATCH(UsagePerHour!ZV$4,Sales!$D$3:$ABF$3,0))/ZV$2*INDEX(Usage!$D$5:$ABF$11,MATCH(UsagePerHour!$B$20,Usage!$C$5:$C$11,0),MATCH(UsagePerHour!ZV$4,Usage!$D$3:$ABF$3,0)),"")</f>
        <v/>
      </c>
      <c r="ZW32" s="6" t="str">
        <f>IFERROR(INDEX(Sales!$D$5:$ABF$18,MATCH(UsagePerHour!$B32,Sales!$C$5:$C$18,0),MATCH(UsagePerHour!ZW$4,Sales!$D$3:$ABF$3,0))/ZW$2*INDEX(Usage!$D$5:$ABF$11,MATCH(UsagePerHour!$B$20,Usage!$C$5:$C$11,0),MATCH(UsagePerHour!ZW$4,Usage!$D$3:$ABF$3,0)),"")</f>
        <v/>
      </c>
      <c r="ZX32" s="6" t="str">
        <f>IFERROR(INDEX(Sales!$D$5:$ABF$18,MATCH(UsagePerHour!$B32,Sales!$C$5:$C$18,0),MATCH(UsagePerHour!ZX$4,Sales!$D$3:$ABF$3,0))/ZX$2*INDEX(Usage!$D$5:$ABF$11,MATCH(UsagePerHour!$B$20,Usage!$C$5:$C$11,0),MATCH(UsagePerHour!ZX$4,Usage!$D$3:$ABF$3,0)),"")</f>
        <v/>
      </c>
      <c r="ZY32" s="6" t="str">
        <f>IFERROR(INDEX(Sales!$D$5:$ABF$18,MATCH(UsagePerHour!$B32,Sales!$C$5:$C$18,0),MATCH(UsagePerHour!ZY$4,Sales!$D$3:$ABF$3,0))/ZY$2*INDEX(Usage!$D$5:$ABF$11,MATCH(UsagePerHour!$B$20,Usage!$C$5:$C$11,0),MATCH(UsagePerHour!ZY$4,Usage!$D$3:$ABF$3,0)),"")</f>
        <v/>
      </c>
      <c r="ZZ32" s="6" t="str">
        <f>IFERROR(INDEX(Sales!$D$5:$ABF$18,MATCH(UsagePerHour!$B32,Sales!$C$5:$C$18,0),MATCH(UsagePerHour!ZZ$4,Sales!$D$3:$ABF$3,0))/ZZ$2*INDEX(Usage!$D$5:$ABF$11,MATCH(UsagePerHour!$B$20,Usage!$C$5:$C$11,0),MATCH(UsagePerHour!ZZ$4,Usage!$D$3:$ABF$3,0)),"")</f>
        <v/>
      </c>
      <c r="AAA32" s="6" t="str">
        <f>IFERROR(INDEX(Sales!$D$5:$ABF$18,MATCH(UsagePerHour!$B32,Sales!$C$5:$C$18,0),MATCH(UsagePerHour!AAA$4,Sales!$D$3:$ABF$3,0))/AAA$2*INDEX(Usage!$D$5:$ABF$11,MATCH(UsagePerHour!$B$20,Usage!$C$5:$C$11,0),MATCH(UsagePerHour!AAA$4,Usage!$D$3:$ABF$3,0)),"")</f>
        <v/>
      </c>
      <c r="AAB32" s="6" t="str">
        <f>IFERROR(INDEX(Sales!$D$5:$ABF$18,MATCH(UsagePerHour!$B32,Sales!$C$5:$C$18,0),MATCH(UsagePerHour!AAB$4,Sales!$D$3:$ABF$3,0))/AAB$2*INDEX(Usage!$D$5:$ABF$11,MATCH(UsagePerHour!$B$20,Usage!$C$5:$C$11,0),MATCH(UsagePerHour!AAB$4,Usage!$D$3:$ABF$3,0)),"")</f>
        <v/>
      </c>
      <c r="AAC32" s="6" t="str">
        <f>IFERROR(INDEX(Sales!$D$5:$ABF$18,MATCH(UsagePerHour!$B32,Sales!$C$5:$C$18,0),MATCH(UsagePerHour!AAC$4,Sales!$D$3:$ABF$3,0))/AAC$2*INDEX(Usage!$D$5:$ABF$11,MATCH(UsagePerHour!$B$20,Usage!$C$5:$C$11,0),MATCH(UsagePerHour!AAC$4,Usage!$D$3:$ABF$3,0)),"")</f>
        <v/>
      </c>
      <c r="AAD32" s="6" t="str">
        <f>IFERROR(INDEX(Sales!$D$5:$ABF$18,MATCH(UsagePerHour!$B32,Sales!$C$5:$C$18,0),MATCH(UsagePerHour!AAD$4,Sales!$D$3:$ABF$3,0))/AAD$2*INDEX(Usage!$D$5:$ABF$11,MATCH(UsagePerHour!$B$20,Usage!$C$5:$C$11,0),MATCH(UsagePerHour!AAD$4,Usage!$D$3:$ABF$3,0)),"")</f>
        <v/>
      </c>
      <c r="AAE32" s="6" t="str">
        <f>IFERROR(INDEX(Sales!$D$5:$ABF$18,MATCH(UsagePerHour!$B32,Sales!$C$5:$C$18,0),MATCH(UsagePerHour!AAE$4,Sales!$D$3:$ABF$3,0))/AAE$2*INDEX(Usage!$D$5:$ABF$11,MATCH(UsagePerHour!$B$20,Usage!$C$5:$C$11,0),MATCH(UsagePerHour!AAE$4,Usage!$D$3:$ABF$3,0)),"")</f>
        <v/>
      </c>
      <c r="AAF32" s="6" t="str">
        <f>IFERROR(INDEX(Sales!$D$5:$ABF$18,MATCH(UsagePerHour!$B32,Sales!$C$5:$C$18,0),MATCH(UsagePerHour!AAF$4,Sales!$D$3:$ABF$3,0))/AAF$2*INDEX(Usage!$D$5:$ABF$11,MATCH(UsagePerHour!$B$20,Usage!$C$5:$C$11,0),MATCH(UsagePerHour!AAF$4,Usage!$D$3:$ABF$3,0)),"")</f>
        <v/>
      </c>
      <c r="AAG32" s="6" t="str">
        <f>IFERROR(INDEX(Sales!$D$5:$ABF$18,MATCH(UsagePerHour!$B32,Sales!$C$5:$C$18,0),MATCH(UsagePerHour!AAG$4,Sales!$D$3:$ABF$3,0))/AAG$2*INDEX(Usage!$D$5:$ABF$11,MATCH(UsagePerHour!$B$20,Usage!$C$5:$C$11,0),MATCH(UsagePerHour!AAG$4,Usage!$D$3:$ABF$3,0)),"")</f>
        <v/>
      </c>
      <c r="AAH32" s="6" t="str">
        <f>IFERROR(INDEX(Sales!$D$5:$ABF$18,MATCH(UsagePerHour!$B32,Sales!$C$5:$C$18,0),MATCH(UsagePerHour!AAH$4,Sales!$D$3:$ABF$3,0))/AAH$2*INDEX(Usage!$D$5:$ABF$11,MATCH(UsagePerHour!$B$20,Usage!$C$5:$C$11,0),MATCH(UsagePerHour!AAH$4,Usage!$D$3:$ABF$3,0)),"")</f>
        <v/>
      </c>
      <c r="AAI32" s="6" t="str">
        <f>IFERROR(INDEX(Sales!$D$5:$ABF$18,MATCH(UsagePerHour!$B32,Sales!$C$5:$C$18,0),MATCH(UsagePerHour!AAI$4,Sales!$D$3:$ABF$3,0))/AAI$2*INDEX(Usage!$D$5:$ABF$11,MATCH(UsagePerHour!$B$20,Usage!$C$5:$C$11,0),MATCH(UsagePerHour!AAI$4,Usage!$D$3:$ABF$3,0)),"")</f>
        <v/>
      </c>
      <c r="AAJ32" s="6" t="str">
        <f>IFERROR(INDEX(Sales!$D$5:$ABF$18,MATCH(UsagePerHour!$B32,Sales!$C$5:$C$18,0),MATCH(UsagePerHour!AAJ$4,Sales!$D$3:$ABF$3,0))/AAJ$2*INDEX(Usage!$D$5:$ABF$11,MATCH(UsagePerHour!$B$20,Usage!$C$5:$C$11,0),MATCH(UsagePerHour!AAJ$4,Usage!$D$3:$ABF$3,0)),"")</f>
        <v/>
      </c>
      <c r="AAK32" s="6" t="str">
        <f>IFERROR(INDEX(Sales!$D$5:$ABF$18,MATCH(UsagePerHour!$B32,Sales!$C$5:$C$18,0),MATCH(UsagePerHour!AAK$4,Sales!$D$3:$ABF$3,0))/AAK$2*INDEX(Usage!$D$5:$ABF$11,MATCH(UsagePerHour!$B$20,Usage!$C$5:$C$11,0),MATCH(UsagePerHour!AAK$4,Usage!$D$3:$ABF$3,0)),"")</f>
        <v/>
      </c>
      <c r="AAL32" s="6" t="str">
        <f>IFERROR(INDEX(Sales!$D$5:$ABF$18,MATCH(UsagePerHour!$B32,Sales!$C$5:$C$18,0),MATCH(UsagePerHour!AAL$4,Sales!$D$3:$ABF$3,0))/AAL$2*INDEX(Usage!$D$5:$ABF$11,MATCH(UsagePerHour!$B$20,Usage!$C$5:$C$11,0),MATCH(UsagePerHour!AAL$4,Usage!$D$3:$ABF$3,0)),"")</f>
        <v/>
      </c>
      <c r="AAM32" s="6" t="str">
        <f>IFERROR(INDEX(Sales!$D$5:$ABF$18,MATCH(UsagePerHour!$B32,Sales!$C$5:$C$18,0),MATCH(UsagePerHour!AAM$4,Sales!$D$3:$ABF$3,0))/AAM$2*INDEX(Usage!$D$5:$ABF$11,MATCH(UsagePerHour!$B$20,Usage!$C$5:$C$11,0),MATCH(UsagePerHour!AAM$4,Usage!$D$3:$ABF$3,0)),"")</f>
        <v/>
      </c>
      <c r="AAN32" s="6" t="str">
        <f>IFERROR(INDEX(Sales!$D$5:$ABF$18,MATCH(UsagePerHour!$B32,Sales!$C$5:$C$18,0),MATCH(UsagePerHour!AAN$4,Sales!$D$3:$ABF$3,0))/AAN$2*INDEX(Usage!$D$5:$ABF$11,MATCH(UsagePerHour!$B$20,Usage!$C$5:$C$11,0),MATCH(UsagePerHour!AAN$4,Usage!$D$3:$ABF$3,0)),"")</f>
        <v/>
      </c>
      <c r="AAO32" s="6" t="str">
        <f>IFERROR(INDEX(Sales!$D$5:$ABF$18,MATCH(UsagePerHour!$B32,Sales!$C$5:$C$18,0),MATCH(UsagePerHour!AAO$4,Sales!$D$3:$ABF$3,0))/AAO$2*INDEX(Usage!$D$5:$ABF$11,MATCH(UsagePerHour!$B$20,Usage!$C$5:$C$11,0),MATCH(UsagePerHour!AAO$4,Usage!$D$3:$ABF$3,0)),"")</f>
        <v/>
      </c>
      <c r="AAP32" s="6" t="str">
        <f>IFERROR(INDEX(Sales!$D$5:$ABF$18,MATCH(UsagePerHour!$B32,Sales!$C$5:$C$18,0),MATCH(UsagePerHour!AAP$4,Sales!$D$3:$ABF$3,0))/AAP$2*INDEX(Usage!$D$5:$ABF$11,MATCH(UsagePerHour!$B$20,Usage!$C$5:$C$11,0),MATCH(UsagePerHour!AAP$4,Usage!$D$3:$ABF$3,0)),"")</f>
        <v/>
      </c>
      <c r="AAQ32" s="6" t="str">
        <f>IFERROR(INDEX(Sales!$D$5:$ABF$18,MATCH(UsagePerHour!$B32,Sales!$C$5:$C$18,0),MATCH(UsagePerHour!AAQ$4,Sales!$D$3:$ABF$3,0))/AAQ$2*INDEX(Usage!$D$5:$ABF$11,MATCH(UsagePerHour!$B$20,Usage!$C$5:$C$11,0),MATCH(UsagePerHour!AAQ$4,Usage!$D$3:$ABF$3,0)),"")</f>
        <v/>
      </c>
      <c r="AAR32" s="6" t="str">
        <f>IFERROR(INDEX(Sales!$D$5:$ABF$18,MATCH(UsagePerHour!$B32,Sales!$C$5:$C$18,0),MATCH(UsagePerHour!AAR$4,Sales!$D$3:$ABF$3,0))/AAR$2*INDEX(Usage!$D$5:$ABF$11,MATCH(UsagePerHour!$B$20,Usage!$C$5:$C$11,0),MATCH(UsagePerHour!AAR$4,Usage!$D$3:$ABF$3,0)),"")</f>
        <v/>
      </c>
      <c r="AAS32" s="6" t="str">
        <f>IFERROR(INDEX(Sales!$D$5:$ABF$18,MATCH(UsagePerHour!$B32,Sales!$C$5:$C$18,0),MATCH(UsagePerHour!AAS$4,Sales!$D$3:$ABF$3,0))/AAS$2*INDEX(Usage!$D$5:$ABF$11,MATCH(UsagePerHour!$B$20,Usage!$C$5:$C$11,0),MATCH(UsagePerHour!AAS$4,Usage!$D$3:$ABF$3,0)),"")</f>
        <v/>
      </c>
      <c r="AAT32" s="6" t="str">
        <f>IFERROR(INDEX(Sales!$D$5:$ABF$18,MATCH(UsagePerHour!$B32,Sales!$C$5:$C$18,0),MATCH(UsagePerHour!AAT$4,Sales!$D$3:$ABF$3,0))/AAT$2*INDEX(Usage!$D$5:$ABF$11,MATCH(UsagePerHour!$B$20,Usage!$C$5:$C$11,0),MATCH(UsagePerHour!AAT$4,Usage!$D$3:$ABF$3,0)),"")</f>
        <v/>
      </c>
      <c r="AAU32" s="6" t="str">
        <f>IFERROR(INDEX(Sales!$D$5:$ABF$18,MATCH(UsagePerHour!$B32,Sales!$C$5:$C$18,0),MATCH(UsagePerHour!AAU$4,Sales!$D$3:$ABF$3,0))/AAU$2*INDEX(Usage!$D$5:$ABF$11,MATCH(UsagePerHour!$B$20,Usage!$C$5:$C$11,0),MATCH(UsagePerHour!AAU$4,Usage!$D$3:$ABF$3,0)),"")</f>
        <v/>
      </c>
      <c r="AAV32" s="6" t="str">
        <f>IFERROR(INDEX(Sales!$D$5:$ABF$18,MATCH(UsagePerHour!$B32,Sales!$C$5:$C$18,0),MATCH(UsagePerHour!AAV$4,Sales!$D$3:$ABF$3,0))/AAV$2*INDEX(Usage!$D$5:$ABF$11,MATCH(UsagePerHour!$B$20,Usage!$C$5:$C$11,0),MATCH(UsagePerHour!AAV$4,Usage!$D$3:$ABF$3,0)),"")</f>
        <v/>
      </c>
      <c r="AAW32" s="6" t="str">
        <f>IFERROR(INDEX(Sales!$D$5:$ABF$18,MATCH(UsagePerHour!$B32,Sales!$C$5:$C$18,0),MATCH(UsagePerHour!AAW$4,Sales!$D$3:$ABF$3,0))/AAW$2*INDEX(Usage!$D$5:$ABF$11,MATCH(UsagePerHour!$B$20,Usage!$C$5:$C$11,0),MATCH(UsagePerHour!AAW$4,Usage!$D$3:$ABF$3,0)),"")</f>
        <v/>
      </c>
      <c r="AAX32" s="6" t="str">
        <f>IFERROR(INDEX(Sales!$D$5:$ABF$18,MATCH(UsagePerHour!$B32,Sales!$C$5:$C$18,0),MATCH(UsagePerHour!AAX$4,Sales!$D$3:$ABF$3,0))/AAX$2*INDEX(Usage!$D$5:$ABF$11,MATCH(UsagePerHour!$B$20,Usage!$C$5:$C$11,0),MATCH(UsagePerHour!AAX$4,Usage!$D$3:$ABF$3,0)),"")</f>
        <v/>
      </c>
      <c r="AAY32" s="6" t="str">
        <f>IFERROR(INDEX(Sales!$D$5:$ABF$18,MATCH(UsagePerHour!$B32,Sales!$C$5:$C$18,0),MATCH(UsagePerHour!AAY$4,Sales!$D$3:$ABF$3,0))/AAY$2*INDEX(Usage!$D$5:$ABF$11,MATCH(UsagePerHour!$B$20,Usage!$C$5:$C$11,0),MATCH(UsagePerHour!AAY$4,Usage!$D$3:$ABF$3,0)),"")</f>
        <v/>
      </c>
      <c r="AAZ32" s="6" t="str">
        <f>IFERROR(INDEX(Sales!$D$5:$ABF$18,MATCH(UsagePerHour!$B32,Sales!$C$5:$C$18,0),MATCH(UsagePerHour!AAZ$4,Sales!$D$3:$ABF$3,0))/AAZ$2*INDEX(Usage!$D$5:$ABF$11,MATCH(UsagePerHour!$B$20,Usage!$C$5:$C$11,0),MATCH(UsagePerHour!AAZ$4,Usage!$D$3:$ABF$3,0)),"")</f>
        <v/>
      </c>
      <c r="ABA32" s="6" t="str">
        <f>IFERROR(INDEX(Sales!$D$5:$ABF$18,MATCH(UsagePerHour!$B32,Sales!$C$5:$C$18,0),MATCH(UsagePerHour!ABA$4,Sales!$D$3:$ABF$3,0))/ABA$2*INDEX(Usage!$D$5:$ABF$11,MATCH(UsagePerHour!$B$20,Usage!$C$5:$C$11,0),MATCH(UsagePerHour!ABA$4,Usage!$D$3:$ABF$3,0)),"")</f>
        <v/>
      </c>
    </row>
    <row r="33" spans="2:729">
      <c r="B33" s="3" t="s">
        <v>13</v>
      </c>
      <c r="C33" s="6">
        <f>IFERROR(INDEX(Sales!$D$5:$ABF$18,MATCH(UsagePerHour!$B33,Sales!$C$5:$C$18,0),MATCH(UsagePerHour!C$4,Sales!$D$3:$ABF$3,0))/C$2*INDEX(Usage!$D$5:$ABF$11,MATCH(UsagePerHour!$B$20,Usage!$C$5:$C$11,0),MATCH(UsagePerHour!C$4,Usage!$D$3:$ABF$3,0)),"")</f>
        <v>7.8720760248640884</v>
      </c>
      <c r="D33" s="6">
        <f>IFERROR(INDEX(Sales!$D$5:$ABF$18,MATCH(UsagePerHour!$B33,Sales!$C$5:$C$18,0),MATCH(UsagePerHour!D$4,Sales!$D$3:$ABF$3,0))/D$2*INDEX(Usage!$D$5:$ABF$11,MATCH(UsagePerHour!$B$20,Usage!$C$5:$C$11,0),MATCH(UsagePerHour!D$4,Usage!$D$3:$ABF$3,0)),"")</f>
        <v>17.766104247901559</v>
      </c>
      <c r="E33" s="6">
        <f>IFERROR(INDEX(Sales!$D$5:$ABF$18,MATCH(UsagePerHour!$B33,Sales!$C$5:$C$18,0),MATCH(UsagePerHour!E$4,Sales!$D$3:$ABF$3,0))/E$2*INDEX(Usage!$D$5:$ABF$11,MATCH(UsagePerHour!$B$20,Usage!$C$5:$C$11,0),MATCH(UsagePerHour!E$4,Usage!$D$3:$ABF$3,0)),"")</f>
        <v>2.7789700598802396</v>
      </c>
      <c r="F33" s="6">
        <f>IFERROR(INDEX(Sales!$D$5:$ABF$18,MATCH(UsagePerHour!$B33,Sales!$C$5:$C$18,0),MATCH(UsagePerHour!F$4,Sales!$D$3:$ABF$3,0))/F$2*INDEX(Usage!$D$5:$ABF$11,MATCH(UsagePerHour!$B$20,Usage!$C$5:$C$11,0),MATCH(UsagePerHour!F$4,Usage!$D$3:$ABF$3,0)),"")</f>
        <v>9.3701974865350088</v>
      </c>
      <c r="G33" s="6">
        <f>IFERROR(INDEX(Sales!$D$5:$ABF$18,MATCH(UsagePerHour!$B33,Sales!$C$5:$C$18,0),MATCH(UsagePerHour!G$4,Sales!$D$3:$ABF$3,0))/G$2*INDEX(Usage!$D$5:$ABF$11,MATCH(UsagePerHour!$B$20,Usage!$C$5:$C$11,0),MATCH(UsagePerHour!G$4,Usage!$D$3:$ABF$3,0)),"")</f>
        <v>42.835491666518223</v>
      </c>
      <c r="H33" s="6">
        <f>IFERROR(INDEX(Sales!$D$5:$ABF$18,MATCH(UsagePerHour!$B33,Sales!$C$5:$C$18,0),MATCH(UsagePerHour!H$4,Sales!$D$3:$ABF$3,0))/H$2*INDEX(Usage!$D$5:$ABF$11,MATCH(UsagePerHour!$B$20,Usage!$C$5:$C$11,0),MATCH(UsagePerHour!H$4,Usage!$D$3:$ABF$3,0)),"")</f>
        <v>13.941312156061555</v>
      </c>
      <c r="I33" s="6">
        <f>IFERROR(INDEX(Sales!$D$5:$ABF$18,MATCH(UsagePerHour!$B33,Sales!$C$5:$C$18,0),MATCH(UsagePerHour!I$4,Sales!$D$3:$ABF$3,0))/I$2*INDEX(Usage!$D$5:$ABF$11,MATCH(UsagePerHour!$B$20,Usage!$C$5:$C$11,0),MATCH(UsagePerHour!I$4,Usage!$D$3:$ABF$3,0)),"")</f>
        <v>123.80977635008183</v>
      </c>
      <c r="J33" s="6">
        <f>IFERROR(INDEX(Sales!$D$5:$ABF$18,MATCH(UsagePerHour!$B33,Sales!$C$5:$C$18,0),MATCH(UsagePerHour!J$4,Sales!$D$3:$ABF$3,0))/J$2*INDEX(Usage!$D$5:$ABF$11,MATCH(UsagePerHour!$B$20,Usage!$C$5:$C$11,0),MATCH(UsagePerHour!J$4,Usage!$D$3:$ABF$3,0)),"")</f>
        <v>7.8720760248640884</v>
      </c>
      <c r="K33" s="6">
        <f>IFERROR(INDEX(Sales!$D$5:$ABF$18,MATCH(UsagePerHour!$B33,Sales!$C$5:$C$18,0),MATCH(UsagePerHour!K$4,Sales!$D$3:$ABF$3,0))/K$2*INDEX(Usage!$D$5:$ABF$11,MATCH(UsagePerHour!$B$20,Usage!$C$5:$C$11,0),MATCH(UsagePerHour!K$4,Usage!$D$3:$ABF$3,0)),"")</f>
        <v>17.766104247901559</v>
      </c>
      <c r="L33" s="6">
        <f>IFERROR(INDEX(Sales!$D$5:$ABF$18,MATCH(UsagePerHour!$B33,Sales!$C$5:$C$18,0),MATCH(UsagePerHour!L$4,Sales!$D$3:$ABF$3,0))/L$2*INDEX(Usage!$D$5:$ABF$11,MATCH(UsagePerHour!$B$20,Usage!$C$5:$C$11,0),MATCH(UsagePerHour!L$4,Usage!$D$3:$ABF$3,0)),"")</f>
        <v>2.7789700598802396</v>
      </c>
      <c r="M33" s="6">
        <f>IFERROR(INDEX(Sales!$D$5:$ABF$18,MATCH(UsagePerHour!$B33,Sales!$C$5:$C$18,0),MATCH(UsagePerHour!M$4,Sales!$D$3:$ABF$3,0))/M$2*INDEX(Usage!$D$5:$ABF$11,MATCH(UsagePerHour!$B$20,Usage!$C$5:$C$11,0),MATCH(UsagePerHour!M$4,Usage!$D$3:$ABF$3,0)),"")</f>
        <v>9.3701974865350088</v>
      </c>
      <c r="N33" s="6">
        <f>IFERROR(INDEX(Sales!$D$5:$ABF$18,MATCH(UsagePerHour!$B33,Sales!$C$5:$C$18,0),MATCH(UsagePerHour!N$4,Sales!$D$3:$ABF$3,0))/N$2*INDEX(Usage!$D$5:$ABF$11,MATCH(UsagePerHour!$B$20,Usage!$C$5:$C$11,0),MATCH(UsagePerHour!N$4,Usage!$D$3:$ABF$3,0)),"")</f>
        <v>42.835491666518223</v>
      </c>
      <c r="O33" s="6">
        <f>IFERROR(INDEX(Sales!$D$5:$ABF$18,MATCH(UsagePerHour!$B33,Sales!$C$5:$C$18,0),MATCH(UsagePerHour!O$4,Sales!$D$3:$ABF$3,0))/O$2*INDEX(Usage!$D$5:$ABF$11,MATCH(UsagePerHour!$B$20,Usage!$C$5:$C$11,0),MATCH(UsagePerHour!O$4,Usage!$D$3:$ABF$3,0)),"")</f>
        <v>13.941312156061555</v>
      </c>
      <c r="P33" s="6">
        <f>IFERROR(INDEX(Sales!$D$5:$ABF$18,MATCH(UsagePerHour!$B33,Sales!$C$5:$C$18,0),MATCH(UsagePerHour!P$4,Sales!$D$3:$ABF$3,0))/P$2*INDEX(Usage!$D$5:$ABF$11,MATCH(UsagePerHour!$B$20,Usage!$C$5:$C$11,0),MATCH(UsagePerHour!P$4,Usage!$D$3:$ABF$3,0)),"")</f>
        <v>123.80977635008183</v>
      </c>
      <c r="Q33" s="6">
        <f>IFERROR(INDEX(Sales!$D$5:$ABF$18,MATCH(UsagePerHour!$B33,Sales!$C$5:$C$18,0),MATCH(UsagePerHour!Q$4,Sales!$D$3:$ABF$3,0))/Q$2*INDEX(Usage!$D$5:$ABF$11,MATCH(UsagePerHour!$B$20,Usage!$C$5:$C$11,0),MATCH(UsagePerHour!Q$4,Usage!$D$3:$ABF$3,0)),"")</f>
        <v>7.8720760248640884</v>
      </c>
      <c r="R33" s="6">
        <f>IFERROR(INDEX(Sales!$D$5:$ABF$18,MATCH(UsagePerHour!$B33,Sales!$C$5:$C$18,0),MATCH(UsagePerHour!R$4,Sales!$D$3:$ABF$3,0))/R$2*INDEX(Usage!$D$5:$ABF$11,MATCH(UsagePerHour!$B$20,Usage!$C$5:$C$11,0),MATCH(UsagePerHour!R$4,Usage!$D$3:$ABF$3,0)),"")</f>
        <v>17.766104247901559</v>
      </c>
      <c r="S33" s="6">
        <f>IFERROR(INDEX(Sales!$D$5:$ABF$18,MATCH(UsagePerHour!$B33,Sales!$C$5:$C$18,0),MATCH(UsagePerHour!S$4,Sales!$D$3:$ABF$3,0))/S$2*INDEX(Usage!$D$5:$ABF$11,MATCH(UsagePerHour!$B$20,Usage!$C$5:$C$11,0),MATCH(UsagePerHour!S$4,Usage!$D$3:$ABF$3,0)),"")</f>
        <v>2.7789700598802396</v>
      </c>
      <c r="T33" s="6">
        <f>IFERROR(INDEX(Sales!$D$5:$ABF$18,MATCH(UsagePerHour!$B33,Sales!$C$5:$C$18,0),MATCH(UsagePerHour!T$4,Sales!$D$3:$ABF$3,0))/T$2*INDEX(Usage!$D$5:$ABF$11,MATCH(UsagePerHour!$B$20,Usage!$C$5:$C$11,0),MATCH(UsagePerHour!T$4,Usage!$D$3:$ABF$3,0)),"")</f>
        <v>9.3701974865350088</v>
      </c>
      <c r="U33" s="6">
        <f>IFERROR(INDEX(Sales!$D$5:$ABF$18,MATCH(UsagePerHour!$B33,Sales!$C$5:$C$18,0),MATCH(UsagePerHour!U$4,Sales!$D$3:$ABF$3,0))/U$2*INDEX(Usage!$D$5:$ABF$11,MATCH(UsagePerHour!$B$20,Usage!$C$5:$C$11,0),MATCH(UsagePerHour!U$4,Usage!$D$3:$ABF$3,0)),"")</f>
        <v>42.835491666518223</v>
      </c>
      <c r="V33" s="6">
        <f>IFERROR(INDEX(Sales!$D$5:$ABF$18,MATCH(UsagePerHour!$B33,Sales!$C$5:$C$18,0),MATCH(UsagePerHour!V$4,Sales!$D$3:$ABF$3,0))/V$2*INDEX(Usage!$D$5:$ABF$11,MATCH(UsagePerHour!$B$20,Usage!$C$5:$C$11,0),MATCH(UsagePerHour!V$4,Usage!$D$3:$ABF$3,0)),"")</f>
        <v>13.941312156061555</v>
      </c>
      <c r="W33" s="6">
        <f>IFERROR(INDEX(Sales!$D$5:$ABF$18,MATCH(UsagePerHour!$B33,Sales!$C$5:$C$18,0),MATCH(UsagePerHour!W$4,Sales!$D$3:$ABF$3,0))/W$2*INDEX(Usage!$D$5:$ABF$11,MATCH(UsagePerHour!$B$20,Usage!$C$5:$C$11,0),MATCH(UsagePerHour!W$4,Usage!$D$3:$ABF$3,0)),"")</f>
        <v>123.80977635008183</v>
      </c>
      <c r="X33" s="6">
        <f>IFERROR(INDEX(Sales!$D$5:$ABF$18,MATCH(UsagePerHour!$B33,Sales!$C$5:$C$18,0),MATCH(UsagePerHour!X$4,Sales!$D$3:$ABF$3,0))/X$2*INDEX(Usage!$D$5:$ABF$11,MATCH(UsagePerHour!$B$20,Usage!$C$5:$C$11,0),MATCH(UsagePerHour!X$4,Usage!$D$3:$ABF$3,0)),"")</f>
        <v>7.8720760248640884</v>
      </c>
      <c r="Y33" s="6">
        <f>IFERROR(INDEX(Sales!$D$5:$ABF$18,MATCH(UsagePerHour!$B33,Sales!$C$5:$C$18,0),MATCH(UsagePerHour!Y$4,Sales!$D$3:$ABF$3,0))/Y$2*INDEX(Usage!$D$5:$ABF$11,MATCH(UsagePerHour!$B$20,Usage!$C$5:$C$11,0),MATCH(UsagePerHour!Y$4,Usage!$D$3:$ABF$3,0)),"")</f>
        <v>17.766104247901559</v>
      </c>
      <c r="Z33" s="6">
        <f>IFERROR(INDEX(Sales!$D$5:$ABF$18,MATCH(UsagePerHour!$B33,Sales!$C$5:$C$18,0),MATCH(UsagePerHour!Z$4,Sales!$D$3:$ABF$3,0))/Z$2*INDEX(Usage!$D$5:$ABF$11,MATCH(UsagePerHour!$B$20,Usage!$C$5:$C$11,0),MATCH(UsagePerHour!Z$4,Usage!$D$3:$ABF$3,0)),"")</f>
        <v>2.7789700598802396</v>
      </c>
      <c r="AA33" s="6">
        <f>IFERROR(INDEX(Sales!$D$5:$ABF$18,MATCH(UsagePerHour!$B33,Sales!$C$5:$C$18,0),MATCH(UsagePerHour!AA$4,Sales!$D$3:$ABF$3,0))/AA$2*INDEX(Usage!$D$5:$ABF$11,MATCH(UsagePerHour!$B$20,Usage!$C$5:$C$11,0),MATCH(UsagePerHour!AA$4,Usage!$D$3:$ABF$3,0)),"")</f>
        <v>9.3701974865350088</v>
      </c>
      <c r="AB33" s="6">
        <f>IFERROR(INDEX(Sales!$D$5:$ABF$18,MATCH(UsagePerHour!$B33,Sales!$C$5:$C$18,0),MATCH(UsagePerHour!AB$4,Sales!$D$3:$ABF$3,0))/AB$2*INDEX(Usage!$D$5:$ABF$11,MATCH(UsagePerHour!$B$20,Usage!$C$5:$C$11,0),MATCH(UsagePerHour!AB$4,Usage!$D$3:$ABF$3,0)),"")</f>
        <v>42.835491666518223</v>
      </c>
      <c r="AC33" s="6">
        <f>IFERROR(INDEX(Sales!$D$5:$ABF$18,MATCH(UsagePerHour!$B33,Sales!$C$5:$C$18,0),MATCH(UsagePerHour!AC$4,Sales!$D$3:$ABF$3,0))/AC$2*INDEX(Usage!$D$5:$ABF$11,MATCH(UsagePerHour!$B$20,Usage!$C$5:$C$11,0),MATCH(UsagePerHour!AC$4,Usage!$D$3:$ABF$3,0)),"")</f>
        <v>13.941312156061555</v>
      </c>
      <c r="AD33" s="6">
        <f>IFERROR(INDEX(Sales!$D$5:$ABF$18,MATCH(UsagePerHour!$B33,Sales!$C$5:$C$18,0),MATCH(UsagePerHour!AD$4,Sales!$D$3:$ABF$3,0))/AD$2*INDEX(Usage!$D$5:$ABF$11,MATCH(UsagePerHour!$B$20,Usage!$C$5:$C$11,0),MATCH(UsagePerHour!AD$4,Usage!$D$3:$ABF$3,0)),"")</f>
        <v>123.80977635008183</v>
      </c>
      <c r="AE33" s="6">
        <f>IFERROR(INDEX(Sales!$D$5:$ABF$18,MATCH(UsagePerHour!$B33,Sales!$C$5:$C$18,0),MATCH(UsagePerHour!AE$4,Sales!$D$3:$ABF$3,0))/AE$2*INDEX(Usage!$D$5:$ABF$11,MATCH(UsagePerHour!$B$20,Usage!$C$5:$C$11,0),MATCH(UsagePerHour!AE$4,Usage!$D$3:$ABF$3,0)),"")</f>
        <v>7.8720760248640884</v>
      </c>
      <c r="AF33" s="6">
        <f>IFERROR(INDEX(Sales!$D$5:$ABF$18,MATCH(UsagePerHour!$B33,Sales!$C$5:$C$18,0),MATCH(UsagePerHour!AF$4,Sales!$D$3:$ABF$3,0))/AF$2*INDEX(Usage!$D$5:$ABF$11,MATCH(UsagePerHour!$B$20,Usage!$C$5:$C$11,0),MATCH(UsagePerHour!AF$4,Usage!$D$3:$ABF$3,0)),"")</f>
        <v>17.766104247901559</v>
      </c>
      <c r="AG33" s="6">
        <f>IFERROR(INDEX(Sales!$D$5:$ABF$18,MATCH(UsagePerHour!$B33,Sales!$C$5:$C$18,0),MATCH(UsagePerHour!AG$4,Sales!$D$3:$ABF$3,0))/AG$2*INDEX(Usage!$D$5:$ABF$11,MATCH(UsagePerHour!$B$20,Usage!$C$5:$C$11,0),MATCH(UsagePerHour!AG$4,Usage!$D$3:$ABF$3,0)),"")</f>
        <v>2.7789700598802396</v>
      </c>
      <c r="AH33" s="6">
        <f>IFERROR(INDEX(Sales!$D$5:$ABF$18,MATCH(UsagePerHour!$B33,Sales!$C$5:$C$18,0),MATCH(UsagePerHour!AH$4,Sales!$D$3:$ABF$3,0))/AH$2*INDEX(Usage!$D$5:$ABF$11,MATCH(UsagePerHour!$B$20,Usage!$C$5:$C$11,0),MATCH(UsagePerHour!AH$4,Usage!$D$3:$ABF$3,0)),"")</f>
        <v>9.3701974865350088</v>
      </c>
      <c r="AI33" s="6">
        <f>IFERROR(INDEX(Sales!$D$5:$ABF$18,MATCH(UsagePerHour!$B33,Sales!$C$5:$C$18,0),MATCH(UsagePerHour!AI$4,Sales!$D$3:$ABF$3,0))/AI$2*INDEX(Usage!$D$5:$ABF$11,MATCH(UsagePerHour!$B$20,Usage!$C$5:$C$11,0),MATCH(UsagePerHour!AI$4,Usage!$D$3:$ABF$3,0)),"")</f>
        <v>42.835491666518223</v>
      </c>
      <c r="AJ33" s="6">
        <f>IFERROR(INDEX(Sales!$D$5:$ABF$18,MATCH(UsagePerHour!$B33,Sales!$C$5:$C$18,0),MATCH(UsagePerHour!AJ$4,Sales!$D$3:$ABF$3,0))/AJ$2*INDEX(Usage!$D$5:$ABF$11,MATCH(UsagePerHour!$B$20,Usage!$C$5:$C$11,0),MATCH(UsagePerHour!AJ$4,Usage!$D$3:$ABF$3,0)),"")</f>
        <v>13.941312156061555</v>
      </c>
      <c r="AK33" s="6">
        <f>IFERROR(INDEX(Sales!$D$5:$ABF$18,MATCH(UsagePerHour!$B33,Sales!$C$5:$C$18,0),MATCH(UsagePerHour!AK$4,Sales!$D$3:$ABF$3,0))/AK$2*INDEX(Usage!$D$5:$ABF$11,MATCH(UsagePerHour!$B$20,Usage!$C$5:$C$11,0),MATCH(UsagePerHour!AK$4,Usage!$D$3:$ABF$3,0)),"")</f>
        <v>123.80977635008183</v>
      </c>
      <c r="AL33" s="6">
        <f>IFERROR(INDEX(Sales!$D$5:$ABF$18,MATCH(UsagePerHour!$B33,Sales!$C$5:$C$18,0),MATCH(UsagePerHour!AL$4,Sales!$D$3:$ABF$3,0))/AL$2*INDEX(Usage!$D$5:$ABF$11,MATCH(UsagePerHour!$B$20,Usage!$C$5:$C$11,0),MATCH(UsagePerHour!AL$4,Usage!$D$3:$ABF$3,0)),"")</f>
        <v>7.8720760248640884</v>
      </c>
      <c r="AM33" s="6">
        <f>IFERROR(INDEX(Sales!$D$5:$ABF$18,MATCH(UsagePerHour!$B33,Sales!$C$5:$C$18,0),MATCH(UsagePerHour!AM$4,Sales!$D$3:$ABF$3,0))/AM$2*INDEX(Usage!$D$5:$ABF$11,MATCH(UsagePerHour!$B$20,Usage!$C$5:$C$11,0),MATCH(UsagePerHour!AM$4,Usage!$D$3:$ABF$3,0)),"")</f>
        <v>17.766104247901559</v>
      </c>
      <c r="AN33" s="6">
        <f>IFERROR(INDEX(Sales!$D$5:$ABF$18,MATCH(UsagePerHour!$B33,Sales!$C$5:$C$18,0),MATCH(UsagePerHour!AN$4,Sales!$D$3:$ABF$3,0))/AN$2*INDEX(Usage!$D$5:$ABF$11,MATCH(UsagePerHour!$B$20,Usage!$C$5:$C$11,0),MATCH(UsagePerHour!AN$4,Usage!$D$3:$ABF$3,0)),"")</f>
        <v>2.7789700598802396</v>
      </c>
      <c r="AO33" s="6">
        <f>IFERROR(INDEX(Sales!$D$5:$ABF$18,MATCH(UsagePerHour!$B33,Sales!$C$5:$C$18,0),MATCH(UsagePerHour!AO$4,Sales!$D$3:$ABF$3,0))/AO$2*INDEX(Usage!$D$5:$ABF$11,MATCH(UsagePerHour!$B$20,Usage!$C$5:$C$11,0),MATCH(UsagePerHour!AO$4,Usage!$D$3:$ABF$3,0)),"")</f>
        <v>9.3701974865350088</v>
      </c>
      <c r="AP33" s="6">
        <f>IFERROR(INDEX(Sales!$D$5:$ABF$18,MATCH(UsagePerHour!$B33,Sales!$C$5:$C$18,0),MATCH(UsagePerHour!AP$4,Sales!$D$3:$ABF$3,0))/AP$2*INDEX(Usage!$D$5:$ABF$11,MATCH(UsagePerHour!$B$20,Usage!$C$5:$C$11,0),MATCH(UsagePerHour!AP$4,Usage!$D$3:$ABF$3,0)),"")</f>
        <v>42.835491666518223</v>
      </c>
      <c r="AQ33" s="6">
        <f>IFERROR(INDEX(Sales!$D$5:$ABF$18,MATCH(UsagePerHour!$B33,Sales!$C$5:$C$18,0),MATCH(UsagePerHour!AQ$4,Sales!$D$3:$ABF$3,0))/AQ$2*INDEX(Usage!$D$5:$ABF$11,MATCH(UsagePerHour!$B$20,Usage!$C$5:$C$11,0),MATCH(UsagePerHour!AQ$4,Usage!$D$3:$ABF$3,0)),"")</f>
        <v>13.941312156061555</v>
      </c>
      <c r="AR33" s="6">
        <f>IFERROR(INDEX(Sales!$D$5:$ABF$18,MATCH(UsagePerHour!$B33,Sales!$C$5:$C$18,0),MATCH(UsagePerHour!AR$4,Sales!$D$3:$ABF$3,0))/AR$2*INDEX(Usage!$D$5:$ABF$11,MATCH(UsagePerHour!$B$20,Usage!$C$5:$C$11,0),MATCH(UsagePerHour!AR$4,Usage!$D$3:$ABF$3,0)),"")</f>
        <v>123.80977635008183</v>
      </c>
      <c r="AS33" s="6">
        <f>IFERROR(INDEX(Sales!$D$5:$ABF$18,MATCH(UsagePerHour!$B33,Sales!$C$5:$C$18,0),MATCH(UsagePerHour!AS$4,Sales!$D$3:$ABF$3,0))/AS$2*INDEX(Usage!$D$5:$ABF$11,MATCH(UsagePerHour!$B$20,Usage!$C$5:$C$11,0),MATCH(UsagePerHour!AS$4,Usage!$D$3:$ABF$3,0)),"")</f>
        <v>7.8720760248640884</v>
      </c>
      <c r="AT33" s="6">
        <f>IFERROR(INDEX(Sales!$D$5:$ABF$18,MATCH(UsagePerHour!$B33,Sales!$C$5:$C$18,0),MATCH(UsagePerHour!AT$4,Sales!$D$3:$ABF$3,0))/AT$2*INDEX(Usage!$D$5:$ABF$11,MATCH(UsagePerHour!$B$20,Usage!$C$5:$C$11,0),MATCH(UsagePerHour!AT$4,Usage!$D$3:$ABF$3,0)),"")</f>
        <v>17.766104247901559</v>
      </c>
      <c r="AU33" s="6">
        <f>IFERROR(INDEX(Sales!$D$5:$ABF$18,MATCH(UsagePerHour!$B33,Sales!$C$5:$C$18,0),MATCH(UsagePerHour!AU$4,Sales!$D$3:$ABF$3,0))/AU$2*INDEX(Usage!$D$5:$ABF$11,MATCH(UsagePerHour!$B$20,Usage!$C$5:$C$11,0),MATCH(UsagePerHour!AU$4,Usage!$D$3:$ABF$3,0)),"")</f>
        <v>2.7789700598802396</v>
      </c>
      <c r="AV33" s="6">
        <f>IFERROR(INDEX(Sales!$D$5:$ABF$18,MATCH(UsagePerHour!$B33,Sales!$C$5:$C$18,0),MATCH(UsagePerHour!AV$4,Sales!$D$3:$ABF$3,0))/AV$2*INDEX(Usage!$D$5:$ABF$11,MATCH(UsagePerHour!$B$20,Usage!$C$5:$C$11,0),MATCH(UsagePerHour!AV$4,Usage!$D$3:$ABF$3,0)),"")</f>
        <v>9.3701974865350088</v>
      </c>
      <c r="AW33" s="6">
        <f>IFERROR(INDEX(Sales!$D$5:$ABF$18,MATCH(UsagePerHour!$B33,Sales!$C$5:$C$18,0),MATCH(UsagePerHour!AW$4,Sales!$D$3:$ABF$3,0))/AW$2*INDEX(Usage!$D$5:$ABF$11,MATCH(UsagePerHour!$B$20,Usage!$C$5:$C$11,0),MATCH(UsagePerHour!AW$4,Usage!$D$3:$ABF$3,0)),"")</f>
        <v>42.835491666518223</v>
      </c>
      <c r="AX33" s="6">
        <f>IFERROR(INDEX(Sales!$D$5:$ABF$18,MATCH(UsagePerHour!$B33,Sales!$C$5:$C$18,0),MATCH(UsagePerHour!AX$4,Sales!$D$3:$ABF$3,0))/AX$2*INDEX(Usage!$D$5:$ABF$11,MATCH(UsagePerHour!$B$20,Usage!$C$5:$C$11,0),MATCH(UsagePerHour!AX$4,Usage!$D$3:$ABF$3,0)),"")</f>
        <v>13.941312156061555</v>
      </c>
      <c r="AY33" s="6">
        <f>IFERROR(INDEX(Sales!$D$5:$ABF$18,MATCH(UsagePerHour!$B33,Sales!$C$5:$C$18,0),MATCH(UsagePerHour!AY$4,Sales!$D$3:$ABF$3,0))/AY$2*INDEX(Usage!$D$5:$ABF$11,MATCH(UsagePerHour!$B$20,Usage!$C$5:$C$11,0),MATCH(UsagePerHour!AY$4,Usage!$D$3:$ABF$3,0)),"")</f>
        <v>123.80977635008183</v>
      </c>
      <c r="AZ33" s="6">
        <f>IFERROR(INDEX(Sales!$D$5:$ABF$18,MATCH(UsagePerHour!$B33,Sales!$C$5:$C$18,0),MATCH(UsagePerHour!AZ$4,Sales!$D$3:$ABF$3,0))/AZ$2*INDEX(Usage!$D$5:$ABF$11,MATCH(UsagePerHour!$B$20,Usage!$C$5:$C$11,0),MATCH(UsagePerHour!AZ$4,Usage!$D$3:$ABF$3,0)),"")</f>
        <v>7.8720760248640884</v>
      </c>
      <c r="BA33" s="6">
        <f>IFERROR(INDEX(Sales!$D$5:$ABF$18,MATCH(UsagePerHour!$B33,Sales!$C$5:$C$18,0),MATCH(UsagePerHour!BA$4,Sales!$D$3:$ABF$3,0))/BA$2*INDEX(Usage!$D$5:$ABF$11,MATCH(UsagePerHour!$B$20,Usage!$C$5:$C$11,0),MATCH(UsagePerHour!BA$4,Usage!$D$3:$ABF$3,0)),"")</f>
        <v>17.766104247901559</v>
      </c>
      <c r="BB33" s="6">
        <f>IFERROR(INDEX(Sales!$D$5:$ABF$18,MATCH(UsagePerHour!$B33,Sales!$C$5:$C$18,0),MATCH(UsagePerHour!BB$4,Sales!$D$3:$ABF$3,0))/BB$2*INDEX(Usage!$D$5:$ABF$11,MATCH(UsagePerHour!$B$20,Usage!$C$5:$C$11,0),MATCH(UsagePerHour!BB$4,Usage!$D$3:$ABF$3,0)),"")</f>
        <v>2.7789700598802396</v>
      </c>
      <c r="BC33" s="6">
        <f>IFERROR(INDEX(Sales!$D$5:$ABF$18,MATCH(UsagePerHour!$B33,Sales!$C$5:$C$18,0),MATCH(UsagePerHour!BC$4,Sales!$D$3:$ABF$3,0))/BC$2*INDEX(Usage!$D$5:$ABF$11,MATCH(UsagePerHour!$B$20,Usage!$C$5:$C$11,0),MATCH(UsagePerHour!BC$4,Usage!$D$3:$ABF$3,0)),"")</f>
        <v>9.3701974865350088</v>
      </c>
      <c r="BD33" s="6">
        <f>IFERROR(INDEX(Sales!$D$5:$ABF$18,MATCH(UsagePerHour!$B33,Sales!$C$5:$C$18,0),MATCH(UsagePerHour!BD$4,Sales!$D$3:$ABF$3,0))/BD$2*INDEX(Usage!$D$5:$ABF$11,MATCH(UsagePerHour!$B$20,Usage!$C$5:$C$11,0),MATCH(UsagePerHour!BD$4,Usage!$D$3:$ABF$3,0)),"")</f>
        <v>42.835491666518223</v>
      </c>
      <c r="BE33" s="6">
        <f>IFERROR(INDEX(Sales!$D$5:$ABF$18,MATCH(UsagePerHour!$B33,Sales!$C$5:$C$18,0),MATCH(UsagePerHour!BE$4,Sales!$D$3:$ABF$3,0))/BE$2*INDEX(Usage!$D$5:$ABF$11,MATCH(UsagePerHour!$B$20,Usage!$C$5:$C$11,0),MATCH(UsagePerHour!BE$4,Usage!$D$3:$ABF$3,0)),"")</f>
        <v>13.941312156061555</v>
      </c>
      <c r="BF33" s="6">
        <f>IFERROR(INDEX(Sales!$D$5:$ABF$18,MATCH(UsagePerHour!$B33,Sales!$C$5:$C$18,0),MATCH(UsagePerHour!BF$4,Sales!$D$3:$ABF$3,0))/BF$2*INDEX(Usage!$D$5:$ABF$11,MATCH(UsagePerHour!$B$20,Usage!$C$5:$C$11,0),MATCH(UsagePerHour!BF$4,Usage!$D$3:$ABF$3,0)),"")</f>
        <v>123.80977635008183</v>
      </c>
      <c r="BG33" s="6">
        <f>IFERROR(INDEX(Sales!$D$5:$ABF$18,MATCH(UsagePerHour!$B33,Sales!$C$5:$C$18,0),MATCH(UsagePerHour!BG$4,Sales!$D$3:$ABF$3,0))/BG$2*INDEX(Usage!$D$5:$ABF$11,MATCH(UsagePerHour!$B$20,Usage!$C$5:$C$11,0),MATCH(UsagePerHour!BG$4,Usage!$D$3:$ABF$3,0)),"")</f>
        <v>7.8720760248640884</v>
      </c>
      <c r="BH33" s="6">
        <f>IFERROR(INDEX(Sales!$D$5:$ABF$18,MATCH(UsagePerHour!$B33,Sales!$C$5:$C$18,0),MATCH(UsagePerHour!BH$4,Sales!$D$3:$ABF$3,0))/BH$2*INDEX(Usage!$D$5:$ABF$11,MATCH(UsagePerHour!$B$20,Usage!$C$5:$C$11,0),MATCH(UsagePerHour!BH$4,Usage!$D$3:$ABF$3,0)),"")</f>
        <v>17.766104247901559</v>
      </c>
      <c r="BI33" s="6">
        <f>IFERROR(INDEX(Sales!$D$5:$ABF$18,MATCH(UsagePerHour!$B33,Sales!$C$5:$C$18,0),MATCH(UsagePerHour!BI$4,Sales!$D$3:$ABF$3,0))/BI$2*INDEX(Usage!$D$5:$ABF$11,MATCH(UsagePerHour!$B$20,Usage!$C$5:$C$11,0),MATCH(UsagePerHour!BI$4,Usage!$D$3:$ABF$3,0)),"")</f>
        <v>2.7789700598802396</v>
      </c>
      <c r="BJ33" s="6">
        <f>IFERROR(INDEX(Sales!$D$5:$ABF$18,MATCH(UsagePerHour!$B33,Sales!$C$5:$C$18,0),MATCH(UsagePerHour!BJ$4,Sales!$D$3:$ABF$3,0))/BJ$2*INDEX(Usage!$D$5:$ABF$11,MATCH(UsagePerHour!$B$20,Usage!$C$5:$C$11,0),MATCH(UsagePerHour!BJ$4,Usage!$D$3:$ABF$3,0)),"")</f>
        <v>9.3701974865350088</v>
      </c>
      <c r="BK33" s="6">
        <f>IFERROR(INDEX(Sales!$D$5:$ABF$18,MATCH(UsagePerHour!$B33,Sales!$C$5:$C$18,0),MATCH(UsagePerHour!BK$4,Sales!$D$3:$ABF$3,0))/BK$2*INDEX(Usage!$D$5:$ABF$11,MATCH(UsagePerHour!$B$20,Usage!$C$5:$C$11,0),MATCH(UsagePerHour!BK$4,Usage!$D$3:$ABF$3,0)),"")</f>
        <v>42.835491666518223</v>
      </c>
      <c r="BL33" s="6">
        <f>IFERROR(INDEX(Sales!$D$5:$ABF$18,MATCH(UsagePerHour!$B33,Sales!$C$5:$C$18,0),MATCH(UsagePerHour!BL$4,Sales!$D$3:$ABF$3,0))/BL$2*INDEX(Usage!$D$5:$ABF$11,MATCH(UsagePerHour!$B$20,Usage!$C$5:$C$11,0),MATCH(UsagePerHour!BL$4,Usage!$D$3:$ABF$3,0)),"")</f>
        <v>13.941312156061555</v>
      </c>
      <c r="BM33" s="6">
        <f>IFERROR(INDEX(Sales!$D$5:$ABF$18,MATCH(UsagePerHour!$B33,Sales!$C$5:$C$18,0),MATCH(UsagePerHour!BM$4,Sales!$D$3:$ABF$3,0))/BM$2*INDEX(Usage!$D$5:$ABF$11,MATCH(UsagePerHour!$B$20,Usage!$C$5:$C$11,0),MATCH(UsagePerHour!BM$4,Usage!$D$3:$ABF$3,0)),"")</f>
        <v>123.80977635008183</v>
      </c>
      <c r="BN33" s="6">
        <f>IFERROR(INDEX(Sales!$D$5:$ABF$18,MATCH(UsagePerHour!$B33,Sales!$C$5:$C$18,0),MATCH(UsagePerHour!BN$4,Sales!$D$3:$ABF$3,0))/BN$2*INDEX(Usage!$D$5:$ABF$11,MATCH(UsagePerHour!$B$20,Usage!$C$5:$C$11,0),MATCH(UsagePerHour!BN$4,Usage!$D$3:$ABF$3,0)),"")</f>
        <v>7.8720760248640884</v>
      </c>
      <c r="BO33" s="6">
        <f>IFERROR(INDEX(Sales!$D$5:$ABF$18,MATCH(UsagePerHour!$B33,Sales!$C$5:$C$18,0),MATCH(UsagePerHour!BO$4,Sales!$D$3:$ABF$3,0))/BO$2*INDEX(Usage!$D$5:$ABF$11,MATCH(UsagePerHour!$B$20,Usage!$C$5:$C$11,0),MATCH(UsagePerHour!BO$4,Usage!$D$3:$ABF$3,0)),"")</f>
        <v>17.766104247901559</v>
      </c>
      <c r="BP33" s="6">
        <f>IFERROR(INDEX(Sales!$D$5:$ABF$18,MATCH(UsagePerHour!$B33,Sales!$C$5:$C$18,0),MATCH(UsagePerHour!BP$4,Sales!$D$3:$ABF$3,0))/BP$2*INDEX(Usage!$D$5:$ABF$11,MATCH(UsagePerHour!$B$20,Usage!$C$5:$C$11,0),MATCH(UsagePerHour!BP$4,Usage!$D$3:$ABF$3,0)),"")</f>
        <v>2.7789700598802396</v>
      </c>
      <c r="BQ33" s="6">
        <f>IFERROR(INDEX(Sales!$D$5:$ABF$18,MATCH(UsagePerHour!$B33,Sales!$C$5:$C$18,0),MATCH(UsagePerHour!BQ$4,Sales!$D$3:$ABF$3,0))/BQ$2*INDEX(Usage!$D$5:$ABF$11,MATCH(UsagePerHour!$B$20,Usage!$C$5:$C$11,0),MATCH(UsagePerHour!BQ$4,Usage!$D$3:$ABF$3,0)),"")</f>
        <v>9.3701974865350088</v>
      </c>
      <c r="BR33" s="6">
        <f>IFERROR(INDEX(Sales!$D$5:$ABF$18,MATCH(UsagePerHour!$B33,Sales!$C$5:$C$18,0),MATCH(UsagePerHour!BR$4,Sales!$D$3:$ABF$3,0))/BR$2*INDEX(Usage!$D$5:$ABF$11,MATCH(UsagePerHour!$B$20,Usage!$C$5:$C$11,0),MATCH(UsagePerHour!BR$4,Usage!$D$3:$ABF$3,0)),"")</f>
        <v>42.835491666518223</v>
      </c>
      <c r="BS33" s="6">
        <f>IFERROR(INDEX(Sales!$D$5:$ABF$18,MATCH(UsagePerHour!$B33,Sales!$C$5:$C$18,0),MATCH(UsagePerHour!BS$4,Sales!$D$3:$ABF$3,0))/BS$2*INDEX(Usage!$D$5:$ABF$11,MATCH(UsagePerHour!$B$20,Usage!$C$5:$C$11,0),MATCH(UsagePerHour!BS$4,Usage!$D$3:$ABF$3,0)),"")</f>
        <v>13.941312156061555</v>
      </c>
      <c r="BT33" s="6">
        <f>IFERROR(INDEX(Sales!$D$5:$ABF$18,MATCH(UsagePerHour!$B33,Sales!$C$5:$C$18,0),MATCH(UsagePerHour!BT$4,Sales!$D$3:$ABF$3,0))/BT$2*INDEX(Usage!$D$5:$ABF$11,MATCH(UsagePerHour!$B$20,Usage!$C$5:$C$11,0),MATCH(UsagePerHour!BT$4,Usage!$D$3:$ABF$3,0)),"")</f>
        <v>123.80977635008183</v>
      </c>
      <c r="BU33" s="6">
        <f>IFERROR(INDEX(Sales!$D$5:$ABF$18,MATCH(UsagePerHour!$B33,Sales!$C$5:$C$18,0),MATCH(UsagePerHour!BU$4,Sales!$D$3:$ABF$3,0))/BU$2*INDEX(Usage!$D$5:$ABF$11,MATCH(UsagePerHour!$B$20,Usage!$C$5:$C$11,0),MATCH(UsagePerHour!BU$4,Usage!$D$3:$ABF$3,0)),"")</f>
        <v>7.8720760248640884</v>
      </c>
      <c r="BV33" s="6">
        <f>IFERROR(INDEX(Sales!$D$5:$ABF$18,MATCH(UsagePerHour!$B33,Sales!$C$5:$C$18,0),MATCH(UsagePerHour!BV$4,Sales!$D$3:$ABF$3,0))/BV$2*INDEX(Usage!$D$5:$ABF$11,MATCH(UsagePerHour!$B$20,Usage!$C$5:$C$11,0),MATCH(UsagePerHour!BV$4,Usage!$D$3:$ABF$3,0)),"")</f>
        <v>17.766104247901559</v>
      </c>
      <c r="BW33" s="6">
        <f>IFERROR(INDEX(Sales!$D$5:$ABF$18,MATCH(UsagePerHour!$B33,Sales!$C$5:$C$18,0),MATCH(UsagePerHour!BW$4,Sales!$D$3:$ABF$3,0))/BW$2*INDEX(Usage!$D$5:$ABF$11,MATCH(UsagePerHour!$B$20,Usage!$C$5:$C$11,0),MATCH(UsagePerHour!BW$4,Usage!$D$3:$ABF$3,0)),"")</f>
        <v>2.7789700598802396</v>
      </c>
      <c r="BX33" s="6">
        <f>IFERROR(INDEX(Sales!$D$5:$ABF$18,MATCH(UsagePerHour!$B33,Sales!$C$5:$C$18,0),MATCH(UsagePerHour!BX$4,Sales!$D$3:$ABF$3,0))/BX$2*INDEX(Usage!$D$5:$ABF$11,MATCH(UsagePerHour!$B$20,Usage!$C$5:$C$11,0),MATCH(UsagePerHour!BX$4,Usage!$D$3:$ABF$3,0)),"")</f>
        <v>9.3701974865350088</v>
      </c>
      <c r="BY33" s="6">
        <f>IFERROR(INDEX(Sales!$D$5:$ABF$18,MATCH(UsagePerHour!$B33,Sales!$C$5:$C$18,0),MATCH(UsagePerHour!BY$4,Sales!$D$3:$ABF$3,0))/BY$2*INDEX(Usage!$D$5:$ABF$11,MATCH(UsagePerHour!$B$20,Usage!$C$5:$C$11,0),MATCH(UsagePerHour!BY$4,Usage!$D$3:$ABF$3,0)),"")</f>
        <v>42.835491666518223</v>
      </c>
      <c r="BZ33" s="6">
        <f>IFERROR(INDEX(Sales!$D$5:$ABF$18,MATCH(UsagePerHour!$B33,Sales!$C$5:$C$18,0),MATCH(UsagePerHour!BZ$4,Sales!$D$3:$ABF$3,0))/BZ$2*INDEX(Usage!$D$5:$ABF$11,MATCH(UsagePerHour!$B$20,Usage!$C$5:$C$11,0),MATCH(UsagePerHour!BZ$4,Usage!$D$3:$ABF$3,0)),"")</f>
        <v>13.941312156061555</v>
      </c>
      <c r="CA33" s="6">
        <f>IFERROR(INDEX(Sales!$D$5:$ABF$18,MATCH(UsagePerHour!$B33,Sales!$C$5:$C$18,0),MATCH(UsagePerHour!CA$4,Sales!$D$3:$ABF$3,0))/CA$2*INDEX(Usage!$D$5:$ABF$11,MATCH(UsagePerHour!$B$20,Usage!$C$5:$C$11,0),MATCH(UsagePerHour!CA$4,Usage!$D$3:$ABF$3,0)),"")</f>
        <v>123.80977635008183</v>
      </c>
      <c r="CB33" s="6">
        <f>IFERROR(INDEX(Sales!$D$5:$ABF$18,MATCH(UsagePerHour!$B33,Sales!$C$5:$C$18,0),MATCH(UsagePerHour!CB$4,Sales!$D$3:$ABF$3,0))/CB$2*INDEX(Usage!$D$5:$ABF$11,MATCH(UsagePerHour!$B$20,Usage!$C$5:$C$11,0),MATCH(UsagePerHour!CB$4,Usage!$D$3:$ABF$3,0)),"")</f>
        <v>7.8720760248640884</v>
      </c>
      <c r="CC33" s="6">
        <f>IFERROR(INDEX(Sales!$D$5:$ABF$18,MATCH(UsagePerHour!$B33,Sales!$C$5:$C$18,0),MATCH(UsagePerHour!CC$4,Sales!$D$3:$ABF$3,0))/CC$2*INDEX(Usage!$D$5:$ABF$11,MATCH(UsagePerHour!$B$20,Usage!$C$5:$C$11,0),MATCH(UsagePerHour!CC$4,Usage!$D$3:$ABF$3,0)),"")</f>
        <v>17.766104247901559</v>
      </c>
      <c r="CD33" s="6">
        <f>IFERROR(INDEX(Sales!$D$5:$ABF$18,MATCH(UsagePerHour!$B33,Sales!$C$5:$C$18,0),MATCH(UsagePerHour!CD$4,Sales!$D$3:$ABF$3,0))/CD$2*INDEX(Usage!$D$5:$ABF$11,MATCH(UsagePerHour!$B$20,Usage!$C$5:$C$11,0),MATCH(UsagePerHour!CD$4,Usage!$D$3:$ABF$3,0)),"")</f>
        <v>2.7789700598802396</v>
      </c>
      <c r="CE33" s="6">
        <f>IFERROR(INDEX(Sales!$D$5:$ABF$18,MATCH(UsagePerHour!$B33,Sales!$C$5:$C$18,0),MATCH(UsagePerHour!CE$4,Sales!$D$3:$ABF$3,0))/CE$2*INDEX(Usage!$D$5:$ABF$11,MATCH(UsagePerHour!$B$20,Usage!$C$5:$C$11,0),MATCH(UsagePerHour!CE$4,Usage!$D$3:$ABF$3,0)),"")</f>
        <v>9.3701974865350088</v>
      </c>
      <c r="CF33" s="6">
        <f>IFERROR(INDEX(Sales!$D$5:$ABF$18,MATCH(UsagePerHour!$B33,Sales!$C$5:$C$18,0),MATCH(UsagePerHour!CF$4,Sales!$D$3:$ABF$3,0))/CF$2*INDEX(Usage!$D$5:$ABF$11,MATCH(UsagePerHour!$B$20,Usage!$C$5:$C$11,0),MATCH(UsagePerHour!CF$4,Usage!$D$3:$ABF$3,0)),"")</f>
        <v>42.835491666518223</v>
      </c>
      <c r="CG33" s="6">
        <f>IFERROR(INDEX(Sales!$D$5:$ABF$18,MATCH(UsagePerHour!$B33,Sales!$C$5:$C$18,0),MATCH(UsagePerHour!CG$4,Sales!$D$3:$ABF$3,0))/CG$2*INDEX(Usage!$D$5:$ABF$11,MATCH(UsagePerHour!$B$20,Usage!$C$5:$C$11,0),MATCH(UsagePerHour!CG$4,Usage!$D$3:$ABF$3,0)),"")</f>
        <v>13.941312156061555</v>
      </c>
      <c r="CH33" s="6">
        <f>IFERROR(INDEX(Sales!$D$5:$ABF$18,MATCH(UsagePerHour!$B33,Sales!$C$5:$C$18,0),MATCH(UsagePerHour!CH$4,Sales!$D$3:$ABF$3,0))/CH$2*INDEX(Usage!$D$5:$ABF$11,MATCH(UsagePerHour!$B$20,Usage!$C$5:$C$11,0),MATCH(UsagePerHour!CH$4,Usage!$D$3:$ABF$3,0)),"")</f>
        <v>123.80977635008183</v>
      </c>
      <c r="CI33" s="6">
        <f>IFERROR(INDEX(Sales!$D$5:$ABF$18,MATCH(UsagePerHour!$B33,Sales!$C$5:$C$18,0),MATCH(UsagePerHour!CI$4,Sales!$D$3:$ABF$3,0))/CI$2*INDEX(Usage!$D$5:$ABF$11,MATCH(UsagePerHour!$B$20,Usage!$C$5:$C$11,0),MATCH(UsagePerHour!CI$4,Usage!$D$3:$ABF$3,0)),"")</f>
        <v>7.8720760248640884</v>
      </c>
      <c r="CJ33" s="6">
        <f>IFERROR(INDEX(Sales!$D$5:$ABF$18,MATCH(UsagePerHour!$B33,Sales!$C$5:$C$18,0),MATCH(UsagePerHour!CJ$4,Sales!$D$3:$ABF$3,0))/CJ$2*INDEX(Usage!$D$5:$ABF$11,MATCH(UsagePerHour!$B$20,Usage!$C$5:$C$11,0),MATCH(UsagePerHour!CJ$4,Usage!$D$3:$ABF$3,0)),"")</f>
        <v>17.766104247901559</v>
      </c>
      <c r="CK33" s="6">
        <f>IFERROR(INDEX(Sales!$D$5:$ABF$18,MATCH(UsagePerHour!$B33,Sales!$C$5:$C$18,0),MATCH(UsagePerHour!CK$4,Sales!$D$3:$ABF$3,0))/CK$2*INDEX(Usage!$D$5:$ABF$11,MATCH(UsagePerHour!$B$20,Usage!$C$5:$C$11,0),MATCH(UsagePerHour!CK$4,Usage!$D$3:$ABF$3,0)),"")</f>
        <v>2.7789700598802396</v>
      </c>
      <c r="CL33" s="6">
        <f>IFERROR(INDEX(Sales!$D$5:$ABF$18,MATCH(UsagePerHour!$B33,Sales!$C$5:$C$18,0),MATCH(UsagePerHour!CL$4,Sales!$D$3:$ABF$3,0))/CL$2*INDEX(Usage!$D$5:$ABF$11,MATCH(UsagePerHour!$B$20,Usage!$C$5:$C$11,0),MATCH(UsagePerHour!CL$4,Usage!$D$3:$ABF$3,0)),"")</f>
        <v>9.3701974865350088</v>
      </c>
      <c r="CM33" s="6">
        <f>IFERROR(INDEX(Sales!$D$5:$ABF$18,MATCH(UsagePerHour!$B33,Sales!$C$5:$C$18,0),MATCH(UsagePerHour!CM$4,Sales!$D$3:$ABF$3,0))/CM$2*INDEX(Usage!$D$5:$ABF$11,MATCH(UsagePerHour!$B$20,Usage!$C$5:$C$11,0),MATCH(UsagePerHour!CM$4,Usage!$D$3:$ABF$3,0)),"")</f>
        <v>42.835491666518223</v>
      </c>
      <c r="CN33" s="6">
        <f>IFERROR(INDEX(Sales!$D$5:$ABF$18,MATCH(UsagePerHour!$B33,Sales!$C$5:$C$18,0),MATCH(UsagePerHour!CN$4,Sales!$D$3:$ABF$3,0))/CN$2*INDEX(Usage!$D$5:$ABF$11,MATCH(UsagePerHour!$B$20,Usage!$C$5:$C$11,0),MATCH(UsagePerHour!CN$4,Usage!$D$3:$ABF$3,0)),"")</f>
        <v>13.941312156061555</v>
      </c>
      <c r="CO33" s="6">
        <f>IFERROR(INDEX(Sales!$D$5:$ABF$18,MATCH(UsagePerHour!$B33,Sales!$C$5:$C$18,0),MATCH(UsagePerHour!CO$4,Sales!$D$3:$ABF$3,0))/CO$2*INDEX(Usage!$D$5:$ABF$11,MATCH(UsagePerHour!$B$20,Usage!$C$5:$C$11,0),MATCH(UsagePerHour!CO$4,Usage!$D$3:$ABF$3,0)),"")</f>
        <v>123.80977635008183</v>
      </c>
      <c r="CP33" s="6">
        <f>IFERROR(INDEX(Sales!$D$5:$ABF$18,MATCH(UsagePerHour!$B33,Sales!$C$5:$C$18,0),MATCH(UsagePerHour!CP$4,Sales!$D$3:$ABF$3,0))/CP$2*INDEX(Usage!$D$5:$ABF$11,MATCH(UsagePerHour!$B$20,Usage!$C$5:$C$11,0),MATCH(UsagePerHour!CP$4,Usage!$D$3:$ABF$3,0)),"")</f>
        <v>7.8720760248640884</v>
      </c>
      <c r="CQ33" s="6">
        <f>IFERROR(INDEX(Sales!$D$5:$ABF$18,MATCH(UsagePerHour!$B33,Sales!$C$5:$C$18,0),MATCH(UsagePerHour!CQ$4,Sales!$D$3:$ABF$3,0))/CQ$2*INDEX(Usage!$D$5:$ABF$11,MATCH(UsagePerHour!$B$20,Usage!$C$5:$C$11,0),MATCH(UsagePerHour!CQ$4,Usage!$D$3:$ABF$3,0)),"")</f>
        <v>17.766104247901559</v>
      </c>
      <c r="CR33" s="6">
        <f>IFERROR(INDEX(Sales!$D$5:$ABF$18,MATCH(UsagePerHour!$B33,Sales!$C$5:$C$18,0),MATCH(UsagePerHour!CR$4,Sales!$D$3:$ABF$3,0))/CR$2*INDEX(Usage!$D$5:$ABF$11,MATCH(UsagePerHour!$B$20,Usage!$C$5:$C$11,0),MATCH(UsagePerHour!CR$4,Usage!$D$3:$ABF$3,0)),"")</f>
        <v>2.7789700598802396</v>
      </c>
      <c r="CS33" s="6">
        <f>IFERROR(INDEX(Sales!$D$5:$ABF$18,MATCH(UsagePerHour!$B33,Sales!$C$5:$C$18,0),MATCH(UsagePerHour!CS$4,Sales!$D$3:$ABF$3,0))/CS$2*INDEX(Usage!$D$5:$ABF$11,MATCH(UsagePerHour!$B$20,Usage!$C$5:$C$11,0),MATCH(UsagePerHour!CS$4,Usage!$D$3:$ABF$3,0)),"")</f>
        <v>9.3701974865350088</v>
      </c>
      <c r="CT33" s="6">
        <f>IFERROR(INDEX(Sales!$D$5:$ABF$18,MATCH(UsagePerHour!$B33,Sales!$C$5:$C$18,0),MATCH(UsagePerHour!CT$4,Sales!$D$3:$ABF$3,0))/CT$2*INDEX(Usage!$D$5:$ABF$11,MATCH(UsagePerHour!$B$20,Usage!$C$5:$C$11,0),MATCH(UsagePerHour!CT$4,Usage!$D$3:$ABF$3,0)),"")</f>
        <v>42.835491666518223</v>
      </c>
      <c r="CU33" s="6">
        <f>IFERROR(INDEX(Sales!$D$5:$ABF$18,MATCH(UsagePerHour!$B33,Sales!$C$5:$C$18,0),MATCH(UsagePerHour!CU$4,Sales!$D$3:$ABF$3,0))/CU$2*INDEX(Usage!$D$5:$ABF$11,MATCH(UsagePerHour!$B$20,Usage!$C$5:$C$11,0),MATCH(UsagePerHour!CU$4,Usage!$D$3:$ABF$3,0)),"")</f>
        <v>13.941312156061555</v>
      </c>
      <c r="CV33" s="6">
        <f>IFERROR(INDEX(Sales!$D$5:$ABF$18,MATCH(UsagePerHour!$B33,Sales!$C$5:$C$18,0),MATCH(UsagePerHour!CV$4,Sales!$D$3:$ABF$3,0))/CV$2*INDEX(Usage!$D$5:$ABF$11,MATCH(UsagePerHour!$B$20,Usage!$C$5:$C$11,0),MATCH(UsagePerHour!CV$4,Usage!$D$3:$ABF$3,0)),"")</f>
        <v>123.80977635008183</v>
      </c>
      <c r="CW33" s="6">
        <f>IFERROR(INDEX(Sales!$D$5:$ABF$18,MATCH(UsagePerHour!$B33,Sales!$C$5:$C$18,0),MATCH(UsagePerHour!CW$4,Sales!$D$3:$ABF$3,0))/CW$2*INDEX(Usage!$D$5:$ABF$11,MATCH(UsagePerHour!$B$20,Usage!$C$5:$C$11,0),MATCH(UsagePerHour!CW$4,Usage!$D$3:$ABF$3,0)),"")</f>
        <v>7.8720760248640884</v>
      </c>
      <c r="CX33" s="6">
        <f>IFERROR(INDEX(Sales!$D$5:$ABF$18,MATCH(UsagePerHour!$B33,Sales!$C$5:$C$18,0),MATCH(UsagePerHour!CX$4,Sales!$D$3:$ABF$3,0))/CX$2*INDEX(Usage!$D$5:$ABF$11,MATCH(UsagePerHour!$B$20,Usage!$C$5:$C$11,0),MATCH(UsagePerHour!CX$4,Usage!$D$3:$ABF$3,0)),"")</f>
        <v>17.766104247901559</v>
      </c>
      <c r="CY33" s="6">
        <f>IFERROR(INDEX(Sales!$D$5:$ABF$18,MATCH(UsagePerHour!$B33,Sales!$C$5:$C$18,0),MATCH(UsagePerHour!CY$4,Sales!$D$3:$ABF$3,0))/CY$2*INDEX(Usage!$D$5:$ABF$11,MATCH(UsagePerHour!$B$20,Usage!$C$5:$C$11,0),MATCH(UsagePerHour!CY$4,Usage!$D$3:$ABF$3,0)),"")</f>
        <v>2.7789700598802396</v>
      </c>
      <c r="CZ33" s="6">
        <f>IFERROR(INDEX(Sales!$D$5:$ABF$18,MATCH(UsagePerHour!$B33,Sales!$C$5:$C$18,0),MATCH(UsagePerHour!CZ$4,Sales!$D$3:$ABF$3,0))/CZ$2*INDEX(Usage!$D$5:$ABF$11,MATCH(UsagePerHour!$B$20,Usage!$C$5:$C$11,0),MATCH(UsagePerHour!CZ$4,Usage!$D$3:$ABF$3,0)),"")</f>
        <v>9.3701974865350088</v>
      </c>
      <c r="DA33" s="6">
        <f>IFERROR(INDEX(Sales!$D$5:$ABF$18,MATCH(UsagePerHour!$B33,Sales!$C$5:$C$18,0),MATCH(UsagePerHour!DA$4,Sales!$D$3:$ABF$3,0))/DA$2*INDEX(Usage!$D$5:$ABF$11,MATCH(UsagePerHour!$B$20,Usage!$C$5:$C$11,0),MATCH(UsagePerHour!DA$4,Usage!$D$3:$ABF$3,0)),"")</f>
        <v>5.0871856287425148</v>
      </c>
      <c r="DB33" s="6">
        <f>IFERROR(INDEX(Sales!$D$5:$ABF$18,MATCH(UsagePerHour!$B33,Sales!$C$5:$C$18,0),MATCH(UsagePerHour!DB$4,Sales!$D$3:$ABF$3,0))/DB$2*INDEX(Usage!$D$5:$ABF$11,MATCH(UsagePerHour!$B$20,Usage!$C$5:$C$11,0),MATCH(UsagePerHour!DB$4,Usage!$D$3:$ABF$3,0)),"")</f>
        <v>0.15476006265412587</v>
      </c>
      <c r="DC33" s="6">
        <f>IFERROR(INDEX(Sales!$D$5:$ABF$18,MATCH(UsagePerHour!$B33,Sales!$C$5:$C$18,0),MATCH(UsagePerHour!DC$4,Sales!$D$3:$ABF$3,0))/DC$2*INDEX(Usage!$D$5:$ABF$11,MATCH(UsagePerHour!$B$20,Usage!$C$5:$C$11,0),MATCH(UsagePerHour!DC$4,Usage!$D$3:$ABF$3,0)),"")</f>
        <v>66.707230824743888</v>
      </c>
      <c r="DD33" s="6">
        <f>IFERROR(INDEX(Sales!$D$5:$ABF$18,MATCH(UsagePerHour!$B33,Sales!$C$5:$C$18,0),MATCH(UsagePerHour!DD$4,Sales!$D$3:$ABF$3,0))/DD$2*INDEX(Usage!$D$5:$ABF$11,MATCH(UsagePerHour!$B$20,Usage!$C$5:$C$11,0),MATCH(UsagePerHour!DD$4,Usage!$D$3:$ABF$3,0)),"")</f>
        <v>26.90576825849152</v>
      </c>
      <c r="DE33" s="6">
        <f>IFERROR(INDEX(Sales!$D$5:$ABF$18,MATCH(UsagePerHour!$B33,Sales!$C$5:$C$18,0),MATCH(UsagePerHour!DE$4,Sales!$D$3:$ABF$3,0))/DE$2*INDEX(Usage!$D$5:$ABF$11,MATCH(UsagePerHour!$B$20,Usage!$C$5:$C$11,0),MATCH(UsagePerHour!DE$4,Usage!$D$3:$ABF$3,0)),"")</f>
        <v>28.656660126733307</v>
      </c>
      <c r="DF33" s="6">
        <f>IFERROR(INDEX(Sales!$D$5:$ABF$18,MATCH(UsagePerHour!$B33,Sales!$C$5:$C$18,0),MATCH(UsagePerHour!DF$4,Sales!$D$3:$ABF$3,0))/DF$2*INDEX(Usage!$D$5:$ABF$11,MATCH(UsagePerHour!$B$20,Usage!$C$5:$C$11,0),MATCH(UsagePerHour!DF$4,Usage!$D$3:$ABF$3,0)),"")</f>
        <v>2.7587308713046466</v>
      </c>
      <c r="DG33" s="6">
        <f>IFERROR(INDEX(Sales!$D$5:$ABF$18,MATCH(UsagePerHour!$B33,Sales!$C$5:$C$18,0),MATCH(UsagePerHour!DG$4,Sales!$D$3:$ABF$3,0))/DG$2*INDEX(Usage!$D$5:$ABF$11,MATCH(UsagePerHour!$B$20,Usage!$C$5:$C$11,0),MATCH(UsagePerHour!DG$4,Usage!$D$3:$ABF$3,0)),"")</f>
        <v>43.358096370544466</v>
      </c>
      <c r="DH33" s="6">
        <f>IFERROR(INDEX(Sales!$D$5:$ABF$18,MATCH(UsagePerHour!$B33,Sales!$C$5:$C$18,0),MATCH(UsagePerHour!DH$4,Sales!$D$3:$ABF$3,0))/DH$2*INDEX(Usage!$D$5:$ABF$11,MATCH(UsagePerHour!$B$20,Usage!$C$5:$C$11,0),MATCH(UsagePerHour!DH$4,Usage!$D$3:$ABF$3,0)),"")</f>
        <v>56.474455523300655</v>
      </c>
      <c r="DI33" s="6">
        <f>IFERROR(INDEX(Sales!$D$5:$ABF$18,MATCH(UsagePerHour!$B33,Sales!$C$5:$C$18,0),MATCH(UsagePerHour!DI$4,Sales!$D$3:$ABF$3,0))/DI$2*INDEX(Usage!$D$5:$ABF$11,MATCH(UsagePerHour!$B$20,Usage!$C$5:$C$11,0),MATCH(UsagePerHour!DI$4,Usage!$D$3:$ABF$3,0)),"")</f>
        <v>4.9481197392937153</v>
      </c>
      <c r="DJ33" s="6">
        <f>IFERROR(INDEX(Sales!$D$5:$ABF$18,MATCH(UsagePerHour!$B33,Sales!$C$5:$C$18,0),MATCH(UsagePerHour!DJ$4,Sales!$D$3:$ABF$3,0))/DJ$2*INDEX(Usage!$D$5:$ABF$11,MATCH(UsagePerHour!$B$20,Usage!$C$5:$C$11,0),MATCH(UsagePerHour!DJ$4,Usage!$D$3:$ABF$3,0)),"")</f>
        <v>94.539699817296892</v>
      </c>
      <c r="DK33" s="6">
        <f>IFERROR(INDEX(Sales!$D$5:$ABF$18,MATCH(UsagePerHour!$B33,Sales!$C$5:$C$18,0),MATCH(UsagePerHour!DK$4,Sales!$D$3:$ABF$3,0))/DK$2*INDEX(Usage!$D$5:$ABF$11,MATCH(UsagePerHour!$B$20,Usage!$C$5:$C$11,0),MATCH(UsagePerHour!DK$4,Usage!$D$3:$ABF$3,0)),"")</f>
        <v>39.72724842894349</v>
      </c>
      <c r="DL33" s="6">
        <f>IFERROR(INDEX(Sales!$D$5:$ABF$18,MATCH(UsagePerHour!$B33,Sales!$C$5:$C$18,0),MATCH(UsagePerHour!DL$4,Sales!$D$3:$ABF$3,0))/DL$2*INDEX(Usage!$D$5:$ABF$11,MATCH(UsagePerHour!$B$20,Usage!$C$5:$C$11,0),MATCH(UsagePerHour!DL$4,Usage!$D$3:$ABF$3,0)),"")</f>
        <v>10.45784860152701</v>
      </c>
      <c r="DM33" s="6">
        <f>IFERROR(INDEX(Sales!$D$5:$ABF$18,MATCH(UsagePerHour!$B33,Sales!$C$5:$C$18,0),MATCH(UsagePerHour!DM$4,Sales!$D$3:$ABF$3,0))/DM$2*INDEX(Usage!$D$5:$ABF$11,MATCH(UsagePerHour!$B$20,Usage!$C$5:$C$11,0),MATCH(UsagePerHour!DM$4,Usage!$D$3:$ABF$3,0)),"")</f>
        <v>0</v>
      </c>
      <c r="DN33" s="6">
        <f>IFERROR(INDEX(Sales!$D$5:$ABF$18,MATCH(UsagePerHour!$B33,Sales!$C$5:$C$18,0),MATCH(UsagePerHour!DN$4,Sales!$D$3:$ABF$3,0))/DN$2*INDEX(Usage!$D$5:$ABF$11,MATCH(UsagePerHour!$B$20,Usage!$C$5:$C$11,0),MATCH(UsagePerHour!DN$4,Usage!$D$3:$ABF$3,0)),"")</f>
        <v>7.4793986033476303</v>
      </c>
      <c r="DO33" s="6">
        <f>IFERROR(INDEX(Sales!$D$5:$ABF$18,MATCH(UsagePerHour!$B33,Sales!$C$5:$C$18,0),MATCH(UsagePerHour!DO$4,Sales!$D$3:$ABF$3,0))/DO$2*INDEX(Usage!$D$5:$ABF$11,MATCH(UsagePerHour!$B$20,Usage!$C$5:$C$11,0),MATCH(UsagePerHour!DO$4,Usage!$D$3:$ABF$3,0)),"")</f>
        <v>17.414112452332486</v>
      </c>
      <c r="DP33" s="6">
        <f>IFERROR(INDEX(Sales!$D$5:$ABF$18,MATCH(UsagePerHour!$B33,Sales!$C$5:$C$18,0),MATCH(UsagePerHour!DP$4,Sales!$D$3:$ABF$3,0))/DP$2*INDEX(Usage!$D$5:$ABF$11,MATCH(UsagePerHour!$B$20,Usage!$C$5:$C$11,0),MATCH(UsagePerHour!DP$4,Usage!$D$3:$ABF$3,0)),"")</f>
        <v>17.95031301222426</v>
      </c>
      <c r="DQ33" s="6">
        <f>IFERROR(INDEX(Sales!$D$5:$ABF$18,MATCH(UsagePerHour!$B33,Sales!$C$5:$C$18,0),MATCH(UsagePerHour!DQ$4,Sales!$D$3:$ABF$3,0))/DQ$2*INDEX(Usage!$D$5:$ABF$11,MATCH(UsagePerHour!$B$20,Usage!$C$5:$C$11,0),MATCH(UsagePerHour!DQ$4,Usage!$D$3:$ABF$3,0)),"")</f>
        <v>84.765592734440332</v>
      </c>
      <c r="DR33" s="6">
        <f>IFERROR(INDEX(Sales!$D$5:$ABF$18,MATCH(UsagePerHour!$B33,Sales!$C$5:$C$18,0),MATCH(UsagePerHour!DR$4,Sales!$D$3:$ABF$3,0))/DR$2*INDEX(Usage!$D$5:$ABF$11,MATCH(UsagePerHour!$B$20,Usage!$C$5:$C$11,0),MATCH(UsagePerHour!DR$4,Usage!$D$3:$ABF$3,0)),"")</f>
        <v>48.020169999939149</v>
      </c>
      <c r="DS33" s="6">
        <f>IFERROR(INDEX(Sales!$D$5:$ABF$18,MATCH(UsagePerHour!$B33,Sales!$C$5:$C$18,0),MATCH(UsagePerHour!DS$4,Sales!$D$3:$ABF$3,0))/DS$2*INDEX(Usage!$D$5:$ABF$11,MATCH(UsagePerHour!$B$20,Usage!$C$5:$C$11,0),MATCH(UsagePerHour!DS$4,Usage!$D$3:$ABF$3,0)),"")</f>
        <v>6.8061067578399781</v>
      </c>
      <c r="DT33" s="6">
        <f>IFERROR(INDEX(Sales!$D$5:$ABF$18,MATCH(UsagePerHour!$B33,Sales!$C$5:$C$18,0),MATCH(UsagePerHour!DT$4,Sales!$D$3:$ABF$3,0))/DT$2*INDEX(Usage!$D$5:$ABF$11,MATCH(UsagePerHour!$B$20,Usage!$C$5:$C$11,0),MATCH(UsagePerHour!DT$4,Usage!$D$3:$ABF$3,0)),"")</f>
        <v>22.744670923379175</v>
      </c>
      <c r="DU33" s="6">
        <f>IFERROR(INDEX(Sales!$D$5:$ABF$18,MATCH(UsagePerHour!$B33,Sales!$C$5:$C$18,0),MATCH(UsagePerHour!DU$4,Sales!$D$3:$ABF$3,0))/DU$2*INDEX(Usage!$D$5:$ABF$11,MATCH(UsagePerHour!$B$20,Usage!$C$5:$C$11,0),MATCH(UsagePerHour!DU$4,Usage!$D$3:$ABF$3,0)),"")</f>
        <v>69.424743091615525</v>
      </c>
      <c r="DV33" s="6">
        <f>IFERROR(INDEX(Sales!$D$5:$ABF$18,MATCH(UsagePerHour!$B33,Sales!$C$5:$C$18,0),MATCH(UsagePerHour!DV$4,Sales!$D$3:$ABF$3,0))/DV$2*INDEX(Usage!$D$5:$ABF$11,MATCH(UsagePerHour!$B$20,Usage!$C$5:$C$11,0),MATCH(UsagePerHour!DV$4,Usage!$D$3:$ABF$3,0)),"")</f>
        <v>2.6121481481481479</v>
      </c>
      <c r="DW33" s="6">
        <f>IFERROR(INDEX(Sales!$D$5:$ABF$18,MATCH(UsagePerHour!$B33,Sales!$C$5:$C$18,0),MATCH(UsagePerHour!DW$4,Sales!$D$3:$ABF$3,0))/DW$2*INDEX(Usage!$D$5:$ABF$11,MATCH(UsagePerHour!$B$20,Usage!$C$5:$C$11,0),MATCH(UsagePerHour!DW$4,Usage!$D$3:$ABF$3,0)),"")</f>
        <v>21.103248921958233</v>
      </c>
      <c r="DX33" s="6">
        <f>IFERROR(INDEX(Sales!$D$5:$ABF$18,MATCH(UsagePerHour!$B33,Sales!$C$5:$C$18,0),MATCH(UsagePerHour!DX$4,Sales!$D$3:$ABF$3,0))/DX$2*INDEX(Usage!$D$5:$ABF$11,MATCH(UsagePerHour!$B$20,Usage!$C$5:$C$11,0),MATCH(UsagePerHour!DX$4,Usage!$D$3:$ABF$3,0)),"")</f>
        <v>41.8634921707893</v>
      </c>
      <c r="DY33" s="6">
        <f>IFERROR(INDEX(Sales!$D$5:$ABF$18,MATCH(UsagePerHour!$B33,Sales!$C$5:$C$18,0),MATCH(UsagePerHour!DY$4,Sales!$D$3:$ABF$3,0))/DY$2*INDEX(Usage!$D$5:$ABF$11,MATCH(UsagePerHour!$B$20,Usage!$C$5:$C$11,0),MATCH(UsagePerHour!DY$4,Usage!$D$3:$ABF$3,0)),"")</f>
        <v>29.546801111376894</v>
      </c>
      <c r="DZ33" s="6">
        <f>IFERROR(INDEX(Sales!$D$5:$ABF$18,MATCH(UsagePerHour!$B33,Sales!$C$5:$C$18,0),MATCH(UsagePerHour!DZ$4,Sales!$D$3:$ABF$3,0))/DZ$2*INDEX(Usage!$D$5:$ABF$11,MATCH(UsagePerHour!$B$20,Usage!$C$5:$C$11,0),MATCH(UsagePerHour!DZ$4,Usage!$D$3:$ABF$3,0)),"")</f>
        <v>35.287078528375226</v>
      </c>
      <c r="EA33" s="6">
        <f>IFERROR(INDEX(Sales!$D$5:$ABF$18,MATCH(UsagePerHour!$B33,Sales!$C$5:$C$18,0),MATCH(UsagePerHour!EA$4,Sales!$D$3:$ABF$3,0))/EA$2*INDEX(Usage!$D$5:$ABF$11,MATCH(UsagePerHour!$B$20,Usage!$C$5:$C$11,0),MATCH(UsagePerHour!EA$4,Usage!$D$3:$ABF$3,0)),"")</f>
        <v>358.04704066151487</v>
      </c>
      <c r="EB33" s="6">
        <f>IFERROR(INDEX(Sales!$D$5:$ABF$18,MATCH(UsagePerHour!$B33,Sales!$C$5:$C$18,0),MATCH(UsagePerHour!EB$4,Sales!$D$3:$ABF$3,0))/EB$2*INDEX(Usage!$D$5:$ABF$11,MATCH(UsagePerHour!$B$20,Usage!$C$5:$C$11,0),MATCH(UsagePerHour!EB$4,Usage!$D$3:$ABF$3,0)),"")</f>
        <v>7.3469457254345514</v>
      </c>
      <c r="EC33" s="6">
        <f>IFERROR(INDEX(Sales!$D$5:$ABF$18,MATCH(UsagePerHour!$B33,Sales!$C$5:$C$18,0),MATCH(UsagePerHour!EC$4,Sales!$D$3:$ABF$3,0))/EC$2*INDEX(Usage!$D$5:$ABF$11,MATCH(UsagePerHour!$B$20,Usage!$C$5:$C$11,0),MATCH(UsagePerHour!EC$4,Usage!$D$3:$ABF$3,0)),"")</f>
        <v>7.8281966938339371</v>
      </c>
      <c r="ED33" s="6">
        <f>IFERROR(INDEX(Sales!$D$5:$ABF$18,MATCH(UsagePerHour!$B33,Sales!$C$5:$C$18,0),MATCH(UsagePerHour!ED$4,Sales!$D$3:$ABF$3,0))/ED$2*INDEX(Usage!$D$5:$ABF$11,MATCH(UsagePerHour!$B$20,Usage!$C$5:$C$11,0),MATCH(UsagePerHour!ED$4,Usage!$D$3:$ABF$3,0)),"")</f>
        <v>37.723005104489339</v>
      </c>
      <c r="EE33" s="6">
        <f>IFERROR(INDEX(Sales!$D$5:$ABF$18,MATCH(UsagePerHour!$B33,Sales!$C$5:$C$18,0),MATCH(UsagePerHour!EE$4,Sales!$D$3:$ABF$3,0))/EE$2*INDEX(Usage!$D$5:$ABF$11,MATCH(UsagePerHour!$B$20,Usage!$C$5:$C$11,0),MATCH(UsagePerHour!EE$4,Usage!$D$3:$ABF$3,0)),"")</f>
        <v>83.944503104574395</v>
      </c>
      <c r="EF33" s="6">
        <f>IFERROR(INDEX(Sales!$D$5:$ABF$18,MATCH(UsagePerHour!$B33,Sales!$C$5:$C$18,0),MATCH(UsagePerHour!EF$4,Sales!$D$3:$ABF$3,0))/EF$2*INDEX(Usage!$D$5:$ABF$11,MATCH(UsagePerHour!$B$20,Usage!$C$5:$C$11,0),MATCH(UsagePerHour!EF$4,Usage!$D$3:$ABF$3,0)),"")</f>
        <v>15.288470451911936</v>
      </c>
      <c r="EG33" s="6">
        <f>IFERROR(INDEX(Sales!$D$5:$ABF$18,MATCH(UsagePerHour!$B33,Sales!$C$5:$C$18,0),MATCH(UsagePerHour!EG$4,Sales!$D$3:$ABF$3,0))/EG$2*INDEX(Usage!$D$5:$ABF$11,MATCH(UsagePerHour!$B$20,Usage!$C$5:$C$11,0),MATCH(UsagePerHour!EG$4,Usage!$D$3:$ABF$3,0)),"")</f>
        <v>18.901973700688238</v>
      </c>
      <c r="EH33" s="6">
        <f>IFERROR(INDEX(Sales!$D$5:$ABF$18,MATCH(UsagePerHour!$B33,Sales!$C$5:$C$18,0),MATCH(UsagePerHour!EH$4,Sales!$D$3:$ABF$3,0))/EH$2*INDEX(Usage!$D$5:$ABF$11,MATCH(UsagePerHour!$B$20,Usage!$C$5:$C$11,0),MATCH(UsagePerHour!EH$4,Usage!$D$3:$ABF$3,0)),"")</f>
        <v>6.7252893577793715</v>
      </c>
      <c r="EI33" s="6">
        <f>IFERROR(INDEX(Sales!$D$5:$ABF$18,MATCH(UsagePerHour!$B33,Sales!$C$5:$C$18,0),MATCH(UsagePerHour!EI$4,Sales!$D$3:$ABF$3,0))/EI$2*INDEX(Usage!$D$5:$ABF$11,MATCH(UsagePerHour!$B$20,Usage!$C$5:$C$11,0),MATCH(UsagePerHour!EI$4,Usage!$D$3:$ABF$3,0)),"")</f>
        <v>29.59941693113883</v>
      </c>
      <c r="EJ33" s="6">
        <f>IFERROR(INDEX(Sales!$D$5:$ABF$18,MATCH(UsagePerHour!$B33,Sales!$C$5:$C$18,0),MATCH(UsagePerHour!EJ$4,Sales!$D$3:$ABF$3,0))/EJ$2*INDEX(Usage!$D$5:$ABF$11,MATCH(UsagePerHour!$B$20,Usage!$C$5:$C$11,0),MATCH(UsagePerHour!EJ$4,Usage!$D$3:$ABF$3,0)),"")</f>
        <v>55.138707384735312</v>
      </c>
      <c r="EK33" s="6">
        <f>IFERROR(INDEX(Sales!$D$5:$ABF$18,MATCH(UsagePerHour!$B33,Sales!$C$5:$C$18,0),MATCH(UsagePerHour!EK$4,Sales!$D$3:$ABF$3,0))/EK$2*INDEX(Usage!$D$5:$ABF$11,MATCH(UsagePerHour!$B$20,Usage!$C$5:$C$11,0),MATCH(UsagePerHour!EK$4,Usage!$D$3:$ABF$3,0)),"")</f>
        <v>5.9704307951757007</v>
      </c>
      <c r="EL33" s="6">
        <f>IFERROR(INDEX(Sales!$D$5:$ABF$18,MATCH(UsagePerHour!$B33,Sales!$C$5:$C$18,0),MATCH(UsagePerHour!EL$4,Sales!$D$3:$ABF$3,0))/EL$2*INDEX(Usage!$D$5:$ABF$11,MATCH(UsagePerHour!$B$20,Usage!$C$5:$C$11,0),MATCH(UsagePerHour!EL$4,Usage!$D$3:$ABF$3,0)),"")</f>
        <v>86.983135694246499</v>
      </c>
      <c r="EM33" s="6">
        <f>IFERROR(INDEX(Sales!$D$5:$ABF$18,MATCH(UsagePerHour!$B33,Sales!$C$5:$C$18,0),MATCH(UsagePerHour!EM$4,Sales!$D$3:$ABF$3,0))/EM$2*INDEX(Usage!$D$5:$ABF$11,MATCH(UsagePerHour!$B$20,Usage!$C$5:$C$11,0),MATCH(UsagePerHour!EM$4,Usage!$D$3:$ABF$3,0)),"")</f>
        <v>9.2983735277621982</v>
      </c>
      <c r="EN33" s="6">
        <f>IFERROR(INDEX(Sales!$D$5:$ABF$18,MATCH(UsagePerHour!$B33,Sales!$C$5:$C$18,0),MATCH(UsagePerHour!EN$4,Sales!$D$3:$ABF$3,0))/EN$2*INDEX(Usage!$D$5:$ABF$11,MATCH(UsagePerHour!$B$20,Usage!$C$5:$C$11,0),MATCH(UsagePerHour!EN$4,Usage!$D$3:$ABF$3,0)),"")</f>
        <v>38.033444362678651</v>
      </c>
      <c r="EO33" s="6">
        <f>IFERROR(INDEX(Sales!$D$5:$ABF$18,MATCH(UsagePerHour!$B33,Sales!$C$5:$C$18,0),MATCH(UsagePerHour!EO$4,Sales!$D$3:$ABF$3,0))/EO$2*INDEX(Usage!$D$5:$ABF$11,MATCH(UsagePerHour!$B$20,Usage!$C$5:$C$11,0),MATCH(UsagePerHour!EO$4,Usage!$D$3:$ABF$3,0)),"")</f>
        <v>11.80403206391383</v>
      </c>
      <c r="EP33" s="6">
        <f>IFERROR(INDEX(Sales!$D$5:$ABF$18,MATCH(UsagePerHour!$B33,Sales!$C$5:$C$18,0),MATCH(UsagePerHour!EP$4,Sales!$D$3:$ABF$3,0))/EP$2*INDEX(Usage!$D$5:$ABF$11,MATCH(UsagePerHour!$B$20,Usage!$C$5:$C$11,0),MATCH(UsagePerHour!EP$4,Usage!$D$3:$ABF$3,0)),"")</f>
        <v>33.646442191602304</v>
      </c>
      <c r="EQ33" s="6">
        <f>IFERROR(INDEX(Sales!$D$5:$ABF$18,MATCH(UsagePerHour!$B33,Sales!$C$5:$C$18,0),MATCH(UsagePerHour!EQ$4,Sales!$D$3:$ABF$3,0))/EQ$2*INDEX(Usage!$D$5:$ABF$11,MATCH(UsagePerHour!$B$20,Usage!$C$5:$C$11,0),MATCH(UsagePerHour!EQ$4,Usage!$D$3:$ABF$3,0)),"")</f>
        <v>10.156801816471269</v>
      </c>
      <c r="ER33" s="6">
        <f>IFERROR(INDEX(Sales!$D$5:$ABF$18,MATCH(UsagePerHour!$B33,Sales!$C$5:$C$18,0),MATCH(UsagePerHour!ER$4,Sales!$D$3:$ABF$3,0))/ER$2*INDEX(Usage!$D$5:$ABF$11,MATCH(UsagePerHour!$B$20,Usage!$C$5:$C$11,0),MATCH(UsagePerHour!ER$4,Usage!$D$3:$ABF$3,0)),"")</f>
        <v>8.2103464641670634</v>
      </c>
      <c r="ES33" s="6">
        <f>IFERROR(INDEX(Sales!$D$5:$ABF$18,MATCH(UsagePerHour!$B33,Sales!$C$5:$C$18,0),MATCH(UsagePerHour!ES$4,Sales!$D$3:$ABF$3,0))/ES$2*INDEX(Usage!$D$5:$ABF$11,MATCH(UsagePerHour!$B$20,Usage!$C$5:$C$11,0),MATCH(UsagePerHour!ES$4,Usage!$D$3:$ABF$3,0)),"")</f>
        <v>156.25136620307626</v>
      </c>
      <c r="ET33" s="6">
        <f>IFERROR(INDEX(Sales!$D$5:$ABF$18,MATCH(UsagePerHour!$B33,Sales!$C$5:$C$18,0),MATCH(UsagePerHour!ET$4,Sales!$D$3:$ABF$3,0))/ET$2*INDEX(Usage!$D$5:$ABF$11,MATCH(UsagePerHour!$B$20,Usage!$C$5:$C$11,0),MATCH(UsagePerHour!ET$4,Usage!$D$3:$ABF$3,0)),"")</f>
        <v>45.065374627791499</v>
      </c>
      <c r="EU33" s="6">
        <f>IFERROR(INDEX(Sales!$D$5:$ABF$18,MATCH(UsagePerHour!$B33,Sales!$C$5:$C$18,0),MATCH(UsagePerHour!EU$4,Sales!$D$3:$ABF$3,0))/EU$2*INDEX(Usage!$D$5:$ABF$11,MATCH(UsagePerHour!$B$20,Usage!$C$5:$C$11,0),MATCH(UsagePerHour!EU$4,Usage!$D$3:$ABF$3,0)),"")</f>
        <v>0.25178755865719005</v>
      </c>
      <c r="EV33" s="6">
        <f>IFERROR(INDEX(Sales!$D$5:$ABF$18,MATCH(UsagePerHour!$B33,Sales!$C$5:$C$18,0),MATCH(UsagePerHour!EV$4,Sales!$D$3:$ABF$3,0))/EV$2*INDEX(Usage!$D$5:$ABF$11,MATCH(UsagePerHour!$B$20,Usage!$C$5:$C$11,0),MATCH(UsagePerHour!EV$4,Usage!$D$3:$ABF$3,0)),"")</f>
        <v>23.307841065243274</v>
      </c>
      <c r="EW33" s="6">
        <f>IFERROR(INDEX(Sales!$D$5:$ABF$18,MATCH(UsagePerHour!$B33,Sales!$C$5:$C$18,0),MATCH(UsagePerHour!EW$4,Sales!$D$3:$ABF$3,0))/EW$2*INDEX(Usage!$D$5:$ABF$11,MATCH(UsagePerHour!$B$20,Usage!$C$5:$C$11,0),MATCH(UsagePerHour!EW$4,Usage!$D$3:$ABF$3,0)),"")</f>
        <v>0.83565060344580455</v>
      </c>
      <c r="EX33" s="6">
        <f>IFERROR(INDEX(Sales!$D$5:$ABF$18,MATCH(UsagePerHour!$B33,Sales!$C$5:$C$18,0),MATCH(UsagePerHour!EX$4,Sales!$D$3:$ABF$3,0))/EX$2*INDEX(Usage!$D$5:$ABF$11,MATCH(UsagePerHour!$B$20,Usage!$C$5:$C$11,0),MATCH(UsagePerHour!EX$4,Usage!$D$3:$ABF$3,0)),"")</f>
        <v>8.4419603167492543</v>
      </c>
      <c r="EY33" s="6">
        <f>IFERROR(INDEX(Sales!$D$5:$ABF$18,MATCH(UsagePerHour!$B33,Sales!$C$5:$C$18,0),MATCH(UsagePerHour!EY$4,Sales!$D$3:$ABF$3,0))/EY$2*INDEX(Usage!$D$5:$ABF$11,MATCH(UsagePerHour!$B$20,Usage!$C$5:$C$11,0),MATCH(UsagePerHour!EY$4,Usage!$D$3:$ABF$3,0)),"")</f>
        <v>9.6795127585844796</v>
      </c>
      <c r="EZ33" s="6">
        <f>IFERROR(INDEX(Sales!$D$5:$ABF$18,MATCH(UsagePerHour!$B33,Sales!$C$5:$C$18,0),MATCH(UsagePerHour!EZ$4,Sales!$D$3:$ABF$3,0))/EZ$2*INDEX(Usage!$D$5:$ABF$11,MATCH(UsagePerHour!$B$20,Usage!$C$5:$C$11,0),MATCH(UsagePerHour!EZ$4,Usage!$D$3:$ABF$3,0)),"")</f>
        <v>135.96675617570543</v>
      </c>
      <c r="FA33" s="6">
        <f>IFERROR(INDEX(Sales!$D$5:$ABF$18,MATCH(UsagePerHour!$B33,Sales!$C$5:$C$18,0),MATCH(UsagePerHour!FA$4,Sales!$D$3:$ABF$3,0))/FA$2*INDEX(Usage!$D$5:$ABF$11,MATCH(UsagePerHour!$B$20,Usage!$C$5:$C$11,0),MATCH(UsagePerHour!FA$4,Usage!$D$3:$ABF$3,0)),"")</f>
        <v>44.034485612716594</v>
      </c>
      <c r="FB33" s="6">
        <f>IFERROR(INDEX(Sales!$D$5:$ABF$18,MATCH(UsagePerHour!$B33,Sales!$C$5:$C$18,0),MATCH(UsagePerHour!FB$4,Sales!$D$3:$ABF$3,0))/FB$2*INDEX(Usage!$D$5:$ABF$11,MATCH(UsagePerHour!$B$20,Usage!$C$5:$C$11,0),MATCH(UsagePerHour!FB$4,Usage!$D$3:$ABF$3,0)),"")</f>
        <v>8.617191269379596</v>
      </c>
      <c r="FC33" s="6">
        <f>IFERROR(INDEX(Sales!$D$5:$ABF$18,MATCH(UsagePerHour!$B33,Sales!$C$5:$C$18,0),MATCH(UsagePerHour!FC$4,Sales!$D$3:$ABF$3,0))/FC$2*INDEX(Usage!$D$5:$ABF$11,MATCH(UsagePerHour!$B$20,Usage!$C$5:$C$11,0),MATCH(UsagePerHour!FC$4,Usage!$D$3:$ABF$3,0)),"")</f>
        <v>6.7000958044865424</v>
      </c>
      <c r="FD33" s="6">
        <f>IFERROR(INDEX(Sales!$D$5:$ABF$18,MATCH(UsagePerHour!$B33,Sales!$C$5:$C$18,0),MATCH(UsagePerHour!FD$4,Sales!$D$3:$ABF$3,0))/FD$2*INDEX(Usage!$D$5:$ABF$11,MATCH(UsagePerHour!$B$20,Usage!$C$5:$C$11,0),MATCH(UsagePerHour!FD$4,Usage!$D$3:$ABF$3,0)),"")</f>
        <v>8.3290019115530836</v>
      </c>
      <c r="FE33" s="6">
        <f>IFERROR(INDEX(Sales!$D$5:$ABF$18,MATCH(UsagePerHour!$B33,Sales!$C$5:$C$18,0),MATCH(UsagePerHour!FE$4,Sales!$D$3:$ABF$3,0))/FE$2*INDEX(Usage!$D$5:$ABF$11,MATCH(UsagePerHour!$B$20,Usage!$C$5:$C$11,0),MATCH(UsagePerHour!FE$4,Usage!$D$3:$ABF$3,0)),"")</f>
        <v>11.105228864635935</v>
      </c>
      <c r="FF33" s="6">
        <f>IFERROR(INDEX(Sales!$D$5:$ABF$18,MATCH(UsagePerHour!$B33,Sales!$C$5:$C$18,0),MATCH(UsagePerHour!FF$4,Sales!$D$3:$ABF$3,0))/FF$2*INDEX(Usage!$D$5:$ABF$11,MATCH(UsagePerHour!$B$20,Usage!$C$5:$C$11,0),MATCH(UsagePerHour!FF$4,Usage!$D$3:$ABF$3,0)),"")</f>
        <v>2.7592976225707804</v>
      </c>
      <c r="FG33" s="6">
        <f>IFERROR(INDEX(Sales!$D$5:$ABF$18,MATCH(UsagePerHour!$B33,Sales!$C$5:$C$18,0),MATCH(UsagePerHour!FG$4,Sales!$D$3:$ABF$3,0))/FG$2*INDEX(Usage!$D$5:$ABF$11,MATCH(UsagePerHour!$B$20,Usage!$C$5:$C$11,0),MATCH(UsagePerHour!FG$4,Usage!$D$3:$ABF$3,0)),"")</f>
        <v>59.612923310799886</v>
      </c>
      <c r="FH33" s="6">
        <f>IFERROR(INDEX(Sales!$D$5:$ABF$18,MATCH(UsagePerHour!$B33,Sales!$C$5:$C$18,0),MATCH(UsagePerHour!FH$4,Sales!$D$3:$ABF$3,0))/FH$2*INDEX(Usage!$D$5:$ABF$11,MATCH(UsagePerHour!$B$20,Usage!$C$5:$C$11,0),MATCH(UsagePerHour!FH$4,Usage!$D$3:$ABF$3,0)),"")</f>
        <v>19.784936354027845</v>
      </c>
      <c r="FI33" s="6">
        <f>IFERROR(INDEX(Sales!$D$5:$ABF$18,MATCH(UsagePerHour!$B33,Sales!$C$5:$C$18,0),MATCH(UsagePerHour!FI$4,Sales!$D$3:$ABF$3,0))/FI$2*INDEX(Usage!$D$5:$ABF$11,MATCH(UsagePerHour!$B$20,Usage!$C$5:$C$11,0),MATCH(UsagePerHour!FI$4,Usage!$D$3:$ABF$3,0)),"")</f>
        <v>2.5680933852140075</v>
      </c>
      <c r="FJ33" s="6">
        <f>IFERROR(INDEX(Sales!$D$5:$ABF$18,MATCH(UsagePerHour!$B33,Sales!$C$5:$C$18,0),MATCH(UsagePerHour!FJ$4,Sales!$D$3:$ABF$3,0))/FJ$2*INDEX(Usage!$D$5:$ABF$11,MATCH(UsagePerHour!$B$20,Usage!$C$5:$C$11,0),MATCH(UsagePerHour!FJ$4,Usage!$D$3:$ABF$3,0)),"")</f>
        <v>4.6025363661355678</v>
      </c>
      <c r="FK33" s="6">
        <f>IFERROR(INDEX(Sales!$D$5:$ABF$18,MATCH(UsagePerHour!$B33,Sales!$C$5:$C$18,0),MATCH(UsagePerHour!FK$4,Sales!$D$3:$ABF$3,0))/FK$2*INDEX(Usage!$D$5:$ABF$11,MATCH(UsagePerHour!$B$20,Usage!$C$5:$C$11,0),MATCH(UsagePerHour!FK$4,Usage!$D$3:$ABF$3,0)),"")</f>
        <v>10.75530450363831</v>
      </c>
      <c r="FL33" s="6">
        <f>IFERROR(INDEX(Sales!$D$5:$ABF$18,MATCH(UsagePerHour!$B33,Sales!$C$5:$C$18,0),MATCH(UsagePerHour!FL$4,Sales!$D$3:$ABF$3,0))/FL$2*INDEX(Usage!$D$5:$ABF$11,MATCH(UsagePerHour!$B$20,Usage!$C$5:$C$11,0),MATCH(UsagePerHour!FL$4,Usage!$D$3:$ABF$3,0)),"")</f>
        <v>15.956477109423115</v>
      </c>
      <c r="FM33" s="6">
        <f>IFERROR(INDEX(Sales!$D$5:$ABF$18,MATCH(UsagePerHour!$B33,Sales!$C$5:$C$18,0),MATCH(UsagePerHour!FM$4,Sales!$D$3:$ABF$3,0))/FM$2*INDEX(Usage!$D$5:$ABF$11,MATCH(UsagePerHour!$B$20,Usage!$C$5:$C$11,0),MATCH(UsagePerHour!FM$4,Usage!$D$3:$ABF$3,0)),"")</f>
        <v>0</v>
      </c>
      <c r="FN33" s="6">
        <f>IFERROR(INDEX(Sales!$D$5:$ABF$18,MATCH(UsagePerHour!$B33,Sales!$C$5:$C$18,0),MATCH(UsagePerHour!FN$4,Sales!$D$3:$ABF$3,0))/FN$2*INDEX(Usage!$D$5:$ABF$11,MATCH(UsagePerHour!$B$20,Usage!$C$5:$C$11,0),MATCH(UsagePerHour!FN$4,Usage!$D$3:$ABF$3,0)),"")</f>
        <v>184.1879814037126</v>
      </c>
      <c r="FO33" s="6">
        <f>IFERROR(INDEX(Sales!$D$5:$ABF$18,MATCH(UsagePerHour!$B33,Sales!$C$5:$C$18,0),MATCH(UsagePerHour!FO$4,Sales!$D$3:$ABF$3,0))/FO$2*INDEX(Usage!$D$5:$ABF$11,MATCH(UsagePerHour!$B$20,Usage!$C$5:$C$11,0),MATCH(UsagePerHour!FO$4,Usage!$D$3:$ABF$3,0)),"")</f>
        <v>2.474050788954635</v>
      </c>
      <c r="FP33" s="6">
        <f>IFERROR(INDEX(Sales!$D$5:$ABF$18,MATCH(UsagePerHour!$B33,Sales!$C$5:$C$18,0),MATCH(UsagePerHour!FP$4,Sales!$D$3:$ABF$3,0))/FP$2*INDEX(Usage!$D$5:$ABF$11,MATCH(UsagePerHour!$B$20,Usage!$C$5:$C$11,0),MATCH(UsagePerHour!FP$4,Usage!$D$3:$ABF$3,0)),"")</f>
        <v>22.389326161045691</v>
      </c>
      <c r="FQ33" s="6">
        <f>IFERROR(INDEX(Sales!$D$5:$ABF$18,MATCH(UsagePerHour!$B33,Sales!$C$5:$C$18,0),MATCH(UsagePerHour!FQ$4,Sales!$D$3:$ABF$3,0))/FQ$2*INDEX(Usage!$D$5:$ABF$11,MATCH(UsagePerHour!$B$20,Usage!$C$5:$C$11,0),MATCH(UsagePerHour!FQ$4,Usage!$D$3:$ABF$3,0)),"")</f>
        <v>8.1553374465040296</v>
      </c>
      <c r="FR33" s="6">
        <f>IFERROR(INDEX(Sales!$D$5:$ABF$18,MATCH(UsagePerHour!$B33,Sales!$C$5:$C$18,0),MATCH(UsagePerHour!FR$4,Sales!$D$3:$ABF$3,0))/FR$2*INDEX(Usage!$D$5:$ABF$11,MATCH(UsagePerHour!$B$20,Usage!$C$5:$C$11,0),MATCH(UsagePerHour!FR$4,Usage!$D$3:$ABF$3,0)),"")</f>
        <v>12.531926673228346</v>
      </c>
      <c r="FS33" s="6">
        <f>IFERROR(INDEX(Sales!$D$5:$ABF$18,MATCH(UsagePerHour!$B33,Sales!$C$5:$C$18,0),MATCH(UsagePerHour!FS$4,Sales!$D$3:$ABF$3,0))/FS$2*INDEX(Usage!$D$5:$ABF$11,MATCH(UsagePerHour!$B$20,Usage!$C$5:$C$11,0),MATCH(UsagePerHour!FS$4,Usage!$D$3:$ABF$3,0)),"")</f>
        <v>30.961499890996294</v>
      </c>
      <c r="FT33" s="6">
        <f>IFERROR(INDEX(Sales!$D$5:$ABF$18,MATCH(UsagePerHour!$B33,Sales!$C$5:$C$18,0),MATCH(UsagePerHour!FT$4,Sales!$D$3:$ABF$3,0))/FT$2*INDEX(Usage!$D$5:$ABF$11,MATCH(UsagePerHour!$B$20,Usage!$C$5:$C$11,0),MATCH(UsagePerHour!FT$4,Usage!$D$3:$ABF$3,0)),"")</f>
        <v>4.9300717241687018</v>
      </c>
      <c r="FU33" s="6">
        <f>IFERROR(INDEX(Sales!$D$5:$ABF$18,MATCH(UsagePerHour!$B33,Sales!$C$5:$C$18,0),MATCH(UsagePerHour!FU$4,Sales!$D$3:$ABF$3,0))/FU$2*INDEX(Usage!$D$5:$ABF$11,MATCH(UsagePerHour!$B$20,Usage!$C$5:$C$11,0),MATCH(UsagePerHour!FU$4,Usage!$D$3:$ABF$3,0)),"")</f>
        <v>150.77231247895051</v>
      </c>
      <c r="FV33" s="6">
        <f>IFERROR(INDEX(Sales!$D$5:$ABF$18,MATCH(UsagePerHour!$B33,Sales!$C$5:$C$18,0),MATCH(UsagePerHour!FV$4,Sales!$D$3:$ABF$3,0))/FV$2*INDEX(Usage!$D$5:$ABF$11,MATCH(UsagePerHour!$B$20,Usage!$C$5:$C$11,0),MATCH(UsagePerHour!FV$4,Usage!$D$3:$ABF$3,0)),"")</f>
        <v>7.8987992404231928</v>
      </c>
      <c r="FW33" s="6">
        <f>IFERROR(INDEX(Sales!$D$5:$ABF$18,MATCH(UsagePerHour!$B33,Sales!$C$5:$C$18,0),MATCH(UsagePerHour!FW$4,Sales!$D$3:$ABF$3,0))/FW$2*INDEX(Usage!$D$5:$ABF$11,MATCH(UsagePerHour!$B$20,Usage!$C$5:$C$11,0),MATCH(UsagePerHour!FW$4,Usage!$D$3:$ABF$3,0)),"")</f>
        <v>14.300913109748858</v>
      </c>
      <c r="FX33" s="6">
        <f>IFERROR(INDEX(Sales!$D$5:$ABF$18,MATCH(UsagePerHour!$B33,Sales!$C$5:$C$18,0),MATCH(UsagePerHour!FX$4,Sales!$D$3:$ABF$3,0))/FX$2*INDEX(Usage!$D$5:$ABF$11,MATCH(UsagePerHour!$B$20,Usage!$C$5:$C$11,0),MATCH(UsagePerHour!FX$4,Usage!$D$3:$ABF$3,0)),"")</f>
        <v>8.3751000272601761</v>
      </c>
      <c r="FY33" s="6">
        <f>IFERROR(INDEX(Sales!$D$5:$ABF$18,MATCH(UsagePerHour!$B33,Sales!$C$5:$C$18,0),MATCH(UsagePerHour!FY$4,Sales!$D$3:$ABF$3,0))/FY$2*INDEX(Usage!$D$5:$ABF$11,MATCH(UsagePerHour!$B$20,Usage!$C$5:$C$11,0),MATCH(UsagePerHour!FY$4,Usage!$D$3:$ABF$3,0)),"")</f>
        <v>102.00152348506204</v>
      </c>
      <c r="FZ33" s="6">
        <f>IFERROR(INDEX(Sales!$D$5:$ABF$18,MATCH(UsagePerHour!$B33,Sales!$C$5:$C$18,0),MATCH(UsagePerHour!FZ$4,Sales!$D$3:$ABF$3,0))/FZ$2*INDEX(Usage!$D$5:$ABF$11,MATCH(UsagePerHour!$B$20,Usage!$C$5:$C$11,0),MATCH(UsagePerHour!FZ$4,Usage!$D$3:$ABF$3,0)),"")</f>
        <v>9.3800955940447039</v>
      </c>
      <c r="GA33" s="6">
        <f>IFERROR(INDEX(Sales!$D$5:$ABF$18,MATCH(UsagePerHour!$B33,Sales!$C$5:$C$18,0),MATCH(UsagePerHour!GA$4,Sales!$D$3:$ABF$3,0))/GA$2*INDEX(Usage!$D$5:$ABF$11,MATCH(UsagePerHour!$B$20,Usage!$C$5:$C$11,0),MATCH(UsagePerHour!GA$4,Usage!$D$3:$ABF$3,0)),"")</f>
        <v>8.0383934152948537</v>
      </c>
      <c r="GB33" s="6">
        <f>IFERROR(INDEX(Sales!$D$5:$ABF$18,MATCH(UsagePerHour!$B33,Sales!$C$5:$C$18,0),MATCH(UsagePerHour!GB$4,Sales!$D$3:$ABF$3,0))/GB$2*INDEX(Usage!$D$5:$ABF$11,MATCH(UsagePerHour!$B$20,Usage!$C$5:$C$11,0),MATCH(UsagePerHour!GB$4,Usage!$D$3:$ABF$3,0)),"")</f>
        <v>218.79618742205594</v>
      </c>
      <c r="GC33" s="6">
        <f>IFERROR(INDEX(Sales!$D$5:$ABF$18,MATCH(UsagePerHour!$B33,Sales!$C$5:$C$18,0),MATCH(UsagePerHour!GC$4,Sales!$D$3:$ABF$3,0))/GC$2*INDEX(Usage!$D$5:$ABF$11,MATCH(UsagePerHour!$B$20,Usage!$C$5:$C$11,0),MATCH(UsagePerHour!GC$4,Usage!$D$3:$ABF$3,0)),"")</f>
        <v>36.295939246084835</v>
      </c>
      <c r="GD33" s="6">
        <f>IFERROR(INDEX(Sales!$D$5:$ABF$18,MATCH(UsagePerHour!$B33,Sales!$C$5:$C$18,0),MATCH(UsagePerHour!GD$4,Sales!$D$3:$ABF$3,0))/GD$2*INDEX(Usage!$D$5:$ABF$11,MATCH(UsagePerHour!$B$20,Usage!$C$5:$C$11,0),MATCH(UsagePerHour!GD$4,Usage!$D$3:$ABF$3,0)),"")</f>
        <v>16.142747885099006</v>
      </c>
      <c r="GE33" s="6">
        <f>IFERROR(INDEX(Sales!$D$5:$ABF$18,MATCH(UsagePerHour!$B33,Sales!$C$5:$C$18,0),MATCH(UsagePerHour!GE$4,Sales!$D$3:$ABF$3,0))/GE$2*INDEX(Usage!$D$5:$ABF$11,MATCH(UsagePerHour!$B$20,Usage!$C$5:$C$11,0),MATCH(UsagePerHour!GE$4,Usage!$D$3:$ABF$3,0)),"")</f>
        <v>0.61657004259346904</v>
      </c>
      <c r="GF33" s="6">
        <f>IFERROR(INDEX(Sales!$D$5:$ABF$18,MATCH(UsagePerHour!$B33,Sales!$C$5:$C$18,0),MATCH(UsagePerHour!GF$4,Sales!$D$3:$ABF$3,0))/GF$2*INDEX(Usage!$D$5:$ABF$11,MATCH(UsagePerHour!$B$20,Usage!$C$5:$C$11,0),MATCH(UsagePerHour!GF$4,Usage!$D$3:$ABF$3,0)),"")</f>
        <v>57.797075845612909</v>
      </c>
      <c r="GG33" s="6">
        <f>IFERROR(INDEX(Sales!$D$5:$ABF$18,MATCH(UsagePerHour!$B33,Sales!$C$5:$C$18,0),MATCH(UsagePerHour!GG$4,Sales!$D$3:$ABF$3,0))/GG$2*INDEX(Usage!$D$5:$ABF$11,MATCH(UsagePerHour!$B$20,Usage!$C$5:$C$11,0),MATCH(UsagePerHour!GG$4,Usage!$D$3:$ABF$3,0)),"")</f>
        <v>12.173520130056421</v>
      </c>
      <c r="GH33" s="6">
        <f>IFERROR(INDEX(Sales!$D$5:$ABF$18,MATCH(UsagePerHour!$B33,Sales!$C$5:$C$18,0),MATCH(UsagePerHour!GH$4,Sales!$D$3:$ABF$3,0))/GH$2*INDEX(Usage!$D$5:$ABF$11,MATCH(UsagePerHour!$B$20,Usage!$C$5:$C$11,0),MATCH(UsagePerHour!GH$4,Usage!$D$3:$ABF$3,0)),"")</f>
        <v>12.816245384833854</v>
      </c>
      <c r="GI33" s="6">
        <f>IFERROR(INDEX(Sales!$D$5:$ABF$18,MATCH(UsagePerHour!$B33,Sales!$C$5:$C$18,0),MATCH(UsagePerHour!GI$4,Sales!$D$3:$ABF$3,0))/GI$2*INDEX(Usage!$D$5:$ABF$11,MATCH(UsagePerHour!$B$20,Usage!$C$5:$C$11,0),MATCH(UsagePerHour!GI$4,Usage!$D$3:$ABF$3,0)),"")</f>
        <v>42.301927817968718</v>
      </c>
      <c r="GJ33" s="6">
        <f>IFERROR(INDEX(Sales!$D$5:$ABF$18,MATCH(UsagePerHour!$B33,Sales!$C$5:$C$18,0),MATCH(UsagePerHour!GJ$4,Sales!$D$3:$ABF$3,0))/GJ$2*INDEX(Usage!$D$5:$ABF$11,MATCH(UsagePerHour!$B$20,Usage!$C$5:$C$11,0),MATCH(UsagePerHour!GJ$4,Usage!$D$3:$ABF$3,0)),"")</f>
        <v>7.9044384080544274</v>
      </c>
      <c r="GK33" s="6">
        <f>IFERROR(INDEX(Sales!$D$5:$ABF$18,MATCH(UsagePerHour!$B33,Sales!$C$5:$C$18,0),MATCH(UsagePerHour!GK$4,Sales!$D$3:$ABF$3,0))/GK$2*INDEX(Usage!$D$5:$ABF$11,MATCH(UsagePerHour!$B$20,Usage!$C$5:$C$11,0),MATCH(UsagePerHour!GK$4,Usage!$D$3:$ABF$3,0)),"")</f>
        <v>7.9121299777562299</v>
      </c>
      <c r="GL33" s="6">
        <f>IFERROR(INDEX(Sales!$D$5:$ABF$18,MATCH(UsagePerHour!$B33,Sales!$C$5:$C$18,0),MATCH(UsagePerHour!GL$4,Sales!$D$3:$ABF$3,0))/GL$2*INDEX(Usage!$D$5:$ABF$11,MATCH(UsagePerHour!$B$20,Usage!$C$5:$C$11,0),MATCH(UsagePerHour!GL$4,Usage!$D$3:$ABF$3,0)),"")</f>
        <v>17.563133383875112</v>
      </c>
      <c r="GM33" s="6">
        <f>IFERROR(INDEX(Sales!$D$5:$ABF$18,MATCH(UsagePerHour!$B33,Sales!$C$5:$C$18,0),MATCH(UsagePerHour!GM$4,Sales!$D$3:$ABF$3,0))/GM$2*INDEX(Usage!$D$5:$ABF$11,MATCH(UsagePerHour!$B$20,Usage!$C$5:$C$11,0),MATCH(UsagePerHour!GM$4,Usage!$D$3:$ABF$3,0)),"")</f>
        <v>24.956997490939504</v>
      </c>
      <c r="GN33" s="6">
        <f>IFERROR(INDEX(Sales!$D$5:$ABF$18,MATCH(UsagePerHour!$B33,Sales!$C$5:$C$18,0),MATCH(UsagePerHour!GN$4,Sales!$D$3:$ABF$3,0))/GN$2*INDEX(Usage!$D$5:$ABF$11,MATCH(UsagePerHour!$B$20,Usage!$C$5:$C$11,0),MATCH(UsagePerHour!GN$4,Usage!$D$3:$ABF$3,0)),"")</f>
        <v>17.815662341548919</v>
      </c>
      <c r="GO33" s="6">
        <f>IFERROR(INDEX(Sales!$D$5:$ABF$18,MATCH(UsagePerHour!$B33,Sales!$C$5:$C$18,0),MATCH(UsagePerHour!GO$4,Sales!$D$3:$ABF$3,0))/GO$2*INDEX(Usage!$D$5:$ABF$11,MATCH(UsagePerHour!$B$20,Usage!$C$5:$C$11,0),MATCH(UsagePerHour!GO$4,Usage!$D$3:$ABF$3,0)),"")</f>
        <v>6.9181939719248531</v>
      </c>
      <c r="GP33" s="6">
        <f>IFERROR(INDEX(Sales!$D$5:$ABF$18,MATCH(UsagePerHour!$B33,Sales!$C$5:$C$18,0),MATCH(UsagePerHour!GP$4,Sales!$D$3:$ABF$3,0))/GP$2*INDEX(Usage!$D$5:$ABF$11,MATCH(UsagePerHour!$B$20,Usage!$C$5:$C$11,0),MATCH(UsagePerHour!GP$4,Usage!$D$3:$ABF$3,0)),"")</f>
        <v>216.54156997001951</v>
      </c>
      <c r="GQ33" s="6">
        <f>IFERROR(INDEX(Sales!$D$5:$ABF$18,MATCH(UsagePerHour!$B33,Sales!$C$5:$C$18,0),MATCH(UsagePerHour!GQ$4,Sales!$D$3:$ABF$3,0))/GQ$2*INDEX(Usage!$D$5:$ABF$11,MATCH(UsagePerHour!$B$20,Usage!$C$5:$C$11,0),MATCH(UsagePerHour!GQ$4,Usage!$D$3:$ABF$3,0)),"")</f>
        <v>16.43508505290232</v>
      </c>
      <c r="GR33" s="6">
        <f>IFERROR(INDEX(Sales!$D$5:$ABF$18,MATCH(UsagePerHour!$B33,Sales!$C$5:$C$18,0),MATCH(UsagePerHour!GR$4,Sales!$D$3:$ABF$3,0))/GR$2*INDEX(Usage!$D$5:$ABF$11,MATCH(UsagePerHour!$B$20,Usage!$C$5:$C$11,0),MATCH(UsagePerHour!GR$4,Usage!$D$3:$ABF$3,0)),"")</f>
        <v>23.533051754475878</v>
      </c>
      <c r="GS33" s="6">
        <f>IFERROR(INDEX(Sales!$D$5:$ABF$18,MATCH(UsagePerHour!$B33,Sales!$C$5:$C$18,0),MATCH(UsagePerHour!GS$4,Sales!$D$3:$ABF$3,0))/GS$2*INDEX(Usage!$D$5:$ABF$11,MATCH(UsagePerHour!$B$20,Usage!$C$5:$C$11,0),MATCH(UsagePerHour!GS$4,Usage!$D$3:$ABF$3,0)),"")</f>
        <v>12.835937500000002</v>
      </c>
      <c r="GT33" s="6">
        <f>IFERROR(INDEX(Sales!$D$5:$ABF$18,MATCH(UsagePerHour!$B33,Sales!$C$5:$C$18,0),MATCH(UsagePerHour!GT$4,Sales!$D$3:$ABF$3,0))/GT$2*INDEX(Usage!$D$5:$ABF$11,MATCH(UsagePerHour!$B$20,Usage!$C$5:$C$11,0),MATCH(UsagePerHour!GT$4,Usage!$D$3:$ABF$3,0)),"")</f>
        <v>1.2261693392423585</v>
      </c>
      <c r="GU33" s="6">
        <f>IFERROR(INDEX(Sales!$D$5:$ABF$18,MATCH(UsagePerHour!$B33,Sales!$C$5:$C$18,0),MATCH(UsagePerHour!GU$4,Sales!$D$3:$ABF$3,0))/GU$2*INDEX(Usage!$D$5:$ABF$11,MATCH(UsagePerHour!$B$20,Usage!$C$5:$C$11,0),MATCH(UsagePerHour!GU$4,Usage!$D$3:$ABF$3,0)),"")</f>
        <v>23.833208467194066</v>
      </c>
      <c r="GV33" s="6">
        <f>IFERROR(INDEX(Sales!$D$5:$ABF$18,MATCH(UsagePerHour!$B33,Sales!$C$5:$C$18,0),MATCH(UsagePerHour!GV$4,Sales!$D$3:$ABF$3,0))/GV$2*INDEX(Usage!$D$5:$ABF$11,MATCH(UsagePerHour!$B$20,Usage!$C$5:$C$11,0),MATCH(UsagePerHour!GV$4,Usage!$D$3:$ABF$3,0)),"")</f>
        <v>7.3484251379313781</v>
      </c>
      <c r="GW33" s="6">
        <f>IFERROR(INDEX(Sales!$D$5:$ABF$18,MATCH(UsagePerHour!$B33,Sales!$C$5:$C$18,0),MATCH(UsagePerHour!GW$4,Sales!$D$3:$ABF$3,0))/GW$2*INDEX(Usage!$D$5:$ABF$11,MATCH(UsagePerHour!$B$20,Usage!$C$5:$C$11,0),MATCH(UsagePerHour!GW$4,Usage!$D$3:$ABF$3,0)),"")</f>
        <v>192.84223457756249</v>
      </c>
      <c r="GX33" s="6">
        <f>IFERROR(INDEX(Sales!$D$5:$ABF$18,MATCH(UsagePerHour!$B33,Sales!$C$5:$C$18,0),MATCH(UsagePerHour!GX$4,Sales!$D$3:$ABF$3,0))/GX$2*INDEX(Usage!$D$5:$ABF$11,MATCH(UsagePerHour!$B$20,Usage!$C$5:$C$11,0),MATCH(UsagePerHour!GX$4,Usage!$D$3:$ABF$3,0)),"")</f>
        <v>3.2791040319948896</v>
      </c>
      <c r="GY33" s="6">
        <f>IFERROR(INDEX(Sales!$D$5:$ABF$18,MATCH(UsagePerHour!$B33,Sales!$C$5:$C$18,0),MATCH(UsagePerHour!GY$4,Sales!$D$3:$ABF$3,0))/GY$2*INDEX(Usage!$D$5:$ABF$11,MATCH(UsagePerHour!$B$20,Usage!$C$5:$C$11,0),MATCH(UsagePerHour!GY$4,Usage!$D$3:$ABF$3,0)),"")</f>
        <v>77.636388652747129</v>
      </c>
      <c r="GZ33" s="6">
        <f>IFERROR(INDEX(Sales!$D$5:$ABF$18,MATCH(UsagePerHour!$B33,Sales!$C$5:$C$18,0),MATCH(UsagePerHour!GZ$4,Sales!$D$3:$ABF$3,0))/GZ$2*INDEX(Usage!$D$5:$ABF$11,MATCH(UsagePerHour!$B$20,Usage!$C$5:$C$11,0),MATCH(UsagePerHour!GZ$4,Usage!$D$3:$ABF$3,0)),"")</f>
        <v>3.4926946107784431</v>
      </c>
      <c r="HA33" s="6">
        <f>IFERROR(INDEX(Sales!$D$5:$ABF$18,MATCH(UsagePerHour!$B33,Sales!$C$5:$C$18,0),MATCH(UsagePerHour!HA$4,Sales!$D$3:$ABF$3,0))/HA$2*INDEX(Usage!$D$5:$ABF$11,MATCH(UsagePerHour!$B$20,Usage!$C$5:$C$11,0),MATCH(UsagePerHour!HA$4,Usage!$D$3:$ABF$3,0)),"")</f>
        <v>23.488805861516813</v>
      </c>
      <c r="HB33" s="6">
        <f>IFERROR(INDEX(Sales!$D$5:$ABF$18,MATCH(UsagePerHour!$B33,Sales!$C$5:$C$18,0),MATCH(UsagePerHour!HB$4,Sales!$D$3:$ABF$3,0))/HB$2*INDEX(Usage!$D$5:$ABF$11,MATCH(UsagePerHour!$B$20,Usage!$C$5:$C$11,0),MATCH(UsagePerHour!HB$4,Usage!$D$3:$ABF$3,0)),"")</f>
        <v>15.927249593024342</v>
      </c>
      <c r="HC33" s="6">
        <f>IFERROR(INDEX(Sales!$D$5:$ABF$18,MATCH(UsagePerHour!$B33,Sales!$C$5:$C$18,0),MATCH(UsagePerHour!HC$4,Sales!$D$3:$ABF$3,0))/HC$2*INDEX(Usage!$D$5:$ABF$11,MATCH(UsagePerHour!$B$20,Usage!$C$5:$C$11,0),MATCH(UsagePerHour!HC$4,Usage!$D$3:$ABF$3,0)),"")</f>
        <v>14.453622636900285</v>
      </c>
      <c r="HD33" s="6">
        <f>IFERROR(INDEX(Sales!$D$5:$ABF$18,MATCH(UsagePerHour!$B33,Sales!$C$5:$C$18,0),MATCH(UsagePerHour!HD$4,Sales!$D$3:$ABF$3,0))/HD$2*INDEX(Usage!$D$5:$ABF$11,MATCH(UsagePerHour!$B$20,Usage!$C$5:$C$11,0),MATCH(UsagePerHour!HD$4,Usage!$D$3:$ABF$3,0)),"")</f>
        <v>275.53560801290774</v>
      </c>
      <c r="HE33" s="6">
        <f>IFERROR(INDEX(Sales!$D$5:$ABF$18,MATCH(UsagePerHour!$B33,Sales!$C$5:$C$18,0),MATCH(UsagePerHour!HE$4,Sales!$D$3:$ABF$3,0))/HE$2*INDEX(Usage!$D$5:$ABF$11,MATCH(UsagePerHour!$B$20,Usage!$C$5:$C$11,0),MATCH(UsagePerHour!HE$4,Usage!$D$3:$ABF$3,0)),"")</f>
        <v>16.541740382820208</v>
      </c>
      <c r="HF33" s="6">
        <f>IFERROR(INDEX(Sales!$D$5:$ABF$18,MATCH(UsagePerHour!$B33,Sales!$C$5:$C$18,0),MATCH(UsagePerHour!HF$4,Sales!$D$3:$ABF$3,0))/HF$2*INDEX(Usage!$D$5:$ABF$11,MATCH(UsagePerHour!$B$20,Usage!$C$5:$C$11,0),MATCH(UsagePerHour!HF$4,Usage!$D$3:$ABF$3,0)),"")</f>
        <v>59.536794168527202</v>
      </c>
      <c r="HG33" s="6">
        <f>IFERROR(INDEX(Sales!$D$5:$ABF$18,MATCH(UsagePerHour!$B33,Sales!$C$5:$C$18,0),MATCH(UsagePerHour!HG$4,Sales!$D$3:$ABF$3,0))/HG$2*INDEX(Usage!$D$5:$ABF$11,MATCH(UsagePerHour!$B$20,Usage!$C$5:$C$11,0),MATCH(UsagePerHour!HG$4,Usage!$D$3:$ABF$3,0)),"")</f>
        <v>19.603198531372772</v>
      </c>
      <c r="HH33" s="6">
        <f>IFERROR(INDEX(Sales!$D$5:$ABF$18,MATCH(UsagePerHour!$B33,Sales!$C$5:$C$18,0),MATCH(UsagePerHour!HH$4,Sales!$D$3:$ABF$3,0))/HH$2*INDEX(Usage!$D$5:$ABF$11,MATCH(UsagePerHour!$B$20,Usage!$C$5:$C$11,0),MATCH(UsagePerHour!HH$4,Usage!$D$3:$ABF$3,0)),"")</f>
        <v>28.079846606861604</v>
      </c>
      <c r="HI33" s="6">
        <f>IFERROR(INDEX(Sales!$D$5:$ABF$18,MATCH(UsagePerHour!$B33,Sales!$C$5:$C$18,0),MATCH(UsagePerHour!HI$4,Sales!$D$3:$ABF$3,0))/HI$2*INDEX(Usage!$D$5:$ABF$11,MATCH(UsagePerHour!$B$20,Usage!$C$5:$C$11,0),MATCH(UsagePerHour!HI$4,Usage!$D$3:$ABF$3,0)),"")</f>
        <v>30.000392401676624</v>
      </c>
      <c r="HJ33" s="6">
        <f>IFERROR(INDEX(Sales!$D$5:$ABF$18,MATCH(UsagePerHour!$B33,Sales!$C$5:$C$18,0),MATCH(UsagePerHour!HJ$4,Sales!$D$3:$ABF$3,0))/HJ$2*INDEX(Usage!$D$5:$ABF$11,MATCH(UsagePerHour!$B$20,Usage!$C$5:$C$11,0),MATCH(UsagePerHour!HJ$4,Usage!$D$3:$ABF$3,0)),"")</f>
        <v>1.8101170060197067</v>
      </c>
      <c r="HK33" s="6">
        <f>IFERROR(INDEX(Sales!$D$5:$ABF$18,MATCH(UsagePerHour!$B33,Sales!$C$5:$C$18,0),MATCH(UsagePerHour!HK$4,Sales!$D$3:$ABF$3,0))/HK$2*INDEX(Usage!$D$5:$ABF$11,MATCH(UsagePerHour!$B$20,Usage!$C$5:$C$11,0),MATCH(UsagePerHour!HK$4,Usage!$D$3:$ABF$3,0)),"")</f>
        <v>39.382118976433624</v>
      </c>
      <c r="HL33" s="6">
        <f>IFERROR(INDEX(Sales!$D$5:$ABF$18,MATCH(UsagePerHour!$B33,Sales!$C$5:$C$18,0),MATCH(UsagePerHour!HL$4,Sales!$D$3:$ABF$3,0))/HL$2*INDEX(Usage!$D$5:$ABF$11,MATCH(UsagePerHour!$B$20,Usage!$C$5:$C$11,0),MATCH(UsagePerHour!HL$4,Usage!$D$3:$ABF$3,0)),"")</f>
        <v>6.0496916708903532</v>
      </c>
      <c r="HM33" s="6">
        <f>IFERROR(INDEX(Sales!$D$5:$ABF$18,MATCH(UsagePerHour!$B33,Sales!$C$5:$C$18,0),MATCH(UsagePerHour!HM$4,Sales!$D$3:$ABF$3,0))/HM$2*INDEX(Usage!$D$5:$ABF$11,MATCH(UsagePerHour!$B$20,Usage!$C$5:$C$11,0),MATCH(UsagePerHour!HM$4,Usage!$D$3:$ABF$3,0)),"")</f>
        <v>3.0163376947215061</v>
      </c>
      <c r="HN33" s="6">
        <f>IFERROR(INDEX(Sales!$D$5:$ABF$18,MATCH(UsagePerHour!$B33,Sales!$C$5:$C$18,0),MATCH(UsagePerHour!HN$4,Sales!$D$3:$ABF$3,0))/HN$2*INDEX(Usage!$D$5:$ABF$11,MATCH(UsagePerHour!$B$20,Usage!$C$5:$C$11,0),MATCH(UsagePerHour!HN$4,Usage!$D$3:$ABF$3,0)),"")</f>
        <v>20.046428657136687</v>
      </c>
      <c r="HO33" s="6">
        <f>IFERROR(INDEX(Sales!$D$5:$ABF$18,MATCH(UsagePerHour!$B33,Sales!$C$5:$C$18,0),MATCH(UsagePerHour!HO$4,Sales!$D$3:$ABF$3,0))/HO$2*INDEX(Usage!$D$5:$ABF$11,MATCH(UsagePerHour!$B$20,Usage!$C$5:$C$11,0),MATCH(UsagePerHour!HO$4,Usage!$D$3:$ABF$3,0)),"")</f>
        <v>19.002891020148695</v>
      </c>
      <c r="HP33" s="6">
        <f>IFERROR(INDEX(Sales!$D$5:$ABF$18,MATCH(UsagePerHour!$B33,Sales!$C$5:$C$18,0),MATCH(UsagePerHour!HP$4,Sales!$D$3:$ABF$3,0))/HP$2*INDEX(Usage!$D$5:$ABF$11,MATCH(UsagePerHour!$B$20,Usage!$C$5:$C$11,0),MATCH(UsagePerHour!HP$4,Usage!$D$3:$ABF$3,0)),"")</f>
        <v>16.239174760109524</v>
      </c>
      <c r="HQ33" s="6">
        <f>IFERROR(INDEX(Sales!$D$5:$ABF$18,MATCH(UsagePerHour!$B33,Sales!$C$5:$C$18,0),MATCH(UsagePerHour!HQ$4,Sales!$D$3:$ABF$3,0))/HQ$2*INDEX(Usage!$D$5:$ABF$11,MATCH(UsagePerHour!$B$20,Usage!$C$5:$C$11,0),MATCH(UsagePerHour!HQ$4,Usage!$D$3:$ABF$3,0)),"")</f>
        <v>6.5319674047645853</v>
      </c>
      <c r="HR33" s="6">
        <f>IFERROR(INDEX(Sales!$D$5:$ABF$18,MATCH(UsagePerHour!$B33,Sales!$C$5:$C$18,0),MATCH(UsagePerHour!HR$4,Sales!$D$3:$ABF$3,0))/HR$2*INDEX(Usage!$D$5:$ABF$11,MATCH(UsagePerHour!$B$20,Usage!$C$5:$C$11,0),MATCH(UsagePerHour!HR$4,Usage!$D$3:$ABF$3,0)),"")</f>
        <v>173.4255301937647</v>
      </c>
      <c r="HS33" s="6">
        <f>IFERROR(INDEX(Sales!$D$5:$ABF$18,MATCH(UsagePerHour!$B33,Sales!$C$5:$C$18,0),MATCH(UsagePerHour!HS$4,Sales!$D$3:$ABF$3,0))/HS$2*INDEX(Usage!$D$5:$ABF$11,MATCH(UsagePerHour!$B$20,Usage!$C$5:$C$11,0),MATCH(UsagePerHour!HS$4,Usage!$D$3:$ABF$3,0)),"")</f>
        <v>5.9914529166812471</v>
      </c>
      <c r="HT33" s="6">
        <f>IFERROR(INDEX(Sales!$D$5:$ABF$18,MATCH(UsagePerHour!$B33,Sales!$C$5:$C$18,0),MATCH(UsagePerHour!HT$4,Sales!$D$3:$ABF$3,0))/HT$2*INDEX(Usage!$D$5:$ABF$11,MATCH(UsagePerHour!$B$20,Usage!$C$5:$C$11,0),MATCH(UsagePerHour!HT$4,Usage!$D$3:$ABF$3,0)),"")</f>
        <v>12.515368711233632</v>
      </c>
      <c r="HU33" s="6">
        <f>IFERROR(INDEX(Sales!$D$5:$ABF$18,MATCH(UsagePerHour!$B33,Sales!$C$5:$C$18,0),MATCH(UsagePerHour!HU$4,Sales!$D$3:$ABF$3,0))/HU$2*INDEX(Usage!$D$5:$ABF$11,MATCH(UsagePerHour!$B$20,Usage!$C$5:$C$11,0),MATCH(UsagePerHour!HU$4,Usage!$D$3:$ABF$3,0)),"")</f>
        <v>49.488853527089304</v>
      </c>
      <c r="HV33" s="6">
        <f>IFERROR(INDEX(Sales!$D$5:$ABF$18,MATCH(UsagePerHour!$B33,Sales!$C$5:$C$18,0),MATCH(UsagePerHour!HV$4,Sales!$D$3:$ABF$3,0))/HV$2*INDEX(Usage!$D$5:$ABF$11,MATCH(UsagePerHour!$B$20,Usage!$C$5:$C$11,0),MATCH(UsagePerHour!HV$4,Usage!$D$3:$ABF$3,0)),"")</f>
        <v>5.539936102236422</v>
      </c>
      <c r="HW33" s="6">
        <f>IFERROR(INDEX(Sales!$D$5:$ABF$18,MATCH(UsagePerHour!$B33,Sales!$C$5:$C$18,0),MATCH(UsagePerHour!HW$4,Sales!$D$3:$ABF$3,0))/HW$2*INDEX(Usage!$D$5:$ABF$11,MATCH(UsagePerHour!$B$20,Usage!$C$5:$C$11,0),MATCH(UsagePerHour!HW$4,Usage!$D$3:$ABF$3,0)),"")</f>
        <v>4.0790740661135709</v>
      </c>
      <c r="HX33" s="6">
        <f>IFERROR(INDEX(Sales!$D$5:$ABF$18,MATCH(UsagePerHour!$B33,Sales!$C$5:$C$18,0),MATCH(UsagePerHour!HX$4,Sales!$D$3:$ABF$3,0))/HX$2*INDEX(Usage!$D$5:$ABF$11,MATCH(UsagePerHour!$B$20,Usage!$C$5:$C$11,0),MATCH(UsagePerHour!HX$4,Usage!$D$3:$ABF$3,0)),"")</f>
        <v>16.160452353107537</v>
      </c>
      <c r="HY33" s="6">
        <f>IFERROR(INDEX(Sales!$D$5:$ABF$18,MATCH(UsagePerHour!$B33,Sales!$C$5:$C$18,0),MATCH(UsagePerHour!HY$4,Sales!$D$3:$ABF$3,0))/HY$2*INDEX(Usage!$D$5:$ABF$11,MATCH(UsagePerHour!$B$20,Usage!$C$5:$C$11,0),MATCH(UsagePerHour!HY$4,Usage!$D$3:$ABF$3,0)),"")</f>
        <v>186.76172241573414</v>
      </c>
      <c r="HZ33" s="6">
        <f>IFERROR(INDEX(Sales!$D$5:$ABF$18,MATCH(UsagePerHour!$B33,Sales!$C$5:$C$18,0),MATCH(UsagePerHour!HZ$4,Sales!$D$3:$ABF$3,0))/HZ$2*INDEX(Usage!$D$5:$ABF$11,MATCH(UsagePerHour!$B$20,Usage!$C$5:$C$11,0),MATCH(UsagePerHour!HZ$4,Usage!$D$3:$ABF$3,0)),"")</f>
        <v>15.188898146406144</v>
      </c>
      <c r="IA33" s="6">
        <f>IFERROR(INDEX(Sales!$D$5:$ABF$18,MATCH(UsagePerHour!$B33,Sales!$C$5:$C$18,0),MATCH(UsagePerHour!IA$4,Sales!$D$3:$ABF$3,0))/IA$2*INDEX(Usage!$D$5:$ABF$11,MATCH(UsagePerHour!$B$20,Usage!$C$5:$C$11,0),MATCH(UsagePerHour!IA$4,Usage!$D$3:$ABF$3,0)),"")</f>
        <v>6.4583849532605022</v>
      </c>
      <c r="IB33" s="6">
        <f>IFERROR(INDEX(Sales!$D$5:$ABF$18,MATCH(UsagePerHour!$B33,Sales!$C$5:$C$18,0),MATCH(UsagePerHour!IB$4,Sales!$D$3:$ABF$3,0))/IB$2*INDEX(Usage!$D$5:$ABF$11,MATCH(UsagePerHour!$B$20,Usage!$C$5:$C$11,0),MATCH(UsagePerHour!IB$4,Usage!$D$3:$ABF$3,0)),"")</f>
        <v>17.234979289803135</v>
      </c>
      <c r="IC33" s="6">
        <f>IFERROR(INDEX(Sales!$D$5:$ABF$18,MATCH(UsagePerHour!$B33,Sales!$C$5:$C$18,0),MATCH(UsagePerHour!IC$4,Sales!$D$3:$ABF$3,0))/IC$2*INDEX(Usage!$D$5:$ABF$11,MATCH(UsagePerHour!$B$20,Usage!$C$5:$C$11,0),MATCH(UsagePerHour!IC$4,Usage!$D$3:$ABF$3,0)),"")</f>
        <v>24.48466372956382</v>
      </c>
      <c r="ID33" s="6">
        <f>IFERROR(INDEX(Sales!$D$5:$ABF$18,MATCH(UsagePerHour!$B33,Sales!$C$5:$C$18,0),MATCH(UsagePerHour!ID$4,Sales!$D$3:$ABF$3,0))/ID$2*INDEX(Usage!$D$5:$ABF$11,MATCH(UsagePerHour!$B$20,Usage!$C$5:$C$11,0),MATCH(UsagePerHour!ID$4,Usage!$D$3:$ABF$3,0)),"")</f>
        <v>27.036923900404219</v>
      </c>
      <c r="IE33" s="6">
        <f>IFERROR(INDEX(Sales!$D$5:$ABF$18,MATCH(UsagePerHour!$B33,Sales!$C$5:$C$18,0),MATCH(UsagePerHour!IE$4,Sales!$D$3:$ABF$3,0))/IE$2*INDEX(Usage!$D$5:$ABF$11,MATCH(UsagePerHour!$B$20,Usage!$C$5:$C$11,0),MATCH(UsagePerHour!IE$4,Usage!$D$3:$ABF$3,0)),"")</f>
        <v>34.056758549972855</v>
      </c>
      <c r="IF33" s="6">
        <f>IFERROR(INDEX(Sales!$D$5:$ABF$18,MATCH(UsagePerHour!$B33,Sales!$C$5:$C$18,0),MATCH(UsagePerHour!IF$4,Sales!$D$3:$ABF$3,0))/IF$2*INDEX(Usage!$D$5:$ABF$11,MATCH(UsagePerHour!$B$20,Usage!$C$5:$C$11,0),MATCH(UsagePerHour!IF$4,Usage!$D$3:$ABF$3,0)),"")</f>
        <v>180.03852060795927</v>
      </c>
      <c r="IG33" s="6">
        <f>IFERROR(INDEX(Sales!$D$5:$ABF$18,MATCH(UsagePerHour!$B33,Sales!$C$5:$C$18,0),MATCH(UsagePerHour!IG$4,Sales!$D$3:$ABF$3,0))/IG$2*INDEX(Usage!$D$5:$ABF$11,MATCH(UsagePerHour!$B$20,Usage!$C$5:$C$11,0),MATCH(UsagePerHour!IG$4,Usage!$D$3:$ABF$3,0)),"")</f>
        <v>16.982586841396643</v>
      </c>
      <c r="IH33" s="6">
        <f>IFERROR(INDEX(Sales!$D$5:$ABF$18,MATCH(UsagePerHour!$B33,Sales!$C$5:$C$18,0),MATCH(UsagePerHour!IH$4,Sales!$D$3:$ABF$3,0))/IH$2*INDEX(Usage!$D$5:$ABF$11,MATCH(UsagePerHour!$B$20,Usage!$C$5:$C$11,0),MATCH(UsagePerHour!IH$4,Usage!$D$3:$ABF$3,0)),"")</f>
        <v>45.614147120225958</v>
      </c>
      <c r="II33" s="6">
        <f>IFERROR(INDEX(Sales!$D$5:$ABF$18,MATCH(UsagePerHour!$B33,Sales!$C$5:$C$18,0),MATCH(UsagePerHour!II$4,Sales!$D$3:$ABF$3,0))/II$2*INDEX(Usage!$D$5:$ABF$11,MATCH(UsagePerHour!$B$20,Usage!$C$5:$C$11,0),MATCH(UsagePerHour!II$4,Usage!$D$3:$ABF$3,0)),"")</f>
        <v>7.1341560804524837</v>
      </c>
      <c r="IJ33" s="6">
        <f>IFERROR(INDEX(Sales!$D$5:$ABF$18,MATCH(UsagePerHour!$B33,Sales!$C$5:$C$18,0),MATCH(UsagePerHour!IJ$4,Sales!$D$3:$ABF$3,0))/IJ$2*INDEX(Usage!$D$5:$ABF$11,MATCH(UsagePerHour!$B$20,Usage!$C$5:$C$11,0),MATCH(UsagePerHour!IJ$4,Usage!$D$3:$ABF$3,0)),"")</f>
        <v>38.108974358974358</v>
      </c>
      <c r="IK33" s="6">
        <f>IFERROR(INDEX(Sales!$D$5:$ABF$18,MATCH(UsagePerHour!$B33,Sales!$C$5:$C$18,0),MATCH(UsagePerHour!IK$4,Sales!$D$3:$ABF$3,0))/IK$2*INDEX(Usage!$D$5:$ABF$11,MATCH(UsagePerHour!$B$20,Usage!$C$5:$C$11,0),MATCH(UsagePerHour!IK$4,Usage!$D$3:$ABF$3,0)),"")</f>
        <v>43.988568047955042</v>
      </c>
      <c r="IL33" s="6">
        <f>IFERROR(INDEX(Sales!$D$5:$ABF$18,MATCH(UsagePerHour!$B33,Sales!$C$5:$C$18,0),MATCH(UsagePerHour!IL$4,Sales!$D$3:$ABF$3,0))/IL$2*INDEX(Usage!$D$5:$ABF$11,MATCH(UsagePerHour!$B$20,Usage!$C$5:$C$11,0),MATCH(UsagePerHour!IL$4,Usage!$D$3:$ABF$3,0)),"")</f>
        <v>9.0610014945805748</v>
      </c>
      <c r="IM33" s="6">
        <f>IFERROR(INDEX(Sales!$D$5:$ABF$18,MATCH(UsagePerHour!$B33,Sales!$C$5:$C$18,0),MATCH(UsagePerHour!IM$4,Sales!$D$3:$ABF$3,0))/IM$2*INDEX(Usage!$D$5:$ABF$11,MATCH(UsagePerHour!$B$20,Usage!$C$5:$C$11,0),MATCH(UsagePerHour!IM$4,Usage!$D$3:$ABF$3,0)),"")</f>
        <v>80.220378468784901</v>
      </c>
      <c r="IN33" s="6">
        <f>IFERROR(INDEX(Sales!$D$5:$ABF$18,MATCH(UsagePerHour!$B33,Sales!$C$5:$C$18,0),MATCH(UsagePerHour!IN$4,Sales!$D$3:$ABF$3,0))/IN$2*INDEX(Usage!$D$5:$ABF$11,MATCH(UsagePerHour!$B$20,Usage!$C$5:$C$11,0),MATCH(UsagePerHour!IN$4,Usage!$D$3:$ABF$3,0)),"")</f>
        <v>11.571797361104981</v>
      </c>
      <c r="IO33" s="6">
        <f>IFERROR(INDEX(Sales!$D$5:$ABF$18,MATCH(UsagePerHour!$B33,Sales!$C$5:$C$18,0),MATCH(UsagePerHour!IO$4,Sales!$D$3:$ABF$3,0))/IO$2*INDEX(Usage!$D$5:$ABF$11,MATCH(UsagePerHour!$B$20,Usage!$C$5:$C$11,0),MATCH(UsagePerHour!IO$4,Usage!$D$3:$ABF$3,0)),"")</f>
        <v>5.3257170571355434</v>
      </c>
      <c r="IP33" s="6">
        <f>IFERROR(INDEX(Sales!$D$5:$ABF$18,MATCH(UsagePerHour!$B33,Sales!$C$5:$C$18,0),MATCH(UsagePerHour!IP$4,Sales!$D$3:$ABF$3,0))/IP$2*INDEX(Usage!$D$5:$ABF$11,MATCH(UsagePerHour!$B$20,Usage!$C$5:$C$11,0),MATCH(UsagePerHour!IP$4,Usage!$D$3:$ABF$3,0)),"")</f>
        <v>11.063332004522314</v>
      </c>
      <c r="IQ33" s="6">
        <f>IFERROR(INDEX(Sales!$D$5:$ABF$18,MATCH(UsagePerHour!$B33,Sales!$C$5:$C$18,0),MATCH(UsagePerHour!IQ$4,Sales!$D$3:$ABF$3,0))/IQ$2*INDEX(Usage!$D$5:$ABF$11,MATCH(UsagePerHour!$B$20,Usage!$C$5:$C$11,0),MATCH(UsagePerHour!IQ$4,Usage!$D$3:$ABF$3,0)),"")</f>
        <v>30.309673322514641</v>
      </c>
      <c r="IR33" s="6">
        <f>IFERROR(INDEX(Sales!$D$5:$ABF$18,MATCH(UsagePerHour!$B33,Sales!$C$5:$C$18,0),MATCH(UsagePerHour!IR$4,Sales!$D$3:$ABF$3,0))/IR$2*INDEX(Usage!$D$5:$ABF$11,MATCH(UsagePerHour!$B$20,Usage!$C$5:$C$11,0),MATCH(UsagePerHour!IR$4,Usage!$D$3:$ABF$3,0)),"")</f>
        <v>42.835491666518223</v>
      </c>
      <c r="IS33" s="6">
        <f>IFERROR(INDEX(Sales!$D$5:$ABF$18,MATCH(UsagePerHour!$B33,Sales!$C$5:$C$18,0),MATCH(UsagePerHour!IS$4,Sales!$D$3:$ABF$3,0))/IS$2*INDEX(Usage!$D$5:$ABF$11,MATCH(UsagePerHour!$B$20,Usage!$C$5:$C$11,0),MATCH(UsagePerHour!IS$4,Usage!$D$3:$ABF$3,0)),"")</f>
        <v>14.3129591889161</v>
      </c>
      <c r="IT33" s="6">
        <f>IFERROR(INDEX(Sales!$D$5:$ABF$18,MATCH(UsagePerHour!$B33,Sales!$C$5:$C$18,0),MATCH(UsagePerHour!IT$4,Sales!$D$3:$ABF$3,0))/IT$2*INDEX(Usage!$D$5:$ABF$11,MATCH(UsagePerHour!$B$20,Usage!$C$5:$C$11,0),MATCH(UsagePerHour!IT$4,Usage!$D$3:$ABF$3,0)),"")</f>
        <v>551.73587691695104</v>
      </c>
      <c r="IU33" s="6">
        <f>IFERROR(INDEX(Sales!$D$5:$ABF$18,MATCH(UsagePerHour!$B33,Sales!$C$5:$C$18,0),MATCH(UsagePerHour!IU$4,Sales!$D$3:$ABF$3,0))/IU$2*INDEX(Usage!$D$5:$ABF$11,MATCH(UsagePerHour!$B$20,Usage!$C$5:$C$11,0),MATCH(UsagePerHour!IU$4,Usage!$D$3:$ABF$3,0)),"")</f>
        <v>75.376178225755439</v>
      </c>
      <c r="IV33" s="6">
        <f>IFERROR(INDEX(Sales!$D$5:$ABF$18,MATCH(UsagePerHour!$B33,Sales!$C$5:$C$18,0),MATCH(UsagePerHour!IV$4,Sales!$D$3:$ABF$3,0))/IV$2*INDEX(Usage!$D$5:$ABF$11,MATCH(UsagePerHour!$B$20,Usage!$C$5:$C$11,0),MATCH(UsagePerHour!IV$4,Usage!$D$3:$ABF$3,0)),"")</f>
        <v>42.425566948293081</v>
      </c>
      <c r="IW33" s="6">
        <f>IFERROR(INDEX(Sales!$D$5:$ABF$18,MATCH(UsagePerHour!$B33,Sales!$C$5:$C$18,0),MATCH(UsagePerHour!IW$4,Sales!$D$3:$ABF$3,0))/IW$2*INDEX(Usage!$D$5:$ABF$11,MATCH(UsagePerHour!$B$20,Usage!$C$5:$C$11,0),MATCH(UsagePerHour!IW$4,Usage!$D$3:$ABF$3,0)),"")</f>
        <v>27.44876357228128</v>
      </c>
      <c r="IX33" s="6">
        <f>IFERROR(INDEX(Sales!$D$5:$ABF$18,MATCH(UsagePerHour!$B33,Sales!$C$5:$C$18,0),MATCH(UsagePerHour!IX$4,Sales!$D$3:$ABF$3,0))/IX$2*INDEX(Usage!$D$5:$ABF$11,MATCH(UsagePerHour!$B$20,Usage!$C$5:$C$11,0),MATCH(UsagePerHour!IX$4,Usage!$D$3:$ABF$3,0)),"")</f>
        <v>7.7906654855497726</v>
      </c>
      <c r="IY33" s="6">
        <f>IFERROR(INDEX(Sales!$D$5:$ABF$18,MATCH(UsagePerHour!$B33,Sales!$C$5:$C$18,0),MATCH(UsagePerHour!IY$4,Sales!$D$3:$ABF$3,0))/IY$2*INDEX(Usage!$D$5:$ABF$11,MATCH(UsagePerHour!$B$20,Usage!$C$5:$C$11,0),MATCH(UsagePerHour!IY$4,Usage!$D$3:$ABF$3,0)),"")</f>
        <v>9.0329173714613979</v>
      </c>
      <c r="IZ33" s="6">
        <f>IFERROR(INDEX(Sales!$D$5:$ABF$18,MATCH(UsagePerHour!$B33,Sales!$C$5:$C$18,0),MATCH(UsagePerHour!IZ$4,Sales!$D$3:$ABF$3,0))/IZ$2*INDEX(Usage!$D$5:$ABF$11,MATCH(UsagePerHour!$B$20,Usage!$C$5:$C$11,0),MATCH(UsagePerHour!IZ$4,Usage!$D$3:$ABF$3,0)),"")</f>
        <v>11.419021126922457</v>
      </c>
      <c r="JA33" s="6">
        <f>IFERROR(INDEX(Sales!$D$5:$ABF$18,MATCH(UsagePerHour!$B33,Sales!$C$5:$C$18,0),MATCH(UsagePerHour!JA$4,Sales!$D$3:$ABF$3,0))/JA$2*INDEX(Usage!$D$5:$ABF$11,MATCH(UsagePerHour!$B$20,Usage!$C$5:$C$11,0),MATCH(UsagePerHour!JA$4,Usage!$D$3:$ABF$3,0)),"")</f>
        <v>50.575078836973816</v>
      </c>
      <c r="JB33" s="6">
        <f>IFERROR(INDEX(Sales!$D$5:$ABF$18,MATCH(UsagePerHour!$B33,Sales!$C$5:$C$18,0),MATCH(UsagePerHour!JB$4,Sales!$D$3:$ABF$3,0))/JB$2*INDEX(Usage!$D$5:$ABF$11,MATCH(UsagePerHour!$B$20,Usage!$C$5:$C$11,0),MATCH(UsagePerHour!JB$4,Usage!$D$3:$ABF$3,0)),"")</f>
        <v>7.5494728862497071</v>
      </c>
      <c r="JC33" s="6">
        <f>IFERROR(INDEX(Sales!$D$5:$ABF$18,MATCH(UsagePerHour!$B33,Sales!$C$5:$C$18,0),MATCH(UsagePerHour!JC$4,Sales!$D$3:$ABF$3,0))/JC$2*INDEX(Usage!$D$5:$ABF$11,MATCH(UsagePerHour!$B$20,Usage!$C$5:$C$11,0),MATCH(UsagePerHour!JC$4,Usage!$D$3:$ABF$3,0)),"")</f>
        <v>7.4929897767202647</v>
      </c>
      <c r="JD33" s="6">
        <f>IFERROR(INDEX(Sales!$D$5:$ABF$18,MATCH(UsagePerHour!$B33,Sales!$C$5:$C$18,0),MATCH(UsagePerHour!JD$4,Sales!$D$3:$ABF$3,0))/JD$2*INDEX(Usage!$D$5:$ABF$11,MATCH(UsagePerHour!$B$20,Usage!$C$5:$C$11,0),MATCH(UsagePerHour!JD$4,Usage!$D$3:$ABF$3,0)),"")</f>
        <v>2.0086076233603416</v>
      </c>
      <c r="JE33" s="6">
        <f>IFERROR(INDEX(Sales!$D$5:$ABF$18,MATCH(UsagePerHour!$B33,Sales!$C$5:$C$18,0),MATCH(UsagePerHour!JE$4,Sales!$D$3:$ABF$3,0))/JE$2*INDEX(Usage!$D$5:$ABF$11,MATCH(UsagePerHour!$B$20,Usage!$C$5:$C$11,0),MATCH(UsagePerHour!JE$4,Usage!$D$3:$ABF$3,0)),"")</f>
        <v>36.723038971540404</v>
      </c>
      <c r="JF33" s="6">
        <f>IFERROR(INDEX(Sales!$D$5:$ABF$18,MATCH(UsagePerHour!$B33,Sales!$C$5:$C$18,0),MATCH(UsagePerHour!JF$4,Sales!$D$3:$ABF$3,0))/JF$2*INDEX(Usage!$D$5:$ABF$11,MATCH(UsagePerHour!$B$20,Usage!$C$5:$C$11,0),MATCH(UsagePerHour!JF$4,Usage!$D$3:$ABF$3,0)),"")</f>
        <v>50.277587952365678</v>
      </c>
      <c r="JG33" s="6">
        <f>IFERROR(INDEX(Sales!$D$5:$ABF$18,MATCH(UsagePerHour!$B33,Sales!$C$5:$C$18,0),MATCH(UsagePerHour!JG$4,Sales!$D$3:$ABF$3,0))/JG$2*INDEX(Usage!$D$5:$ABF$11,MATCH(UsagePerHour!$B$20,Usage!$C$5:$C$11,0),MATCH(UsagePerHour!JG$4,Usage!$D$3:$ABF$3,0)),"")</f>
        <v>40.088416689668279</v>
      </c>
      <c r="JH33" s="6">
        <f>IFERROR(INDEX(Sales!$D$5:$ABF$18,MATCH(UsagePerHour!$B33,Sales!$C$5:$C$18,0),MATCH(UsagePerHour!JH$4,Sales!$D$3:$ABF$3,0))/JH$2*INDEX(Usage!$D$5:$ABF$11,MATCH(UsagePerHour!$B$20,Usage!$C$5:$C$11,0),MATCH(UsagePerHour!JH$4,Usage!$D$3:$ABF$3,0)),"")</f>
        <v>216.309132347662</v>
      </c>
      <c r="JI33" s="6">
        <f>IFERROR(INDEX(Sales!$D$5:$ABF$18,MATCH(UsagePerHour!$B33,Sales!$C$5:$C$18,0),MATCH(UsagePerHour!JI$4,Sales!$D$3:$ABF$3,0))/JI$2*INDEX(Usage!$D$5:$ABF$11,MATCH(UsagePerHour!$B$20,Usage!$C$5:$C$11,0),MATCH(UsagePerHour!JI$4,Usage!$D$3:$ABF$3,0)),"")</f>
        <v>11.481022827645285</v>
      </c>
      <c r="JJ33" s="6">
        <f>IFERROR(INDEX(Sales!$D$5:$ABF$18,MATCH(UsagePerHour!$B33,Sales!$C$5:$C$18,0),MATCH(UsagePerHour!JJ$4,Sales!$D$3:$ABF$3,0))/JJ$2*INDEX(Usage!$D$5:$ABF$11,MATCH(UsagePerHour!$B$20,Usage!$C$5:$C$11,0),MATCH(UsagePerHour!JJ$4,Usage!$D$3:$ABF$3,0)),"")</f>
        <v>41.432817713072488</v>
      </c>
      <c r="JK33" s="6">
        <f>IFERROR(INDEX(Sales!$D$5:$ABF$18,MATCH(UsagePerHour!$B33,Sales!$C$5:$C$18,0),MATCH(UsagePerHour!JK$4,Sales!$D$3:$ABF$3,0))/JK$2*INDEX(Usage!$D$5:$ABF$11,MATCH(UsagePerHour!$B$20,Usage!$C$5:$C$11,0),MATCH(UsagePerHour!JK$4,Usage!$D$3:$ABF$3,0)),"")</f>
        <v>11.647654356195636</v>
      </c>
      <c r="JL33" s="6">
        <f>IFERROR(INDEX(Sales!$D$5:$ABF$18,MATCH(UsagePerHour!$B33,Sales!$C$5:$C$18,0),MATCH(UsagePerHour!JL$4,Sales!$D$3:$ABF$3,0))/JL$2*INDEX(Usage!$D$5:$ABF$11,MATCH(UsagePerHour!$B$20,Usage!$C$5:$C$11,0),MATCH(UsagePerHour!JL$4,Usage!$D$3:$ABF$3,0)),"")</f>
        <v>36.175649971770149</v>
      </c>
      <c r="JM33" s="6">
        <f>IFERROR(INDEX(Sales!$D$5:$ABF$18,MATCH(UsagePerHour!$B33,Sales!$C$5:$C$18,0),MATCH(UsagePerHour!JM$4,Sales!$D$3:$ABF$3,0))/JM$2*INDEX(Usage!$D$5:$ABF$11,MATCH(UsagePerHour!$B$20,Usage!$C$5:$C$11,0),MATCH(UsagePerHour!JM$4,Usage!$D$3:$ABF$3,0)),"")</f>
        <v>6.1552488694771199</v>
      </c>
      <c r="JN33" s="6">
        <f>IFERROR(INDEX(Sales!$D$5:$ABF$18,MATCH(UsagePerHour!$B33,Sales!$C$5:$C$18,0),MATCH(UsagePerHour!JN$4,Sales!$D$3:$ABF$3,0))/JN$2*INDEX(Usage!$D$5:$ABF$11,MATCH(UsagePerHour!$B$20,Usage!$C$5:$C$11,0),MATCH(UsagePerHour!JN$4,Usage!$D$3:$ABF$3,0)),"")</f>
        <v>43.100206235593838</v>
      </c>
      <c r="JO33" s="6">
        <f>IFERROR(INDEX(Sales!$D$5:$ABF$18,MATCH(UsagePerHour!$B33,Sales!$C$5:$C$18,0),MATCH(UsagePerHour!JO$4,Sales!$D$3:$ABF$3,0))/JO$2*INDEX(Usage!$D$5:$ABF$11,MATCH(UsagePerHour!$B$20,Usage!$C$5:$C$11,0),MATCH(UsagePerHour!JO$4,Usage!$D$3:$ABF$3,0)),"")</f>
        <v>123.47024100940655</v>
      </c>
      <c r="JP33" s="6">
        <f>IFERROR(INDEX(Sales!$D$5:$ABF$18,MATCH(UsagePerHour!$B33,Sales!$C$5:$C$18,0),MATCH(UsagePerHour!JP$4,Sales!$D$3:$ABF$3,0))/JP$2*INDEX(Usage!$D$5:$ABF$11,MATCH(UsagePerHour!$B$20,Usage!$C$5:$C$11,0),MATCH(UsagePerHour!JP$4,Usage!$D$3:$ABF$3,0)),"")</f>
        <v>8.2558409915784576</v>
      </c>
      <c r="JQ33" s="6">
        <f>IFERROR(INDEX(Sales!$D$5:$ABF$18,MATCH(UsagePerHour!$B33,Sales!$C$5:$C$18,0),MATCH(UsagePerHour!JQ$4,Sales!$D$3:$ABF$3,0))/JQ$2*INDEX(Usage!$D$5:$ABF$11,MATCH(UsagePerHour!$B$20,Usage!$C$5:$C$11,0),MATCH(UsagePerHour!JQ$4,Usage!$D$3:$ABF$3,0)),"")</f>
        <v>3.6298275029128422</v>
      </c>
      <c r="JR33" s="6">
        <f>IFERROR(INDEX(Sales!$D$5:$ABF$18,MATCH(UsagePerHour!$B33,Sales!$C$5:$C$18,0),MATCH(UsagePerHour!JR$4,Sales!$D$3:$ABF$3,0))/JR$2*INDEX(Usage!$D$5:$ABF$11,MATCH(UsagePerHour!$B$20,Usage!$C$5:$C$11,0),MATCH(UsagePerHour!JR$4,Usage!$D$3:$ABF$3,0)),"")</f>
        <v>23.934559396932677</v>
      </c>
      <c r="JS33" s="6">
        <f>IFERROR(INDEX(Sales!$D$5:$ABF$18,MATCH(UsagePerHour!$B33,Sales!$C$5:$C$18,0),MATCH(UsagePerHour!JS$4,Sales!$D$3:$ABF$3,0))/JS$2*INDEX(Usage!$D$5:$ABF$11,MATCH(UsagePerHour!$B$20,Usage!$C$5:$C$11,0),MATCH(UsagePerHour!JS$4,Usage!$D$3:$ABF$3,0)),"")</f>
        <v>21.015476875157514</v>
      </c>
      <c r="JT33" s="6">
        <f>IFERROR(INDEX(Sales!$D$5:$ABF$18,MATCH(UsagePerHour!$B33,Sales!$C$5:$C$18,0),MATCH(UsagePerHour!JT$4,Sales!$D$3:$ABF$3,0))/JT$2*INDEX(Usage!$D$5:$ABF$11,MATCH(UsagePerHour!$B$20,Usage!$C$5:$C$11,0),MATCH(UsagePerHour!JT$4,Usage!$D$3:$ABF$3,0)),"")</f>
        <v>8.7126953783874956</v>
      </c>
      <c r="JU33" s="6">
        <f>IFERROR(INDEX(Sales!$D$5:$ABF$18,MATCH(UsagePerHour!$B33,Sales!$C$5:$C$18,0),MATCH(UsagePerHour!JU$4,Sales!$D$3:$ABF$3,0))/JU$2*INDEX(Usage!$D$5:$ABF$11,MATCH(UsagePerHour!$B$20,Usage!$C$5:$C$11,0),MATCH(UsagePerHour!JU$4,Usage!$D$3:$ABF$3,0)),"")</f>
        <v>14.825024075857472</v>
      </c>
      <c r="JV33" s="6">
        <f>IFERROR(INDEX(Sales!$D$5:$ABF$18,MATCH(UsagePerHour!$B33,Sales!$C$5:$C$18,0),MATCH(UsagePerHour!JV$4,Sales!$D$3:$ABF$3,0))/JV$2*INDEX(Usage!$D$5:$ABF$11,MATCH(UsagePerHour!$B$20,Usage!$C$5:$C$11,0),MATCH(UsagePerHour!JV$4,Usage!$D$3:$ABF$3,0)),"")</f>
        <v>123.85036971937694</v>
      </c>
      <c r="JW33" s="6">
        <f>IFERROR(INDEX(Sales!$D$5:$ABF$18,MATCH(UsagePerHour!$B33,Sales!$C$5:$C$18,0),MATCH(UsagePerHour!JW$4,Sales!$D$3:$ABF$3,0))/JW$2*INDEX(Usage!$D$5:$ABF$11,MATCH(UsagePerHour!$B$20,Usage!$C$5:$C$11,0),MATCH(UsagePerHour!JW$4,Usage!$D$3:$ABF$3,0)),"")</f>
        <v>7.0022333701829735</v>
      </c>
      <c r="JX33" s="6">
        <f>IFERROR(INDEX(Sales!$D$5:$ABF$18,MATCH(UsagePerHour!$B33,Sales!$C$5:$C$18,0),MATCH(UsagePerHour!JX$4,Sales!$D$3:$ABF$3,0))/JX$2*INDEX(Usage!$D$5:$ABF$11,MATCH(UsagePerHour!$B$20,Usage!$C$5:$C$11,0),MATCH(UsagePerHour!JX$4,Usage!$D$3:$ABF$3,0)),"")</f>
        <v>26.206479355708609</v>
      </c>
      <c r="JY33" s="6">
        <f>IFERROR(INDEX(Sales!$D$5:$ABF$18,MATCH(UsagePerHour!$B33,Sales!$C$5:$C$18,0),MATCH(UsagePerHour!JY$4,Sales!$D$3:$ABF$3,0))/JY$2*INDEX(Usage!$D$5:$ABF$11,MATCH(UsagePerHour!$B$20,Usage!$C$5:$C$11,0),MATCH(UsagePerHour!JY$4,Usage!$D$3:$ABF$3,0)),"")</f>
        <v>14.432271570863961</v>
      </c>
      <c r="JZ33" s="6">
        <f>IFERROR(INDEX(Sales!$D$5:$ABF$18,MATCH(UsagePerHour!$B33,Sales!$C$5:$C$18,0),MATCH(UsagePerHour!JZ$4,Sales!$D$3:$ABF$3,0))/JZ$2*INDEX(Usage!$D$5:$ABF$11,MATCH(UsagePerHour!$B$20,Usage!$C$5:$C$11,0),MATCH(UsagePerHour!JZ$4,Usage!$D$3:$ABF$3,0)),"")</f>
        <v>42.971242268015466</v>
      </c>
      <c r="KA33" s="6">
        <f>IFERROR(INDEX(Sales!$D$5:$ABF$18,MATCH(UsagePerHour!$B33,Sales!$C$5:$C$18,0),MATCH(UsagePerHour!KA$4,Sales!$D$3:$ABF$3,0))/KA$2*INDEX(Usage!$D$5:$ABF$11,MATCH(UsagePerHour!$B$20,Usage!$C$5:$C$11,0),MATCH(UsagePerHour!KA$4,Usage!$D$3:$ABF$3,0)),"")</f>
        <v>16.281054575361171</v>
      </c>
      <c r="KB33" s="6">
        <f>IFERROR(INDEX(Sales!$D$5:$ABF$18,MATCH(UsagePerHour!$B33,Sales!$C$5:$C$18,0),MATCH(UsagePerHour!KB$4,Sales!$D$3:$ABF$3,0))/KB$2*INDEX(Usage!$D$5:$ABF$11,MATCH(UsagePerHour!$B$20,Usage!$C$5:$C$11,0),MATCH(UsagePerHour!KB$4,Usage!$D$3:$ABF$3,0)),"")</f>
        <v>25.855422893622599</v>
      </c>
      <c r="KC33" s="6">
        <f>IFERROR(INDEX(Sales!$D$5:$ABF$18,MATCH(UsagePerHour!$B33,Sales!$C$5:$C$18,0),MATCH(UsagePerHour!KC$4,Sales!$D$3:$ABF$3,0))/KC$2*INDEX(Usage!$D$5:$ABF$11,MATCH(UsagePerHour!$B$20,Usage!$C$5:$C$11,0),MATCH(UsagePerHour!KC$4,Usage!$D$3:$ABF$3,0)),"")</f>
        <v>68.817895733724427</v>
      </c>
      <c r="KD33" s="6">
        <f>IFERROR(INDEX(Sales!$D$5:$ABF$18,MATCH(UsagePerHour!$B33,Sales!$C$5:$C$18,0),MATCH(UsagePerHour!KD$4,Sales!$D$3:$ABF$3,0))/KD$2*INDEX(Usage!$D$5:$ABF$11,MATCH(UsagePerHour!$B$20,Usage!$C$5:$C$11,0),MATCH(UsagePerHour!KD$4,Usage!$D$3:$ABF$3,0)),"")</f>
        <v>0.37964410847332908</v>
      </c>
      <c r="KE33" s="6">
        <f>IFERROR(INDEX(Sales!$D$5:$ABF$18,MATCH(UsagePerHour!$B33,Sales!$C$5:$C$18,0),MATCH(UsagePerHour!KE$4,Sales!$D$3:$ABF$3,0))/KE$2*INDEX(Usage!$D$5:$ABF$11,MATCH(UsagePerHour!$B$20,Usage!$C$5:$C$11,0),MATCH(UsagePerHour!KE$4,Usage!$D$3:$ABF$3,0)),"")</f>
        <v>21.579824906055748</v>
      </c>
      <c r="KF33" s="6">
        <f>IFERROR(INDEX(Sales!$D$5:$ABF$18,MATCH(UsagePerHour!$B33,Sales!$C$5:$C$18,0),MATCH(UsagePerHour!KF$4,Sales!$D$3:$ABF$3,0))/KF$2*INDEX(Usage!$D$5:$ABF$11,MATCH(UsagePerHour!$B$20,Usage!$C$5:$C$11,0),MATCH(UsagePerHour!KF$4,Usage!$D$3:$ABF$3,0)),"")</f>
        <v>7.5722929004898738</v>
      </c>
      <c r="KG33" s="6">
        <f>IFERROR(INDEX(Sales!$D$5:$ABF$18,MATCH(UsagePerHour!$B33,Sales!$C$5:$C$18,0),MATCH(UsagePerHour!KG$4,Sales!$D$3:$ABF$3,0))/KG$2*INDEX(Usage!$D$5:$ABF$11,MATCH(UsagePerHour!$B$20,Usage!$C$5:$C$11,0),MATCH(UsagePerHour!KG$4,Usage!$D$3:$ABF$3,0)),"")</f>
        <v>1.2225824880423486</v>
      </c>
      <c r="KH33" s="6">
        <f>IFERROR(INDEX(Sales!$D$5:$ABF$18,MATCH(UsagePerHour!$B33,Sales!$C$5:$C$18,0),MATCH(UsagePerHour!KH$4,Sales!$D$3:$ABF$3,0))/KH$2*INDEX(Usage!$D$5:$ABF$11,MATCH(UsagePerHour!$B$20,Usage!$C$5:$C$11,0),MATCH(UsagePerHour!KH$4,Usage!$D$3:$ABF$3,0)),"")</f>
        <v>21.135995113830027</v>
      </c>
      <c r="KI33" s="6">
        <f>IFERROR(INDEX(Sales!$D$5:$ABF$18,MATCH(UsagePerHour!$B33,Sales!$C$5:$C$18,0),MATCH(UsagePerHour!KI$4,Sales!$D$3:$ABF$3,0))/KI$2*INDEX(Usage!$D$5:$ABF$11,MATCH(UsagePerHour!$B$20,Usage!$C$5:$C$11,0),MATCH(UsagePerHour!KI$4,Usage!$D$3:$ABF$3,0)),"")</f>
        <v>27.589716833154462</v>
      </c>
      <c r="KJ33" s="6">
        <f>IFERROR(INDEX(Sales!$D$5:$ABF$18,MATCH(UsagePerHour!$B33,Sales!$C$5:$C$18,0),MATCH(UsagePerHour!KJ$4,Sales!$D$3:$ABF$3,0))/KJ$2*INDEX(Usage!$D$5:$ABF$11,MATCH(UsagePerHour!$B$20,Usage!$C$5:$C$11,0),MATCH(UsagePerHour!KJ$4,Usage!$D$3:$ABF$3,0)),"")</f>
        <v>121.18888996110336</v>
      </c>
      <c r="KK33" s="6">
        <f>IFERROR(INDEX(Sales!$D$5:$ABF$18,MATCH(UsagePerHour!$B33,Sales!$C$5:$C$18,0),MATCH(UsagePerHour!KK$4,Sales!$D$3:$ABF$3,0))/KK$2*INDEX(Usage!$D$5:$ABF$11,MATCH(UsagePerHour!$B$20,Usage!$C$5:$C$11,0),MATCH(UsagePerHour!KK$4,Usage!$D$3:$ABF$3,0)),"")</f>
        <v>18.994304416884596</v>
      </c>
      <c r="KL33" s="6">
        <f>IFERROR(INDEX(Sales!$D$5:$ABF$18,MATCH(UsagePerHour!$B33,Sales!$C$5:$C$18,0),MATCH(UsagePerHour!KL$4,Sales!$D$3:$ABF$3,0))/KL$2*INDEX(Usage!$D$5:$ABF$11,MATCH(UsagePerHour!$B$20,Usage!$C$5:$C$11,0),MATCH(UsagePerHour!KL$4,Usage!$D$3:$ABF$3,0)),"")</f>
        <v>45.731772344833118</v>
      </c>
      <c r="KM33" s="6">
        <f>IFERROR(INDEX(Sales!$D$5:$ABF$18,MATCH(UsagePerHour!$B33,Sales!$C$5:$C$18,0),MATCH(UsagePerHour!KM$4,Sales!$D$3:$ABF$3,0))/KM$2*INDEX(Usage!$D$5:$ABF$11,MATCH(UsagePerHour!$B$20,Usage!$C$5:$C$11,0),MATCH(UsagePerHour!KM$4,Usage!$D$3:$ABF$3,0)),"")</f>
        <v>14.561701535141156</v>
      </c>
      <c r="KN33" s="6">
        <f>IFERROR(INDEX(Sales!$D$5:$ABF$18,MATCH(UsagePerHour!$B33,Sales!$C$5:$C$18,0),MATCH(UsagePerHour!KN$4,Sales!$D$3:$ABF$3,0))/KN$2*INDEX(Usage!$D$5:$ABF$11,MATCH(UsagePerHour!$B$20,Usage!$C$5:$C$11,0),MATCH(UsagePerHour!KN$4,Usage!$D$3:$ABF$3,0)),"")</f>
        <v>63.594701971741586</v>
      </c>
      <c r="KO33" s="6">
        <f>IFERROR(INDEX(Sales!$D$5:$ABF$18,MATCH(UsagePerHour!$B33,Sales!$C$5:$C$18,0),MATCH(UsagePerHour!KO$4,Sales!$D$3:$ABF$3,0))/KO$2*INDEX(Usage!$D$5:$ABF$11,MATCH(UsagePerHour!$B$20,Usage!$C$5:$C$11,0),MATCH(UsagePerHour!KO$4,Usage!$D$3:$ABF$3,0)),"")</f>
        <v>3.0101559974822654</v>
      </c>
      <c r="KP33" s="6">
        <f>IFERROR(INDEX(Sales!$D$5:$ABF$18,MATCH(UsagePerHour!$B33,Sales!$C$5:$C$18,0),MATCH(UsagePerHour!KP$4,Sales!$D$3:$ABF$3,0))/KP$2*INDEX(Usage!$D$5:$ABF$11,MATCH(UsagePerHour!$B$20,Usage!$C$5:$C$11,0),MATCH(UsagePerHour!KP$4,Usage!$D$3:$ABF$3,0)),"")</f>
        <v>36.096469153404158</v>
      </c>
      <c r="KQ33" s="6">
        <f>IFERROR(INDEX(Sales!$D$5:$ABF$18,MATCH(UsagePerHour!$B33,Sales!$C$5:$C$18,0),MATCH(UsagePerHour!KQ$4,Sales!$D$3:$ABF$3,0))/KQ$2*INDEX(Usage!$D$5:$ABF$11,MATCH(UsagePerHour!$B$20,Usage!$C$5:$C$11,0),MATCH(UsagePerHour!KQ$4,Usage!$D$3:$ABF$3,0)),"")</f>
        <v>216.6427343084614</v>
      </c>
      <c r="KR33" s="6">
        <f>IFERROR(INDEX(Sales!$D$5:$ABF$18,MATCH(UsagePerHour!$B33,Sales!$C$5:$C$18,0),MATCH(UsagePerHour!KR$4,Sales!$D$3:$ABF$3,0))/KR$2*INDEX(Usage!$D$5:$ABF$11,MATCH(UsagePerHour!$B$20,Usage!$C$5:$C$11,0),MATCH(UsagePerHour!KR$4,Usage!$D$3:$ABF$3,0)),"")</f>
        <v>5.3291090922971218</v>
      </c>
      <c r="KS33" s="6">
        <f>IFERROR(INDEX(Sales!$D$5:$ABF$18,MATCH(UsagePerHour!$B33,Sales!$C$5:$C$18,0),MATCH(UsagePerHour!KS$4,Sales!$D$3:$ABF$3,0))/KS$2*INDEX(Usage!$D$5:$ABF$11,MATCH(UsagePerHour!$B$20,Usage!$C$5:$C$11,0),MATCH(UsagePerHour!KS$4,Usage!$D$3:$ABF$3,0)),"")</f>
        <v>30.925781131311084</v>
      </c>
      <c r="KT33" s="6">
        <f>IFERROR(INDEX(Sales!$D$5:$ABF$18,MATCH(UsagePerHour!$B33,Sales!$C$5:$C$18,0),MATCH(UsagePerHour!KT$4,Sales!$D$3:$ABF$3,0))/KT$2*INDEX(Usage!$D$5:$ABF$11,MATCH(UsagePerHour!$B$20,Usage!$C$5:$C$11,0),MATCH(UsagePerHour!KT$4,Usage!$D$3:$ABF$3,0)),"")</f>
        <v>0</v>
      </c>
      <c r="KU33" s="6">
        <f>IFERROR(INDEX(Sales!$D$5:$ABF$18,MATCH(UsagePerHour!$B33,Sales!$C$5:$C$18,0),MATCH(UsagePerHour!KU$4,Sales!$D$3:$ABF$3,0))/KU$2*INDEX(Usage!$D$5:$ABF$11,MATCH(UsagePerHour!$B$20,Usage!$C$5:$C$11,0),MATCH(UsagePerHour!KU$4,Usage!$D$3:$ABF$3,0)),"")</f>
        <v>0.24465810118337394</v>
      </c>
      <c r="KV33" s="6">
        <f>IFERROR(INDEX(Sales!$D$5:$ABF$18,MATCH(UsagePerHour!$B33,Sales!$C$5:$C$18,0),MATCH(UsagePerHour!KV$4,Sales!$D$3:$ABF$3,0))/KV$2*INDEX(Usage!$D$5:$ABF$11,MATCH(UsagePerHour!$B$20,Usage!$C$5:$C$11,0),MATCH(UsagePerHour!KV$4,Usage!$D$3:$ABF$3,0)),"")</f>
        <v>16.027544797039727</v>
      </c>
      <c r="KW33" s="6">
        <f>IFERROR(INDEX(Sales!$D$5:$ABF$18,MATCH(UsagePerHour!$B33,Sales!$C$5:$C$18,0),MATCH(UsagePerHour!KW$4,Sales!$D$3:$ABF$3,0))/KW$2*INDEX(Usage!$D$5:$ABF$11,MATCH(UsagePerHour!$B$20,Usage!$C$5:$C$11,0),MATCH(UsagePerHour!KW$4,Usage!$D$3:$ABF$3,0)),"")</f>
        <v>8.6092544774390038</v>
      </c>
      <c r="KX33" s="6">
        <f>IFERROR(INDEX(Sales!$D$5:$ABF$18,MATCH(UsagePerHour!$B33,Sales!$C$5:$C$18,0),MATCH(UsagePerHour!KX$4,Sales!$D$3:$ABF$3,0))/KX$2*INDEX(Usage!$D$5:$ABF$11,MATCH(UsagePerHour!$B$20,Usage!$C$5:$C$11,0),MATCH(UsagePerHour!KX$4,Usage!$D$3:$ABF$3,0)),"")</f>
        <v>186.53190123946197</v>
      </c>
      <c r="KY33" s="6">
        <f>IFERROR(INDEX(Sales!$D$5:$ABF$18,MATCH(UsagePerHour!$B33,Sales!$C$5:$C$18,0),MATCH(UsagePerHour!KY$4,Sales!$D$3:$ABF$3,0))/KY$2*INDEX(Usage!$D$5:$ABF$11,MATCH(UsagePerHour!$B$20,Usage!$C$5:$C$11,0),MATCH(UsagePerHour!KY$4,Usage!$D$3:$ABF$3,0)),"")</f>
        <v>4.6542109801667149</v>
      </c>
      <c r="KZ33" s="6">
        <f>IFERROR(INDEX(Sales!$D$5:$ABF$18,MATCH(UsagePerHour!$B33,Sales!$C$5:$C$18,0),MATCH(UsagePerHour!KZ$4,Sales!$D$3:$ABF$3,0))/KZ$2*INDEX(Usage!$D$5:$ABF$11,MATCH(UsagePerHour!$B$20,Usage!$C$5:$C$11,0),MATCH(UsagePerHour!KZ$4,Usage!$D$3:$ABF$3,0)),"")</f>
        <v>8.540304903751581</v>
      </c>
      <c r="LA33" s="6">
        <f>IFERROR(INDEX(Sales!$D$5:$ABF$18,MATCH(UsagePerHour!$B33,Sales!$C$5:$C$18,0),MATCH(UsagePerHour!LA$4,Sales!$D$3:$ABF$3,0))/LA$2*INDEX(Usage!$D$5:$ABF$11,MATCH(UsagePerHour!$B$20,Usage!$C$5:$C$11,0),MATCH(UsagePerHour!LA$4,Usage!$D$3:$ABF$3,0)),"")</f>
        <v>18.991717561046809</v>
      </c>
      <c r="LB33" s="6">
        <f>IFERROR(INDEX(Sales!$D$5:$ABF$18,MATCH(UsagePerHour!$B33,Sales!$C$5:$C$18,0),MATCH(UsagePerHour!LB$4,Sales!$D$3:$ABF$3,0))/LB$2*INDEX(Usage!$D$5:$ABF$11,MATCH(UsagePerHour!$B$20,Usage!$C$5:$C$11,0),MATCH(UsagePerHour!LB$4,Usage!$D$3:$ABF$3,0)),"")</f>
        <v>28.025523318988832</v>
      </c>
      <c r="LC33" s="6">
        <f>IFERROR(INDEX(Sales!$D$5:$ABF$18,MATCH(UsagePerHour!$B33,Sales!$C$5:$C$18,0),MATCH(UsagePerHour!LC$4,Sales!$D$3:$ABF$3,0))/LC$2*INDEX(Usage!$D$5:$ABF$11,MATCH(UsagePerHour!$B$20,Usage!$C$5:$C$11,0),MATCH(UsagePerHour!LC$4,Usage!$D$3:$ABF$3,0)),"")</f>
        <v>4.6425271743642709</v>
      </c>
      <c r="LD33" s="6">
        <f>IFERROR(INDEX(Sales!$D$5:$ABF$18,MATCH(UsagePerHour!$B33,Sales!$C$5:$C$18,0),MATCH(UsagePerHour!LD$4,Sales!$D$3:$ABF$3,0))/LD$2*INDEX(Usage!$D$5:$ABF$11,MATCH(UsagePerHour!$B$20,Usage!$C$5:$C$11,0),MATCH(UsagePerHour!LD$4,Usage!$D$3:$ABF$3,0)),"")</f>
        <v>5.8525206417399476</v>
      </c>
      <c r="LE33" s="6">
        <f>IFERROR(INDEX(Sales!$D$5:$ABF$18,MATCH(UsagePerHour!$B33,Sales!$C$5:$C$18,0),MATCH(UsagePerHour!LE$4,Sales!$D$3:$ABF$3,0))/LE$2*INDEX(Usage!$D$5:$ABF$11,MATCH(UsagePerHour!$B$20,Usage!$C$5:$C$11,0),MATCH(UsagePerHour!LE$4,Usage!$D$3:$ABF$3,0)),"")</f>
        <v>1161.6243396503467</v>
      </c>
      <c r="LF33" s="6">
        <f>IFERROR(INDEX(Sales!$D$5:$ABF$18,MATCH(UsagePerHour!$B33,Sales!$C$5:$C$18,0),MATCH(UsagePerHour!LF$4,Sales!$D$3:$ABF$3,0))/LF$2*INDEX(Usage!$D$5:$ABF$11,MATCH(UsagePerHour!$B$20,Usage!$C$5:$C$11,0),MATCH(UsagePerHour!LF$4,Usage!$D$3:$ABF$3,0)),"")</f>
        <v>31.497248042757843</v>
      </c>
      <c r="LG33" s="6">
        <f>IFERROR(INDEX(Sales!$D$5:$ABF$18,MATCH(UsagePerHour!$B33,Sales!$C$5:$C$18,0),MATCH(UsagePerHour!LG$4,Sales!$D$3:$ABF$3,0))/LG$2*INDEX(Usage!$D$5:$ABF$11,MATCH(UsagePerHour!$B$20,Usage!$C$5:$C$11,0),MATCH(UsagePerHour!LG$4,Usage!$D$3:$ABF$3,0)),"")</f>
        <v>32.701992040024962</v>
      </c>
      <c r="LH33" s="6">
        <f>IFERROR(INDEX(Sales!$D$5:$ABF$18,MATCH(UsagePerHour!$B33,Sales!$C$5:$C$18,0),MATCH(UsagePerHour!LH$4,Sales!$D$3:$ABF$3,0))/LH$2*INDEX(Usage!$D$5:$ABF$11,MATCH(UsagePerHour!$B$20,Usage!$C$5:$C$11,0),MATCH(UsagePerHour!LH$4,Usage!$D$3:$ABF$3,0)),"")</f>
        <v>25.690329529235083</v>
      </c>
      <c r="LI33" s="6">
        <f>IFERROR(INDEX(Sales!$D$5:$ABF$18,MATCH(UsagePerHour!$B33,Sales!$C$5:$C$18,0),MATCH(UsagePerHour!LI$4,Sales!$D$3:$ABF$3,0))/LI$2*INDEX(Usage!$D$5:$ABF$11,MATCH(UsagePerHour!$B$20,Usage!$C$5:$C$11,0),MATCH(UsagePerHour!LI$4,Usage!$D$3:$ABF$3,0)),"")</f>
        <v>18.371087983466193</v>
      </c>
      <c r="LJ33" s="6">
        <f>IFERROR(INDEX(Sales!$D$5:$ABF$18,MATCH(UsagePerHour!$B33,Sales!$C$5:$C$18,0),MATCH(UsagePerHour!LJ$4,Sales!$D$3:$ABF$3,0))/LJ$2*INDEX(Usage!$D$5:$ABF$11,MATCH(UsagePerHour!$B$20,Usage!$C$5:$C$11,0),MATCH(UsagePerHour!LJ$4,Usage!$D$3:$ABF$3,0)),"")</f>
        <v>30.791169650090811</v>
      </c>
      <c r="LK33" s="6">
        <f>IFERROR(INDEX(Sales!$D$5:$ABF$18,MATCH(UsagePerHour!$B33,Sales!$C$5:$C$18,0),MATCH(UsagePerHour!LK$4,Sales!$D$3:$ABF$3,0))/LK$2*INDEX(Usage!$D$5:$ABF$11,MATCH(UsagePerHour!$B$20,Usage!$C$5:$C$11,0),MATCH(UsagePerHour!LK$4,Usage!$D$3:$ABF$3,0)),"")</f>
        <v>9.876269433043511</v>
      </c>
      <c r="LL33" s="6">
        <f>IFERROR(INDEX(Sales!$D$5:$ABF$18,MATCH(UsagePerHour!$B33,Sales!$C$5:$C$18,0),MATCH(UsagePerHour!LL$4,Sales!$D$3:$ABF$3,0))/LL$2*INDEX(Usage!$D$5:$ABF$11,MATCH(UsagePerHour!$B$20,Usage!$C$5:$C$11,0),MATCH(UsagePerHour!LL$4,Usage!$D$3:$ABF$3,0)),"")</f>
        <v>166.66294791435783</v>
      </c>
      <c r="LM33" s="6">
        <f>IFERROR(INDEX(Sales!$D$5:$ABF$18,MATCH(UsagePerHour!$B33,Sales!$C$5:$C$18,0),MATCH(UsagePerHour!LM$4,Sales!$D$3:$ABF$3,0))/LM$2*INDEX(Usage!$D$5:$ABF$11,MATCH(UsagePerHour!$B$20,Usage!$C$5:$C$11,0),MATCH(UsagePerHour!LM$4,Usage!$D$3:$ABF$3,0)),"")</f>
        <v>12.715964247008046</v>
      </c>
      <c r="LN33" s="6">
        <f>IFERROR(INDEX(Sales!$D$5:$ABF$18,MATCH(UsagePerHour!$B33,Sales!$C$5:$C$18,0),MATCH(UsagePerHour!LN$4,Sales!$D$3:$ABF$3,0))/LN$2*INDEX(Usage!$D$5:$ABF$11,MATCH(UsagePerHour!$B$20,Usage!$C$5:$C$11,0),MATCH(UsagePerHour!LN$4,Usage!$D$3:$ABF$3,0)),"")</f>
        <v>34.390745081796531</v>
      </c>
      <c r="LO33" s="6">
        <f>IFERROR(INDEX(Sales!$D$5:$ABF$18,MATCH(UsagePerHour!$B33,Sales!$C$5:$C$18,0),MATCH(UsagePerHour!LO$4,Sales!$D$3:$ABF$3,0))/LO$2*INDEX(Usage!$D$5:$ABF$11,MATCH(UsagePerHour!$B$20,Usage!$C$5:$C$11,0),MATCH(UsagePerHour!LO$4,Usage!$D$3:$ABF$3,0)),"")</f>
        <v>3.1508485160394826</v>
      </c>
      <c r="LP33" s="6">
        <f>IFERROR(INDEX(Sales!$D$5:$ABF$18,MATCH(UsagePerHour!$B33,Sales!$C$5:$C$18,0),MATCH(UsagePerHour!LP$4,Sales!$D$3:$ABF$3,0))/LP$2*INDEX(Usage!$D$5:$ABF$11,MATCH(UsagePerHour!$B$20,Usage!$C$5:$C$11,0),MATCH(UsagePerHour!LP$4,Usage!$D$3:$ABF$3,0)),"")</f>
        <v>2.9002149538839888</v>
      </c>
      <c r="LQ33" s="6">
        <f>IFERROR(INDEX(Sales!$D$5:$ABF$18,MATCH(UsagePerHour!$B33,Sales!$C$5:$C$18,0),MATCH(UsagePerHour!LQ$4,Sales!$D$3:$ABF$3,0))/LQ$2*INDEX(Usage!$D$5:$ABF$11,MATCH(UsagePerHour!$B$20,Usage!$C$5:$C$11,0),MATCH(UsagePerHour!LQ$4,Usage!$D$3:$ABF$3,0)),"")</f>
        <v>6.7720094778003368</v>
      </c>
      <c r="LR33" s="6">
        <f>IFERROR(INDEX(Sales!$D$5:$ABF$18,MATCH(UsagePerHour!$B33,Sales!$C$5:$C$18,0),MATCH(UsagePerHour!LR$4,Sales!$D$3:$ABF$3,0))/LR$2*INDEX(Usage!$D$5:$ABF$11,MATCH(UsagePerHour!$B$20,Usage!$C$5:$C$11,0),MATCH(UsagePerHour!LR$4,Usage!$D$3:$ABF$3,0)),"")</f>
        <v>30.688978154901609</v>
      </c>
      <c r="LS33" s="6">
        <f>IFERROR(INDEX(Sales!$D$5:$ABF$18,MATCH(UsagePerHour!$B33,Sales!$C$5:$C$18,0),MATCH(UsagePerHour!LS$4,Sales!$D$3:$ABF$3,0))/LS$2*INDEX(Usage!$D$5:$ABF$11,MATCH(UsagePerHour!$B$20,Usage!$C$5:$C$11,0),MATCH(UsagePerHour!LS$4,Usage!$D$3:$ABF$3,0)),"")</f>
        <v>0</v>
      </c>
      <c r="LT33" s="6">
        <f>IFERROR(INDEX(Sales!$D$5:$ABF$18,MATCH(UsagePerHour!$B33,Sales!$C$5:$C$18,0),MATCH(UsagePerHour!LT$4,Sales!$D$3:$ABF$3,0))/LT$2*INDEX(Usage!$D$5:$ABF$11,MATCH(UsagePerHour!$B$20,Usage!$C$5:$C$11,0),MATCH(UsagePerHour!LT$4,Usage!$D$3:$ABF$3,0)),"")</f>
        <v>7.8720760248640884</v>
      </c>
      <c r="LU33" s="6">
        <f>IFERROR(INDEX(Sales!$D$5:$ABF$18,MATCH(UsagePerHour!$B33,Sales!$C$5:$C$18,0),MATCH(UsagePerHour!LU$4,Sales!$D$3:$ABF$3,0))/LU$2*INDEX(Usage!$D$5:$ABF$11,MATCH(UsagePerHour!$B$20,Usage!$C$5:$C$11,0),MATCH(UsagePerHour!LU$4,Usage!$D$3:$ABF$3,0)),"")</f>
        <v>17.766104247901559</v>
      </c>
      <c r="LV33" s="6">
        <f>IFERROR(INDEX(Sales!$D$5:$ABF$18,MATCH(UsagePerHour!$B33,Sales!$C$5:$C$18,0),MATCH(UsagePerHour!LV$4,Sales!$D$3:$ABF$3,0))/LV$2*INDEX(Usage!$D$5:$ABF$11,MATCH(UsagePerHour!$B$20,Usage!$C$5:$C$11,0),MATCH(UsagePerHour!LV$4,Usage!$D$3:$ABF$3,0)),"")</f>
        <v>2.7789700598802396</v>
      </c>
      <c r="LW33" s="6">
        <f>IFERROR(INDEX(Sales!$D$5:$ABF$18,MATCH(UsagePerHour!$B33,Sales!$C$5:$C$18,0),MATCH(UsagePerHour!LW$4,Sales!$D$3:$ABF$3,0))/LW$2*INDEX(Usage!$D$5:$ABF$11,MATCH(UsagePerHour!$B$20,Usage!$C$5:$C$11,0),MATCH(UsagePerHour!LW$4,Usage!$D$3:$ABF$3,0)),"")</f>
        <v>9.3701974865350088</v>
      </c>
      <c r="LX33" s="6">
        <f>IFERROR(INDEX(Sales!$D$5:$ABF$18,MATCH(UsagePerHour!$B33,Sales!$C$5:$C$18,0),MATCH(UsagePerHour!LX$4,Sales!$D$3:$ABF$3,0))/LX$2*INDEX(Usage!$D$5:$ABF$11,MATCH(UsagePerHour!$B$20,Usage!$C$5:$C$11,0),MATCH(UsagePerHour!LX$4,Usage!$D$3:$ABF$3,0)),"")</f>
        <v>10.442130649537368</v>
      </c>
      <c r="LY33" s="6">
        <f>IFERROR(INDEX(Sales!$D$5:$ABF$18,MATCH(UsagePerHour!$B33,Sales!$C$5:$C$18,0),MATCH(UsagePerHour!LY$4,Sales!$D$3:$ABF$3,0))/LY$2*INDEX(Usage!$D$5:$ABF$11,MATCH(UsagePerHour!$B$20,Usage!$C$5:$C$11,0),MATCH(UsagePerHour!LY$4,Usage!$D$3:$ABF$3,0)),"")</f>
        <v>37.982705240095967</v>
      </c>
      <c r="LZ33" s="6">
        <f>IFERROR(INDEX(Sales!$D$5:$ABF$18,MATCH(UsagePerHour!$B33,Sales!$C$5:$C$18,0),MATCH(UsagePerHour!LZ$4,Sales!$D$3:$ABF$3,0))/LZ$2*INDEX(Usage!$D$5:$ABF$11,MATCH(UsagePerHour!$B$20,Usage!$C$5:$C$11,0),MATCH(UsagePerHour!LZ$4,Usage!$D$3:$ABF$3,0)),"")</f>
        <v>190.00918380380637</v>
      </c>
      <c r="MA33" s="6">
        <f>IFERROR(INDEX(Sales!$D$5:$ABF$18,MATCH(UsagePerHour!$B33,Sales!$C$5:$C$18,0),MATCH(UsagePerHour!MA$4,Sales!$D$3:$ABF$3,0))/MA$2*INDEX(Usage!$D$5:$ABF$11,MATCH(UsagePerHour!$B$20,Usage!$C$5:$C$11,0),MATCH(UsagePerHour!MA$4,Usage!$D$3:$ABF$3,0)),"")</f>
        <v>35.112904099790839</v>
      </c>
      <c r="MB33" s="6">
        <f>IFERROR(INDEX(Sales!$D$5:$ABF$18,MATCH(UsagePerHour!$B33,Sales!$C$5:$C$18,0),MATCH(UsagePerHour!MB$4,Sales!$D$3:$ABF$3,0))/MB$2*INDEX(Usage!$D$5:$ABF$11,MATCH(UsagePerHour!$B$20,Usage!$C$5:$C$11,0),MATCH(UsagePerHour!MB$4,Usage!$D$3:$ABF$3,0)),"")</f>
        <v>1.1414146738148303</v>
      </c>
      <c r="MC33" s="6">
        <f>IFERROR(INDEX(Sales!$D$5:$ABF$18,MATCH(UsagePerHour!$B33,Sales!$C$5:$C$18,0),MATCH(UsagePerHour!MC$4,Sales!$D$3:$ABF$3,0))/MC$2*INDEX(Usage!$D$5:$ABF$11,MATCH(UsagePerHour!$B$20,Usage!$C$5:$C$11,0),MATCH(UsagePerHour!MC$4,Usage!$D$3:$ABF$3,0)),"")</f>
        <v>0.53142890524593989</v>
      </c>
      <c r="MD33" s="6">
        <f>IFERROR(INDEX(Sales!$D$5:$ABF$18,MATCH(UsagePerHour!$B33,Sales!$C$5:$C$18,0),MATCH(UsagePerHour!MD$4,Sales!$D$3:$ABF$3,0))/MD$2*INDEX(Usage!$D$5:$ABF$11,MATCH(UsagePerHour!$B$20,Usage!$C$5:$C$11,0),MATCH(UsagePerHour!MD$4,Usage!$D$3:$ABF$3,0)),"")</f>
        <v>40.575874617442103</v>
      </c>
      <c r="ME33" s="6">
        <f>IFERROR(INDEX(Sales!$D$5:$ABF$18,MATCH(UsagePerHour!$B33,Sales!$C$5:$C$18,0),MATCH(UsagePerHour!ME$4,Sales!$D$3:$ABF$3,0))/ME$2*INDEX(Usage!$D$5:$ABF$11,MATCH(UsagePerHour!$B$20,Usage!$C$5:$C$11,0),MATCH(UsagePerHour!ME$4,Usage!$D$3:$ABF$3,0)),"")</f>
        <v>0.85219692252957391</v>
      </c>
      <c r="MF33" s="6">
        <f>IFERROR(INDEX(Sales!$D$5:$ABF$18,MATCH(UsagePerHour!$B33,Sales!$C$5:$C$18,0),MATCH(UsagePerHour!MF$4,Sales!$D$3:$ABF$3,0))/MF$2*INDEX(Usage!$D$5:$ABF$11,MATCH(UsagePerHour!$B$20,Usage!$C$5:$C$11,0),MATCH(UsagePerHour!MF$4,Usage!$D$3:$ABF$3,0)),"")</f>
        <v>6.5102056910485473</v>
      </c>
      <c r="MG33" s="6">
        <f>IFERROR(INDEX(Sales!$D$5:$ABF$18,MATCH(UsagePerHour!$B33,Sales!$C$5:$C$18,0),MATCH(UsagePerHour!MG$4,Sales!$D$3:$ABF$3,0))/MG$2*INDEX(Usage!$D$5:$ABF$11,MATCH(UsagePerHour!$B$20,Usage!$C$5:$C$11,0),MATCH(UsagePerHour!MG$4,Usage!$D$3:$ABF$3,0)),"")</f>
        <v>98.329008857022359</v>
      </c>
      <c r="MH33" s="6">
        <f>IFERROR(INDEX(Sales!$D$5:$ABF$18,MATCH(UsagePerHour!$B33,Sales!$C$5:$C$18,0),MATCH(UsagePerHour!MH$4,Sales!$D$3:$ABF$3,0))/MH$2*INDEX(Usage!$D$5:$ABF$11,MATCH(UsagePerHour!$B$20,Usage!$C$5:$C$11,0),MATCH(UsagePerHour!MH$4,Usage!$D$3:$ABF$3,0)),"")</f>
        <v>43.752046206629231</v>
      </c>
      <c r="MI33" s="6">
        <f>IFERROR(INDEX(Sales!$D$5:$ABF$18,MATCH(UsagePerHour!$B33,Sales!$C$5:$C$18,0),MATCH(UsagePerHour!MI$4,Sales!$D$3:$ABF$3,0))/MI$2*INDEX(Usage!$D$5:$ABF$11,MATCH(UsagePerHour!$B$20,Usage!$C$5:$C$11,0),MATCH(UsagePerHour!MI$4,Usage!$D$3:$ABF$3,0)),"")</f>
        <v>13.471227847965393</v>
      </c>
      <c r="MJ33" s="6">
        <f>IFERROR(INDEX(Sales!$D$5:$ABF$18,MATCH(UsagePerHour!$B33,Sales!$C$5:$C$18,0),MATCH(UsagePerHour!MJ$4,Sales!$D$3:$ABF$3,0))/MJ$2*INDEX(Usage!$D$5:$ABF$11,MATCH(UsagePerHour!$B$20,Usage!$C$5:$C$11,0),MATCH(UsagePerHour!MJ$4,Usage!$D$3:$ABF$3,0)),"")</f>
        <v>34.744949606091282</v>
      </c>
      <c r="MK33" s="6">
        <f>IFERROR(INDEX(Sales!$D$5:$ABF$18,MATCH(UsagePerHour!$B33,Sales!$C$5:$C$18,0),MATCH(UsagePerHour!MK$4,Sales!$D$3:$ABF$3,0))/MK$2*INDEX(Usage!$D$5:$ABF$11,MATCH(UsagePerHour!$B$20,Usage!$C$5:$C$11,0),MATCH(UsagePerHour!MK$4,Usage!$D$3:$ABF$3,0)),"")</f>
        <v>51.91997724471414</v>
      </c>
      <c r="ML33" s="6">
        <f>IFERROR(INDEX(Sales!$D$5:$ABF$18,MATCH(UsagePerHour!$B33,Sales!$C$5:$C$18,0),MATCH(UsagePerHour!ML$4,Sales!$D$3:$ABF$3,0))/ML$2*INDEX(Usage!$D$5:$ABF$11,MATCH(UsagePerHour!$B$20,Usage!$C$5:$C$11,0),MATCH(UsagePerHour!ML$4,Usage!$D$3:$ABF$3,0)),"")</f>
        <v>0</v>
      </c>
      <c r="MM33" s="6">
        <f>IFERROR(INDEX(Sales!$D$5:$ABF$18,MATCH(UsagePerHour!$B33,Sales!$C$5:$C$18,0),MATCH(UsagePerHour!MM$4,Sales!$D$3:$ABF$3,0))/MM$2*INDEX(Usage!$D$5:$ABF$11,MATCH(UsagePerHour!$B$20,Usage!$C$5:$C$11,0),MATCH(UsagePerHour!MM$4,Usage!$D$3:$ABF$3,0)),"")</f>
        <v>1.0736052508204406</v>
      </c>
      <c r="MN33" s="6">
        <f>IFERROR(INDEX(Sales!$D$5:$ABF$18,MATCH(UsagePerHour!$B33,Sales!$C$5:$C$18,0),MATCH(UsagePerHour!MN$4,Sales!$D$3:$ABF$3,0))/MN$2*INDEX(Usage!$D$5:$ABF$11,MATCH(UsagePerHour!$B$20,Usage!$C$5:$C$11,0),MATCH(UsagePerHour!MN$4,Usage!$D$3:$ABF$3,0)),"")</f>
        <v>289.91906969295241</v>
      </c>
      <c r="MO33" s="6">
        <f>IFERROR(INDEX(Sales!$D$5:$ABF$18,MATCH(UsagePerHour!$B33,Sales!$C$5:$C$18,0),MATCH(UsagePerHour!MO$4,Sales!$D$3:$ABF$3,0))/MO$2*INDEX(Usage!$D$5:$ABF$11,MATCH(UsagePerHour!$B$20,Usage!$C$5:$C$11,0),MATCH(UsagePerHour!MO$4,Usage!$D$3:$ABF$3,0)),"")</f>
        <v>7.8720760248640884</v>
      </c>
      <c r="MP33" s="6">
        <f>IFERROR(INDEX(Sales!$D$5:$ABF$18,MATCH(UsagePerHour!$B33,Sales!$C$5:$C$18,0),MATCH(UsagePerHour!MP$4,Sales!$D$3:$ABF$3,0))/MP$2*INDEX(Usage!$D$5:$ABF$11,MATCH(UsagePerHour!$B$20,Usage!$C$5:$C$11,0),MATCH(UsagePerHour!MP$4,Usage!$D$3:$ABF$3,0)),"")</f>
        <v>17.766104247901559</v>
      </c>
      <c r="MQ33" s="6">
        <f>IFERROR(INDEX(Sales!$D$5:$ABF$18,MATCH(UsagePerHour!$B33,Sales!$C$5:$C$18,0),MATCH(UsagePerHour!MQ$4,Sales!$D$3:$ABF$3,0))/MQ$2*INDEX(Usage!$D$5:$ABF$11,MATCH(UsagePerHour!$B$20,Usage!$C$5:$C$11,0),MATCH(UsagePerHour!MQ$4,Usage!$D$3:$ABF$3,0)),"")</f>
        <v>2.7789700598802396</v>
      </c>
      <c r="MR33" s="6">
        <f>IFERROR(INDEX(Sales!$D$5:$ABF$18,MATCH(UsagePerHour!$B33,Sales!$C$5:$C$18,0),MATCH(UsagePerHour!MR$4,Sales!$D$3:$ABF$3,0))/MR$2*INDEX(Usage!$D$5:$ABF$11,MATCH(UsagePerHour!$B$20,Usage!$C$5:$C$11,0),MATCH(UsagePerHour!MR$4,Usage!$D$3:$ABF$3,0)),"")</f>
        <v>9.3701974865350088</v>
      </c>
      <c r="MS33" s="6">
        <f>IFERROR(INDEX(Sales!$D$5:$ABF$18,MATCH(UsagePerHour!$B33,Sales!$C$5:$C$18,0),MATCH(UsagePerHour!MS$4,Sales!$D$3:$ABF$3,0))/MS$2*INDEX(Usage!$D$5:$ABF$11,MATCH(UsagePerHour!$B$20,Usage!$C$5:$C$11,0),MATCH(UsagePerHour!MS$4,Usage!$D$3:$ABF$3,0)),"")</f>
        <v>42.835491666518223</v>
      </c>
      <c r="MT33" s="6">
        <f>IFERROR(INDEX(Sales!$D$5:$ABF$18,MATCH(UsagePerHour!$B33,Sales!$C$5:$C$18,0),MATCH(UsagePerHour!MT$4,Sales!$D$3:$ABF$3,0))/MT$2*INDEX(Usage!$D$5:$ABF$11,MATCH(UsagePerHour!$B$20,Usage!$C$5:$C$11,0),MATCH(UsagePerHour!MT$4,Usage!$D$3:$ABF$3,0)),"")</f>
        <v>9.8019105708585013</v>
      </c>
      <c r="MU33" s="6">
        <f>IFERROR(INDEX(Sales!$D$5:$ABF$18,MATCH(UsagePerHour!$B33,Sales!$C$5:$C$18,0),MATCH(UsagePerHour!MU$4,Sales!$D$3:$ABF$3,0))/MU$2*INDEX(Usage!$D$5:$ABF$11,MATCH(UsagePerHour!$B$20,Usage!$C$5:$C$11,0),MATCH(UsagePerHour!MU$4,Usage!$D$3:$ABF$3,0)),"")</f>
        <v>180.63356324481657</v>
      </c>
      <c r="MV33" s="6">
        <f>IFERROR(INDEX(Sales!$D$5:$ABF$18,MATCH(UsagePerHour!$B33,Sales!$C$5:$C$18,0),MATCH(UsagePerHour!MV$4,Sales!$D$3:$ABF$3,0))/MV$2*INDEX(Usage!$D$5:$ABF$11,MATCH(UsagePerHour!$B$20,Usage!$C$5:$C$11,0),MATCH(UsagePerHour!MV$4,Usage!$D$3:$ABF$3,0)),"")</f>
        <v>3.4567505510653929</v>
      </c>
      <c r="MW33" s="6">
        <f>IFERROR(INDEX(Sales!$D$5:$ABF$18,MATCH(UsagePerHour!$B33,Sales!$C$5:$C$18,0),MATCH(UsagePerHour!MW$4,Sales!$D$3:$ABF$3,0))/MW$2*INDEX(Usage!$D$5:$ABF$11,MATCH(UsagePerHour!$B$20,Usage!$C$5:$C$11,0),MATCH(UsagePerHour!MW$4,Usage!$D$3:$ABF$3,0)),"")</f>
        <v>12.430450978838076</v>
      </c>
      <c r="MX33" s="6">
        <f>IFERROR(INDEX(Sales!$D$5:$ABF$18,MATCH(UsagePerHour!$B33,Sales!$C$5:$C$18,0),MATCH(UsagePerHour!MX$4,Sales!$D$3:$ABF$3,0))/MX$2*INDEX(Usage!$D$5:$ABF$11,MATCH(UsagePerHour!$B$20,Usage!$C$5:$C$11,0),MATCH(UsagePerHour!MX$4,Usage!$D$3:$ABF$3,0)),"")</f>
        <v>6.2918445471545006</v>
      </c>
      <c r="MY33" s="6">
        <f>IFERROR(INDEX(Sales!$D$5:$ABF$18,MATCH(UsagePerHour!$B33,Sales!$C$5:$C$18,0),MATCH(UsagePerHour!MY$4,Sales!$D$3:$ABF$3,0))/MY$2*INDEX(Usage!$D$5:$ABF$11,MATCH(UsagePerHour!$B$20,Usage!$C$5:$C$11,0),MATCH(UsagePerHour!MY$4,Usage!$D$3:$ABF$3,0)),"")</f>
        <v>23.989196586993515</v>
      </c>
      <c r="MZ33" s="6">
        <f>IFERROR(INDEX(Sales!$D$5:$ABF$18,MATCH(UsagePerHour!$B33,Sales!$C$5:$C$18,0),MATCH(UsagePerHour!MZ$4,Sales!$D$3:$ABF$3,0))/MZ$2*INDEX(Usage!$D$5:$ABF$11,MATCH(UsagePerHour!$B$20,Usage!$C$5:$C$11,0),MATCH(UsagePerHour!MZ$4,Usage!$D$3:$ABF$3,0)),"")</f>
        <v>18.304070990233079</v>
      </c>
      <c r="NA33" s="6">
        <f>IFERROR(INDEX(Sales!$D$5:$ABF$18,MATCH(UsagePerHour!$B33,Sales!$C$5:$C$18,0),MATCH(UsagePerHour!NA$4,Sales!$D$3:$ABF$3,0))/NA$2*INDEX(Usage!$D$5:$ABF$11,MATCH(UsagePerHour!$B$20,Usage!$C$5:$C$11,0),MATCH(UsagePerHour!NA$4,Usage!$D$3:$ABF$3,0)),"")</f>
        <v>25.426128641676346</v>
      </c>
      <c r="NB33" s="6">
        <f>IFERROR(INDEX(Sales!$D$5:$ABF$18,MATCH(UsagePerHour!$B33,Sales!$C$5:$C$18,0),MATCH(UsagePerHour!NB$4,Sales!$D$3:$ABF$3,0))/NB$2*INDEX(Usage!$D$5:$ABF$11,MATCH(UsagePerHour!$B$20,Usage!$C$5:$C$11,0),MATCH(UsagePerHour!NB$4,Usage!$D$3:$ABF$3,0)),"")</f>
        <v>170.52953441496217</v>
      </c>
      <c r="NC33" s="6">
        <f>IFERROR(INDEX(Sales!$D$5:$ABF$18,MATCH(UsagePerHour!$B33,Sales!$C$5:$C$18,0),MATCH(UsagePerHour!NC$4,Sales!$D$3:$ABF$3,0))/NC$2*INDEX(Usage!$D$5:$ABF$11,MATCH(UsagePerHour!$B$20,Usage!$C$5:$C$11,0),MATCH(UsagePerHour!NC$4,Usage!$D$3:$ABF$3,0)),"")</f>
        <v>35.93215792396866</v>
      </c>
      <c r="ND33" s="6">
        <f>IFERROR(INDEX(Sales!$D$5:$ABF$18,MATCH(UsagePerHour!$B33,Sales!$C$5:$C$18,0),MATCH(UsagePerHour!ND$4,Sales!$D$3:$ABF$3,0))/ND$2*INDEX(Usage!$D$5:$ABF$11,MATCH(UsagePerHour!$B$20,Usage!$C$5:$C$11,0),MATCH(UsagePerHour!ND$4,Usage!$D$3:$ABF$3,0)),"")</f>
        <v>0</v>
      </c>
      <c r="NE33" s="6">
        <f>IFERROR(INDEX(Sales!$D$5:$ABF$18,MATCH(UsagePerHour!$B33,Sales!$C$5:$C$18,0),MATCH(UsagePerHour!NE$4,Sales!$D$3:$ABF$3,0))/NE$2*INDEX(Usage!$D$5:$ABF$11,MATCH(UsagePerHour!$B$20,Usage!$C$5:$C$11,0),MATCH(UsagePerHour!NE$4,Usage!$D$3:$ABF$3,0)),"")</f>
        <v>5.6338852383710476</v>
      </c>
      <c r="NF33" s="6">
        <f>IFERROR(INDEX(Sales!$D$5:$ABF$18,MATCH(UsagePerHour!$B33,Sales!$C$5:$C$18,0),MATCH(UsagePerHour!NF$4,Sales!$D$3:$ABF$3,0))/NF$2*INDEX(Usage!$D$5:$ABF$11,MATCH(UsagePerHour!$B$20,Usage!$C$5:$C$11,0),MATCH(UsagePerHour!NF$4,Usage!$D$3:$ABF$3,0)),"")</f>
        <v>22.302630807054594</v>
      </c>
      <c r="NG33" s="6">
        <f>IFERROR(INDEX(Sales!$D$5:$ABF$18,MATCH(UsagePerHour!$B33,Sales!$C$5:$C$18,0),MATCH(UsagePerHour!NG$4,Sales!$D$3:$ABF$3,0))/NG$2*INDEX(Usage!$D$5:$ABF$11,MATCH(UsagePerHour!$B$20,Usage!$C$5:$C$11,0),MATCH(UsagePerHour!NG$4,Usage!$D$3:$ABF$3,0)),"")</f>
        <v>9.1943623640729264</v>
      </c>
      <c r="NH33" s="6">
        <f>IFERROR(INDEX(Sales!$D$5:$ABF$18,MATCH(UsagePerHour!$B33,Sales!$C$5:$C$18,0),MATCH(UsagePerHour!NH$4,Sales!$D$3:$ABF$3,0))/NH$2*INDEX(Usage!$D$5:$ABF$11,MATCH(UsagePerHour!$B$20,Usage!$C$5:$C$11,0),MATCH(UsagePerHour!NH$4,Usage!$D$3:$ABF$3,0)),"")</f>
        <v>33.180709963657399</v>
      </c>
      <c r="NI33" s="6">
        <f>IFERROR(INDEX(Sales!$D$5:$ABF$18,MATCH(UsagePerHour!$B33,Sales!$C$5:$C$18,0),MATCH(UsagePerHour!NI$4,Sales!$D$3:$ABF$3,0))/NI$2*INDEX(Usage!$D$5:$ABF$11,MATCH(UsagePerHour!$B$20,Usage!$C$5:$C$11,0),MATCH(UsagePerHour!NI$4,Usage!$D$3:$ABF$3,0)),"")</f>
        <v>220.37694252923251</v>
      </c>
      <c r="NJ33" s="6">
        <f>IFERROR(INDEX(Sales!$D$5:$ABF$18,MATCH(UsagePerHour!$B33,Sales!$C$5:$C$18,0),MATCH(UsagePerHour!NJ$4,Sales!$D$3:$ABF$3,0))/NJ$2*INDEX(Usage!$D$5:$ABF$11,MATCH(UsagePerHour!$B$20,Usage!$C$5:$C$11,0),MATCH(UsagePerHour!NJ$4,Usage!$D$3:$ABF$3,0)),"")</f>
        <v>51.72644106543455</v>
      </c>
      <c r="NK33" s="6">
        <f>IFERROR(INDEX(Sales!$D$5:$ABF$18,MATCH(UsagePerHour!$B33,Sales!$C$5:$C$18,0),MATCH(UsagePerHour!NK$4,Sales!$D$3:$ABF$3,0))/NK$2*INDEX(Usage!$D$5:$ABF$11,MATCH(UsagePerHour!$B$20,Usage!$C$5:$C$11,0),MATCH(UsagePerHour!NK$4,Usage!$D$3:$ABF$3,0)),"")</f>
        <v>4.8558530667947135</v>
      </c>
      <c r="NL33" s="6">
        <f>IFERROR(INDEX(Sales!$D$5:$ABF$18,MATCH(UsagePerHour!$B33,Sales!$C$5:$C$18,0),MATCH(UsagePerHour!NL$4,Sales!$D$3:$ABF$3,0))/NL$2*INDEX(Usage!$D$5:$ABF$11,MATCH(UsagePerHour!$B$20,Usage!$C$5:$C$11,0),MATCH(UsagePerHour!NL$4,Usage!$D$3:$ABF$3,0)),"")</f>
        <v>32.36181624257199</v>
      </c>
      <c r="NM33" s="6">
        <f>IFERROR(INDEX(Sales!$D$5:$ABF$18,MATCH(UsagePerHour!$B33,Sales!$C$5:$C$18,0),MATCH(UsagePerHour!NM$4,Sales!$D$3:$ABF$3,0))/NM$2*INDEX(Usage!$D$5:$ABF$11,MATCH(UsagePerHour!$B$20,Usage!$C$5:$C$11,0),MATCH(UsagePerHour!NM$4,Usage!$D$3:$ABF$3,0)),"")</f>
        <v>60.470389944777587</v>
      </c>
      <c r="NN33" s="6">
        <f>IFERROR(INDEX(Sales!$D$5:$ABF$18,MATCH(UsagePerHour!$B33,Sales!$C$5:$C$18,0),MATCH(UsagePerHour!NN$4,Sales!$D$3:$ABF$3,0))/NN$2*INDEX(Usage!$D$5:$ABF$11,MATCH(UsagePerHour!$B$20,Usage!$C$5:$C$11,0),MATCH(UsagePerHour!NN$4,Usage!$D$3:$ABF$3,0)),"")</f>
        <v>41.353958086531705</v>
      </c>
      <c r="NO33" s="6">
        <f>IFERROR(INDEX(Sales!$D$5:$ABF$18,MATCH(UsagePerHour!$B33,Sales!$C$5:$C$18,0),MATCH(UsagePerHour!NO$4,Sales!$D$3:$ABF$3,0))/NO$2*INDEX(Usage!$D$5:$ABF$11,MATCH(UsagePerHour!$B$20,Usage!$C$5:$C$11,0),MATCH(UsagePerHour!NO$4,Usage!$D$3:$ABF$3,0)),"")</f>
        <v>5.5216113163380998</v>
      </c>
      <c r="NP33" s="6">
        <f>IFERROR(INDEX(Sales!$D$5:$ABF$18,MATCH(UsagePerHour!$B33,Sales!$C$5:$C$18,0),MATCH(UsagePerHour!NP$4,Sales!$D$3:$ABF$3,0))/NP$2*INDEX(Usage!$D$5:$ABF$11,MATCH(UsagePerHour!$B$20,Usage!$C$5:$C$11,0),MATCH(UsagePerHour!NP$4,Usage!$D$3:$ABF$3,0)),"")</f>
        <v>281.62129773897311</v>
      </c>
      <c r="NQ33" s="6">
        <f>IFERROR(INDEX(Sales!$D$5:$ABF$18,MATCH(UsagePerHour!$B33,Sales!$C$5:$C$18,0),MATCH(UsagePerHour!NQ$4,Sales!$D$3:$ABF$3,0))/NQ$2*INDEX(Usage!$D$5:$ABF$11,MATCH(UsagePerHour!$B$20,Usage!$C$5:$C$11,0),MATCH(UsagePerHour!NQ$4,Usage!$D$3:$ABF$3,0)),"")</f>
        <v>29.864917020455422</v>
      </c>
      <c r="NR33" s="6">
        <f>IFERROR(INDEX(Sales!$D$5:$ABF$18,MATCH(UsagePerHour!$B33,Sales!$C$5:$C$18,0),MATCH(UsagePerHour!NR$4,Sales!$D$3:$ABF$3,0))/NR$2*INDEX(Usage!$D$5:$ABF$11,MATCH(UsagePerHour!$B$20,Usage!$C$5:$C$11,0),MATCH(UsagePerHour!NR$4,Usage!$D$3:$ABF$3,0)),"")</f>
        <v>9.4378025892038302</v>
      </c>
      <c r="NS33" s="6">
        <f>IFERROR(INDEX(Sales!$D$5:$ABF$18,MATCH(UsagePerHour!$B33,Sales!$C$5:$C$18,0),MATCH(UsagePerHour!NS$4,Sales!$D$3:$ABF$3,0))/NS$2*INDEX(Usage!$D$5:$ABF$11,MATCH(UsagePerHour!$B$20,Usage!$C$5:$C$11,0),MATCH(UsagePerHour!NS$4,Usage!$D$3:$ABF$3,0)),"")</f>
        <v>11.641026308031146</v>
      </c>
      <c r="NT33" s="6">
        <f>IFERROR(INDEX(Sales!$D$5:$ABF$18,MATCH(UsagePerHour!$B33,Sales!$C$5:$C$18,0),MATCH(UsagePerHour!NT$4,Sales!$D$3:$ABF$3,0))/NT$2*INDEX(Usage!$D$5:$ABF$11,MATCH(UsagePerHour!$B$20,Usage!$C$5:$C$11,0),MATCH(UsagePerHour!NT$4,Usage!$D$3:$ABF$3,0)),"")</f>
        <v>29.885966349651635</v>
      </c>
      <c r="NU33" s="6">
        <f>IFERROR(INDEX(Sales!$D$5:$ABF$18,MATCH(UsagePerHour!$B33,Sales!$C$5:$C$18,0),MATCH(UsagePerHour!NU$4,Sales!$D$3:$ABF$3,0))/NU$2*INDEX(Usage!$D$5:$ABF$11,MATCH(UsagePerHour!$B$20,Usage!$C$5:$C$11,0),MATCH(UsagePerHour!NU$4,Usage!$D$3:$ABF$3,0)),"")</f>
        <v>1.7092963533641501</v>
      </c>
      <c r="NV33" s="6">
        <f>IFERROR(INDEX(Sales!$D$5:$ABF$18,MATCH(UsagePerHour!$B33,Sales!$C$5:$C$18,0),MATCH(UsagePerHour!NV$4,Sales!$D$3:$ABF$3,0))/NV$2*INDEX(Usage!$D$5:$ABF$11,MATCH(UsagePerHour!$B$20,Usage!$C$5:$C$11,0),MATCH(UsagePerHour!NV$4,Usage!$D$3:$ABF$3,0)),"")</f>
        <v>7.5285667939407546</v>
      </c>
      <c r="NW33" s="6">
        <f>IFERROR(INDEX(Sales!$D$5:$ABF$18,MATCH(UsagePerHour!$B33,Sales!$C$5:$C$18,0),MATCH(UsagePerHour!NW$4,Sales!$D$3:$ABF$3,0))/NW$2*INDEX(Usage!$D$5:$ABF$11,MATCH(UsagePerHour!$B$20,Usage!$C$5:$C$11,0),MATCH(UsagePerHour!NW$4,Usage!$D$3:$ABF$3,0)),"")</f>
        <v>300.68722244579527</v>
      </c>
      <c r="NX33" s="6">
        <f>IFERROR(INDEX(Sales!$D$5:$ABF$18,MATCH(UsagePerHour!$B33,Sales!$C$5:$C$18,0),MATCH(UsagePerHour!NX$4,Sales!$D$3:$ABF$3,0))/NX$2*INDEX(Usage!$D$5:$ABF$11,MATCH(UsagePerHour!$B$20,Usage!$C$5:$C$11,0),MATCH(UsagePerHour!NX$4,Usage!$D$3:$ABF$3,0)),"")</f>
        <v>51.086418183814146</v>
      </c>
      <c r="NY33" s="6">
        <f>IFERROR(INDEX(Sales!$D$5:$ABF$18,MATCH(UsagePerHour!$B33,Sales!$C$5:$C$18,0),MATCH(UsagePerHour!NY$4,Sales!$D$3:$ABF$3,0))/NY$2*INDEX(Usage!$D$5:$ABF$11,MATCH(UsagePerHour!$B$20,Usage!$C$5:$C$11,0),MATCH(UsagePerHour!NY$4,Usage!$D$3:$ABF$3,0)),"")</f>
        <v>3.7701113190818636</v>
      </c>
      <c r="NZ33" s="6">
        <f>IFERROR(INDEX(Sales!$D$5:$ABF$18,MATCH(UsagePerHour!$B33,Sales!$C$5:$C$18,0),MATCH(UsagePerHour!NZ$4,Sales!$D$3:$ABF$3,0))/NZ$2*INDEX(Usage!$D$5:$ABF$11,MATCH(UsagePerHour!$B$20,Usage!$C$5:$C$11,0),MATCH(UsagePerHour!NZ$4,Usage!$D$3:$ABF$3,0)),"")</f>
        <v>9.099224248380926</v>
      </c>
      <c r="OA33" s="6">
        <f>IFERROR(INDEX(Sales!$D$5:$ABF$18,MATCH(UsagePerHour!$B33,Sales!$C$5:$C$18,0),MATCH(UsagePerHour!OA$4,Sales!$D$3:$ABF$3,0))/OA$2*INDEX(Usage!$D$5:$ABF$11,MATCH(UsagePerHour!$B$20,Usage!$C$5:$C$11,0),MATCH(UsagePerHour!OA$4,Usage!$D$3:$ABF$3,0)),"")</f>
        <v>20.483437560514417</v>
      </c>
      <c r="OB33" s="6">
        <f>IFERROR(INDEX(Sales!$D$5:$ABF$18,MATCH(UsagePerHour!$B33,Sales!$C$5:$C$18,0),MATCH(UsagePerHour!OB$4,Sales!$D$3:$ABF$3,0))/OB$2*INDEX(Usage!$D$5:$ABF$11,MATCH(UsagePerHour!$B$20,Usage!$C$5:$C$11,0),MATCH(UsagePerHour!OB$4,Usage!$D$3:$ABF$3,0)),"")</f>
        <v>9.7796934342468376</v>
      </c>
      <c r="OC33" s="6">
        <f>IFERROR(INDEX(Sales!$D$5:$ABF$18,MATCH(UsagePerHour!$B33,Sales!$C$5:$C$18,0),MATCH(UsagePerHour!OC$4,Sales!$D$3:$ABF$3,0))/OC$2*INDEX(Usage!$D$5:$ABF$11,MATCH(UsagePerHour!$B$20,Usage!$C$5:$C$11,0),MATCH(UsagePerHour!OC$4,Usage!$D$3:$ABF$3,0)),"")</f>
        <v>7.4738913324614611</v>
      </c>
      <c r="OD33" s="6">
        <f>IFERROR(INDEX(Sales!$D$5:$ABF$18,MATCH(UsagePerHour!$B33,Sales!$C$5:$C$18,0),MATCH(UsagePerHour!OD$4,Sales!$D$3:$ABF$3,0))/OD$2*INDEX(Usage!$D$5:$ABF$11,MATCH(UsagePerHour!$B$20,Usage!$C$5:$C$11,0),MATCH(UsagePerHour!OD$4,Usage!$D$3:$ABF$3,0)),"")</f>
        <v>116.55771989386007</v>
      </c>
      <c r="OE33" s="6">
        <f>IFERROR(INDEX(Sales!$D$5:$ABF$18,MATCH(UsagePerHour!$B33,Sales!$C$5:$C$18,0),MATCH(UsagePerHour!OE$4,Sales!$D$3:$ABF$3,0))/OE$2*INDEX(Usage!$D$5:$ABF$11,MATCH(UsagePerHour!$B$20,Usage!$C$5:$C$11,0),MATCH(UsagePerHour!OE$4,Usage!$D$3:$ABF$3,0)),"")</f>
        <v>3.1649951127040077</v>
      </c>
      <c r="OF33" s="6">
        <f>IFERROR(INDEX(Sales!$D$5:$ABF$18,MATCH(UsagePerHour!$B33,Sales!$C$5:$C$18,0),MATCH(UsagePerHour!OF$4,Sales!$D$3:$ABF$3,0))/OF$2*INDEX(Usage!$D$5:$ABF$11,MATCH(UsagePerHour!$B$20,Usage!$C$5:$C$11,0),MATCH(UsagePerHour!OF$4,Usage!$D$3:$ABF$3,0)),"")</f>
        <v>17.566305096651313</v>
      </c>
      <c r="OG33" s="6">
        <f>IFERROR(INDEX(Sales!$D$5:$ABF$18,MATCH(UsagePerHour!$B33,Sales!$C$5:$C$18,0),MATCH(UsagePerHour!OG$4,Sales!$D$3:$ABF$3,0))/OG$2*INDEX(Usage!$D$5:$ABF$11,MATCH(UsagePerHour!$B$20,Usage!$C$5:$C$11,0),MATCH(UsagePerHour!OG$4,Usage!$D$3:$ABF$3,0)),"")</f>
        <v>3.0173959540147939</v>
      </c>
      <c r="OH33" s="6">
        <f>IFERROR(INDEX(Sales!$D$5:$ABF$18,MATCH(UsagePerHour!$B33,Sales!$C$5:$C$18,0),MATCH(UsagePerHour!OH$4,Sales!$D$3:$ABF$3,0))/OH$2*INDEX(Usage!$D$5:$ABF$11,MATCH(UsagePerHour!$B$20,Usage!$C$5:$C$11,0),MATCH(UsagePerHour!OH$4,Usage!$D$3:$ABF$3,0)),"")</f>
        <v>0</v>
      </c>
      <c r="OI33" s="6">
        <f>IFERROR(INDEX(Sales!$D$5:$ABF$18,MATCH(UsagePerHour!$B33,Sales!$C$5:$C$18,0),MATCH(UsagePerHour!OI$4,Sales!$D$3:$ABF$3,0))/OI$2*INDEX(Usage!$D$5:$ABF$11,MATCH(UsagePerHour!$B$20,Usage!$C$5:$C$11,0),MATCH(UsagePerHour!OI$4,Usage!$D$3:$ABF$3,0)),"")</f>
        <v>32.154410241629478</v>
      </c>
      <c r="OJ33" s="6">
        <f>IFERROR(INDEX(Sales!$D$5:$ABF$18,MATCH(UsagePerHour!$B33,Sales!$C$5:$C$18,0),MATCH(UsagePerHour!OJ$4,Sales!$D$3:$ABF$3,0))/OJ$2*INDEX(Usage!$D$5:$ABF$11,MATCH(UsagePerHour!$B$20,Usage!$C$5:$C$11,0),MATCH(UsagePerHour!OJ$4,Usage!$D$3:$ABF$3,0)),"")</f>
        <v>17.425725539080524</v>
      </c>
      <c r="OK33" s="6">
        <f>IFERROR(INDEX(Sales!$D$5:$ABF$18,MATCH(UsagePerHour!$B33,Sales!$C$5:$C$18,0),MATCH(UsagePerHour!OK$4,Sales!$D$3:$ABF$3,0))/OK$2*INDEX(Usage!$D$5:$ABF$11,MATCH(UsagePerHour!$B$20,Usage!$C$5:$C$11,0),MATCH(UsagePerHour!OK$4,Usage!$D$3:$ABF$3,0)),"")</f>
        <v>49.144729998178661</v>
      </c>
      <c r="OL33" s="6">
        <f>IFERROR(INDEX(Sales!$D$5:$ABF$18,MATCH(UsagePerHour!$B33,Sales!$C$5:$C$18,0),MATCH(UsagePerHour!OL$4,Sales!$D$3:$ABF$3,0))/OL$2*INDEX(Usage!$D$5:$ABF$11,MATCH(UsagePerHour!$B$20,Usage!$C$5:$C$11,0),MATCH(UsagePerHour!OL$4,Usage!$D$3:$ABF$3,0)),"")</f>
        <v>48.480571866160005</v>
      </c>
      <c r="OM33" s="6">
        <f>IFERROR(INDEX(Sales!$D$5:$ABF$18,MATCH(UsagePerHour!$B33,Sales!$C$5:$C$18,0),MATCH(UsagePerHour!OM$4,Sales!$D$3:$ABF$3,0))/OM$2*INDEX(Usage!$D$5:$ABF$11,MATCH(UsagePerHour!$B$20,Usage!$C$5:$C$11,0),MATCH(UsagePerHour!OM$4,Usage!$D$3:$ABF$3,0)),"")</f>
        <v>19.328169666657519</v>
      </c>
      <c r="ON33" s="6">
        <f>IFERROR(INDEX(Sales!$D$5:$ABF$18,MATCH(UsagePerHour!$B33,Sales!$C$5:$C$18,0),MATCH(UsagePerHour!ON$4,Sales!$D$3:$ABF$3,0))/ON$2*INDEX(Usage!$D$5:$ABF$11,MATCH(UsagePerHour!$B$20,Usage!$C$5:$C$11,0),MATCH(UsagePerHour!ON$4,Usage!$D$3:$ABF$3,0)),"")</f>
        <v>1.0850722814999947</v>
      </c>
      <c r="OO33" s="6">
        <f>IFERROR(INDEX(Sales!$D$5:$ABF$18,MATCH(UsagePerHour!$B33,Sales!$C$5:$C$18,0),MATCH(UsagePerHour!OO$4,Sales!$D$3:$ABF$3,0))/OO$2*INDEX(Usage!$D$5:$ABF$11,MATCH(UsagePerHour!$B$20,Usage!$C$5:$C$11,0),MATCH(UsagePerHour!OO$4,Usage!$D$3:$ABF$3,0)),"")</f>
        <v>64.481946683150895</v>
      </c>
      <c r="OP33" s="6">
        <f>IFERROR(INDEX(Sales!$D$5:$ABF$18,MATCH(UsagePerHour!$B33,Sales!$C$5:$C$18,0),MATCH(UsagePerHour!OP$4,Sales!$D$3:$ABF$3,0))/OP$2*INDEX(Usage!$D$5:$ABF$11,MATCH(UsagePerHour!$B$20,Usage!$C$5:$C$11,0),MATCH(UsagePerHour!OP$4,Usage!$D$3:$ABF$3,0)),"")</f>
        <v>22.305030965563844</v>
      </c>
      <c r="OQ33" s="6">
        <f>IFERROR(INDEX(Sales!$D$5:$ABF$18,MATCH(UsagePerHour!$B33,Sales!$C$5:$C$18,0),MATCH(UsagePerHour!OQ$4,Sales!$D$3:$ABF$3,0))/OQ$2*INDEX(Usage!$D$5:$ABF$11,MATCH(UsagePerHour!$B$20,Usage!$C$5:$C$11,0),MATCH(UsagePerHour!OQ$4,Usage!$D$3:$ABF$3,0)),"")</f>
        <v>4.3461276839666105</v>
      </c>
      <c r="OR33" s="6">
        <f>IFERROR(INDEX(Sales!$D$5:$ABF$18,MATCH(UsagePerHour!$B33,Sales!$C$5:$C$18,0),MATCH(UsagePerHour!OR$4,Sales!$D$3:$ABF$3,0))/OR$2*INDEX(Usage!$D$5:$ABF$11,MATCH(UsagePerHour!$B$20,Usage!$C$5:$C$11,0),MATCH(UsagePerHour!OR$4,Usage!$D$3:$ABF$3,0)),"")</f>
        <v>52.398749932653125</v>
      </c>
      <c r="OS33" s="6">
        <f>IFERROR(INDEX(Sales!$D$5:$ABF$18,MATCH(UsagePerHour!$B33,Sales!$C$5:$C$18,0),MATCH(UsagePerHour!OS$4,Sales!$D$3:$ABF$3,0))/OS$2*INDEX(Usage!$D$5:$ABF$11,MATCH(UsagePerHour!$B$20,Usage!$C$5:$C$11,0),MATCH(UsagePerHour!OS$4,Usage!$D$3:$ABF$3,0)),"")</f>
        <v>0</v>
      </c>
      <c r="OT33" s="6">
        <f>IFERROR(INDEX(Sales!$D$5:$ABF$18,MATCH(UsagePerHour!$B33,Sales!$C$5:$C$18,0),MATCH(UsagePerHour!OT$4,Sales!$D$3:$ABF$3,0))/OT$2*INDEX(Usage!$D$5:$ABF$11,MATCH(UsagePerHour!$B$20,Usage!$C$5:$C$11,0),MATCH(UsagePerHour!OT$4,Usage!$D$3:$ABF$3,0)),"")</f>
        <v>0</v>
      </c>
      <c r="OU33" s="6">
        <f>IFERROR(INDEX(Sales!$D$5:$ABF$18,MATCH(UsagePerHour!$B33,Sales!$C$5:$C$18,0),MATCH(UsagePerHour!OU$4,Sales!$D$3:$ABF$3,0))/OU$2*INDEX(Usage!$D$5:$ABF$11,MATCH(UsagePerHour!$B$20,Usage!$C$5:$C$11,0),MATCH(UsagePerHour!OU$4,Usage!$D$3:$ABF$3,0)),"")</f>
        <v>32.685915379463488</v>
      </c>
      <c r="OV33" s="6">
        <f>IFERROR(INDEX(Sales!$D$5:$ABF$18,MATCH(UsagePerHour!$B33,Sales!$C$5:$C$18,0),MATCH(UsagePerHour!OV$4,Sales!$D$3:$ABF$3,0))/OV$2*INDEX(Usage!$D$5:$ABF$11,MATCH(UsagePerHour!$B$20,Usage!$C$5:$C$11,0),MATCH(UsagePerHour!OV$4,Usage!$D$3:$ABF$3,0)),"")</f>
        <v>74.218912215773457</v>
      </c>
      <c r="OW33" s="6">
        <f>IFERROR(INDEX(Sales!$D$5:$ABF$18,MATCH(UsagePerHour!$B33,Sales!$C$5:$C$18,0),MATCH(UsagePerHour!OW$4,Sales!$D$3:$ABF$3,0))/OW$2*INDEX(Usage!$D$5:$ABF$11,MATCH(UsagePerHour!$B$20,Usage!$C$5:$C$11,0),MATCH(UsagePerHour!OW$4,Usage!$D$3:$ABF$3,0)),"")</f>
        <v>0.33516890818595785</v>
      </c>
      <c r="OX33" s="6">
        <f>IFERROR(INDEX(Sales!$D$5:$ABF$18,MATCH(UsagePerHour!$B33,Sales!$C$5:$C$18,0),MATCH(UsagePerHour!OX$4,Sales!$D$3:$ABF$3,0))/OX$2*INDEX(Usage!$D$5:$ABF$11,MATCH(UsagePerHour!$B$20,Usage!$C$5:$C$11,0),MATCH(UsagePerHour!OX$4,Usage!$D$3:$ABF$3,0)),"")</f>
        <v>3.5921407236854601</v>
      </c>
      <c r="OY33" s="6">
        <f>IFERROR(INDEX(Sales!$D$5:$ABF$18,MATCH(UsagePerHour!$B33,Sales!$C$5:$C$18,0),MATCH(UsagePerHour!OY$4,Sales!$D$3:$ABF$3,0))/OY$2*INDEX(Usage!$D$5:$ABF$11,MATCH(UsagePerHour!$B$20,Usage!$C$5:$C$11,0),MATCH(UsagePerHour!OY$4,Usage!$D$3:$ABF$3,0)),"")</f>
        <v>88.293156084779184</v>
      </c>
      <c r="OZ33" s="6">
        <f>IFERROR(INDEX(Sales!$D$5:$ABF$18,MATCH(UsagePerHour!$B33,Sales!$C$5:$C$18,0),MATCH(UsagePerHour!OZ$4,Sales!$D$3:$ABF$3,0))/OZ$2*INDEX(Usage!$D$5:$ABF$11,MATCH(UsagePerHour!$B$20,Usage!$C$5:$C$11,0),MATCH(UsagePerHour!OZ$4,Usage!$D$3:$ABF$3,0)),"")</f>
        <v>10.151618120817009</v>
      </c>
      <c r="PA33" s="6">
        <f>IFERROR(INDEX(Sales!$D$5:$ABF$18,MATCH(UsagePerHour!$B33,Sales!$C$5:$C$18,0),MATCH(UsagePerHour!PA$4,Sales!$D$3:$ABF$3,0))/PA$2*INDEX(Usage!$D$5:$ABF$11,MATCH(UsagePerHour!$B$20,Usage!$C$5:$C$11,0),MATCH(UsagePerHour!PA$4,Usage!$D$3:$ABF$3,0)),"")</f>
        <v>8.2233782581664432</v>
      </c>
      <c r="PB33" s="6">
        <f>IFERROR(INDEX(Sales!$D$5:$ABF$18,MATCH(UsagePerHour!$B33,Sales!$C$5:$C$18,0),MATCH(UsagePerHour!PB$4,Sales!$D$3:$ABF$3,0))/PB$2*INDEX(Usage!$D$5:$ABF$11,MATCH(UsagePerHour!$B$20,Usage!$C$5:$C$11,0),MATCH(UsagePerHour!PB$4,Usage!$D$3:$ABF$3,0)),"")</f>
        <v>2.4283355254946764</v>
      </c>
      <c r="PC33" s="6">
        <f>IFERROR(INDEX(Sales!$D$5:$ABF$18,MATCH(UsagePerHour!$B33,Sales!$C$5:$C$18,0),MATCH(UsagePerHour!PC$4,Sales!$D$3:$ABF$3,0))/PC$2*INDEX(Usage!$D$5:$ABF$11,MATCH(UsagePerHour!$B$20,Usage!$C$5:$C$11,0),MATCH(UsagePerHour!PC$4,Usage!$D$3:$ABF$3,0)),"")</f>
        <v>16.28647872910425</v>
      </c>
      <c r="PD33" s="6">
        <f>IFERROR(INDEX(Sales!$D$5:$ABF$18,MATCH(UsagePerHour!$B33,Sales!$C$5:$C$18,0),MATCH(UsagePerHour!PD$4,Sales!$D$3:$ABF$3,0))/PD$2*INDEX(Usage!$D$5:$ABF$11,MATCH(UsagePerHour!$B$20,Usage!$C$5:$C$11,0),MATCH(UsagePerHour!PD$4,Usage!$D$3:$ABF$3,0)),"")</f>
        <v>2.8890405065984535</v>
      </c>
      <c r="PE33" s="6">
        <f>IFERROR(INDEX(Sales!$D$5:$ABF$18,MATCH(UsagePerHour!$B33,Sales!$C$5:$C$18,0),MATCH(UsagePerHour!PE$4,Sales!$D$3:$ABF$3,0))/PE$2*INDEX(Usage!$D$5:$ABF$11,MATCH(UsagePerHour!$B$20,Usage!$C$5:$C$11,0),MATCH(UsagePerHour!PE$4,Usage!$D$3:$ABF$3,0)),"")</f>
        <v>0</v>
      </c>
      <c r="PF33" s="6">
        <f>IFERROR(INDEX(Sales!$D$5:$ABF$18,MATCH(UsagePerHour!$B33,Sales!$C$5:$C$18,0),MATCH(UsagePerHour!PF$4,Sales!$D$3:$ABF$3,0))/PF$2*INDEX(Usage!$D$5:$ABF$11,MATCH(UsagePerHour!$B$20,Usage!$C$5:$C$11,0),MATCH(UsagePerHour!PF$4,Usage!$D$3:$ABF$3,0)),"")</f>
        <v>32.23182905848283</v>
      </c>
      <c r="PG33" s="6">
        <f>IFERROR(INDEX(Sales!$D$5:$ABF$18,MATCH(UsagePerHour!$B33,Sales!$C$5:$C$18,0),MATCH(UsagePerHour!PG$4,Sales!$D$3:$ABF$3,0))/PG$2*INDEX(Usage!$D$5:$ABF$11,MATCH(UsagePerHour!$B$20,Usage!$C$5:$C$11,0),MATCH(UsagePerHour!PG$4,Usage!$D$3:$ABF$3,0)),"")</f>
        <v>5.5853412073023678</v>
      </c>
      <c r="PH33" s="6">
        <f>IFERROR(INDEX(Sales!$D$5:$ABF$18,MATCH(UsagePerHour!$B33,Sales!$C$5:$C$18,0),MATCH(UsagePerHour!PH$4,Sales!$D$3:$ABF$3,0))/PH$2*INDEX(Usage!$D$5:$ABF$11,MATCH(UsagePerHour!$B$20,Usage!$C$5:$C$11,0),MATCH(UsagePerHour!PH$4,Usage!$D$3:$ABF$3,0)),"")</f>
        <v>0.69207579230457017</v>
      </c>
      <c r="PI33" s="6">
        <f>IFERROR(INDEX(Sales!$D$5:$ABF$18,MATCH(UsagePerHour!$B33,Sales!$C$5:$C$18,0),MATCH(UsagePerHour!PI$4,Sales!$D$3:$ABF$3,0))/PI$2*INDEX(Usage!$D$5:$ABF$11,MATCH(UsagePerHour!$B$20,Usage!$C$5:$C$11,0),MATCH(UsagePerHour!PI$4,Usage!$D$3:$ABF$3,0)),"")</f>
        <v>2.2577204663914916</v>
      </c>
      <c r="PJ33" s="6">
        <f>IFERROR(INDEX(Sales!$D$5:$ABF$18,MATCH(UsagePerHour!$B33,Sales!$C$5:$C$18,0),MATCH(UsagePerHour!PJ$4,Sales!$D$3:$ABF$3,0))/PJ$2*INDEX(Usage!$D$5:$ABF$11,MATCH(UsagePerHour!$B$20,Usage!$C$5:$C$11,0),MATCH(UsagePerHour!PJ$4,Usage!$D$3:$ABF$3,0)),"")</f>
        <v>15.606105726259031</v>
      </c>
      <c r="PK33" s="6">
        <f>IFERROR(INDEX(Sales!$D$5:$ABF$18,MATCH(UsagePerHour!$B33,Sales!$C$5:$C$18,0),MATCH(UsagePerHour!PK$4,Sales!$D$3:$ABF$3,0))/PK$2*INDEX(Usage!$D$5:$ABF$11,MATCH(UsagePerHour!$B$20,Usage!$C$5:$C$11,0),MATCH(UsagePerHour!PK$4,Usage!$D$3:$ABF$3,0)),"")</f>
        <v>9.4742303632728877</v>
      </c>
      <c r="PL33" s="6">
        <f>IFERROR(INDEX(Sales!$D$5:$ABF$18,MATCH(UsagePerHour!$B33,Sales!$C$5:$C$18,0),MATCH(UsagePerHour!PL$4,Sales!$D$3:$ABF$3,0))/PL$2*INDEX(Usage!$D$5:$ABF$11,MATCH(UsagePerHour!$B$20,Usage!$C$5:$C$11,0),MATCH(UsagePerHour!PL$4,Usage!$D$3:$ABF$3,0)),"")</f>
        <v>4.0598246698494211</v>
      </c>
      <c r="PM33" s="6">
        <f>IFERROR(INDEX(Sales!$D$5:$ABF$18,MATCH(UsagePerHour!$B33,Sales!$C$5:$C$18,0),MATCH(UsagePerHour!PM$4,Sales!$D$3:$ABF$3,0))/PM$2*INDEX(Usage!$D$5:$ABF$11,MATCH(UsagePerHour!$B$20,Usage!$C$5:$C$11,0),MATCH(UsagePerHour!PM$4,Usage!$D$3:$ABF$3,0)),"")</f>
        <v>54.3526505442752</v>
      </c>
      <c r="PN33" s="6">
        <f>IFERROR(INDEX(Sales!$D$5:$ABF$18,MATCH(UsagePerHour!$B33,Sales!$C$5:$C$18,0),MATCH(UsagePerHour!PN$4,Sales!$D$3:$ABF$3,0))/PN$2*INDEX(Usage!$D$5:$ABF$11,MATCH(UsagePerHour!$B$20,Usage!$C$5:$C$11,0),MATCH(UsagePerHour!PN$4,Usage!$D$3:$ABF$3,0)),"")</f>
        <v>0</v>
      </c>
      <c r="PO33" s="6">
        <f>IFERROR(INDEX(Sales!$D$5:$ABF$18,MATCH(UsagePerHour!$B33,Sales!$C$5:$C$18,0),MATCH(UsagePerHour!PO$4,Sales!$D$3:$ABF$3,0))/PO$2*INDEX(Usage!$D$5:$ABF$11,MATCH(UsagePerHour!$B$20,Usage!$C$5:$C$11,0),MATCH(UsagePerHour!PO$4,Usage!$D$3:$ABF$3,0)),"")</f>
        <v>1.433524045571654</v>
      </c>
      <c r="PP33" s="6">
        <f>IFERROR(INDEX(Sales!$D$5:$ABF$18,MATCH(UsagePerHour!$B33,Sales!$C$5:$C$18,0),MATCH(UsagePerHour!PP$4,Sales!$D$3:$ABF$3,0))/PP$2*INDEX(Usage!$D$5:$ABF$11,MATCH(UsagePerHour!$B$20,Usage!$C$5:$C$11,0),MATCH(UsagePerHour!PP$4,Usage!$D$3:$ABF$3,0)),"")</f>
        <v>1.949553411932833</v>
      </c>
      <c r="PQ33" s="6">
        <f>IFERROR(INDEX(Sales!$D$5:$ABF$18,MATCH(UsagePerHour!$B33,Sales!$C$5:$C$18,0),MATCH(UsagePerHour!PQ$4,Sales!$D$3:$ABF$3,0))/PQ$2*INDEX(Usage!$D$5:$ABF$11,MATCH(UsagePerHour!$B$20,Usage!$C$5:$C$11,0),MATCH(UsagePerHour!PQ$4,Usage!$D$3:$ABF$3,0)),"")</f>
        <v>62.12843282962087</v>
      </c>
      <c r="PR33" s="6">
        <f>IFERROR(INDEX(Sales!$D$5:$ABF$18,MATCH(UsagePerHour!$B33,Sales!$C$5:$C$18,0),MATCH(UsagePerHour!PR$4,Sales!$D$3:$ABF$3,0))/PR$2*INDEX(Usage!$D$5:$ABF$11,MATCH(UsagePerHour!$B$20,Usage!$C$5:$C$11,0),MATCH(UsagePerHour!PR$4,Usage!$D$3:$ABF$3,0)),"")</f>
        <v>9.7409015723679566</v>
      </c>
      <c r="PS33" s="6">
        <f>IFERROR(INDEX(Sales!$D$5:$ABF$18,MATCH(UsagePerHour!$B33,Sales!$C$5:$C$18,0),MATCH(UsagePerHour!PS$4,Sales!$D$3:$ABF$3,0))/PS$2*INDEX(Usage!$D$5:$ABF$11,MATCH(UsagePerHour!$B$20,Usage!$C$5:$C$11,0),MATCH(UsagePerHour!PS$4,Usage!$D$3:$ABF$3,0)),"")</f>
        <v>5.6046632954276454</v>
      </c>
      <c r="PT33" s="6">
        <f>IFERROR(INDEX(Sales!$D$5:$ABF$18,MATCH(UsagePerHour!$B33,Sales!$C$5:$C$18,0),MATCH(UsagePerHour!PT$4,Sales!$D$3:$ABF$3,0))/PT$2*INDEX(Usage!$D$5:$ABF$11,MATCH(UsagePerHour!$B$20,Usage!$C$5:$C$11,0),MATCH(UsagePerHour!PT$4,Usage!$D$3:$ABF$3,0)),"")</f>
        <v>39.123078009292307</v>
      </c>
      <c r="PU33" s="6">
        <f>IFERROR(INDEX(Sales!$D$5:$ABF$18,MATCH(UsagePerHour!$B33,Sales!$C$5:$C$18,0),MATCH(UsagePerHour!PU$4,Sales!$D$3:$ABF$3,0))/PU$2*INDEX(Usage!$D$5:$ABF$11,MATCH(UsagePerHour!$B$20,Usage!$C$5:$C$11,0),MATCH(UsagePerHour!PU$4,Usage!$D$3:$ABF$3,0)),"")</f>
        <v>5.5145274701766036</v>
      </c>
      <c r="PV33" s="6">
        <f>IFERROR(INDEX(Sales!$D$5:$ABF$18,MATCH(UsagePerHour!$B33,Sales!$C$5:$C$18,0),MATCH(UsagePerHour!PV$4,Sales!$D$3:$ABF$3,0))/PV$2*INDEX(Usage!$D$5:$ABF$11,MATCH(UsagePerHour!$B$20,Usage!$C$5:$C$11,0),MATCH(UsagePerHour!PV$4,Usage!$D$3:$ABF$3,0)),"")</f>
        <v>10.295000496568314</v>
      </c>
      <c r="PW33" s="6">
        <f>IFERROR(INDEX(Sales!$D$5:$ABF$18,MATCH(UsagePerHour!$B33,Sales!$C$5:$C$18,0),MATCH(UsagePerHour!PW$4,Sales!$D$3:$ABF$3,0))/PW$2*INDEX(Usage!$D$5:$ABF$11,MATCH(UsagePerHour!$B$20,Usage!$C$5:$C$11,0),MATCH(UsagePerHour!PW$4,Usage!$D$3:$ABF$3,0)),"")</f>
        <v>13.456705066581359</v>
      </c>
      <c r="PX33" s="6">
        <f>IFERROR(INDEX(Sales!$D$5:$ABF$18,MATCH(UsagePerHour!$B33,Sales!$C$5:$C$18,0),MATCH(UsagePerHour!PX$4,Sales!$D$3:$ABF$3,0))/PX$2*INDEX(Usage!$D$5:$ABF$11,MATCH(UsagePerHour!$B$20,Usage!$C$5:$C$11,0),MATCH(UsagePerHour!PX$4,Usage!$D$3:$ABF$3,0)),"")</f>
        <v>12.035982295730431</v>
      </c>
      <c r="PY33" s="6">
        <f>IFERROR(INDEX(Sales!$D$5:$ABF$18,MATCH(UsagePerHour!$B33,Sales!$C$5:$C$18,0),MATCH(UsagePerHour!PY$4,Sales!$D$3:$ABF$3,0))/PY$2*INDEX(Usage!$D$5:$ABF$11,MATCH(UsagePerHour!$B$20,Usage!$C$5:$C$11,0),MATCH(UsagePerHour!PY$4,Usage!$D$3:$ABF$3,0)),"")</f>
        <v>6.437881853227446</v>
      </c>
      <c r="PZ33" s="6">
        <f>IFERROR(INDEX(Sales!$D$5:$ABF$18,MATCH(UsagePerHour!$B33,Sales!$C$5:$C$18,0),MATCH(UsagePerHour!PZ$4,Sales!$D$3:$ABF$3,0))/PZ$2*INDEX(Usage!$D$5:$ABF$11,MATCH(UsagePerHour!$B$20,Usage!$C$5:$C$11,0),MATCH(UsagePerHour!PZ$4,Usage!$D$3:$ABF$3,0)),"")</f>
        <v>9.8598725421644815</v>
      </c>
      <c r="QA33" s="6">
        <f>IFERROR(INDEX(Sales!$D$5:$ABF$18,MATCH(UsagePerHour!$B33,Sales!$C$5:$C$18,0),MATCH(UsagePerHour!QA$4,Sales!$D$3:$ABF$3,0))/QA$2*INDEX(Usage!$D$5:$ABF$11,MATCH(UsagePerHour!$B$20,Usage!$C$5:$C$11,0),MATCH(UsagePerHour!QA$4,Usage!$D$3:$ABF$3,0)),"")</f>
        <v>41.566963509910195</v>
      </c>
      <c r="QB33" s="6">
        <f>IFERROR(INDEX(Sales!$D$5:$ABF$18,MATCH(UsagePerHour!$B33,Sales!$C$5:$C$18,0),MATCH(UsagePerHour!QB$4,Sales!$D$3:$ABF$3,0))/QB$2*INDEX(Usage!$D$5:$ABF$11,MATCH(UsagePerHour!$B$20,Usage!$C$5:$C$11,0),MATCH(UsagePerHour!QB$4,Usage!$D$3:$ABF$3,0)),"")</f>
        <v>32.456097074882607</v>
      </c>
      <c r="QC33" s="6">
        <f>IFERROR(INDEX(Sales!$D$5:$ABF$18,MATCH(UsagePerHour!$B33,Sales!$C$5:$C$18,0),MATCH(UsagePerHour!QC$4,Sales!$D$3:$ABF$3,0))/QC$2*INDEX(Usage!$D$5:$ABF$11,MATCH(UsagePerHour!$B$20,Usage!$C$5:$C$11,0),MATCH(UsagePerHour!QC$4,Usage!$D$3:$ABF$3,0)),"")</f>
        <v>1.8842912524781441</v>
      </c>
      <c r="QD33" s="6">
        <f>IFERROR(INDEX(Sales!$D$5:$ABF$18,MATCH(UsagePerHour!$B33,Sales!$C$5:$C$18,0),MATCH(UsagePerHour!QD$4,Sales!$D$3:$ABF$3,0))/QD$2*INDEX(Usage!$D$5:$ABF$11,MATCH(UsagePerHour!$B$20,Usage!$C$5:$C$11,0),MATCH(UsagePerHour!QD$4,Usage!$D$3:$ABF$3,0)),"")</f>
        <v>9.5758671443836185</v>
      </c>
      <c r="QE33" s="6">
        <f>IFERROR(INDEX(Sales!$D$5:$ABF$18,MATCH(UsagePerHour!$B33,Sales!$C$5:$C$18,0),MATCH(UsagePerHour!QE$4,Sales!$D$3:$ABF$3,0))/QE$2*INDEX(Usage!$D$5:$ABF$11,MATCH(UsagePerHour!$B$20,Usage!$C$5:$C$11,0),MATCH(UsagePerHour!QE$4,Usage!$D$3:$ABF$3,0)),"")</f>
        <v>26.072857928060703</v>
      </c>
      <c r="QF33" s="6">
        <f>IFERROR(INDEX(Sales!$D$5:$ABF$18,MATCH(UsagePerHour!$B33,Sales!$C$5:$C$18,0),MATCH(UsagePerHour!QF$4,Sales!$D$3:$ABF$3,0))/QF$2*INDEX(Usage!$D$5:$ABF$11,MATCH(UsagePerHour!$B$20,Usage!$C$5:$C$11,0),MATCH(UsagePerHour!QF$4,Usage!$D$3:$ABF$3,0)),"")</f>
        <v>20.680351463620433</v>
      </c>
      <c r="QG33" s="6">
        <f>IFERROR(INDEX(Sales!$D$5:$ABF$18,MATCH(UsagePerHour!$B33,Sales!$C$5:$C$18,0),MATCH(UsagePerHour!QG$4,Sales!$D$3:$ABF$3,0))/QG$2*INDEX(Usage!$D$5:$ABF$11,MATCH(UsagePerHour!$B$20,Usage!$C$5:$C$11,0),MATCH(UsagePerHour!QG$4,Usage!$D$3:$ABF$3,0)),"")</f>
        <v>37.006628503454309</v>
      </c>
      <c r="QH33" s="6">
        <f>IFERROR(INDEX(Sales!$D$5:$ABF$18,MATCH(UsagePerHour!$B33,Sales!$C$5:$C$18,0),MATCH(UsagePerHour!QH$4,Sales!$D$3:$ABF$3,0))/QH$2*INDEX(Usage!$D$5:$ABF$11,MATCH(UsagePerHour!$B$20,Usage!$C$5:$C$11,0),MATCH(UsagePerHour!QH$4,Usage!$D$3:$ABF$3,0)),"")</f>
        <v>127.05695062024895</v>
      </c>
      <c r="QI33" s="6">
        <f>IFERROR(INDEX(Sales!$D$5:$ABF$18,MATCH(UsagePerHour!$B33,Sales!$C$5:$C$18,0),MATCH(UsagePerHour!QI$4,Sales!$D$3:$ABF$3,0))/QI$2*INDEX(Usage!$D$5:$ABF$11,MATCH(UsagePerHour!$B$20,Usage!$C$5:$C$11,0),MATCH(UsagePerHour!QI$4,Usage!$D$3:$ABF$3,0)),"")</f>
        <v>11.544902296706272</v>
      </c>
      <c r="QJ33" s="6">
        <f>IFERROR(INDEX(Sales!$D$5:$ABF$18,MATCH(UsagePerHour!$B33,Sales!$C$5:$C$18,0),MATCH(UsagePerHour!QJ$4,Sales!$D$3:$ABF$3,0))/QJ$2*INDEX(Usage!$D$5:$ABF$11,MATCH(UsagePerHour!$B$20,Usage!$C$5:$C$11,0),MATCH(UsagePerHour!QJ$4,Usage!$D$3:$ABF$3,0)),"")</f>
        <v>302.54033897413848</v>
      </c>
      <c r="QK33" s="6">
        <f>IFERROR(INDEX(Sales!$D$5:$ABF$18,MATCH(UsagePerHour!$B33,Sales!$C$5:$C$18,0),MATCH(UsagePerHour!QK$4,Sales!$D$3:$ABF$3,0))/QK$2*INDEX(Usage!$D$5:$ABF$11,MATCH(UsagePerHour!$B$20,Usage!$C$5:$C$11,0),MATCH(UsagePerHour!QK$4,Usage!$D$3:$ABF$3,0)),"")</f>
        <v>21.650633931621321</v>
      </c>
      <c r="QL33" s="6">
        <f>IFERROR(INDEX(Sales!$D$5:$ABF$18,MATCH(UsagePerHour!$B33,Sales!$C$5:$C$18,0),MATCH(UsagePerHour!QL$4,Sales!$D$3:$ABF$3,0))/QL$2*INDEX(Usage!$D$5:$ABF$11,MATCH(UsagePerHour!$B$20,Usage!$C$5:$C$11,0),MATCH(UsagePerHour!QL$4,Usage!$D$3:$ABF$3,0)),"")</f>
        <v>29.096050805476274</v>
      </c>
      <c r="QM33" s="6">
        <f>IFERROR(INDEX(Sales!$D$5:$ABF$18,MATCH(UsagePerHour!$B33,Sales!$C$5:$C$18,0),MATCH(UsagePerHour!QM$4,Sales!$D$3:$ABF$3,0))/QM$2*INDEX(Usage!$D$5:$ABF$11,MATCH(UsagePerHour!$B$20,Usage!$C$5:$C$11,0),MATCH(UsagePerHour!QM$4,Usage!$D$3:$ABF$3,0)),"")</f>
        <v>4.7128681325114847</v>
      </c>
      <c r="QN33" s="6">
        <f>IFERROR(INDEX(Sales!$D$5:$ABF$18,MATCH(UsagePerHour!$B33,Sales!$C$5:$C$18,0),MATCH(UsagePerHour!QN$4,Sales!$D$3:$ABF$3,0))/QN$2*INDEX(Usage!$D$5:$ABF$11,MATCH(UsagePerHour!$B$20,Usage!$C$5:$C$11,0),MATCH(UsagePerHour!QN$4,Usage!$D$3:$ABF$3,0)),"")</f>
        <v>5.6730796571381399</v>
      </c>
      <c r="QO33" s="6">
        <f>IFERROR(INDEX(Sales!$D$5:$ABF$18,MATCH(UsagePerHour!$B33,Sales!$C$5:$C$18,0),MATCH(UsagePerHour!QO$4,Sales!$D$3:$ABF$3,0))/QO$2*INDEX(Usage!$D$5:$ABF$11,MATCH(UsagePerHour!$B$20,Usage!$C$5:$C$11,0),MATCH(UsagePerHour!QO$4,Usage!$D$3:$ABF$3,0)),"")</f>
        <v>81.548499129802295</v>
      </c>
      <c r="QP33" s="6">
        <f>IFERROR(INDEX(Sales!$D$5:$ABF$18,MATCH(UsagePerHour!$B33,Sales!$C$5:$C$18,0),MATCH(UsagePerHour!QP$4,Sales!$D$3:$ABF$3,0))/QP$2*INDEX(Usage!$D$5:$ABF$11,MATCH(UsagePerHour!$B$20,Usage!$C$5:$C$11,0),MATCH(UsagePerHour!QP$4,Usage!$D$3:$ABF$3,0)),"")</f>
        <v>19.383782456895513</v>
      </c>
      <c r="QQ33" s="6">
        <f>IFERROR(INDEX(Sales!$D$5:$ABF$18,MATCH(UsagePerHour!$B33,Sales!$C$5:$C$18,0),MATCH(UsagePerHour!QQ$4,Sales!$D$3:$ABF$3,0))/QQ$2*INDEX(Usage!$D$5:$ABF$11,MATCH(UsagePerHour!$B$20,Usage!$C$5:$C$11,0),MATCH(UsagePerHour!QQ$4,Usage!$D$3:$ABF$3,0)),"")</f>
        <v>5.0568358207556514</v>
      </c>
      <c r="QR33" s="6">
        <f>IFERROR(INDEX(Sales!$D$5:$ABF$18,MATCH(UsagePerHour!$B33,Sales!$C$5:$C$18,0),MATCH(UsagePerHour!QR$4,Sales!$D$3:$ABF$3,0))/QR$2*INDEX(Usage!$D$5:$ABF$11,MATCH(UsagePerHour!$B$20,Usage!$C$5:$C$11,0),MATCH(UsagePerHour!QR$4,Usage!$D$3:$ABF$3,0)),"")</f>
        <v>25.588104407463049</v>
      </c>
      <c r="QS33" s="6">
        <f>IFERROR(INDEX(Sales!$D$5:$ABF$18,MATCH(UsagePerHour!$B33,Sales!$C$5:$C$18,0),MATCH(UsagePerHour!QS$4,Sales!$D$3:$ABF$3,0))/QS$2*INDEX(Usage!$D$5:$ABF$11,MATCH(UsagePerHour!$B$20,Usage!$C$5:$C$11,0),MATCH(UsagePerHour!QS$4,Usage!$D$3:$ABF$3,0)),"")</f>
        <v>39.365210295596725</v>
      </c>
      <c r="QT33" s="6">
        <f>IFERROR(INDEX(Sales!$D$5:$ABF$18,MATCH(UsagePerHour!$B33,Sales!$C$5:$C$18,0),MATCH(UsagePerHour!QT$4,Sales!$D$3:$ABF$3,0))/QT$2*INDEX(Usage!$D$5:$ABF$11,MATCH(UsagePerHour!$B$20,Usage!$C$5:$C$11,0),MATCH(UsagePerHour!QT$4,Usage!$D$3:$ABF$3,0)),"")</f>
        <v>8.4091294324304169</v>
      </c>
      <c r="QU33" s="6">
        <f>IFERROR(INDEX(Sales!$D$5:$ABF$18,MATCH(UsagePerHour!$B33,Sales!$C$5:$C$18,0),MATCH(UsagePerHour!QU$4,Sales!$D$3:$ABF$3,0))/QU$2*INDEX(Usage!$D$5:$ABF$11,MATCH(UsagePerHour!$B$20,Usage!$C$5:$C$11,0),MATCH(UsagePerHour!QU$4,Usage!$D$3:$ABF$3,0)),"")</f>
        <v>8.2490001890010056</v>
      </c>
      <c r="QV33" s="6">
        <f>IFERROR(INDEX(Sales!$D$5:$ABF$18,MATCH(UsagePerHour!$B33,Sales!$C$5:$C$18,0),MATCH(UsagePerHour!QV$4,Sales!$D$3:$ABF$3,0))/QV$2*INDEX(Usage!$D$5:$ABF$11,MATCH(UsagePerHour!$B$20,Usage!$C$5:$C$11,0),MATCH(UsagePerHour!QV$4,Usage!$D$3:$ABF$3,0)),"")</f>
        <v>78.164628713581749</v>
      </c>
      <c r="QW33" s="6">
        <f>IFERROR(INDEX(Sales!$D$5:$ABF$18,MATCH(UsagePerHour!$B33,Sales!$C$5:$C$18,0),MATCH(UsagePerHour!QW$4,Sales!$D$3:$ABF$3,0))/QW$2*INDEX(Usage!$D$5:$ABF$11,MATCH(UsagePerHour!$B$20,Usage!$C$5:$C$11,0),MATCH(UsagePerHour!QW$4,Usage!$D$3:$ABF$3,0)),"")</f>
        <v>10.75714804983445</v>
      </c>
      <c r="QX33" s="6">
        <f>IFERROR(INDEX(Sales!$D$5:$ABF$18,MATCH(UsagePerHour!$B33,Sales!$C$5:$C$18,0),MATCH(UsagePerHour!QX$4,Sales!$D$3:$ABF$3,0))/QX$2*INDEX(Usage!$D$5:$ABF$11,MATCH(UsagePerHour!$B$20,Usage!$C$5:$C$11,0),MATCH(UsagePerHour!QX$4,Usage!$D$3:$ABF$3,0)),"")</f>
        <v>10.94718771807397</v>
      </c>
      <c r="QY33" s="6">
        <f>IFERROR(INDEX(Sales!$D$5:$ABF$18,MATCH(UsagePerHour!$B33,Sales!$C$5:$C$18,0),MATCH(UsagePerHour!QY$4,Sales!$D$3:$ABF$3,0))/QY$2*INDEX(Usage!$D$5:$ABF$11,MATCH(UsagePerHour!$B$20,Usage!$C$5:$C$11,0),MATCH(UsagePerHour!QY$4,Usage!$D$3:$ABF$3,0)),"")</f>
        <v>36.445439789106267</v>
      </c>
      <c r="QZ33" s="6">
        <f>IFERROR(INDEX(Sales!$D$5:$ABF$18,MATCH(UsagePerHour!$B33,Sales!$C$5:$C$18,0),MATCH(UsagePerHour!QZ$4,Sales!$D$3:$ABF$3,0))/QZ$2*INDEX(Usage!$D$5:$ABF$11,MATCH(UsagePerHour!$B$20,Usage!$C$5:$C$11,0),MATCH(UsagePerHour!QZ$4,Usage!$D$3:$ABF$3,0)),"")</f>
        <v>112.11193869714221</v>
      </c>
      <c r="RA33" s="6">
        <f>IFERROR(INDEX(Sales!$D$5:$ABF$18,MATCH(UsagePerHour!$B33,Sales!$C$5:$C$18,0),MATCH(UsagePerHour!RA$4,Sales!$D$3:$ABF$3,0))/RA$2*INDEX(Usage!$D$5:$ABF$11,MATCH(UsagePerHour!$B$20,Usage!$C$5:$C$11,0),MATCH(UsagePerHour!RA$4,Usage!$D$3:$ABF$3,0)),"")</f>
        <v>5.6458832928332745</v>
      </c>
      <c r="RB33" s="6">
        <f>IFERROR(INDEX(Sales!$D$5:$ABF$18,MATCH(UsagePerHour!$B33,Sales!$C$5:$C$18,0),MATCH(UsagePerHour!RB$4,Sales!$D$3:$ABF$3,0))/RB$2*INDEX(Usage!$D$5:$ABF$11,MATCH(UsagePerHour!$B$20,Usage!$C$5:$C$11,0),MATCH(UsagePerHour!RB$4,Usage!$D$3:$ABF$3,0)),"")</f>
        <v>30.507134731961582</v>
      </c>
      <c r="RC33" s="6">
        <f>IFERROR(INDEX(Sales!$D$5:$ABF$18,MATCH(UsagePerHour!$B33,Sales!$C$5:$C$18,0),MATCH(UsagePerHour!RC$4,Sales!$D$3:$ABF$3,0))/RC$2*INDEX(Usage!$D$5:$ABF$11,MATCH(UsagePerHour!$B$20,Usage!$C$5:$C$11,0),MATCH(UsagePerHour!RC$4,Usage!$D$3:$ABF$3,0)),"")</f>
        <v>53.199654504148128</v>
      </c>
      <c r="RD33" s="6">
        <f>IFERROR(INDEX(Sales!$D$5:$ABF$18,MATCH(UsagePerHour!$B33,Sales!$C$5:$C$18,0),MATCH(UsagePerHour!RD$4,Sales!$D$3:$ABF$3,0))/RD$2*INDEX(Usage!$D$5:$ABF$11,MATCH(UsagePerHour!$B$20,Usage!$C$5:$C$11,0),MATCH(UsagePerHour!RD$4,Usage!$D$3:$ABF$3,0)),"")</f>
        <v>32.20421614326316</v>
      </c>
      <c r="RE33" s="6">
        <f>IFERROR(INDEX(Sales!$D$5:$ABF$18,MATCH(UsagePerHour!$B33,Sales!$C$5:$C$18,0),MATCH(UsagePerHour!RE$4,Sales!$D$3:$ABF$3,0))/RE$2*INDEX(Usage!$D$5:$ABF$11,MATCH(UsagePerHour!$B$20,Usage!$C$5:$C$11,0),MATCH(UsagePerHour!RE$4,Usage!$D$3:$ABF$3,0)),"")</f>
        <v>16.799932523616736</v>
      </c>
      <c r="RF33" s="6">
        <f>IFERROR(INDEX(Sales!$D$5:$ABF$18,MATCH(UsagePerHour!$B33,Sales!$C$5:$C$18,0),MATCH(UsagePerHour!RF$4,Sales!$D$3:$ABF$3,0))/RF$2*INDEX(Usage!$D$5:$ABF$11,MATCH(UsagePerHour!$B$20,Usage!$C$5:$C$11,0),MATCH(UsagePerHour!RF$4,Usage!$D$3:$ABF$3,0)),"")</f>
        <v>9.2962622988439811</v>
      </c>
      <c r="RG33" s="6">
        <f>IFERROR(INDEX(Sales!$D$5:$ABF$18,MATCH(UsagePerHour!$B33,Sales!$C$5:$C$18,0),MATCH(UsagePerHour!RG$4,Sales!$D$3:$ABF$3,0))/RG$2*INDEX(Usage!$D$5:$ABF$11,MATCH(UsagePerHour!$B$20,Usage!$C$5:$C$11,0),MATCH(UsagePerHour!RG$4,Usage!$D$3:$ABF$3,0)),"")</f>
        <v>78.67475608892812</v>
      </c>
      <c r="RH33" s="6">
        <f>IFERROR(INDEX(Sales!$D$5:$ABF$18,MATCH(UsagePerHour!$B33,Sales!$C$5:$C$18,0),MATCH(UsagePerHour!RH$4,Sales!$D$3:$ABF$3,0))/RH$2*INDEX(Usage!$D$5:$ABF$11,MATCH(UsagePerHour!$B$20,Usage!$C$5:$C$11,0),MATCH(UsagePerHour!RH$4,Usage!$D$3:$ABF$3,0)),"")</f>
        <v>45.256558274679861</v>
      </c>
      <c r="RI33" s="6">
        <f>IFERROR(INDEX(Sales!$D$5:$ABF$18,MATCH(UsagePerHour!$B33,Sales!$C$5:$C$18,0),MATCH(UsagePerHour!RI$4,Sales!$D$3:$ABF$3,0))/RI$2*INDEX(Usage!$D$5:$ABF$11,MATCH(UsagePerHour!$B$20,Usage!$C$5:$C$11,0),MATCH(UsagePerHour!RI$4,Usage!$D$3:$ABF$3,0)),"")</f>
        <v>10.033294272136805</v>
      </c>
      <c r="RJ33" s="6">
        <f>IFERROR(INDEX(Sales!$D$5:$ABF$18,MATCH(UsagePerHour!$B33,Sales!$C$5:$C$18,0),MATCH(UsagePerHour!RJ$4,Sales!$D$3:$ABF$3,0))/RJ$2*INDEX(Usage!$D$5:$ABF$11,MATCH(UsagePerHour!$B$20,Usage!$C$5:$C$11,0),MATCH(UsagePerHour!RJ$4,Usage!$D$3:$ABF$3,0)),"")</f>
        <v>68.40251523787289</v>
      </c>
      <c r="RK33" s="6">
        <f>IFERROR(INDEX(Sales!$D$5:$ABF$18,MATCH(UsagePerHour!$B33,Sales!$C$5:$C$18,0),MATCH(UsagePerHour!RK$4,Sales!$D$3:$ABF$3,0))/RK$2*INDEX(Usage!$D$5:$ABF$11,MATCH(UsagePerHour!$B$20,Usage!$C$5:$C$11,0),MATCH(UsagePerHour!RK$4,Usage!$D$3:$ABF$3,0)),"")</f>
        <v>50.147182663447431</v>
      </c>
      <c r="RL33" s="6">
        <f>IFERROR(INDEX(Sales!$D$5:$ABF$18,MATCH(UsagePerHour!$B33,Sales!$C$5:$C$18,0),MATCH(UsagePerHour!RL$4,Sales!$D$3:$ABF$3,0))/RL$2*INDEX(Usage!$D$5:$ABF$11,MATCH(UsagePerHour!$B$20,Usage!$C$5:$C$11,0),MATCH(UsagePerHour!RL$4,Usage!$D$3:$ABF$3,0)),"")</f>
        <v>31.940987093934456</v>
      </c>
      <c r="RM33" s="6">
        <f>IFERROR(INDEX(Sales!$D$5:$ABF$18,MATCH(UsagePerHour!$B33,Sales!$C$5:$C$18,0),MATCH(UsagePerHour!RM$4,Sales!$D$3:$ABF$3,0))/RM$2*INDEX(Usage!$D$5:$ABF$11,MATCH(UsagePerHour!$B$20,Usage!$C$5:$C$11,0),MATCH(UsagePerHour!RM$4,Usage!$D$3:$ABF$3,0)),"")</f>
        <v>21.986682990024239</v>
      </c>
      <c r="RN33" s="6">
        <f>IFERROR(INDEX(Sales!$D$5:$ABF$18,MATCH(UsagePerHour!$B33,Sales!$C$5:$C$18,0),MATCH(UsagePerHour!RN$4,Sales!$D$3:$ABF$3,0))/RN$2*INDEX(Usage!$D$5:$ABF$11,MATCH(UsagePerHour!$B$20,Usage!$C$5:$C$11,0),MATCH(UsagePerHour!RN$4,Usage!$D$3:$ABF$3,0)),"")</f>
        <v>71.431794717121221</v>
      </c>
      <c r="RO33" s="6">
        <f>IFERROR(INDEX(Sales!$D$5:$ABF$18,MATCH(UsagePerHour!$B33,Sales!$C$5:$C$18,0),MATCH(UsagePerHour!RO$4,Sales!$D$3:$ABF$3,0))/RO$2*INDEX(Usage!$D$5:$ABF$11,MATCH(UsagePerHour!$B$20,Usage!$C$5:$C$11,0),MATCH(UsagePerHour!RO$4,Usage!$D$3:$ABF$3,0)),"")</f>
        <v>9.9650094134780005</v>
      </c>
      <c r="RP33" s="6">
        <f>IFERROR(INDEX(Sales!$D$5:$ABF$18,MATCH(UsagePerHour!$B33,Sales!$C$5:$C$18,0),MATCH(UsagePerHour!RP$4,Sales!$D$3:$ABF$3,0))/RP$2*INDEX(Usage!$D$5:$ABF$11,MATCH(UsagePerHour!$B$20,Usage!$C$5:$C$11,0),MATCH(UsagePerHour!RP$4,Usage!$D$3:$ABF$3,0)),"")</f>
        <v>3.5986795161801668</v>
      </c>
      <c r="RQ33" s="6">
        <f>IFERROR(INDEX(Sales!$D$5:$ABF$18,MATCH(UsagePerHour!$B33,Sales!$C$5:$C$18,0),MATCH(UsagePerHour!RQ$4,Sales!$D$3:$ABF$3,0))/RQ$2*INDEX(Usage!$D$5:$ABF$11,MATCH(UsagePerHour!$B$20,Usage!$C$5:$C$11,0),MATCH(UsagePerHour!RQ$4,Usage!$D$3:$ABF$3,0)),"")</f>
        <v>73.122532191916108</v>
      </c>
      <c r="RR33" s="6">
        <f>IFERROR(INDEX(Sales!$D$5:$ABF$18,MATCH(UsagePerHour!$B33,Sales!$C$5:$C$18,0),MATCH(UsagePerHour!RR$4,Sales!$D$3:$ABF$3,0))/RR$2*INDEX(Usage!$D$5:$ABF$11,MATCH(UsagePerHour!$B$20,Usage!$C$5:$C$11,0),MATCH(UsagePerHour!RR$4,Usage!$D$3:$ABF$3,0)),"")</f>
        <v>17.759484146855481</v>
      </c>
      <c r="RS33" s="6">
        <f>IFERROR(INDEX(Sales!$D$5:$ABF$18,MATCH(UsagePerHour!$B33,Sales!$C$5:$C$18,0),MATCH(UsagePerHour!RS$4,Sales!$D$3:$ABF$3,0))/RS$2*INDEX(Usage!$D$5:$ABF$11,MATCH(UsagePerHour!$B$20,Usage!$C$5:$C$11,0),MATCH(UsagePerHour!RS$4,Usage!$D$3:$ABF$3,0)),"")</f>
        <v>49.718969575225664</v>
      </c>
      <c r="RT33" s="6">
        <f>IFERROR(INDEX(Sales!$D$5:$ABF$18,MATCH(UsagePerHour!$B33,Sales!$C$5:$C$18,0),MATCH(UsagePerHour!RT$4,Sales!$D$3:$ABF$3,0))/RT$2*INDEX(Usage!$D$5:$ABF$11,MATCH(UsagePerHour!$B$20,Usage!$C$5:$C$11,0),MATCH(UsagePerHour!RT$4,Usage!$D$3:$ABF$3,0)),"")</f>
        <v>0</v>
      </c>
      <c r="RU33" s="6">
        <f>IFERROR(INDEX(Sales!$D$5:$ABF$18,MATCH(UsagePerHour!$B33,Sales!$C$5:$C$18,0),MATCH(UsagePerHour!RU$4,Sales!$D$3:$ABF$3,0))/RU$2*INDEX(Usage!$D$5:$ABF$11,MATCH(UsagePerHour!$B$20,Usage!$C$5:$C$11,0),MATCH(UsagePerHour!RU$4,Usage!$D$3:$ABF$3,0)),"")</f>
        <v>88.269958445437766</v>
      </c>
      <c r="RV33" s="6">
        <f>IFERROR(INDEX(Sales!$D$5:$ABF$18,MATCH(UsagePerHour!$B33,Sales!$C$5:$C$18,0),MATCH(UsagePerHour!RV$4,Sales!$D$3:$ABF$3,0))/RV$2*INDEX(Usage!$D$5:$ABF$11,MATCH(UsagePerHour!$B$20,Usage!$C$5:$C$11,0),MATCH(UsagePerHour!RV$4,Usage!$D$3:$ABF$3,0)),"")</f>
        <v>17.742827097158457</v>
      </c>
      <c r="RW33" s="6">
        <f>IFERROR(INDEX(Sales!$D$5:$ABF$18,MATCH(UsagePerHour!$B33,Sales!$C$5:$C$18,0),MATCH(UsagePerHour!RW$4,Sales!$D$3:$ABF$3,0))/RW$2*INDEX(Usage!$D$5:$ABF$11,MATCH(UsagePerHour!$B$20,Usage!$C$5:$C$11,0),MATCH(UsagePerHour!RW$4,Usage!$D$3:$ABF$3,0)),"")</f>
        <v>41.250096600701433</v>
      </c>
      <c r="RX33" s="6">
        <f>IFERROR(INDEX(Sales!$D$5:$ABF$18,MATCH(UsagePerHour!$B33,Sales!$C$5:$C$18,0),MATCH(UsagePerHour!RX$4,Sales!$D$3:$ABF$3,0))/RX$2*INDEX(Usage!$D$5:$ABF$11,MATCH(UsagePerHour!$B$20,Usage!$C$5:$C$11,0),MATCH(UsagePerHour!RX$4,Usage!$D$3:$ABF$3,0)),"")</f>
        <v>126.22656837164118</v>
      </c>
      <c r="RY33" s="6">
        <f>IFERROR(INDEX(Sales!$D$5:$ABF$18,MATCH(UsagePerHour!$B33,Sales!$C$5:$C$18,0),MATCH(UsagePerHour!RY$4,Sales!$D$3:$ABF$3,0))/RY$2*INDEX(Usage!$D$5:$ABF$11,MATCH(UsagePerHour!$B$20,Usage!$C$5:$C$11,0),MATCH(UsagePerHour!RY$4,Usage!$D$3:$ABF$3,0)),"")</f>
        <v>10.286595623028859</v>
      </c>
      <c r="RZ33" s="6">
        <f>IFERROR(INDEX(Sales!$D$5:$ABF$18,MATCH(UsagePerHour!$B33,Sales!$C$5:$C$18,0),MATCH(UsagePerHour!RZ$4,Sales!$D$3:$ABF$3,0))/RZ$2*INDEX(Usage!$D$5:$ABF$11,MATCH(UsagePerHour!$B$20,Usage!$C$5:$C$11,0),MATCH(UsagePerHour!RZ$4,Usage!$D$3:$ABF$3,0)),"")</f>
        <v>57.980583307399868</v>
      </c>
      <c r="SA33" s="6">
        <f>IFERROR(INDEX(Sales!$D$5:$ABF$18,MATCH(UsagePerHour!$B33,Sales!$C$5:$C$18,0),MATCH(UsagePerHour!SA$4,Sales!$D$3:$ABF$3,0))/SA$2*INDEX(Usage!$D$5:$ABF$11,MATCH(UsagePerHour!$B$20,Usage!$C$5:$C$11,0),MATCH(UsagePerHour!SA$4,Usage!$D$3:$ABF$3,0)),"")</f>
        <v>2.9152879029684491</v>
      </c>
      <c r="SB33" s="6">
        <f>IFERROR(INDEX(Sales!$D$5:$ABF$18,MATCH(UsagePerHour!$B33,Sales!$C$5:$C$18,0),MATCH(UsagePerHour!SB$4,Sales!$D$3:$ABF$3,0))/SB$2*INDEX(Usage!$D$5:$ABF$11,MATCH(UsagePerHour!$B$20,Usage!$C$5:$C$11,0),MATCH(UsagePerHour!SB$4,Usage!$D$3:$ABF$3,0)),"")</f>
        <v>47.862673355838233</v>
      </c>
      <c r="SC33" s="6">
        <f>IFERROR(INDEX(Sales!$D$5:$ABF$18,MATCH(UsagePerHour!$B33,Sales!$C$5:$C$18,0),MATCH(UsagePerHour!SC$4,Sales!$D$3:$ABF$3,0))/SC$2*INDEX(Usage!$D$5:$ABF$11,MATCH(UsagePerHour!$B$20,Usage!$C$5:$C$11,0),MATCH(UsagePerHour!SC$4,Usage!$D$3:$ABF$3,0)),"")</f>
        <v>7.8465771292895017</v>
      </c>
      <c r="SD33" s="6">
        <f>IFERROR(INDEX(Sales!$D$5:$ABF$18,MATCH(UsagePerHour!$B33,Sales!$C$5:$C$18,0),MATCH(UsagePerHour!SD$4,Sales!$D$3:$ABF$3,0))/SD$2*INDEX(Usage!$D$5:$ABF$11,MATCH(UsagePerHour!$B$20,Usage!$C$5:$C$11,0),MATCH(UsagePerHour!SD$4,Usage!$D$3:$ABF$3,0)),"")</f>
        <v>0</v>
      </c>
      <c r="SE33" s="6">
        <f>IFERROR(INDEX(Sales!$D$5:$ABF$18,MATCH(UsagePerHour!$B33,Sales!$C$5:$C$18,0),MATCH(UsagePerHour!SE$4,Sales!$D$3:$ABF$3,0))/SE$2*INDEX(Usage!$D$5:$ABF$11,MATCH(UsagePerHour!$B$20,Usage!$C$5:$C$11,0),MATCH(UsagePerHour!SE$4,Usage!$D$3:$ABF$3,0)),"")</f>
        <v>71.89311403036703</v>
      </c>
      <c r="SF33" s="6">
        <f>IFERROR(INDEX(Sales!$D$5:$ABF$18,MATCH(UsagePerHour!$B33,Sales!$C$5:$C$18,0),MATCH(UsagePerHour!SF$4,Sales!$D$3:$ABF$3,0))/SF$2*INDEX(Usage!$D$5:$ABF$11,MATCH(UsagePerHour!$B$20,Usage!$C$5:$C$11,0),MATCH(UsagePerHour!SF$4,Usage!$D$3:$ABF$3,0)),"")</f>
        <v>11.937410510557639</v>
      </c>
      <c r="SG33" s="6" t="str">
        <f>IFERROR(INDEX(Sales!$D$5:$ABF$18,MATCH(UsagePerHour!$B33,Sales!$C$5:$C$18,0),MATCH(UsagePerHour!SG$4,Sales!$D$3:$ABF$3,0))/SG$2*INDEX(Usage!$D$5:$ABF$11,MATCH(UsagePerHour!$B$20,Usage!$C$5:$C$11,0),MATCH(UsagePerHour!SG$4,Usage!$D$3:$ABF$3,0)),"")</f>
        <v/>
      </c>
      <c r="SH33" s="6" t="str">
        <f>IFERROR(INDEX(Sales!$D$5:$ABF$18,MATCH(UsagePerHour!$B33,Sales!$C$5:$C$18,0),MATCH(UsagePerHour!SH$4,Sales!$D$3:$ABF$3,0))/SH$2*INDEX(Usage!$D$5:$ABF$11,MATCH(UsagePerHour!$B$20,Usage!$C$5:$C$11,0),MATCH(UsagePerHour!SH$4,Usage!$D$3:$ABF$3,0)),"")</f>
        <v/>
      </c>
      <c r="SI33" s="6" t="str">
        <f>IFERROR(INDEX(Sales!$D$5:$ABF$18,MATCH(UsagePerHour!$B33,Sales!$C$5:$C$18,0),MATCH(UsagePerHour!SI$4,Sales!$D$3:$ABF$3,0))/SI$2*INDEX(Usage!$D$5:$ABF$11,MATCH(UsagePerHour!$B$20,Usage!$C$5:$C$11,0),MATCH(UsagePerHour!SI$4,Usage!$D$3:$ABF$3,0)),"")</f>
        <v/>
      </c>
      <c r="SJ33" s="6" t="str">
        <f>IFERROR(INDEX(Sales!$D$5:$ABF$18,MATCH(UsagePerHour!$B33,Sales!$C$5:$C$18,0),MATCH(UsagePerHour!SJ$4,Sales!$D$3:$ABF$3,0))/SJ$2*INDEX(Usage!$D$5:$ABF$11,MATCH(UsagePerHour!$B$20,Usage!$C$5:$C$11,0),MATCH(UsagePerHour!SJ$4,Usage!$D$3:$ABF$3,0)),"")</f>
        <v/>
      </c>
      <c r="SK33" s="6" t="str">
        <f>IFERROR(INDEX(Sales!$D$5:$ABF$18,MATCH(UsagePerHour!$B33,Sales!$C$5:$C$18,0),MATCH(UsagePerHour!SK$4,Sales!$D$3:$ABF$3,0))/SK$2*INDEX(Usage!$D$5:$ABF$11,MATCH(UsagePerHour!$B$20,Usage!$C$5:$C$11,0),MATCH(UsagePerHour!SK$4,Usage!$D$3:$ABF$3,0)),"")</f>
        <v/>
      </c>
      <c r="SL33" s="6" t="str">
        <f>IFERROR(INDEX(Sales!$D$5:$ABF$18,MATCH(UsagePerHour!$B33,Sales!$C$5:$C$18,0),MATCH(UsagePerHour!SL$4,Sales!$D$3:$ABF$3,0))/SL$2*INDEX(Usage!$D$5:$ABF$11,MATCH(UsagePerHour!$B$20,Usage!$C$5:$C$11,0),MATCH(UsagePerHour!SL$4,Usage!$D$3:$ABF$3,0)),"")</f>
        <v/>
      </c>
      <c r="SM33" s="6" t="str">
        <f>IFERROR(INDEX(Sales!$D$5:$ABF$18,MATCH(UsagePerHour!$B33,Sales!$C$5:$C$18,0),MATCH(UsagePerHour!SM$4,Sales!$D$3:$ABF$3,0))/SM$2*INDEX(Usage!$D$5:$ABF$11,MATCH(UsagePerHour!$B$20,Usage!$C$5:$C$11,0),MATCH(UsagePerHour!SM$4,Usage!$D$3:$ABF$3,0)),"")</f>
        <v/>
      </c>
      <c r="SN33" s="6" t="str">
        <f>IFERROR(INDEX(Sales!$D$5:$ABF$18,MATCH(UsagePerHour!$B33,Sales!$C$5:$C$18,0),MATCH(UsagePerHour!SN$4,Sales!$D$3:$ABF$3,0))/SN$2*INDEX(Usage!$D$5:$ABF$11,MATCH(UsagePerHour!$B$20,Usage!$C$5:$C$11,0),MATCH(UsagePerHour!SN$4,Usage!$D$3:$ABF$3,0)),"")</f>
        <v/>
      </c>
      <c r="SO33" s="6" t="str">
        <f>IFERROR(INDEX(Sales!$D$5:$ABF$18,MATCH(UsagePerHour!$B33,Sales!$C$5:$C$18,0),MATCH(UsagePerHour!SO$4,Sales!$D$3:$ABF$3,0))/SO$2*INDEX(Usage!$D$5:$ABF$11,MATCH(UsagePerHour!$B$20,Usage!$C$5:$C$11,0),MATCH(UsagePerHour!SO$4,Usage!$D$3:$ABF$3,0)),"")</f>
        <v/>
      </c>
      <c r="SP33" s="6" t="str">
        <f>IFERROR(INDEX(Sales!$D$5:$ABF$18,MATCH(UsagePerHour!$B33,Sales!$C$5:$C$18,0),MATCH(UsagePerHour!SP$4,Sales!$D$3:$ABF$3,0))/SP$2*INDEX(Usage!$D$5:$ABF$11,MATCH(UsagePerHour!$B$20,Usage!$C$5:$C$11,0),MATCH(UsagePerHour!SP$4,Usage!$D$3:$ABF$3,0)),"")</f>
        <v/>
      </c>
      <c r="SQ33" s="6" t="str">
        <f>IFERROR(INDEX(Sales!$D$5:$ABF$18,MATCH(UsagePerHour!$B33,Sales!$C$5:$C$18,0),MATCH(UsagePerHour!SQ$4,Sales!$D$3:$ABF$3,0))/SQ$2*INDEX(Usage!$D$5:$ABF$11,MATCH(UsagePerHour!$B$20,Usage!$C$5:$C$11,0),MATCH(UsagePerHour!SQ$4,Usage!$D$3:$ABF$3,0)),"")</f>
        <v/>
      </c>
      <c r="SR33" s="6" t="str">
        <f>IFERROR(INDEX(Sales!$D$5:$ABF$18,MATCH(UsagePerHour!$B33,Sales!$C$5:$C$18,0),MATCH(UsagePerHour!SR$4,Sales!$D$3:$ABF$3,0))/SR$2*INDEX(Usage!$D$5:$ABF$11,MATCH(UsagePerHour!$B$20,Usage!$C$5:$C$11,0),MATCH(UsagePerHour!SR$4,Usage!$D$3:$ABF$3,0)),"")</f>
        <v/>
      </c>
      <c r="SS33" s="6" t="str">
        <f>IFERROR(INDEX(Sales!$D$5:$ABF$18,MATCH(UsagePerHour!$B33,Sales!$C$5:$C$18,0),MATCH(UsagePerHour!SS$4,Sales!$D$3:$ABF$3,0))/SS$2*INDEX(Usage!$D$5:$ABF$11,MATCH(UsagePerHour!$B$20,Usage!$C$5:$C$11,0),MATCH(UsagePerHour!SS$4,Usage!$D$3:$ABF$3,0)),"")</f>
        <v/>
      </c>
      <c r="ST33" s="6" t="str">
        <f>IFERROR(INDEX(Sales!$D$5:$ABF$18,MATCH(UsagePerHour!$B33,Sales!$C$5:$C$18,0),MATCH(UsagePerHour!ST$4,Sales!$D$3:$ABF$3,0))/ST$2*INDEX(Usage!$D$5:$ABF$11,MATCH(UsagePerHour!$B$20,Usage!$C$5:$C$11,0),MATCH(UsagePerHour!ST$4,Usage!$D$3:$ABF$3,0)),"")</f>
        <v/>
      </c>
      <c r="SU33" s="6" t="str">
        <f>IFERROR(INDEX(Sales!$D$5:$ABF$18,MATCH(UsagePerHour!$B33,Sales!$C$5:$C$18,0),MATCH(UsagePerHour!SU$4,Sales!$D$3:$ABF$3,0))/SU$2*INDEX(Usage!$D$5:$ABF$11,MATCH(UsagePerHour!$B$20,Usage!$C$5:$C$11,0),MATCH(UsagePerHour!SU$4,Usage!$D$3:$ABF$3,0)),"")</f>
        <v/>
      </c>
      <c r="SV33" s="6" t="str">
        <f>IFERROR(INDEX(Sales!$D$5:$ABF$18,MATCH(UsagePerHour!$B33,Sales!$C$5:$C$18,0),MATCH(UsagePerHour!SV$4,Sales!$D$3:$ABF$3,0))/SV$2*INDEX(Usage!$D$5:$ABF$11,MATCH(UsagePerHour!$B$20,Usage!$C$5:$C$11,0),MATCH(UsagePerHour!SV$4,Usage!$D$3:$ABF$3,0)),"")</f>
        <v/>
      </c>
      <c r="SW33" s="6" t="str">
        <f>IFERROR(INDEX(Sales!$D$5:$ABF$18,MATCH(UsagePerHour!$B33,Sales!$C$5:$C$18,0),MATCH(UsagePerHour!SW$4,Sales!$D$3:$ABF$3,0))/SW$2*INDEX(Usage!$D$5:$ABF$11,MATCH(UsagePerHour!$B$20,Usage!$C$5:$C$11,0),MATCH(UsagePerHour!SW$4,Usage!$D$3:$ABF$3,0)),"")</f>
        <v/>
      </c>
      <c r="SX33" s="6" t="str">
        <f>IFERROR(INDEX(Sales!$D$5:$ABF$18,MATCH(UsagePerHour!$B33,Sales!$C$5:$C$18,0),MATCH(UsagePerHour!SX$4,Sales!$D$3:$ABF$3,0))/SX$2*INDEX(Usage!$D$5:$ABF$11,MATCH(UsagePerHour!$B$20,Usage!$C$5:$C$11,0),MATCH(UsagePerHour!SX$4,Usage!$D$3:$ABF$3,0)),"")</f>
        <v/>
      </c>
      <c r="SY33" s="6" t="str">
        <f>IFERROR(INDEX(Sales!$D$5:$ABF$18,MATCH(UsagePerHour!$B33,Sales!$C$5:$C$18,0),MATCH(UsagePerHour!SY$4,Sales!$D$3:$ABF$3,0))/SY$2*INDEX(Usage!$D$5:$ABF$11,MATCH(UsagePerHour!$B$20,Usage!$C$5:$C$11,0),MATCH(UsagePerHour!SY$4,Usage!$D$3:$ABF$3,0)),"")</f>
        <v/>
      </c>
      <c r="SZ33" s="6" t="str">
        <f>IFERROR(INDEX(Sales!$D$5:$ABF$18,MATCH(UsagePerHour!$B33,Sales!$C$5:$C$18,0),MATCH(UsagePerHour!SZ$4,Sales!$D$3:$ABF$3,0))/SZ$2*INDEX(Usage!$D$5:$ABF$11,MATCH(UsagePerHour!$B$20,Usage!$C$5:$C$11,0),MATCH(UsagePerHour!SZ$4,Usage!$D$3:$ABF$3,0)),"")</f>
        <v/>
      </c>
      <c r="TA33" s="6" t="str">
        <f>IFERROR(INDEX(Sales!$D$5:$ABF$18,MATCH(UsagePerHour!$B33,Sales!$C$5:$C$18,0),MATCH(UsagePerHour!TA$4,Sales!$D$3:$ABF$3,0))/TA$2*INDEX(Usage!$D$5:$ABF$11,MATCH(UsagePerHour!$B$20,Usage!$C$5:$C$11,0),MATCH(UsagePerHour!TA$4,Usage!$D$3:$ABF$3,0)),"")</f>
        <v/>
      </c>
      <c r="TB33" s="6" t="str">
        <f>IFERROR(INDEX(Sales!$D$5:$ABF$18,MATCH(UsagePerHour!$B33,Sales!$C$5:$C$18,0),MATCH(UsagePerHour!TB$4,Sales!$D$3:$ABF$3,0))/TB$2*INDEX(Usage!$D$5:$ABF$11,MATCH(UsagePerHour!$B$20,Usage!$C$5:$C$11,0),MATCH(UsagePerHour!TB$4,Usage!$D$3:$ABF$3,0)),"")</f>
        <v/>
      </c>
      <c r="TC33" s="6" t="str">
        <f>IFERROR(INDEX(Sales!$D$5:$ABF$18,MATCH(UsagePerHour!$B33,Sales!$C$5:$C$18,0),MATCH(UsagePerHour!TC$4,Sales!$D$3:$ABF$3,0))/TC$2*INDEX(Usage!$D$5:$ABF$11,MATCH(UsagePerHour!$B$20,Usage!$C$5:$C$11,0),MATCH(UsagePerHour!TC$4,Usage!$D$3:$ABF$3,0)),"")</f>
        <v/>
      </c>
      <c r="TD33" s="6" t="str">
        <f>IFERROR(INDEX(Sales!$D$5:$ABF$18,MATCH(UsagePerHour!$B33,Sales!$C$5:$C$18,0),MATCH(UsagePerHour!TD$4,Sales!$D$3:$ABF$3,0))/TD$2*INDEX(Usage!$D$5:$ABF$11,MATCH(UsagePerHour!$B$20,Usage!$C$5:$C$11,0),MATCH(UsagePerHour!TD$4,Usage!$D$3:$ABF$3,0)),"")</f>
        <v/>
      </c>
      <c r="TE33" s="6" t="str">
        <f>IFERROR(INDEX(Sales!$D$5:$ABF$18,MATCH(UsagePerHour!$B33,Sales!$C$5:$C$18,0),MATCH(UsagePerHour!TE$4,Sales!$D$3:$ABF$3,0))/TE$2*INDEX(Usage!$D$5:$ABF$11,MATCH(UsagePerHour!$B$20,Usage!$C$5:$C$11,0),MATCH(UsagePerHour!TE$4,Usage!$D$3:$ABF$3,0)),"")</f>
        <v/>
      </c>
      <c r="TF33" s="6" t="str">
        <f>IFERROR(INDEX(Sales!$D$5:$ABF$18,MATCH(UsagePerHour!$B33,Sales!$C$5:$C$18,0),MATCH(UsagePerHour!TF$4,Sales!$D$3:$ABF$3,0))/TF$2*INDEX(Usage!$D$5:$ABF$11,MATCH(UsagePerHour!$B$20,Usage!$C$5:$C$11,0),MATCH(UsagePerHour!TF$4,Usage!$D$3:$ABF$3,0)),"")</f>
        <v/>
      </c>
      <c r="TG33" s="6" t="str">
        <f>IFERROR(INDEX(Sales!$D$5:$ABF$18,MATCH(UsagePerHour!$B33,Sales!$C$5:$C$18,0),MATCH(UsagePerHour!TG$4,Sales!$D$3:$ABF$3,0))/TG$2*INDEX(Usage!$D$5:$ABF$11,MATCH(UsagePerHour!$B$20,Usage!$C$5:$C$11,0),MATCH(UsagePerHour!TG$4,Usage!$D$3:$ABF$3,0)),"")</f>
        <v/>
      </c>
      <c r="TH33" s="6" t="str">
        <f>IFERROR(INDEX(Sales!$D$5:$ABF$18,MATCH(UsagePerHour!$B33,Sales!$C$5:$C$18,0),MATCH(UsagePerHour!TH$4,Sales!$D$3:$ABF$3,0))/TH$2*INDEX(Usage!$D$5:$ABF$11,MATCH(UsagePerHour!$B$20,Usage!$C$5:$C$11,0),MATCH(UsagePerHour!TH$4,Usage!$D$3:$ABF$3,0)),"")</f>
        <v/>
      </c>
      <c r="TI33" s="6" t="str">
        <f>IFERROR(INDEX(Sales!$D$5:$ABF$18,MATCH(UsagePerHour!$B33,Sales!$C$5:$C$18,0),MATCH(UsagePerHour!TI$4,Sales!$D$3:$ABF$3,0))/TI$2*INDEX(Usage!$D$5:$ABF$11,MATCH(UsagePerHour!$B$20,Usage!$C$5:$C$11,0),MATCH(UsagePerHour!TI$4,Usage!$D$3:$ABF$3,0)),"")</f>
        <v/>
      </c>
      <c r="TJ33" s="6" t="str">
        <f>IFERROR(INDEX(Sales!$D$5:$ABF$18,MATCH(UsagePerHour!$B33,Sales!$C$5:$C$18,0),MATCH(UsagePerHour!TJ$4,Sales!$D$3:$ABF$3,0))/TJ$2*INDEX(Usage!$D$5:$ABF$11,MATCH(UsagePerHour!$B$20,Usage!$C$5:$C$11,0),MATCH(UsagePerHour!TJ$4,Usage!$D$3:$ABF$3,0)),"")</f>
        <v/>
      </c>
      <c r="TK33" s="6" t="str">
        <f>IFERROR(INDEX(Sales!$D$5:$ABF$18,MATCH(UsagePerHour!$B33,Sales!$C$5:$C$18,0),MATCH(UsagePerHour!TK$4,Sales!$D$3:$ABF$3,0))/TK$2*INDEX(Usage!$D$5:$ABF$11,MATCH(UsagePerHour!$B$20,Usage!$C$5:$C$11,0),MATCH(UsagePerHour!TK$4,Usage!$D$3:$ABF$3,0)),"")</f>
        <v/>
      </c>
      <c r="TL33" s="6" t="str">
        <f>IFERROR(INDEX(Sales!$D$5:$ABF$18,MATCH(UsagePerHour!$B33,Sales!$C$5:$C$18,0),MATCH(UsagePerHour!TL$4,Sales!$D$3:$ABF$3,0))/TL$2*INDEX(Usage!$D$5:$ABF$11,MATCH(UsagePerHour!$B$20,Usage!$C$5:$C$11,0),MATCH(UsagePerHour!TL$4,Usage!$D$3:$ABF$3,0)),"")</f>
        <v/>
      </c>
      <c r="TM33" s="6" t="str">
        <f>IFERROR(INDEX(Sales!$D$5:$ABF$18,MATCH(UsagePerHour!$B33,Sales!$C$5:$C$18,0),MATCH(UsagePerHour!TM$4,Sales!$D$3:$ABF$3,0))/TM$2*INDEX(Usage!$D$5:$ABF$11,MATCH(UsagePerHour!$B$20,Usage!$C$5:$C$11,0),MATCH(UsagePerHour!TM$4,Usage!$D$3:$ABF$3,0)),"")</f>
        <v/>
      </c>
      <c r="TN33" s="6" t="str">
        <f>IFERROR(INDEX(Sales!$D$5:$ABF$18,MATCH(UsagePerHour!$B33,Sales!$C$5:$C$18,0),MATCH(UsagePerHour!TN$4,Sales!$D$3:$ABF$3,0))/TN$2*INDEX(Usage!$D$5:$ABF$11,MATCH(UsagePerHour!$B$20,Usage!$C$5:$C$11,0),MATCH(UsagePerHour!TN$4,Usage!$D$3:$ABF$3,0)),"")</f>
        <v/>
      </c>
      <c r="TO33" s="6" t="str">
        <f>IFERROR(INDEX(Sales!$D$5:$ABF$18,MATCH(UsagePerHour!$B33,Sales!$C$5:$C$18,0),MATCH(UsagePerHour!TO$4,Sales!$D$3:$ABF$3,0))/TO$2*INDEX(Usage!$D$5:$ABF$11,MATCH(UsagePerHour!$B$20,Usage!$C$5:$C$11,0),MATCH(UsagePerHour!TO$4,Usage!$D$3:$ABF$3,0)),"")</f>
        <v/>
      </c>
      <c r="TP33" s="6" t="str">
        <f>IFERROR(INDEX(Sales!$D$5:$ABF$18,MATCH(UsagePerHour!$B33,Sales!$C$5:$C$18,0),MATCH(UsagePerHour!TP$4,Sales!$D$3:$ABF$3,0))/TP$2*INDEX(Usage!$D$5:$ABF$11,MATCH(UsagePerHour!$B$20,Usage!$C$5:$C$11,0),MATCH(UsagePerHour!TP$4,Usage!$D$3:$ABF$3,0)),"")</f>
        <v/>
      </c>
      <c r="TQ33" s="6" t="str">
        <f>IFERROR(INDEX(Sales!$D$5:$ABF$18,MATCH(UsagePerHour!$B33,Sales!$C$5:$C$18,0),MATCH(UsagePerHour!TQ$4,Sales!$D$3:$ABF$3,0))/TQ$2*INDEX(Usage!$D$5:$ABF$11,MATCH(UsagePerHour!$B$20,Usage!$C$5:$C$11,0),MATCH(UsagePerHour!TQ$4,Usage!$D$3:$ABF$3,0)),"")</f>
        <v/>
      </c>
      <c r="TR33" s="6" t="str">
        <f>IFERROR(INDEX(Sales!$D$5:$ABF$18,MATCH(UsagePerHour!$B33,Sales!$C$5:$C$18,0),MATCH(UsagePerHour!TR$4,Sales!$D$3:$ABF$3,0))/TR$2*INDEX(Usage!$D$5:$ABF$11,MATCH(UsagePerHour!$B$20,Usage!$C$5:$C$11,0),MATCH(UsagePerHour!TR$4,Usage!$D$3:$ABF$3,0)),"")</f>
        <v/>
      </c>
      <c r="TS33" s="6" t="str">
        <f>IFERROR(INDEX(Sales!$D$5:$ABF$18,MATCH(UsagePerHour!$B33,Sales!$C$5:$C$18,0),MATCH(UsagePerHour!TS$4,Sales!$D$3:$ABF$3,0))/TS$2*INDEX(Usage!$D$5:$ABF$11,MATCH(UsagePerHour!$B$20,Usage!$C$5:$C$11,0),MATCH(UsagePerHour!TS$4,Usage!$D$3:$ABF$3,0)),"")</f>
        <v/>
      </c>
      <c r="TT33" s="6" t="str">
        <f>IFERROR(INDEX(Sales!$D$5:$ABF$18,MATCH(UsagePerHour!$B33,Sales!$C$5:$C$18,0),MATCH(UsagePerHour!TT$4,Sales!$D$3:$ABF$3,0))/TT$2*INDEX(Usage!$D$5:$ABF$11,MATCH(UsagePerHour!$B$20,Usage!$C$5:$C$11,0),MATCH(UsagePerHour!TT$4,Usage!$D$3:$ABF$3,0)),"")</f>
        <v/>
      </c>
      <c r="TU33" s="6" t="str">
        <f>IFERROR(INDEX(Sales!$D$5:$ABF$18,MATCH(UsagePerHour!$B33,Sales!$C$5:$C$18,0),MATCH(UsagePerHour!TU$4,Sales!$D$3:$ABF$3,0))/TU$2*INDEX(Usage!$D$5:$ABF$11,MATCH(UsagePerHour!$B$20,Usage!$C$5:$C$11,0),MATCH(UsagePerHour!TU$4,Usage!$D$3:$ABF$3,0)),"")</f>
        <v/>
      </c>
      <c r="TV33" s="6" t="str">
        <f>IFERROR(INDEX(Sales!$D$5:$ABF$18,MATCH(UsagePerHour!$B33,Sales!$C$5:$C$18,0),MATCH(UsagePerHour!TV$4,Sales!$D$3:$ABF$3,0))/TV$2*INDEX(Usage!$D$5:$ABF$11,MATCH(UsagePerHour!$B$20,Usage!$C$5:$C$11,0),MATCH(UsagePerHour!TV$4,Usage!$D$3:$ABF$3,0)),"")</f>
        <v/>
      </c>
      <c r="TW33" s="6" t="str">
        <f>IFERROR(INDEX(Sales!$D$5:$ABF$18,MATCH(UsagePerHour!$B33,Sales!$C$5:$C$18,0),MATCH(UsagePerHour!TW$4,Sales!$D$3:$ABF$3,0))/TW$2*INDEX(Usage!$D$5:$ABF$11,MATCH(UsagePerHour!$B$20,Usage!$C$5:$C$11,0),MATCH(UsagePerHour!TW$4,Usage!$D$3:$ABF$3,0)),"")</f>
        <v/>
      </c>
      <c r="TX33" s="6" t="str">
        <f>IFERROR(INDEX(Sales!$D$5:$ABF$18,MATCH(UsagePerHour!$B33,Sales!$C$5:$C$18,0),MATCH(UsagePerHour!TX$4,Sales!$D$3:$ABF$3,0))/TX$2*INDEX(Usage!$D$5:$ABF$11,MATCH(UsagePerHour!$B$20,Usage!$C$5:$C$11,0),MATCH(UsagePerHour!TX$4,Usage!$D$3:$ABF$3,0)),"")</f>
        <v/>
      </c>
      <c r="TY33" s="6" t="str">
        <f>IFERROR(INDEX(Sales!$D$5:$ABF$18,MATCH(UsagePerHour!$B33,Sales!$C$5:$C$18,0),MATCH(UsagePerHour!TY$4,Sales!$D$3:$ABF$3,0))/TY$2*INDEX(Usage!$D$5:$ABF$11,MATCH(UsagePerHour!$B$20,Usage!$C$5:$C$11,0),MATCH(UsagePerHour!TY$4,Usage!$D$3:$ABF$3,0)),"")</f>
        <v/>
      </c>
      <c r="TZ33" s="6" t="str">
        <f>IFERROR(INDEX(Sales!$D$5:$ABF$18,MATCH(UsagePerHour!$B33,Sales!$C$5:$C$18,0),MATCH(UsagePerHour!TZ$4,Sales!$D$3:$ABF$3,0))/TZ$2*INDEX(Usage!$D$5:$ABF$11,MATCH(UsagePerHour!$B$20,Usage!$C$5:$C$11,0),MATCH(UsagePerHour!TZ$4,Usage!$D$3:$ABF$3,0)),"")</f>
        <v/>
      </c>
      <c r="UA33" s="6" t="str">
        <f>IFERROR(INDEX(Sales!$D$5:$ABF$18,MATCH(UsagePerHour!$B33,Sales!$C$5:$C$18,0),MATCH(UsagePerHour!UA$4,Sales!$D$3:$ABF$3,0))/UA$2*INDEX(Usage!$D$5:$ABF$11,MATCH(UsagePerHour!$B$20,Usage!$C$5:$C$11,0),MATCH(UsagePerHour!UA$4,Usage!$D$3:$ABF$3,0)),"")</f>
        <v/>
      </c>
      <c r="UB33" s="6" t="str">
        <f>IFERROR(INDEX(Sales!$D$5:$ABF$18,MATCH(UsagePerHour!$B33,Sales!$C$5:$C$18,0),MATCH(UsagePerHour!UB$4,Sales!$D$3:$ABF$3,0))/UB$2*INDEX(Usage!$D$5:$ABF$11,MATCH(UsagePerHour!$B$20,Usage!$C$5:$C$11,0),MATCH(UsagePerHour!UB$4,Usage!$D$3:$ABF$3,0)),"")</f>
        <v/>
      </c>
      <c r="UC33" s="6" t="str">
        <f>IFERROR(INDEX(Sales!$D$5:$ABF$18,MATCH(UsagePerHour!$B33,Sales!$C$5:$C$18,0),MATCH(UsagePerHour!UC$4,Sales!$D$3:$ABF$3,0))/UC$2*INDEX(Usage!$D$5:$ABF$11,MATCH(UsagePerHour!$B$20,Usage!$C$5:$C$11,0),MATCH(UsagePerHour!UC$4,Usage!$D$3:$ABF$3,0)),"")</f>
        <v/>
      </c>
      <c r="UD33" s="6" t="str">
        <f>IFERROR(INDEX(Sales!$D$5:$ABF$18,MATCH(UsagePerHour!$B33,Sales!$C$5:$C$18,0),MATCH(UsagePerHour!UD$4,Sales!$D$3:$ABF$3,0))/UD$2*INDEX(Usage!$D$5:$ABF$11,MATCH(UsagePerHour!$B$20,Usage!$C$5:$C$11,0),MATCH(UsagePerHour!UD$4,Usage!$D$3:$ABF$3,0)),"")</f>
        <v/>
      </c>
      <c r="UE33" s="6" t="str">
        <f>IFERROR(INDEX(Sales!$D$5:$ABF$18,MATCH(UsagePerHour!$B33,Sales!$C$5:$C$18,0),MATCH(UsagePerHour!UE$4,Sales!$D$3:$ABF$3,0))/UE$2*INDEX(Usage!$D$5:$ABF$11,MATCH(UsagePerHour!$B$20,Usage!$C$5:$C$11,0),MATCH(UsagePerHour!UE$4,Usage!$D$3:$ABF$3,0)),"")</f>
        <v/>
      </c>
      <c r="UF33" s="6" t="str">
        <f>IFERROR(INDEX(Sales!$D$5:$ABF$18,MATCH(UsagePerHour!$B33,Sales!$C$5:$C$18,0),MATCH(UsagePerHour!UF$4,Sales!$D$3:$ABF$3,0))/UF$2*INDEX(Usage!$D$5:$ABF$11,MATCH(UsagePerHour!$B$20,Usage!$C$5:$C$11,0),MATCH(UsagePerHour!UF$4,Usage!$D$3:$ABF$3,0)),"")</f>
        <v/>
      </c>
      <c r="UG33" s="6" t="str">
        <f>IFERROR(INDEX(Sales!$D$5:$ABF$18,MATCH(UsagePerHour!$B33,Sales!$C$5:$C$18,0),MATCH(UsagePerHour!UG$4,Sales!$D$3:$ABF$3,0))/UG$2*INDEX(Usage!$D$5:$ABF$11,MATCH(UsagePerHour!$B$20,Usage!$C$5:$C$11,0),MATCH(UsagePerHour!UG$4,Usage!$D$3:$ABF$3,0)),"")</f>
        <v/>
      </c>
      <c r="UH33" s="6" t="str">
        <f>IFERROR(INDEX(Sales!$D$5:$ABF$18,MATCH(UsagePerHour!$B33,Sales!$C$5:$C$18,0),MATCH(UsagePerHour!UH$4,Sales!$D$3:$ABF$3,0))/UH$2*INDEX(Usage!$D$5:$ABF$11,MATCH(UsagePerHour!$B$20,Usage!$C$5:$C$11,0),MATCH(UsagePerHour!UH$4,Usage!$D$3:$ABF$3,0)),"")</f>
        <v/>
      </c>
      <c r="UI33" s="6" t="str">
        <f>IFERROR(INDEX(Sales!$D$5:$ABF$18,MATCH(UsagePerHour!$B33,Sales!$C$5:$C$18,0),MATCH(UsagePerHour!UI$4,Sales!$D$3:$ABF$3,0))/UI$2*INDEX(Usage!$D$5:$ABF$11,MATCH(UsagePerHour!$B$20,Usage!$C$5:$C$11,0),MATCH(UsagePerHour!UI$4,Usage!$D$3:$ABF$3,0)),"")</f>
        <v/>
      </c>
      <c r="UJ33" s="6" t="str">
        <f>IFERROR(INDEX(Sales!$D$5:$ABF$18,MATCH(UsagePerHour!$B33,Sales!$C$5:$C$18,0),MATCH(UsagePerHour!UJ$4,Sales!$D$3:$ABF$3,0))/UJ$2*INDEX(Usage!$D$5:$ABF$11,MATCH(UsagePerHour!$B$20,Usage!$C$5:$C$11,0),MATCH(UsagePerHour!UJ$4,Usage!$D$3:$ABF$3,0)),"")</f>
        <v/>
      </c>
      <c r="UK33" s="6" t="str">
        <f>IFERROR(INDEX(Sales!$D$5:$ABF$18,MATCH(UsagePerHour!$B33,Sales!$C$5:$C$18,0),MATCH(UsagePerHour!UK$4,Sales!$D$3:$ABF$3,0))/UK$2*INDEX(Usage!$D$5:$ABF$11,MATCH(UsagePerHour!$B$20,Usage!$C$5:$C$11,0),MATCH(UsagePerHour!UK$4,Usage!$D$3:$ABF$3,0)),"")</f>
        <v/>
      </c>
      <c r="UL33" s="6" t="str">
        <f>IFERROR(INDEX(Sales!$D$5:$ABF$18,MATCH(UsagePerHour!$B33,Sales!$C$5:$C$18,0),MATCH(UsagePerHour!UL$4,Sales!$D$3:$ABF$3,0))/UL$2*INDEX(Usage!$D$5:$ABF$11,MATCH(UsagePerHour!$B$20,Usage!$C$5:$C$11,0),MATCH(UsagePerHour!UL$4,Usage!$D$3:$ABF$3,0)),"")</f>
        <v/>
      </c>
      <c r="UM33" s="6" t="str">
        <f>IFERROR(INDEX(Sales!$D$5:$ABF$18,MATCH(UsagePerHour!$B33,Sales!$C$5:$C$18,0),MATCH(UsagePerHour!UM$4,Sales!$D$3:$ABF$3,0))/UM$2*INDEX(Usage!$D$5:$ABF$11,MATCH(UsagePerHour!$B$20,Usage!$C$5:$C$11,0),MATCH(UsagePerHour!UM$4,Usage!$D$3:$ABF$3,0)),"")</f>
        <v/>
      </c>
      <c r="UN33" s="6" t="str">
        <f>IFERROR(INDEX(Sales!$D$5:$ABF$18,MATCH(UsagePerHour!$B33,Sales!$C$5:$C$18,0),MATCH(UsagePerHour!UN$4,Sales!$D$3:$ABF$3,0))/UN$2*INDEX(Usage!$D$5:$ABF$11,MATCH(UsagePerHour!$B$20,Usage!$C$5:$C$11,0),MATCH(UsagePerHour!UN$4,Usage!$D$3:$ABF$3,0)),"")</f>
        <v/>
      </c>
      <c r="UO33" s="6" t="str">
        <f>IFERROR(INDEX(Sales!$D$5:$ABF$18,MATCH(UsagePerHour!$B33,Sales!$C$5:$C$18,0),MATCH(UsagePerHour!UO$4,Sales!$D$3:$ABF$3,0))/UO$2*INDEX(Usage!$D$5:$ABF$11,MATCH(UsagePerHour!$B$20,Usage!$C$5:$C$11,0),MATCH(UsagePerHour!UO$4,Usage!$D$3:$ABF$3,0)),"")</f>
        <v/>
      </c>
      <c r="UP33" s="6" t="str">
        <f>IFERROR(INDEX(Sales!$D$5:$ABF$18,MATCH(UsagePerHour!$B33,Sales!$C$5:$C$18,0),MATCH(UsagePerHour!UP$4,Sales!$D$3:$ABF$3,0))/UP$2*INDEX(Usage!$D$5:$ABF$11,MATCH(UsagePerHour!$B$20,Usage!$C$5:$C$11,0),MATCH(UsagePerHour!UP$4,Usage!$D$3:$ABF$3,0)),"")</f>
        <v/>
      </c>
      <c r="UQ33" s="6" t="str">
        <f>IFERROR(INDEX(Sales!$D$5:$ABF$18,MATCH(UsagePerHour!$B33,Sales!$C$5:$C$18,0),MATCH(UsagePerHour!UQ$4,Sales!$D$3:$ABF$3,0))/UQ$2*INDEX(Usage!$D$5:$ABF$11,MATCH(UsagePerHour!$B$20,Usage!$C$5:$C$11,0),MATCH(UsagePerHour!UQ$4,Usage!$D$3:$ABF$3,0)),"")</f>
        <v/>
      </c>
      <c r="UR33" s="6" t="str">
        <f>IFERROR(INDEX(Sales!$D$5:$ABF$18,MATCH(UsagePerHour!$B33,Sales!$C$5:$C$18,0),MATCH(UsagePerHour!UR$4,Sales!$D$3:$ABF$3,0))/UR$2*INDEX(Usage!$D$5:$ABF$11,MATCH(UsagePerHour!$B$20,Usage!$C$5:$C$11,0),MATCH(UsagePerHour!UR$4,Usage!$D$3:$ABF$3,0)),"")</f>
        <v/>
      </c>
      <c r="US33" s="6" t="str">
        <f>IFERROR(INDEX(Sales!$D$5:$ABF$18,MATCH(UsagePerHour!$B33,Sales!$C$5:$C$18,0),MATCH(UsagePerHour!US$4,Sales!$D$3:$ABF$3,0))/US$2*INDEX(Usage!$D$5:$ABF$11,MATCH(UsagePerHour!$B$20,Usage!$C$5:$C$11,0),MATCH(UsagePerHour!US$4,Usage!$D$3:$ABF$3,0)),"")</f>
        <v/>
      </c>
      <c r="UT33" s="6" t="str">
        <f>IFERROR(INDEX(Sales!$D$5:$ABF$18,MATCH(UsagePerHour!$B33,Sales!$C$5:$C$18,0),MATCH(UsagePerHour!UT$4,Sales!$D$3:$ABF$3,0))/UT$2*INDEX(Usage!$D$5:$ABF$11,MATCH(UsagePerHour!$B$20,Usage!$C$5:$C$11,0),MATCH(UsagePerHour!UT$4,Usage!$D$3:$ABF$3,0)),"")</f>
        <v/>
      </c>
      <c r="UU33" s="6" t="str">
        <f>IFERROR(INDEX(Sales!$D$5:$ABF$18,MATCH(UsagePerHour!$B33,Sales!$C$5:$C$18,0),MATCH(UsagePerHour!UU$4,Sales!$D$3:$ABF$3,0))/UU$2*INDEX(Usage!$D$5:$ABF$11,MATCH(UsagePerHour!$B$20,Usage!$C$5:$C$11,0),MATCH(UsagePerHour!UU$4,Usage!$D$3:$ABF$3,0)),"")</f>
        <v/>
      </c>
      <c r="UV33" s="6" t="str">
        <f>IFERROR(INDEX(Sales!$D$5:$ABF$18,MATCH(UsagePerHour!$B33,Sales!$C$5:$C$18,0),MATCH(UsagePerHour!UV$4,Sales!$D$3:$ABF$3,0))/UV$2*INDEX(Usage!$D$5:$ABF$11,MATCH(UsagePerHour!$B$20,Usage!$C$5:$C$11,0),MATCH(UsagePerHour!UV$4,Usage!$D$3:$ABF$3,0)),"")</f>
        <v/>
      </c>
      <c r="UW33" s="6" t="str">
        <f>IFERROR(INDEX(Sales!$D$5:$ABF$18,MATCH(UsagePerHour!$B33,Sales!$C$5:$C$18,0),MATCH(UsagePerHour!UW$4,Sales!$D$3:$ABF$3,0))/UW$2*INDEX(Usage!$D$5:$ABF$11,MATCH(UsagePerHour!$B$20,Usage!$C$5:$C$11,0),MATCH(UsagePerHour!UW$4,Usage!$D$3:$ABF$3,0)),"")</f>
        <v/>
      </c>
      <c r="UX33" s="6" t="str">
        <f>IFERROR(INDEX(Sales!$D$5:$ABF$18,MATCH(UsagePerHour!$B33,Sales!$C$5:$C$18,0),MATCH(UsagePerHour!UX$4,Sales!$D$3:$ABF$3,0))/UX$2*INDEX(Usage!$D$5:$ABF$11,MATCH(UsagePerHour!$B$20,Usage!$C$5:$C$11,0),MATCH(UsagePerHour!UX$4,Usage!$D$3:$ABF$3,0)),"")</f>
        <v/>
      </c>
      <c r="UY33" s="6" t="str">
        <f>IFERROR(INDEX(Sales!$D$5:$ABF$18,MATCH(UsagePerHour!$B33,Sales!$C$5:$C$18,0),MATCH(UsagePerHour!UY$4,Sales!$D$3:$ABF$3,0))/UY$2*INDEX(Usage!$D$5:$ABF$11,MATCH(UsagePerHour!$B$20,Usage!$C$5:$C$11,0),MATCH(UsagePerHour!UY$4,Usage!$D$3:$ABF$3,0)),"")</f>
        <v/>
      </c>
      <c r="UZ33" s="6" t="str">
        <f>IFERROR(INDEX(Sales!$D$5:$ABF$18,MATCH(UsagePerHour!$B33,Sales!$C$5:$C$18,0),MATCH(UsagePerHour!UZ$4,Sales!$D$3:$ABF$3,0))/UZ$2*INDEX(Usage!$D$5:$ABF$11,MATCH(UsagePerHour!$B$20,Usage!$C$5:$C$11,0),MATCH(UsagePerHour!UZ$4,Usage!$D$3:$ABF$3,0)),"")</f>
        <v/>
      </c>
      <c r="VA33" s="6" t="str">
        <f>IFERROR(INDEX(Sales!$D$5:$ABF$18,MATCH(UsagePerHour!$B33,Sales!$C$5:$C$18,0),MATCH(UsagePerHour!VA$4,Sales!$D$3:$ABF$3,0))/VA$2*INDEX(Usage!$D$5:$ABF$11,MATCH(UsagePerHour!$B$20,Usage!$C$5:$C$11,0),MATCH(UsagePerHour!VA$4,Usage!$D$3:$ABF$3,0)),"")</f>
        <v/>
      </c>
      <c r="VB33" s="6" t="str">
        <f>IFERROR(INDEX(Sales!$D$5:$ABF$18,MATCH(UsagePerHour!$B33,Sales!$C$5:$C$18,0),MATCH(UsagePerHour!VB$4,Sales!$D$3:$ABF$3,0))/VB$2*INDEX(Usage!$D$5:$ABF$11,MATCH(UsagePerHour!$B$20,Usage!$C$5:$C$11,0),MATCH(UsagePerHour!VB$4,Usage!$D$3:$ABF$3,0)),"")</f>
        <v/>
      </c>
      <c r="VC33" s="6" t="str">
        <f>IFERROR(INDEX(Sales!$D$5:$ABF$18,MATCH(UsagePerHour!$B33,Sales!$C$5:$C$18,0),MATCH(UsagePerHour!VC$4,Sales!$D$3:$ABF$3,0))/VC$2*INDEX(Usage!$D$5:$ABF$11,MATCH(UsagePerHour!$B$20,Usage!$C$5:$C$11,0),MATCH(UsagePerHour!VC$4,Usage!$D$3:$ABF$3,0)),"")</f>
        <v/>
      </c>
      <c r="VD33" s="6" t="str">
        <f>IFERROR(INDEX(Sales!$D$5:$ABF$18,MATCH(UsagePerHour!$B33,Sales!$C$5:$C$18,0),MATCH(UsagePerHour!VD$4,Sales!$D$3:$ABF$3,0))/VD$2*INDEX(Usage!$D$5:$ABF$11,MATCH(UsagePerHour!$B$20,Usage!$C$5:$C$11,0),MATCH(UsagePerHour!VD$4,Usage!$D$3:$ABF$3,0)),"")</f>
        <v/>
      </c>
      <c r="VE33" s="6" t="str">
        <f>IFERROR(INDEX(Sales!$D$5:$ABF$18,MATCH(UsagePerHour!$B33,Sales!$C$5:$C$18,0),MATCH(UsagePerHour!VE$4,Sales!$D$3:$ABF$3,0))/VE$2*INDEX(Usage!$D$5:$ABF$11,MATCH(UsagePerHour!$B$20,Usage!$C$5:$C$11,0),MATCH(UsagePerHour!VE$4,Usage!$D$3:$ABF$3,0)),"")</f>
        <v/>
      </c>
      <c r="VF33" s="6" t="str">
        <f>IFERROR(INDEX(Sales!$D$5:$ABF$18,MATCH(UsagePerHour!$B33,Sales!$C$5:$C$18,0),MATCH(UsagePerHour!VF$4,Sales!$D$3:$ABF$3,0))/VF$2*INDEX(Usage!$D$5:$ABF$11,MATCH(UsagePerHour!$B$20,Usage!$C$5:$C$11,0),MATCH(UsagePerHour!VF$4,Usage!$D$3:$ABF$3,0)),"")</f>
        <v/>
      </c>
      <c r="VG33" s="6" t="str">
        <f>IFERROR(INDEX(Sales!$D$5:$ABF$18,MATCH(UsagePerHour!$B33,Sales!$C$5:$C$18,0),MATCH(UsagePerHour!VG$4,Sales!$D$3:$ABF$3,0))/VG$2*INDEX(Usage!$D$5:$ABF$11,MATCH(UsagePerHour!$B$20,Usage!$C$5:$C$11,0),MATCH(UsagePerHour!VG$4,Usage!$D$3:$ABF$3,0)),"")</f>
        <v/>
      </c>
      <c r="VH33" s="6" t="str">
        <f>IFERROR(INDEX(Sales!$D$5:$ABF$18,MATCH(UsagePerHour!$B33,Sales!$C$5:$C$18,0),MATCH(UsagePerHour!VH$4,Sales!$D$3:$ABF$3,0))/VH$2*INDEX(Usage!$D$5:$ABF$11,MATCH(UsagePerHour!$B$20,Usage!$C$5:$C$11,0),MATCH(UsagePerHour!VH$4,Usage!$D$3:$ABF$3,0)),"")</f>
        <v/>
      </c>
      <c r="VI33" s="6" t="str">
        <f>IFERROR(INDEX(Sales!$D$5:$ABF$18,MATCH(UsagePerHour!$B33,Sales!$C$5:$C$18,0),MATCH(UsagePerHour!VI$4,Sales!$D$3:$ABF$3,0))/VI$2*INDEX(Usage!$D$5:$ABF$11,MATCH(UsagePerHour!$B$20,Usage!$C$5:$C$11,0),MATCH(UsagePerHour!VI$4,Usage!$D$3:$ABF$3,0)),"")</f>
        <v/>
      </c>
      <c r="VJ33" s="6" t="str">
        <f>IFERROR(INDEX(Sales!$D$5:$ABF$18,MATCH(UsagePerHour!$B33,Sales!$C$5:$C$18,0),MATCH(UsagePerHour!VJ$4,Sales!$D$3:$ABF$3,0))/VJ$2*INDEX(Usage!$D$5:$ABF$11,MATCH(UsagePerHour!$B$20,Usage!$C$5:$C$11,0),MATCH(UsagePerHour!VJ$4,Usage!$D$3:$ABF$3,0)),"")</f>
        <v/>
      </c>
      <c r="VK33" s="6" t="str">
        <f>IFERROR(INDEX(Sales!$D$5:$ABF$18,MATCH(UsagePerHour!$B33,Sales!$C$5:$C$18,0),MATCH(UsagePerHour!VK$4,Sales!$D$3:$ABF$3,0))/VK$2*INDEX(Usage!$D$5:$ABF$11,MATCH(UsagePerHour!$B$20,Usage!$C$5:$C$11,0),MATCH(UsagePerHour!VK$4,Usage!$D$3:$ABF$3,0)),"")</f>
        <v/>
      </c>
      <c r="VL33" s="6" t="str">
        <f>IFERROR(INDEX(Sales!$D$5:$ABF$18,MATCH(UsagePerHour!$B33,Sales!$C$5:$C$18,0),MATCH(UsagePerHour!VL$4,Sales!$D$3:$ABF$3,0))/VL$2*INDEX(Usage!$D$5:$ABF$11,MATCH(UsagePerHour!$B$20,Usage!$C$5:$C$11,0),MATCH(UsagePerHour!VL$4,Usage!$D$3:$ABF$3,0)),"")</f>
        <v/>
      </c>
      <c r="VM33" s="6" t="str">
        <f>IFERROR(INDEX(Sales!$D$5:$ABF$18,MATCH(UsagePerHour!$B33,Sales!$C$5:$C$18,0),MATCH(UsagePerHour!VM$4,Sales!$D$3:$ABF$3,0))/VM$2*INDEX(Usage!$D$5:$ABF$11,MATCH(UsagePerHour!$B$20,Usage!$C$5:$C$11,0),MATCH(UsagePerHour!VM$4,Usage!$D$3:$ABF$3,0)),"")</f>
        <v/>
      </c>
      <c r="VN33" s="6" t="str">
        <f>IFERROR(INDEX(Sales!$D$5:$ABF$18,MATCH(UsagePerHour!$B33,Sales!$C$5:$C$18,0),MATCH(UsagePerHour!VN$4,Sales!$D$3:$ABF$3,0))/VN$2*INDEX(Usage!$D$5:$ABF$11,MATCH(UsagePerHour!$B$20,Usage!$C$5:$C$11,0),MATCH(UsagePerHour!VN$4,Usage!$D$3:$ABF$3,0)),"")</f>
        <v/>
      </c>
      <c r="VO33" s="6" t="str">
        <f>IFERROR(INDEX(Sales!$D$5:$ABF$18,MATCH(UsagePerHour!$B33,Sales!$C$5:$C$18,0),MATCH(UsagePerHour!VO$4,Sales!$D$3:$ABF$3,0))/VO$2*INDEX(Usage!$D$5:$ABF$11,MATCH(UsagePerHour!$B$20,Usage!$C$5:$C$11,0),MATCH(UsagePerHour!VO$4,Usage!$D$3:$ABF$3,0)),"")</f>
        <v/>
      </c>
      <c r="VP33" s="6" t="str">
        <f>IFERROR(INDEX(Sales!$D$5:$ABF$18,MATCH(UsagePerHour!$B33,Sales!$C$5:$C$18,0),MATCH(UsagePerHour!VP$4,Sales!$D$3:$ABF$3,0))/VP$2*INDEX(Usage!$D$5:$ABF$11,MATCH(UsagePerHour!$B$20,Usage!$C$5:$C$11,0),MATCH(UsagePerHour!VP$4,Usage!$D$3:$ABF$3,0)),"")</f>
        <v/>
      </c>
      <c r="VQ33" s="6" t="str">
        <f>IFERROR(INDEX(Sales!$D$5:$ABF$18,MATCH(UsagePerHour!$B33,Sales!$C$5:$C$18,0),MATCH(UsagePerHour!VQ$4,Sales!$D$3:$ABF$3,0))/VQ$2*INDEX(Usage!$D$5:$ABF$11,MATCH(UsagePerHour!$B$20,Usage!$C$5:$C$11,0),MATCH(UsagePerHour!VQ$4,Usage!$D$3:$ABF$3,0)),"")</f>
        <v/>
      </c>
      <c r="VR33" s="6" t="str">
        <f>IFERROR(INDEX(Sales!$D$5:$ABF$18,MATCH(UsagePerHour!$B33,Sales!$C$5:$C$18,0),MATCH(UsagePerHour!VR$4,Sales!$D$3:$ABF$3,0))/VR$2*INDEX(Usage!$D$5:$ABF$11,MATCH(UsagePerHour!$B$20,Usage!$C$5:$C$11,0),MATCH(UsagePerHour!VR$4,Usage!$D$3:$ABF$3,0)),"")</f>
        <v/>
      </c>
      <c r="VS33" s="6" t="str">
        <f>IFERROR(INDEX(Sales!$D$5:$ABF$18,MATCH(UsagePerHour!$B33,Sales!$C$5:$C$18,0),MATCH(UsagePerHour!VS$4,Sales!$D$3:$ABF$3,0))/VS$2*INDEX(Usage!$D$5:$ABF$11,MATCH(UsagePerHour!$B$20,Usage!$C$5:$C$11,0),MATCH(UsagePerHour!VS$4,Usage!$D$3:$ABF$3,0)),"")</f>
        <v/>
      </c>
      <c r="VT33" s="6" t="str">
        <f>IFERROR(INDEX(Sales!$D$5:$ABF$18,MATCH(UsagePerHour!$B33,Sales!$C$5:$C$18,0),MATCH(UsagePerHour!VT$4,Sales!$D$3:$ABF$3,0))/VT$2*INDEX(Usage!$D$5:$ABF$11,MATCH(UsagePerHour!$B$20,Usage!$C$5:$C$11,0),MATCH(UsagePerHour!VT$4,Usage!$D$3:$ABF$3,0)),"")</f>
        <v/>
      </c>
      <c r="VU33" s="6" t="str">
        <f>IFERROR(INDEX(Sales!$D$5:$ABF$18,MATCH(UsagePerHour!$B33,Sales!$C$5:$C$18,0),MATCH(UsagePerHour!VU$4,Sales!$D$3:$ABF$3,0))/VU$2*INDEX(Usage!$D$5:$ABF$11,MATCH(UsagePerHour!$B$20,Usage!$C$5:$C$11,0),MATCH(UsagePerHour!VU$4,Usage!$D$3:$ABF$3,0)),"")</f>
        <v/>
      </c>
      <c r="VV33" s="6" t="str">
        <f>IFERROR(INDEX(Sales!$D$5:$ABF$18,MATCH(UsagePerHour!$B33,Sales!$C$5:$C$18,0),MATCH(UsagePerHour!VV$4,Sales!$D$3:$ABF$3,0))/VV$2*INDEX(Usage!$D$5:$ABF$11,MATCH(UsagePerHour!$B$20,Usage!$C$5:$C$11,0),MATCH(UsagePerHour!VV$4,Usage!$D$3:$ABF$3,0)),"")</f>
        <v/>
      </c>
      <c r="VW33" s="6" t="str">
        <f>IFERROR(INDEX(Sales!$D$5:$ABF$18,MATCH(UsagePerHour!$B33,Sales!$C$5:$C$18,0),MATCH(UsagePerHour!VW$4,Sales!$D$3:$ABF$3,0))/VW$2*INDEX(Usage!$D$5:$ABF$11,MATCH(UsagePerHour!$B$20,Usage!$C$5:$C$11,0),MATCH(UsagePerHour!VW$4,Usage!$D$3:$ABF$3,0)),"")</f>
        <v/>
      </c>
      <c r="VX33" s="6" t="str">
        <f>IFERROR(INDEX(Sales!$D$5:$ABF$18,MATCH(UsagePerHour!$B33,Sales!$C$5:$C$18,0),MATCH(UsagePerHour!VX$4,Sales!$D$3:$ABF$3,0))/VX$2*INDEX(Usage!$D$5:$ABF$11,MATCH(UsagePerHour!$B$20,Usage!$C$5:$C$11,0),MATCH(UsagePerHour!VX$4,Usage!$D$3:$ABF$3,0)),"")</f>
        <v/>
      </c>
      <c r="VY33" s="6" t="str">
        <f>IFERROR(INDEX(Sales!$D$5:$ABF$18,MATCH(UsagePerHour!$B33,Sales!$C$5:$C$18,0),MATCH(UsagePerHour!VY$4,Sales!$D$3:$ABF$3,0))/VY$2*INDEX(Usage!$D$5:$ABF$11,MATCH(UsagePerHour!$B$20,Usage!$C$5:$C$11,0),MATCH(UsagePerHour!VY$4,Usage!$D$3:$ABF$3,0)),"")</f>
        <v/>
      </c>
      <c r="VZ33" s="6" t="str">
        <f>IFERROR(INDEX(Sales!$D$5:$ABF$18,MATCH(UsagePerHour!$B33,Sales!$C$5:$C$18,0),MATCH(UsagePerHour!VZ$4,Sales!$D$3:$ABF$3,0))/VZ$2*INDEX(Usage!$D$5:$ABF$11,MATCH(UsagePerHour!$B$20,Usage!$C$5:$C$11,0),MATCH(UsagePerHour!VZ$4,Usage!$D$3:$ABF$3,0)),"")</f>
        <v/>
      </c>
      <c r="WA33" s="6" t="str">
        <f>IFERROR(INDEX(Sales!$D$5:$ABF$18,MATCH(UsagePerHour!$B33,Sales!$C$5:$C$18,0),MATCH(UsagePerHour!WA$4,Sales!$D$3:$ABF$3,0))/WA$2*INDEX(Usage!$D$5:$ABF$11,MATCH(UsagePerHour!$B$20,Usage!$C$5:$C$11,0),MATCH(UsagePerHour!WA$4,Usage!$D$3:$ABF$3,0)),"")</f>
        <v/>
      </c>
      <c r="WB33" s="6" t="str">
        <f>IFERROR(INDEX(Sales!$D$5:$ABF$18,MATCH(UsagePerHour!$B33,Sales!$C$5:$C$18,0),MATCH(UsagePerHour!WB$4,Sales!$D$3:$ABF$3,0))/WB$2*INDEX(Usage!$D$5:$ABF$11,MATCH(UsagePerHour!$B$20,Usage!$C$5:$C$11,0),MATCH(UsagePerHour!WB$4,Usage!$D$3:$ABF$3,0)),"")</f>
        <v/>
      </c>
      <c r="WC33" s="6" t="str">
        <f>IFERROR(INDEX(Sales!$D$5:$ABF$18,MATCH(UsagePerHour!$B33,Sales!$C$5:$C$18,0),MATCH(UsagePerHour!WC$4,Sales!$D$3:$ABF$3,0))/WC$2*INDEX(Usage!$D$5:$ABF$11,MATCH(UsagePerHour!$B$20,Usage!$C$5:$C$11,0),MATCH(UsagePerHour!WC$4,Usage!$D$3:$ABF$3,0)),"")</f>
        <v/>
      </c>
      <c r="WD33" s="6" t="str">
        <f>IFERROR(INDEX(Sales!$D$5:$ABF$18,MATCH(UsagePerHour!$B33,Sales!$C$5:$C$18,0),MATCH(UsagePerHour!WD$4,Sales!$D$3:$ABF$3,0))/WD$2*INDEX(Usage!$D$5:$ABF$11,MATCH(UsagePerHour!$B$20,Usage!$C$5:$C$11,0),MATCH(UsagePerHour!WD$4,Usage!$D$3:$ABF$3,0)),"")</f>
        <v/>
      </c>
      <c r="WE33" s="6" t="str">
        <f>IFERROR(INDEX(Sales!$D$5:$ABF$18,MATCH(UsagePerHour!$B33,Sales!$C$5:$C$18,0),MATCH(UsagePerHour!WE$4,Sales!$D$3:$ABF$3,0))/WE$2*INDEX(Usage!$D$5:$ABF$11,MATCH(UsagePerHour!$B$20,Usage!$C$5:$C$11,0),MATCH(UsagePerHour!WE$4,Usage!$D$3:$ABF$3,0)),"")</f>
        <v/>
      </c>
      <c r="WF33" s="6" t="str">
        <f>IFERROR(INDEX(Sales!$D$5:$ABF$18,MATCH(UsagePerHour!$B33,Sales!$C$5:$C$18,0),MATCH(UsagePerHour!WF$4,Sales!$D$3:$ABF$3,0))/WF$2*INDEX(Usage!$D$5:$ABF$11,MATCH(UsagePerHour!$B$20,Usage!$C$5:$C$11,0),MATCH(UsagePerHour!WF$4,Usage!$D$3:$ABF$3,0)),"")</f>
        <v/>
      </c>
      <c r="WG33" s="6" t="str">
        <f>IFERROR(INDEX(Sales!$D$5:$ABF$18,MATCH(UsagePerHour!$B33,Sales!$C$5:$C$18,0),MATCH(UsagePerHour!WG$4,Sales!$D$3:$ABF$3,0))/WG$2*INDEX(Usage!$D$5:$ABF$11,MATCH(UsagePerHour!$B$20,Usage!$C$5:$C$11,0),MATCH(UsagePerHour!WG$4,Usage!$D$3:$ABF$3,0)),"")</f>
        <v/>
      </c>
      <c r="WH33" s="6" t="str">
        <f>IFERROR(INDEX(Sales!$D$5:$ABF$18,MATCH(UsagePerHour!$B33,Sales!$C$5:$C$18,0),MATCH(UsagePerHour!WH$4,Sales!$D$3:$ABF$3,0))/WH$2*INDEX(Usage!$D$5:$ABF$11,MATCH(UsagePerHour!$B$20,Usage!$C$5:$C$11,0),MATCH(UsagePerHour!WH$4,Usage!$D$3:$ABF$3,0)),"")</f>
        <v/>
      </c>
      <c r="WI33" s="6" t="str">
        <f>IFERROR(INDEX(Sales!$D$5:$ABF$18,MATCH(UsagePerHour!$B33,Sales!$C$5:$C$18,0),MATCH(UsagePerHour!WI$4,Sales!$D$3:$ABF$3,0))/WI$2*INDEX(Usage!$D$5:$ABF$11,MATCH(UsagePerHour!$B$20,Usage!$C$5:$C$11,0),MATCH(UsagePerHour!WI$4,Usage!$D$3:$ABF$3,0)),"")</f>
        <v/>
      </c>
      <c r="WJ33" s="6" t="str">
        <f>IFERROR(INDEX(Sales!$D$5:$ABF$18,MATCH(UsagePerHour!$B33,Sales!$C$5:$C$18,0),MATCH(UsagePerHour!WJ$4,Sales!$D$3:$ABF$3,0))/WJ$2*INDEX(Usage!$D$5:$ABF$11,MATCH(UsagePerHour!$B$20,Usage!$C$5:$C$11,0),MATCH(UsagePerHour!WJ$4,Usage!$D$3:$ABF$3,0)),"")</f>
        <v/>
      </c>
      <c r="WK33" s="6" t="str">
        <f>IFERROR(INDEX(Sales!$D$5:$ABF$18,MATCH(UsagePerHour!$B33,Sales!$C$5:$C$18,0),MATCH(UsagePerHour!WK$4,Sales!$D$3:$ABF$3,0))/WK$2*INDEX(Usage!$D$5:$ABF$11,MATCH(UsagePerHour!$B$20,Usage!$C$5:$C$11,0),MATCH(UsagePerHour!WK$4,Usage!$D$3:$ABF$3,0)),"")</f>
        <v/>
      </c>
      <c r="WL33" s="6" t="str">
        <f>IFERROR(INDEX(Sales!$D$5:$ABF$18,MATCH(UsagePerHour!$B33,Sales!$C$5:$C$18,0),MATCH(UsagePerHour!WL$4,Sales!$D$3:$ABF$3,0))/WL$2*INDEX(Usage!$D$5:$ABF$11,MATCH(UsagePerHour!$B$20,Usage!$C$5:$C$11,0),MATCH(UsagePerHour!WL$4,Usage!$D$3:$ABF$3,0)),"")</f>
        <v/>
      </c>
      <c r="WM33" s="6" t="str">
        <f>IFERROR(INDEX(Sales!$D$5:$ABF$18,MATCH(UsagePerHour!$B33,Sales!$C$5:$C$18,0),MATCH(UsagePerHour!WM$4,Sales!$D$3:$ABF$3,0))/WM$2*INDEX(Usage!$D$5:$ABF$11,MATCH(UsagePerHour!$B$20,Usage!$C$5:$C$11,0),MATCH(UsagePerHour!WM$4,Usage!$D$3:$ABF$3,0)),"")</f>
        <v/>
      </c>
      <c r="WN33" s="6" t="str">
        <f>IFERROR(INDEX(Sales!$D$5:$ABF$18,MATCH(UsagePerHour!$B33,Sales!$C$5:$C$18,0),MATCH(UsagePerHour!WN$4,Sales!$D$3:$ABF$3,0))/WN$2*INDEX(Usage!$D$5:$ABF$11,MATCH(UsagePerHour!$B$20,Usage!$C$5:$C$11,0),MATCH(UsagePerHour!WN$4,Usage!$D$3:$ABF$3,0)),"")</f>
        <v/>
      </c>
      <c r="WO33" s="6" t="str">
        <f>IFERROR(INDEX(Sales!$D$5:$ABF$18,MATCH(UsagePerHour!$B33,Sales!$C$5:$C$18,0),MATCH(UsagePerHour!WO$4,Sales!$D$3:$ABF$3,0))/WO$2*INDEX(Usage!$D$5:$ABF$11,MATCH(UsagePerHour!$B$20,Usage!$C$5:$C$11,0),MATCH(UsagePerHour!WO$4,Usage!$D$3:$ABF$3,0)),"")</f>
        <v/>
      </c>
      <c r="WP33" s="6" t="str">
        <f>IFERROR(INDEX(Sales!$D$5:$ABF$18,MATCH(UsagePerHour!$B33,Sales!$C$5:$C$18,0),MATCH(UsagePerHour!WP$4,Sales!$D$3:$ABF$3,0))/WP$2*INDEX(Usage!$D$5:$ABF$11,MATCH(UsagePerHour!$B$20,Usage!$C$5:$C$11,0),MATCH(UsagePerHour!WP$4,Usage!$D$3:$ABF$3,0)),"")</f>
        <v/>
      </c>
      <c r="WQ33" s="6" t="str">
        <f>IFERROR(INDEX(Sales!$D$5:$ABF$18,MATCH(UsagePerHour!$B33,Sales!$C$5:$C$18,0),MATCH(UsagePerHour!WQ$4,Sales!$D$3:$ABF$3,0))/WQ$2*INDEX(Usage!$D$5:$ABF$11,MATCH(UsagePerHour!$B$20,Usage!$C$5:$C$11,0),MATCH(UsagePerHour!WQ$4,Usage!$D$3:$ABF$3,0)),"")</f>
        <v/>
      </c>
      <c r="WR33" s="6" t="str">
        <f>IFERROR(INDEX(Sales!$D$5:$ABF$18,MATCH(UsagePerHour!$B33,Sales!$C$5:$C$18,0),MATCH(UsagePerHour!WR$4,Sales!$D$3:$ABF$3,0))/WR$2*INDEX(Usage!$D$5:$ABF$11,MATCH(UsagePerHour!$B$20,Usage!$C$5:$C$11,0),MATCH(UsagePerHour!WR$4,Usage!$D$3:$ABF$3,0)),"")</f>
        <v/>
      </c>
      <c r="WS33" s="6" t="str">
        <f>IFERROR(INDEX(Sales!$D$5:$ABF$18,MATCH(UsagePerHour!$B33,Sales!$C$5:$C$18,0),MATCH(UsagePerHour!WS$4,Sales!$D$3:$ABF$3,0))/WS$2*INDEX(Usage!$D$5:$ABF$11,MATCH(UsagePerHour!$B$20,Usage!$C$5:$C$11,0),MATCH(UsagePerHour!WS$4,Usage!$D$3:$ABF$3,0)),"")</f>
        <v/>
      </c>
      <c r="WT33" s="6" t="str">
        <f>IFERROR(INDEX(Sales!$D$5:$ABF$18,MATCH(UsagePerHour!$B33,Sales!$C$5:$C$18,0),MATCH(UsagePerHour!WT$4,Sales!$D$3:$ABF$3,0))/WT$2*INDEX(Usage!$D$5:$ABF$11,MATCH(UsagePerHour!$B$20,Usage!$C$5:$C$11,0),MATCH(UsagePerHour!WT$4,Usage!$D$3:$ABF$3,0)),"")</f>
        <v/>
      </c>
      <c r="WU33" s="6" t="str">
        <f>IFERROR(INDEX(Sales!$D$5:$ABF$18,MATCH(UsagePerHour!$B33,Sales!$C$5:$C$18,0),MATCH(UsagePerHour!WU$4,Sales!$D$3:$ABF$3,0))/WU$2*INDEX(Usage!$D$5:$ABF$11,MATCH(UsagePerHour!$B$20,Usage!$C$5:$C$11,0),MATCH(UsagePerHour!WU$4,Usage!$D$3:$ABF$3,0)),"")</f>
        <v/>
      </c>
      <c r="WV33" s="6" t="str">
        <f>IFERROR(INDEX(Sales!$D$5:$ABF$18,MATCH(UsagePerHour!$B33,Sales!$C$5:$C$18,0),MATCH(UsagePerHour!WV$4,Sales!$D$3:$ABF$3,0))/WV$2*INDEX(Usage!$D$5:$ABF$11,MATCH(UsagePerHour!$B$20,Usage!$C$5:$C$11,0),MATCH(UsagePerHour!WV$4,Usage!$D$3:$ABF$3,0)),"")</f>
        <v/>
      </c>
      <c r="WW33" s="6" t="str">
        <f>IFERROR(INDEX(Sales!$D$5:$ABF$18,MATCH(UsagePerHour!$B33,Sales!$C$5:$C$18,0),MATCH(UsagePerHour!WW$4,Sales!$D$3:$ABF$3,0))/WW$2*INDEX(Usage!$D$5:$ABF$11,MATCH(UsagePerHour!$B$20,Usage!$C$5:$C$11,0),MATCH(UsagePerHour!WW$4,Usage!$D$3:$ABF$3,0)),"")</f>
        <v/>
      </c>
      <c r="WX33" s="6" t="str">
        <f>IFERROR(INDEX(Sales!$D$5:$ABF$18,MATCH(UsagePerHour!$B33,Sales!$C$5:$C$18,0),MATCH(UsagePerHour!WX$4,Sales!$D$3:$ABF$3,0))/WX$2*INDEX(Usage!$D$5:$ABF$11,MATCH(UsagePerHour!$B$20,Usage!$C$5:$C$11,0),MATCH(UsagePerHour!WX$4,Usage!$D$3:$ABF$3,0)),"")</f>
        <v/>
      </c>
      <c r="WY33" s="6" t="str">
        <f>IFERROR(INDEX(Sales!$D$5:$ABF$18,MATCH(UsagePerHour!$B33,Sales!$C$5:$C$18,0),MATCH(UsagePerHour!WY$4,Sales!$D$3:$ABF$3,0))/WY$2*INDEX(Usage!$D$5:$ABF$11,MATCH(UsagePerHour!$B$20,Usage!$C$5:$C$11,0),MATCH(UsagePerHour!WY$4,Usage!$D$3:$ABF$3,0)),"")</f>
        <v/>
      </c>
      <c r="WZ33" s="6" t="str">
        <f>IFERROR(INDEX(Sales!$D$5:$ABF$18,MATCH(UsagePerHour!$B33,Sales!$C$5:$C$18,0),MATCH(UsagePerHour!WZ$4,Sales!$D$3:$ABF$3,0))/WZ$2*INDEX(Usage!$D$5:$ABF$11,MATCH(UsagePerHour!$B$20,Usage!$C$5:$C$11,0),MATCH(UsagePerHour!WZ$4,Usage!$D$3:$ABF$3,0)),"")</f>
        <v/>
      </c>
      <c r="XA33" s="6" t="str">
        <f>IFERROR(INDEX(Sales!$D$5:$ABF$18,MATCH(UsagePerHour!$B33,Sales!$C$5:$C$18,0),MATCH(UsagePerHour!XA$4,Sales!$D$3:$ABF$3,0))/XA$2*INDEX(Usage!$D$5:$ABF$11,MATCH(UsagePerHour!$B$20,Usage!$C$5:$C$11,0),MATCH(UsagePerHour!XA$4,Usage!$D$3:$ABF$3,0)),"")</f>
        <v/>
      </c>
      <c r="XB33" s="6" t="str">
        <f>IFERROR(INDEX(Sales!$D$5:$ABF$18,MATCH(UsagePerHour!$B33,Sales!$C$5:$C$18,0),MATCH(UsagePerHour!XB$4,Sales!$D$3:$ABF$3,0))/XB$2*INDEX(Usage!$D$5:$ABF$11,MATCH(UsagePerHour!$B$20,Usage!$C$5:$C$11,0),MATCH(UsagePerHour!XB$4,Usage!$D$3:$ABF$3,0)),"")</f>
        <v/>
      </c>
      <c r="XC33" s="6" t="str">
        <f>IFERROR(INDEX(Sales!$D$5:$ABF$18,MATCH(UsagePerHour!$B33,Sales!$C$5:$C$18,0),MATCH(UsagePerHour!XC$4,Sales!$D$3:$ABF$3,0))/XC$2*INDEX(Usage!$D$5:$ABF$11,MATCH(UsagePerHour!$B$20,Usage!$C$5:$C$11,0),MATCH(UsagePerHour!XC$4,Usage!$D$3:$ABF$3,0)),"")</f>
        <v/>
      </c>
      <c r="XD33" s="6" t="str">
        <f>IFERROR(INDEX(Sales!$D$5:$ABF$18,MATCH(UsagePerHour!$B33,Sales!$C$5:$C$18,0),MATCH(UsagePerHour!XD$4,Sales!$D$3:$ABF$3,0))/XD$2*INDEX(Usage!$D$5:$ABF$11,MATCH(UsagePerHour!$B$20,Usage!$C$5:$C$11,0),MATCH(UsagePerHour!XD$4,Usage!$D$3:$ABF$3,0)),"")</f>
        <v/>
      </c>
      <c r="XE33" s="6" t="str">
        <f>IFERROR(INDEX(Sales!$D$5:$ABF$18,MATCH(UsagePerHour!$B33,Sales!$C$5:$C$18,0),MATCH(UsagePerHour!XE$4,Sales!$D$3:$ABF$3,0))/XE$2*INDEX(Usage!$D$5:$ABF$11,MATCH(UsagePerHour!$B$20,Usage!$C$5:$C$11,0),MATCH(UsagePerHour!XE$4,Usage!$D$3:$ABF$3,0)),"")</f>
        <v/>
      </c>
      <c r="XF33" s="6" t="str">
        <f>IFERROR(INDEX(Sales!$D$5:$ABF$18,MATCH(UsagePerHour!$B33,Sales!$C$5:$C$18,0),MATCH(UsagePerHour!XF$4,Sales!$D$3:$ABF$3,0))/XF$2*INDEX(Usage!$D$5:$ABF$11,MATCH(UsagePerHour!$B$20,Usage!$C$5:$C$11,0),MATCH(UsagePerHour!XF$4,Usage!$D$3:$ABF$3,0)),"")</f>
        <v/>
      </c>
      <c r="XG33" s="6" t="str">
        <f>IFERROR(INDEX(Sales!$D$5:$ABF$18,MATCH(UsagePerHour!$B33,Sales!$C$5:$C$18,0),MATCH(UsagePerHour!XG$4,Sales!$D$3:$ABF$3,0))/XG$2*INDEX(Usage!$D$5:$ABF$11,MATCH(UsagePerHour!$B$20,Usage!$C$5:$C$11,0),MATCH(UsagePerHour!XG$4,Usage!$D$3:$ABF$3,0)),"")</f>
        <v/>
      </c>
      <c r="XH33" s="6" t="str">
        <f>IFERROR(INDEX(Sales!$D$5:$ABF$18,MATCH(UsagePerHour!$B33,Sales!$C$5:$C$18,0),MATCH(UsagePerHour!XH$4,Sales!$D$3:$ABF$3,0))/XH$2*INDEX(Usage!$D$5:$ABF$11,MATCH(UsagePerHour!$B$20,Usage!$C$5:$C$11,0),MATCH(UsagePerHour!XH$4,Usage!$D$3:$ABF$3,0)),"")</f>
        <v/>
      </c>
      <c r="XI33" s="6" t="str">
        <f>IFERROR(INDEX(Sales!$D$5:$ABF$18,MATCH(UsagePerHour!$B33,Sales!$C$5:$C$18,0),MATCH(UsagePerHour!XI$4,Sales!$D$3:$ABF$3,0))/XI$2*INDEX(Usage!$D$5:$ABF$11,MATCH(UsagePerHour!$B$20,Usage!$C$5:$C$11,0),MATCH(UsagePerHour!XI$4,Usage!$D$3:$ABF$3,0)),"")</f>
        <v/>
      </c>
      <c r="XJ33" s="6" t="str">
        <f>IFERROR(INDEX(Sales!$D$5:$ABF$18,MATCH(UsagePerHour!$B33,Sales!$C$5:$C$18,0),MATCH(UsagePerHour!XJ$4,Sales!$D$3:$ABF$3,0))/XJ$2*INDEX(Usage!$D$5:$ABF$11,MATCH(UsagePerHour!$B$20,Usage!$C$5:$C$11,0),MATCH(UsagePerHour!XJ$4,Usage!$D$3:$ABF$3,0)),"")</f>
        <v/>
      </c>
      <c r="XK33" s="6" t="str">
        <f>IFERROR(INDEX(Sales!$D$5:$ABF$18,MATCH(UsagePerHour!$B33,Sales!$C$5:$C$18,0),MATCH(UsagePerHour!XK$4,Sales!$D$3:$ABF$3,0))/XK$2*INDEX(Usage!$D$5:$ABF$11,MATCH(UsagePerHour!$B$20,Usage!$C$5:$C$11,0),MATCH(UsagePerHour!XK$4,Usage!$D$3:$ABF$3,0)),"")</f>
        <v/>
      </c>
      <c r="XL33" s="6" t="str">
        <f>IFERROR(INDEX(Sales!$D$5:$ABF$18,MATCH(UsagePerHour!$B33,Sales!$C$5:$C$18,0),MATCH(UsagePerHour!XL$4,Sales!$D$3:$ABF$3,0))/XL$2*INDEX(Usage!$D$5:$ABF$11,MATCH(UsagePerHour!$B$20,Usage!$C$5:$C$11,0),MATCH(UsagePerHour!XL$4,Usage!$D$3:$ABF$3,0)),"")</f>
        <v/>
      </c>
      <c r="XM33" s="6" t="str">
        <f>IFERROR(INDEX(Sales!$D$5:$ABF$18,MATCH(UsagePerHour!$B33,Sales!$C$5:$C$18,0),MATCH(UsagePerHour!XM$4,Sales!$D$3:$ABF$3,0))/XM$2*INDEX(Usage!$D$5:$ABF$11,MATCH(UsagePerHour!$B$20,Usage!$C$5:$C$11,0),MATCH(UsagePerHour!XM$4,Usage!$D$3:$ABF$3,0)),"")</f>
        <v/>
      </c>
      <c r="XN33" s="6" t="str">
        <f>IFERROR(INDEX(Sales!$D$5:$ABF$18,MATCH(UsagePerHour!$B33,Sales!$C$5:$C$18,0),MATCH(UsagePerHour!XN$4,Sales!$D$3:$ABF$3,0))/XN$2*INDEX(Usage!$D$5:$ABF$11,MATCH(UsagePerHour!$B$20,Usage!$C$5:$C$11,0),MATCH(UsagePerHour!XN$4,Usage!$D$3:$ABF$3,0)),"")</f>
        <v/>
      </c>
      <c r="XO33" s="6" t="str">
        <f>IFERROR(INDEX(Sales!$D$5:$ABF$18,MATCH(UsagePerHour!$B33,Sales!$C$5:$C$18,0),MATCH(UsagePerHour!XO$4,Sales!$D$3:$ABF$3,0))/XO$2*INDEX(Usage!$D$5:$ABF$11,MATCH(UsagePerHour!$B$20,Usage!$C$5:$C$11,0),MATCH(UsagePerHour!XO$4,Usage!$D$3:$ABF$3,0)),"")</f>
        <v/>
      </c>
      <c r="XP33" s="6" t="str">
        <f>IFERROR(INDEX(Sales!$D$5:$ABF$18,MATCH(UsagePerHour!$B33,Sales!$C$5:$C$18,0),MATCH(UsagePerHour!XP$4,Sales!$D$3:$ABF$3,0))/XP$2*INDEX(Usage!$D$5:$ABF$11,MATCH(UsagePerHour!$B$20,Usage!$C$5:$C$11,0),MATCH(UsagePerHour!XP$4,Usage!$D$3:$ABF$3,0)),"")</f>
        <v/>
      </c>
      <c r="XQ33" s="6" t="str">
        <f>IFERROR(INDEX(Sales!$D$5:$ABF$18,MATCH(UsagePerHour!$B33,Sales!$C$5:$C$18,0),MATCH(UsagePerHour!XQ$4,Sales!$D$3:$ABF$3,0))/XQ$2*INDEX(Usage!$D$5:$ABF$11,MATCH(UsagePerHour!$B$20,Usage!$C$5:$C$11,0),MATCH(UsagePerHour!XQ$4,Usage!$D$3:$ABF$3,0)),"")</f>
        <v/>
      </c>
      <c r="XR33" s="6" t="str">
        <f>IFERROR(INDEX(Sales!$D$5:$ABF$18,MATCH(UsagePerHour!$B33,Sales!$C$5:$C$18,0),MATCH(UsagePerHour!XR$4,Sales!$D$3:$ABF$3,0))/XR$2*INDEX(Usage!$D$5:$ABF$11,MATCH(UsagePerHour!$B$20,Usage!$C$5:$C$11,0),MATCH(UsagePerHour!XR$4,Usage!$D$3:$ABF$3,0)),"")</f>
        <v/>
      </c>
      <c r="XS33" s="6" t="str">
        <f>IFERROR(INDEX(Sales!$D$5:$ABF$18,MATCH(UsagePerHour!$B33,Sales!$C$5:$C$18,0),MATCH(UsagePerHour!XS$4,Sales!$D$3:$ABF$3,0))/XS$2*INDEX(Usage!$D$5:$ABF$11,MATCH(UsagePerHour!$B$20,Usage!$C$5:$C$11,0),MATCH(UsagePerHour!XS$4,Usage!$D$3:$ABF$3,0)),"")</f>
        <v/>
      </c>
      <c r="XT33" s="6" t="str">
        <f>IFERROR(INDEX(Sales!$D$5:$ABF$18,MATCH(UsagePerHour!$B33,Sales!$C$5:$C$18,0),MATCH(UsagePerHour!XT$4,Sales!$D$3:$ABF$3,0))/XT$2*INDEX(Usage!$D$5:$ABF$11,MATCH(UsagePerHour!$B$20,Usage!$C$5:$C$11,0),MATCH(UsagePerHour!XT$4,Usage!$D$3:$ABF$3,0)),"")</f>
        <v/>
      </c>
      <c r="XU33" s="6" t="str">
        <f>IFERROR(INDEX(Sales!$D$5:$ABF$18,MATCH(UsagePerHour!$B33,Sales!$C$5:$C$18,0),MATCH(UsagePerHour!XU$4,Sales!$D$3:$ABF$3,0))/XU$2*INDEX(Usage!$D$5:$ABF$11,MATCH(UsagePerHour!$B$20,Usage!$C$5:$C$11,0),MATCH(UsagePerHour!XU$4,Usage!$D$3:$ABF$3,0)),"")</f>
        <v/>
      </c>
      <c r="XV33" s="6" t="str">
        <f>IFERROR(INDEX(Sales!$D$5:$ABF$18,MATCH(UsagePerHour!$B33,Sales!$C$5:$C$18,0),MATCH(UsagePerHour!XV$4,Sales!$D$3:$ABF$3,0))/XV$2*INDEX(Usage!$D$5:$ABF$11,MATCH(UsagePerHour!$B$20,Usage!$C$5:$C$11,0),MATCH(UsagePerHour!XV$4,Usage!$D$3:$ABF$3,0)),"")</f>
        <v/>
      </c>
      <c r="XW33" s="6" t="str">
        <f>IFERROR(INDEX(Sales!$D$5:$ABF$18,MATCH(UsagePerHour!$B33,Sales!$C$5:$C$18,0),MATCH(UsagePerHour!XW$4,Sales!$D$3:$ABF$3,0))/XW$2*INDEX(Usage!$D$5:$ABF$11,MATCH(UsagePerHour!$B$20,Usage!$C$5:$C$11,0),MATCH(UsagePerHour!XW$4,Usage!$D$3:$ABF$3,0)),"")</f>
        <v/>
      </c>
      <c r="XX33" s="6" t="str">
        <f>IFERROR(INDEX(Sales!$D$5:$ABF$18,MATCH(UsagePerHour!$B33,Sales!$C$5:$C$18,0),MATCH(UsagePerHour!XX$4,Sales!$D$3:$ABF$3,0))/XX$2*INDEX(Usage!$D$5:$ABF$11,MATCH(UsagePerHour!$B$20,Usage!$C$5:$C$11,0),MATCH(UsagePerHour!XX$4,Usage!$D$3:$ABF$3,0)),"")</f>
        <v/>
      </c>
      <c r="XY33" s="6" t="str">
        <f>IFERROR(INDEX(Sales!$D$5:$ABF$18,MATCH(UsagePerHour!$B33,Sales!$C$5:$C$18,0),MATCH(UsagePerHour!XY$4,Sales!$D$3:$ABF$3,0))/XY$2*INDEX(Usage!$D$5:$ABF$11,MATCH(UsagePerHour!$B$20,Usage!$C$5:$C$11,0),MATCH(UsagePerHour!XY$4,Usage!$D$3:$ABF$3,0)),"")</f>
        <v/>
      </c>
      <c r="XZ33" s="6" t="str">
        <f>IFERROR(INDEX(Sales!$D$5:$ABF$18,MATCH(UsagePerHour!$B33,Sales!$C$5:$C$18,0),MATCH(UsagePerHour!XZ$4,Sales!$D$3:$ABF$3,0))/XZ$2*INDEX(Usage!$D$5:$ABF$11,MATCH(UsagePerHour!$B$20,Usage!$C$5:$C$11,0),MATCH(UsagePerHour!XZ$4,Usage!$D$3:$ABF$3,0)),"")</f>
        <v/>
      </c>
      <c r="YA33" s="6" t="str">
        <f>IFERROR(INDEX(Sales!$D$5:$ABF$18,MATCH(UsagePerHour!$B33,Sales!$C$5:$C$18,0),MATCH(UsagePerHour!YA$4,Sales!$D$3:$ABF$3,0))/YA$2*INDEX(Usage!$D$5:$ABF$11,MATCH(UsagePerHour!$B$20,Usage!$C$5:$C$11,0),MATCH(UsagePerHour!YA$4,Usage!$D$3:$ABF$3,0)),"")</f>
        <v/>
      </c>
      <c r="YB33" s="6" t="str">
        <f>IFERROR(INDEX(Sales!$D$5:$ABF$18,MATCH(UsagePerHour!$B33,Sales!$C$5:$C$18,0),MATCH(UsagePerHour!YB$4,Sales!$D$3:$ABF$3,0))/YB$2*INDEX(Usage!$D$5:$ABF$11,MATCH(UsagePerHour!$B$20,Usage!$C$5:$C$11,0),MATCH(UsagePerHour!YB$4,Usage!$D$3:$ABF$3,0)),"")</f>
        <v/>
      </c>
      <c r="YC33" s="6" t="str">
        <f>IFERROR(INDEX(Sales!$D$5:$ABF$18,MATCH(UsagePerHour!$B33,Sales!$C$5:$C$18,0),MATCH(UsagePerHour!YC$4,Sales!$D$3:$ABF$3,0))/YC$2*INDEX(Usage!$D$5:$ABF$11,MATCH(UsagePerHour!$B$20,Usage!$C$5:$C$11,0),MATCH(UsagePerHour!YC$4,Usage!$D$3:$ABF$3,0)),"")</f>
        <v/>
      </c>
      <c r="YD33" s="6" t="str">
        <f>IFERROR(INDEX(Sales!$D$5:$ABF$18,MATCH(UsagePerHour!$B33,Sales!$C$5:$C$18,0),MATCH(UsagePerHour!YD$4,Sales!$D$3:$ABF$3,0))/YD$2*INDEX(Usage!$D$5:$ABF$11,MATCH(UsagePerHour!$B$20,Usage!$C$5:$C$11,0),MATCH(UsagePerHour!YD$4,Usage!$D$3:$ABF$3,0)),"")</f>
        <v/>
      </c>
      <c r="YE33" s="6" t="str">
        <f>IFERROR(INDEX(Sales!$D$5:$ABF$18,MATCH(UsagePerHour!$B33,Sales!$C$5:$C$18,0),MATCH(UsagePerHour!YE$4,Sales!$D$3:$ABF$3,0))/YE$2*INDEX(Usage!$D$5:$ABF$11,MATCH(UsagePerHour!$B$20,Usage!$C$5:$C$11,0),MATCH(UsagePerHour!YE$4,Usage!$D$3:$ABF$3,0)),"")</f>
        <v/>
      </c>
      <c r="YF33" s="6" t="str">
        <f>IFERROR(INDEX(Sales!$D$5:$ABF$18,MATCH(UsagePerHour!$B33,Sales!$C$5:$C$18,0),MATCH(UsagePerHour!YF$4,Sales!$D$3:$ABF$3,0))/YF$2*INDEX(Usage!$D$5:$ABF$11,MATCH(UsagePerHour!$B$20,Usage!$C$5:$C$11,0),MATCH(UsagePerHour!YF$4,Usage!$D$3:$ABF$3,0)),"")</f>
        <v/>
      </c>
      <c r="YG33" s="6" t="str">
        <f>IFERROR(INDEX(Sales!$D$5:$ABF$18,MATCH(UsagePerHour!$B33,Sales!$C$5:$C$18,0),MATCH(UsagePerHour!YG$4,Sales!$D$3:$ABF$3,0))/YG$2*INDEX(Usage!$D$5:$ABF$11,MATCH(UsagePerHour!$B$20,Usage!$C$5:$C$11,0),MATCH(UsagePerHour!YG$4,Usage!$D$3:$ABF$3,0)),"")</f>
        <v/>
      </c>
      <c r="YH33" s="6" t="str">
        <f>IFERROR(INDEX(Sales!$D$5:$ABF$18,MATCH(UsagePerHour!$B33,Sales!$C$5:$C$18,0),MATCH(UsagePerHour!YH$4,Sales!$D$3:$ABF$3,0))/YH$2*INDEX(Usage!$D$5:$ABF$11,MATCH(UsagePerHour!$B$20,Usage!$C$5:$C$11,0),MATCH(UsagePerHour!YH$4,Usage!$D$3:$ABF$3,0)),"")</f>
        <v/>
      </c>
      <c r="YI33" s="6" t="str">
        <f>IFERROR(INDEX(Sales!$D$5:$ABF$18,MATCH(UsagePerHour!$B33,Sales!$C$5:$C$18,0),MATCH(UsagePerHour!YI$4,Sales!$D$3:$ABF$3,0))/YI$2*INDEX(Usage!$D$5:$ABF$11,MATCH(UsagePerHour!$B$20,Usage!$C$5:$C$11,0),MATCH(UsagePerHour!YI$4,Usage!$D$3:$ABF$3,0)),"")</f>
        <v/>
      </c>
      <c r="YJ33" s="6" t="str">
        <f>IFERROR(INDEX(Sales!$D$5:$ABF$18,MATCH(UsagePerHour!$B33,Sales!$C$5:$C$18,0),MATCH(UsagePerHour!YJ$4,Sales!$D$3:$ABF$3,0))/YJ$2*INDEX(Usage!$D$5:$ABF$11,MATCH(UsagePerHour!$B$20,Usage!$C$5:$C$11,0),MATCH(UsagePerHour!YJ$4,Usage!$D$3:$ABF$3,0)),"")</f>
        <v/>
      </c>
      <c r="YK33" s="6" t="str">
        <f>IFERROR(INDEX(Sales!$D$5:$ABF$18,MATCH(UsagePerHour!$B33,Sales!$C$5:$C$18,0),MATCH(UsagePerHour!YK$4,Sales!$D$3:$ABF$3,0))/YK$2*INDEX(Usage!$D$5:$ABF$11,MATCH(UsagePerHour!$B$20,Usage!$C$5:$C$11,0),MATCH(UsagePerHour!YK$4,Usage!$D$3:$ABF$3,0)),"")</f>
        <v/>
      </c>
      <c r="YL33" s="6" t="str">
        <f>IFERROR(INDEX(Sales!$D$5:$ABF$18,MATCH(UsagePerHour!$B33,Sales!$C$5:$C$18,0),MATCH(UsagePerHour!YL$4,Sales!$D$3:$ABF$3,0))/YL$2*INDEX(Usage!$D$5:$ABF$11,MATCH(UsagePerHour!$B$20,Usage!$C$5:$C$11,0),MATCH(UsagePerHour!YL$4,Usage!$D$3:$ABF$3,0)),"")</f>
        <v/>
      </c>
      <c r="YM33" s="6" t="str">
        <f>IFERROR(INDEX(Sales!$D$5:$ABF$18,MATCH(UsagePerHour!$B33,Sales!$C$5:$C$18,0),MATCH(UsagePerHour!YM$4,Sales!$D$3:$ABF$3,0))/YM$2*INDEX(Usage!$D$5:$ABF$11,MATCH(UsagePerHour!$B$20,Usage!$C$5:$C$11,0),MATCH(UsagePerHour!YM$4,Usage!$D$3:$ABF$3,0)),"")</f>
        <v/>
      </c>
      <c r="YN33" s="6" t="str">
        <f>IFERROR(INDEX(Sales!$D$5:$ABF$18,MATCH(UsagePerHour!$B33,Sales!$C$5:$C$18,0),MATCH(UsagePerHour!YN$4,Sales!$D$3:$ABF$3,0))/YN$2*INDEX(Usage!$D$5:$ABF$11,MATCH(UsagePerHour!$B$20,Usage!$C$5:$C$11,0),MATCH(UsagePerHour!YN$4,Usage!$D$3:$ABF$3,0)),"")</f>
        <v/>
      </c>
      <c r="YO33" s="6" t="str">
        <f>IFERROR(INDEX(Sales!$D$5:$ABF$18,MATCH(UsagePerHour!$B33,Sales!$C$5:$C$18,0),MATCH(UsagePerHour!YO$4,Sales!$D$3:$ABF$3,0))/YO$2*INDEX(Usage!$D$5:$ABF$11,MATCH(UsagePerHour!$B$20,Usage!$C$5:$C$11,0),MATCH(UsagePerHour!YO$4,Usage!$D$3:$ABF$3,0)),"")</f>
        <v/>
      </c>
      <c r="YP33" s="6" t="str">
        <f>IFERROR(INDEX(Sales!$D$5:$ABF$18,MATCH(UsagePerHour!$B33,Sales!$C$5:$C$18,0),MATCH(UsagePerHour!YP$4,Sales!$D$3:$ABF$3,0))/YP$2*INDEX(Usage!$D$5:$ABF$11,MATCH(UsagePerHour!$B$20,Usage!$C$5:$C$11,0),MATCH(UsagePerHour!YP$4,Usage!$D$3:$ABF$3,0)),"")</f>
        <v/>
      </c>
      <c r="YQ33" s="6" t="str">
        <f>IFERROR(INDEX(Sales!$D$5:$ABF$18,MATCH(UsagePerHour!$B33,Sales!$C$5:$C$18,0),MATCH(UsagePerHour!YQ$4,Sales!$D$3:$ABF$3,0))/YQ$2*INDEX(Usage!$D$5:$ABF$11,MATCH(UsagePerHour!$B$20,Usage!$C$5:$C$11,0),MATCH(UsagePerHour!YQ$4,Usage!$D$3:$ABF$3,0)),"")</f>
        <v/>
      </c>
      <c r="YR33" s="6" t="str">
        <f>IFERROR(INDEX(Sales!$D$5:$ABF$18,MATCH(UsagePerHour!$B33,Sales!$C$5:$C$18,0),MATCH(UsagePerHour!YR$4,Sales!$D$3:$ABF$3,0))/YR$2*INDEX(Usage!$D$5:$ABF$11,MATCH(UsagePerHour!$B$20,Usage!$C$5:$C$11,0),MATCH(UsagePerHour!YR$4,Usage!$D$3:$ABF$3,0)),"")</f>
        <v/>
      </c>
      <c r="YS33" s="6" t="str">
        <f>IFERROR(INDEX(Sales!$D$5:$ABF$18,MATCH(UsagePerHour!$B33,Sales!$C$5:$C$18,0),MATCH(UsagePerHour!YS$4,Sales!$D$3:$ABF$3,0))/YS$2*INDEX(Usage!$D$5:$ABF$11,MATCH(UsagePerHour!$B$20,Usage!$C$5:$C$11,0),MATCH(UsagePerHour!YS$4,Usage!$D$3:$ABF$3,0)),"")</f>
        <v/>
      </c>
      <c r="YT33" s="6" t="str">
        <f>IFERROR(INDEX(Sales!$D$5:$ABF$18,MATCH(UsagePerHour!$B33,Sales!$C$5:$C$18,0),MATCH(UsagePerHour!YT$4,Sales!$D$3:$ABF$3,0))/YT$2*INDEX(Usage!$D$5:$ABF$11,MATCH(UsagePerHour!$B$20,Usage!$C$5:$C$11,0),MATCH(UsagePerHour!YT$4,Usage!$D$3:$ABF$3,0)),"")</f>
        <v/>
      </c>
      <c r="YU33" s="6" t="str">
        <f>IFERROR(INDEX(Sales!$D$5:$ABF$18,MATCH(UsagePerHour!$B33,Sales!$C$5:$C$18,0),MATCH(UsagePerHour!YU$4,Sales!$D$3:$ABF$3,0))/YU$2*INDEX(Usage!$D$5:$ABF$11,MATCH(UsagePerHour!$B$20,Usage!$C$5:$C$11,0),MATCH(UsagePerHour!YU$4,Usage!$D$3:$ABF$3,0)),"")</f>
        <v/>
      </c>
      <c r="YV33" s="6" t="str">
        <f>IFERROR(INDEX(Sales!$D$5:$ABF$18,MATCH(UsagePerHour!$B33,Sales!$C$5:$C$18,0),MATCH(UsagePerHour!YV$4,Sales!$D$3:$ABF$3,0))/YV$2*INDEX(Usage!$D$5:$ABF$11,MATCH(UsagePerHour!$B$20,Usage!$C$5:$C$11,0),MATCH(UsagePerHour!YV$4,Usage!$D$3:$ABF$3,0)),"")</f>
        <v/>
      </c>
      <c r="YW33" s="6" t="str">
        <f>IFERROR(INDEX(Sales!$D$5:$ABF$18,MATCH(UsagePerHour!$B33,Sales!$C$5:$C$18,0),MATCH(UsagePerHour!YW$4,Sales!$D$3:$ABF$3,0))/YW$2*INDEX(Usage!$D$5:$ABF$11,MATCH(UsagePerHour!$B$20,Usage!$C$5:$C$11,0),MATCH(UsagePerHour!YW$4,Usage!$D$3:$ABF$3,0)),"")</f>
        <v/>
      </c>
      <c r="YX33" s="6" t="str">
        <f>IFERROR(INDEX(Sales!$D$5:$ABF$18,MATCH(UsagePerHour!$B33,Sales!$C$5:$C$18,0),MATCH(UsagePerHour!YX$4,Sales!$D$3:$ABF$3,0))/YX$2*INDEX(Usage!$D$5:$ABF$11,MATCH(UsagePerHour!$B$20,Usage!$C$5:$C$11,0),MATCH(UsagePerHour!YX$4,Usage!$D$3:$ABF$3,0)),"")</f>
        <v/>
      </c>
      <c r="YY33" s="6" t="str">
        <f>IFERROR(INDEX(Sales!$D$5:$ABF$18,MATCH(UsagePerHour!$B33,Sales!$C$5:$C$18,0),MATCH(UsagePerHour!YY$4,Sales!$D$3:$ABF$3,0))/YY$2*INDEX(Usage!$D$5:$ABF$11,MATCH(UsagePerHour!$B$20,Usage!$C$5:$C$11,0),MATCH(UsagePerHour!YY$4,Usage!$D$3:$ABF$3,0)),"")</f>
        <v/>
      </c>
      <c r="YZ33" s="6" t="str">
        <f>IFERROR(INDEX(Sales!$D$5:$ABF$18,MATCH(UsagePerHour!$B33,Sales!$C$5:$C$18,0),MATCH(UsagePerHour!YZ$4,Sales!$D$3:$ABF$3,0))/YZ$2*INDEX(Usage!$D$5:$ABF$11,MATCH(UsagePerHour!$B$20,Usage!$C$5:$C$11,0),MATCH(UsagePerHour!YZ$4,Usage!$D$3:$ABF$3,0)),"")</f>
        <v/>
      </c>
      <c r="ZA33" s="6" t="str">
        <f>IFERROR(INDEX(Sales!$D$5:$ABF$18,MATCH(UsagePerHour!$B33,Sales!$C$5:$C$18,0),MATCH(UsagePerHour!ZA$4,Sales!$D$3:$ABF$3,0))/ZA$2*INDEX(Usage!$D$5:$ABF$11,MATCH(UsagePerHour!$B$20,Usage!$C$5:$C$11,0),MATCH(UsagePerHour!ZA$4,Usage!$D$3:$ABF$3,0)),"")</f>
        <v/>
      </c>
      <c r="ZB33" s="6" t="str">
        <f>IFERROR(INDEX(Sales!$D$5:$ABF$18,MATCH(UsagePerHour!$B33,Sales!$C$5:$C$18,0),MATCH(UsagePerHour!ZB$4,Sales!$D$3:$ABF$3,0))/ZB$2*INDEX(Usage!$D$5:$ABF$11,MATCH(UsagePerHour!$B$20,Usage!$C$5:$C$11,0),MATCH(UsagePerHour!ZB$4,Usage!$D$3:$ABF$3,0)),"")</f>
        <v/>
      </c>
      <c r="ZC33" s="6" t="str">
        <f>IFERROR(INDEX(Sales!$D$5:$ABF$18,MATCH(UsagePerHour!$B33,Sales!$C$5:$C$18,0),MATCH(UsagePerHour!ZC$4,Sales!$D$3:$ABF$3,0))/ZC$2*INDEX(Usage!$D$5:$ABF$11,MATCH(UsagePerHour!$B$20,Usage!$C$5:$C$11,0),MATCH(UsagePerHour!ZC$4,Usage!$D$3:$ABF$3,0)),"")</f>
        <v/>
      </c>
      <c r="ZD33" s="6" t="str">
        <f>IFERROR(INDEX(Sales!$D$5:$ABF$18,MATCH(UsagePerHour!$B33,Sales!$C$5:$C$18,0),MATCH(UsagePerHour!ZD$4,Sales!$D$3:$ABF$3,0))/ZD$2*INDEX(Usage!$D$5:$ABF$11,MATCH(UsagePerHour!$B$20,Usage!$C$5:$C$11,0),MATCH(UsagePerHour!ZD$4,Usage!$D$3:$ABF$3,0)),"")</f>
        <v/>
      </c>
      <c r="ZE33" s="6" t="str">
        <f>IFERROR(INDEX(Sales!$D$5:$ABF$18,MATCH(UsagePerHour!$B33,Sales!$C$5:$C$18,0),MATCH(UsagePerHour!ZE$4,Sales!$D$3:$ABF$3,0))/ZE$2*INDEX(Usage!$D$5:$ABF$11,MATCH(UsagePerHour!$B$20,Usage!$C$5:$C$11,0),MATCH(UsagePerHour!ZE$4,Usage!$D$3:$ABF$3,0)),"")</f>
        <v/>
      </c>
      <c r="ZF33" s="6" t="str">
        <f>IFERROR(INDEX(Sales!$D$5:$ABF$18,MATCH(UsagePerHour!$B33,Sales!$C$5:$C$18,0),MATCH(UsagePerHour!ZF$4,Sales!$D$3:$ABF$3,0))/ZF$2*INDEX(Usage!$D$5:$ABF$11,MATCH(UsagePerHour!$B$20,Usage!$C$5:$C$11,0),MATCH(UsagePerHour!ZF$4,Usage!$D$3:$ABF$3,0)),"")</f>
        <v/>
      </c>
      <c r="ZG33" s="6" t="str">
        <f>IFERROR(INDEX(Sales!$D$5:$ABF$18,MATCH(UsagePerHour!$B33,Sales!$C$5:$C$18,0),MATCH(UsagePerHour!ZG$4,Sales!$D$3:$ABF$3,0))/ZG$2*INDEX(Usage!$D$5:$ABF$11,MATCH(UsagePerHour!$B$20,Usage!$C$5:$C$11,0),MATCH(UsagePerHour!ZG$4,Usage!$D$3:$ABF$3,0)),"")</f>
        <v/>
      </c>
      <c r="ZH33" s="6" t="str">
        <f>IFERROR(INDEX(Sales!$D$5:$ABF$18,MATCH(UsagePerHour!$B33,Sales!$C$5:$C$18,0),MATCH(UsagePerHour!ZH$4,Sales!$D$3:$ABF$3,0))/ZH$2*INDEX(Usage!$D$5:$ABF$11,MATCH(UsagePerHour!$B$20,Usage!$C$5:$C$11,0),MATCH(UsagePerHour!ZH$4,Usage!$D$3:$ABF$3,0)),"")</f>
        <v/>
      </c>
      <c r="ZI33" s="6" t="str">
        <f>IFERROR(INDEX(Sales!$D$5:$ABF$18,MATCH(UsagePerHour!$B33,Sales!$C$5:$C$18,0),MATCH(UsagePerHour!ZI$4,Sales!$D$3:$ABF$3,0))/ZI$2*INDEX(Usage!$D$5:$ABF$11,MATCH(UsagePerHour!$B$20,Usage!$C$5:$C$11,0),MATCH(UsagePerHour!ZI$4,Usage!$D$3:$ABF$3,0)),"")</f>
        <v/>
      </c>
      <c r="ZJ33" s="6" t="str">
        <f>IFERROR(INDEX(Sales!$D$5:$ABF$18,MATCH(UsagePerHour!$B33,Sales!$C$5:$C$18,0),MATCH(UsagePerHour!ZJ$4,Sales!$D$3:$ABF$3,0))/ZJ$2*INDEX(Usage!$D$5:$ABF$11,MATCH(UsagePerHour!$B$20,Usage!$C$5:$C$11,0),MATCH(UsagePerHour!ZJ$4,Usage!$D$3:$ABF$3,0)),"")</f>
        <v/>
      </c>
      <c r="ZK33" s="6" t="str">
        <f>IFERROR(INDEX(Sales!$D$5:$ABF$18,MATCH(UsagePerHour!$B33,Sales!$C$5:$C$18,0),MATCH(UsagePerHour!ZK$4,Sales!$D$3:$ABF$3,0))/ZK$2*INDEX(Usage!$D$5:$ABF$11,MATCH(UsagePerHour!$B$20,Usage!$C$5:$C$11,0),MATCH(UsagePerHour!ZK$4,Usage!$D$3:$ABF$3,0)),"")</f>
        <v/>
      </c>
      <c r="ZL33" s="6" t="str">
        <f>IFERROR(INDEX(Sales!$D$5:$ABF$18,MATCH(UsagePerHour!$B33,Sales!$C$5:$C$18,0),MATCH(UsagePerHour!ZL$4,Sales!$D$3:$ABF$3,0))/ZL$2*INDEX(Usage!$D$5:$ABF$11,MATCH(UsagePerHour!$B$20,Usage!$C$5:$C$11,0),MATCH(UsagePerHour!ZL$4,Usage!$D$3:$ABF$3,0)),"")</f>
        <v/>
      </c>
      <c r="ZM33" s="6" t="str">
        <f>IFERROR(INDEX(Sales!$D$5:$ABF$18,MATCH(UsagePerHour!$B33,Sales!$C$5:$C$18,0),MATCH(UsagePerHour!ZM$4,Sales!$D$3:$ABF$3,0))/ZM$2*INDEX(Usage!$D$5:$ABF$11,MATCH(UsagePerHour!$B$20,Usage!$C$5:$C$11,0),MATCH(UsagePerHour!ZM$4,Usage!$D$3:$ABF$3,0)),"")</f>
        <v/>
      </c>
      <c r="ZN33" s="6" t="str">
        <f>IFERROR(INDEX(Sales!$D$5:$ABF$18,MATCH(UsagePerHour!$B33,Sales!$C$5:$C$18,0),MATCH(UsagePerHour!ZN$4,Sales!$D$3:$ABF$3,0))/ZN$2*INDEX(Usage!$D$5:$ABF$11,MATCH(UsagePerHour!$B$20,Usage!$C$5:$C$11,0),MATCH(UsagePerHour!ZN$4,Usage!$D$3:$ABF$3,0)),"")</f>
        <v/>
      </c>
      <c r="ZO33" s="6" t="str">
        <f>IFERROR(INDEX(Sales!$D$5:$ABF$18,MATCH(UsagePerHour!$B33,Sales!$C$5:$C$18,0),MATCH(UsagePerHour!ZO$4,Sales!$D$3:$ABF$3,0))/ZO$2*INDEX(Usage!$D$5:$ABF$11,MATCH(UsagePerHour!$B$20,Usage!$C$5:$C$11,0),MATCH(UsagePerHour!ZO$4,Usage!$D$3:$ABF$3,0)),"")</f>
        <v/>
      </c>
      <c r="ZP33" s="6" t="str">
        <f>IFERROR(INDEX(Sales!$D$5:$ABF$18,MATCH(UsagePerHour!$B33,Sales!$C$5:$C$18,0),MATCH(UsagePerHour!ZP$4,Sales!$D$3:$ABF$3,0))/ZP$2*INDEX(Usage!$D$5:$ABF$11,MATCH(UsagePerHour!$B$20,Usage!$C$5:$C$11,0),MATCH(UsagePerHour!ZP$4,Usage!$D$3:$ABF$3,0)),"")</f>
        <v/>
      </c>
      <c r="ZQ33" s="6" t="str">
        <f>IFERROR(INDEX(Sales!$D$5:$ABF$18,MATCH(UsagePerHour!$B33,Sales!$C$5:$C$18,0),MATCH(UsagePerHour!ZQ$4,Sales!$D$3:$ABF$3,0))/ZQ$2*INDEX(Usage!$D$5:$ABF$11,MATCH(UsagePerHour!$B$20,Usage!$C$5:$C$11,0),MATCH(UsagePerHour!ZQ$4,Usage!$D$3:$ABF$3,0)),"")</f>
        <v/>
      </c>
      <c r="ZR33" s="6" t="str">
        <f>IFERROR(INDEX(Sales!$D$5:$ABF$18,MATCH(UsagePerHour!$B33,Sales!$C$5:$C$18,0),MATCH(UsagePerHour!ZR$4,Sales!$D$3:$ABF$3,0))/ZR$2*INDEX(Usage!$D$5:$ABF$11,MATCH(UsagePerHour!$B$20,Usage!$C$5:$C$11,0),MATCH(UsagePerHour!ZR$4,Usage!$D$3:$ABF$3,0)),"")</f>
        <v/>
      </c>
      <c r="ZS33" s="6" t="str">
        <f>IFERROR(INDEX(Sales!$D$5:$ABF$18,MATCH(UsagePerHour!$B33,Sales!$C$5:$C$18,0),MATCH(UsagePerHour!ZS$4,Sales!$D$3:$ABF$3,0))/ZS$2*INDEX(Usage!$D$5:$ABF$11,MATCH(UsagePerHour!$B$20,Usage!$C$5:$C$11,0),MATCH(UsagePerHour!ZS$4,Usage!$D$3:$ABF$3,0)),"")</f>
        <v/>
      </c>
      <c r="ZT33" s="6" t="str">
        <f>IFERROR(INDEX(Sales!$D$5:$ABF$18,MATCH(UsagePerHour!$B33,Sales!$C$5:$C$18,0),MATCH(UsagePerHour!ZT$4,Sales!$D$3:$ABF$3,0))/ZT$2*INDEX(Usage!$D$5:$ABF$11,MATCH(UsagePerHour!$B$20,Usage!$C$5:$C$11,0),MATCH(UsagePerHour!ZT$4,Usage!$D$3:$ABF$3,0)),"")</f>
        <v/>
      </c>
      <c r="ZU33" s="6" t="str">
        <f>IFERROR(INDEX(Sales!$D$5:$ABF$18,MATCH(UsagePerHour!$B33,Sales!$C$5:$C$18,0),MATCH(UsagePerHour!ZU$4,Sales!$D$3:$ABF$3,0))/ZU$2*INDEX(Usage!$D$5:$ABF$11,MATCH(UsagePerHour!$B$20,Usage!$C$5:$C$11,0),MATCH(UsagePerHour!ZU$4,Usage!$D$3:$ABF$3,0)),"")</f>
        <v/>
      </c>
      <c r="ZV33" s="6" t="str">
        <f>IFERROR(INDEX(Sales!$D$5:$ABF$18,MATCH(UsagePerHour!$B33,Sales!$C$5:$C$18,0),MATCH(UsagePerHour!ZV$4,Sales!$D$3:$ABF$3,0))/ZV$2*INDEX(Usage!$D$5:$ABF$11,MATCH(UsagePerHour!$B$20,Usage!$C$5:$C$11,0),MATCH(UsagePerHour!ZV$4,Usage!$D$3:$ABF$3,0)),"")</f>
        <v/>
      </c>
      <c r="ZW33" s="6" t="str">
        <f>IFERROR(INDEX(Sales!$D$5:$ABF$18,MATCH(UsagePerHour!$B33,Sales!$C$5:$C$18,0),MATCH(UsagePerHour!ZW$4,Sales!$D$3:$ABF$3,0))/ZW$2*INDEX(Usage!$D$5:$ABF$11,MATCH(UsagePerHour!$B$20,Usage!$C$5:$C$11,0),MATCH(UsagePerHour!ZW$4,Usage!$D$3:$ABF$3,0)),"")</f>
        <v/>
      </c>
      <c r="ZX33" s="6" t="str">
        <f>IFERROR(INDEX(Sales!$D$5:$ABF$18,MATCH(UsagePerHour!$B33,Sales!$C$5:$C$18,0),MATCH(UsagePerHour!ZX$4,Sales!$D$3:$ABF$3,0))/ZX$2*INDEX(Usage!$D$5:$ABF$11,MATCH(UsagePerHour!$B$20,Usage!$C$5:$C$11,0),MATCH(UsagePerHour!ZX$4,Usage!$D$3:$ABF$3,0)),"")</f>
        <v/>
      </c>
      <c r="ZY33" s="6" t="str">
        <f>IFERROR(INDEX(Sales!$D$5:$ABF$18,MATCH(UsagePerHour!$B33,Sales!$C$5:$C$18,0),MATCH(UsagePerHour!ZY$4,Sales!$D$3:$ABF$3,0))/ZY$2*INDEX(Usage!$D$5:$ABF$11,MATCH(UsagePerHour!$B$20,Usage!$C$5:$C$11,0),MATCH(UsagePerHour!ZY$4,Usage!$D$3:$ABF$3,0)),"")</f>
        <v/>
      </c>
      <c r="ZZ33" s="6" t="str">
        <f>IFERROR(INDEX(Sales!$D$5:$ABF$18,MATCH(UsagePerHour!$B33,Sales!$C$5:$C$18,0),MATCH(UsagePerHour!ZZ$4,Sales!$D$3:$ABF$3,0))/ZZ$2*INDEX(Usage!$D$5:$ABF$11,MATCH(UsagePerHour!$B$20,Usage!$C$5:$C$11,0),MATCH(UsagePerHour!ZZ$4,Usage!$D$3:$ABF$3,0)),"")</f>
        <v/>
      </c>
      <c r="AAA33" s="6" t="str">
        <f>IFERROR(INDEX(Sales!$D$5:$ABF$18,MATCH(UsagePerHour!$B33,Sales!$C$5:$C$18,0),MATCH(UsagePerHour!AAA$4,Sales!$D$3:$ABF$3,0))/AAA$2*INDEX(Usage!$D$5:$ABF$11,MATCH(UsagePerHour!$B$20,Usage!$C$5:$C$11,0),MATCH(UsagePerHour!AAA$4,Usage!$D$3:$ABF$3,0)),"")</f>
        <v/>
      </c>
      <c r="AAB33" s="6" t="str">
        <f>IFERROR(INDEX(Sales!$D$5:$ABF$18,MATCH(UsagePerHour!$B33,Sales!$C$5:$C$18,0),MATCH(UsagePerHour!AAB$4,Sales!$D$3:$ABF$3,0))/AAB$2*INDEX(Usage!$D$5:$ABF$11,MATCH(UsagePerHour!$B$20,Usage!$C$5:$C$11,0),MATCH(UsagePerHour!AAB$4,Usage!$D$3:$ABF$3,0)),"")</f>
        <v/>
      </c>
      <c r="AAC33" s="6" t="str">
        <f>IFERROR(INDEX(Sales!$D$5:$ABF$18,MATCH(UsagePerHour!$B33,Sales!$C$5:$C$18,0),MATCH(UsagePerHour!AAC$4,Sales!$D$3:$ABF$3,0))/AAC$2*INDEX(Usage!$D$5:$ABF$11,MATCH(UsagePerHour!$B$20,Usage!$C$5:$C$11,0),MATCH(UsagePerHour!AAC$4,Usage!$D$3:$ABF$3,0)),"")</f>
        <v/>
      </c>
      <c r="AAD33" s="6" t="str">
        <f>IFERROR(INDEX(Sales!$D$5:$ABF$18,MATCH(UsagePerHour!$B33,Sales!$C$5:$C$18,0),MATCH(UsagePerHour!AAD$4,Sales!$D$3:$ABF$3,0))/AAD$2*INDEX(Usage!$D$5:$ABF$11,MATCH(UsagePerHour!$B$20,Usage!$C$5:$C$11,0),MATCH(UsagePerHour!AAD$4,Usage!$D$3:$ABF$3,0)),"")</f>
        <v/>
      </c>
      <c r="AAE33" s="6" t="str">
        <f>IFERROR(INDEX(Sales!$D$5:$ABF$18,MATCH(UsagePerHour!$B33,Sales!$C$5:$C$18,0),MATCH(UsagePerHour!AAE$4,Sales!$D$3:$ABF$3,0))/AAE$2*INDEX(Usage!$D$5:$ABF$11,MATCH(UsagePerHour!$B$20,Usage!$C$5:$C$11,0),MATCH(UsagePerHour!AAE$4,Usage!$D$3:$ABF$3,0)),"")</f>
        <v/>
      </c>
      <c r="AAF33" s="6" t="str">
        <f>IFERROR(INDEX(Sales!$D$5:$ABF$18,MATCH(UsagePerHour!$B33,Sales!$C$5:$C$18,0),MATCH(UsagePerHour!AAF$4,Sales!$D$3:$ABF$3,0))/AAF$2*INDEX(Usage!$D$5:$ABF$11,MATCH(UsagePerHour!$B$20,Usage!$C$5:$C$11,0),MATCH(UsagePerHour!AAF$4,Usage!$D$3:$ABF$3,0)),"")</f>
        <v/>
      </c>
      <c r="AAG33" s="6" t="str">
        <f>IFERROR(INDEX(Sales!$D$5:$ABF$18,MATCH(UsagePerHour!$B33,Sales!$C$5:$C$18,0),MATCH(UsagePerHour!AAG$4,Sales!$D$3:$ABF$3,0))/AAG$2*INDEX(Usage!$D$5:$ABF$11,MATCH(UsagePerHour!$B$20,Usage!$C$5:$C$11,0),MATCH(UsagePerHour!AAG$4,Usage!$D$3:$ABF$3,0)),"")</f>
        <v/>
      </c>
      <c r="AAH33" s="6" t="str">
        <f>IFERROR(INDEX(Sales!$D$5:$ABF$18,MATCH(UsagePerHour!$B33,Sales!$C$5:$C$18,0),MATCH(UsagePerHour!AAH$4,Sales!$D$3:$ABF$3,0))/AAH$2*INDEX(Usage!$D$5:$ABF$11,MATCH(UsagePerHour!$B$20,Usage!$C$5:$C$11,0),MATCH(UsagePerHour!AAH$4,Usage!$D$3:$ABF$3,0)),"")</f>
        <v/>
      </c>
      <c r="AAI33" s="6" t="str">
        <f>IFERROR(INDEX(Sales!$D$5:$ABF$18,MATCH(UsagePerHour!$B33,Sales!$C$5:$C$18,0),MATCH(UsagePerHour!AAI$4,Sales!$D$3:$ABF$3,0))/AAI$2*INDEX(Usage!$D$5:$ABF$11,MATCH(UsagePerHour!$B$20,Usage!$C$5:$C$11,0),MATCH(UsagePerHour!AAI$4,Usage!$D$3:$ABF$3,0)),"")</f>
        <v/>
      </c>
      <c r="AAJ33" s="6" t="str">
        <f>IFERROR(INDEX(Sales!$D$5:$ABF$18,MATCH(UsagePerHour!$B33,Sales!$C$5:$C$18,0),MATCH(UsagePerHour!AAJ$4,Sales!$D$3:$ABF$3,0))/AAJ$2*INDEX(Usage!$D$5:$ABF$11,MATCH(UsagePerHour!$B$20,Usage!$C$5:$C$11,0),MATCH(UsagePerHour!AAJ$4,Usage!$D$3:$ABF$3,0)),"")</f>
        <v/>
      </c>
      <c r="AAK33" s="6" t="str">
        <f>IFERROR(INDEX(Sales!$D$5:$ABF$18,MATCH(UsagePerHour!$B33,Sales!$C$5:$C$18,0),MATCH(UsagePerHour!AAK$4,Sales!$D$3:$ABF$3,0))/AAK$2*INDEX(Usage!$D$5:$ABF$11,MATCH(UsagePerHour!$B$20,Usage!$C$5:$C$11,0),MATCH(UsagePerHour!AAK$4,Usage!$D$3:$ABF$3,0)),"")</f>
        <v/>
      </c>
      <c r="AAL33" s="6" t="str">
        <f>IFERROR(INDEX(Sales!$D$5:$ABF$18,MATCH(UsagePerHour!$B33,Sales!$C$5:$C$18,0),MATCH(UsagePerHour!AAL$4,Sales!$D$3:$ABF$3,0))/AAL$2*INDEX(Usage!$D$5:$ABF$11,MATCH(UsagePerHour!$B$20,Usage!$C$5:$C$11,0),MATCH(UsagePerHour!AAL$4,Usage!$D$3:$ABF$3,0)),"")</f>
        <v/>
      </c>
      <c r="AAM33" s="6" t="str">
        <f>IFERROR(INDEX(Sales!$D$5:$ABF$18,MATCH(UsagePerHour!$B33,Sales!$C$5:$C$18,0),MATCH(UsagePerHour!AAM$4,Sales!$D$3:$ABF$3,0))/AAM$2*INDEX(Usage!$D$5:$ABF$11,MATCH(UsagePerHour!$B$20,Usage!$C$5:$C$11,0),MATCH(UsagePerHour!AAM$4,Usage!$D$3:$ABF$3,0)),"")</f>
        <v/>
      </c>
      <c r="AAN33" s="6" t="str">
        <f>IFERROR(INDEX(Sales!$D$5:$ABF$18,MATCH(UsagePerHour!$B33,Sales!$C$5:$C$18,0),MATCH(UsagePerHour!AAN$4,Sales!$D$3:$ABF$3,0))/AAN$2*INDEX(Usage!$D$5:$ABF$11,MATCH(UsagePerHour!$B$20,Usage!$C$5:$C$11,0),MATCH(UsagePerHour!AAN$4,Usage!$D$3:$ABF$3,0)),"")</f>
        <v/>
      </c>
      <c r="AAO33" s="6" t="str">
        <f>IFERROR(INDEX(Sales!$D$5:$ABF$18,MATCH(UsagePerHour!$B33,Sales!$C$5:$C$18,0),MATCH(UsagePerHour!AAO$4,Sales!$D$3:$ABF$3,0))/AAO$2*INDEX(Usage!$D$5:$ABF$11,MATCH(UsagePerHour!$B$20,Usage!$C$5:$C$11,0),MATCH(UsagePerHour!AAO$4,Usage!$D$3:$ABF$3,0)),"")</f>
        <v/>
      </c>
      <c r="AAP33" s="6" t="str">
        <f>IFERROR(INDEX(Sales!$D$5:$ABF$18,MATCH(UsagePerHour!$B33,Sales!$C$5:$C$18,0),MATCH(UsagePerHour!AAP$4,Sales!$D$3:$ABF$3,0))/AAP$2*INDEX(Usage!$D$5:$ABF$11,MATCH(UsagePerHour!$B$20,Usage!$C$5:$C$11,0),MATCH(UsagePerHour!AAP$4,Usage!$D$3:$ABF$3,0)),"")</f>
        <v/>
      </c>
      <c r="AAQ33" s="6" t="str">
        <f>IFERROR(INDEX(Sales!$D$5:$ABF$18,MATCH(UsagePerHour!$B33,Sales!$C$5:$C$18,0),MATCH(UsagePerHour!AAQ$4,Sales!$D$3:$ABF$3,0))/AAQ$2*INDEX(Usage!$D$5:$ABF$11,MATCH(UsagePerHour!$B$20,Usage!$C$5:$C$11,0),MATCH(UsagePerHour!AAQ$4,Usage!$D$3:$ABF$3,0)),"")</f>
        <v/>
      </c>
      <c r="AAR33" s="6" t="str">
        <f>IFERROR(INDEX(Sales!$D$5:$ABF$18,MATCH(UsagePerHour!$B33,Sales!$C$5:$C$18,0),MATCH(UsagePerHour!AAR$4,Sales!$D$3:$ABF$3,0))/AAR$2*INDEX(Usage!$D$5:$ABF$11,MATCH(UsagePerHour!$B$20,Usage!$C$5:$C$11,0),MATCH(UsagePerHour!AAR$4,Usage!$D$3:$ABF$3,0)),"")</f>
        <v/>
      </c>
      <c r="AAS33" s="6" t="str">
        <f>IFERROR(INDEX(Sales!$D$5:$ABF$18,MATCH(UsagePerHour!$B33,Sales!$C$5:$C$18,0),MATCH(UsagePerHour!AAS$4,Sales!$D$3:$ABF$3,0))/AAS$2*INDEX(Usage!$D$5:$ABF$11,MATCH(UsagePerHour!$B$20,Usage!$C$5:$C$11,0),MATCH(UsagePerHour!AAS$4,Usage!$D$3:$ABF$3,0)),"")</f>
        <v/>
      </c>
      <c r="AAT33" s="6" t="str">
        <f>IFERROR(INDEX(Sales!$D$5:$ABF$18,MATCH(UsagePerHour!$B33,Sales!$C$5:$C$18,0),MATCH(UsagePerHour!AAT$4,Sales!$D$3:$ABF$3,0))/AAT$2*INDEX(Usage!$D$5:$ABF$11,MATCH(UsagePerHour!$B$20,Usage!$C$5:$C$11,0),MATCH(UsagePerHour!AAT$4,Usage!$D$3:$ABF$3,0)),"")</f>
        <v/>
      </c>
      <c r="AAU33" s="6" t="str">
        <f>IFERROR(INDEX(Sales!$D$5:$ABF$18,MATCH(UsagePerHour!$B33,Sales!$C$5:$C$18,0),MATCH(UsagePerHour!AAU$4,Sales!$D$3:$ABF$3,0))/AAU$2*INDEX(Usage!$D$5:$ABF$11,MATCH(UsagePerHour!$B$20,Usage!$C$5:$C$11,0),MATCH(UsagePerHour!AAU$4,Usage!$D$3:$ABF$3,0)),"")</f>
        <v/>
      </c>
      <c r="AAV33" s="6" t="str">
        <f>IFERROR(INDEX(Sales!$D$5:$ABF$18,MATCH(UsagePerHour!$B33,Sales!$C$5:$C$18,0),MATCH(UsagePerHour!AAV$4,Sales!$D$3:$ABF$3,0))/AAV$2*INDEX(Usage!$D$5:$ABF$11,MATCH(UsagePerHour!$B$20,Usage!$C$5:$C$11,0),MATCH(UsagePerHour!AAV$4,Usage!$D$3:$ABF$3,0)),"")</f>
        <v/>
      </c>
      <c r="AAW33" s="6" t="str">
        <f>IFERROR(INDEX(Sales!$D$5:$ABF$18,MATCH(UsagePerHour!$B33,Sales!$C$5:$C$18,0),MATCH(UsagePerHour!AAW$4,Sales!$D$3:$ABF$3,0))/AAW$2*INDEX(Usage!$D$5:$ABF$11,MATCH(UsagePerHour!$B$20,Usage!$C$5:$C$11,0),MATCH(UsagePerHour!AAW$4,Usage!$D$3:$ABF$3,0)),"")</f>
        <v/>
      </c>
      <c r="AAX33" s="6" t="str">
        <f>IFERROR(INDEX(Sales!$D$5:$ABF$18,MATCH(UsagePerHour!$B33,Sales!$C$5:$C$18,0),MATCH(UsagePerHour!AAX$4,Sales!$D$3:$ABF$3,0))/AAX$2*INDEX(Usage!$D$5:$ABF$11,MATCH(UsagePerHour!$B$20,Usage!$C$5:$C$11,0),MATCH(UsagePerHour!AAX$4,Usage!$D$3:$ABF$3,0)),"")</f>
        <v/>
      </c>
      <c r="AAY33" s="6" t="str">
        <f>IFERROR(INDEX(Sales!$D$5:$ABF$18,MATCH(UsagePerHour!$B33,Sales!$C$5:$C$18,0),MATCH(UsagePerHour!AAY$4,Sales!$D$3:$ABF$3,0))/AAY$2*INDEX(Usage!$D$5:$ABF$11,MATCH(UsagePerHour!$B$20,Usage!$C$5:$C$11,0),MATCH(UsagePerHour!AAY$4,Usage!$D$3:$ABF$3,0)),"")</f>
        <v/>
      </c>
      <c r="AAZ33" s="6" t="str">
        <f>IFERROR(INDEX(Sales!$D$5:$ABF$18,MATCH(UsagePerHour!$B33,Sales!$C$5:$C$18,0),MATCH(UsagePerHour!AAZ$4,Sales!$D$3:$ABF$3,0))/AAZ$2*INDEX(Usage!$D$5:$ABF$11,MATCH(UsagePerHour!$B$20,Usage!$C$5:$C$11,0),MATCH(UsagePerHour!AAZ$4,Usage!$D$3:$ABF$3,0)),"")</f>
        <v/>
      </c>
      <c r="ABA33" s="6" t="str">
        <f>IFERROR(INDEX(Sales!$D$5:$ABF$18,MATCH(UsagePerHour!$B33,Sales!$C$5:$C$18,0),MATCH(UsagePerHour!ABA$4,Sales!$D$3:$ABF$3,0))/ABA$2*INDEX(Usage!$D$5:$ABF$11,MATCH(UsagePerHour!$B$20,Usage!$C$5:$C$11,0),MATCH(UsagePerHour!ABA$4,Usage!$D$3:$ABF$3,0)),"")</f>
        <v/>
      </c>
    </row>
    <row r="34" spans="2:729">
      <c r="B34" s="3" t="s">
        <v>14</v>
      </c>
      <c r="C34" s="6">
        <f>IFERROR(INDEX(Sales!$D$5:$ABF$18,MATCH(UsagePerHour!$B34,Sales!$C$5:$C$18,0),MATCH(UsagePerHour!C$4,Sales!$D$3:$ABF$3,0))/C$2*INDEX(Usage!$D$5:$ABF$11,MATCH(UsagePerHour!$B$20,Usage!$C$5:$C$11,0),MATCH(UsagePerHour!C$4,Usage!$D$3:$ABF$3,0)),"")</f>
        <v>0</v>
      </c>
      <c r="D34" s="6">
        <f>IFERROR(INDEX(Sales!$D$5:$ABF$18,MATCH(UsagePerHour!$B34,Sales!$C$5:$C$18,0),MATCH(UsagePerHour!D$4,Sales!$D$3:$ABF$3,0))/D$2*INDEX(Usage!$D$5:$ABF$11,MATCH(UsagePerHour!$B$20,Usage!$C$5:$C$11,0),MATCH(UsagePerHour!D$4,Usage!$D$3:$ABF$3,0)),"")</f>
        <v>14.254199919827995</v>
      </c>
      <c r="E34" s="6">
        <f>IFERROR(INDEX(Sales!$D$5:$ABF$18,MATCH(UsagePerHour!$B34,Sales!$C$5:$C$18,0),MATCH(UsagePerHour!E$4,Sales!$D$3:$ABF$3,0))/E$2*INDEX(Usage!$D$5:$ABF$11,MATCH(UsagePerHour!$B$20,Usage!$C$5:$C$11,0),MATCH(UsagePerHour!E$4,Usage!$D$3:$ABF$3,0)),"")</f>
        <v>0</v>
      </c>
      <c r="F34" s="6">
        <f>IFERROR(INDEX(Sales!$D$5:$ABF$18,MATCH(UsagePerHour!$B34,Sales!$C$5:$C$18,0),MATCH(UsagePerHour!F$4,Sales!$D$3:$ABF$3,0))/F$2*INDEX(Usage!$D$5:$ABF$11,MATCH(UsagePerHour!$B$20,Usage!$C$5:$C$11,0),MATCH(UsagePerHour!F$4,Usage!$D$3:$ABF$3,0)),"")</f>
        <v>2.720287253141831</v>
      </c>
      <c r="G34" s="6">
        <f>IFERROR(INDEX(Sales!$D$5:$ABF$18,MATCH(UsagePerHour!$B34,Sales!$C$5:$C$18,0),MATCH(UsagePerHour!G$4,Sales!$D$3:$ABF$3,0))/G$2*INDEX(Usage!$D$5:$ABF$11,MATCH(UsagePerHour!$B$20,Usage!$C$5:$C$11,0),MATCH(UsagePerHour!G$4,Usage!$D$3:$ABF$3,0)),"")</f>
        <v>0</v>
      </c>
      <c r="H34" s="6">
        <f>IFERROR(INDEX(Sales!$D$5:$ABF$18,MATCH(UsagePerHour!$B34,Sales!$C$5:$C$18,0),MATCH(UsagePerHour!H$4,Sales!$D$3:$ABF$3,0))/H$2*INDEX(Usage!$D$5:$ABF$11,MATCH(UsagePerHour!$B$20,Usage!$C$5:$C$11,0),MATCH(UsagePerHour!H$4,Usage!$D$3:$ABF$3,0)),"")</f>
        <v>4.5342208455531026</v>
      </c>
      <c r="I34" s="6">
        <f>IFERROR(INDEX(Sales!$D$5:$ABF$18,MATCH(UsagePerHour!$B34,Sales!$C$5:$C$18,0),MATCH(UsagePerHour!I$4,Sales!$D$3:$ABF$3,0))/I$2*INDEX(Usage!$D$5:$ABF$11,MATCH(UsagePerHour!$B$20,Usage!$C$5:$C$11,0),MATCH(UsagePerHour!I$4,Usage!$D$3:$ABF$3,0)),"")</f>
        <v>0</v>
      </c>
      <c r="J34" s="6">
        <f>IFERROR(INDEX(Sales!$D$5:$ABF$18,MATCH(UsagePerHour!$B34,Sales!$C$5:$C$18,0),MATCH(UsagePerHour!J$4,Sales!$D$3:$ABF$3,0))/J$2*INDEX(Usage!$D$5:$ABF$11,MATCH(UsagePerHour!$B$20,Usage!$C$5:$C$11,0),MATCH(UsagePerHour!J$4,Usage!$D$3:$ABF$3,0)),"")</f>
        <v>0</v>
      </c>
      <c r="K34" s="6">
        <f>IFERROR(INDEX(Sales!$D$5:$ABF$18,MATCH(UsagePerHour!$B34,Sales!$C$5:$C$18,0),MATCH(UsagePerHour!K$4,Sales!$D$3:$ABF$3,0))/K$2*INDEX(Usage!$D$5:$ABF$11,MATCH(UsagePerHour!$B$20,Usage!$C$5:$C$11,0),MATCH(UsagePerHour!K$4,Usage!$D$3:$ABF$3,0)),"")</f>
        <v>14.254199919827995</v>
      </c>
      <c r="L34" s="6">
        <f>IFERROR(INDEX(Sales!$D$5:$ABF$18,MATCH(UsagePerHour!$B34,Sales!$C$5:$C$18,0),MATCH(UsagePerHour!L$4,Sales!$D$3:$ABF$3,0))/L$2*INDEX(Usage!$D$5:$ABF$11,MATCH(UsagePerHour!$B$20,Usage!$C$5:$C$11,0),MATCH(UsagePerHour!L$4,Usage!$D$3:$ABF$3,0)),"")</f>
        <v>0</v>
      </c>
      <c r="M34" s="6">
        <f>IFERROR(INDEX(Sales!$D$5:$ABF$18,MATCH(UsagePerHour!$B34,Sales!$C$5:$C$18,0),MATCH(UsagePerHour!M$4,Sales!$D$3:$ABF$3,0))/M$2*INDEX(Usage!$D$5:$ABF$11,MATCH(UsagePerHour!$B$20,Usage!$C$5:$C$11,0),MATCH(UsagePerHour!M$4,Usage!$D$3:$ABF$3,0)),"")</f>
        <v>2.720287253141831</v>
      </c>
      <c r="N34" s="6">
        <f>IFERROR(INDEX(Sales!$D$5:$ABF$18,MATCH(UsagePerHour!$B34,Sales!$C$5:$C$18,0),MATCH(UsagePerHour!N$4,Sales!$D$3:$ABF$3,0))/N$2*INDEX(Usage!$D$5:$ABF$11,MATCH(UsagePerHour!$B$20,Usage!$C$5:$C$11,0),MATCH(UsagePerHour!N$4,Usage!$D$3:$ABF$3,0)),"")</f>
        <v>0</v>
      </c>
      <c r="O34" s="6">
        <f>IFERROR(INDEX(Sales!$D$5:$ABF$18,MATCH(UsagePerHour!$B34,Sales!$C$5:$C$18,0),MATCH(UsagePerHour!O$4,Sales!$D$3:$ABF$3,0))/O$2*INDEX(Usage!$D$5:$ABF$11,MATCH(UsagePerHour!$B$20,Usage!$C$5:$C$11,0),MATCH(UsagePerHour!O$4,Usage!$D$3:$ABF$3,0)),"")</f>
        <v>4.5342208455531026</v>
      </c>
      <c r="P34" s="6">
        <f>IFERROR(INDEX(Sales!$D$5:$ABF$18,MATCH(UsagePerHour!$B34,Sales!$C$5:$C$18,0),MATCH(UsagePerHour!P$4,Sales!$D$3:$ABF$3,0))/P$2*INDEX(Usage!$D$5:$ABF$11,MATCH(UsagePerHour!$B$20,Usage!$C$5:$C$11,0),MATCH(UsagePerHour!P$4,Usage!$D$3:$ABF$3,0)),"")</f>
        <v>0</v>
      </c>
      <c r="Q34" s="6">
        <f>IFERROR(INDEX(Sales!$D$5:$ABF$18,MATCH(UsagePerHour!$B34,Sales!$C$5:$C$18,0),MATCH(UsagePerHour!Q$4,Sales!$D$3:$ABF$3,0))/Q$2*INDEX(Usage!$D$5:$ABF$11,MATCH(UsagePerHour!$B$20,Usage!$C$5:$C$11,0),MATCH(UsagePerHour!Q$4,Usage!$D$3:$ABF$3,0)),"")</f>
        <v>0</v>
      </c>
      <c r="R34" s="6">
        <f>IFERROR(INDEX(Sales!$D$5:$ABF$18,MATCH(UsagePerHour!$B34,Sales!$C$5:$C$18,0),MATCH(UsagePerHour!R$4,Sales!$D$3:$ABF$3,0))/R$2*INDEX(Usage!$D$5:$ABF$11,MATCH(UsagePerHour!$B$20,Usage!$C$5:$C$11,0),MATCH(UsagePerHour!R$4,Usage!$D$3:$ABF$3,0)),"")</f>
        <v>14.254199919827995</v>
      </c>
      <c r="S34" s="6">
        <f>IFERROR(INDEX(Sales!$D$5:$ABF$18,MATCH(UsagePerHour!$B34,Sales!$C$5:$C$18,0),MATCH(UsagePerHour!S$4,Sales!$D$3:$ABF$3,0))/S$2*INDEX(Usage!$D$5:$ABF$11,MATCH(UsagePerHour!$B$20,Usage!$C$5:$C$11,0),MATCH(UsagePerHour!S$4,Usage!$D$3:$ABF$3,0)),"")</f>
        <v>0</v>
      </c>
      <c r="T34" s="6">
        <f>IFERROR(INDEX(Sales!$D$5:$ABF$18,MATCH(UsagePerHour!$B34,Sales!$C$5:$C$18,0),MATCH(UsagePerHour!T$4,Sales!$D$3:$ABF$3,0))/T$2*INDEX(Usage!$D$5:$ABF$11,MATCH(UsagePerHour!$B$20,Usage!$C$5:$C$11,0),MATCH(UsagePerHour!T$4,Usage!$D$3:$ABF$3,0)),"")</f>
        <v>2.720287253141831</v>
      </c>
      <c r="U34" s="6">
        <f>IFERROR(INDEX(Sales!$D$5:$ABF$18,MATCH(UsagePerHour!$B34,Sales!$C$5:$C$18,0),MATCH(UsagePerHour!U$4,Sales!$D$3:$ABF$3,0))/U$2*INDEX(Usage!$D$5:$ABF$11,MATCH(UsagePerHour!$B$20,Usage!$C$5:$C$11,0),MATCH(UsagePerHour!U$4,Usage!$D$3:$ABF$3,0)),"")</f>
        <v>0</v>
      </c>
      <c r="V34" s="6">
        <f>IFERROR(INDEX(Sales!$D$5:$ABF$18,MATCH(UsagePerHour!$B34,Sales!$C$5:$C$18,0),MATCH(UsagePerHour!V$4,Sales!$D$3:$ABF$3,0))/V$2*INDEX(Usage!$D$5:$ABF$11,MATCH(UsagePerHour!$B$20,Usage!$C$5:$C$11,0),MATCH(UsagePerHour!V$4,Usage!$D$3:$ABF$3,0)),"")</f>
        <v>4.5342208455531026</v>
      </c>
      <c r="W34" s="6">
        <f>IFERROR(INDEX(Sales!$D$5:$ABF$18,MATCH(UsagePerHour!$B34,Sales!$C$5:$C$18,0),MATCH(UsagePerHour!W$4,Sales!$D$3:$ABF$3,0))/W$2*INDEX(Usage!$D$5:$ABF$11,MATCH(UsagePerHour!$B$20,Usage!$C$5:$C$11,0),MATCH(UsagePerHour!W$4,Usage!$D$3:$ABF$3,0)),"")</f>
        <v>0</v>
      </c>
      <c r="X34" s="6">
        <f>IFERROR(INDEX(Sales!$D$5:$ABF$18,MATCH(UsagePerHour!$B34,Sales!$C$5:$C$18,0),MATCH(UsagePerHour!X$4,Sales!$D$3:$ABF$3,0))/X$2*INDEX(Usage!$D$5:$ABF$11,MATCH(UsagePerHour!$B$20,Usage!$C$5:$C$11,0),MATCH(UsagePerHour!X$4,Usage!$D$3:$ABF$3,0)),"")</f>
        <v>0</v>
      </c>
      <c r="Y34" s="6">
        <f>IFERROR(INDEX(Sales!$D$5:$ABF$18,MATCH(UsagePerHour!$B34,Sales!$C$5:$C$18,0),MATCH(UsagePerHour!Y$4,Sales!$D$3:$ABF$3,0))/Y$2*INDEX(Usage!$D$5:$ABF$11,MATCH(UsagePerHour!$B$20,Usage!$C$5:$C$11,0),MATCH(UsagePerHour!Y$4,Usage!$D$3:$ABF$3,0)),"")</f>
        <v>14.254199919827995</v>
      </c>
      <c r="Z34" s="6">
        <f>IFERROR(INDEX(Sales!$D$5:$ABF$18,MATCH(UsagePerHour!$B34,Sales!$C$5:$C$18,0),MATCH(UsagePerHour!Z$4,Sales!$D$3:$ABF$3,0))/Z$2*INDEX(Usage!$D$5:$ABF$11,MATCH(UsagePerHour!$B$20,Usage!$C$5:$C$11,0),MATCH(UsagePerHour!Z$4,Usage!$D$3:$ABF$3,0)),"")</f>
        <v>0</v>
      </c>
      <c r="AA34" s="6">
        <f>IFERROR(INDEX(Sales!$D$5:$ABF$18,MATCH(UsagePerHour!$B34,Sales!$C$5:$C$18,0),MATCH(UsagePerHour!AA$4,Sales!$D$3:$ABF$3,0))/AA$2*INDEX(Usage!$D$5:$ABF$11,MATCH(UsagePerHour!$B$20,Usage!$C$5:$C$11,0),MATCH(UsagePerHour!AA$4,Usage!$D$3:$ABF$3,0)),"")</f>
        <v>2.720287253141831</v>
      </c>
      <c r="AB34" s="6">
        <f>IFERROR(INDEX(Sales!$D$5:$ABF$18,MATCH(UsagePerHour!$B34,Sales!$C$5:$C$18,0),MATCH(UsagePerHour!AB$4,Sales!$D$3:$ABF$3,0))/AB$2*INDEX(Usage!$D$5:$ABF$11,MATCH(UsagePerHour!$B$20,Usage!$C$5:$C$11,0),MATCH(UsagePerHour!AB$4,Usage!$D$3:$ABF$3,0)),"")</f>
        <v>0</v>
      </c>
      <c r="AC34" s="6">
        <f>IFERROR(INDEX(Sales!$D$5:$ABF$18,MATCH(UsagePerHour!$B34,Sales!$C$5:$C$18,0),MATCH(UsagePerHour!AC$4,Sales!$D$3:$ABF$3,0))/AC$2*INDEX(Usage!$D$5:$ABF$11,MATCH(UsagePerHour!$B$20,Usage!$C$5:$C$11,0),MATCH(UsagePerHour!AC$4,Usage!$D$3:$ABF$3,0)),"")</f>
        <v>4.5342208455531026</v>
      </c>
      <c r="AD34" s="6">
        <f>IFERROR(INDEX(Sales!$D$5:$ABF$18,MATCH(UsagePerHour!$B34,Sales!$C$5:$C$18,0),MATCH(UsagePerHour!AD$4,Sales!$D$3:$ABF$3,0))/AD$2*INDEX(Usage!$D$5:$ABF$11,MATCH(UsagePerHour!$B$20,Usage!$C$5:$C$11,0),MATCH(UsagePerHour!AD$4,Usage!$D$3:$ABF$3,0)),"")</f>
        <v>0</v>
      </c>
      <c r="AE34" s="6">
        <f>IFERROR(INDEX(Sales!$D$5:$ABF$18,MATCH(UsagePerHour!$B34,Sales!$C$5:$C$18,0),MATCH(UsagePerHour!AE$4,Sales!$D$3:$ABF$3,0))/AE$2*INDEX(Usage!$D$5:$ABF$11,MATCH(UsagePerHour!$B$20,Usage!$C$5:$C$11,0),MATCH(UsagePerHour!AE$4,Usage!$D$3:$ABF$3,0)),"")</f>
        <v>0</v>
      </c>
      <c r="AF34" s="6">
        <f>IFERROR(INDEX(Sales!$D$5:$ABF$18,MATCH(UsagePerHour!$B34,Sales!$C$5:$C$18,0),MATCH(UsagePerHour!AF$4,Sales!$D$3:$ABF$3,0))/AF$2*INDEX(Usage!$D$5:$ABF$11,MATCH(UsagePerHour!$B$20,Usage!$C$5:$C$11,0),MATCH(UsagePerHour!AF$4,Usage!$D$3:$ABF$3,0)),"")</f>
        <v>14.254199919827995</v>
      </c>
      <c r="AG34" s="6">
        <f>IFERROR(INDEX(Sales!$D$5:$ABF$18,MATCH(UsagePerHour!$B34,Sales!$C$5:$C$18,0),MATCH(UsagePerHour!AG$4,Sales!$D$3:$ABF$3,0))/AG$2*INDEX(Usage!$D$5:$ABF$11,MATCH(UsagePerHour!$B$20,Usage!$C$5:$C$11,0),MATCH(UsagePerHour!AG$4,Usage!$D$3:$ABF$3,0)),"")</f>
        <v>0</v>
      </c>
      <c r="AH34" s="6">
        <f>IFERROR(INDEX(Sales!$D$5:$ABF$18,MATCH(UsagePerHour!$B34,Sales!$C$5:$C$18,0),MATCH(UsagePerHour!AH$4,Sales!$D$3:$ABF$3,0))/AH$2*INDEX(Usage!$D$5:$ABF$11,MATCH(UsagePerHour!$B$20,Usage!$C$5:$C$11,0),MATCH(UsagePerHour!AH$4,Usage!$D$3:$ABF$3,0)),"")</f>
        <v>2.720287253141831</v>
      </c>
      <c r="AI34" s="6">
        <f>IFERROR(INDEX(Sales!$D$5:$ABF$18,MATCH(UsagePerHour!$B34,Sales!$C$5:$C$18,0),MATCH(UsagePerHour!AI$4,Sales!$D$3:$ABF$3,0))/AI$2*INDEX(Usage!$D$5:$ABF$11,MATCH(UsagePerHour!$B$20,Usage!$C$5:$C$11,0),MATCH(UsagePerHour!AI$4,Usage!$D$3:$ABF$3,0)),"")</f>
        <v>0</v>
      </c>
      <c r="AJ34" s="6">
        <f>IFERROR(INDEX(Sales!$D$5:$ABF$18,MATCH(UsagePerHour!$B34,Sales!$C$5:$C$18,0),MATCH(UsagePerHour!AJ$4,Sales!$D$3:$ABF$3,0))/AJ$2*INDEX(Usage!$D$5:$ABF$11,MATCH(UsagePerHour!$B$20,Usage!$C$5:$C$11,0),MATCH(UsagePerHour!AJ$4,Usage!$D$3:$ABF$3,0)),"")</f>
        <v>4.5342208455531026</v>
      </c>
      <c r="AK34" s="6">
        <f>IFERROR(INDEX(Sales!$D$5:$ABF$18,MATCH(UsagePerHour!$B34,Sales!$C$5:$C$18,0),MATCH(UsagePerHour!AK$4,Sales!$D$3:$ABF$3,0))/AK$2*INDEX(Usage!$D$5:$ABF$11,MATCH(UsagePerHour!$B$20,Usage!$C$5:$C$11,0),MATCH(UsagePerHour!AK$4,Usage!$D$3:$ABF$3,0)),"")</f>
        <v>0</v>
      </c>
      <c r="AL34" s="6">
        <f>IFERROR(INDEX(Sales!$D$5:$ABF$18,MATCH(UsagePerHour!$B34,Sales!$C$5:$C$18,0),MATCH(UsagePerHour!AL$4,Sales!$D$3:$ABF$3,0))/AL$2*INDEX(Usage!$D$5:$ABF$11,MATCH(UsagePerHour!$B$20,Usage!$C$5:$C$11,0),MATCH(UsagePerHour!AL$4,Usage!$D$3:$ABF$3,0)),"")</f>
        <v>0</v>
      </c>
      <c r="AM34" s="6">
        <f>IFERROR(INDEX(Sales!$D$5:$ABF$18,MATCH(UsagePerHour!$B34,Sales!$C$5:$C$18,0),MATCH(UsagePerHour!AM$4,Sales!$D$3:$ABF$3,0))/AM$2*INDEX(Usage!$D$5:$ABF$11,MATCH(UsagePerHour!$B$20,Usage!$C$5:$C$11,0),MATCH(UsagePerHour!AM$4,Usage!$D$3:$ABF$3,0)),"")</f>
        <v>14.254199919827995</v>
      </c>
      <c r="AN34" s="6">
        <f>IFERROR(INDEX(Sales!$D$5:$ABF$18,MATCH(UsagePerHour!$B34,Sales!$C$5:$C$18,0),MATCH(UsagePerHour!AN$4,Sales!$D$3:$ABF$3,0))/AN$2*INDEX(Usage!$D$5:$ABF$11,MATCH(UsagePerHour!$B$20,Usage!$C$5:$C$11,0),MATCH(UsagePerHour!AN$4,Usage!$D$3:$ABF$3,0)),"")</f>
        <v>0</v>
      </c>
      <c r="AO34" s="6">
        <f>IFERROR(INDEX(Sales!$D$5:$ABF$18,MATCH(UsagePerHour!$B34,Sales!$C$5:$C$18,0),MATCH(UsagePerHour!AO$4,Sales!$D$3:$ABF$3,0))/AO$2*INDEX(Usage!$D$5:$ABF$11,MATCH(UsagePerHour!$B$20,Usage!$C$5:$C$11,0),MATCH(UsagePerHour!AO$4,Usage!$D$3:$ABF$3,0)),"")</f>
        <v>2.720287253141831</v>
      </c>
      <c r="AP34" s="6">
        <f>IFERROR(INDEX(Sales!$D$5:$ABF$18,MATCH(UsagePerHour!$B34,Sales!$C$5:$C$18,0),MATCH(UsagePerHour!AP$4,Sales!$D$3:$ABF$3,0))/AP$2*INDEX(Usage!$D$5:$ABF$11,MATCH(UsagePerHour!$B$20,Usage!$C$5:$C$11,0),MATCH(UsagePerHour!AP$4,Usage!$D$3:$ABF$3,0)),"")</f>
        <v>0</v>
      </c>
      <c r="AQ34" s="6">
        <f>IFERROR(INDEX(Sales!$D$5:$ABF$18,MATCH(UsagePerHour!$B34,Sales!$C$5:$C$18,0),MATCH(UsagePerHour!AQ$4,Sales!$D$3:$ABF$3,0))/AQ$2*INDEX(Usage!$D$5:$ABF$11,MATCH(UsagePerHour!$B$20,Usage!$C$5:$C$11,0),MATCH(UsagePerHour!AQ$4,Usage!$D$3:$ABF$3,0)),"")</f>
        <v>4.5342208455531026</v>
      </c>
      <c r="AR34" s="6">
        <f>IFERROR(INDEX(Sales!$D$5:$ABF$18,MATCH(UsagePerHour!$B34,Sales!$C$5:$C$18,0),MATCH(UsagePerHour!AR$4,Sales!$D$3:$ABF$3,0))/AR$2*INDEX(Usage!$D$5:$ABF$11,MATCH(UsagePerHour!$B$20,Usage!$C$5:$C$11,0),MATCH(UsagePerHour!AR$4,Usage!$D$3:$ABF$3,0)),"")</f>
        <v>0</v>
      </c>
      <c r="AS34" s="6">
        <f>IFERROR(INDEX(Sales!$D$5:$ABF$18,MATCH(UsagePerHour!$B34,Sales!$C$5:$C$18,0),MATCH(UsagePerHour!AS$4,Sales!$D$3:$ABF$3,0))/AS$2*INDEX(Usage!$D$5:$ABF$11,MATCH(UsagePerHour!$B$20,Usage!$C$5:$C$11,0),MATCH(UsagePerHour!AS$4,Usage!$D$3:$ABF$3,0)),"")</f>
        <v>0</v>
      </c>
      <c r="AT34" s="6">
        <f>IFERROR(INDEX(Sales!$D$5:$ABF$18,MATCH(UsagePerHour!$B34,Sales!$C$5:$C$18,0),MATCH(UsagePerHour!AT$4,Sales!$D$3:$ABF$3,0))/AT$2*INDEX(Usage!$D$5:$ABF$11,MATCH(UsagePerHour!$B$20,Usage!$C$5:$C$11,0),MATCH(UsagePerHour!AT$4,Usage!$D$3:$ABF$3,0)),"")</f>
        <v>14.254199919827995</v>
      </c>
      <c r="AU34" s="6">
        <f>IFERROR(INDEX(Sales!$D$5:$ABF$18,MATCH(UsagePerHour!$B34,Sales!$C$5:$C$18,0),MATCH(UsagePerHour!AU$4,Sales!$D$3:$ABF$3,0))/AU$2*INDEX(Usage!$D$5:$ABF$11,MATCH(UsagePerHour!$B$20,Usage!$C$5:$C$11,0),MATCH(UsagePerHour!AU$4,Usage!$D$3:$ABF$3,0)),"")</f>
        <v>0</v>
      </c>
      <c r="AV34" s="6">
        <f>IFERROR(INDEX(Sales!$D$5:$ABF$18,MATCH(UsagePerHour!$B34,Sales!$C$5:$C$18,0),MATCH(UsagePerHour!AV$4,Sales!$D$3:$ABF$3,0))/AV$2*INDEX(Usage!$D$5:$ABF$11,MATCH(UsagePerHour!$B$20,Usage!$C$5:$C$11,0),MATCH(UsagePerHour!AV$4,Usage!$D$3:$ABF$3,0)),"")</f>
        <v>2.720287253141831</v>
      </c>
      <c r="AW34" s="6">
        <f>IFERROR(INDEX(Sales!$D$5:$ABF$18,MATCH(UsagePerHour!$B34,Sales!$C$5:$C$18,0),MATCH(UsagePerHour!AW$4,Sales!$D$3:$ABF$3,0))/AW$2*INDEX(Usage!$D$5:$ABF$11,MATCH(UsagePerHour!$B$20,Usage!$C$5:$C$11,0),MATCH(UsagePerHour!AW$4,Usage!$D$3:$ABF$3,0)),"")</f>
        <v>0</v>
      </c>
      <c r="AX34" s="6">
        <f>IFERROR(INDEX(Sales!$D$5:$ABF$18,MATCH(UsagePerHour!$B34,Sales!$C$5:$C$18,0),MATCH(UsagePerHour!AX$4,Sales!$D$3:$ABF$3,0))/AX$2*INDEX(Usage!$D$5:$ABF$11,MATCH(UsagePerHour!$B$20,Usage!$C$5:$C$11,0),MATCH(UsagePerHour!AX$4,Usage!$D$3:$ABF$3,0)),"")</f>
        <v>4.5342208455531026</v>
      </c>
      <c r="AY34" s="6">
        <f>IFERROR(INDEX(Sales!$D$5:$ABF$18,MATCH(UsagePerHour!$B34,Sales!$C$5:$C$18,0),MATCH(UsagePerHour!AY$4,Sales!$D$3:$ABF$3,0))/AY$2*INDEX(Usage!$D$5:$ABF$11,MATCH(UsagePerHour!$B$20,Usage!$C$5:$C$11,0),MATCH(UsagePerHour!AY$4,Usage!$D$3:$ABF$3,0)),"")</f>
        <v>0</v>
      </c>
      <c r="AZ34" s="6">
        <f>IFERROR(INDEX(Sales!$D$5:$ABF$18,MATCH(UsagePerHour!$B34,Sales!$C$5:$C$18,0),MATCH(UsagePerHour!AZ$4,Sales!$D$3:$ABF$3,0))/AZ$2*INDEX(Usage!$D$5:$ABF$11,MATCH(UsagePerHour!$B$20,Usage!$C$5:$C$11,0),MATCH(UsagePerHour!AZ$4,Usage!$D$3:$ABF$3,0)),"")</f>
        <v>0</v>
      </c>
      <c r="BA34" s="6">
        <f>IFERROR(INDEX(Sales!$D$5:$ABF$18,MATCH(UsagePerHour!$B34,Sales!$C$5:$C$18,0),MATCH(UsagePerHour!BA$4,Sales!$D$3:$ABF$3,0))/BA$2*INDEX(Usage!$D$5:$ABF$11,MATCH(UsagePerHour!$B$20,Usage!$C$5:$C$11,0),MATCH(UsagePerHour!BA$4,Usage!$D$3:$ABF$3,0)),"")</f>
        <v>14.254199919827995</v>
      </c>
      <c r="BB34" s="6">
        <f>IFERROR(INDEX(Sales!$D$5:$ABF$18,MATCH(UsagePerHour!$B34,Sales!$C$5:$C$18,0),MATCH(UsagePerHour!BB$4,Sales!$D$3:$ABF$3,0))/BB$2*INDEX(Usage!$D$5:$ABF$11,MATCH(UsagePerHour!$B$20,Usage!$C$5:$C$11,0),MATCH(UsagePerHour!BB$4,Usage!$D$3:$ABF$3,0)),"")</f>
        <v>0</v>
      </c>
      <c r="BC34" s="6">
        <f>IFERROR(INDEX(Sales!$D$5:$ABF$18,MATCH(UsagePerHour!$B34,Sales!$C$5:$C$18,0),MATCH(UsagePerHour!BC$4,Sales!$D$3:$ABF$3,0))/BC$2*INDEX(Usage!$D$5:$ABF$11,MATCH(UsagePerHour!$B$20,Usage!$C$5:$C$11,0),MATCH(UsagePerHour!BC$4,Usage!$D$3:$ABF$3,0)),"")</f>
        <v>2.720287253141831</v>
      </c>
      <c r="BD34" s="6">
        <f>IFERROR(INDEX(Sales!$D$5:$ABF$18,MATCH(UsagePerHour!$B34,Sales!$C$5:$C$18,0),MATCH(UsagePerHour!BD$4,Sales!$D$3:$ABF$3,0))/BD$2*INDEX(Usage!$D$5:$ABF$11,MATCH(UsagePerHour!$B$20,Usage!$C$5:$C$11,0),MATCH(UsagePerHour!BD$4,Usage!$D$3:$ABF$3,0)),"")</f>
        <v>0</v>
      </c>
      <c r="BE34" s="6">
        <f>IFERROR(INDEX(Sales!$D$5:$ABF$18,MATCH(UsagePerHour!$B34,Sales!$C$5:$C$18,0),MATCH(UsagePerHour!BE$4,Sales!$D$3:$ABF$3,0))/BE$2*INDEX(Usage!$D$5:$ABF$11,MATCH(UsagePerHour!$B$20,Usage!$C$5:$C$11,0),MATCH(UsagePerHour!BE$4,Usage!$D$3:$ABF$3,0)),"")</f>
        <v>4.5342208455531026</v>
      </c>
      <c r="BF34" s="6">
        <f>IFERROR(INDEX(Sales!$D$5:$ABF$18,MATCH(UsagePerHour!$B34,Sales!$C$5:$C$18,0),MATCH(UsagePerHour!BF$4,Sales!$D$3:$ABF$3,0))/BF$2*INDEX(Usage!$D$5:$ABF$11,MATCH(UsagePerHour!$B$20,Usage!$C$5:$C$11,0),MATCH(UsagePerHour!BF$4,Usage!$D$3:$ABF$3,0)),"")</f>
        <v>0</v>
      </c>
      <c r="BG34" s="6">
        <f>IFERROR(INDEX(Sales!$D$5:$ABF$18,MATCH(UsagePerHour!$B34,Sales!$C$5:$C$18,0),MATCH(UsagePerHour!BG$4,Sales!$D$3:$ABF$3,0))/BG$2*INDEX(Usage!$D$5:$ABF$11,MATCH(UsagePerHour!$B$20,Usage!$C$5:$C$11,0),MATCH(UsagePerHour!BG$4,Usage!$D$3:$ABF$3,0)),"")</f>
        <v>0</v>
      </c>
      <c r="BH34" s="6">
        <f>IFERROR(INDEX(Sales!$D$5:$ABF$18,MATCH(UsagePerHour!$B34,Sales!$C$5:$C$18,0),MATCH(UsagePerHour!BH$4,Sales!$D$3:$ABF$3,0))/BH$2*INDEX(Usage!$D$5:$ABF$11,MATCH(UsagePerHour!$B$20,Usage!$C$5:$C$11,0),MATCH(UsagePerHour!BH$4,Usage!$D$3:$ABF$3,0)),"")</f>
        <v>14.254199919827995</v>
      </c>
      <c r="BI34" s="6">
        <f>IFERROR(INDEX(Sales!$D$5:$ABF$18,MATCH(UsagePerHour!$B34,Sales!$C$5:$C$18,0),MATCH(UsagePerHour!BI$4,Sales!$D$3:$ABF$3,0))/BI$2*INDEX(Usage!$D$5:$ABF$11,MATCH(UsagePerHour!$B$20,Usage!$C$5:$C$11,0),MATCH(UsagePerHour!BI$4,Usage!$D$3:$ABF$3,0)),"")</f>
        <v>0</v>
      </c>
      <c r="BJ34" s="6">
        <f>IFERROR(INDEX(Sales!$D$5:$ABF$18,MATCH(UsagePerHour!$B34,Sales!$C$5:$C$18,0),MATCH(UsagePerHour!BJ$4,Sales!$D$3:$ABF$3,0))/BJ$2*INDEX(Usage!$D$5:$ABF$11,MATCH(UsagePerHour!$B$20,Usage!$C$5:$C$11,0),MATCH(UsagePerHour!BJ$4,Usage!$D$3:$ABF$3,0)),"")</f>
        <v>2.720287253141831</v>
      </c>
      <c r="BK34" s="6">
        <f>IFERROR(INDEX(Sales!$D$5:$ABF$18,MATCH(UsagePerHour!$B34,Sales!$C$5:$C$18,0),MATCH(UsagePerHour!BK$4,Sales!$D$3:$ABF$3,0))/BK$2*INDEX(Usage!$D$5:$ABF$11,MATCH(UsagePerHour!$B$20,Usage!$C$5:$C$11,0),MATCH(UsagePerHour!BK$4,Usage!$D$3:$ABF$3,0)),"")</f>
        <v>0</v>
      </c>
      <c r="BL34" s="6">
        <f>IFERROR(INDEX(Sales!$D$5:$ABF$18,MATCH(UsagePerHour!$B34,Sales!$C$5:$C$18,0),MATCH(UsagePerHour!BL$4,Sales!$D$3:$ABF$3,0))/BL$2*INDEX(Usage!$D$5:$ABF$11,MATCH(UsagePerHour!$B$20,Usage!$C$5:$C$11,0),MATCH(UsagePerHour!BL$4,Usage!$D$3:$ABF$3,0)),"")</f>
        <v>4.5342208455531026</v>
      </c>
      <c r="BM34" s="6">
        <f>IFERROR(INDEX(Sales!$D$5:$ABF$18,MATCH(UsagePerHour!$B34,Sales!$C$5:$C$18,0),MATCH(UsagePerHour!BM$4,Sales!$D$3:$ABF$3,0))/BM$2*INDEX(Usage!$D$5:$ABF$11,MATCH(UsagePerHour!$B$20,Usage!$C$5:$C$11,0),MATCH(UsagePerHour!BM$4,Usage!$D$3:$ABF$3,0)),"")</f>
        <v>0</v>
      </c>
      <c r="BN34" s="6">
        <f>IFERROR(INDEX(Sales!$D$5:$ABF$18,MATCH(UsagePerHour!$B34,Sales!$C$5:$C$18,0),MATCH(UsagePerHour!BN$4,Sales!$D$3:$ABF$3,0))/BN$2*INDEX(Usage!$D$5:$ABF$11,MATCH(UsagePerHour!$B$20,Usage!$C$5:$C$11,0),MATCH(UsagePerHour!BN$4,Usage!$D$3:$ABF$3,0)),"")</f>
        <v>0</v>
      </c>
      <c r="BO34" s="6">
        <f>IFERROR(INDEX(Sales!$D$5:$ABF$18,MATCH(UsagePerHour!$B34,Sales!$C$5:$C$18,0),MATCH(UsagePerHour!BO$4,Sales!$D$3:$ABF$3,0))/BO$2*INDEX(Usage!$D$5:$ABF$11,MATCH(UsagePerHour!$B$20,Usage!$C$5:$C$11,0),MATCH(UsagePerHour!BO$4,Usage!$D$3:$ABF$3,0)),"")</f>
        <v>14.254199919827995</v>
      </c>
      <c r="BP34" s="6">
        <f>IFERROR(INDEX(Sales!$D$5:$ABF$18,MATCH(UsagePerHour!$B34,Sales!$C$5:$C$18,0),MATCH(UsagePerHour!BP$4,Sales!$D$3:$ABF$3,0))/BP$2*INDEX(Usage!$D$5:$ABF$11,MATCH(UsagePerHour!$B$20,Usage!$C$5:$C$11,0),MATCH(UsagePerHour!BP$4,Usage!$D$3:$ABF$3,0)),"")</f>
        <v>0</v>
      </c>
      <c r="BQ34" s="6">
        <f>IFERROR(INDEX(Sales!$D$5:$ABF$18,MATCH(UsagePerHour!$B34,Sales!$C$5:$C$18,0),MATCH(UsagePerHour!BQ$4,Sales!$D$3:$ABF$3,0))/BQ$2*INDEX(Usage!$D$5:$ABF$11,MATCH(UsagePerHour!$B$20,Usage!$C$5:$C$11,0),MATCH(UsagePerHour!BQ$4,Usage!$D$3:$ABF$3,0)),"")</f>
        <v>2.720287253141831</v>
      </c>
      <c r="BR34" s="6">
        <f>IFERROR(INDEX(Sales!$D$5:$ABF$18,MATCH(UsagePerHour!$B34,Sales!$C$5:$C$18,0),MATCH(UsagePerHour!BR$4,Sales!$D$3:$ABF$3,0))/BR$2*INDEX(Usage!$D$5:$ABF$11,MATCH(UsagePerHour!$B$20,Usage!$C$5:$C$11,0),MATCH(UsagePerHour!BR$4,Usage!$D$3:$ABF$3,0)),"")</f>
        <v>0</v>
      </c>
      <c r="BS34" s="6">
        <f>IFERROR(INDEX(Sales!$D$5:$ABF$18,MATCH(UsagePerHour!$B34,Sales!$C$5:$C$18,0),MATCH(UsagePerHour!BS$4,Sales!$D$3:$ABF$3,0))/BS$2*INDEX(Usage!$D$5:$ABF$11,MATCH(UsagePerHour!$B$20,Usage!$C$5:$C$11,0),MATCH(UsagePerHour!BS$4,Usage!$D$3:$ABF$3,0)),"")</f>
        <v>4.5342208455531026</v>
      </c>
      <c r="BT34" s="6">
        <f>IFERROR(INDEX(Sales!$D$5:$ABF$18,MATCH(UsagePerHour!$B34,Sales!$C$5:$C$18,0),MATCH(UsagePerHour!BT$4,Sales!$D$3:$ABF$3,0))/BT$2*INDEX(Usage!$D$5:$ABF$11,MATCH(UsagePerHour!$B$20,Usage!$C$5:$C$11,0),MATCH(UsagePerHour!BT$4,Usage!$D$3:$ABF$3,0)),"")</f>
        <v>0</v>
      </c>
      <c r="BU34" s="6">
        <f>IFERROR(INDEX(Sales!$D$5:$ABF$18,MATCH(UsagePerHour!$B34,Sales!$C$5:$C$18,0),MATCH(UsagePerHour!BU$4,Sales!$D$3:$ABF$3,0))/BU$2*INDEX(Usage!$D$5:$ABF$11,MATCH(UsagePerHour!$B$20,Usage!$C$5:$C$11,0),MATCH(UsagePerHour!BU$4,Usage!$D$3:$ABF$3,0)),"")</f>
        <v>0</v>
      </c>
      <c r="BV34" s="6">
        <f>IFERROR(INDEX(Sales!$D$5:$ABF$18,MATCH(UsagePerHour!$B34,Sales!$C$5:$C$18,0),MATCH(UsagePerHour!BV$4,Sales!$D$3:$ABF$3,0))/BV$2*INDEX(Usage!$D$5:$ABF$11,MATCH(UsagePerHour!$B$20,Usage!$C$5:$C$11,0),MATCH(UsagePerHour!BV$4,Usage!$D$3:$ABF$3,0)),"")</f>
        <v>14.254199919827995</v>
      </c>
      <c r="BW34" s="6">
        <f>IFERROR(INDEX(Sales!$D$5:$ABF$18,MATCH(UsagePerHour!$B34,Sales!$C$5:$C$18,0),MATCH(UsagePerHour!BW$4,Sales!$D$3:$ABF$3,0))/BW$2*INDEX(Usage!$D$5:$ABF$11,MATCH(UsagePerHour!$B$20,Usage!$C$5:$C$11,0),MATCH(UsagePerHour!BW$4,Usage!$D$3:$ABF$3,0)),"")</f>
        <v>0</v>
      </c>
      <c r="BX34" s="6">
        <f>IFERROR(INDEX(Sales!$D$5:$ABF$18,MATCH(UsagePerHour!$B34,Sales!$C$5:$C$18,0),MATCH(UsagePerHour!BX$4,Sales!$D$3:$ABF$3,0))/BX$2*INDEX(Usage!$D$5:$ABF$11,MATCH(UsagePerHour!$B$20,Usage!$C$5:$C$11,0),MATCH(UsagePerHour!BX$4,Usage!$D$3:$ABF$3,0)),"")</f>
        <v>2.720287253141831</v>
      </c>
      <c r="BY34" s="6">
        <f>IFERROR(INDEX(Sales!$D$5:$ABF$18,MATCH(UsagePerHour!$B34,Sales!$C$5:$C$18,0),MATCH(UsagePerHour!BY$4,Sales!$D$3:$ABF$3,0))/BY$2*INDEX(Usage!$D$5:$ABF$11,MATCH(UsagePerHour!$B$20,Usage!$C$5:$C$11,0),MATCH(UsagePerHour!BY$4,Usage!$D$3:$ABF$3,0)),"")</f>
        <v>0</v>
      </c>
      <c r="BZ34" s="6">
        <f>IFERROR(INDEX(Sales!$D$5:$ABF$18,MATCH(UsagePerHour!$B34,Sales!$C$5:$C$18,0),MATCH(UsagePerHour!BZ$4,Sales!$D$3:$ABF$3,0))/BZ$2*INDEX(Usage!$D$5:$ABF$11,MATCH(UsagePerHour!$B$20,Usage!$C$5:$C$11,0),MATCH(UsagePerHour!BZ$4,Usage!$D$3:$ABF$3,0)),"")</f>
        <v>4.5342208455531026</v>
      </c>
      <c r="CA34" s="6">
        <f>IFERROR(INDEX(Sales!$D$5:$ABF$18,MATCH(UsagePerHour!$B34,Sales!$C$5:$C$18,0),MATCH(UsagePerHour!CA$4,Sales!$D$3:$ABF$3,0))/CA$2*INDEX(Usage!$D$5:$ABF$11,MATCH(UsagePerHour!$B$20,Usage!$C$5:$C$11,0),MATCH(UsagePerHour!CA$4,Usage!$D$3:$ABF$3,0)),"")</f>
        <v>0</v>
      </c>
      <c r="CB34" s="6">
        <f>IFERROR(INDEX(Sales!$D$5:$ABF$18,MATCH(UsagePerHour!$B34,Sales!$C$5:$C$18,0),MATCH(UsagePerHour!CB$4,Sales!$D$3:$ABF$3,0))/CB$2*INDEX(Usage!$D$5:$ABF$11,MATCH(UsagePerHour!$B$20,Usage!$C$5:$C$11,0),MATCH(UsagePerHour!CB$4,Usage!$D$3:$ABF$3,0)),"")</f>
        <v>0</v>
      </c>
      <c r="CC34" s="6">
        <f>IFERROR(INDEX(Sales!$D$5:$ABF$18,MATCH(UsagePerHour!$B34,Sales!$C$5:$C$18,0),MATCH(UsagePerHour!CC$4,Sales!$D$3:$ABF$3,0))/CC$2*INDEX(Usage!$D$5:$ABF$11,MATCH(UsagePerHour!$B$20,Usage!$C$5:$C$11,0),MATCH(UsagePerHour!CC$4,Usage!$D$3:$ABF$3,0)),"")</f>
        <v>14.254199919827995</v>
      </c>
      <c r="CD34" s="6">
        <f>IFERROR(INDEX(Sales!$D$5:$ABF$18,MATCH(UsagePerHour!$B34,Sales!$C$5:$C$18,0),MATCH(UsagePerHour!CD$4,Sales!$D$3:$ABF$3,0))/CD$2*INDEX(Usage!$D$5:$ABF$11,MATCH(UsagePerHour!$B$20,Usage!$C$5:$C$11,0),MATCH(UsagePerHour!CD$4,Usage!$D$3:$ABF$3,0)),"")</f>
        <v>0</v>
      </c>
      <c r="CE34" s="6">
        <f>IFERROR(INDEX(Sales!$D$5:$ABF$18,MATCH(UsagePerHour!$B34,Sales!$C$5:$C$18,0),MATCH(UsagePerHour!CE$4,Sales!$D$3:$ABF$3,0))/CE$2*INDEX(Usage!$D$5:$ABF$11,MATCH(UsagePerHour!$B$20,Usage!$C$5:$C$11,0),MATCH(UsagePerHour!CE$4,Usage!$D$3:$ABF$3,0)),"")</f>
        <v>2.720287253141831</v>
      </c>
      <c r="CF34" s="6">
        <f>IFERROR(INDEX(Sales!$D$5:$ABF$18,MATCH(UsagePerHour!$B34,Sales!$C$5:$C$18,0),MATCH(UsagePerHour!CF$4,Sales!$D$3:$ABF$3,0))/CF$2*INDEX(Usage!$D$5:$ABF$11,MATCH(UsagePerHour!$B$20,Usage!$C$5:$C$11,0),MATCH(UsagePerHour!CF$4,Usage!$D$3:$ABF$3,0)),"")</f>
        <v>0</v>
      </c>
      <c r="CG34" s="6">
        <f>IFERROR(INDEX(Sales!$D$5:$ABF$18,MATCH(UsagePerHour!$B34,Sales!$C$5:$C$18,0),MATCH(UsagePerHour!CG$4,Sales!$D$3:$ABF$3,0))/CG$2*INDEX(Usage!$D$5:$ABF$11,MATCH(UsagePerHour!$B$20,Usage!$C$5:$C$11,0),MATCH(UsagePerHour!CG$4,Usage!$D$3:$ABF$3,0)),"")</f>
        <v>4.5342208455531026</v>
      </c>
      <c r="CH34" s="6">
        <f>IFERROR(INDEX(Sales!$D$5:$ABF$18,MATCH(UsagePerHour!$B34,Sales!$C$5:$C$18,0),MATCH(UsagePerHour!CH$4,Sales!$D$3:$ABF$3,0))/CH$2*INDEX(Usage!$D$5:$ABF$11,MATCH(UsagePerHour!$B$20,Usage!$C$5:$C$11,0),MATCH(UsagePerHour!CH$4,Usage!$D$3:$ABF$3,0)),"")</f>
        <v>0</v>
      </c>
      <c r="CI34" s="6">
        <f>IFERROR(INDEX(Sales!$D$5:$ABF$18,MATCH(UsagePerHour!$B34,Sales!$C$5:$C$18,0),MATCH(UsagePerHour!CI$4,Sales!$D$3:$ABF$3,0))/CI$2*INDEX(Usage!$D$5:$ABF$11,MATCH(UsagePerHour!$B$20,Usage!$C$5:$C$11,0),MATCH(UsagePerHour!CI$4,Usage!$D$3:$ABF$3,0)),"")</f>
        <v>0</v>
      </c>
      <c r="CJ34" s="6">
        <f>IFERROR(INDEX(Sales!$D$5:$ABF$18,MATCH(UsagePerHour!$B34,Sales!$C$5:$C$18,0),MATCH(UsagePerHour!CJ$4,Sales!$D$3:$ABF$3,0))/CJ$2*INDEX(Usage!$D$5:$ABF$11,MATCH(UsagePerHour!$B$20,Usage!$C$5:$C$11,0),MATCH(UsagePerHour!CJ$4,Usage!$D$3:$ABF$3,0)),"")</f>
        <v>14.254199919827995</v>
      </c>
      <c r="CK34" s="6">
        <f>IFERROR(INDEX(Sales!$D$5:$ABF$18,MATCH(UsagePerHour!$B34,Sales!$C$5:$C$18,0),MATCH(UsagePerHour!CK$4,Sales!$D$3:$ABF$3,0))/CK$2*INDEX(Usage!$D$5:$ABF$11,MATCH(UsagePerHour!$B$20,Usage!$C$5:$C$11,0),MATCH(UsagePerHour!CK$4,Usage!$D$3:$ABF$3,0)),"")</f>
        <v>0</v>
      </c>
      <c r="CL34" s="6">
        <f>IFERROR(INDEX(Sales!$D$5:$ABF$18,MATCH(UsagePerHour!$B34,Sales!$C$5:$C$18,0),MATCH(UsagePerHour!CL$4,Sales!$D$3:$ABF$3,0))/CL$2*INDEX(Usage!$D$5:$ABF$11,MATCH(UsagePerHour!$B$20,Usage!$C$5:$C$11,0),MATCH(UsagePerHour!CL$4,Usage!$D$3:$ABF$3,0)),"")</f>
        <v>2.720287253141831</v>
      </c>
      <c r="CM34" s="6">
        <f>IFERROR(INDEX(Sales!$D$5:$ABF$18,MATCH(UsagePerHour!$B34,Sales!$C$5:$C$18,0),MATCH(UsagePerHour!CM$4,Sales!$D$3:$ABF$3,0))/CM$2*INDEX(Usage!$D$5:$ABF$11,MATCH(UsagePerHour!$B$20,Usage!$C$5:$C$11,0),MATCH(UsagePerHour!CM$4,Usage!$D$3:$ABF$3,0)),"")</f>
        <v>0</v>
      </c>
      <c r="CN34" s="6">
        <f>IFERROR(INDEX(Sales!$D$5:$ABF$18,MATCH(UsagePerHour!$B34,Sales!$C$5:$C$18,0),MATCH(UsagePerHour!CN$4,Sales!$D$3:$ABF$3,0))/CN$2*INDEX(Usage!$D$5:$ABF$11,MATCH(UsagePerHour!$B$20,Usage!$C$5:$C$11,0),MATCH(UsagePerHour!CN$4,Usage!$D$3:$ABF$3,0)),"")</f>
        <v>4.5342208455531026</v>
      </c>
      <c r="CO34" s="6">
        <f>IFERROR(INDEX(Sales!$D$5:$ABF$18,MATCH(UsagePerHour!$B34,Sales!$C$5:$C$18,0),MATCH(UsagePerHour!CO$4,Sales!$D$3:$ABF$3,0))/CO$2*INDEX(Usage!$D$5:$ABF$11,MATCH(UsagePerHour!$B$20,Usage!$C$5:$C$11,0),MATCH(UsagePerHour!CO$4,Usage!$D$3:$ABF$3,0)),"")</f>
        <v>0</v>
      </c>
      <c r="CP34" s="6">
        <f>IFERROR(INDEX(Sales!$D$5:$ABF$18,MATCH(UsagePerHour!$B34,Sales!$C$5:$C$18,0),MATCH(UsagePerHour!CP$4,Sales!$D$3:$ABF$3,0))/CP$2*INDEX(Usage!$D$5:$ABF$11,MATCH(UsagePerHour!$B$20,Usage!$C$5:$C$11,0),MATCH(UsagePerHour!CP$4,Usage!$D$3:$ABF$3,0)),"")</f>
        <v>0</v>
      </c>
      <c r="CQ34" s="6">
        <f>IFERROR(INDEX(Sales!$D$5:$ABF$18,MATCH(UsagePerHour!$B34,Sales!$C$5:$C$18,0),MATCH(UsagePerHour!CQ$4,Sales!$D$3:$ABF$3,0))/CQ$2*INDEX(Usage!$D$5:$ABF$11,MATCH(UsagePerHour!$B$20,Usage!$C$5:$C$11,0),MATCH(UsagePerHour!CQ$4,Usage!$D$3:$ABF$3,0)),"")</f>
        <v>14.254199919827995</v>
      </c>
      <c r="CR34" s="6">
        <f>IFERROR(INDEX(Sales!$D$5:$ABF$18,MATCH(UsagePerHour!$B34,Sales!$C$5:$C$18,0),MATCH(UsagePerHour!CR$4,Sales!$D$3:$ABF$3,0))/CR$2*INDEX(Usage!$D$5:$ABF$11,MATCH(UsagePerHour!$B$20,Usage!$C$5:$C$11,0),MATCH(UsagePerHour!CR$4,Usage!$D$3:$ABF$3,0)),"")</f>
        <v>0</v>
      </c>
      <c r="CS34" s="6">
        <f>IFERROR(INDEX(Sales!$D$5:$ABF$18,MATCH(UsagePerHour!$B34,Sales!$C$5:$C$18,0),MATCH(UsagePerHour!CS$4,Sales!$D$3:$ABF$3,0))/CS$2*INDEX(Usage!$D$5:$ABF$11,MATCH(UsagePerHour!$B$20,Usage!$C$5:$C$11,0),MATCH(UsagePerHour!CS$4,Usage!$D$3:$ABF$3,0)),"")</f>
        <v>2.720287253141831</v>
      </c>
      <c r="CT34" s="6">
        <f>IFERROR(INDEX(Sales!$D$5:$ABF$18,MATCH(UsagePerHour!$B34,Sales!$C$5:$C$18,0),MATCH(UsagePerHour!CT$4,Sales!$D$3:$ABF$3,0))/CT$2*INDEX(Usage!$D$5:$ABF$11,MATCH(UsagePerHour!$B$20,Usage!$C$5:$C$11,0),MATCH(UsagePerHour!CT$4,Usage!$D$3:$ABF$3,0)),"")</f>
        <v>0</v>
      </c>
      <c r="CU34" s="6">
        <f>IFERROR(INDEX(Sales!$D$5:$ABF$18,MATCH(UsagePerHour!$B34,Sales!$C$5:$C$18,0),MATCH(UsagePerHour!CU$4,Sales!$D$3:$ABF$3,0))/CU$2*INDEX(Usage!$D$5:$ABF$11,MATCH(UsagePerHour!$B$20,Usage!$C$5:$C$11,0),MATCH(UsagePerHour!CU$4,Usage!$D$3:$ABF$3,0)),"")</f>
        <v>4.5342208455531026</v>
      </c>
      <c r="CV34" s="6">
        <f>IFERROR(INDEX(Sales!$D$5:$ABF$18,MATCH(UsagePerHour!$B34,Sales!$C$5:$C$18,0),MATCH(UsagePerHour!CV$4,Sales!$D$3:$ABF$3,0))/CV$2*INDEX(Usage!$D$5:$ABF$11,MATCH(UsagePerHour!$B$20,Usage!$C$5:$C$11,0),MATCH(UsagePerHour!CV$4,Usage!$D$3:$ABF$3,0)),"")</f>
        <v>0</v>
      </c>
      <c r="CW34" s="6">
        <f>IFERROR(INDEX(Sales!$D$5:$ABF$18,MATCH(UsagePerHour!$B34,Sales!$C$5:$C$18,0),MATCH(UsagePerHour!CW$4,Sales!$D$3:$ABF$3,0))/CW$2*INDEX(Usage!$D$5:$ABF$11,MATCH(UsagePerHour!$B$20,Usage!$C$5:$C$11,0),MATCH(UsagePerHour!CW$4,Usage!$D$3:$ABF$3,0)),"")</f>
        <v>0</v>
      </c>
      <c r="CX34" s="6">
        <f>IFERROR(INDEX(Sales!$D$5:$ABF$18,MATCH(UsagePerHour!$B34,Sales!$C$5:$C$18,0),MATCH(UsagePerHour!CX$4,Sales!$D$3:$ABF$3,0))/CX$2*INDEX(Usage!$D$5:$ABF$11,MATCH(UsagePerHour!$B$20,Usage!$C$5:$C$11,0),MATCH(UsagePerHour!CX$4,Usage!$D$3:$ABF$3,0)),"")</f>
        <v>14.254199919827995</v>
      </c>
      <c r="CY34" s="6">
        <f>IFERROR(INDEX(Sales!$D$5:$ABF$18,MATCH(UsagePerHour!$B34,Sales!$C$5:$C$18,0),MATCH(UsagePerHour!CY$4,Sales!$D$3:$ABF$3,0))/CY$2*INDEX(Usage!$D$5:$ABF$11,MATCH(UsagePerHour!$B$20,Usage!$C$5:$C$11,0),MATCH(UsagePerHour!CY$4,Usage!$D$3:$ABF$3,0)),"")</f>
        <v>0</v>
      </c>
      <c r="CZ34" s="6">
        <f>IFERROR(INDEX(Sales!$D$5:$ABF$18,MATCH(UsagePerHour!$B34,Sales!$C$5:$C$18,0),MATCH(UsagePerHour!CZ$4,Sales!$D$3:$ABF$3,0))/CZ$2*INDEX(Usage!$D$5:$ABF$11,MATCH(UsagePerHour!$B$20,Usage!$C$5:$C$11,0),MATCH(UsagePerHour!CZ$4,Usage!$D$3:$ABF$3,0)),"")</f>
        <v>2.720287253141831</v>
      </c>
      <c r="DA34" s="6">
        <f>IFERROR(INDEX(Sales!$D$5:$ABF$18,MATCH(UsagePerHour!$B34,Sales!$C$5:$C$18,0),MATCH(UsagePerHour!DA$4,Sales!$D$3:$ABF$3,0))/DA$2*INDEX(Usage!$D$5:$ABF$11,MATCH(UsagePerHour!$B$20,Usage!$C$5:$C$11,0),MATCH(UsagePerHour!DA$4,Usage!$D$3:$ABF$3,0)),"")</f>
        <v>0</v>
      </c>
      <c r="DB34" s="6">
        <f>IFERROR(INDEX(Sales!$D$5:$ABF$18,MATCH(UsagePerHour!$B34,Sales!$C$5:$C$18,0),MATCH(UsagePerHour!DB$4,Sales!$D$3:$ABF$3,0))/DB$2*INDEX(Usage!$D$5:$ABF$11,MATCH(UsagePerHour!$B$20,Usage!$C$5:$C$11,0),MATCH(UsagePerHour!DB$4,Usage!$D$3:$ABF$3,0)),"")</f>
        <v>0</v>
      </c>
      <c r="DC34" s="6">
        <f>IFERROR(INDEX(Sales!$D$5:$ABF$18,MATCH(UsagePerHour!$B34,Sales!$C$5:$C$18,0),MATCH(UsagePerHour!DC$4,Sales!$D$3:$ABF$3,0))/DC$2*INDEX(Usage!$D$5:$ABF$11,MATCH(UsagePerHour!$B$20,Usage!$C$5:$C$11,0),MATCH(UsagePerHour!DC$4,Usage!$D$3:$ABF$3,0)),"")</f>
        <v>0</v>
      </c>
      <c r="DD34" s="6">
        <f>IFERROR(INDEX(Sales!$D$5:$ABF$18,MATCH(UsagePerHour!$B34,Sales!$C$5:$C$18,0),MATCH(UsagePerHour!DD$4,Sales!$D$3:$ABF$3,0))/DD$2*INDEX(Usage!$D$5:$ABF$11,MATCH(UsagePerHour!$B$20,Usage!$C$5:$C$11,0),MATCH(UsagePerHour!DD$4,Usage!$D$3:$ABF$3,0)),"")</f>
        <v>10.216408512202969</v>
      </c>
      <c r="DE34" s="6">
        <f>IFERROR(INDEX(Sales!$D$5:$ABF$18,MATCH(UsagePerHour!$B34,Sales!$C$5:$C$18,0),MATCH(UsagePerHour!DE$4,Sales!$D$3:$ABF$3,0))/DE$2*INDEX(Usage!$D$5:$ABF$11,MATCH(UsagePerHour!$B$20,Usage!$C$5:$C$11,0),MATCH(UsagePerHour!DE$4,Usage!$D$3:$ABF$3,0)),"")</f>
        <v>0</v>
      </c>
      <c r="DF34" s="6">
        <f>IFERROR(INDEX(Sales!$D$5:$ABF$18,MATCH(UsagePerHour!$B34,Sales!$C$5:$C$18,0),MATCH(UsagePerHour!DF$4,Sales!$D$3:$ABF$3,0))/DF$2*INDEX(Usage!$D$5:$ABF$11,MATCH(UsagePerHour!$B$20,Usage!$C$5:$C$11,0),MATCH(UsagePerHour!DF$4,Usage!$D$3:$ABF$3,0)),"")</f>
        <v>0</v>
      </c>
      <c r="DG34" s="6">
        <f>IFERROR(INDEX(Sales!$D$5:$ABF$18,MATCH(UsagePerHour!$B34,Sales!$C$5:$C$18,0),MATCH(UsagePerHour!DG$4,Sales!$D$3:$ABF$3,0))/DG$2*INDEX(Usage!$D$5:$ABF$11,MATCH(UsagePerHour!$B$20,Usage!$C$5:$C$11,0),MATCH(UsagePerHour!DG$4,Usage!$D$3:$ABF$3,0)),"")</f>
        <v>3.2831291164639982</v>
      </c>
      <c r="DH34" s="6">
        <f>IFERROR(INDEX(Sales!$D$5:$ABF$18,MATCH(UsagePerHour!$B34,Sales!$C$5:$C$18,0),MATCH(UsagePerHour!DH$4,Sales!$D$3:$ABF$3,0))/DH$2*INDEX(Usage!$D$5:$ABF$11,MATCH(UsagePerHour!$B$20,Usage!$C$5:$C$11,0),MATCH(UsagePerHour!DH$4,Usage!$D$3:$ABF$3,0)),"")</f>
        <v>8.7523525039617436</v>
      </c>
      <c r="DI34" s="6">
        <f>IFERROR(INDEX(Sales!$D$5:$ABF$18,MATCH(UsagePerHour!$B34,Sales!$C$5:$C$18,0),MATCH(UsagePerHour!DI$4,Sales!$D$3:$ABF$3,0))/DI$2*INDEX(Usage!$D$5:$ABF$11,MATCH(UsagePerHour!$B$20,Usage!$C$5:$C$11,0),MATCH(UsagePerHour!DI$4,Usage!$D$3:$ABF$3,0)),"")</f>
        <v>0</v>
      </c>
      <c r="DJ34" s="6">
        <f>IFERROR(INDEX(Sales!$D$5:$ABF$18,MATCH(UsagePerHour!$B34,Sales!$C$5:$C$18,0),MATCH(UsagePerHour!DJ$4,Sales!$D$3:$ABF$3,0))/DJ$2*INDEX(Usage!$D$5:$ABF$11,MATCH(UsagePerHour!$B$20,Usage!$C$5:$C$11,0),MATCH(UsagePerHour!DJ$4,Usage!$D$3:$ABF$3,0)),"")</f>
        <v>106.45539875864941</v>
      </c>
      <c r="DK34" s="6">
        <f>IFERROR(INDEX(Sales!$D$5:$ABF$18,MATCH(UsagePerHour!$B34,Sales!$C$5:$C$18,0),MATCH(UsagePerHour!DK$4,Sales!$D$3:$ABF$3,0))/DK$2*INDEX(Usage!$D$5:$ABF$11,MATCH(UsagePerHour!$B$20,Usage!$C$5:$C$11,0),MATCH(UsagePerHour!DK$4,Usage!$D$3:$ABF$3,0)),"")</f>
        <v>0</v>
      </c>
      <c r="DL34" s="6">
        <f>IFERROR(INDEX(Sales!$D$5:$ABF$18,MATCH(UsagePerHour!$B34,Sales!$C$5:$C$18,0),MATCH(UsagePerHour!DL$4,Sales!$D$3:$ABF$3,0))/DL$2*INDEX(Usage!$D$5:$ABF$11,MATCH(UsagePerHour!$B$20,Usage!$C$5:$C$11,0),MATCH(UsagePerHour!DL$4,Usage!$D$3:$ABF$3,0)),"")</f>
        <v>30.877386116328619</v>
      </c>
      <c r="DM34" s="6">
        <f>IFERROR(INDEX(Sales!$D$5:$ABF$18,MATCH(UsagePerHour!$B34,Sales!$C$5:$C$18,0),MATCH(UsagePerHour!DM$4,Sales!$D$3:$ABF$3,0))/DM$2*INDEX(Usage!$D$5:$ABF$11,MATCH(UsagePerHour!$B$20,Usage!$C$5:$C$11,0),MATCH(UsagePerHour!DM$4,Usage!$D$3:$ABF$3,0)),"")</f>
        <v>0</v>
      </c>
      <c r="DN34" s="6">
        <f>IFERROR(INDEX(Sales!$D$5:$ABF$18,MATCH(UsagePerHour!$B34,Sales!$C$5:$C$18,0),MATCH(UsagePerHour!DN$4,Sales!$D$3:$ABF$3,0))/DN$2*INDEX(Usage!$D$5:$ABF$11,MATCH(UsagePerHour!$B$20,Usage!$C$5:$C$11,0),MATCH(UsagePerHour!DN$4,Usage!$D$3:$ABF$3,0)),"")</f>
        <v>17.147608503785825</v>
      </c>
      <c r="DO34" s="6">
        <f>IFERROR(INDEX(Sales!$D$5:$ABF$18,MATCH(UsagePerHour!$B34,Sales!$C$5:$C$18,0),MATCH(UsagePerHour!DO$4,Sales!$D$3:$ABF$3,0))/DO$2*INDEX(Usage!$D$5:$ABF$11,MATCH(UsagePerHour!$B$20,Usage!$C$5:$C$11,0),MATCH(UsagePerHour!DO$4,Usage!$D$3:$ABF$3,0)),"")</f>
        <v>0</v>
      </c>
      <c r="DP34" s="6">
        <f>IFERROR(INDEX(Sales!$D$5:$ABF$18,MATCH(UsagePerHour!$B34,Sales!$C$5:$C$18,0),MATCH(UsagePerHour!DP$4,Sales!$D$3:$ABF$3,0))/DP$2*INDEX(Usage!$D$5:$ABF$11,MATCH(UsagePerHour!$B$20,Usage!$C$5:$C$11,0),MATCH(UsagePerHour!DP$4,Usage!$D$3:$ABF$3,0)),"")</f>
        <v>3.7407429350079981</v>
      </c>
      <c r="DQ34" s="6">
        <f>IFERROR(INDEX(Sales!$D$5:$ABF$18,MATCH(UsagePerHour!$B34,Sales!$C$5:$C$18,0),MATCH(UsagePerHour!DQ$4,Sales!$D$3:$ABF$3,0))/DQ$2*INDEX(Usage!$D$5:$ABF$11,MATCH(UsagePerHour!$B$20,Usage!$C$5:$C$11,0),MATCH(UsagePerHour!DQ$4,Usage!$D$3:$ABF$3,0)),"")</f>
        <v>26.280117769746848</v>
      </c>
      <c r="DR34" s="6">
        <f>IFERROR(INDEX(Sales!$D$5:$ABF$18,MATCH(UsagePerHour!$B34,Sales!$C$5:$C$18,0),MATCH(UsagePerHour!DR$4,Sales!$D$3:$ABF$3,0))/DR$2*INDEX(Usage!$D$5:$ABF$11,MATCH(UsagePerHour!$B$20,Usage!$C$5:$C$11,0),MATCH(UsagePerHour!DR$4,Usage!$D$3:$ABF$3,0)),"")</f>
        <v>0</v>
      </c>
      <c r="DS34" s="6">
        <f>IFERROR(INDEX(Sales!$D$5:$ABF$18,MATCH(UsagePerHour!$B34,Sales!$C$5:$C$18,0),MATCH(UsagePerHour!DS$4,Sales!$D$3:$ABF$3,0))/DS$2*INDEX(Usage!$D$5:$ABF$11,MATCH(UsagePerHour!$B$20,Usage!$C$5:$C$11,0),MATCH(UsagePerHour!DS$4,Usage!$D$3:$ABF$3,0)),"")</f>
        <v>0.31732892735035745</v>
      </c>
      <c r="DT34" s="6">
        <f>IFERROR(INDEX(Sales!$D$5:$ABF$18,MATCH(UsagePerHour!$B34,Sales!$C$5:$C$18,0),MATCH(UsagePerHour!DT$4,Sales!$D$3:$ABF$3,0))/DT$2*INDEX(Usage!$D$5:$ABF$11,MATCH(UsagePerHour!$B$20,Usage!$C$5:$C$11,0),MATCH(UsagePerHour!DT$4,Usage!$D$3:$ABF$3,0)),"")</f>
        <v>1.3811886051080551</v>
      </c>
      <c r="DU34" s="6">
        <f>IFERROR(INDEX(Sales!$D$5:$ABF$18,MATCH(UsagePerHour!$B34,Sales!$C$5:$C$18,0),MATCH(UsagePerHour!DU$4,Sales!$D$3:$ABF$3,0))/DU$2*INDEX(Usage!$D$5:$ABF$11,MATCH(UsagePerHour!$B$20,Usage!$C$5:$C$11,0),MATCH(UsagePerHour!DU$4,Usage!$D$3:$ABF$3,0)),"")</f>
        <v>0</v>
      </c>
      <c r="DV34" s="6">
        <f>IFERROR(INDEX(Sales!$D$5:$ABF$18,MATCH(UsagePerHour!$B34,Sales!$C$5:$C$18,0),MATCH(UsagePerHour!DV$4,Sales!$D$3:$ABF$3,0))/DV$2*INDEX(Usage!$D$5:$ABF$11,MATCH(UsagePerHour!$B$20,Usage!$C$5:$C$11,0),MATCH(UsagePerHour!DV$4,Usage!$D$3:$ABF$3,0)),"")</f>
        <v>0</v>
      </c>
      <c r="DW34" s="6">
        <f>IFERROR(INDEX(Sales!$D$5:$ABF$18,MATCH(UsagePerHour!$B34,Sales!$C$5:$C$18,0),MATCH(UsagePerHour!DW$4,Sales!$D$3:$ABF$3,0))/DW$2*INDEX(Usage!$D$5:$ABF$11,MATCH(UsagePerHour!$B$20,Usage!$C$5:$C$11,0),MATCH(UsagePerHour!DW$4,Usage!$D$3:$ABF$3,0)),"")</f>
        <v>0.16326519827513317</v>
      </c>
      <c r="DX34" s="6">
        <f>IFERROR(INDEX(Sales!$D$5:$ABF$18,MATCH(UsagePerHour!$B34,Sales!$C$5:$C$18,0),MATCH(UsagePerHour!DX$4,Sales!$D$3:$ABF$3,0))/DX$2*INDEX(Usage!$D$5:$ABF$11,MATCH(UsagePerHour!$B$20,Usage!$C$5:$C$11,0),MATCH(UsagePerHour!DX$4,Usage!$D$3:$ABF$3,0)),"")</f>
        <v>80.601615574407674</v>
      </c>
      <c r="DY34" s="6">
        <f>IFERROR(INDEX(Sales!$D$5:$ABF$18,MATCH(UsagePerHour!$B34,Sales!$C$5:$C$18,0),MATCH(UsagePerHour!DY$4,Sales!$D$3:$ABF$3,0))/DY$2*INDEX(Usage!$D$5:$ABF$11,MATCH(UsagePerHour!$B$20,Usage!$C$5:$C$11,0),MATCH(UsagePerHour!DY$4,Usage!$D$3:$ABF$3,0)),"")</f>
        <v>0</v>
      </c>
      <c r="DZ34" s="6">
        <f>IFERROR(INDEX(Sales!$D$5:$ABF$18,MATCH(UsagePerHour!$B34,Sales!$C$5:$C$18,0),MATCH(UsagePerHour!DZ$4,Sales!$D$3:$ABF$3,0))/DZ$2*INDEX(Usage!$D$5:$ABF$11,MATCH(UsagePerHour!$B$20,Usage!$C$5:$C$11,0),MATCH(UsagePerHour!DZ$4,Usage!$D$3:$ABF$3,0)),"")</f>
        <v>0.41521583455527888</v>
      </c>
      <c r="EA34" s="6">
        <f>IFERROR(INDEX(Sales!$D$5:$ABF$18,MATCH(UsagePerHour!$B34,Sales!$C$5:$C$18,0),MATCH(UsagePerHour!EA$4,Sales!$D$3:$ABF$3,0))/EA$2*INDEX(Usage!$D$5:$ABF$11,MATCH(UsagePerHour!$B$20,Usage!$C$5:$C$11,0),MATCH(UsagePerHour!EA$4,Usage!$D$3:$ABF$3,0)),"")</f>
        <v>4.1973542954991085</v>
      </c>
      <c r="EB34" s="6">
        <f>IFERROR(INDEX(Sales!$D$5:$ABF$18,MATCH(UsagePerHour!$B34,Sales!$C$5:$C$18,0),MATCH(UsagePerHour!EB$4,Sales!$D$3:$ABF$3,0))/EB$2*INDEX(Usage!$D$5:$ABF$11,MATCH(UsagePerHour!$B$20,Usage!$C$5:$C$11,0),MATCH(UsagePerHour!EB$4,Usage!$D$3:$ABF$3,0)),"")</f>
        <v>0</v>
      </c>
      <c r="EC34" s="6">
        <f>IFERROR(INDEX(Sales!$D$5:$ABF$18,MATCH(UsagePerHour!$B34,Sales!$C$5:$C$18,0),MATCH(UsagePerHour!EC$4,Sales!$D$3:$ABF$3,0))/EC$2*INDEX(Usage!$D$5:$ABF$11,MATCH(UsagePerHour!$B$20,Usage!$C$5:$C$11,0),MATCH(UsagePerHour!EC$4,Usage!$D$3:$ABF$3,0)),"")</f>
        <v>0</v>
      </c>
      <c r="ED34" s="6">
        <f>IFERROR(INDEX(Sales!$D$5:$ABF$18,MATCH(UsagePerHour!$B34,Sales!$C$5:$C$18,0),MATCH(UsagePerHour!ED$4,Sales!$D$3:$ABF$3,0))/ED$2*INDEX(Usage!$D$5:$ABF$11,MATCH(UsagePerHour!$B$20,Usage!$C$5:$C$11,0),MATCH(UsagePerHour!ED$4,Usage!$D$3:$ABF$3,0)),"")</f>
        <v>0.33091924436106629</v>
      </c>
      <c r="EE34" s="6">
        <f>IFERROR(INDEX(Sales!$D$5:$ABF$18,MATCH(UsagePerHour!$B34,Sales!$C$5:$C$18,0),MATCH(UsagePerHour!EE$4,Sales!$D$3:$ABF$3,0))/EE$2*INDEX(Usage!$D$5:$ABF$11,MATCH(UsagePerHour!$B$20,Usage!$C$5:$C$11,0),MATCH(UsagePerHour!EE$4,Usage!$D$3:$ABF$3,0)),"")</f>
        <v>1.7865669340634183</v>
      </c>
      <c r="EF34" s="6">
        <f>IFERROR(INDEX(Sales!$D$5:$ABF$18,MATCH(UsagePerHour!$B34,Sales!$C$5:$C$18,0),MATCH(UsagePerHour!EF$4,Sales!$D$3:$ABF$3,0))/EF$2*INDEX(Usage!$D$5:$ABF$11,MATCH(UsagePerHour!$B$20,Usage!$C$5:$C$11,0),MATCH(UsagePerHour!EF$4,Usage!$D$3:$ABF$3,0)),"")</f>
        <v>2.2177143684820395</v>
      </c>
      <c r="EG34" s="6">
        <f>IFERROR(INDEX(Sales!$D$5:$ABF$18,MATCH(UsagePerHour!$B34,Sales!$C$5:$C$18,0),MATCH(UsagePerHour!EG$4,Sales!$D$3:$ABF$3,0))/EG$2*INDEX(Usage!$D$5:$ABF$11,MATCH(UsagePerHour!$B$20,Usage!$C$5:$C$11,0),MATCH(UsagePerHour!EG$4,Usage!$D$3:$ABF$3,0)),"")</f>
        <v>0</v>
      </c>
      <c r="EH34" s="6">
        <f>IFERROR(INDEX(Sales!$D$5:$ABF$18,MATCH(UsagePerHour!$B34,Sales!$C$5:$C$18,0),MATCH(UsagePerHour!EH$4,Sales!$D$3:$ABF$3,0))/EH$2*INDEX(Usage!$D$5:$ABF$11,MATCH(UsagePerHour!$B$20,Usage!$C$5:$C$11,0),MATCH(UsagePerHour!EH$4,Usage!$D$3:$ABF$3,0)),"")</f>
        <v>8.5629417187339962E-2</v>
      </c>
      <c r="EI34" s="6">
        <f>IFERROR(INDEX(Sales!$D$5:$ABF$18,MATCH(UsagePerHour!$B34,Sales!$C$5:$C$18,0),MATCH(UsagePerHour!EI$4,Sales!$D$3:$ABF$3,0))/EI$2*INDEX(Usage!$D$5:$ABF$11,MATCH(UsagePerHour!$B$20,Usage!$C$5:$C$11,0),MATCH(UsagePerHour!EI$4,Usage!$D$3:$ABF$3,0)),"")</f>
        <v>6.1947376190124732</v>
      </c>
      <c r="EJ34" s="6">
        <f>IFERROR(INDEX(Sales!$D$5:$ABF$18,MATCH(UsagePerHour!$B34,Sales!$C$5:$C$18,0),MATCH(UsagePerHour!EJ$4,Sales!$D$3:$ABF$3,0))/EJ$2*INDEX(Usage!$D$5:$ABF$11,MATCH(UsagePerHour!$B$20,Usage!$C$5:$C$11,0),MATCH(UsagePerHour!EJ$4,Usage!$D$3:$ABF$3,0)),"")</f>
        <v>5.9532063186372284</v>
      </c>
      <c r="EK34" s="6">
        <f>IFERROR(INDEX(Sales!$D$5:$ABF$18,MATCH(UsagePerHour!$B34,Sales!$C$5:$C$18,0),MATCH(UsagePerHour!EK$4,Sales!$D$3:$ABF$3,0))/EK$2*INDEX(Usage!$D$5:$ABF$11,MATCH(UsagePerHour!$B$20,Usage!$C$5:$C$11,0),MATCH(UsagePerHour!EK$4,Usage!$D$3:$ABF$3,0)),"")</f>
        <v>1.2730390624259824</v>
      </c>
      <c r="EL34" s="6">
        <f>IFERROR(INDEX(Sales!$D$5:$ABF$18,MATCH(UsagePerHour!$B34,Sales!$C$5:$C$18,0),MATCH(UsagePerHour!EL$4,Sales!$D$3:$ABF$3,0))/EL$2*INDEX(Usage!$D$5:$ABF$11,MATCH(UsagePerHour!$B$20,Usage!$C$5:$C$11,0),MATCH(UsagePerHour!EL$4,Usage!$D$3:$ABF$3,0)),"")</f>
        <v>45.982884723977527</v>
      </c>
      <c r="EM34" s="6">
        <f>IFERROR(INDEX(Sales!$D$5:$ABF$18,MATCH(UsagePerHour!$B34,Sales!$C$5:$C$18,0),MATCH(UsagePerHour!EM$4,Sales!$D$3:$ABF$3,0))/EM$2*INDEX(Usage!$D$5:$ABF$11,MATCH(UsagePerHour!$B$20,Usage!$C$5:$C$11,0),MATCH(UsagePerHour!EM$4,Usage!$D$3:$ABF$3,0)),"")</f>
        <v>0.32017593057236471</v>
      </c>
      <c r="EN34" s="6">
        <f>IFERROR(INDEX(Sales!$D$5:$ABF$18,MATCH(UsagePerHour!$B34,Sales!$C$5:$C$18,0),MATCH(UsagePerHour!EN$4,Sales!$D$3:$ABF$3,0))/EN$2*INDEX(Usage!$D$5:$ABF$11,MATCH(UsagePerHour!$B$20,Usage!$C$5:$C$11,0),MATCH(UsagePerHour!EN$4,Usage!$D$3:$ABF$3,0)),"")</f>
        <v>0</v>
      </c>
      <c r="EO34" s="6">
        <f>IFERROR(INDEX(Sales!$D$5:$ABF$18,MATCH(UsagePerHour!$B34,Sales!$C$5:$C$18,0),MATCH(UsagePerHour!EO$4,Sales!$D$3:$ABF$3,0))/EO$2*INDEX(Usage!$D$5:$ABF$11,MATCH(UsagePerHour!$B$20,Usage!$C$5:$C$11,0),MATCH(UsagePerHour!EO$4,Usage!$D$3:$ABF$3,0)),"")</f>
        <v>5.988497650489073</v>
      </c>
      <c r="EP34" s="6">
        <f>IFERROR(INDEX(Sales!$D$5:$ABF$18,MATCH(UsagePerHour!$B34,Sales!$C$5:$C$18,0),MATCH(UsagePerHour!EP$4,Sales!$D$3:$ABF$3,0))/EP$2*INDEX(Usage!$D$5:$ABF$11,MATCH(UsagePerHour!$B$20,Usage!$C$5:$C$11,0),MATCH(UsagePerHour!EP$4,Usage!$D$3:$ABF$3,0)),"")</f>
        <v>0.75901190088346338</v>
      </c>
      <c r="EQ34" s="6">
        <f>IFERROR(INDEX(Sales!$D$5:$ABF$18,MATCH(UsagePerHour!$B34,Sales!$C$5:$C$18,0),MATCH(UsagePerHour!EQ$4,Sales!$D$3:$ABF$3,0))/EQ$2*INDEX(Usage!$D$5:$ABF$11,MATCH(UsagePerHour!$B$20,Usage!$C$5:$C$11,0),MATCH(UsagePerHour!EQ$4,Usage!$D$3:$ABF$3,0)),"")</f>
        <v>0</v>
      </c>
      <c r="ER34" s="6">
        <f>IFERROR(INDEX(Sales!$D$5:$ABF$18,MATCH(UsagePerHour!$B34,Sales!$C$5:$C$18,0),MATCH(UsagePerHour!ER$4,Sales!$D$3:$ABF$3,0))/ER$2*INDEX(Usage!$D$5:$ABF$11,MATCH(UsagePerHour!$B$20,Usage!$C$5:$C$11,0),MATCH(UsagePerHour!ER$4,Usage!$D$3:$ABF$3,0)),"")</f>
        <v>0</v>
      </c>
      <c r="ES34" s="6">
        <f>IFERROR(INDEX(Sales!$D$5:$ABF$18,MATCH(UsagePerHour!$B34,Sales!$C$5:$C$18,0),MATCH(UsagePerHour!ES$4,Sales!$D$3:$ABF$3,0))/ES$2*INDEX(Usage!$D$5:$ABF$11,MATCH(UsagePerHour!$B$20,Usage!$C$5:$C$11,0),MATCH(UsagePerHour!ES$4,Usage!$D$3:$ABF$3,0)),"")</f>
        <v>84.458436333135637</v>
      </c>
      <c r="ET34" s="6">
        <f>IFERROR(INDEX(Sales!$D$5:$ABF$18,MATCH(UsagePerHour!$B34,Sales!$C$5:$C$18,0),MATCH(UsagePerHour!ET$4,Sales!$D$3:$ABF$3,0))/ET$2*INDEX(Usage!$D$5:$ABF$11,MATCH(UsagePerHour!$B$20,Usage!$C$5:$C$11,0),MATCH(UsagePerHour!ET$4,Usage!$D$3:$ABF$3,0)),"")</f>
        <v>10.841706524718942</v>
      </c>
      <c r="EU34" s="6">
        <f>IFERROR(INDEX(Sales!$D$5:$ABF$18,MATCH(UsagePerHour!$B34,Sales!$C$5:$C$18,0),MATCH(UsagePerHour!EU$4,Sales!$D$3:$ABF$3,0))/EU$2*INDEX(Usage!$D$5:$ABF$11,MATCH(UsagePerHour!$B$20,Usage!$C$5:$C$11,0),MATCH(UsagePerHour!EU$4,Usage!$D$3:$ABF$3,0)),"")</f>
        <v>0</v>
      </c>
      <c r="EV34" s="6">
        <f>IFERROR(INDEX(Sales!$D$5:$ABF$18,MATCH(UsagePerHour!$B34,Sales!$C$5:$C$18,0),MATCH(UsagePerHour!EV$4,Sales!$D$3:$ABF$3,0))/EV$2*INDEX(Usage!$D$5:$ABF$11,MATCH(UsagePerHour!$B$20,Usage!$C$5:$C$11,0),MATCH(UsagePerHour!EV$4,Usage!$D$3:$ABF$3,0)),"")</f>
        <v>51.965631963183</v>
      </c>
      <c r="EW34" s="6">
        <f>IFERROR(INDEX(Sales!$D$5:$ABF$18,MATCH(UsagePerHour!$B34,Sales!$C$5:$C$18,0),MATCH(UsagePerHour!EW$4,Sales!$D$3:$ABF$3,0))/EW$2*INDEX(Usage!$D$5:$ABF$11,MATCH(UsagePerHour!$B$20,Usage!$C$5:$C$11,0),MATCH(UsagePerHour!EW$4,Usage!$D$3:$ABF$3,0)),"")</f>
        <v>0</v>
      </c>
      <c r="EX34" s="6">
        <f>IFERROR(INDEX(Sales!$D$5:$ABF$18,MATCH(UsagePerHour!$B34,Sales!$C$5:$C$18,0),MATCH(UsagePerHour!EX$4,Sales!$D$3:$ABF$3,0))/EX$2*INDEX(Usage!$D$5:$ABF$11,MATCH(UsagePerHour!$B$20,Usage!$C$5:$C$11,0),MATCH(UsagePerHour!EX$4,Usage!$D$3:$ABF$3,0)),"")</f>
        <v>0.72653154053439373</v>
      </c>
      <c r="EY34" s="6">
        <f>IFERROR(INDEX(Sales!$D$5:$ABF$18,MATCH(UsagePerHour!$B34,Sales!$C$5:$C$18,0),MATCH(UsagePerHour!EY$4,Sales!$D$3:$ABF$3,0))/EY$2*INDEX(Usage!$D$5:$ABF$11,MATCH(UsagePerHour!$B$20,Usage!$C$5:$C$11,0),MATCH(UsagePerHour!EY$4,Usage!$D$3:$ABF$3,0)),"")</f>
        <v>25.879134726451749</v>
      </c>
      <c r="EZ34" s="6">
        <f>IFERROR(INDEX(Sales!$D$5:$ABF$18,MATCH(UsagePerHour!$B34,Sales!$C$5:$C$18,0),MATCH(UsagePerHour!EZ$4,Sales!$D$3:$ABF$3,0))/EZ$2*INDEX(Usage!$D$5:$ABF$11,MATCH(UsagePerHour!$B$20,Usage!$C$5:$C$11,0),MATCH(UsagePerHour!EZ$4,Usage!$D$3:$ABF$3,0)),"")</f>
        <v>13.384646271990363</v>
      </c>
      <c r="FA34" s="6">
        <f>IFERROR(INDEX(Sales!$D$5:$ABF$18,MATCH(UsagePerHour!$B34,Sales!$C$5:$C$18,0),MATCH(UsagePerHour!FA$4,Sales!$D$3:$ABF$3,0))/FA$2*INDEX(Usage!$D$5:$ABF$11,MATCH(UsagePerHour!$B$20,Usage!$C$5:$C$11,0),MATCH(UsagePerHour!FA$4,Usage!$D$3:$ABF$3,0)),"")</f>
        <v>0.98045001386377084</v>
      </c>
      <c r="FB34" s="6">
        <f>IFERROR(INDEX(Sales!$D$5:$ABF$18,MATCH(UsagePerHour!$B34,Sales!$C$5:$C$18,0),MATCH(UsagePerHour!FB$4,Sales!$D$3:$ABF$3,0))/FB$2*INDEX(Usage!$D$5:$ABF$11,MATCH(UsagePerHour!$B$20,Usage!$C$5:$C$11,0),MATCH(UsagePerHour!FB$4,Usage!$D$3:$ABF$3,0)),"")</f>
        <v>0</v>
      </c>
      <c r="FC34" s="6">
        <f>IFERROR(INDEX(Sales!$D$5:$ABF$18,MATCH(UsagePerHour!$B34,Sales!$C$5:$C$18,0),MATCH(UsagePerHour!FC$4,Sales!$D$3:$ABF$3,0))/FC$2*INDEX(Usage!$D$5:$ABF$11,MATCH(UsagePerHour!$B$20,Usage!$C$5:$C$11,0),MATCH(UsagePerHour!FC$4,Usage!$D$3:$ABF$3,0)),"")</f>
        <v>0</v>
      </c>
      <c r="FD34" s="6">
        <f>IFERROR(INDEX(Sales!$D$5:$ABF$18,MATCH(UsagePerHour!$B34,Sales!$C$5:$C$18,0),MATCH(UsagePerHour!FD$4,Sales!$D$3:$ABF$3,0))/FD$2*INDEX(Usage!$D$5:$ABF$11,MATCH(UsagePerHour!$B$20,Usage!$C$5:$C$11,0),MATCH(UsagePerHour!FD$4,Usage!$D$3:$ABF$3,0)),"")</f>
        <v>0.34343521123735476</v>
      </c>
      <c r="FE34" s="6">
        <f>IFERROR(INDEX(Sales!$D$5:$ABF$18,MATCH(UsagePerHour!$B34,Sales!$C$5:$C$18,0),MATCH(UsagePerHour!FE$4,Sales!$D$3:$ABF$3,0))/FE$2*INDEX(Usage!$D$5:$ABF$11,MATCH(UsagePerHour!$B$20,Usage!$C$5:$C$11,0),MATCH(UsagePerHour!FE$4,Usage!$D$3:$ABF$3,0)),"")</f>
        <v>0.20620079274583264</v>
      </c>
      <c r="FF34" s="6">
        <f>IFERROR(INDEX(Sales!$D$5:$ABF$18,MATCH(UsagePerHour!$B34,Sales!$C$5:$C$18,0),MATCH(UsagePerHour!FF$4,Sales!$D$3:$ABF$3,0))/FF$2*INDEX(Usage!$D$5:$ABF$11,MATCH(UsagePerHour!$B$20,Usage!$C$5:$C$11,0),MATCH(UsagePerHour!FF$4,Usage!$D$3:$ABF$3,0)),"")</f>
        <v>0</v>
      </c>
      <c r="FG34" s="6">
        <f>IFERROR(INDEX(Sales!$D$5:$ABF$18,MATCH(UsagePerHour!$B34,Sales!$C$5:$C$18,0),MATCH(UsagePerHour!FG$4,Sales!$D$3:$ABF$3,0))/FG$2*INDEX(Usage!$D$5:$ABF$11,MATCH(UsagePerHour!$B$20,Usage!$C$5:$C$11,0),MATCH(UsagePerHour!FG$4,Usage!$D$3:$ABF$3,0)),"")</f>
        <v>60.583780767862336</v>
      </c>
      <c r="FH34" s="6">
        <f>IFERROR(INDEX(Sales!$D$5:$ABF$18,MATCH(UsagePerHour!$B34,Sales!$C$5:$C$18,0),MATCH(UsagePerHour!FH$4,Sales!$D$3:$ABF$3,0))/FH$2*INDEX(Usage!$D$5:$ABF$11,MATCH(UsagePerHour!$B$20,Usage!$C$5:$C$11,0),MATCH(UsagePerHour!FH$4,Usage!$D$3:$ABF$3,0)),"")</f>
        <v>0.29686135747438075</v>
      </c>
      <c r="FI34" s="6">
        <f>IFERROR(INDEX(Sales!$D$5:$ABF$18,MATCH(UsagePerHour!$B34,Sales!$C$5:$C$18,0),MATCH(UsagePerHour!FI$4,Sales!$D$3:$ABF$3,0))/FI$2*INDEX(Usage!$D$5:$ABF$11,MATCH(UsagePerHour!$B$20,Usage!$C$5:$C$11,0),MATCH(UsagePerHour!FI$4,Usage!$D$3:$ABF$3,0)),"")</f>
        <v>0.21341822898243132</v>
      </c>
      <c r="FJ34" s="6">
        <f>IFERROR(INDEX(Sales!$D$5:$ABF$18,MATCH(UsagePerHour!$B34,Sales!$C$5:$C$18,0),MATCH(UsagePerHour!FJ$4,Sales!$D$3:$ABF$3,0))/FJ$2*INDEX(Usage!$D$5:$ABF$11,MATCH(UsagePerHour!$B$20,Usage!$C$5:$C$11,0),MATCH(UsagePerHour!FJ$4,Usage!$D$3:$ABF$3,0)),"")</f>
        <v>0</v>
      </c>
      <c r="FK34" s="6">
        <f>IFERROR(INDEX(Sales!$D$5:$ABF$18,MATCH(UsagePerHour!$B34,Sales!$C$5:$C$18,0),MATCH(UsagePerHour!FK$4,Sales!$D$3:$ABF$3,0))/FK$2*INDEX(Usage!$D$5:$ABF$11,MATCH(UsagePerHour!$B$20,Usage!$C$5:$C$11,0),MATCH(UsagePerHour!FK$4,Usage!$D$3:$ABF$3,0)),"")</f>
        <v>0</v>
      </c>
      <c r="FL34" s="6">
        <f>IFERROR(INDEX(Sales!$D$5:$ABF$18,MATCH(UsagePerHour!$B34,Sales!$C$5:$C$18,0),MATCH(UsagePerHour!FL$4,Sales!$D$3:$ABF$3,0))/FL$2*INDEX(Usage!$D$5:$ABF$11,MATCH(UsagePerHour!$B$20,Usage!$C$5:$C$11,0),MATCH(UsagePerHour!FL$4,Usage!$D$3:$ABF$3,0)),"")</f>
        <v>0.46163971644909246</v>
      </c>
      <c r="FM34" s="6">
        <f>IFERROR(INDEX(Sales!$D$5:$ABF$18,MATCH(UsagePerHour!$B34,Sales!$C$5:$C$18,0),MATCH(UsagePerHour!FM$4,Sales!$D$3:$ABF$3,0))/FM$2*INDEX(Usage!$D$5:$ABF$11,MATCH(UsagePerHour!$B$20,Usage!$C$5:$C$11,0),MATCH(UsagePerHour!FM$4,Usage!$D$3:$ABF$3,0)),"")</f>
        <v>0</v>
      </c>
      <c r="FN34" s="6">
        <f>IFERROR(INDEX(Sales!$D$5:$ABF$18,MATCH(UsagePerHour!$B34,Sales!$C$5:$C$18,0),MATCH(UsagePerHour!FN$4,Sales!$D$3:$ABF$3,0))/FN$2*INDEX(Usage!$D$5:$ABF$11,MATCH(UsagePerHour!$B$20,Usage!$C$5:$C$11,0),MATCH(UsagePerHour!FN$4,Usage!$D$3:$ABF$3,0)),"")</f>
        <v>34.424418643468044</v>
      </c>
      <c r="FO34" s="6">
        <f>IFERROR(INDEX(Sales!$D$5:$ABF$18,MATCH(UsagePerHour!$B34,Sales!$C$5:$C$18,0),MATCH(UsagePerHour!FO$4,Sales!$D$3:$ABF$3,0))/FO$2*INDEX(Usage!$D$5:$ABF$11,MATCH(UsagePerHour!$B$20,Usage!$C$5:$C$11,0),MATCH(UsagePerHour!FO$4,Usage!$D$3:$ABF$3,0)),"")</f>
        <v>0</v>
      </c>
      <c r="FP34" s="6">
        <f>IFERROR(INDEX(Sales!$D$5:$ABF$18,MATCH(UsagePerHour!$B34,Sales!$C$5:$C$18,0),MATCH(UsagePerHour!FP$4,Sales!$D$3:$ABF$3,0))/FP$2*INDEX(Usage!$D$5:$ABF$11,MATCH(UsagePerHour!$B$20,Usage!$C$5:$C$11,0),MATCH(UsagePerHour!FP$4,Usage!$D$3:$ABF$3,0)),"")</f>
        <v>16.71032760616766</v>
      </c>
      <c r="FQ34" s="6">
        <f>IFERROR(INDEX(Sales!$D$5:$ABF$18,MATCH(UsagePerHour!$B34,Sales!$C$5:$C$18,0),MATCH(UsagePerHour!FQ$4,Sales!$D$3:$ABF$3,0))/FQ$2*INDEX(Usage!$D$5:$ABF$11,MATCH(UsagePerHour!$B$20,Usage!$C$5:$C$11,0),MATCH(UsagePerHour!FQ$4,Usage!$D$3:$ABF$3,0)),"")</f>
        <v>2.9537605810641145</v>
      </c>
      <c r="FR34" s="6">
        <f>IFERROR(INDEX(Sales!$D$5:$ABF$18,MATCH(UsagePerHour!$B34,Sales!$C$5:$C$18,0),MATCH(UsagePerHour!FR$4,Sales!$D$3:$ABF$3,0))/FR$2*INDEX(Usage!$D$5:$ABF$11,MATCH(UsagePerHour!$B$20,Usage!$C$5:$C$11,0),MATCH(UsagePerHour!FR$4,Usage!$D$3:$ABF$3,0)),"")</f>
        <v>0</v>
      </c>
      <c r="FS34" s="6">
        <f>IFERROR(INDEX(Sales!$D$5:$ABF$18,MATCH(UsagePerHour!$B34,Sales!$C$5:$C$18,0),MATCH(UsagePerHour!FS$4,Sales!$D$3:$ABF$3,0))/FS$2*INDEX(Usage!$D$5:$ABF$11,MATCH(UsagePerHour!$B$20,Usage!$C$5:$C$11,0),MATCH(UsagePerHour!FS$4,Usage!$D$3:$ABF$3,0)),"")</f>
        <v>0</v>
      </c>
      <c r="FT34" s="6">
        <f>IFERROR(INDEX(Sales!$D$5:$ABF$18,MATCH(UsagePerHour!$B34,Sales!$C$5:$C$18,0),MATCH(UsagePerHour!FT$4,Sales!$D$3:$ABF$3,0))/FT$2*INDEX(Usage!$D$5:$ABF$11,MATCH(UsagePerHour!$B$20,Usage!$C$5:$C$11,0),MATCH(UsagePerHour!FT$4,Usage!$D$3:$ABF$3,0)),"")</f>
        <v>0</v>
      </c>
      <c r="FU34" s="6">
        <f>IFERROR(INDEX(Sales!$D$5:$ABF$18,MATCH(UsagePerHour!$B34,Sales!$C$5:$C$18,0),MATCH(UsagePerHour!FU$4,Sales!$D$3:$ABF$3,0))/FU$2*INDEX(Usage!$D$5:$ABF$11,MATCH(UsagePerHour!$B$20,Usage!$C$5:$C$11,0),MATCH(UsagePerHour!FU$4,Usage!$D$3:$ABF$3,0)),"")</f>
        <v>58.632912610459805</v>
      </c>
      <c r="FV34" s="6">
        <f>IFERROR(INDEX(Sales!$D$5:$ABF$18,MATCH(UsagePerHour!$B34,Sales!$C$5:$C$18,0),MATCH(UsagePerHour!FV$4,Sales!$D$3:$ABF$3,0))/FV$2*INDEX(Usage!$D$5:$ABF$11,MATCH(UsagePerHour!$B$20,Usage!$C$5:$C$11,0),MATCH(UsagePerHour!FV$4,Usage!$D$3:$ABF$3,0)),"")</f>
        <v>0</v>
      </c>
      <c r="FW34" s="6">
        <f>IFERROR(INDEX(Sales!$D$5:$ABF$18,MATCH(UsagePerHour!$B34,Sales!$C$5:$C$18,0),MATCH(UsagePerHour!FW$4,Sales!$D$3:$ABF$3,0))/FW$2*INDEX(Usage!$D$5:$ABF$11,MATCH(UsagePerHour!$B$20,Usage!$C$5:$C$11,0),MATCH(UsagePerHour!FW$4,Usage!$D$3:$ABF$3,0)),"")</f>
        <v>0</v>
      </c>
      <c r="FX34" s="6">
        <f>IFERROR(INDEX(Sales!$D$5:$ABF$18,MATCH(UsagePerHour!$B34,Sales!$C$5:$C$18,0),MATCH(UsagePerHour!FX$4,Sales!$D$3:$ABF$3,0))/FX$2*INDEX(Usage!$D$5:$ABF$11,MATCH(UsagePerHour!$B$20,Usage!$C$5:$C$11,0),MATCH(UsagePerHour!FX$4,Usage!$D$3:$ABF$3,0)),"")</f>
        <v>0</v>
      </c>
      <c r="FY34" s="6">
        <f>IFERROR(INDEX(Sales!$D$5:$ABF$18,MATCH(UsagePerHour!$B34,Sales!$C$5:$C$18,0),MATCH(UsagePerHour!FY$4,Sales!$D$3:$ABF$3,0))/FY$2*INDEX(Usage!$D$5:$ABF$11,MATCH(UsagePerHour!$B$20,Usage!$C$5:$C$11,0),MATCH(UsagePerHour!FY$4,Usage!$D$3:$ABF$3,0)),"")</f>
        <v>12.481781157968607</v>
      </c>
      <c r="FZ34" s="6">
        <f>IFERROR(INDEX(Sales!$D$5:$ABF$18,MATCH(UsagePerHour!$B34,Sales!$C$5:$C$18,0),MATCH(UsagePerHour!FZ$4,Sales!$D$3:$ABF$3,0))/FZ$2*INDEX(Usage!$D$5:$ABF$11,MATCH(UsagePerHour!$B$20,Usage!$C$5:$C$11,0),MATCH(UsagePerHour!FZ$4,Usage!$D$3:$ABF$3,0)),"")</f>
        <v>0.69204260827174258</v>
      </c>
      <c r="GA34" s="6">
        <f>IFERROR(INDEX(Sales!$D$5:$ABF$18,MATCH(UsagePerHour!$B34,Sales!$C$5:$C$18,0),MATCH(UsagePerHour!GA$4,Sales!$D$3:$ABF$3,0))/GA$2*INDEX(Usage!$D$5:$ABF$11,MATCH(UsagePerHour!$B$20,Usage!$C$5:$C$11,0),MATCH(UsagePerHour!GA$4,Usage!$D$3:$ABF$3,0)),"")</f>
        <v>0.64198642574345854</v>
      </c>
      <c r="GB34" s="6">
        <f>IFERROR(INDEX(Sales!$D$5:$ABF$18,MATCH(UsagePerHour!$B34,Sales!$C$5:$C$18,0),MATCH(UsagePerHour!GB$4,Sales!$D$3:$ABF$3,0))/GB$2*INDEX(Usage!$D$5:$ABF$11,MATCH(UsagePerHour!$B$20,Usage!$C$5:$C$11,0),MATCH(UsagePerHour!GB$4,Usage!$D$3:$ABF$3,0)),"")</f>
        <v>14.243217854655589</v>
      </c>
      <c r="GC34" s="6">
        <f>IFERROR(INDEX(Sales!$D$5:$ABF$18,MATCH(UsagePerHour!$B34,Sales!$C$5:$C$18,0),MATCH(UsagePerHour!GC$4,Sales!$D$3:$ABF$3,0))/GC$2*INDEX(Usage!$D$5:$ABF$11,MATCH(UsagePerHour!$B$20,Usage!$C$5:$C$11,0),MATCH(UsagePerHour!GC$4,Usage!$D$3:$ABF$3,0)),"")</f>
        <v>3.5302982608011337</v>
      </c>
      <c r="GD34" s="6">
        <f>IFERROR(INDEX(Sales!$D$5:$ABF$18,MATCH(UsagePerHour!$B34,Sales!$C$5:$C$18,0),MATCH(UsagePerHour!GD$4,Sales!$D$3:$ABF$3,0))/GD$2*INDEX(Usage!$D$5:$ABF$11,MATCH(UsagePerHour!$B$20,Usage!$C$5:$C$11,0),MATCH(UsagePerHour!GD$4,Usage!$D$3:$ABF$3,0)),"")</f>
        <v>1.9592883646212884</v>
      </c>
      <c r="GE34" s="6">
        <f>IFERROR(INDEX(Sales!$D$5:$ABF$18,MATCH(UsagePerHour!$B34,Sales!$C$5:$C$18,0),MATCH(UsagePerHour!GE$4,Sales!$D$3:$ABF$3,0))/GE$2*INDEX(Usage!$D$5:$ABF$11,MATCH(UsagePerHour!$B$20,Usage!$C$5:$C$11,0),MATCH(UsagePerHour!GE$4,Usage!$D$3:$ABF$3,0)),"")</f>
        <v>0</v>
      </c>
      <c r="GF34" s="6">
        <f>IFERROR(INDEX(Sales!$D$5:$ABF$18,MATCH(UsagePerHour!$B34,Sales!$C$5:$C$18,0),MATCH(UsagePerHour!GF$4,Sales!$D$3:$ABF$3,0))/GF$2*INDEX(Usage!$D$5:$ABF$11,MATCH(UsagePerHour!$B$20,Usage!$C$5:$C$11,0),MATCH(UsagePerHour!GF$4,Usage!$D$3:$ABF$3,0)),"")</f>
        <v>11.876724350554372</v>
      </c>
      <c r="GG34" s="6">
        <f>IFERROR(INDEX(Sales!$D$5:$ABF$18,MATCH(UsagePerHour!$B34,Sales!$C$5:$C$18,0),MATCH(UsagePerHour!GG$4,Sales!$D$3:$ABF$3,0))/GG$2*INDEX(Usage!$D$5:$ABF$11,MATCH(UsagePerHour!$B$20,Usage!$C$5:$C$11,0),MATCH(UsagePerHour!GG$4,Usage!$D$3:$ABF$3,0)),"")</f>
        <v>0</v>
      </c>
      <c r="GH34" s="6">
        <f>IFERROR(INDEX(Sales!$D$5:$ABF$18,MATCH(UsagePerHour!$B34,Sales!$C$5:$C$18,0),MATCH(UsagePerHour!GH$4,Sales!$D$3:$ABF$3,0))/GH$2*INDEX(Usage!$D$5:$ABF$11,MATCH(UsagePerHour!$B$20,Usage!$C$5:$C$11,0),MATCH(UsagePerHour!GH$4,Usage!$D$3:$ABF$3,0)),"")</f>
        <v>0</v>
      </c>
      <c r="GI34" s="6">
        <f>IFERROR(INDEX(Sales!$D$5:$ABF$18,MATCH(UsagePerHour!$B34,Sales!$C$5:$C$18,0),MATCH(UsagePerHour!GI$4,Sales!$D$3:$ABF$3,0))/GI$2*INDEX(Usage!$D$5:$ABF$11,MATCH(UsagePerHour!$B$20,Usage!$C$5:$C$11,0),MATCH(UsagePerHour!GI$4,Usage!$D$3:$ABF$3,0)),"")</f>
        <v>36.854399224022956</v>
      </c>
      <c r="GJ34" s="6">
        <f>IFERROR(INDEX(Sales!$D$5:$ABF$18,MATCH(UsagePerHour!$B34,Sales!$C$5:$C$18,0),MATCH(UsagePerHour!GJ$4,Sales!$D$3:$ABF$3,0))/GJ$2*INDEX(Usage!$D$5:$ABF$11,MATCH(UsagePerHour!$B$20,Usage!$C$5:$C$11,0),MATCH(UsagePerHour!GJ$4,Usage!$D$3:$ABF$3,0)),"")</f>
        <v>0</v>
      </c>
      <c r="GK34" s="6">
        <f>IFERROR(INDEX(Sales!$D$5:$ABF$18,MATCH(UsagePerHour!$B34,Sales!$C$5:$C$18,0),MATCH(UsagePerHour!GK$4,Sales!$D$3:$ABF$3,0))/GK$2*INDEX(Usage!$D$5:$ABF$11,MATCH(UsagePerHour!$B$20,Usage!$C$5:$C$11,0),MATCH(UsagePerHour!GK$4,Usage!$D$3:$ABF$3,0)),"")</f>
        <v>4.3470419622898548</v>
      </c>
      <c r="GL34" s="6">
        <f>IFERROR(INDEX(Sales!$D$5:$ABF$18,MATCH(UsagePerHour!$B34,Sales!$C$5:$C$18,0),MATCH(UsagePerHour!GL$4,Sales!$D$3:$ABF$3,0))/GL$2*INDEX(Usage!$D$5:$ABF$11,MATCH(UsagePerHour!$B$20,Usage!$C$5:$C$11,0),MATCH(UsagePerHour!GL$4,Usage!$D$3:$ABF$3,0)),"")</f>
        <v>8.8375907044389093E-2</v>
      </c>
      <c r="GM34" s="6">
        <f>IFERROR(INDEX(Sales!$D$5:$ABF$18,MATCH(UsagePerHour!$B34,Sales!$C$5:$C$18,0),MATCH(UsagePerHour!GM$4,Sales!$D$3:$ABF$3,0))/GM$2*INDEX(Usage!$D$5:$ABF$11,MATCH(UsagePerHour!$B$20,Usage!$C$5:$C$11,0),MATCH(UsagePerHour!GM$4,Usage!$D$3:$ABF$3,0)),"")</f>
        <v>0.91423891831614168</v>
      </c>
      <c r="GN34" s="6">
        <f>IFERROR(INDEX(Sales!$D$5:$ABF$18,MATCH(UsagePerHour!$B34,Sales!$C$5:$C$18,0),MATCH(UsagePerHour!GN$4,Sales!$D$3:$ABF$3,0))/GN$2*INDEX(Usage!$D$5:$ABF$11,MATCH(UsagePerHour!$B$20,Usage!$C$5:$C$11,0),MATCH(UsagePerHour!GN$4,Usage!$D$3:$ABF$3,0)),"")</f>
        <v>0.86083025159787085</v>
      </c>
      <c r="GO34" s="6">
        <f>IFERROR(INDEX(Sales!$D$5:$ABF$18,MATCH(UsagePerHour!$B34,Sales!$C$5:$C$18,0),MATCH(UsagePerHour!GO$4,Sales!$D$3:$ABF$3,0))/GO$2*INDEX(Usage!$D$5:$ABF$11,MATCH(UsagePerHour!$B$20,Usage!$C$5:$C$11,0),MATCH(UsagePerHour!GO$4,Usage!$D$3:$ABF$3,0)),"")</f>
        <v>2.5317516536799993</v>
      </c>
      <c r="GP34" s="6">
        <f>IFERROR(INDEX(Sales!$D$5:$ABF$18,MATCH(UsagePerHour!$B34,Sales!$C$5:$C$18,0),MATCH(UsagePerHour!GP$4,Sales!$D$3:$ABF$3,0))/GP$2*INDEX(Usage!$D$5:$ABF$11,MATCH(UsagePerHour!$B$20,Usage!$C$5:$C$11,0),MATCH(UsagePerHour!GP$4,Usage!$D$3:$ABF$3,0)),"")</f>
        <v>22.162875868641631</v>
      </c>
      <c r="GQ34" s="6">
        <f>IFERROR(INDEX(Sales!$D$5:$ABF$18,MATCH(UsagePerHour!$B34,Sales!$C$5:$C$18,0),MATCH(UsagePerHour!GQ$4,Sales!$D$3:$ABF$3,0))/GQ$2*INDEX(Usage!$D$5:$ABF$11,MATCH(UsagePerHour!$B$20,Usage!$C$5:$C$11,0),MATCH(UsagePerHour!GQ$4,Usage!$D$3:$ABF$3,0)),"")</f>
        <v>0.88998655521131698</v>
      </c>
      <c r="GR34" s="6">
        <f>IFERROR(INDEX(Sales!$D$5:$ABF$18,MATCH(UsagePerHour!$B34,Sales!$C$5:$C$18,0),MATCH(UsagePerHour!GR$4,Sales!$D$3:$ABF$3,0))/GR$2*INDEX(Usage!$D$5:$ABF$11,MATCH(UsagePerHour!$B$20,Usage!$C$5:$C$11,0),MATCH(UsagePerHour!GR$4,Usage!$D$3:$ABF$3,0)),"")</f>
        <v>5.8312771844563773</v>
      </c>
      <c r="GS34" s="6">
        <f>IFERROR(INDEX(Sales!$D$5:$ABF$18,MATCH(UsagePerHour!$B34,Sales!$C$5:$C$18,0),MATCH(UsagePerHour!GS$4,Sales!$D$3:$ABF$3,0))/GS$2*INDEX(Usage!$D$5:$ABF$11,MATCH(UsagePerHour!$B$20,Usage!$C$5:$C$11,0),MATCH(UsagePerHour!GS$4,Usage!$D$3:$ABF$3,0)),"")</f>
        <v>0</v>
      </c>
      <c r="GT34" s="6">
        <f>IFERROR(INDEX(Sales!$D$5:$ABF$18,MATCH(UsagePerHour!$B34,Sales!$C$5:$C$18,0),MATCH(UsagePerHour!GT$4,Sales!$D$3:$ABF$3,0))/GT$2*INDEX(Usage!$D$5:$ABF$11,MATCH(UsagePerHour!$B$20,Usage!$C$5:$C$11,0),MATCH(UsagePerHour!GT$4,Usage!$D$3:$ABF$3,0)),"")</f>
        <v>0.64179097522217099</v>
      </c>
      <c r="GU34" s="6">
        <f>IFERROR(INDEX(Sales!$D$5:$ABF$18,MATCH(UsagePerHour!$B34,Sales!$C$5:$C$18,0),MATCH(UsagePerHour!GU$4,Sales!$D$3:$ABF$3,0))/GU$2*INDEX(Usage!$D$5:$ABF$11,MATCH(UsagePerHour!$B$20,Usage!$C$5:$C$11,0),MATCH(UsagePerHour!GU$4,Usage!$D$3:$ABF$3,0)),"")</f>
        <v>4.4401658391639467</v>
      </c>
      <c r="GV34" s="6">
        <f>IFERROR(INDEX(Sales!$D$5:$ABF$18,MATCH(UsagePerHour!$B34,Sales!$C$5:$C$18,0),MATCH(UsagePerHour!GV$4,Sales!$D$3:$ABF$3,0))/GV$2*INDEX(Usage!$D$5:$ABF$11,MATCH(UsagePerHour!$B$20,Usage!$C$5:$C$11,0),MATCH(UsagePerHour!GV$4,Usage!$D$3:$ABF$3,0)),"")</f>
        <v>1.0322155820055672</v>
      </c>
      <c r="GW34" s="6">
        <f>IFERROR(INDEX(Sales!$D$5:$ABF$18,MATCH(UsagePerHour!$B34,Sales!$C$5:$C$18,0),MATCH(UsagePerHour!GW$4,Sales!$D$3:$ABF$3,0))/GW$2*INDEX(Usage!$D$5:$ABF$11,MATCH(UsagePerHour!$B$20,Usage!$C$5:$C$11,0),MATCH(UsagePerHour!GW$4,Usage!$D$3:$ABF$3,0)),"")</f>
        <v>12.162663757589005</v>
      </c>
      <c r="GX34" s="6">
        <f>IFERROR(INDEX(Sales!$D$5:$ABF$18,MATCH(UsagePerHour!$B34,Sales!$C$5:$C$18,0),MATCH(UsagePerHour!GX$4,Sales!$D$3:$ABF$3,0))/GX$2*INDEX(Usage!$D$5:$ABF$11,MATCH(UsagePerHour!$B$20,Usage!$C$5:$C$11,0),MATCH(UsagePerHour!GX$4,Usage!$D$3:$ABF$3,0)),"")</f>
        <v>0.21927608784707997</v>
      </c>
      <c r="GY34" s="6">
        <f>IFERROR(INDEX(Sales!$D$5:$ABF$18,MATCH(UsagePerHour!$B34,Sales!$C$5:$C$18,0),MATCH(UsagePerHour!GY$4,Sales!$D$3:$ABF$3,0))/GY$2*INDEX(Usage!$D$5:$ABF$11,MATCH(UsagePerHour!$B$20,Usage!$C$5:$C$11,0),MATCH(UsagePerHour!GY$4,Usage!$D$3:$ABF$3,0)),"")</f>
        <v>1.9885210537436795</v>
      </c>
      <c r="GZ34" s="6">
        <f>IFERROR(INDEX(Sales!$D$5:$ABF$18,MATCH(UsagePerHour!$B34,Sales!$C$5:$C$18,0),MATCH(UsagePerHour!GZ$4,Sales!$D$3:$ABF$3,0))/GZ$2*INDEX(Usage!$D$5:$ABF$11,MATCH(UsagePerHour!$B$20,Usage!$C$5:$C$11,0),MATCH(UsagePerHour!GZ$4,Usage!$D$3:$ABF$3,0)),"")</f>
        <v>0</v>
      </c>
      <c r="HA34" s="6">
        <f>IFERROR(INDEX(Sales!$D$5:$ABF$18,MATCH(UsagePerHour!$B34,Sales!$C$5:$C$18,0),MATCH(UsagePerHour!HA$4,Sales!$D$3:$ABF$3,0))/HA$2*INDEX(Usage!$D$5:$ABF$11,MATCH(UsagePerHour!$B$20,Usage!$C$5:$C$11,0),MATCH(UsagePerHour!HA$4,Usage!$D$3:$ABF$3,0)),"")</f>
        <v>6.8190984521325628</v>
      </c>
      <c r="HB34" s="6">
        <f>IFERROR(INDEX(Sales!$D$5:$ABF$18,MATCH(UsagePerHour!$B34,Sales!$C$5:$C$18,0),MATCH(UsagePerHour!HB$4,Sales!$D$3:$ABF$3,0))/HB$2*INDEX(Usage!$D$5:$ABF$11,MATCH(UsagePerHour!$B$20,Usage!$C$5:$C$11,0),MATCH(UsagePerHour!HB$4,Usage!$D$3:$ABF$3,0)),"")</f>
        <v>2.6890331755328107</v>
      </c>
      <c r="HC34" s="6">
        <f>IFERROR(INDEX(Sales!$D$5:$ABF$18,MATCH(UsagePerHour!$B34,Sales!$C$5:$C$18,0),MATCH(UsagePerHour!HC$4,Sales!$D$3:$ABF$3,0))/HC$2*INDEX(Usage!$D$5:$ABF$11,MATCH(UsagePerHour!$B$20,Usage!$C$5:$C$11,0),MATCH(UsagePerHour!HC$4,Usage!$D$3:$ABF$3,0)),"")</f>
        <v>1.0410409609961053</v>
      </c>
      <c r="HD34" s="6">
        <f>IFERROR(INDEX(Sales!$D$5:$ABF$18,MATCH(UsagePerHour!$B34,Sales!$C$5:$C$18,0),MATCH(UsagePerHour!HD$4,Sales!$D$3:$ABF$3,0))/HD$2*INDEX(Usage!$D$5:$ABF$11,MATCH(UsagePerHour!$B$20,Usage!$C$5:$C$11,0),MATCH(UsagePerHour!HD$4,Usage!$D$3:$ABF$3,0)),"")</f>
        <v>173.27929582908016</v>
      </c>
      <c r="HE34" s="6">
        <f>IFERROR(INDEX(Sales!$D$5:$ABF$18,MATCH(UsagePerHour!$B34,Sales!$C$5:$C$18,0),MATCH(UsagePerHour!HE$4,Sales!$D$3:$ABF$3,0))/HE$2*INDEX(Usage!$D$5:$ABF$11,MATCH(UsagePerHour!$B$20,Usage!$C$5:$C$11,0),MATCH(UsagePerHour!HE$4,Usage!$D$3:$ABF$3,0)),"")</f>
        <v>0.57400360949849305</v>
      </c>
      <c r="HF34" s="6">
        <f>IFERROR(INDEX(Sales!$D$5:$ABF$18,MATCH(UsagePerHour!$B34,Sales!$C$5:$C$18,0),MATCH(UsagePerHour!HF$4,Sales!$D$3:$ABF$3,0))/HF$2*INDEX(Usage!$D$5:$ABF$11,MATCH(UsagePerHour!$B$20,Usage!$C$5:$C$11,0),MATCH(UsagePerHour!HF$4,Usage!$D$3:$ABF$3,0)),"")</f>
        <v>0</v>
      </c>
      <c r="HG34" s="6">
        <f>IFERROR(INDEX(Sales!$D$5:$ABF$18,MATCH(UsagePerHour!$B34,Sales!$C$5:$C$18,0),MATCH(UsagePerHour!HG$4,Sales!$D$3:$ABF$3,0))/HG$2*INDEX(Usage!$D$5:$ABF$11,MATCH(UsagePerHour!$B$20,Usage!$C$5:$C$11,0),MATCH(UsagePerHour!HG$4,Usage!$D$3:$ABF$3,0)),"")</f>
        <v>0</v>
      </c>
      <c r="HH34" s="6">
        <f>IFERROR(INDEX(Sales!$D$5:$ABF$18,MATCH(UsagePerHour!$B34,Sales!$C$5:$C$18,0),MATCH(UsagePerHour!HH$4,Sales!$D$3:$ABF$3,0))/HH$2*INDEX(Usage!$D$5:$ABF$11,MATCH(UsagePerHour!$B$20,Usage!$C$5:$C$11,0),MATCH(UsagePerHour!HH$4,Usage!$D$3:$ABF$3,0)),"")</f>
        <v>2.6395788009839918</v>
      </c>
      <c r="HI34" s="6">
        <f>IFERROR(INDEX(Sales!$D$5:$ABF$18,MATCH(UsagePerHour!$B34,Sales!$C$5:$C$18,0),MATCH(UsagePerHour!HI$4,Sales!$D$3:$ABF$3,0))/HI$2*INDEX(Usage!$D$5:$ABF$11,MATCH(UsagePerHour!$B$20,Usage!$C$5:$C$11,0),MATCH(UsagePerHour!HI$4,Usage!$D$3:$ABF$3,0)),"")</f>
        <v>10.736074199589762</v>
      </c>
      <c r="HJ34" s="6">
        <f>IFERROR(INDEX(Sales!$D$5:$ABF$18,MATCH(UsagePerHour!$B34,Sales!$C$5:$C$18,0),MATCH(UsagePerHour!HJ$4,Sales!$D$3:$ABF$3,0))/HJ$2*INDEX(Usage!$D$5:$ABF$11,MATCH(UsagePerHour!$B$20,Usage!$C$5:$C$11,0),MATCH(UsagePerHour!HJ$4,Usage!$D$3:$ABF$3,0)),"")</f>
        <v>10.434022250172887</v>
      </c>
      <c r="HK34" s="6">
        <f>IFERROR(INDEX(Sales!$D$5:$ABF$18,MATCH(UsagePerHour!$B34,Sales!$C$5:$C$18,0),MATCH(UsagePerHour!HK$4,Sales!$D$3:$ABF$3,0))/HK$2*INDEX(Usage!$D$5:$ABF$11,MATCH(UsagePerHour!$B$20,Usage!$C$5:$C$11,0),MATCH(UsagePerHour!HK$4,Usage!$D$3:$ABF$3,0)),"")</f>
        <v>24.010805086760918</v>
      </c>
      <c r="HL34" s="6">
        <f>IFERROR(INDEX(Sales!$D$5:$ABF$18,MATCH(UsagePerHour!$B34,Sales!$C$5:$C$18,0),MATCH(UsagePerHour!HL$4,Sales!$D$3:$ABF$3,0))/HL$2*INDEX(Usage!$D$5:$ABF$11,MATCH(UsagePerHour!$B$20,Usage!$C$5:$C$11,0),MATCH(UsagePerHour!HL$4,Usage!$D$3:$ABF$3,0)),"")</f>
        <v>0</v>
      </c>
      <c r="HM34" s="6">
        <f>IFERROR(INDEX(Sales!$D$5:$ABF$18,MATCH(UsagePerHour!$B34,Sales!$C$5:$C$18,0),MATCH(UsagePerHour!HM$4,Sales!$D$3:$ABF$3,0))/HM$2*INDEX(Usage!$D$5:$ABF$11,MATCH(UsagePerHour!$B$20,Usage!$C$5:$C$11,0),MATCH(UsagePerHour!HM$4,Usage!$D$3:$ABF$3,0)),"")</f>
        <v>15.435076487728344</v>
      </c>
      <c r="HN34" s="6">
        <f>IFERROR(INDEX(Sales!$D$5:$ABF$18,MATCH(UsagePerHour!$B34,Sales!$C$5:$C$18,0),MATCH(UsagePerHour!HN$4,Sales!$D$3:$ABF$3,0))/HN$2*INDEX(Usage!$D$5:$ABF$11,MATCH(UsagePerHour!$B$20,Usage!$C$5:$C$11,0),MATCH(UsagePerHour!HN$4,Usage!$D$3:$ABF$3,0)),"")</f>
        <v>1.0207905030837781</v>
      </c>
      <c r="HO34" s="6">
        <f>IFERROR(INDEX(Sales!$D$5:$ABF$18,MATCH(UsagePerHour!$B34,Sales!$C$5:$C$18,0),MATCH(UsagePerHour!HO$4,Sales!$D$3:$ABF$3,0))/HO$2*INDEX(Usage!$D$5:$ABF$11,MATCH(UsagePerHour!$B$20,Usage!$C$5:$C$11,0),MATCH(UsagePerHour!HO$4,Usage!$D$3:$ABF$3,0)),"")</f>
        <v>0</v>
      </c>
      <c r="HP34" s="6">
        <f>IFERROR(INDEX(Sales!$D$5:$ABF$18,MATCH(UsagePerHour!$B34,Sales!$C$5:$C$18,0),MATCH(UsagePerHour!HP$4,Sales!$D$3:$ABF$3,0))/HP$2*INDEX(Usage!$D$5:$ABF$11,MATCH(UsagePerHour!$B$20,Usage!$C$5:$C$11,0),MATCH(UsagePerHour!HP$4,Usage!$D$3:$ABF$3,0)),"")</f>
        <v>4.7423830091795036</v>
      </c>
      <c r="HQ34" s="6">
        <f>IFERROR(INDEX(Sales!$D$5:$ABF$18,MATCH(UsagePerHour!$B34,Sales!$C$5:$C$18,0),MATCH(UsagePerHour!HQ$4,Sales!$D$3:$ABF$3,0))/HQ$2*INDEX(Usage!$D$5:$ABF$11,MATCH(UsagePerHour!$B$20,Usage!$C$5:$C$11,0),MATCH(UsagePerHour!HQ$4,Usage!$D$3:$ABF$3,0)),"")</f>
        <v>1.8485585874243355</v>
      </c>
      <c r="HR34" s="6">
        <f>IFERROR(INDEX(Sales!$D$5:$ABF$18,MATCH(UsagePerHour!$B34,Sales!$C$5:$C$18,0),MATCH(UsagePerHour!HR$4,Sales!$D$3:$ABF$3,0))/HR$2*INDEX(Usage!$D$5:$ABF$11,MATCH(UsagePerHour!$B$20,Usage!$C$5:$C$11,0),MATCH(UsagePerHour!HR$4,Usage!$D$3:$ABF$3,0)),"")</f>
        <v>6.639211791798477</v>
      </c>
      <c r="HS34" s="6">
        <f>IFERROR(INDEX(Sales!$D$5:$ABF$18,MATCH(UsagePerHour!$B34,Sales!$C$5:$C$18,0),MATCH(UsagePerHour!HS$4,Sales!$D$3:$ABF$3,0))/HS$2*INDEX(Usage!$D$5:$ABF$11,MATCH(UsagePerHour!$B$20,Usage!$C$5:$C$11,0),MATCH(UsagePerHour!HS$4,Usage!$D$3:$ABF$3,0)),"")</f>
        <v>0</v>
      </c>
      <c r="HT34" s="6">
        <f>IFERROR(INDEX(Sales!$D$5:$ABF$18,MATCH(UsagePerHour!$B34,Sales!$C$5:$C$18,0),MATCH(UsagePerHour!HT$4,Sales!$D$3:$ABF$3,0))/HT$2*INDEX(Usage!$D$5:$ABF$11,MATCH(UsagePerHour!$B$20,Usage!$C$5:$C$11,0),MATCH(UsagePerHour!HT$4,Usage!$D$3:$ABF$3,0)),"")</f>
        <v>0</v>
      </c>
      <c r="HU34" s="6">
        <f>IFERROR(INDEX(Sales!$D$5:$ABF$18,MATCH(UsagePerHour!$B34,Sales!$C$5:$C$18,0),MATCH(UsagePerHour!HU$4,Sales!$D$3:$ABF$3,0))/HU$2*INDEX(Usage!$D$5:$ABF$11,MATCH(UsagePerHour!$B$20,Usage!$C$5:$C$11,0),MATCH(UsagePerHour!HU$4,Usage!$D$3:$ABF$3,0)),"")</f>
        <v>0.19320553045201388</v>
      </c>
      <c r="HV34" s="6">
        <f>IFERROR(INDEX(Sales!$D$5:$ABF$18,MATCH(UsagePerHour!$B34,Sales!$C$5:$C$18,0),MATCH(UsagePerHour!HV$4,Sales!$D$3:$ABF$3,0))/HV$2*INDEX(Usage!$D$5:$ABF$11,MATCH(UsagePerHour!$B$20,Usage!$C$5:$C$11,0),MATCH(UsagePerHour!HV$4,Usage!$D$3:$ABF$3,0)),"")</f>
        <v>12.482428115015974</v>
      </c>
      <c r="HW34" s="6">
        <f>IFERROR(INDEX(Sales!$D$5:$ABF$18,MATCH(UsagePerHour!$B34,Sales!$C$5:$C$18,0),MATCH(UsagePerHour!HW$4,Sales!$D$3:$ABF$3,0))/HW$2*INDEX(Usage!$D$5:$ABF$11,MATCH(UsagePerHour!$B$20,Usage!$C$5:$C$11,0),MATCH(UsagePerHour!HW$4,Usage!$D$3:$ABF$3,0)),"")</f>
        <v>0</v>
      </c>
      <c r="HX34" s="6">
        <f>IFERROR(INDEX(Sales!$D$5:$ABF$18,MATCH(UsagePerHour!$B34,Sales!$C$5:$C$18,0),MATCH(UsagePerHour!HX$4,Sales!$D$3:$ABF$3,0))/HX$2*INDEX(Usage!$D$5:$ABF$11,MATCH(UsagePerHour!$B$20,Usage!$C$5:$C$11,0),MATCH(UsagePerHour!HX$4,Usage!$D$3:$ABF$3,0)),"")</f>
        <v>0</v>
      </c>
      <c r="HY34" s="6">
        <f>IFERROR(INDEX(Sales!$D$5:$ABF$18,MATCH(UsagePerHour!$B34,Sales!$C$5:$C$18,0),MATCH(UsagePerHour!HY$4,Sales!$D$3:$ABF$3,0))/HY$2*INDEX(Usage!$D$5:$ABF$11,MATCH(UsagePerHour!$B$20,Usage!$C$5:$C$11,0),MATCH(UsagePerHour!HY$4,Usage!$D$3:$ABF$3,0)),"")</f>
        <v>14.996347535682174</v>
      </c>
      <c r="HZ34" s="6">
        <f>IFERROR(INDEX(Sales!$D$5:$ABF$18,MATCH(UsagePerHour!$B34,Sales!$C$5:$C$18,0),MATCH(UsagePerHour!HZ$4,Sales!$D$3:$ABF$3,0))/HZ$2*INDEX(Usage!$D$5:$ABF$11,MATCH(UsagePerHour!$B$20,Usage!$C$5:$C$11,0),MATCH(UsagePerHour!HZ$4,Usage!$D$3:$ABF$3,0)),"")</f>
        <v>1.9082430725401136</v>
      </c>
      <c r="IA34" s="6">
        <f>IFERROR(INDEX(Sales!$D$5:$ABF$18,MATCH(UsagePerHour!$B34,Sales!$C$5:$C$18,0),MATCH(UsagePerHour!IA$4,Sales!$D$3:$ABF$3,0))/IA$2*INDEX(Usage!$D$5:$ABF$11,MATCH(UsagePerHour!$B$20,Usage!$C$5:$C$11,0),MATCH(UsagePerHour!IA$4,Usage!$D$3:$ABF$3,0)),"")</f>
        <v>0</v>
      </c>
      <c r="IB34" s="6">
        <f>IFERROR(INDEX(Sales!$D$5:$ABF$18,MATCH(UsagePerHour!$B34,Sales!$C$5:$C$18,0),MATCH(UsagePerHour!IB$4,Sales!$D$3:$ABF$3,0))/IB$2*INDEX(Usage!$D$5:$ABF$11,MATCH(UsagePerHour!$B$20,Usage!$C$5:$C$11,0),MATCH(UsagePerHour!IB$4,Usage!$D$3:$ABF$3,0)),"")</f>
        <v>0.24763810676222833</v>
      </c>
      <c r="IC34" s="6">
        <f>IFERROR(INDEX(Sales!$D$5:$ABF$18,MATCH(UsagePerHour!$B34,Sales!$C$5:$C$18,0),MATCH(UsagePerHour!IC$4,Sales!$D$3:$ABF$3,0))/IC$2*INDEX(Usage!$D$5:$ABF$11,MATCH(UsagePerHour!$B$20,Usage!$C$5:$C$11,0),MATCH(UsagePerHour!IC$4,Usage!$D$3:$ABF$3,0)),"")</f>
        <v>29.306996847138414</v>
      </c>
      <c r="ID34" s="6">
        <f>IFERROR(INDEX(Sales!$D$5:$ABF$18,MATCH(UsagePerHour!$B34,Sales!$C$5:$C$18,0),MATCH(UsagePerHour!ID$4,Sales!$D$3:$ABF$3,0))/ID$2*INDEX(Usage!$D$5:$ABF$11,MATCH(UsagePerHour!$B$20,Usage!$C$5:$C$11,0),MATCH(UsagePerHour!ID$4,Usage!$D$3:$ABF$3,0)),"")</f>
        <v>3.2513196995145721</v>
      </c>
      <c r="IE34" s="6">
        <f>IFERROR(INDEX(Sales!$D$5:$ABF$18,MATCH(UsagePerHour!$B34,Sales!$C$5:$C$18,0),MATCH(UsagePerHour!IE$4,Sales!$D$3:$ABF$3,0))/IE$2*INDEX(Usage!$D$5:$ABF$11,MATCH(UsagePerHour!$B$20,Usage!$C$5:$C$11,0),MATCH(UsagePerHour!IE$4,Usage!$D$3:$ABF$3,0)),"")</f>
        <v>2.5039387176548646</v>
      </c>
      <c r="IF34" s="6">
        <f>IFERROR(INDEX(Sales!$D$5:$ABF$18,MATCH(UsagePerHour!$B34,Sales!$C$5:$C$18,0),MATCH(UsagePerHour!IF$4,Sales!$D$3:$ABF$3,0))/IF$2*INDEX(Usage!$D$5:$ABF$11,MATCH(UsagePerHour!$B$20,Usage!$C$5:$C$11,0),MATCH(UsagePerHour!IF$4,Usage!$D$3:$ABF$3,0)),"")</f>
        <v>20.702858069411132</v>
      </c>
      <c r="IG34" s="6">
        <f>IFERROR(INDEX(Sales!$D$5:$ABF$18,MATCH(UsagePerHour!$B34,Sales!$C$5:$C$18,0),MATCH(UsagePerHour!IG$4,Sales!$D$3:$ABF$3,0))/IG$2*INDEX(Usage!$D$5:$ABF$11,MATCH(UsagePerHour!$B$20,Usage!$C$5:$C$11,0),MATCH(UsagePerHour!IG$4,Usage!$D$3:$ABF$3,0)),"")</f>
        <v>20.692227906930359</v>
      </c>
      <c r="IH34" s="6">
        <f>IFERROR(INDEX(Sales!$D$5:$ABF$18,MATCH(UsagePerHour!$B34,Sales!$C$5:$C$18,0),MATCH(UsagePerHour!IH$4,Sales!$D$3:$ABF$3,0))/IH$2*INDEX(Usage!$D$5:$ABF$11,MATCH(UsagePerHour!$B$20,Usage!$C$5:$C$11,0),MATCH(UsagePerHour!IH$4,Usage!$D$3:$ABF$3,0)),"")</f>
        <v>8.7097227959318104</v>
      </c>
      <c r="II34" s="6">
        <f>IFERROR(INDEX(Sales!$D$5:$ABF$18,MATCH(UsagePerHour!$B34,Sales!$C$5:$C$18,0),MATCH(UsagePerHour!II$4,Sales!$D$3:$ABF$3,0))/II$2*INDEX(Usage!$D$5:$ABF$11,MATCH(UsagePerHour!$B$20,Usage!$C$5:$C$11,0),MATCH(UsagePerHour!II$4,Usage!$D$3:$ABF$3,0)),"")</f>
        <v>0</v>
      </c>
      <c r="IJ34" s="6">
        <f>IFERROR(INDEX(Sales!$D$5:$ABF$18,MATCH(UsagePerHour!$B34,Sales!$C$5:$C$18,0),MATCH(UsagePerHour!IJ$4,Sales!$D$3:$ABF$3,0))/IJ$2*INDEX(Usage!$D$5:$ABF$11,MATCH(UsagePerHour!$B$20,Usage!$C$5:$C$11,0),MATCH(UsagePerHour!IJ$4,Usage!$D$3:$ABF$3,0)),"")</f>
        <v>3.7359610086882813</v>
      </c>
      <c r="IK34" s="6">
        <f>IFERROR(INDEX(Sales!$D$5:$ABF$18,MATCH(UsagePerHour!$B34,Sales!$C$5:$C$18,0),MATCH(UsagePerHour!IK$4,Sales!$D$3:$ABF$3,0))/IK$2*INDEX(Usage!$D$5:$ABF$11,MATCH(UsagePerHour!$B$20,Usage!$C$5:$C$11,0),MATCH(UsagePerHour!IK$4,Usage!$D$3:$ABF$3,0)),"")</f>
        <v>9.7596071027744671</v>
      </c>
      <c r="IL34" s="6">
        <f>IFERROR(INDEX(Sales!$D$5:$ABF$18,MATCH(UsagePerHour!$B34,Sales!$C$5:$C$18,0),MATCH(UsagePerHour!IL$4,Sales!$D$3:$ABF$3,0))/IL$2*INDEX(Usage!$D$5:$ABF$11,MATCH(UsagePerHour!$B$20,Usage!$C$5:$C$11,0),MATCH(UsagePerHour!IL$4,Usage!$D$3:$ABF$3,0)),"")</f>
        <v>5.3433390688386222</v>
      </c>
      <c r="IM34" s="6">
        <f>IFERROR(INDEX(Sales!$D$5:$ABF$18,MATCH(UsagePerHour!$B34,Sales!$C$5:$C$18,0),MATCH(UsagePerHour!IM$4,Sales!$D$3:$ABF$3,0))/IM$2*INDEX(Usage!$D$5:$ABF$11,MATCH(UsagePerHour!$B$20,Usage!$C$5:$C$11,0),MATCH(UsagePerHour!IM$4,Usage!$D$3:$ABF$3,0)),"")</f>
        <v>10.70108088514297</v>
      </c>
      <c r="IN34" s="6">
        <f>IFERROR(INDEX(Sales!$D$5:$ABF$18,MATCH(UsagePerHour!$B34,Sales!$C$5:$C$18,0),MATCH(UsagePerHour!IN$4,Sales!$D$3:$ABF$3,0))/IN$2*INDEX(Usage!$D$5:$ABF$11,MATCH(UsagePerHour!$B$20,Usage!$C$5:$C$11,0),MATCH(UsagePerHour!IN$4,Usage!$D$3:$ABF$3,0)),"")</f>
        <v>0</v>
      </c>
      <c r="IO34" s="6">
        <f>IFERROR(INDEX(Sales!$D$5:$ABF$18,MATCH(UsagePerHour!$B34,Sales!$C$5:$C$18,0),MATCH(UsagePerHour!IO$4,Sales!$D$3:$ABF$3,0))/IO$2*INDEX(Usage!$D$5:$ABF$11,MATCH(UsagePerHour!$B$20,Usage!$C$5:$C$11,0),MATCH(UsagePerHour!IO$4,Usage!$D$3:$ABF$3,0)),"")</f>
        <v>0</v>
      </c>
      <c r="IP34" s="6">
        <f>IFERROR(INDEX(Sales!$D$5:$ABF$18,MATCH(UsagePerHour!$B34,Sales!$C$5:$C$18,0),MATCH(UsagePerHour!IP$4,Sales!$D$3:$ABF$3,0))/IP$2*INDEX(Usage!$D$5:$ABF$11,MATCH(UsagePerHour!$B$20,Usage!$C$5:$C$11,0),MATCH(UsagePerHour!IP$4,Usage!$D$3:$ABF$3,0)),"")</f>
        <v>0.1630385769087499</v>
      </c>
      <c r="IQ34" s="6">
        <f>IFERROR(INDEX(Sales!$D$5:$ABF$18,MATCH(UsagePerHour!$B34,Sales!$C$5:$C$18,0),MATCH(UsagePerHour!IQ$4,Sales!$D$3:$ABF$3,0))/IQ$2*INDEX(Usage!$D$5:$ABF$11,MATCH(UsagePerHour!$B$20,Usage!$C$5:$C$11,0),MATCH(UsagePerHour!IQ$4,Usage!$D$3:$ABF$3,0)),"")</f>
        <v>1.245731320115713</v>
      </c>
      <c r="IR34" s="6">
        <f>IFERROR(INDEX(Sales!$D$5:$ABF$18,MATCH(UsagePerHour!$B34,Sales!$C$5:$C$18,0),MATCH(UsagePerHour!IR$4,Sales!$D$3:$ABF$3,0))/IR$2*INDEX(Usage!$D$5:$ABF$11,MATCH(UsagePerHour!$B$20,Usage!$C$5:$C$11,0),MATCH(UsagePerHour!IR$4,Usage!$D$3:$ABF$3,0)),"")</f>
        <v>0</v>
      </c>
      <c r="IS34" s="6">
        <f>IFERROR(INDEX(Sales!$D$5:$ABF$18,MATCH(UsagePerHour!$B34,Sales!$C$5:$C$18,0),MATCH(UsagePerHour!IS$4,Sales!$D$3:$ABF$3,0))/IS$2*INDEX(Usage!$D$5:$ABF$11,MATCH(UsagePerHour!$B$20,Usage!$C$5:$C$11,0),MATCH(UsagePerHour!IS$4,Usage!$D$3:$ABF$3,0)),"")</f>
        <v>11.483653302735011</v>
      </c>
      <c r="IT34" s="6">
        <f>IFERROR(INDEX(Sales!$D$5:$ABF$18,MATCH(UsagePerHour!$B34,Sales!$C$5:$C$18,0),MATCH(UsagePerHour!IT$4,Sales!$D$3:$ABF$3,0))/IT$2*INDEX(Usage!$D$5:$ABF$11,MATCH(UsagePerHour!$B$20,Usage!$C$5:$C$11,0),MATCH(UsagePerHour!IT$4,Usage!$D$3:$ABF$3,0)),"")</f>
        <v>504.26737860462373</v>
      </c>
      <c r="IU34" s="6">
        <f>IFERROR(INDEX(Sales!$D$5:$ABF$18,MATCH(UsagePerHour!$B34,Sales!$C$5:$C$18,0),MATCH(UsagePerHour!IU$4,Sales!$D$3:$ABF$3,0))/IU$2*INDEX(Usage!$D$5:$ABF$11,MATCH(UsagePerHour!$B$20,Usage!$C$5:$C$11,0),MATCH(UsagePerHour!IU$4,Usage!$D$3:$ABF$3,0)),"")</f>
        <v>36.421683571262889</v>
      </c>
      <c r="IV34" s="6">
        <f>IFERROR(INDEX(Sales!$D$5:$ABF$18,MATCH(UsagePerHour!$B34,Sales!$C$5:$C$18,0),MATCH(UsagePerHour!IV$4,Sales!$D$3:$ABF$3,0))/IV$2*INDEX(Usage!$D$5:$ABF$11,MATCH(UsagePerHour!$B$20,Usage!$C$5:$C$11,0),MATCH(UsagePerHour!IV$4,Usage!$D$3:$ABF$3,0)),"")</f>
        <v>69.527218531043815</v>
      </c>
      <c r="IW34" s="6">
        <f>IFERROR(INDEX(Sales!$D$5:$ABF$18,MATCH(UsagePerHour!$B34,Sales!$C$5:$C$18,0),MATCH(UsagePerHour!IW$4,Sales!$D$3:$ABF$3,0))/IW$2*INDEX(Usage!$D$5:$ABF$11,MATCH(UsagePerHour!$B$20,Usage!$C$5:$C$11,0),MATCH(UsagePerHour!IW$4,Usage!$D$3:$ABF$3,0)),"")</f>
        <v>9.1592291512705357E-2</v>
      </c>
      <c r="IX34" s="6">
        <f>IFERROR(INDEX(Sales!$D$5:$ABF$18,MATCH(UsagePerHour!$B34,Sales!$C$5:$C$18,0),MATCH(UsagePerHour!IX$4,Sales!$D$3:$ABF$3,0))/IX$2*INDEX(Usage!$D$5:$ABF$11,MATCH(UsagePerHour!$B$20,Usage!$C$5:$C$11,0),MATCH(UsagePerHour!IX$4,Usage!$D$3:$ABF$3,0)),"")</f>
        <v>0</v>
      </c>
      <c r="IY34" s="6">
        <f>IFERROR(INDEX(Sales!$D$5:$ABF$18,MATCH(UsagePerHour!$B34,Sales!$C$5:$C$18,0),MATCH(UsagePerHour!IY$4,Sales!$D$3:$ABF$3,0))/IY$2*INDEX(Usage!$D$5:$ABF$11,MATCH(UsagePerHour!$B$20,Usage!$C$5:$C$11,0),MATCH(UsagePerHour!IY$4,Usage!$D$3:$ABF$3,0)),"")</f>
        <v>0</v>
      </c>
      <c r="IZ34" s="6">
        <f>IFERROR(INDEX(Sales!$D$5:$ABF$18,MATCH(UsagePerHour!$B34,Sales!$C$5:$C$18,0),MATCH(UsagePerHour!IZ$4,Sales!$D$3:$ABF$3,0))/IZ$2*INDEX(Usage!$D$5:$ABF$11,MATCH(UsagePerHour!$B$20,Usage!$C$5:$C$11,0),MATCH(UsagePerHour!IZ$4,Usage!$D$3:$ABF$3,0)),"")</f>
        <v>0.40207820869445277</v>
      </c>
      <c r="JA34" s="6">
        <f>IFERROR(INDEX(Sales!$D$5:$ABF$18,MATCH(UsagePerHour!$B34,Sales!$C$5:$C$18,0),MATCH(UsagePerHour!JA$4,Sales!$D$3:$ABF$3,0))/JA$2*INDEX(Usage!$D$5:$ABF$11,MATCH(UsagePerHour!$B$20,Usage!$C$5:$C$11,0),MATCH(UsagePerHour!JA$4,Usage!$D$3:$ABF$3,0)),"")</f>
        <v>33.165145378272818</v>
      </c>
      <c r="JB34" s="6">
        <f>IFERROR(INDEX(Sales!$D$5:$ABF$18,MATCH(UsagePerHour!$B34,Sales!$C$5:$C$18,0),MATCH(UsagePerHour!JB$4,Sales!$D$3:$ABF$3,0))/JB$2*INDEX(Usage!$D$5:$ABF$11,MATCH(UsagePerHour!$B$20,Usage!$C$5:$C$11,0),MATCH(UsagePerHour!JB$4,Usage!$D$3:$ABF$3,0)),"")</f>
        <v>0.54033525697956575</v>
      </c>
      <c r="JC34" s="6">
        <f>IFERROR(INDEX(Sales!$D$5:$ABF$18,MATCH(UsagePerHour!$B34,Sales!$C$5:$C$18,0),MATCH(UsagePerHour!JC$4,Sales!$D$3:$ABF$3,0))/JC$2*INDEX(Usage!$D$5:$ABF$11,MATCH(UsagePerHour!$B$20,Usage!$C$5:$C$11,0),MATCH(UsagePerHour!JC$4,Usage!$D$3:$ABF$3,0)),"")</f>
        <v>0.2983378159213852</v>
      </c>
      <c r="JD34" s="6">
        <f>IFERROR(INDEX(Sales!$D$5:$ABF$18,MATCH(UsagePerHour!$B34,Sales!$C$5:$C$18,0),MATCH(UsagePerHour!JD$4,Sales!$D$3:$ABF$3,0))/JD$2*INDEX(Usage!$D$5:$ABF$11,MATCH(UsagePerHour!$B$20,Usage!$C$5:$C$11,0),MATCH(UsagePerHour!JD$4,Usage!$D$3:$ABF$3,0)),"")</f>
        <v>0</v>
      </c>
      <c r="JE34" s="6">
        <f>IFERROR(INDEX(Sales!$D$5:$ABF$18,MATCH(UsagePerHour!$B34,Sales!$C$5:$C$18,0),MATCH(UsagePerHour!JE$4,Sales!$D$3:$ABF$3,0))/JE$2*INDEX(Usage!$D$5:$ABF$11,MATCH(UsagePerHour!$B$20,Usage!$C$5:$C$11,0),MATCH(UsagePerHour!JE$4,Usage!$D$3:$ABF$3,0)),"")</f>
        <v>3.2526323807738056</v>
      </c>
      <c r="JF34" s="6">
        <f>IFERROR(INDEX(Sales!$D$5:$ABF$18,MATCH(UsagePerHour!$B34,Sales!$C$5:$C$18,0),MATCH(UsagePerHour!JF$4,Sales!$D$3:$ABF$3,0))/JF$2*INDEX(Usage!$D$5:$ABF$11,MATCH(UsagePerHour!$B$20,Usage!$C$5:$C$11,0),MATCH(UsagePerHour!JF$4,Usage!$D$3:$ABF$3,0)),"")</f>
        <v>7.382116918630178</v>
      </c>
      <c r="JG34" s="6">
        <f>IFERROR(INDEX(Sales!$D$5:$ABF$18,MATCH(UsagePerHour!$B34,Sales!$C$5:$C$18,0),MATCH(UsagePerHour!JG$4,Sales!$D$3:$ABF$3,0))/JG$2*INDEX(Usage!$D$5:$ABF$11,MATCH(UsagePerHour!$B$20,Usage!$C$5:$C$11,0),MATCH(UsagePerHour!JG$4,Usage!$D$3:$ABF$3,0)),"")</f>
        <v>4.1333716442155843</v>
      </c>
      <c r="JH34" s="6">
        <f>IFERROR(INDEX(Sales!$D$5:$ABF$18,MATCH(UsagePerHour!$B34,Sales!$C$5:$C$18,0),MATCH(UsagePerHour!JH$4,Sales!$D$3:$ABF$3,0))/JH$2*INDEX(Usage!$D$5:$ABF$11,MATCH(UsagePerHour!$B$20,Usage!$C$5:$C$11,0),MATCH(UsagePerHour!JH$4,Usage!$D$3:$ABF$3,0)),"")</f>
        <v>0</v>
      </c>
      <c r="JI34" s="6">
        <f>IFERROR(INDEX(Sales!$D$5:$ABF$18,MATCH(UsagePerHour!$B34,Sales!$C$5:$C$18,0),MATCH(UsagePerHour!JI$4,Sales!$D$3:$ABF$3,0))/JI$2*INDEX(Usage!$D$5:$ABF$11,MATCH(UsagePerHour!$B$20,Usage!$C$5:$C$11,0),MATCH(UsagePerHour!JI$4,Usage!$D$3:$ABF$3,0)),"")</f>
        <v>0</v>
      </c>
      <c r="JJ34" s="6">
        <f>IFERROR(INDEX(Sales!$D$5:$ABF$18,MATCH(UsagePerHour!$B34,Sales!$C$5:$C$18,0),MATCH(UsagePerHour!JJ$4,Sales!$D$3:$ABF$3,0))/JJ$2*INDEX(Usage!$D$5:$ABF$11,MATCH(UsagePerHour!$B$20,Usage!$C$5:$C$11,0),MATCH(UsagePerHour!JJ$4,Usage!$D$3:$ABF$3,0)),"")</f>
        <v>0</v>
      </c>
      <c r="JK34" s="6">
        <f>IFERROR(INDEX(Sales!$D$5:$ABF$18,MATCH(UsagePerHour!$B34,Sales!$C$5:$C$18,0),MATCH(UsagePerHour!JK$4,Sales!$D$3:$ABF$3,0))/JK$2*INDEX(Usage!$D$5:$ABF$11,MATCH(UsagePerHour!$B$20,Usage!$C$5:$C$11,0),MATCH(UsagePerHour!JK$4,Usage!$D$3:$ABF$3,0)),"")</f>
        <v>0.20938557716121189</v>
      </c>
      <c r="JL34" s="6">
        <f>IFERROR(INDEX(Sales!$D$5:$ABF$18,MATCH(UsagePerHour!$B34,Sales!$C$5:$C$18,0),MATCH(UsagePerHour!JL$4,Sales!$D$3:$ABF$3,0))/JL$2*INDEX(Usage!$D$5:$ABF$11,MATCH(UsagePerHour!$B$20,Usage!$C$5:$C$11,0),MATCH(UsagePerHour!JL$4,Usage!$D$3:$ABF$3,0)),"")</f>
        <v>21.245205036424728</v>
      </c>
      <c r="JM34" s="6">
        <f>IFERROR(INDEX(Sales!$D$5:$ABF$18,MATCH(UsagePerHour!$B34,Sales!$C$5:$C$18,0),MATCH(UsagePerHour!JM$4,Sales!$D$3:$ABF$3,0))/JM$2*INDEX(Usage!$D$5:$ABF$11,MATCH(UsagePerHour!$B$20,Usage!$C$5:$C$11,0),MATCH(UsagePerHour!JM$4,Usage!$D$3:$ABF$3,0)),"")</f>
        <v>0</v>
      </c>
      <c r="JN34" s="6">
        <f>IFERROR(INDEX(Sales!$D$5:$ABF$18,MATCH(UsagePerHour!$B34,Sales!$C$5:$C$18,0),MATCH(UsagePerHour!JN$4,Sales!$D$3:$ABF$3,0))/JN$2*INDEX(Usage!$D$5:$ABF$11,MATCH(UsagePerHour!$B$20,Usage!$C$5:$C$11,0),MATCH(UsagePerHour!JN$4,Usage!$D$3:$ABF$3,0)),"")</f>
        <v>13.505398519956326</v>
      </c>
      <c r="JO34" s="6">
        <f>IFERROR(INDEX(Sales!$D$5:$ABF$18,MATCH(UsagePerHour!$B34,Sales!$C$5:$C$18,0),MATCH(UsagePerHour!JO$4,Sales!$D$3:$ABF$3,0))/JO$2*INDEX(Usage!$D$5:$ABF$11,MATCH(UsagePerHour!$B$20,Usage!$C$5:$C$11,0),MATCH(UsagePerHour!JO$4,Usage!$D$3:$ABF$3,0)),"")</f>
        <v>3.0311502001007038</v>
      </c>
      <c r="JP34" s="6">
        <f>IFERROR(INDEX(Sales!$D$5:$ABF$18,MATCH(UsagePerHour!$B34,Sales!$C$5:$C$18,0),MATCH(UsagePerHour!JP$4,Sales!$D$3:$ABF$3,0))/JP$2*INDEX(Usage!$D$5:$ABF$11,MATCH(UsagePerHour!$B$20,Usage!$C$5:$C$11,0),MATCH(UsagePerHour!JP$4,Usage!$D$3:$ABF$3,0)),"")</f>
        <v>0</v>
      </c>
      <c r="JQ34" s="6">
        <f>IFERROR(INDEX(Sales!$D$5:$ABF$18,MATCH(UsagePerHour!$B34,Sales!$C$5:$C$18,0),MATCH(UsagePerHour!JQ$4,Sales!$D$3:$ABF$3,0))/JQ$2*INDEX(Usage!$D$5:$ABF$11,MATCH(UsagePerHour!$B$20,Usage!$C$5:$C$11,0),MATCH(UsagePerHour!JQ$4,Usage!$D$3:$ABF$3,0)),"")</f>
        <v>0</v>
      </c>
      <c r="JR34" s="6">
        <f>IFERROR(INDEX(Sales!$D$5:$ABF$18,MATCH(UsagePerHour!$B34,Sales!$C$5:$C$18,0),MATCH(UsagePerHour!JR$4,Sales!$D$3:$ABF$3,0))/JR$2*INDEX(Usage!$D$5:$ABF$11,MATCH(UsagePerHour!$B$20,Usage!$C$5:$C$11,0),MATCH(UsagePerHour!JR$4,Usage!$D$3:$ABF$3,0)),"")</f>
        <v>0</v>
      </c>
      <c r="JS34" s="6">
        <f>IFERROR(INDEX(Sales!$D$5:$ABF$18,MATCH(UsagePerHour!$B34,Sales!$C$5:$C$18,0),MATCH(UsagePerHour!JS$4,Sales!$D$3:$ABF$3,0))/JS$2*INDEX(Usage!$D$5:$ABF$11,MATCH(UsagePerHour!$B$20,Usage!$C$5:$C$11,0),MATCH(UsagePerHour!JS$4,Usage!$D$3:$ABF$3,0)),"")</f>
        <v>21.015476875157514</v>
      </c>
      <c r="JT34" s="6">
        <f>IFERROR(INDEX(Sales!$D$5:$ABF$18,MATCH(UsagePerHour!$B34,Sales!$C$5:$C$18,0),MATCH(UsagePerHour!JT$4,Sales!$D$3:$ABF$3,0))/JT$2*INDEX(Usage!$D$5:$ABF$11,MATCH(UsagePerHour!$B$20,Usage!$C$5:$C$11,0),MATCH(UsagePerHour!JT$4,Usage!$D$3:$ABF$3,0)),"")</f>
        <v>0</v>
      </c>
      <c r="JU34" s="6">
        <f>IFERROR(INDEX(Sales!$D$5:$ABF$18,MATCH(UsagePerHour!$B34,Sales!$C$5:$C$18,0),MATCH(UsagePerHour!JU$4,Sales!$D$3:$ABF$3,0))/JU$2*INDEX(Usage!$D$5:$ABF$11,MATCH(UsagePerHour!$B$20,Usage!$C$5:$C$11,0),MATCH(UsagePerHour!JU$4,Usage!$D$3:$ABF$3,0)),"")</f>
        <v>5.8163073807936385</v>
      </c>
      <c r="JV34" s="6">
        <f>IFERROR(INDEX(Sales!$D$5:$ABF$18,MATCH(UsagePerHour!$B34,Sales!$C$5:$C$18,0),MATCH(UsagePerHour!JV$4,Sales!$D$3:$ABF$3,0))/JV$2*INDEX(Usage!$D$5:$ABF$11,MATCH(UsagePerHour!$B$20,Usage!$C$5:$C$11,0),MATCH(UsagePerHour!JV$4,Usage!$D$3:$ABF$3,0)),"")</f>
        <v>0</v>
      </c>
      <c r="JW34" s="6">
        <f>IFERROR(INDEX(Sales!$D$5:$ABF$18,MATCH(UsagePerHour!$B34,Sales!$C$5:$C$18,0),MATCH(UsagePerHour!JW$4,Sales!$D$3:$ABF$3,0))/JW$2*INDEX(Usage!$D$5:$ABF$11,MATCH(UsagePerHour!$B$20,Usage!$C$5:$C$11,0),MATCH(UsagePerHour!JW$4,Usage!$D$3:$ABF$3,0)),"")</f>
        <v>0</v>
      </c>
      <c r="JX34" s="6">
        <f>IFERROR(INDEX(Sales!$D$5:$ABF$18,MATCH(UsagePerHour!$B34,Sales!$C$5:$C$18,0),MATCH(UsagePerHour!JX$4,Sales!$D$3:$ABF$3,0))/JX$2*INDEX(Usage!$D$5:$ABF$11,MATCH(UsagePerHour!$B$20,Usage!$C$5:$C$11,0),MATCH(UsagePerHour!JX$4,Usage!$D$3:$ABF$3,0)),"")</f>
        <v>21.026128785394121</v>
      </c>
      <c r="JY34" s="6">
        <f>IFERROR(INDEX(Sales!$D$5:$ABF$18,MATCH(UsagePerHour!$B34,Sales!$C$5:$C$18,0),MATCH(UsagePerHour!JY$4,Sales!$D$3:$ABF$3,0))/JY$2*INDEX(Usage!$D$5:$ABF$11,MATCH(UsagePerHour!$B$20,Usage!$C$5:$C$11,0),MATCH(UsagePerHour!JY$4,Usage!$D$3:$ABF$3,0)),"")</f>
        <v>0</v>
      </c>
      <c r="JZ34" s="6">
        <f>IFERROR(INDEX(Sales!$D$5:$ABF$18,MATCH(UsagePerHour!$B34,Sales!$C$5:$C$18,0),MATCH(UsagePerHour!JZ$4,Sales!$D$3:$ABF$3,0))/JZ$2*INDEX(Usage!$D$5:$ABF$11,MATCH(UsagePerHour!$B$20,Usage!$C$5:$C$11,0),MATCH(UsagePerHour!JZ$4,Usage!$D$3:$ABF$3,0)),"")</f>
        <v>5.5673388971952331</v>
      </c>
      <c r="KA34" s="6">
        <f>IFERROR(INDEX(Sales!$D$5:$ABF$18,MATCH(UsagePerHour!$B34,Sales!$C$5:$C$18,0),MATCH(UsagePerHour!KA$4,Sales!$D$3:$ABF$3,0))/KA$2*INDEX(Usage!$D$5:$ABF$11,MATCH(UsagePerHour!$B$20,Usage!$C$5:$C$11,0),MATCH(UsagePerHour!KA$4,Usage!$D$3:$ABF$3,0)),"")</f>
        <v>13.132018476276192</v>
      </c>
      <c r="KB34" s="6">
        <f>IFERROR(INDEX(Sales!$D$5:$ABF$18,MATCH(UsagePerHour!$B34,Sales!$C$5:$C$18,0),MATCH(UsagePerHour!KB$4,Sales!$D$3:$ABF$3,0))/KB$2*INDEX(Usage!$D$5:$ABF$11,MATCH(UsagePerHour!$B$20,Usage!$C$5:$C$11,0),MATCH(UsagePerHour!KB$4,Usage!$D$3:$ABF$3,0)),"")</f>
        <v>33.929842000023115</v>
      </c>
      <c r="KC34" s="6">
        <f>IFERROR(INDEX(Sales!$D$5:$ABF$18,MATCH(UsagePerHour!$B34,Sales!$C$5:$C$18,0),MATCH(UsagePerHour!KC$4,Sales!$D$3:$ABF$3,0))/KC$2*INDEX(Usage!$D$5:$ABF$11,MATCH(UsagePerHour!$B$20,Usage!$C$5:$C$11,0),MATCH(UsagePerHour!KC$4,Usage!$D$3:$ABF$3,0)),"")</f>
        <v>89.335445535438296</v>
      </c>
      <c r="KD34" s="6">
        <f>IFERROR(INDEX(Sales!$D$5:$ABF$18,MATCH(UsagePerHour!$B34,Sales!$C$5:$C$18,0),MATCH(UsagePerHour!KD$4,Sales!$D$3:$ABF$3,0))/KD$2*INDEX(Usage!$D$5:$ABF$11,MATCH(UsagePerHour!$B$20,Usage!$C$5:$C$11,0),MATCH(UsagePerHour!KD$4,Usage!$D$3:$ABF$3,0)),"")</f>
        <v>3.3790545795111506</v>
      </c>
      <c r="KE34" s="6">
        <f>IFERROR(INDEX(Sales!$D$5:$ABF$18,MATCH(UsagePerHour!$B34,Sales!$C$5:$C$18,0),MATCH(UsagePerHour!KE$4,Sales!$D$3:$ABF$3,0))/KE$2*INDEX(Usage!$D$5:$ABF$11,MATCH(UsagePerHour!$B$20,Usage!$C$5:$C$11,0),MATCH(UsagePerHour!KE$4,Usage!$D$3:$ABF$3,0)),"")</f>
        <v>1.5256193268252387</v>
      </c>
      <c r="KF34" s="6">
        <f>IFERROR(INDEX(Sales!$D$5:$ABF$18,MATCH(UsagePerHour!$B34,Sales!$C$5:$C$18,0),MATCH(UsagePerHour!KF$4,Sales!$D$3:$ABF$3,0))/KF$2*INDEX(Usage!$D$5:$ABF$11,MATCH(UsagePerHour!$B$20,Usage!$C$5:$C$11,0),MATCH(UsagePerHour!KF$4,Usage!$D$3:$ABF$3,0)),"")</f>
        <v>0</v>
      </c>
      <c r="KG34" s="6">
        <f>IFERROR(INDEX(Sales!$D$5:$ABF$18,MATCH(UsagePerHour!$B34,Sales!$C$5:$C$18,0),MATCH(UsagePerHour!KG$4,Sales!$D$3:$ABF$3,0))/KG$2*INDEX(Usage!$D$5:$ABF$11,MATCH(UsagePerHour!$B$20,Usage!$C$5:$C$11,0),MATCH(UsagePerHour!KG$4,Usage!$D$3:$ABF$3,0)),"")</f>
        <v>0</v>
      </c>
      <c r="KH34" s="6">
        <f>IFERROR(INDEX(Sales!$D$5:$ABF$18,MATCH(UsagePerHour!$B34,Sales!$C$5:$C$18,0),MATCH(UsagePerHour!KH$4,Sales!$D$3:$ABF$3,0))/KH$2*INDEX(Usage!$D$5:$ABF$11,MATCH(UsagePerHour!$B$20,Usage!$C$5:$C$11,0),MATCH(UsagePerHour!KH$4,Usage!$D$3:$ABF$3,0)),"")</f>
        <v>59.186334485917783</v>
      </c>
      <c r="KI34" s="6">
        <f>IFERROR(INDEX(Sales!$D$5:$ABF$18,MATCH(UsagePerHour!$B34,Sales!$C$5:$C$18,0),MATCH(UsagePerHour!KI$4,Sales!$D$3:$ABF$3,0))/KI$2*INDEX(Usage!$D$5:$ABF$11,MATCH(UsagePerHour!$B$20,Usage!$C$5:$C$11,0),MATCH(UsagePerHour!KI$4,Usage!$D$3:$ABF$3,0)),"")</f>
        <v>0.73282258730289762</v>
      </c>
      <c r="KJ34" s="6">
        <f>IFERROR(INDEX(Sales!$D$5:$ABF$18,MATCH(UsagePerHour!$B34,Sales!$C$5:$C$18,0),MATCH(UsagePerHour!KJ$4,Sales!$D$3:$ABF$3,0))/KJ$2*INDEX(Usage!$D$5:$ABF$11,MATCH(UsagePerHour!$B$20,Usage!$C$5:$C$11,0),MATCH(UsagePerHour!KJ$4,Usage!$D$3:$ABF$3,0)),"")</f>
        <v>67.557955254015852</v>
      </c>
      <c r="KK34" s="6">
        <f>IFERROR(INDEX(Sales!$D$5:$ABF$18,MATCH(UsagePerHour!$B34,Sales!$C$5:$C$18,0),MATCH(UsagePerHour!KK$4,Sales!$D$3:$ABF$3,0))/KK$2*INDEX(Usage!$D$5:$ABF$11,MATCH(UsagePerHour!$B$20,Usage!$C$5:$C$11,0),MATCH(UsagePerHour!KK$4,Usage!$D$3:$ABF$3,0)),"")</f>
        <v>35.458807296763943</v>
      </c>
      <c r="KL34" s="6">
        <f>IFERROR(INDEX(Sales!$D$5:$ABF$18,MATCH(UsagePerHour!$B34,Sales!$C$5:$C$18,0),MATCH(UsagePerHour!KL$4,Sales!$D$3:$ABF$3,0))/KL$2*INDEX(Usage!$D$5:$ABF$11,MATCH(UsagePerHour!$B$20,Usage!$C$5:$C$11,0),MATCH(UsagePerHour!KL$4,Usage!$D$3:$ABF$3,0)),"")</f>
        <v>0.19276414822784391</v>
      </c>
      <c r="KM34" s="6">
        <f>IFERROR(INDEX(Sales!$D$5:$ABF$18,MATCH(UsagePerHour!$B34,Sales!$C$5:$C$18,0),MATCH(UsagePerHour!KM$4,Sales!$D$3:$ABF$3,0))/KM$2*INDEX(Usage!$D$5:$ABF$11,MATCH(UsagePerHour!$B$20,Usage!$C$5:$C$11,0),MATCH(UsagePerHour!KM$4,Usage!$D$3:$ABF$3,0)),"")</f>
        <v>0.14302746545062137</v>
      </c>
      <c r="KN34" s="6">
        <f>IFERROR(INDEX(Sales!$D$5:$ABF$18,MATCH(UsagePerHour!$B34,Sales!$C$5:$C$18,0),MATCH(UsagePerHour!KN$4,Sales!$D$3:$ABF$3,0))/KN$2*INDEX(Usage!$D$5:$ABF$11,MATCH(UsagePerHour!$B$20,Usage!$C$5:$C$11,0),MATCH(UsagePerHour!KN$4,Usage!$D$3:$ABF$3,0)),"")</f>
        <v>0</v>
      </c>
      <c r="KO34" s="6">
        <f>IFERROR(INDEX(Sales!$D$5:$ABF$18,MATCH(UsagePerHour!$B34,Sales!$C$5:$C$18,0),MATCH(UsagePerHour!KO$4,Sales!$D$3:$ABF$3,0))/KO$2*INDEX(Usage!$D$5:$ABF$11,MATCH(UsagePerHour!$B$20,Usage!$C$5:$C$11,0),MATCH(UsagePerHour!KO$4,Usage!$D$3:$ABF$3,0)),"")</f>
        <v>0.46259973121480702</v>
      </c>
      <c r="KP34" s="6">
        <f>IFERROR(INDEX(Sales!$D$5:$ABF$18,MATCH(UsagePerHour!$B34,Sales!$C$5:$C$18,0),MATCH(UsagePerHour!KP$4,Sales!$D$3:$ABF$3,0))/KP$2*INDEX(Usage!$D$5:$ABF$11,MATCH(UsagePerHour!$B$20,Usage!$C$5:$C$11,0),MATCH(UsagePerHour!KP$4,Usage!$D$3:$ABF$3,0)),"")</f>
        <v>0</v>
      </c>
      <c r="KQ34" s="6">
        <f>IFERROR(INDEX(Sales!$D$5:$ABF$18,MATCH(UsagePerHour!$B34,Sales!$C$5:$C$18,0),MATCH(UsagePerHour!KQ$4,Sales!$D$3:$ABF$3,0))/KQ$2*INDEX(Usage!$D$5:$ABF$11,MATCH(UsagePerHour!$B$20,Usage!$C$5:$C$11,0),MATCH(UsagePerHour!KQ$4,Usage!$D$3:$ABF$3,0)),"")</f>
        <v>10.751170523977041</v>
      </c>
      <c r="KR34" s="6">
        <f>IFERROR(INDEX(Sales!$D$5:$ABF$18,MATCH(UsagePerHour!$B34,Sales!$C$5:$C$18,0),MATCH(UsagePerHour!KR$4,Sales!$D$3:$ABF$3,0))/KR$2*INDEX(Usage!$D$5:$ABF$11,MATCH(UsagePerHour!$B$20,Usage!$C$5:$C$11,0),MATCH(UsagePerHour!KR$4,Usage!$D$3:$ABF$3,0)),"")</f>
        <v>37.128254065195812</v>
      </c>
      <c r="KS34" s="6">
        <f>IFERROR(INDEX(Sales!$D$5:$ABF$18,MATCH(UsagePerHour!$B34,Sales!$C$5:$C$18,0),MATCH(UsagePerHour!KS$4,Sales!$D$3:$ABF$3,0))/KS$2*INDEX(Usage!$D$5:$ABF$11,MATCH(UsagePerHour!$B$20,Usage!$C$5:$C$11,0),MATCH(UsagePerHour!KS$4,Usage!$D$3:$ABF$3,0)),"")</f>
        <v>0</v>
      </c>
      <c r="KT34" s="6">
        <f>IFERROR(INDEX(Sales!$D$5:$ABF$18,MATCH(UsagePerHour!$B34,Sales!$C$5:$C$18,0),MATCH(UsagePerHour!KT$4,Sales!$D$3:$ABF$3,0))/KT$2*INDEX(Usage!$D$5:$ABF$11,MATCH(UsagePerHour!$B$20,Usage!$C$5:$C$11,0),MATCH(UsagePerHour!KT$4,Usage!$D$3:$ABF$3,0)),"")</f>
        <v>0</v>
      </c>
      <c r="KU34" s="6">
        <f>IFERROR(INDEX(Sales!$D$5:$ABF$18,MATCH(UsagePerHour!$B34,Sales!$C$5:$C$18,0),MATCH(UsagePerHour!KU$4,Sales!$D$3:$ABF$3,0))/KU$2*INDEX(Usage!$D$5:$ABF$11,MATCH(UsagePerHour!$B$20,Usage!$C$5:$C$11,0),MATCH(UsagePerHour!KU$4,Usage!$D$3:$ABF$3,0)),"")</f>
        <v>0</v>
      </c>
      <c r="KV34" s="6">
        <f>IFERROR(INDEX(Sales!$D$5:$ABF$18,MATCH(UsagePerHour!$B34,Sales!$C$5:$C$18,0),MATCH(UsagePerHour!KV$4,Sales!$D$3:$ABF$3,0))/KV$2*INDEX(Usage!$D$5:$ABF$11,MATCH(UsagePerHour!$B$20,Usage!$C$5:$C$11,0),MATCH(UsagePerHour!KV$4,Usage!$D$3:$ABF$3,0)),"")</f>
        <v>5.4168054317744749</v>
      </c>
      <c r="KW34" s="6">
        <f>IFERROR(INDEX(Sales!$D$5:$ABF$18,MATCH(UsagePerHour!$B34,Sales!$C$5:$C$18,0),MATCH(UsagePerHour!KW$4,Sales!$D$3:$ABF$3,0))/KW$2*INDEX(Usage!$D$5:$ABF$11,MATCH(UsagePerHour!$B$20,Usage!$C$5:$C$11,0),MATCH(UsagePerHour!KW$4,Usage!$D$3:$ABF$3,0)),"")</f>
        <v>4.1002995994305955</v>
      </c>
      <c r="KX34" s="6">
        <f>IFERROR(INDEX(Sales!$D$5:$ABF$18,MATCH(UsagePerHour!$B34,Sales!$C$5:$C$18,0),MATCH(UsagePerHour!KX$4,Sales!$D$3:$ABF$3,0))/KX$2*INDEX(Usage!$D$5:$ABF$11,MATCH(UsagePerHour!$B$20,Usage!$C$5:$C$11,0),MATCH(UsagePerHour!KX$4,Usage!$D$3:$ABF$3,0)),"")</f>
        <v>30.741860801385517</v>
      </c>
      <c r="KY34" s="6">
        <f>IFERROR(INDEX(Sales!$D$5:$ABF$18,MATCH(UsagePerHour!$B34,Sales!$C$5:$C$18,0),MATCH(UsagePerHour!KY$4,Sales!$D$3:$ABF$3,0))/KY$2*INDEX(Usage!$D$5:$ABF$11,MATCH(UsagePerHour!$B$20,Usage!$C$5:$C$11,0),MATCH(UsagePerHour!KY$4,Usage!$D$3:$ABF$3,0)),"")</f>
        <v>7.3206860208872273</v>
      </c>
      <c r="KZ34" s="6">
        <f>IFERROR(INDEX(Sales!$D$5:$ABF$18,MATCH(UsagePerHour!$B34,Sales!$C$5:$C$18,0),MATCH(UsagePerHour!KZ$4,Sales!$D$3:$ABF$3,0))/KZ$2*INDEX(Usage!$D$5:$ABF$11,MATCH(UsagePerHour!$B$20,Usage!$C$5:$C$11,0),MATCH(UsagePerHour!KZ$4,Usage!$D$3:$ABF$3,0)),"")</f>
        <v>5.8987564985246594</v>
      </c>
      <c r="LA34" s="6">
        <f>IFERROR(INDEX(Sales!$D$5:$ABF$18,MATCH(UsagePerHour!$B34,Sales!$C$5:$C$18,0),MATCH(UsagePerHour!LA$4,Sales!$D$3:$ABF$3,0))/LA$2*INDEX(Usage!$D$5:$ABF$11,MATCH(UsagePerHour!$B$20,Usage!$C$5:$C$11,0),MATCH(UsagePerHour!LA$4,Usage!$D$3:$ABF$3,0)),"")</f>
        <v>0</v>
      </c>
      <c r="LB34" s="6">
        <f>IFERROR(INDEX(Sales!$D$5:$ABF$18,MATCH(UsagePerHour!$B34,Sales!$C$5:$C$18,0),MATCH(UsagePerHour!LB$4,Sales!$D$3:$ABF$3,0))/LB$2*INDEX(Usage!$D$5:$ABF$11,MATCH(UsagePerHour!$B$20,Usage!$C$5:$C$11,0),MATCH(UsagePerHour!LB$4,Usage!$D$3:$ABF$3,0)),"")</f>
        <v>0</v>
      </c>
      <c r="LC34" s="6">
        <f>IFERROR(INDEX(Sales!$D$5:$ABF$18,MATCH(UsagePerHour!$B34,Sales!$C$5:$C$18,0),MATCH(UsagePerHour!LC$4,Sales!$D$3:$ABF$3,0))/LC$2*INDEX(Usage!$D$5:$ABF$11,MATCH(UsagePerHour!$B$20,Usage!$C$5:$C$11,0),MATCH(UsagePerHour!LC$4,Usage!$D$3:$ABF$3,0)),"")</f>
        <v>0.93384167300430743</v>
      </c>
      <c r="LD34" s="6">
        <f>IFERROR(INDEX(Sales!$D$5:$ABF$18,MATCH(UsagePerHour!$B34,Sales!$C$5:$C$18,0),MATCH(UsagePerHour!LD$4,Sales!$D$3:$ABF$3,0))/LD$2*INDEX(Usage!$D$5:$ABF$11,MATCH(UsagePerHour!$B$20,Usage!$C$5:$C$11,0),MATCH(UsagePerHour!LD$4,Usage!$D$3:$ABF$3,0)),"")</f>
        <v>3.0447830659416888</v>
      </c>
      <c r="LE34" s="6">
        <f>IFERROR(INDEX(Sales!$D$5:$ABF$18,MATCH(UsagePerHour!$B34,Sales!$C$5:$C$18,0),MATCH(UsagePerHour!LE$4,Sales!$D$3:$ABF$3,0))/LE$2*INDEX(Usage!$D$5:$ABF$11,MATCH(UsagePerHour!$B$20,Usage!$C$5:$C$11,0),MATCH(UsagePerHour!LE$4,Usage!$D$3:$ABF$3,0)),"")</f>
        <v>3.8435628448866268</v>
      </c>
      <c r="LF34" s="6">
        <f>IFERROR(INDEX(Sales!$D$5:$ABF$18,MATCH(UsagePerHour!$B34,Sales!$C$5:$C$18,0),MATCH(UsagePerHour!LF$4,Sales!$D$3:$ABF$3,0))/LF$2*INDEX(Usage!$D$5:$ABF$11,MATCH(UsagePerHour!$B$20,Usage!$C$5:$C$11,0),MATCH(UsagePerHour!LF$4,Usage!$D$3:$ABF$3,0)),"")</f>
        <v>0</v>
      </c>
      <c r="LG34" s="6">
        <f>IFERROR(INDEX(Sales!$D$5:$ABF$18,MATCH(UsagePerHour!$B34,Sales!$C$5:$C$18,0),MATCH(UsagePerHour!LG$4,Sales!$D$3:$ABF$3,0))/LG$2*INDEX(Usage!$D$5:$ABF$11,MATCH(UsagePerHour!$B$20,Usage!$C$5:$C$11,0),MATCH(UsagePerHour!LG$4,Usage!$D$3:$ABF$3,0)),"")</f>
        <v>0</v>
      </c>
      <c r="LH34" s="6">
        <f>IFERROR(INDEX(Sales!$D$5:$ABF$18,MATCH(UsagePerHour!$B34,Sales!$C$5:$C$18,0),MATCH(UsagePerHour!LH$4,Sales!$D$3:$ABF$3,0))/LH$2*INDEX(Usage!$D$5:$ABF$11,MATCH(UsagePerHour!$B$20,Usage!$C$5:$C$11,0),MATCH(UsagePerHour!LH$4,Usage!$D$3:$ABF$3,0)),"")</f>
        <v>0.92398596394192856</v>
      </c>
      <c r="LI34" s="6">
        <f>IFERROR(INDEX(Sales!$D$5:$ABF$18,MATCH(UsagePerHour!$B34,Sales!$C$5:$C$18,0),MATCH(UsagePerHour!LI$4,Sales!$D$3:$ABF$3,0))/LI$2*INDEX(Usage!$D$5:$ABF$11,MATCH(UsagePerHour!$B$20,Usage!$C$5:$C$11,0),MATCH(UsagePerHour!LI$4,Usage!$D$3:$ABF$3,0)),"")</f>
        <v>5.0774771534900296</v>
      </c>
      <c r="LJ34" s="6">
        <f>IFERROR(INDEX(Sales!$D$5:$ABF$18,MATCH(UsagePerHour!$B34,Sales!$C$5:$C$18,0),MATCH(UsagePerHour!LJ$4,Sales!$D$3:$ABF$3,0))/LJ$2*INDEX(Usage!$D$5:$ABF$11,MATCH(UsagePerHour!$B$20,Usage!$C$5:$C$11,0),MATCH(UsagePerHour!LJ$4,Usage!$D$3:$ABF$3,0)),"")</f>
        <v>0.92841681523390562</v>
      </c>
      <c r="LK34" s="6">
        <f>IFERROR(INDEX(Sales!$D$5:$ABF$18,MATCH(UsagePerHour!$B34,Sales!$C$5:$C$18,0),MATCH(UsagePerHour!LK$4,Sales!$D$3:$ABF$3,0))/LK$2*INDEX(Usage!$D$5:$ABF$11,MATCH(UsagePerHour!$B$20,Usage!$C$5:$C$11,0),MATCH(UsagePerHour!LK$4,Usage!$D$3:$ABF$3,0)),"")</f>
        <v>0</v>
      </c>
      <c r="LL34" s="6">
        <f>IFERROR(INDEX(Sales!$D$5:$ABF$18,MATCH(UsagePerHour!$B34,Sales!$C$5:$C$18,0),MATCH(UsagePerHour!LL$4,Sales!$D$3:$ABF$3,0))/LL$2*INDEX(Usage!$D$5:$ABF$11,MATCH(UsagePerHour!$B$20,Usage!$C$5:$C$11,0),MATCH(UsagePerHour!LL$4,Usage!$D$3:$ABF$3,0)),"")</f>
        <v>177.91805782963019</v>
      </c>
      <c r="LM34" s="6">
        <f>IFERROR(INDEX(Sales!$D$5:$ABF$18,MATCH(UsagePerHour!$B34,Sales!$C$5:$C$18,0),MATCH(UsagePerHour!LM$4,Sales!$D$3:$ABF$3,0))/LM$2*INDEX(Usage!$D$5:$ABF$11,MATCH(UsagePerHour!$B$20,Usage!$C$5:$C$11,0),MATCH(UsagePerHour!LM$4,Usage!$D$3:$ABF$3,0)),"")</f>
        <v>0.32621943586067509</v>
      </c>
      <c r="LN34" s="6">
        <f>IFERROR(INDEX(Sales!$D$5:$ABF$18,MATCH(UsagePerHour!$B34,Sales!$C$5:$C$18,0),MATCH(UsagePerHour!LN$4,Sales!$D$3:$ABF$3,0))/LN$2*INDEX(Usage!$D$5:$ABF$11,MATCH(UsagePerHour!$B$20,Usage!$C$5:$C$11,0),MATCH(UsagePerHour!LN$4,Usage!$D$3:$ABF$3,0)),"")</f>
        <v>2.3571908918218756</v>
      </c>
      <c r="LO34" s="6">
        <f>IFERROR(INDEX(Sales!$D$5:$ABF$18,MATCH(UsagePerHour!$B34,Sales!$C$5:$C$18,0),MATCH(UsagePerHour!LO$4,Sales!$D$3:$ABF$3,0))/LO$2*INDEX(Usage!$D$5:$ABF$11,MATCH(UsagePerHour!$B$20,Usage!$C$5:$C$11,0),MATCH(UsagePerHour!LO$4,Usage!$D$3:$ABF$3,0)),"")</f>
        <v>0</v>
      </c>
      <c r="LP34" s="6">
        <f>IFERROR(INDEX(Sales!$D$5:$ABF$18,MATCH(UsagePerHour!$B34,Sales!$C$5:$C$18,0),MATCH(UsagePerHour!LP$4,Sales!$D$3:$ABF$3,0))/LP$2*INDEX(Usage!$D$5:$ABF$11,MATCH(UsagePerHour!$B$20,Usage!$C$5:$C$11,0),MATCH(UsagePerHour!LP$4,Usage!$D$3:$ABF$3,0)),"")</f>
        <v>2.1590715921013999</v>
      </c>
      <c r="LQ34" s="6">
        <f>IFERROR(INDEX(Sales!$D$5:$ABF$18,MATCH(UsagePerHour!$B34,Sales!$C$5:$C$18,0),MATCH(UsagePerHour!LQ$4,Sales!$D$3:$ABF$3,0))/LQ$2*INDEX(Usage!$D$5:$ABF$11,MATCH(UsagePerHour!$B$20,Usage!$C$5:$C$11,0),MATCH(UsagePerHour!LQ$4,Usage!$D$3:$ABF$3,0)),"")</f>
        <v>1.2489860788750684</v>
      </c>
      <c r="LR34" s="6">
        <f>IFERROR(INDEX(Sales!$D$5:$ABF$18,MATCH(UsagePerHour!$B34,Sales!$C$5:$C$18,0),MATCH(UsagePerHour!LR$4,Sales!$D$3:$ABF$3,0))/LR$2*INDEX(Usage!$D$5:$ABF$11,MATCH(UsagePerHour!$B$20,Usage!$C$5:$C$11,0),MATCH(UsagePerHour!LR$4,Usage!$D$3:$ABF$3,0)),"")</f>
        <v>3.5259072034663297</v>
      </c>
      <c r="LS34" s="6">
        <f>IFERROR(INDEX(Sales!$D$5:$ABF$18,MATCH(UsagePerHour!$B34,Sales!$C$5:$C$18,0),MATCH(UsagePerHour!LS$4,Sales!$D$3:$ABF$3,0))/LS$2*INDEX(Usage!$D$5:$ABF$11,MATCH(UsagePerHour!$B$20,Usage!$C$5:$C$11,0),MATCH(UsagePerHour!LS$4,Usage!$D$3:$ABF$3,0)),"")</f>
        <v>0</v>
      </c>
      <c r="LT34" s="6">
        <f>IFERROR(INDEX(Sales!$D$5:$ABF$18,MATCH(UsagePerHour!$B34,Sales!$C$5:$C$18,0),MATCH(UsagePerHour!LT$4,Sales!$D$3:$ABF$3,0))/LT$2*INDEX(Usage!$D$5:$ABF$11,MATCH(UsagePerHour!$B$20,Usage!$C$5:$C$11,0),MATCH(UsagePerHour!LT$4,Usage!$D$3:$ABF$3,0)),"")</f>
        <v>0</v>
      </c>
      <c r="LU34" s="6">
        <f>IFERROR(INDEX(Sales!$D$5:$ABF$18,MATCH(UsagePerHour!$B34,Sales!$C$5:$C$18,0),MATCH(UsagePerHour!LU$4,Sales!$D$3:$ABF$3,0))/LU$2*INDEX(Usage!$D$5:$ABF$11,MATCH(UsagePerHour!$B$20,Usage!$C$5:$C$11,0),MATCH(UsagePerHour!LU$4,Usage!$D$3:$ABF$3,0)),"")</f>
        <v>14.254199919827995</v>
      </c>
      <c r="LV34" s="6">
        <f>IFERROR(INDEX(Sales!$D$5:$ABF$18,MATCH(UsagePerHour!$B34,Sales!$C$5:$C$18,0),MATCH(UsagePerHour!LV$4,Sales!$D$3:$ABF$3,0))/LV$2*INDEX(Usage!$D$5:$ABF$11,MATCH(UsagePerHour!$B$20,Usage!$C$5:$C$11,0),MATCH(UsagePerHour!LV$4,Usage!$D$3:$ABF$3,0)),"")</f>
        <v>0</v>
      </c>
      <c r="LW34" s="6">
        <f>IFERROR(INDEX(Sales!$D$5:$ABF$18,MATCH(UsagePerHour!$B34,Sales!$C$5:$C$18,0),MATCH(UsagePerHour!LW$4,Sales!$D$3:$ABF$3,0))/LW$2*INDEX(Usage!$D$5:$ABF$11,MATCH(UsagePerHour!$B$20,Usage!$C$5:$C$11,0),MATCH(UsagePerHour!LW$4,Usage!$D$3:$ABF$3,0)),"")</f>
        <v>2.720287253141831</v>
      </c>
      <c r="LX34" s="6">
        <f>IFERROR(INDEX(Sales!$D$5:$ABF$18,MATCH(UsagePerHour!$B34,Sales!$C$5:$C$18,0),MATCH(UsagePerHour!LX$4,Sales!$D$3:$ABF$3,0))/LX$2*INDEX(Usage!$D$5:$ABF$11,MATCH(UsagePerHour!$B$20,Usage!$C$5:$C$11,0),MATCH(UsagePerHour!LX$4,Usage!$D$3:$ABF$3,0)),"")</f>
        <v>0</v>
      </c>
      <c r="LY34" s="6">
        <f>IFERROR(INDEX(Sales!$D$5:$ABF$18,MATCH(UsagePerHour!$B34,Sales!$C$5:$C$18,0),MATCH(UsagePerHour!LY$4,Sales!$D$3:$ABF$3,0))/LY$2*INDEX(Usage!$D$5:$ABF$11,MATCH(UsagePerHour!$B$20,Usage!$C$5:$C$11,0),MATCH(UsagePerHour!LY$4,Usage!$D$3:$ABF$3,0)),"")</f>
        <v>1.9828213929531264</v>
      </c>
      <c r="LZ34" s="6">
        <f>IFERROR(INDEX(Sales!$D$5:$ABF$18,MATCH(UsagePerHour!$B34,Sales!$C$5:$C$18,0),MATCH(UsagePerHour!LZ$4,Sales!$D$3:$ABF$3,0))/LZ$2*INDEX(Usage!$D$5:$ABF$11,MATCH(UsagePerHour!$B$20,Usage!$C$5:$C$11,0),MATCH(UsagePerHour!LZ$4,Usage!$D$3:$ABF$3,0)),"")</f>
        <v>63.023593370800867</v>
      </c>
      <c r="MA34" s="6">
        <f>IFERROR(INDEX(Sales!$D$5:$ABF$18,MATCH(UsagePerHour!$B34,Sales!$C$5:$C$18,0),MATCH(UsagePerHour!MA$4,Sales!$D$3:$ABF$3,0))/MA$2*INDEX(Usage!$D$5:$ABF$11,MATCH(UsagePerHour!$B$20,Usage!$C$5:$C$11,0),MATCH(UsagePerHour!MA$4,Usage!$D$3:$ABF$3,0)),"")</f>
        <v>0</v>
      </c>
      <c r="MB34" s="6">
        <f>IFERROR(INDEX(Sales!$D$5:$ABF$18,MATCH(UsagePerHour!$B34,Sales!$C$5:$C$18,0),MATCH(UsagePerHour!MB$4,Sales!$D$3:$ABF$3,0))/MB$2*INDEX(Usage!$D$5:$ABF$11,MATCH(UsagePerHour!$B$20,Usage!$C$5:$C$11,0),MATCH(UsagePerHour!MB$4,Usage!$D$3:$ABF$3,0)),"")</f>
        <v>1.8527573640142161</v>
      </c>
      <c r="MC34" s="6">
        <f>IFERROR(INDEX(Sales!$D$5:$ABF$18,MATCH(UsagePerHour!$B34,Sales!$C$5:$C$18,0),MATCH(UsagePerHour!MC$4,Sales!$D$3:$ABF$3,0))/MC$2*INDEX(Usage!$D$5:$ABF$11,MATCH(UsagePerHour!$B$20,Usage!$C$5:$C$11,0),MATCH(UsagePerHour!MC$4,Usage!$D$3:$ABF$3,0)),"")</f>
        <v>0</v>
      </c>
      <c r="MD34" s="6">
        <f>IFERROR(INDEX(Sales!$D$5:$ABF$18,MATCH(UsagePerHour!$B34,Sales!$C$5:$C$18,0),MATCH(UsagePerHour!MD$4,Sales!$D$3:$ABF$3,0))/MD$2*INDEX(Usage!$D$5:$ABF$11,MATCH(UsagePerHour!$B$20,Usage!$C$5:$C$11,0),MATCH(UsagePerHour!MD$4,Usage!$D$3:$ABF$3,0)),"")</f>
        <v>1.5493962817656284</v>
      </c>
      <c r="ME34" s="6">
        <f>IFERROR(INDEX(Sales!$D$5:$ABF$18,MATCH(UsagePerHour!$B34,Sales!$C$5:$C$18,0),MATCH(UsagePerHour!ME$4,Sales!$D$3:$ABF$3,0))/ME$2*INDEX(Usage!$D$5:$ABF$11,MATCH(UsagePerHour!$B$20,Usage!$C$5:$C$11,0),MATCH(UsagePerHour!ME$4,Usage!$D$3:$ABF$3,0)),"")</f>
        <v>7.3934892822200476E-2</v>
      </c>
      <c r="MF34" s="6">
        <f>IFERROR(INDEX(Sales!$D$5:$ABF$18,MATCH(UsagePerHour!$B34,Sales!$C$5:$C$18,0),MATCH(UsagePerHour!MF$4,Sales!$D$3:$ABF$3,0))/MF$2*INDEX(Usage!$D$5:$ABF$11,MATCH(UsagePerHour!$B$20,Usage!$C$5:$C$11,0),MATCH(UsagePerHour!MF$4,Usage!$D$3:$ABF$3,0)),"")</f>
        <v>1.4138267998395344</v>
      </c>
      <c r="MG34" s="6">
        <f>IFERROR(INDEX(Sales!$D$5:$ABF$18,MATCH(UsagePerHour!$B34,Sales!$C$5:$C$18,0),MATCH(UsagePerHour!MG$4,Sales!$D$3:$ABF$3,0))/MG$2*INDEX(Usage!$D$5:$ABF$11,MATCH(UsagePerHour!$B$20,Usage!$C$5:$C$11,0),MATCH(UsagePerHour!MG$4,Usage!$D$3:$ABF$3,0)),"")</f>
        <v>77.607692956558424</v>
      </c>
      <c r="MH34" s="6">
        <f>IFERROR(INDEX(Sales!$D$5:$ABF$18,MATCH(UsagePerHour!$B34,Sales!$C$5:$C$18,0),MATCH(UsagePerHour!MH$4,Sales!$D$3:$ABF$3,0))/MH$2*INDEX(Usage!$D$5:$ABF$11,MATCH(UsagePerHour!$B$20,Usage!$C$5:$C$11,0),MATCH(UsagePerHour!MH$4,Usage!$D$3:$ABF$3,0)),"")</f>
        <v>2.1110125158971433</v>
      </c>
      <c r="MI34" s="6">
        <f>IFERROR(INDEX(Sales!$D$5:$ABF$18,MATCH(UsagePerHour!$B34,Sales!$C$5:$C$18,0),MATCH(UsagePerHour!MI$4,Sales!$D$3:$ABF$3,0))/MI$2*INDEX(Usage!$D$5:$ABF$11,MATCH(UsagePerHour!$B$20,Usage!$C$5:$C$11,0),MATCH(UsagePerHour!MI$4,Usage!$D$3:$ABF$3,0)),"")</f>
        <v>0</v>
      </c>
      <c r="MJ34" s="6">
        <f>IFERROR(INDEX(Sales!$D$5:$ABF$18,MATCH(UsagePerHour!$B34,Sales!$C$5:$C$18,0),MATCH(UsagePerHour!MJ$4,Sales!$D$3:$ABF$3,0))/MJ$2*INDEX(Usage!$D$5:$ABF$11,MATCH(UsagePerHour!$B$20,Usage!$C$5:$C$11,0),MATCH(UsagePerHour!MJ$4,Usage!$D$3:$ABF$3,0)),"")</f>
        <v>0</v>
      </c>
      <c r="MK34" s="6">
        <f>IFERROR(INDEX(Sales!$D$5:$ABF$18,MATCH(UsagePerHour!$B34,Sales!$C$5:$C$18,0),MATCH(UsagePerHour!MK$4,Sales!$D$3:$ABF$3,0))/MK$2*INDEX(Usage!$D$5:$ABF$11,MATCH(UsagePerHour!$B$20,Usage!$C$5:$C$11,0),MATCH(UsagePerHour!MK$4,Usage!$D$3:$ABF$3,0)),"")</f>
        <v>3.1399617398870046</v>
      </c>
      <c r="ML34" s="6">
        <f>IFERROR(INDEX(Sales!$D$5:$ABF$18,MATCH(UsagePerHour!$B34,Sales!$C$5:$C$18,0),MATCH(UsagePerHour!ML$4,Sales!$D$3:$ABF$3,0))/ML$2*INDEX(Usage!$D$5:$ABF$11,MATCH(UsagePerHour!$B$20,Usage!$C$5:$C$11,0),MATCH(UsagePerHour!ML$4,Usage!$D$3:$ABF$3,0)),"")</f>
        <v>4.7707351973213523</v>
      </c>
      <c r="MM34" s="6">
        <f>IFERROR(INDEX(Sales!$D$5:$ABF$18,MATCH(UsagePerHour!$B34,Sales!$C$5:$C$18,0),MATCH(UsagePerHour!MM$4,Sales!$D$3:$ABF$3,0))/MM$2*INDEX(Usage!$D$5:$ABF$11,MATCH(UsagePerHour!$B$20,Usage!$C$5:$C$11,0),MATCH(UsagePerHour!MM$4,Usage!$D$3:$ABF$3,0)),"")</f>
        <v>0</v>
      </c>
      <c r="MN34" s="6">
        <f>IFERROR(INDEX(Sales!$D$5:$ABF$18,MATCH(UsagePerHour!$B34,Sales!$C$5:$C$18,0),MATCH(UsagePerHour!MN$4,Sales!$D$3:$ABF$3,0))/MN$2*INDEX(Usage!$D$5:$ABF$11,MATCH(UsagePerHour!$B$20,Usage!$C$5:$C$11,0),MATCH(UsagePerHour!MN$4,Usage!$D$3:$ABF$3,0)),"")</f>
        <v>21.430302598916303</v>
      </c>
      <c r="MO34" s="6">
        <f>IFERROR(INDEX(Sales!$D$5:$ABF$18,MATCH(UsagePerHour!$B34,Sales!$C$5:$C$18,0),MATCH(UsagePerHour!MO$4,Sales!$D$3:$ABF$3,0))/MO$2*INDEX(Usage!$D$5:$ABF$11,MATCH(UsagePerHour!$B$20,Usage!$C$5:$C$11,0),MATCH(UsagePerHour!MO$4,Usage!$D$3:$ABF$3,0)),"")</f>
        <v>0</v>
      </c>
      <c r="MP34" s="6">
        <f>IFERROR(INDEX(Sales!$D$5:$ABF$18,MATCH(UsagePerHour!$B34,Sales!$C$5:$C$18,0),MATCH(UsagePerHour!MP$4,Sales!$D$3:$ABF$3,0))/MP$2*INDEX(Usage!$D$5:$ABF$11,MATCH(UsagePerHour!$B$20,Usage!$C$5:$C$11,0),MATCH(UsagePerHour!MP$4,Usage!$D$3:$ABF$3,0)),"")</f>
        <v>14.254199919827995</v>
      </c>
      <c r="MQ34" s="6">
        <f>IFERROR(INDEX(Sales!$D$5:$ABF$18,MATCH(UsagePerHour!$B34,Sales!$C$5:$C$18,0),MATCH(UsagePerHour!MQ$4,Sales!$D$3:$ABF$3,0))/MQ$2*INDEX(Usage!$D$5:$ABF$11,MATCH(UsagePerHour!$B$20,Usage!$C$5:$C$11,0),MATCH(UsagePerHour!MQ$4,Usage!$D$3:$ABF$3,0)),"")</f>
        <v>0</v>
      </c>
      <c r="MR34" s="6">
        <f>IFERROR(INDEX(Sales!$D$5:$ABF$18,MATCH(UsagePerHour!$B34,Sales!$C$5:$C$18,0),MATCH(UsagePerHour!MR$4,Sales!$D$3:$ABF$3,0))/MR$2*INDEX(Usage!$D$5:$ABF$11,MATCH(UsagePerHour!$B$20,Usage!$C$5:$C$11,0),MATCH(UsagePerHour!MR$4,Usage!$D$3:$ABF$3,0)),"")</f>
        <v>2.720287253141831</v>
      </c>
      <c r="MS34" s="6">
        <f>IFERROR(INDEX(Sales!$D$5:$ABF$18,MATCH(UsagePerHour!$B34,Sales!$C$5:$C$18,0),MATCH(UsagePerHour!MS$4,Sales!$D$3:$ABF$3,0))/MS$2*INDEX(Usage!$D$5:$ABF$11,MATCH(UsagePerHour!$B$20,Usage!$C$5:$C$11,0),MATCH(UsagePerHour!MS$4,Usage!$D$3:$ABF$3,0)),"")</f>
        <v>0</v>
      </c>
      <c r="MT34" s="6">
        <f>IFERROR(INDEX(Sales!$D$5:$ABF$18,MATCH(UsagePerHour!$B34,Sales!$C$5:$C$18,0),MATCH(UsagePerHour!MT$4,Sales!$D$3:$ABF$3,0))/MT$2*INDEX(Usage!$D$5:$ABF$11,MATCH(UsagePerHour!$B$20,Usage!$C$5:$C$11,0),MATCH(UsagePerHour!MT$4,Usage!$D$3:$ABF$3,0)),"")</f>
        <v>1.7920950816716121</v>
      </c>
      <c r="MU34" s="6">
        <f>IFERROR(INDEX(Sales!$D$5:$ABF$18,MATCH(UsagePerHour!$B34,Sales!$C$5:$C$18,0),MATCH(UsagePerHour!MU$4,Sales!$D$3:$ABF$3,0))/MU$2*INDEX(Usage!$D$5:$ABF$11,MATCH(UsagePerHour!$B$20,Usage!$C$5:$C$11,0),MATCH(UsagePerHour!MU$4,Usage!$D$3:$ABF$3,0)),"")</f>
        <v>8.3793529338436876</v>
      </c>
      <c r="MV34" s="6">
        <f>IFERROR(INDEX(Sales!$D$5:$ABF$18,MATCH(UsagePerHour!$B34,Sales!$C$5:$C$18,0),MATCH(UsagePerHour!MV$4,Sales!$D$3:$ABF$3,0))/MV$2*INDEX(Usage!$D$5:$ABF$11,MATCH(UsagePerHour!$B$20,Usage!$C$5:$C$11,0),MATCH(UsagePerHour!MV$4,Usage!$D$3:$ABF$3,0)),"")</f>
        <v>0.48515797207935341</v>
      </c>
      <c r="MW34" s="6">
        <f>IFERROR(INDEX(Sales!$D$5:$ABF$18,MATCH(UsagePerHour!$B34,Sales!$C$5:$C$18,0),MATCH(UsagePerHour!MW$4,Sales!$D$3:$ABF$3,0))/MW$2*INDEX(Usage!$D$5:$ABF$11,MATCH(UsagePerHour!$B$20,Usage!$C$5:$C$11,0),MATCH(UsagePerHour!MW$4,Usage!$D$3:$ABF$3,0)),"")</f>
        <v>0</v>
      </c>
      <c r="MX34" s="6">
        <f>IFERROR(INDEX(Sales!$D$5:$ABF$18,MATCH(UsagePerHour!$B34,Sales!$C$5:$C$18,0),MATCH(UsagePerHour!MX$4,Sales!$D$3:$ABF$3,0))/MX$2*INDEX(Usage!$D$5:$ABF$11,MATCH(UsagePerHour!$B$20,Usage!$C$5:$C$11,0),MATCH(UsagePerHour!MX$4,Usage!$D$3:$ABF$3,0)),"")</f>
        <v>0.33082242529019512</v>
      </c>
      <c r="MY34" s="6">
        <f>IFERROR(INDEX(Sales!$D$5:$ABF$18,MATCH(UsagePerHour!$B34,Sales!$C$5:$C$18,0),MATCH(UsagePerHour!MY$4,Sales!$D$3:$ABF$3,0))/MY$2*INDEX(Usage!$D$5:$ABF$11,MATCH(UsagePerHour!$B$20,Usage!$C$5:$C$11,0),MATCH(UsagePerHour!MY$4,Usage!$D$3:$ABF$3,0)),"")</f>
        <v>3.6995149364451683</v>
      </c>
      <c r="MZ34" s="6">
        <f>IFERROR(INDEX(Sales!$D$5:$ABF$18,MATCH(UsagePerHour!$B34,Sales!$C$5:$C$18,0),MATCH(UsagePerHour!MZ$4,Sales!$D$3:$ABF$3,0))/MZ$2*INDEX(Usage!$D$5:$ABF$11,MATCH(UsagePerHour!$B$20,Usage!$C$5:$C$11,0),MATCH(UsagePerHour!MZ$4,Usage!$D$3:$ABF$3,0)),"")</f>
        <v>0.67313953153360806</v>
      </c>
      <c r="NA34" s="6">
        <f>IFERROR(INDEX(Sales!$D$5:$ABF$18,MATCH(UsagePerHour!$B34,Sales!$C$5:$C$18,0),MATCH(UsagePerHour!NA$4,Sales!$D$3:$ABF$3,0))/NA$2*INDEX(Usage!$D$5:$ABF$11,MATCH(UsagePerHour!$B$20,Usage!$C$5:$C$11,0),MATCH(UsagePerHour!NA$4,Usage!$D$3:$ABF$3,0)),"")</f>
        <v>0</v>
      </c>
      <c r="NB34" s="6">
        <f>IFERROR(INDEX(Sales!$D$5:$ABF$18,MATCH(UsagePerHour!$B34,Sales!$C$5:$C$18,0),MATCH(UsagePerHour!NB$4,Sales!$D$3:$ABF$3,0))/NB$2*INDEX(Usage!$D$5:$ABF$11,MATCH(UsagePerHour!$B$20,Usage!$C$5:$C$11,0),MATCH(UsagePerHour!NB$4,Usage!$D$3:$ABF$3,0)),"")</f>
        <v>96.848352774014472</v>
      </c>
      <c r="NC34" s="6">
        <f>IFERROR(INDEX(Sales!$D$5:$ABF$18,MATCH(UsagePerHour!$B34,Sales!$C$5:$C$18,0),MATCH(UsagePerHour!NC$4,Sales!$D$3:$ABF$3,0))/NC$2*INDEX(Usage!$D$5:$ABF$11,MATCH(UsagePerHour!$B$20,Usage!$C$5:$C$11,0),MATCH(UsagePerHour!NC$4,Usage!$D$3:$ABF$3,0)),"")</f>
        <v>0</v>
      </c>
      <c r="ND34" s="6">
        <f>IFERROR(INDEX(Sales!$D$5:$ABF$18,MATCH(UsagePerHour!$B34,Sales!$C$5:$C$18,0),MATCH(UsagePerHour!ND$4,Sales!$D$3:$ABF$3,0))/ND$2*INDEX(Usage!$D$5:$ABF$11,MATCH(UsagePerHour!$B$20,Usage!$C$5:$C$11,0),MATCH(UsagePerHour!ND$4,Usage!$D$3:$ABF$3,0)),"")</f>
        <v>0</v>
      </c>
      <c r="NE34" s="6">
        <f>IFERROR(INDEX(Sales!$D$5:$ABF$18,MATCH(UsagePerHour!$B34,Sales!$C$5:$C$18,0),MATCH(UsagePerHour!NE$4,Sales!$D$3:$ABF$3,0))/NE$2*INDEX(Usage!$D$5:$ABF$11,MATCH(UsagePerHour!$B$20,Usage!$C$5:$C$11,0),MATCH(UsagePerHour!NE$4,Usage!$D$3:$ABF$3,0)),"")</f>
        <v>0</v>
      </c>
      <c r="NF34" s="6">
        <f>IFERROR(INDEX(Sales!$D$5:$ABF$18,MATCH(UsagePerHour!$B34,Sales!$C$5:$C$18,0),MATCH(UsagePerHour!NF$4,Sales!$D$3:$ABF$3,0))/NF$2*INDEX(Usage!$D$5:$ABF$11,MATCH(UsagePerHour!$B$20,Usage!$C$5:$C$11,0),MATCH(UsagePerHour!NF$4,Usage!$D$3:$ABF$3,0)),"")</f>
        <v>0.12894047752374554</v>
      </c>
      <c r="NG34" s="6">
        <f>IFERROR(INDEX(Sales!$D$5:$ABF$18,MATCH(UsagePerHour!$B34,Sales!$C$5:$C$18,0),MATCH(UsagePerHour!NG$4,Sales!$D$3:$ABF$3,0))/NG$2*INDEX(Usage!$D$5:$ABF$11,MATCH(UsagePerHour!$B$20,Usage!$C$5:$C$11,0),MATCH(UsagePerHour!NG$4,Usage!$D$3:$ABF$3,0)),"")</f>
        <v>10.050767204243654</v>
      </c>
      <c r="NH34" s="6">
        <f>IFERROR(INDEX(Sales!$D$5:$ABF$18,MATCH(UsagePerHour!$B34,Sales!$C$5:$C$18,0),MATCH(UsagePerHour!NH$4,Sales!$D$3:$ABF$3,0))/NH$2*INDEX(Usage!$D$5:$ABF$11,MATCH(UsagePerHour!$B$20,Usage!$C$5:$C$11,0),MATCH(UsagePerHour!NH$4,Usage!$D$3:$ABF$3,0)),"")</f>
        <v>0</v>
      </c>
      <c r="NI34" s="6">
        <f>IFERROR(INDEX(Sales!$D$5:$ABF$18,MATCH(UsagePerHour!$B34,Sales!$C$5:$C$18,0),MATCH(UsagePerHour!NI$4,Sales!$D$3:$ABF$3,0))/NI$2*INDEX(Usage!$D$5:$ABF$11,MATCH(UsagePerHour!$B$20,Usage!$C$5:$C$11,0),MATCH(UsagePerHour!NI$4,Usage!$D$3:$ABF$3,0)),"")</f>
        <v>37.611580608208875</v>
      </c>
      <c r="NJ34" s="6">
        <f>IFERROR(INDEX(Sales!$D$5:$ABF$18,MATCH(UsagePerHour!$B34,Sales!$C$5:$C$18,0),MATCH(UsagePerHour!NJ$4,Sales!$D$3:$ABF$3,0))/NJ$2*INDEX(Usage!$D$5:$ABF$11,MATCH(UsagePerHour!$B$20,Usage!$C$5:$C$11,0),MATCH(UsagePerHour!NJ$4,Usage!$D$3:$ABF$3,0)),"")</f>
        <v>0.10687751044425305</v>
      </c>
      <c r="NK34" s="6">
        <f>IFERROR(INDEX(Sales!$D$5:$ABF$18,MATCH(UsagePerHour!$B34,Sales!$C$5:$C$18,0),MATCH(UsagePerHour!NK$4,Sales!$D$3:$ABF$3,0))/NK$2*INDEX(Usage!$D$5:$ABF$11,MATCH(UsagePerHour!$B$20,Usage!$C$5:$C$11,0),MATCH(UsagePerHour!NK$4,Usage!$D$3:$ABF$3,0)),"")</f>
        <v>0</v>
      </c>
      <c r="NL34" s="6">
        <f>IFERROR(INDEX(Sales!$D$5:$ABF$18,MATCH(UsagePerHour!$B34,Sales!$C$5:$C$18,0),MATCH(UsagePerHour!NL$4,Sales!$D$3:$ABF$3,0))/NL$2*INDEX(Usage!$D$5:$ABF$11,MATCH(UsagePerHour!$B$20,Usage!$C$5:$C$11,0),MATCH(UsagePerHour!NL$4,Usage!$D$3:$ABF$3,0)),"")</f>
        <v>0.86769769922291629</v>
      </c>
      <c r="NM34" s="6">
        <f>IFERROR(INDEX(Sales!$D$5:$ABF$18,MATCH(UsagePerHour!$B34,Sales!$C$5:$C$18,0),MATCH(UsagePerHour!NM$4,Sales!$D$3:$ABF$3,0))/NM$2*INDEX(Usage!$D$5:$ABF$11,MATCH(UsagePerHour!$B$20,Usage!$C$5:$C$11,0),MATCH(UsagePerHour!NM$4,Usage!$D$3:$ABF$3,0)),"")</f>
        <v>0</v>
      </c>
      <c r="NN34" s="6">
        <f>IFERROR(INDEX(Sales!$D$5:$ABF$18,MATCH(UsagePerHour!$B34,Sales!$C$5:$C$18,0),MATCH(UsagePerHour!NN$4,Sales!$D$3:$ABF$3,0))/NN$2*INDEX(Usage!$D$5:$ABF$11,MATCH(UsagePerHour!$B$20,Usage!$C$5:$C$11,0),MATCH(UsagePerHour!NN$4,Usage!$D$3:$ABF$3,0)),"")</f>
        <v>1.5116210804407311</v>
      </c>
      <c r="NO34" s="6">
        <f>IFERROR(INDEX(Sales!$D$5:$ABF$18,MATCH(UsagePerHour!$B34,Sales!$C$5:$C$18,0),MATCH(UsagePerHour!NO$4,Sales!$D$3:$ABF$3,0))/NO$2*INDEX(Usage!$D$5:$ABF$11,MATCH(UsagePerHour!$B$20,Usage!$C$5:$C$11,0),MATCH(UsagePerHour!NO$4,Usage!$D$3:$ABF$3,0)),"")</f>
        <v>0</v>
      </c>
      <c r="NP34" s="6">
        <f>IFERROR(INDEX(Sales!$D$5:$ABF$18,MATCH(UsagePerHour!$B34,Sales!$C$5:$C$18,0),MATCH(UsagePerHour!NP$4,Sales!$D$3:$ABF$3,0))/NP$2*INDEX(Usage!$D$5:$ABF$11,MATCH(UsagePerHour!$B$20,Usage!$C$5:$C$11,0),MATCH(UsagePerHour!NP$4,Usage!$D$3:$ABF$3,0)),"")</f>
        <v>28.610750109497172</v>
      </c>
      <c r="NQ34" s="6">
        <f>IFERROR(INDEX(Sales!$D$5:$ABF$18,MATCH(UsagePerHour!$B34,Sales!$C$5:$C$18,0),MATCH(UsagePerHour!NQ$4,Sales!$D$3:$ABF$3,0))/NQ$2*INDEX(Usage!$D$5:$ABF$11,MATCH(UsagePerHour!$B$20,Usage!$C$5:$C$11,0),MATCH(UsagePerHour!NQ$4,Usage!$D$3:$ABF$3,0)),"")</f>
        <v>4.3705133153222695</v>
      </c>
      <c r="NR34" s="6">
        <f>IFERROR(INDEX(Sales!$D$5:$ABF$18,MATCH(UsagePerHour!$B34,Sales!$C$5:$C$18,0),MATCH(UsagePerHour!NR$4,Sales!$D$3:$ABF$3,0))/NR$2*INDEX(Usage!$D$5:$ABF$11,MATCH(UsagePerHour!$B$20,Usage!$C$5:$C$11,0),MATCH(UsagePerHour!NR$4,Usage!$D$3:$ABF$3,0)),"")</f>
        <v>0</v>
      </c>
      <c r="NS34" s="6">
        <f>IFERROR(INDEX(Sales!$D$5:$ABF$18,MATCH(UsagePerHour!$B34,Sales!$C$5:$C$18,0),MATCH(UsagePerHour!NS$4,Sales!$D$3:$ABF$3,0))/NS$2*INDEX(Usage!$D$5:$ABF$11,MATCH(UsagePerHour!$B$20,Usage!$C$5:$C$11,0),MATCH(UsagePerHour!NS$4,Usage!$D$3:$ABF$3,0)),"")</f>
        <v>1.4915110209319669</v>
      </c>
      <c r="NT34" s="6">
        <f>IFERROR(INDEX(Sales!$D$5:$ABF$18,MATCH(UsagePerHour!$B34,Sales!$C$5:$C$18,0),MATCH(UsagePerHour!NT$4,Sales!$D$3:$ABF$3,0))/NT$2*INDEX(Usage!$D$5:$ABF$11,MATCH(UsagePerHour!$B$20,Usage!$C$5:$C$11,0),MATCH(UsagePerHour!NT$4,Usage!$D$3:$ABF$3,0)),"")</f>
        <v>73.205552897377586</v>
      </c>
      <c r="NU34" s="6">
        <f>IFERROR(INDEX(Sales!$D$5:$ABF$18,MATCH(UsagePerHour!$B34,Sales!$C$5:$C$18,0),MATCH(UsagePerHour!NU$4,Sales!$D$3:$ABF$3,0))/NU$2*INDEX(Usage!$D$5:$ABF$11,MATCH(UsagePerHour!$B$20,Usage!$C$5:$C$11,0),MATCH(UsagePerHour!NU$4,Usage!$D$3:$ABF$3,0)),"")</f>
        <v>5.1968840951891799</v>
      </c>
      <c r="NV34" s="6">
        <f>IFERROR(INDEX(Sales!$D$5:$ABF$18,MATCH(UsagePerHour!$B34,Sales!$C$5:$C$18,0),MATCH(UsagePerHour!NV$4,Sales!$D$3:$ABF$3,0))/NV$2*INDEX(Usage!$D$5:$ABF$11,MATCH(UsagePerHour!$B$20,Usage!$C$5:$C$11,0),MATCH(UsagePerHour!NV$4,Usage!$D$3:$ABF$3,0)),"")</f>
        <v>3.366619250829777</v>
      </c>
      <c r="NW34" s="6">
        <f>IFERROR(INDEX(Sales!$D$5:$ABF$18,MATCH(UsagePerHour!$B34,Sales!$C$5:$C$18,0),MATCH(UsagePerHour!NW$4,Sales!$D$3:$ABF$3,0))/NW$2*INDEX(Usage!$D$5:$ABF$11,MATCH(UsagePerHour!$B$20,Usage!$C$5:$C$11,0),MATCH(UsagePerHour!NW$4,Usage!$D$3:$ABF$3,0)),"")</f>
        <v>33.819154681973181</v>
      </c>
      <c r="NX34" s="6">
        <f>IFERROR(INDEX(Sales!$D$5:$ABF$18,MATCH(UsagePerHour!$B34,Sales!$C$5:$C$18,0),MATCH(UsagePerHour!NX$4,Sales!$D$3:$ABF$3,0))/NX$2*INDEX(Usage!$D$5:$ABF$11,MATCH(UsagePerHour!$B$20,Usage!$C$5:$C$11,0),MATCH(UsagePerHour!NX$4,Usage!$D$3:$ABF$3,0)),"")</f>
        <v>1.6257966107570618</v>
      </c>
      <c r="NY34" s="6">
        <f>IFERROR(INDEX(Sales!$D$5:$ABF$18,MATCH(UsagePerHour!$B34,Sales!$C$5:$C$18,0),MATCH(UsagePerHour!NY$4,Sales!$D$3:$ABF$3,0))/NY$2*INDEX(Usage!$D$5:$ABF$11,MATCH(UsagePerHour!$B$20,Usage!$C$5:$C$11,0),MATCH(UsagePerHour!NY$4,Usage!$D$3:$ABF$3,0)),"")</f>
        <v>0</v>
      </c>
      <c r="NZ34" s="6">
        <f>IFERROR(INDEX(Sales!$D$5:$ABF$18,MATCH(UsagePerHour!$B34,Sales!$C$5:$C$18,0),MATCH(UsagePerHour!NZ$4,Sales!$D$3:$ABF$3,0))/NZ$2*INDEX(Usage!$D$5:$ABF$11,MATCH(UsagePerHour!$B$20,Usage!$C$5:$C$11,0),MATCH(UsagePerHour!NZ$4,Usage!$D$3:$ABF$3,0)),"")</f>
        <v>0</v>
      </c>
      <c r="OA34" s="6">
        <f>IFERROR(INDEX(Sales!$D$5:$ABF$18,MATCH(UsagePerHour!$B34,Sales!$C$5:$C$18,0),MATCH(UsagePerHour!OA$4,Sales!$D$3:$ABF$3,0))/OA$2*INDEX(Usage!$D$5:$ABF$11,MATCH(UsagePerHour!$B$20,Usage!$C$5:$C$11,0),MATCH(UsagePerHour!OA$4,Usage!$D$3:$ABF$3,0)),"")</f>
        <v>7.8739477611090223</v>
      </c>
      <c r="OB34" s="6">
        <f>IFERROR(INDEX(Sales!$D$5:$ABF$18,MATCH(UsagePerHour!$B34,Sales!$C$5:$C$18,0),MATCH(UsagePerHour!OB$4,Sales!$D$3:$ABF$3,0))/OB$2*INDEX(Usage!$D$5:$ABF$11,MATCH(UsagePerHour!$B$20,Usage!$C$5:$C$11,0),MATCH(UsagePerHour!OB$4,Usage!$D$3:$ABF$3,0)),"")</f>
        <v>0</v>
      </c>
      <c r="OC34" s="6">
        <f>IFERROR(INDEX(Sales!$D$5:$ABF$18,MATCH(UsagePerHour!$B34,Sales!$C$5:$C$18,0),MATCH(UsagePerHour!OC$4,Sales!$D$3:$ABF$3,0))/OC$2*INDEX(Usage!$D$5:$ABF$11,MATCH(UsagePerHour!$B$20,Usage!$C$5:$C$11,0),MATCH(UsagePerHour!OC$4,Usage!$D$3:$ABF$3,0)),"")</f>
        <v>4.373898449911473</v>
      </c>
      <c r="OD34" s="6">
        <f>IFERROR(INDEX(Sales!$D$5:$ABF$18,MATCH(UsagePerHour!$B34,Sales!$C$5:$C$18,0),MATCH(UsagePerHour!OD$4,Sales!$D$3:$ABF$3,0))/OD$2*INDEX(Usage!$D$5:$ABF$11,MATCH(UsagePerHour!$B$20,Usage!$C$5:$C$11,0),MATCH(UsagePerHour!OD$4,Usage!$D$3:$ABF$3,0)),"")</f>
        <v>21.38362362642162</v>
      </c>
      <c r="OE34" s="6">
        <f>IFERROR(INDEX(Sales!$D$5:$ABF$18,MATCH(UsagePerHour!$B34,Sales!$C$5:$C$18,0),MATCH(UsagePerHour!OE$4,Sales!$D$3:$ABF$3,0))/OE$2*INDEX(Usage!$D$5:$ABF$11,MATCH(UsagePerHour!$B$20,Usage!$C$5:$C$11,0),MATCH(UsagePerHour!OE$4,Usage!$D$3:$ABF$3,0)),"")</f>
        <v>4.1962856550457621</v>
      </c>
      <c r="OF34" s="6">
        <f>IFERROR(INDEX(Sales!$D$5:$ABF$18,MATCH(UsagePerHour!$B34,Sales!$C$5:$C$18,0),MATCH(UsagePerHour!OF$4,Sales!$D$3:$ABF$3,0))/OF$2*INDEX(Usage!$D$5:$ABF$11,MATCH(UsagePerHour!$B$20,Usage!$C$5:$C$11,0),MATCH(UsagePerHour!OF$4,Usage!$D$3:$ABF$3,0)),"")</f>
        <v>0.40038363344094885</v>
      </c>
      <c r="OG34" s="6">
        <f>IFERROR(INDEX(Sales!$D$5:$ABF$18,MATCH(UsagePerHour!$B34,Sales!$C$5:$C$18,0),MATCH(UsagePerHour!OG$4,Sales!$D$3:$ABF$3,0))/OG$2*INDEX(Usage!$D$5:$ABF$11,MATCH(UsagePerHour!$B$20,Usage!$C$5:$C$11,0),MATCH(UsagePerHour!OG$4,Usage!$D$3:$ABF$3,0)),"")</f>
        <v>0</v>
      </c>
      <c r="OH34" s="6">
        <f>IFERROR(INDEX(Sales!$D$5:$ABF$18,MATCH(UsagePerHour!$B34,Sales!$C$5:$C$18,0),MATCH(UsagePerHour!OH$4,Sales!$D$3:$ABF$3,0))/OH$2*INDEX(Usage!$D$5:$ABF$11,MATCH(UsagePerHour!$B$20,Usage!$C$5:$C$11,0),MATCH(UsagePerHour!OH$4,Usage!$D$3:$ABF$3,0)),"")</f>
        <v>0</v>
      </c>
      <c r="OI34" s="6">
        <f>IFERROR(INDEX(Sales!$D$5:$ABF$18,MATCH(UsagePerHour!$B34,Sales!$C$5:$C$18,0),MATCH(UsagePerHour!OI$4,Sales!$D$3:$ABF$3,0))/OI$2*INDEX(Usage!$D$5:$ABF$11,MATCH(UsagePerHour!$B$20,Usage!$C$5:$C$11,0),MATCH(UsagePerHour!OI$4,Usage!$D$3:$ABF$3,0)),"")</f>
        <v>6.0613131050120161</v>
      </c>
      <c r="OJ34" s="6">
        <f>IFERROR(INDEX(Sales!$D$5:$ABF$18,MATCH(UsagePerHour!$B34,Sales!$C$5:$C$18,0),MATCH(UsagePerHour!OJ$4,Sales!$D$3:$ABF$3,0))/OJ$2*INDEX(Usage!$D$5:$ABF$11,MATCH(UsagePerHour!$B$20,Usage!$C$5:$C$11,0),MATCH(UsagePerHour!OJ$4,Usage!$D$3:$ABF$3,0)),"")</f>
        <v>0</v>
      </c>
      <c r="OK34" s="6">
        <f>IFERROR(INDEX(Sales!$D$5:$ABF$18,MATCH(UsagePerHour!$B34,Sales!$C$5:$C$18,0),MATCH(UsagePerHour!OK$4,Sales!$D$3:$ABF$3,0))/OK$2*INDEX(Usage!$D$5:$ABF$11,MATCH(UsagePerHour!$B$20,Usage!$C$5:$C$11,0),MATCH(UsagePerHour!OK$4,Usage!$D$3:$ABF$3,0)),"")</f>
        <v>5.3721679844295736</v>
      </c>
      <c r="OL34" s="6">
        <f>IFERROR(INDEX(Sales!$D$5:$ABF$18,MATCH(UsagePerHour!$B34,Sales!$C$5:$C$18,0),MATCH(UsagePerHour!OL$4,Sales!$D$3:$ABF$3,0))/OL$2*INDEX(Usage!$D$5:$ABF$11,MATCH(UsagePerHour!$B$20,Usage!$C$5:$C$11,0),MATCH(UsagePerHour!OL$4,Usage!$D$3:$ABF$3,0)),"")</f>
        <v>6.6260562455672405</v>
      </c>
      <c r="OM34" s="6">
        <f>IFERROR(INDEX(Sales!$D$5:$ABF$18,MATCH(UsagePerHour!$B34,Sales!$C$5:$C$18,0),MATCH(UsagePerHour!OM$4,Sales!$D$3:$ABF$3,0))/OM$2*INDEX(Usage!$D$5:$ABF$11,MATCH(UsagePerHour!$B$20,Usage!$C$5:$C$11,0),MATCH(UsagePerHour!OM$4,Usage!$D$3:$ABF$3,0)),"")</f>
        <v>1.1300573763164836</v>
      </c>
      <c r="ON34" s="6">
        <f>IFERROR(INDEX(Sales!$D$5:$ABF$18,MATCH(UsagePerHour!$B34,Sales!$C$5:$C$18,0),MATCH(UsagePerHour!ON$4,Sales!$D$3:$ABF$3,0))/ON$2*INDEX(Usage!$D$5:$ABF$11,MATCH(UsagePerHour!$B$20,Usage!$C$5:$C$11,0),MATCH(UsagePerHour!ON$4,Usage!$D$3:$ABF$3,0)),"")</f>
        <v>0</v>
      </c>
      <c r="OO34" s="6">
        <f>IFERROR(INDEX(Sales!$D$5:$ABF$18,MATCH(UsagePerHour!$B34,Sales!$C$5:$C$18,0),MATCH(UsagePerHour!OO$4,Sales!$D$3:$ABF$3,0))/OO$2*INDEX(Usage!$D$5:$ABF$11,MATCH(UsagePerHour!$B$20,Usage!$C$5:$C$11,0),MATCH(UsagePerHour!OO$4,Usage!$D$3:$ABF$3,0)),"")</f>
        <v>5.5853216478174588</v>
      </c>
      <c r="OP34" s="6">
        <f>IFERROR(INDEX(Sales!$D$5:$ABF$18,MATCH(UsagePerHour!$B34,Sales!$C$5:$C$18,0),MATCH(UsagePerHour!OP$4,Sales!$D$3:$ABF$3,0))/OP$2*INDEX(Usage!$D$5:$ABF$11,MATCH(UsagePerHour!$B$20,Usage!$C$5:$C$11,0),MATCH(UsagePerHour!OP$4,Usage!$D$3:$ABF$3,0)),"")</f>
        <v>6.324144240850071</v>
      </c>
      <c r="OQ34" s="6">
        <f>IFERROR(INDEX(Sales!$D$5:$ABF$18,MATCH(UsagePerHour!$B34,Sales!$C$5:$C$18,0),MATCH(UsagePerHour!OQ$4,Sales!$D$3:$ABF$3,0))/OQ$2*INDEX(Usage!$D$5:$ABF$11,MATCH(UsagePerHour!$B$20,Usage!$C$5:$C$11,0),MATCH(UsagePerHour!OQ$4,Usage!$D$3:$ABF$3,0)),"")</f>
        <v>0</v>
      </c>
      <c r="OR34" s="6">
        <f>IFERROR(INDEX(Sales!$D$5:$ABF$18,MATCH(UsagePerHour!$B34,Sales!$C$5:$C$18,0),MATCH(UsagePerHour!OR$4,Sales!$D$3:$ABF$3,0))/OR$2*INDEX(Usage!$D$5:$ABF$11,MATCH(UsagePerHour!$B$20,Usage!$C$5:$C$11,0),MATCH(UsagePerHour!OR$4,Usage!$D$3:$ABF$3,0)),"")</f>
        <v>13.709101770204169</v>
      </c>
      <c r="OS34" s="6">
        <f>IFERROR(INDEX(Sales!$D$5:$ABF$18,MATCH(UsagePerHour!$B34,Sales!$C$5:$C$18,0),MATCH(UsagePerHour!OS$4,Sales!$D$3:$ABF$3,0))/OS$2*INDEX(Usage!$D$5:$ABF$11,MATCH(UsagePerHour!$B$20,Usage!$C$5:$C$11,0),MATCH(UsagePerHour!OS$4,Usage!$D$3:$ABF$3,0)),"")</f>
        <v>0</v>
      </c>
      <c r="OT34" s="6">
        <f>IFERROR(INDEX(Sales!$D$5:$ABF$18,MATCH(UsagePerHour!$B34,Sales!$C$5:$C$18,0),MATCH(UsagePerHour!OT$4,Sales!$D$3:$ABF$3,0))/OT$2*INDEX(Usage!$D$5:$ABF$11,MATCH(UsagePerHour!$B$20,Usage!$C$5:$C$11,0),MATCH(UsagePerHour!OT$4,Usage!$D$3:$ABF$3,0)),"")</f>
        <v>0</v>
      </c>
      <c r="OU34" s="6">
        <f>IFERROR(INDEX(Sales!$D$5:$ABF$18,MATCH(UsagePerHour!$B34,Sales!$C$5:$C$18,0),MATCH(UsagePerHour!OU$4,Sales!$D$3:$ABF$3,0))/OU$2*INDEX(Usage!$D$5:$ABF$11,MATCH(UsagePerHour!$B$20,Usage!$C$5:$C$11,0),MATCH(UsagePerHour!OU$4,Usage!$D$3:$ABF$3,0)),"")</f>
        <v>0</v>
      </c>
      <c r="OV34" s="6">
        <f>IFERROR(INDEX(Sales!$D$5:$ABF$18,MATCH(UsagePerHour!$B34,Sales!$C$5:$C$18,0),MATCH(UsagePerHour!OV$4,Sales!$D$3:$ABF$3,0))/OV$2*INDEX(Usage!$D$5:$ABF$11,MATCH(UsagePerHour!$B$20,Usage!$C$5:$C$11,0),MATCH(UsagePerHour!OV$4,Usage!$D$3:$ABF$3,0)),"")</f>
        <v>21.299981771624495</v>
      </c>
      <c r="OW34" s="6">
        <f>IFERROR(INDEX(Sales!$D$5:$ABF$18,MATCH(UsagePerHour!$B34,Sales!$C$5:$C$18,0),MATCH(UsagePerHour!OW$4,Sales!$D$3:$ABF$3,0))/OW$2*INDEX(Usage!$D$5:$ABF$11,MATCH(UsagePerHour!$B$20,Usage!$C$5:$C$11,0),MATCH(UsagePerHour!OW$4,Usage!$D$3:$ABF$3,0)),"")</f>
        <v>0</v>
      </c>
      <c r="OX34" s="6">
        <f>IFERROR(INDEX(Sales!$D$5:$ABF$18,MATCH(UsagePerHour!$B34,Sales!$C$5:$C$18,0),MATCH(UsagePerHour!OX$4,Sales!$D$3:$ABF$3,0))/OX$2*INDEX(Usage!$D$5:$ABF$11,MATCH(UsagePerHour!$B$20,Usage!$C$5:$C$11,0),MATCH(UsagePerHour!OX$4,Usage!$D$3:$ABF$3,0)),"")</f>
        <v>1.7857108616734445</v>
      </c>
      <c r="OY34" s="6">
        <f>IFERROR(INDEX(Sales!$D$5:$ABF$18,MATCH(UsagePerHour!$B34,Sales!$C$5:$C$18,0),MATCH(UsagePerHour!OY$4,Sales!$D$3:$ABF$3,0))/OY$2*INDEX(Usage!$D$5:$ABF$11,MATCH(UsagePerHour!$B$20,Usage!$C$5:$C$11,0),MATCH(UsagePerHour!OY$4,Usage!$D$3:$ABF$3,0)),"")</f>
        <v>104.37875220049037</v>
      </c>
      <c r="OZ34" s="6">
        <f>IFERROR(INDEX(Sales!$D$5:$ABF$18,MATCH(UsagePerHour!$B34,Sales!$C$5:$C$18,0),MATCH(UsagePerHour!OZ$4,Sales!$D$3:$ABF$3,0))/OZ$2*INDEX(Usage!$D$5:$ABF$11,MATCH(UsagePerHour!$B$20,Usage!$C$5:$C$11,0),MATCH(UsagePerHour!OZ$4,Usage!$D$3:$ABF$3,0)),"")</f>
        <v>0</v>
      </c>
      <c r="PA34" s="6">
        <f>IFERROR(INDEX(Sales!$D$5:$ABF$18,MATCH(UsagePerHour!$B34,Sales!$C$5:$C$18,0),MATCH(UsagePerHour!PA$4,Sales!$D$3:$ABF$3,0))/PA$2*INDEX(Usage!$D$5:$ABF$11,MATCH(UsagePerHour!$B$20,Usage!$C$5:$C$11,0),MATCH(UsagePerHour!PA$4,Usage!$D$3:$ABF$3,0)),"")</f>
        <v>0</v>
      </c>
      <c r="PB34" s="6">
        <f>IFERROR(INDEX(Sales!$D$5:$ABF$18,MATCH(UsagePerHour!$B34,Sales!$C$5:$C$18,0),MATCH(UsagePerHour!PB$4,Sales!$D$3:$ABF$3,0))/PB$2*INDEX(Usage!$D$5:$ABF$11,MATCH(UsagePerHour!$B$20,Usage!$C$5:$C$11,0),MATCH(UsagePerHour!PB$4,Usage!$D$3:$ABF$3,0)),"")</f>
        <v>0</v>
      </c>
      <c r="PC34" s="6">
        <f>IFERROR(INDEX(Sales!$D$5:$ABF$18,MATCH(UsagePerHour!$B34,Sales!$C$5:$C$18,0),MATCH(UsagePerHour!PC$4,Sales!$D$3:$ABF$3,0))/PC$2*INDEX(Usage!$D$5:$ABF$11,MATCH(UsagePerHour!$B$20,Usage!$C$5:$C$11,0),MATCH(UsagePerHour!PC$4,Usage!$D$3:$ABF$3,0)),"")</f>
        <v>0</v>
      </c>
      <c r="PD34" s="6">
        <f>IFERROR(INDEX(Sales!$D$5:$ABF$18,MATCH(UsagePerHour!$B34,Sales!$C$5:$C$18,0),MATCH(UsagePerHour!PD$4,Sales!$D$3:$ABF$3,0))/PD$2*INDEX(Usage!$D$5:$ABF$11,MATCH(UsagePerHour!$B$20,Usage!$C$5:$C$11,0),MATCH(UsagePerHour!PD$4,Usage!$D$3:$ABF$3,0)),"")</f>
        <v>9.0728258405917099</v>
      </c>
      <c r="PE34" s="6">
        <f>IFERROR(INDEX(Sales!$D$5:$ABF$18,MATCH(UsagePerHour!$B34,Sales!$C$5:$C$18,0),MATCH(UsagePerHour!PE$4,Sales!$D$3:$ABF$3,0))/PE$2*INDEX(Usage!$D$5:$ABF$11,MATCH(UsagePerHour!$B$20,Usage!$C$5:$C$11,0),MATCH(UsagePerHour!PE$4,Usage!$D$3:$ABF$3,0)),"")</f>
        <v>0</v>
      </c>
      <c r="PF34" s="6">
        <f>IFERROR(INDEX(Sales!$D$5:$ABF$18,MATCH(UsagePerHour!$B34,Sales!$C$5:$C$18,0),MATCH(UsagePerHour!PF$4,Sales!$D$3:$ABF$3,0))/PF$2*INDEX(Usage!$D$5:$ABF$11,MATCH(UsagePerHour!$B$20,Usage!$C$5:$C$11,0),MATCH(UsagePerHour!PF$4,Usage!$D$3:$ABF$3,0)),"")</f>
        <v>31.764100415438588</v>
      </c>
      <c r="PG34" s="6">
        <f>IFERROR(INDEX(Sales!$D$5:$ABF$18,MATCH(UsagePerHour!$B34,Sales!$C$5:$C$18,0),MATCH(UsagePerHour!PG$4,Sales!$D$3:$ABF$3,0))/PG$2*INDEX(Usage!$D$5:$ABF$11,MATCH(UsagePerHour!$B$20,Usage!$C$5:$C$11,0),MATCH(UsagePerHour!PG$4,Usage!$D$3:$ABF$3,0)),"")</f>
        <v>0</v>
      </c>
      <c r="PH34" s="6">
        <f>IFERROR(INDEX(Sales!$D$5:$ABF$18,MATCH(UsagePerHour!$B34,Sales!$C$5:$C$18,0),MATCH(UsagePerHour!PH$4,Sales!$D$3:$ABF$3,0))/PH$2*INDEX(Usage!$D$5:$ABF$11,MATCH(UsagePerHour!$B$20,Usage!$C$5:$C$11,0),MATCH(UsagePerHour!PH$4,Usage!$D$3:$ABF$3,0)),"")</f>
        <v>0</v>
      </c>
      <c r="PI34" s="6">
        <f>IFERROR(INDEX(Sales!$D$5:$ABF$18,MATCH(UsagePerHour!$B34,Sales!$C$5:$C$18,0),MATCH(UsagePerHour!PI$4,Sales!$D$3:$ABF$3,0))/PI$2*INDEX(Usage!$D$5:$ABF$11,MATCH(UsagePerHour!$B$20,Usage!$C$5:$C$11,0),MATCH(UsagePerHour!PI$4,Usage!$D$3:$ABF$3,0)),"")</f>
        <v>0</v>
      </c>
      <c r="PJ34" s="6">
        <f>IFERROR(INDEX(Sales!$D$5:$ABF$18,MATCH(UsagePerHour!$B34,Sales!$C$5:$C$18,0),MATCH(UsagePerHour!PJ$4,Sales!$D$3:$ABF$3,0))/PJ$2*INDEX(Usage!$D$5:$ABF$11,MATCH(UsagePerHour!$B$20,Usage!$C$5:$C$11,0),MATCH(UsagePerHour!PJ$4,Usage!$D$3:$ABF$3,0)),"")</f>
        <v>0</v>
      </c>
      <c r="PK34" s="6">
        <f>IFERROR(INDEX(Sales!$D$5:$ABF$18,MATCH(UsagePerHour!$B34,Sales!$C$5:$C$18,0),MATCH(UsagePerHour!PK$4,Sales!$D$3:$ABF$3,0))/PK$2*INDEX(Usage!$D$5:$ABF$11,MATCH(UsagePerHour!$B$20,Usage!$C$5:$C$11,0),MATCH(UsagePerHour!PK$4,Usage!$D$3:$ABF$3,0)),"")</f>
        <v>0</v>
      </c>
      <c r="PL34" s="6">
        <f>IFERROR(INDEX(Sales!$D$5:$ABF$18,MATCH(UsagePerHour!$B34,Sales!$C$5:$C$18,0),MATCH(UsagePerHour!PL$4,Sales!$D$3:$ABF$3,0))/PL$2*INDEX(Usage!$D$5:$ABF$11,MATCH(UsagePerHour!$B$20,Usage!$C$5:$C$11,0),MATCH(UsagePerHour!PL$4,Usage!$D$3:$ABF$3,0)),"")</f>
        <v>0</v>
      </c>
      <c r="PM34" s="6">
        <f>IFERROR(INDEX(Sales!$D$5:$ABF$18,MATCH(UsagePerHour!$B34,Sales!$C$5:$C$18,0),MATCH(UsagePerHour!PM$4,Sales!$D$3:$ABF$3,0))/PM$2*INDEX(Usage!$D$5:$ABF$11,MATCH(UsagePerHour!$B$20,Usage!$C$5:$C$11,0),MATCH(UsagePerHour!PM$4,Usage!$D$3:$ABF$3,0)),"")</f>
        <v>18.696696446452165</v>
      </c>
      <c r="PN34" s="6">
        <f>IFERROR(INDEX(Sales!$D$5:$ABF$18,MATCH(UsagePerHour!$B34,Sales!$C$5:$C$18,0),MATCH(UsagePerHour!PN$4,Sales!$D$3:$ABF$3,0))/PN$2*INDEX(Usage!$D$5:$ABF$11,MATCH(UsagePerHour!$B$20,Usage!$C$5:$C$11,0),MATCH(UsagePerHour!PN$4,Usage!$D$3:$ABF$3,0)),"")</f>
        <v>0</v>
      </c>
      <c r="PO34" s="6">
        <f>IFERROR(INDEX(Sales!$D$5:$ABF$18,MATCH(UsagePerHour!$B34,Sales!$C$5:$C$18,0),MATCH(UsagePerHour!PO$4,Sales!$D$3:$ABF$3,0))/PO$2*INDEX(Usage!$D$5:$ABF$11,MATCH(UsagePerHour!$B$20,Usage!$C$5:$C$11,0),MATCH(UsagePerHour!PO$4,Usage!$D$3:$ABF$3,0)),"")</f>
        <v>3.1841499115913847</v>
      </c>
      <c r="PP34" s="6">
        <f>IFERROR(INDEX(Sales!$D$5:$ABF$18,MATCH(UsagePerHour!$B34,Sales!$C$5:$C$18,0),MATCH(UsagePerHour!PP$4,Sales!$D$3:$ABF$3,0))/PP$2*INDEX(Usage!$D$5:$ABF$11,MATCH(UsagePerHour!$B$20,Usage!$C$5:$C$11,0),MATCH(UsagePerHour!PP$4,Usage!$D$3:$ABF$3,0)),"")</f>
        <v>0</v>
      </c>
      <c r="PQ34" s="6">
        <f>IFERROR(INDEX(Sales!$D$5:$ABF$18,MATCH(UsagePerHour!$B34,Sales!$C$5:$C$18,0),MATCH(UsagePerHour!PQ$4,Sales!$D$3:$ABF$3,0))/PQ$2*INDEX(Usage!$D$5:$ABF$11,MATCH(UsagePerHour!$B$20,Usage!$C$5:$C$11,0),MATCH(UsagePerHour!PQ$4,Usage!$D$3:$ABF$3,0)),"")</f>
        <v>0</v>
      </c>
      <c r="PR34" s="6">
        <f>IFERROR(INDEX(Sales!$D$5:$ABF$18,MATCH(UsagePerHour!$B34,Sales!$C$5:$C$18,0),MATCH(UsagePerHour!PR$4,Sales!$D$3:$ABF$3,0))/PR$2*INDEX(Usage!$D$5:$ABF$11,MATCH(UsagePerHour!$B$20,Usage!$C$5:$C$11,0),MATCH(UsagePerHour!PR$4,Usage!$D$3:$ABF$3,0)),"")</f>
        <v>0.43052444175202559</v>
      </c>
      <c r="PS34" s="6">
        <f>IFERROR(INDEX(Sales!$D$5:$ABF$18,MATCH(UsagePerHour!$B34,Sales!$C$5:$C$18,0),MATCH(UsagePerHour!PS$4,Sales!$D$3:$ABF$3,0))/PS$2*INDEX(Usage!$D$5:$ABF$11,MATCH(UsagePerHour!$B$20,Usage!$C$5:$C$11,0),MATCH(UsagePerHour!PS$4,Usage!$D$3:$ABF$3,0)),"")</f>
        <v>27.927770949988499</v>
      </c>
      <c r="PT34" s="6">
        <f>IFERROR(INDEX(Sales!$D$5:$ABF$18,MATCH(UsagePerHour!$B34,Sales!$C$5:$C$18,0),MATCH(UsagePerHour!PT$4,Sales!$D$3:$ABF$3,0))/PT$2*INDEX(Usage!$D$5:$ABF$11,MATCH(UsagePerHour!$B$20,Usage!$C$5:$C$11,0),MATCH(UsagePerHour!PT$4,Usage!$D$3:$ABF$3,0)),"")</f>
        <v>23.589337678611617</v>
      </c>
      <c r="PU34" s="6">
        <f>IFERROR(INDEX(Sales!$D$5:$ABF$18,MATCH(UsagePerHour!$B34,Sales!$C$5:$C$18,0),MATCH(UsagePerHour!PU$4,Sales!$D$3:$ABF$3,0))/PU$2*INDEX(Usage!$D$5:$ABF$11,MATCH(UsagePerHour!$B$20,Usage!$C$5:$C$11,0),MATCH(UsagePerHour!PU$4,Usage!$D$3:$ABF$3,0)),"")</f>
        <v>0</v>
      </c>
      <c r="PV34" s="6">
        <f>IFERROR(INDEX(Sales!$D$5:$ABF$18,MATCH(UsagePerHour!$B34,Sales!$C$5:$C$18,0),MATCH(UsagePerHour!PV$4,Sales!$D$3:$ABF$3,0))/PV$2*INDEX(Usage!$D$5:$ABF$11,MATCH(UsagePerHour!$B$20,Usage!$C$5:$C$11,0),MATCH(UsagePerHour!PV$4,Usage!$D$3:$ABF$3,0)),"")</f>
        <v>0</v>
      </c>
      <c r="PW34" s="6">
        <f>IFERROR(INDEX(Sales!$D$5:$ABF$18,MATCH(UsagePerHour!$B34,Sales!$C$5:$C$18,0),MATCH(UsagePerHour!PW$4,Sales!$D$3:$ABF$3,0))/PW$2*INDEX(Usage!$D$5:$ABF$11,MATCH(UsagePerHour!$B$20,Usage!$C$5:$C$11,0),MATCH(UsagePerHour!PW$4,Usage!$D$3:$ABF$3,0)),"")</f>
        <v>0</v>
      </c>
      <c r="PX34" s="6">
        <f>IFERROR(INDEX(Sales!$D$5:$ABF$18,MATCH(UsagePerHour!$B34,Sales!$C$5:$C$18,0),MATCH(UsagePerHour!PX$4,Sales!$D$3:$ABF$3,0))/PX$2*INDEX(Usage!$D$5:$ABF$11,MATCH(UsagePerHour!$B$20,Usage!$C$5:$C$11,0),MATCH(UsagePerHour!PX$4,Usage!$D$3:$ABF$3,0)),"")</f>
        <v>0</v>
      </c>
      <c r="PY34" s="6">
        <f>IFERROR(INDEX(Sales!$D$5:$ABF$18,MATCH(UsagePerHour!$B34,Sales!$C$5:$C$18,0),MATCH(UsagePerHour!PY$4,Sales!$D$3:$ABF$3,0))/PY$2*INDEX(Usage!$D$5:$ABF$11,MATCH(UsagePerHour!$B$20,Usage!$C$5:$C$11,0),MATCH(UsagePerHour!PY$4,Usage!$D$3:$ABF$3,0)),"")</f>
        <v>0</v>
      </c>
      <c r="PZ34" s="6">
        <f>IFERROR(INDEX(Sales!$D$5:$ABF$18,MATCH(UsagePerHour!$B34,Sales!$C$5:$C$18,0),MATCH(UsagePerHour!PZ$4,Sales!$D$3:$ABF$3,0))/PZ$2*INDEX(Usage!$D$5:$ABF$11,MATCH(UsagePerHour!$B$20,Usage!$C$5:$C$11,0),MATCH(UsagePerHour!PZ$4,Usage!$D$3:$ABF$3,0)),"")</f>
        <v>0</v>
      </c>
      <c r="QA34" s="6">
        <f>IFERROR(INDEX(Sales!$D$5:$ABF$18,MATCH(UsagePerHour!$B34,Sales!$C$5:$C$18,0),MATCH(UsagePerHour!QA$4,Sales!$D$3:$ABF$3,0))/QA$2*INDEX(Usage!$D$5:$ABF$11,MATCH(UsagePerHour!$B$20,Usage!$C$5:$C$11,0),MATCH(UsagePerHour!QA$4,Usage!$D$3:$ABF$3,0)),"")</f>
        <v>17.966149931737444</v>
      </c>
      <c r="QB34" s="6">
        <f>IFERROR(INDEX(Sales!$D$5:$ABF$18,MATCH(UsagePerHour!$B34,Sales!$C$5:$C$18,0),MATCH(UsagePerHour!QB$4,Sales!$D$3:$ABF$3,0))/QB$2*INDEX(Usage!$D$5:$ABF$11,MATCH(UsagePerHour!$B$20,Usage!$C$5:$C$11,0),MATCH(UsagePerHour!QB$4,Usage!$D$3:$ABF$3,0)),"")</f>
        <v>4.1836168550475259</v>
      </c>
      <c r="QC34" s="6">
        <f>IFERROR(INDEX(Sales!$D$5:$ABF$18,MATCH(UsagePerHour!$B34,Sales!$C$5:$C$18,0),MATCH(UsagePerHour!QC$4,Sales!$D$3:$ABF$3,0))/QC$2*INDEX(Usage!$D$5:$ABF$11,MATCH(UsagePerHour!$B$20,Usage!$C$5:$C$11,0),MATCH(UsagePerHour!QC$4,Usage!$D$3:$ABF$3,0)),"")</f>
        <v>0</v>
      </c>
      <c r="QD34" s="6">
        <f>IFERROR(INDEX(Sales!$D$5:$ABF$18,MATCH(UsagePerHour!$B34,Sales!$C$5:$C$18,0),MATCH(UsagePerHour!QD$4,Sales!$D$3:$ABF$3,0))/QD$2*INDEX(Usage!$D$5:$ABF$11,MATCH(UsagePerHour!$B$20,Usage!$C$5:$C$11,0),MATCH(UsagePerHour!QD$4,Usage!$D$3:$ABF$3,0)),"")</f>
        <v>3.2023940867014073</v>
      </c>
      <c r="QE34" s="6">
        <f>IFERROR(INDEX(Sales!$D$5:$ABF$18,MATCH(UsagePerHour!$B34,Sales!$C$5:$C$18,0),MATCH(UsagePerHour!QE$4,Sales!$D$3:$ABF$3,0))/QE$2*INDEX(Usage!$D$5:$ABF$11,MATCH(UsagePerHour!$B$20,Usage!$C$5:$C$11,0),MATCH(UsagePerHour!QE$4,Usage!$D$3:$ABF$3,0)),"")</f>
        <v>0</v>
      </c>
      <c r="QF34" s="6">
        <f>IFERROR(INDEX(Sales!$D$5:$ABF$18,MATCH(UsagePerHour!$B34,Sales!$C$5:$C$18,0),MATCH(UsagePerHour!QF$4,Sales!$D$3:$ABF$3,0))/QF$2*INDEX(Usage!$D$5:$ABF$11,MATCH(UsagePerHour!$B$20,Usage!$C$5:$C$11,0),MATCH(UsagePerHour!QF$4,Usage!$D$3:$ABF$3,0)),"")</f>
        <v>1.3265632504705653</v>
      </c>
      <c r="QG34" s="6">
        <f>IFERROR(INDEX(Sales!$D$5:$ABF$18,MATCH(UsagePerHour!$B34,Sales!$C$5:$C$18,0),MATCH(UsagePerHour!QG$4,Sales!$D$3:$ABF$3,0))/QG$2*INDEX(Usage!$D$5:$ABF$11,MATCH(UsagePerHour!$B$20,Usage!$C$5:$C$11,0),MATCH(UsagePerHour!QG$4,Usage!$D$3:$ABF$3,0)),"")</f>
        <v>0</v>
      </c>
      <c r="QH34" s="6">
        <f>IFERROR(INDEX(Sales!$D$5:$ABF$18,MATCH(UsagePerHour!$B34,Sales!$C$5:$C$18,0),MATCH(UsagePerHour!QH$4,Sales!$D$3:$ABF$3,0))/QH$2*INDEX(Usage!$D$5:$ABF$11,MATCH(UsagePerHour!$B$20,Usage!$C$5:$C$11,0),MATCH(UsagePerHour!QH$4,Usage!$D$3:$ABF$3,0)),"")</f>
        <v>99.765403086637008</v>
      </c>
      <c r="QI34" s="6">
        <f>IFERROR(INDEX(Sales!$D$5:$ABF$18,MATCH(UsagePerHour!$B34,Sales!$C$5:$C$18,0),MATCH(UsagePerHour!QI$4,Sales!$D$3:$ABF$3,0))/QI$2*INDEX(Usage!$D$5:$ABF$11,MATCH(UsagePerHour!$B$20,Usage!$C$5:$C$11,0),MATCH(UsagePerHour!QI$4,Usage!$D$3:$ABF$3,0)),"")</f>
        <v>0</v>
      </c>
      <c r="QJ34" s="6">
        <f>IFERROR(INDEX(Sales!$D$5:$ABF$18,MATCH(UsagePerHour!$B34,Sales!$C$5:$C$18,0),MATCH(UsagePerHour!QJ$4,Sales!$D$3:$ABF$3,0))/QJ$2*INDEX(Usage!$D$5:$ABF$11,MATCH(UsagePerHour!$B$20,Usage!$C$5:$C$11,0),MATCH(UsagePerHour!QJ$4,Usage!$D$3:$ABF$3,0)),"")</f>
        <v>55.572937730175703</v>
      </c>
      <c r="QK34" s="6">
        <f>IFERROR(INDEX(Sales!$D$5:$ABF$18,MATCH(UsagePerHour!$B34,Sales!$C$5:$C$18,0),MATCH(UsagePerHour!QK$4,Sales!$D$3:$ABF$3,0))/QK$2*INDEX(Usage!$D$5:$ABF$11,MATCH(UsagePerHour!$B$20,Usage!$C$5:$C$11,0),MATCH(UsagePerHour!QK$4,Usage!$D$3:$ABF$3,0)),"")</f>
        <v>0</v>
      </c>
      <c r="QL34" s="6">
        <f>IFERROR(INDEX(Sales!$D$5:$ABF$18,MATCH(UsagePerHour!$B34,Sales!$C$5:$C$18,0),MATCH(UsagePerHour!QL$4,Sales!$D$3:$ABF$3,0))/QL$2*INDEX(Usage!$D$5:$ABF$11,MATCH(UsagePerHour!$B$20,Usage!$C$5:$C$11,0),MATCH(UsagePerHour!QL$4,Usage!$D$3:$ABF$3,0)),"")</f>
        <v>0</v>
      </c>
      <c r="QM34" s="6">
        <f>IFERROR(INDEX(Sales!$D$5:$ABF$18,MATCH(UsagePerHour!$B34,Sales!$C$5:$C$18,0),MATCH(UsagePerHour!QM$4,Sales!$D$3:$ABF$3,0))/QM$2*INDEX(Usage!$D$5:$ABF$11,MATCH(UsagePerHour!$B$20,Usage!$C$5:$C$11,0),MATCH(UsagePerHour!QM$4,Usage!$D$3:$ABF$3,0)),"")</f>
        <v>4.2663572291424012</v>
      </c>
      <c r="QN34" s="6">
        <f>IFERROR(INDEX(Sales!$D$5:$ABF$18,MATCH(UsagePerHour!$B34,Sales!$C$5:$C$18,0),MATCH(UsagePerHour!QN$4,Sales!$D$3:$ABF$3,0))/QN$2*INDEX(Usage!$D$5:$ABF$11,MATCH(UsagePerHour!$B$20,Usage!$C$5:$C$11,0),MATCH(UsagePerHour!QN$4,Usage!$D$3:$ABF$3,0)),"")</f>
        <v>0.42367012616545974</v>
      </c>
      <c r="QO34" s="6">
        <f>IFERROR(INDEX(Sales!$D$5:$ABF$18,MATCH(UsagePerHour!$B34,Sales!$C$5:$C$18,0),MATCH(UsagePerHour!QO$4,Sales!$D$3:$ABF$3,0))/QO$2*INDEX(Usage!$D$5:$ABF$11,MATCH(UsagePerHour!$B$20,Usage!$C$5:$C$11,0),MATCH(UsagePerHour!QO$4,Usage!$D$3:$ABF$3,0)),"")</f>
        <v>146.60087368326396</v>
      </c>
      <c r="QP34" s="6">
        <f>IFERROR(INDEX(Sales!$D$5:$ABF$18,MATCH(UsagePerHour!$B34,Sales!$C$5:$C$18,0),MATCH(UsagePerHour!QP$4,Sales!$D$3:$ABF$3,0))/QP$2*INDEX(Usage!$D$5:$ABF$11,MATCH(UsagePerHour!$B$20,Usage!$C$5:$C$11,0),MATCH(UsagePerHour!QP$4,Usage!$D$3:$ABF$3,0)),"")</f>
        <v>17.733714986558908</v>
      </c>
      <c r="QQ34" s="6">
        <f>IFERROR(INDEX(Sales!$D$5:$ABF$18,MATCH(UsagePerHour!$B34,Sales!$C$5:$C$18,0),MATCH(UsagePerHour!QQ$4,Sales!$D$3:$ABF$3,0))/QQ$2*INDEX(Usage!$D$5:$ABF$11,MATCH(UsagePerHour!$B$20,Usage!$C$5:$C$11,0),MATCH(UsagePerHour!QQ$4,Usage!$D$3:$ABF$3,0)),"")</f>
        <v>33.980535799066914</v>
      </c>
      <c r="QR34" s="6">
        <f>IFERROR(INDEX(Sales!$D$5:$ABF$18,MATCH(UsagePerHour!$B34,Sales!$C$5:$C$18,0),MATCH(UsagePerHour!QR$4,Sales!$D$3:$ABF$3,0))/QR$2*INDEX(Usage!$D$5:$ABF$11,MATCH(UsagePerHour!$B$20,Usage!$C$5:$C$11,0),MATCH(UsagePerHour!QR$4,Usage!$D$3:$ABF$3,0)),"")</f>
        <v>1.5986142024952394</v>
      </c>
      <c r="QS34" s="6">
        <f>IFERROR(INDEX(Sales!$D$5:$ABF$18,MATCH(UsagePerHour!$B34,Sales!$C$5:$C$18,0),MATCH(UsagePerHour!QS$4,Sales!$D$3:$ABF$3,0))/QS$2*INDEX(Usage!$D$5:$ABF$11,MATCH(UsagePerHour!$B$20,Usage!$C$5:$C$11,0),MATCH(UsagePerHour!QS$4,Usage!$D$3:$ABF$3,0)),"")</f>
        <v>0</v>
      </c>
      <c r="QT34" s="6">
        <f>IFERROR(INDEX(Sales!$D$5:$ABF$18,MATCH(UsagePerHour!$B34,Sales!$C$5:$C$18,0),MATCH(UsagePerHour!QT$4,Sales!$D$3:$ABF$3,0))/QT$2*INDEX(Usage!$D$5:$ABF$11,MATCH(UsagePerHour!$B$20,Usage!$C$5:$C$11,0),MATCH(UsagePerHour!QT$4,Usage!$D$3:$ABF$3,0)),"")</f>
        <v>6.2607740420713487</v>
      </c>
      <c r="QU34" s="6">
        <f>IFERROR(INDEX(Sales!$D$5:$ABF$18,MATCH(UsagePerHour!$B34,Sales!$C$5:$C$18,0),MATCH(UsagePerHour!QU$4,Sales!$D$3:$ABF$3,0))/QU$2*INDEX(Usage!$D$5:$ABF$11,MATCH(UsagePerHour!$B$20,Usage!$C$5:$C$11,0),MATCH(UsagePerHour!QU$4,Usage!$D$3:$ABF$3,0)),"")</f>
        <v>0</v>
      </c>
      <c r="QV34" s="6">
        <f>IFERROR(INDEX(Sales!$D$5:$ABF$18,MATCH(UsagePerHour!$B34,Sales!$C$5:$C$18,0),MATCH(UsagePerHour!QV$4,Sales!$D$3:$ABF$3,0))/QV$2*INDEX(Usage!$D$5:$ABF$11,MATCH(UsagePerHour!$B$20,Usage!$C$5:$C$11,0),MATCH(UsagePerHour!QV$4,Usage!$D$3:$ABF$3,0)),"")</f>
        <v>135.08019334201023</v>
      </c>
      <c r="QW34" s="6">
        <f>IFERROR(INDEX(Sales!$D$5:$ABF$18,MATCH(UsagePerHour!$B34,Sales!$C$5:$C$18,0),MATCH(UsagePerHour!QW$4,Sales!$D$3:$ABF$3,0))/QW$2*INDEX(Usage!$D$5:$ABF$11,MATCH(UsagePerHour!$B$20,Usage!$C$5:$C$11,0),MATCH(UsagePerHour!QW$4,Usage!$D$3:$ABF$3,0)),"")</f>
        <v>13.392375090255173</v>
      </c>
      <c r="QX34" s="6">
        <f>IFERROR(INDEX(Sales!$D$5:$ABF$18,MATCH(UsagePerHour!$B34,Sales!$C$5:$C$18,0),MATCH(UsagePerHour!QX$4,Sales!$D$3:$ABF$3,0))/QX$2*INDEX(Usage!$D$5:$ABF$11,MATCH(UsagePerHour!$B$20,Usage!$C$5:$C$11,0),MATCH(UsagePerHour!QX$4,Usage!$D$3:$ABF$3,0)),"")</f>
        <v>2.6834240521051407</v>
      </c>
      <c r="QY34" s="6">
        <f>IFERROR(INDEX(Sales!$D$5:$ABF$18,MATCH(UsagePerHour!$B34,Sales!$C$5:$C$18,0),MATCH(UsagePerHour!QY$4,Sales!$D$3:$ABF$3,0))/QY$2*INDEX(Usage!$D$5:$ABF$11,MATCH(UsagePerHour!$B$20,Usage!$C$5:$C$11,0),MATCH(UsagePerHour!QY$4,Usage!$D$3:$ABF$3,0)),"")</f>
        <v>13.557184178088042</v>
      </c>
      <c r="QZ34" s="6">
        <f>IFERROR(INDEX(Sales!$D$5:$ABF$18,MATCH(UsagePerHour!$B34,Sales!$C$5:$C$18,0),MATCH(UsagePerHour!QZ$4,Sales!$D$3:$ABF$3,0))/QZ$2*INDEX(Usage!$D$5:$ABF$11,MATCH(UsagePerHour!$B$20,Usage!$C$5:$C$11,0),MATCH(UsagePerHour!QZ$4,Usage!$D$3:$ABF$3,0)),"")</f>
        <v>2.5921100665910841</v>
      </c>
      <c r="RA34" s="6">
        <f>IFERROR(INDEX(Sales!$D$5:$ABF$18,MATCH(UsagePerHour!$B34,Sales!$C$5:$C$18,0),MATCH(UsagePerHour!RA$4,Sales!$D$3:$ABF$3,0))/RA$2*INDEX(Usage!$D$5:$ABF$11,MATCH(UsagePerHour!$B$20,Usage!$C$5:$C$11,0),MATCH(UsagePerHour!RA$4,Usage!$D$3:$ABF$3,0)),"")</f>
        <v>4.0862583559794201</v>
      </c>
      <c r="RB34" s="6">
        <f>IFERROR(INDEX(Sales!$D$5:$ABF$18,MATCH(UsagePerHour!$B34,Sales!$C$5:$C$18,0),MATCH(UsagePerHour!RB$4,Sales!$D$3:$ABF$3,0))/RB$2*INDEX(Usage!$D$5:$ABF$11,MATCH(UsagePerHour!$B$20,Usage!$C$5:$C$11,0),MATCH(UsagePerHour!RB$4,Usage!$D$3:$ABF$3,0)),"")</f>
        <v>0</v>
      </c>
      <c r="RC34" s="6">
        <f>IFERROR(INDEX(Sales!$D$5:$ABF$18,MATCH(UsagePerHour!$B34,Sales!$C$5:$C$18,0),MATCH(UsagePerHour!RC$4,Sales!$D$3:$ABF$3,0))/RC$2*INDEX(Usage!$D$5:$ABF$11,MATCH(UsagePerHour!$B$20,Usage!$C$5:$C$11,0),MATCH(UsagePerHour!RC$4,Usage!$D$3:$ABF$3,0)),"")</f>
        <v>219.12062595719047</v>
      </c>
      <c r="RD34" s="6">
        <f>IFERROR(INDEX(Sales!$D$5:$ABF$18,MATCH(UsagePerHour!$B34,Sales!$C$5:$C$18,0),MATCH(UsagePerHour!RD$4,Sales!$D$3:$ABF$3,0))/RD$2*INDEX(Usage!$D$5:$ABF$11,MATCH(UsagePerHour!$B$20,Usage!$C$5:$C$11,0),MATCH(UsagePerHour!RD$4,Usage!$D$3:$ABF$3,0)),"")</f>
        <v>1.5813072513238342</v>
      </c>
      <c r="RE34" s="6">
        <f>IFERROR(INDEX(Sales!$D$5:$ABF$18,MATCH(UsagePerHour!$B34,Sales!$C$5:$C$18,0),MATCH(UsagePerHour!RE$4,Sales!$D$3:$ABF$3,0))/RE$2*INDEX(Usage!$D$5:$ABF$11,MATCH(UsagePerHour!$B$20,Usage!$C$5:$C$11,0),MATCH(UsagePerHour!RE$4,Usage!$D$3:$ABF$3,0)),"")</f>
        <v>41.285425101214578</v>
      </c>
      <c r="RF34" s="6">
        <f>IFERROR(INDEX(Sales!$D$5:$ABF$18,MATCH(UsagePerHour!$B34,Sales!$C$5:$C$18,0),MATCH(UsagePerHour!RF$4,Sales!$D$3:$ABF$3,0))/RF$2*INDEX(Usage!$D$5:$ABF$11,MATCH(UsagePerHour!$B$20,Usage!$C$5:$C$11,0),MATCH(UsagePerHour!RF$4,Usage!$D$3:$ABF$3,0)),"")</f>
        <v>1.3912394939904191</v>
      </c>
      <c r="RG34" s="6">
        <f>IFERROR(INDEX(Sales!$D$5:$ABF$18,MATCH(UsagePerHour!$B34,Sales!$C$5:$C$18,0),MATCH(UsagePerHour!RG$4,Sales!$D$3:$ABF$3,0))/RG$2*INDEX(Usage!$D$5:$ABF$11,MATCH(UsagePerHour!$B$20,Usage!$C$5:$C$11,0),MATCH(UsagePerHour!RG$4,Usage!$D$3:$ABF$3,0)),"")</f>
        <v>3.1022740048886317</v>
      </c>
      <c r="RH34" s="6">
        <f>IFERROR(INDEX(Sales!$D$5:$ABF$18,MATCH(UsagePerHour!$B34,Sales!$C$5:$C$18,0),MATCH(UsagePerHour!RH$4,Sales!$D$3:$ABF$3,0))/RH$2*INDEX(Usage!$D$5:$ABF$11,MATCH(UsagePerHour!$B$20,Usage!$C$5:$C$11,0),MATCH(UsagePerHour!RH$4,Usage!$D$3:$ABF$3,0)),"")</f>
        <v>13.550829036358735</v>
      </c>
      <c r="RI34" s="6">
        <f>IFERROR(INDEX(Sales!$D$5:$ABF$18,MATCH(UsagePerHour!$B34,Sales!$C$5:$C$18,0),MATCH(UsagePerHour!RI$4,Sales!$D$3:$ABF$3,0))/RI$2*INDEX(Usage!$D$5:$ABF$11,MATCH(UsagePerHour!$B$20,Usage!$C$5:$C$11,0),MATCH(UsagePerHour!RI$4,Usage!$D$3:$ABF$3,0)),"")</f>
        <v>0</v>
      </c>
      <c r="RJ34" s="6">
        <f>IFERROR(INDEX(Sales!$D$5:$ABF$18,MATCH(UsagePerHour!$B34,Sales!$C$5:$C$18,0),MATCH(UsagePerHour!RJ$4,Sales!$D$3:$ABF$3,0))/RJ$2*INDEX(Usage!$D$5:$ABF$11,MATCH(UsagePerHour!$B$20,Usage!$C$5:$C$11,0),MATCH(UsagePerHour!RJ$4,Usage!$D$3:$ABF$3,0)),"")</f>
        <v>229.66793882083272</v>
      </c>
      <c r="RK34" s="6">
        <f>IFERROR(INDEX(Sales!$D$5:$ABF$18,MATCH(UsagePerHour!$B34,Sales!$C$5:$C$18,0),MATCH(UsagePerHour!RK$4,Sales!$D$3:$ABF$3,0))/RK$2*INDEX(Usage!$D$5:$ABF$11,MATCH(UsagePerHour!$B$20,Usage!$C$5:$C$11,0),MATCH(UsagePerHour!RK$4,Usage!$D$3:$ABF$3,0)),"")</f>
        <v>1.7281426098738881</v>
      </c>
      <c r="RL34" s="6">
        <f>IFERROR(INDEX(Sales!$D$5:$ABF$18,MATCH(UsagePerHour!$B34,Sales!$C$5:$C$18,0),MATCH(UsagePerHour!RL$4,Sales!$D$3:$ABF$3,0))/RL$2*INDEX(Usage!$D$5:$ABF$11,MATCH(UsagePerHour!$B$20,Usage!$C$5:$C$11,0),MATCH(UsagePerHour!RL$4,Usage!$D$3:$ABF$3,0)),"")</f>
        <v>4.8974336955595943</v>
      </c>
      <c r="RM34" s="6">
        <f>IFERROR(INDEX(Sales!$D$5:$ABF$18,MATCH(UsagePerHour!$B34,Sales!$C$5:$C$18,0),MATCH(UsagePerHour!RM$4,Sales!$D$3:$ABF$3,0))/RM$2*INDEX(Usage!$D$5:$ABF$11,MATCH(UsagePerHour!$B$20,Usage!$C$5:$C$11,0),MATCH(UsagePerHour!RM$4,Usage!$D$3:$ABF$3,0)),"")</f>
        <v>25.582207346383296</v>
      </c>
      <c r="RN34" s="6">
        <f>IFERROR(INDEX(Sales!$D$5:$ABF$18,MATCH(UsagePerHour!$B34,Sales!$C$5:$C$18,0),MATCH(UsagePerHour!RN$4,Sales!$D$3:$ABF$3,0))/RN$2*INDEX(Usage!$D$5:$ABF$11,MATCH(UsagePerHour!$B$20,Usage!$C$5:$C$11,0),MATCH(UsagePerHour!RN$4,Usage!$D$3:$ABF$3,0)),"")</f>
        <v>7.3628702017331182</v>
      </c>
      <c r="RO34" s="6">
        <f>IFERROR(INDEX(Sales!$D$5:$ABF$18,MATCH(UsagePerHour!$B34,Sales!$C$5:$C$18,0),MATCH(UsagePerHour!RO$4,Sales!$D$3:$ABF$3,0))/RO$2*INDEX(Usage!$D$5:$ABF$11,MATCH(UsagePerHour!$B$20,Usage!$C$5:$C$11,0),MATCH(UsagePerHour!RO$4,Usage!$D$3:$ABF$3,0)),"")</f>
        <v>2.1758713207076839</v>
      </c>
      <c r="RP34" s="6">
        <f>IFERROR(INDEX(Sales!$D$5:$ABF$18,MATCH(UsagePerHour!$B34,Sales!$C$5:$C$18,0),MATCH(UsagePerHour!RP$4,Sales!$D$3:$ABF$3,0))/RP$2*INDEX(Usage!$D$5:$ABF$11,MATCH(UsagePerHour!$B$20,Usage!$C$5:$C$11,0),MATCH(UsagePerHour!RP$4,Usage!$D$3:$ABF$3,0)),"")</f>
        <v>0</v>
      </c>
      <c r="RQ34" s="6">
        <f>IFERROR(INDEX(Sales!$D$5:$ABF$18,MATCH(UsagePerHour!$B34,Sales!$C$5:$C$18,0),MATCH(UsagePerHour!RQ$4,Sales!$D$3:$ABF$3,0))/RQ$2*INDEX(Usage!$D$5:$ABF$11,MATCH(UsagePerHour!$B$20,Usage!$C$5:$C$11,0),MATCH(UsagePerHour!RQ$4,Usage!$D$3:$ABF$3,0)),"")</f>
        <v>227.71493091343766</v>
      </c>
      <c r="RR34" s="6">
        <f>IFERROR(INDEX(Sales!$D$5:$ABF$18,MATCH(UsagePerHour!$B34,Sales!$C$5:$C$18,0),MATCH(UsagePerHour!RR$4,Sales!$D$3:$ABF$3,0))/RR$2*INDEX(Usage!$D$5:$ABF$11,MATCH(UsagePerHour!$B$20,Usage!$C$5:$C$11,0),MATCH(UsagePerHour!RR$4,Usage!$D$3:$ABF$3,0)),"")</f>
        <v>19.073592722320605</v>
      </c>
      <c r="RS34" s="6">
        <f>IFERROR(INDEX(Sales!$D$5:$ABF$18,MATCH(UsagePerHour!$B34,Sales!$C$5:$C$18,0),MATCH(UsagePerHour!RS$4,Sales!$D$3:$ABF$3,0))/RS$2*INDEX(Usage!$D$5:$ABF$11,MATCH(UsagePerHour!$B$20,Usage!$C$5:$C$11,0),MATCH(UsagePerHour!RS$4,Usage!$D$3:$ABF$3,0)),"")</f>
        <v>0</v>
      </c>
      <c r="RT34" s="6">
        <f>IFERROR(INDEX(Sales!$D$5:$ABF$18,MATCH(UsagePerHour!$B34,Sales!$C$5:$C$18,0),MATCH(UsagePerHour!RT$4,Sales!$D$3:$ABF$3,0))/RT$2*INDEX(Usage!$D$5:$ABF$11,MATCH(UsagePerHour!$B$20,Usage!$C$5:$C$11,0),MATCH(UsagePerHour!RT$4,Usage!$D$3:$ABF$3,0)),"")</f>
        <v>0</v>
      </c>
      <c r="RU34" s="6">
        <f>IFERROR(INDEX(Sales!$D$5:$ABF$18,MATCH(UsagePerHour!$B34,Sales!$C$5:$C$18,0),MATCH(UsagePerHour!RU$4,Sales!$D$3:$ABF$3,0))/RU$2*INDEX(Usage!$D$5:$ABF$11,MATCH(UsagePerHour!$B$20,Usage!$C$5:$C$11,0),MATCH(UsagePerHour!RU$4,Usage!$D$3:$ABF$3,0)),"")</f>
        <v>7.2267102610683258</v>
      </c>
      <c r="RV34" s="6">
        <f>IFERROR(INDEX(Sales!$D$5:$ABF$18,MATCH(UsagePerHour!$B34,Sales!$C$5:$C$18,0),MATCH(UsagePerHour!RV$4,Sales!$D$3:$ABF$3,0))/RV$2*INDEX(Usage!$D$5:$ABF$11,MATCH(UsagePerHour!$B$20,Usage!$C$5:$C$11,0),MATCH(UsagePerHour!RV$4,Usage!$D$3:$ABF$3,0)),"")</f>
        <v>4.9214015073208701</v>
      </c>
      <c r="RW34" s="6">
        <f>IFERROR(INDEX(Sales!$D$5:$ABF$18,MATCH(UsagePerHour!$B34,Sales!$C$5:$C$18,0),MATCH(UsagePerHour!RW$4,Sales!$D$3:$ABF$3,0))/RW$2*INDEX(Usage!$D$5:$ABF$11,MATCH(UsagePerHour!$B$20,Usage!$C$5:$C$11,0),MATCH(UsagePerHour!RW$4,Usage!$D$3:$ABF$3,0)),"")</f>
        <v>1.8381423357427311</v>
      </c>
      <c r="RX34" s="6">
        <f>IFERROR(INDEX(Sales!$D$5:$ABF$18,MATCH(UsagePerHour!$B34,Sales!$C$5:$C$18,0),MATCH(UsagePerHour!RX$4,Sales!$D$3:$ABF$3,0))/RX$2*INDEX(Usage!$D$5:$ABF$11,MATCH(UsagePerHour!$B$20,Usage!$C$5:$C$11,0),MATCH(UsagePerHour!RX$4,Usage!$D$3:$ABF$3,0)),"")</f>
        <v>87.044539947058084</v>
      </c>
      <c r="RY34" s="6">
        <f>IFERROR(INDEX(Sales!$D$5:$ABF$18,MATCH(UsagePerHour!$B34,Sales!$C$5:$C$18,0),MATCH(UsagePerHour!RY$4,Sales!$D$3:$ABF$3,0))/RY$2*INDEX(Usage!$D$5:$ABF$11,MATCH(UsagePerHour!$B$20,Usage!$C$5:$C$11,0),MATCH(UsagePerHour!RY$4,Usage!$D$3:$ABF$3,0)),"")</f>
        <v>2.3644974201329321</v>
      </c>
      <c r="RZ34" s="6">
        <f>IFERROR(INDEX(Sales!$D$5:$ABF$18,MATCH(UsagePerHour!$B34,Sales!$C$5:$C$18,0),MATCH(UsagePerHour!RZ$4,Sales!$D$3:$ABF$3,0))/RZ$2*INDEX(Usage!$D$5:$ABF$11,MATCH(UsagePerHour!$B$20,Usage!$C$5:$C$11,0),MATCH(UsagePerHour!RZ$4,Usage!$D$3:$ABF$3,0)),"")</f>
        <v>7.243766321521357</v>
      </c>
      <c r="SA34" s="6">
        <f>IFERROR(INDEX(Sales!$D$5:$ABF$18,MATCH(UsagePerHour!$B34,Sales!$C$5:$C$18,0),MATCH(UsagePerHour!SA$4,Sales!$D$3:$ABF$3,0))/SA$2*INDEX(Usage!$D$5:$ABF$11,MATCH(UsagePerHour!$B$20,Usage!$C$5:$C$11,0),MATCH(UsagePerHour!SA$4,Usage!$D$3:$ABF$3,0)),"")</f>
        <v>0.56746949993125073</v>
      </c>
      <c r="SB34" s="6">
        <f>IFERROR(INDEX(Sales!$D$5:$ABF$18,MATCH(UsagePerHour!$B34,Sales!$C$5:$C$18,0),MATCH(UsagePerHour!SB$4,Sales!$D$3:$ABF$3,0))/SB$2*INDEX(Usage!$D$5:$ABF$11,MATCH(UsagePerHour!$B$20,Usage!$C$5:$C$11,0),MATCH(UsagePerHour!SB$4,Usage!$D$3:$ABF$3,0)),"")</f>
        <v>59.562803757075315</v>
      </c>
      <c r="SC34" s="6">
        <f>IFERROR(INDEX(Sales!$D$5:$ABF$18,MATCH(UsagePerHour!$B34,Sales!$C$5:$C$18,0),MATCH(UsagePerHour!SC$4,Sales!$D$3:$ABF$3,0))/SC$2*INDEX(Usage!$D$5:$ABF$11,MATCH(UsagePerHour!$B$20,Usage!$C$5:$C$11,0),MATCH(UsagePerHour!SC$4,Usage!$D$3:$ABF$3,0)),"")</f>
        <v>0</v>
      </c>
      <c r="SD34" s="6">
        <f>IFERROR(INDEX(Sales!$D$5:$ABF$18,MATCH(UsagePerHour!$B34,Sales!$C$5:$C$18,0),MATCH(UsagePerHour!SD$4,Sales!$D$3:$ABF$3,0))/SD$2*INDEX(Usage!$D$5:$ABF$11,MATCH(UsagePerHour!$B$20,Usage!$C$5:$C$11,0),MATCH(UsagePerHour!SD$4,Usage!$D$3:$ABF$3,0)),"")</f>
        <v>0</v>
      </c>
      <c r="SE34" s="6">
        <f>IFERROR(INDEX(Sales!$D$5:$ABF$18,MATCH(UsagePerHour!$B34,Sales!$C$5:$C$18,0),MATCH(UsagePerHour!SE$4,Sales!$D$3:$ABF$3,0))/SE$2*INDEX(Usage!$D$5:$ABF$11,MATCH(UsagePerHour!$B$20,Usage!$C$5:$C$11,0),MATCH(UsagePerHour!SE$4,Usage!$D$3:$ABF$3,0)),"")</f>
        <v>222.28463600855622</v>
      </c>
      <c r="SF34" s="6">
        <f>IFERROR(INDEX(Sales!$D$5:$ABF$18,MATCH(UsagePerHour!$B34,Sales!$C$5:$C$18,0),MATCH(UsagePerHour!SF$4,Sales!$D$3:$ABF$3,0))/SF$2*INDEX(Usage!$D$5:$ABF$11,MATCH(UsagePerHour!$B$20,Usage!$C$5:$C$11,0),MATCH(UsagePerHour!SF$4,Usage!$D$3:$ABF$3,0)),"")</f>
        <v>2.3759435735758001</v>
      </c>
      <c r="SG34" s="6" t="str">
        <f>IFERROR(INDEX(Sales!$D$5:$ABF$18,MATCH(UsagePerHour!$B34,Sales!$C$5:$C$18,0),MATCH(UsagePerHour!SG$4,Sales!$D$3:$ABF$3,0))/SG$2*INDEX(Usage!$D$5:$ABF$11,MATCH(UsagePerHour!$B$20,Usage!$C$5:$C$11,0),MATCH(UsagePerHour!SG$4,Usage!$D$3:$ABF$3,0)),"")</f>
        <v/>
      </c>
      <c r="SH34" s="6" t="str">
        <f>IFERROR(INDEX(Sales!$D$5:$ABF$18,MATCH(UsagePerHour!$B34,Sales!$C$5:$C$18,0),MATCH(UsagePerHour!SH$4,Sales!$D$3:$ABF$3,0))/SH$2*INDEX(Usage!$D$5:$ABF$11,MATCH(UsagePerHour!$B$20,Usage!$C$5:$C$11,0),MATCH(UsagePerHour!SH$4,Usage!$D$3:$ABF$3,0)),"")</f>
        <v/>
      </c>
      <c r="SI34" s="6" t="str">
        <f>IFERROR(INDEX(Sales!$D$5:$ABF$18,MATCH(UsagePerHour!$B34,Sales!$C$5:$C$18,0),MATCH(UsagePerHour!SI$4,Sales!$D$3:$ABF$3,0))/SI$2*INDEX(Usage!$D$5:$ABF$11,MATCH(UsagePerHour!$B$20,Usage!$C$5:$C$11,0),MATCH(UsagePerHour!SI$4,Usage!$D$3:$ABF$3,0)),"")</f>
        <v/>
      </c>
      <c r="SJ34" s="6" t="str">
        <f>IFERROR(INDEX(Sales!$D$5:$ABF$18,MATCH(UsagePerHour!$B34,Sales!$C$5:$C$18,0),MATCH(UsagePerHour!SJ$4,Sales!$D$3:$ABF$3,0))/SJ$2*INDEX(Usage!$D$5:$ABF$11,MATCH(UsagePerHour!$B$20,Usage!$C$5:$C$11,0),MATCH(UsagePerHour!SJ$4,Usage!$D$3:$ABF$3,0)),"")</f>
        <v/>
      </c>
      <c r="SK34" s="6" t="str">
        <f>IFERROR(INDEX(Sales!$D$5:$ABF$18,MATCH(UsagePerHour!$B34,Sales!$C$5:$C$18,0),MATCH(UsagePerHour!SK$4,Sales!$D$3:$ABF$3,0))/SK$2*INDEX(Usage!$D$5:$ABF$11,MATCH(UsagePerHour!$B$20,Usage!$C$5:$C$11,0),MATCH(UsagePerHour!SK$4,Usage!$D$3:$ABF$3,0)),"")</f>
        <v/>
      </c>
      <c r="SL34" s="6" t="str">
        <f>IFERROR(INDEX(Sales!$D$5:$ABF$18,MATCH(UsagePerHour!$B34,Sales!$C$5:$C$18,0),MATCH(UsagePerHour!SL$4,Sales!$D$3:$ABF$3,0))/SL$2*INDEX(Usage!$D$5:$ABF$11,MATCH(UsagePerHour!$B$20,Usage!$C$5:$C$11,0),MATCH(UsagePerHour!SL$4,Usage!$D$3:$ABF$3,0)),"")</f>
        <v/>
      </c>
      <c r="SM34" s="6" t="str">
        <f>IFERROR(INDEX(Sales!$D$5:$ABF$18,MATCH(UsagePerHour!$B34,Sales!$C$5:$C$18,0),MATCH(UsagePerHour!SM$4,Sales!$D$3:$ABF$3,0))/SM$2*INDEX(Usage!$D$5:$ABF$11,MATCH(UsagePerHour!$B$20,Usage!$C$5:$C$11,0),MATCH(UsagePerHour!SM$4,Usage!$D$3:$ABF$3,0)),"")</f>
        <v/>
      </c>
      <c r="SN34" s="6" t="str">
        <f>IFERROR(INDEX(Sales!$D$5:$ABF$18,MATCH(UsagePerHour!$B34,Sales!$C$5:$C$18,0),MATCH(UsagePerHour!SN$4,Sales!$D$3:$ABF$3,0))/SN$2*INDEX(Usage!$D$5:$ABF$11,MATCH(UsagePerHour!$B$20,Usage!$C$5:$C$11,0),MATCH(UsagePerHour!SN$4,Usage!$D$3:$ABF$3,0)),"")</f>
        <v/>
      </c>
      <c r="SO34" s="6" t="str">
        <f>IFERROR(INDEX(Sales!$D$5:$ABF$18,MATCH(UsagePerHour!$B34,Sales!$C$5:$C$18,0),MATCH(UsagePerHour!SO$4,Sales!$D$3:$ABF$3,0))/SO$2*INDEX(Usage!$D$5:$ABF$11,MATCH(UsagePerHour!$B$20,Usage!$C$5:$C$11,0),MATCH(UsagePerHour!SO$4,Usage!$D$3:$ABF$3,0)),"")</f>
        <v/>
      </c>
      <c r="SP34" s="6" t="str">
        <f>IFERROR(INDEX(Sales!$D$5:$ABF$18,MATCH(UsagePerHour!$B34,Sales!$C$5:$C$18,0),MATCH(UsagePerHour!SP$4,Sales!$D$3:$ABF$3,0))/SP$2*INDEX(Usage!$D$5:$ABF$11,MATCH(UsagePerHour!$B$20,Usage!$C$5:$C$11,0),MATCH(UsagePerHour!SP$4,Usage!$D$3:$ABF$3,0)),"")</f>
        <v/>
      </c>
      <c r="SQ34" s="6" t="str">
        <f>IFERROR(INDEX(Sales!$D$5:$ABF$18,MATCH(UsagePerHour!$B34,Sales!$C$5:$C$18,0),MATCH(UsagePerHour!SQ$4,Sales!$D$3:$ABF$3,0))/SQ$2*INDEX(Usage!$D$5:$ABF$11,MATCH(UsagePerHour!$B$20,Usage!$C$5:$C$11,0),MATCH(UsagePerHour!SQ$4,Usage!$D$3:$ABF$3,0)),"")</f>
        <v/>
      </c>
      <c r="SR34" s="6" t="str">
        <f>IFERROR(INDEX(Sales!$D$5:$ABF$18,MATCH(UsagePerHour!$B34,Sales!$C$5:$C$18,0),MATCH(UsagePerHour!SR$4,Sales!$D$3:$ABF$3,0))/SR$2*INDEX(Usage!$D$5:$ABF$11,MATCH(UsagePerHour!$B$20,Usage!$C$5:$C$11,0),MATCH(UsagePerHour!SR$4,Usage!$D$3:$ABF$3,0)),"")</f>
        <v/>
      </c>
      <c r="SS34" s="6" t="str">
        <f>IFERROR(INDEX(Sales!$D$5:$ABF$18,MATCH(UsagePerHour!$B34,Sales!$C$5:$C$18,0),MATCH(UsagePerHour!SS$4,Sales!$D$3:$ABF$3,0))/SS$2*INDEX(Usage!$D$5:$ABF$11,MATCH(UsagePerHour!$B$20,Usage!$C$5:$C$11,0),MATCH(UsagePerHour!SS$4,Usage!$D$3:$ABF$3,0)),"")</f>
        <v/>
      </c>
      <c r="ST34" s="6" t="str">
        <f>IFERROR(INDEX(Sales!$D$5:$ABF$18,MATCH(UsagePerHour!$B34,Sales!$C$5:$C$18,0),MATCH(UsagePerHour!ST$4,Sales!$D$3:$ABF$3,0))/ST$2*INDEX(Usage!$D$5:$ABF$11,MATCH(UsagePerHour!$B$20,Usage!$C$5:$C$11,0),MATCH(UsagePerHour!ST$4,Usage!$D$3:$ABF$3,0)),"")</f>
        <v/>
      </c>
      <c r="SU34" s="6" t="str">
        <f>IFERROR(INDEX(Sales!$D$5:$ABF$18,MATCH(UsagePerHour!$B34,Sales!$C$5:$C$18,0),MATCH(UsagePerHour!SU$4,Sales!$D$3:$ABF$3,0))/SU$2*INDEX(Usage!$D$5:$ABF$11,MATCH(UsagePerHour!$B$20,Usage!$C$5:$C$11,0),MATCH(UsagePerHour!SU$4,Usage!$D$3:$ABF$3,0)),"")</f>
        <v/>
      </c>
      <c r="SV34" s="6" t="str">
        <f>IFERROR(INDEX(Sales!$D$5:$ABF$18,MATCH(UsagePerHour!$B34,Sales!$C$5:$C$18,0),MATCH(UsagePerHour!SV$4,Sales!$D$3:$ABF$3,0))/SV$2*INDEX(Usage!$D$5:$ABF$11,MATCH(UsagePerHour!$B$20,Usage!$C$5:$C$11,0),MATCH(UsagePerHour!SV$4,Usage!$D$3:$ABF$3,0)),"")</f>
        <v/>
      </c>
      <c r="SW34" s="6" t="str">
        <f>IFERROR(INDEX(Sales!$D$5:$ABF$18,MATCH(UsagePerHour!$B34,Sales!$C$5:$C$18,0),MATCH(UsagePerHour!SW$4,Sales!$D$3:$ABF$3,0))/SW$2*INDEX(Usage!$D$5:$ABF$11,MATCH(UsagePerHour!$B$20,Usage!$C$5:$C$11,0),MATCH(UsagePerHour!SW$4,Usage!$D$3:$ABF$3,0)),"")</f>
        <v/>
      </c>
      <c r="SX34" s="6" t="str">
        <f>IFERROR(INDEX(Sales!$D$5:$ABF$18,MATCH(UsagePerHour!$B34,Sales!$C$5:$C$18,0),MATCH(UsagePerHour!SX$4,Sales!$D$3:$ABF$3,0))/SX$2*INDEX(Usage!$D$5:$ABF$11,MATCH(UsagePerHour!$B$20,Usage!$C$5:$C$11,0),MATCH(UsagePerHour!SX$4,Usage!$D$3:$ABF$3,0)),"")</f>
        <v/>
      </c>
      <c r="SY34" s="6" t="str">
        <f>IFERROR(INDEX(Sales!$D$5:$ABF$18,MATCH(UsagePerHour!$B34,Sales!$C$5:$C$18,0),MATCH(UsagePerHour!SY$4,Sales!$D$3:$ABF$3,0))/SY$2*INDEX(Usage!$D$5:$ABF$11,MATCH(UsagePerHour!$B$20,Usage!$C$5:$C$11,0),MATCH(UsagePerHour!SY$4,Usage!$D$3:$ABF$3,0)),"")</f>
        <v/>
      </c>
      <c r="SZ34" s="6" t="str">
        <f>IFERROR(INDEX(Sales!$D$5:$ABF$18,MATCH(UsagePerHour!$B34,Sales!$C$5:$C$18,0),MATCH(UsagePerHour!SZ$4,Sales!$D$3:$ABF$3,0))/SZ$2*INDEX(Usage!$D$5:$ABF$11,MATCH(UsagePerHour!$B$20,Usage!$C$5:$C$11,0),MATCH(UsagePerHour!SZ$4,Usage!$D$3:$ABF$3,0)),"")</f>
        <v/>
      </c>
      <c r="TA34" s="6" t="str">
        <f>IFERROR(INDEX(Sales!$D$5:$ABF$18,MATCH(UsagePerHour!$B34,Sales!$C$5:$C$18,0),MATCH(UsagePerHour!TA$4,Sales!$D$3:$ABF$3,0))/TA$2*INDEX(Usage!$D$5:$ABF$11,MATCH(UsagePerHour!$B$20,Usage!$C$5:$C$11,0),MATCH(UsagePerHour!TA$4,Usage!$D$3:$ABF$3,0)),"")</f>
        <v/>
      </c>
      <c r="TB34" s="6" t="str">
        <f>IFERROR(INDEX(Sales!$D$5:$ABF$18,MATCH(UsagePerHour!$B34,Sales!$C$5:$C$18,0),MATCH(UsagePerHour!TB$4,Sales!$D$3:$ABF$3,0))/TB$2*INDEX(Usage!$D$5:$ABF$11,MATCH(UsagePerHour!$B$20,Usage!$C$5:$C$11,0),MATCH(UsagePerHour!TB$4,Usage!$D$3:$ABF$3,0)),"")</f>
        <v/>
      </c>
      <c r="TC34" s="6" t="str">
        <f>IFERROR(INDEX(Sales!$D$5:$ABF$18,MATCH(UsagePerHour!$B34,Sales!$C$5:$C$18,0),MATCH(UsagePerHour!TC$4,Sales!$D$3:$ABF$3,0))/TC$2*INDEX(Usage!$D$5:$ABF$11,MATCH(UsagePerHour!$B$20,Usage!$C$5:$C$11,0),MATCH(UsagePerHour!TC$4,Usage!$D$3:$ABF$3,0)),"")</f>
        <v/>
      </c>
      <c r="TD34" s="6" t="str">
        <f>IFERROR(INDEX(Sales!$D$5:$ABF$18,MATCH(UsagePerHour!$B34,Sales!$C$5:$C$18,0),MATCH(UsagePerHour!TD$4,Sales!$D$3:$ABF$3,0))/TD$2*INDEX(Usage!$D$5:$ABF$11,MATCH(UsagePerHour!$B$20,Usage!$C$5:$C$11,0),MATCH(UsagePerHour!TD$4,Usage!$D$3:$ABF$3,0)),"")</f>
        <v/>
      </c>
      <c r="TE34" s="6" t="str">
        <f>IFERROR(INDEX(Sales!$D$5:$ABF$18,MATCH(UsagePerHour!$B34,Sales!$C$5:$C$18,0),MATCH(UsagePerHour!TE$4,Sales!$D$3:$ABF$3,0))/TE$2*INDEX(Usage!$D$5:$ABF$11,MATCH(UsagePerHour!$B$20,Usage!$C$5:$C$11,0),MATCH(UsagePerHour!TE$4,Usage!$D$3:$ABF$3,0)),"")</f>
        <v/>
      </c>
      <c r="TF34" s="6" t="str">
        <f>IFERROR(INDEX(Sales!$D$5:$ABF$18,MATCH(UsagePerHour!$B34,Sales!$C$5:$C$18,0),MATCH(UsagePerHour!TF$4,Sales!$D$3:$ABF$3,0))/TF$2*INDEX(Usage!$D$5:$ABF$11,MATCH(UsagePerHour!$B$20,Usage!$C$5:$C$11,0),MATCH(UsagePerHour!TF$4,Usage!$D$3:$ABF$3,0)),"")</f>
        <v/>
      </c>
      <c r="TG34" s="6" t="str">
        <f>IFERROR(INDEX(Sales!$D$5:$ABF$18,MATCH(UsagePerHour!$B34,Sales!$C$5:$C$18,0),MATCH(UsagePerHour!TG$4,Sales!$D$3:$ABF$3,0))/TG$2*INDEX(Usage!$D$5:$ABF$11,MATCH(UsagePerHour!$B$20,Usage!$C$5:$C$11,0),MATCH(UsagePerHour!TG$4,Usage!$D$3:$ABF$3,0)),"")</f>
        <v/>
      </c>
      <c r="TH34" s="6" t="str">
        <f>IFERROR(INDEX(Sales!$D$5:$ABF$18,MATCH(UsagePerHour!$B34,Sales!$C$5:$C$18,0),MATCH(UsagePerHour!TH$4,Sales!$D$3:$ABF$3,0))/TH$2*INDEX(Usage!$D$5:$ABF$11,MATCH(UsagePerHour!$B$20,Usage!$C$5:$C$11,0),MATCH(UsagePerHour!TH$4,Usage!$D$3:$ABF$3,0)),"")</f>
        <v/>
      </c>
      <c r="TI34" s="6" t="str">
        <f>IFERROR(INDEX(Sales!$D$5:$ABF$18,MATCH(UsagePerHour!$B34,Sales!$C$5:$C$18,0),MATCH(UsagePerHour!TI$4,Sales!$D$3:$ABF$3,0))/TI$2*INDEX(Usage!$D$5:$ABF$11,MATCH(UsagePerHour!$B$20,Usage!$C$5:$C$11,0),MATCH(UsagePerHour!TI$4,Usage!$D$3:$ABF$3,0)),"")</f>
        <v/>
      </c>
      <c r="TJ34" s="6" t="str">
        <f>IFERROR(INDEX(Sales!$D$5:$ABF$18,MATCH(UsagePerHour!$B34,Sales!$C$5:$C$18,0),MATCH(UsagePerHour!TJ$4,Sales!$D$3:$ABF$3,0))/TJ$2*INDEX(Usage!$D$5:$ABF$11,MATCH(UsagePerHour!$B$20,Usage!$C$5:$C$11,0),MATCH(UsagePerHour!TJ$4,Usage!$D$3:$ABF$3,0)),"")</f>
        <v/>
      </c>
      <c r="TK34" s="6" t="str">
        <f>IFERROR(INDEX(Sales!$D$5:$ABF$18,MATCH(UsagePerHour!$B34,Sales!$C$5:$C$18,0),MATCH(UsagePerHour!TK$4,Sales!$D$3:$ABF$3,0))/TK$2*INDEX(Usage!$D$5:$ABF$11,MATCH(UsagePerHour!$B$20,Usage!$C$5:$C$11,0),MATCH(UsagePerHour!TK$4,Usage!$D$3:$ABF$3,0)),"")</f>
        <v/>
      </c>
      <c r="TL34" s="6" t="str">
        <f>IFERROR(INDEX(Sales!$D$5:$ABF$18,MATCH(UsagePerHour!$B34,Sales!$C$5:$C$18,0),MATCH(UsagePerHour!TL$4,Sales!$D$3:$ABF$3,0))/TL$2*INDEX(Usage!$D$5:$ABF$11,MATCH(UsagePerHour!$B$20,Usage!$C$5:$C$11,0),MATCH(UsagePerHour!TL$4,Usage!$D$3:$ABF$3,0)),"")</f>
        <v/>
      </c>
      <c r="TM34" s="6" t="str">
        <f>IFERROR(INDEX(Sales!$D$5:$ABF$18,MATCH(UsagePerHour!$B34,Sales!$C$5:$C$18,0),MATCH(UsagePerHour!TM$4,Sales!$D$3:$ABF$3,0))/TM$2*INDEX(Usage!$D$5:$ABF$11,MATCH(UsagePerHour!$B$20,Usage!$C$5:$C$11,0),MATCH(UsagePerHour!TM$4,Usage!$D$3:$ABF$3,0)),"")</f>
        <v/>
      </c>
      <c r="TN34" s="6" t="str">
        <f>IFERROR(INDEX(Sales!$D$5:$ABF$18,MATCH(UsagePerHour!$B34,Sales!$C$5:$C$18,0),MATCH(UsagePerHour!TN$4,Sales!$D$3:$ABF$3,0))/TN$2*INDEX(Usage!$D$5:$ABF$11,MATCH(UsagePerHour!$B$20,Usage!$C$5:$C$11,0),MATCH(UsagePerHour!TN$4,Usage!$D$3:$ABF$3,0)),"")</f>
        <v/>
      </c>
      <c r="TO34" s="6" t="str">
        <f>IFERROR(INDEX(Sales!$D$5:$ABF$18,MATCH(UsagePerHour!$B34,Sales!$C$5:$C$18,0),MATCH(UsagePerHour!TO$4,Sales!$D$3:$ABF$3,0))/TO$2*INDEX(Usage!$D$5:$ABF$11,MATCH(UsagePerHour!$B$20,Usage!$C$5:$C$11,0),MATCH(UsagePerHour!TO$4,Usage!$D$3:$ABF$3,0)),"")</f>
        <v/>
      </c>
      <c r="TP34" s="6" t="str">
        <f>IFERROR(INDEX(Sales!$D$5:$ABF$18,MATCH(UsagePerHour!$B34,Sales!$C$5:$C$18,0),MATCH(UsagePerHour!TP$4,Sales!$D$3:$ABF$3,0))/TP$2*INDEX(Usage!$D$5:$ABF$11,MATCH(UsagePerHour!$B$20,Usage!$C$5:$C$11,0),MATCH(UsagePerHour!TP$4,Usage!$D$3:$ABF$3,0)),"")</f>
        <v/>
      </c>
      <c r="TQ34" s="6" t="str">
        <f>IFERROR(INDEX(Sales!$D$5:$ABF$18,MATCH(UsagePerHour!$B34,Sales!$C$5:$C$18,0),MATCH(UsagePerHour!TQ$4,Sales!$D$3:$ABF$3,0))/TQ$2*INDEX(Usage!$D$5:$ABF$11,MATCH(UsagePerHour!$B$20,Usage!$C$5:$C$11,0),MATCH(UsagePerHour!TQ$4,Usage!$D$3:$ABF$3,0)),"")</f>
        <v/>
      </c>
      <c r="TR34" s="6" t="str">
        <f>IFERROR(INDEX(Sales!$D$5:$ABF$18,MATCH(UsagePerHour!$B34,Sales!$C$5:$C$18,0),MATCH(UsagePerHour!TR$4,Sales!$D$3:$ABF$3,0))/TR$2*INDEX(Usage!$D$5:$ABF$11,MATCH(UsagePerHour!$B$20,Usage!$C$5:$C$11,0),MATCH(UsagePerHour!TR$4,Usage!$D$3:$ABF$3,0)),"")</f>
        <v/>
      </c>
      <c r="TS34" s="6" t="str">
        <f>IFERROR(INDEX(Sales!$D$5:$ABF$18,MATCH(UsagePerHour!$B34,Sales!$C$5:$C$18,0),MATCH(UsagePerHour!TS$4,Sales!$D$3:$ABF$3,0))/TS$2*INDEX(Usage!$D$5:$ABF$11,MATCH(UsagePerHour!$B$20,Usage!$C$5:$C$11,0),MATCH(UsagePerHour!TS$4,Usage!$D$3:$ABF$3,0)),"")</f>
        <v/>
      </c>
      <c r="TT34" s="6" t="str">
        <f>IFERROR(INDEX(Sales!$D$5:$ABF$18,MATCH(UsagePerHour!$B34,Sales!$C$5:$C$18,0),MATCH(UsagePerHour!TT$4,Sales!$D$3:$ABF$3,0))/TT$2*INDEX(Usage!$D$5:$ABF$11,MATCH(UsagePerHour!$B$20,Usage!$C$5:$C$11,0),MATCH(UsagePerHour!TT$4,Usage!$D$3:$ABF$3,0)),"")</f>
        <v/>
      </c>
      <c r="TU34" s="6" t="str">
        <f>IFERROR(INDEX(Sales!$D$5:$ABF$18,MATCH(UsagePerHour!$B34,Sales!$C$5:$C$18,0),MATCH(UsagePerHour!TU$4,Sales!$D$3:$ABF$3,0))/TU$2*INDEX(Usage!$D$5:$ABF$11,MATCH(UsagePerHour!$B$20,Usage!$C$5:$C$11,0),MATCH(UsagePerHour!TU$4,Usage!$D$3:$ABF$3,0)),"")</f>
        <v/>
      </c>
      <c r="TV34" s="6" t="str">
        <f>IFERROR(INDEX(Sales!$D$5:$ABF$18,MATCH(UsagePerHour!$B34,Sales!$C$5:$C$18,0),MATCH(UsagePerHour!TV$4,Sales!$D$3:$ABF$3,0))/TV$2*INDEX(Usage!$D$5:$ABF$11,MATCH(UsagePerHour!$B$20,Usage!$C$5:$C$11,0),MATCH(UsagePerHour!TV$4,Usage!$D$3:$ABF$3,0)),"")</f>
        <v/>
      </c>
      <c r="TW34" s="6" t="str">
        <f>IFERROR(INDEX(Sales!$D$5:$ABF$18,MATCH(UsagePerHour!$B34,Sales!$C$5:$C$18,0),MATCH(UsagePerHour!TW$4,Sales!$D$3:$ABF$3,0))/TW$2*INDEX(Usage!$D$5:$ABF$11,MATCH(UsagePerHour!$B$20,Usage!$C$5:$C$11,0),MATCH(UsagePerHour!TW$4,Usage!$D$3:$ABF$3,0)),"")</f>
        <v/>
      </c>
      <c r="TX34" s="6" t="str">
        <f>IFERROR(INDEX(Sales!$D$5:$ABF$18,MATCH(UsagePerHour!$B34,Sales!$C$5:$C$18,0),MATCH(UsagePerHour!TX$4,Sales!$D$3:$ABF$3,0))/TX$2*INDEX(Usage!$D$5:$ABF$11,MATCH(UsagePerHour!$B$20,Usage!$C$5:$C$11,0),MATCH(UsagePerHour!TX$4,Usage!$D$3:$ABF$3,0)),"")</f>
        <v/>
      </c>
      <c r="TY34" s="6" t="str">
        <f>IFERROR(INDEX(Sales!$D$5:$ABF$18,MATCH(UsagePerHour!$B34,Sales!$C$5:$C$18,0),MATCH(UsagePerHour!TY$4,Sales!$D$3:$ABF$3,0))/TY$2*INDEX(Usage!$D$5:$ABF$11,MATCH(UsagePerHour!$B$20,Usage!$C$5:$C$11,0),MATCH(UsagePerHour!TY$4,Usage!$D$3:$ABF$3,0)),"")</f>
        <v/>
      </c>
      <c r="TZ34" s="6" t="str">
        <f>IFERROR(INDEX(Sales!$D$5:$ABF$18,MATCH(UsagePerHour!$B34,Sales!$C$5:$C$18,0),MATCH(UsagePerHour!TZ$4,Sales!$D$3:$ABF$3,0))/TZ$2*INDEX(Usage!$D$5:$ABF$11,MATCH(UsagePerHour!$B$20,Usage!$C$5:$C$11,0),MATCH(UsagePerHour!TZ$4,Usage!$D$3:$ABF$3,0)),"")</f>
        <v/>
      </c>
      <c r="UA34" s="6" t="str">
        <f>IFERROR(INDEX(Sales!$D$5:$ABF$18,MATCH(UsagePerHour!$B34,Sales!$C$5:$C$18,0),MATCH(UsagePerHour!UA$4,Sales!$D$3:$ABF$3,0))/UA$2*INDEX(Usage!$D$5:$ABF$11,MATCH(UsagePerHour!$B$20,Usage!$C$5:$C$11,0),MATCH(UsagePerHour!UA$4,Usage!$D$3:$ABF$3,0)),"")</f>
        <v/>
      </c>
      <c r="UB34" s="6" t="str">
        <f>IFERROR(INDEX(Sales!$D$5:$ABF$18,MATCH(UsagePerHour!$B34,Sales!$C$5:$C$18,0),MATCH(UsagePerHour!UB$4,Sales!$D$3:$ABF$3,0))/UB$2*INDEX(Usage!$D$5:$ABF$11,MATCH(UsagePerHour!$B$20,Usage!$C$5:$C$11,0),MATCH(UsagePerHour!UB$4,Usage!$D$3:$ABF$3,0)),"")</f>
        <v/>
      </c>
      <c r="UC34" s="6" t="str">
        <f>IFERROR(INDEX(Sales!$D$5:$ABF$18,MATCH(UsagePerHour!$B34,Sales!$C$5:$C$18,0),MATCH(UsagePerHour!UC$4,Sales!$D$3:$ABF$3,0))/UC$2*INDEX(Usage!$D$5:$ABF$11,MATCH(UsagePerHour!$B$20,Usage!$C$5:$C$11,0),MATCH(UsagePerHour!UC$4,Usage!$D$3:$ABF$3,0)),"")</f>
        <v/>
      </c>
      <c r="UD34" s="6" t="str">
        <f>IFERROR(INDEX(Sales!$D$5:$ABF$18,MATCH(UsagePerHour!$B34,Sales!$C$5:$C$18,0),MATCH(UsagePerHour!UD$4,Sales!$D$3:$ABF$3,0))/UD$2*INDEX(Usage!$D$5:$ABF$11,MATCH(UsagePerHour!$B$20,Usage!$C$5:$C$11,0),MATCH(UsagePerHour!UD$4,Usage!$D$3:$ABF$3,0)),"")</f>
        <v/>
      </c>
      <c r="UE34" s="6" t="str">
        <f>IFERROR(INDEX(Sales!$D$5:$ABF$18,MATCH(UsagePerHour!$B34,Sales!$C$5:$C$18,0),MATCH(UsagePerHour!UE$4,Sales!$D$3:$ABF$3,0))/UE$2*INDEX(Usage!$D$5:$ABF$11,MATCH(UsagePerHour!$B$20,Usage!$C$5:$C$11,0),MATCH(UsagePerHour!UE$4,Usage!$D$3:$ABF$3,0)),"")</f>
        <v/>
      </c>
      <c r="UF34" s="6" t="str">
        <f>IFERROR(INDEX(Sales!$D$5:$ABF$18,MATCH(UsagePerHour!$B34,Sales!$C$5:$C$18,0),MATCH(UsagePerHour!UF$4,Sales!$D$3:$ABF$3,0))/UF$2*INDEX(Usage!$D$5:$ABF$11,MATCH(UsagePerHour!$B$20,Usage!$C$5:$C$11,0),MATCH(UsagePerHour!UF$4,Usage!$D$3:$ABF$3,0)),"")</f>
        <v/>
      </c>
      <c r="UG34" s="6" t="str">
        <f>IFERROR(INDEX(Sales!$D$5:$ABF$18,MATCH(UsagePerHour!$B34,Sales!$C$5:$C$18,0),MATCH(UsagePerHour!UG$4,Sales!$D$3:$ABF$3,0))/UG$2*INDEX(Usage!$D$5:$ABF$11,MATCH(UsagePerHour!$B$20,Usage!$C$5:$C$11,0),MATCH(UsagePerHour!UG$4,Usage!$D$3:$ABF$3,0)),"")</f>
        <v/>
      </c>
      <c r="UH34" s="6" t="str">
        <f>IFERROR(INDEX(Sales!$D$5:$ABF$18,MATCH(UsagePerHour!$B34,Sales!$C$5:$C$18,0),MATCH(UsagePerHour!UH$4,Sales!$D$3:$ABF$3,0))/UH$2*INDEX(Usage!$D$5:$ABF$11,MATCH(UsagePerHour!$B$20,Usage!$C$5:$C$11,0),MATCH(UsagePerHour!UH$4,Usage!$D$3:$ABF$3,0)),"")</f>
        <v/>
      </c>
      <c r="UI34" s="6" t="str">
        <f>IFERROR(INDEX(Sales!$D$5:$ABF$18,MATCH(UsagePerHour!$B34,Sales!$C$5:$C$18,0),MATCH(UsagePerHour!UI$4,Sales!$D$3:$ABF$3,0))/UI$2*INDEX(Usage!$D$5:$ABF$11,MATCH(UsagePerHour!$B$20,Usage!$C$5:$C$11,0),MATCH(UsagePerHour!UI$4,Usage!$D$3:$ABF$3,0)),"")</f>
        <v/>
      </c>
      <c r="UJ34" s="6" t="str">
        <f>IFERROR(INDEX(Sales!$D$5:$ABF$18,MATCH(UsagePerHour!$B34,Sales!$C$5:$C$18,0),MATCH(UsagePerHour!UJ$4,Sales!$D$3:$ABF$3,0))/UJ$2*INDEX(Usage!$D$5:$ABF$11,MATCH(UsagePerHour!$B$20,Usage!$C$5:$C$11,0),MATCH(UsagePerHour!UJ$4,Usage!$D$3:$ABF$3,0)),"")</f>
        <v/>
      </c>
      <c r="UK34" s="6" t="str">
        <f>IFERROR(INDEX(Sales!$D$5:$ABF$18,MATCH(UsagePerHour!$B34,Sales!$C$5:$C$18,0),MATCH(UsagePerHour!UK$4,Sales!$D$3:$ABF$3,0))/UK$2*INDEX(Usage!$D$5:$ABF$11,MATCH(UsagePerHour!$B$20,Usage!$C$5:$C$11,0),MATCH(UsagePerHour!UK$4,Usage!$D$3:$ABF$3,0)),"")</f>
        <v/>
      </c>
      <c r="UL34" s="6" t="str">
        <f>IFERROR(INDEX(Sales!$D$5:$ABF$18,MATCH(UsagePerHour!$B34,Sales!$C$5:$C$18,0),MATCH(UsagePerHour!UL$4,Sales!$D$3:$ABF$3,0))/UL$2*INDEX(Usage!$D$5:$ABF$11,MATCH(UsagePerHour!$B$20,Usage!$C$5:$C$11,0),MATCH(UsagePerHour!UL$4,Usage!$D$3:$ABF$3,0)),"")</f>
        <v/>
      </c>
      <c r="UM34" s="6" t="str">
        <f>IFERROR(INDEX(Sales!$D$5:$ABF$18,MATCH(UsagePerHour!$B34,Sales!$C$5:$C$18,0),MATCH(UsagePerHour!UM$4,Sales!$D$3:$ABF$3,0))/UM$2*INDEX(Usage!$D$5:$ABF$11,MATCH(UsagePerHour!$B$20,Usage!$C$5:$C$11,0),MATCH(UsagePerHour!UM$4,Usage!$D$3:$ABF$3,0)),"")</f>
        <v/>
      </c>
      <c r="UN34" s="6" t="str">
        <f>IFERROR(INDEX(Sales!$D$5:$ABF$18,MATCH(UsagePerHour!$B34,Sales!$C$5:$C$18,0),MATCH(UsagePerHour!UN$4,Sales!$D$3:$ABF$3,0))/UN$2*INDEX(Usage!$D$5:$ABF$11,MATCH(UsagePerHour!$B$20,Usage!$C$5:$C$11,0),MATCH(UsagePerHour!UN$4,Usage!$D$3:$ABF$3,0)),"")</f>
        <v/>
      </c>
      <c r="UO34" s="6" t="str">
        <f>IFERROR(INDEX(Sales!$D$5:$ABF$18,MATCH(UsagePerHour!$B34,Sales!$C$5:$C$18,0),MATCH(UsagePerHour!UO$4,Sales!$D$3:$ABF$3,0))/UO$2*INDEX(Usage!$D$5:$ABF$11,MATCH(UsagePerHour!$B$20,Usage!$C$5:$C$11,0),MATCH(UsagePerHour!UO$4,Usage!$D$3:$ABF$3,0)),"")</f>
        <v/>
      </c>
      <c r="UP34" s="6" t="str">
        <f>IFERROR(INDEX(Sales!$D$5:$ABF$18,MATCH(UsagePerHour!$B34,Sales!$C$5:$C$18,0),MATCH(UsagePerHour!UP$4,Sales!$D$3:$ABF$3,0))/UP$2*INDEX(Usage!$D$5:$ABF$11,MATCH(UsagePerHour!$B$20,Usage!$C$5:$C$11,0),MATCH(UsagePerHour!UP$4,Usage!$D$3:$ABF$3,0)),"")</f>
        <v/>
      </c>
      <c r="UQ34" s="6" t="str">
        <f>IFERROR(INDEX(Sales!$D$5:$ABF$18,MATCH(UsagePerHour!$B34,Sales!$C$5:$C$18,0),MATCH(UsagePerHour!UQ$4,Sales!$D$3:$ABF$3,0))/UQ$2*INDEX(Usage!$D$5:$ABF$11,MATCH(UsagePerHour!$B$20,Usage!$C$5:$C$11,0),MATCH(UsagePerHour!UQ$4,Usage!$D$3:$ABF$3,0)),"")</f>
        <v/>
      </c>
      <c r="UR34" s="6" t="str">
        <f>IFERROR(INDEX(Sales!$D$5:$ABF$18,MATCH(UsagePerHour!$B34,Sales!$C$5:$C$18,0),MATCH(UsagePerHour!UR$4,Sales!$D$3:$ABF$3,0))/UR$2*INDEX(Usage!$D$5:$ABF$11,MATCH(UsagePerHour!$B$20,Usage!$C$5:$C$11,0),MATCH(UsagePerHour!UR$4,Usage!$D$3:$ABF$3,0)),"")</f>
        <v/>
      </c>
      <c r="US34" s="6" t="str">
        <f>IFERROR(INDEX(Sales!$D$5:$ABF$18,MATCH(UsagePerHour!$B34,Sales!$C$5:$C$18,0),MATCH(UsagePerHour!US$4,Sales!$D$3:$ABF$3,0))/US$2*INDEX(Usage!$D$5:$ABF$11,MATCH(UsagePerHour!$B$20,Usage!$C$5:$C$11,0),MATCH(UsagePerHour!US$4,Usage!$D$3:$ABF$3,0)),"")</f>
        <v/>
      </c>
      <c r="UT34" s="6" t="str">
        <f>IFERROR(INDEX(Sales!$D$5:$ABF$18,MATCH(UsagePerHour!$B34,Sales!$C$5:$C$18,0),MATCH(UsagePerHour!UT$4,Sales!$D$3:$ABF$3,0))/UT$2*INDEX(Usage!$D$5:$ABF$11,MATCH(UsagePerHour!$B$20,Usage!$C$5:$C$11,0),MATCH(UsagePerHour!UT$4,Usage!$D$3:$ABF$3,0)),"")</f>
        <v/>
      </c>
      <c r="UU34" s="6" t="str">
        <f>IFERROR(INDEX(Sales!$D$5:$ABF$18,MATCH(UsagePerHour!$B34,Sales!$C$5:$C$18,0),MATCH(UsagePerHour!UU$4,Sales!$D$3:$ABF$3,0))/UU$2*INDEX(Usage!$D$5:$ABF$11,MATCH(UsagePerHour!$B$20,Usage!$C$5:$C$11,0),MATCH(UsagePerHour!UU$4,Usage!$D$3:$ABF$3,0)),"")</f>
        <v/>
      </c>
      <c r="UV34" s="6" t="str">
        <f>IFERROR(INDEX(Sales!$D$5:$ABF$18,MATCH(UsagePerHour!$B34,Sales!$C$5:$C$18,0),MATCH(UsagePerHour!UV$4,Sales!$D$3:$ABF$3,0))/UV$2*INDEX(Usage!$D$5:$ABF$11,MATCH(UsagePerHour!$B$20,Usage!$C$5:$C$11,0),MATCH(UsagePerHour!UV$4,Usage!$D$3:$ABF$3,0)),"")</f>
        <v/>
      </c>
      <c r="UW34" s="6" t="str">
        <f>IFERROR(INDEX(Sales!$D$5:$ABF$18,MATCH(UsagePerHour!$B34,Sales!$C$5:$C$18,0),MATCH(UsagePerHour!UW$4,Sales!$D$3:$ABF$3,0))/UW$2*INDEX(Usage!$D$5:$ABF$11,MATCH(UsagePerHour!$B$20,Usage!$C$5:$C$11,0),MATCH(UsagePerHour!UW$4,Usage!$D$3:$ABF$3,0)),"")</f>
        <v/>
      </c>
      <c r="UX34" s="6" t="str">
        <f>IFERROR(INDEX(Sales!$D$5:$ABF$18,MATCH(UsagePerHour!$B34,Sales!$C$5:$C$18,0),MATCH(UsagePerHour!UX$4,Sales!$D$3:$ABF$3,0))/UX$2*INDEX(Usage!$D$5:$ABF$11,MATCH(UsagePerHour!$B$20,Usage!$C$5:$C$11,0),MATCH(UsagePerHour!UX$4,Usage!$D$3:$ABF$3,0)),"")</f>
        <v/>
      </c>
      <c r="UY34" s="6" t="str">
        <f>IFERROR(INDEX(Sales!$D$5:$ABF$18,MATCH(UsagePerHour!$B34,Sales!$C$5:$C$18,0),MATCH(UsagePerHour!UY$4,Sales!$D$3:$ABF$3,0))/UY$2*INDEX(Usage!$D$5:$ABF$11,MATCH(UsagePerHour!$B$20,Usage!$C$5:$C$11,0),MATCH(UsagePerHour!UY$4,Usage!$D$3:$ABF$3,0)),"")</f>
        <v/>
      </c>
      <c r="UZ34" s="6" t="str">
        <f>IFERROR(INDEX(Sales!$D$5:$ABF$18,MATCH(UsagePerHour!$B34,Sales!$C$5:$C$18,0),MATCH(UsagePerHour!UZ$4,Sales!$D$3:$ABF$3,0))/UZ$2*INDEX(Usage!$D$5:$ABF$11,MATCH(UsagePerHour!$B$20,Usage!$C$5:$C$11,0),MATCH(UsagePerHour!UZ$4,Usage!$D$3:$ABF$3,0)),"")</f>
        <v/>
      </c>
      <c r="VA34" s="6" t="str">
        <f>IFERROR(INDEX(Sales!$D$5:$ABF$18,MATCH(UsagePerHour!$B34,Sales!$C$5:$C$18,0),MATCH(UsagePerHour!VA$4,Sales!$D$3:$ABF$3,0))/VA$2*INDEX(Usage!$D$5:$ABF$11,MATCH(UsagePerHour!$B$20,Usage!$C$5:$C$11,0),MATCH(UsagePerHour!VA$4,Usage!$D$3:$ABF$3,0)),"")</f>
        <v/>
      </c>
      <c r="VB34" s="6" t="str">
        <f>IFERROR(INDEX(Sales!$D$5:$ABF$18,MATCH(UsagePerHour!$B34,Sales!$C$5:$C$18,0),MATCH(UsagePerHour!VB$4,Sales!$D$3:$ABF$3,0))/VB$2*INDEX(Usage!$D$5:$ABF$11,MATCH(UsagePerHour!$B$20,Usage!$C$5:$C$11,0),MATCH(UsagePerHour!VB$4,Usage!$D$3:$ABF$3,0)),"")</f>
        <v/>
      </c>
      <c r="VC34" s="6" t="str">
        <f>IFERROR(INDEX(Sales!$D$5:$ABF$18,MATCH(UsagePerHour!$B34,Sales!$C$5:$C$18,0),MATCH(UsagePerHour!VC$4,Sales!$D$3:$ABF$3,0))/VC$2*INDEX(Usage!$D$5:$ABF$11,MATCH(UsagePerHour!$B$20,Usage!$C$5:$C$11,0),MATCH(UsagePerHour!VC$4,Usage!$D$3:$ABF$3,0)),"")</f>
        <v/>
      </c>
      <c r="VD34" s="6" t="str">
        <f>IFERROR(INDEX(Sales!$D$5:$ABF$18,MATCH(UsagePerHour!$B34,Sales!$C$5:$C$18,0),MATCH(UsagePerHour!VD$4,Sales!$D$3:$ABF$3,0))/VD$2*INDEX(Usage!$D$5:$ABF$11,MATCH(UsagePerHour!$B$20,Usage!$C$5:$C$11,0),MATCH(UsagePerHour!VD$4,Usage!$D$3:$ABF$3,0)),"")</f>
        <v/>
      </c>
      <c r="VE34" s="6" t="str">
        <f>IFERROR(INDEX(Sales!$D$5:$ABF$18,MATCH(UsagePerHour!$B34,Sales!$C$5:$C$18,0),MATCH(UsagePerHour!VE$4,Sales!$D$3:$ABF$3,0))/VE$2*INDEX(Usage!$D$5:$ABF$11,MATCH(UsagePerHour!$B$20,Usage!$C$5:$C$11,0),MATCH(UsagePerHour!VE$4,Usage!$D$3:$ABF$3,0)),"")</f>
        <v/>
      </c>
      <c r="VF34" s="6" t="str">
        <f>IFERROR(INDEX(Sales!$D$5:$ABF$18,MATCH(UsagePerHour!$B34,Sales!$C$5:$C$18,0),MATCH(UsagePerHour!VF$4,Sales!$D$3:$ABF$3,0))/VF$2*INDEX(Usage!$D$5:$ABF$11,MATCH(UsagePerHour!$B$20,Usage!$C$5:$C$11,0),MATCH(UsagePerHour!VF$4,Usage!$D$3:$ABF$3,0)),"")</f>
        <v/>
      </c>
      <c r="VG34" s="6" t="str">
        <f>IFERROR(INDEX(Sales!$D$5:$ABF$18,MATCH(UsagePerHour!$B34,Sales!$C$5:$C$18,0),MATCH(UsagePerHour!VG$4,Sales!$D$3:$ABF$3,0))/VG$2*INDEX(Usage!$D$5:$ABF$11,MATCH(UsagePerHour!$B$20,Usage!$C$5:$C$11,0),MATCH(UsagePerHour!VG$4,Usage!$D$3:$ABF$3,0)),"")</f>
        <v/>
      </c>
      <c r="VH34" s="6" t="str">
        <f>IFERROR(INDEX(Sales!$D$5:$ABF$18,MATCH(UsagePerHour!$B34,Sales!$C$5:$C$18,0),MATCH(UsagePerHour!VH$4,Sales!$D$3:$ABF$3,0))/VH$2*INDEX(Usage!$D$5:$ABF$11,MATCH(UsagePerHour!$B$20,Usage!$C$5:$C$11,0),MATCH(UsagePerHour!VH$4,Usage!$D$3:$ABF$3,0)),"")</f>
        <v/>
      </c>
      <c r="VI34" s="6" t="str">
        <f>IFERROR(INDEX(Sales!$D$5:$ABF$18,MATCH(UsagePerHour!$B34,Sales!$C$5:$C$18,0),MATCH(UsagePerHour!VI$4,Sales!$D$3:$ABF$3,0))/VI$2*INDEX(Usage!$D$5:$ABF$11,MATCH(UsagePerHour!$B$20,Usage!$C$5:$C$11,0),MATCH(UsagePerHour!VI$4,Usage!$D$3:$ABF$3,0)),"")</f>
        <v/>
      </c>
      <c r="VJ34" s="6" t="str">
        <f>IFERROR(INDEX(Sales!$D$5:$ABF$18,MATCH(UsagePerHour!$B34,Sales!$C$5:$C$18,0),MATCH(UsagePerHour!VJ$4,Sales!$D$3:$ABF$3,0))/VJ$2*INDEX(Usage!$D$5:$ABF$11,MATCH(UsagePerHour!$B$20,Usage!$C$5:$C$11,0),MATCH(UsagePerHour!VJ$4,Usage!$D$3:$ABF$3,0)),"")</f>
        <v/>
      </c>
      <c r="VK34" s="6" t="str">
        <f>IFERROR(INDEX(Sales!$D$5:$ABF$18,MATCH(UsagePerHour!$B34,Sales!$C$5:$C$18,0),MATCH(UsagePerHour!VK$4,Sales!$D$3:$ABF$3,0))/VK$2*INDEX(Usage!$D$5:$ABF$11,MATCH(UsagePerHour!$B$20,Usage!$C$5:$C$11,0),MATCH(UsagePerHour!VK$4,Usage!$D$3:$ABF$3,0)),"")</f>
        <v/>
      </c>
      <c r="VL34" s="6" t="str">
        <f>IFERROR(INDEX(Sales!$D$5:$ABF$18,MATCH(UsagePerHour!$B34,Sales!$C$5:$C$18,0),MATCH(UsagePerHour!VL$4,Sales!$D$3:$ABF$3,0))/VL$2*INDEX(Usage!$D$5:$ABF$11,MATCH(UsagePerHour!$B$20,Usage!$C$5:$C$11,0),MATCH(UsagePerHour!VL$4,Usage!$D$3:$ABF$3,0)),"")</f>
        <v/>
      </c>
      <c r="VM34" s="6" t="str">
        <f>IFERROR(INDEX(Sales!$D$5:$ABF$18,MATCH(UsagePerHour!$B34,Sales!$C$5:$C$18,0),MATCH(UsagePerHour!VM$4,Sales!$D$3:$ABF$3,0))/VM$2*INDEX(Usage!$D$5:$ABF$11,MATCH(UsagePerHour!$B$20,Usage!$C$5:$C$11,0),MATCH(UsagePerHour!VM$4,Usage!$D$3:$ABF$3,0)),"")</f>
        <v/>
      </c>
      <c r="VN34" s="6" t="str">
        <f>IFERROR(INDEX(Sales!$D$5:$ABF$18,MATCH(UsagePerHour!$B34,Sales!$C$5:$C$18,0),MATCH(UsagePerHour!VN$4,Sales!$D$3:$ABF$3,0))/VN$2*INDEX(Usage!$D$5:$ABF$11,MATCH(UsagePerHour!$B$20,Usage!$C$5:$C$11,0),MATCH(UsagePerHour!VN$4,Usage!$D$3:$ABF$3,0)),"")</f>
        <v/>
      </c>
      <c r="VO34" s="6" t="str">
        <f>IFERROR(INDEX(Sales!$D$5:$ABF$18,MATCH(UsagePerHour!$B34,Sales!$C$5:$C$18,0),MATCH(UsagePerHour!VO$4,Sales!$D$3:$ABF$3,0))/VO$2*INDEX(Usage!$D$5:$ABF$11,MATCH(UsagePerHour!$B$20,Usage!$C$5:$C$11,0),MATCH(UsagePerHour!VO$4,Usage!$D$3:$ABF$3,0)),"")</f>
        <v/>
      </c>
      <c r="VP34" s="6" t="str">
        <f>IFERROR(INDEX(Sales!$D$5:$ABF$18,MATCH(UsagePerHour!$B34,Sales!$C$5:$C$18,0),MATCH(UsagePerHour!VP$4,Sales!$D$3:$ABF$3,0))/VP$2*INDEX(Usage!$D$5:$ABF$11,MATCH(UsagePerHour!$B$20,Usage!$C$5:$C$11,0),MATCH(UsagePerHour!VP$4,Usage!$D$3:$ABF$3,0)),"")</f>
        <v/>
      </c>
      <c r="VQ34" s="6" t="str">
        <f>IFERROR(INDEX(Sales!$D$5:$ABF$18,MATCH(UsagePerHour!$B34,Sales!$C$5:$C$18,0),MATCH(UsagePerHour!VQ$4,Sales!$D$3:$ABF$3,0))/VQ$2*INDEX(Usage!$D$5:$ABF$11,MATCH(UsagePerHour!$B$20,Usage!$C$5:$C$11,0),MATCH(UsagePerHour!VQ$4,Usage!$D$3:$ABF$3,0)),"")</f>
        <v/>
      </c>
      <c r="VR34" s="6" t="str">
        <f>IFERROR(INDEX(Sales!$D$5:$ABF$18,MATCH(UsagePerHour!$B34,Sales!$C$5:$C$18,0),MATCH(UsagePerHour!VR$4,Sales!$D$3:$ABF$3,0))/VR$2*INDEX(Usage!$D$5:$ABF$11,MATCH(UsagePerHour!$B$20,Usage!$C$5:$C$11,0),MATCH(UsagePerHour!VR$4,Usage!$D$3:$ABF$3,0)),"")</f>
        <v/>
      </c>
      <c r="VS34" s="6" t="str">
        <f>IFERROR(INDEX(Sales!$D$5:$ABF$18,MATCH(UsagePerHour!$B34,Sales!$C$5:$C$18,0),MATCH(UsagePerHour!VS$4,Sales!$D$3:$ABF$3,0))/VS$2*INDEX(Usage!$D$5:$ABF$11,MATCH(UsagePerHour!$B$20,Usage!$C$5:$C$11,0),MATCH(UsagePerHour!VS$4,Usage!$D$3:$ABF$3,0)),"")</f>
        <v/>
      </c>
      <c r="VT34" s="6" t="str">
        <f>IFERROR(INDEX(Sales!$D$5:$ABF$18,MATCH(UsagePerHour!$B34,Sales!$C$5:$C$18,0),MATCH(UsagePerHour!VT$4,Sales!$D$3:$ABF$3,0))/VT$2*INDEX(Usage!$D$5:$ABF$11,MATCH(UsagePerHour!$B$20,Usage!$C$5:$C$11,0),MATCH(UsagePerHour!VT$4,Usage!$D$3:$ABF$3,0)),"")</f>
        <v/>
      </c>
      <c r="VU34" s="6" t="str">
        <f>IFERROR(INDEX(Sales!$D$5:$ABF$18,MATCH(UsagePerHour!$B34,Sales!$C$5:$C$18,0),MATCH(UsagePerHour!VU$4,Sales!$D$3:$ABF$3,0))/VU$2*INDEX(Usage!$D$5:$ABF$11,MATCH(UsagePerHour!$B$20,Usage!$C$5:$C$11,0),MATCH(UsagePerHour!VU$4,Usage!$D$3:$ABF$3,0)),"")</f>
        <v/>
      </c>
      <c r="VV34" s="6" t="str">
        <f>IFERROR(INDEX(Sales!$D$5:$ABF$18,MATCH(UsagePerHour!$B34,Sales!$C$5:$C$18,0),MATCH(UsagePerHour!VV$4,Sales!$D$3:$ABF$3,0))/VV$2*INDEX(Usage!$D$5:$ABF$11,MATCH(UsagePerHour!$B$20,Usage!$C$5:$C$11,0),MATCH(UsagePerHour!VV$4,Usage!$D$3:$ABF$3,0)),"")</f>
        <v/>
      </c>
      <c r="VW34" s="6" t="str">
        <f>IFERROR(INDEX(Sales!$D$5:$ABF$18,MATCH(UsagePerHour!$B34,Sales!$C$5:$C$18,0),MATCH(UsagePerHour!VW$4,Sales!$D$3:$ABF$3,0))/VW$2*INDEX(Usage!$D$5:$ABF$11,MATCH(UsagePerHour!$B$20,Usage!$C$5:$C$11,0),MATCH(UsagePerHour!VW$4,Usage!$D$3:$ABF$3,0)),"")</f>
        <v/>
      </c>
      <c r="VX34" s="6" t="str">
        <f>IFERROR(INDEX(Sales!$D$5:$ABF$18,MATCH(UsagePerHour!$B34,Sales!$C$5:$C$18,0),MATCH(UsagePerHour!VX$4,Sales!$D$3:$ABF$3,0))/VX$2*INDEX(Usage!$D$5:$ABF$11,MATCH(UsagePerHour!$B$20,Usage!$C$5:$C$11,0),MATCH(UsagePerHour!VX$4,Usage!$D$3:$ABF$3,0)),"")</f>
        <v/>
      </c>
      <c r="VY34" s="6" t="str">
        <f>IFERROR(INDEX(Sales!$D$5:$ABF$18,MATCH(UsagePerHour!$B34,Sales!$C$5:$C$18,0),MATCH(UsagePerHour!VY$4,Sales!$D$3:$ABF$3,0))/VY$2*INDEX(Usage!$D$5:$ABF$11,MATCH(UsagePerHour!$B$20,Usage!$C$5:$C$11,0),MATCH(UsagePerHour!VY$4,Usage!$D$3:$ABF$3,0)),"")</f>
        <v/>
      </c>
      <c r="VZ34" s="6" t="str">
        <f>IFERROR(INDEX(Sales!$D$5:$ABF$18,MATCH(UsagePerHour!$B34,Sales!$C$5:$C$18,0),MATCH(UsagePerHour!VZ$4,Sales!$D$3:$ABF$3,0))/VZ$2*INDEX(Usage!$D$5:$ABF$11,MATCH(UsagePerHour!$B$20,Usage!$C$5:$C$11,0),MATCH(UsagePerHour!VZ$4,Usage!$D$3:$ABF$3,0)),"")</f>
        <v/>
      </c>
      <c r="WA34" s="6" t="str">
        <f>IFERROR(INDEX(Sales!$D$5:$ABF$18,MATCH(UsagePerHour!$B34,Sales!$C$5:$C$18,0),MATCH(UsagePerHour!WA$4,Sales!$D$3:$ABF$3,0))/WA$2*INDEX(Usage!$D$5:$ABF$11,MATCH(UsagePerHour!$B$20,Usage!$C$5:$C$11,0),MATCH(UsagePerHour!WA$4,Usage!$D$3:$ABF$3,0)),"")</f>
        <v/>
      </c>
      <c r="WB34" s="6" t="str">
        <f>IFERROR(INDEX(Sales!$D$5:$ABF$18,MATCH(UsagePerHour!$B34,Sales!$C$5:$C$18,0),MATCH(UsagePerHour!WB$4,Sales!$D$3:$ABF$3,0))/WB$2*INDEX(Usage!$D$5:$ABF$11,MATCH(UsagePerHour!$B$20,Usage!$C$5:$C$11,0),MATCH(UsagePerHour!WB$4,Usage!$D$3:$ABF$3,0)),"")</f>
        <v/>
      </c>
      <c r="WC34" s="6" t="str">
        <f>IFERROR(INDEX(Sales!$D$5:$ABF$18,MATCH(UsagePerHour!$B34,Sales!$C$5:$C$18,0),MATCH(UsagePerHour!WC$4,Sales!$D$3:$ABF$3,0))/WC$2*INDEX(Usage!$D$5:$ABF$11,MATCH(UsagePerHour!$B$20,Usage!$C$5:$C$11,0),MATCH(UsagePerHour!WC$4,Usage!$D$3:$ABF$3,0)),"")</f>
        <v/>
      </c>
      <c r="WD34" s="6" t="str">
        <f>IFERROR(INDEX(Sales!$D$5:$ABF$18,MATCH(UsagePerHour!$B34,Sales!$C$5:$C$18,0),MATCH(UsagePerHour!WD$4,Sales!$D$3:$ABF$3,0))/WD$2*INDEX(Usage!$D$5:$ABF$11,MATCH(UsagePerHour!$B$20,Usage!$C$5:$C$11,0),MATCH(UsagePerHour!WD$4,Usage!$D$3:$ABF$3,0)),"")</f>
        <v/>
      </c>
      <c r="WE34" s="6" t="str">
        <f>IFERROR(INDEX(Sales!$D$5:$ABF$18,MATCH(UsagePerHour!$B34,Sales!$C$5:$C$18,0),MATCH(UsagePerHour!WE$4,Sales!$D$3:$ABF$3,0))/WE$2*INDEX(Usage!$D$5:$ABF$11,MATCH(UsagePerHour!$B$20,Usage!$C$5:$C$11,0),MATCH(UsagePerHour!WE$4,Usage!$D$3:$ABF$3,0)),"")</f>
        <v/>
      </c>
      <c r="WF34" s="6" t="str">
        <f>IFERROR(INDEX(Sales!$D$5:$ABF$18,MATCH(UsagePerHour!$B34,Sales!$C$5:$C$18,0),MATCH(UsagePerHour!WF$4,Sales!$D$3:$ABF$3,0))/WF$2*INDEX(Usage!$D$5:$ABF$11,MATCH(UsagePerHour!$B$20,Usage!$C$5:$C$11,0),MATCH(UsagePerHour!WF$4,Usage!$D$3:$ABF$3,0)),"")</f>
        <v/>
      </c>
      <c r="WG34" s="6" t="str">
        <f>IFERROR(INDEX(Sales!$D$5:$ABF$18,MATCH(UsagePerHour!$B34,Sales!$C$5:$C$18,0),MATCH(UsagePerHour!WG$4,Sales!$D$3:$ABF$3,0))/WG$2*INDEX(Usage!$D$5:$ABF$11,MATCH(UsagePerHour!$B$20,Usage!$C$5:$C$11,0),MATCH(UsagePerHour!WG$4,Usage!$D$3:$ABF$3,0)),"")</f>
        <v/>
      </c>
      <c r="WH34" s="6" t="str">
        <f>IFERROR(INDEX(Sales!$D$5:$ABF$18,MATCH(UsagePerHour!$B34,Sales!$C$5:$C$18,0),MATCH(UsagePerHour!WH$4,Sales!$D$3:$ABF$3,0))/WH$2*INDEX(Usage!$D$5:$ABF$11,MATCH(UsagePerHour!$B$20,Usage!$C$5:$C$11,0),MATCH(UsagePerHour!WH$4,Usage!$D$3:$ABF$3,0)),"")</f>
        <v/>
      </c>
      <c r="WI34" s="6" t="str">
        <f>IFERROR(INDEX(Sales!$D$5:$ABF$18,MATCH(UsagePerHour!$B34,Sales!$C$5:$C$18,0),MATCH(UsagePerHour!WI$4,Sales!$D$3:$ABF$3,0))/WI$2*INDEX(Usage!$D$5:$ABF$11,MATCH(UsagePerHour!$B$20,Usage!$C$5:$C$11,0),MATCH(UsagePerHour!WI$4,Usage!$D$3:$ABF$3,0)),"")</f>
        <v/>
      </c>
      <c r="WJ34" s="6" t="str">
        <f>IFERROR(INDEX(Sales!$D$5:$ABF$18,MATCH(UsagePerHour!$B34,Sales!$C$5:$C$18,0),MATCH(UsagePerHour!WJ$4,Sales!$D$3:$ABF$3,0))/WJ$2*INDEX(Usage!$D$5:$ABF$11,MATCH(UsagePerHour!$B$20,Usage!$C$5:$C$11,0),MATCH(UsagePerHour!WJ$4,Usage!$D$3:$ABF$3,0)),"")</f>
        <v/>
      </c>
      <c r="WK34" s="6" t="str">
        <f>IFERROR(INDEX(Sales!$D$5:$ABF$18,MATCH(UsagePerHour!$B34,Sales!$C$5:$C$18,0),MATCH(UsagePerHour!WK$4,Sales!$D$3:$ABF$3,0))/WK$2*INDEX(Usage!$D$5:$ABF$11,MATCH(UsagePerHour!$B$20,Usage!$C$5:$C$11,0),MATCH(UsagePerHour!WK$4,Usage!$D$3:$ABF$3,0)),"")</f>
        <v/>
      </c>
      <c r="WL34" s="6" t="str">
        <f>IFERROR(INDEX(Sales!$D$5:$ABF$18,MATCH(UsagePerHour!$B34,Sales!$C$5:$C$18,0),MATCH(UsagePerHour!WL$4,Sales!$D$3:$ABF$3,0))/WL$2*INDEX(Usage!$D$5:$ABF$11,MATCH(UsagePerHour!$B$20,Usage!$C$5:$C$11,0),MATCH(UsagePerHour!WL$4,Usage!$D$3:$ABF$3,0)),"")</f>
        <v/>
      </c>
      <c r="WM34" s="6" t="str">
        <f>IFERROR(INDEX(Sales!$D$5:$ABF$18,MATCH(UsagePerHour!$B34,Sales!$C$5:$C$18,0),MATCH(UsagePerHour!WM$4,Sales!$D$3:$ABF$3,0))/WM$2*INDEX(Usage!$D$5:$ABF$11,MATCH(UsagePerHour!$B$20,Usage!$C$5:$C$11,0),MATCH(UsagePerHour!WM$4,Usage!$D$3:$ABF$3,0)),"")</f>
        <v/>
      </c>
      <c r="WN34" s="6" t="str">
        <f>IFERROR(INDEX(Sales!$D$5:$ABF$18,MATCH(UsagePerHour!$B34,Sales!$C$5:$C$18,0),MATCH(UsagePerHour!WN$4,Sales!$D$3:$ABF$3,0))/WN$2*INDEX(Usage!$D$5:$ABF$11,MATCH(UsagePerHour!$B$20,Usage!$C$5:$C$11,0),MATCH(UsagePerHour!WN$4,Usage!$D$3:$ABF$3,0)),"")</f>
        <v/>
      </c>
      <c r="WO34" s="6" t="str">
        <f>IFERROR(INDEX(Sales!$D$5:$ABF$18,MATCH(UsagePerHour!$B34,Sales!$C$5:$C$18,0),MATCH(UsagePerHour!WO$4,Sales!$D$3:$ABF$3,0))/WO$2*INDEX(Usage!$D$5:$ABF$11,MATCH(UsagePerHour!$B$20,Usage!$C$5:$C$11,0),MATCH(UsagePerHour!WO$4,Usage!$D$3:$ABF$3,0)),"")</f>
        <v/>
      </c>
      <c r="WP34" s="6" t="str">
        <f>IFERROR(INDEX(Sales!$D$5:$ABF$18,MATCH(UsagePerHour!$B34,Sales!$C$5:$C$18,0),MATCH(UsagePerHour!WP$4,Sales!$D$3:$ABF$3,0))/WP$2*INDEX(Usage!$D$5:$ABF$11,MATCH(UsagePerHour!$B$20,Usage!$C$5:$C$11,0),MATCH(UsagePerHour!WP$4,Usage!$D$3:$ABF$3,0)),"")</f>
        <v/>
      </c>
      <c r="WQ34" s="6" t="str">
        <f>IFERROR(INDEX(Sales!$D$5:$ABF$18,MATCH(UsagePerHour!$B34,Sales!$C$5:$C$18,0),MATCH(UsagePerHour!WQ$4,Sales!$D$3:$ABF$3,0))/WQ$2*INDEX(Usage!$D$5:$ABF$11,MATCH(UsagePerHour!$B$20,Usage!$C$5:$C$11,0),MATCH(UsagePerHour!WQ$4,Usage!$D$3:$ABF$3,0)),"")</f>
        <v/>
      </c>
      <c r="WR34" s="6" t="str">
        <f>IFERROR(INDEX(Sales!$D$5:$ABF$18,MATCH(UsagePerHour!$B34,Sales!$C$5:$C$18,0),MATCH(UsagePerHour!WR$4,Sales!$D$3:$ABF$3,0))/WR$2*INDEX(Usage!$D$5:$ABF$11,MATCH(UsagePerHour!$B$20,Usage!$C$5:$C$11,0),MATCH(UsagePerHour!WR$4,Usage!$D$3:$ABF$3,0)),"")</f>
        <v/>
      </c>
      <c r="WS34" s="6" t="str">
        <f>IFERROR(INDEX(Sales!$D$5:$ABF$18,MATCH(UsagePerHour!$B34,Sales!$C$5:$C$18,0),MATCH(UsagePerHour!WS$4,Sales!$D$3:$ABF$3,0))/WS$2*INDEX(Usage!$D$5:$ABF$11,MATCH(UsagePerHour!$B$20,Usage!$C$5:$C$11,0),MATCH(UsagePerHour!WS$4,Usage!$D$3:$ABF$3,0)),"")</f>
        <v/>
      </c>
      <c r="WT34" s="6" t="str">
        <f>IFERROR(INDEX(Sales!$D$5:$ABF$18,MATCH(UsagePerHour!$B34,Sales!$C$5:$C$18,0),MATCH(UsagePerHour!WT$4,Sales!$D$3:$ABF$3,0))/WT$2*INDEX(Usage!$D$5:$ABF$11,MATCH(UsagePerHour!$B$20,Usage!$C$5:$C$11,0),MATCH(UsagePerHour!WT$4,Usage!$D$3:$ABF$3,0)),"")</f>
        <v/>
      </c>
      <c r="WU34" s="6" t="str">
        <f>IFERROR(INDEX(Sales!$D$5:$ABF$18,MATCH(UsagePerHour!$B34,Sales!$C$5:$C$18,0),MATCH(UsagePerHour!WU$4,Sales!$D$3:$ABF$3,0))/WU$2*INDEX(Usage!$D$5:$ABF$11,MATCH(UsagePerHour!$B$20,Usage!$C$5:$C$11,0),MATCH(UsagePerHour!WU$4,Usage!$D$3:$ABF$3,0)),"")</f>
        <v/>
      </c>
      <c r="WV34" s="6" t="str">
        <f>IFERROR(INDEX(Sales!$D$5:$ABF$18,MATCH(UsagePerHour!$B34,Sales!$C$5:$C$18,0),MATCH(UsagePerHour!WV$4,Sales!$D$3:$ABF$3,0))/WV$2*INDEX(Usage!$D$5:$ABF$11,MATCH(UsagePerHour!$B$20,Usage!$C$5:$C$11,0),MATCH(UsagePerHour!WV$4,Usage!$D$3:$ABF$3,0)),"")</f>
        <v/>
      </c>
      <c r="WW34" s="6" t="str">
        <f>IFERROR(INDEX(Sales!$D$5:$ABF$18,MATCH(UsagePerHour!$B34,Sales!$C$5:$C$18,0),MATCH(UsagePerHour!WW$4,Sales!$D$3:$ABF$3,0))/WW$2*INDEX(Usage!$D$5:$ABF$11,MATCH(UsagePerHour!$B$20,Usage!$C$5:$C$11,0),MATCH(UsagePerHour!WW$4,Usage!$D$3:$ABF$3,0)),"")</f>
        <v/>
      </c>
      <c r="WX34" s="6" t="str">
        <f>IFERROR(INDEX(Sales!$D$5:$ABF$18,MATCH(UsagePerHour!$B34,Sales!$C$5:$C$18,0),MATCH(UsagePerHour!WX$4,Sales!$D$3:$ABF$3,0))/WX$2*INDEX(Usage!$D$5:$ABF$11,MATCH(UsagePerHour!$B$20,Usage!$C$5:$C$11,0),MATCH(UsagePerHour!WX$4,Usage!$D$3:$ABF$3,0)),"")</f>
        <v/>
      </c>
      <c r="WY34" s="6" t="str">
        <f>IFERROR(INDEX(Sales!$D$5:$ABF$18,MATCH(UsagePerHour!$B34,Sales!$C$5:$C$18,0),MATCH(UsagePerHour!WY$4,Sales!$D$3:$ABF$3,0))/WY$2*INDEX(Usage!$D$5:$ABF$11,MATCH(UsagePerHour!$B$20,Usage!$C$5:$C$11,0),MATCH(UsagePerHour!WY$4,Usage!$D$3:$ABF$3,0)),"")</f>
        <v/>
      </c>
      <c r="WZ34" s="6" t="str">
        <f>IFERROR(INDEX(Sales!$D$5:$ABF$18,MATCH(UsagePerHour!$B34,Sales!$C$5:$C$18,0),MATCH(UsagePerHour!WZ$4,Sales!$D$3:$ABF$3,0))/WZ$2*INDEX(Usage!$D$5:$ABF$11,MATCH(UsagePerHour!$B$20,Usage!$C$5:$C$11,0),MATCH(UsagePerHour!WZ$4,Usage!$D$3:$ABF$3,0)),"")</f>
        <v/>
      </c>
      <c r="XA34" s="6" t="str">
        <f>IFERROR(INDEX(Sales!$D$5:$ABF$18,MATCH(UsagePerHour!$B34,Sales!$C$5:$C$18,0),MATCH(UsagePerHour!XA$4,Sales!$D$3:$ABF$3,0))/XA$2*INDEX(Usage!$D$5:$ABF$11,MATCH(UsagePerHour!$B$20,Usage!$C$5:$C$11,0),MATCH(UsagePerHour!XA$4,Usage!$D$3:$ABF$3,0)),"")</f>
        <v/>
      </c>
      <c r="XB34" s="6" t="str">
        <f>IFERROR(INDEX(Sales!$D$5:$ABF$18,MATCH(UsagePerHour!$B34,Sales!$C$5:$C$18,0),MATCH(UsagePerHour!XB$4,Sales!$D$3:$ABF$3,0))/XB$2*INDEX(Usage!$D$5:$ABF$11,MATCH(UsagePerHour!$B$20,Usage!$C$5:$C$11,0),MATCH(UsagePerHour!XB$4,Usage!$D$3:$ABF$3,0)),"")</f>
        <v/>
      </c>
      <c r="XC34" s="6" t="str">
        <f>IFERROR(INDEX(Sales!$D$5:$ABF$18,MATCH(UsagePerHour!$B34,Sales!$C$5:$C$18,0),MATCH(UsagePerHour!XC$4,Sales!$D$3:$ABF$3,0))/XC$2*INDEX(Usage!$D$5:$ABF$11,MATCH(UsagePerHour!$B$20,Usage!$C$5:$C$11,0),MATCH(UsagePerHour!XC$4,Usage!$D$3:$ABF$3,0)),"")</f>
        <v/>
      </c>
      <c r="XD34" s="6" t="str">
        <f>IFERROR(INDEX(Sales!$D$5:$ABF$18,MATCH(UsagePerHour!$B34,Sales!$C$5:$C$18,0),MATCH(UsagePerHour!XD$4,Sales!$D$3:$ABF$3,0))/XD$2*INDEX(Usage!$D$5:$ABF$11,MATCH(UsagePerHour!$B$20,Usage!$C$5:$C$11,0),MATCH(UsagePerHour!XD$4,Usage!$D$3:$ABF$3,0)),"")</f>
        <v/>
      </c>
      <c r="XE34" s="6" t="str">
        <f>IFERROR(INDEX(Sales!$D$5:$ABF$18,MATCH(UsagePerHour!$B34,Sales!$C$5:$C$18,0),MATCH(UsagePerHour!XE$4,Sales!$D$3:$ABF$3,0))/XE$2*INDEX(Usage!$D$5:$ABF$11,MATCH(UsagePerHour!$B$20,Usage!$C$5:$C$11,0),MATCH(UsagePerHour!XE$4,Usage!$D$3:$ABF$3,0)),"")</f>
        <v/>
      </c>
      <c r="XF34" s="6" t="str">
        <f>IFERROR(INDEX(Sales!$D$5:$ABF$18,MATCH(UsagePerHour!$B34,Sales!$C$5:$C$18,0),MATCH(UsagePerHour!XF$4,Sales!$D$3:$ABF$3,0))/XF$2*INDEX(Usage!$D$5:$ABF$11,MATCH(UsagePerHour!$B$20,Usage!$C$5:$C$11,0),MATCH(UsagePerHour!XF$4,Usage!$D$3:$ABF$3,0)),"")</f>
        <v/>
      </c>
      <c r="XG34" s="6" t="str">
        <f>IFERROR(INDEX(Sales!$D$5:$ABF$18,MATCH(UsagePerHour!$B34,Sales!$C$5:$C$18,0),MATCH(UsagePerHour!XG$4,Sales!$D$3:$ABF$3,0))/XG$2*INDEX(Usage!$D$5:$ABF$11,MATCH(UsagePerHour!$B$20,Usage!$C$5:$C$11,0),MATCH(UsagePerHour!XG$4,Usage!$D$3:$ABF$3,0)),"")</f>
        <v/>
      </c>
      <c r="XH34" s="6" t="str">
        <f>IFERROR(INDEX(Sales!$D$5:$ABF$18,MATCH(UsagePerHour!$B34,Sales!$C$5:$C$18,0),MATCH(UsagePerHour!XH$4,Sales!$D$3:$ABF$3,0))/XH$2*INDEX(Usage!$D$5:$ABF$11,MATCH(UsagePerHour!$B$20,Usage!$C$5:$C$11,0),MATCH(UsagePerHour!XH$4,Usage!$D$3:$ABF$3,0)),"")</f>
        <v/>
      </c>
      <c r="XI34" s="6" t="str">
        <f>IFERROR(INDEX(Sales!$D$5:$ABF$18,MATCH(UsagePerHour!$B34,Sales!$C$5:$C$18,0),MATCH(UsagePerHour!XI$4,Sales!$D$3:$ABF$3,0))/XI$2*INDEX(Usage!$D$5:$ABF$11,MATCH(UsagePerHour!$B$20,Usage!$C$5:$C$11,0),MATCH(UsagePerHour!XI$4,Usage!$D$3:$ABF$3,0)),"")</f>
        <v/>
      </c>
      <c r="XJ34" s="6" t="str">
        <f>IFERROR(INDEX(Sales!$D$5:$ABF$18,MATCH(UsagePerHour!$B34,Sales!$C$5:$C$18,0),MATCH(UsagePerHour!XJ$4,Sales!$D$3:$ABF$3,0))/XJ$2*INDEX(Usage!$D$5:$ABF$11,MATCH(UsagePerHour!$B$20,Usage!$C$5:$C$11,0),MATCH(UsagePerHour!XJ$4,Usage!$D$3:$ABF$3,0)),"")</f>
        <v/>
      </c>
      <c r="XK34" s="6" t="str">
        <f>IFERROR(INDEX(Sales!$D$5:$ABF$18,MATCH(UsagePerHour!$B34,Sales!$C$5:$C$18,0),MATCH(UsagePerHour!XK$4,Sales!$D$3:$ABF$3,0))/XK$2*INDEX(Usage!$D$5:$ABF$11,MATCH(UsagePerHour!$B$20,Usage!$C$5:$C$11,0),MATCH(UsagePerHour!XK$4,Usage!$D$3:$ABF$3,0)),"")</f>
        <v/>
      </c>
      <c r="XL34" s="6" t="str">
        <f>IFERROR(INDEX(Sales!$D$5:$ABF$18,MATCH(UsagePerHour!$B34,Sales!$C$5:$C$18,0),MATCH(UsagePerHour!XL$4,Sales!$D$3:$ABF$3,0))/XL$2*INDEX(Usage!$D$5:$ABF$11,MATCH(UsagePerHour!$B$20,Usage!$C$5:$C$11,0),MATCH(UsagePerHour!XL$4,Usage!$D$3:$ABF$3,0)),"")</f>
        <v/>
      </c>
      <c r="XM34" s="6" t="str">
        <f>IFERROR(INDEX(Sales!$D$5:$ABF$18,MATCH(UsagePerHour!$B34,Sales!$C$5:$C$18,0),MATCH(UsagePerHour!XM$4,Sales!$D$3:$ABF$3,0))/XM$2*INDEX(Usage!$D$5:$ABF$11,MATCH(UsagePerHour!$B$20,Usage!$C$5:$C$11,0),MATCH(UsagePerHour!XM$4,Usage!$D$3:$ABF$3,0)),"")</f>
        <v/>
      </c>
      <c r="XN34" s="6" t="str">
        <f>IFERROR(INDEX(Sales!$D$5:$ABF$18,MATCH(UsagePerHour!$B34,Sales!$C$5:$C$18,0),MATCH(UsagePerHour!XN$4,Sales!$D$3:$ABF$3,0))/XN$2*INDEX(Usage!$D$5:$ABF$11,MATCH(UsagePerHour!$B$20,Usage!$C$5:$C$11,0),MATCH(UsagePerHour!XN$4,Usage!$D$3:$ABF$3,0)),"")</f>
        <v/>
      </c>
      <c r="XO34" s="6" t="str">
        <f>IFERROR(INDEX(Sales!$D$5:$ABF$18,MATCH(UsagePerHour!$B34,Sales!$C$5:$C$18,0),MATCH(UsagePerHour!XO$4,Sales!$D$3:$ABF$3,0))/XO$2*INDEX(Usage!$D$5:$ABF$11,MATCH(UsagePerHour!$B$20,Usage!$C$5:$C$11,0),MATCH(UsagePerHour!XO$4,Usage!$D$3:$ABF$3,0)),"")</f>
        <v/>
      </c>
      <c r="XP34" s="6" t="str">
        <f>IFERROR(INDEX(Sales!$D$5:$ABF$18,MATCH(UsagePerHour!$B34,Sales!$C$5:$C$18,0),MATCH(UsagePerHour!XP$4,Sales!$D$3:$ABF$3,0))/XP$2*INDEX(Usage!$D$5:$ABF$11,MATCH(UsagePerHour!$B$20,Usage!$C$5:$C$11,0),MATCH(UsagePerHour!XP$4,Usage!$D$3:$ABF$3,0)),"")</f>
        <v/>
      </c>
      <c r="XQ34" s="6" t="str">
        <f>IFERROR(INDEX(Sales!$D$5:$ABF$18,MATCH(UsagePerHour!$B34,Sales!$C$5:$C$18,0),MATCH(UsagePerHour!XQ$4,Sales!$D$3:$ABF$3,0))/XQ$2*INDEX(Usage!$D$5:$ABF$11,MATCH(UsagePerHour!$B$20,Usage!$C$5:$C$11,0),MATCH(UsagePerHour!XQ$4,Usage!$D$3:$ABF$3,0)),"")</f>
        <v/>
      </c>
      <c r="XR34" s="6" t="str">
        <f>IFERROR(INDEX(Sales!$D$5:$ABF$18,MATCH(UsagePerHour!$B34,Sales!$C$5:$C$18,0),MATCH(UsagePerHour!XR$4,Sales!$D$3:$ABF$3,0))/XR$2*INDEX(Usage!$D$5:$ABF$11,MATCH(UsagePerHour!$B$20,Usage!$C$5:$C$11,0),MATCH(UsagePerHour!XR$4,Usage!$D$3:$ABF$3,0)),"")</f>
        <v/>
      </c>
      <c r="XS34" s="6" t="str">
        <f>IFERROR(INDEX(Sales!$D$5:$ABF$18,MATCH(UsagePerHour!$B34,Sales!$C$5:$C$18,0),MATCH(UsagePerHour!XS$4,Sales!$D$3:$ABF$3,0))/XS$2*INDEX(Usage!$D$5:$ABF$11,MATCH(UsagePerHour!$B$20,Usage!$C$5:$C$11,0),MATCH(UsagePerHour!XS$4,Usage!$D$3:$ABF$3,0)),"")</f>
        <v/>
      </c>
      <c r="XT34" s="6" t="str">
        <f>IFERROR(INDEX(Sales!$D$5:$ABF$18,MATCH(UsagePerHour!$B34,Sales!$C$5:$C$18,0),MATCH(UsagePerHour!XT$4,Sales!$D$3:$ABF$3,0))/XT$2*INDEX(Usage!$D$5:$ABF$11,MATCH(UsagePerHour!$B$20,Usage!$C$5:$C$11,0),MATCH(UsagePerHour!XT$4,Usage!$D$3:$ABF$3,0)),"")</f>
        <v/>
      </c>
      <c r="XU34" s="6" t="str">
        <f>IFERROR(INDEX(Sales!$D$5:$ABF$18,MATCH(UsagePerHour!$B34,Sales!$C$5:$C$18,0),MATCH(UsagePerHour!XU$4,Sales!$D$3:$ABF$3,0))/XU$2*INDEX(Usage!$D$5:$ABF$11,MATCH(UsagePerHour!$B$20,Usage!$C$5:$C$11,0),MATCH(UsagePerHour!XU$4,Usage!$D$3:$ABF$3,0)),"")</f>
        <v/>
      </c>
      <c r="XV34" s="6" t="str">
        <f>IFERROR(INDEX(Sales!$D$5:$ABF$18,MATCH(UsagePerHour!$B34,Sales!$C$5:$C$18,0),MATCH(UsagePerHour!XV$4,Sales!$D$3:$ABF$3,0))/XV$2*INDEX(Usage!$D$5:$ABF$11,MATCH(UsagePerHour!$B$20,Usage!$C$5:$C$11,0),MATCH(UsagePerHour!XV$4,Usage!$D$3:$ABF$3,0)),"")</f>
        <v/>
      </c>
      <c r="XW34" s="6" t="str">
        <f>IFERROR(INDEX(Sales!$D$5:$ABF$18,MATCH(UsagePerHour!$B34,Sales!$C$5:$C$18,0),MATCH(UsagePerHour!XW$4,Sales!$D$3:$ABF$3,0))/XW$2*INDEX(Usage!$D$5:$ABF$11,MATCH(UsagePerHour!$B$20,Usage!$C$5:$C$11,0),MATCH(UsagePerHour!XW$4,Usage!$D$3:$ABF$3,0)),"")</f>
        <v/>
      </c>
      <c r="XX34" s="6" t="str">
        <f>IFERROR(INDEX(Sales!$D$5:$ABF$18,MATCH(UsagePerHour!$B34,Sales!$C$5:$C$18,0),MATCH(UsagePerHour!XX$4,Sales!$D$3:$ABF$3,0))/XX$2*INDEX(Usage!$D$5:$ABF$11,MATCH(UsagePerHour!$B$20,Usage!$C$5:$C$11,0),MATCH(UsagePerHour!XX$4,Usage!$D$3:$ABF$3,0)),"")</f>
        <v/>
      </c>
      <c r="XY34" s="6" t="str">
        <f>IFERROR(INDEX(Sales!$D$5:$ABF$18,MATCH(UsagePerHour!$B34,Sales!$C$5:$C$18,0),MATCH(UsagePerHour!XY$4,Sales!$D$3:$ABF$3,0))/XY$2*INDEX(Usage!$D$5:$ABF$11,MATCH(UsagePerHour!$B$20,Usage!$C$5:$C$11,0),MATCH(UsagePerHour!XY$4,Usage!$D$3:$ABF$3,0)),"")</f>
        <v/>
      </c>
      <c r="XZ34" s="6" t="str">
        <f>IFERROR(INDEX(Sales!$D$5:$ABF$18,MATCH(UsagePerHour!$B34,Sales!$C$5:$C$18,0),MATCH(UsagePerHour!XZ$4,Sales!$D$3:$ABF$3,0))/XZ$2*INDEX(Usage!$D$5:$ABF$11,MATCH(UsagePerHour!$B$20,Usage!$C$5:$C$11,0),MATCH(UsagePerHour!XZ$4,Usage!$D$3:$ABF$3,0)),"")</f>
        <v/>
      </c>
      <c r="YA34" s="6" t="str">
        <f>IFERROR(INDEX(Sales!$D$5:$ABF$18,MATCH(UsagePerHour!$B34,Sales!$C$5:$C$18,0),MATCH(UsagePerHour!YA$4,Sales!$D$3:$ABF$3,0))/YA$2*INDEX(Usage!$D$5:$ABF$11,MATCH(UsagePerHour!$B$20,Usage!$C$5:$C$11,0),MATCH(UsagePerHour!YA$4,Usage!$D$3:$ABF$3,0)),"")</f>
        <v/>
      </c>
      <c r="YB34" s="6" t="str">
        <f>IFERROR(INDEX(Sales!$D$5:$ABF$18,MATCH(UsagePerHour!$B34,Sales!$C$5:$C$18,0),MATCH(UsagePerHour!YB$4,Sales!$D$3:$ABF$3,0))/YB$2*INDEX(Usage!$D$5:$ABF$11,MATCH(UsagePerHour!$B$20,Usage!$C$5:$C$11,0),MATCH(UsagePerHour!YB$4,Usage!$D$3:$ABF$3,0)),"")</f>
        <v/>
      </c>
      <c r="YC34" s="6" t="str">
        <f>IFERROR(INDEX(Sales!$D$5:$ABF$18,MATCH(UsagePerHour!$B34,Sales!$C$5:$C$18,0),MATCH(UsagePerHour!YC$4,Sales!$D$3:$ABF$3,0))/YC$2*INDEX(Usage!$D$5:$ABF$11,MATCH(UsagePerHour!$B$20,Usage!$C$5:$C$11,0),MATCH(UsagePerHour!YC$4,Usage!$D$3:$ABF$3,0)),"")</f>
        <v/>
      </c>
      <c r="YD34" s="6" t="str">
        <f>IFERROR(INDEX(Sales!$D$5:$ABF$18,MATCH(UsagePerHour!$B34,Sales!$C$5:$C$18,0),MATCH(UsagePerHour!YD$4,Sales!$D$3:$ABF$3,0))/YD$2*INDEX(Usage!$D$5:$ABF$11,MATCH(UsagePerHour!$B$20,Usage!$C$5:$C$11,0),MATCH(UsagePerHour!YD$4,Usage!$D$3:$ABF$3,0)),"")</f>
        <v/>
      </c>
      <c r="YE34" s="6" t="str">
        <f>IFERROR(INDEX(Sales!$D$5:$ABF$18,MATCH(UsagePerHour!$B34,Sales!$C$5:$C$18,0),MATCH(UsagePerHour!YE$4,Sales!$D$3:$ABF$3,0))/YE$2*INDEX(Usage!$D$5:$ABF$11,MATCH(UsagePerHour!$B$20,Usage!$C$5:$C$11,0),MATCH(UsagePerHour!YE$4,Usage!$D$3:$ABF$3,0)),"")</f>
        <v/>
      </c>
      <c r="YF34" s="6" t="str">
        <f>IFERROR(INDEX(Sales!$D$5:$ABF$18,MATCH(UsagePerHour!$B34,Sales!$C$5:$C$18,0),MATCH(UsagePerHour!YF$4,Sales!$D$3:$ABF$3,0))/YF$2*INDEX(Usage!$D$5:$ABF$11,MATCH(UsagePerHour!$B$20,Usage!$C$5:$C$11,0),MATCH(UsagePerHour!YF$4,Usage!$D$3:$ABF$3,0)),"")</f>
        <v/>
      </c>
      <c r="YG34" s="6" t="str">
        <f>IFERROR(INDEX(Sales!$D$5:$ABF$18,MATCH(UsagePerHour!$B34,Sales!$C$5:$C$18,0),MATCH(UsagePerHour!YG$4,Sales!$D$3:$ABF$3,0))/YG$2*INDEX(Usage!$D$5:$ABF$11,MATCH(UsagePerHour!$B$20,Usage!$C$5:$C$11,0),MATCH(UsagePerHour!YG$4,Usage!$D$3:$ABF$3,0)),"")</f>
        <v/>
      </c>
      <c r="YH34" s="6" t="str">
        <f>IFERROR(INDEX(Sales!$D$5:$ABF$18,MATCH(UsagePerHour!$B34,Sales!$C$5:$C$18,0),MATCH(UsagePerHour!YH$4,Sales!$D$3:$ABF$3,0))/YH$2*INDEX(Usage!$D$5:$ABF$11,MATCH(UsagePerHour!$B$20,Usage!$C$5:$C$11,0),MATCH(UsagePerHour!YH$4,Usage!$D$3:$ABF$3,0)),"")</f>
        <v/>
      </c>
      <c r="YI34" s="6" t="str">
        <f>IFERROR(INDEX(Sales!$D$5:$ABF$18,MATCH(UsagePerHour!$B34,Sales!$C$5:$C$18,0),MATCH(UsagePerHour!YI$4,Sales!$D$3:$ABF$3,0))/YI$2*INDEX(Usage!$D$5:$ABF$11,MATCH(UsagePerHour!$B$20,Usage!$C$5:$C$11,0),MATCH(UsagePerHour!YI$4,Usage!$D$3:$ABF$3,0)),"")</f>
        <v/>
      </c>
      <c r="YJ34" s="6" t="str">
        <f>IFERROR(INDEX(Sales!$D$5:$ABF$18,MATCH(UsagePerHour!$B34,Sales!$C$5:$C$18,0),MATCH(UsagePerHour!YJ$4,Sales!$D$3:$ABF$3,0))/YJ$2*INDEX(Usage!$D$5:$ABF$11,MATCH(UsagePerHour!$B$20,Usage!$C$5:$C$11,0),MATCH(UsagePerHour!YJ$4,Usage!$D$3:$ABF$3,0)),"")</f>
        <v/>
      </c>
      <c r="YK34" s="6" t="str">
        <f>IFERROR(INDEX(Sales!$D$5:$ABF$18,MATCH(UsagePerHour!$B34,Sales!$C$5:$C$18,0),MATCH(UsagePerHour!YK$4,Sales!$D$3:$ABF$3,0))/YK$2*INDEX(Usage!$D$5:$ABF$11,MATCH(UsagePerHour!$B$20,Usage!$C$5:$C$11,0),MATCH(UsagePerHour!YK$4,Usage!$D$3:$ABF$3,0)),"")</f>
        <v/>
      </c>
      <c r="YL34" s="6" t="str">
        <f>IFERROR(INDEX(Sales!$D$5:$ABF$18,MATCH(UsagePerHour!$B34,Sales!$C$5:$C$18,0),MATCH(UsagePerHour!YL$4,Sales!$D$3:$ABF$3,0))/YL$2*INDEX(Usage!$D$5:$ABF$11,MATCH(UsagePerHour!$B$20,Usage!$C$5:$C$11,0),MATCH(UsagePerHour!YL$4,Usage!$D$3:$ABF$3,0)),"")</f>
        <v/>
      </c>
      <c r="YM34" s="6" t="str">
        <f>IFERROR(INDEX(Sales!$D$5:$ABF$18,MATCH(UsagePerHour!$B34,Sales!$C$5:$C$18,0),MATCH(UsagePerHour!YM$4,Sales!$D$3:$ABF$3,0))/YM$2*INDEX(Usage!$D$5:$ABF$11,MATCH(UsagePerHour!$B$20,Usage!$C$5:$C$11,0),MATCH(UsagePerHour!YM$4,Usage!$D$3:$ABF$3,0)),"")</f>
        <v/>
      </c>
      <c r="YN34" s="6" t="str">
        <f>IFERROR(INDEX(Sales!$D$5:$ABF$18,MATCH(UsagePerHour!$B34,Sales!$C$5:$C$18,0),MATCH(UsagePerHour!YN$4,Sales!$D$3:$ABF$3,0))/YN$2*INDEX(Usage!$D$5:$ABF$11,MATCH(UsagePerHour!$B$20,Usage!$C$5:$C$11,0),MATCH(UsagePerHour!YN$4,Usage!$D$3:$ABF$3,0)),"")</f>
        <v/>
      </c>
      <c r="YO34" s="6" t="str">
        <f>IFERROR(INDEX(Sales!$D$5:$ABF$18,MATCH(UsagePerHour!$B34,Sales!$C$5:$C$18,0),MATCH(UsagePerHour!YO$4,Sales!$D$3:$ABF$3,0))/YO$2*INDEX(Usage!$D$5:$ABF$11,MATCH(UsagePerHour!$B$20,Usage!$C$5:$C$11,0),MATCH(UsagePerHour!YO$4,Usage!$D$3:$ABF$3,0)),"")</f>
        <v/>
      </c>
      <c r="YP34" s="6" t="str">
        <f>IFERROR(INDEX(Sales!$D$5:$ABF$18,MATCH(UsagePerHour!$B34,Sales!$C$5:$C$18,0),MATCH(UsagePerHour!YP$4,Sales!$D$3:$ABF$3,0))/YP$2*INDEX(Usage!$D$5:$ABF$11,MATCH(UsagePerHour!$B$20,Usage!$C$5:$C$11,0),MATCH(UsagePerHour!YP$4,Usage!$D$3:$ABF$3,0)),"")</f>
        <v/>
      </c>
      <c r="YQ34" s="6" t="str">
        <f>IFERROR(INDEX(Sales!$D$5:$ABF$18,MATCH(UsagePerHour!$B34,Sales!$C$5:$C$18,0),MATCH(UsagePerHour!YQ$4,Sales!$D$3:$ABF$3,0))/YQ$2*INDEX(Usage!$D$5:$ABF$11,MATCH(UsagePerHour!$B$20,Usage!$C$5:$C$11,0),MATCH(UsagePerHour!YQ$4,Usage!$D$3:$ABF$3,0)),"")</f>
        <v/>
      </c>
      <c r="YR34" s="6" t="str">
        <f>IFERROR(INDEX(Sales!$D$5:$ABF$18,MATCH(UsagePerHour!$B34,Sales!$C$5:$C$18,0),MATCH(UsagePerHour!YR$4,Sales!$D$3:$ABF$3,0))/YR$2*INDEX(Usage!$D$5:$ABF$11,MATCH(UsagePerHour!$B$20,Usage!$C$5:$C$11,0),MATCH(UsagePerHour!YR$4,Usage!$D$3:$ABF$3,0)),"")</f>
        <v/>
      </c>
      <c r="YS34" s="6" t="str">
        <f>IFERROR(INDEX(Sales!$D$5:$ABF$18,MATCH(UsagePerHour!$B34,Sales!$C$5:$C$18,0),MATCH(UsagePerHour!YS$4,Sales!$D$3:$ABF$3,0))/YS$2*INDEX(Usage!$D$5:$ABF$11,MATCH(UsagePerHour!$B$20,Usage!$C$5:$C$11,0),MATCH(UsagePerHour!YS$4,Usage!$D$3:$ABF$3,0)),"")</f>
        <v/>
      </c>
      <c r="YT34" s="6" t="str">
        <f>IFERROR(INDEX(Sales!$D$5:$ABF$18,MATCH(UsagePerHour!$B34,Sales!$C$5:$C$18,0),MATCH(UsagePerHour!YT$4,Sales!$D$3:$ABF$3,0))/YT$2*INDEX(Usage!$D$5:$ABF$11,MATCH(UsagePerHour!$B$20,Usage!$C$5:$C$11,0),MATCH(UsagePerHour!YT$4,Usage!$D$3:$ABF$3,0)),"")</f>
        <v/>
      </c>
      <c r="YU34" s="6" t="str">
        <f>IFERROR(INDEX(Sales!$D$5:$ABF$18,MATCH(UsagePerHour!$B34,Sales!$C$5:$C$18,0),MATCH(UsagePerHour!YU$4,Sales!$D$3:$ABF$3,0))/YU$2*INDEX(Usage!$D$5:$ABF$11,MATCH(UsagePerHour!$B$20,Usage!$C$5:$C$11,0),MATCH(UsagePerHour!YU$4,Usage!$D$3:$ABF$3,0)),"")</f>
        <v/>
      </c>
      <c r="YV34" s="6" t="str">
        <f>IFERROR(INDEX(Sales!$D$5:$ABF$18,MATCH(UsagePerHour!$B34,Sales!$C$5:$C$18,0),MATCH(UsagePerHour!YV$4,Sales!$D$3:$ABF$3,0))/YV$2*INDEX(Usage!$D$5:$ABF$11,MATCH(UsagePerHour!$B$20,Usage!$C$5:$C$11,0),MATCH(UsagePerHour!YV$4,Usage!$D$3:$ABF$3,0)),"")</f>
        <v/>
      </c>
      <c r="YW34" s="6" t="str">
        <f>IFERROR(INDEX(Sales!$D$5:$ABF$18,MATCH(UsagePerHour!$B34,Sales!$C$5:$C$18,0),MATCH(UsagePerHour!YW$4,Sales!$D$3:$ABF$3,0))/YW$2*INDEX(Usage!$D$5:$ABF$11,MATCH(UsagePerHour!$B$20,Usage!$C$5:$C$11,0),MATCH(UsagePerHour!YW$4,Usage!$D$3:$ABF$3,0)),"")</f>
        <v/>
      </c>
      <c r="YX34" s="6" t="str">
        <f>IFERROR(INDEX(Sales!$D$5:$ABF$18,MATCH(UsagePerHour!$B34,Sales!$C$5:$C$18,0),MATCH(UsagePerHour!YX$4,Sales!$D$3:$ABF$3,0))/YX$2*INDEX(Usage!$D$5:$ABF$11,MATCH(UsagePerHour!$B$20,Usage!$C$5:$C$11,0),MATCH(UsagePerHour!YX$4,Usage!$D$3:$ABF$3,0)),"")</f>
        <v/>
      </c>
      <c r="YY34" s="6" t="str">
        <f>IFERROR(INDEX(Sales!$D$5:$ABF$18,MATCH(UsagePerHour!$B34,Sales!$C$5:$C$18,0),MATCH(UsagePerHour!YY$4,Sales!$D$3:$ABF$3,0))/YY$2*INDEX(Usage!$D$5:$ABF$11,MATCH(UsagePerHour!$B$20,Usage!$C$5:$C$11,0),MATCH(UsagePerHour!YY$4,Usage!$D$3:$ABF$3,0)),"")</f>
        <v/>
      </c>
      <c r="YZ34" s="6" t="str">
        <f>IFERROR(INDEX(Sales!$D$5:$ABF$18,MATCH(UsagePerHour!$B34,Sales!$C$5:$C$18,0),MATCH(UsagePerHour!YZ$4,Sales!$D$3:$ABF$3,0))/YZ$2*INDEX(Usage!$D$5:$ABF$11,MATCH(UsagePerHour!$B$20,Usage!$C$5:$C$11,0),MATCH(UsagePerHour!YZ$4,Usage!$D$3:$ABF$3,0)),"")</f>
        <v/>
      </c>
      <c r="ZA34" s="6" t="str">
        <f>IFERROR(INDEX(Sales!$D$5:$ABF$18,MATCH(UsagePerHour!$B34,Sales!$C$5:$C$18,0),MATCH(UsagePerHour!ZA$4,Sales!$D$3:$ABF$3,0))/ZA$2*INDEX(Usage!$D$5:$ABF$11,MATCH(UsagePerHour!$B$20,Usage!$C$5:$C$11,0),MATCH(UsagePerHour!ZA$4,Usage!$D$3:$ABF$3,0)),"")</f>
        <v/>
      </c>
      <c r="ZB34" s="6" t="str">
        <f>IFERROR(INDEX(Sales!$D$5:$ABF$18,MATCH(UsagePerHour!$B34,Sales!$C$5:$C$18,0),MATCH(UsagePerHour!ZB$4,Sales!$D$3:$ABF$3,0))/ZB$2*INDEX(Usage!$D$5:$ABF$11,MATCH(UsagePerHour!$B$20,Usage!$C$5:$C$11,0),MATCH(UsagePerHour!ZB$4,Usage!$D$3:$ABF$3,0)),"")</f>
        <v/>
      </c>
      <c r="ZC34" s="6" t="str">
        <f>IFERROR(INDEX(Sales!$D$5:$ABF$18,MATCH(UsagePerHour!$B34,Sales!$C$5:$C$18,0),MATCH(UsagePerHour!ZC$4,Sales!$D$3:$ABF$3,0))/ZC$2*INDEX(Usage!$D$5:$ABF$11,MATCH(UsagePerHour!$B$20,Usage!$C$5:$C$11,0),MATCH(UsagePerHour!ZC$4,Usage!$D$3:$ABF$3,0)),"")</f>
        <v/>
      </c>
      <c r="ZD34" s="6" t="str">
        <f>IFERROR(INDEX(Sales!$D$5:$ABF$18,MATCH(UsagePerHour!$B34,Sales!$C$5:$C$18,0),MATCH(UsagePerHour!ZD$4,Sales!$D$3:$ABF$3,0))/ZD$2*INDEX(Usage!$D$5:$ABF$11,MATCH(UsagePerHour!$B$20,Usage!$C$5:$C$11,0),MATCH(UsagePerHour!ZD$4,Usage!$D$3:$ABF$3,0)),"")</f>
        <v/>
      </c>
      <c r="ZE34" s="6" t="str">
        <f>IFERROR(INDEX(Sales!$D$5:$ABF$18,MATCH(UsagePerHour!$B34,Sales!$C$5:$C$18,0),MATCH(UsagePerHour!ZE$4,Sales!$D$3:$ABF$3,0))/ZE$2*INDEX(Usage!$D$5:$ABF$11,MATCH(UsagePerHour!$B$20,Usage!$C$5:$C$11,0),MATCH(UsagePerHour!ZE$4,Usage!$D$3:$ABF$3,0)),"")</f>
        <v/>
      </c>
      <c r="ZF34" s="6" t="str">
        <f>IFERROR(INDEX(Sales!$D$5:$ABF$18,MATCH(UsagePerHour!$B34,Sales!$C$5:$C$18,0),MATCH(UsagePerHour!ZF$4,Sales!$D$3:$ABF$3,0))/ZF$2*INDEX(Usage!$D$5:$ABF$11,MATCH(UsagePerHour!$B$20,Usage!$C$5:$C$11,0),MATCH(UsagePerHour!ZF$4,Usage!$D$3:$ABF$3,0)),"")</f>
        <v/>
      </c>
      <c r="ZG34" s="6" t="str">
        <f>IFERROR(INDEX(Sales!$D$5:$ABF$18,MATCH(UsagePerHour!$B34,Sales!$C$5:$C$18,0),MATCH(UsagePerHour!ZG$4,Sales!$D$3:$ABF$3,0))/ZG$2*INDEX(Usage!$D$5:$ABF$11,MATCH(UsagePerHour!$B$20,Usage!$C$5:$C$11,0),MATCH(UsagePerHour!ZG$4,Usage!$D$3:$ABF$3,0)),"")</f>
        <v/>
      </c>
      <c r="ZH34" s="6" t="str">
        <f>IFERROR(INDEX(Sales!$D$5:$ABF$18,MATCH(UsagePerHour!$B34,Sales!$C$5:$C$18,0),MATCH(UsagePerHour!ZH$4,Sales!$D$3:$ABF$3,0))/ZH$2*INDEX(Usage!$D$5:$ABF$11,MATCH(UsagePerHour!$B$20,Usage!$C$5:$C$11,0),MATCH(UsagePerHour!ZH$4,Usage!$D$3:$ABF$3,0)),"")</f>
        <v/>
      </c>
      <c r="ZI34" s="6" t="str">
        <f>IFERROR(INDEX(Sales!$D$5:$ABF$18,MATCH(UsagePerHour!$B34,Sales!$C$5:$C$18,0),MATCH(UsagePerHour!ZI$4,Sales!$D$3:$ABF$3,0))/ZI$2*INDEX(Usage!$D$5:$ABF$11,MATCH(UsagePerHour!$B$20,Usage!$C$5:$C$11,0),MATCH(UsagePerHour!ZI$4,Usage!$D$3:$ABF$3,0)),"")</f>
        <v/>
      </c>
      <c r="ZJ34" s="6" t="str">
        <f>IFERROR(INDEX(Sales!$D$5:$ABF$18,MATCH(UsagePerHour!$B34,Sales!$C$5:$C$18,0),MATCH(UsagePerHour!ZJ$4,Sales!$D$3:$ABF$3,0))/ZJ$2*INDEX(Usage!$D$5:$ABF$11,MATCH(UsagePerHour!$B$20,Usage!$C$5:$C$11,0),MATCH(UsagePerHour!ZJ$4,Usage!$D$3:$ABF$3,0)),"")</f>
        <v/>
      </c>
      <c r="ZK34" s="6" t="str">
        <f>IFERROR(INDEX(Sales!$D$5:$ABF$18,MATCH(UsagePerHour!$B34,Sales!$C$5:$C$18,0),MATCH(UsagePerHour!ZK$4,Sales!$D$3:$ABF$3,0))/ZK$2*INDEX(Usage!$D$5:$ABF$11,MATCH(UsagePerHour!$B$20,Usage!$C$5:$C$11,0),MATCH(UsagePerHour!ZK$4,Usage!$D$3:$ABF$3,0)),"")</f>
        <v/>
      </c>
      <c r="ZL34" s="6" t="str">
        <f>IFERROR(INDEX(Sales!$D$5:$ABF$18,MATCH(UsagePerHour!$B34,Sales!$C$5:$C$18,0),MATCH(UsagePerHour!ZL$4,Sales!$D$3:$ABF$3,0))/ZL$2*INDEX(Usage!$D$5:$ABF$11,MATCH(UsagePerHour!$B$20,Usage!$C$5:$C$11,0),MATCH(UsagePerHour!ZL$4,Usage!$D$3:$ABF$3,0)),"")</f>
        <v/>
      </c>
      <c r="ZM34" s="6" t="str">
        <f>IFERROR(INDEX(Sales!$D$5:$ABF$18,MATCH(UsagePerHour!$B34,Sales!$C$5:$C$18,0),MATCH(UsagePerHour!ZM$4,Sales!$D$3:$ABF$3,0))/ZM$2*INDEX(Usage!$D$5:$ABF$11,MATCH(UsagePerHour!$B$20,Usage!$C$5:$C$11,0),MATCH(UsagePerHour!ZM$4,Usage!$D$3:$ABF$3,0)),"")</f>
        <v/>
      </c>
      <c r="ZN34" s="6" t="str">
        <f>IFERROR(INDEX(Sales!$D$5:$ABF$18,MATCH(UsagePerHour!$B34,Sales!$C$5:$C$18,0),MATCH(UsagePerHour!ZN$4,Sales!$D$3:$ABF$3,0))/ZN$2*INDEX(Usage!$D$5:$ABF$11,MATCH(UsagePerHour!$B$20,Usage!$C$5:$C$11,0),MATCH(UsagePerHour!ZN$4,Usage!$D$3:$ABF$3,0)),"")</f>
        <v/>
      </c>
      <c r="ZO34" s="6" t="str">
        <f>IFERROR(INDEX(Sales!$D$5:$ABF$18,MATCH(UsagePerHour!$B34,Sales!$C$5:$C$18,0),MATCH(UsagePerHour!ZO$4,Sales!$D$3:$ABF$3,0))/ZO$2*INDEX(Usage!$D$5:$ABF$11,MATCH(UsagePerHour!$B$20,Usage!$C$5:$C$11,0),MATCH(UsagePerHour!ZO$4,Usage!$D$3:$ABF$3,0)),"")</f>
        <v/>
      </c>
      <c r="ZP34" s="6" t="str">
        <f>IFERROR(INDEX(Sales!$D$5:$ABF$18,MATCH(UsagePerHour!$B34,Sales!$C$5:$C$18,0),MATCH(UsagePerHour!ZP$4,Sales!$D$3:$ABF$3,0))/ZP$2*INDEX(Usage!$D$5:$ABF$11,MATCH(UsagePerHour!$B$20,Usage!$C$5:$C$11,0),MATCH(UsagePerHour!ZP$4,Usage!$D$3:$ABF$3,0)),"")</f>
        <v/>
      </c>
      <c r="ZQ34" s="6" t="str">
        <f>IFERROR(INDEX(Sales!$D$5:$ABF$18,MATCH(UsagePerHour!$B34,Sales!$C$5:$C$18,0),MATCH(UsagePerHour!ZQ$4,Sales!$D$3:$ABF$3,0))/ZQ$2*INDEX(Usage!$D$5:$ABF$11,MATCH(UsagePerHour!$B$20,Usage!$C$5:$C$11,0),MATCH(UsagePerHour!ZQ$4,Usage!$D$3:$ABF$3,0)),"")</f>
        <v/>
      </c>
      <c r="ZR34" s="6" t="str">
        <f>IFERROR(INDEX(Sales!$D$5:$ABF$18,MATCH(UsagePerHour!$B34,Sales!$C$5:$C$18,0),MATCH(UsagePerHour!ZR$4,Sales!$D$3:$ABF$3,0))/ZR$2*INDEX(Usage!$D$5:$ABF$11,MATCH(UsagePerHour!$B$20,Usage!$C$5:$C$11,0),MATCH(UsagePerHour!ZR$4,Usage!$D$3:$ABF$3,0)),"")</f>
        <v/>
      </c>
      <c r="ZS34" s="6" t="str">
        <f>IFERROR(INDEX(Sales!$D$5:$ABF$18,MATCH(UsagePerHour!$B34,Sales!$C$5:$C$18,0),MATCH(UsagePerHour!ZS$4,Sales!$D$3:$ABF$3,0))/ZS$2*INDEX(Usage!$D$5:$ABF$11,MATCH(UsagePerHour!$B$20,Usage!$C$5:$C$11,0),MATCH(UsagePerHour!ZS$4,Usage!$D$3:$ABF$3,0)),"")</f>
        <v/>
      </c>
      <c r="ZT34" s="6" t="str">
        <f>IFERROR(INDEX(Sales!$D$5:$ABF$18,MATCH(UsagePerHour!$B34,Sales!$C$5:$C$18,0),MATCH(UsagePerHour!ZT$4,Sales!$D$3:$ABF$3,0))/ZT$2*INDEX(Usage!$D$5:$ABF$11,MATCH(UsagePerHour!$B$20,Usage!$C$5:$C$11,0),MATCH(UsagePerHour!ZT$4,Usage!$D$3:$ABF$3,0)),"")</f>
        <v/>
      </c>
      <c r="ZU34" s="6" t="str">
        <f>IFERROR(INDEX(Sales!$D$5:$ABF$18,MATCH(UsagePerHour!$B34,Sales!$C$5:$C$18,0),MATCH(UsagePerHour!ZU$4,Sales!$D$3:$ABF$3,0))/ZU$2*INDEX(Usage!$D$5:$ABF$11,MATCH(UsagePerHour!$B$20,Usage!$C$5:$C$11,0),MATCH(UsagePerHour!ZU$4,Usage!$D$3:$ABF$3,0)),"")</f>
        <v/>
      </c>
      <c r="ZV34" s="6" t="str">
        <f>IFERROR(INDEX(Sales!$D$5:$ABF$18,MATCH(UsagePerHour!$B34,Sales!$C$5:$C$18,0),MATCH(UsagePerHour!ZV$4,Sales!$D$3:$ABF$3,0))/ZV$2*INDEX(Usage!$D$5:$ABF$11,MATCH(UsagePerHour!$B$20,Usage!$C$5:$C$11,0),MATCH(UsagePerHour!ZV$4,Usage!$D$3:$ABF$3,0)),"")</f>
        <v/>
      </c>
      <c r="ZW34" s="6" t="str">
        <f>IFERROR(INDEX(Sales!$D$5:$ABF$18,MATCH(UsagePerHour!$B34,Sales!$C$5:$C$18,0),MATCH(UsagePerHour!ZW$4,Sales!$D$3:$ABF$3,0))/ZW$2*INDEX(Usage!$D$5:$ABF$11,MATCH(UsagePerHour!$B$20,Usage!$C$5:$C$11,0),MATCH(UsagePerHour!ZW$4,Usage!$D$3:$ABF$3,0)),"")</f>
        <v/>
      </c>
      <c r="ZX34" s="6" t="str">
        <f>IFERROR(INDEX(Sales!$D$5:$ABF$18,MATCH(UsagePerHour!$B34,Sales!$C$5:$C$18,0),MATCH(UsagePerHour!ZX$4,Sales!$D$3:$ABF$3,0))/ZX$2*INDEX(Usage!$D$5:$ABF$11,MATCH(UsagePerHour!$B$20,Usage!$C$5:$C$11,0),MATCH(UsagePerHour!ZX$4,Usage!$D$3:$ABF$3,0)),"")</f>
        <v/>
      </c>
      <c r="ZY34" s="6" t="str">
        <f>IFERROR(INDEX(Sales!$D$5:$ABF$18,MATCH(UsagePerHour!$B34,Sales!$C$5:$C$18,0),MATCH(UsagePerHour!ZY$4,Sales!$D$3:$ABF$3,0))/ZY$2*INDEX(Usage!$D$5:$ABF$11,MATCH(UsagePerHour!$B$20,Usage!$C$5:$C$11,0),MATCH(UsagePerHour!ZY$4,Usage!$D$3:$ABF$3,0)),"")</f>
        <v/>
      </c>
      <c r="ZZ34" s="6" t="str">
        <f>IFERROR(INDEX(Sales!$D$5:$ABF$18,MATCH(UsagePerHour!$B34,Sales!$C$5:$C$18,0),MATCH(UsagePerHour!ZZ$4,Sales!$D$3:$ABF$3,0))/ZZ$2*INDEX(Usage!$D$5:$ABF$11,MATCH(UsagePerHour!$B$20,Usage!$C$5:$C$11,0),MATCH(UsagePerHour!ZZ$4,Usage!$D$3:$ABF$3,0)),"")</f>
        <v/>
      </c>
      <c r="AAA34" s="6" t="str">
        <f>IFERROR(INDEX(Sales!$D$5:$ABF$18,MATCH(UsagePerHour!$B34,Sales!$C$5:$C$18,0),MATCH(UsagePerHour!AAA$4,Sales!$D$3:$ABF$3,0))/AAA$2*INDEX(Usage!$D$5:$ABF$11,MATCH(UsagePerHour!$B$20,Usage!$C$5:$C$11,0),MATCH(UsagePerHour!AAA$4,Usage!$D$3:$ABF$3,0)),"")</f>
        <v/>
      </c>
      <c r="AAB34" s="6" t="str">
        <f>IFERROR(INDEX(Sales!$D$5:$ABF$18,MATCH(UsagePerHour!$B34,Sales!$C$5:$C$18,0),MATCH(UsagePerHour!AAB$4,Sales!$D$3:$ABF$3,0))/AAB$2*INDEX(Usage!$D$5:$ABF$11,MATCH(UsagePerHour!$B$20,Usage!$C$5:$C$11,0),MATCH(UsagePerHour!AAB$4,Usage!$D$3:$ABF$3,0)),"")</f>
        <v/>
      </c>
      <c r="AAC34" s="6" t="str">
        <f>IFERROR(INDEX(Sales!$D$5:$ABF$18,MATCH(UsagePerHour!$B34,Sales!$C$5:$C$18,0),MATCH(UsagePerHour!AAC$4,Sales!$D$3:$ABF$3,0))/AAC$2*INDEX(Usage!$D$5:$ABF$11,MATCH(UsagePerHour!$B$20,Usage!$C$5:$C$11,0),MATCH(UsagePerHour!AAC$4,Usage!$D$3:$ABF$3,0)),"")</f>
        <v/>
      </c>
      <c r="AAD34" s="6" t="str">
        <f>IFERROR(INDEX(Sales!$D$5:$ABF$18,MATCH(UsagePerHour!$B34,Sales!$C$5:$C$18,0),MATCH(UsagePerHour!AAD$4,Sales!$D$3:$ABF$3,0))/AAD$2*INDEX(Usage!$D$5:$ABF$11,MATCH(UsagePerHour!$B$20,Usage!$C$5:$C$11,0),MATCH(UsagePerHour!AAD$4,Usage!$D$3:$ABF$3,0)),"")</f>
        <v/>
      </c>
      <c r="AAE34" s="6" t="str">
        <f>IFERROR(INDEX(Sales!$D$5:$ABF$18,MATCH(UsagePerHour!$B34,Sales!$C$5:$C$18,0),MATCH(UsagePerHour!AAE$4,Sales!$D$3:$ABF$3,0))/AAE$2*INDEX(Usage!$D$5:$ABF$11,MATCH(UsagePerHour!$B$20,Usage!$C$5:$C$11,0),MATCH(UsagePerHour!AAE$4,Usage!$D$3:$ABF$3,0)),"")</f>
        <v/>
      </c>
      <c r="AAF34" s="6" t="str">
        <f>IFERROR(INDEX(Sales!$D$5:$ABF$18,MATCH(UsagePerHour!$B34,Sales!$C$5:$C$18,0),MATCH(UsagePerHour!AAF$4,Sales!$D$3:$ABF$3,0))/AAF$2*INDEX(Usage!$D$5:$ABF$11,MATCH(UsagePerHour!$B$20,Usage!$C$5:$C$11,0),MATCH(UsagePerHour!AAF$4,Usage!$D$3:$ABF$3,0)),"")</f>
        <v/>
      </c>
      <c r="AAG34" s="6" t="str">
        <f>IFERROR(INDEX(Sales!$D$5:$ABF$18,MATCH(UsagePerHour!$B34,Sales!$C$5:$C$18,0),MATCH(UsagePerHour!AAG$4,Sales!$D$3:$ABF$3,0))/AAG$2*INDEX(Usage!$D$5:$ABF$11,MATCH(UsagePerHour!$B$20,Usage!$C$5:$C$11,0),MATCH(UsagePerHour!AAG$4,Usage!$D$3:$ABF$3,0)),"")</f>
        <v/>
      </c>
      <c r="AAH34" s="6" t="str">
        <f>IFERROR(INDEX(Sales!$D$5:$ABF$18,MATCH(UsagePerHour!$B34,Sales!$C$5:$C$18,0),MATCH(UsagePerHour!AAH$4,Sales!$D$3:$ABF$3,0))/AAH$2*INDEX(Usage!$D$5:$ABF$11,MATCH(UsagePerHour!$B$20,Usage!$C$5:$C$11,0),MATCH(UsagePerHour!AAH$4,Usage!$D$3:$ABF$3,0)),"")</f>
        <v/>
      </c>
      <c r="AAI34" s="6" t="str">
        <f>IFERROR(INDEX(Sales!$D$5:$ABF$18,MATCH(UsagePerHour!$B34,Sales!$C$5:$C$18,0),MATCH(UsagePerHour!AAI$4,Sales!$D$3:$ABF$3,0))/AAI$2*INDEX(Usage!$D$5:$ABF$11,MATCH(UsagePerHour!$B$20,Usage!$C$5:$C$11,0),MATCH(UsagePerHour!AAI$4,Usage!$D$3:$ABF$3,0)),"")</f>
        <v/>
      </c>
      <c r="AAJ34" s="6" t="str">
        <f>IFERROR(INDEX(Sales!$D$5:$ABF$18,MATCH(UsagePerHour!$B34,Sales!$C$5:$C$18,0),MATCH(UsagePerHour!AAJ$4,Sales!$D$3:$ABF$3,0))/AAJ$2*INDEX(Usage!$D$5:$ABF$11,MATCH(UsagePerHour!$B$20,Usage!$C$5:$C$11,0),MATCH(UsagePerHour!AAJ$4,Usage!$D$3:$ABF$3,0)),"")</f>
        <v/>
      </c>
      <c r="AAK34" s="6" t="str">
        <f>IFERROR(INDEX(Sales!$D$5:$ABF$18,MATCH(UsagePerHour!$B34,Sales!$C$5:$C$18,0),MATCH(UsagePerHour!AAK$4,Sales!$D$3:$ABF$3,0))/AAK$2*INDEX(Usage!$D$5:$ABF$11,MATCH(UsagePerHour!$B$20,Usage!$C$5:$C$11,0),MATCH(UsagePerHour!AAK$4,Usage!$D$3:$ABF$3,0)),"")</f>
        <v/>
      </c>
      <c r="AAL34" s="6" t="str">
        <f>IFERROR(INDEX(Sales!$D$5:$ABF$18,MATCH(UsagePerHour!$B34,Sales!$C$5:$C$18,0),MATCH(UsagePerHour!AAL$4,Sales!$D$3:$ABF$3,0))/AAL$2*INDEX(Usage!$D$5:$ABF$11,MATCH(UsagePerHour!$B$20,Usage!$C$5:$C$11,0),MATCH(UsagePerHour!AAL$4,Usage!$D$3:$ABF$3,0)),"")</f>
        <v/>
      </c>
      <c r="AAM34" s="6" t="str">
        <f>IFERROR(INDEX(Sales!$D$5:$ABF$18,MATCH(UsagePerHour!$B34,Sales!$C$5:$C$18,0),MATCH(UsagePerHour!AAM$4,Sales!$D$3:$ABF$3,0))/AAM$2*INDEX(Usage!$D$5:$ABF$11,MATCH(UsagePerHour!$B$20,Usage!$C$5:$C$11,0),MATCH(UsagePerHour!AAM$4,Usage!$D$3:$ABF$3,0)),"")</f>
        <v/>
      </c>
      <c r="AAN34" s="6" t="str">
        <f>IFERROR(INDEX(Sales!$D$5:$ABF$18,MATCH(UsagePerHour!$B34,Sales!$C$5:$C$18,0),MATCH(UsagePerHour!AAN$4,Sales!$D$3:$ABF$3,0))/AAN$2*INDEX(Usage!$D$5:$ABF$11,MATCH(UsagePerHour!$B$20,Usage!$C$5:$C$11,0),MATCH(UsagePerHour!AAN$4,Usage!$D$3:$ABF$3,0)),"")</f>
        <v/>
      </c>
      <c r="AAO34" s="6" t="str">
        <f>IFERROR(INDEX(Sales!$D$5:$ABF$18,MATCH(UsagePerHour!$B34,Sales!$C$5:$C$18,0),MATCH(UsagePerHour!AAO$4,Sales!$D$3:$ABF$3,0))/AAO$2*INDEX(Usage!$D$5:$ABF$11,MATCH(UsagePerHour!$B$20,Usage!$C$5:$C$11,0),MATCH(UsagePerHour!AAO$4,Usage!$D$3:$ABF$3,0)),"")</f>
        <v/>
      </c>
      <c r="AAP34" s="6" t="str">
        <f>IFERROR(INDEX(Sales!$D$5:$ABF$18,MATCH(UsagePerHour!$B34,Sales!$C$5:$C$18,0),MATCH(UsagePerHour!AAP$4,Sales!$D$3:$ABF$3,0))/AAP$2*INDEX(Usage!$D$5:$ABF$11,MATCH(UsagePerHour!$B$20,Usage!$C$5:$C$11,0),MATCH(UsagePerHour!AAP$4,Usage!$D$3:$ABF$3,0)),"")</f>
        <v/>
      </c>
      <c r="AAQ34" s="6" t="str">
        <f>IFERROR(INDEX(Sales!$D$5:$ABF$18,MATCH(UsagePerHour!$B34,Sales!$C$5:$C$18,0),MATCH(UsagePerHour!AAQ$4,Sales!$D$3:$ABF$3,0))/AAQ$2*INDEX(Usage!$D$5:$ABF$11,MATCH(UsagePerHour!$B$20,Usage!$C$5:$C$11,0),MATCH(UsagePerHour!AAQ$4,Usage!$D$3:$ABF$3,0)),"")</f>
        <v/>
      </c>
      <c r="AAR34" s="6" t="str">
        <f>IFERROR(INDEX(Sales!$D$5:$ABF$18,MATCH(UsagePerHour!$B34,Sales!$C$5:$C$18,0),MATCH(UsagePerHour!AAR$4,Sales!$D$3:$ABF$3,0))/AAR$2*INDEX(Usage!$D$5:$ABF$11,MATCH(UsagePerHour!$B$20,Usage!$C$5:$C$11,0),MATCH(UsagePerHour!AAR$4,Usage!$D$3:$ABF$3,0)),"")</f>
        <v/>
      </c>
      <c r="AAS34" s="6" t="str">
        <f>IFERROR(INDEX(Sales!$D$5:$ABF$18,MATCH(UsagePerHour!$B34,Sales!$C$5:$C$18,0),MATCH(UsagePerHour!AAS$4,Sales!$D$3:$ABF$3,0))/AAS$2*INDEX(Usage!$D$5:$ABF$11,MATCH(UsagePerHour!$B$20,Usage!$C$5:$C$11,0),MATCH(UsagePerHour!AAS$4,Usage!$D$3:$ABF$3,0)),"")</f>
        <v/>
      </c>
      <c r="AAT34" s="6" t="str">
        <f>IFERROR(INDEX(Sales!$D$5:$ABF$18,MATCH(UsagePerHour!$B34,Sales!$C$5:$C$18,0),MATCH(UsagePerHour!AAT$4,Sales!$D$3:$ABF$3,0))/AAT$2*INDEX(Usage!$D$5:$ABF$11,MATCH(UsagePerHour!$B$20,Usage!$C$5:$C$11,0),MATCH(UsagePerHour!AAT$4,Usage!$D$3:$ABF$3,0)),"")</f>
        <v/>
      </c>
      <c r="AAU34" s="6" t="str">
        <f>IFERROR(INDEX(Sales!$D$5:$ABF$18,MATCH(UsagePerHour!$B34,Sales!$C$5:$C$18,0),MATCH(UsagePerHour!AAU$4,Sales!$D$3:$ABF$3,0))/AAU$2*INDEX(Usage!$D$5:$ABF$11,MATCH(UsagePerHour!$B$20,Usage!$C$5:$C$11,0),MATCH(UsagePerHour!AAU$4,Usage!$D$3:$ABF$3,0)),"")</f>
        <v/>
      </c>
      <c r="AAV34" s="6" t="str">
        <f>IFERROR(INDEX(Sales!$D$5:$ABF$18,MATCH(UsagePerHour!$B34,Sales!$C$5:$C$18,0),MATCH(UsagePerHour!AAV$4,Sales!$D$3:$ABF$3,0))/AAV$2*INDEX(Usage!$D$5:$ABF$11,MATCH(UsagePerHour!$B$20,Usage!$C$5:$C$11,0),MATCH(UsagePerHour!AAV$4,Usage!$D$3:$ABF$3,0)),"")</f>
        <v/>
      </c>
      <c r="AAW34" s="6" t="str">
        <f>IFERROR(INDEX(Sales!$D$5:$ABF$18,MATCH(UsagePerHour!$B34,Sales!$C$5:$C$18,0),MATCH(UsagePerHour!AAW$4,Sales!$D$3:$ABF$3,0))/AAW$2*INDEX(Usage!$D$5:$ABF$11,MATCH(UsagePerHour!$B$20,Usage!$C$5:$C$11,0),MATCH(UsagePerHour!AAW$4,Usage!$D$3:$ABF$3,0)),"")</f>
        <v/>
      </c>
      <c r="AAX34" s="6" t="str">
        <f>IFERROR(INDEX(Sales!$D$5:$ABF$18,MATCH(UsagePerHour!$B34,Sales!$C$5:$C$18,0),MATCH(UsagePerHour!AAX$4,Sales!$D$3:$ABF$3,0))/AAX$2*INDEX(Usage!$D$5:$ABF$11,MATCH(UsagePerHour!$B$20,Usage!$C$5:$C$11,0),MATCH(UsagePerHour!AAX$4,Usage!$D$3:$ABF$3,0)),"")</f>
        <v/>
      </c>
      <c r="AAY34" s="6" t="str">
        <f>IFERROR(INDEX(Sales!$D$5:$ABF$18,MATCH(UsagePerHour!$B34,Sales!$C$5:$C$18,0),MATCH(UsagePerHour!AAY$4,Sales!$D$3:$ABF$3,0))/AAY$2*INDEX(Usage!$D$5:$ABF$11,MATCH(UsagePerHour!$B$20,Usage!$C$5:$C$11,0),MATCH(UsagePerHour!AAY$4,Usage!$D$3:$ABF$3,0)),"")</f>
        <v/>
      </c>
      <c r="AAZ34" s="6" t="str">
        <f>IFERROR(INDEX(Sales!$D$5:$ABF$18,MATCH(UsagePerHour!$B34,Sales!$C$5:$C$18,0),MATCH(UsagePerHour!AAZ$4,Sales!$D$3:$ABF$3,0))/AAZ$2*INDEX(Usage!$D$5:$ABF$11,MATCH(UsagePerHour!$B$20,Usage!$C$5:$C$11,0),MATCH(UsagePerHour!AAZ$4,Usage!$D$3:$ABF$3,0)),"")</f>
        <v/>
      </c>
      <c r="ABA34" s="6" t="str">
        <f>IFERROR(INDEX(Sales!$D$5:$ABF$18,MATCH(UsagePerHour!$B34,Sales!$C$5:$C$18,0),MATCH(UsagePerHour!ABA$4,Sales!$D$3:$ABF$3,0))/ABA$2*INDEX(Usage!$D$5:$ABF$11,MATCH(UsagePerHour!$B$20,Usage!$C$5:$C$11,0),MATCH(UsagePerHour!ABA$4,Usage!$D$3:$ABF$3,0)),"")</f>
        <v/>
      </c>
    </row>
    <row r="36" spans="2:729">
      <c r="B36" s="25" t="s">
        <v>18</v>
      </c>
      <c r="C36" s="7">
        <f>C4</f>
        <v>45658</v>
      </c>
      <c r="D36" s="8">
        <f>C36+1</f>
        <v>45659</v>
      </c>
      <c r="E36" s="8">
        <f t="shared" ref="E36" si="1199">D36+1</f>
        <v>45660</v>
      </c>
      <c r="F36" s="8">
        <f t="shared" ref="F36" si="1200">E36+1</f>
        <v>45661</v>
      </c>
      <c r="G36" s="8">
        <f t="shared" ref="G36" si="1201">F36+1</f>
        <v>45662</v>
      </c>
      <c r="H36" s="8">
        <f t="shared" ref="H36" si="1202">G36+1</f>
        <v>45663</v>
      </c>
      <c r="I36" s="8">
        <f t="shared" ref="I36" si="1203">H36+1</f>
        <v>45664</v>
      </c>
      <c r="J36" s="8">
        <f t="shared" ref="J36" si="1204">I36+1</f>
        <v>45665</v>
      </c>
      <c r="K36" s="8">
        <f t="shared" ref="K36" si="1205">J36+1</f>
        <v>45666</v>
      </c>
      <c r="L36" s="8">
        <f t="shared" ref="L36" si="1206">K36+1</f>
        <v>45667</v>
      </c>
      <c r="M36" s="8">
        <f t="shared" ref="M36" si="1207">L36+1</f>
        <v>45668</v>
      </c>
      <c r="N36" s="8">
        <f t="shared" ref="N36" si="1208">M36+1</f>
        <v>45669</v>
      </c>
      <c r="O36" s="8">
        <f t="shared" ref="O36" si="1209">N36+1</f>
        <v>45670</v>
      </c>
      <c r="P36" s="8">
        <f t="shared" ref="P36" si="1210">O36+1</f>
        <v>45671</v>
      </c>
      <c r="Q36" s="8">
        <f t="shared" ref="Q36" si="1211">P36+1</f>
        <v>45672</v>
      </c>
      <c r="R36" s="8">
        <f t="shared" ref="R36" si="1212">Q36+1</f>
        <v>45673</v>
      </c>
      <c r="S36" s="8">
        <f t="shared" ref="S36" si="1213">R36+1</f>
        <v>45674</v>
      </c>
      <c r="T36" s="8">
        <f t="shared" ref="T36" si="1214">S36+1</f>
        <v>45675</v>
      </c>
      <c r="U36" s="8">
        <f t="shared" ref="U36" si="1215">T36+1</f>
        <v>45676</v>
      </c>
      <c r="V36" s="8">
        <f t="shared" ref="V36" si="1216">U36+1</f>
        <v>45677</v>
      </c>
      <c r="W36" s="8">
        <f t="shared" ref="W36" si="1217">V36+1</f>
        <v>45678</v>
      </c>
      <c r="X36" s="8">
        <f t="shared" ref="X36" si="1218">W36+1</f>
        <v>45679</v>
      </c>
      <c r="Y36" s="8">
        <f t="shared" ref="Y36" si="1219">X36+1</f>
        <v>45680</v>
      </c>
      <c r="Z36" s="8">
        <f t="shared" ref="Z36" si="1220">Y36+1</f>
        <v>45681</v>
      </c>
      <c r="AA36" s="8">
        <f t="shared" ref="AA36" si="1221">Z36+1</f>
        <v>45682</v>
      </c>
      <c r="AB36" s="8">
        <f t="shared" ref="AB36" si="1222">AA36+1</f>
        <v>45683</v>
      </c>
      <c r="AC36" s="8">
        <f t="shared" ref="AC36" si="1223">AB36+1</f>
        <v>45684</v>
      </c>
      <c r="AD36" s="8">
        <f t="shared" ref="AD36" si="1224">AC36+1</f>
        <v>45685</v>
      </c>
      <c r="AE36" s="8">
        <f t="shared" ref="AE36" si="1225">AD36+1</f>
        <v>45686</v>
      </c>
      <c r="AF36" s="8">
        <f t="shared" ref="AF36" si="1226">AE36+1</f>
        <v>45687</v>
      </c>
      <c r="AG36" s="8">
        <f t="shared" ref="AG36" si="1227">AF36+1</f>
        <v>45688</v>
      </c>
      <c r="AH36" s="8">
        <f t="shared" ref="AH36" si="1228">AG36+1</f>
        <v>45689</v>
      </c>
      <c r="AI36" s="8">
        <f t="shared" ref="AI36" si="1229">AH36+1</f>
        <v>45690</v>
      </c>
      <c r="AJ36" s="8">
        <f t="shared" ref="AJ36" si="1230">AI36+1</f>
        <v>45691</v>
      </c>
      <c r="AK36" s="8">
        <f t="shared" ref="AK36" si="1231">AJ36+1</f>
        <v>45692</v>
      </c>
      <c r="AL36" s="8">
        <f t="shared" ref="AL36" si="1232">AK36+1</f>
        <v>45693</v>
      </c>
      <c r="AM36" s="8">
        <f t="shared" ref="AM36" si="1233">AL36+1</f>
        <v>45694</v>
      </c>
      <c r="AN36" s="8">
        <f t="shared" ref="AN36" si="1234">AM36+1</f>
        <v>45695</v>
      </c>
      <c r="AO36" s="8">
        <f t="shared" ref="AO36" si="1235">AN36+1</f>
        <v>45696</v>
      </c>
      <c r="AP36" s="8">
        <f t="shared" ref="AP36" si="1236">AO36+1</f>
        <v>45697</v>
      </c>
      <c r="AQ36" s="8">
        <f t="shared" ref="AQ36" si="1237">AP36+1</f>
        <v>45698</v>
      </c>
      <c r="AR36" s="8">
        <f t="shared" ref="AR36" si="1238">AQ36+1</f>
        <v>45699</v>
      </c>
      <c r="AS36" s="8">
        <f t="shared" ref="AS36" si="1239">AR36+1</f>
        <v>45700</v>
      </c>
      <c r="AT36" s="8">
        <f t="shared" ref="AT36" si="1240">AS36+1</f>
        <v>45701</v>
      </c>
      <c r="AU36" s="8">
        <f t="shared" ref="AU36" si="1241">AT36+1</f>
        <v>45702</v>
      </c>
      <c r="AV36" s="8">
        <f t="shared" ref="AV36" si="1242">AU36+1</f>
        <v>45703</v>
      </c>
      <c r="AW36" s="8">
        <f t="shared" ref="AW36" si="1243">AV36+1</f>
        <v>45704</v>
      </c>
      <c r="AX36" s="8">
        <f t="shared" ref="AX36" si="1244">AW36+1</f>
        <v>45705</v>
      </c>
      <c r="AY36" s="8">
        <f t="shared" ref="AY36" si="1245">AX36+1</f>
        <v>45706</v>
      </c>
      <c r="AZ36" s="8">
        <f t="shared" ref="AZ36" si="1246">AY36+1</f>
        <v>45707</v>
      </c>
      <c r="BA36" s="8">
        <f t="shared" ref="BA36" si="1247">AZ36+1</f>
        <v>45708</v>
      </c>
      <c r="BB36" s="8">
        <f t="shared" ref="BB36" si="1248">BA36+1</f>
        <v>45709</v>
      </c>
      <c r="BC36" s="8">
        <f t="shared" ref="BC36" si="1249">BB36+1</f>
        <v>45710</v>
      </c>
      <c r="BD36" s="8">
        <f t="shared" ref="BD36" si="1250">BC36+1</f>
        <v>45711</v>
      </c>
      <c r="BE36" s="8">
        <f t="shared" ref="BE36" si="1251">BD36+1</f>
        <v>45712</v>
      </c>
      <c r="BF36" s="8">
        <f t="shared" ref="BF36" si="1252">BE36+1</f>
        <v>45713</v>
      </c>
      <c r="BG36" s="8">
        <f t="shared" ref="BG36" si="1253">BF36+1</f>
        <v>45714</v>
      </c>
      <c r="BH36" s="8">
        <f t="shared" ref="BH36" si="1254">BG36+1</f>
        <v>45715</v>
      </c>
      <c r="BI36" s="8">
        <f t="shared" ref="BI36" si="1255">BH36+1</f>
        <v>45716</v>
      </c>
      <c r="BJ36" s="8">
        <f t="shared" ref="BJ36" si="1256">BI36+1</f>
        <v>45717</v>
      </c>
      <c r="BK36" s="8">
        <f t="shared" ref="BK36" si="1257">BJ36+1</f>
        <v>45718</v>
      </c>
      <c r="BL36" s="8">
        <f t="shared" ref="BL36" si="1258">BK36+1</f>
        <v>45719</v>
      </c>
      <c r="BM36" s="8">
        <f t="shared" ref="BM36" si="1259">BL36+1</f>
        <v>45720</v>
      </c>
      <c r="BN36" s="8">
        <f t="shared" ref="BN36" si="1260">BM36+1</f>
        <v>45721</v>
      </c>
      <c r="BO36" s="8">
        <f t="shared" ref="BO36" si="1261">BN36+1</f>
        <v>45722</v>
      </c>
      <c r="BP36" s="8">
        <f t="shared" ref="BP36" si="1262">BO36+1</f>
        <v>45723</v>
      </c>
      <c r="BQ36" s="8">
        <f t="shared" ref="BQ36" si="1263">BP36+1</f>
        <v>45724</v>
      </c>
      <c r="BR36" s="8">
        <f t="shared" ref="BR36" si="1264">BQ36+1</f>
        <v>45725</v>
      </c>
      <c r="BS36" s="8">
        <f t="shared" ref="BS36" si="1265">BR36+1</f>
        <v>45726</v>
      </c>
      <c r="BT36" s="8">
        <f t="shared" ref="BT36" si="1266">BS36+1</f>
        <v>45727</v>
      </c>
      <c r="BU36" s="8">
        <f t="shared" ref="BU36" si="1267">BT36+1</f>
        <v>45728</v>
      </c>
      <c r="BV36" s="8">
        <f t="shared" ref="BV36" si="1268">BU36+1</f>
        <v>45729</v>
      </c>
      <c r="BW36" s="8">
        <f t="shared" ref="BW36" si="1269">BV36+1</f>
        <v>45730</v>
      </c>
      <c r="BX36" s="8">
        <f t="shared" ref="BX36" si="1270">BW36+1</f>
        <v>45731</v>
      </c>
      <c r="BY36" s="8">
        <f t="shared" ref="BY36" si="1271">BX36+1</f>
        <v>45732</v>
      </c>
      <c r="BZ36" s="8">
        <f t="shared" ref="BZ36" si="1272">BY36+1</f>
        <v>45733</v>
      </c>
      <c r="CA36" s="8">
        <f t="shared" ref="CA36" si="1273">BZ36+1</f>
        <v>45734</v>
      </c>
      <c r="CB36" s="8">
        <f t="shared" ref="CB36" si="1274">CA36+1</f>
        <v>45735</v>
      </c>
      <c r="CC36" s="8">
        <f t="shared" ref="CC36" si="1275">CB36+1</f>
        <v>45736</v>
      </c>
      <c r="CD36" s="8">
        <f t="shared" ref="CD36" si="1276">CC36+1</f>
        <v>45737</v>
      </c>
      <c r="CE36" s="8">
        <f t="shared" ref="CE36" si="1277">CD36+1</f>
        <v>45738</v>
      </c>
      <c r="CF36" s="8">
        <f t="shared" ref="CF36" si="1278">CE36+1</f>
        <v>45739</v>
      </c>
      <c r="CG36" s="8">
        <f t="shared" ref="CG36" si="1279">CF36+1</f>
        <v>45740</v>
      </c>
      <c r="CH36" s="8">
        <f t="shared" ref="CH36" si="1280">CG36+1</f>
        <v>45741</v>
      </c>
      <c r="CI36" s="8">
        <f t="shared" ref="CI36" si="1281">CH36+1</f>
        <v>45742</v>
      </c>
      <c r="CJ36" s="8">
        <f t="shared" ref="CJ36" si="1282">CI36+1</f>
        <v>45743</v>
      </c>
      <c r="CK36" s="8">
        <f t="shared" ref="CK36" si="1283">CJ36+1</f>
        <v>45744</v>
      </c>
      <c r="CL36" s="8">
        <f t="shared" ref="CL36" si="1284">CK36+1</f>
        <v>45745</v>
      </c>
      <c r="CM36" s="8">
        <f t="shared" ref="CM36" si="1285">CL36+1</f>
        <v>45746</v>
      </c>
      <c r="CN36" s="8">
        <f t="shared" ref="CN36" si="1286">CM36+1</f>
        <v>45747</v>
      </c>
      <c r="CO36" s="8">
        <f t="shared" ref="CO36" si="1287">CN36+1</f>
        <v>45748</v>
      </c>
      <c r="CP36" s="8">
        <f t="shared" ref="CP36" si="1288">CO36+1</f>
        <v>45749</v>
      </c>
      <c r="CQ36" s="8">
        <f t="shared" ref="CQ36" si="1289">CP36+1</f>
        <v>45750</v>
      </c>
      <c r="CR36" s="8">
        <f t="shared" ref="CR36" si="1290">CQ36+1</f>
        <v>45751</v>
      </c>
      <c r="CS36" s="8">
        <f t="shared" ref="CS36" si="1291">CR36+1</f>
        <v>45752</v>
      </c>
      <c r="CT36" s="8">
        <f t="shared" ref="CT36" si="1292">CS36+1</f>
        <v>45753</v>
      </c>
      <c r="CU36" s="8">
        <f t="shared" ref="CU36" si="1293">CT36+1</f>
        <v>45754</v>
      </c>
      <c r="CV36" s="8">
        <f t="shared" ref="CV36" si="1294">CU36+1</f>
        <v>45755</v>
      </c>
      <c r="CW36" s="8">
        <f t="shared" ref="CW36" si="1295">CV36+1</f>
        <v>45756</v>
      </c>
      <c r="CX36" s="8">
        <f t="shared" ref="CX36" si="1296">CW36+1</f>
        <v>45757</v>
      </c>
      <c r="CY36" s="8">
        <f t="shared" ref="CY36" si="1297">CX36+1</f>
        <v>45758</v>
      </c>
      <c r="CZ36" s="8">
        <f t="shared" ref="CZ36" si="1298">CY36+1</f>
        <v>45759</v>
      </c>
      <c r="DA36" s="8">
        <f t="shared" ref="DA36" si="1299">CZ36+1</f>
        <v>45760</v>
      </c>
      <c r="DB36" s="8">
        <f t="shared" ref="DB36" si="1300">DA36+1</f>
        <v>45761</v>
      </c>
      <c r="DC36" s="8">
        <f t="shared" ref="DC36" si="1301">DB36+1</f>
        <v>45762</v>
      </c>
      <c r="DD36" s="8">
        <f t="shared" ref="DD36" si="1302">DC36+1</f>
        <v>45763</v>
      </c>
      <c r="DE36" s="8">
        <f t="shared" ref="DE36" si="1303">DD36+1</f>
        <v>45764</v>
      </c>
      <c r="DF36" s="8">
        <f t="shared" ref="DF36" si="1304">DE36+1</f>
        <v>45765</v>
      </c>
      <c r="DG36" s="8">
        <f t="shared" ref="DG36" si="1305">DF36+1</f>
        <v>45766</v>
      </c>
      <c r="DH36" s="8">
        <f t="shared" ref="DH36" si="1306">DG36+1</f>
        <v>45767</v>
      </c>
      <c r="DI36" s="8">
        <f t="shared" ref="DI36" si="1307">DH36+1</f>
        <v>45768</v>
      </c>
      <c r="DJ36" s="8">
        <f t="shared" ref="DJ36" si="1308">DI36+1</f>
        <v>45769</v>
      </c>
      <c r="DK36" s="8">
        <f t="shared" ref="DK36" si="1309">DJ36+1</f>
        <v>45770</v>
      </c>
      <c r="DL36" s="8">
        <f t="shared" ref="DL36" si="1310">DK36+1</f>
        <v>45771</v>
      </c>
      <c r="DM36" s="8">
        <f t="shared" ref="DM36" si="1311">DL36+1</f>
        <v>45772</v>
      </c>
      <c r="DN36" s="8">
        <f t="shared" ref="DN36" si="1312">DM36+1</f>
        <v>45773</v>
      </c>
      <c r="DO36" s="8">
        <f t="shared" ref="DO36" si="1313">DN36+1</f>
        <v>45774</v>
      </c>
      <c r="DP36" s="8">
        <f t="shared" ref="DP36" si="1314">DO36+1</f>
        <v>45775</v>
      </c>
      <c r="DQ36" s="8">
        <f t="shared" ref="DQ36" si="1315">DP36+1</f>
        <v>45776</v>
      </c>
      <c r="DR36" s="8">
        <f t="shared" ref="DR36" si="1316">DQ36+1</f>
        <v>45777</v>
      </c>
      <c r="DS36" s="8">
        <f t="shared" ref="DS36" si="1317">DR36+1</f>
        <v>45778</v>
      </c>
      <c r="DT36" s="8">
        <f t="shared" ref="DT36" si="1318">DS36+1</f>
        <v>45779</v>
      </c>
      <c r="DU36" s="8">
        <f t="shared" ref="DU36" si="1319">DT36+1</f>
        <v>45780</v>
      </c>
      <c r="DV36" s="8">
        <f t="shared" ref="DV36" si="1320">DU36+1</f>
        <v>45781</v>
      </c>
      <c r="DW36" s="8">
        <f t="shared" ref="DW36" si="1321">DV36+1</f>
        <v>45782</v>
      </c>
      <c r="DX36" s="8">
        <f t="shared" ref="DX36" si="1322">DW36+1</f>
        <v>45783</v>
      </c>
      <c r="DY36" s="8">
        <f t="shared" ref="DY36" si="1323">DX36+1</f>
        <v>45784</v>
      </c>
      <c r="DZ36" s="8">
        <f t="shared" ref="DZ36" si="1324">DY36+1</f>
        <v>45785</v>
      </c>
      <c r="EA36" s="8">
        <f t="shared" ref="EA36" si="1325">DZ36+1</f>
        <v>45786</v>
      </c>
      <c r="EB36" s="8">
        <f t="shared" ref="EB36" si="1326">EA36+1</f>
        <v>45787</v>
      </c>
      <c r="EC36" s="8">
        <f t="shared" ref="EC36" si="1327">EB36+1</f>
        <v>45788</v>
      </c>
      <c r="ED36" s="8">
        <f t="shared" ref="ED36" si="1328">EC36+1</f>
        <v>45789</v>
      </c>
      <c r="EE36" s="8">
        <f t="shared" ref="EE36" si="1329">ED36+1</f>
        <v>45790</v>
      </c>
      <c r="EF36" s="8">
        <f t="shared" ref="EF36" si="1330">EE36+1</f>
        <v>45791</v>
      </c>
      <c r="EG36" s="8">
        <f t="shared" ref="EG36" si="1331">EF36+1</f>
        <v>45792</v>
      </c>
      <c r="EH36" s="8">
        <f t="shared" ref="EH36" si="1332">EG36+1</f>
        <v>45793</v>
      </c>
      <c r="EI36" s="8">
        <f t="shared" ref="EI36" si="1333">EH36+1</f>
        <v>45794</v>
      </c>
      <c r="EJ36" s="8">
        <f t="shared" ref="EJ36" si="1334">EI36+1</f>
        <v>45795</v>
      </c>
      <c r="EK36" s="8">
        <f t="shared" ref="EK36" si="1335">EJ36+1</f>
        <v>45796</v>
      </c>
      <c r="EL36" s="8">
        <f t="shared" ref="EL36" si="1336">EK36+1</f>
        <v>45797</v>
      </c>
      <c r="EM36" s="8">
        <f t="shared" ref="EM36" si="1337">EL36+1</f>
        <v>45798</v>
      </c>
      <c r="EN36" s="8">
        <f t="shared" ref="EN36" si="1338">EM36+1</f>
        <v>45799</v>
      </c>
      <c r="EO36" s="8">
        <f t="shared" ref="EO36" si="1339">EN36+1</f>
        <v>45800</v>
      </c>
      <c r="EP36" s="8">
        <f t="shared" ref="EP36" si="1340">EO36+1</f>
        <v>45801</v>
      </c>
      <c r="EQ36" s="8">
        <f t="shared" ref="EQ36" si="1341">EP36+1</f>
        <v>45802</v>
      </c>
      <c r="ER36" s="8">
        <f t="shared" ref="ER36" si="1342">EQ36+1</f>
        <v>45803</v>
      </c>
      <c r="ES36" s="8">
        <f t="shared" ref="ES36" si="1343">ER36+1</f>
        <v>45804</v>
      </c>
      <c r="ET36" s="8">
        <f t="shared" ref="ET36" si="1344">ES36+1</f>
        <v>45805</v>
      </c>
      <c r="EU36" s="8">
        <f t="shared" ref="EU36" si="1345">ET36+1</f>
        <v>45806</v>
      </c>
      <c r="EV36" s="8">
        <f t="shared" ref="EV36" si="1346">EU36+1</f>
        <v>45807</v>
      </c>
      <c r="EW36" s="8">
        <f t="shared" ref="EW36" si="1347">EV36+1</f>
        <v>45808</v>
      </c>
      <c r="EX36" s="8">
        <f t="shared" ref="EX36" si="1348">EW36+1</f>
        <v>45809</v>
      </c>
      <c r="EY36" s="8">
        <f t="shared" ref="EY36" si="1349">EX36+1</f>
        <v>45810</v>
      </c>
      <c r="EZ36" s="8">
        <f t="shared" ref="EZ36" si="1350">EY36+1</f>
        <v>45811</v>
      </c>
      <c r="FA36" s="8">
        <f t="shared" ref="FA36" si="1351">EZ36+1</f>
        <v>45812</v>
      </c>
      <c r="FB36" s="8">
        <f t="shared" ref="FB36" si="1352">FA36+1</f>
        <v>45813</v>
      </c>
      <c r="FC36" s="8">
        <f t="shared" ref="FC36" si="1353">FB36+1</f>
        <v>45814</v>
      </c>
      <c r="FD36" s="8">
        <f t="shared" ref="FD36" si="1354">FC36+1</f>
        <v>45815</v>
      </c>
      <c r="FE36" s="8">
        <f t="shared" ref="FE36" si="1355">FD36+1</f>
        <v>45816</v>
      </c>
      <c r="FF36" s="8">
        <f t="shared" ref="FF36" si="1356">FE36+1</f>
        <v>45817</v>
      </c>
      <c r="FG36" s="8">
        <f t="shared" ref="FG36" si="1357">FF36+1</f>
        <v>45818</v>
      </c>
      <c r="FH36" s="8">
        <f t="shared" ref="FH36" si="1358">FG36+1</f>
        <v>45819</v>
      </c>
      <c r="FI36" s="8">
        <f t="shared" ref="FI36" si="1359">FH36+1</f>
        <v>45820</v>
      </c>
      <c r="FJ36" s="8">
        <f t="shared" ref="FJ36" si="1360">FI36+1</f>
        <v>45821</v>
      </c>
      <c r="FK36" s="8">
        <f t="shared" ref="FK36" si="1361">FJ36+1</f>
        <v>45822</v>
      </c>
      <c r="FL36" s="8">
        <f t="shared" ref="FL36" si="1362">FK36+1</f>
        <v>45823</v>
      </c>
      <c r="FM36" s="8">
        <f t="shared" ref="FM36" si="1363">FL36+1</f>
        <v>45824</v>
      </c>
      <c r="FN36" s="8">
        <f t="shared" ref="FN36" si="1364">FM36+1</f>
        <v>45825</v>
      </c>
      <c r="FO36" s="8">
        <f t="shared" ref="FO36" si="1365">FN36+1</f>
        <v>45826</v>
      </c>
      <c r="FP36" s="8">
        <f t="shared" ref="FP36" si="1366">FO36+1</f>
        <v>45827</v>
      </c>
      <c r="FQ36" s="8">
        <f t="shared" ref="FQ36" si="1367">FP36+1</f>
        <v>45828</v>
      </c>
      <c r="FR36" s="8">
        <f t="shared" ref="FR36" si="1368">FQ36+1</f>
        <v>45829</v>
      </c>
      <c r="FS36" s="8">
        <f t="shared" ref="FS36" si="1369">FR36+1</f>
        <v>45830</v>
      </c>
      <c r="FT36" s="8">
        <f t="shared" ref="FT36" si="1370">FS36+1</f>
        <v>45831</v>
      </c>
      <c r="FU36" s="8">
        <f t="shared" ref="FU36" si="1371">FT36+1</f>
        <v>45832</v>
      </c>
      <c r="FV36" s="8">
        <f t="shared" ref="FV36" si="1372">FU36+1</f>
        <v>45833</v>
      </c>
      <c r="FW36" s="8">
        <f t="shared" ref="FW36" si="1373">FV36+1</f>
        <v>45834</v>
      </c>
      <c r="FX36" s="8">
        <f t="shared" ref="FX36" si="1374">FW36+1</f>
        <v>45835</v>
      </c>
      <c r="FY36" s="8">
        <f t="shared" ref="FY36" si="1375">FX36+1</f>
        <v>45836</v>
      </c>
      <c r="FZ36" s="8">
        <f t="shared" ref="FZ36" si="1376">FY36+1</f>
        <v>45837</v>
      </c>
      <c r="GA36" s="8">
        <f t="shared" ref="GA36" si="1377">FZ36+1</f>
        <v>45838</v>
      </c>
      <c r="GB36" s="8">
        <f t="shared" ref="GB36" si="1378">GA36+1</f>
        <v>45839</v>
      </c>
      <c r="GC36" s="8">
        <f t="shared" ref="GC36" si="1379">GB36+1</f>
        <v>45840</v>
      </c>
      <c r="GD36" s="8">
        <f t="shared" ref="GD36" si="1380">GC36+1</f>
        <v>45841</v>
      </c>
      <c r="GE36" s="8">
        <f t="shared" ref="GE36" si="1381">GD36+1</f>
        <v>45842</v>
      </c>
      <c r="GF36" s="8">
        <f t="shared" ref="GF36" si="1382">GE36+1</f>
        <v>45843</v>
      </c>
      <c r="GG36" s="8">
        <f t="shared" ref="GG36" si="1383">GF36+1</f>
        <v>45844</v>
      </c>
      <c r="GH36" s="8">
        <f t="shared" ref="GH36" si="1384">GG36+1</f>
        <v>45845</v>
      </c>
      <c r="GI36" s="8">
        <f t="shared" ref="GI36" si="1385">GH36+1</f>
        <v>45846</v>
      </c>
      <c r="GJ36" s="8">
        <f t="shared" ref="GJ36" si="1386">GI36+1</f>
        <v>45847</v>
      </c>
      <c r="GK36" s="8">
        <f t="shared" ref="GK36" si="1387">GJ36+1</f>
        <v>45848</v>
      </c>
      <c r="GL36" s="8">
        <f t="shared" ref="GL36" si="1388">GK36+1</f>
        <v>45849</v>
      </c>
      <c r="GM36" s="8">
        <f t="shared" ref="GM36" si="1389">GL36+1</f>
        <v>45850</v>
      </c>
      <c r="GN36" s="8">
        <f t="shared" ref="GN36" si="1390">GM36+1</f>
        <v>45851</v>
      </c>
      <c r="GO36" s="8">
        <f t="shared" ref="GO36" si="1391">GN36+1</f>
        <v>45852</v>
      </c>
      <c r="GP36" s="8">
        <f t="shared" ref="GP36" si="1392">GO36+1</f>
        <v>45853</v>
      </c>
      <c r="GQ36" s="8">
        <f t="shared" ref="GQ36" si="1393">GP36+1</f>
        <v>45854</v>
      </c>
      <c r="GR36" s="8">
        <f t="shared" ref="GR36" si="1394">GQ36+1</f>
        <v>45855</v>
      </c>
      <c r="GS36" s="8">
        <f t="shared" ref="GS36" si="1395">GR36+1</f>
        <v>45856</v>
      </c>
      <c r="GT36" s="8">
        <f t="shared" ref="GT36" si="1396">GS36+1</f>
        <v>45857</v>
      </c>
      <c r="GU36" s="8">
        <f t="shared" ref="GU36" si="1397">GT36+1</f>
        <v>45858</v>
      </c>
      <c r="GV36" s="8">
        <f t="shared" ref="GV36" si="1398">GU36+1</f>
        <v>45859</v>
      </c>
      <c r="GW36" s="8">
        <f t="shared" ref="GW36" si="1399">GV36+1</f>
        <v>45860</v>
      </c>
      <c r="GX36" s="8">
        <f t="shared" ref="GX36" si="1400">GW36+1</f>
        <v>45861</v>
      </c>
      <c r="GY36" s="8">
        <f t="shared" ref="GY36" si="1401">GX36+1</f>
        <v>45862</v>
      </c>
      <c r="GZ36" s="8">
        <f t="shared" ref="GZ36" si="1402">GY36+1</f>
        <v>45863</v>
      </c>
      <c r="HA36" s="8">
        <f t="shared" ref="HA36" si="1403">GZ36+1</f>
        <v>45864</v>
      </c>
      <c r="HB36" s="8">
        <f t="shared" ref="HB36" si="1404">HA36+1</f>
        <v>45865</v>
      </c>
      <c r="HC36" s="8">
        <f t="shared" ref="HC36" si="1405">HB36+1</f>
        <v>45866</v>
      </c>
      <c r="HD36" s="8">
        <f t="shared" ref="HD36" si="1406">HC36+1</f>
        <v>45867</v>
      </c>
      <c r="HE36" s="8">
        <f t="shared" ref="HE36" si="1407">HD36+1</f>
        <v>45868</v>
      </c>
      <c r="HF36" s="8">
        <f t="shared" ref="HF36" si="1408">HE36+1</f>
        <v>45869</v>
      </c>
      <c r="HG36" s="8">
        <f t="shared" ref="HG36" si="1409">HF36+1</f>
        <v>45870</v>
      </c>
      <c r="HH36" s="8">
        <f t="shared" ref="HH36" si="1410">HG36+1</f>
        <v>45871</v>
      </c>
      <c r="HI36" s="8">
        <f t="shared" ref="HI36" si="1411">HH36+1</f>
        <v>45872</v>
      </c>
      <c r="HJ36" s="8">
        <f t="shared" ref="HJ36" si="1412">HI36+1</f>
        <v>45873</v>
      </c>
      <c r="HK36" s="8">
        <f t="shared" ref="HK36" si="1413">HJ36+1</f>
        <v>45874</v>
      </c>
      <c r="HL36" s="8">
        <f t="shared" ref="HL36" si="1414">HK36+1</f>
        <v>45875</v>
      </c>
      <c r="HM36" s="8">
        <f t="shared" ref="HM36" si="1415">HL36+1</f>
        <v>45876</v>
      </c>
      <c r="HN36" s="8">
        <f t="shared" ref="HN36" si="1416">HM36+1</f>
        <v>45877</v>
      </c>
      <c r="HO36" s="8">
        <f t="shared" ref="HO36" si="1417">HN36+1</f>
        <v>45878</v>
      </c>
      <c r="HP36" s="8">
        <f t="shared" ref="HP36" si="1418">HO36+1</f>
        <v>45879</v>
      </c>
      <c r="HQ36" s="8">
        <f t="shared" ref="HQ36" si="1419">HP36+1</f>
        <v>45880</v>
      </c>
      <c r="HR36" s="8">
        <f t="shared" ref="HR36" si="1420">HQ36+1</f>
        <v>45881</v>
      </c>
      <c r="HS36" s="8">
        <f t="shared" ref="HS36" si="1421">HR36+1</f>
        <v>45882</v>
      </c>
      <c r="HT36" s="8">
        <f t="shared" ref="HT36" si="1422">HS36+1</f>
        <v>45883</v>
      </c>
      <c r="HU36" s="8">
        <f t="shared" ref="HU36" si="1423">HT36+1</f>
        <v>45884</v>
      </c>
      <c r="HV36" s="8">
        <f t="shared" ref="HV36" si="1424">HU36+1</f>
        <v>45885</v>
      </c>
      <c r="HW36" s="8">
        <f t="shared" ref="HW36" si="1425">HV36+1</f>
        <v>45886</v>
      </c>
      <c r="HX36" s="8">
        <f t="shared" ref="HX36" si="1426">HW36+1</f>
        <v>45887</v>
      </c>
      <c r="HY36" s="8">
        <f t="shared" ref="HY36" si="1427">HX36+1</f>
        <v>45888</v>
      </c>
      <c r="HZ36" s="8">
        <f t="shared" ref="HZ36" si="1428">HY36+1</f>
        <v>45889</v>
      </c>
      <c r="IA36" s="8">
        <f t="shared" ref="IA36" si="1429">HZ36+1</f>
        <v>45890</v>
      </c>
      <c r="IB36" s="8">
        <f t="shared" ref="IB36" si="1430">IA36+1</f>
        <v>45891</v>
      </c>
      <c r="IC36" s="8">
        <f t="shared" ref="IC36" si="1431">IB36+1</f>
        <v>45892</v>
      </c>
      <c r="ID36" s="8">
        <f t="shared" ref="ID36" si="1432">IC36+1</f>
        <v>45893</v>
      </c>
      <c r="IE36" s="8">
        <f t="shared" ref="IE36" si="1433">ID36+1</f>
        <v>45894</v>
      </c>
      <c r="IF36" s="8">
        <f t="shared" ref="IF36" si="1434">IE36+1</f>
        <v>45895</v>
      </c>
      <c r="IG36" s="8">
        <f t="shared" ref="IG36" si="1435">IF36+1</f>
        <v>45896</v>
      </c>
      <c r="IH36" s="8">
        <f t="shared" ref="IH36" si="1436">IG36+1</f>
        <v>45897</v>
      </c>
      <c r="II36" s="8">
        <f t="shared" ref="II36" si="1437">IH36+1</f>
        <v>45898</v>
      </c>
      <c r="IJ36" s="8">
        <f t="shared" ref="IJ36" si="1438">II36+1</f>
        <v>45899</v>
      </c>
      <c r="IK36" s="8">
        <f t="shared" ref="IK36" si="1439">IJ36+1</f>
        <v>45900</v>
      </c>
      <c r="IL36" s="8">
        <f t="shared" ref="IL36" si="1440">IK36+1</f>
        <v>45901</v>
      </c>
      <c r="IM36" s="8">
        <f t="shared" ref="IM36" si="1441">IL36+1</f>
        <v>45902</v>
      </c>
      <c r="IN36" s="8">
        <f t="shared" ref="IN36" si="1442">IM36+1</f>
        <v>45903</v>
      </c>
      <c r="IO36" s="8">
        <f t="shared" ref="IO36" si="1443">IN36+1</f>
        <v>45904</v>
      </c>
      <c r="IP36" s="8">
        <f t="shared" ref="IP36" si="1444">IO36+1</f>
        <v>45905</v>
      </c>
      <c r="IQ36" s="8">
        <f t="shared" ref="IQ36" si="1445">IP36+1</f>
        <v>45906</v>
      </c>
      <c r="IR36" s="8">
        <f t="shared" ref="IR36" si="1446">IQ36+1</f>
        <v>45907</v>
      </c>
      <c r="IS36" s="8">
        <f t="shared" ref="IS36" si="1447">IR36+1</f>
        <v>45908</v>
      </c>
      <c r="IT36" s="8">
        <f t="shared" ref="IT36" si="1448">IS36+1</f>
        <v>45909</v>
      </c>
      <c r="IU36" s="8">
        <f t="shared" ref="IU36" si="1449">IT36+1</f>
        <v>45910</v>
      </c>
      <c r="IV36" s="8">
        <f t="shared" ref="IV36" si="1450">IU36+1</f>
        <v>45911</v>
      </c>
      <c r="IW36" s="8">
        <f t="shared" ref="IW36" si="1451">IV36+1</f>
        <v>45912</v>
      </c>
      <c r="IX36" s="8">
        <f t="shared" ref="IX36" si="1452">IW36+1</f>
        <v>45913</v>
      </c>
      <c r="IY36" s="8">
        <f t="shared" ref="IY36" si="1453">IX36+1</f>
        <v>45914</v>
      </c>
      <c r="IZ36" s="8">
        <f t="shared" ref="IZ36" si="1454">IY36+1</f>
        <v>45915</v>
      </c>
      <c r="JA36" s="8">
        <f t="shared" ref="JA36" si="1455">IZ36+1</f>
        <v>45916</v>
      </c>
      <c r="JB36" s="8">
        <f t="shared" ref="JB36" si="1456">JA36+1</f>
        <v>45917</v>
      </c>
      <c r="JC36" s="8">
        <f t="shared" ref="JC36" si="1457">JB36+1</f>
        <v>45918</v>
      </c>
      <c r="JD36" s="8">
        <f t="shared" ref="JD36" si="1458">JC36+1</f>
        <v>45919</v>
      </c>
      <c r="JE36" s="8">
        <f t="shared" ref="JE36" si="1459">JD36+1</f>
        <v>45920</v>
      </c>
      <c r="JF36" s="8">
        <f t="shared" ref="JF36" si="1460">JE36+1</f>
        <v>45921</v>
      </c>
      <c r="JG36" s="8">
        <f t="shared" ref="JG36" si="1461">JF36+1</f>
        <v>45922</v>
      </c>
      <c r="JH36" s="8">
        <f t="shared" ref="JH36" si="1462">JG36+1</f>
        <v>45923</v>
      </c>
      <c r="JI36" s="8">
        <f t="shared" ref="JI36" si="1463">JH36+1</f>
        <v>45924</v>
      </c>
      <c r="JJ36" s="8">
        <f t="shared" ref="JJ36" si="1464">JI36+1</f>
        <v>45925</v>
      </c>
      <c r="JK36" s="8">
        <f t="shared" ref="JK36" si="1465">JJ36+1</f>
        <v>45926</v>
      </c>
      <c r="JL36" s="8">
        <f t="shared" ref="JL36" si="1466">JK36+1</f>
        <v>45927</v>
      </c>
      <c r="JM36" s="8">
        <f t="shared" ref="JM36" si="1467">JL36+1</f>
        <v>45928</v>
      </c>
      <c r="JN36" s="8">
        <f t="shared" ref="JN36" si="1468">JM36+1</f>
        <v>45929</v>
      </c>
      <c r="JO36" s="8">
        <f t="shared" ref="JO36" si="1469">JN36+1</f>
        <v>45930</v>
      </c>
      <c r="JP36" s="8">
        <f t="shared" ref="JP36" si="1470">JO36+1</f>
        <v>45931</v>
      </c>
      <c r="JQ36" s="8">
        <f t="shared" ref="JQ36" si="1471">JP36+1</f>
        <v>45932</v>
      </c>
      <c r="JR36" s="8">
        <f t="shared" ref="JR36" si="1472">JQ36+1</f>
        <v>45933</v>
      </c>
      <c r="JS36" s="8">
        <f t="shared" ref="JS36" si="1473">JR36+1</f>
        <v>45934</v>
      </c>
      <c r="JT36" s="8">
        <f t="shared" ref="JT36" si="1474">JS36+1</f>
        <v>45935</v>
      </c>
      <c r="JU36" s="8">
        <f t="shared" ref="JU36" si="1475">JT36+1</f>
        <v>45936</v>
      </c>
      <c r="JV36" s="8">
        <f t="shared" ref="JV36" si="1476">JU36+1</f>
        <v>45937</v>
      </c>
      <c r="JW36" s="8">
        <f t="shared" ref="JW36" si="1477">JV36+1</f>
        <v>45938</v>
      </c>
      <c r="JX36" s="8">
        <f t="shared" ref="JX36" si="1478">JW36+1</f>
        <v>45939</v>
      </c>
      <c r="JY36" s="8">
        <f t="shared" ref="JY36" si="1479">JX36+1</f>
        <v>45940</v>
      </c>
      <c r="JZ36" s="8">
        <f t="shared" ref="JZ36" si="1480">JY36+1</f>
        <v>45941</v>
      </c>
      <c r="KA36" s="8">
        <f t="shared" ref="KA36" si="1481">JZ36+1</f>
        <v>45942</v>
      </c>
      <c r="KB36" s="8">
        <f t="shared" ref="KB36" si="1482">KA36+1</f>
        <v>45943</v>
      </c>
      <c r="KC36" s="8">
        <f t="shared" ref="KC36" si="1483">KB36+1</f>
        <v>45944</v>
      </c>
      <c r="KD36" s="8">
        <f t="shared" ref="KD36" si="1484">KC36+1</f>
        <v>45945</v>
      </c>
      <c r="KE36" s="8">
        <f t="shared" ref="KE36" si="1485">KD36+1</f>
        <v>45946</v>
      </c>
      <c r="KF36" s="8">
        <f t="shared" ref="KF36" si="1486">KE36+1</f>
        <v>45947</v>
      </c>
      <c r="KG36" s="8">
        <f t="shared" ref="KG36" si="1487">KF36+1</f>
        <v>45948</v>
      </c>
      <c r="KH36" s="8">
        <f t="shared" ref="KH36" si="1488">KG36+1</f>
        <v>45949</v>
      </c>
      <c r="KI36" s="8">
        <f t="shared" ref="KI36" si="1489">KH36+1</f>
        <v>45950</v>
      </c>
      <c r="KJ36" s="8">
        <f t="shared" ref="KJ36" si="1490">KI36+1</f>
        <v>45951</v>
      </c>
      <c r="KK36" s="8">
        <f t="shared" ref="KK36" si="1491">KJ36+1</f>
        <v>45952</v>
      </c>
      <c r="KL36" s="8">
        <f t="shared" ref="KL36" si="1492">KK36+1</f>
        <v>45953</v>
      </c>
      <c r="KM36" s="8">
        <f t="shared" ref="KM36" si="1493">KL36+1</f>
        <v>45954</v>
      </c>
      <c r="KN36" s="8">
        <f t="shared" ref="KN36" si="1494">KM36+1</f>
        <v>45955</v>
      </c>
      <c r="KO36" s="8">
        <f t="shared" ref="KO36" si="1495">KN36+1</f>
        <v>45956</v>
      </c>
      <c r="KP36" s="8">
        <f t="shared" ref="KP36" si="1496">KO36+1</f>
        <v>45957</v>
      </c>
      <c r="KQ36" s="8">
        <f t="shared" ref="KQ36" si="1497">KP36+1</f>
        <v>45958</v>
      </c>
      <c r="KR36" s="8">
        <f t="shared" ref="KR36" si="1498">KQ36+1</f>
        <v>45959</v>
      </c>
      <c r="KS36" s="8">
        <f t="shared" ref="KS36" si="1499">KR36+1</f>
        <v>45960</v>
      </c>
      <c r="KT36" s="8">
        <f t="shared" ref="KT36" si="1500">KS36+1</f>
        <v>45961</v>
      </c>
      <c r="KU36" s="8">
        <f t="shared" ref="KU36" si="1501">KT36+1</f>
        <v>45962</v>
      </c>
      <c r="KV36" s="8">
        <f t="shared" ref="KV36" si="1502">KU36+1</f>
        <v>45963</v>
      </c>
      <c r="KW36" s="8">
        <f t="shared" ref="KW36" si="1503">KV36+1</f>
        <v>45964</v>
      </c>
      <c r="KX36" s="8">
        <f t="shared" ref="KX36:KY36" si="1504">KW36+1</f>
        <v>45965</v>
      </c>
      <c r="KY36" s="8">
        <f t="shared" si="1504"/>
        <v>45966</v>
      </c>
      <c r="KZ36" s="8">
        <f t="shared" ref="KZ36" si="1505">KY36+1</f>
        <v>45967</v>
      </c>
      <c r="LA36" s="8">
        <f t="shared" ref="LA36" si="1506">KZ36+1</f>
        <v>45968</v>
      </c>
      <c r="LB36" s="8">
        <f t="shared" ref="LB36" si="1507">LA36+1</f>
        <v>45969</v>
      </c>
      <c r="LC36" s="8">
        <f t="shared" ref="LC36" si="1508">LB36+1</f>
        <v>45970</v>
      </c>
      <c r="LD36" s="8">
        <f t="shared" ref="LD36" si="1509">LC36+1</f>
        <v>45971</v>
      </c>
      <c r="LE36" s="8">
        <f t="shared" ref="LE36" si="1510">LD36+1</f>
        <v>45972</v>
      </c>
      <c r="LF36" s="8">
        <f t="shared" ref="LF36" si="1511">LE36+1</f>
        <v>45973</v>
      </c>
      <c r="LG36" s="8">
        <f t="shared" ref="LG36" si="1512">LF36+1</f>
        <v>45974</v>
      </c>
      <c r="LH36" s="8">
        <f t="shared" ref="LH36" si="1513">LG36+1</f>
        <v>45975</v>
      </c>
      <c r="LI36" s="8">
        <f t="shared" ref="LI36" si="1514">LH36+1</f>
        <v>45976</v>
      </c>
      <c r="LJ36" s="8">
        <f t="shared" ref="LJ36" si="1515">LI36+1</f>
        <v>45977</v>
      </c>
      <c r="LK36" s="8">
        <f t="shared" ref="LK36" si="1516">LJ36+1</f>
        <v>45978</v>
      </c>
      <c r="LL36" s="8">
        <f t="shared" ref="LL36" si="1517">LK36+1</f>
        <v>45979</v>
      </c>
      <c r="LM36" s="8">
        <f t="shared" ref="LM36" si="1518">LL36+1</f>
        <v>45980</v>
      </c>
      <c r="LN36" s="8">
        <f t="shared" ref="LN36" si="1519">LM36+1</f>
        <v>45981</v>
      </c>
      <c r="LO36" s="8">
        <f t="shared" ref="LO36" si="1520">LN36+1</f>
        <v>45982</v>
      </c>
      <c r="LP36" s="8">
        <f t="shared" ref="LP36" si="1521">LO36+1</f>
        <v>45983</v>
      </c>
      <c r="LQ36" s="8">
        <f t="shared" ref="LQ36" si="1522">LP36+1</f>
        <v>45984</v>
      </c>
      <c r="LR36" s="8">
        <f t="shared" ref="LR36" si="1523">LQ36+1</f>
        <v>45985</v>
      </c>
      <c r="LS36" s="8">
        <f t="shared" ref="LS36" si="1524">LR36+1</f>
        <v>45986</v>
      </c>
      <c r="LT36" s="8">
        <f t="shared" ref="LT36" si="1525">LS36+1</f>
        <v>45987</v>
      </c>
      <c r="LU36" s="8">
        <f t="shared" ref="LU36" si="1526">LT36+1</f>
        <v>45988</v>
      </c>
      <c r="LV36" s="8">
        <f t="shared" ref="LV36" si="1527">LU36+1</f>
        <v>45989</v>
      </c>
      <c r="LW36" s="8">
        <f t="shared" ref="LW36" si="1528">LV36+1</f>
        <v>45990</v>
      </c>
      <c r="LX36" s="8">
        <f t="shared" ref="LX36" si="1529">LW36+1</f>
        <v>45991</v>
      </c>
      <c r="LY36" s="8">
        <f t="shared" ref="LY36" si="1530">LX36+1</f>
        <v>45992</v>
      </c>
      <c r="LZ36" s="8">
        <f t="shared" ref="LZ36" si="1531">LY36+1</f>
        <v>45993</v>
      </c>
      <c r="MA36" s="8">
        <f t="shared" ref="MA36" si="1532">LZ36+1</f>
        <v>45994</v>
      </c>
      <c r="MB36" s="8">
        <f t="shared" ref="MB36" si="1533">MA36+1</f>
        <v>45995</v>
      </c>
      <c r="MC36" s="8">
        <f t="shared" ref="MC36" si="1534">MB36+1</f>
        <v>45996</v>
      </c>
      <c r="MD36" s="8">
        <f t="shared" ref="MD36" si="1535">MC36+1</f>
        <v>45997</v>
      </c>
      <c r="ME36" s="8">
        <f t="shared" ref="ME36" si="1536">MD36+1</f>
        <v>45998</v>
      </c>
      <c r="MF36" s="8">
        <f t="shared" ref="MF36" si="1537">ME36+1</f>
        <v>45999</v>
      </c>
      <c r="MG36" s="8">
        <f t="shared" ref="MG36" si="1538">MF36+1</f>
        <v>46000</v>
      </c>
      <c r="MH36" s="8">
        <f t="shared" ref="MH36" si="1539">MG36+1</f>
        <v>46001</v>
      </c>
      <c r="MI36" s="8">
        <f t="shared" ref="MI36" si="1540">MH36+1</f>
        <v>46002</v>
      </c>
      <c r="MJ36" s="8">
        <f t="shared" ref="MJ36" si="1541">MI36+1</f>
        <v>46003</v>
      </c>
      <c r="MK36" s="8">
        <f t="shared" ref="MK36" si="1542">MJ36+1</f>
        <v>46004</v>
      </c>
      <c r="ML36" s="8">
        <f t="shared" ref="ML36" si="1543">MK36+1</f>
        <v>46005</v>
      </c>
      <c r="MM36" s="8">
        <f t="shared" ref="MM36" si="1544">ML36+1</f>
        <v>46006</v>
      </c>
      <c r="MN36" s="8">
        <f t="shared" ref="MN36" si="1545">MM36+1</f>
        <v>46007</v>
      </c>
      <c r="MO36" s="8">
        <f t="shared" ref="MO36" si="1546">MN36+1</f>
        <v>46008</v>
      </c>
      <c r="MP36" s="8">
        <f t="shared" ref="MP36" si="1547">MO36+1</f>
        <v>46009</v>
      </c>
      <c r="MQ36" s="8">
        <f t="shared" ref="MQ36" si="1548">MP36+1</f>
        <v>46010</v>
      </c>
      <c r="MR36" s="8">
        <f t="shared" ref="MR36" si="1549">MQ36+1</f>
        <v>46011</v>
      </c>
      <c r="MS36" s="8">
        <f t="shared" ref="MS36" si="1550">MR36+1</f>
        <v>46012</v>
      </c>
      <c r="MT36" s="8">
        <f t="shared" ref="MT36" si="1551">MS36+1</f>
        <v>46013</v>
      </c>
      <c r="MU36" s="8">
        <f t="shared" ref="MU36" si="1552">MT36+1</f>
        <v>46014</v>
      </c>
      <c r="MV36" s="8">
        <f t="shared" ref="MV36" si="1553">MU36+1</f>
        <v>46015</v>
      </c>
      <c r="MW36" s="8">
        <f t="shared" ref="MW36" si="1554">MV36+1</f>
        <v>46016</v>
      </c>
      <c r="MX36" s="8">
        <f t="shared" ref="MX36" si="1555">MW36+1</f>
        <v>46017</v>
      </c>
      <c r="MY36" s="8">
        <f t="shared" ref="MY36" si="1556">MX36+1</f>
        <v>46018</v>
      </c>
      <c r="MZ36" s="8">
        <f t="shared" ref="MZ36" si="1557">MY36+1</f>
        <v>46019</v>
      </c>
      <c r="NA36" s="8">
        <f t="shared" ref="NA36" si="1558">MZ36+1</f>
        <v>46020</v>
      </c>
      <c r="NB36" s="8">
        <f t="shared" ref="NB36" si="1559">NA36+1</f>
        <v>46021</v>
      </c>
      <c r="NC36" s="8">
        <f t="shared" ref="NC36" si="1560">NB36+1</f>
        <v>46022</v>
      </c>
      <c r="ND36" s="8">
        <f t="shared" ref="ND36" si="1561">NC36+1</f>
        <v>46023</v>
      </c>
      <c r="NE36" s="8">
        <f t="shared" ref="NE36" si="1562">ND36+1</f>
        <v>46024</v>
      </c>
      <c r="NF36" s="8">
        <f t="shared" ref="NF36" si="1563">NE36+1</f>
        <v>46025</v>
      </c>
      <c r="NG36" s="8">
        <f t="shared" ref="NG36" si="1564">NF36+1</f>
        <v>46026</v>
      </c>
      <c r="NH36" s="8">
        <f t="shared" ref="NH36" si="1565">NG36+1</f>
        <v>46027</v>
      </c>
      <c r="NI36" s="8">
        <f t="shared" ref="NI36" si="1566">NH36+1</f>
        <v>46028</v>
      </c>
      <c r="NJ36" s="8">
        <f t="shared" ref="NJ36" si="1567">NI36+1</f>
        <v>46029</v>
      </c>
      <c r="NK36" s="8">
        <f t="shared" ref="NK36" si="1568">NJ36+1</f>
        <v>46030</v>
      </c>
      <c r="NL36" s="8">
        <f t="shared" ref="NL36" si="1569">NK36+1</f>
        <v>46031</v>
      </c>
      <c r="NM36" s="8">
        <f t="shared" ref="NM36" si="1570">NL36+1</f>
        <v>46032</v>
      </c>
      <c r="NN36" s="8">
        <f t="shared" ref="NN36" si="1571">NM36+1</f>
        <v>46033</v>
      </c>
      <c r="NO36" s="8">
        <f t="shared" ref="NO36" si="1572">NN36+1</f>
        <v>46034</v>
      </c>
      <c r="NP36" s="8">
        <f t="shared" ref="NP36" si="1573">NO36+1</f>
        <v>46035</v>
      </c>
      <c r="NQ36" s="8">
        <f t="shared" ref="NQ36" si="1574">NP36+1</f>
        <v>46036</v>
      </c>
      <c r="NR36" s="8">
        <f t="shared" ref="NR36" si="1575">NQ36+1</f>
        <v>46037</v>
      </c>
      <c r="NS36" s="8">
        <f t="shared" ref="NS36" si="1576">NR36+1</f>
        <v>46038</v>
      </c>
      <c r="NT36" s="8">
        <f t="shared" ref="NT36" si="1577">NS36+1</f>
        <v>46039</v>
      </c>
      <c r="NU36" s="8">
        <f t="shared" ref="NU36" si="1578">NT36+1</f>
        <v>46040</v>
      </c>
      <c r="NV36" s="8">
        <f t="shared" ref="NV36" si="1579">NU36+1</f>
        <v>46041</v>
      </c>
      <c r="NW36" s="8">
        <f t="shared" ref="NW36" si="1580">NV36+1</f>
        <v>46042</v>
      </c>
      <c r="NX36" s="8">
        <f t="shared" ref="NX36" si="1581">NW36+1</f>
        <v>46043</v>
      </c>
      <c r="NY36" s="8">
        <f t="shared" ref="NY36" si="1582">NX36+1</f>
        <v>46044</v>
      </c>
      <c r="NZ36" s="8">
        <f t="shared" ref="NZ36" si="1583">NY36+1</f>
        <v>46045</v>
      </c>
      <c r="OA36" s="8">
        <f t="shared" ref="OA36" si="1584">NZ36+1</f>
        <v>46046</v>
      </c>
      <c r="OB36" s="8">
        <f t="shared" ref="OB36" si="1585">OA36+1</f>
        <v>46047</v>
      </c>
      <c r="OC36" s="8">
        <f t="shared" ref="OC36" si="1586">OB36+1</f>
        <v>46048</v>
      </c>
      <c r="OD36" s="8">
        <f t="shared" ref="OD36" si="1587">OC36+1</f>
        <v>46049</v>
      </c>
      <c r="OE36" s="8">
        <f t="shared" ref="OE36" si="1588">OD36+1</f>
        <v>46050</v>
      </c>
      <c r="OF36" s="8">
        <f t="shared" ref="OF36" si="1589">OE36+1</f>
        <v>46051</v>
      </c>
      <c r="OG36" s="8">
        <f t="shared" ref="OG36" si="1590">OF36+1</f>
        <v>46052</v>
      </c>
      <c r="OH36" s="8">
        <f t="shared" ref="OH36" si="1591">OG36+1</f>
        <v>46053</v>
      </c>
      <c r="OI36" s="8">
        <f t="shared" ref="OI36" si="1592">OH36+1</f>
        <v>46054</v>
      </c>
      <c r="OJ36" s="8">
        <f t="shared" ref="OJ36" si="1593">OI36+1</f>
        <v>46055</v>
      </c>
      <c r="OK36" s="8">
        <f t="shared" ref="OK36" si="1594">OJ36+1</f>
        <v>46056</v>
      </c>
      <c r="OL36" s="8">
        <f t="shared" ref="OL36" si="1595">OK36+1</f>
        <v>46057</v>
      </c>
      <c r="OM36" s="8">
        <f t="shared" ref="OM36" si="1596">OL36+1</f>
        <v>46058</v>
      </c>
      <c r="ON36" s="8">
        <f t="shared" ref="ON36" si="1597">OM36+1</f>
        <v>46059</v>
      </c>
      <c r="OO36" s="8">
        <f t="shared" ref="OO36" si="1598">ON36+1</f>
        <v>46060</v>
      </c>
      <c r="OP36" s="8">
        <f t="shared" ref="OP36" si="1599">OO36+1</f>
        <v>46061</v>
      </c>
      <c r="OQ36" s="8">
        <f t="shared" ref="OQ36" si="1600">OP36+1</f>
        <v>46062</v>
      </c>
      <c r="OR36" s="8">
        <f t="shared" ref="OR36" si="1601">OQ36+1</f>
        <v>46063</v>
      </c>
      <c r="OS36" s="8">
        <f t="shared" ref="OS36" si="1602">OR36+1</f>
        <v>46064</v>
      </c>
      <c r="OT36" s="8">
        <f t="shared" ref="OT36" si="1603">OS36+1</f>
        <v>46065</v>
      </c>
      <c r="OU36" s="8">
        <f t="shared" ref="OU36" si="1604">OT36+1</f>
        <v>46066</v>
      </c>
      <c r="OV36" s="8">
        <f t="shared" ref="OV36" si="1605">OU36+1</f>
        <v>46067</v>
      </c>
      <c r="OW36" s="8">
        <f t="shared" ref="OW36" si="1606">OV36+1</f>
        <v>46068</v>
      </c>
      <c r="OX36" s="8">
        <f t="shared" ref="OX36" si="1607">OW36+1</f>
        <v>46069</v>
      </c>
      <c r="OY36" s="8">
        <f t="shared" ref="OY36" si="1608">OX36+1</f>
        <v>46070</v>
      </c>
      <c r="OZ36" s="8">
        <f t="shared" ref="OZ36" si="1609">OY36+1</f>
        <v>46071</v>
      </c>
      <c r="PA36" s="8">
        <f t="shared" ref="PA36" si="1610">OZ36+1</f>
        <v>46072</v>
      </c>
      <c r="PB36" s="8">
        <f t="shared" ref="PB36" si="1611">PA36+1</f>
        <v>46073</v>
      </c>
      <c r="PC36" s="8">
        <f t="shared" ref="PC36" si="1612">PB36+1</f>
        <v>46074</v>
      </c>
      <c r="PD36" s="8">
        <f t="shared" ref="PD36" si="1613">PC36+1</f>
        <v>46075</v>
      </c>
      <c r="PE36" s="8">
        <f t="shared" ref="PE36" si="1614">PD36+1</f>
        <v>46076</v>
      </c>
      <c r="PF36" s="8">
        <f t="shared" ref="PF36" si="1615">PE36+1</f>
        <v>46077</v>
      </c>
      <c r="PG36" s="8">
        <f t="shared" ref="PG36" si="1616">PF36+1</f>
        <v>46078</v>
      </c>
      <c r="PH36" s="8">
        <f t="shared" ref="PH36" si="1617">PG36+1</f>
        <v>46079</v>
      </c>
      <c r="PI36" s="8">
        <f t="shared" ref="PI36" si="1618">PH36+1</f>
        <v>46080</v>
      </c>
      <c r="PJ36" s="8">
        <f t="shared" ref="PJ36" si="1619">PI36+1</f>
        <v>46081</v>
      </c>
      <c r="PK36" s="8">
        <f t="shared" ref="PK36" si="1620">PJ36+1</f>
        <v>46082</v>
      </c>
      <c r="PL36" s="8">
        <f t="shared" ref="PL36" si="1621">PK36+1</f>
        <v>46083</v>
      </c>
      <c r="PM36" s="8">
        <f t="shared" ref="PM36" si="1622">PL36+1</f>
        <v>46084</v>
      </c>
      <c r="PN36" s="8">
        <f t="shared" ref="PN36" si="1623">PM36+1</f>
        <v>46085</v>
      </c>
      <c r="PO36" s="8">
        <f t="shared" ref="PO36" si="1624">PN36+1</f>
        <v>46086</v>
      </c>
      <c r="PP36" s="8">
        <f t="shared" ref="PP36" si="1625">PO36+1</f>
        <v>46087</v>
      </c>
      <c r="PQ36" s="8">
        <f t="shared" ref="PQ36" si="1626">PP36+1</f>
        <v>46088</v>
      </c>
      <c r="PR36" s="8">
        <f t="shared" ref="PR36" si="1627">PQ36+1</f>
        <v>46089</v>
      </c>
      <c r="PS36" s="8">
        <f t="shared" ref="PS36" si="1628">PR36+1</f>
        <v>46090</v>
      </c>
      <c r="PT36" s="8">
        <f t="shared" ref="PT36" si="1629">PS36+1</f>
        <v>46091</v>
      </c>
      <c r="PU36" s="8">
        <f t="shared" ref="PU36" si="1630">PT36+1</f>
        <v>46092</v>
      </c>
      <c r="PV36" s="8">
        <f t="shared" ref="PV36" si="1631">PU36+1</f>
        <v>46093</v>
      </c>
      <c r="PW36" s="8">
        <f t="shared" ref="PW36" si="1632">PV36+1</f>
        <v>46094</v>
      </c>
      <c r="PX36" s="8">
        <f t="shared" ref="PX36" si="1633">PW36+1</f>
        <v>46095</v>
      </c>
      <c r="PY36" s="8">
        <f t="shared" ref="PY36" si="1634">PX36+1</f>
        <v>46096</v>
      </c>
      <c r="PZ36" s="8">
        <f t="shared" ref="PZ36" si="1635">PY36+1</f>
        <v>46097</v>
      </c>
      <c r="QA36" s="8">
        <f t="shared" ref="QA36" si="1636">PZ36+1</f>
        <v>46098</v>
      </c>
      <c r="QB36" s="8">
        <f t="shared" ref="QB36" si="1637">QA36+1</f>
        <v>46099</v>
      </c>
      <c r="QC36" s="8">
        <f t="shared" ref="QC36" si="1638">QB36+1</f>
        <v>46100</v>
      </c>
      <c r="QD36" s="8">
        <f t="shared" ref="QD36" si="1639">QC36+1</f>
        <v>46101</v>
      </c>
      <c r="QE36" s="8">
        <f t="shared" ref="QE36" si="1640">QD36+1</f>
        <v>46102</v>
      </c>
      <c r="QF36" s="8">
        <f t="shared" ref="QF36" si="1641">QE36+1</f>
        <v>46103</v>
      </c>
      <c r="QG36" s="8">
        <f t="shared" ref="QG36" si="1642">QF36+1</f>
        <v>46104</v>
      </c>
      <c r="QH36" s="8">
        <f t="shared" ref="QH36" si="1643">QG36+1</f>
        <v>46105</v>
      </c>
      <c r="QI36" s="8">
        <f t="shared" ref="QI36" si="1644">QH36+1</f>
        <v>46106</v>
      </c>
      <c r="QJ36" s="8">
        <f t="shared" ref="QJ36" si="1645">QI36+1</f>
        <v>46107</v>
      </c>
      <c r="QK36" s="8">
        <f t="shared" ref="QK36" si="1646">QJ36+1</f>
        <v>46108</v>
      </c>
      <c r="QL36" s="8">
        <f t="shared" ref="QL36" si="1647">QK36+1</f>
        <v>46109</v>
      </c>
      <c r="QM36" s="8">
        <f t="shared" ref="QM36" si="1648">QL36+1</f>
        <v>46110</v>
      </c>
      <c r="QN36" s="8">
        <f t="shared" ref="QN36" si="1649">QM36+1</f>
        <v>46111</v>
      </c>
      <c r="QO36" s="8">
        <f t="shared" ref="QO36" si="1650">QN36+1</f>
        <v>46112</v>
      </c>
      <c r="QP36" s="8">
        <f t="shared" ref="QP36" si="1651">QO36+1</f>
        <v>46113</v>
      </c>
      <c r="QQ36" s="8">
        <f t="shared" ref="QQ36" si="1652">QP36+1</f>
        <v>46114</v>
      </c>
      <c r="QR36" s="8">
        <f t="shared" ref="QR36" si="1653">QQ36+1</f>
        <v>46115</v>
      </c>
      <c r="QS36" s="8">
        <f t="shared" ref="QS36" si="1654">QR36+1</f>
        <v>46116</v>
      </c>
      <c r="QT36" s="8">
        <f t="shared" ref="QT36" si="1655">QS36+1</f>
        <v>46117</v>
      </c>
      <c r="QU36" s="8">
        <f t="shared" ref="QU36" si="1656">QT36+1</f>
        <v>46118</v>
      </c>
      <c r="QV36" s="8">
        <f t="shared" ref="QV36" si="1657">QU36+1</f>
        <v>46119</v>
      </c>
      <c r="QW36" s="8">
        <f t="shared" ref="QW36" si="1658">QV36+1</f>
        <v>46120</v>
      </c>
      <c r="QX36" s="8">
        <f t="shared" ref="QX36" si="1659">QW36+1</f>
        <v>46121</v>
      </c>
      <c r="QY36" s="8">
        <f t="shared" ref="QY36" si="1660">QX36+1</f>
        <v>46122</v>
      </c>
      <c r="QZ36" s="8">
        <f t="shared" ref="QZ36" si="1661">QY36+1</f>
        <v>46123</v>
      </c>
      <c r="RA36" s="8">
        <f t="shared" ref="RA36" si="1662">QZ36+1</f>
        <v>46124</v>
      </c>
      <c r="RB36" s="8">
        <f t="shared" ref="RB36" si="1663">RA36+1</f>
        <v>46125</v>
      </c>
      <c r="RC36" s="8">
        <f t="shared" ref="RC36" si="1664">RB36+1</f>
        <v>46126</v>
      </c>
      <c r="RD36" s="8">
        <f t="shared" ref="RD36" si="1665">RC36+1</f>
        <v>46127</v>
      </c>
      <c r="RE36" s="8">
        <f t="shared" ref="RE36" si="1666">RD36+1</f>
        <v>46128</v>
      </c>
      <c r="RF36" s="8">
        <f t="shared" ref="RF36" si="1667">RE36+1</f>
        <v>46129</v>
      </c>
      <c r="RG36" s="8">
        <f t="shared" ref="RG36" si="1668">RF36+1</f>
        <v>46130</v>
      </c>
      <c r="RH36" s="8">
        <f t="shared" ref="RH36" si="1669">RG36+1</f>
        <v>46131</v>
      </c>
      <c r="RI36" s="8">
        <f t="shared" ref="RI36" si="1670">RH36+1</f>
        <v>46132</v>
      </c>
      <c r="RJ36" s="8">
        <f t="shared" ref="RJ36" si="1671">RI36+1</f>
        <v>46133</v>
      </c>
      <c r="RK36" s="8">
        <f t="shared" ref="RK36" si="1672">RJ36+1</f>
        <v>46134</v>
      </c>
      <c r="RL36" s="8">
        <f t="shared" ref="RL36" si="1673">RK36+1</f>
        <v>46135</v>
      </c>
      <c r="RM36" s="8">
        <f t="shared" ref="RM36" si="1674">RL36+1</f>
        <v>46136</v>
      </c>
      <c r="RN36" s="8">
        <f t="shared" ref="RN36" si="1675">RM36+1</f>
        <v>46137</v>
      </c>
      <c r="RO36" s="8">
        <f t="shared" ref="RO36" si="1676">RN36+1</f>
        <v>46138</v>
      </c>
      <c r="RP36" s="8">
        <f t="shared" ref="RP36" si="1677">RO36+1</f>
        <v>46139</v>
      </c>
      <c r="RQ36" s="8">
        <f t="shared" ref="RQ36" si="1678">RP36+1</f>
        <v>46140</v>
      </c>
      <c r="RR36" s="8">
        <f t="shared" ref="RR36" si="1679">RQ36+1</f>
        <v>46141</v>
      </c>
      <c r="RS36" s="8">
        <f t="shared" ref="RS36" si="1680">RR36+1</f>
        <v>46142</v>
      </c>
      <c r="RT36" s="8">
        <f t="shared" ref="RT36" si="1681">RS36+1</f>
        <v>46143</v>
      </c>
      <c r="RU36" s="8">
        <f t="shared" ref="RU36" si="1682">RT36+1</f>
        <v>46144</v>
      </c>
      <c r="RV36" s="8">
        <f t="shared" ref="RV36" si="1683">RU36+1</f>
        <v>46145</v>
      </c>
      <c r="RW36" s="8">
        <f t="shared" ref="RW36" si="1684">RV36+1</f>
        <v>46146</v>
      </c>
      <c r="RX36" s="8">
        <f t="shared" ref="RX36" si="1685">RW36+1</f>
        <v>46147</v>
      </c>
      <c r="RY36" s="8">
        <f t="shared" ref="RY36" si="1686">RX36+1</f>
        <v>46148</v>
      </c>
      <c r="RZ36" s="8">
        <f t="shared" ref="RZ36" si="1687">RY36+1</f>
        <v>46149</v>
      </c>
      <c r="SA36" s="8">
        <f t="shared" ref="SA36" si="1688">RZ36+1</f>
        <v>46150</v>
      </c>
      <c r="SB36" s="8">
        <f t="shared" ref="SB36" si="1689">SA36+1</f>
        <v>46151</v>
      </c>
      <c r="SC36" s="8">
        <f t="shared" ref="SC36" si="1690">SB36+1</f>
        <v>46152</v>
      </c>
      <c r="SD36" s="8">
        <f t="shared" ref="SD36" si="1691">SC36+1</f>
        <v>46153</v>
      </c>
      <c r="SE36" s="8">
        <f t="shared" ref="SE36" si="1692">SD36+1</f>
        <v>46154</v>
      </c>
      <c r="SF36" s="8">
        <f t="shared" ref="SF36" si="1693">SE36+1</f>
        <v>46155</v>
      </c>
      <c r="SG36" s="8">
        <f t="shared" ref="SG36" si="1694">SF36+1</f>
        <v>46156</v>
      </c>
      <c r="SH36" s="8">
        <f t="shared" ref="SH36" si="1695">SG36+1</f>
        <v>46157</v>
      </c>
      <c r="SI36" s="8">
        <f t="shared" ref="SI36" si="1696">SH36+1</f>
        <v>46158</v>
      </c>
      <c r="SJ36" s="8">
        <f t="shared" ref="SJ36" si="1697">SI36+1</f>
        <v>46159</v>
      </c>
      <c r="SK36" s="8">
        <f t="shared" ref="SK36" si="1698">SJ36+1</f>
        <v>46160</v>
      </c>
      <c r="SL36" s="8">
        <f t="shared" ref="SL36" si="1699">SK36+1</f>
        <v>46161</v>
      </c>
      <c r="SM36" s="8">
        <f t="shared" ref="SM36" si="1700">SL36+1</f>
        <v>46162</v>
      </c>
      <c r="SN36" s="8">
        <f t="shared" ref="SN36" si="1701">SM36+1</f>
        <v>46163</v>
      </c>
      <c r="SO36" s="8">
        <f t="shared" ref="SO36" si="1702">SN36+1</f>
        <v>46164</v>
      </c>
      <c r="SP36" s="8">
        <f t="shared" ref="SP36" si="1703">SO36+1</f>
        <v>46165</v>
      </c>
      <c r="SQ36" s="8">
        <f t="shared" ref="SQ36" si="1704">SP36+1</f>
        <v>46166</v>
      </c>
      <c r="SR36" s="8">
        <f t="shared" ref="SR36" si="1705">SQ36+1</f>
        <v>46167</v>
      </c>
      <c r="SS36" s="8">
        <f t="shared" ref="SS36" si="1706">SR36+1</f>
        <v>46168</v>
      </c>
      <c r="ST36" s="8">
        <f t="shared" ref="ST36" si="1707">SS36+1</f>
        <v>46169</v>
      </c>
      <c r="SU36" s="8">
        <f t="shared" ref="SU36" si="1708">ST36+1</f>
        <v>46170</v>
      </c>
      <c r="SV36" s="8">
        <f t="shared" ref="SV36" si="1709">SU36+1</f>
        <v>46171</v>
      </c>
      <c r="SW36" s="8">
        <f t="shared" ref="SW36" si="1710">SV36+1</f>
        <v>46172</v>
      </c>
      <c r="SX36" s="8">
        <f t="shared" ref="SX36" si="1711">SW36+1</f>
        <v>46173</v>
      </c>
      <c r="SY36" s="8">
        <f t="shared" ref="SY36" si="1712">SX36+1</f>
        <v>46174</v>
      </c>
      <c r="SZ36" s="8">
        <f t="shared" ref="SZ36" si="1713">SY36+1</f>
        <v>46175</v>
      </c>
      <c r="TA36" s="8">
        <f t="shared" ref="TA36" si="1714">SZ36+1</f>
        <v>46176</v>
      </c>
      <c r="TB36" s="8">
        <f t="shared" ref="TB36" si="1715">TA36+1</f>
        <v>46177</v>
      </c>
      <c r="TC36" s="8">
        <f t="shared" ref="TC36" si="1716">TB36+1</f>
        <v>46178</v>
      </c>
      <c r="TD36" s="8">
        <f t="shared" ref="TD36" si="1717">TC36+1</f>
        <v>46179</v>
      </c>
      <c r="TE36" s="8">
        <f t="shared" ref="TE36" si="1718">TD36+1</f>
        <v>46180</v>
      </c>
      <c r="TF36" s="8">
        <f t="shared" ref="TF36" si="1719">TE36+1</f>
        <v>46181</v>
      </c>
      <c r="TG36" s="8">
        <f t="shared" ref="TG36" si="1720">TF36+1</f>
        <v>46182</v>
      </c>
      <c r="TH36" s="8">
        <f t="shared" ref="TH36" si="1721">TG36+1</f>
        <v>46183</v>
      </c>
      <c r="TI36" s="8">
        <f t="shared" ref="TI36" si="1722">TH36+1</f>
        <v>46184</v>
      </c>
      <c r="TJ36" s="8">
        <f t="shared" ref="TJ36" si="1723">TI36+1</f>
        <v>46185</v>
      </c>
      <c r="TK36" s="8">
        <f t="shared" ref="TK36" si="1724">TJ36+1</f>
        <v>46186</v>
      </c>
      <c r="TL36" s="8">
        <f t="shared" ref="TL36" si="1725">TK36+1</f>
        <v>46187</v>
      </c>
      <c r="TM36" s="8">
        <f t="shared" ref="TM36" si="1726">TL36+1</f>
        <v>46188</v>
      </c>
      <c r="TN36" s="8">
        <f t="shared" ref="TN36" si="1727">TM36+1</f>
        <v>46189</v>
      </c>
      <c r="TO36" s="8">
        <f t="shared" ref="TO36" si="1728">TN36+1</f>
        <v>46190</v>
      </c>
      <c r="TP36" s="8">
        <f t="shared" ref="TP36" si="1729">TO36+1</f>
        <v>46191</v>
      </c>
      <c r="TQ36" s="8">
        <f t="shared" ref="TQ36" si="1730">TP36+1</f>
        <v>46192</v>
      </c>
      <c r="TR36" s="8">
        <f t="shared" ref="TR36" si="1731">TQ36+1</f>
        <v>46193</v>
      </c>
      <c r="TS36" s="8">
        <f t="shared" ref="TS36" si="1732">TR36+1</f>
        <v>46194</v>
      </c>
      <c r="TT36" s="8">
        <f t="shared" ref="TT36" si="1733">TS36+1</f>
        <v>46195</v>
      </c>
      <c r="TU36" s="8">
        <f t="shared" ref="TU36" si="1734">TT36+1</f>
        <v>46196</v>
      </c>
      <c r="TV36" s="8">
        <f t="shared" ref="TV36" si="1735">TU36+1</f>
        <v>46197</v>
      </c>
      <c r="TW36" s="8">
        <f t="shared" ref="TW36" si="1736">TV36+1</f>
        <v>46198</v>
      </c>
      <c r="TX36" s="8">
        <f t="shared" ref="TX36" si="1737">TW36+1</f>
        <v>46199</v>
      </c>
      <c r="TY36" s="8">
        <f t="shared" ref="TY36" si="1738">TX36+1</f>
        <v>46200</v>
      </c>
      <c r="TZ36" s="8">
        <f t="shared" ref="TZ36" si="1739">TY36+1</f>
        <v>46201</v>
      </c>
      <c r="UA36" s="8">
        <f t="shared" ref="UA36" si="1740">TZ36+1</f>
        <v>46202</v>
      </c>
      <c r="UB36" s="8">
        <f t="shared" ref="UB36" si="1741">UA36+1</f>
        <v>46203</v>
      </c>
      <c r="UC36" s="8">
        <f t="shared" ref="UC36" si="1742">UB36+1</f>
        <v>46204</v>
      </c>
      <c r="UD36" s="8">
        <f t="shared" ref="UD36" si="1743">UC36+1</f>
        <v>46205</v>
      </c>
      <c r="UE36" s="8">
        <f t="shared" ref="UE36" si="1744">UD36+1</f>
        <v>46206</v>
      </c>
      <c r="UF36" s="8">
        <f t="shared" ref="UF36" si="1745">UE36+1</f>
        <v>46207</v>
      </c>
      <c r="UG36" s="8">
        <f t="shared" ref="UG36" si="1746">UF36+1</f>
        <v>46208</v>
      </c>
      <c r="UH36" s="8">
        <f t="shared" ref="UH36" si="1747">UG36+1</f>
        <v>46209</v>
      </c>
      <c r="UI36" s="8">
        <f t="shared" ref="UI36" si="1748">UH36+1</f>
        <v>46210</v>
      </c>
      <c r="UJ36" s="8">
        <f t="shared" ref="UJ36" si="1749">UI36+1</f>
        <v>46211</v>
      </c>
      <c r="UK36" s="8">
        <f t="shared" ref="UK36" si="1750">UJ36+1</f>
        <v>46212</v>
      </c>
      <c r="UL36" s="8">
        <f t="shared" ref="UL36" si="1751">UK36+1</f>
        <v>46213</v>
      </c>
      <c r="UM36" s="8">
        <f t="shared" ref="UM36" si="1752">UL36+1</f>
        <v>46214</v>
      </c>
      <c r="UN36" s="8">
        <f t="shared" ref="UN36" si="1753">UM36+1</f>
        <v>46215</v>
      </c>
      <c r="UO36" s="8">
        <f t="shared" ref="UO36" si="1754">UN36+1</f>
        <v>46216</v>
      </c>
      <c r="UP36" s="8">
        <f t="shared" ref="UP36" si="1755">UO36+1</f>
        <v>46217</v>
      </c>
      <c r="UQ36" s="8">
        <f t="shared" ref="UQ36" si="1756">UP36+1</f>
        <v>46218</v>
      </c>
      <c r="UR36" s="8">
        <f t="shared" ref="UR36" si="1757">UQ36+1</f>
        <v>46219</v>
      </c>
      <c r="US36" s="8">
        <f t="shared" ref="US36" si="1758">UR36+1</f>
        <v>46220</v>
      </c>
      <c r="UT36" s="8">
        <f t="shared" ref="UT36" si="1759">US36+1</f>
        <v>46221</v>
      </c>
      <c r="UU36" s="8">
        <f t="shared" ref="UU36" si="1760">UT36+1</f>
        <v>46222</v>
      </c>
      <c r="UV36" s="8">
        <f t="shared" ref="UV36" si="1761">UU36+1</f>
        <v>46223</v>
      </c>
      <c r="UW36" s="8">
        <f t="shared" ref="UW36" si="1762">UV36+1</f>
        <v>46224</v>
      </c>
      <c r="UX36" s="8">
        <f t="shared" ref="UX36" si="1763">UW36+1</f>
        <v>46225</v>
      </c>
      <c r="UY36" s="8">
        <f t="shared" ref="UY36" si="1764">UX36+1</f>
        <v>46226</v>
      </c>
      <c r="UZ36" s="8">
        <f t="shared" ref="UZ36" si="1765">UY36+1</f>
        <v>46227</v>
      </c>
      <c r="VA36" s="8">
        <f t="shared" ref="VA36" si="1766">UZ36+1</f>
        <v>46228</v>
      </c>
      <c r="VB36" s="8">
        <f t="shared" ref="VB36" si="1767">VA36+1</f>
        <v>46229</v>
      </c>
      <c r="VC36" s="8">
        <f t="shared" ref="VC36" si="1768">VB36+1</f>
        <v>46230</v>
      </c>
      <c r="VD36" s="8">
        <f t="shared" ref="VD36" si="1769">VC36+1</f>
        <v>46231</v>
      </c>
      <c r="VE36" s="8">
        <f t="shared" ref="VE36" si="1770">VD36+1</f>
        <v>46232</v>
      </c>
      <c r="VF36" s="8">
        <f t="shared" ref="VF36" si="1771">VE36+1</f>
        <v>46233</v>
      </c>
      <c r="VG36" s="8">
        <f t="shared" ref="VG36" si="1772">VF36+1</f>
        <v>46234</v>
      </c>
      <c r="VH36" s="8">
        <f t="shared" ref="VH36" si="1773">VG36+1</f>
        <v>46235</v>
      </c>
      <c r="VI36" s="8">
        <f t="shared" ref="VI36" si="1774">VH36+1</f>
        <v>46236</v>
      </c>
      <c r="VJ36" s="8">
        <f t="shared" ref="VJ36" si="1775">VI36+1</f>
        <v>46237</v>
      </c>
      <c r="VK36" s="8">
        <f t="shared" ref="VK36" si="1776">VJ36+1</f>
        <v>46238</v>
      </c>
      <c r="VL36" s="8">
        <f t="shared" ref="VL36" si="1777">VK36+1</f>
        <v>46239</v>
      </c>
      <c r="VM36" s="8">
        <f t="shared" ref="VM36" si="1778">VL36+1</f>
        <v>46240</v>
      </c>
      <c r="VN36" s="8">
        <f t="shared" ref="VN36" si="1779">VM36+1</f>
        <v>46241</v>
      </c>
      <c r="VO36" s="8">
        <f t="shared" ref="VO36" si="1780">VN36+1</f>
        <v>46242</v>
      </c>
      <c r="VP36" s="8">
        <f t="shared" ref="VP36" si="1781">VO36+1</f>
        <v>46243</v>
      </c>
      <c r="VQ36" s="8">
        <f t="shared" ref="VQ36" si="1782">VP36+1</f>
        <v>46244</v>
      </c>
      <c r="VR36" s="8">
        <f t="shared" ref="VR36" si="1783">VQ36+1</f>
        <v>46245</v>
      </c>
      <c r="VS36" s="8">
        <f t="shared" ref="VS36" si="1784">VR36+1</f>
        <v>46246</v>
      </c>
      <c r="VT36" s="8">
        <f t="shared" ref="VT36" si="1785">VS36+1</f>
        <v>46247</v>
      </c>
      <c r="VU36" s="8">
        <f t="shared" ref="VU36" si="1786">VT36+1</f>
        <v>46248</v>
      </c>
      <c r="VV36" s="8">
        <f t="shared" ref="VV36" si="1787">VU36+1</f>
        <v>46249</v>
      </c>
      <c r="VW36" s="8">
        <f t="shared" ref="VW36" si="1788">VV36+1</f>
        <v>46250</v>
      </c>
      <c r="VX36" s="8">
        <f t="shared" ref="VX36" si="1789">VW36+1</f>
        <v>46251</v>
      </c>
      <c r="VY36" s="8">
        <f t="shared" ref="VY36" si="1790">VX36+1</f>
        <v>46252</v>
      </c>
      <c r="VZ36" s="8">
        <f t="shared" ref="VZ36" si="1791">VY36+1</f>
        <v>46253</v>
      </c>
      <c r="WA36" s="8">
        <f t="shared" ref="WA36" si="1792">VZ36+1</f>
        <v>46254</v>
      </c>
      <c r="WB36" s="8">
        <f t="shared" ref="WB36" si="1793">WA36+1</f>
        <v>46255</v>
      </c>
      <c r="WC36" s="8">
        <f t="shared" ref="WC36" si="1794">WB36+1</f>
        <v>46256</v>
      </c>
      <c r="WD36" s="8">
        <f t="shared" ref="WD36" si="1795">WC36+1</f>
        <v>46257</v>
      </c>
      <c r="WE36" s="8">
        <f t="shared" ref="WE36" si="1796">WD36+1</f>
        <v>46258</v>
      </c>
      <c r="WF36" s="8">
        <f t="shared" ref="WF36" si="1797">WE36+1</f>
        <v>46259</v>
      </c>
      <c r="WG36" s="8">
        <f t="shared" ref="WG36" si="1798">WF36+1</f>
        <v>46260</v>
      </c>
      <c r="WH36" s="8">
        <f t="shared" ref="WH36" si="1799">WG36+1</f>
        <v>46261</v>
      </c>
      <c r="WI36" s="8">
        <f t="shared" ref="WI36" si="1800">WH36+1</f>
        <v>46262</v>
      </c>
      <c r="WJ36" s="8">
        <f t="shared" ref="WJ36" si="1801">WI36+1</f>
        <v>46263</v>
      </c>
      <c r="WK36" s="8">
        <f t="shared" ref="WK36" si="1802">WJ36+1</f>
        <v>46264</v>
      </c>
      <c r="WL36" s="8">
        <f t="shared" ref="WL36" si="1803">WK36+1</f>
        <v>46265</v>
      </c>
      <c r="WM36" s="8">
        <f t="shared" ref="WM36" si="1804">WL36+1</f>
        <v>46266</v>
      </c>
      <c r="WN36" s="8">
        <f t="shared" ref="WN36" si="1805">WM36+1</f>
        <v>46267</v>
      </c>
      <c r="WO36" s="8">
        <f t="shared" ref="WO36" si="1806">WN36+1</f>
        <v>46268</v>
      </c>
      <c r="WP36" s="8">
        <f t="shared" ref="WP36" si="1807">WO36+1</f>
        <v>46269</v>
      </c>
      <c r="WQ36" s="8">
        <f t="shared" ref="WQ36" si="1808">WP36+1</f>
        <v>46270</v>
      </c>
      <c r="WR36" s="8">
        <f t="shared" ref="WR36" si="1809">WQ36+1</f>
        <v>46271</v>
      </c>
      <c r="WS36" s="8">
        <f t="shared" ref="WS36" si="1810">WR36+1</f>
        <v>46272</v>
      </c>
      <c r="WT36" s="8">
        <f t="shared" ref="WT36" si="1811">WS36+1</f>
        <v>46273</v>
      </c>
      <c r="WU36" s="8">
        <f t="shared" ref="WU36" si="1812">WT36+1</f>
        <v>46274</v>
      </c>
      <c r="WV36" s="8">
        <f t="shared" ref="WV36" si="1813">WU36+1</f>
        <v>46275</v>
      </c>
      <c r="WW36" s="8">
        <f t="shared" ref="WW36" si="1814">WV36+1</f>
        <v>46276</v>
      </c>
      <c r="WX36" s="8">
        <f t="shared" ref="WX36" si="1815">WW36+1</f>
        <v>46277</v>
      </c>
      <c r="WY36" s="8">
        <f t="shared" ref="WY36" si="1816">WX36+1</f>
        <v>46278</v>
      </c>
      <c r="WZ36" s="8">
        <f t="shared" ref="WZ36" si="1817">WY36+1</f>
        <v>46279</v>
      </c>
      <c r="XA36" s="8">
        <f t="shared" ref="XA36" si="1818">WZ36+1</f>
        <v>46280</v>
      </c>
      <c r="XB36" s="8">
        <f t="shared" ref="XB36" si="1819">XA36+1</f>
        <v>46281</v>
      </c>
      <c r="XC36" s="8">
        <f t="shared" ref="XC36" si="1820">XB36+1</f>
        <v>46282</v>
      </c>
      <c r="XD36" s="8">
        <f t="shared" ref="XD36" si="1821">XC36+1</f>
        <v>46283</v>
      </c>
      <c r="XE36" s="8">
        <f t="shared" ref="XE36" si="1822">XD36+1</f>
        <v>46284</v>
      </c>
      <c r="XF36" s="8">
        <f t="shared" ref="XF36" si="1823">XE36+1</f>
        <v>46285</v>
      </c>
      <c r="XG36" s="8">
        <f t="shared" ref="XG36" si="1824">XF36+1</f>
        <v>46286</v>
      </c>
      <c r="XH36" s="8">
        <f t="shared" ref="XH36" si="1825">XG36+1</f>
        <v>46287</v>
      </c>
      <c r="XI36" s="8">
        <f t="shared" ref="XI36" si="1826">XH36+1</f>
        <v>46288</v>
      </c>
      <c r="XJ36" s="8">
        <f t="shared" ref="XJ36" si="1827">XI36+1</f>
        <v>46289</v>
      </c>
      <c r="XK36" s="8">
        <f t="shared" ref="XK36" si="1828">XJ36+1</f>
        <v>46290</v>
      </c>
      <c r="XL36" s="8">
        <f t="shared" ref="XL36" si="1829">XK36+1</f>
        <v>46291</v>
      </c>
      <c r="XM36" s="8">
        <f t="shared" ref="XM36" si="1830">XL36+1</f>
        <v>46292</v>
      </c>
      <c r="XN36" s="8">
        <f t="shared" ref="XN36" si="1831">XM36+1</f>
        <v>46293</v>
      </c>
      <c r="XO36" s="8">
        <f t="shared" ref="XO36" si="1832">XN36+1</f>
        <v>46294</v>
      </c>
      <c r="XP36" s="8">
        <f t="shared" ref="XP36" si="1833">XO36+1</f>
        <v>46295</v>
      </c>
      <c r="XQ36" s="8">
        <f t="shared" ref="XQ36" si="1834">XP36+1</f>
        <v>46296</v>
      </c>
      <c r="XR36" s="8">
        <f t="shared" ref="XR36" si="1835">XQ36+1</f>
        <v>46297</v>
      </c>
      <c r="XS36" s="8">
        <f t="shared" ref="XS36" si="1836">XR36+1</f>
        <v>46298</v>
      </c>
      <c r="XT36" s="8">
        <f t="shared" ref="XT36" si="1837">XS36+1</f>
        <v>46299</v>
      </c>
      <c r="XU36" s="8">
        <f t="shared" ref="XU36" si="1838">XT36+1</f>
        <v>46300</v>
      </c>
      <c r="XV36" s="8">
        <f t="shared" ref="XV36" si="1839">XU36+1</f>
        <v>46301</v>
      </c>
      <c r="XW36" s="8">
        <f t="shared" ref="XW36" si="1840">XV36+1</f>
        <v>46302</v>
      </c>
      <c r="XX36" s="8">
        <f t="shared" ref="XX36" si="1841">XW36+1</f>
        <v>46303</v>
      </c>
      <c r="XY36" s="8">
        <f t="shared" ref="XY36" si="1842">XX36+1</f>
        <v>46304</v>
      </c>
      <c r="XZ36" s="8">
        <f t="shared" ref="XZ36" si="1843">XY36+1</f>
        <v>46305</v>
      </c>
      <c r="YA36" s="8">
        <f t="shared" ref="YA36" si="1844">XZ36+1</f>
        <v>46306</v>
      </c>
      <c r="YB36" s="8">
        <f t="shared" ref="YB36" si="1845">YA36+1</f>
        <v>46307</v>
      </c>
      <c r="YC36" s="8">
        <f t="shared" ref="YC36" si="1846">YB36+1</f>
        <v>46308</v>
      </c>
      <c r="YD36" s="8">
        <f t="shared" ref="YD36" si="1847">YC36+1</f>
        <v>46309</v>
      </c>
      <c r="YE36" s="8">
        <f t="shared" ref="YE36" si="1848">YD36+1</f>
        <v>46310</v>
      </c>
      <c r="YF36" s="8">
        <f t="shared" ref="YF36" si="1849">YE36+1</f>
        <v>46311</v>
      </c>
      <c r="YG36" s="8">
        <f t="shared" ref="YG36" si="1850">YF36+1</f>
        <v>46312</v>
      </c>
      <c r="YH36" s="8">
        <f t="shared" ref="YH36" si="1851">YG36+1</f>
        <v>46313</v>
      </c>
      <c r="YI36" s="8">
        <f t="shared" ref="YI36" si="1852">YH36+1</f>
        <v>46314</v>
      </c>
      <c r="YJ36" s="8">
        <f t="shared" ref="YJ36" si="1853">YI36+1</f>
        <v>46315</v>
      </c>
      <c r="YK36" s="8">
        <f t="shared" ref="YK36" si="1854">YJ36+1</f>
        <v>46316</v>
      </c>
      <c r="YL36" s="8">
        <f t="shared" ref="YL36" si="1855">YK36+1</f>
        <v>46317</v>
      </c>
      <c r="YM36" s="8">
        <f t="shared" ref="YM36" si="1856">YL36+1</f>
        <v>46318</v>
      </c>
      <c r="YN36" s="8">
        <f t="shared" ref="YN36" si="1857">YM36+1</f>
        <v>46319</v>
      </c>
      <c r="YO36" s="8">
        <f t="shared" ref="YO36" si="1858">YN36+1</f>
        <v>46320</v>
      </c>
      <c r="YP36" s="8">
        <f t="shared" ref="YP36" si="1859">YO36+1</f>
        <v>46321</v>
      </c>
      <c r="YQ36" s="8">
        <f t="shared" ref="YQ36" si="1860">YP36+1</f>
        <v>46322</v>
      </c>
      <c r="YR36" s="8">
        <f t="shared" ref="YR36" si="1861">YQ36+1</f>
        <v>46323</v>
      </c>
      <c r="YS36" s="8">
        <f t="shared" ref="YS36" si="1862">YR36+1</f>
        <v>46324</v>
      </c>
      <c r="YT36" s="8">
        <f t="shared" ref="YT36" si="1863">YS36+1</f>
        <v>46325</v>
      </c>
      <c r="YU36" s="8">
        <f t="shared" ref="YU36" si="1864">YT36+1</f>
        <v>46326</v>
      </c>
      <c r="YV36" s="8">
        <f t="shared" ref="YV36" si="1865">YU36+1</f>
        <v>46327</v>
      </c>
      <c r="YW36" s="8">
        <f t="shared" ref="YW36" si="1866">YV36+1</f>
        <v>46328</v>
      </c>
      <c r="YX36" s="8">
        <f t="shared" ref="YX36" si="1867">YW36+1</f>
        <v>46329</v>
      </c>
      <c r="YY36" s="8">
        <f t="shared" ref="YY36" si="1868">YX36+1</f>
        <v>46330</v>
      </c>
      <c r="YZ36" s="8">
        <f t="shared" ref="YZ36" si="1869">YY36+1</f>
        <v>46331</v>
      </c>
      <c r="ZA36" s="8">
        <f t="shared" ref="ZA36" si="1870">YZ36+1</f>
        <v>46332</v>
      </c>
      <c r="ZB36" s="8">
        <f t="shared" ref="ZB36" si="1871">ZA36+1</f>
        <v>46333</v>
      </c>
      <c r="ZC36" s="8">
        <f t="shared" ref="ZC36" si="1872">ZB36+1</f>
        <v>46334</v>
      </c>
      <c r="ZD36" s="8">
        <f t="shared" ref="ZD36" si="1873">ZC36+1</f>
        <v>46335</v>
      </c>
      <c r="ZE36" s="8">
        <f t="shared" ref="ZE36" si="1874">ZD36+1</f>
        <v>46336</v>
      </c>
      <c r="ZF36" s="8">
        <f t="shared" ref="ZF36" si="1875">ZE36+1</f>
        <v>46337</v>
      </c>
      <c r="ZG36" s="8">
        <f t="shared" ref="ZG36" si="1876">ZF36+1</f>
        <v>46338</v>
      </c>
      <c r="ZH36" s="8">
        <f t="shared" ref="ZH36" si="1877">ZG36+1</f>
        <v>46339</v>
      </c>
      <c r="ZI36" s="8">
        <f t="shared" ref="ZI36" si="1878">ZH36+1</f>
        <v>46340</v>
      </c>
      <c r="ZJ36" s="8">
        <f t="shared" ref="ZJ36" si="1879">ZI36+1</f>
        <v>46341</v>
      </c>
      <c r="ZK36" s="8">
        <f t="shared" ref="ZK36" si="1880">ZJ36+1</f>
        <v>46342</v>
      </c>
      <c r="ZL36" s="8">
        <f t="shared" ref="ZL36" si="1881">ZK36+1</f>
        <v>46343</v>
      </c>
      <c r="ZM36" s="8">
        <f t="shared" ref="ZM36" si="1882">ZL36+1</f>
        <v>46344</v>
      </c>
      <c r="ZN36" s="8">
        <f t="shared" ref="ZN36" si="1883">ZM36+1</f>
        <v>46345</v>
      </c>
      <c r="ZO36" s="8">
        <f t="shared" ref="ZO36" si="1884">ZN36+1</f>
        <v>46346</v>
      </c>
      <c r="ZP36" s="8">
        <f t="shared" ref="ZP36" si="1885">ZO36+1</f>
        <v>46347</v>
      </c>
      <c r="ZQ36" s="8">
        <f t="shared" ref="ZQ36" si="1886">ZP36+1</f>
        <v>46348</v>
      </c>
      <c r="ZR36" s="8">
        <f t="shared" ref="ZR36" si="1887">ZQ36+1</f>
        <v>46349</v>
      </c>
      <c r="ZS36" s="8">
        <f t="shared" ref="ZS36" si="1888">ZR36+1</f>
        <v>46350</v>
      </c>
      <c r="ZT36" s="8">
        <f t="shared" ref="ZT36" si="1889">ZS36+1</f>
        <v>46351</v>
      </c>
      <c r="ZU36" s="8">
        <f t="shared" ref="ZU36" si="1890">ZT36+1</f>
        <v>46352</v>
      </c>
      <c r="ZV36" s="8">
        <f t="shared" ref="ZV36" si="1891">ZU36+1</f>
        <v>46353</v>
      </c>
      <c r="ZW36" s="8">
        <f t="shared" ref="ZW36" si="1892">ZV36+1</f>
        <v>46354</v>
      </c>
      <c r="ZX36" s="8">
        <f t="shared" ref="ZX36" si="1893">ZW36+1</f>
        <v>46355</v>
      </c>
      <c r="ZY36" s="8">
        <f t="shared" ref="ZY36" si="1894">ZX36+1</f>
        <v>46356</v>
      </c>
      <c r="ZZ36" s="8">
        <f t="shared" ref="ZZ36" si="1895">ZY36+1</f>
        <v>46357</v>
      </c>
      <c r="AAA36" s="8">
        <f t="shared" ref="AAA36" si="1896">ZZ36+1</f>
        <v>46358</v>
      </c>
      <c r="AAB36" s="8">
        <f t="shared" ref="AAB36" si="1897">AAA36+1</f>
        <v>46359</v>
      </c>
      <c r="AAC36" s="8">
        <f t="shared" ref="AAC36" si="1898">AAB36+1</f>
        <v>46360</v>
      </c>
      <c r="AAD36" s="8">
        <f t="shared" ref="AAD36" si="1899">AAC36+1</f>
        <v>46361</v>
      </c>
      <c r="AAE36" s="8">
        <f t="shared" ref="AAE36" si="1900">AAD36+1</f>
        <v>46362</v>
      </c>
      <c r="AAF36" s="8">
        <f t="shared" ref="AAF36" si="1901">AAE36+1</f>
        <v>46363</v>
      </c>
      <c r="AAG36" s="8">
        <f t="shared" ref="AAG36" si="1902">AAF36+1</f>
        <v>46364</v>
      </c>
      <c r="AAH36" s="8">
        <f t="shared" ref="AAH36" si="1903">AAG36+1</f>
        <v>46365</v>
      </c>
      <c r="AAI36" s="8">
        <f t="shared" ref="AAI36" si="1904">AAH36+1</f>
        <v>46366</v>
      </c>
      <c r="AAJ36" s="8">
        <f t="shared" ref="AAJ36" si="1905">AAI36+1</f>
        <v>46367</v>
      </c>
      <c r="AAK36" s="8">
        <f t="shared" ref="AAK36" si="1906">AAJ36+1</f>
        <v>46368</v>
      </c>
      <c r="AAL36" s="8">
        <f t="shared" ref="AAL36" si="1907">AAK36+1</f>
        <v>46369</v>
      </c>
      <c r="AAM36" s="8">
        <f t="shared" ref="AAM36" si="1908">AAL36+1</f>
        <v>46370</v>
      </c>
      <c r="AAN36" s="8">
        <f t="shared" ref="AAN36" si="1909">AAM36+1</f>
        <v>46371</v>
      </c>
      <c r="AAO36" s="8">
        <f t="shared" ref="AAO36" si="1910">AAN36+1</f>
        <v>46372</v>
      </c>
      <c r="AAP36" s="8">
        <f t="shared" ref="AAP36" si="1911">AAO36+1</f>
        <v>46373</v>
      </c>
      <c r="AAQ36" s="8">
        <f t="shared" ref="AAQ36" si="1912">AAP36+1</f>
        <v>46374</v>
      </c>
      <c r="AAR36" s="8">
        <f t="shared" ref="AAR36" si="1913">AAQ36+1</f>
        <v>46375</v>
      </c>
      <c r="AAS36" s="8">
        <f t="shared" ref="AAS36" si="1914">AAR36+1</f>
        <v>46376</v>
      </c>
      <c r="AAT36" s="8">
        <f t="shared" ref="AAT36" si="1915">AAS36+1</f>
        <v>46377</v>
      </c>
      <c r="AAU36" s="8">
        <f t="shared" ref="AAU36" si="1916">AAT36+1</f>
        <v>46378</v>
      </c>
      <c r="AAV36" s="8">
        <f t="shared" ref="AAV36" si="1917">AAU36+1</f>
        <v>46379</v>
      </c>
      <c r="AAW36" s="8">
        <f t="shared" ref="AAW36" si="1918">AAV36+1</f>
        <v>46380</v>
      </c>
      <c r="AAX36" s="8">
        <f t="shared" ref="AAX36" si="1919">AAW36+1</f>
        <v>46381</v>
      </c>
      <c r="AAY36" s="8">
        <f t="shared" ref="AAY36" si="1920">AAX36+1</f>
        <v>46382</v>
      </c>
      <c r="AAZ36" s="8">
        <f t="shared" ref="AAZ36" si="1921">AAY36+1</f>
        <v>46383</v>
      </c>
      <c r="ABA36" s="8">
        <f t="shared" ref="ABA36" si="1922">AAZ36+1</f>
        <v>46384</v>
      </c>
    </row>
    <row r="37" spans="2:729">
      <c r="B37" s="26" t="s">
        <v>1</v>
      </c>
      <c r="C37" s="9" t="str">
        <f>TEXT(C36,"ddd")</f>
        <v>Wed</v>
      </c>
      <c r="D37" s="9" t="str">
        <f t="shared" ref="D37:W37" si="1923">TEXT(D36,"ddd")</f>
        <v>Thu</v>
      </c>
      <c r="E37" s="9" t="str">
        <f t="shared" si="1923"/>
        <v>Fri</v>
      </c>
      <c r="F37" s="9" t="str">
        <f t="shared" si="1923"/>
        <v>Sat</v>
      </c>
      <c r="G37" s="9" t="str">
        <f t="shared" si="1923"/>
        <v>Sun</v>
      </c>
      <c r="H37" s="9" t="str">
        <f t="shared" si="1923"/>
        <v>Mon</v>
      </c>
      <c r="I37" s="9" t="str">
        <f t="shared" si="1923"/>
        <v>Tue</v>
      </c>
      <c r="J37" s="9" t="str">
        <f t="shared" si="1923"/>
        <v>Wed</v>
      </c>
      <c r="K37" s="9" t="str">
        <f t="shared" si="1923"/>
        <v>Thu</v>
      </c>
      <c r="L37" s="9" t="str">
        <f t="shared" si="1923"/>
        <v>Fri</v>
      </c>
      <c r="M37" s="9" t="str">
        <f t="shared" si="1923"/>
        <v>Sat</v>
      </c>
      <c r="N37" s="9" t="str">
        <f t="shared" si="1923"/>
        <v>Sun</v>
      </c>
      <c r="O37" s="9" t="str">
        <f t="shared" si="1923"/>
        <v>Mon</v>
      </c>
      <c r="P37" s="9" t="str">
        <f t="shared" si="1923"/>
        <v>Tue</v>
      </c>
      <c r="Q37" s="9" t="str">
        <f t="shared" si="1923"/>
        <v>Wed</v>
      </c>
      <c r="R37" s="9" t="str">
        <f t="shared" si="1923"/>
        <v>Thu</v>
      </c>
      <c r="S37" s="9" t="str">
        <f t="shared" si="1923"/>
        <v>Fri</v>
      </c>
      <c r="T37" s="9" t="str">
        <f t="shared" si="1923"/>
        <v>Sat</v>
      </c>
      <c r="U37" s="9" t="str">
        <f t="shared" si="1923"/>
        <v>Sun</v>
      </c>
      <c r="V37" s="9" t="str">
        <f t="shared" si="1923"/>
        <v>Mon</v>
      </c>
      <c r="W37" s="9" t="str">
        <f t="shared" si="1923"/>
        <v>Tue</v>
      </c>
      <c r="X37" s="9" t="str">
        <f>TEXT(X36,"ddd")</f>
        <v>Wed</v>
      </c>
      <c r="Y37" s="9" t="str">
        <f t="shared" ref="Y37:CJ37" si="1924">TEXT(Y36,"ddd")</f>
        <v>Thu</v>
      </c>
      <c r="Z37" s="9" t="str">
        <f t="shared" si="1924"/>
        <v>Fri</v>
      </c>
      <c r="AA37" s="9" t="str">
        <f t="shared" si="1924"/>
        <v>Sat</v>
      </c>
      <c r="AB37" s="9" t="str">
        <f t="shared" si="1924"/>
        <v>Sun</v>
      </c>
      <c r="AC37" s="9" t="str">
        <f t="shared" si="1924"/>
        <v>Mon</v>
      </c>
      <c r="AD37" s="9" t="str">
        <f t="shared" si="1924"/>
        <v>Tue</v>
      </c>
      <c r="AE37" s="9" t="str">
        <f t="shared" si="1924"/>
        <v>Wed</v>
      </c>
      <c r="AF37" s="9" t="str">
        <f t="shared" si="1924"/>
        <v>Thu</v>
      </c>
      <c r="AG37" s="9" t="str">
        <f t="shared" si="1924"/>
        <v>Fri</v>
      </c>
      <c r="AH37" s="9" t="str">
        <f t="shared" si="1924"/>
        <v>Sat</v>
      </c>
      <c r="AI37" s="9" t="str">
        <f t="shared" si="1924"/>
        <v>Sun</v>
      </c>
      <c r="AJ37" s="9" t="str">
        <f t="shared" si="1924"/>
        <v>Mon</v>
      </c>
      <c r="AK37" s="9" t="str">
        <f t="shared" si="1924"/>
        <v>Tue</v>
      </c>
      <c r="AL37" s="9" t="str">
        <f t="shared" si="1924"/>
        <v>Wed</v>
      </c>
      <c r="AM37" s="9" t="str">
        <f t="shared" si="1924"/>
        <v>Thu</v>
      </c>
      <c r="AN37" s="9" t="str">
        <f t="shared" si="1924"/>
        <v>Fri</v>
      </c>
      <c r="AO37" s="9" t="str">
        <f t="shared" si="1924"/>
        <v>Sat</v>
      </c>
      <c r="AP37" s="9" t="str">
        <f t="shared" si="1924"/>
        <v>Sun</v>
      </c>
      <c r="AQ37" s="9" t="str">
        <f t="shared" si="1924"/>
        <v>Mon</v>
      </c>
      <c r="AR37" s="9" t="str">
        <f t="shared" si="1924"/>
        <v>Tue</v>
      </c>
      <c r="AS37" s="9" t="str">
        <f t="shared" si="1924"/>
        <v>Wed</v>
      </c>
      <c r="AT37" s="9" t="str">
        <f t="shared" si="1924"/>
        <v>Thu</v>
      </c>
      <c r="AU37" s="9" t="str">
        <f t="shared" si="1924"/>
        <v>Fri</v>
      </c>
      <c r="AV37" s="9" t="str">
        <f t="shared" si="1924"/>
        <v>Sat</v>
      </c>
      <c r="AW37" s="9" t="str">
        <f t="shared" si="1924"/>
        <v>Sun</v>
      </c>
      <c r="AX37" s="9" t="str">
        <f t="shared" si="1924"/>
        <v>Mon</v>
      </c>
      <c r="AY37" s="9" t="str">
        <f t="shared" si="1924"/>
        <v>Tue</v>
      </c>
      <c r="AZ37" s="9" t="str">
        <f t="shared" si="1924"/>
        <v>Wed</v>
      </c>
      <c r="BA37" s="9" t="str">
        <f t="shared" si="1924"/>
        <v>Thu</v>
      </c>
      <c r="BB37" s="9" t="str">
        <f t="shared" si="1924"/>
        <v>Fri</v>
      </c>
      <c r="BC37" s="9" t="str">
        <f t="shared" si="1924"/>
        <v>Sat</v>
      </c>
      <c r="BD37" s="9" t="str">
        <f t="shared" si="1924"/>
        <v>Sun</v>
      </c>
      <c r="BE37" s="9" t="str">
        <f t="shared" si="1924"/>
        <v>Mon</v>
      </c>
      <c r="BF37" s="9" t="str">
        <f t="shared" si="1924"/>
        <v>Tue</v>
      </c>
      <c r="BG37" s="9" t="str">
        <f t="shared" si="1924"/>
        <v>Wed</v>
      </c>
      <c r="BH37" s="9" t="str">
        <f t="shared" si="1924"/>
        <v>Thu</v>
      </c>
      <c r="BI37" s="9" t="str">
        <f t="shared" si="1924"/>
        <v>Fri</v>
      </c>
      <c r="BJ37" s="9" t="str">
        <f t="shared" si="1924"/>
        <v>Sat</v>
      </c>
      <c r="BK37" s="9" t="str">
        <f t="shared" si="1924"/>
        <v>Sun</v>
      </c>
      <c r="BL37" s="9" t="str">
        <f t="shared" si="1924"/>
        <v>Mon</v>
      </c>
      <c r="BM37" s="9" t="str">
        <f t="shared" si="1924"/>
        <v>Tue</v>
      </c>
      <c r="BN37" s="9" t="str">
        <f t="shared" si="1924"/>
        <v>Wed</v>
      </c>
      <c r="BO37" s="9" t="str">
        <f t="shared" si="1924"/>
        <v>Thu</v>
      </c>
      <c r="BP37" s="9" t="str">
        <f t="shared" si="1924"/>
        <v>Fri</v>
      </c>
      <c r="BQ37" s="9" t="str">
        <f t="shared" si="1924"/>
        <v>Sat</v>
      </c>
      <c r="BR37" s="9" t="str">
        <f t="shared" si="1924"/>
        <v>Sun</v>
      </c>
      <c r="BS37" s="9" t="str">
        <f t="shared" si="1924"/>
        <v>Mon</v>
      </c>
      <c r="BT37" s="9" t="str">
        <f t="shared" si="1924"/>
        <v>Tue</v>
      </c>
      <c r="BU37" s="9" t="str">
        <f t="shared" si="1924"/>
        <v>Wed</v>
      </c>
      <c r="BV37" s="9" t="str">
        <f t="shared" si="1924"/>
        <v>Thu</v>
      </c>
      <c r="BW37" s="9" t="str">
        <f t="shared" si="1924"/>
        <v>Fri</v>
      </c>
      <c r="BX37" s="9" t="str">
        <f t="shared" si="1924"/>
        <v>Sat</v>
      </c>
      <c r="BY37" s="9" t="str">
        <f t="shared" si="1924"/>
        <v>Sun</v>
      </c>
      <c r="BZ37" s="9" t="str">
        <f t="shared" si="1924"/>
        <v>Mon</v>
      </c>
      <c r="CA37" s="9" t="str">
        <f t="shared" si="1924"/>
        <v>Tue</v>
      </c>
      <c r="CB37" s="9" t="str">
        <f t="shared" si="1924"/>
        <v>Wed</v>
      </c>
      <c r="CC37" s="9" t="str">
        <f t="shared" si="1924"/>
        <v>Thu</v>
      </c>
      <c r="CD37" s="9" t="str">
        <f t="shared" si="1924"/>
        <v>Fri</v>
      </c>
      <c r="CE37" s="9" t="str">
        <f t="shared" si="1924"/>
        <v>Sat</v>
      </c>
      <c r="CF37" s="9" t="str">
        <f t="shared" si="1924"/>
        <v>Sun</v>
      </c>
      <c r="CG37" s="9" t="str">
        <f t="shared" si="1924"/>
        <v>Mon</v>
      </c>
      <c r="CH37" s="9" t="str">
        <f t="shared" si="1924"/>
        <v>Tue</v>
      </c>
      <c r="CI37" s="9" t="str">
        <f t="shared" si="1924"/>
        <v>Wed</v>
      </c>
      <c r="CJ37" s="9" t="str">
        <f t="shared" si="1924"/>
        <v>Thu</v>
      </c>
      <c r="CK37" s="9" t="str">
        <f t="shared" ref="CK37:EV37" si="1925">TEXT(CK36,"ddd")</f>
        <v>Fri</v>
      </c>
      <c r="CL37" s="9" t="str">
        <f t="shared" si="1925"/>
        <v>Sat</v>
      </c>
      <c r="CM37" s="9" t="str">
        <f t="shared" si="1925"/>
        <v>Sun</v>
      </c>
      <c r="CN37" s="9" t="str">
        <f t="shared" si="1925"/>
        <v>Mon</v>
      </c>
      <c r="CO37" s="9" t="str">
        <f t="shared" si="1925"/>
        <v>Tue</v>
      </c>
      <c r="CP37" s="9" t="str">
        <f t="shared" si="1925"/>
        <v>Wed</v>
      </c>
      <c r="CQ37" s="9" t="str">
        <f t="shared" si="1925"/>
        <v>Thu</v>
      </c>
      <c r="CR37" s="9" t="str">
        <f t="shared" si="1925"/>
        <v>Fri</v>
      </c>
      <c r="CS37" s="9" t="str">
        <f t="shared" si="1925"/>
        <v>Sat</v>
      </c>
      <c r="CT37" s="9" t="str">
        <f t="shared" si="1925"/>
        <v>Sun</v>
      </c>
      <c r="CU37" s="9" t="str">
        <f t="shared" si="1925"/>
        <v>Mon</v>
      </c>
      <c r="CV37" s="9" t="str">
        <f t="shared" si="1925"/>
        <v>Tue</v>
      </c>
      <c r="CW37" s="9" t="str">
        <f t="shared" si="1925"/>
        <v>Wed</v>
      </c>
      <c r="CX37" s="9" t="str">
        <f t="shared" si="1925"/>
        <v>Thu</v>
      </c>
      <c r="CY37" s="9" t="str">
        <f t="shared" si="1925"/>
        <v>Fri</v>
      </c>
      <c r="CZ37" s="9" t="str">
        <f t="shared" si="1925"/>
        <v>Sat</v>
      </c>
      <c r="DA37" s="9" t="str">
        <f t="shared" si="1925"/>
        <v>Sun</v>
      </c>
      <c r="DB37" s="9" t="str">
        <f t="shared" si="1925"/>
        <v>Mon</v>
      </c>
      <c r="DC37" s="9" t="str">
        <f t="shared" si="1925"/>
        <v>Tue</v>
      </c>
      <c r="DD37" s="9" t="str">
        <f t="shared" si="1925"/>
        <v>Wed</v>
      </c>
      <c r="DE37" s="9" t="str">
        <f t="shared" si="1925"/>
        <v>Thu</v>
      </c>
      <c r="DF37" s="9" t="str">
        <f t="shared" si="1925"/>
        <v>Fri</v>
      </c>
      <c r="DG37" s="9" t="str">
        <f t="shared" si="1925"/>
        <v>Sat</v>
      </c>
      <c r="DH37" s="9" t="str">
        <f t="shared" si="1925"/>
        <v>Sun</v>
      </c>
      <c r="DI37" s="9" t="str">
        <f t="shared" si="1925"/>
        <v>Mon</v>
      </c>
      <c r="DJ37" s="9" t="str">
        <f t="shared" si="1925"/>
        <v>Tue</v>
      </c>
      <c r="DK37" s="9" t="str">
        <f t="shared" si="1925"/>
        <v>Wed</v>
      </c>
      <c r="DL37" s="9" t="str">
        <f t="shared" si="1925"/>
        <v>Thu</v>
      </c>
      <c r="DM37" s="9" t="str">
        <f t="shared" si="1925"/>
        <v>Fri</v>
      </c>
      <c r="DN37" s="9" t="str">
        <f t="shared" si="1925"/>
        <v>Sat</v>
      </c>
      <c r="DO37" s="9" t="str">
        <f t="shared" si="1925"/>
        <v>Sun</v>
      </c>
      <c r="DP37" s="9" t="str">
        <f t="shared" si="1925"/>
        <v>Mon</v>
      </c>
      <c r="DQ37" s="9" t="str">
        <f t="shared" si="1925"/>
        <v>Tue</v>
      </c>
      <c r="DR37" s="9" t="str">
        <f t="shared" si="1925"/>
        <v>Wed</v>
      </c>
      <c r="DS37" s="9" t="str">
        <f t="shared" si="1925"/>
        <v>Thu</v>
      </c>
      <c r="DT37" s="9" t="str">
        <f t="shared" si="1925"/>
        <v>Fri</v>
      </c>
      <c r="DU37" s="9" t="str">
        <f t="shared" si="1925"/>
        <v>Sat</v>
      </c>
      <c r="DV37" s="9" t="str">
        <f t="shared" si="1925"/>
        <v>Sun</v>
      </c>
      <c r="DW37" s="9" t="str">
        <f t="shared" si="1925"/>
        <v>Mon</v>
      </c>
      <c r="DX37" s="9" t="str">
        <f t="shared" si="1925"/>
        <v>Tue</v>
      </c>
      <c r="DY37" s="9" t="str">
        <f t="shared" si="1925"/>
        <v>Wed</v>
      </c>
      <c r="DZ37" s="9" t="str">
        <f t="shared" si="1925"/>
        <v>Thu</v>
      </c>
      <c r="EA37" s="9" t="str">
        <f t="shared" si="1925"/>
        <v>Fri</v>
      </c>
      <c r="EB37" s="9" t="str">
        <f t="shared" si="1925"/>
        <v>Sat</v>
      </c>
      <c r="EC37" s="9" t="str">
        <f t="shared" si="1925"/>
        <v>Sun</v>
      </c>
      <c r="ED37" s="9" t="str">
        <f t="shared" si="1925"/>
        <v>Mon</v>
      </c>
      <c r="EE37" s="9" t="str">
        <f t="shared" si="1925"/>
        <v>Tue</v>
      </c>
      <c r="EF37" s="9" t="str">
        <f t="shared" si="1925"/>
        <v>Wed</v>
      </c>
      <c r="EG37" s="9" t="str">
        <f t="shared" si="1925"/>
        <v>Thu</v>
      </c>
      <c r="EH37" s="9" t="str">
        <f t="shared" si="1925"/>
        <v>Fri</v>
      </c>
      <c r="EI37" s="9" t="str">
        <f t="shared" si="1925"/>
        <v>Sat</v>
      </c>
      <c r="EJ37" s="9" t="str">
        <f t="shared" si="1925"/>
        <v>Sun</v>
      </c>
      <c r="EK37" s="9" t="str">
        <f t="shared" si="1925"/>
        <v>Mon</v>
      </c>
      <c r="EL37" s="9" t="str">
        <f t="shared" si="1925"/>
        <v>Tue</v>
      </c>
      <c r="EM37" s="9" t="str">
        <f t="shared" si="1925"/>
        <v>Wed</v>
      </c>
      <c r="EN37" s="9" t="str">
        <f t="shared" si="1925"/>
        <v>Thu</v>
      </c>
      <c r="EO37" s="9" t="str">
        <f t="shared" si="1925"/>
        <v>Fri</v>
      </c>
      <c r="EP37" s="9" t="str">
        <f t="shared" si="1925"/>
        <v>Sat</v>
      </c>
      <c r="EQ37" s="9" t="str">
        <f t="shared" si="1925"/>
        <v>Sun</v>
      </c>
      <c r="ER37" s="9" t="str">
        <f t="shared" si="1925"/>
        <v>Mon</v>
      </c>
      <c r="ES37" s="9" t="str">
        <f t="shared" si="1925"/>
        <v>Tue</v>
      </c>
      <c r="ET37" s="9" t="str">
        <f t="shared" si="1925"/>
        <v>Wed</v>
      </c>
      <c r="EU37" s="9" t="str">
        <f t="shared" si="1925"/>
        <v>Thu</v>
      </c>
      <c r="EV37" s="9" t="str">
        <f t="shared" si="1925"/>
        <v>Fri</v>
      </c>
      <c r="EW37" s="9" t="str">
        <f t="shared" ref="EW37:HH37" si="1926">TEXT(EW36,"ddd")</f>
        <v>Sat</v>
      </c>
      <c r="EX37" s="9" t="str">
        <f t="shared" si="1926"/>
        <v>Sun</v>
      </c>
      <c r="EY37" s="9" t="str">
        <f t="shared" si="1926"/>
        <v>Mon</v>
      </c>
      <c r="EZ37" s="9" t="str">
        <f t="shared" si="1926"/>
        <v>Tue</v>
      </c>
      <c r="FA37" s="9" t="str">
        <f t="shared" si="1926"/>
        <v>Wed</v>
      </c>
      <c r="FB37" s="9" t="str">
        <f t="shared" si="1926"/>
        <v>Thu</v>
      </c>
      <c r="FC37" s="9" t="str">
        <f t="shared" si="1926"/>
        <v>Fri</v>
      </c>
      <c r="FD37" s="9" t="str">
        <f t="shared" si="1926"/>
        <v>Sat</v>
      </c>
      <c r="FE37" s="9" t="str">
        <f t="shared" si="1926"/>
        <v>Sun</v>
      </c>
      <c r="FF37" s="9" t="str">
        <f t="shared" si="1926"/>
        <v>Mon</v>
      </c>
      <c r="FG37" s="9" t="str">
        <f t="shared" si="1926"/>
        <v>Tue</v>
      </c>
      <c r="FH37" s="9" t="str">
        <f t="shared" si="1926"/>
        <v>Wed</v>
      </c>
      <c r="FI37" s="9" t="str">
        <f t="shared" si="1926"/>
        <v>Thu</v>
      </c>
      <c r="FJ37" s="9" t="str">
        <f t="shared" si="1926"/>
        <v>Fri</v>
      </c>
      <c r="FK37" s="9" t="str">
        <f t="shared" si="1926"/>
        <v>Sat</v>
      </c>
      <c r="FL37" s="9" t="str">
        <f t="shared" si="1926"/>
        <v>Sun</v>
      </c>
      <c r="FM37" s="9" t="str">
        <f t="shared" si="1926"/>
        <v>Mon</v>
      </c>
      <c r="FN37" s="9" t="str">
        <f t="shared" si="1926"/>
        <v>Tue</v>
      </c>
      <c r="FO37" s="9" t="str">
        <f t="shared" si="1926"/>
        <v>Wed</v>
      </c>
      <c r="FP37" s="9" t="str">
        <f t="shared" si="1926"/>
        <v>Thu</v>
      </c>
      <c r="FQ37" s="9" t="str">
        <f t="shared" si="1926"/>
        <v>Fri</v>
      </c>
      <c r="FR37" s="9" t="str">
        <f t="shared" si="1926"/>
        <v>Sat</v>
      </c>
      <c r="FS37" s="9" t="str">
        <f t="shared" si="1926"/>
        <v>Sun</v>
      </c>
      <c r="FT37" s="9" t="str">
        <f t="shared" si="1926"/>
        <v>Mon</v>
      </c>
      <c r="FU37" s="9" t="str">
        <f t="shared" si="1926"/>
        <v>Tue</v>
      </c>
      <c r="FV37" s="9" t="str">
        <f t="shared" si="1926"/>
        <v>Wed</v>
      </c>
      <c r="FW37" s="9" t="str">
        <f t="shared" si="1926"/>
        <v>Thu</v>
      </c>
      <c r="FX37" s="9" t="str">
        <f t="shared" si="1926"/>
        <v>Fri</v>
      </c>
      <c r="FY37" s="9" t="str">
        <f t="shared" si="1926"/>
        <v>Sat</v>
      </c>
      <c r="FZ37" s="9" t="str">
        <f t="shared" si="1926"/>
        <v>Sun</v>
      </c>
      <c r="GA37" s="9" t="str">
        <f t="shared" si="1926"/>
        <v>Mon</v>
      </c>
      <c r="GB37" s="9" t="str">
        <f t="shared" si="1926"/>
        <v>Tue</v>
      </c>
      <c r="GC37" s="9" t="str">
        <f t="shared" si="1926"/>
        <v>Wed</v>
      </c>
      <c r="GD37" s="9" t="str">
        <f t="shared" si="1926"/>
        <v>Thu</v>
      </c>
      <c r="GE37" s="9" t="str">
        <f t="shared" si="1926"/>
        <v>Fri</v>
      </c>
      <c r="GF37" s="9" t="str">
        <f t="shared" si="1926"/>
        <v>Sat</v>
      </c>
      <c r="GG37" s="9" t="str">
        <f t="shared" si="1926"/>
        <v>Sun</v>
      </c>
      <c r="GH37" s="9" t="str">
        <f t="shared" si="1926"/>
        <v>Mon</v>
      </c>
      <c r="GI37" s="9" t="str">
        <f t="shared" si="1926"/>
        <v>Tue</v>
      </c>
      <c r="GJ37" s="9" t="str">
        <f t="shared" si="1926"/>
        <v>Wed</v>
      </c>
      <c r="GK37" s="9" t="str">
        <f t="shared" si="1926"/>
        <v>Thu</v>
      </c>
      <c r="GL37" s="9" t="str">
        <f t="shared" si="1926"/>
        <v>Fri</v>
      </c>
      <c r="GM37" s="9" t="str">
        <f t="shared" si="1926"/>
        <v>Sat</v>
      </c>
      <c r="GN37" s="9" t="str">
        <f t="shared" si="1926"/>
        <v>Sun</v>
      </c>
      <c r="GO37" s="9" t="str">
        <f t="shared" si="1926"/>
        <v>Mon</v>
      </c>
      <c r="GP37" s="9" t="str">
        <f t="shared" si="1926"/>
        <v>Tue</v>
      </c>
      <c r="GQ37" s="9" t="str">
        <f t="shared" si="1926"/>
        <v>Wed</v>
      </c>
      <c r="GR37" s="9" t="str">
        <f t="shared" si="1926"/>
        <v>Thu</v>
      </c>
      <c r="GS37" s="9" t="str">
        <f t="shared" si="1926"/>
        <v>Fri</v>
      </c>
      <c r="GT37" s="9" t="str">
        <f t="shared" si="1926"/>
        <v>Sat</v>
      </c>
      <c r="GU37" s="9" t="str">
        <f t="shared" si="1926"/>
        <v>Sun</v>
      </c>
      <c r="GV37" s="9" t="str">
        <f t="shared" si="1926"/>
        <v>Mon</v>
      </c>
      <c r="GW37" s="9" t="str">
        <f t="shared" si="1926"/>
        <v>Tue</v>
      </c>
      <c r="GX37" s="9" t="str">
        <f t="shared" si="1926"/>
        <v>Wed</v>
      </c>
      <c r="GY37" s="9" t="str">
        <f t="shared" si="1926"/>
        <v>Thu</v>
      </c>
      <c r="GZ37" s="9" t="str">
        <f t="shared" si="1926"/>
        <v>Fri</v>
      </c>
      <c r="HA37" s="9" t="str">
        <f t="shared" si="1926"/>
        <v>Sat</v>
      </c>
      <c r="HB37" s="9" t="str">
        <f t="shared" si="1926"/>
        <v>Sun</v>
      </c>
      <c r="HC37" s="9" t="str">
        <f t="shared" si="1926"/>
        <v>Mon</v>
      </c>
      <c r="HD37" s="9" t="str">
        <f t="shared" si="1926"/>
        <v>Tue</v>
      </c>
      <c r="HE37" s="9" t="str">
        <f t="shared" si="1926"/>
        <v>Wed</v>
      </c>
      <c r="HF37" s="9" t="str">
        <f t="shared" si="1926"/>
        <v>Thu</v>
      </c>
      <c r="HG37" s="9" t="str">
        <f t="shared" si="1926"/>
        <v>Fri</v>
      </c>
      <c r="HH37" s="9" t="str">
        <f t="shared" si="1926"/>
        <v>Sat</v>
      </c>
      <c r="HI37" s="9" t="str">
        <f t="shared" ref="HI37:JT37" si="1927">TEXT(HI36,"ddd")</f>
        <v>Sun</v>
      </c>
      <c r="HJ37" s="9" t="str">
        <f t="shared" si="1927"/>
        <v>Mon</v>
      </c>
      <c r="HK37" s="9" t="str">
        <f t="shared" si="1927"/>
        <v>Tue</v>
      </c>
      <c r="HL37" s="9" t="str">
        <f t="shared" si="1927"/>
        <v>Wed</v>
      </c>
      <c r="HM37" s="9" t="str">
        <f t="shared" si="1927"/>
        <v>Thu</v>
      </c>
      <c r="HN37" s="9" t="str">
        <f t="shared" si="1927"/>
        <v>Fri</v>
      </c>
      <c r="HO37" s="9" t="str">
        <f t="shared" si="1927"/>
        <v>Sat</v>
      </c>
      <c r="HP37" s="9" t="str">
        <f t="shared" si="1927"/>
        <v>Sun</v>
      </c>
      <c r="HQ37" s="9" t="str">
        <f t="shared" si="1927"/>
        <v>Mon</v>
      </c>
      <c r="HR37" s="9" t="str">
        <f t="shared" si="1927"/>
        <v>Tue</v>
      </c>
      <c r="HS37" s="9" t="str">
        <f t="shared" si="1927"/>
        <v>Wed</v>
      </c>
      <c r="HT37" s="9" t="str">
        <f t="shared" si="1927"/>
        <v>Thu</v>
      </c>
      <c r="HU37" s="9" t="str">
        <f t="shared" si="1927"/>
        <v>Fri</v>
      </c>
      <c r="HV37" s="9" t="str">
        <f t="shared" si="1927"/>
        <v>Sat</v>
      </c>
      <c r="HW37" s="9" t="str">
        <f t="shared" si="1927"/>
        <v>Sun</v>
      </c>
      <c r="HX37" s="9" t="str">
        <f t="shared" si="1927"/>
        <v>Mon</v>
      </c>
      <c r="HY37" s="9" t="str">
        <f t="shared" si="1927"/>
        <v>Tue</v>
      </c>
      <c r="HZ37" s="9" t="str">
        <f t="shared" si="1927"/>
        <v>Wed</v>
      </c>
      <c r="IA37" s="9" t="str">
        <f t="shared" si="1927"/>
        <v>Thu</v>
      </c>
      <c r="IB37" s="9" t="str">
        <f t="shared" si="1927"/>
        <v>Fri</v>
      </c>
      <c r="IC37" s="9" t="str">
        <f t="shared" si="1927"/>
        <v>Sat</v>
      </c>
      <c r="ID37" s="9" t="str">
        <f t="shared" si="1927"/>
        <v>Sun</v>
      </c>
      <c r="IE37" s="9" t="str">
        <f t="shared" si="1927"/>
        <v>Mon</v>
      </c>
      <c r="IF37" s="9" t="str">
        <f t="shared" si="1927"/>
        <v>Tue</v>
      </c>
      <c r="IG37" s="9" t="str">
        <f t="shared" si="1927"/>
        <v>Wed</v>
      </c>
      <c r="IH37" s="9" t="str">
        <f t="shared" si="1927"/>
        <v>Thu</v>
      </c>
      <c r="II37" s="9" t="str">
        <f t="shared" si="1927"/>
        <v>Fri</v>
      </c>
      <c r="IJ37" s="9" t="str">
        <f t="shared" si="1927"/>
        <v>Sat</v>
      </c>
      <c r="IK37" s="9" t="str">
        <f t="shared" si="1927"/>
        <v>Sun</v>
      </c>
      <c r="IL37" s="9" t="str">
        <f t="shared" si="1927"/>
        <v>Mon</v>
      </c>
      <c r="IM37" s="9" t="str">
        <f t="shared" si="1927"/>
        <v>Tue</v>
      </c>
      <c r="IN37" s="9" t="str">
        <f t="shared" si="1927"/>
        <v>Wed</v>
      </c>
      <c r="IO37" s="9" t="str">
        <f t="shared" si="1927"/>
        <v>Thu</v>
      </c>
      <c r="IP37" s="9" t="str">
        <f t="shared" si="1927"/>
        <v>Fri</v>
      </c>
      <c r="IQ37" s="9" t="str">
        <f t="shared" si="1927"/>
        <v>Sat</v>
      </c>
      <c r="IR37" s="9" t="str">
        <f t="shared" si="1927"/>
        <v>Sun</v>
      </c>
      <c r="IS37" s="9" t="str">
        <f t="shared" si="1927"/>
        <v>Mon</v>
      </c>
      <c r="IT37" s="9" t="str">
        <f t="shared" si="1927"/>
        <v>Tue</v>
      </c>
      <c r="IU37" s="9" t="str">
        <f t="shared" si="1927"/>
        <v>Wed</v>
      </c>
      <c r="IV37" s="9" t="str">
        <f t="shared" si="1927"/>
        <v>Thu</v>
      </c>
      <c r="IW37" s="9" t="str">
        <f t="shared" si="1927"/>
        <v>Fri</v>
      </c>
      <c r="IX37" s="9" t="str">
        <f t="shared" si="1927"/>
        <v>Sat</v>
      </c>
      <c r="IY37" s="9" t="str">
        <f t="shared" si="1927"/>
        <v>Sun</v>
      </c>
      <c r="IZ37" s="9" t="str">
        <f t="shared" si="1927"/>
        <v>Mon</v>
      </c>
      <c r="JA37" s="9" t="str">
        <f t="shared" si="1927"/>
        <v>Tue</v>
      </c>
      <c r="JB37" s="9" t="str">
        <f t="shared" si="1927"/>
        <v>Wed</v>
      </c>
      <c r="JC37" s="9" t="str">
        <f t="shared" si="1927"/>
        <v>Thu</v>
      </c>
      <c r="JD37" s="9" t="str">
        <f t="shared" si="1927"/>
        <v>Fri</v>
      </c>
      <c r="JE37" s="9" t="str">
        <f t="shared" si="1927"/>
        <v>Sat</v>
      </c>
      <c r="JF37" s="9" t="str">
        <f t="shared" si="1927"/>
        <v>Sun</v>
      </c>
      <c r="JG37" s="9" t="str">
        <f t="shared" si="1927"/>
        <v>Mon</v>
      </c>
      <c r="JH37" s="9" t="str">
        <f t="shared" si="1927"/>
        <v>Tue</v>
      </c>
      <c r="JI37" s="9" t="str">
        <f t="shared" si="1927"/>
        <v>Wed</v>
      </c>
      <c r="JJ37" s="9" t="str">
        <f t="shared" si="1927"/>
        <v>Thu</v>
      </c>
      <c r="JK37" s="9" t="str">
        <f t="shared" si="1927"/>
        <v>Fri</v>
      </c>
      <c r="JL37" s="9" t="str">
        <f t="shared" si="1927"/>
        <v>Sat</v>
      </c>
      <c r="JM37" s="9" t="str">
        <f t="shared" si="1927"/>
        <v>Sun</v>
      </c>
      <c r="JN37" s="9" t="str">
        <f t="shared" si="1927"/>
        <v>Mon</v>
      </c>
      <c r="JO37" s="9" t="str">
        <f t="shared" si="1927"/>
        <v>Tue</v>
      </c>
      <c r="JP37" s="9" t="str">
        <f t="shared" si="1927"/>
        <v>Wed</v>
      </c>
      <c r="JQ37" s="9" t="str">
        <f t="shared" si="1927"/>
        <v>Thu</v>
      </c>
      <c r="JR37" s="9" t="str">
        <f t="shared" si="1927"/>
        <v>Fri</v>
      </c>
      <c r="JS37" s="9" t="str">
        <f t="shared" si="1927"/>
        <v>Sat</v>
      </c>
      <c r="JT37" s="9" t="str">
        <f t="shared" si="1927"/>
        <v>Sun</v>
      </c>
      <c r="JU37" s="9" t="str">
        <f t="shared" ref="JU37:KC37" si="1928">TEXT(JU36,"ddd")</f>
        <v>Mon</v>
      </c>
      <c r="JV37" s="9" t="str">
        <f t="shared" si="1928"/>
        <v>Tue</v>
      </c>
      <c r="JW37" s="9" t="str">
        <f t="shared" si="1928"/>
        <v>Wed</v>
      </c>
      <c r="JX37" s="9" t="str">
        <f t="shared" si="1928"/>
        <v>Thu</v>
      </c>
      <c r="JY37" s="9" t="str">
        <f t="shared" si="1928"/>
        <v>Fri</v>
      </c>
      <c r="JZ37" s="9" t="str">
        <f t="shared" si="1928"/>
        <v>Sat</v>
      </c>
      <c r="KA37" s="9" t="str">
        <f t="shared" si="1928"/>
        <v>Sun</v>
      </c>
      <c r="KB37" s="9" t="str">
        <f t="shared" si="1928"/>
        <v>Mon</v>
      </c>
      <c r="KC37" s="9" t="str">
        <f t="shared" si="1928"/>
        <v>Tue</v>
      </c>
      <c r="KD37" s="9" t="str">
        <f t="shared" ref="KD37:KV37" si="1929">TEXT(KD36,"ddd")</f>
        <v>Wed</v>
      </c>
      <c r="KE37" s="9" t="str">
        <f t="shared" si="1929"/>
        <v>Thu</v>
      </c>
      <c r="KF37" s="9" t="str">
        <f t="shared" si="1929"/>
        <v>Fri</v>
      </c>
      <c r="KG37" s="9" t="str">
        <f t="shared" si="1929"/>
        <v>Sat</v>
      </c>
      <c r="KH37" s="9" t="str">
        <f t="shared" si="1929"/>
        <v>Sun</v>
      </c>
      <c r="KI37" s="9" t="str">
        <f t="shared" si="1929"/>
        <v>Mon</v>
      </c>
      <c r="KJ37" s="9" t="str">
        <f t="shared" si="1929"/>
        <v>Tue</v>
      </c>
      <c r="KK37" s="9" t="str">
        <f t="shared" si="1929"/>
        <v>Wed</v>
      </c>
      <c r="KL37" s="9" t="str">
        <f t="shared" si="1929"/>
        <v>Thu</v>
      </c>
      <c r="KM37" s="9" t="str">
        <f t="shared" si="1929"/>
        <v>Fri</v>
      </c>
      <c r="KN37" s="9" t="str">
        <f t="shared" si="1929"/>
        <v>Sat</v>
      </c>
      <c r="KO37" s="9" t="str">
        <f t="shared" si="1929"/>
        <v>Sun</v>
      </c>
      <c r="KP37" s="9" t="str">
        <f t="shared" si="1929"/>
        <v>Mon</v>
      </c>
      <c r="KQ37" s="9" t="str">
        <f t="shared" si="1929"/>
        <v>Tue</v>
      </c>
      <c r="KR37" s="9" t="str">
        <f t="shared" si="1929"/>
        <v>Wed</v>
      </c>
      <c r="KS37" s="9" t="str">
        <f t="shared" si="1929"/>
        <v>Thu</v>
      </c>
      <c r="KT37" s="9" t="str">
        <f t="shared" si="1929"/>
        <v>Fri</v>
      </c>
      <c r="KU37" s="9" t="str">
        <f t="shared" si="1929"/>
        <v>Sat</v>
      </c>
      <c r="KV37" s="9" t="str">
        <f t="shared" si="1929"/>
        <v>Sun</v>
      </c>
      <c r="KW37" s="9" t="str">
        <f t="shared" ref="KW37:KX37" si="1930">TEXT(KW36,"ddd")</f>
        <v>Mon</v>
      </c>
      <c r="KX37" s="9" t="str">
        <f t="shared" si="1930"/>
        <v>Tue</v>
      </c>
      <c r="KY37" s="9" t="str">
        <f t="shared" ref="KY37:NJ37" si="1931">TEXT(KY36,"ddd")</f>
        <v>Wed</v>
      </c>
      <c r="KZ37" s="9" t="str">
        <f t="shared" si="1931"/>
        <v>Thu</v>
      </c>
      <c r="LA37" s="9" t="str">
        <f t="shared" si="1931"/>
        <v>Fri</v>
      </c>
      <c r="LB37" s="9" t="str">
        <f t="shared" si="1931"/>
        <v>Sat</v>
      </c>
      <c r="LC37" s="9" t="str">
        <f t="shared" si="1931"/>
        <v>Sun</v>
      </c>
      <c r="LD37" s="9" t="str">
        <f t="shared" si="1931"/>
        <v>Mon</v>
      </c>
      <c r="LE37" s="9" t="str">
        <f t="shared" si="1931"/>
        <v>Tue</v>
      </c>
      <c r="LF37" s="9" t="str">
        <f t="shared" si="1931"/>
        <v>Wed</v>
      </c>
      <c r="LG37" s="9" t="str">
        <f t="shared" si="1931"/>
        <v>Thu</v>
      </c>
      <c r="LH37" s="9" t="str">
        <f t="shared" si="1931"/>
        <v>Fri</v>
      </c>
      <c r="LI37" s="9" t="str">
        <f t="shared" si="1931"/>
        <v>Sat</v>
      </c>
      <c r="LJ37" s="9" t="str">
        <f t="shared" si="1931"/>
        <v>Sun</v>
      </c>
      <c r="LK37" s="9" t="str">
        <f t="shared" si="1931"/>
        <v>Mon</v>
      </c>
      <c r="LL37" s="9" t="str">
        <f t="shared" si="1931"/>
        <v>Tue</v>
      </c>
      <c r="LM37" s="9" t="str">
        <f t="shared" si="1931"/>
        <v>Wed</v>
      </c>
      <c r="LN37" s="9" t="str">
        <f t="shared" si="1931"/>
        <v>Thu</v>
      </c>
      <c r="LO37" s="9" t="str">
        <f t="shared" si="1931"/>
        <v>Fri</v>
      </c>
      <c r="LP37" s="9" t="str">
        <f t="shared" si="1931"/>
        <v>Sat</v>
      </c>
      <c r="LQ37" s="9" t="str">
        <f t="shared" si="1931"/>
        <v>Sun</v>
      </c>
      <c r="LR37" s="9" t="str">
        <f t="shared" si="1931"/>
        <v>Mon</v>
      </c>
      <c r="LS37" s="9" t="str">
        <f t="shared" si="1931"/>
        <v>Tue</v>
      </c>
      <c r="LT37" s="9" t="str">
        <f t="shared" si="1931"/>
        <v>Wed</v>
      </c>
      <c r="LU37" s="9" t="str">
        <f t="shared" si="1931"/>
        <v>Thu</v>
      </c>
      <c r="LV37" s="9" t="str">
        <f t="shared" si="1931"/>
        <v>Fri</v>
      </c>
      <c r="LW37" s="9" t="str">
        <f t="shared" si="1931"/>
        <v>Sat</v>
      </c>
      <c r="LX37" s="9" t="str">
        <f t="shared" si="1931"/>
        <v>Sun</v>
      </c>
      <c r="LY37" s="9" t="str">
        <f t="shared" si="1931"/>
        <v>Mon</v>
      </c>
      <c r="LZ37" s="9" t="str">
        <f t="shared" si="1931"/>
        <v>Tue</v>
      </c>
      <c r="MA37" s="9" t="str">
        <f t="shared" si="1931"/>
        <v>Wed</v>
      </c>
      <c r="MB37" s="9" t="str">
        <f t="shared" si="1931"/>
        <v>Thu</v>
      </c>
      <c r="MC37" s="9" t="str">
        <f t="shared" si="1931"/>
        <v>Fri</v>
      </c>
      <c r="MD37" s="9" t="str">
        <f t="shared" si="1931"/>
        <v>Sat</v>
      </c>
      <c r="ME37" s="9" t="str">
        <f t="shared" si="1931"/>
        <v>Sun</v>
      </c>
      <c r="MF37" s="9" t="str">
        <f t="shared" si="1931"/>
        <v>Mon</v>
      </c>
      <c r="MG37" s="9" t="str">
        <f t="shared" si="1931"/>
        <v>Tue</v>
      </c>
      <c r="MH37" s="9" t="str">
        <f t="shared" si="1931"/>
        <v>Wed</v>
      </c>
      <c r="MI37" s="9" t="str">
        <f t="shared" si="1931"/>
        <v>Thu</v>
      </c>
      <c r="MJ37" s="9" t="str">
        <f t="shared" si="1931"/>
        <v>Fri</v>
      </c>
      <c r="MK37" s="9" t="str">
        <f t="shared" si="1931"/>
        <v>Sat</v>
      </c>
      <c r="ML37" s="9" t="str">
        <f t="shared" si="1931"/>
        <v>Sun</v>
      </c>
      <c r="MM37" s="9" t="str">
        <f t="shared" si="1931"/>
        <v>Mon</v>
      </c>
      <c r="MN37" s="9" t="str">
        <f t="shared" si="1931"/>
        <v>Tue</v>
      </c>
      <c r="MO37" s="9" t="str">
        <f t="shared" si="1931"/>
        <v>Wed</v>
      </c>
      <c r="MP37" s="9" t="str">
        <f t="shared" si="1931"/>
        <v>Thu</v>
      </c>
      <c r="MQ37" s="9" t="str">
        <f t="shared" si="1931"/>
        <v>Fri</v>
      </c>
      <c r="MR37" s="9" t="str">
        <f t="shared" si="1931"/>
        <v>Sat</v>
      </c>
      <c r="MS37" s="9" t="str">
        <f t="shared" si="1931"/>
        <v>Sun</v>
      </c>
      <c r="MT37" s="9" t="str">
        <f t="shared" si="1931"/>
        <v>Mon</v>
      </c>
      <c r="MU37" s="9" t="str">
        <f t="shared" si="1931"/>
        <v>Tue</v>
      </c>
      <c r="MV37" s="9" t="str">
        <f t="shared" si="1931"/>
        <v>Wed</v>
      </c>
      <c r="MW37" s="9" t="str">
        <f t="shared" si="1931"/>
        <v>Thu</v>
      </c>
      <c r="MX37" s="9" t="str">
        <f t="shared" si="1931"/>
        <v>Fri</v>
      </c>
      <c r="MY37" s="9" t="str">
        <f t="shared" si="1931"/>
        <v>Sat</v>
      </c>
      <c r="MZ37" s="9" t="str">
        <f t="shared" si="1931"/>
        <v>Sun</v>
      </c>
      <c r="NA37" s="9" t="str">
        <f t="shared" si="1931"/>
        <v>Mon</v>
      </c>
      <c r="NB37" s="9" t="str">
        <f t="shared" si="1931"/>
        <v>Tue</v>
      </c>
      <c r="NC37" s="9" t="str">
        <f t="shared" si="1931"/>
        <v>Wed</v>
      </c>
      <c r="ND37" s="9" t="str">
        <f t="shared" si="1931"/>
        <v>Thu</v>
      </c>
      <c r="NE37" s="9" t="str">
        <f t="shared" si="1931"/>
        <v>Fri</v>
      </c>
      <c r="NF37" s="9" t="str">
        <f t="shared" si="1931"/>
        <v>Sat</v>
      </c>
      <c r="NG37" s="9" t="str">
        <f t="shared" si="1931"/>
        <v>Sun</v>
      </c>
      <c r="NH37" s="9" t="str">
        <f t="shared" si="1931"/>
        <v>Mon</v>
      </c>
      <c r="NI37" s="9" t="str">
        <f t="shared" si="1931"/>
        <v>Tue</v>
      </c>
      <c r="NJ37" s="9" t="str">
        <f t="shared" si="1931"/>
        <v>Wed</v>
      </c>
      <c r="NK37" s="9" t="str">
        <f t="shared" ref="NK37:PK37" si="1932">TEXT(NK36,"ddd")</f>
        <v>Thu</v>
      </c>
      <c r="NL37" s="9" t="str">
        <f t="shared" si="1932"/>
        <v>Fri</v>
      </c>
      <c r="NM37" s="9" t="str">
        <f t="shared" si="1932"/>
        <v>Sat</v>
      </c>
      <c r="NN37" s="9" t="str">
        <f t="shared" si="1932"/>
        <v>Sun</v>
      </c>
      <c r="NO37" s="9" t="str">
        <f t="shared" si="1932"/>
        <v>Mon</v>
      </c>
      <c r="NP37" s="9" t="str">
        <f t="shared" si="1932"/>
        <v>Tue</v>
      </c>
      <c r="NQ37" s="9" t="str">
        <f t="shared" si="1932"/>
        <v>Wed</v>
      </c>
      <c r="NR37" s="9" t="str">
        <f t="shared" si="1932"/>
        <v>Thu</v>
      </c>
      <c r="NS37" s="9" t="str">
        <f t="shared" si="1932"/>
        <v>Fri</v>
      </c>
      <c r="NT37" s="9" t="str">
        <f t="shared" si="1932"/>
        <v>Sat</v>
      </c>
      <c r="NU37" s="9" t="str">
        <f t="shared" si="1932"/>
        <v>Sun</v>
      </c>
      <c r="NV37" s="9" t="str">
        <f t="shared" si="1932"/>
        <v>Mon</v>
      </c>
      <c r="NW37" s="9" t="str">
        <f t="shared" si="1932"/>
        <v>Tue</v>
      </c>
      <c r="NX37" s="9" t="str">
        <f t="shared" si="1932"/>
        <v>Wed</v>
      </c>
      <c r="NY37" s="9" t="str">
        <f t="shared" si="1932"/>
        <v>Thu</v>
      </c>
      <c r="NZ37" s="9" t="str">
        <f t="shared" si="1932"/>
        <v>Fri</v>
      </c>
      <c r="OA37" s="9" t="str">
        <f t="shared" si="1932"/>
        <v>Sat</v>
      </c>
      <c r="OB37" s="9" t="str">
        <f t="shared" si="1932"/>
        <v>Sun</v>
      </c>
      <c r="OC37" s="9" t="str">
        <f t="shared" si="1932"/>
        <v>Mon</v>
      </c>
      <c r="OD37" s="9" t="str">
        <f t="shared" si="1932"/>
        <v>Tue</v>
      </c>
      <c r="OE37" s="9" t="str">
        <f t="shared" si="1932"/>
        <v>Wed</v>
      </c>
      <c r="OF37" s="9" t="str">
        <f t="shared" si="1932"/>
        <v>Thu</v>
      </c>
      <c r="OG37" s="9" t="str">
        <f t="shared" si="1932"/>
        <v>Fri</v>
      </c>
      <c r="OH37" s="9" t="str">
        <f t="shared" si="1932"/>
        <v>Sat</v>
      </c>
      <c r="OI37" s="9" t="str">
        <f t="shared" si="1932"/>
        <v>Sun</v>
      </c>
      <c r="OJ37" s="9" t="str">
        <f t="shared" si="1932"/>
        <v>Mon</v>
      </c>
      <c r="OK37" s="9" t="str">
        <f t="shared" si="1932"/>
        <v>Tue</v>
      </c>
      <c r="OL37" s="9" t="str">
        <f t="shared" si="1932"/>
        <v>Wed</v>
      </c>
      <c r="OM37" s="9" t="str">
        <f t="shared" si="1932"/>
        <v>Thu</v>
      </c>
      <c r="ON37" s="9" t="str">
        <f t="shared" si="1932"/>
        <v>Fri</v>
      </c>
      <c r="OO37" s="9" t="str">
        <f t="shared" si="1932"/>
        <v>Sat</v>
      </c>
      <c r="OP37" s="9" t="str">
        <f t="shared" si="1932"/>
        <v>Sun</v>
      </c>
      <c r="OQ37" s="9" t="str">
        <f t="shared" si="1932"/>
        <v>Mon</v>
      </c>
      <c r="OR37" s="9" t="str">
        <f t="shared" si="1932"/>
        <v>Tue</v>
      </c>
      <c r="OS37" s="9" t="str">
        <f t="shared" si="1932"/>
        <v>Wed</v>
      </c>
      <c r="OT37" s="9" t="str">
        <f t="shared" si="1932"/>
        <v>Thu</v>
      </c>
      <c r="OU37" s="9" t="str">
        <f t="shared" si="1932"/>
        <v>Fri</v>
      </c>
      <c r="OV37" s="9" t="str">
        <f t="shared" si="1932"/>
        <v>Sat</v>
      </c>
      <c r="OW37" s="9" t="str">
        <f t="shared" si="1932"/>
        <v>Sun</v>
      </c>
      <c r="OX37" s="9" t="str">
        <f t="shared" si="1932"/>
        <v>Mon</v>
      </c>
      <c r="OY37" s="9" t="str">
        <f t="shared" si="1932"/>
        <v>Tue</v>
      </c>
      <c r="OZ37" s="9" t="str">
        <f t="shared" si="1932"/>
        <v>Wed</v>
      </c>
      <c r="PA37" s="9" t="str">
        <f t="shared" si="1932"/>
        <v>Thu</v>
      </c>
      <c r="PB37" s="9" t="str">
        <f t="shared" si="1932"/>
        <v>Fri</v>
      </c>
      <c r="PC37" s="9" t="str">
        <f t="shared" si="1932"/>
        <v>Sat</v>
      </c>
      <c r="PD37" s="9" t="str">
        <f t="shared" si="1932"/>
        <v>Sun</v>
      </c>
      <c r="PE37" s="9" t="str">
        <f t="shared" si="1932"/>
        <v>Mon</v>
      </c>
      <c r="PF37" s="9" t="str">
        <f t="shared" si="1932"/>
        <v>Tue</v>
      </c>
      <c r="PG37" s="9" t="str">
        <f t="shared" si="1932"/>
        <v>Wed</v>
      </c>
      <c r="PH37" s="9" t="str">
        <f t="shared" si="1932"/>
        <v>Thu</v>
      </c>
      <c r="PI37" s="9" t="str">
        <f t="shared" si="1932"/>
        <v>Fri</v>
      </c>
      <c r="PJ37" s="9" t="str">
        <f t="shared" si="1932"/>
        <v>Sat</v>
      </c>
      <c r="PK37" s="9" t="str">
        <f t="shared" si="1932"/>
        <v>Sun</v>
      </c>
      <c r="PL37" s="9" t="str">
        <f t="shared" ref="PL37:RW37" si="1933">TEXT(PL36,"ddd")</f>
        <v>Mon</v>
      </c>
      <c r="PM37" s="9" t="str">
        <f t="shared" si="1933"/>
        <v>Tue</v>
      </c>
      <c r="PN37" s="9" t="str">
        <f t="shared" si="1933"/>
        <v>Wed</v>
      </c>
      <c r="PO37" s="9" t="str">
        <f t="shared" si="1933"/>
        <v>Thu</v>
      </c>
      <c r="PP37" s="9" t="str">
        <f t="shared" si="1933"/>
        <v>Fri</v>
      </c>
      <c r="PQ37" s="9" t="str">
        <f t="shared" si="1933"/>
        <v>Sat</v>
      </c>
      <c r="PR37" s="9" t="str">
        <f t="shared" si="1933"/>
        <v>Sun</v>
      </c>
      <c r="PS37" s="9" t="str">
        <f t="shared" si="1933"/>
        <v>Mon</v>
      </c>
      <c r="PT37" s="9" t="str">
        <f t="shared" si="1933"/>
        <v>Tue</v>
      </c>
      <c r="PU37" s="9" t="str">
        <f t="shared" si="1933"/>
        <v>Wed</v>
      </c>
      <c r="PV37" s="9" t="str">
        <f t="shared" si="1933"/>
        <v>Thu</v>
      </c>
      <c r="PW37" s="9" t="str">
        <f t="shared" si="1933"/>
        <v>Fri</v>
      </c>
      <c r="PX37" s="9" t="str">
        <f t="shared" si="1933"/>
        <v>Sat</v>
      </c>
      <c r="PY37" s="9" t="str">
        <f t="shared" si="1933"/>
        <v>Sun</v>
      </c>
      <c r="PZ37" s="9" t="str">
        <f t="shared" si="1933"/>
        <v>Mon</v>
      </c>
      <c r="QA37" s="9" t="str">
        <f t="shared" si="1933"/>
        <v>Tue</v>
      </c>
      <c r="QB37" s="9" t="str">
        <f t="shared" si="1933"/>
        <v>Wed</v>
      </c>
      <c r="QC37" s="9" t="str">
        <f t="shared" si="1933"/>
        <v>Thu</v>
      </c>
      <c r="QD37" s="9" t="str">
        <f t="shared" si="1933"/>
        <v>Fri</v>
      </c>
      <c r="QE37" s="9" t="str">
        <f t="shared" si="1933"/>
        <v>Sat</v>
      </c>
      <c r="QF37" s="9" t="str">
        <f t="shared" si="1933"/>
        <v>Sun</v>
      </c>
      <c r="QG37" s="9" t="str">
        <f t="shared" si="1933"/>
        <v>Mon</v>
      </c>
      <c r="QH37" s="9" t="str">
        <f t="shared" si="1933"/>
        <v>Tue</v>
      </c>
      <c r="QI37" s="9" t="str">
        <f t="shared" si="1933"/>
        <v>Wed</v>
      </c>
      <c r="QJ37" s="9" t="str">
        <f t="shared" si="1933"/>
        <v>Thu</v>
      </c>
      <c r="QK37" s="9" t="str">
        <f t="shared" si="1933"/>
        <v>Fri</v>
      </c>
      <c r="QL37" s="9" t="str">
        <f t="shared" si="1933"/>
        <v>Sat</v>
      </c>
      <c r="QM37" s="9" t="str">
        <f t="shared" si="1933"/>
        <v>Sun</v>
      </c>
      <c r="QN37" s="9" t="str">
        <f t="shared" si="1933"/>
        <v>Mon</v>
      </c>
      <c r="QO37" s="9" t="str">
        <f t="shared" si="1933"/>
        <v>Tue</v>
      </c>
      <c r="QP37" s="9" t="str">
        <f t="shared" si="1933"/>
        <v>Wed</v>
      </c>
      <c r="QQ37" s="9" t="str">
        <f t="shared" si="1933"/>
        <v>Thu</v>
      </c>
      <c r="QR37" s="9" t="str">
        <f t="shared" si="1933"/>
        <v>Fri</v>
      </c>
      <c r="QS37" s="9" t="str">
        <f t="shared" si="1933"/>
        <v>Sat</v>
      </c>
      <c r="QT37" s="9" t="str">
        <f t="shared" si="1933"/>
        <v>Sun</v>
      </c>
      <c r="QU37" s="9" t="str">
        <f t="shared" si="1933"/>
        <v>Mon</v>
      </c>
      <c r="QV37" s="9" t="str">
        <f t="shared" si="1933"/>
        <v>Tue</v>
      </c>
      <c r="QW37" s="9" t="str">
        <f t="shared" si="1933"/>
        <v>Wed</v>
      </c>
      <c r="QX37" s="9" t="str">
        <f t="shared" si="1933"/>
        <v>Thu</v>
      </c>
      <c r="QY37" s="9" t="str">
        <f t="shared" si="1933"/>
        <v>Fri</v>
      </c>
      <c r="QZ37" s="9" t="str">
        <f t="shared" si="1933"/>
        <v>Sat</v>
      </c>
      <c r="RA37" s="9" t="str">
        <f t="shared" si="1933"/>
        <v>Sun</v>
      </c>
      <c r="RB37" s="9" t="str">
        <f t="shared" si="1933"/>
        <v>Mon</v>
      </c>
      <c r="RC37" s="9" t="str">
        <f t="shared" si="1933"/>
        <v>Tue</v>
      </c>
      <c r="RD37" s="9" t="str">
        <f t="shared" si="1933"/>
        <v>Wed</v>
      </c>
      <c r="RE37" s="9" t="str">
        <f t="shared" si="1933"/>
        <v>Thu</v>
      </c>
      <c r="RF37" s="9" t="str">
        <f t="shared" si="1933"/>
        <v>Fri</v>
      </c>
      <c r="RG37" s="9" t="str">
        <f t="shared" si="1933"/>
        <v>Sat</v>
      </c>
      <c r="RH37" s="9" t="str">
        <f t="shared" si="1933"/>
        <v>Sun</v>
      </c>
      <c r="RI37" s="9" t="str">
        <f t="shared" si="1933"/>
        <v>Mon</v>
      </c>
      <c r="RJ37" s="9" t="str">
        <f t="shared" si="1933"/>
        <v>Tue</v>
      </c>
      <c r="RK37" s="9" t="str">
        <f t="shared" si="1933"/>
        <v>Wed</v>
      </c>
      <c r="RL37" s="9" t="str">
        <f t="shared" si="1933"/>
        <v>Thu</v>
      </c>
      <c r="RM37" s="9" t="str">
        <f t="shared" si="1933"/>
        <v>Fri</v>
      </c>
      <c r="RN37" s="9" t="str">
        <f t="shared" si="1933"/>
        <v>Sat</v>
      </c>
      <c r="RO37" s="9" t="str">
        <f t="shared" si="1933"/>
        <v>Sun</v>
      </c>
      <c r="RP37" s="9" t="str">
        <f t="shared" si="1933"/>
        <v>Mon</v>
      </c>
      <c r="RQ37" s="9" t="str">
        <f t="shared" si="1933"/>
        <v>Tue</v>
      </c>
      <c r="RR37" s="9" t="str">
        <f t="shared" si="1933"/>
        <v>Wed</v>
      </c>
      <c r="RS37" s="9" t="str">
        <f t="shared" si="1933"/>
        <v>Thu</v>
      </c>
      <c r="RT37" s="9" t="str">
        <f t="shared" si="1933"/>
        <v>Fri</v>
      </c>
      <c r="RU37" s="9" t="str">
        <f t="shared" si="1933"/>
        <v>Sat</v>
      </c>
      <c r="RV37" s="9" t="str">
        <f t="shared" si="1933"/>
        <v>Sun</v>
      </c>
      <c r="RW37" s="9" t="str">
        <f t="shared" si="1933"/>
        <v>Mon</v>
      </c>
      <c r="RX37" s="9" t="str">
        <f t="shared" ref="RX37:UI37" si="1934">TEXT(RX36,"ddd")</f>
        <v>Tue</v>
      </c>
      <c r="RY37" s="9" t="str">
        <f t="shared" si="1934"/>
        <v>Wed</v>
      </c>
      <c r="RZ37" s="9" t="str">
        <f t="shared" si="1934"/>
        <v>Thu</v>
      </c>
      <c r="SA37" s="9" t="str">
        <f t="shared" si="1934"/>
        <v>Fri</v>
      </c>
      <c r="SB37" s="9" t="str">
        <f t="shared" si="1934"/>
        <v>Sat</v>
      </c>
      <c r="SC37" s="9" t="str">
        <f t="shared" si="1934"/>
        <v>Sun</v>
      </c>
      <c r="SD37" s="9" t="str">
        <f t="shared" si="1934"/>
        <v>Mon</v>
      </c>
      <c r="SE37" s="9" t="str">
        <f t="shared" si="1934"/>
        <v>Tue</v>
      </c>
      <c r="SF37" s="9" t="str">
        <f t="shared" si="1934"/>
        <v>Wed</v>
      </c>
      <c r="SG37" s="9" t="str">
        <f t="shared" si="1934"/>
        <v>Thu</v>
      </c>
      <c r="SH37" s="9" t="str">
        <f t="shared" si="1934"/>
        <v>Fri</v>
      </c>
      <c r="SI37" s="9" t="str">
        <f t="shared" si="1934"/>
        <v>Sat</v>
      </c>
      <c r="SJ37" s="9" t="str">
        <f t="shared" si="1934"/>
        <v>Sun</v>
      </c>
      <c r="SK37" s="9" t="str">
        <f t="shared" si="1934"/>
        <v>Mon</v>
      </c>
      <c r="SL37" s="9" t="str">
        <f t="shared" si="1934"/>
        <v>Tue</v>
      </c>
      <c r="SM37" s="9" t="str">
        <f t="shared" si="1934"/>
        <v>Wed</v>
      </c>
      <c r="SN37" s="9" t="str">
        <f t="shared" si="1934"/>
        <v>Thu</v>
      </c>
      <c r="SO37" s="9" t="str">
        <f t="shared" si="1934"/>
        <v>Fri</v>
      </c>
      <c r="SP37" s="9" t="str">
        <f t="shared" si="1934"/>
        <v>Sat</v>
      </c>
      <c r="SQ37" s="9" t="str">
        <f t="shared" si="1934"/>
        <v>Sun</v>
      </c>
      <c r="SR37" s="9" t="str">
        <f t="shared" si="1934"/>
        <v>Mon</v>
      </c>
      <c r="SS37" s="9" t="str">
        <f t="shared" si="1934"/>
        <v>Tue</v>
      </c>
      <c r="ST37" s="9" t="str">
        <f t="shared" si="1934"/>
        <v>Wed</v>
      </c>
      <c r="SU37" s="9" t="str">
        <f t="shared" si="1934"/>
        <v>Thu</v>
      </c>
      <c r="SV37" s="9" t="str">
        <f t="shared" si="1934"/>
        <v>Fri</v>
      </c>
      <c r="SW37" s="9" t="str">
        <f t="shared" si="1934"/>
        <v>Sat</v>
      </c>
      <c r="SX37" s="9" t="str">
        <f t="shared" si="1934"/>
        <v>Sun</v>
      </c>
      <c r="SY37" s="9" t="str">
        <f t="shared" si="1934"/>
        <v>Mon</v>
      </c>
      <c r="SZ37" s="9" t="str">
        <f t="shared" si="1934"/>
        <v>Tue</v>
      </c>
      <c r="TA37" s="9" t="str">
        <f t="shared" si="1934"/>
        <v>Wed</v>
      </c>
      <c r="TB37" s="9" t="str">
        <f t="shared" si="1934"/>
        <v>Thu</v>
      </c>
      <c r="TC37" s="9" t="str">
        <f t="shared" si="1934"/>
        <v>Fri</v>
      </c>
      <c r="TD37" s="9" t="str">
        <f t="shared" si="1934"/>
        <v>Sat</v>
      </c>
      <c r="TE37" s="9" t="str">
        <f t="shared" si="1934"/>
        <v>Sun</v>
      </c>
      <c r="TF37" s="9" t="str">
        <f t="shared" si="1934"/>
        <v>Mon</v>
      </c>
      <c r="TG37" s="9" t="str">
        <f t="shared" si="1934"/>
        <v>Tue</v>
      </c>
      <c r="TH37" s="9" t="str">
        <f t="shared" si="1934"/>
        <v>Wed</v>
      </c>
      <c r="TI37" s="9" t="str">
        <f t="shared" si="1934"/>
        <v>Thu</v>
      </c>
      <c r="TJ37" s="9" t="str">
        <f t="shared" si="1934"/>
        <v>Fri</v>
      </c>
      <c r="TK37" s="9" t="str">
        <f t="shared" si="1934"/>
        <v>Sat</v>
      </c>
      <c r="TL37" s="9" t="str">
        <f t="shared" si="1934"/>
        <v>Sun</v>
      </c>
      <c r="TM37" s="9" t="str">
        <f t="shared" si="1934"/>
        <v>Mon</v>
      </c>
      <c r="TN37" s="9" t="str">
        <f t="shared" si="1934"/>
        <v>Tue</v>
      </c>
      <c r="TO37" s="9" t="str">
        <f t="shared" si="1934"/>
        <v>Wed</v>
      </c>
      <c r="TP37" s="9" t="str">
        <f t="shared" si="1934"/>
        <v>Thu</v>
      </c>
      <c r="TQ37" s="9" t="str">
        <f t="shared" si="1934"/>
        <v>Fri</v>
      </c>
      <c r="TR37" s="9" t="str">
        <f t="shared" si="1934"/>
        <v>Sat</v>
      </c>
      <c r="TS37" s="9" t="str">
        <f t="shared" si="1934"/>
        <v>Sun</v>
      </c>
      <c r="TT37" s="9" t="str">
        <f t="shared" si="1934"/>
        <v>Mon</v>
      </c>
      <c r="TU37" s="9" t="str">
        <f t="shared" si="1934"/>
        <v>Tue</v>
      </c>
      <c r="TV37" s="9" t="str">
        <f t="shared" si="1934"/>
        <v>Wed</v>
      </c>
      <c r="TW37" s="9" t="str">
        <f t="shared" si="1934"/>
        <v>Thu</v>
      </c>
      <c r="TX37" s="9" t="str">
        <f t="shared" si="1934"/>
        <v>Fri</v>
      </c>
      <c r="TY37" s="9" t="str">
        <f t="shared" si="1934"/>
        <v>Sat</v>
      </c>
      <c r="TZ37" s="9" t="str">
        <f t="shared" si="1934"/>
        <v>Sun</v>
      </c>
      <c r="UA37" s="9" t="str">
        <f t="shared" si="1934"/>
        <v>Mon</v>
      </c>
      <c r="UB37" s="9" t="str">
        <f t="shared" si="1934"/>
        <v>Tue</v>
      </c>
      <c r="UC37" s="9" t="str">
        <f t="shared" si="1934"/>
        <v>Wed</v>
      </c>
      <c r="UD37" s="9" t="str">
        <f t="shared" si="1934"/>
        <v>Thu</v>
      </c>
      <c r="UE37" s="9" t="str">
        <f t="shared" si="1934"/>
        <v>Fri</v>
      </c>
      <c r="UF37" s="9" t="str">
        <f t="shared" si="1934"/>
        <v>Sat</v>
      </c>
      <c r="UG37" s="9" t="str">
        <f t="shared" si="1934"/>
        <v>Sun</v>
      </c>
      <c r="UH37" s="9" t="str">
        <f t="shared" si="1934"/>
        <v>Mon</v>
      </c>
      <c r="UI37" s="9" t="str">
        <f t="shared" si="1934"/>
        <v>Tue</v>
      </c>
      <c r="UJ37" s="9" t="str">
        <f t="shared" ref="UJ37:WU37" si="1935">TEXT(UJ36,"ddd")</f>
        <v>Wed</v>
      </c>
      <c r="UK37" s="9" t="str">
        <f t="shared" si="1935"/>
        <v>Thu</v>
      </c>
      <c r="UL37" s="9" t="str">
        <f t="shared" si="1935"/>
        <v>Fri</v>
      </c>
      <c r="UM37" s="9" t="str">
        <f t="shared" si="1935"/>
        <v>Sat</v>
      </c>
      <c r="UN37" s="9" t="str">
        <f t="shared" si="1935"/>
        <v>Sun</v>
      </c>
      <c r="UO37" s="9" t="str">
        <f t="shared" si="1935"/>
        <v>Mon</v>
      </c>
      <c r="UP37" s="9" t="str">
        <f t="shared" si="1935"/>
        <v>Tue</v>
      </c>
      <c r="UQ37" s="9" t="str">
        <f t="shared" si="1935"/>
        <v>Wed</v>
      </c>
      <c r="UR37" s="9" t="str">
        <f t="shared" si="1935"/>
        <v>Thu</v>
      </c>
      <c r="US37" s="9" t="str">
        <f t="shared" si="1935"/>
        <v>Fri</v>
      </c>
      <c r="UT37" s="9" t="str">
        <f t="shared" si="1935"/>
        <v>Sat</v>
      </c>
      <c r="UU37" s="9" t="str">
        <f t="shared" si="1935"/>
        <v>Sun</v>
      </c>
      <c r="UV37" s="9" t="str">
        <f t="shared" si="1935"/>
        <v>Mon</v>
      </c>
      <c r="UW37" s="9" t="str">
        <f t="shared" si="1935"/>
        <v>Tue</v>
      </c>
      <c r="UX37" s="9" t="str">
        <f t="shared" si="1935"/>
        <v>Wed</v>
      </c>
      <c r="UY37" s="9" t="str">
        <f t="shared" si="1935"/>
        <v>Thu</v>
      </c>
      <c r="UZ37" s="9" t="str">
        <f t="shared" si="1935"/>
        <v>Fri</v>
      </c>
      <c r="VA37" s="9" t="str">
        <f t="shared" si="1935"/>
        <v>Sat</v>
      </c>
      <c r="VB37" s="9" t="str">
        <f t="shared" si="1935"/>
        <v>Sun</v>
      </c>
      <c r="VC37" s="9" t="str">
        <f t="shared" si="1935"/>
        <v>Mon</v>
      </c>
      <c r="VD37" s="9" t="str">
        <f t="shared" si="1935"/>
        <v>Tue</v>
      </c>
      <c r="VE37" s="9" t="str">
        <f t="shared" si="1935"/>
        <v>Wed</v>
      </c>
      <c r="VF37" s="9" t="str">
        <f t="shared" si="1935"/>
        <v>Thu</v>
      </c>
      <c r="VG37" s="9" t="str">
        <f t="shared" si="1935"/>
        <v>Fri</v>
      </c>
      <c r="VH37" s="9" t="str">
        <f t="shared" si="1935"/>
        <v>Sat</v>
      </c>
      <c r="VI37" s="9" t="str">
        <f t="shared" si="1935"/>
        <v>Sun</v>
      </c>
      <c r="VJ37" s="9" t="str">
        <f t="shared" si="1935"/>
        <v>Mon</v>
      </c>
      <c r="VK37" s="9" t="str">
        <f t="shared" si="1935"/>
        <v>Tue</v>
      </c>
      <c r="VL37" s="9" t="str">
        <f t="shared" si="1935"/>
        <v>Wed</v>
      </c>
      <c r="VM37" s="9" t="str">
        <f t="shared" si="1935"/>
        <v>Thu</v>
      </c>
      <c r="VN37" s="9" t="str">
        <f t="shared" si="1935"/>
        <v>Fri</v>
      </c>
      <c r="VO37" s="9" t="str">
        <f t="shared" si="1935"/>
        <v>Sat</v>
      </c>
      <c r="VP37" s="9" t="str">
        <f t="shared" si="1935"/>
        <v>Sun</v>
      </c>
      <c r="VQ37" s="9" t="str">
        <f t="shared" si="1935"/>
        <v>Mon</v>
      </c>
      <c r="VR37" s="9" t="str">
        <f t="shared" si="1935"/>
        <v>Tue</v>
      </c>
      <c r="VS37" s="9" t="str">
        <f t="shared" si="1935"/>
        <v>Wed</v>
      </c>
      <c r="VT37" s="9" t="str">
        <f t="shared" si="1935"/>
        <v>Thu</v>
      </c>
      <c r="VU37" s="9" t="str">
        <f t="shared" si="1935"/>
        <v>Fri</v>
      </c>
      <c r="VV37" s="9" t="str">
        <f t="shared" si="1935"/>
        <v>Sat</v>
      </c>
      <c r="VW37" s="9" t="str">
        <f t="shared" si="1935"/>
        <v>Sun</v>
      </c>
      <c r="VX37" s="9" t="str">
        <f t="shared" si="1935"/>
        <v>Mon</v>
      </c>
      <c r="VY37" s="9" t="str">
        <f t="shared" si="1935"/>
        <v>Tue</v>
      </c>
      <c r="VZ37" s="9" t="str">
        <f t="shared" si="1935"/>
        <v>Wed</v>
      </c>
      <c r="WA37" s="9" t="str">
        <f t="shared" si="1935"/>
        <v>Thu</v>
      </c>
      <c r="WB37" s="9" t="str">
        <f t="shared" si="1935"/>
        <v>Fri</v>
      </c>
      <c r="WC37" s="9" t="str">
        <f t="shared" si="1935"/>
        <v>Sat</v>
      </c>
      <c r="WD37" s="9" t="str">
        <f t="shared" si="1935"/>
        <v>Sun</v>
      </c>
      <c r="WE37" s="9" t="str">
        <f t="shared" si="1935"/>
        <v>Mon</v>
      </c>
      <c r="WF37" s="9" t="str">
        <f t="shared" si="1935"/>
        <v>Tue</v>
      </c>
      <c r="WG37" s="9" t="str">
        <f t="shared" si="1935"/>
        <v>Wed</v>
      </c>
      <c r="WH37" s="9" t="str">
        <f t="shared" si="1935"/>
        <v>Thu</v>
      </c>
      <c r="WI37" s="9" t="str">
        <f t="shared" si="1935"/>
        <v>Fri</v>
      </c>
      <c r="WJ37" s="9" t="str">
        <f t="shared" si="1935"/>
        <v>Sat</v>
      </c>
      <c r="WK37" s="9" t="str">
        <f t="shared" si="1935"/>
        <v>Sun</v>
      </c>
      <c r="WL37" s="9" t="str">
        <f t="shared" si="1935"/>
        <v>Mon</v>
      </c>
      <c r="WM37" s="9" t="str">
        <f t="shared" si="1935"/>
        <v>Tue</v>
      </c>
      <c r="WN37" s="9" t="str">
        <f t="shared" si="1935"/>
        <v>Wed</v>
      </c>
      <c r="WO37" s="9" t="str">
        <f t="shared" si="1935"/>
        <v>Thu</v>
      </c>
      <c r="WP37" s="9" t="str">
        <f t="shared" si="1935"/>
        <v>Fri</v>
      </c>
      <c r="WQ37" s="9" t="str">
        <f t="shared" si="1935"/>
        <v>Sat</v>
      </c>
      <c r="WR37" s="9" t="str">
        <f t="shared" si="1935"/>
        <v>Sun</v>
      </c>
      <c r="WS37" s="9" t="str">
        <f t="shared" si="1935"/>
        <v>Mon</v>
      </c>
      <c r="WT37" s="9" t="str">
        <f t="shared" si="1935"/>
        <v>Tue</v>
      </c>
      <c r="WU37" s="9" t="str">
        <f t="shared" si="1935"/>
        <v>Wed</v>
      </c>
      <c r="WV37" s="9" t="str">
        <f t="shared" ref="WV37:YA37" si="1936">TEXT(WV36,"ddd")</f>
        <v>Thu</v>
      </c>
      <c r="WW37" s="9" t="str">
        <f t="shared" si="1936"/>
        <v>Fri</v>
      </c>
      <c r="WX37" s="9" t="str">
        <f t="shared" si="1936"/>
        <v>Sat</v>
      </c>
      <c r="WY37" s="9" t="str">
        <f t="shared" si="1936"/>
        <v>Sun</v>
      </c>
      <c r="WZ37" s="9" t="str">
        <f t="shared" si="1936"/>
        <v>Mon</v>
      </c>
      <c r="XA37" s="9" t="str">
        <f t="shared" si="1936"/>
        <v>Tue</v>
      </c>
      <c r="XB37" s="9" t="str">
        <f t="shared" si="1936"/>
        <v>Wed</v>
      </c>
      <c r="XC37" s="9" t="str">
        <f t="shared" si="1936"/>
        <v>Thu</v>
      </c>
      <c r="XD37" s="9" t="str">
        <f t="shared" si="1936"/>
        <v>Fri</v>
      </c>
      <c r="XE37" s="9" t="str">
        <f t="shared" si="1936"/>
        <v>Sat</v>
      </c>
      <c r="XF37" s="9" t="str">
        <f t="shared" si="1936"/>
        <v>Sun</v>
      </c>
      <c r="XG37" s="9" t="str">
        <f t="shared" si="1936"/>
        <v>Mon</v>
      </c>
      <c r="XH37" s="9" t="str">
        <f t="shared" si="1936"/>
        <v>Tue</v>
      </c>
      <c r="XI37" s="9" t="str">
        <f t="shared" si="1936"/>
        <v>Wed</v>
      </c>
      <c r="XJ37" s="9" t="str">
        <f t="shared" si="1936"/>
        <v>Thu</v>
      </c>
      <c r="XK37" s="9" t="str">
        <f t="shared" si="1936"/>
        <v>Fri</v>
      </c>
      <c r="XL37" s="9" t="str">
        <f t="shared" si="1936"/>
        <v>Sat</v>
      </c>
      <c r="XM37" s="9" t="str">
        <f t="shared" si="1936"/>
        <v>Sun</v>
      </c>
      <c r="XN37" s="9" t="str">
        <f t="shared" si="1936"/>
        <v>Mon</v>
      </c>
      <c r="XO37" s="9" t="str">
        <f t="shared" si="1936"/>
        <v>Tue</v>
      </c>
      <c r="XP37" s="9" t="str">
        <f t="shared" si="1936"/>
        <v>Wed</v>
      </c>
      <c r="XQ37" s="9" t="str">
        <f t="shared" si="1936"/>
        <v>Thu</v>
      </c>
      <c r="XR37" s="9" t="str">
        <f t="shared" si="1936"/>
        <v>Fri</v>
      </c>
      <c r="XS37" s="9" t="str">
        <f t="shared" si="1936"/>
        <v>Sat</v>
      </c>
      <c r="XT37" s="9" t="str">
        <f t="shared" si="1936"/>
        <v>Sun</v>
      </c>
      <c r="XU37" s="9" t="str">
        <f t="shared" si="1936"/>
        <v>Mon</v>
      </c>
      <c r="XV37" s="9" t="str">
        <f t="shared" si="1936"/>
        <v>Tue</v>
      </c>
      <c r="XW37" s="9" t="str">
        <f t="shared" si="1936"/>
        <v>Wed</v>
      </c>
      <c r="XX37" s="9" t="str">
        <f t="shared" si="1936"/>
        <v>Thu</v>
      </c>
      <c r="XY37" s="9" t="str">
        <f t="shared" si="1936"/>
        <v>Fri</v>
      </c>
      <c r="XZ37" s="9" t="str">
        <f t="shared" si="1936"/>
        <v>Sat</v>
      </c>
      <c r="YA37" s="9" t="str">
        <f t="shared" si="1936"/>
        <v>Sun</v>
      </c>
      <c r="YB37" s="9" t="str">
        <f t="shared" ref="YB37:YZ37" si="1937">TEXT(YB36,"ddd")</f>
        <v>Mon</v>
      </c>
      <c r="YC37" s="9" t="str">
        <f t="shared" si="1937"/>
        <v>Tue</v>
      </c>
      <c r="YD37" s="9" t="str">
        <f t="shared" si="1937"/>
        <v>Wed</v>
      </c>
      <c r="YE37" s="9" t="str">
        <f t="shared" si="1937"/>
        <v>Thu</v>
      </c>
      <c r="YF37" s="9" t="str">
        <f t="shared" si="1937"/>
        <v>Fri</v>
      </c>
      <c r="YG37" s="9" t="str">
        <f t="shared" si="1937"/>
        <v>Sat</v>
      </c>
      <c r="YH37" s="9" t="str">
        <f t="shared" si="1937"/>
        <v>Sun</v>
      </c>
      <c r="YI37" s="9" t="str">
        <f t="shared" si="1937"/>
        <v>Mon</v>
      </c>
      <c r="YJ37" s="9" t="str">
        <f t="shared" si="1937"/>
        <v>Tue</v>
      </c>
      <c r="YK37" s="9" t="str">
        <f t="shared" si="1937"/>
        <v>Wed</v>
      </c>
      <c r="YL37" s="9" t="str">
        <f t="shared" si="1937"/>
        <v>Thu</v>
      </c>
      <c r="YM37" s="9" t="str">
        <f t="shared" si="1937"/>
        <v>Fri</v>
      </c>
      <c r="YN37" s="9" t="str">
        <f t="shared" si="1937"/>
        <v>Sat</v>
      </c>
      <c r="YO37" s="9" t="str">
        <f t="shared" si="1937"/>
        <v>Sun</v>
      </c>
      <c r="YP37" s="9" t="str">
        <f t="shared" si="1937"/>
        <v>Mon</v>
      </c>
      <c r="YQ37" s="9" t="str">
        <f t="shared" si="1937"/>
        <v>Tue</v>
      </c>
      <c r="YR37" s="9" t="str">
        <f t="shared" si="1937"/>
        <v>Wed</v>
      </c>
      <c r="YS37" s="9" t="str">
        <f t="shared" si="1937"/>
        <v>Thu</v>
      </c>
      <c r="YT37" s="9" t="str">
        <f t="shared" si="1937"/>
        <v>Fri</v>
      </c>
      <c r="YU37" s="9" t="str">
        <f t="shared" si="1937"/>
        <v>Sat</v>
      </c>
      <c r="YV37" s="9" t="str">
        <f t="shared" si="1937"/>
        <v>Sun</v>
      </c>
      <c r="YW37" s="9" t="str">
        <f t="shared" si="1937"/>
        <v>Mon</v>
      </c>
      <c r="YX37" s="9" t="str">
        <f t="shared" si="1937"/>
        <v>Tue</v>
      </c>
      <c r="YY37" s="9" t="str">
        <f t="shared" si="1937"/>
        <v>Wed</v>
      </c>
      <c r="YZ37" s="9" t="str">
        <f t="shared" si="1937"/>
        <v>Thu</v>
      </c>
      <c r="ZA37" s="9" t="str">
        <f t="shared" ref="ZA37:ABA37" si="1938">TEXT(ZA36,"ddd")</f>
        <v>Fri</v>
      </c>
      <c r="ZB37" s="9" t="str">
        <f t="shared" si="1938"/>
        <v>Sat</v>
      </c>
      <c r="ZC37" s="9" t="str">
        <f t="shared" si="1938"/>
        <v>Sun</v>
      </c>
      <c r="ZD37" s="9" t="str">
        <f t="shared" si="1938"/>
        <v>Mon</v>
      </c>
      <c r="ZE37" s="9" t="str">
        <f t="shared" si="1938"/>
        <v>Tue</v>
      </c>
      <c r="ZF37" s="9" t="str">
        <f t="shared" si="1938"/>
        <v>Wed</v>
      </c>
      <c r="ZG37" s="9" t="str">
        <f t="shared" si="1938"/>
        <v>Thu</v>
      </c>
      <c r="ZH37" s="9" t="str">
        <f t="shared" si="1938"/>
        <v>Fri</v>
      </c>
      <c r="ZI37" s="9" t="str">
        <f t="shared" si="1938"/>
        <v>Sat</v>
      </c>
      <c r="ZJ37" s="9" t="str">
        <f t="shared" si="1938"/>
        <v>Sun</v>
      </c>
      <c r="ZK37" s="9" t="str">
        <f t="shared" si="1938"/>
        <v>Mon</v>
      </c>
      <c r="ZL37" s="9" t="str">
        <f t="shared" si="1938"/>
        <v>Tue</v>
      </c>
      <c r="ZM37" s="9" t="str">
        <f t="shared" si="1938"/>
        <v>Wed</v>
      </c>
      <c r="ZN37" s="9" t="str">
        <f t="shared" si="1938"/>
        <v>Thu</v>
      </c>
      <c r="ZO37" s="9" t="str">
        <f t="shared" si="1938"/>
        <v>Fri</v>
      </c>
      <c r="ZP37" s="9" t="str">
        <f t="shared" si="1938"/>
        <v>Sat</v>
      </c>
      <c r="ZQ37" s="9" t="str">
        <f t="shared" si="1938"/>
        <v>Sun</v>
      </c>
      <c r="ZR37" s="9" t="str">
        <f t="shared" si="1938"/>
        <v>Mon</v>
      </c>
      <c r="ZS37" s="9" t="str">
        <f t="shared" si="1938"/>
        <v>Tue</v>
      </c>
      <c r="ZT37" s="9" t="str">
        <f t="shared" si="1938"/>
        <v>Wed</v>
      </c>
      <c r="ZU37" s="9" t="str">
        <f t="shared" si="1938"/>
        <v>Thu</v>
      </c>
      <c r="ZV37" s="9" t="str">
        <f t="shared" si="1938"/>
        <v>Fri</v>
      </c>
      <c r="ZW37" s="9" t="str">
        <f t="shared" si="1938"/>
        <v>Sat</v>
      </c>
      <c r="ZX37" s="9" t="str">
        <f t="shared" si="1938"/>
        <v>Sun</v>
      </c>
      <c r="ZY37" s="9" t="str">
        <f t="shared" si="1938"/>
        <v>Mon</v>
      </c>
      <c r="ZZ37" s="9" t="str">
        <f t="shared" si="1938"/>
        <v>Tue</v>
      </c>
      <c r="AAA37" s="9" t="str">
        <f t="shared" si="1938"/>
        <v>Wed</v>
      </c>
      <c r="AAB37" s="9" t="str">
        <f t="shared" si="1938"/>
        <v>Thu</v>
      </c>
      <c r="AAC37" s="9" t="str">
        <f t="shared" si="1938"/>
        <v>Fri</v>
      </c>
      <c r="AAD37" s="9" t="str">
        <f t="shared" si="1938"/>
        <v>Sat</v>
      </c>
      <c r="AAE37" s="9" t="str">
        <f t="shared" si="1938"/>
        <v>Sun</v>
      </c>
      <c r="AAF37" s="9" t="str">
        <f t="shared" si="1938"/>
        <v>Mon</v>
      </c>
      <c r="AAG37" s="9" t="str">
        <f t="shared" si="1938"/>
        <v>Tue</v>
      </c>
      <c r="AAH37" s="9" t="str">
        <f t="shared" si="1938"/>
        <v>Wed</v>
      </c>
      <c r="AAI37" s="9" t="str">
        <f t="shared" si="1938"/>
        <v>Thu</v>
      </c>
      <c r="AAJ37" s="9" t="str">
        <f t="shared" si="1938"/>
        <v>Fri</v>
      </c>
      <c r="AAK37" s="9" t="str">
        <f t="shared" si="1938"/>
        <v>Sat</v>
      </c>
      <c r="AAL37" s="9" t="str">
        <f t="shared" si="1938"/>
        <v>Sun</v>
      </c>
      <c r="AAM37" s="9" t="str">
        <f t="shared" si="1938"/>
        <v>Mon</v>
      </c>
      <c r="AAN37" s="9" t="str">
        <f t="shared" si="1938"/>
        <v>Tue</v>
      </c>
      <c r="AAO37" s="9" t="str">
        <f t="shared" si="1938"/>
        <v>Wed</v>
      </c>
      <c r="AAP37" s="9" t="str">
        <f t="shared" si="1938"/>
        <v>Thu</v>
      </c>
      <c r="AAQ37" s="9" t="str">
        <f t="shared" si="1938"/>
        <v>Fri</v>
      </c>
      <c r="AAR37" s="9" t="str">
        <f t="shared" si="1938"/>
        <v>Sat</v>
      </c>
      <c r="AAS37" s="9" t="str">
        <f t="shared" si="1938"/>
        <v>Sun</v>
      </c>
      <c r="AAT37" s="9" t="str">
        <f t="shared" si="1938"/>
        <v>Mon</v>
      </c>
      <c r="AAU37" s="9" t="str">
        <f t="shared" si="1938"/>
        <v>Tue</v>
      </c>
      <c r="AAV37" s="9" t="str">
        <f t="shared" si="1938"/>
        <v>Wed</v>
      </c>
      <c r="AAW37" s="9" t="str">
        <f t="shared" si="1938"/>
        <v>Thu</v>
      </c>
      <c r="AAX37" s="9" t="str">
        <f t="shared" si="1938"/>
        <v>Fri</v>
      </c>
      <c r="AAY37" s="9" t="str">
        <f t="shared" si="1938"/>
        <v>Sat</v>
      </c>
      <c r="AAZ37" s="9" t="str">
        <f t="shared" si="1938"/>
        <v>Sun</v>
      </c>
      <c r="ABA37" s="9" t="str">
        <f t="shared" si="1938"/>
        <v>Mon</v>
      </c>
    </row>
    <row r="38" spans="2:729">
      <c r="B38" s="3" t="s">
        <v>2</v>
      </c>
      <c r="C38" s="6">
        <f>IFERROR(INDEX(Sales!$D$5:$ABF$18,MATCH(UsagePerHour!$B38,Sales!$C$5:$C$18,0),MATCH(UsagePerHour!C$4,Sales!$D$3:$ABF$3,0))/C$2*INDEX(Usage!$D$5:$ABF$11,MATCH(UsagePerHour!$B$36,Usage!$C$5:$C$11,0),MATCH(UsagePerHour!C$4,Usage!$D$3:$ABF$3,0)),"")</f>
        <v>1.0222677113150747</v>
      </c>
      <c r="D38" s="6">
        <f>IFERROR(INDEX(Sales!$D$5:$ABF$18,MATCH(UsagePerHour!$B38,Sales!$C$5:$C$18,0),MATCH(UsagePerHour!D$4,Sales!$D$3:$ABF$3,0))/D$2*INDEX(Usage!$D$5:$ABF$11,MATCH(UsagePerHour!$B$36,Usage!$C$5:$C$11,0),MATCH(UsagePerHour!D$4,Usage!$D$3:$ABF$3,0)),"")</f>
        <v>0.1384789184067636</v>
      </c>
      <c r="E38" s="6">
        <f>IFERROR(INDEX(Sales!$D$5:$ABF$18,MATCH(UsagePerHour!$B38,Sales!$C$5:$C$18,0),MATCH(UsagePerHour!E$4,Sales!$D$3:$ABF$3,0))/E$2*INDEX(Usage!$D$5:$ABF$11,MATCH(UsagePerHour!$B$36,Usage!$C$5:$C$11,0),MATCH(UsagePerHour!E$4,Usage!$D$3:$ABF$3,0)),"")</f>
        <v>0.46620359281437129</v>
      </c>
      <c r="F38" s="6">
        <f>IFERROR(INDEX(Sales!$D$5:$ABF$18,MATCH(UsagePerHour!$B38,Sales!$C$5:$C$18,0),MATCH(UsagePerHour!F$4,Sales!$D$3:$ABF$3,0))/F$2*INDEX(Usage!$D$5:$ABF$11,MATCH(UsagePerHour!$B$36,Usage!$C$5:$C$11,0),MATCH(UsagePerHour!F$4,Usage!$D$3:$ABF$3,0)),"")</f>
        <v>9.8694745014314134E-2</v>
      </c>
      <c r="G38" s="6">
        <f>IFERROR(INDEX(Sales!$D$5:$ABF$18,MATCH(UsagePerHour!$B38,Sales!$C$5:$C$18,0),MATCH(UsagePerHour!G$4,Sales!$D$3:$ABF$3,0))/G$2*INDEX(Usage!$D$5:$ABF$11,MATCH(UsagePerHour!$B$36,Usage!$C$5:$C$11,0),MATCH(UsagePerHour!G$4,Usage!$D$3:$ABF$3,0)),"")</f>
        <v>5.9145691943212384</v>
      </c>
      <c r="H38" s="6">
        <f>IFERROR(INDEX(Sales!$D$5:$ABF$18,MATCH(UsagePerHour!$B38,Sales!$C$5:$C$18,0),MATCH(UsagePerHour!H$4,Sales!$D$3:$ABF$3,0))/H$2*INDEX(Usage!$D$5:$ABF$11,MATCH(UsagePerHour!$B$36,Usage!$C$5:$C$11,0),MATCH(UsagePerHour!H$4,Usage!$D$3:$ABF$3,0)),"")</f>
        <v>1.1142562142331478</v>
      </c>
      <c r="I38" s="6">
        <f>IFERROR(INDEX(Sales!$D$5:$ABF$18,MATCH(UsagePerHour!$B38,Sales!$C$5:$C$18,0),MATCH(UsagePerHour!I$4,Sales!$D$3:$ABF$3,0))/I$2*INDEX(Usage!$D$5:$ABF$11,MATCH(UsagePerHour!$B$36,Usage!$C$5:$C$11,0),MATCH(UsagePerHour!I$4,Usage!$D$3:$ABF$3,0)),"")</f>
        <v>2.6773743863264441</v>
      </c>
      <c r="J38" s="6">
        <f>IFERROR(INDEX(Sales!$D$5:$ABF$18,MATCH(UsagePerHour!$B38,Sales!$C$5:$C$18,0),MATCH(UsagePerHour!J$4,Sales!$D$3:$ABF$3,0))/J$2*INDEX(Usage!$D$5:$ABF$11,MATCH(UsagePerHour!$B$36,Usage!$C$5:$C$11,0),MATCH(UsagePerHour!J$4,Usage!$D$3:$ABF$3,0)),"")</f>
        <v>1.0222677113150747</v>
      </c>
      <c r="K38" s="6">
        <f>IFERROR(INDEX(Sales!$D$5:$ABF$18,MATCH(UsagePerHour!$B38,Sales!$C$5:$C$18,0),MATCH(UsagePerHour!K$4,Sales!$D$3:$ABF$3,0))/K$2*INDEX(Usage!$D$5:$ABF$11,MATCH(UsagePerHour!$B$36,Usage!$C$5:$C$11,0),MATCH(UsagePerHour!K$4,Usage!$D$3:$ABF$3,0)),"")</f>
        <v>0.1384789184067636</v>
      </c>
      <c r="L38" s="6">
        <f>IFERROR(INDEX(Sales!$D$5:$ABF$18,MATCH(UsagePerHour!$B38,Sales!$C$5:$C$18,0),MATCH(UsagePerHour!L$4,Sales!$D$3:$ABF$3,0))/L$2*INDEX(Usage!$D$5:$ABF$11,MATCH(UsagePerHour!$B$36,Usage!$C$5:$C$11,0),MATCH(UsagePerHour!L$4,Usage!$D$3:$ABF$3,0)),"")</f>
        <v>0.46620359281437129</v>
      </c>
      <c r="M38" s="6">
        <f>IFERROR(INDEX(Sales!$D$5:$ABF$18,MATCH(UsagePerHour!$B38,Sales!$C$5:$C$18,0),MATCH(UsagePerHour!M$4,Sales!$D$3:$ABF$3,0))/M$2*INDEX(Usage!$D$5:$ABF$11,MATCH(UsagePerHour!$B$36,Usage!$C$5:$C$11,0),MATCH(UsagePerHour!M$4,Usage!$D$3:$ABF$3,0)),"")</f>
        <v>9.8694745014314134E-2</v>
      </c>
      <c r="N38" s="6">
        <f>IFERROR(INDEX(Sales!$D$5:$ABF$18,MATCH(UsagePerHour!$B38,Sales!$C$5:$C$18,0),MATCH(UsagePerHour!N$4,Sales!$D$3:$ABF$3,0))/N$2*INDEX(Usage!$D$5:$ABF$11,MATCH(UsagePerHour!$B$36,Usage!$C$5:$C$11,0),MATCH(UsagePerHour!N$4,Usage!$D$3:$ABF$3,0)),"")</f>
        <v>5.9145691943212384</v>
      </c>
      <c r="O38" s="6">
        <f>IFERROR(INDEX(Sales!$D$5:$ABF$18,MATCH(UsagePerHour!$B38,Sales!$C$5:$C$18,0),MATCH(UsagePerHour!O$4,Sales!$D$3:$ABF$3,0))/O$2*INDEX(Usage!$D$5:$ABF$11,MATCH(UsagePerHour!$B$36,Usage!$C$5:$C$11,0),MATCH(UsagePerHour!O$4,Usage!$D$3:$ABF$3,0)),"")</f>
        <v>1.1142562142331478</v>
      </c>
      <c r="P38" s="6">
        <f>IFERROR(INDEX(Sales!$D$5:$ABF$18,MATCH(UsagePerHour!$B38,Sales!$C$5:$C$18,0),MATCH(UsagePerHour!P$4,Sales!$D$3:$ABF$3,0))/P$2*INDEX(Usage!$D$5:$ABF$11,MATCH(UsagePerHour!$B$36,Usage!$C$5:$C$11,0),MATCH(UsagePerHour!P$4,Usage!$D$3:$ABF$3,0)),"")</f>
        <v>2.6773743863264441</v>
      </c>
      <c r="Q38" s="6">
        <f>IFERROR(INDEX(Sales!$D$5:$ABF$18,MATCH(UsagePerHour!$B38,Sales!$C$5:$C$18,0),MATCH(UsagePerHour!Q$4,Sales!$D$3:$ABF$3,0))/Q$2*INDEX(Usage!$D$5:$ABF$11,MATCH(UsagePerHour!$B$36,Usage!$C$5:$C$11,0),MATCH(UsagePerHour!Q$4,Usage!$D$3:$ABF$3,0)),"")</f>
        <v>1.0222677113150747</v>
      </c>
      <c r="R38" s="6">
        <f>IFERROR(INDEX(Sales!$D$5:$ABF$18,MATCH(UsagePerHour!$B38,Sales!$C$5:$C$18,0),MATCH(UsagePerHour!R$4,Sales!$D$3:$ABF$3,0))/R$2*INDEX(Usage!$D$5:$ABF$11,MATCH(UsagePerHour!$B$36,Usage!$C$5:$C$11,0),MATCH(UsagePerHour!R$4,Usage!$D$3:$ABF$3,0)),"")</f>
        <v>0.1384789184067636</v>
      </c>
      <c r="S38" s="6">
        <f>IFERROR(INDEX(Sales!$D$5:$ABF$18,MATCH(UsagePerHour!$B38,Sales!$C$5:$C$18,0),MATCH(UsagePerHour!S$4,Sales!$D$3:$ABF$3,0))/S$2*INDEX(Usage!$D$5:$ABF$11,MATCH(UsagePerHour!$B$36,Usage!$C$5:$C$11,0),MATCH(UsagePerHour!S$4,Usage!$D$3:$ABF$3,0)),"")</f>
        <v>0.46620359281437129</v>
      </c>
      <c r="T38" s="6">
        <f>IFERROR(INDEX(Sales!$D$5:$ABF$18,MATCH(UsagePerHour!$B38,Sales!$C$5:$C$18,0),MATCH(UsagePerHour!T$4,Sales!$D$3:$ABF$3,0))/T$2*INDEX(Usage!$D$5:$ABF$11,MATCH(UsagePerHour!$B$36,Usage!$C$5:$C$11,0),MATCH(UsagePerHour!T$4,Usage!$D$3:$ABF$3,0)),"")</f>
        <v>9.8694745014314134E-2</v>
      </c>
      <c r="U38" s="6">
        <f>IFERROR(INDEX(Sales!$D$5:$ABF$18,MATCH(UsagePerHour!$B38,Sales!$C$5:$C$18,0),MATCH(UsagePerHour!U$4,Sales!$D$3:$ABF$3,0))/U$2*INDEX(Usage!$D$5:$ABF$11,MATCH(UsagePerHour!$B$36,Usage!$C$5:$C$11,0),MATCH(UsagePerHour!U$4,Usage!$D$3:$ABF$3,0)),"")</f>
        <v>5.9145691943212384</v>
      </c>
      <c r="V38" s="6">
        <f>IFERROR(INDEX(Sales!$D$5:$ABF$18,MATCH(UsagePerHour!$B38,Sales!$C$5:$C$18,0),MATCH(UsagePerHour!V$4,Sales!$D$3:$ABF$3,0))/V$2*INDEX(Usage!$D$5:$ABF$11,MATCH(UsagePerHour!$B$36,Usage!$C$5:$C$11,0),MATCH(UsagePerHour!V$4,Usage!$D$3:$ABF$3,0)),"")</f>
        <v>1.1142562142331478</v>
      </c>
      <c r="W38" s="6">
        <f>IFERROR(INDEX(Sales!$D$5:$ABF$18,MATCH(UsagePerHour!$B38,Sales!$C$5:$C$18,0),MATCH(UsagePerHour!W$4,Sales!$D$3:$ABF$3,0))/W$2*INDEX(Usage!$D$5:$ABF$11,MATCH(UsagePerHour!$B$36,Usage!$C$5:$C$11,0),MATCH(UsagePerHour!W$4,Usage!$D$3:$ABF$3,0)),"")</f>
        <v>2.6773743863264441</v>
      </c>
      <c r="X38" s="6">
        <f>IFERROR(INDEX(Sales!$D$5:$ABF$18,MATCH(UsagePerHour!$B38,Sales!$C$5:$C$18,0),MATCH(UsagePerHour!X$4,Sales!$D$3:$ABF$3,0))/X$2*INDEX(Usage!$D$5:$ABF$11,MATCH(UsagePerHour!$B$36,Usage!$C$5:$C$11,0),MATCH(UsagePerHour!X$4,Usage!$D$3:$ABF$3,0)),"")</f>
        <v>1.0222677113150747</v>
      </c>
      <c r="Y38" s="6">
        <f>IFERROR(INDEX(Sales!$D$5:$ABF$18,MATCH(UsagePerHour!$B38,Sales!$C$5:$C$18,0),MATCH(UsagePerHour!Y$4,Sales!$D$3:$ABF$3,0))/Y$2*INDEX(Usage!$D$5:$ABF$11,MATCH(UsagePerHour!$B$36,Usage!$C$5:$C$11,0),MATCH(UsagePerHour!Y$4,Usage!$D$3:$ABF$3,0)),"")</f>
        <v>0.1384789184067636</v>
      </c>
      <c r="Z38" s="6">
        <f>IFERROR(INDEX(Sales!$D$5:$ABF$18,MATCH(UsagePerHour!$B38,Sales!$C$5:$C$18,0),MATCH(UsagePerHour!Z$4,Sales!$D$3:$ABF$3,0))/Z$2*INDEX(Usage!$D$5:$ABF$11,MATCH(UsagePerHour!$B$36,Usage!$C$5:$C$11,0),MATCH(UsagePerHour!Z$4,Usage!$D$3:$ABF$3,0)),"")</f>
        <v>0.46620359281437129</v>
      </c>
      <c r="AA38" s="6">
        <f>IFERROR(INDEX(Sales!$D$5:$ABF$18,MATCH(UsagePerHour!$B38,Sales!$C$5:$C$18,0),MATCH(UsagePerHour!AA$4,Sales!$D$3:$ABF$3,0))/AA$2*INDEX(Usage!$D$5:$ABF$11,MATCH(UsagePerHour!$B$36,Usage!$C$5:$C$11,0),MATCH(UsagePerHour!AA$4,Usage!$D$3:$ABF$3,0)),"")</f>
        <v>9.8694745014314134E-2</v>
      </c>
      <c r="AB38" s="6">
        <f>IFERROR(INDEX(Sales!$D$5:$ABF$18,MATCH(UsagePerHour!$B38,Sales!$C$5:$C$18,0),MATCH(UsagePerHour!AB$4,Sales!$D$3:$ABF$3,0))/AB$2*INDEX(Usage!$D$5:$ABF$11,MATCH(UsagePerHour!$B$36,Usage!$C$5:$C$11,0),MATCH(UsagePerHour!AB$4,Usage!$D$3:$ABF$3,0)),"")</f>
        <v>5.9145691943212384</v>
      </c>
      <c r="AC38" s="6">
        <f>IFERROR(INDEX(Sales!$D$5:$ABF$18,MATCH(UsagePerHour!$B38,Sales!$C$5:$C$18,0),MATCH(UsagePerHour!AC$4,Sales!$D$3:$ABF$3,0))/AC$2*INDEX(Usage!$D$5:$ABF$11,MATCH(UsagePerHour!$B$36,Usage!$C$5:$C$11,0),MATCH(UsagePerHour!AC$4,Usage!$D$3:$ABF$3,0)),"")</f>
        <v>1.1142562142331478</v>
      </c>
      <c r="AD38" s="6">
        <f>IFERROR(INDEX(Sales!$D$5:$ABF$18,MATCH(UsagePerHour!$B38,Sales!$C$5:$C$18,0),MATCH(UsagePerHour!AD$4,Sales!$D$3:$ABF$3,0))/AD$2*INDEX(Usage!$D$5:$ABF$11,MATCH(UsagePerHour!$B$36,Usage!$C$5:$C$11,0),MATCH(UsagePerHour!AD$4,Usage!$D$3:$ABF$3,0)),"")</f>
        <v>2.6773743863264441</v>
      </c>
      <c r="AE38" s="6">
        <f>IFERROR(INDEX(Sales!$D$5:$ABF$18,MATCH(UsagePerHour!$B38,Sales!$C$5:$C$18,0),MATCH(UsagePerHour!AE$4,Sales!$D$3:$ABF$3,0))/AE$2*INDEX(Usage!$D$5:$ABF$11,MATCH(UsagePerHour!$B$36,Usage!$C$5:$C$11,0),MATCH(UsagePerHour!AE$4,Usage!$D$3:$ABF$3,0)),"")</f>
        <v>1.0222677113150747</v>
      </c>
      <c r="AF38" s="6">
        <f>IFERROR(INDEX(Sales!$D$5:$ABF$18,MATCH(UsagePerHour!$B38,Sales!$C$5:$C$18,0),MATCH(UsagePerHour!AF$4,Sales!$D$3:$ABF$3,0))/AF$2*INDEX(Usage!$D$5:$ABF$11,MATCH(UsagePerHour!$B$36,Usage!$C$5:$C$11,0),MATCH(UsagePerHour!AF$4,Usage!$D$3:$ABF$3,0)),"")</f>
        <v>0.1384789184067636</v>
      </c>
      <c r="AG38" s="6">
        <f>IFERROR(INDEX(Sales!$D$5:$ABF$18,MATCH(UsagePerHour!$B38,Sales!$C$5:$C$18,0),MATCH(UsagePerHour!AG$4,Sales!$D$3:$ABF$3,0))/AG$2*INDEX(Usage!$D$5:$ABF$11,MATCH(UsagePerHour!$B$36,Usage!$C$5:$C$11,0),MATCH(UsagePerHour!AG$4,Usage!$D$3:$ABF$3,0)),"")</f>
        <v>0.46620359281437129</v>
      </c>
      <c r="AH38" s="6">
        <f>IFERROR(INDEX(Sales!$D$5:$ABF$18,MATCH(UsagePerHour!$B38,Sales!$C$5:$C$18,0),MATCH(UsagePerHour!AH$4,Sales!$D$3:$ABF$3,0))/AH$2*INDEX(Usage!$D$5:$ABF$11,MATCH(UsagePerHour!$B$36,Usage!$C$5:$C$11,0),MATCH(UsagePerHour!AH$4,Usage!$D$3:$ABF$3,0)),"")</f>
        <v>9.8694745014314134E-2</v>
      </c>
      <c r="AI38" s="6">
        <f>IFERROR(INDEX(Sales!$D$5:$ABF$18,MATCH(UsagePerHour!$B38,Sales!$C$5:$C$18,0),MATCH(UsagePerHour!AI$4,Sales!$D$3:$ABF$3,0))/AI$2*INDEX(Usage!$D$5:$ABF$11,MATCH(UsagePerHour!$B$36,Usage!$C$5:$C$11,0),MATCH(UsagePerHour!AI$4,Usage!$D$3:$ABF$3,0)),"")</f>
        <v>5.9145691943212384</v>
      </c>
      <c r="AJ38" s="6">
        <f>IFERROR(INDEX(Sales!$D$5:$ABF$18,MATCH(UsagePerHour!$B38,Sales!$C$5:$C$18,0),MATCH(UsagePerHour!AJ$4,Sales!$D$3:$ABF$3,0))/AJ$2*INDEX(Usage!$D$5:$ABF$11,MATCH(UsagePerHour!$B$36,Usage!$C$5:$C$11,0),MATCH(UsagePerHour!AJ$4,Usage!$D$3:$ABF$3,0)),"")</f>
        <v>1.1142562142331478</v>
      </c>
      <c r="AK38" s="6">
        <f>IFERROR(INDEX(Sales!$D$5:$ABF$18,MATCH(UsagePerHour!$B38,Sales!$C$5:$C$18,0),MATCH(UsagePerHour!AK$4,Sales!$D$3:$ABF$3,0))/AK$2*INDEX(Usage!$D$5:$ABF$11,MATCH(UsagePerHour!$B$36,Usage!$C$5:$C$11,0),MATCH(UsagePerHour!AK$4,Usage!$D$3:$ABF$3,0)),"")</f>
        <v>2.6773743863264441</v>
      </c>
      <c r="AL38" s="6">
        <f>IFERROR(INDEX(Sales!$D$5:$ABF$18,MATCH(UsagePerHour!$B38,Sales!$C$5:$C$18,0),MATCH(UsagePerHour!AL$4,Sales!$D$3:$ABF$3,0))/AL$2*INDEX(Usage!$D$5:$ABF$11,MATCH(UsagePerHour!$B$36,Usage!$C$5:$C$11,0),MATCH(UsagePerHour!AL$4,Usage!$D$3:$ABF$3,0)),"")</f>
        <v>1.0222677113150747</v>
      </c>
      <c r="AM38" s="6">
        <f>IFERROR(INDEX(Sales!$D$5:$ABF$18,MATCH(UsagePerHour!$B38,Sales!$C$5:$C$18,0),MATCH(UsagePerHour!AM$4,Sales!$D$3:$ABF$3,0))/AM$2*INDEX(Usage!$D$5:$ABF$11,MATCH(UsagePerHour!$B$36,Usage!$C$5:$C$11,0),MATCH(UsagePerHour!AM$4,Usage!$D$3:$ABF$3,0)),"")</f>
        <v>0.1384789184067636</v>
      </c>
      <c r="AN38" s="6">
        <f>IFERROR(INDEX(Sales!$D$5:$ABF$18,MATCH(UsagePerHour!$B38,Sales!$C$5:$C$18,0),MATCH(UsagePerHour!AN$4,Sales!$D$3:$ABF$3,0))/AN$2*INDEX(Usage!$D$5:$ABF$11,MATCH(UsagePerHour!$B$36,Usage!$C$5:$C$11,0),MATCH(UsagePerHour!AN$4,Usage!$D$3:$ABF$3,0)),"")</f>
        <v>0.46620359281437129</v>
      </c>
      <c r="AO38" s="6">
        <f>IFERROR(INDEX(Sales!$D$5:$ABF$18,MATCH(UsagePerHour!$B38,Sales!$C$5:$C$18,0),MATCH(UsagePerHour!AO$4,Sales!$D$3:$ABF$3,0))/AO$2*INDEX(Usage!$D$5:$ABF$11,MATCH(UsagePerHour!$B$36,Usage!$C$5:$C$11,0),MATCH(UsagePerHour!AO$4,Usage!$D$3:$ABF$3,0)),"")</f>
        <v>9.8694745014314134E-2</v>
      </c>
      <c r="AP38" s="6">
        <f>IFERROR(INDEX(Sales!$D$5:$ABF$18,MATCH(UsagePerHour!$B38,Sales!$C$5:$C$18,0),MATCH(UsagePerHour!AP$4,Sales!$D$3:$ABF$3,0))/AP$2*INDEX(Usage!$D$5:$ABF$11,MATCH(UsagePerHour!$B$36,Usage!$C$5:$C$11,0),MATCH(UsagePerHour!AP$4,Usage!$D$3:$ABF$3,0)),"")</f>
        <v>5.9145691943212384</v>
      </c>
      <c r="AQ38" s="6">
        <f>IFERROR(INDEX(Sales!$D$5:$ABF$18,MATCH(UsagePerHour!$B38,Sales!$C$5:$C$18,0),MATCH(UsagePerHour!AQ$4,Sales!$D$3:$ABF$3,0))/AQ$2*INDEX(Usage!$D$5:$ABF$11,MATCH(UsagePerHour!$B$36,Usage!$C$5:$C$11,0),MATCH(UsagePerHour!AQ$4,Usage!$D$3:$ABF$3,0)),"")</f>
        <v>1.1142562142331478</v>
      </c>
      <c r="AR38" s="6">
        <f>IFERROR(INDEX(Sales!$D$5:$ABF$18,MATCH(UsagePerHour!$B38,Sales!$C$5:$C$18,0),MATCH(UsagePerHour!AR$4,Sales!$D$3:$ABF$3,0))/AR$2*INDEX(Usage!$D$5:$ABF$11,MATCH(UsagePerHour!$B$36,Usage!$C$5:$C$11,0),MATCH(UsagePerHour!AR$4,Usage!$D$3:$ABF$3,0)),"")</f>
        <v>2.6773743863264441</v>
      </c>
      <c r="AS38" s="6">
        <f>IFERROR(INDEX(Sales!$D$5:$ABF$18,MATCH(UsagePerHour!$B38,Sales!$C$5:$C$18,0),MATCH(UsagePerHour!AS$4,Sales!$D$3:$ABF$3,0))/AS$2*INDEX(Usage!$D$5:$ABF$11,MATCH(UsagePerHour!$B$36,Usage!$C$5:$C$11,0),MATCH(UsagePerHour!AS$4,Usage!$D$3:$ABF$3,0)),"")</f>
        <v>1.0222677113150747</v>
      </c>
      <c r="AT38" s="6">
        <f>IFERROR(INDEX(Sales!$D$5:$ABF$18,MATCH(UsagePerHour!$B38,Sales!$C$5:$C$18,0),MATCH(UsagePerHour!AT$4,Sales!$D$3:$ABF$3,0))/AT$2*INDEX(Usage!$D$5:$ABF$11,MATCH(UsagePerHour!$B$36,Usage!$C$5:$C$11,0),MATCH(UsagePerHour!AT$4,Usage!$D$3:$ABF$3,0)),"")</f>
        <v>0.1384789184067636</v>
      </c>
      <c r="AU38" s="6">
        <f>IFERROR(INDEX(Sales!$D$5:$ABF$18,MATCH(UsagePerHour!$B38,Sales!$C$5:$C$18,0),MATCH(UsagePerHour!AU$4,Sales!$D$3:$ABF$3,0))/AU$2*INDEX(Usage!$D$5:$ABF$11,MATCH(UsagePerHour!$B$36,Usage!$C$5:$C$11,0),MATCH(UsagePerHour!AU$4,Usage!$D$3:$ABF$3,0)),"")</f>
        <v>0.46620359281437129</v>
      </c>
      <c r="AV38" s="6">
        <f>IFERROR(INDEX(Sales!$D$5:$ABF$18,MATCH(UsagePerHour!$B38,Sales!$C$5:$C$18,0),MATCH(UsagePerHour!AV$4,Sales!$D$3:$ABF$3,0))/AV$2*INDEX(Usage!$D$5:$ABF$11,MATCH(UsagePerHour!$B$36,Usage!$C$5:$C$11,0),MATCH(UsagePerHour!AV$4,Usage!$D$3:$ABF$3,0)),"")</f>
        <v>9.8694745014314134E-2</v>
      </c>
      <c r="AW38" s="6">
        <f>IFERROR(INDEX(Sales!$D$5:$ABF$18,MATCH(UsagePerHour!$B38,Sales!$C$5:$C$18,0),MATCH(UsagePerHour!AW$4,Sales!$D$3:$ABF$3,0))/AW$2*INDEX(Usage!$D$5:$ABF$11,MATCH(UsagePerHour!$B$36,Usage!$C$5:$C$11,0),MATCH(UsagePerHour!AW$4,Usage!$D$3:$ABF$3,0)),"")</f>
        <v>5.9145691943212384</v>
      </c>
      <c r="AX38" s="6">
        <f>IFERROR(INDEX(Sales!$D$5:$ABF$18,MATCH(UsagePerHour!$B38,Sales!$C$5:$C$18,0),MATCH(UsagePerHour!AX$4,Sales!$D$3:$ABF$3,0))/AX$2*INDEX(Usage!$D$5:$ABF$11,MATCH(UsagePerHour!$B$36,Usage!$C$5:$C$11,0),MATCH(UsagePerHour!AX$4,Usage!$D$3:$ABF$3,0)),"")</f>
        <v>1.1142562142331478</v>
      </c>
      <c r="AY38" s="6">
        <f>IFERROR(INDEX(Sales!$D$5:$ABF$18,MATCH(UsagePerHour!$B38,Sales!$C$5:$C$18,0),MATCH(UsagePerHour!AY$4,Sales!$D$3:$ABF$3,0))/AY$2*INDEX(Usage!$D$5:$ABF$11,MATCH(UsagePerHour!$B$36,Usage!$C$5:$C$11,0),MATCH(UsagePerHour!AY$4,Usage!$D$3:$ABF$3,0)),"")</f>
        <v>2.6773743863264441</v>
      </c>
      <c r="AZ38" s="6">
        <f>IFERROR(INDEX(Sales!$D$5:$ABF$18,MATCH(UsagePerHour!$B38,Sales!$C$5:$C$18,0),MATCH(UsagePerHour!AZ$4,Sales!$D$3:$ABF$3,0))/AZ$2*INDEX(Usage!$D$5:$ABF$11,MATCH(UsagePerHour!$B$36,Usage!$C$5:$C$11,0),MATCH(UsagePerHour!AZ$4,Usage!$D$3:$ABF$3,0)),"")</f>
        <v>1.0222677113150747</v>
      </c>
      <c r="BA38" s="6">
        <f>IFERROR(INDEX(Sales!$D$5:$ABF$18,MATCH(UsagePerHour!$B38,Sales!$C$5:$C$18,0),MATCH(UsagePerHour!BA$4,Sales!$D$3:$ABF$3,0))/BA$2*INDEX(Usage!$D$5:$ABF$11,MATCH(UsagePerHour!$B$36,Usage!$C$5:$C$11,0),MATCH(UsagePerHour!BA$4,Usage!$D$3:$ABF$3,0)),"")</f>
        <v>0.1384789184067636</v>
      </c>
      <c r="BB38" s="6">
        <f>IFERROR(INDEX(Sales!$D$5:$ABF$18,MATCH(UsagePerHour!$B38,Sales!$C$5:$C$18,0),MATCH(UsagePerHour!BB$4,Sales!$D$3:$ABF$3,0))/BB$2*INDEX(Usage!$D$5:$ABF$11,MATCH(UsagePerHour!$B$36,Usage!$C$5:$C$11,0),MATCH(UsagePerHour!BB$4,Usage!$D$3:$ABF$3,0)),"")</f>
        <v>0.46620359281437129</v>
      </c>
      <c r="BC38" s="6">
        <f>IFERROR(INDEX(Sales!$D$5:$ABF$18,MATCH(UsagePerHour!$B38,Sales!$C$5:$C$18,0),MATCH(UsagePerHour!BC$4,Sales!$D$3:$ABF$3,0))/BC$2*INDEX(Usage!$D$5:$ABF$11,MATCH(UsagePerHour!$B$36,Usage!$C$5:$C$11,0),MATCH(UsagePerHour!BC$4,Usage!$D$3:$ABF$3,0)),"")</f>
        <v>9.8694745014314134E-2</v>
      </c>
      <c r="BD38" s="6">
        <f>IFERROR(INDEX(Sales!$D$5:$ABF$18,MATCH(UsagePerHour!$B38,Sales!$C$5:$C$18,0),MATCH(UsagePerHour!BD$4,Sales!$D$3:$ABF$3,0))/BD$2*INDEX(Usage!$D$5:$ABF$11,MATCH(UsagePerHour!$B$36,Usage!$C$5:$C$11,0),MATCH(UsagePerHour!BD$4,Usage!$D$3:$ABF$3,0)),"")</f>
        <v>5.9145691943212384</v>
      </c>
      <c r="BE38" s="6">
        <f>IFERROR(INDEX(Sales!$D$5:$ABF$18,MATCH(UsagePerHour!$B38,Sales!$C$5:$C$18,0),MATCH(UsagePerHour!BE$4,Sales!$D$3:$ABF$3,0))/BE$2*INDEX(Usage!$D$5:$ABF$11,MATCH(UsagePerHour!$B$36,Usage!$C$5:$C$11,0),MATCH(UsagePerHour!BE$4,Usage!$D$3:$ABF$3,0)),"")</f>
        <v>1.1142562142331478</v>
      </c>
      <c r="BF38" s="6">
        <f>IFERROR(INDEX(Sales!$D$5:$ABF$18,MATCH(UsagePerHour!$B38,Sales!$C$5:$C$18,0),MATCH(UsagePerHour!BF$4,Sales!$D$3:$ABF$3,0))/BF$2*INDEX(Usage!$D$5:$ABF$11,MATCH(UsagePerHour!$B$36,Usage!$C$5:$C$11,0),MATCH(UsagePerHour!BF$4,Usage!$D$3:$ABF$3,0)),"")</f>
        <v>2.6773743863264441</v>
      </c>
      <c r="BG38" s="6">
        <f>IFERROR(INDEX(Sales!$D$5:$ABF$18,MATCH(UsagePerHour!$B38,Sales!$C$5:$C$18,0),MATCH(UsagePerHour!BG$4,Sales!$D$3:$ABF$3,0))/BG$2*INDEX(Usage!$D$5:$ABF$11,MATCH(UsagePerHour!$B$36,Usage!$C$5:$C$11,0),MATCH(UsagePerHour!BG$4,Usage!$D$3:$ABF$3,0)),"")</f>
        <v>1.0222677113150747</v>
      </c>
      <c r="BH38" s="6">
        <f>IFERROR(INDEX(Sales!$D$5:$ABF$18,MATCH(UsagePerHour!$B38,Sales!$C$5:$C$18,0),MATCH(UsagePerHour!BH$4,Sales!$D$3:$ABF$3,0))/BH$2*INDEX(Usage!$D$5:$ABF$11,MATCH(UsagePerHour!$B$36,Usage!$C$5:$C$11,0),MATCH(UsagePerHour!BH$4,Usage!$D$3:$ABF$3,0)),"")</f>
        <v>0.1384789184067636</v>
      </c>
      <c r="BI38" s="6">
        <f>IFERROR(INDEX(Sales!$D$5:$ABF$18,MATCH(UsagePerHour!$B38,Sales!$C$5:$C$18,0),MATCH(UsagePerHour!BI$4,Sales!$D$3:$ABF$3,0))/BI$2*INDEX(Usage!$D$5:$ABF$11,MATCH(UsagePerHour!$B$36,Usage!$C$5:$C$11,0),MATCH(UsagePerHour!BI$4,Usage!$D$3:$ABF$3,0)),"")</f>
        <v>0.46620359281437129</v>
      </c>
      <c r="BJ38" s="6">
        <f>IFERROR(INDEX(Sales!$D$5:$ABF$18,MATCH(UsagePerHour!$B38,Sales!$C$5:$C$18,0),MATCH(UsagePerHour!BJ$4,Sales!$D$3:$ABF$3,0))/BJ$2*INDEX(Usage!$D$5:$ABF$11,MATCH(UsagePerHour!$B$36,Usage!$C$5:$C$11,0),MATCH(UsagePerHour!BJ$4,Usage!$D$3:$ABF$3,0)),"")</f>
        <v>9.8694745014314134E-2</v>
      </c>
      <c r="BK38" s="6">
        <f>IFERROR(INDEX(Sales!$D$5:$ABF$18,MATCH(UsagePerHour!$B38,Sales!$C$5:$C$18,0),MATCH(UsagePerHour!BK$4,Sales!$D$3:$ABF$3,0))/BK$2*INDEX(Usage!$D$5:$ABF$11,MATCH(UsagePerHour!$B$36,Usage!$C$5:$C$11,0),MATCH(UsagePerHour!BK$4,Usage!$D$3:$ABF$3,0)),"")</f>
        <v>5.9145691943212384</v>
      </c>
      <c r="BL38" s="6">
        <f>IFERROR(INDEX(Sales!$D$5:$ABF$18,MATCH(UsagePerHour!$B38,Sales!$C$5:$C$18,0),MATCH(UsagePerHour!BL$4,Sales!$D$3:$ABF$3,0))/BL$2*INDEX(Usage!$D$5:$ABF$11,MATCH(UsagePerHour!$B$36,Usage!$C$5:$C$11,0),MATCH(UsagePerHour!BL$4,Usage!$D$3:$ABF$3,0)),"")</f>
        <v>1.1142562142331478</v>
      </c>
      <c r="BM38" s="6">
        <f>IFERROR(INDEX(Sales!$D$5:$ABF$18,MATCH(UsagePerHour!$B38,Sales!$C$5:$C$18,0),MATCH(UsagePerHour!BM$4,Sales!$D$3:$ABF$3,0))/BM$2*INDEX(Usage!$D$5:$ABF$11,MATCH(UsagePerHour!$B$36,Usage!$C$5:$C$11,0),MATCH(UsagePerHour!BM$4,Usage!$D$3:$ABF$3,0)),"")</f>
        <v>2.6773743863264441</v>
      </c>
      <c r="BN38" s="6">
        <f>IFERROR(INDEX(Sales!$D$5:$ABF$18,MATCH(UsagePerHour!$B38,Sales!$C$5:$C$18,0),MATCH(UsagePerHour!BN$4,Sales!$D$3:$ABF$3,0))/BN$2*INDEX(Usage!$D$5:$ABF$11,MATCH(UsagePerHour!$B$36,Usage!$C$5:$C$11,0),MATCH(UsagePerHour!BN$4,Usage!$D$3:$ABF$3,0)),"")</f>
        <v>1.0222677113150747</v>
      </c>
      <c r="BO38" s="6">
        <f>IFERROR(INDEX(Sales!$D$5:$ABF$18,MATCH(UsagePerHour!$B38,Sales!$C$5:$C$18,0),MATCH(UsagePerHour!BO$4,Sales!$D$3:$ABF$3,0))/BO$2*INDEX(Usage!$D$5:$ABF$11,MATCH(UsagePerHour!$B$36,Usage!$C$5:$C$11,0),MATCH(UsagePerHour!BO$4,Usage!$D$3:$ABF$3,0)),"")</f>
        <v>0.1384789184067636</v>
      </c>
      <c r="BP38" s="6">
        <f>IFERROR(INDEX(Sales!$D$5:$ABF$18,MATCH(UsagePerHour!$B38,Sales!$C$5:$C$18,0),MATCH(UsagePerHour!BP$4,Sales!$D$3:$ABF$3,0))/BP$2*INDEX(Usage!$D$5:$ABF$11,MATCH(UsagePerHour!$B$36,Usage!$C$5:$C$11,0),MATCH(UsagePerHour!BP$4,Usage!$D$3:$ABF$3,0)),"")</f>
        <v>0.46620359281437129</v>
      </c>
      <c r="BQ38" s="6">
        <f>IFERROR(INDEX(Sales!$D$5:$ABF$18,MATCH(UsagePerHour!$B38,Sales!$C$5:$C$18,0),MATCH(UsagePerHour!BQ$4,Sales!$D$3:$ABF$3,0))/BQ$2*INDEX(Usage!$D$5:$ABF$11,MATCH(UsagePerHour!$B$36,Usage!$C$5:$C$11,0),MATCH(UsagePerHour!BQ$4,Usage!$D$3:$ABF$3,0)),"")</f>
        <v>9.8694745014314134E-2</v>
      </c>
      <c r="BR38" s="6">
        <f>IFERROR(INDEX(Sales!$D$5:$ABF$18,MATCH(UsagePerHour!$B38,Sales!$C$5:$C$18,0),MATCH(UsagePerHour!BR$4,Sales!$D$3:$ABF$3,0))/BR$2*INDEX(Usage!$D$5:$ABF$11,MATCH(UsagePerHour!$B$36,Usage!$C$5:$C$11,0),MATCH(UsagePerHour!BR$4,Usage!$D$3:$ABF$3,0)),"")</f>
        <v>5.9145691943212384</v>
      </c>
      <c r="BS38" s="6">
        <f>IFERROR(INDEX(Sales!$D$5:$ABF$18,MATCH(UsagePerHour!$B38,Sales!$C$5:$C$18,0),MATCH(UsagePerHour!BS$4,Sales!$D$3:$ABF$3,0))/BS$2*INDEX(Usage!$D$5:$ABF$11,MATCH(UsagePerHour!$B$36,Usage!$C$5:$C$11,0),MATCH(UsagePerHour!BS$4,Usage!$D$3:$ABF$3,0)),"")</f>
        <v>1.1142562142331478</v>
      </c>
      <c r="BT38" s="6">
        <f>IFERROR(INDEX(Sales!$D$5:$ABF$18,MATCH(UsagePerHour!$B38,Sales!$C$5:$C$18,0),MATCH(UsagePerHour!BT$4,Sales!$D$3:$ABF$3,0))/BT$2*INDEX(Usage!$D$5:$ABF$11,MATCH(UsagePerHour!$B$36,Usage!$C$5:$C$11,0),MATCH(UsagePerHour!BT$4,Usage!$D$3:$ABF$3,0)),"")</f>
        <v>2.6773743863264441</v>
      </c>
      <c r="BU38" s="6">
        <f>IFERROR(INDEX(Sales!$D$5:$ABF$18,MATCH(UsagePerHour!$B38,Sales!$C$5:$C$18,0),MATCH(UsagePerHour!BU$4,Sales!$D$3:$ABF$3,0))/BU$2*INDEX(Usage!$D$5:$ABF$11,MATCH(UsagePerHour!$B$36,Usage!$C$5:$C$11,0),MATCH(UsagePerHour!BU$4,Usage!$D$3:$ABF$3,0)),"")</f>
        <v>1.0222677113150747</v>
      </c>
      <c r="BV38" s="6">
        <f>IFERROR(INDEX(Sales!$D$5:$ABF$18,MATCH(UsagePerHour!$B38,Sales!$C$5:$C$18,0),MATCH(UsagePerHour!BV$4,Sales!$D$3:$ABF$3,0))/BV$2*INDEX(Usage!$D$5:$ABF$11,MATCH(UsagePerHour!$B$36,Usage!$C$5:$C$11,0),MATCH(UsagePerHour!BV$4,Usage!$D$3:$ABF$3,0)),"")</f>
        <v>0.1384789184067636</v>
      </c>
      <c r="BW38" s="6">
        <f>IFERROR(INDEX(Sales!$D$5:$ABF$18,MATCH(UsagePerHour!$B38,Sales!$C$5:$C$18,0),MATCH(UsagePerHour!BW$4,Sales!$D$3:$ABF$3,0))/BW$2*INDEX(Usage!$D$5:$ABF$11,MATCH(UsagePerHour!$B$36,Usage!$C$5:$C$11,0),MATCH(UsagePerHour!BW$4,Usage!$D$3:$ABF$3,0)),"")</f>
        <v>0.46620359281437129</v>
      </c>
      <c r="BX38" s="6">
        <f>IFERROR(INDEX(Sales!$D$5:$ABF$18,MATCH(UsagePerHour!$B38,Sales!$C$5:$C$18,0),MATCH(UsagePerHour!BX$4,Sales!$D$3:$ABF$3,0))/BX$2*INDEX(Usage!$D$5:$ABF$11,MATCH(UsagePerHour!$B$36,Usage!$C$5:$C$11,0),MATCH(UsagePerHour!BX$4,Usage!$D$3:$ABF$3,0)),"")</f>
        <v>9.8694745014314134E-2</v>
      </c>
      <c r="BY38" s="6">
        <f>IFERROR(INDEX(Sales!$D$5:$ABF$18,MATCH(UsagePerHour!$B38,Sales!$C$5:$C$18,0),MATCH(UsagePerHour!BY$4,Sales!$D$3:$ABF$3,0))/BY$2*INDEX(Usage!$D$5:$ABF$11,MATCH(UsagePerHour!$B$36,Usage!$C$5:$C$11,0),MATCH(UsagePerHour!BY$4,Usage!$D$3:$ABF$3,0)),"")</f>
        <v>5.9145691943212384</v>
      </c>
      <c r="BZ38" s="6">
        <f>IFERROR(INDEX(Sales!$D$5:$ABF$18,MATCH(UsagePerHour!$B38,Sales!$C$5:$C$18,0),MATCH(UsagePerHour!BZ$4,Sales!$D$3:$ABF$3,0))/BZ$2*INDEX(Usage!$D$5:$ABF$11,MATCH(UsagePerHour!$B$36,Usage!$C$5:$C$11,0),MATCH(UsagePerHour!BZ$4,Usage!$D$3:$ABF$3,0)),"")</f>
        <v>1.1142562142331478</v>
      </c>
      <c r="CA38" s="6">
        <f>IFERROR(INDEX(Sales!$D$5:$ABF$18,MATCH(UsagePerHour!$B38,Sales!$C$5:$C$18,0),MATCH(UsagePerHour!CA$4,Sales!$D$3:$ABF$3,0))/CA$2*INDEX(Usage!$D$5:$ABF$11,MATCH(UsagePerHour!$B$36,Usage!$C$5:$C$11,0),MATCH(UsagePerHour!CA$4,Usage!$D$3:$ABF$3,0)),"")</f>
        <v>2.6773743863264441</v>
      </c>
      <c r="CB38" s="6">
        <f>IFERROR(INDEX(Sales!$D$5:$ABF$18,MATCH(UsagePerHour!$B38,Sales!$C$5:$C$18,0),MATCH(UsagePerHour!CB$4,Sales!$D$3:$ABF$3,0))/CB$2*INDEX(Usage!$D$5:$ABF$11,MATCH(UsagePerHour!$B$36,Usage!$C$5:$C$11,0),MATCH(UsagePerHour!CB$4,Usage!$D$3:$ABF$3,0)),"")</f>
        <v>1.0222677113150747</v>
      </c>
      <c r="CC38" s="6">
        <f>IFERROR(INDEX(Sales!$D$5:$ABF$18,MATCH(UsagePerHour!$B38,Sales!$C$5:$C$18,0),MATCH(UsagePerHour!CC$4,Sales!$D$3:$ABF$3,0))/CC$2*INDEX(Usage!$D$5:$ABF$11,MATCH(UsagePerHour!$B$36,Usage!$C$5:$C$11,0),MATCH(UsagePerHour!CC$4,Usage!$D$3:$ABF$3,0)),"")</f>
        <v>0.1384789184067636</v>
      </c>
      <c r="CD38" s="6">
        <f>IFERROR(INDEX(Sales!$D$5:$ABF$18,MATCH(UsagePerHour!$B38,Sales!$C$5:$C$18,0),MATCH(UsagePerHour!CD$4,Sales!$D$3:$ABF$3,0))/CD$2*INDEX(Usage!$D$5:$ABF$11,MATCH(UsagePerHour!$B$36,Usage!$C$5:$C$11,0),MATCH(UsagePerHour!CD$4,Usage!$D$3:$ABF$3,0)),"")</f>
        <v>0.46620359281437129</v>
      </c>
      <c r="CE38" s="6">
        <f>IFERROR(INDEX(Sales!$D$5:$ABF$18,MATCH(UsagePerHour!$B38,Sales!$C$5:$C$18,0),MATCH(UsagePerHour!CE$4,Sales!$D$3:$ABF$3,0))/CE$2*INDEX(Usage!$D$5:$ABF$11,MATCH(UsagePerHour!$B$36,Usage!$C$5:$C$11,0),MATCH(UsagePerHour!CE$4,Usage!$D$3:$ABF$3,0)),"")</f>
        <v>9.8694745014314134E-2</v>
      </c>
      <c r="CF38" s="6">
        <f>IFERROR(INDEX(Sales!$D$5:$ABF$18,MATCH(UsagePerHour!$B38,Sales!$C$5:$C$18,0),MATCH(UsagePerHour!CF$4,Sales!$D$3:$ABF$3,0))/CF$2*INDEX(Usage!$D$5:$ABF$11,MATCH(UsagePerHour!$B$36,Usage!$C$5:$C$11,0),MATCH(UsagePerHour!CF$4,Usage!$D$3:$ABF$3,0)),"")</f>
        <v>5.9145691943212384</v>
      </c>
      <c r="CG38" s="6">
        <f>IFERROR(INDEX(Sales!$D$5:$ABF$18,MATCH(UsagePerHour!$B38,Sales!$C$5:$C$18,0),MATCH(UsagePerHour!CG$4,Sales!$D$3:$ABF$3,0))/CG$2*INDEX(Usage!$D$5:$ABF$11,MATCH(UsagePerHour!$B$36,Usage!$C$5:$C$11,0),MATCH(UsagePerHour!CG$4,Usage!$D$3:$ABF$3,0)),"")</f>
        <v>1.1142562142331478</v>
      </c>
      <c r="CH38" s="6">
        <f>IFERROR(INDEX(Sales!$D$5:$ABF$18,MATCH(UsagePerHour!$B38,Sales!$C$5:$C$18,0),MATCH(UsagePerHour!CH$4,Sales!$D$3:$ABF$3,0))/CH$2*INDEX(Usage!$D$5:$ABF$11,MATCH(UsagePerHour!$B$36,Usage!$C$5:$C$11,0),MATCH(UsagePerHour!CH$4,Usage!$D$3:$ABF$3,0)),"")</f>
        <v>2.6773743863264441</v>
      </c>
      <c r="CI38" s="6">
        <f>IFERROR(INDEX(Sales!$D$5:$ABF$18,MATCH(UsagePerHour!$B38,Sales!$C$5:$C$18,0),MATCH(UsagePerHour!CI$4,Sales!$D$3:$ABF$3,0))/CI$2*INDEX(Usage!$D$5:$ABF$11,MATCH(UsagePerHour!$B$36,Usage!$C$5:$C$11,0),MATCH(UsagePerHour!CI$4,Usage!$D$3:$ABF$3,0)),"")</f>
        <v>1.0222677113150747</v>
      </c>
      <c r="CJ38" s="6">
        <f>IFERROR(INDEX(Sales!$D$5:$ABF$18,MATCH(UsagePerHour!$B38,Sales!$C$5:$C$18,0),MATCH(UsagePerHour!CJ$4,Sales!$D$3:$ABF$3,0))/CJ$2*INDEX(Usage!$D$5:$ABF$11,MATCH(UsagePerHour!$B$36,Usage!$C$5:$C$11,0),MATCH(UsagePerHour!CJ$4,Usage!$D$3:$ABF$3,0)),"")</f>
        <v>0.1384789184067636</v>
      </c>
      <c r="CK38" s="6">
        <f>IFERROR(INDEX(Sales!$D$5:$ABF$18,MATCH(UsagePerHour!$B38,Sales!$C$5:$C$18,0),MATCH(UsagePerHour!CK$4,Sales!$D$3:$ABF$3,0))/CK$2*INDEX(Usage!$D$5:$ABF$11,MATCH(UsagePerHour!$B$36,Usage!$C$5:$C$11,0),MATCH(UsagePerHour!CK$4,Usage!$D$3:$ABF$3,0)),"")</f>
        <v>0.46620359281437129</v>
      </c>
      <c r="CL38" s="6">
        <f>IFERROR(INDEX(Sales!$D$5:$ABF$18,MATCH(UsagePerHour!$B38,Sales!$C$5:$C$18,0),MATCH(UsagePerHour!CL$4,Sales!$D$3:$ABF$3,0))/CL$2*INDEX(Usage!$D$5:$ABF$11,MATCH(UsagePerHour!$B$36,Usage!$C$5:$C$11,0),MATCH(UsagePerHour!CL$4,Usage!$D$3:$ABF$3,0)),"")</f>
        <v>9.8694745014314134E-2</v>
      </c>
      <c r="CM38" s="6">
        <f>IFERROR(INDEX(Sales!$D$5:$ABF$18,MATCH(UsagePerHour!$B38,Sales!$C$5:$C$18,0),MATCH(UsagePerHour!CM$4,Sales!$D$3:$ABF$3,0))/CM$2*INDEX(Usage!$D$5:$ABF$11,MATCH(UsagePerHour!$B$36,Usage!$C$5:$C$11,0),MATCH(UsagePerHour!CM$4,Usage!$D$3:$ABF$3,0)),"")</f>
        <v>5.9145691943212384</v>
      </c>
      <c r="CN38" s="6">
        <f>IFERROR(INDEX(Sales!$D$5:$ABF$18,MATCH(UsagePerHour!$B38,Sales!$C$5:$C$18,0),MATCH(UsagePerHour!CN$4,Sales!$D$3:$ABF$3,0))/CN$2*INDEX(Usage!$D$5:$ABF$11,MATCH(UsagePerHour!$B$36,Usage!$C$5:$C$11,0),MATCH(UsagePerHour!CN$4,Usage!$D$3:$ABF$3,0)),"")</f>
        <v>1.1142562142331478</v>
      </c>
      <c r="CO38" s="6">
        <f>IFERROR(INDEX(Sales!$D$5:$ABF$18,MATCH(UsagePerHour!$B38,Sales!$C$5:$C$18,0),MATCH(UsagePerHour!CO$4,Sales!$D$3:$ABF$3,0))/CO$2*INDEX(Usage!$D$5:$ABF$11,MATCH(UsagePerHour!$B$36,Usage!$C$5:$C$11,0),MATCH(UsagePerHour!CO$4,Usage!$D$3:$ABF$3,0)),"")</f>
        <v>2.6773743863264441</v>
      </c>
      <c r="CP38" s="6">
        <f>IFERROR(INDEX(Sales!$D$5:$ABF$18,MATCH(UsagePerHour!$B38,Sales!$C$5:$C$18,0),MATCH(UsagePerHour!CP$4,Sales!$D$3:$ABF$3,0))/CP$2*INDEX(Usage!$D$5:$ABF$11,MATCH(UsagePerHour!$B$36,Usage!$C$5:$C$11,0),MATCH(UsagePerHour!CP$4,Usage!$D$3:$ABF$3,0)),"")</f>
        <v>1.0222677113150747</v>
      </c>
      <c r="CQ38" s="6">
        <f>IFERROR(INDEX(Sales!$D$5:$ABF$18,MATCH(UsagePerHour!$B38,Sales!$C$5:$C$18,0),MATCH(UsagePerHour!CQ$4,Sales!$D$3:$ABF$3,0))/CQ$2*INDEX(Usage!$D$5:$ABF$11,MATCH(UsagePerHour!$B$36,Usage!$C$5:$C$11,0),MATCH(UsagePerHour!CQ$4,Usage!$D$3:$ABF$3,0)),"")</f>
        <v>0.1384789184067636</v>
      </c>
      <c r="CR38" s="6">
        <f>IFERROR(INDEX(Sales!$D$5:$ABF$18,MATCH(UsagePerHour!$B38,Sales!$C$5:$C$18,0),MATCH(UsagePerHour!CR$4,Sales!$D$3:$ABF$3,0))/CR$2*INDEX(Usage!$D$5:$ABF$11,MATCH(UsagePerHour!$B$36,Usage!$C$5:$C$11,0),MATCH(UsagePerHour!CR$4,Usage!$D$3:$ABF$3,0)),"")</f>
        <v>0.46620359281437129</v>
      </c>
      <c r="CS38" s="6">
        <f>IFERROR(INDEX(Sales!$D$5:$ABF$18,MATCH(UsagePerHour!$B38,Sales!$C$5:$C$18,0),MATCH(UsagePerHour!CS$4,Sales!$D$3:$ABF$3,0))/CS$2*INDEX(Usage!$D$5:$ABF$11,MATCH(UsagePerHour!$B$36,Usage!$C$5:$C$11,0),MATCH(UsagePerHour!CS$4,Usage!$D$3:$ABF$3,0)),"")</f>
        <v>9.8694745014314134E-2</v>
      </c>
      <c r="CT38" s="6">
        <f>IFERROR(INDEX(Sales!$D$5:$ABF$18,MATCH(UsagePerHour!$B38,Sales!$C$5:$C$18,0),MATCH(UsagePerHour!CT$4,Sales!$D$3:$ABF$3,0))/CT$2*INDEX(Usage!$D$5:$ABF$11,MATCH(UsagePerHour!$B$36,Usage!$C$5:$C$11,0),MATCH(UsagePerHour!CT$4,Usage!$D$3:$ABF$3,0)),"")</f>
        <v>5.9145691943212384</v>
      </c>
      <c r="CU38" s="6">
        <f>IFERROR(INDEX(Sales!$D$5:$ABF$18,MATCH(UsagePerHour!$B38,Sales!$C$5:$C$18,0),MATCH(UsagePerHour!CU$4,Sales!$D$3:$ABF$3,0))/CU$2*INDEX(Usage!$D$5:$ABF$11,MATCH(UsagePerHour!$B$36,Usage!$C$5:$C$11,0),MATCH(UsagePerHour!CU$4,Usage!$D$3:$ABF$3,0)),"")</f>
        <v>1.1142562142331478</v>
      </c>
      <c r="CV38" s="6">
        <f>IFERROR(INDEX(Sales!$D$5:$ABF$18,MATCH(UsagePerHour!$B38,Sales!$C$5:$C$18,0),MATCH(UsagePerHour!CV$4,Sales!$D$3:$ABF$3,0))/CV$2*INDEX(Usage!$D$5:$ABF$11,MATCH(UsagePerHour!$B$36,Usage!$C$5:$C$11,0),MATCH(UsagePerHour!CV$4,Usage!$D$3:$ABF$3,0)),"")</f>
        <v>2.6773743863264441</v>
      </c>
      <c r="CW38" s="6">
        <f>IFERROR(INDEX(Sales!$D$5:$ABF$18,MATCH(UsagePerHour!$B38,Sales!$C$5:$C$18,0),MATCH(UsagePerHour!CW$4,Sales!$D$3:$ABF$3,0))/CW$2*INDEX(Usage!$D$5:$ABF$11,MATCH(UsagePerHour!$B$36,Usage!$C$5:$C$11,0),MATCH(UsagePerHour!CW$4,Usage!$D$3:$ABF$3,0)),"")</f>
        <v>1.0222677113150747</v>
      </c>
      <c r="CX38" s="6">
        <f>IFERROR(INDEX(Sales!$D$5:$ABF$18,MATCH(UsagePerHour!$B38,Sales!$C$5:$C$18,0),MATCH(UsagePerHour!CX$4,Sales!$D$3:$ABF$3,0))/CX$2*INDEX(Usage!$D$5:$ABF$11,MATCH(UsagePerHour!$B$36,Usage!$C$5:$C$11,0),MATCH(UsagePerHour!CX$4,Usage!$D$3:$ABF$3,0)),"")</f>
        <v>0.1384789184067636</v>
      </c>
      <c r="CY38" s="6">
        <f>IFERROR(INDEX(Sales!$D$5:$ABF$18,MATCH(UsagePerHour!$B38,Sales!$C$5:$C$18,0),MATCH(UsagePerHour!CY$4,Sales!$D$3:$ABF$3,0))/CY$2*INDEX(Usage!$D$5:$ABF$11,MATCH(UsagePerHour!$B$36,Usage!$C$5:$C$11,0),MATCH(UsagePerHour!CY$4,Usage!$D$3:$ABF$3,0)),"")</f>
        <v>0.46620359281437129</v>
      </c>
      <c r="CZ38" s="6">
        <f>IFERROR(INDEX(Sales!$D$5:$ABF$18,MATCH(UsagePerHour!$B38,Sales!$C$5:$C$18,0),MATCH(UsagePerHour!CZ$4,Sales!$D$3:$ABF$3,0))/CZ$2*INDEX(Usage!$D$5:$ABF$11,MATCH(UsagePerHour!$B$36,Usage!$C$5:$C$11,0),MATCH(UsagePerHour!CZ$4,Usage!$D$3:$ABF$3,0)),"")</f>
        <v>9.8694745014314134E-2</v>
      </c>
      <c r="DA38" s="6">
        <f>IFERROR(INDEX(Sales!$D$5:$ABF$18,MATCH(UsagePerHour!$B38,Sales!$C$5:$C$18,0),MATCH(UsagePerHour!DA$4,Sales!$D$3:$ABF$3,0))/DA$2*INDEX(Usage!$D$5:$ABF$11,MATCH(UsagePerHour!$B$36,Usage!$C$5:$C$11,0),MATCH(UsagePerHour!DA$4,Usage!$D$3:$ABF$3,0)),"")</f>
        <v>1.4374610778443115</v>
      </c>
      <c r="DB38" s="6">
        <f>IFERROR(INDEX(Sales!$D$5:$ABF$18,MATCH(UsagePerHour!$B38,Sales!$C$5:$C$18,0),MATCH(UsagePerHour!DB$4,Sales!$D$3:$ABF$3,0))/DB$2*INDEX(Usage!$D$5:$ABF$11,MATCH(UsagePerHour!$B$36,Usage!$C$5:$C$11,0),MATCH(UsagePerHour!DB$4,Usage!$D$3:$ABF$3,0)),"")</f>
        <v>1.422221161241187</v>
      </c>
      <c r="DC38" s="6">
        <f>IFERROR(INDEX(Sales!$D$5:$ABF$18,MATCH(UsagePerHour!$B38,Sales!$C$5:$C$18,0),MATCH(UsagePerHour!DC$4,Sales!$D$3:$ABF$3,0))/DC$2*INDEX(Usage!$D$5:$ABF$11,MATCH(UsagePerHour!$B$36,Usage!$C$5:$C$11,0),MATCH(UsagePerHour!DC$4,Usage!$D$3:$ABF$3,0)),"")</f>
        <v>0</v>
      </c>
      <c r="DD38" s="6">
        <f>IFERROR(INDEX(Sales!$D$5:$ABF$18,MATCH(UsagePerHour!$B38,Sales!$C$5:$C$18,0),MATCH(UsagePerHour!DD$4,Sales!$D$3:$ABF$3,0))/DD$2*INDEX(Usage!$D$5:$ABF$11,MATCH(UsagePerHour!$B$36,Usage!$C$5:$C$11,0),MATCH(UsagePerHour!DD$4,Usage!$D$3:$ABF$3,0)),"")</f>
        <v>0.28487383370869146</v>
      </c>
      <c r="DE38" s="6">
        <f>IFERROR(INDEX(Sales!$D$5:$ABF$18,MATCH(UsagePerHour!$B38,Sales!$C$5:$C$18,0),MATCH(UsagePerHour!DE$4,Sales!$D$3:$ABF$3,0))/DE$2*INDEX(Usage!$D$5:$ABF$11,MATCH(UsagePerHour!$B$36,Usage!$C$5:$C$11,0),MATCH(UsagePerHour!DE$4,Usage!$D$3:$ABF$3,0)),"")</f>
        <v>0.81188853832489327</v>
      </c>
      <c r="DF38" s="6">
        <f>IFERROR(INDEX(Sales!$D$5:$ABF$18,MATCH(UsagePerHour!$B38,Sales!$C$5:$C$18,0),MATCH(UsagePerHour!DF$4,Sales!$D$3:$ABF$3,0))/DF$2*INDEX(Usage!$D$5:$ABF$11,MATCH(UsagePerHour!$B$36,Usage!$C$5:$C$11,0),MATCH(UsagePerHour!DF$4,Usage!$D$3:$ABF$3,0)),"")</f>
        <v>0.54466112996289795</v>
      </c>
      <c r="DG38" s="6">
        <f>IFERROR(INDEX(Sales!$D$5:$ABF$18,MATCH(UsagePerHour!$B38,Sales!$C$5:$C$18,0),MATCH(UsagePerHour!DG$4,Sales!$D$3:$ABF$3,0))/DG$2*INDEX(Usage!$D$5:$ABF$11,MATCH(UsagePerHour!$B$36,Usage!$C$5:$C$11,0),MATCH(UsagePerHour!DG$4,Usage!$D$3:$ABF$3,0)),"")</f>
        <v>1.0571776268730202</v>
      </c>
      <c r="DH38" s="6">
        <f>IFERROR(INDEX(Sales!$D$5:$ABF$18,MATCH(UsagePerHour!$B38,Sales!$C$5:$C$18,0),MATCH(UsagePerHour!DH$4,Sales!$D$3:$ABF$3,0))/DH$2*INDEX(Usage!$D$5:$ABF$11,MATCH(UsagePerHour!$B$36,Usage!$C$5:$C$11,0),MATCH(UsagePerHour!DH$4,Usage!$D$3:$ABF$3,0)),"")</f>
        <v>7.8508140855736457</v>
      </c>
      <c r="DI38" s="6">
        <f>IFERROR(INDEX(Sales!$D$5:$ABF$18,MATCH(UsagePerHour!$B38,Sales!$C$5:$C$18,0),MATCH(UsagePerHour!DI$4,Sales!$D$3:$ABF$3,0))/DI$2*INDEX(Usage!$D$5:$ABF$11,MATCH(UsagePerHour!$B$36,Usage!$C$5:$C$11,0),MATCH(UsagePerHour!DI$4,Usage!$D$3:$ABF$3,0)),"")</f>
        <v>2.0852152856821791</v>
      </c>
      <c r="DJ38" s="6">
        <f>IFERROR(INDEX(Sales!$D$5:$ABF$18,MATCH(UsagePerHour!$B38,Sales!$C$5:$C$18,0),MATCH(UsagePerHour!DJ$4,Sales!$D$3:$ABF$3,0))/DJ$2*INDEX(Usage!$D$5:$ABF$11,MATCH(UsagePerHour!$B$36,Usage!$C$5:$C$11,0),MATCH(UsagePerHour!DJ$4,Usage!$D$3:$ABF$3,0)),"")</f>
        <v>6.4822073798313813</v>
      </c>
      <c r="DK38" s="6">
        <f>IFERROR(INDEX(Sales!$D$5:$ABF$18,MATCH(UsagePerHour!$B38,Sales!$C$5:$C$18,0),MATCH(UsagePerHour!DK$4,Sales!$D$3:$ABF$3,0))/DK$2*INDEX(Usage!$D$5:$ABF$11,MATCH(UsagePerHour!$B$36,Usage!$C$5:$C$11,0),MATCH(UsagePerHour!DK$4,Usage!$D$3:$ABF$3,0)),"")</f>
        <v>0.97123303849476927</v>
      </c>
      <c r="DL38" s="6">
        <f>IFERROR(INDEX(Sales!$D$5:$ABF$18,MATCH(UsagePerHour!$B38,Sales!$C$5:$C$18,0),MATCH(UsagePerHour!DL$4,Sales!$D$3:$ABF$3,0))/DL$2*INDEX(Usage!$D$5:$ABF$11,MATCH(UsagePerHour!$B$36,Usage!$C$5:$C$11,0),MATCH(UsagePerHour!DL$4,Usage!$D$3:$ABF$3,0)),"")</f>
        <v>1.1183944928798875</v>
      </c>
      <c r="DM38" s="6">
        <f>IFERROR(INDEX(Sales!$D$5:$ABF$18,MATCH(UsagePerHour!$B38,Sales!$C$5:$C$18,0),MATCH(UsagePerHour!DM$4,Sales!$D$3:$ABF$3,0))/DM$2*INDEX(Usage!$D$5:$ABF$11,MATCH(UsagePerHour!$B$36,Usage!$C$5:$C$11,0),MATCH(UsagePerHour!DM$4,Usage!$D$3:$ABF$3,0)),"")</f>
        <v>1.8111922881785896</v>
      </c>
      <c r="DN38" s="6">
        <f>IFERROR(INDEX(Sales!$D$5:$ABF$18,MATCH(UsagePerHour!$B38,Sales!$C$5:$C$18,0),MATCH(UsagePerHour!DN$4,Sales!$D$3:$ABF$3,0))/DN$2*INDEX(Usage!$D$5:$ABF$11,MATCH(UsagePerHour!$B$36,Usage!$C$5:$C$11,0),MATCH(UsagePerHour!DN$4,Usage!$D$3:$ABF$3,0)),"")</f>
        <v>0.38466779183376426</v>
      </c>
      <c r="DO38" s="6">
        <f>IFERROR(INDEX(Sales!$D$5:$ABF$18,MATCH(UsagePerHour!$B38,Sales!$C$5:$C$18,0),MATCH(UsagePerHour!DO$4,Sales!$D$3:$ABF$3,0))/DO$2*INDEX(Usage!$D$5:$ABF$11,MATCH(UsagePerHour!$B$36,Usage!$C$5:$C$11,0),MATCH(UsagePerHour!DO$4,Usage!$D$3:$ABF$3,0)),"")</f>
        <v>1.5029962439429998</v>
      </c>
      <c r="DP38" s="6">
        <f>IFERROR(INDEX(Sales!$D$5:$ABF$18,MATCH(UsagePerHour!$B38,Sales!$C$5:$C$18,0),MATCH(UsagePerHour!DP$4,Sales!$D$3:$ABF$3,0))/DP$2*INDEX(Usage!$D$5:$ABF$11,MATCH(UsagePerHour!$B$36,Usage!$C$5:$C$11,0),MATCH(UsagePerHour!DP$4,Usage!$D$3:$ABF$3,0)),"")</f>
        <v>0</v>
      </c>
      <c r="DQ38" s="6">
        <f>IFERROR(INDEX(Sales!$D$5:$ABF$18,MATCH(UsagePerHour!$B38,Sales!$C$5:$C$18,0),MATCH(UsagePerHour!DQ$4,Sales!$D$3:$ABF$3,0))/DQ$2*INDEX(Usage!$D$5:$ABF$11,MATCH(UsagePerHour!$B$36,Usage!$C$5:$C$11,0),MATCH(UsagePerHour!DQ$4,Usage!$D$3:$ABF$3,0)),"")</f>
        <v>11.455907423134569</v>
      </c>
      <c r="DR38" s="6">
        <f>IFERROR(INDEX(Sales!$D$5:$ABF$18,MATCH(UsagePerHour!$B38,Sales!$C$5:$C$18,0),MATCH(UsagePerHour!DR$4,Sales!$D$3:$ABF$3,0))/DR$2*INDEX(Usage!$D$5:$ABF$11,MATCH(UsagePerHour!$B$36,Usage!$C$5:$C$11,0),MATCH(UsagePerHour!DR$4,Usage!$D$3:$ABF$3,0)),"")</f>
        <v>6.2230382165217559</v>
      </c>
      <c r="DS38" s="6">
        <f>IFERROR(INDEX(Sales!$D$5:$ABF$18,MATCH(UsagePerHour!$B38,Sales!$C$5:$C$18,0),MATCH(UsagePerHour!DS$4,Sales!$D$3:$ABF$3,0))/DS$2*INDEX(Usage!$D$5:$ABF$11,MATCH(UsagePerHour!$B$36,Usage!$C$5:$C$11,0),MATCH(UsagePerHour!DS$4,Usage!$D$3:$ABF$3,0)),"")</f>
        <v>0.57993750920185183</v>
      </c>
      <c r="DT38" s="6">
        <f>IFERROR(INDEX(Sales!$D$5:$ABF$18,MATCH(UsagePerHour!$B38,Sales!$C$5:$C$18,0),MATCH(UsagePerHour!DT$4,Sales!$D$3:$ABF$3,0))/DT$2*INDEX(Usage!$D$5:$ABF$11,MATCH(UsagePerHour!$B$36,Usage!$C$5:$C$11,0),MATCH(UsagePerHour!DT$4,Usage!$D$3:$ABF$3,0)),"")</f>
        <v>0</v>
      </c>
      <c r="DU38" s="6">
        <f>IFERROR(INDEX(Sales!$D$5:$ABF$18,MATCH(UsagePerHour!$B38,Sales!$C$5:$C$18,0),MATCH(UsagePerHour!DU$4,Sales!$D$3:$ABF$3,0))/DU$2*INDEX(Usage!$D$5:$ABF$11,MATCH(UsagePerHour!$B$36,Usage!$C$5:$C$11,0),MATCH(UsagePerHour!DU$4,Usage!$D$3:$ABF$3,0)),"")</f>
        <v>0.76322306547078689</v>
      </c>
      <c r="DV38" s="6">
        <f>IFERROR(INDEX(Sales!$D$5:$ABF$18,MATCH(UsagePerHour!$B38,Sales!$C$5:$C$18,0),MATCH(UsagePerHour!DV$4,Sales!$D$3:$ABF$3,0))/DV$2*INDEX(Usage!$D$5:$ABF$11,MATCH(UsagePerHour!$B$36,Usage!$C$5:$C$11,0),MATCH(UsagePerHour!DV$4,Usage!$D$3:$ABF$3,0)),"")</f>
        <v>2.3354074074074074</v>
      </c>
      <c r="DW38" s="6">
        <f>IFERROR(INDEX(Sales!$D$5:$ABF$18,MATCH(UsagePerHour!$B38,Sales!$C$5:$C$18,0),MATCH(UsagePerHour!DW$4,Sales!$D$3:$ABF$3,0))/DW$2*INDEX(Usage!$D$5:$ABF$11,MATCH(UsagePerHour!$B$36,Usage!$C$5:$C$11,0),MATCH(UsagePerHour!DW$4,Usage!$D$3:$ABF$3,0)),"")</f>
        <v>1.7391825906823368</v>
      </c>
      <c r="DX38" s="6">
        <f>IFERROR(INDEX(Sales!$D$5:$ABF$18,MATCH(UsagePerHour!$B38,Sales!$C$5:$C$18,0),MATCH(UsagePerHour!DX$4,Sales!$D$3:$ABF$3,0))/DX$2*INDEX(Usage!$D$5:$ABF$11,MATCH(UsagePerHour!$B$36,Usage!$C$5:$C$11,0),MATCH(UsagePerHour!DX$4,Usage!$D$3:$ABF$3,0)),"")</f>
        <v>4.8347729939307325</v>
      </c>
      <c r="DY38" s="6">
        <f>IFERROR(INDEX(Sales!$D$5:$ABF$18,MATCH(UsagePerHour!$B38,Sales!$C$5:$C$18,0),MATCH(UsagePerHour!DY$4,Sales!$D$3:$ABF$3,0))/DY$2*INDEX(Usage!$D$5:$ABF$11,MATCH(UsagePerHour!$B$36,Usage!$C$5:$C$11,0),MATCH(UsagePerHour!DY$4,Usage!$D$3:$ABF$3,0)),"")</f>
        <v>0</v>
      </c>
      <c r="DZ38" s="6">
        <f>IFERROR(INDEX(Sales!$D$5:$ABF$18,MATCH(UsagePerHour!$B38,Sales!$C$5:$C$18,0),MATCH(UsagePerHour!DZ$4,Sales!$D$3:$ABF$3,0))/DZ$2*INDEX(Usage!$D$5:$ABF$11,MATCH(UsagePerHour!$B$36,Usage!$C$5:$C$11,0),MATCH(UsagePerHour!DZ$4,Usage!$D$3:$ABF$3,0)),"")</f>
        <v>5.7780162137335118</v>
      </c>
      <c r="EA38" s="6">
        <f>IFERROR(INDEX(Sales!$D$5:$ABF$18,MATCH(UsagePerHour!$B38,Sales!$C$5:$C$18,0),MATCH(UsagePerHour!EA$4,Sales!$D$3:$ABF$3,0))/EA$2*INDEX(Usage!$D$5:$ABF$11,MATCH(UsagePerHour!$B$36,Usage!$C$5:$C$11,0),MATCH(UsagePerHour!EA$4,Usage!$D$3:$ABF$3,0)),"")</f>
        <v>5.7908988474949208</v>
      </c>
      <c r="EB38" s="6">
        <f>IFERROR(INDEX(Sales!$D$5:$ABF$18,MATCH(UsagePerHour!$B38,Sales!$C$5:$C$18,0),MATCH(UsagePerHour!EB$4,Sales!$D$3:$ABF$3,0))/EB$2*INDEX(Usage!$D$5:$ABF$11,MATCH(UsagePerHour!$B$36,Usage!$C$5:$C$11,0),MATCH(UsagePerHour!EB$4,Usage!$D$3:$ABF$3,0)),"")</f>
        <v>0.44875487761617594</v>
      </c>
      <c r="EC38" s="6">
        <f>IFERROR(INDEX(Sales!$D$5:$ABF$18,MATCH(UsagePerHour!$B38,Sales!$C$5:$C$18,0),MATCH(UsagePerHour!EC$4,Sales!$D$3:$ABF$3,0))/EC$2*INDEX(Usage!$D$5:$ABF$11,MATCH(UsagePerHour!$B$36,Usage!$C$5:$C$11,0),MATCH(UsagePerHour!EC$4,Usage!$D$3:$ABF$3,0)),"")</f>
        <v>4.9345261790525674</v>
      </c>
      <c r="ED38" s="6">
        <f>IFERROR(INDEX(Sales!$D$5:$ABF$18,MATCH(UsagePerHour!$B38,Sales!$C$5:$C$18,0),MATCH(UsagePerHour!ED$4,Sales!$D$3:$ABF$3,0))/ED$2*INDEX(Usage!$D$5:$ABF$11,MATCH(UsagePerHour!$B$36,Usage!$C$5:$C$11,0),MATCH(UsagePerHour!ED$4,Usage!$D$3:$ABF$3,0)),"")</f>
        <v>0.51725491906984855</v>
      </c>
      <c r="EE38" s="6">
        <f>IFERROR(INDEX(Sales!$D$5:$ABF$18,MATCH(UsagePerHour!$B38,Sales!$C$5:$C$18,0),MATCH(UsagePerHour!EE$4,Sales!$D$3:$ABF$3,0))/EE$2*INDEX(Usage!$D$5:$ABF$11,MATCH(UsagePerHour!$B$36,Usage!$C$5:$C$11,0),MATCH(UsagePerHour!EE$4,Usage!$D$3:$ABF$3,0)),"")</f>
        <v>6.238711169459771</v>
      </c>
      <c r="EF38" s="6">
        <f>IFERROR(INDEX(Sales!$D$5:$ABF$18,MATCH(UsagePerHour!$B38,Sales!$C$5:$C$18,0),MATCH(UsagePerHour!EF$4,Sales!$D$3:$ABF$3,0))/EF$2*INDEX(Usage!$D$5:$ABF$11,MATCH(UsagePerHour!$B$36,Usage!$C$5:$C$11,0),MATCH(UsagePerHour!EF$4,Usage!$D$3:$ABF$3,0)),"")</f>
        <v>2.6343182696021628</v>
      </c>
      <c r="EG38" s="6">
        <f>IFERROR(INDEX(Sales!$D$5:$ABF$18,MATCH(UsagePerHour!$B38,Sales!$C$5:$C$18,0),MATCH(UsagePerHour!EG$4,Sales!$D$3:$ABF$3,0))/EG$2*INDEX(Usage!$D$5:$ABF$11,MATCH(UsagePerHour!$B$36,Usage!$C$5:$C$11,0),MATCH(UsagePerHour!EG$4,Usage!$D$3:$ABF$3,0)),"")</f>
        <v>1.4884473666887059</v>
      </c>
      <c r="EH38" s="6">
        <f>IFERROR(INDEX(Sales!$D$5:$ABF$18,MATCH(UsagePerHour!$B38,Sales!$C$5:$C$18,0),MATCH(UsagePerHour!EH$4,Sales!$D$3:$ABF$3,0))/EH$2*INDEX(Usage!$D$5:$ABF$11,MATCH(UsagePerHour!$B$36,Usage!$C$5:$C$11,0),MATCH(UsagePerHour!EH$4,Usage!$D$3:$ABF$3,0)),"")</f>
        <v>0.26917955546450889</v>
      </c>
      <c r="EI38" s="6">
        <f>IFERROR(INDEX(Sales!$D$5:$ABF$18,MATCH(UsagePerHour!$B38,Sales!$C$5:$C$18,0),MATCH(UsagePerHour!EI$4,Sales!$D$3:$ABF$3,0))/EI$2*INDEX(Usage!$D$5:$ABF$11,MATCH(UsagePerHour!$B$36,Usage!$C$5:$C$11,0),MATCH(UsagePerHour!EI$4,Usage!$D$3:$ABF$3,0)),"")</f>
        <v>0.67126725219573402</v>
      </c>
      <c r="EJ38" s="6">
        <f>IFERROR(INDEX(Sales!$D$5:$ABF$18,MATCH(UsagePerHour!$B38,Sales!$C$5:$C$18,0),MATCH(UsagePerHour!EJ$4,Sales!$D$3:$ABF$3,0))/EJ$2*INDEX(Usage!$D$5:$ABF$11,MATCH(UsagePerHour!$B$36,Usage!$C$5:$C$11,0),MATCH(UsagePerHour!EJ$4,Usage!$D$3:$ABF$3,0)),"")</f>
        <v>2.4141962996079509</v>
      </c>
      <c r="EK38" s="6">
        <f>IFERROR(INDEX(Sales!$D$5:$ABF$18,MATCH(UsagePerHour!$B38,Sales!$C$5:$C$18,0),MATCH(UsagePerHour!EK$4,Sales!$D$3:$ABF$3,0))/EK$2*INDEX(Usage!$D$5:$ABF$11,MATCH(UsagePerHour!$B$36,Usage!$C$5:$C$11,0),MATCH(UsagePerHour!EK$4,Usage!$D$3:$ABF$3,0)),"")</f>
        <v>14.210158315095358</v>
      </c>
      <c r="EL38" s="6">
        <f>IFERROR(INDEX(Sales!$D$5:$ABF$18,MATCH(UsagePerHour!$B38,Sales!$C$5:$C$18,0),MATCH(UsagePerHour!EL$4,Sales!$D$3:$ABF$3,0))/EL$2*INDEX(Usage!$D$5:$ABF$11,MATCH(UsagePerHour!$B$36,Usage!$C$5:$C$11,0),MATCH(UsagePerHour!EL$4,Usage!$D$3:$ABF$3,0)),"")</f>
        <v>6.5043695716475307</v>
      </c>
      <c r="EM38" s="6">
        <f>IFERROR(INDEX(Sales!$D$5:$ABF$18,MATCH(UsagePerHour!$B38,Sales!$C$5:$C$18,0),MATCH(UsagePerHour!EM$4,Sales!$D$3:$ABF$3,0))/EM$2*INDEX(Usage!$D$5:$ABF$11,MATCH(UsagePerHour!$B$36,Usage!$C$5:$C$11,0),MATCH(UsagePerHour!EM$4,Usage!$D$3:$ABF$3,0)),"")</f>
        <v>7.4276706910293111</v>
      </c>
      <c r="EN38" s="6">
        <f>IFERROR(INDEX(Sales!$D$5:$ABF$18,MATCH(UsagePerHour!$B38,Sales!$C$5:$C$18,0),MATCH(UsagePerHour!EN$4,Sales!$D$3:$ABF$3,0))/EN$2*INDEX(Usage!$D$5:$ABF$11,MATCH(UsagePerHour!$B$36,Usage!$C$5:$C$11,0),MATCH(UsagePerHour!EN$4,Usage!$D$3:$ABF$3,0)),"")</f>
        <v>0</v>
      </c>
      <c r="EO38" s="6">
        <f>IFERROR(INDEX(Sales!$D$5:$ABF$18,MATCH(UsagePerHour!$B38,Sales!$C$5:$C$18,0),MATCH(UsagePerHour!EO$4,Sales!$D$3:$ABF$3,0))/EO$2*INDEX(Usage!$D$5:$ABF$11,MATCH(UsagePerHour!$B$36,Usage!$C$5:$C$11,0),MATCH(UsagePerHour!EO$4,Usage!$D$3:$ABF$3,0)),"")</f>
        <v>0.77279738923415753</v>
      </c>
      <c r="EP38" s="6">
        <f>IFERROR(INDEX(Sales!$D$5:$ABF$18,MATCH(UsagePerHour!$B38,Sales!$C$5:$C$18,0),MATCH(UsagePerHour!EP$4,Sales!$D$3:$ABF$3,0))/EP$2*INDEX(Usage!$D$5:$ABF$11,MATCH(UsagePerHour!$B$36,Usage!$C$5:$C$11,0),MATCH(UsagePerHour!EP$4,Usage!$D$3:$ABF$3,0)),"")</f>
        <v>5.8131503804066611</v>
      </c>
      <c r="EQ38" s="6">
        <f>IFERROR(INDEX(Sales!$D$5:$ABF$18,MATCH(UsagePerHour!$B38,Sales!$C$5:$C$18,0),MATCH(UsagePerHour!EQ$4,Sales!$D$3:$ABF$3,0))/EQ$2*INDEX(Usage!$D$5:$ABF$11,MATCH(UsagePerHour!$B$36,Usage!$C$5:$C$11,0),MATCH(UsagePerHour!EQ$4,Usage!$D$3:$ABF$3,0)),"")</f>
        <v>7.7530349905919813</v>
      </c>
      <c r="ER38" s="6">
        <f>IFERROR(INDEX(Sales!$D$5:$ABF$18,MATCH(UsagePerHour!$B38,Sales!$C$5:$C$18,0),MATCH(UsagePerHour!ER$4,Sales!$D$3:$ABF$3,0))/ER$2*INDEX(Usage!$D$5:$ABF$11,MATCH(UsagePerHour!$B$36,Usage!$C$5:$C$11,0),MATCH(UsagePerHour!ER$4,Usage!$D$3:$ABF$3,0)),"")</f>
        <v>9.4234245636239002</v>
      </c>
      <c r="ES38" s="6">
        <f>IFERROR(INDEX(Sales!$D$5:$ABF$18,MATCH(UsagePerHour!$B38,Sales!$C$5:$C$18,0),MATCH(UsagePerHour!ES$4,Sales!$D$3:$ABF$3,0))/ES$2*INDEX(Usage!$D$5:$ABF$11,MATCH(UsagePerHour!$B$36,Usage!$C$5:$C$11,0),MATCH(UsagePerHour!ES$4,Usage!$D$3:$ABF$3,0)),"")</f>
        <v>2.5421722068811605</v>
      </c>
      <c r="ET38" s="6">
        <f>IFERROR(INDEX(Sales!$D$5:$ABF$18,MATCH(UsagePerHour!$B38,Sales!$C$5:$C$18,0),MATCH(UsagePerHour!ET$4,Sales!$D$3:$ABF$3,0))/ET$2*INDEX(Usage!$D$5:$ABF$11,MATCH(UsagePerHour!$B$36,Usage!$C$5:$C$11,0),MATCH(UsagePerHour!ET$4,Usage!$D$3:$ABF$3,0)),"")</f>
        <v>0</v>
      </c>
      <c r="EU38" s="6">
        <f>IFERROR(INDEX(Sales!$D$5:$ABF$18,MATCH(UsagePerHour!$B38,Sales!$C$5:$C$18,0),MATCH(UsagePerHour!EU$4,Sales!$D$3:$ABF$3,0))/EU$2*INDEX(Usage!$D$5:$ABF$11,MATCH(UsagePerHour!$B$36,Usage!$C$5:$C$11,0),MATCH(UsagePerHour!EU$4,Usage!$D$3:$ABF$3,0)),"")</f>
        <v>30.260930507488553</v>
      </c>
      <c r="EV38" s="6">
        <f>IFERROR(INDEX(Sales!$D$5:$ABF$18,MATCH(UsagePerHour!$B38,Sales!$C$5:$C$18,0),MATCH(UsagePerHour!EV$4,Sales!$D$3:$ABF$3,0))/EV$2*INDEX(Usage!$D$5:$ABF$11,MATCH(UsagePerHour!$B$36,Usage!$C$5:$C$11,0),MATCH(UsagePerHour!EV$4,Usage!$D$3:$ABF$3,0)),"")</f>
        <v>0</v>
      </c>
      <c r="EW38" s="6">
        <f>IFERROR(INDEX(Sales!$D$5:$ABF$18,MATCH(UsagePerHour!$B38,Sales!$C$5:$C$18,0),MATCH(UsagePerHour!EW$4,Sales!$D$3:$ABF$3,0))/EW$2*INDEX(Usage!$D$5:$ABF$11,MATCH(UsagePerHour!$B$36,Usage!$C$5:$C$11,0),MATCH(UsagePerHour!EW$4,Usage!$D$3:$ABF$3,0)),"")</f>
        <v>0.64267694865693892</v>
      </c>
      <c r="EX38" s="6">
        <f>IFERROR(INDEX(Sales!$D$5:$ABF$18,MATCH(UsagePerHour!$B38,Sales!$C$5:$C$18,0),MATCH(UsagePerHour!EX$4,Sales!$D$3:$ABF$3,0))/EX$2*INDEX(Usage!$D$5:$ABF$11,MATCH(UsagePerHour!$B$36,Usage!$C$5:$C$11,0),MATCH(UsagePerHour!EX$4,Usage!$D$3:$ABF$3,0)),"")</f>
        <v>1.9932046395909</v>
      </c>
      <c r="EY38" s="6">
        <f>IFERROR(INDEX(Sales!$D$5:$ABF$18,MATCH(UsagePerHour!$B38,Sales!$C$5:$C$18,0),MATCH(UsagePerHour!EY$4,Sales!$D$3:$ABF$3,0))/EY$2*INDEX(Usage!$D$5:$ABF$11,MATCH(UsagePerHour!$B$36,Usage!$C$5:$C$11,0),MATCH(UsagePerHour!EY$4,Usage!$D$3:$ABF$3,0)),"")</f>
        <v>4.1567033197821814</v>
      </c>
      <c r="EZ38" s="6">
        <f>IFERROR(INDEX(Sales!$D$5:$ABF$18,MATCH(UsagePerHour!$B38,Sales!$C$5:$C$18,0),MATCH(UsagePerHour!EZ$4,Sales!$D$3:$ABF$3,0))/EZ$2*INDEX(Usage!$D$5:$ABF$11,MATCH(UsagePerHour!$B$36,Usage!$C$5:$C$11,0),MATCH(UsagePerHour!EZ$4,Usage!$D$3:$ABF$3,0)),"")</f>
        <v>1.0907554730176257</v>
      </c>
      <c r="FA38" s="6">
        <f>IFERROR(INDEX(Sales!$D$5:$ABF$18,MATCH(UsagePerHour!$B38,Sales!$C$5:$C$18,0),MATCH(UsagePerHour!FA$4,Sales!$D$3:$ABF$3,0))/FA$2*INDEX(Usage!$D$5:$ABF$11,MATCH(UsagePerHour!$B$36,Usage!$C$5:$C$11,0),MATCH(UsagePerHour!FA$4,Usage!$D$3:$ABF$3,0)),"")</f>
        <v>8.89180051068338</v>
      </c>
      <c r="FB38" s="6">
        <f>IFERROR(INDEX(Sales!$D$5:$ABF$18,MATCH(UsagePerHour!$B38,Sales!$C$5:$C$18,0),MATCH(UsagePerHour!FB$4,Sales!$D$3:$ABF$3,0))/FB$2*INDEX(Usage!$D$5:$ABF$11,MATCH(UsagePerHour!$B$36,Usage!$C$5:$C$11,0),MATCH(UsagePerHour!FB$4,Usage!$D$3:$ABF$3,0)),"")</f>
        <v>0</v>
      </c>
      <c r="FC38" s="6">
        <f>IFERROR(INDEX(Sales!$D$5:$ABF$18,MATCH(UsagePerHour!$B38,Sales!$C$5:$C$18,0),MATCH(UsagePerHour!FC$4,Sales!$D$3:$ABF$3,0))/FC$2*INDEX(Usage!$D$5:$ABF$11,MATCH(UsagePerHour!$B$36,Usage!$C$5:$C$11,0),MATCH(UsagePerHour!FC$4,Usage!$D$3:$ABF$3,0)),"")</f>
        <v>0</v>
      </c>
      <c r="FD38" s="6">
        <f>IFERROR(INDEX(Sales!$D$5:$ABF$18,MATCH(UsagePerHour!$B38,Sales!$C$5:$C$18,0),MATCH(UsagePerHour!FD$4,Sales!$D$3:$ABF$3,0))/FD$2*INDEX(Usage!$D$5:$ABF$11,MATCH(UsagePerHour!$B$36,Usage!$C$5:$C$11,0),MATCH(UsagePerHour!FD$4,Usage!$D$3:$ABF$3,0)),"")</f>
        <v>0</v>
      </c>
      <c r="FE38" s="6">
        <f>IFERROR(INDEX(Sales!$D$5:$ABF$18,MATCH(UsagePerHour!$B38,Sales!$C$5:$C$18,0),MATCH(UsagePerHour!FE$4,Sales!$D$3:$ABF$3,0))/FE$2*INDEX(Usage!$D$5:$ABF$11,MATCH(UsagePerHour!$B$36,Usage!$C$5:$C$11,0),MATCH(UsagePerHour!FE$4,Usage!$D$3:$ABF$3,0)),"")</f>
        <v>0.47955693109626973</v>
      </c>
      <c r="FF38" s="6">
        <f>IFERROR(INDEX(Sales!$D$5:$ABF$18,MATCH(UsagePerHour!$B38,Sales!$C$5:$C$18,0),MATCH(UsagePerHour!FF$4,Sales!$D$3:$ABF$3,0))/FF$2*INDEX(Usage!$D$5:$ABF$11,MATCH(UsagePerHour!$B$36,Usage!$C$5:$C$11,0),MATCH(UsagePerHour!FF$4,Usage!$D$3:$ABF$3,0)),"")</f>
        <v>0.241360034198152</v>
      </c>
      <c r="FG38" s="6">
        <f>IFERROR(INDEX(Sales!$D$5:$ABF$18,MATCH(UsagePerHour!$B38,Sales!$C$5:$C$18,0),MATCH(UsagePerHour!FG$4,Sales!$D$3:$ABF$3,0))/FG$2*INDEX(Usage!$D$5:$ABF$11,MATCH(UsagePerHour!$B$36,Usage!$C$5:$C$11,0),MATCH(UsagePerHour!FG$4,Usage!$D$3:$ABF$3,0)),"")</f>
        <v>0.39341220040754277</v>
      </c>
      <c r="FH38" s="6">
        <f>IFERROR(INDEX(Sales!$D$5:$ABF$18,MATCH(UsagePerHour!$B38,Sales!$C$5:$C$18,0),MATCH(UsagePerHour!FH$4,Sales!$D$3:$ABF$3,0))/FH$2*INDEX(Usage!$D$5:$ABF$11,MATCH(UsagePerHour!$B$36,Usage!$C$5:$C$11,0),MATCH(UsagePerHour!FH$4,Usage!$D$3:$ABF$3,0)),"")</f>
        <v>1.1936032351454438</v>
      </c>
      <c r="FI38" s="6">
        <f>IFERROR(INDEX(Sales!$D$5:$ABF$18,MATCH(UsagePerHour!$B38,Sales!$C$5:$C$18,0),MATCH(UsagePerHour!FI$4,Sales!$D$3:$ABF$3,0))/FI$2*INDEX(Usage!$D$5:$ABF$11,MATCH(UsagePerHour!$B$36,Usage!$C$5:$C$11,0),MATCH(UsagePerHour!FI$4,Usage!$D$3:$ABF$3,0)),"")</f>
        <v>0.20846598278504894</v>
      </c>
      <c r="FJ38" s="6">
        <f>IFERROR(INDEX(Sales!$D$5:$ABF$18,MATCH(UsagePerHour!$B38,Sales!$C$5:$C$18,0),MATCH(UsagePerHour!FJ$4,Sales!$D$3:$ABF$3,0))/FJ$2*INDEX(Usage!$D$5:$ABF$11,MATCH(UsagePerHour!$B$36,Usage!$C$5:$C$11,0),MATCH(UsagePerHour!FJ$4,Usage!$D$3:$ABF$3,0)),"")</f>
        <v>0.10208813932084673</v>
      </c>
      <c r="FK38" s="6">
        <f>IFERROR(INDEX(Sales!$D$5:$ABF$18,MATCH(UsagePerHour!$B38,Sales!$C$5:$C$18,0),MATCH(UsagePerHour!FK$4,Sales!$D$3:$ABF$3,0))/FK$2*INDEX(Usage!$D$5:$ABF$11,MATCH(UsagePerHour!$B$36,Usage!$C$5:$C$11,0),MATCH(UsagePerHour!FK$4,Usage!$D$3:$ABF$3,0)),"")</f>
        <v>0.31484678306346464</v>
      </c>
      <c r="FL38" s="6">
        <f>IFERROR(INDEX(Sales!$D$5:$ABF$18,MATCH(UsagePerHour!$B38,Sales!$C$5:$C$18,0),MATCH(UsagePerHour!FL$4,Sales!$D$3:$ABF$3,0))/FL$2*INDEX(Usage!$D$5:$ABF$11,MATCH(UsagePerHour!$B$36,Usage!$C$5:$C$11,0),MATCH(UsagePerHour!FL$4,Usage!$D$3:$ABF$3,0)),"")</f>
        <v>0.45763039356576135</v>
      </c>
      <c r="FM38" s="6">
        <f>IFERROR(INDEX(Sales!$D$5:$ABF$18,MATCH(UsagePerHour!$B38,Sales!$C$5:$C$18,0),MATCH(UsagePerHour!FM$4,Sales!$D$3:$ABF$3,0))/FM$2*INDEX(Usage!$D$5:$ABF$11,MATCH(UsagePerHour!$B$36,Usage!$C$5:$C$11,0),MATCH(UsagePerHour!FM$4,Usage!$D$3:$ABF$3,0)),"")</f>
        <v>3.0681188411457647</v>
      </c>
      <c r="FN38" s="6">
        <f>IFERROR(INDEX(Sales!$D$5:$ABF$18,MATCH(UsagePerHour!$B38,Sales!$C$5:$C$18,0),MATCH(UsagePerHour!FN$4,Sales!$D$3:$ABF$3,0))/FN$2*INDEX(Usage!$D$5:$ABF$11,MATCH(UsagePerHour!$B$36,Usage!$C$5:$C$11,0),MATCH(UsagePerHour!FN$4,Usage!$D$3:$ABF$3,0)),"")</f>
        <v>0.773397249725707</v>
      </c>
      <c r="FO38" s="6">
        <f>IFERROR(INDEX(Sales!$D$5:$ABF$18,MATCH(UsagePerHour!$B38,Sales!$C$5:$C$18,0),MATCH(UsagePerHour!FO$4,Sales!$D$3:$ABF$3,0))/FO$2*INDEX(Usage!$D$5:$ABF$11,MATCH(UsagePerHour!$B$36,Usage!$C$5:$C$11,0),MATCH(UsagePerHour!FO$4,Usage!$D$3:$ABF$3,0)),"")</f>
        <v>1.1215034965034965</v>
      </c>
      <c r="FP38" s="6">
        <f>IFERROR(INDEX(Sales!$D$5:$ABF$18,MATCH(UsagePerHour!$B38,Sales!$C$5:$C$18,0),MATCH(UsagePerHour!FP$4,Sales!$D$3:$ABF$3,0))/FP$2*INDEX(Usage!$D$5:$ABF$11,MATCH(UsagePerHour!$B$36,Usage!$C$5:$C$11,0),MATCH(UsagePerHour!FP$4,Usage!$D$3:$ABF$3,0)),"")</f>
        <v>4.63179214103089</v>
      </c>
      <c r="FQ38" s="6">
        <f>IFERROR(INDEX(Sales!$D$5:$ABF$18,MATCH(UsagePerHour!$B38,Sales!$C$5:$C$18,0),MATCH(UsagePerHour!FQ$4,Sales!$D$3:$ABF$3,0))/FQ$2*INDEX(Usage!$D$5:$ABF$11,MATCH(UsagePerHour!$B$36,Usage!$C$5:$C$11,0),MATCH(UsagePerHour!FQ$4,Usage!$D$3:$ABF$3,0)),"")</f>
        <v>0.15005872743718865</v>
      </c>
      <c r="FR38" s="6">
        <f>IFERROR(INDEX(Sales!$D$5:$ABF$18,MATCH(UsagePerHour!$B38,Sales!$C$5:$C$18,0),MATCH(UsagePerHour!FR$4,Sales!$D$3:$ABF$3,0))/FR$2*INDEX(Usage!$D$5:$ABF$11,MATCH(UsagePerHour!$B$36,Usage!$C$5:$C$11,0),MATCH(UsagePerHour!FR$4,Usage!$D$3:$ABF$3,0)),"")</f>
        <v>0.37531441382327213</v>
      </c>
      <c r="FS38" s="6">
        <f>IFERROR(INDEX(Sales!$D$5:$ABF$18,MATCH(UsagePerHour!$B38,Sales!$C$5:$C$18,0),MATCH(UsagePerHour!FS$4,Sales!$D$3:$ABF$3,0))/FS$2*INDEX(Usage!$D$5:$ABF$11,MATCH(UsagePerHour!$B$36,Usage!$C$5:$C$11,0),MATCH(UsagePerHour!FS$4,Usage!$D$3:$ABF$3,0)),"")</f>
        <v>1.6514061478090254E-3</v>
      </c>
      <c r="FT38" s="6">
        <f>IFERROR(INDEX(Sales!$D$5:$ABF$18,MATCH(UsagePerHour!$B38,Sales!$C$5:$C$18,0),MATCH(UsagePerHour!FT$4,Sales!$D$3:$ABF$3,0))/FT$2*INDEX(Usage!$D$5:$ABF$11,MATCH(UsagePerHour!$B$36,Usage!$C$5:$C$11,0),MATCH(UsagePerHour!FT$4,Usage!$D$3:$ABF$3,0)),"")</f>
        <v>3.019639557236184</v>
      </c>
      <c r="FU38" s="6">
        <f>IFERROR(INDEX(Sales!$D$5:$ABF$18,MATCH(UsagePerHour!$B38,Sales!$C$5:$C$18,0),MATCH(UsagePerHour!FU$4,Sales!$D$3:$ABF$3,0))/FU$2*INDEX(Usage!$D$5:$ABF$11,MATCH(UsagePerHour!$B$36,Usage!$C$5:$C$11,0),MATCH(UsagePerHour!FU$4,Usage!$D$3:$ABF$3,0)),"")</f>
        <v>2.1527151861177489</v>
      </c>
      <c r="FV38" s="6">
        <f>IFERROR(INDEX(Sales!$D$5:$ABF$18,MATCH(UsagePerHour!$B38,Sales!$C$5:$C$18,0),MATCH(UsagePerHour!FV$4,Sales!$D$3:$ABF$3,0))/FV$2*INDEX(Usage!$D$5:$ABF$11,MATCH(UsagePerHour!$B$36,Usage!$C$5:$C$11,0),MATCH(UsagePerHour!FV$4,Usage!$D$3:$ABF$3,0)),"")</f>
        <v>7.6211824840446036</v>
      </c>
      <c r="FW38" s="6">
        <f>IFERROR(INDEX(Sales!$D$5:$ABF$18,MATCH(UsagePerHour!$B38,Sales!$C$5:$C$18,0),MATCH(UsagePerHour!FW$4,Sales!$D$3:$ABF$3,0))/FW$2*INDEX(Usage!$D$5:$ABF$11,MATCH(UsagePerHour!$B$36,Usage!$C$5:$C$11,0),MATCH(UsagePerHour!FW$4,Usage!$D$3:$ABF$3,0)),"")</f>
        <v>1.3451915726095565</v>
      </c>
      <c r="FX38" s="6">
        <f>IFERROR(INDEX(Sales!$D$5:$ABF$18,MATCH(UsagePerHour!$B38,Sales!$C$5:$C$18,0),MATCH(UsagePerHour!FX$4,Sales!$D$3:$ABF$3,0))/FX$2*INDEX(Usage!$D$5:$ABF$11,MATCH(UsagePerHour!$B$36,Usage!$C$5:$C$11,0),MATCH(UsagePerHour!FX$4,Usage!$D$3:$ABF$3,0)),"")</f>
        <v>0.17284710558481872</v>
      </c>
      <c r="FY38" s="6">
        <f>IFERROR(INDEX(Sales!$D$5:$ABF$18,MATCH(UsagePerHour!$B38,Sales!$C$5:$C$18,0),MATCH(UsagePerHour!FY$4,Sales!$D$3:$ABF$3,0))/FY$2*INDEX(Usage!$D$5:$ABF$11,MATCH(UsagePerHour!$B$36,Usage!$C$5:$C$11,0),MATCH(UsagePerHour!FY$4,Usage!$D$3:$ABF$3,0)),"")</f>
        <v>0.93708726450459745</v>
      </c>
      <c r="FZ38" s="6">
        <f>IFERROR(INDEX(Sales!$D$5:$ABF$18,MATCH(UsagePerHour!$B38,Sales!$C$5:$C$18,0),MATCH(UsagePerHour!FZ$4,Sales!$D$3:$ABF$3,0))/FZ$2*INDEX(Usage!$D$5:$ABF$11,MATCH(UsagePerHour!$B$36,Usage!$C$5:$C$11,0),MATCH(UsagePerHour!FZ$4,Usage!$D$3:$ABF$3,0)),"")</f>
        <v>0.93531992625922467</v>
      </c>
      <c r="GA38" s="6">
        <f>IFERROR(INDEX(Sales!$D$5:$ABF$18,MATCH(UsagePerHour!$B38,Sales!$C$5:$C$18,0),MATCH(UsagePerHour!GA$4,Sales!$D$3:$ABF$3,0))/GA$2*INDEX(Usage!$D$5:$ABF$11,MATCH(UsagePerHour!$B$36,Usage!$C$5:$C$11,0),MATCH(UsagePerHour!GA$4,Usage!$D$3:$ABF$3,0)),"")</f>
        <v>0.396660018456226</v>
      </c>
      <c r="GB38" s="6">
        <f>IFERROR(INDEX(Sales!$D$5:$ABF$18,MATCH(UsagePerHour!$B38,Sales!$C$5:$C$18,0),MATCH(UsagePerHour!GB$4,Sales!$D$3:$ABF$3,0))/GB$2*INDEX(Usage!$D$5:$ABF$11,MATCH(UsagePerHour!$B$36,Usage!$C$5:$C$11,0),MATCH(UsagePerHour!GB$4,Usage!$D$3:$ABF$3,0)),"")</f>
        <v>2.0197431287757315</v>
      </c>
      <c r="GC38" s="6">
        <f>IFERROR(INDEX(Sales!$D$5:$ABF$18,MATCH(UsagePerHour!$B38,Sales!$C$5:$C$18,0),MATCH(UsagePerHour!GC$4,Sales!$D$3:$ABF$3,0))/GC$2*INDEX(Usage!$D$5:$ABF$11,MATCH(UsagePerHour!$B$36,Usage!$C$5:$C$11,0),MATCH(UsagePerHour!GC$4,Usage!$D$3:$ABF$3,0)),"")</f>
        <v>2.2945339464187344</v>
      </c>
      <c r="GD38" s="6">
        <f>IFERROR(INDEX(Sales!$D$5:$ABF$18,MATCH(UsagePerHour!$B38,Sales!$C$5:$C$18,0),MATCH(UsagePerHour!GD$4,Sales!$D$3:$ABF$3,0))/GD$2*INDEX(Usage!$D$5:$ABF$11,MATCH(UsagePerHour!$B$36,Usage!$C$5:$C$11,0),MATCH(UsagePerHour!GD$4,Usage!$D$3:$ABF$3,0)),"")</f>
        <v>7.5213059784986456</v>
      </c>
      <c r="GE38" s="6">
        <f>IFERROR(INDEX(Sales!$D$5:$ABF$18,MATCH(UsagePerHour!$B38,Sales!$C$5:$C$18,0),MATCH(UsagePerHour!GE$4,Sales!$D$3:$ABF$3,0))/GE$2*INDEX(Usage!$D$5:$ABF$11,MATCH(UsagePerHour!$B$36,Usage!$C$5:$C$11,0),MATCH(UsagePerHour!GE$4,Usage!$D$3:$ABF$3,0)),"")</f>
        <v>0</v>
      </c>
      <c r="GF38" s="6">
        <f>IFERROR(INDEX(Sales!$D$5:$ABF$18,MATCH(UsagePerHour!$B38,Sales!$C$5:$C$18,0),MATCH(UsagePerHour!GF$4,Sales!$D$3:$ABF$3,0))/GF$2*INDEX(Usage!$D$5:$ABF$11,MATCH(UsagePerHour!$B$36,Usage!$C$5:$C$11,0),MATCH(UsagePerHour!GF$4,Usage!$D$3:$ABF$3,0)),"")</f>
        <v>0.32384235492511804</v>
      </c>
      <c r="GG38" s="6">
        <f>IFERROR(INDEX(Sales!$D$5:$ABF$18,MATCH(UsagePerHour!$B38,Sales!$C$5:$C$18,0),MATCH(UsagePerHour!GG$4,Sales!$D$3:$ABF$3,0))/GG$2*INDEX(Usage!$D$5:$ABF$11,MATCH(UsagePerHour!$B$36,Usage!$C$5:$C$11,0),MATCH(UsagePerHour!GG$4,Usage!$D$3:$ABF$3,0)),"")</f>
        <v>0.56593669312422301</v>
      </c>
      <c r="GH38" s="6">
        <f>IFERROR(INDEX(Sales!$D$5:$ABF$18,MATCH(UsagePerHour!$B38,Sales!$C$5:$C$18,0),MATCH(UsagePerHour!GH$4,Sales!$D$3:$ABF$3,0))/GH$2*INDEX(Usage!$D$5:$ABF$11,MATCH(UsagePerHour!$B$36,Usage!$C$5:$C$11,0),MATCH(UsagePerHour!GH$4,Usage!$D$3:$ABF$3,0)),"")</f>
        <v>5.9711985697058862</v>
      </c>
      <c r="GI38" s="6">
        <f>IFERROR(INDEX(Sales!$D$5:$ABF$18,MATCH(UsagePerHour!$B38,Sales!$C$5:$C$18,0),MATCH(UsagePerHour!GI$4,Sales!$D$3:$ABF$3,0))/GI$2*INDEX(Usage!$D$5:$ABF$11,MATCH(UsagePerHour!$B$36,Usage!$C$5:$C$11,0),MATCH(UsagePerHour!GI$4,Usage!$D$3:$ABF$3,0)),"")</f>
        <v>1.226237723800671</v>
      </c>
      <c r="GJ38" s="6">
        <f>IFERROR(INDEX(Sales!$D$5:$ABF$18,MATCH(UsagePerHour!$B38,Sales!$C$5:$C$18,0),MATCH(UsagePerHour!GJ$4,Sales!$D$3:$ABF$3,0))/GJ$2*INDEX(Usage!$D$5:$ABF$11,MATCH(UsagePerHour!$B$36,Usage!$C$5:$C$11,0),MATCH(UsagePerHour!GJ$4,Usage!$D$3:$ABF$3,0)),"")</f>
        <v>7.2825578787350169</v>
      </c>
      <c r="GK38" s="6">
        <f>IFERROR(INDEX(Sales!$D$5:$ABF$18,MATCH(UsagePerHour!$B38,Sales!$C$5:$C$18,0),MATCH(UsagePerHour!GK$4,Sales!$D$3:$ABF$3,0))/GK$2*INDEX(Usage!$D$5:$ABF$11,MATCH(UsagePerHour!$B$36,Usage!$C$5:$C$11,0),MATCH(UsagePerHour!GK$4,Usage!$D$3:$ABF$3,0)),"")</f>
        <v>7.8706721904279187</v>
      </c>
      <c r="GL38" s="6">
        <f>IFERROR(INDEX(Sales!$D$5:$ABF$18,MATCH(UsagePerHour!$B38,Sales!$C$5:$C$18,0),MATCH(UsagePerHour!GL$4,Sales!$D$3:$ABF$3,0))/GL$2*INDEX(Usage!$D$5:$ABF$11,MATCH(UsagePerHour!$B$36,Usage!$C$5:$C$11,0),MATCH(UsagePerHour!GL$4,Usage!$D$3:$ABF$3,0)),"")</f>
        <v>0.2157411848436557</v>
      </c>
      <c r="GM38" s="6">
        <f>IFERROR(INDEX(Sales!$D$5:$ABF$18,MATCH(UsagePerHour!$B38,Sales!$C$5:$C$18,0),MATCH(UsagePerHour!GM$4,Sales!$D$3:$ABF$3,0))/GM$2*INDEX(Usage!$D$5:$ABF$11,MATCH(UsagePerHour!$B$36,Usage!$C$5:$C$11,0),MATCH(UsagePerHour!GM$4,Usage!$D$3:$ABF$3,0)),"")</f>
        <v>0.23515472539726789</v>
      </c>
      <c r="GN38" s="6">
        <f>IFERROR(INDEX(Sales!$D$5:$ABF$18,MATCH(UsagePerHour!$B38,Sales!$C$5:$C$18,0),MATCH(UsagePerHour!GN$4,Sales!$D$3:$ABF$3,0))/GN$2*INDEX(Usage!$D$5:$ABF$11,MATCH(UsagePerHour!$B$36,Usage!$C$5:$C$11,0),MATCH(UsagePerHour!GN$4,Usage!$D$3:$ABF$3,0)),"")</f>
        <v>2.3388875825655715</v>
      </c>
      <c r="GO38" s="6">
        <f>IFERROR(INDEX(Sales!$D$5:$ABF$18,MATCH(UsagePerHour!$B38,Sales!$C$5:$C$18,0),MATCH(UsagePerHour!GO$4,Sales!$D$3:$ABF$3,0))/GO$2*INDEX(Usage!$D$5:$ABF$11,MATCH(UsagePerHour!$B$36,Usage!$C$5:$C$11,0),MATCH(UsagePerHour!GO$4,Usage!$D$3:$ABF$3,0)),"")</f>
        <v>0.37470443276032361</v>
      </c>
      <c r="GP38" s="6">
        <f>IFERROR(INDEX(Sales!$D$5:$ABF$18,MATCH(UsagePerHour!$B38,Sales!$C$5:$C$18,0),MATCH(UsagePerHour!GP$4,Sales!$D$3:$ABF$3,0))/GP$2*INDEX(Usage!$D$5:$ABF$11,MATCH(UsagePerHour!$B$36,Usage!$C$5:$C$11,0),MATCH(UsagePerHour!GP$4,Usage!$D$3:$ABF$3,0)),"")</f>
        <v>3.1107801655547909</v>
      </c>
      <c r="GQ38" s="6">
        <f>IFERROR(INDEX(Sales!$D$5:$ABF$18,MATCH(UsagePerHour!$B38,Sales!$C$5:$C$18,0),MATCH(UsagePerHour!GQ$4,Sales!$D$3:$ABF$3,0))/GQ$2*INDEX(Usage!$D$5:$ABF$11,MATCH(UsagePerHour!$B$36,Usage!$C$5:$C$11,0),MATCH(UsagePerHour!GQ$4,Usage!$D$3:$ABF$3,0)),"")</f>
        <v>0.30958087332670836</v>
      </c>
      <c r="GR38" s="6">
        <f>IFERROR(INDEX(Sales!$D$5:$ABF$18,MATCH(UsagePerHour!$B38,Sales!$C$5:$C$18,0),MATCH(UsagePerHour!GR$4,Sales!$D$3:$ABF$3,0))/GR$2*INDEX(Usage!$D$5:$ABF$11,MATCH(UsagePerHour!$B$36,Usage!$C$5:$C$11,0),MATCH(UsagePerHour!GR$4,Usage!$D$3:$ABF$3,0)),"")</f>
        <v>1.7484973778278385</v>
      </c>
      <c r="GS38" s="6">
        <f>IFERROR(INDEX(Sales!$D$5:$ABF$18,MATCH(UsagePerHour!$B38,Sales!$C$5:$C$18,0),MATCH(UsagePerHour!GS$4,Sales!$D$3:$ABF$3,0))/GS$2*INDEX(Usage!$D$5:$ABF$11,MATCH(UsagePerHour!$B$36,Usage!$C$5:$C$11,0),MATCH(UsagePerHour!GS$4,Usage!$D$3:$ABF$3,0)),"")</f>
        <v>2.580449578220859</v>
      </c>
      <c r="GT38" s="6">
        <f>IFERROR(INDEX(Sales!$D$5:$ABF$18,MATCH(UsagePerHour!$B38,Sales!$C$5:$C$18,0),MATCH(UsagePerHour!GT$4,Sales!$D$3:$ABF$3,0))/GT$2*INDEX(Usage!$D$5:$ABF$11,MATCH(UsagePerHour!$B$36,Usage!$C$5:$C$11,0),MATCH(UsagePerHour!GT$4,Usage!$D$3:$ABF$3,0)),"")</f>
        <v>11.277234874433214</v>
      </c>
      <c r="GU38" s="6">
        <f>IFERROR(INDEX(Sales!$D$5:$ABF$18,MATCH(UsagePerHour!$B38,Sales!$C$5:$C$18,0),MATCH(UsagePerHour!GU$4,Sales!$D$3:$ABF$3,0))/GU$2*INDEX(Usage!$D$5:$ABF$11,MATCH(UsagePerHour!$B$36,Usage!$C$5:$C$11,0),MATCH(UsagePerHour!GU$4,Usage!$D$3:$ABF$3,0)),"")</f>
        <v>0.65248695254663436</v>
      </c>
      <c r="GV38" s="6">
        <f>IFERROR(INDEX(Sales!$D$5:$ABF$18,MATCH(UsagePerHour!$B38,Sales!$C$5:$C$18,0),MATCH(UsagePerHour!GV$4,Sales!$D$3:$ABF$3,0))/GV$2*INDEX(Usage!$D$5:$ABF$11,MATCH(UsagePerHour!$B$36,Usage!$C$5:$C$11,0),MATCH(UsagePerHour!GV$4,Usage!$D$3:$ABF$3,0)),"")</f>
        <v>1.7231445361215594</v>
      </c>
      <c r="GW38" s="6">
        <f>IFERROR(INDEX(Sales!$D$5:$ABF$18,MATCH(UsagePerHour!$B38,Sales!$C$5:$C$18,0),MATCH(UsagePerHour!GW$4,Sales!$D$3:$ABF$3,0))/GW$2*INDEX(Usage!$D$5:$ABF$11,MATCH(UsagePerHour!$B$36,Usage!$C$5:$C$11,0),MATCH(UsagePerHour!GW$4,Usage!$D$3:$ABF$3,0)),"")</f>
        <v>1.9343954849449376</v>
      </c>
      <c r="GX38" s="6">
        <f>IFERROR(INDEX(Sales!$D$5:$ABF$18,MATCH(UsagePerHour!$B38,Sales!$C$5:$C$18,0),MATCH(UsagePerHour!GX$4,Sales!$D$3:$ABF$3,0))/GX$2*INDEX(Usage!$D$5:$ABF$11,MATCH(UsagePerHour!$B$36,Usage!$C$5:$C$11,0),MATCH(UsagePerHour!GX$4,Usage!$D$3:$ABF$3,0)),"")</f>
        <v>33.914287301333815</v>
      </c>
      <c r="GY38" s="6">
        <f>IFERROR(INDEX(Sales!$D$5:$ABF$18,MATCH(UsagePerHour!$B38,Sales!$C$5:$C$18,0),MATCH(UsagePerHour!GY$4,Sales!$D$3:$ABF$3,0))/GY$2*INDEX(Usage!$D$5:$ABF$11,MATCH(UsagePerHour!$B$36,Usage!$C$5:$C$11,0),MATCH(UsagePerHour!GY$4,Usage!$D$3:$ABF$3,0)),"")</f>
        <v>1.1675503555230142</v>
      </c>
      <c r="GZ38" s="6">
        <f>IFERROR(INDEX(Sales!$D$5:$ABF$18,MATCH(UsagePerHour!$B38,Sales!$C$5:$C$18,0),MATCH(UsagePerHour!GZ$4,Sales!$D$3:$ABF$3,0))/GZ$2*INDEX(Usage!$D$5:$ABF$11,MATCH(UsagePerHour!$B$36,Usage!$C$5:$C$11,0),MATCH(UsagePerHour!GZ$4,Usage!$D$3:$ABF$3,0)),"")</f>
        <v>0.48562874251497012</v>
      </c>
      <c r="HA38" s="6">
        <f>IFERROR(INDEX(Sales!$D$5:$ABF$18,MATCH(UsagePerHour!$B38,Sales!$C$5:$C$18,0),MATCH(UsagePerHour!HA$4,Sales!$D$3:$ABF$3,0))/HA$2*INDEX(Usage!$D$5:$ABF$11,MATCH(UsagePerHour!$B$36,Usage!$C$5:$C$11,0),MATCH(UsagePerHour!HA$4,Usage!$D$3:$ABF$3,0)),"")</f>
        <v>0.47373477606870784</v>
      </c>
      <c r="HB38" s="6">
        <f>IFERROR(INDEX(Sales!$D$5:$ABF$18,MATCH(UsagePerHour!$B38,Sales!$C$5:$C$18,0),MATCH(UsagePerHour!HB$4,Sales!$D$3:$ABF$3,0))/HB$2*INDEX(Usage!$D$5:$ABF$11,MATCH(UsagePerHour!$B$36,Usage!$C$5:$C$11,0),MATCH(UsagePerHour!HB$4,Usage!$D$3:$ABF$3,0)),"")</f>
        <v>4.6537744263358469</v>
      </c>
      <c r="HC38" s="6">
        <f>IFERROR(INDEX(Sales!$D$5:$ABF$18,MATCH(UsagePerHour!$B38,Sales!$C$5:$C$18,0),MATCH(UsagePerHour!HC$4,Sales!$D$3:$ABF$3,0))/HC$2*INDEX(Usage!$D$5:$ABF$11,MATCH(UsagePerHour!$B$36,Usage!$C$5:$C$11,0),MATCH(UsagePerHour!HC$4,Usage!$D$3:$ABF$3,0)),"")</f>
        <v>12.943896475884548</v>
      </c>
      <c r="HD38" s="6">
        <f>IFERROR(INDEX(Sales!$D$5:$ABF$18,MATCH(UsagePerHour!$B38,Sales!$C$5:$C$18,0),MATCH(UsagePerHour!HD$4,Sales!$D$3:$ABF$3,0))/HD$2*INDEX(Usage!$D$5:$ABF$11,MATCH(UsagePerHour!$B$36,Usage!$C$5:$C$11,0),MATCH(UsagePerHour!HD$4,Usage!$D$3:$ABF$3,0)),"")</f>
        <v>3.7697337522681229</v>
      </c>
      <c r="HE38" s="6">
        <f>IFERROR(INDEX(Sales!$D$5:$ABF$18,MATCH(UsagePerHour!$B38,Sales!$C$5:$C$18,0),MATCH(UsagePerHour!HE$4,Sales!$D$3:$ABF$3,0))/HE$2*INDEX(Usage!$D$5:$ABF$11,MATCH(UsagePerHour!$B$36,Usage!$C$5:$C$11,0),MATCH(UsagePerHour!HE$4,Usage!$D$3:$ABF$3,0)),"")</f>
        <v>0</v>
      </c>
      <c r="HF38" s="6">
        <f>IFERROR(INDEX(Sales!$D$5:$ABF$18,MATCH(UsagePerHour!$B38,Sales!$C$5:$C$18,0),MATCH(UsagePerHour!HF$4,Sales!$D$3:$ABF$3,0))/HF$2*INDEX(Usage!$D$5:$ABF$11,MATCH(UsagePerHour!$B$36,Usage!$C$5:$C$11,0),MATCH(UsagePerHour!HF$4,Usage!$D$3:$ABF$3,0)),"")</f>
        <v>2.03372121104589</v>
      </c>
      <c r="HG38" s="6">
        <f>IFERROR(INDEX(Sales!$D$5:$ABF$18,MATCH(UsagePerHour!$B38,Sales!$C$5:$C$18,0),MATCH(UsagePerHour!HG$4,Sales!$D$3:$ABF$3,0))/HG$2*INDEX(Usage!$D$5:$ABF$11,MATCH(UsagePerHour!$B$36,Usage!$C$5:$C$11,0),MATCH(UsagePerHour!HG$4,Usage!$D$3:$ABF$3,0)),"")</f>
        <v>0.13848817080207734</v>
      </c>
      <c r="HH38" s="6">
        <f>IFERROR(INDEX(Sales!$D$5:$ABF$18,MATCH(UsagePerHour!$B38,Sales!$C$5:$C$18,0),MATCH(UsagePerHour!HH$4,Sales!$D$3:$ABF$3,0))/HH$2*INDEX(Usage!$D$5:$ABF$11,MATCH(UsagePerHour!$B$36,Usage!$C$5:$C$11,0),MATCH(UsagePerHour!HH$4,Usage!$D$3:$ABF$3,0)),"")</f>
        <v>1.3467411859523069</v>
      </c>
      <c r="HI38" s="6">
        <f>IFERROR(INDEX(Sales!$D$5:$ABF$18,MATCH(UsagePerHour!$B38,Sales!$C$5:$C$18,0),MATCH(UsagePerHour!HI$4,Sales!$D$3:$ABF$3,0))/HI$2*INDEX(Usage!$D$5:$ABF$11,MATCH(UsagePerHour!$B$36,Usage!$C$5:$C$11,0),MATCH(UsagePerHour!HI$4,Usage!$D$3:$ABF$3,0)),"")</f>
        <v>0.15957668182764054</v>
      </c>
      <c r="HJ38" s="6">
        <f>IFERROR(INDEX(Sales!$D$5:$ABF$18,MATCH(UsagePerHour!$B38,Sales!$C$5:$C$18,0),MATCH(UsagePerHour!HJ$4,Sales!$D$3:$ABF$3,0))/HJ$2*INDEX(Usage!$D$5:$ABF$11,MATCH(UsagePerHour!$B$36,Usage!$C$5:$C$11,0),MATCH(UsagePerHour!HJ$4,Usage!$D$3:$ABF$3,0)),"")</f>
        <v>24.186067882984698</v>
      </c>
      <c r="HK38" s="6">
        <f>IFERROR(INDEX(Sales!$D$5:$ABF$18,MATCH(UsagePerHour!$B38,Sales!$C$5:$C$18,0),MATCH(UsagePerHour!HK$4,Sales!$D$3:$ABF$3,0))/HK$2*INDEX(Usage!$D$5:$ABF$11,MATCH(UsagePerHour!$B$36,Usage!$C$5:$C$11,0),MATCH(UsagePerHour!HK$4,Usage!$D$3:$ABF$3,0)),"")</f>
        <v>0</v>
      </c>
      <c r="HL38" s="6">
        <f>IFERROR(INDEX(Sales!$D$5:$ABF$18,MATCH(UsagePerHour!$B38,Sales!$C$5:$C$18,0),MATCH(UsagePerHour!HL$4,Sales!$D$3:$ABF$3,0))/HL$2*INDEX(Usage!$D$5:$ABF$11,MATCH(UsagePerHour!$B$36,Usage!$C$5:$C$11,0),MATCH(UsagePerHour!HL$4,Usage!$D$3:$ABF$3,0)),"")</f>
        <v>0.43541983443149179</v>
      </c>
      <c r="HM38" s="6">
        <f>IFERROR(INDEX(Sales!$D$5:$ABF$18,MATCH(UsagePerHour!$B38,Sales!$C$5:$C$18,0),MATCH(UsagePerHour!HM$4,Sales!$D$3:$ABF$3,0))/HM$2*INDEX(Usage!$D$5:$ABF$11,MATCH(UsagePerHour!$B$36,Usage!$C$5:$C$11,0),MATCH(UsagePerHour!HM$4,Usage!$D$3:$ABF$3,0)),"")</f>
        <v>2.9609401266390227</v>
      </c>
      <c r="HN38" s="6">
        <f>IFERROR(INDEX(Sales!$D$5:$ABF$18,MATCH(UsagePerHour!$B38,Sales!$C$5:$C$18,0),MATCH(UsagePerHour!HN$4,Sales!$D$3:$ABF$3,0))/HN$2*INDEX(Usage!$D$5:$ABF$11,MATCH(UsagePerHour!$B$36,Usage!$C$5:$C$11,0),MATCH(UsagePerHour!HN$4,Usage!$D$3:$ABF$3,0)),"")</f>
        <v>4.9596429057107885E-2</v>
      </c>
      <c r="HO38" s="6">
        <f>IFERROR(INDEX(Sales!$D$5:$ABF$18,MATCH(UsagePerHour!$B38,Sales!$C$5:$C$18,0),MATCH(UsagePerHour!HO$4,Sales!$D$3:$ABF$3,0))/HO$2*INDEX(Usage!$D$5:$ABF$11,MATCH(UsagePerHour!$B$36,Usage!$C$5:$C$11,0),MATCH(UsagePerHour!HO$4,Usage!$D$3:$ABF$3,0)),"")</f>
        <v>1.8754705508416019</v>
      </c>
      <c r="HP38" s="6">
        <f>IFERROR(INDEX(Sales!$D$5:$ABF$18,MATCH(UsagePerHour!$B38,Sales!$C$5:$C$18,0),MATCH(UsagePerHour!HP$4,Sales!$D$3:$ABF$3,0))/HP$2*INDEX(Usage!$D$5:$ABF$11,MATCH(UsagePerHour!$B$36,Usage!$C$5:$C$11,0),MATCH(UsagePerHour!HP$4,Usage!$D$3:$ABF$3,0)),"")</f>
        <v>2.3007681488694147</v>
      </c>
      <c r="HQ38" s="6">
        <f>IFERROR(INDEX(Sales!$D$5:$ABF$18,MATCH(UsagePerHour!$B38,Sales!$C$5:$C$18,0),MATCH(UsagePerHour!HQ$4,Sales!$D$3:$ABF$3,0))/HQ$2*INDEX(Usage!$D$5:$ABF$11,MATCH(UsagePerHour!$B$36,Usage!$C$5:$C$11,0),MATCH(UsagePerHour!HQ$4,Usage!$D$3:$ABF$3,0)),"")</f>
        <v>9.0392545701741476</v>
      </c>
      <c r="HR38" s="6">
        <f>IFERROR(INDEX(Sales!$D$5:$ABF$18,MATCH(UsagePerHour!$B38,Sales!$C$5:$C$18,0),MATCH(UsagePerHour!HR$4,Sales!$D$3:$ABF$3,0))/HR$2*INDEX(Usage!$D$5:$ABF$11,MATCH(UsagePerHour!$B$36,Usage!$C$5:$C$11,0),MATCH(UsagePerHour!HR$4,Usage!$D$3:$ABF$3,0)),"")</f>
        <v>3.2717783048257014</v>
      </c>
      <c r="HS38" s="6">
        <f>IFERROR(INDEX(Sales!$D$5:$ABF$18,MATCH(UsagePerHour!$B38,Sales!$C$5:$C$18,0),MATCH(UsagePerHour!HS$4,Sales!$D$3:$ABF$3,0))/HS$2*INDEX(Usage!$D$5:$ABF$11,MATCH(UsagePerHour!$B$36,Usage!$C$5:$C$11,0),MATCH(UsagePerHour!HS$4,Usage!$D$3:$ABF$3,0)),"")</f>
        <v>1.8765965636700843</v>
      </c>
      <c r="HT38" s="6">
        <f>IFERROR(INDEX(Sales!$D$5:$ABF$18,MATCH(UsagePerHour!$B38,Sales!$C$5:$C$18,0),MATCH(UsagePerHour!HT$4,Sales!$D$3:$ABF$3,0))/HT$2*INDEX(Usage!$D$5:$ABF$11,MATCH(UsagePerHour!$B$36,Usage!$C$5:$C$11,0),MATCH(UsagePerHour!HT$4,Usage!$D$3:$ABF$3,0)),"")</f>
        <v>4.8132322536181942</v>
      </c>
      <c r="HU38" s="6">
        <f>IFERROR(INDEX(Sales!$D$5:$ABF$18,MATCH(UsagePerHour!$B38,Sales!$C$5:$C$18,0),MATCH(UsagePerHour!HU$4,Sales!$D$3:$ABF$3,0))/HU$2*INDEX(Usage!$D$5:$ABF$11,MATCH(UsagePerHour!$B$36,Usage!$C$5:$C$11,0),MATCH(UsagePerHour!HU$4,Usage!$D$3:$ABF$3,0)),"")</f>
        <v>0.24951586026751535</v>
      </c>
      <c r="HV38" s="6">
        <f>IFERROR(INDEX(Sales!$D$5:$ABF$18,MATCH(UsagePerHour!$B38,Sales!$C$5:$C$18,0),MATCH(UsagePerHour!HV$4,Sales!$D$3:$ABF$3,0))/HV$2*INDEX(Usage!$D$5:$ABF$11,MATCH(UsagePerHour!$B$36,Usage!$C$5:$C$11,0),MATCH(UsagePerHour!HV$4,Usage!$D$3:$ABF$3,0)),"")</f>
        <v>1.3780388654139042</v>
      </c>
      <c r="HW38" s="6">
        <f>IFERROR(INDEX(Sales!$D$5:$ABF$18,MATCH(UsagePerHour!$B38,Sales!$C$5:$C$18,0),MATCH(UsagePerHour!HW$4,Sales!$D$3:$ABF$3,0))/HW$2*INDEX(Usage!$D$5:$ABF$11,MATCH(UsagePerHour!$B$36,Usage!$C$5:$C$11,0),MATCH(UsagePerHour!HW$4,Usage!$D$3:$ABF$3,0)),"")</f>
        <v>1.1842948029059022</v>
      </c>
      <c r="HX38" s="6">
        <f>IFERROR(INDEX(Sales!$D$5:$ABF$18,MATCH(UsagePerHour!$B38,Sales!$C$5:$C$18,0),MATCH(UsagePerHour!HX$4,Sales!$D$3:$ABF$3,0))/HX$2*INDEX(Usage!$D$5:$ABF$11,MATCH(UsagePerHour!$B$36,Usage!$C$5:$C$11,0),MATCH(UsagePerHour!HX$4,Usage!$D$3:$ABF$3,0)),"")</f>
        <v>23.879275684682824</v>
      </c>
      <c r="HY38" s="6">
        <f>IFERROR(INDEX(Sales!$D$5:$ABF$18,MATCH(UsagePerHour!$B38,Sales!$C$5:$C$18,0),MATCH(UsagePerHour!HY$4,Sales!$D$3:$ABF$3,0))/HY$2*INDEX(Usage!$D$5:$ABF$11,MATCH(UsagePerHour!$B$36,Usage!$C$5:$C$11,0),MATCH(UsagePerHour!HY$4,Usage!$D$3:$ABF$3,0)),"")</f>
        <v>1.1395673560057122</v>
      </c>
      <c r="HZ38" s="6">
        <f>IFERROR(INDEX(Sales!$D$5:$ABF$18,MATCH(UsagePerHour!$B38,Sales!$C$5:$C$18,0),MATCH(UsagePerHour!HZ$4,Sales!$D$3:$ABF$3,0))/HZ$2*INDEX(Usage!$D$5:$ABF$11,MATCH(UsagePerHour!$B$36,Usage!$C$5:$C$11,0),MATCH(UsagePerHour!HZ$4,Usage!$D$3:$ABF$3,0)),"")</f>
        <v>3.4220711156502808</v>
      </c>
      <c r="IA38" s="6">
        <f>IFERROR(INDEX(Sales!$D$5:$ABF$18,MATCH(UsagePerHour!$B38,Sales!$C$5:$C$18,0),MATCH(UsagePerHour!IA$4,Sales!$D$3:$ABF$3,0))/IA$2*INDEX(Usage!$D$5:$ABF$11,MATCH(UsagePerHour!$B$36,Usage!$C$5:$C$11,0),MATCH(UsagePerHour!IA$4,Usage!$D$3:$ABF$3,0)),"")</f>
        <v>9.0335969920382588</v>
      </c>
      <c r="IB38" s="6">
        <f>IFERROR(INDEX(Sales!$D$5:$ABF$18,MATCH(UsagePerHour!$B38,Sales!$C$5:$C$18,0),MATCH(UsagePerHour!IB$4,Sales!$D$3:$ABF$3,0))/IB$2*INDEX(Usage!$D$5:$ABF$11,MATCH(UsagePerHour!$B$36,Usage!$C$5:$C$11,0),MATCH(UsagePerHour!IB$4,Usage!$D$3:$ABF$3,0)),"")</f>
        <v>0.30537068925396749</v>
      </c>
      <c r="IC38" s="6">
        <f>IFERROR(INDEX(Sales!$D$5:$ABF$18,MATCH(UsagePerHour!$B38,Sales!$C$5:$C$18,0),MATCH(UsagePerHour!IC$4,Sales!$D$3:$ABF$3,0))/IC$2*INDEX(Usage!$D$5:$ABF$11,MATCH(UsagePerHour!$B$36,Usage!$C$5:$C$11,0),MATCH(UsagePerHour!IC$4,Usage!$D$3:$ABF$3,0)),"")</f>
        <v>1.0322489716660055</v>
      </c>
      <c r="ID38" s="6">
        <f>IFERROR(INDEX(Sales!$D$5:$ABF$18,MATCH(UsagePerHour!$B38,Sales!$C$5:$C$18,0),MATCH(UsagePerHour!ID$4,Sales!$D$3:$ABF$3,0))/ID$2*INDEX(Usage!$D$5:$ABF$11,MATCH(UsagePerHour!$B$36,Usage!$C$5:$C$11,0),MATCH(UsagePerHour!ID$4,Usage!$D$3:$ABF$3,0)),"")</f>
        <v>9.4565468170324287</v>
      </c>
      <c r="IE38" s="6">
        <f>IFERROR(INDEX(Sales!$D$5:$ABF$18,MATCH(UsagePerHour!$B38,Sales!$C$5:$C$18,0),MATCH(UsagePerHour!IE$4,Sales!$D$3:$ABF$3,0))/IE$2*INDEX(Usage!$D$5:$ABF$11,MATCH(UsagePerHour!$B$36,Usage!$C$5:$C$11,0),MATCH(UsagePerHour!IE$4,Usage!$D$3:$ABF$3,0)),"")</f>
        <v>7.5073928865834283</v>
      </c>
      <c r="IF38" s="6">
        <f>IFERROR(INDEX(Sales!$D$5:$ABF$18,MATCH(UsagePerHour!$B38,Sales!$C$5:$C$18,0),MATCH(UsagePerHour!IF$4,Sales!$D$3:$ABF$3,0))/IF$2*INDEX(Usage!$D$5:$ABF$11,MATCH(UsagePerHour!$B$36,Usage!$C$5:$C$11,0),MATCH(UsagePerHour!IF$4,Usage!$D$3:$ABF$3,0)),"")</f>
        <v>2.6107188310734739</v>
      </c>
      <c r="IG38" s="6">
        <f>IFERROR(INDEX(Sales!$D$5:$ABF$18,MATCH(UsagePerHour!$B38,Sales!$C$5:$C$18,0),MATCH(UsagePerHour!IG$4,Sales!$D$3:$ABF$3,0))/IG$2*INDEX(Usage!$D$5:$ABF$11,MATCH(UsagePerHour!$B$36,Usage!$C$5:$C$11,0),MATCH(UsagePerHour!IG$4,Usage!$D$3:$ABF$3,0)),"")</f>
        <v>0.55101776221962928</v>
      </c>
      <c r="IH38" s="6">
        <f>IFERROR(INDEX(Sales!$D$5:$ABF$18,MATCH(UsagePerHour!$B38,Sales!$C$5:$C$18,0),MATCH(UsagePerHour!IH$4,Sales!$D$3:$ABF$3,0))/IH$2*INDEX(Usage!$D$5:$ABF$11,MATCH(UsagePerHour!$B$36,Usage!$C$5:$C$11,0),MATCH(UsagePerHour!IH$4,Usage!$D$3:$ABF$3,0)),"")</f>
        <v>13.843513112210154</v>
      </c>
      <c r="II38" s="6">
        <f>IFERROR(INDEX(Sales!$D$5:$ABF$18,MATCH(UsagePerHour!$B38,Sales!$C$5:$C$18,0),MATCH(UsagePerHour!II$4,Sales!$D$3:$ABF$3,0))/II$2*INDEX(Usage!$D$5:$ABF$11,MATCH(UsagePerHour!$B$36,Usage!$C$5:$C$11,0),MATCH(UsagePerHour!II$4,Usage!$D$3:$ABF$3,0)),"")</f>
        <v>0.28056280513407378</v>
      </c>
      <c r="IJ38" s="6">
        <f>IFERROR(INDEX(Sales!$D$5:$ABF$18,MATCH(UsagePerHour!$B38,Sales!$C$5:$C$18,0),MATCH(UsagePerHour!IJ$4,Sales!$D$3:$ABF$3,0))/IJ$2*INDEX(Usage!$D$5:$ABF$11,MATCH(UsagePerHour!$B$36,Usage!$C$5:$C$11,0),MATCH(UsagePerHour!IJ$4,Usage!$D$3:$ABF$3,0)),"")</f>
        <v>0.8598219961856326</v>
      </c>
      <c r="IK38" s="6">
        <f>IFERROR(INDEX(Sales!$D$5:$ABF$18,MATCH(UsagePerHour!$B38,Sales!$C$5:$C$18,0),MATCH(UsagePerHour!IK$4,Sales!$D$3:$ABF$3,0))/IK$2*INDEX(Usage!$D$5:$ABF$11,MATCH(UsagePerHour!$B$36,Usage!$C$5:$C$11,0),MATCH(UsagePerHour!IK$4,Usage!$D$3:$ABF$3,0)),"")</f>
        <v>15.472285781400892</v>
      </c>
      <c r="IL38" s="6">
        <f>IFERROR(INDEX(Sales!$D$5:$ABF$18,MATCH(UsagePerHour!$B38,Sales!$C$5:$C$18,0),MATCH(UsagePerHour!IL$4,Sales!$D$3:$ABF$3,0))/IL$2*INDEX(Usage!$D$5:$ABF$11,MATCH(UsagePerHour!$B$36,Usage!$C$5:$C$11,0),MATCH(UsagePerHour!IL$4,Usage!$D$3:$ABF$3,0)),"")</f>
        <v>12.556059331080997</v>
      </c>
      <c r="IM38" s="6">
        <f>IFERROR(INDEX(Sales!$D$5:$ABF$18,MATCH(UsagePerHour!$B38,Sales!$C$5:$C$18,0),MATCH(UsagePerHour!IM$4,Sales!$D$3:$ABF$3,0))/IM$2*INDEX(Usage!$D$5:$ABF$11,MATCH(UsagePerHour!$B$36,Usage!$C$5:$C$11,0),MATCH(UsagePerHour!IM$4,Usage!$D$3:$ABF$3,0)),"")</f>
        <v>1.5201338440633989</v>
      </c>
      <c r="IN38" s="6">
        <f>IFERROR(INDEX(Sales!$D$5:$ABF$18,MATCH(UsagePerHour!$B38,Sales!$C$5:$C$18,0),MATCH(UsagePerHour!IN$4,Sales!$D$3:$ABF$3,0))/IN$2*INDEX(Usage!$D$5:$ABF$11,MATCH(UsagePerHour!$B$36,Usage!$C$5:$C$11,0),MATCH(UsagePerHour!IN$4,Usage!$D$3:$ABF$3,0)),"")</f>
        <v>0.48310423194033802</v>
      </c>
      <c r="IO38" s="6">
        <f>IFERROR(INDEX(Sales!$D$5:$ABF$18,MATCH(UsagePerHour!$B38,Sales!$C$5:$C$18,0),MATCH(UsagePerHour!IO$4,Sales!$D$3:$ABF$3,0))/IO$2*INDEX(Usage!$D$5:$ABF$11,MATCH(UsagePerHour!$B$36,Usage!$C$5:$C$11,0),MATCH(UsagePerHour!IO$4,Usage!$D$3:$ABF$3,0)),"")</f>
        <v>10.227208428199981</v>
      </c>
      <c r="IP38" s="6">
        <f>IFERROR(INDEX(Sales!$D$5:$ABF$18,MATCH(UsagePerHour!$B38,Sales!$C$5:$C$18,0),MATCH(UsagePerHour!IP$4,Sales!$D$3:$ABF$3,0))/IP$2*INDEX(Usage!$D$5:$ABF$11,MATCH(UsagePerHour!$B$36,Usage!$C$5:$C$11,0),MATCH(UsagePerHour!IP$4,Usage!$D$3:$ABF$3,0)),"")</f>
        <v>0.51866108130362898</v>
      </c>
      <c r="IQ38" s="6">
        <f>IFERROR(INDEX(Sales!$D$5:$ABF$18,MATCH(UsagePerHour!$B38,Sales!$C$5:$C$18,0),MATCH(UsagePerHour!IQ$4,Sales!$D$3:$ABF$3,0))/IQ$2*INDEX(Usage!$D$5:$ABF$11,MATCH(UsagePerHour!$B$36,Usage!$C$5:$C$11,0),MATCH(UsagePerHour!IQ$4,Usage!$D$3:$ABF$3,0)),"")</f>
        <v>2.0378125073496554</v>
      </c>
      <c r="IR38" s="6">
        <f>IFERROR(INDEX(Sales!$D$5:$ABF$18,MATCH(UsagePerHour!$B38,Sales!$C$5:$C$18,0),MATCH(UsagePerHour!IR$4,Sales!$D$3:$ABF$3,0))/IR$2*INDEX(Usage!$D$5:$ABF$11,MATCH(UsagePerHour!$B$36,Usage!$C$5:$C$11,0),MATCH(UsagePerHour!IR$4,Usage!$D$3:$ABF$3,0)),"")</f>
        <v>5.9145691943212384</v>
      </c>
      <c r="IS38" s="6">
        <f>IFERROR(INDEX(Sales!$D$5:$ABF$18,MATCH(UsagePerHour!$B38,Sales!$C$5:$C$18,0),MATCH(UsagePerHour!IS$4,Sales!$D$3:$ABF$3,0))/IS$2*INDEX(Usage!$D$5:$ABF$11,MATCH(UsagePerHour!$B$36,Usage!$C$5:$C$11,0),MATCH(UsagePerHour!IS$4,Usage!$D$3:$ABF$3,0)),"")</f>
        <v>3.384071746216597</v>
      </c>
      <c r="IT38" s="6">
        <f>IFERROR(INDEX(Sales!$D$5:$ABF$18,MATCH(UsagePerHour!$B38,Sales!$C$5:$C$18,0),MATCH(UsagePerHour!IT$4,Sales!$D$3:$ABF$3,0))/IT$2*INDEX(Usage!$D$5:$ABF$11,MATCH(UsagePerHour!$B$36,Usage!$C$5:$C$11,0),MATCH(UsagePerHour!IT$4,Usage!$D$3:$ABF$3,0)),"")</f>
        <v>0.44666272169714805</v>
      </c>
      <c r="IU38" s="6">
        <f>IFERROR(INDEX(Sales!$D$5:$ABF$18,MATCH(UsagePerHour!$B38,Sales!$C$5:$C$18,0),MATCH(UsagePerHour!IU$4,Sales!$D$3:$ABF$3,0))/IU$2*INDEX(Usage!$D$5:$ABF$11,MATCH(UsagePerHour!$B$36,Usage!$C$5:$C$11,0),MATCH(UsagePerHour!IU$4,Usage!$D$3:$ABF$3,0)),"")</f>
        <v>0.22035721063618918</v>
      </c>
      <c r="IV38" s="6">
        <f>IFERROR(INDEX(Sales!$D$5:$ABF$18,MATCH(UsagePerHour!$B38,Sales!$C$5:$C$18,0),MATCH(UsagePerHour!IV$4,Sales!$D$3:$ABF$3,0))/IV$2*INDEX(Usage!$D$5:$ABF$11,MATCH(UsagePerHour!$B$36,Usage!$C$5:$C$11,0),MATCH(UsagePerHour!IV$4,Usage!$D$3:$ABF$3,0)),"")</f>
        <v>2.829204055111886</v>
      </c>
      <c r="IW38" s="6">
        <f>IFERROR(INDEX(Sales!$D$5:$ABF$18,MATCH(UsagePerHour!$B38,Sales!$C$5:$C$18,0),MATCH(UsagePerHour!IW$4,Sales!$D$3:$ABF$3,0))/IW$2*INDEX(Usage!$D$5:$ABF$11,MATCH(UsagePerHour!$B$36,Usage!$C$5:$C$11,0),MATCH(UsagePerHour!IW$4,Usage!$D$3:$ABF$3,0)),"")</f>
        <v>14.609322949235406</v>
      </c>
      <c r="IX38" s="6">
        <f>IFERROR(INDEX(Sales!$D$5:$ABF$18,MATCH(UsagePerHour!$B38,Sales!$C$5:$C$18,0),MATCH(UsagePerHour!IX$4,Sales!$D$3:$ABF$3,0))/IX$2*INDEX(Usage!$D$5:$ABF$11,MATCH(UsagePerHour!$B$36,Usage!$C$5:$C$11,0),MATCH(UsagePerHour!IX$4,Usage!$D$3:$ABF$3,0)),"")</f>
        <v>0.68911526962684089</v>
      </c>
      <c r="IY38" s="6">
        <f>IFERROR(INDEX(Sales!$D$5:$ABF$18,MATCH(UsagePerHour!$B38,Sales!$C$5:$C$18,0),MATCH(UsagePerHour!IY$4,Sales!$D$3:$ABF$3,0))/IY$2*INDEX(Usage!$D$5:$ABF$11,MATCH(UsagePerHour!$B$36,Usage!$C$5:$C$11,0),MATCH(UsagePerHour!IY$4,Usage!$D$3:$ABF$3,0)),"")</f>
        <v>13.155414419302334</v>
      </c>
      <c r="IZ38" s="6">
        <f>IFERROR(INDEX(Sales!$D$5:$ABF$18,MATCH(UsagePerHour!$B38,Sales!$C$5:$C$18,0),MATCH(UsagePerHour!IZ$4,Sales!$D$3:$ABF$3,0))/IZ$2*INDEX(Usage!$D$5:$ABF$11,MATCH(UsagePerHour!$B$36,Usage!$C$5:$C$11,0),MATCH(UsagePerHour!IZ$4,Usage!$D$3:$ABF$3,0)),"")</f>
        <v>10.780385755994391</v>
      </c>
      <c r="JA38" s="6">
        <f>IFERROR(INDEX(Sales!$D$5:$ABF$18,MATCH(UsagePerHour!$B38,Sales!$C$5:$C$18,0),MATCH(UsagePerHour!JA$4,Sales!$D$3:$ABF$3,0))/JA$2*INDEX(Usage!$D$5:$ABF$11,MATCH(UsagePerHour!$B$36,Usage!$C$5:$C$11,0),MATCH(UsagePerHour!JA$4,Usage!$D$3:$ABF$3,0)),"")</f>
        <v>1.6961304788080427</v>
      </c>
      <c r="JB38" s="6">
        <f>IFERROR(INDEX(Sales!$D$5:$ABF$18,MATCH(UsagePerHour!$B38,Sales!$C$5:$C$18,0),MATCH(UsagePerHour!JB$4,Sales!$D$3:$ABF$3,0))/JB$2*INDEX(Usage!$D$5:$ABF$11,MATCH(UsagePerHour!$B$36,Usage!$C$5:$C$11,0),MATCH(UsagePerHour!JB$4,Usage!$D$3:$ABF$3,0)),"")</f>
        <v>46.976035554630691</v>
      </c>
      <c r="JC38" s="6">
        <f>IFERROR(INDEX(Sales!$D$5:$ABF$18,MATCH(UsagePerHour!$B38,Sales!$C$5:$C$18,0),MATCH(UsagePerHour!JC$4,Sales!$D$3:$ABF$3,0))/JC$2*INDEX(Usage!$D$5:$ABF$11,MATCH(UsagePerHour!$B$36,Usage!$C$5:$C$11,0),MATCH(UsagePerHour!JC$4,Usage!$D$3:$ABF$3,0)),"")</f>
        <v>29.772549883260467</v>
      </c>
      <c r="JD38" s="6">
        <f>IFERROR(INDEX(Sales!$D$5:$ABF$18,MATCH(UsagePerHour!$B38,Sales!$C$5:$C$18,0),MATCH(UsagePerHour!JD$4,Sales!$D$3:$ABF$3,0))/JD$2*INDEX(Usage!$D$5:$ABF$11,MATCH(UsagePerHour!$B$36,Usage!$C$5:$C$11,0),MATCH(UsagePerHour!JD$4,Usage!$D$3:$ABF$3,0)),"")</f>
        <v>0.40014221290769258</v>
      </c>
      <c r="JE38" s="6">
        <f>IFERROR(INDEX(Sales!$D$5:$ABF$18,MATCH(UsagePerHour!$B38,Sales!$C$5:$C$18,0),MATCH(UsagePerHour!JE$4,Sales!$D$3:$ABF$3,0))/JE$2*INDEX(Usage!$D$5:$ABF$11,MATCH(UsagePerHour!$B$36,Usage!$C$5:$C$11,0),MATCH(UsagePerHour!JE$4,Usage!$D$3:$ABF$3,0)),"")</f>
        <v>0.95720806501702183</v>
      </c>
      <c r="JF38" s="6">
        <f>IFERROR(INDEX(Sales!$D$5:$ABF$18,MATCH(UsagePerHour!$B38,Sales!$C$5:$C$18,0),MATCH(UsagePerHour!JF$4,Sales!$D$3:$ABF$3,0))/JF$2*INDEX(Usage!$D$5:$ABF$11,MATCH(UsagePerHour!$B$36,Usage!$C$5:$C$11,0),MATCH(UsagePerHour!JF$4,Usage!$D$3:$ABF$3,0)),"")</f>
        <v>1.3634649646294956</v>
      </c>
      <c r="JG38" s="6">
        <f>IFERROR(INDEX(Sales!$D$5:$ABF$18,MATCH(UsagePerHour!$B38,Sales!$C$5:$C$18,0),MATCH(UsagePerHour!JG$4,Sales!$D$3:$ABF$3,0))/JG$2*INDEX(Usage!$D$5:$ABF$11,MATCH(UsagePerHour!$B$36,Usage!$C$5:$C$11,0),MATCH(UsagePerHour!JG$4,Usage!$D$3:$ABF$3,0)),"")</f>
        <v>0.62204806356589848</v>
      </c>
      <c r="JH38" s="6">
        <f>IFERROR(INDEX(Sales!$D$5:$ABF$18,MATCH(UsagePerHour!$B38,Sales!$C$5:$C$18,0),MATCH(UsagePerHour!JH$4,Sales!$D$3:$ABF$3,0))/JH$2*INDEX(Usage!$D$5:$ABF$11,MATCH(UsagePerHour!$B$36,Usage!$C$5:$C$11,0),MATCH(UsagePerHour!JH$4,Usage!$D$3:$ABF$3,0)),"")</f>
        <v>0.83182254577026782</v>
      </c>
      <c r="JI38" s="6">
        <f>IFERROR(INDEX(Sales!$D$5:$ABF$18,MATCH(UsagePerHour!$B38,Sales!$C$5:$C$18,0),MATCH(UsagePerHour!JI$4,Sales!$D$3:$ABF$3,0))/JI$2*INDEX(Usage!$D$5:$ABF$11,MATCH(UsagePerHour!$B$36,Usage!$C$5:$C$11,0),MATCH(UsagePerHour!JI$4,Usage!$D$3:$ABF$3,0)),"")</f>
        <v>11.90489886682912</v>
      </c>
      <c r="JJ38" s="6">
        <f>IFERROR(INDEX(Sales!$D$5:$ABF$18,MATCH(UsagePerHour!$B38,Sales!$C$5:$C$18,0),MATCH(UsagePerHour!JJ$4,Sales!$D$3:$ABF$3,0))/JJ$2*INDEX(Usage!$D$5:$ABF$11,MATCH(UsagePerHour!$B$36,Usage!$C$5:$C$11,0),MATCH(UsagePerHour!JJ$4,Usage!$D$3:$ABF$3,0)),"")</f>
        <v>8.2868999365814648</v>
      </c>
      <c r="JK38" s="6">
        <f>IFERROR(INDEX(Sales!$D$5:$ABF$18,MATCH(UsagePerHour!$B38,Sales!$C$5:$C$18,0),MATCH(UsagePerHour!JK$4,Sales!$D$3:$ABF$3,0))/JK$2*INDEX(Usage!$D$5:$ABF$11,MATCH(UsagePerHour!$B$36,Usage!$C$5:$C$11,0),MATCH(UsagePerHour!JK$4,Usage!$D$3:$ABF$3,0)),"")</f>
        <v>3.9212890346499357E-2</v>
      </c>
      <c r="JL38" s="6">
        <f>IFERROR(INDEX(Sales!$D$5:$ABF$18,MATCH(UsagePerHour!$B38,Sales!$C$5:$C$18,0),MATCH(UsagePerHour!JL$4,Sales!$D$3:$ABF$3,0))/JL$2*INDEX(Usage!$D$5:$ABF$11,MATCH(UsagePerHour!$B$36,Usage!$C$5:$C$11,0),MATCH(UsagePerHour!JL$4,Usage!$D$3:$ABF$3,0)),"")</f>
        <v>7.7223717460300059E-2</v>
      </c>
      <c r="JM38" s="6">
        <f>IFERROR(INDEX(Sales!$D$5:$ABF$18,MATCH(UsagePerHour!$B38,Sales!$C$5:$C$18,0),MATCH(UsagePerHour!JM$4,Sales!$D$3:$ABF$3,0))/JM$2*INDEX(Usage!$D$5:$ABF$11,MATCH(UsagePerHour!$B$36,Usage!$C$5:$C$11,0),MATCH(UsagePerHour!JM$4,Usage!$D$3:$ABF$3,0)),"")</f>
        <v>29.956662779116911</v>
      </c>
      <c r="JN38" s="6">
        <f>IFERROR(INDEX(Sales!$D$5:$ABF$18,MATCH(UsagePerHour!$B38,Sales!$C$5:$C$18,0),MATCH(UsagePerHour!JN$4,Sales!$D$3:$ABF$3,0))/JN$2*INDEX(Usage!$D$5:$ABF$11,MATCH(UsagePerHour!$B$36,Usage!$C$5:$C$11,0),MATCH(UsagePerHour!JN$4,Usage!$D$3:$ABF$3,0)),"")</f>
        <v>1.0002729588741963</v>
      </c>
      <c r="JO38" s="6">
        <f>IFERROR(INDEX(Sales!$D$5:$ABF$18,MATCH(UsagePerHour!$B38,Sales!$C$5:$C$18,0),MATCH(UsagePerHour!JO$4,Sales!$D$3:$ABF$3,0))/JO$2*INDEX(Usage!$D$5:$ABF$11,MATCH(UsagePerHour!$B$36,Usage!$C$5:$C$11,0),MATCH(UsagePerHour!JO$4,Usage!$D$3:$ABF$3,0)),"")</f>
        <v>0.83921904101498179</v>
      </c>
      <c r="JP38" s="6">
        <f>IFERROR(INDEX(Sales!$D$5:$ABF$18,MATCH(UsagePerHour!$B38,Sales!$C$5:$C$18,0),MATCH(UsagePerHour!JP$4,Sales!$D$3:$ABF$3,0))/JP$2*INDEX(Usage!$D$5:$ABF$11,MATCH(UsagePerHour!$B$36,Usage!$C$5:$C$11,0),MATCH(UsagePerHour!JP$4,Usage!$D$3:$ABF$3,0)),"")</f>
        <v>9.6903339298171118E-2</v>
      </c>
      <c r="JQ38" s="6">
        <f>IFERROR(INDEX(Sales!$D$5:$ABF$18,MATCH(UsagePerHour!$B38,Sales!$C$5:$C$18,0),MATCH(UsagePerHour!JQ$4,Sales!$D$3:$ABF$3,0))/JQ$2*INDEX(Usage!$D$5:$ABF$11,MATCH(UsagePerHour!$B$36,Usage!$C$5:$C$11,0),MATCH(UsagePerHour!JQ$4,Usage!$D$3:$ABF$3,0)),"")</f>
        <v>0.29094319247492112</v>
      </c>
      <c r="JR38" s="6">
        <f>IFERROR(INDEX(Sales!$D$5:$ABF$18,MATCH(UsagePerHour!$B38,Sales!$C$5:$C$18,0),MATCH(UsagePerHour!JR$4,Sales!$D$3:$ABF$3,0))/JR$2*INDEX(Usage!$D$5:$ABF$11,MATCH(UsagePerHour!$B$36,Usage!$C$5:$C$11,0),MATCH(UsagePerHour!JR$4,Usage!$D$3:$ABF$3,0)),"")</f>
        <v>1.3764250436332579</v>
      </c>
      <c r="JS38" s="6">
        <f>IFERROR(INDEX(Sales!$D$5:$ABF$18,MATCH(UsagePerHour!$B38,Sales!$C$5:$C$18,0),MATCH(UsagePerHour!JS$4,Sales!$D$3:$ABF$3,0))/JS$2*INDEX(Usage!$D$5:$ABF$11,MATCH(UsagePerHour!$B$36,Usage!$C$5:$C$11,0),MATCH(UsagePerHour!JS$4,Usage!$D$3:$ABF$3,0)),"")</f>
        <v>0.26613763110108757</v>
      </c>
      <c r="JT38" s="6">
        <f>IFERROR(INDEX(Sales!$D$5:$ABF$18,MATCH(UsagePerHour!$B38,Sales!$C$5:$C$18,0),MATCH(UsagePerHour!JT$4,Sales!$D$3:$ABF$3,0))/JT$2*INDEX(Usage!$D$5:$ABF$11,MATCH(UsagePerHour!$B$36,Usage!$C$5:$C$11,0),MATCH(UsagePerHour!JT$4,Usage!$D$3:$ABF$3,0)),"")</f>
        <v>10.637365932541913</v>
      </c>
      <c r="JU38" s="6">
        <f>IFERROR(INDEX(Sales!$D$5:$ABF$18,MATCH(UsagePerHour!$B38,Sales!$C$5:$C$18,0),MATCH(UsagePerHour!JU$4,Sales!$D$3:$ABF$3,0))/JU$2*INDEX(Usage!$D$5:$ABF$11,MATCH(UsagePerHour!$B$36,Usage!$C$5:$C$11,0),MATCH(UsagePerHour!JU$4,Usage!$D$3:$ABF$3,0)),"")</f>
        <v>2.0899918512482403</v>
      </c>
      <c r="JV38" s="6">
        <f>IFERROR(INDEX(Sales!$D$5:$ABF$18,MATCH(UsagePerHour!$B38,Sales!$C$5:$C$18,0),MATCH(UsagePerHour!JV$4,Sales!$D$3:$ABF$3,0))/JV$2*INDEX(Usage!$D$5:$ABF$11,MATCH(UsagePerHour!$B$36,Usage!$C$5:$C$11,0),MATCH(UsagePerHour!JV$4,Usage!$D$3:$ABF$3,0)),"")</f>
        <v>1.5446390690344869</v>
      </c>
      <c r="JW38" s="6">
        <f>IFERROR(INDEX(Sales!$D$5:$ABF$18,MATCH(UsagePerHour!$B38,Sales!$C$5:$C$18,0),MATCH(UsagePerHour!JW$4,Sales!$D$3:$ABF$3,0))/JW$2*INDEX(Usage!$D$5:$ABF$11,MATCH(UsagePerHour!$B$36,Usage!$C$5:$C$11,0),MATCH(UsagePerHour!JW$4,Usage!$D$3:$ABF$3,0)),"")</f>
        <v>1.4311747958411045</v>
      </c>
      <c r="JX38" s="6">
        <f>IFERROR(INDEX(Sales!$D$5:$ABF$18,MATCH(UsagePerHour!$B38,Sales!$C$5:$C$18,0),MATCH(UsagePerHour!JX$4,Sales!$D$3:$ABF$3,0))/JX$2*INDEX(Usage!$D$5:$ABF$11,MATCH(UsagePerHour!$B$36,Usage!$C$5:$C$11,0),MATCH(UsagePerHour!JX$4,Usage!$D$3:$ABF$3,0)),"")</f>
        <v>0.47313630455644234</v>
      </c>
      <c r="JY38" s="6">
        <f>IFERROR(INDEX(Sales!$D$5:$ABF$18,MATCH(UsagePerHour!$B38,Sales!$C$5:$C$18,0),MATCH(UsagePerHour!JY$4,Sales!$D$3:$ABF$3,0))/JY$2*INDEX(Usage!$D$5:$ABF$11,MATCH(UsagePerHour!$B$36,Usage!$C$5:$C$11,0),MATCH(UsagePerHour!JY$4,Usage!$D$3:$ABF$3,0)),"")</f>
        <v>0.23187915997784472</v>
      </c>
      <c r="JZ38" s="6">
        <f>IFERROR(INDEX(Sales!$D$5:$ABF$18,MATCH(UsagePerHour!$B38,Sales!$C$5:$C$18,0),MATCH(UsagePerHour!JZ$4,Sales!$D$3:$ABF$3,0))/JZ$2*INDEX(Usage!$D$5:$ABF$11,MATCH(UsagePerHour!$B$36,Usage!$C$5:$C$11,0),MATCH(UsagePerHour!JZ$4,Usage!$D$3:$ABF$3,0)),"")</f>
        <v>3.7003515333956724E-2</v>
      </c>
      <c r="KA38" s="6">
        <f>IFERROR(INDEX(Sales!$D$5:$ABF$18,MATCH(UsagePerHour!$B38,Sales!$C$5:$C$18,0),MATCH(UsagePerHour!KA$4,Sales!$D$3:$ABF$3,0))/KA$2*INDEX(Usage!$D$5:$ABF$11,MATCH(UsagePerHour!$B$36,Usage!$C$5:$C$11,0),MATCH(UsagePerHour!KA$4,Usage!$D$3:$ABF$3,0)),"")</f>
        <v>0.76678615210340917</v>
      </c>
      <c r="KB38" s="6">
        <f>IFERROR(INDEX(Sales!$D$5:$ABF$18,MATCH(UsagePerHour!$B38,Sales!$C$5:$C$18,0),MATCH(UsagePerHour!KB$4,Sales!$D$3:$ABF$3,0))/KB$2*INDEX(Usage!$D$5:$ABF$11,MATCH(UsagePerHour!$B$36,Usage!$C$5:$C$11,0),MATCH(UsagePerHour!KB$4,Usage!$D$3:$ABF$3,0)),"")</f>
        <v>6.706534595483844</v>
      </c>
      <c r="KC38" s="6">
        <f>IFERROR(INDEX(Sales!$D$5:$ABF$18,MATCH(UsagePerHour!$B38,Sales!$C$5:$C$18,0),MATCH(UsagePerHour!KC$4,Sales!$D$3:$ABF$3,0))/KC$2*INDEX(Usage!$D$5:$ABF$11,MATCH(UsagePerHour!$B$36,Usage!$C$5:$C$11,0),MATCH(UsagePerHour!KC$4,Usage!$D$3:$ABF$3,0)),"")</f>
        <v>5.8762076381261803</v>
      </c>
      <c r="KD38" s="6">
        <f>IFERROR(INDEX(Sales!$D$5:$ABF$18,MATCH(UsagePerHour!$B38,Sales!$C$5:$C$18,0),MATCH(UsagePerHour!KD$4,Sales!$D$3:$ABF$3,0))/KD$2*INDEX(Usage!$D$5:$ABF$11,MATCH(UsagePerHour!$B$36,Usage!$C$5:$C$11,0),MATCH(UsagePerHour!KD$4,Usage!$D$3:$ABF$3,0)),"")</f>
        <v>5.1285633053760025</v>
      </c>
      <c r="KE38" s="6">
        <f>IFERROR(INDEX(Sales!$D$5:$ABF$18,MATCH(UsagePerHour!$B38,Sales!$C$5:$C$18,0),MATCH(UsagePerHour!KE$4,Sales!$D$3:$ABF$3,0))/KE$2*INDEX(Usage!$D$5:$ABF$11,MATCH(UsagePerHour!$B$36,Usage!$C$5:$C$11,0),MATCH(UsagePerHour!KE$4,Usage!$D$3:$ABF$3,0)),"")</f>
        <v>1.2544352766947744</v>
      </c>
      <c r="KF38" s="6">
        <f>IFERROR(INDEX(Sales!$D$5:$ABF$18,MATCH(UsagePerHour!$B38,Sales!$C$5:$C$18,0),MATCH(UsagePerHour!KF$4,Sales!$D$3:$ABF$3,0))/KF$2*INDEX(Usage!$D$5:$ABF$11,MATCH(UsagePerHour!$B$36,Usage!$C$5:$C$11,0),MATCH(UsagePerHour!KF$4,Usage!$D$3:$ABF$3,0)),"")</f>
        <v>0.72559771879798196</v>
      </c>
      <c r="KG38" s="6">
        <f>IFERROR(INDEX(Sales!$D$5:$ABF$18,MATCH(UsagePerHour!$B38,Sales!$C$5:$C$18,0),MATCH(UsagePerHour!KG$4,Sales!$D$3:$ABF$3,0))/KG$2*INDEX(Usage!$D$5:$ABF$11,MATCH(UsagePerHour!$B$36,Usage!$C$5:$C$11,0),MATCH(UsagePerHour!KG$4,Usage!$D$3:$ABF$3,0)),"")</f>
        <v>0.93817879043874108</v>
      </c>
      <c r="KH38" s="6">
        <f>IFERROR(INDEX(Sales!$D$5:$ABF$18,MATCH(UsagePerHour!$B38,Sales!$C$5:$C$18,0),MATCH(UsagePerHour!KH$4,Sales!$D$3:$ABF$3,0))/KH$2*INDEX(Usage!$D$5:$ABF$11,MATCH(UsagePerHour!$B$36,Usage!$C$5:$C$11,0),MATCH(UsagePerHour!KH$4,Usage!$D$3:$ABF$3,0)),"")</f>
        <v>7.9290126193220445</v>
      </c>
      <c r="KI38" s="6">
        <f>IFERROR(INDEX(Sales!$D$5:$ABF$18,MATCH(UsagePerHour!$B38,Sales!$C$5:$C$18,0),MATCH(UsagePerHour!KI$4,Sales!$D$3:$ABF$3,0))/KI$2*INDEX(Usage!$D$5:$ABF$11,MATCH(UsagePerHour!$B$36,Usage!$C$5:$C$11,0),MATCH(UsagePerHour!KI$4,Usage!$D$3:$ABF$3,0)),"")</f>
        <v>7.3045752497316938</v>
      </c>
      <c r="KJ38" s="6">
        <f>IFERROR(INDEX(Sales!$D$5:$ABF$18,MATCH(UsagePerHour!$B38,Sales!$C$5:$C$18,0),MATCH(UsagePerHour!KJ$4,Sales!$D$3:$ABF$3,0))/KJ$2*INDEX(Usage!$D$5:$ABF$11,MATCH(UsagePerHour!$B$36,Usage!$C$5:$C$11,0),MATCH(UsagePerHour!KJ$4,Usage!$D$3:$ABF$3,0)),"")</f>
        <v>2.223462691885151</v>
      </c>
      <c r="KK38" s="6">
        <f>IFERROR(INDEX(Sales!$D$5:$ABF$18,MATCH(UsagePerHour!$B38,Sales!$C$5:$C$18,0),MATCH(UsagePerHour!KK$4,Sales!$D$3:$ABF$3,0))/KK$2*INDEX(Usage!$D$5:$ABF$11,MATCH(UsagePerHour!$B$36,Usage!$C$5:$C$11,0),MATCH(UsagePerHour!KK$4,Usage!$D$3:$ABF$3,0)),"")</f>
        <v>2.2068967361367369</v>
      </c>
      <c r="KL38" s="6">
        <f>IFERROR(INDEX(Sales!$D$5:$ABF$18,MATCH(UsagePerHour!$B38,Sales!$C$5:$C$18,0),MATCH(UsagePerHour!KL$4,Sales!$D$3:$ABF$3,0))/KL$2*INDEX(Usage!$D$5:$ABF$11,MATCH(UsagePerHour!$B$36,Usage!$C$5:$C$11,0),MATCH(UsagePerHour!KL$4,Usage!$D$3:$ABF$3,0)),"")</f>
        <v>0.27531533572106059</v>
      </c>
      <c r="KM38" s="6">
        <f>IFERROR(INDEX(Sales!$D$5:$ABF$18,MATCH(UsagePerHour!$B38,Sales!$C$5:$C$18,0),MATCH(UsagePerHour!KM$4,Sales!$D$3:$ABF$3,0))/KM$2*INDEX(Usage!$D$5:$ABF$11,MATCH(UsagePerHour!$B$36,Usage!$C$5:$C$11,0),MATCH(UsagePerHour!KM$4,Usage!$D$3:$ABF$3,0)),"")</f>
        <v>0</v>
      </c>
      <c r="KN38" s="6">
        <f>IFERROR(INDEX(Sales!$D$5:$ABF$18,MATCH(UsagePerHour!$B38,Sales!$C$5:$C$18,0),MATCH(UsagePerHour!KN$4,Sales!$D$3:$ABF$3,0))/KN$2*INDEX(Usage!$D$5:$ABF$11,MATCH(UsagePerHour!$B$36,Usage!$C$5:$C$11,0),MATCH(UsagePerHour!KN$4,Usage!$D$3:$ABF$3,0)),"")</f>
        <v>0.5418633779747567</v>
      </c>
      <c r="KO38" s="6">
        <f>IFERROR(INDEX(Sales!$D$5:$ABF$18,MATCH(UsagePerHour!$B38,Sales!$C$5:$C$18,0),MATCH(UsagePerHour!KO$4,Sales!$D$3:$ABF$3,0))/KO$2*INDEX(Usage!$D$5:$ABF$11,MATCH(UsagePerHour!$B$36,Usage!$C$5:$C$11,0),MATCH(UsagePerHour!KO$4,Usage!$D$3:$ABF$3,0)),"")</f>
        <v>34.517088273820661</v>
      </c>
      <c r="KP38" s="6">
        <f>IFERROR(INDEX(Sales!$D$5:$ABF$18,MATCH(UsagePerHour!$B38,Sales!$C$5:$C$18,0),MATCH(UsagePerHour!KP$4,Sales!$D$3:$ABF$3,0))/KP$2*INDEX(Usage!$D$5:$ABF$11,MATCH(UsagePerHour!$B$36,Usage!$C$5:$C$11,0),MATCH(UsagePerHour!KP$4,Usage!$D$3:$ABF$3,0)),"")</f>
        <v>1.0956532195033968</v>
      </c>
      <c r="KQ38" s="6">
        <f>IFERROR(INDEX(Sales!$D$5:$ABF$18,MATCH(UsagePerHour!$B38,Sales!$C$5:$C$18,0),MATCH(UsagePerHour!KQ$4,Sales!$D$3:$ABF$3,0))/KQ$2*INDEX(Usage!$D$5:$ABF$11,MATCH(UsagePerHour!$B$36,Usage!$C$5:$C$11,0),MATCH(UsagePerHour!KQ$4,Usage!$D$3:$ABF$3,0)),"")</f>
        <v>7.1004051101647843</v>
      </c>
      <c r="KR38" s="6">
        <f>IFERROR(INDEX(Sales!$D$5:$ABF$18,MATCH(UsagePerHour!$B38,Sales!$C$5:$C$18,0),MATCH(UsagePerHour!KR$4,Sales!$D$3:$ABF$3,0))/KR$2*INDEX(Usage!$D$5:$ABF$11,MATCH(UsagePerHour!$B$36,Usage!$C$5:$C$11,0),MATCH(UsagePerHour!KR$4,Usage!$D$3:$ABF$3,0)),"")</f>
        <v>7.9939799112255034</v>
      </c>
      <c r="KS38" s="6">
        <f>IFERROR(INDEX(Sales!$D$5:$ABF$18,MATCH(UsagePerHour!$B38,Sales!$C$5:$C$18,0),MATCH(UsagePerHour!KS$4,Sales!$D$3:$ABF$3,0))/KS$2*INDEX(Usage!$D$5:$ABF$11,MATCH(UsagePerHour!$B$36,Usage!$C$5:$C$11,0),MATCH(UsagePerHour!KS$4,Usage!$D$3:$ABF$3,0)),"")</f>
        <v>1.3353015647946525</v>
      </c>
      <c r="KT38" s="6">
        <f>IFERROR(INDEX(Sales!$D$5:$ABF$18,MATCH(UsagePerHour!$B38,Sales!$C$5:$C$18,0),MATCH(UsagePerHour!KT$4,Sales!$D$3:$ABF$3,0))/KT$2*INDEX(Usage!$D$5:$ABF$11,MATCH(UsagePerHour!$B$36,Usage!$C$5:$C$11,0),MATCH(UsagePerHour!KT$4,Usage!$D$3:$ABF$3,0)),"")</f>
        <v>1.8600181357564201</v>
      </c>
      <c r="KU38" s="6">
        <f>IFERROR(INDEX(Sales!$D$5:$ABF$18,MATCH(UsagePerHour!$B38,Sales!$C$5:$C$18,0),MATCH(UsagePerHour!KU$4,Sales!$D$3:$ABF$3,0))/KU$2*INDEX(Usage!$D$5:$ABF$11,MATCH(UsagePerHour!$B$36,Usage!$C$5:$C$11,0),MATCH(UsagePerHour!KU$4,Usage!$D$3:$ABF$3,0)),"")</f>
        <v>0.21422930824788025</v>
      </c>
      <c r="KV38" s="6">
        <f>IFERROR(INDEX(Sales!$D$5:$ABF$18,MATCH(UsagePerHour!$B38,Sales!$C$5:$C$18,0),MATCH(UsagePerHour!KV$4,Sales!$D$3:$ABF$3,0))/KV$2*INDEX(Usage!$D$5:$ABF$11,MATCH(UsagePerHour!$B$36,Usage!$C$5:$C$11,0),MATCH(UsagePerHour!KV$4,Usage!$D$3:$ABF$3,0)),"")</f>
        <v>0.52594094996761354</v>
      </c>
      <c r="KW38" s="6">
        <f>IFERROR(INDEX(Sales!$D$5:$ABF$18,MATCH(UsagePerHour!$B38,Sales!$C$5:$C$18,0),MATCH(UsagePerHour!KW$4,Sales!$D$3:$ABF$3,0))/KW$2*INDEX(Usage!$D$5:$ABF$11,MATCH(UsagePerHour!$B$36,Usage!$C$5:$C$11,0),MATCH(UsagePerHour!KW$4,Usage!$D$3:$ABF$3,0)),"")</f>
        <v>3.8509451451650283</v>
      </c>
      <c r="KX38" s="6">
        <f>IFERROR(INDEX(Sales!$D$5:$ABF$18,MATCH(UsagePerHour!$B38,Sales!$C$5:$C$18,0),MATCH(UsagePerHour!KX$4,Sales!$D$3:$ABF$3,0))/KX$2*INDEX(Usage!$D$5:$ABF$11,MATCH(UsagePerHour!$B$36,Usage!$C$5:$C$11,0),MATCH(UsagePerHour!KX$4,Usage!$D$3:$ABF$3,0)),"")</f>
        <v>5.7348048525691748</v>
      </c>
      <c r="KY38" s="6">
        <f>IFERROR(INDEX(Sales!$D$5:$ABF$18,MATCH(UsagePerHour!$B38,Sales!$C$5:$C$18,0),MATCH(UsagePerHour!KY$4,Sales!$D$3:$ABF$3,0))/KY$2*INDEX(Usage!$D$5:$ABF$11,MATCH(UsagePerHour!$B$36,Usage!$C$5:$C$11,0),MATCH(UsagePerHour!KY$4,Usage!$D$3:$ABF$3,0)),"")</f>
        <v>12.056922487304782</v>
      </c>
      <c r="KZ38" s="6">
        <f>IFERROR(INDEX(Sales!$D$5:$ABF$18,MATCH(UsagePerHour!$B38,Sales!$C$5:$C$18,0),MATCH(UsagePerHour!KZ$4,Sales!$D$3:$ABF$3,0))/KZ$2*INDEX(Usage!$D$5:$ABF$11,MATCH(UsagePerHour!$B$36,Usage!$C$5:$C$11,0),MATCH(UsagePerHour!KZ$4,Usage!$D$3:$ABF$3,0)),"")</f>
        <v>0.71314809610791063</v>
      </c>
      <c r="LA38" s="6">
        <f>IFERROR(INDEX(Sales!$D$5:$ABF$18,MATCH(UsagePerHour!$B38,Sales!$C$5:$C$18,0),MATCH(UsagePerHour!LA$4,Sales!$D$3:$ABF$3,0))/LA$2*INDEX(Usage!$D$5:$ABF$11,MATCH(UsagePerHour!$B$36,Usage!$C$5:$C$11,0),MATCH(UsagePerHour!LA$4,Usage!$D$3:$ABF$3,0)),"")</f>
        <v>0.48591711778796487</v>
      </c>
      <c r="LB38" s="6">
        <f>IFERROR(INDEX(Sales!$D$5:$ABF$18,MATCH(UsagePerHour!$B38,Sales!$C$5:$C$18,0),MATCH(UsagePerHour!LB$4,Sales!$D$3:$ABF$3,0))/LB$2*INDEX(Usage!$D$5:$ABF$11,MATCH(UsagePerHour!$B$36,Usage!$C$5:$C$11,0),MATCH(UsagePerHour!LB$4,Usage!$D$3:$ABF$3,0)),"")</f>
        <v>2.6615192406190316</v>
      </c>
      <c r="LC38" s="6">
        <f>IFERROR(INDEX(Sales!$D$5:$ABF$18,MATCH(UsagePerHour!$B38,Sales!$C$5:$C$18,0),MATCH(UsagePerHour!LC$4,Sales!$D$3:$ABF$3,0))/LC$2*INDEX(Usage!$D$5:$ABF$11,MATCH(UsagePerHour!$B$36,Usage!$C$5:$C$11,0),MATCH(UsagePerHour!LC$4,Usage!$D$3:$ABF$3,0)),"")</f>
        <v>0.75053717731999159</v>
      </c>
      <c r="LD38" s="6">
        <f>IFERROR(INDEX(Sales!$D$5:$ABF$18,MATCH(UsagePerHour!$B38,Sales!$C$5:$C$18,0),MATCH(UsagePerHour!LD$4,Sales!$D$3:$ABF$3,0))/LD$2*INDEX(Usage!$D$5:$ABF$11,MATCH(UsagePerHour!$B$36,Usage!$C$5:$C$11,0),MATCH(UsagePerHour!LD$4,Usage!$D$3:$ABF$3,0)),"")</f>
        <v>9.9453402251012513</v>
      </c>
      <c r="LE38" s="6">
        <f>IFERROR(INDEX(Sales!$D$5:$ABF$18,MATCH(UsagePerHour!$B38,Sales!$C$5:$C$18,0),MATCH(UsagePerHour!LE$4,Sales!$D$3:$ABF$3,0))/LE$2*INDEX(Usage!$D$5:$ABF$11,MATCH(UsagePerHour!$B$36,Usage!$C$5:$C$11,0),MATCH(UsagePerHour!LE$4,Usage!$D$3:$ABF$3,0)),"")</f>
        <v>1.3755415343538744</v>
      </c>
      <c r="LF38" s="6">
        <f>IFERROR(INDEX(Sales!$D$5:$ABF$18,MATCH(UsagePerHour!$B38,Sales!$C$5:$C$18,0),MATCH(UsagePerHour!LF$4,Sales!$D$3:$ABF$3,0))/LF$2*INDEX(Usage!$D$5:$ABF$11,MATCH(UsagePerHour!$B$36,Usage!$C$5:$C$11,0),MATCH(UsagePerHour!LF$4,Usage!$D$3:$ABF$3,0)),"")</f>
        <v>10.206862286367562</v>
      </c>
      <c r="LG38" s="6">
        <f>IFERROR(INDEX(Sales!$D$5:$ABF$18,MATCH(UsagePerHour!$B38,Sales!$C$5:$C$18,0),MATCH(UsagePerHour!LG$4,Sales!$D$3:$ABF$3,0))/LG$2*INDEX(Usage!$D$5:$ABF$11,MATCH(UsagePerHour!$B$36,Usage!$C$5:$C$11,0),MATCH(UsagePerHour!LG$4,Usage!$D$3:$ABF$3,0)),"")</f>
        <v>5.3037170423270137</v>
      </c>
      <c r="LH38" s="6">
        <f>IFERROR(INDEX(Sales!$D$5:$ABF$18,MATCH(UsagePerHour!$B38,Sales!$C$5:$C$18,0),MATCH(UsagePerHour!LH$4,Sales!$D$3:$ABF$3,0))/LH$2*INDEX(Usage!$D$5:$ABF$11,MATCH(UsagePerHour!$B$36,Usage!$C$5:$C$11,0),MATCH(UsagePerHour!LH$4,Usage!$D$3:$ABF$3,0)),"")</f>
        <v>0</v>
      </c>
      <c r="LI38" s="6">
        <f>IFERROR(INDEX(Sales!$D$5:$ABF$18,MATCH(UsagePerHour!$B38,Sales!$C$5:$C$18,0),MATCH(UsagePerHour!LI$4,Sales!$D$3:$ABF$3,0))/LI$2*INDEX(Usage!$D$5:$ABF$11,MATCH(UsagePerHour!$B$36,Usage!$C$5:$C$11,0),MATCH(UsagePerHour!LI$4,Usage!$D$3:$ABF$3,0)),"")</f>
        <v>0.78920253166222898</v>
      </c>
      <c r="LJ38" s="6">
        <f>IFERROR(INDEX(Sales!$D$5:$ABF$18,MATCH(UsagePerHour!$B38,Sales!$C$5:$C$18,0),MATCH(UsagePerHour!LJ$4,Sales!$D$3:$ABF$3,0))/LJ$2*INDEX(Usage!$D$5:$ABF$11,MATCH(UsagePerHour!$B$36,Usage!$C$5:$C$11,0),MATCH(UsagePerHour!LJ$4,Usage!$D$3:$ABF$3,0)),"")</f>
        <v>2.1595450488109726</v>
      </c>
      <c r="LK38" s="6">
        <f>IFERROR(INDEX(Sales!$D$5:$ABF$18,MATCH(UsagePerHour!$B38,Sales!$C$5:$C$18,0),MATCH(UsagePerHour!LK$4,Sales!$D$3:$ABF$3,0))/LK$2*INDEX(Usage!$D$5:$ABF$11,MATCH(UsagePerHour!$B$36,Usage!$C$5:$C$11,0),MATCH(UsagePerHour!LK$4,Usage!$D$3:$ABF$3,0)),"")</f>
        <v>4.2602148882013573</v>
      </c>
      <c r="LL38" s="6">
        <f>IFERROR(INDEX(Sales!$D$5:$ABF$18,MATCH(UsagePerHour!$B38,Sales!$C$5:$C$18,0),MATCH(UsagePerHour!LL$4,Sales!$D$3:$ABF$3,0))/LL$2*INDEX(Usage!$D$5:$ABF$11,MATCH(UsagePerHour!$B$36,Usage!$C$5:$C$11,0),MATCH(UsagePerHour!LL$4,Usage!$D$3:$ABF$3,0)),"")</f>
        <v>3.3244874983337742</v>
      </c>
      <c r="LM38" s="6">
        <f>IFERROR(INDEX(Sales!$D$5:$ABF$18,MATCH(UsagePerHour!$B38,Sales!$C$5:$C$18,0),MATCH(UsagePerHour!LM$4,Sales!$D$3:$ABF$3,0))/LM$2*INDEX(Usage!$D$5:$ABF$11,MATCH(UsagePerHour!$B$36,Usage!$C$5:$C$11,0),MATCH(UsagePerHour!LM$4,Usage!$D$3:$ABF$3,0)),"")</f>
        <v>5.0706643805915332</v>
      </c>
      <c r="LN38" s="6">
        <f>IFERROR(INDEX(Sales!$D$5:$ABF$18,MATCH(UsagePerHour!$B38,Sales!$C$5:$C$18,0),MATCH(UsagePerHour!LN$4,Sales!$D$3:$ABF$3,0))/LN$2*INDEX(Usage!$D$5:$ABF$11,MATCH(UsagePerHour!$B$36,Usage!$C$5:$C$11,0),MATCH(UsagePerHour!LN$4,Usage!$D$3:$ABF$3,0)),"")</f>
        <v>9.678090664606616</v>
      </c>
      <c r="LO38" s="6">
        <f>IFERROR(INDEX(Sales!$D$5:$ABF$18,MATCH(UsagePerHour!$B38,Sales!$C$5:$C$18,0),MATCH(UsagePerHour!LO$4,Sales!$D$3:$ABF$3,0))/LO$2*INDEX(Usage!$D$5:$ABF$11,MATCH(UsagePerHour!$B$36,Usage!$C$5:$C$11,0),MATCH(UsagePerHour!LO$4,Usage!$D$3:$ABF$3,0)),"")</f>
        <v>0.50140742166938879</v>
      </c>
      <c r="LP38" s="6">
        <f>IFERROR(INDEX(Sales!$D$5:$ABF$18,MATCH(UsagePerHour!$B38,Sales!$C$5:$C$18,0),MATCH(UsagePerHour!LP$4,Sales!$D$3:$ABF$3,0))/LP$2*INDEX(Usage!$D$5:$ABF$11,MATCH(UsagePerHour!$B$36,Usage!$C$5:$C$11,0),MATCH(UsagePerHour!LP$4,Usage!$D$3:$ABF$3,0)),"")</f>
        <v>4.2328914302277518E-2</v>
      </c>
      <c r="LQ38" s="6">
        <f>IFERROR(INDEX(Sales!$D$5:$ABF$18,MATCH(UsagePerHour!$B38,Sales!$C$5:$C$18,0),MATCH(UsagePerHour!LQ$4,Sales!$D$3:$ABF$3,0))/LQ$2*INDEX(Usage!$D$5:$ABF$11,MATCH(UsagePerHour!$B$36,Usage!$C$5:$C$11,0),MATCH(UsagePerHour!LQ$4,Usage!$D$3:$ABF$3,0)),"")</f>
        <v>2.0140567989650009</v>
      </c>
      <c r="LR38" s="6">
        <f>IFERROR(INDEX(Sales!$D$5:$ABF$18,MATCH(UsagePerHour!$B38,Sales!$C$5:$C$18,0),MATCH(UsagePerHour!LR$4,Sales!$D$3:$ABF$3,0))/LR$2*INDEX(Usage!$D$5:$ABF$11,MATCH(UsagePerHour!$B$36,Usage!$C$5:$C$11,0),MATCH(UsagePerHour!LR$4,Usage!$D$3:$ABF$3,0)),"")</f>
        <v>8.0925528073659496</v>
      </c>
      <c r="LS38" s="6">
        <f>IFERROR(INDEX(Sales!$D$5:$ABF$18,MATCH(UsagePerHour!$B38,Sales!$C$5:$C$18,0),MATCH(UsagePerHour!LS$4,Sales!$D$3:$ABF$3,0))/LS$2*INDEX(Usage!$D$5:$ABF$11,MATCH(UsagePerHour!$B$36,Usage!$C$5:$C$11,0),MATCH(UsagePerHour!LS$4,Usage!$D$3:$ABF$3,0)),"")</f>
        <v>8.0265810635775114</v>
      </c>
      <c r="LT38" s="6">
        <f>IFERROR(INDEX(Sales!$D$5:$ABF$18,MATCH(UsagePerHour!$B38,Sales!$C$5:$C$18,0),MATCH(UsagePerHour!LT$4,Sales!$D$3:$ABF$3,0))/LT$2*INDEX(Usage!$D$5:$ABF$11,MATCH(UsagePerHour!$B$36,Usage!$C$5:$C$11,0),MATCH(UsagePerHour!LT$4,Usage!$D$3:$ABF$3,0)),"")</f>
        <v>1.0222677113150747</v>
      </c>
      <c r="LU38" s="6">
        <f>IFERROR(INDEX(Sales!$D$5:$ABF$18,MATCH(UsagePerHour!$B38,Sales!$C$5:$C$18,0),MATCH(UsagePerHour!LU$4,Sales!$D$3:$ABF$3,0))/LU$2*INDEX(Usage!$D$5:$ABF$11,MATCH(UsagePerHour!$B$36,Usage!$C$5:$C$11,0),MATCH(UsagePerHour!LU$4,Usage!$D$3:$ABF$3,0)),"")</f>
        <v>0.1384789184067636</v>
      </c>
      <c r="LV38" s="6">
        <f>IFERROR(INDEX(Sales!$D$5:$ABF$18,MATCH(UsagePerHour!$B38,Sales!$C$5:$C$18,0),MATCH(UsagePerHour!LV$4,Sales!$D$3:$ABF$3,0))/LV$2*INDEX(Usage!$D$5:$ABF$11,MATCH(UsagePerHour!$B$36,Usage!$C$5:$C$11,0),MATCH(UsagePerHour!LV$4,Usage!$D$3:$ABF$3,0)),"")</f>
        <v>0.46620359281437129</v>
      </c>
      <c r="LW38" s="6">
        <f>IFERROR(INDEX(Sales!$D$5:$ABF$18,MATCH(UsagePerHour!$B38,Sales!$C$5:$C$18,0),MATCH(UsagePerHour!LW$4,Sales!$D$3:$ABF$3,0))/LW$2*INDEX(Usage!$D$5:$ABF$11,MATCH(UsagePerHour!$B$36,Usage!$C$5:$C$11,0),MATCH(UsagePerHour!LW$4,Usage!$D$3:$ABF$3,0)),"")</f>
        <v>9.8694745014314134E-2</v>
      </c>
      <c r="LX38" s="6">
        <f>IFERROR(INDEX(Sales!$D$5:$ABF$18,MATCH(UsagePerHour!$B38,Sales!$C$5:$C$18,0),MATCH(UsagePerHour!LX$4,Sales!$D$3:$ABF$3,0))/LX$2*INDEX(Usage!$D$5:$ABF$11,MATCH(UsagePerHour!$B$36,Usage!$C$5:$C$11,0),MATCH(UsagePerHour!LX$4,Usage!$D$3:$ABF$3,0)),"")</f>
        <v>1.3679165797061121</v>
      </c>
      <c r="LY38" s="6">
        <f>IFERROR(INDEX(Sales!$D$5:$ABF$18,MATCH(UsagePerHour!$B38,Sales!$C$5:$C$18,0),MATCH(UsagePerHour!LY$4,Sales!$D$3:$ABF$3,0))/LY$2*INDEX(Usage!$D$5:$ABF$11,MATCH(UsagePerHour!$B$36,Usage!$C$5:$C$11,0),MATCH(UsagePerHour!LY$4,Usage!$D$3:$ABF$3,0)),"")</f>
        <v>5.6722647003456546</v>
      </c>
      <c r="LZ38" s="6">
        <f>IFERROR(INDEX(Sales!$D$5:$ABF$18,MATCH(UsagePerHour!$B38,Sales!$C$5:$C$18,0),MATCH(UsagePerHour!LZ$4,Sales!$D$3:$ABF$3,0))/LZ$2*INDEX(Usage!$D$5:$ABF$11,MATCH(UsagePerHour!$B$36,Usage!$C$5:$C$11,0),MATCH(UsagePerHour!LZ$4,Usage!$D$3:$ABF$3,0)),"")</f>
        <v>3.227085196065909</v>
      </c>
      <c r="MA38" s="6">
        <f>IFERROR(INDEX(Sales!$D$5:$ABF$18,MATCH(UsagePerHour!$B38,Sales!$C$5:$C$18,0),MATCH(UsagePerHour!MA$4,Sales!$D$3:$ABF$3,0))/MA$2*INDEX(Usage!$D$5:$ABF$11,MATCH(UsagePerHour!$B$36,Usage!$C$5:$C$11,0),MATCH(UsagePerHour!MA$4,Usage!$D$3:$ABF$3,0)),"")</f>
        <v>1.7268431718921027</v>
      </c>
      <c r="MB38" s="6">
        <f>IFERROR(INDEX(Sales!$D$5:$ABF$18,MATCH(UsagePerHour!$B38,Sales!$C$5:$C$18,0),MATCH(UsagePerHour!MB$4,Sales!$D$3:$ABF$3,0))/MB$2*INDEX(Usage!$D$5:$ABF$11,MATCH(UsagePerHour!$B$36,Usage!$C$5:$C$11,0),MATCH(UsagePerHour!MB$4,Usage!$D$3:$ABF$3,0)),"")</f>
        <v>10.540268658514547</v>
      </c>
      <c r="MC38" s="6">
        <f>IFERROR(INDEX(Sales!$D$5:$ABF$18,MATCH(UsagePerHour!$B38,Sales!$C$5:$C$18,0),MATCH(UsagePerHour!MC$4,Sales!$D$3:$ABF$3,0))/MC$2*INDEX(Usage!$D$5:$ABF$11,MATCH(UsagePerHour!$B$36,Usage!$C$5:$C$11,0),MATCH(UsagePerHour!MC$4,Usage!$D$3:$ABF$3,0)),"")</f>
        <v>3.8768907223165896</v>
      </c>
      <c r="MD38" s="6">
        <f>IFERROR(INDEX(Sales!$D$5:$ABF$18,MATCH(UsagePerHour!$B38,Sales!$C$5:$C$18,0),MATCH(UsagePerHour!MD$4,Sales!$D$3:$ABF$3,0))/MD$2*INDEX(Usage!$D$5:$ABF$11,MATCH(UsagePerHour!$B$36,Usage!$C$5:$C$11,0),MATCH(UsagePerHour!MD$4,Usage!$D$3:$ABF$3,0)),"")</f>
        <v>1.7256342974892022E-2</v>
      </c>
      <c r="ME38" s="6">
        <f>IFERROR(INDEX(Sales!$D$5:$ABF$18,MATCH(UsagePerHour!$B38,Sales!$C$5:$C$18,0),MATCH(UsagePerHour!ME$4,Sales!$D$3:$ABF$3,0))/ME$2*INDEX(Usage!$D$5:$ABF$11,MATCH(UsagePerHour!$B$36,Usage!$C$5:$C$11,0),MATCH(UsagePerHour!ME$4,Usage!$D$3:$ABF$3,0)),"")</f>
        <v>7.163012541136708</v>
      </c>
      <c r="MF38" s="6">
        <f>IFERROR(INDEX(Sales!$D$5:$ABF$18,MATCH(UsagePerHour!$B38,Sales!$C$5:$C$18,0),MATCH(UsagePerHour!MF$4,Sales!$D$3:$ABF$3,0))/MF$2*INDEX(Usage!$D$5:$ABF$11,MATCH(UsagePerHour!$B$36,Usage!$C$5:$C$11,0),MATCH(UsagePerHour!MF$4,Usage!$D$3:$ABF$3,0)),"")</f>
        <v>7.8990985801523053</v>
      </c>
      <c r="MG38" s="6">
        <f>IFERROR(INDEX(Sales!$D$5:$ABF$18,MATCH(UsagePerHour!$B38,Sales!$C$5:$C$18,0),MATCH(UsagePerHour!MG$4,Sales!$D$3:$ABF$3,0))/MG$2*INDEX(Usage!$D$5:$ABF$11,MATCH(UsagePerHour!$B$36,Usage!$C$5:$C$11,0),MATCH(UsagePerHour!MG$4,Usage!$D$3:$ABF$3,0)),"")</f>
        <v>0.88434509583391918</v>
      </c>
      <c r="MH38" s="6">
        <f>IFERROR(INDEX(Sales!$D$5:$ABF$18,MATCH(UsagePerHour!$B38,Sales!$C$5:$C$18,0),MATCH(UsagePerHour!MH$4,Sales!$D$3:$ABF$3,0))/MH$2*INDEX(Usage!$D$5:$ABF$11,MATCH(UsagePerHour!$B$36,Usage!$C$5:$C$11,0),MATCH(UsagePerHour!MH$4,Usage!$D$3:$ABF$3,0)),"")</f>
        <v>9.3986827394662402</v>
      </c>
      <c r="MI38" s="6">
        <f>IFERROR(INDEX(Sales!$D$5:$ABF$18,MATCH(UsagePerHour!$B38,Sales!$C$5:$C$18,0),MATCH(UsagePerHour!MI$4,Sales!$D$3:$ABF$3,0))/MI$2*INDEX(Usage!$D$5:$ABF$11,MATCH(UsagePerHour!$B$36,Usage!$C$5:$C$11,0),MATCH(UsagePerHour!MI$4,Usage!$D$3:$ABF$3,0)),"")</f>
        <v>4.115453559889656</v>
      </c>
      <c r="MJ38" s="6">
        <f>IFERROR(INDEX(Sales!$D$5:$ABF$18,MATCH(UsagePerHour!$B38,Sales!$C$5:$C$18,0),MATCH(UsagePerHour!MJ$4,Sales!$D$3:$ABF$3,0))/MJ$2*INDEX(Usage!$D$5:$ABF$11,MATCH(UsagePerHour!$B$36,Usage!$C$5:$C$11,0),MATCH(UsagePerHour!MJ$4,Usage!$D$3:$ABF$3,0)),"")</f>
        <v>0.49940583601073896</v>
      </c>
      <c r="MK38" s="6">
        <f>IFERROR(INDEX(Sales!$D$5:$ABF$18,MATCH(UsagePerHour!$B38,Sales!$C$5:$C$18,0),MATCH(UsagePerHour!MK$4,Sales!$D$3:$ABF$3,0))/MK$2*INDEX(Usage!$D$5:$ABF$11,MATCH(UsagePerHour!$B$36,Usage!$C$5:$C$11,0),MATCH(UsagePerHour!MK$4,Usage!$D$3:$ABF$3,0)),"")</f>
        <v>0.20060346125745263</v>
      </c>
      <c r="ML38" s="6">
        <f>IFERROR(INDEX(Sales!$D$5:$ABF$18,MATCH(UsagePerHour!$B38,Sales!$C$5:$C$18,0),MATCH(UsagePerHour!ML$4,Sales!$D$3:$ABF$3,0))/ML$2*INDEX(Usage!$D$5:$ABF$11,MATCH(UsagePerHour!$B$36,Usage!$C$5:$C$11,0),MATCH(UsagePerHour!ML$4,Usage!$D$3:$ABF$3,0)),"")</f>
        <v>2.4275706150015739</v>
      </c>
      <c r="MM38" s="6">
        <f>IFERROR(INDEX(Sales!$D$5:$ABF$18,MATCH(UsagePerHour!$B38,Sales!$C$5:$C$18,0),MATCH(UsagePerHour!MM$4,Sales!$D$3:$ABF$3,0))/MM$2*INDEX(Usage!$D$5:$ABF$11,MATCH(UsagePerHour!$B$36,Usage!$C$5:$C$11,0),MATCH(UsagePerHour!MM$4,Usage!$D$3:$ABF$3,0)),"")</f>
        <v>3.7157098900151424</v>
      </c>
      <c r="MN38" s="6">
        <f>IFERROR(INDEX(Sales!$D$5:$ABF$18,MATCH(UsagePerHour!$B38,Sales!$C$5:$C$18,0),MATCH(UsagePerHour!MN$4,Sales!$D$3:$ABF$3,0))/MN$2*INDEX(Usage!$D$5:$ABF$11,MATCH(UsagePerHour!$B$36,Usage!$C$5:$C$11,0),MATCH(UsagePerHour!MN$4,Usage!$D$3:$ABF$3,0)),"")</f>
        <v>3.7315491178276226E-2</v>
      </c>
      <c r="MO38" s="6">
        <f>IFERROR(INDEX(Sales!$D$5:$ABF$18,MATCH(UsagePerHour!$B38,Sales!$C$5:$C$18,0),MATCH(UsagePerHour!MO$4,Sales!$D$3:$ABF$3,0))/MO$2*INDEX(Usage!$D$5:$ABF$11,MATCH(UsagePerHour!$B$36,Usage!$C$5:$C$11,0),MATCH(UsagePerHour!MO$4,Usage!$D$3:$ABF$3,0)),"")</f>
        <v>1.0222677113150747</v>
      </c>
      <c r="MP38" s="6">
        <f>IFERROR(INDEX(Sales!$D$5:$ABF$18,MATCH(UsagePerHour!$B38,Sales!$C$5:$C$18,0),MATCH(UsagePerHour!MP$4,Sales!$D$3:$ABF$3,0))/MP$2*INDEX(Usage!$D$5:$ABF$11,MATCH(UsagePerHour!$B$36,Usage!$C$5:$C$11,0),MATCH(UsagePerHour!MP$4,Usage!$D$3:$ABF$3,0)),"")</f>
        <v>0.1384789184067636</v>
      </c>
      <c r="MQ38" s="6">
        <f>IFERROR(INDEX(Sales!$D$5:$ABF$18,MATCH(UsagePerHour!$B38,Sales!$C$5:$C$18,0),MATCH(UsagePerHour!MQ$4,Sales!$D$3:$ABF$3,0))/MQ$2*INDEX(Usage!$D$5:$ABF$11,MATCH(UsagePerHour!$B$36,Usage!$C$5:$C$11,0),MATCH(UsagePerHour!MQ$4,Usage!$D$3:$ABF$3,0)),"")</f>
        <v>0.46620359281437129</v>
      </c>
      <c r="MR38" s="6">
        <f>IFERROR(INDEX(Sales!$D$5:$ABF$18,MATCH(UsagePerHour!$B38,Sales!$C$5:$C$18,0),MATCH(UsagePerHour!MR$4,Sales!$D$3:$ABF$3,0))/MR$2*INDEX(Usage!$D$5:$ABF$11,MATCH(UsagePerHour!$B$36,Usage!$C$5:$C$11,0),MATCH(UsagePerHour!MR$4,Usage!$D$3:$ABF$3,0)),"")</f>
        <v>9.8694745014314134E-2</v>
      </c>
      <c r="MS38" s="6">
        <f>IFERROR(INDEX(Sales!$D$5:$ABF$18,MATCH(UsagePerHour!$B38,Sales!$C$5:$C$18,0),MATCH(UsagePerHour!MS$4,Sales!$D$3:$ABF$3,0))/MS$2*INDEX(Usage!$D$5:$ABF$11,MATCH(UsagePerHour!$B$36,Usage!$C$5:$C$11,0),MATCH(UsagePerHour!MS$4,Usage!$D$3:$ABF$3,0)),"")</f>
        <v>5.9145691943212384</v>
      </c>
      <c r="MT38" s="6">
        <f>IFERROR(INDEX(Sales!$D$5:$ABF$18,MATCH(UsagePerHour!$B38,Sales!$C$5:$C$18,0),MATCH(UsagePerHour!MT$4,Sales!$D$3:$ABF$3,0))/MT$2*INDEX(Usage!$D$5:$ABF$11,MATCH(UsagePerHour!$B$36,Usage!$C$5:$C$11,0),MATCH(UsagePerHour!MT$4,Usage!$D$3:$ABF$3,0)),"")</f>
        <v>20.196129467243157</v>
      </c>
      <c r="MU38" s="6">
        <f>IFERROR(INDEX(Sales!$D$5:$ABF$18,MATCH(UsagePerHour!$B38,Sales!$C$5:$C$18,0),MATCH(UsagePerHour!MU$4,Sales!$D$3:$ABF$3,0))/MU$2*INDEX(Usage!$D$5:$ABF$11,MATCH(UsagePerHour!$B$36,Usage!$C$5:$C$11,0),MATCH(UsagePerHour!MU$4,Usage!$D$3:$ABF$3,0)),"")</f>
        <v>1.9346327022727401</v>
      </c>
      <c r="MV38" s="6">
        <f>IFERROR(INDEX(Sales!$D$5:$ABF$18,MATCH(UsagePerHour!$B38,Sales!$C$5:$C$18,0),MATCH(UsagePerHour!MV$4,Sales!$D$3:$ABF$3,0))/MV$2*INDEX(Usage!$D$5:$ABF$11,MATCH(UsagePerHour!$B$36,Usage!$C$5:$C$11,0),MATCH(UsagePerHour!MV$4,Usage!$D$3:$ABF$3,0)),"")</f>
        <v>3.8824853049228509</v>
      </c>
      <c r="MW38" s="6">
        <f>IFERROR(INDEX(Sales!$D$5:$ABF$18,MATCH(UsagePerHour!$B38,Sales!$C$5:$C$18,0),MATCH(UsagePerHour!MW$4,Sales!$D$3:$ABF$3,0))/MW$2*INDEX(Usage!$D$5:$ABF$11,MATCH(UsagePerHour!$B$36,Usage!$C$5:$C$11,0),MATCH(UsagePerHour!MW$4,Usage!$D$3:$ABF$3,0)),"")</f>
        <v>0</v>
      </c>
      <c r="MX38" s="6">
        <f>IFERROR(INDEX(Sales!$D$5:$ABF$18,MATCH(UsagePerHour!$B38,Sales!$C$5:$C$18,0),MATCH(UsagePerHour!MX$4,Sales!$D$3:$ABF$3,0))/MX$2*INDEX(Usage!$D$5:$ABF$11,MATCH(UsagePerHour!$B$36,Usage!$C$5:$C$11,0),MATCH(UsagePerHour!MX$4,Usage!$D$3:$ABF$3,0)),"")</f>
        <v>0.18497512613343683</v>
      </c>
      <c r="MY38" s="6">
        <f>IFERROR(INDEX(Sales!$D$5:$ABF$18,MATCH(UsagePerHour!$B38,Sales!$C$5:$C$18,0),MATCH(UsagePerHour!MY$4,Sales!$D$3:$ABF$3,0))/MY$2*INDEX(Usage!$D$5:$ABF$11,MATCH(UsagePerHour!$B$36,Usage!$C$5:$C$11,0),MATCH(UsagePerHour!MY$4,Usage!$D$3:$ABF$3,0)),"")</f>
        <v>8.3877843919749534E-2</v>
      </c>
      <c r="MZ38" s="6">
        <f>IFERROR(INDEX(Sales!$D$5:$ABF$18,MATCH(UsagePerHour!$B38,Sales!$C$5:$C$18,0),MATCH(UsagePerHour!MZ$4,Sales!$D$3:$ABF$3,0))/MZ$2*INDEX(Usage!$D$5:$ABF$11,MATCH(UsagePerHour!$B$36,Usage!$C$5:$C$11,0),MATCH(UsagePerHour!MZ$4,Usage!$D$3:$ABF$3,0)),"")</f>
        <v>4.2209609419266858</v>
      </c>
      <c r="NA38" s="6">
        <f>IFERROR(INDEX(Sales!$D$5:$ABF$18,MATCH(UsagePerHour!$B38,Sales!$C$5:$C$18,0),MATCH(UsagePerHour!NA$4,Sales!$D$3:$ABF$3,0))/NA$2*INDEX(Usage!$D$5:$ABF$11,MATCH(UsagePerHour!$B$36,Usage!$C$5:$C$11,0),MATCH(UsagePerHour!NA$4,Usage!$D$3:$ABF$3,0)),"")</f>
        <v>16.4744301634761</v>
      </c>
      <c r="NB38" s="6">
        <f>IFERROR(INDEX(Sales!$D$5:$ABF$18,MATCH(UsagePerHour!$B38,Sales!$C$5:$C$18,0),MATCH(UsagePerHour!NB$4,Sales!$D$3:$ABF$3,0))/NB$2*INDEX(Usage!$D$5:$ABF$11,MATCH(UsagePerHour!$B$36,Usage!$C$5:$C$11,0),MATCH(UsagePerHour!NB$4,Usage!$D$3:$ABF$3,0)),"")</f>
        <v>4.0244027360142747</v>
      </c>
      <c r="NC38" s="6">
        <f>IFERROR(INDEX(Sales!$D$5:$ABF$18,MATCH(UsagePerHour!$B38,Sales!$C$5:$C$18,0),MATCH(UsagePerHour!NC$4,Sales!$D$3:$ABF$3,0))/NC$2*INDEX(Usage!$D$5:$ABF$11,MATCH(UsagePerHour!$B$36,Usage!$C$5:$C$11,0),MATCH(UsagePerHour!NC$4,Usage!$D$3:$ABF$3,0)),"")</f>
        <v>0</v>
      </c>
      <c r="ND38" s="6">
        <f>IFERROR(INDEX(Sales!$D$5:$ABF$18,MATCH(UsagePerHour!$B38,Sales!$C$5:$C$18,0),MATCH(UsagePerHour!ND$4,Sales!$D$3:$ABF$3,0))/ND$2*INDEX(Usage!$D$5:$ABF$11,MATCH(UsagePerHour!$B$36,Usage!$C$5:$C$11,0),MATCH(UsagePerHour!ND$4,Usage!$D$3:$ABF$3,0)),"")</f>
        <v>2.6111479880160022</v>
      </c>
      <c r="NE38" s="6">
        <f>IFERROR(INDEX(Sales!$D$5:$ABF$18,MATCH(UsagePerHour!$B38,Sales!$C$5:$C$18,0),MATCH(UsagePerHour!NE$4,Sales!$D$3:$ABF$3,0))/NE$2*INDEX(Usage!$D$5:$ABF$11,MATCH(UsagePerHour!$B$36,Usage!$C$5:$C$11,0),MATCH(UsagePerHour!NE$4,Usage!$D$3:$ABF$3,0)),"")</f>
        <v>0</v>
      </c>
      <c r="NF38" s="6">
        <f>IFERROR(INDEX(Sales!$D$5:$ABF$18,MATCH(UsagePerHour!$B38,Sales!$C$5:$C$18,0),MATCH(UsagePerHour!NF$4,Sales!$D$3:$ABF$3,0))/NF$2*INDEX(Usage!$D$5:$ABF$11,MATCH(UsagePerHour!$B$36,Usage!$C$5:$C$11,0),MATCH(UsagePerHour!NF$4,Usage!$D$3:$ABF$3,0)),"")</f>
        <v>0.30965980299612289</v>
      </c>
      <c r="NG38" s="6">
        <f>IFERROR(INDEX(Sales!$D$5:$ABF$18,MATCH(UsagePerHour!$B38,Sales!$C$5:$C$18,0),MATCH(UsagePerHour!NG$4,Sales!$D$3:$ABF$3,0))/NG$2*INDEX(Usage!$D$5:$ABF$11,MATCH(UsagePerHour!$B$36,Usage!$C$5:$C$11,0),MATCH(UsagePerHour!NG$4,Usage!$D$3:$ABF$3,0)),"")</f>
        <v>12.576572086344596</v>
      </c>
      <c r="NH38" s="6">
        <f>IFERROR(INDEX(Sales!$D$5:$ABF$18,MATCH(UsagePerHour!$B38,Sales!$C$5:$C$18,0),MATCH(UsagePerHour!NH$4,Sales!$D$3:$ABF$3,0))/NH$2*INDEX(Usage!$D$5:$ABF$11,MATCH(UsagePerHour!$B$36,Usage!$C$5:$C$11,0),MATCH(UsagePerHour!NH$4,Usage!$D$3:$ABF$3,0)),"")</f>
        <v>0.30687337006470755</v>
      </c>
      <c r="NI38" s="6">
        <f>IFERROR(INDEX(Sales!$D$5:$ABF$18,MATCH(UsagePerHour!$B38,Sales!$C$5:$C$18,0),MATCH(UsagePerHour!NI$4,Sales!$D$3:$ABF$3,0))/NI$2*INDEX(Usage!$D$5:$ABF$11,MATCH(UsagePerHour!$B$36,Usage!$C$5:$C$11,0),MATCH(UsagePerHour!NI$4,Usage!$D$3:$ABF$3,0)),"")</f>
        <v>0.34317410602884052</v>
      </c>
      <c r="NJ38" s="6">
        <f>IFERROR(INDEX(Sales!$D$5:$ABF$18,MATCH(UsagePerHour!$B38,Sales!$C$5:$C$18,0),MATCH(UsagePerHour!NJ$4,Sales!$D$3:$ABF$3,0))/NJ$2*INDEX(Usage!$D$5:$ABF$11,MATCH(UsagePerHour!$B$36,Usage!$C$5:$C$11,0),MATCH(UsagePerHour!NJ$4,Usage!$D$3:$ABF$3,0)),"")</f>
        <v>10.47747341645805</v>
      </c>
      <c r="NK38" s="6">
        <f>IFERROR(INDEX(Sales!$D$5:$ABF$18,MATCH(UsagePerHour!$B38,Sales!$C$5:$C$18,0),MATCH(UsagePerHour!NK$4,Sales!$D$3:$ABF$3,0))/NK$2*INDEX(Usage!$D$5:$ABF$11,MATCH(UsagePerHour!$B$36,Usage!$C$5:$C$11,0),MATCH(UsagePerHour!NK$4,Usage!$D$3:$ABF$3,0)),"")</f>
        <v>1.872021026561197</v>
      </c>
      <c r="NL38" s="6">
        <f>IFERROR(INDEX(Sales!$D$5:$ABF$18,MATCH(UsagePerHour!$B38,Sales!$C$5:$C$18,0),MATCH(UsagePerHour!NL$4,Sales!$D$3:$ABF$3,0))/NL$2*INDEX(Usage!$D$5:$ABF$11,MATCH(UsagePerHour!$B$36,Usage!$C$5:$C$11,0),MATCH(UsagePerHour!NL$4,Usage!$D$3:$ABF$3,0)),"")</f>
        <v>0</v>
      </c>
      <c r="NM38" s="6">
        <f>IFERROR(INDEX(Sales!$D$5:$ABF$18,MATCH(UsagePerHour!$B38,Sales!$C$5:$C$18,0),MATCH(UsagePerHour!NM$4,Sales!$D$3:$ABF$3,0))/NM$2*INDEX(Usage!$D$5:$ABF$11,MATCH(UsagePerHour!$B$36,Usage!$C$5:$C$11,0),MATCH(UsagePerHour!NM$4,Usage!$D$3:$ABF$3,0)),"")</f>
        <v>1.1578130117107657</v>
      </c>
      <c r="NN38" s="6">
        <f>IFERROR(INDEX(Sales!$D$5:$ABF$18,MATCH(UsagePerHour!$B38,Sales!$C$5:$C$18,0),MATCH(UsagePerHour!NN$4,Sales!$D$3:$ABF$3,0))/NN$2*INDEX(Usage!$D$5:$ABF$11,MATCH(UsagePerHour!$B$36,Usage!$C$5:$C$11,0),MATCH(UsagePerHour!NN$4,Usage!$D$3:$ABF$3,0)),"")</f>
        <v>17.780944992504217</v>
      </c>
      <c r="NO38" s="6">
        <f>IFERROR(INDEX(Sales!$D$5:$ABF$18,MATCH(UsagePerHour!$B38,Sales!$C$5:$C$18,0),MATCH(UsagePerHour!NO$4,Sales!$D$3:$ABF$3,0))/NO$2*INDEX(Usage!$D$5:$ABF$11,MATCH(UsagePerHour!$B$36,Usage!$C$5:$C$11,0),MATCH(UsagePerHour!NO$4,Usage!$D$3:$ABF$3,0)),"")</f>
        <v>1.449681796569255</v>
      </c>
      <c r="NP38" s="6">
        <f>IFERROR(INDEX(Sales!$D$5:$ABF$18,MATCH(UsagePerHour!$B38,Sales!$C$5:$C$18,0),MATCH(UsagePerHour!NP$4,Sales!$D$3:$ABF$3,0))/NP$2*INDEX(Usage!$D$5:$ABF$11,MATCH(UsagePerHour!$B$36,Usage!$C$5:$C$11,0),MATCH(UsagePerHour!NP$4,Usage!$D$3:$ABF$3,0)),"")</f>
        <v>2.8475799329374678</v>
      </c>
      <c r="NQ38" s="6">
        <f>IFERROR(INDEX(Sales!$D$5:$ABF$18,MATCH(UsagePerHour!$B38,Sales!$C$5:$C$18,0),MATCH(UsagePerHour!NQ$4,Sales!$D$3:$ABF$3,0))/NQ$2*INDEX(Usage!$D$5:$ABF$11,MATCH(UsagePerHour!$B$36,Usage!$C$5:$C$11,0),MATCH(UsagePerHour!NQ$4,Usage!$D$3:$ABF$3,0)),"")</f>
        <v>2.4327167171302611</v>
      </c>
      <c r="NR38" s="6">
        <f>IFERROR(INDEX(Sales!$D$5:$ABF$18,MATCH(UsagePerHour!$B38,Sales!$C$5:$C$18,0),MATCH(UsagePerHour!NR$4,Sales!$D$3:$ABF$3,0))/NR$2*INDEX(Usage!$D$5:$ABF$11,MATCH(UsagePerHour!$B$36,Usage!$C$5:$C$11,0),MATCH(UsagePerHour!NR$4,Usage!$D$3:$ABF$3,0)),"")</f>
        <v>3.8723900014929509</v>
      </c>
      <c r="NS38" s="6">
        <f>IFERROR(INDEX(Sales!$D$5:$ABF$18,MATCH(UsagePerHour!$B38,Sales!$C$5:$C$18,0),MATCH(UsagePerHour!NS$4,Sales!$D$3:$ABF$3,0))/NS$2*INDEX(Usage!$D$5:$ABF$11,MATCH(UsagePerHour!$B$36,Usage!$C$5:$C$11,0),MATCH(UsagePerHour!NS$4,Usage!$D$3:$ABF$3,0)),"")</f>
        <v>0.1219672927180341</v>
      </c>
      <c r="NT38" s="6">
        <f>IFERROR(INDEX(Sales!$D$5:$ABF$18,MATCH(UsagePerHour!$B38,Sales!$C$5:$C$18,0),MATCH(UsagePerHour!NT$4,Sales!$D$3:$ABF$3,0))/NT$2*INDEX(Usage!$D$5:$ABF$11,MATCH(UsagePerHour!$B$36,Usage!$C$5:$C$11,0),MATCH(UsagePerHour!NT$4,Usage!$D$3:$ABF$3,0)),"")</f>
        <v>2.7725160419220157E-2</v>
      </c>
      <c r="NU38" s="6">
        <f>IFERROR(INDEX(Sales!$D$5:$ABF$18,MATCH(UsagePerHour!$B38,Sales!$C$5:$C$18,0),MATCH(UsagePerHour!NU$4,Sales!$D$3:$ABF$3,0))/NU$2*INDEX(Usage!$D$5:$ABF$11,MATCH(UsagePerHour!$B$36,Usage!$C$5:$C$11,0),MATCH(UsagePerHour!NU$4,Usage!$D$3:$ABF$3,0)),"")</f>
        <v>9.0635355437615317</v>
      </c>
      <c r="NV38" s="6">
        <f>IFERROR(INDEX(Sales!$D$5:$ABF$18,MATCH(UsagePerHour!$B38,Sales!$C$5:$C$18,0),MATCH(UsagePerHour!NV$4,Sales!$D$3:$ABF$3,0))/NV$2*INDEX(Usage!$D$5:$ABF$11,MATCH(UsagePerHour!$B$36,Usage!$C$5:$C$11,0),MATCH(UsagePerHour!NV$4,Usage!$D$3:$ABF$3,0)),"")</f>
        <v>0.5724039829302987</v>
      </c>
      <c r="NW38" s="6">
        <f>IFERROR(INDEX(Sales!$D$5:$ABF$18,MATCH(UsagePerHour!$B38,Sales!$C$5:$C$18,0),MATCH(UsagePerHour!NW$4,Sales!$D$3:$ABF$3,0))/NW$2*INDEX(Usage!$D$5:$ABF$11,MATCH(UsagePerHour!$B$36,Usage!$C$5:$C$11,0),MATCH(UsagePerHour!NW$4,Usage!$D$3:$ABF$3,0)),"")</f>
        <v>1.5557579480227903</v>
      </c>
      <c r="NX38" s="6">
        <f>IFERROR(INDEX(Sales!$D$5:$ABF$18,MATCH(UsagePerHour!$B38,Sales!$C$5:$C$18,0),MATCH(UsagePerHour!NX$4,Sales!$D$3:$ABF$3,0))/NX$2*INDEX(Usage!$D$5:$ABF$11,MATCH(UsagePerHour!$B$36,Usage!$C$5:$C$11,0),MATCH(UsagePerHour!NX$4,Usage!$D$3:$ABF$3,0)),"")</f>
        <v>5.5832721852123619</v>
      </c>
      <c r="NY38" s="6">
        <f>IFERROR(INDEX(Sales!$D$5:$ABF$18,MATCH(UsagePerHour!$B38,Sales!$C$5:$C$18,0),MATCH(UsagePerHour!NY$4,Sales!$D$3:$ABF$3,0))/NY$2*INDEX(Usage!$D$5:$ABF$11,MATCH(UsagePerHour!$B$36,Usage!$C$5:$C$11,0),MATCH(UsagePerHour!NY$4,Usage!$D$3:$ABF$3,0)),"")</f>
        <v>6.9923406560929964</v>
      </c>
      <c r="NZ38" s="6">
        <f>IFERROR(INDEX(Sales!$D$5:$ABF$18,MATCH(UsagePerHour!$B38,Sales!$C$5:$C$18,0),MATCH(UsagePerHour!NZ$4,Sales!$D$3:$ABF$3,0))/NZ$2*INDEX(Usage!$D$5:$ABF$11,MATCH(UsagePerHour!$B$36,Usage!$C$5:$C$11,0),MATCH(UsagePerHour!NZ$4,Usage!$D$3:$ABF$3,0)),"")</f>
        <v>5.4188532214753324E-2</v>
      </c>
      <c r="OA38" s="6">
        <f>IFERROR(INDEX(Sales!$D$5:$ABF$18,MATCH(UsagePerHour!$B38,Sales!$C$5:$C$18,0),MATCH(UsagePerHour!OA$4,Sales!$D$3:$ABF$3,0))/OA$2*INDEX(Usage!$D$5:$ABF$11,MATCH(UsagePerHour!$B$36,Usage!$C$5:$C$11,0),MATCH(UsagePerHour!OA$4,Usage!$D$3:$ABF$3,0)),"")</f>
        <v>0</v>
      </c>
      <c r="OB38" s="6">
        <f>IFERROR(INDEX(Sales!$D$5:$ABF$18,MATCH(UsagePerHour!$B38,Sales!$C$5:$C$18,0),MATCH(UsagePerHour!OB$4,Sales!$D$3:$ABF$3,0))/OB$2*INDEX(Usage!$D$5:$ABF$11,MATCH(UsagePerHour!$B$36,Usage!$C$5:$C$11,0),MATCH(UsagePerHour!OB$4,Usage!$D$3:$ABF$3,0)),"")</f>
        <v>3.6439520205470091</v>
      </c>
      <c r="OC38" s="6">
        <f>IFERROR(INDEX(Sales!$D$5:$ABF$18,MATCH(UsagePerHour!$B38,Sales!$C$5:$C$18,0),MATCH(UsagePerHour!OC$4,Sales!$D$3:$ABF$3,0))/OC$2*INDEX(Usage!$D$5:$ABF$11,MATCH(UsagePerHour!$B$36,Usage!$C$5:$C$11,0),MATCH(UsagePerHour!OC$4,Usage!$D$3:$ABF$3,0)),"")</f>
        <v>2.8674498675406102</v>
      </c>
      <c r="OD38" s="6">
        <f>IFERROR(INDEX(Sales!$D$5:$ABF$18,MATCH(UsagePerHour!$B38,Sales!$C$5:$C$18,0),MATCH(UsagePerHour!OD$4,Sales!$D$3:$ABF$3,0))/OD$2*INDEX(Usage!$D$5:$ABF$11,MATCH(UsagePerHour!$B$36,Usage!$C$5:$C$11,0),MATCH(UsagePerHour!OD$4,Usage!$D$3:$ABF$3,0)),"")</f>
        <v>0.9295357445809046</v>
      </c>
      <c r="OE38" s="6">
        <f>IFERROR(INDEX(Sales!$D$5:$ABF$18,MATCH(UsagePerHour!$B38,Sales!$C$5:$C$18,0),MATCH(UsagePerHour!OE$4,Sales!$D$3:$ABF$3,0))/OE$2*INDEX(Usage!$D$5:$ABF$11,MATCH(UsagePerHour!$B$36,Usage!$C$5:$C$11,0),MATCH(UsagePerHour!OE$4,Usage!$D$3:$ABF$3,0)),"")</f>
        <v>0.57389295340777824</v>
      </c>
      <c r="OF38" s="6">
        <f>IFERROR(INDEX(Sales!$D$5:$ABF$18,MATCH(UsagePerHour!$B38,Sales!$C$5:$C$18,0),MATCH(UsagePerHour!OF$4,Sales!$D$3:$ABF$3,0))/OF$2*INDEX(Usage!$D$5:$ABF$11,MATCH(UsagePerHour!$B$36,Usage!$C$5:$C$11,0),MATCH(UsagePerHour!OF$4,Usage!$D$3:$ABF$3,0)),"")</f>
        <v>4.343342924169357E-2</v>
      </c>
      <c r="OG38" s="6">
        <f>IFERROR(INDEX(Sales!$D$5:$ABF$18,MATCH(UsagePerHour!$B38,Sales!$C$5:$C$18,0),MATCH(UsagePerHour!OG$4,Sales!$D$3:$ABF$3,0))/OG$2*INDEX(Usage!$D$5:$ABF$11,MATCH(UsagePerHour!$B$36,Usage!$C$5:$C$11,0),MATCH(UsagePerHour!OG$4,Usage!$D$3:$ABF$3,0)),"")</f>
        <v>0.37768469833348184</v>
      </c>
      <c r="OH38" s="6">
        <f>IFERROR(INDEX(Sales!$D$5:$ABF$18,MATCH(UsagePerHour!$B38,Sales!$C$5:$C$18,0),MATCH(UsagePerHour!OH$4,Sales!$D$3:$ABF$3,0))/OH$2*INDEX(Usage!$D$5:$ABF$11,MATCH(UsagePerHour!$B$36,Usage!$C$5:$C$11,0),MATCH(UsagePerHour!OH$4,Usage!$D$3:$ABF$3,0)),"")</f>
        <v>0</v>
      </c>
      <c r="OI38" s="6">
        <f>IFERROR(INDEX(Sales!$D$5:$ABF$18,MATCH(UsagePerHour!$B38,Sales!$C$5:$C$18,0),MATCH(UsagePerHour!OI$4,Sales!$D$3:$ABF$3,0))/OI$2*INDEX(Usage!$D$5:$ABF$11,MATCH(UsagePerHour!$B$36,Usage!$C$5:$C$11,0),MATCH(UsagePerHour!OI$4,Usage!$D$3:$ABF$3,0)),"")</f>
        <v>0.43781321999483119</v>
      </c>
      <c r="OJ38" s="6">
        <f>IFERROR(INDEX(Sales!$D$5:$ABF$18,MATCH(UsagePerHour!$B38,Sales!$C$5:$C$18,0),MATCH(UsagePerHour!OJ$4,Sales!$D$3:$ABF$3,0))/OJ$2*INDEX(Usage!$D$5:$ABF$11,MATCH(UsagePerHour!$B$36,Usage!$C$5:$C$11,0),MATCH(UsagePerHour!OJ$4,Usage!$D$3:$ABF$3,0)),"")</f>
        <v>3.9216476221911698</v>
      </c>
      <c r="OK38" s="6">
        <f>IFERROR(INDEX(Sales!$D$5:$ABF$18,MATCH(UsagePerHour!$B38,Sales!$C$5:$C$18,0),MATCH(UsagePerHour!OK$4,Sales!$D$3:$ABF$3,0))/OK$2*INDEX(Usage!$D$5:$ABF$11,MATCH(UsagePerHour!$B$36,Usage!$C$5:$C$11,0),MATCH(UsagePerHour!OK$4,Usage!$D$3:$ABF$3,0)),"")</f>
        <v>4.0833660865405577</v>
      </c>
      <c r="OL38" s="6">
        <f>IFERROR(INDEX(Sales!$D$5:$ABF$18,MATCH(UsagePerHour!$B38,Sales!$C$5:$C$18,0),MATCH(UsagePerHour!OL$4,Sales!$D$3:$ABF$3,0))/OL$2*INDEX(Usage!$D$5:$ABF$11,MATCH(UsagePerHour!$B$36,Usage!$C$5:$C$11,0),MATCH(UsagePerHour!OL$4,Usage!$D$3:$ABF$3,0)),"")</f>
        <v>6.6674821345671011E-3</v>
      </c>
      <c r="OM38" s="6">
        <f>IFERROR(INDEX(Sales!$D$5:$ABF$18,MATCH(UsagePerHour!$B38,Sales!$C$5:$C$18,0),MATCH(UsagePerHour!OM$4,Sales!$D$3:$ABF$3,0))/OM$2*INDEX(Usage!$D$5:$ABF$11,MATCH(UsagePerHour!$B$36,Usage!$C$5:$C$11,0),MATCH(UsagePerHour!OM$4,Usage!$D$3:$ABF$3,0)),"")</f>
        <v>0</v>
      </c>
      <c r="ON38" s="6">
        <f>IFERROR(INDEX(Sales!$D$5:$ABF$18,MATCH(UsagePerHour!$B38,Sales!$C$5:$C$18,0),MATCH(UsagePerHour!ON$4,Sales!$D$3:$ABF$3,0))/ON$2*INDEX(Usage!$D$5:$ABF$11,MATCH(UsagePerHour!$B$36,Usage!$C$5:$C$11,0),MATCH(UsagePerHour!ON$4,Usage!$D$3:$ABF$3,0)),"")</f>
        <v>1.2949129257585954</v>
      </c>
      <c r="OO38" s="6">
        <f>IFERROR(INDEX(Sales!$D$5:$ABF$18,MATCH(UsagePerHour!$B38,Sales!$C$5:$C$18,0),MATCH(UsagePerHour!OO$4,Sales!$D$3:$ABF$3,0))/OO$2*INDEX(Usage!$D$5:$ABF$11,MATCH(UsagePerHour!$B$36,Usage!$C$5:$C$11,0),MATCH(UsagePerHour!OO$4,Usage!$D$3:$ABF$3,0)),"")</f>
        <v>0.29287606425397944</v>
      </c>
      <c r="OP38" s="6">
        <f>IFERROR(INDEX(Sales!$D$5:$ABF$18,MATCH(UsagePerHour!$B38,Sales!$C$5:$C$18,0),MATCH(UsagePerHour!OP$4,Sales!$D$3:$ABF$3,0))/OP$2*INDEX(Usage!$D$5:$ABF$11,MATCH(UsagePerHour!$B$36,Usage!$C$5:$C$11,0),MATCH(UsagePerHour!OP$4,Usage!$D$3:$ABF$3,0)),"")</f>
        <v>0</v>
      </c>
      <c r="OQ38" s="6">
        <f>IFERROR(INDEX(Sales!$D$5:$ABF$18,MATCH(UsagePerHour!$B38,Sales!$C$5:$C$18,0),MATCH(UsagePerHour!OQ$4,Sales!$D$3:$ABF$3,0))/OQ$2*INDEX(Usage!$D$5:$ABF$11,MATCH(UsagePerHour!$B$36,Usage!$C$5:$C$11,0),MATCH(UsagePerHour!OQ$4,Usage!$D$3:$ABF$3,0)),"")</f>
        <v>17.293452993262029</v>
      </c>
      <c r="OR38" s="6">
        <f>IFERROR(INDEX(Sales!$D$5:$ABF$18,MATCH(UsagePerHour!$B38,Sales!$C$5:$C$18,0),MATCH(UsagePerHour!OR$4,Sales!$D$3:$ABF$3,0))/OR$2*INDEX(Usage!$D$5:$ABF$11,MATCH(UsagePerHour!$B$36,Usage!$C$5:$C$11,0),MATCH(UsagePerHour!OR$4,Usage!$D$3:$ABF$3,0)),"")</f>
        <v>0</v>
      </c>
      <c r="OS38" s="6">
        <f>IFERROR(INDEX(Sales!$D$5:$ABF$18,MATCH(UsagePerHour!$B38,Sales!$C$5:$C$18,0),MATCH(UsagePerHour!OS$4,Sales!$D$3:$ABF$3,0))/OS$2*INDEX(Usage!$D$5:$ABF$11,MATCH(UsagePerHour!$B$36,Usage!$C$5:$C$11,0),MATCH(UsagePerHour!OS$4,Usage!$D$3:$ABF$3,0)),"")</f>
        <v>0</v>
      </c>
      <c r="OT38" s="6">
        <f>IFERROR(INDEX(Sales!$D$5:$ABF$18,MATCH(UsagePerHour!$B38,Sales!$C$5:$C$18,0),MATCH(UsagePerHour!OT$4,Sales!$D$3:$ABF$3,0))/OT$2*INDEX(Usage!$D$5:$ABF$11,MATCH(UsagePerHour!$B$36,Usage!$C$5:$C$11,0),MATCH(UsagePerHour!OT$4,Usage!$D$3:$ABF$3,0)),"")</f>
        <v>0</v>
      </c>
      <c r="OU38" s="6">
        <f>IFERROR(INDEX(Sales!$D$5:$ABF$18,MATCH(UsagePerHour!$B38,Sales!$C$5:$C$18,0),MATCH(UsagePerHour!OU$4,Sales!$D$3:$ABF$3,0))/OU$2*INDEX(Usage!$D$5:$ABF$11,MATCH(UsagePerHour!$B$36,Usage!$C$5:$C$11,0),MATCH(UsagePerHour!OU$4,Usage!$D$3:$ABF$3,0)),"")</f>
        <v>0</v>
      </c>
      <c r="OV38" s="6">
        <f>IFERROR(INDEX(Sales!$D$5:$ABF$18,MATCH(UsagePerHour!$B38,Sales!$C$5:$C$18,0),MATCH(UsagePerHour!OV$4,Sales!$D$3:$ABF$3,0))/OV$2*INDEX(Usage!$D$5:$ABF$11,MATCH(UsagePerHour!$B$36,Usage!$C$5:$C$11,0),MATCH(UsagePerHour!OV$4,Usage!$D$3:$ABF$3,0)),"")</f>
        <v>1.7252155248943581</v>
      </c>
      <c r="OW38" s="6">
        <f>IFERROR(INDEX(Sales!$D$5:$ABF$18,MATCH(UsagePerHour!$B38,Sales!$C$5:$C$18,0),MATCH(UsagePerHour!OW$4,Sales!$D$3:$ABF$3,0))/OW$2*INDEX(Usage!$D$5:$ABF$11,MATCH(UsagePerHour!$B$36,Usage!$C$5:$C$11,0),MATCH(UsagePerHour!OW$4,Usage!$D$3:$ABF$3,0)),"")</f>
        <v>0.41164092136593811</v>
      </c>
      <c r="OX38" s="6">
        <f>IFERROR(INDEX(Sales!$D$5:$ABF$18,MATCH(UsagePerHour!$B38,Sales!$C$5:$C$18,0),MATCH(UsagePerHour!OX$4,Sales!$D$3:$ABF$3,0))/OX$2*INDEX(Usage!$D$5:$ABF$11,MATCH(UsagePerHour!$B$36,Usage!$C$5:$C$11,0),MATCH(UsagePerHour!OX$4,Usage!$D$3:$ABF$3,0)),"")</f>
        <v>3.4949261098446942</v>
      </c>
      <c r="OY38" s="6">
        <f>IFERROR(INDEX(Sales!$D$5:$ABF$18,MATCH(UsagePerHour!$B38,Sales!$C$5:$C$18,0),MATCH(UsagePerHour!OY$4,Sales!$D$3:$ABF$3,0))/OY$2*INDEX(Usage!$D$5:$ABF$11,MATCH(UsagePerHour!$B$36,Usage!$C$5:$C$11,0),MATCH(UsagePerHour!OY$4,Usage!$D$3:$ABF$3,0)),"")</f>
        <v>2.6176940333361411</v>
      </c>
      <c r="OZ38" s="6">
        <f>IFERROR(INDEX(Sales!$D$5:$ABF$18,MATCH(UsagePerHour!$B38,Sales!$C$5:$C$18,0),MATCH(UsagePerHour!OZ$4,Sales!$D$3:$ABF$3,0))/OZ$2*INDEX(Usage!$D$5:$ABF$11,MATCH(UsagePerHour!$B$36,Usage!$C$5:$C$11,0),MATCH(UsagePerHour!OZ$4,Usage!$D$3:$ABF$3,0)),"")</f>
        <v>0.4830808123975055</v>
      </c>
      <c r="PA38" s="6">
        <f>IFERROR(INDEX(Sales!$D$5:$ABF$18,MATCH(UsagePerHour!$B38,Sales!$C$5:$C$18,0),MATCH(UsagePerHour!PA$4,Sales!$D$3:$ABF$3,0))/PA$2*INDEX(Usage!$D$5:$ABF$11,MATCH(UsagePerHour!$B$36,Usage!$C$5:$C$11,0),MATCH(UsagePerHour!PA$4,Usage!$D$3:$ABF$3,0)),"")</f>
        <v>0</v>
      </c>
      <c r="PB38" s="6">
        <f>IFERROR(INDEX(Sales!$D$5:$ABF$18,MATCH(UsagePerHour!$B38,Sales!$C$5:$C$18,0),MATCH(UsagePerHour!PB$4,Sales!$D$3:$ABF$3,0))/PB$2*INDEX(Usage!$D$5:$ABF$11,MATCH(UsagePerHour!$B$36,Usage!$C$5:$C$11,0),MATCH(UsagePerHour!PB$4,Usage!$D$3:$ABF$3,0)),"")</f>
        <v>0</v>
      </c>
      <c r="PC38" s="6">
        <f>IFERROR(INDEX(Sales!$D$5:$ABF$18,MATCH(UsagePerHour!$B38,Sales!$C$5:$C$18,0),MATCH(UsagePerHour!PC$4,Sales!$D$3:$ABF$3,0))/PC$2*INDEX(Usage!$D$5:$ABF$11,MATCH(UsagePerHour!$B$36,Usage!$C$5:$C$11,0),MATCH(UsagePerHour!PC$4,Usage!$D$3:$ABF$3,0)),"")</f>
        <v>3.9915731784500523E-2</v>
      </c>
      <c r="PD38" s="6">
        <f>IFERROR(INDEX(Sales!$D$5:$ABF$18,MATCH(UsagePerHour!$B38,Sales!$C$5:$C$18,0),MATCH(UsagePerHour!PD$4,Sales!$D$3:$ABF$3,0))/PD$2*INDEX(Usage!$D$5:$ABF$11,MATCH(UsagePerHour!$B$36,Usage!$C$5:$C$11,0),MATCH(UsagePerHour!PD$4,Usage!$D$3:$ABF$3,0)),"")</f>
        <v>0</v>
      </c>
      <c r="PE38" s="6">
        <f>IFERROR(INDEX(Sales!$D$5:$ABF$18,MATCH(UsagePerHour!$B38,Sales!$C$5:$C$18,0),MATCH(UsagePerHour!PE$4,Sales!$D$3:$ABF$3,0))/PE$2*INDEX(Usage!$D$5:$ABF$11,MATCH(UsagePerHour!$B$36,Usage!$C$5:$C$11,0),MATCH(UsagePerHour!PE$4,Usage!$D$3:$ABF$3,0)),"")</f>
        <v>1.5002103934357249</v>
      </c>
      <c r="PF38" s="6">
        <f>IFERROR(INDEX(Sales!$D$5:$ABF$18,MATCH(UsagePerHour!$B38,Sales!$C$5:$C$18,0),MATCH(UsagePerHour!PF$4,Sales!$D$3:$ABF$3,0))/PF$2*INDEX(Usage!$D$5:$ABF$11,MATCH(UsagePerHour!$B$36,Usage!$C$5:$C$11,0),MATCH(UsagePerHour!PF$4,Usage!$D$3:$ABF$3,0)),"")</f>
        <v>0.14832946900123847</v>
      </c>
      <c r="PG38" s="6">
        <f>IFERROR(INDEX(Sales!$D$5:$ABF$18,MATCH(UsagePerHour!$B38,Sales!$C$5:$C$18,0),MATCH(UsagePerHour!PG$4,Sales!$D$3:$ABF$3,0))/PG$2*INDEX(Usage!$D$5:$ABF$11,MATCH(UsagePerHour!$B$36,Usage!$C$5:$C$11,0),MATCH(UsagePerHour!PG$4,Usage!$D$3:$ABF$3,0)),"")</f>
        <v>9.6060664546077451E-2</v>
      </c>
      <c r="PH38" s="6">
        <f>IFERROR(INDEX(Sales!$D$5:$ABF$18,MATCH(UsagePerHour!$B38,Sales!$C$5:$C$18,0),MATCH(UsagePerHour!PH$4,Sales!$D$3:$ABF$3,0))/PH$2*INDEX(Usage!$D$5:$ABF$11,MATCH(UsagePerHour!$B$36,Usage!$C$5:$C$11,0),MATCH(UsagePerHour!PH$4,Usage!$D$3:$ABF$3,0)),"")</f>
        <v>0.77544700305415393</v>
      </c>
      <c r="PI38" s="6">
        <f>IFERROR(INDEX(Sales!$D$5:$ABF$18,MATCH(UsagePerHour!$B38,Sales!$C$5:$C$18,0),MATCH(UsagePerHour!PI$4,Sales!$D$3:$ABF$3,0))/PI$2*INDEX(Usage!$D$5:$ABF$11,MATCH(UsagePerHour!$B$36,Usage!$C$5:$C$11,0),MATCH(UsagePerHour!PI$4,Usage!$D$3:$ABF$3,0)),"")</f>
        <v>0</v>
      </c>
      <c r="PJ38" s="6">
        <f>IFERROR(INDEX(Sales!$D$5:$ABF$18,MATCH(UsagePerHour!$B38,Sales!$C$5:$C$18,0),MATCH(UsagePerHour!PJ$4,Sales!$D$3:$ABF$3,0))/PJ$2*INDEX(Usage!$D$5:$ABF$11,MATCH(UsagePerHour!$B$36,Usage!$C$5:$C$11,0),MATCH(UsagePerHour!PJ$4,Usage!$D$3:$ABF$3,0)),"")</f>
        <v>0</v>
      </c>
      <c r="PK38" s="6">
        <f>IFERROR(INDEX(Sales!$D$5:$ABF$18,MATCH(UsagePerHour!$B38,Sales!$C$5:$C$18,0),MATCH(UsagePerHour!PK$4,Sales!$D$3:$ABF$3,0))/PK$2*INDEX(Usage!$D$5:$ABF$11,MATCH(UsagePerHour!$B$36,Usage!$C$5:$C$11,0),MATCH(UsagePerHour!PK$4,Usage!$D$3:$ABF$3,0)),"")</f>
        <v>0.13839440623000906</v>
      </c>
      <c r="PL38" s="6">
        <f>IFERROR(INDEX(Sales!$D$5:$ABF$18,MATCH(UsagePerHour!$B38,Sales!$C$5:$C$18,0),MATCH(UsagePerHour!PL$4,Sales!$D$3:$ABF$3,0))/PL$2*INDEX(Usage!$D$5:$ABF$11,MATCH(UsagePerHour!$B$36,Usage!$C$5:$C$11,0),MATCH(UsagePerHour!PL$4,Usage!$D$3:$ABF$3,0)),"")</f>
        <v>0.1292948075552795</v>
      </c>
      <c r="PM38" s="6">
        <f>IFERROR(INDEX(Sales!$D$5:$ABF$18,MATCH(UsagePerHour!$B38,Sales!$C$5:$C$18,0),MATCH(UsagePerHour!PM$4,Sales!$D$3:$ABF$3,0))/PM$2*INDEX(Usage!$D$5:$ABF$11,MATCH(UsagePerHour!$B$36,Usage!$C$5:$C$11,0),MATCH(UsagePerHour!PM$4,Usage!$D$3:$ABF$3,0)),"")</f>
        <v>3.5880018870536561</v>
      </c>
      <c r="PN38" s="6">
        <f>IFERROR(INDEX(Sales!$D$5:$ABF$18,MATCH(UsagePerHour!$B38,Sales!$C$5:$C$18,0),MATCH(UsagePerHour!PN$4,Sales!$D$3:$ABF$3,0))/PN$2*INDEX(Usage!$D$5:$ABF$11,MATCH(UsagePerHour!$B$36,Usage!$C$5:$C$11,0),MATCH(UsagePerHour!PN$4,Usage!$D$3:$ABF$3,0)),"")</f>
        <v>0</v>
      </c>
      <c r="PO38" s="6">
        <f>IFERROR(INDEX(Sales!$D$5:$ABF$18,MATCH(UsagePerHour!$B38,Sales!$C$5:$C$18,0),MATCH(UsagePerHour!PO$4,Sales!$D$3:$ABF$3,0))/PO$2*INDEX(Usage!$D$5:$ABF$11,MATCH(UsagePerHour!$B$36,Usage!$C$5:$C$11,0),MATCH(UsagePerHour!PO$4,Usage!$D$3:$ABF$3,0)),"")</f>
        <v>0</v>
      </c>
      <c r="PP38" s="6">
        <f>IFERROR(INDEX(Sales!$D$5:$ABF$18,MATCH(UsagePerHour!$B38,Sales!$C$5:$C$18,0),MATCH(UsagePerHour!PP$4,Sales!$D$3:$ABF$3,0))/PP$2*INDEX(Usage!$D$5:$ABF$11,MATCH(UsagePerHour!$B$36,Usage!$C$5:$C$11,0),MATCH(UsagePerHour!PP$4,Usage!$D$3:$ABF$3,0)),"")</f>
        <v>0</v>
      </c>
      <c r="PQ38" s="6">
        <f>IFERROR(INDEX(Sales!$D$5:$ABF$18,MATCH(UsagePerHour!$B38,Sales!$C$5:$C$18,0),MATCH(UsagePerHour!PQ$4,Sales!$D$3:$ABF$3,0))/PQ$2*INDEX(Usage!$D$5:$ABF$11,MATCH(UsagePerHour!$B$36,Usage!$C$5:$C$11,0),MATCH(UsagePerHour!PQ$4,Usage!$D$3:$ABF$3,0)),"")</f>
        <v>0</v>
      </c>
      <c r="PR38" s="6">
        <f>IFERROR(INDEX(Sales!$D$5:$ABF$18,MATCH(UsagePerHour!$B38,Sales!$C$5:$C$18,0),MATCH(UsagePerHour!PR$4,Sales!$D$3:$ABF$3,0))/PR$2*INDEX(Usage!$D$5:$ABF$11,MATCH(UsagePerHour!$B$36,Usage!$C$5:$C$11,0),MATCH(UsagePerHour!PR$4,Usage!$D$3:$ABF$3,0)),"")</f>
        <v>1.971901698920862E-2</v>
      </c>
      <c r="PS38" s="6">
        <f>IFERROR(INDEX(Sales!$D$5:$ABF$18,MATCH(UsagePerHour!$B38,Sales!$C$5:$C$18,0),MATCH(UsagePerHour!PS$4,Sales!$D$3:$ABF$3,0))/PS$2*INDEX(Usage!$D$5:$ABF$11,MATCH(UsagePerHour!$B$36,Usage!$C$5:$C$11,0),MATCH(UsagePerHour!PS$4,Usage!$D$3:$ABF$3,0)),"")</f>
        <v>0.14000411030024146</v>
      </c>
      <c r="PT38" s="6">
        <f>IFERROR(INDEX(Sales!$D$5:$ABF$18,MATCH(UsagePerHour!$B38,Sales!$C$5:$C$18,0),MATCH(UsagePerHour!PT$4,Sales!$D$3:$ABF$3,0))/PT$2*INDEX(Usage!$D$5:$ABF$11,MATCH(UsagePerHour!$B$36,Usage!$C$5:$C$11,0),MATCH(UsagePerHour!PT$4,Usage!$D$3:$ABF$3,0)),"")</f>
        <v>0.45231202136654247</v>
      </c>
      <c r="PU38" s="6">
        <f>IFERROR(INDEX(Sales!$D$5:$ABF$18,MATCH(UsagePerHour!$B38,Sales!$C$5:$C$18,0),MATCH(UsagePerHour!PU$4,Sales!$D$3:$ABF$3,0))/PU$2*INDEX(Usage!$D$5:$ABF$11,MATCH(UsagePerHour!$B$36,Usage!$C$5:$C$11,0),MATCH(UsagePerHour!PU$4,Usage!$D$3:$ABF$3,0)),"")</f>
        <v>0.53747980341047907</v>
      </c>
      <c r="PV38" s="6">
        <f>IFERROR(INDEX(Sales!$D$5:$ABF$18,MATCH(UsagePerHour!$B38,Sales!$C$5:$C$18,0),MATCH(UsagePerHour!PV$4,Sales!$D$3:$ABF$3,0))/PV$2*INDEX(Usage!$D$5:$ABF$11,MATCH(UsagePerHour!$B$36,Usage!$C$5:$C$11,0),MATCH(UsagePerHour!PV$4,Usage!$D$3:$ABF$3,0)),"")</f>
        <v>7.3554684249658456E-2</v>
      </c>
      <c r="PW38" s="6">
        <f>IFERROR(INDEX(Sales!$D$5:$ABF$18,MATCH(UsagePerHour!$B38,Sales!$C$5:$C$18,0),MATCH(UsagePerHour!PW$4,Sales!$D$3:$ABF$3,0))/PW$2*INDEX(Usage!$D$5:$ABF$11,MATCH(UsagePerHour!$B$36,Usage!$C$5:$C$11,0),MATCH(UsagePerHour!PW$4,Usage!$D$3:$ABF$3,0)),"")</f>
        <v>8.5091337441996928E-2</v>
      </c>
      <c r="PX38" s="6">
        <f>IFERROR(INDEX(Sales!$D$5:$ABF$18,MATCH(UsagePerHour!$B38,Sales!$C$5:$C$18,0),MATCH(UsagePerHour!PX$4,Sales!$D$3:$ABF$3,0))/PX$2*INDEX(Usage!$D$5:$ABF$11,MATCH(UsagePerHour!$B$36,Usage!$C$5:$C$11,0),MATCH(UsagePerHour!PX$4,Usage!$D$3:$ABF$3,0)),"")</f>
        <v>1.5691897064329996E-2</v>
      </c>
      <c r="PY38" s="6">
        <f>IFERROR(INDEX(Sales!$D$5:$ABF$18,MATCH(UsagePerHour!$B38,Sales!$C$5:$C$18,0),MATCH(UsagePerHour!PY$4,Sales!$D$3:$ABF$3,0))/PY$2*INDEX(Usage!$D$5:$ABF$11,MATCH(UsagePerHour!$B$36,Usage!$C$5:$C$11,0),MATCH(UsagePerHour!PY$4,Usage!$D$3:$ABF$3,0)),"")</f>
        <v>1.1929720762750247</v>
      </c>
      <c r="PZ38" s="6">
        <f>IFERROR(INDEX(Sales!$D$5:$ABF$18,MATCH(UsagePerHour!$B38,Sales!$C$5:$C$18,0),MATCH(UsagePerHour!PZ$4,Sales!$D$3:$ABF$3,0))/PZ$2*INDEX(Usage!$D$5:$ABF$11,MATCH(UsagePerHour!$B$36,Usage!$C$5:$C$11,0),MATCH(UsagePerHour!PZ$4,Usage!$D$3:$ABF$3,0)),"")</f>
        <v>8.5869856623290222</v>
      </c>
      <c r="QA38" s="6">
        <f>IFERROR(INDEX(Sales!$D$5:$ABF$18,MATCH(UsagePerHour!$B38,Sales!$C$5:$C$18,0),MATCH(UsagePerHour!QA$4,Sales!$D$3:$ABF$3,0))/QA$2*INDEX(Usage!$D$5:$ABF$11,MATCH(UsagePerHour!$B$36,Usage!$C$5:$C$11,0),MATCH(UsagePerHour!QA$4,Usage!$D$3:$ABF$3,0)),"")</f>
        <v>0.96060516124065765</v>
      </c>
      <c r="QB38" s="6">
        <f>IFERROR(INDEX(Sales!$D$5:$ABF$18,MATCH(UsagePerHour!$B38,Sales!$C$5:$C$18,0),MATCH(UsagePerHour!QB$4,Sales!$D$3:$ABF$3,0))/QB$2*INDEX(Usage!$D$5:$ABF$11,MATCH(UsagePerHour!$B$36,Usage!$C$5:$C$11,0),MATCH(UsagePerHour!QB$4,Usage!$D$3:$ABF$3,0)),"")</f>
        <v>0</v>
      </c>
      <c r="QC38" s="6">
        <f>IFERROR(INDEX(Sales!$D$5:$ABF$18,MATCH(UsagePerHour!$B38,Sales!$C$5:$C$18,0),MATCH(UsagePerHour!QC$4,Sales!$D$3:$ABF$3,0))/QC$2*INDEX(Usage!$D$5:$ABF$11,MATCH(UsagePerHour!$B$36,Usage!$C$5:$C$11,0),MATCH(UsagePerHour!QC$4,Usage!$D$3:$ABF$3,0)),"")</f>
        <v>0</v>
      </c>
      <c r="QD38" s="6">
        <f>IFERROR(INDEX(Sales!$D$5:$ABF$18,MATCH(UsagePerHour!$B38,Sales!$C$5:$C$18,0),MATCH(UsagePerHour!QD$4,Sales!$D$3:$ABF$3,0))/QD$2*INDEX(Usage!$D$5:$ABF$11,MATCH(UsagePerHour!$B$36,Usage!$C$5:$C$11,0),MATCH(UsagePerHour!QD$4,Usage!$D$3:$ABF$3,0)),"")</f>
        <v>0</v>
      </c>
      <c r="QE38" s="6">
        <f>IFERROR(INDEX(Sales!$D$5:$ABF$18,MATCH(UsagePerHour!$B38,Sales!$C$5:$C$18,0),MATCH(UsagePerHour!QE$4,Sales!$D$3:$ABF$3,0))/QE$2*INDEX(Usage!$D$5:$ABF$11,MATCH(UsagePerHour!$B$36,Usage!$C$5:$C$11,0),MATCH(UsagePerHour!QE$4,Usage!$D$3:$ABF$3,0)),"")</f>
        <v>0</v>
      </c>
      <c r="QF38" s="6">
        <f>IFERROR(INDEX(Sales!$D$5:$ABF$18,MATCH(UsagePerHour!$B38,Sales!$C$5:$C$18,0),MATCH(UsagePerHour!QF$4,Sales!$D$3:$ABF$3,0))/QF$2*INDEX(Usage!$D$5:$ABF$11,MATCH(UsagePerHour!$B$36,Usage!$C$5:$C$11,0),MATCH(UsagePerHour!QF$4,Usage!$D$3:$ABF$3,0)),"")</f>
        <v>0.54160373531511652</v>
      </c>
      <c r="QG38" s="6">
        <f>IFERROR(INDEX(Sales!$D$5:$ABF$18,MATCH(UsagePerHour!$B38,Sales!$C$5:$C$18,0),MATCH(UsagePerHour!QG$4,Sales!$D$3:$ABF$3,0))/QG$2*INDEX(Usage!$D$5:$ABF$11,MATCH(UsagePerHour!$B$36,Usage!$C$5:$C$11,0),MATCH(UsagePerHour!QG$4,Usage!$D$3:$ABF$3,0)),"")</f>
        <v>0</v>
      </c>
      <c r="QH38" s="6">
        <f>IFERROR(INDEX(Sales!$D$5:$ABF$18,MATCH(UsagePerHour!$B38,Sales!$C$5:$C$18,0),MATCH(UsagePerHour!QH$4,Sales!$D$3:$ABF$3,0))/QH$2*INDEX(Usage!$D$5:$ABF$11,MATCH(UsagePerHour!$B$36,Usage!$C$5:$C$11,0),MATCH(UsagePerHour!QH$4,Usage!$D$3:$ABF$3,0)),"")</f>
        <v>6.4689133149049161</v>
      </c>
      <c r="QI38" s="6">
        <f>IFERROR(INDEX(Sales!$D$5:$ABF$18,MATCH(UsagePerHour!$B38,Sales!$C$5:$C$18,0),MATCH(UsagePerHour!QI$4,Sales!$D$3:$ABF$3,0))/QI$2*INDEX(Usage!$D$5:$ABF$11,MATCH(UsagePerHour!$B$36,Usage!$C$5:$C$11,0),MATCH(UsagePerHour!QI$4,Usage!$D$3:$ABF$3,0)),"")</f>
        <v>0.7773539726643568</v>
      </c>
      <c r="QJ38" s="6">
        <f>IFERROR(INDEX(Sales!$D$5:$ABF$18,MATCH(UsagePerHour!$B38,Sales!$C$5:$C$18,0),MATCH(UsagePerHour!QJ$4,Sales!$D$3:$ABF$3,0))/QJ$2*INDEX(Usage!$D$5:$ABF$11,MATCH(UsagePerHour!$B$36,Usage!$C$5:$C$11,0),MATCH(UsagePerHour!QJ$4,Usage!$D$3:$ABF$3,0)),"")</f>
        <v>1.6459822661480005E-2</v>
      </c>
      <c r="QK38" s="6">
        <f>IFERROR(INDEX(Sales!$D$5:$ABF$18,MATCH(UsagePerHour!$B38,Sales!$C$5:$C$18,0),MATCH(UsagePerHour!QK$4,Sales!$D$3:$ABF$3,0))/QK$2*INDEX(Usage!$D$5:$ABF$11,MATCH(UsagePerHour!$B$36,Usage!$C$5:$C$11,0),MATCH(UsagePerHour!QK$4,Usage!$D$3:$ABF$3,0)),"")</f>
        <v>1.5302898239023264</v>
      </c>
      <c r="QL38" s="6">
        <f>IFERROR(INDEX(Sales!$D$5:$ABF$18,MATCH(UsagePerHour!$B38,Sales!$C$5:$C$18,0),MATCH(UsagePerHour!QL$4,Sales!$D$3:$ABF$3,0))/QL$2*INDEX(Usage!$D$5:$ABF$11,MATCH(UsagePerHour!$B$36,Usage!$C$5:$C$11,0),MATCH(UsagePerHour!QL$4,Usage!$D$3:$ABF$3,0)),"")</f>
        <v>2.3369725530716754</v>
      </c>
      <c r="QM38" s="6">
        <f>IFERROR(INDEX(Sales!$D$5:$ABF$18,MATCH(UsagePerHour!$B38,Sales!$C$5:$C$18,0),MATCH(UsagePerHour!QM$4,Sales!$D$3:$ABF$3,0))/QM$2*INDEX(Usage!$D$5:$ABF$11,MATCH(UsagePerHour!$B$36,Usage!$C$5:$C$11,0),MATCH(UsagePerHour!QM$4,Usage!$D$3:$ABF$3,0)),"")</f>
        <v>4.1138039323097946</v>
      </c>
      <c r="QN38" s="6">
        <f>IFERROR(INDEX(Sales!$D$5:$ABF$18,MATCH(UsagePerHour!$B38,Sales!$C$5:$C$18,0),MATCH(UsagePerHour!QN$4,Sales!$D$3:$ABF$3,0))/QN$2*INDEX(Usage!$D$5:$ABF$11,MATCH(UsagePerHour!$B$36,Usage!$C$5:$C$11,0),MATCH(UsagePerHour!QN$4,Usage!$D$3:$ABF$3,0)),"")</f>
        <v>0.71138791178048766</v>
      </c>
      <c r="QO38" s="6">
        <f>IFERROR(INDEX(Sales!$D$5:$ABF$18,MATCH(UsagePerHour!$B38,Sales!$C$5:$C$18,0),MATCH(UsagePerHour!QO$4,Sales!$D$3:$ABF$3,0))/QO$2*INDEX(Usage!$D$5:$ABF$11,MATCH(UsagePerHour!$B$36,Usage!$C$5:$C$11,0),MATCH(UsagePerHour!QO$4,Usage!$D$3:$ABF$3,0)),"")</f>
        <v>1.2763128764589837</v>
      </c>
      <c r="QP38" s="6">
        <f>IFERROR(INDEX(Sales!$D$5:$ABF$18,MATCH(UsagePerHour!$B38,Sales!$C$5:$C$18,0),MATCH(UsagePerHour!QP$4,Sales!$D$3:$ABF$3,0))/QP$2*INDEX(Usage!$D$5:$ABF$11,MATCH(UsagePerHour!$B$36,Usage!$C$5:$C$11,0),MATCH(UsagePerHour!QP$4,Usage!$D$3:$ABF$3,0)),"")</f>
        <v>13.759119122450334</v>
      </c>
      <c r="QQ38" s="6">
        <f>IFERROR(INDEX(Sales!$D$5:$ABF$18,MATCH(UsagePerHour!$B38,Sales!$C$5:$C$18,0),MATCH(UsagePerHour!QQ$4,Sales!$D$3:$ABF$3,0))/QQ$2*INDEX(Usage!$D$5:$ABF$11,MATCH(UsagePerHour!$B$36,Usage!$C$5:$C$11,0),MATCH(UsagePerHour!QQ$4,Usage!$D$3:$ABF$3,0)),"")</f>
        <v>2.2062348335557385</v>
      </c>
      <c r="QR38" s="6">
        <f>IFERROR(INDEX(Sales!$D$5:$ABF$18,MATCH(UsagePerHour!$B38,Sales!$C$5:$C$18,0),MATCH(UsagePerHour!QR$4,Sales!$D$3:$ABF$3,0))/QR$2*INDEX(Usage!$D$5:$ABF$11,MATCH(UsagePerHour!$B$36,Usage!$C$5:$C$11,0),MATCH(UsagePerHour!QR$4,Usage!$D$3:$ABF$3,0)),"")</f>
        <v>0</v>
      </c>
      <c r="QS38" s="6">
        <f>IFERROR(INDEX(Sales!$D$5:$ABF$18,MATCH(UsagePerHour!$B38,Sales!$C$5:$C$18,0),MATCH(UsagePerHour!QS$4,Sales!$D$3:$ABF$3,0))/QS$2*INDEX(Usage!$D$5:$ABF$11,MATCH(UsagePerHour!$B$36,Usage!$C$5:$C$11,0),MATCH(UsagePerHour!QS$4,Usage!$D$3:$ABF$3,0)),"")</f>
        <v>4.7758512717680772E-2</v>
      </c>
      <c r="QT38" s="6">
        <f>IFERROR(INDEX(Sales!$D$5:$ABF$18,MATCH(UsagePerHour!$B38,Sales!$C$5:$C$18,0),MATCH(UsagePerHour!QT$4,Sales!$D$3:$ABF$3,0))/QT$2*INDEX(Usage!$D$5:$ABF$11,MATCH(UsagePerHour!$B$36,Usage!$C$5:$C$11,0),MATCH(UsagePerHour!QT$4,Usage!$D$3:$ABF$3,0)),"")</f>
        <v>0.66185643165183183</v>
      </c>
      <c r="QU38" s="6">
        <f>IFERROR(INDEX(Sales!$D$5:$ABF$18,MATCH(UsagePerHour!$B38,Sales!$C$5:$C$18,0),MATCH(UsagePerHour!QU$4,Sales!$D$3:$ABF$3,0))/QU$2*INDEX(Usage!$D$5:$ABF$11,MATCH(UsagePerHour!$B$36,Usage!$C$5:$C$11,0),MATCH(UsagePerHour!QU$4,Usage!$D$3:$ABF$3,0)),"")</f>
        <v>1.1427987260509418</v>
      </c>
      <c r="QV38" s="6">
        <f>IFERROR(INDEX(Sales!$D$5:$ABF$18,MATCH(UsagePerHour!$B38,Sales!$C$5:$C$18,0),MATCH(UsagePerHour!QV$4,Sales!$D$3:$ABF$3,0))/QV$2*INDEX(Usage!$D$5:$ABF$11,MATCH(UsagePerHour!$B$36,Usage!$C$5:$C$11,0),MATCH(UsagePerHour!QV$4,Usage!$D$3:$ABF$3,0)),"")</f>
        <v>0.3840499331041819</v>
      </c>
      <c r="QW38" s="6">
        <f>IFERROR(INDEX(Sales!$D$5:$ABF$18,MATCH(UsagePerHour!$B38,Sales!$C$5:$C$18,0),MATCH(UsagePerHour!QW$4,Sales!$D$3:$ABF$3,0))/QW$2*INDEX(Usage!$D$5:$ABF$11,MATCH(UsagePerHour!$B$36,Usage!$C$5:$C$11,0),MATCH(UsagePerHour!QW$4,Usage!$D$3:$ABF$3,0)),"")</f>
        <v>3.3267698045552763</v>
      </c>
      <c r="QX38" s="6">
        <f>IFERROR(INDEX(Sales!$D$5:$ABF$18,MATCH(UsagePerHour!$B38,Sales!$C$5:$C$18,0),MATCH(UsagePerHour!QX$4,Sales!$D$3:$ABF$3,0))/QX$2*INDEX(Usage!$D$5:$ABF$11,MATCH(UsagePerHour!$B$36,Usage!$C$5:$C$11,0),MATCH(UsagePerHour!QX$4,Usage!$D$3:$ABF$3,0)),"")</f>
        <v>0.75391486392184226</v>
      </c>
      <c r="QY38" s="6">
        <f>IFERROR(INDEX(Sales!$D$5:$ABF$18,MATCH(UsagePerHour!$B38,Sales!$C$5:$C$18,0),MATCH(UsagePerHour!QY$4,Sales!$D$3:$ABF$3,0))/QY$2*INDEX(Usage!$D$5:$ABF$11,MATCH(UsagePerHour!$B$36,Usage!$C$5:$C$11,0),MATCH(UsagePerHour!QY$4,Usage!$D$3:$ABF$3,0)),"")</f>
        <v>4.0393656101639062</v>
      </c>
      <c r="QZ38" s="6">
        <f>IFERROR(INDEX(Sales!$D$5:$ABF$18,MATCH(UsagePerHour!$B38,Sales!$C$5:$C$18,0),MATCH(UsagePerHour!QZ$4,Sales!$D$3:$ABF$3,0))/QZ$2*INDEX(Usage!$D$5:$ABF$11,MATCH(UsagePerHour!$B$36,Usage!$C$5:$C$11,0),MATCH(UsagePerHour!QZ$4,Usage!$D$3:$ABF$3,0)),"")</f>
        <v>0.11607819109469211</v>
      </c>
      <c r="RA38" s="6">
        <f>IFERROR(INDEX(Sales!$D$5:$ABF$18,MATCH(UsagePerHour!$B38,Sales!$C$5:$C$18,0),MATCH(UsagePerHour!RA$4,Sales!$D$3:$ABF$3,0))/RA$2*INDEX(Usage!$D$5:$ABF$11,MATCH(UsagePerHour!$B$36,Usage!$C$5:$C$11,0),MATCH(UsagePerHour!RA$4,Usage!$D$3:$ABF$3,0)),"")</f>
        <v>4.3552184507213791</v>
      </c>
      <c r="RB38" s="6">
        <f>IFERROR(INDEX(Sales!$D$5:$ABF$18,MATCH(UsagePerHour!$B38,Sales!$C$5:$C$18,0),MATCH(UsagePerHour!RB$4,Sales!$D$3:$ABF$3,0))/RB$2*INDEX(Usage!$D$5:$ABF$11,MATCH(UsagePerHour!$B$36,Usage!$C$5:$C$11,0),MATCH(UsagePerHour!RB$4,Usage!$D$3:$ABF$3,0)),"")</f>
        <v>3.3553398897032354</v>
      </c>
      <c r="RC38" s="6">
        <f>IFERROR(INDEX(Sales!$D$5:$ABF$18,MATCH(UsagePerHour!$B38,Sales!$C$5:$C$18,0),MATCH(UsagePerHour!RC$4,Sales!$D$3:$ABF$3,0))/RC$2*INDEX(Usage!$D$5:$ABF$11,MATCH(UsagePerHour!$B$36,Usage!$C$5:$C$11,0),MATCH(UsagePerHour!RC$4,Usage!$D$3:$ABF$3,0)),"")</f>
        <v>0.58200808576426433</v>
      </c>
      <c r="RD38" s="6">
        <f>IFERROR(INDEX(Sales!$D$5:$ABF$18,MATCH(UsagePerHour!$B38,Sales!$C$5:$C$18,0),MATCH(UsagePerHour!RD$4,Sales!$D$3:$ABF$3,0))/RD$2*INDEX(Usage!$D$5:$ABF$11,MATCH(UsagePerHour!$B$36,Usage!$C$5:$C$11,0),MATCH(UsagePerHour!RD$4,Usage!$D$3:$ABF$3,0)),"")</f>
        <v>4.2507892457133361</v>
      </c>
      <c r="RE38" s="6">
        <f>IFERROR(INDEX(Sales!$D$5:$ABF$18,MATCH(UsagePerHour!$B38,Sales!$C$5:$C$18,0),MATCH(UsagePerHour!RE$4,Sales!$D$3:$ABF$3,0))/RE$2*INDEX(Usage!$D$5:$ABF$11,MATCH(UsagePerHour!$B$36,Usage!$C$5:$C$11,0),MATCH(UsagePerHour!RE$4,Usage!$D$3:$ABF$3,0)),"")</f>
        <v>0</v>
      </c>
      <c r="RF38" s="6">
        <f>IFERROR(INDEX(Sales!$D$5:$ABF$18,MATCH(UsagePerHour!$B38,Sales!$C$5:$C$18,0),MATCH(UsagePerHour!RF$4,Sales!$D$3:$ABF$3,0))/RF$2*INDEX(Usage!$D$5:$ABF$11,MATCH(UsagePerHour!$B$36,Usage!$C$5:$C$11,0),MATCH(UsagePerHour!RF$4,Usage!$D$3:$ABF$3,0)),"")</f>
        <v>0</v>
      </c>
      <c r="RG38" s="6">
        <f>IFERROR(INDEX(Sales!$D$5:$ABF$18,MATCH(UsagePerHour!$B38,Sales!$C$5:$C$18,0),MATCH(UsagePerHour!RG$4,Sales!$D$3:$ABF$3,0))/RG$2*INDEX(Usage!$D$5:$ABF$11,MATCH(UsagePerHour!$B$36,Usage!$C$5:$C$11,0),MATCH(UsagePerHour!RG$4,Usage!$D$3:$ABF$3,0)),"")</f>
        <v>1.3000678745278973</v>
      </c>
      <c r="RH38" s="6">
        <f>IFERROR(INDEX(Sales!$D$5:$ABF$18,MATCH(UsagePerHour!$B38,Sales!$C$5:$C$18,0),MATCH(UsagePerHour!RH$4,Sales!$D$3:$ABF$3,0))/RH$2*INDEX(Usage!$D$5:$ABF$11,MATCH(UsagePerHour!$B$36,Usage!$C$5:$C$11,0),MATCH(UsagePerHour!RH$4,Usage!$D$3:$ABF$3,0)),"")</f>
        <v>0.68942366426916579</v>
      </c>
      <c r="RI38" s="6">
        <f>IFERROR(INDEX(Sales!$D$5:$ABF$18,MATCH(UsagePerHour!$B38,Sales!$C$5:$C$18,0),MATCH(UsagePerHour!RI$4,Sales!$D$3:$ABF$3,0))/RI$2*INDEX(Usage!$D$5:$ABF$11,MATCH(UsagePerHour!$B$36,Usage!$C$5:$C$11,0),MATCH(UsagePerHour!RI$4,Usage!$D$3:$ABF$3,0)),"")</f>
        <v>0.37137187240532565</v>
      </c>
      <c r="RJ38" s="6">
        <f>IFERROR(INDEX(Sales!$D$5:$ABF$18,MATCH(UsagePerHour!$B38,Sales!$C$5:$C$18,0),MATCH(UsagePerHour!RJ$4,Sales!$D$3:$ABF$3,0))/RJ$2*INDEX(Usage!$D$5:$ABF$11,MATCH(UsagePerHour!$B$36,Usage!$C$5:$C$11,0),MATCH(UsagePerHour!RJ$4,Usage!$D$3:$ABF$3,0)),"")</f>
        <v>2.8149806765056025</v>
      </c>
      <c r="RK38" s="6">
        <f>IFERROR(INDEX(Sales!$D$5:$ABF$18,MATCH(UsagePerHour!$B38,Sales!$C$5:$C$18,0),MATCH(UsagePerHour!RK$4,Sales!$D$3:$ABF$3,0))/RK$2*INDEX(Usage!$D$5:$ABF$11,MATCH(UsagePerHour!$B$36,Usage!$C$5:$C$11,0),MATCH(UsagePerHour!RK$4,Usage!$D$3:$ABF$3,0)),"")</f>
        <v>12.113191327193316</v>
      </c>
      <c r="RL38" s="6">
        <f>IFERROR(INDEX(Sales!$D$5:$ABF$18,MATCH(UsagePerHour!$B38,Sales!$C$5:$C$18,0),MATCH(UsagePerHour!RL$4,Sales!$D$3:$ABF$3,0))/RL$2*INDEX(Usage!$D$5:$ABF$11,MATCH(UsagePerHour!$B$36,Usage!$C$5:$C$11,0),MATCH(UsagePerHour!RL$4,Usage!$D$3:$ABF$3,0)),"")</f>
        <v>0.18545858775441967</v>
      </c>
      <c r="RM38" s="6">
        <f>IFERROR(INDEX(Sales!$D$5:$ABF$18,MATCH(UsagePerHour!$B38,Sales!$C$5:$C$18,0),MATCH(UsagePerHour!RM$4,Sales!$D$3:$ABF$3,0))/RM$2*INDEX(Usage!$D$5:$ABF$11,MATCH(UsagePerHour!$B$36,Usage!$C$5:$C$11,0),MATCH(UsagePerHour!RM$4,Usage!$D$3:$ABF$3,0)),"")</f>
        <v>2.3606831964895086E-2</v>
      </c>
      <c r="RN38" s="6">
        <f>IFERROR(INDEX(Sales!$D$5:$ABF$18,MATCH(UsagePerHour!$B38,Sales!$C$5:$C$18,0),MATCH(UsagePerHour!RN$4,Sales!$D$3:$ABF$3,0))/RN$2*INDEX(Usage!$D$5:$ABF$11,MATCH(UsagePerHour!$B$36,Usage!$C$5:$C$11,0),MATCH(UsagePerHour!RN$4,Usage!$D$3:$ABF$3,0)),"")</f>
        <v>2.8537289885502828E-2</v>
      </c>
      <c r="RO38" s="6">
        <f>IFERROR(INDEX(Sales!$D$5:$ABF$18,MATCH(UsagePerHour!$B38,Sales!$C$5:$C$18,0),MATCH(UsagePerHour!RO$4,Sales!$D$3:$ABF$3,0))/RO$2*INDEX(Usage!$D$5:$ABF$11,MATCH(UsagePerHour!$B$36,Usage!$C$5:$C$11,0),MATCH(UsagePerHour!RO$4,Usage!$D$3:$ABF$3,0)),"")</f>
        <v>2.1779573736724371</v>
      </c>
      <c r="RP38" s="6">
        <f>IFERROR(INDEX(Sales!$D$5:$ABF$18,MATCH(UsagePerHour!$B38,Sales!$C$5:$C$18,0),MATCH(UsagePerHour!RP$4,Sales!$D$3:$ABF$3,0))/RP$2*INDEX(Usage!$D$5:$ABF$11,MATCH(UsagePerHour!$B$36,Usage!$C$5:$C$11,0),MATCH(UsagePerHour!RP$4,Usage!$D$3:$ABF$3,0)),"")</f>
        <v>8.265374667237122</v>
      </c>
      <c r="RQ38" s="6">
        <f>IFERROR(INDEX(Sales!$D$5:$ABF$18,MATCH(UsagePerHour!$B38,Sales!$C$5:$C$18,0),MATCH(UsagePerHour!RQ$4,Sales!$D$3:$ABF$3,0))/RQ$2*INDEX(Usage!$D$5:$ABF$11,MATCH(UsagePerHour!$B$36,Usage!$C$5:$C$11,0),MATCH(UsagePerHour!RQ$4,Usage!$D$3:$ABF$3,0)),"")</f>
        <v>1.2258338378152658</v>
      </c>
      <c r="RR38" s="6">
        <f>IFERROR(INDEX(Sales!$D$5:$ABF$18,MATCH(UsagePerHour!$B38,Sales!$C$5:$C$18,0),MATCH(UsagePerHour!RR$4,Sales!$D$3:$ABF$3,0))/RR$2*INDEX(Usage!$D$5:$ABF$11,MATCH(UsagePerHour!$B$36,Usage!$C$5:$C$11,0),MATCH(UsagePerHour!RR$4,Usage!$D$3:$ABF$3,0)),"")</f>
        <v>1.5585886820107948</v>
      </c>
      <c r="RS38" s="6">
        <f>IFERROR(INDEX(Sales!$D$5:$ABF$18,MATCH(UsagePerHour!$B38,Sales!$C$5:$C$18,0),MATCH(UsagePerHour!RS$4,Sales!$D$3:$ABF$3,0))/RS$2*INDEX(Usage!$D$5:$ABF$11,MATCH(UsagePerHour!$B$36,Usage!$C$5:$C$11,0),MATCH(UsagePerHour!RS$4,Usage!$D$3:$ABF$3,0)),"")</f>
        <v>2.4605271098619723</v>
      </c>
      <c r="RT38" s="6">
        <f>IFERROR(INDEX(Sales!$D$5:$ABF$18,MATCH(UsagePerHour!$B38,Sales!$C$5:$C$18,0),MATCH(UsagePerHour!RT$4,Sales!$D$3:$ABF$3,0))/RT$2*INDEX(Usage!$D$5:$ABF$11,MATCH(UsagePerHour!$B$36,Usage!$C$5:$C$11,0),MATCH(UsagePerHour!RT$4,Usage!$D$3:$ABF$3,0)),"")</f>
        <v>0.27753256019251932</v>
      </c>
      <c r="RU38" s="6">
        <f>IFERROR(INDEX(Sales!$D$5:$ABF$18,MATCH(UsagePerHour!$B38,Sales!$C$5:$C$18,0),MATCH(UsagePerHour!RU$4,Sales!$D$3:$ABF$3,0))/RU$2*INDEX(Usage!$D$5:$ABF$11,MATCH(UsagePerHour!$B$36,Usage!$C$5:$C$11,0),MATCH(UsagePerHour!RU$4,Usage!$D$3:$ABF$3,0)),"")</f>
        <v>1.7000608735495066</v>
      </c>
      <c r="RV38" s="6">
        <f>IFERROR(INDEX(Sales!$D$5:$ABF$18,MATCH(UsagePerHour!$B38,Sales!$C$5:$C$18,0),MATCH(UsagePerHour!RV$4,Sales!$D$3:$ABF$3,0))/RV$2*INDEX(Usage!$D$5:$ABF$11,MATCH(UsagePerHour!$B$36,Usage!$C$5:$C$11,0),MATCH(UsagePerHour!RV$4,Usage!$D$3:$ABF$3,0)),"")</f>
        <v>5.985910085216541</v>
      </c>
      <c r="RW38" s="6">
        <f>IFERROR(INDEX(Sales!$D$5:$ABF$18,MATCH(UsagePerHour!$B38,Sales!$C$5:$C$18,0),MATCH(UsagePerHour!RW$4,Sales!$D$3:$ABF$3,0))/RW$2*INDEX(Usage!$D$5:$ABF$11,MATCH(UsagePerHour!$B$36,Usage!$C$5:$C$11,0),MATCH(UsagePerHour!RW$4,Usage!$D$3:$ABF$3,0)),"")</f>
        <v>8.0995009759720311</v>
      </c>
      <c r="RX38" s="6">
        <f>IFERROR(INDEX(Sales!$D$5:$ABF$18,MATCH(UsagePerHour!$B38,Sales!$C$5:$C$18,0),MATCH(UsagePerHour!RX$4,Sales!$D$3:$ABF$3,0))/RX$2*INDEX(Usage!$D$5:$ABF$11,MATCH(UsagePerHour!$B$36,Usage!$C$5:$C$11,0),MATCH(UsagePerHour!RX$4,Usage!$D$3:$ABF$3,0)),"")</f>
        <v>2.6382892982579498</v>
      </c>
      <c r="RY38" s="6">
        <f>IFERROR(INDEX(Sales!$D$5:$ABF$18,MATCH(UsagePerHour!$B38,Sales!$C$5:$C$18,0),MATCH(UsagePerHour!RY$4,Sales!$D$3:$ABF$3,0))/RY$2*INDEX(Usage!$D$5:$ABF$11,MATCH(UsagePerHour!$B$36,Usage!$C$5:$C$11,0),MATCH(UsagePerHour!RY$4,Usage!$D$3:$ABF$3,0)),"")</f>
        <v>0.83909969414661301</v>
      </c>
      <c r="RZ38" s="6">
        <f>IFERROR(INDEX(Sales!$D$5:$ABF$18,MATCH(UsagePerHour!$B38,Sales!$C$5:$C$18,0),MATCH(UsagePerHour!RZ$4,Sales!$D$3:$ABF$3,0))/RZ$2*INDEX(Usage!$D$5:$ABF$11,MATCH(UsagePerHour!$B$36,Usage!$C$5:$C$11,0),MATCH(UsagePerHour!RZ$4,Usage!$D$3:$ABF$3,0)),"")</f>
        <v>12.431097403127287</v>
      </c>
      <c r="SA38" s="6">
        <f>IFERROR(INDEX(Sales!$D$5:$ABF$18,MATCH(UsagePerHour!$B38,Sales!$C$5:$C$18,0),MATCH(UsagePerHour!SA$4,Sales!$D$3:$ABF$3,0))/SA$2*INDEX(Usage!$D$5:$ABF$11,MATCH(UsagePerHour!$B$36,Usage!$C$5:$C$11,0),MATCH(UsagePerHour!SA$4,Usage!$D$3:$ABF$3,0)),"")</f>
        <v>0</v>
      </c>
      <c r="SB38" s="6">
        <f>IFERROR(INDEX(Sales!$D$5:$ABF$18,MATCH(UsagePerHour!$B38,Sales!$C$5:$C$18,0),MATCH(UsagePerHour!SB$4,Sales!$D$3:$ABF$3,0))/SB$2*INDEX(Usage!$D$5:$ABF$11,MATCH(UsagePerHour!$B$36,Usage!$C$5:$C$11,0),MATCH(UsagePerHour!SB$4,Usage!$D$3:$ABF$3,0)),"")</f>
        <v>1.6802468509233335</v>
      </c>
      <c r="SC38" s="6">
        <f>IFERROR(INDEX(Sales!$D$5:$ABF$18,MATCH(UsagePerHour!$B38,Sales!$C$5:$C$18,0),MATCH(UsagePerHour!SC$4,Sales!$D$3:$ABF$3,0))/SC$2*INDEX(Usage!$D$5:$ABF$11,MATCH(UsagePerHour!$B$36,Usage!$C$5:$C$11,0),MATCH(UsagePerHour!SC$4,Usage!$D$3:$ABF$3,0)),"")</f>
        <v>11.548075441229948</v>
      </c>
      <c r="SD38" s="6">
        <f>IFERROR(INDEX(Sales!$D$5:$ABF$18,MATCH(UsagePerHour!$B38,Sales!$C$5:$C$18,0),MATCH(UsagePerHour!SD$4,Sales!$D$3:$ABF$3,0))/SD$2*INDEX(Usage!$D$5:$ABF$11,MATCH(UsagePerHour!$B$36,Usage!$C$5:$C$11,0),MATCH(UsagePerHour!SD$4,Usage!$D$3:$ABF$3,0)),"")</f>
        <v>8.0642439512331912</v>
      </c>
      <c r="SE38" s="6">
        <f>IFERROR(INDEX(Sales!$D$5:$ABF$18,MATCH(UsagePerHour!$B38,Sales!$C$5:$C$18,0),MATCH(UsagePerHour!SE$4,Sales!$D$3:$ABF$3,0))/SE$2*INDEX(Usage!$D$5:$ABF$11,MATCH(UsagePerHour!$B$36,Usage!$C$5:$C$11,0),MATCH(UsagePerHour!SE$4,Usage!$D$3:$ABF$3,0)),"")</f>
        <v>1.0809565500644018</v>
      </c>
      <c r="SF38" s="6">
        <f>IFERROR(INDEX(Sales!$D$5:$ABF$18,MATCH(UsagePerHour!$B38,Sales!$C$5:$C$18,0),MATCH(UsagePerHour!SF$4,Sales!$D$3:$ABF$3,0))/SF$2*INDEX(Usage!$D$5:$ABF$11,MATCH(UsagePerHour!$B$36,Usage!$C$5:$C$11,0),MATCH(UsagePerHour!SF$4,Usage!$D$3:$ABF$3,0)),"")</f>
        <v>1.8176291398837909</v>
      </c>
      <c r="SG38" s="6" t="str">
        <f>IFERROR(INDEX(Sales!$D$5:$ABF$18,MATCH(UsagePerHour!$B38,Sales!$C$5:$C$18,0),MATCH(UsagePerHour!SG$4,Sales!$D$3:$ABF$3,0))/SG$2*INDEX(Usage!$D$5:$ABF$11,MATCH(UsagePerHour!$B$36,Usage!$C$5:$C$11,0),MATCH(UsagePerHour!SG$4,Usage!$D$3:$ABF$3,0)),"")</f>
        <v/>
      </c>
      <c r="SH38" s="6" t="str">
        <f>IFERROR(INDEX(Sales!$D$5:$ABF$18,MATCH(UsagePerHour!$B38,Sales!$C$5:$C$18,0),MATCH(UsagePerHour!SH$4,Sales!$D$3:$ABF$3,0))/SH$2*INDEX(Usage!$D$5:$ABF$11,MATCH(UsagePerHour!$B$36,Usage!$C$5:$C$11,0),MATCH(UsagePerHour!SH$4,Usage!$D$3:$ABF$3,0)),"")</f>
        <v/>
      </c>
      <c r="SI38" s="6" t="str">
        <f>IFERROR(INDEX(Sales!$D$5:$ABF$18,MATCH(UsagePerHour!$B38,Sales!$C$5:$C$18,0),MATCH(UsagePerHour!SI$4,Sales!$D$3:$ABF$3,0))/SI$2*INDEX(Usage!$D$5:$ABF$11,MATCH(UsagePerHour!$B$36,Usage!$C$5:$C$11,0),MATCH(UsagePerHour!SI$4,Usage!$D$3:$ABF$3,0)),"")</f>
        <v/>
      </c>
      <c r="SJ38" s="6" t="str">
        <f>IFERROR(INDEX(Sales!$D$5:$ABF$18,MATCH(UsagePerHour!$B38,Sales!$C$5:$C$18,0),MATCH(UsagePerHour!SJ$4,Sales!$D$3:$ABF$3,0))/SJ$2*INDEX(Usage!$D$5:$ABF$11,MATCH(UsagePerHour!$B$36,Usage!$C$5:$C$11,0),MATCH(UsagePerHour!SJ$4,Usage!$D$3:$ABF$3,0)),"")</f>
        <v/>
      </c>
      <c r="SK38" s="6" t="str">
        <f>IFERROR(INDEX(Sales!$D$5:$ABF$18,MATCH(UsagePerHour!$B38,Sales!$C$5:$C$18,0),MATCH(UsagePerHour!SK$4,Sales!$D$3:$ABF$3,0))/SK$2*INDEX(Usage!$D$5:$ABF$11,MATCH(UsagePerHour!$B$36,Usage!$C$5:$C$11,0),MATCH(UsagePerHour!SK$4,Usage!$D$3:$ABF$3,0)),"")</f>
        <v/>
      </c>
      <c r="SL38" s="6" t="str">
        <f>IFERROR(INDEX(Sales!$D$5:$ABF$18,MATCH(UsagePerHour!$B38,Sales!$C$5:$C$18,0),MATCH(UsagePerHour!SL$4,Sales!$D$3:$ABF$3,0))/SL$2*INDEX(Usage!$D$5:$ABF$11,MATCH(UsagePerHour!$B$36,Usage!$C$5:$C$11,0),MATCH(UsagePerHour!SL$4,Usage!$D$3:$ABF$3,0)),"")</f>
        <v/>
      </c>
      <c r="SM38" s="6" t="str">
        <f>IFERROR(INDEX(Sales!$D$5:$ABF$18,MATCH(UsagePerHour!$B38,Sales!$C$5:$C$18,0),MATCH(UsagePerHour!SM$4,Sales!$D$3:$ABF$3,0))/SM$2*INDEX(Usage!$D$5:$ABF$11,MATCH(UsagePerHour!$B$36,Usage!$C$5:$C$11,0),MATCH(UsagePerHour!SM$4,Usage!$D$3:$ABF$3,0)),"")</f>
        <v/>
      </c>
      <c r="SN38" s="6" t="str">
        <f>IFERROR(INDEX(Sales!$D$5:$ABF$18,MATCH(UsagePerHour!$B38,Sales!$C$5:$C$18,0),MATCH(UsagePerHour!SN$4,Sales!$D$3:$ABF$3,0))/SN$2*INDEX(Usage!$D$5:$ABF$11,MATCH(UsagePerHour!$B$36,Usage!$C$5:$C$11,0),MATCH(UsagePerHour!SN$4,Usage!$D$3:$ABF$3,0)),"")</f>
        <v/>
      </c>
      <c r="SO38" s="6" t="str">
        <f>IFERROR(INDEX(Sales!$D$5:$ABF$18,MATCH(UsagePerHour!$B38,Sales!$C$5:$C$18,0),MATCH(UsagePerHour!SO$4,Sales!$D$3:$ABF$3,0))/SO$2*INDEX(Usage!$D$5:$ABF$11,MATCH(UsagePerHour!$B$36,Usage!$C$5:$C$11,0),MATCH(UsagePerHour!SO$4,Usage!$D$3:$ABF$3,0)),"")</f>
        <v/>
      </c>
      <c r="SP38" s="6" t="str">
        <f>IFERROR(INDEX(Sales!$D$5:$ABF$18,MATCH(UsagePerHour!$B38,Sales!$C$5:$C$18,0),MATCH(UsagePerHour!SP$4,Sales!$D$3:$ABF$3,0))/SP$2*INDEX(Usage!$D$5:$ABF$11,MATCH(UsagePerHour!$B$36,Usage!$C$5:$C$11,0),MATCH(UsagePerHour!SP$4,Usage!$D$3:$ABF$3,0)),"")</f>
        <v/>
      </c>
      <c r="SQ38" s="6" t="str">
        <f>IFERROR(INDEX(Sales!$D$5:$ABF$18,MATCH(UsagePerHour!$B38,Sales!$C$5:$C$18,0),MATCH(UsagePerHour!SQ$4,Sales!$D$3:$ABF$3,0))/SQ$2*INDEX(Usage!$D$5:$ABF$11,MATCH(UsagePerHour!$B$36,Usage!$C$5:$C$11,0),MATCH(UsagePerHour!SQ$4,Usage!$D$3:$ABF$3,0)),"")</f>
        <v/>
      </c>
      <c r="SR38" s="6" t="str">
        <f>IFERROR(INDEX(Sales!$D$5:$ABF$18,MATCH(UsagePerHour!$B38,Sales!$C$5:$C$18,0),MATCH(UsagePerHour!SR$4,Sales!$D$3:$ABF$3,0))/SR$2*INDEX(Usage!$D$5:$ABF$11,MATCH(UsagePerHour!$B$36,Usage!$C$5:$C$11,0),MATCH(UsagePerHour!SR$4,Usage!$D$3:$ABF$3,0)),"")</f>
        <v/>
      </c>
      <c r="SS38" s="6" t="str">
        <f>IFERROR(INDEX(Sales!$D$5:$ABF$18,MATCH(UsagePerHour!$B38,Sales!$C$5:$C$18,0),MATCH(UsagePerHour!SS$4,Sales!$D$3:$ABF$3,0))/SS$2*INDEX(Usage!$D$5:$ABF$11,MATCH(UsagePerHour!$B$36,Usage!$C$5:$C$11,0),MATCH(UsagePerHour!SS$4,Usage!$D$3:$ABF$3,0)),"")</f>
        <v/>
      </c>
      <c r="ST38" s="6" t="str">
        <f>IFERROR(INDEX(Sales!$D$5:$ABF$18,MATCH(UsagePerHour!$B38,Sales!$C$5:$C$18,0),MATCH(UsagePerHour!ST$4,Sales!$D$3:$ABF$3,0))/ST$2*INDEX(Usage!$D$5:$ABF$11,MATCH(UsagePerHour!$B$36,Usage!$C$5:$C$11,0),MATCH(UsagePerHour!ST$4,Usage!$D$3:$ABF$3,0)),"")</f>
        <v/>
      </c>
      <c r="SU38" s="6" t="str">
        <f>IFERROR(INDEX(Sales!$D$5:$ABF$18,MATCH(UsagePerHour!$B38,Sales!$C$5:$C$18,0),MATCH(UsagePerHour!SU$4,Sales!$D$3:$ABF$3,0))/SU$2*INDEX(Usage!$D$5:$ABF$11,MATCH(UsagePerHour!$B$36,Usage!$C$5:$C$11,0),MATCH(UsagePerHour!SU$4,Usage!$D$3:$ABF$3,0)),"")</f>
        <v/>
      </c>
      <c r="SV38" s="6" t="str">
        <f>IFERROR(INDEX(Sales!$D$5:$ABF$18,MATCH(UsagePerHour!$B38,Sales!$C$5:$C$18,0),MATCH(UsagePerHour!SV$4,Sales!$D$3:$ABF$3,0))/SV$2*INDEX(Usage!$D$5:$ABF$11,MATCH(UsagePerHour!$B$36,Usage!$C$5:$C$11,0),MATCH(UsagePerHour!SV$4,Usage!$D$3:$ABF$3,0)),"")</f>
        <v/>
      </c>
      <c r="SW38" s="6" t="str">
        <f>IFERROR(INDEX(Sales!$D$5:$ABF$18,MATCH(UsagePerHour!$B38,Sales!$C$5:$C$18,0),MATCH(UsagePerHour!SW$4,Sales!$D$3:$ABF$3,0))/SW$2*INDEX(Usage!$D$5:$ABF$11,MATCH(UsagePerHour!$B$36,Usage!$C$5:$C$11,0),MATCH(UsagePerHour!SW$4,Usage!$D$3:$ABF$3,0)),"")</f>
        <v/>
      </c>
      <c r="SX38" s="6" t="str">
        <f>IFERROR(INDEX(Sales!$D$5:$ABF$18,MATCH(UsagePerHour!$B38,Sales!$C$5:$C$18,0),MATCH(UsagePerHour!SX$4,Sales!$D$3:$ABF$3,0))/SX$2*INDEX(Usage!$D$5:$ABF$11,MATCH(UsagePerHour!$B$36,Usage!$C$5:$C$11,0),MATCH(UsagePerHour!SX$4,Usage!$D$3:$ABF$3,0)),"")</f>
        <v/>
      </c>
      <c r="SY38" s="6" t="str">
        <f>IFERROR(INDEX(Sales!$D$5:$ABF$18,MATCH(UsagePerHour!$B38,Sales!$C$5:$C$18,0),MATCH(UsagePerHour!SY$4,Sales!$D$3:$ABF$3,0))/SY$2*INDEX(Usage!$D$5:$ABF$11,MATCH(UsagePerHour!$B$36,Usage!$C$5:$C$11,0),MATCH(UsagePerHour!SY$4,Usage!$D$3:$ABF$3,0)),"")</f>
        <v/>
      </c>
      <c r="SZ38" s="6" t="str">
        <f>IFERROR(INDEX(Sales!$D$5:$ABF$18,MATCH(UsagePerHour!$B38,Sales!$C$5:$C$18,0),MATCH(UsagePerHour!SZ$4,Sales!$D$3:$ABF$3,0))/SZ$2*INDEX(Usage!$D$5:$ABF$11,MATCH(UsagePerHour!$B$36,Usage!$C$5:$C$11,0),MATCH(UsagePerHour!SZ$4,Usage!$D$3:$ABF$3,0)),"")</f>
        <v/>
      </c>
      <c r="TA38" s="6" t="str">
        <f>IFERROR(INDEX(Sales!$D$5:$ABF$18,MATCH(UsagePerHour!$B38,Sales!$C$5:$C$18,0),MATCH(UsagePerHour!TA$4,Sales!$D$3:$ABF$3,0))/TA$2*INDEX(Usage!$D$5:$ABF$11,MATCH(UsagePerHour!$B$36,Usage!$C$5:$C$11,0),MATCH(UsagePerHour!TA$4,Usage!$D$3:$ABF$3,0)),"")</f>
        <v/>
      </c>
      <c r="TB38" s="6" t="str">
        <f>IFERROR(INDEX(Sales!$D$5:$ABF$18,MATCH(UsagePerHour!$B38,Sales!$C$5:$C$18,0),MATCH(UsagePerHour!TB$4,Sales!$D$3:$ABF$3,0))/TB$2*INDEX(Usage!$D$5:$ABF$11,MATCH(UsagePerHour!$B$36,Usage!$C$5:$C$11,0),MATCH(UsagePerHour!TB$4,Usage!$D$3:$ABF$3,0)),"")</f>
        <v/>
      </c>
      <c r="TC38" s="6" t="str">
        <f>IFERROR(INDEX(Sales!$D$5:$ABF$18,MATCH(UsagePerHour!$B38,Sales!$C$5:$C$18,0),MATCH(UsagePerHour!TC$4,Sales!$D$3:$ABF$3,0))/TC$2*INDEX(Usage!$D$5:$ABF$11,MATCH(UsagePerHour!$B$36,Usage!$C$5:$C$11,0),MATCH(UsagePerHour!TC$4,Usage!$D$3:$ABF$3,0)),"")</f>
        <v/>
      </c>
      <c r="TD38" s="6" t="str">
        <f>IFERROR(INDEX(Sales!$D$5:$ABF$18,MATCH(UsagePerHour!$B38,Sales!$C$5:$C$18,0),MATCH(UsagePerHour!TD$4,Sales!$D$3:$ABF$3,0))/TD$2*INDEX(Usage!$D$5:$ABF$11,MATCH(UsagePerHour!$B$36,Usage!$C$5:$C$11,0),MATCH(UsagePerHour!TD$4,Usage!$D$3:$ABF$3,0)),"")</f>
        <v/>
      </c>
      <c r="TE38" s="6" t="str">
        <f>IFERROR(INDEX(Sales!$D$5:$ABF$18,MATCH(UsagePerHour!$B38,Sales!$C$5:$C$18,0),MATCH(UsagePerHour!TE$4,Sales!$D$3:$ABF$3,0))/TE$2*INDEX(Usage!$D$5:$ABF$11,MATCH(UsagePerHour!$B$36,Usage!$C$5:$C$11,0),MATCH(UsagePerHour!TE$4,Usage!$D$3:$ABF$3,0)),"")</f>
        <v/>
      </c>
      <c r="TF38" s="6" t="str">
        <f>IFERROR(INDEX(Sales!$D$5:$ABF$18,MATCH(UsagePerHour!$B38,Sales!$C$5:$C$18,0),MATCH(UsagePerHour!TF$4,Sales!$D$3:$ABF$3,0))/TF$2*INDEX(Usage!$D$5:$ABF$11,MATCH(UsagePerHour!$B$36,Usage!$C$5:$C$11,0),MATCH(UsagePerHour!TF$4,Usage!$D$3:$ABF$3,0)),"")</f>
        <v/>
      </c>
      <c r="TG38" s="6" t="str">
        <f>IFERROR(INDEX(Sales!$D$5:$ABF$18,MATCH(UsagePerHour!$B38,Sales!$C$5:$C$18,0),MATCH(UsagePerHour!TG$4,Sales!$D$3:$ABF$3,0))/TG$2*INDEX(Usage!$D$5:$ABF$11,MATCH(UsagePerHour!$B$36,Usage!$C$5:$C$11,0),MATCH(UsagePerHour!TG$4,Usage!$D$3:$ABF$3,0)),"")</f>
        <v/>
      </c>
      <c r="TH38" s="6" t="str">
        <f>IFERROR(INDEX(Sales!$D$5:$ABF$18,MATCH(UsagePerHour!$B38,Sales!$C$5:$C$18,0),MATCH(UsagePerHour!TH$4,Sales!$D$3:$ABF$3,0))/TH$2*INDEX(Usage!$D$5:$ABF$11,MATCH(UsagePerHour!$B$36,Usage!$C$5:$C$11,0),MATCH(UsagePerHour!TH$4,Usage!$D$3:$ABF$3,0)),"")</f>
        <v/>
      </c>
      <c r="TI38" s="6" t="str">
        <f>IFERROR(INDEX(Sales!$D$5:$ABF$18,MATCH(UsagePerHour!$B38,Sales!$C$5:$C$18,0),MATCH(UsagePerHour!TI$4,Sales!$D$3:$ABF$3,0))/TI$2*INDEX(Usage!$D$5:$ABF$11,MATCH(UsagePerHour!$B$36,Usage!$C$5:$C$11,0),MATCH(UsagePerHour!TI$4,Usage!$D$3:$ABF$3,0)),"")</f>
        <v/>
      </c>
      <c r="TJ38" s="6" t="str">
        <f>IFERROR(INDEX(Sales!$D$5:$ABF$18,MATCH(UsagePerHour!$B38,Sales!$C$5:$C$18,0),MATCH(UsagePerHour!TJ$4,Sales!$D$3:$ABF$3,0))/TJ$2*INDEX(Usage!$D$5:$ABF$11,MATCH(UsagePerHour!$B$36,Usage!$C$5:$C$11,0),MATCH(UsagePerHour!TJ$4,Usage!$D$3:$ABF$3,0)),"")</f>
        <v/>
      </c>
      <c r="TK38" s="6" t="str">
        <f>IFERROR(INDEX(Sales!$D$5:$ABF$18,MATCH(UsagePerHour!$B38,Sales!$C$5:$C$18,0),MATCH(UsagePerHour!TK$4,Sales!$D$3:$ABF$3,0))/TK$2*INDEX(Usage!$D$5:$ABF$11,MATCH(UsagePerHour!$B$36,Usage!$C$5:$C$11,0),MATCH(UsagePerHour!TK$4,Usage!$D$3:$ABF$3,0)),"")</f>
        <v/>
      </c>
      <c r="TL38" s="6" t="str">
        <f>IFERROR(INDEX(Sales!$D$5:$ABF$18,MATCH(UsagePerHour!$B38,Sales!$C$5:$C$18,0),MATCH(UsagePerHour!TL$4,Sales!$D$3:$ABF$3,0))/TL$2*INDEX(Usage!$D$5:$ABF$11,MATCH(UsagePerHour!$B$36,Usage!$C$5:$C$11,0),MATCH(UsagePerHour!TL$4,Usage!$D$3:$ABF$3,0)),"")</f>
        <v/>
      </c>
      <c r="TM38" s="6" t="str">
        <f>IFERROR(INDEX(Sales!$D$5:$ABF$18,MATCH(UsagePerHour!$B38,Sales!$C$5:$C$18,0),MATCH(UsagePerHour!TM$4,Sales!$D$3:$ABF$3,0))/TM$2*INDEX(Usage!$D$5:$ABF$11,MATCH(UsagePerHour!$B$36,Usage!$C$5:$C$11,0),MATCH(UsagePerHour!TM$4,Usage!$D$3:$ABF$3,0)),"")</f>
        <v/>
      </c>
      <c r="TN38" s="6" t="str">
        <f>IFERROR(INDEX(Sales!$D$5:$ABF$18,MATCH(UsagePerHour!$B38,Sales!$C$5:$C$18,0),MATCH(UsagePerHour!TN$4,Sales!$D$3:$ABF$3,0))/TN$2*INDEX(Usage!$D$5:$ABF$11,MATCH(UsagePerHour!$B$36,Usage!$C$5:$C$11,0),MATCH(UsagePerHour!TN$4,Usage!$D$3:$ABF$3,0)),"")</f>
        <v/>
      </c>
      <c r="TO38" s="6" t="str">
        <f>IFERROR(INDEX(Sales!$D$5:$ABF$18,MATCH(UsagePerHour!$B38,Sales!$C$5:$C$18,0),MATCH(UsagePerHour!TO$4,Sales!$D$3:$ABF$3,0))/TO$2*INDEX(Usage!$D$5:$ABF$11,MATCH(UsagePerHour!$B$36,Usage!$C$5:$C$11,0),MATCH(UsagePerHour!TO$4,Usage!$D$3:$ABF$3,0)),"")</f>
        <v/>
      </c>
      <c r="TP38" s="6" t="str">
        <f>IFERROR(INDEX(Sales!$D$5:$ABF$18,MATCH(UsagePerHour!$B38,Sales!$C$5:$C$18,0),MATCH(UsagePerHour!TP$4,Sales!$D$3:$ABF$3,0))/TP$2*INDEX(Usage!$D$5:$ABF$11,MATCH(UsagePerHour!$B$36,Usage!$C$5:$C$11,0),MATCH(UsagePerHour!TP$4,Usage!$D$3:$ABF$3,0)),"")</f>
        <v/>
      </c>
      <c r="TQ38" s="6" t="str">
        <f>IFERROR(INDEX(Sales!$D$5:$ABF$18,MATCH(UsagePerHour!$B38,Sales!$C$5:$C$18,0),MATCH(UsagePerHour!TQ$4,Sales!$D$3:$ABF$3,0))/TQ$2*INDEX(Usage!$D$5:$ABF$11,MATCH(UsagePerHour!$B$36,Usage!$C$5:$C$11,0),MATCH(UsagePerHour!TQ$4,Usage!$D$3:$ABF$3,0)),"")</f>
        <v/>
      </c>
      <c r="TR38" s="6" t="str">
        <f>IFERROR(INDEX(Sales!$D$5:$ABF$18,MATCH(UsagePerHour!$B38,Sales!$C$5:$C$18,0),MATCH(UsagePerHour!TR$4,Sales!$D$3:$ABF$3,0))/TR$2*INDEX(Usage!$D$5:$ABF$11,MATCH(UsagePerHour!$B$36,Usage!$C$5:$C$11,0),MATCH(UsagePerHour!TR$4,Usage!$D$3:$ABF$3,0)),"")</f>
        <v/>
      </c>
      <c r="TS38" s="6" t="str">
        <f>IFERROR(INDEX(Sales!$D$5:$ABF$18,MATCH(UsagePerHour!$B38,Sales!$C$5:$C$18,0),MATCH(UsagePerHour!TS$4,Sales!$D$3:$ABF$3,0))/TS$2*INDEX(Usage!$D$5:$ABF$11,MATCH(UsagePerHour!$B$36,Usage!$C$5:$C$11,0),MATCH(UsagePerHour!TS$4,Usage!$D$3:$ABF$3,0)),"")</f>
        <v/>
      </c>
      <c r="TT38" s="6" t="str">
        <f>IFERROR(INDEX(Sales!$D$5:$ABF$18,MATCH(UsagePerHour!$B38,Sales!$C$5:$C$18,0),MATCH(UsagePerHour!TT$4,Sales!$D$3:$ABF$3,0))/TT$2*INDEX(Usage!$D$5:$ABF$11,MATCH(UsagePerHour!$B$36,Usage!$C$5:$C$11,0),MATCH(UsagePerHour!TT$4,Usage!$D$3:$ABF$3,0)),"")</f>
        <v/>
      </c>
      <c r="TU38" s="6" t="str">
        <f>IFERROR(INDEX(Sales!$D$5:$ABF$18,MATCH(UsagePerHour!$B38,Sales!$C$5:$C$18,0),MATCH(UsagePerHour!TU$4,Sales!$D$3:$ABF$3,0))/TU$2*INDEX(Usage!$D$5:$ABF$11,MATCH(UsagePerHour!$B$36,Usage!$C$5:$C$11,0),MATCH(UsagePerHour!TU$4,Usage!$D$3:$ABF$3,0)),"")</f>
        <v/>
      </c>
      <c r="TV38" s="6" t="str">
        <f>IFERROR(INDEX(Sales!$D$5:$ABF$18,MATCH(UsagePerHour!$B38,Sales!$C$5:$C$18,0),MATCH(UsagePerHour!TV$4,Sales!$D$3:$ABF$3,0))/TV$2*INDEX(Usage!$D$5:$ABF$11,MATCH(UsagePerHour!$B$36,Usage!$C$5:$C$11,0),MATCH(UsagePerHour!TV$4,Usage!$D$3:$ABF$3,0)),"")</f>
        <v/>
      </c>
      <c r="TW38" s="6" t="str">
        <f>IFERROR(INDEX(Sales!$D$5:$ABF$18,MATCH(UsagePerHour!$B38,Sales!$C$5:$C$18,0),MATCH(UsagePerHour!TW$4,Sales!$D$3:$ABF$3,0))/TW$2*INDEX(Usage!$D$5:$ABF$11,MATCH(UsagePerHour!$B$36,Usage!$C$5:$C$11,0),MATCH(UsagePerHour!TW$4,Usage!$D$3:$ABF$3,0)),"")</f>
        <v/>
      </c>
      <c r="TX38" s="6" t="str">
        <f>IFERROR(INDEX(Sales!$D$5:$ABF$18,MATCH(UsagePerHour!$B38,Sales!$C$5:$C$18,0),MATCH(UsagePerHour!TX$4,Sales!$D$3:$ABF$3,0))/TX$2*INDEX(Usage!$D$5:$ABF$11,MATCH(UsagePerHour!$B$36,Usage!$C$5:$C$11,0),MATCH(UsagePerHour!TX$4,Usage!$D$3:$ABF$3,0)),"")</f>
        <v/>
      </c>
      <c r="TY38" s="6" t="str">
        <f>IFERROR(INDEX(Sales!$D$5:$ABF$18,MATCH(UsagePerHour!$B38,Sales!$C$5:$C$18,0),MATCH(UsagePerHour!TY$4,Sales!$D$3:$ABF$3,0))/TY$2*INDEX(Usage!$D$5:$ABF$11,MATCH(UsagePerHour!$B$36,Usage!$C$5:$C$11,0),MATCH(UsagePerHour!TY$4,Usage!$D$3:$ABF$3,0)),"")</f>
        <v/>
      </c>
      <c r="TZ38" s="6" t="str">
        <f>IFERROR(INDEX(Sales!$D$5:$ABF$18,MATCH(UsagePerHour!$B38,Sales!$C$5:$C$18,0),MATCH(UsagePerHour!TZ$4,Sales!$D$3:$ABF$3,0))/TZ$2*INDEX(Usage!$D$5:$ABF$11,MATCH(UsagePerHour!$B$36,Usage!$C$5:$C$11,0),MATCH(UsagePerHour!TZ$4,Usage!$D$3:$ABF$3,0)),"")</f>
        <v/>
      </c>
      <c r="UA38" s="6" t="str">
        <f>IFERROR(INDEX(Sales!$D$5:$ABF$18,MATCH(UsagePerHour!$B38,Sales!$C$5:$C$18,0),MATCH(UsagePerHour!UA$4,Sales!$D$3:$ABF$3,0))/UA$2*INDEX(Usage!$D$5:$ABF$11,MATCH(UsagePerHour!$B$36,Usage!$C$5:$C$11,0),MATCH(UsagePerHour!UA$4,Usage!$D$3:$ABF$3,0)),"")</f>
        <v/>
      </c>
      <c r="UB38" s="6" t="str">
        <f>IFERROR(INDEX(Sales!$D$5:$ABF$18,MATCH(UsagePerHour!$B38,Sales!$C$5:$C$18,0),MATCH(UsagePerHour!UB$4,Sales!$D$3:$ABF$3,0))/UB$2*INDEX(Usage!$D$5:$ABF$11,MATCH(UsagePerHour!$B$36,Usage!$C$5:$C$11,0),MATCH(UsagePerHour!UB$4,Usage!$D$3:$ABF$3,0)),"")</f>
        <v/>
      </c>
      <c r="UC38" s="6" t="str">
        <f>IFERROR(INDEX(Sales!$D$5:$ABF$18,MATCH(UsagePerHour!$B38,Sales!$C$5:$C$18,0),MATCH(UsagePerHour!UC$4,Sales!$D$3:$ABF$3,0))/UC$2*INDEX(Usage!$D$5:$ABF$11,MATCH(UsagePerHour!$B$36,Usage!$C$5:$C$11,0),MATCH(UsagePerHour!UC$4,Usage!$D$3:$ABF$3,0)),"")</f>
        <v/>
      </c>
      <c r="UD38" s="6" t="str">
        <f>IFERROR(INDEX(Sales!$D$5:$ABF$18,MATCH(UsagePerHour!$B38,Sales!$C$5:$C$18,0),MATCH(UsagePerHour!UD$4,Sales!$D$3:$ABF$3,0))/UD$2*INDEX(Usage!$D$5:$ABF$11,MATCH(UsagePerHour!$B$36,Usage!$C$5:$C$11,0),MATCH(UsagePerHour!UD$4,Usage!$D$3:$ABF$3,0)),"")</f>
        <v/>
      </c>
      <c r="UE38" s="6" t="str">
        <f>IFERROR(INDEX(Sales!$D$5:$ABF$18,MATCH(UsagePerHour!$B38,Sales!$C$5:$C$18,0),MATCH(UsagePerHour!UE$4,Sales!$D$3:$ABF$3,0))/UE$2*INDEX(Usage!$D$5:$ABF$11,MATCH(UsagePerHour!$B$36,Usage!$C$5:$C$11,0),MATCH(UsagePerHour!UE$4,Usage!$D$3:$ABF$3,0)),"")</f>
        <v/>
      </c>
      <c r="UF38" s="6" t="str">
        <f>IFERROR(INDEX(Sales!$D$5:$ABF$18,MATCH(UsagePerHour!$B38,Sales!$C$5:$C$18,0),MATCH(UsagePerHour!UF$4,Sales!$D$3:$ABF$3,0))/UF$2*INDEX(Usage!$D$5:$ABF$11,MATCH(UsagePerHour!$B$36,Usage!$C$5:$C$11,0),MATCH(UsagePerHour!UF$4,Usage!$D$3:$ABF$3,0)),"")</f>
        <v/>
      </c>
      <c r="UG38" s="6" t="str">
        <f>IFERROR(INDEX(Sales!$D$5:$ABF$18,MATCH(UsagePerHour!$B38,Sales!$C$5:$C$18,0),MATCH(UsagePerHour!UG$4,Sales!$D$3:$ABF$3,0))/UG$2*INDEX(Usage!$D$5:$ABF$11,MATCH(UsagePerHour!$B$36,Usage!$C$5:$C$11,0),MATCH(UsagePerHour!UG$4,Usage!$D$3:$ABF$3,0)),"")</f>
        <v/>
      </c>
      <c r="UH38" s="6" t="str">
        <f>IFERROR(INDEX(Sales!$D$5:$ABF$18,MATCH(UsagePerHour!$B38,Sales!$C$5:$C$18,0),MATCH(UsagePerHour!UH$4,Sales!$D$3:$ABF$3,0))/UH$2*INDEX(Usage!$D$5:$ABF$11,MATCH(UsagePerHour!$B$36,Usage!$C$5:$C$11,0),MATCH(UsagePerHour!UH$4,Usage!$D$3:$ABF$3,0)),"")</f>
        <v/>
      </c>
      <c r="UI38" s="6" t="str">
        <f>IFERROR(INDEX(Sales!$D$5:$ABF$18,MATCH(UsagePerHour!$B38,Sales!$C$5:$C$18,0),MATCH(UsagePerHour!UI$4,Sales!$D$3:$ABF$3,0))/UI$2*INDEX(Usage!$D$5:$ABF$11,MATCH(UsagePerHour!$B$36,Usage!$C$5:$C$11,0),MATCH(UsagePerHour!UI$4,Usage!$D$3:$ABF$3,0)),"")</f>
        <v/>
      </c>
      <c r="UJ38" s="6" t="str">
        <f>IFERROR(INDEX(Sales!$D$5:$ABF$18,MATCH(UsagePerHour!$B38,Sales!$C$5:$C$18,0),MATCH(UsagePerHour!UJ$4,Sales!$D$3:$ABF$3,0))/UJ$2*INDEX(Usage!$D$5:$ABF$11,MATCH(UsagePerHour!$B$36,Usage!$C$5:$C$11,0),MATCH(UsagePerHour!UJ$4,Usage!$D$3:$ABF$3,0)),"")</f>
        <v/>
      </c>
      <c r="UK38" s="6" t="str">
        <f>IFERROR(INDEX(Sales!$D$5:$ABF$18,MATCH(UsagePerHour!$B38,Sales!$C$5:$C$18,0),MATCH(UsagePerHour!UK$4,Sales!$D$3:$ABF$3,0))/UK$2*INDEX(Usage!$D$5:$ABF$11,MATCH(UsagePerHour!$B$36,Usage!$C$5:$C$11,0),MATCH(UsagePerHour!UK$4,Usage!$D$3:$ABF$3,0)),"")</f>
        <v/>
      </c>
      <c r="UL38" s="6" t="str">
        <f>IFERROR(INDEX(Sales!$D$5:$ABF$18,MATCH(UsagePerHour!$B38,Sales!$C$5:$C$18,0),MATCH(UsagePerHour!UL$4,Sales!$D$3:$ABF$3,0))/UL$2*INDEX(Usage!$D$5:$ABF$11,MATCH(UsagePerHour!$B$36,Usage!$C$5:$C$11,0),MATCH(UsagePerHour!UL$4,Usage!$D$3:$ABF$3,0)),"")</f>
        <v/>
      </c>
      <c r="UM38" s="6" t="str">
        <f>IFERROR(INDEX(Sales!$D$5:$ABF$18,MATCH(UsagePerHour!$B38,Sales!$C$5:$C$18,0),MATCH(UsagePerHour!UM$4,Sales!$D$3:$ABF$3,0))/UM$2*INDEX(Usage!$D$5:$ABF$11,MATCH(UsagePerHour!$B$36,Usage!$C$5:$C$11,0),MATCH(UsagePerHour!UM$4,Usage!$D$3:$ABF$3,0)),"")</f>
        <v/>
      </c>
      <c r="UN38" s="6" t="str">
        <f>IFERROR(INDEX(Sales!$D$5:$ABF$18,MATCH(UsagePerHour!$B38,Sales!$C$5:$C$18,0),MATCH(UsagePerHour!UN$4,Sales!$D$3:$ABF$3,0))/UN$2*INDEX(Usage!$D$5:$ABF$11,MATCH(UsagePerHour!$B$36,Usage!$C$5:$C$11,0),MATCH(UsagePerHour!UN$4,Usage!$D$3:$ABF$3,0)),"")</f>
        <v/>
      </c>
      <c r="UO38" s="6" t="str">
        <f>IFERROR(INDEX(Sales!$D$5:$ABF$18,MATCH(UsagePerHour!$B38,Sales!$C$5:$C$18,0),MATCH(UsagePerHour!UO$4,Sales!$D$3:$ABF$3,0))/UO$2*INDEX(Usage!$D$5:$ABF$11,MATCH(UsagePerHour!$B$36,Usage!$C$5:$C$11,0),MATCH(UsagePerHour!UO$4,Usage!$D$3:$ABF$3,0)),"")</f>
        <v/>
      </c>
      <c r="UP38" s="6" t="str">
        <f>IFERROR(INDEX(Sales!$D$5:$ABF$18,MATCH(UsagePerHour!$B38,Sales!$C$5:$C$18,0),MATCH(UsagePerHour!UP$4,Sales!$D$3:$ABF$3,0))/UP$2*INDEX(Usage!$D$5:$ABF$11,MATCH(UsagePerHour!$B$36,Usage!$C$5:$C$11,0),MATCH(UsagePerHour!UP$4,Usage!$D$3:$ABF$3,0)),"")</f>
        <v/>
      </c>
      <c r="UQ38" s="6" t="str">
        <f>IFERROR(INDEX(Sales!$D$5:$ABF$18,MATCH(UsagePerHour!$B38,Sales!$C$5:$C$18,0),MATCH(UsagePerHour!UQ$4,Sales!$D$3:$ABF$3,0))/UQ$2*INDEX(Usage!$D$5:$ABF$11,MATCH(UsagePerHour!$B$36,Usage!$C$5:$C$11,0),MATCH(UsagePerHour!UQ$4,Usage!$D$3:$ABF$3,0)),"")</f>
        <v/>
      </c>
      <c r="UR38" s="6" t="str">
        <f>IFERROR(INDEX(Sales!$D$5:$ABF$18,MATCH(UsagePerHour!$B38,Sales!$C$5:$C$18,0),MATCH(UsagePerHour!UR$4,Sales!$D$3:$ABF$3,0))/UR$2*INDEX(Usage!$D$5:$ABF$11,MATCH(UsagePerHour!$B$36,Usage!$C$5:$C$11,0),MATCH(UsagePerHour!UR$4,Usage!$D$3:$ABF$3,0)),"")</f>
        <v/>
      </c>
      <c r="US38" s="6" t="str">
        <f>IFERROR(INDEX(Sales!$D$5:$ABF$18,MATCH(UsagePerHour!$B38,Sales!$C$5:$C$18,0),MATCH(UsagePerHour!US$4,Sales!$D$3:$ABF$3,0))/US$2*INDEX(Usage!$D$5:$ABF$11,MATCH(UsagePerHour!$B$36,Usage!$C$5:$C$11,0),MATCH(UsagePerHour!US$4,Usage!$D$3:$ABF$3,0)),"")</f>
        <v/>
      </c>
      <c r="UT38" s="6" t="str">
        <f>IFERROR(INDEX(Sales!$D$5:$ABF$18,MATCH(UsagePerHour!$B38,Sales!$C$5:$C$18,0),MATCH(UsagePerHour!UT$4,Sales!$D$3:$ABF$3,0))/UT$2*INDEX(Usage!$D$5:$ABF$11,MATCH(UsagePerHour!$B$36,Usage!$C$5:$C$11,0),MATCH(UsagePerHour!UT$4,Usage!$D$3:$ABF$3,0)),"")</f>
        <v/>
      </c>
      <c r="UU38" s="6" t="str">
        <f>IFERROR(INDEX(Sales!$D$5:$ABF$18,MATCH(UsagePerHour!$B38,Sales!$C$5:$C$18,0),MATCH(UsagePerHour!UU$4,Sales!$D$3:$ABF$3,0))/UU$2*INDEX(Usage!$D$5:$ABF$11,MATCH(UsagePerHour!$B$36,Usage!$C$5:$C$11,0),MATCH(UsagePerHour!UU$4,Usage!$D$3:$ABF$3,0)),"")</f>
        <v/>
      </c>
      <c r="UV38" s="6" t="str">
        <f>IFERROR(INDEX(Sales!$D$5:$ABF$18,MATCH(UsagePerHour!$B38,Sales!$C$5:$C$18,0),MATCH(UsagePerHour!UV$4,Sales!$D$3:$ABF$3,0))/UV$2*INDEX(Usage!$D$5:$ABF$11,MATCH(UsagePerHour!$B$36,Usage!$C$5:$C$11,0),MATCH(UsagePerHour!UV$4,Usage!$D$3:$ABF$3,0)),"")</f>
        <v/>
      </c>
      <c r="UW38" s="6" t="str">
        <f>IFERROR(INDEX(Sales!$D$5:$ABF$18,MATCH(UsagePerHour!$B38,Sales!$C$5:$C$18,0),MATCH(UsagePerHour!UW$4,Sales!$D$3:$ABF$3,0))/UW$2*INDEX(Usage!$D$5:$ABF$11,MATCH(UsagePerHour!$B$36,Usage!$C$5:$C$11,0),MATCH(UsagePerHour!UW$4,Usage!$D$3:$ABF$3,0)),"")</f>
        <v/>
      </c>
      <c r="UX38" s="6" t="str">
        <f>IFERROR(INDEX(Sales!$D$5:$ABF$18,MATCH(UsagePerHour!$B38,Sales!$C$5:$C$18,0),MATCH(UsagePerHour!UX$4,Sales!$D$3:$ABF$3,0))/UX$2*INDEX(Usage!$D$5:$ABF$11,MATCH(UsagePerHour!$B$36,Usage!$C$5:$C$11,0),MATCH(UsagePerHour!UX$4,Usage!$D$3:$ABF$3,0)),"")</f>
        <v/>
      </c>
      <c r="UY38" s="6" t="str">
        <f>IFERROR(INDEX(Sales!$D$5:$ABF$18,MATCH(UsagePerHour!$B38,Sales!$C$5:$C$18,0),MATCH(UsagePerHour!UY$4,Sales!$D$3:$ABF$3,0))/UY$2*INDEX(Usage!$D$5:$ABF$11,MATCH(UsagePerHour!$B$36,Usage!$C$5:$C$11,0),MATCH(UsagePerHour!UY$4,Usage!$D$3:$ABF$3,0)),"")</f>
        <v/>
      </c>
      <c r="UZ38" s="6" t="str">
        <f>IFERROR(INDEX(Sales!$D$5:$ABF$18,MATCH(UsagePerHour!$B38,Sales!$C$5:$C$18,0),MATCH(UsagePerHour!UZ$4,Sales!$D$3:$ABF$3,0))/UZ$2*INDEX(Usage!$D$5:$ABF$11,MATCH(UsagePerHour!$B$36,Usage!$C$5:$C$11,0),MATCH(UsagePerHour!UZ$4,Usage!$D$3:$ABF$3,0)),"")</f>
        <v/>
      </c>
      <c r="VA38" s="6" t="str">
        <f>IFERROR(INDEX(Sales!$D$5:$ABF$18,MATCH(UsagePerHour!$B38,Sales!$C$5:$C$18,0),MATCH(UsagePerHour!VA$4,Sales!$D$3:$ABF$3,0))/VA$2*INDEX(Usage!$D$5:$ABF$11,MATCH(UsagePerHour!$B$36,Usage!$C$5:$C$11,0),MATCH(UsagePerHour!VA$4,Usage!$D$3:$ABF$3,0)),"")</f>
        <v/>
      </c>
      <c r="VB38" s="6" t="str">
        <f>IFERROR(INDEX(Sales!$D$5:$ABF$18,MATCH(UsagePerHour!$B38,Sales!$C$5:$C$18,0),MATCH(UsagePerHour!VB$4,Sales!$D$3:$ABF$3,0))/VB$2*INDEX(Usage!$D$5:$ABF$11,MATCH(UsagePerHour!$B$36,Usage!$C$5:$C$11,0),MATCH(UsagePerHour!VB$4,Usage!$D$3:$ABF$3,0)),"")</f>
        <v/>
      </c>
      <c r="VC38" s="6" t="str">
        <f>IFERROR(INDEX(Sales!$D$5:$ABF$18,MATCH(UsagePerHour!$B38,Sales!$C$5:$C$18,0),MATCH(UsagePerHour!VC$4,Sales!$D$3:$ABF$3,0))/VC$2*INDEX(Usage!$D$5:$ABF$11,MATCH(UsagePerHour!$B$36,Usage!$C$5:$C$11,0),MATCH(UsagePerHour!VC$4,Usage!$D$3:$ABF$3,0)),"")</f>
        <v/>
      </c>
      <c r="VD38" s="6" t="str">
        <f>IFERROR(INDEX(Sales!$D$5:$ABF$18,MATCH(UsagePerHour!$B38,Sales!$C$5:$C$18,0),MATCH(UsagePerHour!VD$4,Sales!$D$3:$ABF$3,0))/VD$2*INDEX(Usage!$D$5:$ABF$11,MATCH(UsagePerHour!$B$36,Usage!$C$5:$C$11,0),MATCH(UsagePerHour!VD$4,Usage!$D$3:$ABF$3,0)),"")</f>
        <v/>
      </c>
      <c r="VE38" s="6" t="str">
        <f>IFERROR(INDEX(Sales!$D$5:$ABF$18,MATCH(UsagePerHour!$B38,Sales!$C$5:$C$18,0),MATCH(UsagePerHour!VE$4,Sales!$D$3:$ABF$3,0))/VE$2*INDEX(Usage!$D$5:$ABF$11,MATCH(UsagePerHour!$B$36,Usage!$C$5:$C$11,0),MATCH(UsagePerHour!VE$4,Usage!$D$3:$ABF$3,0)),"")</f>
        <v/>
      </c>
      <c r="VF38" s="6" t="str">
        <f>IFERROR(INDEX(Sales!$D$5:$ABF$18,MATCH(UsagePerHour!$B38,Sales!$C$5:$C$18,0),MATCH(UsagePerHour!VF$4,Sales!$D$3:$ABF$3,0))/VF$2*INDEX(Usage!$D$5:$ABF$11,MATCH(UsagePerHour!$B$36,Usage!$C$5:$C$11,0),MATCH(UsagePerHour!VF$4,Usage!$D$3:$ABF$3,0)),"")</f>
        <v/>
      </c>
      <c r="VG38" s="6" t="str">
        <f>IFERROR(INDEX(Sales!$D$5:$ABF$18,MATCH(UsagePerHour!$B38,Sales!$C$5:$C$18,0),MATCH(UsagePerHour!VG$4,Sales!$D$3:$ABF$3,0))/VG$2*INDEX(Usage!$D$5:$ABF$11,MATCH(UsagePerHour!$B$36,Usage!$C$5:$C$11,0),MATCH(UsagePerHour!VG$4,Usage!$D$3:$ABF$3,0)),"")</f>
        <v/>
      </c>
      <c r="VH38" s="6" t="str">
        <f>IFERROR(INDEX(Sales!$D$5:$ABF$18,MATCH(UsagePerHour!$B38,Sales!$C$5:$C$18,0),MATCH(UsagePerHour!VH$4,Sales!$D$3:$ABF$3,0))/VH$2*INDEX(Usage!$D$5:$ABF$11,MATCH(UsagePerHour!$B$36,Usage!$C$5:$C$11,0),MATCH(UsagePerHour!VH$4,Usage!$D$3:$ABF$3,0)),"")</f>
        <v/>
      </c>
      <c r="VI38" s="6" t="str">
        <f>IFERROR(INDEX(Sales!$D$5:$ABF$18,MATCH(UsagePerHour!$B38,Sales!$C$5:$C$18,0),MATCH(UsagePerHour!VI$4,Sales!$D$3:$ABF$3,0))/VI$2*INDEX(Usage!$D$5:$ABF$11,MATCH(UsagePerHour!$B$36,Usage!$C$5:$C$11,0),MATCH(UsagePerHour!VI$4,Usage!$D$3:$ABF$3,0)),"")</f>
        <v/>
      </c>
      <c r="VJ38" s="6" t="str">
        <f>IFERROR(INDEX(Sales!$D$5:$ABF$18,MATCH(UsagePerHour!$B38,Sales!$C$5:$C$18,0),MATCH(UsagePerHour!VJ$4,Sales!$D$3:$ABF$3,0))/VJ$2*INDEX(Usage!$D$5:$ABF$11,MATCH(UsagePerHour!$B$36,Usage!$C$5:$C$11,0),MATCH(UsagePerHour!VJ$4,Usage!$D$3:$ABF$3,0)),"")</f>
        <v/>
      </c>
      <c r="VK38" s="6" t="str">
        <f>IFERROR(INDEX(Sales!$D$5:$ABF$18,MATCH(UsagePerHour!$B38,Sales!$C$5:$C$18,0),MATCH(UsagePerHour!VK$4,Sales!$D$3:$ABF$3,0))/VK$2*INDEX(Usage!$D$5:$ABF$11,MATCH(UsagePerHour!$B$36,Usage!$C$5:$C$11,0),MATCH(UsagePerHour!VK$4,Usage!$D$3:$ABF$3,0)),"")</f>
        <v/>
      </c>
      <c r="VL38" s="6" t="str">
        <f>IFERROR(INDEX(Sales!$D$5:$ABF$18,MATCH(UsagePerHour!$B38,Sales!$C$5:$C$18,0),MATCH(UsagePerHour!VL$4,Sales!$D$3:$ABF$3,0))/VL$2*INDEX(Usage!$D$5:$ABF$11,MATCH(UsagePerHour!$B$36,Usage!$C$5:$C$11,0),MATCH(UsagePerHour!VL$4,Usage!$D$3:$ABF$3,0)),"")</f>
        <v/>
      </c>
      <c r="VM38" s="6" t="str">
        <f>IFERROR(INDEX(Sales!$D$5:$ABF$18,MATCH(UsagePerHour!$B38,Sales!$C$5:$C$18,0),MATCH(UsagePerHour!VM$4,Sales!$D$3:$ABF$3,0))/VM$2*INDEX(Usage!$D$5:$ABF$11,MATCH(UsagePerHour!$B$36,Usage!$C$5:$C$11,0),MATCH(UsagePerHour!VM$4,Usage!$D$3:$ABF$3,0)),"")</f>
        <v/>
      </c>
      <c r="VN38" s="6" t="str">
        <f>IFERROR(INDEX(Sales!$D$5:$ABF$18,MATCH(UsagePerHour!$B38,Sales!$C$5:$C$18,0),MATCH(UsagePerHour!VN$4,Sales!$D$3:$ABF$3,0))/VN$2*INDEX(Usage!$D$5:$ABF$11,MATCH(UsagePerHour!$B$36,Usage!$C$5:$C$11,0),MATCH(UsagePerHour!VN$4,Usage!$D$3:$ABF$3,0)),"")</f>
        <v/>
      </c>
      <c r="VO38" s="6" t="str">
        <f>IFERROR(INDEX(Sales!$D$5:$ABF$18,MATCH(UsagePerHour!$B38,Sales!$C$5:$C$18,0),MATCH(UsagePerHour!VO$4,Sales!$D$3:$ABF$3,0))/VO$2*INDEX(Usage!$D$5:$ABF$11,MATCH(UsagePerHour!$B$36,Usage!$C$5:$C$11,0),MATCH(UsagePerHour!VO$4,Usage!$D$3:$ABF$3,0)),"")</f>
        <v/>
      </c>
      <c r="VP38" s="6" t="str">
        <f>IFERROR(INDEX(Sales!$D$5:$ABF$18,MATCH(UsagePerHour!$B38,Sales!$C$5:$C$18,0),MATCH(UsagePerHour!VP$4,Sales!$D$3:$ABF$3,0))/VP$2*INDEX(Usage!$D$5:$ABF$11,MATCH(UsagePerHour!$B$36,Usage!$C$5:$C$11,0),MATCH(UsagePerHour!VP$4,Usage!$D$3:$ABF$3,0)),"")</f>
        <v/>
      </c>
      <c r="VQ38" s="6" t="str">
        <f>IFERROR(INDEX(Sales!$D$5:$ABF$18,MATCH(UsagePerHour!$B38,Sales!$C$5:$C$18,0),MATCH(UsagePerHour!VQ$4,Sales!$D$3:$ABF$3,0))/VQ$2*INDEX(Usage!$D$5:$ABF$11,MATCH(UsagePerHour!$B$36,Usage!$C$5:$C$11,0),MATCH(UsagePerHour!VQ$4,Usage!$D$3:$ABF$3,0)),"")</f>
        <v/>
      </c>
      <c r="VR38" s="6" t="str">
        <f>IFERROR(INDEX(Sales!$D$5:$ABF$18,MATCH(UsagePerHour!$B38,Sales!$C$5:$C$18,0),MATCH(UsagePerHour!VR$4,Sales!$D$3:$ABF$3,0))/VR$2*INDEX(Usage!$D$5:$ABF$11,MATCH(UsagePerHour!$B$36,Usage!$C$5:$C$11,0),MATCH(UsagePerHour!VR$4,Usage!$D$3:$ABF$3,0)),"")</f>
        <v/>
      </c>
      <c r="VS38" s="6" t="str">
        <f>IFERROR(INDEX(Sales!$D$5:$ABF$18,MATCH(UsagePerHour!$B38,Sales!$C$5:$C$18,0),MATCH(UsagePerHour!VS$4,Sales!$D$3:$ABF$3,0))/VS$2*INDEX(Usage!$D$5:$ABF$11,MATCH(UsagePerHour!$B$36,Usage!$C$5:$C$11,0),MATCH(UsagePerHour!VS$4,Usage!$D$3:$ABF$3,0)),"")</f>
        <v/>
      </c>
      <c r="VT38" s="6" t="str">
        <f>IFERROR(INDEX(Sales!$D$5:$ABF$18,MATCH(UsagePerHour!$B38,Sales!$C$5:$C$18,0),MATCH(UsagePerHour!VT$4,Sales!$D$3:$ABF$3,0))/VT$2*INDEX(Usage!$D$5:$ABF$11,MATCH(UsagePerHour!$B$36,Usage!$C$5:$C$11,0),MATCH(UsagePerHour!VT$4,Usage!$D$3:$ABF$3,0)),"")</f>
        <v/>
      </c>
      <c r="VU38" s="6" t="str">
        <f>IFERROR(INDEX(Sales!$D$5:$ABF$18,MATCH(UsagePerHour!$B38,Sales!$C$5:$C$18,0),MATCH(UsagePerHour!VU$4,Sales!$D$3:$ABF$3,0))/VU$2*INDEX(Usage!$D$5:$ABF$11,MATCH(UsagePerHour!$B$36,Usage!$C$5:$C$11,0),MATCH(UsagePerHour!VU$4,Usage!$D$3:$ABF$3,0)),"")</f>
        <v/>
      </c>
      <c r="VV38" s="6" t="str">
        <f>IFERROR(INDEX(Sales!$D$5:$ABF$18,MATCH(UsagePerHour!$B38,Sales!$C$5:$C$18,0),MATCH(UsagePerHour!VV$4,Sales!$D$3:$ABF$3,0))/VV$2*INDEX(Usage!$D$5:$ABF$11,MATCH(UsagePerHour!$B$36,Usage!$C$5:$C$11,0),MATCH(UsagePerHour!VV$4,Usage!$D$3:$ABF$3,0)),"")</f>
        <v/>
      </c>
      <c r="VW38" s="6" t="str">
        <f>IFERROR(INDEX(Sales!$D$5:$ABF$18,MATCH(UsagePerHour!$B38,Sales!$C$5:$C$18,0),MATCH(UsagePerHour!VW$4,Sales!$D$3:$ABF$3,0))/VW$2*INDEX(Usage!$D$5:$ABF$11,MATCH(UsagePerHour!$B$36,Usage!$C$5:$C$11,0),MATCH(UsagePerHour!VW$4,Usage!$D$3:$ABF$3,0)),"")</f>
        <v/>
      </c>
      <c r="VX38" s="6" t="str">
        <f>IFERROR(INDEX(Sales!$D$5:$ABF$18,MATCH(UsagePerHour!$B38,Sales!$C$5:$C$18,0),MATCH(UsagePerHour!VX$4,Sales!$D$3:$ABF$3,0))/VX$2*INDEX(Usage!$D$5:$ABF$11,MATCH(UsagePerHour!$B$36,Usage!$C$5:$C$11,0),MATCH(UsagePerHour!VX$4,Usage!$D$3:$ABF$3,0)),"")</f>
        <v/>
      </c>
      <c r="VY38" s="6" t="str">
        <f>IFERROR(INDEX(Sales!$D$5:$ABF$18,MATCH(UsagePerHour!$B38,Sales!$C$5:$C$18,0),MATCH(UsagePerHour!VY$4,Sales!$D$3:$ABF$3,0))/VY$2*INDEX(Usage!$D$5:$ABF$11,MATCH(UsagePerHour!$B$36,Usage!$C$5:$C$11,0),MATCH(UsagePerHour!VY$4,Usage!$D$3:$ABF$3,0)),"")</f>
        <v/>
      </c>
      <c r="VZ38" s="6" t="str">
        <f>IFERROR(INDEX(Sales!$D$5:$ABF$18,MATCH(UsagePerHour!$B38,Sales!$C$5:$C$18,0),MATCH(UsagePerHour!VZ$4,Sales!$D$3:$ABF$3,0))/VZ$2*INDEX(Usage!$D$5:$ABF$11,MATCH(UsagePerHour!$B$36,Usage!$C$5:$C$11,0),MATCH(UsagePerHour!VZ$4,Usage!$D$3:$ABF$3,0)),"")</f>
        <v/>
      </c>
      <c r="WA38" s="6" t="str">
        <f>IFERROR(INDEX(Sales!$D$5:$ABF$18,MATCH(UsagePerHour!$B38,Sales!$C$5:$C$18,0),MATCH(UsagePerHour!WA$4,Sales!$D$3:$ABF$3,0))/WA$2*INDEX(Usage!$D$5:$ABF$11,MATCH(UsagePerHour!$B$36,Usage!$C$5:$C$11,0),MATCH(UsagePerHour!WA$4,Usage!$D$3:$ABF$3,0)),"")</f>
        <v/>
      </c>
      <c r="WB38" s="6" t="str">
        <f>IFERROR(INDEX(Sales!$D$5:$ABF$18,MATCH(UsagePerHour!$B38,Sales!$C$5:$C$18,0),MATCH(UsagePerHour!WB$4,Sales!$D$3:$ABF$3,0))/WB$2*INDEX(Usage!$D$5:$ABF$11,MATCH(UsagePerHour!$B$36,Usage!$C$5:$C$11,0),MATCH(UsagePerHour!WB$4,Usage!$D$3:$ABF$3,0)),"")</f>
        <v/>
      </c>
      <c r="WC38" s="6" t="str">
        <f>IFERROR(INDEX(Sales!$D$5:$ABF$18,MATCH(UsagePerHour!$B38,Sales!$C$5:$C$18,0),MATCH(UsagePerHour!WC$4,Sales!$D$3:$ABF$3,0))/WC$2*INDEX(Usage!$D$5:$ABF$11,MATCH(UsagePerHour!$B$36,Usage!$C$5:$C$11,0),MATCH(UsagePerHour!WC$4,Usage!$D$3:$ABF$3,0)),"")</f>
        <v/>
      </c>
      <c r="WD38" s="6" t="str">
        <f>IFERROR(INDEX(Sales!$D$5:$ABF$18,MATCH(UsagePerHour!$B38,Sales!$C$5:$C$18,0),MATCH(UsagePerHour!WD$4,Sales!$D$3:$ABF$3,0))/WD$2*INDEX(Usage!$D$5:$ABF$11,MATCH(UsagePerHour!$B$36,Usage!$C$5:$C$11,0),MATCH(UsagePerHour!WD$4,Usage!$D$3:$ABF$3,0)),"")</f>
        <v/>
      </c>
      <c r="WE38" s="6" t="str">
        <f>IFERROR(INDEX(Sales!$D$5:$ABF$18,MATCH(UsagePerHour!$B38,Sales!$C$5:$C$18,0),MATCH(UsagePerHour!WE$4,Sales!$D$3:$ABF$3,0))/WE$2*INDEX(Usage!$D$5:$ABF$11,MATCH(UsagePerHour!$B$36,Usage!$C$5:$C$11,0),MATCH(UsagePerHour!WE$4,Usage!$D$3:$ABF$3,0)),"")</f>
        <v/>
      </c>
      <c r="WF38" s="6" t="str">
        <f>IFERROR(INDEX(Sales!$D$5:$ABF$18,MATCH(UsagePerHour!$B38,Sales!$C$5:$C$18,0),MATCH(UsagePerHour!WF$4,Sales!$D$3:$ABF$3,0))/WF$2*INDEX(Usage!$D$5:$ABF$11,MATCH(UsagePerHour!$B$36,Usage!$C$5:$C$11,0),MATCH(UsagePerHour!WF$4,Usage!$D$3:$ABF$3,0)),"")</f>
        <v/>
      </c>
      <c r="WG38" s="6" t="str">
        <f>IFERROR(INDEX(Sales!$D$5:$ABF$18,MATCH(UsagePerHour!$B38,Sales!$C$5:$C$18,0),MATCH(UsagePerHour!WG$4,Sales!$D$3:$ABF$3,0))/WG$2*INDEX(Usage!$D$5:$ABF$11,MATCH(UsagePerHour!$B$36,Usage!$C$5:$C$11,0),MATCH(UsagePerHour!WG$4,Usage!$D$3:$ABF$3,0)),"")</f>
        <v/>
      </c>
      <c r="WH38" s="6" t="str">
        <f>IFERROR(INDEX(Sales!$D$5:$ABF$18,MATCH(UsagePerHour!$B38,Sales!$C$5:$C$18,0),MATCH(UsagePerHour!WH$4,Sales!$D$3:$ABF$3,0))/WH$2*INDEX(Usage!$D$5:$ABF$11,MATCH(UsagePerHour!$B$36,Usage!$C$5:$C$11,0),MATCH(UsagePerHour!WH$4,Usage!$D$3:$ABF$3,0)),"")</f>
        <v/>
      </c>
      <c r="WI38" s="6" t="str">
        <f>IFERROR(INDEX(Sales!$D$5:$ABF$18,MATCH(UsagePerHour!$B38,Sales!$C$5:$C$18,0),MATCH(UsagePerHour!WI$4,Sales!$D$3:$ABF$3,0))/WI$2*INDEX(Usage!$D$5:$ABF$11,MATCH(UsagePerHour!$B$36,Usage!$C$5:$C$11,0),MATCH(UsagePerHour!WI$4,Usage!$D$3:$ABF$3,0)),"")</f>
        <v/>
      </c>
      <c r="WJ38" s="6" t="str">
        <f>IFERROR(INDEX(Sales!$D$5:$ABF$18,MATCH(UsagePerHour!$B38,Sales!$C$5:$C$18,0),MATCH(UsagePerHour!WJ$4,Sales!$D$3:$ABF$3,0))/WJ$2*INDEX(Usage!$D$5:$ABF$11,MATCH(UsagePerHour!$B$36,Usage!$C$5:$C$11,0),MATCH(UsagePerHour!WJ$4,Usage!$D$3:$ABF$3,0)),"")</f>
        <v/>
      </c>
      <c r="WK38" s="6" t="str">
        <f>IFERROR(INDEX(Sales!$D$5:$ABF$18,MATCH(UsagePerHour!$B38,Sales!$C$5:$C$18,0),MATCH(UsagePerHour!WK$4,Sales!$D$3:$ABF$3,0))/WK$2*INDEX(Usage!$D$5:$ABF$11,MATCH(UsagePerHour!$B$36,Usage!$C$5:$C$11,0),MATCH(UsagePerHour!WK$4,Usage!$D$3:$ABF$3,0)),"")</f>
        <v/>
      </c>
      <c r="WL38" s="6" t="str">
        <f>IFERROR(INDEX(Sales!$D$5:$ABF$18,MATCH(UsagePerHour!$B38,Sales!$C$5:$C$18,0),MATCH(UsagePerHour!WL$4,Sales!$D$3:$ABF$3,0))/WL$2*INDEX(Usage!$D$5:$ABF$11,MATCH(UsagePerHour!$B$36,Usage!$C$5:$C$11,0),MATCH(UsagePerHour!WL$4,Usage!$D$3:$ABF$3,0)),"")</f>
        <v/>
      </c>
      <c r="WM38" s="6" t="str">
        <f>IFERROR(INDEX(Sales!$D$5:$ABF$18,MATCH(UsagePerHour!$B38,Sales!$C$5:$C$18,0),MATCH(UsagePerHour!WM$4,Sales!$D$3:$ABF$3,0))/WM$2*INDEX(Usage!$D$5:$ABF$11,MATCH(UsagePerHour!$B$36,Usage!$C$5:$C$11,0),MATCH(UsagePerHour!WM$4,Usage!$D$3:$ABF$3,0)),"")</f>
        <v/>
      </c>
      <c r="WN38" s="6" t="str">
        <f>IFERROR(INDEX(Sales!$D$5:$ABF$18,MATCH(UsagePerHour!$B38,Sales!$C$5:$C$18,0),MATCH(UsagePerHour!WN$4,Sales!$D$3:$ABF$3,0))/WN$2*INDEX(Usage!$D$5:$ABF$11,MATCH(UsagePerHour!$B$36,Usage!$C$5:$C$11,0),MATCH(UsagePerHour!WN$4,Usage!$D$3:$ABF$3,0)),"")</f>
        <v/>
      </c>
      <c r="WO38" s="6" t="str">
        <f>IFERROR(INDEX(Sales!$D$5:$ABF$18,MATCH(UsagePerHour!$B38,Sales!$C$5:$C$18,0),MATCH(UsagePerHour!WO$4,Sales!$D$3:$ABF$3,0))/WO$2*INDEX(Usage!$D$5:$ABF$11,MATCH(UsagePerHour!$B$36,Usage!$C$5:$C$11,0),MATCH(UsagePerHour!WO$4,Usage!$D$3:$ABF$3,0)),"")</f>
        <v/>
      </c>
      <c r="WP38" s="6" t="str">
        <f>IFERROR(INDEX(Sales!$D$5:$ABF$18,MATCH(UsagePerHour!$B38,Sales!$C$5:$C$18,0),MATCH(UsagePerHour!WP$4,Sales!$D$3:$ABF$3,0))/WP$2*INDEX(Usage!$D$5:$ABF$11,MATCH(UsagePerHour!$B$36,Usage!$C$5:$C$11,0),MATCH(UsagePerHour!WP$4,Usage!$D$3:$ABF$3,0)),"")</f>
        <v/>
      </c>
      <c r="WQ38" s="6" t="str">
        <f>IFERROR(INDEX(Sales!$D$5:$ABF$18,MATCH(UsagePerHour!$B38,Sales!$C$5:$C$18,0),MATCH(UsagePerHour!WQ$4,Sales!$D$3:$ABF$3,0))/WQ$2*INDEX(Usage!$D$5:$ABF$11,MATCH(UsagePerHour!$B$36,Usage!$C$5:$C$11,0),MATCH(UsagePerHour!WQ$4,Usage!$D$3:$ABF$3,0)),"")</f>
        <v/>
      </c>
      <c r="WR38" s="6" t="str">
        <f>IFERROR(INDEX(Sales!$D$5:$ABF$18,MATCH(UsagePerHour!$B38,Sales!$C$5:$C$18,0),MATCH(UsagePerHour!WR$4,Sales!$D$3:$ABF$3,0))/WR$2*INDEX(Usage!$D$5:$ABF$11,MATCH(UsagePerHour!$B$36,Usage!$C$5:$C$11,0),MATCH(UsagePerHour!WR$4,Usage!$D$3:$ABF$3,0)),"")</f>
        <v/>
      </c>
      <c r="WS38" s="6" t="str">
        <f>IFERROR(INDEX(Sales!$D$5:$ABF$18,MATCH(UsagePerHour!$B38,Sales!$C$5:$C$18,0),MATCH(UsagePerHour!WS$4,Sales!$D$3:$ABF$3,0))/WS$2*INDEX(Usage!$D$5:$ABF$11,MATCH(UsagePerHour!$B$36,Usage!$C$5:$C$11,0),MATCH(UsagePerHour!WS$4,Usage!$D$3:$ABF$3,0)),"")</f>
        <v/>
      </c>
      <c r="WT38" s="6" t="str">
        <f>IFERROR(INDEX(Sales!$D$5:$ABF$18,MATCH(UsagePerHour!$B38,Sales!$C$5:$C$18,0),MATCH(UsagePerHour!WT$4,Sales!$D$3:$ABF$3,0))/WT$2*INDEX(Usage!$D$5:$ABF$11,MATCH(UsagePerHour!$B$36,Usage!$C$5:$C$11,0),MATCH(UsagePerHour!WT$4,Usage!$D$3:$ABF$3,0)),"")</f>
        <v/>
      </c>
      <c r="WU38" s="6" t="str">
        <f>IFERROR(INDEX(Sales!$D$5:$ABF$18,MATCH(UsagePerHour!$B38,Sales!$C$5:$C$18,0),MATCH(UsagePerHour!WU$4,Sales!$D$3:$ABF$3,0))/WU$2*INDEX(Usage!$D$5:$ABF$11,MATCH(UsagePerHour!$B$36,Usage!$C$5:$C$11,0),MATCH(UsagePerHour!WU$4,Usage!$D$3:$ABF$3,0)),"")</f>
        <v/>
      </c>
      <c r="WV38" s="6" t="str">
        <f>IFERROR(INDEX(Sales!$D$5:$ABF$18,MATCH(UsagePerHour!$B38,Sales!$C$5:$C$18,0),MATCH(UsagePerHour!WV$4,Sales!$D$3:$ABF$3,0))/WV$2*INDEX(Usage!$D$5:$ABF$11,MATCH(UsagePerHour!$B$36,Usage!$C$5:$C$11,0),MATCH(UsagePerHour!WV$4,Usage!$D$3:$ABF$3,0)),"")</f>
        <v/>
      </c>
      <c r="WW38" s="6" t="str">
        <f>IFERROR(INDEX(Sales!$D$5:$ABF$18,MATCH(UsagePerHour!$B38,Sales!$C$5:$C$18,0),MATCH(UsagePerHour!WW$4,Sales!$D$3:$ABF$3,0))/WW$2*INDEX(Usage!$D$5:$ABF$11,MATCH(UsagePerHour!$B$36,Usage!$C$5:$C$11,0),MATCH(UsagePerHour!WW$4,Usage!$D$3:$ABF$3,0)),"")</f>
        <v/>
      </c>
      <c r="WX38" s="6" t="str">
        <f>IFERROR(INDEX(Sales!$D$5:$ABF$18,MATCH(UsagePerHour!$B38,Sales!$C$5:$C$18,0),MATCH(UsagePerHour!WX$4,Sales!$D$3:$ABF$3,0))/WX$2*INDEX(Usage!$D$5:$ABF$11,MATCH(UsagePerHour!$B$36,Usage!$C$5:$C$11,0),MATCH(UsagePerHour!WX$4,Usage!$D$3:$ABF$3,0)),"")</f>
        <v/>
      </c>
      <c r="WY38" s="6" t="str">
        <f>IFERROR(INDEX(Sales!$D$5:$ABF$18,MATCH(UsagePerHour!$B38,Sales!$C$5:$C$18,0),MATCH(UsagePerHour!WY$4,Sales!$D$3:$ABF$3,0))/WY$2*INDEX(Usage!$D$5:$ABF$11,MATCH(UsagePerHour!$B$36,Usage!$C$5:$C$11,0),MATCH(UsagePerHour!WY$4,Usage!$D$3:$ABF$3,0)),"")</f>
        <v/>
      </c>
      <c r="WZ38" s="6" t="str">
        <f>IFERROR(INDEX(Sales!$D$5:$ABF$18,MATCH(UsagePerHour!$B38,Sales!$C$5:$C$18,0),MATCH(UsagePerHour!WZ$4,Sales!$D$3:$ABF$3,0))/WZ$2*INDEX(Usage!$D$5:$ABF$11,MATCH(UsagePerHour!$B$36,Usage!$C$5:$C$11,0),MATCH(UsagePerHour!WZ$4,Usage!$D$3:$ABF$3,0)),"")</f>
        <v/>
      </c>
      <c r="XA38" s="6" t="str">
        <f>IFERROR(INDEX(Sales!$D$5:$ABF$18,MATCH(UsagePerHour!$B38,Sales!$C$5:$C$18,0),MATCH(UsagePerHour!XA$4,Sales!$D$3:$ABF$3,0))/XA$2*INDEX(Usage!$D$5:$ABF$11,MATCH(UsagePerHour!$B$36,Usage!$C$5:$C$11,0),MATCH(UsagePerHour!XA$4,Usage!$D$3:$ABF$3,0)),"")</f>
        <v/>
      </c>
      <c r="XB38" s="6" t="str">
        <f>IFERROR(INDEX(Sales!$D$5:$ABF$18,MATCH(UsagePerHour!$B38,Sales!$C$5:$C$18,0),MATCH(UsagePerHour!XB$4,Sales!$D$3:$ABF$3,0))/XB$2*INDEX(Usage!$D$5:$ABF$11,MATCH(UsagePerHour!$B$36,Usage!$C$5:$C$11,0),MATCH(UsagePerHour!XB$4,Usage!$D$3:$ABF$3,0)),"")</f>
        <v/>
      </c>
      <c r="XC38" s="6" t="str">
        <f>IFERROR(INDEX(Sales!$D$5:$ABF$18,MATCH(UsagePerHour!$B38,Sales!$C$5:$C$18,0),MATCH(UsagePerHour!XC$4,Sales!$D$3:$ABF$3,0))/XC$2*INDEX(Usage!$D$5:$ABF$11,MATCH(UsagePerHour!$B$36,Usage!$C$5:$C$11,0),MATCH(UsagePerHour!XC$4,Usage!$D$3:$ABF$3,0)),"")</f>
        <v/>
      </c>
      <c r="XD38" s="6" t="str">
        <f>IFERROR(INDEX(Sales!$D$5:$ABF$18,MATCH(UsagePerHour!$B38,Sales!$C$5:$C$18,0),MATCH(UsagePerHour!XD$4,Sales!$D$3:$ABF$3,0))/XD$2*INDEX(Usage!$D$5:$ABF$11,MATCH(UsagePerHour!$B$36,Usage!$C$5:$C$11,0),MATCH(UsagePerHour!XD$4,Usage!$D$3:$ABF$3,0)),"")</f>
        <v/>
      </c>
      <c r="XE38" s="6" t="str">
        <f>IFERROR(INDEX(Sales!$D$5:$ABF$18,MATCH(UsagePerHour!$B38,Sales!$C$5:$C$18,0),MATCH(UsagePerHour!XE$4,Sales!$D$3:$ABF$3,0))/XE$2*INDEX(Usage!$D$5:$ABF$11,MATCH(UsagePerHour!$B$36,Usage!$C$5:$C$11,0),MATCH(UsagePerHour!XE$4,Usage!$D$3:$ABF$3,0)),"")</f>
        <v/>
      </c>
      <c r="XF38" s="6" t="str">
        <f>IFERROR(INDEX(Sales!$D$5:$ABF$18,MATCH(UsagePerHour!$B38,Sales!$C$5:$C$18,0),MATCH(UsagePerHour!XF$4,Sales!$D$3:$ABF$3,0))/XF$2*INDEX(Usage!$D$5:$ABF$11,MATCH(UsagePerHour!$B$36,Usage!$C$5:$C$11,0),MATCH(UsagePerHour!XF$4,Usage!$D$3:$ABF$3,0)),"")</f>
        <v/>
      </c>
      <c r="XG38" s="6" t="str">
        <f>IFERROR(INDEX(Sales!$D$5:$ABF$18,MATCH(UsagePerHour!$B38,Sales!$C$5:$C$18,0),MATCH(UsagePerHour!XG$4,Sales!$D$3:$ABF$3,0))/XG$2*INDEX(Usage!$D$5:$ABF$11,MATCH(UsagePerHour!$B$36,Usage!$C$5:$C$11,0),MATCH(UsagePerHour!XG$4,Usage!$D$3:$ABF$3,0)),"")</f>
        <v/>
      </c>
      <c r="XH38" s="6" t="str">
        <f>IFERROR(INDEX(Sales!$D$5:$ABF$18,MATCH(UsagePerHour!$B38,Sales!$C$5:$C$18,0),MATCH(UsagePerHour!XH$4,Sales!$D$3:$ABF$3,0))/XH$2*INDEX(Usage!$D$5:$ABF$11,MATCH(UsagePerHour!$B$36,Usage!$C$5:$C$11,0),MATCH(UsagePerHour!XH$4,Usage!$D$3:$ABF$3,0)),"")</f>
        <v/>
      </c>
      <c r="XI38" s="6" t="str">
        <f>IFERROR(INDEX(Sales!$D$5:$ABF$18,MATCH(UsagePerHour!$B38,Sales!$C$5:$C$18,0),MATCH(UsagePerHour!XI$4,Sales!$D$3:$ABF$3,0))/XI$2*INDEX(Usage!$D$5:$ABF$11,MATCH(UsagePerHour!$B$36,Usage!$C$5:$C$11,0),MATCH(UsagePerHour!XI$4,Usage!$D$3:$ABF$3,0)),"")</f>
        <v/>
      </c>
      <c r="XJ38" s="6" t="str">
        <f>IFERROR(INDEX(Sales!$D$5:$ABF$18,MATCH(UsagePerHour!$B38,Sales!$C$5:$C$18,0),MATCH(UsagePerHour!XJ$4,Sales!$D$3:$ABF$3,0))/XJ$2*INDEX(Usage!$D$5:$ABF$11,MATCH(UsagePerHour!$B$36,Usage!$C$5:$C$11,0),MATCH(UsagePerHour!XJ$4,Usage!$D$3:$ABF$3,0)),"")</f>
        <v/>
      </c>
      <c r="XK38" s="6" t="str">
        <f>IFERROR(INDEX(Sales!$D$5:$ABF$18,MATCH(UsagePerHour!$B38,Sales!$C$5:$C$18,0),MATCH(UsagePerHour!XK$4,Sales!$D$3:$ABF$3,0))/XK$2*INDEX(Usage!$D$5:$ABF$11,MATCH(UsagePerHour!$B$36,Usage!$C$5:$C$11,0),MATCH(UsagePerHour!XK$4,Usage!$D$3:$ABF$3,0)),"")</f>
        <v/>
      </c>
      <c r="XL38" s="6" t="str">
        <f>IFERROR(INDEX(Sales!$D$5:$ABF$18,MATCH(UsagePerHour!$B38,Sales!$C$5:$C$18,0),MATCH(UsagePerHour!XL$4,Sales!$D$3:$ABF$3,0))/XL$2*INDEX(Usage!$D$5:$ABF$11,MATCH(UsagePerHour!$B$36,Usage!$C$5:$C$11,0),MATCH(UsagePerHour!XL$4,Usage!$D$3:$ABF$3,0)),"")</f>
        <v/>
      </c>
      <c r="XM38" s="6" t="str">
        <f>IFERROR(INDEX(Sales!$D$5:$ABF$18,MATCH(UsagePerHour!$B38,Sales!$C$5:$C$18,0),MATCH(UsagePerHour!XM$4,Sales!$D$3:$ABF$3,0))/XM$2*INDEX(Usage!$D$5:$ABF$11,MATCH(UsagePerHour!$B$36,Usage!$C$5:$C$11,0),MATCH(UsagePerHour!XM$4,Usage!$D$3:$ABF$3,0)),"")</f>
        <v/>
      </c>
      <c r="XN38" s="6" t="str">
        <f>IFERROR(INDEX(Sales!$D$5:$ABF$18,MATCH(UsagePerHour!$B38,Sales!$C$5:$C$18,0),MATCH(UsagePerHour!XN$4,Sales!$D$3:$ABF$3,0))/XN$2*INDEX(Usage!$D$5:$ABF$11,MATCH(UsagePerHour!$B$36,Usage!$C$5:$C$11,0),MATCH(UsagePerHour!XN$4,Usage!$D$3:$ABF$3,0)),"")</f>
        <v/>
      </c>
      <c r="XO38" s="6" t="str">
        <f>IFERROR(INDEX(Sales!$D$5:$ABF$18,MATCH(UsagePerHour!$B38,Sales!$C$5:$C$18,0),MATCH(UsagePerHour!XO$4,Sales!$D$3:$ABF$3,0))/XO$2*INDEX(Usage!$D$5:$ABF$11,MATCH(UsagePerHour!$B$36,Usage!$C$5:$C$11,0),MATCH(UsagePerHour!XO$4,Usage!$D$3:$ABF$3,0)),"")</f>
        <v/>
      </c>
      <c r="XP38" s="6" t="str">
        <f>IFERROR(INDEX(Sales!$D$5:$ABF$18,MATCH(UsagePerHour!$B38,Sales!$C$5:$C$18,0),MATCH(UsagePerHour!XP$4,Sales!$D$3:$ABF$3,0))/XP$2*INDEX(Usage!$D$5:$ABF$11,MATCH(UsagePerHour!$B$36,Usage!$C$5:$C$11,0),MATCH(UsagePerHour!XP$4,Usage!$D$3:$ABF$3,0)),"")</f>
        <v/>
      </c>
      <c r="XQ38" s="6" t="str">
        <f>IFERROR(INDEX(Sales!$D$5:$ABF$18,MATCH(UsagePerHour!$B38,Sales!$C$5:$C$18,0),MATCH(UsagePerHour!XQ$4,Sales!$D$3:$ABF$3,0))/XQ$2*INDEX(Usage!$D$5:$ABF$11,MATCH(UsagePerHour!$B$36,Usage!$C$5:$C$11,0),MATCH(UsagePerHour!XQ$4,Usage!$D$3:$ABF$3,0)),"")</f>
        <v/>
      </c>
      <c r="XR38" s="6" t="str">
        <f>IFERROR(INDEX(Sales!$D$5:$ABF$18,MATCH(UsagePerHour!$B38,Sales!$C$5:$C$18,0),MATCH(UsagePerHour!XR$4,Sales!$D$3:$ABF$3,0))/XR$2*INDEX(Usage!$D$5:$ABF$11,MATCH(UsagePerHour!$B$36,Usage!$C$5:$C$11,0),MATCH(UsagePerHour!XR$4,Usage!$D$3:$ABF$3,0)),"")</f>
        <v/>
      </c>
      <c r="XS38" s="6" t="str">
        <f>IFERROR(INDEX(Sales!$D$5:$ABF$18,MATCH(UsagePerHour!$B38,Sales!$C$5:$C$18,0),MATCH(UsagePerHour!XS$4,Sales!$D$3:$ABF$3,0))/XS$2*INDEX(Usage!$D$5:$ABF$11,MATCH(UsagePerHour!$B$36,Usage!$C$5:$C$11,0),MATCH(UsagePerHour!XS$4,Usage!$D$3:$ABF$3,0)),"")</f>
        <v/>
      </c>
      <c r="XT38" s="6" t="str">
        <f>IFERROR(INDEX(Sales!$D$5:$ABF$18,MATCH(UsagePerHour!$B38,Sales!$C$5:$C$18,0),MATCH(UsagePerHour!XT$4,Sales!$D$3:$ABF$3,0))/XT$2*INDEX(Usage!$D$5:$ABF$11,MATCH(UsagePerHour!$B$36,Usage!$C$5:$C$11,0),MATCH(UsagePerHour!XT$4,Usage!$D$3:$ABF$3,0)),"")</f>
        <v/>
      </c>
      <c r="XU38" s="6" t="str">
        <f>IFERROR(INDEX(Sales!$D$5:$ABF$18,MATCH(UsagePerHour!$B38,Sales!$C$5:$C$18,0),MATCH(UsagePerHour!XU$4,Sales!$D$3:$ABF$3,0))/XU$2*INDEX(Usage!$D$5:$ABF$11,MATCH(UsagePerHour!$B$36,Usage!$C$5:$C$11,0),MATCH(UsagePerHour!XU$4,Usage!$D$3:$ABF$3,0)),"")</f>
        <v/>
      </c>
      <c r="XV38" s="6" t="str">
        <f>IFERROR(INDEX(Sales!$D$5:$ABF$18,MATCH(UsagePerHour!$B38,Sales!$C$5:$C$18,0),MATCH(UsagePerHour!XV$4,Sales!$D$3:$ABF$3,0))/XV$2*INDEX(Usage!$D$5:$ABF$11,MATCH(UsagePerHour!$B$36,Usage!$C$5:$C$11,0),MATCH(UsagePerHour!XV$4,Usage!$D$3:$ABF$3,0)),"")</f>
        <v/>
      </c>
      <c r="XW38" s="6" t="str">
        <f>IFERROR(INDEX(Sales!$D$5:$ABF$18,MATCH(UsagePerHour!$B38,Sales!$C$5:$C$18,0),MATCH(UsagePerHour!XW$4,Sales!$D$3:$ABF$3,0))/XW$2*INDEX(Usage!$D$5:$ABF$11,MATCH(UsagePerHour!$B$36,Usage!$C$5:$C$11,0),MATCH(UsagePerHour!XW$4,Usage!$D$3:$ABF$3,0)),"")</f>
        <v/>
      </c>
      <c r="XX38" s="6" t="str">
        <f>IFERROR(INDEX(Sales!$D$5:$ABF$18,MATCH(UsagePerHour!$B38,Sales!$C$5:$C$18,0),MATCH(UsagePerHour!XX$4,Sales!$D$3:$ABF$3,0))/XX$2*INDEX(Usage!$D$5:$ABF$11,MATCH(UsagePerHour!$B$36,Usage!$C$5:$C$11,0),MATCH(UsagePerHour!XX$4,Usage!$D$3:$ABF$3,0)),"")</f>
        <v/>
      </c>
      <c r="XY38" s="6" t="str">
        <f>IFERROR(INDEX(Sales!$D$5:$ABF$18,MATCH(UsagePerHour!$B38,Sales!$C$5:$C$18,0),MATCH(UsagePerHour!XY$4,Sales!$D$3:$ABF$3,0))/XY$2*INDEX(Usage!$D$5:$ABF$11,MATCH(UsagePerHour!$B$36,Usage!$C$5:$C$11,0),MATCH(UsagePerHour!XY$4,Usage!$D$3:$ABF$3,0)),"")</f>
        <v/>
      </c>
      <c r="XZ38" s="6" t="str">
        <f>IFERROR(INDEX(Sales!$D$5:$ABF$18,MATCH(UsagePerHour!$B38,Sales!$C$5:$C$18,0),MATCH(UsagePerHour!XZ$4,Sales!$D$3:$ABF$3,0))/XZ$2*INDEX(Usage!$D$5:$ABF$11,MATCH(UsagePerHour!$B$36,Usage!$C$5:$C$11,0),MATCH(UsagePerHour!XZ$4,Usage!$D$3:$ABF$3,0)),"")</f>
        <v/>
      </c>
      <c r="YA38" s="6" t="str">
        <f>IFERROR(INDEX(Sales!$D$5:$ABF$18,MATCH(UsagePerHour!$B38,Sales!$C$5:$C$18,0),MATCH(UsagePerHour!YA$4,Sales!$D$3:$ABF$3,0))/YA$2*INDEX(Usage!$D$5:$ABF$11,MATCH(UsagePerHour!$B$36,Usage!$C$5:$C$11,0),MATCH(UsagePerHour!YA$4,Usage!$D$3:$ABF$3,0)),"")</f>
        <v/>
      </c>
      <c r="YB38" s="6" t="str">
        <f>IFERROR(INDEX(Sales!$D$5:$ABF$18,MATCH(UsagePerHour!$B38,Sales!$C$5:$C$18,0),MATCH(UsagePerHour!YB$4,Sales!$D$3:$ABF$3,0))/YB$2*INDEX(Usage!$D$5:$ABF$11,MATCH(UsagePerHour!$B$36,Usage!$C$5:$C$11,0),MATCH(UsagePerHour!YB$4,Usage!$D$3:$ABF$3,0)),"")</f>
        <v/>
      </c>
      <c r="YC38" s="6" t="str">
        <f>IFERROR(INDEX(Sales!$D$5:$ABF$18,MATCH(UsagePerHour!$B38,Sales!$C$5:$C$18,0),MATCH(UsagePerHour!YC$4,Sales!$D$3:$ABF$3,0))/YC$2*INDEX(Usage!$D$5:$ABF$11,MATCH(UsagePerHour!$B$36,Usage!$C$5:$C$11,0),MATCH(UsagePerHour!YC$4,Usage!$D$3:$ABF$3,0)),"")</f>
        <v/>
      </c>
      <c r="YD38" s="6" t="str">
        <f>IFERROR(INDEX(Sales!$D$5:$ABF$18,MATCH(UsagePerHour!$B38,Sales!$C$5:$C$18,0),MATCH(UsagePerHour!YD$4,Sales!$D$3:$ABF$3,0))/YD$2*INDEX(Usage!$D$5:$ABF$11,MATCH(UsagePerHour!$B$36,Usage!$C$5:$C$11,0),MATCH(UsagePerHour!YD$4,Usage!$D$3:$ABF$3,0)),"")</f>
        <v/>
      </c>
      <c r="YE38" s="6" t="str">
        <f>IFERROR(INDEX(Sales!$D$5:$ABF$18,MATCH(UsagePerHour!$B38,Sales!$C$5:$C$18,0),MATCH(UsagePerHour!YE$4,Sales!$D$3:$ABF$3,0))/YE$2*INDEX(Usage!$D$5:$ABF$11,MATCH(UsagePerHour!$B$36,Usage!$C$5:$C$11,0),MATCH(UsagePerHour!YE$4,Usage!$D$3:$ABF$3,0)),"")</f>
        <v/>
      </c>
      <c r="YF38" s="6" t="str">
        <f>IFERROR(INDEX(Sales!$D$5:$ABF$18,MATCH(UsagePerHour!$B38,Sales!$C$5:$C$18,0),MATCH(UsagePerHour!YF$4,Sales!$D$3:$ABF$3,0))/YF$2*INDEX(Usage!$D$5:$ABF$11,MATCH(UsagePerHour!$B$36,Usage!$C$5:$C$11,0),MATCH(UsagePerHour!YF$4,Usage!$D$3:$ABF$3,0)),"")</f>
        <v/>
      </c>
      <c r="YG38" s="6" t="str">
        <f>IFERROR(INDEX(Sales!$D$5:$ABF$18,MATCH(UsagePerHour!$B38,Sales!$C$5:$C$18,0),MATCH(UsagePerHour!YG$4,Sales!$D$3:$ABF$3,0))/YG$2*INDEX(Usage!$D$5:$ABF$11,MATCH(UsagePerHour!$B$36,Usage!$C$5:$C$11,0),MATCH(UsagePerHour!YG$4,Usage!$D$3:$ABF$3,0)),"")</f>
        <v/>
      </c>
      <c r="YH38" s="6" t="str">
        <f>IFERROR(INDEX(Sales!$D$5:$ABF$18,MATCH(UsagePerHour!$B38,Sales!$C$5:$C$18,0),MATCH(UsagePerHour!YH$4,Sales!$D$3:$ABF$3,0))/YH$2*INDEX(Usage!$D$5:$ABF$11,MATCH(UsagePerHour!$B$36,Usage!$C$5:$C$11,0),MATCH(UsagePerHour!YH$4,Usage!$D$3:$ABF$3,0)),"")</f>
        <v/>
      </c>
      <c r="YI38" s="6" t="str">
        <f>IFERROR(INDEX(Sales!$D$5:$ABF$18,MATCH(UsagePerHour!$B38,Sales!$C$5:$C$18,0),MATCH(UsagePerHour!YI$4,Sales!$D$3:$ABF$3,0))/YI$2*INDEX(Usage!$D$5:$ABF$11,MATCH(UsagePerHour!$B$36,Usage!$C$5:$C$11,0),MATCH(UsagePerHour!YI$4,Usage!$D$3:$ABF$3,0)),"")</f>
        <v/>
      </c>
      <c r="YJ38" s="6" t="str">
        <f>IFERROR(INDEX(Sales!$D$5:$ABF$18,MATCH(UsagePerHour!$B38,Sales!$C$5:$C$18,0),MATCH(UsagePerHour!YJ$4,Sales!$D$3:$ABF$3,0))/YJ$2*INDEX(Usage!$D$5:$ABF$11,MATCH(UsagePerHour!$B$36,Usage!$C$5:$C$11,0),MATCH(UsagePerHour!YJ$4,Usage!$D$3:$ABF$3,0)),"")</f>
        <v/>
      </c>
      <c r="YK38" s="6" t="str">
        <f>IFERROR(INDEX(Sales!$D$5:$ABF$18,MATCH(UsagePerHour!$B38,Sales!$C$5:$C$18,0),MATCH(UsagePerHour!YK$4,Sales!$D$3:$ABF$3,0))/YK$2*INDEX(Usage!$D$5:$ABF$11,MATCH(UsagePerHour!$B$36,Usage!$C$5:$C$11,0),MATCH(UsagePerHour!YK$4,Usage!$D$3:$ABF$3,0)),"")</f>
        <v/>
      </c>
      <c r="YL38" s="6" t="str">
        <f>IFERROR(INDEX(Sales!$D$5:$ABF$18,MATCH(UsagePerHour!$B38,Sales!$C$5:$C$18,0),MATCH(UsagePerHour!YL$4,Sales!$D$3:$ABF$3,0))/YL$2*INDEX(Usage!$D$5:$ABF$11,MATCH(UsagePerHour!$B$36,Usage!$C$5:$C$11,0),MATCH(UsagePerHour!YL$4,Usage!$D$3:$ABF$3,0)),"")</f>
        <v/>
      </c>
      <c r="YM38" s="6" t="str">
        <f>IFERROR(INDEX(Sales!$D$5:$ABF$18,MATCH(UsagePerHour!$B38,Sales!$C$5:$C$18,0),MATCH(UsagePerHour!YM$4,Sales!$D$3:$ABF$3,0))/YM$2*INDEX(Usage!$D$5:$ABF$11,MATCH(UsagePerHour!$B$36,Usage!$C$5:$C$11,0),MATCH(UsagePerHour!YM$4,Usage!$D$3:$ABF$3,0)),"")</f>
        <v/>
      </c>
      <c r="YN38" s="6" t="str">
        <f>IFERROR(INDEX(Sales!$D$5:$ABF$18,MATCH(UsagePerHour!$B38,Sales!$C$5:$C$18,0),MATCH(UsagePerHour!YN$4,Sales!$D$3:$ABF$3,0))/YN$2*INDEX(Usage!$D$5:$ABF$11,MATCH(UsagePerHour!$B$36,Usage!$C$5:$C$11,0),MATCH(UsagePerHour!YN$4,Usage!$D$3:$ABF$3,0)),"")</f>
        <v/>
      </c>
      <c r="YO38" s="6" t="str">
        <f>IFERROR(INDEX(Sales!$D$5:$ABF$18,MATCH(UsagePerHour!$B38,Sales!$C$5:$C$18,0),MATCH(UsagePerHour!YO$4,Sales!$D$3:$ABF$3,0))/YO$2*INDEX(Usage!$D$5:$ABF$11,MATCH(UsagePerHour!$B$36,Usage!$C$5:$C$11,0),MATCH(UsagePerHour!YO$4,Usage!$D$3:$ABF$3,0)),"")</f>
        <v/>
      </c>
      <c r="YP38" s="6" t="str">
        <f>IFERROR(INDEX(Sales!$D$5:$ABF$18,MATCH(UsagePerHour!$B38,Sales!$C$5:$C$18,0),MATCH(UsagePerHour!YP$4,Sales!$D$3:$ABF$3,0))/YP$2*INDEX(Usage!$D$5:$ABF$11,MATCH(UsagePerHour!$B$36,Usage!$C$5:$C$11,0),MATCH(UsagePerHour!YP$4,Usage!$D$3:$ABF$3,0)),"")</f>
        <v/>
      </c>
      <c r="YQ38" s="6" t="str">
        <f>IFERROR(INDEX(Sales!$D$5:$ABF$18,MATCH(UsagePerHour!$B38,Sales!$C$5:$C$18,0),MATCH(UsagePerHour!YQ$4,Sales!$D$3:$ABF$3,0))/YQ$2*INDEX(Usage!$D$5:$ABF$11,MATCH(UsagePerHour!$B$36,Usage!$C$5:$C$11,0),MATCH(UsagePerHour!YQ$4,Usage!$D$3:$ABF$3,0)),"")</f>
        <v/>
      </c>
      <c r="YR38" s="6" t="str">
        <f>IFERROR(INDEX(Sales!$D$5:$ABF$18,MATCH(UsagePerHour!$B38,Sales!$C$5:$C$18,0),MATCH(UsagePerHour!YR$4,Sales!$D$3:$ABF$3,0))/YR$2*INDEX(Usage!$D$5:$ABF$11,MATCH(UsagePerHour!$B$36,Usage!$C$5:$C$11,0),MATCH(UsagePerHour!YR$4,Usage!$D$3:$ABF$3,0)),"")</f>
        <v/>
      </c>
      <c r="YS38" s="6" t="str">
        <f>IFERROR(INDEX(Sales!$D$5:$ABF$18,MATCH(UsagePerHour!$B38,Sales!$C$5:$C$18,0),MATCH(UsagePerHour!YS$4,Sales!$D$3:$ABF$3,0))/YS$2*INDEX(Usage!$D$5:$ABF$11,MATCH(UsagePerHour!$B$36,Usage!$C$5:$C$11,0),MATCH(UsagePerHour!YS$4,Usage!$D$3:$ABF$3,0)),"")</f>
        <v/>
      </c>
      <c r="YT38" s="6" t="str">
        <f>IFERROR(INDEX(Sales!$D$5:$ABF$18,MATCH(UsagePerHour!$B38,Sales!$C$5:$C$18,0),MATCH(UsagePerHour!YT$4,Sales!$D$3:$ABF$3,0))/YT$2*INDEX(Usage!$D$5:$ABF$11,MATCH(UsagePerHour!$B$36,Usage!$C$5:$C$11,0),MATCH(UsagePerHour!YT$4,Usage!$D$3:$ABF$3,0)),"")</f>
        <v/>
      </c>
      <c r="YU38" s="6" t="str">
        <f>IFERROR(INDEX(Sales!$D$5:$ABF$18,MATCH(UsagePerHour!$B38,Sales!$C$5:$C$18,0),MATCH(UsagePerHour!YU$4,Sales!$D$3:$ABF$3,0))/YU$2*INDEX(Usage!$D$5:$ABF$11,MATCH(UsagePerHour!$B$36,Usage!$C$5:$C$11,0),MATCH(UsagePerHour!YU$4,Usage!$D$3:$ABF$3,0)),"")</f>
        <v/>
      </c>
      <c r="YV38" s="6" t="str">
        <f>IFERROR(INDEX(Sales!$D$5:$ABF$18,MATCH(UsagePerHour!$B38,Sales!$C$5:$C$18,0),MATCH(UsagePerHour!YV$4,Sales!$D$3:$ABF$3,0))/YV$2*INDEX(Usage!$D$5:$ABF$11,MATCH(UsagePerHour!$B$36,Usage!$C$5:$C$11,0),MATCH(UsagePerHour!YV$4,Usage!$D$3:$ABF$3,0)),"")</f>
        <v/>
      </c>
      <c r="YW38" s="6" t="str">
        <f>IFERROR(INDEX(Sales!$D$5:$ABF$18,MATCH(UsagePerHour!$B38,Sales!$C$5:$C$18,0),MATCH(UsagePerHour!YW$4,Sales!$D$3:$ABF$3,0))/YW$2*INDEX(Usage!$D$5:$ABF$11,MATCH(UsagePerHour!$B$36,Usage!$C$5:$C$11,0),MATCH(UsagePerHour!YW$4,Usage!$D$3:$ABF$3,0)),"")</f>
        <v/>
      </c>
      <c r="YX38" s="6" t="str">
        <f>IFERROR(INDEX(Sales!$D$5:$ABF$18,MATCH(UsagePerHour!$B38,Sales!$C$5:$C$18,0),MATCH(UsagePerHour!YX$4,Sales!$D$3:$ABF$3,0))/YX$2*INDEX(Usage!$D$5:$ABF$11,MATCH(UsagePerHour!$B$36,Usage!$C$5:$C$11,0),MATCH(UsagePerHour!YX$4,Usage!$D$3:$ABF$3,0)),"")</f>
        <v/>
      </c>
      <c r="YY38" s="6" t="str">
        <f>IFERROR(INDEX(Sales!$D$5:$ABF$18,MATCH(UsagePerHour!$B38,Sales!$C$5:$C$18,0),MATCH(UsagePerHour!YY$4,Sales!$D$3:$ABF$3,0))/YY$2*INDEX(Usage!$D$5:$ABF$11,MATCH(UsagePerHour!$B$36,Usage!$C$5:$C$11,0),MATCH(UsagePerHour!YY$4,Usage!$D$3:$ABF$3,0)),"")</f>
        <v/>
      </c>
      <c r="YZ38" s="6" t="str">
        <f>IFERROR(INDEX(Sales!$D$5:$ABF$18,MATCH(UsagePerHour!$B38,Sales!$C$5:$C$18,0),MATCH(UsagePerHour!YZ$4,Sales!$D$3:$ABF$3,0))/YZ$2*INDEX(Usage!$D$5:$ABF$11,MATCH(UsagePerHour!$B$36,Usage!$C$5:$C$11,0),MATCH(UsagePerHour!YZ$4,Usage!$D$3:$ABF$3,0)),"")</f>
        <v/>
      </c>
      <c r="ZA38" s="6" t="str">
        <f>IFERROR(INDEX(Sales!$D$5:$ABF$18,MATCH(UsagePerHour!$B38,Sales!$C$5:$C$18,0),MATCH(UsagePerHour!ZA$4,Sales!$D$3:$ABF$3,0))/ZA$2*INDEX(Usage!$D$5:$ABF$11,MATCH(UsagePerHour!$B$36,Usage!$C$5:$C$11,0),MATCH(UsagePerHour!ZA$4,Usage!$D$3:$ABF$3,0)),"")</f>
        <v/>
      </c>
      <c r="ZB38" s="6" t="str">
        <f>IFERROR(INDEX(Sales!$D$5:$ABF$18,MATCH(UsagePerHour!$B38,Sales!$C$5:$C$18,0),MATCH(UsagePerHour!ZB$4,Sales!$D$3:$ABF$3,0))/ZB$2*INDEX(Usage!$D$5:$ABF$11,MATCH(UsagePerHour!$B$36,Usage!$C$5:$C$11,0),MATCH(UsagePerHour!ZB$4,Usage!$D$3:$ABF$3,0)),"")</f>
        <v/>
      </c>
      <c r="ZC38" s="6" t="str">
        <f>IFERROR(INDEX(Sales!$D$5:$ABF$18,MATCH(UsagePerHour!$B38,Sales!$C$5:$C$18,0),MATCH(UsagePerHour!ZC$4,Sales!$D$3:$ABF$3,0))/ZC$2*INDEX(Usage!$D$5:$ABF$11,MATCH(UsagePerHour!$B$36,Usage!$C$5:$C$11,0),MATCH(UsagePerHour!ZC$4,Usage!$D$3:$ABF$3,0)),"")</f>
        <v/>
      </c>
      <c r="ZD38" s="6" t="str">
        <f>IFERROR(INDEX(Sales!$D$5:$ABF$18,MATCH(UsagePerHour!$B38,Sales!$C$5:$C$18,0),MATCH(UsagePerHour!ZD$4,Sales!$D$3:$ABF$3,0))/ZD$2*INDEX(Usage!$D$5:$ABF$11,MATCH(UsagePerHour!$B$36,Usage!$C$5:$C$11,0),MATCH(UsagePerHour!ZD$4,Usage!$D$3:$ABF$3,0)),"")</f>
        <v/>
      </c>
      <c r="ZE38" s="6" t="str">
        <f>IFERROR(INDEX(Sales!$D$5:$ABF$18,MATCH(UsagePerHour!$B38,Sales!$C$5:$C$18,0),MATCH(UsagePerHour!ZE$4,Sales!$D$3:$ABF$3,0))/ZE$2*INDEX(Usage!$D$5:$ABF$11,MATCH(UsagePerHour!$B$36,Usage!$C$5:$C$11,0),MATCH(UsagePerHour!ZE$4,Usage!$D$3:$ABF$3,0)),"")</f>
        <v/>
      </c>
      <c r="ZF38" s="6" t="str">
        <f>IFERROR(INDEX(Sales!$D$5:$ABF$18,MATCH(UsagePerHour!$B38,Sales!$C$5:$C$18,0),MATCH(UsagePerHour!ZF$4,Sales!$D$3:$ABF$3,0))/ZF$2*INDEX(Usage!$D$5:$ABF$11,MATCH(UsagePerHour!$B$36,Usage!$C$5:$C$11,0),MATCH(UsagePerHour!ZF$4,Usage!$D$3:$ABF$3,0)),"")</f>
        <v/>
      </c>
      <c r="ZG38" s="6" t="str">
        <f>IFERROR(INDEX(Sales!$D$5:$ABF$18,MATCH(UsagePerHour!$B38,Sales!$C$5:$C$18,0),MATCH(UsagePerHour!ZG$4,Sales!$D$3:$ABF$3,0))/ZG$2*INDEX(Usage!$D$5:$ABF$11,MATCH(UsagePerHour!$B$36,Usage!$C$5:$C$11,0),MATCH(UsagePerHour!ZG$4,Usage!$D$3:$ABF$3,0)),"")</f>
        <v/>
      </c>
      <c r="ZH38" s="6" t="str">
        <f>IFERROR(INDEX(Sales!$D$5:$ABF$18,MATCH(UsagePerHour!$B38,Sales!$C$5:$C$18,0),MATCH(UsagePerHour!ZH$4,Sales!$D$3:$ABF$3,0))/ZH$2*INDEX(Usage!$D$5:$ABF$11,MATCH(UsagePerHour!$B$36,Usage!$C$5:$C$11,0),MATCH(UsagePerHour!ZH$4,Usage!$D$3:$ABF$3,0)),"")</f>
        <v/>
      </c>
      <c r="ZI38" s="6" t="str">
        <f>IFERROR(INDEX(Sales!$D$5:$ABF$18,MATCH(UsagePerHour!$B38,Sales!$C$5:$C$18,0),MATCH(UsagePerHour!ZI$4,Sales!$D$3:$ABF$3,0))/ZI$2*INDEX(Usage!$D$5:$ABF$11,MATCH(UsagePerHour!$B$36,Usage!$C$5:$C$11,0),MATCH(UsagePerHour!ZI$4,Usage!$D$3:$ABF$3,0)),"")</f>
        <v/>
      </c>
      <c r="ZJ38" s="6" t="str">
        <f>IFERROR(INDEX(Sales!$D$5:$ABF$18,MATCH(UsagePerHour!$B38,Sales!$C$5:$C$18,0),MATCH(UsagePerHour!ZJ$4,Sales!$D$3:$ABF$3,0))/ZJ$2*INDEX(Usage!$D$5:$ABF$11,MATCH(UsagePerHour!$B$36,Usage!$C$5:$C$11,0),MATCH(UsagePerHour!ZJ$4,Usage!$D$3:$ABF$3,0)),"")</f>
        <v/>
      </c>
      <c r="ZK38" s="6" t="str">
        <f>IFERROR(INDEX(Sales!$D$5:$ABF$18,MATCH(UsagePerHour!$B38,Sales!$C$5:$C$18,0),MATCH(UsagePerHour!ZK$4,Sales!$D$3:$ABF$3,0))/ZK$2*INDEX(Usage!$D$5:$ABF$11,MATCH(UsagePerHour!$B$36,Usage!$C$5:$C$11,0),MATCH(UsagePerHour!ZK$4,Usage!$D$3:$ABF$3,0)),"")</f>
        <v/>
      </c>
      <c r="ZL38" s="6" t="str">
        <f>IFERROR(INDEX(Sales!$D$5:$ABF$18,MATCH(UsagePerHour!$B38,Sales!$C$5:$C$18,0),MATCH(UsagePerHour!ZL$4,Sales!$D$3:$ABF$3,0))/ZL$2*INDEX(Usage!$D$5:$ABF$11,MATCH(UsagePerHour!$B$36,Usage!$C$5:$C$11,0),MATCH(UsagePerHour!ZL$4,Usage!$D$3:$ABF$3,0)),"")</f>
        <v/>
      </c>
      <c r="ZM38" s="6" t="str">
        <f>IFERROR(INDEX(Sales!$D$5:$ABF$18,MATCH(UsagePerHour!$B38,Sales!$C$5:$C$18,0),MATCH(UsagePerHour!ZM$4,Sales!$D$3:$ABF$3,0))/ZM$2*INDEX(Usage!$D$5:$ABF$11,MATCH(UsagePerHour!$B$36,Usage!$C$5:$C$11,0),MATCH(UsagePerHour!ZM$4,Usage!$D$3:$ABF$3,0)),"")</f>
        <v/>
      </c>
      <c r="ZN38" s="6" t="str">
        <f>IFERROR(INDEX(Sales!$D$5:$ABF$18,MATCH(UsagePerHour!$B38,Sales!$C$5:$C$18,0),MATCH(UsagePerHour!ZN$4,Sales!$D$3:$ABF$3,0))/ZN$2*INDEX(Usage!$D$5:$ABF$11,MATCH(UsagePerHour!$B$36,Usage!$C$5:$C$11,0),MATCH(UsagePerHour!ZN$4,Usage!$D$3:$ABF$3,0)),"")</f>
        <v/>
      </c>
      <c r="ZO38" s="6" t="str">
        <f>IFERROR(INDEX(Sales!$D$5:$ABF$18,MATCH(UsagePerHour!$B38,Sales!$C$5:$C$18,0),MATCH(UsagePerHour!ZO$4,Sales!$D$3:$ABF$3,0))/ZO$2*INDEX(Usage!$D$5:$ABF$11,MATCH(UsagePerHour!$B$36,Usage!$C$5:$C$11,0),MATCH(UsagePerHour!ZO$4,Usage!$D$3:$ABF$3,0)),"")</f>
        <v/>
      </c>
      <c r="ZP38" s="6" t="str">
        <f>IFERROR(INDEX(Sales!$D$5:$ABF$18,MATCH(UsagePerHour!$B38,Sales!$C$5:$C$18,0),MATCH(UsagePerHour!ZP$4,Sales!$D$3:$ABF$3,0))/ZP$2*INDEX(Usage!$D$5:$ABF$11,MATCH(UsagePerHour!$B$36,Usage!$C$5:$C$11,0),MATCH(UsagePerHour!ZP$4,Usage!$D$3:$ABF$3,0)),"")</f>
        <v/>
      </c>
      <c r="ZQ38" s="6" t="str">
        <f>IFERROR(INDEX(Sales!$D$5:$ABF$18,MATCH(UsagePerHour!$B38,Sales!$C$5:$C$18,0),MATCH(UsagePerHour!ZQ$4,Sales!$D$3:$ABF$3,0))/ZQ$2*INDEX(Usage!$D$5:$ABF$11,MATCH(UsagePerHour!$B$36,Usage!$C$5:$C$11,0),MATCH(UsagePerHour!ZQ$4,Usage!$D$3:$ABF$3,0)),"")</f>
        <v/>
      </c>
      <c r="ZR38" s="6" t="str">
        <f>IFERROR(INDEX(Sales!$D$5:$ABF$18,MATCH(UsagePerHour!$B38,Sales!$C$5:$C$18,0),MATCH(UsagePerHour!ZR$4,Sales!$D$3:$ABF$3,0))/ZR$2*INDEX(Usage!$D$5:$ABF$11,MATCH(UsagePerHour!$B$36,Usage!$C$5:$C$11,0),MATCH(UsagePerHour!ZR$4,Usage!$D$3:$ABF$3,0)),"")</f>
        <v/>
      </c>
      <c r="ZS38" s="6" t="str">
        <f>IFERROR(INDEX(Sales!$D$5:$ABF$18,MATCH(UsagePerHour!$B38,Sales!$C$5:$C$18,0),MATCH(UsagePerHour!ZS$4,Sales!$D$3:$ABF$3,0))/ZS$2*INDEX(Usage!$D$5:$ABF$11,MATCH(UsagePerHour!$B$36,Usage!$C$5:$C$11,0),MATCH(UsagePerHour!ZS$4,Usage!$D$3:$ABF$3,0)),"")</f>
        <v/>
      </c>
      <c r="ZT38" s="6" t="str">
        <f>IFERROR(INDEX(Sales!$D$5:$ABF$18,MATCH(UsagePerHour!$B38,Sales!$C$5:$C$18,0),MATCH(UsagePerHour!ZT$4,Sales!$D$3:$ABF$3,0))/ZT$2*INDEX(Usage!$D$5:$ABF$11,MATCH(UsagePerHour!$B$36,Usage!$C$5:$C$11,0),MATCH(UsagePerHour!ZT$4,Usage!$D$3:$ABF$3,0)),"")</f>
        <v/>
      </c>
      <c r="ZU38" s="6" t="str">
        <f>IFERROR(INDEX(Sales!$D$5:$ABF$18,MATCH(UsagePerHour!$B38,Sales!$C$5:$C$18,0),MATCH(UsagePerHour!ZU$4,Sales!$D$3:$ABF$3,0))/ZU$2*INDEX(Usage!$D$5:$ABF$11,MATCH(UsagePerHour!$B$36,Usage!$C$5:$C$11,0),MATCH(UsagePerHour!ZU$4,Usage!$D$3:$ABF$3,0)),"")</f>
        <v/>
      </c>
      <c r="ZV38" s="6" t="str">
        <f>IFERROR(INDEX(Sales!$D$5:$ABF$18,MATCH(UsagePerHour!$B38,Sales!$C$5:$C$18,0),MATCH(UsagePerHour!ZV$4,Sales!$D$3:$ABF$3,0))/ZV$2*INDEX(Usage!$D$5:$ABF$11,MATCH(UsagePerHour!$B$36,Usage!$C$5:$C$11,0),MATCH(UsagePerHour!ZV$4,Usage!$D$3:$ABF$3,0)),"")</f>
        <v/>
      </c>
      <c r="ZW38" s="6" t="str">
        <f>IFERROR(INDEX(Sales!$D$5:$ABF$18,MATCH(UsagePerHour!$B38,Sales!$C$5:$C$18,0),MATCH(UsagePerHour!ZW$4,Sales!$D$3:$ABF$3,0))/ZW$2*INDEX(Usage!$D$5:$ABF$11,MATCH(UsagePerHour!$B$36,Usage!$C$5:$C$11,0),MATCH(UsagePerHour!ZW$4,Usage!$D$3:$ABF$3,0)),"")</f>
        <v/>
      </c>
      <c r="ZX38" s="6" t="str">
        <f>IFERROR(INDEX(Sales!$D$5:$ABF$18,MATCH(UsagePerHour!$B38,Sales!$C$5:$C$18,0),MATCH(UsagePerHour!ZX$4,Sales!$D$3:$ABF$3,0))/ZX$2*INDEX(Usage!$D$5:$ABF$11,MATCH(UsagePerHour!$B$36,Usage!$C$5:$C$11,0),MATCH(UsagePerHour!ZX$4,Usage!$D$3:$ABF$3,0)),"")</f>
        <v/>
      </c>
      <c r="ZY38" s="6" t="str">
        <f>IFERROR(INDEX(Sales!$D$5:$ABF$18,MATCH(UsagePerHour!$B38,Sales!$C$5:$C$18,0),MATCH(UsagePerHour!ZY$4,Sales!$D$3:$ABF$3,0))/ZY$2*INDEX(Usage!$D$5:$ABF$11,MATCH(UsagePerHour!$B$36,Usage!$C$5:$C$11,0),MATCH(UsagePerHour!ZY$4,Usage!$D$3:$ABF$3,0)),"")</f>
        <v/>
      </c>
      <c r="ZZ38" s="6" t="str">
        <f>IFERROR(INDEX(Sales!$D$5:$ABF$18,MATCH(UsagePerHour!$B38,Sales!$C$5:$C$18,0),MATCH(UsagePerHour!ZZ$4,Sales!$D$3:$ABF$3,0))/ZZ$2*INDEX(Usage!$D$5:$ABF$11,MATCH(UsagePerHour!$B$36,Usage!$C$5:$C$11,0),MATCH(UsagePerHour!ZZ$4,Usage!$D$3:$ABF$3,0)),"")</f>
        <v/>
      </c>
      <c r="AAA38" s="6" t="str">
        <f>IFERROR(INDEX(Sales!$D$5:$ABF$18,MATCH(UsagePerHour!$B38,Sales!$C$5:$C$18,0),MATCH(UsagePerHour!AAA$4,Sales!$D$3:$ABF$3,0))/AAA$2*INDEX(Usage!$D$5:$ABF$11,MATCH(UsagePerHour!$B$36,Usage!$C$5:$C$11,0),MATCH(UsagePerHour!AAA$4,Usage!$D$3:$ABF$3,0)),"")</f>
        <v/>
      </c>
      <c r="AAB38" s="6" t="str">
        <f>IFERROR(INDEX(Sales!$D$5:$ABF$18,MATCH(UsagePerHour!$B38,Sales!$C$5:$C$18,0),MATCH(UsagePerHour!AAB$4,Sales!$D$3:$ABF$3,0))/AAB$2*INDEX(Usage!$D$5:$ABF$11,MATCH(UsagePerHour!$B$36,Usage!$C$5:$C$11,0),MATCH(UsagePerHour!AAB$4,Usage!$D$3:$ABF$3,0)),"")</f>
        <v/>
      </c>
      <c r="AAC38" s="6" t="str">
        <f>IFERROR(INDEX(Sales!$D$5:$ABF$18,MATCH(UsagePerHour!$B38,Sales!$C$5:$C$18,0),MATCH(UsagePerHour!AAC$4,Sales!$D$3:$ABF$3,0))/AAC$2*INDEX(Usage!$D$5:$ABF$11,MATCH(UsagePerHour!$B$36,Usage!$C$5:$C$11,0),MATCH(UsagePerHour!AAC$4,Usage!$D$3:$ABF$3,0)),"")</f>
        <v/>
      </c>
      <c r="AAD38" s="6" t="str">
        <f>IFERROR(INDEX(Sales!$D$5:$ABF$18,MATCH(UsagePerHour!$B38,Sales!$C$5:$C$18,0),MATCH(UsagePerHour!AAD$4,Sales!$D$3:$ABF$3,0))/AAD$2*INDEX(Usage!$D$5:$ABF$11,MATCH(UsagePerHour!$B$36,Usage!$C$5:$C$11,0),MATCH(UsagePerHour!AAD$4,Usage!$D$3:$ABF$3,0)),"")</f>
        <v/>
      </c>
      <c r="AAE38" s="6" t="str">
        <f>IFERROR(INDEX(Sales!$D$5:$ABF$18,MATCH(UsagePerHour!$B38,Sales!$C$5:$C$18,0),MATCH(UsagePerHour!AAE$4,Sales!$D$3:$ABF$3,0))/AAE$2*INDEX(Usage!$D$5:$ABF$11,MATCH(UsagePerHour!$B$36,Usage!$C$5:$C$11,0),MATCH(UsagePerHour!AAE$4,Usage!$D$3:$ABF$3,0)),"")</f>
        <v/>
      </c>
      <c r="AAF38" s="6" t="str">
        <f>IFERROR(INDEX(Sales!$D$5:$ABF$18,MATCH(UsagePerHour!$B38,Sales!$C$5:$C$18,0),MATCH(UsagePerHour!AAF$4,Sales!$D$3:$ABF$3,0))/AAF$2*INDEX(Usage!$D$5:$ABF$11,MATCH(UsagePerHour!$B$36,Usage!$C$5:$C$11,0),MATCH(UsagePerHour!AAF$4,Usage!$D$3:$ABF$3,0)),"")</f>
        <v/>
      </c>
      <c r="AAG38" s="6" t="str">
        <f>IFERROR(INDEX(Sales!$D$5:$ABF$18,MATCH(UsagePerHour!$B38,Sales!$C$5:$C$18,0),MATCH(UsagePerHour!AAG$4,Sales!$D$3:$ABF$3,0))/AAG$2*INDEX(Usage!$D$5:$ABF$11,MATCH(UsagePerHour!$B$36,Usage!$C$5:$C$11,0),MATCH(UsagePerHour!AAG$4,Usage!$D$3:$ABF$3,0)),"")</f>
        <v/>
      </c>
      <c r="AAH38" s="6" t="str">
        <f>IFERROR(INDEX(Sales!$D$5:$ABF$18,MATCH(UsagePerHour!$B38,Sales!$C$5:$C$18,0),MATCH(UsagePerHour!AAH$4,Sales!$D$3:$ABF$3,0))/AAH$2*INDEX(Usage!$D$5:$ABF$11,MATCH(UsagePerHour!$B$36,Usage!$C$5:$C$11,0),MATCH(UsagePerHour!AAH$4,Usage!$D$3:$ABF$3,0)),"")</f>
        <v/>
      </c>
      <c r="AAI38" s="6" t="str">
        <f>IFERROR(INDEX(Sales!$D$5:$ABF$18,MATCH(UsagePerHour!$B38,Sales!$C$5:$C$18,0),MATCH(UsagePerHour!AAI$4,Sales!$D$3:$ABF$3,0))/AAI$2*INDEX(Usage!$D$5:$ABF$11,MATCH(UsagePerHour!$B$36,Usage!$C$5:$C$11,0),MATCH(UsagePerHour!AAI$4,Usage!$D$3:$ABF$3,0)),"")</f>
        <v/>
      </c>
      <c r="AAJ38" s="6" t="str">
        <f>IFERROR(INDEX(Sales!$D$5:$ABF$18,MATCH(UsagePerHour!$B38,Sales!$C$5:$C$18,0),MATCH(UsagePerHour!AAJ$4,Sales!$D$3:$ABF$3,0))/AAJ$2*INDEX(Usage!$D$5:$ABF$11,MATCH(UsagePerHour!$B$36,Usage!$C$5:$C$11,0),MATCH(UsagePerHour!AAJ$4,Usage!$D$3:$ABF$3,0)),"")</f>
        <v/>
      </c>
      <c r="AAK38" s="6" t="str">
        <f>IFERROR(INDEX(Sales!$D$5:$ABF$18,MATCH(UsagePerHour!$B38,Sales!$C$5:$C$18,0),MATCH(UsagePerHour!AAK$4,Sales!$D$3:$ABF$3,0))/AAK$2*INDEX(Usage!$D$5:$ABF$11,MATCH(UsagePerHour!$B$36,Usage!$C$5:$C$11,0),MATCH(UsagePerHour!AAK$4,Usage!$D$3:$ABF$3,0)),"")</f>
        <v/>
      </c>
      <c r="AAL38" s="6" t="str">
        <f>IFERROR(INDEX(Sales!$D$5:$ABF$18,MATCH(UsagePerHour!$B38,Sales!$C$5:$C$18,0),MATCH(UsagePerHour!AAL$4,Sales!$D$3:$ABF$3,0))/AAL$2*INDEX(Usage!$D$5:$ABF$11,MATCH(UsagePerHour!$B$36,Usage!$C$5:$C$11,0),MATCH(UsagePerHour!AAL$4,Usage!$D$3:$ABF$3,0)),"")</f>
        <v/>
      </c>
      <c r="AAM38" s="6" t="str">
        <f>IFERROR(INDEX(Sales!$D$5:$ABF$18,MATCH(UsagePerHour!$B38,Sales!$C$5:$C$18,0),MATCH(UsagePerHour!AAM$4,Sales!$D$3:$ABF$3,0))/AAM$2*INDEX(Usage!$D$5:$ABF$11,MATCH(UsagePerHour!$B$36,Usage!$C$5:$C$11,0),MATCH(UsagePerHour!AAM$4,Usage!$D$3:$ABF$3,0)),"")</f>
        <v/>
      </c>
      <c r="AAN38" s="6" t="str">
        <f>IFERROR(INDEX(Sales!$D$5:$ABF$18,MATCH(UsagePerHour!$B38,Sales!$C$5:$C$18,0),MATCH(UsagePerHour!AAN$4,Sales!$D$3:$ABF$3,0))/AAN$2*INDEX(Usage!$D$5:$ABF$11,MATCH(UsagePerHour!$B$36,Usage!$C$5:$C$11,0),MATCH(UsagePerHour!AAN$4,Usage!$D$3:$ABF$3,0)),"")</f>
        <v/>
      </c>
      <c r="AAO38" s="6" t="str">
        <f>IFERROR(INDEX(Sales!$D$5:$ABF$18,MATCH(UsagePerHour!$B38,Sales!$C$5:$C$18,0),MATCH(UsagePerHour!AAO$4,Sales!$D$3:$ABF$3,0))/AAO$2*INDEX(Usage!$D$5:$ABF$11,MATCH(UsagePerHour!$B$36,Usage!$C$5:$C$11,0),MATCH(UsagePerHour!AAO$4,Usage!$D$3:$ABF$3,0)),"")</f>
        <v/>
      </c>
      <c r="AAP38" s="6" t="str">
        <f>IFERROR(INDEX(Sales!$D$5:$ABF$18,MATCH(UsagePerHour!$B38,Sales!$C$5:$C$18,0),MATCH(UsagePerHour!AAP$4,Sales!$D$3:$ABF$3,0))/AAP$2*INDEX(Usage!$D$5:$ABF$11,MATCH(UsagePerHour!$B$36,Usage!$C$5:$C$11,0),MATCH(UsagePerHour!AAP$4,Usage!$D$3:$ABF$3,0)),"")</f>
        <v/>
      </c>
      <c r="AAQ38" s="6" t="str">
        <f>IFERROR(INDEX(Sales!$D$5:$ABF$18,MATCH(UsagePerHour!$B38,Sales!$C$5:$C$18,0),MATCH(UsagePerHour!AAQ$4,Sales!$D$3:$ABF$3,0))/AAQ$2*INDEX(Usage!$D$5:$ABF$11,MATCH(UsagePerHour!$B$36,Usage!$C$5:$C$11,0),MATCH(UsagePerHour!AAQ$4,Usage!$D$3:$ABF$3,0)),"")</f>
        <v/>
      </c>
      <c r="AAR38" s="6" t="str">
        <f>IFERROR(INDEX(Sales!$D$5:$ABF$18,MATCH(UsagePerHour!$B38,Sales!$C$5:$C$18,0),MATCH(UsagePerHour!AAR$4,Sales!$D$3:$ABF$3,0))/AAR$2*INDEX(Usage!$D$5:$ABF$11,MATCH(UsagePerHour!$B$36,Usage!$C$5:$C$11,0),MATCH(UsagePerHour!AAR$4,Usage!$D$3:$ABF$3,0)),"")</f>
        <v/>
      </c>
      <c r="AAS38" s="6" t="str">
        <f>IFERROR(INDEX(Sales!$D$5:$ABF$18,MATCH(UsagePerHour!$B38,Sales!$C$5:$C$18,0),MATCH(UsagePerHour!AAS$4,Sales!$D$3:$ABF$3,0))/AAS$2*INDEX(Usage!$D$5:$ABF$11,MATCH(UsagePerHour!$B$36,Usage!$C$5:$C$11,0),MATCH(UsagePerHour!AAS$4,Usage!$D$3:$ABF$3,0)),"")</f>
        <v/>
      </c>
      <c r="AAT38" s="6" t="str">
        <f>IFERROR(INDEX(Sales!$D$5:$ABF$18,MATCH(UsagePerHour!$B38,Sales!$C$5:$C$18,0),MATCH(UsagePerHour!AAT$4,Sales!$D$3:$ABF$3,0))/AAT$2*INDEX(Usage!$D$5:$ABF$11,MATCH(UsagePerHour!$B$36,Usage!$C$5:$C$11,0),MATCH(UsagePerHour!AAT$4,Usage!$D$3:$ABF$3,0)),"")</f>
        <v/>
      </c>
      <c r="AAU38" s="6" t="str">
        <f>IFERROR(INDEX(Sales!$D$5:$ABF$18,MATCH(UsagePerHour!$B38,Sales!$C$5:$C$18,0),MATCH(UsagePerHour!AAU$4,Sales!$D$3:$ABF$3,0))/AAU$2*INDEX(Usage!$D$5:$ABF$11,MATCH(UsagePerHour!$B$36,Usage!$C$5:$C$11,0),MATCH(UsagePerHour!AAU$4,Usage!$D$3:$ABF$3,0)),"")</f>
        <v/>
      </c>
      <c r="AAV38" s="6" t="str">
        <f>IFERROR(INDEX(Sales!$D$5:$ABF$18,MATCH(UsagePerHour!$B38,Sales!$C$5:$C$18,0),MATCH(UsagePerHour!AAV$4,Sales!$D$3:$ABF$3,0))/AAV$2*INDEX(Usage!$D$5:$ABF$11,MATCH(UsagePerHour!$B$36,Usage!$C$5:$C$11,0),MATCH(UsagePerHour!AAV$4,Usage!$D$3:$ABF$3,0)),"")</f>
        <v/>
      </c>
      <c r="AAW38" s="6" t="str">
        <f>IFERROR(INDEX(Sales!$D$5:$ABF$18,MATCH(UsagePerHour!$B38,Sales!$C$5:$C$18,0),MATCH(UsagePerHour!AAW$4,Sales!$D$3:$ABF$3,0))/AAW$2*INDEX(Usage!$D$5:$ABF$11,MATCH(UsagePerHour!$B$36,Usage!$C$5:$C$11,0),MATCH(UsagePerHour!AAW$4,Usage!$D$3:$ABF$3,0)),"")</f>
        <v/>
      </c>
      <c r="AAX38" s="6" t="str">
        <f>IFERROR(INDEX(Sales!$D$5:$ABF$18,MATCH(UsagePerHour!$B38,Sales!$C$5:$C$18,0),MATCH(UsagePerHour!AAX$4,Sales!$D$3:$ABF$3,0))/AAX$2*INDEX(Usage!$D$5:$ABF$11,MATCH(UsagePerHour!$B$36,Usage!$C$5:$C$11,0),MATCH(UsagePerHour!AAX$4,Usage!$D$3:$ABF$3,0)),"")</f>
        <v/>
      </c>
      <c r="AAY38" s="6" t="str">
        <f>IFERROR(INDEX(Sales!$D$5:$ABF$18,MATCH(UsagePerHour!$B38,Sales!$C$5:$C$18,0),MATCH(UsagePerHour!AAY$4,Sales!$D$3:$ABF$3,0))/AAY$2*INDEX(Usage!$D$5:$ABF$11,MATCH(UsagePerHour!$B$36,Usage!$C$5:$C$11,0),MATCH(UsagePerHour!AAY$4,Usage!$D$3:$ABF$3,0)),"")</f>
        <v/>
      </c>
      <c r="AAZ38" s="6" t="str">
        <f>IFERROR(INDEX(Sales!$D$5:$ABF$18,MATCH(UsagePerHour!$B38,Sales!$C$5:$C$18,0),MATCH(UsagePerHour!AAZ$4,Sales!$D$3:$ABF$3,0))/AAZ$2*INDEX(Usage!$D$5:$ABF$11,MATCH(UsagePerHour!$B$36,Usage!$C$5:$C$11,0),MATCH(UsagePerHour!AAZ$4,Usage!$D$3:$ABF$3,0)),"")</f>
        <v/>
      </c>
      <c r="ABA38" s="6" t="str">
        <f>IFERROR(INDEX(Sales!$D$5:$ABF$18,MATCH(UsagePerHour!$B38,Sales!$C$5:$C$18,0),MATCH(UsagePerHour!ABA$4,Sales!$D$3:$ABF$3,0))/ABA$2*INDEX(Usage!$D$5:$ABF$11,MATCH(UsagePerHour!$B$36,Usage!$C$5:$C$11,0),MATCH(UsagePerHour!ABA$4,Usage!$D$3:$ABF$3,0)),"")</f>
        <v/>
      </c>
    </row>
    <row r="39" spans="2:729">
      <c r="B39" s="3" t="s">
        <v>3</v>
      </c>
      <c r="C39" s="6">
        <f>IFERROR(INDEX(Sales!$D$5:$ABF$18,MATCH(UsagePerHour!$B39,Sales!$C$5:$C$18,0),MATCH(UsagePerHour!C$4,Sales!$D$3:$ABF$3,0))/C$2*INDEX(Usage!$D$5:$ABF$11,MATCH(UsagePerHour!$B$36,Usage!$C$5:$C$11,0),MATCH(UsagePerHour!C$4,Usage!$D$3:$ABF$3,0)),"")</f>
        <v>2.1884681990288137</v>
      </c>
      <c r="D39" s="6">
        <f>IFERROR(INDEX(Sales!$D$5:$ABF$18,MATCH(UsagePerHour!$B39,Sales!$C$5:$C$18,0),MATCH(UsagePerHour!D$4,Sales!$D$3:$ABF$3,0))/D$2*INDEX(Usage!$D$5:$ABF$11,MATCH(UsagePerHour!$B$36,Usage!$C$5:$C$11,0),MATCH(UsagePerHour!D$4,Usage!$D$3:$ABF$3,0)),"")</f>
        <v>0.8801428519368828</v>
      </c>
      <c r="E39" s="6">
        <f>IFERROR(INDEX(Sales!$D$5:$ABF$18,MATCH(UsagePerHour!$B39,Sales!$C$5:$C$18,0),MATCH(UsagePerHour!E$4,Sales!$D$3:$ABF$3,0))/E$2*INDEX(Usage!$D$5:$ABF$11,MATCH(UsagePerHour!$B$36,Usage!$C$5:$C$11,0),MATCH(UsagePerHour!E$4,Usage!$D$3:$ABF$3,0)),"")</f>
        <v>0.72239520958083836</v>
      </c>
      <c r="F39" s="6">
        <f>IFERROR(INDEX(Sales!$D$5:$ABF$18,MATCH(UsagePerHour!$B39,Sales!$C$5:$C$18,0),MATCH(UsagePerHour!F$4,Sales!$D$3:$ABF$3,0))/F$2*INDEX(Usage!$D$5:$ABF$11,MATCH(UsagePerHour!$B$36,Usage!$C$5:$C$11,0),MATCH(UsagePerHour!F$4,Usage!$D$3:$ABF$3,0)),"")</f>
        <v>0.34780920956863504</v>
      </c>
      <c r="G39" s="6">
        <f>IFERROR(INDEX(Sales!$D$5:$ABF$18,MATCH(UsagePerHour!$B39,Sales!$C$5:$C$18,0),MATCH(UsagePerHour!G$4,Sales!$D$3:$ABF$3,0))/G$2*INDEX(Usage!$D$5:$ABF$11,MATCH(UsagePerHour!$B$36,Usage!$C$5:$C$11,0),MATCH(UsagePerHour!G$4,Usage!$D$3:$ABF$3,0)),"")</f>
        <v>2.9539892053652541</v>
      </c>
      <c r="H39" s="6">
        <f>IFERROR(INDEX(Sales!$D$5:$ABF$18,MATCH(UsagePerHour!$B39,Sales!$C$5:$C$18,0),MATCH(UsagePerHour!H$4,Sales!$D$3:$ABF$3,0))/H$2*INDEX(Usage!$D$5:$ABF$11,MATCH(UsagePerHour!$B$36,Usage!$C$5:$C$11,0),MATCH(UsagePerHour!H$4,Usage!$D$3:$ABF$3,0)),"")</f>
        <v>1.7169462110477696</v>
      </c>
      <c r="I39" s="6">
        <f>IFERROR(INDEX(Sales!$D$5:$ABF$18,MATCH(UsagePerHour!$B39,Sales!$C$5:$C$18,0),MATCH(UsagePerHour!I$4,Sales!$D$3:$ABF$3,0))/I$2*INDEX(Usage!$D$5:$ABF$11,MATCH(UsagePerHour!$B$36,Usage!$C$5:$C$11,0),MATCH(UsagePerHour!I$4,Usage!$D$3:$ABF$3,0)),"")</f>
        <v>1.8370945040440161</v>
      </c>
      <c r="J39" s="6">
        <f>IFERROR(INDEX(Sales!$D$5:$ABF$18,MATCH(UsagePerHour!$B39,Sales!$C$5:$C$18,0),MATCH(UsagePerHour!J$4,Sales!$D$3:$ABF$3,0))/J$2*INDEX(Usage!$D$5:$ABF$11,MATCH(UsagePerHour!$B$36,Usage!$C$5:$C$11,0),MATCH(UsagePerHour!J$4,Usage!$D$3:$ABF$3,0)),"")</f>
        <v>2.1884681990288137</v>
      </c>
      <c r="K39" s="6">
        <f>IFERROR(INDEX(Sales!$D$5:$ABF$18,MATCH(UsagePerHour!$B39,Sales!$C$5:$C$18,0),MATCH(UsagePerHour!K$4,Sales!$D$3:$ABF$3,0))/K$2*INDEX(Usage!$D$5:$ABF$11,MATCH(UsagePerHour!$B$36,Usage!$C$5:$C$11,0),MATCH(UsagePerHour!K$4,Usage!$D$3:$ABF$3,0)),"")</f>
        <v>0.8801428519368828</v>
      </c>
      <c r="L39" s="6">
        <f>IFERROR(INDEX(Sales!$D$5:$ABF$18,MATCH(UsagePerHour!$B39,Sales!$C$5:$C$18,0),MATCH(UsagePerHour!L$4,Sales!$D$3:$ABF$3,0))/L$2*INDEX(Usage!$D$5:$ABF$11,MATCH(UsagePerHour!$B$36,Usage!$C$5:$C$11,0),MATCH(UsagePerHour!L$4,Usage!$D$3:$ABF$3,0)),"")</f>
        <v>0.72239520958083836</v>
      </c>
      <c r="M39" s="6">
        <f>IFERROR(INDEX(Sales!$D$5:$ABF$18,MATCH(UsagePerHour!$B39,Sales!$C$5:$C$18,0),MATCH(UsagePerHour!M$4,Sales!$D$3:$ABF$3,0))/M$2*INDEX(Usage!$D$5:$ABF$11,MATCH(UsagePerHour!$B$36,Usage!$C$5:$C$11,0),MATCH(UsagePerHour!M$4,Usage!$D$3:$ABF$3,0)),"")</f>
        <v>0.34780920956863504</v>
      </c>
      <c r="N39" s="6">
        <f>IFERROR(INDEX(Sales!$D$5:$ABF$18,MATCH(UsagePerHour!$B39,Sales!$C$5:$C$18,0),MATCH(UsagePerHour!N$4,Sales!$D$3:$ABF$3,0))/N$2*INDEX(Usage!$D$5:$ABF$11,MATCH(UsagePerHour!$B$36,Usage!$C$5:$C$11,0),MATCH(UsagePerHour!N$4,Usage!$D$3:$ABF$3,0)),"")</f>
        <v>2.9539892053652541</v>
      </c>
      <c r="O39" s="6">
        <f>IFERROR(INDEX(Sales!$D$5:$ABF$18,MATCH(UsagePerHour!$B39,Sales!$C$5:$C$18,0),MATCH(UsagePerHour!O$4,Sales!$D$3:$ABF$3,0))/O$2*INDEX(Usage!$D$5:$ABF$11,MATCH(UsagePerHour!$B$36,Usage!$C$5:$C$11,0),MATCH(UsagePerHour!O$4,Usage!$D$3:$ABF$3,0)),"")</f>
        <v>1.7169462110477696</v>
      </c>
      <c r="P39" s="6">
        <f>IFERROR(INDEX(Sales!$D$5:$ABF$18,MATCH(UsagePerHour!$B39,Sales!$C$5:$C$18,0),MATCH(UsagePerHour!P$4,Sales!$D$3:$ABF$3,0))/P$2*INDEX(Usage!$D$5:$ABF$11,MATCH(UsagePerHour!$B$36,Usage!$C$5:$C$11,0),MATCH(UsagePerHour!P$4,Usage!$D$3:$ABF$3,0)),"")</f>
        <v>1.8370945040440161</v>
      </c>
      <c r="Q39" s="6">
        <f>IFERROR(INDEX(Sales!$D$5:$ABF$18,MATCH(UsagePerHour!$B39,Sales!$C$5:$C$18,0),MATCH(UsagePerHour!Q$4,Sales!$D$3:$ABF$3,0))/Q$2*INDEX(Usage!$D$5:$ABF$11,MATCH(UsagePerHour!$B$36,Usage!$C$5:$C$11,0),MATCH(UsagePerHour!Q$4,Usage!$D$3:$ABF$3,0)),"")</f>
        <v>2.1884681990288137</v>
      </c>
      <c r="R39" s="6">
        <f>IFERROR(INDEX(Sales!$D$5:$ABF$18,MATCH(UsagePerHour!$B39,Sales!$C$5:$C$18,0),MATCH(UsagePerHour!R$4,Sales!$D$3:$ABF$3,0))/R$2*INDEX(Usage!$D$5:$ABF$11,MATCH(UsagePerHour!$B$36,Usage!$C$5:$C$11,0),MATCH(UsagePerHour!R$4,Usage!$D$3:$ABF$3,0)),"")</f>
        <v>0.8801428519368828</v>
      </c>
      <c r="S39" s="6">
        <f>IFERROR(INDEX(Sales!$D$5:$ABF$18,MATCH(UsagePerHour!$B39,Sales!$C$5:$C$18,0),MATCH(UsagePerHour!S$4,Sales!$D$3:$ABF$3,0))/S$2*INDEX(Usage!$D$5:$ABF$11,MATCH(UsagePerHour!$B$36,Usage!$C$5:$C$11,0),MATCH(UsagePerHour!S$4,Usage!$D$3:$ABF$3,0)),"")</f>
        <v>0.72239520958083836</v>
      </c>
      <c r="T39" s="6">
        <f>IFERROR(INDEX(Sales!$D$5:$ABF$18,MATCH(UsagePerHour!$B39,Sales!$C$5:$C$18,0),MATCH(UsagePerHour!T$4,Sales!$D$3:$ABF$3,0))/T$2*INDEX(Usage!$D$5:$ABF$11,MATCH(UsagePerHour!$B$36,Usage!$C$5:$C$11,0),MATCH(UsagePerHour!T$4,Usage!$D$3:$ABF$3,0)),"")</f>
        <v>0.34780920956863504</v>
      </c>
      <c r="U39" s="6">
        <f>IFERROR(INDEX(Sales!$D$5:$ABF$18,MATCH(UsagePerHour!$B39,Sales!$C$5:$C$18,0),MATCH(UsagePerHour!U$4,Sales!$D$3:$ABF$3,0))/U$2*INDEX(Usage!$D$5:$ABF$11,MATCH(UsagePerHour!$B$36,Usage!$C$5:$C$11,0),MATCH(UsagePerHour!U$4,Usage!$D$3:$ABF$3,0)),"")</f>
        <v>2.9539892053652541</v>
      </c>
      <c r="V39" s="6">
        <f>IFERROR(INDEX(Sales!$D$5:$ABF$18,MATCH(UsagePerHour!$B39,Sales!$C$5:$C$18,0),MATCH(UsagePerHour!V$4,Sales!$D$3:$ABF$3,0))/V$2*INDEX(Usage!$D$5:$ABF$11,MATCH(UsagePerHour!$B$36,Usage!$C$5:$C$11,0),MATCH(UsagePerHour!V$4,Usage!$D$3:$ABF$3,0)),"")</f>
        <v>1.7169462110477696</v>
      </c>
      <c r="W39" s="6">
        <f>IFERROR(INDEX(Sales!$D$5:$ABF$18,MATCH(UsagePerHour!$B39,Sales!$C$5:$C$18,0),MATCH(UsagePerHour!W$4,Sales!$D$3:$ABF$3,0))/W$2*INDEX(Usage!$D$5:$ABF$11,MATCH(UsagePerHour!$B$36,Usage!$C$5:$C$11,0),MATCH(UsagePerHour!W$4,Usage!$D$3:$ABF$3,0)),"")</f>
        <v>1.8370945040440161</v>
      </c>
      <c r="X39" s="6">
        <f>IFERROR(INDEX(Sales!$D$5:$ABF$18,MATCH(UsagePerHour!$B39,Sales!$C$5:$C$18,0),MATCH(UsagePerHour!X$4,Sales!$D$3:$ABF$3,0))/X$2*INDEX(Usage!$D$5:$ABF$11,MATCH(UsagePerHour!$B$36,Usage!$C$5:$C$11,0),MATCH(UsagePerHour!X$4,Usage!$D$3:$ABF$3,0)),"")</f>
        <v>2.1884681990288137</v>
      </c>
      <c r="Y39" s="6">
        <f>IFERROR(INDEX(Sales!$D$5:$ABF$18,MATCH(UsagePerHour!$B39,Sales!$C$5:$C$18,0),MATCH(UsagePerHour!Y$4,Sales!$D$3:$ABF$3,0))/Y$2*INDEX(Usage!$D$5:$ABF$11,MATCH(UsagePerHour!$B$36,Usage!$C$5:$C$11,0),MATCH(UsagePerHour!Y$4,Usage!$D$3:$ABF$3,0)),"")</f>
        <v>0.8801428519368828</v>
      </c>
      <c r="Z39" s="6">
        <f>IFERROR(INDEX(Sales!$D$5:$ABF$18,MATCH(UsagePerHour!$B39,Sales!$C$5:$C$18,0),MATCH(UsagePerHour!Z$4,Sales!$D$3:$ABF$3,0))/Z$2*INDEX(Usage!$D$5:$ABF$11,MATCH(UsagePerHour!$B$36,Usage!$C$5:$C$11,0),MATCH(UsagePerHour!Z$4,Usage!$D$3:$ABF$3,0)),"")</f>
        <v>0.72239520958083836</v>
      </c>
      <c r="AA39" s="6">
        <f>IFERROR(INDEX(Sales!$D$5:$ABF$18,MATCH(UsagePerHour!$B39,Sales!$C$5:$C$18,0),MATCH(UsagePerHour!AA$4,Sales!$D$3:$ABF$3,0))/AA$2*INDEX(Usage!$D$5:$ABF$11,MATCH(UsagePerHour!$B$36,Usage!$C$5:$C$11,0),MATCH(UsagePerHour!AA$4,Usage!$D$3:$ABF$3,0)),"")</f>
        <v>0.34780920956863504</v>
      </c>
      <c r="AB39" s="6">
        <f>IFERROR(INDEX(Sales!$D$5:$ABF$18,MATCH(UsagePerHour!$B39,Sales!$C$5:$C$18,0),MATCH(UsagePerHour!AB$4,Sales!$D$3:$ABF$3,0))/AB$2*INDEX(Usage!$D$5:$ABF$11,MATCH(UsagePerHour!$B$36,Usage!$C$5:$C$11,0),MATCH(UsagePerHour!AB$4,Usage!$D$3:$ABF$3,0)),"")</f>
        <v>2.9539892053652541</v>
      </c>
      <c r="AC39" s="6">
        <f>IFERROR(INDEX(Sales!$D$5:$ABF$18,MATCH(UsagePerHour!$B39,Sales!$C$5:$C$18,0),MATCH(UsagePerHour!AC$4,Sales!$D$3:$ABF$3,0))/AC$2*INDEX(Usage!$D$5:$ABF$11,MATCH(UsagePerHour!$B$36,Usage!$C$5:$C$11,0),MATCH(UsagePerHour!AC$4,Usage!$D$3:$ABF$3,0)),"")</f>
        <v>1.7169462110477696</v>
      </c>
      <c r="AD39" s="6">
        <f>IFERROR(INDEX(Sales!$D$5:$ABF$18,MATCH(UsagePerHour!$B39,Sales!$C$5:$C$18,0),MATCH(UsagePerHour!AD$4,Sales!$D$3:$ABF$3,0))/AD$2*INDEX(Usage!$D$5:$ABF$11,MATCH(UsagePerHour!$B$36,Usage!$C$5:$C$11,0),MATCH(UsagePerHour!AD$4,Usage!$D$3:$ABF$3,0)),"")</f>
        <v>1.8370945040440161</v>
      </c>
      <c r="AE39" s="6">
        <f>IFERROR(INDEX(Sales!$D$5:$ABF$18,MATCH(UsagePerHour!$B39,Sales!$C$5:$C$18,0),MATCH(UsagePerHour!AE$4,Sales!$D$3:$ABF$3,0))/AE$2*INDEX(Usage!$D$5:$ABF$11,MATCH(UsagePerHour!$B$36,Usage!$C$5:$C$11,0),MATCH(UsagePerHour!AE$4,Usage!$D$3:$ABF$3,0)),"")</f>
        <v>2.1884681990288137</v>
      </c>
      <c r="AF39" s="6">
        <f>IFERROR(INDEX(Sales!$D$5:$ABF$18,MATCH(UsagePerHour!$B39,Sales!$C$5:$C$18,0),MATCH(UsagePerHour!AF$4,Sales!$D$3:$ABF$3,0))/AF$2*INDEX(Usage!$D$5:$ABF$11,MATCH(UsagePerHour!$B$36,Usage!$C$5:$C$11,0),MATCH(UsagePerHour!AF$4,Usage!$D$3:$ABF$3,0)),"")</f>
        <v>0.8801428519368828</v>
      </c>
      <c r="AG39" s="6">
        <f>IFERROR(INDEX(Sales!$D$5:$ABF$18,MATCH(UsagePerHour!$B39,Sales!$C$5:$C$18,0),MATCH(UsagePerHour!AG$4,Sales!$D$3:$ABF$3,0))/AG$2*INDEX(Usage!$D$5:$ABF$11,MATCH(UsagePerHour!$B$36,Usage!$C$5:$C$11,0),MATCH(UsagePerHour!AG$4,Usage!$D$3:$ABF$3,0)),"")</f>
        <v>0.72239520958083836</v>
      </c>
      <c r="AH39" s="6">
        <f>IFERROR(INDEX(Sales!$D$5:$ABF$18,MATCH(UsagePerHour!$B39,Sales!$C$5:$C$18,0),MATCH(UsagePerHour!AH$4,Sales!$D$3:$ABF$3,0))/AH$2*INDEX(Usage!$D$5:$ABF$11,MATCH(UsagePerHour!$B$36,Usage!$C$5:$C$11,0),MATCH(UsagePerHour!AH$4,Usage!$D$3:$ABF$3,0)),"")</f>
        <v>0.34780920956863504</v>
      </c>
      <c r="AI39" s="6">
        <f>IFERROR(INDEX(Sales!$D$5:$ABF$18,MATCH(UsagePerHour!$B39,Sales!$C$5:$C$18,0),MATCH(UsagePerHour!AI$4,Sales!$D$3:$ABF$3,0))/AI$2*INDEX(Usage!$D$5:$ABF$11,MATCH(UsagePerHour!$B$36,Usage!$C$5:$C$11,0),MATCH(UsagePerHour!AI$4,Usage!$D$3:$ABF$3,0)),"")</f>
        <v>2.9539892053652541</v>
      </c>
      <c r="AJ39" s="6">
        <f>IFERROR(INDEX(Sales!$D$5:$ABF$18,MATCH(UsagePerHour!$B39,Sales!$C$5:$C$18,0),MATCH(UsagePerHour!AJ$4,Sales!$D$3:$ABF$3,0))/AJ$2*INDEX(Usage!$D$5:$ABF$11,MATCH(UsagePerHour!$B$36,Usage!$C$5:$C$11,0),MATCH(UsagePerHour!AJ$4,Usage!$D$3:$ABF$3,0)),"")</f>
        <v>1.7169462110477696</v>
      </c>
      <c r="AK39" s="6">
        <f>IFERROR(INDEX(Sales!$D$5:$ABF$18,MATCH(UsagePerHour!$B39,Sales!$C$5:$C$18,0),MATCH(UsagePerHour!AK$4,Sales!$D$3:$ABF$3,0))/AK$2*INDEX(Usage!$D$5:$ABF$11,MATCH(UsagePerHour!$B$36,Usage!$C$5:$C$11,0),MATCH(UsagePerHour!AK$4,Usage!$D$3:$ABF$3,0)),"")</f>
        <v>1.8370945040440161</v>
      </c>
      <c r="AL39" s="6">
        <f>IFERROR(INDEX(Sales!$D$5:$ABF$18,MATCH(UsagePerHour!$B39,Sales!$C$5:$C$18,0),MATCH(UsagePerHour!AL$4,Sales!$D$3:$ABF$3,0))/AL$2*INDEX(Usage!$D$5:$ABF$11,MATCH(UsagePerHour!$B$36,Usage!$C$5:$C$11,0),MATCH(UsagePerHour!AL$4,Usage!$D$3:$ABF$3,0)),"")</f>
        <v>2.1884681990288137</v>
      </c>
      <c r="AM39" s="6">
        <f>IFERROR(INDEX(Sales!$D$5:$ABF$18,MATCH(UsagePerHour!$B39,Sales!$C$5:$C$18,0),MATCH(UsagePerHour!AM$4,Sales!$D$3:$ABF$3,0))/AM$2*INDEX(Usage!$D$5:$ABF$11,MATCH(UsagePerHour!$B$36,Usage!$C$5:$C$11,0),MATCH(UsagePerHour!AM$4,Usage!$D$3:$ABF$3,0)),"")</f>
        <v>0.8801428519368828</v>
      </c>
      <c r="AN39" s="6">
        <f>IFERROR(INDEX(Sales!$D$5:$ABF$18,MATCH(UsagePerHour!$B39,Sales!$C$5:$C$18,0),MATCH(UsagePerHour!AN$4,Sales!$D$3:$ABF$3,0))/AN$2*INDEX(Usage!$D$5:$ABF$11,MATCH(UsagePerHour!$B$36,Usage!$C$5:$C$11,0),MATCH(UsagePerHour!AN$4,Usage!$D$3:$ABF$3,0)),"")</f>
        <v>0.72239520958083836</v>
      </c>
      <c r="AO39" s="6">
        <f>IFERROR(INDEX(Sales!$D$5:$ABF$18,MATCH(UsagePerHour!$B39,Sales!$C$5:$C$18,0),MATCH(UsagePerHour!AO$4,Sales!$D$3:$ABF$3,0))/AO$2*INDEX(Usage!$D$5:$ABF$11,MATCH(UsagePerHour!$B$36,Usage!$C$5:$C$11,0),MATCH(UsagePerHour!AO$4,Usage!$D$3:$ABF$3,0)),"")</f>
        <v>0.34780920956863504</v>
      </c>
      <c r="AP39" s="6">
        <f>IFERROR(INDEX(Sales!$D$5:$ABF$18,MATCH(UsagePerHour!$B39,Sales!$C$5:$C$18,0),MATCH(UsagePerHour!AP$4,Sales!$D$3:$ABF$3,0))/AP$2*INDEX(Usage!$D$5:$ABF$11,MATCH(UsagePerHour!$B$36,Usage!$C$5:$C$11,0),MATCH(UsagePerHour!AP$4,Usage!$D$3:$ABF$3,0)),"")</f>
        <v>2.9539892053652541</v>
      </c>
      <c r="AQ39" s="6">
        <f>IFERROR(INDEX(Sales!$D$5:$ABF$18,MATCH(UsagePerHour!$B39,Sales!$C$5:$C$18,0),MATCH(UsagePerHour!AQ$4,Sales!$D$3:$ABF$3,0))/AQ$2*INDEX(Usage!$D$5:$ABF$11,MATCH(UsagePerHour!$B$36,Usage!$C$5:$C$11,0),MATCH(UsagePerHour!AQ$4,Usage!$D$3:$ABF$3,0)),"")</f>
        <v>1.7169462110477696</v>
      </c>
      <c r="AR39" s="6">
        <f>IFERROR(INDEX(Sales!$D$5:$ABF$18,MATCH(UsagePerHour!$B39,Sales!$C$5:$C$18,0),MATCH(UsagePerHour!AR$4,Sales!$D$3:$ABF$3,0))/AR$2*INDEX(Usage!$D$5:$ABF$11,MATCH(UsagePerHour!$B$36,Usage!$C$5:$C$11,0),MATCH(UsagePerHour!AR$4,Usage!$D$3:$ABF$3,0)),"")</f>
        <v>1.8370945040440161</v>
      </c>
      <c r="AS39" s="6">
        <f>IFERROR(INDEX(Sales!$D$5:$ABF$18,MATCH(UsagePerHour!$B39,Sales!$C$5:$C$18,0),MATCH(UsagePerHour!AS$4,Sales!$D$3:$ABF$3,0))/AS$2*INDEX(Usage!$D$5:$ABF$11,MATCH(UsagePerHour!$B$36,Usage!$C$5:$C$11,0),MATCH(UsagePerHour!AS$4,Usage!$D$3:$ABF$3,0)),"")</f>
        <v>2.1884681990288137</v>
      </c>
      <c r="AT39" s="6">
        <f>IFERROR(INDEX(Sales!$D$5:$ABF$18,MATCH(UsagePerHour!$B39,Sales!$C$5:$C$18,0),MATCH(UsagePerHour!AT$4,Sales!$D$3:$ABF$3,0))/AT$2*INDEX(Usage!$D$5:$ABF$11,MATCH(UsagePerHour!$B$36,Usage!$C$5:$C$11,0),MATCH(UsagePerHour!AT$4,Usage!$D$3:$ABF$3,0)),"")</f>
        <v>0.8801428519368828</v>
      </c>
      <c r="AU39" s="6">
        <f>IFERROR(INDEX(Sales!$D$5:$ABF$18,MATCH(UsagePerHour!$B39,Sales!$C$5:$C$18,0),MATCH(UsagePerHour!AU$4,Sales!$D$3:$ABF$3,0))/AU$2*INDEX(Usage!$D$5:$ABF$11,MATCH(UsagePerHour!$B$36,Usage!$C$5:$C$11,0),MATCH(UsagePerHour!AU$4,Usage!$D$3:$ABF$3,0)),"")</f>
        <v>0.72239520958083836</v>
      </c>
      <c r="AV39" s="6">
        <f>IFERROR(INDEX(Sales!$D$5:$ABF$18,MATCH(UsagePerHour!$B39,Sales!$C$5:$C$18,0),MATCH(UsagePerHour!AV$4,Sales!$D$3:$ABF$3,0))/AV$2*INDEX(Usage!$D$5:$ABF$11,MATCH(UsagePerHour!$B$36,Usage!$C$5:$C$11,0),MATCH(UsagePerHour!AV$4,Usage!$D$3:$ABF$3,0)),"")</f>
        <v>0.34780920956863504</v>
      </c>
      <c r="AW39" s="6">
        <f>IFERROR(INDEX(Sales!$D$5:$ABF$18,MATCH(UsagePerHour!$B39,Sales!$C$5:$C$18,0),MATCH(UsagePerHour!AW$4,Sales!$D$3:$ABF$3,0))/AW$2*INDEX(Usage!$D$5:$ABF$11,MATCH(UsagePerHour!$B$36,Usage!$C$5:$C$11,0),MATCH(UsagePerHour!AW$4,Usage!$D$3:$ABF$3,0)),"")</f>
        <v>2.9539892053652541</v>
      </c>
      <c r="AX39" s="6">
        <f>IFERROR(INDEX(Sales!$D$5:$ABF$18,MATCH(UsagePerHour!$B39,Sales!$C$5:$C$18,0),MATCH(UsagePerHour!AX$4,Sales!$D$3:$ABF$3,0))/AX$2*INDEX(Usage!$D$5:$ABF$11,MATCH(UsagePerHour!$B$36,Usage!$C$5:$C$11,0),MATCH(UsagePerHour!AX$4,Usage!$D$3:$ABF$3,0)),"")</f>
        <v>1.7169462110477696</v>
      </c>
      <c r="AY39" s="6">
        <f>IFERROR(INDEX(Sales!$D$5:$ABF$18,MATCH(UsagePerHour!$B39,Sales!$C$5:$C$18,0),MATCH(UsagePerHour!AY$4,Sales!$D$3:$ABF$3,0))/AY$2*INDEX(Usage!$D$5:$ABF$11,MATCH(UsagePerHour!$B$36,Usage!$C$5:$C$11,0),MATCH(UsagePerHour!AY$4,Usage!$D$3:$ABF$3,0)),"")</f>
        <v>1.8370945040440161</v>
      </c>
      <c r="AZ39" s="6">
        <f>IFERROR(INDEX(Sales!$D$5:$ABF$18,MATCH(UsagePerHour!$B39,Sales!$C$5:$C$18,0),MATCH(UsagePerHour!AZ$4,Sales!$D$3:$ABF$3,0))/AZ$2*INDEX(Usage!$D$5:$ABF$11,MATCH(UsagePerHour!$B$36,Usage!$C$5:$C$11,0),MATCH(UsagePerHour!AZ$4,Usage!$D$3:$ABF$3,0)),"")</f>
        <v>2.1884681990288137</v>
      </c>
      <c r="BA39" s="6">
        <f>IFERROR(INDEX(Sales!$D$5:$ABF$18,MATCH(UsagePerHour!$B39,Sales!$C$5:$C$18,0),MATCH(UsagePerHour!BA$4,Sales!$D$3:$ABF$3,0))/BA$2*INDEX(Usage!$D$5:$ABF$11,MATCH(UsagePerHour!$B$36,Usage!$C$5:$C$11,0),MATCH(UsagePerHour!BA$4,Usage!$D$3:$ABF$3,0)),"")</f>
        <v>0.8801428519368828</v>
      </c>
      <c r="BB39" s="6">
        <f>IFERROR(INDEX(Sales!$D$5:$ABF$18,MATCH(UsagePerHour!$B39,Sales!$C$5:$C$18,0),MATCH(UsagePerHour!BB$4,Sales!$D$3:$ABF$3,0))/BB$2*INDEX(Usage!$D$5:$ABF$11,MATCH(UsagePerHour!$B$36,Usage!$C$5:$C$11,0),MATCH(UsagePerHour!BB$4,Usage!$D$3:$ABF$3,0)),"")</f>
        <v>0.72239520958083836</v>
      </c>
      <c r="BC39" s="6">
        <f>IFERROR(INDEX(Sales!$D$5:$ABF$18,MATCH(UsagePerHour!$B39,Sales!$C$5:$C$18,0),MATCH(UsagePerHour!BC$4,Sales!$D$3:$ABF$3,0))/BC$2*INDEX(Usage!$D$5:$ABF$11,MATCH(UsagePerHour!$B$36,Usage!$C$5:$C$11,0),MATCH(UsagePerHour!BC$4,Usage!$D$3:$ABF$3,0)),"")</f>
        <v>0.34780920956863504</v>
      </c>
      <c r="BD39" s="6">
        <f>IFERROR(INDEX(Sales!$D$5:$ABF$18,MATCH(UsagePerHour!$B39,Sales!$C$5:$C$18,0),MATCH(UsagePerHour!BD$4,Sales!$D$3:$ABF$3,0))/BD$2*INDEX(Usage!$D$5:$ABF$11,MATCH(UsagePerHour!$B$36,Usage!$C$5:$C$11,0),MATCH(UsagePerHour!BD$4,Usage!$D$3:$ABF$3,0)),"")</f>
        <v>2.9539892053652541</v>
      </c>
      <c r="BE39" s="6">
        <f>IFERROR(INDEX(Sales!$D$5:$ABF$18,MATCH(UsagePerHour!$B39,Sales!$C$5:$C$18,0),MATCH(UsagePerHour!BE$4,Sales!$D$3:$ABF$3,0))/BE$2*INDEX(Usage!$D$5:$ABF$11,MATCH(UsagePerHour!$B$36,Usage!$C$5:$C$11,0),MATCH(UsagePerHour!BE$4,Usage!$D$3:$ABF$3,0)),"")</f>
        <v>1.7169462110477696</v>
      </c>
      <c r="BF39" s="6">
        <f>IFERROR(INDEX(Sales!$D$5:$ABF$18,MATCH(UsagePerHour!$B39,Sales!$C$5:$C$18,0),MATCH(UsagePerHour!BF$4,Sales!$D$3:$ABF$3,0))/BF$2*INDEX(Usage!$D$5:$ABF$11,MATCH(UsagePerHour!$B$36,Usage!$C$5:$C$11,0),MATCH(UsagePerHour!BF$4,Usage!$D$3:$ABF$3,0)),"")</f>
        <v>1.8370945040440161</v>
      </c>
      <c r="BG39" s="6">
        <f>IFERROR(INDEX(Sales!$D$5:$ABF$18,MATCH(UsagePerHour!$B39,Sales!$C$5:$C$18,0),MATCH(UsagePerHour!BG$4,Sales!$D$3:$ABF$3,0))/BG$2*INDEX(Usage!$D$5:$ABF$11,MATCH(UsagePerHour!$B$36,Usage!$C$5:$C$11,0),MATCH(UsagePerHour!BG$4,Usage!$D$3:$ABF$3,0)),"")</f>
        <v>2.1884681990288137</v>
      </c>
      <c r="BH39" s="6">
        <f>IFERROR(INDEX(Sales!$D$5:$ABF$18,MATCH(UsagePerHour!$B39,Sales!$C$5:$C$18,0),MATCH(UsagePerHour!BH$4,Sales!$D$3:$ABF$3,0))/BH$2*INDEX(Usage!$D$5:$ABF$11,MATCH(UsagePerHour!$B$36,Usage!$C$5:$C$11,0),MATCH(UsagePerHour!BH$4,Usage!$D$3:$ABF$3,0)),"")</f>
        <v>0.8801428519368828</v>
      </c>
      <c r="BI39" s="6">
        <f>IFERROR(INDEX(Sales!$D$5:$ABF$18,MATCH(UsagePerHour!$B39,Sales!$C$5:$C$18,0),MATCH(UsagePerHour!BI$4,Sales!$D$3:$ABF$3,0))/BI$2*INDEX(Usage!$D$5:$ABF$11,MATCH(UsagePerHour!$B$36,Usage!$C$5:$C$11,0),MATCH(UsagePerHour!BI$4,Usage!$D$3:$ABF$3,0)),"")</f>
        <v>0.72239520958083836</v>
      </c>
      <c r="BJ39" s="6">
        <f>IFERROR(INDEX(Sales!$D$5:$ABF$18,MATCH(UsagePerHour!$B39,Sales!$C$5:$C$18,0),MATCH(UsagePerHour!BJ$4,Sales!$D$3:$ABF$3,0))/BJ$2*INDEX(Usage!$D$5:$ABF$11,MATCH(UsagePerHour!$B$36,Usage!$C$5:$C$11,0),MATCH(UsagePerHour!BJ$4,Usage!$D$3:$ABF$3,0)),"")</f>
        <v>0.34780920956863504</v>
      </c>
      <c r="BK39" s="6">
        <f>IFERROR(INDEX(Sales!$D$5:$ABF$18,MATCH(UsagePerHour!$B39,Sales!$C$5:$C$18,0),MATCH(UsagePerHour!BK$4,Sales!$D$3:$ABF$3,0))/BK$2*INDEX(Usage!$D$5:$ABF$11,MATCH(UsagePerHour!$B$36,Usage!$C$5:$C$11,0),MATCH(UsagePerHour!BK$4,Usage!$D$3:$ABF$3,0)),"")</f>
        <v>2.9539892053652541</v>
      </c>
      <c r="BL39" s="6">
        <f>IFERROR(INDEX(Sales!$D$5:$ABF$18,MATCH(UsagePerHour!$B39,Sales!$C$5:$C$18,0),MATCH(UsagePerHour!BL$4,Sales!$D$3:$ABF$3,0))/BL$2*INDEX(Usage!$D$5:$ABF$11,MATCH(UsagePerHour!$B$36,Usage!$C$5:$C$11,0),MATCH(UsagePerHour!BL$4,Usage!$D$3:$ABF$3,0)),"")</f>
        <v>1.7169462110477696</v>
      </c>
      <c r="BM39" s="6">
        <f>IFERROR(INDEX(Sales!$D$5:$ABF$18,MATCH(UsagePerHour!$B39,Sales!$C$5:$C$18,0),MATCH(UsagePerHour!BM$4,Sales!$D$3:$ABF$3,0))/BM$2*INDEX(Usage!$D$5:$ABF$11,MATCH(UsagePerHour!$B$36,Usage!$C$5:$C$11,0),MATCH(UsagePerHour!BM$4,Usage!$D$3:$ABF$3,0)),"")</f>
        <v>1.8370945040440161</v>
      </c>
      <c r="BN39" s="6">
        <f>IFERROR(INDEX(Sales!$D$5:$ABF$18,MATCH(UsagePerHour!$B39,Sales!$C$5:$C$18,0),MATCH(UsagePerHour!BN$4,Sales!$D$3:$ABF$3,0))/BN$2*INDEX(Usage!$D$5:$ABF$11,MATCH(UsagePerHour!$B$36,Usage!$C$5:$C$11,0),MATCH(UsagePerHour!BN$4,Usage!$D$3:$ABF$3,0)),"")</f>
        <v>2.1884681990288137</v>
      </c>
      <c r="BO39" s="6">
        <f>IFERROR(INDEX(Sales!$D$5:$ABF$18,MATCH(UsagePerHour!$B39,Sales!$C$5:$C$18,0),MATCH(UsagePerHour!BO$4,Sales!$D$3:$ABF$3,0))/BO$2*INDEX(Usage!$D$5:$ABF$11,MATCH(UsagePerHour!$B$36,Usage!$C$5:$C$11,0),MATCH(UsagePerHour!BO$4,Usage!$D$3:$ABF$3,0)),"")</f>
        <v>0.8801428519368828</v>
      </c>
      <c r="BP39" s="6">
        <f>IFERROR(INDEX(Sales!$D$5:$ABF$18,MATCH(UsagePerHour!$B39,Sales!$C$5:$C$18,0),MATCH(UsagePerHour!BP$4,Sales!$D$3:$ABF$3,0))/BP$2*INDEX(Usage!$D$5:$ABF$11,MATCH(UsagePerHour!$B$36,Usage!$C$5:$C$11,0),MATCH(UsagePerHour!BP$4,Usage!$D$3:$ABF$3,0)),"")</f>
        <v>0.72239520958083836</v>
      </c>
      <c r="BQ39" s="6">
        <f>IFERROR(INDEX(Sales!$D$5:$ABF$18,MATCH(UsagePerHour!$B39,Sales!$C$5:$C$18,0),MATCH(UsagePerHour!BQ$4,Sales!$D$3:$ABF$3,0))/BQ$2*INDEX(Usage!$D$5:$ABF$11,MATCH(UsagePerHour!$B$36,Usage!$C$5:$C$11,0),MATCH(UsagePerHour!BQ$4,Usage!$D$3:$ABF$3,0)),"")</f>
        <v>0.34780920956863504</v>
      </c>
      <c r="BR39" s="6">
        <f>IFERROR(INDEX(Sales!$D$5:$ABF$18,MATCH(UsagePerHour!$B39,Sales!$C$5:$C$18,0),MATCH(UsagePerHour!BR$4,Sales!$D$3:$ABF$3,0))/BR$2*INDEX(Usage!$D$5:$ABF$11,MATCH(UsagePerHour!$B$36,Usage!$C$5:$C$11,0),MATCH(UsagePerHour!BR$4,Usage!$D$3:$ABF$3,0)),"")</f>
        <v>2.9539892053652541</v>
      </c>
      <c r="BS39" s="6">
        <f>IFERROR(INDEX(Sales!$D$5:$ABF$18,MATCH(UsagePerHour!$B39,Sales!$C$5:$C$18,0),MATCH(UsagePerHour!BS$4,Sales!$D$3:$ABF$3,0))/BS$2*INDEX(Usage!$D$5:$ABF$11,MATCH(UsagePerHour!$B$36,Usage!$C$5:$C$11,0),MATCH(UsagePerHour!BS$4,Usage!$D$3:$ABF$3,0)),"")</f>
        <v>1.7169462110477696</v>
      </c>
      <c r="BT39" s="6">
        <f>IFERROR(INDEX(Sales!$D$5:$ABF$18,MATCH(UsagePerHour!$B39,Sales!$C$5:$C$18,0),MATCH(UsagePerHour!BT$4,Sales!$D$3:$ABF$3,0))/BT$2*INDEX(Usage!$D$5:$ABF$11,MATCH(UsagePerHour!$B$36,Usage!$C$5:$C$11,0),MATCH(UsagePerHour!BT$4,Usage!$D$3:$ABF$3,0)),"")</f>
        <v>1.8370945040440161</v>
      </c>
      <c r="BU39" s="6">
        <f>IFERROR(INDEX(Sales!$D$5:$ABF$18,MATCH(UsagePerHour!$B39,Sales!$C$5:$C$18,0),MATCH(UsagePerHour!BU$4,Sales!$D$3:$ABF$3,0))/BU$2*INDEX(Usage!$D$5:$ABF$11,MATCH(UsagePerHour!$B$36,Usage!$C$5:$C$11,0),MATCH(UsagePerHour!BU$4,Usage!$D$3:$ABF$3,0)),"")</f>
        <v>2.1884681990288137</v>
      </c>
      <c r="BV39" s="6">
        <f>IFERROR(INDEX(Sales!$D$5:$ABF$18,MATCH(UsagePerHour!$B39,Sales!$C$5:$C$18,0),MATCH(UsagePerHour!BV$4,Sales!$D$3:$ABF$3,0))/BV$2*INDEX(Usage!$D$5:$ABF$11,MATCH(UsagePerHour!$B$36,Usage!$C$5:$C$11,0),MATCH(UsagePerHour!BV$4,Usage!$D$3:$ABF$3,0)),"")</f>
        <v>0.8801428519368828</v>
      </c>
      <c r="BW39" s="6">
        <f>IFERROR(INDEX(Sales!$D$5:$ABF$18,MATCH(UsagePerHour!$B39,Sales!$C$5:$C$18,0),MATCH(UsagePerHour!BW$4,Sales!$D$3:$ABF$3,0))/BW$2*INDEX(Usage!$D$5:$ABF$11,MATCH(UsagePerHour!$B$36,Usage!$C$5:$C$11,0),MATCH(UsagePerHour!BW$4,Usage!$D$3:$ABF$3,0)),"")</f>
        <v>0.72239520958083836</v>
      </c>
      <c r="BX39" s="6">
        <f>IFERROR(INDEX(Sales!$D$5:$ABF$18,MATCH(UsagePerHour!$B39,Sales!$C$5:$C$18,0),MATCH(UsagePerHour!BX$4,Sales!$D$3:$ABF$3,0))/BX$2*INDEX(Usage!$D$5:$ABF$11,MATCH(UsagePerHour!$B$36,Usage!$C$5:$C$11,0),MATCH(UsagePerHour!BX$4,Usage!$D$3:$ABF$3,0)),"")</f>
        <v>0.34780920956863504</v>
      </c>
      <c r="BY39" s="6">
        <f>IFERROR(INDEX(Sales!$D$5:$ABF$18,MATCH(UsagePerHour!$B39,Sales!$C$5:$C$18,0),MATCH(UsagePerHour!BY$4,Sales!$D$3:$ABF$3,0))/BY$2*INDEX(Usage!$D$5:$ABF$11,MATCH(UsagePerHour!$B$36,Usage!$C$5:$C$11,0),MATCH(UsagePerHour!BY$4,Usage!$D$3:$ABF$3,0)),"")</f>
        <v>2.9539892053652541</v>
      </c>
      <c r="BZ39" s="6">
        <f>IFERROR(INDEX(Sales!$D$5:$ABF$18,MATCH(UsagePerHour!$B39,Sales!$C$5:$C$18,0),MATCH(UsagePerHour!BZ$4,Sales!$D$3:$ABF$3,0))/BZ$2*INDEX(Usage!$D$5:$ABF$11,MATCH(UsagePerHour!$B$36,Usage!$C$5:$C$11,0),MATCH(UsagePerHour!BZ$4,Usage!$D$3:$ABF$3,0)),"")</f>
        <v>1.7169462110477696</v>
      </c>
      <c r="CA39" s="6">
        <f>IFERROR(INDEX(Sales!$D$5:$ABF$18,MATCH(UsagePerHour!$B39,Sales!$C$5:$C$18,0),MATCH(UsagePerHour!CA$4,Sales!$D$3:$ABF$3,0))/CA$2*INDEX(Usage!$D$5:$ABF$11,MATCH(UsagePerHour!$B$36,Usage!$C$5:$C$11,0),MATCH(UsagePerHour!CA$4,Usage!$D$3:$ABF$3,0)),"")</f>
        <v>1.8370945040440161</v>
      </c>
      <c r="CB39" s="6">
        <f>IFERROR(INDEX(Sales!$D$5:$ABF$18,MATCH(UsagePerHour!$B39,Sales!$C$5:$C$18,0),MATCH(UsagePerHour!CB$4,Sales!$D$3:$ABF$3,0))/CB$2*INDEX(Usage!$D$5:$ABF$11,MATCH(UsagePerHour!$B$36,Usage!$C$5:$C$11,0),MATCH(UsagePerHour!CB$4,Usage!$D$3:$ABF$3,0)),"")</f>
        <v>2.1884681990288137</v>
      </c>
      <c r="CC39" s="6">
        <f>IFERROR(INDEX(Sales!$D$5:$ABF$18,MATCH(UsagePerHour!$B39,Sales!$C$5:$C$18,0),MATCH(UsagePerHour!CC$4,Sales!$D$3:$ABF$3,0))/CC$2*INDEX(Usage!$D$5:$ABF$11,MATCH(UsagePerHour!$B$36,Usage!$C$5:$C$11,0),MATCH(UsagePerHour!CC$4,Usage!$D$3:$ABF$3,0)),"")</f>
        <v>0.8801428519368828</v>
      </c>
      <c r="CD39" s="6">
        <f>IFERROR(INDEX(Sales!$D$5:$ABF$18,MATCH(UsagePerHour!$B39,Sales!$C$5:$C$18,0),MATCH(UsagePerHour!CD$4,Sales!$D$3:$ABF$3,0))/CD$2*INDEX(Usage!$D$5:$ABF$11,MATCH(UsagePerHour!$B$36,Usage!$C$5:$C$11,0),MATCH(UsagePerHour!CD$4,Usage!$D$3:$ABF$3,0)),"")</f>
        <v>0.72239520958083836</v>
      </c>
      <c r="CE39" s="6">
        <f>IFERROR(INDEX(Sales!$D$5:$ABF$18,MATCH(UsagePerHour!$B39,Sales!$C$5:$C$18,0),MATCH(UsagePerHour!CE$4,Sales!$D$3:$ABF$3,0))/CE$2*INDEX(Usage!$D$5:$ABF$11,MATCH(UsagePerHour!$B$36,Usage!$C$5:$C$11,0),MATCH(UsagePerHour!CE$4,Usage!$D$3:$ABF$3,0)),"")</f>
        <v>0.34780920956863504</v>
      </c>
      <c r="CF39" s="6">
        <f>IFERROR(INDEX(Sales!$D$5:$ABF$18,MATCH(UsagePerHour!$B39,Sales!$C$5:$C$18,0),MATCH(UsagePerHour!CF$4,Sales!$D$3:$ABF$3,0))/CF$2*INDEX(Usage!$D$5:$ABF$11,MATCH(UsagePerHour!$B$36,Usage!$C$5:$C$11,0),MATCH(UsagePerHour!CF$4,Usage!$D$3:$ABF$3,0)),"")</f>
        <v>2.9539892053652541</v>
      </c>
      <c r="CG39" s="6">
        <f>IFERROR(INDEX(Sales!$D$5:$ABF$18,MATCH(UsagePerHour!$B39,Sales!$C$5:$C$18,0),MATCH(UsagePerHour!CG$4,Sales!$D$3:$ABF$3,0))/CG$2*INDEX(Usage!$D$5:$ABF$11,MATCH(UsagePerHour!$B$36,Usage!$C$5:$C$11,0),MATCH(UsagePerHour!CG$4,Usage!$D$3:$ABF$3,0)),"")</f>
        <v>1.7169462110477696</v>
      </c>
      <c r="CH39" s="6">
        <f>IFERROR(INDEX(Sales!$D$5:$ABF$18,MATCH(UsagePerHour!$B39,Sales!$C$5:$C$18,0),MATCH(UsagePerHour!CH$4,Sales!$D$3:$ABF$3,0))/CH$2*INDEX(Usage!$D$5:$ABF$11,MATCH(UsagePerHour!$B$36,Usage!$C$5:$C$11,0),MATCH(UsagePerHour!CH$4,Usage!$D$3:$ABF$3,0)),"")</f>
        <v>1.8370945040440161</v>
      </c>
      <c r="CI39" s="6">
        <f>IFERROR(INDEX(Sales!$D$5:$ABF$18,MATCH(UsagePerHour!$B39,Sales!$C$5:$C$18,0),MATCH(UsagePerHour!CI$4,Sales!$D$3:$ABF$3,0))/CI$2*INDEX(Usage!$D$5:$ABF$11,MATCH(UsagePerHour!$B$36,Usage!$C$5:$C$11,0),MATCH(UsagePerHour!CI$4,Usage!$D$3:$ABF$3,0)),"")</f>
        <v>2.1884681990288137</v>
      </c>
      <c r="CJ39" s="6">
        <f>IFERROR(INDEX(Sales!$D$5:$ABF$18,MATCH(UsagePerHour!$B39,Sales!$C$5:$C$18,0),MATCH(UsagePerHour!CJ$4,Sales!$D$3:$ABF$3,0))/CJ$2*INDEX(Usage!$D$5:$ABF$11,MATCH(UsagePerHour!$B$36,Usage!$C$5:$C$11,0),MATCH(UsagePerHour!CJ$4,Usage!$D$3:$ABF$3,0)),"")</f>
        <v>0.8801428519368828</v>
      </c>
      <c r="CK39" s="6">
        <f>IFERROR(INDEX(Sales!$D$5:$ABF$18,MATCH(UsagePerHour!$B39,Sales!$C$5:$C$18,0),MATCH(UsagePerHour!CK$4,Sales!$D$3:$ABF$3,0))/CK$2*INDEX(Usage!$D$5:$ABF$11,MATCH(UsagePerHour!$B$36,Usage!$C$5:$C$11,0),MATCH(UsagePerHour!CK$4,Usage!$D$3:$ABF$3,0)),"")</f>
        <v>0.72239520958083836</v>
      </c>
      <c r="CL39" s="6">
        <f>IFERROR(INDEX(Sales!$D$5:$ABF$18,MATCH(UsagePerHour!$B39,Sales!$C$5:$C$18,0),MATCH(UsagePerHour!CL$4,Sales!$D$3:$ABF$3,0))/CL$2*INDEX(Usage!$D$5:$ABF$11,MATCH(UsagePerHour!$B$36,Usage!$C$5:$C$11,0),MATCH(UsagePerHour!CL$4,Usage!$D$3:$ABF$3,0)),"")</f>
        <v>0.34780920956863504</v>
      </c>
      <c r="CM39" s="6">
        <f>IFERROR(INDEX(Sales!$D$5:$ABF$18,MATCH(UsagePerHour!$B39,Sales!$C$5:$C$18,0),MATCH(UsagePerHour!CM$4,Sales!$D$3:$ABF$3,0))/CM$2*INDEX(Usage!$D$5:$ABF$11,MATCH(UsagePerHour!$B$36,Usage!$C$5:$C$11,0),MATCH(UsagePerHour!CM$4,Usage!$D$3:$ABF$3,0)),"")</f>
        <v>2.9539892053652541</v>
      </c>
      <c r="CN39" s="6">
        <f>IFERROR(INDEX(Sales!$D$5:$ABF$18,MATCH(UsagePerHour!$B39,Sales!$C$5:$C$18,0),MATCH(UsagePerHour!CN$4,Sales!$D$3:$ABF$3,0))/CN$2*INDEX(Usage!$D$5:$ABF$11,MATCH(UsagePerHour!$B$36,Usage!$C$5:$C$11,0),MATCH(UsagePerHour!CN$4,Usage!$D$3:$ABF$3,0)),"")</f>
        <v>1.7169462110477696</v>
      </c>
      <c r="CO39" s="6">
        <f>IFERROR(INDEX(Sales!$D$5:$ABF$18,MATCH(UsagePerHour!$B39,Sales!$C$5:$C$18,0),MATCH(UsagePerHour!CO$4,Sales!$D$3:$ABF$3,0))/CO$2*INDEX(Usage!$D$5:$ABF$11,MATCH(UsagePerHour!$B$36,Usage!$C$5:$C$11,0),MATCH(UsagePerHour!CO$4,Usage!$D$3:$ABF$3,0)),"")</f>
        <v>1.8370945040440161</v>
      </c>
      <c r="CP39" s="6">
        <f>IFERROR(INDEX(Sales!$D$5:$ABF$18,MATCH(UsagePerHour!$B39,Sales!$C$5:$C$18,0),MATCH(UsagePerHour!CP$4,Sales!$D$3:$ABF$3,0))/CP$2*INDEX(Usage!$D$5:$ABF$11,MATCH(UsagePerHour!$B$36,Usage!$C$5:$C$11,0),MATCH(UsagePerHour!CP$4,Usage!$D$3:$ABF$3,0)),"")</f>
        <v>2.1884681990288137</v>
      </c>
      <c r="CQ39" s="6">
        <f>IFERROR(INDEX(Sales!$D$5:$ABF$18,MATCH(UsagePerHour!$B39,Sales!$C$5:$C$18,0),MATCH(UsagePerHour!CQ$4,Sales!$D$3:$ABF$3,0))/CQ$2*INDEX(Usage!$D$5:$ABF$11,MATCH(UsagePerHour!$B$36,Usage!$C$5:$C$11,0),MATCH(UsagePerHour!CQ$4,Usage!$D$3:$ABF$3,0)),"")</f>
        <v>0.8801428519368828</v>
      </c>
      <c r="CR39" s="6">
        <f>IFERROR(INDEX(Sales!$D$5:$ABF$18,MATCH(UsagePerHour!$B39,Sales!$C$5:$C$18,0),MATCH(UsagePerHour!CR$4,Sales!$D$3:$ABF$3,0))/CR$2*INDEX(Usage!$D$5:$ABF$11,MATCH(UsagePerHour!$B$36,Usage!$C$5:$C$11,0),MATCH(UsagePerHour!CR$4,Usage!$D$3:$ABF$3,0)),"")</f>
        <v>0.72239520958083836</v>
      </c>
      <c r="CS39" s="6">
        <f>IFERROR(INDEX(Sales!$D$5:$ABF$18,MATCH(UsagePerHour!$B39,Sales!$C$5:$C$18,0),MATCH(UsagePerHour!CS$4,Sales!$D$3:$ABF$3,0))/CS$2*INDEX(Usage!$D$5:$ABF$11,MATCH(UsagePerHour!$B$36,Usage!$C$5:$C$11,0),MATCH(UsagePerHour!CS$4,Usage!$D$3:$ABF$3,0)),"")</f>
        <v>0.34780920956863504</v>
      </c>
      <c r="CT39" s="6">
        <f>IFERROR(INDEX(Sales!$D$5:$ABF$18,MATCH(UsagePerHour!$B39,Sales!$C$5:$C$18,0),MATCH(UsagePerHour!CT$4,Sales!$D$3:$ABF$3,0))/CT$2*INDEX(Usage!$D$5:$ABF$11,MATCH(UsagePerHour!$B$36,Usage!$C$5:$C$11,0),MATCH(UsagePerHour!CT$4,Usage!$D$3:$ABF$3,0)),"")</f>
        <v>2.9539892053652541</v>
      </c>
      <c r="CU39" s="6">
        <f>IFERROR(INDEX(Sales!$D$5:$ABF$18,MATCH(UsagePerHour!$B39,Sales!$C$5:$C$18,0),MATCH(UsagePerHour!CU$4,Sales!$D$3:$ABF$3,0))/CU$2*INDEX(Usage!$D$5:$ABF$11,MATCH(UsagePerHour!$B$36,Usage!$C$5:$C$11,0),MATCH(UsagePerHour!CU$4,Usage!$D$3:$ABF$3,0)),"")</f>
        <v>1.7169462110477696</v>
      </c>
      <c r="CV39" s="6">
        <f>IFERROR(INDEX(Sales!$D$5:$ABF$18,MATCH(UsagePerHour!$B39,Sales!$C$5:$C$18,0),MATCH(UsagePerHour!CV$4,Sales!$D$3:$ABF$3,0))/CV$2*INDEX(Usage!$D$5:$ABF$11,MATCH(UsagePerHour!$B$36,Usage!$C$5:$C$11,0),MATCH(UsagePerHour!CV$4,Usage!$D$3:$ABF$3,0)),"")</f>
        <v>1.8370945040440161</v>
      </c>
      <c r="CW39" s="6">
        <f>IFERROR(INDEX(Sales!$D$5:$ABF$18,MATCH(UsagePerHour!$B39,Sales!$C$5:$C$18,0),MATCH(UsagePerHour!CW$4,Sales!$D$3:$ABF$3,0))/CW$2*INDEX(Usage!$D$5:$ABF$11,MATCH(UsagePerHour!$B$36,Usage!$C$5:$C$11,0),MATCH(UsagePerHour!CW$4,Usage!$D$3:$ABF$3,0)),"")</f>
        <v>2.1884681990288137</v>
      </c>
      <c r="CX39" s="6">
        <f>IFERROR(INDEX(Sales!$D$5:$ABF$18,MATCH(UsagePerHour!$B39,Sales!$C$5:$C$18,0),MATCH(UsagePerHour!CX$4,Sales!$D$3:$ABF$3,0))/CX$2*INDEX(Usage!$D$5:$ABF$11,MATCH(UsagePerHour!$B$36,Usage!$C$5:$C$11,0),MATCH(UsagePerHour!CX$4,Usage!$D$3:$ABF$3,0)),"")</f>
        <v>0.8801428519368828</v>
      </c>
      <c r="CY39" s="6">
        <f>IFERROR(INDEX(Sales!$D$5:$ABF$18,MATCH(UsagePerHour!$B39,Sales!$C$5:$C$18,0),MATCH(UsagePerHour!CY$4,Sales!$D$3:$ABF$3,0))/CY$2*INDEX(Usage!$D$5:$ABF$11,MATCH(UsagePerHour!$B$36,Usage!$C$5:$C$11,0),MATCH(UsagePerHour!CY$4,Usage!$D$3:$ABF$3,0)),"")</f>
        <v>0.72239520958083836</v>
      </c>
      <c r="CZ39" s="6">
        <f>IFERROR(INDEX(Sales!$D$5:$ABF$18,MATCH(UsagePerHour!$B39,Sales!$C$5:$C$18,0),MATCH(UsagePerHour!CZ$4,Sales!$D$3:$ABF$3,0))/CZ$2*INDEX(Usage!$D$5:$ABF$11,MATCH(UsagePerHour!$B$36,Usage!$C$5:$C$11,0),MATCH(UsagePerHour!CZ$4,Usage!$D$3:$ABF$3,0)),"")</f>
        <v>0.34780920956863504</v>
      </c>
      <c r="DA39" s="6">
        <f>IFERROR(INDEX(Sales!$D$5:$ABF$18,MATCH(UsagePerHour!$B39,Sales!$C$5:$C$18,0),MATCH(UsagePerHour!DA$4,Sales!$D$3:$ABF$3,0))/DA$2*INDEX(Usage!$D$5:$ABF$11,MATCH(UsagePerHour!$B$36,Usage!$C$5:$C$11,0),MATCH(UsagePerHour!DA$4,Usage!$D$3:$ABF$3,0)),"")</f>
        <v>2.2273852295409182</v>
      </c>
      <c r="DB39" s="6">
        <f>IFERROR(INDEX(Sales!$D$5:$ABF$18,MATCH(UsagePerHour!$B39,Sales!$C$5:$C$18,0),MATCH(UsagePerHour!DB$4,Sales!$D$3:$ABF$3,0))/DB$2*INDEX(Usage!$D$5:$ABF$11,MATCH(UsagePerHour!$B$36,Usage!$C$5:$C$11,0),MATCH(UsagePerHour!DB$4,Usage!$D$3:$ABF$3,0)),"")</f>
        <v>0.52043282657427703</v>
      </c>
      <c r="DC39" s="6">
        <f>IFERROR(INDEX(Sales!$D$5:$ABF$18,MATCH(UsagePerHour!$B39,Sales!$C$5:$C$18,0),MATCH(UsagePerHour!DC$4,Sales!$D$3:$ABF$3,0))/DC$2*INDEX(Usage!$D$5:$ABF$11,MATCH(UsagePerHour!$B$36,Usage!$C$5:$C$11,0),MATCH(UsagePerHour!DC$4,Usage!$D$3:$ABF$3,0)),"")</f>
        <v>0</v>
      </c>
      <c r="DD39" s="6">
        <f>IFERROR(INDEX(Sales!$D$5:$ABF$18,MATCH(UsagePerHour!$B39,Sales!$C$5:$C$18,0),MATCH(UsagePerHour!DD$4,Sales!$D$3:$ABF$3,0))/DD$2*INDEX(Usage!$D$5:$ABF$11,MATCH(UsagePerHour!$B$36,Usage!$C$5:$C$11,0),MATCH(UsagePerHour!DD$4,Usage!$D$3:$ABF$3,0)),"")</f>
        <v>1.0930734935882704</v>
      </c>
      <c r="DE39" s="6">
        <f>IFERROR(INDEX(Sales!$D$5:$ABF$18,MATCH(UsagePerHour!$B39,Sales!$C$5:$C$18,0),MATCH(UsagePerHour!DE$4,Sales!$D$3:$ABF$3,0))/DE$2*INDEX(Usage!$D$5:$ABF$11,MATCH(UsagePerHour!$B$36,Usage!$C$5:$C$11,0),MATCH(UsagePerHour!DE$4,Usage!$D$3:$ABF$3,0)),"")</f>
        <v>0.40554657051197074</v>
      </c>
      <c r="DF39" s="6">
        <f>IFERROR(INDEX(Sales!$D$5:$ABF$18,MATCH(UsagePerHour!$B39,Sales!$C$5:$C$18,0),MATCH(UsagePerHour!DF$4,Sales!$D$3:$ABF$3,0))/DF$2*INDEX(Usage!$D$5:$ABF$11,MATCH(UsagePerHour!$B$36,Usage!$C$5:$C$11,0),MATCH(UsagePerHour!DF$4,Usage!$D$3:$ABF$3,0)),"")</f>
        <v>0.13105879556887651</v>
      </c>
      <c r="DG39" s="6">
        <f>IFERROR(INDEX(Sales!$D$5:$ABF$18,MATCH(UsagePerHour!$B39,Sales!$C$5:$C$18,0),MATCH(UsagePerHour!DG$4,Sales!$D$3:$ABF$3,0))/DG$2*INDEX(Usage!$D$5:$ABF$11,MATCH(UsagePerHour!$B$36,Usage!$C$5:$C$11,0),MATCH(UsagePerHour!DG$4,Usage!$D$3:$ABF$3,0)),"")</f>
        <v>1.3256384293106169</v>
      </c>
      <c r="DH39" s="6">
        <f>IFERROR(INDEX(Sales!$D$5:$ABF$18,MATCH(UsagePerHour!$B39,Sales!$C$5:$C$18,0),MATCH(UsagePerHour!DH$4,Sales!$D$3:$ABF$3,0))/DH$2*INDEX(Usage!$D$5:$ABF$11,MATCH(UsagePerHour!$B$36,Usage!$C$5:$C$11,0),MATCH(UsagePerHour!DH$4,Usage!$D$3:$ABF$3,0)),"")</f>
        <v>1.7544420603867783</v>
      </c>
      <c r="DI39" s="6">
        <f>IFERROR(INDEX(Sales!$D$5:$ABF$18,MATCH(UsagePerHour!$B39,Sales!$C$5:$C$18,0),MATCH(UsagePerHour!DI$4,Sales!$D$3:$ABF$3,0))/DI$2*INDEX(Usage!$D$5:$ABF$11,MATCH(UsagePerHour!$B$36,Usage!$C$5:$C$11,0),MATCH(UsagePerHour!DI$4,Usage!$D$3:$ABF$3,0)),"")</f>
        <v>0.79872111822406522</v>
      </c>
      <c r="DJ39" s="6">
        <f>IFERROR(INDEX(Sales!$D$5:$ABF$18,MATCH(UsagePerHour!$B39,Sales!$C$5:$C$18,0),MATCH(UsagePerHour!DJ$4,Sales!$D$3:$ABF$3,0))/DJ$2*INDEX(Usage!$D$5:$ABF$11,MATCH(UsagePerHour!$B$36,Usage!$C$5:$C$11,0),MATCH(UsagePerHour!DJ$4,Usage!$D$3:$ABF$3,0)),"")</f>
        <v>8.5816528297511923</v>
      </c>
      <c r="DK39" s="6">
        <f>IFERROR(INDEX(Sales!$D$5:$ABF$18,MATCH(UsagePerHour!$B39,Sales!$C$5:$C$18,0),MATCH(UsagePerHour!DK$4,Sales!$D$3:$ABF$3,0))/DK$2*INDEX(Usage!$D$5:$ABF$11,MATCH(UsagePerHour!$B$36,Usage!$C$5:$C$11,0),MATCH(UsagePerHour!DK$4,Usage!$D$3:$ABF$3,0)),"")</f>
        <v>5.8663902684626335</v>
      </c>
      <c r="DL39" s="6">
        <f>IFERROR(INDEX(Sales!$D$5:$ABF$18,MATCH(UsagePerHour!$B39,Sales!$C$5:$C$18,0),MATCH(UsagePerHour!DL$4,Sales!$D$3:$ABF$3,0))/DL$2*INDEX(Usage!$D$5:$ABF$11,MATCH(UsagePerHour!$B$36,Usage!$C$5:$C$11,0),MATCH(UsagePerHour!DL$4,Usage!$D$3:$ABF$3,0)),"")</f>
        <v>3.3787617569283817</v>
      </c>
      <c r="DM39" s="6">
        <f>IFERROR(INDEX(Sales!$D$5:$ABF$18,MATCH(UsagePerHour!$B39,Sales!$C$5:$C$18,0),MATCH(UsagePerHour!DM$4,Sales!$D$3:$ABF$3,0))/DM$2*INDEX(Usage!$D$5:$ABF$11,MATCH(UsagePerHour!$B$36,Usage!$C$5:$C$11,0),MATCH(UsagePerHour!DM$4,Usage!$D$3:$ABF$3,0)),"")</f>
        <v>0.53450025367833587</v>
      </c>
      <c r="DN39" s="6">
        <f>IFERROR(INDEX(Sales!$D$5:$ABF$18,MATCH(UsagePerHour!$B39,Sales!$C$5:$C$18,0),MATCH(UsagePerHour!DN$4,Sales!$D$3:$ABF$3,0))/DN$2*INDEX(Usage!$D$5:$ABF$11,MATCH(UsagePerHour!$B$36,Usage!$C$5:$C$11,0),MATCH(UsagePerHour!DN$4,Usage!$D$3:$ABF$3,0)),"")</f>
        <v>1.0229626991623184</v>
      </c>
      <c r="DO39" s="6">
        <f>IFERROR(INDEX(Sales!$D$5:$ABF$18,MATCH(UsagePerHour!$B39,Sales!$C$5:$C$18,0),MATCH(UsagePerHour!DO$4,Sales!$D$3:$ABF$3,0))/DO$2*INDEX(Usage!$D$5:$ABF$11,MATCH(UsagePerHour!$B$36,Usage!$C$5:$C$11,0),MATCH(UsagePerHour!DO$4,Usage!$D$3:$ABF$3,0)),"")</f>
        <v>1.4467987498924793</v>
      </c>
      <c r="DP39" s="6">
        <f>IFERROR(INDEX(Sales!$D$5:$ABF$18,MATCH(UsagePerHour!$B39,Sales!$C$5:$C$18,0),MATCH(UsagePerHour!DP$4,Sales!$D$3:$ABF$3,0))/DP$2*INDEX(Usage!$D$5:$ABF$11,MATCH(UsagePerHour!$B$36,Usage!$C$5:$C$11,0),MATCH(UsagePerHour!DP$4,Usage!$D$3:$ABF$3,0)),"")</f>
        <v>0</v>
      </c>
      <c r="DQ39" s="6">
        <f>IFERROR(INDEX(Sales!$D$5:$ABF$18,MATCH(UsagePerHour!$B39,Sales!$C$5:$C$18,0),MATCH(UsagePerHour!DQ$4,Sales!$D$3:$ABF$3,0))/DQ$2*INDEX(Usage!$D$5:$ABF$11,MATCH(UsagePerHour!$B$36,Usage!$C$5:$C$11,0),MATCH(UsagePerHour!DQ$4,Usage!$D$3:$ABF$3,0)),"")</f>
        <v>4.0881916635076978</v>
      </c>
      <c r="DR39" s="6">
        <f>IFERROR(INDEX(Sales!$D$5:$ABF$18,MATCH(UsagePerHour!$B39,Sales!$C$5:$C$18,0),MATCH(UsagePerHour!DR$4,Sales!$D$3:$ABF$3,0))/DR$2*INDEX(Usage!$D$5:$ABF$11,MATCH(UsagePerHour!$B$36,Usage!$C$5:$C$11,0),MATCH(UsagePerHour!DR$4,Usage!$D$3:$ABF$3,0)),"")</f>
        <v>16.809915243409005</v>
      </c>
      <c r="DS39" s="6">
        <f>IFERROR(INDEX(Sales!$D$5:$ABF$18,MATCH(UsagePerHour!$B39,Sales!$C$5:$C$18,0),MATCH(UsagePerHour!DS$4,Sales!$D$3:$ABF$3,0))/DS$2*INDEX(Usage!$D$5:$ABF$11,MATCH(UsagePerHour!$B$36,Usage!$C$5:$C$11,0),MATCH(UsagePerHour!DS$4,Usage!$D$3:$ABF$3,0)),"")</f>
        <v>0.46127042811104391</v>
      </c>
      <c r="DT39" s="6">
        <f>IFERROR(INDEX(Sales!$D$5:$ABF$18,MATCH(UsagePerHour!$B39,Sales!$C$5:$C$18,0),MATCH(UsagePerHour!DT$4,Sales!$D$3:$ABF$3,0))/DT$2*INDEX(Usage!$D$5:$ABF$11,MATCH(UsagePerHour!$B$36,Usage!$C$5:$C$11,0),MATCH(UsagePerHour!DT$4,Usage!$D$3:$ABF$3,0)),"")</f>
        <v>0</v>
      </c>
      <c r="DU39" s="6">
        <f>IFERROR(INDEX(Sales!$D$5:$ABF$18,MATCH(UsagePerHour!$B39,Sales!$C$5:$C$18,0),MATCH(UsagePerHour!DU$4,Sales!$D$3:$ABF$3,0))/DU$2*INDEX(Usage!$D$5:$ABF$11,MATCH(UsagePerHour!$B$36,Usage!$C$5:$C$11,0),MATCH(UsagePerHour!DU$4,Usage!$D$3:$ABF$3,0)),"")</f>
        <v>3.815737681106794</v>
      </c>
      <c r="DV39" s="6">
        <f>IFERROR(INDEX(Sales!$D$5:$ABF$18,MATCH(UsagePerHour!$B39,Sales!$C$5:$C$18,0),MATCH(UsagePerHour!DV$4,Sales!$D$3:$ABF$3,0))/DV$2*INDEX(Usage!$D$5:$ABF$11,MATCH(UsagePerHour!$B$36,Usage!$C$5:$C$11,0),MATCH(UsagePerHour!DV$4,Usage!$D$3:$ABF$3,0)),"")</f>
        <v>1.395437037037037</v>
      </c>
      <c r="DW39" s="6">
        <f>IFERROR(INDEX(Sales!$D$5:$ABF$18,MATCH(UsagePerHour!$B39,Sales!$C$5:$C$18,0),MATCH(UsagePerHour!DW$4,Sales!$D$3:$ABF$3,0))/DW$2*INDEX(Usage!$D$5:$ABF$11,MATCH(UsagePerHour!$B$36,Usage!$C$5:$C$11,0),MATCH(UsagePerHour!DW$4,Usage!$D$3:$ABF$3,0)),"")</f>
        <v>0.49974105859474083</v>
      </c>
      <c r="DX39" s="6">
        <f>IFERROR(INDEX(Sales!$D$5:$ABF$18,MATCH(UsagePerHour!$B39,Sales!$C$5:$C$18,0),MATCH(UsagePerHour!DX$4,Sales!$D$3:$ABF$3,0))/DX$2*INDEX(Usage!$D$5:$ABF$11,MATCH(UsagePerHour!$B$36,Usage!$C$5:$C$11,0),MATCH(UsagePerHour!DX$4,Usage!$D$3:$ABF$3,0)),"")</f>
        <v>8.2089141466570741</v>
      </c>
      <c r="DY39" s="6">
        <f>IFERROR(INDEX(Sales!$D$5:$ABF$18,MATCH(UsagePerHour!$B39,Sales!$C$5:$C$18,0),MATCH(UsagePerHour!DY$4,Sales!$D$3:$ABF$3,0))/DY$2*INDEX(Usage!$D$5:$ABF$11,MATCH(UsagePerHour!$B$36,Usage!$C$5:$C$11,0),MATCH(UsagePerHour!DY$4,Usage!$D$3:$ABF$3,0)),"")</f>
        <v>0</v>
      </c>
      <c r="DZ39" s="6">
        <f>IFERROR(INDEX(Sales!$D$5:$ABF$18,MATCH(UsagePerHour!$B39,Sales!$C$5:$C$18,0),MATCH(UsagePerHour!DZ$4,Sales!$D$3:$ABF$3,0))/DZ$2*INDEX(Usage!$D$5:$ABF$11,MATCH(UsagePerHour!$B$36,Usage!$C$5:$C$11,0),MATCH(UsagePerHour!DZ$4,Usage!$D$3:$ABF$3,0)),"")</f>
        <v>7.7078771370104704</v>
      </c>
      <c r="EA39" s="6">
        <f>IFERROR(INDEX(Sales!$D$5:$ABF$18,MATCH(UsagePerHour!$B39,Sales!$C$5:$C$18,0),MATCH(UsagePerHour!EA$4,Sales!$D$3:$ABF$3,0))/EA$2*INDEX(Usage!$D$5:$ABF$11,MATCH(UsagePerHour!$B$36,Usage!$C$5:$C$11,0),MATCH(UsagePerHour!EA$4,Usage!$D$3:$ABF$3,0)),"")</f>
        <v>7.7250445830486818</v>
      </c>
      <c r="EB39" s="6">
        <f>IFERROR(INDEX(Sales!$D$5:$ABF$18,MATCH(UsagePerHour!$B39,Sales!$C$5:$C$18,0),MATCH(UsagePerHour!EB$4,Sales!$D$3:$ABF$3,0))/EB$2*INDEX(Usage!$D$5:$ABF$11,MATCH(UsagePerHour!$B$36,Usage!$C$5:$C$11,0),MATCH(UsagePerHour!EB$4,Usage!$D$3:$ABF$3,0)),"")</f>
        <v>0.34833628946434908</v>
      </c>
      <c r="EC39" s="6">
        <f>IFERROR(INDEX(Sales!$D$5:$ABF$18,MATCH(UsagePerHour!$B39,Sales!$C$5:$C$18,0),MATCH(UsagePerHour!EC$4,Sales!$D$3:$ABF$3,0))/EC$2*INDEX(Usage!$D$5:$ABF$11,MATCH(UsagePerHour!$B$36,Usage!$C$5:$C$11,0),MATCH(UsagePerHour!EC$4,Usage!$D$3:$ABF$3,0)),"")</f>
        <v>0.82219754586659399</v>
      </c>
      <c r="ED39" s="6">
        <f>IFERROR(INDEX(Sales!$D$5:$ABF$18,MATCH(UsagePerHour!$B39,Sales!$C$5:$C$18,0),MATCH(UsagePerHour!ED$4,Sales!$D$3:$ABF$3,0))/ED$2*INDEX(Usage!$D$5:$ABF$11,MATCH(UsagePerHour!$B$36,Usage!$C$5:$C$11,0),MATCH(UsagePerHour!ED$4,Usage!$D$3:$ABF$3,0)),"")</f>
        <v>1.241071506478775</v>
      </c>
      <c r="EE39" s="6">
        <f>IFERROR(INDEX(Sales!$D$5:$ABF$18,MATCH(UsagePerHour!$B39,Sales!$C$5:$C$18,0),MATCH(UsagePerHour!EE$4,Sales!$D$3:$ABF$3,0))/EE$2*INDEX(Usage!$D$5:$ABF$11,MATCH(UsagePerHour!$B$36,Usage!$C$5:$C$11,0),MATCH(UsagePerHour!EE$4,Usage!$D$3:$ABF$3,0)),"")</f>
        <v>1.8794939240045039</v>
      </c>
      <c r="EF39" s="6">
        <f>IFERROR(INDEX(Sales!$D$5:$ABF$18,MATCH(UsagePerHour!$B39,Sales!$C$5:$C$18,0),MATCH(UsagePerHour!EF$4,Sales!$D$3:$ABF$3,0))/EF$2*INDEX(Usage!$D$5:$ABF$11,MATCH(UsagePerHour!$B$36,Usage!$C$5:$C$11,0),MATCH(UsagePerHour!EF$4,Usage!$D$3:$ABF$3,0)),"")</f>
        <v>3.5393974507531869</v>
      </c>
      <c r="EG39" s="6">
        <f>IFERROR(INDEX(Sales!$D$5:$ABF$18,MATCH(UsagePerHour!$B39,Sales!$C$5:$C$18,0),MATCH(UsagePerHour!EG$4,Sales!$D$3:$ABF$3,0))/EG$2*INDEX(Usage!$D$5:$ABF$11,MATCH(UsagePerHour!$B$36,Usage!$C$5:$C$11,0),MATCH(UsagePerHour!EG$4,Usage!$D$3:$ABF$3,0)),"")</f>
        <v>4.4280170100829475</v>
      </c>
      <c r="EH39" s="6">
        <f>IFERROR(INDEX(Sales!$D$5:$ABF$18,MATCH(UsagePerHour!$B39,Sales!$C$5:$C$18,0),MATCH(UsagePerHour!EH$4,Sales!$D$3:$ABF$3,0))/EH$2*INDEX(Usage!$D$5:$ABF$11,MATCH(UsagePerHour!$B$36,Usage!$C$5:$C$11,0),MATCH(UsagePerHour!EH$4,Usage!$D$3:$ABF$3,0)),"")</f>
        <v>0.12856703882003484</v>
      </c>
      <c r="EI39" s="6">
        <f>IFERROR(INDEX(Sales!$D$5:$ABF$18,MATCH(UsagePerHour!$B39,Sales!$C$5:$C$18,0),MATCH(UsagePerHour!EI$4,Sales!$D$3:$ABF$3,0))/EI$2*INDEX(Usage!$D$5:$ABF$11,MATCH(UsagePerHour!$B$36,Usage!$C$5:$C$11,0),MATCH(UsagePerHour!EI$4,Usage!$D$3:$ABF$3,0)),"")</f>
        <v>0.51981696066130345</v>
      </c>
      <c r="EJ39" s="6">
        <f>IFERROR(INDEX(Sales!$D$5:$ABF$18,MATCH(UsagePerHour!$B39,Sales!$C$5:$C$18,0),MATCH(UsagePerHour!EJ$4,Sales!$D$3:$ABF$3,0))/EJ$2*INDEX(Usage!$D$5:$ABF$11,MATCH(UsagePerHour!$B$36,Usage!$C$5:$C$11,0),MATCH(UsagePerHour!EJ$4,Usage!$D$3:$ABF$3,0)),"")</f>
        <v>0.62242550687423093</v>
      </c>
      <c r="EK39" s="6">
        <f>IFERROR(INDEX(Sales!$D$5:$ABF$18,MATCH(UsagePerHour!$B39,Sales!$C$5:$C$18,0),MATCH(UsagePerHour!EK$4,Sales!$D$3:$ABF$3,0))/EK$2*INDEX(Usage!$D$5:$ABF$11,MATCH(UsagePerHour!$B$36,Usage!$C$5:$C$11,0),MATCH(UsagePerHour!EK$4,Usage!$D$3:$ABF$3,0)),"")</f>
        <v>5.6284663994921793</v>
      </c>
      <c r="EL39" s="6">
        <f>IFERROR(INDEX(Sales!$D$5:$ABF$18,MATCH(UsagePerHour!$B39,Sales!$C$5:$C$18,0),MATCH(UsagePerHour!EL$4,Sales!$D$3:$ABF$3,0))/EL$2*INDEX(Usage!$D$5:$ABF$11,MATCH(UsagePerHour!$B$36,Usage!$C$5:$C$11,0),MATCH(UsagePerHour!EL$4,Usage!$D$3:$ABF$3,0)),"")</f>
        <v>2.3047003146091587</v>
      </c>
      <c r="EM39" s="6">
        <f>IFERROR(INDEX(Sales!$D$5:$ABF$18,MATCH(UsagePerHour!$B39,Sales!$C$5:$C$18,0),MATCH(UsagePerHour!EM$4,Sales!$D$3:$ABF$3,0))/EM$2*INDEX(Usage!$D$5:$ABF$11,MATCH(UsagePerHour!$B$36,Usage!$C$5:$C$11,0),MATCH(UsagePerHour!EM$4,Usage!$D$3:$ABF$3,0)),"")</f>
        <v>1.8185671694660093</v>
      </c>
      <c r="EN39" s="6">
        <f>IFERROR(INDEX(Sales!$D$5:$ABF$18,MATCH(UsagePerHour!$B39,Sales!$C$5:$C$18,0),MATCH(UsagePerHour!EN$4,Sales!$D$3:$ABF$3,0))/EN$2*INDEX(Usage!$D$5:$ABF$11,MATCH(UsagePerHour!$B$36,Usage!$C$5:$C$11,0),MATCH(UsagePerHour!EN$4,Usage!$D$3:$ABF$3,0)),"")</f>
        <v>0</v>
      </c>
      <c r="EO39" s="6">
        <f>IFERROR(INDEX(Sales!$D$5:$ABF$18,MATCH(UsagePerHour!$B39,Sales!$C$5:$C$18,0),MATCH(UsagePerHour!EO$4,Sales!$D$3:$ABF$3,0))/EO$2*INDEX(Usage!$D$5:$ABF$11,MATCH(UsagePerHour!$B$36,Usage!$C$5:$C$11,0),MATCH(UsagePerHour!EO$4,Usage!$D$3:$ABF$3,0)),"")</f>
        <v>9.148380308690961E-3</v>
      </c>
      <c r="EP39" s="6">
        <f>IFERROR(INDEX(Sales!$D$5:$ABF$18,MATCH(UsagePerHour!$B39,Sales!$C$5:$C$18,0),MATCH(UsagePerHour!EP$4,Sales!$D$3:$ABF$3,0))/EP$2*INDEX(Usage!$D$5:$ABF$11,MATCH(UsagePerHour!$B$36,Usage!$C$5:$C$11,0),MATCH(UsagePerHour!EP$4,Usage!$D$3:$ABF$3,0)),"")</f>
        <v>13.142671662099232</v>
      </c>
      <c r="EQ39" s="6">
        <f>IFERROR(INDEX(Sales!$D$5:$ABF$18,MATCH(UsagePerHour!$B39,Sales!$C$5:$C$18,0),MATCH(UsagePerHour!EQ$4,Sales!$D$3:$ABF$3,0))/EQ$2*INDEX(Usage!$D$5:$ABF$11,MATCH(UsagePerHour!$B$36,Usage!$C$5:$C$11,0),MATCH(UsagePerHour!EQ$4,Usage!$D$3:$ABF$3,0)),"")</f>
        <v>1.0128907946157186</v>
      </c>
      <c r="ER39" s="6">
        <f>IFERROR(INDEX(Sales!$D$5:$ABF$18,MATCH(UsagePerHour!$B39,Sales!$C$5:$C$18,0),MATCH(UsagePerHour!ER$4,Sales!$D$3:$ABF$3,0))/ER$2*INDEX(Usage!$D$5:$ABF$11,MATCH(UsagePerHour!$B$36,Usage!$C$5:$C$11,0),MATCH(UsagePerHour!ER$4,Usage!$D$3:$ABF$3,0)),"")</f>
        <v>1.4542846596002743</v>
      </c>
      <c r="ES39" s="6">
        <f>IFERROR(INDEX(Sales!$D$5:$ABF$18,MATCH(UsagePerHour!$B39,Sales!$C$5:$C$18,0),MATCH(UsagePerHour!ES$4,Sales!$D$3:$ABF$3,0))/ES$2*INDEX(Usage!$D$5:$ABF$11,MATCH(UsagePerHour!$B$36,Usage!$C$5:$C$11,0),MATCH(UsagePerHour!ES$4,Usage!$D$3:$ABF$3,0)),"")</f>
        <v>5.5065090965159147</v>
      </c>
      <c r="ET39" s="6">
        <f>IFERROR(INDEX(Sales!$D$5:$ABF$18,MATCH(UsagePerHour!$B39,Sales!$C$5:$C$18,0),MATCH(UsagePerHour!ET$4,Sales!$D$3:$ABF$3,0))/ET$2*INDEX(Usage!$D$5:$ABF$11,MATCH(UsagePerHour!$B$36,Usage!$C$5:$C$11,0),MATCH(UsagePerHour!ET$4,Usage!$D$3:$ABF$3,0)),"")</f>
        <v>0</v>
      </c>
      <c r="EU39" s="6">
        <f>IFERROR(INDEX(Sales!$D$5:$ABF$18,MATCH(UsagePerHour!$B39,Sales!$C$5:$C$18,0),MATCH(UsagePerHour!EU$4,Sales!$D$3:$ABF$3,0))/EU$2*INDEX(Usage!$D$5:$ABF$11,MATCH(UsagePerHour!$B$36,Usage!$C$5:$C$11,0),MATCH(UsagePerHour!EU$4,Usage!$D$3:$ABF$3,0)),"")</f>
        <v>9.46632562503199</v>
      </c>
      <c r="EV39" s="6">
        <f>IFERROR(INDEX(Sales!$D$5:$ABF$18,MATCH(UsagePerHour!$B39,Sales!$C$5:$C$18,0),MATCH(UsagePerHour!EV$4,Sales!$D$3:$ABF$3,0))/EV$2*INDEX(Usage!$D$5:$ABF$11,MATCH(UsagePerHour!$B$36,Usage!$C$5:$C$11,0),MATCH(UsagePerHour!EV$4,Usage!$D$3:$ABF$3,0)),"")</f>
        <v>0.19536559963581918</v>
      </c>
      <c r="EW39" s="6">
        <f>IFERROR(INDEX(Sales!$D$5:$ABF$18,MATCH(UsagePerHour!$B39,Sales!$C$5:$C$18,0),MATCH(UsagePerHour!EW$4,Sales!$D$3:$ABF$3,0))/EW$2*INDEX(Usage!$D$5:$ABF$11,MATCH(UsagePerHour!$B$36,Usage!$C$5:$C$11,0),MATCH(UsagePerHour!EW$4,Usage!$D$3:$ABF$3,0)),"")</f>
        <v>1.1411289166642777</v>
      </c>
      <c r="EX39" s="6">
        <f>IFERROR(INDEX(Sales!$D$5:$ABF$18,MATCH(UsagePerHour!$B39,Sales!$C$5:$C$18,0),MATCH(UsagePerHour!EX$4,Sales!$D$3:$ABF$3,0))/EX$2*INDEX(Usage!$D$5:$ABF$11,MATCH(UsagePerHour!$B$36,Usage!$C$5:$C$11,0),MATCH(UsagePerHour!EX$4,Usage!$D$3:$ABF$3,0)),"")</f>
        <v>1.2626138016113138</v>
      </c>
      <c r="EY39" s="6">
        <f>IFERROR(INDEX(Sales!$D$5:$ABF$18,MATCH(UsagePerHour!$B39,Sales!$C$5:$C$18,0),MATCH(UsagePerHour!EY$4,Sales!$D$3:$ABF$3,0))/EY$2*INDEX(Usage!$D$5:$ABF$11,MATCH(UsagePerHour!$B$36,Usage!$C$5:$C$11,0),MATCH(UsagePerHour!EY$4,Usage!$D$3:$ABF$3,0)),"")</f>
        <v>2.6420808268702842</v>
      </c>
      <c r="EZ39" s="6">
        <f>IFERROR(INDEX(Sales!$D$5:$ABF$18,MATCH(UsagePerHour!$B39,Sales!$C$5:$C$18,0),MATCH(UsagePerHour!EZ$4,Sales!$D$3:$ABF$3,0))/EZ$2*INDEX(Usage!$D$5:$ABF$11,MATCH(UsagePerHour!$B$36,Usage!$C$5:$C$11,0),MATCH(UsagePerHour!EZ$4,Usage!$D$3:$ABF$3,0)),"")</f>
        <v>2.894906350122552</v>
      </c>
      <c r="FA39" s="6">
        <f>IFERROR(INDEX(Sales!$D$5:$ABF$18,MATCH(UsagePerHour!$B39,Sales!$C$5:$C$18,0),MATCH(UsagePerHour!FA$4,Sales!$D$3:$ABF$3,0))/FA$2*INDEX(Usage!$D$5:$ABF$11,MATCH(UsagePerHour!$B$36,Usage!$C$5:$C$11,0),MATCH(UsagePerHour!FA$4,Usage!$D$3:$ABF$3,0)),"")</f>
        <v>4.9233188625914082</v>
      </c>
      <c r="FB39" s="6">
        <f>IFERROR(INDEX(Sales!$D$5:$ABF$18,MATCH(UsagePerHour!$B39,Sales!$C$5:$C$18,0),MATCH(UsagePerHour!FB$4,Sales!$D$3:$ABF$3,0))/FB$2*INDEX(Usage!$D$5:$ABF$11,MATCH(UsagePerHour!$B$36,Usage!$C$5:$C$11,0),MATCH(UsagePerHour!FB$4,Usage!$D$3:$ABF$3,0)),"")</f>
        <v>0</v>
      </c>
      <c r="FC39" s="6">
        <f>IFERROR(INDEX(Sales!$D$5:$ABF$18,MATCH(UsagePerHour!$B39,Sales!$C$5:$C$18,0),MATCH(UsagePerHour!FC$4,Sales!$D$3:$ABF$3,0))/FC$2*INDEX(Usage!$D$5:$ABF$11,MATCH(UsagePerHour!$B$36,Usage!$C$5:$C$11,0),MATCH(UsagePerHour!FC$4,Usage!$D$3:$ABF$3,0)),"")</f>
        <v>0</v>
      </c>
      <c r="FD39" s="6">
        <f>IFERROR(INDEX(Sales!$D$5:$ABF$18,MATCH(UsagePerHour!$B39,Sales!$C$5:$C$18,0),MATCH(UsagePerHour!FD$4,Sales!$D$3:$ABF$3,0))/FD$2*INDEX(Usage!$D$5:$ABF$11,MATCH(UsagePerHour!$B$36,Usage!$C$5:$C$11,0),MATCH(UsagePerHour!FD$4,Usage!$D$3:$ABF$3,0)),"")</f>
        <v>0</v>
      </c>
      <c r="FE39" s="6">
        <f>IFERROR(INDEX(Sales!$D$5:$ABF$18,MATCH(UsagePerHour!$B39,Sales!$C$5:$C$18,0),MATCH(UsagePerHour!FE$4,Sales!$D$3:$ABF$3,0))/FE$2*INDEX(Usage!$D$5:$ABF$11,MATCH(UsagePerHour!$B$36,Usage!$C$5:$C$11,0),MATCH(UsagePerHour!FE$4,Usage!$D$3:$ABF$3,0)),"")</f>
        <v>0.91081066406037903</v>
      </c>
      <c r="FF39" s="6">
        <f>IFERROR(INDEX(Sales!$D$5:$ABF$18,MATCH(UsagePerHour!$B39,Sales!$C$5:$C$18,0),MATCH(UsagePerHour!FF$4,Sales!$D$3:$ABF$3,0))/FF$2*INDEX(Usage!$D$5:$ABF$11,MATCH(UsagePerHour!$B$36,Usage!$C$5:$C$11,0),MATCH(UsagePerHour!FF$4,Usage!$D$3:$ABF$3,0)),"")</f>
        <v>0.17866342222660661</v>
      </c>
      <c r="FG39" s="6">
        <f>IFERROR(INDEX(Sales!$D$5:$ABF$18,MATCH(UsagePerHour!$B39,Sales!$C$5:$C$18,0),MATCH(UsagePerHour!FG$4,Sales!$D$3:$ABF$3,0))/FG$2*INDEX(Usage!$D$5:$ABF$11,MATCH(UsagePerHour!$B$36,Usage!$C$5:$C$11,0),MATCH(UsagePerHour!FG$4,Usage!$D$3:$ABF$3,0)),"")</f>
        <v>1.278156030662742</v>
      </c>
      <c r="FH39" s="6">
        <f>IFERROR(INDEX(Sales!$D$5:$ABF$18,MATCH(UsagePerHour!$B39,Sales!$C$5:$C$18,0),MATCH(UsagePerHour!FH$4,Sales!$D$3:$ABF$3,0))/FH$2*INDEX(Usage!$D$5:$ABF$11,MATCH(UsagePerHour!$B$36,Usage!$C$5:$C$11,0),MATCH(UsagePerHour!FH$4,Usage!$D$3:$ABF$3,0)),"")</f>
        <v>1.1723955700565232</v>
      </c>
      <c r="FI39" s="6">
        <f>IFERROR(INDEX(Sales!$D$5:$ABF$18,MATCH(UsagePerHour!$B39,Sales!$C$5:$C$18,0),MATCH(UsagePerHour!FI$4,Sales!$D$3:$ABF$3,0))/FI$2*INDEX(Usage!$D$5:$ABF$11,MATCH(UsagePerHour!$B$36,Usage!$C$5:$C$11,0),MATCH(UsagePerHour!FI$4,Usage!$D$3:$ABF$3,0)),"")</f>
        <v>0.8666430845419173</v>
      </c>
      <c r="FJ39" s="6">
        <f>IFERROR(INDEX(Sales!$D$5:$ABF$18,MATCH(UsagePerHour!$B39,Sales!$C$5:$C$18,0),MATCH(UsagePerHour!FJ$4,Sales!$D$3:$ABF$3,0))/FJ$2*INDEX(Usage!$D$5:$ABF$11,MATCH(UsagePerHour!$B$36,Usage!$C$5:$C$11,0),MATCH(UsagePerHour!FJ$4,Usage!$D$3:$ABF$3,0)),"")</f>
        <v>0.11467434827821138</v>
      </c>
      <c r="FK39" s="6">
        <f>IFERROR(INDEX(Sales!$D$5:$ABF$18,MATCH(UsagePerHour!$B39,Sales!$C$5:$C$18,0),MATCH(UsagePerHour!FK$4,Sales!$D$3:$ABF$3,0))/FK$2*INDEX(Usage!$D$5:$ABF$11,MATCH(UsagePerHour!$B$36,Usage!$C$5:$C$11,0),MATCH(UsagePerHour!FK$4,Usage!$D$3:$ABF$3,0)),"")</f>
        <v>1.9927670825776282</v>
      </c>
      <c r="FL39" s="6">
        <f>IFERROR(INDEX(Sales!$D$5:$ABF$18,MATCH(UsagePerHour!$B39,Sales!$C$5:$C$18,0),MATCH(UsagePerHour!FL$4,Sales!$D$3:$ABF$3,0))/FL$2*INDEX(Usage!$D$5:$ABF$11,MATCH(UsagePerHour!$B$36,Usage!$C$5:$C$11,0),MATCH(UsagePerHour!FL$4,Usage!$D$3:$ABF$3,0)),"")</f>
        <v>5.5288502179767409</v>
      </c>
      <c r="FM39" s="6">
        <f>IFERROR(INDEX(Sales!$D$5:$ABF$18,MATCH(UsagePerHour!$B39,Sales!$C$5:$C$18,0),MATCH(UsagePerHour!FM$4,Sales!$D$3:$ABF$3,0))/FM$2*INDEX(Usage!$D$5:$ABF$11,MATCH(UsagePerHour!$B$36,Usage!$C$5:$C$11,0),MATCH(UsagePerHour!FM$4,Usage!$D$3:$ABF$3,0)),"")</f>
        <v>9.4764835350437817</v>
      </c>
      <c r="FN39" s="6">
        <f>IFERROR(INDEX(Sales!$D$5:$ABF$18,MATCH(UsagePerHour!$B39,Sales!$C$5:$C$18,0),MATCH(UsagePerHour!FN$4,Sales!$D$3:$ABF$3,0))/FN$2*INDEX(Usage!$D$5:$ABF$11,MATCH(UsagePerHour!$B$36,Usage!$C$5:$C$11,0),MATCH(UsagePerHour!FN$4,Usage!$D$3:$ABF$3,0)),"")</f>
        <v>2.6400585751896681</v>
      </c>
      <c r="FO39" s="6">
        <f>IFERROR(INDEX(Sales!$D$5:$ABF$18,MATCH(UsagePerHour!$B39,Sales!$C$5:$C$18,0),MATCH(UsagePerHour!FO$4,Sales!$D$3:$ABF$3,0))/FO$2*INDEX(Usage!$D$5:$ABF$11,MATCH(UsagePerHour!$B$36,Usage!$C$5:$C$11,0),MATCH(UsagePerHour!FO$4,Usage!$D$3:$ABF$3,0)),"")</f>
        <v>7.16958041958042</v>
      </c>
      <c r="FP39" s="6">
        <f>IFERROR(INDEX(Sales!$D$5:$ABF$18,MATCH(UsagePerHour!$B39,Sales!$C$5:$C$18,0),MATCH(UsagePerHour!FP$4,Sales!$D$3:$ABF$3,0))/FP$2*INDEX(Usage!$D$5:$ABF$11,MATCH(UsagePerHour!$B$36,Usage!$C$5:$C$11,0),MATCH(UsagePerHour!FP$4,Usage!$D$3:$ABF$3,0)),"")</f>
        <v>17.124342849086425</v>
      </c>
      <c r="FQ39" s="6">
        <f>IFERROR(INDEX(Sales!$D$5:$ABF$18,MATCH(UsagePerHour!$B39,Sales!$C$5:$C$18,0),MATCH(UsagePerHour!FQ$4,Sales!$D$3:$ABF$3,0))/FQ$2*INDEX(Usage!$D$5:$ABF$11,MATCH(UsagePerHour!$B$36,Usage!$C$5:$C$11,0),MATCH(UsagePerHour!FQ$4,Usage!$D$3:$ABF$3,0)),"")</f>
        <v>0.5852290370050357</v>
      </c>
      <c r="FR39" s="6">
        <f>IFERROR(INDEX(Sales!$D$5:$ABF$18,MATCH(UsagePerHour!$B39,Sales!$C$5:$C$18,0),MATCH(UsagePerHour!FR$4,Sales!$D$3:$ABF$3,0))/FR$2*INDEX(Usage!$D$5:$ABF$11,MATCH(UsagePerHour!$B$36,Usage!$C$5:$C$11,0),MATCH(UsagePerHour!FR$4,Usage!$D$3:$ABF$3,0)),"")</f>
        <v>1.4295713035870516</v>
      </c>
      <c r="FS39" s="6">
        <f>IFERROR(INDEX(Sales!$D$5:$ABF$18,MATCH(UsagePerHour!$B39,Sales!$C$5:$C$18,0),MATCH(UsagePerHour!FS$4,Sales!$D$3:$ABF$3,0))/FS$2*INDEX(Usage!$D$5:$ABF$11,MATCH(UsagePerHour!$B$36,Usage!$C$5:$C$11,0),MATCH(UsagePerHour!FS$4,Usage!$D$3:$ABF$3,0)),"")</f>
        <v>0.11110747765424024</v>
      </c>
      <c r="FT39" s="6">
        <f>IFERROR(INDEX(Sales!$D$5:$ABF$18,MATCH(UsagePerHour!$B39,Sales!$C$5:$C$18,0),MATCH(UsagePerHour!FT$4,Sales!$D$3:$ABF$3,0))/FT$2*INDEX(Usage!$D$5:$ABF$11,MATCH(UsagePerHour!$B$36,Usage!$C$5:$C$11,0),MATCH(UsagePerHour!FT$4,Usage!$D$3:$ABF$3,0)),"")</f>
        <v>0.45586305108441438</v>
      </c>
      <c r="FU39" s="6">
        <f>IFERROR(INDEX(Sales!$D$5:$ABF$18,MATCH(UsagePerHour!$B39,Sales!$C$5:$C$18,0),MATCH(UsagePerHour!FU$4,Sales!$D$3:$ABF$3,0))/FU$2*INDEX(Usage!$D$5:$ABF$11,MATCH(UsagePerHour!$B$36,Usage!$C$5:$C$11,0),MATCH(UsagePerHour!FU$4,Usage!$D$3:$ABF$3,0)),"")</f>
        <v>5.3100933395345855</v>
      </c>
      <c r="FV39" s="6">
        <f>IFERROR(INDEX(Sales!$D$5:$ABF$18,MATCH(UsagePerHour!$B39,Sales!$C$5:$C$18,0),MATCH(UsagePerHour!FV$4,Sales!$D$3:$ABF$3,0))/FV$2*INDEX(Usage!$D$5:$ABF$11,MATCH(UsagePerHour!$B$36,Usage!$C$5:$C$11,0),MATCH(UsagePerHour!FV$4,Usage!$D$3:$ABF$3,0)),"")</f>
        <v>16.504518910892504</v>
      </c>
      <c r="FW39" s="6">
        <f>IFERROR(INDEX(Sales!$D$5:$ABF$18,MATCH(UsagePerHour!$B39,Sales!$C$5:$C$18,0),MATCH(UsagePerHour!FW$4,Sales!$D$3:$ABF$3,0))/FW$2*INDEX(Usage!$D$5:$ABF$11,MATCH(UsagePerHour!$B$36,Usage!$C$5:$C$11,0),MATCH(UsagePerHour!FW$4,Usage!$D$3:$ABF$3,0)),"")</f>
        <v>4.1069330813536631</v>
      </c>
      <c r="FX39" s="6">
        <f>IFERROR(INDEX(Sales!$D$5:$ABF$18,MATCH(UsagePerHour!$B39,Sales!$C$5:$C$18,0),MATCH(UsagePerHour!FX$4,Sales!$D$3:$ABF$3,0))/FX$2*INDEX(Usage!$D$5:$ABF$11,MATCH(UsagePerHour!$B$36,Usage!$C$5:$C$11,0),MATCH(UsagePerHour!FX$4,Usage!$D$3:$ABF$3,0)),"")</f>
        <v>0.51785541554181802</v>
      </c>
      <c r="FY39" s="6">
        <f>IFERROR(INDEX(Sales!$D$5:$ABF$18,MATCH(UsagePerHour!$B39,Sales!$C$5:$C$18,0),MATCH(UsagePerHour!FY$4,Sales!$D$3:$ABF$3,0))/FY$2*INDEX(Usage!$D$5:$ABF$11,MATCH(UsagePerHour!$B$36,Usage!$C$5:$C$11,0),MATCH(UsagePerHour!FY$4,Usage!$D$3:$ABF$3,0)),"")</f>
        <v>1.9064556180011156</v>
      </c>
      <c r="FZ39" s="6">
        <f>IFERROR(INDEX(Sales!$D$5:$ABF$18,MATCH(UsagePerHour!$B39,Sales!$C$5:$C$18,0),MATCH(UsagePerHour!FZ$4,Sales!$D$3:$ABF$3,0))/FZ$2*INDEX(Usage!$D$5:$ABF$11,MATCH(UsagePerHour!$B$36,Usage!$C$5:$C$11,0),MATCH(UsagePerHour!FZ$4,Usage!$D$3:$ABF$3,0)),"")</f>
        <v>8.5009217596924866</v>
      </c>
      <c r="GA39" s="6">
        <f>IFERROR(INDEX(Sales!$D$5:$ABF$18,MATCH(UsagePerHour!$B39,Sales!$C$5:$C$18,0),MATCH(UsagePerHour!GA$4,Sales!$D$3:$ABF$3,0))/GA$2*INDEX(Usage!$D$5:$ABF$11,MATCH(UsagePerHour!$B$36,Usage!$C$5:$C$11,0),MATCH(UsagePerHour!GA$4,Usage!$D$3:$ABF$3,0)),"")</f>
        <v>5.8087473580805522</v>
      </c>
      <c r="GB39" s="6">
        <f>IFERROR(INDEX(Sales!$D$5:$ABF$18,MATCH(UsagePerHour!$B39,Sales!$C$5:$C$18,0),MATCH(UsagePerHour!GB$4,Sales!$D$3:$ABF$3,0))/GB$2*INDEX(Usage!$D$5:$ABF$11,MATCH(UsagePerHour!$B$36,Usage!$C$5:$C$11,0),MATCH(UsagePerHour!GB$4,Usage!$D$3:$ABF$3,0)),"")</f>
        <v>2.4507737719255624</v>
      </c>
      <c r="GC39" s="6">
        <f>IFERROR(INDEX(Sales!$D$5:$ABF$18,MATCH(UsagePerHour!$B39,Sales!$C$5:$C$18,0),MATCH(UsagePerHour!GC$4,Sales!$D$3:$ABF$3,0))/GC$2*INDEX(Usage!$D$5:$ABF$11,MATCH(UsagePerHour!$B$36,Usage!$C$5:$C$11,0),MATCH(UsagePerHour!GC$4,Usage!$D$3:$ABF$3,0)),"")</f>
        <v>8.1416654487402891</v>
      </c>
      <c r="GD39" s="6">
        <f>IFERROR(INDEX(Sales!$D$5:$ABF$18,MATCH(UsagePerHour!$B39,Sales!$C$5:$C$18,0),MATCH(UsagePerHour!GD$4,Sales!$D$3:$ABF$3,0))/GD$2*INDEX(Usage!$D$5:$ABF$11,MATCH(UsagePerHour!$B$36,Usage!$C$5:$C$11,0),MATCH(UsagePerHour!GD$4,Usage!$D$3:$ABF$3,0)),"")</f>
        <v>26.393323158207618</v>
      </c>
      <c r="GE39" s="6">
        <f>IFERROR(INDEX(Sales!$D$5:$ABF$18,MATCH(UsagePerHour!$B39,Sales!$C$5:$C$18,0),MATCH(UsagePerHour!GE$4,Sales!$D$3:$ABF$3,0))/GE$2*INDEX(Usage!$D$5:$ABF$11,MATCH(UsagePerHour!$B$36,Usage!$C$5:$C$11,0),MATCH(UsagePerHour!GE$4,Usage!$D$3:$ABF$3,0)),"")</f>
        <v>0</v>
      </c>
      <c r="GF39" s="6">
        <f>IFERROR(INDEX(Sales!$D$5:$ABF$18,MATCH(UsagePerHour!$B39,Sales!$C$5:$C$18,0),MATCH(UsagePerHour!GF$4,Sales!$D$3:$ABF$3,0))/GF$2*INDEX(Usage!$D$5:$ABF$11,MATCH(UsagePerHour!$B$36,Usage!$C$5:$C$11,0),MATCH(UsagePerHour!GF$4,Usage!$D$3:$ABF$3,0)),"")</f>
        <v>0.56484131672985705</v>
      </c>
      <c r="GG39" s="6">
        <f>IFERROR(INDEX(Sales!$D$5:$ABF$18,MATCH(UsagePerHour!$B39,Sales!$C$5:$C$18,0),MATCH(UsagePerHour!GG$4,Sales!$D$3:$ABF$3,0))/GG$2*INDEX(Usage!$D$5:$ABF$11,MATCH(UsagePerHour!$B$36,Usage!$C$5:$C$11,0),MATCH(UsagePerHour!GG$4,Usage!$D$3:$ABF$3,0)),"")</f>
        <v>0.33893085971119824</v>
      </c>
      <c r="GH39" s="6">
        <f>IFERROR(INDEX(Sales!$D$5:$ABF$18,MATCH(UsagePerHour!$B39,Sales!$C$5:$C$18,0),MATCH(UsagePerHour!GH$4,Sales!$D$3:$ABF$3,0))/GH$2*INDEX(Usage!$D$5:$ABF$11,MATCH(UsagePerHour!$B$36,Usage!$C$5:$C$11,0),MATCH(UsagePerHour!GH$4,Usage!$D$3:$ABF$3,0)),"")</f>
        <v>0.75502488581392202</v>
      </c>
      <c r="GI39" s="6">
        <f>IFERROR(INDEX(Sales!$D$5:$ABF$18,MATCH(UsagePerHour!$B39,Sales!$C$5:$C$18,0),MATCH(UsagePerHour!GI$4,Sales!$D$3:$ABF$3,0))/GI$2*INDEX(Usage!$D$5:$ABF$11,MATCH(UsagePerHour!$B$36,Usage!$C$5:$C$11,0),MATCH(UsagePerHour!GI$4,Usage!$D$3:$ABF$3,0)),"")</f>
        <v>0.90818413288606881</v>
      </c>
      <c r="GJ39" s="6">
        <f>IFERROR(INDEX(Sales!$D$5:$ABF$18,MATCH(UsagePerHour!$B39,Sales!$C$5:$C$18,0),MATCH(UsagePerHour!GJ$4,Sales!$D$3:$ABF$3,0))/GJ$2*INDEX(Usage!$D$5:$ABF$11,MATCH(UsagePerHour!$B$36,Usage!$C$5:$C$11,0),MATCH(UsagePerHour!GJ$4,Usage!$D$3:$ABF$3,0)),"")</f>
        <v>6.4209933461260498</v>
      </c>
      <c r="GK39" s="6">
        <f>IFERROR(INDEX(Sales!$D$5:$ABF$18,MATCH(UsagePerHour!$B39,Sales!$C$5:$C$18,0),MATCH(UsagePerHour!GK$4,Sales!$D$3:$ABF$3,0))/GK$2*INDEX(Usage!$D$5:$ABF$11,MATCH(UsagePerHour!$B$36,Usage!$C$5:$C$11,0),MATCH(UsagePerHour!GK$4,Usage!$D$3:$ABF$3,0)),"")</f>
        <v>1.5631849624367069</v>
      </c>
      <c r="GL39" s="6">
        <f>IFERROR(INDEX(Sales!$D$5:$ABF$18,MATCH(UsagePerHour!$B39,Sales!$C$5:$C$18,0),MATCH(UsagePerHour!GL$4,Sales!$D$3:$ABF$3,0))/GL$2*INDEX(Usage!$D$5:$ABF$11,MATCH(UsagePerHour!$B$36,Usage!$C$5:$C$11,0),MATCH(UsagePerHour!GL$4,Usage!$D$3:$ABF$3,0)),"")</f>
        <v>0.65989510002630236</v>
      </c>
      <c r="GM39" s="6">
        <f>IFERROR(INDEX(Sales!$D$5:$ABF$18,MATCH(UsagePerHour!$B39,Sales!$C$5:$C$18,0),MATCH(UsagePerHour!GM$4,Sales!$D$3:$ABF$3,0))/GM$2*INDEX(Usage!$D$5:$ABF$11,MATCH(UsagePerHour!$B$36,Usage!$C$5:$C$11,0),MATCH(UsagePerHour!GM$4,Usage!$D$3:$ABF$3,0)),"")</f>
        <v>2.8955952049066074</v>
      </c>
      <c r="GN39" s="6">
        <f>IFERROR(INDEX(Sales!$D$5:$ABF$18,MATCH(UsagePerHour!$B39,Sales!$C$5:$C$18,0),MATCH(UsagePerHour!GN$4,Sales!$D$3:$ABF$3,0))/GN$2*INDEX(Usage!$D$5:$ABF$11,MATCH(UsagePerHour!$B$36,Usage!$C$5:$C$11,0),MATCH(UsagePerHour!GN$4,Usage!$D$3:$ABF$3,0)),"")</f>
        <v>1.2224140142365492</v>
      </c>
      <c r="GO39" s="6">
        <f>IFERROR(INDEX(Sales!$D$5:$ABF$18,MATCH(UsagePerHour!$B39,Sales!$C$5:$C$18,0),MATCH(UsagePerHour!GO$4,Sales!$D$3:$ABF$3,0))/GO$2*INDEX(Usage!$D$5:$ABF$11,MATCH(UsagePerHour!$B$36,Usage!$C$5:$C$11,0),MATCH(UsagePerHour!GO$4,Usage!$D$3:$ABF$3,0)),"")</f>
        <v>7.0953647075256159</v>
      </c>
      <c r="GP39" s="6">
        <f>IFERROR(INDEX(Sales!$D$5:$ABF$18,MATCH(UsagePerHour!$B39,Sales!$C$5:$C$18,0),MATCH(UsagePerHour!GP$4,Sales!$D$3:$ABF$3,0))/GP$2*INDEX(Usage!$D$5:$ABF$11,MATCH(UsagePerHour!$B$36,Usage!$C$5:$C$11,0),MATCH(UsagePerHour!GP$4,Usage!$D$3:$ABF$3,0)),"")</f>
        <v>4.4952402454882732</v>
      </c>
      <c r="GQ39" s="6">
        <f>IFERROR(INDEX(Sales!$D$5:$ABF$18,MATCH(UsagePerHour!$B39,Sales!$C$5:$C$18,0),MATCH(UsagePerHour!GQ$4,Sales!$D$3:$ABF$3,0))/GQ$2*INDEX(Usage!$D$5:$ABF$11,MATCH(UsagePerHour!$B$36,Usage!$C$5:$C$11,0),MATCH(UsagePerHour!GQ$4,Usage!$D$3:$ABF$3,0)),"")</f>
        <v>2.7211472886342825</v>
      </c>
      <c r="GR39" s="6">
        <f>IFERROR(INDEX(Sales!$D$5:$ABF$18,MATCH(UsagePerHour!$B39,Sales!$C$5:$C$18,0),MATCH(UsagePerHour!GR$4,Sales!$D$3:$ABF$3,0))/GR$2*INDEX(Usage!$D$5:$ABF$11,MATCH(UsagePerHour!$B$36,Usage!$C$5:$C$11,0),MATCH(UsagePerHour!GR$4,Usage!$D$3:$ABF$3,0)),"")</f>
        <v>1.67397181861541</v>
      </c>
      <c r="GS39" s="6">
        <f>IFERROR(INDEX(Sales!$D$5:$ABF$18,MATCH(UsagePerHour!$B39,Sales!$C$5:$C$18,0),MATCH(UsagePerHour!GS$4,Sales!$D$3:$ABF$3,0))/GS$2*INDEX(Usage!$D$5:$ABF$11,MATCH(UsagePerHour!$B$36,Usage!$C$5:$C$11,0),MATCH(UsagePerHour!GS$4,Usage!$D$3:$ABF$3,0)),"")</f>
        <v>1.602409253578732</v>
      </c>
      <c r="GT39" s="6">
        <f>IFERROR(INDEX(Sales!$D$5:$ABF$18,MATCH(UsagePerHour!$B39,Sales!$C$5:$C$18,0),MATCH(UsagePerHour!GT$4,Sales!$D$3:$ABF$3,0))/GT$2*INDEX(Usage!$D$5:$ABF$11,MATCH(UsagePerHour!$B$36,Usage!$C$5:$C$11,0),MATCH(UsagePerHour!GT$4,Usage!$D$3:$ABF$3,0)),"")</f>
        <v>10.84755367286928</v>
      </c>
      <c r="GU39" s="6">
        <f>IFERROR(INDEX(Sales!$D$5:$ABF$18,MATCH(UsagePerHour!$B39,Sales!$C$5:$C$18,0),MATCH(UsagePerHour!GU$4,Sales!$D$3:$ABF$3,0))/GU$2*INDEX(Usage!$D$5:$ABF$11,MATCH(UsagePerHour!$B$36,Usage!$C$5:$C$11,0),MATCH(UsagePerHour!GU$4,Usage!$D$3:$ABF$3,0)),"")</f>
        <v>5.876953943441988</v>
      </c>
      <c r="GV39" s="6">
        <f>IFERROR(INDEX(Sales!$D$5:$ABF$18,MATCH(UsagePerHour!$B39,Sales!$C$5:$C$18,0),MATCH(UsagePerHour!GV$4,Sales!$D$3:$ABF$3,0))/GV$2*INDEX(Usage!$D$5:$ABF$11,MATCH(UsagePerHour!$B$36,Usage!$C$5:$C$11,0),MATCH(UsagePerHour!GV$4,Usage!$D$3:$ABF$3,0)),"")</f>
        <v>1.9276720775009728</v>
      </c>
      <c r="GW39" s="6">
        <f>IFERROR(INDEX(Sales!$D$5:$ABF$18,MATCH(UsagePerHour!$B39,Sales!$C$5:$C$18,0),MATCH(UsagePerHour!GW$4,Sales!$D$3:$ABF$3,0))/GW$2*INDEX(Usage!$D$5:$ABF$11,MATCH(UsagePerHour!$B$36,Usage!$C$5:$C$11,0),MATCH(UsagePerHour!GW$4,Usage!$D$3:$ABF$3,0)),"")</f>
        <v>0.8999315013689968</v>
      </c>
      <c r="GX39" s="6">
        <f>IFERROR(INDEX(Sales!$D$5:$ABF$18,MATCH(UsagePerHour!$B39,Sales!$C$5:$C$18,0),MATCH(UsagePerHour!GX$4,Sales!$D$3:$ABF$3,0))/GX$2*INDEX(Usage!$D$5:$ABF$11,MATCH(UsagePerHour!$B$36,Usage!$C$5:$C$11,0),MATCH(UsagePerHour!GX$4,Usage!$D$3:$ABF$3,0)),"")</f>
        <v>2.2215701658762836</v>
      </c>
      <c r="GY39" s="6">
        <f>IFERROR(INDEX(Sales!$D$5:$ABF$18,MATCH(UsagePerHour!$B39,Sales!$C$5:$C$18,0),MATCH(UsagePerHour!GY$4,Sales!$D$3:$ABF$3,0))/GY$2*INDEX(Usage!$D$5:$ABF$11,MATCH(UsagePerHour!$B$36,Usage!$C$5:$C$11,0),MATCH(UsagePerHour!GY$4,Usage!$D$3:$ABF$3,0)),"")</f>
        <v>4.5370682496081134</v>
      </c>
      <c r="GZ39" s="6">
        <f>IFERROR(INDEX(Sales!$D$5:$ABF$18,MATCH(UsagePerHour!$B39,Sales!$C$5:$C$18,0),MATCH(UsagePerHour!GZ$4,Sales!$D$3:$ABF$3,0))/GZ$2*INDEX(Usage!$D$5:$ABF$11,MATCH(UsagePerHour!$B$36,Usage!$C$5:$C$11,0),MATCH(UsagePerHour!GZ$4,Usage!$D$3:$ABF$3,0)),"")</f>
        <v>0.75249500998003993</v>
      </c>
      <c r="HA39" s="6">
        <f>IFERROR(INDEX(Sales!$D$5:$ABF$18,MATCH(UsagePerHour!$B39,Sales!$C$5:$C$18,0),MATCH(UsagePerHour!HA$4,Sales!$D$3:$ABF$3,0))/HA$2*INDEX(Usage!$D$5:$ABF$11,MATCH(UsagePerHour!$B$36,Usage!$C$5:$C$11,0),MATCH(UsagePerHour!HA$4,Usage!$D$3:$ABF$3,0)),"")</f>
        <v>1.6694842059294484</v>
      </c>
      <c r="HB39" s="6">
        <f>IFERROR(INDEX(Sales!$D$5:$ABF$18,MATCH(UsagePerHour!$B39,Sales!$C$5:$C$18,0),MATCH(UsagePerHour!HB$4,Sales!$D$3:$ABF$3,0))/HB$2*INDEX(Usage!$D$5:$ABF$11,MATCH(UsagePerHour!$B$36,Usage!$C$5:$C$11,0),MATCH(UsagePerHour!HB$4,Usage!$D$3:$ABF$3,0)),"")</f>
        <v>1.7436957755615017</v>
      </c>
      <c r="HC39" s="6">
        <f>IFERROR(INDEX(Sales!$D$5:$ABF$18,MATCH(UsagePerHour!$B39,Sales!$C$5:$C$18,0),MATCH(UsagePerHour!HC$4,Sales!$D$3:$ABF$3,0))/HC$2*INDEX(Usage!$D$5:$ABF$11,MATCH(UsagePerHour!$B$36,Usage!$C$5:$C$11,0),MATCH(UsagePerHour!HC$4,Usage!$D$3:$ABF$3,0)),"")</f>
        <v>2.7638845313249916</v>
      </c>
      <c r="HD39" s="6">
        <f>IFERROR(INDEX(Sales!$D$5:$ABF$18,MATCH(UsagePerHour!$B39,Sales!$C$5:$C$18,0),MATCH(UsagePerHour!HD$4,Sales!$D$3:$ABF$3,0))/HD$2*INDEX(Usage!$D$5:$ABF$11,MATCH(UsagePerHour!$B$36,Usage!$C$5:$C$11,0),MATCH(UsagePerHour!HD$4,Usage!$D$3:$ABF$3,0)),"")</f>
        <v>6.5936217004985975</v>
      </c>
      <c r="HE39" s="6">
        <f>IFERROR(INDEX(Sales!$D$5:$ABF$18,MATCH(UsagePerHour!$B39,Sales!$C$5:$C$18,0),MATCH(UsagePerHour!HE$4,Sales!$D$3:$ABF$3,0))/HE$2*INDEX(Usage!$D$5:$ABF$11,MATCH(UsagePerHour!$B$36,Usage!$C$5:$C$11,0),MATCH(UsagePerHour!HE$4,Usage!$D$3:$ABF$3,0)),"")</f>
        <v>0</v>
      </c>
      <c r="HF39" s="6">
        <f>IFERROR(INDEX(Sales!$D$5:$ABF$18,MATCH(UsagePerHour!$B39,Sales!$C$5:$C$18,0),MATCH(UsagePerHour!HF$4,Sales!$D$3:$ABF$3,0))/HF$2*INDEX(Usage!$D$5:$ABF$11,MATCH(UsagePerHour!$B$36,Usage!$C$5:$C$11,0),MATCH(UsagePerHour!HF$4,Usage!$D$3:$ABF$3,0)),"")</f>
        <v>1.0434748323057284</v>
      </c>
      <c r="HG39" s="6">
        <f>IFERROR(INDEX(Sales!$D$5:$ABF$18,MATCH(UsagePerHour!$B39,Sales!$C$5:$C$18,0),MATCH(UsagePerHour!HG$4,Sales!$D$3:$ABF$3,0))/HG$2*INDEX(Usage!$D$5:$ABF$11,MATCH(UsagePerHour!$B$36,Usage!$C$5:$C$11,0),MATCH(UsagePerHour!HG$4,Usage!$D$3:$ABF$3,0)),"")</f>
        <v>6.6317555840095119E-2</v>
      </c>
      <c r="HH39" s="6">
        <f>IFERROR(INDEX(Sales!$D$5:$ABF$18,MATCH(UsagePerHour!$B39,Sales!$C$5:$C$18,0),MATCH(UsagePerHour!HH$4,Sales!$D$3:$ABF$3,0))/HH$2*INDEX(Usage!$D$5:$ABF$11,MATCH(UsagePerHour!$B$36,Usage!$C$5:$C$11,0),MATCH(UsagePerHour!HH$4,Usage!$D$3:$ABF$3,0)),"")</f>
        <v>0.43316705208097384</v>
      </c>
      <c r="HI39" s="6">
        <f>IFERROR(INDEX(Sales!$D$5:$ABF$18,MATCH(UsagePerHour!$B39,Sales!$C$5:$C$18,0),MATCH(UsagePerHour!HI$4,Sales!$D$3:$ABF$3,0))/HI$2*INDEX(Usage!$D$5:$ABF$11,MATCH(UsagePerHour!$B$36,Usage!$C$5:$C$11,0),MATCH(UsagePerHour!HI$4,Usage!$D$3:$ABF$3,0)),"")</f>
        <v>1.0780582062486994</v>
      </c>
      <c r="HJ39" s="6">
        <f>IFERROR(INDEX(Sales!$D$5:$ABF$18,MATCH(UsagePerHour!$B39,Sales!$C$5:$C$18,0),MATCH(UsagePerHour!HJ$4,Sales!$D$3:$ABF$3,0))/HJ$2*INDEX(Usage!$D$5:$ABF$11,MATCH(UsagePerHour!$B$36,Usage!$C$5:$C$11,0),MATCH(UsagePerHour!HJ$4,Usage!$D$3:$ABF$3,0)),"")</f>
        <v>6.2187469541768969</v>
      </c>
      <c r="HK39" s="6">
        <f>IFERROR(INDEX(Sales!$D$5:$ABF$18,MATCH(UsagePerHour!$B39,Sales!$C$5:$C$18,0),MATCH(UsagePerHour!HK$4,Sales!$D$3:$ABF$3,0))/HK$2*INDEX(Usage!$D$5:$ABF$11,MATCH(UsagePerHour!$B$36,Usage!$C$5:$C$11,0),MATCH(UsagePerHour!HK$4,Usage!$D$3:$ABF$3,0)),"")</f>
        <v>0</v>
      </c>
      <c r="HL39" s="6">
        <f>IFERROR(INDEX(Sales!$D$5:$ABF$18,MATCH(UsagePerHour!$B39,Sales!$C$5:$C$18,0),MATCH(UsagePerHour!HL$4,Sales!$D$3:$ABF$3,0))/HL$2*INDEX(Usage!$D$5:$ABF$11,MATCH(UsagePerHour!$B$36,Usage!$C$5:$C$11,0),MATCH(UsagePerHour!HL$4,Usage!$D$3:$ABF$3,0)),"")</f>
        <v>6.2880554147660082</v>
      </c>
      <c r="HM39" s="6">
        <f>IFERROR(INDEX(Sales!$D$5:$ABF$18,MATCH(UsagePerHour!$B39,Sales!$C$5:$C$18,0),MATCH(UsagePerHour!HM$4,Sales!$D$3:$ABF$3,0))/HM$2*INDEX(Usage!$D$5:$ABF$11,MATCH(UsagePerHour!$B$36,Usage!$C$5:$C$11,0),MATCH(UsagePerHour!HM$4,Usage!$D$3:$ABF$3,0)),"")</f>
        <v>5.3108889947327134</v>
      </c>
      <c r="HN39" s="6">
        <f>IFERROR(INDEX(Sales!$D$5:$ABF$18,MATCH(UsagePerHour!$B39,Sales!$C$5:$C$18,0),MATCH(UsagePerHour!HN$4,Sales!$D$3:$ABF$3,0))/HN$2*INDEX(Usage!$D$5:$ABF$11,MATCH(UsagePerHour!$B$36,Usage!$C$5:$C$11,0),MATCH(UsagePerHour!HN$4,Usage!$D$3:$ABF$3,0)),"")</f>
        <v>0.245774304250094</v>
      </c>
      <c r="HO39" s="6">
        <f>IFERROR(INDEX(Sales!$D$5:$ABF$18,MATCH(UsagePerHour!$B39,Sales!$C$5:$C$18,0),MATCH(UsagePerHour!HO$4,Sales!$D$3:$ABF$3,0))/HO$2*INDEX(Usage!$D$5:$ABF$11,MATCH(UsagePerHour!$B$36,Usage!$C$5:$C$11,0),MATCH(UsagePerHour!HO$4,Usage!$D$3:$ABF$3,0)),"")</f>
        <v>4.5366020839667227</v>
      </c>
      <c r="HP39" s="6">
        <f>IFERROR(INDEX(Sales!$D$5:$ABF$18,MATCH(UsagePerHour!$B39,Sales!$C$5:$C$18,0),MATCH(UsagePerHour!HP$4,Sales!$D$3:$ABF$3,0))/HP$2*INDEX(Usage!$D$5:$ABF$11,MATCH(UsagePerHour!$B$36,Usage!$C$5:$C$11,0),MATCH(UsagePerHour!HP$4,Usage!$D$3:$ABF$3,0)),"")</f>
        <v>6.4778210537704206</v>
      </c>
      <c r="HQ39" s="6">
        <f>IFERROR(INDEX(Sales!$D$5:$ABF$18,MATCH(UsagePerHour!$B39,Sales!$C$5:$C$18,0),MATCH(UsagePerHour!HQ$4,Sales!$D$3:$ABF$3,0))/HQ$2*INDEX(Usage!$D$5:$ABF$11,MATCH(UsagePerHour!$B$36,Usage!$C$5:$C$11,0),MATCH(UsagePerHour!HQ$4,Usage!$D$3:$ABF$3,0)),"")</f>
        <v>13.990058626393134</v>
      </c>
      <c r="HR39" s="6">
        <f>IFERROR(INDEX(Sales!$D$5:$ABF$18,MATCH(UsagePerHour!$B39,Sales!$C$5:$C$18,0),MATCH(UsagePerHour!HR$4,Sales!$D$3:$ABF$3,0))/HR$2*INDEX(Usage!$D$5:$ABF$11,MATCH(UsagePerHour!$B$36,Usage!$C$5:$C$11,0),MATCH(UsagePerHour!HR$4,Usage!$D$3:$ABF$3,0)),"")</f>
        <v>2.5196965993934746</v>
      </c>
      <c r="HS39" s="6">
        <f>IFERROR(INDEX(Sales!$D$5:$ABF$18,MATCH(UsagePerHour!$B39,Sales!$C$5:$C$18,0),MATCH(UsagePerHour!HS$4,Sales!$D$3:$ABF$3,0))/HS$2*INDEX(Usage!$D$5:$ABF$11,MATCH(UsagePerHour!$B$36,Usage!$C$5:$C$11,0),MATCH(UsagePerHour!HS$4,Usage!$D$3:$ABF$3,0)),"")</f>
        <v>0.25479406515729436</v>
      </c>
      <c r="HT39" s="6">
        <f>IFERROR(INDEX(Sales!$D$5:$ABF$18,MATCH(UsagePerHour!$B39,Sales!$C$5:$C$18,0),MATCH(UsagePerHour!HT$4,Sales!$D$3:$ABF$3,0))/HT$2*INDEX(Usage!$D$5:$ABF$11,MATCH(UsagePerHour!$B$36,Usage!$C$5:$C$11,0),MATCH(UsagePerHour!HT$4,Usage!$D$3:$ABF$3,0)),"")</f>
        <v>1.4048931771192281</v>
      </c>
      <c r="HU39" s="6">
        <f>IFERROR(INDEX(Sales!$D$5:$ABF$18,MATCH(UsagePerHour!$B39,Sales!$C$5:$C$18,0),MATCH(UsagePerHour!HU$4,Sales!$D$3:$ABF$3,0))/HU$2*INDEX(Usage!$D$5:$ABF$11,MATCH(UsagePerHour!$B$36,Usage!$C$5:$C$11,0),MATCH(UsagePerHour!HU$4,Usage!$D$3:$ABF$3,0)),"")</f>
        <v>0.1930403975200036</v>
      </c>
      <c r="HV39" s="6">
        <f>IFERROR(INDEX(Sales!$D$5:$ABF$18,MATCH(UsagePerHour!$B39,Sales!$C$5:$C$18,0),MATCH(UsagePerHour!HV$4,Sales!$D$3:$ABF$3,0))/HV$2*INDEX(Usage!$D$5:$ABF$11,MATCH(UsagePerHour!$B$36,Usage!$C$5:$C$11,0),MATCH(UsagePerHour!HV$4,Usage!$D$3:$ABF$3,0)),"")</f>
        <v>0.5421461861738065</v>
      </c>
      <c r="HW39" s="6">
        <f>IFERROR(INDEX(Sales!$D$5:$ABF$18,MATCH(UsagePerHour!$B39,Sales!$C$5:$C$18,0),MATCH(UsagePerHour!HW$4,Sales!$D$3:$ABF$3,0))/HW$2*INDEX(Usage!$D$5:$ABF$11,MATCH(UsagePerHour!$B$36,Usage!$C$5:$C$11,0),MATCH(UsagePerHour!HW$4,Usage!$D$3:$ABF$3,0)),"")</f>
        <v>1.0390319391308085</v>
      </c>
      <c r="HX39" s="6">
        <f>IFERROR(INDEX(Sales!$D$5:$ABF$18,MATCH(UsagePerHour!$B39,Sales!$C$5:$C$18,0),MATCH(UsagePerHour!HX$4,Sales!$D$3:$ABF$3,0))/HX$2*INDEX(Usage!$D$5:$ABF$11,MATCH(UsagePerHour!$B$36,Usage!$C$5:$C$11,0),MATCH(UsagePerHour!HX$4,Usage!$D$3:$ABF$3,0)),"")</f>
        <v>15.507808021280011</v>
      </c>
      <c r="HY39" s="6">
        <f>IFERROR(INDEX(Sales!$D$5:$ABF$18,MATCH(UsagePerHour!$B39,Sales!$C$5:$C$18,0),MATCH(UsagePerHour!HY$4,Sales!$D$3:$ABF$3,0))/HY$2*INDEX(Usage!$D$5:$ABF$11,MATCH(UsagePerHour!$B$36,Usage!$C$5:$C$11,0),MATCH(UsagePerHour!HY$4,Usage!$D$3:$ABF$3,0)),"")</f>
        <v>1.0474699468828628</v>
      </c>
      <c r="HZ39" s="6">
        <f>IFERROR(INDEX(Sales!$D$5:$ABF$18,MATCH(UsagePerHour!$B39,Sales!$C$5:$C$18,0),MATCH(UsagePerHour!HZ$4,Sales!$D$3:$ABF$3,0))/HZ$2*INDEX(Usage!$D$5:$ABF$11,MATCH(UsagePerHour!$B$36,Usage!$C$5:$C$11,0),MATCH(UsagePerHour!HZ$4,Usage!$D$3:$ABF$3,0)),"")</f>
        <v>5.4018957006298098</v>
      </c>
      <c r="IA39" s="6">
        <f>IFERROR(INDEX(Sales!$D$5:$ABF$18,MATCH(UsagePerHour!$B39,Sales!$C$5:$C$18,0),MATCH(UsagePerHour!IA$4,Sales!$D$3:$ABF$3,0))/IA$2*INDEX(Usage!$D$5:$ABF$11,MATCH(UsagePerHour!$B$36,Usage!$C$5:$C$11,0),MATCH(UsagePerHour!IA$4,Usage!$D$3:$ABF$3,0)),"")</f>
        <v>19.39933464440729</v>
      </c>
      <c r="IB39" s="6">
        <f>IFERROR(INDEX(Sales!$D$5:$ABF$18,MATCH(UsagePerHour!$B39,Sales!$C$5:$C$18,0),MATCH(UsagePerHour!IB$4,Sales!$D$3:$ABF$3,0))/IB$2*INDEX(Usage!$D$5:$ABF$11,MATCH(UsagePerHour!$B$36,Usage!$C$5:$C$11,0),MATCH(UsagePerHour!IB$4,Usage!$D$3:$ABF$3,0)),"")</f>
        <v>0.5563480243868385</v>
      </c>
      <c r="IC39" s="6">
        <f>IFERROR(INDEX(Sales!$D$5:$ABF$18,MATCH(UsagePerHour!$B39,Sales!$C$5:$C$18,0),MATCH(UsagePerHour!IC$4,Sales!$D$3:$ABF$3,0))/IC$2*INDEX(Usage!$D$5:$ABF$11,MATCH(UsagePerHour!$B$36,Usage!$C$5:$C$11,0),MATCH(UsagePerHour!IC$4,Usage!$D$3:$ABF$3,0)),"")</f>
        <v>1.6559831290585265</v>
      </c>
      <c r="ID39" s="6">
        <f>IFERROR(INDEX(Sales!$D$5:$ABF$18,MATCH(UsagePerHour!$B39,Sales!$C$5:$C$18,0),MATCH(UsagePerHour!ID$4,Sales!$D$3:$ABF$3,0))/ID$2*INDEX(Usage!$D$5:$ABF$11,MATCH(UsagePerHour!$B$36,Usage!$C$5:$C$11,0),MATCH(UsagePerHour!ID$4,Usage!$D$3:$ABF$3,0)),"")</f>
        <v>1.1517377581719856</v>
      </c>
      <c r="IE39" s="6">
        <f>IFERROR(INDEX(Sales!$D$5:$ABF$18,MATCH(UsagePerHour!$B39,Sales!$C$5:$C$18,0),MATCH(UsagePerHour!IE$4,Sales!$D$3:$ABF$3,0))/IE$2*INDEX(Usage!$D$5:$ABF$11,MATCH(UsagePerHour!$B$36,Usage!$C$5:$C$11,0),MATCH(UsagePerHour!IE$4,Usage!$D$3:$ABF$3,0)),"")</f>
        <v>6.1162434404970139</v>
      </c>
      <c r="IF39" s="6">
        <f>IFERROR(INDEX(Sales!$D$5:$ABF$18,MATCH(UsagePerHour!$B39,Sales!$C$5:$C$18,0),MATCH(UsagePerHour!IF$4,Sales!$D$3:$ABF$3,0))/IF$2*INDEX(Usage!$D$5:$ABF$11,MATCH(UsagePerHour!$B$36,Usage!$C$5:$C$11,0),MATCH(UsagePerHour!IF$4,Usage!$D$3:$ABF$3,0)),"")</f>
        <v>3.5805411424935136</v>
      </c>
      <c r="IG39" s="6">
        <f>IFERROR(INDEX(Sales!$D$5:$ABF$18,MATCH(UsagePerHour!$B39,Sales!$C$5:$C$18,0),MATCH(UsagePerHour!IG$4,Sales!$D$3:$ABF$3,0))/IG$2*INDEX(Usage!$D$5:$ABF$11,MATCH(UsagePerHour!$B$36,Usage!$C$5:$C$11,0),MATCH(UsagePerHour!IG$4,Usage!$D$3:$ABF$3,0)),"")</f>
        <v>1.5049915726695191</v>
      </c>
      <c r="IH39" s="6">
        <f>IFERROR(INDEX(Sales!$D$5:$ABF$18,MATCH(UsagePerHour!$B39,Sales!$C$5:$C$18,0),MATCH(UsagePerHour!IH$4,Sales!$D$3:$ABF$3,0))/IH$2*INDEX(Usage!$D$5:$ABF$11,MATCH(UsagePerHour!$B$36,Usage!$C$5:$C$11,0),MATCH(UsagePerHour!IH$4,Usage!$D$3:$ABF$3,0)),"")</f>
        <v>21.666908555033324</v>
      </c>
      <c r="II39" s="6">
        <f>IFERROR(INDEX(Sales!$D$5:$ABF$18,MATCH(UsagePerHour!$B39,Sales!$C$5:$C$18,0),MATCH(UsagePerHour!II$4,Sales!$D$3:$ABF$3,0))/II$2*INDEX(Usage!$D$5:$ABF$11,MATCH(UsagePerHour!$B$36,Usage!$C$5:$C$11,0),MATCH(UsagePerHour!II$4,Usage!$D$3:$ABF$3,0)),"")</f>
        <v>5.6692161398944535E-2</v>
      </c>
      <c r="IJ39" s="6">
        <f>IFERROR(INDEX(Sales!$D$5:$ABF$18,MATCH(UsagePerHour!$B39,Sales!$C$5:$C$18,0),MATCH(UsagePerHour!IJ$4,Sales!$D$3:$ABF$3,0))/IJ$2*INDEX(Usage!$D$5:$ABF$11,MATCH(UsagePerHour!$B$36,Usage!$C$5:$C$11,0),MATCH(UsagePerHour!IJ$4,Usage!$D$3:$ABF$3,0)),"")</f>
        <v>1.7065762520307974</v>
      </c>
      <c r="IK39" s="6">
        <f>IFERROR(INDEX(Sales!$D$5:$ABF$18,MATCH(UsagePerHour!$B39,Sales!$C$5:$C$18,0),MATCH(UsagePerHour!IK$4,Sales!$D$3:$ABF$3,0))/IK$2*INDEX(Usage!$D$5:$ABF$11,MATCH(UsagePerHour!$B$36,Usage!$C$5:$C$11,0),MATCH(UsagePerHour!IK$4,Usage!$D$3:$ABF$3,0)),"")</f>
        <v>2.0108881948129911</v>
      </c>
      <c r="IL39" s="6">
        <f>IFERROR(INDEX(Sales!$D$5:$ABF$18,MATCH(UsagePerHour!$B39,Sales!$C$5:$C$18,0),MATCH(UsagePerHour!IL$4,Sales!$D$3:$ABF$3,0))/IL$2*INDEX(Usage!$D$5:$ABF$11,MATCH(UsagePerHour!$B$36,Usage!$C$5:$C$11,0),MATCH(UsagePerHour!IL$4,Usage!$D$3:$ABF$3,0)),"")</f>
        <v>10.576531317114831</v>
      </c>
      <c r="IM39" s="6">
        <f>IFERROR(INDEX(Sales!$D$5:$ABF$18,MATCH(UsagePerHour!$B39,Sales!$C$5:$C$18,0),MATCH(UsagePerHour!IM$4,Sales!$D$3:$ABF$3,0))/IM$2*INDEX(Usage!$D$5:$ABF$11,MATCH(UsagePerHour!$B$36,Usage!$C$5:$C$11,0),MATCH(UsagePerHour!IM$4,Usage!$D$3:$ABF$3,0)),"")</f>
        <v>2.0223670515513743</v>
      </c>
      <c r="IN39" s="6">
        <f>IFERROR(INDEX(Sales!$D$5:$ABF$18,MATCH(UsagePerHour!$B39,Sales!$C$5:$C$18,0),MATCH(UsagePerHour!IN$4,Sales!$D$3:$ABF$3,0))/IN$2*INDEX(Usage!$D$5:$ABF$11,MATCH(UsagePerHour!$B$36,Usage!$C$5:$C$11,0),MATCH(UsagePerHour!IN$4,Usage!$D$3:$ABF$3,0)),"")</f>
        <v>0.22896716826265393</v>
      </c>
      <c r="IO39" s="6">
        <f>IFERROR(INDEX(Sales!$D$5:$ABF$18,MATCH(UsagePerHour!$B39,Sales!$C$5:$C$18,0),MATCH(UsagePerHour!IO$4,Sales!$D$3:$ABF$3,0))/IO$2*INDEX(Usage!$D$5:$ABF$11,MATCH(UsagePerHour!$B$36,Usage!$C$5:$C$11,0),MATCH(UsagePerHour!IO$4,Usage!$D$3:$ABF$3,0)),"")</f>
        <v>1.9512172120656903</v>
      </c>
      <c r="IP39" s="6">
        <f>IFERROR(INDEX(Sales!$D$5:$ABF$18,MATCH(UsagePerHour!$B39,Sales!$C$5:$C$18,0),MATCH(UsagePerHour!IP$4,Sales!$D$3:$ABF$3,0))/IP$2*INDEX(Usage!$D$5:$ABF$11,MATCH(UsagePerHour!$B$36,Usage!$C$5:$C$11,0),MATCH(UsagePerHour!IP$4,Usage!$D$3:$ABF$3,0)),"")</f>
        <v>6.4503754435723666</v>
      </c>
      <c r="IQ39" s="6">
        <f>IFERROR(INDEX(Sales!$D$5:$ABF$18,MATCH(UsagePerHour!$B39,Sales!$C$5:$C$18,0),MATCH(UsagePerHour!IQ$4,Sales!$D$3:$ABF$3,0))/IQ$2*INDEX(Usage!$D$5:$ABF$11,MATCH(UsagePerHour!$B$36,Usage!$C$5:$C$11,0),MATCH(UsagePerHour!IQ$4,Usage!$D$3:$ABF$3,0)),"")</f>
        <v>5.1673369552435382</v>
      </c>
      <c r="IR39" s="6">
        <f>IFERROR(INDEX(Sales!$D$5:$ABF$18,MATCH(UsagePerHour!$B39,Sales!$C$5:$C$18,0),MATCH(UsagePerHour!IR$4,Sales!$D$3:$ABF$3,0))/IR$2*INDEX(Usage!$D$5:$ABF$11,MATCH(UsagePerHour!$B$36,Usage!$C$5:$C$11,0),MATCH(UsagePerHour!IR$4,Usage!$D$3:$ABF$3,0)),"")</f>
        <v>2.9539892053652541</v>
      </c>
      <c r="IS39" s="6">
        <f>IFERROR(INDEX(Sales!$D$5:$ABF$18,MATCH(UsagePerHour!$B39,Sales!$C$5:$C$18,0),MATCH(UsagePerHour!IS$4,Sales!$D$3:$ABF$3,0))/IS$2*INDEX(Usage!$D$5:$ABF$11,MATCH(UsagePerHour!$B$36,Usage!$C$5:$C$11,0),MATCH(UsagePerHour!IS$4,Usage!$D$3:$ABF$3,0)),"")</f>
        <v>2.7151273312668049</v>
      </c>
      <c r="IT39" s="6">
        <f>IFERROR(INDEX(Sales!$D$5:$ABF$18,MATCH(UsagePerHour!$B39,Sales!$C$5:$C$18,0),MATCH(UsagePerHour!IT$4,Sales!$D$3:$ABF$3,0))/IT$2*INDEX(Usage!$D$5:$ABF$11,MATCH(UsagePerHour!$B$36,Usage!$C$5:$C$11,0),MATCH(UsagePerHour!IT$4,Usage!$D$3:$ABF$3,0)),"")</f>
        <v>0.22308249594903248</v>
      </c>
      <c r="IU39" s="6">
        <f>IFERROR(INDEX(Sales!$D$5:$ABF$18,MATCH(UsagePerHour!$B39,Sales!$C$5:$C$18,0),MATCH(UsagePerHour!IU$4,Sales!$D$3:$ABF$3,0))/IU$2*INDEX(Usage!$D$5:$ABF$11,MATCH(UsagePerHour!$B$36,Usage!$C$5:$C$11,0),MATCH(UsagePerHour!IU$4,Usage!$D$3:$ABF$3,0)),"")</f>
        <v>1.4005440398119058</v>
      </c>
      <c r="IV39" s="6">
        <f>IFERROR(INDEX(Sales!$D$5:$ABF$18,MATCH(UsagePerHour!$B39,Sales!$C$5:$C$18,0),MATCH(UsagePerHour!IV$4,Sales!$D$3:$ABF$3,0))/IV$2*INDEX(Usage!$D$5:$ABF$11,MATCH(UsagePerHour!$B$36,Usage!$C$5:$C$11,0),MATCH(UsagePerHour!IV$4,Usage!$D$3:$ABF$3,0)),"")</f>
        <v>2.4577541096762006</v>
      </c>
      <c r="IW39" s="6">
        <f>IFERROR(INDEX(Sales!$D$5:$ABF$18,MATCH(UsagePerHour!$B39,Sales!$C$5:$C$18,0),MATCH(UsagePerHour!IW$4,Sales!$D$3:$ABF$3,0))/IW$2*INDEX(Usage!$D$5:$ABF$11,MATCH(UsagePerHour!$B$36,Usage!$C$5:$C$11,0),MATCH(UsagePerHour!IW$4,Usage!$D$3:$ABF$3,0)),"")</f>
        <v>0</v>
      </c>
      <c r="IX39" s="6">
        <f>IFERROR(INDEX(Sales!$D$5:$ABF$18,MATCH(UsagePerHour!$B39,Sales!$C$5:$C$18,0),MATCH(UsagePerHour!IX$4,Sales!$D$3:$ABF$3,0))/IX$2*INDEX(Usage!$D$5:$ABF$11,MATCH(UsagePerHour!$B$36,Usage!$C$5:$C$11,0),MATCH(UsagePerHour!IX$4,Usage!$D$3:$ABF$3,0)),"")</f>
        <v>1.6829697707895028</v>
      </c>
      <c r="IY39" s="6">
        <f>IFERROR(INDEX(Sales!$D$5:$ABF$18,MATCH(UsagePerHour!$B39,Sales!$C$5:$C$18,0),MATCH(UsagePerHour!IY$4,Sales!$D$3:$ABF$3,0))/IY$2*INDEX(Usage!$D$5:$ABF$11,MATCH(UsagePerHour!$B$36,Usage!$C$5:$C$11,0),MATCH(UsagePerHour!IY$4,Usage!$D$3:$ABF$3,0)),"")</f>
        <v>2.3510292662687902</v>
      </c>
      <c r="IZ39" s="6">
        <f>IFERROR(INDEX(Sales!$D$5:$ABF$18,MATCH(UsagePerHour!$B39,Sales!$C$5:$C$18,0),MATCH(UsagePerHour!IZ$4,Sales!$D$3:$ABF$3,0))/IZ$2*INDEX(Usage!$D$5:$ABF$11,MATCH(UsagePerHour!$B$36,Usage!$C$5:$C$11,0),MATCH(UsagePerHour!IZ$4,Usage!$D$3:$ABF$3,0)),"")</f>
        <v>3.3176164969309641</v>
      </c>
      <c r="JA39" s="6">
        <f>IFERROR(INDEX(Sales!$D$5:$ABF$18,MATCH(UsagePerHour!$B39,Sales!$C$5:$C$18,0),MATCH(UsagePerHour!JA$4,Sales!$D$3:$ABF$3,0))/JA$2*INDEX(Usage!$D$5:$ABF$11,MATCH(UsagePerHour!$B$36,Usage!$C$5:$C$11,0),MATCH(UsagePerHour!JA$4,Usage!$D$3:$ABF$3,0)),"")</f>
        <v>1.3935700853464486</v>
      </c>
      <c r="JB39" s="6">
        <f>IFERROR(INDEX(Sales!$D$5:$ABF$18,MATCH(UsagePerHour!$B39,Sales!$C$5:$C$18,0),MATCH(UsagePerHour!JB$4,Sales!$D$3:$ABF$3,0))/JB$2*INDEX(Usage!$D$5:$ABF$11,MATCH(UsagePerHour!$B$36,Usage!$C$5:$C$11,0),MATCH(UsagePerHour!JB$4,Usage!$D$3:$ABF$3,0)),"")</f>
        <v>52.572144165703605</v>
      </c>
      <c r="JC39" s="6">
        <f>IFERROR(INDEX(Sales!$D$5:$ABF$18,MATCH(UsagePerHour!$B39,Sales!$C$5:$C$18,0),MATCH(UsagePerHour!JC$4,Sales!$D$3:$ABF$3,0))/JC$2*INDEX(Usage!$D$5:$ABF$11,MATCH(UsagePerHour!$B$36,Usage!$C$5:$C$11,0),MATCH(UsagePerHour!JC$4,Usage!$D$3:$ABF$3,0)),"")</f>
        <v>3.9312574201534529</v>
      </c>
      <c r="JD39" s="6">
        <f>IFERROR(INDEX(Sales!$D$5:$ABF$18,MATCH(UsagePerHour!$B39,Sales!$C$5:$C$18,0),MATCH(UsagePerHour!JD$4,Sales!$D$3:$ABF$3,0))/JD$2*INDEX(Usage!$D$5:$ABF$11,MATCH(UsagePerHour!$B$36,Usage!$C$5:$C$11,0),MATCH(UsagePerHour!JD$4,Usage!$D$3:$ABF$3,0)),"")</f>
        <v>0.18031099717445409</v>
      </c>
      <c r="JE39" s="6">
        <f>IFERROR(INDEX(Sales!$D$5:$ABF$18,MATCH(UsagePerHour!$B39,Sales!$C$5:$C$18,0),MATCH(UsagePerHour!JE$4,Sales!$D$3:$ABF$3,0))/JE$2*INDEX(Usage!$D$5:$ABF$11,MATCH(UsagePerHour!$B$36,Usage!$C$5:$C$11,0),MATCH(UsagePerHour!JE$4,Usage!$D$3:$ABF$3,0)),"")</f>
        <v>0.95177044819322287</v>
      </c>
      <c r="JF39" s="6">
        <f>IFERROR(INDEX(Sales!$D$5:$ABF$18,MATCH(UsagePerHour!$B39,Sales!$C$5:$C$18,0),MATCH(UsagePerHour!JF$4,Sales!$D$3:$ABF$3,0))/JF$2*INDEX(Usage!$D$5:$ABF$11,MATCH(UsagePerHour!$B$36,Usage!$C$5:$C$11,0),MATCH(UsagePerHour!JF$4,Usage!$D$3:$ABF$3,0)),"")</f>
        <v>0.48880548282671699</v>
      </c>
      <c r="JG39" s="6">
        <f>IFERROR(INDEX(Sales!$D$5:$ABF$18,MATCH(UsagePerHour!$B39,Sales!$C$5:$C$18,0),MATCH(UsagePerHour!JG$4,Sales!$D$3:$ABF$3,0))/JG$2*INDEX(Usage!$D$5:$ABF$11,MATCH(UsagePerHour!$B$36,Usage!$C$5:$C$11,0),MATCH(UsagePerHour!JG$4,Usage!$D$3:$ABF$3,0)),"")</f>
        <v>0.67678134290200409</v>
      </c>
      <c r="JH39" s="6">
        <f>IFERROR(INDEX(Sales!$D$5:$ABF$18,MATCH(UsagePerHour!$B39,Sales!$C$5:$C$18,0),MATCH(UsagePerHour!JH$4,Sales!$D$3:$ABF$3,0))/JH$2*INDEX(Usage!$D$5:$ABF$11,MATCH(UsagePerHour!$B$36,Usage!$C$5:$C$11,0),MATCH(UsagePerHour!JH$4,Usage!$D$3:$ABF$3,0)),"")</f>
        <v>1.7914545469724419</v>
      </c>
      <c r="JI39" s="6">
        <f>IFERROR(INDEX(Sales!$D$5:$ABF$18,MATCH(UsagePerHour!$B39,Sales!$C$5:$C$18,0),MATCH(UsagePerHour!JI$4,Sales!$D$3:$ABF$3,0))/JI$2*INDEX(Usage!$D$5:$ABF$11,MATCH(UsagePerHour!$B$36,Usage!$C$5:$C$11,0),MATCH(UsagePerHour!JI$4,Usage!$D$3:$ABF$3,0)),"")</f>
        <v>15.76437324953284</v>
      </c>
      <c r="JJ39" s="6">
        <f>IFERROR(INDEX(Sales!$D$5:$ABF$18,MATCH(UsagePerHour!$B39,Sales!$C$5:$C$18,0),MATCH(UsagePerHour!JJ$4,Sales!$D$3:$ABF$3,0))/JJ$2*INDEX(Usage!$D$5:$ABF$11,MATCH(UsagePerHour!$B$36,Usage!$C$5:$C$11,0),MATCH(UsagePerHour!JJ$4,Usage!$D$3:$ABF$3,0)),"")</f>
        <v>3.6389437071875652</v>
      </c>
      <c r="JK39" s="6">
        <f>IFERROR(INDEX(Sales!$D$5:$ABF$18,MATCH(UsagePerHour!$B39,Sales!$C$5:$C$18,0),MATCH(UsagePerHour!JK$4,Sales!$D$3:$ABF$3,0))/JK$2*INDEX(Usage!$D$5:$ABF$11,MATCH(UsagePerHour!$B$36,Usage!$C$5:$C$11,0),MATCH(UsagePerHour!JK$4,Usage!$D$3:$ABF$3,0)),"")</f>
        <v>0.28324089848176692</v>
      </c>
      <c r="JL39" s="6">
        <f>IFERROR(INDEX(Sales!$D$5:$ABF$18,MATCH(UsagePerHour!$B39,Sales!$C$5:$C$18,0),MATCH(UsagePerHour!JL$4,Sales!$D$3:$ABF$3,0))/JL$2*INDEX(Usage!$D$5:$ABF$11,MATCH(UsagePerHour!$B$36,Usage!$C$5:$C$11,0),MATCH(UsagePerHour!JL$4,Usage!$D$3:$ABF$3,0)),"")</f>
        <v>0.18141653556687187</v>
      </c>
      <c r="JM39" s="6">
        <f>IFERROR(INDEX(Sales!$D$5:$ABF$18,MATCH(UsagePerHour!$B39,Sales!$C$5:$C$18,0),MATCH(UsagePerHour!JM$4,Sales!$D$3:$ABF$3,0))/JM$2*INDEX(Usage!$D$5:$ABF$11,MATCH(UsagePerHour!$B$36,Usage!$C$5:$C$11,0),MATCH(UsagePerHour!JM$4,Usage!$D$3:$ABF$3,0)),"")</f>
        <v>1.5435615955180639</v>
      </c>
      <c r="JN39" s="6">
        <f>IFERROR(INDEX(Sales!$D$5:$ABF$18,MATCH(UsagePerHour!$B39,Sales!$C$5:$C$18,0),MATCH(UsagePerHour!JN$4,Sales!$D$3:$ABF$3,0))/JN$2*INDEX(Usage!$D$5:$ABF$11,MATCH(UsagePerHour!$B$36,Usage!$C$5:$C$11,0),MATCH(UsagePerHour!JN$4,Usage!$D$3:$ABF$3,0)),"")</f>
        <v>5.0597249181123374</v>
      </c>
      <c r="JO39" s="6">
        <f>IFERROR(INDEX(Sales!$D$5:$ABF$18,MATCH(UsagePerHour!$B39,Sales!$C$5:$C$18,0),MATCH(UsagePerHour!JO$4,Sales!$D$3:$ABF$3,0))/JO$2*INDEX(Usage!$D$5:$ABF$11,MATCH(UsagePerHour!$B$36,Usage!$C$5:$C$11,0),MATCH(UsagePerHour!JO$4,Usage!$D$3:$ABF$3,0)),"")</f>
        <v>0.54973073083362811</v>
      </c>
      <c r="JP39" s="6">
        <f>IFERROR(INDEX(Sales!$D$5:$ABF$18,MATCH(UsagePerHour!$B39,Sales!$C$5:$C$18,0),MATCH(UsagePerHour!JP$4,Sales!$D$3:$ABF$3,0))/JP$2*INDEX(Usage!$D$5:$ABF$11,MATCH(UsagePerHour!$B$36,Usage!$C$5:$C$11,0),MATCH(UsagePerHour!JP$4,Usage!$D$3:$ABF$3,0)),"")</f>
        <v>0.63437566346183005</v>
      </c>
      <c r="JQ39" s="6">
        <f>IFERROR(INDEX(Sales!$D$5:$ABF$18,MATCH(UsagePerHour!$B39,Sales!$C$5:$C$18,0),MATCH(UsagePerHour!JQ$4,Sales!$D$3:$ABF$3,0))/JQ$2*INDEX(Usage!$D$5:$ABF$11,MATCH(UsagePerHour!$B$36,Usage!$C$5:$C$11,0),MATCH(UsagePerHour!JQ$4,Usage!$D$3:$ABF$3,0)),"")</f>
        <v>0.28747619994884765</v>
      </c>
      <c r="JR39" s="6">
        <f>IFERROR(INDEX(Sales!$D$5:$ABF$18,MATCH(UsagePerHour!$B39,Sales!$C$5:$C$18,0),MATCH(UsagePerHour!JR$4,Sales!$D$3:$ABF$3,0))/JR$2*INDEX(Usage!$D$5:$ABF$11,MATCH(UsagePerHour!$B$36,Usage!$C$5:$C$11,0),MATCH(UsagePerHour!JR$4,Usage!$D$3:$ABF$3,0)),"")</f>
        <v>0.77733113000854093</v>
      </c>
      <c r="JS39" s="6">
        <f>IFERROR(INDEX(Sales!$D$5:$ABF$18,MATCH(UsagePerHour!$B39,Sales!$C$5:$C$18,0),MATCH(UsagePerHour!JS$4,Sales!$D$3:$ABF$3,0))/JS$2*INDEX(Usage!$D$5:$ABF$11,MATCH(UsagePerHour!$B$36,Usage!$C$5:$C$11,0),MATCH(UsagePerHour!JS$4,Usage!$D$3:$ABF$3,0)),"")</f>
        <v>1.1779743710701984</v>
      </c>
      <c r="JT39" s="6">
        <f>IFERROR(INDEX(Sales!$D$5:$ABF$18,MATCH(UsagePerHour!$B39,Sales!$C$5:$C$18,0),MATCH(UsagePerHour!JT$4,Sales!$D$3:$ABF$3,0))/JT$2*INDEX(Usage!$D$5:$ABF$11,MATCH(UsagePerHour!$B$36,Usage!$C$5:$C$11,0),MATCH(UsagePerHour!JT$4,Usage!$D$3:$ABF$3,0)),"")</f>
        <v>2.3378901543750303</v>
      </c>
      <c r="JU39" s="6">
        <f>IFERROR(INDEX(Sales!$D$5:$ABF$18,MATCH(UsagePerHour!$B39,Sales!$C$5:$C$18,0),MATCH(UsagePerHour!JU$4,Sales!$D$3:$ABF$3,0))/JU$2*INDEX(Usage!$D$5:$ABF$11,MATCH(UsagePerHour!$B$36,Usage!$C$5:$C$11,0),MATCH(UsagePerHour!JU$4,Usage!$D$3:$ABF$3,0)),"")</f>
        <v>4.7947847988739909</v>
      </c>
      <c r="JV39" s="6">
        <f>IFERROR(INDEX(Sales!$D$5:$ABF$18,MATCH(UsagePerHour!$B39,Sales!$C$5:$C$18,0),MATCH(UsagePerHour!JV$4,Sales!$D$3:$ABF$3,0))/JV$2*INDEX(Usage!$D$5:$ABF$11,MATCH(UsagePerHour!$B$36,Usage!$C$5:$C$11,0),MATCH(UsagePerHour!JV$4,Usage!$D$3:$ABF$3,0)),"")</f>
        <v>1.0598622138715479</v>
      </c>
      <c r="JW39" s="6">
        <f>IFERROR(INDEX(Sales!$D$5:$ABF$18,MATCH(UsagePerHour!$B39,Sales!$C$5:$C$18,0),MATCH(UsagePerHour!JW$4,Sales!$D$3:$ABF$3,0))/JW$2*INDEX(Usage!$D$5:$ABF$11,MATCH(UsagePerHour!$B$36,Usage!$C$5:$C$11,0),MATCH(UsagePerHour!JW$4,Usage!$D$3:$ABF$3,0)),"")</f>
        <v>3.0638554786403391</v>
      </c>
      <c r="JX39" s="6">
        <f>IFERROR(INDEX(Sales!$D$5:$ABF$18,MATCH(UsagePerHour!$B39,Sales!$C$5:$C$18,0),MATCH(UsagePerHour!JX$4,Sales!$D$3:$ABF$3,0))/JX$2*INDEX(Usage!$D$5:$ABF$11,MATCH(UsagePerHour!$B$36,Usage!$C$5:$C$11,0),MATCH(UsagePerHour!JX$4,Usage!$D$3:$ABF$3,0)),"")</f>
        <v>3.0071547441176829</v>
      </c>
      <c r="JY39" s="6">
        <f>IFERROR(INDEX(Sales!$D$5:$ABF$18,MATCH(UsagePerHour!$B39,Sales!$C$5:$C$18,0),MATCH(UsagePerHour!JY$4,Sales!$D$3:$ABF$3,0))/JY$2*INDEX(Usage!$D$5:$ABF$11,MATCH(UsagePerHour!$B$36,Usage!$C$5:$C$11,0),MATCH(UsagePerHour!JY$4,Usage!$D$3:$ABF$3,0)),"")</f>
        <v>0.57066681687179055</v>
      </c>
      <c r="JZ39" s="6">
        <f>IFERROR(INDEX(Sales!$D$5:$ABF$18,MATCH(UsagePerHour!$B39,Sales!$C$5:$C$18,0),MATCH(UsagePerHour!JZ$4,Sales!$D$3:$ABF$3,0))/JZ$2*INDEX(Usage!$D$5:$ABF$11,MATCH(UsagePerHour!$B$36,Usage!$C$5:$C$11,0),MATCH(UsagePerHour!JZ$4,Usage!$D$3:$ABF$3,0)),"")</f>
        <v>0.18531760517249138</v>
      </c>
      <c r="KA39" s="6">
        <f>IFERROR(INDEX(Sales!$D$5:$ABF$18,MATCH(UsagePerHour!$B39,Sales!$C$5:$C$18,0),MATCH(UsagePerHour!KA$4,Sales!$D$3:$ABF$3,0))/KA$2*INDEX(Usage!$D$5:$ABF$11,MATCH(UsagePerHour!$B$36,Usage!$C$5:$C$11,0),MATCH(UsagePerHour!KA$4,Usage!$D$3:$ABF$3,0)),"")</f>
        <v>9.2418416274847548</v>
      </c>
      <c r="KB39" s="6">
        <f>IFERROR(INDEX(Sales!$D$5:$ABF$18,MATCH(UsagePerHour!$B39,Sales!$C$5:$C$18,0),MATCH(UsagePerHour!KB$4,Sales!$D$3:$ABF$3,0))/KB$2*INDEX(Usage!$D$5:$ABF$11,MATCH(UsagePerHour!$B$36,Usage!$C$5:$C$11,0),MATCH(UsagePerHour!KB$4,Usage!$D$3:$ABF$3,0)),"")</f>
        <v>9.448683718797799</v>
      </c>
      <c r="KC39" s="6">
        <f>IFERROR(INDEX(Sales!$D$5:$ABF$18,MATCH(UsagePerHour!$B39,Sales!$C$5:$C$18,0),MATCH(UsagePerHour!KC$4,Sales!$D$3:$ABF$3,0))/KC$2*INDEX(Usage!$D$5:$ABF$11,MATCH(UsagePerHour!$B$36,Usage!$C$5:$C$11,0),MATCH(UsagePerHour!KC$4,Usage!$D$3:$ABF$3,0)),"")</f>
        <v>4.2143298718210103</v>
      </c>
      <c r="KD39" s="6">
        <f>IFERROR(INDEX(Sales!$D$5:$ABF$18,MATCH(UsagePerHour!$B39,Sales!$C$5:$C$18,0),MATCH(UsagePerHour!KD$4,Sales!$D$3:$ABF$3,0))/KD$2*INDEX(Usage!$D$5:$ABF$11,MATCH(UsagePerHour!$B$36,Usage!$C$5:$C$11,0),MATCH(UsagePerHour!KD$4,Usage!$D$3:$ABF$3,0)),"")</f>
        <v>21.833401623922331</v>
      </c>
      <c r="KE39" s="6">
        <f>IFERROR(INDEX(Sales!$D$5:$ABF$18,MATCH(UsagePerHour!$B39,Sales!$C$5:$C$18,0),MATCH(UsagePerHour!KE$4,Sales!$D$3:$ABF$3,0))/KE$2*INDEX(Usage!$D$5:$ABF$11,MATCH(UsagePerHour!$B$36,Usage!$C$5:$C$11,0),MATCH(UsagePerHour!KE$4,Usage!$D$3:$ABF$3,0)),"")</f>
        <v>1.0124369087557046</v>
      </c>
      <c r="KF39" s="6">
        <f>IFERROR(INDEX(Sales!$D$5:$ABF$18,MATCH(UsagePerHour!$B39,Sales!$C$5:$C$18,0),MATCH(UsagePerHour!KF$4,Sales!$D$3:$ABF$3,0))/KF$2*INDEX(Usage!$D$5:$ABF$11,MATCH(UsagePerHour!$B$36,Usage!$C$5:$C$11,0),MATCH(UsagePerHour!KF$4,Usage!$D$3:$ABF$3,0)),"")</f>
        <v>0.36455363018205744</v>
      </c>
      <c r="KG39" s="6">
        <f>IFERROR(INDEX(Sales!$D$5:$ABF$18,MATCH(UsagePerHour!$B39,Sales!$C$5:$C$18,0),MATCH(UsagePerHour!KG$4,Sales!$D$3:$ABF$3,0))/KG$2*INDEX(Usage!$D$5:$ABF$11,MATCH(UsagePerHour!$B$36,Usage!$C$5:$C$11,0),MATCH(UsagePerHour!KG$4,Usage!$D$3:$ABF$3,0)),"")</f>
        <v>0.8525212867466071</v>
      </c>
      <c r="KH39" s="6">
        <f>IFERROR(INDEX(Sales!$D$5:$ABF$18,MATCH(UsagePerHour!$B39,Sales!$C$5:$C$18,0),MATCH(UsagePerHour!KH$4,Sales!$D$3:$ABF$3,0))/KH$2*INDEX(Usage!$D$5:$ABF$11,MATCH(UsagePerHour!$B$36,Usage!$C$5:$C$11,0),MATCH(UsagePerHour!KH$4,Usage!$D$3:$ABF$3,0)),"")</f>
        <v>2.6403246938755407</v>
      </c>
      <c r="KI39" s="6">
        <f>IFERROR(INDEX(Sales!$D$5:$ABF$18,MATCH(UsagePerHour!$B39,Sales!$C$5:$C$18,0),MATCH(UsagePerHour!KI$4,Sales!$D$3:$ABF$3,0))/KI$2*INDEX(Usage!$D$5:$ABF$11,MATCH(UsagePerHour!$B$36,Usage!$C$5:$C$11,0),MATCH(UsagePerHour!KI$4,Usage!$D$3:$ABF$3,0)),"")</f>
        <v>2.9485148187897297</v>
      </c>
      <c r="KJ39" s="6">
        <f>IFERROR(INDEX(Sales!$D$5:$ABF$18,MATCH(UsagePerHour!$B39,Sales!$C$5:$C$18,0),MATCH(UsagePerHour!KJ$4,Sales!$D$3:$ABF$3,0))/KJ$2*INDEX(Usage!$D$5:$ABF$11,MATCH(UsagePerHour!$B$36,Usage!$C$5:$C$11,0),MATCH(UsagePerHour!KJ$4,Usage!$D$3:$ABF$3,0)),"")</f>
        <v>2.013005136732088</v>
      </c>
      <c r="KK39" s="6">
        <f>IFERROR(INDEX(Sales!$D$5:$ABF$18,MATCH(UsagePerHour!$B39,Sales!$C$5:$C$18,0),MATCH(UsagePerHour!KK$4,Sales!$D$3:$ABF$3,0))/KK$2*INDEX(Usage!$D$5:$ABF$11,MATCH(UsagePerHour!$B$36,Usage!$C$5:$C$11,0),MATCH(UsagePerHour!KK$4,Usage!$D$3:$ABF$3,0)),"")</f>
        <v>1.9201762689384823</v>
      </c>
      <c r="KL39" s="6">
        <f>IFERROR(INDEX(Sales!$D$5:$ABF$18,MATCH(UsagePerHour!$B39,Sales!$C$5:$C$18,0),MATCH(UsagePerHour!KL$4,Sales!$D$3:$ABF$3,0))/KL$2*INDEX(Usage!$D$5:$ABF$11,MATCH(UsagePerHour!$B$36,Usage!$C$5:$C$11,0),MATCH(UsagePerHour!KL$4,Usage!$D$3:$ABF$3,0)),"")</f>
        <v>0.34185081895270319</v>
      </c>
      <c r="KM39" s="6">
        <f>IFERROR(INDEX(Sales!$D$5:$ABF$18,MATCH(UsagePerHour!$B39,Sales!$C$5:$C$18,0),MATCH(UsagePerHour!KM$4,Sales!$D$3:$ABF$3,0))/KM$2*INDEX(Usage!$D$5:$ABF$11,MATCH(UsagePerHour!$B$36,Usage!$C$5:$C$11,0),MATCH(UsagePerHour!KM$4,Usage!$D$3:$ABF$3,0)),"")</f>
        <v>0.51787516970097824</v>
      </c>
      <c r="KN39" s="6">
        <f>IFERROR(INDEX(Sales!$D$5:$ABF$18,MATCH(UsagePerHour!$B39,Sales!$C$5:$C$18,0),MATCH(UsagePerHour!KN$4,Sales!$D$3:$ABF$3,0))/KN$2*INDEX(Usage!$D$5:$ABF$11,MATCH(UsagePerHour!$B$36,Usage!$C$5:$C$11,0),MATCH(UsagePerHour!KN$4,Usage!$D$3:$ABF$3,0)),"")</f>
        <v>0.8090204768678837</v>
      </c>
      <c r="KO39" s="6">
        <f>IFERROR(INDEX(Sales!$D$5:$ABF$18,MATCH(UsagePerHour!$B39,Sales!$C$5:$C$18,0),MATCH(UsagePerHour!KO$4,Sales!$D$3:$ABF$3,0))/KO$2*INDEX(Usage!$D$5:$ABF$11,MATCH(UsagePerHour!$B$36,Usage!$C$5:$C$11,0),MATCH(UsagePerHour!KO$4,Usage!$D$3:$ABF$3,0)),"")</f>
        <v>1.4130318289301329</v>
      </c>
      <c r="KP39" s="6">
        <f>IFERROR(INDEX(Sales!$D$5:$ABF$18,MATCH(UsagePerHour!$B39,Sales!$C$5:$C$18,0),MATCH(UsagePerHour!KP$4,Sales!$D$3:$ABF$3,0))/KP$2*INDEX(Usage!$D$5:$ABF$11,MATCH(UsagePerHour!$B$36,Usage!$C$5:$C$11,0),MATCH(UsagePerHour!KP$4,Usage!$D$3:$ABF$3,0)),"")</f>
        <v>7.6077333356236743</v>
      </c>
      <c r="KQ39" s="6">
        <f>IFERROR(INDEX(Sales!$D$5:$ABF$18,MATCH(UsagePerHour!$B39,Sales!$C$5:$C$18,0),MATCH(UsagePerHour!KQ$4,Sales!$D$3:$ABF$3,0))/KQ$2*INDEX(Usage!$D$5:$ABF$11,MATCH(UsagePerHour!$B$36,Usage!$C$5:$C$11,0),MATCH(UsagePerHour!KQ$4,Usage!$D$3:$ABF$3,0)),"")</f>
        <v>1.9070468431771892</v>
      </c>
      <c r="KR39" s="6">
        <f>IFERROR(INDEX(Sales!$D$5:$ABF$18,MATCH(UsagePerHour!$B39,Sales!$C$5:$C$18,0),MATCH(UsagePerHour!KR$4,Sales!$D$3:$ABF$3,0))/KR$2*INDEX(Usage!$D$5:$ABF$11,MATCH(UsagePerHour!$B$36,Usage!$C$5:$C$11,0),MATCH(UsagePerHour!KR$4,Usage!$D$3:$ABF$3,0)),"")</f>
        <v>1.4506668993271026</v>
      </c>
      <c r="KS39" s="6">
        <f>IFERROR(INDEX(Sales!$D$5:$ABF$18,MATCH(UsagePerHour!$B39,Sales!$C$5:$C$18,0),MATCH(UsagePerHour!KS$4,Sales!$D$3:$ABF$3,0))/KS$2*INDEX(Usage!$D$5:$ABF$11,MATCH(UsagePerHour!$B$36,Usage!$C$5:$C$11,0),MATCH(UsagePerHour!KS$4,Usage!$D$3:$ABF$3,0)),"")</f>
        <v>2.9490555527421889</v>
      </c>
      <c r="KT39" s="6">
        <f>IFERROR(INDEX(Sales!$D$5:$ABF$18,MATCH(UsagePerHour!$B39,Sales!$C$5:$C$18,0),MATCH(UsagePerHour!KT$4,Sales!$D$3:$ABF$3,0))/KT$2*INDEX(Usage!$D$5:$ABF$11,MATCH(UsagePerHour!$B$36,Usage!$C$5:$C$11,0),MATCH(UsagePerHour!KT$4,Usage!$D$3:$ABF$3,0)),"")</f>
        <v>1.8075740153873481</v>
      </c>
      <c r="KU39" s="6">
        <f>IFERROR(INDEX(Sales!$D$5:$ABF$18,MATCH(UsagePerHour!$B39,Sales!$C$5:$C$18,0),MATCH(UsagePerHour!KU$4,Sales!$D$3:$ABF$3,0))/KU$2*INDEX(Usage!$D$5:$ABF$11,MATCH(UsagePerHour!$B$36,Usage!$C$5:$C$11,0),MATCH(UsagePerHour!KU$4,Usage!$D$3:$ABF$3,0)),"")</f>
        <v>0.21244243084496245</v>
      </c>
      <c r="KV39" s="6">
        <f>IFERROR(INDEX(Sales!$D$5:$ABF$18,MATCH(UsagePerHour!$B39,Sales!$C$5:$C$18,0),MATCH(UsagePerHour!KV$4,Sales!$D$3:$ABF$3,0))/KV$2*INDEX(Usage!$D$5:$ABF$11,MATCH(UsagePerHour!$B$36,Usage!$C$5:$C$11,0),MATCH(UsagePerHour!KV$4,Usage!$D$3:$ABF$3,0)),"")</f>
        <v>4.7479858526787577</v>
      </c>
      <c r="KW39" s="6">
        <f>IFERROR(INDEX(Sales!$D$5:$ABF$18,MATCH(UsagePerHour!$B39,Sales!$C$5:$C$18,0),MATCH(UsagePerHour!KW$4,Sales!$D$3:$ABF$3,0))/KW$2*INDEX(Usage!$D$5:$ABF$11,MATCH(UsagePerHour!$B$36,Usage!$C$5:$C$11,0),MATCH(UsagePerHour!KW$4,Usage!$D$3:$ABF$3,0)),"")</f>
        <v>2.2912942364352635</v>
      </c>
      <c r="KX39" s="6">
        <f>IFERROR(INDEX(Sales!$D$5:$ABF$18,MATCH(UsagePerHour!$B39,Sales!$C$5:$C$18,0),MATCH(UsagePerHour!KX$4,Sales!$D$3:$ABF$3,0))/KX$2*INDEX(Usage!$D$5:$ABF$11,MATCH(UsagePerHour!$B$36,Usage!$C$5:$C$11,0),MATCH(UsagePerHour!KX$4,Usage!$D$3:$ABF$3,0)),"")</f>
        <v>5.1255919897190783</v>
      </c>
      <c r="KY39" s="6">
        <f>IFERROR(INDEX(Sales!$D$5:$ABF$18,MATCH(UsagePerHour!$B39,Sales!$C$5:$C$18,0),MATCH(UsagePerHour!KY$4,Sales!$D$3:$ABF$3,0))/KY$2*INDEX(Usage!$D$5:$ABF$11,MATCH(UsagePerHour!$B$36,Usage!$C$5:$C$11,0),MATCH(UsagePerHour!KY$4,Usage!$D$3:$ABF$3,0)),"")</f>
        <v>21.624949698189134</v>
      </c>
      <c r="KZ39" s="6">
        <f>IFERROR(INDEX(Sales!$D$5:$ABF$18,MATCH(UsagePerHour!$B39,Sales!$C$5:$C$18,0),MATCH(UsagePerHour!KZ$4,Sales!$D$3:$ABF$3,0))/KZ$2*INDEX(Usage!$D$5:$ABF$11,MATCH(UsagePerHour!$B$36,Usage!$C$5:$C$11,0),MATCH(UsagePerHour!KZ$4,Usage!$D$3:$ABF$3,0)),"")</f>
        <v>2.8148060980750316</v>
      </c>
      <c r="LA39" s="6">
        <f>IFERROR(INDEX(Sales!$D$5:$ABF$18,MATCH(UsagePerHour!$B39,Sales!$C$5:$C$18,0),MATCH(UsagePerHour!LA$4,Sales!$D$3:$ABF$3,0))/LA$2*INDEX(Usage!$D$5:$ABF$11,MATCH(UsagePerHour!$B$36,Usage!$C$5:$C$11,0),MATCH(UsagePerHour!LA$4,Usage!$D$3:$ABF$3,0)),"")</f>
        <v>0.92303782508410703</v>
      </c>
      <c r="LB39" s="6">
        <f>IFERROR(INDEX(Sales!$D$5:$ABF$18,MATCH(UsagePerHour!$B39,Sales!$C$5:$C$18,0),MATCH(UsagePerHour!LB$4,Sales!$D$3:$ABF$3,0))/LB$2*INDEX(Usage!$D$5:$ABF$11,MATCH(UsagePerHour!$B$36,Usage!$C$5:$C$11,0),MATCH(UsagePerHour!LB$4,Usage!$D$3:$ABF$3,0)),"")</f>
        <v>2.3844102878314275</v>
      </c>
      <c r="LC39" s="6">
        <f>IFERROR(INDEX(Sales!$D$5:$ABF$18,MATCH(UsagePerHour!$B39,Sales!$C$5:$C$18,0),MATCH(UsagePerHour!LC$4,Sales!$D$3:$ABF$3,0))/LC$2*INDEX(Usage!$D$5:$ABF$11,MATCH(UsagePerHour!$B$36,Usage!$C$5:$C$11,0),MATCH(UsagePerHour!LC$4,Usage!$D$3:$ABF$3,0)),"")</f>
        <v>40.83177964272312</v>
      </c>
      <c r="LD39" s="6">
        <f>IFERROR(INDEX(Sales!$D$5:$ABF$18,MATCH(UsagePerHour!$B39,Sales!$C$5:$C$18,0),MATCH(UsagePerHour!LD$4,Sales!$D$3:$ABF$3,0))/LD$2*INDEX(Usage!$D$5:$ABF$11,MATCH(UsagePerHour!$B$36,Usage!$C$5:$C$11,0),MATCH(UsagePerHour!LD$4,Usage!$D$3:$ABF$3,0)),"")</f>
        <v>4.3096283368015929</v>
      </c>
      <c r="LE39" s="6">
        <f>IFERROR(INDEX(Sales!$D$5:$ABF$18,MATCH(UsagePerHour!$B39,Sales!$C$5:$C$18,0),MATCH(UsagePerHour!LE$4,Sales!$D$3:$ABF$3,0))/LE$2*INDEX(Usage!$D$5:$ABF$11,MATCH(UsagePerHour!$B$36,Usage!$C$5:$C$11,0),MATCH(UsagePerHour!LE$4,Usage!$D$3:$ABF$3,0)),"")</f>
        <v>1.2820843342027775</v>
      </c>
      <c r="LF39" s="6">
        <f>IFERROR(INDEX(Sales!$D$5:$ABF$18,MATCH(UsagePerHour!$B39,Sales!$C$5:$C$18,0),MATCH(UsagePerHour!LF$4,Sales!$D$3:$ABF$3,0))/LF$2*INDEX(Usage!$D$5:$ABF$11,MATCH(UsagePerHour!$B$36,Usage!$C$5:$C$11,0),MATCH(UsagePerHour!LF$4,Usage!$D$3:$ABF$3,0)),"")</f>
        <v>1.6418982475266151</v>
      </c>
      <c r="LG39" s="6">
        <f>IFERROR(INDEX(Sales!$D$5:$ABF$18,MATCH(UsagePerHour!$B39,Sales!$C$5:$C$18,0),MATCH(UsagePerHour!LG$4,Sales!$D$3:$ABF$3,0))/LG$2*INDEX(Usage!$D$5:$ABF$11,MATCH(UsagePerHour!$B$36,Usage!$C$5:$C$11,0),MATCH(UsagePerHour!LG$4,Usage!$D$3:$ABF$3,0)),"")</f>
        <v>1.168110989471961</v>
      </c>
      <c r="LH39" s="6">
        <f>IFERROR(INDEX(Sales!$D$5:$ABF$18,MATCH(UsagePerHour!$B39,Sales!$C$5:$C$18,0),MATCH(UsagePerHour!LH$4,Sales!$D$3:$ABF$3,0))/LH$2*INDEX(Usage!$D$5:$ABF$11,MATCH(UsagePerHour!$B$36,Usage!$C$5:$C$11,0),MATCH(UsagePerHour!LH$4,Usage!$D$3:$ABF$3,0)),"")</f>
        <v>0.19808933688110678</v>
      </c>
      <c r="LI39" s="6">
        <f>IFERROR(INDEX(Sales!$D$5:$ABF$18,MATCH(UsagePerHour!$B39,Sales!$C$5:$C$18,0),MATCH(UsagePerHour!LI$4,Sales!$D$3:$ABF$3,0))/LI$2*INDEX(Usage!$D$5:$ABF$11,MATCH(UsagePerHour!$B$36,Usage!$C$5:$C$11,0),MATCH(UsagePerHour!LI$4,Usage!$D$3:$ABF$3,0)),"")</f>
        <v>0.41117279994174027</v>
      </c>
      <c r="LJ39" s="6">
        <f>IFERROR(INDEX(Sales!$D$5:$ABF$18,MATCH(UsagePerHour!$B39,Sales!$C$5:$C$18,0),MATCH(UsagePerHour!LJ$4,Sales!$D$3:$ABF$3,0))/LJ$2*INDEX(Usage!$D$5:$ABF$11,MATCH(UsagePerHour!$B$36,Usage!$C$5:$C$11,0),MATCH(UsagePerHour!LJ$4,Usage!$D$3:$ABF$3,0)),"")</f>
        <v>4.2393210757839759</v>
      </c>
      <c r="LK39" s="6">
        <f>IFERROR(INDEX(Sales!$D$5:$ABF$18,MATCH(UsagePerHour!$B39,Sales!$C$5:$C$18,0),MATCH(UsagePerHour!LK$4,Sales!$D$3:$ABF$3,0))/LK$2*INDEX(Usage!$D$5:$ABF$11,MATCH(UsagePerHour!$B$36,Usage!$C$5:$C$11,0),MATCH(UsagePerHour!LK$4,Usage!$D$3:$ABF$3,0)),"")</f>
        <v>12.440035477884862</v>
      </c>
      <c r="LL39" s="6">
        <f>IFERROR(INDEX(Sales!$D$5:$ABF$18,MATCH(UsagePerHour!$B39,Sales!$C$5:$C$18,0),MATCH(UsagePerHour!LL$4,Sales!$D$3:$ABF$3,0))/LL$2*INDEX(Usage!$D$5:$ABF$11,MATCH(UsagePerHour!$B$36,Usage!$C$5:$C$11,0),MATCH(UsagePerHour!LL$4,Usage!$D$3:$ABF$3,0)),"")</f>
        <v>1.5743975209373635</v>
      </c>
      <c r="LM39" s="6">
        <f>IFERROR(INDEX(Sales!$D$5:$ABF$18,MATCH(UsagePerHour!$B39,Sales!$C$5:$C$18,0),MATCH(UsagePerHour!LM$4,Sales!$D$3:$ABF$3,0))/LM$2*INDEX(Usage!$D$5:$ABF$11,MATCH(UsagePerHour!$B$36,Usage!$C$5:$C$11,0),MATCH(UsagePerHour!LM$4,Usage!$D$3:$ABF$3,0)),"")</f>
        <v>1.8294159504447136</v>
      </c>
      <c r="LN39" s="6">
        <f>IFERROR(INDEX(Sales!$D$5:$ABF$18,MATCH(UsagePerHour!$B39,Sales!$C$5:$C$18,0),MATCH(UsagePerHour!LN$4,Sales!$D$3:$ABF$3,0))/LN$2*INDEX(Usage!$D$5:$ABF$11,MATCH(UsagePerHour!$B$36,Usage!$C$5:$C$11,0),MATCH(UsagePerHour!LN$4,Usage!$D$3:$ABF$3,0)),"")</f>
        <v>11.220882901364371</v>
      </c>
      <c r="LO39" s="6">
        <f>IFERROR(INDEX(Sales!$D$5:$ABF$18,MATCH(UsagePerHour!$B39,Sales!$C$5:$C$18,0),MATCH(UsagePerHour!LO$4,Sales!$D$3:$ABF$3,0))/LO$2*INDEX(Usage!$D$5:$ABF$11,MATCH(UsagePerHour!$B$36,Usage!$C$5:$C$11,0),MATCH(UsagePerHour!LO$4,Usage!$D$3:$ABF$3,0)),"")</f>
        <v>1.0044137036383589</v>
      </c>
      <c r="LP39" s="6">
        <f>IFERROR(INDEX(Sales!$D$5:$ABF$18,MATCH(UsagePerHour!$B39,Sales!$C$5:$C$18,0),MATCH(UsagePerHour!LP$4,Sales!$D$3:$ABF$3,0))/LP$2*INDEX(Usage!$D$5:$ABF$11,MATCH(UsagePerHour!$B$36,Usage!$C$5:$C$11,0),MATCH(UsagePerHour!LP$4,Usage!$D$3:$ABF$3,0)),"")</f>
        <v>0.16711882895640215</v>
      </c>
      <c r="LQ39" s="6">
        <f>IFERROR(INDEX(Sales!$D$5:$ABF$18,MATCH(UsagePerHour!$B39,Sales!$C$5:$C$18,0),MATCH(UsagePerHour!LQ$4,Sales!$D$3:$ABF$3,0))/LQ$2*INDEX(Usage!$D$5:$ABF$11,MATCH(UsagePerHour!$B$36,Usage!$C$5:$C$11,0),MATCH(UsagePerHour!LQ$4,Usage!$D$3:$ABF$3,0)),"")</f>
        <v>7.299776622394937</v>
      </c>
      <c r="LR39" s="6">
        <f>IFERROR(INDEX(Sales!$D$5:$ABF$18,MATCH(UsagePerHour!$B39,Sales!$C$5:$C$18,0),MATCH(UsagePerHour!LR$4,Sales!$D$3:$ABF$3,0))/LR$2*INDEX(Usage!$D$5:$ABF$11,MATCH(UsagePerHour!$B$36,Usage!$C$5:$C$11,0),MATCH(UsagePerHour!LR$4,Usage!$D$3:$ABF$3,0)),"")</f>
        <v>0.64389781549016067</v>
      </c>
      <c r="LS39" s="6">
        <f>IFERROR(INDEX(Sales!$D$5:$ABF$18,MATCH(UsagePerHour!$B39,Sales!$C$5:$C$18,0),MATCH(UsagePerHour!LS$4,Sales!$D$3:$ABF$3,0))/LS$2*INDEX(Usage!$D$5:$ABF$11,MATCH(UsagePerHour!$B$36,Usage!$C$5:$C$11,0),MATCH(UsagePerHour!LS$4,Usage!$D$3:$ABF$3,0)),"")</f>
        <v>2.511307355874147</v>
      </c>
      <c r="LT39" s="6">
        <f>IFERROR(INDEX(Sales!$D$5:$ABF$18,MATCH(UsagePerHour!$B39,Sales!$C$5:$C$18,0),MATCH(UsagePerHour!LT$4,Sales!$D$3:$ABF$3,0))/LT$2*INDEX(Usage!$D$5:$ABF$11,MATCH(UsagePerHour!$B$36,Usage!$C$5:$C$11,0),MATCH(UsagePerHour!LT$4,Usage!$D$3:$ABF$3,0)),"")</f>
        <v>2.1884681990288137</v>
      </c>
      <c r="LU39" s="6">
        <f>IFERROR(INDEX(Sales!$D$5:$ABF$18,MATCH(UsagePerHour!$B39,Sales!$C$5:$C$18,0),MATCH(UsagePerHour!LU$4,Sales!$D$3:$ABF$3,0))/LU$2*INDEX(Usage!$D$5:$ABF$11,MATCH(UsagePerHour!$B$36,Usage!$C$5:$C$11,0),MATCH(UsagePerHour!LU$4,Usage!$D$3:$ABF$3,0)),"")</f>
        <v>0.8801428519368828</v>
      </c>
      <c r="LV39" s="6">
        <f>IFERROR(INDEX(Sales!$D$5:$ABF$18,MATCH(UsagePerHour!$B39,Sales!$C$5:$C$18,0),MATCH(UsagePerHour!LV$4,Sales!$D$3:$ABF$3,0))/LV$2*INDEX(Usage!$D$5:$ABF$11,MATCH(UsagePerHour!$B$36,Usage!$C$5:$C$11,0),MATCH(UsagePerHour!LV$4,Usage!$D$3:$ABF$3,0)),"")</f>
        <v>0.72239520958083836</v>
      </c>
      <c r="LW39" s="6">
        <f>IFERROR(INDEX(Sales!$D$5:$ABF$18,MATCH(UsagePerHour!$B39,Sales!$C$5:$C$18,0),MATCH(UsagePerHour!LW$4,Sales!$D$3:$ABF$3,0))/LW$2*INDEX(Usage!$D$5:$ABF$11,MATCH(UsagePerHour!$B$36,Usage!$C$5:$C$11,0),MATCH(UsagePerHour!LW$4,Usage!$D$3:$ABF$3,0)),"")</f>
        <v>0.34780920956863504</v>
      </c>
      <c r="LX39" s="6">
        <f>IFERROR(INDEX(Sales!$D$5:$ABF$18,MATCH(UsagePerHour!$B39,Sales!$C$5:$C$18,0),MATCH(UsagePerHour!LX$4,Sales!$D$3:$ABF$3,0))/LX$2*INDEX(Usage!$D$5:$ABF$11,MATCH(UsagePerHour!$B$36,Usage!$C$5:$C$11,0),MATCH(UsagePerHour!LX$4,Usage!$D$3:$ABF$3,0)),"")</f>
        <v>0.838315206888822</v>
      </c>
      <c r="LY39" s="6">
        <f>IFERROR(INDEX(Sales!$D$5:$ABF$18,MATCH(UsagePerHour!$B39,Sales!$C$5:$C$18,0),MATCH(UsagePerHour!LY$4,Sales!$D$3:$ABF$3,0))/LY$2*INDEX(Usage!$D$5:$ABF$11,MATCH(UsagePerHour!$B$36,Usage!$C$5:$C$11,0),MATCH(UsagePerHour!LY$4,Usage!$D$3:$ABF$3,0)),"")</f>
        <v>4.1085067949421434</v>
      </c>
      <c r="LZ39" s="6">
        <f>IFERROR(INDEX(Sales!$D$5:$ABF$18,MATCH(UsagePerHour!$B39,Sales!$C$5:$C$18,0),MATCH(UsagePerHour!LZ$4,Sales!$D$3:$ABF$3,0))/LZ$2*INDEX(Usage!$D$5:$ABF$11,MATCH(UsagePerHour!$B$36,Usage!$C$5:$C$11,0),MATCH(UsagePerHour!LZ$4,Usage!$D$3:$ABF$3,0)),"")</f>
        <v>1.7139609145484735</v>
      </c>
      <c r="MA39" s="6">
        <f>IFERROR(INDEX(Sales!$D$5:$ABF$18,MATCH(UsagePerHour!$B39,Sales!$C$5:$C$18,0),MATCH(UsagePerHour!MA$4,Sales!$D$3:$ABF$3,0))/MA$2*INDEX(Usage!$D$5:$ABF$11,MATCH(UsagePerHour!$B$36,Usage!$C$5:$C$11,0),MATCH(UsagePerHour!MA$4,Usage!$D$3:$ABF$3,0)),"")</f>
        <v>6.3946441537611225</v>
      </c>
      <c r="MB39" s="6">
        <f>IFERROR(INDEX(Sales!$D$5:$ABF$18,MATCH(UsagePerHour!$B39,Sales!$C$5:$C$18,0),MATCH(UsagePerHour!MB$4,Sales!$D$3:$ABF$3,0))/MB$2*INDEX(Usage!$D$5:$ABF$11,MATCH(UsagePerHour!$B$36,Usage!$C$5:$C$11,0),MATCH(UsagePerHour!MB$4,Usage!$D$3:$ABF$3,0)),"")</f>
        <v>8.1975972832961865</v>
      </c>
      <c r="MC39" s="6">
        <f>IFERROR(INDEX(Sales!$D$5:$ABF$18,MATCH(UsagePerHour!$B39,Sales!$C$5:$C$18,0),MATCH(UsagePerHour!MC$4,Sales!$D$3:$ABF$3,0))/MC$2*INDEX(Usage!$D$5:$ABF$11,MATCH(UsagePerHour!$B$36,Usage!$C$5:$C$11,0),MATCH(UsagePerHour!MC$4,Usage!$D$3:$ABF$3,0)),"")</f>
        <v>0.36412413384022219</v>
      </c>
      <c r="MD39" s="6">
        <f>IFERROR(INDEX(Sales!$D$5:$ABF$18,MATCH(UsagePerHour!$B39,Sales!$C$5:$C$18,0),MATCH(UsagePerHour!MD$4,Sales!$D$3:$ABF$3,0))/MD$2*INDEX(Usage!$D$5:$ABF$11,MATCH(UsagePerHour!$B$36,Usage!$C$5:$C$11,0),MATCH(UsagePerHour!MD$4,Usage!$D$3:$ABF$3,0)),"")</f>
        <v>0.40877231270523628</v>
      </c>
      <c r="ME39" s="6">
        <f>IFERROR(INDEX(Sales!$D$5:$ABF$18,MATCH(UsagePerHour!$B39,Sales!$C$5:$C$18,0),MATCH(UsagePerHour!ME$4,Sales!$D$3:$ABF$3,0))/ME$2*INDEX(Usage!$D$5:$ABF$11,MATCH(UsagePerHour!$B$36,Usage!$C$5:$C$11,0),MATCH(UsagePerHour!ME$4,Usage!$D$3:$ABF$3,0)),"")</f>
        <v>7.0874933291826023</v>
      </c>
      <c r="MF39" s="6">
        <f>IFERROR(INDEX(Sales!$D$5:$ABF$18,MATCH(UsagePerHour!$B39,Sales!$C$5:$C$18,0),MATCH(UsagePerHour!MF$4,Sales!$D$3:$ABF$3,0))/MF$2*INDEX(Usage!$D$5:$ABF$11,MATCH(UsagePerHour!$B$36,Usage!$C$5:$C$11,0),MATCH(UsagePerHour!MF$4,Usage!$D$3:$ABF$3,0)),"")</f>
        <v>12.060277523478405</v>
      </c>
      <c r="MG39" s="6">
        <f>IFERROR(INDEX(Sales!$D$5:$ABF$18,MATCH(UsagePerHour!$B39,Sales!$C$5:$C$18,0),MATCH(UsagePerHour!MG$4,Sales!$D$3:$ABF$3,0))/MG$2*INDEX(Usage!$D$5:$ABF$11,MATCH(UsagePerHour!$B$36,Usage!$C$5:$C$11,0),MATCH(UsagePerHour!MG$4,Usage!$D$3:$ABF$3,0)),"")</f>
        <v>0.78863301935423402</v>
      </c>
      <c r="MH39" s="6">
        <f>IFERROR(INDEX(Sales!$D$5:$ABF$18,MATCH(UsagePerHour!$B39,Sales!$C$5:$C$18,0),MATCH(UsagePerHour!MH$4,Sales!$D$3:$ABF$3,0))/MH$2*INDEX(Usage!$D$5:$ABF$11,MATCH(UsagePerHour!$B$36,Usage!$C$5:$C$11,0),MATCH(UsagePerHour!MH$4,Usage!$D$3:$ABF$3,0)),"")</f>
        <v>1.0857628866970139</v>
      </c>
      <c r="MI39" s="6">
        <f>IFERROR(INDEX(Sales!$D$5:$ABF$18,MATCH(UsagePerHour!$B39,Sales!$C$5:$C$18,0),MATCH(UsagePerHour!MI$4,Sales!$D$3:$ABF$3,0))/MI$2*INDEX(Usage!$D$5:$ABF$11,MATCH(UsagePerHour!$B$36,Usage!$C$5:$C$11,0),MATCH(UsagePerHour!MI$4,Usage!$D$3:$ABF$3,0)),"")</f>
        <v>0.66350375148932517</v>
      </c>
      <c r="MJ39" s="6">
        <f>IFERROR(INDEX(Sales!$D$5:$ABF$18,MATCH(UsagePerHour!$B39,Sales!$C$5:$C$18,0),MATCH(UsagePerHour!MJ$4,Sales!$D$3:$ABF$3,0))/MJ$2*INDEX(Usage!$D$5:$ABF$11,MATCH(UsagePerHour!$B$36,Usage!$C$5:$C$11,0),MATCH(UsagePerHour!MJ$4,Usage!$D$3:$ABF$3,0)),"")</f>
        <v>1.3546498833678096</v>
      </c>
      <c r="MK39" s="6">
        <f>IFERROR(INDEX(Sales!$D$5:$ABF$18,MATCH(UsagePerHour!$B39,Sales!$C$5:$C$18,0),MATCH(UsagePerHour!MK$4,Sales!$D$3:$ABF$3,0))/MK$2*INDEX(Usage!$D$5:$ABF$11,MATCH(UsagePerHour!$B$36,Usage!$C$5:$C$11,0),MATCH(UsagePerHour!MK$4,Usage!$D$3:$ABF$3,0)),"")</f>
        <v>0.44082789084155516</v>
      </c>
      <c r="ML39" s="6">
        <f>IFERROR(INDEX(Sales!$D$5:$ABF$18,MATCH(UsagePerHour!$B39,Sales!$C$5:$C$18,0),MATCH(UsagePerHour!ML$4,Sales!$D$3:$ABF$3,0))/ML$2*INDEX(Usage!$D$5:$ABF$11,MATCH(UsagePerHour!$B$36,Usage!$C$5:$C$11,0),MATCH(UsagePerHour!ML$4,Usage!$D$3:$ABF$3,0)),"")</f>
        <v>2.2718541624932032</v>
      </c>
      <c r="MM39" s="6">
        <f>IFERROR(INDEX(Sales!$D$5:$ABF$18,MATCH(UsagePerHour!$B39,Sales!$C$5:$C$18,0),MATCH(UsagePerHour!MM$4,Sales!$D$3:$ABF$3,0))/MM$2*INDEX(Usage!$D$5:$ABF$11,MATCH(UsagePerHour!$B$36,Usage!$C$5:$C$11,0),MATCH(UsagePerHour!MM$4,Usage!$D$3:$ABF$3,0)),"")</f>
        <v>1.7732080982481098</v>
      </c>
      <c r="MN39" s="6">
        <f>IFERROR(INDEX(Sales!$D$5:$ABF$18,MATCH(UsagePerHour!$B39,Sales!$C$5:$C$18,0),MATCH(UsagePerHour!MN$4,Sales!$D$3:$ABF$3,0))/MN$2*INDEX(Usage!$D$5:$ABF$11,MATCH(UsagePerHour!$B$36,Usage!$C$5:$C$11,0),MATCH(UsagePerHour!MN$4,Usage!$D$3:$ABF$3,0)),"")</f>
        <v>0.13167190127499045</v>
      </c>
      <c r="MO39" s="6">
        <f>IFERROR(INDEX(Sales!$D$5:$ABF$18,MATCH(UsagePerHour!$B39,Sales!$C$5:$C$18,0),MATCH(UsagePerHour!MO$4,Sales!$D$3:$ABF$3,0))/MO$2*INDEX(Usage!$D$5:$ABF$11,MATCH(UsagePerHour!$B$36,Usage!$C$5:$C$11,0),MATCH(UsagePerHour!MO$4,Usage!$D$3:$ABF$3,0)),"")</f>
        <v>2.1884681990288137</v>
      </c>
      <c r="MP39" s="6">
        <f>IFERROR(INDEX(Sales!$D$5:$ABF$18,MATCH(UsagePerHour!$B39,Sales!$C$5:$C$18,0),MATCH(UsagePerHour!MP$4,Sales!$D$3:$ABF$3,0))/MP$2*INDEX(Usage!$D$5:$ABF$11,MATCH(UsagePerHour!$B$36,Usage!$C$5:$C$11,0),MATCH(UsagePerHour!MP$4,Usage!$D$3:$ABF$3,0)),"")</f>
        <v>0.8801428519368828</v>
      </c>
      <c r="MQ39" s="6">
        <f>IFERROR(INDEX(Sales!$D$5:$ABF$18,MATCH(UsagePerHour!$B39,Sales!$C$5:$C$18,0),MATCH(UsagePerHour!MQ$4,Sales!$D$3:$ABF$3,0))/MQ$2*INDEX(Usage!$D$5:$ABF$11,MATCH(UsagePerHour!$B$36,Usage!$C$5:$C$11,0),MATCH(UsagePerHour!MQ$4,Usage!$D$3:$ABF$3,0)),"")</f>
        <v>0.72239520958083836</v>
      </c>
      <c r="MR39" s="6">
        <f>IFERROR(INDEX(Sales!$D$5:$ABF$18,MATCH(UsagePerHour!$B39,Sales!$C$5:$C$18,0),MATCH(UsagePerHour!MR$4,Sales!$D$3:$ABF$3,0))/MR$2*INDEX(Usage!$D$5:$ABF$11,MATCH(UsagePerHour!$B$36,Usage!$C$5:$C$11,0),MATCH(UsagePerHour!MR$4,Usage!$D$3:$ABF$3,0)),"")</f>
        <v>0.34780920956863504</v>
      </c>
      <c r="MS39" s="6">
        <f>IFERROR(INDEX(Sales!$D$5:$ABF$18,MATCH(UsagePerHour!$B39,Sales!$C$5:$C$18,0),MATCH(UsagePerHour!MS$4,Sales!$D$3:$ABF$3,0))/MS$2*INDEX(Usage!$D$5:$ABF$11,MATCH(UsagePerHour!$B$36,Usage!$C$5:$C$11,0),MATCH(UsagePerHour!MS$4,Usage!$D$3:$ABF$3,0)),"")</f>
        <v>2.9539892053652541</v>
      </c>
      <c r="MT39" s="6">
        <f>IFERROR(INDEX(Sales!$D$5:$ABF$18,MATCH(UsagePerHour!$B39,Sales!$C$5:$C$18,0),MATCH(UsagePerHour!MT$4,Sales!$D$3:$ABF$3,0))/MT$2*INDEX(Usage!$D$5:$ABF$11,MATCH(UsagePerHour!$B$36,Usage!$C$5:$C$11,0),MATCH(UsagePerHour!MT$4,Usage!$D$3:$ABF$3,0)),"")</f>
        <v>4.8155558255947506</v>
      </c>
      <c r="MU39" s="6">
        <f>IFERROR(INDEX(Sales!$D$5:$ABF$18,MATCH(UsagePerHour!$B39,Sales!$C$5:$C$18,0),MATCH(UsagePerHour!MU$4,Sales!$D$3:$ABF$3,0))/MU$2*INDEX(Usage!$D$5:$ABF$11,MATCH(UsagePerHour!$B$36,Usage!$C$5:$C$11,0),MATCH(UsagePerHour!MU$4,Usage!$D$3:$ABF$3,0)),"")</f>
        <v>0.50790515867458397</v>
      </c>
      <c r="MV39" s="6">
        <f>IFERROR(INDEX(Sales!$D$5:$ABF$18,MATCH(UsagePerHour!$B39,Sales!$C$5:$C$18,0),MATCH(UsagePerHour!MV$4,Sales!$D$3:$ABF$3,0))/MV$2*INDEX(Usage!$D$5:$ABF$11,MATCH(UsagePerHour!$B$36,Usage!$C$5:$C$11,0),MATCH(UsagePerHour!MV$4,Usage!$D$3:$ABF$3,0)),"")</f>
        <v>5.3841660543717857</v>
      </c>
      <c r="MW39" s="6">
        <f>IFERROR(INDEX(Sales!$D$5:$ABF$18,MATCH(UsagePerHour!$B39,Sales!$C$5:$C$18,0),MATCH(UsagePerHour!MW$4,Sales!$D$3:$ABF$3,0))/MW$2*INDEX(Usage!$D$5:$ABF$11,MATCH(UsagePerHour!$B$36,Usage!$C$5:$C$11,0),MATCH(UsagePerHour!MW$4,Usage!$D$3:$ABF$3,0)),"")</f>
        <v>8.411270508044702E-2</v>
      </c>
      <c r="MX39" s="6">
        <f>IFERROR(INDEX(Sales!$D$5:$ABF$18,MATCH(UsagePerHour!$B39,Sales!$C$5:$C$18,0),MATCH(UsagePerHour!MX$4,Sales!$D$3:$ABF$3,0))/MX$2*INDEX(Usage!$D$5:$ABF$11,MATCH(UsagePerHour!$B$36,Usage!$C$5:$C$11,0),MATCH(UsagePerHour!MX$4,Usage!$D$3:$ABF$3,0)),"")</f>
        <v>1.2404561972973926</v>
      </c>
      <c r="MY39" s="6">
        <f>IFERROR(INDEX(Sales!$D$5:$ABF$18,MATCH(UsagePerHour!$B39,Sales!$C$5:$C$18,0),MATCH(UsagePerHour!MY$4,Sales!$D$3:$ABF$3,0))/MY$2*INDEX(Usage!$D$5:$ABF$11,MATCH(UsagePerHour!$B$36,Usage!$C$5:$C$11,0),MATCH(UsagePerHour!MY$4,Usage!$D$3:$ABF$3,0)),"")</f>
        <v>0.11952183997141698</v>
      </c>
      <c r="MZ39" s="6">
        <f>IFERROR(INDEX(Sales!$D$5:$ABF$18,MATCH(UsagePerHour!$B39,Sales!$C$5:$C$18,0),MATCH(UsagePerHour!MZ$4,Sales!$D$3:$ABF$3,0))/MZ$2*INDEX(Usage!$D$5:$ABF$11,MATCH(UsagePerHour!$B$36,Usage!$C$5:$C$11,0),MATCH(UsagePerHour!MZ$4,Usage!$D$3:$ABF$3,0)),"")</f>
        <v>21.071897778674117</v>
      </c>
      <c r="NA39" s="6">
        <f>IFERROR(INDEX(Sales!$D$5:$ABF$18,MATCH(UsagePerHour!$B39,Sales!$C$5:$C$18,0),MATCH(UsagePerHour!NA$4,Sales!$D$3:$ABF$3,0))/NA$2*INDEX(Usage!$D$5:$ABF$11,MATCH(UsagePerHour!$B$36,Usage!$C$5:$C$11,0),MATCH(UsagePerHour!NA$4,Usage!$D$3:$ABF$3,0)),"")</f>
        <v>1.2641492782835537</v>
      </c>
      <c r="NB39" s="6">
        <f>IFERROR(INDEX(Sales!$D$5:$ABF$18,MATCH(UsagePerHour!$B39,Sales!$C$5:$C$18,0),MATCH(UsagePerHour!NB$4,Sales!$D$3:$ABF$3,0))/NB$2*INDEX(Usage!$D$5:$ABF$11,MATCH(UsagePerHour!$B$36,Usage!$C$5:$C$11,0),MATCH(UsagePerHour!NB$4,Usage!$D$3:$ABF$3,0)),"")</f>
        <v>1.2192198394078577</v>
      </c>
      <c r="NC39" s="6">
        <f>IFERROR(INDEX(Sales!$D$5:$ABF$18,MATCH(UsagePerHour!$B39,Sales!$C$5:$C$18,0),MATCH(UsagePerHour!NC$4,Sales!$D$3:$ABF$3,0))/NC$2*INDEX(Usage!$D$5:$ABF$11,MATCH(UsagePerHour!$B$36,Usage!$C$5:$C$11,0),MATCH(UsagePerHour!NC$4,Usage!$D$3:$ABF$3,0)),"")</f>
        <v>3.7113137090389134</v>
      </c>
      <c r="ND39" s="6">
        <f>IFERROR(INDEX(Sales!$D$5:$ABF$18,MATCH(UsagePerHour!$B39,Sales!$C$5:$C$18,0),MATCH(UsagePerHour!ND$4,Sales!$D$3:$ABF$3,0))/ND$2*INDEX(Usage!$D$5:$ABF$11,MATCH(UsagePerHour!$B$36,Usage!$C$5:$C$11,0),MATCH(UsagePerHour!ND$4,Usage!$D$3:$ABF$3,0)),"")</f>
        <v>10.719721569401338</v>
      </c>
      <c r="NE39" s="6">
        <f>IFERROR(INDEX(Sales!$D$5:$ABF$18,MATCH(UsagePerHour!$B39,Sales!$C$5:$C$18,0),MATCH(UsagePerHour!NE$4,Sales!$D$3:$ABF$3,0))/NE$2*INDEX(Usage!$D$5:$ABF$11,MATCH(UsagePerHour!$B$36,Usage!$C$5:$C$11,0),MATCH(UsagePerHour!NE$4,Usage!$D$3:$ABF$3,0)),"")</f>
        <v>0</v>
      </c>
      <c r="NF39" s="6">
        <f>IFERROR(INDEX(Sales!$D$5:$ABF$18,MATCH(UsagePerHour!$B39,Sales!$C$5:$C$18,0),MATCH(UsagePerHour!NF$4,Sales!$D$3:$ABF$3,0))/NF$2*INDEX(Usage!$D$5:$ABF$11,MATCH(UsagePerHour!$B$36,Usage!$C$5:$C$11,0),MATCH(UsagePerHour!NF$4,Usage!$D$3:$ABF$3,0)),"")</f>
        <v>0.18994021620295559</v>
      </c>
      <c r="NG39" s="6">
        <f>IFERROR(INDEX(Sales!$D$5:$ABF$18,MATCH(UsagePerHour!$B39,Sales!$C$5:$C$18,0),MATCH(UsagePerHour!NG$4,Sales!$D$3:$ABF$3,0))/NG$2*INDEX(Usage!$D$5:$ABF$11,MATCH(UsagePerHour!$B$36,Usage!$C$5:$C$11,0),MATCH(UsagePerHour!NG$4,Usage!$D$3:$ABF$3,0)),"")</f>
        <v>0.55988702576334748</v>
      </c>
      <c r="NH39" s="6">
        <f>IFERROR(INDEX(Sales!$D$5:$ABF$18,MATCH(UsagePerHour!$B39,Sales!$C$5:$C$18,0),MATCH(UsagePerHour!NH$4,Sales!$D$3:$ABF$3,0))/NH$2*INDEX(Usage!$D$5:$ABF$11,MATCH(UsagePerHour!$B$36,Usage!$C$5:$C$11,0),MATCH(UsagePerHour!NH$4,Usage!$D$3:$ABF$3,0)),"")</f>
        <v>2.4555188034467155</v>
      </c>
      <c r="NI39" s="6">
        <f>IFERROR(INDEX(Sales!$D$5:$ABF$18,MATCH(UsagePerHour!$B39,Sales!$C$5:$C$18,0),MATCH(UsagePerHour!NI$4,Sales!$D$3:$ABF$3,0))/NI$2*INDEX(Usage!$D$5:$ABF$11,MATCH(UsagePerHour!$B$36,Usage!$C$5:$C$11,0),MATCH(UsagePerHour!NI$4,Usage!$D$3:$ABF$3,0)),"")</f>
        <v>0.37079638540723114</v>
      </c>
      <c r="NJ39" s="6">
        <f>IFERROR(INDEX(Sales!$D$5:$ABF$18,MATCH(UsagePerHour!$B39,Sales!$C$5:$C$18,0),MATCH(UsagePerHour!NJ$4,Sales!$D$3:$ABF$3,0))/NJ$2*INDEX(Usage!$D$5:$ABF$11,MATCH(UsagePerHour!$B$36,Usage!$C$5:$C$11,0),MATCH(UsagePerHour!NJ$4,Usage!$D$3:$ABF$3,0)),"")</f>
        <v>15.270504141478375</v>
      </c>
      <c r="NK39" s="6">
        <f>IFERROR(INDEX(Sales!$D$5:$ABF$18,MATCH(UsagePerHour!$B39,Sales!$C$5:$C$18,0),MATCH(UsagePerHour!NK$4,Sales!$D$3:$ABF$3,0))/NK$2*INDEX(Usage!$D$5:$ABF$11,MATCH(UsagePerHour!$B$36,Usage!$C$5:$C$11,0),MATCH(UsagePerHour!NK$4,Usage!$D$3:$ABF$3,0)),"")</f>
        <v>0.5406252369278981</v>
      </c>
      <c r="NL39" s="6">
        <f>IFERROR(INDEX(Sales!$D$5:$ABF$18,MATCH(UsagePerHour!$B39,Sales!$C$5:$C$18,0),MATCH(UsagePerHour!NL$4,Sales!$D$3:$ABF$3,0))/NL$2*INDEX(Usage!$D$5:$ABF$11,MATCH(UsagePerHour!$B$36,Usage!$C$5:$C$11,0),MATCH(UsagePerHour!NL$4,Usage!$D$3:$ABF$3,0)),"")</f>
        <v>2.2369038549443849</v>
      </c>
      <c r="NM39" s="6">
        <f>IFERROR(INDEX(Sales!$D$5:$ABF$18,MATCH(UsagePerHour!$B39,Sales!$C$5:$C$18,0),MATCH(UsagePerHour!NM$4,Sales!$D$3:$ABF$3,0))/NM$2*INDEX(Usage!$D$5:$ABF$11,MATCH(UsagePerHour!$B$36,Usage!$C$5:$C$11,0),MATCH(UsagePerHour!NM$4,Usage!$D$3:$ABF$3,0)),"")</f>
        <v>3.7125667694323043</v>
      </c>
      <c r="NN39" s="6">
        <f>IFERROR(INDEX(Sales!$D$5:$ABF$18,MATCH(UsagePerHour!$B39,Sales!$C$5:$C$18,0),MATCH(UsagePerHour!NN$4,Sales!$D$3:$ABF$3,0))/NN$2*INDEX(Usage!$D$5:$ABF$11,MATCH(UsagePerHour!$B$36,Usage!$C$5:$C$11,0),MATCH(UsagePerHour!NN$4,Usage!$D$3:$ABF$3,0)),"")</f>
        <v>9.4961734827597049</v>
      </c>
      <c r="NO39" s="6">
        <f>IFERROR(INDEX(Sales!$D$5:$ABF$18,MATCH(UsagePerHour!$B39,Sales!$C$5:$C$18,0),MATCH(UsagePerHour!NO$4,Sales!$D$3:$ABF$3,0))/NO$2*INDEX(Usage!$D$5:$ABF$11,MATCH(UsagePerHour!$B$36,Usage!$C$5:$C$11,0),MATCH(UsagePerHour!NO$4,Usage!$D$3:$ABF$3,0)),"")</f>
        <v>0.80770637504114706</v>
      </c>
      <c r="NP39" s="6">
        <f>IFERROR(INDEX(Sales!$D$5:$ABF$18,MATCH(UsagePerHour!$B39,Sales!$C$5:$C$18,0),MATCH(UsagePerHour!NP$4,Sales!$D$3:$ABF$3,0))/NP$2*INDEX(Usage!$D$5:$ABF$11,MATCH(UsagePerHour!$B$36,Usage!$C$5:$C$11,0),MATCH(UsagePerHour!NP$4,Usage!$D$3:$ABF$3,0)),"")</f>
        <v>1.7096960645638422</v>
      </c>
      <c r="NQ39" s="6">
        <f>IFERROR(INDEX(Sales!$D$5:$ABF$18,MATCH(UsagePerHour!$B39,Sales!$C$5:$C$18,0),MATCH(UsagePerHour!NQ$4,Sales!$D$3:$ABF$3,0))/NQ$2*INDEX(Usage!$D$5:$ABF$11,MATCH(UsagePerHour!$B$36,Usage!$C$5:$C$11,0),MATCH(UsagePerHour!NQ$4,Usage!$D$3:$ABF$3,0)),"")</f>
        <v>3.3828365794923925</v>
      </c>
      <c r="NR39" s="6">
        <f>IFERROR(INDEX(Sales!$D$5:$ABF$18,MATCH(UsagePerHour!$B39,Sales!$C$5:$C$18,0),MATCH(UsagePerHour!NR$4,Sales!$D$3:$ABF$3,0))/NR$2*INDEX(Usage!$D$5:$ABF$11,MATCH(UsagePerHour!$B$36,Usage!$C$5:$C$11,0),MATCH(UsagePerHour!NR$4,Usage!$D$3:$ABF$3,0)),"")</f>
        <v>1.4460351483353595</v>
      </c>
      <c r="NS39" s="6">
        <f>IFERROR(INDEX(Sales!$D$5:$ABF$18,MATCH(UsagePerHour!$B39,Sales!$C$5:$C$18,0),MATCH(UsagePerHour!NS$4,Sales!$D$3:$ABF$3,0))/NS$2*INDEX(Usage!$D$5:$ABF$11,MATCH(UsagePerHour!$B$36,Usage!$C$5:$C$11,0),MATCH(UsagePerHour!NS$4,Usage!$D$3:$ABF$3,0)),"")</f>
        <v>1.5021590968211853</v>
      </c>
      <c r="NT39" s="6">
        <f>IFERROR(INDEX(Sales!$D$5:$ABF$18,MATCH(UsagePerHour!$B39,Sales!$C$5:$C$18,0),MATCH(UsagePerHour!NT$4,Sales!$D$3:$ABF$3,0))/NT$2*INDEX(Usage!$D$5:$ABF$11,MATCH(UsagePerHour!$B$36,Usage!$C$5:$C$11,0),MATCH(UsagePerHour!NT$4,Usage!$D$3:$ABF$3,0)),"")</f>
        <v>0.62175146982676688</v>
      </c>
      <c r="NU39" s="6">
        <f>IFERROR(INDEX(Sales!$D$5:$ABF$18,MATCH(UsagePerHour!$B39,Sales!$C$5:$C$18,0),MATCH(UsagePerHour!NU$4,Sales!$D$3:$ABF$3,0))/NU$2*INDEX(Usage!$D$5:$ABF$11,MATCH(UsagePerHour!$B$36,Usage!$C$5:$C$11,0),MATCH(UsagePerHour!NU$4,Usage!$D$3:$ABF$3,0)),"")</f>
        <v>14.059750042800891</v>
      </c>
      <c r="NV39" s="6">
        <f>IFERROR(INDEX(Sales!$D$5:$ABF$18,MATCH(UsagePerHour!$B39,Sales!$C$5:$C$18,0),MATCH(UsagePerHour!NV$4,Sales!$D$3:$ABF$3,0))/NV$2*INDEX(Usage!$D$5:$ABF$11,MATCH(UsagePerHour!$B$36,Usage!$C$5:$C$11,0),MATCH(UsagePerHour!NV$4,Usage!$D$3:$ABF$3,0)),"")</f>
        <v>1.4564348281799804</v>
      </c>
      <c r="NW39" s="6">
        <f>IFERROR(INDEX(Sales!$D$5:$ABF$18,MATCH(UsagePerHour!$B39,Sales!$C$5:$C$18,0),MATCH(UsagePerHour!NW$4,Sales!$D$3:$ABF$3,0))/NW$2*INDEX(Usage!$D$5:$ABF$11,MATCH(UsagePerHour!$B$36,Usage!$C$5:$C$11,0),MATCH(UsagePerHour!NW$4,Usage!$D$3:$ABF$3,0)),"")</f>
        <v>4.3421091648486652</v>
      </c>
      <c r="NX39" s="6">
        <f>IFERROR(INDEX(Sales!$D$5:$ABF$18,MATCH(UsagePerHour!$B39,Sales!$C$5:$C$18,0),MATCH(UsagePerHour!NX$4,Sales!$D$3:$ABF$3,0))/NX$2*INDEX(Usage!$D$5:$ABF$11,MATCH(UsagePerHour!$B$36,Usage!$C$5:$C$11,0),MATCH(UsagePerHour!NX$4,Usage!$D$3:$ABF$3,0)),"")</f>
        <v>3.1106617285947875</v>
      </c>
      <c r="NY39" s="6">
        <f>IFERROR(INDEX(Sales!$D$5:$ABF$18,MATCH(UsagePerHour!$B39,Sales!$C$5:$C$18,0),MATCH(UsagePerHour!NY$4,Sales!$D$3:$ABF$3,0))/NY$2*INDEX(Usage!$D$5:$ABF$11,MATCH(UsagePerHour!$B$36,Usage!$C$5:$C$11,0),MATCH(UsagePerHour!NY$4,Usage!$D$3:$ABF$3,0)),"")</f>
        <v>4.1641710176337305</v>
      </c>
      <c r="NZ39" s="6">
        <f>IFERROR(INDEX(Sales!$D$5:$ABF$18,MATCH(UsagePerHour!$B39,Sales!$C$5:$C$18,0),MATCH(UsagePerHour!NZ$4,Sales!$D$3:$ABF$3,0))/NZ$2*INDEX(Usage!$D$5:$ABF$11,MATCH(UsagePerHour!$B$36,Usage!$C$5:$C$11,0),MATCH(UsagePerHour!NZ$4,Usage!$D$3:$ABF$3,0)),"")</f>
        <v>0.15811643294662758</v>
      </c>
      <c r="OA39" s="6">
        <f>IFERROR(INDEX(Sales!$D$5:$ABF$18,MATCH(UsagePerHour!$B39,Sales!$C$5:$C$18,0),MATCH(UsagePerHour!OA$4,Sales!$D$3:$ABF$3,0))/OA$2*INDEX(Usage!$D$5:$ABF$11,MATCH(UsagePerHour!$B$36,Usage!$C$5:$C$11,0),MATCH(UsagePerHour!OA$4,Usage!$D$3:$ABF$3,0)),"")</f>
        <v>0</v>
      </c>
      <c r="OB39" s="6">
        <f>IFERROR(INDEX(Sales!$D$5:$ABF$18,MATCH(UsagePerHour!$B39,Sales!$C$5:$C$18,0),MATCH(UsagePerHour!OB$4,Sales!$D$3:$ABF$3,0))/OB$2*INDEX(Usage!$D$5:$ABF$11,MATCH(UsagePerHour!$B$36,Usage!$C$5:$C$11,0),MATCH(UsagePerHour!OB$4,Usage!$D$3:$ABF$3,0)),"")</f>
        <v>7.3846735338852616</v>
      </c>
      <c r="OC39" s="6">
        <f>IFERROR(INDEX(Sales!$D$5:$ABF$18,MATCH(UsagePerHour!$B39,Sales!$C$5:$C$18,0),MATCH(UsagePerHour!OC$4,Sales!$D$3:$ABF$3,0))/OC$2*INDEX(Usage!$D$5:$ABF$11,MATCH(UsagePerHour!$B$36,Usage!$C$5:$C$11,0),MATCH(UsagePerHour!OC$4,Usage!$D$3:$ABF$3,0)),"")</f>
        <v>0.85795608130468415</v>
      </c>
      <c r="OD39" s="6">
        <f>IFERROR(INDEX(Sales!$D$5:$ABF$18,MATCH(UsagePerHour!$B39,Sales!$C$5:$C$18,0),MATCH(UsagePerHour!OD$4,Sales!$D$3:$ABF$3,0))/OD$2*INDEX(Usage!$D$5:$ABF$11,MATCH(UsagePerHour!$B$36,Usage!$C$5:$C$11,0),MATCH(UsagePerHour!OD$4,Usage!$D$3:$ABF$3,0)),"")</f>
        <v>1.5772028208219051</v>
      </c>
      <c r="OE39" s="6">
        <f>IFERROR(INDEX(Sales!$D$5:$ABF$18,MATCH(UsagePerHour!$B39,Sales!$C$5:$C$18,0),MATCH(UsagePerHour!OE$4,Sales!$D$3:$ABF$3,0))/OE$2*INDEX(Usage!$D$5:$ABF$11,MATCH(UsagePerHour!$B$36,Usage!$C$5:$C$11,0),MATCH(UsagePerHour!OE$4,Usage!$D$3:$ABF$3,0)),"")</f>
        <v>1.4812475933769733</v>
      </c>
      <c r="OF39" s="6">
        <f>IFERROR(INDEX(Sales!$D$5:$ABF$18,MATCH(UsagePerHour!$B39,Sales!$C$5:$C$18,0),MATCH(UsagePerHour!OF$4,Sales!$D$3:$ABF$3,0))/OF$2*INDEX(Usage!$D$5:$ABF$11,MATCH(UsagePerHour!$B$36,Usage!$C$5:$C$11,0),MATCH(UsagePerHour!OF$4,Usage!$D$3:$ABF$3,0)),"")</f>
        <v>2.6412441970939318</v>
      </c>
      <c r="OG39" s="6">
        <f>IFERROR(INDEX(Sales!$D$5:$ABF$18,MATCH(UsagePerHour!$B39,Sales!$C$5:$C$18,0),MATCH(UsagePerHour!OG$4,Sales!$D$3:$ABF$3,0))/OG$2*INDEX(Usage!$D$5:$ABF$11,MATCH(UsagePerHour!$B$36,Usage!$C$5:$C$11,0),MATCH(UsagePerHour!OG$4,Usage!$D$3:$ABF$3,0)),"")</f>
        <v>0.10403707334462169</v>
      </c>
      <c r="OH39" s="6">
        <f>IFERROR(INDEX(Sales!$D$5:$ABF$18,MATCH(UsagePerHour!$B39,Sales!$C$5:$C$18,0),MATCH(UsagePerHour!OH$4,Sales!$D$3:$ABF$3,0))/OH$2*INDEX(Usage!$D$5:$ABF$11,MATCH(UsagePerHour!$B$36,Usage!$C$5:$C$11,0),MATCH(UsagePerHour!OH$4,Usage!$D$3:$ABF$3,0)),"")</f>
        <v>0</v>
      </c>
      <c r="OI39" s="6">
        <f>IFERROR(INDEX(Sales!$D$5:$ABF$18,MATCH(UsagePerHour!$B39,Sales!$C$5:$C$18,0),MATCH(UsagePerHour!OI$4,Sales!$D$3:$ABF$3,0))/OI$2*INDEX(Usage!$D$5:$ABF$11,MATCH(UsagePerHour!$B$36,Usage!$C$5:$C$11,0),MATCH(UsagePerHour!OI$4,Usage!$D$3:$ABF$3,0)),"")</f>
        <v>0.51709711692582783</v>
      </c>
      <c r="OJ39" s="6">
        <f>IFERROR(INDEX(Sales!$D$5:$ABF$18,MATCH(UsagePerHour!$B39,Sales!$C$5:$C$18,0),MATCH(UsagePerHour!OJ$4,Sales!$D$3:$ABF$3,0))/OJ$2*INDEX(Usage!$D$5:$ABF$11,MATCH(UsagePerHour!$B$36,Usage!$C$5:$C$11,0),MATCH(UsagePerHour!OJ$4,Usage!$D$3:$ABF$3,0)),"")</f>
        <v>6.1815289220540279</v>
      </c>
      <c r="OK39" s="6">
        <f>IFERROR(INDEX(Sales!$D$5:$ABF$18,MATCH(UsagePerHour!$B39,Sales!$C$5:$C$18,0),MATCH(UsagePerHour!OK$4,Sales!$D$3:$ABF$3,0))/OK$2*INDEX(Usage!$D$5:$ABF$11,MATCH(UsagePerHour!$B$36,Usage!$C$5:$C$11,0),MATCH(UsagePerHour!OK$4,Usage!$D$3:$ABF$3,0)),"")</f>
        <v>1.3082335449574893</v>
      </c>
      <c r="OL39" s="6">
        <f>IFERROR(INDEX(Sales!$D$5:$ABF$18,MATCH(UsagePerHour!$B39,Sales!$C$5:$C$18,0),MATCH(UsagePerHour!OL$4,Sales!$D$3:$ABF$3,0))/OL$2*INDEX(Usage!$D$5:$ABF$11,MATCH(UsagePerHour!$B$36,Usage!$C$5:$C$11,0),MATCH(UsagePerHour!OL$4,Usage!$D$3:$ABF$3,0)),"")</f>
        <v>0.37178650380282952</v>
      </c>
      <c r="OM39" s="6">
        <f>IFERROR(INDEX(Sales!$D$5:$ABF$18,MATCH(UsagePerHour!$B39,Sales!$C$5:$C$18,0),MATCH(UsagePerHour!OM$4,Sales!$D$3:$ABF$3,0))/OM$2*INDEX(Usage!$D$5:$ABF$11,MATCH(UsagePerHour!$B$36,Usage!$C$5:$C$11,0),MATCH(UsagePerHour!OM$4,Usage!$D$3:$ABF$3,0)),"")</f>
        <v>0</v>
      </c>
      <c r="ON39" s="6">
        <f>IFERROR(INDEX(Sales!$D$5:$ABF$18,MATCH(UsagePerHour!$B39,Sales!$C$5:$C$18,0),MATCH(UsagePerHour!ON$4,Sales!$D$3:$ABF$3,0))/ON$2*INDEX(Usage!$D$5:$ABF$11,MATCH(UsagePerHour!$B$36,Usage!$C$5:$C$11,0),MATCH(UsagePerHour!ON$4,Usage!$D$3:$ABF$3,0)),"")</f>
        <v>0.54863266319697157</v>
      </c>
      <c r="OO39" s="6">
        <f>IFERROR(INDEX(Sales!$D$5:$ABF$18,MATCH(UsagePerHour!$B39,Sales!$C$5:$C$18,0),MATCH(UsagePerHour!OO$4,Sales!$D$3:$ABF$3,0))/OO$2*INDEX(Usage!$D$5:$ABF$11,MATCH(UsagePerHour!$B$36,Usage!$C$5:$C$11,0),MATCH(UsagePerHour!OO$4,Usage!$D$3:$ABF$3,0)),"")</f>
        <v>0.66133398624658934</v>
      </c>
      <c r="OP39" s="6">
        <f>IFERROR(INDEX(Sales!$D$5:$ABF$18,MATCH(UsagePerHour!$B39,Sales!$C$5:$C$18,0),MATCH(UsagePerHour!OP$4,Sales!$D$3:$ABF$3,0))/OP$2*INDEX(Usage!$D$5:$ABF$11,MATCH(UsagePerHour!$B$36,Usage!$C$5:$C$11,0),MATCH(UsagePerHour!OP$4,Usage!$D$3:$ABF$3,0)),"")</f>
        <v>0</v>
      </c>
      <c r="OQ39" s="6">
        <f>IFERROR(INDEX(Sales!$D$5:$ABF$18,MATCH(UsagePerHour!$B39,Sales!$C$5:$C$18,0),MATCH(UsagePerHour!OQ$4,Sales!$D$3:$ABF$3,0))/OQ$2*INDEX(Usage!$D$5:$ABF$11,MATCH(UsagePerHour!$B$36,Usage!$C$5:$C$11,0),MATCH(UsagePerHour!OQ$4,Usage!$D$3:$ABF$3,0)),"")</f>
        <v>4.2961359460462258</v>
      </c>
      <c r="OR39" s="6">
        <f>IFERROR(INDEX(Sales!$D$5:$ABF$18,MATCH(UsagePerHour!$B39,Sales!$C$5:$C$18,0),MATCH(UsagePerHour!OR$4,Sales!$D$3:$ABF$3,0))/OR$2*INDEX(Usage!$D$5:$ABF$11,MATCH(UsagePerHour!$B$36,Usage!$C$5:$C$11,0),MATCH(UsagePerHour!OR$4,Usage!$D$3:$ABF$3,0)),"")</f>
        <v>0</v>
      </c>
      <c r="OS39" s="6">
        <f>IFERROR(INDEX(Sales!$D$5:$ABF$18,MATCH(UsagePerHour!$B39,Sales!$C$5:$C$18,0),MATCH(UsagePerHour!OS$4,Sales!$D$3:$ABF$3,0))/OS$2*INDEX(Usage!$D$5:$ABF$11,MATCH(UsagePerHour!$B$36,Usage!$C$5:$C$11,0),MATCH(UsagePerHour!OS$4,Usage!$D$3:$ABF$3,0)),"")</f>
        <v>0.77917861708065572</v>
      </c>
      <c r="OT39" s="6">
        <f>IFERROR(INDEX(Sales!$D$5:$ABF$18,MATCH(UsagePerHour!$B39,Sales!$C$5:$C$18,0),MATCH(UsagePerHour!OT$4,Sales!$D$3:$ABF$3,0))/OT$2*INDEX(Usage!$D$5:$ABF$11,MATCH(UsagePerHour!$B$36,Usage!$C$5:$C$11,0),MATCH(UsagePerHour!OT$4,Usage!$D$3:$ABF$3,0)),"")</f>
        <v>0</v>
      </c>
      <c r="OU39" s="6">
        <f>IFERROR(INDEX(Sales!$D$5:$ABF$18,MATCH(UsagePerHour!$B39,Sales!$C$5:$C$18,0),MATCH(UsagePerHour!OU$4,Sales!$D$3:$ABF$3,0))/OU$2*INDEX(Usage!$D$5:$ABF$11,MATCH(UsagePerHour!$B$36,Usage!$C$5:$C$11,0),MATCH(UsagePerHour!OU$4,Usage!$D$3:$ABF$3,0)),"")</f>
        <v>0.42166039212286055</v>
      </c>
      <c r="OV39" s="6">
        <f>IFERROR(INDEX(Sales!$D$5:$ABF$18,MATCH(UsagePerHour!$B39,Sales!$C$5:$C$18,0),MATCH(UsagePerHour!OV$4,Sales!$D$3:$ABF$3,0))/OV$2*INDEX(Usage!$D$5:$ABF$11,MATCH(UsagePerHour!$B$36,Usage!$C$5:$C$11,0),MATCH(UsagePerHour!OV$4,Usage!$D$3:$ABF$3,0)),"")</f>
        <v>0.24034047343799525</v>
      </c>
      <c r="OW39" s="6">
        <f>IFERROR(INDEX(Sales!$D$5:$ABF$18,MATCH(UsagePerHour!$B39,Sales!$C$5:$C$18,0),MATCH(UsagePerHour!OW$4,Sales!$D$3:$ABF$3,0))/OW$2*INDEX(Usage!$D$5:$ABF$11,MATCH(UsagePerHour!$B$36,Usage!$C$5:$C$11,0),MATCH(UsagePerHour!OW$4,Usage!$D$3:$ABF$3,0)),"")</f>
        <v>1.1978136961252024</v>
      </c>
      <c r="OX39" s="6">
        <f>IFERROR(INDEX(Sales!$D$5:$ABF$18,MATCH(UsagePerHour!$B39,Sales!$C$5:$C$18,0),MATCH(UsagePerHour!OX$4,Sales!$D$3:$ABF$3,0))/OX$2*INDEX(Usage!$D$5:$ABF$11,MATCH(UsagePerHour!$B$36,Usage!$C$5:$C$11,0),MATCH(UsagePerHour!OX$4,Usage!$D$3:$ABF$3,0)),"")</f>
        <v>3.7536286829130439</v>
      </c>
      <c r="OY39" s="6">
        <f>IFERROR(INDEX(Sales!$D$5:$ABF$18,MATCH(UsagePerHour!$B39,Sales!$C$5:$C$18,0),MATCH(UsagePerHour!OY$4,Sales!$D$3:$ABF$3,0))/OY$2*INDEX(Usage!$D$5:$ABF$11,MATCH(UsagePerHour!$B$36,Usage!$C$5:$C$11,0),MATCH(UsagePerHour!OY$4,Usage!$D$3:$ABF$3,0)),"")</f>
        <v>2.0344958361725967</v>
      </c>
      <c r="OZ39" s="6">
        <f>IFERROR(INDEX(Sales!$D$5:$ABF$18,MATCH(UsagePerHour!$B39,Sales!$C$5:$C$18,0),MATCH(UsagePerHour!OZ$4,Sales!$D$3:$ABF$3,0))/OZ$2*INDEX(Usage!$D$5:$ABF$11,MATCH(UsagePerHour!$B$36,Usage!$C$5:$C$11,0),MATCH(UsagePerHour!OZ$4,Usage!$D$3:$ABF$3,0)),"")</f>
        <v>0.75864697407221038</v>
      </c>
      <c r="PA39" s="6">
        <f>IFERROR(INDEX(Sales!$D$5:$ABF$18,MATCH(UsagePerHour!$B39,Sales!$C$5:$C$18,0),MATCH(UsagePerHour!PA$4,Sales!$D$3:$ABF$3,0))/PA$2*INDEX(Usage!$D$5:$ABF$11,MATCH(UsagePerHour!$B$36,Usage!$C$5:$C$11,0),MATCH(UsagePerHour!PA$4,Usage!$D$3:$ABF$3,0)),"")</f>
        <v>0</v>
      </c>
      <c r="PB39" s="6">
        <f>IFERROR(INDEX(Sales!$D$5:$ABF$18,MATCH(UsagePerHour!$B39,Sales!$C$5:$C$18,0),MATCH(UsagePerHour!PB$4,Sales!$D$3:$ABF$3,0))/PB$2*INDEX(Usage!$D$5:$ABF$11,MATCH(UsagePerHour!$B$36,Usage!$C$5:$C$11,0),MATCH(UsagePerHour!PB$4,Usage!$D$3:$ABF$3,0)),"")</f>
        <v>2.3438307059399568</v>
      </c>
      <c r="PC39" s="6">
        <f>IFERROR(INDEX(Sales!$D$5:$ABF$18,MATCH(UsagePerHour!$B39,Sales!$C$5:$C$18,0),MATCH(UsagePerHour!PC$4,Sales!$D$3:$ABF$3,0))/PC$2*INDEX(Usage!$D$5:$ABF$11,MATCH(UsagePerHour!$B$36,Usage!$C$5:$C$11,0),MATCH(UsagePerHour!PC$4,Usage!$D$3:$ABF$3,0)),"")</f>
        <v>2.4999800308574151E-2</v>
      </c>
      <c r="PD39" s="6">
        <f>IFERROR(INDEX(Sales!$D$5:$ABF$18,MATCH(UsagePerHour!$B39,Sales!$C$5:$C$18,0),MATCH(UsagePerHour!PD$4,Sales!$D$3:$ABF$3,0))/PD$2*INDEX(Usage!$D$5:$ABF$11,MATCH(UsagePerHour!$B$36,Usage!$C$5:$C$11,0),MATCH(UsagePerHour!PD$4,Usage!$D$3:$ABF$3,0)),"")</f>
        <v>0</v>
      </c>
      <c r="PE39" s="6">
        <f>IFERROR(INDEX(Sales!$D$5:$ABF$18,MATCH(UsagePerHour!$B39,Sales!$C$5:$C$18,0),MATCH(UsagePerHour!PE$4,Sales!$D$3:$ABF$3,0))/PE$2*INDEX(Usage!$D$5:$ABF$11,MATCH(UsagePerHour!$B$36,Usage!$C$5:$C$11,0),MATCH(UsagePerHour!PE$4,Usage!$D$3:$ABF$3,0)),"")</f>
        <v>1.6861981906164527</v>
      </c>
      <c r="PF39" s="6">
        <f>IFERROR(INDEX(Sales!$D$5:$ABF$18,MATCH(UsagePerHour!$B39,Sales!$C$5:$C$18,0),MATCH(UsagePerHour!PF$4,Sales!$D$3:$ABF$3,0))/PF$2*INDEX(Usage!$D$5:$ABF$11,MATCH(UsagePerHour!$B$36,Usage!$C$5:$C$11,0),MATCH(UsagePerHour!PF$4,Usage!$D$3:$ABF$3,0)),"")</f>
        <v>0.31272497185784776</v>
      </c>
      <c r="PG39" s="6">
        <f>IFERROR(INDEX(Sales!$D$5:$ABF$18,MATCH(UsagePerHour!$B39,Sales!$C$5:$C$18,0),MATCH(UsagePerHour!PG$4,Sales!$D$3:$ABF$3,0))/PG$2*INDEX(Usage!$D$5:$ABF$11,MATCH(UsagePerHour!$B$36,Usage!$C$5:$C$11,0),MATCH(UsagePerHour!PG$4,Usage!$D$3:$ABF$3,0)),"")</f>
        <v>0.3187656097727698</v>
      </c>
      <c r="PH39" s="6">
        <f>IFERROR(INDEX(Sales!$D$5:$ABF$18,MATCH(UsagePerHour!$B39,Sales!$C$5:$C$18,0),MATCH(UsagePerHour!PH$4,Sales!$D$3:$ABF$3,0))/PH$2*INDEX(Usage!$D$5:$ABF$11,MATCH(UsagePerHour!$B$36,Usage!$C$5:$C$11,0),MATCH(UsagePerHour!PH$4,Usage!$D$3:$ABF$3,0)),"")</f>
        <v>3.8846825890533641</v>
      </c>
      <c r="PI39" s="6">
        <f>IFERROR(INDEX(Sales!$D$5:$ABF$18,MATCH(UsagePerHour!$B39,Sales!$C$5:$C$18,0),MATCH(UsagePerHour!PI$4,Sales!$D$3:$ABF$3,0))/PI$2*INDEX(Usage!$D$5:$ABF$11,MATCH(UsagePerHour!$B$36,Usage!$C$5:$C$11,0),MATCH(UsagePerHour!PI$4,Usage!$D$3:$ABF$3,0)),"")</f>
        <v>0</v>
      </c>
      <c r="PJ39" s="6">
        <f>IFERROR(INDEX(Sales!$D$5:$ABF$18,MATCH(UsagePerHour!$B39,Sales!$C$5:$C$18,0),MATCH(UsagePerHour!PJ$4,Sales!$D$3:$ABF$3,0))/PJ$2*INDEX(Usage!$D$5:$ABF$11,MATCH(UsagePerHour!$B$36,Usage!$C$5:$C$11,0),MATCH(UsagePerHour!PJ$4,Usage!$D$3:$ABF$3,0)),"")</f>
        <v>0</v>
      </c>
      <c r="PK39" s="6">
        <f>IFERROR(INDEX(Sales!$D$5:$ABF$18,MATCH(UsagePerHour!$B39,Sales!$C$5:$C$18,0),MATCH(UsagePerHour!PK$4,Sales!$D$3:$ABF$3,0))/PK$2*INDEX(Usage!$D$5:$ABF$11,MATCH(UsagePerHour!$B$36,Usage!$C$5:$C$11,0),MATCH(UsagePerHour!PK$4,Usage!$D$3:$ABF$3,0)),"")</f>
        <v>0.46082115094832632</v>
      </c>
      <c r="PL39" s="6">
        <f>IFERROR(INDEX(Sales!$D$5:$ABF$18,MATCH(UsagePerHour!$B39,Sales!$C$5:$C$18,0),MATCH(UsagePerHour!PL$4,Sales!$D$3:$ABF$3,0))/PL$2*INDEX(Usage!$D$5:$ABF$11,MATCH(UsagePerHour!$B$36,Usage!$C$5:$C$11,0),MATCH(UsagePerHour!PL$4,Usage!$D$3:$ABF$3,0)),"")</f>
        <v>0.83620737989181704</v>
      </c>
      <c r="PM39" s="6">
        <f>IFERROR(INDEX(Sales!$D$5:$ABF$18,MATCH(UsagePerHour!$B39,Sales!$C$5:$C$18,0),MATCH(UsagePerHour!PM$4,Sales!$D$3:$ABF$3,0))/PM$2*INDEX(Usage!$D$5:$ABF$11,MATCH(UsagePerHour!$B$36,Usage!$C$5:$C$11,0),MATCH(UsagePerHour!PM$4,Usage!$D$3:$ABF$3,0)),"")</f>
        <v>4.4183767844014321</v>
      </c>
      <c r="PN39" s="6">
        <f>IFERROR(INDEX(Sales!$D$5:$ABF$18,MATCH(UsagePerHour!$B39,Sales!$C$5:$C$18,0),MATCH(UsagePerHour!PN$4,Sales!$D$3:$ABF$3,0))/PN$2*INDEX(Usage!$D$5:$ABF$11,MATCH(UsagePerHour!$B$36,Usage!$C$5:$C$11,0),MATCH(UsagePerHour!PN$4,Usage!$D$3:$ABF$3,0)),"")</f>
        <v>0</v>
      </c>
      <c r="PO39" s="6">
        <f>IFERROR(INDEX(Sales!$D$5:$ABF$18,MATCH(UsagePerHour!$B39,Sales!$C$5:$C$18,0),MATCH(UsagePerHour!PO$4,Sales!$D$3:$ABF$3,0))/PO$2*INDEX(Usage!$D$5:$ABF$11,MATCH(UsagePerHour!$B$36,Usage!$C$5:$C$11,0),MATCH(UsagePerHour!PO$4,Usage!$D$3:$ABF$3,0)),"")</f>
        <v>0</v>
      </c>
      <c r="PP39" s="6">
        <f>IFERROR(INDEX(Sales!$D$5:$ABF$18,MATCH(UsagePerHour!$B39,Sales!$C$5:$C$18,0),MATCH(UsagePerHour!PP$4,Sales!$D$3:$ABF$3,0))/PP$2*INDEX(Usage!$D$5:$ABF$11,MATCH(UsagePerHour!$B$36,Usage!$C$5:$C$11,0),MATCH(UsagePerHour!PP$4,Usage!$D$3:$ABF$3,0)),"")</f>
        <v>0</v>
      </c>
      <c r="PQ39" s="6">
        <f>IFERROR(INDEX(Sales!$D$5:$ABF$18,MATCH(UsagePerHour!$B39,Sales!$C$5:$C$18,0),MATCH(UsagePerHour!PQ$4,Sales!$D$3:$ABF$3,0))/PQ$2*INDEX(Usage!$D$5:$ABF$11,MATCH(UsagePerHour!$B$36,Usage!$C$5:$C$11,0),MATCH(UsagePerHour!PQ$4,Usage!$D$3:$ABF$3,0)),"")</f>
        <v>0</v>
      </c>
      <c r="PR39" s="6">
        <f>IFERROR(INDEX(Sales!$D$5:$ABF$18,MATCH(UsagePerHour!$B39,Sales!$C$5:$C$18,0),MATCH(UsagePerHour!PR$4,Sales!$D$3:$ABF$3,0))/PR$2*INDEX(Usage!$D$5:$ABF$11,MATCH(UsagePerHour!$B$36,Usage!$C$5:$C$11,0),MATCH(UsagePerHour!PR$4,Usage!$D$3:$ABF$3,0)),"")</f>
        <v>0.17659399605759549</v>
      </c>
      <c r="PS39" s="6">
        <f>IFERROR(INDEX(Sales!$D$5:$ABF$18,MATCH(UsagePerHour!$B39,Sales!$C$5:$C$18,0),MATCH(UsagePerHour!PS$4,Sales!$D$3:$ABF$3,0))/PS$2*INDEX(Usage!$D$5:$ABF$11,MATCH(UsagePerHour!$B$36,Usage!$C$5:$C$11,0),MATCH(UsagePerHour!PS$4,Usage!$D$3:$ABF$3,0)),"")</f>
        <v>1.9575445378532268</v>
      </c>
      <c r="PT39" s="6">
        <f>IFERROR(INDEX(Sales!$D$5:$ABF$18,MATCH(UsagePerHour!$B39,Sales!$C$5:$C$18,0),MATCH(UsagePerHour!PT$4,Sales!$D$3:$ABF$3,0))/PT$2*INDEX(Usage!$D$5:$ABF$11,MATCH(UsagePerHour!$B$36,Usage!$C$5:$C$11,0),MATCH(UsagePerHour!PT$4,Usage!$D$3:$ABF$3,0)),"")</f>
        <v>2.6551156040313257</v>
      </c>
      <c r="PU39" s="6">
        <f>IFERROR(INDEX(Sales!$D$5:$ABF$18,MATCH(UsagePerHour!$B39,Sales!$C$5:$C$18,0),MATCH(UsagePerHour!PU$4,Sales!$D$3:$ABF$3,0))/PU$2*INDEX(Usage!$D$5:$ABF$11,MATCH(UsagePerHour!$B$36,Usage!$C$5:$C$11,0),MATCH(UsagePerHour!PU$4,Usage!$D$3:$ABF$3,0)),"")</f>
        <v>0.78206824336116276</v>
      </c>
      <c r="PV39" s="6">
        <f>IFERROR(INDEX(Sales!$D$5:$ABF$18,MATCH(UsagePerHour!$B39,Sales!$C$5:$C$18,0),MATCH(UsagePerHour!PV$4,Sales!$D$3:$ABF$3,0))/PV$2*INDEX(Usage!$D$5:$ABF$11,MATCH(UsagePerHour!$B$36,Usage!$C$5:$C$11,0),MATCH(UsagePerHour!PV$4,Usage!$D$3:$ABF$3,0)),"")</f>
        <v>0.23088061021534961</v>
      </c>
      <c r="PW39" s="6">
        <f>IFERROR(INDEX(Sales!$D$5:$ABF$18,MATCH(UsagePerHour!$B39,Sales!$C$5:$C$18,0),MATCH(UsagePerHour!PW$4,Sales!$D$3:$ABF$3,0))/PW$2*INDEX(Usage!$D$5:$ABF$11,MATCH(UsagePerHour!$B$36,Usage!$C$5:$C$11,0),MATCH(UsagePerHour!PW$4,Usage!$D$3:$ABF$3,0)),"")</f>
        <v>4.0625277228413033E-2</v>
      </c>
      <c r="PX39" s="6">
        <f>IFERROR(INDEX(Sales!$D$5:$ABF$18,MATCH(UsagePerHour!$B39,Sales!$C$5:$C$18,0),MATCH(UsagePerHour!PX$4,Sales!$D$3:$ABF$3,0))/PX$2*INDEX(Usage!$D$5:$ABF$11,MATCH(UsagePerHour!$B$36,Usage!$C$5:$C$11,0),MATCH(UsagePerHour!PX$4,Usage!$D$3:$ABF$3,0)),"")</f>
        <v>4.15124157110991E-2</v>
      </c>
      <c r="PY39" s="6">
        <f>IFERROR(INDEX(Sales!$D$5:$ABF$18,MATCH(UsagePerHour!$B39,Sales!$C$5:$C$18,0),MATCH(UsagePerHour!PY$4,Sales!$D$3:$ABF$3,0))/PY$2*INDEX(Usage!$D$5:$ABF$11,MATCH(UsagePerHour!$B$36,Usage!$C$5:$C$11,0),MATCH(UsagePerHour!PY$4,Usage!$D$3:$ABF$3,0)),"")</f>
        <v>2.5953768079838149</v>
      </c>
      <c r="PZ39" s="6">
        <f>IFERROR(INDEX(Sales!$D$5:$ABF$18,MATCH(UsagePerHour!$B39,Sales!$C$5:$C$18,0),MATCH(UsagePerHour!PZ$4,Sales!$D$3:$ABF$3,0))/PZ$2*INDEX(Usage!$D$5:$ABF$11,MATCH(UsagePerHour!$B$36,Usage!$C$5:$C$11,0),MATCH(UsagePerHour!PZ$4,Usage!$D$3:$ABF$3,0)),"")</f>
        <v>3.3334971077599627</v>
      </c>
      <c r="QA39" s="6">
        <f>IFERROR(INDEX(Sales!$D$5:$ABF$18,MATCH(UsagePerHour!$B39,Sales!$C$5:$C$18,0),MATCH(UsagePerHour!QA$4,Sales!$D$3:$ABF$3,0))/QA$2*INDEX(Usage!$D$5:$ABF$11,MATCH(UsagePerHour!$B$36,Usage!$C$5:$C$11,0),MATCH(UsagePerHour!QA$4,Usage!$D$3:$ABF$3,0)),"")</f>
        <v>0.41299019995053721</v>
      </c>
      <c r="QB39" s="6">
        <f>IFERROR(INDEX(Sales!$D$5:$ABF$18,MATCH(UsagePerHour!$B39,Sales!$C$5:$C$18,0),MATCH(UsagePerHour!QB$4,Sales!$D$3:$ABF$3,0))/QB$2*INDEX(Usage!$D$5:$ABF$11,MATCH(UsagePerHour!$B$36,Usage!$C$5:$C$11,0),MATCH(UsagePerHour!QB$4,Usage!$D$3:$ABF$3,0)),"")</f>
        <v>0</v>
      </c>
      <c r="QC39" s="6">
        <f>IFERROR(INDEX(Sales!$D$5:$ABF$18,MATCH(UsagePerHour!$B39,Sales!$C$5:$C$18,0),MATCH(UsagePerHour!QC$4,Sales!$D$3:$ABF$3,0))/QC$2*INDEX(Usage!$D$5:$ABF$11,MATCH(UsagePerHour!$B$36,Usage!$C$5:$C$11,0),MATCH(UsagePerHour!QC$4,Usage!$D$3:$ABF$3,0)),"")</f>
        <v>0</v>
      </c>
      <c r="QD39" s="6">
        <f>IFERROR(INDEX(Sales!$D$5:$ABF$18,MATCH(UsagePerHour!$B39,Sales!$C$5:$C$18,0),MATCH(UsagePerHour!QD$4,Sales!$D$3:$ABF$3,0))/QD$2*INDEX(Usage!$D$5:$ABF$11,MATCH(UsagePerHour!$B$36,Usage!$C$5:$C$11,0),MATCH(UsagePerHour!QD$4,Usage!$D$3:$ABF$3,0)),"")</f>
        <v>0</v>
      </c>
      <c r="QE39" s="6">
        <f>IFERROR(INDEX(Sales!$D$5:$ABF$18,MATCH(UsagePerHour!$B39,Sales!$C$5:$C$18,0),MATCH(UsagePerHour!QE$4,Sales!$D$3:$ABF$3,0))/QE$2*INDEX(Usage!$D$5:$ABF$11,MATCH(UsagePerHour!$B$36,Usage!$C$5:$C$11,0),MATCH(UsagePerHour!QE$4,Usage!$D$3:$ABF$3,0)),"")</f>
        <v>0</v>
      </c>
      <c r="QF39" s="6">
        <f>IFERROR(INDEX(Sales!$D$5:$ABF$18,MATCH(UsagePerHour!$B39,Sales!$C$5:$C$18,0),MATCH(UsagePerHour!QF$4,Sales!$D$3:$ABF$3,0))/QF$2*INDEX(Usage!$D$5:$ABF$11,MATCH(UsagePerHour!$B$36,Usage!$C$5:$C$11,0),MATCH(UsagePerHour!QF$4,Usage!$D$3:$ABF$3,0)),"")</f>
        <v>0.28838977412864281</v>
      </c>
      <c r="QG39" s="6">
        <f>IFERROR(INDEX(Sales!$D$5:$ABF$18,MATCH(UsagePerHour!$B39,Sales!$C$5:$C$18,0),MATCH(UsagePerHour!QG$4,Sales!$D$3:$ABF$3,0))/QG$2*INDEX(Usage!$D$5:$ABF$11,MATCH(UsagePerHour!$B$36,Usage!$C$5:$C$11,0),MATCH(UsagePerHour!QG$4,Usage!$D$3:$ABF$3,0)),"")</f>
        <v>0</v>
      </c>
      <c r="QH39" s="6">
        <f>IFERROR(INDEX(Sales!$D$5:$ABF$18,MATCH(UsagePerHour!$B39,Sales!$C$5:$C$18,0),MATCH(UsagePerHour!QH$4,Sales!$D$3:$ABF$3,0))/QH$2*INDEX(Usage!$D$5:$ABF$11,MATCH(UsagePerHour!$B$36,Usage!$C$5:$C$11,0),MATCH(UsagePerHour!QH$4,Usage!$D$3:$ABF$3,0)),"")</f>
        <v>7.2569105230504105</v>
      </c>
      <c r="QI39" s="6">
        <f>IFERROR(INDEX(Sales!$D$5:$ABF$18,MATCH(UsagePerHour!$B39,Sales!$C$5:$C$18,0),MATCH(UsagePerHour!QI$4,Sales!$D$3:$ABF$3,0))/QI$2*INDEX(Usage!$D$5:$ABF$11,MATCH(UsagePerHour!$B$36,Usage!$C$5:$C$11,0),MATCH(UsagePerHour!QI$4,Usage!$D$3:$ABF$3,0)),"")</f>
        <v>0.92160675623178034</v>
      </c>
      <c r="QJ39" s="6">
        <f>IFERROR(INDEX(Sales!$D$5:$ABF$18,MATCH(UsagePerHour!$B39,Sales!$C$5:$C$18,0),MATCH(UsagePerHour!QJ$4,Sales!$D$3:$ABF$3,0))/QJ$2*INDEX(Usage!$D$5:$ABF$11,MATCH(UsagePerHour!$B$36,Usage!$C$5:$C$11,0),MATCH(UsagePerHour!QJ$4,Usage!$D$3:$ABF$3,0)),"")</f>
        <v>1.5767214148431068E-2</v>
      </c>
      <c r="QK39" s="6">
        <f>IFERROR(INDEX(Sales!$D$5:$ABF$18,MATCH(UsagePerHour!$B39,Sales!$C$5:$C$18,0),MATCH(UsagePerHour!QK$4,Sales!$D$3:$ABF$3,0))/QK$2*INDEX(Usage!$D$5:$ABF$11,MATCH(UsagePerHour!$B$36,Usage!$C$5:$C$11,0),MATCH(UsagePerHour!QK$4,Usage!$D$3:$ABF$3,0)),"")</f>
        <v>0.85978781534215787</v>
      </c>
      <c r="QL39" s="6">
        <f>IFERROR(INDEX(Sales!$D$5:$ABF$18,MATCH(UsagePerHour!$B39,Sales!$C$5:$C$18,0),MATCH(UsagePerHour!QL$4,Sales!$D$3:$ABF$3,0))/QL$2*INDEX(Usage!$D$5:$ABF$11,MATCH(UsagePerHour!$B$36,Usage!$C$5:$C$11,0),MATCH(UsagePerHour!QL$4,Usage!$D$3:$ABF$3,0)),"")</f>
        <v>0.43638271562437264</v>
      </c>
      <c r="QM39" s="6">
        <f>IFERROR(INDEX(Sales!$D$5:$ABF$18,MATCH(UsagePerHour!$B39,Sales!$C$5:$C$18,0),MATCH(UsagePerHour!QM$4,Sales!$D$3:$ABF$3,0))/QM$2*INDEX(Usage!$D$5:$ABF$11,MATCH(UsagePerHour!$B$36,Usage!$C$5:$C$11,0),MATCH(UsagePerHour!QM$4,Usage!$D$3:$ABF$3,0)),"")</f>
        <v>2.3945853143284173</v>
      </c>
      <c r="QN39" s="6">
        <f>IFERROR(INDEX(Sales!$D$5:$ABF$18,MATCH(UsagePerHour!$B39,Sales!$C$5:$C$18,0),MATCH(UsagePerHour!QN$4,Sales!$D$3:$ABF$3,0))/QN$2*INDEX(Usage!$D$5:$ABF$11,MATCH(UsagePerHour!$B$36,Usage!$C$5:$C$11,0),MATCH(UsagePerHour!QN$4,Usage!$D$3:$ABF$3,0)),"")</f>
        <v>9.6005173196604403</v>
      </c>
      <c r="QO39" s="6">
        <f>IFERROR(INDEX(Sales!$D$5:$ABF$18,MATCH(UsagePerHour!$B39,Sales!$C$5:$C$18,0),MATCH(UsagePerHour!QO$4,Sales!$D$3:$ABF$3,0))/QO$2*INDEX(Usage!$D$5:$ABF$11,MATCH(UsagePerHour!$B$36,Usage!$C$5:$C$11,0),MATCH(UsagePerHour!QO$4,Usage!$D$3:$ABF$3,0)),"")</f>
        <v>0.47171614763837028</v>
      </c>
      <c r="QP39" s="6">
        <f>IFERROR(INDEX(Sales!$D$5:$ABF$18,MATCH(UsagePerHour!$B39,Sales!$C$5:$C$18,0),MATCH(UsagePerHour!QP$4,Sales!$D$3:$ABF$3,0))/QP$2*INDEX(Usage!$D$5:$ABF$11,MATCH(UsagePerHour!$B$36,Usage!$C$5:$C$11,0),MATCH(UsagePerHour!QP$4,Usage!$D$3:$ABF$3,0)),"")</f>
        <v>7.880976352128906</v>
      </c>
      <c r="QQ39" s="6">
        <f>IFERROR(INDEX(Sales!$D$5:$ABF$18,MATCH(UsagePerHour!$B39,Sales!$C$5:$C$18,0),MATCH(UsagePerHour!QQ$4,Sales!$D$3:$ABF$3,0))/QQ$2*INDEX(Usage!$D$5:$ABF$11,MATCH(UsagePerHour!$B$36,Usage!$C$5:$C$11,0),MATCH(UsagePerHour!QQ$4,Usage!$D$3:$ABF$3,0)),"")</f>
        <v>2.295127643588978</v>
      </c>
      <c r="QR39" s="6">
        <f>IFERROR(INDEX(Sales!$D$5:$ABF$18,MATCH(UsagePerHour!$B39,Sales!$C$5:$C$18,0),MATCH(UsagePerHour!QR$4,Sales!$D$3:$ABF$3,0))/QR$2*INDEX(Usage!$D$5:$ABF$11,MATCH(UsagePerHour!$B$36,Usage!$C$5:$C$11,0),MATCH(UsagePerHour!QR$4,Usage!$D$3:$ABF$3,0)),"")</f>
        <v>0</v>
      </c>
      <c r="QS39" s="6">
        <f>IFERROR(INDEX(Sales!$D$5:$ABF$18,MATCH(UsagePerHour!$B39,Sales!$C$5:$C$18,0),MATCH(UsagePerHour!QS$4,Sales!$D$3:$ABF$3,0))/QS$2*INDEX(Usage!$D$5:$ABF$11,MATCH(UsagePerHour!$B$36,Usage!$C$5:$C$11,0),MATCH(UsagePerHour!QS$4,Usage!$D$3:$ABF$3,0)),"")</f>
        <v>8.3283255422647029E-2</v>
      </c>
      <c r="QT39" s="6">
        <f>IFERROR(INDEX(Sales!$D$5:$ABF$18,MATCH(UsagePerHour!$B39,Sales!$C$5:$C$18,0),MATCH(UsagePerHour!QT$4,Sales!$D$3:$ABF$3,0))/QT$2*INDEX(Usage!$D$5:$ABF$11,MATCH(UsagePerHour!$B$36,Usage!$C$5:$C$11,0),MATCH(UsagePerHour!QT$4,Usage!$D$3:$ABF$3,0)),"")</f>
        <v>1.0619368334411328</v>
      </c>
      <c r="QU39" s="6">
        <f>IFERROR(INDEX(Sales!$D$5:$ABF$18,MATCH(UsagePerHour!$B39,Sales!$C$5:$C$18,0),MATCH(UsagePerHour!QU$4,Sales!$D$3:$ABF$3,0))/QU$2*INDEX(Usage!$D$5:$ABF$11,MATCH(UsagePerHour!$B$36,Usage!$C$5:$C$11,0),MATCH(UsagePerHour!QU$4,Usage!$D$3:$ABF$3,0)),"")</f>
        <v>4.7824946530900574</v>
      </c>
      <c r="QV39" s="6">
        <f>IFERROR(INDEX(Sales!$D$5:$ABF$18,MATCH(UsagePerHour!$B39,Sales!$C$5:$C$18,0),MATCH(UsagePerHour!QV$4,Sales!$D$3:$ABF$3,0))/QV$2*INDEX(Usage!$D$5:$ABF$11,MATCH(UsagePerHour!$B$36,Usage!$C$5:$C$11,0),MATCH(UsagePerHour!QV$4,Usage!$D$3:$ABF$3,0)),"")</f>
        <v>0.73864791871674584</v>
      </c>
      <c r="QW39" s="6">
        <f>IFERROR(INDEX(Sales!$D$5:$ABF$18,MATCH(UsagePerHour!$B39,Sales!$C$5:$C$18,0),MATCH(UsagePerHour!QW$4,Sales!$D$3:$ABF$3,0))/QW$2*INDEX(Usage!$D$5:$ABF$11,MATCH(UsagePerHour!$B$36,Usage!$C$5:$C$11,0),MATCH(UsagePerHour!QW$4,Usage!$D$3:$ABF$3,0)),"")</f>
        <v>6.3134523874772599</v>
      </c>
      <c r="QX39" s="6">
        <f>IFERROR(INDEX(Sales!$D$5:$ABF$18,MATCH(UsagePerHour!$B39,Sales!$C$5:$C$18,0),MATCH(UsagePerHour!QX$4,Sales!$D$3:$ABF$3,0))/QX$2*INDEX(Usage!$D$5:$ABF$11,MATCH(UsagePerHour!$B$36,Usage!$C$5:$C$11,0),MATCH(UsagePerHour!QX$4,Usage!$D$3:$ABF$3,0)),"")</f>
        <v>1.5574040474528961</v>
      </c>
      <c r="QY39" s="6">
        <f>IFERROR(INDEX(Sales!$D$5:$ABF$18,MATCH(UsagePerHour!$B39,Sales!$C$5:$C$18,0),MATCH(UsagePerHour!QY$4,Sales!$D$3:$ABF$3,0))/QY$2*INDEX(Usage!$D$5:$ABF$11,MATCH(UsagePerHour!$B$36,Usage!$C$5:$C$11,0),MATCH(UsagePerHour!QY$4,Usage!$D$3:$ABF$3,0)),"")</f>
        <v>3.8962556598362159</v>
      </c>
      <c r="QZ39" s="6">
        <f>IFERROR(INDEX(Sales!$D$5:$ABF$18,MATCH(UsagePerHour!$B39,Sales!$C$5:$C$18,0),MATCH(UsagePerHour!QZ$4,Sales!$D$3:$ABF$3,0))/QZ$2*INDEX(Usage!$D$5:$ABF$11,MATCH(UsagePerHour!$B$36,Usage!$C$5:$C$11,0),MATCH(UsagePerHour!QZ$4,Usage!$D$3:$ABF$3,0)),"")</f>
        <v>0.6637389815369017</v>
      </c>
      <c r="RA39" s="6">
        <f>IFERROR(INDEX(Sales!$D$5:$ABF$18,MATCH(UsagePerHour!$B39,Sales!$C$5:$C$18,0),MATCH(UsagePerHour!RA$4,Sales!$D$3:$ABF$3,0))/RA$2*INDEX(Usage!$D$5:$ABF$11,MATCH(UsagePerHour!$B$36,Usage!$C$5:$C$11,0),MATCH(UsagePerHour!RA$4,Usage!$D$3:$ABF$3,0)),"")</f>
        <v>3.3774542136366383</v>
      </c>
      <c r="RB39" s="6">
        <f>IFERROR(INDEX(Sales!$D$5:$ABF$18,MATCH(UsagePerHour!$B39,Sales!$C$5:$C$18,0),MATCH(UsagePerHour!RB$4,Sales!$D$3:$ABF$3,0))/RB$2*INDEX(Usage!$D$5:$ABF$11,MATCH(UsagePerHour!$B$36,Usage!$C$5:$C$11,0),MATCH(UsagePerHour!RB$4,Usage!$D$3:$ABF$3,0)),"")</f>
        <v>8.7429144648111095</v>
      </c>
      <c r="RC39" s="6">
        <f>IFERROR(INDEX(Sales!$D$5:$ABF$18,MATCH(UsagePerHour!$B39,Sales!$C$5:$C$18,0),MATCH(UsagePerHour!RC$4,Sales!$D$3:$ABF$3,0))/RC$2*INDEX(Usage!$D$5:$ABF$11,MATCH(UsagePerHour!$B$36,Usage!$C$5:$C$11,0),MATCH(UsagePerHour!RC$4,Usage!$D$3:$ABF$3,0)),"")</f>
        <v>0.71521028551796562</v>
      </c>
      <c r="RD39" s="6">
        <f>IFERROR(INDEX(Sales!$D$5:$ABF$18,MATCH(UsagePerHour!$B39,Sales!$C$5:$C$18,0),MATCH(UsagePerHour!RD$4,Sales!$D$3:$ABF$3,0))/RD$2*INDEX(Usage!$D$5:$ABF$11,MATCH(UsagePerHour!$B$36,Usage!$C$5:$C$11,0),MATCH(UsagePerHour!RD$4,Usage!$D$3:$ABF$3,0)),"")</f>
        <v>0.97330030610131857</v>
      </c>
      <c r="RE39" s="6">
        <f>IFERROR(INDEX(Sales!$D$5:$ABF$18,MATCH(UsagePerHour!$B39,Sales!$C$5:$C$18,0),MATCH(UsagePerHour!RE$4,Sales!$D$3:$ABF$3,0))/RE$2*INDEX(Usage!$D$5:$ABF$11,MATCH(UsagePerHour!$B$36,Usage!$C$5:$C$11,0),MATCH(UsagePerHour!RE$4,Usage!$D$3:$ABF$3,0)),"")</f>
        <v>0</v>
      </c>
      <c r="RF39" s="6">
        <f>IFERROR(INDEX(Sales!$D$5:$ABF$18,MATCH(UsagePerHour!$B39,Sales!$C$5:$C$18,0),MATCH(UsagePerHour!RF$4,Sales!$D$3:$ABF$3,0))/RF$2*INDEX(Usage!$D$5:$ABF$11,MATCH(UsagePerHour!$B$36,Usage!$C$5:$C$11,0),MATCH(UsagePerHour!RF$4,Usage!$D$3:$ABF$3,0)),"")</f>
        <v>0</v>
      </c>
      <c r="RG39" s="6">
        <f>IFERROR(INDEX(Sales!$D$5:$ABF$18,MATCH(UsagePerHour!$B39,Sales!$C$5:$C$18,0),MATCH(UsagePerHour!RG$4,Sales!$D$3:$ABF$3,0))/RG$2*INDEX(Usage!$D$5:$ABF$11,MATCH(UsagePerHour!$B$36,Usage!$C$5:$C$11,0),MATCH(UsagePerHour!RG$4,Usage!$D$3:$ABF$3,0)),"")</f>
        <v>0.27346772212251558</v>
      </c>
      <c r="RH39" s="6">
        <f>IFERROR(INDEX(Sales!$D$5:$ABF$18,MATCH(UsagePerHour!$B39,Sales!$C$5:$C$18,0),MATCH(UsagePerHour!RH$4,Sales!$D$3:$ABF$3,0))/RH$2*INDEX(Usage!$D$5:$ABF$11,MATCH(UsagePerHour!$B$36,Usage!$C$5:$C$11,0),MATCH(UsagePerHour!RH$4,Usage!$D$3:$ABF$3,0)),"")</f>
        <v>5.9814436734042502</v>
      </c>
      <c r="RI39" s="6">
        <f>IFERROR(INDEX(Sales!$D$5:$ABF$18,MATCH(UsagePerHour!$B39,Sales!$C$5:$C$18,0),MATCH(UsagePerHour!RI$4,Sales!$D$3:$ABF$3,0))/RI$2*INDEX(Usage!$D$5:$ABF$11,MATCH(UsagePerHour!$B$36,Usage!$C$5:$C$11,0),MATCH(UsagePerHour!RI$4,Usage!$D$3:$ABF$3,0)),"")</f>
        <v>7.6100083029578558</v>
      </c>
      <c r="RJ39" s="6">
        <f>IFERROR(INDEX(Sales!$D$5:$ABF$18,MATCH(UsagePerHour!$B39,Sales!$C$5:$C$18,0),MATCH(UsagePerHour!RJ$4,Sales!$D$3:$ABF$3,0))/RJ$2*INDEX(Usage!$D$5:$ABF$11,MATCH(UsagePerHour!$B$36,Usage!$C$5:$C$11,0),MATCH(UsagePerHour!RJ$4,Usage!$D$3:$ABF$3,0)),"")</f>
        <v>1.2057108016693647</v>
      </c>
      <c r="RK39" s="6">
        <f>IFERROR(INDEX(Sales!$D$5:$ABF$18,MATCH(UsagePerHour!$B39,Sales!$C$5:$C$18,0),MATCH(UsagePerHour!RK$4,Sales!$D$3:$ABF$3,0))/RK$2*INDEX(Usage!$D$5:$ABF$11,MATCH(UsagePerHour!$B$36,Usage!$C$5:$C$11,0),MATCH(UsagePerHour!RK$4,Usage!$D$3:$ABF$3,0)),"")</f>
        <v>2.0516358361728737</v>
      </c>
      <c r="RL39" s="6">
        <f>IFERROR(INDEX(Sales!$D$5:$ABF$18,MATCH(UsagePerHour!$B39,Sales!$C$5:$C$18,0),MATCH(UsagePerHour!RL$4,Sales!$D$3:$ABF$3,0))/RL$2*INDEX(Usage!$D$5:$ABF$11,MATCH(UsagePerHour!$B$36,Usage!$C$5:$C$11,0),MATCH(UsagePerHour!RL$4,Usage!$D$3:$ABF$3,0)),"")</f>
        <v>0.35811562482056214</v>
      </c>
      <c r="RM39" s="6">
        <f>IFERROR(INDEX(Sales!$D$5:$ABF$18,MATCH(UsagePerHour!$B39,Sales!$C$5:$C$18,0),MATCH(UsagePerHour!RM$4,Sales!$D$3:$ABF$3,0))/RM$2*INDEX(Usage!$D$5:$ABF$11,MATCH(UsagePerHour!$B$36,Usage!$C$5:$C$11,0),MATCH(UsagePerHour!RM$4,Usage!$D$3:$ABF$3,0)),"")</f>
        <v>0.7392420481271792</v>
      </c>
      <c r="RN39" s="6">
        <f>IFERROR(INDEX(Sales!$D$5:$ABF$18,MATCH(UsagePerHour!$B39,Sales!$C$5:$C$18,0),MATCH(UsagePerHour!RN$4,Sales!$D$3:$ABF$3,0))/RN$2*INDEX(Usage!$D$5:$ABF$11,MATCH(UsagePerHour!$B$36,Usage!$C$5:$C$11,0),MATCH(UsagePerHour!RN$4,Usage!$D$3:$ABF$3,0)),"")</f>
        <v>0.4884980801132211</v>
      </c>
      <c r="RO39" s="6">
        <f>IFERROR(INDEX(Sales!$D$5:$ABF$18,MATCH(UsagePerHour!$B39,Sales!$C$5:$C$18,0),MATCH(UsagePerHour!RO$4,Sales!$D$3:$ABF$3,0))/RO$2*INDEX(Usage!$D$5:$ABF$11,MATCH(UsagePerHour!$B$36,Usage!$C$5:$C$11,0),MATCH(UsagePerHour!RO$4,Usage!$D$3:$ABF$3,0)),"")</f>
        <v>5.237108127078673</v>
      </c>
      <c r="RP39" s="6">
        <f>IFERROR(INDEX(Sales!$D$5:$ABF$18,MATCH(UsagePerHour!$B39,Sales!$C$5:$C$18,0),MATCH(UsagePerHour!RP$4,Sales!$D$3:$ABF$3,0))/RP$2*INDEX(Usage!$D$5:$ABF$11,MATCH(UsagePerHour!$B$36,Usage!$C$5:$C$11,0),MATCH(UsagePerHour!RP$4,Usage!$D$3:$ABF$3,0)),"")</f>
        <v>4.5055719361697122</v>
      </c>
      <c r="RQ39" s="6">
        <f>IFERROR(INDEX(Sales!$D$5:$ABF$18,MATCH(UsagePerHour!$B39,Sales!$C$5:$C$18,0),MATCH(UsagePerHour!RQ$4,Sales!$D$3:$ABF$3,0))/RQ$2*INDEX(Usage!$D$5:$ABF$11,MATCH(UsagePerHour!$B$36,Usage!$C$5:$C$11,0),MATCH(UsagePerHour!RQ$4,Usage!$D$3:$ABF$3,0)),"")</f>
        <v>1.2650391075327228</v>
      </c>
      <c r="RR39" s="6">
        <f>IFERROR(INDEX(Sales!$D$5:$ABF$18,MATCH(UsagePerHour!$B39,Sales!$C$5:$C$18,0),MATCH(UsagePerHour!RR$4,Sales!$D$3:$ABF$3,0))/RR$2*INDEX(Usage!$D$5:$ABF$11,MATCH(UsagePerHour!$B$36,Usage!$C$5:$C$11,0),MATCH(UsagePerHour!RR$4,Usage!$D$3:$ABF$3,0)),"")</f>
        <v>0.46972080542157801</v>
      </c>
      <c r="RS39" s="6">
        <f>IFERROR(INDEX(Sales!$D$5:$ABF$18,MATCH(UsagePerHour!$B39,Sales!$C$5:$C$18,0),MATCH(UsagePerHour!RS$4,Sales!$D$3:$ABF$3,0))/RS$2*INDEX(Usage!$D$5:$ABF$11,MATCH(UsagePerHour!$B$36,Usage!$C$5:$C$11,0),MATCH(UsagePerHour!RS$4,Usage!$D$3:$ABF$3,0)),"")</f>
        <v>0.78708692915829681</v>
      </c>
      <c r="RT39" s="6">
        <f>IFERROR(INDEX(Sales!$D$5:$ABF$18,MATCH(UsagePerHour!$B39,Sales!$C$5:$C$18,0),MATCH(UsagePerHour!RT$4,Sales!$D$3:$ABF$3,0))/RT$2*INDEX(Usage!$D$5:$ABF$11,MATCH(UsagePerHour!$B$36,Usage!$C$5:$C$11,0),MATCH(UsagePerHour!RT$4,Usage!$D$3:$ABF$3,0)),"")</f>
        <v>0.10725817179205012</v>
      </c>
      <c r="RU39" s="6">
        <f>IFERROR(INDEX(Sales!$D$5:$ABF$18,MATCH(UsagePerHour!$B39,Sales!$C$5:$C$18,0),MATCH(UsagePerHour!RU$4,Sales!$D$3:$ABF$3,0))/RU$2*INDEX(Usage!$D$5:$ABF$11,MATCH(UsagePerHour!$B$36,Usage!$C$5:$C$11,0),MATCH(UsagePerHour!RU$4,Usage!$D$3:$ABF$3,0)),"")</f>
        <v>0.35679467325395275</v>
      </c>
      <c r="RV39" s="6">
        <f>IFERROR(INDEX(Sales!$D$5:$ABF$18,MATCH(UsagePerHour!$B39,Sales!$C$5:$C$18,0),MATCH(UsagePerHour!RV$4,Sales!$D$3:$ABF$3,0))/RV$2*INDEX(Usage!$D$5:$ABF$11,MATCH(UsagePerHour!$B$36,Usage!$C$5:$C$11,0),MATCH(UsagePerHour!RV$4,Usage!$D$3:$ABF$3,0)),"")</f>
        <v>8.0373154405293796</v>
      </c>
      <c r="RW39" s="6">
        <f>IFERROR(INDEX(Sales!$D$5:$ABF$18,MATCH(UsagePerHour!$B39,Sales!$C$5:$C$18,0),MATCH(UsagePerHour!RW$4,Sales!$D$3:$ABF$3,0))/RW$2*INDEX(Usage!$D$5:$ABF$11,MATCH(UsagePerHour!$B$36,Usage!$C$5:$C$11,0),MATCH(UsagePerHour!RW$4,Usage!$D$3:$ABF$3,0)),"")</f>
        <v>5.6061259130652825</v>
      </c>
      <c r="RX39" s="6">
        <f>IFERROR(INDEX(Sales!$D$5:$ABF$18,MATCH(UsagePerHour!$B39,Sales!$C$5:$C$18,0),MATCH(UsagePerHour!RX$4,Sales!$D$3:$ABF$3,0))/RX$2*INDEX(Usage!$D$5:$ABF$11,MATCH(UsagePerHour!$B$36,Usage!$C$5:$C$11,0),MATCH(UsagePerHour!RX$4,Usage!$D$3:$ABF$3,0)),"")</f>
        <v>4.6588323973582897</v>
      </c>
      <c r="RY39" s="6">
        <f>IFERROR(INDEX(Sales!$D$5:$ABF$18,MATCH(UsagePerHour!$B39,Sales!$C$5:$C$18,0),MATCH(UsagePerHour!RY$4,Sales!$D$3:$ABF$3,0))/RY$2*INDEX(Usage!$D$5:$ABF$11,MATCH(UsagePerHour!$B$36,Usage!$C$5:$C$11,0),MATCH(UsagePerHour!RY$4,Usage!$D$3:$ABF$3,0)),"")</f>
        <v>2.0900927630242818</v>
      </c>
      <c r="RZ39" s="6">
        <f>IFERROR(INDEX(Sales!$D$5:$ABF$18,MATCH(UsagePerHour!$B39,Sales!$C$5:$C$18,0),MATCH(UsagePerHour!RZ$4,Sales!$D$3:$ABF$3,0))/RZ$2*INDEX(Usage!$D$5:$ABF$11,MATCH(UsagePerHour!$B$36,Usage!$C$5:$C$11,0),MATCH(UsagePerHour!RZ$4,Usage!$D$3:$ABF$3,0)),"")</f>
        <v>3.3096367478772311</v>
      </c>
      <c r="SA39" s="6">
        <f>IFERROR(INDEX(Sales!$D$5:$ABF$18,MATCH(UsagePerHour!$B39,Sales!$C$5:$C$18,0),MATCH(UsagePerHour!SA$4,Sales!$D$3:$ABF$3,0))/SA$2*INDEX(Usage!$D$5:$ABF$11,MATCH(UsagePerHour!$B$36,Usage!$C$5:$C$11,0),MATCH(UsagePerHour!SA$4,Usage!$D$3:$ABF$3,0)),"")</f>
        <v>0.4000905412550807</v>
      </c>
      <c r="SB39" s="6">
        <f>IFERROR(INDEX(Sales!$D$5:$ABF$18,MATCH(UsagePerHour!$B39,Sales!$C$5:$C$18,0),MATCH(UsagePerHour!SB$4,Sales!$D$3:$ABF$3,0))/SB$2*INDEX(Usage!$D$5:$ABF$11,MATCH(UsagePerHour!$B$36,Usage!$C$5:$C$11,0),MATCH(UsagePerHour!SB$4,Usage!$D$3:$ABF$3,0)),"")</f>
        <v>0.78554062115581635</v>
      </c>
      <c r="SC39" s="6">
        <f>IFERROR(INDEX(Sales!$D$5:$ABF$18,MATCH(UsagePerHour!$B39,Sales!$C$5:$C$18,0),MATCH(UsagePerHour!SC$4,Sales!$D$3:$ABF$3,0))/SC$2*INDEX(Usage!$D$5:$ABF$11,MATCH(UsagePerHour!$B$36,Usage!$C$5:$C$11,0),MATCH(UsagePerHour!SC$4,Usage!$D$3:$ABF$3,0)),"")</f>
        <v>5.3529676188401227</v>
      </c>
      <c r="SD39" s="6">
        <f>IFERROR(INDEX(Sales!$D$5:$ABF$18,MATCH(UsagePerHour!$B39,Sales!$C$5:$C$18,0),MATCH(UsagePerHour!SD$4,Sales!$D$3:$ABF$3,0))/SD$2*INDEX(Usage!$D$5:$ABF$11,MATCH(UsagePerHour!$B$36,Usage!$C$5:$C$11,0),MATCH(UsagePerHour!SD$4,Usage!$D$3:$ABF$3,0)),"")</f>
        <v>3.7380805971580107</v>
      </c>
      <c r="SE39" s="6">
        <f>IFERROR(INDEX(Sales!$D$5:$ABF$18,MATCH(UsagePerHour!$B39,Sales!$C$5:$C$18,0),MATCH(UsagePerHour!SE$4,Sales!$D$3:$ABF$3,0))/SE$2*INDEX(Usage!$D$5:$ABF$11,MATCH(UsagePerHour!$B$36,Usage!$C$5:$C$11,0),MATCH(UsagePerHour!SE$4,Usage!$D$3:$ABF$3,0)),"")</f>
        <v>2.5063693559985341</v>
      </c>
      <c r="SF39" s="6">
        <f>IFERROR(INDEX(Sales!$D$5:$ABF$18,MATCH(UsagePerHour!$B39,Sales!$C$5:$C$18,0),MATCH(UsagePerHour!SF$4,Sales!$D$3:$ABF$3,0))/SF$2*INDEX(Usage!$D$5:$ABF$11,MATCH(UsagePerHour!$B$36,Usage!$C$5:$C$11,0),MATCH(UsagePerHour!SF$4,Usage!$D$3:$ABF$3,0)),"")</f>
        <v>1.3523684196910406</v>
      </c>
      <c r="SG39" s="6" t="str">
        <f>IFERROR(INDEX(Sales!$D$5:$ABF$18,MATCH(UsagePerHour!$B39,Sales!$C$5:$C$18,0),MATCH(UsagePerHour!SG$4,Sales!$D$3:$ABF$3,0))/SG$2*INDEX(Usage!$D$5:$ABF$11,MATCH(UsagePerHour!$B$36,Usage!$C$5:$C$11,0),MATCH(UsagePerHour!SG$4,Usage!$D$3:$ABF$3,0)),"")</f>
        <v/>
      </c>
      <c r="SH39" s="6" t="str">
        <f>IFERROR(INDEX(Sales!$D$5:$ABF$18,MATCH(UsagePerHour!$B39,Sales!$C$5:$C$18,0),MATCH(UsagePerHour!SH$4,Sales!$D$3:$ABF$3,0))/SH$2*INDEX(Usage!$D$5:$ABF$11,MATCH(UsagePerHour!$B$36,Usage!$C$5:$C$11,0),MATCH(UsagePerHour!SH$4,Usage!$D$3:$ABF$3,0)),"")</f>
        <v/>
      </c>
      <c r="SI39" s="6" t="str">
        <f>IFERROR(INDEX(Sales!$D$5:$ABF$18,MATCH(UsagePerHour!$B39,Sales!$C$5:$C$18,0),MATCH(UsagePerHour!SI$4,Sales!$D$3:$ABF$3,0))/SI$2*INDEX(Usage!$D$5:$ABF$11,MATCH(UsagePerHour!$B$36,Usage!$C$5:$C$11,0),MATCH(UsagePerHour!SI$4,Usage!$D$3:$ABF$3,0)),"")</f>
        <v/>
      </c>
      <c r="SJ39" s="6" t="str">
        <f>IFERROR(INDEX(Sales!$D$5:$ABF$18,MATCH(UsagePerHour!$B39,Sales!$C$5:$C$18,0),MATCH(UsagePerHour!SJ$4,Sales!$D$3:$ABF$3,0))/SJ$2*INDEX(Usage!$D$5:$ABF$11,MATCH(UsagePerHour!$B$36,Usage!$C$5:$C$11,0),MATCH(UsagePerHour!SJ$4,Usage!$D$3:$ABF$3,0)),"")</f>
        <v/>
      </c>
      <c r="SK39" s="6" t="str">
        <f>IFERROR(INDEX(Sales!$D$5:$ABF$18,MATCH(UsagePerHour!$B39,Sales!$C$5:$C$18,0),MATCH(UsagePerHour!SK$4,Sales!$D$3:$ABF$3,0))/SK$2*INDEX(Usage!$D$5:$ABF$11,MATCH(UsagePerHour!$B$36,Usage!$C$5:$C$11,0),MATCH(UsagePerHour!SK$4,Usage!$D$3:$ABF$3,0)),"")</f>
        <v/>
      </c>
      <c r="SL39" s="6" t="str">
        <f>IFERROR(INDEX(Sales!$D$5:$ABF$18,MATCH(UsagePerHour!$B39,Sales!$C$5:$C$18,0),MATCH(UsagePerHour!SL$4,Sales!$D$3:$ABF$3,0))/SL$2*INDEX(Usage!$D$5:$ABF$11,MATCH(UsagePerHour!$B$36,Usage!$C$5:$C$11,0),MATCH(UsagePerHour!SL$4,Usage!$D$3:$ABF$3,0)),"")</f>
        <v/>
      </c>
      <c r="SM39" s="6" t="str">
        <f>IFERROR(INDEX(Sales!$D$5:$ABF$18,MATCH(UsagePerHour!$B39,Sales!$C$5:$C$18,0),MATCH(UsagePerHour!SM$4,Sales!$D$3:$ABF$3,0))/SM$2*INDEX(Usage!$D$5:$ABF$11,MATCH(UsagePerHour!$B$36,Usage!$C$5:$C$11,0),MATCH(UsagePerHour!SM$4,Usage!$D$3:$ABF$3,0)),"")</f>
        <v/>
      </c>
      <c r="SN39" s="6" t="str">
        <f>IFERROR(INDEX(Sales!$D$5:$ABF$18,MATCH(UsagePerHour!$B39,Sales!$C$5:$C$18,0),MATCH(UsagePerHour!SN$4,Sales!$D$3:$ABF$3,0))/SN$2*INDEX(Usage!$D$5:$ABF$11,MATCH(UsagePerHour!$B$36,Usage!$C$5:$C$11,0),MATCH(UsagePerHour!SN$4,Usage!$D$3:$ABF$3,0)),"")</f>
        <v/>
      </c>
      <c r="SO39" s="6" t="str">
        <f>IFERROR(INDEX(Sales!$D$5:$ABF$18,MATCH(UsagePerHour!$B39,Sales!$C$5:$C$18,0),MATCH(UsagePerHour!SO$4,Sales!$D$3:$ABF$3,0))/SO$2*INDEX(Usage!$D$5:$ABF$11,MATCH(UsagePerHour!$B$36,Usage!$C$5:$C$11,0),MATCH(UsagePerHour!SO$4,Usage!$D$3:$ABF$3,0)),"")</f>
        <v/>
      </c>
      <c r="SP39" s="6" t="str">
        <f>IFERROR(INDEX(Sales!$D$5:$ABF$18,MATCH(UsagePerHour!$B39,Sales!$C$5:$C$18,0),MATCH(UsagePerHour!SP$4,Sales!$D$3:$ABF$3,0))/SP$2*INDEX(Usage!$D$5:$ABF$11,MATCH(UsagePerHour!$B$36,Usage!$C$5:$C$11,0),MATCH(UsagePerHour!SP$4,Usage!$D$3:$ABF$3,0)),"")</f>
        <v/>
      </c>
      <c r="SQ39" s="6" t="str">
        <f>IFERROR(INDEX(Sales!$D$5:$ABF$18,MATCH(UsagePerHour!$B39,Sales!$C$5:$C$18,0),MATCH(UsagePerHour!SQ$4,Sales!$D$3:$ABF$3,0))/SQ$2*INDEX(Usage!$D$5:$ABF$11,MATCH(UsagePerHour!$B$36,Usage!$C$5:$C$11,0),MATCH(UsagePerHour!SQ$4,Usage!$D$3:$ABF$3,0)),"")</f>
        <v/>
      </c>
      <c r="SR39" s="6" t="str">
        <f>IFERROR(INDEX(Sales!$D$5:$ABF$18,MATCH(UsagePerHour!$B39,Sales!$C$5:$C$18,0),MATCH(UsagePerHour!SR$4,Sales!$D$3:$ABF$3,0))/SR$2*INDEX(Usage!$D$5:$ABF$11,MATCH(UsagePerHour!$B$36,Usage!$C$5:$C$11,0),MATCH(UsagePerHour!SR$4,Usage!$D$3:$ABF$3,0)),"")</f>
        <v/>
      </c>
      <c r="SS39" s="6" t="str">
        <f>IFERROR(INDEX(Sales!$D$5:$ABF$18,MATCH(UsagePerHour!$B39,Sales!$C$5:$C$18,0),MATCH(UsagePerHour!SS$4,Sales!$D$3:$ABF$3,0))/SS$2*INDEX(Usage!$D$5:$ABF$11,MATCH(UsagePerHour!$B$36,Usage!$C$5:$C$11,0),MATCH(UsagePerHour!SS$4,Usage!$D$3:$ABF$3,0)),"")</f>
        <v/>
      </c>
      <c r="ST39" s="6" t="str">
        <f>IFERROR(INDEX(Sales!$D$5:$ABF$18,MATCH(UsagePerHour!$B39,Sales!$C$5:$C$18,0),MATCH(UsagePerHour!ST$4,Sales!$D$3:$ABF$3,0))/ST$2*INDEX(Usage!$D$5:$ABF$11,MATCH(UsagePerHour!$B$36,Usage!$C$5:$C$11,0),MATCH(UsagePerHour!ST$4,Usage!$D$3:$ABF$3,0)),"")</f>
        <v/>
      </c>
      <c r="SU39" s="6" t="str">
        <f>IFERROR(INDEX(Sales!$D$5:$ABF$18,MATCH(UsagePerHour!$B39,Sales!$C$5:$C$18,0),MATCH(UsagePerHour!SU$4,Sales!$D$3:$ABF$3,0))/SU$2*INDEX(Usage!$D$5:$ABF$11,MATCH(UsagePerHour!$B$36,Usage!$C$5:$C$11,0),MATCH(UsagePerHour!SU$4,Usage!$D$3:$ABF$3,0)),"")</f>
        <v/>
      </c>
      <c r="SV39" s="6" t="str">
        <f>IFERROR(INDEX(Sales!$D$5:$ABF$18,MATCH(UsagePerHour!$B39,Sales!$C$5:$C$18,0),MATCH(UsagePerHour!SV$4,Sales!$D$3:$ABF$3,0))/SV$2*INDEX(Usage!$D$5:$ABF$11,MATCH(UsagePerHour!$B$36,Usage!$C$5:$C$11,0),MATCH(UsagePerHour!SV$4,Usage!$D$3:$ABF$3,0)),"")</f>
        <v/>
      </c>
      <c r="SW39" s="6" t="str">
        <f>IFERROR(INDEX(Sales!$D$5:$ABF$18,MATCH(UsagePerHour!$B39,Sales!$C$5:$C$18,0),MATCH(UsagePerHour!SW$4,Sales!$D$3:$ABF$3,0))/SW$2*INDEX(Usage!$D$5:$ABF$11,MATCH(UsagePerHour!$B$36,Usage!$C$5:$C$11,0),MATCH(UsagePerHour!SW$4,Usage!$D$3:$ABF$3,0)),"")</f>
        <v/>
      </c>
      <c r="SX39" s="6" t="str">
        <f>IFERROR(INDEX(Sales!$D$5:$ABF$18,MATCH(UsagePerHour!$B39,Sales!$C$5:$C$18,0),MATCH(UsagePerHour!SX$4,Sales!$D$3:$ABF$3,0))/SX$2*INDEX(Usage!$D$5:$ABF$11,MATCH(UsagePerHour!$B$36,Usage!$C$5:$C$11,0),MATCH(UsagePerHour!SX$4,Usage!$D$3:$ABF$3,0)),"")</f>
        <v/>
      </c>
      <c r="SY39" s="6" t="str">
        <f>IFERROR(INDEX(Sales!$D$5:$ABF$18,MATCH(UsagePerHour!$B39,Sales!$C$5:$C$18,0),MATCH(UsagePerHour!SY$4,Sales!$D$3:$ABF$3,0))/SY$2*INDEX(Usage!$D$5:$ABF$11,MATCH(UsagePerHour!$B$36,Usage!$C$5:$C$11,0),MATCH(UsagePerHour!SY$4,Usage!$D$3:$ABF$3,0)),"")</f>
        <v/>
      </c>
      <c r="SZ39" s="6" t="str">
        <f>IFERROR(INDEX(Sales!$D$5:$ABF$18,MATCH(UsagePerHour!$B39,Sales!$C$5:$C$18,0),MATCH(UsagePerHour!SZ$4,Sales!$D$3:$ABF$3,0))/SZ$2*INDEX(Usage!$D$5:$ABF$11,MATCH(UsagePerHour!$B$36,Usage!$C$5:$C$11,0),MATCH(UsagePerHour!SZ$4,Usage!$D$3:$ABF$3,0)),"")</f>
        <v/>
      </c>
      <c r="TA39" s="6" t="str">
        <f>IFERROR(INDEX(Sales!$D$5:$ABF$18,MATCH(UsagePerHour!$B39,Sales!$C$5:$C$18,0),MATCH(UsagePerHour!TA$4,Sales!$D$3:$ABF$3,0))/TA$2*INDEX(Usage!$D$5:$ABF$11,MATCH(UsagePerHour!$B$36,Usage!$C$5:$C$11,0),MATCH(UsagePerHour!TA$4,Usage!$D$3:$ABF$3,0)),"")</f>
        <v/>
      </c>
      <c r="TB39" s="6" t="str">
        <f>IFERROR(INDEX(Sales!$D$5:$ABF$18,MATCH(UsagePerHour!$B39,Sales!$C$5:$C$18,0),MATCH(UsagePerHour!TB$4,Sales!$D$3:$ABF$3,0))/TB$2*INDEX(Usage!$D$5:$ABF$11,MATCH(UsagePerHour!$B$36,Usage!$C$5:$C$11,0),MATCH(UsagePerHour!TB$4,Usage!$D$3:$ABF$3,0)),"")</f>
        <v/>
      </c>
      <c r="TC39" s="6" t="str">
        <f>IFERROR(INDEX(Sales!$D$5:$ABF$18,MATCH(UsagePerHour!$B39,Sales!$C$5:$C$18,0),MATCH(UsagePerHour!TC$4,Sales!$D$3:$ABF$3,0))/TC$2*INDEX(Usage!$D$5:$ABF$11,MATCH(UsagePerHour!$B$36,Usage!$C$5:$C$11,0),MATCH(UsagePerHour!TC$4,Usage!$D$3:$ABF$3,0)),"")</f>
        <v/>
      </c>
      <c r="TD39" s="6" t="str">
        <f>IFERROR(INDEX(Sales!$D$5:$ABF$18,MATCH(UsagePerHour!$B39,Sales!$C$5:$C$18,0),MATCH(UsagePerHour!TD$4,Sales!$D$3:$ABF$3,0))/TD$2*INDEX(Usage!$D$5:$ABF$11,MATCH(UsagePerHour!$B$36,Usage!$C$5:$C$11,0),MATCH(UsagePerHour!TD$4,Usage!$D$3:$ABF$3,0)),"")</f>
        <v/>
      </c>
      <c r="TE39" s="6" t="str">
        <f>IFERROR(INDEX(Sales!$D$5:$ABF$18,MATCH(UsagePerHour!$B39,Sales!$C$5:$C$18,0),MATCH(UsagePerHour!TE$4,Sales!$D$3:$ABF$3,0))/TE$2*INDEX(Usage!$D$5:$ABF$11,MATCH(UsagePerHour!$B$36,Usage!$C$5:$C$11,0),MATCH(UsagePerHour!TE$4,Usage!$D$3:$ABF$3,0)),"")</f>
        <v/>
      </c>
      <c r="TF39" s="6" t="str">
        <f>IFERROR(INDEX(Sales!$D$5:$ABF$18,MATCH(UsagePerHour!$B39,Sales!$C$5:$C$18,0),MATCH(UsagePerHour!TF$4,Sales!$D$3:$ABF$3,0))/TF$2*INDEX(Usage!$D$5:$ABF$11,MATCH(UsagePerHour!$B$36,Usage!$C$5:$C$11,0),MATCH(UsagePerHour!TF$4,Usage!$D$3:$ABF$3,0)),"")</f>
        <v/>
      </c>
      <c r="TG39" s="6" t="str">
        <f>IFERROR(INDEX(Sales!$D$5:$ABF$18,MATCH(UsagePerHour!$B39,Sales!$C$5:$C$18,0),MATCH(UsagePerHour!TG$4,Sales!$D$3:$ABF$3,0))/TG$2*INDEX(Usage!$D$5:$ABF$11,MATCH(UsagePerHour!$B$36,Usage!$C$5:$C$11,0),MATCH(UsagePerHour!TG$4,Usage!$D$3:$ABF$3,0)),"")</f>
        <v/>
      </c>
      <c r="TH39" s="6" t="str">
        <f>IFERROR(INDEX(Sales!$D$5:$ABF$18,MATCH(UsagePerHour!$B39,Sales!$C$5:$C$18,0),MATCH(UsagePerHour!TH$4,Sales!$D$3:$ABF$3,0))/TH$2*INDEX(Usage!$D$5:$ABF$11,MATCH(UsagePerHour!$B$36,Usage!$C$5:$C$11,0),MATCH(UsagePerHour!TH$4,Usage!$D$3:$ABF$3,0)),"")</f>
        <v/>
      </c>
      <c r="TI39" s="6" t="str">
        <f>IFERROR(INDEX(Sales!$D$5:$ABF$18,MATCH(UsagePerHour!$B39,Sales!$C$5:$C$18,0),MATCH(UsagePerHour!TI$4,Sales!$D$3:$ABF$3,0))/TI$2*INDEX(Usage!$D$5:$ABF$11,MATCH(UsagePerHour!$B$36,Usage!$C$5:$C$11,0),MATCH(UsagePerHour!TI$4,Usage!$D$3:$ABF$3,0)),"")</f>
        <v/>
      </c>
      <c r="TJ39" s="6" t="str">
        <f>IFERROR(INDEX(Sales!$D$5:$ABF$18,MATCH(UsagePerHour!$B39,Sales!$C$5:$C$18,0),MATCH(UsagePerHour!TJ$4,Sales!$D$3:$ABF$3,0))/TJ$2*INDEX(Usage!$D$5:$ABF$11,MATCH(UsagePerHour!$B$36,Usage!$C$5:$C$11,0),MATCH(UsagePerHour!TJ$4,Usage!$D$3:$ABF$3,0)),"")</f>
        <v/>
      </c>
      <c r="TK39" s="6" t="str">
        <f>IFERROR(INDEX(Sales!$D$5:$ABF$18,MATCH(UsagePerHour!$B39,Sales!$C$5:$C$18,0),MATCH(UsagePerHour!TK$4,Sales!$D$3:$ABF$3,0))/TK$2*INDEX(Usage!$D$5:$ABF$11,MATCH(UsagePerHour!$B$36,Usage!$C$5:$C$11,0),MATCH(UsagePerHour!TK$4,Usage!$D$3:$ABF$3,0)),"")</f>
        <v/>
      </c>
      <c r="TL39" s="6" t="str">
        <f>IFERROR(INDEX(Sales!$D$5:$ABF$18,MATCH(UsagePerHour!$B39,Sales!$C$5:$C$18,0),MATCH(UsagePerHour!TL$4,Sales!$D$3:$ABF$3,0))/TL$2*INDEX(Usage!$D$5:$ABF$11,MATCH(UsagePerHour!$B$36,Usage!$C$5:$C$11,0),MATCH(UsagePerHour!TL$4,Usage!$D$3:$ABF$3,0)),"")</f>
        <v/>
      </c>
      <c r="TM39" s="6" t="str">
        <f>IFERROR(INDEX(Sales!$D$5:$ABF$18,MATCH(UsagePerHour!$B39,Sales!$C$5:$C$18,0),MATCH(UsagePerHour!TM$4,Sales!$D$3:$ABF$3,0))/TM$2*INDEX(Usage!$D$5:$ABF$11,MATCH(UsagePerHour!$B$36,Usage!$C$5:$C$11,0),MATCH(UsagePerHour!TM$4,Usage!$D$3:$ABF$3,0)),"")</f>
        <v/>
      </c>
      <c r="TN39" s="6" t="str">
        <f>IFERROR(INDEX(Sales!$D$5:$ABF$18,MATCH(UsagePerHour!$B39,Sales!$C$5:$C$18,0),MATCH(UsagePerHour!TN$4,Sales!$D$3:$ABF$3,0))/TN$2*INDEX(Usage!$D$5:$ABF$11,MATCH(UsagePerHour!$B$36,Usage!$C$5:$C$11,0),MATCH(UsagePerHour!TN$4,Usage!$D$3:$ABF$3,0)),"")</f>
        <v/>
      </c>
      <c r="TO39" s="6" t="str">
        <f>IFERROR(INDEX(Sales!$D$5:$ABF$18,MATCH(UsagePerHour!$B39,Sales!$C$5:$C$18,0),MATCH(UsagePerHour!TO$4,Sales!$D$3:$ABF$3,0))/TO$2*INDEX(Usage!$D$5:$ABF$11,MATCH(UsagePerHour!$B$36,Usage!$C$5:$C$11,0),MATCH(UsagePerHour!TO$4,Usage!$D$3:$ABF$3,0)),"")</f>
        <v/>
      </c>
      <c r="TP39" s="6" t="str">
        <f>IFERROR(INDEX(Sales!$D$5:$ABF$18,MATCH(UsagePerHour!$B39,Sales!$C$5:$C$18,0),MATCH(UsagePerHour!TP$4,Sales!$D$3:$ABF$3,0))/TP$2*INDEX(Usage!$D$5:$ABF$11,MATCH(UsagePerHour!$B$36,Usage!$C$5:$C$11,0),MATCH(UsagePerHour!TP$4,Usage!$D$3:$ABF$3,0)),"")</f>
        <v/>
      </c>
      <c r="TQ39" s="6" t="str">
        <f>IFERROR(INDEX(Sales!$D$5:$ABF$18,MATCH(UsagePerHour!$B39,Sales!$C$5:$C$18,0),MATCH(UsagePerHour!TQ$4,Sales!$D$3:$ABF$3,0))/TQ$2*INDEX(Usage!$D$5:$ABF$11,MATCH(UsagePerHour!$B$36,Usage!$C$5:$C$11,0),MATCH(UsagePerHour!TQ$4,Usage!$D$3:$ABF$3,0)),"")</f>
        <v/>
      </c>
      <c r="TR39" s="6" t="str">
        <f>IFERROR(INDEX(Sales!$D$5:$ABF$18,MATCH(UsagePerHour!$B39,Sales!$C$5:$C$18,0),MATCH(UsagePerHour!TR$4,Sales!$D$3:$ABF$3,0))/TR$2*INDEX(Usage!$D$5:$ABF$11,MATCH(UsagePerHour!$B$36,Usage!$C$5:$C$11,0),MATCH(UsagePerHour!TR$4,Usage!$D$3:$ABF$3,0)),"")</f>
        <v/>
      </c>
      <c r="TS39" s="6" t="str">
        <f>IFERROR(INDEX(Sales!$D$5:$ABF$18,MATCH(UsagePerHour!$B39,Sales!$C$5:$C$18,0),MATCH(UsagePerHour!TS$4,Sales!$D$3:$ABF$3,0))/TS$2*INDEX(Usage!$D$5:$ABF$11,MATCH(UsagePerHour!$B$36,Usage!$C$5:$C$11,0),MATCH(UsagePerHour!TS$4,Usage!$D$3:$ABF$3,0)),"")</f>
        <v/>
      </c>
      <c r="TT39" s="6" t="str">
        <f>IFERROR(INDEX(Sales!$D$5:$ABF$18,MATCH(UsagePerHour!$B39,Sales!$C$5:$C$18,0),MATCH(UsagePerHour!TT$4,Sales!$D$3:$ABF$3,0))/TT$2*INDEX(Usage!$D$5:$ABF$11,MATCH(UsagePerHour!$B$36,Usage!$C$5:$C$11,0),MATCH(UsagePerHour!TT$4,Usage!$D$3:$ABF$3,0)),"")</f>
        <v/>
      </c>
      <c r="TU39" s="6" t="str">
        <f>IFERROR(INDEX(Sales!$D$5:$ABF$18,MATCH(UsagePerHour!$B39,Sales!$C$5:$C$18,0),MATCH(UsagePerHour!TU$4,Sales!$D$3:$ABF$3,0))/TU$2*INDEX(Usage!$D$5:$ABF$11,MATCH(UsagePerHour!$B$36,Usage!$C$5:$C$11,0),MATCH(UsagePerHour!TU$4,Usage!$D$3:$ABF$3,0)),"")</f>
        <v/>
      </c>
      <c r="TV39" s="6" t="str">
        <f>IFERROR(INDEX(Sales!$D$5:$ABF$18,MATCH(UsagePerHour!$B39,Sales!$C$5:$C$18,0),MATCH(UsagePerHour!TV$4,Sales!$D$3:$ABF$3,0))/TV$2*INDEX(Usage!$D$5:$ABF$11,MATCH(UsagePerHour!$B$36,Usage!$C$5:$C$11,0),MATCH(UsagePerHour!TV$4,Usage!$D$3:$ABF$3,0)),"")</f>
        <v/>
      </c>
      <c r="TW39" s="6" t="str">
        <f>IFERROR(INDEX(Sales!$D$5:$ABF$18,MATCH(UsagePerHour!$B39,Sales!$C$5:$C$18,0),MATCH(UsagePerHour!TW$4,Sales!$D$3:$ABF$3,0))/TW$2*INDEX(Usage!$D$5:$ABF$11,MATCH(UsagePerHour!$B$36,Usage!$C$5:$C$11,0),MATCH(UsagePerHour!TW$4,Usage!$D$3:$ABF$3,0)),"")</f>
        <v/>
      </c>
      <c r="TX39" s="6" t="str">
        <f>IFERROR(INDEX(Sales!$D$5:$ABF$18,MATCH(UsagePerHour!$B39,Sales!$C$5:$C$18,0),MATCH(UsagePerHour!TX$4,Sales!$D$3:$ABF$3,0))/TX$2*INDEX(Usage!$D$5:$ABF$11,MATCH(UsagePerHour!$B$36,Usage!$C$5:$C$11,0),MATCH(UsagePerHour!TX$4,Usage!$D$3:$ABF$3,0)),"")</f>
        <v/>
      </c>
      <c r="TY39" s="6" t="str">
        <f>IFERROR(INDEX(Sales!$D$5:$ABF$18,MATCH(UsagePerHour!$B39,Sales!$C$5:$C$18,0),MATCH(UsagePerHour!TY$4,Sales!$D$3:$ABF$3,0))/TY$2*INDEX(Usage!$D$5:$ABF$11,MATCH(UsagePerHour!$B$36,Usage!$C$5:$C$11,0),MATCH(UsagePerHour!TY$4,Usage!$D$3:$ABF$3,0)),"")</f>
        <v/>
      </c>
      <c r="TZ39" s="6" t="str">
        <f>IFERROR(INDEX(Sales!$D$5:$ABF$18,MATCH(UsagePerHour!$B39,Sales!$C$5:$C$18,0),MATCH(UsagePerHour!TZ$4,Sales!$D$3:$ABF$3,0))/TZ$2*INDEX(Usage!$D$5:$ABF$11,MATCH(UsagePerHour!$B$36,Usage!$C$5:$C$11,0),MATCH(UsagePerHour!TZ$4,Usage!$D$3:$ABF$3,0)),"")</f>
        <v/>
      </c>
      <c r="UA39" s="6" t="str">
        <f>IFERROR(INDEX(Sales!$D$5:$ABF$18,MATCH(UsagePerHour!$B39,Sales!$C$5:$C$18,0),MATCH(UsagePerHour!UA$4,Sales!$D$3:$ABF$3,0))/UA$2*INDEX(Usage!$D$5:$ABF$11,MATCH(UsagePerHour!$B$36,Usage!$C$5:$C$11,0),MATCH(UsagePerHour!UA$4,Usage!$D$3:$ABF$3,0)),"")</f>
        <v/>
      </c>
      <c r="UB39" s="6" t="str">
        <f>IFERROR(INDEX(Sales!$D$5:$ABF$18,MATCH(UsagePerHour!$B39,Sales!$C$5:$C$18,0),MATCH(UsagePerHour!UB$4,Sales!$D$3:$ABF$3,0))/UB$2*INDEX(Usage!$D$5:$ABF$11,MATCH(UsagePerHour!$B$36,Usage!$C$5:$C$11,0),MATCH(UsagePerHour!UB$4,Usage!$D$3:$ABF$3,0)),"")</f>
        <v/>
      </c>
      <c r="UC39" s="6" t="str">
        <f>IFERROR(INDEX(Sales!$D$5:$ABF$18,MATCH(UsagePerHour!$B39,Sales!$C$5:$C$18,0),MATCH(UsagePerHour!UC$4,Sales!$D$3:$ABF$3,0))/UC$2*INDEX(Usage!$D$5:$ABF$11,MATCH(UsagePerHour!$B$36,Usage!$C$5:$C$11,0),MATCH(UsagePerHour!UC$4,Usage!$D$3:$ABF$3,0)),"")</f>
        <v/>
      </c>
      <c r="UD39" s="6" t="str">
        <f>IFERROR(INDEX(Sales!$D$5:$ABF$18,MATCH(UsagePerHour!$B39,Sales!$C$5:$C$18,0),MATCH(UsagePerHour!UD$4,Sales!$D$3:$ABF$3,0))/UD$2*INDEX(Usage!$D$5:$ABF$11,MATCH(UsagePerHour!$B$36,Usage!$C$5:$C$11,0),MATCH(UsagePerHour!UD$4,Usage!$D$3:$ABF$3,0)),"")</f>
        <v/>
      </c>
      <c r="UE39" s="6" t="str">
        <f>IFERROR(INDEX(Sales!$D$5:$ABF$18,MATCH(UsagePerHour!$B39,Sales!$C$5:$C$18,0),MATCH(UsagePerHour!UE$4,Sales!$D$3:$ABF$3,0))/UE$2*INDEX(Usage!$D$5:$ABF$11,MATCH(UsagePerHour!$B$36,Usage!$C$5:$C$11,0),MATCH(UsagePerHour!UE$4,Usage!$D$3:$ABF$3,0)),"")</f>
        <v/>
      </c>
      <c r="UF39" s="6" t="str">
        <f>IFERROR(INDEX(Sales!$D$5:$ABF$18,MATCH(UsagePerHour!$B39,Sales!$C$5:$C$18,0),MATCH(UsagePerHour!UF$4,Sales!$D$3:$ABF$3,0))/UF$2*INDEX(Usage!$D$5:$ABF$11,MATCH(UsagePerHour!$B$36,Usage!$C$5:$C$11,0),MATCH(UsagePerHour!UF$4,Usage!$D$3:$ABF$3,0)),"")</f>
        <v/>
      </c>
      <c r="UG39" s="6" t="str">
        <f>IFERROR(INDEX(Sales!$D$5:$ABF$18,MATCH(UsagePerHour!$B39,Sales!$C$5:$C$18,0),MATCH(UsagePerHour!UG$4,Sales!$D$3:$ABF$3,0))/UG$2*INDEX(Usage!$D$5:$ABF$11,MATCH(UsagePerHour!$B$36,Usage!$C$5:$C$11,0),MATCH(UsagePerHour!UG$4,Usage!$D$3:$ABF$3,0)),"")</f>
        <v/>
      </c>
      <c r="UH39" s="6" t="str">
        <f>IFERROR(INDEX(Sales!$D$5:$ABF$18,MATCH(UsagePerHour!$B39,Sales!$C$5:$C$18,0),MATCH(UsagePerHour!UH$4,Sales!$D$3:$ABF$3,0))/UH$2*INDEX(Usage!$D$5:$ABF$11,MATCH(UsagePerHour!$B$36,Usage!$C$5:$C$11,0),MATCH(UsagePerHour!UH$4,Usage!$D$3:$ABF$3,0)),"")</f>
        <v/>
      </c>
      <c r="UI39" s="6" t="str">
        <f>IFERROR(INDEX(Sales!$D$5:$ABF$18,MATCH(UsagePerHour!$B39,Sales!$C$5:$C$18,0),MATCH(UsagePerHour!UI$4,Sales!$D$3:$ABF$3,0))/UI$2*INDEX(Usage!$D$5:$ABF$11,MATCH(UsagePerHour!$B$36,Usage!$C$5:$C$11,0),MATCH(UsagePerHour!UI$4,Usage!$D$3:$ABF$3,0)),"")</f>
        <v/>
      </c>
      <c r="UJ39" s="6" t="str">
        <f>IFERROR(INDEX(Sales!$D$5:$ABF$18,MATCH(UsagePerHour!$B39,Sales!$C$5:$C$18,0),MATCH(UsagePerHour!UJ$4,Sales!$D$3:$ABF$3,0))/UJ$2*INDEX(Usage!$D$5:$ABF$11,MATCH(UsagePerHour!$B$36,Usage!$C$5:$C$11,0),MATCH(UsagePerHour!UJ$4,Usage!$D$3:$ABF$3,0)),"")</f>
        <v/>
      </c>
      <c r="UK39" s="6" t="str">
        <f>IFERROR(INDEX(Sales!$D$5:$ABF$18,MATCH(UsagePerHour!$B39,Sales!$C$5:$C$18,0),MATCH(UsagePerHour!UK$4,Sales!$D$3:$ABF$3,0))/UK$2*INDEX(Usage!$D$5:$ABF$11,MATCH(UsagePerHour!$B$36,Usage!$C$5:$C$11,0),MATCH(UsagePerHour!UK$4,Usage!$D$3:$ABF$3,0)),"")</f>
        <v/>
      </c>
      <c r="UL39" s="6" t="str">
        <f>IFERROR(INDEX(Sales!$D$5:$ABF$18,MATCH(UsagePerHour!$B39,Sales!$C$5:$C$18,0),MATCH(UsagePerHour!UL$4,Sales!$D$3:$ABF$3,0))/UL$2*INDEX(Usage!$D$5:$ABF$11,MATCH(UsagePerHour!$B$36,Usage!$C$5:$C$11,0),MATCH(UsagePerHour!UL$4,Usage!$D$3:$ABF$3,0)),"")</f>
        <v/>
      </c>
      <c r="UM39" s="6" t="str">
        <f>IFERROR(INDEX(Sales!$D$5:$ABF$18,MATCH(UsagePerHour!$B39,Sales!$C$5:$C$18,0),MATCH(UsagePerHour!UM$4,Sales!$D$3:$ABF$3,0))/UM$2*INDEX(Usage!$D$5:$ABF$11,MATCH(UsagePerHour!$B$36,Usage!$C$5:$C$11,0),MATCH(UsagePerHour!UM$4,Usage!$D$3:$ABF$3,0)),"")</f>
        <v/>
      </c>
      <c r="UN39" s="6" t="str">
        <f>IFERROR(INDEX(Sales!$D$5:$ABF$18,MATCH(UsagePerHour!$B39,Sales!$C$5:$C$18,0),MATCH(UsagePerHour!UN$4,Sales!$D$3:$ABF$3,0))/UN$2*INDEX(Usage!$D$5:$ABF$11,MATCH(UsagePerHour!$B$36,Usage!$C$5:$C$11,0),MATCH(UsagePerHour!UN$4,Usage!$D$3:$ABF$3,0)),"")</f>
        <v/>
      </c>
      <c r="UO39" s="6" t="str">
        <f>IFERROR(INDEX(Sales!$D$5:$ABF$18,MATCH(UsagePerHour!$B39,Sales!$C$5:$C$18,0),MATCH(UsagePerHour!UO$4,Sales!$D$3:$ABF$3,0))/UO$2*INDEX(Usage!$D$5:$ABF$11,MATCH(UsagePerHour!$B$36,Usage!$C$5:$C$11,0),MATCH(UsagePerHour!UO$4,Usage!$D$3:$ABF$3,0)),"")</f>
        <v/>
      </c>
      <c r="UP39" s="6" t="str">
        <f>IFERROR(INDEX(Sales!$D$5:$ABF$18,MATCH(UsagePerHour!$B39,Sales!$C$5:$C$18,0),MATCH(UsagePerHour!UP$4,Sales!$D$3:$ABF$3,0))/UP$2*INDEX(Usage!$D$5:$ABF$11,MATCH(UsagePerHour!$B$36,Usage!$C$5:$C$11,0),MATCH(UsagePerHour!UP$4,Usage!$D$3:$ABF$3,0)),"")</f>
        <v/>
      </c>
      <c r="UQ39" s="6" t="str">
        <f>IFERROR(INDEX(Sales!$D$5:$ABF$18,MATCH(UsagePerHour!$B39,Sales!$C$5:$C$18,0),MATCH(UsagePerHour!UQ$4,Sales!$D$3:$ABF$3,0))/UQ$2*INDEX(Usage!$D$5:$ABF$11,MATCH(UsagePerHour!$B$36,Usage!$C$5:$C$11,0),MATCH(UsagePerHour!UQ$4,Usage!$D$3:$ABF$3,0)),"")</f>
        <v/>
      </c>
      <c r="UR39" s="6" t="str">
        <f>IFERROR(INDEX(Sales!$D$5:$ABF$18,MATCH(UsagePerHour!$B39,Sales!$C$5:$C$18,0),MATCH(UsagePerHour!UR$4,Sales!$D$3:$ABF$3,0))/UR$2*INDEX(Usage!$D$5:$ABF$11,MATCH(UsagePerHour!$B$36,Usage!$C$5:$C$11,0),MATCH(UsagePerHour!UR$4,Usage!$D$3:$ABF$3,0)),"")</f>
        <v/>
      </c>
      <c r="US39" s="6" t="str">
        <f>IFERROR(INDEX(Sales!$D$5:$ABF$18,MATCH(UsagePerHour!$B39,Sales!$C$5:$C$18,0),MATCH(UsagePerHour!US$4,Sales!$D$3:$ABF$3,0))/US$2*INDEX(Usage!$D$5:$ABF$11,MATCH(UsagePerHour!$B$36,Usage!$C$5:$C$11,0),MATCH(UsagePerHour!US$4,Usage!$D$3:$ABF$3,0)),"")</f>
        <v/>
      </c>
      <c r="UT39" s="6" t="str">
        <f>IFERROR(INDEX(Sales!$D$5:$ABF$18,MATCH(UsagePerHour!$B39,Sales!$C$5:$C$18,0),MATCH(UsagePerHour!UT$4,Sales!$D$3:$ABF$3,0))/UT$2*INDEX(Usage!$D$5:$ABF$11,MATCH(UsagePerHour!$B$36,Usage!$C$5:$C$11,0),MATCH(UsagePerHour!UT$4,Usage!$D$3:$ABF$3,0)),"")</f>
        <v/>
      </c>
      <c r="UU39" s="6" t="str">
        <f>IFERROR(INDEX(Sales!$D$5:$ABF$18,MATCH(UsagePerHour!$B39,Sales!$C$5:$C$18,0),MATCH(UsagePerHour!UU$4,Sales!$D$3:$ABF$3,0))/UU$2*INDEX(Usage!$D$5:$ABF$11,MATCH(UsagePerHour!$B$36,Usage!$C$5:$C$11,0),MATCH(UsagePerHour!UU$4,Usage!$D$3:$ABF$3,0)),"")</f>
        <v/>
      </c>
      <c r="UV39" s="6" t="str">
        <f>IFERROR(INDEX(Sales!$D$5:$ABF$18,MATCH(UsagePerHour!$B39,Sales!$C$5:$C$18,0),MATCH(UsagePerHour!UV$4,Sales!$D$3:$ABF$3,0))/UV$2*INDEX(Usage!$D$5:$ABF$11,MATCH(UsagePerHour!$B$36,Usage!$C$5:$C$11,0),MATCH(UsagePerHour!UV$4,Usage!$D$3:$ABF$3,0)),"")</f>
        <v/>
      </c>
      <c r="UW39" s="6" t="str">
        <f>IFERROR(INDEX(Sales!$D$5:$ABF$18,MATCH(UsagePerHour!$B39,Sales!$C$5:$C$18,0),MATCH(UsagePerHour!UW$4,Sales!$D$3:$ABF$3,0))/UW$2*INDEX(Usage!$D$5:$ABF$11,MATCH(UsagePerHour!$B$36,Usage!$C$5:$C$11,0),MATCH(UsagePerHour!UW$4,Usage!$D$3:$ABF$3,0)),"")</f>
        <v/>
      </c>
      <c r="UX39" s="6" t="str">
        <f>IFERROR(INDEX(Sales!$D$5:$ABF$18,MATCH(UsagePerHour!$B39,Sales!$C$5:$C$18,0),MATCH(UsagePerHour!UX$4,Sales!$D$3:$ABF$3,0))/UX$2*INDEX(Usage!$D$5:$ABF$11,MATCH(UsagePerHour!$B$36,Usage!$C$5:$C$11,0),MATCH(UsagePerHour!UX$4,Usage!$D$3:$ABF$3,0)),"")</f>
        <v/>
      </c>
      <c r="UY39" s="6" t="str">
        <f>IFERROR(INDEX(Sales!$D$5:$ABF$18,MATCH(UsagePerHour!$B39,Sales!$C$5:$C$18,0),MATCH(UsagePerHour!UY$4,Sales!$D$3:$ABF$3,0))/UY$2*INDEX(Usage!$D$5:$ABF$11,MATCH(UsagePerHour!$B$36,Usage!$C$5:$C$11,0),MATCH(UsagePerHour!UY$4,Usage!$D$3:$ABF$3,0)),"")</f>
        <v/>
      </c>
      <c r="UZ39" s="6" t="str">
        <f>IFERROR(INDEX(Sales!$D$5:$ABF$18,MATCH(UsagePerHour!$B39,Sales!$C$5:$C$18,0),MATCH(UsagePerHour!UZ$4,Sales!$D$3:$ABF$3,0))/UZ$2*INDEX(Usage!$D$5:$ABF$11,MATCH(UsagePerHour!$B$36,Usage!$C$5:$C$11,0),MATCH(UsagePerHour!UZ$4,Usage!$D$3:$ABF$3,0)),"")</f>
        <v/>
      </c>
      <c r="VA39" s="6" t="str">
        <f>IFERROR(INDEX(Sales!$D$5:$ABF$18,MATCH(UsagePerHour!$B39,Sales!$C$5:$C$18,0),MATCH(UsagePerHour!VA$4,Sales!$D$3:$ABF$3,0))/VA$2*INDEX(Usage!$D$5:$ABF$11,MATCH(UsagePerHour!$B$36,Usage!$C$5:$C$11,0),MATCH(UsagePerHour!VA$4,Usage!$D$3:$ABF$3,0)),"")</f>
        <v/>
      </c>
      <c r="VB39" s="6" t="str">
        <f>IFERROR(INDEX(Sales!$D$5:$ABF$18,MATCH(UsagePerHour!$B39,Sales!$C$5:$C$18,0),MATCH(UsagePerHour!VB$4,Sales!$D$3:$ABF$3,0))/VB$2*INDEX(Usage!$D$5:$ABF$11,MATCH(UsagePerHour!$B$36,Usage!$C$5:$C$11,0),MATCH(UsagePerHour!VB$4,Usage!$D$3:$ABF$3,0)),"")</f>
        <v/>
      </c>
      <c r="VC39" s="6" t="str">
        <f>IFERROR(INDEX(Sales!$D$5:$ABF$18,MATCH(UsagePerHour!$B39,Sales!$C$5:$C$18,0),MATCH(UsagePerHour!VC$4,Sales!$D$3:$ABF$3,0))/VC$2*INDEX(Usage!$D$5:$ABF$11,MATCH(UsagePerHour!$B$36,Usage!$C$5:$C$11,0),MATCH(UsagePerHour!VC$4,Usage!$D$3:$ABF$3,0)),"")</f>
        <v/>
      </c>
      <c r="VD39" s="6" t="str">
        <f>IFERROR(INDEX(Sales!$D$5:$ABF$18,MATCH(UsagePerHour!$B39,Sales!$C$5:$C$18,0),MATCH(UsagePerHour!VD$4,Sales!$D$3:$ABF$3,0))/VD$2*INDEX(Usage!$D$5:$ABF$11,MATCH(UsagePerHour!$B$36,Usage!$C$5:$C$11,0),MATCH(UsagePerHour!VD$4,Usage!$D$3:$ABF$3,0)),"")</f>
        <v/>
      </c>
      <c r="VE39" s="6" t="str">
        <f>IFERROR(INDEX(Sales!$D$5:$ABF$18,MATCH(UsagePerHour!$B39,Sales!$C$5:$C$18,0),MATCH(UsagePerHour!VE$4,Sales!$D$3:$ABF$3,0))/VE$2*INDEX(Usage!$D$5:$ABF$11,MATCH(UsagePerHour!$B$36,Usage!$C$5:$C$11,0),MATCH(UsagePerHour!VE$4,Usage!$D$3:$ABF$3,0)),"")</f>
        <v/>
      </c>
      <c r="VF39" s="6" t="str">
        <f>IFERROR(INDEX(Sales!$D$5:$ABF$18,MATCH(UsagePerHour!$B39,Sales!$C$5:$C$18,0),MATCH(UsagePerHour!VF$4,Sales!$D$3:$ABF$3,0))/VF$2*INDEX(Usage!$D$5:$ABF$11,MATCH(UsagePerHour!$B$36,Usage!$C$5:$C$11,0),MATCH(UsagePerHour!VF$4,Usage!$D$3:$ABF$3,0)),"")</f>
        <v/>
      </c>
      <c r="VG39" s="6" t="str">
        <f>IFERROR(INDEX(Sales!$D$5:$ABF$18,MATCH(UsagePerHour!$B39,Sales!$C$5:$C$18,0),MATCH(UsagePerHour!VG$4,Sales!$D$3:$ABF$3,0))/VG$2*INDEX(Usage!$D$5:$ABF$11,MATCH(UsagePerHour!$B$36,Usage!$C$5:$C$11,0),MATCH(UsagePerHour!VG$4,Usage!$D$3:$ABF$3,0)),"")</f>
        <v/>
      </c>
      <c r="VH39" s="6" t="str">
        <f>IFERROR(INDEX(Sales!$D$5:$ABF$18,MATCH(UsagePerHour!$B39,Sales!$C$5:$C$18,0),MATCH(UsagePerHour!VH$4,Sales!$D$3:$ABF$3,0))/VH$2*INDEX(Usage!$D$5:$ABF$11,MATCH(UsagePerHour!$B$36,Usage!$C$5:$C$11,0),MATCH(UsagePerHour!VH$4,Usage!$D$3:$ABF$3,0)),"")</f>
        <v/>
      </c>
      <c r="VI39" s="6" t="str">
        <f>IFERROR(INDEX(Sales!$D$5:$ABF$18,MATCH(UsagePerHour!$B39,Sales!$C$5:$C$18,0),MATCH(UsagePerHour!VI$4,Sales!$D$3:$ABF$3,0))/VI$2*INDEX(Usage!$D$5:$ABF$11,MATCH(UsagePerHour!$B$36,Usage!$C$5:$C$11,0),MATCH(UsagePerHour!VI$4,Usage!$D$3:$ABF$3,0)),"")</f>
        <v/>
      </c>
      <c r="VJ39" s="6" t="str">
        <f>IFERROR(INDEX(Sales!$D$5:$ABF$18,MATCH(UsagePerHour!$B39,Sales!$C$5:$C$18,0),MATCH(UsagePerHour!VJ$4,Sales!$D$3:$ABF$3,0))/VJ$2*INDEX(Usage!$D$5:$ABF$11,MATCH(UsagePerHour!$B$36,Usage!$C$5:$C$11,0),MATCH(UsagePerHour!VJ$4,Usage!$D$3:$ABF$3,0)),"")</f>
        <v/>
      </c>
      <c r="VK39" s="6" t="str">
        <f>IFERROR(INDEX(Sales!$D$5:$ABF$18,MATCH(UsagePerHour!$B39,Sales!$C$5:$C$18,0),MATCH(UsagePerHour!VK$4,Sales!$D$3:$ABF$3,0))/VK$2*INDEX(Usage!$D$5:$ABF$11,MATCH(UsagePerHour!$B$36,Usage!$C$5:$C$11,0),MATCH(UsagePerHour!VK$4,Usage!$D$3:$ABF$3,0)),"")</f>
        <v/>
      </c>
      <c r="VL39" s="6" t="str">
        <f>IFERROR(INDEX(Sales!$D$5:$ABF$18,MATCH(UsagePerHour!$B39,Sales!$C$5:$C$18,0),MATCH(UsagePerHour!VL$4,Sales!$D$3:$ABF$3,0))/VL$2*INDEX(Usage!$D$5:$ABF$11,MATCH(UsagePerHour!$B$36,Usage!$C$5:$C$11,0),MATCH(UsagePerHour!VL$4,Usage!$D$3:$ABF$3,0)),"")</f>
        <v/>
      </c>
      <c r="VM39" s="6" t="str">
        <f>IFERROR(INDEX(Sales!$D$5:$ABF$18,MATCH(UsagePerHour!$B39,Sales!$C$5:$C$18,0),MATCH(UsagePerHour!VM$4,Sales!$D$3:$ABF$3,0))/VM$2*INDEX(Usage!$D$5:$ABF$11,MATCH(UsagePerHour!$B$36,Usage!$C$5:$C$11,0),MATCH(UsagePerHour!VM$4,Usage!$D$3:$ABF$3,0)),"")</f>
        <v/>
      </c>
      <c r="VN39" s="6" t="str">
        <f>IFERROR(INDEX(Sales!$D$5:$ABF$18,MATCH(UsagePerHour!$B39,Sales!$C$5:$C$18,0),MATCH(UsagePerHour!VN$4,Sales!$D$3:$ABF$3,0))/VN$2*INDEX(Usage!$D$5:$ABF$11,MATCH(UsagePerHour!$B$36,Usage!$C$5:$C$11,0),MATCH(UsagePerHour!VN$4,Usage!$D$3:$ABF$3,0)),"")</f>
        <v/>
      </c>
      <c r="VO39" s="6" t="str">
        <f>IFERROR(INDEX(Sales!$D$5:$ABF$18,MATCH(UsagePerHour!$B39,Sales!$C$5:$C$18,0),MATCH(UsagePerHour!VO$4,Sales!$D$3:$ABF$3,0))/VO$2*INDEX(Usage!$D$5:$ABF$11,MATCH(UsagePerHour!$B$36,Usage!$C$5:$C$11,0),MATCH(UsagePerHour!VO$4,Usage!$D$3:$ABF$3,0)),"")</f>
        <v/>
      </c>
      <c r="VP39" s="6" t="str">
        <f>IFERROR(INDEX(Sales!$D$5:$ABF$18,MATCH(UsagePerHour!$B39,Sales!$C$5:$C$18,0),MATCH(UsagePerHour!VP$4,Sales!$D$3:$ABF$3,0))/VP$2*INDEX(Usage!$D$5:$ABF$11,MATCH(UsagePerHour!$B$36,Usage!$C$5:$C$11,0),MATCH(UsagePerHour!VP$4,Usage!$D$3:$ABF$3,0)),"")</f>
        <v/>
      </c>
      <c r="VQ39" s="6" t="str">
        <f>IFERROR(INDEX(Sales!$D$5:$ABF$18,MATCH(UsagePerHour!$B39,Sales!$C$5:$C$18,0),MATCH(UsagePerHour!VQ$4,Sales!$D$3:$ABF$3,0))/VQ$2*INDEX(Usage!$D$5:$ABF$11,MATCH(UsagePerHour!$B$36,Usage!$C$5:$C$11,0),MATCH(UsagePerHour!VQ$4,Usage!$D$3:$ABF$3,0)),"")</f>
        <v/>
      </c>
      <c r="VR39" s="6" t="str">
        <f>IFERROR(INDEX(Sales!$D$5:$ABF$18,MATCH(UsagePerHour!$B39,Sales!$C$5:$C$18,0),MATCH(UsagePerHour!VR$4,Sales!$D$3:$ABF$3,0))/VR$2*INDEX(Usage!$D$5:$ABF$11,MATCH(UsagePerHour!$B$36,Usage!$C$5:$C$11,0),MATCH(UsagePerHour!VR$4,Usage!$D$3:$ABF$3,0)),"")</f>
        <v/>
      </c>
      <c r="VS39" s="6" t="str">
        <f>IFERROR(INDEX(Sales!$D$5:$ABF$18,MATCH(UsagePerHour!$B39,Sales!$C$5:$C$18,0),MATCH(UsagePerHour!VS$4,Sales!$D$3:$ABF$3,0))/VS$2*INDEX(Usage!$D$5:$ABF$11,MATCH(UsagePerHour!$B$36,Usage!$C$5:$C$11,0),MATCH(UsagePerHour!VS$4,Usage!$D$3:$ABF$3,0)),"")</f>
        <v/>
      </c>
      <c r="VT39" s="6" t="str">
        <f>IFERROR(INDEX(Sales!$D$5:$ABF$18,MATCH(UsagePerHour!$B39,Sales!$C$5:$C$18,0),MATCH(UsagePerHour!VT$4,Sales!$D$3:$ABF$3,0))/VT$2*INDEX(Usage!$D$5:$ABF$11,MATCH(UsagePerHour!$B$36,Usage!$C$5:$C$11,0),MATCH(UsagePerHour!VT$4,Usage!$D$3:$ABF$3,0)),"")</f>
        <v/>
      </c>
      <c r="VU39" s="6" t="str">
        <f>IFERROR(INDEX(Sales!$D$5:$ABF$18,MATCH(UsagePerHour!$B39,Sales!$C$5:$C$18,0),MATCH(UsagePerHour!VU$4,Sales!$D$3:$ABF$3,0))/VU$2*INDEX(Usage!$D$5:$ABF$11,MATCH(UsagePerHour!$B$36,Usage!$C$5:$C$11,0),MATCH(UsagePerHour!VU$4,Usage!$D$3:$ABF$3,0)),"")</f>
        <v/>
      </c>
      <c r="VV39" s="6" t="str">
        <f>IFERROR(INDEX(Sales!$D$5:$ABF$18,MATCH(UsagePerHour!$B39,Sales!$C$5:$C$18,0),MATCH(UsagePerHour!VV$4,Sales!$D$3:$ABF$3,0))/VV$2*INDEX(Usage!$D$5:$ABF$11,MATCH(UsagePerHour!$B$36,Usage!$C$5:$C$11,0),MATCH(UsagePerHour!VV$4,Usage!$D$3:$ABF$3,0)),"")</f>
        <v/>
      </c>
      <c r="VW39" s="6" t="str">
        <f>IFERROR(INDEX(Sales!$D$5:$ABF$18,MATCH(UsagePerHour!$B39,Sales!$C$5:$C$18,0),MATCH(UsagePerHour!VW$4,Sales!$D$3:$ABF$3,0))/VW$2*INDEX(Usage!$D$5:$ABF$11,MATCH(UsagePerHour!$B$36,Usage!$C$5:$C$11,0),MATCH(UsagePerHour!VW$4,Usage!$D$3:$ABF$3,0)),"")</f>
        <v/>
      </c>
      <c r="VX39" s="6" t="str">
        <f>IFERROR(INDEX(Sales!$D$5:$ABF$18,MATCH(UsagePerHour!$B39,Sales!$C$5:$C$18,0),MATCH(UsagePerHour!VX$4,Sales!$D$3:$ABF$3,0))/VX$2*INDEX(Usage!$D$5:$ABF$11,MATCH(UsagePerHour!$B$36,Usage!$C$5:$C$11,0),MATCH(UsagePerHour!VX$4,Usage!$D$3:$ABF$3,0)),"")</f>
        <v/>
      </c>
      <c r="VY39" s="6" t="str">
        <f>IFERROR(INDEX(Sales!$D$5:$ABF$18,MATCH(UsagePerHour!$B39,Sales!$C$5:$C$18,0),MATCH(UsagePerHour!VY$4,Sales!$D$3:$ABF$3,0))/VY$2*INDEX(Usage!$D$5:$ABF$11,MATCH(UsagePerHour!$B$36,Usage!$C$5:$C$11,0),MATCH(UsagePerHour!VY$4,Usage!$D$3:$ABF$3,0)),"")</f>
        <v/>
      </c>
      <c r="VZ39" s="6" t="str">
        <f>IFERROR(INDEX(Sales!$D$5:$ABF$18,MATCH(UsagePerHour!$B39,Sales!$C$5:$C$18,0),MATCH(UsagePerHour!VZ$4,Sales!$D$3:$ABF$3,0))/VZ$2*INDEX(Usage!$D$5:$ABF$11,MATCH(UsagePerHour!$B$36,Usage!$C$5:$C$11,0),MATCH(UsagePerHour!VZ$4,Usage!$D$3:$ABF$3,0)),"")</f>
        <v/>
      </c>
      <c r="WA39" s="6" t="str">
        <f>IFERROR(INDEX(Sales!$D$5:$ABF$18,MATCH(UsagePerHour!$B39,Sales!$C$5:$C$18,0),MATCH(UsagePerHour!WA$4,Sales!$D$3:$ABF$3,0))/WA$2*INDEX(Usage!$D$5:$ABF$11,MATCH(UsagePerHour!$B$36,Usage!$C$5:$C$11,0),MATCH(UsagePerHour!WA$4,Usage!$D$3:$ABF$3,0)),"")</f>
        <v/>
      </c>
      <c r="WB39" s="6" t="str">
        <f>IFERROR(INDEX(Sales!$D$5:$ABF$18,MATCH(UsagePerHour!$B39,Sales!$C$5:$C$18,0),MATCH(UsagePerHour!WB$4,Sales!$D$3:$ABF$3,0))/WB$2*INDEX(Usage!$D$5:$ABF$11,MATCH(UsagePerHour!$B$36,Usage!$C$5:$C$11,0),MATCH(UsagePerHour!WB$4,Usage!$D$3:$ABF$3,0)),"")</f>
        <v/>
      </c>
      <c r="WC39" s="6" t="str">
        <f>IFERROR(INDEX(Sales!$D$5:$ABF$18,MATCH(UsagePerHour!$B39,Sales!$C$5:$C$18,0),MATCH(UsagePerHour!WC$4,Sales!$D$3:$ABF$3,0))/WC$2*INDEX(Usage!$D$5:$ABF$11,MATCH(UsagePerHour!$B$36,Usage!$C$5:$C$11,0),MATCH(UsagePerHour!WC$4,Usage!$D$3:$ABF$3,0)),"")</f>
        <v/>
      </c>
      <c r="WD39" s="6" t="str">
        <f>IFERROR(INDEX(Sales!$D$5:$ABF$18,MATCH(UsagePerHour!$B39,Sales!$C$5:$C$18,0),MATCH(UsagePerHour!WD$4,Sales!$D$3:$ABF$3,0))/WD$2*INDEX(Usage!$D$5:$ABF$11,MATCH(UsagePerHour!$B$36,Usage!$C$5:$C$11,0),MATCH(UsagePerHour!WD$4,Usage!$D$3:$ABF$3,0)),"")</f>
        <v/>
      </c>
      <c r="WE39" s="6" t="str">
        <f>IFERROR(INDEX(Sales!$D$5:$ABF$18,MATCH(UsagePerHour!$B39,Sales!$C$5:$C$18,0),MATCH(UsagePerHour!WE$4,Sales!$D$3:$ABF$3,0))/WE$2*INDEX(Usage!$D$5:$ABF$11,MATCH(UsagePerHour!$B$36,Usage!$C$5:$C$11,0),MATCH(UsagePerHour!WE$4,Usage!$D$3:$ABF$3,0)),"")</f>
        <v/>
      </c>
      <c r="WF39" s="6" t="str">
        <f>IFERROR(INDEX(Sales!$D$5:$ABF$18,MATCH(UsagePerHour!$B39,Sales!$C$5:$C$18,0),MATCH(UsagePerHour!WF$4,Sales!$D$3:$ABF$3,0))/WF$2*INDEX(Usage!$D$5:$ABF$11,MATCH(UsagePerHour!$B$36,Usage!$C$5:$C$11,0),MATCH(UsagePerHour!WF$4,Usage!$D$3:$ABF$3,0)),"")</f>
        <v/>
      </c>
      <c r="WG39" s="6" t="str">
        <f>IFERROR(INDEX(Sales!$D$5:$ABF$18,MATCH(UsagePerHour!$B39,Sales!$C$5:$C$18,0),MATCH(UsagePerHour!WG$4,Sales!$D$3:$ABF$3,0))/WG$2*INDEX(Usage!$D$5:$ABF$11,MATCH(UsagePerHour!$B$36,Usage!$C$5:$C$11,0),MATCH(UsagePerHour!WG$4,Usage!$D$3:$ABF$3,0)),"")</f>
        <v/>
      </c>
      <c r="WH39" s="6" t="str">
        <f>IFERROR(INDEX(Sales!$D$5:$ABF$18,MATCH(UsagePerHour!$B39,Sales!$C$5:$C$18,0),MATCH(UsagePerHour!WH$4,Sales!$D$3:$ABF$3,0))/WH$2*INDEX(Usage!$D$5:$ABF$11,MATCH(UsagePerHour!$B$36,Usage!$C$5:$C$11,0),MATCH(UsagePerHour!WH$4,Usage!$D$3:$ABF$3,0)),"")</f>
        <v/>
      </c>
      <c r="WI39" s="6" t="str">
        <f>IFERROR(INDEX(Sales!$D$5:$ABF$18,MATCH(UsagePerHour!$B39,Sales!$C$5:$C$18,0),MATCH(UsagePerHour!WI$4,Sales!$D$3:$ABF$3,0))/WI$2*INDEX(Usage!$D$5:$ABF$11,MATCH(UsagePerHour!$B$36,Usage!$C$5:$C$11,0),MATCH(UsagePerHour!WI$4,Usage!$D$3:$ABF$3,0)),"")</f>
        <v/>
      </c>
      <c r="WJ39" s="6" t="str">
        <f>IFERROR(INDEX(Sales!$D$5:$ABF$18,MATCH(UsagePerHour!$B39,Sales!$C$5:$C$18,0),MATCH(UsagePerHour!WJ$4,Sales!$D$3:$ABF$3,0))/WJ$2*INDEX(Usage!$D$5:$ABF$11,MATCH(UsagePerHour!$B$36,Usage!$C$5:$C$11,0),MATCH(UsagePerHour!WJ$4,Usage!$D$3:$ABF$3,0)),"")</f>
        <v/>
      </c>
      <c r="WK39" s="6" t="str">
        <f>IFERROR(INDEX(Sales!$D$5:$ABF$18,MATCH(UsagePerHour!$B39,Sales!$C$5:$C$18,0),MATCH(UsagePerHour!WK$4,Sales!$D$3:$ABF$3,0))/WK$2*INDEX(Usage!$D$5:$ABF$11,MATCH(UsagePerHour!$B$36,Usage!$C$5:$C$11,0),MATCH(UsagePerHour!WK$4,Usage!$D$3:$ABF$3,0)),"")</f>
        <v/>
      </c>
      <c r="WL39" s="6" t="str">
        <f>IFERROR(INDEX(Sales!$D$5:$ABF$18,MATCH(UsagePerHour!$B39,Sales!$C$5:$C$18,0),MATCH(UsagePerHour!WL$4,Sales!$D$3:$ABF$3,0))/WL$2*INDEX(Usage!$D$5:$ABF$11,MATCH(UsagePerHour!$B$36,Usage!$C$5:$C$11,0),MATCH(UsagePerHour!WL$4,Usage!$D$3:$ABF$3,0)),"")</f>
        <v/>
      </c>
      <c r="WM39" s="6" t="str">
        <f>IFERROR(INDEX(Sales!$D$5:$ABF$18,MATCH(UsagePerHour!$B39,Sales!$C$5:$C$18,0),MATCH(UsagePerHour!WM$4,Sales!$D$3:$ABF$3,0))/WM$2*INDEX(Usage!$D$5:$ABF$11,MATCH(UsagePerHour!$B$36,Usage!$C$5:$C$11,0),MATCH(UsagePerHour!WM$4,Usage!$D$3:$ABF$3,0)),"")</f>
        <v/>
      </c>
      <c r="WN39" s="6" t="str">
        <f>IFERROR(INDEX(Sales!$D$5:$ABF$18,MATCH(UsagePerHour!$B39,Sales!$C$5:$C$18,0),MATCH(UsagePerHour!WN$4,Sales!$D$3:$ABF$3,0))/WN$2*INDEX(Usage!$D$5:$ABF$11,MATCH(UsagePerHour!$B$36,Usage!$C$5:$C$11,0),MATCH(UsagePerHour!WN$4,Usage!$D$3:$ABF$3,0)),"")</f>
        <v/>
      </c>
      <c r="WO39" s="6" t="str">
        <f>IFERROR(INDEX(Sales!$D$5:$ABF$18,MATCH(UsagePerHour!$B39,Sales!$C$5:$C$18,0),MATCH(UsagePerHour!WO$4,Sales!$D$3:$ABF$3,0))/WO$2*INDEX(Usage!$D$5:$ABF$11,MATCH(UsagePerHour!$B$36,Usage!$C$5:$C$11,0),MATCH(UsagePerHour!WO$4,Usage!$D$3:$ABF$3,0)),"")</f>
        <v/>
      </c>
      <c r="WP39" s="6" t="str">
        <f>IFERROR(INDEX(Sales!$D$5:$ABF$18,MATCH(UsagePerHour!$B39,Sales!$C$5:$C$18,0),MATCH(UsagePerHour!WP$4,Sales!$D$3:$ABF$3,0))/WP$2*INDEX(Usage!$D$5:$ABF$11,MATCH(UsagePerHour!$B$36,Usage!$C$5:$C$11,0),MATCH(UsagePerHour!WP$4,Usage!$D$3:$ABF$3,0)),"")</f>
        <v/>
      </c>
      <c r="WQ39" s="6" t="str">
        <f>IFERROR(INDEX(Sales!$D$5:$ABF$18,MATCH(UsagePerHour!$B39,Sales!$C$5:$C$18,0),MATCH(UsagePerHour!WQ$4,Sales!$D$3:$ABF$3,0))/WQ$2*INDEX(Usage!$D$5:$ABF$11,MATCH(UsagePerHour!$B$36,Usage!$C$5:$C$11,0),MATCH(UsagePerHour!WQ$4,Usage!$D$3:$ABF$3,0)),"")</f>
        <v/>
      </c>
      <c r="WR39" s="6" t="str">
        <f>IFERROR(INDEX(Sales!$D$5:$ABF$18,MATCH(UsagePerHour!$B39,Sales!$C$5:$C$18,0),MATCH(UsagePerHour!WR$4,Sales!$D$3:$ABF$3,0))/WR$2*INDEX(Usage!$D$5:$ABF$11,MATCH(UsagePerHour!$B$36,Usage!$C$5:$C$11,0),MATCH(UsagePerHour!WR$4,Usage!$D$3:$ABF$3,0)),"")</f>
        <v/>
      </c>
      <c r="WS39" s="6" t="str">
        <f>IFERROR(INDEX(Sales!$D$5:$ABF$18,MATCH(UsagePerHour!$B39,Sales!$C$5:$C$18,0),MATCH(UsagePerHour!WS$4,Sales!$D$3:$ABF$3,0))/WS$2*INDEX(Usage!$D$5:$ABF$11,MATCH(UsagePerHour!$B$36,Usage!$C$5:$C$11,0),MATCH(UsagePerHour!WS$4,Usage!$D$3:$ABF$3,0)),"")</f>
        <v/>
      </c>
      <c r="WT39" s="6" t="str">
        <f>IFERROR(INDEX(Sales!$D$5:$ABF$18,MATCH(UsagePerHour!$B39,Sales!$C$5:$C$18,0),MATCH(UsagePerHour!WT$4,Sales!$D$3:$ABF$3,0))/WT$2*INDEX(Usage!$D$5:$ABF$11,MATCH(UsagePerHour!$B$36,Usage!$C$5:$C$11,0),MATCH(UsagePerHour!WT$4,Usage!$D$3:$ABF$3,0)),"")</f>
        <v/>
      </c>
      <c r="WU39" s="6" t="str">
        <f>IFERROR(INDEX(Sales!$D$5:$ABF$18,MATCH(UsagePerHour!$B39,Sales!$C$5:$C$18,0),MATCH(UsagePerHour!WU$4,Sales!$D$3:$ABF$3,0))/WU$2*INDEX(Usage!$D$5:$ABF$11,MATCH(UsagePerHour!$B$36,Usage!$C$5:$C$11,0),MATCH(UsagePerHour!WU$4,Usage!$D$3:$ABF$3,0)),"")</f>
        <v/>
      </c>
      <c r="WV39" s="6" t="str">
        <f>IFERROR(INDEX(Sales!$D$5:$ABF$18,MATCH(UsagePerHour!$B39,Sales!$C$5:$C$18,0),MATCH(UsagePerHour!WV$4,Sales!$D$3:$ABF$3,0))/WV$2*INDEX(Usage!$D$5:$ABF$11,MATCH(UsagePerHour!$B$36,Usage!$C$5:$C$11,0),MATCH(UsagePerHour!WV$4,Usage!$D$3:$ABF$3,0)),"")</f>
        <v/>
      </c>
      <c r="WW39" s="6" t="str">
        <f>IFERROR(INDEX(Sales!$D$5:$ABF$18,MATCH(UsagePerHour!$B39,Sales!$C$5:$C$18,0),MATCH(UsagePerHour!WW$4,Sales!$D$3:$ABF$3,0))/WW$2*INDEX(Usage!$D$5:$ABF$11,MATCH(UsagePerHour!$B$36,Usage!$C$5:$C$11,0),MATCH(UsagePerHour!WW$4,Usage!$D$3:$ABF$3,0)),"")</f>
        <v/>
      </c>
      <c r="WX39" s="6" t="str">
        <f>IFERROR(INDEX(Sales!$D$5:$ABF$18,MATCH(UsagePerHour!$B39,Sales!$C$5:$C$18,0),MATCH(UsagePerHour!WX$4,Sales!$D$3:$ABF$3,0))/WX$2*INDEX(Usage!$D$5:$ABF$11,MATCH(UsagePerHour!$B$36,Usage!$C$5:$C$11,0),MATCH(UsagePerHour!WX$4,Usage!$D$3:$ABF$3,0)),"")</f>
        <v/>
      </c>
      <c r="WY39" s="6" t="str">
        <f>IFERROR(INDEX(Sales!$D$5:$ABF$18,MATCH(UsagePerHour!$B39,Sales!$C$5:$C$18,0),MATCH(UsagePerHour!WY$4,Sales!$D$3:$ABF$3,0))/WY$2*INDEX(Usage!$D$5:$ABF$11,MATCH(UsagePerHour!$B$36,Usage!$C$5:$C$11,0),MATCH(UsagePerHour!WY$4,Usage!$D$3:$ABF$3,0)),"")</f>
        <v/>
      </c>
      <c r="WZ39" s="6" t="str">
        <f>IFERROR(INDEX(Sales!$D$5:$ABF$18,MATCH(UsagePerHour!$B39,Sales!$C$5:$C$18,0),MATCH(UsagePerHour!WZ$4,Sales!$D$3:$ABF$3,0))/WZ$2*INDEX(Usage!$D$5:$ABF$11,MATCH(UsagePerHour!$B$36,Usage!$C$5:$C$11,0),MATCH(UsagePerHour!WZ$4,Usage!$D$3:$ABF$3,0)),"")</f>
        <v/>
      </c>
      <c r="XA39" s="6" t="str">
        <f>IFERROR(INDEX(Sales!$D$5:$ABF$18,MATCH(UsagePerHour!$B39,Sales!$C$5:$C$18,0),MATCH(UsagePerHour!XA$4,Sales!$D$3:$ABF$3,0))/XA$2*INDEX(Usage!$D$5:$ABF$11,MATCH(UsagePerHour!$B$36,Usage!$C$5:$C$11,0),MATCH(UsagePerHour!XA$4,Usage!$D$3:$ABF$3,0)),"")</f>
        <v/>
      </c>
      <c r="XB39" s="6" t="str">
        <f>IFERROR(INDEX(Sales!$D$5:$ABF$18,MATCH(UsagePerHour!$B39,Sales!$C$5:$C$18,0),MATCH(UsagePerHour!XB$4,Sales!$D$3:$ABF$3,0))/XB$2*INDEX(Usage!$D$5:$ABF$11,MATCH(UsagePerHour!$B$36,Usage!$C$5:$C$11,0),MATCH(UsagePerHour!XB$4,Usage!$D$3:$ABF$3,0)),"")</f>
        <v/>
      </c>
      <c r="XC39" s="6" t="str">
        <f>IFERROR(INDEX(Sales!$D$5:$ABF$18,MATCH(UsagePerHour!$B39,Sales!$C$5:$C$18,0),MATCH(UsagePerHour!XC$4,Sales!$D$3:$ABF$3,0))/XC$2*INDEX(Usage!$D$5:$ABF$11,MATCH(UsagePerHour!$B$36,Usage!$C$5:$C$11,0),MATCH(UsagePerHour!XC$4,Usage!$D$3:$ABF$3,0)),"")</f>
        <v/>
      </c>
      <c r="XD39" s="6" t="str">
        <f>IFERROR(INDEX(Sales!$D$5:$ABF$18,MATCH(UsagePerHour!$B39,Sales!$C$5:$C$18,0),MATCH(UsagePerHour!XD$4,Sales!$D$3:$ABF$3,0))/XD$2*INDEX(Usage!$D$5:$ABF$11,MATCH(UsagePerHour!$B$36,Usage!$C$5:$C$11,0),MATCH(UsagePerHour!XD$4,Usage!$D$3:$ABF$3,0)),"")</f>
        <v/>
      </c>
      <c r="XE39" s="6" t="str">
        <f>IFERROR(INDEX(Sales!$D$5:$ABF$18,MATCH(UsagePerHour!$B39,Sales!$C$5:$C$18,0),MATCH(UsagePerHour!XE$4,Sales!$D$3:$ABF$3,0))/XE$2*INDEX(Usage!$D$5:$ABF$11,MATCH(UsagePerHour!$B$36,Usage!$C$5:$C$11,0),MATCH(UsagePerHour!XE$4,Usage!$D$3:$ABF$3,0)),"")</f>
        <v/>
      </c>
      <c r="XF39" s="6" t="str">
        <f>IFERROR(INDEX(Sales!$D$5:$ABF$18,MATCH(UsagePerHour!$B39,Sales!$C$5:$C$18,0),MATCH(UsagePerHour!XF$4,Sales!$D$3:$ABF$3,0))/XF$2*INDEX(Usage!$D$5:$ABF$11,MATCH(UsagePerHour!$B$36,Usage!$C$5:$C$11,0),MATCH(UsagePerHour!XF$4,Usage!$D$3:$ABF$3,0)),"")</f>
        <v/>
      </c>
      <c r="XG39" s="6" t="str">
        <f>IFERROR(INDEX(Sales!$D$5:$ABF$18,MATCH(UsagePerHour!$B39,Sales!$C$5:$C$18,0),MATCH(UsagePerHour!XG$4,Sales!$D$3:$ABF$3,0))/XG$2*INDEX(Usage!$D$5:$ABF$11,MATCH(UsagePerHour!$B$36,Usage!$C$5:$C$11,0),MATCH(UsagePerHour!XG$4,Usage!$D$3:$ABF$3,0)),"")</f>
        <v/>
      </c>
      <c r="XH39" s="6" t="str">
        <f>IFERROR(INDEX(Sales!$D$5:$ABF$18,MATCH(UsagePerHour!$B39,Sales!$C$5:$C$18,0),MATCH(UsagePerHour!XH$4,Sales!$D$3:$ABF$3,0))/XH$2*INDEX(Usage!$D$5:$ABF$11,MATCH(UsagePerHour!$B$36,Usage!$C$5:$C$11,0),MATCH(UsagePerHour!XH$4,Usage!$D$3:$ABF$3,0)),"")</f>
        <v/>
      </c>
      <c r="XI39" s="6" t="str">
        <f>IFERROR(INDEX(Sales!$D$5:$ABF$18,MATCH(UsagePerHour!$B39,Sales!$C$5:$C$18,0),MATCH(UsagePerHour!XI$4,Sales!$D$3:$ABF$3,0))/XI$2*INDEX(Usage!$D$5:$ABF$11,MATCH(UsagePerHour!$B$36,Usage!$C$5:$C$11,0),MATCH(UsagePerHour!XI$4,Usage!$D$3:$ABF$3,0)),"")</f>
        <v/>
      </c>
      <c r="XJ39" s="6" t="str">
        <f>IFERROR(INDEX(Sales!$D$5:$ABF$18,MATCH(UsagePerHour!$B39,Sales!$C$5:$C$18,0),MATCH(UsagePerHour!XJ$4,Sales!$D$3:$ABF$3,0))/XJ$2*INDEX(Usage!$D$5:$ABF$11,MATCH(UsagePerHour!$B$36,Usage!$C$5:$C$11,0),MATCH(UsagePerHour!XJ$4,Usage!$D$3:$ABF$3,0)),"")</f>
        <v/>
      </c>
      <c r="XK39" s="6" t="str">
        <f>IFERROR(INDEX(Sales!$D$5:$ABF$18,MATCH(UsagePerHour!$B39,Sales!$C$5:$C$18,0),MATCH(UsagePerHour!XK$4,Sales!$D$3:$ABF$3,0))/XK$2*INDEX(Usage!$D$5:$ABF$11,MATCH(UsagePerHour!$B$36,Usage!$C$5:$C$11,0),MATCH(UsagePerHour!XK$4,Usage!$D$3:$ABF$3,0)),"")</f>
        <v/>
      </c>
      <c r="XL39" s="6" t="str">
        <f>IFERROR(INDEX(Sales!$D$5:$ABF$18,MATCH(UsagePerHour!$B39,Sales!$C$5:$C$18,0),MATCH(UsagePerHour!XL$4,Sales!$D$3:$ABF$3,0))/XL$2*INDEX(Usage!$D$5:$ABF$11,MATCH(UsagePerHour!$B$36,Usage!$C$5:$C$11,0),MATCH(UsagePerHour!XL$4,Usage!$D$3:$ABF$3,0)),"")</f>
        <v/>
      </c>
      <c r="XM39" s="6" t="str">
        <f>IFERROR(INDEX(Sales!$D$5:$ABF$18,MATCH(UsagePerHour!$B39,Sales!$C$5:$C$18,0),MATCH(UsagePerHour!XM$4,Sales!$D$3:$ABF$3,0))/XM$2*INDEX(Usage!$D$5:$ABF$11,MATCH(UsagePerHour!$B$36,Usage!$C$5:$C$11,0),MATCH(UsagePerHour!XM$4,Usage!$D$3:$ABF$3,0)),"")</f>
        <v/>
      </c>
      <c r="XN39" s="6" t="str">
        <f>IFERROR(INDEX(Sales!$D$5:$ABF$18,MATCH(UsagePerHour!$B39,Sales!$C$5:$C$18,0),MATCH(UsagePerHour!XN$4,Sales!$D$3:$ABF$3,0))/XN$2*INDEX(Usage!$D$5:$ABF$11,MATCH(UsagePerHour!$B$36,Usage!$C$5:$C$11,0),MATCH(UsagePerHour!XN$4,Usage!$D$3:$ABF$3,0)),"")</f>
        <v/>
      </c>
      <c r="XO39" s="6" t="str">
        <f>IFERROR(INDEX(Sales!$D$5:$ABF$18,MATCH(UsagePerHour!$B39,Sales!$C$5:$C$18,0),MATCH(UsagePerHour!XO$4,Sales!$D$3:$ABF$3,0))/XO$2*INDEX(Usage!$D$5:$ABF$11,MATCH(UsagePerHour!$B$36,Usage!$C$5:$C$11,0),MATCH(UsagePerHour!XO$4,Usage!$D$3:$ABF$3,0)),"")</f>
        <v/>
      </c>
      <c r="XP39" s="6" t="str">
        <f>IFERROR(INDEX(Sales!$D$5:$ABF$18,MATCH(UsagePerHour!$B39,Sales!$C$5:$C$18,0),MATCH(UsagePerHour!XP$4,Sales!$D$3:$ABF$3,0))/XP$2*INDEX(Usage!$D$5:$ABF$11,MATCH(UsagePerHour!$B$36,Usage!$C$5:$C$11,0),MATCH(UsagePerHour!XP$4,Usage!$D$3:$ABF$3,0)),"")</f>
        <v/>
      </c>
      <c r="XQ39" s="6" t="str">
        <f>IFERROR(INDEX(Sales!$D$5:$ABF$18,MATCH(UsagePerHour!$B39,Sales!$C$5:$C$18,0),MATCH(UsagePerHour!XQ$4,Sales!$D$3:$ABF$3,0))/XQ$2*INDEX(Usage!$D$5:$ABF$11,MATCH(UsagePerHour!$B$36,Usage!$C$5:$C$11,0),MATCH(UsagePerHour!XQ$4,Usage!$D$3:$ABF$3,0)),"")</f>
        <v/>
      </c>
      <c r="XR39" s="6" t="str">
        <f>IFERROR(INDEX(Sales!$D$5:$ABF$18,MATCH(UsagePerHour!$B39,Sales!$C$5:$C$18,0),MATCH(UsagePerHour!XR$4,Sales!$D$3:$ABF$3,0))/XR$2*INDEX(Usage!$D$5:$ABF$11,MATCH(UsagePerHour!$B$36,Usage!$C$5:$C$11,0),MATCH(UsagePerHour!XR$4,Usage!$D$3:$ABF$3,0)),"")</f>
        <v/>
      </c>
      <c r="XS39" s="6" t="str">
        <f>IFERROR(INDEX(Sales!$D$5:$ABF$18,MATCH(UsagePerHour!$B39,Sales!$C$5:$C$18,0),MATCH(UsagePerHour!XS$4,Sales!$D$3:$ABF$3,0))/XS$2*INDEX(Usage!$D$5:$ABF$11,MATCH(UsagePerHour!$B$36,Usage!$C$5:$C$11,0),MATCH(UsagePerHour!XS$4,Usage!$D$3:$ABF$3,0)),"")</f>
        <v/>
      </c>
      <c r="XT39" s="6" t="str">
        <f>IFERROR(INDEX(Sales!$D$5:$ABF$18,MATCH(UsagePerHour!$B39,Sales!$C$5:$C$18,0),MATCH(UsagePerHour!XT$4,Sales!$D$3:$ABF$3,0))/XT$2*INDEX(Usage!$D$5:$ABF$11,MATCH(UsagePerHour!$B$36,Usage!$C$5:$C$11,0),MATCH(UsagePerHour!XT$4,Usage!$D$3:$ABF$3,0)),"")</f>
        <v/>
      </c>
      <c r="XU39" s="6" t="str">
        <f>IFERROR(INDEX(Sales!$D$5:$ABF$18,MATCH(UsagePerHour!$B39,Sales!$C$5:$C$18,0),MATCH(UsagePerHour!XU$4,Sales!$D$3:$ABF$3,0))/XU$2*INDEX(Usage!$D$5:$ABF$11,MATCH(UsagePerHour!$B$36,Usage!$C$5:$C$11,0),MATCH(UsagePerHour!XU$4,Usage!$D$3:$ABF$3,0)),"")</f>
        <v/>
      </c>
      <c r="XV39" s="6" t="str">
        <f>IFERROR(INDEX(Sales!$D$5:$ABF$18,MATCH(UsagePerHour!$B39,Sales!$C$5:$C$18,0),MATCH(UsagePerHour!XV$4,Sales!$D$3:$ABF$3,0))/XV$2*INDEX(Usage!$D$5:$ABF$11,MATCH(UsagePerHour!$B$36,Usage!$C$5:$C$11,0),MATCH(UsagePerHour!XV$4,Usage!$D$3:$ABF$3,0)),"")</f>
        <v/>
      </c>
      <c r="XW39" s="6" t="str">
        <f>IFERROR(INDEX(Sales!$D$5:$ABF$18,MATCH(UsagePerHour!$B39,Sales!$C$5:$C$18,0),MATCH(UsagePerHour!XW$4,Sales!$D$3:$ABF$3,0))/XW$2*INDEX(Usage!$D$5:$ABF$11,MATCH(UsagePerHour!$B$36,Usage!$C$5:$C$11,0),MATCH(UsagePerHour!XW$4,Usage!$D$3:$ABF$3,0)),"")</f>
        <v/>
      </c>
      <c r="XX39" s="6" t="str">
        <f>IFERROR(INDEX(Sales!$D$5:$ABF$18,MATCH(UsagePerHour!$B39,Sales!$C$5:$C$18,0),MATCH(UsagePerHour!XX$4,Sales!$D$3:$ABF$3,0))/XX$2*INDEX(Usage!$D$5:$ABF$11,MATCH(UsagePerHour!$B$36,Usage!$C$5:$C$11,0),MATCH(UsagePerHour!XX$4,Usage!$D$3:$ABF$3,0)),"")</f>
        <v/>
      </c>
      <c r="XY39" s="6" t="str">
        <f>IFERROR(INDEX(Sales!$D$5:$ABF$18,MATCH(UsagePerHour!$B39,Sales!$C$5:$C$18,0),MATCH(UsagePerHour!XY$4,Sales!$D$3:$ABF$3,0))/XY$2*INDEX(Usage!$D$5:$ABF$11,MATCH(UsagePerHour!$B$36,Usage!$C$5:$C$11,0),MATCH(UsagePerHour!XY$4,Usage!$D$3:$ABF$3,0)),"")</f>
        <v/>
      </c>
      <c r="XZ39" s="6" t="str">
        <f>IFERROR(INDEX(Sales!$D$5:$ABF$18,MATCH(UsagePerHour!$B39,Sales!$C$5:$C$18,0),MATCH(UsagePerHour!XZ$4,Sales!$D$3:$ABF$3,0))/XZ$2*INDEX(Usage!$D$5:$ABF$11,MATCH(UsagePerHour!$B$36,Usage!$C$5:$C$11,0),MATCH(UsagePerHour!XZ$4,Usage!$D$3:$ABF$3,0)),"")</f>
        <v/>
      </c>
      <c r="YA39" s="6" t="str">
        <f>IFERROR(INDEX(Sales!$D$5:$ABF$18,MATCH(UsagePerHour!$B39,Sales!$C$5:$C$18,0),MATCH(UsagePerHour!YA$4,Sales!$D$3:$ABF$3,0))/YA$2*INDEX(Usage!$D$5:$ABF$11,MATCH(UsagePerHour!$B$36,Usage!$C$5:$C$11,0),MATCH(UsagePerHour!YA$4,Usage!$D$3:$ABF$3,0)),"")</f>
        <v/>
      </c>
      <c r="YB39" s="6" t="str">
        <f>IFERROR(INDEX(Sales!$D$5:$ABF$18,MATCH(UsagePerHour!$B39,Sales!$C$5:$C$18,0),MATCH(UsagePerHour!YB$4,Sales!$D$3:$ABF$3,0))/YB$2*INDEX(Usage!$D$5:$ABF$11,MATCH(UsagePerHour!$B$36,Usage!$C$5:$C$11,0),MATCH(UsagePerHour!YB$4,Usage!$D$3:$ABF$3,0)),"")</f>
        <v/>
      </c>
      <c r="YC39" s="6" t="str">
        <f>IFERROR(INDEX(Sales!$D$5:$ABF$18,MATCH(UsagePerHour!$B39,Sales!$C$5:$C$18,0),MATCH(UsagePerHour!YC$4,Sales!$D$3:$ABF$3,0))/YC$2*INDEX(Usage!$D$5:$ABF$11,MATCH(UsagePerHour!$B$36,Usage!$C$5:$C$11,0),MATCH(UsagePerHour!YC$4,Usage!$D$3:$ABF$3,0)),"")</f>
        <v/>
      </c>
      <c r="YD39" s="6" t="str">
        <f>IFERROR(INDEX(Sales!$D$5:$ABF$18,MATCH(UsagePerHour!$B39,Sales!$C$5:$C$18,0),MATCH(UsagePerHour!YD$4,Sales!$D$3:$ABF$3,0))/YD$2*INDEX(Usage!$D$5:$ABF$11,MATCH(UsagePerHour!$B$36,Usage!$C$5:$C$11,0),MATCH(UsagePerHour!YD$4,Usage!$D$3:$ABF$3,0)),"")</f>
        <v/>
      </c>
      <c r="YE39" s="6" t="str">
        <f>IFERROR(INDEX(Sales!$D$5:$ABF$18,MATCH(UsagePerHour!$B39,Sales!$C$5:$C$18,0),MATCH(UsagePerHour!YE$4,Sales!$D$3:$ABF$3,0))/YE$2*INDEX(Usage!$D$5:$ABF$11,MATCH(UsagePerHour!$B$36,Usage!$C$5:$C$11,0),MATCH(UsagePerHour!YE$4,Usage!$D$3:$ABF$3,0)),"")</f>
        <v/>
      </c>
      <c r="YF39" s="6" t="str">
        <f>IFERROR(INDEX(Sales!$D$5:$ABF$18,MATCH(UsagePerHour!$B39,Sales!$C$5:$C$18,0),MATCH(UsagePerHour!YF$4,Sales!$D$3:$ABF$3,0))/YF$2*INDEX(Usage!$D$5:$ABF$11,MATCH(UsagePerHour!$B$36,Usage!$C$5:$C$11,0),MATCH(UsagePerHour!YF$4,Usage!$D$3:$ABF$3,0)),"")</f>
        <v/>
      </c>
      <c r="YG39" s="6" t="str">
        <f>IFERROR(INDEX(Sales!$D$5:$ABF$18,MATCH(UsagePerHour!$B39,Sales!$C$5:$C$18,0),MATCH(UsagePerHour!YG$4,Sales!$D$3:$ABF$3,0))/YG$2*INDEX(Usage!$D$5:$ABF$11,MATCH(UsagePerHour!$B$36,Usage!$C$5:$C$11,0),MATCH(UsagePerHour!YG$4,Usage!$D$3:$ABF$3,0)),"")</f>
        <v/>
      </c>
      <c r="YH39" s="6" t="str">
        <f>IFERROR(INDEX(Sales!$D$5:$ABF$18,MATCH(UsagePerHour!$B39,Sales!$C$5:$C$18,0),MATCH(UsagePerHour!YH$4,Sales!$D$3:$ABF$3,0))/YH$2*INDEX(Usage!$D$5:$ABF$11,MATCH(UsagePerHour!$B$36,Usage!$C$5:$C$11,0),MATCH(UsagePerHour!YH$4,Usage!$D$3:$ABF$3,0)),"")</f>
        <v/>
      </c>
      <c r="YI39" s="6" t="str">
        <f>IFERROR(INDEX(Sales!$D$5:$ABF$18,MATCH(UsagePerHour!$B39,Sales!$C$5:$C$18,0),MATCH(UsagePerHour!YI$4,Sales!$D$3:$ABF$3,0))/YI$2*INDEX(Usage!$D$5:$ABF$11,MATCH(UsagePerHour!$B$36,Usage!$C$5:$C$11,0),MATCH(UsagePerHour!YI$4,Usage!$D$3:$ABF$3,0)),"")</f>
        <v/>
      </c>
      <c r="YJ39" s="6" t="str">
        <f>IFERROR(INDEX(Sales!$D$5:$ABF$18,MATCH(UsagePerHour!$B39,Sales!$C$5:$C$18,0),MATCH(UsagePerHour!YJ$4,Sales!$D$3:$ABF$3,0))/YJ$2*INDEX(Usage!$D$5:$ABF$11,MATCH(UsagePerHour!$B$36,Usage!$C$5:$C$11,0),MATCH(UsagePerHour!YJ$4,Usage!$D$3:$ABF$3,0)),"")</f>
        <v/>
      </c>
      <c r="YK39" s="6" t="str">
        <f>IFERROR(INDEX(Sales!$D$5:$ABF$18,MATCH(UsagePerHour!$B39,Sales!$C$5:$C$18,0),MATCH(UsagePerHour!YK$4,Sales!$D$3:$ABF$3,0))/YK$2*INDEX(Usage!$D$5:$ABF$11,MATCH(UsagePerHour!$B$36,Usage!$C$5:$C$11,0),MATCH(UsagePerHour!YK$4,Usage!$D$3:$ABF$3,0)),"")</f>
        <v/>
      </c>
      <c r="YL39" s="6" t="str">
        <f>IFERROR(INDEX(Sales!$D$5:$ABF$18,MATCH(UsagePerHour!$B39,Sales!$C$5:$C$18,0),MATCH(UsagePerHour!YL$4,Sales!$D$3:$ABF$3,0))/YL$2*INDEX(Usage!$D$5:$ABF$11,MATCH(UsagePerHour!$B$36,Usage!$C$5:$C$11,0),MATCH(UsagePerHour!YL$4,Usage!$D$3:$ABF$3,0)),"")</f>
        <v/>
      </c>
      <c r="YM39" s="6" t="str">
        <f>IFERROR(INDEX(Sales!$D$5:$ABF$18,MATCH(UsagePerHour!$B39,Sales!$C$5:$C$18,0),MATCH(UsagePerHour!YM$4,Sales!$D$3:$ABF$3,0))/YM$2*INDEX(Usage!$D$5:$ABF$11,MATCH(UsagePerHour!$B$36,Usage!$C$5:$C$11,0),MATCH(UsagePerHour!YM$4,Usage!$D$3:$ABF$3,0)),"")</f>
        <v/>
      </c>
      <c r="YN39" s="6" t="str">
        <f>IFERROR(INDEX(Sales!$D$5:$ABF$18,MATCH(UsagePerHour!$B39,Sales!$C$5:$C$18,0),MATCH(UsagePerHour!YN$4,Sales!$D$3:$ABF$3,0))/YN$2*INDEX(Usage!$D$5:$ABF$11,MATCH(UsagePerHour!$B$36,Usage!$C$5:$C$11,0),MATCH(UsagePerHour!YN$4,Usage!$D$3:$ABF$3,0)),"")</f>
        <v/>
      </c>
      <c r="YO39" s="6" t="str">
        <f>IFERROR(INDEX(Sales!$D$5:$ABF$18,MATCH(UsagePerHour!$B39,Sales!$C$5:$C$18,0),MATCH(UsagePerHour!YO$4,Sales!$D$3:$ABF$3,0))/YO$2*INDEX(Usage!$D$5:$ABF$11,MATCH(UsagePerHour!$B$36,Usage!$C$5:$C$11,0),MATCH(UsagePerHour!YO$4,Usage!$D$3:$ABF$3,0)),"")</f>
        <v/>
      </c>
      <c r="YP39" s="6" t="str">
        <f>IFERROR(INDEX(Sales!$D$5:$ABF$18,MATCH(UsagePerHour!$B39,Sales!$C$5:$C$18,0),MATCH(UsagePerHour!YP$4,Sales!$D$3:$ABF$3,0))/YP$2*INDEX(Usage!$D$5:$ABF$11,MATCH(UsagePerHour!$B$36,Usage!$C$5:$C$11,0),MATCH(UsagePerHour!YP$4,Usage!$D$3:$ABF$3,0)),"")</f>
        <v/>
      </c>
      <c r="YQ39" s="6" t="str">
        <f>IFERROR(INDEX(Sales!$D$5:$ABF$18,MATCH(UsagePerHour!$B39,Sales!$C$5:$C$18,0),MATCH(UsagePerHour!YQ$4,Sales!$D$3:$ABF$3,0))/YQ$2*INDEX(Usage!$D$5:$ABF$11,MATCH(UsagePerHour!$B$36,Usage!$C$5:$C$11,0),MATCH(UsagePerHour!YQ$4,Usage!$D$3:$ABF$3,0)),"")</f>
        <v/>
      </c>
      <c r="YR39" s="6" t="str">
        <f>IFERROR(INDEX(Sales!$D$5:$ABF$18,MATCH(UsagePerHour!$B39,Sales!$C$5:$C$18,0),MATCH(UsagePerHour!YR$4,Sales!$D$3:$ABF$3,0))/YR$2*INDEX(Usage!$D$5:$ABF$11,MATCH(UsagePerHour!$B$36,Usage!$C$5:$C$11,0),MATCH(UsagePerHour!YR$4,Usage!$D$3:$ABF$3,0)),"")</f>
        <v/>
      </c>
      <c r="YS39" s="6" t="str">
        <f>IFERROR(INDEX(Sales!$D$5:$ABF$18,MATCH(UsagePerHour!$B39,Sales!$C$5:$C$18,0),MATCH(UsagePerHour!YS$4,Sales!$D$3:$ABF$3,0))/YS$2*INDEX(Usage!$D$5:$ABF$11,MATCH(UsagePerHour!$B$36,Usage!$C$5:$C$11,0),MATCH(UsagePerHour!YS$4,Usage!$D$3:$ABF$3,0)),"")</f>
        <v/>
      </c>
      <c r="YT39" s="6" t="str">
        <f>IFERROR(INDEX(Sales!$D$5:$ABF$18,MATCH(UsagePerHour!$B39,Sales!$C$5:$C$18,0),MATCH(UsagePerHour!YT$4,Sales!$D$3:$ABF$3,0))/YT$2*INDEX(Usage!$D$5:$ABF$11,MATCH(UsagePerHour!$B$36,Usage!$C$5:$C$11,0),MATCH(UsagePerHour!YT$4,Usage!$D$3:$ABF$3,0)),"")</f>
        <v/>
      </c>
      <c r="YU39" s="6" t="str">
        <f>IFERROR(INDEX(Sales!$D$5:$ABF$18,MATCH(UsagePerHour!$B39,Sales!$C$5:$C$18,0),MATCH(UsagePerHour!YU$4,Sales!$D$3:$ABF$3,0))/YU$2*INDEX(Usage!$D$5:$ABF$11,MATCH(UsagePerHour!$B$36,Usage!$C$5:$C$11,0),MATCH(UsagePerHour!YU$4,Usage!$D$3:$ABF$3,0)),"")</f>
        <v/>
      </c>
      <c r="YV39" s="6" t="str">
        <f>IFERROR(INDEX(Sales!$D$5:$ABF$18,MATCH(UsagePerHour!$B39,Sales!$C$5:$C$18,0),MATCH(UsagePerHour!YV$4,Sales!$D$3:$ABF$3,0))/YV$2*INDEX(Usage!$D$5:$ABF$11,MATCH(UsagePerHour!$B$36,Usage!$C$5:$C$11,0),MATCH(UsagePerHour!YV$4,Usage!$D$3:$ABF$3,0)),"")</f>
        <v/>
      </c>
      <c r="YW39" s="6" t="str">
        <f>IFERROR(INDEX(Sales!$D$5:$ABF$18,MATCH(UsagePerHour!$B39,Sales!$C$5:$C$18,0),MATCH(UsagePerHour!YW$4,Sales!$D$3:$ABF$3,0))/YW$2*INDEX(Usage!$D$5:$ABF$11,MATCH(UsagePerHour!$B$36,Usage!$C$5:$C$11,0),MATCH(UsagePerHour!YW$4,Usage!$D$3:$ABF$3,0)),"")</f>
        <v/>
      </c>
      <c r="YX39" s="6" t="str">
        <f>IFERROR(INDEX(Sales!$D$5:$ABF$18,MATCH(UsagePerHour!$B39,Sales!$C$5:$C$18,0),MATCH(UsagePerHour!YX$4,Sales!$D$3:$ABF$3,0))/YX$2*INDEX(Usage!$D$5:$ABF$11,MATCH(UsagePerHour!$B$36,Usage!$C$5:$C$11,0),MATCH(UsagePerHour!YX$4,Usage!$D$3:$ABF$3,0)),"")</f>
        <v/>
      </c>
      <c r="YY39" s="6" t="str">
        <f>IFERROR(INDEX(Sales!$D$5:$ABF$18,MATCH(UsagePerHour!$B39,Sales!$C$5:$C$18,0),MATCH(UsagePerHour!YY$4,Sales!$D$3:$ABF$3,0))/YY$2*INDEX(Usage!$D$5:$ABF$11,MATCH(UsagePerHour!$B$36,Usage!$C$5:$C$11,0),MATCH(UsagePerHour!YY$4,Usage!$D$3:$ABF$3,0)),"")</f>
        <v/>
      </c>
      <c r="YZ39" s="6" t="str">
        <f>IFERROR(INDEX(Sales!$D$5:$ABF$18,MATCH(UsagePerHour!$B39,Sales!$C$5:$C$18,0),MATCH(UsagePerHour!YZ$4,Sales!$D$3:$ABF$3,0))/YZ$2*INDEX(Usage!$D$5:$ABF$11,MATCH(UsagePerHour!$B$36,Usage!$C$5:$C$11,0),MATCH(UsagePerHour!YZ$4,Usage!$D$3:$ABF$3,0)),"")</f>
        <v/>
      </c>
      <c r="ZA39" s="6" t="str">
        <f>IFERROR(INDEX(Sales!$D$5:$ABF$18,MATCH(UsagePerHour!$B39,Sales!$C$5:$C$18,0),MATCH(UsagePerHour!ZA$4,Sales!$D$3:$ABF$3,0))/ZA$2*INDEX(Usage!$D$5:$ABF$11,MATCH(UsagePerHour!$B$36,Usage!$C$5:$C$11,0),MATCH(UsagePerHour!ZA$4,Usage!$D$3:$ABF$3,0)),"")</f>
        <v/>
      </c>
      <c r="ZB39" s="6" t="str">
        <f>IFERROR(INDEX(Sales!$D$5:$ABF$18,MATCH(UsagePerHour!$B39,Sales!$C$5:$C$18,0),MATCH(UsagePerHour!ZB$4,Sales!$D$3:$ABF$3,0))/ZB$2*INDEX(Usage!$D$5:$ABF$11,MATCH(UsagePerHour!$B$36,Usage!$C$5:$C$11,0),MATCH(UsagePerHour!ZB$4,Usage!$D$3:$ABF$3,0)),"")</f>
        <v/>
      </c>
      <c r="ZC39" s="6" t="str">
        <f>IFERROR(INDEX(Sales!$D$5:$ABF$18,MATCH(UsagePerHour!$B39,Sales!$C$5:$C$18,0),MATCH(UsagePerHour!ZC$4,Sales!$D$3:$ABF$3,0))/ZC$2*INDEX(Usage!$D$5:$ABF$11,MATCH(UsagePerHour!$B$36,Usage!$C$5:$C$11,0),MATCH(UsagePerHour!ZC$4,Usage!$D$3:$ABF$3,0)),"")</f>
        <v/>
      </c>
      <c r="ZD39" s="6" t="str">
        <f>IFERROR(INDEX(Sales!$D$5:$ABF$18,MATCH(UsagePerHour!$B39,Sales!$C$5:$C$18,0),MATCH(UsagePerHour!ZD$4,Sales!$D$3:$ABF$3,0))/ZD$2*INDEX(Usage!$D$5:$ABF$11,MATCH(UsagePerHour!$B$36,Usage!$C$5:$C$11,0),MATCH(UsagePerHour!ZD$4,Usage!$D$3:$ABF$3,0)),"")</f>
        <v/>
      </c>
      <c r="ZE39" s="6" t="str">
        <f>IFERROR(INDEX(Sales!$D$5:$ABF$18,MATCH(UsagePerHour!$B39,Sales!$C$5:$C$18,0),MATCH(UsagePerHour!ZE$4,Sales!$D$3:$ABF$3,0))/ZE$2*INDEX(Usage!$D$5:$ABF$11,MATCH(UsagePerHour!$B$36,Usage!$C$5:$C$11,0),MATCH(UsagePerHour!ZE$4,Usage!$D$3:$ABF$3,0)),"")</f>
        <v/>
      </c>
      <c r="ZF39" s="6" t="str">
        <f>IFERROR(INDEX(Sales!$D$5:$ABF$18,MATCH(UsagePerHour!$B39,Sales!$C$5:$C$18,0),MATCH(UsagePerHour!ZF$4,Sales!$D$3:$ABF$3,0))/ZF$2*INDEX(Usage!$D$5:$ABF$11,MATCH(UsagePerHour!$B$36,Usage!$C$5:$C$11,0),MATCH(UsagePerHour!ZF$4,Usage!$D$3:$ABF$3,0)),"")</f>
        <v/>
      </c>
      <c r="ZG39" s="6" t="str">
        <f>IFERROR(INDEX(Sales!$D$5:$ABF$18,MATCH(UsagePerHour!$B39,Sales!$C$5:$C$18,0),MATCH(UsagePerHour!ZG$4,Sales!$D$3:$ABF$3,0))/ZG$2*INDEX(Usage!$D$5:$ABF$11,MATCH(UsagePerHour!$B$36,Usage!$C$5:$C$11,0),MATCH(UsagePerHour!ZG$4,Usage!$D$3:$ABF$3,0)),"")</f>
        <v/>
      </c>
      <c r="ZH39" s="6" t="str">
        <f>IFERROR(INDEX(Sales!$D$5:$ABF$18,MATCH(UsagePerHour!$B39,Sales!$C$5:$C$18,0),MATCH(UsagePerHour!ZH$4,Sales!$D$3:$ABF$3,0))/ZH$2*INDEX(Usage!$D$5:$ABF$11,MATCH(UsagePerHour!$B$36,Usage!$C$5:$C$11,0),MATCH(UsagePerHour!ZH$4,Usage!$D$3:$ABF$3,0)),"")</f>
        <v/>
      </c>
      <c r="ZI39" s="6" t="str">
        <f>IFERROR(INDEX(Sales!$D$5:$ABF$18,MATCH(UsagePerHour!$B39,Sales!$C$5:$C$18,0),MATCH(UsagePerHour!ZI$4,Sales!$D$3:$ABF$3,0))/ZI$2*INDEX(Usage!$D$5:$ABF$11,MATCH(UsagePerHour!$B$36,Usage!$C$5:$C$11,0),MATCH(UsagePerHour!ZI$4,Usage!$D$3:$ABF$3,0)),"")</f>
        <v/>
      </c>
      <c r="ZJ39" s="6" t="str">
        <f>IFERROR(INDEX(Sales!$D$5:$ABF$18,MATCH(UsagePerHour!$B39,Sales!$C$5:$C$18,0),MATCH(UsagePerHour!ZJ$4,Sales!$D$3:$ABF$3,0))/ZJ$2*INDEX(Usage!$D$5:$ABF$11,MATCH(UsagePerHour!$B$36,Usage!$C$5:$C$11,0),MATCH(UsagePerHour!ZJ$4,Usage!$D$3:$ABF$3,0)),"")</f>
        <v/>
      </c>
      <c r="ZK39" s="6" t="str">
        <f>IFERROR(INDEX(Sales!$D$5:$ABF$18,MATCH(UsagePerHour!$B39,Sales!$C$5:$C$18,0),MATCH(UsagePerHour!ZK$4,Sales!$D$3:$ABF$3,0))/ZK$2*INDEX(Usage!$D$5:$ABF$11,MATCH(UsagePerHour!$B$36,Usage!$C$5:$C$11,0),MATCH(UsagePerHour!ZK$4,Usage!$D$3:$ABF$3,0)),"")</f>
        <v/>
      </c>
      <c r="ZL39" s="6" t="str">
        <f>IFERROR(INDEX(Sales!$D$5:$ABF$18,MATCH(UsagePerHour!$B39,Sales!$C$5:$C$18,0),MATCH(UsagePerHour!ZL$4,Sales!$D$3:$ABF$3,0))/ZL$2*INDEX(Usage!$D$5:$ABF$11,MATCH(UsagePerHour!$B$36,Usage!$C$5:$C$11,0),MATCH(UsagePerHour!ZL$4,Usage!$D$3:$ABF$3,0)),"")</f>
        <v/>
      </c>
      <c r="ZM39" s="6" t="str">
        <f>IFERROR(INDEX(Sales!$D$5:$ABF$18,MATCH(UsagePerHour!$B39,Sales!$C$5:$C$18,0),MATCH(UsagePerHour!ZM$4,Sales!$D$3:$ABF$3,0))/ZM$2*INDEX(Usage!$D$5:$ABF$11,MATCH(UsagePerHour!$B$36,Usage!$C$5:$C$11,0),MATCH(UsagePerHour!ZM$4,Usage!$D$3:$ABF$3,0)),"")</f>
        <v/>
      </c>
      <c r="ZN39" s="6" t="str">
        <f>IFERROR(INDEX(Sales!$D$5:$ABF$18,MATCH(UsagePerHour!$B39,Sales!$C$5:$C$18,0),MATCH(UsagePerHour!ZN$4,Sales!$D$3:$ABF$3,0))/ZN$2*INDEX(Usage!$D$5:$ABF$11,MATCH(UsagePerHour!$B$36,Usage!$C$5:$C$11,0),MATCH(UsagePerHour!ZN$4,Usage!$D$3:$ABF$3,0)),"")</f>
        <v/>
      </c>
      <c r="ZO39" s="6" t="str">
        <f>IFERROR(INDEX(Sales!$D$5:$ABF$18,MATCH(UsagePerHour!$B39,Sales!$C$5:$C$18,0),MATCH(UsagePerHour!ZO$4,Sales!$D$3:$ABF$3,0))/ZO$2*INDEX(Usage!$D$5:$ABF$11,MATCH(UsagePerHour!$B$36,Usage!$C$5:$C$11,0),MATCH(UsagePerHour!ZO$4,Usage!$D$3:$ABF$3,0)),"")</f>
        <v/>
      </c>
      <c r="ZP39" s="6" t="str">
        <f>IFERROR(INDEX(Sales!$D$5:$ABF$18,MATCH(UsagePerHour!$B39,Sales!$C$5:$C$18,0),MATCH(UsagePerHour!ZP$4,Sales!$D$3:$ABF$3,0))/ZP$2*INDEX(Usage!$D$5:$ABF$11,MATCH(UsagePerHour!$B$36,Usage!$C$5:$C$11,0),MATCH(UsagePerHour!ZP$4,Usage!$D$3:$ABF$3,0)),"")</f>
        <v/>
      </c>
      <c r="ZQ39" s="6" t="str">
        <f>IFERROR(INDEX(Sales!$D$5:$ABF$18,MATCH(UsagePerHour!$B39,Sales!$C$5:$C$18,0),MATCH(UsagePerHour!ZQ$4,Sales!$D$3:$ABF$3,0))/ZQ$2*INDEX(Usage!$D$5:$ABF$11,MATCH(UsagePerHour!$B$36,Usage!$C$5:$C$11,0),MATCH(UsagePerHour!ZQ$4,Usage!$D$3:$ABF$3,0)),"")</f>
        <v/>
      </c>
      <c r="ZR39" s="6" t="str">
        <f>IFERROR(INDEX(Sales!$D$5:$ABF$18,MATCH(UsagePerHour!$B39,Sales!$C$5:$C$18,0),MATCH(UsagePerHour!ZR$4,Sales!$D$3:$ABF$3,0))/ZR$2*INDEX(Usage!$D$5:$ABF$11,MATCH(UsagePerHour!$B$36,Usage!$C$5:$C$11,0),MATCH(UsagePerHour!ZR$4,Usage!$D$3:$ABF$3,0)),"")</f>
        <v/>
      </c>
      <c r="ZS39" s="6" t="str">
        <f>IFERROR(INDEX(Sales!$D$5:$ABF$18,MATCH(UsagePerHour!$B39,Sales!$C$5:$C$18,0),MATCH(UsagePerHour!ZS$4,Sales!$D$3:$ABF$3,0))/ZS$2*INDEX(Usage!$D$5:$ABF$11,MATCH(UsagePerHour!$B$36,Usage!$C$5:$C$11,0),MATCH(UsagePerHour!ZS$4,Usage!$D$3:$ABF$3,0)),"")</f>
        <v/>
      </c>
      <c r="ZT39" s="6" t="str">
        <f>IFERROR(INDEX(Sales!$D$5:$ABF$18,MATCH(UsagePerHour!$B39,Sales!$C$5:$C$18,0),MATCH(UsagePerHour!ZT$4,Sales!$D$3:$ABF$3,0))/ZT$2*INDEX(Usage!$D$5:$ABF$11,MATCH(UsagePerHour!$B$36,Usage!$C$5:$C$11,0),MATCH(UsagePerHour!ZT$4,Usage!$D$3:$ABF$3,0)),"")</f>
        <v/>
      </c>
      <c r="ZU39" s="6" t="str">
        <f>IFERROR(INDEX(Sales!$D$5:$ABF$18,MATCH(UsagePerHour!$B39,Sales!$C$5:$C$18,0),MATCH(UsagePerHour!ZU$4,Sales!$D$3:$ABF$3,0))/ZU$2*INDEX(Usage!$D$5:$ABF$11,MATCH(UsagePerHour!$B$36,Usage!$C$5:$C$11,0),MATCH(UsagePerHour!ZU$4,Usage!$D$3:$ABF$3,0)),"")</f>
        <v/>
      </c>
      <c r="ZV39" s="6" t="str">
        <f>IFERROR(INDEX(Sales!$D$5:$ABF$18,MATCH(UsagePerHour!$B39,Sales!$C$5:$C$18,0),MATCH(UsagePerHour!ZV$4,Sales!$D$3:$ABF$3,0))/ZV$2*INDEX(Usage!$D$5:$ABF$11,MATCH(UsagePerHour!$B$36,Usage!$C$5:$C$11,0),MATCH(UsagePerHour!ZV$4,Usage!$D$3:$ABF$3,0)),"")</f>
        <v/>
      </c>
      <c r="ZW39" s="6" t="str">
        <f>IFERROR(INDEX(Sales!$D$5:$ABF$18,MATCH(UsagePerHour!$B39,Sales!$C$5:$C$18,0),MATCH(UsagePerHour!ZW$4,Sales!$D$3:$ABF$3,0))/ZW$2*INDEX(Usage!$D$5:$ABF$11,MATCH(UsagePerHour!$B$36,Usage!$C$5:$C$11,0),MATCH(UsagePerHour!ZW$4,Usage!$D$3:$ABF$3,0)),"")</f>
        <v/>
      </c>
      <c r="ZX39" s="6" t="str">
        <f>IFERROR(INDEX(Sales!$D$5:$ABF$18,MATCH(UsagePerHour!$B39,Sales!$C$5:$C$18,0),MATCH(UsagePerHour!ZX$4,Sales!$D$3:$ABF$3,0))/ZX$2*INDEX(Usage!$D$5:$ABF$11,MATCH(UsagePerHour!$B$36,Usage!$C$5:$C$11,0),MATCH(UsagePerHour!ZX$4,Usage!$D$3:$ABF$3,0)),"")</f>
        <v/>
      </c>
      <c r="ZY39" s="6" t="str">
        <f>IFERROR(INDEX(Sales!$D$5:$ABF$18,MATCH(UsagePerHour!$B39,Sales!$C$5:$C$18,0),MATCH(UsagePerHour!ZY$4,Sales!$D$3:$ABF$3,0))/ZY$2*INDEX(Usage!$D$5:$ABF$11,MATCH(UsagePerHour!$B$36,Usage!$C$5:$C$11,0),MATCH(UsagePerHour!ZY$4,Usage!$D$3:$ABF$3,0)),"")</f>
        <v/>
      </c>
      <c r="ZZ39" s="6" t="str">
        <f>IFERROR(INDEX(Sales!$D$5:$ABF$18,MATCH(UsagePerHour!$B39,Sales!$C$5:$C$18,0),MATCH(UsagePerHour!ZZ$4,Sales!$D$3:$ABF$3,0))/ZZ$2*INDEX(Usage!$D$5:$ABF$11,MATCH(UsagePerHour!$B$36,Usage!$C$5:$C$11,0),MATCH(UsagePerHour!ZZ$4,Usage!$D$3:$ABF$3,0)),"")</f>
        <v/>
      </c>
      <c r="AAA39" s="6" t="str">
        <f>IFERROR(INDEX(Sales!$D$5:$ABF$18,MATCH(UsagePerHour!$B39,Sales!$C$5:$C$18,0),MATCH(UsagePerHour!AAA$4,Sales!$D$3:$ABF$3,0))/AAA$2*INDEX(Usage!$D$5:$ABF$11,MATCH(UsagePerHour!$B$36,Usage!$C$5:$C$11,0),MATCH(UsagePerHour!AAA$4,Usage!$D$3:$ABF$3,0)),"")</f>
        <v/>
      </c>
      <c r="AAB39" s="6" t="str">
        <f>IFERROR(INDEX(Sales!$D$5:$ABF$18,MATCH(UsagePerHour!$B39,Sales!$C$5:$C$18,0),MATCH(UsagePerHour!AAB$4,Sales!$D$3:$ABF$3,0))/AAB$2*INDEX(Usage!$D$5:$ABF$11,MATCH(UsagePerHour!$B$36,Usage!$C$5:$C$11,0),MATCH(UsagePerHour!AAB$4,Usage!$D$3:$ABF$3,0)),"")</f>
        <v/>
      </c>
      <c r="AAC39" s="6" t="str">
        <f>IFERROR(INDEX(Sales!$D$5:$ABF$18,MATCH(UsagePerHour!$B39,Sales!$C$5:$C$18,0),MATCH(UsagePerHour!AAC$4,Sales!$D$3:$ABF$3,0))/AAC$2*INDEX(Usage!$D$5:$ABF$11,MATCH(UsagePerHour!$B$36,Usage!$C$5:$C$11,0),MATCH(UsagePerHour!AAC$4,Usage!$D$3:$ABF$3,0)),"")</f>
        <v/>
      </c>
      <c r="AAD39" s="6" t="str">
        <f>IFERROR(INDEX(Sales!$D$5:$ABF$18,MATCH(UsagePerHour!$B39,Sales!$C$5:$C$18,0),MATCH(UsagePerHour!AAD$4,Sales!$D$3:$ABF$3,0))/AAD$2*INDEX(Usage!$D$5:$ABF$11,MATCH(UsagePerHour!$B$36,Usage!$C$5:$C$11,0),MATCH(UsagePerHour!AAD$4,Usage!$D$3:$ABF$3,0)),"")</f>
        <v/>
      </c>
      <c r="AAE39" s="6" t="str">
        <f>IFERROR(INDEX(Sales!$D$5:$ABF$18,MATCH(UsagePerHour!$B39,Sales!$C$5:$C$18,0),MATCH(UsagePerHour!AAE$4,Sales!$D$3:$ABF$3,0))/AAE$2*INDEX(Usage!$D$5:$ABF$11,MATCH(UsagePerHour!$B$36,Usage!$C$5:$C$11,0),MATCH(UsagePerHour!AAE$4,Usage!$D$3:$ABF$3,0)),"")</f>
        <v/>
      </c>
      <c r="AAF39" s="6" t="str">
        <f>IFERROR(INDEX(Sales!$D$5:$ABF$18,MATCH(UsagePerHour!$B39,Sales!$C$5:$C$18,0),MATCH(UsagePerHour!AAF$4,Sales!$D$3:$ABF$3,0))/AAF$2*INDEX(Usage!$D$5:$ABF$11,MATCH(UsagePerHour!$B$36,Usage!$C$5:$C$11,0),MATCH(UsagePerHour!AAF$4,Usage!$D$3:$ABF$3,0)),"")</f>
        <v/>
      </c>
      <c r="AAG39" s="6" t="str">
        <f>IFERROR(INDEX(Sales!$D$5:$ABF$18,MATCH(UsagePerHour!$B39,Sales!$C$5:$C$18,0),MATCH(UsagePerHour!AAG$4,Sales!$D$3:$ABF$3,0))/AAG$2*INDEX(Usage!$D$5:$ABF$11,MATCH(UsagePerHour!$B$36,Usage!$C$5:$C$11,0),MATCH(UsagePerHour!AAG$4,Usage!$D$3:$ABF$3,0)),"")</f>
        <v/>
      </c>
      <c r="AAH39" s="6" t="str">
        <f>IFERROR(INDEX(Sales!$D$5:$ABF$18,MATCH(UsagePerHour!$B39,Sales!$C$5:$C$18,0),MATCH(UsagePerHour!AAH$4,Sales!$D$3:$ABF$3,0))/AAH$2*INDEX(Usage!$D$5:$ABF$11,MATCH(UsagePerHour!$B$36,Usage!$C$5:$C$11,0),MATCH(UsagePerHour!AAH$4,Usage!$D$3:$ABF$3,0)),"")</f>
        <v/>
      </c>
      <c r="AAI39" s="6" t="str">
        <f>IFERROR(INDEX(Sales!$D$5:$ABF$18,MATCH(UsagePerHour!$B39,Sales!$C$5:$C$18,0),MATCH(UsagePerHour!AAI$4,Sales!$D$3:$ABF$3,0))/AAI$2*INDEX(Usage!$D$5:$ABF$11,MATCH(UsagePerHour!$B$36,Usage!$C$5:$C$11,0),MATCH(UsagePerHour!AAI$4,Usage!$D$3:$ABF$3,0)),"")</f>
        <v/>
      </c>
      <c r="AAJ39" s="6" t="str">
        <f>IFERROR(INDEX(Sales!$D$5:$ABF$18,MATCH(UsagePerHour!$B39,Sales!$C$5:$C$18,0),MATCH(UsagePerHour!AAJ$4,Sales!$D$3:$ABF$3,0))/AAJ$2*INDEX(Usage!$D$5:$ABF$11,MATCH(UsagePerHour!$B$36,Usage!$C$5:$C$11,0),MATCH(UsagePerHour!AAJ$4,Usage!$D$3:$ABF$3,0)),"")</f>
        <v/>
      </c>
      <c r="AAK39" s="6" t="str">
        <f>IFERROR(INDEX(Sales!$D$5:$ABF$18,MATCH(UsagePerHour!$B39,Sales!$C$5:$C$18,0),MATCH(UsagePerHour!AAK$4,Sales!$D$3:$ABF$3,0))/AAK$2*INDEX(Usage!$D$5:$ABF$11,MATCH(UsagePerHour!$B$36,Usage!$C$5:$C$11,0),MATCH(UsagePerHour!AAK$4,Usage!$D$3:$ABF$3,0)),"")</f>
        <v/>
      </c>
      <c r="AAL39" s="6" t="str">
        <f>IFERROR(INDEX(Sales!$D$5:$ABF$18,MATCH(UsagePerHour!$B39,Sales!$C$5:$C$18,0),MATCH(UsagePerHour!AAL$4,Sales!$D$3:$ABF$3,0))/AAL$2*INDEX(Usage!$D$5:$ABF$11,MATCH(UsagePerHour!$B$36,Usage!$C$5:$C$11,0),MATCH(UsagePerHour!AAL$4,Usage!$D$3:$ABF$3,0)),"")</f>
        <v/>
      </c>
      <c r="AAM39" s="6" t="str">
        <f>IFERROR(INDEX(Sales!$D$5:$ABF$18,MATCH(UsagePerHour!$B39,Sales!$C$5:$C$18,0),MATCH(UsagePerHour!AAM$4,Sales!$D$3:$ABF$3,0))/AAM$2*INDEX(Usage!$D$5:$ABF$11,MATCH(UsagePerHour!$B$36,Usage!$C$5:$C$11,0),MATCH(UsagePerHour!AAM$4,Usage!$D$3:$ABF$3,0)),"")</f>
        <v/>
      </c>
      <c r="AAN39" s="6" t="str">
        <f>IFERROR(INDEX(Sales!$D$5:$ABF$18,MATCH(UsagePerHour!$B39,Sales!$C$5:$C$18,0),MATCH(UsagePerHour!AAN$4,Sales!$D$3:$ABF$3,0))/AAN$2*INDEX(Usage!$D$5:$ABF$11,MATCH(UsagePerHour!$B$36,Usage!$C$5:$C$11,0),MATCH(UsagePerHour!AAN$4,Usage!$D$3:$ABF$3,0)),"")</f>
        <v/>
      </c>
      <c r="AAO39" s="6" t="str">
        <f>IFERROR(INDEX(Sales!$D$5:$ABF$18,MATCH(UsagePerHour!$B39,Sales!$C$5:$C$18,0),MATCH(UsagePerHour!AAO$4,Sales!$D$3:$ABF$3,0))/AAO$2*INDEX(Usage!$D$5:$ABF$11,MATCH(UsagePerHour!$B$36,Usage!$C$5:$C$11,0),MATCH(UsagePerHour!AAO$4,Usage!$D$3:$ABF$3,0)),"")</f>
        <v/>
      </c>
      <c r="AAP39" s="6" t="str">
        <f>IFERROR(INDEX(Sales!$D$5:$ABF$18,MATCH(UsagePerHour!$B39,Sales!$C$5:$C$18,0),MATCH(UsagePerHour!AAP$4,Sales!$D$3:$ABF$3,0))/AAP$2*INDEX(Usage!$D$5:$ABF$11,MATCH(UsagePerHour!$B$36,Usage!$C$5:$C$11,0),MATCH(UsagePerHour!AAP$4,Usage!$D$3:$ABF$3,0)),"")</f>
        <v/>
      </c>
      <c r="AAQ39" s="6" t="str">
        <f>IFERROR(INDEX(Sales!$D$5:$ABF$18,MATCH(UsagePerHour!$B39,Sales!$C$5:$C$18,0),MATCH(UsagePerHour!AAQ$4,Sales!$D$3:$ABF$3,0))/AAQ$2*INDEX(Usage!$D$5:$ABF$11,MATCH(UsagePerHour!$B$36,Usage!$C$5:$C$11,0),MATCH(UsagePerHour!AAQ$4,Usage!$D$3:$ABF$3,0)),"")</f>
        <v/>
      </c>
      <c r="AAR39" s="6" t="str">
        <f>IFERROR(INDEX(Sales!$D$5:$ABF$18,MATCH(UsagePerHour!$B39,Sales!$C$5:$C$18,0),MATCH(UsagePerHour!AAR$4,Sales!$D$3:$ABF$3,0))/AAR$2*INDEX(Usage!$D$5:$ABF$11,MATCH(UsagePerHour!$B$36,Usage!$C$5:$C$11,0),MATCH(UsagePerHour!AAR$4,Usage!$D$3:$ABF$3,0)),"")</f>
        <v/>
      </c>
      <c r="AAS39" s="6" t="str">
        <f>IFERROR(INDEX(Sales!$D$5:$ABF$18,MATCH(UsagePerHour!$B39,Sales!$C$5:$C$18,0),MATCH(UsagePerHour!AAS$4,Sales!$D$3:$ABF$3,0))/AAS$2*INDEX(Usage!$D$5:$ABF$11,MATCH(UsagePerHour!$B$36,Usage!$C$5:$C$11,0),MATCH(UsagePerHour!AAS$4,Usage!$D$3:$ABF$3,0)),"")</f>
        <v/>
      </c>
      <c r="AAT39" s="6" t="str">
        <f>IFERROR(INDEX(Sales!$D$5:$ABF$18,MATCH(UsagePerHour!$B39,Sales!$C$5:$C$18,0),MATCH(UsagePerHour!AAT$4,Sales!$D$3:$ABF$3,0))/AAT$2*INDEX(Usage!$D$5:$ABF$11,MATCH(UsagePerHour!$B$36,Usage!$C$5:$C$11,0),MATCH(UsagePerHour!AAT$4,Usage!$D$3:$ABF$3,0)),"")</f>
        <v/>
      </c>
      <c r="AAU39" s="6" t="str">
        <f>IFERROR(INDEX(Sales!$D$5:$ABF$18,MATCH(UsagePerHour!$B39,Sales!$C$5:$C$18,0),MATCH(UsagePerHour!AAU$4,Sales!$D$3:$ABF$3,0))/AAU$2*INDEX(Usage!$D$5:$ABF$11,MATCH(UsagePerHour!$B$36,Usage!$C$5:$C$11,0),MATCH(UsagePerHour!AAU$4,Usage!$D$3:$ABF$3,0)),"")</f>
        <v/>
      </c>
      <c r="AAV39" s="6" t="str">
        <f>IFERROR(INDEX(Sales!$D$5:$ABF$18,MATCH(UsagePerHour!$B39,Sales!$C$5:$C$18,0),MATCH(UsagePerHour!AAV$4,Sales!$D$3:$ABF$3,0))/AAV$2*INDEX(Usage!$D$5:$ABF$11,MATCH(UsagePerHour!$B$36,Usage!$C$5:$C$11,0),MATCH(UsagePerHour!AAV$4,Usage!$D$3:$ABF$3,0)),"")</f>
        <v/>
      </c>
      <c r="AAW39" s="6" t="str">
        <f>IFERROR(INDEX(Sales!$D$5:$ABF$18,MATCH(UsagePerHour!$B39,Sales!$C$5:$C$18,0),MATCH(UsagePerHour!AAW$4,Sales!$D$3:$ABF$3,0))/AAW$2*INDEX(Usage!$D$5:$ABF$11,MATCH(UsagePerHour!$B$36,Usage!$C$5:$C$11,0),MATCH(UsagePerHour!AAW$4,Usage!$D$3:$ABF$3,0)),"")</f>
        <v/>
      </c>
      <c r="AAX39" s="6" t="str">
        <f>IFERROR(INDEX(Sales!$D$5:$ABF$18,MATCH(UsagePerHour!$B39,Sales!$C$5:$C$18,0),MATCH(UsagePerHour!AAX$4,Sales!$D$3:$ABF$3,0))/AAX$2*INDEX(Usage!$D$5:$ABF$11,MATCH(UsagePerHour!$B$36,Usage!$C$5:$C$11,0),MATCH(UsagePerHour!AAX$4,Usage!$D$3:$ABF$3,0)),"")</f>
        <v/>
      </c>
      <c r="AAY39" s="6" t="str">
        <f>IFERROR(INDEX(Sales!$D$5:$ABF$18,MATCH(UsagePerHour!$B39,Sales!$C$5:$C$18,0),MATCH(UsagePerHour!AAY$4,Sales!$D$3:$ABF$3,0))/AAY$2*INDEX(Usage!$D$5:$ABF$11,MATCH(UsagePerHour!$B$36,Usage!$C$5:$C$11,0),MATCH(UsagePerHour!AAY$4,Usage!$D$3:$ABF$3,0)),"")</f>
        <v/>
      </c>
      <c r="AAZ39" s="6" t="str">
        <f>IFERROR(INDEX(Sales!$D$5:$ABF$18,MATCH(UsagePerHour!$B39,Sales!$C$5:$C$18,0),MATCH(UsagePerHour!AAZ$4,Sales!$D$3:$ABF$3,0))/AAZ$2*INDEX(Usage!$D$5:$ABF$11,MATCH(UsagePerHour!$B$36,Usage!$C$5:$C$11,0),MATCH(UsagePerHour!AAZ$4,Usage!$D$3:$ABF$3,0)),"")</f>
        <v/>
      </c>
      <c r="ABA39" s="6" t="str">
        <f>IFERROR(INDEX(Sales!$D$5:$ABF$18,MATCH(UsagePerHour!$B39,Sales!$C$5:$C$18,0),MATCH(UsagePerHour!ABA$4,Sales!$D$3:$ABF$3,0))/ABA$2*INDEX(Usage!$D$5:$ABF$11,MATCH(UsagePerHour!$B$36,Usage!$C$5:$C$11,0),MATCH(UsagePerHour!ABA$4,Usage!$D$3:$ABF$3,0)),"")</f>
        <v/>
      </c>
    </row>
    <row r="40" spans="2:729">
      <c r="B40" s="3" t="s">
        <v>4</v>
      </c>
      <c r="C40" s="6">
        <f>IFERROR(INDEX(Sales!$D$5:$ABF$18,MATCH(UsagePerHour!$B40,Sales!$C$5:$C$18,0),MATCH(UsagePerHour!C$4,Sales!$D$3:$ABF$3,0))/C$2*INDEX(Usage!$D$5:$ABF$11,MATCH(UsagePerHour!$B$36,Usage!$C$5:$C$11,0),MATCH(UsagePerHour!C$4,Usage!$D$3:$ABF$3,0)),"")</f>
        <v>6.8066194765376462</v>
      </c>
      <c r="D40" s="6">
        <f>IFERROR(INDEX(Sales!$D$5:$ABF$18,MATCH(UsagePerHour!$B40,Sales!$C$5:$C$18,0),MATCH(UsagePerHour!D$4,Sales!$D$3:$ABF$3,0))/D$2*INDEX(Usage!$D$5:$ABF$11,MATCH(UsagePerHour!$B$36,Usage!$C$5:$C$11,0),MATCH(UsagePerHour!D$4,Usage!$D$3:$ABF$3,0)),"")</f>
        <v>0.89646878758062765</v>
      </c>
      <c r="E40" s="6">
        <f>IFERROR(INDEX(Sales!$D$5:$ABF$18,MATCH(UsagePerHour!$B40,Sales!$C$5:$C$18,0),MATCH(UsagePerHour!E$4,Sales!$D$3:$ABF$3,0))/E$2*INDEX(Usage!$D$5:$ABF$11,MATCH(UsagePerHour!$B$36,Usage!$C$5:$C$11,0),MATCH(UsagePerHour!E$4,Usage!$D$3:$ABF$3,0)),"")</f>
        <v>1.9314970059880241</v>
      </c>
      <c r="F40" s="6">
        <f>IFERROR(INDEX(Sales!$D$5:$ABF$18,MATCH(UsagePerHour!$B40,Sales!$C$5:$C$18,0),MATCH(UsagePerHour!F$4,Sales!$D$3:$ABF$3,0))/F$2*INDEX(Usage!$D$5:$ABF$11,MATCH(UsagePerHour!$B$36,Usage!$C$5:$C$11,0),MATCH(UsagePerHour!F$4,Usage!$D$3:$ABF$3,0)),"")</f>
        <v>0.57295356397690334</v>
      </c>
      <c r="G40" s="6">
        <f>IFERROR(INDEX(Sales!$D$5:$ABF$18,MATCH(UsagePerHour!$B40,Sales!$C$5:$C$18,0),MATCH(UsagePerHour!G$4,Sales!$D$3:$ABF$3,0))/G$2*INDEX(Usage!$D$5:$ABF$11,MATCH(UsagePerHour!$B$36,Usage!$C$5:$C$11,0),MATCH(UsagePerHour!G$4,Usage!$D$3:$ABF$3,0)),"")</f>
        <v>1.9126453980298901</v>
      </c>
      <c r="H40" s="6">
        <f>IFERROR(INDEX(Sales!$D$5:$ABF$18,MATCH(UsagePerHour!$B40,Sales!$C$5:$C$18,0),MATCH(UsagePerHour!H$4,Sales!$D$3:$ABF$3,0))/H$2*INDEX(Usage!$D$5:$ABF$11,MATCH(UsagePerHour!$B$36,Usage!$C$5:$C$11,0),MATCH(UsagePerHour!H$4,Usage!$D$3:$ABF$3,0)),"")</f>
        <v>3.3156325172175172</v>
      </c>
      <c r="I40" s="6">
        <f>IFERROR(INDEX(Sales!$D$5:$ABF$18,MATCH(UsagePerHour!$B40,Sales!$C$5:$C$18,0),MATCH(UsagePerHour!I$4,Sales!$D$3:$ABF$3,0))/I$2*INDEX(Usage!$D$5:$ABF$11,MATCH(UsagePerHour!$B$36,Usage!$C$5:$C$11,0),MATCH(UsagePerHour!I$4,Usage!$D$3:$ABF$3,0)),"")</f>
        <v>2.0263719686715023</v>
      </c>
      <c r="J40" s="6">
        <f>IFERROR(INDEX(Sales!$D$5:$ABF$18,MATCH(UsagePerHour!$B40,Sales!$C$5:$C$18,0),MATCH(UsagePerHour!J$4,Sales!$D$3:$ABF$3,0))/J$2*INDEX(Usage!$D$5:$ABF$11,MATCH(UsagePerHour!$B$36,Usage!$C$5:$C$11,0),MATCH(UsagePerHour!J$4,Usage!$D$3:$ABF$3,0)),"")</f>
        <v>6.8066194765376462</v>
      </c>
      <c r="K40" s="6">
        <f>IFERROR(INDEX(Sales!$D$5:$ABF$18,MATCH(UsagePerHour!$B40,Sales!$C$5:$C$18,0),MATCH(UsagePerHour!K$4,Sales!$D$3:$ABF$3,0))/K$2*INDEX(Usage!$D$5:$ABF$11,MATCH(UsagePerHour!$B$36,Usage!$C$5:$C$11,0),MATCH(UsagePerHour!K$4,Usage!$D$3:$ABF$3,0)),"")</f>
        <v>0.89646878758062765</v>
      </c>
      <c r="L40" s="6">
        <f>IFERROR(INDEX(Sales!$D$5:$ABF$18,MATCH(UsagePerHour!$B40,Sales!$C$5:$C$18,0),MATCH(UsagePerHour!L$4,Sales!$D$3:$ABF$3,0))/L$2*INDEX(Usage!$D$5:$ABF$11,MATCH(UsagePerHour!$B$36,Usage!$C$5:$C$11,0),MATCH(UsagePerHour!L$4,Usage!$D$3:$ABF$3,0)),"")</f>
        <v>1.9314970059880241</v>
      </c>
      <c r="M40" s="6">
        <f>IFERROR(INDEX(Sales!$D$5:$ABF$18,MATCH(UsagePerHour!$B40,Sales!$C$5:$C$18,0),MATCH(UsagePerHour!M$4,Sales!$D$3:$ABF$3,0))/M$2*INDEX(Usage!$D$5:$ABF$11,MATCH(UsagePerHour!$B$36,Usage!$C$5:$C$11,0),MATCH(UsagePerHour!M$4,Usage!$D$3:$ABF$3,0)),"")</f>
        <v>0.57295356397690334</v>
      </c>
      <c r="N40" s="6">
        <f>IFERROR(INDEX(Sales!$D$5:$ABF$18,MATCH(UsagePerHour!$B40,Sales!$C$5:$C$18,0),MATCH(UsagePerHour!N$4,Sales!$D$3:$ABF$3,0))/N$2*INDEX(Usage!$D$5:$ABF$11,MATCH(UsagePerHour!$B$36,Usage!$C$5:$C$11,0),MATCH(UsagePerHour!N$4,Usage!$D$3:$ABF$3,0)),"")</f>
        <v>1.9126453980298901</v>
      </c>
      <c r="O40" s="6">
        <f>IFERROR(INDEX(Sales!$D$5:$ABF$18,MATCH(UsagePerHour!$B40,Sales!$C$5:$C$18,0),MATCH(UsagePerHour!O$4,Sales!$D$3:$ABF$3,0))/O$2*INDEX(Usage!$D$5:$ABF$11,MATCH(UsagePerHour!$B$36,Usage!$C$5:$C$11,0),MATCH(UsagePerHour!O$4,Usage!$D$3:$ABF$3,0)),"")</f>
        <v>3.3156325172175172</v>
      </c>
      <c r="P40" s="6">
        <f>IFERROR(INDEX(Sales!$D$5:$ABF$18,MATCH(UsagePerHour!$B40,Sales!$C$5:$C$18,0),MATCH(UsagePerHour!P$4,Sales!$D$3:$ABF$3,0))/P$2*INDEX(Usage!$D$5:$ABF$11,MATCH(UsagePerHour!$B$36,Usage!$C$5:$C$11,0),MATCH(UsagePerHour!P$4,Usage!$D$3:$ABF$3,0)),"")</f>
        <v>2.0263719686715023</v>
      </c>
      <c r="Q40" s="6">
        <f>IFERROR(INDEX(Sales!$D$5:$ABF$18,MATCH(UsagePerHour!$B40,Sales!$C$5:$C$18,0),MATCH(UsagePerHour!Q$4,Sales!$D$3:$ABF$3,0))/Q$2*INDEX(Usage!$D$5:$ABF$11,MATCH(UsagePerHour!$B$36,Usage!$C$5:$C$11,0),MATCH(UsagePerHour!Q$4,Usage!$D$3:$ABF$3,0)),"")</f>
        <v>6.8066194765376462</v>
      </c>
      <c r="R40" s="6">
        <f>IFERROR(INDEX(Sales!$D$5:$ABF$18,MATCH(UsagePerHour!$B40,Sales!$C$5:$C$18,0),MATCH(UsagePerHour!R$4,Sales!$D$3:$ABF$3,0))/R$2*INDEX(Usage!$D$5:$ABF$11,MATCH(UsagePerHour!$B$36,Usage!$C$5:$C$11,0),MATCH(UsagePerHour!R$4,Usage!$D$3:$ABF$3,0)),"")</f>
        <v>0.89646878758062765</v>
      </c>
      <c r="S40" s="6">
        <f>IFERROR(INDEX(Sales!$D$5:$ABF$18,MATCH(UsagePerHour!$B40,Sales!$C$5:$C$18,0),MATCH(UsagePerHour!S$4,Sales!$D$3:$ABF$3,0))/S$2*INDEX(Usage!$D$5:$ABF$11,MATCH(UsagePerHour!$B$36,Usage!$C$5:$C$11,0),MATCH(UsagePerHour!S$4,Usage!$D$3:$ABF$3,0)),"")</f>
        <v>1.9314970059880241</v>
      </c>
      <c r="T40" s="6">
        <f>IFERROR(INDEX(Sales!$D$5:$ABF$18,MATCH(UsagePerHour!$B40,Sales!$C$5:$C$18,0),MATCH(UsagePerHour!T$4,Sales!$D$3:$ABF$3,0))/T$2*INDEX(Usage!$D$5:$ABF$11,MATCH(UsagePerHour!$B$36,Usage!$C$5:$C$11,0),MATCH(UsagePerHour!T$4,Usage!$D$3:$ABF$3,0)),"")</f>
        <v>0.57295356397690334</v>
      </c>
      <c r="U40" s="6">
        <f>IFERROR(INDEX(Sales!$D$5:$ABF$18,MATCH(UsagePerHour!$B40,Sales!$C$5:$C$18,0),MATCH(UsagePerHour!U$4,Sales!$D$3:$ABF$3,0))/U$2*INDEX(Usage!$D$5:$ABF$11,MATCH(UsagePerHour!$B$36,Usage!$C$5:$C$11,0),MATCH(UsagePerHour!U$4,Usage!$D$3:$ABF$3,0)),"")</f>
        <v>1.9126453980298901</v>
      </c>
      <c r="V40" s="6">
        <f>IFERROR(INDEX(Sales!$D$5:$ABF$18,MATCH(UsagePerHour!$B40,Sales!$C$5:$C$18,0),MATCH(UsagePerHour!V$4,Sales!$D$3:$ABF$3,0))/V$2*INDEX(Usage!$D$5:$ABF$11,MATCH(UsagePerHour!$B$36,Usage!$C$5:$C$11,0),MATCH(UsagePerHour!V$4,Usage!$D$3:$ABF$3,0)),"")</f>
        <v>3.3156325172175172</v>
      </c>
      <c r="W40" s="6">
        <f>IFERROR(INDEX(Sales!$D$5:$ABF$18,MATCH(UsagePerHour!$B40,Sales!$C$5:$C$18,0),MATCH(UsagePerHour!W$4,Sales!$D$3:$ABF$3,0))/W$2*INDEX(Usage!$D$5:$ABF$11,MATCH(UsagePerHour!$B$36,Usage!$C$5:$C$11,0),MATCH(UsagePerHour!W$4,Usage!$D$3:$ABF$3,0)),"")</f>
        <v>2.0263719686715023</v>
      </c>
      <c r="X40" s="6">
        <f>IFERROR(INDEX(Sales!$D$5:$ABF$18,MATCH(UsagePerHour!$B40,Sales!$C$5:$C$18,0),MATCH(UsagePerHour!X$4,Sales!$D$3:$ABF$3,0))/X$2*INDEX(Usage!$D$5:$ABF$11,MATCH(UsagePerHour!$B$36,Usage!$C$5:$C$11,0),MATCH(UsagePerHour!X$4,Usage!$D$3:$ABF$3,0)),"")</f>
        <v>6.8066194765376462</v>
      </c>
      <c r="Y40" s="6">
        <f>IFERROR(INDEX(Sales!$D$5:$ABF$18,MATCH(UsagePerHour!$B40,Sales!$C$5:$C$18,0),MATCH(UsagePerHour!Y$4,Sales!$D$3:$ABF$3,0))/Y$2*INDEX(Usage!$D$5:$ABF$11,MATCH(UsagePerHour!$B$36,Usage!$C$5:$C$11,0),MATCH(UsagePerHour!Y$4,Usage!$D$3:$ABF$3,0)),"")</f>
        <v>0.89646878758062765</v>
      </c>
      <c r="Z40" s="6">
        <f>IFERROR(INDEX(Sales!$D$5:$ABF$18,MATCH(UsagePerHour!$B40,Sales!$C$5:$C$18,0),MATCH(UsagePerHour!Z$4,Sales!$D$3:$ABF$3,0))/Z$2*INDEX(Usage!$D$5:$ABF$11,MATCH(UsagePerHour!$B$36,Usage!$C$5:$C$11,0),MATCH(UsagePerHour!Z$4,Usage!$D$3:$ABF$3,0)),"")</f>
        <v>1.9314970059880241</v>
      </c>
      <c r="AA40" s="6">
        <f>IFERROR(INDEX(Sales!$D$5:$ABF$18,MATCH(UsagePerHour!$B40,Sales!$C$5:$C$18,0),MATCH(UsagePerHour!AA$4,Sales!$D$3:$ABF$3,0))/AA$2*INDEX(Usage!$D$5:$ABF$11,MATCH(UsagePerHour!$B$36,Usage!$C$5:$C$11,0),MATCH(UsagePerHour!AA$4,Usage!$D$3:$ABF$3,0)),"")</f>
        <v>0.57295356397690334</v>
      </c>
      <c r="AB40" s="6">
        <f>IFERROR(INDEX(Sales!$D$5:$ABF$18,MATCH(UsagePerHour!$B40,Sales!$C$5:$C$18,0),MATCH(UsagePerHour!AB$4,Sales!$D$3:$ABF$3,0))/AB$2*INDEX(Usage!$D$5:$ABF$11,MATCH(UsagePerHour!$B$36,Usage!$C$5:$C$11,0),MATCH(UsagePerHour!AB$4,Usage!$D$3:$ABF$3,0)),"")</f>
        <v>1.9126453980298901</v>
      </c>
      <c r="AC40" s="6">
        <f>IFERROR(INDEX(Sales!$D$5:$ABF$18,MATCH(UsagePerHour!$B40,Sales!$C$5:$C$18,0),MATCH(UsagePerHour!AC$4,Sales!$D$3:$ABF$3,0))/AC$2*INDEX(Usage!$D$5:$ABF$11,MATCH(UsagePerHour!$B$36,Usage!$C$5:$C$11,0),MATCH(UsagePerHour!AC$4,Usage!$D$3:$ABF$3,0)),"")</f>
        <v>3.3156325172175172</v>
      </c>
      <c r="AD40" s="6">
        <f>IFERROR(INDEX(Sales!$D$5:$ABF$18,MATCH(UsagePerHour!$B40,Sales!$C$5:$C$18,0),MATCH(UsagePerHour!AD$4,Sales!$D$3:$ABF$3,0))/AD$2*INDEX(Usage!$D$5:$ABF$11,MATCH(UsagePerHour!$B$36,Usage!$C$5:$C$11,0),MATCH(UsagePerHour!AD$4,Usage!$D$3:$ABF$3,0)),"")</f>
        <v>2.0263719686715023</v>
      </c>
      <c r="AE40" s="6">
        <f>IFERROR(INDEX(Sales!$D$5:$ABF$18,MATCH(UsagePerHour!$B40,Sales!$C$5:$C$18,0),MATCH(UsagePerHour!AE$4,Sales!$D$3:$ABF$3,0))/AE$2*INDEX(Usage!$D$5:$ABF$11,MATCH(UsagePerHour!$B$36,Usage!$C$5:$C$11,0),MATCH(UsagePerHour!AE$4,Usage!$D$3:$ABF$3,0)),"")</f>
        <v>6.8066194765376462</v>
      </c>
      <c r="AF40" s="6">
        <f>IFERROR(INDEX(Sales!$D$5:$ABF$18,MATCH(UsagePerHour!$B40,Sales!$C$5:$C$18,0),MATCH(UsagePerHour!AF$4,Sales!$D$3:$ABF$3,0))/AF$2*INDEX(Usage!$D$5:$ABF$11,MATCH(UsagePerHour!$B$36,Usage!$C$5:$C$11,0),MATCH(UsagePerHour!AF$4,Usage!$D$3:$ABF$3,0)),"")</f>
        <v>0.89646878758062765</v>
      </c>
      <c r="AG40" s="6">
        <f>IFERROR(INDEX(Sales!$D$5:$ABF$18,MATCH(UsagePerHour!$B40,Sales!$C$5:$C$18,0),MATCH(UsagePerHour!AG$4,Sales!$D$3:$ABF$3,0))/AG$2*INDEX(Usage!$D$5:$ABF$11,MATCH(UsagePerHour!$B$36,Usage!$C$5:$C$11,0),MATCH(UsagePerHour!AG$4,Usage!$D$3:$ABF$3,0)),"")</f>
        <v>1.9314970059880241</v>
      </c>
      <c r="AH40" s="6">
        <f>IFERROR(INDEX(Sales!$D$5:$ABF$18,MATCH(UsagePerHour!$B40,Sales!$C$5:$C$18,0),MATCH(UsagePerHour!AH$4,Sales!$D$3:$ABF$3,0))/AH$2*INDEX(Usage!$D$5:$ABF$11,MATCH(UsagePerHour!$B$36,Usage!$C$5:$C$11,0),MATCH(UsagePerHour!AH$4,Usage!$D$3:$ABF$3,0)),"")</f>
        <v>0.57295356397690334</v>
      </c>
      <c r="AI40" s="6">
        <f>IFERROR(INDEX(Sales!$D$5:$ABF$18,MATCH(UsagePerHour!$B40,Sales!$C$5:$C$18,0),MATCH(UsagePerHour!AI$4,Sales!$D$3:$ABF$3,0))/AI$2*INDEX(Usage!$D$5:$ABF$11,MATCH(UsagePerHour!$B$36,Usage!$C$5:$C$11,0),MATCH(UsagePerHour!AI$4,Usage!$D$3:$ABF$3,0)),"")</f>
        <v>1.9126453980298901</v>
      </c>
      <c r="AJ40" s="6">
        <f>IFERROR(INDEX(Sales!$D$5:$ABF$18,MATCH(UsagePerHour!$B40,Sales!$C$5:$C$18,0),MATCH(UsagePerHour!AJ$4,Sales!$D$3:$ABF$3,0))/AJ$2*INDEX(Usage!$D$5:$ABF$11,MATCH(UsagePerHour!$B$36,Usage!$C$5:$C$11,0),MATCH(UsagePerHour!AJ$4,Usage!$D$3:$ABF$3,0)),"")</f>
        <v>3.3156325172175172</v>
      </c>
      <c r="AK40" s="6">
        <f>IFERROR(INDEX(Sales!$D$5:$ABF$18,MATCH(UsagePerHour!$B40,Sales!$C$5:$C$18,0),MATCH(UsagePerHour!AK$4,Sales!$D$3:$ABF$3,0))/AK$2*INDEX(Usage!$D$5:$ABF$11,MATCH(UsagePerHour!$B$36,Usage!$C$5:$C$11,0),MATCH(UsagePerHour!AK$4,Usage!$D$3:$ABF$3,0)),"")</f>
        <v>2.0263719686715023</v>
      </c>
      <c r="AL40" s="6">
        <f>IFERROR(INDEX(Sales!$D$5:$ABF$18,MATCH(UsagePerHour!$B40,Sales!$C$5:$C$18,0),MATCH(UsagePerHour!AL$4,Sales!$D$3:$ABF$3,0))/AL$2*INDEX(Usage!$D$5:$ABF$11,MATCH(UsagePerHour!$B$36,Usage!$C$5:$C$11,0),MATCH(UsagePerHour!AL$4,Usage!$D$3:$ABF$3,0)),"")</f>
        <v>6.8066194765376462</v>
      </c>
      <c r="AM40" s="6">
        <f>IFERROR(INDEX(Sales!$D$5:$ABF$18,MATCH(UsagePerHour!$B40,Sales!$C$5:$C$18,0),MATCH(UsagePerHour!AM$4,Sales!$D$3:$ABF$3,0))/AM$2*INDEX(Usage!$D$5:$ABF$11,MATCH(UsagePerHour!$B$36,Usage!$C$5:$C$11,0),MATCH(UsagePerHour!AM$4,Usage!$D$3:$ABF$3,0)),"")</f>
        <v>0.89646878758062765</v>
      </c>
      <c r="AN40" s="6">
        <f>IFERROR(INDEX(Sales!$D$5:$ABF$18,MATCH(UsagePerHour!$B40,Sales!$C$5:$C$18,0),MATCH(UsagePerHour!AN$4,Sales!$D$3:$ABF$3,0))/AN$2*INDEX(Usage!$D$5:$ABF$11,MATCH(UsagePerHour!$B$36,Usage!$C$5:$C$11,0),MATCH(UsagePerHour!AN$4,Usage!$D$3:$ABF$3,0)),"")</f>
        <v>1.9314970059880241</v>
      </c>
      <c r="AO40" s="6">
        <f>IFERROR(INDEX(Sales!$D$5:$ABF$18,MATCH(UsagePerHour!$B40,Sales!$C$5:$C$18,0),MATCH(UsagePerHour!AO$4,Sales!$D$3:$ABF$3,0))/AO$2*INDEX(Usage!$D$5:$ABF$11,MATCH(UsagePerHour!$B$36,Usage!$C$5:$C$11,0),MATCH(UsagePerHour!AO$4,Usage!$D$3:$ABF$3,0)),"")</f>
        <v>0.57295356397690334</v>
      </c>
      <c r="AP40" s="6">
        <f>IFERROR(INDEX(Sales!$D$5:$ABF$18,MATCH(UsagePerHour!$B40,Sales!$C$5:$C$18,0),MATCH(UsagePerHour!AP$4,Sales!$D$3:$ABF$3,0))/AP$2*INDEX(Usage!$D$5:$ABF$11,MATCH(UsagePerHour!$B$36,Usage!$C$5:$C$11,0),MATCH(UsagePerHour!AP$4,Usage!$D$3:$ABF$3,0)),"")</f>
        <v>1.9126453980298901</v>
      </c>
      <c r="AQ40" s="6">
        <f>IFERROR(INDEX(Sales!$D$5:$ABF$18,MATCH(UsagePerHour!$B40,Sales!$C$5:$C$18,0),MATCH(UsagePerHour!AQ$4,Sales!$D$3:$ABF$3,0))/AQ$2*INDEX(Usage!$D$5:$ABF$11,MATCH(UsagePerHour!$B$36,Usage!$C$5:$C$11,0),MATCH(UsagePerHour!AQ$4,Usage!$D$3:$ABF$3,0)),"")</f>
        <v>3.3156325172175172</v>
      </c>
      <c r="AR40" s="6">
        <f>IFERROR(INDEX(Sales!$D$5:$ABF$18,MATCH(UsagePerHour!$B40,Sales!$C$5:$C$18,0),MATCH(UsagePerHour!AR$4,Sales!$D$3:$ABF$3,0))/AR$2*INDEX(Usage!$D$5:$ABF$11,MATCH(UsagePerHour!$B$36,Usage!$C$5:$C$11,0),MATCH(UsagePerHour!AR$4,Usage!$D$3:$ABF$3,0)),"")</f>
        <v>2.0263719686715023</v>
      </c>
      <c r="AS40" s="6">
        <f>IFERROR(INDEX(Sales!$D$5:$ABF$18,MATCH(UsagePerHour!$B40,Sales!$C$5:$C$18,0),MATCH(UsagePerHour!AS$4,Sales!$D$3:$ABF$3,0))/AS$2*INDEX(Usage!$D$5:$ABF$11,MATCH(UsagePerHour!$B$36,Usage!$C$5:$C$11,0),MATCH(UsagePerHour!AS$4,Usage!$D$3:$ABF$3,0)),"")</f>
        <v>6.8066194765376462</v>
      </c>
      <c r="AT40" s="6">
        <f>IFERROR(INDEX(Sales!$D$5:$ABF$18,MATCH(UsagePerHour!$B40,Sales!$C$5:$C$18,0),MATCH(UsagePerHour!AT$4,Sales!$D$3:$ABF$3,0))/AT$2*INDEX(Usage!$D$5:$ABF$11,MATCH(UsagePerHour!$B$36,Usage!$C$5:$C$11,0),MATCH(UsagePerHour!AT$4,Usage!$D$3:$ABF$3,0)),"")</f>
        <v>0.89646878758062765</v>
      </c>
      <c r="AU40" s="6">
        <f>IFERROR(INDEX(Sales!$D$5:$ABF$18,MATCH(UsagePerHour!$B40,Sales!$C$5:$C$18,0),MATCH(UsagePerHour!AU$4,Sales!$D$3:$ABF$3,0))/AU$2*INDEX(Usage!$D$5:$ABF$11,MATCH(UsagePerHour!$B$36,Usage!$C$5:$C$11,0),MATCH(UsagePerHour!AU$4,Usage!$D$3:$ABF$3,0)),"")</f>
        <v>1.9314970059880241</v>
      </c>
      <c r="AV40" s="6">
        <f>IFERROR(INDEX(Sales!$D$5:$ABF$18,MATCH(UsagePerHour!$B40,Sales!$C$5:$C$18,0),MATCH(UsagePerHour!AV$4,Sales!$D$3:$ABF$3,0))/AV$2*INDEX(Usage!$D$5:$ABF$11,MATCH(UsagePerHour!$B$36,Usage!$C$5:$C$11,0),MATCH(UsagePerHour!AV$4,Usage!$D$3:$ABF$3,0)),"")</f>
        <v>0.57295356397690334</v>
      </c>
      <c r="AW40" s="6">
        <f>IFERROR(INDEX(Sales!$D$5:$ABF$18,MATCH(UsagePerHour!$B40,Sales!$C$5:$C$18,0),MATCH(UsagePerHour!AW$4,Sales!$D$3:$ABF$3,0))/AW$2*INDEX(Usage!$D$5:$ABF$11,MATCH(UsagePerHour!$B$36,Usage!$C$5:$C$11,0),MATCH(UsagePerHour!AW$4,Usage!$D$3:$ABF$3,0)),"")</f>
        <v>1.9126453980298901</v>
      </c>
      <c r="AX40" s="6">
        <f>IFERROR(INDEX(Sales!$D$5:$ABF$18,MATCH(UsagePerHour!$B40,Sales!$C$5:$C$18,0),MATCH(UsagePerHour!AX$4,Sales!$D$3:$ABF$3,0))/AX$2*INDEX(Usage!$D$5:$ABF$11,MATCH(UsagePerHour!$B$36,Usage!$C$5:$C$11,0),MATCH(UsagePerHour!AX$4,Usage!$D$3:$ABF$3,0)),"")</f>
        <v>3.3156325172175172</v>
      </c>
      <c r="AY40" s="6">
        <f>IFERROR(INDEX(Sales!$D$5:$ABF$18,MATCH(UsagePerHour!$B40,Sales!$C$5:$C$18,0),MATCH(UsagePerHour!AY$4,Sales!$D$3:$ABF$3,0))/AY$2*INDEX(Usage!$D$5:$ABF$11,MATCH(UsagePerHour!$B$36,Usage!$C$5:$C$11,0),MATCH(UsagePerHour!AY$4,Usage!$D$3:$ABF$3,0)),"")</f>
        <v>2.0263719686715023</v>
      </c>
      <c r="AZ40" s="6">
        <f>IFERROR(INDEX(Sales!$D$5:$ABF$18,MATCH(UsagePerHour!$B40,Sales!$C$5:$C$18,0),MATCH(UsagePerHour!AZ$4,Sales!$D$3:$ABF$3,0))/AZ$2*INDEX(Usage!$D$5:$ABF$11,MATCH(UsagePerHour!$B$36,Usage!$C$5:$C$11,0),MATCH(UsagePerHour!AZ$4,Usage!$D$3:$ABF$3,0)),"")</f>
        <v>6.8066194765376462</v>
      </c>
      <c r="BA40" s="6">
        <f>IFERROR(INDEX(Sales!$D$5:$ABF$18,MATCH(UsagePerHour!$B40,Sales!$C$5:$C$18,0),MATCH(UsagePerHour!BA$4,Sales!$D$3:$ABF$3,0))/BA$2*INDEX(Usage!$D$5:$ABF$11,MATCH(UsagePerHour!$B$36,Usage!$C$5:$C$11,0),MATCH(UsagePerHour!BA$4,Usage!$D$3:$ABF$3,0)),"")</f>
        <v>0.89646878758062765</v>
      </c>
      <c r="BB40" s="6">
        <f>IFERROR(INDEX(Sales!$D$5:$ABF$18,MATCH(UsagePerHour!$B40,Sales!$C$5:$C$18,0),MATCH(UsagePerHour!BB$4,Sales!$D$3:$ABF$3,0))/BB$2*INDEX(Usage!$D$5:$ABF$11,MATCH(UsagePerHour!$B$36,Usage!$C$5:$C$11,0),MATCH(UsagePerHour!BB$4,Usage!$D$3:$ABF$3,0)),"")</f>
        <v>1.9314970059880241</v>
      </c>
      <c r="BC40" s="6">
        <f>IFERROR(INDEX(Sales!$D$5:$ABF$18,MATCH(UsagePerHour!$B40,Sales!$C$5:$C$18,0),MATCH(UsagePerHour!BC$4,Sales!$D$3:$ABF$3,0))/BC$2*INDEX(Usage!$D$5:$ABF$11,MATCH(UsagePerHour!$B$36,Usage!$C$5:$C$11,0),MATCH(UsagePerHour!BC$4,Usage!$D$3:$ABF$3,0)),"")</f>
        <v>0.57295356397690334</v>
      </c>
      <c r="BD40" s="6">
        <f>IFERROR(INDEX(Sales!$D$5:$ABF$18,MATCH(UsagePerHour!$B40,Sales!$C$5:$C$18,0),MATCH(UsagePerHour!BD$4,Sales!$D$3:$ABF$3,0))/BD$2*INDEX(Usage!$D$5:$ABF$11,MATCH(UsagePerHour!$B$36,Usage!$C$5:$C$11,0),MATCH(UsagePerHour!BD$4,Usage!$D$3:$ABF$3,0)),"")</f>
        <v>1.9126453980298901</v>
      </c>
      <c r="BE40" s="6">
        <f>IFERROR(INDEX(Sales!$D$5:$ABF$18,MATCH(UsagePerHour!$B40,Sales!$C$5:$C$18,0),MATCH(UsagePerHour!BE$4,Sales!$D$3:$ABF$3,0))/BE$2*INDEX(Usage!$D$5:$ABF$11,MATCH(UsagePerHour!$B$36,Usage!$C$5:$C$11,0),MATCH(UsagePerHour!BE$4,Usage!$D$3:$ABF$3,0)),"")</f>
        <v>3.3156325172175172</v>
      </c>
      <c r="BF40" s="6">
        <f>IFERROR(INDEX(Sales!$D$5:$ABF$18,MATCH(UsagePerHour!$B40,Sales!$C$5:$C$18,0),MATCH(UsagePerHour!BF$4,Sales!$D$3:$ABF$3,0))/BF$2*INDEX(Usage!$D$5:$ABF$11,MATCH(UsagePerHour!$B$36,Usage!$C$5:$C$11,0),MATCH(UsagePerHour!BF$4,Usage!$D$3:$ABF$3,0)),"")</f>
        <v>2.0263719686715023</v>
      </c>
      <c r="BG40" s="6">
        <f>IFERROR(INDEX(Sales!$D$5:$ABF$18,MATCH(UsagePerHour!$B40,Sales!$C$5:$C$18,0),MATCH(UsagePerHour!BG$4,Sales!$D$3:$ABF$3,0))/BG$2*INDEX(Usage!$D$5:$ABF$11,MATCH(UsagePerHour!$B$36,Usage!$C$5:$C$11,0),MATCH(UsagePerHour!BG$4,Usage!$D$3:$ABF$3,0)),"")</f>
        <v>6.8066194765376462</v>
      </c>
      <c r="BH40" s="6">
        <f>IFERROR(INDEX(Sales!$D$5:$ABF$18,MATCH(UsagePerHour!$B40,Sales!$C$5:$C$18,0),MATCH(UsagePerHour!BH$4,Sales!$D$3:$ABF$3,0))/BH$2*INDEX(Usage!$D$5:$ABF$11,MATCH(UsagePerHour!$B$36,Usage!$C$5:$C$11,0),MATCH(UsagePerHour!BH$4,Usage!$D$3:$ABF$3,0)),"")</f>
        <v>0.89646878758062765</v>
      </c>
      <c r="BI40" s="6">
        <f>IFERROR(INDEX(Sales!$D$5:$ABF$18,MATCH(UsagePerHour!$B40,Sales!$C$5:$C$18,0),MATCH(UsagePerHour!BI$4,Sales!$D$3:$ABF$3,0))/BI$2*INDEX(Usage!$D$5:$ABF$11,MATCH(UsagePerHour!$B$36,Usage!$C$5:$C$11,0),MATCH(UsagePerHour!BI$4,Usage!$D$3:$ABF$3,0)),"")</f>
        <v>1.9314970059880241</v>
      </c>
      <c r="BJ40" s="6">
        <f>IFERROR(INDEX(Sales!$D$5:$ABF$18,MATCH(UsagePerHour!$B40,Sales!$C$5:$C$18,0),MATCH(UsagePerHour!BJ$4,Sales!$D$3:$ABF$3,0))/BJ$2*INDEX(Usage!$D$5:$ABF$11,MATCH(UsagePerHour!$B$36,Usage!$C$5:$C$11,0),MATCH(UsagePerHour!BJ$4,Usage!$D$3:$ABF$3,0)),"")</f>
        <v>0.57295356397690334</v>
      </c>
      <c r="BK40" s="6">
        <f>IFERROR(INDEX(Sales!$D$5:$ABF$18,MATCH(UsagePerHour!$B40,Sales!$C$5:$C$18,0),MATCH(UsagePerHour!BK$4,Sales!$D$3:$ABF$3,0))/BK$2*INDEX(Usage!$D$5:$ABF$11,MATCH(UsagePerHour!$B$36,Usage!$C$5:$C$11,0),MATCH(UsagePerHour!BK$4,Usage!$D$3:$ABF$3,0)),"")</f>
        <v>1.9126453980298901</v>
      </c>
      <c r="BL40" s="6">
        <f>IFERROR(INDEX(Sales!$D$5:$ABF$18,MATCH(UsagePerHour!$B40,Sales!$C$5:$C$18,0),MATCH(UsagePerHour!BL$4,Sales!$D$3:$ABF$3,0))/BL$2*INDEX(Usage!$D$5:$ABF$11,MATCH(UsagePerHour!$B$36,Usage!$C$5:$C$11,0),MATCH(UsagePerHour!BL$4,Usage!$D$3:$ABF$3,0)),"")</f>
        <v>3.3156325172175172</v>
      </c>
      <c r="BM40" s="6">
        <f>IFERROR(INDEX(Sales!$D$5:$ABF$18,MATCH(UsagePerHour!$B40,Sales!$C$5:$C$18,0),MATCH(UsagePerHour!BM$4,Sales!$D$3:$ABF$3,0))/BM$2*INDEX(Usage!$D$5:$ABF$11,MATCH(UsagePerHour!$B$36,Usage!$C$5:$C$11,0),MATCH(UsagePerHour!BM$4,Usage!$D$3:$ABF$3,0)),"")</f>
        <v>2.0263719686715023</v>
      </c>
      <c r="BN40" s="6">
        <f>IFERROR(INDEX(Sales!$D$5:$ABF$18,MATCH(UsagePerHour!$B40,Sales!$C$5:$C$18,0),MATCH(UsagePerHour!BN$4,Sales!$D$3:$ABF$3,0))/BN$2*INDEX(Usage!$D$5:$ABF$11,MATCH(UsagePerHour!$B$36,Usage!$C$5:$C$11,0),MATCH(UsagePerHour!BN$4,Usage!$D$3:$ABF$3,0)),"")</f>
        <v>6.8066194765376462</v>
      </c>
      <c r="BO40" s="6">
        <f>IFERROR(INDEX(Sales!$D$5:$ABF$18,MATCH(UsagePerHour!$B40,Sales!$C$5:$C$18,0),MATCH(UsagePerHour!BO$4,Sales!$D$3:$ABF$3,0))/BO$2*INDEX(Usage!$D$5:$ABF$11,MATCH(UsagePerHour!$B$36,Usage!$C$5:$C$11,0),MATCH(UsagePerHour!BO$4,Usage!$D$3:$ABF$3,0)),"")</f>
        <v>0.89646878758062765</v>
      </c>
      <c r="BP40" s="6">
        <f>IFERROR(INDEX(Sales!$D$5:$ABF$18,MATCH(UsagePerHour!$B40,Sales!$C$5:$C$18,0),MATCH(UsagePerHour!BP$4,Sales!$D$3:$ABF$3,0))/BP$2*INDEX(Usage!$D$5:$ABF$11,MATCH(UsagePerHour!$B$36,Usage!$C$5:$C$11,0),MATCH(UsagePerHour!BP$4,Usage!$D$3:$ABF$3,0)),"")</f>
        <v>1.9314970059880241</v>
      </c>
      <c r="BQ40" s="6">
        <f>IFERROR(INDEX(Sales!$D$5:$ABF$18,MATCH(UsagePerHour!$B40,Sales!$C$5:$C$18,0),MATCH(UsagePerHour!BQ$4,Sales!$D$3:$ABF$3,0))/BQ$2*INDEX(Usage!$D$5:$ABF$11,MATCH(UsagePerHour!$B$36,Usage!$C$5:$C$11,0),MATCH(UsagePerHour!BQ$4,Usage!$D$3:$ABF$3,0)),"")</f>
        <v>0.57295356397690334</v>
      </c>
      <c r="BR40" s="6">
        <f>IFERROR(INDEX(Sales!$D$5:$ABF$18,MATCH(UsagePerHour!$B40,Sales!$C$5:$C$18,0),MATCH(UsagePerHour!BR$4,Sales!$D$3:$ABF$3,0))/BR$2*INDEX(Usage!$D$5:$ABF$11,MATCH(UsagePerHour!$B$36,Usage!$C$5:$C$11,0),MATCH(UsagePerHour!BR$4,Usage!$D$3:$ABF$3,0)),"")</f>
        <v>1.9126453980298901</v>
      </c>
      <c r="BS40" s="6">
        <f>IFERROR(INDEX(Sales!$D$5:$ABF$18,MATCH(UsagePerHour!$B40,Sales!$C$5:$C$18,0),MATCH(UsagePerHour!BS$4,Sales!$D$3:$ABF$3,0))/BS$2*INDEX(Usage!$D$5:$ABF$11,MATCH(UsagePerHour!$B$36,Usage!$C$5:$C$11,0),MATCH(UsagePerHour!BS$4,Usage!$D$3:$ABF$3,0)),"")</f>
        <v>3.3156325172175172</v>
      </c>
      <c r="BT40" s="6">
        <f>IFERROR(INDEX(Sales!$D$5:$ABF$18,MATCH(UsagePerHour!$B40,Sales!$C$5:$C$18,0),MATCH(UsagePerHour!BT$4,Sales!$D$3:$ABF$3,0))/BT$2*INDEX(Usage!$D$5:$ABF$11,MATCH(UsagePerHour!$B$36,Usage!$C$5:$C$11,0),MATCH(UsagePerHour!BT$4,Usage!$D$3:$ABF$3,0)),"")</f>
        <v>2.0263719686715023</v>
      </c>
      <c r="BU40" s="6">
        <f>IFERROR(INDEX(Sales!$D$5:$ABF$18,MATCH(UsagePerHour!$B40,Sales!$C$5:$C$18,0),MATCH(UsagePerHour!BU$4,Sales!$D$3:$ABF$3,0))/BU$2*INDEX(Usage!$D$5:$ABF$11,MATCH(UsagePerHour!$B$36,Usage!$C$5:$C$11,0),MATCH(UsagePerHour!BU$4,Usage!$D$3:$ABF$3,0)),"")</f>
        <v>6.8066194765376462</v>
      </c>
      <c r="BV40" s="6">
        <f>IFERROR(INDEX(Sales!$D$5:$ABF$18,MATCH(UsagePerHour!$B40,Sales!$C$5:$C$18,0),MATCH(UsagePerHour!BV$4,Sales!$D$3:$ABF$3,0))/BV$2*INDEX(Usage!$D$5:$ABF$11,MATCH(UsagePerHour!$B$36,Usage!$C$5:$C$11,0),MATCH(UsagePerHour!BV$4,Usage!$D$3:$ABF$3,0)),"")</f>
        <v>0.89646878758062765</v>
      </c>
      <c r="BW40" s="6">
        <f>IFERROR(INDEX(Sales!$D$5:$ABF$18,MATCH(UsagePerHour!$B40,Sales!$C$5:$C$18,0),MATCH(UsagePerHour!BW$4,Sales!$D$3:$ABF$3,0))/BW$2*INDEX(Usage!$D$5:$ABF$11,MATCH(UsagePerHour!$B$36,Usage!$C$5:$C$11,0),MATCH(UsagePerHour!BW$4,Usage!$D$3:$ABF$3,0)),"")</f>
        <v>1.9314970059880241</v>
      </c>
      <c r="BX40" s="6">
        <f>IFERROR(INDEX(Sales!$D$5:$ABF$18,MATCH(UsagePerHour!$B40,Sales!$C$5:$C$18,0),MATCH(UsagePerHour!BX$4,Sales!$D$3:$ABF$3,0))/BX$2*INDEX(Usage!$D$5:$ABF$11,MATCH(UsagePerHour!$B$36,Usage!$C$5:$C$11,0),MATCH(UsagePerHour!BX$4,Usage!$D$3:$ABF$3,0)),"")</f>
        <v>0.57295356397690334</v>
      </c>
      <c r="BY40" s="6">
        <f>IFERROR(INDEX(Sales!$D$5:$ABF$18,MATCH(UsagePerHour!$B40,Sales!$C$5:$C$18,0),MATCH(UsagePerHour!BY$4,Sales!$D$3:$ABF$3,0))/BY$2*INDEX(Usage!$D$5:$ABF$11,MATCH(UsagePerHour!$B$36,Usage!$C$5:$C$11,0),MATCH(UsagePerHour!BY$4,Usage!$D$3:$ABF$3,0)),"")</f>
        <v>1.9126453980298901</v>
      </c>
      <c r="BZ40" s="6">
        <f>IFERROR(INDEX(Sales!$D$5:$ABF$18,MATCH(UsagePerHour!$B40,Sales!$C$5:$C$18,0),MATCH(UsagePerHour!BZ$4,Sales!$D$3:$ABF$3,0))/BZ$2*INDEX(Usage!$D$5:$ABF$11,MATCH(UsagePerHour!$B$36,Usage!$C$5:$C$11,0),MATCH(UsagePerHour!BZ$4,Usage!$D$3:$ABF$3,0)),"")</f>
        <v>3.3156325172175172</v>
      </c>
      <c r="CA40" s="6">
        <f>IFERROR(INDEX(Sales!$D$5:$ABF$18,MATCH(UsagePerHour!$B40,Sales!$C$5:$C$18,0),MATCH(UsagePerHour!CA$4,Sales!$D$3:$ABF$3,0))/CA$2*INDEX(Usage!$D$5:$ABF$11,MATCH(UsagePerHour!$B$36,Usage!$C$5:$C$11,0),MATCH(UsagePerHour!CA$4,Usage!$D$3:$ABF$3,0)),"")</f>
        <v>2.0263719686715023</v>
      </c>
      <c r="CB40" s="6">
        <f>IFERROR(INDEX(Sales!$D$5:$ABF$18,MATCH(UsagePerHour!$B40,Sales!$C$5:$C$18,0),MATCH(UsagePerHour!CB$4,Sales!$D$3:$ABF$3,0))/CB$2*INDEX(Usage!$D$5:$ABF$11,MATCH(UsagePerHour!$B$36,Usage!$C$5:$C$11,0),MATCH(UsagePerHour!CB$4,Usage!$D$3:$ABF$3,0)),"")</f>
        <v>6.8066194765376462</v>
      </c>
      <c r="CC40" s="6">
        <f>IFERROR(INDEX(Sales!$D$5:$ABF$18,MATCH(UsagePerHour!$B40,Sales!$C$5:$C$18,0),MATCH(UsagePerHour!CC$4,Sales!$D$3:$ABF$3,0))/CC$2*INDEX(Usage!$D$5:$ABF$11,MATCH(UsagePerHour!$B$36,Usage!$C$5:$C$11,0),MATCH(UsagePerHour!CC$4,Usage!$D$3:$ABF$3,0)),"")</f>
        <v>0.89646878758062765</v>
      </c>
      <c r="CD40" s="6">
        <f>IFERROR(INDEX(Sales!$D$5:$ABF$18,MATCH(UsagePerHour!$B40,Sales!$C$5:$C$18,0),MATCH(UsagePerHour!CD$4,Sales!$D$3:$ABF$3,0))/CD$2*INDEX(Usage!$D$5:$ABF$11,MATCH(UsagePerHour!$B$36,Usage!$C$5:$C$11,0),MATCH(UsagePerHour!CD$4,Usage!$D$3:$ABF$3,0)),"")</f>
        <v>1.9314970059880241</v>
      </c>
      <c r="CE40" s="6">
        <f>IFERROR(INDEX(Sales!$D$5:$ABF$18,MATCH(UsagePerHour!$B40,Sales!$C$5:$C$18,0),MATCH(UsagePerHour!CE$4,Sales!$D$3:$ABF$3,0))/CE$2*INDEX(Usage!$D$5:$ABF$11,MATCH(UsagePerHour!$B$36,Usage!$C$5:$C$11,0),MATCH(UsagePerHour!CE$4,Usage!$D$3:$ABF$3,0)),"")</f>
        <v>0.57295356397690334</v>
      </c>
      <c r="CF40" s="6">
        <f>IFERROR(INDEX(Sales!$D$5:$ABF$18,MATCH(UsagePerHour!$B40,Sales!$C$5:$C$18,0),MATCH(UsagePerHour!CF$4,Sales!$D$3:$ABF$3,0))/CF$2*INDEX(Usage!$D$5:$ABF$11,MATCH(UsagePerHour!$B$36,Usage!$C$5:$C$11,0),MATCH(UsagePerHour!CF$4,Usage!$D$3:$ABF$3,0)),"")</f>
        <v>1.9126453980298901</v>
      </c>
      <c r="CG40" s="6">
        <f>IFERROR(INDEX(Sales!$D$5:$ABF$18,MATCH(UsagePerHour!$B40,Sales!$C$5:$C$18,0),MATCH(UsagePerHour!CG$4,Sales!$D$3:$ABF$3,0))/CG$2*INDEX(Usage!$D$5:$ABF$11,MATCH(UsagePerHour!$B$36,Usage!$C$5:$C$11,0),MATCH(UsagePerHour!CG$4,Usage!$D$3:$ABF$3,0)),"")</f>
        <v>3.3156325172175172</v>
      </c>
      <c r="CH40" s="6">
        <f>IFERROR(INDEX(Sales!$D$5:$ABF$18,MATCH(UsagePerHour!$B40,Sales!$C$5:$C$18,0),MATCH(UsagePerHour!CH$4,Sales!$D$3:$ABF$3,0))/CH$2*INDEX(Usage!$D$5:$ABF$11,MATCH(UsagePerHour!$B$36,Usage!$C$5:$C$11,0),MATCH(UsagePerHour!CH$4,Usage!$D$3:$ABF$3,0)),"")</f>
        <v>2.0263719686715023</v>
      </c>
      <c r="CI40" s="6">
        <f>IFERROR(INDEX(Sales!$D$5:$ABF$18,MATCH(UsagePerHour!$B40,Sales!$C$5:$C$18,0),MATCH(UsagePerHour!CI$4,Sales!$D$3:$ABF$3,0))/CI$2*INDEX(Usage!$D$5:$ABF$11,MATCH(UsagePerHour!$B$36,Usage!$C$5:$C$11,0),MATCH(UsagePerHour!CI$4,Usage!$D$3:$ABF$3,0)),"")</f>
        <v>6.8066194765376462</v>
      </c>
      <c r="CJ40" s="6">
        <f>IFERROR(INDEX(Sales!$D$5:$ABF$18,MATCH(UsagePerHour!$B40,Sales!$C$5:$C$18,0),MATCH(UsagePerHour!CJ$4,Sales!$D$3:$ABF$3,0))/CJ$2*INDEX(Usage!$D$5:$ABF$11,MATCH(UsagePerHour!$B$36,Usage!$C$5:$C$11,0),MATCH(UsagePerHour!CJ$4,Usage!$D$3:$ABF$3,0)),"")</f>
        <v>0.89646878758062765</v>
      </c>
      <c r="CK40" s="6">
        <f>IFERROR(INDEX(Sales!$D$5:$ABF$18,MATCH(UsagePerHour!$B40,Sales!$C$5:$C$18,0),MATCH(UsagePerHour!CK$4,Sales!$D$3:$ABF$3,0))/CK$2*INDEX(Usage!$D$5:$ABF$11,MATCH(UsagePerHour!$B$36,Usage!$C$5:$C$11,0),MATCH(UsagePerHour!CK$4,Usage!$D$3:$ABF$3,0)),"")</f>
        <v>1.9314970059880241</v>
      </c>
      <c r="CL40" s="6">
        <f>IFERROR(INDEX(Sales!$D$5:$ABF$18,MATCH(UsagePerHour!$B40,Sales!$C$5:$C$18,0),MATCH(UsagePerHour!CL$4,Sales!$D$3:$ABF$3,0))/CL$2*INDEX(Usage!$D$5:$ABF$11,MATCH(UsagePerHour!$B$36,Usage!$C$5:$C$11,0),MATCH(UsagePerHour!CL$4,Usage!$D$3:$ABF$3,0)),"")</f>
        <v>0.57295356397690334</v>
      </c>
      <c r="CM40" s="6">
        <f>IFERROR(INDEX(Sales!$D$5:$ABF$18,MATCH(UsagePerHour!$B40,Sales!$C$5:$C$18,0),MATCH(UsagePerHour!CM$4,Sales!$D$3:$ABF$3,0))/CM$2*INDEX(Usage!$D$5:$ABF$11,MATCH(UsagePerHour!$B$36,Usage!$C$5:$C$11,0),MATCH(UsagePerHour!CM$4,Usage!$D$3:$ABF$3,0)),"")</f>
        <v>1.9126453980298901</v>
      </c>
      <c r="CN40" s="6">
        <f>IFERROR(INDEX(Sales!$D$5:$ABF$18,MATCH(UsagePerHour!$B40,Sales!$C$5:$C$18,0),MATCH(UsagePerHour!CN$4,Sales!$D$3:$ABF$3,0))/CN$2*INDEX(Usage!$D$5:$ABF$11,MATCH(UsagePerHour!$B$36,Usage!$C$5:$C$11,0),MATCH(UsagePerHour!CN$4,Usage!$D$3:$ABF$3,0)),"")</f>
        <v>3.3156325172175172</v>
      </c>
      <c r="CO40" s="6">
        <f>IFERROR(INDEX(Sales!$D$5:$ABF$18,MATCH(UsagePerHour!$B40,Sales!$C$5:$C$18,0),MATCH(UsagePerHour!CO$4,Sales!$D$3:$ABF$3,0))/CO$2*INDEX(Usage!$D$5:$ABF$11,MATCH(UsagePerHour!$B$36,Usage!$C$5:$C$11,0),MATCH(UsagePerHour!CO$4,Usage!$D$3:$ABF$3,0)),"")</f>
        <v>2.0263719686715023</v>
      </c>
      <c r="CP40" s="6">
        <f>IFERROR(INDEX(Sales!$D$5:$ABF$18,MATCH(UsagePerHour!$B40,Sales!$C$5:$C$18,0),MATCH(UsagePerHour!CP$4,Sales!$D$3:$ABF$3,0))/CP$2*INDEX(Usage!$D$5:$ABF$11,MATCH(UsagePerHour!$B$36,Usage!$C$5:$C$11,0),MATCH(UsagePerHour!CP$4,Usage!$D$3:$ABF$3,0)),"")</f>
        <v>6.8066194765376462</v>
      </c>
      <c r="CQ40" s="6">
        <f>IFERROR(INDEX(Sales!$D$5:$ABF$18,MATCH(UsagePerHour!$B40,Sales!$C$5:$C$18,0),MATCH(UsagePerHour!CQ$4,Sales!$D$3:$ABF$3,0))/CQ$2*INDEX(Usage!$D$5:$ABF$11,MATCH(UsagePerHour!$B$36,Usage!$C$5:$C$11,0),MATCH(UsagePerHour!CQ$4,Usage!$D$3:$ABF$3,0)),"")</f>
        <v>0.89646878758062765</v>
      </c>
      <c r="CR40" s="6">
        <f>IFERROR(INDEX(Sales!$D$5:$ABF$18,MATCH(UsagePerHour!$B40,Sales!$C$5:$C$18,0),MATCH(UsagePerHour!CR$4,Sales!$D$3:$ABF$3,0))/CR$2*INDEX(Usage!$D$5:$ABF$11,MATCH(UsagePerHour!$B$36,Usage!$C$5:$C$11,0),MATCH(UsagePerHour!CR$4,Usage!$D$3:$ABF$3,0)),"")</f>
        <v>1.9314970059880241</v>
      </c>
      <c r="CS40" s="6">
        <f>IFERROR(INDEX(Sales!$D$5:$ABF$18,MATCH(UsagePerHour!$B40,Sales!$C$5:$C$18,0),MATCH(UsagePerHour!CS$4,Sales!$D$3:$ABF$3,0))/CS$2*INDEX(Usage!$D$5:$ABF$11,MATCH(UsagePerHour!$B$36,Usage!$C$5:$C$11,0),MATCH(UsagePerHour!CS$4,Usage!$D$3:$ABF$3,0)),"")</f>
        <v>0.57295356397690334</v>
      </c>
      <c r="CT40" s="6">
        <f>IFERROR(INDEX(Sales!$D$5:$ABF$18,MATCH(UsagePerHour!$B40,Sales!$C$5:$C$18,0),MATCH(UsagePerHour!CT$4,Sales!$D$3:$ABF$3,0))/CT$2*INDEX(Usage!$D$5:$ABF$11,MATCH(UsagePerHour!$B$36,Usage!$C$5:$C$11,0),MATCH(UsagePerHour!CT$4,Usage!$D$3:$ABF$3,0)),"")</f>
        <v>1.9126453980298901</v>
      </c>
      <c r="CU40" s="6">
        <f>IFERROR(INDEX(Sales!$D$5:$ABF$18,MATCH(UsagePerHour!$B40,Sales!$C$5:$C$18,0),MATCH(UsagePerHour!CU$4,Sales!$D$3:$ABF$3,0))/CU$2*INDEX(Usage!$D$5:$ABF$11,MATCH(UsagePerHour!$B$36,Usage!$C$5:$C$11,0),MATCH(UsagePerHour!CU$4,Usage!$D$3:$ABF$3,0)),"")</f>
        <v>3.3156325172175172</v>
      </c>
      <c r="CV40" s="6">
        <f>IFERROR(INDEX(Sales!$D$5:$ABF$18,MATCH(UsagePerHour!$B40,Sales!$C$5:$C$18,0),MATCH(UsagePerHour!CV$4,Sales!$D$3:$ABF$3,0))/CV$2*INDEX(Usage!$D$5:$ABF$11,MATCH(UsagePerHour!$B$36,Usage!$C$5:$C$11,0),MATCH(UsagePerHour!CV$4,Usage!$D$3:$ABF$3,0)),"")</f>
        <v>2.0263719686715023</v>
      </c>
      <c r="CW40" s="6">
        <f>IFERROR(INDEX(Sales!$D$5:$ABF$18,MATCH(UsagePerHour!$B40,Sales!$C$5:$C$18,0),MATCH(UsagePerHour!CW$4,Sales!$D$3:$ABF$3,0))/CW$2*INDEX(Usage!$D$5:$ABF$11,MATCH(UsagePerHour!$B$36,Usage!$C$5:$C$11,0),MATCH(UsagePerHour!CW$4,Usage!$D$3:$ABF$3,0)),"")</f>
        <v>6.8066194765376462</v>
      </c>
      <c r="CX40" s="6">
        <f>IFERROR(INDEX(Sales!$D$5:$ABF$18,MATCH(UsagePerHour!$B40,Sales!$C$5:$C$18,0),MATCH(UsagePerHour!CX$4,Sales!$D$3:$ABF$3,0))/CX$2*INDEX(Usage!$D$5:$ABF$11,MATCH(UsagePerHour!$B$36,Usage!$C$5:$C$11,0),MATCH(UsagePerHour!CX$4,Usage!$D$3:$ABF$3,0)),"")</f>
        <v>0.89646878758062765</v>
      </c>
      <c r="CY40" s="6">
        <f>IFERROR(INDEX(Sales!$D$5:$ABF$18,MATCH(UsagePerHour!$B40,Sales!$C$5:$C$18,0),MATCH(UsagePerHour!CY$4,Sales!$D$3:$ABF$3,0))/CY$2*INDEX(Usage!$D$5:$ABF$11,MATCH(UsagePerHour!$B$36,Usage!$C$5:$C$11,0),MATCH(UsagePerHour!CY$4,Usage!$D$3:$ABF$3,0)),"")</f>
        <v>1.9314970059880241</v>
      </c>
      <c r="CZ40" s="6">
        <f>IFERROR(INDEX(Sales!$D$5:$ABF$18,MATCH(UsagePerHour!$B40,Sales!$C$5:$C$18,0),MATCH(UsagePerHour!CZ$4,Sales!$D$3:$ABF$3,0))/CZ$2*INDEX(Usage!$D$5:$ABF$11,MATCH(UsagePerHour!$B$36,Usage!$C$5:$C$11,0),MATCH(UsagePerHour!CZ$4,Usage!$D$3:$ABF$3,0)),"")</f>
        <v>0.57295356397690334</v>
      </c>
      <c r="DA40" s="6">
        <f>IFERROR(INDEX(Sales!$D$5:$ABF$18,MATCH(UsagePerHour!$B40,Sales!$C$5:$C$18,0),MATCH(UsagePerHour!DA$4,Sales!$D$3:$ABF$3,0))/DA$2*INDEX(Usage!$D$5:$ABF$11,MATCH(UsagePerHour!$B$36,Usage!$C$5:$C$11,0),MATCH(UsagePerHour!DA$4,Usage!$D$3:$ABF$3,0)),"")</f>
        <v>5.9554491017964075</v>
      </c>
      <c r="DB40" s="6">
        <f>IFERROR(INDEX(Sales!$D$5:$ABF$18,MATCH(UsagePerHour!$B40,Sales!$C$5:$C$18,0),MATCH(UsagePerHour!DB$4,Sales!$D$3:$ABF$3,0))/DB$2*INDEX(Usage!$D$5:$ABF$11,MATCH(UsagePerHour!$B$36,Usage!$C$5:$C$11,0),MATCH(UsagePerHour!DB$4,Usage!$D$3:$ABF$3,0)),"")</f>
        <v>2.1262672763344921</v>
      </c>
      <c r="DC40" s="6">
        <f>IFERROR(INDEX(Sales!$D$5:$ABF$18,MATCH(UsagePerHour!$B40,Sales!$C$5:$C$18,0),MATCH(UsagePerHour!DC$4,Sales!$D$3:$ABF$3,0))/DC$2*INDEX(Usage!$D$5:$ABF$11,MATCH(UsagePerHour!$B$36,Usage!$C$5:$C$11,0),MATCH(UsagePerHour!DC$4,Usage!$D$3:$ABF$3,0)),"")</f>
        <v>0</v>
      </c>
      <c r="DD40" s="6">
        <f>IFERROR(INDEX(Sales!$D$5:$ABF$18,MATCH(UsagePerHour!$B40,Sales!$C$5:$C$18,0),MATCH(UsagePerHour!DD$4,Sales!$D$3:$ABF$3,0))/DD$2*INDEX(Usage!$D$5:$ABF$11,MATCH(UsagePerHour!$B$36,Usage!$C$5:$C$11,0),MATCH(UsagePerHour!DD$4,Usage!$D$3:$ABF$3,0)),"")</f>
        <v>0.16776209955416649</v>
      </c>
      <c r="DE40" s="6">
        <f>IFERROR(INDEX(Sales!$D$5:$ABF$18,MATCH(UsagePerHour!$B40,Sales!$C$5:$C$18,0),MATCH(UsagePerHour!DE$4,Sales!$D$3:$ABF$3,0))/DE$2*INDEX(Usage!$D$5:$ABF$11,MATCH(UsagePerHour!$B$36,Usage!$C$5:$C$11,0),MATCH(UsagePerHour!DE$4,Usage!$D$3:$ABF$3,0)),"")</f>
        <v>0.23010843916536311</v>
      </c>
      <c r="DF40" s="6">
        <f>IFERROR(INDEX(Sales!$D$5:$ABF$18,MATCH(UsagePerHour!$B40,Sales!$C$5:$C$18,0),MATCH(UsagePerHour!DF$4,Sales!$D$3:$ABF$3,0))/DF$2*INDEX(Usage!$D$5:$ABF$11,MATCH(UsagePerHour!$B$36,Usage!$C$5:$C$11,0),MATCH(UsagePerHour!DF$4,Usage!$D$3:$ABF$3,0)),"")</f>
        <v>0.19834427030381452</v>
      </c>
      <c r="DG40" s="6">
        <f>IFERROR(INDEX(Sales!$D$5:$ABF$18,MATCH(UsagePerHour!$B40,Sales!$C$5:$C$18,0),MATCH(UsagePerHour!DG$4,Sales!$D$3:$ABF$3,0))/DG$2*INDEX(Usage!$D$5:$ABF$11,MATCH(UsagePerHour!$B$36,Usage!$C$5:$C$11,0),MATCH(UsagePerHour!DG$4,Usage!$D$3:$ABF$3,0)),"")</f>
        <v>1.5810566016702741</v>
      </c>
      <c r="DH40" s="6">
        <f>IFERROR(INDEX(Sales!$D$5:$ABF$18,MATCH(UsagePerHour!$B40,Sales!$C$5:$C$18,0),MATCH(UsagePerHour!DH$4,Sales!$D$3:$ABF$3,0))/DH$2*INDEX(Usage!$D$5:$ABF$11,MATCH(UsagePerHour!$B$36,Usage!$C$5:$C$11,0),MATCH(UsagePerHour!DH$4,Usage!$D$3:$ABF$3,0)),"")</f>
        <v>5.4926444809065034</v>
      </c>
      <c r="DI40" s="6">
        <f>IFERROR(INDEX(Sales!$D$5:$ABF$18,MATCH(UsagePerHour!$B40,Sales!$C$5:$C$18,0),MATCH(UsagePerHour!DI$4,Sales!$D$3:$ABF$3,0))/DI$2*INDEX(Usage!$D$5:$ABF$11,MATCH(UsagePerHour!$B$36,Usage!$C$5:$C$11,0),MATCH(UsagePerHour!DI$4,Usage!$D$3:$ABF$3,0)),"")</f>
        <v>0.63465595615262482</v>
      </c>
      <c r="DJ40" s="6">
        <f>IFERROR(INDEX(Sales!$D$5:$ABF$18,MATCH(UsagePerHour!$B40,Sales!$C$5:$C$18,0),MATCH(UsagePerHour!DJ$4,Sales!$D$3:$ABF$3,0))/DJ$2*INDEX(Usage!$D$5:$ABF$11,MATCH(UsagePerHour!$B$36,Usage!$C$5:$C$11,0),MATCH(UsagePerHour!DJ$4,Usage!$D$3:$ABF$3,0)),"")</f>
        <v>14.089494464160349</v>
      </c>
      <c r="DK40" s="6">
        <f>IFERROR(INDEX(Sales!$D$5:$ABF$18,MATCH(UsagePerHour!$B40,Sales!$C$5:$C$18,0),MATCH(UsagePerHour!DK$4,Sales!$D$3:$ABF$3,0))/DK$2*INDEX(Usage!$D$5:$ABF$11,MATCH(UsagePerHour!$B$36,Usage!$C$5:$C$11,0),MATCH(UsagePerHour!DK$4,Usage!$D$3:$ABF$3,0)),"")</f>
        <v>2.9098763667103844</v>
      </c>
      <c r="DL40" s="6">
        <f>IFERROR(INDEX(Sales!$D$5:$ABF$18,MATCH(UsagePerHour!$B40,Sales!$C$5:$C$18,0),MATCH(UsagePerHour!DL$4,Sales!$D$3:$ABF$3,0))/DL$2*INDEX(Usage!$D$5:$ABF$11,MATCH(UsagePerHour!$B$36,Usage!$C$5:$C$11,0),MATCH(UsagePerHour!DL$4,Usage!$D$3:$ABF$3,0)),"")</f>
        <v>1.5936044763757062</v>
      </c>
      <c r="DM40" s="6">
        <f>IFERROR(INDEX(Sales!$D$5:$ABF$18,MATCH(UsagePerHour!$B40,Sales!$C$5:$C$18,0),MATCH(UsagePerHour!DM$4,Sales!$D$3:$ABF$3,0))/DM$2*INDEX(Usage!$D$5:$ABF$11,MATCH(UsagePerHour!$B$36,Usage!$C$5:$C$11,0),MATCH(UsagePerHour!DM$4,Usage!$D$3:$ABF$3,0)),"")</f>
        <v>8.4813191273465236</v>
      </c>
      <c r="DN40" s="6">
        <f>IFERROR(INDEX(Sales!$D$5:$ABF$18,MATCH(UsagePerHour!$B40,Sales!$C$5:$C$18,0),MATCH(UsagePerHour!DN$4,Sales!$D$3:$ABF$3,0))/DN$2*INDEX(Usage!$D$5:$ABF$11,MATCH(UsagePerHour!$B$36,Usage!$C$5:$C$11,0),MATCH(UsagePerHour!DN$4,Usage!$D$3:$ABF$3,0)),"")</f>
        <v>2.0555873836768193</v>
      </c>
      <c r="DO40" s="6">
        <f>IFERROR(INDEX(Sales!$D$5:$ABF$18,MATCH(UsagePerHour!$B40,Sales!$C$5:$C$18,0),MATCH(UsagePerHour!DO$4,Sales!$D$3:$ABF$3,0))/DO$2*INDEX(Usage!$D$5:$ABF$11,MATCH(UsagePerHour!$B$36,Usage!$C$5:$C$11,0),MATCH(UsagePerHour!DO$4,Usage!$D$3:$ABF$3,0)),"")</f>
        <v>4.7062534048226627</v>
      </c>
      <c r="DP40" s="6">
        <f>IFERROR(INDEX(Sales!$D$5:$ABF$18,MATCH(UsagePerHour!$B40,Sales!$C$5:$C$18,0),MATCH(UsagePerHour!DP$4,Sales!$D$3:$ABF$3,0))/DP$2*INDEX(Usage!$D$5:$ABF$11,MATCH(UsagePerHour!$B$36,Usage!$C$5:$C$11,0),MATCH(UsagePerHour!DP$4,Usage!$D$3:$ABF$3,0)),"")</f>
        <v>0</v>
      </c>
      <c r="DQ40" s="6">
        <f>IFERROR(INDEX(Sales!$D$5:$ABF$18,MATCH(UsagePerHour!$B40,Sales!$C$5:$C$18,0),MATCH(UsagePerHour!DQ$4,Sales!$D$3:$ABF$3,0))/DQ$2*INDEX(Usage!$D$5:$ABF$11,MATCH(UsagePerHour!$B$36,Usage!$C$5:$C$11,0),MATCH(UsagePerHour!DQ$4,Usage!$D$3:$ABF$3,0)),"")</f>
        <v>2.7803955164711653</v>
      </c>
      <c r="DR40" s="6">
        <f>IFERROR(INDEX(Sales!$D$5:$ABF$18,MATCH(UsagePerHour!$B40,Sales!$C$5:$C$18,0),MATCH(UsagePerHour!DR$4,Sales!$D$3:$ABF$3,0))/DR$2*INDEX(Usage!$D$5:$ABF$11,MATCH(UsagePerHour!$B$36,Usage!$C$5:$C$11,0),MATCH(UsagePerHour!DR$4,Usage!$D$3:$ABF$3,0)),"")</f>
        <v>23.26312875335406</v>
      </c>
      <c r="DS40" s="6">
        <f>IFERROR(INDEX(Sales!$D$5:$ABF$18,MATCH(UsagePerHour!$B40,Sales!$C$5:$C$18,0),MATCH(UsagePerHour!DS$4,Sales!$D$3:$ABF$3,0))/DS$2*INDEX(Usage!$D$5:$ABF$11,MATCH(UsagePerHour!$B$36,Usage!$C$5:$C$11,0),MATCH(UsagePerHour!DS$4,Usage!$D$3:$ABF$3,0)),"")</f>
        <v>1.9341883557722193</v>
      </c>
      <c r="DT40" s="6">
        <f>IFERROR(INDEX(Sales!$D$5:$ABF$18,MATCH(UsagePerHour!$B40,Sales!$C$5:$C$18,0),MATCH(UsagePerHour!DT$4,Sales!$D$3:$ABF$3,0))/DT$2*INDEX(Usage!$D$5:$ABF$11,MATCH(UsagePerHour!$B$36,Usage!$C$5:$C$11,0),MATCH(UsagePerHour!DT$4,Usage!$D$3:$ABF$3,0)),"")</f>
        <v>0</v>
      </c>
      <c r="DU40" s="6">
        <f>IFERROR(INDEX(Sales!$D$5:$ABF$18,MATCH(UsagePerHour!$B40,Sales!$C$5:$C$18,0),MATCH(UsagePerHour!DU$4,Sales!$D$3:$ABF$3,0))/DU$2*INDEX(Usage!$D$5:$ABF$11,MATCH(UsagePerHour!$B$36,Usage!$C$5:$C$11,0),MATCH(UsagePerHour!DU$4,Usage!$D$3:$ABF$3,0)),"")</f>
        <v>2.475848796252587</v>
      </c>
      <c r="DV40" s="6">
        <f>IFERROR(INDEX(Sales!$D$5:$ABF$18,MATCH(UsagePerHour!$B40,Sales!$C$5:$C$18,0),MATCH(UsagePerHour!DV$4,Sales!$D$3:$ABF$3,0))/DV$2*INDEX(Usage!$D$5:$ABF$11,MATCH(UsagePerHour!$B$36,Usage!$C$5:$C$11,0),MATCH(UsagePerHour!DV$4,Usage!$D$3:$ABF$3,0)),"")</f>
        <v>1.3163456790123456</v>
      </c>
      <c r="DW40" s="6">
        <f>IFERROR(INDEX(Sales!$D$5:$ABF$18,MATCH(UsagePerHour!$B40,Sales!$C$5:$C$18,0),MATCH(UsagePerHour!DW$4,Sales!$D$3:$ABF$3,0))/DW$2*INDEX(Usage!$D$5:$ABF$11,MATCH(UsagePerHour!$B$36,Usage!$C$5:$C$11,0),MATCH(UsagePerHour!DW$4,Usage!$D$3:$ABF$3,0)),"")</f>
        <v>0.69284793269637268</v>
      </c>
      <c r="DX40" s="6">
        <f>IFERROR(INDEX(Sales!$D$5:$ABF$18,MATCH(UsagePerHour!$B40,Sales!$C$5:$C$18,0),MATCH(UsagePerHour!DX$4,Sales!$D$3:$ABF$3,0))/DX$2*INDEX(Usage!$D$5:$ABF$11,MATCH(UsagePerHour!$B$36,Usage!$C$5:$C$11,0),MATCH(UsagePerHour!DX$4,Usage!$D$3:$ABF$3,0)),"")</f>
        <v>10.956778797637957</v>
      </c>
      <c r="DY40" s="6">
        <f>IFERROR(INDEX(Sales!$D$5:$ABF$18,MATCH(UsagePerHour!$B40,Sales!$C$5:$C$18,0),MATCH(UsagePerHour!DY$4,Sales!$D$3:$ABF$3,0))/DY$2*INDEX(Usage!$D$5:$ABF$11,MATCH(UsagePerHour!$B$36,Usage!$C$5:$C$11,0),MATCH(UsagePerHour!DY$4,Usage!$D$3:$ABF$3,0)),"")</f>
        <v>0</v>
      </c>
      <c r="DZ40" s="6">
        <f>IFERROR(INDEX(Sales!$D$5:$ABF$18,MATCH(UsagePerHour!$B40,Sales!$C$5:$C$18,0),MATCH(UsagePerHour!DZ$4,Sales!$D$3:$ABF$3,0))/DZ$2*INDEX(Usage!$D$5:$ABF$11,MATCH(UsagePerHour!$B$36,Usage!$C$5:$C$11,0),MATCH(UsagePerHour!DZ$4,Usage!$D$3:$ABF$3,0)),"")</f>
        <v>3.4234658425555198</v>
      </c>
      <c r="EA40" s="6">
        <f>IFERROR(INDEX(Sales!$D$5:$ABF$18,MATCH(UsagePerHour!$B40,Sales!$C$5:$C$18,0),MATCH(UsagePerHour!EA$4,Sales!$D$3:$ABF$3,0))/EA$2*INDEX(Usage!$D$5:$ABF$11,MATCH(UsagePerHour!$B$36,Usage!$C$5:$C$11,0),MATCH(UsagePerHour!EA$4,Usage!$D$3:$ABF$3,0)),"")</f>
        <v>3.431191276805281</v>
      </c>
      <c r="EB40" s="6">
        <f>IFERROR(INDEX(Sales!$D$5:$ABF$18,MATCH(UsagePerHour!$B40,Sales!$C$5:$C$18,0),MATCH(UsagePerHour!EB$4,Sales!$D$3:$ABF$3,0))/EB$2*INDEX(Usage!$D$5:$ABF$11,MATCH(UsagePerHour!$B$36,Usage!$C$5:$C$11,0),MATCH(UsagePerHour!EB$4,Usage!$D$3:$ABF$3,0)),"")</f>
        <v>0.14153955303299043</v>
      </c>
      <c r="EC40" s="6">
        <f>IFERROR(INDEX(Sales!$D$5:$ABF$18,MATCH(UsagePerHour!$B40,Sales!$C$5:$C$18,0),MATCH(UsagePerHour!EC$4,Sales!$D$3:$ABF$3,0))/EC$2*INDEX(Usage!$D$5:$ABF$11,MATCH(UsagePerHour!$B$36,Usage!$C$5:$C$11,0),MATCH(UsagePerHour!EC$4,Usage!$D$3:$ABF$3,0)),"")</f>
        <v>1.1303819480818789</v>
      </c>
      <c r="ED40" s="6">
        <f>IFERROR(INDEX(Sales!$D$5:$ABF$18,MATCH(UsagePerHour!$B40,Sales!$C$5:$C$18,0),MATCH(UsagePerHour!ED$4,Sales!$D$3:$ABF$3,0))/ED$2*INDEX(Usage!$D$5:$ABF$11,MATCH(UsagePerHour!$B$36,Usage!$C$5:$C$11,0),MATCH(UsagePerHour!ED$4,Usage!$D$3:$ABF$3,0)),"")</f>
        <v>3.9175254133763802</v>
      </c>
      <c r="EE40" s="6">
        <f>IFERROR(INDEX(Sales!$D$5:$ABF$18,MATCH(UsagePerHour!$B40,Sales!$C$5:$C$18,0),MATCH(UsagePerHour!EE$4,Sales!$D$3:$ABF$3,0))/EE$2*INDEX(Usage!$D$5:$ABF$11,MATCH(UsagePerHour!$B$36,Usage!$C$5:$C$11,0),MATCH(UsagePerHour!EE$4,Usage!$D$3:$ABF$3,0)),"")</f>
        <v>2.674384107569181</v>
      </c>
      <c r="EF40" s="6">
        <f>IFERROR(INDEX(Sales!$D$5:$ABF$18,MATCH(UsagePerHour!$B40,Sales!$C$5:$C$18,0),MATCH(UsagePerHour!EF$4,Sales!$D$3:$ABF$3,0))/EF$2*INDEX(Usage!$D$5:$ABF$11,MATCH(UsagePerHour!$B$36,Usage!$C$5:$C$11,0),MATCH(UsagePerHour!EF$4,Usage!$D$3:$ABF$3,0)),"")</f>
        <v>3.1054461181923521</v>
      </c>
      <c r="EG40" s="6">
        <f>IFERROR(INDEX(Sales!$D$5:$ABF$18,MATCH(UsagePerHour!$B40,Sales!$C$5:$C$18,0),MATCH(UsagePerHour!EG$4,Sales!$D$3:$ABF$3,0))/EG$2*INDEX(Usage!$D$5:$ABF$11,MATCH(UsagePerHour!$B$36,Usage!$C$5:$C$11,0),MATCH(UsagePerHour!EG$4,Usage!$D$3:$ABF$3,0)),"")</f>
        <v>7.1487110003663821</v>
      </c>
      <c r="EH40" s="6">
        <f>IFERROR(INDEX(Sales!$D$5:$ABF$18,MATCH(UsagePerHour!$B40,Sales!$C$5:$C$18,0),MATCH(UsagePerHour!EH$4,Sales!$D$3:$ABF$3,0))/EH$2*INDEX(Usage!$D$5:$ABF$11,MATCH(UsagePerHour!$B$36,Usage!$C$5:$C$11,0),MATCH(UsagePerHour!EH$4,Usage!$D$3:$ABF$3,0)),"")</f>
        <v>0.39811533340161837</v>
      </c>
      <c r="EI40" s="6">
        <f>IFERROR(INDEX(Sales!$D$5:$ABF$18,MATCH(UsagePerHour!$B40,Sales!$C$5:$C$18,0),MATCH(UsagePerHour!EI$4,Sales!$D$3:$ABF$3,0))/EI$2*INDEX(Usage!$D$5:$ABF$11,MATCH(UsagePerHour!$B$36,Usage!$C$5:$C$11,0),MATCH(UsagePerHour!EI$4,Usage!$D$3:$ABF$3,0)),"")</f>
        <v>1.6376854380397077</v>
      </c>
      <c r="EJ40" s="6">
        <f>IFERROR(INDEX(Sales!$D$5:$ABF$18,MATCH(UsagePerHour!$B40,Sales!$C$5:$C$18,0),MATCH(UsagePerHour!EJ$4,Sales!$D$3:$ABF$3,0))/EJ$2*INDEX(Usage!$D$5:$ABF$11,MATCH(UsagePerHour!$B$36,Usage!$C$5:$C$11,0),MATCH(UsagePerHour!EJ$4,Usage!$D$3:$ABF$3,0)),"")</f>
        <v>5.7592987443733712</v>
      </c>
      <c r="EK40" s="6">
        <f>IFERROR(INDEX(Sales!$D$5:$ABF$18,MATCH(UsagePerHour!$B40,Sales!$C$5:$C$18,0),MATCH(UsagePerHour!EK$4,Sales!$D$3:$ABF$3,0))/EK$2*INDEX(Usage!$D$5:$ABF$11,MATCH(UsagePerHour!$B$36,Usage!$C$5:$C$11,0),MATCH(UsagePerHour!EK$4,Usage!$D$3:$ABF$3,0)),"")</f>
        <v>3.1789074268823012</v>
      </c>
      <c r="EL40" s="6">
        <f>IFERROR(INDEX(Sales!$D$5:$ABF$18,MATCH(UsagePerHour!$B40,Sales!$C$5:$C$18,0),MATCH(UsagePerHour!EL$4,Sales!$D$3:$ABF$3,0))/EL$2*INDEX(Usage!$D$5:$ABF$11,MATCH(UsagePerHour!$B$36,Usage!$C$5:$C$11,0),MATCH(UsagePerHour!EL$4,Usage!$D$3:$ABF$3,0)),"")</f>
        <v>3.1490561725241335</v>
      </c>
      <c r="EM40" s="6">
        <f>IFERROR(INDEX(Sales!$D$5:$ABF$18,MATCH(UsagePerHour!$B40,Sales!$C$5:$C$18,0),MATCH(UsagePerHour!EM$4,Sales!$D$3:$ABF$3,0))/EM$2*INDEX(Usage!$D$5:$ABF$11,MATCH(UsagePerHour!$B$36,Usage!$C$5:$C$11,0),MATCH(UsagePerHour!EM$4,Usage!$D$3:$ABF$3,0)),"")</f>
        <v>6.1771703515659588</v>
      </c>
      <c r="EN40" s="6">
        <f>IFERROR(INDEX(Sales!$D$5:$ABF$18,MATCH(UsagePerHour!$B40,Sales!$C$5:$C$18,0),MATCH(UsagePerHour!EN$4,Sales!$D$3:$ABF$3,0))/EN$2*INDEX(Usage!$D$5:$ABF$11,MATCH(UsagePerHour!$B$36,Usage!$C$5:$C$11,0),MATCH(UsagePerHour!EN$4,Usage!$D$3:$ABF$3,0)),"")</f>
        <v>1.593555133816182</v>
      </c>
      <c r="EO40" s="6">
        <f>IFERROR(INDEX(Sales!$D$5:$ABF$18,MATCH(UsagePerHour!$B40,Sales!$C$5:$C$18,0),MATCH(UsagePerHour!EO$4,Sales!$D$3:$ABF$3,0))/EO$2*INDEX(Usage!$D$5:$ABF$11,MATCH(UsagePerHour!$B$36,Usage!$C$5:$C$11,0),MATCH(UsagePerHour!EO$4,Usage!$D$3:$ABF$3,0)),"")</f>
        <v>3.0257064136744209</v>
      </c>
      <c r="EP40" s="6">
        <f>IFERROR(INDEX(Sales!$D$5:$ABF$18,MATCH(UsagePerHour!$B40,Sales!$C$5:$C$18,0),MATCH(UsagePerHour!EP$4,Sales!$D$3:$ABF$3,0))/EP$2*INDEX(Usage!$D$5:$ABF$11,MATCH(UsagePerHour!$B$36,Usage!$C$5:$C$11,0),MATCH(UsagePerHour!EP$4,Usage!$D$3:$ABF$3,0)),"")</f>
        <v>4.5453182192752148</v>
      </c>
      <c r="EQ40" s="6">
        <f>IFERROR(INDEX(Sales!$D$5:$ABF$18,MATCH(UsagePerHour!$B40,Sales!$C$5:$C$18,0),MATCH(UsagePerHour!EQ$4,Sales!$D$3:$ABF$3,0))/EQ$2*INDEX(Usage!$D$5:$ABF$11,MATCH(UsagePerHour!$B$36,Usage!$C$5:$C$11,0),MATCH(UsagePerHour!EQ$4,Usage!$D$3:$ABF$3,0)),"")</f>
        <v>1.6838227312201477</v>
      </c>
      <c r="ER40" s="6">
        <f>IFERROR(INDEX(Sales!$D$5:$ABF$18,MATCH(UsagePerHour!$B40,Sales!$C$5:$C$18,0),MATCH(UsagePerHour!ER$4,Sales!$D$3:$ABF$3,0))/ER$2*INDEX(Usage!$D$5:$ABF$11,MATCH(UsagePerHour!$B$36,Usage!$C$5:$C$11,0),MATCH(UsagePerHour!ER$4,Usage!$D$3:$ABF$3,0)),"")</f>
        <v>2.0777830512049782</v>
      </c>
      <c r="ES40" s="6">
        <f>IFERROR(INDEX(Sales!$D$5:$ABF$18,MATCH(UsagePerHour!$B40,Sales!$C$5:$C$18,0),MATCH(UsagePerHour!ES$4,Sales!$D$3:$ABF$3,0))/ES$2*INDEX(Usage!$D$5:$ABF$11,MATCH(UsagePerHour!$B$36,Usage!$C$5:$C$11,0),MATCH(UsagePerHour!ES$4,Usage!$D$3:$ABF$3,0)),"")</f>
        <v>2.6708007077036933</v>
      </c>
      <c r="ET40" s="6">
        <f>IFERROR(INDEX(Sales!$D$5:$ABF$18,MATCH(UsagePerHour!$B40,Sales!$C$5:$C$18,0),MATCH(UsagePerHour!ET$4,Sales!$D$3:$ABF$3,0))/ET$2*INDEX(Usage!$D$5:$ABF$11,MATCH(UsagePerHour!$B$36,Usage!$C$5:$C$11,0),MATCH(UsagePerHour!ET$4,Usage!$D$3:$ABF$3,0)),"")</f>
        <v>0</v>
      </c>
      <c r="EU40" s="6">
        <f>IFERROR(INDEX(Sales!$D$5:$ABF$18,MATCH(UsagePerHour!$B40,Sales!$C$5:$C$18,0),MATCH(UsagePerHour!EU$4,Sales!$D$3:$ABF$3,0))/EU$2*INDEX(Usage!$D$5:$ABF$11,MATCH(UsagePerHour!$B$36,Usage!$C$5:$C$11,0),MATCH(UsagePerHour!EU$4,Usage!$D$3:$ABF$3,0)),"")</f>
        <v>11.777542205012502</v>
      </c>
      <c r="EV40" s="6">
        <f>IFERROR(INDEX(Sales!$D$5:$ABF$18,MATCH(UsagePerHour!$B40,Sales!$C$5:$C$18,0),MATCH(UsagePerHour!EV$4,Sales!$D$3:$ABF$3,0))/EV$2*INDEX(Usage!$D$5:$ABF$11,MATCH(UsagePerHour!$B$36,Usage!$C$5:$C$11,0),MATCH(UsagePerHour!EV$4,Usage!$D$3:$ABF$3,0)),"")</f>
        <v>6.0369777911791616</v>
      </c>
      <c r="EW40" s="6">
        <f>IFERROR(INDEX(Sales!$D$5:$ABF$18,MATCH(UsagePerHour!$B40,Sales!$C$5:$C$18,0),MATCH(UsagePerHour!EW$4,Sales!$D$3:$ABF$3,0))/EW$2*INDEX(Usage!$D$5:$ABF$11,MATCH(UsagePerHour!$B$36,Usage!$C$5:$C$11,0),MATCH(UsagePerHour!EW$4,Usage!$D$3:$ABF$3,0)),"")</f>
        <v>1.3239256944643523</v>
      </c>
      <c r="EX40" s="6">
        <f>IFERROR(INDEX(Sales!$D$5:$ABF$18,MATCH(UsagePerHour!$B40,Sales!$C$5:$C$18,0),MATCH(UsagePerHour!EX$4,Sales!$D$3:$ABF$3,0))/EX$2*INDEX(Usage!$D$5:$ABF$11,MATCH(UsagePerHour!$B$36,Usage!$C$5:$C$11,0),MATCH(UsagePerHour!EX$4,Usage!$D$3:$ABF$3,0)),"")</f>
        <v>3.8784416157244364</v>
      </c>
      <c r="EY40" s="6">
        <f>IFERROR(INDEX(Sales!$D$5:$ABF$18,MATCH(UsagePerHour!$B40,Sales!$C$5:$C$18,0),MATCH(UsagePerHour!EY$4,Sales!$D$3:$ABF$3,0))/EY$2*INDEX(Usage!$D$5:$ABF$11,MATCH(UsagePerHour!$B$36,Usage!$C$5:$C$11,0),MATCH(UsagePerHour!EY$4,Usage!$D$3:$ABF$3,0)),"")</f>
        <v>1.3700289524609592</v>
      </c>
      <c r="EZ40" s="6">
        <f>IFERROR(INDEX(Sales!$D$5:$ABF$18,MATCH(UsagePerHour!$B40,Sales!$C$5:$C$18,0),MATCH(UsagePerHour!EZ$4,Sales!$D$3:$ABF$3,0))/EZ$2*INDEX(Usage!$D$5:$ABF$11,MATCH(UsagePerHour!$B$36,Usage!$C$5:$C$11,0),MATCH(UsagePerHour!EZ$4,Usage!$D$3:$ABF$3,0)),"")</f>
        <v>4.9408069198015738</v>
      </c>
      <c r="FA40" s="6">
        <f>IFERROR(INDEX(Sales!$D$5:$ABF$18,MATCH(UsagePerHour!$B40,Sales!$C$5:$C$18,0),MATCH(UsagePerHour!FA$4,Sales!$D$3:$ABF$3,0))/FA$2*INDEX(Usage!$D$5:$ABF$11,MATCH(UsagePerHour!$B$36,Usage!$C$5:$C$11,0),MATCH(UsagePerHour!FA$4,Usage!$D$3:$ABF$3,0)),"")</f>
        <v>9.0154322392679926</v>
      </c>
      <c r="FB40" s="6">
        <f>IFERROR(INDEX(Sales!$D$5:$ABF$18,MATCH(UsagePerHour!$B40,Sales!$C$5:$C$18,0),MATCH(UsagePerHour!FB$4,Sales!$D$3:$ABF$3,0))/FB$2*INDEX(Usage!$D$5:$ABF$11,MATCH(UsagePerHour!$B$36,Usage!$C$5:$C$11,0),MATCH(UsagePerHour!FB$4,Usage!$D$3:$ABF$3,0)),"")</f>
        <v>0</v>
      </c>
      <c r="FC40" s="6">
        <f>IFERROR(INDEX(Sales!$D$5:$ABF$18,MATCH(UsagePerHour!$B40,Sales!$C$5:$C$18,0),MATCH(UsagePerHour!FC$4,Sales!$D$3:$ABF$3,0))/FC$2*INDEX(Usage!$D$5:$ABF$11,MATCH(UsagePerHour!$B$36,Usage!$C$5:$C$11,0),MATCH(UsagePerHour!FC$4,Usage!$D$3:$ABF$3,0)),"")</f>
        <v>0</v>
      </c>
      <c r="FD40" s="6">
        <f>IFERROR(INDEX(Sales!$D$5:$ABF$18,MATCH(UsagePerHour!$B40,Sales!$C$5:$C$18,0),MATCH(UsagePerHour!FD$4,Sales!$D$3:$ABF$3,0))/FD$2*INDEX(Usage!$D$5:$ABF$11,MATCH(UsagePerHour!$B$36,Usage!$C$5:$C$11,0),MATCH(UsagePerHour!FD$4,Usage!$D$3:$ABF$3,0)),"")</f>
        <v>0</v>
      </c>
      <c r="FE40" s="6">
        <f>IFERROR(INDEX(Sales!$D$5:$ABF$18,MATCH(UsagePerHour!$B40,Sales!$C$5:$C$18,0),MATCH(UsagePerHour!FE$4,Sales!$D$3:$ABF$3,0))/FE$2*INDEX(Usage!$D$5:$ABF$11,MATCH(UsagePerHour!$B$36,Usage!$C$5:$C$11,0),MATCH(UsagePerHour!FE$4,Usage!$D$3:$ABF$3,0)),"")</f>
        <v>0.53272519954389963</v>
      </c>
      <c r="FF40" s="6">
        <f>IFERROR(INDEX(Sales!$D$5:$ABF$18,MATCH(UsagePerHour!$B40,Sales!$C$5:$C$18,0),MATCH(UsagePerHour!FF$4,Sales!$D$3:$ABF$3,0))/FF$2*INDEX(Usage!$D$5:$ABF$11,MATCH(UsagePerHour!$B$36,Usage!$C$5:$C$11,0),MATCH(UsagePerHour!FF$4,Usage!$D$3:$ABF$3,0)),"")</f>
        <v>1.3023796214089201</v>
      </c>
      <c r="FG40" s="6">
        <f>IFERROR(INDEX(Sales!$D$5:$ABF$18,MATCH(UsagePerHour!$B40,Sales!$C$5:$C$18,0),MATCH(UsagePerHour!FG$4,Sales!$D$3:$ABF$3,0))/FG$2*INDEX(Usage!$D$5:$ABF$11,MATCH(UsagePerHour!$B$36,Usage!$C$5:$C$11,0),MATCH(UsagePerHour!FG$4,Usage!$D$3:$ABF$3,0)),"")</f>
        <v>1.7106729307500728</v>
      </c>
      <c r="FH40" s="6">
        <f>IFERROR(INDEX(Sales!$D$5:$ABF$18,MATCH(UsagePerHour!$B40,Sales!$C$5:$C$18,0),MATCH(UsagePerHour!FH$4,Sales!$D$3:$ABF$3,0))/FH$2*INDEX(Usage!$D$5:$ABF$11,MATCH(UsagePerHour!$B$36,Usage!$C$5:$C$11,0),MATCH(UsagePerHour!FH$4,Usage!$D$3:$ABF$3,0)),"")</f>
        <v>2.3385184504388583</v>
      </c>
      <c r="FI40" s="6">
        <f>IFERROR(INDEX(Sales!$D$5:$ABF$18,MATCH(UsagePerHour!$B40,Sales!$C$5:$C$18,0),MATCH(UsagePerHour!FI$4,Sales!$D$3:$ABF$3,0))/FI$2*INDEX(Usage!$D$5:$ABF$11,MATCH(UsagePerHour!$B$36,Usage!$C$5:$C$11,0),MATCH(UsagePerHour!FI$4,Usage!$D$3:$ABF$3,0)),"")</f>
        <v>1.294776559367999</v>
      </c>
      <c r="FJ40" s="6">
        <f>IFERROR(INDEX(Sales!$D$5:$ABF$18,MATCH(UsagePerHour!$B40,Sales!$C$5:$C$18,0),MATCH(UsagePerHour!FJ$4,Sales!$D$3:$ABF$3,0))/FJ$2*INDEX(Usage!$D$5:$ABF$11,MATCH(UsagePerHour!$B$36,Usage!$C$5:$C$11,0),MATCH(UsagePerHour!FJ$4,Usage!$D$3:$ABF$3,0)),"")</f>
        <v>0.12803748371442572</v>
      </c>
      <c r="FK40" s="6">
        <f>IFERROR(INDEX(Sales!$D$5:$ABF$18,MATCH(UsagePerHour!$B40,Sales!$C$5:$C$18,0),MATCH(UsagePerHour!FK$4,Sales!$D$3:$ABF$3,0))/FK$2*INDEX(Usage!$D$5:$ABF$11,MATCH(UsagePerHour!$B$36,Usage!$C$5:$C$11,0),MATCH(UsagePerHour!FK$4,Usage!$D$3:$ABF$3,0)),"")</f>
        <v>5.6364675975496947</v>
      </c>
      <c r="FL40" s="6">
        <f>IFERROR(INDEX(Sales!$D$5:$ABF$18,MATCH(UsagePerHour!$B40,Sales!$C$5:$C$18,0),MATCH(UsagePerHour!FL$4,Sales!$D$3:$ABF$3,0))/FL$2*INDEX(Usage!$D$5:$ABF$11,MATCH(UsagePerHour!$B$36,Usage!$C$5:$C$11,0),MATCH(UsagePerHour!FL$4,Usage!$D$3:$ABF$3,0)),"")</f>
        <v>5.782391585252455</v>
      </c>
      <c r="FM40" s="6">
        <f>IFERROR(INDEX(Sales!$D$5:$ABF$18,MATCH(UsagePerHour!$B40,Sales!$C$5:$C$18,0),MATCH(UsagePerHour!FM$4,Sales!$D$3:$ABF$3,0))/FM$2*INDEX(Usage!$D$5:$ABF$11,MATCH(UsagePerHour!$B$36,Usage!$C$5:$C$11,0),MATCH(UsagePerHour!FM$4,Usage!$D$3:$ABF$3,0)),"")</f>
        <v>2.4590236616120298</v>
      </c>
      <c r="FN40" s="6">
        <f>IFERROR(INDEX(Sales!$D$5:$ABF$18,MATCH(UsagePerHour!$B40,Sales!$C$5:$C$18,0),MATCH(UsagePerHour!FN$4,Sales!$D$3:$ABF$3,0))/FN$2*INDEX(Usage!$D$5:$ABF$11,MATCH(UsagePerHour!$B$36,Usage!$C$5:$C$11,0),MATCH(UsagePerHour!FN$4,Usage!$D$3:$ABF$3,0)),"")</f>
        <v>2.2778360117239398</v>
      </c>
      <c r="FO40" s="6">
        <f>IFERROR(INDEX(Sales!$D$5:$ABF$18,MATCH(UsagePerHour!$B40,Sales!$C$5:$C$18,0),MATCH(UsagePerHour!FO$4,Sales!$D$3:$ABF$3,0))/FO$2*INDEX(Usage!$D$5:$ABF$11,MATCH(UsagePerHour!$B$36,Usage!$C$5:$C$11,0),MATCH(UsagePerHour!FO$4,Usage!$D$3:$ABF$3,0)),"")</f>
        <v>8.2899184149184144</v>
      </c>
      <c r="FP40" s="6">
        <f>IFERROR(INDEX(Sales!$D$5:$ABF$18,MATCH(UsagePerHour!$B40,Sales!$C$5:$C$18,0),MATCH(UsagePerHour!FP$4,Sales!$D$3:$ABF$3,0))/FP$2*INDEX(Usage!$D$5:$ABF$11,MATCH(UsagePerHour!$B$36,Usage!$C$5:$C$11,0),MATCH(UsagePerHour!FP$4,Usage!$D$3:$ABF$3,0)),"")</f>
        <v>18.566997535429891</v>
      </c>
      <c r="FQ40" s="6">
        <f>IFERROR(INDEX(Sales!$D$5:$ABF$18,MATCH(UsagePerHour!$B40,Sales!$C$5:$C$18,0),MATCH(UsagePerHour!FQ$4,Sales!$D$3:$ABF$3,0))/FQ$2*INDEX(Usage!$D$5:$ABF$11,MATCH(UsagePerHour!$B$36,Usage!$C$5:$C$11,0),MATCH(UsagePerHour!FQ$4,Usage!$D$3:$ABF$3,0)),"")</f>
        <v>1.2515424390112191</v>
      </c>
      <c r="FR40" s="6">
        <f>IFERROR(INDEX(Sales!$D$5:$ABF$18,MATCH(UsagePerHour!$B40,Sales!$C$5:$C$18,0),MATCH(UsagePerHour!FR$4,Sales!$D$3:$ABF$3,0))/FR$2*INDEX(Usage!$D$5:$ABF$11,MATCH(UsagePerHour!$B$36,Usage!$C$5:$C$11,0),MATCH(UsagePerHour!FR$4,Usage!$D$3:$ABF$3,0)),"")</f>
        <v>2.8420002187226596</v>
      </c>
      <c r="FS40" s="6">
        <f>IFERROR(INDEX(Sales!$D$5:$ABF$18,MATCH(UsagePerHour!$B40,Sales!$C$5:$C$18,0),MATCH(UsagePerHour!FS$4,Sales!$D$3:$ABF$3,0))/FS$2*INDEX(Usage!$D$5:$ABF$11,MATCH(UsagePerHour!$B$36,Usage!$C$5:$C$11,0),MATCH(UsagePerHour!FS$4,Usage!$D$3:$ABF$3,0)),"")</f>
        <v>7.1713538260300844E-2</v>
      </c>
      <c r="FT40" s="6">
        <f>IFERROR(INDEX(Sales!$D$5:$ABF$18,MATCH(UsagePerHour!$B40,Sales!$C$5:$C$18,0),MATCH(UsagePerHour!FT$4,Sales!$D$3:$ABF$3,0))/FT$2*INDEX(Usage!$D$5:$ABF$11,MATCH(UsagePerHour!$B$36,Usage!$C$5:$C$11,0),MATCH(UsagePerHour!FT$4,Usage!$D$3:$ABF$3,0)),"")</f>
        <v>1.5895511011463224</v>
      </c>
      <c r="FU40" s="6">
        <f>IFERROR(INDEX(Sales!$D$5:$ABF$18,MATCH(UsagePerHour!$B40,Sales!$C$5:$C$18,0),MATCH(UsagePerHour!FU$4,Sales!$D$3:$ABF$3,0))/FU$2*INDEX(Usage!$D$5:$ABF$11,MATCH(UsagePerHour!$B$36,Usage!$C$5:$C$11,0),MATCH(UsagePerHour!FU$4,Usage!$D$3:$ABF$3,0)),"")</f>
        <v>3.8194393212836588</v>
      </c>
      <c r="FV40" s="6">
        <f>IFERROR(INDEX(Sales!$D$5:$ABF$18,MATCH(UsagePerHour!$B40,Sales!$C$5:$C$18,0),MATCH(UsagePerHour!FV$4,Sales!$D$3:$ABF$3,0))/FV$2*INDEX(Usage!$D$5:$ABF$11,MATCH(UsagePerHour!$B$36,Usage!$C$5:$C$11,0),MATCH(UsagePerHour!FV$4,Usage!$D$3:$ABF$3,0)),"")</f>
        <v>3.9312383100843817</v>
      </c>
      <c r="FW40" s="6">
        <f>IFERROR(INDEX(Sales!$D$5:$ABF$18,MATCH(UsagePerHour!$B40,Sales!$C$5:$C$18,0),MATCH(UsagePerHour!FW$4,Sales!$D$3:$ABF$3,0))/FW$2*INDEX(Usage!$D$5:$ABF$11,MATCH(UsagePerHour!$B$36,Usage!$C$5:$C$11,0),MATCH(UsagePerHour!FW$4,Usage!$D$3:$ABF$3,0)),"")</f>
        <v>4.0750810782577309</v>
      </c>
      <c r="FX40" s="6">
        <f>IFERROR(INDEX(Sales!$D$5:$ABF$18,MATCH(UsagePerHour!$B40,Sales!$C$5:$C$18,0),MATCH(UsagePerHour!FX$4,Sales!$D$3:$ABF$3,0))/FX$2*INDEX(Usage!$D$5:$ABF$11,MATCH(UsagePerHour!$B$36,Usage!$C$5:$C$11,0),MATCH(UsagePerHour!FX$4,Usage!$D$3:$ABF$3,0)),"")</f>
        <v>1.1653461602722499</v>
      </c>
      <c r="FY40" s="6">
        <f>IFERROR(INDEX(Sales!$D$5:$ABF$18,MATCH(UsagePerHour!$B40,Sales!$C$5:$C$18,0),MATCH(UsagePerHour!FY$4,Sales!$D$3:$ABF$3,0))/FY$2*INDEX(Usage!$D$5:$ABF$11,MATCH(UsagePerHour!$B$36,Usage!$C$5:$C$11,0),MATCH(UsagePerHour!FY$4,Usage!$D$3:$ABF$3,0)),"")</f>
        <v>6.7766894789561132</v>
      </c>
      <c r="FZ40" s="6">
        <f>IFERROR(INDEX(Sales!$D$5:$ABF$18,MATCH(UsagePerHour!$B40,Sales!$C$5:$C$18,0),MATCH(UsagePerHour!FZ$4,Sales!$D$3:$ABF$3,0))/FZ$2*INDEX(Usage!$D$5:$ABF$11,MATCH(UsagePerHour!$B$36,Usage!$C$5:$C$11,0),MATCH(UsagePerHour!FZ$4,Usage!$D$3:$ABF$3,0)),"")</f>
        <v>5.1187641135697595</v>
      </c>
      <c r="GA40" s="6">
        <f>IFERROR(INDEX(Sales!$D$5:$ABF$18,MATCH(UsagePerHour!$B40,Sales!$C$5:$C$18,0),MATCH(UsagePerHour!GA$4,Sales!$D$3:$ABF$3,0))/GA$2*INDEX(Usage!$D$5:$ABF$11,MATCH(UsagePerHour!$B$36,Usage!$C$5:$C$11,0),MATCH(UsagePerHour!GA$4,Usage!$D$3:$ABF$3,0)),"")</f>
        <v>1.8324725389217993</v>
      </c>
      <c r="GB40" s="6">
        <f>IFERROR(INDEX(Sales!$D$5:$ABF$18,MATCH(UsagePerHour!$B40,Sales!$C$5:$C$18,0),MATCH(UsagePerHour!GB$4,Sales!$D$3:$ABF$3,0))/GB$2*INDEX(Usage!$D$5:$ABF$11,MATCH(UsagePerHour!$B$36,Usage!$C$5:$C$11,0),MATCH(UsagePerHour!GB$4,Usage!$D$3:$ABF$3,0)),"")</f>
        <v>1.8603829583920444</v>
      </c>
      <c r="GC40" s="6">
        <f>IFERROR(INDEX(Sales!$D$5:$ABF$18,MATCH(UsagePerHour!$B40,Sales!$C$5:$C$18,0),MATCH(UsagePerHour!GC$4,Sales!$D$3:$ABF$3,0))/GC$2*INDEX(Usage!$D$5:$ABF$11,MATCH(UsagePerHour!$B$36,Usage!$C$5:$C$11,0),MATCH(UsagePerHour!GC$4,Usage!$D$3:$ABF$3,0)),"")</f>
        <v>5.3479915457172087</v>
      </c>
      <c r="GD40" s="6">
        <f>IFERROR(INDEX(Sales!$D$5:$ABF$18,MATCH(UsagePerHour!$B40,Sales!$C$5:$C$18,0),MATCH(UsagePerHour!GD$4,Sales!$D$3:$ABF$3,0))/GD$2*INDEX(Usage!$D$5:$ABF$11,MATCH(UsagePerHour!$B$36,Usage!$C$5:$C$11,0),MATCH(UsagePerHour!GD$4,Usage!$D$3:$ABF$3,0)),"")</f>
        <v>4.1282733791325317</v>
      </c>
      <c r="GE40" s="6">
        <f>IFERROR(INDEX(Sales!$D$5:$ABF$18,MATCH(UsagePerHour!$B40,Sales!$C$5:$C$18,0),MATCH(UsagePerHour!GE$4,Sales!$D$3:$ABF$3,0))/GE$2*INDEX(Usage!$D$5:$ABF$11,MATCH(UsagePerHour!$B$36,Usage!$C$5:$C$11,0),MATCH(UsagePerHour!GE$4,Usage!$D$3:$ABF$3,0)),"")</f>
        <v>0</v>
      </c>
      <c r="GF40" s="6">
        <f>IFERROR(INDEX(Sales!$D$5:$ABF$18,MATCH(UsagePerHour!$B40,Sales!$C$5:$C$18,0),MATCH(UsagePerHour!GF$4,Sales!$D$3:$ABF$3,0))/GF$2*INDEX(Usage!$D$5:$ABF$11,MATCH(UsagePerHour!$B$36,Usage!$C$5:$C$11,0),MATCH(UsagePerHour!GF$4,Usage!$D$3:$ABF$3,0)),"")</f>
        <v>1.0225305579295747</v>
      </c>
      <c r="GG40" s="6">
        <f>IFERROR(INDEX(Sales!$D$5:$ABF$18,MATCH(UsagePerHour!$B40,Sales!$C$5:$C$18,0),MATCH(UsagePerHour!GG$4,Sales!$D$3:$ABF$3,0))/GG$2*INDEX(Usage!$D$5:$ABF$11,MATCH(UsagePerHour!$B$36,Usage!$C$5:$C$11,0),MATCH(UsagePerHour!GG$4,Usage!$D$3:$ABF$3,0)),"")</f>
        <v>1.0517165535048294</v>
      </c>
      <c r="GH40" s="6">
        <f>IFERROR(INDEX(Sales!$D$5:$ABF$18,MATCH(UsagePerHour!$B40,Sales!$C$5:$C$18,0),MATCH(UsagePerHour!GH$4,Sales!$D$3:$ABF$3,0))/GH$2*INDEX(Usage!$D$5:$ABF$11,MATCH(UsagePerHour!$B$36,Usage!$C$5:$C$11,0),MATCH(UsagePerHour!GH$4,Usage!$D$3:$ABF$3,0)),"")</f>
        <v>2.874933071361061</v>
      </c>
      <c r="GI40" s="6">
        <f>IFERROR(INDEX(Sales!$D$5:$ABF$18,MATCH(UsagePerHour!$B40,Sales!$C$5:$C$18,0),MATCH(UsagePerHour!GI$4,Sales!$D$3:$ABF$3,0))/GI$2*INDEX(Usage!$D$5:$ABF$11,MATCH(UsagePerHour!$B$36,Usage!$C$5:$C$11,0),MATCH(UsagePerHour!GI$4,Usage!$D$3:$ABF$3,0)),"")</f>
        <v>2.0662571232267712</v>
      </c>
      <c r="GJ40" s="6">
        <f>IFERROR(INDEX(Sales!$D$5:$ABF$18,MATCH(UsagePerHour!$B40,Sales!$C$5:$C$18,0),MATCH(UsagePerHour!GJ$4,Sales!$D$3:$ABF$3,0))/GJ$2*INDEX(Usage!$D$5:$ABF$11,MATCH(UsagePerHour!$B$36,Usage!$C$5:$C$11,0),MATCH(UsagePerHour!GJ$4,Usage!$D$3:$ABF$3,0)),"")</f>
        <v>7.1226007426421107</v>
      </c>
      <c r="GK40" s="6">
        <f>IFERROR(INDEX(Sales!$D$5:$ABF$18,MATCH(UsagePerHour!$B40,Sales!$C$5:$C$18,0),MATCH(UsagePerHour!GK$4,Sales!$D$3:$ABF$3,0))/GK$2*INDEX(Usage!$D$5:$ABF$11,MATCH(UsagePerHour!$B$36,Usage!$C$5:$C$11,0),MATCH(UsagePerHour!GK$4,Usage!$D$3:$ABF$3,0)),"")</f>
        <v>7.253616471061874</v>
      </c>
      <c r="GL40" s="6">
        <f>IFERROR(INDEX(Sales!$D$5:$ABF$18,MATCH(UsagePerHour!$B40,Sales!$C$5:$C$18,0),MATCH(UsagePerHour!GL$4,Sales!$D$3:$ABF$3,0))/GL$2*INDEX(Usage!$D$5:$ABF$11,MATCH(UsagePerHour!$B$36,Usage!$C$5:$C$11,0),MATCH(UsagePerHour!GL$4,Usage!$D$3:$ABF$3,0)),"")</f>
        <v>0.38859406185694612</v>
      </c>
      <c r="GM40" s="6">
        <f>IFERROR(INDEX(Sales!$D$5:$ABF$18,MATCH(UsagePerHour!$B40,Sales!$C$5:$C$18,0),MATCH(UsagePerHour!GM$4,Sales!$D$3:$ABF$3,0))/GM$2*INDEX(Usage!$D$5:$ABF$11,MATCH(UsagePerHour!$B$36,Usage!$C$5:$C$11,0),MATCH(UsagePerHour!GM$4,Usage!$D$3:$ABF$3,0)),"")</f>
        <v>1.6007805965988291</v>
      </c>
      <c r="GN40" s="6">
        <f>IFERROR(INDEX(Sales!$D$5:$ABF$18,MATCH(UsagePerHour!$B40,Sales!$C$5:$C$18,0),MATCH(UsagePerHour!GN$4,Sales!$D$3:$ABF$3,0))/GN$2*INDEX(Usage!$D$5:$ABF$11,MATCH(UsagePerHour!$B$36,Usage!$C$5:$C$11,0),MATCH(UsagePerHour!GN$4,Usage!$D$3:$ABF$3,0)),"")</f>
        <v>6.0751800944828025</v>
      </c>
      <c r="GO40" s="6">
        <f>IFERROR(INDEX(Sales!$D$5:$ABF$18,MATCH(UsagePerHour!$B40,Sales!$C$5:$C$18,0),MATCH(UsagePerHour!GO$4,Sales!$D$3:$ABF$3,0))/GO$2*INDEX(Usage!$D$5:$ABF$11,MATCH(UsagePerHour!$B$36,Usage!$C$5:$C$11,0),MATCH(UsagePerHour!GO$4,Usage!$D$3:$ABF$3,0)),"")</f>
        <v>6.6544731669842667</v>
      </c>
      <c r="GP40" s="6">
        <f>IFERROR(INDEX(Sales!$D$5:$ABF$18,MATCH(UsagePerHour!$B40,Sales!$C$5:$C$18,0),MATCH(UsagePerHour!GP$4,Sales!$D$3:$ABF$3,0))/GP$2*INDEX(Usage!$D$5:$ABF$11,MATCH(UsagePerHour!$B$36,Usage!$C$5:$C$11,0),MATCH(UsagePerHour!GP$4,Usage!$D$3:$ABF$3,0)),"")</f>
        <v>2.6516033371469261</v>
      </c>
      <c r="GQ40" s="6">
        <f>IFERROR(INDEX(Sales!$D$5:$ABF$18,MATCH(UsagePerHour!$B40,Sales!$C$5:$C$18,0),MATCH(UsagePerHour!GQ$4,Sales!$D$3:$ABF$3,0))/GQ$2*INDEX(Usage!$D$5:$ABF$11,MATCH(UsagePerHour!$B$36,Usage!$C$5:$C$11,0),MATCH(UsagePerHour!GQ$4,Usage!$D$3:$ABF$3,0)),"")</f>
        <v>0.97020712768652206</v>
      </c>
      <c r="GR40" s="6">
        <f>IFERROR(INDEX(Sales!$D$5:$ABF$18,MATCH(UsagePerHour!$B40,Sales!$C$5:$C$18,0),MATCH(UsagePerHour!GR$4,Sales!$D$3:$ABF$3,0))/GR$2*INDEX(Usage!$D$5:$ABF$11,MATCH(UsagePerHour!$B$36,Usage!$C$5:$C$11,0),MATCH(UsagePerHour!GR$4,Usage!$D$3:$ABF$3,0)),"")</f>
        <v>0.70913886463312015</v>
      </c>
      <c r="GS40" s="6">
        <f>IFERROR(INDEX(Sales!$D$5:$ABF$18,MATCH(UsagePerHour!$B40,Sales!$C$5:$C$18,0),MATCH(UsagePerHour!GS$4,Sales!$D$3:$ABF$3,0))/GS$2*INDEX(Usage!$D$5:$ABF$11,MATCH(UsagePerHour!$B$36,Usage!$C$5:$C$11,0),MATCH(UsagePerHour!GS$4,Usage!$D$3:$ABF$3,0)),"")</f>
        <v>1.0685231339468302</v>
      </c>
      <c r="GT40" s="6">
        <f>IFERROR(INDEX(Sales!$D$5:$ABF$18,MATCH(UsagePerHour!$B40,Sales!$C$5:$C$18,0),MATCH(UsagePerHour!GT$4,Sales!$D$3:$ABF$3,0))/GT$2*INDEX(Usage!$D$5:$ABF$11,MATCH(UsagePerHour!$B$36,Usage!$C$5:$C$11,0),MATCH(UsagePerHour!GT$4,Usage!$D$3:$ABF$3,0)),"")</f>
        <v>3.0170793198096808</v>
      </c>
      <c r="GU40" s="6">
        <f>IFERROR(INDEX(Sales!$D$5:$ABF$18,MATCH(UsagePerHour!$B40,Sales!$C$5:$C$18,0),MATCH(UsagePerHour!GU$4,Sales!$D$3:$ABF$3,0))/GU$2*INDEX(Usage!$D$5:$ABF$11,MATCH(UsagePerHour!$B$36,Usage!$C$5:$C$11,0),MATCH(UsagePerHour!GU$4,Usage!$D$3:$ABF$3,0)),"")</f>
        <v>2.7352033624969838</v>
      </c>
      <c r="GV40" s="6">
        <f>IFERROR(INDEX(Sales!$D$5:$ABF$18,MATCH(UsagePerHour!$B40,Sales!$C$5:$C$18,0),MATCH(UsagePerHour!GV$4,Sales!$D$3:$ABF$3,0))/GV$2*INDEX(Usage!$D$5:$ABF$11,MATCH(UsagePerHour!$B$36,Usage!$C$5:$C$11,0),MATCH(UsagePerHour!GV$4,Usage!$D$3:$ABF$3,0)),"")</f>
        <v>2.3254781454839324</v>
      </c>
      <c r="GW40" s="6">
        <f>IFERROR(INDEX(Sales!$D$5:$ABF$18,MATCH(UsagePerHour!$B40,Sales!$C$5:$C$18,0),MATCH(UsagePerHour!GW$4,Sales!$D$3:$ABF$3,0))/GW$2*INDEX(Usage!$D$5:$ABF$11,MATCH(UsagePerHour!$B$36,Usage!$C$5:$C$11,0),MATCH(UsagePerHour!GW$4,Usage!$D$3:$ABF$3,0)),"")</f>
        <v>1.2812464018703442</v>
      </c>
      <c r="GX40" s="6">
        <f>IFERROR(INDEX(Sales!$D$5:$ABF$18,MATCH(UsagePerHour!$B40,Sales!$C$5:$C$18,0),MATCH(UsagePerHour!GX$4,Sales!$D$3:$ABF$3,0))/GX$2*INDEX(Usage!$D$5:$ABF$11,MATCH(UsagePerHour!$B$36,Usage!$C$5:$C$11,0),MATCH(UsagePerHour!GX$4,Usage!$D$3:$ABF$3,0)),"")</f>
        <v>0.89174784583017985</v>
      </c>
      <c r="GY40" s="6">
        <f>IFERROR(INDEX(Sales!$D$5:$ABF$18,MATCH(UsagePerHour!$B40,Sales!$C$5:$C$18,0),MATCH(UsagePerHour!GY$4,Sales!$D$3:$ABF$3,0))/GY$2*INDEX(Usage!$D$5:$ABF$11,MATCH(UsagePerHour!$B$36,Usage!$C$5:$C$11,0),MATCH(UsagePerHour!GY$4,Usage!$D$3:$ABF$3,0)),"")</f>
        <v>1.4913834194090505</v>
      </c>
      <c r="GZ40" s="6">
        <f>IFERROR(INDEX(Sales!$D$5:$ABF$18,MATCH(UsagePerHour!$B40,Sales!$C$5:$C$18,0),MATCH(UsagePerHour!GZ$4,Sales!$D$3:$ABF$3,0))/GZ$2*INDEX(Usage!$D$5:$ABF$11,MATCH(UsagePerHour!$B$36,Usage!$C$5:$C$11,0),MATCH(UsagePerHour!GZ$4,Usage!$D$3:$ABF$3,0)),"")</f>
        <v>2.0119760479041919</v>
      </c>
      <c r="HA40" s="6">
        <f>IFERROR(INDEX(Sales!$D$5:$ABF$18,MATCH(UsagePerHour!$B40,Sales!$C$5:$C$18,0),MATCH(UsagePerHour!HA$4,Sales!$D$3:$ABF$3,0))/HA$2*INDEX(Usage!$D$5:$ABF$11,MATCH(UsagePerHour!$B$36,Usage!$C$5:$C$11,0),MATCH(UsagePerHour!HA$4,Usage!$D$3:$ABF$3,0)),"")</f>
        <v>2.7501771070891357</v>
      </c>
      <c r="HB40" s="6">
        <f>IFERROR(INDEX(Sales!$D$5:$ABF$18,MATCH(UsagePerHour!$B40,Sales!$C$5:$C$18,0),MATCH(UsagePerHour!HB$4,Sales!$D$3:$ABF$3,0))/HB$2*INDEX(Usage!$D$5:$ABF$11,MATCH(UsagePerHour!$B$36,Usage!$C$5:$C$11,0),MATCH(UsagePerHour!HB$4,Usage!$D$3:$ABF$3,0)),"")</f>
        <v>3.3159004297413444</v>
      </c>
      <c r="HC40" s="6">
        <f>IFERROR(INDEX(Sales!$D$5:$ABF$18,MATCH(UsagePerHour!$B40,Sales!$C$5:$C$18,0),MATCH(UsagePerHour!HC$4,Sales!$D$3:$ABF$3,0))/HC$2*INDEX(Usage!$D$5:$ABF$11,MATCH(UsagePerHour!$B$36,Usage!$C$5:$C$11,0),MATCH(UsagePerHour!HC$4,Usage!$D$3:$ABF$3,0)),"")</f>
        <v>4.105079981354069</v>
      </c>
      <c r="HD40" s="6">
        <f>IFERROR(INDEX(Sales!$D$5:$ABF$18,MATCH(UsagePerHour!$B40,Sales!$C$5:$C$18,0),MATCH(UsagePerHour!HD$4,Sales!$D$3:$ABF$3,0))/HD$2*INDEX(Usage!$D$5:$ABF$11,MATCH(UsagePerHour!$B$36,Usage!$C$5:$C$11,0),MATCH(UsagePerHour!HD$4,Usage!$D$3:$ABF$3,0)),"")</f>
        <v>8.525641270044833</v>
      </c>
      <c r="HE40" s="6">
        <f>IFERROR(INDEX(Sales!$D$5:$ABF$18,MATCH(UsagePerHour!$B40,Sales!$C$5:$C$18,0),MATCH(UsagePerHour!HE$4,Sales!$D$3:$ABF$3,0))/HE$2*INDEX(Usage!$D$5:$ABF$11,MATCH(UsagePerHour!$B$36,Usage!$C$5:$C$11,0),MATCH(UsagePerHour!HE$4,Usage!$D$3:$ABF$3,0)),"")</f>
        <v>0</v>
      </c>
      <c r="HF40" s="6">
        <f>IFERROR(INDEX(Sales!$D$5:$ABF$18,MATCH(UsagePerHour!$B40,Sales!$C$5:$C$18,0),MATCH(UsagePerHour!HF$4,Sales!$D$3:$ABF$3,0))/HF$2*INDEX(Usage!$D$5:$ABF$11,MATCH(UsagePerHour!$B$36,Usage!$C$5:$C$11,0),MATCH(UsagePerHour!HF$4,Usage!$D$3:$ABF$3,0)),"")</f>
        <v>2.33574339942533</v>
      </c>
      <c r="HG40" s="6">
        <f>IFERROR(INDEX(Sales!$D$5:$ABF$18,MATCH(UsagePerHour!$B40,Sales!$C$5:$C$18,0),MATCH(UsagePerHour!HG$4,Sales!$D$3:$ABF$3,0))/HG$2*INDEX(Usage!$D$5:$ABF$11,MATCH(UsagePerHour!$B$36,Usage!$C$5:$C$11,0),MATCH(UsagePerHour!HG$4,Usage!$D$3:$ABF$3,0)),"")</f>
        <v>1.4052904010115639</v>
      </c>
      <c r="HH40" s="6">
        <f>IFERROR(INDEX(Sales!$D$5:$ABF$18,MATCH(UsagePerHour!$B40,Sales!$C$5:$C$18,0),MATCH(UsagePerHour!HH$4,Sales!$D$3:$ABF$3,0))/HH$2*INDEX(Usage!$D$5:$ABF$11,MATCH(UsagePerHour!$B$36,Usage!$C$5:$C$11,0),MATCH(UsagePerHour!HH$4,Usage!$D$3:$ABF$3,0)),"")</f>
        <v>2.8219912662835349</v>
      </c>
      <c r="HI40" s="6">
        <f>IFERROR(INDEX(Sales!$D$5:$ABF$18,MATCH(UsagePerHour!$B40,Sales!$C$5:$C$18,0),MATCH(UsagePerHour!HI$4,Sales!$D$3:$ABF$3,0))/HI$2*INDEX(Usage!$D$5:$ABF$11,MATCH(UsagePerHour!$B$36,Usage!$C$5:$C$11,0),MATCH(UsagePerHour!HI$4,Usage!$D$3:$ABF$3,0)),"")</f>
        <v>1.5798091500936413</v>
      </c>
      <c r="HJ40" s="6">
        <f>IFERROR(INDEX(Sales!$D$5:$ABF$18,MATCH(UsagePerHour!$B40,Sales!$C$5:$C$18,0),MATCH(UsagePerHour!HJ$4,Sales!$D$3:$ABF$3,0))/HJ$2*INDEX(Usage!$D$5:$ABF$11,MATCH(UsagePerHour!$B$36,Usage!$C$5:$C$11,0),MATCH(UsagePerHour!HJ$4,Usage!$D$3:$ABF$3,0)),"")</f>
        <v>13.328753962470817</v>
      </c>
      <c r="HK40" s="6">
        <f>IFERROR(INDEX(Sales!$D$5:$ABF$18,MATCH(UsagePerHour!$B40,Sales!$C$5:$C$18,0),MATCH(UsagePerHour!HK$4,Sales!$D$3:$ABF$3,0))/HK$2*INDEX(Usage!$D$5:$ABF$11,MATCH(UsagePerHour!$B$36,Usage!$C$5:$C$11,0),MATCH(UsagePerHour!HK$4,Usage!$D$3:$ABF$3,0)),"")</f>
        <v>0</v>
      </c>
      <c r="HL40" s="6">
        <f>IFERROR(INDEX(Sales!$D$5:$ABF$18,MATCH(UsagePerHour!$B40,Sales!$C$5:$C$18,0),MATCH(UsagePerHour!HL$4,Sales!$D$3:$ABF$3,0))/HL$2*INDEX(Usage!$D$5:$ABF$11,MATCH(UsagePerHour!$B$36,Usage!$C$5:$C$11,0),MATCH(UsagePerHour!HL$4,Usage!$D$3:$ABF$3,0)),"")</f>
        <v>22.794475418144959</v>
      </c>
      <c r="HM40" s="6">
        <f>IFERROR(INDEX(Sales!$D$5:$ABF$18,MATCH(UsagePerHour!$B40,Sales!$C$5:$C$18,0),MATCH(UsagePerHour!HM$4,Sales!$D$3:$ABF$3,0))/HM$2*INDEX(Usage!$D$5:$ABF$11,MATCH(UsagePerHour!$B$36,Usage!$C$5:$C$11,0),MATCH(UsagePerHour!HM$4,Usage!$D$3:$ABF$3,0)),"")</f>
        <v>11.447663341925361</v>
      </c>
      <c r="HN40" s="6">
        <f>IFERROR(INDEX(Sales!$D$5:$ABF$18,MATCH(UsagePerHour!$B40,Sales!$C$5:$C$18,0),MATCH(UsagePerHour!HN$4,Sales!$D$3:$ABF$3,0))/HN$2*INDEX(Usage!$D$5:$ABF$11,MATCH(UsagePerHour!$B$36,Usage!$C$5:$C$11,0),MATCH(UsagePerHour!HN$4,Usage!$D$3:$ABF$3,0)),"")</f>
        <v>1.7502739802734202E-2</v>
      </c>
      <c r="HO40" s="6">
        <f>IFERROR(INDEX(Sales!$D$5:$ABF$18,MATCH(UsagePerHour!$B40,Sales!$C$5:$C$18,0),MATCH(UsagePerHour!HO$4,Sales!$D$3:$ABF$3,0))/HO$2*INDEX(Usage!$D$5:$ABF$11,MATCH(UsagePerHour!$B$36,Usage!$C$5:$C$11,0),MATCH(UsagePerHour!HO$4,Usage!$D$3:$ABF$3,0)),"")</f>
        <v>2.2662778806555925</v>
      </c>
      <c r="HP40" s="6">
        <f>IFERROR(INDEX(Sales!$D$5:$ABF$18,MATCH(UsagePerHour!$B40,Sales!$C$5:$C$18,0),MATCH(UsagePerHour!HP$4,Sales!$D$3:$ABF$3,0))/HP$2*INDEX(Usage!$D$5:$ABF$11,MATCH(UsagePerHour!$B$36,Usage!$C$5:$C$11,0),MATCH(UsagePerHour!HP$4,Usage!$D$3:$ABF$3,0)),"")</f>
        <v>2.0735691874932383</v>
      </c>
      <c r="HQ40" s="6">
        <f>IFERROR(INDEX(Sales!$D$5:$ABF$18,MATCH(UsagePerHour!$B40,Sales!$C$5:$C$18,0),MATCH(UsagePerHour!HQ$4,Sales!$D$3:$ABF$3,0))/HQ$2*INDEX(Usage!$D$5:$ABF$11,MATCH(UsagePerHour!$B$36,Usage!$C$5:$C$11,0),MATCH(UsagePerHour!HQ$4,Usage!$D$3:$ABF$3,0)),"")</f>
        <v>2.8863929613689305</v>
      </c>
      <c r="HR40" s="6">
        <f>IFERROR(INDEX(Sales!$D$5:$ABF$18,MATCH(UsagePerHour!$B40,Sales!$C$5:$C$18,0),MATCH(UsagePerHour!HR$4,Sales!$D$3:$ABF$3,0))/HR$2*INDEX(Usage!$D$5:$ABF$11,MATCH(UsagePerHour!$B$36,Usage!$C$5:$C$11,0),MATCH(UsagePerHour!HR$4,Usage!$D$3:$ABF$3,0)),"")</f>
        <v>1.3820217757231323</v>
      </c>
      <c r="HS40" s="6">
        <f>IFERROR(INDEX(Sales!$D$5:$ABF$18,MATCH(UsagePerHour!$B40,Sales!$C$5:$C$18,0),MATCH(UsagePerHour!HS$4,Sales!$D$3:$ABF$3,0))/HS$2*INDEX(Usage!$D$5:$ABF$11,MATCH(UsagePerHour!$B$36,Usage!$C$5:$C$11,0),MATCH(UsagePerHour!HS$4,Usage!$D$3:$ABF$3,0)),"")</f>
        <v>1.5899149665815164</v>
      </c>
      <c r="HT40" s="6">
        <f>IFERROR(INDEX(Sales!$D$5:$ABF$18,MATCH(UsagePerHour!$B40,Sales!$C$5:$C$18,0),MATCH(UsagePerHour!HT$4,Sales!$D$3:$ABF$3,0))/HT$2*INDEX(Usage!$D$5:$ABF$11,MATCH(UsagePerHour!$B$36,Usage!$C$5:$C$11,0),MATCH(UsagePerHour!HT$4,Usage!$D$3:$ABF$3,0)),"")</f>
        <v>5.7513783597518948</v>
      </c>
      <c r="HU40" s="6">
        <f>IFERROR(INDEX(Sales!$D$5:$ABF$18,MATCH(UsagePerHour!$B40,Sales!$C$5:$C$18,0),MATCH(UsagePerHour!HU$4,Sales!$D$3:$ABF$3,0))/HU$2*INDEX(Usage!$D$5:$ABF$11,MATCH(UsagePerHour!$B$36,Usage!$C$5:$C$11,0),MATCH(UsagePerHour!HU$4,Usage!$D$3:$ABF$3,0)),"")</f>
        <v>0.39400717577650007</v>
      </c>
      <c r="HV40" s="6">
        <f>IFERROR(INDEX(Sales!$D$5:$ABF$18,MATCH(UsagePerHour!$B40,Sales!$C$5:$C$18,0),MATCH(UsagePerHour!HV$4,Sales!$D$3:$ABF$3,0))/HV$2*INDEX(Usage!$D$5:$ABF$11,MATCH(UsagePerHour!$B$36,Usage!$C$5:$C$11,0),MATCH(UsagePerHour!HV$4,Usage!$D$3:$ABF$3,0)),"")</f>
        <v>2.1159320714097589</v>
      </c>
      <c r="HW40" s="6">
        <f>IFERROR(INDEX(Sales!$D$5:$ABF$18,MATCH(UsagePerHour!$B40,Sales!$C$5:$C$18,0),MATCH(UsagePerHour!HW$4,Sales!$D$3:$ABF$3,0))/HW$2*INDEX(Usage!$D$5:$ABF$11,MATCH(UsagePerHour!$B$36,Usage!$C$5:$C$11,0),MATCH(UsagePerHour!HW$4,Usage!$D$3:$ABF$3,0)),"")</f>
        <v>0.57149765722391777</v>
      </c>
      <c r="HX40" s="6">
        <f>IFERROR(INDEX(Sales!$D$5:$ABF$18,MATCH(UsagePerHour!$B40,Sales!$C$5:$C$18,0),MATCH(UsagePerHour!HX$4,Sales!$D$3:$ABF$3,0))/HX$2*INDEX(Usage!$D$5:$ABF$11,MATCH(UsagePerHour!$B$36,Usage!$C$5:$C$11,0),MATCH(UsagePerHour!HX$4,Usage!$D$3:$ABF$3,0)),"")</f>
        <v>8.1085708607550444</v>
      </c>
      <c r="HY40" s="6">
        <f>IFERROR(INDEX(Sales!$D$5:$ABF$18,MATCH(UsagePerHour!$B40,Sales!$C$5:$C$18,0),MATCH(UsagePerHour!HY$4,Sales!$D$3:$ABF$3,0))/HY$2*INDEX(Usage!$D$5:$ABF$11,MATCH(UsagePerHour!$B$36,Usage!$C$5:$C$11,0),MATCH(UsagePerHour!HY$4,Usage!$D$3:$ABF$3,0)),"")</f>
        <v>0.55171100650552707</v>
      </c>
      <c r="HZ40" s="6">
        <f>IFERROR(INDEX(Sales!$D$5:$ABF$18,MATCH(UsagePerHour!$B40,Sales!$C$5:$C$18,0),MATCH(UsagePerHour!HZ$4,Sales!$D$3:$ABF$3,0))/HZ$2*INDEX(Usage!$D$5:$ABF$11,MATCH(UsagePerHour!$B$36,Usage!$C$5:$C$11,0),MATCH(UsagePerHour!HZ$4,Usage!$D$3:$ABF$3,0)),"")</f>
        <v>3.8973177090332465</v>
      </c>
      <c r="IA40" s="6">
        <f>IFERROR(INDEX(Sales!$D$5:$ABF$18,MATCH(UsagePerHour!$B40,Sales!$C$5:$C$18,0),MATCH(UsagePerHour!IA$4,Sales!$D$3:$ABF$3,0))/IA$2*INDEX(Usage!$D$5:$ABF$11,MATCH(UsagePerHour!$B$36,Usage!$C$5:$C$11,0),MATCH(UsagePerHour!IA$4,Usage!$D$3:$ABF$3,0)),"")</f>
        <v>13.510634426953832</v>
      </c>
      <c r="IB40" s="6">
        <f>IFERROR(INDEX(Sales!$D$5:$ABF$18,MATCH(UsagePerHour!$B40,Sales!$C$5:$C$18,0),MATCH(UsagePerHour!IB$4,Sales!$D$3:$ABF$3,0))/IB$2*INDEX(Usage!$D$5:$ABF$11,MATCH(UsagePerHour!$B$36,Usage!$C$5:$C$11,0),MATCH(UsagePerHour!IB$4,Usage!$D$3:$ABF$3,0)),"")</f>
        <v>0.41300553823241959</v>
      </c>
      <c r="IC40" s="6">
        <f>IFERROR(INDEX(Sales!$D$5:$ABF$18,MATCH(UsagePerHour!$B40,Sales!$C$5:$C$18,0),MATCH(UsagePerHour!IC$4,Sales!$D$3:$ABF$3,0))/IC$2*INDEX(Usage!$D$5:$ABF$11,MATCH(UsagePerHour!$B$36,Usage!$C$5:$C$11,0),MATCH(UsagePerHour!IC$4,Usage!$D$3:$ABF$3,0)),"")</f>
        <v>4.083321153404464</v>
      </c>
      <c r="ID40" s="6">
        <f>IFERROR(INDEX(Sales!$D$5:$ABF$18,MATCH(UsagePerHour!$B40,Sales!$C$5:$C$18,0),MATCH(UsagePerHour!ID$4,Sales!$D$3:$ABF$3,0))/ID$2*INDEX(Usage!$D$5:$ABF$11,MATCH(UsagePerHour!$B$36,Usage!$C$5:$C$11,0),MATCH(UsagePerHour!ID$4,Usage!$D$3:$ABF$3,0)),"")</f>
        <v>6.0982114841543771</v>
      </c>
      <c r="IE40" s="6">
        <f>IFERROR(INDEX(Sales!$D$5:$ABF$18,MATCH(UsagePerHour!$B40,Sales!$C$5:$C$18,0),MATCH(UsagePerHour!IE$4,Sales!$D$3:$ABF$3,0))/IE$2*INDEX(Usage!$D$5:$ABF$11,MATCH(UsagePerHour!$B$36,Usage!$C$5:$C$11,0),MATCH(UsagePerHour!IE$4,Usage!$D$3:$ABF$3,0)),"")</f>
        <v>2.9102358405211413</v>
      </c>
      <c r="IF40" s="6">
        <f>IFERROR(INDEX(Sales!$D$5:$ABF$18,MATCH(UsagePerHour!$B40,Sales!$C$5:$C$18,0),MATCH(UsagePerHour!IF$4,Sales!$D$3:$ABF$3,0))/IF$2*INDEX(Usage!$D$5:$ABF$11,MATCH(UsagePerHour!$B$36,Usage!$C$5:$C$11,0),MATCH(UsagePerHour!IF$4,Usage!$D$3:$ABF$3,0)),"")</f>
        <v>5.955382054921925</v>
      </c>
      <c r="IG40" s="6">
        <f>IFERROR(INDEX(Sales!$D$5:$ABF$18,MATCH(UsagePerHour!$B40,Sales!$C$5:$C$18,0),MATCH(UsagePerHour!IG$4,Sales!$D$3:$ABF$3,0))/IG$2*INDEX(Usage!$D$5:$ABF$11,MATCH(UsagePerHour!$B$36,Usage!$C$5:$C$11,0),MATCH(UsagePerHour!IG$4,Usage!$D$3:$ABF$3,0)),"")</f>
        <v>2.2517827045248282</v>
      </c>
      <c r="IH40" s="6">
        <f>IFERROR(INDEX(Sales!$D$5:$ABF$18,MATCH(UsagePerHour!$B40,Sales!$C$5:$C$18,0),MATCH(UsagePerHour!IH$4,Sales!$D$3:$ABF$3,0))/IH$2*INDEX(Usage!$D$5:$ABF$11,MATCH(UsagePerHour!$B$36,Usage!$C$5:$C$11,0),MATCH(UsagePerHour!IH$4,Usage!$D$3:$ABF$3,0)),"")</f>
        <v>14.479195739787659</v>
      </c>
      <c r="II40" s="6">
        <f>IFERROR(INDEX(Sales!$D$5:$ABF$18,MATCH(UsagePerHour!$B40,Sales!$C$5:$C$18,0),MATCH(UsagePerHour!II$4,Sales!$D$3:$ABF$3,0))/II$2*INDEX(Usage!$D$5:$ABF$11,MATCH(UsagePerHour!$B$36,Usage!$C$5:$C$11,0),MATCH(UsagePerHour!II$4,Usage!$D$3:$ABF$3,0)),"")</f>
        <v>1.3542724945044995</v>
      </c>
      <c r="IJ40" s="6">
        <f>IFERROR(INDEX(Sales!$D$5:$ABF$18,MATCH(UsagePerHour!$B40,Sales!$C$5:$C$18,0),MATCH(UsagePerHour!IJ$4,Sales!$D$3:$ABF$3,0))/IJ$2*INDEX(Usage!$D$5:$ABF$11,MATCH(UsagePerHour!$B$36,Usage!$C$5:$C$11,0),MATCH(UsagePerHour!IJ$4,Usage!$D$3:$ABF$3,0)),"")</f>
        <v>1.6730239457512186</v>
      </c>
      <c r="IK40" s="6">
        <f>IFERROR(INDEX(Sales!$D$5:$ABF$18,MATCH(UsagePerHour!$B40,Sales!$C$5:$C$18,0),MATCH(UsagePerHour!IK$4,Sales!$D$3:$ABF$3,0))/IK$2*INDEX(Usage!$D$5:$ABF$11,MATCH(UsagePerHour!$B$36,Usage!$C$5:$C$11,0),MATCH(UsagePerHour!IK$4,Usage!$D$3:$ABF$3,0)),"")</f>
        <v>3.2110082564098099</v>
      </c>
      <c r="IL40" s="6">
        <f>IFERROR(INDEX(Sales!$D$5:$ABF$18,MATCH(UsagePerHour!$B40,Sales!$C$5:$C$18,0),MATCH(UsagePerHour!IL$4,Sales!$D$3:$ABF$3,0))/IL$2*INDEX(Usage!$D$5:$ABF$11,MATCH(UsagePerHour!$B$36,Usage!$C$5:$C$11,0),MATCH(UsagePerHour!IL$4,Usage!$D$3:$ABF$3,0)),"")</f>
        <v>5.4334158073874983</v>
      </c>
      <c r="IM40" s="6">
        <f>IFERROR(INDEX(Sales!$D$5:$ABF$18,MATCH(UsagePerHour!$B40,Sales!$C$5:$C$18,0),MATCH(UsagePerHour!IM$4,Sales!$D$3:$ABF$3,0))/IM$2*INDEX(Usage!$D$5:$ABF$11,MATCH(UsagePerHour!$B$36,Usage!$C$5:$C$11,0),MATCH(UsagePerHour!IM$4,Usage!$D$3:$ABF$3,0)),"")</f>
        <v>24.153903714522528</v>
      </c>
      <c r="IN40" s="6">
        <f>IFERROR(INDEX(Sales!$D$5:$ABF$18,MATCH(UsagePerHour!$B40,Sales!$C$5:$C$18,0),MATCH(UsagePerHour!IN$4,Sales!$D$3:$ABF$3,0))/IN$2*INDEX(Usage!$D$5:$ABF$11,MATCH(UsagePerHour!$B$36,Usage!$C$5:$C$11,0),MATCH(UsagePerHour!IN$4,Usage!$D$3:$ABF$3,0)),"")</f>
        <v>0.73372754953444241</v>
      </c>
      <c r="IO40" s="6">
        <f>IFERROR(INDEX(Sales!$D$5:$ABF$18,MATCH(UsagePerHour!$B40,Sales!$C$5:$C$18,0),MATCH(UsagePerHour!IO$4,Sales!$D$3:$ABF$3,0))/IO$2*INDEX(Usage!$D$5:$ABF$11,MATCH(UsagePerHour!$B$36,Usage!$C$5:$C$11,0),MATCH(UsagePerHour!IO$4,Usage!$D$3:$ABF$3,0)),"")</f>
        <v>1.9111105123472589</v>
      </c>
      <c r="IP40" s="6">
        <f>IFERROR(INDEX(Sales!$D$5:$ABF$18,MATCH(UsagePerHour!$B40,Sales!$C$5:$C$18,0),MATCH(UsagePerHour!IP$4,Sales!$D$3:$ABF$3,0))/IP$2*INDEX(Usage!$D$5:$ABF$11,MATCH(UsagePerHour!$B$36,Usage!$C$5:$C$11,0),MATCH(UsagePerHour!IP$4,Usage!$D$3:$ABF$3,0)),"")</f>
        <v>1.3507472928198458</v>
      </c>
      <c r="IQ40" s="6">
        <f>IFERROR(INDEX(Sales!$D$5:$ABF$18,MATCH(UsagePerHour!$B40,Sales!$C$5:$C$18,0),MATCH(UsagePerHour!IQ$4,Sales!$D$3:$ABF$3,0))/IQ$2*INDEX(Usage!$D$5:$ABF$11,MATCH(UsagePerHour!$B$36,Usage!$C$5:$C$11,0),MATCH(UsagePerHour!IQ$4,Usage!$D$3:$ABF$3,0)),"")</f>
        <v>6.1851231214280675</v>
      </c>
      <c r="IR40" s="6">
        <f>IFERROR(INDEX(Sales!$D$5:$ABF$18,MATCH(UsagePerHour!$B40,Sales!$C$5:$C$18,0),MATCH(UsagePerHour!IR$4,Sales!$D$3:$ABF$3,0))/IR$2*INDEX(Usage!$D$5:$ABF$11,MATCH(UsagePerHour!$B$36,Usage!$C$5:$C$11,0),MATCH(UsagePerHour!IR$4,Usage!$D$3:$ABF$3,0)),"")</f>
        <v>1.9126453980298901</v>
      </c>
      <c r="IS40" s="6">
        <f>IFERROR(INDEX(Sales!$D$5:$ABF$18,MATCH(UsagePerHour!$B40,Sales!$C$5:$C$18,0),MATCH(UsagePerHour!IS$4,Sales!$D$3:$ABF$3,0))/IS$2*INDEX(Usage!$D$5:$ABF$11,MATCH(UsagePerHour!$B$36,Usage!$C$5:$C$11,0),MATCH(UsagePerHour!IS$4,Usage!$D$3:$ABF$3,0)),"")</f>
        <v>2.1415971639464986</v>
      </c>
      <c r="IT40" s="6">
        <f>IFERROR(INDEX(Sales!$D$5:$ABF$18,MATCH(UsagePerHour!$B40,Sales!$C$5:$C$18,0),MATCH(UsagePerHour!IT$4,Sales!$D$3:$ABF$3,0))/IT$2*INDEX(Usage!$D$5:$ABF$11,MATCH(UsagePerHour!$B$36,Usage!$C$5:$C$11,0),MATCH(UsagePerHour!IT$4,Usage!$D$3:$ABF$3,0)),"")</f>
        <v>0.38600605018222445</v>
      </c>
      <c r="IU40" s="6">
        <f>IFERROR(INDEX(Sales!$D$5:$ABF$18,MATCH(UsagePerHour!$B40,Sales!$C$5:$C$18,0),MATCH(UsagePerHour!IU$4,Sales!$D$3:$ABF$3,0))/IU$2*INDEX(Usage!$D$5:$ABF$11,MATCH(UsagePerHour!$B$36,Usage!$C$5:$C$11,0),MATCH(UsagePerHour!IU$4,Usage!$D$3:$ABF$3,0)),"")</f>
        <v>7.1388777597368369</v>
      </c>
      <c r="IV40" s="6">
        <f>IFERROR(INDEX(Sales!$D$5:$ABF$18,MATCH(UsagePerHour!$B40,Sales!$C$5:$C$18,0),MATCH(UsagePerHour!IV$4,Sales!$D$3:$ABF$3,0))/IV$2*INDEX(Usage!$D$5:$ABF$11,MATCH(UsagePerHour!$B$36,Usage!$C$5:$C$11,0),MATCH(UsagePerHour!IV$4,Usage!$D$3:$ABF$3,0)),"")</f>
        <v>6.7887917571251739</v>
      </c>
      <c r="IW40" s="6">
        <f>IFERROR(INDEX(Sales!$D$5:$ABF$18,MATCH(UsagePerHour!$B40,Sales!$C$5:$C$18,0),MATCH(UsagePerHour!IW$4,Sales!$D$3:$ABF$3,0))/IW$2*INDEX(Usage!$D$5:$ABF$11,MATCH(UsagePerHour!$B$36,Usage!$C$5:$C$11,0),MATCH(UsagePerHour!IW$4,Usage!$D$3:$ABF$3,0)),"")</f>
        <v>1.5620260360411573</v>
      </c>
      <c r="IX40" s="6">
        <f>IFERROR(INDEX(Sales!$D$5:$ABF$18,MATCH(UsagePerHour!$B40,Sales!$C$5:$C$18,0),MATCH(UsagePerHour!IX$4,Sales!$D$3:$ABF$3,0))/IX$2*INDEX(Usage!$D$5:$ABF$11,MATCH(UsagePerHour!$B$36,Usage!$C$5:$C$11,0),MATCH(UsagePerHour!IX$4,Usage!$D$3:$ABF$3,0)),"")</f>
        <v>3.9510131768353447</v>
      </c>
      <c r="IY40" s="6">
        <f>IFERROR(INDEX(Sales!$D$5:$ABF$18,MATCH(UsagePerHour!$B40,Sales!$C$5:$C$18,0),MATCH(UsagePerHour!IY$4,Sales!$D$3:$ABF$3,0))/IY$2*INDEX(Usage!$D$5:$ABF$11,MATCH(UsagePerHour!$B$36,Usage!$C$5:$C$11,0),MATCH(UsagePerHour!IY$4,Usage!$D$3:$ABF$3,0)),"")</f>
        <v>11.494092490345642</v>
      </c>
      <c r="IZ40" s="6">
        <f>IFERROR(INDEX(Sales!$D$5:$ABF$18,MATCH(UsagePerHour!$B40,Sales!$C$5:$C$18,0),MATCH(UsagePerHour!IZ$4,Sales!$D$3:$ABF$3,0))/IZ$2*INDEX(Usage!$D$5:$ABF$11,MATCH(UsagePerHour!$B$36,Usage!$C$5:$C$11,0),MATCH(UsagePerHour!IZ$4,Usage!$D$3:$ABF$3,0)),"")</f>
        <v>6.7290742315915306</v>
      </c>
      <c r="JA40" s="6">
        <f>IFERROR(INDEX(Sales!$D$5:$ABF$18,MATCH(UsagePerHour!$B40,Sales!$C$5:$C$18,0),MATCH(UsagePerHour!JA$4,Sales!$D$3:$ABF$3,0))/JA$2*INDEX(Usage!$D$5:$ABF$11,MATCH(UsagePerHour!$B$36,Usage!$C$5:$C$11,0),MATCH(UsagePerHour!JA$4,Usage!$D$3:$ABF$3,0)),"")</f>
        <v>5.9173441342398378</v>
      </c>
      <c r="JB40" s="6">
        <f>IFERROR(INDEX(Sales!$D$5:$ABF$18,MATCH(UsagePerHour!$B40,Sales!$C$5:$C$18,0),MATCH(UsagePerHour!JB$4,Sales!$D$3:$ABF$3,0))/JB$2*INDEX(Usage!$D$5:$ABF$11,MATCH(UsagePerHour!$B$36,Usage!$C$5:$C$11,0),MATCH(UsagePerHour!JB$4,Usage!$D$3:$ABF$3,0)),"")</f>
        <v>18.553497307762338</v>
      </c>
      <c r="JC40" s="6">
        <f>IFERROR(INDEX(Sales!$D$5:$ABF$18,MATCH(UsagePerHour!$B40,Sales!$C$5:$C$18,0),MATCH(UsagePerHour!JC$4,Sales!$D$3:$ABF$3,0))/JC$2*INDEX(Usage!$D$5:$ABF$11,MATCH(UsagePerHour!$B$36,Usage!$C$5:$C$11,0),MATCH(UsagePerHour!JC$4,Usage!$D$3:$ABF$3,0)),"")</f>
        <v>9.4290268387003113</v>
      </c>
      <c r="JD40" s="6">
        <f>IFERROR(INDEX(Sales!$D$5:$ABF$18,MATCH(UsagePerHour!$B40,Sales!$C$5:$C$18,0),MATCH(UsagePerHour!JD$4,Sales!$D$3:$ABF$3,0))/JD$2*INDEX(Usage!$D$5:$ABF$11,MATCH(UsagePerHour!$B$36,Usage!$C$5:$C$11,0),MATCH(UsagePerHour!JD$4,Usage!$D$3:$ABF$3,0)),"")</f>
        <v>3.93637843603226</v>
      </c>
      <c r="JE40" s="6">
        <f>IFERROR(INDEX(Sales!$D$5:$ABF$18,MATCH(UsagePerHour!$B40,Sales!$C$5:$C$18,0),MATCH(UsagePerHour!JE$4,Sales!$D$3:$ABF$3,0))/JE$2*INDEX(Usage!$D$5:$ABF$11,MATCH(UsagePerHour!$B$36,Usage!$C$5:$C$11,0),MATCH(UsagePerHour!JE$4,Usage!$D$3:$ABF$3,0)),"")</f>
        <v>2.5046788114588399</v>
      </c>
      <c r="JF40" s="6">
        <f>IFERROR(INDEX(Sales!$D$5:$ABF$18,MATCH(UsagePerHour!$B40,Sales!$C$5:$C$18,0),MATCH(UsagePerHour!JF$4,Sales!$D$3:$ABF$3,0))/JF$2*INDEX(Usage!$D$5:$ABF$11,MATCH(UsagePerHour!$B$36,Usage!$C$5:$C$11,0),MATCH(UsagePerHour!JF$4,Usage!$D$3:$ABF$3,0)),"")</f>
        <v>1.8600848371942744</v>
      </c>
      <c r="JG40" s="6">
        <f>IFERROR(INDEX(Sales!$D$5:$ABF$18,MATCH(UsagePerHour!$B40,Sales!$C$5:$C$18,0),MATCH(UsagePerHour!JG$4,Sales!$D$3:$ABF$3,0))/JG$2*INDEX(Usage!$D$5:$ABF$11,MATCH(UsagePerHour!$B$36,Usage!$C$5:$C$11,0),MATCH(UsagePerHour!JG$4,Usage!$D$3:$ABF$3,0)),"")</f>
        <v>5.1715709120855751</v>
      </c>
      <c r="JH40" s="6">
        <f>IFERROR(INDEX(Sales!$D$5:$ABF$18,MATCH(UsagePerHour!$B40,Sales!$C$5:$C$18,0),MATCH(UsagePerHour!JH$4,Sales!$D$3:$ABF$3,0))/JH$2*INDEX(Usage!$D$5:$ABF$11,MATCH(UsagePerHour!$B$36,Usage!$C$5:$C$11,0),MATCH(UsagePerHour!JH$4,Usage!$D$3:$ABF$3,0)),"")</f>
        <v>1.3871467570523364</v>
      </c>
      <c r="JI40" s="6">
        <f>IFERROR(INDEX(Sales!$D$5:$ABF$18,MATCH(UsagePerHour!$B40,Sales!$C$5:$C$18,0),MATCH(UsagePerHour!JI$4,Sales!$D$3:$ABF$3,0))/JI$2*INDEX(Usage!$D$5:$ABF$11,MATCH(UsagePerHour!$B$36,Usage!$C$5:$C$11,0),MATCH(UsagePerHour!JI$4,Usage!$D$3:$ABF$3,0)),"")</f>
        <v>4.880757400231694</v>
      </c>
      <c r="JJ40" s="6">
        <f>IFERROR(INDEX(Sales!$D$5:$ABF$18,MATCH(UsagePerHour!$B40,Sales!$C$5:$C$18,0),MATCH(UsagePerHour!JJ$4,Sales!$D$3:$ABF$3,0))/JJ$2*INDEX(Usage!$D$5:$ABF$11,MATCH(UsagePerHour!$B$36,Usage!$C$5:$C$11,0),MATCH(UsagePerHour!JJ$4,Usage!$D$3:$ABF$3,0)),"")</f>
        <v>4.5639916649925745</v>
      </c>
      <c r="JK40" s="6">
        <f>IFERROR(INDEX(Sales!$D$5:$ABF$18,MATCH(UsagePerHour!$B40,Sales!$C$5:$C$18,0),MATCH(UsagePerHour!JK$4,Sales!$D$3:$ABF$3,0))/JK$2*INDEX(Usage!$D$5:$ABF$11,MATCH(UsagePerHour!$B$36,Usage!$C$5:$C$11,0),MATCH(UsagePerHour!JK$4,Usage!$D$3:$ABF$3,0)),"")</f>
        <v>0.76675647481744424</v>
      </c>
      <c r="JL40" s="6">
        <f>IFERROR(INDEX(Sales!$D$5:$ABF$18,MATCH(UsagePerHour!$B40,Sales!$C$5:$C$18,0),MATCH(UsagePerHour!JL$4,Sales!$D$3:$ABF$3,0))/JL$2*INDEX(Usage!$D$5:$ABF$11,MATCH(UsagePerHour!$B$36,Usage!$C$5:$C$11,0),MATCH(UsagePerHour!JL$4,Usage!$D$3:$ABF$3,0)),"")</f>
        <v>0.47998421320937779</v>
      </c>
      <c r="JM40" s="6">
        <f>IFERROR(INDEX(Sales!$D$5:$ABF$18,MATCH(UsagePerHour!$B40,Sales!$C$5:$C$18,0),MATCH(UsagePerHour!JM$4,Sales!$D$3:$ABF$3,0))/JM$2*INDEX(Usage!$D$5:$ABF$11,MATCH(UsagePerHour!$B$36,Usage!$C$5:$C$11,0),MATCH(UsagePerHour!JM$4,Usage!$D$3:$ABF$3,0)),"")</f>
        <v>7.7651548219493867</v>
      </c>
      <c r="JN40" s="6">
        <f>IFERROR(INDEX(Sales!$D$5:$ABF$18,MATCH(UsagePerHour!$B40,Sales!$C$5:$C$18,0),MATCH(UsagePerHour!JN$4,Sales!$D$3:$ABF$3,0))/JN$2*INDEX(Usage!$D$5:$ABF$11,MATCH(UsagePerHour!$B$36,Usage!$C$5:$C$11,0),MATCH(UsagePerHour!JN$4,Usage!$D$3:$ABF$3,0)),"")</f>
        <v>8.8717169113186944</v>
      </c>
      <c r="JO40" s="6">
        <f>IFERROR(INDEX(Sales!$D$5:$ABF$18,MATCH(UsagePerHour!$B40,Sales!$C$5:$C$18,0),MATCH(UsagePerHour!JO$4,Sales!$D$3:$ABF$3,0))/JO$2*INDEX(Usage!$D$5:$ABF$11,MATCH(UsagePerHour!$B$36,Usage!$C$5:$C$11,0),MATCH(UsagePerHour!JO$4,Usage!$D$3:$ABF$3,0)),"")</f>
        <v>0.7562918037985159</v>
      </c>
      <c r="JP40" s="6">
        <f>IFERROR(INDEX(Sales!$D$5:$ABF$18,MATCH(UsagePerHour!$B40,Sales!$C$5:$C$18,0),MATCH(UsagePerHour!JP$4,Sales!$D$3:$ABF$3,0))/JP$2*INDEX(Usage!$D$5:$ABF$11,MATCH(UsagePerHour!$B$36,Usage!$C$5:$C$11,0),MATCH(UsagePerHour!JP$4,Usage!$D$3:$ABF$3,0)),"")</f>
        <v>0.44575536077158712</v>
      </c>
      <c r="JQ40" s="6">
        <f>IFERROR(INDEX(Sales!$D$5:$ABF$18,MATCH(UsagePerHour!$B40,Sales!$C$5:$C$18,0),MATCH(UsagePerHour!JQ$4,Sales!$D$3:$ABF$3,0))/JQ$2*INDEX(Usage!$D$5:$ABF$11,MATCH(UsagePerHour!$B$36,Usage!$C$5:$C$11,0),MATCH(UsagePerHour!JQ$4,Usage!$D$3:$ABF$3,0)),"")</f>
        <v>0.24956662593424078</v>
      </c>
      <c r="JR40" s="6">
        <f>IFERROR(INDEX(Sales!$D$5:$ABF$18,MATCH(UsagePerHour!$B40,Sales!$C$5:$C$18,0),MATCH(UsagePerHour!JR$4,Sales!$D$3:$ABF$3,0))/JR$2*INDEX(Usage!$D$5:$ABF$11,MATCH(UsagePerHour!$B$36,Usage!$C$5:$C$11,0),MATCH(UsagePerHour!JR$4,Usage!$D$3:$ABF$3,0)),"")</f>
        <v>1.6556407590330127</v>
      </c>
      <c r="JS40" s="6">
        <f>IFERROR(INDEX(Sales!$D$5:$ABF$18,MATCH(UsagePerHour!$B40,Sales!$C$5:$C$18,0),MATCH(UsagePerHour!JS$4,Sales!$D$3:$ABF$3,0))/JS$2*INDEX(Usage!$D$5:$ABF$11,MATCH(UsagePerHour!$B$36,Usage!$C$5:$C$11,0),MATCH(UsagePerHour!JS$4,Usage!$D$3:$ABF$3,0)),"")</f>
        <v>1.0583468500197095</v>
      </c>
      <c r="JT40" s="6">
        <f>IFERROR(INDEX(Sales!$D$5:$ABF$18,MATCH(UsagePerHour!$B40,Sales!$C$5:$C$18,0),MATCH(UsagePerHour!JT$4,Sales!$D$3:$ABF$3,0))/JT$2*INDEX(Usage!$D$5:$ABF$11,MATCH(UsagePerHour!$B$36,Usage!$C$5:$C$11,0),MATCH(UsagePerHour!JT$4,Usage!$D$3:$ABF$3,0)),"")</f>
        <v>7.3656219712668607</v>
      </c>
      <c r="JU40" s="6">
        <f>IFERROR(INDEX(Sales!$D$5:$ABF$18,MATCH(UsagePerHour!$B40,Sales!$C$5:$C$18,0),MATCH(UsagePerHour!JU$4,Sales!$D$3:$ABF$3,0))/JU$2*INDEX(Usage!$D$5:$ABF$11,MATCH(UsagePerHour!$B$36,Usage!$C$5:$C$11,0),MATCH(UsagePerHour!JU$4,Usage!$D$3:$ABF$3,0)),"")</f>
        <v>1.1939254759611824</v>
      </c>
      <c r="JV40" s="6">
        <f>IFERROR(INDEX(Sales!$D$5:$ABF$18,MATCH(UsagePerHour!$B40,Sales!$C$5:$C$18,0),MATCH(UsagePerHour!JV$4,Sales!$D$3:$ABF$3,0))/JV$2*INDEX(Usage!$D$5:$ABF$11,MATCH(UsagePerHour!$B$36,Usage!$C$5:$C$11,0),MATCH(UsagePerHour!JV$4,Usage!$D$3:$ABF$3,0)),"")</f>
        <v>1.1690607511566358</v>
      </c>
      <c r="JW40" s="6">
        <f>IFERROR(INDEX(Sales!$D$5:$ABF$18,MATCH(UsagePerHour!$B40,Sales!$C$5:$C$18,0),MATCH(UsagePerHour!JW$4,Sales!$D$3:$ABF$3,0))/JW$2*INDEX(Usage!$D$5:$ABF$11,MATCH(UsagePerHour!$B$36,Usage!$C$5:$C$11,0),MATCH(UsagePerHour!JW$4,Usage!$D$3:$ABF$3,0)),"")</f>
        <v>9.5292672671527043</v>
      </c>
      <c r="JX40" s="6">
        <f>IFERROR(INDEX(Sales!$D$5:$ABF$18,MATCH(UsagePerHour!$B40,Sales!$C$5:$C$18,0),MATCH(UsagePerHour!JX$4,Sales!$D$3:$ABF$3,0))/JX$2*INDEX(Usage!$D$5:$ABF$11,MATCH(UsagePerHour!$B$36,Usage!$C$5:$C$11,0),MATCH(UsagePerHour!JX$4,Usage!$D$3:$ABF$3,0)),"")</f>
        <v>3.0629350242338109</v>
      </c>
      <c r="JY40" s="6">
        <f>IFERROR(INDEX(Sales!$D$5:$ABF$18,MATCH(UsagePerHour!$B40,Sales!$C$5:$C$18,0),MATCH(UsagePerHour!JY$4,Sales!$D$3:$ABF$3,0))/JY$2*INDEX(Usage!$D$5:$ABF$11,MATCH(UsagePerHour!$B$36,Usage!$C$5:$C$11,0),MATCH(UsagePerHour!JY$4,Usage!$D$3:$ABF$3,0)),"")</f>
        <v>2.2235991025243846</v>
      </c>
      <c r="JZ40" s="6">
        <f>IFERROR(INDEX(Sales!$D$5:$ABF$18,MATCH(UsagePerHour!$B40,Sales!$C$5:$C$18,0),MATCH(UsagePerHour!JZ$4,Sales!$D$3:$ABF$3,0))/JZ$2*INDEX(Usage!$D$5:$ABF$11,MATCH(UsagePerHour!$B$36,Usage!$C$5:$C$11,0),MATCH(UsagePerHour!JZ$4,Usage!$D$3:$ABF$3,0)),"")</f>
        <v>0.9364889664518129</v>
      </c>
      <c r="KA40" s="6">
        <f>IFERROR(INDEX(Sales!$D$5:$ABF$18,MATCH(UsagePerHour!$B40,Sales!$C$5:$C$18,0),MATCH(UsagePerHour!KA$4,Sales!$D$3:$ABF$3,0))/KA$2*INDEX(Usage!$D$5:$ABF$11,MATCH(UsagePerHour!$B$36,Usage!$C$5:$C$11,0),MATCH(UsagePerHour!KA$4,Usage!$D$3:$ABF$3,0)),"")</f>
        <v>4.1629657216454854</v>
      </c>
      <c r="KB40" s="6">
        <f>IFERROR(INDEX(Sales!$D$5:$ABF$18,MATCH(UsagePerHour!$B40,Sales!$C$5:$C$18,0),MATCH(UsagePerHour!KB$4,Sales!$D$3:$ABF$3,0))/KB$2*INDEX(Usage!$D$5:$ABF$11,MATCH(UsagePerHour!$B$36,Usage!$C$5:$C$11,0),MATCH(UsagePerHour!KB$4,Usage!$D$3:$ABF$3,0)),"")</f>
        <v>5.7765500448841678</v>
      </c>
      <c r="KC40" s="6">
        <f>IFERROR(INDEX(Sales!$D$5:$ABF$18,MATCH(UsagePerHour!$B40,Sales!$C$5:$C$18,0),MATCH(UsagePerHour!KC$4,Sales!$D$3:$ABF$3,0))/KC$2*INDEX(Usage!$D$5:$ABF$11,MATCH(UsagePerHour!$B$36,Usage!$C$5:$C$11,0),MATCH(UsagePerHour!KC$4,Usage!$D$3:$ABF$3,0)),"")</f>
        <v>2.5272059742326687</v>
      </c>
      <c r="KD40" s="6">
        <f>IFERROR(INDEX(Sales!$D$5:$ABF$18,MATCH(UsagePerHour!$B40,Sales!$C$5:$C$18,0),MATCH(UsagePerHour!KD$4,Sales!$D$3:$ABF$3,0))/KD$2*INDEX(Usage!$D$5:$ABF$11,MATCH(UsagePerHour!$B$36,Usage!$C$5:$C$11,0),MATCH(UsagePerHour!KD$4,Usage!$D$3:$ABF$3,0)),"")</f>
        <v>4.8929356869893885</v>
      </c>
      <c r="KE40" s="6">
        <f>IFERROR(INDEX(Sales!$D$5:$ABF$18,MATCH(UsagePerHour!$B40,Sales!$C$5:$C$18,0),MATCH(UsagePerHour!KE$4,Sales!$D$3:$ABF$3,0))/KE$2*INDEX(Usage!$D$5:$ABF$11,MATCH(UsagePerHour!$B$36,Usage!$C$5:$C$11,0),MATCH(UsagePerHour!KE$4,Usage!$D$3:$ABF$3,0)),"")</f>
        <v>4.9021367908846374</v>
      </c>
      <c r="KF40" s="6">
        <f>IFERROR(INDEX(Sales!$D$5:$ABF$18,MATCH(UsagePerHour!$B40,Sales!$C$5:$C$18,0),MATCH(UsagePerHour!KF$4,Sales!$D$3:$ABF$3,0))/KF$2*INDEX(Usage!$D$5:$ABF$11,MATCH(UsagePerHour!$B$36,Usage!$C$5:$C$11,0),MATCH(UsagePerHour!KF$4,Usage!$D$3:$ABF$3,0)),"")</f>
        <v>0.69810630986327415</v>
      </c>
      <c r="KG40" s="6">
        <f>IFERROR(INDEX(Sales!$D$5:$ABF$18,MATCH(UsagePerHour!$B40,Sales!$C$5:$C$18,0),MATCH(UsagePerHour!KG$4,Sales!$D$3:$ABF$3,0))/KG$2*INDEX(Usage!$D$5:$ABF$11,MATCH(UsagePerHour!$B$36,Usage!$C$5:$C$11,0),MATCH(UsagePerHour!KG$4,Usage!$D$3:$ABF$3,0)),"")</f>
        <v>1.9814025854052839</v>
      </c>
      <c r="KH40" s="6">
        <f>IFERROR(INDEX(Sales!$D$5:$ABF$18,MATCH(UsagePerHour!$B40,Sales!$C$5:$C$18,0),MATCH(UsagePerHour!KH$4,Sales!$D$3:$ABF$3,0))/KH$2*INDEX(Usage!$D$5:$ABF$11,MATCH(UsagePerHour!$B$36,Usage!$C$5:$C$11,0),MATCH(UsagePerHour!KH$4,Usage!$D$3:$ABF$3,0)),"")</f>
        <v>9.4637034410063929</v>
      </c>
      <c r="KI40" s="6">
        <f>IFERROR(INDEX(Sales!$D$5:$ABF$18,MATCH(UsagePerHour!$B40,Sales!$C$5:$C$18,0),MATCH(UsagePerHour!KI$4,Sales!$D$3:$ABF$3,0))/KI$2*INDEX(Usage!$D$5:$ABF$11,MATCH(UsagePerHour!$B$36,Usage!$C$5:$C$11,0),MATCH(UsagePerHour!KI$4,Usage!$D$3:$ABF$3,0)),"")</f>
        <v>9.1189895153966809</v>
      </c>
      <c r="KJ40" s="6">
        <f>IFERROR(INDEX(Sales!$D$5:$ABF$18,MATCH(UsagePerHour!$B40,Sales!$C$5:$C$18,0),MATCH(UsagePerHour!KJ$4,Sales!$D$3:$ABF$3,0))/KJ$2*INDEX(Usage!$D$5:$ABF$11,MATCH(UsagePerHour!$B$36,Usage!$C$5:$C$11,0),MATCH(UsagePerHour!KJ$4,Usage!$D$3:$ABF$3,0)),"")</f>
        <v>2.9186139730989638</v>
      </c>
      <c r="KK40" s="6">
        <f>IFERROR(INDEX(Sales!$D$5:$ABF$18,MATCH(UsagePerHour!$B40,Sales!$C$5:$C$18,0),MATCH(UsagePerHour!KK$4,Sales!$D$3:$ABF$3,0))/KK$2*INDEX(Usage!$D$5:$ABF$11,MATCH(UsagePerHour!$B$36,Usage!$C$5:$C$11,0),MATCH(UsagePerHour!KK$4,Usage!$D$3:$ABF$3,0)),"")</f>
        <v>4.2968495136025497</v>
      </c>
      <c r="KL40" s="6">
        <f>IFERROR(INDEX(Sales!$D$5:$ABF$18,MATCH(UsagePerHour!$B40,Sales!$C$5:$C$18,0),MATCH(UsagePerHour!KL$4,Sales!$D$3:$ABF$3,0))/KL$2*INDEX(Usage!$D$5:$ABF$11,MATCH(UsagePerHour!$B$36,Usage!$C$5:$C$11,0),MATCH(UsagePerHour!KL$4,Usage!$D$3:$ABF$3,0)),"")</f>
        <v>1.4335423774402243</v>
      </c>
      <c r="KM40" s="6">
        <f>IFERROR(INDEX(Sales!$D$5:$ABF$18,MATCH(UsagePerHour!$B40,Sales!$C$5:$C$18,0),MATCH(UsagePerHour!KM$4,Sales!$D$3:$ABF$3,0))/KM$2*INDEX(Usage!$D$5:$ABF$11,MATCH(UsagePerHour!$B$36,Usage!$C$5:$C$11,0),MATCH(UsagePerHour!KM$4,Usage!$D$3:$ABF$3,0)),"")</f>
        <v>0.11821631218017892</v>
      </c>
      <c r="KN40" s="6">
        <f>IFERROR(INDEX(Sales!$D$5:$ABF$18,MATCH(UsagePerHour!$B40,Sales!$C$5:$C$18,0),MATCH(UsagePerHour!KN$4,Sales!$D$3:$ABF$3,0))/KN$2*INDEX(Usage!$D$5:$ABF$11,MATCH(UsagePerHour!$B$36,Usage!$C$5:$C$11,0),MATCH(UsagePerHour!KN$4,Usage!$D$3:$ABF$3,0)),"")</f>
        <v>1.9709651275482734</v>
      </c>
      <c r="KO40" s="6">
        <f>IFERROR(INDEX(Sales!$D$5:$ABF$18,MATCH(UsagePerHour!$B40,Sales!$C$5:$C$18,0),MATCH(UsagePerHour!KO$4,Sales!$D$3:$ABF$3,0))/KO$2*INDEX(Usage!$D$5:$ABF$11,MATCH(UsagePerHour!$B$36,Usage!$C$5:$C$11,0),MATCH(UsagePerHour!KO$4,Usage!$D$3:$ABF$3,0)),"")</f>
        <v>5.2980751237602703</v>
      </c>
      <c r="KP40" s="6">
        <f>IFERROR(INDEX(Sales!$D$5:$ABF$18,MATCH(UsagePerHour!$B40,Sales!$C$5:$C$18,0),MATCH(UsagePerHour!KP$4,Sales!$D$3:$ABF$3,0))/KP$2*INDEX(Usage!$D$5:$ABF$11,MATCH(UsagePerHour!$B$36,Usage!$C$5:$C$11,0),MATCH(UsagePerHour!KP$4,Usage!$D$3:$ABF$3,0)),"")</f>
        <v>2.736865611392155</v>
      </c>
      <c r="KQ40" s="6">
        <f>IFERROR(INDEX(Sales!$D$5:$ABF$18,MATCH(UsagePerHour!$B40,Sales!$C$5:$C$18,0),MATCH(UsagePerHour!KQ$4,Sales!$D$3:$ABF$3,0))/KQ$2*INDEX(Usage!$D$5:$ABF$11,MATCH(UsagePerHour!$B$36,Usage!$C$5:$C$11,0),MATCH(UsagePerHour!KQ$4,Usage!$D$3:$ABF$3,0)),"")</f>
        <v>6.6298522495834105</v>
      </c>
      <c r="KR40" s="6">
        <f>IFERROR(INDEX(Sales!$D$5:$ABF$18,MATCH(UsagePerHour!$B40,Sales!$C$5:$C$18,0),MATCH(UsagePerHour!KR$4,Sales!$D$3:$ABF$3,0))/KR$2*INDEX(Usage!$D$5:$ABF$11,MATCH(UsagePerHour!$B$36,Usage!$C$5:$C$11,0),MATCH(UsagePerHour!KR$4,Usage!$D$3:$ABF$3,0)),"")</f>
        <v>3.1270435038661621</v>
      </c>
      <c r="KS40" s="6">
        <f>IFERROR(INDEX(Sales!$D$5:$ABF$18,MATCH(UsagePerHour!$B40,Sales!$C$5:$C$18,0),MATCH(UsagePerHour!KS$4,Sales!$D$3:$ABF$3,0))/KS$2*INDEX(Usage!$D$5:$ABF$11,MATCH(UsagePerHour!$B$36,Usage!$C$5:$C$11,0),MATCH(UsagePerHour!KS$4,Usage!$D$3:$ABF$3,0)),"")</f>
        <v>2.156803565098496</v>
      </c>
      <c r="KT40" s="6">
        <f>IFERROR(INDEX(Sales!$D$5:$ABF$18,MATCH(UsagePerHour!$B40,Sales!$C$5:$C$18,0),MATCH(UsagePerHour!KT$4,Sales!$D$3:$ABF$3,0))/KT$2*INDEX(Usage!$D$5:$ABF$11,MATCH(UsagePerHour!$B$36,Usage!$C$5:$C$11,0),MATCH(UsagePerHour!KT$4,Usage!$D$3:$ABF$3,0)),"")</f>
        <v>1.6117826326761457</v>
      </c>
      <c r="KU40" s="6">
        <f>IFERROR(INDEX(Sales!$D$5:$ABF$18,MATCH(UsagePerHour!$B40,Sales!$C$5:$C$18,0),MATCH(UsagePerHour!KU$4,Sales!$D$3:$ABF$3,0))/KU$2*INDEX(Usage!$D$5:$ABF$11,MATCH(UsagePerHour!$B$36,Usage!$C$5:$C$11,0),MATCH(UsagePerHour!KU$4,Usage!$D$3:$ABF$3,0)),"")</f>
        <v>5.3629378570152229E-2</v>
      </c>
      <c r="KV40" s="6">
        <f>IFERROR(INDEX(Sales!$D$5:$ABF$18,MATCH(UsagePerHour!$B40,Sales!$C$5:$C$18,0),MATCH(UsagePerHour!KV$4,Sales!$D$3:$ABF$3,0))/KV$2*INDEX(Usage!$D$5:$ABF$11,MATCH(UsagePerHour!$B$36,Usage!$C$5:$C$11,0),MATCH(UsagePerHour!KV$4,Usage!$D$3:$ABF$3,0)),"")</f>
        <v>1.2186187506950337</v>
      </c>
      <c r="KW40" s="6">
        <f>IFERROR(INDEX(Sales!$D$5:$ABF$18,MATCH(UsagePerHour!$B40,Sales!$C$5:$C$18,0),MATCH(UsagePerHour!KW$4,Sales!$D$3:$ABF$3,0))/KW$2*INDEX(Usage!$D$5:$ABF$11,MATCH(UsagePerHour!$B$36,Usage!$C$5:$C$11,0),MATCH(UsagePerHour!KW$4,Usage!$D$3:$ABF$3,0)),"")</f>
        <v>5.9247401264607547</v>
      </c>
      <c r="KX40" s="6">
        <f>IFERROR(INDEX(Sales!$D$5:$ABF$18,MATCH(UsagePerHour!$B40,Sales!$C$5:$C$18,0),MATCH(UsagePerHour!KX$4,Sales!$D$3:$ABF$3,0))/KX$2*INDEX(Usage!$D$5:$ABF$11,MATCH(UsagePerHour!$B$36,Usage!$C$5:$C$11,0),MATCH(UsagePerHour!KX$4,Usage!$D$3:$ABF$3,0)),"")</f>
        <v>4.0841904829986238</v>
      </c>
      <c r="KY40" s="6">
        <f>IFERROR(INDEX(Sales!$D$5:$ABF$18,MATCH(UsagePerHour!$B40,Sales!$C$5:$C$18,0),MATCH(UsagePerHour!KY$4,Sales!$D$3:$ABF$3,0))/KY$2*INDEX(Usage!$D$5:$ABF$11,MATCH(UsagePerHour!$B$36,Usage!$C$5:$C$11,0),MATCH(UsagePerHour!KY$4,Usage!$D$3:$ABF$3,0)),"")</f>
        <v>8.2803631311679595</v>
      </c>
      <c r="KZ40" s="6">
        <f>IFERROR(INDEX(Sales!$D$5:$ABF$18,MATCH(UsagePerHour!$B40,Sales!$C$5:$C$18,0),MATCH(UsagePerHour!KZ$4,Sales!$D$3:$ABF$3,0))/KZ$2*INDEX(Usage!$D$5:$ABF$11,MATCH(UsagePerHour!$B$36,Usage!$C$5:$C$11,0),MATCH(UsagePerHour!KZ$4,Usage!$D$3:$ABF$3,0)),"")</f>
        <v>9.4993852746943936</v>
      </c>
      <c r="LA40" s="6">
        <f>IFERROR(INDEX(Sales!$D$5:$ABF$18,MATCH(UsagePerHour!$B40,Sales!$C$5:$C$18,0),MATCH(UsagePerHour!LA$4,Sales!$D$3:$ABF$3,0))/LA$2*INDEX(Usage!$D$5:$ABF$11,MATCH(UsagePerHour!$B$36,Usage!$C$5:$C$11,0),MATCH(UsagePerHour!LA$4,Usage!$D$3:$ABF$3,0)),"")</f>
        <v>1.3714629727959222</v>
      </c>
      <c r="LB40" s="6">
        <f>IFERROR(INDEX(Sales!$D$5:$ABF$18,MATCH(UsagePerHour!$B40,Sales!$C$5:$C$18,0),MATCH(UsagePerHour!LB$4,Sales!$D$3:$ABF$3,0))/LB$2*INDEX(Usage!$D$5:$ABF$11,MATCH(UsagePerHour!$B$36,Usage!$C$5:$C$11,0),MATCH(UsagePerHour!LB$4,Usage!$D$3:$ABF$3,0)),"")</f>
        <v>4.8314800365712971</v>
      </c>
      <c r="LC40" s="6">
        <f>IFERROR(INDEX(Sales!$D$5:$ABF$18,MATCH(UsagePerHour!$B40,Sales!$C$5:$C$18,0),MATCH(UsagePerHour!LC$4,Sales!$D$3:$ABF$3,0))/LC$2*INDEX(Usage!$D$5:$ABF$11,MATCH(UsagePerHour!$B$36,Usage!$C$5:$C$11,0),MATCH(UsagePerHour!LC$4,Usage!$D$3:$ABF$3,0)),"")</f>
        <v>5.781054162750614</v>
      </c>
      <c r="LD40" s="6">
        <f>IFERROR(INDEX(Sales!$D$5:$ABF$18,MATCH(UsagePerHour!$B40,Sales!$C$5:$C$18,0),MATCH(UsagePerHour!LD$4,Sales!$D$3:$ABF$3,0))/LD$2*INDEX(Usage!$D$5:$ABF$11,MATCH(UsagePerHour!$B$36,Usage!$C$5:$C$11,0),MATCH(UsagePerHour!LD$4,Usage!$D$3:$ABF$3,0)),"")</f>
        <v>3.8462151216128526</v>
      </c>
      <c r="LE40" s="6">
        <f>IFERROR(INDEX(Sales!$D$5:$ABF$18,MATCH(UsagePerHour!$B40,Sales!$C$5:$C$18,0),MATCH(UsagePerHour!LE$4,Sales!$D$3:$ABF$3,0))/LE$2*INDEX(Usage!$D$5:$ABF$11,MATCH(UsagePerHour!$B$36,Usage!$C$5:$C$11,0),MATCH(UsagePerHour!LE$4,Usage!$D$3:$ABF$3,0)),"")</f>
        <v>0.85769514011798587</v>
      </c>
      <c r="LF40" s="6">
        <f>IFERROR(INDEX(Sales!$D$5:$ABF$18,MATCH(UsagePerHour!$B40,Sales!$C$5:$C$18,0),MATCH(UsagePerHour!LF$4,Sales!$D$3:$ABF$3,0))/LF$2*INDEX(Usage!$D$5:$ABF$11,MATCH(UsagePerHour!$B$36,Usage!$C$5:$C$11,0),MATCH(UsagePerHour!LF$4,Usage!$D$3:$ABF$3,0)),"")</f>
        <v>12.231526190625496</v>
      </c>
      <c r="LG40" s="6">
        <f>IFERROR(INDEX(Sales!$D$5:$ABF$18,MATCH(UsagePerHour!$B40,Sales!$C$5:$C$18,0),MATCH(UsagePerHour!LG$4,Sales!$D$3:$ABF$3,0))/LG$2*INDEX(Usage!$D$5:$ABF$11,MATCH(UsagePerHour!$B$36,Usage!$C$5:$C$11,0),MATCH(UsagePerHour!LG$4,Usage!$D$3:$ABF$3,0)),"")</f>
        <v>0.71680700641504425</v>
      </c>
      <c r="LH40" s="6">
        <f>IFERROR(INDEX(Sales!$D$5:$ABF$18,MATCH(UsagePerHour!$B40,Sales!$C$5:$C$18,0),MATCH(UsagePerHour!LH$4,Sales!$D$3:$ABF$3,0))/LH$2*INDEX(Usage!$D$5:$ABF$11,MATCH(UsagePerHour!$B$36,Usage!$C$5:$C$11,0),MATCH(UsagePerHour!LH$4,Usage!$D$3:$ABF$3,0)),"")</f>
        <v>0.63035783052056971</v>
      </c>
      <c r="LI40" s="6">
        <f>IFERROR(INDEX(Sales!$D$5:$ABF$18,MATCH(UsagePerHour!$B40,Sales!$C$5:$C$18,0),MATCH(UsagePerHour!LI$4,Sales!$D$3:$ABF$3,0))/LI$2*INDEX(Usage!$D$5:$ABF$11,MATCH(UsagePerHour!$B$36,Usage!$C$5:$C$11,0),MATCH(UsagePerHour!LI$4,Usage!$D$3:$ABF$3,0)),"")</f>
        <v>2.5892593216524507</v>
      </c>
      <c r="LJ40" s="6">
        <f>IFERROR(INDEX(Sales!$D$5:$ABF$18,MATCH(UsagePerHour!$B40,Sales!$C$5:$C$18,0),MATCH(UsagePerHour!LJ$4,Sales!$D$3:$ABF$3,0))/LJ$2*INDEX(Usage!$D$5:$ABF$11,MATCH(UsagePerHour!$B$36,Usage!$C$5:$C$11,0),MATCH(UsagePerHour!LJ$4,Usage!$D$3:$ABF$3,0)),"")</f>
        <v>3.4660826853807958</v>
      </c>
      <c r="LK40" s="6">
        <f>IFERROR(INDEX(Sales!$D$5:$ABF$18,MATCH(UsagePerHour!$B40,Sales!$C$5:$C$18,0),MATCH(UsagePerHour!LK$4,Sales!$D$3:$ABF$3,0))/LK$2*INDEX(Usage!$D$5:$ABF$11,MATCH(UsagePerHour!$B$36,Usage!$C$5:$C$11,0),MATCH(UsagePerHour!LK$4,Usage!$D$3:$ABF$3,0)),"")</f>
        <v>13.116912782463785</v>
      </c>
      <c r="LL40" s="6">
        <f>IFERROR(INDEX(Sales!$D$5:$ABF$18,MATCH(UsagePerHour!$B40,Sales!$C$5:$C$18,0),MATCH(UsagePerHour!LL$4,Sales!$D$3:$ABF$3,0))/LL$2*INDEX(Usage!$D$5:$ABF$11,MATCH(UsagePerHour!$B$36,Usage!$C$5:$C$11,0),MATCH(UsagePerHour!LL$4,Usage!$D$3:$ABF$3,0)),"")</f>
        <v>2.543433007620024</v>
      </c>
      <c r="LM40" s="6">
        <f>IFERROR(INDEX(Sales!$D$5:$ABF$18,MATCH(UsagePerHour!$B40,Sales!$C$5:$C$18,0),MATCH(UsagePerHour!LM$4,Sales!$D$3:$ABF$3,0))/LM$2*INDEX(Usage!$D$5:$ABF$11,MATCH(UsagePerHour!$B$36,Usage!$C$5:$C$11,0),MATCH(UsagePerHour!LM$4,Usage!$D$3:$ABF$3,0)),"")</f>
        <v>4.1909742042272464</v>
      </c>
      <c r="LN40" s="6">
        <f>IFERROR(INDEX(Sales!$D$5:$ABF$18,MATCH(UsagePerHour!$B40,Sales!$C$5:$C$18,0),MATCH(UsagePerHour!LN$4,Sales!$D$3:$ABF$3,0))/LN$2*INDEX(Usage!$D$5:$ABF$11,MATCH(UsagePerHour!$B$36,Usage!$C$5:$C$11,0),MATCH(UsagePerHour!LN$4,Usage!$D$3:$ABF$3,0)),"")</f>
        <v>3.1419552175767707</v>
      </c>
      <c r="LO40" s="6">
        <f>IFERROR(INDEX(Sales!$D$5:$ABF$18,MATCH(UsagePerHour!$B40,Sales!$C$5:$C$18,0),MATCH(UsagePerHour!LO$4,Sales!$D$3:$ABF$3,0))/LO$2*INDEX(Usage!$D$5:$ABF$11,MATCH(UsagePerHour!$B$36,Usage!$C$5:$C$11,0),MATCH(UsagePerHour!LO$4,Usage!$D$3:$ABF$3,0)),"")</f>
        <v>1.1278597746807586</v>
      </c>
      <c r="LP40" s="6">
        <f>IFERROR(INDEX(Sales!$D$5:$ABF$18,MATCH(UsagePerHour!$B40,Sales!$C$5:$C$18,0),MATCH(UsagePerHour!LP$4,Sales!$D$3:$ABF$3,0))/LP$2*INDEX(Usage!$D$5:$ABF$11,MATCH(UsagePerHour!$B$36,Usage!$C$5:$C$11,0),MATCH(UsagePerHour!LP$4,Usage!$D$3:$ABF$3,0)),"")</f>
        <v>0.19560096783351424</v>
      </c>
      <c r="LQ40" s="6">
        <f>IFERROR(INDEX(Sales!$D$5:$ABF$18,MATCH(UsagePerHour!$B40,Sales!$C$5:$C$18,0),MATCH(UsagePerHour!LQ$4,Sales!$D$3:$ABF$3,0))/LQ$2*INDEX(Usage!$D$5:$ABF$11,MATCH(UsagePerHour!$B$36,Usage!$C$5:$C$11,0),MATCH(UsagePerHour!LQ$4,Usage!$D$3:$ABF$3,0)),"")</f>
        <v>5.9669827548612488</v>
      </c>
      <c r="LR40" s="6">
        <f>IFERROR(INDEX(Sales!$D$5:$ABF$18,MATCH(UsagePerHour!$B40,Sales!$C$5:$C$18,0),MATCH(UsagePerHour!LR$4,Sales!$D$3:$ABF$3,0))/LR$2*INDEX(Usage!$D$5:$ABF$11,MATCH(UsagePerHour!$B$36,Usage!$C$5:$C$11,0),MATCH(UsagePerHour!LR$4,Usage!$D$3:$ABF$3,0)),"")</f>
        <v>1.3251128362520312</v>
      </c>
      <c r="LS40" s="6">
        <f>IFERROR(INDEX(Sales!$D$5:$ABF$18,MATCH(UsagePerHour!$B40,Sales!$C$5:$C$18,0),MATCH(UsagePerHour!LS$4,Sales!$D$3:$ABF$3,0))/LS$2*INDEX(Usage!$D$5:$ABF$11,MATCH(UsagePerHour!$B$36,Usage!$C$5:$C$11,0),MATCH(UsagePerHour!LS$4,Usage!$D$3:$ABF$3,0)),"")</f>
        <v>2.7926578741754597</v>
      </c>
      <c r="LT40" s="6">
        <f>IFERROR(INDEX(Sales!$D$5:$ABF$18,MATCH(UsagePerHour!$B40,Sales!$C$5:$C$18,0),MATCH(UsagePerHour!LT$4,Sales!$D$3:$ABF$3,0))/LT$2*INDEX(Usage!$D$5:$ABF$11,MATCH(UsagePerHour!$B$36,Usage!$C$5:$C$11,0),MATCH(UsagePerHour!LT$4,Usage!$D$3:$ABF$3,0)),"")</f>
        <v>6.8066194765376462</v>
      </c>
      <c r="LU40" s="6">
        <f>IFERROR(INDEX(Sales!$D$5:$ABF$18,MATCH(UsagePerHour!$B40,Sales!$C$5:$C$18,0),MATCH(UsagePerHour!LU$4,Sales!$D$3:$ABF$3,0))/LU$2*INDEX(Usage!$D$5:$ABF$11,MATCH(UsagePerHour!$B$36,Usage!$C$5:$C$11,0),MATCH(UsagePerHour!LU$4,Usage!$D$3:$ABF$3,0)),"")</f>
        <v>0.89646878758062765</v>
      </c>
      <c r="LV40" s="6">
        <f>IFERROR(INDEX(Sales!$D$5:$ABF$18,MATCH(UsagePerHour!$B40,Sales!$C$5:$C$18,0),MATCH(UsagePerHour!LV$4,Sales!$D$3:$ABF$3,0))/LV$2*INDEX(Usage!$D$5:$ABF$11,MATCH(UsagePerHour!$B$36,Usage!$C$5:$C$11,0),MATCH(UsagePerHour!LV$4,Usage!$D$3:$ABF$3,0)),"")</f>
        <v>1.9314970059880241</v>
      </c>
      <c r="LW40" s="6">
        <f>IFERROR(INDEX(Sales!$D$5:$ABF$18,MATCH(UsagePerHour!$B40,Sales!$C$5:$C$18,0),MATCH(UsagePerHour!LW$4,Sales!$D$3:$ABF$3,0))/LW$2*INDEX(Usage!$D$5:$ABF$11,MATCH(UsagePerHour!$B$36,Usage!$C$5:$C$11,0),MATCH(UsagePerHour!LW$4,Usage!$D$3:$ABF$3,0)),"")</f>
        <v>0.57295356397690334</v>
      </c>
      <c r="LX40" s="6">
        <f>IFERROR(INDEX(Sales!$D$5:$ABF$18,MATCH(UsagePerHour!$B40,Sales!$C$5:$C$18,0),MATCH(UsagePerHour!LX$4,Sales!$D$3:$ABF$3,0))/LX$2*INDEX(Usage!$D$5:$ABF$11,MATCH(UsagePerHour!$B$36,Usage!$C$5:$C$11,0),MATCH(UsagePerHour!LX$4,Usage!$D$3:$ABF$3,0)),"")</f>
        <v>2.702053815056157</v>
      </c>
      <c r="LY40" s="6">
        <f>IFERROR(INDEX(Sales!$D$5:$ABF$18,MATCH(UsagePerHour!$B40,Sales!$C$5:$C$18,0),MATCH(UsagePerHour!LY$4,Sales!$D$3:$ABF$3,0))/LY$2*INDEX(Usage!$D$5:$ABF$11,MATCH(UsagePerHour!$B$36,Usage!$C$5:$C$11,0),MATCH(UsagePerHour!LY$4,Usage!$D$3:$ABF$3,0)),"")</f>
        <v>4.9531303195004623</v>
      </c>
      <c r="LZ40" s="6">
        <f>IFERROR(INDEX(Sales!$D$5:$ABF$18,MATCH(UsagePerHour!$B40,Sales!$C$5:$C$18,0),MATCH(UsagePerHour!LZ$4,Sales!$D$3:$ABF$3,0))/LZ$2*INDEX(Usage!$D$5:$ABF$11,MATCH(UsagePerHour!$B$36,Usage!$C$5:$C$11,0),MATCH(UsagePerHour!LZ$4,Usage!$D$3:$ABF$3,0)),"")</f>
        <v>3.7966343083407841</v>
      </c>
      <c r="MA40" s="6">
        <f>IFERROR(INDEX(Sales!$D$5:$ABF$18,MATCH(UsagePerHour!$B40,Sales!$C$5:$C$18,0),MATCH(UsagePerHour!MA$4,Sales!$D$3:$ABF$3,0))/MA$2*INDEX(Usage!$D$5:$ABF$11,MATCH(UsagePerHour!$B$36,Usage!$C$5:$C$11,0),MATCH(UsagePerHour!MA$4,Usage!$D$3:$ABF$3,0)),"")</f>
        <v>1.6944176519675311</v>
      </c>
      <c r="MB40" s="6">
        <f>IFERROR(INDEX(Sales!$D$5:$ABF$18,MATCH(UsagePerHour!$B40,Sales!$C$5:$C$18,0),MATCH(UsagePerHour!MB$4,Sales!$D$3:$ABF$3,0))/MB$2*INDEX(Usage!$D$5:$ABF$11,MATCH(UsagePerHour!$B$36,Usage!$C$5:$C$11,0),MATCH(UsagePerHour!MB$4,Usage!$D$3:$ABF$3,0)),"")</f>
        <v>3.7500451780013253</v>
      </c>
      <c r="MC40" s="6">
        <f>IFERROR(INDEX(Sales!$D$5:$ABF$18,MATCH(UsagePerHour!$B40,Sales!$C$5:$C$18,0),MATCH(UsagePerHour!MC$4,Sales!$D$3:$ABF$3,0))/MC$2*INDEX(Usage!$D$5:$ABF$11,MATCH(UsagePerHour!$B$36,Usage!$C$5:$C$11,0),MATCH(UsagePerHour!MC$4,Usage!$D$3:$ABF$3,0)),"")</f>
        <v>0.32637709293860712</v>
      </c>
      <c r="MD40" s="6">
        <f>IFERROR(INDEX(Sales!$D$5:$ABF$18,MATCH(UsagePerHour!$B40,Sales!$C$5:$C$18,0),MATCH(UsagePerHour!MD$4,Sales!$D$3:$ABF$3,0))/MD$2*INDEX(Usage!$D$5:$ABF$11,MATCH(UsagePerHour!$B$36,Usage!$C$5:$C$11,0),MATCH(UsagePerHour!MD$4,Usage!$D$3:$ABF$3,0)),"")</f>
        <v>1.9591024671495059</v>
      </c>
      <c r="ME40" s="6">
        <f>IFERROR(INDEX(Sales!$D$5:$ABF$18,MATCH(UsagePerHour!$B40,Sales!$C$5:$C$18,0),MATCH(UsagePerHour!ME$4,Sales!$D$3:$ABF$3,0))/ME$2*INDEX(Usage!$D$5:$ABF$11,MATCH(UsagePerHour!$B$36,Usage!$C$5:$C$11,0),MATCH(UsagePerHour!ME$4,Usage!$D$3:$ABF$3,0)),"")</f>
        <v>7.6888953126389756</v>
      </c>
      <c r="MF40" s="6">
        <f>IFERROR(INDEX(Sales!$D$5:$ABF$18,MATCH(UsagePerHour!$B40,Sales!$C$5:$C$18,0),MATCH(UsagePerHour!MF$4,Sales!$D$3:$ABF$3,0))/MF$2*INDEX(Usage!$D$5:$ABF$11,MATCH(UsagePerHour!$B$36,Usage!$C$5:$C$11,0),MATCH(UsagePerHour!MF$4,Usage!$D$3:$ABF$3,0)),"")</f>
        <v>5.9739654587160675</v>
      </c>
      <c r="MG40" s="6">
        <f>IFERROR(INDEX(Sales!$D$5:$ABF$18,MATCH(UsagePerHour!$B40,Sales!$C$5:$C$18,0),MATCH(UsagePerHour!MG$4,Sales!$D$3:$ABF$3,0))/MG$2*INDEX(Usage!$D$5:$ABF$11,MATCH(UsagePerHour!$B$36,Usage!$C$5:$C$11,0),MATCH(UsagePerHour!MG$4,Usage!$D$3:$ABF$3,0)),"")</f>
        <v>0.8511476639017761</v>
      </c>
      <c r="MH40" s="6">
        <f>IFERROR(INDEX(Sales!$D$5:$ABF$18,MATCH(UsagePerHour!$B40,Sales!$C$5:$C$18,0),MATCH(UsagePerHour!MH$4,Sales!$D$3:$ABF$3,0))/MH$2*INDEX(Usage!$D$5:$ABF$11,MATCH(UsagePerHour!$B$36,Usage!$C$5:$C$11,0),MATCH(UsagePerHour!MH$4,Usage!$D$3:$ABF$3,0)),"")</f>
        <v>2.4009027335078148</v>
      </c>
      <c r="MI40" s="6">
        <f>IFERROR(INDEX(Sales!$D$5:$ABF$18,MATCH(UsagePerHour!$B40,Sales!$C$5:$C$18,0),MATCH(UsagePerHour!MI$4,Sales!$D$3:$ABF$3,0))/MI$2*INDEX(Usage!$D$5:$ABF$11,MATCH(UsagePerHour!$B$36,Usage!$C$5:$C$11,0),MATCH(UsagePerHour!MI$4,Usage!$D$3:$ABF$3,0)),"")</f>
        <v>3.4160127947790433</v>
      </c>
      <c r="MJ40" s="6">
        <f>IFERROR(INDEX(Sales!$D$5:$ABF$18,MATCH(UsagePerHour!$B40,Sales!$C$5:$C$18,0),MATCH(UsagePerHour!MJ$4,Sales!$D$3:$ABF$3,0))/MJ$2*INDEX(Usage!$D$5:$ABF$11,MATCH(UsagePerHour!$B$36,Usage!$C$5:$C$11,0),MATCH(UsagePerHour!MJ$4,Usage!$D$3:$ABF$3,0)),"")</f>
        <v>1.3715945600985873</v>
      </c>
      <c r="MK40" s="6">
        <f>IFERROR(INDEX(Sales!$D$5:$ABF$18,MATCH(UsagePerHour!$B40,Sales!$C$5:$C$18,0),MATCH(UsagePerHour!MK$4,Sales!$D$3:$ABF$3,0))/MK$2*INDEX(Usage!$D$5:$ABF$11,MATCH(UsagePerHour!$B$36,Usage!$C$5:$C$11,0),MATCH(UsagePerHour!MK$4,Usage!$D$3:$ABF$3,0)),"")</f>
        <v>1.2717973887194016</v>
      </c>
      <c r="ML40" s="6">
        <f>IFERROR(INDEX(Sales!$D$5:$ABF$18,MATCH(UsagePerHour!$B40,Sales!$C$5:$C$18,0),MATCH(UsagePerHour!ML$4,Sales!$D$3:$ABF$3,0))/ML$2*INDEX(Usage!$D$5:$ABF$11,MATCH(UsagePerHour!$B$36,Usage!$C$5:$C$11,0),MATCH(UsagePerHour!ML$4,Usage!$D$3:$ABF$3,0)),"")</f>
        <v>13.658357897146782</v>
      </c>
      <c r="MM40" s="6">
        <f>IFERROR(INDEX(Sales!$D$5:$ABF$18,MATCH(UsagePerHour!$B40,Sales!$C$5:$C$18,0),MATCH(UsagePerHour!MM$4,Sales!$D$3:$ABF$3,0))/MM$2*INDEX(Usage!$D$5:$ABF$11,MATCH(UsagePerHour!$B$36,Usage!$C$5:$C$11,0),MATCH(UsagePerHour!MM$4,Usage!$D$3:$ABF$3,0)),"")</f>
        <v>4.7525960414073314</v>
      </c>
      <c r="MN40" s="6">
        <f>IFERROR(INDEX(Sales!$D$5:$ABF$18,MATCH(UsagePerHour!$B40,Sales!$C$5:$C$18,0),MATCH(UsagePerHour!MN$4,Sales!$D$3:$ABF$3,0))/MN$2*INDEX(Usage!$D$5:$ABF$11,MATCH(UsagePerHour!$B$36,Usage!$C$5:$C$11,0),MATCH(UsagePerHour!MN$4,Usage!$D$3:$ABF$3,0)),"")</f>
        <v>0.23755927860275994</v>
      </c>
      <c r="MO40" s="6">
        <f>IFERROR(INDEX(Sales!$D$5:$ABF$18,MATCH(UsagePerHour!$B40,Sales!$C$5:$C$18,0),MATCH(UsagePerHour!MO$4,Sales!$D$3:$ABF$3,0))/MO$2*INDEX(Usage!$D$5:$ABF$11,MATCH(UsagePerHour!$B$36,Usage!$C$5:$C$11,0),MATCH(UsagePerHour!MO$4,Usage!$D$3:$ABF$3,0)),"")</f>
        <v>6.8066194765376462</v>
      </c>
      <c r="MP40" s="6">
        <f>IFERROR(INDEX(Sales!$D$5:$ABF$18,MATCH(UsagePerHour!$B40,Sales!$C$5:$C$18,0),MATCH(UsagePerHour!MP$4,Sales!$D$3:$ABF$3,0))/MP$2*INDEX(Usage!$D$5:$ABF$11,MATCH(UsagePerHour!$B$36,Usage!$C$5:$C$11,0),MATCH(UsagePerHour!MP$4,Usage!$D$3:$ABF$3,0)),"")</f>
        <v>0.89646878758062765</v>
      </c>
      <c r="MQ40" s="6">
        <f>IFERROR(INDEX(Sales!$D$5:$ABF$18,MATCH(UsagePerHour!$B40,Sales!$C$5:$C$18,0),MATCH(UsagePerHour!MQ$4,Sales!$D$3:$ABF$3,0))/MQ$2*INDEX(Usage!$D$5:$ABF$11,MATCH(UsagePerHour!$B$36,Usage!$C$5:$C$11,0),MATCH(UsagePerHour!MQ$4,Usage!$D$3:$ABF$3,0)),"")</f>
        <v>1.9314970059880241</v>
      </c>
      <c r="MR40" s="6">
        <f>IFERROR(INDEX(Sales!$D$5:$ABF$18,MATCH(UsagePerHour!$B40,Sales!$C$5:$C$18,0),MATCH(UsagePerHour!MR$4,Sales!$D$3:$ABF$3,0))/MR$2*INDEX(Usage!$D$5:$ABF$11,MATCH(UsagePerHour!$B$36,Usage!$C$5:$C$11,0),MATCH(UsagePerHour!MR$4,Usage!$D$3:$ABF$3,0)),"")</f>
        <v>0.57295356397690334</v>
      </c>
      <c r="MS40" s="6">
        <f>IFERROR(INDEX(Sales!$D$5:$ABF$18,MATCH(UsagePerHour!$B40,Sales!$C$5:$C$18,0),MATCH(UsagePerHour!MS$4,Sales!$D$3:$ABF$3,0))/MS$2*INDEX(Usage!$D$5:$ABF$11,MATCH(UsagePerHour!$B$36,Usage!$C$5:$C$11,0),MATCH(UsagePerHour!MS$4,Usage!$D$3:$ABF$3,0)),"")</f>
        <v>1.9126453980298901</v>
      </c>
      <c r="MT40" s="6">
        <f>IFERROR(INDEX(Sales!$D$5:$ABF$18,MATCH(UsagePerHour!$B40,Sales!$C$5:$C$18,0),MATCH(UsagePerHour!MT$4,Sales!$D$3:$ABF$3,0))/MT$2*INDEX(Usage!$D$5:$ABF$11,MATCH(UsagePerHour!$B$36,Usage!$C$5:$C$11,0),MATCH(UsagePerHour!MT$4,Usage!$D$3:$ABF$3,0)),"")</f>
        <v>8.0635223651252215</v>
      </c>
      <c r="MU40" s="6">
        <f>IFERROR(INDEX(Sales!$D$5:$ABF$18,MATCH(UsagePerHour!$B40,Sales!$C$5:$C$18,0),MATCH(UsagePerHour!MU$4,Sales!$D$3:$ABF$3,0))/MU$2*INDEX(Usage!$D$5:$ABF$11,MATCH(UsagePerHour!$B$36,Usage!$C$5:$C$11,0),MATCH(UsagePerHour!MU$4,Usage!$D$3:$ABF$3,0)),"")</f>
        <v>2.2557358472669002</v>
      </c>
      <c r="MV40" s="6">
        <f>IFERROR(INDEX(Sales!$D$5:$ABF$18,MATCH(UsagePerHour!$B40,Sales!$C$5:$C$18,0),MATCH(UsagePerHour!MV$4,Sales!$D$3:$ABF$3,0))/MV$2*INDEX(Usage!$D$5:$ABF$11,MATCH(UsagePerHour!$B$36,Usage!$C$5:$C$11,0),MATCH(UsagePerHour!MV$4,Usage!$D$3:$ABF$3,0)),"")</f>
        <v>4.6355345334313007</v>
      </c>
      <c r="MW40" s="6">
        <f>IFERROR(INDEX(Sales!$D$5:$ABF$18,MATCH(UsagePerHour!$B40,Sales!$C$5:$C$18,0),MATCH(UsagePerHour!MW$4,Sales!$D$3:$ABF$3,0))/MW$2*INDEX(Usage!$D$5:$ABF$11,MATCH(UsagePerHour!$B$36,Usage!$C$5:$C$11,0),MATCH(UsagePerHour!MW$4,Usage!$D$3:$ABF$3,0)),"")</f>
        <v>0.4446976301815011</v>
      </c>
      <c r="MX40" s="6">
        <f>IFERROR(INDEX(Sales!$D$5:$ABF$18,MATCH(UsagePerHour!$B40,Sales!$C$5:$C$18,0),MATCH(UsagePerHour!MX$4,Sales!$D$3:$ABF$3,0))/MX$2*INDEX(Usage!$D$5:$ABF$11,MATCH(UsagePerHour!$B$36,Usage!$C$5:$C$11,0),MATCH(UsagePerHour!MX$4,Usage!$D$3:$ABF$3,0)),"")</f>
        <v>2.3786737466040999</v>
      </c>
      <c r="MY40" s="6">
        <f>IFERROR(INDEX(Sales!$D$5:$ABF$18,MATCH(UsagePerHour!$B40,Sales!$C$5:$C$18,0),MATCH(UsagePerHour!MY$4,Sales!$D$3:$ABF$3,0))/MY$2*INDEX(Usage!$D$5:$ABF$11,MATCH(UsagePerHour!$B$36,Usage!$C$5:$C$11,0),MATCH(UsagePerHour!MY$4,Usage!$D$3:$ABF$3,0)),"")</f>
        <v>0.58016871249235458</v>
      </c>
      <c r="MZ40" s="6">
        <f>IFERROR(INDEX(Sales!$D$5:$ABF$18,MATCH(UsagePerHour!$B40,Sales!$C$5:$C$18,0),MATCH(UsagePerHour!MZ$4,Sales!$D$3:$ABF$3,0))/MZ$2*INDEX(Usage!$D$5:$ABF$11,MATCH(UsagePerHour!$B$36,Usage!$C$5:$C$11,0),MATCH(UsagePerHour!MZ$4,Usage!$D$3:$ABF$3,0)),"")</f>
        <v>7.5952154580464244</v>
      </c>
      <c r="NA40" s="6">
        <f>IFERROR(INDEX(Sales!$D$5:$ABF$18,MATCH(UsagePerHour!$B40,Sales!$C$5:$C$18,0),MATCH(UsagePerHour!NA$4,Sales!$D$3:$ABF$3,0))/NA$2*INDEX(Usage!$D$5:$ABF$11,MATCH(UsagePerHour!$B$36,Usage!$C$5:$C$11,0),MATCH(UsagePerHour!NA$4,Usage!$D$3:$ABF$3,0)),"")</f>
        <v>3.8495709237758708</v>
      </c>
      <c r="NB40" s="6">
        <f>IFERROR(INDEX(Sales!$D$5:$ABF$18,MATCH(UsagePerHour!$B40,Sales!$C$5:$C$18,0),MATCH(UsagePerHour!NB$4,Sales!$D$3:$ABF$3,0))/NB$2*INDEX(Usage!$D$5:$ABF$11,MATCH(UsagePerHour!$B$36,Usage!$C$5:$C$11,0),MATCH(UsagePerHour!NB$4,Usage!$D$3:$ABF$3,0)),"")</f>
        <v>1.7209546310676405</v>
      </c>
      <c r="NC40" s="6">
        <f>IFERROR(INDEX(Sales!$D$5:$ABF$18,MATCH(UsagePerHour!$B40,Sales!$C$5:$C$18,0),MATCH(UsagePerHour!NC$4,Sales!$D$3:$ABF$3,0))/NC$2*INDEX(Usage!$D$5:$ABF$11,MATCH(UsagePerHour!$B$36,Usage!$C$5:$C$11,0),MATCH(UsagePerHour!NC$4,Usage!$D$3:$ABF$3,0)),"")</f>
        <v>2.4449145031492621</v>
      </c>
      <c r="ND40" s="6">
        <f>IFERROR(INDEX(Sales!$D$5:$ABF$18,MATCH(UsagePerHour!$B40,Sales!$C$5:$C$18,0),MATCH(UsagePerHour!ND$4,Sales!$D$3:$ABF$3,0))/ND$2*INDEX(Usage!$D$5:$ABF$11,MATCH(UsagePerHour!$B$36,Usage!$C$5:$C$11,0),MATCH(UsagePerHour!ND$4,Usage!$D$3:$ABF$3,0)),"")</f>
        <v>3.7843239267325668</v>
      </c>
      <c r="NE40" s="6">
        <f>IFERROR(INDEX(Sales!$D$5:$ABF$18,MATCH(UsagePerHour!$B40,Sales!$C$5:$C$18,0),MATCH(UsagePerHour!NE$4,Sales!$D$3:$ABF$3,0))/NE$2*INDEX(Usage!$D$5:$ABF$11,MATCH(UsagePerHour!$B$36,Usage!$C$5:$C$11,0),MATCH(UsagePerHour!NE$4,Usage!$D$3:$ABF$3,0)),"")</f>
        <v>0</v>
      </c>
      <c r="NF40" s="6">
        <f>IFERROR(INDEX(Sales!$D$5:$ABF$18,MATCH(UsagePerHour!$B40,Sales!$C$5:$C$18,0),MATCH(UsagePerHour!NF$4,Sales!$D$3:$ABF$3,0))/NF$2*INDEX(Usage!$D$5:$ABF$11,MATCH(UsagePerHour!$B$36,Usage!$C$5:$C$11,0),MATCH(UsagePerHour!NF$4,Usage!$D$3:$ABF$3,0)),"")</f>
        <v>0.29704440853505698</v>
      </c>
      <c r="NG40" s="6">
        <f>IFERROR(INDEX(Sales!$D$5:$ABF$18,MATCH(UsagePerHour!$B40,Sales!$C$5:$C$18,0),MATCH(UsagePerHour!NG$4,Sales!$D$3:$ABF$3,0))/NG$2*INDEX(Usage!$D$5:$ABF$11,MATCH(UsagePerHour!$B$36,Usage!$C$5:$C$11,0),MATCH(UsagePerHour!NG$4,Usage!$D$3:$ABF$3,0)),"")</f>
        <v>1.236189730262143</v>
      </c>
      <c r="NH40" s="6">
        <f>IFERROR(INDEX(Sales!$D$5:$ABF$18,MATCH(UsagePerHour!$B40,Sales!$C$5:$C$18,0),MATCH(UsagePerHour!NH$4,Sales!$D$3:$ABF$3,0))/NH$2*INDEX(Usage!$D$5:$ABF$11,MATCH(UsagePerHour!$B$36,Usage!$C$5:$C$11,0),MATCH(UsagePerHour!NH$4,Usage!$D$3:$ABF$3,0)),"")</f>
        <v>4.1207190143177721</v>
      </c>
      <c r="NI40" s="6">
        <f>IFERROR(INDEX(Sales!$D$5:$ABF$18,MATCH(UsagePerHour!$B40,Sales!$C$5:$C$18,0),MATCH(UsagePerHour!NI$4,Sales!$D$3:$ABF$3,0))/NI$2*INDEX(Usage!$D$5:$ABF$11,MATCH(UsagePerHour!$B$36,Usage!$C$5:$C$11,0),MATCH(UsagePerHour!NI$4,Usage!$D$3:$ABF$3,0)),"")</f>
        <v>0.82909279537545899</v>
      </c>
      <c r="NJ40" s="6">
        <f>IFERROR(INDEX(Sales!$D$5:$ABF$18,MATCH(UsagePerHour!$B40,Sales!$C$5:$C$18,0),MATCH(UsagePerHour!NJ$4,Sales!$D$3:$ABF$3,0))/NJ$2*INDEX(Usage!$D$5:$ABF$11,MATCH(UsagePerHour!$B$36,Usage!$C$5:$C$11,0),MATCH(UsagePerHour!NJ$4,Usage!$D$3:$ABF$3,0)),"")</f>
        <v>2.4131818950181514</v>
      </c>
      <c r="NK40" s="6">
        <f>IFERROR(INDEX(Sales!$D$5:$ABF$18,MATCH(UsagePerHour!$B40,Sales!$C$5:$C$18,0),MATCH(UsagePerHour!NK$4,Sales!$D$3:$ABF$3,0))/NK$2*INDEX(Usage!$D$5:$ABF$11,MATCH(UsagePerHour!$B$36,Usage!$C$5:$C$11,0),MATCH(UsagePerHour!NK$4,Usage!$D$3:$ABF$3,0)),"")</f>
        <v>1.8785665546260963</v>
      </c>
      <c r="NL40" s="6">
        <f>IFERROR(INDEX(Sales!$D$5:$ABF$18,MATCH(UsagePerHour!$B40,Sales!$C$5:$C$18,0),MATCH(UsagePerHour!NL$4,Sales!$D$3:$ABF$3,0))/NL$2*INDEX(Usage!$D$5:$ABF$11,MATCH(UsagePerHour!$B$36,Usage!$C$5:$C$11,0),MATCH(UsagePerHour!NL$4,Usage!$D$3:$ABF$3,0)),"")</f>
        <v>1.5046167911016304</v>
      </c>
      <c r="NM40" s="6">
        <f>IFERROR(INDEX(Sales!$D$5:$ABF$18,MATCH(UsagePerHour!$B40,Sales!$C$5:$C$18,0),MATCH(UsagePerHour!NM$4,Sales!$D$3:$ABF$3,0))/NM$2*INDEX(Usage!$D$5:$ABF$11,MATCH(UsagePerHour!$B$36,Usage!$C$5:$C$11,0),MATCH(UsagePerHour!NM$4,Usage!$D$3:$ABF$3,0)),"")</f>
        <v>5.0482038599225305</v>
      </c>
      <c r="NN40" s="6">
        <f>IFERROR(INDEX(Sales!$D$5:$ABF$18,MATCH(UsagePerHour!$B40,Sales!$C$5:$C$18,0),MATCH(UsagePerHour!NN$4,Sales!$D$3:$ABF$3,0))/NN$2*INDEX(Usage!$D$5:$ABF$11,MATCH(UsagePerHour!$B$36,Usage!$C$5:$C$11,0),MATCH(UsagePerHour!NN$4,Usage!$D$3:$ABF$3,0)),"")</f>
        <v>30.078485537861557</v>
      </c>
      <c r="NO40" s="6">
        <f>IFERROR(INDEX(Sales!$D$5:$ABF$18,MATCH(UsagePerHour!$B40,Sales!$C$5:$C$18,0),MATCH(UsagePerHour!NO$4,Sales!$D$3:$ABF$3,0))/NO$2*INDEX(Usage!$D$5:$ABF$11,MATCH(UsagePerHour!$B$36,Usage!$C$5:$C$11,0),MATCH(UsagePerHour!NO$4,Usage!$D$3:$ABF$3,0)),"")</f>
        <v>2.8500420613730295</v>
      </c>
      <c r="NP40" s="6">
        <f>IFERROR(INDEX(Sales!$D$5:$ABF$18,MATCH(UsagePerHour!$B40,Sales!$C$5:$C$18,0),MATCH(UsagePerHour!NP$4,Sales!$D$3:$ABF$3,0))/NP$2*INDEX(Usage!$D$5:$ABF$11,MATCH(UsagePerHour!$B$36,Usage!$C$5:$C$11,0),MATCH(UsagePerHour!NP$4,Usage!$D$3:$ABF$3,0)),"")</f>
        <v>4.7027492766006329</v>
      </c>
      <c r="NQ40" s="6">
        <f>IFERROR(INDEX(Sales!$D$5:$ABF$18,MATCH(UsagePerHour!$B40,Sales!$C$5:$C$18,0),MATCH(UsagePerHour!NQ$4,Sales!$D$3:$ABF$3,0))/NQ$2*INDEX(Usage!$D$5:$ABF$11,MATCH(UsagePerHour!$B$36,Usage!$C$5:$C$11,0),MATCH(UsagePerHour!NQ$4,Usage!$D$3:$ABF$3,0)),"")</f>
        <v>4.4386038345084016</v>
      </c>
      <c r="NR40" s="6">
        <f>IFERROR(INDEX(Sales!$D$5:$ABF$18,MATCH(UsagePerHour!$B40,Sales!$C$5:$C$18,0),MATCH(UsagePerHour!NR$4,Sales!$D$3:$ABF$3,0))/NR$2*INDEX(Usage!$D$5:$ABF$11,MATCH(UsagePerHour!$B$36,Usage!$C$5:$C$11,0),MATCH(UsagePerHour!NR$4,Usage!$D$3:$ABF$3,0)),"")</f>
        <v>4.3652344999680084</v>
      </c>
      <c r="NS40" s="6">
        <f>IFERROR(INDEX(Sales!$D$5:$ABF$18,MATCH(UsagePerHour!$B40,Sales!$C$5:$C$18,0),MATCH(UsagePerHour!NS$4,Sales!$D$3:$ABF$3,0))/NS$2*INDEX(Usage!$D$5:$ABF$11,MATCH(UsagePerHour!$B$36,Usage!$C$5:$C$11,0),MATCH(UsagePerHour!NS$4,Usage!$D$3:$ABF$3,0)),"")</f>
        <v>1.2760348923920017</v>
      </c>
      <c r="NT40" s="6">
        <f>IFERROR(INDEX(Sales!$D$5:$ABF$18,MATCH(UsagePerHour!$B40,Sales!$C$5:$C$18,0),MATCH(UsagePerHour!NT$4,Sales!$D$3:$ABF$3,0))/NT$2*INDEX(Usage!$D$5:$ABF$11,MATCH(UsagePerHour!$B$36,Usage!$C$5:$C$11,0),MATCH(UsagePerHour!NT$4,Usage!$D$3:$ABF$3,0)),"")</f>
        <v>2.0047060674186761</v>
      </c>
      <c r="NU40" s="6">
        <f>IFERROR(INDEX(Sales!$D$5:$ABF$18,MATCH(UsagePerHour!$B40,Sales!$C$5:$C$18,0),MATCH(UsagePerHour!NU$4,Sales!$D$3:$ABF$3,0))/NU$2*INDEX(Usage!$D$5:$ABF$11,MATCH(UsagePerHour!$B$36,Usage!$C$5:$C$11,0),MATCH(UsagePerHour!NU$4,Usage!$D$3:$ABF$3,0)),"")</f>
        <v>12.336110635545664</v>
      </c>
      <c r="NV40" s="6">
        <f>IFERROR(INDEX(Sales!$D$5:$ABF$18,MATCH(UsagePerHour!$B40,Sales!$C$5:$C$18,0),MATCH(UsagePerHour!NV$4,Sales!$D$3:$ABF$3,0))/NV$2*INDEX(Usage!$D$5:$ABF$11,MATCH(UsagePerHour!$B$36,Usage!$C$5:$C$11,0),MATCH(UsagePerHour!NV$4,Usage!$D$3:$ABF$3,0)),"")</f>
        <v>0.89996256644456096</v>
      </c>
      <c r="NW40" s="6">
        <f>IFERROR(INDEX(Sales!$D$5:$ABF$18,MATCH(UsagePerHour!$B40,Sales!$C$5:$C$18,0),MATCH(UsagePerHour!NW$4,Sales!$D$3:$ABF$3,0))/NW$2*INDEX(Usage!$D$5:$ABF$11,MATCH(UsagePerHour!$B$36,Usage!$C$5:$C$11,0),MATCH(UsagePerHour!NW$4,Usage!$D$3:$ABF$3,0)),"")</f>
        <v>1.9296380234257513</v>
      </c>
      <c r="NX40" s="6">
        <f>IFERROR(INDEX(Sales!$D$5:$ABF$18,MATCH(UsagePerHour!$B40,Sales!$C$5:$C$18,0),MATCH(UsagePerHour!NX$4,Sales!$D$3:$ABF$3,0))/NX$2*INDEX(Usage!$D$5:$ABF$11,MATCH(UsagePerHour!$B$36,Usage!$C$5:$C$11,0),MATCH(UsagePerHour!NX$4,Usage!$D$3:$ABF$3,0)),"")</f>
        <v>6.0627813054305317</v>
      </c>
      <c r="NY40" s="6">
        <f>IFERROR(INDEX(Sales!$D$5:$ABF$18,MATCH(UsagePerHour!$B40,Sales!$C$5:$C$18,0),MATCH(UsagePerHour!NY$4,Sales!$D$3:$ABF$3,0))/NY$2*INDEX(Usage!$D$5:$ABF$11,MATCH(UsagePerHour!$B$36,Usage!$C$5:$C$11,0),MATCH(UsagePerHour!NY$4,Usage!$D$3:$ABF$3,0)),"")</f>
        <v>4.2617229829573438</v>
      </c>
      <c r="NZ40" s="6">
        <f>IFERROR(INDEX(Sales!$D$5:$ABF$18,MATCH(UsagePerHour!$B40,Sales!$C$5:$C$18,0),MATCH(UsagePerHour!NZ$4,Sales!$D$3:$ABF$3,0))/NZ$2*INDEX(Usage!$D$5:$ABF$11,MATCH(UsagePerHour!$B$36,Usage!$C$5:$C$11,0),MATCH(UsagePerHour!NZ$4,Usage!$D$3:$ABF$3,0)),"")</f>
        <v>0.24322094880390333</v>
      </c>
      <c r="OA40" s="6">
        <f>IFERROR(INDEX(Sales!$D$5:$ABF$18,MATCH(UsagePerHour!$B40,Sales!$C$5:$C$18,0),MATCH(UsagePerHour!OA$4,Sales!$D$3:$ABF$3,0))/OA$2*INDEX(Usage!$D$5:$ABF$11,MATCH(UsagePerHour!$B$36,Usage!$C$5:$C$11,0),MATCH(UsagePerHour!OA$4,Usage!$D$3:$ABF$3,0)),"")</f>
        <v>0</v>
      </c>
      <c r="OB40" s="6">
        <f>IFERROR(INDEX(Sales!$D$5:$ABF$18,MATCH(UsagePerHour!$B40,Sales!$C$5:$C$18,0),MATCH(UsagePerHour!OB$4,Sales!$D$3:$ABF$3,0))/OB$2*INDEX(Usage!$D$5:$ABF$11,MATCH(UsagePerHour!$B$36,Usage!$C$5:$C$11,0),MATCH(UsagePerHour!OB$4,Usage!$D$3:$ABF$3,0)),"")</f>
        <v>3.6784793755749243</v>
      </c>
      <c r="OC40" s="6">
        <f>IFERROR(INDEX(Sales!$D$5:$ABF$18,MATCH(UsagePerHour!$B40,Sales!$C$5:$C$18,0),MATCH(UsagePerHour!OC$4,Sales!$D$3:$ABF$3,0))/OC$2*INDEX(Usage!$D$5:$ABF$11,MATCH(UsagePerHour!$B$36,Usage!$C$5:$C$11,0),MATCH(UsagePerHour!OC$4,Usage!$D$3:$ABF$3,0)),"")</f>
        <v>1.0983630632353778</v>
      </c>
      <c r="OD40" s="6">
        <f>IFERROR(INDEX(Sales!$D$5:$ABF$18,MATCH(UsagePerHour!$B40,Sales!$C$5:$C$18,0),MATCH(UsagePerHour!OD$4,Sales!$D$3:$ABF$3,0))/OD$2*INDEX(Usage!$D$5:$ABF$11,MATCH(UsagePerHour!$B$36,Usage!$C$5:$C$11,0),MATCH(UsagePerHour!OD$4,Usage!$D$3:$ABF$3,0)),"")</f>
        <v>0.96430879963662408</v>
      </c>
      <c r="OE40" s="6">
        <f>IFERROR(INDEX(Sales!$D$5:$ABF$18,MATCH(UsagePerHour!$B40,Sales!$C$5:$C$18,0),MATCH(UsagePerHour!OE$4,Sales!$D$3:$ABF$3,0))/OE$2*INDEX(Usage!$D$5:$ABF$11,MATCH(UsagePerHour!$B$36,Usage!$C$5:$C$11,0),MATCH(UsagePerHour!OE$4,Usage!$D$3:$ABF$3,0)),"")</f>
        <v>2.1671159029649596</v>
      </c>
      <c r="OF40" s="6">
        <f>IFERROR(INDEX(Sales!$D$5:$ABF$18,MATCH(UsagePerHour!$B40,Sales!$C$5:$C$18,0),MATCH(UsagePerHour!OF$4,Sales!$D$3:$ABF$3,0))/OF$2*INDEX(Usage!$D$5:$ABF$11,MATCH(UsagePerHour!$B$36,Usage!$C$5:$C$11,0),MATCH(UsagePerHour!OF$4,Usage!$D$3:$ABF$3,0)),"")</f>
        <v>0.24690324062191843</v>
      </c>
      <c r="OG40" s="6">
        <f>IFERROR(INDEX(Sales!$D$5:$ABF$18,MATCH(UsagePerHour!$B40,Sales!$C$5:$C$18,0),MATCH(UsagePerHour!OG$4,Sales!$D$3:$ABF$3,0))/OG$2*INDEX(Usage!$D$5:$ABF$11,MATCH(UsagePerHour!$B$36,Usage!$C$5:$C$11,0),MATCH(UsagePerHour!OG$4,Usage!$D$3:$ABF$3,0)),"")</f>
        <v>9.7896800641654041E-2</v>
      </c>
      <c r="OH40" s="6">
        <f>IFERROR(INDEX(Sales!$D$5:$ABF$18,MATCH(UsagePerHour!$B40,Sales!$C$5:$C$18,0),MATCH(UsagePerHour!OH$4,Sales!$D$3:$ABF$3,0))/OH$2*INDEX(Usage!$D$5:$ABF$11,MATCH(UsagePerHour!$B$36,Usage!$C$5:$C$11,0),MATCH(UsagePerHour!OH$4,Usage!$D$3:$ABF$3,0)),"")</f>
        <v>0</v>
      </c>
      <c r="OI40" s="6">
        <f>IFERROR(INDEX(Sales!$D$5:$ABF$18,MATCH(UsagePerHour!$B40,Sales!$C$5:$C$18,0),MATCH(UsagePerHour!OI$4,Sales!$D$3:$ABF$3,0))/OI$2*INDEX(Usage!$D$5:$ABF$11,MATCH(UsagePerHour!$B$36,Usage!$C$5:$C$11,0),MATCH(UsagePerHour!OI$4,Usage!$D$3:$ABF$3,0)),"")</f>
        <v>0.21594671181443262</v>
      </c>
      <c r="OJ40" s="6">
        <f>IFERROR(INDEX(Sales!$D$5:$ABF$18,MATCH(UsagePerHour!$B40,Sales!$C$5:$C$18,0),MATCH(UsagePerHour!OJ$4,Sales!$D$3:$ABF$3,0))/OJ$2*INDEX(Usage!$D$5:$ABF$11,MATCH(UsagePerHour!$B$36,Usage!$C$5:$C$11,0),MATCH(UsagePerHour!OJ$4,Usage!$D$3:$ABF$3,0)),"")</f>
        <v>8.6116563324900604</v>
      </c>
      <c r="OK40" s="6">
        <f>IFERROR(INDEX(Sales!$D$5:$ABF$18,MATCH(UsagePerHour!$B40,Sales!$C$5:$C$18,0),MATCH(UsagePerHour!OK$4,Sales!$D$3:$ABF$3,0))/OK$2*INDEX(Usage!$D$5:$ABF$11,MATCH(UsagePerHour!$B$36,Usage!$C$5:$C$11,0),MATCH(UsagePerHour!OK$4,Usage!$D$3:$ABF$3,0)),"")</f>
        <v>1.8739042481127379</v>
      </c>
      <c r="OL40" s="6">
        <f>IFERROR(INDEX(Sales!$D$5:$ABF$18,MATCH(UsagePerHour!$B40,Sales!$C$5:$C$18,0),MATCH(UsagePerHour!OL$4,Sales!$D$3:$ABF$3,0))/OL$2*INDEX(Usage!$D$5:$ABF$11,MATCH(UsagePerHour!$B$36,Usage!$C$5:$C$11,0),MATCH(UsagePerHour!OL$4,Usage!$D$3:$ABF$3,0)),"")</f>
        <v>0.7073936045479059</v>
      </c>
      <c r="OM40" s="6">
        <f>IFERROR(INDEX(Sales!$D$5:$ABF$18,MATCH(UsagePerHour!$B40,Sales!$C$5:$C$18,0),MATCH(UsagePerHour!OM$4,Sales!$D$3:$ABF$3,0))/OM$2*INDEX(Usage!$D$5:$ABF$11,MATCH(UsagePerHour!$B$36,Usage!$C$5:$C$11,0),MATCH(UsagePerHour!OM$4,Usage!$D$3:$ABF$3,0)),"")</f>
        <v>0</v>
      </c>
      <c r="ON40" s="6">
        <f>IFERROR(INDEX(Sales!$D$5:$ABF$18,MATCH(UsagePerHour!$B40,Sales!$C$5:$C$18,0),MATCH(UsagePerHour!ON$4,Sales!$D$3:$ABF$3,0))/ON$2*INDEX(Usage!$D$5:$ABF$11,MATCH(UsagePerHour!$B$36,Usage!$C$5:$C$11,0),MATCH(UsagePerHour!ON$4,Usage!$D$3:$ABF$3,0)),"")</f>
        <v>0.6670657617079323</v>
      </c>
      <c r="OO40" s="6">
        <f>IFERROR(INDEX(Sales!$D$5:$ABF$18,MATCH(UsagePerHour!$B40,Sales!$C$5:$C$18,0),MATCH(UsagePerHour!OO$4,Sales!$D$3:$ABF$3,0))/OO$2*INDEX(Usage!$D$5:$ABF$11,MATCH(UsagePerHour!$B$36,Usage!$C$5:$C$11,0),MATCH(UsagePerHour!OO$4,Usage!$D$3:$ABF$3,0)),"")</f>
        <v>1.6821807899175949</v>
      </c>
      <c r="OP40" s="6">
        <f>IFERROR(INDEX(Sales!$D$5:$ABF$18,MATCH(UsagePerHour!$B40,Sales!$C$5:$C$18,0),MATCH(UsagePerHour!OP$4,Sales!$D$3:$ABF$3,0))/OP$2*INDEX(Usage!$D$5:$ABF$11,MATCH(UsagePerHour!$B$36,Usage!$C$5:$C$11,0),MATCH(UsagePerHour!OP$4,Usage!$D$3:$ABF$3,0)),"")</f>
        <v>0</v>
      </c>
      <c r="OQ40" s="6">
        <f>IFERROR(INDEX(Sales!$D$5:$ABF$18,MATCH(UsagePerHour!$B40,Sales!$C$5:$C$18,0),MATCH(UsagePerHour!OQ$4,Sales!$D$3:$ABF$3,0))/OQ$2*INDEX(Usage!$D$5:$ABF$11,MATCH(UsagePerHour!$B$36,Usage!$C$5:$C$11,0),MATCH(UsagePerHour!OQ$4,Usage!$D$3:$ABF$3,0)),"")</f>
        <v>4.3134938375439642</v>
      </c>
      <c r="OR40" s="6">
        <f>IFERROR(INDEX(Sales!$D$5:$ABF$18,MATCH(UsagePerHour!$B40,Sales!$C$5:$C$18,0),MATCH(UsagePerHour!OR$4,Sales!$D$3:$ABF$3,0))/OR$2*INDEX(Usage!$D$5:$ABF$11,MATCH(UsagePerHour!$B$36,Usage!$C$5:$C$11,0),MATCH(UsagePerHour!OR$4,Usage!$D$3:$ABF$3,0)),"")</f>
        <v>0</v>
      </c>
      <c r="OS40" s="6">
        <f>IFERROR(INDEX(Sales!$D$5:$ABF$18,MATCH(UsagePerHour!$B40,Sales!$C$5:$C$18,0),MATCH(UsagePerHour!OS$4,Sales!$D$3:$ABF$3,0))/OS$2*INDEX(Usage!$D$5:$ABF$11,MATCH(UsagePerHour!$B$36,Usage!$C$5:$C$11,0),MATCH(UsagePerHour!OS$4,Usage!$D$3:$ABF$3,0)),"")</f>
        <v>0.7843866152743606</v>
      </c>
      <c r="OT40" s="6">
        <f>IFERROR(INDEX(Sales!$D$5:$ABF$18,MATCH(UsagePerHour!$B40,Sales!$C$5:$C$18,0),MATCH(UsagePerHour!OT$4,Sales!$D$3:$ABF$3,0))/OT$2*INDEX(Usage!$D$5:$ABF$11,MATCH(UsagePerHour!$B$36,Usage!$C$5:$C$11,0),MATCH(UsagePerHour!OT$4,Usage!$D$3:$ABF$3,0)),"")</f>
        <v>0</v>
      </c>
      <c r="OU40" s="6">
        <f>IFERROR(INDEX(Sales!$D$5:$ABF$18,MATCH(UsagePerHour!$B40,Sales!$C$5:$C$18,0),MATCH(UsagePerHour!OU$4,Sales!$D$3:$ABF$3,0))/OU$2*INDEX(Usage!$D$5:$ABF$11,MATCH(UsagePerHour!$B$36,Usage!$C$5:$C$11,0),MATCH(UsagePerHour!OU$4,Usage!$D$3:$ABF$3,0)),"")</f>
        <v>0.39086190723634695</v>
      </c>
      <c r="OV40" s="6">
        <f>IFERROR(INDEX(Sales!$D$5:$ABF$18,MATCH(UsagePerHour!$B40,Sales!$C$5:$C$18,0),MATCH(UsagePerHour!OV$4,Sales!$D$3:$ABF$3,0))/OV$2*INDEX(Usage!$D$5:$ABF$11,MATCH(UsagePerHour!$B$36,Usage!$C$5:$C$11,0),MATCH(UsagePerHour!OV$4,Usage!$D$3:$ABF$3,0)),"")</f>
        <v>2.9322419981245553</v>
      </c>
      <c r="OW40" s="6">
        <f>IFERROR(INDEX(Sales!$D$5:$ABF$18,MATCH(UsagePerHour!$B40,Sales!$C$5:$C$18,0),MATCH(UsagePerHour!OW$4,Sales!$D$3:$ABF$3,0))/OW$2*INDEX(Usage!$D$5:$ABF$11,MATCH(UsagePerHour!$B$36,Usage!$C$5:$C$11,0),MATCH(UsagePerHour!OW$4,Usage!$D$3:$ABF$3,0)),"")</f>
        <v>4.3868681316526281</v>
      </c>
      <c r="OX40" s="6">
        <f>IFERROR(INDEX(Sales!$D$5:$ABF$18,MATCH(UsagePerHour!$B40,Sales!$C$5:$C$18,0),MATCH(UsagePerHour!OX$4,Sales!$D$3:$ABF$3,0))/OX$2*INDEX(Usage!$D$5:$ABF$11,MATCH(UsagePerHour!$B$36,Usage!$C$5:$C$11,0),MATCH(UsagePerHour!OX$4,Usage!$D$3:$ABF$3,0)),"")</f>
        <v>3.0893320124144661</v>
      </c>
      <c r="OY40" s="6">
        <f>IFERROR(INDEX(Sales!$D$5:$ABF$18,MATCH(UsagePerHour!$B40,Sales!$C$5:$C$18,0),MATCH(UsagePerHour!OY$4,Sales!$D$3:$ABF$3,0))/OY$2*INDEX(Usage!$D$5:$ABF$11,MATCH(UsagePerHour!$B$36,Usage!$C$5:$C$11,0),MATCH(UsagePerHour!OY$4,Usage!$D$3:$ABF$3,0)),"")</f>
        <v>1.7150181074811075</v>
      </c>
      <c r="OZ40" s="6">
        <f>IFERROR(INDEX(Sales!$D$5:$ABF$18,MATCH(UsagePerHour!$B40,Sales!$C$5:$C$18,0),MATCH(UsagePerHour!OZ$4,Sales!$D$3:$ABF$3,0))/OZ$2*INDEX(Usage!$D$5:$ABF$11,MATCH(UsagePerHour!$B$36,Usage!$C$5:$C$11,0),MATCH(UsagePerHour!OZ$4,Usage!$D$3:$ABF$3,0)),"")</f>
        <v>3.730679743378555</v>
      </c>
      <c r="PA40" s="6">
        <f>IFERROR(INDEX(Sales!$D$5:$ABF$18,MATCH(UsagePerHour!$B40,Sales!$C$5:$C$18,0),MATCH(UsagePerHour!PA$4,Sales!$D$3:$ABF$3,0))/PA$2*INDEX(Usage!$D$5:$ABF$11,MATCH(UsagePerHour!$B$36,Usage!$C$5:$C$11,0),MATCH(UsagePerHour!PA$4,Usage!$D$3:$ABF$3,0)),"")</f>
        <v>3.5528546779887034</v>
      </c>
      <c r="PB40" s="6">
        <f>IFERROR(INDEX(Sales!$D$5:$ABF$18,MATCH(UsagePerHour!$B40,Sales!$C$5:$C$18,0),MATCH(UsagePerHour!PB$4,Sales!$D$3:$ABF$3,0))/PB$2*INDEX(Usage!$D$5:$ABF$11,MATCH(UsagePerHour!$B$36,Usage!$C$5:$C$11,0),MATCH(UsagePerHour!PB$4,Usage!$D$3:$ABF$3,0)),"")</f>
        <v>3.0630280388636599</v>
      </c>
      <c r="PC40" s="6">
        <f>IFERROR(INDEX(Sales!$D$5:$ABF$18,MATCH(UsagePerHour!$B40,Sales!$C$5:$C$18,0),MATCH(UsagePerHour!PC$4,Sales!$D$3:$ABF$3,0))/PC$2*INDEX(Usage!$D$5:$ABF$11,MATCH(UsagePerHour!$B$36,Usage!$C$5:$C$11,0),MATCH(UsagePerHour!PC$4,Usage!$D$3:$ABF$3,0)),"")</f>
        <v>0.10081801439062554</v>
      </c>
      <c r="PD40" s="6">
        <f>IFERROR(INDEX(Sales!$D$5:$ABF$18,MATCH(UsagePerHour!$B40,Sales!$C$5:$C$18,0),MATCH(UsagePerHour!PD$4,Sales!$D$3:$ABF$3,0))/PD$2*INDEX(Usage!$D$5:$ABF$11,MATCH(UsagePerHour!$B$36,Usage!$C$5:$C$11,0),MATCH(UsagePerHour!PD$4,Usage!$D$3:$ABF$3,0)),"")</f>
        <v>0</v>
      </c>
      <c r="PE40" s="6">
        <f>IFERROR(INDEX(Sales!$D$5:$ABF$18,MATCH(UsagePerHour!$B40,Sales!$C$5:$C$18,0),MATCH(UsagePerHour!PE$4,Sales!$D$3:$ABF$3,0))/PE$2*INDEX(Usage!$D$5:$ABF$11,MATCH(UsagePerHour!$B$36,Usage!$C$5:$C$11,0),MATCH(UsagePerHour!PE$4,Usage!$D$3:$ABF$3,0)),"")</f>
        <v>1.7915001051967177</v>
      </c>
      <c r="PF40" s="6">
        <f>IFERROR(INDEX(Sales!$D$5:$ABF$18,MATCH(UsagePerHour!$B40,Sales!$C$5:$C$18,0),MATCH(UsagePerHour!PF$4,Sales!$D$3:$ABF$3,0))/PF$2*INDEX(Usage!$D$5:$ABF$11,MATCH(UsagePerHour!$B$36,Usage!$C$5:$C$11,0),MATCH(UsagePerHour!PF$4,Usage!$D$3:$ABF$3,0)),"")</f>
        <v>0.86489469292117427</v>
      </c>
      <c r="PG40" s="6">
        <f>IFERROR(INDEX(Sales!$D$5:$ABF$18,MATCH(UsagePerHour!$B40,Sales!$C$5:$C$18,0),MATCH(UsagePerHour!PG$4,Sales!$D$3:$ABF$3,0))/PG$2*INDEX(Usage!$D$5:$ABF$11,MATCH(UsagePerHour!$B$36,Usage!$C$5:$C$11,0),MATCH(UsagePerHour!PG$4,Usage!$D$3:$ABF$3,0)),"")</f>
        <v>0.14426080122218143</v>
      </c>
      <c r="PH40" s="6">
        <f>IFERROR(INDEX(Sales!$D$5:$ABF$18,MATCH(UsagePerHour!$B40,Sales!$C$5:$C$18,0),MATCH(UsagePerHour!PH$4,Sales!$D$3:$ABF$3,0))/PH$2*INDEX(Usage!$D$5:$ABF$11,MATCH(UsagePerHour!$B$36,Usage!$C$5:$C$11,0),MATCH(UsagePerHour!PH$4,Usage!$D$3:$ABF$3,0)),"")</f>
        <v>11.232838287663348</v>
      </c>
      <c r="PI40" s="6">
        <f>IFERROR(INDEX(Sales!$D$5:$ABF$18,MATCH(UsagePerHour!$B40,Sales!$C$5:$C$18,0),MATCH(UsagePerHour!PI$4,Sales!$D$3:$ABF$3,0))/PI$2*INDEX(Usage!$D$5:$ABF$11,MATCH(UsagePerHour!$B$36,Usage!$C$5:$C$11,0),MATCH(UsagePerHour!PI$4,Usage!$D$3:$ABF$3,0)),"")</f>
        <v>0</v>
      </c>
      <c r="PJ40" s="6">
        <f>IFERROR(INDEX(Sales!$D$5:$ABF$18,MATCH(UsagePerHour!$B40,Sales!$C$5:$C$18,0),MATCH(UsagePerHour!PJ$4,Sales!$D$3:$ABF$3,0))/PJ$2*INDEX(Usage!$D$5:$ABF$11,MATCH(UsagePerHour!$B$36,Usage!$C$5:$C$11,0),MATCH(UsagePerHour!PJ$4,Usage!$D$3:$ABF$3,0)),"")</f>
        <v>0</v>
      </c>
      <c r="PK40" s="6">
        <f>IFERROR(INDEX(Sales!$D$5:$ABF$18,MATCH(UsagePerHour!$B40,Sales!$C$5:$C$18,0),MATCH(UsagePerHour!PK$4,Sales!$D$3:$ABF$3,0))/PK$2*INDEX(Usage!$D$5:$ABF$11,MATCH(UsagePerHour!$B$36,Usage!$C$5:$C$11,0),MATCH(UsagePerHour!PK$4,Usage!$D$3:$ABF$3,0)),"")</f>
        <v>2.0503501710035255</v>
      </c>
      <c r="PL40" s="6">
        <f>IFERROR(INDEX(Sales!$D$5:$ABF$18,MATCH(UsagePerHour!$B40,Sales!$C$5:$C$18,0),MATCH(UsagePerHour!PL$4,Sales!$D$3:$ABF$3,0))/PL$2*INDEX(Usage!$D$5:$ABF$11,MATCH(UsagePerHour!$B$36,Usage!$C$5:$C$11,0),MATCH(UsagePerHour!PL$4,Usage!$D$3:$ABF$3,0)),"")</f>
        <v>0.29648250232843226</v>
      </c>
      <c r="PM40" s="6">
        <f>IFERROR(INDEX(Sales!$D$5:$ABF$18,MATCH(UsagePerHour!$B40,Sales!$C$5:$C$18,0),MATCH(UsagePerHour!PM$4,Sales!$D$3:$ABF$3,0))/PM$2*INDEX(Usage!$D$5:$ABF$11,MATCH(UsagePerHour!$B$36,Usage!$C$5:$C$11,0),MATCH(UsagePerHour!PM$4,Usage!$D$3:$ABF$3,0)),"")</f>
        <v>4.0601762594134279</v>
      </c>
      <c r="PN40" s="6">
        <f>IFERROR(INDEX(Sales!$D$5:$ABF$18,MATCH(UsagePerHour!$B40,Sales!$C$5:$C$18,0),MATCH(UsagePerHour!PN$4,Sales!$D$3:$ABF$3,0))/PN$2*INDEX(Usage!$D$5:$ABF$11,MATCH(UsagePerHour!$B$36,Usage!$C$5:$C$11,0),MATCH(UsagePerHour!PN$4,Usage!$D$3:$ABF$3,0)),"")</f>
        <v>0</v>
      </c>
      <c r="PO40" s="6">
        <f>IFERROR(INDEX(Sales!$D$5:$ABF$18,MATCH(UsagePerHour!$B40,Sales!$C$5:$C$18,0),MATCH(UsagePerHour!PO$4,Sales!$D$3:$ABF$3,0))/PO$2*INDEX(Usage!$D$5:$ABF$11,MATCH(UsagePerHour!$B$36,Usage!$C$5:$C$11,0),MATCH(UsagePerHour!PO$4,Usage!$D$3:$ABF$3,0)),"")</f>
        <v>0</v>
      </c>
      <c r="PP40" s="6">
        <f>IFERROR(INDEX(Sales!$D$5:$ABF$18,MATCH(UsagePerHour!$B40,Sales!$C$5:$C$18,0),MATCH(UsagePerHour!PP$4,Sales!$D$3:$ABF$3,0))/PP$2*INDEX(Usage!$D$5:$ABF$11,MATCH(UsagePerHour!$B$36,Usage!$C$5:$C$11,0),MATCH(UsagePerHour!PP$4,Usage!$D$3:$ABF$3,0)),"")</f>
        <v>0</v>
      </c>
      <c r="PQ40" s="6">
        <f>IFERROR(INDEX(Sales!$D$5:$ABF$18,MATCH(UsagePerHour!$B40,Sales!$C$5:$C$18,0),MATCH(UsagePerHour!PQ$4,Sales!$D$3:$ABF$3,0))/PQ$2*INDEX(Usage!$D$5:$ABF$11,MATCH(UsagePerHour!$B$36,Usage!$C$5:$C$11,0),MATCH(UsagePerHour!PQ$4,Usage!$D$3:$ABF$3,0)),"")</f>
        <v>0</v>
      </c>
      <c r="PR40" s="6">
        <f>IFERROR(INDEX(Sales!$D$5:$ABF$18,MATCH(UsagePerHour!$B40,Sales!$C$5:$C$18,0),MATCH(UsagePerHour!PR$4,Sales!$D$3:$ABF$3,0))/PR$2*INDEX(Usage!$D$5:$ABF$11,MATCH(UsagePerHour!$B$36,Usage!$C$5:$C$11,0),MATCH(UsagePerHour!PR$4,Usage!$D$3:$ABF$3,0)),"")</f>
        <v>0.55759126257415714</v>
      </c>
      <c r="PS40" s="6">
        <f>IFERROR(INDEX(Sales!$D$5:$ABF$18,MATCH(UsagePerHour!$B40,Sales!$C$5:$C$18,0),MATCH(UsagePerHour!PS$4,Sales!$D$3:$ABF$3,0))/PS$2*INDEX(Usage!$D$5:$ABF$11,MATCH(UsagePerHour!$B$36,Usage!$C$5:$C$11,0),MATCH(UsagePerHour!PS$4,Usage!$D$3:$ABF$3,0)),"")</f>
        <v>1.9068067835562721</v>
      </c>
      <c r="PT40" s="6">
        <f>IFERROR(INDEX(Sales!$D$5:$ABF$18,MATCH(UsagePerHour!$B40,Sales!$C$5:$C$18,0),MATCH(UsagePerHour!PT$4,Sales!$D$3:$ABF$3,0))/PT$2*INDEX(Usage!$D$5:$ABF$11,MATCH(UsagePerHour!$B$36,Usage!$C$5:$C$11,0),MATCH(UsagePerHour!PT$4,Usage!$D$3:$ABF$3,0)),"")</f>
        <v>3.468313957868884</v>
      </c>
      <c r="PU40" s="6">
        <f>IFERROR(INDEX(Sales!$D$5:$ABF$18,MATCH(UsagePerHour!$B40,Sales!$C$5:$C$18,0),MATCH(UsagePerHour!PU$4,Sales!$D$3:$ABF$3,0))/PU$2*INDEX(Usage!$D$5:$ABF$11,MATCH(UsagePerHour!$B$36,Usage!$C$5:$C$11,0),MATCH(UsagePerHour!PU$4,Usage!$D$3:$ABF$3,0)),"")</f>
        <v>2.1310371617247186</v>
      </c>
      <c r="PV40" s="6">
        <f>IFERROR(INDEX(Sales!$D$5:$ABF$18,MATCH(UsagePerHour!$B40,Sales!$C$5:$C$18,0),MATCH(UsagePerHour!PV$4,Sales!$D$3:$ABF$3,0))/PV$2*INDEX(Usage!$D$5:$ABF$11,MATCH(UsagePerHour!$B$36,Usage!$C$5:$C$11,0),MATCH(UsagePerHour!PV$4,Usage!$D$3:$ABF$3,0)),"")</f>
        <v>0.2273969151029239</v>
      </c>
      <c r="PW40" s="6">
        <f>IFERROR(INDEX(Sales!$D$5:$ABF$18,MATCH(UsagePerHour!$B40,Sales!$C$5:$C$18,0),MATCH(UsagePerHour!PW$4,Sales!$D$3:$ABF$3,0))/PW$2*INDEX(Usage!$D$5:$ABF$11,MATCH(UsagePerHour!$B$36,Usage!$C$5:$C$11,0),MATCH(UsagePerHour!PW$4,Usage!$D$3:$ABF$3,0)),"")</f>
        <v>0.34850767292261764</v>
      </c>
      <c r="PX40" s="6">
        <f>IFERROR(INDEX(Sales!$D$5:$ABF$18,MATCH(UsagePerHour!$B40,Sales!$C$5:$C$18,0),MATCH(UsagePerHour!PX$4,Sales!$D$3:$ABF$3,0))/PX$2*INDEX(Usage!$D$5:$ABF$11,MATCH(UsagePerHour!$B$36,Usage!$C$5:$C$11,0),MATCH(UsagePerHour!PX$4,Usage!$D$3:$ABF$3,0)),"")</f>
        <v>4.3178255623793883E-2</v>
      </c>
      <c r="PY40" s="6">
        <f>IFERROR(INDEX(Sales!$D$5:$ABF$18,MATCH(UsagePerHour!$B40,Sales!$C$5:$C$18,0),MATCH(UsagePerHour!PY$4,Sales!$D$3:$ABF$3,0))/PY$2*INDEX(Usage!$D$5:$ABF$11,MATCH(UsagePerHour!$B$36,Usage!$C$5:$C$11,0),MATCH(UsagePerHour!PY$4,Usage!$D$3:$ABF$3,0)),"")</f>
        <v>2.5642891113325481</v>
      </c>
      <c r="PZ40" s="6">
        <f>IFERROR(INDEX(Sales!$D$5:$ABF$18,MATCH(UsagePerHour!$B40,Sales!$C$5:$C$18,0),MATCH(UsagePerHour!PZ$4,Sales!$D$3:$ABF$3,0))/PZ$2*INDEX(Usage!$D$5:$ABF$11,MATCH(UsagePerHour!$B$36,Usage!$C$5:$C$11,0),MATCH(UsagePerHour!PZ$4,Usage!$D$3:$ABF$3,0)),"")</f>
        <v>1.9882963118995656</v>
      </c>
      <c r="QA40" s="6">
        <f>IFERROR(INDEX(Sales!$D$5:$ABF$18,MATCH(UsagePerHour!$B40,Sales!$C$5:$C$18,0),MATCH(UsagePerHour!QA$4,Sales!$D$3:$ABF$3,0))/QA$2*INDEX(Usage!$D$5:$ABF$11,MATCH(UsagePerHour!$B$36,Usage!$C$5:$C$11,0),MATCH(UsagePerHour!QA$4,Usage!$D$3:$ABF$3,0)),"")</f>
        <v>3.0581545456712798</v>
      </c>
      <c r="QB40" s="6">
        <f>IFERROR(INDEX(Sales!$D$5:$ABF$18,MATCH(UsagePerHour!$B40,Sales!$C$5:$C$18,0),MATCH(UsagePerHour!QB$4,Sales!$D$3:$ABF$3,0))/QB$2*INDEX(Usage!$D$5:$ABF$11,MATCH(UsagePerHour!$B$36,Usage!$C$5:$C$11,0),MATCH(UsagePerHour!QB$4,Usage!$D$3:$ABF$3,0)),"")</f>
        <v>0</v>
      </c>
      <c r="QC40" s="6">
        <f>IFERROR(INDEX(Sales!$D$5:$ABF$18,MATCH(UsagePerHour!$B40,Sales!$C$5:$C$18,0),MATCH(UsagePerHour!QC$4,Sales!$D$3:$ABF$3,0))/QC$2*INDEX(Usage!$D$5:$ABF$11,MATCH(UsagePerHour!$B$36,Usage!$C$5:$C$11,0),MATCH(UsagePerHour!QC$4,Usage!$D$3:$ABF$3,0)),"")</f>
        <v>0</v>
      </c>
      <c r="QD40" s="6">
        <f>IFERROR(INDEX(Sales!$D$5:$ABF$18,MATCH(UsagePerHour!$B40,Sales!$C$5:$C$18,0),MATCH(UsagePerHour!QD$4,Sales!$D$3:$ABF$3,0))/QD$2*INDEX(Usage!$D$5:$ABF$11,MATCH(UsagePerHour!$B$36,Usage!$C$5:$C$11,0),MATCH(UsagePerHour!QD$4,Usage!$D$3:$ABF$3,0)),"")</f>
        <v>0</v>
      </c>
      <c r="QE40" s="6">
        <f>IFERROR(INDEX(Sales!$D$5:$ABF$18,MATCH(UsagePerHour!$B40,Sales!$C$5:$C$18,0),MATCH(UsagePerHour!QE$4,Sales!$D$3:$ABF$3,0))/QE$2*INDEX(Usage!$D$5:$ABF$11,MATCH(UsagePerHour!$B$36,Usage!$C$5:$C$11,0),MATCH(UsagePerHour!QE$4,Usage!$D$3:$ABF$3,0)),"")</f>
        <v>0</v>
      </c>
      <c r="QF40" s="6">
        <f>IFERROR(INDEX(Sales!$D$5:$ABF$18,MATCH(UsagePerHour!$B40,Sales!$C$5:$C$18,0),MATCH(UsagePerHour!QF$4,Sales!$D$3:$ABF$3,0))/QF$2*INDEX(Usage!$D$5:$ABF$11,MATCH(UsagePerHour!$B$36,Usage!$C$5:$C$11,0),MATCH(UsagePerHour!QF$4,Usage!$D$3:$ABF$3,0)),"")</f>
        <v>0.53875283961835529</v>
      </c>
      <c r="QG40" s="6">
        <f>IFERROR(INDEX(Sales!$D$5:$ABF$18,MATCH(UsagePerHour!$B40,Sales!$C$5:$C$18,0),MATCH(UsagePerHour!QG$4,Sales!$D$3:$ABF$3,0))/QG$2*INDEX(Usage!$D$5:$ABF$11,MATCH(UsagePerHour!$B$36,Usage!$C$5:$C$11,0),MATCH(UsagePerHour!QG$4,Usage!$D$3:$ABF$3,0)),"")</f>
        <v>1.363408433427117</v>
      </c>
      <c r="QH40" s="6">
        <f>IFERROR(INDEX(Sales!$D$5:$ABF$18,MATCH(UsagePerHour!$B40,Sales!$C$5:$C$18,0),MATCH(UsagePerHour!QH$4,Sales!$D$3:$ABF$3,0))/QH$2*INDEX(Usage!$D$5:$ABF$11,MATCH(UsagePerHour!$B$36,Usage!$C$5:$C$11,0),MATCH(UsagePerHour!QH$4,Usage!$D$3:$ABF$3,0)),"")</f>
        <v>9.5313692818462634</v>
      </c>
      <c r="QI40" s="6">
        <f>IFERROR(INDEX(Sales!$D$5:$ABF$18,MATCH(UsagePerHour!$B40,Sales!$C$5:$C$18,0),MATCH(UsagePerHour!QI$4,Sales!$D$3:$ABF$3,0))/QI$2*INDEX(Usage!$D$5:$ABF$11,MATCH(UsagePerHour!$B$36,Usage!$C$5:$C$11,0),MATCH(UsagePerHour!QI$4,Usage!$D$3:$ABF$3,0)),"")</f>
        <v>1.2850048558872706</v>
      </c>
      <c r="QJ40" s="6">
        <f>IFERROR(INDEX(Sales!$D$5:$ABF$18,MATCH(UsagePerHour!$B40,Sales!$C$5:$C$18,0),MATCH(UsagePerHour!QJ$4,Sales!$D$3:$ABF$3,0))/QJ$2*INDEX(Usage!$D$5:$ABF$11,MATCH(UsagePerHour!$B$36,Usage!$C$5:$C$11,0),MATCH(UsagePerHour!QJ$4,Usage!$D$3:$ABF$3,0)),"")</f>
        <v>1.6244278541787401E-2</v>
      </c>
      <c r="QK40" s="6">
        <f>IFERROR(INDEX(Sales!$D$5:$ABF$18,MATCH(UsagePerHour!$B40,Sales!$C$5:$C$18,0),MATCH(UsagePerHour!QK$4,Sales!$D$3:$ABF$3,0))/QK$2*INDEX(Usage!$D$5:$ABF$11,MATCH(UsagePerHour!$B$36,Usage!$C$5:$C$11,0),MATCH(UsagePerHour!QK$4,Usage!$D$3:$ABF$3,0)),"")</f>
        <v>1.3130840140310083</v>
      </c>
      <c r="QL40" s="6">
        <f>IFERROR(INDEX(Sales!$D$5:$ABF$18,MATCH(UsagePerHour!$B40,Sales!$C$5:$C$18,0),MATCH(UsagePerHour!QL$4,Sales!$D$3:$ABF$3,0))/QL$2*INDEX(Usage!$D$5:$ABF$11,MATCH(UsagePerHour!$B$36,Usage!$C$5:$C$11,0),MATCH(UsagePerHour!QL$4,Usage!$D$3:$ABF$3,0)),"")</f>
        <v>0.47316095126836533</v>
      </c>
      <c r="QM40" s="6">
        <f>IFERROR(INDEX(Sales!$D$5:$ABF$18,MATCH(UsagePerHour!$B40,Sales!$C$5:$C$18,0),MATCH(UsagePerHour!QM$4,Sales!$D$3:$ABF$3,0))/QM$2*INDEX(Usage!$D$5:$ABF$11,MATCH(UsagePerHour!$B$36,Usage!$C$5:$C$11,0),MATCH(UsagePerHour!QM$4,Usage!$D$3:$ABF$3,0)),"")</f>
        <v>9.6598477629070523</v>
      </c>
      <c r="QN40" s="6">
        <f>IFERROR(INDEX(Sales!$D$5:$ABF$18,MATCH(UsagePerHour!$B40,Sales!$C$5:$C$18,0),MATCH(UsagePerHour!QN$4,Sales!$D$3:$ABF$3,0))/QN$2*INDEX(Usage!$D$5:$ABF$11,MATCH(UsagePerHour!$B$36,Usage!$C$5:$C$11,0),MATCH(UsagePerHour!QN$4,Usage!$D$3:$ABF$3,0)),"")</f>
        <v>3.2447683297637666</v>
      </c>
      <c r="QO40" s="6">
        <f>IFERROR(INDEX(Sales!$D$5:$ABF$18,MATCH(UsagePerHour!$B40,Sales!$C$5:$C$18,0),MATCH(UsagePerHour!QO$4,Sales!$D$3:$ABF$3,0))/QO$2*INDEX(Usage!$D$5:$ABF$11,MATCH(UsagePerHour!$B$36,Usage!$C$5:$C$11,0),MATCH(UsagePerHour!QO$4,Usage!$D$3:$ABF$3,0)),"")</f>
        <v>0.63055933777437878</v>
      </c>
      <c r="QP40" s="6">
        <f>IFERROR(INDEX(Sales!$D$5:$ABF$18,MATCH(UsagePerHour!$B40,Sales!$C$5:$C$18,0),MATCH(UsagePerHour!QP$4,Sales!$D$3:$ABF$3,0))/QP$2*INDEX(Usage!$D$5:$ABF$11,MATCH(UsagePerHour!$B$36,Usage!$C$5:$C$11,0),MATCH(UsagePerHour!QP$4,Usage!$D$3:$ABF$3,0)),"")</f>
        <v>6.4309934383166931</v>
      </c>
      <c r="QQ40" s="6">
        <f>IFERROR(INDEX(Sales!$D$5:$ABF$18,MATCH(UsagePerHour!$B40,Sales!$C$5:$C$18,0),MATCH(UsagePerHour!QQ$4,Sales!$D$3:$ABF$3,0))/QQ$2*INDEX(Usage!$D$5:$ABF$11,MATCH(UsagePerHour!$B$36,Usage!$C$5:$C$11,0),MATCH(UsagePerHour!QQ$4,Usage!$D$3:$ABF$3,0)),"")</f>
        <v>1.07178881597749</v>
      </c>
      <c r="QR40" s="6">
        <f>IFERROR(INDEX(Sales!$D$5:$ABF$18,MATCH(UsagePerHour!$B40,Sales!$C$5:$C$18,0),MATCH(UsagePerHour!QR$4,Sales!$D$3:$ABF$3,0))/QR$2*INDEX(Usage!$D$5:$ABF$11,MATCH(UsagePerHour!$B$36,Usage!$C$5:$C$11,0),MATCH(UsagePerHour!QR$4,Usage!$D$3:$ABF$3,0)),"")</f>
        <v>0</v>
      </c>
      <c r="QS40" s="6">
        <f>IFERROR(INDEX(Sales!$D$5:$ABF$18,MATCH(UsagePerHour!$B40,Sales!$C$5:$C$18,0),MATCH(UsagePerHour!QS$4,Sales!$D$3:$ABF$3,0))/QS$2*INDEX(Usage!$D$5:$ABF$11,MATCH(UsagePerHour!$B$36,Usage!$C$5:$C$11,0),MATCH(UsagePerHour!QS$4,Usage!$D$3:$ABF$3,0)),"")</f>
        <v>0.13813912592433281</v>
      </c>
      <c r="QT40" s="6">
        <f>IFERROR(INDEX(Sales!$D$5:$ABF$18,MATCH(UsagePerHour!$B40,Sales!$C$5:$C$18,0),MATCH(UsagePerHour!QT$4,Sales!$D$3:$ABF$3,0))/QT$2*INDEX(Usage!$D$5:$ABF$11,MATCH(UsagePerHour!$B$36,Usage!$C$5:$C$11,0),MATCH(UsagePerHour!QT$4,Usage!$D$3:$ABF$3,0)),"")</f>
        <v>1.2528030081020265</v>
      </c>
      <c r="QU40" s="6">
        <f>IFERROR(INDEX(Sales!$D$5:$ABF$18,MATCH(UsagePerHour!$B40,Sales!$C$5:$C$18,0),MATCH(UsagePerHour!QU$4,Sales!$D$3:$ABF$3,0))/QU$2*INDEX(Usage!$D$5:$ABF$11,MATCH(UsagePerHour!$B$36,Usage!$C$5:$C$11,0),MATCH(UsagePerHour!QU$4,Usage!$D$3:$ABF$3,0)),"")</f>
        <v>2.254737592776654</v>
      </c>
      <c r="QV40" s="6">
        <f>IFERROR(INDEX(Sales!$D$5:$ABF$18,MATCH(UsagePerHour!$B40,Sales!$C$5:$C$18,0),MATCH(UsagePerHour!QV$4,Sales!$D$3:$ABF$3,0))/QV$2*INDEX(Usage!$D$5:$ABF$11,MATCH(UsagePerHour!$B$36,Usage!$C$5:$C$11,0),MATCH(UsagePerHour!QV$4,Usage!$D$3:$ABF$3,0)),"")</f>
        <v>0.55286254759947939</v>
      </c>
      <c r="QW40" s="6">
        <f>IFERROR(INDEX(Sales!$D$5:$ABF$18,MATCH(UsagePerHour!$B40,Sales!$C$5:$C$18,0),MATCH(UsagePerHour!QW$4,Sales!$D$3:$ABF$3,0))/QW$2*INDEX(Usage!$D$5:$ABF$11,MATCH(UsagePerHour!$B$36,Usage!$C$5:$C$11,0),MATCH(UsagePerHour!QW$4,Usage!$D$3:$ABF$3,0)),"")</f>
        <v>2.8577254578434399</v>
      </c>
      <c r="QX40" s="6">
        <f>IFERROR(INDEX(Sales!$D$5:$ABF$18,MATCH(UsagePerHour!$B40,Sales!$C$5:$C$18,0),MATCH(UsagePerHour!QX$4,Sales!$D$3:$ABF$3,0))/QX$2*INDEX(Usage!$D$5:$ABF$11,MATCH(UsagePerHour!$B$36,Usage!$C$5:$C$11,0),MATCH(UsagePerHour!QX$4,Usage!$D$3:$ABF$3,0)),"")</f>
        <v>2.8473412421493367</v>
      </c>
      <c r="QY40" s="6">
        <f>IFERROR(INDEX(Sales!$D$5:$ABF$18,MATCH(UsagePerHour!$B40,Sales!$C$5:$C$18,0),MATCH(UsagePerHour!QY$4,Sales!$D$3:$ABF$3,0))/QY$2*INDEX(Usage!$D$5:$ABF$11,MATCH(UsagePerHour!$B$36,Usage!$C$5:$C$11,0),MATCH(UsagePerHour!QY$4,Usage!$D$3:$ABF$3,0)),"")</f>
        <v>7.7925113196724318</v>
      </c>
      <c r="QZ40" s="6">
        <f>IFERROR(INDEX(Sales!$D$5:$ABF$18,MATCH(UsagePerHour!$B40,Sales!$C$5:$C$18,0),MATCH(UsagePerHour!QZ$4,Sales!$D$3:$ABF$3,0))/QZ$2*INDEX(Usage!$D$5:$ABF$11,MATCH(UsagePerHour!$B$36,Usage!$C$5:$C$11,0),MATCH(UsagePerHour!QZ$4,Usage!$D$3:$ABF$3,0)),"")</f>
        <v>0.61046630724826678</v>
      </c>
      <c r="RA40" s="6">
        <f>IFERROR(INDEX(Sales!$D$5:$ABF$18,MATCH(UsagePerHour!$B40,Sales!$C$5:$C$18,0),MATCH(UsagePerHour!RA$4,Sales!$D$3:$ABF$3,0))/RA$2*INDEX(Usage!$D$5:$ABF$11,MATCH(UsagePerHour!$B$36,Usage!$C$5:$C$11,0),MATCH(UsagePerHour!RA$4,Usage!$D$3:$ABF$3,0)),"")</f>
        <v>2.3706736986569417</v>
      </c>
      <c r="RB40" s="6">
        <f>IFERROR(INDEX(Sales!$D$5:$ABF$18,MATCH(UsagePerHour!$B40,Sales!$C$5:$C$18,0),MATCH(UsagePerHour!RB$4,Sales!$D$3:$ABF$3,0))/RB$2*INDEX(Usage!$D$5:$ABF$11,MATCH(UsagePerHour!$B$36,Usage!$C$5:$C$11,0),MATCH(UsagePerHour!RB$4,Usage!$D$3:$ABF$3,0)),"")</f>
        <v>2.9900118552222974</v>
      </c>
      <c r="RC40" s="6">
        <f>IFERROR(INDEX(Sales!$D$5:$ABF$18,MATCH(UsagePerHour!$B40,Sales!$C$5:$C$18,0),MATCH(UsagePerHour!RC$4,Sales!$D$3:$ABF$3,0))/RC$2*INDEX(Usage!$D$5:$ABF$11,MATCH(UsagePerHour!$B$36,Usage!$C$5:$C$11,0),MATCH(UsagePerHour!RC$4,Usage!$D$3:$ABF$3,0)),"")</f>
        <v>1.4738615935875194</v>
      </c>
      <c r="RD40" s="6">
        <f>IFERROR(INDEX(Sales!$D$5:$ABF$18,MATCH(UsagePerHour!$B40,Sales!$C$5:$C$18,0),MATCH(UsagePerHour!RD$4,Sales!$D$3:$ABF$3,0))/RD$2*INDEX(Usage!$D$5:$ABF$11,MATCH(UsagePerHour!$B$36,Usage!$C$5:$C$11,0),MATCH(UsagePerHour!RD$4,Usage!$D$3:$ABF$3,0)),"")</f>
        <v>1.2486693409282925</v>
      </c>
      <c r="RE40" s="6">
        <f>IFERROR(INDEX(Sales!$D$5:$ABF$18,MATCH(UsagePerHour!$B40,Sales!$C$5:$C$18,0),MATCH(UsagePerHour!RE$4,Sales!$D$3:$ABF$3,0))/RE$2*INDEX(Usage!$D$5:$ABF$11,MATCH(UsagePerHour!$B$36,Usage!$C$5:$C$11,0),MATCH(UsagePerHour!RE$4,Usage!$D$3:$ABF$3,0)),"")</f>
        <v>0</v>
      </c>
      <c r="RF40" s="6">
        <f>IFERROR(INDEX(Sales!$D$5:$ABF$18,MATCH(UsagePerHour!$B40,Sales!$C$5:$C$18,0),MATCH(UsagePerHour!RF$4,Sales!$D$3:$ABF$3,0))/RF$2*INDEX(Usage!$D$5:$ABF$11,MATCH(UsagePerHour!$B$36,Usage!$C$5:$C$11,0),MATCH(UsagePerHour!RF$4,Usage!$D$3:$ABF$3,0)),"")</f>
        <v>0</v>
      </c>
      <c r="RG40" s="6">
        <f>IFERROR(INDEX(Sales!$D$5:$ABF$18,MATCH(UsagePerHour!$B40,Sales!$C$5:$C$18,0),MATCH(UsagePerHour!RG$4,Sales!$D$3:$ABF$3,0))/RG$2*INDEX(Usage!$D$5:$ABF$11,MATCH(UsagePerHour!$B$36,Usage!$C$5:$C$11,0),MATCH(UsagePerHour!RG$4,Usage!$D$3:$ABF$3,0)),"")</f>
        <v>0.856718120833316</v>
      </c>
      <c r="RH40" s="6">
        <f>IFERROR(INDEX(Sales!$D$5:$ABF$18,MATCH(UsagePerHour!$B40,Sales!$C$5:$C$18,0),MATCH(UsagePerHour!RH$4,Sales!$D$3:$ABF$3,0))/RH$2*INDEX(Usage!$D$5:$ABF$11,MATCH(UsagePerHour!$B$36,Usage!$C$5:$C$11,0),MATCH(UsagePerHour!RH$4,Usage!$D$3:$ABF$3,0)),"")</f>
        <v>2.0068568158180029</v>
      </c>
      <c r="RI40" s="6">
        <f>IFERROR(INDEX(Sales!$D$5:$ABF$18,MATCH(UsagePerHour!$B40,Sales!$C$5:$C$18,0),MATCH(UsagePerHour!RI$4,Sales!$D$3:$ABF$3,0))/RI$2*INDEX(Usage!$D$5:$ABF$11,MATCH(UsagePerHour!$B$36,Usage!$C$5:$C$11,0),MATCH(UsagePerHour!RI$4,Usage!$D$3:$ABF$3,0)),"")</f>
        <v>4.5249942585929723</v>
      </c>
      <c r="RJ40" s="6">
        <f>IFERROR(INDEX(Sales!$D$5:$ABF$18,MATCH(UsagePerHour!$B40,Sales!$C$5:$C$18,0),MATCH(UsagePerHour!RJ$4,Sales!$D$3:$ABF$3,0))/RJ$2*INDEX(Usage!$D$5:$ABF$11,MATCH(UsagePerHour!$B$36,Usage!$C$5:$C$11,0),MATCH(UsagePerHour!RJ$4,Usage!$D$3:$ABF$3,0)),"")</f>
        <v>1.7068675100958748</v>
      </c>
      <c r="RK40" s="6">
        <f>IFERROR(INDEX(Sales!$D$5:$ABF$18,MATCH(UsagePerHour!$B40,Sales!$C$5:$C$18,0),MATCH(UsagePerHour!RK$4,Sales!$D$3:$ABF$3,0))/RK$2*INDEX(Usage!$D$5:$ABF$11,MATCH(UsagePerHour!$B$36,Usage!$C$5:$C$11,0),MATCH(UsagePerHour!RK$4,Usage!$D$3:$ABF$3,0)),"")</f>
        <v>2.4672027583097891</v>
      </c>
      <c r="RL40" s="6">
        <f>IFERROR(INDEX(Sales!$D$5:$ABF$18,MATCH(UsagePerHour!$B40,Sales!$C$5:$C$18,0),MATCH(UsagePerHour!RL$4,Sales!$D$3:$ABF$3,0))/RL$2*INDEX(Usage!$D$5:$ABF$11,MATCH(UsagePerHour!$B$36,Usage!$C$5:$C$11,0),MATCH(UsagePerHour!RL$4,Usage!$D$3:$ABF$3,0)),"")</f>
        <v>0.39094702367917777</v>
      </c>
      <c r="RM40" s="6">
        <f>IFERROR(INDEX(Sales!$D$5:$ABF$18,MATCH(UsagePerHour!$B40,Sales!$C$5:$C$18,0),MATCH(UsagePerHour!RM$4,Sales!$D$3:$ABF$3,0))/RM$2*INDEX(Usage!$D$5:$ABF$11,MATCH(UsagePerHour!$B$36,Usage!$C$5:$C$11,0),MATCH(UsagePerHour!RM$4,Usage!$D$3:$ABF$3,0)),"")</f>
        <v>0.55220916108978491</v>
      </c>
      <c r="RN40" s="6">
        <f>IFERROR(INDEX(Sales!$D$5:$ABF$18,MATCH(UsagePerHour!$B40,Sales!$C$5:$C$18,0),MATCH(UsagePerHour!RN$4,Sales!$D$3:$ABF$3,0))/RN$2*INDEX(Usage!$D$5:$ABF$11,MATCH(UsagePerHour!$B$36,Usage!$C$5:$C$11,0),MATCH(UsagePerHour!RN$4,Usage!$D$3:$ABF$3,0)),"")</f>
        <v>0.93071006809507795</v>
      </c>
      <c r="RO40" s="6">
        <f>IFERROR(INDEX(Sales!$D$5:$ABF$18,MATCH(UsagePerHour!$B40,Sales!$C$5:$C$18,0),MATCH(UsagePerHour!RO$4,Sales!$D$3:$ABF$3,0))/RO$2*INDEX(Usage!$D$5:$ABF$11,MATCH(UsagePerHour!$B$36,Usage!$C$5:$C$11,0),MATCH(UsagePerHour!RO$4,Usage!$D$3:$ABF$3,0)),"")</f>
        <v>12.998405940659008</v>
      </c>
      <c r="RP40" s="6">
        <f>IFERROR(INDEX(Sales!$D$5:$ABF$18,MATCH(UsagePerHour!$B40,Sales!$C$5:$C$18,0),MATCH(UsagePerHour!RP$4,Sales!$D$3:$ABF$3,0))/RP$2*INDEX(Usage!$D$5:$ABF$11,MATCH(UsagePerHour!$B$36,Usage!$C$5:$C$11,0),MATCH(UsagePerHour!RP$4,Usage!$D$3:$ABF$3,0)),"")</f>
        <v>15.609623053716634</v>
      </c>
      <c r="RQ40" s="6">
        <f>IFERROR(INDEX(Sales!$D$5:$ABF$18,MATCH(UsagePerHour!$B40,Sales!$C$5:$C$18,0),MATCH(UsagePerHour!RQ$4,Sales!$D$3:$ABF$3,0))/RQ$2*INDEX(Usage!$D$5:$ABF$11,MATCH(UsagePerHour!$B$36,Usage!$C$5:$C$11,0),MATCH(UsagePerHour!RQ$4,Usage!$D$3:$ABF$3,0)),"")</f>
        <v>3.2123556593054396</v>
      </c>
      <c r="RR40" s="6">
        <f>IFERROR(INDEX(Sales!$D$5:$ABF$18,MATCH(UsagePerHour!$B40,Sales!$C$5:$C$18,0),MATCH(UsagePerHour!RR$4,Sales!$D$3:$ABF$3,0))/RR$2*INDEX(Usage!$D$5:$ABF$11,MATCH(UsagePerHour!$B$36,Usage!$C$5:$C$11,0),MATCH(UsagePerHour!RR$4,Usage!$D$3:$ABF$3,0)),"")</f>
        <v>0.93849336396053906</v>
      </c>
      <c r="RS40" s="6">
        <f>IFERROR(INDEX(Sales!$D$5:$ABF$18,MATCH(UsagePerHour!$B40,Sales!$C$5:$C$18,0),MATCH(UsagePerHour!RS$4,Sales!$D$3:$ABF$3,0))/RS$2*INDEX(Usage!$D$5:$ABF$11,MATCH(UsagePerHour!$B$36,Usage!$C$5:$C$11,0),MATCH(UsagePerHour!RS$4,Usage!$D$3:$ABF$3,0)),"")</f>
        <v>4.0063625626126171</v>
      </c>
      <c r="RT40" s="6">
        <f>IFERROR(INDEX(Sales!$D$5:$ABF$18,MATCH(UsagePerHour!$B40,Sales!$C$5:$C$18,0),MATCH(UsagePerHour!RT$4,Sales!$D$3:$ABF$3,0))/RT$2*INDEX(Usage!$D$5:$ABF$11,MATCH(UsagePerHour!$B$36,Usage!$C$5:$C$11,0),MATCH(UsagePerHour!RT$4,Usage!$D$3:$ABF$3,0)),"")</f>
        <v>0.7599494515859867</v>
      </c>
      <c r="RU40" s="6">
        <f>IFERROR(INDEX(Sales!$D$5:$ABF$18,MATCH(UsagePerHour!$B40,Sales!$C$5:$C$18,0),MATCH(UsagePerHour!RU$4,Sales!$D$3:$ABF$3,0))/RU$2*INDEX(Usage!$D$5:$ABF$11,MATCH(UsagePerHour!$B$36,Usage!$C$5:$C$11,0),MATCH(UsagePerHour!RU$4,Usage!$D$3:$ABF$3,0)),"")</f>
        <v>0.30621999737422234</v>
      </c>
      <c r="RV40" s="6">
        <f>IFERROR(INDEX(Sales!$D$5:$ABF$18,MATCH(UsagePerHour!$B40,Sales!$C$5:$C$18,0),MATCH(UsagePerHour!RV$4,Sales!$D$3:$ABF$3,0))/RV$2*INDEX(Usage!$D$5:$ABF$11,MATCH(UsagePerHour!$B$36,Usage!$C$5:$C$11,0),MATCH(UsagePerHour!RV$4,Usage!$D$3:$ABF$3,0)),"")</f>
        <v>22.345104503509919</v>
      </c>
      <c r="RW40" s="6">
        <f>IFERROR(INDEX(Sales!$D$5:$ABF$18,MATCH(UsagePerHour!$B40,Sales!$C$5:$C$18,0),MATCH(UsagePerHour!RW$4,Sales!$D$3:$ABF$3,0))/RW$2*INDEX(Usage!$D$5:$ABF$11,MATCH(UsagePerHour!$B$36,Usage!$C$5:$C$11,0),MATCH(UsagePerHour!RW$4,Usage!$D$3:$ABF$3,0)),"")</f>
        <v>2.7601748500606194</v>
      </c>
      <c r="RX40" s="6">
        <f>IFERROR(INDEX(Sales!$D$5:$ABF$18,MATCH(UsagePerHour!$B40,Sales!$C$5:$C$18,0),MATCH(UsagePerHour!RX$4,Sales!$D$3:$ABF$3,0))/RX$2*INDEX(Usage!$D$5:$ABF$11,MATCH(UsagePerHour!$B$36,Usage!$C$5:$C$11,0),MATCH(UsagePerHour!RX$4,Usage!$D$3:$ABF$3,0)),"")</f>
        <v>2.1449338816992762</v>
      </c>
      <c r="RY40" s="6">
        <f>IFERROR(INDEX(Sales!$D$5:$ABF$18,MATCH(UsagePerHour!$B40,Sales!$C$5:$C$18,0),MATCH(UsagePerHour!RY$4,Sales!$D$3:$ABF$3,0))/RY$2*INDEX(Usage!$D$5:$ABF$11,MATCH(UsagePerHour!$B$36,Usage!$C$5:$C$11,0),MATCH(UsagePerHour!RY$4,Usage!$D$3:$ABF$3,0)),"")</f>
        <v>14.824116561533437</v>
      </c>
      <c r="RZ40" s="6">
        <f>IFERROR(INDEX(Sales!$D$5:$ABF$18,MATCH(UsagePerHour!$B40,Sales!$C$5:$C$18,0),MATCH(UsagePerHour!RZ$4,Sales!$D$3:$ABF$3,0))/RZ$2*INDEX(Usage!$D$5:$ABF$11,MATCH(UsagePerHour!$B$36,Usage!$C$5:$C$11,0),MATCH(UsagePerHour!RZ$4,Usage!$D$3:$ABF$3,0)),"")</f>
        <v>21.432640982212781</v>
      </c>
      <c r="SA40" s="6">
        <f>IFERROR(INDEX(Sales!$D$5:$ABF$18,MATCH(UsagePerHour!$B40,Sales!$C$5:$C$18,0),MATCH(UsagePerHour!SA$4,Sales!$D$3:$ABF$3,0))/SA$2*INDEX(Usage!$D$5:$ABF$11,MATCH(UsagePerHour!$B$36,Usage!$C$5:$C$11,0),MATCH(UsagePerHour!SA$4,Usage!$D$3:$ABF$3,0)),"")</f>
        <v>2.3086358164759484</v>
      </c>
      <c r="SB40" s="6">
        <f>IFERROR(INDEX(Sales!$D$5:$ABF$18,MATCH(UsagePerHour!$B40,Sales!$C$5:$C$18,0),MATCH(UsagePerHour!SB$4,Sales!$D$3:$ABF$3,0))/SB$2*INDEX(Usage!$D$5:$ABF$11,MATCH(UsagePerHour!$B$36,Usage!$C$5:$C$11,0),MATCH(UsagePerHour!SB$4,Usage!$D$3:$ABF$3,0)),"")</f>
        <v>0.45086717014540811</v>
      </c>
      <c r="SC40" s="6">
        <f>IFERROR(INDEX(Sales!$D$5:$ABF$18,MATCH(UsagePerHour!$B40,Sales!$C$5:$C$18,0),MATCH(UsagePerHour!SC$4,Sales!$D$3:$ABF$3,0))/SC$2*INDEX(Usage!$D$5:$ABF$11,MATCH(UsagePerHour!$B$36,Usage!$C$5:$C$11,0),MATCH(UsagePerHour!SC$4,Usage!$D$3:$ABF$3,0)),"")</f>
        <v>2.8438351160886928</v>
      </c>
      <c r="SD40" s="6">
        <f>IFERROR(INDEX(Sales!$D$5:$ABF$18,MATCH(UsagePerHour!$B40,Sales!$C$5:$C$18,0),MATCH(UsagePerHour!SD$4,Sales!$D$3:$ABF$3,0))/SD$2*INDEX(Usage!$D$5:$ABF$11,MATCH(UsagePerHour!$B$36,Usage!$C$5:$C$11,0),MATCH(UsagePerHour!SD$4,Usage!$D$3:$ABF$3,0)),"")</f>
        <v>1.9859049458011009</v>
      </c>
      <c r="SE40" s="6">
        <f>IFERROR(INDEX(Sales!$D$5:$ABF$18,MATCH(UsagePerHour!$B40,Sales!$C$5:$C$18,0),MATCH(UsagePerHour!SE$4,Sales!$D$3:$ABF$3,0))/SE$2*INDEX(Usage!$D$5:$ABF$11,MATCH(UsagePerHour!$B$36,Usage!$C$5:$C$11,0),MATCH(UsagePerHour!SE$4,Usage!$D$3:$ABF$3,0)),"")</f>
        <v>1.2520226717465339</v>
      </c>
      <c r="SF40" s="6">
        <f>IFERROR(INDEX(Sales!$D$5:$ABF$18,MATCH(UsagePerHour!$B40,Sales!$C$5:$C$18,0),MATCH(UsagePerHour!SF$4,Sales!$D$3:$ABF$3,0))/SF$2*INDEX(Usage!$D$5:$ABF$11,MATCH(UsagePerHour!$B$36,Usage!$C$5:$C$11,0),MATCH(UsagePerHour!SF$4,Usage!$D$3:$ABF$3,0)),"")</f>
        <v>4.2562073464558647</v>
      </c>
      <c r="SG40" s="6" t="str">
        <f>IFERROR(INDEX(Sales!$D$5:$ABF$18,MATCH(UsagePerHour!$B40,Sales!$C$5:$C$18,0),MATCH(UsagePerHour!SG$4,Sales!$D$3:$ABF$3,0))/SG$2*INDEX(Usage!$D$5:$ABF$11,MATCH(UsagePerHour!$B$36,Usage!$C$5:$C$11,0),MATCH(UsagePerHour!SG$4,Usage!$D$3:$ABF$3,0)),"")</f>
        <v/>
      </c>
      <c r="SH40" s="6" t="str">
        <f>IFERROR(INDEX(Sales!$D$5:$ABF$18,MATCH(UsagePerHour!$B40,Sales!$C$5:$C$18,0),MATCH(UsagePerHour!SH$4,Sales!$D$3:$ABF$3,0))/SH$2*INDEX(Usage!$D$5:$ABF$11,MATCH(UsagePerHour!$B$36,Usage!$C$5:$C$11,0),MATCH(UsagePerHour!SH$4,Usage!$D$3:$ABF$3,0)),"")</f>
        <v/>
      </c>
      <c r="SI40" s="6" t="str">
        <f>IFERROR(INDEX(Sales!$D$5:$ABF$18,MATCH(UsagePerHour!$B40,Sales!$C$5:$C$18,0),MATCH(UsagePerHour!SI$4,Sales!$D$3:$ABF$3,0))/SI$2*INDEX(Usage!$D$5:$ABF$11,MATCH(UsagePerHour!$B$36,Usage!$C$5:$C$11,0),MATCH(UsagePerHour!SI$4,Usage!$D$3:$ABF$3,0)),"")</f>
        <v/>
      </c>
      <c r="SJ40" s="6" t="str">
        <f>IFERROR(INDEX(Sales!$D$5:$ABF$18,MATCH(UsagePerHour!$B40,Sales!$C$5:$C$18,0),MATCH(UsagePerHour!SJ$4,Sales!$D$3:$ABF$3,0))/SJ$2*INDEX(Usage!$D$5:$ABF$11,MATCH(UsagePerHour!$B$36,Usage!$C$5:$C$11,0),MATCH(UsagePerHour!SJ$4,Usage!$D$3:$ABF$3,0)),"")</f>
        <v/>
      </c>
      <c r="SK40" s="6" t="str">
        <f>IFERROR(INDEX(Sales!$D$5:$ABF$18,MATCH(UsagePerHour!$B40,Sales!$C$5:$C$18,0),MATCH(UsagePerHour!SK$4,Sales!$D$3:$ABF$3,0))/SK$2*INDEX(Usage!$D$5:$ABF$11,MATCH(UsagePerHour!$B$36,Usage!$C$5:$C$11,0),MATCH(UsagePerHour!SK$4,Usage!$D$3:$ABF$3,0)),"")</f>
        <v/>
      </c>
      <c r="SL40" s="6" t="str">
        <f>IFERROR(INDEX(Sales!$D$5:$ABF$18,MATCH(UsagePerHour!$B40,Sales!$C$5:$C$18,0),MATCH(UsagePerHour!SL$4,Sales!$D$3:$ABF$3,0))/SL$2*INDEX(Usage!$D$5:$ABF$11,MATCH(UsagePerHour!$B$36,Usage!$C$5:$C$11,0),MATCH(UsagePerHour!SL$4,Usage!$D$3:$ABF$3,0)),"")</f>
        <v/>
      </c>
      <c r="SM40" s="6" t="str">
        <f>IFERROR(INDEX(Sales!$D$5:$ABF$18,MATCH(UsagePerHour!$B40,Sales!$C$5:$C$18,0),MATCH(UsagePerHour!SM$4,Sales!$D$3:$ABF$3,0))/SM$2*INDEX(Usage!$D$5:$ABF$11,MATCH(UsagePerHour!$B$36,Usage!$C$5:$C$11,0),MATCH(UsagePerHour!SM$4,Usage!$D$3:$ABF$3,0)),"")</f>
        <v/>
      </c>
      <c r="SN40" s="6" t="str">
        <f>IFERROR(INDEX(Sales!$D$5:$ABF$18,MATCH(UsagePerHour!$B40,Sales!$C$5:$C$18,0),MATCH(UsagePerHour!SN$4,Sales!$D$3:$ABF$3,0))/SN$2*INDEX(Usage!$D$5:$ABF$11,MATCH(UsagePerHour!$B$36,Usage!$C$5:$C$11,0),MATCH(UsagePerHour!SN$4,Usage!$D$3:$ABF$3,0)),"")</f>
        <v/>
      </c>
      <c r="SO40" s="6" t="str">
        <f>IFERROR(INDEX(Sales!$D$5:$ABF$18,MATCH(UsagePerHour!$B40,Sales!$C$5:$C$18,0),MATCH(UsagePerHour!SO$4,Sales!$D$3:$ABF$3,0))/SO$2*INDEX(Usage!$D$5:$ABF$11,MATCH(UsagePerHour!$B$36,Usage!$C$5:$C$11,0),MATCH(UsagePerHour!SO$4,Usage!$D$3:$ABF$3,0)),"")</f>
        <v/>
      </c>
      <c r="SP40" s="6" t="str">
        <f>IFERROR(INDEX(Sales!$D$5:$ABF$18,MATCH(UsagePerHour!$B40,Sales!$C$5:$C$18,0),MATCH(UsagePerHour!SP$4,Sales!$D$3:$ABF$3,0))/SP$2*INDEX(Usage!$D$5:$ABF$11,MATCH(UsagePerHour!$B$36,Usage!$C$5:$C$11,0),MATCH(UsagePerHour!SP$4,Usage!$D$3:$ABF$3,0)),"")</f>
        <v/>
      </c>
      <c r="SQ40" s="6" t="str">
        <f>IFERROR(INDEX(Sales!$D$5:$ABF$18,MATCH(UsagePerHour!$B40,Sales!$C$5:$C$18,0),MATCH(UsagePerHour!SQ$4,Sales!$D$3:$ABF$3,0))/SQ$2*INDEX(Usage!$D$5:$ABF$11,MATCH(UsagePerHour!$B$36,Usage!$C$5:$C$11,0),MATCH(UsagePerHour!SQ$4,Usage!$D$3:$ABF$3,0)),"")</f>
        <v/>
      </c>
      <c r="SR40" s="6" t="str">
        <f>IFERROR(INDEX(Sales!$D$5:$ABF$18,MATCH(UsagePerHour!$B40,Sales!$C$5:$C$18,0),MATCH(UsagePerHour!SR$4,Sales!$D$3:$ABF$3,0))/SR$2*INDEX(Usage!$D$5:$ABF$11,MATCH(UsagePerHour!$B$36,Usage!$C$5:$C$11,0),MATCH(UsagePerHour!SR$4,Usage!$D$3:$ABF$3,0)),"")</f>
        <v/>
      </c>
      <c r="SS40" s="6" t="str">
        <f>IFERROR(INDEX(Sales!$D$5:$ABF$18,MATCH(UsagePerHour!$B40,Sales!$C$5:$C$18,0),MATCH(UsagePerHour!SS$4,Sales!$D$3:$ABF$3,0))/SS$2*INDEX(Usage!$D$5:$ABF$11,MATCH(UsagePerHour!$B$36,Usage!$C$5:$C$11,0),MATCH(UsagePerHour!SS$4,Usage!$D$3:$ABF$3,0)),"")</f>
        <v/>
      </c>
      <c r="ST40" s="6" t="str">
        <f>IFERROR(INDEX(Sales!$D$5:$ABF$18,MATCH(UsagePerHour!$B40,Sales!$C$5:$C$18,0),MATCH(UsagePerHour!ST$4,Sales!$D$3:$ABF$3,0))/ST$2*INDEX(Usage!$D$5:$ABF$11,MATCH(UsagePerHour!$B$36,Usage!$C$5:$C$11,0),MATCH(UsagePerHour!ST$4,Usage!$D$3:$ABF$3,0)),"")</f>
        <v/>
      </c>
      <c r="SU40" s="6" t="str">
        <f>IFERROR(INDEX(Sales!$D$5:$ABF$18,MATCH(UsagePerHour!$B40,Sales!$C$5:$C$18,0),MATCH(UsagePerHour!SU$4,Sales!$D$3:$ABF$3,0))/SU$2*INDEX(Usage!$D$5:$ABF$11,MATCH(UsagePerHour!$B$36,Usage!$C$5:$C$11,0),MATCH(UsagePerHour!SU$4,Usage!$D$3:$ABF$3,0)),"")</f>
        <v/>
      </c>
      <c r="SV40" s="6" t="str">
        <f>IFERROR(INDEX(Sales!$D$5:$ABF$18,MATCH(UsagePerHour!$B40,Sales!$C$5:$C$18,0),MATCH(UsagePerHour!SV$4,Sales!$D$3:$ABF$3,0))/SV$2*INDEX(Usage!$D$5:$ABF$11,MATCH(UsagePerHour!$B$36,Usage!$C$5:$C$11,0),MATCH(UsagePerHour!SV$4,Usage!$D$3:$ABF$3,0)),"")</f>
        <v/>
      </c>
      <c r="SW40" s="6" t="str">
        <f>IFERROR(INDEX(Sales!$D$5:$ABF$18,MATCH(UsagePerHour!$B40,Sales!$C$5:$C$18,0),MATCH(UsagePerHour!SW$4,Sales!$D$3:$ABF$3,0))/SW$2*INDEX(Usage!$D$5:$ABF$11,MATCH(UsagePerHour!$B$36,Usage!$C$5:$C$11,0),MATCH(UsagePerHour!SW$4,Usage!$D$3:$ABF$3,0)),"")</f>
        <v/>
      </c>
      <c r="SX40" s="6" t="str">
        <f>IFERROR(INDEX(Sales!$D$5:$ABF$18,MATCH(UsagePerHour!$B40,Sales!$C$5:$C$18,0),MATCH(UsagePerHour!SX$4,Sales!$D$3:$ABF$3,0))/SX$2*INDEX(Usage!$D$5:$ABF$11,MATCH(UsagePerHour!$B$36,Usage!$C$5:$C$11,0),MATCH(UsagePerHour!SX$4,Usage!$D$3:$ABF$3,0)),"")</f>
        <v/>
      </c>
      <c r="SY40" s="6" t="str">
        <f>IFERROR(INDEX(Sales!$D$5:$ABF$18,MATCH(UsagePerHour!$B40,Sales!$C$5:$C$18,0),MATCH(UsagePerHour!SY$4,Sales!$D$3:$ABF$3,0))/SY$2*INDEX(Usage!$D$5:$ABF$11,MATCH(UsagePerHour!$B$36,Usage!$C$5:$C$11,0),MATCH(UsagePerHour!SY$4,Usage!$D$3:$ABF$3,0)),"")</f>
        <v/>
      </c>
      <c r="SZ40" s="6" t="str">
        <f>IFERROR(INDEX(Sales!$D$5:$ABF$18,MATCH(UsagePerHour!$B40,Sales!$C$5:$C$18,0),MATCH(UsagePerHour!SZ$4,Sales!$D$3:$ABF$3,0))/SZ$2*INDEX(Usage!$D$5:$ABF$11,MATCH(UsagePerHour!$B$36,Usage!$C$5:$C$11,0),MATCH(UsagePerHour!SZ$4,Usage!$D$3:$ABF$3,0)),"")</f>
        <v/>
      </c>
      <c r="TA40" s="6" t="str">
        <f>IFERROR(INDEX(Sales!$D$5:$ABF$18,MATCH(UsagePerHour!$B40,Sales!$C$5:$C$18,0),MATCH(UsagePerHour!TA$4,Sales!$D$3:$ABF$3,0))/TA$2*INDEX(Usage!$D$5:$ABF$11,MATCH(UsagePerHour!$B$36,Usage!$C$5:$C$11,0),MATCH(UsagePerHour!TA$4,Usage!$D$3:$ABF$3,0)),"")</f>
        <v/>
      </c>
      <c r="TB40" s="6" t="str">
        <f>IFERROR(INDEX(Sales!$D$5:$ABF$18,MATCH(UsagePerHour!$B40,Sales!$C$5:$C$18,0),MATCH(UsagePerHour!TB$4,Sales!$D$3:$ABF$3,0))/TB$2*INDEX(Usage!$D$5:$ABF$11,MATCH(UsagePerHour!$B$36,Usage!$C$5:$C$11,0),MATCH(UsagePerHour!TB$4,Usage!$D$3:$ABF$3,0)),"")</f>
        <v/>
      </c>
      <c r="TC40" s="6" t="str">
        <f>IFERROR(INDEX(Sales!$D$5:$ABF$18,MATCH(UsagePerHour!$B40,Sales!$C$5:$C$18,0),MATCH(UsagePerHour!TC$4,Sales!$D$3:$ABF$3,0))/TC$2*INDEX(Usage!$D$5:$ABF$11,MATCH(UsagePerHour!$B$36,Usage!$C$5:$C$11,0),MATCH(UsagePerHour!TC$4,Usage!$D$3:$ABF$3,0)),"")</f>
        <v/>
      </c>
      <c r="TD40" s="6" t="str">
        <f>IFERROR(INDEX(Sales!$D$5:$ABF$18,MATCH(UsagePerHour!$B40,Sales!$C$5:$C$18,0),MATCH(UsagePerHour!TD$4,Sales!$D$3:$ABF$3,0))/TD$2*INDEX(Usage!$D$5:$ABF$11,MATCH(UsagePerHour!$B$36,Usage!$C$5:$C$11,0),MATCH(UsagePerHour!TD$4,Usage!$D$3:$ABF$3,0)),"")</f>
        <v/>
      </c>
      <c r="TE40" s="6" t="str">
        <f>IFERROR(INDEX(Sales!$D$5:$ABF$18,MATCH(UsagePerHour!$B40,Sales!$C$5:$C$18,0),MATCH(UsagePerHour!TE$4,Sales!$D$3:$ABF$3,0))/TE$2*INDEX(Usage!$D$5:$ABF$11,MATCH(UsagePerHour!$B$36,Usage!$C$5:$C$11,0),MATCH(UsagePerHour!TE$4,Usage!$D$3:$ABF$3,0)),"")</f>
        <v/>
      </c>
      <c r="TF40" s="6" t="str">
        <f>IFERROR(INDEX(Sales!$D$5:$ABF$18,MATCH(UsagePerHour!$B40,Sales!$C$5:$C$18,0),MATCH(UsagePerHour!TF$4,Sales!$D$3:$ABF$3,0))/TF$2*INDEX(Usage!$D$5:$ABF$11,MATCH(UsagePerHour!$B$36,Usage!$C$5:$C$11,0),MATCH(UsagePerHour!TF$4,Usage!$D$3:$ABF$3,0)),"")</f>
        <v/>
      </c>
      <c r="TG40" s="6" t="str">
        <f>IFERROR(INDEX(Sales!$D$5:$ABF$18,MATCH(UsagePerHour!$B40,Sales!$C$5:$C$18,0),MATCH(UsagePerHour!TG$4,Sales!$D$3:$ABF$3,0))/TG$2*INDEX(Usage!$D$5:$ABF$11,MATCH(UsagePerHour!$B$36,Usage!$C$5:$C$11,0),MATCH(UsagePerHour!TG$4,Usage!$D$3:$ABF$3,0)),"")</f>
        <v/>
      </c>
      <c r="TH40" s="6" t="str">
        <f>IFERROR(INDEX(Sales!$D$5:$ABF$18,MATCH(UsagePerHour!$B40,Sales!$C$5:$C$18,0),MATCH(UsagePerHour!TH$4,Sales!$D$3:$ABF$3,0))/TH$2*INDEX(Usage!$D$5:$ABF$11,MATCH(UsagePerHour!$B$36,Usage!$C$5:$C$11,0),MATCH(UsagePerHour!TH$4,Usage!$D$3:$ABF$3,0)),"")</f>
        <v/>
      </c>
      <c r="TI40" s="6" t="str">
        <f>IFERROR(INDEX(Sales!$D$5:$ABF$18,MATCH(UsagePerHour!$B40,Sales!$C$5:$C$18,0),MATCH(UsagePerHour!TI$4,Sales!$D$3:$ABF$3,0))/TI$2*INDEX(Usage!$D$5:$ABF$11,MATCH(UsagePerHour!$B$36,Usage!$C$5:$C$11,0),MATCH(UsagePerHour!TI$4,Usage!$D$3:$ABF$3,0)),"")</f>
        <v/>
      </c>
      <c r="TJ40" s="6" t="str">
        <f>IFERROR(INDEX(Sales!$D$5:$ABF$18,MATCH(UsagePerHour!$B40,Sales!$C$5:$C$18,0),MATCH(UsagePerHour!TJ$4,Sales!$D$3:$ABF$3,0))/TJ$2*INDEX(Usage!$D$5:$ABF$11,MATCH(UsagePerHour!$B$36,Usage!$C$5:$C$11,0),MATCH(UsagePerHour!TJ$4,Usage!$D$3:$ABF$3,0)),"")</f>
        <v/>
      </c>
      <c r="TK40" s="6" t="str">
        <f>IFERROR(INDEX(Sales!$D$5:$ABF$18,MATCH(UsagePerHour!$B40,Sales!$C$5:$C$18,0),MATCH(UsagePerHour!TK$4,Sales!$D$3:$ABF$3,0))/TK$2*INDEX(Usage!$D$5:$ABF$11,MATCH(UsagePerHour!$B$36,Usage!$C$5:$C$11,0),MATCH(UsagePerHour!TK$4,Usage!$D$3:$ABF$3,0)),"")</f>
        <v/>
      </c>
      <c r="TL40" s="6" t="str">
        <f>IFERROR(INDEX(Sales!$D$5:$ABF$18,MATCH(UsagePerHour!$B40,Sales!$C$5:$C$18,0),MATCH(UsagePerHour!TL$4,Sales!$D$3:$ABF$3,0))/TL$2*INDEX(Usage!$D$5:$ABF$11,MATCH(UsagePerHour!$B$36,Usage!$C$5:$C$11,0),MATCH(UsagePerHour!TL$4,Usage!$D$3:$ABF$3,0)),"")</f>
        <v/>
      </c>
      <c r="TM40" s="6" t="str">
        <f>IFERROR(INDEX(Sales!$D$5:$ABF$18,MATCH(UsagePerHour!$B40,Sales!$C$5:$C$18,0),MATCH(UsagePerHour!TM$4,Sales!$D$3:$ABF$3,0))/TM$2*INDEX(Usage!$D$5:$ABF$11,MATCH(UsagePerHour!$B$36,Usage!$C$5:$C$11,0),MATCH(UsagePerHour!TM$4,Usage!$D$3:$ABF$3,0)),"")</f>
        <v/>
      </c>
      <c r="TN40" s="6" t="str">
        <f>IFERROR(INDEX(Sales!$D$5:$ABF$18,MATCH(UsagePerHour!$B40,Sales!$C$5:$C$18,0),MATCH(UsagePerHour!TN$4,Sales!$D$3:$ABF$3,0))/TN$2*INDEX(Usage!$D$5:$ABF$11,MATCH(UsagePerHour!$B$36,Usage!$C$5:$C$11,0),MATCH(UsagePerHour!TN$4,Usage!$D$3:$ABF$3,0)),"")</f>
        <v/>
      </c>
      <c r="TO40" s="6" t="str">
        <f>IFERROR(INDEX(Sales!$D$5:$ABF$18,MATCH(UsagePerHour!$B40,Sales!$C$5:$C$18,0),MATCH(UsagePerHour!TO$4,Sales!$D$3:$ABF$3,0))/TO$2*INDEX(Usage!$D$5:$ABF$11,MATCH(UsagePerHour!$B$36,Usage!$C$5:$C$11,0),MATCH(UsagePerHour!TO$4,Usage!$D$3:$ABF$3,0)),"")</f>
        <v/>
      </c>
      <c r="TP40" s="6" t="str">
        <f>IFERROR(INDEX(Sales!$D$5:$ABF$18,MATCH(UsagePerHour!$B40,Sales!$C$5:$C$18,0),MATCH(UsagePerHour!TP$4,Sales!$D$3:$ABF$3,0))/TP$2*INDEX(Usage!$D$5:$ABF$11,MATCH(UsagePerHour!$B$36,Usage!$C$5:$C$11,0),MATCH(UsagePerHour!TP$4,Usage!$D$3:$ABF$3,0)),"")</f>
        <v/>
      </c>
      <c r="TQ40" s="6" t="str">
        <f>IFERROR(INDEX(Sales!$D$5:$ABF$18,MATCH(UsagePerHour!$B40,Sales!$C$5:$C$18,0),MATCH(UsagePerHour!TQ$4,Sales!$D$3:$ABF$3,0))/TQ$2*INDEX(Usage!$D$5:$ABF$11,MATCH(UsagePerHour!$B$36,Usage!$C$5:$C$11,0),MATCH(UsagePerHour!TQ$4,Usage!$D$3:$ABF$3,0)),"")</f>
        <v/>
      </c>
      <c r="TR40" s="6" t="str">
        <f>IFERROR(INDEX(Sales!$D$5:$ABF$18,MATCH(UsagePerHour!$B40,Sales!$C$5:$C$18,0),MATCH(UsagePerHour!TR$4,Sales!$D$3:$ABF$3,0))/TR$2*INDEX(Usage!$D$5:$ABF$11,MATCH(UsagePerHour!$B$36,Usage!$C$5:$C$11,0),MATCH(UsagePerHour!TR$4,Usage!$D$3:$ABF$3,0)),"")</f>
        <v/>
      </c>
      <c r="TS40" s="6" t="str">
        <f>IFERROR(INDEX(Sales!$D$5:$ABF$18,MATCH(UsagePerHour!$B40,Sales!$C$5:$C$18,0),MATCH(UsagePerHour!TS$4,Sales!$D$3:$ABF$3,0))/TS$2*INDEX(Usage!$D$5:$ABF$11,MATCH(UsagePerHour!$B$36,Usage!$C$5:$C$11,0),MATCH(UsagePerHour!TS$4,Usage!$D$3:$ABF$3,0)),"")</f>
        <v/>
      </c>
      <c r="TT40" s="6" t="str">
        <f>IFERROR(INDEX(Sales!$D$5:$ABF$18,MATCH(UsagePerHour!$B40,Sales!$C$5:$C$18,0),MATCH(UsagePerHour!TT$4,Sales!$D$3:$ABF$3,0))/TT$2*INDEX(Usage!$D$5:$ABF$11,MATCH(UsagePerHour!$B$36,Usage!$C$5:$C$11,0),MATCH(UsagePerHour!TT$4,Usage!$D$3:$ABF$3,0)),"")</f>
        <v/>
      </c>
      <c r="TU40" s="6" t="str">
        <f>IFERROR(INDEX(Sales!$D$5:$ABF$18,MATCH(UsagePerHour!$B40,Sales!$C$5:$C$18,0),MATCH(UsagePerHour!TU$4,Sales!$D$3:$ABF$3,0))/TU$2*INDEX(Usage!$D$5:$ABF$11,MATCH(UsagePerHour!$B$36,Usage!$C$5:$C$11,0),MATCH(UsagePerHour!TU$4,Usage!$D$3:$ABF$3,0)),"")</f>
        <v/>
      </c>
      <c r="TV40" s="6" t="str">
        <f>IFERROR(INDEX(Sales!$D$5:$ABF$18,MATCH(UsagePerHour!$B40,Sales!$C$5:$C$18,0),MATCH(UsagePerHour!TV$4,Sales!$D$3:$ABF$3,0))/TV$2*INDEX(Usage!$D$5:$ABF$11,MATCH(UsagePerHour!$B$36,Usage!$C$5:$C$11,0),MATCH(UsagePerHour!TV$4,Usage!$D$3:$ABF$3,0)),"")</f>
        <v/>
      </c>
      <c r="TW40" s="6" t="str">
        <f>IFERROR(INDEX(Sales!$D$5:$ABF$18,MATCH(UsagePerHour!$B40,Sales!$C$5:$C$18,0),MATCH(UsagePerHour!TW$4,Sales!$D$3:$ABF$3,0))/TW$2*INDEX(Usage!$D$5:$ABF$11,MATCH(UsagePerHour!$B$36,Usage!$C$5:$C$11,0),MATCH(UsagePerHour!TW$4,Usage!$D$3:$ABF$3,0)),"")</f>
        <v/>
      </c>
      <c r="TX40" s="6" t="str">
        <f>IFERROR(INDEX(Sales!$D$5:$ABF$18,MATCH(UsagePerHour!$B40,Sales!$C$5:$C$18,0),MATCH(UsagePerHour!TX$4,Sales!$D$3:$ABF$3,0))/TX$2*INDEX(Usage!$D$5:$ABF$11,MATCH(UsagePerHour!$B$36,Usage!$C$5:$C$11,0),MATCH(UsagePerHour!TX$4,Usage!$D$3:$ABF$3,0)),"")</f>
        <v/>
      </c>
      <c r="TY40" s="6" t="str">
        <f>IFERROR(INDEX(Sales!$D$5:$ABF$18,MATCH(UsagePerHour!$B40,Sales!$C$5:$C$18,0),MATCH(UsagePerHour!TY$4,Sales!$D$3:$ABF$3,0))/TY$2*INDEX(Usage!$D$5:$ABF$11,MATCH(UsagePerHour!$B$36,Usage!$C$5:$C$11,0),MATCH(UsagePerHour!TY$4,Usage!$D$3:$ABF$3,0)),"")</f>
        <v/>
      </c>
      <c r="TZ40" s="6" t="str">
        <f>IFERROR(INDEX(Sales!$D$5:$ABF$18,MATCH(UsagePerHour!$B40,Sales!$C$5:$C$18,0),MATCH(UsagePerHour!TZ$4,Sales!$D$3:$ABF$3,0))/TZ$2*INDEX(Usage!$D$5:$ABF$11,MATCH(UsagePerHour!$B$36,Usage!$C$5:$C$11,0),MATCH(UsagePerHour!TZ$4,Usage!$D$3:$ABF$3,0)),"")</f>
        <v/>
      </c>
      <c r="UA40" s="6" t="str">
        <f>IFERROR(INDEX(Sales!$D$5:$ABF$18,MATCH(UsagePerHour!$B40,Sales!$C$5:$C$18,0),MATCH(UsagePerHour!UA$4,Sales!$D$3:$ABF$3,0))/UA$2*INDEX(Usage!$D$5:$ABF$11,MATCH(UsagePerHour!$B$36,Usage!$C$5:$C$11,0),MATCH(UsagePerHour!UA$4,Usage!$D$3:$ABF$3,0)),"")</f>
        <v/>
      </c>
      <c r="UB40" s="6" t="str">
        <f>IFERROR(INDEX(Sales!$D$5:$ABF$18,MATCH(UsagePerHour!$B40,Sales!$C$5:$C$18,0),MATCH(UsagePerHour!UB$4,Sales!$D$3:$ABF$3,0))/UB$2*INDEX(Usage!$D$5:$ABF$11,MATCH(UsagePerHour!$B$36,Usage!$C$5:$C$11,0),MATCH(UsagePerHour!UB$4,Usage!$D$3:$ABF$3,0)),"")</f>
        <v/>
      </c>
      <c r="UC40" s="6" t="str">
        <f>IFERROR(INDEX(Sales!$D$5:$ABF$18,MATCH(UsagePerHour!$B40,Sales!$C$5:$C$18,0),MATCH(UsagePerHour!UC$4,Sales!$D$3:$ABF$3,0))/UC$2*INDEX(Usage!$D$5:$ABF$11,MATCH(UsagePerHour!$B$36,Usage!$C$5:$C$11,0),MATCH(UsagePerHour!UC$4,Usage!$D$3:$ABF$3,0)),"")</f>
        <v/>
      </c>
      <c r="UD40" s="6" t="str">
        <f>IFERROR(INDEX(Sales!$D$5:$ABF$18,MATCH(UsagePerHour!$B40,Sales!$C$5:$C$18,0),MATCH(UsagePerHour!UD$4,Sales!$D$3:$ABF$3,0))/UD$2*INDEX(Usage!$D$5:$ABF$11,MATCH(UsagePerHour!$B$36,Usage!$C$5:$C$11,0),MATCH(UsagePerHour!UD$4,Usage!$D$3:$ABF$3,0)),"")</f>
        <v/>
      </c>
      <c r="UE40" s="6" t="str">
        <f>IFERROR(INDEX(Sales!$D$5:$ABF$18,MATCH(UsagePerHour!$B40,Sales!$C$5:$C$18,0),MATCH(UsagePerHour!UE$4,Sales!$D$3:$ABF$3,0))/UE$2*INDEX(Usage!$D$5:$ABF$11,MATCH(UsagePerHour!$B$36,Usage!$C$5:$C$11,0),MATCH(UsagePerHour!UE$4,Usage!$D$3:$ABF$3,0)),"")</f>
        <v/>
      </c>
      <c r="UF40" s="6" t="str">
        <f>IFERROR(INDEX(Sales!$D$5:$ABF$18,MATCH(UsagePerHour!$B40,Sales!$C$5:$C$18,0),MATCH(UsagePerHour!UF$4,Sales!$D$3:$ABF$3,0))/UF$2*INDEX(Usage!$D$5:$ABF$11,MATCH(UsagePerHour!$B$36,Usage!$C$5:$C$11,0),MATCH(UsagePerHour!UF$4,Usage!$D$3:$ABF$3,0)),"")</f>
        <v/>
      </c>
      <c r="UG40" s="6" t="str">
        <f>IFERROR(INDEX(Sales!$D$5:$ABF$18,MATCH(UsagePerHour!$B40,Sales!$C$5:$C$18,0),MATCH(UsagePerHour!UG$4,Sales!$D$3:$ABF$3,0))/UG$2*INDEX(Usage!$D$5:$ABF$11,MATCH(UsagePerHour!$B$36,Usage!$C$5:$C$11,0),MATCH(UsagePerHour!UG$4,Usage!$D$3:$ABF$3,0)),"")</f>
        <v/>
      </c>
      <c r="UH40" s="6" t="str">
        <f>IFERROR(INDEX(Sales!$D$5:$ABF$18,MATCH(UsagePerHour!$B40,Sales!$C$5:$C$18,0),MATCH(UsagePerHour!UH$4,Sales!$D$3:$ABF$3,0))/UH$2*INDEX(Usage!$D$5:$ABF$11,MATCH(UsagePerHour!$B$36,Usage!$C$5:$C$11,0),MATCH(UsagePerHour!UH$4,Usage!$D$3:$ABF$3,0)),"")</f>
        <v/>
      </c>
      <c r="UI40" s="6" t="str">
        <f>IFERROR(INDEX(Sales!$D$5:$ABF$18,MATCH(UsagePerHour!$B40,Sales!$C$5:$C$18,0),MATCH(UsagePerHour!UI$4,Sales!$D$3:$ABF$3,0))/UI$2*INDEX(Usage!$D$5:$ABF$11,MATCH(UsagePerHour!$B$36,Usage!$C$5:$C$11,0),MATCH(UsagePerHour!UI$4,Usage!$D$3:$ABF$3,0)),"")</f>
        <v/>
      </c>
      <c r="UJ40" s="6" t="str">
        <f>IFERROR(INDEX(Sales!$D$5:$ABF$18,MATCH(UsagePerHour!$B40,Sales!$C$5:$C$18,0),MATCH(UsagePerHour!UJ$4,Sales!$D$3:$ABF$3,0))/UJ$2*INDEX(Usage!$D$5:$ABF$11,MATCH(UsagePerHour!$B$36,Usage!$C$5:$C$11,0),MATCH(UsagePerHour!UJ$4,Usage!$D$3:$ABF$3,0)),"")</f>
        <v/>
      </c>
      <c r="UK40" s="6" t="str">
        <f>IFERROR(INDEX(Sales!$D$5:$ABF$18,MATCH(UsagePerHour!$B40,Sales!$C$5:$C$18,0),MATCH(UsagePerHour!UK$4,Sales!$D$3:$ABF$3,0))/UK$2*INDEX(Usage!$D$5:$ABF$11,MATCH(UsagePerHour!$B$36,Usage!$C$5:$C$11,0),MATCH(UsagePerHour!UK$4,Usage!$D$3:$ABF$3,0)),"")</f>
        <v/>
      </c>
      <c r="UL40" s="6" t="str">
        <f>IFERROR(INDEX(Sales!$D$5:$ABF$18,MATCH(UsagePerHour!$B40,Sales!$C$5:$C$18,0),MATCH(UsagePerHour!UL$4,Sales!$D$3:$ABF$3,0))/UL$2*INDEX(Usage!$D$5:$ABF$11,MATCH(UsagePerHour!$B$36,Usage!$C$5:$C$11,0),MATCH(UsagePerHour!UL$4,Usage!$D$3:$ABF$3,0)),"")</f>
        <v/>
      </c>
      <c r="UM40" s="6" t="str">
        <f>IFERROR(INDEX(Sales!$D$5:$ABF$18,MATCH(UsagePerHour!$B40,Sales!$C$5:$C$18,0),MATCH(UsagePerHour!UM$4,Sales!$D$3:$ABF$3,0))/UM$2*INDEX(Usage!$D$5:$ABF$11,MATCH(UsagePerHour!$B$36,Usage!$C$5:$C$11,0),MATCH(UsagePerHour!UM$4,Usage!$D$3:$ABF$3,0)),"")</f>
        <v/>
      </c>
      <c r="UN40" s="6" t="str">
        <f>IFERROR(INDEX(Sales!$D$5:$ABF$18,MATCH(UsagePerHour!$B40,Sales!$C$5:$C$18,0),MATCH(UsagePerHour!UN$4,Sales!$D$3:$ABF$3,0))/UN$2*INDEX(Usage!$D$5:$ABF$11,MATCH(UsagePerHour!$B$36,Usage!$C$5:$C$11,0),MATCH(UsagePerHour!UN$4,Usage!$D$3:$ABF$3,0)),"")</f>
        <v/>
      </c>
      <c r="UO40" s="6" t="str">
        <f>IFERROR(INDEX(Sales!$D$5:$ABF$18,MATCH(UsagePerHour!$B40,Sales!$C$5:$C$18,0),MATCH(UsagePerHour!UO$4,Sales!$D$3:$ABF$3,0))/UO$2*INDEX(Usage!$D$5:$ABF$11,MATCH(UsagePerHour!$B$36,Usage!$C$5:$C$11,0),MATCH(UsagePerHour!UO$4,Usage!$D$3:$ABF$3,0)),"")</f>
        <v/>
      </c>
      <c r="UP40" s="6" t="str">
        <f>IFERROR(INDEX(Sales!$D$5:$ABF$18,MATCH(UsagePerHour!$B40,Sales!$C$5:$C$18,0),MATCH(UsagePerHour!UP$4,Sales!$D$3:$ABF$3,0))/UP$2*INDEX(Usage!$D$5:$ABF$11,MATCH(UsagePerHour!$B$36,Usage!$C$5:$C$11,0),MATCH(UsagePerHour!UP$4,Usage!$D$3:$ABF$3,0)),"")</f>
        <v/>
      </c>
      <c r="UQ40" s="6" t="str">
        <f>IFERROR(INDEX(Sales!$D$5:$ABF$18,MATCH(UsagePerHour!$B40,Sales!$C$5:$C$18,0),MATCH(UsagePerHour!UQ$4,Sales!$D$3:$ABF$3,0))/UQ$2*INDEX(Usage!$D$5:$ABF$11,MATCH(UsagePerHour!$B$36,Usage!$C$5:$C$11,0),MATCH(UsagePerHour!UQ$4,Usage!$D$3:$ABF$3,0)),"")</f>
        <v/>
      </c>
      <c r="UR40" s="6" t="str">
        <f>IFERROR(INDEX(Sales!$D$5:$ABF$18,MATCH(UsagePerHour!$B40,Sales!$C$5:$C$18,0),MATCH(UsagePerHour!UR$4,Sales!$D$3:$ABF$3,0))/UR$2*INDEX(Usage!$D$5:$ABF$11,MATCH(UsagePerHour!$B$36,Usage!$C$5:$C$11,0),MATCH(UsagePerHour!UR$4,Usage!$D$3:$ABF$3,0)),"")</f>
        <v/>
      </c>
      <c r="US40" s="6" t="str">
        <f>IFERROR(INDEX(Sales!$D$5:$ABF$18,MATCH(UsagePerHour!$B40,Sales!$C$5:$C$18,0),MATCH(UsagePerHour!US$4,Sales!$D$3:$ABF$3,0))/US$2*INDEX(Usage!$D$5:$ABF$11,MATCH(UsagePerHour!$B$36,Usage!$C$5:$C$11,0),MATCH(UsagePerHour!US$4,Usage!$D$3:$ABF$3,0)),"")</f>
        <v/>
      </c>
      <c r="UT40" s="6" t="str">
        <f>IFERROR(INDEX(Sales!$D$5:$ABF$18,MATCH(UsagePerHour!$B40,Sales!$C$5:$C$18,0),MATCH(UsagePerHour!UT$4,Sales!$D$3:$ABF$3,0))/UT$2*INDEX(Usage!$D$5:$ABF$11,MATCH(UsagePerHour!$B$36,Usage!$C$5:$C$11,0),MATCH(UsagePerHour!UT$4,Usage!$D$3:$ABF$3,0)),"")</f>
        <v/>
      </c>
      <c r="UU40" s="6" t="str">
        <f>IFERROR(INDEX(Sales!$D$5:$ABF$18,MATCH(UsagePerHour!$B40,Sales!$C$5:$C$18,0),MATCH(UsagePerHour!UU$4,Sales!$D$3:$ABF$3,0))/UU$2*INDEX(Usage!$D$5:$ABF$11,MATCH(UsagePerHour!$B$36,Usage!$C$5:$C$11,0),MATCH(UsagePerHour!UU$4,Usage!$D$3:$ABF$3,0)),"")</f>
        <v/>
      </c>
      <c r="UV40" s="6" t="str">
        <f>IFERROR(INDEX(Sales!$D$5:$ABF$18,MATCH(UsagePerHour!$B40,Sales!$C$5:$C$18,0),MATCH(UsagePerHour!UV$4,Sales!$D$3:$ABF$3,0))/UV$2*INDEX(Usage!$D$5:$ABF$11,MATCH(UsagePerHour!$B$36,Usage!$C$5:$C$11,0),MATCH(UsagePerHour!UV$4,Usage!$D$3:$ABF$3,0)),"")</f>
        <v/>
      </c>
      <c r="UW40" s="6" t="str">
        <f>IFERROR(INDEX(Sales!$D$5:$ABF$18,MATCH(UsagePerHour!$B40,Sales!$C$5:$C$18,0),MATCH(UsagePerHour!UW$4,Sales!$D$3:$ABF$3,0))/UW$2*INDEX(Usage!$D$5:$ABF$11,MATCH(UsagePerHour!$B$36,Usage!$C$5:$C$11,0),MATCH(UsagePerHour!UW$4,Usage!$D$3:$ABF$3,0)),"")</f>
        <v/>
      </c>
      <c r="UX40" s="6" t="str">
        <f>IFERROR(INDEX(Sales!$D$5:$ABF$18,MATCH(UsagePerHour!$B40,Sales!$C$5:$C$18,0),MATCH(UsagePerHour!UX$4,Sales!$D$3:$ABF$3,0))/UX$2*INDEX(Usage!$D$5:$ABF$11,MATCH(UsagePerHour!$B$36,Usage!$C$5:$C$11,0),MATCH(UsagePerHour!UX$4,Usage!$D$3:$ABF$3,0)),"")</f>
        <v/>
      </c>
      <c r="UY40" s="6" t="str">
        <f>IFERROR(INDEX(Sales!$D$5:$ABF$18,MATCH(UsagePerHour!$B40,Sales!$C$5:$C$18,0),MATCH(UsagePerHour!UY$4,Sales!$D$3:$ABF$3,0))/UY$2*INDEX(Usage!$D$5:$ABF$11,MATCH(UsagePerHour!$B$36,Usage!$C$5:$C$11,0),MATCH(UsagePerHour!UY$4,Usage!$D$3:$ABF$3,0)),"")</f>
        <v/>
      </c>
      <c r="UZ40" s="6" t="str">
        <f>IFERROR(INDEX(Sales!$D$5:$ABF$18,MATCH(UsagePerHour!$B40,Sales!$C$5:$C$18,0),MATCH(UsagePerHour!UZ$4,Sales!$D$3:$ABF$3,0))/UZ$2*INDEX(Usage!$D$5:$ABF$11,MATCH(UsagePerHour!$B$36,Usage!$C$5:$C$11,0),MATCH(UsagePerHour!UZ$4,Usage!$D$3:$ABF$3,0)),"")</f>
        <v/>
      </c>
      <c r="VA40" s="6" t="str">
        <f>IFERROR(INDEX(Sales!$D$5:$ABF$18,MATCH(UsagePerHour!$B40,Sales!$C$5:$C$18,0),MATCH(UsagePerHour!VA$4,Sales!$D$3:$ABF$3,0))/VA$2*INDEX(Usage!$D$5:$ABF$11,MATCH(UsagePerHour!$B$36,Usage!$C$5:$C$11,0),MATCH(UsagePerHour!VA$4,Usage!$D$3:$ABF$3,0)),"")</f>
        <v/>
      </c>
      <c r="VB40" s="6" t="str">
        <f>IFERROR(INDEX(Sales!$D$5:$ABF$18,MATCH(UsagePerHour!$B40,Sales!$C$5:$C$18,0),MATCH(UsagePerHour!VB$4,Sales!$D$3:$ABF$3,0))/VB$2*INDEX(Usage!$D$5:$ABF$11,MATCH(UsagePerHour!$B$36,Usage!$C$5:$C$11,0),MATCH(UsagePerHour!VB$4,Usage!$D$3:$ABF$3,0)),"")</f>
        <v/>
      </c>
      <c r="VC40" s="6" t="str">
        <f>IFERROR(INDEX(Sales!$D$5:$ABF$18,MATCH(UsagePerHour!$B40,Sales!$C$5:$C$18,0),MATCH(UsagePerHour!VC$4,Sales!$D$3:$ABF$3,0))/VC$2*INDEX(Usage!$D$5:$ABF$11,MATCH(UsagePerHour!$B$36,Usage!$C$5:$C$11,0),MATCH(UsagePerHour!VC$4,Usage!$D$3:$ABF$3,0)),"")</f>
        <v/>
      </c>
      <c r="VD40" s="6" t="str">
        <f>IFERROR(INDEX(Sales!$D$5:$ABF$18,MATCH(UsagePerHour!$B40,Sales!$C$5:$C$18,0),MATCH(UsagePerHour!VD$4,Sales!$D$3:$ABF$3,0))/VD$2*INDEX(Usage!$D$5:$ABF$11,MATCH(UsagePerHour!$B$36,Usage!$C$5:$C$11,0),MATCH(UsagePerHour!VD$4,Usage!$D$3:$ABF$3,0)),"")</f>
        <v/>
      </c>
      <c r="VE40" s="6" t="str">
        <f>IFERROR(INDEX(Sales!$D$5:$ABF$18,MATCH(UsagePerHour!$B40,Sales!$C$5:$C$18,0),MATCH(UsagePerHour!VE$4,Sales!$D$3:$ABF$3,0))/VE$2*INDEX(Usage!$D$5:$ABF$11,MATCH(UsagePerHour!$B$36,Usage!$C$5:$C$11,0),MATCH(UsagePerHour!VE$4,Usage!$D$3:$ABF$3,0)),"")</f>
        <v/>
      </c>
      <c r="VF40" s="6" t="str">
        <f>IFERROR(INDEX(Sales!$D$5:$ABF$18,MATCH(UsagePerHour!$B40,Sales!$C$5:$C$18,0),MATCH(UsagePerHour!VF$4,Sales!$D$3:$ABF$3,0))/VF$2*INDEX(Usage!$D$5:$ABF$11,MATCH(UsagePerHour!$B$36,Usage!$C$5:$C$11,0),MATCH(UsagePerHour!VF$4,Usage!$D$3:$ABF$3,0)),"")</f>
        <v/>
      </c>
      <c r="VG40" s="6" t="str">
        <f>IFERROR(INDEX(Sales!$D$5:$ABF$18,MATCH(UsagePerHour!$B40,Sales!$C$5:$C$18,0),MATCH(UsagePerHour!VG$4,Sales!$D$3:$ABF$3,0))/VG$2*INDEX(Usage!$D$5:$ABF$11,MATCH(UsagePerHour!$B$36,Usage!$C$5:$C$11,0),MATCH(UsagePerHour!VG$4,Usage!$D$3:$ABF$3,0)),"")</f>
        <v/>
      </c>
      <c r="VH40" s="6" t="str">
        <f>IFERROR(INDEX(Sales!$D$5:$ABF$18,MATCH(UsagePerHour!$B40,Sales!$C$5:$C$18,0),MATCH(UsagePerHour!VH$4,Sales!$D$3:$ABF$3,0))/VH$2*INDEX(Usage!$D$5:$ABF$11,MATCH(UsagePerHour!$B$36,Usage!$C$5:$C$11,0),MATCH(UsagePerHour!VH$4,Usage!$D$3:$ABF$3,0)),"")</f>
        <v/>
      </c>
      <c r="VI40" s="6" t="str">
        <f>IFERROR(INDEX(Sales!$D$5:$ABF$18,MATCH(UsagePerHour!$B40,Sales!$C$5:$C$18,0),MATCH(UsagePerHour!VI$4,Sales!$D$3:$ABF$3,0))/VI$2*INDEX(Usage!$D$5:$ABF$11,MATCH(UsagePerHour!$B$36,Usage!$C$5:$C$11,0),MATCH(UsagePerHour!VI$4,Usage!$D$3:$ABF$3,0)),"")</f>
        <v/>
      </c>
      <c r="VJ40" s="6" t="str">
        <f>IFERROR(INDEX(Sales!$D$5:$ABF$18,MATCH(UsagePerHour!$B40,Sales!$C$5:$C$18,0),MATCH(UsagePerHour!VJ$4,Sales!$D$3:$ABF$3,0))/VJ$2*INDEX(Usage!$D$5:$ABF$11,MATCH(UsagePerHour!$B$36,Usage!$C$5:$C$11,0),MATCH(UsagePerHour!VJ$4,Usage!$D$3:$ABF$3,0)),"")</f>
        <v/>
      </c>
      <c r="VK40" s="6" t="str">
        <f>IFERROR(INDEX(Sales!$D$5:$ABF$18,MATCH(UsagePerHour!$B40,Sales!$C$5:$C$18,0),MATCH(UsagePerHour!VK$4,Sales!$D$3:$ABF$3,0))/VK$2*INDEX(Usage!$D$5:$ABF$11,MATCH(UsagePerHour!$B$36,Usage!$C$5:$C$11,0),MATCH(UsagePerHour!VK$4,Usage!$D$3:$ABF$3,0)),"")</f>
        <v/>
      </c>
      <c r="VL40" s="6" t="str">
        <f>IFERROR(INDEX(Sales!$D$5:$ABF$18,MATCH(UsagePerHour!$B40,Sales!$C$5:$C$18,0),MATCH(UsagePerHour!VL$4,Sales!$D$3:$ABF$3,0))/VL$2*INDEX(Usage!$D$5:$ABF$11,MATCH(UsagePerHour!$B$36,Usage!$C$5:$C$11,0),MATCH(UsagePerHour!VL$4,Usage!$D$3:$ABF$3,0)),"")</f>
        <v/>
      </c>
      <c r="VM40" s="6" t="str">
        <f>IFERROR(INDEX(Sales!$D$5:$ABF$18,MATCH(UsagePerHour!$B40,Sales!$C$5:$C$18,0),MATCH(UsagePerHour!VM$4,Sales!$D$3:$ABF$3,0))/VM$2*INDEX(Usage!$D$5:$ABF$11,MATCH(UsagePerHour!$B$36,Usage!$C$5:$C$11,0),MATCH(UsagePerHour!VM$4,Usage!$D$3:$ABF$3,0)),"")</f>
        <v/>
      </c>
      <c r="VN40" s="6" t="str">
        <f>IFERROR(INDEX(Sales!$D$5:$ABF$18,MATCH(UsagePerHour!$B40,Sales!$C$5:$C$18,0),MATCH(UsagePerHour!VN$4,Sales!$D$3:$ABF$3,0))/VN$2*INDEX(Usage!$D$5:$ABF$11,MATCH(UsagePerHour!$B$36,Usage!$C$5:$C$11,0),MATCH(UsagePerHour!VN$4,Usage!$D$3:$ABF$3,0)),"")</f>
        <v/>
      </c>
      <c r="VO40" s="6" t="str">
        <f>IFERROR(INDEX(Sales!$D$5:$ABF$18,MATCH(UsagePerHour!$B40,Sales!$C$5:$C$18,0),MATCH(UsagePerHour!VO$4,Sales!$D$3:$ABF$3,0))/VO$2*INDEX(Usage!$D$5:$ABF$11,MATCH(UsagePerHour!$B$36,Usage!$C$5:$C$11,0),MATCH(UsagePerHour!VO$4,Usage!$D$3:$ABF$3,0)),"")</f>
        <v/>
      </c>
      <c r="VP40" s="6" t="str">
        <f>IFERROR(INDEX(Sales!$D$5:$ABF$18,MATCH(UsagePerHour!$B40,Sales!$C$5:$C$18,0),MATCH(UsagePerHour!VP$4,Sales!$D$3:$ABF$3,0))/VP$2*INDEX(Usage!$D$5:$ABF$11,MATCH(UsagePerHour!$B$36,Usage!$C$5:$C$11,0),MATCH(UsagePerHour!VP$4,Usage!$D$3:$ABF$3,0)),"")</f>
        <v/>
      </c>
      <c r="VQ40" s="6" t="str">
        <f>IFERROR(INDEX(Sales!$D$5:$ABF$18,MATCH(UsagePerHour!$B40,Sales!$C$5:$C$18,0),MATCH(UsagePerHour!VQ$4,Sales!$D$3:$ABF$3,0))/VQ$2*INDEX(Usage!$D$5:$ABF$11,MATCH(UsagePerHour!$B$36,Usage!$C$5:$C$11,0),MATCH(UsagePerHour!VQ$4,Usage!$D$3:$ABF$3,0)),"")</f>
        <v/>
      </c>
      <c r="VR40" s="6" t="str">
        <f>IFERROR(INDEX(Sales!$D$5:$ABF$18,MATCH(UsagePerHour!$B40,Sales!$C$5:$C$18,0),MATCH(UsagePerHour!VR$4,Sales!$D$3:$ABF$3,0))/VR$2*INDEX(Usage!$D$5:$ABF$11,MATCH(UsagePerHour!$B$36,Usage!$C$5:$C$11,0),MATCH(UsagePerHour!VR$4,Usage!$D$3:$ABF$3,0)),"")</f>
        <v/>
      </c>
      <c r="VS40" s="6" t="str">
        <f>IFERROR(INDEX(Sales!$D$5:$ABF$18,MATCH(UsagePerHour!$B40,Sales!$C$5:$C$18,0),MATCH(UsagePerHour!VS$4,Sales!$D$3:$ABF$3,0))/VS$2*INDEX(Usage!$D$5:$ABF$11,MATCH(UsagePerHour!$B$36,Usage!$C$5:$C$11,0),MATCH(UsagePerHour!VS$4,Usage!$D$3:$ABF$3,0)),"")</f>
        <v/>
      </c>
      <c r="VT40" s="6" t="str">
        <f>IFERROR(INDEX(Sales!$D$5:$ABF$18,MATCH(UsagePerHour!$B40,Sales!$C$5:$C$18,0),MATCH(UsagePerHour!VT$4,Sales!$D$3:$ABF$3,0))/VT$2*INDEX(Usage!$D$5:$ABF$11,MATCH(UsagePerHour!$B$36,Usage!$C$5:$C$11,0),MATCH(UsagePerHour!VT$4,Usage!$D$3:$ABF$3,0)),"")</f>
        <v/>
      </c>
      <c r="VU40" s="6" t="str">
        <f>IFERROR(INDEX(Sales!$D$5:$ABF$18,MATCH(UsagePerHour!$B40,Sales!$C$5:$C$18,0),MATCH(UsagePerHour!VU$4,Sales!$D$3:$ABF$3,0))/VU$2*INDEX(Usage!$D$5:$ABF$11,MATCH(UsagePerHour!$B$36,Usage!$C$5:$C$11,0),MATCH(UsagePerHour!VU$4,Usage!$D$3:$ABF$3,0)),"")</f>
        <v/>
      </c>
      <c r="VV40" s="6" t="str">
        <f>IFERROR(INDEX(Sales!$D$5:$ABF$18,MATCH(UsagePerHour!$B40,Sales!$C$5:$C$18,0),MATCH(UsagePerHour!VV$4,Sales!$D$3:$ABF$3,0))/VV$2*INDEX(Usage!$D$5:$ABF$11,MATCH(UsagePerHour!$B$36,Usage!$C$5:$C$11,0),MATCH(UsagePerHour!VV$4,Usage!$D$3:$ABF$3,0)),"")</f>
        <v/>
      </c>
      <c r="VW40" s="6" t="str">
        <f>IFERROR(INDEX(Sales!$D$5:$ABF$18,MATCH(UsagePerHour!$B40,Sales!$C$5:$C$18,0),MATCH(UsagePerHour!VW$4,Sales!$D$3:$ABF$3,0))/VW$2*INDEX(Usage!$D$5:$ABF$11,MATCH(UsagePerHour!$B$36,Usage!$C$5:$C$11,0),MATCH(UsagePerHour!VW$4,Usage!$D$3:$ABF$3,0)),"")</f>
        <v/>
      </c>
      <c r="VX40" s="6" t="str">
        <f>IFERROR(INDEX(Sales!$D$5:$ABF$18,MATCH(UsagePerHour!$B40,Sales!$C$5:$C$18,0),MATCH(UsagePerHour!VX$4,Sales!$D$3:$ABF$3,0))/VX$2*INDEX(Usage!$D$5:$ABF$11,MATCH(UsagePerHour!$B$36,Usage!$C$5:$C$11,0),MATCH(UsagePerHour!VX$4,Usage!$D$3:$ABF$3,0)),"")</f>
        <v/>
      </c>
      <c r="VY40" s="6" t="str">
        <f>IFERROR(INDEX(Sales!$D$5:$ABF$18,MATCH(UsagePerHour!$B40,Sales!$C$5:$C$18,0),MATCH(UsagePerHour!VY$4,Sales!$D$3:$ABF$3,0))/VY$2*INDEX(Usage!$D$5:$ABF$11,MATCH(UsagePerHour!$B$36,Usage!$C$5:$C$11,0),MATCH(UsagePerHour!VY$4,Usage!$D$3:$ABF$3,0)),"")</f>
        <v/>
      </c>
      <c r="VZ40" s="6" t="str">
        <f>IFERROR(INDEX(Sales!$D$5:$ABF$18,MATCH(UsagePerHour!$B40,Sales!$C$5:$C$18,0),MATCH(UsagePerHour!VZ$4,Sales!$D$3:$ABF$3,0))/VZ$2*INDEX(Usage!$D$5:$ABF$11,MATCH(UsagePerHour!$B$36,Usage!$C$5:$C$11,0),MATCH(UsagePerHour!VZ$4,Usage!$D$3:$ABF$3,0)),"")</f>
        <v/>
      </c>
      <c r="WA40" s="6" t="str">
        <f>IFERROR(INDEX(Sales!$D$5:$ABF$18,MATCH(UsagePerHour!$B40,Sales!$C$5:$C$18,0),MATCH(UsagePerHour!WA$4,Sales!$D$3:$ABF$3,0))/WA$2*INDEX(Usage!$D$5:$ABF$11,MATCH(UsagePerHour!$B$36,Usage!$C$5:$C$11,0),MATCH(UsagePerHour!WA$4,Usage!$D$3:$ABF$3,0)),"")</f>
        <v/>
      </c>
      <c r="WB40" s="6" t="str">
        <f>IFERROR(INDEX(Sales!$D$5:$ABF$18,MATCH(UsagePerHour!$B40,Sales!$C$5:$C$18,0),MATCH(UsagePerHour!WB$4,Sales!$D$3:$ABF$3,0))/WB$2*INDEX(Usage!$D$5:$ABF$11,MATCH(UsagePerHour!$B$36,Usage!$C$5:$C$11,0),MATCH(UsagePerHour!WB$4,Usage!$D$3:$ABF$3,0)),"")</f>
        <v/>
      </c>
      <c r="WC40" s="6" t="str">
        <f>IFERROR(INDEX(Sales!$D$5:$ABF$18,MATCH(UsagePerHour!$B40,Sales!$C$5:$C$18,0),MATCH(UsagePerHour!WC$4,Sales!$D$3:$ABF$3,0))/WC$2*INDEX(Usage!$D$5:$ABF$11,MATCH(UsagePerHour!$B$36,Usage!$C$5:$C$11,0),MATCH(UsagePerHour!WC$4,Usage!$D$3:$ABF$3,0)),"")</f>
        <v/>
      </c>
      <c r="WD40" s="6" t="str">
        <f>IFERROR(INDEX(Sales!$D$5:$ABF$18,MATCH(UsagePerHour!$B40,Sales!$C$5:$C$18,0),MATCH(UsagePerHour!WD$4,Sales!$D$3:$ABF$3,0))/WD$2*INDEX(Usage!$D$5:$ABF$11,MATCH(UsagePerHour!$B$36,Usage!$C$5:$C$11,0),MATCH(UsagePerHour!WD$4,Usage!$D$3:$ABF$3,0)),"")</f>
        <v/>
      </c>
      <c r="WE40" s="6" t="str">
        <f>IFERROR(INDEX(Sales!$D$5:$ABF$18,MATCH(UsagePerHour!$B40,Sales!$C$5:$C$18,0),MATCH(UsagePerHour!WE$4,Sales!$D$3:$ABF$3,0))/WE$2*INDEX(Usage!$D$5:$ABF$11,MATCH(UsagePerHour!$B$36,Usage!$C$5:$C$11,0),MATCH(UsagePerHour!WE$4,Usage!$D$3:$ABF$3,0)),"")</f>
        <v/>
      </c>
      <c r="WF40" s="6" t="str">
        <f>IFERROR(INDEX(Sales!$D$5:$ABF$18,MATCH(UsagePerHour!$B40,Sales!$C$5:$C$18,0),MATCH(UsagePerHour!WF$4,Sales!$D$3:$ABF$3,0))/WF$2*INDEX(Usage!$D$5:$ABF$11,MATCH(UsagePerHour!$B$36,Usage!$C$5:$C$11,0),MATCH(UsagePerHour!WF$4,Usage!$D$3:$ABF$3,0)),"")</f>
        <v/>
      </c>
      <c r="WG40" s="6" t="str">
        <f>IFERROR(INDEX(Sales!$D$5:$ABF$18,MATCH(UsagePerHour!$B40,Sales!$C$5:$C$18,0),MATCH(UsagePerHour!WG$4,Sales!$D$3:$ABF$3,0))/WG$2*INDEX(Usage!$D$5:$ABF$11,MATCH(UsagePerHour!$B$36,Usage!$C$5:$C$11,0),MATCH(UsagePerHour!WG$4,Usage!$D$3:$ABF$3,0)),"")</f>
        <v/>
      </c>
      <c r="WH40" s="6" t="str">
        <f>IFERROR(INDEX(Sales!$D$5:$ABF$18,MATCH(UsagePerHour!$B40,Sales!$C$5:$C$18,0),MATCH(UsagePerHour!WH$4,Sales!$D$3:$ABF$3,0))/WH$2*INDEX(Usage!$D$5:$ABF$11,MATCH(UsagePerHour!$B$36,Usage!$C$5:$C$11,0),MATCH(UsagePerHour!WH$4,Usage!$D$3:$ABF$3,0)),"")</f>
        <v/>
      </c>
      <c r="WI40" s="6" t="str">
        <f>IFERROR(INDEX(Sales!$D$5:$ABF$18,MATCH(UsagePerHour!$B40,Sales!$C$5:$C$18,0),MATCH(UsagePerHour!WI$4,Sales!$D$3:$ABF$3,0))/WI$2*INDEX(Usage!$D$5:$ABF$11,MATCH(UsagePerHour!$B$36,Usage!$C$5:$C$11,0),MATCH(UsagePerHour!WI$4,Usage!$D$3:$ABF$3,0)),"")</f>
        <v/>
      </c>
      <c r="WJ40" s="6" t="str">
        <f>IFERROR(INDEX(Sales!$D$5:$ABF$18,MATCH(UsagePerHour!$B40,Sales!$C$5:$C$18,0),MATCH(UsagePerHour!WJ$4,Sales!$D$3:$ABF$3,0))/WJ$2*INDEX(Usage!$D$5:$ABF$11,MATCH(UsagePerHour!$B$36,Usage!$C$5:$C$11,0),MATCH(UsagePerHour!WJ$4,Usage!$D$3:$ABF$3,0)),"")</f>
        <v/>
      </c>
      <c r="WK40" s="6" t="str">
        <f>IFERROR(INDEX(Sales!$D$5:$ABF$18,MATCH(UsagePerHour!$B40,Sales!$C$5:$C$18,0),MATCH(UsagePerHour!WK$4,Sales!$D$3:$ABF$3,0))/WK$2*INDEX(Usage!$D$5:$ABF$11,MATCH(UsagePerHour!$B$36,Usage!$C$5:$C$11,0),MATCH(UsagePerHour!WK$4,Usage!$D$3:$ABF$3,0)),"")</f>
        <v/>
      </c>
      <c r="WL40" s="6" t="str">
        <f>IFERROR(INDEX(Sales!$D$5:$ABF$18,MATCH(UsagePerHour!$B40,Sales!$C$5:$C$18,0),MATCH(UsagePerHour!WL$4,Sales!$D$3:$ABF$3,0))/WL$2*INDEX(Usage!$D$5:$ABF$11,MATCH(UsagePerHour!$B$36,Usage!$C$5:$C$11,0),MATCH(UsagePerHour!WL$4,Usage!$D$3:$ABF$3,0)),"")</f>
        <v/>
      </c>
      <c r="WM40" s="6" t="str">
        <f>IFERROR(INDEX(Sales!$D$5:$ABF$18,MATCH(UsagePerHour!$B40,Sales!$C$5:$C$18,0),MATCH(UsagePerHour!WM$4,Sales!$D$3:$ABF$3,0))/WM$2*INDEX(Usage!$D$5:$ABF$11,MATCH(UsagePerHour!$B$36,Usage!$C$5:$C$11,0),MATCH(UsagePerHour!WM$4,Usage!$D$3:$ABF$3,0)),"")</f>
        <v/>
      </c>
      <c r="WN40" s="6" t="str">
        <f>IFERROR(INDEX(Sales!$D$5:$ABF$18,MATCH(UsagePerHour!$B40,Sales!$C$5:$C$18,0),MATCH(UsagePerHour!WN$4,Sales!$D$3:$ABF$3,0))/WN$2*INDEX(Usage!$D$5:$ABF$11,MATCH(UsagePerHour!$B$36,Usage!$C$5:$C$11,0),MATCH(UsagePerHour!WN$4,Usage!$D$3:$ABF$3,0)),"")</f>
        <v/>
      </c>
      <c r="WO40" s="6" t="str">
        <f>IFERROR(INDEX(Sales!$D$5:$ABF$18,MATCH(UsagePerHour!$B40,Sales!$C$5:$C$18,0),MATCH(UsagePerHour!WO$4,Sales!$D$3:$ABF$3,0))/WO$2*INDEX(Usage!$D$5:$ABF$11,MATCH(UsagePerHour!$B$36,Usage!$C$5:$C$11,0),MATCH(UsagePerHour!WO$4,Usage!$D$3:$ABF$3,0)),"")</f>
        <v/>
      </c>
      <c r="WP40" s="6" t="str">
        <f>IFERROR(INDEX(Sales!$D$5:$ABF$18,MATCH(UsagePerHour!$B40,Sales!$C$5:$C$18,0),MATCH(UsagePerHour!WP$4,Sales!$D$3:$ABF$3,0))/WP$2*INDEX(Usage!$D$5:$ABF$11,MATCH(UsagePerHour!$B$36,Usage!$C$5:$C$11,0),MATCH(UsagePerHour!WP$4,Usage!$D$3:$ABF$3,0)),"")</f>
        <v/>
      </c>
      <c r="WQ40" s="6" t="str">
        <f>IFERROR(INDEX(Sales!$D$5:$ABF$18,MATCH(UsagePerHour!$B40,Sales!$C$5:$C$18,0),MATCH(UsagePerHour!WQ$4,Sales!$D$3:$ABF$3,0))/WQ$2*INDEX(Usage!$D$5:$ABF$11,MATCH(UsagePerHour!$B$36,Usage!$C$5:$C$11,0),MATCH(UsagePerHour!WQ$4,Usage!$D$3:$ABF$3,0)),"")</f>
        <v/>
      </c>
      <c r="WR40" s="6" t="str">
        <f>IFERROR(INDEX(Sales!$D$5:$ABF$18,MATCH(UsagePerHour!$B40,Sales!$C$5:$C$18,0),MATCH(UsagePerHour!WR$4,Sales!$D$3:$ABF$3,0))/WR$2*INDEX(Usage!$D$5:$ABF$11,MATCH(UsagePerHour!$B$36,Usage!$C$5:$C$11,0),MATCH(UsagePerHour!WR$4,Usage!$D$3:$ABF$3,0)),"")</f>
        <v/>
      </c>
      <c r="WS40" s="6" t="str">
        <f>IFERROR(INDEX(Sales!$D$5:$ABF$18,MATCH(UsagePerHour!$B40,Sales!$C$5:$C$18,0),MATCH(UsagePerHour!WS$4,Sales!$D$3:$ABF$3,0))/WS$2*INDEX(Usage!$D$5:$ABF$11,MATCH(UsagePerHour!$B$36,Usage!$C$5:$C$11,0),MATCH(UsagePerHour!WS$4,Usage!$D$3:$ABF$3,0)),"")</f>
        <v/>
      </c>
      <c r="WT40" s="6" t="str">
        <f>IFERROR(INDEX(Sales!$D$5:$ABF$18,MATCH(UsagePerHour!$B40,Sales!$C$5:$C$18,0),MATCH(UsagePerHour!WT$4,Sales!$D$3:$ABF$3,0))/WT$2*INDEX(Usage!$D$5:$ABF$11,MATCH(UsagePerHour!$B$36,Usage!$C$5:$C$11,0),MATCH(UsagePerHour!WT$4,Usage!$D$3:$ABF$3,0)),"")</f>
        <v/>
      </c>
      <c r="WU40" s="6" t="str">
        <f>IFERROR(INDEX(Sales!$D$5:$ABF$18,MATCH(UsagePerHour!$B40,Sales!$C$5:$C$18,0),MATCH(UsagePerHour!WU$4,Sales!$D$3:$ABF$3,0))/WU$2*INDEX(Usage!$D$5:$ABF$11,MATCH(UsagePerHour!$B$36,Usage!$C$5:$C$11,0),MATCH(UsagePerHour!WU$4,Usage!$D$3:$ABF$3,0)),"")</f>
        <v/>
      </c>
      <c r="WV40" s="6" t="str">
        <f>IFERROR(INDEX(Sales!$D$5:$ABF$18,MATCH(UsagePerHour!$B40,Sales!$C$5:$C$18,0),MATCH(UsagePerHour!WV$4,Sales!$D$3:$ABF$3,0))/WV$2*INDEX(Usage!$D$5:$ABF$11,MATCH(UsagePerHour!$B$36,Usage!$C$5:$C$11,0),MATCH(UsagePerHour!WV$4,Usage!$D$3:$ABF$3,0)),"")</f>
        <v/>
      </c>
      <c r="WW40" s="6" t="str">
        <f>IFERROR(INDEX(Sales!$D$5:$ABF$18,MATCH(UsagePerHour!$B40,Sales!$C$5:$C$18,0),MATCH(UsagePerHour!WW$4,Sales!$D$3:$ABF$3,0))/WW$2*INDEX(Usage!$D$5:$ABF$11,MATCH(UsagePerHour!$B$36,Usage!$C$5:$C$11,0),MATCH(UsagePerHour!WW$4,Usage!$D$3:$ABF$3,0)),"")</f>
        <v/>
      </c>
      <c r="WX40" s="6" t="str">
        <f>IFERROR(INDEX(Sales!$D$5:$ABF$18,MATCH(UsagePerHour!$B40,Sales!$C$5:$C$18,0),MATCH(UsagePerHour!WX$4,Sales!$D$3:$ABF$3,0))/WX$2*INDEX(Usage!$D$5:$ABF$11,MATCH(UsagePerHour!$B$36,Usage!$C$5:$C$11,0),MATCH(UsagePerHour!WX$4,Usage!$D$3:$ABF$3,0)),"")</f>
        <v/>
      </c>
      <c r="WY40" s="6" t="str">
        <f>IFERROR(INDEX(Sales!$D$5:$ABF$18,MATCH(UsagePerHour!$B40,Sales!$C$5:$C$18,0),MATCH(UsagePerHour!WY$4,Sales!$D$3:$ABF$3,0))/WY$2*INDEX(Usage!$D$5:$ABF$11,MATCH(UsagePerHour!$B$36,Usage!$C$5:$C$11,0),MATCH(UsagePerHour!WY$4,Usage!$D$3:$ABF$3,0)),"")</f>
        <v/>
      </c>
      <c r="WZ40" s="6" t="str">
        <f>IFERROR(INDEX(Sales!$D$5:$ABF$18,MATCH(UsagePerHour!$B40,Sales!$C$5:$C$18,0),MATCH(UsagePerHour!WZ$4,Sales!$D$3:$ABF$3,0))/WZ$2*INDEX(Usage!$D$5:$ABF$11,MATCH(UsagePerHour!$B$36,Usage!$C$5:$C$11,0),MATCH(UsagePerHour!WZ$4,Usage!$D$3:$ABF$3,0)),"")</f>
        <v/>
      </c>
      <c r="XA40" s="6" t="str">
        <f>IFERROR(INDEX(Sales!$D$5:$ABF$18,MATCH(UsagePerHour!$B40,Sales!$C$5:$C$18,0),MATCH(UsagePerHour!XA$4,Sales!$D$3:$ABF$3,0))/XA$2*INDEX(Usage!$D$5:$ABF$11,MATCH(UsagePerHour!$B$36,Usage!$C$5:$C$11,0),MATCH(UsagePerHour!XA$4,Usage!$D$3:$ABF$3,0)),"")</f>
        <v/>
      </c>
      <c r="XB40" s="6" t="str">
        <f>IFERROR(INDEX(Sales!$D$5:$ABF$18,MATCH(UsagePerHour!$B40,Sales!$C$5:$C$18,0),MATCH(UsagePerHour!XB$4,Sales!$D$3:$ABF$3,0))/XB$2*INDEX(Usage!$D$5:$ABF$11,MATCH(UsagePerHour!$B$36,Usage!$C$5:$C$11,0),MATCH(UsagePerHour!XB$4,Usage!$D$3:$ABF$3,0)),"")</f>
        <v/>
      </c>
      <c r="XC40" s="6" t="str">
        <f>IFERROR(INDEX(Sales!$D$5:$ABF$18,MATCH(UsagePerHour!$B40,Sales!$C$5:$C$18,0),MATCH(UsagePerHour!XC$4,Sales!$D$3:$ABF$3,0))/XC$2*INDEX(Usage!$D$5:$ABF$11,MATCH(UsagePerHour!$B$36,Usage!$C$5:$C$11,0),MATCH(UsagePerHour!XC$4,Usage!$D$3:$ABF$3,0)),"")</f>
        <v/>
      </c>
      <c r="XD40" s="6" t="str">
        <f>IFERROR(INDEX(Sales!$D$5:$ABF$18,MATCH(UsagePerHour!$B40,Sales!$C$5:$C$18,0),MATCH(UsagePerHour!XD$4,Sales!$D$3:$ABF$3,0))/XD$2*INDEX(Usage!$D$5:$ABF$11,MATCH(UsagePerHour!$B$36,Usage!$C$5:$C$11,0),MATCH(UsagePerHour!XD$4,Usage!$D$3:$ABF$3,0)),"")</f>
        <v/>
      </c>
      <c r="XE40" s="6" t="str">
        <f>IFERROR(INDEX(Sales!$D$5:$ABF$18,MATCH(UsagePerHour!$B40,Sales!$C$5:$C$18,0),MATCH(UsagePerHour!XE$4,Sales!$D$3:$ABF$3,0))/XE$2*INDEX(Usage!$D$5:$ABF$11,MATCH(UsagePerHour!$B$36,Usage!$C$5:$C$11,0),MATCH(UsagePerHour!XE$4,Usage!$D$3:$ABF$3,0)),"")</f>
        <v/>
      </c>
      <c r="XF40" s="6" t="str">
        <f>IFERROR(INDEX(Sales!$D$5:$ABF$18,MATCH(UsagePerHour!$B40,Sales!$C$5:$C$18,0),MATCH(UsagePerHour!XF$4,Sales!$D$3:$ABF$3,0))/XF$2*INDEX(Usage!$D$5:$ABF$11,MATCH(UsagePerHour!$B$36,Usage!$C$5:$C$11,0),MATCH(UsagePerHour!XF$4,Usage!$D$3:$ABF$3,0)),"")</f>
        <v/>
      </c>
      <c r="XG40" s="6" t="str">
        <f>IFERROR(INDEX(Sales!$D$5:$ABF$18,MATCH(UsagePerHour!$B40,Sales!$C$5:$C$18,0),MATCH(UsagePerHour!XG$4,Sales!$D$3:$ABF$3,0))/XG$2*INDEX(Usage!$D$5:$ABF$11,MATCH(UsagePerHour!$B$36,Usage!$C$5:$C$11,0),MATCH(UsagePerHour!XG$4,Usage!$D$3:$ABF$3,0)),"")</f>
        <v/>
      </c>
      <c r="XH40" s="6" t="str">
        <f>IFERROR(INDEX(Sales!$D$5:$ABF$18,MATCH(UsagePerHour!$B40,Sales!$C$5:$C$18,0),MATCH(UsagePerHour!XH$4,Sales!$D$3:$ABF$3,0))/XH$2*INDEX(Usage!$D$5:$ABF$11,MATCH(UsagePerHour!$B$36,Usage!$C$5:$C$11,0),MATCH(UsagePerHour!XH$4,Usage!$D$3:$ABF$3,0)),"")</f>
        <v/>
      </c>
      <c r="XI40" s="6" t="str">
        <f>IFERROR(INDEX(Sales!$D$5:$ABF$18,MATCH(UsagePerHour!$B40,Sales!$C$5:$C$18,0),MATCH(UsagePerHour!XI$4,Sales!$D$3:$ABF$3,0))/XI$2*INDEX(Usage!$D$5:$ABF$11,MATCH(UsagePerHour!$B$36,Usage!$C$5:$C$11,0),MATCH(UsagePerHour!XI$4,Usage!$D$3:$ABF$3,0)),"")</f>
        <v/>
      </c>
      <c r="XJ40" s="6" t="str">
        <f>IFERROR(INDEX(Sales!$D$5:$ABF$18,MATCH(UsagePerHour!$B40,Sales!$C$5:$C$18,0),MATCH(UsagePerHour!XJ$4,Sales!$D$3:$ABF$3,0))/XJ$2*INDEX(Usage!$D$5:$ABF$11,MATCH(UsagePerHour!$B$36,Usage!$C$5:$C$11,0),MATCH(UsagePerHour!XJ$4,Usage!$D$3:$ABF$3,0)),"")</f>
        <v/>
      </c>
      <c r="XK40" s="6" t="str">
        <f>IFERROR(INDEX(Sales!$D$5:$ABF$18,MATCH(UsagePerHour!$B40,Sales!$C$5:$C$18,0),MATCH(UsagePerHour!XK$4,Sales!$D$3:$ABF$3,0))/XK$2*INDEX(Usage!$D$5:$ABF$11,MATCH(UsagePerHour!$B$36,Usage!$C$5:$C$11,0),MATCH(UsagePerHour!XK$4,Usage!$D$3:$ABF$3,0)),"")</f>
        <v/>
      </c>
      <c r="XL40" s="6" t="str">
        <f>IFERROR(INDEX(Sales!$D$5:$ABF$18,MATCH(UsagePerHour!$B40,Sales!$C$5:$C$18,0),MATCH(UsagePerHour!XL$4,Sales!$D$3:$ABF$3,0))/XL$2*INDEX(Usage!$D$5:$ABF$11,MATCH(UsagePerHour!$B$36,Usage!$C$5:$C$11,0),MATCH(UsagePerHour!XL$4,Usage!$D$3:$ABF$3,0)),"")</f>
        <v/>
      </c>
      <c r="XM40" s="6" t="str">
        <f>IFERROR(INDEX(Sales!$D$5:$ABF$18,MATCH(UsagePerHour!$B40,Sales!$C$5:$C$18,0),MATCH(UsagePerHour!XM$4,Sales!$D$3:$ABF$3,0))/XM$2*INDEX(Usage!$D$5:$ABF$11,MATCH(UsagePerHour!$B$36,Usage!$C$5:$C$11,0),MATCH(UsagePerHour!XM$4,Usage!$D$3:$ABF$3,0)),"")</f>
        <v/>
      </c>
      <c r="XN40" s="6" t="str">
        <f>IFERROR(INDEX(Sales!$D$5:$ABF$18,MATCH(UsagePerHour!$B40,Sales!$C$5:$C$18,0),MATCH(UsagePerHour!XN$4,Sales!$D$3:$ABF$3,0))/XN$2*INDEX(Usage!$D$5:$ABF$11,MATCH(UsagePerHour!$B$36,Usage!$C$5:$C$11,0),MATCH(UsagePerHour!XN$4,Usage!$D$3:$ABF$3,0)),"")</f>
        <v/>
      </c>
      <c r="XO40" s="6" t="str">
        <f>IFERROR(INDEX(Sales!$D$5:$ABF$18,MATCH(UsagePerHour!$B40,Sales!$C$5:$C$18,0),MATCH(UsagePerHour!XO$4,Sales!$D$3:$ABF$3,0))/XO$2*INDEX(Usage!$D$5:$ABF$11,MATCH(UsagePerHour!$B$36,Usage!$C$5:$C$11,0),MATCH(UsagePerHour!XO$4,Usage!$D$3:$ABF$3,0)),"")</f>
        <v/>
      </c>
      <c r="XP40" s="6" t="str">
        <f>IFERROR(INDEX(Sales!$D$5:$ABF$18,MATCH(UsagePerHour!$B40,Sales!$C$5:$C$18,0),MATCH(UsagePerHour!XP$4,Sales!$D$3:$ABF$3,0))/XP$2*INDEX(Usage!$D$5:$ABF$11,MATCH(UsagePerHour!$B$36,Usage!$C$5:$C$11,0),MATCH(UsagePerHour!XP$4,Usage!$D$3:$ABF$3,0)),"")</f>
        <v/>
      </c>
      <c r="XQ40" s="6" t="str">
        <f>IFERROR(INDEX(Sales!$D$5:$ABF$18,MATCH(UsagePerHour!$B40,Sales!$C$5:$C$18,0),MATCH(UsagePerHour!XQ$4,Sales!$D$3:$ABF$3,0))/XQ$2*INDEX(Usage!$D$5:$ABF$11,MATCH(UsagePerHour!$B$36,Usage!$C$5:$C$11,0),MATCH(UsagePerHour!XQ$4,Usage!$D$3:$ABF$3,0)),"")</f>
        <v/>
      </c>
      <c r="XR40" s="6" t="str">
        <f>IFERROR(INDEX(Sales!$D$5:$ABF$18,MATCH(UsagePerHour!$B40,Sales!$C$5:$C$18,0),MATCH(UsagePerHour!XR$4,Sales!$D$3:$ABF$3,0))/XR$2*INDEX(Usage!$D$5:$ABF$11,MATCH(UsagePerHour!$B$36,Usage!$C$5:$C$11,0),MATCH(UsagePerHour!XR$4,Usage!$D$3:$ABF$3,0)),"")</f>
        <v/>
      </c>
      <c r="XS40" s="6" t="str">
        <f>IFERROR(INDEX(Sales!$D$5:$ABF$18,MATCH(UsagePerHour!$B40,Sales!$C$5:$C$18,0),MATCH(UsagePerHour!XS$4,Sales!$D$3:$ABF$3,0))/XS$2*INDEX(Usage!$D$5:$ABF$11,MATCH(UsagePerHour!$B$36,Usage!$C$5:$C$11,0),MATCH(UsagePerHour!XS$4,Usage!$D$3:$ABF$3,0)),"")</f>
        <v/>
      </c>
      <c r="XT40" s="6" t="str">
        <f>IFERROR(INDEX(Sales!$D$5:$ABF$18,MATCH(UsagePerHour!$B40,Sales!$C$5:$C$18,0),MATCH(UsagePerHour!XT$4,Sales!$D$3:$ABF$3,0))/XT$2*INDEX(Usage!$D$5:$ABF$11,MATCH(UsagePerHour!$B$36,Usage!$C$5:$C$11,0),MATCH(UsagePerHour!XT$4,Usage!$D$3:$ABF$3,0)),"")</f>
        <v/>
      </c>
      <c r="XU40" s="6" t="str">
        <f>IFERROR(INDEX(Sales!$D$5:$ABF$18,MATCH(UsagePerHour!$B40,Sales!$C$5:$C$18,0),MATCH(UsagePerHour!XU$4,Sales!$D$3:$ABF$3,0))/XU$2*INDEX(Usage!$D$5:$ABF$11,MATCH(UsagePerHour!$B$36,Usage!$C$5:$C$11,0),MATCH(UsagePerHour!XU$4,Usage!$D$3:$ABF$3,0)),"")</f>
        <v/>
      </c>
      <c r="XV40" s="6" t="str">
        <f>IFERROR(INDEX(Sales!$D$5:$ABF$18,MATCH(UsagePerHour!$B40,Sales!$C$5:$C$18,0),MATCH(UsagePerHour!XV$4,Sales!$D$3:$ABF$3,0))/XV$2*INDEX(Usage!$D$5:$ABF$11,MATCH(UsagePerHour!$B$36,Usage!$C$5:$C$11,0),MATCH(UsagePerHour!XV$4,Usage!$D$3:$ABF$3,0)),"")</f>
        <v/>
      </c>
      <c r="XW40" s="6" t="str">
        <f>IFERROR(INDEX(Sales!$D$5:$ABF$18,MATCH(UsagePerHour!$B40,Sales!$C$5:$C$18,0),MATCH(UsagePerHour!XW$4,Sales!$D$3:$ABF$3,0))/XW$2*INDEX(Usage!$D$5:$ABF$11,MATCH(UsagePerHour!$B$36,Usage!$C$5:$C$11,0),MATCH(UsagePerHour!XW$4,Usage!$D$3:$ABF$3,0)),"")</f>
        <v/>
      </c>
      <c r="XX40" s="6" t="str">
        <f>IFERROR(INDEX(Sales!$D$5:$ABF$18,MATCH(UsagePerHour!$B40,Sales!$C$5:$C$18,0),MATCH(UsagePerHour!XX$4,Sales!$D$3:$ABF$3,0))/XX$2*INDEX(Usage!$D$5:$ABF$11,MATCH(UsagePerHour!$B$36,Usage!$C$5:$C$11,0),MATCH(UsagePerHour!XX$4,Usage!$D$3:$ABF$3,0)),"")</f>
        <v/>
      </c>
      <c r="XY40" s="6" t="str">
        <f>IFERROR(INDEX(Sales!$D$5:$ABF$18,MATCH(UsagePerHour!$B40,Sales!$C$5:$C$18,0),MATCH(UsagePerHour!XY$4,Sales!$D$3:$ABF$3,0))/XY$2*INDEX(Usage!$D$5:$ABF$11,MATCH(UsagePerHour!$B$36,Usage!$C$5:$C$11,0),MATCH(UsagePerHour!XY$4,Usage!$D$3:$ABF$3,0)),"")</f>
        <v/>
      </c>
      <c r="XZ40" s="6" t="str">
        <f>IFERROR(INDEX(Sales!$D$5:$ABF$18,MATCH(UsagePerHour!$B40,Sales!$C$5:$C$18,0),MATCH(UsagePerHour!XZ$4,Sales!$D$3:$ABF$3,0))/XZ$2*INDEX(Usage!$D$5:$ABF$11,MATCH(UsagePerHour!$B$36,Usage!$C$5:$C$11,0),MATCH(UsagePerHour!XZ$4,Usage!$D$3:$ABF$3,0)),"")</f>
        <v/>
      </c>
      <c r="YA40" s="6" t="str">
        <f>IFERROR(INDEX(Sales!$D$5:$ABF$18,MATCH(UsagePerHour!$B40,Sales!$C$5:$C$18,0),MATCH(UsagePerHour!YA$4,Sales!$D$3:$ABF$3,0))/YA$2*INDEX(Usage!$D$5:$ABF$11,MATCH(UsagePerHour!$B$36,Usage!$C$5:$C$11,0),MATCH(UsagePerHour!YA$4,Usage!$D$3:$ABF$3,0)),"")</f>
        <v/>
      </c>
      <c r="YB40" s="6" t="str">
        <f>IFERROR(INDEX(Sales!$D$5:$ABF$18,MATCH(UsagePerHour!$B40,Sales!$C$5:$C$18,0),MATCH(UsagePerHour!YB$4,Sales!$D$3:$ABF$3,0))/YB$2*INDEX(Usage!$D$5:$ABF$11,MATCH(UsagePerHour!$B$36,Usage!$C$5:$C$11,0),MATCH(UsagePerHour!YB$4,Usage!$D$3:$ABF$3,0)),"")</f>
        <v/>
      </c>
      <c r="YC40" s="6" t="str">
        <f>IFERROR(INDEX(Sales!$D$5:$ABF$18,MATCH(UsagePerHour!$B40,Sales!$C$5:$C$18,0),MATCH(UsagePerHour!YC$4,Sales!$D$3:$ABF$3,0))/YC$2*INDEX(Usage!$D$5:$ABF$11,MATCH(UsagePerHour!$B$36,Usage!$C$5:$C$11,0),MATCH(UsagePerHour!YC$4,Usage!$D$3:$ABF$3,0)),"")</f>
        <v/>
      </c>
      <c r="YD40" s="6" t="str">
        <f>IFERROR(INDEX(Sales!$D$5:$ABF$18,MATCH(UsagePerHour!$B40,Sales!$C$5:$C$18,0),MATCH(UsagePerHour!YD$4,Sales!$D$3:$ABF$3,0))/YD$2*INDEX(Usage!$D$5:$ABF$11,MATCH(UsagePerHour!$B$36,Usage!$C$5:$C$11,0),MATCH(UsagePerHour!YD$4,Usage!$D$3:$ABF$3,0)),"")</f>
        <v/>
      </c>
      <c r="YE40" s="6" t="str">
        <f>IFERROR(INDEX(Sales!$D$5:$ABF$18,MATCH(UsagePerHour!$B40,Sales!$C$5:$C$18,0),MATCH(UsagePerHour!YE$4,Sales!$D$3:$ABF$3,0))/YE$2*INDEX(Usage!$D$5:$ABF$11,MATCH(UsagePerHour!$B$36,Usage!$C$5:$C$11,0),MATCH(UsagePerHour!YE$4,Usage!$D$3:$ABF$3,0)),"")</f>
        <v/>
      </c>
      <c r="YF40" s="6" t="str">
        <f>IFERROR(INDEX(Sales!$D$5:$ABF$18,MATCH(UsagePerHour!$B40,Sales!$C$5:$C$18,0),MATCH(UsagePerHour!YF$4,Sales!$D$3:$ABF$3,0))/YF$2*INDEX(Usage!$D$5:$ABF$11,MATCH(UsagePerHour!$B$36,Usage!$C$5:$C$11,0),MATCH(UsagePerHour!YF$4,Usage!$D$3:$ABF$3,0)),"")</f>
        <v/>
      </c>
      <c r="YG40" s="6" t="str">
        <f>IFERROR(INDEX(Sales!$D$5:$ABF$18,MATCH(UsagePerHour!$B40,Sales!$C$5:$C$18,0),MATCH(UsagePerHour!YG$4,Sales!$D$3:$ABF$3,0))/YG$2*INDEX(Usage!$D$5:$ABF$11,MATCH(UsagePerHour!$B$36,Usage!$C$5:$C$11,0),MATCH(UsagePerHour!YG$4,Usage!$D$3:$ABF$3,0)),"")</f>
        <v/>
      </c>
      <c r="YH40" s="6" t="str">
        <f>IFERROR(INDEX(Sales!$D$5:$ABF$18,MATCH(UsagePerHour!$B40,Sales!$C$5:$C$18,0),MATCH(UsagePerHour!YH$4,Sales!$D$3:$ABF$3,0))/YH$2*INDEX(Usage!$D$5:$ABF$11,MATCH(UsagePerHour!$B$36,Usage!$C$5:$C$11,0),MATCH(UsagePerHour!YH$4,Usage!$D$3:$ABF$3,0)),"")</f>
        <v/>
      </c>
      <c r="YI40" s="6" t="str">
        <f>IFERROR(INDEX(Sales!$D$5:$ABF$18,MATCH(UsagePerHour!$B40,Sales!$C$5:$C$18,0),MATCH(UsagePerHour!YI$4,Sales!$D$3:$ABF$3,0))/YI$2*INDEX(Usage!$D$5:$ABF$11,MATCH(UsagePerHour!$B$36,Usage!$C$5:$C$11,0),MATCH(UsagePerHour!YI$4,Usage!$D$3:$ABF$3,0)),"")</f>
        <v/>
      </c>
      <c r="YJ40" s="6" t="str">
        <f>IFERROR(INDEX(Sales!$D$5:$ABF$18,MATCH(UsagePerHour!$B40,Sales!$C$5:$C$18,0),MATCH(UsagePerHour!YJ$4,Sales!$D$3:$ABF$3,0))/YJ$2*INDEX(Usage!$D$5:$ABF$11,MATCH(UsagePerHour!$B$36,Usage!$C$5:$C$11,0),MATCH(UsagePerHour!YJ$4,Usage!$D$3:$ABF$3,0)),"")</f>
        <v/>
      </c>
      <c r="YK40" s="6" t="str">
        <f>IFERROR(INDEX(Sales!$D$5:$ABF$18,MATCH(UsagePerHour!$B40,Sales!$C$5:$C$18,0),MATCH(UsagePerHour!YK$4,Sales!$D$3:$ABF$3,0))/YK$2*INDEX(Usage!$D$5:$ABF$11,MATCH(UsagePerHour!$B$36,Usage!$C$5:$C$11,0),MATCH(UsagePerHour!YK$4,Usage!$D$3:$ABF$3,0)),"")</f>
        <v/>
      </c>
      <c r="YL40" s="6" t="str">
        <f>IFERROR(INDEX(Sales!$D$5:$ABF$18,MATCH(UsagePerHour!$B40,Sales!$C$5:$C$18,0),MATCH(UsagePerHour!YL$4,Sales!$D$3:$ABF$3,0))/YL$2*INDEX(Usage!$D$5:$ABF$11,MATCH(UsagePerHour!$B$36,Usage!$C$5:$C$11,0),MATCH(UsagePerHour!YL$4,Usage!$D$3:$ABF$3,0)),"")</f>
        <v/>
      </c>
      <c r="YM40" s="6" t="str">
        <f>IFERROR(INDEX(Sales!$D$5:$ABF$18,MATCH(UsagePerHour!$B40,Sales!$C$5:$C$18,0),MATCH(UsagePerHour!YM$4,Sales!$D$3:$ABF$3,0))/YM$2*INDEX(Usage!$D$5:$ABF$11,MATCH(UsagePerHour!$B$36,Usage!$C$5:$C$11,0),MATCH(UsagePerHour!YM$4,Usage!$D$3:$ABF$3,0)),"")</f>
        <v/>
      </c>
      <c r="YN40" s="6" t="str">
        <f>IFERROR(INDEX(Sales!$D$5:$ABF$18,MATCH(UsagePerHour!$B40,Sales!$C$5:$C$18,0),MATCH(UsagePerHour!YN$4,Sales!$D$3:$ABF$3,0))/YN$2*INDEX(Usage!$D$5:$ABF$11,MATCH(UsagePerHour!$B$36,Usage!$C$5:$C$11,0),MATCH(UsagePerHour!YN$4,Usage!$D$3:$ABF$3,0)),"")</f>
        <v/>
      </c>
      <c r="YO40" s="6" t="str">
        <f>IFERROR(INDEX(Sales!$D$5:$ABF$18,MATCH(UsagePerHour!$B40,Sales!$C$5:$C$18,0),MATCH(UsagePerHour!YO$4,Sales!$D$3:$ABF$3,0))/YO$2*INDEX(Usage!$D$5:$ABF$11,MATCH(UsagePerHour!$B$36,Usage!$C$5:$C$11,0),MATCH(UsagePerHour!YO$4,Usage!$D$3:$ABF$3,0)),"")</f>
        <v/>
      </c>
      <c r="YP40" s="6" t="str">
        <f>IFERROR(INDEX(Sales!$D$5:$ABF$18,MATCH(UsagePerHour!$B40,Sales!$C$5:$C$18,0),MATCH(UsagePerHour!YP$4,Sales!$D$3:$ABF$3,0))/YP$2*INDEX(Usage!$D$5:$ABF$11,MATCH(UsagePerHour!$B$36,Usage!$C$5:$C$11,0),MATCH(UsagePerHour!YP$4,Usage!$D$3:$ABF$3,0)),"")</f>
        <v/>
      </c>
      <c r="YQ40" s="6" t="str">
        <f>IFERROR(INDEX(Sales!$D$5:$ABF$18,MATCH(UsagePerHour!$B40,Sales!$C$5:$C$18,0),MATCH(UsagePerHour!YQ$4,Sales!$D$3:$ABF$3,0))/YQ$2*INDEX(Usage!$D$5:$ABF$11,MATCH(UsagePerHour!$B$36,Usage!$C$5:$C$11,0),MATCH(UsagePerHour!YQ$4,Usage!$D$3:$ABF$3,0)),"")</f>
        <v/>
      </c>
      <c r="YR40" s="6" t="str">
        <f>IFERROR(INDEX(Sales!$D$5:$ABF$18,MATCH(UsagePerHour!$B40,Sales!$C$5:$C$18,0),MATCH(UsagePerHour!YR$4,Sales!$D$3:$ABF$3,0))/YR$2*INDEX(Usage!$D$5:$ABF$11,MATCH(UsagePerHour!$B$36,Usage!$C$5:$C$11,0),MATCH(UsagePerHour!YR$4,Usage!$D$3:$ABF$3,0)),"")</f>
        <v/>
      </c>
      <c r="YS40" s="6" t="str">
        <f>IFERROR(INDEX(Sales!$D$5:$ABF$18,MATCH(UsagePerHour!$B40,Sales!$C$5:$C$18,0),MATCH(UsagePerHour!YS$4,Sales!$D$3:$ABF$3,0))/YS$2*INDEX(Usage!$D$5:$ABF$11,MATCH(UsagePerHour!$B$36,Usage!$C$5:$C$11,0),MATCH(UsagePerHour!YS$4,Usage!$D$3:$ABF$3,0)),"")</f>
        <v/>
      </c>
      <c r="YT40" s="6" t="str">
        <f>IFERROR(INDEX(Sales!$D$5:$ABF$18,MATCH(UsagePerHour!$B40,Sales!$C$5:$C$18,0),MATCH(UsagePerHour!YT$4,Sales!$D$3:$ABF$3,0))/YT$2*INDEX(Usage!$D$5:$ABF$11,MATCH(UsagePerHour!$B$36,Usage!$C$5:$C$11,0),MATCH(UsagePerHour!YT$4,Usage!$D$3:$ABF$3,0)),"")</f>
        <v/>
      </c>
      <c r="YU40" s="6" t="str">
        <f>IFERROR(INDEX(Sales!$D$5:$ABF$18,MATCH(UsagePerHour!$B40,Sales!$C$5:$C$18,0),MATCH(UsagePerHour!YU$4,Sales!$D$3:$ABF$3,0))/YU$2*INDEX(Usage!$D$5:$ABF$11,MATCH(UsagePerHour!$B$36,Usage!$C$5:$C$11,0),MATCH(UsagePerHour!YU$4,Usage!$D$3:$ABF$3,0)),"")</f>
        <v/>
      </c>
      <c r="YV40" s="6" t="str">
        <f>IFERROR(INDEX(Sales!$D$5:$ABF$18,MATCH(UsagePerHour!$B40,Sales!$C$5:$C$18,0),MATCH(UsagePerHour!YV$4,Sales!$D$3:$ABF$3,0))/YV$2*INDEX(Usage!$D$5:$ABF$11,MATCH(UsagePerHour!$B$36,Usage!$C$5:$C$11,0),MATCH(UsagePerHour!YV$4,Usage!$D$3:$ABF$3,0)),"")</f>
        <v/>
      </c>
      <c r="YW40" s="6" t="str">
        <f>IFERROR(INDEX(Sales!$D$5:$ABF$18,MATCH(UsagePerHour!$B40,Sales!$C$5:$C$18,0),MATCH(UsagePerHour!YW$4,Sales!$D$3:$ABF$3,0))/YW$2*INDEX(Usage!$D$5:$ABF$11,MATCH(UsagePerHour!$B$36,Usage!$C$5:$C$11,0),MATCH(UsagePerHour!YW$4,Usage!$D$3:$ABF$3,0)),"")</f>
        <v/>
      </c>
      <c r="YX40" s="6" t="str">
        <f>IFERROR(INDEX(Sales!$D$5:$ABF$18,MATCH(UsagePerHour!$B40,Sales!$C$5:$C$18,0),MATCH(UsagePerHour!YX$4,Sales!$D$3:$ABF$3,0))/YX$2*INDEX(Usage!$D$5:$ABF$11,MATCH(UsagePerHour!$B$36,Usage!$C$5:$C$11,0),MATCH(UsagePerHour!YX$4,Usage!$D$3:$ABF$3,0)),"")</f>
        <v/>
      </c>
      <c r="YY40" s="6" t="str">
        <f>IFERROR(INDEX(Sales!$D$5:$ABF$18,MATCH(UsagePerHour!$B40,Sales!$C$5:$C$18,0),MATCH(UsagePerHour!YY$4,Sales!$D$3:$ABF$3,0))/YY$2*INDEX(Usage!$D$5:$ABF$11,MATCH(UsagePerHour!$B$36,Usage!$C$5:$C$11,0),MATCH(UsagePerHour!YY$4,Usage!$D$3:$ABF$3,0)),"")</f>
        <v/>
      </c>
      <c r="YZ40" s="6" t="str">
        <f>IFERROR(INDEX(Sales!$D$5:$ABF$18,MATCH(UsagePerHour!$B40,Sales!$C$5:$C$18,0),MATCH(UsagePerHour!YZ$4,Sales!$D$3:$ABF$3,0))/YZ$2*INDEX(Usage!$D$5:$ABF$11,MATCH(UsagePerHour!$B$36,Usage!$C$5:$C$11,0),MATCH(UsagePerHour!YZ$4,Usage!$D$3:$ABF$3,0)),"")</f>
        <v/>
      </c>
      <c r="ZA40" s="6" t="str">
        <f>IFERROR(INDEX(Sales!$D$5:$ABF$18,MATCH(UsagePerHour!$B40,Sales!$C$5:$C$18,0),MATCH(UsagePerHour!ZA$4,Sales!$D$3:$ABF$3,0))/ZA$2*INDEX(Usage!$D$5:$ABF$11,MATCH(UsagePerHour!$B$36,Usage!$C$5:$C$11,0),MATCH(UsagePerHour!ZA$4,Usage!$D$3:$ABF$3,0)),"")</f>
        <v/>
      </c>
      <c r="ZB40" s="6" t="str">
        <f>IFERROR(INDEX(Sales!$D$5:$ABF$18,MATCH(UsagePerHour!$B40,Sales!$C$5:$C$18,0),MATCH(UsagePerHour!ZB$4,Sales!$D$3:$ABF$3,0))/ZB$2*INDEX(Usage!$D$5:$ABF$11,MATCH(UsagePerHour!$B$36,Usage!$C$5:$C$11,0),MATCH(UsagePerHour!ZB$4,Usage!$D$3:$ABF$3,0)),"")</f>
        <v/>
      </c>
      <c r="ZC40" s="6" t="str">
        <f>IFERROR(INDEX(Sales!$D$5:$ABF$18,MATCH(UsagePerHour!$B40,Sales!$C$5:$C$18,0),MATCH(UsagePerHour!ZC$4,Sales!$D$3:$ABF$3,0))/ZC$2*INDEX(Usage!$D$5:$ABF$11,MATCH(UsagePerHour!$B$36,Usage!$C$5:$C$11,0),MATCH(UsagePerHour!ZC$4,Usage!$D$3:$ABF$3,0)),"")</f>
        <v/>
      </c>
      <c r="ZD40" s="6" t="str">
        <f>IFERROR(INDEX(Sales!$D$5:$ABF$18,MATCH(UsagePerHour!$B40,Sales!$C$5:$C$18,0),MATCH(UsagePerHour!ZD$4,Sales!$D$3:$ABF$3,0))/ZD$2*INDEX(Usage!$D$5:$ABF$11,MATCH(UsagePerHour!$B$36,Usage!$C$5:$C$11,0),MATCH(UsagePerHour!ZD$4,Usage!$D$3:$ABF$3,0)),"")</f>
        <v/>
      </c>
      <c r="ZE40" s="6" t="str">
        <f>IFERROR(INDEX(Sales!$D$5:$ABF$18,MATCH(UsagePerHour!$B40,Sales!$C$5:$C$18,0),MATCH(UsagePerHour!ZE$4,Sales!$D$3:$ABF$3,0))/ZE$2*INDEX(Usage!$D$5:$ABF$11,MATCH(UsagePerHour!$B$36,Usage!$C$5:$C$11,0),MATCH(UsagePerHour!ZE$4,Usage!$D$3:$ABF$3,0)),"")</f>
        <v/>
      </c>
      <c r="ZF40" s="6" t="str">
        <f>IFERROR(INDEX(Sales!$D$5:$ABF$18,MATCH(UsagePerHour!$B40,Sales!$C$5:$C$18,0),MATCH(UsagePerHour!ZF$4,Sales!$D$3:$ABF$3,0))/ZF$2*INDEX(Usage!$D$5:$ABF$11,MATCH(UsagePerHour!$B$36,Usage!$C$5:$C$11,0),MATCH(UsagePerHour!ZF$4,Usage!$D$3:$ABF$3,0)),"")</f>
        <v/>
      </c>
      <c r="ZG40" s="6" t="str">
        <f>IFERROR(INDEX(Sales!$D$5:$ABF$18,MATCH(UsagePerHour!$B40,Sales!$C$5:$C$18,0),MATCH(UsagePerHour!ZG$4,Sales!$D$3:$ABF$3,0))/ZG$2*INDEX(Usage!$D$5:$ABF$11,MATCH(UsagePerHour!$B$36,Usage!$C$5:$C$11,0),MATCH(UsagePerHour!ZG$4,Usage!$D$3:$ABF$3,0)),"")</f>
        <v/>
      </c>
      <c r="ZH40" s="6" t="str">
        <f>IFERROR(INDEX(Sales!$D$5:$ABF$18,MATCH(UsagePerHour!$B40,Sales!$C$5:$C$18,0),MATCH(UsagePerHour!ZH$4,Sales!$D$3:$ABF$3,0))/ZH$2*INDEX(Usage!$D$5:$ABF$11,MATCH(UsagePerHour!$B$36,Usage!$C$5:$C$11,0),MATCH(UsagePerHour!ZH$4,Usage!$D$3:$ABF$3,0)),"")</f>
        <v/>
      </c>
      <c r="ZI40" s="6" t="str">
        <f>IFERROR(INDEX(Sales!$D$5:$ABF$18,MATCH(UsagePerHour!$B40,Sales!$C$5:$C$18,0),MATCH(UsagePerHour!ZI$4,Sales!$D$3:$ABF$3,0))/ZI$2*INDEX(Usage!$D$5:$ABF$11,MATCH(UsagePerHour!$B$36,Usage!$C$5:$C$11,0),MATCH(UsagePerHour!ZI$4,Usage!$D$3:$ABF$3,0)),"")</f>
        <v/>
      </c>
      <c r="ZJ40" s="6" t="str">
        <f>IFERROR(INDEX(Sales!$D$5:$ABF$18,MATCH(UsagePerHour!$B40,Sales!$C$5:$C$18,0),MATCH(UsagePerHour!ZJ$4,Sales!$D$3:$ABF$3,0))/ZJ$2*INDEX(Usage!$D$5:$ABF$11,MATCH(UsagePerHour!$B$36,Usage!$C$5:$C$11,0),MATCH(UsagePerHour!ZJ$4,Usage!$D$3:$ABF$3,0)),"")</f>
        <v/>
      </c>
      <c r="ZK40" s="6" t="str">
        <f>IFERROR(INDEX(Sales!$D$5:$ABF$18,MATCH(UsagePerHour!$B40,Sales!$C$5:$C$18,0),MATCH(UsagePerHour!ZK$4,Sales!$D$3:$ABF$3,0))/ZK$2*INDEX(Usage!$D$5:$ABF$11,MATCH(UsagePerHour!$B$36,Usage!$C$5:$C$11,0),MATCH(UsagePerHour!ZK$4,Usage!$D$3:$ABF$3,0)),"")</f>
        <v/>
      </c>
      <c r="ZL40" s="6" t="str">
        <f>IFERROR(INDEX(Sales!$D$5:$ABF$18,MATCH(UsagePerHour!$B40,Sales!$C$5:$C$18,0),MATCH(UsagePerHour!ZL$4,Sales!$D$3:$ABF$3,0))/ZL$2*INDEX(Usage!$D$5:$ABF$11,MATCH(UsagePerHour!$B$36,Usage!$C$5:$C$11,0),MATCH(UsagePerHour!ZL$4,Usage!$D$3:$ABF$3,0)),"")</f>
        <v/>
      </c>
      <c r="ZM40" s="6" t="str">
        <f>IFERROR(INDEX(Sales!$D$5:$ABF$18,MATCH(UsagePerHour!$B40,Sales!$C$5:$C$18,0),MATCH(UsagePerHour!ZM$4,Sales!$D$3:$ABF$3,0))/ZM$2*INDEX(Usage!$D$5:$ABF$11,MATCH(UsagePerHour!$B$36,Usage!$C$5:$C$11,0),MATCH(UsagePerHour!ZM$4,Usage!$D$3:$ABF$3,0)),"")</f>
        <v/>
      </c>
      <c r="ZN40" s="6" t="str">
        <f>IFERROR(INDEX(Sales!$D$5:$ABF$18,MATCH(UsagePerHour!$B40,Sales!$C$5:$C$18,0),MATCH(UsagePerHour!ZN$4,Sales!$D$3:$ABF$3,0))/ZN$2*INDEX(Usage!$D$5:$ABF$11,MATCH(UsagePerHour!$B$36,Usage!$C$5:$C$11,0),MATCH(UsagePerHour!ZN$4,Usage!$D$3:$ABF$3,0)),"")</f>
        <v/>
      </c>
      <c r="ZO40" s="6" t="str">
        <f>IFERROR(INDEX(Sales!$D$5:$ABF$18,MATCH(UsagePerHour!$B40,Sales!$C$5:$C$18,0),MATCH(UsagePerHour!ZO$4,Sales!$D$3:$ABF$3,0))/ZO$2*INDEX(Usage!$D$5:$ABF$11,MATCH(UsagePerHour!$B$36,Usage!$C$5:$C$11,0),MATCH(UsagePerHour!ZO$4,Usage!$D$3:$ABF$3,0)),"")</f>
        <v/>
      </c>
      <c r="ZP40" s="6" t="str">
        <f>IFERROR(INDEX(Sales!$D$5:$ABF$18,MATCH(UsagePerHour!$B40,Sales!$C$5:$C$18,0),MATCH(UsagePerHour!ZP$4,Sales!$D$3:$ABF$3,0))/ZP$2*INDEX(Usage!$D$5:$ABF$11,MATCH(UsagePerHour!$B$36,Usage!$C$5:$C$11,0),MATCH(UsagePerHour!ZP$4,Usage!$D$3:$ABF$3,0)),"")</f>
        <v/>
      </c>
      <c r="ZQ40" s="6" t="str">
        <f>IFERROR(INDEX(Sales!$D$5:$ABF$18,MATCH(UsagePerHour!$B40,Sales!$C$5:$C$18,0),MATCH(UsagePerHour!ZQ$4,Sales!$D$3:$ABF$3,0))/ZQ$2*INDEX(Usage!$D$5:$ABF$11,MATCH(UsagePerHour!$B$36,Usage!$C$5:$C$11,0),MATCH(UsagePerHour!ZQ$4,Usage!$D$3:$ABF$3,0)),"")</f>
        <v/>
      </c>
      <c r="ZR40" s="6" t="str">
        <f>IFERROR(INDEX(Sales!$D$5:$ABF$18,MATCH(UsagePerHour!$B40,Sales!$C$5:$C$18,0),MATCH(UsagePerHour!ZR$4,Sales!$D$3:$ABF$3,0))/ZR$2*INDEX(Usage!$D$5:$ABF$11,MATCH(UsagePerHour!$B$36,Usage!$C$5:$C$11,0),MATCH(UsagePerHour!ZR$4,Usage!$D$3:$ABF$3,0)),"")</f>
        <v/>
      </c>
      <c r="ZS40" s="6" t="str">
        <f>IFERROR(INDEX(Sales!$D$5:$ABF$18,MATCH(UsagePerHour!$B40,Sales!$C$5:$C$18,0),MATCH(UsagePerHour!ZS$4,Sales!$D$3:$ABF$3,0))/ZS$2*INDEX(Usage!$D$5:$ABF$11,MATCH(UsagePerHour!$B$36,Usage!$C$5:$C$11,0),MATCH(UsagePerHour!ZS$4,Usage!$D$3:$ABF$3,0)),"")</f>
        <v/>
      </c>
      <c r="ZT40" s="6" t="str">
        <f>IFERROR(INDEX(Sales!$D$5:$ABF$18,MATCH(UsagePerHour!$B40,Sales!$C$5:$C$18,0),MATCH(UsagePerHour!ZT$4,Sales!$D$3:$ABF$3,0))/ZT$2*INDEX(Usage!$D$5:$ABF$11,MATCH(UsagePerHour!$B$36,Usage!$C$5:$C$11,0),MATCH(UsagePerHour!ZT$4,Usage!$D$3:$ABF$3,0)),"")</f>
        <v/>
      </c>
      <c r="ZU40" s="6" t="str">
        <f>IFERROR(INDEX(Sales!$D$5:$ABF$18,MATCH(UsagePerHour!$B40,Sales!$C$5:$C$18,0),MATCH(UsagePerHour!ZU$4,Sales!$D$3:$ABF$3,0))/ZU$2*INDEX(Usage!$D$5:$ABF$11,MATCH(UsagePerHour!$B$36,Usage!$C$5:$C$11,0),MATCH(UsagePerHour!ZU$4,Usage!$D$3:$ABF$3,0)),"")</f>
        <v/>
      </c>
      <c r="ZV40" s="6" t="str">
        <f>IFERROR(INDEX(Sales!$D$5:$ABF$18,MATCH(UsagePerHour!$B40,Sales!$C$5:$C$18,0),MATCH(UsagePerHour!ZV$4,Sales!$D$3:$ABF$3,0))/ZV$2*INDEX(Usage!$D$5:$ABF$11,MATCH(UsagePerHour!$B$36,Usage!$C$5:$C$11,0),MATCH(UsagePerHour!ZV$4,Usage!$D$3:$ABF$3,0)),"")</f>
        <v/>
      </c>
      <c r="ZW40" s="6" t="str">
        <f>IFERROR(INDEX(Sales!$D$5:$ABF$18,MATCH(UsagePerHour!$B40,Sales!$C$5:$C$18,0),MATCH(UsagePerHour!ZW$4,Sales!$D$3:$ABF$3,0))/ZW$2*INDEX(Usage!$D$5:$ABF$11,MATCH(UsagePerHour!$B$36,Usage!$C$5:$C$11,0),MATCH(UsagePerHour!ZW$4,Usage!$D$3:$ABF$3,0)),"")</f>
        <v/>
      </c>
      <c r="ZX40" s="6" t="str">
        <f>IFERROR(INDEX(Sales!$D$5:$ABF$18,MATCH(UsagePerHour!$B40,Sales!$C$5:$C$18,0),MATCH(UsagePerHour!ZX$4,Sales!$D$3:$ABF$3,0))/ZX$2*INDEX(Usage!$D$5:$ABF$11,MATCH(UsagePerHour!$B$36,Usage!$C$5:$C$11,0),MATCH(UsagePerHour!ZX$4,Usage!$D$3:$ABF$3,0)),"")</f>
        <v/>
      </c>
      <c r="ZY40" s="6" t="str">
        <f>IFERROR(INDEX(Sales!$D$5:$ABF$18,MATCH(UsagePerHour!$B40,Sales!$C$5:$C$18,0),MATCH(UsagePerHour!ZY$4,Sales!$D$3:$ABF$3,0))/ZY$2*INDEX(Usage!$D$5:$ABF$11,MATCH(UsagePerHour!$B$36,Usage!$C$5:$C$11,0),MATCH(UsagePerHour!ZY$4,Usage!$D$3:$ABF$3,0)),"")</f>
        <v/>
      </c>
      <c r="ZZ40" s="6" t="str">
        <f>IFERROR(INDEX(Sales!$D$5:$ABF$18,MATCH(UsagePerHour!$B40,Sales!$C$5:$C$18,0),MATCH(UsagePerHour!ZZ$4,Sales!$D$3:$ABF$3,0))/ZZ$2*INDEX(Usage!$D$5:$ABF$11,MATCH(UsagePerHour!$B$36,Usage!$C$5:$C$11,0),MATCH(UsagePerHour!ZZ$4,Usage!$D$3:$ABF$3,0)),"")</f>
        <v/>
      </c>
      <c r="AAA40" s="6" t="str">
        <f>IFERROR(INDEX(Sales!$D$5:$ABF$18,MATCH(UsagePerHour!$B40,Sales!$C$5:$C$18,0),MATCH(UsagePerHour!AAA$4,Sales!$D$3:$ABF$3,0))/AAA$2*INDEX(Usage!$D$5:$ABF$11,MATCH(UsagePerHour!$B$36,Usage!$C$5:$C$11,0),MATCH(UsagePerHour!AAA$4,Usage!$D$3:$ABF$3,0)),"")</f>
        <v/>
      </c>
      <c r="AAB40" s="6" t="str">
        <f>IFERROR(INDEX(Sales!$D$5:$ABF$18,MATCH(UsagePerHour!$B40,Sales!$C$5:$C$18,0),MATCH(UsagePerHour!AAB$4,Sales!$D$3:$ABF$3,0))/AAB$2*INDEX(Usage!$D$5:$ABF$11,MATCH(UsagePerHour!$B$36,Usage!$C$5:$C$11,0),MATCH(UsagePerHour!AAB$4,Usage!$D$3:$ABF$3,0)),"")</f>
        <v/>
      </c>
      <c r="AAC40" s="6" t="str">
        <f>IFERROR(INDEX(Sales!$D$5:$ABF$18,MATCH(UsagePerHour!$B40,Sales!$C$5:$C$18,0),MATCH(UsagePerHour!AAC$4,Sales!$D$3:$ABF$3,0))/AAC$2*INDEX(Usage!$D$5:$ABF$11,MATCH(UsagePerHour!$B$36,Usage!$C$5:$C$11,0),MATCH(UsagePerHour!AAC$4,Usage!$D$3:$ABF$3,0)),"")</f>
        <v/>
      </c>
      <c r="AAD40" s="6" t="str">
        <f>IFERROR(INDEX(Sales!$D$5:$ABF$18,MATCH(UsagePerHour!$B40,Sales!$C$5:$C$18,0),MATCH(UsagePerHour!AAD$4,Sales!$D$3:$ABF$3,0))/AAD$2*INDEX(Usage!$D$5:$ABF$11,MATCH(UsagePerHour!$B$36,Usage!$C$5:$C$11,0),MATCH(UsagePerHour!AAD$4,Usage!$D$3:$ABF$3,0)),"")</f>
        <v/>
      </c>
      <c r="AAE40" s="6" t="str">
        <f>IFERROR(INDEX(Sales!$D$5:$ABF$18,MATCH(UsagePerHour!$B40,Sales!$C$5:$C$18,0),MATCH(UsagePerHour!AAE$4,Sales!$D$3:$ABF$3,0))/AAE$2*INDEX(Usage!$D$5:$ABF$11,MATCH(UsagePerHour!$B$36,Usage!$C$5:$C$11,0),MATCH(UsagePerHour!AAE$4,Usage!$D$3:$ABF$3,0)),"")</f>
        <v/>
      </c>
      <c r="AAF40" s="6" t="str">
        <f>IFERROR(INDEX(Sales!$D$5:$ABF$18,MATCH(UsagePerHour!$B40,Sales!$C$5:$C$18,0),MATCH(UsagePerHour!AAF$4,Sales!$D$3:$ABF$3,0))/AAF$2*INDEX(Usage!$D$5:$ABF$11,MATCH(UsagePerHour!$B$36,Usage!$C$5:$C$11,0),MATCH(UsagePerHour!AAF$4,Usage!$D$3:$ABF$3,0)),"")</f>
        <v/>
      </c>
      <c r="AAG40" s="6" t="str">
        <f>IFERROR(INDEX(Sales!$D$5:$ABF$18,MATCH(UsagePerHour!$B40,Sales!$C$5:$C$18,0),MATCH(UsagePerHour!AAG$4,Sales!$D$3:$ABF$3,0))/AAG$2*INDEX(Usage!$D$5:$ABF$11,MATCH(UsagePerHour!$B$36,Usage!$C$5:$C$11,0),MATCH(UsagePerHour!AAG$4,Usage!$D$3:$ABF$3,0)),"")</f>
        <v/>
      </c>
      <c r="AAH40" s="6" t="str">
        <f>IFERROR(INDEX(Sales!$D$5:$ABF$18,MATCH(UsagePerHour!$B40,Sales!$C$5:$C$18,0),MATCH(UsagePerHour!AAH$4,Sales!$D$3:$ABF$3,0))/AAH$2*INDEX(Usage!$D$5:$ABF$11,MATCH(UsagePerHour!$B$36,Usage!$C$5:$C$11,0),MATCH(UsagePerHour!AAH$4,Usage!$D$3:$ABF$3,0)),"")</f>
        <v/>
      </c>
      <c r="AAI40" s="6" t="str">
        <f>IFERROR(INDEX(Sales!$D$5:$ABF$18,MATCH(UsagePerHour!$B40,Sales!$C$5:$C$18,0),MATCH(UsagePerHour!AAI$4,Sales!$D$3:$ABF$3,0))/AAI$2*INDEX(Usage!$D$5:$ABF$11,MATCH(UsagePerHour!$B$36,Usage!$C$5:$C$11,0),MATCH(UsagePerHour!AAI$4,Usage!$D$3:$ABF$3,0)),"")</f>
        <v/>
      </c>
      <c r="AAJ40" s="6" t="str">
        <f>IFERROR(INDEX(Sales!$D$5:$ABF$18,MATCH(UsagePerHour!$B40,Sales!$C$5:$C$18,0),MATCH(UsagePerHour!AAJ$4,Sales!$D$3:$ABF$3,0))/AAJ$2*INDEX(Usage!$D$5:$ABF$11,MATCH(UsagePerHour!$B$36,Usage!$C$5:$C$11,0),MATCH(UsagePerHour!AAJ$4,Usage!$D$3:$ABF$3,0)),"")</f>
        <v/>
      </c>
      <c r="AAK40" s="6" t="str">
        <f>IFERROR(INDEX(Sales!$D$5:$ABF$18,MATCH(UsagePerHour!$B40,Sales!$C$5:$C$18,0),MATCH(UsagePerHour!AAK$4,Sales!$D$3:$ABF$3,0))/AAK$2*INDEX(Usage!$D$5:$ABF$11,MATCH(UsagePerHour!$B$36,Usage!$C$5:$C$11,0),MATCH(UsagePerHour!AAK$4,Usage!$D$3:$ABF$3,0)),"")</f>
        <v/>
      </c>
      <c r="AAL40" s="6" t="str">
        <f>IFERROR(INDEX(Sales!$D$5:$ABF$18,MATCH(UsagePerHour!$B40,Sales!$C$5:$C$18,0),MATCH(UsagePerHour!AAL$4,Sales!$D$3:$ABF$3,0))/AAL$2*INDEX(Usage!$D$5:$ABF$11,MATCH(UsagePerHour!$B$36,Usage!$C$5:$C$11,0),MATCH(UsagePerHour!AAL$4,Usage!$D$3:$ABF$3,0)),"")</f>
        <v/>
      </c>
      <c r="AAM40" s="6" t="str">
        <f>IFERROR(INDEX(Sales!$D$5:$ABF$18,MATCH(UsagePerHour!$B40,Sales!$C$5:$C$18,0),MATCH(UsagePerHour!AAM$4,Sales!$D$3:$ABF$3,0))/AAM$2*INDEX(Usage!$D$5:$ABF$11,MATCH(UsagePerHour!$B$36,Usage!$C$5:$C$11,0),MATCH(UsagePerHour!AAM$4,Usage!$D$3:$ABF$3,0)),"")</f>
        <v/>
      </c>
      <c r="AAN40" s="6" t="str">
        <f>IFERROR(INDEX(Sales!$D$5:$ABF$18,MATCH(UsagePerHour!$B40,Sales!$C$5:$C$18,0),MATCH(UsagePerHour!AAN$4,Sales!$D$3:$ABF$3,0))/AAN$2*INDEX(Usage!$D$5:$ABF$11,MATCH(UsagePerHour!$B$36,Usage!$C$5:$C$11,0),MATCH(UsagePerHour!AAN$4,Usage!$D$3:$ABF$3,0)),"")</f>
        <v/>
      </c>
      <c r="AAO40" s="6" t="str">
        <f>IFERROR(INDEX(Sales!$D$5:$ABF$18,MATCH(UsagePerHour!$B40,Sales!$C$5:$C$18,0),MATCH(UsagePerHour!AAO$4,Sales!$D$3:$ABF$3,0))/AAO$2*INDEX(Usage!$D$5:$ABF$11,MATCH(UsagePerHour!$B$36,Usage!$C$5:$C$11,0),MATCH(UsagePerHour!AAO$4,Usage!$D$3:$ABF$3,0)),"")</f>
        <v/>
      </c>
      <c r="AAP40" s="6" t="str">
        <f>IFERROR(INDEX(Sales!$D$5:$ABF$18,MATCH(UsagePerHour!$B40,Sales!$C$5:$C$18,0),MATCH(UsagePerHour!AAP$4,Sales!$D$3:$ABF$3,0))/AAP$2*INDEX(Usage!$D$5:$ABF$11,MATCH(UsagePerHour!$B$36,Usage!$C$5:$C$11,0),MATCH(UsagePerHour!AAP$4,Usage!$D$3:$ABF$3,0)),"")</f>
        <v/>
      </c>
      <c r="AAQ40" s="6" t="str">
        <f>IFERROR(INDEX(Sales!$D$5:$ABF$18,MATCH(UsagePerHour!$B40,Sales!$C$5:$C$18,0),MATCH(UsagePerHour!AAQ$4,Sales!$D$3:$ABF$3,0))/AAQ$2*INDEX(Usage!$D$5:$ABF$11,MATCH(UsagePerHour!$B$36,Usage!$C$5:$C$11,0),MATCH(UsagePerHour!AAQ$4,Usage!$D$3:$ABF$3,0)),"")</f>
        <v/>
      </c>
      <c r="AAR40" s="6" t="str">
        <f>IFERROR(INDEX(Sales!$D$5:$ABF$18,MATCH(UsagePerHour!$B40,Sales!$C$5:$C$18,0),MATCH(UsagePerHour!AAR$4,Sales!$D$3:$ABF$3,0))/AAR$2*INDEX(Usage!$D$5:$ABF$11,MATCH(UsagePerHour!$B$36,Usage!$C$5:$C$11,0),MATCH(UsagePerHour!AAR$4,Usage!$D$3:$ABF$3,0)),"")</f>
        <v/>
      </c>
      <c r="AAS40" s="6" t="str">
        <f>IFERROR(INDEX(Sales!$D$5:$ABF$18,MATCH(UsagePerHour!$B40,Sales!$C$5:$C$18,0),MATCH(UsagePerHour!AAS$4,Sales!$D$3:$ABF$3,0))/AAS$2*INDEX(Usage!$D$5:$ABF$11,MATCH(UsagePerHour!$B$36,Usage!$C$5:$C$11,0),MATCH(UsagePerHour!AAS$4,Usage!$D$3:$ABF$3,0)),"")</f>
        <v/>
      </c>
      <c r="AAT40" s="6" t="str">
        <f>IFERROR(INDEX(Sales!$D$5:$ABF$18,MATCH(UsagePerHour!$B40,Sales!$C$5:$C$18,0),MATCH(UsagePerHour!AAT$4,Sales!$D$3:$ABF$3,0))/AAT$2*INDEX(Usage!$D$5:$ABF$11,MATCH(UsagePerHour!$B$36,Usage!$C$5:$C$11,0),MATCH(UsagePerHour!AAT$4,Usage!$D$3:$ABF$3,0)),"")</f>
        <v/>
      </c>
      <c r="AAU40" s="6" t="str">
        <f>IFERROR(INDEX(Sales!$D$5:$ABF$18,MATCH(UsagePerHour!$B40,Sales!$C$5:$C$18,0),MATCH(UsagePerHour!AAU$4,Sales!$D$3:$ABF$3,0))/AAU$2*INDEX(Usage!$D$5:$ABF$11,MATCH(UsagePerHour!$B$36,Usage!$C$5:$C$11,0),MATCH(UsagePerHour!AAU$4,Usage!$D$3:$ABF$3,0)),"")</f>
        <v/>
      </c>
      <c r="AAV40" s="6" t="str">
        <f>IFERROR(INDEX(Sales!$D$5:$ABF$18,MATCH(UsagePerHour!$B40,Sales!$C$5:$C$18,0),MATCH(UsagePerHour!AAV$4,Sales!$D$3:$ABF$3,0))/AAV$2*INDEX(Usage!$D$5:$ABF$11,MATCH(UsagePerHour!$B$36,Usage!$C$5:$C$11,0),MATCH(UsagePerHour!AAV$4,Usage!$D$3:$ABF$3,0)),"")</f>
        <v/>
      </c>
      <c r="AAW40" s="6" t="str">
        <f>IFERROR(INDEX(Sales!$D$5:$ABF$18,MATCH(UsagePerHour!$B40,Sales!$C$5:$C$18,0),MATCH(UsagePerHour!AAW$4,Sales!$D$3:$ABF$3,0))/AAW$2*INDEX(Usage!$D$5:$ABF$11,MATCH(UsagePerHour!$B$36,Usage!$C$5:$C$11,0),MATCH(UsagePerHour!AAW$4,Usage!$D$3:$ABF$3,0)),"")</f>
        <v/>
      </c>
      <c r="AAX40" s="6" t="str">
        <f>IFERROR(INDEX(Sales!$D$5:$ABF$18,MATCH(UsagePerHour!$B40,Sales!$C$5:$C$18,0),MATCH(UsagePerHour!AAX$4,Sales!$D$3:$ABF$3,0))/AAX$2*INDEX(Usage!$D$5:$ABF$11,MATCH(UsagePerHour!$B$36,Usage!$C$5:$C$11,0),MATCH(UsagePerHour!AAX$4,Usage!$D$3:$ABF$3,0)),"")</f>
        <v/>
      </c>
      <c r="AAY40" s="6" t="str">
        <f>IFERROR(INDEX(Sales!$D$5:$ABF$18,MATCH(UsagePerHour!$B40,Sales!$C$5:$C$18,0),MATCH(UsagePerHour!AAY$4,Sales!$D$3:$ABF$3,0))/AAY$2*INDEX(Usage!$D$5:$ABF$11,MATCH(UsagePerHour!$B$36,Usage!$C$5:$C$11,0),MATCH(UsagePerHour!AAY$4,Usage!$D$3:$ABF$3,0)),"")</f>
        <v/>
      </c>
      <c r="AAZ40" s="6" t="str">
        <f>IFERROR(INDEX(Sales!$D$5:$ABF$18,MATCH(UsagePerHour!$B40,Sales!$C$5:$C$18,0),MATCH(UsagePerHour!AAZ$4,Sales!$D$3:$ABF$3,0))/AAZ$2*INDEX(Usage!$D$5:$ABF$11,MATCH(UsagePerHour!$B$36,Usage!$C$5:$C$11,0),MATCH(UsagePerHour!AAZ$4,Usage!$D$3:$ABF$3,0)),"")</f>
        <v/>
      </c>
      <c r="ABA40" s="6" t="str">
        <f>IFERROR(INDEX(Sales!$D$5:$ABF$18,MATCH(UsagePerHour!$B40,Sales!$C$5:$C$18,0),MATCH(UsagePerHour!ABA$4,Sales!$D$3:$ABF$3,0))/ABA$2*INDEX(Usage!$D$5:$ABF$11,MATCH(UsagePerHour!$B$36,Usage!$C$5:$C$11,0),MATCH(UsagePerHour!ABA$4,Usage!$D$3:$ABF$3,0)),"")</f>
        <v/>
      </c>
    </row>
    <row r="41" spans="2:729">
      <c r="B41" s="3" t="s">
        <v>5</v>
      </c>
      <c r="C41" s="6">
        <f>IFERROR(INDEX(Sales!$D$5:$ABF$18,MATCH(UsagePerHour!$B41,Sales!$C$5:$C$18,0),MATCH(UsagePerHour!C$4,Sales!$D$3:$ABF$3,0))/C$2*INDEX(Usage!$D$5:$ABF$11,MATCH(UsagePerHour!$B$36,Usage!$C$5:$C$11,0),MATCH(UsagePerHour!C$4,Usage!$D$3:$ABF$3,0)),"")</f>
        <v>10.302576580096668</v>
      </c>
      <c r="D41" s="6">
        <f>IFERROR(INDEX(Sales!$D$5:$ABF$18,MATCH(UsagePerHour!$B41,Sales!$C$5:$C$18,0),MATCH(UsagePerHour!D$4,Sales!$D$3:$ABF$3,0))/D$2*INDEX(Usage!$D$5:$ABF$11,MATCH(UsagePerHour!$B$36,Usage!$C$5:$C$11,0),MATCH(UsagePerHour!D$4,Usage!$D$3:$ABF$3,0)),"")</f>
        <v>1.7806931234284464</v>
      </c>
      <c r="E41" s="6">
        <f>IFERROR(INDEX(Sales!$D$5:$ABF$18,MATCH(UsagePerHour!$B41,Sales!$C$5:$C$18,0),MATCH(UsagePerHour!E$4,Sales!$D$3:$ABF$3,0))/E$2*INDEX(Usage!$D$5:$ABF$11,MATCH(UsagePerHour!$B$36,Usage!$C$5:$C$11,0),MATCH(UsagePerHour!E$4,Usage!$D$3:$ABF$3,0)),"")</f>
        <v>0.61681437125748506</v>
      </c>
      <c r="F41" s="6">
        <f>IFERROR(INDEX(Sales!$D$5:$ABF$18,MATCH(UsagePerHour!$B41,Sales!$C$5:$C$18,0),MATCH(UsagePerHour!F$4,Sales!$D$3:$ABF$3,0))/F$2*INDEX(Usage!$D$5:$ABF$11,MATCH(UsagePerHour!$B$36,Usage!$C$5:$C$11,0),MATCH(UsagePerHour!F$4,Usage!$D$3:$ABF$3,0)),"")</f>
        <v>0.76655829977194434</v>
      </c>
      <c r="G41" s="6">
        <f>IFERROR(INDEX(Sales!$D$5:$ABF$18,MATCH(UsagePerHour!$B41,Sales!$C$5:$C$18,0),MATCH(UsagePerHour!G$4,Sales!$D$3:$ABF$3,0))/G$2*INDEX(Usage!$D$5:$ABF$11,MATCH(UsagePerHour!$B$36,Usage!$C$5:$C$11,0),MATCH(UsagePerHour!G$4,Usage!$D$3:$ABF$3,0)),"")</f>
        <v>5.3653372284270588</v>
      </c>
      <c r="H41" s="6">
        <f>IFERROR(INDEX(Sales!$D$5:$ABF$18,MATCH(UsagePerHour!$B41,Sales!$C$5:$C$18,0),MATCH(UsagePerHour!H$4,Sales!$D$3:$ABF$3,0))/H$2*INDEX(Usage!$D$5:$ABF$11,MATCH(UsagePerHour!$B$36,Usage!$C$5:$C$11,0),MATCH(UsagePerHour!H$4,Usage!$D$3:$ABF$3,0)),"")</f>
        <v>3.719659274392856</v>
      </c>
      <c r="I41" s="6">
        <f>IFERROR(INDEX(Sales!$D$5:$ABF$18,MATCH(UsagePerHour!$B41,Sales!$C$5:$C$18,0),MATCH(UsagePerHour!I$4,Sales!$D$3:$ABF$3,0))/I$2*INDEX(Usage!$D$5:$ABF$11,MATCH(UsagePerHour!$B$36,Usage!$C$5:$C$11,0),MATCH(UsagePerHour!I$4,Usage!$D$3:$ABF$3,0)),"")</f>
        <v>2.1458741607235456</v>
      </c>
      <c r="J41" s="6">
        <f>IFERROR(INDEX(Sales!$D$5:$ABF$18,MATCH(UsagePerHour!$B41,Sales!$C$5:$C$18,0),MATCH(UsagePerHour!J$4,Sales!$D$3:$ABF$3,0))/J$2*INDEX(Usage!$D$5:$ABF$11,MATCH(UsagePerHour!$B$36,Usage!$C$5:$C$11,0),MATCH(UsagePerHour!J$4,Usage!$D$3:$ABF$3,0)),"")</f>
        <v>10.302576580096668</v>
      </c>
      <c r="K41" s="6">
        <f>IFERROR(INDEX(Sales!$D$5:$ABF$18,MATCH(UsagePerHour!$B41,Sales!$C$5:$C$18,0),MATCH(UsagePerHour!K$4,Sales!$D$3:$ABF$3,0))/K$2*INDEX(Usage!$D$5:$ABF$11,MATCH(UsagePerHour!$B$36,Usage!$C$5:$C$11,0),MATCH(UsagePerHour!K$4,Usage!$D$3:$ABF$3,0)),"")</f>
        <v>1.7806931234284464</v>
      </c>
      <c r="L41" s="6">
        <f>IFERROR(INDEX(Sales!$D$5:$ABF$18,MATCH(UsagePerHour!$B41,Sales!$C$5:$C$18,0),MATCH(UsagePerHour!L$4,Sales!$D$3:$ABF$3,0))/L$2*INDEX(Usage!$D$5:$ABF$11,MATCH(UsagePerHour!$B$36,Usage!$C$5:$C$11,0),MATCH(UsagePerHour!L$4,Usage!$D$3:$ABF$3,0)),"")</f>
        <v>0.61681437125748506</v>
      </c>
      <c r="M41" s="6">
        <f>IFERROR(INDEX(Sales!$D$5:$ABF$18,MATCH(UsagePerHour!$B41,Sales!$C$5:$C$18,0),MATCH(UsagePerHour!M$4,Sales!$D$3:$ABF$3,0))/M$2*INDEX(Usage!$D$5:$ABF$11,MATCH(UsagePerHour!$B$36,Usage!$C$5:$C$11,0),MATCH(UsagePerHour!M$4,Usage!$D$3:$ABF$3,0)),"")</f>
        <v>0.76655829977194434</v>
      </c>
      <c r="N41" s="6">
        <f>IFERROR(INDEX(Sales!$D$5:$ABF$18,MATCH(UsagePerHour!$B41,Sales!$C$5:$C$18,0),MATCH(UsagePerHour!N$4,Sales!$D$3:$ABF$3,0))/N$2*INDEX(Usage!$D$5:$ABF$11,MATCH(UsagePerHour!$B$36,Usage!$C$5:$C$11,0),MATCH(UsagePerHour!N$4,Usage!$D$3:$ABF$3,0)),"")</f>
        <v>5.3653372284270588</v>
      </c>
      <c r="O41" s="6">
        <f>IFERROR(INDEX(Sales!$D$5:$ABF$18,MATCH(UsagePerHour!$B41,Sales!$C$5:$C$18,0),MATCH(UsagePerHour!O$4,Sales!$D$3:$ABF$3,0))/O$2*INDEX(Usage!$D$5:$ABF$11,MATCH(UsagePerHour!$B$36,Usage!$C$5:$C$11,0),MATCH(UsagePerHour!O$4,Usage!$D$3:$ABF$3,0)),"")</f>
        <v>3.719659274392856</v>
      </c>
      <c r="P41" s="6">
        <f>IFERROR(INDEX(Sales!$D$5:$ABF$18,MATCH(UsagePerHour!$B41,Sales!$C$5:$C$18,0),MATCH(UsagePerHour!P$4,Sales!$D$3:$ABF$3,0))/P$2*INDEX(Usage!$D$5:$ABF$11,MATCH(UsagePerHour!$B$36,Usage!$C$5:$C$11,0),MATCH(UsagePerHour!P$4,Usage!$D$3:$ABF$3,0)),"")</f>
        <v>2.1458741607235456</v>
      </c>
      <c r="Q41" s="6">
        <f>IFERROR(INDEX(Sales!$D$5:$ABF$18,MATCH(UsagePerHour!$B41,Sales!$C$5:$C$18,0),MATCH(UsagePerHour!Q$4,Sales!$D$3:$ABF$3,0))/Q$2*INDEX(Usage!$D$5:$ABF$11,MATCH(UsagePerHour!$B$36,Usage!$C$5:$C$11,0),MATCH(UsagePerHour!Q$4,Usage!$D$3:$ABF$3,0)),"")</f>
        <v>10.302576580096668</v>
      </c>
      <c r="R41" s="6">
        <f>IFERROR(INDEX(Sales!$D$5:$ABF$18,MATCH(UsagePerHour!$B41,Sales!$C$5:$C$18,0),MATCH(UsagePerHour!R$4,Sales!$D$3:$ABF$3,0))/R$2*INDEX(Usage!$D$5:$ABF$11,MATCH(UsagePerHour!$B$36,Usage!$C$5:$C$11,0),MATCH(UsagePerHour!R$4,Usage!$D$3:$ABF$3,0)),"")</f>
        <v>1.7806931234284464</v>
      </c>
      <c r="S41" s="6">
        <f>IFERROR(INDEX(Sales!$D$5:$ABF$18,MATCH(UsagePerHour!$B41,Sales!$C$5:$C$18,0),MATCH(UsagePerHour!S$4,Sales!$D$3:$ABF$3,0))/S$2*INDEX(Usage!$D$5:$ABF$11,MATCH(UsagePerHour!$B$36,Usage!$C$5:$C$11,0),MATCH(UsagePerHour!S$4,Usage!$D$3:$ABF$3,0)),"")</f>
        <v>0.61681437125748506</v>
      </c>
      <c r="T41" s="6">
        <f>IFERROR(INDEX(Sales!$D$5:$ABF$18,MATCH(UsagePerHour!$B41,Sales!$C$5:$C$18,0),MATCH(UsagePerHour!T$4,Sales!$D$3:$ABF$3,0))/T$2*INDEX(Usage!$D$5:$ABF$11,MATCH(UsagePerHour!$B$36,Usage!$C$5:$C$11,0),MATCH(UsagePerHour!T$4,Usage!$D$3:$ABF$3,0)),"")</f>
        <v>0.76655829977194434</v>
      </c>
      <c r="U41" s="6">
        <f>IFERROR(INDEX(Sales!$D$5:$ABF$18,MATCH(UsagePerHour!$B41,Sales!$C$5:$C$18,0),MATCH(UsagePerHour!U$4,Sales!$D$3:$ABF$3,0))/U$2*INDEX(Usage!$D$5:$ABF$11,MATCH(UsagePerHour!$B$36,Usage!$C$5:$C$11,0),MATCH(UsagePerHour!U$4,Usage!$D$3:$ABF$3,0)),"")</f>
        <v>5.3653372284270588</v>
      </c>
      <c r="V41" s="6">
        <f>IFERROR(INDEX(Sales!$D$5:$ABF$18,MATCH(UsagePerHour!$B41,Sales!$C$5:$C$18,0),MATCH(UsagePerHour!V$4,Sales!$D$3:$ABF$3,0))/V$2*INDEX(Usage!$D$5:$ABF$11,MATCH(UsagePerHour!$B$36,Usage!$C$5:$C$11,0),MATCH(UsagePerHour!V$4,Usage!$D$3:$ABF$3,0)),"")</f>
        <v>3.719659274392856</v>
      </c>
      <c r="W41" s="6">
        <f>IFERROR(INDEX(Sales!$D$5:$ABF$18,MATCH(UsagePerHour!$B41,Sales!$C$5:$C$18,0),MATCH(UsagePerHour!W$4,Sales!$D$3:$ABF$3,0))/W$2*INDEX(Usage!$D$5:$ABF$11,MATCH(UsagePerHour!$B$36,Usage!$C$5:$C$11,0),MATCH(UsagePerHour!W$4,Usage!$D$3:$ABF$3,0)),"")</f>
        <v>2.1458741607235456</v>
      </c>
      <c r="X41" s="6">
        <f>IFERROR(INDEX(Sales!$D$5:$ABF$18,MATCH(UsagePerHour!$B41,Sales!$C$5:$C$18,0),MATCH(UsagePerHour!X$4,Sales!$D$3:$ABF$3,0))/X$2*INDEX(Usage!$D$5:$ABF$11,MATCH(UsagePerHour!$B$36,Usage!$C$5:$C$11,0),MATCH(UsagePerHour!X$4,Usage!$D$3:$ABF$3,0)),"")</f>
        <v>10.302576580096668</v>
      </c>
      <c r="Y41" s="6">
        <f>IFERROR(INDEX(Sales!$D$5:$ABF$18,MATCH(UsagePerHour!$B41,Sales!$C$5:$C$18,0),MATCH(UsagePerHour!Y$4,Sales!$D$3:$ABF$3,0))/Y$2*INDEX(Usage!$D$5:$ABF$11,MATCH(UsagePerHour!$B$36,Usage!$C$5:$C$11,0),MATCH(UsagePerHour!Y$4,Usage!$D$3:$ABF$3,0)),"")</f>
        <v>1.7806931234284464</v>
      </c>
      <c r="Z41" s="6">
        <f>IFERROR(INDEX(Sales!$D$5:$ABF$18,MATCH(UsagePerHour!$B41,Sales!$C$5:$C$18,0),MATCH(UsagePerHour!Z$4,Sales!$D$3:$ABF$3,0))/Z$2*INDEX(Usage!$D$5:$ABF$11,MATCH(UsagePerHour!$B$36,Usage!$C$5:$C$11,0),MATCH(UsagePerHour!Z$4,Usage!$D$3:$ABF$3,0)),"")</f>
        <v>0.61681437125748506</v>
      </c>
      <c r="AA41" s="6">
        <f>IFERROR(INDEX(Sales!$D$5:$ABF$18,MATCH(UsagePerHour!$B41,Sales!$C$5:$C$18,0),MATCH(UsagePerHour!AA$4,Sales!$D$3:$ABF$3,0))/AA$2*INDEX(Usage!$D$5:$ABF$11,MATCH(UsagePerHour!$B$36,Usage!$C$5:$C$11,0),MATCH(UsagePerHour!AA$4,Usage!$D$3:$ABF$3,0)),"")</f>
        <v>0.76655829977194434</v>
      </c>
      <c r="AB41" s="6">
        <f>IFERROR(INDEX(Sales!$D$5:$ABF$18,MATCH(UsagePerHour!$B41,Sales!$C$5:$C$18,0),MATCH(UsagePerHour!AB$4,Sales!$D$3:$ABF$3,0))/AB$2*INDEX(Usage!$D$5:$ABF$11,MATCH(UsagePerHour!$B$36,Usage!$C$5:$C$11,0),MATCH(UsagePerHour!AB$4,Usage!$D$3:$ABF$3,0)),"")</f>
        <v>5.3653372284270588</v>
      </c>
      <c r="AC41" s="6">
        <f>IFERROR(INDEX(Sales!$D$5:$ABF$18,MATCH(UsagePerHour!$B41,Sales!$C$5:$C$18,0),MATCH(UsagePerHour!AC$4,Sales!$D$3:$ABF$3,0))/AC$2*INDEX(Usage!$D$5:$ABF$11,MATCH(UsagePerHour!$B$36,Usage!$C$5:$C$11,0),MATCH(UsagePerHour!AC$4,Usage!$D$3:$ABF$3,0)),"")</f>
        <v>3.719659274392856</v>
      </c>
      <c r="AD41" s="6">
        <f>IFERROR(INDEX(Sales!$D$5:$ABF$18,MATCH(UsagePerHour!$B41,Sales!$C$5:$C$18,0),MATCH(UsagePerHour!AD$4,Sales!$D$3:$ABF$3,0))/AD$2*INDEX(Usage!$D$5:$ABF$11,MATCH(UsagePerHour!$B$36,Usage!$C$5:$C$11,0),MATCH(UsagePerHour!AD$4,Usage!$D$3:$ABF$3,0)),"")</f>
        <v>2.1458741607235456</v>
      </c>
      <c r="AE41" s="6">
        <f>IFERROR(INDEX(Sales!$D$5:$ABF$18,MATCH(UsagePerHour!$B41,Sales!$C$5:$C$18,0),MATCH(UsagePerHour!AE$4,Sales!$D$3:$ABF$3,0))/AE$2*INDEX(Usage!$D$5:$ABF$11,MATCH(UsagePerHour!$B$36,Usage!$C$5:$C$11,0),MATCH(UsagePerHour!AE$4,Usage!$D$3:$ABF$3,0)),"")</f>
        <v>10.302576580096668</v>
      </c>
      <c r="AF41" s="6">
        <f>IFERROR(INDEX(Sales!$D$5:$ABF$18,MATCH(UsagePerHour!$B41,Sales!$C$5:$C$18,0),MATCH(UsagePerHour!AF$4,Sales!$D$3:$ABF$3,0))/AF$2*INDEX(Usage!$D$5:$ABF$11,MATCH(UsagePerHour!$B$36,Usage!$C$5:$C$11,0),MATCH(UsagePerHour!AF$4,Usage!$D$3:$ABF$3,0)),"")</f>
        <v>1.7806931234284464</v>
      </c>
      <c r="AG41" s="6">
        <f>IFERROR(INDEX(Sales!$D$5:$ABF$18,MATCH(UsagePerHour!$B41,Sales!$C$5:$C$18,0),MATCH(UsagePerHour!AG$4,Sales!$D$3:$ABF$3,0))/AG$2*INDEX(Usage!$D$5:$ABF$11,MATCH(UsagePerHour!$B$36,Usage!$C$5:$C$11,0),MATCH(UsagePerHour!AG$4,Usage!$D$3:$ABF$3,0)),"")</f>
        <v>0.61681437125748506</v>
      </c>
      <c r="AH41" s="6">
        <f>IFERROR(INDEX(Sales!$D$5:$ABF$18,MATCH(UsagePerHour!$B41,Sales!$C$5:$C$18,0),MATCH(UsagePerHour!AH$4,Sales!$D$3:$ABF$3,0))/AH$2*INDEX(Usage!$D$5:$ABF$11,MATCH(UsagePerHour!$B$36,Usage!$C$5:$C$11,0),MATCH(UsagePerHour!AH$4,Usage!$D$3:$ABF$3,0)),"")</f>
        <v>0.76655829977194434</v>
      </c>
      <c r="AI41" s="6">
        <f>IFERROR(INDEX(Sales!$D$5:$ABF$18,MATCH(UsagePerHour!$B41,Sales!$C$5:$C$18,0),MATCH(UsagePerHour!AI$4,Sales!$D$3:$ABF$3,0))/AI$2*INDEX(Usage!$D$5:$ABF$11,MATCH(UsagePerHour!$B$36,Usage!$C$5:$C$11,0),MATCH(UsagePerHour!AI$4,Usage!$D$3:$ABF$3,0)),"")</f>
        <v>5.3653372284270588</v>
      </c>
      <c r="AJ41" s="6">
        <f>IFERROR(INDEX(Sales!$D$5:$ABF$18,MATCH(UsagePerHour!$B41,Sales!$C$5:$C$18,0),MATCH(UsagePerHour!AJ$4,Sales!$D$3:$ABF$3,0))/AJ$2*INDEX(Usage!$D$5:$ABF$11,MATCH(UsagePerHour!$B$36,Usage!$C$5:$C$11,0),MATCH(UsagePerHour!AJ$4,Usage!$D$3:$ABF$3,0)),"")</f>
        <v>3.719659274392856</v>
      </c>
      <c r="AK41" s="6">
        <f>IFERROR(INDEX(Sales!$D$5:$ABF$18,MATCH(UsagePerHour!$B41,Sales!$C$5:$C$18,0),MATCH(UsagePerHour!AK$4,Sales!$D$3:$ABF$3,0))/AK$2*INDEX(Usage!$D$5:$ABF$11,MATCH(UsagePerHour!$B$36,Usage!$C$5:$C$11,0),MATCH(UsagePerHour!AK$4,Usage!$D$3:$ABF$3,0)),"")</f>
        <v>2.1458741607235456</v>
      </c>
      <c r="AL41" s="6">
        <f>IFERROR(INDEX(Sales!$D$5:$ABF$18,MATCH(UsagePerHour!$B41,Sales!$C$5:$C$18,0),MATCH(UsagePerHour!AL$4,Sales!$D$3:$ABF$3,0))/AL$2*INDEX(Usage!$D$5:$ABF$11,MATCH(UsagePerHour!$B$36,Usage!$C$5:$C$11,0),MATCH(UsagePerHour!AL$4,Usage!$D$3:$ABF$3,0)),"")</f>
        <v>10.302576580096668</v>
      </c>
      <c r="AM41" s="6">
        <f>IFERROR(INDEX(Sales!$D$5:$ABF$18,MATCH(UsagePerHour!$B41,Sales!$C$5:$C$18,0),MATCH(UsagePerHour!AM$4,Sales!$D$3:$ABF$3,0))/AM$2*INDEX(Usage!$D$5:$ABF$11,MATCH(UsagePerHour!$B$36,Usage!$C$5:$C$11,0),MATCH(UsagePerHour!AM$4,Usage!$D$3:$ABF$3,0)),"")</f>
        <v>1.7806931234284464</v>
      </c>
      <c r="AN41" s="6">
        <f>IFERROR(INDEX(Sales!$D$5:$ABF$18,MATCH(UsagePerHour!$B41,Sales!$C$5:$C$18,0),MATCH(UsagePerHour!AN$4,Sales!$D$3:$ABF$3,0))/AN$2*INDEX(Usage!$D$5:$ABF$11,MATCH(UsagePerHour!$B$36,Usage!$C$5:$C$11,0),MATCH(UsagePerHour!AN$4,Usage!$D$3:$ABF$3,0)),"")</f>
        <v>0.61681437125748506</v>
      </c>
      <c r="AO41" s="6">
        <f>IFERROR(INDEX(Sales!$D$5:$ABF$18,MATCH(UsagePerHour!$B41,Sales!$C$5:$C$18,0),MATCH(UsagePerHour!AO$4,Sales!$D$3:$ABF$3,0))/AO$2*INDEX(Usage!$D$5:$ABF$11,MATCH(UsagePerHour!$B$36,Usage!$C$5:$C$11,0),MATCH(UsagePerHour!AO$4,Usage!$D$3:$ABF$3,0)),"")</f>
        <v>0.76655829977194434</v>
      </c>
      <c r="AP41" s="6">
        <f>IFERROR(INDEX(Sales!$D$5:$ABF$18,MATCH(UsagePerHour!$B41,Sales!$C$5:$C$18,0),MATCH(UsagePerHour!AP$4,Sales!$D$3:$ABF$3,0))/AP$2*INDEX(Usage!$D$5:$ABF$11,MATCH(UsagePerHour!$B$36,Usage!$C$5:$C$11,0),MATCH(UsagePerHour!AP$4,Usage!$D$3:$ABF$3,0)),"")</f>
        <v>5.3653372284270588</v>
      </c>
      <c r="AQ41" s="6">
        <f>IFERROR(INDEX(Sales!$D$5:$ABF$18,MATCH(UsagePerHour!$B41,Sales!$C$5:$C$18,0),MATCH(UsagePerHour!AQ$4,Sales!$D$3:$ABF$3,0))/AQ$2*INDEX(Usage!$D$5:$ABF$11,MATCH(UsagePerHour!$B$36,Usage!$C$5:$C$11,0),MATCH(UsagePerHour!AQ$4,Usage!$D$3:$ABF$3,0)),"")</f>
        <v>3.719659274392856</v>
      </c>
      <c r="AR41" s="6">
        <f>IFERROR(INDEX(Sales!$D$5:$ABF$18,MATCH(UsagePerHour!$B41,Sales!$C$5:$C$18,0),MATCH(UsagePerHour!AR$4,Sales!$D$3:$ABF$3,0))/AR$2*INDEX(Usage!$D$5:$ABF$11,MATCH(UsagePerHour!$B$36,Usage!$C$5:$C$11,0),MATCH(UsagePerHour!AR$4,Usage!$D$3:$ABF$3,0)),"")</f>
        <v>2.1458741607235456</v>
      </c>
      <c r="AS41" s="6">
        <f>IFERROR(INDEX(Sales!$D$5:$ABF$18,MATCH(UsagePerHour!$B41,Sales!$C$5:$C$18,0),MATCH(UsagePerHour!AS$4,Sales!$D$3:$ABF$3,0))/AS$2*INDEX(Usage!$D$5:$ABF$11,MATCH(UsagePerHour!$B$36,Usage!$C$5:$C$11,0),MATCH(UsagePerHour!AS$4,Usage!$D$3:$ABF$3,0)),"")</f>
        <v>10.302576580096668</v>
      </c>
      <c r="AT41" s="6">
        <f>IFERROR(INDEX(Sales!$D$5:$ABF$18,MATCH(UsagePerHour!$B41,Sales!$C$5:$C$18,0),MATCH(UsagePerHour!AT$4,Sales!$D$3:$ABF$3,0))/AT$2*INDEX(Usage!$D$5:$ABF$11,MATCH(UsagePerHour!$B$36,Usage!$C$5:$C$11,0),MATCH(UsagePerHour!AT$4,Usage!$D$3:$ABF$3,0)),"")</f>
        <v>1.7806931234284464</v>
      </c>
      <c r="AU41" s="6">
        <f>IFERROR(INDEX(Sales!$D$5:$ABF$18,MATCH(UsagePerHour!$B41,Sales!$C$5:$C$18,0),MATCH(UsagePerHour!AU$4,Sales!$D$3:$ABF$3,0))/AU$2*INDEX(Usage!$D$5:$ABF$11,MATCH(UsagePerHour!$B$36,Usage!$C$5:$C$11,0),MATCH(UsagePerHour!AU$4,Usage!$D$3:$ABF$3,0)),"")</f>
        <v>0.61681437125748506</v>
      </c>
      <c r="AV41" s="6">
        <f>IFERROR(INDEX(Sales!$D$5:$ABF$18,MATCH(UsagePerHour!$B41,Sales!$C$5:$C$18,0),MATCH(UsagePerHour!AV$4,Sales!$D$3:$ABF$3,0))/AV$2*INDEX(Usage!$D$5:$ABF$11,MATCH(UsagePerHour!$B$36,Usage!$C$5:$C$11,0),MATCH(UsagePerHour!AV$4,Usage!$D$3:$ABF$3,0)),"")</f>
        <v>0.76655829977194434</v>
      </c>
      <c r="AW41" s="6">
        <f>IFERROR(INDEX(Sales!$D$5:$ABF$18,MATCH(UsagePerHour!$B41,Sales!$C$5:$C$18,0),MATCH(UsagePerHour!AW$4,Sales!$D$3:$ABF$3,0))/AW$2*INDEX(Usage!$D$5:$ABF$11,MATCH(UsagePerHour!$B$36,Usage!$C$5:$C$11,0),MATCH(UsagePerHour!AW$4,Usage!$D$3:$ABF$3,0)),"")</f>
        <v>5.3653372284270588</v>
      </c>
      <c r="AX41" s="6">
        <f>IFERROR(INDEX(Sales!$D$5:$ABF$18,MATCH(UsagePerHour!$B41,Sales!$C$5:$C$18,0),MATCH(UsagePerHour!AX$4,Sales!$D$3:$ABF$3,0))/AX$2*INDEX(Usage!$D$5:$ABF$11,MATCH(UsagePerHour!$B$36,Usage!$C$5:$C$11,0),MATCH(UsagePerHour!AX$4,Usage!$D$3:$ABF$3,0)),"")</f>
        <v>3.719659274392856</v>
      </c>
      <c r="AY41" s="6">
        <f>IFERROR(INDEX(Sales!$D$5:$ABF$18,MATCH(UsagePerHour!$B41,Sales!$C$5:$C$18,0),MATCH(UsagePerHour!AY$4,Sales!$D$3:$ABF$3,0))/AY$2*INDEX(Usage!$D$5:$ABF$11,MATCH(UsagePerHour!$B$36,Usage!$C$5:$C$11,0),MATCH(UsagePerHour!AY$4,Usage!$D$3:$ABF$3,0)),"")</f>
        <v>2.1458741607235456</v>
      </c>
      <c r="AZ41" s="6">
        <f>IFERROR(INDEX(Sales!$D$5:$ABF$18,MATCH(UsagePerHour!$B41,Sales!$C$5:$C$18,0),MATCH(UsagePerHour!AZ$4,Sales!$D$3:$ABF$3,0))/AZ$2*INDEX(Usage!$D$5:$ABF$11,MATCH(UsagePerHour!$B$36,Usage!$C$5:$C$11,0),MATCH(UsagePerHour!AZ$4,Usage!$D$3:$ABF$3,0)),"")</f>
        <v>10.302576580096668</v>
      </c>
      <c r="BA41" s="6">
        <f>IFERROR(INDEX(Sales!$D$5:$ABF$18,MATCH(UsagePerHour!$B41,Sales!$C$5:$C$18,0),MATCH(UsagePerHour!BA$4,Sales!$D$3:$ABF$3,0))/BA$2*INDEX(Usage!$D$5:$ABF$11,MATCH(UsagePerHour!$B$36,Usage!$C$5:$C$11,0),MATCH(UsagePerHour!BA$4,Usage!$D$3:$ABF$3,0)),"")</f>
        <v>1.7806931234284464</v>
      </c>
      <c r="BB41" s="6">
        <f>IFERROR(INDEX(Sales!$D$5:$ABF$18,MATCH(UsagePerHour!$B41,Sales!$C$5:$C$18,0),MATCH(UsagePerHour!BB$4,Sales!$D$3:$ABF$3,0))/BB$2*INDEX(Usage!$D$5:$ABF$11,MATCH(UsagePerHour!$B$36,Usage!$C$5:$C$11,0),MATCH(UsagePerHour!BB$4,Usage!$D$3:$ABF$3,0)),"")</f>
        <v>0.61681437125748506</v>
      </c>
      <c r="BC41" s="6">
        <f>IFERROR(INDEX(Sales!$D$5:$ABF$18,MATCH(UsagePerHour!$B41,Sales!$C$5:$C$18,0),MATCH(UsagePerHour!BC$4,Sales!$D$3:$ABF$3,0))/BC$2*INDEX(Usage!$D$5:$ABF$11,MATCH(UsagePerHour!$B$36,Usage!$C$5:$C$11,0),MATCH(UsagePerHour!BC$4,Usage!$D$3:$ABF$3,0)),"")</f>
        <v>0.76655829977194434</v>
      </c>
      <c r="BD41" s="6">
        <f>IFERROR(INDEX(Sales!$D$5:$ABF$18,MATCH(UsagePerHour!$B41,Sales!$C$5:$C$18,0),MATCH(UsagePerHour!BD$4,Sales!$D$3:$ABF$3,0))/BD$2*INDEX(Usage!$D$5:$ABF$11,MATCH(UsagePerHour!$B$36,Usage!$C$5:$C$11,0),MATCH(UsagePerHour!BD$4,Usage!$D$3:$ABF$3,0)),"")</f>
        <v>5.3653372284270588</v>
      </c>
      <c r="BE41" s="6">
        <f>IFERROR(INDEX(Sales!$D$5:$ABF$18,MATCH(UsagePerHour!$B41,Sales!$C$5:$C$18,0),MATCH(UsagePerHour!BE$4,Sales!$D$3:$ABF$3,0))/BE$2*INDEX(Usage!$D$5:$ABF$11,MATCH(UsagePerHour!$B$36,Usage!$C$5:$C$11,0),MATCH(UsagePerHour!BE$4,Usage!$D$3:$ABF$3,0)),"")</f>
        <v>3.719659274392856</v>
      </c>
      <c r="BF41" s="6">
        <f>IFERROR(INDEX(Sales!$D$5:$ABF$18,MATCH(UsagePerHour!$B41,Sales!$C$5:$C$18,0),MATCH(UsagePerHour!BF$4,Sales!$D$3:$ABF$3,0))/BF$2*INDEX(Usage!$D$5:$ABF$11,MATCH(UsagePerHour!$B$36,Usage!$C$5:$C$11,0),MATCH(UsagePerHour!BF$4,Usage!$D$3:$ABF$3,0)),"")</f>
        <v>2.1458741607235456</v>
      </c>
      <c r="BG41" s="6">
        <f>IFERROR(INDEX(Sales!$D$5:$ABF$18,MATCH(UsagePerHour!$B41,Sales!$C$5:$C$18,0),MATCH(UsagePerHour!BG$4,Sales!$D$3:$ABF$3,0))/BG$2*INDEX(Usage!$D$5:$ABF$11,MATCH(UsagePerHour!$B$36,Usage!$C$5:$C$11,0),MATCH(UsagePerHour!BG$4,Usage!$D$3:$ABF$3,0)),"")</f>
        <v>10.302576580096668</v>
      </c>
      <c r="BH41" s="6">
        <f>IFERROR(INDEX(Sales!$D$5:$ABF$18,MATCH(UsagePerHour!$B41,Sales!$C$5:$C$18,0),MATCH(UsagePerHour!BH$4,Sales!$D$3:$ABF$3,0))/BH$2*INDEX(Usage!$D$5:$ABF$11,MATCH(UsagePerHour!$B$36,Usage!$C$5:$C$11,0),MATCH(UsagePerHour!BH$4,Usage!$D$3:$ABF$3,0)),"")</f>
        <v>1.7806931234284464</v>
      </c>
      <c r="BI41" s="6">
        <f>IFERROR(INDEX(Sales!$D$5:$ABF$18,MATCH(UsagePerHour!$B41,Sales!$C$5:$C$18,0),MATCH(UsagePerHour!BI$4,Sales!$D$3:$ABF$3,0))/BI$2*INDEX(Usage!$D$5:$ABF$11,MATCH(UsagePerHour!$B$36,Usage!$C$5:$C$11,0),MATCH(UsagePerHour!BI$4,Usage!$D$3:$ABF$3,0)),"")</f>
        <v>0.61681437125748506</v>
      </c>
      <c r="BJ41" s="6">
        <f>IFERROR(INDEX(Sales!$D$5:$ABF$18,MATCH(UsagePerHour!$B41,Sales!$C$5:$C$18,0),MATCH(UsagePerHour!BJ$4,Sales!$D$3:$ABF$3,0))/BJ$2*INDEX(Usage!$D$5:$ABF$11,MATCH(UsagePerHour!$B$36,Usage!$C$5:$C$11,0),MATCH(UsagePerHour!BJ$4,Usage!$D$3:$ABF$3,0)),"")</f>
        <v>0.76655829977194434</v>
      </c>
      <c r="BK41" s="6">
        <f>IFERROR(INDEX(Sales!$D$5:$ABF$18,MATCH(UsagePerHour!$B41,Sales!$C$5:$C$18,0),MATCH(UsagePerHour!BK$4,Sales!$D$3:$ABF$3,0))/BK$2*INDEX(Usage!$D$5:$ABF$11,MATCH(UsagePerHour!$B$36,Usage!$C$5:$C$11,0),MATCH(UsagePerHour!BK$4,Usage!$D$3:$ABF$3,0)),"")</f>
        <v>5.3653372284270588</v>
      </c>
      <c r="BL41" s="6">
        <f>IFERROR(INDEX(Sales!$D$5:$ABF$18,MATCH(UsagePerHour!$B41,Sales!$C$5:$C$18,0),MATCH(UsagePerHour!BL$4,Sales!$D$3:$ABF$3,0))/BL$2*INDEX(Usage!$D$5:$ABF$11,MATCH(UsagePerHour!$B$36,Usage!$C$5:$C$11,0),MATCH(UsagePerHour!BL$4,Usage!$D$3:$ABF$3,0)),"")</f>
        <v>3.719659274392856</v>
      </c>
      <c r="BM41" s="6">
        <f>IFERROR(INDEX(Sales!$D$5:$ABF$18,MATCH(UsagePerHour!$B41,Sales!$C$5:$C$18,0),MATCH(UsagePerHour!BM$4,Sales!$D$3:$ABF$3,0))/BM$2*INDEX(Usage!$D$5:$ABF$11,MATCH(UsagePerHour!$B$36,Usage!$C$5:$C$11,0),MATCH(UsagePerHour!BM$4,Usage!$D$3:$ABF$3,0)),"")</f>
        <v>2.1458741607235456</v>
      </c>
      <c r="BN41" s="6">
        <f>IFERROR(INDEX(Sales!$D$5:$ABF$18,MATCH(UsagePerHour!$B41,Sales!$C$5:$C$18,0),MATCH(UsagePerHour!BN$4,Sales!$D$3:$ABF$3,0))/BN$2*INDEX(Usage!$D$5:$ABF$11,MATCH(UsagePerHour!$B$36,Usage!$C$5:$C$11,0),MATCH(UsagePerHour!BN$4,Usage!$D$3:$ABF$3,0)),"")</f>
        <v>10.302576580096668</v>
      </c>
      <c r="BO41" s="6">
        <f>IFERROR(INDEX(Sales!$D$5:$ABF$18,MATCH(UsagePerHour!$B41,Sales!$C$5:$C$18,0),MATCH(UsagePerHour!BO$4,Sales!$D$3:$ABF$3,0))/BO$2*INDEX(Usage!$D$5:$ABF$11,MATCH(UsagePerHour!$B$36,Usage!$C$5:$C$11,0),MATCH(UsagePerHour!BO$4,Usage!$D$3:$ABF$3,0)),"")</f>
        <v>1.7806931234284464</v>
      </c>
      <c r="BP41" s="6">
        <f>IFERROR(INDEX(Sales!$D$5:$ABF$18,MATCH(UsagePerHour!$B41,Sales!$C$5:$C$18,0),MATCH(UsagePerHour!BP$4,Sales!$D$3:$ABF$3,0))/BP$2*INDEX(Usage!$D$5:$ABF$11,MATCH(UsagePerHour!$B$36,Usage!$C$5:$C$11,0),MATCH(UsagePerHour!BP$4,Usage!$D$3:$ABF$3,0)),"")</f>
        <v>0.61681437125748506</v>
      </c>
      <c r="BQ41" s="6">
        <f>IFERROR(INDEX(Sales!$D$5:$ABF$18,MATCH(UsagePerHour!$B41,Sales!$C$5:$C$18,0),MATCH(UsagePerHour!BQ$4,Sales!$D$3:$ABF$3,0))/BQ$2*INDEX(Usage!$D$5:$ABF$11,MATCH(UsagePerHour!$B$36,Usage!$C$5:$C$11,0),MATCH(UsagePerHour!BQ$4,Usage!$D$3:$ABF$3,0)),"")</f>
        <v>0.76655829977194434</v>
      </c>
      <c r="BR41" s="6">
        <f>IFERROR(INDEX(Sales!$D$5:$ABF$18,MATCH(UsagePerHour!$B41,Sales!$C$5:$C$18,0),MATCH(UsagePerHour!BR$4,Sales!$D$3:$ABF$3,0))/BR$2*INDEX(Usage!$D$5:$ABF$11,MATCH(UsagePerHour!$B$36,Usage!$C$5:$C$11,0),MATCH(UsagePerHour!BR$4,Usage!$D$3:$ABF$3,0)),"")</f>
        <v>5.3653372284270588</v>
      </c>
      <c r="BS41" s="6">
        <f>IFERROR(INDEX(Sales!$D$5:$ABF$18,MATCH(UsagePerHour!$B41,Sales!$C$5:$C$18,0),MATCH(UsagePerHour!BS$4,Sales!$D$3:$ABF$3,0))/BS$2*INDEX(Usage!$D$5:$ABF$11,MATCH(UsagePerHour!$B$36,Usage!$C$5:$C$11,0),MATCH(UsagePerHour!BS$4,Usage!$D$3:$ABF$3,0)),"")</f>
        <v>3.719659274392856</v>
      </c>
      <c r="BT41" s="6">
        <f>IFERROR(INDEX(Sales!$D$5:$ABF$18,MATCH(UsagePerHour!$B41,Sales!$C$5:$C$18,0),MATCH(UsagePerHour!BT$4,Sales!$D$3:$ABF$3,0))/BT$2*INDEX(Usage!$D$5:$ABF$11,MATCH(UsagePerHour!$B$36,Usage!$C$5:$C$11,0),MATCH(UsagePerHour!BT$4,Usage!$D$3:$ABF$3,0)),"")</f>
        <v>2.1458741607235456</v>
      </c>
      <c r="BU41" s="6">
        <f>IFERROR(INDEX(Sales!$D$5:$ABF$18,MATCH(UsagePerHour!$B41,Sales!$C$5:$C$18,0),MATCH(UsagePerHour!BU$4,Sales!$D$3:$ABF$3,0))/BU$2*INDEX(Usage!$D$5:$ABF$11,MATCH(UsagePerHour!$B$36,Usage!$C$5:$C$11,0),MATCH(UsagePerHour!BU$4,Usage!$D$3:$ABF$3,0)),"")</f>
        <v>10.302576580096668</v>
      </c>
      <c r="BV41" s="6">
        <f>IFERROR(INDEX(Sales!$D$5:$ABF$18,MATCH(UsagePerHour!$B41,Sales!$C$5:$C$18,0),MATCH(UsagePerHour!BV$4,Sales!$D$3:$ABF$3,0))/BV$2*INDEX(Usage!$D$5:$ABF$11,MATCH(UsagePerHour!$B$36,Usage!$C$5:$C$11,0),MATCH(UsagePerHour!BV$4,Usage!$D$3:$ABF$3,0)),"")</f>
        <v>1.7806931234284464</v>
      </c>
      <c r="BW41" s="6">
        <f>IFERROR(INDEX(Sales!$D$5:$ABF$18,MATCH(UsagePerHour!$B41,Sales!$C$5:$C$18,0),MATCH(UsagePerHour!BW$4,Sales!$D$3:$ABF$3,0))/BW$2*INDEX(Usage!$D$5:$ABF$11,MATCH(UsagePerHour!$B$36,Usage!$C$5:$C$11,0),MATCH(UsagePerHour!BW$4,Usage!$D$3:$ABF$3,0)),"")</f>
        <v>0.61681437125748506</v>
      </c>
      <c r="BX41" s="6">
        <f>IFERROR(INDEX(Sales!$D$5:$ABF$18,MATCH(UsagePerHour!$B41,Sales!$C$5:$C$18,0),MATCH(UsagePerHour!BX$4,Sales!$D$3:$ABF$3,0))/BX$2*INDEX(Usage!$D$5:$ABF$11,MATCH(UsagePerHour!$B$36,Usage!$C$5:$C$11,0),MATCH(UsagePerHour!BX$4,Usage!$D$3:$ABF$3,0)),"")</f>
        <v>0.76655829977194434</v>
      </c>
      <c r="BY41" s="6">
        <f>IFERROR(INDEX(Sales!$D$5:$ABF$18,MATCH(UsagePerHour!$B41,Sales!$C$5:$C$18,0),MATCH(UsagePerHour!BY$4,Sales!$D$3:$ABF$3,0))/BY$2*INDEX(Usage!$D$5:$ABF$11,MATCH(UsagePerHour!$B$36,Usage!$C$5:$C$11,0),MATCH(UsagePerHour!BY$4,Usage!$D$3:$ABF$3,0)),"")</f>
        <v>5.3653372284270588</v>
      </c>
      <c r="BZ41" s="6">
        <f>IFERROR(INDEX(Sales!$D$5:$ABF$18,MATCH(UsagePerHour!$B41,Sales!$C$5:$C$18,0),MATCH(UsagePerHour!BZ$4,Sales!$D$3:$ABF$3,0))/BZ$2*INDEX(Usage!$D$5:$ABF$11,MATCH(UsagePerHour!$B$36,Usage!$C$5:$C$11,0),MATCH(UsagePerHour!BZ$4,Usage!$D$3:$ABF$3,0)),"")</f>
        <v>3.719659274392856</v>
      </c>
      <c r="CA41" s="6">
        <f>IFERROR(INDEX(Sales!$D$5:$ABF$18,MATCH(UsagePerHour!$B41,Sales!$C$5:$C$18,0),MATCH(UsagePerHour!CA$4,Sales!$D$3:$ABF$3,0))/CA$2*INDEX(Usage!$D$5:$ABF$11,MATCH(UsagePerHour!$B$36,Usage!$C$5:$C$11,0),MATCH(UsagePerHour!CA$4,Usage!$D$3:$ABF$3,0)),"")</f>
        <v>2.1458741607235456</v>
      </c>
      <c r="CB41" s="6">
        <f>IFERROR(INDEX(Sales!$D$5:$ABF$18,MATCH(UsagePerHour!$B41,Sales!$C$5:$C$18,0),MATCH(UsagePerHour!CB$4,Sales!$D$3:$ABF$3,0))/CB$2*INDEX(Usage!$D$5:$ABF$11,MATCH(UsagePerHour!$B$36,Usage!$C$5:$C$11,0),MATCH(UsagePerHour!CB$4,Usage!$D$3:$ABF$3,0)),"")</f>
        <v>10.302576580096668</v>
      </c>
      <c r="CC41" s="6">
        <f>IFERROR(INDEX(Sales!$D$5:$ABF$18,MATCH(UsagePerHour!$B41,Sales!$C$5:$C$18,0),MATCH(UsagePerHour!CC$4,Sales!$D$3:$ABF$3,0))/CC$2*INDEX(Usage!$D$5:$ABF$11,MATCH(UsagePerHour!$B$36,Usage!$C$5:$C$11,0),MATCH(UsagePerHour!CC$4,Usage!$D$3:$ABF$3,0)),"")</f>
        <v>1.7806931234284464</v>
      </c>
      <c r="CD41" s="6">
        <f>IFERROR(INDEX(Sales!$D$5:$ABF$18,MATCH(UsagePerHour!$B41,Sales!$C$5:$C$18,0),MATCH(UsagePerHour!CD$4,Sales!$D$3:$ABF$3,0))/CD$2*INDEX(Usage!$D$5:$ABF$11,MATCH(UsagePerHour!$B$36,Usage!$C$5:$C$11,0),MATCH(UsagePerHour!CD$4,Usage!$D$3:$ABF$3,0)),"")</f>
        <v>0.61681437125748506</v>
      </c>
      <c r="CE41" s="6">
        <f>IFERROR(INDEX(Sales!$D$5:$ABF$18,MATCH(UsagePerHour!$B41,Sales!$C$5:$C$18,0),MATCH(UsagePerHour!CE$4,Sales!$D$3:$ABF$3,0))/CE$2*INDEX(Usage!$D$5:$ABF$11,MATCH(UsagePerHour!$B$36,Usage!$C$5:$C$11,0),MATCH(UsagePerHour!CE$4,Usage!$D$3:$ABF$3,0)),"")</f>
        <v>0.76655829977194434</v>
      </c>
      <c r="CF41" s="6">
        <f>IFERROR(INDEX(Sales!$D$5:$ABF$18,MATCH(UsagePerHour!$B41,Sales!$C$5:$C$18,0),MATCH(UsagePerHour!CF$4,Sales!$D$3:$ABF$3,0))/CF$2*INDEX(Usage!$D$5:$ABF$11,MATCH(UsagePerHour!$B$36,Usage!$C$5:$C$11,0),MATCH(UsagePerHour!CF$4,Usage!$D$3:$ABF$3,0)),"")</f>
        <v>5.3653372284270588</v>
      </c>
      <c r="CG41" s="6">
        <f>IFERROR(INDEX(Sales!$D$5:$ABF$18,MATCH(UsagePerHour!$B41,Sales!$C$5:$C$18,0),MATCH(UsagePerHour!CG$4,Sales!$D$3:$ABF$3,0))/CG$2*INDEX(Usage!$D$5:$ABF$11,MATCH(UsagePerHour!$B$36,Usage!$C$5:$C$11,0),MATCH(UsagePerHour!CG$4,Usage!$D$3:$ABF$3,0)),"")</f>
        <v>3.719659274392856</v>
      </c>
      <c r="CH41" s="6">
        <f>IFERROR(INDEX(Sales!$D$5:$ABF$18,MATCH(UsagePerHour!$B41,Sales!$C$5:$C$18,0),MATCH(UsagePerHour!CH$4,Sales!$D$3:$ABF$3,0))/CH$2*INDEX(Usage!$D$5:$ABF$11,MATCH(UsagePerHour!$B$36,Usage!$C$5:$C$11,0),MATCH(UsagePerHour!CH$4,Usage!$D$3:$ABF$3,0)),"")</f>
        <v>2.1458741607235456</v>
      </c>
      <c r="CI41" s="6">
        <f>IFERROR(INDEX(Sales!$D$5:$ABF$18,MATCH(UsagePerHour!$B41,Sales!$C$5:$C$18,0),MATCH(UsagePerHour!CI$4,Sales!$D$3:$ABF$3,0))/CI$2*INDEX(Usage!$D$5:$ABF$11,MATCH(UsagePerHour!$B$36,Usage!$C$5:$C$11,0),MATCH(UsagePerHour!CI$4,Usage!$D$3:$ABF$3,0)),"")</f>
        <v>10.302576580096668</v>
      </c>
      <c r="CJ41" s="6">
        <f>IFERROR(INDEX(Sales!$D$5:$ABF$18,MATCH(UsagePerHour!$B41,Sales!$C$5:$C$18,0),MATCH(UsagePerHour!CJ$4,Sales!$D$3:$ABF$3,0))/CJ$2*INDEX(Usage!$D$5:$ABF$11,MATCH(UsagePerHour!$B$36,Usage!$C$5:$C$11,0),MATCH(UsagePerHour!CJ$4,Usage!$D$3:$ABF$3,0)),"")</f>
        <v>1.7806931234284464</v>
      </c>
      <c r="CK41" s="6">
        <f>IFERROR(INDEX(Sales!$D$5:$ABF$18,MATCH(UsagePerHour!$B41,Sales!$C$5:$C$18,0),MATCH(UsagePerHour!CK$4,Sales!$D$3:$ABF$3,0))/CK$2*INDEX(Usage!$D$5:$ABF$11,MATCH(UsagePerHour!$B$36,Usage!$C$5:$C$11,0),MATCH(UsagePerHour!CK$4,Usage!$D$3:$ABF$3,0)),"")</f>
        <v>0.61681437125748506</v>
      </c>
      <c r="CL41" s="6">
        <f>IFERROR(INDEX(Sales!$D$5:$ABF$18,MATCH(UsagePerHour!$B41,Sales!$C$5:$C$18,0),MATCH(UsagePerHour!CL$4,Sales!$D$3:$ABF$3,0))/CL$2*INDEX(Usage!$D$5:$ABF$11,MATCH(UsagePerHour!$B$36,Usage!$C$5:$C$11,0),MATCH(UsagePerHour!CL$4,Usage!$D$3:$ABF$3,0)),"")</f>
        <v>0.76655829977194434</v>
      </c>
      <c r="CM41" s="6">
        <f>IFERROR(INDEX(Sales!$D$5:$ABF$18,MATCH(UsagePerHour!$B41,Sales!$C$5:$C$18,0),MATCH(UsagePerHour!CM$4,Sales!$D$3:$ABF$3,0))/CM$2*INDEX(Usage!$D$5:$ABF$11,MATCH(UsagePerHour!$B$36,Usage!$C$5:$C$11,0),MATCH(UsagePerHour!CM$4,Usage!$D$3:$ABF$3,0)),"")</f>
        <v>5.3653372284270588</v>
      </c>
      <c r="CN41" s="6">
        <f>IFERROR(INDEX(Sales!$D$5:$ABF$18,MATCH(UsagePerHour!$B41,Sales!$C$5:$C$18,0),MATCH(UsagePerHour!CN$4,Sales!$D$3:$ABF$3,0))/CN$2*INDEX(Usage!$D$5:$ABF$11,MATCH(UsagePerHour!$B$36,Usage!$C$5:$C$11,0),MATCH(UsagePerHour!CN$4,Usage!$D$3:$ABF$3,0)),"")</f>
        <v>3.719659274392856</v>
      </c>
      <c r="CO41" s="6">
        <f>IFERROR(INDEX(Sales!$D$5:$ABF$18,MATCH(UsagePerHour!$B41,Sales!$C$5:$C$18,0),MATCH(UsagePerHour!CO$4,Sales!$D$3:$ABF$3,0))/CO$2*INDEX(Usage!$D$5:$ABF$11,MATCH(UsagePerHour!$B$36,Usage!$C$5:$C$11,0),MATCH(UsagePerHour!CO$4,Usage!$D$3:$ABF$3,0)),"")</f>
        <v>2.1458741607235456</v>
      </c>
      <c r="CP41" s="6">
        <f>IFERROR(INDEX(Sales!$D$5:$ABF$18,MATCH(UsagePerHour!$B41,Sales!$C$5:$C$18,0),MATCH(UsagePerHour!CP$4,Sales!$D$3:$ABF$3,0))/CP$2*INDEX(Usage!$D$5:$ABF$11,MATCH(UsagePerHour!$B$36,Usage!$C$5:$C$11,0),MATCH(UsagePerHour!CP$4,Usage!$D$3:$ABF$3,0)),"")</f>
        <v>10.302576580096668</v>
      </c>
      <c r="CQ41" s="6">
        <f>IFERROR(INDEX(Sales!$D$5:$ABF$18,MATCH(UsagePerHour!$B41,Sales!$C$5:$C$18,0),MATCH(UsagePerHour!CQ$4,Sales!$D$3:$ABF$3,0))/CQ$2*INDEX(Usage!$D$5:$ABF$11,MATCH(UsagePerHour!$B$36,Usage!$C$5:$C$11,0),MATCH(UsagePerHour!CQ$4,Usage!$D$3:$ABF$3,0)),"")</f>
        <v>1.7806931234284464</v>
      </c>
      <c r="CR41" s="6">
        <f>IFERROR(INDEX(Sales!$D$5:$ABF$18,MATCH(UsagePerHour!$B41,Sales!$C$5:$C$18,0),MATCH(UsagePerHour!CR$4,Sales!$D$3:$ABF$3,0))/CR$2*INDEX(Usage!$D$5:$ABF$11,MATCH(UsagePerHour!$B$36,Usage!$C$5:$C$11,0),MATCH(UsagePerHour!CR$4,Usage!$D$3:$ABF$3,0)),"")</f>
        <v>0.61681437125748506</v>
      </c>
      <c r="CS41" s="6">
        <f>IFERROR(INDEX(Sales!$D$5:$ABF$18,MATCH(UsagePerHour!$B41,Sales!$C$5:$C$18,0),MATCH(UsagePerHour!CS$4,Sales!$D$3:$ABF$3,0))/CS$2*INDEX(Usage!$D$5:$ABF$11,MATCH(UsagePerHour!$B$36,Usage!$C$5:$C$11,0),MATCH(UsagePerHour!CS$4,Usage!$D$3:$ABF$3,0)),"")</f>
        <v>0.76655829977194434</v>
      </c>
      <c r="CT41" s="6">
        <f>IFERROR(INDEX(Sales!$D$5:$ABF$18,MATCH(UsagePerHour!$B41,Sales!$C$5:$C$18,0),MATCH(UsagePerHour!CT$4,Sales!$D$3:$ABF$3,0))/CT$2*INDEX(Usage!$D$5:$ABF$11,MATCH(UsagePerHour!$B$36,Usage!$C$5:$C$11,0),MATCH(UsagePerHour!CT$4,Usage!$D$3:$ABF$3,0)),"")</f>
        <v>5.3653372284270588</v>
      </c>
      <c r="CU41" s="6">
        <f>IFERROR(INDEX(Sales!$D$5:$ABF$18,MATCH(UsagePerHour!$B41,Sales!$C$5:$C$18,0),MATCH(UsagePerHour!CU$4,Sales!$D$3:$ABF$3,0))/CU$2*INDEX(Usage!$D$5:$ABF$11,MATCH(UsagePerHour!$B$36,Usage!$C$5:$C$11,0),MATCH(UsagePerHour!CU$4,Usage!$D$3:$ABF$3,0)),"")</f>
        <v>3.719659274392856</v>
      </c>
      <c r="CV41" s="6">
        <f>IFERROR(INDEX(Sales!$D$5:$ABF$18,MATCH(UsagePerHour!$B41,Sales!$C$5:$C$18,0),MATCH(UsagePerHour!CV$4,Sales!$D$3:$ABF$3,0))/CV$2*INDEX(Usage!$D$5:$ABF$11,MATCH(UsagePerHour!$B$36,Usage!$C$5:$C$11,0),MATCH(UsagePerHour!CV$4,Usage!$D$3:$ABF$3,0)),"")</f>
        <v>2.1458741607235456</v>
      </c>
      <c r="CW41" s="6">
        <f>IFERROR(INDEX(Sales!$D$5:$ABF$18,MATCH(UsagePerHour!$B41,Sales!$C$5:$C$18,0),MATCH(UsagePerHour!CW$4,Sales!$D$3:$ABF$3,0))/CW$2*INDEX(Usage!$D$5:$ABF$11,MATCH(UsagePerHour!$B$36,Usage!$C$5:$C$11,0),MATCH(UsagePerHour!CW$4,Usage!$D$3:$ABF$3,0)),"")</f>
        <v>10.302576580096668</v>
      </c>
      <c r="CX41" s="6">
        <f>IFERROR(INDEX(Sales!$D$5:$ABF$18,MATCH(UsagePerHour!$B41,Sales!$C$5:$C$18,0),MATCH(UsagePerHour!CX$4,Sales!$D$3:$ABF$3,0))/CX$2*INDEX(Usage!$D$5:$ABF$11,MATCH(UsagePerHour!$B$36,Usage!$C$5:$C$11,0),MATCH(UsagePerHour!CX$4,Usage!$D$3:$ABF$3,0)),"")</f>
        <v>1.7806931234284464</v>
      </c>
      <c r="CY41" s="6">
        <f>IFERROR(INDEX(Sales!$D$5:$ABF$18,MATCH(UsagePerHour!$B41,Sales!$C$5:$C$18,0),MATCH(UsagePerHour!CY$4,Sales!$D$3:$ABF$3,0))/CY$2*INDEX(Usage!$D$5:$ABF$11,MATCH(UsagePerHour!$B$36,Usage!$C$5:$C$11,0),MATCH(UsagePerHour!CY$4,Usage!$D$3:$ABF$3,0)),"")</f>
        <v>0.61681437125748506</v>
      </c>
      <c r="CZ41" s="6">
        <f>IFERROR(INDEX(Sales!$D$5:$ABF$18,MATCH(UsagePerHour!$B41,Sales!$C$5:$C$18,0),MATCH(UsagePerHour!CZ$4,Sales!$D$3:$ABF$3,0))/CZ$2*INDEX(Usage!$D$5:$ABF$11,MATCH(UsagePerHour!$B$36,Usage!$C$5:$C$11,0),MATCH(UsagePerHour!CZ$4,Usage!$D$3:$ABF$3,0)),"")</f>
        <v>0.76655829977194434</v>
      </c>
      <c r="DA41" s="6">
        <f>IFERROR(INDEX(Sales!$D$5:$ABF$18,MATCH(UsagePerHour!$B41,Sales!$C$5:$C$18,0),MATCH(UsagePerHour!DA$4,Sales!$D$3:$ABF$3,0))/DA$2*INDEX(Usage!$D$5:$ABF$11,MATCH(UsagePerHour!$B$36,Usage!$C$5:$C$11,0),MATCH(UsagePerHour!DA$4,Usage!$D$3:$ABF$3,0)),"")</f>
        <v>1.9018443113772456</v>
      </c>
      <c r="DB41" s="6">
        <f>IFERROR(INDEX(Sales!$D$5:$ABF$18,MATCH(UsagePerHour!$B41,Sales!$C$5:$C$18,0),MATCH(UsagePerHour!DB$4,Sales!$D$3:$ABF$3,0))/DB$2*INDEX(Usage!$D$5:$ABF$11,MATCH(UsagePerHour!$B$36,Usage!$C$5:$C$11,0),MATCH(UsagePerHour!DB$4,Usage!$D$3:$ABF$3,0)),"")</f>
        <v>2.2447456991439991</v>
      </c>
      <c r="DC41" s="6">
        <f>IFERROR(INDEX(Sales!$D$5:$ABF$18,MATCH(UsagePerHour!$B41,Sales!$C$5:$C$18,0),MATCH(UsagePerHour!DC$4,Sales!$D$3:$ABF$3,0))/DC$2*INDEX(Usage!$D$5:$ABF$11,MATCH(UsagePerHour!$B$36,Usage!$C$5:$C$11,0),MATCH(UsagePerHour!DC$4,Usage!$D$3:$ABF$3,0)),"")</f>
        <v>0</v>
      </c>
      <c r="DD41" s="6">
        <f>IFERROR(INDEX(Sales!$D$5:$ABF$18,MATCH(UsagePerHour!$B41,Sales!$C$5:$C$18,0),MATCH(UsagePerHour!DD$4,Sales!$D$3:$ABF$3,0))/DD$2*INDEX(Usage!$D$5:$ABF$11,MATCH(UsagePerHour!$B$36,Usage!$C$5:$C$11,0),MATCH(UsagePerHour!DD$4,Usage!$D$3:$ABF$3,0)),"")</f>
        <v>0.2390954635289792</v>
      </c>
      <c r="DE41" s="6">
        <f>IFERROR(INDEX(Sales!$D$5:$ABF$18,MATCH(UsagePerHour!$B41,Sales!$C$5:$C$18,0),MATCH(UsagePerHour!DE$4,Sales!$D$3:$ABF$3,0))/DE$2*INDEX(Usage!$D$5:$ABF$11,MATCH(UsagePerHour!$B$36,Usage!$C$5:$C$11,0),MATCH(UsagePerHour!DE$4,Usage!$D$3:$ABF$3,0)),"")</f>
        <v>0.3697536919691386</v>
      </c>
      <c r="DF41" s="6">
        <f>IFERROR(INDEX(Sales!$D$5:$ABF$18,MATCH(UsagePerHour!$B41,Sales!$C$5:$C$18,0),MATCH(UsagePerHour!DF$4,Sales!$D$3:$ABF$3,0))/DF$2*INDEX(Usage!$D$5:$ABF$11,MATCH(UsagePerHour!$B$36,Usage!$C$5:$C$11,0),MATCH(UsagePerHour!DF$4,Usage!$D$3:$ABF$3,0)),"")</f>
        <v>0.35823969790195015</v>
      </c>
      <c r="DG41" s="6">
        <f>IFERROR(INDEX(Sales!$D$5:$ABF$18,MATCH(UsagePerHour!$B41,Sales!$C$5:$C$18,0),MATCH(UsagePerHour!DG$4,Sales!$D$3:$ABF$3,0))/DG$2*INDEX(Usage!$D$5:$ABF$11,MATCH(UsagePerHour!$B$36,Usage!$C$5:$C$11,0),MATCH(UsagePerHour!DG$4,Usage!$D$3:$ABF$3,0)),"")</f>
        <v>3.3776788949065</v>
      </c>
      <c r="DH41" s="6">
        <f>IFERROR(INDEX(Sales!$D$5:$ABF$18,MATCH(UsagePerHour!$B41,Sales!$C$5:$C$18,0),MATCH(UsagePerHour!DH$4,Sales!$D$3:$ABF$3,0))/DH$2*INDEX(Usage!$D$5:$ABF$11,MATCH(UsagePerHour!$B$36,Usage!$C$5:$C$11,0),MATCH(UsagePerHour!DH$4,Usage!$D$3:$ABF$3,0)),"")</f>
        <v>4.0658841347974253</v>
      </c>
      <c r="DI41" s="6">
        <f>IFERROR(INDEX(Sales!$D$5:$ABF$18,MATCH(UsagePerHour!$B41,Sales!$C$5:$C$18,0),MATCH(UsagePerHour!DI$4,Sales!$D$3:$ABF$3,0))/DI$2*INDEX(Usage!$D$5:$ABF$11,MATCH(UsagePerHour!$B$36,Usage!$C$5:$C$11,0),MATCH(UsagePerHour!DI$4,Usage!$D$3:$ABF$3,0)),"")</f>
        <v>0.31703798220875351</v>
      </c>
      <c r="DJ41" s="6">
        <f>IFERROR(INDEX(Sales!$D$5:$ABF$18,MATCH(UsagePerHour!$B41,Sales!$C$5:$C$18,0),MATCH(UsagePerHour!DJ$4,Sales!$D$3:$ABF$3,0))/DJ$2*INDEX(Usage!$D$5:$ABF$11,MATCH(UsagePerHour!$B$36,Usage!$C$5:$C$11,0),MATCH(UsagePerHour!DJ$4,Usage!$D$3:$ABF$3,0)),"")</f>
        <v>4.143629114845325</v>
      </c>
      <c r="DK41" s="6">
        <f>IFERROR(INDEX(Sales!$D$5:$ABF$18,MATCH(UsagePerHour!$B41,Sales!$C$5:$C$18,0),MATCH(UsagePerHour!DK$4,Sales!$D$3:$ABF$3,0))/DK$2*INDEX(Usage!$D$5:$ABF$11,MATCH(UsagePerHour!$B$36,Usage!$C$5:$C$11,0),MATCH(UsagePerHour!DK$4,Usage!$D$3:$ABF$3,0)),"")</f>
        <v>3.0648251170134078</v>
      </c>
      <c r="DL41" s="6">
        <f>IFERROR(INDEX(Sales!$D$5:$ABF$18,MATCH(UsagePerHour!$B41,Sales!$C$5:$C$18,0),MATCH(UsagePerHour!DL$4,Sales!$D$3:$ABF$3,0))/DL$2*INDEX(Usage!$D$5:$ABF$11,MATCH(UsagePerHour!$B$36,Usage!$C$5:$C$11,0),MATCH(UsagePerHour!DL$4,Usage!$D$3:$ABF$3,0)),"")</f>
        <v>5.1297940351802884</v>
      </c>
      <c r="DM41" s="6">
        <f>IFERROR(INDEX(Sales!$D$5:$ABF$18,MATCH(UsagePerHour!$B41,Sales!$C$5:$C$18,0),MATCH(UsagePerHour!DM$4,Sales!$D$3:$ABF$3,0))/DM$2*INDEX(Usage!$D$5:$ABF$11,MATCH(UsagePerHour!$B$36,Usage!$C$5:$C$11,0),MATCH(UsagePerHour!DM$4,Usage!$D$3:$ABF$3,0)),"")</f>
        <v>2.1353830542871637</v>
      </c>
      <c r="DN41" s="6">
        <f>IFERROR(INDEX(Sales!$D$5:$ABF$18,MATCH(UsagePerHour!$B41,Sales!$C$5:$C$18,0),MATCH(UsagePerHour!DN$4,Sales!$D$3:$ABF$3,0))/DN$2*INDEX(Usage!$D$5:$ABF$11,MATCH(UsagePerHour!$B$36,Usage!$C$5:$C$11,0),MATCH(UsagePerHour!DN$4,Usage!$D$3:$ABF$3,0)),"")</f>
        <v>6.8431011256832299</v>
      </c>
      <c r="DO41" s="6">
        <f>IFERROR(INDEX(Sales!$D$5:$ABF$18,MATCH(UsagePerHour!$B41,Sales!$C$5:$C$18,0),MATCH(UsagePerHour!DO$4,Sales!$D$3:$ABF$3,0))/DO$2*INDEX(Usage!$D$5:$ABF$11,MATCH(UsagePerHour!$B$36,Usage!$C$5:$C$11,0),MATCH(UsagePerHour!DO$4,Usage!$D$3:$ABF$3,0)),"")</f>
        <v>4.0129598302606304</v>
      </c>
      <c r="DP41" s="6">
        <f>IFERROR(INDEX(Sales!$D$5:$ABF$18,MATCH(UsagePerHour!$B41,Sales!$C$5:$C$18,0),MATCH(UsagePerHour!DP$4,Sales!$D$3:$ABF$3,0))/DP$2*INDEX(Usage!$D$5:$ABF$11,MATCH(UsagePerHour!$B$36,Usage!$C$5:$C$11,0),MATCH(UsagePerHour!DP$4,Usage!$D$3:$ABF$3,0)),"")</f>
        <v>0</v>
      </c>
      <c r="DQ41" s="6">
        <f>IFERROR(INDEX(Sales!$D$5:$ABF$18,MATCH(UsagePerHour!$B41,Sales!$C$5:$C$18,0),MATCH(UsagePerHour!DQ$4,Sales!$D$3:$ABF$3,0))/DQ$2*INDEX(Usage!$D$5:$ABF$11,MATCH(UsagePerHour!$B$36,Usage!$C$5:$C$11,0),MATCH(UsagePerHour!DQ$4,Usage!$D$3:$ABF$3,0)),"")</f>
        <v>2.7068958561621335</v>
      </c>
      <c r="DR41" s="6">
        <f>IFERROR(INDEX(Sales!$D$5:$ABF$18,MATCH(UsagePerHour!$B41,Sales!$C$5:$C$18,0),MATCH(UsagePerHour!DR$4,Sales!$D$3:$ABF$3,0))/DR$2*INDEX(Usage!$D$5:$ABF$11,MATCH(UsagePerHour!$B$36,Usage!$C$5:$C$11,0),MATCH(UsagePerHour!DR$4,Usage!$D$3:$ABF$3,0)),"")</f>
        <v>18.481652297189587</v>
      </c>
      <c r="DS41" s="6">
        <f>IFERROR(INDEX(Sales!$D$5:$ABF$18,MATCH(UsagePerHour!$B41,Sales!$C$5:$C$18,0),MATCH(UsagePerHour!DS$4,Sales!$D$3:$ABF$3,0))/DS$2*INDEX(Usage!$D$5:$ABF$11,MATCH(UsagePerHour!$B$36,Usage!$C$5:$C$11,0),MATCH(UsagePerHour!DS$4,Usage!$D$3:$ABF$3,0)),"")</f>
        <v>2.1245235485612395</v>
      </c>
      <c r="DT41" s="6">
        <f>IFERROR(INDEX(Sales!$D$5:$ABF$18,MATCH(UsagePerHour!$B41,Sales!$C$5:$C$18,0),MATCH(UsagePerHour!DT$4,Sales!$D$3:$ABF$3,0))/DT$2*INDEX(Usage!$D$5:$ABF$11,MATCH(UsagePerHour!$B$36,Usage!$C$5:$C$11,0),MATCH(UsagePerHour!DT$4,Usage!$D$3:$ABF$3,0)),"")</f>
        <v>0</v>
      </c>
      <c r="DU41" s="6">
        <f>IFERROR(INDEX(Sales!$D$5:$ABF$18,MATCH(UsagePerHour!$B41,Sales!$C$5:$C$18,0),MATCH(UsagePerHour!DU$4,Sales!$D$3:$ABF$3,0))/DU$2*INDEX(Usage!$D$5:$ABF$11,MATCH(UsagePerHour!$B$36,Usage!$C$5:$C$11,0),MATCH(UsagePerHour!DU$4,Usage!$D$3:$ABF$3,0)),"")</f>
        <v>2.6809107084498347</v>
      </c>
      <c r="DV41" s="6">
        <f>IFERROR(INDEX(Sales!$D$5:$ABF$18,MATCH(UsagePerHour!$B41,Sales!$C$5:$C$18,0),MATCH(UsagePerHour!DV$4,Sales!$D$3:$ABF$3,0))/DV$2*INDEX(Usage!$D$5:$ABF$11,MATCH(UsagePerHour!$B$36,Usage!$C$5:$C$11,0),MATCH(UsagePerHour!DV$4,Usage!$D$3:$ABF$3,0)),"")</f>
        <v>2.2411061728395061</v>
      </c>
      <c r="DW41" s="6">
        <f>IFERROR(INDEX(Sales!$D$5:$ABF$18,MATCH(UsagePerHour!$B41,Sales!$C$5:$C$18,0),MATCH(UsagePerHour!DW$4,Sales!$D$3:$ABF$3,0))/DW$2*INDEX(Usage!$D$5:$ABF$11,MATCH(UsagePerHour!$B$36,Usage!$C$5:$C$11,0),MATCH(UsagePerHour!DW$4,Usage!$D$3:$ABF$3,0)),"")</f>
        <v>0.87973492855331026</v>
      </c>
      <c r="DX41" s="6">
        <f>IFERROR(INDEX(Sales!$D$5:$ABF$18,MATCH(UsagePerHour!$B41,Sales!$C$5:$C$18,0),MATCH(UsagePerHour!DX$4,Sales!$D$3:$ABF$3,0))/DX$2*INDEX(Usage!$D$5:$ABF$11,MATCH(UsagePerHour!$B$36,Usage!$C$5:$C$11,0),MATCH(UsagePerHour!DX$4,Usage!$D$3:$ABF$3,0)),"")</f>
        <v>7.7735805783428047</v>
      </c>
      <c r="DY41" s="6">
        <f>IFERROR(INDEX(Sales!$D$5:$ABF$18,MATCH(UsagePerHour!$B41,Sales!$C$5:$C$18,0),MATCH(UsagePerHour!DY$4,Sales!$D$3:$ABF$3,0))/DY$2*INDEX(Usage!$D$5:$ABF$11,MATCH(UsagePerHour!$B$36,Usage!$C$5:$C$11,0),MATCH(UsagePerHour!DY$4,Usage!$D$3:$ABF$3,0)),"")</f>
        <v>0</v>
      </c>
      <c r="DZ41" s="6">
        <f>IFERROR(INDEX(Sales!$D$5:$ABF$18,MATCH(UsagePerHour!$B41,Sales!$C$5:$C$18,0),MATCH(UsagePerHour!DZ$4,Sales!$D$3:$ABF$3,0))/DZ$2*INDEX(Usage!$D$5:$ABF$11,MATCH(UsagePerHour!$B$36,Usage!$C$5:$C$11,0),MATCH(UsagePerHour!DZ$4,Usage!$D$3:$ABF$3,0)),"")</f>
        <v>3.2810283543152106</v>
      </c>
      <c r="EA41" s="6">
        <f>IFERROR(INDEX(Sales!$D$5:$ABF$18,MATCH(UsagePerHour!$B41,Sales!$C$5:$C$18,0),MATCH(UsagePerHour!EA$4,Sales!$D$3:$ABF$3,0))/EA$2*INDEX(Usage!$D$5:$ABF$11,MATCH(UsagePerHour!$B$36,Usage!$C$5:$C$11,0),MATCH(UsagePerHour!EA$4,Usage!$D$3:$ABF$3,0)),"")</f>
        <v>3.2886586047502018</v>
      </c>
      <c r="EB41" s="6">
        <f>IFERROR(INDEX(Sales!$D$5:$ABF$18,MATCH(UsagePerHour!$B41,Sales!$C$5:$C$18,0),MATCH(UsagePerHour!EB$4,Sales!$D$3:$ABF$3,0))/EB$2*INDEX(Usage!$D$5:$ABF$11,MATCH(UsagePerHour!$B$36,Usage!$C$5:$C$11,0),MATCH(UsagePerHour!EB$4,Usage!$D$3:$ABF$3,0)),"")</f>
        <v>0.49404753458673289</v>
      </c>
      <c r="EC41" s="6">
        <f>IFERROR(INDEX(Sales!$D$5:$ABF$18,MATCH(UsagePerHour!$B41,Sales!$C$5:$C$18,0),MATCH(UsagePerHour!EC$4,Sales!$D$3:$ABF$3,0))/EC$2*INDEX(Usage!$D$5:$ABF$11,MATCH(UsagePerHour!$B$36,Usage!$C$5:$C$11,0),MATCH(UsagePerHour!EC$4,Usage!$D$3:$ABF$3,0)),"")</f>
        <v>1.7952467751960723</v>
      </c>
      <c r="ED41" s="6">
        <f>IFERROR(INDEX(Sales!$D$5:$ABF$18,MATCH(UsagePerHour!$B41,Sales!$C$5:$C$18,0),MATCH(UsagePerHour!ED$4,Sales!$D$3:$ABF$3,0))/ED$2*INDEX(Usage!$D$5:$ABF$11,MATCH(UsagePerHour!$B$36,Usage!$C$5:$C$11,0),MATCH(UsagePerHour!ED$4,Usage!$D$3:$ABF$3,0)),"")</f>
        <v>2.123467562497273</v>
      </c>
      <c r="EE41" s="6">
        <f>IFERROR(INDEX(Sales!$D$5:$ABF$18,MATCH(UsagePerHour!$B41,Sales!$C$5:$C$18,0),MATCH(UsagePerHour!EE$4,Sales!$D$3:$ABF$3,0))/EE$2*INDEX(Usage!$D$5:$ABF$11,MATCH(UsagePerHour!$B$36,Usage!$C$5:$C$11,0),MATCH(UsagePerHour!EE$4,Usage!$D$3:$ABF$3,0)),"")</f>
        <v>3.9692883072711047</v>
      </c>
      <c r="EF41" s="6">
        <f>IFERROR(INDEX(Sales!$D$5:$ABF$18,MATCH(UsagePerHour!$B41,Sales!$C$5:$C$18,0),MATCH(UsagePerHour!EF$4,Sales!$D$3:$ABF$3,0))/EF$2*INDEX(Usage!$D$5:$ABF$11,MATCH(UsagePerHour!$B$36,Usage!$C$5:$C$11,0),MATCH(UsagePerHour!EF$4,Usage!$D$3:$ABF$3,0)),"")</f>
        <v>2.1116261104673621</v>
      </c>
      <c r="EG41" s="6">
        <f>IFERROR(INDEX(Sales!$D$5:$ABF$18,MATCH(UsagePerHour!$B41,Sales!$C$5:$C$18,0),MATCH(UsagePerHour!EG$4,Sales!$D$3:$ABF$3,0))/EG$2*INDEX(Usage!$D$5:$ABF$11,MATCH(UsagePerHour!$B$36,Usage!$C$5:$C$11,0),MATCH(UsagePerHour!EG$4,Usage!$D$3:$ABF$3,0)),"")</f>
        <v>4.8287025533964423</v>
      </c>
      <c r="EH41" s="6">
        <f>IFERROR(INDEX(Sales!$D$5:$ABF$18,MATCH(UsagePerHour!$B41,Sales!$C$5:$C$18,0),MATCH(UsagePerHour!EH$4,Sales!$D$3:$ABF$3,0))/EH$2*INDEX(Usage!$D$5:$ABF$11,MATCH(UsagePerHour!$B$36,Usage!$C$5:$C$11,0),MATCH(UsagePerHour!EH$4,Usage!$D$3:$ABF$3,0)),"")</f>
        <v>0.47001946123117894</v>
      </c>
      <c r="EI41" s="6">
        <f>IFERROR(INDEX(Sales!$D$5:$ABF$18,MATCH(UsagePerHour!$B41,Sales!$C$5:$C$18,0),MATCH(UsagePerHour!EI$4,Sales!$D$3:$ABF$3,0))/EI$2*INDEX(Usage!$D$5:$ABF$11,MATCH(UsagePerHour!$B$36,Usage!$C$5:$C$11,0),MATCH(UsagePerHour!EI$4,Usage!$D$3:$ABF$3,0)),"")</f>
        <v>0.79245700789726181</v>
      </c>
      <c r="EJ41" s="6">
        <f>IFERROR(INDEX(Sales!$D$5:$ABF$18,MATCH(UsagePerHour!$B41,Sales!$C$5:$C$18,0),MATCH(UsagePerHour!EJ$4,Sales!$D$3:$ABF$3,0))/EJ$2*INDEX(Usage!$D$5:$ABF$11,MATCH(UsagePerHour!$B$36,Usage!$C$5:$C$11,0),MATCH(UsagePerHour!EJ$4,Usage!$D$3:$ABF$3,0)),"")</f>
        <v>3.2050194496029838</v>
      </c>
      <c r="EK41" s="6">
        <f>IFERROR(INDEX(Sales!$D$5:$ABF$18,MATCH(UsagePerHour!$B41,Sales!$C$5:$C$18,0),MATCH(UsagePerHour!EK$4,Sales!$D$3:$ABF$3,0))/EK$2*INDEX(Usage!$D$5:$ABF$11,MATCH(UsagePerHour!$B$36,Usage!$C$5:$C$11,0),MATCH(UsagePerHour!EK$4,Usage!$D$3:$ABF$3,0)),"")</f>
        <v>3.9819420364001554</v>
      </c>
      <c r="EL41" s="6">
        <f>IFERROR(INDEX(Sales!$D$5:$ABF$18,MATCH(UsagePerHour!$B41,Sales!$C$5:$C$18,0),MATCH(UsagePerHour!EL$4,Sales!$D$3:$ABF$3,0))/EL$2*INDEX(Usage!$D$5:$ABF$11,MATCH(UsagePerHour!$B$36,Usage!$C$5:$C$11,0),MATCH(UsagePerHour!EL$4,Usage!$D$3:$ABF$3,0)),"")</f>
        <v>4.2927478555486838</v>
      </c>
      <c r="EM41" s="6">
        <f>IFERROR(INDEX(Sales!$D$5:$ABF$18,MATCH(UsagePerHour!$B41,Sales!$C$5:$C$18,0),MATCH(UsagePerHour!EM$4,Sales!$D$3:$ABF$3,0))/EM$2*INDEX(Usage!$D$5:$ABF$11,MATCH(UsagePerHour!$B$36,Usage!$C$5:$C$11,0),MATCH(UsagePerHour!EM$4,Usage!$D$3:$ABF$3,0)),"")</f>
        <v>4.6130176816128934</v>
      </c>
      <c r="EN41" s="6">
        <f>IFERROR(INDEX(Sales!$D$5:$ABF$18,MATCH(UsagePerHour!$B41,Sales!$C$5:$C$18,0),MATCH(UsagePerHour!EN$4,Sales!$D$3:$ABF$3,0))/EN$2*INDEX(Usage!$D$5:$ABF$11,MATCH(UsagePerHour!$B$36,Usage!$C$5:$C$11,0),MATCH(UsagePerHour!EN$4,Usage!$D$3:$ABF$3,0)),"")</f>
        <v>4.7564196909252878</v>
      </c>
      <c r="EO41" s="6">
        <f>IFERROR(INDEX(Sales!$D$5:$ABF$18,MATCH(UsagePerHour!$B41,Sales!$C$5:$C$18,0),MATCH(UsagePerHour!EO$4,Sales!$D$3:$ABF$3,0))/EO$2*INDEX(Usage!$D$5:$ABF$11,MATCH(UsagePerHour!$B$36,Usage!$C$5:$C$11,0),MATCH(UsagePerHour!EO$4,Usage!$D$3:$ABF$3,0)),"")</f>
        <v>4.1735873955649083</v>
      </c>
      <c r="EP41" s="6">
        <f>IFERROR(INDEX(Sales!$D$5:$ABF$18,MATCH(UsagePerHour!$B41,Sales!$C$5:$C$18,0),MATCH(UsagePerHour!EP$4,Sales!$D$3:$ABF$3,0))/EP$2*INDEX(Usage!$D$5:$ABF$11,MATCH(UsagePerHour!$B$36,Usage!$C$5:$C$11,0),MATCH(UsagePerHour!EP$4,Usage!$D$3:$ABF$3,0)),"")</f>
        <v>7.5391665548762958</v>
      </c>
      <c r="EQ41" s="6">
        <f>IFERROR(INDEX(Sales!$D$5:$ABF$18,MATCH(UsagePerHour!$B41,Sales!$C$5:$C$18,0),MATCH(UsagePerHour!EQ$4,Sales!$D$3:$ABF$3,0))/EQ$2*INDEX(Usage!$D$5:$ABF$11,MATCH(UsagePerHour!$B$36,Usage!$C$5:$C$11,0),MATCH(UsagePerHour!EQ$4,Usage!$D$3:$ABF$3,0)),"")</f>
        <v>4.5892269141699229</v>
      </c>
      <c r="ER41" s="6">
        <f>IFERROR(INDEX(Sales!$D$5:$ABF$18,MATCH(UsagePerHour!$B41,Sales!$C$5:$C$18,0),MATCH(UsagePerHour!ER$4,Sales!$D$3:$ABF$3,0))/ER$2*INDEX(Usage!$D$5:$ABF$11,MATCH(UsagePerHour!$B$36,Usage!$C$5:$C$11,0),MATCH(UsagePerHour!ER$4,Usage!$D$3:$ABF$3,0)),"")</f>
        <v>5.8531034119073988</v>
      </c>
      <c r="ES41" s="6">
        <f>IFERROR(INDEX(Sales!$D$5:$ABF$18,MATCH(UsagePerHour!$B41,Sales!$C$5:$C$18,0),MATCH(UsagePerHour!ES$4,Sales!$D$3:$ABF$3,0))/ES$2*INDEX(Usage!$D$5:$ABF$11,MATCH(UsagePerHour!$B$36,Usage!$C$5:$C$11,0),MATCH(UsagePerHour!ES$4,Usage!$D$3:$ABF$3,0)),"")</f>
        <v>0.25074404734275463</v>
      </c>
      <c r="ET41" s="6">
        <f>IFERROR(INDEX(Sales!$D$5:$ABF$18,MATCH(UsagePerHour!$B41,Sales!$C$5:$C$18,0),MATCH(UsagePerHour!ET$4,Sales!$D$3:$ABF$3,0))/ET$2*INDEX(Usage!$D$5:$ABF$11,MATCH(UsagePerHour!$B$36,Usage!$C$5:$C$11,0),MATCH(UsagePerHour!ET$4,Usage!$D$3:$ABF$3,0)),"")</f>
        <v>0</v>
      </c>
      <c r="EU41" s="6">
        <f>IFERROR(INDEX(Sales!$D$5:$ABF$18,MATCH(UsagePerHour!$B41,Sales!$C$5:$C$18,0),MATCH(UsagePerHour!EU$4,Sales!$D$3:$ABF$3,0))/EU$2*INDEX(Usage!$D$5:$ABF$11,MATCH(UsagePerHour!$B$36,Usage!$C$5:$C$11,0),MATCH(UsagePerHour!EU$4,Usage!$D$3:$ABF$3,0)),"")</f>
        <v>16.908789398804849</v>
      </c>
      <c r="EV41" s="6">
        <f>IFERROR(INDEX(Sales!$D$5:$ABF$18,MATCH(UsagePerHour!$B41,Sales!$C$5:$C$18,0),MATCH(UsagePerHour!EV$4,Sales!$D$3:$ABF$3,0))/EV$2*INDEX(Usage!$D$5:$ABF$11,MATCH(UsagePerHour!$B$36,Usage!$C$5:$C$11,0),MATCH(UsagePerHour!EV$4,Usage!$D$3:$ABF$3,0)),"")</f>
        <v>1.3255420871225712</v>
      </c>
      <c r="EW41" s="6">
        <f>IFERROR(INDEX(Sales!$D$5:$ABF$18,MATCH(UsagePerHour!$B41,Sales!$C$5:$C$18,0),MATCH(UsagePerHour!EW$4,Sales!$D$3:$ABF$3,0))/EW$2*INDEX(Usage!$D$5:$ABF$11,MATCH(UsagePerHour!$B$36,Usage!$C$5:$C$11,0),MATCH(UsagePerHour!EW$4,Usage!$D$3:$ABF$3,0)),"")</f>
        <v>2.3126307943697499</v>
      </c>
      <c r="EX41" s="6">
        <f>IFERROR(INDEX(Sales!$D$5:$ABF$18,MATCH(UsagePerHour!$B41,Sales!$C$5:$C$18,0),MATCH(UsagePerHour!EX$4,Sales!$D$3:$ABF$3,0))/EX$2*INDEX(Usage!$D$5:$ABF$11,MATCH(UsagePerHour!$B$36,Usage!$C$5:$C$11,0),MATCH(UsagePerHour!EX$4,Usage!$D$3:$ABF$3,0)),"")</f>
        <v>3.9253337376549804</v>
      </c>
      <c r="EY41" s="6">
        <f>IFERROR(INDEX(Sales!$D$5:$ABF$18,MATCH(UsagePerHour!$B41,Sales!$C$5:$C$18,0),MATCH(UsagePerHour!EY$4,Sales!$D$3:$ABF$3,0))/EY$2*INDEX(Usage!$D$5:$ABF$11,MATCH(UsagePerHour!$B$36,Usage!$C$5:$C$11,0),MATCH(UsagePerHour!EY$4,Usage!$D$3:$ABF$3,0)),"")</f>
        <v>3.2489199081921964</v>
      </c>
      <c r="EZ41" s="6">
        <f>IFERROR(INDEX(Sales!$D$5:$ABF$18,MATCH(UsagePerHour!$B41,Sales!$C$5:$C$18,0),MATCH(UsagePerHour!EZ$4,Sales!$D$3:$ABF$3,0))/EZ$2*INDEX(Usage!$D$5:$ABF$11,MATCH(UsagePerHour!$B$36,Usage!$C$5:$C$11,0),MATCH(UsagePerHour!EZ$4,Usage!$D$3:$ABF$3,0)),"")</f>
        <v>2.8149756150609413</v>
      </c>
      <c r="FA41" s="6">
        <f>IFERROR(INDEX(Sales!$D$5:$ABF$18,MATCH(UsagePerHour!$B41,Sales!$C$5:$C$18,0),MATCH(UsagePerHour!FA$4,Sales!$D$3:$ABF$3,0))/FA$2*INDEX(Usage!$D$5:$ABF$11,MATCH(UsagePerHour!$B$36,Usage!$C$5:$C$11,0),MATCH(UsagePerHour!FA$4,Usage!$D$3:$ABF$3,0)),"")</f>
        <v>7.0253810467767774</v>
      </c>
      <c r="FB41" s="6">
        <f>IFERROR(INDEX(Sales!$D$5:$ABF$18,MATCH(UsagePerHour!$B41,Sales!$C$5:$C$18,0),MATCH(UsagePerHour!FB$4,Sales!$D$3:$ABF$3,0))/FB$2*INDEX(Usage!$D$5:$ABF$11,MATCH(UsagePerHour!$B$36,Usage!$C$5:$C$11,0),MATCH(UsagePerHour!FB$4,Usage!$D$3:$ABF$3,0)),"")</f>
        <v>0</v>
      </c>
      <c r="FC41" s="6">
        <f>IFERROR(INDEX(Sales!$D$5:$ABF$18,MATCH(UsagePerHour!$B41,Sales!$C$5:$C$18,0),MATCH(UsagePerHour!FC$4,Sales!$D$3:$ABF$3,0))/FC$2*INDEX(Usage!$D$5:$ABF$11,MATCH(UsagePerHour!$B$36,Usage!$C$5:$C$11,0),MATCH(UsagePerHour!FC$4,Usage!$D$3:$ABF$3,0)),"")</f>
        <v>0</v>
      </c>
      <c r="FD41" s="6">
        <f>IFERROR(INDEX(Sales!$D$5:$ABF$18,MATCH(UsagePerHour!$B41,Sales!$C$5:$C$18,0),MATCH(UsagePerHour!FD$4,Sales!$D$3:$ABF$3,0))/FD$2*INDEX(Usage!$D$5:$ABF$11,MATCH(UsagePerHour!$B$36,Usage!$C$5:$C$11,0),MATCH(UsagePerHour!FD$4,Usage!$D$3:$ABF$3,0)),"")</f>
        <v>0.78738804527588646</v>
      </c>
      <c r="FE41" s="6">
        <f>IFERROR(INDEX(Sales!$D$5:$ABF$18,MATCH(UsagePerHour!$B41,Sales!$C$5:$C$18,0),MATCH(UsagePerHour!FE$4,Sales!$D$3:$ABF$3,0))/FE$2*INDEX(Usage!$D$5:$ABF$11,MATCH(UsagePerHour!$B$36,Usage!$C$5:$C$11,0),MATCH(UsagePerHour!FE$4,Usage!$D$3:$ABF$3,0)),"")</f>
        <v>0.66998968344464349</v>
      </c>
      <c r="FF41" s="6">
        <f>IFERROR(INDEX(Sales!$D$5:$ABF$18,MATCH(UsagePerHour!$B41,Sales!$C$5:$C$18,0),MATCH(UsagePerHour!FF$4,Sales!$D$3:$ABF$3,0))/FF$2*INDEX(Usage!$D$5:$ABF$11,MATCH(UsagePerHour!$B$36,Usage!$C$5:$C$11,0),MATCH(UsagePerHour!FF$4,Usage!$D$3:$ABF$3,0)),"")</f>
        <v>1.3560882575383906</v>
      </c>
      <c r="FG41" s="6">
        <f>IFERROR(INDEX(Sales!$D$5:$ABF$18,MATCH(UsagePerHour!$B41,Sales!$C$5:$C$18,0),MATCH(UsagePerHour!FG$4,Sales!$D$3:$ABF$3,0))/FG$2*INDEX(Usage!$D$5:$ABF$11,MATCH(UsagePerHour!$B$36,Usage!$C$5:$C$11,0),MATCH(UsagePerHour!FG$4,Usage!$D$3:$ABF$3,0)),"")</f>
        <v>2.7396941811948121</v>
      </c>
      <c r="FH41" s="6">
        <f>IFERROR(INDEX(Sales!$D$5:$ABF$18,MATCH(UsagePerHour!$B41,Sales!$C$5:$C$18,0),MATCH(UsagePerHour!FH$4,Sales!$D$3:$ABF$3,0))/FH$2*INDEX(Usage!$D$5:$ABF$11,MATCH(UsagePerHour!$B$36,Usage!$C$5:$C$11,0),MATCH(UsagePerHour!FH$4,Usage!$D$3:$ABF$3,0)),"")</f>
        <v>1.3892514130784432</v>
      </c>
      <c r="FI41" s="6">
        <f>IFERROR(INDEX(Sales!$D$5:$ABF$18,MATCH(UsagePerHour!$B41,Sales!$C$5:$C$18,0),MATCH(UsagePerHour!FI$4,Sales!$D$3:$ABF$3,0))/FI$2*INDEX(Usage!$D$5:$ABF$11,MATCH(UsagePerHour!$B$36,Usage!$C$5:$C$11,0),MATCH(UsagePerHour!FI$4,Usage!$D$3:$ABF$3,0)),"")</f>
        <v>0.7042801556420234</v>
      </c>
      <c r="FJ41" s="6">
        <f>IFERROR(INDEX(Sales!$D$5:$ABF$18,MATCH(UsagePerHour!$B41,Sales!$C$5:$C$18,0),MATCH(UsagePerHour!FJ$4,Sales!$D$3:$ABF$3,0))/FJ$2*INDEX(Usage!$D$5:$ABF$11,MATCH(UsagePerHour!$B$36,Usage!$C$5:$C$11,0),MATCH(UsagePerHour!FJ$4,Usage!$D$3:$ABF$3,0)),"")</f>
        <v>0.9640103749566713</v>
      </c>
      <c r="FK41" s="6">
        <f>IFERROR(INDEX(Sales!$D$5:$ABF$18,MATCH(UsagePerHour!$B41,Sales!$C$5:$C$18,0),MATCH(UsagePerHour!FK$4,Sales!$D$3:$ABF$3,0))/FK$2*INDEX(Usage!$D$5:$ABF$11,MATCH(UsagePerHour!$B$36,Usage!$C$5:$C$11,0),MATCH(UsagePerHour!FK$4,Usage!$D$3:$ABF$3,0)),"")</f>
        <v>5.0134023847504174</v>
      </c>
      <c r="FL41" s="6">
        <f>IFERROR(INDEX(Sales!$D$5:$ABF$18,MATCH(UsagePerHour!$B41,Sales!$C$5:$C$18,0),MATCH(UsagePerHour!FL$4,Sales!$D$3:$ABF$3,0))/FL$2*INDEX(Usage!$D$5:$ABF$11,MATCH(UsagePerHour!$B$36,Usage!$C$5:$C$11,0),MATCH(UsagePerHour!FL$4,Usage!$D$3:$ABF$3,0)),"")</f>
        <v>8.2867994251693684</v>
      </c>
      <c r="FM41" s="6">
        <f>IFERROR(INDEX(Sales!$D$5:$ABF$18,MATCH(UsagePerHour!$B41,Sales!$C$5:$C$18,0),MATCH(UsagePerHour!FM$4,Sales!$D$3:$ABF$3,0))/FM$2*INDEX(Usage!$D$5:$ABF$11,MATCH(UsagePerHour!$B$36,Usage!$C$5:$C$11,0),MATCH(UsagePerHour!FM$4,Usage!$D$3:$ABF$3,0)),"")</f>
        <v>2.3303705736740157</v>
      </c>
      <c r="FN41" s="6">
        <f>IFERROR(INDEX(Sales!$D$5:$ABF$18,MATCH(UsagePerHour!$B41,Sales!$C$5:$C$18,0),MATCH(UsagePerHour!FN$4,Sales!$D$3:$ABF$3,0))/FN$2*INDEX(Usage!$D$5:$ABF$11,MATCH(UsagePerHour!$B$36,Usage!$C$5:$C$11,0),MATCH(UsagePerHour!FN$4,Usage!$D$3:$ABF$3,0)),"")</f>
        <v>3.4663426337025443</v>
      </c>
      <c r="FO41" s="6">
        <f>IFERROR(INDEX(Sales!$D$5:$ABF$18,MATCH(UsagePerHour!$B41,Sales!$C$5:$C$18,0),MATCH(UsagePerHour!FO$4,Sales!$D$3:$ABF$3,0))/FO$2*INDEX(Usage!$D$5:$ABF$11,MATCH(UsagePerHour!$B$36,Usage!$C$5:$C$11,0),MATCH(UsagePerHour!FO$4,Usage!$D$3:$ABF$3,0)),"")</f>
        <v>8.8033216783216783</v>
      </c>
      <c r="FP41" s="6">
        <f>IFERROR(INDEX(Sales!$D$5:$ABF$18,MATCH(UsagePerHour!$B41,Sales!$C$5:$C$18,0),MATCH(UsagePerHour!FP$4,Sales!$D$3:$ABF$3,0))/FP$2*INDEX(Usage!$D$5:$ABF$11,MATCH(UsagePerHour!$B$36,Usage!$C$5:$C$11,0),MATCH(UsagePerHour!FP$4,Usage!$D$3:$ABF$3,0)),"")</f>
        <v>26.517283170700626</v>
      </c>
      <c r="FQ41" s="6">
        <f>IFERROR(INDEX(Sales!$D$5:$ABF$18,MATCH(UsagePerHour!$B41,Sales!$C$5:$C$18,0),MATCH(UsagePerHour!FQ$4,Sales!$D$3:$ABF$3,0))/FQ$2*INDEX(Usage!$D$5:$ABF$11,MATCH(UsagePerHour!$B$36,Usage!$C$5:$C$11,0),MATCH(UsagePerHour!FQ$4,Usage!$D$3:$ABF$3,0)),"")</f>
        <v>0.79478473356644308</v>
      </c>
      <c r="FR41" s="6">
        <f>IFERROR(INDEX(Sales!$D$5:$ABF$18,MATCH(UsagePerHour!$B41,Sales!$C$5:$C$18,0),MATCH(UsagePerHour!FR$4,Sales!$D$3:$ABF$3,0))/FR$2*INDEX(Usage!$D$5:$ABF$11,MATCH(UsagePerHour!$B$36,Usage!$C$5:$C$11,0),MATCH(UsagePerHour!FR$4,Usage!$D$3:$ABF$3,0)),"")</f>
        <v>3.0760197944006999</v>
      </c>
      <c r="FS41" s="6">
        <f>IFERROR(INDEX(Sales!$D$5:$ABF$18,MATCH(UsagePerHour!$B41,Sales!$C$5:$C$18,0),MATCH(UsagePerHour!FS$4,Sales!$D$3:$ABF$3,0))/FS$2*INDEX(Usage!$D$5:$ABF$11,MATCH(UsagePerHour!$B$36,Usage!$C$5:$C$11,0),MATCH(UsagePerHour!FS$4,Usage!$D$3:$ABF$3,0)),"")</f>
        <v>3.3731196860693265E-2</v>
      </c>
      <c r="FT41" s="6">
        <f>IFERROR(INDEX(Sales!$D$5:$ABF$18,MATCH(UsagePerHour!$B41,Sales!$C$5:$C$18,0),MATCH(UsagePerHour!FT$4,Sales!$D$3:$ABF$3,0))/FT$2*INDEX(Usage!$D$5:$ABF$11,MATCH(UsagePerHour!$B$36,Usage!$C$5:$C$11,0),MATCH(UsagePerHour!FT$4,Usage!$D$3:$ABF$3,0)),"")</f>
        <v>1.103961003469085</v>
      </c>
      <c r="FU41" s="6">
        <f>IFERROR(INDEX(Sales!$D$5:$ABF$18,MATCH(UsagePerHour!$B41,Sales!$C$5:$C$18,0),MATCH(UsagePerHour!FU$4,Sales!$D$3:$ABF$3,0))/FU$2*INDEX(Usage!$D$5:$ABF$11,MATCH(UsagePerHour!$B$36,Usage!$C$5:$C$11,0),MATCH(UsagePerHour!FU$4,Usage!$D$3:$ABF$3,0)),"")</f>
        <v>4.3174706910653855</v>
      </c>
      <c r="FV41" s="6">
        <f>IFERROR(INDEX(Sales!$D$5:$ABF$18,MATCH(UsagePerHour!$B41,Sales!$C$5:$C$18,0),MATCH(UsagePerHour!FV$4,Sales!$D$3:$ABF$3,0))/FV$2*INDEX(Usage!$D$5:$ABF$11,MATCH(UsagePerHour!$B$36,Usage!$C$5:$C$11,0),MATCH(UsagePerHour!FV$4,Usage!$D$3:$ABF$3,0)),"")</f>
        <v>3.2485615157269523</v>
      </c>
      <c r="FW41" s="6">
        <f>IFERROR(INDEX(Sales!$D$5:$ABF$18,MATCH(UsagePerHour!$B41,Sales!$C$5:$C$18,0),MATCH(UsagePerHour!FW$4,Sales!$D$3:$ABF$3,0))/FW$2*INDEX(Usage!$D$5:$ABF$11,MATCH(UsagePerHour!$B$36,Usage!$C$5:$C$11,0),MATCH(UsagePerHour!FW$4,Usage!$D$3:$ABF$3,0)),"")</f>
        <v>7.4037388591588762</v>
      </c>
      <c r="FX41" s="6">
        <f>IFERROR(INDEX(Sales!$D$5:$ABF$18,MATCH(UsagePerHour!$B41,Sales!$C$5:$C$18,0),MATCH(UsagePerHour!FX$4,Sales!$D$3:$ABF$3,0))/FX$2*INDEX(Usage!$D$5:$ABF$11,MATCH(UsagePerHour!$B$36,Usage!$C$5:$C$11,0),MATCH(UsagePerHour!FX$4,Usage!$D$3:$ABF$3,0)),"")</f>
        <v>2.9956735461972057</v>
      </c>
      <c r="FY41" s="6">
        <f>IFERROR(INDEX(Sales!$D$5:$ABF$18,MATCH(UsagePerHour!$B41,Sales!$C$5:$C$18,0),MATCH(UsagePerHour!FY$4,Sales!$D$3:$ABF$3,0))/FY$2*INDEX(Usage!$D$5:$ABF$11,MATCH(UsagePerHour!$B$36,Usage!$C$5:$C$11,0),MATCH(UsagePerHour!FY$4,Usage!$D$3:$ABF$3,0)),"")</f>
        <v>4.4847321605297408</v>
      </c>
      <c r="FZ41" s="6">
        <f>IFERROR(INDEX(Sales!$D$5:$ABF$18,MATCH(UsagePerHour!$B41,Sales!$C$5:$C$18,0),MATCH(UsagePerHour!FZ$4,Sales!$D$3:$ABF$3,0))/FZ$2*INDEX(Usage!$D$5:$ABF$11,MATCH(UsagePerHour!$B$36,Usage!$C$5:$C$11,0),MATCH(UsagePerHour!FZ$4,Usage!$D$3:$ABF$3,0)),"")</f>
        <v>4.6190526887926344</v>
      </c>
      <c r="GA41" s="6">
        <f>IFERROR(INDEX(Sales!$D$5:$ABF$18,MATCH(UsagePerHour!$B41,Sales!$C$5:$C$18,0),MATCH(UsagePerHour!GA$4,Sales!$D$3:$ABF$3,0))/GA$2*INDEX(Usage!$D$5:$ABF$11,MATCH(UsagePerHour!$B$36,Usage!$C$5:$C$11,0),MATCH(UsagePerHour!GA$4,Usage!$D$3:$ABF$3,0)),"")</f>
        <v>1.9138362158783078</v>
      </c>
      <c r="GB41" s="6">
        <f>IFERROR(INDEX(Sales!$D$5:$ABF$18,MATCH(UsagePerHour!$B41,Sales!$C$5:$C$18,0),MATCH(UsagePerHour!GB$4,Sales!$D$3:$ABF$3,0))/GB$2*INDEX(Usage!$D$5:$ABF$11,MATCH(UsagePerHour!$B$36,Usage!$C$5:$C$11,0),MATCH(UsagePerHour!GB$4,Usage!$D$3:$ABF$3,0)),"")</f>
        <v>2.0477321315776686</v>
      </c>
      <c r="GC41" s="6">
        <f>IFERROR(INDEX(Sales!$D$5:$ABF$18,MATCH(UsagePerHour!$B41,Sales!$C$5:$C$18,0),MATCH(UsagePerHour!GC$4,Sales!$D$3:$ABF$3,0))/GC$2*INDEX(Usage!$D$5:$ABF$11,MATCH(UsagePerHour!$B$36,Usage!$C$5:$C$11,0),MATCH(UsagePerHour!GC$4,Usage!$D$3:$ABF$3,0)),"")</f>
        <v>4.2560118719715794</v>
      </c>
      <c r="GD41" s="6">
        <f>IFERROR(INDEX(Sales!$D$5:$ABF$18,MATCH(UsagePerHour!$B41,Sales!$C$5:$C$18,0),MATCH(UsagePerHour!GD$4,Sales!$D$3:$ABF$3,0))/GD$2*INDEX(Usage!$D$5:$ABF$11,MATCH(UsagePerHour!$B$36,Usage!$C$5:$C$11,0),MATCH(UsagePerHour!GD$4,Usage!$D$3:$ABF$3,0)),"")</f>
        <v>9.1070024680802746</v>
      </c>
      <c r="GE41" s="6">
        <f>IFERROR(INDEX(Sales!$D$5:$ABF$18,MATCH(UsagePerHour!$B41,Sales!$C$5:$C$18,0),MATCH(UsagePerHour!GE$4,Sales!$D$3:$ABF$3,0))/GE$2*INDEX(Usage!$D$5:$ABF$11,MATCH(UsagePerHour!$B$36,Usage!$C$5:$C$11,0),MATCH(UsagePerHour!GE$4,Usage!$D$3:$ABF$3,0)),"")</f>
        <v>0</v>
      </c>
      <c r="GF41" s="6">
        <f>IFERROR(INDEX(Sales!$D$5:$ABF$18,MATCH(UsagePerHour!$B41,Sales!$C$5:$C$18,0),MATCH(UsagePerHour!GF$4,Sales!$D$3:$ABF$3,0))/GF$2*INDEX(Usage!$D$5:$ABF$11,MATCH(UsagePerHour!$B$36,Usage!$C$5:$C$11,0),MATCH(UsagePerHour!GF$4,Usage!$D$3:$ABF$3,0)),"")</f>
        <v>0.62881938270401105</v>
      </c>
      <c r="GG41" s="6">
        <f>IFERROR(INDEX(Sales!$D$5:$ABF$18,MATCH(UsagePerHour!$B41,Sales!$C$5:$C$18,0),MATCH(UsagePerHour!GG$4,Sales!$D$3:$ABF$3,0))/GG$2*INDEX(Usage!$D$5:$ABF$11,MATCH(UsagePerHour!$B$36,Usage!$C$5:$C$11,0),MATCH(UsagePerHour!GG$4,Usage!$D$3:$ABF$3,0)),"")</f>
        <v>0.88656402409868984</v>
      </c>
      <c r="GH41" s="6">
        <f>IFERROR(INDEX(Sales!$D$5:$ABF$18,MATCH(UsagePerHour!$B41,Sales!$C$5:$C$18,0),MATCH(UsagePerHour!GH$4,Sales!$D$3:$ABF$3,0))/GH$2*INDEX(Usage!$D$5:$ABF$11,MATCH(UsagePerHour!$B$36,Usage!$C$5:$C$11,0),MATCH(UsagePerHour!GH$4,Usage!$D$3:$ABF$3,0)),"")</f>
        <v>6.7360427598344357</v>
      </c>
      <c r="GI41" s="6">
        <f>IFERROR(INDEX(Sales!$D$5:$ABF$18,MATCH(UsagePerHour!$B41,Sales!$C$5:$C$18,0),MATCH(UsagePerHour!GI$4,Sales!$D$3:$ABF$3,0))/GI$2*INDEX(Usage!$D$5:$ABF$11,MATCH(UsagePerHour!$B$36,Usage!$C$5:$C$11,0),MATCH(UsagePerHour!GI$4,Usage!$D$3:$ABF$3,0)),"")</f>
        <v>1.9274542294790444</v>
      </c>
      <c r="GJ41" s="6">
        <f>IFERROR(INDEX(Sales!$D$5:$ABF$18,MATCH(UsagePerHour!$B41,Sales!$C$5:$C$18,0),MATCH(UsagePerHour!GJ$4,Sales!$D$3:$ABF$3,0))/GJ$2*INDEX(Usage!$D$5:$ABF$11,MATCH(UsagePerHour!$B$36,Usage!$C$5:$C$11,0),MATCH(UsagePerHour!GJ$4,Usage!$D$3:$ABF$3,0)),"")</f>
        <v>7.6338624866050289</v>
      </c>
      <c r="GK41" s="6">
        <f>IFERROR(INDEX(Sales!$D$5:$ABF$18,MATCH(UsagePerHour!$B41,Sales!$C$5:$C$18,0),MATCH(UsagePerHour!GK$4,Sales!$D$3:$ABF$3,0))/GK$2*INDEX(Usage!$D$5:$ABF$11,MATCH(UsagePerHour!$B$36,Usage!$C$5:$C$11,0),MATCH(UsagePerHour!GK$4,Usage!$D$3:$ABF$3,0)),"")</f>
        <v>13.79804382701959</v>
      </c>
      <c r="GL41" s="6">
        <f>IFERROR(INDEX(Sales!$D$5:$ABF$18,MATCH(UsagePerHour!$B41,Sales!$C$5:$C$18,0),MATCH(UsagePerHour!GL$4,Sales!$D$3:$ABF$3,0))/GL$2*INDEX(Usage!$D$5:$ABF$11,MATCH(UsagePerHour!$B$36,Usage!$C$5:$C$11,0),MATCH(UsagePerHour!GL$4,Usage!$D$3:$ABF$3,0)),"")</f>
        <v>1.6300806089768383</v>
      </c>
      <c r="GM41" s="6">
        <f>IFERROR(INDEX(Sales!$D$5:$ABF$18,MATCH(UsagePerHour!$B41,Sales!$C$5:$C$18,0),MATCH(UsagePerHour!GM$4,Sales!$D$3:$ABF$3,0))/GM$2*INDEX(Usage!$D$5:$ABF$11,MATCH(UsagePerHour!$B$36,Usage!$C$5:$C$11,0),MATCH(UsagePerHour!GM$4,Usage!$D$3:$ABF$3,0)),"")</f>
        <v>1.3468079174797882</v>
      </c>
      <c r="GN41" s="6">
        <f>IFERROR(INDEX(Sales!$D$5:$ABF$18,MATCH(UsagePerHour!$B41,Sales!$C$5:$C$18,0),MATCH(UsagePerHour!GN$4,Sales!$D$3:$ABF$3,0))/GN$2*INDEX(Usage!$D$5:$ABF$11,MATCH(UsagePerHour!$B$36,Usage!$C$5:$C$11,0),MATCH(UsagePerHour!GN$4,Usage!$D$3:$ABF$3,0)),"")</f>
        <v>13.604834227571024</v>
      </c>
      <c r="GO41" s="6">
        <f>IFERROR(INDEX(Sales!$D$5:$ABF$18,MATCH(UsagePerHour!$B41,Sales!$C$5:$C$18,0),MATCH(UsagePerHour!GO$4,Sales!$D$3:$ABF$3,0))/GO$2*INDEX(Usage!$D$5:$ABF$11,MATCH(UsagePerHour!$B$36,Usage!$C$5:$C$11,0),MATCH(UsagePerHour!GO$4,Usage!$D$3:$ABF$3,0)),"")</f>
        <v>3.8367171833065621</v>
      </c>
      <c r="GP41" s="6">
        <f>IFERROR(INDEX(Sales!$D$5:$ABF$18,MATCH(UsagePerHour!$B41,Sales!$C$5:$C$18,0),MATCH(UsagePerHour!GP$4,Sales!$D$3:$ABF$3,0))/GP$2*INDEX(Usage!$D$5:$ABF$11,MATCH(UsagePerHour!$B$36,Usage!$C$5:$C$11,0),MATCH(UsagePerHour!GP$4,Usage!$D$3:$ABF$3,0)),"")</f>
        <v>3.0377154915084246</v>
      </c>
      <c r="GQ41" s="6">
        <f>IFERROR(INDEX(Sales!$D$5:$ABF$18,MATCH(UsagePerHour!$B41,Sales!$C$5:$C$18,0),MATCH(UsagePerHour!GQ$4,Sales!$D$3:$ABF$3,0))/GQ$2*INDEX(Usage!$D$5:$ABF$11,MATCH(UsagePerHour!$B$36,Usage!$C$5:$C$11,0),MATCH(UsagePerHour!GQ$4,Usage!$D$3:$ABF$3,0)),"")</f>
        <v>1.4165741119619648</v>
      </c>
      <c r="GR41" s="6">
        <f>IFERROR(INDEX(Sales!$D$5:$ABF$18,MATCH(UsagePerHour!$B41,Sales!$C$5:$C$18,0),MATCH(UsagePerHour!GR$4,Sales!$D$3:$ABF$3,0))/GR$2*INDEX(Usage!$D$5:$ABF$11,MATCH(UsagePerHour!$B$36,Usage!$C$5:$C$11,0),MATCH(UsagePerHour!GR$4,Usage!$D$3:$ABF$3,0)),"")</f>
        <v>0.44551417903271384</v>
      </c>
      <c r="GS41" s="6">
        <f>IFERROR(INDEX(Sales!$D$5:$ABF$18,MATCH(UsagePerHour!$B41,Sales!$C$5:$C$18,0),MATCH(UsagePerHour!GS$4,Sales!$D$3:$ABF$3,0))/GS$2*INDEX(Usage!$D$5:$ABF$11,MATCH(UsagePerHour!$B$36,Usage!$C$5:$C$11,0),MATCH(UsagePerHour!GS$4,Usage!$D$3:$ABF$3,0)),"")</f>
        <v>1.8547098670756645</v>
      </c>
      <c r="GT41" s="6">
        <f>IFERROR(INDEX(Sales!$D$5:$ABF$18,MATCH(UsagePerHour!$B41,Sales!$C$5:$C$18,0),MATCH(UsagePerHour!GT$4,Sales!$D$3:$ABF$3,0))/GT$2*INDEX(Usage!$D$5:$ABF$11,MATCH(UsagePerHour!$B$36,Usage!$C$5:$C$11,0),MATCH(UsagePerHour!GT$4,Usage!$D$3:$ABF$3,0)),"")</f>
        <v>4.0819714148573771</v>
      </c>
      <c r="GU41" s="6">
        <f>IFERROR(INDEX(Sales!$D$5:$ABF$18,MATCH(UsagePerHour!$B41,Sales!$C$5:$C$18,0),MATCH(UsagePerHour!GU$4,Sales!$D$3:$ABF$3,0))/GU$2*INDEX(Usage!$D$5:$ABF$11,MATCH(UsagePerHour!$B$36,Usage!$C$5:$C$11,0),MATCH(UsagePerHour!GU$4,Usage!$D$3:$ABF$3,0)),"")</f>
        <v>2.2981803405671042</v>
      </c>
      <c r="GV41" s="6">
        <f>IFERROR(INDEX(Sales!$D$5:$ABF$18,MATCH(UsagePerHour!$B41,Sales!$C$5:$C$18,0),MATCH(UsagePerHour!GV$4,Sales!$D$3:$ABF$3,0))/GV$2*INDEX(Usage!$D$5:$ABF$11,MATCH(UsagePerHour!$B$36,Usage!$C$5:$C$11,0),MATCH(UsagePerHour!GV$4,Usage!$D$3:$ABF$3,0)),"")</f>
        <v>3.4090650597120655</v>
      </c>
      <c r="GW41" s="6">
        <f>IFERROR(INDEX(Sales!$D$5:$ABF$18,MATCH(UsagePerHour!$B41,Sales!$C$5:$C$18,0),MATCH(UsagePerHour!GW$4,Sales!$D$3:$ABF$3,0))/GW$2*INDEX(Usage!$D$5:$ABF$11,MATCH(UsagePerHour!$B$36,Usage!$C$5:$C$11,0),MATCH(UsagePerHour!GW$4,Usage!$D$3:$ABF$3,0)),"")</f>
        <v>1.8470685122916988</v>
      </c>
      <c r="GX41" s="6">
        <f>IFERROR(INDEX(Sales!$D$5:$ABF$18,MATCH(UsagePerHour!$B41,Sales!$C$5:$C$18,0),MATCH(UsagePerHour!GX$4,Sales!$D$3:$ABF$3,0))/GX$2*INDEX(Usage!$D$5:$ABF$11,MATCH(UsagePerHour!$B$36,Usage!$C$5:$C$11,0),MATCH(UsagePerHour!GX$4,Usage!$D$3:$ABF$3,0)),"")</f>
        <v>1.2699068898717567</v>
      </c>
      <c r="GY41" s="6">
        <f>IFERROR(INDEX(Sales!$D$5:$ABF$18,MATCH(UsagePerHour!$B41,Sales!$C$5:$C$18,0),MATCH(UsagePerHour!GY$4,Sales!$D$3:$ABF$3,0))/GY$2*INDEX(Usage!$D$5:$ABF$11,MATCH(UsagePerHour!$B$36,Usage!$C$5:$C$11,0),MATCH(UsagePerHour!GY$4,Usage!$D$3:$ABF$3,0)),"")</f>
        <v>1.9134853048849401</v>
      </c>
      <c r="GZ41" s="6">
        <f>IFERROR(INDEX(Sales!$D$5:$ABF$18,MATCH(UsagePerHour!$B41,Sales!$C$5:$C$18,0),MATCH(UsagePerHour!GZ$4,Sales!$D$3:$ABF$3,0))/GZ$2*INDEX(Usage!$D$5:$ABF$11,MATCH(UsagePerHour!$B$36,Usage!$C$5:$C$11,0),MATCH(UsagePerHour!GZ$4,Usage!$D$3:$ABF$3,0)),"")</f>
        <v>0.64251497005988023</v>
      </c>
      <c r="HA41" s="6">
        <f>IFERROR(INDEX(Sales!$D$5:$ABF$18,MATCH(UsagePerHour!$B41,Sales!$C$5:$C$18,0),MATCH(UsagePerHour!HA$4,Sales!$D$3:$ABF$3,0))/HA$2*INDEX(Usage!$D$5:$ABF$11,MATCH(UsagePerHour!$B$36,Usage!$C$5:$C$11,0),MATCH(UsagePerHour!HA$4,Usage!$D$3:$ABF$3,0)),"")</f>
        <v>3.6794798389053325</v>
      </c>
      <c r="HB41" s="6">
        <f>IFERROR(INDEX(Sales!$D$5:$ABF$18,MATCH(UsagePerHour!$B41,Sales!$C$5:$C$18,0),MATCH(UsagePerHour!HB$4,Sales!$D$3:$ABF$3,0))/HB$2*INDEX(Usage!$D$5:$ABF$11,MATCH(UsagePerHour!$B$36,Usage!$C$5:$C$11,0),MATCH(UsagePerHour!HB$4,Usage!$D$3:$ABF$3,0)),"")</f>
        <v>4.035919889726749</v>
      </c>
      <c r="HC41" s="6">
        <f>IFERROR(INDEX(Sales!$D$5:$ABF$18,MATCH(UsagePerHour!$B41,Sales!$C$5:$C$18,0),MATCH(UsagePerHour!HC$4,Sales!$D$3:$ABF$3,0))/HC$2*INDEX(Usage!$D$5:$ABF$11,MATCH(UsagePerHour!$B$36,Usage!$C$5:$C$11,0),MATCH(UsagePerHour!HC$4,Usage!$D$3:$ABF$3,0)),"")</f>
        <v>3.488272364807985</v>
      </c>
      <c r="HD41" s="6">
        <f>IFERROR(INDEX(Sales!$D$5:$ABF$18,MATCH(UsagePerHour!$B41,Sales!$C$5:$C$18,0),MATCH(UsagePerHour!HD$4,Sales!$D$3:$ABF$3,0))/HD$2*INDEX(Usage!$D$5:$ABF$11,MATCH(UsagePerHour!$B$36,Usage!$C$5:$C$11,0),MATCH(UsagePerHour!HD$4,Usage!$D$3:$ABF$3,0)),"")</f>
        <v>9.5409752538477939</v>
      </c>
      <c r="HE41" s="6">
        <f>IFERROR(INDEX(Sales!$D$5:$ABF$18,MATCH(UsagePerHour!$B41,Sales!$C$5:$C$18,0),MATCH(UsagePerHour!HE$4,Sales!$D$3:$ABF$3,0))/HE$2*INDEX(Usage!$D$5:$ABF$11,MATCH(UsagePerHour!$B$36,Usage!$C$5:$C$11,0),MATCH(UsagePerHour!HE$4,Usage!$D$3:$ABF$3,0)),"")</f>
        <v>0</v>
      </c>
      <c r="HF41" s="6">
        <f>IFERROR(INDEX(Sales!$D$5:$ABF$18,MATCH(UsagePerHour!$B41,Sales!$C$5:$C$18,0),MATCH(UsagePerHour!HF$4,Sales!$D$3:$ABF$3,0))/HF$2*INDEX(Usage!$D$5:$ABF$11,MATCH(UsagePerHour!$B$36,Usage!$C$5:$C$11,0),MATCH(UsagePerHour!HF$4,Usage!$D$3:$ABF$3,0)),"")</f>
        <v>6.7231479701723522</v>
      </c>
      <c r="HG41" s="6">
        <f>IFERROR(INDEX(Sales!$D$5:$ABF$18,MATCH(UsagePerHour!$B41,Sales!$C$5:$C$18,0),MATCH(UsagePerHour!HG$4,Sales!$D$3:$ABF$3,0))/HG$2*INDEX(Usage!$D$5:$ABF$11,MATCH(UsagePerHour!$B$36,Usage!$C$5:$C$11,0),MATCH(UsagePerHour!HG$4,Usage!$D$3:$ABF$3,0)),"")</f>
        <v>1.7494999085816061</v>
      </c>
      <c r="HH41" s="6">
        <f>IFERROR(INDEX(Sales!$D$5:$ABF$18,MATCH(UsagePerHour!$B41,Sales!$C$5:$C$18,0),MATCH(UsagePerHour!HH$4,Sales!$D$3:$ABF$3,0))/HH$2*INDEX(Usage!$D$5:$ABF$11,MATCH(UsagePerHour!$B$36,Usage!$C$5:$C$11,0),MATCH(UsagePerHour!HH$4,Usage!$D$3:$ABF$3,0)),"")</f>
        <v>1.8729871101301629</v>
      </c>
      <c r="HI41" s="6">
        <f>IFERROR(INDEX(Sales!$D$5:$ABF$18,MATCH(UsagePerHour!$B41,Sales!$C$5:$C$18,0),MATCH(UsagePerHour!HI$4,Sales!$D$3:$ABF$3,0))/HI$2*INDEX(Usage!$D$5:$ABF$11,MATCH(UsagePerHour!$B$36,Usage!$C$5:$C$11,0),MATCH(UsagePerHour!HI$4,Usage!$D$3:$ABF$3,0)),"")</f>
        <v>4.0995511162638607</v>
      </c>
      <c r="HJ41" s="6">
        <f>IFERROR(INDEX(Sales!$D$5:$ABF$18,MATCH(UsagePerHour!$B41,Sales!$C$5:$C$18,0),MATCH(UsagePerHour!HJ$4,Sales!$D$3:$ABF$3,0))/HJ$2*INDEX(Usage!$D$5:$ABF$11,MATCH(UsagePerHour!$B$36,Usage!$C$5:$C$11,0),MATCH(UsagePerHour!HJ$4,Usage!$D$3:$ABF$3,0)),"")</f>
        <v>13.555182192435684</v>
      </c>
      <c r="HK41" s="6">
        <f>IFERROR(INDEX(Sales!$D$5:$ABF$18,MATCH(UsagePerHour!$B41,Sales!$C$5:$C$18,0),MATCH(UsagePerHour!HK$4,Sales!$D$3:$ABF$3,0))/HK$2*INDEX(Usage!$D$5:$ABF$11,MATCH(UsagePerHour!$B$36,Usage!$C$5:$C$11,0),MATCH(UsagePerHour!HK$4,Usage!$D$3:$ABF$3,0)),"")</f>
        <v>0</v>
      </c>
      <c r="HL41" s="6">
        <f>IFERROR(INDEX(Sales!$D$5:$ABF$18,MATCH(UsagePerHour!$B41,Sales!$C$5:$C$18,0),MATCH(UsagePerHour!HL$4,Sales!$D$3:$ABF$3,0))/HL$2*INDEX(Usage!$D$5:$ABF$11,MATCH(UsagePerHour!$B$36,Usage!$C$5:$C$11,0),MATCH(UsagePerHour!HL$4,Usage!$D$3:$ABF$3,0)),"")</f>
        <v>8.8862983612096649</v>
      </c>
      <c r="HM41" s="6">
        <f>IFERROR(INDEX(Sales!$D$5:$ABF$18,MATCH(UsagePerHour!$B41,Sales!$C$5:$C$18,0),MATCH(UsagePerHour!HM$4,Sales!$D$3:$ABF$3,0))/HM$2*INDEX(Usage!$D$5:$ABF$11,MATCH(UsagePerHour!$B$36,Usage!$C$5:$C$11,0),MATCH(UsagePerHour!HM$4,Usage!$D$3:$ABF$3,0)),"")</f>
        <v>6.6248388994732714</v>
      </c>
      <c r="HN41" s="6">
        <f>IFERROR(INDEX(Sales!$D$5:$ABF$18,MATCH(UsagePerHour!$B41,Sales!$C$5:$C$18,0),MATCH(UsagePerHour!HN$4,Sales!$D$3:$ABF$3,0))/HN$2*INDEX(Usage!$D$5:$ABF$11,MATCH(UsagePerHour!$B$36,Usage!$C$5:$C$11,0),MATCH(UsagePerHour!HN$4,Usage!$D$3:$ABF$3,0)),"")</f>
        <v>0.20990488684814693</v>
      </c>
      <c r="HO41" s="6">
        <f>IFERROR(INDEX(Sales!$D$5:$ABF$18,MATCH(UsagePerHour!$B41,Sales!$C$5:$C$18,0),MATCH(UsagePerHour!HO$4,Sales!$D$3:$ABF$3,0))/HO$2*INDEX(Usage!$D$5:$ABF$11,MATCH(UsagePerHour!$B$36,Usage!$C$5:$C$11,0),MATCH(UsagePerHour!HO$4,Usage!$D$3:$ABF$3,0)),"")</f>
        <v>4.3184378541223287</v>
      </c>
      <c r="HP41" s="6">
        <f>IFERROR(INDEX(Sales!$D$5:$ABF$18,MATCH(UsagePerHour!$B41,Sales!$C$5:$C$18,0),MATCH(UsagePerHour!HP$4,Sales!$D$3:$ABF$3,0))/HP$2*INDEX(Usage!$D$5:$ABF$11,MATCH(UsagePerHour!$B$36,Usage!$C$5:$C$11,0),MATCH(UsagePerHour!HP$4,Usage!$D$3:$ABF$3,0)),"")</f>
        <v>14.92962241696419</v>
      </c>
      <c r="HQ41" s="6">
        <f>IFERROR(INDEX(Sales!$D$5:$ABF$18,MATCH(UsagePerHour!$B41,Sales!$C$5:$C$18,0),MATCH(UsagePerHour!HQ$4,Sales!$D$3:$ABF$3,0))/HQ$2*INDEX(Usage!$D$5:$ABF$11,MATCH(UsagePerHour!$B$36,Usage!$C$5:$C$11,0),MATCH(UsagePerHour!HQ$4,Usage!$D$3:$ABF$3,0)),"")</f>
        <v>9.8328671510344048</v>
      </c>
      <c r="HR41" s="6">
        <f>IFERROR(INDEX(Sales!$D$5:$ABF$18,MATCH(UsagePerHour!$B41,Sales!$C$5:$C$18,0),MATCH(UsagePerHour!HR$4,Sales!$D$3:$ABF$3,0))/HR$2*INDEX(Usage!$D$5:$ABF$11,MATCH(UsagePerHour!$B$36,Usage!$C$5:$C$11,0),MATCH(UsagePerHour!HR$4,Usage!$D$3:$ABF$3,0)),"")</f>
        <v>1.9781468260661534</v>
      </c>
      <c r="HS41" s="6">
        <f>IFERROR(INDEX(Sales!$D$5:$ABF$18,MATCH(UsagePerHour!$B41,Sales!$C$5:$C$18,0),MATCH(UsagePerHour!HS$4,Sales!$D$3:$ABF$3,0))/HS$2*INDEX(Usage!$D$5:$ABF$11,MATCH(UsagePerHour!$B$36,Usage!$C$5:$C$11,0),MATCH(UsagePerHour!HS$4,Usage!$D$3:$ABF$3,0)),"")</f>
        <v>0.46466564020016093</v>
      </c>
      <c r="HT41" s="6">
        <f>IFERROR(INDEX(Sales!$D$5:$ABF$18,MATCH(UsagePerHour!$B41,Sales!$C$5:$C$18,0),MATCH(UsagePerHour!HT$4,Sales!$D$3:$ABF$3,0))/HT$2*INDEX(Usage!$D$5:$ABF$11,MATCH(UsagePerHour!$B$36,Usage!$C$5:$C$11,0),MATCH(UsagePerHour!HT$4,Usage!$D$3:$ABF$3,0)),"")</f>
        <v>2.9878901250369201</v>
      </c>
      <c r="HU41" s="6">
        <f>IFERROR(INDEX(Sales!$D$5:$ABF$18,MATCH(UsagePerHour!$B41,Sales!$C$5:$C$18,0),MATCH(UsagePerHour!HU$4,Sales!$D$3:$ABF$3,0))/HU$2*INDEX(Usage!$D$5:$ABF$11,MATCH(UsagePerHour!$B$36,Usage!$C$5:$C$11,0),MATCH(UsagePerHour!HU$4,Usage!$D$3:$ABF$3,0)),"")</f>
        <v>0.59150616246078092</v>
      </c>
      <c r="HV41" s="6">
        <f>IFERROR(INDEX(Sales!$D$5:$ABF$18,MATCH(UsagePerHour!$B41,Sales!$C$5:$C$18,0),MATCH(UsagePerHour!HV$4,Sales!$D$3:$ABF$3,0))/HV$2*INDEX(Usage!$D$5:$ABF$11,MATCH(UsagePerHour!$B$36,Usage!$C$5:$C$11,0),MATCH(UsagePerHour!HV$4,Usage!$D$3:$ABF$3,0)),"")</f>
        <v>1.8642573316385538</v>
      </c>
      <c r="HW41" s="6">
        <f>IFERROR(INDEX(Sales!$D$5:$ABF$18,MATCH(UsagePerHour!$B41,Sales!$C$5:$C$18,0),MATCH(UsagePerHour!HW$4,Sales!$D$3:$ABF$3,0))/HW$2*INDEX(Usage!$D$5:$ABF$11,MATCH(UsagePerHour!$B$36,Usage!$C$5:$C$11,0),MATCH(UsagePerHour!HW$4,Usage!$D$3:$ABF$3,0)),"")</f>
        <v>1.1560095430511972</v>
      </c>
      <c r="HX41" s="6">
        <f>IFERROR(INDEX(Sales!$D$5:$ABF$18,MATCH(UsagePerHour!$B41,Sales!$C$5:$C$18,0),MATCH(UsagePerHour!HX$4,Sales!$D$3:$ABF$3,0))/HX$2*INDEX(Usage!$D$5:$ABF$11,MATCH(UsagePerHour!$B$36,Usage!$C$5:$C$11,0),MATCH(UsagePerHour!HX$4,Usage!$D$3:$ABF$3,0)),"")</f>
        <v>7.3238704548755225</v>
      </c>
      <c r="HY41" s="6">
        <f>IFERROR(INDEX(Sales!$D$5:$ABF$18,MATCH(UsagePerHour!$B41,Sales!$C$5:$C$18,0),MATCH(UsagePerHour!HY$4,Sales!$D$3:$ABF$3,0))/HY$2*INDEX(Usage!$D$5:$ABF$11,MATCH(UsagePerHour!$B$36,Usage!$C$5:$C$11,0),MATCH(UsagePerHour!HY$4,Usage!$D$3:$ABF$3,0)),"")</f>
        <v>0.66857324195876056</v>
      </c>
      <c r="HZ41" s="6">
        <f>IFERROR(INDEX(Sales!$D$5:$ABF$18,MATCH(UsagePerHour!$B41,Sales!$C$5:$C$18,0),MATCH(UsagePerHour!HZ$4,Sales!$D$3:$ABF$3,0))/HZ$2*INDEX(Usage!$D$5:$ABF$11,MATCH(UsagePerHour!$B$36,Usage!$C$5:$C$11,0),MATCH(UsagePerHour!HZ$4,Usage!$D$3:$ABF$3,0)),"")</f>
        <v>8.8973849006907297</v>
      </c>
      <c r="IA41" s="6">
        <f>IFERROR(INDEX(Sales!$D$5:$ABF$18,MATCH(UsagePerHour!$B41,Sales!$C$5:$C$18,0),MATCH(UsagePerHour!IA$4,Sales!$D$3:$ABF$3,0))/IA$2*INDEX(Usage!$D$5:$ABF$11,MATCH(UsagePerHour!$B$36,Usage!$C$5:$C$11,0),MATCH(UsagePerHour!IA$4,Usage!$D$3:$ABF$3,0)),"")</f>
        <v>14.586214663813491</v>
      </c>
      <c r="IB41" s="6">
        <f>IFERROR(INDEX(Sales!$D$5:$ABF$18,MATCH(UsagePerHour!$B41,Sales!$C$5:$C$18,0),MATCH(UsagePerHour!IB$4,Sales!$D$3:$ABF$3,0))/IB$2*INDEX(Usage!$D$5:$ABF$11,MATCH(UsagePerHour!$B$36,Usage!$C$5:$C$11,0),MATCH(UsagePerHour!IB$4,Usage!$D$3:$ABF$3,0)),"")</f>
        <v>0.48672453111183511</v>
      </c>
      <c r="IC41" s="6">
        <f>IFERROR(INDEX(Sales!$D$5:$ABF$18,MATCH(UsagePerHour!$B41,Sales!$C$5:$C$18,0),MATCH(UsagePerHour!IC$4,Sales!$D$3:$ABF$3,0))/IC$2*INDEX(Usage!$D$5:$ABF$11,MATCH(UsagePerHour!$B$36,Usage!$C$5:$C$11,0),MATCH(UsagePerHour!IC$4,Usage!$D$3:$ABF$3,0)),"")</f>
        <v>5.5032572609775965</v>
      </c>
      <c r="ID41" s="6">
        <f>IFERROR(INDEX(Sales!$D$5:$ABF$18,MATCH(UsagePerHour!$B41,Sales!$C$5:$C$18,0),MATCH(UsagePerHour!ID$4,Sales!$D$3:$ABF$3,0))/ID$2*INDEX(Usage!$D$5:$ABF$11,MATCH(UsagePerHour!$B$36,Usage!$C$5:$C$11,0),MATCH(UsagePerHour!ID$4,Usage!$D$3:$ABF$3,0)),"")</f>
        <v>5.6168210930434297</v>
      </c>
      <c r="IE41" s="6">
        <f>IFERROR(INDEX(Sales!$D$5:$ABF$18,MATCH(UsagePerHour!$B41,Sales!$C$5:$C$18,0),MATCH(UsagePerHour!IE$4,Sales!$D$3:$ABF$3,0))/IE$2*INDEX(Usage!$D$5:$ABF$11,MATCH(UsagePerHour!$B$36,Usage!$C$5:$C$11,0),MATCH(UsagePerHour!IE$4,Usage!$D$3:$ABF$3,0)),"")</f>
        <v>2.5630255142047167</v>
      </c>
      <c r="IF41" s="6">
        <f>IFERROR(INDEX(Sales!$D$5:$ABF$18,MATCH(UsagePerHour!$B41,Sales!$C$5:$C$18,0),MATCH(UsagePerHour!IF$4,Sales!$D$3:$ABF$3,0))/IF$2*INDEX(Usage!$D$5:$ABF$11,MATCH(UsagePerHour!$B$36,Usage!$C$5:$C$11,0),MATCH(UsagePerHour!IF$4,Usage!$D$3:$ABF$3,0)),"")</f>
        <v>4.8143876352244357</v>
      </c>
      <c r="IG41" s="6">
        <f>IFERROR(INDEX(Sales!$D$5:$ABF$18,MATCH(UsagePerHour!$B41,Sales!$C$5:$C$18,0),MATCH(UsagePerHour!IG$4,Sales!$D$3:$ABF$3,0))/IG$2*INDEX(Usage!$D$5:$ABF$11,MATCH(UsagePerHour!$B$36,Usage!$C$5:$C$11,0),MATCH(UsagePerHour!IG$4,Usage!$D$3:$ABF$3,0)),"")</f>
        <v>3.6867626085829119</v>
      </c>
      <c r="IH41" s="6">
        <f>IFERROR(INDEX(Sales!$D$5:$ABF$18,MATCH(UsagePerHour!$B41,Sales!$C$5:$C$18,0),MATCH(UsagePerHour!IH$4,Sales!$D$3:$ABF$3,0))/IH$2*INDEX(Usage!$D$5:$ABF$11,MATCH(UsagePerHour!$B$36,Usage!$C$5:$C$11,0),MATCH(UsagePerHour!IH$4,Usage!$D$3:$ABF$3,0)),"")</f>
        <v>20.703950967367401</v>
      </c>
      <c r="II41" s="6">
        <f>IFERROR(INDEX(Sales!$D$5:$ABF$18,MATCH(UsagePerHour!$B41,Sales!$C$5:$C$18,0),MATCH(UsagePerHour!II$4,Sales!$D$3:$ABF$3,0))/II$2*INDEX(Usage!$D$5:$ABF$11,MATCH(UsagePerHour!$B$36,Usage!$C$5:$C$11,0),MATCH(UsagePerHour!II$4,Usage!$D$3:$ABF$3,0)),"")</f>
        <v>1.4401257996262238</v>
      </c>
      <c r="IJ41" s="6">
        <f>IFERROR(INDEX(Sales!$D$5:$ABF$18,MATCH(UsagePerHour!$B41,Sales!$C$5:$C$18,0),MATCH(UsagePerHour!IJ$4,Sales!$D$3:$ABF$3,0))/IJ$2*INDEX(Usage!$D$5:$ABF$11,MATCH(UsagePerHour!$B$36,Usage!$C$5:$C$11,0),MATCH(UsagePerHour!IJ$4,Usage!$D$3:$ABF$3,0)),"")</f>
        <v>2.4111746839019568</v>
      </c>
      <c r="IK41" s="6">
        <f>IFERROR(INDEX(Sales!$D$5:$ABF$18,MATCH(UsagePerHour!$B41,Sales!$C$5:$C$18,0),MATCH(UsagePerHour!IK$4,Sales!$D$3:$ABF$3,0))/IK$2*INDEX(Usage!$D$5:$ABF$11,MATCH(UsagePerHour!$B$36,Usage!$C$5:$C$11,0),MATCH(UsagePerHour!IK$4,Usage!$D$3:$ABF$3,0)),"")</f>
        <v>14.125586170296064</v>
      </c>
      <c r="IL41" s="6">
        <f>IFERROR(INDEX(Sales!$D$5:$ABF$18,MATCH(UsagePerHour!$B41,Sales!$C$5:$C$18,0),MATCH(UsagePerHour!IL$4,Sales!$D$3:$ABF$3,0))/IL$2*INDEX(Usage!$D$5:$ABF$11,MATCH(UsagePerHour!$B$36,Usage!$C$5:$C$11,0),MATCH(UsagePerHour!IL$4,Usage!$D$3:$ABF$3,0)),"")</f>
        <v>5.843722133607967</v>
      </c>
      <c r="IM41" s="6">
        <f>IFERROR(INDEX(Sales!$D$5:$ABF$18,MATCH(UsagePerHour!$B41,Sales!$C$5:$C$18,0),MATCH(UsagePerHour!IM$4,Sales!$D$3:$ABF$3,0))/IM$2*INDEX(Usage!$D$5:$ABF$11,MATCH(UsagePerHour!$B$36,Usage!$C$5:$C$11,0),MATCH(UsagePerHour!IM$4,Usage!$D$3:$ABF$3,0)),"")</f>
        <v>2.120126848729075</v>
      </c>
      <c r="IN41" s="6">
        <f>IFERROR(INDEX(Sales!$D$5:$ABF$18,MATCH(UsagePerHour!$B41,Sales!$C$5:$C$18,0),MATCH(UsagePerHour!IN$4,Sales!$D$3:$ABF$3,0))/IN$2*INDEX(Usage!$D$5:$ABF$11,MATCH(UsagePerHour!$B$36,Usage!$C$5:$C$11,0),MATCH(UsagePerHour!IN$4,Usage!$D$3:$ABF$3,0)),"")</f>
        <v>1.7934446847005869</v>
      </c>
      <c r="IO41" s="6">
        <f>IFERROR(INDEX(Sales!$D$5:$ABF$18,MATCH(UsagePerHour!$B41,Sales!$C$5:$C$18,0),MATCH(UsagePerHour!IO$4,Sales!$D$3:$ABF$3,0))/IO$2*INDEX(Usage!$D$5:$ABF$11,MATCH(UsagePerHour!$B$36,Usage!$C$5:$C$11,0),MATCH(UsagePerHour!IO$4,Usage!$D$3:$ABF$3,0)),"")</f>
        <v>1.428078731458903</v>
      </c>
      <c r="IP41" s="6">
        <f>IFERROR(INDEX(Sales!$D$5:$ABF$18,MATCH(UsagePerHour!$B41,Sales!$C$5:$C$18,0),MATCH(UsagePerHour!IP$4,Sales!$D$3:$ABF$3,0))/IP$2*INDEX(Usage!$D$5:$ABF$11,MATCH(UsagePerHour!$B$36,Usage!$C$5:$C$11,0),MATCH(UsagePerHour!IP$4,Usage!$D$3:$ABF$3,0)),"")</f>
        <v>2.3463752867290992</v>
      </c>
      <c r="IQ41" s="6">
        <f>IFERROR(INDEX(Sales!$D$5:$ABF$18,MATCH(UsagePerHour!$B41,Sales!$C$5:$C$18,0),MATCH(UsagePerHour!IQ$4,Sales!$D$3:$ABF$3,0))/IQ$2*INDEX(Usage!$D$5:$ABF$11,MATCH(UsagePerHour!$B$36,Usage!$C$5:$C$11,0),MATCH(UsagePerHour!IQ$4,Usage!$D$3:$ABF$3,0)),"")</f>
        <v>7.4881582351419365</v>
      </c>
      <c r="IR41" s="6">
        <f>IFERROR(INDEX(Sales!$D$5:$ABF$18,MATCH(UsagePerHour!$B41,Sales!$C$5:$C$18,0),MATCH(UsagePerHour!IR$4,Sales!$D$3:$ABF$3,0))/IR$2*INDEX(Usage!$D$5:$ABF$11,MATCH(UsagePerHour!$B$36,Usage!$C$5:$C$11,0),MATCH(UsagePerHour!IR$4,Usage!$D$3:$ABF$3,0)),"")</f>
        <v>5.3653372284270588</v>
      </c>
      <c r="IS41" s="6">
        <f>IFERROR(INDEX(Sales!$D$5:$ABF$18,MATCH(UsagePerHour!$B41,Sales!$C$5:$C$18,0),MATCH(UsagePerHour!IS$4,Sales!$D$3:$ABF$3,0))/IS$2*INDEX(Usage!$D$5:$ABF$11,MATCH(UsagePerHour!$B$36,Usage!$C$5:$C$11,0),MATCH(UsagePerHour!IS$4,Usage!$D$3:$ABF$3,0)),"")</f>
        <v>4.2539432446781182</v>
      </c>
      <c r="IT41" s="6">
        <f>IFERROR(INDEX(Sales!$D$5:$ABF$18,MATCH(UsagePerHour!$B41,Sales!$C$5:$C$18,0),MATCH(UsagePerHour!IT$4,Sales!$D$3:$ABF$3,0))/IT$2*INDEX(Usage!$D$5:$ABF$11,MATCH(UsagePerHour!$B$36,Usage!$C$5:$C$11,0),MATCH(UsagePerHour!IT$4,Usage!$D$3:$ABF$3,0)),"")</f>
        <v>0.93457065274497986</v>
      </c>
      <c r="IU41" s="6">
        <f>IFERROR(INDEX(Sales!$D$5:$ABF$18,MATCH(UsagePerHour!$B41,Sales!$C$5:$C$18,0),MATCH(UsagePerHour!IU$4,Sales!$D$3:$ABF$3,0))/IU$2*INDEX(Usage!$D$5:$ABF$11,MATCH(UsagePerHour!$B$36,Usage!$C$5:$C$11,0),MATCH(UsagePerHour!IU$4,Usage!$D$3:$ABF$3,0)),"")</f>
        <v>4.2946460578200449</v>
      </c>
      <c r="IV41" s="6">
        <f>IFERROR(INDEX(Sales!$D$5:$ABF$18,MATCH(UsagePerHour!$B41,Sales!$C$5:$C$18,0),MATCH(UsagePerHour!IV$4,Sales!$D$3:$ABF$3,0))/IV$2*INDEX(Usage!$D$5:$ABF$11,MATCH(UsagePerHour!$B$36,Usage!$C$5:$C$11,0),MATCH(UsagePerHour!IV$4,Usage!$D$3:$ABF$3,0)),"")</f>
        <v>27.341464637311191</v>
      </c>
      <c r="IW41" s="6">
        <f>IFERROR(INDEX(Sales!$D$5:$ABF$18,MATCH(UsagePerHour!$B41,Sales!$C$5:$C$18,0),MATCH(UsagePerHour!IW$4,Sales!$D$3:$ABF$3,0))/IW$2*INDEX(Usage!$D$5:$ABF$11,MATCH(UsagePerHour!$B$36,Usage!$C$5:$C$11,0),MATCH(UsagePerHour!IW$4,Usage!$D$3:$ABF$3,0)),"")</f>
        <v>5.9141663350576996</v>
      </c>
      <c r="IX41" s="6">
        <f>IFERROR(INDEX(Sales!$D$5:$ABF$18,MATCH(UsagePerHour!$B41,Sales!$C$5:$C$18,0),MATCH(UsagePerHour!IX$4,Sales!$D$3:$ABF$3,0))/IX$2*INDEX(Usage!$D$5:$ABF$11,MATCH(UsagePerHour!$B$36,Usage!$C$5:$C$11,0),MATCH(UsagePerHour!IX$4,Usage!$D$3:$ABF$3,0)),"")</f>
        <v>5.2470379802901119</v>
      </c>
      <c r="IY41" s="6">
        <f>IFERROR(INDEX(Sales!$D$5:$ABF$18,MATCH(UsagePerHour!$B41,Sales!$C$5:$C$18,0),MATCH(UsagePerHour!IY$4,Sales!$D$3:$ABF$3,0))/IY$2*INDEX(Usage!$D$5:$ABF$11,MATCH(UsagePerHour!$B$36,Usage!$C$5:$C$11,0),MATCH(UsagePerHour!IY$4,Usage!$D$3:$ABF$3,0)),"")</f>
        <v>6.0057830402451096</v>
      </c>
      <c r="IZ41" s="6">
        <f>IFERROR(INDEX(Sales!$D$5:$ABF$18,MATCH(UsagePerHour!$B41,Sales!$C$5:$C$18,0),MATCH(UsagePerHour!IZ$4,Sales!$D$3:$ABF$3,0))/IZ$2*INDEX(Usage!$D$5:$ABF$11,MATCH(UsagePerHour!$B$36,Usage!$C$5:$C$11,0),MATCH(UsagePerHour!IZ$4,Usage!$D$3:$ABF$3,0)),"")</f>
        <v>6.4329065035977839</v>
      </c>
      <c r="JA41" s="6">
        <f>IFERROR(INDEX(Sales!$D$5:$ABF$18,MATCH(UsagePerHour!$B41,Sales!$C$5:$C$18,0),MATCH(UsagePerHour!JA$4,Sales!$D$3:$ABF$3,0))/JA$2*INDEX(Usage!$D$5:$ABF$11,MATCH(UsagePerHour!$B$36,Usage!$C$5:$C$11,0),MATCH(UsagePerHour!JA$4,Usage!$D$3:$ABF$3,0)),"")</f>
        <v>1.5578619991320699</v>
      </c>
      <c r="JB41" s="6">
        <f>IFERROR(INDEX(Sales!$D$5:$ABF$18,MATCH(UsagePerHour!$B41,Sales!$C$5:$C$18,0),MATCH(UsagePerHour!JB$4,Sales!$D$3:$ABF$3,0))/JB$2*INDEX(Usage!$D$5:$ABF$11,MATCH(UsagePerHour!$B$36,Usage!$C$5:$C$11,0),MATCH(UsagePerHour!JB$4,Usage!$D$3:$ABF$3,0)),"")</f>
        <v>13.043540301813033</v>
      </c>
      <c r="JC41" s="6">
        <f>IFERROR(INDEX(Sales!$D$5:$ABF$18,MATCH(UsagePerHour!$B41,Sales!$C$5:$C$18,0),MATCH(UsagePerHour!JC$4,Sales!$D$3:$ABF$3,0))/JC$2*INDEX(Usage!$D$5:$ABF$11,MATCH(UsagePerHour!$B$36,Usage!$C$5:$C$11,0),MATCH(UsagePerHour!JC$4,Usage!$D$3:$ABF$3,0)),"")</f>
        <v>7.0950800638249216</v>
      </c>
      <c r="JD41" s="6">
        <f>IFERROR(INDEX(Sales!$D$5:$ABF$18,MATCH(UsagePerHour!$B41,Sales!$C$5:$C$18,0),MATCH(UsagePerHour!JD$4,Sales!$D$3:$ABF$3,0))/JD$2*INDEX(Usage!$D$5:$ABF$11,MATCH(UsagePerHour!$B$36,Usage!$C$5:$C$11,0),MATCH(UsagePerHour!JD$4,Usage!$D$3:$ABF$3,0)),"")</f>
        <v>0.23478852067388956</v>
      </c>
      <c r="JE41" s="6">
        <f>IFERROR(INDEX(Sales!$D$5:$ABF$18,MATCH(UsagePerHour!$B41,Sales!$C$5:$C$18,0),MATCH(UsagePerHour!JE$4,Sales!$D$3:$ABF$3,0))/JE$2*INDEX(Usage!$D$5:$ABF$11,MATCH(UsagePerHour!$B$36,Usage!$C$5:$C$11,0),MATCH(UsagePerHour!JE$4,Usage!$D$3:$ABF$3,0)),"")</f>
        <v>1.5212201824648577</v>
      </c>
      <c r="JF41" s="6">
        <f>IFERROR(INDEX(Sales!$D$5:$ABF$18,MATCH(UsagePerHour!$B41,Sales!$C$5:$C$18,0),MATCH(UsagePerHour!JF$4,Sales!$D$3:$ABF$3,0))/JF$2*INDEX(Usage!$D$5:$ABF$11,MATCH(UsagePerHour!$B$36,Usage!$C$5:$C$11,0),MATCH(UsagePerHour!JF$4,Usage!$D$3:$ABF$3,0)),"")</f>
        <v>3.6460550091975001</v>
      </c>
      <c r="JG41" s="6">
        <f>IFERROR(INDEX(Sales!$D$5:$ABF$18,MATCH(UsagePerHour!$B41,Sales!$C$5:$C$18,0),MATCH(UsagePerHour!JG$4,Sales!$D$3:$ABF$3,0))/JG$2*INDEX(Usage!$D$5:$ABF$11,MATCH(UsagePerHour!$B$36,Usage!$C$5:$C$11,0),MATCH(UsagePerHour!JG$4,Usage!$D$3:$ABF$3,0)),"")</f>
        <v>2.8467097136186137</v>
      </c>
      <c r="JH41" s="6">
        <f>IFERROR(INDEX(Sales!$D$5:$ABF$18,MATCH(UsagePerHour!$B41,Sales!$C$5:$C$18,0),MATCH(UsagePerHour!JH$4,Sales!$D$3:$ABF$3,0))/JH$2*INDEX(Usage!$D$5:$ABF$11,MATCH(UsagePerHour!$B$36,Usage!$C$5:$C$11,0),MATCH(UsagePerHour!JH$4,Usage!$D$3:$ABF$3,0)),"")</f>
        <v>2.742940150104773</v>
      </c>
      <c r="JI41" s="6">
        <f>IFERROR(INDEX(Sales!$D$5:$ABF$18,MATCH(UsagePerHour!$B41,Sales!$C$5:$C$18,0),MATCH(UsagePerHour!JI$4,Sales!$D$3:$ABF$3,0))/JI$2*INDEX(Usage!$D$5:$ABF$11,MATCH(UsagePerHour!$B$36,Usage!$C$5:$C$11,0),MATCH(UsagePerHour!JI$4,Usage!$D$3:$ABF$3,0)),"")</f>
        <v>10.444675250891045</v>
      </c>
      <c r="JJ41" s="6">
        <f>IFERROR(INDEX(Sales!$D$5:$ABF$18,MATCH(UsagePerHour!$B41,Sales!$C$5:$C$18,0),MATCH(UsagePerHour!JJ$4,Sales!$D$3:$ABF$3,0))/JJ$2*INDEX(Usage!$D$5:$ABF$11,MATCH(UsagePerHour!$B$36,Usage!$C$5:$C$11,0),MATCH(UsagePerHour!JJ$4,Usage!$D$3:$ABF$3,0)),"")</f>
        <v>9.9279470908224319</v>
      </c>
      <c r="JK41" s="6">
        <f>IFERROR(INDEX(Sales!$D$5:$ABF$18,MATCH(UsagePerHour!$B41,Sales!$C$5:$C$18,0),MATCH(UsagePerHour!JK$4,Sales!$D$3:$ABF$3,0))/JK$2*INDEX(Usage!$D$5:$ABF$11,MATCH(UsagePerHour!$B$36,Usage!$C$5:$C$11,0),MATCH(UsagePerHour!JK$4,Usage!$D$3:$ABF$3,0)),"")</f>
        <v>0.59686146780040072</v>
      </c>
      <c r="JL41" s="6">
        <f>IFERROR(INDEX(Sales!$D$5:$ABF$18,MATCH(UsagePerHour!$B41,Sales!$C$5:$C$18,0),MATCH(UsagePerHour!JL$4,Sales!$D$3:$ABF$3,0))/JL$2*INDEX(Usage!$D$5:$ABF$11,MATCH(UsagePerHour!$B$36,Usage!$C$5:$C$11,0),MATCH(UsagePerHour!JL$4,Usage!$D$3:$ABF$3,0)),"")</f>
        <v>0.83788391227368153</v>
      </c>
      <c r="JM41" s="6">
        <f>IFERROR(INDEX(Sales!$D$5:$ABF$18,MATCH(UsagePerHour!$B41,Sales!$C$5:$C$18,0),MATCH(UsagePerHour!JM$4,Sales!$D$3:$ABF$3,0))/JM$2*INDEX(Usage!$D$5:$ABF$11,MATCH(UsagePerHour!$B$36,Usage!$C$5:$C$11,0),MATCH(UsagePerHour!JM$4,Usage!$D$3:$ABF$3,0)),"")</f>
        <v>16.554897756176</v>
      </c>
      <c r="JN41" s="6">
        <f>IFERROR(INDEX(Sales!$D$5:$ABF$18,MATCH(UsagePerHour!$B41,Sales!$C$5:$C$18,0),MATCH(UsagePerHour!JN$4,Sales!$D$3:$ABF$3,0))/JN$2*INDEX(Usage!$D$5:$ABF$11,MATCH(UsagePerHour!$B$36,Usage!$C$5:$C$11,0),MATCH(UsagePerHour!JN$4,Usage!$D$3:$ABF$3,0)),"")</f>
        <v>5.551710542278296</v>
      </c>
      <c r="JO41" s="6">
        <f>IFERROR(INDEX(Sales!$D$5:$ABF$18,MATCH(UsagePerHour!$B41,Sales!$C$5:$C$18,0),MATCH(UsagePerHour!JO$4,Sales!$D$3:$ABF$3,0))/JO$2*INDEX(Usage!$D$5:$ABF$11,MATCH(UsagePerHour!$B$36,Usage!$C$5:$C$11,0),MATCH(UsagePerHour!JO$4,Usage!$D$3:$ABF$3,0)),"")</f>
        <v>0.45436536628795338</v>
      </c>
      <c r="JP41" s="6">
        <f>IFERROR(INDEX(Sales!$D$5:$ABF$18,MATCH(UsagePerHour!$B41,Sales!$C$5:$C$18,0),MATCH(UsagePerHour!JP$4,Sales!$D$3:$ABF$3,0))/JP$2*INDEX(Usage!$D$5:$ABF$11,MATCH(UsagePerHour!$B$36,Usage!$C$5:$C$11,0),MATCH(UsagePerHour!JP$4,Usage!$D$3:$ABF$3,0)),"")</f>
        <v>1.3222528889023688</v>
      </c>
      <c r="JQ41" s="6">
        <f>IFERROR(INDEX(Sales!$D$5:$ABF$18,MATCH(UsagePerHour!$B41,Sales!$C$5:$C$18,0),MATCH(UsagePerHour!JQ$4,Sales!$D$3:$ABF$3,0))/JQ$2*INDEX(Usage!$D$5:$ABF$11,MATCH(UsagePerHour!$B$36,Usage!$C$5:$C$11,0),MATCH(UsagePerHour!JQ$4,Usage!$D$3:$ABF$3,0)),"")</f>
        <v>0.21682912273721899</v>
      </c>
      <c r="JR41" s="6">
        <f>IFERROR(INDEX(Sales!$D$5:$ABF$18,MATCH(UsagePerHour!$B41,Sales!$C$5:$C$18,0),MATCH(UsagePerHour!JR$4,Sales!$D$3:$ABF$3,0))/JR$2*INDEX(Usage!$D$5:$ABF$11,MATCH(UsagePerHour!$B$36,Usage!$C$5:$C$11,0),MATCH(UsagePerHour!JR$4,Usage!$D$3:$ABF$3,0)),"")</f>
        <v>6.432804782947751</v>
      </c>
      <c r="JS41" s="6">
        <f>IFERROR(INDEX(Sales!$D$5:$ABF$18,MATCH(UsagePerHour!$B41,Sales!$C$5:$C$18,0),MATCH(UsagePerHour!JS$4,Sales!$D$3:$ABF$3,0))/JS$2*INDEX(Usage!$D$5:$ABF$11,MATCH(UsagePerHour!$B$36,Usage!$C$5:$C$11,0),MATCH(UsagePerHour!JS$4,Usage!$D$3:$ABF$3,0)),"")</f>
        <v>1.3147653912515267</v>
      </c>
      <c r="JT41" s="6">
        <f>IFERROR(INDEX(Sales!$D$5:$ABF$18,MATCH(UsagePerHour!$B41,Sales!$C$5:$C$18,0),MATCH(UsagePerHour!JT$4,Sales!$D$3:$ABF$3,0))/JT$2*INDEX(Usage!$D$5:$ABF$11,MATCH(UsagePerHour!$B$36,Usage!$C$5:$C$11,0),MATCH(UsagePerHour!JT$4,Usage!$D$3:$ABF$3,0)),"")</f>
        <v>4.074686885886706</v>
      </c>
      <c r="JU41" s="6">
        <f>IFERROR(INDEX(Sales!$D$5:$ABF$18,MATCH(UsagePerHour!$B41,Sales!$C$5:$C$18,0),MATCH(UsagePerHour!JU$4,Sales!$D$3:$ABF$3,0))/JU$2*INDEX(Usage!$D$5:$ABF$11,MATCH(UsagePerHour!$B$36,Usage!$C$5:$C$11,0),MATCH(UsagePerHour!JU$4,Usage!$D$3:$ABF$3,0)),"")</f>
        <v>4.2720794132898732</v>
      </c>
      <c r="JV41" s="6">
        <f>IFERROR(INDEX(Sales!$D$5:$ABF$18,MATCH(UsagePerHour!$B41,Sales!$C$5:$C$18,0),MATCH(UsagePerHour!JV$4,Sales!$D$3:$ABF$3,0))/JV$2*INDEX(Usage!$D$5:$ABF$11,MATCH(UsagePerHour!$B$36,Usage!$C$5:$C$11,0),MATCH(UsagePerHour!JV$4,Usage!$D$3:$ABF$3,0)),"")</f>
        <v>1.2380043234943532</v>
      </c>
      <c r="JW41" s="6">
        <f>IFERROR(INDEX(Sales!$D$5:$ABF$18,MATCH(UsagePerHour!$B41,Sales!$C$5:$C$18,0),MATCH(UsagePerHour!JW$4,Sales!$D$3:$ABF$3,0))/JW$2*INDEX(Usage!$D$5:$ABF$11,MATCH(UsagePerHour!$B$36,Usage!$C$5:$C$11,0),MATCH(UsagePerHour!JW$4,Usage!$D$3:$ABF$3,0)),"")</f>
        <v>14.423607212135334</v>
      </c>
      <c r="JX41" s="6">
        <f>IFERROR(INDEX(Sales!$D$5:$ABF$18,MATCH(UsagePerHour!$B41,Sales!$C$5:$C$18,0),MATCH(UsagePerHour!JX$4,Sales!$D$3:$ABF$3,0))/JX$2*INDEX(Usage!$D$5:$ABF$11,MATCH(UsagePerHour!$B$36,Usage!$C$5:$C$11,0),MATCH(UsagePerHour!JX$4,Usage!$D$3:$ABF$3,0)),"")</f>
        <v>6.0840348383805258</v>
      </c>
      <c r="JY41" s="6">
        <f>IFERROR(INDEX(Sales!$D$5:$ABF$18,MATCH(UsagePerHour!$B41,Sales!$C$5:$C$18,0),MATCH(UsagePerHour!JY$4,Sales!$D$3:$ABF$3,0))/JY$2*INDEX(Usage!$D$5:$ABF$11,MATCH(UsagePerHour!$B$36,Usage!$C$5:$C$11,0),MATCH(UsagePerHour!JY$4,Usage!$D$3:$ABF$3,0)),"")</f>
        <v>2.6722242562499412</v>
      </c>
      <c r="JZ41" s="6">
        <f>IFERROR(INDEX(Sales!$D$5:$ABF$18,MATCH(UsagePerHour!$B41,Sales!$C$5:$C$18,0),MATCH(UsagePerHour!JZ$4,Sales!$D$3:$ABF$3,0))/JZ$2*INDEX(Usage!$D$5:$ABF$11,MATCH(UsagePerHour!$B$36,Usage!$C$5:$C$11,0),MATCH(UsagePerHour!JZ$4,Usage!$D$3:$ABF$3,0)),"")</f>
        <v>1.7147629024757352</v>
      </c>
      <c r="KA41" s="6">
        <f>IFERROR(INDEX(Sales!$D$5:$ABF$18,MATCH(UsagePerHour!$B41,Sales!$C$5:$C$18,0),MATCH(UsagePerHour!KA$4,Sales!$D$3:$ABF$3,0))/KA$2*INDEX(Usage!$D$5:$ABF$11,MATCH(UsagePerHour!$B$36,Usage!$C$5:$C$11,0),MATCH(UsagePerHour!KA$4,Usage!$D$3:$ABF$3,0)),"")</f>
        <v>6.6188621469101889</v>
      </c>
      <c r="KB41" s="6">
        <f>IFERROR(INDEX(Sales!$D$5:$ABF$18,MATCH(UsagePerHour!$B41,Sales!$C$5:$C$18,0),MATCH(UsagePerHour!KB$4,Sales!$D$3:$ABF$3,0))/KB$2*INDEX(Usage!$D$5:$ABF$11,MATCH(UsagePerHour!$B$36,Usage!$C$5:$C$11,0),MATCH(UsagePerHour!KB$4,Usage!$D$3:$ABF$3,0)),"")</f>
        <v>2.069156293222683</v>
      </c>
      <c r="KC41" s="6">
        <f>IFERROR(INDEX(Sales!$D$5:$ABF$18,MATCH(UsagePerHour!$B41,Sales!$C$5:$C$18,0),MATCH(UsagePerHour!KC$4,Sales!$D$3:$ABF$3,0))/KC$2*INDEX(Usage!$D$5:$ABF$11,MATCH(UsagePerHour!$B$36,Usage!$C$5:$C$11,0),MATCH(UsagePerHour!KC$4,Usage!$D$3:$ABF$3,0)),"")</f>
        <v>3.724418459352989</v>
      </c>
      <c r="KD41" s="6">
        <f>IFERROR(INDEX(Sales!$D$5:$ABF$18,MATCH(UsagePerHour!$B41,Sales!$C$5:$C$18,0),MATCH(UsagePerHour!KD$4,Sales!$D$3:$ABF$3,0))/KD$2*INDEX(Usage!$D$5:$ABF$11,MATCH(UsagePerHour!$B$36,Usage!$C$5:$C$11,0),MATCH(UsagePerHour!KD$4,Usage!$D$3:$ABF$3,0)),"")</f>
        <v>4.6444889494677515</v>
      </c>
      <c r="KE41" s="6">
        <f>IFERROR(INDEX(Sales!$D$5:$ABF$18,MATCH(UsagePerHour!$B41,Sales!$C$5:$C$18,0),MATCH(UsagePerHour!KE$4,Sales!$D$3:$ABF$3,0))/KE$2*INDEX(Usage!$D$5:$ABF$11,MATCH(UsagePerHour!$B$36,Usage!$C$5:$C$11,0),MATCH(UsagePerHour!KE$4,Usage!$D$3:$ABF$3,0)),"")</f>
        <v>10.337594825762384</v>
      </c>
      <c r="KF41" s="6">
        <f>IFERROR(INDEX(Sales!$D$5:$ABF$18,MATCH(UsagePerHour!$B41,Sales!$C$5:$C$18,0),MATCH(UsagePerHour!KF$4,Sales!$D$3:$ABF$3,0))/KF$2*INDEX(Usage!$D$5:$ABF$11,MATCH(UsagePerHour!$B$36,Usage!$C$5:$C$11,0),MATCH(UsagePerHour!KF$4,Usage!$D$3:$ABF$3,0)),"")</f>
        <v>0.95985961833735467</v>
      </c>
      <c r="KG41" s="6">
        <f>IFERROR(INDEX(Sales!$D$5:$ABF$18,MATCH(UsagePerHour!$B41,Sales!$C$5:$C$18,0),MATCH(UsagePerHour!KG$4,Sales!$D$3:$ABF$3,0))/KG$2*INDEX(Usage!$D$5:$ABF$11,MATCH(UsagePerHour!$B$36,Usage!$C$5:$C$11,0),MATCH(UsagePerHour!KG$4,Usage!$D$3:$ABF$3,0)),"")</f>
        <v>2.1913163444532904</v>
      </c>
      <c r="KH41" s="6">
        <f>IFERROR(INDEX(Sales!$D$5:$ABF$18,MATCH(UsagePerHour!$B41,Sales!$C$5:$C$18,0),MATCH(UsagePerHour!KH$4,Sales!$D$3:$ABF$3,0))/KH$2*INDEX(Usage!$D$5:$ABF$11,MATCH(UsagePerHour!$B$36,Usage!$C$5:$C$11,0),MATCH(UsagePerHour!KH$4,Usage!$D$3:$ABF$3,0)),"")</f>
        <v>4.85259725546985</v>
      </c>
      <c r="KI41" s="6">
        <f>IFERROR(INDEX(Sales!$D$5:$ABF$18,MATCH(UsagePerHour!$B41,Sales!$C$5:$C$18,0),MATCH(UsagePerHour!KI$4,Sales!$D$3:$ABF$3,0))/KI$2*INDEX(Usage!$D$5:$ABF$11,MATCH(UsagePerHour!$B$36,Usage!$C$5:$C$11,0),MATCH(UsagePerHour!KI$4,Usage!$D$3:$ABF$3,0)),"")</f>
        <v>16.300160158507389</v>
      </c>
      <c r="KJ41" s="6">
        <f>IFERROR(INDEX(Sales!$D$5:$ABF$18,MATCH(UsagePerHour!$B41,Sales!$C$5:$C$18,0),MATCH(UsagePerHour!KJ$4,Sales!$D$3:$ABF$3,0))/KJ$2*INDEX(Usage!$D$5:$ABF$11,MATCH(UsagePerHour!$B$36,Usage!$C$5:$C$11,0),MATCH(UsagePerHour!KJ$4,Usage!$D$3:$ABF$3,0)),"")</f>
        <v>4.6848184328513316</v>
      </c>
      <c r="KK41" s="6">
        <f>IFERROR(INDEX(Sales!$D$5:$ABF$18,MATCH(UsagePerHour!$B41,Sales!$C$5:$C$18,0),MATCH(UsagePerHour!KK$4,Sales!$D$3:$ABF$3,0))/KK$2*INDEX(Usage!$D$5:$ABF$11,MATCH(UsagePerHour!$B$36,Usage!$C$5:$C$11,0),MATCH(UsagePerHour!KK$4,Usage!$D$3:$ABF$3,0)),"")</f>
        <v>1.7169589329739501</v>
      </c>
      <c r="KL41" s="6">
        <f>IFERROR(INDEX(Sales!$D$5:$ABF$18,MATCH(UsagePerHour!$B41,Sales!$C$5:$C$18,0),MATCH(UsagePerHour!KL$4,Sales!$D$3:$ABF$3,0))/KL$2*INDEX(Usage!$D$5:$ABF$11,MATCH(UsagePerHour!$B$36,Usage!$C$5:$C$11,0),MATCH(UsagePerHour!KL$4,Usage!$D$3:$ABF$3,0)),"")</f>
        <v>1.2789535525701099</v>
      </c>
      <c r="KM41" s="6">
        <f>IFERROR(INDEX(Sales!$D$5:$ABF$18,MATCH(UsagePerHour!$B41,Sales!$C$5:$C$18,0),MATCH(UsagePerHour!KM$4,Sales!$D$3:$ABF$3,0))/KM$2*INDEX(Usage!$D$5:$ABF$11,MATCH(UsagePerHour!$B$36,Usage!$C$5:$C$11,0),MATCH(UsagePerHour!KM$4,Usage!$D$3:$ABF$3,0)),"")</f>
        <v>0.62408187419500816</v>
      </c>
      <c r="KN41" s="6">
        <f>IFERROR(INDEX(Sales!$D$5:$ABF$18,MATCH(UsagePerHour!$B41,Sales!$C$5:$C$18,0),MATCH(UsagePerHour!KN$4,Sales!$D$3:$ABF$3,0))/KN$2*INDEX(Usage!$D$5:$ABF$11,MATCH(UsagePerHour!$B$36,Usage!$C$5:$C$11,0),MATCH(UsagePerHour!KN$4,Usage!$D$3:$ABF$3,0)),"")</f>
        <v>2.6082417551277186</v>
      </c>
      <c r="KO41" s="6">
        <f>IFERROR(INDEX(Sales!$D$5:$ABF$18,MATCH(UsagePerHour!$B41,Sales!$C$5:$C$18,0),MATCH(UsagePerHour!KO$4,Sales!$D$3:$ABF$3,0))/KO$2*INDEX(Usage!$D$5:$ABF$11,MATCH(UsagePerHour!$B$36,Usage!$C$5:$C$11,0),MATCH(UsagePerHour!KO$4,Usage!$D$3:$ABF$3,0)),"")</f>
        <v>2.4120026198050457</v>
      </c>
      <c r="KP41" s="6">
        <f>IFERROR(INDEX(Sales!$D$5:$ABF$18,MATCH(UsagePerHour!$B41,Sales!$C$5:$C$18,0),MATCH(UsagePerHour!KP$4,Sales!$D$3:$ABF$3,0))/KP$2*INDEX(Usage!$D$5:$ABF$11,MATCH(UsagePerHour!$B$36,Usage!$C$5:$C$11,0),MATCH(UsagePerHour!KP$4,Usage!$D$3:$ABF$3,0)),"")</f>
        <v>3.3775197327172317</v>
      </c>
      <c r="KQ41" s="6">
        <f>IFERROR(INDEX(Sales!$D$5:$ABF$18,MATCH(UsagePerHour!$B41,Sales!$C$5:$C$18,0),MATCH(UsagePerHour!KQ$4,Sales!$D$3:$ABF$3,0))/KQ$2*INDEX(Usage!$D$5:$ABF$11,MATCH(UsagePerHour!$B$36,Usage!$C$5:$C$11,0),MATCH(UsagePerHour!KQ$4,Usage!$D$3:$ABF$3,0)),"")</f>
        <v>3.4250057396778373</v>
      </c>
      <c r="KR41" s="6">
        <f>IFERROR(INDEX(Sales!$D$5:$ABF$18,MATCH(UsagePerHour!$B41,Sales!$C$5:$C$18,0),MATCH(UsagePerHour!KR$4,Sales!$D$3:$ABF$3,0))/KR$2*INDEX(Usage!$D$5:$ABF$11,MATCH(UsagePerHour!$B$36,Usage!$C$5:$C$11,0),MATCH(UsagePerHour!KR$4,Usage!$D$3:$ABF$3,0)),"")</f>
        <v>6.6051279814162482</v>
      </c>
      <c r="KS41" s="6">
        <f>IFERROR(INDEX(Sales!$D$5:$ABF$18,MATCH(UsagePerHour!$B41,Sales!$C$5:$C$18,0),MATCH(UsagePerHour!KS$4,Sales!$D$3:$ABF$3,0))/KS$2*INDEX(Usage!$D$5:$ABF$11,MATCH(UsagePerHour!$B$36,Usage!$C$5:$C$11,0),MATCH(UsagePerHour!KS$4,Usage!$D$3:$ABF$3,0)),"")</f>
        <v>2.7387248696004458</v>
      </c>
      <c r="KT41" s="6">
        <f>IFERROR(INDEX(Sales!$D$5:$ABF$18,MATCH(UsagePerHour!$B41,Sales!$C$5:$C$18,0),MATCH(UsagePerHour!KT$4,Sales!$D$3:$ABF$3,0))/KT$2*INDEX(Usage!$D$5:$ABF$11,MATCH(UsagePerHour!$B$36,Usage!$C$5:$C$11,0),MATCH(UsagePerHour!KT$4,Usage!$D$3:$ABF$3,0)),"")</f>
        <v>1.9954193192547514</v>
      </c>
      <c r="KU41" s="6">
        <f>IFERROR(INDEX(Sales!$D$5:$ABF$18,MATCH(UsagePerHour!$B41,Sales!$C$5:$C$18,0),MATCH(UsagePerHour!KU$4,Sales!$D$3:$ABF$3,0))/KU$2*INDEX(Usage!$D$5:$ABF$11,MATCH(UsagePerHour!$B$36,Usage!$C$5:$C$11,0),MATCH(UsagePerHour!KU$4,Usage!$D$3:$ABF$3,0)),"")</f>
        <v>9.7920881679895322E-2</v>
      </c>
      <c r="KV41" s="6">
        <f>IFERROR(INDEX(Sales!$D$5:$ABF$18,MATCH(UsagePerHour!$B41,Sales!$C$5:$C$18,0),MATCH(UsagePerHour!KV$4,Sales!$D$3:$ABF$3,0))/KV$2*INDEX(Usage!$D$5:$ABF$11,MATCH(UsagePerHour!$B$36,Usage!$C$5:$C$11,0),MATCH(UsagePerHour!KV$4,Usage!$D$3:$ABF$3,0)),"")</f>
        <v>1.5575802509867502</v>
      </c>
      <c r="KW41" s="6">
        <f>IFERROR(INDEX(Sales!$D$5:$ABF$18,MATCH(UsagePerHour!$B41,Sales!$C$5:$C$18,0),MATCH(UsagePerHour!KW$4,Sales!$D$3:$ABF$3,0))/KW$2*INDEX(Usage!$D$5:$ABF$11,MATCH(UsagePerHour!$B$36,Usage!$C$5:$C$11,0),MATCH(UsagePerHour!KW$4,Usage!$D$3:$ABF$3,0)),"")</f>
        <v>6.0011669480583976</v>
      </c>
      <c r="KX41" s="6">
        <f>IFERROR(INDEX(Sales!$D$5:$ABF$18,MATCH(UsagePerHour!$B41,Sales!$C$5:$C$18,0),MATCH(UsagePerHour!KX$4,Sales!$D$3:$ABF$3,0))/KX$2*INDEX(Usage!$D$5:$ABF$11,MATCH(UsagePerHour!$B$36,Usage!$C$5:$C$11,0),MATCH(UsagePerHour!KX$4,Usage!$D$3:$ABF$3,0)),"")</f>
        <v>3.4274072353125629</v>
      </c>
      <c r="KY41" s="6">
        <f>IFERROR(INDEX(Sales!$D$5:$ABF$18,MATCH(UsagePerHour!$B41,Sales!$C$5:$C$18,0),MATCH(UsagePerHour!KY$4,Sales!$D$3:$ABF$3,0))/KY$2*INDEX(Usage!$D$5:$ABF$11,MATCH(UsagePerHour!$B$36,Usage!$C$5:$C$11,0),MATCH(UsagePerHour!KY$4,Usage!$D$3:$ABF$3,0)),"")</f>
        <v>5.5196224968860781</v>
      </c>
      <c r="KZ41" s="6">
        <f>IFERROR(INDEX(Sales!$D$5:$ABF$18,MATCH(UsagePerHour!$B41,Sales!$C$5:$C$18,0),MATCH(UsagePerHour!KZ$4,Sales!$D$3:$ABF$3,0))/KZ$2*INDEX(Usage!$D$5:$ABF$11,MATCH(UsagePerHour!$B$36,Usage!$C$5:$C$11,0),MATCH(UsagePerHour!KZ$4,Usage!$D$3:$ABF$3,0)),"")</f>
        <v>2.4283405929464661</v>
      </c>
      <c r="LA41" s="6">
        <f>IFERROR(INDEX(Sales!$D$5:$ABF$18,MATCH(UsagePerHour!$B41,Sales!$C$5:$C$18,0),MATCH(UsagePerHour!LA$4,Sales!$D$3:$ABF$3,0))/LA$2*INDEX(Usage!$D$5:$ABF$11,MATCH(UsagePerHour!$B$36,Usage!$C$5:$C$11,0),MATCH(UsagePerHour!LA$4,Usage!$D$3:$ABF$3,0)),"")</f>
        <v>2.0949778335318339</v>
      </c>
      <c r="LB41" s="6">
        <f>IFERROR(INDEX(Sales!$D$5:$ABF$18,MATCH(UsagePerHour!$B41,Sales!$C$5:$C$18,0),MATCH(UsagePerHour!LB$4,Sales!$D$3:$ABF$3,0))/LB$2*INDEX(Usage!$D$5:$ABF$11,MATCH(UsagePerHour!$B$36,Usage!$C$5:$C$11,0),MATCH(UsagePerHour!LB$4,Usage!$D$3:$ABF$3,0)),"")</f>
        <v>6.3269301650973873</v>
      </c>
      <c r="LC41" s="6">
        <f>IFERROR(INDEX(Sales!$D$5:$ABF$18,MATCH(UsagePerHour!$B41,Sales!$C$5:$C$18,0),MATCH(UsagePerHour!LC$4,Sales!$D$3:$ABF$3,0))/LC$2*INDEX(Usage!$D$5:$ABF$11,MATCH(UsagePerHour!$B$36,Usage!$C$5:$C$11,0),MATCH(UsagePerHour!LC$4,Usage!$D$3:$ABF$3,0)),"")</f>
        <v>2.5587308334800123</v>
      </c>
      <c r="LD41" s="6">
        <f>IFERROR(INDEX(Sales!$D$5:$ABF$18,MATCH(UsagePerHour!$B41,Sales!$C$5:$C$18,0),MATCH(UsagePerHour!LD$4,Sales!$D$3:$ABF$3,0))/LD$2*INDEX(Usage!$D$5:$ABF$11,MATCH(UsagePerHour!$B$36,Usage!$C$5:$C$11,0),MATCH(UsagePerHour!LD$4,Usage!$D$3:$ABF$3,0)),"")</f>
        <v>6.1449508849656533</v>
      </c>
      <c r="LE41" s="6">
        <f>IFERROR(INDEX(Sales!$D$5:$ABF$18,MATCH(UsagePerHour!$B41,Sales!$C$5:$C$18,0),MATCH(UsagePerHour!LE$4,Sales!$D$3:$ABF$3,0))/LE$2*INDEX(Usage!$D$5:$ABF$11,MATCH(UsagePerHour!$B$36,Usage!$C$5:$C$11,0),MATCH(UsagePerHour!LE$4,Usage!$D$3:$ABF$3,0)),"")</f>
        <v>0.85875551061995814</v>
      </c>
      <c r="LF41" s="6">
        <f>IFERROR(INDEX(Sales!$D$5:$ABF$18,MATCH(UsagePerHour!$B41,Sales!$C$5:$C$18,0),MATCH(UsagePerHour!LF$4,Sales!$D$3:$ABF$3,0))/LF$2*INDEX(Usage!$D$5:$ABF$11,MATCH(UsagePerHour!$B$36,Usage!$C$5:$C$11,0),MATCH(UsagePerHour!LF$4,Usage!$D$3:$ABF$3,0)),"")</f>
        <v>3.835644720149344</v>
      </c>
      <c r="LG41" s="6">
        <f>IFERROR(INDEX(Sales!$D$5:$ABF$18,MATCH(UsagePerHour!$B41,Sales!$C$5:$C$18,0),MATCH(UsagePerHour!LG$4,Sales!$D$3:$ABF$3,0))/LG$2*INDEX(Usage!$D$5:$ABF$11,MATCH(UsagePerHour!$B$36,Usage!$C$5:$C$11,0),MATCH(UsagePerHour!LG$4,Usage!$D$3:$ABF$3,0)),"")</f>
        <v>0.64641545340140572</v>
      </c>
      <c r="LH41" s="6">
        <f>IFERROR(INDEX(Sales!$D$5:$ABF$18,MATCH(UsagePerHour!$B41,Sales!$C$5:$C$18,0),MATCH(UsagePerHour!LH$4,Sales!$D$3:$ABF$3,0))/LH$2*INDEX(Usage!$D$5:$ABF$11,MATCH(UsagePerHour!$B$36,Usage!$C$5:$C$11,0),MATCH(UsagePerHour!LH$4,Usage!$D$3:$ABF$3,0)),"")</f>
        <v>1.435574769035741</v>
      </c>
      <c r="LI41" s="6">
        <f>IFERROR(INDEX(Sales!$D$5:$ABF$18,MATCH(UsagePerHour!$B41,Sales!$C$5:$C$18,0),MATCH(UsagePerHour!LI$4,Sales!$D$3:$ABF$3,0))/LI$2*INDEX(Usage!$D$5:$ABF$11,MATCH(UsagePerHour!$B$36,Usage!$C$5:$C$11,0),MATCH(UsagePerHour!LI$4,Usage!$D$3:$ABF$3,0)),"")</f>
        <v>3.0327958354884572</v>
      </c>
      <c r="LJ41" s="6">
        <f>IFERROR(INDEX(Sales!$D$5:$ABF$18,MATCH(UsagePerHour!$B41,Sales!$C$5:$C$18,0),MATCH(UsagePerHour!LJ$4,Sales!$D$3:$ABF$3,0))/LJ$2*INDEX(Usage!$D$5:$ABF$11,MATCH(UsagePerHour!$B$36,Usage!$C$5:$C$11,0),MATCH(UsagePerHour!LJ$4,Usage!$D$3:$ABF$3,0)),"")</f>
        <v>4.9437418952608381</v>
      </c>
      <c r="LK41" s="6">
        <f>IFERROR(INDEX(Sales!$D$5:$ABF$18,MATCH(UsagePerHour!$B41,Sales!$C$5:$C$18,0),MATCH(UsagePerHour!LK$4,Sales!$D$3:$ABF$3,0))/LK$2*INDEX(Usage!$D$5:$ABF$11,MATCH(UsagePerHour!$B$36,Usage!$C$5:$C$11,0),MATCH(UsagePerHour!LK$4,Usage!$D$3:$ABF$3,0)),"")</f>
        <v>4.8446787182411173</v>
      </c>
      <c r="LL41" s="6">
        <f>IFERROR(INDEX(Sales!$D$5:$ABF$18,MATCH(UsagePerHour!$B41,Sales!$C$5:$C$18,0),MATCH(UsagePerHour!LL$4,Sales!$D$3:$ABF$3,0))/LL$2*INDEX(Usage!$D$5:$ABF$11,MATCH(UsagePerHour!$B$36,Usage!$C$5:$C$11,0),MATCH(UsagePerHour!LL$4,Usage!$D$3:$ABF$3,0)),"")</f>
        <v>3.2336297840910326</v>
      </c>
      <c r="LM41" s="6">
        <f>IFERROR(INDEX(Sales!$D$5:$ABF$18,MATCH(UsagePerHour!$B41,Sales!$C$5:$C$18,0),MATCH(UsagePerHour!LM$4,Sales!$D$3:$ABF$3,0))/LM$2*INDEX(Usage!$D$5:$ABF$11,MATCH(UsagePerHour!$B$36,Usage!$C$5:$C$11,0),MATCH(UsagePerHour!LM$4,Usage!$D$3:$ABF$3,0)),"")</f>
        <v>5.1961888835563963</v>
      </c>
      <c r="LN41" s="6">
        <f>IFERROR(INDEX(Sales!$D$5:$ABF$18,MATCH(UsagePerHour!$B41,Sales!$C$5:$C$18,0),MATCH(UsagePerHour!LN$4,Sales!$D$3:$ABF$3,0))/LN$2*INDEX(Usage!$D$5:$ABF$11,MATCH(UsagePerHour!$B$36,Usage!$C$5:$C$11,0),MATCH(UsagePerHour!LN$4,Usage!$D$3:$ABF$3,0)),"")</f>
        <v>2.3783717700473712</v>
      </c>
      <c r="LO41" s="6">
        <f>IFERROR(INDEX(Sales!$D$5:$ABF$18,MATCH(UsagePerHour!$B41,Sales!$C$5:$C$18,0),MATCH(UsagePerHour!LO$4,Sales!$D$3:$ABF$3,0))/LO$2*INDEX(Usage!$D$5:$ABF$11,MATCH(UsagePerHour!$B$36,Usage!$C$5:$C$11,0),MATCH(UsagePerHour!LO$4,Usage!$D$3:$ABF$3,0)),"")</f>
        <v>1.2570643782856616</v>
      </c>
      <c r="LP41" s="6">
        <f>IFERROR(INDEX(Sales!$D$5:$ABF$18,MATCH(UsagePerHour!$B41,Sales!$C$5:$C$18,0),MATCH(UsagePerHour!LP$4,Sales!$D$3:$ABF$3,0))/LP$2*INDEX(Usage!$D$5:$ABF$11,MATCH(UsagePerHour!$B$36,Usage!$C$5:$C$11,0),MATCH(UsagePerHour!LP$4,Usage!$D$3:$ABF$3,0)),"")</f>
        <v>0.30464407587165127</v>
      </c>
      <c r="LQ41" s="6">
        <f>IFERROR(INDEX(Sales!$D$5:$ABF$18,MATCH(UsagePerHour!$B41,Sales!$C$5:$C$18,0),MATCH(UsagePerHour!LQ$4,Sales!$D$3:$ABF$3,0))/LQ$2*INDEX(Usage!$D$5:$ABF$11,MATCH(UsagePerHour!$B$36,Usage!$C$5:$C$11,0),MATCH(UsagePerHour!LQ$4,Usage!$D$3:$ABF$3,0)),"")</f>
        <v>5.8546301186663241</v>
      </c>
      <c r="LR41" s="6">
        <f>IFERROR(INDEX(Sales!$D$5:$ABF$18,MATCH(UsagePerHour!$B41,Sales!$C$5:$C$18,0),MATCH(UsagePerHour!LR$4,Sales!$D$3:$ABF$3,0))/LR$2*INDEX(Usage!$D$5:$ABF$11,MATCH(UsagePerHour!$B$36,Usage!$C$5:$C$11,0),MATCH(UsagePerHour!LR$4,Usage!$D$3:$ABF$3,0)),"")</f>
        <v>2.5710146235782632</v>
      </c>
      <c r="LS41" s="6">
        <f>IFERROR(INDEX(Sales!$D$5:$ABF$18,MATCH(UsagePerHour!$B41,Sales!$C$5:$C$18,0),MATCH(UsagePerHour!LS$4,Sales!$D$3:$ABF$3,0))/LS$2*INDEX(Usage!$D$5:$ABF$11,MATCH(UsagePerHour!$B$36,Usage!$C$5:$C$11,0),MATCH(UsagePerHour!LS$4,Usage!$D$3:$ABF$3,0)),"")</f>
        <v>5.5083817546459288</v>
      </c>
      <c r="LT41" s="6">
        <f>IFERROR(INDEX(Sales!$D$5:$ABF$18,MATCH(UsagePerHour!$B41,Sales!$C$5:$C$18,0),MATCH(UsagePerHour!LT$4,Sales!$D$3:$ABF$3,0))/LT$2*INDEX(Usage!$D$5:$ABF$11,MATCH(UsagePerHour!$B$36,Usage!$C$5:$C$11,0),MATCH(UsagePerHour!LT$4,Usage!$D$3:$ABF$3,0)),"")</f>
        <v>10.302576580096668</v>
      </c>
      <c r="LU41" s="6">
        <f>IFERROR(INDEX(Sales!$D$5:$ABF$18,MATCH(UsagePerHour!$B41,Sales!$C$5:$C$18,0),MATCH(UsagePerHour!LU$4,Sales!$D$3:$ABF$3,0))/LU$2*INDEX(Usage!$D$5:$ABF$11,MATCH(UsagePerHour!$B$36,Usage!$C$5:$C$11,0),MATCH(UsagePerHour!LU$4,Usage!$D$3:$ABF$3,0)),"")</f>
        <v>1.7806931234284464</v>
      </c>
      <c r="LV41" s="6">
        <f>IFERROR(INDEX(Sales!$D$5:$ABF$18,MATCH(UsagePerHour!$B41,Sales!$C$5:$C$18,0),MATCH(UsagePerHour!LV$4,Sales!$D$3:$ABF$3,0))/LV$2*INDEX(Usage!$D$5:$ABF$11,MATCH(UsagePerHour!$B$36,Usage!$C$5:$C$11,0),MATCH(UsagePerHour!LV$4,Usage!$D$3:$ABF$3,0)),"")</f>
        <v>0.61681437125748506</v>
      </c>
      <c r="LW41" s="6">
        <f>IFERROR(INDEX(Sales!$D$5:$ABF$18,MATCH(UsagePerHour!$B41,Sales!$C$5:$C$18,0),MATCH(UsagePerHour!LW$4,Sales!$D$3:$ABF$3,0))/LW$2*INDEX(Usage!$D$5:$ABF$11,MATCH(UsagePerHour!$B$36,Usage!$C$5:$C$11,0),MATCH(UsagePerHour!LW$4,Usage!$D$3:$ABF$3,0)),"")</f>
        <v>0.76655829977194434</v>
      </c>
      <c r="LX41" s="6">
        <f>IFERROR(INDEX(Sales!$D$5:$ABF$18,MATCH(UsagePerHour!$B41,Sales!$C$5:$C$18,0),MATCH(UsagePerHour!LX$4,Sales!$D$3:$ABF$3,0))/LX$2*INDEX(Usage!$D$5:$ABF$11,MATCH(UsagePerHour!$B$36,Usage!$C$5:$C$11,0),MATCH(UsagePerHour!LX$4,Usage!$D$3:$ABF$3,0)),"")</f>
        <v>3.8217656471024739</v>
      </c>
      <c r="LY41" s="6">
        <f>IFERROR(INDEX(Sales!$D$5:$ABF$18,MATCH(UsagePerHour!$B41,Sales!$C$5:$C$18,0),MATCH(UsagePerHour!LY$4,Sales!$D$3:$ABF$3,0))/LY$2*INDEX(Usage!$D$5:$ABF$11,MATCH(UsagePerHour!$B$36,Usage!$C$5:$C$11,0),MATCH(UsagePerHour!LY$4,Usage!$D$3:$ABF$3,0)),"")</f>
        <v>14.414934053214029</v>
      </c>
      <c r="LZ41" s="6">
        <f>IFERROR(INDEX(Sales!$D$5:$ABF$18,MATCH(UsagePerHour!$B41,Sales!$C$5:$C$18,0),MATCH(UsagePerHour!LZ$4,Sales!$D$3:$ABF$3,0))/LZ$2*INDEX(Usage!$D$5:$ABF$11,MATCH(UsagePerHour!$B$36,Usage!$C$5:$C$11,0),MATCH(UsagePerHour!LZ$4,Usage!$D$3:$ABF$3,0)),"")</f>
        <v>1.6293587942265935</v>
      </c>
      <c r="MA41" s="6">
        <f>IFERROR(INDEX(Sales!$D$5:$ABF$18,MATCH(UsagePerHour!$B41,Sales!$C$5:$C$18,0),MATCH(UsagePerHour!MA$4,Sales!$D$3:$ABF$3,0))/MA$2*INDEX(Usage!$D$5:$ABF$11,MATCH(UsagePerHour!$B$36,Usage!$C$5:$C$11,0),MATCH(UsagePerHour!MA$4,Usage!$D$3:$ABF$3,0)),"")</f>
        <v>3.2176801447877494</v>
      </c>
      <c r="MB41" s="6">
        <f>IFERROR(INDEX(Sales!$D$5:$ABF$18,MATCH(UsagePerHour!$B41,Sales!$C$5:$C$18,0),MATCH(UsagePerHour!MB$4,Sales!$D$3:$ABF$3,0))/MB$2*INDEX(Usage!$D$5:$ABF$11,MATCH(UsagePerHour!$B$36,Usage!$C$5:$C$11,0),MATCH(UsagePerHour!MB$4,Usage!$D$3:$ABF$3,0)),"")</f>
        <v>3.0392559183181738</v>
      </c>
      <c r="MC41" s="6">
        <f>IFERROR(INDEX(Sales!$D$5:$ABF$18,MATCH(UsagePerHour!$B41,Sales!$C$5:$C$18,0),MATCH(UsagePerHour!MC$4,Sales!$D$3:$ABF$3,0))/MC$2*INDEX(Usage!$D$5:$ABF$11,MATCH(UsagePerHour!$B$36,Usage!$C$5:$C$11,0),MATCH(UsagePerHour!MC$4,Usage!$D$3:$ABF$3,0)),"")</f>
        <v>0.15530211113807327</v>
      </c>
      <c r="MD41" s="6">
        <f>IFERROR(INDEX(Sales!$D$5:$ABF$18,MATCH(UsagePerHour!$B41,Sales!$C$5:$C$18,0),MATCH(UsagePerHour!MD$4,Sales!$D$3:$ABF$3,0))/MD$2*INDEX(Usage!$D$5:$ABF$11,MATCH(UsagePerHour!$B$36,Usage!$C$5:$C$11,0),MATCH(UsagePerHour!MD$4,Usage!$D$3:$ABF$3,0)),"")</f>
        <v>1.6456460724055848</v>
      </c>
      <c r="ME41" s="6">
        <f>IFERROR(INDEX(Sales!$D$5:$ABF$18,MATCH(UsagePerHour!$B41,Sales!$C$5:$C$18,0),MATCH(UsagePerHour!ME$4,Sales!$D$3:$ABF$3,0))/ME$2*INDEX(Usage!$D$5:$ABF$11,MATCH(UsagePerHour!$B$36,Usage!$C$5:$C$11,0),MATCH(UsagePerHour!ME$4,Usage!$D$3:$ABF$3,0)),"")</f>
        <v>1.7993140176109581</v>
      </c>
      <c r="MF41" s="6">
        <f>IFERROR(INDEX(Sales!$D$5:$ABF$18,MATCH(UsagePerHour!$B41,Sales!$C$5:$C$18,0),MATCH(UsagePerHour!MF$4,Sales!$D$3:$ABF$3,0))/MF$2*INDEX(Usage!$D$5:$ABF$11,MATCH(UsagePerHour!$B$36,Usage!$C$5:$C$11,0),MATCH(UsagePerHour!MF$4,Usage!$D$3:$ABF$3,0)),"")</f>
        <v>5.5354653335664885</v>
      </c>
      <c r="MG41" s="6">
        <f>IFERROR(INDEX(Sales!$D$5:$ABF$18,MATCH(UsagePerHour!$B41,Sales!$C$5:$C$18,0),MATCH(UsagePerHour!MG$4,Sales!$D$3:$ABF$3,0))/MG$2*INDEX(Usage!$D$5:$ABF$11,MATCH(UsagePerHour!$B$36,Usage!$C$5:$C$11,0),MATCH(UsagePerHour!MG$4,Usage!$D$3:$ABF$3,0)),"")</f>
        <v>1.3664407891653778</v>
      </c>
      <c r="MH41" s="6">
        <f>IFERROR(INDEX(Sales!$D$5:$ABF$18,MATCH(UsagePerHour!$B41,Sales!$C$5:$C$18,0),MATCH(UsagePerHour!MH$4,Sales!$D$3:$ABF$3,0))/MH$2*INDEX(Usage!$D$5:$ABF$11,MATCH(UsagePerHour!$B$36,Usage!$C$5:$C$11,0),MATCH(UsagePerHour!MH$4,Usage!$D$3:$ABF$3,0)),"")</f>
        <v>8.8592818495465515</v>
      </c>
      <c r="MI41" s="6">
        <f>IFERROR(INDEX(Sales!$D$5:$ABF$18,MATCH(UsagePerHour!$B41,Sales!$C$5:$C$18,0),MATCH(UsagePerHour!MI$4,Sales!$D$3:$ABF$3,0))/MI$2*INDEX(Usage!$D$5:$ABF$11,MATCH(UsagePerHour!$B$36,Usage!$C$5:$C$11,0),MATCH(UsagePerHour!MI$4,Usage!$D$3:$ABF$3,0)),"")</f>
        <v>3.2398216029968978</v>
      </c>
      <c r="MJ41" s="6">
        <f>IFERROR(INDEX(Sales!$D$5:$ABF$18,MATCH(UsagePerHour!$B41,Sales!$C$5:$C$18,0),MATCH(UsagePerHour!MJ$4,Sales!$D$3:$ABF$3,0))/MJ$2*INDEX(Usage!$D$5:$ABF$11,MATCH(UsagePerHour!$B$36,Usage!$C$5:$C$11,0),MATCH(UsagePerHour!MJ$4,Usage!$D$3:$ABF$3,0)),"")</f>
        <v>1.8297170018925224</v>
      </c>
      <c r="MK41" s="6">
        <f>IFERROR(INDEX(Sales!$D$5:$ABF$18,MATCH(UsagePerHour!$B41,Sales!$C$5:$C$18,0),MATCH(UsagePerHour!MK$4,Sales!$D$3:$ABF$3,0))/MK$2*INDEX(Usage!$D$5:$ABF$11,MATCH(UsagePerHour!$B$36,Usage!$C$5:$C$11,0),MATCH(UsagePerHour!MK$4,Usage!$D$3:$ABF$3,0)),"")</f>
        <v>1.2519869045560768</v>
      </c>
      <c r="ML41" s="6">
        <f>IFERROR(INDEX(Sales!$D$5:$ABF$18,MATCH(UsagePerHour!$B41,Sales!$C$5:$C$18,0),MATCH(UsagePerHour!ML$4,Sales!$D$3:$ABF$3,0))/ML$2*INDEX(Usage!$D$5:$ABF$11,MATCH(UsagePerHour!$B$36,Usage!$C$5:$C$11,0),MATCH(UsagePerHour!ML$4,Usage!$D$3:$ABF$3,0)),"")</f>
        <v>4.2403056406147153</v>
      </c>
      <c r="MM41" s="6">
        <f>IFERROR(INDEX(Sales!$D$5:$ABF$18,MATCH(UsagePerHour!$B41,Sales!$C$5:$C$18,0),MATCH(UsagePerHour!MM$4,Sales!$D$3:$ABF$3,0))/MM$2*INDEX(Usage!$D$5:$ABF$11,MATCH(UsagePerHour!$B$36,Usage!$C$5:$C$11,0),MATCH(UsagePerHour!MM$4,Usage!$D$3:$ABF$3,0)),"")</f>
        <v>5.0664381826901828</v>
      </c>
      <c r="MN41" s="6">
        <f>IFERROR(INDEX(Sales!$D$5:$ABF$18,MATCH(UsagePerHour!$B41,Sales!$C$5:$C$18,0),MATCH(UsagePerHour!MN$4,Sales!$D$3:$ABF$3,0))/MN$2*INDEX(Usage!$D$5:$ABF$11,MATCH(UsagePerHour!$B$36,Usage!$C$5:$C$11,0),MATCH(UsagePerHour!MN$4,Usage!$D$3:$ABF$3,0)),"")</f>
        <v>0.20849163204114135</v>
      </c>
      <c r="MO41" s="6">
        <f>IFERROR(INDEX(Sales!$D$5:$ABF$18,MATCH(UsagePerHour!$B41,Sales!$C$5:$C$18,0),MATCH(UsagePerHour!MO$4,Sales!$D$3:$ABF$3,0))/MO$2*INDEX(Usage!$D$5:$ABF$11,MATCH(UsagePerHour!$B$36,Usage!$C$5:$C$11,0),MATCH(UsagePerHour!MO$4,Usage!$D$3:$ABF$3,0)),"")</f>
        <v>10.302576580096668</v>
      </c>
      <c r="MP41" s="6">
        <f>IFERROR(INDEX(Sales!$D$5:$ABF$18,MATCH(UsagePerHour!$B41,Sales!$C$5:$C$18,0),MATCH(UsagePerHour!MP$4,Sales!$D$3:$ABF$3,0))/MP$2*INDEX(Usage!$D$5:$ABF$11,MATCH(UsagePerHour!$B$36,Usage!$C$5:$C$11,0),MATCH(UsagePerHour!MP$4,Usage!$D$3:$ABF$3,0)),"")</f>
        <v>1.7806931234284464</v>
      </c>
      <c r="MQ41" s="6">
        <f>IFERROR(INDEX(Sales!$D$5:$ABF$18,MATCH(UsagePerHour!$B41,Sales!$C$5:$C$18,0),MATCH(UsagePerHour!MQ$4,Sales!$D$3:$ABF$3,0))/MQ$2*INDEX(Usage!$D$5:$ABF$11,MATCH(UsagePerHour!$B$36,Usage!$C$5:$C$11,0),MATCH(UsagePerHour!MQ$4,Usage!$D$3:$ABF$3,0)),"")</f>
        <v>0.61681437125748506</v>
      </c>
      <c r="MR41" s="6">
        <f>IFERROR(INDEX(Sales!$D$5:$ABF$18,MATCH(UsagePerHour!$B41,Sales!$C$5:$C$18,0),MATCH(UsagePerHour!MR$4,Sales!$D$3:$ABF$3,0))/MR$2*INDEX(Usage!$D$5:$ABF$11,MATCH(UsagePerHour!$B$36,Usage!$C$5:$C$11,0),MATCH(UsagePerHour!MR$4,Usage!$D$3:$ABF$3,0)),"")</f>
        <v>0.76655829977194434</v>
      </c>
      <c r="MS41" s="6">
        <f>IFERROR(INDEX(Sales!$D$5:$ABF$18,MATCH(UsagePerHour!$B41,Sales!$C$5:$C$18,0),MATCH(UsagePerHour!MS$4,Sales!$D$3:$ABF$3,0))/MS$2*INDEX(Usage!$D$5:$ABF$11,MATCH(UsagePerHour!$B$36,Usage!$C$5:$C$11,0),MATCH(UsagePerHour!MS$4,Usage!$D$3:$ABF$3,0)),"")</f>
        <v>5.3653372284270588</v>
      </c>
      <c r="MT41" s="6">
        <f>IFERROR(INDEX(Sales!$D$5:$ABF$18,MATCH(UsagePerHour!$B41,Sales!$C$5:$C$18,0),MATCH(UsagePerHour!MT$4,Sales!$D$3:$ABF$3,0))/MT$2*INDEX(Usage!$D$5:$ABF$11,MATCH(UsagePerHour!$B$36,Usage!$C$5:$C$11,0),MATCH(UsagePerHour!MT$4,Usage!$D$3:$ABF$3,0)),"")</f>
        <v>8.4323989541643307</v>
      </c>
      <c r="MU41" s="6">
        <f>IFERROR(INDEX(Sales!$D$5:$ABF$18,MATCH(UsagePerHour!$B41,Sales!$C$5:$C$18,0),MATCH(UsagePerHour!MU$4,Sales!$D$3:$ABF$3,0))/MU$2*INDEX(Usage!$D$5:$ABF$11,MATCH(UsagePerHour!$B$36,Usage!$C$5:$C$11,0),MATCH(UsagePerHour!MU$4,Usage!$D$3:$ABF$3,0)),"")</f>
        <v>1.9482924446032874</v>
      </c>
      <c r="MV41" s="6">
        <f>IFERROR(INDEX(Sales!$D$5:$ABF$18,MATCH(UsagePerHour!$B41,Sales!$C$5:$C$18,0),MATCH(UsagePerHour!MV$4,Sales!$D$3:$ABF$3,0))/MV$2*INDEX(Usage!$D$5:$ABF$11,MATCH(UsagePerHour!$B$36,Usage!$C$5:$C$11,0),MATCH(UsagePerHour!MV$4,Usage!$D$3:$ABF$3,0)),"")</f>
        <v>12.006309698750918</v>
      </c>
      <c r="MW41" s="6">
        <f>IFERROR(INDEX(Sales!$D$5:$ABF$18,MATCH(UsagePerHour!$B41,Sales!$C$5:$C$18,0),MATCH(UsagePerHour!MW$4,Sales!$D$3:$ABF$3,0))/MW$2*INDEX(Usage!$D$5:$ABF$11,MATCH(UsagePerHour!$B$36,Usage!$C$5:$C$11,0),MATCH(UsagePerHour!MW$4,Usage!$D$3:$ABF$3,0)),"")</f>
        <v>0.39369501466275658</v>
      </c>
      <c r="MX41" s="6">
        <f>IFERROR(INDEX(Sales!$D$5:$ABF$18,MATCH(UsagePerHour!$B41,Sales!$C$5:$C$18,0),MATCH(UsagePerHour!MX$4,Sales!$D$3:$ABF$3,0))/MX$2*INDEX(Usage!$D$5:$ABF$11,MATCH(UsagePerHour!$B$36,Usage!$C$5:$C$11,0),MATCH(UsagePerHour!MX$4,Usage!$D$3:$ABF$3,0)),"")</f>
        <v>1.84206858836397</v>
      </c>
      <c r="MY41" s="6">
        <f>IFERROR(INDEX(Sales!$D$5:$ABF$18,MATCH(UsagePerHour!$B41,Sales!$C$5:$C$18,0),MATCH(UsagePerHour!MY$4,Sales!$D$3:$ABF$3,0))/MY$2*INDEX(Usage!$D$5:$ABF$11,MATCH(UsagePerHour!$B$36,Usage!$C$5:$C$11,0),MATCH(UsagePerHour!MY$4,Usage!$D$3:$ABF$3,0)),"")</f>
        <v>0.68361260317441097</v>
      </c>
      <c r="MZ41" s="6">
        <f>IFERROR(INDEX(Sales!$D$5:$ABF$18,MATCH(UsagePerHour!$B41,Sales!$C$5:$C$18,0),MATCH(UsagePerHour!MZ$4,Sales!$D$3:$ABF$3,0))/MZ$2*INDEX(Usage!$D$5:$ABF$11,MATCH(UsagePerHour!$B$36,Usage!$C$5:$C$11,0),MATCH(UsagePerHour!MZ$4,Usage!$D$3:$ABF$3,0)),"")</f>
        <v>3.2821890575931314</v>
      </c>
      <c r="NA41" s="6">
        <f>IFERROR(INDEX(Sales!$D$5:$ABF$18,MATCH(UsagePerHour!$B41,Sales!$C$5:$C$18,0),MATCH(UsagePerHour!NA$4,Sales!$D$3:$ABF$3,0))/NA$2*INDEX(Usage!$D$5:$ABF$11,MATCH(UsagePerHour!$B$36,Usage!$C$5:$C$11,0),MATCH(UsagePerHour!NA$4,Usage!$D$3:$ABF$3,0)),"")</f>
        <v>1.6640109007600172</v>
      </c>
      <c r="NB41" s="6">
        <f>IFERROR(INDEX(Sales!$D$5:$ABF$18,MATCH(UsagePerHour!$B41,Sales!$C$5:$C$18,0),MATCH(UsagePerHour!NB$4,Sales!$D$3:$ABF$3,0))/NB$2*INDEX(Usage!$D$5:$ABF$11,MATCH(UsagePerHour!$B$36,Usage!$C$5:$C$11,0),MATCH(UsagePerHour!NB$4,Usage!$D$3:$ABF$3,0)),"")</f>
        <v>3.5247083897829032</v>
      </c>
      <c r="NC41" s="6">
        <f>IFERROR(INDEX(Sales!$D$5:$ABF$18,MATCH(UsagePerHour!$B41,Sales!$C$5:$C$18,0),MATCH(UsagePerHour!NC$4,Sales!$D$3:$ABF$3,0))/NC$2*INDEX(Usage!$D$5:$ABF$11,MATCH(UsagePerHour!$B$36,Usage!$C$5:$C$11,0),MATCH(UsagePerHour!NC$4,Usage!$D$3:$ABF$3,0)),"")</f>
        <v>2.0367689635205557</v>
      </c>
      <c r="ND41" s="6">
        <f>IFERROR(INDEX(Sales!$D$5:$ABF$18,MATCH(UsagePerHour!$B41,Sales!$C$5:$C$18,0),MATCH(UsagePerHour!ND$4,Sales!$D$3:$ABF$3,0))/ND$2*INDEX(Usage!$D$5:$ABF$11,MATCH(UsagePerHour!$B$36,Usage!$C$5:$C$11,0),MATCH(UsagePerHour!ND$4,Usage!$D$3:$ABF$3,0)),"")</f>
        <v>5.8280978095118501</v>
      </c>
      <c r="NE41" s="6">
        <f>IFERROR(INDEX(Sales!$D$5:$ABF$18,MATCH(UsagePerHour!$B41,Sales!$C$5:$C$18,0),MATCH(UsagePerHour!NE$4,Sales!$D$3:$ABF$3,0))/NE$2*INDEX(Usage!$D$5:$ABF$11,MATCH(UsagePerHour!$B$36,Usage!$C$5:$C$11,0),MATCH(UsagePerHour!NE$4,Usage!$D$3:$ABF$3,0)),"")</f>
        <v>0</v>
      </c>
      <c r="NF41" s="6">
        <f>IFERROR(INDEX(Sales!$D$5:$ABF$18,MATCH(UsagePerHour!$B41,Sales!$C$5:$C$18,0),MATCH(UsagePerHour!NF$4,Sales!$D$3:$ABF$3,0))/NF$2*INDEX(Usage!$D$5:$ABF$11,MATCH(UsagePerHour!$B$36,Usage!$C$5:$C$11,0),MATCH(UsagePerHour!NF$4,Usage!$D$3:$ABF$3,0)),"")</f>
        <v>0.54063804937363003</v>
      </c>
      <c r="NG41" s="6">
        <f>IFERROR(INDEX(Sales!$D$5:$ABF$18,MATCH(UsagePerHour!$B41,Sales!$C$5:$C$18,0),MATCH(UsagePerHour!NG$4,Sales!$D$3:$ABF$3,0))/NG$2*INDEX(Usage!$D$5:$ABF$11,MATCH(UsagePerHour!$B$36,Usage!$C$5:$C$11,0),MATCH(UsagePerHour!NG$4,Usage!$D$3:$ABF$3,0)),"")</f>
        <v>1.7217890752014431</v>
      </c>
      <c r="NH41" s="6">
        <f>IFERROR(INDEX(Sales!$D$5:$ABF$18,MATCH(UsagePerHour!$B41,Sales!$C$5:$C$18,0),MATCH(UsagePerHour!NH$4,Sales!$D$3:$ABF$3,0))/NH$2*INDEX(Usage!$D$5:$ABF$11,MATCH(UsagePerHour!$B$36,Usage!$C$5:$C$11,0),MATCH(UsagePerHour!NH$4,Usage!$D$3:$ABF$3,0)),"")</f>
        <v>4.0300397949139022</v>
      </c>
      <c r="NI41" s="6">
        <f>IFERROR(INDEX(Sales!$D$5:$ABF$18,MATCH(UsagePerHour!$B41,Sales!$C$5:$C$18,0),MATCH(UsagePerHour!NI$4,Sales!$D$3:$ABF$3,0))/NI$2*INDEX(Usage!$D$5:$ABF$11,MATCH(UsagePerHour!$B$36,Usage!$C$5:$C$11,0),MATCH(UsagePerHour!NI$4,Usage!$D$3:$ABF$3,0)),"")</f>
        <v>0.94226986837270621</v>
      </c>
      <c r="NJ41" s="6">
        <f>IFERROR(INDEX(Sales!$D$5:$ABF$18,MATCH(UsagePerHour!$B41,Sales!$C$5:$C$18,0),MATCH(UsagePerHour!NJ$4,Sales!$D$3:$ABF$3,0))/NJ$2*INDEX(Usage!$D$5:$ABF$11,MATCH(UsagePerHour!$B$36,Usage!$C$5:$C$11,0),MATCH(UsagePerHour!NJ$4,Usage!$D$3:$ABF$3,0)),"")</f>
        <v>8.3009232800186741</v>
      </c>
      <c r="NK41" s="6">
        <f>IFERROR(INDEX(Sales!$D$5:$ABF$18,MATCH(UsagePerHour!$B41,Sales!$C$5:$C$18,0),MATCH(UsagePerHour!NK$4,Sales!$D$3:$ABF$3,0))/NK$2*INDEX(Usage!$D$5:$ABF$11,MATCH(UsagePerHour!$B$36,Usage!$C$5:$C$11,0),MATCH(UsagePerHour!NK$4,Usage!$D$3:$ABF$3,0)),"")</f>
        <v>1.4921150395511638</v>
      </c>
      <c r="NL41" s="6">
        <f>IFERROR(INDEX(Sales!$D$5:$ABF$18,MATCH(UsagePerHour!$B41,Sales!$C$5:$C$18,0),MATCH(UsagePerHour!NL$4,Sales!$D$3:$ABF$3,0))/NL$2*INDEX(Usage!$D$5:$ABF$11,MATCH(UsagePerHour!$B$36,Usage!$C$5:$C$11,0),MATCH(UsagePerHour!NL$4,Usage!$D$3:$ABF$3,0)),"")</f>
        <v>4.9384123114429377</v>
      </c>
      <c r="NM41" s="6">
        <f>IFERROR(INDEX(Sales!$D$5:$ABF$18,MATCH(UsagePerHour!$B41,Sales!$C$5:$C$18,0),MATCH(UsagePerHour!NM$4,Sales!$D$3:$ABF$3,0))/NM$2*INDEX(Usage!$D$5:$ABF$11,MATCH(UsagePerHour!$B$36,Usage!$C$5:$C$11,0),MATCH(UsagePerHour!NM$4,Usage!$D$3:$ABF$3,0)),"")</f>
        <v>9.0412022450339364</v>
      </c>
      <c r="NN41" s="6">
        <f>IFERROR(INDEX(Sales!$D$5:$ABF$18,MATCH(UsagePerHour!$B41,Sales!$C$5:$C$18,0),MATCH(UsagePerHour!NN$4,Sales!$D$3:$ABF$3,0))/NN$2*INDEX(Usage!$D$5:$ABF$11,MATCH(UsagePerHour!$B$36,Usage!$C$5:$C$11,0),MATCH(UsagePerHour!NN$4,Usage!$D$3:$ABF$3,0)),"")</f>
        <v>8.4419574994496109</v>
      </c>
      <c r="NO41" s="6">
        <f>IFERROR(INDEX(Sales!$D$5:$ABF$18,MATCH(UsagePerHour!$B41,Sales!$C$5:$C$18,0),MATCH(UsagePerHour!NO$4,Sales!$D$3:$ABF$3,0))/NO$2*INDEX(Usage!$D$5:$ABF$11,MATCH(UsagePerHour!$B$36,Usage!$C$5:$C$11,0),MATCH(UsagePerHour!NO$4,Usage!$D$3:$ABF$3,0)),"")</f>
        <v>34.465939431622836</v>
      </c>
      <c r="NP41" s="6">
        <f>IFERROR(INDEX(Sales!$D$5:$ABF$18,MATCH(UsagePerHour!$B41,Sales!$C$5:$C$18,0),MATCH(UsagePerHour!NP$4,Sales!$D$3:$ABF$3,0))/NP$2*INDEX(Usage!$D$5:$ABF$11,MATCH(UsagePerHour!$B$36,Usage!$C$5:$C$11,0),MATCH(UsagePerHour!NP$4,Usage!$D$3:$ABF$3,0)),"")</f>
        <v>3.7585030838712461</v>
      </c>
      <c r="NQ41" s="6">
        <f>IFERROR(INDEX(Sales!$D$5:$ABF$18,MATCH(UsagePerHour!$B41,Sales!$C$5:$C$18,0),MATCH(UsagePerHour!NQ$4,Sales!$D$3:$ABF$3,0))/NQ$2*INDEX(Usage!$D$5:$ABF$11,MATCH(UsagePerHour!$B$36,Usage!$C$5:$C$11,0),MATCH(UsagePerHour!NQ$4,Usage!$D$3:$ABF$3,0)),"")</f>
        <v>10.359804523784932</v>
      </c>
      <c r="NR41" s="6">
        <f>IFERROR(INDEX(Sales!$D$5:$ABF$18,MATCH(UsagePerHour!$B41,Sales!$C$5:$C$18,0),MATCH(UsagePerHour!NR$4,Sales!$D$3:$ABF$3,0))/NR$2*INDEX(Usage!$D$5:$ABF$11,MATCH(UsagePerHour!$B$36,Usage!$C$5:$C$11,0),MATCH(UsagePerHour!NR$4,Usage!$D$3:$ABF$3,0)),"")</f>
        <v>6.1794900505470594</v>
      </c>
      <c r="NS41" s="6">
        <f>IFERROR(INDEX(Sales!$D$5:$ABF$18,MATCH(UsagePerHour!$B41,Sales!$C$5:$C$18,0),MATCH(UsagePerHour!NS$4,Sales!$D$3:$ABF$3,0))/NS$2*INDEX(Usage!$D$5:$ABF$11,MATCH(UsagePerHour!$B$36,Usage!$C$5:$C$11,0),MATCH(UsagePerHour!NS$4,Usage!$D$3:$ABF$3,0)),"")</f>
        <v>2.9517888420651022</v>
      </c>
      <c r="NT41" s="6">
        <f>IFERROR(INDEX(Sales!$D$5:$ABF$18,MATCH(UsagePerHour!$B41,Sales!$C$5:$C$18,0),MATCH(UsagePerHour!NT$4,Sales!$D$3:$ABF$3,0))/NT$2*INDEX(Usage!$D$5:$ABF$11,MATCH(UsagePerHour!$B$36,Usage!$C$5:$C$11,0),MATCH(UsagePerHour!NT$4,Usage!$D$3:$ABF$3,0)),"")</f>
        <v>1.2851496699853837</v>
      </c>
      <c r="NU41" s="6">
        <f>IFERROR(INDEX(Sales!$D$5:$ABF$18,MATCH(UsagePerHour!$B41,Sales!$C$5:$C$18,0),MATCH(UsagePerHour!NU$4,Sales!$D$3:$ABF$3,0))/NU$2*INDEX(Usage!$D$5:$ABF$11,MATCH(UsagePerHour!$B$36,Usage!$C$5:$C$11,0),MATCH(UsagePerHour!NU$4,Usage!$D$3:$ABF$3,0)),"")</f>
        <v>36.069299396983013</v>
      </c>
      <c r="NV41" s="6">
        <f>IFERROR(INDEX(Sales!$D$5:$ABF$18,MATCH(UsagePerHour!$B41,Sales!$C$5:$C$18,0),MATCH(UsagePerHour!NV$4,Sales!$D$3:$ABF$3,0))/NV$2*INDEX(Usage!$D$5:$ABF$11,MATCH(UsagePerHour!$B$36,Usage!$C$5:$C$11,0),MATCH(UsagePerHour!NV$4,Usage!$D$3:$ABF$3,0)),"")</f>
        <v>0.91427715804447107</v>
      </c>
      <c r="NW41" s="6">
        <f>IFERROR(INDEX(Sales!$D$5:$ABF$18,MATCH(UsagePerHour!$B41,Sales!$C$5:$C$18,0),MATCH(UsagePerHour!NW$4,Sales!$D$3:$ABF$3,0))/NW$2*INDEX(Usage!$D$5:$ABF$11,MATCH(UsagePerHour!$B$36,Usage!$C$5:$C$11,0),MATCH(UsagePerHour!NW$4,Usage!$D$3:$ABF$3,0)),"")</f>
        <v>2.3817169000063543</v>
      </c>
      <c r="NX41" s="6">
        <f>IFERROR(INDEX(Sales!$D$5:$ABF$18,MATCH(UsagePerHour!$B41,Sales!$C$5:$C$18,0),MATCH(UsagePerHour!NX$4,Sales!$D$3:$ABF$3,0))/NX$2*INDEX(Usage!$D$5:$ABF$11,MATCH(UsagePerHour!$B$36,Usage!$C$5:$C$11,0),MATCH(UsagePerHour!NX$4,Usage!$D$3:$ABF$3,0)),"")</f>
        <v>6.3808362751838779</v>
      </c>
      <c r="NY41" s="6">
        <f>IFERROR(INDEX(Sales!$D$5:$ABF$18,MATCH(UsagePerHour!$B41,Sales!$C$5:$C$18,0),MATCH(UsagePerHour!NY$4,Sales!$D$3:$ABF$3,0))/NY$2*INDEX(Usage!$D$5:$ABF$11,MATCH(UsagePerHour!$B$36,Usage!$C$5:$C$11,0),MATCH(UsagePerHour!NY$4,Usage!$D$3:$ABF$3,0)),"")</f>
        <v>3.8639789183331694</v>
      </c>
      <c r="NZ41" s="6">
        <f>IFERROR(INDEX(Sales!$D$5:$ABF$18,MATCH(UsagePerHour!$B41,Sales!$C$5:$C$18,0),MATCH(UsagePerHour!NZ$4,Sales!$D$3:$ABF$3,0))/NZ$2*INDEX(Usage!$D$5:$ABF$11,MATCH(UsagePerHour!$B$36,Usage!$C$5:$C$11,0),MATCH(UsagePerHour!NZ$4,Usage!$D$3:$ABF$3,0)),"")</f>
        <v>0.3259297611316847</v>
      </c>
      <c r="OA41" s="6">
        <f>IFERROR(INDEX(Sales!$D$5:$ABF$18,MATCH(UsagePerHour!$B41,Sales!$C$5:$C$18,0),MATCH(UsagePerHour!OA$4,Sales!$D$3:$ABF$3,0))/OA$2*INDEX(Usage!$D$5:$ABF$11,MATCH(UsagePerHour!$B$36,Usage!$C$5:$C$11,0),MATCH(UsagePerHour!OA$4,Usage!$D$3:$ABF$3,0)),"")</f>
        <v>0</v>
      </c>
      <c r="OB41" s="6">
        <f>IFERROR(INDEX(Sales!$D$5:$ABF$18,MATCH(UsagePerHour!$B41,Sales!$C$5:$C$18,0),MATCH(UsagePerHour!OB$4,Sales!$D$3:$ABF$3,0))/OB$2*INDEX(Usage!$D$5:$ABF$11,MATCH(UsagePerHour!$B$36,Usage!$C$5:$C$11,0),MATCH(UsagePerHour!OB$4,Usage!$D$3:$ABF$3,0)),"")</f>
        <v>2.1343479330036343</v>
      </c>
      <c r="OC41" s="6">
        <f>IFERROR(INDEX(Sales!$D$5:$ABF$18,MATCH(UsagePerHour!$B41,Sales!$C$5:$C$18,0),MATCH(UsagePerHour!OC$4,Sales!$D$3:$ABF$3,0))/OC$2*INDEX(Usage!$D$5:$ABF$11,MATCH(UsagePerHour!$B$36,Usage!$C$5:$C$11,0),MATCH(UsagePerHour!OC$4,Usage!$D$3:$ABF$3,0)),"")</f>
        <v>3.6925081260751709</v>
      </c>
      <c r="OD41" s="6">
        <f>IFERROR(INDEX(Sales!$D$5:$ABF$18,MATCH(UsagePerHour!$B41,Sales!$C$5:$C$18,0),MATCH(UsagePerHour!OD$4,Sales!$D$3:$ABF$3,0))/OD$2*INDEX(Usage!$D$5:$ABF$11,MATCH(UsagePerHour!$B$36,Usage!$C$5:$C$11,0),MATCH(UsagePerHour!OD$4,Usage!$D$3:$ABF$3,0)),"")</f>
        <v>1.3918306419835043</v>
      </c>
      <c r="OE41" s="6">
        <f>IFERROR(INDEX(Sales!$D$5:$ABF$18,MATCH(UsagePerHour!$B41,Sales!$C$5:$C$18,0),MATCH(UsagePerHour!OE$4,Sales!$D$3:$ABF$3,0))/OE$2*INDEX(Usage!$D$5:$ABF$11,MATCH(UsagePerHour!$B$36,Usage!$C$5:$C$11,0),MATCH(UsagePerHour!OE$4,Usage!$D$3:$ABF$3,0)),"")</f>
        <v>2.3202156334231807</v>
      </c>
      <c r="OF41" s="6">
        <f>IFERROR(INDEX(Sales!$D$5:$ABF$18,MATCH(UsagePerHour!$B41,Sales!$C$5:$C$18,0),MATCH(UsagePerHour!OF$4,Sales!$D$3:$ABF$3,0))/OF$2*INDEX(Usage!$D$5:$ABF$11,MATCH(UsagePerHour!$B$36,Usage!$C$5:$C$11,0),MATCH(UsagePerHour!OF$4,Usage!$D$3:$ABF$3,0)),"")</f>
        <v>1.0754163908738468</v>
      </c>
      <c r="OG41" s="6">
        <f>IFERROR(INDEX(Sales!$D$5:$ABF$18,MATCH(UsagePerHour!$B41,Sales!$C$5:$C$18,0),MATCH(UsagePerHour!OG$4,Sales!$D$3:$ABF$3,0))/OG$2*INDEX(Usage!$D$5:$ABF$11,MATCH(UsagePerHour!$B$36,Usage!$C$5:$C$11,0),MATCH(UsagePerHour!OG$4,Usage!$D$3:$ABF$3,0)),"")</f>
        <v>0.25499509847607166</v>
      </c>
      <c r="OH41" s="6">
        <f>IFERROR(INDEX(Sales!$D$5:$ABF$18,MATCH(UsagePerHour!$B41,Sales!$C$5:$C$18,0),MATCH(UsagePerHour!OH$4,Sales!$D$3:$ABF$3,0))/OH$2*INDEX(Usage!$D$5:$ABF$11,MATCH(UsagePerHour!$B$36,Usage!$C$5:$C$11,0),MATCH(UsagePerHour!OH$4,Usage!$D$3:$ABF$3,0)),"")</f>
        <v>0</v>
      </c>
      <c r="OI41" s="6">
        <f>IFERROR(INDEX(Sales!$D$5:$ABF$18,MATCH(UsagePerHour!$B41,Sales!$C$5:$C$18,0),MATCH(UsagePerHour!OI$4,Sales!$D$3:$ABF$3,0))/OI$2*INDEX(Usage!$D$5:$ABF$11,MATCH(UsagePerHour!$B$36,Usage!$C$5:$C$11,0),MATCH(UsagePerHour!OI$4,Usage!$D$3:$ABF$3,0)),"")</f>
        <v>1.7997026783313863</v>
      </c>
      <c r="OJ41" s="6">
        <f>IFERROR(INDEX(Sales!$D$5:$ABF$18,MATCH(UsagePerHour!$B41,Sales!$C$5:$C$18,0),MATCH(UsagePerHour!OJ$4,Sales!$D$3:$ABF$3,0))/OJ$2*INDEX(Usage!$D$5:$ABF$11,MATCH(UsagePerHour!$B$36,Usage!$C$5:$C$11,0),MATCH(UsagePerHour!OJ$4,Usage!$D$3:$ABF$3,0)),"")</f>
        <v>5.6309924226279611</v>
      </c>
      <c r="OK41" s="6">
        <f>IFERROR(INDEX(Sales!$D$5:$ABF$18,MATCH(UsagePerHour!$B41,Sales!$C$5:$C$18,0),MATCH(UsagePerHour!OK$4,Sales!$D$3:$ABF$3,0))/OK$2*INDEX(Usage!$D$5:$ABF$11,MATCH(UsagePerHour!$B$36,Usage!$C$5:$C$11,0),MATCH(UsagePerHour!OK$4,Usage!$D$3:$ABF$3,0)),"")</f>
        <v>2.4555563769109492</v>
      </c>
      <c r="OL41" s="6">
        <f>IFERROR(INDEX(Sales!$D$5:$ABF$18,MATCH(UsagePerHour!$B41,Sales!$C$5:$C$18,0),MATCH(UsagePerHour!OL$4,Sales!$D$3:$ABF$3,0))/OL$2*INDEX(Usage!$D$5:$ABF$11,MATCH(UsagePerHour!$B$36,Usage!$C$5:$C$11,0),MATCH(UsagePerHour!OL$4,Usage!$D$3:$ABF$3,0)),"")</f>
        <v>0.68963815212341295</v>
      </c>
      <c r="OM41" s="6">
        <f>IFERROR(INDEX(Sales!$D$5:$ABF$18,MATCH(UsagePerHour!$B41,Sales!$C$5:$C$18,0),MATCH(UsagePerHour!OM$4,Sales!$D$3:$ABF$3,0))/OM$2*INDEX(Usage!$D$5:$ABF$11,MATCH(UsagePerHour!$B$36,Usage!$C$5:$C$11,0),MATCH(UsagePerHour!OM$4,Usage!$D$3:$ABF$3,0)),"")</f>
        <v>0</v>
      </c>
      <c r="ON41" s="6">
        <f>IFERROR(INDEX(Sales!$D$5:$ABF$18,MATCH(UsagePerHour!$B41,Sales!$C$5:$C$18,0),MATCH(UsagePerHour!ON$4,Sales!$D$3:$ABF$3,0))/ON$2*INDEX(Usage!$D$5:$ABF$11,MATCH(UsagePerHour!$B$36,Usage!$C$5:$C$11,0),MATCH(UsagePerHour!ON$4,Usage!$D$3:$ABF$3,0)),"")</f>
        <v>2.4139799989014157</v>
      </c>
      <c r="OO41" s="6">
        <f>IFERROR(INDEX(Sales!$D$5:$ABF$18,MATCH(UsagePerHour!$B41,Sales!$C$5:$C$18,0),MATCH(UsagePerHour!OO$4,Sales!$D$3:$ABF$3,0))/OO$2*INDEX(Usage!$D$5:$ABF$11,MATCH(UsagePerHour!$B$36,Usage!$C$5:$C$11,0),MATCH(UsagePerHour!OO$4,Usage!$D$3:$ABF$3,0)),"")</f>
        <v>2.3100792409436082</v>
      </c>
      <c r="OP41" s="6">
        <f>IFERROR(INDEX(Sales!$D$5:$ABF$18,MATCH(UsagePerHour!$B41,Sales!$C$5:$C$18,0),MATCH(UsagePerHour!OP$4,Sales!$D$3:$ABF$3,0))/OP$2*INDEX(Usage!$D$5:$ABF$11,MATCH(UsagePerHour!$B$36,Usage!$C$5:$C$11,0),MATCH(UsagePerHour!OP$4,Usage!$D$3:$ABF$3,0)),"")</f>
        <v>0</v>
      </c>
      <c r="OQ41" s="6">
        <f>IFERROR(INDEX(Sales!$D$5:$ABF$18,MATCH(UsagePerHour!$B41,Sales!$C$5:$C$18,0),MATCH(UsagePerHour!OQ$4,Sales!$D$3:$ABF$3,0))/OQ$2*INDEX(Usage!$D$5:$ABF$11,MATCH(UsagePerHour!$B$36,Usage!$C$5:$C$11,0),MATCH(UsagePerHour!OQ$4,Usage!$D$3:$ABF$3,0)),"")</f>
        <v>6.8928880741791101</v>
      </c>
      <c r="OR41" s="6">
        <f>IFERROR(INDEX(Sales!$D$5:$ABF$18,MATCH(UsagePerHour!$B41,Sales!$C$5:$C$18,0),MATCH(UsagePerHour!OR$4,Sales!$D$3:$ABF$3,0))/OR$2*INDEX(Usage!$D$5:$ABF$11,MATCH(UsagePerHour!$B$36,Usage!$C$5:$C$11,0),MATCH(UsagePerHour!OR$4,Usage!$D$3:$ABF$3,0)),"")</f>
        <v>0</v>
      </c>
      <c r="OS41" s="6">
        <f>IFERROR(INDEX(Sales!$D$5:$ABF$18,MATCH(UsagePerHour!$B41,Sales!$C$5:$C$18,0),MATCH(UsagePerHour!OS$4,Sales!$D$3:$ABF$3,0))/OS$2*INDEX(Usage!$D$5:$ABF$11,MATCH(UsagePerHour!$B$36,Usage!$C$5:$C$11,0),MATCH(UsagePerHour!OS$4,Usage!$D$3:$ABF$3,0)),"")</f>
        <v>0.39344487762563224</v>
      </c>
      <c r="OT41" s="6">
        <f>IFERROR(INDEX(Sales!$D$5:$ABF$18,MATCH(UsagePerHour!$B41,Sales!$C$5:$C$18,0),MATCH(UsagePerHour!OT$4,Sales!$D$3:$ABF$3,0))/OT$2*INDEX(Usage!$D$5:$ABF$11,MATCH(UsagePerHour!$B$36,Usage!$C$5:$C$11,0),MATCH(UsagePerHour!OT$4,Usage!$D$3:$ABF$3,0)),"")</f>
        <v>0</v>
      </c>
      <c r="OU41" s="6">
        <f>IFERROR(INDEX(Sales!$D$5:$ABF$18,MATCH(UsagePerHour!$B41,Sales!$C$5:$C$18,0),MATCH(UsagePerHour!OU$4,Sales!$D$3:$ABF$3,0))/OU$2*INDEX(Usage!$D$5:$ABF$11,MATCH(UsagePerHour!$B$36,Usage!$C$5:$C$11,0),MATCH(UsagePerHour!OU$4,Usage!$D$3:$ABF$3,0)),"")</f>
        <v>0.8238348521015828</v>
      </c>
      <c r="OV41" s="6">
        <f>IFERROR(INDEX(Sales!$D$5:$ABF$18,MATCH(UsagePerHour!$B41,Sales!$C$5:$C$18,0),MATCH(UsagePerHour!OV$4,Sales!$D$3:$ABF$3,0))/OV$2*INDEX(Usage!$D$5:$ABF$11,MATCH(UsagePerHour!$B$36,Usage!$C$5:$C$11,0),MATCH(UsagePerHour!OV$4,Usage!$D$3:$ABF$3,0)),"")</f>
        <v>2.9700168211343945</v>
      </c>
      <c r="OW41" s="6">
        <f>IFERROR(INDEX(Sales!$D$5:$ABF$18,MATCH(UsagePerHour!$B41,Sales!$C$5:$C$18,0),MATCH(UsagePerHour!OW$4,Sales!$D$3:$ABF$3,0))/OW$2*INDEX(Usage!$D$5:$ABF$11,MATCH(UsagePerHour!$B$36,Usage!$C$5:$C$11,0),MATCH(UsagePerHour!OW$4,Usage!$D$3:$ABF$3,0)),"")</f>
        <v>6.9006075812528547</v>
      </c>
      <c r="OX41" s="6">
        <f>IFERROR(INDEX(Sales!$D$5:$ABF$18,MATCH(UsagePerHour!$B41,Sales!$C$5:$C$18,0),MATCH(UsagePerHour!OX$4,Sales!$D$3:$ABF$3,0))/OX$2*INDEX(Usage!$D$5:$ABF$11,MATCH(UsagePerHour!$B$36,Usage!$C$5:$C$11,0),MATCH(UsagePerHour!OX$4,Usage!$D$3:$ABF$3,0)),"")</f>
        <v>3.4316579250257946</v>
      </c>
      <c r="OY41" s="6">
        <f>IFERROR(INDEX(Sales!$D$5:$ABF$18,MATCH(UsagePerHour!$B41,Sales!$C$5:$C$18,0),MATCH(UsagePerHour!OY$4,Sales!$D$3:$ABF$3,0))/OY$2*INDEX(Usage!$D$5:$ABF$11,MATCH(UsagePerHour!$B$36,Usage!$C$5:$C$11,0),MATCH(UsagePerHour!OY$4,Usage!$D$3:$ABF$3,0)),"")</f>
        <v>2.7634175286542275</v>
      </c>
      <c r="OZ41" s="6">
        <f>IFERROR(INDEX(Sales!$D$5:$ABF$18,MATCH(UsagePerHour!$B41,Sales!$C$5:$C$18,0),MATCH(UsagePerHour!OZ$4,Sales!$D$3:$ABF$3,0))/OZ$2*INDEX(Usage!$D$5:$ABF$11,MATCH(UsagePerHour!$B$36,Usage!$C$5:$C$11,0),MATCH(UsagePerHour!OZ$4,Usage!$D$3:$ABF$3,0)),"")</f>
        <v>3.860843556221131</v>
      </c>
      <c r="PA41" s="6">
        <f>IFERROR(INDEX(Sales!$D$5:$ABF$18,MATCH(UsagePerHour!$B41,Sales!$C$5:$C$18,0),MATCH(UsagePerHour!PA$4,Sales!$D$3:$ABF$3,0))/PA$2*INDEX(Usage!$D$5:$ABF$11,MATCH(UsagePerHour!$B$36,Usage!$C$5:$C$11,0),MATCH(UsagePerHour!PA$4,Usage!$D$3:$ABF$3,0)),"")</f>
        <v>2.0814901235682148</v>
      </c>
      <c r="PB41" s="6">
        <f>IFERROR(INDEX(Sales!$D$5:$ABF$18,MATCH(UsagePerHour!$B41,Sales!$C$5:$C$18,0),MATCH(UsagePerHour!PB$4,Sales!$D$3:$ABF$3,0))/PB$2*INDEX(Usage!$D$5:$ABF$11,MATCH(UsagePerHour!$B$36,Usage!$C$5:$C$11,0),MATCH(UsagePerHour!PB$4,Usage!$D$3:$ABF$3,0)),"")</f>
        <v>4.9012489319213888</v>
      </c>
      <c r="PC41" s="6">
        <f>IFERROR(INDEX(Sales!$D$5:$ABF$18,MATCH(UsagePerHour!$B41,Sales!$C$5:$C$18,0),MATCH(UsagePerHour!PC$4,Sales!$D$3:$ABF$3,0))/PC$2*INDEX(Usage!$D$5:$ABF$11,MATCH(UsagePerHour!$B$36,Usage!$C$5:$C$11,0),MATCH(UsagePerHour!PC$4,Usage!$D$3:$ABF$3,0)),"")</f>
        <v>0.28477532208660777</v>
      </c>
      <c r="PD41" s="6">
        <f>IFERROR(INDEX(Sales!$D$5:$ABF$18,MATCH(UsagePerHour!$B41,Sales!$C$5:$C$18,0),MATCH(UsagePerHour!PD$4,Sales!$D$3:$ABF$3,0))/PD$2*INDEX(Usage!$D$5:$ABF$11,MATCH(UsagePerHour!$B$36,Usage!$C$5:$C$11,0),MATCH(UsagePerHour!PD$4,Usage!$D$3:$ABF$3,0)),"")</f>
        <v>0</v>
      </c>
      <c r="PE41" s="6">
        <f>IFERROR(INDEX(Sales!$D$5:$ABF$18,MATCH(UsagePerHour!$B41,Sales!$C$5:$C$18,0),MATCH(UsagePerHour!PE$4,Sales!$D$3:$ABF$3,0))/PE$2*INDEX(Usage!$D$5:$ABF$11,MATCH(UsagePerHour!$B$36,Usage!$C$5:$C$11,0),MATCH(UsagePerHour!PE$4,Usage!$D$3:$ABF$3,0)),"")</f>
        <v>3.0841152956027771</v>
      </c>
      <c r="PF41" s="6">
        <f>IFERROR(INDEX(Sales!$D$5:$ABF$18,MATCH(UsagePerHour!$B41,Sales!$C$5:$C$18,0),MATCH(UsagePerHour!PF$4,Sales!$D$3:$ABF$3,0))/PF$2*INDEX(Usage!$D$5:$ABF$11,MATCH(UsagePerHour!$B$36,Usage!$C$5:$C$11,0),MATCH(UsagePerHour!PF$4,Usage!$D$3:$ABF$3,0)),"")</f>
        <v>1.8601973072190043</v>
      </c>
      <c r="PG41" s="6">
        <f>IFERROR(INDEX(Sales!$D$5:$ABF$18,MATCH(UsagePerHour!$B41,Sales!$C$5:$C$18,0),MATCH(UsagePerHour!PG$4,Sales!$D$3:$ABF$3,0))/PG$2*INDEX(Usage!$D$5:$ABF$11,MATCH(UsagePerHour!$B$36,Usage!$C$5:$C$11,0),MATCH(UsagePerHour!PG$4,Usage!$D$3:$ABF$3,0)),"")</f>
        <v>3.6184322211954387</v>
      </c>
      <c r="PH41" s="6">
        <f>IFERROR(INDEX(Sales!$D$5:$ABF$18,MATCH(UsagePerHour!$B41,Sales!$C$5:$C$18,0),MATCH(UsagePerHour!PH$4,Sales!$D$3:$ABF$3,0))/PH$2*INDEX(Usage!$D$5:$ABF$11,MATCH(UsagePerHour!$B$36,Usage!$C$5:$C$11,0),MATCH(UsagePerHour!PH$4,Usage!$D$3:$ABF$3,0)),"")</f>
        <v>5.5660075005391123</v>
      </c>
      <c r="PI41" s="6">
        <f>IFERROR(INDEX(Sales!$D$5:$ABF$18,MATCH(UsagePerHour!$B41,Sales!$C$5:$C$18,0),MATCH(UsagePerHour!PI$4,Sales!$D$3:$ABF$3,0))/PI$2*INDEX(Usage!$D$5:$ABF$11,MATCH(UsagePerHour!$B$36,Usage!$C$5:$C$11,0),MATCH(UsagePerHour!PI$4,Usage!$D$3:$ABF$3,0)),"")</f>
        <v>0</v>
      </c>
      <c r="PJ41" s="6">
        <f>IFERROR(INDEX(Sales!$D$5:$ABF$18,MATCH(UsagePerHour!$B41,Sales!$C$5:$C$18,0),MATCH(UsagePerHour!PJ$4,Sales!$D$3:$ABF$3,0))/PJ$2*INDEX(Usage!$D$5:$ABF$11,MATCH(UsagePerHour!$B$36,Usage!$C$5:$C$11,0),MATCH(UsagePerHour!PJ$4,Usage!$D$3:$ABF$3,0)),"")</f>
        <v>0</v>
      </c>
      <c r="PK41" s="6">
        <f>IFERROR(INDEX(Sales!$D$5:$ABF$18,MATCH(UsagePerHour!$B41,Sales!$C$5:$C$18,0),MATCH(UsagePerHour!PK$4,Sales!$D$3:$ABF$3,0))/PK$2*INDEX(Usage!$D$5:$ABF$11,MATCH(UsagePerHour!$B$36,Usage!$C$5:$C$11,0),MATCH(UsagePerHour!PK$4,Usage!$D$3:$ABF$3,0)),"")</f>
        <v>1.2601826923731971</v>
      </c>
      <c r="PL41" s="6">
        <f>IFERROR(INDEX(Sales!$D$5:$ABF$18,MATCH(UsagePerHour!$B41,Sales!$C$5:$C$18,0),MATCH(UsagePerHour!PL$4,Sales!$D$3:$ABF$3,0))/PL$2*INDEX(Usage!$D$5:$ABF$11,MATCH(UsagePerHour!$B$36,Usage!$C$5:$C$11,0),MATCH(UsagePerHour!PL$4,Usage!$D$3:$ABF$3,0)),"")</f>
        <v>0.51888520488842849</v>
      </c>
      <c r="PM41" s="6">
        <f>IFERROR(INDEX(Sales!$D$5:$ABF$18,MATCH(UsagePerHour!$B41,Sales!$C$5:$C$18,0),MATCH(UsagePerHour!PM$4,Sales!$D$3:$ABF$3,0))/PM$2*INDEX(Usage!$D$5:$ABF$11,MATCH(UsagePerHour!$B$36,Usage!$C$5:$C$11,0),MATCH(UsagePerHour!PM$4,Usage!$D$3:$ABF$3,0)),"")</f>
        <v>16.069171860320395</v>
      </c>
      <c r="PN41" s="6">
        <f>IFERROR(INDEX(Sales!$D$5:$ABF$18,MATCH(UsagePerHour!$B41,Sales!$C$5:$C$18,0),MATCH(UsagePerHour!PN$4,Sales!$D$3:$ABF$3,0))/PN$2*INDEX(Usage!$D$5:$ABF$11,MATCH(UsagePerHour!$B$36,Usage!$C$5:$C$11,0),MATCH(UsagePerHour!PN$4,Usage!$D$3:$ABF$3,0)),"")</f>
        <v>0</v>
      </c>
      <c r="PO41" s="6">
        <f>IFERROR(INDEX(Sales!$D$5:$ABF$18,MATCH(UsagePerHour!$B41,Sales!$C$5:$C$18,0),MATCH(UsagePerHour!PO$4,Sales!$D$3:$ABF$3,0))/PO$2*INDEX(Usage!$D$5:$ABF$11,MATCH(UsagePerHour!$B$36,Usage!$C$5:$C$11,0),MATCH(UsagePerHour!PO$4,Usage!$D$3:$ABF$3,0)),"")</f>
        <v>0</v>
      </c>
      <c r="PP41" s="6">
        <f>IFERROR(INDEX(Sales!$D$5:$ABF$18,MATCH(UsagePerHour!$B41,Sales!$C$5:$C$18,0),MATCH(UsagePerHour!PP$4,Sales!$D$3:$ABF$3,0))/PP$2*INDEX(Usage!$D$5:$ABF$11,MATCH(UsagePerHour!$B$36,Usage!$C$5:$C$11,0),MATCH(UsagePerHour!PP$4,Usage!$D$3:$ABF$3,0)),"")</f>
        <v>0</v>
      </c>
      <c r="PQ41" s="6">
        <f>IFERROR(INDEX(Sales!$D$5:$ABF$18,MATCH(UsagePerHour!$B41,Sales!$C$5:$C$18,0),MATCH(UsagePerHour!PQ$4,Sales!$D$3:$ABF$3,0))/PQ$2*INDEX(Usage!$D$5:$ABF$11,MATCH(UsagePerHour!$B$36,Usage!$C$5:$C$11,0),MATCH(UsagePerHour!PQ$4,Usage!$D$3:$ABF$3,0)),"")</f>
        <v>0</v>
      </c>
      <c r="PR41" s="6">
        <f>IFERROR(INDEX(Sales!$D$5:$ABF$18,MATCH(UsagePerHour!$B41,Sales!$C$5:$C$18,0),MATCH(UsagePerHour!PR$4,Sales!$D$3:$ABF$3,0))/PR$2*INDEX(Usage!$D$5:$ABF$11,MATCH(UsagePerHour!$B$36,Usage!$C$5:$C$11,0),MATCH(UsagePerHour!PR$4,Usage!$D$3:$ABF$3,0)),"")</f>
        <v>7.5265368397872845E-2</v>
      </c>
      <c r="PS41" s="6">
        <f>IFERROR(INDEX(Sales!$D$5:$ABF$18,MATCH(UsagePerHour!$B41,Sales!$C$5:$C$18,0),MATCH(UsagePerHour!PS$4,Sales!$D$3:$ABF$3,0))/PS$2*INDEX(Usage!$D$5:$ABF$11,MATCH(UsagePerHour!$B$36,Usage!$C$5:$C$11,0),MATCH(UsagePerHour!PS$4,Usage!$D$3:$ABF$3,0)),"")</f>
        <v>1.4512814585693998</v>
      </c>
      <c r="PT41" s="6">
        <f>IFERROR(INDEX(Sales!$D$5:$ABF$18,MATCH(UsagePerHour!$B41,Sales!$C$5:$C$18,0),MATCH(UsagePerHour!PT$4,Sales!$D$3:$ABF$3,0))/PT$2*INDEX(Usage!$D$5:$ABF$11,MATCH(UsagePerHour!$B$36,Usage!$C$5:$C$11,0),MATCH(UsagePerHour!PT$4,Usage!$D$3:$ABF$3,0)),"")</f>
        <v>5.255450631578455</v>
      </c>
      <c r="PU41" s="6">
        <f>IFERROR(INDEX(Sales!$D$5:$ABF$18,MATCH(UsagePerHour!$B41,Sales!$C$5:$C$18,0),MATCH(UsagePerHour!PU$4,Sales!$D$3:$ABF$3,0))/PU$2*INDEX(Usage!$D$5:$ABF$11,MATCH(UsagePerHour!$B$36,Usage!$C$5:$C$11,0),MATCH(UsagePerHour!PU$4,Usage!$D$3:$ABF$3,0)),"")</f>
        <v>1.600802796840606</v>
      </c>
      <c r="PV41" s="6">
        <f>IFERROR(INDEX(Sales!$D$5:$ABF$18,MATCH(UsagePerHour!$B41,Sales!$C$5:$C$18,0),MATCH(UsagePerHour!PV$4,Sales!$D$3:$ABF$3,0))/PV$2*INDEX(Usage!$D$5:$ABF$11,MATCH(UsagePerHour!$B$36,Usage!$C$5:$C$11,0),MATCH(UsagePerHour!PV$4,Usage!$D$3:$ABF$3,0)),"")</f>
        <v>2.3941722340474078E-2</v>
      </c>
      <c r="PW41" s="6">
        <f>IFERROR(INDEX(Sales!$D$5:$ABF$18,MATCH(UsagePerHour!$B41,Sales!$C$5:$C$18,0),MATCH(UsagePerHour!PW$4,Sales!$D$3:$ABF$3,0))/PW$2*INDEX(Usage!$D$5:$ABF$11,MATCH(UsagePerHour!$B$36,Usage!$C$5:$C$11,0),MATCH(UsagePerHour!PW$4,Usage!$D$3:$ABF$3,0)),"")</f>
        <v>0.20275538685082012</v>
      </c>
      <c r="PX41" s="6">
        <f>IFERROR(INDEX(Sales!$D$5:$ABF$18,MATCH(UsagePerHour!$B41,Sales!$C$5:$C$18,0),MATCH(UsagePerHour!PX$4,Sales!$D$3:$ABF$3,0))/PX$2*INDEX(Usage!$D$5:$ABF$11,MATCH(UsagePerHour!$B$36,Usage!$C$5:$C$11,0),MATCH(UsagePerHour!PX$4,Usage!$D$3:$ABF$3,0)),"")</f>
        <v>3.6181228737754714E-2</v>
      </c>
      <c r="PY41" s="6">
        <f>IFERROR(INDEX(Sales!$D$5:$ABF$18,MATCH(UsagePerHour!$B41,Sales!$C$5:$C$18,0),MATCH(UsagePerHour!PY$4,Sales!$D$3:$ABF$3,0))/PY$2*INDEX(Usage!$D$5:$ABF$11,MATCH(UsagePerHour!$B$36,Usage!$C$5:$C$11,0),MATCH(UsagePerHour!PY$4,Usage!$D$3:$ABF$3,0)),"")</f>
        <v>3.2844205770450223</v>
      </c>
      <c r="PZ41" s="6">
        <f>IFERROR(INDEX(Sales!$D$5:$ABF$18,MATCH(UsagePerHour!$B41,Sales!$C$5:$C$18,0),MATCH(UsagePerHour!PZ$4,Sales!$D$3:$ABF$3,0))/PZ$2*INDEX(Usage!$D$5:$ABF$11,MATCH(UsagePerHour!$B$36,Usage!$C$5:$C$11,0),MATCH(UsagePerHour!PZ$4,Usage!$D$3:$ABF$3,0)),"")</f>
        <v>1.6065803208681637</v>
      </c>
      <c r="QA41" s="6">
        <f>IFERROR(INDEX(Sales!$D$5:$ABF$18,MATCH(UsagePerHour!$B41,Sales!$C$5:$C$18,0),MATCH(UsagePerHour!QA$4,Sales!$D$3:$ABF$3,0))/QA$2*INDEX(Usage!$D$5:$ABF$11,MATCH(UsagePerHour!$B$36,Usage!$C$5:$C$11,0),MATCH(UsagePerHour!QA$4,Usage!$D$3:$ABF$3,0)),"")</f>
        <v>3.7874506916879378</v>
      </c>
      <c r="QB41" s="6">
        <f>IFERROR(INDEX(Sales!$D$5:$ABF$18,MATCH(UsagePerHour!$B41,Sales!$C$5:$C$18,0),MATCH(UsagePerHour!QB$4,Sales!$D$3:$ABF$3,0))/QB$2*INDEX(Usage!$D$5:$ABF$11,MATCH(UsagePerHour!$B$36,Usage!$C$5:$C$11,0),MATCH(UsagePerHour!QB$4,Usage!$D$3:$ABF$3,0)),"")</f>
        <v>0</v>
      </c>
      <c r="QC41" s="6">
        <f>IFERROR(INDEX(Sales!$D$5:$ABF$18,MATCH(UsagePerHour!$B41,Sales!$C$5:$C$18,0),MATCH(UsagePerHour!QC$4,Sales!$D$3:$ABF$3,0))/QC$2*INDEX(Usage!$D$5:$ABF$11,MATCH(UsagePerHour!$B$36,Usage!$C$5:$C$11,0),MATCH(UsagePerHour!QC$4,Usage!$D$3:$ABF$3,0)),"")</f>
        <v>0</v>
      </c>
      <c r="QD41" s="6">
        <f>IFERROR(INDEX(Sales!$D$5:$ABF$18,MATCH(UsagePerHour!$B41,Sales!$C$5:$C$18,0),MATCH(UsagePerHour!QD$4,Sales!$D$3:$ABF$3,0))/QD$2*INDEX(Usage!$D$5:$ABF$11,MATCH(UsagePerHour!$B$36,Usage!$C$5:$C$11,0),MATCH(UsagePerHour!QD$4,Usage!$D$3:$ABF$3,0)),"")</f>
        <v>0.49140746550637865</v>
      </c>
      <c r="QE41" s="6">
        <f>IFERROR(INDEX(Sales!$D$5:$ABF$18,MATCH(UsagePerHour!$B41,Sales!$C$5:$C$18,0),MATCH(UsagePerHour!QE$4,Sales!$D$3:$ABF$3,0))/QE$2*INDEX(Usage!$D$5:$ABF$11,MATCH(UsagePerHour!$B$36,Usage!$C$5:$C$11,0),MATCH(UsagePerHour!QE$4,Usage!$D$3:$ABF$3,0)),"")</f>
        <v>0.63329145401036835</v>
      </c>
      <c r="QF41" s="6">
        <f>IFERROR(INDEX(Sales!$D$5:$ABF$18,MATCH(UsagePerHour!$B41,Sales!$C$5:$C$18,0),MATCH(UsagePerHour!QF$4,Sales!$D$3:$ABF$3,0))/QF$2*INDEX(Usage!$D$5:$ABF$11,MATCH(UsagePerHour!$B$36,Usage!$C$5:$C$11,0),MATCH(UsagePerHour!QF$4,Usage!$D$3:$ABF$3,0)),"")</f>
        <v>0.51678417277860711</v>
      </c>
      <c r="QG41" s="6">
        <f>IFERROR(INDEX(Sales!$D$5:$ABF$18,MATCH(UsagePerHour!$B41,Sales!$C$5:$C$18,0),MATCH(UsagePerHour!QG$4,Sales!$D$3:$ABF$3,0))/QG$2*INDEX(Usage!$D$5:$ABF$11,MATCH(UsagePerHour!$B$36,Usage!$C$5:$C$11,0),MATCH(UsagePerHour!QG$4,Usage!$D$3:$ABF$3,0)),"")</f>
        <v>5.6573325007689279</v>
      </c>
      <c r="QH41" s="6">
        <f>IFERROR(INDEX(Sales!$D$5:$ABF$18,MATCH(UsagePerHour!$B41,Sales!$C$5:$C$18,0),MATCH(UsagePerHour!QH$4,Sales!$D$3:$ABF$3,0))/QH$2*INDEX(Usage!$D$5:$ABF$11,MATCH(UsagePerHour!$B$36,Usage!$C$5:$C$11,0),MATCH(UsagePerHour!QH$4,Usage!$D$3:$ABF$3,0)),"")</f>
        <v>10.559149090336117</v>
      </c>
      <c r="QI41" s="6">
        <f>IFERROR(INDEX(Sales!$D$5:$ABF$18,MATCH(UsagePerHour!$B41,Sales!$C$5:$C$18,0),MATCH(UsagePerHour!QI$4,Sales!$D$3:$ABF$3,0))/QI$2*INDEX(Usage!$D$5:$ABF$11,MATCH(UsagePerHour!$B$36,Usage!$C$5:$C$11,0),MATCH(UsagePerHour!QI$4,Usage!$D$3:$ABF$3,0)),"")</f>
        <v>1.9866320862192675</v>
      </c>
      <c r="QJ41" s="6">
        <f>IFERROR(INDEX(Sales!$D$5:$ABF$18,MATCH(UsagePerHour!$B41,Sales!$C$5:$C$18,0),MATCH(UsagePerHour!QJ$4,Sales!$D$3:$ABF$3,0))/QJ$2*INDEX(Usage!$D$5:$ABF$11,MATCH(UsagePerHour!$B$36,Usage!$C$5:$C$11,0),MATCH(UsagePerHour!QJ$4,Usage!$D$3:$ABF$3,0)),"")</f>
        <v>5.3718079886601135E-2</v>
      </c>
      <c r="QK41" s="6">
        <f>IFERROR(INDEX(Sales!$D$5:$ABF$18,MATCH(UsagePerHour!$B41,Sales!$C$5:$C$18,0),MATCH(UsagePerHour!QK$4,Sales!$D$3:$ABF$3,0))/QK$2*INDEX(Usage!$D$5:$ABF$11,MATCH(UsagePerHour!$B$36,Usage!$C$5:$C$11,0),MATCH(UsagePerHour!QK$4,Usage!$D$3:$ABF$3,0)),"")</f>
        <v>3.818886208394666</v>
      </c>
      <c r="QL41" s="6">
        <f>IFERROR(INDEX(Sales!$D$5:$ABF$18,MATCH(UsagePerHour!$B41,Sales!$C$5:$C$18,0),MATCH(UsagePerHour!QL$4,Sales!$D$3:$ABF$3,0))/QL$2*INDEX(Usage!$D$5:$ABF$11,MATCH(UsagePerHour!$B$36,Usage!$C$5:$C$11,0),MATCH(UsagePerHour!QL$4,Usage!$D$3:$ABF$3,0)),"")</f>
        <v>1.0961799148702209</v>
      </c>
      <c r="QM41" s="6">
        <f>IFERROR(INDEX(Sales!$D$5:$ABF$18,MATCH(UsagePerHour!$B41,Sales!$C$5:$C$18,0),MATCH(UsagePerHour!QM$4,Sales!$D$3:$ABF$3,0))/QM$2*INDEX(Usage!$D$5:$ABF$11,MATCH(UsagePerHour!$B$36,Usage!$C$5:$C$11,0),MATCH(UsagePerHour!QM$4,Usage!$D$3:$ABF$3,0)),"")</f>
        <v>7.7870386648855288</v>
      </c>
      <c r="QN41" s="6">
        <f>IFERROR(INDEX(Sales!$D$5:$ABF$18,MATCH(UsagePerHour!$B41,Sales!$C$5:$C$18,0),MATCH(UsagePerHour!QN$4,Sales!$D$3:$ABF$3,0))/QN$2*INDEX(Usage!$D$5:$ABF$11,MATCH(UsagePerHour!$B$36,Usage!$C$5:$C$11,0),MATCH(UsagePerHour!QN$4,Usage!$D$3:$ABF$3,0)),"")</f>
        <v>3.4687017019266486</v>
      </c>
      <c r="QO41" s="6">
        <f>IFERROR(INDEX(Sales!$D$5:$ABF$18,MATCH(UsagePerHour!$B41,Sales!$C$5:$C$18,0),MATCH(UsagePerHour!QO$4,Sales!$D$3:$ABF$3,0))/QO$2*INDEX(Usage!$D$5:$ABF$11,MATCH(UsagePerHour!$B$36,Usage!$C$5:$C$11,0),MATCH(UsagePerHour!QO$4,Usage!$D$3:$ABF$3,0)),"")</f>
        <v>1.3614026934349612</v>
      </c>
      <c r="QP41" s="6">
        <f>IFERROR(INDEX(Sales!$D$5:$ABF$18,MATCH(UsagePerHour!$B41,Sales!$C$5:$C$18,0),MATCH(UsagePerHour!QP$4,Sales!$D$3:$ABF$3,0))/QP$2*INDEX(Usage!$D$5:$ABF$11,MATCH(UsagePerHour!$B$36,Usage!$C$5:$C$11,0),MATCH(UsagePerHour!QP$4,Usage!$D$3:$ABF$3,0)),"")</f>
        <v>5.377593101852189</v>
      </c>
      <c r="QQ41" s="6">
        <f>IFERROR(INDEX(Sales!$D$5:$ABF$18,MATCH(UsagePerHour!$B41,Sales!$C$5:$C$18,0),MATCH(UsagePerHour!QQ$4,Sales!$D$3:$ABF$3,0))/QQ$2*INDEX(Usage!$D$5:$ABF$11,MATCH(UsagePerHour!$B$36,Usage!$C$5:$C$11,0),MATCH(UsagePerHour!QQ$4,Usage!$D$3:$ABF$3,0)),"")</f>
        <v>3.1570391846838888</v>
      </c>
      <c r="QR41" s="6">
        <f>IFERROR(INDEX(Sales!$D$5:$ABF$18,MATCH(UsagePerHour!$B41,Sales!$C$5:$C$18,0),MATCH(UsagePerHour!QR$4,Sales!$D$3:$ABF$3,0))/QR$2*INDEX(Usage!$D$5:$ABF$11,MATCH(UsagePerHour!$B$36,Usage!$C$5:$C$11,0),MATCH(UsagePerHour!QR$4,Usage!$D$3:$ABF$3,0)),"")</f>
        <v>0</v>
      </c>
      <c r="QS41" s="6">
        <f>IFERROR(INDEX(Sales!$D$5:$ABF$18,MATCH(UsagePerHour!$B41,Sales!$C$5:$C$18,0),MATCH(UsagePerHour!QS$4,Sales!$D$3:$ABF$3,0))/QS$2*INDEX(Usage!$D$5:$ABF$11,MATCH(UsagePerHour!$B$36,Usage!$C$5:$C$11,0),MATCH(UsagePerHour!QS$4,Usage!$D$3:$ABF$3,0)),"")</f>
        <v>0.12651261647067755</v>
      </c>
      <c r="QT41" s="6">
        <f>IFERROR(INDEX(Sales!$D$5:$ABF$18,MATCH(UsagePerHour!$B41,Sales!$C$5:$C$18,0),MATCH(UsagePerHour!QT$4,Sales!$D$3:$ABF$3,0))/QT$2*INDEX(Usage!$D$5:$ABF$11,MATCH(UsagePerHour!$B$36,Usage!$C$5:$C$11,0),MATCH(UsagePerHour!QT$4,Usage!$D$3:$ABF$3,0)),"")</f>
        <v>0.80828342179842205</v>
      </c>
      <c r="QU41" s="6">
        <f>IFERROR(INDEX(Sales!$D$5:$ABF$18,MATCH(UsagePerHour!$B41,Sales!$C$5:$C$18,0),MATCH(UsagePerHour!QU$4,Sales!$D$3:$ABF$3,0))/QU$2*INDEX(Usage!$D$5:$ABF$11,MATCH(UsagePerHour!$B$36,Usage!$C$5:$C$11,0),MATCH(UsagePerHour!QU$4,Usage!$D$3:$ABF$3,0)),"")</f>
        <v>1.6295079717074366</v>
      </c>
      <c r="QV41" s="6">
        <f>IFERROR(INDEX(Sales!$D$5:$ABF$18,MATCH(UsagePerHour!$B41,Sales!$C$5:$C$18,0),MATCH(UsagePerHour!QV$4,Sales!$D$3:$ABF$3,0))/QV$2*INDEX(Usage!$D$5:$ABF$11,MATCH(UsagePerHour!$B$36,Usage!$C$5:$C$11,0),MATCH(UsagePerHour!QV$4,Usage!$D$3:$ABF$3,0)),"")</f>
        <v>1.2408602861142257</v>
      </c>
      <c r="QW41" s="6">
        <f>IFERROR(INDEX(Sales!$D$5:$ABF$18,MATCH(UsagePerHour!$B41,Sales!$C$5:$C$18,0),MATCH(UsagePerHour!QW$4,Sales!$D$3:$ABF$3,0))/QW$2*INDEX(Usage!$D$5:$ABF$11,MATCH(UsagePerHour!$B$36,Usage!$C$5:$C$11,0),MATCH(UsagePerHour!QW$4,Usage!$D$3:$ABF$3,0)),"")</f>
        <v>4.5094518243213217</v>
      </c>
      <c r="QX41" s="6">
        <f>IFERROR(INDEX(Sales!$D$5:$ABF$18,MATCH(UsagePerHour!$B41,Sales!$C$5:$C$18,0),MATCH(UsagePerHour!QX$4,Sales!$D$3:$ABF$3,0))/QX$2*INDEX(Usage!$D$5:$ABF$11,MATCH(UsagePerHour!$B$36,Usage!$C$5:$C$11,0),MATCH(UsagePerHour!QX$4,Usage!$D$3:$ABF$3,0)),"")</f>
        <v>0.61666434054431263</v>
      </c>
      <c r="QY41" s="6">
        <f>IFERROR(INDEX(Sales!$D$5:$ABF$18,MATCH(UsagePerHour!$B41,Sales!$C$5:$C$18,0),MATCH(UsagePerHour!QY$4,Sales!$D$3:$ABF$3,0))/QY$2*INDEX(Usage!$D$5:$ABF$11,MATCH(UsagePerHour!$B$36,Usage!$C$5:$C$11,0),MATCH(UsagePerHour!QY$4,Usage!$D$3:$ABF$3,0)),"")</f>
        <v>5.0908746964130982</v>
      </c>
      <c r="QZ41" s="6">
        <f>IFERROR(INDEX(Sales!$D$5:$ABF$18,MATCH(UsagePerHour!$B41,Sales!$C$5:$C$18,0),MATCH(UsagePerHour!QZ$4,Sales!$D$3:$ABF$3,0))/QZ$2*INDEX(Usage!$D$5:$ABF$11,MATCH(UsagePerHour!$B$36,Usage!$C$5:$C$11,0),MATCH(UsagePerHour!QZ$4,Usage!$D$3:$ABF$3,0)),"")</f>
        <v>1.3290974569993037</v>
      </c>
      <c r="RA41" s="6">
        <f>IFERROR(INDEX(Sales!$D$5:$ABF$18,MATCH(UsagePerHour!$B41,Sales!$C$5:$C$18,0),MATCH(UsagePerHour!RA$4,Sales!$D$3:$ABF$3,0))/RA$2*INDEX(Usage!$D$5:$ABF$11,MATCH(UsagePerHour!$B$36,Usage!$C$5:$C$11,0),MATCH(UsagePerHour!RA$4,Usage!$D$3:$ABF$3,0)),"")</f>
        <v>2.0347548398733544</v>
      </c>
      <c r="RB41" s="6">
        <f>IFERROR(INDEX(Sales!$D$5:$ABF$18,MATCH(UsagePerHour!$B41,Sales!$C$5:$C$18,0),MATCH(UsagePerHour!RB$4,Sales!$D$3:$ABF$3,0))/RB$2*INDEX(Usage!$D$5:$ABF$11,MATCH(UsagePerHour!$B$36,Usage!$C$5:$C$11,0),MATCH(UsagePerHour!RB$4,Usage!$D$3:$ABF$3,0)),"")</f>
        <v>3.5927563151857238</v>
      </c>
      <c r="RC41" s="6">
        <f>IFERROR(INDEX(Sales!$D$5:$ABF$18,MATCH(UsagePerHour!$B41,Sales!$C$5:$C$18,0),MATCH(UsagePerHour!RC$4,Sales!$D$3:$ABF$3,0))/RC$2*INDEX(Usage!$D$5:$ABF$11,MATCH(UsagePerHour!$B$36,Usage!$C$5:$C$11,0),MATCH(UsagePerHour!RC$4,Usage!$D$3:$ABF$3,0)),"")</f>
        <v>1.7091036221417355</v>
      </c>
      <c r="RD41" s="6">
        <f>IFERROR(INDEX(Sales!$D$5:$ABF$18,MATCH(UsagePerHour!$B41,Sales!$C$5:$C$18,0),MATCH(UsagePerHour!RD$4,Sales!$D$3:$ABF$3,0))/RD$2*INDEX(Usage!$D$5:$ABF$11,MATCH(UsagePerHour!$B$36,Usage!$C$5:$C$11,0),MATCH(UsagePerHour!RD$4,Usage!$D$3:$ABF$3,0)),"")</f>
        <v>5.8615126916394358</v>
      </c>
      <c r="RE41" s="6">
        <f>IFERROR(INDEX(Sales!$D$5:$ABF$18,MATCH(UsagePerHour!$B41,Sales!$C$5:$C$18,0),MATCH(UsagePerHour!RE$4,Sales!$D$3:$ABF$3,0))/RE$2*INDEX(Usage!$D$5:$ABF$11,MATCH(UsagePerHour!$B$36,Usage!$C$5:$C$11,0),MATCH(UsagePerHour!RE$4,Usage!$D$3:$ABF$3,0)),"")</f>
        <v>0</v>
      </c>
      <c r="RF41" s="6">
        <f>IFERROR(INDEX(Sales!$D$5:$ABF$18,MATCH(UsagePerHour!$B41,Sales!$C$5:$C$18,0),MATCH(UsagePerHour!RF$4,Sales!$D$3:$ABF$3,0))/RF$2*INDEX(Usage!$D$5:$ABF$11,MATCH(UsagePerHour!$B$36,Usage!$C$5:$C$11,0),MATCH(UsagePerHour!RF$4,Usage!$D$3:$ABF$3,0)),"")</f>
        <v>0</v>
      </c>
      <c r="RG41" s="6">
        <f>IFERROR(INDEX(Sales!$D$5:$ABF$18,MATCH(UsagePerHour!$B41,Sales!$C$5:$C$18,0),MATCH(UsagePerHour!RG$4,Sales!$D$3:$ABF$3,0))/RG$2*INDEX(Usage!$D$5:$ABF$11,MATCH(UsagePerHour!$B$36,Usage!$C$5:$C$11,0),MATCH(UsagePerHour!RG$4,Usage!$D$3:$ABF$3,0)),"")</f>
        <v>0.8454001474084839</v>
      </c>
      <c r="RH41" s="6">
        <f>IFERROR(INDEX(Sales!$D$5:$ABF$18,MATCH(UsagePerHour!$B41,Sales!$C$5:$C$18,0),MATCH(UsagePerHour!RH$4,Sales!$D$3:$ABF$3,0))/RH$2*INDEX(Usage!$D$5:$ABF$11,MATCH(UsagePerHour!$B$36,Usage!$C$5:$C$11,0),MATCH(UsagePerHour!RH$4,Usage!$D$3:$ABF$3,0)),"")</f>
        <v>7.2654457205434824</v>
      </c>
      <c r="RI41" s="6">
        <f>IFERROR(INDEX(Sales!$D$5:$ABF$18,MATCH(UsagePerHour!$B41,Sales!$C$5:$C$18,0),MATCH(UsagePerHour!RI$4,Sales!$D$3:$ABF$3,0))/RI$2*INDEX(Usage!$D$5:$ABF$11,MATCH(UsagePerHour!$B$36,Usage!$C$5:$C$11,0),MATCH(UsagePerHour!RI$4,Usage!$D$3:$ABF$3,0)),"")</f>
        <v>5.8086786519765159</v>
      </c>
      <c r="RJ41" s="6">
        <f>IFERROR(INDEX(Sales!$D$5:$ABF$18,MATCH(UsagePerHour!$B41,Sales!$C$5:$C$18,0),MATCH(UsagePerHour!RJ$4,Sales!$D$3:$ABF$3,0))/RJ$2*INDEX(Usage!$D$5:$ABF$11,MATCH(UsagePerHour!$B$36,Usage!$C$5:$C$11,0),MATCH(UsagePerHour!RJ$4,Usage!$D$3:$ABF$3,0)),"")</f>
        <v>4.0469532936765962</v>
      </c>
      <c r="RK41" s="6">
        <f>IFERROR(INDEX(Sales!$D$5:$ABF$18,MATCH(UsagePerHour!$B41,Sales!$C$5:$C$18,0),MATCH(UsagePerHour!RK$4,Sales!$D$3:$ABF$3,0))/RK$2*INDEX(Usage!$D$5:$ABF$11,MATCH(UsagePerHour!$B$36,Usage!$C$5:$C$11,0),MATCH(UsagePerHour!RK$4,Usage!$D$3:$ABF$3,0)),"")</f>
        <v>2.6628192324598468</v>
      </c>
      <c r="RL41" s="6">
        <f>IFERROR(INDEX(Sales!$D$5:$ABF$18,MATCH(UsagePerHour!$B41,Sales!$C$5:$C$18,0),MATCH(UsagePerHour!RL$4,Sales!$D$3:$ABF$3,0))/RL$2*INDEX(Usage!$D$5:$ABF$11,MATCH(UsagePerHour!$B$36,Usage!$C$5:$C$11,0),MATCH(UsagePerHour!RL$4,Usage!$D$3:$ABF$3,0)),"")</f>
        <v>0.27378442852078966</v>
      </c>
      <c r="RM41" s="6">
        <f>IFERROR(INDEX(Sales!$D$5:$ABF$18,MATCH(UsagePerHour!$B41,Sales!$C$5:$C$18,0),MATCH(UsagePerHour!RM$4,Sales!$D$3:$ABF$3,0))/RM$2*INDEX(Usage!$D$5:$ABF$11,MATCH(UsagePerHour!$B$36,Usage!$C$5:$C$11,0),MATCH(UsagePerHour!RM$4,Usage!$D$3:$ABF$3,0)),"")</f>
        <v>0.92649884820489115</v>
      </c>
      <c r="RN41" s="6">
        <f>IFERROR(INDEX(Sales!$D$5:$ABF$18,MATCH(UsagePerHour!$B41,Sales!$C$5:$C$18,0),MATCH(UsagePerHour!RN$4,Sales!$D$3:$ABF$3,0))/RN$2*INDEX(Usage!$D$5:$ABF$11,MATCH(UsagePerHour!$B$36,Usage!$C$5:$C$11,0),MATCH(UsagePerHour!RN$4,Usage!$D$3:$ABF$3,0)),"")</f>
        <v>0.91829750704731861</v>
      </c>
      <c r="RO41" s="6">
        <f>IFERROR(INDEX(Sales!$D$5:$ABF$18,MATCH(UsagePerHour!$B41,Sales!$C$5:$C$18,0),MATCH(UsagePerHour!RO$4,Sales!$D$3:$ABF$3,0))/RO$2*INDEX(Usage!$D$5:$ABF$11,MATCH(UsagePerHour!$B$36,Usage!$C$5:$C$11,0),MATCH(UsagePerHour!RO$4,Usage!$D$3:$ABF$3,0)),"")</f>
        <v>7.2226631942850021</v>
      </c>
      <c r="RP41" s="6">
        <f>IFERROR(INDEX(Sales!$D$5:$ABF$18,MATCH(UsagePerHour!$B41,Sales!$C$5:$C$18,0),MATCH(UsagePerHour!RP$4,Sales!$D$3:$ABF$3,0))/RP$2*INDEX(Usage!$D$5:$ABF$11,MATCH(UsagePerHour!$B$36,Usage!$C$5:$C$11,0),MATCH(UsagePerHour!RP$4,Usage!$D$3:$ABF$3,0)),"")</f>
        <v>8.5038017589103649</v>
      </c>
      <c r="RQ41" s="6">
        <f>IFERROR(INDEX(Sales!$D$5:$ABF$18,MATCH(UsagePerHour!$B41,Sales!$C$5:$C$18,0),MATCH(UsagePerHour!RQ$4,Sales!$D$3:$ABF$3,0))/RQ$2*INDEX(Usage!$D$5:$ABF$11,MATCH(UsagePerHour!$B$36,Usage!$C$5:$C$11,0),MATCH(UsagePerHour!RQ$4,Usage!$D$3:$ABF$3,0)),"")</f>
        <v>1.878599531325154</v>
      </c>
      <c r="RR41" s="6">
        <f>IFERROR(INDEX(Sales!$D$5:$ABF$18,MATCH(UsagePerHour!$B41,Sales!$C$5:$C$18,0),MATCH(UsagePerHour!RR$4,Sales!$D$3:$ABF$3,0))/RR$2*INDEX(Usage!$D$5:$ABF$11,MATCH(UsagePerHour!$B$36,Usage!$C$5:$C$11,0),MATCH(UsagePerHour!RR$4,Usage!$D$3:$ABF$3,0)),"")</f>
        <v>1.5783650590604328</v>
      </c>
      <c r="RS41" s="6">
        <f>IFERROR(INDEX(Sales!$D$5:$ABF$18,MATCH(UsagePerHour!$B41,Sales!$C$5:$C$18,0),MATCH(UsagePerHour!RS$4,Sales!$D$3:$ABF$3,0))/RS$2*INDEX(Usage!$D$5:$ABF$11,MATCH(UsagePerHour!$B$36,Usage!$C$5:$C$11,0),MATCH(UsagePerHour!RS$4,Usage!$D$3:$ABF$3,0)),"")</f>
        <v>2.4749420213637263</v>
      </c>
      <c r="RT41" s="6">
        <f>IFERROR(INDEX(Sales!$D$5:$ABF$18,MATCH(UsagePerHour!$B41,Sales!$C$5:$C$18,0),MATCH(UsagePerHour!RT$4,Sales!$D$3:$ABF$3,0))/RT$2*INDEX(Usage!$D$5:$ABF$11,MATCH(UsagePerHour!$B$36,Usage!$C$5:$C$11,0),MATCH(UsagePerHour!RT$4,Usage!$D$3:$ABF$3,0)),"")</f>
        <v>1.1971448611127906</v>
      </c>
      <c r="RU41" s="6">
        <f>IFERROR(INDEX(Sales!$D$5:$ABF$18,MATCH(UsagePerHour!$B41,Sales!$C$5:$C$18,0),MATCH(UsagePerHour!RU$4,Sales!$D$3:$ABF$3,0))/RU$2*INDEX(Usage!$D$5:$ABF$11,MATCH(UsagePerHour!$B$36,Usage!$C$5:$C$11,0),MATCH(UsagePerHour!RU$4,Usage!$D$3:$ABF$3,0)),"")</f>
        <v>0.88258936522517062</v>
      </c>
      <c r="RV41" s="6">
        <f>IFERROR(INDEX(Sales!$D$5:$ABF$18,MATCH(UsagePerHour!$B41,Sales!$C$5:$C$18,0),MATCH(UsagePerHour!RV$4,Sales!$D$3:$ABF$3,0))/RV$2*INDEX(Usage!$D$5:$ABF$11,MATCH(UsagePerHour!$B$36,Usage!$C$5:$C$11,0),MATCH(UsagePerHour!RV$4,Usage!$D$3:$ABF$3,0)),"")</f>
        <v>4.3081181869331164</v>
      </c>
      <c r="RW41" s="6">
        <f>IFERROR(INDEX(Sales!$D$5:$ABF$18,MATCH(UsagePerHour!$B41,Sales!$C$5:$C$18,0),MATCH(UsagePerHour!RW$4,Sales!$D$3:$ABF$3,0))/RW$2*INDEX(Usage!$D$5:$ABF$11,MATCH(UsagePerHour!$B$36,Usage!$C$5:$C$11,0),MATCH(UsagePerHour!RW$4,Usage!$D$3:$ABF$3,0)),"")</f>
        <v>2.3250121037732803</v>
      </c>
      <c r="RX41" s="6">
        <f>IFERROR(INDEX(Sales!$D$5:$ABF$18,MATCH(UsagePerHour!$B41,Sales!$C$5:$C$18,0),MATCH(UsagePerHour!RX$4,Sales!$D$3:$ABF$3,0))/RX$2*INDEX(Usage!$D$5:$ABF$11,MATCH(UsagePerHour!$B$36,Usage!$C$5:$C$11,0),MATCH(UsagePerHour!RX$4,Usage!$D$3:$ABF$3,0)),"")</f>
        <v>3.4836079209121058</v>
      </c>
      <c r="RY41" s="6">
        <f>IFERROR(INDEX(Sales!$D$5:$ABF$18,MATCH(UsagePerHour!$B41,Sales!$C$5:$C$18,0),MATCH(UsagePerHour!RY$4,Sales!$D$3:$ABF$3,0))/RY$2*INDEX(Usage!$D$5:$ABF$11,MATCH(UsagePerHour!$B$36,Usage!$C$5:$C$11,0),MATCH(UsagePerHour!RY$4,Usage!$D$3:$ABF$3,0)),"")</f>
        <v>5.5052342459823587</v>
      </c>
      <c r="RZ41" s="6">
        <f>IFERROR(INDEX(Sales!$D$5:$ABF$18,MATCH(UsagePerHour!$B41,Sales!$C$5:$C$18,0),MATCH(UsagePerHour!RZ$4,Sales!$D$3:$ABF$3,0))/RZ$2*INDEX(Usage!$D$5:$ABF$11,MATCH(UsagePerHour!$B$36,Usage!$C$5:$C$11,0),MATCH(UsagePerHour!RZ$4,Usage!$D$3:$ABF$3,0)),"")</f>
        <v>4.8673136049350036</v>
      </c>
      <c r="SA41" s="6">
        <f>IFERROR(INDEX(Sales!$D$5:$ABF$18,MATCH(UsagePerHour!$B41,Sales!$C$5:$C$18,0),MATCH(UsagePerHour!SA$4,Sales!$D$3:$ABF$3,0))/SA$2*INDEX(Usage!$D$5:$ABF$11,MATCH(UsagePerHour!$B$36,Usage!$C$5:$C$11,0),MATCH(UsagePerHour!SA$4,Usage!$D$3:$ABF$3,0)),"")</f>
        <v>1.4965420529642244</v>
      </c>
      <c r="SB41" s="6">
        <f>IFERROR(INDEX(Sales!$D$5:$ABF$18,MATCH(UsagePerHour!$B41,Sales!$C$5:$C$18,0),MATCH(UsagePerHour!SB$4,Sales!$D$3:$ABF$3,0))/SB$2*INDEX(Usage!$D$5:$ABF$11,MATCH(UsagePerHour!$B$36,Usage!$C$5:$C$11,0),MATCH(UsagePerHour!SB$4,Usage!$D$3:$ABF$3,0)),"")</f>
        <v>0.41190279696838239</v>
      </c>
      <c r="SC41" s="6">
        <f>IFERROR(INDEX(Sales!$D$5:$ABF$18,MATCH(UsagePerHour!$B41,Sales!$C$5:$C$18,0),MATCH(UsagePerHour!SC$4,Sales!$D$3:$ABF$3,0))/SC$2*INDEX(Usage!$D$5:$ABF$11,MATCH(UsagePerHour!$B$36,Usage!$C$5:$C$11,0),MATCH(UsagePerHour!SC$4,Usage!$D$3:$ABF$3,0)),"")</f>
        <v>6.4136015930255468</v>
      </c>
      <c r="SD41" s="6">
        <f>IFERROR(INDEX(Sales!$D$5:$ABF$18,MATCH(UsagePerHour!$B41,Sales!$C$5:$C$18,0),MATCH(UsagePerHour!SD$4,Sales!$D$3:$ABF$3,0))/SD$2*INDEX(Usage!$D$5:$ABF$11,MATCH(UsagePerHour!$B$36,Usage!$C$5:$C$11,0),MATCH(UsagePerHour!SD$4,Usage!$D$3:$ABF$3,0)),"")</f>
        <v>4.4787417709030146</v>
      </c>
      <c r="SE41" s="6">
        <f>IFERROR(INDEX(Sales!$D$5:$ABF$18,MATCH(UsagePerHour!$B41,Sales!$C$5:$C$18,0),MATCH(UsagePerHour!SE$4,Sales!$D$3:$ABF$3,0))/SE$2*INDEX(Usage!$D$5:$ABF$11,MATCH(UsagePerHour!$B$36,Usage!$C$5:$C$11,0),MATCH(UsagePerHour!SE$4,Usage!$D$3:$ABF$3,0)),"")</f>
        <v>1.919590127830382</v>
      </c>
      <c r="SF41" s="6">
        <f>IFERROR(INDEX(Sales!$D$5:$ABF$18,MATCH(UsagePerHour!$B41,Sales!$C$5:$C$18,0),MATCH(UsagePerHour!SF$4,Sales!$D$3:$ABF$3,0))/SF$2*INDEX(Usage!$D$5:$ABF$11,MATCH(UsagePerHour!$B$36,Usage!$C$5:$C$11,0),MATCH(UsagePerHour!SF$4,Usage!$D$3:$ABF$3,0)),"")</f>
        <v>2.3936361386437444</v>
      </c>
      <c r="SG41" s="6" t="str">
        <f>IFERROR(INDEX(Sales!$D$5:$ABF$18,MATCH(UsagePerHour!$B41,Sales!$C$5:$C$18,0),MATCH(UsagePerHour!SG$4,Sales!$D$3:$ABF$3,0))/SG$2*INDEX(Usage!$D$5:$ABF$11,MATCH(UsagePerHour!$B$36,Usage!$C$5:$C$11,0),MATCH(UsagePerHour!SG$4,Usage!$D$3:$ABF$3,0)),"")</f>
        <v/>
      </c>
      <c r="SH41" s="6" t="str">
        <f>IFERROR(INDEX(Sales!$D$5:$ABF$18,MATCH(UsagePerHour!$B41,Sales!$C$5:$C$18,0),MATCH(UsagePerHour!SH$4,Sales!$D$3:$ABF$3,0))/SH$2*INDEX(Usage!$D$5:$ABF$11,MATCH(UsagePerHour!$B$36,Usage!$C$5:$C$11,0),MATCH(UsagePerHour!SH$4,Usage!$D$3:$ABF$3,0)),"")</f>
        <v/>
      </c>
      <c r="SI41" s="6" t="str">
        <f>IFERROR(INDEX(Sales!$D$5:$ABF$18,MATCH(UsagePerHour!$B41,Sales!$C$5:$C$18,0),MATCH(UsagePerHour!SI$4,Sales!$D$3:$ABF$3,0))/SI$2*INDEX(Usage!$D$5:$ABF$11,MATCH(UsagePerHour!$B$36,Usage!$C$5:$C$11,0),MATCH(UsagePerHour!SI$4,Usage!$D$3:$ABF$3,0)),"")</f>
        <v/>
      </c>
      <c r="SJ41" s="6" t="str">
        <f>IFERROR(INDEX(Sales!$D$5:$ABF$18,MATCH(UsagePerHour!$B41,Sales!$C$5:$C$18,0),MATCH(UsagePerHour!SJ$4,Sales!$D$3:$ABF$3,0))/SJ$2*INDEX(Usage!$D$5:$ABF$11,MATCH(UsagePerHour!$B$36,Usage!$C$5:$C$11,0),MATCH(UsagePerHour!SJ$4,Usage!$D$3:$ABF$3,0)),"")</f>
        <v/>
      </c>
      <c r="SK41" s="6" t="str">
        <f>IFERROR(INDEX(Sales!$D$5:$ABF$18,MATCH(UsagePerHour!$B41,Sales!$C$5:$C$18,0),MATCH(UsagePerHour!SK$4,Sales!$D$3:$ABF$3,0))/SK$2*INDEX(Usage!$D$5:$ABF$11,MATCH(UsagePerHour!$B$36,Usage!$C$5:$C$11,0),MATCH(UsagePerHour!SK$4,Usage!$D$3:$ABF$3,0)),"")</f>
        <v/>
      </c>
      <c r="SL41" s="6" t="str">
        <f>IFERROR(INDEX(Sales!$D$5:$ABF$18,MATCH(UsagePerHour!$B41,Sales!$C$5:$C$18,0),MATCH(UsagePerHour!SL$4,Sales!$D$3:$ABF$3,0))/SL$2*INDEX(Usage!$D$5:$ABF$11,MATCH(UsagePerHour!$B$36,Usage!$C$5:$C$11,0),MATCH(UsagePerHour!SL$4,Usage!$D$3:$ABF$3,0)),"")</f>
        <v/>
      </c>
      <c r="SM41" s="6" t="str">
        <f>IFERROR(INDEX(Sales!$D$5:$ABF$18,MATCH(UsagePerHour!$B41,Sales!$C$5:$C$18,0),MATCH(UsagePerHour!SM$4,Sales!$D$3:$ABF$3,0))/SM$2*INDEX(Usage!$D$5:$ABF$11,MATCH(UsagePerHour!$B$36,Usage!$C$5:$C$11,0),MATCH(UsagePerHour!SM$4,Usage!$D$3:$ABF$3,0)),"")</f>
        <v/>
      </c>
      <c r="SN41" s="6" t="str">
        <f>IFERROR(INDEX(Sales!$D$5:$ABF$18,MATCH(UsagePerHour!$B41,Sales!$C$5:$C$18,0),MATCH(UsagePerHour!SN$4,Sales!$D$3:$ABF$3,0))/SN$2*INDEX(Usage!$D$5:$ABF$11,MATCH(UsagePerHour!$B$36,Usage!$C$5:$C$11,0),MATCH(UsagePerHour!SN$4,Usage!$D$3:$ABF$3,0)),"")</f>
        <v/>
      </c>
      <c r="SO41" s="6" t="str">
        <f>IFERROR(INDEX(Sales!$D$5:$ABF$18,MATCH(UsagePerHour!$B41,Sales!$C$5:$C$18,0),MATCH(UsagePerHour!SO$4,Sales!$D$3:$ABF$3,0))/SO$2*INDEX(Usage!$D$5:$ABF$11,MATCH(UsagePerHour!$B$36,Usage!$C$5:$C$11,0),MATCH(UsagePerHour!SO$4,Usage!$D$3:$ABF$3,0)),"")</f>
        <v/>
      </c>
      <c r="SP41" s="6" t="str">
        <f>IFERROR(INDEX(Sales!$D$5:$ABF$18,MATCH(UsagePerHour!$B41,Sales!$C$5:$C$18,0),MATCH(UsagePerHour!SP$4,Sales!$D$3:$ABF$3,0))/SP$2*INDEX(Usage!$D$5:$ABF$11,MATCH(UsagePerHour!$B$36,Usage!$C$5:$C$11,0),MATCH(UsagePerHour!SP$4,Usage!$D$3:$ABF$3,0)),"")</f>
        <v/>
      </c>
      <c r="SQ41" s="6" t="str">
        <f>IFERROR(INDEX(Sales!$D$5:$ABF$18,MATCH(UsagePerHour!$B41,Sales!$C$5:$C$18,0),MATCH(UsagePerHour!SQ$4,Sales!$D$3:$ABF$3,0))/SQ$2*INDEX(Usage!$D$5:$ABF$11,MATCH(UsagePerHour!$B$36,Usage!$C$5:$C$11,0),MATCH(UsagePerHour!SQ$4,Usage!$D$3:$ABF$3,0)),"")</f>
        <v/>
      </c>
      <c r="SR41" s="6" t="str">
        <f>IFERROR(INDEX(Sales!$D$5:$ABF$18,MATCH(UsagePerHour!$B41,Sales!$C$5:$C$18,0),MATCH(UsagePerHour!SR$4,Sales!$D$3:$ABF$3,0))/SR$2*INDEX(Usage!$D$5:$ABF$11,MATCH(UsagePerHour!$B$36,Usage!$C$5:$C$11,0),MATCH(UsagePerHour!SR$4,Usage!$D$3:$ABF$3,0)),"")</f>
        <v/>
      </c>
      <c r="SS41" s="6" t="str">
        <f>IFERROR(INDEX(Sales!$D$5:$ABF$18,MATCH(UsagePerHour!$B41,Sales!$C$5:$C$18,0),MATCH(UsagePerHour!SS$4,Sales!$D$3:$ABF$3,0))/SS$2*INDEX(Usage!$D$5:$ABF$11,MATCH(UsagePerHour!$B$36,Usage!$C$5:$C$11,0),MATCH(UsagePerHour!SS$4,Usage!$D$3:$ABF$3,0)),"")</f>
        <v/>
      </c>
      <c r="ST41" s="6" t="str">
        <f>IFERROR(INDEX(Sales!$D$5:$ABF$18,MATCH(UsagePerHour!$B41,Sales!$C$5:$C$18,0),MATCH(UsagePerHour!ST$4,Sales!$D$3:$ABF$3,0))/ST$2*INDEX(Usage!$D$5:$ABF$11,MATCH(UsagePerHour!$B$36,Usage!$C$5:$C$11,0),MATCH(UsagePerHour!ST$4,Usage!$D$3:$ABF$3,0)),"")</f>
        <v/>
      </c>
      <c r="SU41" s="6" t="str">
        <f>IFERROR(INDEX(Sales!$D$5:$ABF$18,MATCH(UsagePerHour!$B41,Sales!$C$5:$C$18,0),MATCH(UsagePerHour!SU$4,Sales!$D$3:$ABF$3,0))/SU$2*INDEX(Usage!$D$5:$ABF$11,MATCH(UsagePerHour!$B$36,Usage!$C$5:$C$11,0),MATCH(UsagePerHour!SU$4,Usage!$D$3:$ABF$3,0)),"")</f>
        <v/>
      </c>
      <c r="SV41" s="6" t="str">
        <f>IFERROR(INDEX(Sales!$D$5:$ABF$18,MATCH(UsagePerHour!$B41,Sales!$C$5:$C$18,0),MATCH(UsagePerHour!SV$4,Sales!$D$3:$ABF$3,0))/SV$2*INDEX(Usage!$D$5:$ABF$11,MATCH(UsagePerHour!$B$36,Usage!$C$5:$C$11,0),MATCH(UsagePerHour!SV$4,Usage!$D$3:$ABF$3,0)),"")</f>
        <v/>
      </c>
      <c r="SW41" s="6" t="str">
        <f>IFERROR(INDEX(Sales!$D$5:$ABF$18,MATCH(UsagePerHour!$B41,Sales!$C$5:$C$18,0),MATCH(UsagePerHour!SW$4,Sales!$D$3:$ABF$3,0))/SW$2*INDEX(Usage!$D$5:$ABF$11,MATCH(UsagePerHour!$B$36,Usage!$C$5:$C$11,0),MATCH(UsagePerHour!SW$4,Usage!$D$3:$ABF$3,0)),"")</f>
        <v/>
      </c>
      <c r="SX41" s="6" t="str">
        <f>IFERROR(INDEX(Sales!$D$5:$ABF$18,MATCH(UsagePerHour!$B41,Sales!$C$5:$C$18,0),MATCH(UsagePerHour!SX$4,Sales!$D$3:$ABF$3,0))/SX$2*INDEX(Usage!$D$5:$ABF$11,MATCH(UsagePerHour!$B$36,Usage!$C$5:$C$11,0),MATCH(UsagePerHour!SX$4,Usage!$D$3:$ABF$3,0)),"")</f>
        <v/>
      </c>
      <c r="SY41" s="6" t="str">
        <f>IFERROR(INDEX(Sales!$D$5:$ABF$18,MATCH(UsagePerHour!$B41,Sales!$C$5:$C$18,0),MATCH(UsagePerHour!SY$4,Sales!$D$3:$ABF$3,0))/SY$2*INDEX(Usage!$D$5:$ABF$11,MATCH(UsagePerHour!$B$36,Usage!$C$5:$C$11,0),MATCH(UsagePerHour!SY$4,Usage!$D$3:$ABF$3,0)),"")</f>
        <v/>
      </c>
      <c r="SZ41" s="6" t="str">
        <f>IFERROR(INDEX(Sales!$D$5:$ABF$18,MATCH(UsagePerHour!$B41,Sales!$C$5:$C$18,0),MATCH(UsagePerHour!SZ$4,Sales!$D$3:$ABF$3,0))/SZ$2*INDEX(Usage!$D$5:$ABF$11,MATCH(UsagePerHour!$B$36,Usage!$C$5:$C$11,0),MATCH(UsagePerHour!SZ$4,Usage!$D$3:$ABF$3,0)),"")</f>
        <v/>
      </c>
      <c r="TA41" s="6" t="str">
        <f>IFERROR(INDEX(Sales!$D$5:$ABF$18,MATCH(UsagePerHour!$B41,Sales!$C$5:$C$18,0),MATCH(UsagePerHour!TA$4,Sales!$D$3:$ABF$3,0))/TA$2*INDEX(Usage!$D$5:$ABF$11,MATCH(UsagePerHour!$B$36,Usage!$C$5:$C$11,0),MATCH(UsagePerHour!TA$4,Usage!$D$3:$ABF$3,0)),"")</f>
        <v/>
      </c>
      <c r="TB41" s="6" t="str">
        <f>IFERROR(INDEX(Sales!$D$5:$ABF$18,MATCH(UsagePerHour!$B41,Sales!$C$5:$C$18,0),MATCH(UsagePerHour!TB$4,Sales!$D$3:$ABF$3,0))/TB$2*INDEX(Usage!$D$5:$ABF$11,MATCH(UsagePerHour!$B$36,Usage!$C$5:$C$11,0),MATCH(UsagePerHour!TB$4,Usage!$D$3:$ABF$3,0)),"")</f>
        <v/>
      </c>
      <c r="TC41" s="6" t="str">
        <f>IFERROR(INDEX(Sales!$D$5:$ABF$18,MATCH(UsagePerHour!$B41,Sales!$C$5:$C$18,0),MATCH(UsagePerHour!TC$4,Sales!$D$3:$ABF$3,0))/TC$2*INDEX(Usage!$D$5:$ABF$11,MATCH(UsagePerHour!$B$36,Usage!$C$5:$C$11,0),MATCH(UsagePerHour!TC$4,Usage!$D$3:$ABF$3,0)),"")</f>
        <v/>
      </c>
      <c r="TD41" s="6" t="str">
        <f>IFERROR(INDEX(Sales!$D$5:$ABF$18,MATCH(UsagePerHour!$B41,Sales!$C$5:$C$18,0),MATCH(UsagePerHour!TD$4,Sales!$D$3:$ABF$3,0))/TD$2*INDEX(Usage!$D$5:$ABF$11,MATCH(UsagePerHour!$B$36,Usage!$C$5:$C$11,0),MATCH(UsagePerHour!TD$4,Usage!$D$3:$ABF$3,0)),"")</f>
        <v/>
      </c>
      <c r="TE41" s="6" t="str">
        <f>IFERROR(INDEX(Sales!$D$5:$ABF$18,MATCH(UsagePerHour!$B41,Sales!$C$5:$C$18,0),MATCH(UsagePerHour!TE$4,Sales!$D$3:$ABF$3,0))/TE$2*INDEX(Usage!$D$5:$ABF$11,MATCH(UsagePerHour!$B$36,Usage!$C$5:$C$11,0),MATCH(UsagePerHour!TE$4,Usage!$D$3:$ABF$3,0)),"")</f>
        <v/>
      </c>
      <c r="TF41" s="6" t="str">
        <f>IFERROR(INDEX(Sales!$D$5:$ABF$18,MATCH(UsagePerHour!$B41,Sales!$C$5:$C$18,0),MATCH(UsagePerHour!TF$4,Sales!$D$3:$ABF$3,0))/TF$2*INDEX(Usage!$D$5:$ABF$11,MATCH(UsagePerHour!$B$36,Usage!$C$5:$C$11,0),MATCH(UsagePerHour!TF$4,Usage!$D$3:$ABF$3,0)),"")</f>
        <v/>
      </c>
      <c r="TG41" s="6" t="str">
        <f>IFERROR(INDEX(Sales!$D$5:$ABF$18,MATCH(UsagePerHour!$B41,Sales!$C$5:$C$18,0),MATCH(UsagePerHour!TG$4,Sales!$D$3:$ABF$3,0))/TG$2*INDEX(Usage!$D$5:$ABF$11,MATCH(UsagePerHour!$B$36,Usage!$C$5:$C$11,0),MATCH(UsagePerHour!TG$4,Usage!$D$3:$ABF$3,0)),"")</f>
        <v/>
      </c>
      <c r="TH41" s="6" t="str">
        <f>IFERROR(INDEX(Sales!$D$5:$ABF$18,MATCH(UsagePerHour!$B41,Sales!$C$5:$C$18,0),MATCH(UsagePerHour!TH$4,Sales!$D$3:$ABF$3,0))/TH$2*INDEX(Usage!$D$5:$ABF$11,MATCH(UsagePerHour!$B$36,Usage!$C$5:$C$11,0),MATCH(UsagePerHour!TH$4,Usage!$D$3:$ABF$3,0)),"")</f>
        <v/>
      </c>
      <c r="TI41" s="6" t="str">
        <f>IFERROR(INDEX(Sales!$D$5:$ABF$18,MATCH(UsagePerHour!$B41,Sales!$C$5:$C$18,0),MATCH(UsagePerHour!TI$4,Sales!$D$3:$ABF$3,0))/TI$2*INDEX(Usage!$D$5:$ABF$11,MATCH(UsagePerHour!$B$36,Usage!$C$5:$C$11,0),MATCH(UsagePerHour!TI$4,Usage!$D$3:$ABF$3,0)),"")</f>
        <v/>
      </c>
      <c r="TJ41" s="6" t="str">
        <f>IFERROR(INDEX(Sales!$D$5:$ABF$18,MATCH(UsagePerHour!$B41,Sales!$C$5:$C$18,0),MATCH(UsagePerHour!TJ$4,Sales!$D$3:$ABF$3,0))/TJ$2*INDEX(Usage!$D$5:$ABF$11,MATCH(UsagePerHour!$B$36,Usage!$C$5:$C$11,0),MATCH(UsagePerHour!TJ$4,Usage!$D$3:$ABF$3,0)),"")</f>
        <v/>
      </c>
      <c r="TK41" s="6" t="str">
        <f>IFERROR(INDEX(Sales!$D$5:$ABF$18,MATCH(UsagePerHour!$B41,Sales!$C$5:$C$18,0),MATCH(UsagePerHour!TK$4,Sales!$D$3:$ABF$3,0))/TK$2*INDEX(Usage!$D$5:$ABF$11,MATCH(UsagePerHour!$B$36,Usage!$C$5:$C$11,0),MATCH(UsagePerHour!TK$4,Usage!$D$3:$ABF$3,0)),"")</f>
        <v/>
      </c>
      <c r="TL41" s="6" t="str">
        <f>IFERROR(INDEX(Sales!$D$5:$ABF$18,MATCH(UsagePerHour!$B41,Sales!$C$5:$C$18,0),MATCH(UsagePerHour!TL$4,Sales!$D$3:$ABF$3,0))/TL$2*INDEX(Usage!$D$5:$ABF$11,MATCH(UsagePerHour!$B$36,Usage!$C$5:$C$11,0),MATCH(UsagePerHour!TL$4,Usage!$D$3:$ABF$3,0)),"")</f>
        <v/>
      </c>
      <c r="TM41" s="6" t="str">
        <f>IFERROR(INDEX(Sales!$D$5:$ABF$18,MATCH(UsagePerHour!$B41,Sales!$C$5:$C$18,0),MATCH(UsagePerHour!TM$4,Sales!$D$3:$ABF$3,0))/TM$2*INDEX(Usage!$D$5:$ABF$11,MATCH(UsagePerHour!$B$36,Usage!$C$5:$C$11,0),MATCH(UsagePerHour!TM$4,Usage!$D$3:$ABF$3,0)),"")</f>
        <v/>
      </c>
      <c r="TN41" s="6" t="str">
        <f>IFERROR(INDEX(Sales!$D$5:$ABF$18,MATCH(UsagePerHour!$B41,Sales!$C$5:$C$18,0),MATCH(UsagePerHour!TN$4,Sales!$D$3:$ABF$3,0))/TN$2*INDEX(Usage!$D$5:$ABF$11,MATCH(UsagePerHour!$B$36,Usage!$C$5:$C$11,0),MATCH(UsagePerHour!TN$4,Usage!$D$3:$ABF$3,0)),"")</f>
        <v/>
      </c>
      <c r="TO41" s="6" t="str">
        <f>IFERROR(INDEX(Sales!$D$5:$ABF$18,MATCH(UsagePerHour!$B41,Sales!$C$5:$C$18,0),MATCH(UsagePerHour!TO$4,Sales!$D$3:$ABF$3,0))/TO$2*INDEX(Usage!$D$5:$ABF$11,MATCH(UsagePerHour!$B$36,Usage!$C$5:$C$11,0),MATCH(UsagePerHour!TO$4,Usage!$D$3:$ABF$3,0)),"")</f>
        <v/>
      </c>
      <c r="TP41" s="6" t="str">
        <f>IFERROR(INDEX(Sales!$D$5:$ABF$18,MATCH(UsagePerHour!$B41,Sales!$C$5:$C$18,0),MATCH(UsagePerHour!TP$4,Sales!$D$3:$ABF$3,0))/TP$2*INDEX(Usage!$D$5:$ABF$11,MATCH(UsagePerHour!$B$36,Usage!$C$5:$C$11,0),MATCH(UsagePerHour!TP$4,Usage!$D$3:$ABF$3,0)),"")</f>
        <v/>
      </c>
      <c r="TQ41" s="6" t="str">
        <f>IFERROR(INDEX(Sales!$D$5:$ABF$18,MATCH(UsagePerHour!$B41,Sales!$C$5:$C$18,0),MATCH(UsagePerHour!TQ$4,Sales!$D$3:$ABF$3,0))/TQ$2*INDEX(Usage!$D$5:$ABF$11,MATCH(UsagePerHour!$B$36,Usage!$C$5:$C$11,0),MATCH(UsagePerHour!TQ$4,Usage!$D$3:$ABF$3,0)),"")</f>
        <v/>
      </c>
      <c r="TR41" s="6" t="str">
        <f>IFERROR(INDEX(Sales!$D$5:$ABF$18,MATCH(UsagePerHour!$B41,Sales!$C$5:$C$18,0),MATCH(UsagePerHour!TR$4,Sales!$D$3:$ABF$3,0))/TR$2*INDEX(Usage!$D$5:$ABF$11,MATCH(UsagePerHour!$B$36,Usage!$C$5:$C$11,0),MATCH(UsagePerHour!TR$4,Usage!$D$3:$ABF$3,0)),"")</f>
        <v/>
      </c>
      <c r="TS41" s="6" t="str">
        <f>IFERROR(INDEX(Sales!$D$5:$ABF$18,MATCH(UsagePerHour!$B41,Sales!$C$5:$C$18,0),MATCH(UsagePerHour!TS$4,Sales!$D$3:$ABF$3,0))/TS$2*INDEX(Usage!$D$5:$ABF$11,MATCH(UsagePerHour!$B$36,Usage!$C$5:$C$11,0),MATCH(UsagePerHour!TS$4,Usage!$D$3:$ABF$3,0)),"")</f>
        <v/>
      </c>
      <c r="TT41" s="6" t="str">
        <f>IFERROR(INDEX(Sales!$D$5:$ABF$18,MATCH(UsagePerHour!$B41,Sales!$C$5:$C$18,0),MATCH(UsagePerHour!TT$4,Sales!$D$3:$ABF$3,0))/TT$2*INDEX(Usage!$D$5:$ABF$11,MATCH(UsagePerHour!$B$36,Usage!$C$5:$C$11,0),MATCH(UsagePerHour!TT$4,Usage!$D$3:$ABF$3,0)),"")</f>
        <v/>
      </c>
      <c r="TU41" s="6" t="str">
        <f>IFERROR(INDEX(Sales!$D$5:$ABF$18,MATCH(UsagePerHour!$B41,Sales!$C$5:$C$18,0),MATCH(UsagePerHour!TU$4,Sales!$D$3:$ABF$3,0))/TU$2*INDEX(Usage!$D$5:$ABF$11,MATCH(UsagePerHour!$B$36,Usage!$C$5:$C$11,0),MATCH(UsagePerHour!TU$4,Usage!$D$3:$ABF$3,0)),"")</f>
        <v/>
      </c>
      <c r="TV41" s="6" t="str">
        <f>IFERROR(INDEX(Sales!$D$5:$ABF$18,MATCH(UsagePerHour!$B41,Sales!$C$5:$C$18,0),MATCH(UsagePerHour!TV$4,Sales!$D$3:$ABF$3,0))/TV$2*INDEX(Usage!$D$5:$ABF$11,MATCH(UsagePerHour!$B$36,Usage!$C$5:$C$11,0),MATCH(UsagePerHour!TV$4,Usage!$D$3:$ABF$3,0)),"")</f>
        <v/>
      </c>
      <c r="TW41" s="6" t="str">
        <f>IFERROR(INDEX(Sales!$D$5:$ABF$18,MATCH(UsagePerHour!$B41,Sales!$C$5:$C$18,0),MATCH(UsagePerHour!TW$4,Sales!$D$3:$ABF$3,0))/TW$2*INDEX(Usage!$D$5:$ABF$11,MATCH(UsagePerHour!$B$36,Usage!$C$5:$C$11,0),MATCH(UsagePerHour!TW$4,Usage!$D$3:$ABF$3,0)),"")</f>
        <v/>
      </c>
      <c r="TX41" s="6" t="str">
        <f>IFERROR(INDEX(Sales!$D$5:$ABF$18,MATCH(UsagePerHour!$B41,Sales!$C$5:$C$18,0),MATCH(UsagePerHour!TX$4,Sales!$D$3:$ABF$3,0))/TX$2*INDEX(Usage!$D$5:$ABF$11,MATCH(UsagePerHour!$B$36,Usage!$C$5:$C$11,0),MATCH(UsagePerHour!TX$4,Usage!$D$3:$ABF$3,0)),"")</f>
        <v/>
      </c>
      <c r="TY41" s="6" t="str">
        <f>IFERROR(INDEX(Sales!$D$5:$ABF$18,MATCH(UsagePerHour!$B41,Sales!$C$5:$C$18,0),MATCH(UsagePerHour!TY$4,Sales!$D$3:$ABF$3,0))/TY$2*INDEX(Usage!$D$5:$ABF$11,MATCH(UsagePerHour!$B$36,Usage!$C$5:$C$11,0),MATCH(UsagePerHour!TY$4,Usage!$D$3:$ABF$3,0)),"")</f>
        <v/>
      </c>
      <c r="TZ41" s="6" t="str">
        <f>IFERROR(INDEX(Sales!$D$5:$ABF$18,MATCH(UsagePerHour!$B41,Sales!$C$5:$C$18,0),MATCH(UsagePerHour!TZ$4,Sales!$D$3:$ABF$3,0))/TZ$2*INDEX(Usage!$D$5:$ABF$11,MATCH(UsagePerHour!$B$36,Usage!$C$5:$C$11,0),MATCH(UsagePerHour!TZ$4,Usage!$D$3:$ABF$3,0)),"")</f>
        <v/>
      </c>
      <c r="UA41" s="6" t="str">
        <f>IFERROR(INDEX(Sales!$D$5:$ABF$18,MATCH(UsagePerHour!$B41,Sales!$C$5:$C$18,0),MATCH(UsagePerHour!UA$4,Sales!$D$3:$ABF$3,0))/UA$2*INDEX(Usage!$D$5:$ABF$11,MATCH(UsagePerHour!$B$36,Usage!$C$5:$C$11,0),MATCH(UsagePerHour!UA$4,Usage!$D$3:$ABF$3,0)),"")</f>
        <v/>
      </c>
      <c r="UB41" s="6" t="str">
        <f>IFERROR(INDEX(Sales!$D$5:$ABF$18,MATCH(UsagePerHour!$B41,Sales!$C$5:$C$18,0),MATCH(UsagePerHour!UB$4,Sales!$D$3:$ABF$3,0))/UB$2*INDEX(Usage!$D$5:$ABF$11,MATCH(UsagePerHour!$B$36,Usage!$C$5:$C$11,0),MATCH(UsagePerHour!UB$4,Usage!$D$3:$ABF$3,0)),"")</f>
        <v/>
      </c>
      <c r="UC41" s="6" t="str">
        <f>IFERROR(INDEX(Sales!$D$5:$ABF$18,MATCH(UsagePerHour!$B41,Sales!$C$5:$C$18,0),MATCH(UsagePerHour!UC$4,Sales!$D$3:$ABF$3,0))/UC$2*INDEX(Usage!$D$5:$ABF$11,MATCH(UsagePerHour!$B$36,Usage!$C$5:$C$11,0),MATCH(UsagePerHour!UC$4,Usage!$D$3:$ABF$3,0)),"")</f>
        <v/>
      </c>
      <c r="UD41" s="6" t="str">
        <f>IFERROR(INDEX(Sales!$D$5:$ABF$18,MATCH(UsagePerHour!$B41,Sales!$C$5:$C$18,0),MATCH(UsagePerHour!UD$4,Sales!$D$3:$ABF$3,0))/UD$2*INDEX(Usage!$D$5:$ABF$11,MATCH(UsagePerHour!$B$36,Usage!$C$5:$C$11,0),MATCH(UsagePerHour!UD$4,Usage!$D$3:$ABF$3,0)),"")</f>
        <v/>
      </c>
      <c r="UE41" s="6" t="str">
        <f>IFERROR(INDEX(Sales!$D$5:$ABF$18,MATCH(UsagePerHour!$B41,Sales!$C$5:$C$18,0),MATCH(UsagePerHour!UE$4,Sales!$D$3:$ABF$3,0))/UE$2*INDEX(Usage!$D$5:$ABF$11,MATCH(UsagePerHour!$B$36,Usage!$C$5:$C$11,0),MATCH(UsagePerHour!UE$4,Usage!$D$3:$ABF$3,0)),"")</f>
        <v/>
      </c>
      <c r="UF41" s="6" t="str">
        <f>IFERROR(INDEX(Sales!$D$5:$ABF$18,MATCH(UsagePerHour!$B41,Sales!$C$5:$C$18,0),MATCH(UsagePerHour!UF$4,Sales!$D$3:$ABF$3,0))/UF$2*INDEX(Usage!$D$5:$ABF$11,MATCH(UsagePerHour!$B$36,Usage!$C$5:$C$11,0),MATCH(UsagePerHour!UF$4,Usage!$D$3:$ABF$3,0)),"")</f>
        <v/>
      </c>
      <c r="UG41" s="6" t="str">
        <f>IFERROR(INDEX(Sales!$D$5:$ABF$18,MATCH(UsagePerHour!$B41,Sales!$C$5:$C$18,0),MATCH(UsagePerHour!UG$4,Sales!$D$3:$ABF$3,0))/UG$2*INDEX(Usage!$D$5:$ABF$11,MATCH(UsagePerHour!$B$36,Usage!$C$5:$C$11,0),MATCH(UsagePerHour!UG$4,Usage!$D$3:$ABF$3,0)),"")</f>
        <v/>
      </c>
      <c r="UH41" s="6" t="str">
        <f>IFERROR(INDEX(Sales!$D$5:$ABF$18,MATCH(UsagePerHour!$B41,Sales!$C$5:$C$18,0),MATCH(UsagePerHour!UH$4,Sales!$D$3:$ABF$3,0))/UH$2*INDEX(Usage!$D$5:$ABF$11,MATCH(UsagePerHour!$B$36,Usage!$C$5:$C$11,0),MATCH(UsagePerHour!UH$4,Usage!$D$3:$ABF$3,0)),"")</f>
        <v/>
      </c>
      <c r="UI41" s="6" t="str">
        <f>IFERROR(INDEX(Sales!$D$5:$ABF$18,MATCH(UsagePerHour!$B41,Sales!$C$5:$C$18,0),MATCH(UsagePerHour!UI$4,Sales!$D$3:$ABF$3,0))/UI$2*INDEX(Usage!$D$5:$ABF$11,MATCH(UsagePerHour!$B$36,Usage!$C$5:$C$11,0),MATCH(UsagePerHour!UI$4,Usage!$D$3:$ABF$3,0)),"")</f>
        <v/>
      </c>
      <c r="UJ41" s="6" t="str">
        <f>IFERROR(INDEX(Sales!$D$5:$ABF$18,MATCH(UsagePerHour!$B41,Sales!$C$5:$C$18,0),MATCH(UsagePerHour!UJ$4,Sales!$D$3:$ABF$3,0))/UJ$2*INDEX(Usage!$D$5:$ABF$11,MATCH(UsagePerHour!$B$36,Usage!$C$5:$C$11,0),MATCH(UsagePerHour!UJ$4,Usage!$D$3:$ABF$3,0)),"")</f>
        <v/>
      </c>
      <c r="UK41" s="6" t="str">
        <f>IFERROR(INDEX(Sales!$D$5:$ABF$18,MATCH(UsagePerHour!$B41,Sales!$C$5:$C$18,0),MATCH(UsagePerHour!UK$4,Sales!$D$3:$ABF$3,0))/UK$2*INDEX(Usage!$D$5:$ABF$11,MATCH(UsagePerHour!$B$36,Usage!$C$5:$C$11,0),MATCH(UsagePerHour!UK$4,Usage!$D$3:$ABF$3,0)),"")</f>
        <v/>
      </c>
      <c r="UL41" s="6" t="str">
        <f>IFERROR(INDEX(Sales!$D$5:$ABF$18,MATCH(UsagePerHour!$B41,Sales!$C$5:$C$18,0),MATCH(UsagePerHour!UL$4,Sales!$D$3:$ABF$3,0))/UL$2*INDEX(Usage!$D$5:$ABF$11,MATCH(UsagePerHour!$B$36,Usage!$C$5:$C$11,0),MATCH(UsagePerHour!UL$4,Usage!$D$3:$ABF$3,0)),"")</f>
        <v/>
      </c>
      <c r="UM41" s="6" t="str">
        <f>IFERROR(INDEX(Sales!$D$5:$ABF$18,MATCH(UsagePerHour!$B41,Sales!$C$5:$C$18,0),MATCH(UsagePerHour!UM$4,Sales!$D$3:$ABF$3,0))/UM$2*INDEX(Usage!$D$5:$ABF$11,MATCH(UsagePerHour!$B$36,Usage!$C$5:$C$11,0),MATCH(UsagePerHour!UM$4,Usage!$D$3:$ABF$3,0)),"")</f>
        <v/>
      </c>
      <c r="UN41" s="6" t="str">
        <f>IFERROR(INDEX(Sales!$D$5:$ABF$18,MATCH(UsagePerHour!$B41,Sales!$C$5:$C$18,0),MATCH(UsagePerHour!UN$4,Sales!$D$3:$ABF$3,0))/UN$2*INDEX(Usage!$D$5:$ABF$11,MATCH(UsagePerHour!$B$36,Usage!$C$5:$C$11,0),MATCH(UsagePerHour!UN$4,Usage!$D$3:$ABF$3,0)),"")</f>
        <v/>
      </c>
      <c r="UO41" s="6" t="str">
        <f>IFERROR(INDEX(Sales!$D$5:$ABF$18,MATCH(UsagePerHour!$B41,Sales!$C$5:$C$18,0),MATCH(UsagePerHour!UO$4,Sales!$D$3:$ABF$3,0))/UO$2*INDEX(Usage!$D$5:$ABF$11,MATCH(UsagePerHour!$B$36,Usage!$C$5:$C$11,0),MATCH(UsagePerHour!UO$4,Usage!$D$3:$ABF$3,0)),"")</f>
        <v/>
      </c>
      <c r="UP41" s="6" t="str">
        <f>IFERROR(INDEX(Sales!$D$5:$ABF$18,MATCH(UsagePerHour!$B41,Sales!$C$5:$C$18,0),MATCH(UsagePerHour!UP$4,Sales!$D$3:$ABF$3,0))/UP$2*INDEX(Usage!$D$5:$ABF$11,MATCH(UsagePerHour!$B$36,Usage!$C$5:$C$11,0),MATCH(UsagePerHour!UP$4,Usage!$D$3:$ABF$3,0)),"")</f>
        <v/>
      </c>
      <c r="UQ41" s="6" t="str">
        <f>IFERROR(INDEX(Sales!$D$5:$ABF$18,MATCH(UsagePerHour!$B41,Sales!$C$5:$C$18,0),MATCH(UsagePerHour!UQ$4,Sales!$D$3:$ABF$3,0))/UQ$2*INDEX(Usage!$D$5:$ABF$11,MATCH(UsagePerHour!$B$36,Usage!$C$5:$C$11,0),MATCH(UsagePerHour!UQ$4,Usage!$D$3:$ABF$3,0)),"")</f>
        <v/>
      </c>
      <c r="UR41" s="6" t="str">
        <f>IFERROR(INDEX(Sales!$D$5:$ABF$18,MATCH(UsagePerHour!$B41,Sales!$C$5:$C$18,0),MATCH(UsagePerHour!UR$4,Sales!$D$3:$ABF$3,0))/UR$2*INDEX(Usage!$D$5:$ABF$11,MATCH(UsagePerHour!$B$36,Usage!$C$5:$C$11,0),MATCH(UsagePerHour!UR$4,Usage!$D$3:$ABF$3,0)),"")</f>
        <v/>
      </c>
      <c r="US41" s="6" t="str">
        <f>IFERROR(INDEX(Sales!$D$5:$ABF$18,MATCH(UsagePerHour!$B41,Sales!$C$5:$C$18,0),MATCH(UsagePerHour!US$4,Sales!$D$3:$ABF$3,0))/US$2*INDEX(Usage!$D$5:$ABF$11,MATCH(UsagePerHour!$B$36,Usage!$C$5:$C$11,0),MATCH(UsagePerHour!US$4,Usage!$D$3:$ABF$3,0)),"")</f>
        <v/>
      </c>
      <c r="UT41" s="6" t="str">
        <f>IFERROR(INDEX(Sales!$D$5:$ABF$18,MATCH(UsagePerHour!$B41,Sales!$C$5:$C$18,0),MATCH(UsagePerHour!UT$4,Sales!$D$3:$ABF$3,0))/UT$2*INDEX(Usage!$D$5:$ABF$11,MATCH(UsagePerHour!$B$36,Usage!$C$5:$C$11,0),MATCH(UsagePerHour!UT$4,Usage!$D$3:$ABF$3,0)),"")</f>
        <v/>
      </c>
      <c r="UU41" s="6" t="str">
        <f>IFERROR(INDEX(Sales!$D$5:$ABF$18,MATCH(UsagePerHour!$B41,Sales!$C$5:$C$18,0),MATCH(UsagePerHour!UU$4,Sales!$D$3:$ABF$3,0))/UU$2*INDEX(Usage!$D$5:$ABF$11,MATCH(UsagePerHour!$B$36,Usage!$C$5:$C$11,0),MATCH(UsagePerHour!UU$4,Usage!$D$3:$ABF$3,0)),"")</f>
        <v/>
      </c>
      <c r="UV41" s="6" t="str">
        <f>IFERROR(INDEX(Sales!$D$5:$ABF$18,MATCH(UsagePerHour!$B41,Sales!$C$5:$C$18,0),MATCH(UsagePerHour!UV$4,Sales!$D$3:$ABF$3,0))/UV$2*INDEX(Usage!$D$5:$ABF$11,MATCH(UsagePerHour!$B$36,Usage!$C$5:$C$11,0),MATCH(UsagePerHour!UV$4,Usage!$D$3:$ABF$3,0)),"")</f>
        <v/>
      </c>
      <c r="UW41" s="6" t="str">
        <f>IFERROR(INDEX(Sales!$D$5:$ABF$18,MATCH(UsagePerHour!$B41,Sales!$C$5:$C$18,0),MATCH(UsagePerHour!UW$4,Sales!$D$3:$ABF$3,0))/UW$2*INDEX(Usage!$D$5:$ABF$11,MATCH(UsagePerHour!$B$36,Usage!$C$5:$C$11,0),MATCH(UsagePerHour!UW$4,Usage!$D$3:$ABF$3,0)),"")</f>
        <v/>
      </c>
      <c r="UX41" s="6" t="str">
        <f>IFERROR(INDEX(Sales!$D$5:$ABF$18,MATCH(UsagePerHour!$B41,Sales!$C$5:$C$18,0),MATCH(UsagePerHour!UX$4,Sales!$D$3:$ABF$3,0))/UX$2*INDEX(Usage!$D$5:$ABF$11,MATCH(UsagePerHour!$B$36,Usage!$C$5:$C$11,0),MATCH(UsagePerHour!UX$4,Usage!$D$3:$ABF$3,0)),"")</f>
        <v/>
      </c>
      <c r="UY41" s="6" t="str">
        <f>IFERROR(INDEX(Sales!$D$5:$ABF$18,MATCH(UsagePerHour!$B41,Sales!$C$5:$C$18,0),MATCH(UsagePerHour!UY$4,Sales!$D$3:$ABF$3,0))/UY$2*INDEX(Usage!$D$5:$ABF$11,MATCH(UsagePerHour!$B$36,Usage!$C$5:$C$11,0),MATCH(UsagePerHour!UY$4,Usage!$D$3:$ABF$3,0)),"")</f>
        <v/>
      </c>
      <c r="UZ41" s="6" t="str">
        <f>IFERROR(INDEX(Sales!$D$5:$ABF$18,MATCH(UsagePerHour!$B41,Sales!$C$5:$C$18,0),MATCH(UsagePerHour!UZ$4,Sales!$D$3:$ABF$3,0))/UZ$2*INDEX(Usage!$D$5:$ABF$11,MATCH(UsagePerHour!$B$36,Usage!$C$5:$C$11,0),MATCH(UsagePerHour!UZ$4,Usage!$D$3:$ABF$3,0)),"")</f>
        <v/>
      </c>
      <c r="VA41" s="6" t="str">
        <f>IFERROR(INDEX(Sales!$D$5:$ABF$18,MATCH(UsagePerHour!$B41,Sales!$C$5:$C$18,0),MATCH(UsagePerHour!VA$4,Sales!$D$3:$ABF$3,0))/VA$2*INDEX(Usage!$D$5:$ABF$11,MATCH(UsagePerHour!$B$36,Usage!$C$5:$C$11,0),MATCH(UsagePerHour!VA$4,Usage!$D$3:$ABF$3,0)),"")</f>
        <v/>
      </c>
      <c r="VB41" s="6" t="str">
        <f>IFERROR(INDEX(Sales!$D$5:$ABF$18,MATCH(UsagePerHour!$B41,Sales!$C$5:$C$18,0),MATCH(UsagePerHour!VB$4,Sales!$D$3:$ABF$3,0))/VB$2*INDEX(Usage!$D$5:$ABF$11,MATCH(UsagePerHour!$B$36,Usage!$C$5:$C$11,0),MATCH(UsagePerHour!VB$4,Usage!$D$3:$ABF$3,0)),"")</f>
        <v/>
      </c>
      <c r="VC41" s="6" t="str">
        <f>IFERROR(INDEX(Sales!$D$5:$ABF$18,MATCH(UsagePerHour!$B41,Sales!$C$5:$C$18,0),MATCH(UsagePerHour!VC$4,Sales!$D$3:$ABF$3,0))/VC$2*INDEX(Usage!$D$5:$ABF$11,MATCH(UsagePerHour!$B$36,Usage!$C$5:$C$11,0),MATCH(UsagePerHour!VC$4,Usage!$D$3:$ABF$3,0)),"")</f>
        <v/>
      </c>
      <c r="VD41" s="6" t="str">
        <f>IFERROR(INDEX(Sales!$D$5:$ABF$18,MATCH(UsagePerHour!$B41,Sales!$C$5:$C$18,0),MATCH(UsagePerHour!VD$4,Sales!$D$3:$ABF$3,0))/VD$2*INDEX(Usage!$D$5:$ABF$11,MATCH(UsagePerHour!$B$36,Usage!$C$5:$C$11,0),MATCH(UsagePerHour!VD$4,Usage!$D$3:$ABF$3,0)),"")</f>
        <v/>
      </c>
      <c r="VE41" s="6" t="str">
        <f>IFERROR(INDEX(Sales!$D$5:$ABF$18,MATCH(UsagePerHour!$B41,Sales!$C$5:$C$18,0),MATCH(UsagePerHour!VE$4,Sales!$D$3:$ABF$3,0))/VE$2*INDEX(Usage!$D$5:$ABF$11,MATCH(UsagePerHour!$B$36,Usage!$C$5:$C$11,0),MATCH(UsagePerHour!VE$4,Usage!$D$3:$ABF$3,0)),"")</f>
        <v/>
      </c>
      <c r="VF41" s="6" t="str">
        <f>IFERROR(INDEX(Sales!$D$5:$ABF$18,MATCH(UsagePerHour!$B41,Sales!$C$5:$C$18,0),MATCH(UsagePerHour!VF$4,Sales!$D$3:$ABF$3,0))/VF$2*INDEX(Usage!$D$5:$ABF$11,MATCH(UsagePerHour!$B$36,Usage!$C$5:$C$11,0),MATCH(UsagePerHour!VF$4,Usage!$D$3:$ABF$3,0)),"")</f>
        <v/>
      </c>
      <c r="VG41" s="6" t="str">
        <f>IFERROR(INDEX(Sales!$D$5:$ABF$18,MATCH(UsagePerHour!$B41,Sales!$C$5:$C$18,0),MATCH(UsagePerHour!VG$4,Sales!$D$3:$ABF$3,0))/VG$2*INDEX(Usage!$D$5:$ABF$11,MATCH(UsagePerHour!$B$36,Usage!$C$5:$C$11,0),MATCH(UsagePerHour!VG$4,Usage!$D$3:$ABF$3,0)),"")</f>
        <v/>
      </c>
      <c r="VH41" s="6" t="str">
        <f>IFERROR(INDEX(Sales!$D$5:$ABF$18,MATCH(UsagePerHour!$B41,Sales!$C$5:$C$18,0),MATCH(UsagePerHour!VH$4,Sales!$D$3:$ABF$3,0))/VH$2*INDEX(Usage!$D$5:$ABF$11,MATCH(UsagePerHour!$B$36,Usage!$C$5:$C$11,0),MATCH(UsagePerHour!VH$4,Usage!$D$3:$ABF$3,0)),"")</f>
        <v/>
      </c>
      <c r="VI41" s="6" t="str">
        <f>IFERROR(INDEX(Sales!$D$5:$ABF$18,MATCH(UsagePerHour!$B41,Sales!$C$5:$C$18,0),MATCH(UsagePerHour!VI$4,Sales!$D$3:$ABF$3,0))/VI$2*INDEX(Usage!$D$5:$ABF$11,MATCH(UsagePerHour!$B$36,Usage!$C$5:$C$11,0),MATCH(UsagePerHour!VI$4,Usage!$D$3:$ABF$3,0)),"")</f>
        <v/>
      </c>
      <c r="VJ41" s="6" t="str">
        <f>IFERROR(INDEX(Sales!$D$5:$ABF$18,MATCH(UsagePerHour!$B41,Sales!$C$5:$C$18,0),MATCH(UsagePerHour!VJ$4,Sales!$D$3:$ABF$3,0))/VJ$2*INDEX(Usage!$D$5:$ABF$11,MATCH(UsagePerHour!$B$36,Usage!$C$5:$C$11,0),MATCH(UsagePerHour!VJ$4,Usage!$D$3:$ABF$3,0)),"")</f>
        <v/>
      </c>
      <c r="VK41" s="6" t="str">
        <f>IFERROR(INDEX(Sales!$D$5:$ABF$18,MATCH(UsagePerHour!$B41,Sales!$C$5:$C$18,0),MATCH(UsagePerHour!VK$4,Sales!$D$3:$ABF$3,0))/VK$2*INDEX(Usage!$D$5:$ABF$11,MATCH(UsagePerHour!$B$36,Usage!$C$5:$C$11,0),MATCH(UsagePerHour!VK$4,Usage!$D$3:$ABF$3,0)),"")</f>
        <v/>
      </c>
      <c r="VL41" s="6" t="str">
        <f>IFERROR(INDEX(Sales!$D$5:$ABF$18,MATCH(UsagePerHour!$B41,Sales!$C$5:$C$18,0),MATCH(UsagePerHour!VL$4,Sales!$D$3:$ABF$3,0))/VL$2*INDEX(Usage!$D$5:$ABF$11,MATCH(UsagePerHour!$B$36,Usage!$C$5:$C$11,0),MATCH(UsagePerHour!VL$4,Usage!$D$3:$ABF$3,0)),"")</f>
        <v/>
      </c>
      <c r="VM41" s="6" t="str">
        <f>IFERROR(INDEX(Sales!$D$5:$ABF$18,MATCH(UsagePerHour!$B41,Sales!$C$5:$C$18,0),MATCH(UsagePerHour!VM$4,Sales!$D$3:$ABF$3,0))/VM$2*INDEX(Usage!$D$5:$ABF$11,MATCH(UsagePerHour!$B$36,Usage!$C$5:$C$11,0),MATCH(UsagePerHour!VM$4,Usage!$D$3:$ABF$3,0)),"")</f>
        <v/>
      </c>
      <c r="VN41" s="6" t="str">
        <f>IFERROR(INDEX(Sales!$D$5:$ABF$18,MATCH(UsagePerHour!$B41,Sales!$C$5:$C$18,0),MATCH(UsagePerHour!VN$4,Sales!$D$3:$ABF$3,0))/VN$2*INDEX(Usage!$D$5:$ABF$11,MATCH(UsagePerHour!$B$36,Usage!$C$5:$C$11,0),MATCH(UsagePerHour!VN$4,Usage!$D$3:$ABF$3,0)),"")</f>
        <v/>
      </c>
      <c r="VO41" s="6" t="str">
        <f>IFERROR(INDEX(Sales!$D$5:$ABF$18,MATCH(UsagePerHour!$B41,Sales!$C$5:$C$18,0),MATCH(UsagePerHour!VO$4,Sales!$D$3:$ABF$3,0))/VO$2*INDEX(Usage!$D$5:$ABF$11,MATCH(UsagePerHour!$B$36,Usage!$C$5:$C$11,0),MATCH(UsagePerHour!VO$4,Usage!$D$3:$ABF$3,0)),"")</f>
        <v/>
      </c>
      <c r="VP41" s="6" t="str">
        <f>IFERROR(INDEX(Sales!$D$5:$ABF$18,MATCH(UsagePerHour!$B41,Sales!$C$5:$C$18,0),MATCH(UsagePerHour!VP$4,Sales!$D$3:$ABF$3,0))/VP$2*INDEX(Usage!$D$5:$ABF$11,MATCH(UsagePerHour!$B$36,Usage!$C$5:$C$11,0),MATCH(UsagePerHour!VP$4,Usage!$D$3:$ABF$3,0)),"")</f>
        <v/>
      </c>
      <c r="VQ41" s="6" t="str">
        <f>IFERROR(INDEX(Sales!$D$5:$ABF$18,MATCH(UsagePerHour!$B41,Sales!$C$5:$C$18,0),MATCH(UsagePerHour!VQ$4,Sales!$D$3:$ABF$3,0))/VQ$2*INDEX(Usage!$D$5:$ABF$11,MATCH(UsagePerHour!$B$36,Usage!$C$5:$C$11,0),MATCH(UsagePerHour!VQ$4,Usage!$D$3:$ABF$3,0)),"")</f>
        <v/>
      </c>
      <c r="VR41" s="6" t="str">
        <f>IFERROR(INDEX(Sales!$D$5:$ABF$18,MATCH(UsagePerHour!$B41,Sales!$C$5:$C$18,0),MATCH(UsagePerHour!VR$4,Sales!$D$3:$ABF$3,0))/VR$2*INDEX(Usage!$D$5:$ABF$11,MATCH(UsagePerHour!$B$36,Usage!$C$5:$C$11,0),MATCH(UsagePerHour!VR$4,Usage!$D$3:$ABF$3,0)),"")</f>
        <v/>
      </c>
      <c r="VS41" s="6" t="str">
        <f>IFERROR(INDEX(Sales!$D$5:$ABF$18,MATCH(UsagePerHour!$B41,Sales!$C$5:$C$18,0),MATCH(UsagePerHour!VS$4,Sales!$D$3:$ABF$3,0))/VS$2*INDEX(Usage!$D$5:$ABF$11,MATCH(UsagePerHour!$B$36,Usage!$C$5:$C$11,0),MATCH(UsagePerHour!VS$4,Usage!$D$3:$ABF$3,0)),"")</f>
        <v/>
      </c>
      <c r="VT41" s="6" t="str">
        <f>IFERROR(INDEX(Sales!$D$5:$ABF$18,MATCH(UsagePerHour!$B41,Sales!$C$5:$C$18,0),MATCH(UsagePerHour!VT$4,Sales!$D$3:$ABF$3,0))/VT$2*INDEX(Usage!$D$5:$ABF$11,MATCH(UsagePerHour!$B$36,Usage!$C$5:$C$11,0),MATCH(UsagePerHour!VT$4,Usage!$D$3:$ABF$3,0)),"")</f>
        <v/>
      </c>
      <c r="VU41" s="6" t="str">
        <f>IFERROR(INDEX(Sales!$D$5:$ABF$18,MATCH(UsagePerHour!$B41,Sales!$C$5:$C$18,0),MATCH(UsagePerHour!VU$4,Sales!$D$3:$ABF$3,0))/VU$2*INDEX(Usage!$D$5:$ABF$11,MATCH(UsagePerHour!$B$36,Usage!$C$5:$C$11,0),MATCH(UsagePerHour!VU$4,Usage!$D$3:$ABF$3,0)),"")</f>
        <v/>
      </c>
      <c r="VV41" s="6" t="str">
        <f>IFERROR(INDEX(Sales!$D$5:$ABF$18,MATCH(UsagePerHour!$B41,Sales!$C$5:$C$18,0),MATCH(UsagePerHour!VV$4,Sales!$D$3:$ABF$3,0))/VV$2*INDEX(Usage!$D$5:$ABF$11,MATCH(UsagePerHour!$B$36,Usage!$C$5:$C$11,0),MATCH(UsagePerHour!VV$4,Usage!$D$3:$ABF$3,0)),"")</f>
        <v/>
      </c>
      <c r="VW41" s="6" t="str">
        <f>IFERROR(INDEX(Sales!$D$5:$ABF$18,MATCH(UsagePerHour!$B41,Sales!$C$5:$C$18,0),MATCH(UsagePerHour!VW$4,Sales!$D$3:$ABF$3,0))/VW$2*INDEX(Usage!$D$5:$ABF$11,MATCH(UsagePerHour!$B$36,Usage!$C$5:$C$11,0),MATCH(UsagePerHour!VW$4,Usage!$D$3:$ABF$3,0)),"")</f>
        <v/>
      </c>
      <c r="VX41" s="6" t="str">
        <f>IFERROR(INDEX(Sales!$D$5:$ABF$18,MATCH(UsagePerHour!$B41,Sales!$C$5:$C$18,0),MATCH(UsagePerHour!VX$4,Sales!$D$3:$ABF$3,0))/VX$2*INDEX(Usage!$D$5:$ABF$11,MATCH(UsagePerHour!$B$36,Usage!$C$5:$C$11,0),MATCH(UsagePerHour!VX$4,Usage!$D$3:$ABF$3,0)),"")</f>
        <v/>
      </c>
      <c r="VY41" s="6" t="str">
        <f>IFERROR(INDEX(Sales!$D$5:$ABF$18,MATCH(UsagePerHour!$B41,Sales!$C$5:$C$18,0),MATCH(UsagePerHour!VY$4,Sales!$D$3:$ABF$3,0))/VY$2*INDEX(Usage!$D$5:$ABF$11,MATCH(UsagePerHour!$B$36,Usage!$C$5:$C$11,0),MATCH(UsagePerHour!VY$4,Usage!$D$3:$ABF$3,0)),"")</f>
        <v/>
      </c>
      <c r="VZ41" s="6" t="str">
        <f>IFERROR(INDEX(Sales!$D$5:$ABF$18,MATCH(UsagePerHour!$B41,Sales!$C$5:$C$18,0),MATCH(UsagePerHour!VZ$4,Sales!$D$3:$ABF$3,0))/VZ$2*INDEX(Usage!$D$5:$ABF$11,MATCH(UsagePerHour!$B$36,Usage!$C$5:$C$11,0),MATCH(UsagePerHour!VZ$4,Usage!$D$3:$ABF$3,0)),"")</f>
        <v/>
      </c>
      <c r="WA41" s="6" t="str">
        <f>IFERROR(INDEX(Sales!$D$5:$ABF$18,MATCH(UsagePerHour!$B41,Sales!$C$5:$C$18,0),MATCH(UsagePerHour!WA$4,Sales!$D$3:$ABF$3,0))/WA$2*INDEX(Usage!$D$5:$ABF$11,MATCH(UsagePerHour!$B$36,Usage!$C$5:$C$11,0),MATCH(UsagePerHour!WA$4,Usage!$D$3:$ABF$3,0)),"")</f>
        <v/>
      </c>
      <c r="WB41" s="6" t="str">
        <f>IFERROR(INDEX(Sales!$D$5:$ABF$18,MATCH(UsagePerHour!$B41,Sales!$C$5:$C$18,0),MATCH(UsagePerHour!WB$4,Sales!$D$3:$ABF$3,0))/WB$2*INDEX(Usage!$D$5:$ABF$11,MATCH(UsagePerHour!$B$36,Usage!$C$5:$C$11,0),MATCH(UsagePerHour!WB$4,Usage!$D$3:$ABF$3,0)),"")</f>
        <v/>
      </c>
      <c r="WC41" s="6" t="str">
        <f>IFERROR(INDEX(Sales!$D$5:$ABF$18,MATCH(UsagePerHour!$B41,Sales!$C$5:$C$18,0),MATCH(UsagePerHour!WC$4,Sales!$D$3:$ABF$3,0))/WC$2*INDEX(Usage!$D$5:$ABF$11,MATCH(UsagePerHour!$B$36,Usage!$C$5:$C$11,0),MATCH(UsagePerHour!WC$4,Usage!$D$3:$ABF$3,0)),"")</f>
        <v/>
      </c>
      <c r="WD41" s="6" t="str">
        <f>IFERROR(INDEX(Sales!$D$5:$ABF$18,MATCH(UsagePerHour!$B41,Sales!$C$5:$C$18,0),MATCH(UsagePerHour!WD$4,Sales!$D$3:$ABF$3,0))/WD$2*INDEX(Usage!$D$5:$ABF$11,MATCH(UsagePerHour!$B$36,Usage!$C$5:$C$11,0),MATCH(UsagePerHour!WD$4,Usage!$D$3:$ABF$3,0)),"")</f>
        <v/>
      </c>
      <c r="WE41" s="6" t="str">
        <f>IFERROR(INDEX(Sales!$D$5:$ABF$18,MATCH(UsagePerHour!$B41,Sales!$C$5:$C$18,0),MATCH(UsagePerHour!WE$4,Sales!$D$3:$ABF$3,0))/WE$2*INDEX(Usage!$D$5:$ABF$11,MATCH(UsagePerHour!$B$36,Usage!$C$5:$C$11,0),MATCH(UsagePerHour!WE$4,Usage!$D$3:$ABF$3,0)),"")</f>
        <v/>
      </c>
      <c r="WF41" s="6" t="str">
        <f>IFERROR(INDEX(Sales!$D$5:$ABF$18,MATCH(UsagePerHour!$B41,Sales!$C$5:$C$18,0),MATCH(UsagePerHour!WF$4,Sales!$D$3:$ABF$3,0))/WF$2*INDEX(Usage!$D$5:$ABF$11,MATCH(UsagePerHour!$B$36,Usage!$C$5:$C$11,0),MATCH(UsagePerHour!WF$4,Usage!$D$3:$ABF$3,0)),"")</f>
        <v/>
      </c>
      <c r="WG41" s="6" t="str">
        <f>IFERROR(INDEX(Sales!$D$5:$ABF$18,MATCH(UsagePerHour!$B41,Sales!$C$5:$C$18,0),MATCH(UsagePerHour!WG$4,Sales!$D$3:$ABF$3,0))/WG$2*INDEX(Usage!$D$5:$ABF$11,MATCH(UsagePerHour!$B$36,Usage!$C$5:$C$11,0),MATCH(UsagePerHour!WG$4,Usage!$D$3:$ABF$3,0)),"")</f>
        <v/>
      </c>
      <c r="WH41" s="6" t="str">
        <f>IFERROR(INDEX(Sales!$D$5:$ABF$18,MATCH(UsagePerHour!$B41,Sales!$C$5:$C$18,0),MATCH(UsagePerHour!WH$4,Sales!$D$3:$ABF$3,0))/WH$2*INDEX(Usage!$D$5:$ABF$11,MATCH(UsagePerHour!$B$36,Usage!$C$5:$C$11,0),MATCH(UsagePerHour!WH$4,Usage!$D$3:$ABF$3,0)),"")</f>
        <v/>
      </c>
      <c r="WI41" s="6" t="str">
        <f>IFERROR(INDEX(Sales!$D$5:$ABF$18,MATCH(UsagePerHour!$B41,Sales!$C$5:$C$18,0),MATCH(UsagePerHour!WI$4,Sales!$D$3:$ABF$3,0))/WI$2*INDEX(Usage!$D$5:$ABF$11,MATCH(UsagePerHour!$B$36,Usage!$C$5:$C$11,0),MATCH(UsagePerHour!WI$4,Usage!$D$3:$ABF$3,0)),"")</f>
        <v/>
      </c>
      <c r="WJ41" s="6" t="str">
        <f>IFERROR(INDEX(Sales!$D$5:$ABF$18,MATCH(UsagePerHour!$B41,Sales!$C$5:$C$18,0),MATCH(UsagePerHour!WJ$4,Sales!$D$3:$ABF$3,0))/WJ$2*INDEX(Usage!$D$5:$ABF$11,MATCH(UsagePerHour!$B$36,Usage!$C$5:$C$11,0),MATCH(UsagePerHour!WJ$4,Usage!$D$3:$ABF$3,0)),"")</f>
        <v/>
      </c>
      <c r="WK41" s="6" t="str">
        <f>IFERROR(INDEX(Sales!$D$5:$ABF$18,MATCH(UsagePerHour!$B41,Sales!$C$5:$C$18,0),MATCH(UsagePerHour!WK$4,Sales!$D$3:$ABF$3,0))/WK$2*INDEX(Usage!$D$5:$ABF$11,MATCH(UsagePerHour!$B$36,Usage!$C$5:$C$11,0),MATCH(UsagePerHour!WK$4,Usage!$D$3:$ABF$3,0)),"")</f>
        <v/>
      </c>
      <c r="WL41" s="6" t="str">
        <f>IFERROR(INDEX(Sales!$D$5:$ABF$18,MATCH(UsagePerHour!$B41,Sales!$C$5:$C$18,0),MATCH(UsagePerHour!WL$4,Sales!$D$3:$ABF$3,0))/WL$2*INDEX(Usage!$D$5:$ABF$11,MATCH(UsagePerHour!$B$36,Usage!$C$5:$C$11,0),MATCH(UsagePerHour!WL$4,Usage!$D$3:$ABF$3,0)),"")</f>
        <v/>
      </c>
      <c r="WM41" s="6" t="str">
        <f>IFERROR(INDEX(Sales!$D$5:$ABF$18,MATCH(UsagePerHour!$B41,Sales!$C$5:$C$18,0),MATCH(UsagePerHour!WM$4,Sales!$D$3:$ABF$3,0))/WM$2*INDEX(Usage!$D$5:$ABF$11,MATCH(UsagePerHour!$B$36,Usage!$C$5:$C$11,0),MATCH(UsagePerHour!WM$4,Usage!$D$3:$ABF$3,0)),"")</f>
        <v/>
      </c>
      <c r="WN41" s="6" t="str">
        <f>IFERROR(INDEX(Sales!$D$5:$ABF$18,MATCH(UsagePerHour!$B41,Sales!$C$5:$C$18,0),MATCH(UsagePerHour!WN$4,Sales!$D$3:$ABF$3,0))/WN$2*INDEX(Usage!$D$5:$ABF$11,MATCH(UsagePerHour!$B$36,Usage!$C$5:$C$11,0),MATCH(UsagePerHour!WN$4,Usage!$D$3:$ABF$3,0)),"")</f>
        <v/>
      </c>
      <c r="WO41" s="6" t="str">
        <f>IFERROR(INDEX(Sales!$D$5:$ABF$18,MATCH(UsagePerHour!$B41,Sales!$C$5:$C$18,0),MATCH(UsagePerHour!WO$4,Sales!$D$3:$ABF$3,0))/WO$2*INDEX(Usage!$D$5:$ABF$11,MATCH(UsagePerHour!$B$36,Usage!$C$5:$C$11,0),MATCH(UsagePerHour!WO$4,Usage!$D$3:$ABF$3,0)),"")</f>
        <v/>
      </c>
      <c r="WP41" s="6" t="str">
        <f>IFERROR(INDEX(Sales!$D$5:$ABF$18,MATCH(UsagePerHour!$B41,Sales!$C$5:$C$18,0),MATCH(UsagePerHour!WP$4,Sales!$D$3:$ABF$3,0))/WP$2*INDEX(Usage!$D$5:$ABF$11,MATCH(UsagePerHour!$B$36,Usage!$C$5:$C$11,0),MATCH(UsagePerHour!WP$4,Usage!$D$3:$ABF$3,0)),"")</f>
        <v/>
      </c>
      <c r="WQ41" s="6" t="str">
        <f>IFERROR(INDEX(Sales!$D$5:$ABF$18,MATCH(UsagePerHour!$B41,Sales!$C$5:$C$18,0),MATCH(UsagePerHour!WQ$4,Sales!$D$3:$ABF$3,0))/WQ$2*INDEX(Usage!$D$5:$ABF$11,MATCH(UsagePerHour!$B$36,Usage!$C$5:$C$11,0),MATCH(UsagePerHour!WQ$4,Usage!$D$3:$ABF$3,0)),"")</f>
        <v/>
      </c>
      <c r="WR41" s="6" t="str">
        <f>IFERROR(INDEX(Sales!$D$5:$ABF$18,MATCH(UsagePerHour!$B41,Sales!$C$5:$C$18,0),MATCH(UsagePerHour!WR$4,Sales!$D$3:$ABF$3,0))/WR$2*INDEX(Usage!$D$5:$ABF$11,MATCH(UsagePerHour!$B$36,Usage!$C$5:$C$11,0),MATCH(UsagePerHour!WR$4,Usage!$D$3:$ABF$3,0)),"")</f>
        <v/>
      </c>
      <c r="WS41" s="6" t="str">
        <f>IFERROR(INDEX(Sales!$D$5:$ABF$18,MATCH(UsagePerHour!$B41,Sales!$C$5:$C$18,0),MATCH(UsagePerHour!WS$4,Sales!$D$3:$ABF$3,0))/WS$2*INDEX(Usage!$D$5:$ABF$11,MATCH(UsagePerHour!$B$36,Usage!$C$5:$C$11,0),MATCH(UsagePerHour!WS$4,Usage!$D$3:$ABF$3,0)),"")</f>
        <v/>
      </c>
      <c r="WT41" s="6" t="str">
        <f>IFERROR(INDEX(Sales!$D$5:$ABF$18,MATCH(UsagePerHour!$B41,Sales!$C$5:$C$18,0),MATCH(UsagePerHour!WT$4,Sales!$D$3:$ABF$3,0))/WT$2*INDEX(Usage!$D$5:$ABF$11,MATCH(UsagePerHour!$B$36,Usage!$C$5:$C$11,0),MATCH(UsagePerHour!WT$4,Usage!$D$3:$ABF$3,0)),"")</f>
        <v/>
      </c>
      <c r="WU41" s="6" t="str">
        <f>IFERROR(INDEX(Sales!$D$5:$ABF$18,MATCH(UsagePerHour!$B41,Sales!$C$5:$C$18,0),MATCH(UsagePerHour!WU$4,Sales!$D$3:$ABF$3,0))/WU$2*INDEX(Usage!$D$5:$ABF$11,MATCH(UsagePerHour!$B$36,Usage!$C$5:$C$11,0),MATCH(UsagePerHour!WU$4,Usage!$D$3:$ABF$3,0)),"")</f>
        <v/>
      </c>
      <c r="WV41" s="6" t="str">
        <f>IFERROR(INDEX(Sales!$D$5:$ABF$18,MATCH(UsagePerHour!$B41,Sales!$C$5:$C$18,0),MATCH(UsagePerHour!WV$4,Sales!$D$3:$ABF$3,0))/WV$2*INDEX(Usage!$D$5:$ABF$11,MATCH(UsagePerHour!$B$36,Usage!$C$5:$C$11,0),MATCH(UsagePerHour!WV$4,Usage!$D$3:$ABF$3,0)),"")</f>
        <v/>
      </c>
      <c r="WW41" s="6" t="str">
        <f>IFERROR(INDEX(Sales!$D$5:$ABF$18,MATCH(UsagePerHour!$B41,Sales!$C$5:$C$18,0),MATCH(UsagePerHour!WW$4,Sales!$D$3:$ABF$3,0))/WW$2*INDEX(Usage!$D$5:$ABF$11,MATCH(UsagePerHour!$B$36,Usage!$C$5:$C$11,0),MATCH(UsagePerHour!WW$4,Usage!$D$3:$ABF$3,0)),"")</f>
        <v/>
      </c>
      <c r="WX41" s="6" t="str">
        <f>IFERROR(INDEX(Sales!$D$5:$ABF$18,MATCH(UsagePerHour!$B41,Sales!$C$5:$C$18,0),MATCH(UsagePerHour!WX$4,Sales!$D$3:$ABF$3,0))/WX$2*INDEX(Usage!$D$5:$ABF$11,MATCH(UsagePerHour!$B$36,Usage!$C$5:$C$11,0),MATCH(UsagePerHour!WX$4,Usage!$D$3:$ABF$3,0)),"")</f>
        <v/>
      </c>
      <c r="WY41" s="6" t="str">
        <f>IFERROR(INDEX(Sales!$D$5:$ABF$18,MATCH(UsagePerHour!$B41,Sales!$C$5:$C$18,0),MATCH(UsagePerHour!WY$4,Sales!$D$3:$ABF$3,0))/WY$2*INDEX(Usage!$D$5:$ABF$11,MATCH(UsagePerHour!$B$36,Usage!$C$5:$C$11,0),MATCH(UsagePerHour!WY$4,Usage!$D$3:$ABF$3,0)),"")</f>
        <v/>
      </c>
      <c r="WZ41" s="6" t="str">
        <f>IFERROR(INDEX(Sales!$D$5:$ABF$18,MATCH(UsagePerHour!$B41,Sales!$C$5:$C$18,0),MATCH(UsagePerHour!WZ$4,Sales!$D$3:$ABF$3,0))/WZ$2*INDEX(Usage!$D$5:$ABF$11,MATCH(UsagePerHour!$B$36,Usage!$C$5:$C$11,0),MATCH(UsagePerHour!WZ$4,Usage!$D$3:$ABF$3,0)),"")</f>
        <v/>
      </c>
      <c r="XA41" s="6" t="str">
        <f>IFERROR(INDEX(Sales!$D$5:$ABF$18,MATCH(UsagePerHour!$B41,Sales!$C$5:$C$18,0),MATCH(UsagePerHour!XA$4,Sales!$D$3:$ABF$3,0))/XA$2*INDEX(Usage!$D$5:$ABF$11,MATCH(UsagePerHour!$B$36,Usage!$C$5:$C$11,0),MATCH(UsagePerHour!XA$4,Usage!$D$3:$ABF$3,0)),"")</f>
        <v/>
      </c>
      <c r="XB41" s="6" t="str">
        <f>IFERROR(INDEX(Sales!$D$5:$ABF$18,MATCH(UsagePerHour!$B41,Sales!$C$5:$C$18,0),MATCH(UsagePerHour!XB$4,Sales!$D$3:$ABF$3,0))/XB$2*INDEX(Usage!$D$5:$ABF$11,MATCH(UsagePerHour!$B$36,Usage!$C$5:$C$11,0),MATCH(UsagePerHour!XB$4,Usage!$D$3:$ABF$3,0)),"")</f>
        <v/>
      </c>
      <c r="XC41" s="6" t="str">
        <f>IFERROR(INDEX(Sales!$D$5:$ABF$18,MATCH(UsagePerHour!$B41,Sales!$C$5:$C$18,0),MATCH(UsagePerHour!XC$4,Sales!$D$3:$ABF$3,0))/XC$2*INDEX(Usage!$D$5:$ABF$11,MATCH(UsagePerHour!$B$36,Usage!$C$5:$C$11,0),MATCH(UsagePerHour!XC$4,Usage!$D$3:$ABF$3,0)),"")</f>
        <v/>
      </c>
      <c r="XD41" s="6" t="str">
        <f>IFERROR(INDEX(Sales!$D$5:$ABF$18,MATCH(UsagePerHour!$B41,Sales!$C$5:$C$18,0),MATCH(UsagePerHour!XD$4,Sales!$D$3:$ABF$3,0))/XD$2*INDEX(Usage!$D$5:$ABF$11,MATCH(UsagePerHour!$B$36,Usage!$C$5:$C$11,0),MATCH(UsagePerHour!XD$4,Usage!$D$3:$ABF$3,0)),"")</f>
        <v/>
      </c>
      <c r="XE41" s="6" t="str">
        <f>IFERROR(INDEX(Sales!$D$5:$ABF$18,MATCH(UsagePerHour!$B41,Sales!$C$5:$C$18,0),MATCH(UsagePerHour!XE$4,Sales!$D$3:$ABF$3,0))/XE$2*INDEX(Usage!$D$5:$ABF$11,MATCH(UsagePerHour!$B$36,Usage!$C$5:$C$11,0),MATCH(UsagePerHour!XE$4,Usage!$D$3:$ABF$3,0)),"")</f>
        <v/>
      </c>
      <c r="XF41" s="6" t="str">
        <f>IFERROR(INDEX(Sales!$D$5:$ABF$18,MATCH(UsagePerHour!$B41,Sales!$C$5:$C$18,0),MATCH(UsagePerHour!XF$4,Sales!$D$3:$ABF$3,0))/XF$2*INDEX(Usage!$D$5:$ABF$11,MATCH(UsagePerHour!$B$36,Usage!$C$5:$C$11,0),MATCH(UsagePerHour!XF$4,Usage!$D$3:$ABF$3,0)),"")</f>
        <v/>
      </c>
      <c r="XG41" s="6" t="str">
        <f>IFERROR(INDEX(Sales!$D$5:$ABF$18,MATCH(UsagePerHour!$B41,Sales!$C$5:$C$18,0),MATCH(UsagePerHour!XG$4,Sales!$D$3:$ABF$3,0))/XG$2*INDEX(Usage!$D$5:$ABF$11,MATCH(UsagePerHour!$B$36,Usage!$C$5:$C$11,0),MATCH(UsagePerHour!XG$4,Usage!$D$3:$ABF$3,0)),"")</f>
        <v/>
      </c>
      <c r="XH41" s="6" t="str">
        <f>IFERROR(INDEX(Sales!$D$5:$ABF$18,MATCH(UsagePerHour!$B41,Sales!$C$5:$C$18,0),MATCH(UsagePerHour!XH$4,Sales!$D$3:$ABF$3,0))/XH$2*INDEX(Usage!$D$5:$ABF$11,MATCH(UsagePerHour!$B$36,Usage!$C$5:$C$11,0),MATCH(UsagePerHour!XH$4,Usage!$D$3:$ABF$3,0)),"")</f>
        <v/>
      </c>
      <c r="XI41" s="6" t="str">
        <f>IFERROR(INDEX(Sales!$D$5:$ABF$18,MATCH(UsagePerHour!$B41,Sales!$C$5:$C$18,0),MATCH(UsagePerHour!XI$4,Sales!$D$3:$ABF$3,0))/XI$2*INDEX(Usage!$D$5:$ABF$11,MATCH(UsagePerHour!$B$36,Usage!$C$5:$C$11,0),MATCH(UsagePerHour!XI$4,Usage!$D$3:$ABF$3,0)),"")</f>
        <v/>
      </c>
      <c r="XJ41" s="6" t="str">
        <f>IFERROR(INDEX(Sales!$D$5:$ABF$18,MATCH(UsagePerHour!$B41,Sales!$C$5:$C$18,0),MATCH(UsagePerHour!XJ$4,Sales!$D$3:$ABF$3,0))/XJ$2*INDEX(Usage!$D$5:$ABF$11,MATCH(UsagePerHour!$B$36,Usage!$C$5:$C$11,0),MATCH(UsagePerHour!XJ$4,Usage!$D$3:$ABF$3,0)),"")</f>
        <v/>
      </c>
      <c r="XK41" s="6" t="str">
        <f>IFERROR(INDEX(Sales!$D$5:$ABF$18,MATCH(UsagePerHour!$B41,Sales!$C$5:$C$18,0),MATCH(UsagePerHour!XK$4,Sales!$D$3:$ABF$3,0))/XK$2*INDEX(Usage!$D$5:$ABF$11,MATCH(UsagePerHour!$B$36,Usage!$C$5:$C$11,0),MATCH(UsagePerHour!XK$4,Usage!$D$3:$ABF$3,0)),"")</f>
        <v/>
      </c>
      <c r="XL41" s="6" t="str">
        <f>IFERROR(INDEX(Sales!$D$5:$ABF$18,MATCH(UsagePerHour!$B41,Sales!$C$5:$C$18,0),MATCH(UsagePerHour!XL$4,Sales!$D$3:$ABF$3,0))/XL$2*INDEX(Usage!$D$5:$ABF$11,MATCH(UsagePerHour!$B$36,Usage!$C$5:$C$11,0),MATCH(UsagePerHour!XL$4,Usage!$D$3:$ABF$3,0)),"")</f>
        <v/>
      </c>
      <c r="XM41" s="6" t="str">
        <f>IFERROR(INDEX(Sales!$D$5:$ABF$18,MATCH(UsagePerHour!$B41,Sales!$C$5:$C$18,0),MATCH(UsagePerHour!XM$4,Sales!$D$3:$ABF$3,0))/XM$2*INDEX(Usage!$D$5:$ABF$11,MATCH(UsagePerHour!$B$36,Usage!$C$5:$C$11,0),MATCH(UsagePerHour!XM$4,Usage!$D$3:$ABF$3,0)),"")</f>
        <v/>
      </c>
      <c r="XN41" s="6" t="str">
        <f>IFERROR(INDEX(Sales!$D$5:$ABF$18,MATCH(UsagePerHour!$B41,Sales!$C$5:$C$18,0),MATCH(UsagePerHour!XN$4,Sales!$D$3:$ABF$3,0))/XN$2*INDEX(Usage!$D$5:$ABF$11,MATCH(UsagePerHour!$B$36,Usage!$C$5:$C$11,0),MATCH(UsagePerHour!XN$4,Usage!$D$3:$ABF$3,0)),"")</f>
        <v/>
      </c>
      <c r="XO41" s="6" t="str">
        <f>IFERROR(INDEX(Sales!$D$5:$ABF$18,MATCH(UsagePerHour!$B41,Sales!$C$5:$C$18,0),MATCH(UsagePerHour!XO$4,Sales!$D$3:$ABF$3,0))/XO$2*INDEX(Usage!$D$5:$ABF$11,MATCH(UsagePerHour!$B$36,Usage!$C$5:$C$11,0),MATCH(UsagePerHour!XO$4,Usage!$D$3:$ABF$3,0)),"")</f>
        <v/>
      </c>
      <c r="XP41" s="6" t="str">
        <f>IFERROR(INDEX(Sales!$D$5:$ABF$18,MATCH(UsagePerHour!$B41,Sales!$C$5:$C$18,0),MATCH(UsagePerHour!XP$4,Sales!$D$3:$ABF$3,0))/XP$2*INDEX(Usage!$D$5:$ABF$11,MATCH(UsagePerHour!$B$36,Usage!$C$5:$C$11,0),MATCH(UsagePerHour!XP$4,Usage!$D$3:$ABF$3,0)),"")</f>
        <v/>
      </c>
      <c r="XQ41" s="6" t="str">
        <f>IFERROR(INDEX(Sales!$D$5:$ABF$18,MATCH(UsagePerHour!$B41,Sales!$C$5:$C$18,0),MATCH(UsagePerHour!XQ$4,Sales!$D$3:$ABF$3,0))/XQ$2*INDEX(Usage!$D$5:$ABF$11,MATCH(UsagePerHour!$B$36,Usage!$C$5:$C$11,0),MATCH(UsagePerHour!XQ$4,Usage!$D$3:$ABF$3,0)),"")</f>
        <v/>
      </c>
      <c r="XR41" s="6" t="str">
        <f>IFERROR(INDEX(Sales!$D$5:$ABF$18,MATCH(UsagePerHour!$B41,Sales!$C$5:$C$18,0),MATCH(UsagePerHour!XR$4,Sales!$D$3:$ABF$3,0))/XR$2*INDEX(Usage!$D$5:$ABF$11,MATCH(UsagePerHour!$B$36,Usage!$C$5:$C$11,0),MATCH(UsagePerHour!XR$4,Usage!$D$3:$ABF$3,0)),"")</f>
        <v/>
      </c>
      <c r="XS41" s="6" t="str">
        <f>IFERROR(INDEX(Sales!$D$5:$ABF$18,MATCH(UsagePerHour!$B41,Sales!$C$5:$C$18,0),MATCH(UsagePerHour!XS$4,Sales!$D$3:$ABF$3,0))/XS$2*INDEX(Usage!$D$5:$ABF$11,MATCH(UsagePerHour!$B$36,Usage!$C$5:$C$11,0),MATCH(UsagePerHour!XS$4,Usage!$D$3:$ABF$3,0)),"")</f>
        <v/>
      </c>
      <c r="XT41" s="6" t="str">
        <f>IFERROR(INDEX(Sales!$D$5:$ABF$18,MATCH(UsagePerHour!$B41,Sales!$C$5:$C$18,0),MATCH(UsagePerHour!XT$4,Sales!$D$3:$ABF$3,0))/XT$2*INDEX(Usage!$D$5:$ABF$11,MATCH(UsagePerHour!$B$36,Usage!$C$5:$C$11,0),MATCH(UsagePerHour!XT$4,Usage!$D$3:$ABF$3,0)),"")</f>
        <v/>
      </c>
      <c r="XU41" s="6" t="str">
        <f>IFERROR(INDEX(Sales!$D$5:$ABF$18,MATCH(UsagePerHour!$B41,Sales!$C$5:$C$18,0),MATCH(UsagePerHour!XU$4,Sales!$D$3:$ABF$3,0))/XU$2*INDEX(Usage!$D$5:$ABF$11,MATCH(UsagePerHour!$B$36,Usage!$C$5:$C$11,0),MATCH(UsagePerHour!XU$4,Usage!$D$3:$ABF$3,0)),"")</f>
        <v/>
      </c>
      <c r="XV41" s="6" t="str">
        <f>IFERROR(INDEX(Sales!$D$5:$ABF$18,MATCH(UsagePerHour!$B41,Sales!$C$5:$C$18,0),MATCH(UsagePerHour!XV$4,Sales!$D$3:$ABF$3,0))/XV$2*INDEX(Usage!$D$5:$ABF$11,MATCH(UsagePerHour!$B$36,Usage!$C$5:$C$11,0),MATCH(UsagePerHour!XV$4,Usage!$D$3:$ABF$3,0)),"")</f>
        <v/>
      </c>
      <c r="XW41" s="6" t="str">
        <f>IFERROR(INDEX(Sales!$D$5:$ABF$18,MATCH(UsagePerHour!$B41,Sales!$C$5:$C$18,0),MATCH(UsagePerHour!XW$4,Sales!$D$3:$ABF$3,0))/XW$2*INDEX(Usage!$D$5:$ABF$11,MATCH(UsagePerHour!$B$36,Usage!$C$5:$C$11,0),MATCH(UsagePerHour!XW$4,Usage!$D$3:$ABF$3,0)),"")</f>
        <v/>
      </c>
      <c r="XX41" s="6" t="str">
        <f>IFERROR(INDEX(Sales!$D$5:$ABF$18,MATCH(UsagePerHour!$B41,Sales!$C$5:$C$18,0),MATCH(UsagePerHour!XX$4,Sales!$D$3:$ABF$3,0))/XX$2*INDEX(Usage!$D$5:$ABF$11,MATCH(UsagePerHour!$B$36,Usage!$C$5:$C$11,0),MATCH(UsagePerHour!XX$4,Usage!$D$3:$ABF$3,0)),"")</f>
        <v/>
      </c>
      <c r="XY41" s="6" t="str">
        <f>IFERROR(INDEX(Sales!$D$5:$ABF$18,MATCH(UsagePerHour!$B41,Sales!$C$5:$C$18,0),MATCH(UsagePerHour!XY$4,Sales!$D$3:$ABF$3,0))/XY$2*INDEX(Usage!$D$5:$ABF$11,MATCH(UsagePerHour!$B$36,Usage!$C$5:$C$11,0),MATCH(UsagePerHour!XY$4,Usage!$D$3:$ABF$3,0)),"")</f>
        <v/>
      </c>
      <c r="XZ41" s="6" t="str">
        <f>IFERROR(INDEX(Sales!$D$5:$ABF$18,MATCH(UsagePerHour!$B41,Sales!$C$5:$C$18,0),MATCH(UsagePerHour!XZ$4,Sales!$D$3:$ABF$3,0))/XZ$2*INDEX(Usage!$D$5:$ABF$11,MATCH(UsagePerHour!$B$36,Usage!$C$5:$C$11,0),MATCH(UsagePerHour!XZ$4,Usage!$D$3:$ABF$3,0)),"")</f>
        <v/>
      </c>
      <c r="YA41" s="6" t="str">
        <f>IFERROR(INDEX(Sales!$D$5:$ABF$18,MATCH(UsagePerHour!$B41,Sales!$C$5:$C$18,0),MATCH(UsagePerHour!YA$4,Sales!$D$3:$ABF$3,0))/YA$2*INDEX(Usage!$D$5:$ABF$11,MATCH(UsagePerHour!$B$36,Usage!$C$5:$C$11,0),MATCH(UsagePerHour!YA$4,Usage!$D$3:$ABF$3,0)),"")</f>
        <v/>
      </c>
      <c r="YB41" s="6" t="str">
        <f>IFERROR(INDEX(Sales!$D$5:$ABF$18,MATCH(UsagePerHour!$B41,Sales!$C$5:$C$18,0),MATCH(UsagePerHour!YB$4,Sales!$D$3:$ABF$3,0))/YB$2*INDEX(Usage!$D$5:$ABF$11,MATCH(UsagePerHour!$B$36,Usage!$C$5:$C$11,0),MATCH(UsagePerHour!YB$4,Usage!$D$3:$ABF$3,0)),"")</f>
        <v/>
      </c>
      <c r="YC41" s="6" t="str">
        <f>IFERROR(INDEX(Sales!$D$5:$ABF$18,MATCH(UsagePerHour!$B41,Sales!$C$5:$C$18,0),MATCH(UsagePerHour!YC$4,Sales!$D$3:$ABF$3,0))/YC$2*INDEX(Usage!$D$5:$ABF$11,MATCH(UsagePerHour!$B$36,Usage!$C$5:$C$11,0),MATCH(UsagePerHour!YC$4,Usage!$D$3:$ABF$3,0)),"")</f>
        <v/>
      </c>
      <c r="YD41" s="6" t="str">
        <f>IFERROR(INDEX(Sales!$D$5:$ABF$18,MATCH(UsagePerHour!$B41,Sales!$C$5:$C$18,0),MATCH(UsagePerHour!YD$4,Sales!$D$3:$ABF$3,0))/YD$2*INDEX(Usage!$D$5:$ABF$11,MATCH(UsagePerHour!$B$36,Usage!$C$5:$C$11,0),MATCH(UsagePerHour!YD$4,Usage!$D$3:$ABF$3,0)),"")</f>
        <v/>
      </c>
      <c r="YE41" s="6" t="str">
        <f>IFERROR(INDEX(Sales!$D$5:$ABF$18,MATCH(UsagePerHour!$B41,Sales!$C$5:$C$18,0),MATCH(UsagePerHour!YE$4,Sales!$D$3:$ABF$3,0))/YE$2*INDEX(Usage!$D$5:$ABF$11,MATCH(UsagePerHour!$B$36,Usage!$C$5:$C$11,0),MATCH(UsagePerHour!YE$4,Usage!$D$3:$ABF$3,0)),"")</f>
        <v/>
      </c>
      <c r="YF41" s="6" t="str">
        <f>IFERROR(INDEX(Sales!$D$5:$ABF$18,MATCH(UsagePerHour!$B41,Sales!$C$5:$C$18,0),MATCH(UsagePerHour!YF$4,Sales!$D$3:$ABF$3,0))/YF$2*INDEX(Usage!$D$5:$ABF$11,MATCH(UsagePerHour!$B$36,Usage!$C$5:$C$11,0),MATCH(UsagePerHour!YF$4,Usage!$D$3:$ABF$3,0)),"")</f>
        <v/>
      </c>
      <c r="YG41" s="6" t="str">
        <f>IFERROR(INDEX(Sales!$D$5:$ABF$18,MATCH(UsagePerHour!$B41,Sales!$C$5:$C$18,0),MATCH(UsagePerHour!YG$4,Sales!$D$3:$ABF$3,0))/YG$2*INDEX(Usage!$D$5:$ABF$11,MATCH(UsagePerHour!$B$36,Usage!$C$5:$C$11,0),MATCH(UsagePerHour!YG$4,Usage!$D$3:$ABF$3,0)),"")</f>
        <v/>
      </c>
      <c r="YH41" s="6" t="str">
        <f>IFERROR(INDEX(Sales!$D$5:$ABF$18,MATCH(UsagePerHour!$B41,Sales!$C$5:$C$18,0),MATCH(UsagePerHour!YH$4,Sales!$D$3:$ABF$3,0))/YH$2*INDEX(Usage!$D$5:$ABF$11,MATCH(UsagePerHour!$B$36,Usage!$C$5:$C$11,0),MATCH(UsagePerHour!YH$4,Usage!$D$3:$ABF$3,0)),"")</f>
        <v/>
      </c>
      <c r="YI41" s="6" t="str">
        <f>IFERROR(INDEX(Sales!$D$5:$ABF$18,MATCH(UsagePerHour!$B41,Sales!$C$5:$C$18,0),MATCH(UsagePerHour!YI$4,Sales!$D$3:$ABF$3,0))/YI$2*INDEX(Usage!$D$5:$ABF$11,MATCH(UsagePerHour!$B$36,Usage!$C$5:$C$11,0),MATCH(UsagePerHour!YI$4,Usage!$D$3:$ABF$3,0)),"")</f>
        <v/>
      </c>
      <c r="YJ41" s="6" t="str">
        <f>IFERROR(INDEX(Sales!$D$5:$ABF$18,MATCH(UsagePerHour!$B41,Sales!$C$5:$C$18,0),MATCH(UsagePerHour!YJ$4,Sales!$D$3:$ABF$3,0))/YJ$2*INDEX(Usage!$D$5:$ABF$11,MATCH(UsagePerHour!$B$36,Usage!$C$5:$C$11,0),MATCH(UsagePerHour!YJ$4,Usage!$D$3:$ABF$3,0)),"")</f>
        <v/>
      </c>
      <c r="YK41" s="6" t="str">
        <f>IFERROR(INDEX(Sales!$D$5:$ABF$18,MATCH(UsagePerHour!$B41,Sales!$C$5:$C$18,0),MATCH(UsagePerHour!YK$4,Sales!$D$3:$ABF$3,0))/YK$2*INDEX(Usage!$D$5:$ABF$11,MATCH(UsagePerHour!$B$36,Usage!$C$5:$C$11,0),MATCH(UsagePerHour!YK$4,Usage!$D$3:$ABF$3,0)),"")</f>
        <v/>
      </c>
      <c r="YL41" s="6" t="str">
        <f>IFERROR(INDEX(Sales!$D$5:$ABF$18,MATCH(UsagePerHour!$B41,Sales!$C$5:$C$18,0),MATCH(UsagePerHour!YL$4,Sales!$D$3:$ABF$3,0))/YL$2*INDEX(Usage!$D$5:$ABF$11,MATCH(UsagePerHour!$B$36,Usage!$C$5:$C$11,0),MATCH(UsagePerHour!YL$4,Usage!$D$3:$ABF$3,0)),"")</f>
        <v/>
      </c>
      <c r="YM41" s="6" t="str">
        <f>IFERROR(INDEX(Sales!$D$5:$ABF$18,MATCH(UsagePerHour!$B41,Sales!$C$5:$C$18,0),MATCH(UsagePerHour!YM$4,Sales!$D$3:$ABF$3,0))/YM$2*INDEX(Usage!$D$5:$ABF$11,MATCH(UsagePerHour!$B$36,Usage!$C$5:$C$11,0),MATCH(UsagePerHour!YM$4,Usage!$D$3:$ABF$3,0)),"")</f>
        <v/>
      </c>
      <c r="YN41" s="6" t="str">
        <f>IFERROR(INDEX(Sales!$D$5:$ABF$18,MATCH(UsagePerHour!$B41,Sales!$C$5:$C$18,0),MATCH(UsagePerHour!YN$4,Sales!$D$3:$ABF$3,0))/YN$2*INDEX(Usage!$D$5:$ABF$11,MATCH(UsagePerHour!$B$36,Usage!$C$5:$C$11,0),MATCH(UsagePerHour!YN$4,Usage!$D$3:$ABF$3,0)),"")</f>
        <v/>
      </c>
      <c r="YO41" s="6" t="str">
        <f>IFERROR(INDEX(Sales!$D$5:$ABF$18,MATCH(UsagePerHour!$B41,Sales!$C$5:$C$18,0),MATCH(UsagePerHour!YO$4,Sales!$D$3:$ABF$3,0))/YO$2*INDEX(Usage!$D$5:$ABF$11,MATCH(UsagePerHour!$B$36,Usage!$C$5:$C$11,0),MATCH(UsagePerHour!YO$4,Usage!$D$3:$ABF$3,0)),"")</f>
        <v/>
      </c>
      <c r="YP41" s="6" t="str">
        <f>IFERROR(INDEX(Sales!$D$5:$ABF$18,MATCH(UsagePerHour!$B41,Sales!$C$5:$C$18,0),MATCH(UsagePerHour!YP$4,Sales!$D$3:$ABF$3,0))/YP$2*INDEX(Usage!$D$5:$ABF$11,MATCH(UsagePerHour!$B$36,Usage!$C$5:$C$11,0),MATCH(UsagePerHour!YP$4,Usage!$D$3:$ABF$3,0)),"")</f>
        <v/>
      </c>
      <c r="YQ41" s="6" t="str">
        <f>IFERROR(INDEX(Sales!$D$5:$ABF$18,MATCH(UsagePerHour!$B41,Sales!$C$5:$C$18,0),MATCH(UsagePerHour!YQ$4,Sales!$D$3:$ABF$3,0))/YQ$2*INDEX(Usage!$D$5:$ABF$11,MATCH(UsagePerHour!$B$36,Usage!$C$5:$C$11,0),MATCH(UsagePerHour!YQ$4,Usage!$D$3:$ABF$3,0)),"")</f>
        <v/>
      </c>
      <c r="YR41" s="6" t="str">
        <f>IFERROR(INDEX(Sales!$D$5:$ABF$18,MATCH(UsagePerHour!$B41,Sales!$C$5:$C$18,0),MATCH(UsagePerHour!YR$4,Sales!$D$3:$ABF$3,0))/YR$2*INDEX(Usage!$D$5:$ABF$11,MATCH(UsagePerHour!$B$36,Usage!$C$5:$C$11,0),MATCH(UsagePerHour!YR$4,Usage!$D$3:$ABF$3,0)),"")</f>
        <v/>
      </c>
      <c r="YS41" s="6" t="str">
        <f>IFERROR(INDEX(Sales!$D$5:$ABF$18,MATCH(UsagePerHour!$B41,Sales!$C$5:$C$18,0),MATCH(UsagePerHour!YS$4,Sales!$D$3:$ABF$3,0))/YS$2*INDEX(Usage!$D$5:$ABF$11,MATCH(UsagePerHour!$B$36,Usage!$C$5:$C$11,0),MATCH(UsagePerHour!YS$4,Usage!$D$3:$ABF$3,0)),"")</f>
        <v/>
      </c>
      <c r="YT41" s="6" t="str">
        <f>IFERROR(INDEX(Sales!$D$5:$ABF$18,MATCH(UsagePerHour!$B41,Sales!$C$5:$C$18,0),MATCH(UsagePerHour!YT$4,Sales!$D$3:$ABF$3,0))/YT$2*INDEX(Usage!$D$5:$ABF$11,MATCH(UsagePerHour!$B$36,Usage!$C$5:$C$11,0),MATCH(UsagePerHour!YT$4,Usage!$D$3:$ABF$3,0)),"")</f>
        <v/>
      </c>
      <c r="YU41" s="6" t="str">
        <f>IFERROR(INDEX(Sales!$D$5:$ABF$18,MATCH(UsagePerHour!$B41,Sales!$C$5:$C$18,0),MATCH(UsagePerHour!YU$4,Sales!$D$3:$ABF$3,0))/YU$2*INDEX(Usage!$D$5:$ABF$11,MATCH(UsagePerHour!$B$36,Usage!$C$5:$C$11,0),MATCH(UsagePerHour!YU$4,Usage!$D$3:$ABF$3,0)),"")</f>
        <v/>
      </c>
      <c r="YV41" s="6" t="str">
        <f>IFERROR(INDEX(Sales!$D$5:$ABF$18,MATCH(UsagePerHour!$B41,Sales!$C$5:$C$18,0),MATCH(UsagePerHour!YV$4,Sales!$D$3:$ABF$3,0))/YV$2*INDEX(Usage!$D$5:$ABF$11,MATCH(UsagePerHour!$B$36,Usage!$C$5:$C$11,0),MATCH(UsagePerHour!YV$4,Usage!$D$3:$ABF$3,0)),"")</f>
        <v/>
      </c>
      <c r="YW41" s="6" t="str">
        <f>IFERROR(INDEX(Sales!$D$5:$ABF$18,MATCH(UsagePerHour!$B41,Sales!$C$5:$C$18,0),MATCH(UsagePerHour!YW$4,Sales!$D$3:$ABF$3,0))/YW$2*INDEX(Usage!$D$5:$ABF$11,MATCH(UsagePerHour!$B$36,Usage!$C$5:$C$11,0),MATCH(UsagePerHour!YW$4,Usage!$D$3:$ABF$3,0)),"")</f>
        <v/>
      </c>
      <c r="YX41" s="6" t="str">
        <f>IFERROR(INDEX(Sales!$D$5:$ABF$18,MATCH(UsagePerHour!$B41,Sales!$C$5:$C$18,0),MATCH(UsagePerHour!YX$4,Sales!$D$3:$ABF$3,0))/YX$2*INDEX(Usage!$D$5:$ABF$11,MATCH(UsagePerHour!$B$36,Usage!$C$5:$C$11,0),MATCH(UsagePerHour!YX$4,Usage!$D$3:$ABF$3,0)),"")</f>
        <v/>
      </c>
      <c r="YY41" s="6" t="str">
        <f>IFERROR(INDEX(Sales!$D$5:$ABF$18,MATCH(UsagePerHour!$B41,Sales!$C$5:$C$18,0),MATCH(UsagePerHour!YY$4,Sales!$D$3:$ABF$3,0))/YY$2*INDEX(Usage!$D$5:$ABF$11,MATCH(UsagePerHour!$B$36,Usage!$C$5:$C$11,0),MATCH(UsagePerHour!YY$4,Usage!$D$3:$ABF$3,0)),"")</f>
        <v/>
      </c>
      <c r="YZ41" s="6" t="str">
        <f>IFERROR(INDEX(Sales!$D$5:$ABF$18,MATCH(UsagePerHour!$B41,Sales!$C$5:$C$18,0),MATCH(UsagePerHour!YZ$4,Sales!$D$3:$ABF$3,0))/YZ$2*INDEX(Usage!$D$5:$ABF$11,MATCH(UsagePerHour!$B$36,Usage!$C$5:$C$11,0),MATCH(UsagePerHour!YZ$4,Usage!$D$3:$ABF$3,0)),"")</f>
        <v/>
      </c>
      <c r="ZA41" s="6" t="str">
        <f>IFERROR(INDEX(Sales!$D$5:$ABF$18,MATCH(UsagePerHour!$B41,Sales!$C$5:$C$18,0),MATCH(UsagePerHour!ZA$4,Sales!$D$3:$ABF$3,0))/ZA$2*INDEX(Usage!$D$5:$ABF$11,MATCH(UsagePerHour!$B$36,Usage!$C$5:$C$11,0),MATCH(UsagePerHour!ZA$4,Usage!$D$3:$ABF$3,0)),"")</f>
        <v/>
      </c>
      <c r="ZB41" s="6" t="str">
        <f>IFERROR(INDEX(Sales!$D$5:$ABF$18,MATCH(UsagePerHour!$B41,Sales!$C$5:$C$18,0),MATCH(UsagePerHour!ZB$4,Sales!$D$3:$ABF$3,0))/ZB$2*INDEX(Usage!$D$5:$ABF$11,MATCH(UsagePerHour!$B$36,Usage!$C$5:$C$11,0),MATCH(UsagePerHour!ZB$4,Usage!$D$3:$ABF$3,0)),"")</f>
        <v/>
      </c>
      <c r="ZC41" s="6" t="str">
        <f>IFERROR(INDEX(Sales!$D$5:$ABF$18,MATCH(UsagePerHour!$B41,Sales!$C$5:$C$18,0),MATCH(UsagePerHour!ZC$4,Sales!$D$3:$ABF$3,0))/ZC$2*INDEX(Usage!$D$5:$ABF$11,MATCH(UsagePerHour!$B$36,Usage!$C$5:$C$11,0),MATCH(UsagePerHour!ZC$4,Usage!$D$3:$ABF$3,0)),"")</f>
        <v/>
      </c>
      <c r="ZD41" s="6" t="str">
        <f>IFERROR(INDEX(Sales!$D$5:$ABF$18,MATCH(UsagePerHour!$B41,Sales!$C$5:$C$18,0),MATCH(UsagePerHour!ZD$4,Sales!$D$3:$ABF$3,0))/ZD$2*INDEX(Usage!$D$5:$ABF$11,MATCH(UsagePerHour!$B$36,Usage!$C$5:$C$11,0),MATCH(UsagePerHour!ZD$4,Usage!$D$3:$ABF$3,0)),"")</f>
        <v/>
      </c>
      <c r="ZE41" s="6" t="str">
        <f>IFERROR(INDEX(Sales!$D$5:$ABF$18,MATCH(UsagePerHour!$B41,Sales!$C$5:$C$18,0),MATCH(UsagePerHour!ZE$4,Sales!$D$3:$ABF$3,0))/ZE$2*INDEX(Usage!$D$5:$ABF$11,MATCH(UsagePerHour!$B$36,Usage!$C$5:$C$11,0),MATCH(UsagePerHour!ZE$4,Usage!$D$3:$ABF$3,0)),"")</f>
        <v/>
      </c>
      <c r="ZF41" s="6" t="str">
        <f>IFERROR(INDEX(Sales!$D$5:$ABF$18,MATCH(UsagePerHour!$B41,Sales!$C$5:$C$18,0),MATCH(UsagePerHour!ZF$4,Sales!$D$3:$ABF$3,0))/ZF$2*INDEX(Usage!$D$5:$ABF$11,MATCH(UsagePerHour!$B$36,Usage!$C$5:$C$11,0),MATCH(UsagePerHour!ZF$4,Usage!$D$3:$ABF$3,0)),"")</f>
        <v/>
      </c>
      <c r="ZG41" s="6" t="str">
        <f>IFERROR(INDEX(Sales!$D$5:$ABF$18,MATCH(UsagePerHour!$B41,Sales!$C$5:$C$18,0),MATCH(UsagePerHour!ZG$4,Sales!$D$3:$ABF$3,0))/ZG$2*INDEX(Usage!$D$5:$ABF$11,MATCH(UsagePerHour!$B$36,Usage!$C$5:$C$11,0),MATCH(UsagePerHour!ZG$4,Usage!$D$3:$ABF$3,0)),"")</f>
        <v/>
      </c>
      <c r="ZH41" s="6" t="str">
        <f>IFERROR(INDEX(Sales!$D$5:$ABF$18,MATCH(UsagePerHour!$B41,Sales!$C$5:$C$18,0),MATCH(UsagePerHour!ZH$4,Sales!$D$3:$ABF$3,0))/ZH$2*INDEX(Usage!$D$5:$ABF$11,MATCH(UsagePerHour!$B$36,Usage!$C$5:$C$11,0),MATCH(UsagePerHour!ZH$4,Usage!$D$3:$ABF$3,0)),"")</f>
        <v/>
      </c>
      <c r="ZI41" s="6" t="str">
        <f>IFERROR(INDEX(Sales!$D$5:$ABF$18,MATCH(UsagePerHour!$B41,Sales!$C$5:$C$18,0),MATCH(UsagePerHour!ZI$4,Sales!$D$3:$ABF$3,0))/ZI$2*INDEX(Usage!$D$5:$ABF$11,MATCH(UsagePerHour!$B$36,Usage!$C$5:$C$11,0),MATCH(UsagePerHour!ZI$4,Usage!$D$3:$ABF$3,0)),"")</f>
        <v/>
      </c>
      <c r="ZJ41" s="6" t="str">
        <f>IFERROR(INDEX(Sales!$D$5:$ABF$18,MATCH(UsagePerHour!$B41,Sales!$C$5:$C$18,0),MATCH(UsagePerHour!ZJ$4,Sales!$D$3:$ABF$3,0))/ZJ$2*INDEX(Usage!$D$5:$ABF$11,MATCH(UsagePerHour!$B$36,Usage!$C$5:$C$11,0),MATCH(UsagePerHour!ZJ$4,Usage!$D$3:$ABF$3,0)),"")</f>
        <v/>
      </c>
      <c r="ZK41" s="6" t="str">
        <f>IFERROR(INDEX(Sales!$D$5:$ABF$18,MATCH(UsagePerHour!$B41,Sales!$C$5:$C$18,0),MATCH(UsagePerHour!ZK$4,Sales!$D$3:$ABF$3,0))/ZK$2*INDEX(Usage!$D$5:$ABF$11,MATCH(UsagePerHour!$B$36,Usage!$C$5:$C$11,0),MATCH(UsagePerHour!ZK$4,Usage!$D$3:$ABF$3,0)),"")</f>
        <v/>
      </c>
      <c r="ZL41" s="6" t="str">
        <f>IFERROR(INDEX(Sales!$D$5:$ABF$18,MATCH(UsagePerHour!$B41,Sales!$C$5:$C$18,0),MATCH(UsagePerHour!ZL$4,Sales!$D$3:$ABF$3,0))/ZL$2*INDEX(Usage!$D$5:$ABF$11,MATCH(UsagePerHour!$B$36,Usage!$C$5:$C$11,0),MATCH(UsagePerHour!ZL$4,Usage!$D$3:$ABF$3,0)),"")</f>
        <v/>
      </c>
      <c r="ZM41" s="6" t="str">
        <f>IFERROR(INDEX(Sales!$D$5:$ABF$18,MATCH(UsagePerHour!$B41,Sales!$C$5:$C$18,0),MATCH(UsagePerHour!ZM$4,Sales!$D$3:$ABF$3,0))/ZM$2*INDEX(Usage!$D$5:$ABF$11,MATCH(UsagePerHour!$B$36,Usage!$C$5:$C$11,0),MATCH(UsagePerHour!ZM$4,Usage!$D$3:$ABF$3,0)),"")</f>
        <v/>
      </c>
      <c r="ZN41" s="6" t="str">
        <f>IFERROR(INDEX(Sales!$D$5:$ABF$18,MATCH(UsagePerHour!$B41,Sales!$C$5:$C$18,0),MATCH(UsagePerHour!ZN$4,Sales!$D$3:$ABF$3,0))/ZN$2*INDEX(Usage!$D$5:$ABF$11,MATCH(UsagePerHour!$B$36,Usage!$C$5:$C$11,0),MATCH(UsagePerHour!ZN$4,Usage!$D$3:$ABF$3,0)),"")</f>
        <v/>
      </c>
      <c r="ZO41" s="6" t="str">
        <f>IFERROR(INDEX(Sales!$D$5:$ABF$18,MATCH(UsagePerHour!$B41,Sales!$C$5:$C$18,0),MATCH(UsagePerHour!ZO$4,Sales!$D$3:$ABF$3,0))/ZO$2*INDEX(Usage!$D$5:$ABF$11,MATCH(UsagePerHour!$B$36,Usage!$C$5:$C$11,0),MATCH(UsagePerHour!ZO$4,Usage!$D$3:$ABF$3,0)),"")</f>
        <v/>
      </c>
      <c r="ZP41" s="6" t="str">
        <f>IFERROR(INDEX(Sales!$D$5:$ABF$18,MATCH(UsagePerHour!$B41,Sales!$C$5:$C$18,0),MATCH(UsagePerHour!ZP$4,Sales!$D$3:$ABF$3,0))/ZP$2*INDEX(Usage!$D$5:$ABF$11,MATCH(UsagePerHour!$B$36,Usage!$C$5:$C$11,0),MATCH(UsagePerHour!ZP$4,Usage!$D$3:$ABF$3,0)),"")</f>
        <v/>
      </c>
      <c r="ZQ41" s="6" t="str">
        <f>IFERROR(INDEX(Sales!$D$5:$ABF$18,MATCH(UsagePerHour!$B41,Sales!$C$5:$C$18,0),MATCH(UsagePerHour!ZQ$4,Sales!$D$3:$ABF$3,0))/ZQ$2*INDEX(Usage!$D$5:$ABF$11,MATCH(UsagePerHour!$B$36,Usage!$C$5:$C$11,0),MATCH(UsagePerHour!ZQ$4,Usage!$D$3:$ABF$3,0)),"")</f>
        <v/>
      </c>
      <c r="ZR41" s="6" t="str">
        <f>IFERROR(INDEX(Sales!$D$5:$ABF$18,MATCH(UsagePerHour!$B41,Sales!$C$5:$C$18,0),MATCH(UsagePerHour!ZR$4,Sales!$D$3:$ABF$3,0))/ZR$2*INDEX(Usage!$D$5:$ABF$11,MATCH(UsagePerHour!$B$36,Usage!$C$5:$C$11,0),MATCH(UsagePerHour!ZR$4,Usage!$D$3:$ABF$3,0)),"")</f>
        <v/>
      </c>
      <c r="ZS41" s="6" t="str">
        <f>IFERROR(INDEX(Sales!$D$5:$ABF$18,MATCH(UsagePerHour!$B41,Sales!$C$5:$C$18,0),MATCH(UsagePerHour!ZS$4,Sales!$D$3:$ABF$3,0))/ZS$2*INDEX(Usage!$D$5:$ABF$11,MATCH(UsagePerHour!$B$36,Usage!$C$5:$C$11,0),MATCH(UsagePerHour!ZS$4,Usage!$D$3:$ABF$3,0)),"")</f>
        <v/>
      </c>
      <c r="ZT41" s="6" t="str">
        <f>IFERROR(INDEX(Sales!$D$5:$ABF$18,MATCH(UsagePerHour!$B41,Sales!$C$5:$C$18,0),MATCH(UsagePerHour!ZT$4,Sales!$D$3:$ABF$3,0))/ZT$2*INDEX(Usage!$D$5:$ABF$11,MATCH(UsagePerHour!$B$36,Usage!$C$5:$C$11,0),MATCH(UsagePerHour!ZT$4,Usage!$D$3:$ABF$3,0)),"")</f>
        <v/>
      </c>
      <c r="ZU41" s="6" t="str">
        <f>IFERROR(INDEX(Sales!$D$5:$ABF$18,MATCH(UsagePerHour!$B41,Sales!$C$5:$C$18,0),MATCH(UsagePerHour!ZU$4,Sales!$D$3:$ABF$3,0))/ZU$2*INDEX(Usage!$D$5:$ABF$11,MATCH(UsagePerHour!$B$36,Usage!$C$5:$C$11,0),MATCH(UsagePerHour!ZU$4,Usage!$D$3:$ABF$3,0)),"")</f>
        <v/>
      </c>
      <c r="ZV41" s="6" t="str">
        <f>IFERROR(INDEX(Sales!$D$5:$ABF$18,MATCH(UsagePerHour!$B41,Sales!$C$5:$C$18,0),MATCH(UsagePerHour!ZV$4,Sales!$D$3:$ABF$3,0))/ZV$2*INDEX(Usage!$D$5:$ABF$11,MATCH(UsagePerHour!$B$36,Usage!$C$5:$C$11,0),MATCH(UsagePerHour!ZV$4,Usage!$D$3:$ABF$3,0)),"")</f>
        <v/>
      </c>
      <c r="ZW41" s="6" t="str">
        <f>IFERROR(INDEX(Sales!$D$5:$ABF$18,MATCH(UsagePerHour!$B41,Sales!$C$5:$C$18,0),MATCH(UsagePerHour!ZW$4,Sales!$D$3:$ABF$3,0))/ZW$2*INDEX(Usage!$D$5:$ABF$11,MATCH(UsagePerHour!$B$36,Usage!$C$5:$C$11,0),MATCH(UsagePerHour!ZW$4,Usage!$D$3:$ABF$3,0)),"")</f>
        <v/>
      </c>
      <c r="ZX41" s="6" t="str">
        <f>IFERROR(INDEX(Sales!$D$5:$ABF$18,MATCH(UsagePerHour!$B41,Sales!$C$5:$C$18,0),MATCH(UsagePerHour!ZX$4,Sales!$D$3:$ABF$3,0))/ZX$2*INDEX(Usage!$D$5:$ABF$11,MATCH(UsagePerHour!$B$36,Usage!$C$5:$C$11,0),MATCH(UsagePerHour!ZX$4,Usage!$D$3:$ABF$3,0)),"")</f>
        <v/>
      </c>
      <c r="ZY41" s="6" t="str">
        <f>IFERROR(INDEX(Sales!$D$5:$ABF$18,MATCH(UsagePerHour!$B41,Sales!$C$5:$C$18,0),MATCH(UsagePerHour!ZY$4,Sales!$D$3:$ABF$3,0))/ZY$2*INDEX(Usage!$D$5:$ABF$11,MATCH(UsagePerHour!$B$36,Usage!$C$5:$C$11,0),MATCH(UsagePerHour!ZY$4,Usage!$D$3:$ABF$3,0)),"")</f>
        <v/>
      </c>
      <c r="ZZ41" s="6" t="str">
        <f>IFERROR(INDEX(Sales!$D$5:$ABF$18,MATCH(UsagePerHour!$B41,Sales!$C$5:$C$18,0),MATCH(UsagePerHour!ZZ$4,Sales!$D$3:$ABF$3,0))/ZZ$2*INDEX(Usage!$D$5:$ABF$11,MATCH(UsagePerHour!$B$36,Usage!$C$5:$C$11,0),MATCH(UsagePerHour!ZZ$4,Usage!$D$3:$ABF$3,0)),"")</f>
        <v/>
      </c>
      <c r="AAA41" s="6" t="str">
        <f>IFERROR(INDEX(Sales!$D$5:$ABF$18,MATCH(UsagePerHour!$B41,Sales!$C$5:$C$18,0),MATCH(UsagePerHour!AAA$4,Sales!$D$3:$ABF$3,0))/AAA$2*INDEX(Usage!$D$5:$ABF$11,MATCH(UsagePerHour!$B$36,Usage!$C$5:$C$11,0),MATCH(UsagePerHour!AAA$4,Usage!$D$3:$ABF$3,0)),"")</f>
        <v/>
      </c>
      <c r="AAB41" s="6" t="str">
        <f>IFERROR(INDEX(Sales!$D$5:$ABF$18,MATCH(UsagePerHour!$B41,Sales!$C$5:$C$18,0),MATCH(UsagePerHour!AAB$4,Sales!$D$3:$ABF$3,0))/AAB$2*INDEX(Usage!$D$5:$ABF$11,MATCH(UsagePerHour!$B$36,Usage!$C$5:$C$11,0),MATCH(UsagePerHour!AAB$4,Usage!$D$3:$ABF$3,0)),"")</f>
        <v/>
      </c>
      <c r="AAC41" s="6" t="str">
        <f>IFERROR(INDEX(Sales!$D$5:$ABF$18,MATCH(UsagePerHour!$B41,Sales!$C$5:$C$18,0),MATCH(UsagePerHour!AAC$4,Sales!$D$3:$ABF$3,0))/AAC$2*INDEX(Usage!$D$5:$ABF$11,MATCH(UsagePerHour!$B$36,Usage!$C$5:$C$11,0),MATCH(UsagePerHour!AAC$4,Usage!$D$3:$ABF$3,0)),"")</f>
        <v/>
      </c>
      <c r="AAD41" s="6" t="str">
        <f>IFERROR(INDEX(Sales!$D$5:$ABF$18,MATCH(UsagePerHour!$B41,Sales!$C$5:$C$18,0),MATCH(UsagePerHour!AAD$4,Sales!$D$3:$ABF$3,0))/AAD$2*INDEX(Usage!$D$5:$ABF$11,MATCH(UsagePerHour!$B$36,Usage!$C$5:$C$11,0),MATCH(UsagePerHour!AAD$4,Usage!$D$3:$ABF$3,0)),"")</f>
        <v/>
      </c>
      <c r="AAE41" s="6" t="str">
        <f>IFERROR(INDEX(Sales!$D$5:$ABF$18,MATCH(UsagePerHour!$B41,Sales!$C$5:$C$18,0),MATCH(UsagePerHour!AAE$4,Sales!$D$3:$ABF$3,0))/AAE$2*INDEX(Usage!$D$5:$ABF$11,MATCH(UsagePerHour!$B$36,Usage!$C$5:$C$11,0),MATCH(UsagePerHour!AAE$4,Usage!$D$3:$ABF$3,0)),"")</f>
        <v/>
      </c>
      <c r="AAF41" s="6" t="str">
        <f>IFERROR(INDEX(Sales!$D$5:$ABF$18,MATCH(UsagePerHour!$B41,Sales!$C$5:$C$18,0),MATCH(UsagePerHour!AAF$4,Sales!$D$3:$ABF$3,0))/AAF$2*INDEX(Usage!$D$5:$ABF$11,MATCH(UsagePerHour!$B$36,Usage!$C$5:$C$11,0),MATCH(UsagePerHour!AAF$4,Usage!$D$3:$ABF$3,0)),"")</f>
        <v/>
      </c>
      <c r="AAG41" s="6" t="str">
        <f>IFERROR(INDEX(Sales!$D$5:$ABF$18,MATCH(UsagePerHour!$B41,Sales!$C$5:$C$18,0),MATCH(UsagePerHour!AAG$4,Sales!$D$3:$ABF$3,0))/AAG$2*INDEX(Usage!$D$5:$ABF$11,MATCH(UsagePerHour!$B$36,Usage!$C$5:$C$11,0),MATCH(UsagePerHour!AAG$4,Usage!$D$3:$ABF$3,0)),"")</f>
        <v/>
      </c>
      <c r="AAH41" s="6" t="str">
        <f>IFERROR(INDEX(Sales!$D$5:$ABF$18,MATCH(UsagePerHour!$B41,Sales!$C$5:$C$18,0),MATCH(UsagePerHour!AAH$4,Sales!$D$3:$ABF$3,0))/AAH$2*INDEX(Usage!$D$5:$ABF$11,MATCH(UsagePerHour!$B$36,Usage!$C$5:$C$11,0),MATCH(UsagePerHour!AAH$4,Usage!$D$3:$ABF$3,0)),"")</f>
        <v/>
      </c>
      <c r="AAI41" s="6" t="str">
        <f>IFERROR(INDEX(Sales!$D$5:$ABF$18,MATCH(UsagePerHour!$B41,Sales!$C$5:$C$18,0),MATCH(UsagePerHour!AAI$4,Sales!$D$3:$ABF$3,0))/AAI$2*INDEX(Usage!$D$5:$ABF$11,MATCH(UsagePerHour!$B$36,Usage!$C$5:$C$11,0),MATCH(UsagePerHour!AAI$4,Usage!$D$3:$ABF$3,0)),"")</f>
        <v/>
      </c>
      <c r="AAJ41" s="6" t="str">
        <f>IFERROR(INDEX(Sales!$D$5:$ABF$18,MATCH(UsagePerHour!$B41,Sales!$C$5:$C$18,0),MATCH(UsagePerHour!AAJ$4,Sales!$D$3:$ABF$3,0))/AAJ$2*INDEX(Usage!$D$5:$ABF$11,MATCH(UsagePerHour!$B$36,Usage!$C$5:$C$11,0),MATCH(UsagePerHour!AAJ$4,Usage!$D$3:$ABF$3,0)),"")</f>
        <v/>
      </c>
      <c r="AAK41" s="6" t="str">
        <f>IFERROR(INDEX(Sales!$D$5:$ABF$18,MATCH(UsagePerHour!$B41,Sales!$C$5:$C$18,0),MATCH(UsagePerHour!AAK$4,Sales!$D$3:$ABF$3,0))/AAK$2*INDEX(Usage!$D$5:$ABF$11,MATCH(UsagePerHour!$B$36,Usage!$C$5:$C$11,0),MATCH(UsagePerHour!AAK$4,Usage!$D$3:$ABF$3,0)),"")</f>
        <v/>
      </c>
      <c r="AAL41" s="6" t="str">
        <f>IFERROR(INDEX(Sales!$D$5:$ABF$18,MATCH(UsagePerHour!$B41,Sales!$C$5:$C$18,0),MATCH(UsagePerHour!AAL$4,Sales!$D$3:$ABF$3,0))/AAL$2*INDEX(Usage!$D$5:$ABF$11,MATCH(UsagePerHour!$B$36,Usage!$C$5:$C$11,0),MATCH(UsagePerHour!AAL$4,Usage!$D$3:$ABF$3,0)),"")</f>
        <v/>
      </c>
      <c r="AAM41" s="6" t="str">
        <f>IFERROR(INDEX(Sales!$D$5:$ABF$18,MATCH(UsagePerHour!$B41,Sales!$C$5:$C$18,0),MATCH(UsagePerHour!AAM$4,Sales!$D$3:$ABF$3,0))/AAM$2*INDEX(Usage!$D$5:$ABF$11,MATCH(UsagePerHour!$B$36,Usage!$C$5:$C$11,0),MATCH(UsagePerHour!AAM$4,Usage!$D$3:$ABF$3,0)),"")</f>
        <v/>
      </c>
      <c r="AAN41" s="6" t="str">
        <f>IFERROR(INDEX(Sales!$D$5:$ABF$18,MATCH(UsagePerHour!$B41,Sales!$C$5:$C$18,0),MATCH(UsagePerHour!AAN$4,Sales!$D$3:$ABF$3,0))/AAN$2*INDEX(Usage!$D$5:$ABF$11,MATCH(UsagePerHour!$B$36,Usage!$C$5:$C$11,0),MATCH(UsagePerHour!AAN$4,Usage!$D$3:$ABF$3,0)),"")</f>
        <v/>
      </c>
      <c r="AAO41" s="6" t="str">
        <f>IFERROR(INDEX(Sales!$D$5:$ABF$18,MATCH(UsagePerHour!$B41,Sales!$C$5:$C$18,0),MATCH(UsagePerHour!AAO$4,Sales!$D$3:$ABF$3,0))/AAO$2*INDEX(Usage!$D$5:$ABF$11,MATCH(UsagePerHour!$B$36,Usage!$C$5:$C$11,0),MATCH(UsagePerHour!AAO$4,Usage!$D$3:$ABF$3,0)),"")</f>
        <v/>
      </c>
      <c r="AAP41" s="6" t="str">
        <f>IFERROR(INDEX(Sales!$D$5:$ABF$18,MATCH(UsagePerHour!$B41,Sales!$C$5:$C$18,0),MATCH(UsagePerHour!AAP$4,Sales!$D$3:$ABF$3,0))/AAP$2*INDEX(Usage!$D$5:$ABF$11,MATCH(UsagePerHour!$B$36,Usage!$C$5:$C$11,0),MATCH(UsagePerHour!AAP$4,Usage!$D$3:$ABF$3,0)),"")</f>
        <v/>
      </c>
      <c r="AAQ41" s="6" t="str">
        <f>IFERROR(INDEX(Sales!$D$5:$ABF$18,MATCH(UsagePerHour!$B41,Sales!$C$5:$C$18,0),MATCH(UsagePerHour!AAQ$4,Sales!$D$3:$ABF$3,0))/AAQ$2*INDEX(Usage!$D$5:$ABF$11,MATCH(UsagePerHour!$B$36,Usage!$C$5:$C$11,0),MATCH(UsagePerHour!AAQ$4,Usage!$D$3:$ABF$3,0)),"")</f>
        <v/>
      </c>
      <c r="AAR41" s="6" t="str">
        <f>IFERROR(INDEX(Sales!$D$5:$ABF$18,MATCH(UsagePerHour!$B41,Sales!$C$5:$C$18,0),MATCH(UsagePerHour!AAR$4,Sales!$D$3:$ABF$3,0))/AAR$2*INDEX(Usage!$D$5:$ABF$11,MATCH(UsagePerHour!$B$36,Usage!$C$5:$C$11,0),MATCH(UsagePerHour!AAR$4,Usage!$D$3:$ABF$3,0)),"")</f>
        <v/>
      </c>
      <c r="AAS41" s="6" t="str">
        <f>IFERROR(INDEX(Sales!$D$5:$ABF$18,MATCH(UsagePerHour!$B41,Sales!$C$5:$C$18,0),MATCH(UsagePerHour!AAS$4,Sales!$D$3:$ABF$3,0))/AAS$2*INDEX(Usage!$D$5:$ABF$11,MATCH(UsagePerHour!$B$36,Usage!$C$5:$C$11,0),MATCH(UsagePerHour!AAS$4,Usage!$D$3:$ABF$3,0)),"")</f>
        <v/>
      </c>
      <c r="AAT41" s="6" t="str">
        <f>IFERROR(INDEX(Sales!$D$5:$ABF$18,MATCH(UsagePerHour!$B41,Sales!$C$5:$C$18,0),MATCH(UsagePerHour!AAT$4,Sales!$D$3:$ABF$3,0))/AAT$2*INDEX(Usage!$D$5:$ABF$11,MATCH(UsagePerHour!$B$36,Usage!$C$5:$C$11,0),MATCH(UsagePerHour!AAT$4,Usage!$D$3:$ABF$3,0)),"")</f>
        <v/>
      </c>
      <c r="AAU41" s="6" t="str">
        <f>IFERROR(INDEX(Sales!$D$5:$ABF$18,MATCH(UsagePerHour!$B41,Sales!$C$5:$C$18,0),MATCH(UsagePerHour!AAU$4,Sales!$D$3:$ABF$3,0))/AAU$2*INDEX(Usage!$D$5:$ABF$11,MATCH(UsagePerHour!$B$36,Usage!$C$5:$C$11,0),MATCH(UsagePerHour!AAU$4,Usage!$D$3:$ABF$3,0)),"")</f>
        <v/>
      </c>
      <c r="AAV41" s="6" t="str">
        <f>IFERROR(INDEX(Sales!$D$5:$ABF$18,MATCH(UsagePerHour!$B41,Sales!$C$5:$C$18,0),MATCH(UsagePerHour!AAV$4,Sales!$D$3:$ABF$3,0))/AAV$2*INDEX(Usage!$D$5:$ABF$11,MATCH(UsagePerHour!$B$36,Usage!$C$5:$C$11,0),MATCH(UsagePerHour!AAV$4,Usage!$D$3:$ABF$3,0)),"")</f>
        <v/>
      </c>
      <c r="AAW41" s="6" t="str">
        <f>IFERROR(INDEX(Sales!$D$5:$ABF$18,MATCH(UsagePerHour!$B41,Sales!$C$5:$C$18,0),MATCH(UsagePerHour!AAW$4,Sales!$D$3:$ABF$3,0))/AAW$2*INDEX(Usage!$D$5:$ABF$11,MATCH(UsagePerHour!$B$36,Usage!$C$5:$C$11,0),MATCH(UsagePerHour!AAW$4,Usage!$D$3:$ABF$3,0)),"")</f>
        <v/>
      </c>
      <c r="AAX41" s="6" t="str">
        <f>IFERROR(INDEX(Sales!$D$5:$ABF$18,MATCH(UsagePerHour!$B41,Sales!$C$5:$C$18,0),MATCH(UsagePerHour!AAX$4,Sales!$D$3:$ABF$3,0))/AAX$2*INDEX(Usage!$D$5:$ABF$11,MATCH(UsagePerHour!$B$36,Usage!$C$5:$C$11,0),MATCH(UsagePerHour!AAX$4,Usage!$D$3:$ABF$3,0)),"")</f>
        <v/>
      </c>
      <c r="AAY41" s="6" t="str">
        <f>IFERROR(INDEX(Sales!$D$5:$ABF$18,MATCH(UsagePerHour!$B41,Sales!$C$5:$C$18,0),MATCH(UsagePerHour!AAY$4,Sales!$D$3:$ABF$3,0))/AAY$2*INDEX(Usage!$D$5:$ABF$11,MATCH(UsagePerHour!$B$36,Usage!$C$5:$C$11,0),MATCH(UsagePerHour!AAY$4,Usage!$D$3:$ABF$3,0)),"")</f>
        <v/>
      </c>
      <c r="AAZ41" s="6" t="str">
        <f>IFERROR(INDEX(Sales!$D$5:$ABF$18,MATCH(UsagePerHour!$B41,Sales!$C$5:$C$18,0),MATCH(UsagePerHour!AAZ$4,Sales!$D$3:$ABF$3,0))/AAZ$2*INDEX(Usage!$D$5:$ABF$11,MATCH(UsagePerHour!$B$36,Usage!$C$5:$C$11,0),MATCH(UsagePerHour!AAZ$4,Usage!$D$3:$ABF$3,0)),"")</f>
        <v/>
      </c>
      <c r="ABA41" s="6" t="str">
        <f>IFERROR(INDEX(Sales!$D$5:$ABF$18,MATCH(UsagePerHour!$B41,Sales!$C$5:$C$18,0),MATCH(UsagePerHour!ABA$4,Sales!$D$3:$ABF$3,0))/ABA$2*INDEX(Usage!$D$5:$ABF$11,MATCH(UsagePerHour!$B$36,Usage!$C$5:$C$11,0),MATCH(UsagePerHour!ABA$4,Usage!$D$3:$ABF$3,0)),"")</f>
        <v/>
      </c>
    </row>
    <row r="42" spans="2:729">
      <c r="B42" s="3" t="s">
        <v>6</v>
      </c>
      <c r="C42" s="6">
        <f>IFERROR(INDEX(Sales!$D$5:$ABF$18,MATCH(UsagePerHour!$B42,Sales!$C$5:$C$18,0),MATCH(UsagePerHour!C$4,Sales!$D$3:$ABF$3,0))/C$2*INDEX(Usage!$D$5:$ABF$11,MATCH(UsagePerHour!$B$36,Usage!$C$5:$C$11,0),MATCH(UsagePerHour!C$4,Usage!$D$3:$ABF$3,0)),"")</f>
        <v>4.7299915752504527</v>
      </c>
      <c r="D42" s="6">
        <f>IFERROR(INDEX(Sales!$D$5:$ABF$18,MATCH(UsagePerHour!$B42,Sales!$C$5:$C$18,0),MATCH(UsagePerHour!D$4,Sales!$D$3:$ABF$3,0))/D$2*INDEX(Usage!$D$5:$ABF$11,MATCH(UsagePerHour!$B$36,Usage!$C$5:$C$11,0),MATCH(UsagePerHour!D$4,Usage!$D$3:$ABF$3,0)),"")</f>
        <v>1.6910462446703836</v>
      </c>
      <c r="E42" s="6">
        <f>IFERROR(INDEX(Sales!$D$5:$ABF$18,MATCH(UsagePerHour!$B42,Sales!$C$5:$C$18,0),MATCH(UsagePerHour!E$4,Sales!$D$3:$ABF$3,0))/E$2*INDEX(Usage!$D$5:$ABF$11,MATCH(UsagePerHour!$B$36,Usage!$C$5:$C$11,0),MATCH(UsagePerHour!E$4,Usage!$D$3:$ABF$3,0)),"")</f>
        <v>0.91094610778443108</v>
      </c>
      <c r="F42" s="6">
        <f>IFERROR(INDEX(Sales!$D$5:$ABF$18,MATCH(UsagePerHour!$B42,Sales!$C$5:$C$18,0),MATCH(UsagePerHour!F$4,Sales!$D$3:$ABF$3,0))/F$2*INDEX(Usage!$D$5:$ABF$11,MATCH(UsagePerHour!$B$36,Usage!$C$5:$C$11,0),MATCH(UsagePerHour!F$4,Usage!$D$3:$ABF$3,0)),"")</f>
        <v>0.71920034936192923</v>
      </c>
      <c r="G42" s="6">
        <f>IFERROR(INDEX(Sales!$D$5:$ABF$18,MATCH(UsagePerHour!$B42,Sales!$C$5:$C$18,0),MATCH(UsagePerHour!G$4,Sales!$D$3:$ABF$3,0))/G$2*INDEX(Usage!$D$5:$ABF$11,MATCH(UsagePerHour!$B$36,Usage!$C$5:$C$11,0),MATCH(UsagePerHour!G$4,Usage!$D$3:$ABF$3,0)),"")</f>
        <v>6.4914824512964842</v>
      </c>
      <c r="H42" s="6">
        <f>IFERROR(INDEX(Sales!$D$5:$ABF$18,MATCH(UsagePerHour!$B42,Sales!$C$5:$C$18,0),MATCH(UsagePerHour!H$4,Sales!$D$3:$ABF$3,0))/H$2*INDEX(Usage!$D$5:$ABF$11,MATCH(UsagePerHour!$B$36,Usage!$C$5:$C$11,0),MATCH(UsagePerHour!H$4,Usage!$D$3:$ABF$3,0)),"")</f>
        <v>4.9022583231730756</v>
      </c>
      <c r="I42" s="6">
        <f>IFERROR(INDEX(Sales!$D$5:$ABF$18,MATCH(UsagePerHour!$B42,Sales!$C$5:$C$18,0),MATCH(UsagePerHour!I$4,Sales!$D$3:$ABF$3,0))/I$2*INDEX(Usage!$D$5:$ABF$11,MATCH(UsagePerHour!$B$36,Usage!$C$5:$C$11,0),MATCH(UsagePerHour!I$4,Usage!$D$3:$ABF$3,0)),"")</f>
        <v>3.1444397303540281</v>
      </c>
      <c r="J42" s="6">
        <f>IFERROR(INDEX(Sales!$D$5:$ABF$18,MATCH(UsagePerHour!$B42,Sales!$C$5:$C$18,0),MATCH(UsagePerHour!J$4,Sales!$D$3:$ABF$3,0))/J$2*INDEX(Usage!$D$5:$ABF$11,MATCH(UsagePerHour!$B$36,Usage!$C$5:$C$11,0),MATCH(UsagePerHour!J$4,Usage!$D$3:$ABF$3,0)),"")</f>
        <v>4.7299915752504527</v>
      </c>
      <c r="K42" s="6">
        <f>IFERROR(INDEX(Sales!$D$5:$ABF$18,MATCH(UsagePerHour!$B42,Sales!$C$5:$C$18,0),MATCH(UsagePerHour!K$4,Sales!$D$3:$ABF$3,0))/K$2*INDEX(Usage!$D$5:$ABF$11,MATCH(UsagePerHour!$B$36,Usage!$C$5:$C$11,0),MATCH(UsagePerHour!K$4,Usage!$D$3:$ABF$3,0)),"")</f>
        <v>1.6910462446703836</v>
      </c>
      <c r="L42" s="6">
        <f>IFERROR(INDEX(Sales!$D$5:$ABF$18,MATCH(UsagePerHour!$B42,Sales!$C$5:$C$18,0),MATCH(UsagePerHour!L$4,Sales!$D$3:$ABF$3,0))/L$2*INDEX(Usage!$D$5:$ABF$11,MATCH(UsagePerHour!$B$36,Usage!$C$5:$C$11,0),MATCH(UsagePerHour!L$4,Usage!$D$3:$ABF$3,0)),"")</f>
        <v>0.91094610778443108</v>
      </c>
      <c r="M42" s="6">
        <f>IFERROR(INDEX(Sales!$D$5:$ABF$18,MATCH(UsagePerHour!$B42,Sales!$C$5:$C$18,0),MATCH(UsagePerHour!M$4,Sales!$D$3:$ABF$3,0))/M$2*INDEX(Usage!$D$5:$ABF$11,MATCH(UsagePerHour!$B$36,Usage!$C$5:$C$11,0),MATCH(UsagePerHour!M$4,Usage!$D$3:$ABF$3,0)),"")</f>
        <v>0.71920034936192923</v>
      </c>
      <c r="N42" s="6">
        <f>IFERROR(INDEX(Sales!$D$5:$ABF$18,MATCH(UsagePerHour!$B42,Sales!$C$5:$C$18,0),MATCH(UsagePerHour!N$4,Sales!$D$3:$ABF$3,0))/N$2*INDEX(Usage!$D$5:$ABF$11,MATCH(UsagePerHour!$B$36,Usage!$C$5:$C$11,0),MATCH(UsagePerHour!N$4,Usage!$D$3:$ABF$3,0)),"")</f>
        <v>6.4914824512964842</v>
      </c>
      <c r="O42" s="6">
        <f>IFERROR(INDEX(Sales!$D$5:$ABF$18,MATCH(UsagePerHour!$B42,Sales!$C$5:$C$18,0),MATCH(UsagePerHour!O$4,Sales!$D$3:$ABF$3,0))/O$2*INDEX(Usage!$D$5:$ABF$11,MATCH(UsagePerHour!$B$36,Usage!$C$5:$C$11,0),MATCH(UsagePerHour!O$4,Usage!$D$3:$ABF$3,0)),"")</f>
        <v>4.9022583231730756</v>
      </c>
      <c r="P42" s="6">
        <f>IFERROR(INDEX(Sales!$D$5:$ABF$18,MATCH(UsagePerHour!$B42,Sales!$C$5:$C$18,0),MATCH(UsagePerHour!P$4,Sales!$D$3:$ABF$3,0))/P$2*INDEX(Usage!$D$5:$ABF$11,MATCH(UsagePerHour!$B$36,Usage!$C$5:$C$11,0),MATCH(UsagePerHour!P$4,Usage!$D$3:$ABF$3,0)),"")</f>
        <v>3.1444397303540281</v>
      </c>
      <c r="Q42" s="6">
        <f>IFERROR(INDEX(Sales!$D$5:$ABF$18,MATCH(UsagePerHour!$B42,Sales!$C$5:$C$18,0),MATCH(UsagePerHour!Q$4,Sales!$D$3:$ABF$3,0))/Q$2*INDEX(Usage!$D$5:$ABF$11,MATCH(UsagePerHour!$B$36,Usage!$C$5:$C$11,0),MATCH(UsagePerHour!Q$4,Usage!$D$3:$ABF$3,0)),"")</f>
        <v>4.7299915752504527</v>
      </c>
      <c r="R42" s="6">
        <f>IFERROR(INDEX(Sales!$D$5:$ABF$18,MATCH(UsagePerHour!$B42,Sales!$C$5:$C$18,0),MATCH(UsagePerHour!R$4,Sales!$D$3:$ABF$3,0))/R$2*INDEX(Usage!$D$5:$ABF$11,MATCH(UsagePerHour!$B$36,Usage!$C$5:$C$11,0),MATCH(UsagePerHour!R$4,Usage!$D$3:$ABF$3,0)),"")</f>
        <v>1.6910462446703836</v>
      </c>
      <c r="S42" s="6">
        <f>IFERROR(INDEX(Sales!$D$5:$ABF$18,MATCH(UsagePerHour!$B42,Sales!$C$5:$C$18,0),MATCH(UsagePerHour!S$4,Sales!$D$3:$ABF$3,0))/S$2*INDEX(Usage!$D$5:$ABF$11,MATCH(UsagePerHour!$B$36,Usage!$C$5:$C$11,0),MATCH(UsagePerHour!S$4,Usage!$D$3:$ABF$3,0)),"")</f>
        <v>0.91094610778443108</v>
      </c>
      <c r="T42" s="6">
        <f>IFERROR(INDEX(Sales!$D$5:$ABF$18,MATCH(UsagePerHour!$B42,Sales!$C$5:$C$18,0),MATCH(UsagePerHour!T$4,Sales!$D$3:$ABF$3,0))/T$2*INDEX(Usage!$D$5:$ABF$11,MATCH(UsagePerHour!$B$36,Usage!$C$5:$C$11,0),MATCH(UsagePerHour!T$4,Usage!$D$3:$ABF$3,0)),"")</f>
        <v>0.71920034936192923</v>
      </c>
      <c r="U42" s="6">
        <f>IFERROR(INDEX(Sales!$D$5:$ABF$18,MATCH(UsagePerHour!$B42,Sales!$C$5:$C$18,0),MATCH(UsagePerHour!U$4,Sales!$D$3:$ABF$3,0))/U$2*INDEX(Usage!$D$5:$ABF$11,MATCH(UsagePerHour!$B$36,Usage!$C$5:$C$11,0),MATCH(UsagePerHour!U$4,Usage!$D$3:$ABF$3,0)),"")</f>
        <v>6.4914824512964842</v>
      </c>
      <c r="V42" s="6">
        <f>IFERROR(INDEX(Sales!$D$5:$ABF$18,MATCH(UsagePerHour!$B42,Sales!$C$5:$C$18,0),MATCH(UsagePerHour!V$4,Sales!$D$3:$ABF$3,0))/V$2*INDEX(Usage!$D$5:$ABF$11,MATCH(UsagePerHour!$B$36,Usage!$C$5:$C$11,0),MATCH(UsagePerHour!V$4,Usage!$D$3:$ABF$3,0)),"")</f>
        <v>4.9022583231730756</v>
      </c>
      <c r="W42" s="6">
        <f>IFERROR(INDEX(Sales!$D$5:$ABF$18,MATCH(UsagePerHour!$B42,Sales!$C$5:$C$18,0),MATCH(UsagePerHour!W$4,Sales!$D$3:$ABF$3,0))/W$2*INDEX(Usage!$D$5:$ABF$11,MATCH(UsagePerHour!$B$36,Usage!$C$5:$C$11,0),MATCH(UsagePerHour!W$4,Usage!$D$3:$ABF$3,0)),"")</f>
        <v>3.1444397303540281</v>
      </c>
      <c r="X42" s="6">
        <f>IFERROR(INDEX(Sales!$D$5:$ABF$18,MATCH(UsagePerHour!$B42,Sales!$C$5:$C$18,0),MATCH(UsagePerHour!X$4,Sales!$D$3:$ABF$3,0))/X$2*INDEX(Usage!$D$5:$ABF$11,MATCH(UsagePerHour!$B$36,Usage!$C$5:$C$11,0),MATCH(UsagePerHour!X$4,Usage!$D$3:$ABF$3,0)),"")</f>
        <v>4.7299915752504527</v>
      </c>
      <c r="Y42" s="6">
        <f>IFERROR(INDEX(Sales!$D$5:$ABF$18,MATCH(UsagePerHour!$B42,Sales!$C$5:$C$18,0),MATCH(UsagePerHour!Y$4,Sales!$D$3:$ABF$3,0))/Y$2*INDEX(Usage!$D$5:$ABF$11,MATCH(UsagePerHour!$B$36,Usage!$C$5:$C$11,0),MATCH(UsagePerHour!Y$4,Usage!$D$3:$ABF$3,0)),"")</f>
        <v>1.6910462446703836</v>
      </c>
      <c r="Z42" s="6">
        <f>IFERROR(INDEX(Sales!$D$5:$ABF$18,MATCH(UsagePerHour!$B42,Sales!$C$5:$C$18,0),MATCH(UsagePerHour!Z$4,Sales!$D$3:$ABF$3,0))/Z$2*INDEX(Usage!$D$5:$ABF$11,MATCH(UsagePerHour!$B$36,Usage!$C$5:$C$11,0),MATCH(UsagePerHour!Z$4,Usage!$D$3:$ABF$3,0)),"")</f>
        <v>0.91094610778443108</v>
      </c>
      <c r="AA42" s="6">
        <f>IFERROR(INDEX(Sales!$D$5:$ABF$18,MATCH(UsagePerHour!$B42,Sales!$C$5:$C$18,0),MATCH(UsagePerHour!AA$4,Sales!$D$3:$ABF$3,0))/AA$2*INDEX(Usage!$D$5:$ABF$11,MATCH(UsagePerHour!$B$36,Usage!$C$5:$C$11,0),MATCH(UsagePerHour!AA$4,Usage!$D$3:$ABF$3,0)),"")</f>
        <v>0.71920034936192923</v>
      </c>
      <c r="AB42" s="6">
        <f>IFERROR(INDEX(Sales!$D$5:$ABF$18,MATCH(UsagePerHour!$B42,Sales!$C$5:$C$18,0),MATCH(UsagePerHour!AB$4,Sales!$D$3:$ABF$3,0))/AB$2*INDEX(Usage!$D$5:$ABF$11,MATCH(UsagePerHour!$B$36,Usage!$C$5:$C$11,0),MATCH(UsagePerHour!AB$4,Usage!$D$3:$ABF$3,0)),"")</f>
        <v>6.4914824512964842</v>
      </c>
      <c r="AC42" s="6">
        <f>IFERROR(INDEX(Sales!$D$5:$ABF$18,MATCH(UsagePerHour!$B42,Sales!$C$5:$C$18,0),MATCH(UsagePerHour!AC$4,Sales!$D$3:$ABF$3,0))/AC$2*INDEX(Usage!$D$5:$ABF$11,MATCH(UsagePerHour!$B$36,Usage!$C$5:$C$11,0),MATCH(UsagePerHour!AC$4,Usage!$D$3:$ABF$3,0)),"")</f>
        <v>4.9022583231730756</v>
      </c>
      <c r="AD42" s="6">
        <f>IFERROR(INDEX(Sales!$D$5:$ABF$18,MATCH(UsagePerHour!$B42,Sales!$C$5:$C$18,0),MATCH(UsagePerHour!AD$4,Sales!$D$3:$ABF$3,0))/AD$2*INDEX(Usage!$D$5:$ABF$11,MATCH(UsagePerHour!$B$36,Usage!$C$5:$C$11,0),MATCH(UsagePerHour!AD$4,Usage!$D$3:$ABF$3,0)),"")</f>
        <v>3.1444397303540281</v>
      </c>
      <c r="AE42" s="6">
        <f>IFERROR(INDEX(Sales!$D$5:$ABF$18,MATCH(UsagePerHour!$B42,Sales!$C$5:$C$18,0),MATCH(UsagePerHour!AE$4,Sales!$D$3:$ABF$3,0))/AE$2*INDEX(Usage!$D$5:$ABF$11,MATCH(UsagePerHour!$B$36,Usage!$C$5:$C$11,0),MATCH(UsagePerHour!AE$4,Usage!$D$3:$ABF$3,0)),"")</f>
        <v>4.7299915752504527</v>
      </c>
      <c r="AF42" s="6">
        <f>IFERROR(INDEX(Sales!$D$5:$ABF$18,MATCH(UsagePerHour!$B42,Sales!$C$5:$C$18,0),MATCH(UsagePerHour!AF$4,Sales!$D$3:$ABF$3,0))/AF$2*INDEX(Usage!$D$5:$ABF$11,MATCH(UsagePerHour!$B$36,Usage!$C$5:$C$11,0),MATCH(UsagePerHour!AF$4,Usage!$D$3:$ABF$3,0)),"")</f>
        <v>1.6910462446703836</v>
      </c>
      <c r="AG42" s="6">
        <f>IFERROR(INDEX(Sales!$D$5:$ABF$18,MATCH(UsagePerHour!$B42,Sales!$C$5:$C$18,0),MATCH(UsagePerHour!AG$4,Sales!$D$3:$ABF$3,0))/AG$2*INDEX(Usage!$D$5:$ABF$11,MATCH(UsagePerHour!$B$36,Usage!$C$5:$C$11,0),MATCH(UsagePerHour!AG$4,Usage!$D$3:$ABF$3,0)),"")</f>
        <v>0.91094610778443108</v>
      </c>
      <c r="AH42" s="6">
        <f>IFERROR(INDEX(Sales!$D$5:$ABF$18,MATCH(UsagePerHour!$B42,Sales!$C$5:$C$18,0),MATCH(UsagePerHour!AH$4,Sales!$D$3:$ABF$3,0))/AH$2*INDEX(Usage!$D$5:$ABF$11,MATCH(UsagePerHour!$B$36,Usage!$C$5:$C$11,0),MATCH(UsagePerHour!AH$4,Usage!$D$3:$ABF$3,0)),"")</f>
        <v>0.71920034936192923</v>
      </c>
      <c r="AI42" s="6">
        <f>IFERROR(INDEX(Sales!$D$5:$ABF$18,MATCH(UsagePerHour!$B42,Sales!$C$5:$C$18,0),MATCH(UsagePerHour!AI$4,Sales!$D$3:$ABF$3,0))/AI$2*INDEX(Usage!$D$5:$ABF$11,MATCH(UsagePerHour!$B$36,Usage!$C$5:$C$11,0),MATCH(UsagePerHour!AI$4,Usage!$D$3:$ABF$3,0)),"")</f>
        <v>6.4914824512964842</v>
      </c>
      <c r="AJ42" s="6">
        <f>IFERROR(INDEX(Sales!$D$5:$ABF$18,MATCH(UsagePerHour!$B42,Sales!$C$5:$C$18,0),MATCH(UsagePerHour!AJ$4,Sales!$D$3:$ABF$3,0))/AJ$2*INDEX(Usage!$D$5:$ABF$11,MATCH(UsagePerHour!$B$36,Usage!$C$5:$C$11,0),MATCH(UsagePerHour!AJ$4,Usage!$D$3:$ABF$3,0)),"")</f>
        <v>4.9022583231730756</v>
      </c>
      <c r="AK42" s="6">
        <f>IFERROR(INDEX(Sales!$D$5:$ABF$18,MATCH(UsagePerHour!$B42,Sales!$C$5:$C$18,0),MATCH(UsagePerHour!AK$4,Sales!$D$3:$ABF$3,0))/AK$2*INDEX(Usage!$D$5:$ABF$11,MATCH(UsagePerHour!$B$36,Usage!$C$5:$C$11,0),MATCH(UsagePerHour!AK$4,Usage!$D$3:$ABF$3,0)),"")</f>
        <v>3.1444397303540281</v>
      </c>
      <c r="AL42" s="6">
        <f>IFERROR(INDEX(Sales!$D$5:$ABF$18,MATCH(UsagePerHour!$B42,Sales!$C$5:$C$18,0),MATCH(UsagePerHour!AL$4,Sales!$D$3:$ABF$3,0))/AL$2*INDEX(Usage!$D$5:$ABF$11,MATCH(UsagePerHour!$B$36,Usage!$C$5:$C$11,0),MATCH(UsagePerHour!AL$4,Usage!$D$3:$ABF$3,0)),"")</f>
        <v>4.7299915752504527</v>
      </c>
      <c r="AM42" s="6">
        <f>IFERROR(INDEX(Sales!$D$5:$ABF$18,MATCH(UsagePerHour!$B42,Sales!$C$5:$C$18,0),MATCH(UsagePerHour!AM$4,Sales!$D$3:$ABF$3,0))/AM$2*INDEX(Usage!$D$5:$ABF$11,MATCH(UsagePerHour!$B$36,Usage!$C$5:$C$11,0),MATCH(UsagePerHour!AM$4,Usage!$D$3:$ABF$3,0)),"")</f>
        <v>1.6910462446703836</v>
      </c>
      <c r="AN42" s="6">
        <f>IFERROR(INDEX(Sales!$D$5:$ABF$18,MATCH(UsagePerHour!$B42,Sales!$C$5:$C$18,0),MATCH(UsagePerHour!AN$4,Sales!$D$3:$ABF$3,0))/AN$2*INDEX(Usage!$D$5:$ABF$11,MATCH(UsagePerHour!$B$36,Usage!$C$5:$C$11,0),MATCH(UsagePerHour!AN$4,Usage!$D$3:$ABF$3,0)),"")</f>
        <v>0.91094610778443108</v>
      </c>
      <c r="AO42" s="6">
        <f>IFERROR(INDEX(Sales!$D$5:$ABF$18,MATCH(UsagePerHour!$B42,Sales!$C$5:$C$18,0),MATCH(UsagePerHour!AO$4,Sales!$D$3:$ABF$3,0))/AO$2*INDEX(Usage!$D$5:$ABF$11,MATCH(UsagePerHour!$B$36,Usage!$C$5:$C$11,0),MATCH(UsagePerHour!AO$4,Usage!$D$3:$ABF$3,0)),"")</f>
        <v>0.71920034936192923</v>
      </c>
      <c r="AP42" s="6">
        <f>IFERROR(INDEX(Sales!$D$5:$ABF$18,MATCH(UsagePerHour!$B42,Sales!$C$5:$C$18,0),MATCH(UsagePerHour!AP$4,Sales!$D$3:$ABF$3,0))/AP$2*INDEX(Usage!$D$5:$ABF$11,MATCH(UsagePerHour!$B$36,Usage!$C$5:$C$11,0),MATCH(UsagePerHour!AP$4,Usage!$D$3:$ABF$3,0)),"")</f>
        <v>6.4914824512964842</v>
      </c>
      <c r="AQ42" s="6">
        <f>IFERROR(INDEX(Sales!$D$5:$ABF$18,MATCH(UsagePerHour!$B42,Sales!$C$5:$C$18,0),MATCH(UsagePerHour!AQ$4,Sales!$D$3:$ABF$3,0))/AQ$2*INDEX(Usage!$D$5:$ABF$11,MATCH(UsagePerHour!$B$36,Usage!$C$5:$C$11,0),MATCH(UsagePerHour!AQ$4,Usage!$D$3:$ABF$3,0)),"")</f>
        <v>4.9022583231730756</v>
      </c>
      <c r="AR42" s="6">
        <f>IFERROR(INDEX(Sales!$D$5:$ABF$18,MATCH(UsagePerHour!$B42,Sales!$C$5:$C$18,0),MATCH(UsagePerHour!AR$4,Sales!$D$3:$ABF$3,0))/AR$2*INDEX(Usage!$D$5:$ABF$11,MATCH(UsagePerHour!$B$36,Usage!$C$5:$C$11,0),MATCH(UsagePerHour!AR$4,Usage!$D$3:$ABF$3,0)),"")</f>
        <v>3.1444397303540281</v>
      </c>
      <c r="AS42" s="6">
        <f>IFERROR(INDEX(Sales!$D$5:$ABF$18,MATCH(UsagePerHour!$B42,Sales!$C$5:$C$18,0),MATCH(UsagePerHour!AS$4,Sales!$D$3:$ABF$3,0))/AS$2*INDEX(Usage!$D$5:$ABF$11,MATCH(UsagePerHour!$B$36,Usage!$C$5:$C$11,0),MATCH(UsagePerHour!AS$4,Usage!$D$3:$ABF$3,0)),"")</f>
        <v>4.7299915752504527</v>
      </c>
      <c r="AT42" s="6">
        <f>IFERROR(INDEX(Sales!$D$5:$ABF$18,MATCH(UsagePerHour!$B42,Sales!$C$5:$C$18,0),MATCH(UsagePerHour!AT$4,Sales!$D$3:$ABF$3,0))/AT$2*INDEX(Usage!$D$5:$ABF$11,MATCH(UsagePerHour!$B$36,Usage!$C$5:$C$11,0),MATCH(UsagePerHour!AT$4,Usage!$D$3:$ABF$3,0)),"")</f>
        <v>1.6910462446703836</v>
      </c>
      <c r="AU42" s="6">
        <f>IFERROR(INDEX(Sales!$D$5:$ABF$18,MATCH(UsagePerHour!$B42,Sales!$C$5:$C$18,0),MATCH(UsagePerHour!AU$4,Sales!$D$3:$ABF$3,0))/AU$2*INDEX(Usage!$D$5:$ABF$11,MATCH(UsagePerHour!$B$36,Usage!$C$5:$C$11,0),MATCH(UsagePerHour!AU$4,Usage!$D$3:$ABF$3,0)),"")</f>
        <v>0.91094610778443108</v>
      </c>
      <c r="AV42" s="6">
        <f>IFERROR(INDEX(Sales!$D$5:$ABF$18,MATCH(UsagePerHour!$B42,Sales!$C$5:$C$18,0),MATCH(UsagePerHour!AV$4,Sales!$D$3:$ABF$3,0))/AV$2*INDEX(Usage!$D$5:$ABF$11,MATCH(UsagePerHour!$B$36,Usage!$C$5:$C$11,0),MATCH(UsagePerHour!AV$4,Usage!$D$3:$ABF$3,0)),"")</f>
        <v>0.71920034936192923</v>
      </c>
      <c r="AW42" s="6">
        <f>IFERROR(INDEX(Sales!$D$5:$ABF$18,MATCH(UsagePerHour!$B42,Sales!$C$5:$C$18,0),MATCH(UsagePerHour!AW$4,Sales!$D$3:$ABF$3,0))/AW$2*INDEX(Usage!$D$5:$ABF$11,MATCH(UsagePerHour!$B$36,Usage!$C$5:$C$11,0),MATCH(UsagePerHour!AW$4,Usage!$D$3:$ABF$3,0)),"")</f>
        <v>6.4914824512964842</v>
      </c>
      <c r="AX42" s="6">
        <f>IFERROR(INDEX(Sales!$D$5:$ABF$18,MATCH(UsagePerHour!$B42,Sales!$C$5:$C$18,0),MATCH(UsagePerHour!AX$4,Sales!$D$3:$ABF$3,0))/AX$2*INDEX(Usage!$D$5:$ABF$11,MATCH(UsagePerHour!$B$36,Usage!$C$5:$C$11,0),MATCH(UsagePerHour!AX$4,Usage!$D$3:$ABF$3,0)),"")</f>
        <v>4.9022583231730756</v>
      </c>
      <c r="AY42" s="6">
        <f>IFERROR(INDEX(Sales!$D$5:$ABF$18,MATCH(UsagePerHour!$B42,Sales!$C$5:$C$18,0),MATCH(UsagePerHour!AY$4,Sales!$D$3:$ABF$3,0))/AY$2*INDEX(Usage!$D$5:$ABF$11,MATCH(UsagePerHour!$B$36,Usage!$C$5:$C$11,0),MATCH(UsagePerHour!AY$4,Usage!$D$3:$ABF$3,0)),"")</f>
        <v>3.1444397303540281</v>
      </c>
      <c r="AZ42" s="6">
        <f>IFERROR(INDEX(Sales!$D$5:$ABF$18,MATCH(UsagePerHour!$B42,Sales!$C$5:$C$18,0),MATCH(UsagePerHour!AZ$4,Sales!$D$3:$ABF$3,0))/AZ$2*INDEX(Usage!$D$5:$ABF$11,MATCH(UsagePerHour!$B$36,Usage!$C$5:$C$11,0),MATCH(UsagePerHour!AZ$4,Usage!$D$3:$ABF$3,0)),"")</f>
        <v>4.7299915752504527</v>
      </c>
      <c r="BA42" s="6">
        <f>IFERROR(INDEX(Sales!$D$5:$ABF$18,MATCH(UsagePerHour!$B42,Sales!$C$5:$C$18,0),MATCH(UsagePerHour!BA$4,Sales!$D$3:$ABF$3,0))/BA$2*INDEX(Usage!$D$5:$ABF$11,MATCH(UsagePerHour!$B$36,Usage!$C$5:$C$11,0),MATCH(UsagePerHour!BA$4,Usage!$D$3:$ABF$3,0)),"")</f>
        <v>1.6910462446703836</v>
      </c>
      <c r="BB42" s="6">
        <f>IFERROR(INDEX(Sales!$D$5:$ABF$18,MATCH(UsagePerHour!$B42,Sales!$C$5:$C$18,0),MATCH(UsagePerHour!BB$4,Sales!$D$3:$ABF$3,0))/BB$2*INDEX(Usage!$D$5:$ABF$11,MATCH(UsagePerHour!$B$36,Usage!$C$5:$C$11,0),MATCH(UsagePerHour!BB$4,Usage!$D$3:$ABF$3,0)),"")</f>
        <v>0.91094610778443108</v>
      </c>
      <c r="BC42" s="6">
        <f>IFERROR(INDEX(Sales!$D$5:$ABF$18,MATCH(UsagePerHour!$B42,Sales!$C$5:$C$18,0),MATCH(UsagePerHour!BC$4,Sales!$D$3:$ABF$3,0))/BC$2*INDEX(Usage!$D$5:$ABF$11,MATCH(UsagePerHour!$B$36,Usage!$C$5:$C$11,0),MATCH(UsagePerHour!BC$4,Usage!$D$3:$ABF$3,0)),"")</f>
        <v>0.71920034936192923</v>
      </c>
      <c r="BD42" s="6">
        <f>IFERROR(INDEX(Sales!$D$5:$ABF$18,MATCH(UsagePerHour!$B42,Sales!$C$5:$C$18,0),MATCH(UsagePerHour!BD$4,Sales!$D$3:$ABF$3,0))/BD$2*INDEX(Usage!$D$5:$ABF$11,MATCH(UsagePerHour!$B$36,Usage!$C$5:$C$11,0),MATCH(UsagePerHour!BD$4,Usage!$D$3:$ABF$3,0)),"")</f>
        <v>6.4914824512964842</v>
      </c>
      <c r="BE42" s="6">
        <f>IFERROR(INDEX(Sales!$D$5:$ABF$18,MATCH(UsagePerHour!$B42,Sales!$C$5:$C$18,0),MATCH(UsagePerHour!BE$4,Sales!$D$3:$ABF$3,0))/BE$2*INDEX(Usage!$D$5:$ABF$11,MATCH(UsagePerHour!$B$36,Usage!$C$5:$C$11,0),MATCH(UsagePerHour!BE$4,Usage!$D$3:$ABF$3,0)),"")</f>
        <v>4.9022583231730756</v>
      </c>
      <c r="BF42" s="6">
        <f>IFERROR(INDEX(Sales!$D$5:$ABF$18,MATCH(UsagePerHour!$B42,Sales!$C$5:$C$18,0),MATCH(UsagePerHour!BF$4,Sales!$D$3:$ABF$3,0))/BF$2*INDEX(Usage!$D$5:$ABF$11,MATCH(UsagePerHour!$B$36,Usage!$C$5:$C$11,0),MATCH(UsagePerHour!BF$4,Usage!$D$3:$ABF$3,0)),"")</f>
        <v>3.1444397303540281</v>
      </c>
      <c r="BG42" s="6">
        <f>IFERROR(INDEX(Sales!$D$5:$ABF$18,MATCH(UsagePerHour!$B42,Sales!$C$5:$C$18,0),MATCH(UsagePerHour!BG$4,Sales!$D$3:$ABF$3,0))/BG$2*INDEX(Usage!$D$5:$ABF$11,MATCH(UsagePerHour!$B$36,Usage!$C$5:$C$11,0),MATCH(UsagePerHour!BG$4,Usage!$D$3:$ABF$3,0)),"")</f>
        <v>4.7299915752504527</v>
      </c>
      <c r="BH42" s="6">
        <f>IFERROR(INDEX(Sales!$D$5:$ABF$18,MATCH(UsagePerHour!$B42,Sales!$C$5:$C$18,0),MATCH(UsagePerHour!BH$4,Sales!$D$3:$ABF$3,0))/BH$2*INDEX(Usage!$D$5:$ABF$11,MATCH(UsagePerHour!$B$36,Usage!$C$5:$C$11,0),MATCH(UsagePerHour!BH$4,Usage!$D$3:$ABF$3,0)),"")</f>
        <v>1.6910462446703836</v>
      </c>
      <c r="BI42" s="6">
        <f>IFERROR(INDEX(Sales!$D$5:$ABF$18,MATCH(UsagePerHour!$B42,Sales!$C$5:$C$18,0),MATCH(UsagePerHour!BI$4,Sales!$D$3:$ABF$3,0))/BI$2*INDEX(Usage!$D$5:$ABF$11,MATCH(UsagePerHour!$B$36,Usage!$C$5:$C$11,0),MATCH(UsagePerHour!BI$4,Usage!$D$3:$ABF$3,0)),"")</f>
        <v>0.91094610778443108</v>
      </c>
      <c r="BJ42" s="6">
        <f>IFERROR(INDEX(Sales!$D$5:$ABF$18,MATCH(UsagePerHour!$B42,Sales!$C$5:$C$18,0),MATCH(UsagePerHour!BJ$4,Sales!$D$3:$ABF$3,0))/BJ$2*INDEX(Usage!$D$5:$ABF$11,MATCH(UsagePerHour!$B$36,Usage!$C$5:$C$11,0),MATCH(UsagePerHour!BJ$4,Usage!$D$3:$ABF$3,0)),"")</f>
        <v>0.71920034936192923</v>
      </c>
      <c r="BK42" s="6">
        <f>IFERROR(INDEX(Sales!$D$5:$ABF$18,MATCH(UsagePerHour!$B42,Sales!$C$5:$C$18,0),MATCH(UsagePerHour!BK$4,Sales!$D$3:$ABF$3,0))/BK$2*INDEX(Usage!$D$5:$ABF$11,MATCH(UsagePerHour!$B$36,Usage!$C$5:$C$11,0),MATCH(UsagePerHour!BK$4,Usage!$D$3:$ABF$3,0)),"")</f>
        <v>6.4914824512964842</v>
      </c>
      <c r="BL42" s="6">
        <f>IFERROR(INDEX(Sales!$D$5:$ABF$18,MATCH(UsagePerHour!$B42,Sales!$C$5:$C$18,0),MATCH(UsagePerHour!BL$4,Sales!$D$3:$ABF$3,0))/BL$2*INDEX(Usage!$D$5:$ABF$11,MATCH(UsagePerHour!$B$36,Usage!$C$5:$C$11,0),MATCH(UsagePerHour!BL$4,Usage!$D$3:$ABF$3,0)),"")</f>
        <v>4.9022583231730756</v>
      </c>
      <c r="BM42" s="6">
        <f>IFERROR(INDEX(Sales!$D$5:$ABF$18,MATCH(UsagePerHour!$B42,Sales!$C$5:$C$18,0),MATCH(UsagePerHour!BM$4,Sales!$D$3:$ABF$3,0))/BM$2*INDEX(Usage!$D$5:$ABF$11,MATCH(UsagePerHour!$B$36,Usage!$C$5:$C$11,0),MATCH(UsagePerHour!BM$4,Usage!$D$3:$ABF$3,0)),"")</f>
        <v>3.1444397303540281</v>
      </c>
      <c r="BN42" s="6">
        <f>IFERROR(INDEX(Sales!$D$5:$ABF$18,MATCH(UsagePerHour!$B42,Sales!$C$5:$C$18,0),MATCH(UsagePerHour!BN$4,Sales!$D$3:$ABF$3,0))/BN$2*INDEX(Usage!$D$5:$ABF$11,MATCH(UsagePerHour!$B$36,Usage!$C$5:$C$11,0),MATCH(UsagePerHour!BN$4,Usage!$D$3:$ABF$3,0)),"")</f>
        <v>4.7299915752504527</v>
      </c>
      <c r="BO42" s="6">
        <f>IFERROR(INDEX(Sales!$D$5:$ABF$18,MATCH(UsagePerHour!$B42,Sales!$C$5:$C$18,0),MATCH(UsagePerHour!BO$4,Sales!$D$3:$ABF$3,0))/BO$2*INDEX(Usage!$D$5:$ABF$11,MATCH(UsagePerHour!$B$36,Usage!$C$5:$C$11,0),MATCH(UsagePerHour!BO$4,Usage!$D$3:$ABF$3,0)),"")</f>
        <v>1.6910462446703836</v>
      </c>
      <c r="BP42" s="6">
        <f>IFERROR(INDEX(Sales!$D$5:$ABF$18,MATCH(UsagePerHour!$B42,Sales!$C$5:$C$18,0),MATCH(UsagePerHour!BP$4,Sales!$D$3:$ABF$3,0))/BP$2*INDEX(Usage!$D$5:$ABF$11,MATCH(UsagePerHour!$B$36,Usage!$C$5:$C$11,0),MATCH(UsagePerHour!BP$4,Usage!$D$3:$ABF$3,0)),"")</f>
        <v>0.91094610778443108</v>
      </c>
      <c r="BQ42" s="6">
        <f>IFERROR(INDEX(Sales!$D$5:$ABF$18,MATCH(UsagePerHour!$B42,Sales!$C$5:$C$18,0),MATCH(UsagePerHour!BQ$4,Sales!$D$3:$ABF$3,0))/BQ$2*INDEX(Usage!$D$5:$ABF$11,MATCH(UsagePerHour!$B$36,Usage!$C$5:$C$11,0),MATCH(UsagePerHour!BQ$4,Usage!$D$3:$ABF$3,0)),"")</f>
        <v>0.71920034936192923</v>
      </c>
      <c r="BR42" s="6">
        <f>IFERROR(INDEX(Sales!$D$5:$ABF$18,MATCH(UsagePerHour!$B42,Sales!$C$5:$C$18,0),MATCH(UsagePerHour!BR$4,Sales!$D$3:$ABF$3,0))/BR$2*INDEX(Usage!$D$5:$ABF$11,MATCH(UsagePerHour!$B$36,Usage!$C$5:$C$11,0),MATCH(UsagePerHour!BR$4,Usage!$D$3:$ABF$3,0)),"")</f>
        <v>6.4914824512964842</v>
      </c>
      <c r="BS42" s="6">
        <f>IFERROR(INDEX(Sales!$D$5:$ABF$18,MATCH(UsagePerHour!$B42,Sales!$C$5:$C$18,0),MATCH(UsagePerHour!BS$4,Sales!$D$3:$ABF$3,0))/BS$2*INDEX(Usage!$D$5:$ABF$11,MATCH(UsagePerHour!$B$36,Usage!$C$5:$C$11,0),MATCH(UsagePerHour!BS$4,Usage!$D$3:$ABF$3,0)),"")</f>
        <v>4.9022583231730756</v>
      </c>
      <c r="BT42" s="6">
        <f>IFERROR(INDEX(Sales!$D$5:$ABF$18,MATCH(UsagePerHour!$B42,Sales!$C$5:$C$18,0),MATCH(UsagePerHour!BT$4,Sales!$D$3:$ABF$3,0))/BT$2*INDEX(Usage!$D$5:$ABF$11,MATCH(UsagePerHour!$B$36,Usage!$C$5:$C$11,0),MATCH(UsagePerHour!BT$4,Usage!$D$3:$ABF$3,0)),"")</f>
        <v>3.1444397303540281</v>
      </c>
      <c r="BU42" s="6">
        <f>IFERROR(INDEX(Sales!$D$5:$ABF$18,MATCH(UsagePerHour!$B42,Sales!$C$5:$C$18,0),MATCH(UsagePerHour!BU$4,Sales!$D$3:$ABF$3,0))/BU$2*INDEX(Usage!$D$5:$ABF$11,MATCH(UsagePerHour!$B$36,Usage!$C$5:$C$11,0),MATCH(UsagePerHour!BU$4,Usage!$D$3:$ABF$3,0)),"")</f>
        <v>4.7299915752504527</v>
      </c>
      <c r="BV42" s="6">
        <f>IFERROR(INDEX(Sales!$D$5:$ABF$18,MATCH(UsagePerHour!$B42,Sales!$C$5:$C$18,0),MATCH(UsagePerHour!BV$4,Sales!$D$3:$ABF$3,0))/BV$2*INDEX(Usage!$D$5:$ABF$11,MATCH(UsagePerHour!$B$36,Usage!$C$5:$C$11,0),MATCH(UsagePerHour!BV$4,Usage!$D$3:$ABF$3,0)),"")</f>
        <v>1.6910462446703836</v>
      </c>
      <c r="BW42" s="6">
        <f>IFERROR(INDEX(Sales!$D$5:$ABF$18,MATCH(UsagePerHour!$B42,Sales!$C$5:$C$18,0),MATCH(UsagePerHour!BW$4,Sales!$D$3:$ABF$3,0))/BW$2*INDEX(Usage!$D$5:$ABF$11,MATCH(UsagePerHour!$B$36,Usage!$C$5:$C$11,0),MATCH(UsagePerHour!BW$4,Usage!$D$3:$ABF$3,0)),"")</f>
        <v>0.91094610778443108</v>
      </c>
      <c r="BX42" s="6">
        <f>IFERROR(INDEX(Sales!$D$5:$ABF$18,MATCH(UsagePerHour!$B42,Sales!$C$5:$C$18,0),MATCH(UsagePerHour!BX$4,Sales!$D$3:$ABF$3,0))/BX$2*INDEX(Usage!$D$5:$ABF$11,MATCH(UsagePerHour!$B$36,Usage!$C$5:$C$11,0),MATCH(UsagePerHour!BX$4,Usage!$D$3:$ABF$3,0)),"")</f>
        <v>0.71920034936192923</v>
      </c>
      <c r="BY42" s="6">
        <f>IFERROR(INDEX(Sales!$D$5:$ABF$18,MATCH(UsagePerHour!$B42,Sales!$C$5:$C$18,0),MATCH(UsagePerHour!BY$4,Sales!$D$3:$ABF$3,0))/BY$2*INDEX(Usage!$D$5:$ABF$11,MATCH(UsagePerHour!$B$36,Usage!$C$5:$C$11,0),MATCH(UsagePerHour!BY$4,Usage!$D$3:$ABF$3,0)),"")</f>
        <v>6.4914824512964842</v>
      </c>
      <c r="BZ42" s="6">
        <f>IFERROR(INDEX(Sales!$D$5:$ABF$18,MATCH(UsagePerHour!$B42,Sales!$C$5:$C$18,0),MATCH(UsagePerHour!BZ$4,Sales!$D$3:$ABF$3,0))/BZ$2*INDEX(Usage!$D$5:$ABF$11,MATCH(UsagePerHour!$B$36,Usage!$C$5:$C$11,0),MATCH(UsagePerHour!BZ$4,Usage!$D$3:$ABF$3,0)),"")</f>
        <v>4.9022583231730756</v>
      </c>
      <c r="CA42" s="6">
        <f>IFERROR(INDEX(Sales!$D$5:$ABF$18,MATCH(UsagePerHour!$B42,Sales!$C$5:$C$18,0),MATCH(UsagePerHour!CA$4,Sales!$D$3:$ABF$3,0))/CA$2*INDEX(Usage!$D$5:$ABF$11,MATCH(UsagePerHour!$B$36,Usage!$C$5:$C$11,0),MATCH(UsagePerHour!CA$4,Usage!$D$3:$ABF$3,0)),"")</f>
        <v>3.1444397303540281</v>
      </c>
      <c r="CB42" s="6">
        <f>IFERROR(INDEX(Sales!$D$5:$ABF$18,MATCH(UsagePerHour!$B42,Sales!$C$5:$C$18,0),MATCH(UsagePerHour!CB$4,Sales!$D$3:$ABF$3,0))/CB$2*INDEX(Usage!$D$5:$ABF$11,MATCH(UsagePerHour!$B$36,Usage!$C$5:$C$11,0),MATCH(UsagePerHour!CB$4,Usage!$D$3:$ABF$3,0)),"")</f>
        <v>4.7299915752504527</v>
      </c>
      <c r="CC42" s="6">
        <f>IFERROR(INDEX(Sales!$D$5:$ABF$18,MATCH(UsagePerHour!$B42,Sales!$C$5:$C$18,0),MATCH(UsagePerHour!CC$4,Sales!$D$3:$ABF$3,0))/CC$2*INDEX(Usage!$D$5:$ABF$11,MATCH(UsagePerHour!$B$36,Usage!$C$5:$C$11,0),MATCH(UsagePerHour!CC$4,Usage!$D$3:$ABF$3,0)),"")</f>
        <v>1.6910462446703836</v>
      </c>
      <c r="CD42" s="6">
        <f>IFERROR(INDEX(Sales!$D$5:$ABF$18,MATCH(UsagePerHour!$B42,Sales!$C$5:$C$18,0),MATCH(UsagePerHour!CD$4,Sales!$D$3:$ABF$3,0))/CD$2*INDEX(Usage!$D$5:$ABF$11,MATCH(UsagePerHour!$B$36,Usage!$C$5:$C$11,0),MATCH(UsagePerHour!CD$4,Usage!$D$3:$ABF$3,0)),"")</f>
        <v>0.91094610778443108</v>
      </c>
      <c r="CE42" s="6">
        <f>IFERROR(INDEX(Sales!$D$5:$ABF$18,MATCH(UsagePerHour!$B42,Sales!$C$5:$C$18,0),MATCH(UsagePerHour!CE$4,Sales!$D$3:$ABF$3,0))/CE$2*INDEX(Usage!$D$5:$ABF$11,MATCH(UsagePerHour!$B$36,Usage!$C$5:$C$11,0),MATCH(UsagePerHour!CE$4,Usage!$D$3:$ABF$3,0)),"")</f>
        <v>0.71920034936192923</v>
      </c>
      <c r="CF42" s="6">
        <f>IFERROR(INDEX(Sales!$D$5:$ABF$18,MATCH(UsagePerHour!$B42,Sales!$C$5:$C$18,0),MATCH(UsagePerHour!CF$4,Sales!$D$3:$ABF$3,0))/CF$2*INDEX(Usage!$D$5:$ABF$11,MATCH(UsagePerHour!$B$36,Usage!$C$5:$C$11,0),MATCH(UsagePerHour!CF$4,Usage!$D$3:$ABF$3,0)),"")</f>
        <v>6.4914824512964842</v>
      </c>
      <c r="CG42" s="6">
        <f>IFERROR(INDEX(Sales!$D$5:$ABF$18,MATCH(UsagePerHour!$B42,Sales!$C$5:$C$18,0),MATCH(UsagePerHour!CG$4,Sales!$D$3:$ABF$3,0))/CG$2*INDEX(Usage!$D$5:$ABF$11,MATCH(UsagePerHour!$B$36,Usage!$C$5:$C$11,0),MATCH(UsagePerHour!CG$4,Usage!$D$3:$ABF$3,0)),"")</f>
        <v>4.9022583231730756</v>
      </c>
      <c r="CH42" s="6">
        <f>IFERROR(INDEX(Sales!$D$5:$ABF$18,MATCH(UsagePerHour!$B42,Sales!$C$5:$C$18,0),MATCH(UsagePerHour!CH$4,Sales!$D$3:$ABF$3,0))/CH$2*INDEX(Usage!$D$5:$ABF$11,MATCH(UsagePerHour!$B$36,Usage!$C$5:$C$11,0),MATCH(UsagePerHour!CH$4,Usage!$D$3:$ABF$3,0)),"")</f>
        <v>3.1444397303540281</v>
      </c>
      <c r="CI42" s="6">
        <f>IFERROR(INDEX(Sales!$D$5:$ABF$18,MATCH(UsagePerHour!$B42,Sales!$C$5:$C$18,0),MATCH(UsagePerHour!CI$4,Sales!$D$3:$ABF$3,0))/CI$2*INDEX(Usage!$D$5:$ABF$11,MATCH(UsagePerHour!$B$36,Usage!$C$5:$C$11,0),MATCH(UsagePerHour!CI$4,Usage!$D$3:$ABF$3,0)),"")</f>
        <v>4.7299915752504527</v>
      </c>
      <c r="CJ42" s="6">
        <f>IFERROR(INDEX(Sales!$D$5:$ABF$18,MATCH(UsagePerHour!$B42,Sales!$C$5:$C$18,0),MATCH(UsagePerHour!CJ$4,Sales!$D$3:$ABF$3,0))/CJ$2*INDEX(Usage!$D$5:$ABF$11,MATCH(UsagePerHour!$B$36,Usage!$C$5:$C$11,0),MATCH(UsagePerHour!CJ$4,Usage!$D$3:$ABF$3,0)),"")</f>
        <v>1.6910462446703836</v>
      </c>
      <c r="CK42" s="6">
        <f>IFERROR(INDEX(Sales!$D$5:$ABF$18,MATCH(UsagePerHour!$B42,Sales!$C$5:$C$18,0),MATCH(UsagePerHour!CK$4,Sales!$D$3:$ABF$3,0))/CK$2*INDEX(Usage!$D$5:$ABF$11,MATCH(UsagePerHour!$B$36,Usage!$C$5:$C$11,0),MATCH(UsagePerHour!CK$4,Usage!$D$3:$ABF$3,0)),"")</f>
        <v>0.91094610778443108</v>
      </c>
      <c r="CL42" s="6">
        <f>IFERROR(INDEX(Sales!$D$5:$ABF$18,MATCH(UsagePerHour!$B42,Sales!$C$5:$C$18,0),MATCH(UsagePerHour!CL$4,Sales!$D$3:$ABF$3,0))/CL$2*INDEX(Usage!$D$5:$ABF$11,MATCH(UsagePerHour!$B$36,Usage!$C$5:$C$11,0),MATCH(UsagePerHour!CL$4,Usage!$D$3:$ABF$3,0)),"")</f>
        <v>0.71920034936192923</v>
      </c>
      <c r="CM42" s="6">
        <f>IFERROR(INDEX(Sales!$D$5:$ABF$18,MATCH(UsagePerHour!$B42,Sales!$C$5:$C$18,0),MATCH(UsagePerHour!CM$4,Sales!$D$3:$ABF$3,0))/CM$2*INDEX(Usage!$D$5:$ABF$11,MATCH(UsagePerHour!$B$36,Usage!$C$5:$C$11,0),MATCH(UsagePerHour!CM$4,Usage!$D$3:$ABF$3,0)),"")</f>
        <v>6.4914824512964842</v>
      </c>
      <c r="CN42" s="6">
        <f>IFERROR(INDEX(Sales!$D$5:$ABF$18,MATCH(UsagePerHour!$B42,Sales!$C$5:$C$18,0),MATCH(UsagePerHour!CN$4,Sales!$D$3:$ABF$3,0))/CN$2*INDEX(Usage!$D$5:$ABF$11,MATCH(UsagePerHour!$B$36,Usage!$C$5:$C$11,0),MATCH(UsagePerHour!CN$4,Usage!$D$3:$ABF$3,0)),"")</f>
        <v>4.9022583231730756</v>
      </c>
      <c r="CO42" s="6">
        <f>IFERROR(INDEX(Sales!$D$5:$ABF$18,MATCH(UsagePerHour!$B42,Sales!$C$5:$C$18,0),MATCH(UsagePerHour!CO$4,Sales!$D$3:$ABF$3,0))/CO$2*INDEX(Usage!$D$5:$ABF$11,MATCH(UsagePerHour!$B$36,Usage!$C$5:$C$11,0),MATCH(UsagePerHour!CO$4,Usage!$D$3:$ABF$3,0)),"")</f>
        <v>3.1444397303540281</v>
      </c>
      <c r="CP42" s="6">
        <f>IFERROR(INDEX(Sales!$D$5:$ABF$18,MATCH(UsagePerHour!$B42,Sales!$C$5:$C$18,0),MATCH(UsagePerHour!CP$4,Sales!$D$3:$ABF$3,0))/CP$2*INDEX(Usage!$D$5:$ABF$11,MATCH(UsagePerHour!$B$36,Usage!$C$5:$C$11,0),MATCH(UsagePerHour!CP$4,Usage!$D$3:$ABF$3,0)),"")</f>
        <v>4.7299915752504527</v>
      </c>
      <c r="CQ42" s="6">
        <f>IFERROR(INDEX(Sales!$D$5:$ABF$18,MATCH(UsagePerHour!$B42,Sales!$C$5:$C$18,0),MATCH(UsagePerHour!CQ$4,Sales!$D$3:$ABF$3,0))/CQ$2*INDEX(Usage!$D$5:$ABF$11,MATCH(UsagePerHour!$B$36,Usage!$C$5:$C$11,0),MATCH(UsagePerHour!CQ$4,Usage!$D$3:$ABF$3,0)),"")</f>
        <v>1.6910462446703836</v>
      </c>
      <c r="CR42" s="6">
        <f>IFERROR(INDEX(Sales!$D$5:$ABF$18,MATCH(UsagePerHour!$B42,Sales!$C$5:$C$18,0),MATCH(UsagePerHour!CR$4,Sales!$D$3:$ABF$3,0))/CR$2*INDEX(Usage!$D$5:$ABF$11,MATCH(UsagePerHour!$B$36,Usage!$C$5:$C$11,0),MATCH(UsagePerHour!CR$4,Usage!$D$3:$ABF$3,0)),"")</f>
        <v>0.91094610778443108</v>
      </c>
      <c r="CS42" s="6">
        <f>IFERROR(INDEX(Sales!$D$5:$ABF$18,MATCH(UsagePerHour!$B42,Sales!$C$5:$C$18,0),MATCH(UsagePerHour!CS$4,Sales!$D$3:$ABF$3,0))/CS$2*INDEX(Usage!$D$5:$ABF$11,MATCH(UsagePerHour!$B$36,Usage!$C$5:$C$11,0),MATCH(UsagePerHour!CS$4,Usage!$D$3:$ABF$3,0)),"")</f>
        <v>0.71920034936192923</v>
      </c>
      <c r="CT42" s="6">
        <f>IFERROR(INDEX(Sales!$D$5:$ABF$18,MATCH(UsagePerHour!$B42,Sales!$C$5:$C$18,0),MATCH(UsagePerHour!CT$4,Sales!$D$3:$ABF$3,0))/CT$2*INDEX(Usage!$D$5:$ABF$11,MATCH(UsagePerHour!$B$36,Usage!$C$5:$C$11,0),MATCH(UsagePerHour!CT$4,Usage!$D$3:$ABF$3,0)),"")</f>
        <v>6.4914824512964842</v>
      </c>
      <c r="CU42" s="6">
        <f>IFERROR(INDEX(Sales!$D$5:$ABF$18,MATCH(UsagePerHour!$B42,Sales!$C$5:$C$18,0),MATCH(UsagePerHour!CU$4,Sales!$D$3:$ABF$3,0))/CU$2*INDEX(Usage!$D$5:$ABF$11,MATCH(UsagePerHour!$B$36,Usage!$C$5:$C$11,0),MATCH(UsagePerHour!CU$4,Usage!$D$3:$ABF$3,0)),"")</f>
        <v>4.9022583231730756</v>
      </c>
      <c r="CV42" s="6">
        <f>IFERROR(INDEX(Sales!$D$5:$ABF$18,MATCH(UsagePerHour!$B42,Sales!$C$5:$C$18,0),MATCH(UsagePerHour!CV$4,Sales!$D$3:$ABF$3,0))/CV$2*INDEX(Usage!$D$5:$ABF$11,MATCH(UsagePerHour!$B$36,Usage!$C$5:$C$11,0),MATCH(UsagePerHour!CV$4,Usage!$D$3:$ABF$3,0)),"")</f>
        <v>3.1444397303540281</v>
      </c>
      <c r="CW42" s="6">
        <f>IFERROR(INDEX(Sales!$D$5:$ABF$18,MATCH(UsagePerHour!$B42,Sales!$C$5:$C$18,0),MATCH(UsagePerHour!CW$4,Sales!$D$3:$ABF$3,0))/CW$2*INDEX(Usage!$D$5:$ABF$11,MATCH(UsagePerHour!$B$36,Usage!$C$5:$C$11,0),MATCH(UsagePerHour!CW$4,Usage!$D$3:$ABF$3,0)),"")</f>
        <v>4.7299915752504527</v>
      </c>
      <c r="CX42" s="6">
        <f>IFERROR(INDEX(Sales!$D$5:$ABF$18,MATCH(UsagePerHour!$B42,Sales!$C$5:$C$18,0),MATCH(UsagePerHour!CX$4,Sales!$D$3:$ABF$3,0))/CX$2*INDEX(Usage!$D$5:$ABF$11,MATCH(UsagePerHour!$B$36,Usage!$C$5:$C$11,0),MATCH(UsagePerHour!CX$4,Usage!$D$3:$ABF$3,0)),"")</f>
        <v>1.6910462446703836</v>
      </c>
      <c r="CY42" s="6">
        <f>IFERROR(INDEX(Sales!$D$5:$ABF$18,MATCH(UsagePerHour!$B42,Sales!$C$5:$C$18,0),MATCH(UsagePerHour!CY$4,Sales!$D$3:$ABF$3,0))/CY$2*INDEX(Usage!$D$5:$ABF$11,MATCH(UsagePerHour!$B$36,Usage!$C$5:$C$11,0),MATCH(UsagePerHour!CY$4,Usage!$D$3:$ABF$3,0)),"")</f>
        <v>0.91094610778443108</v>
      </c>
      <c r="CZ42" s="6">
        <f>IFERROR(INDEX(Sales!$D$5:$ABF$18,MATCH(UsagePerHour!$B42,Sales!$C$5:$C$18,0),MATCH(UsagePerHour!CZ$4,Sales!$D$3:$ABF$3,0))/CZ$2*INDEX(Usage!$D$5:$ABF$11,MATCH(UsagePerHour!$B$36,Usage!$C$5:$C$11,0),MATCH(UsagePerHour!CZ$4,Usage!$D$3:$ABF$3,0)),"")</f>
        <v>0.71920034936192923</v>
      </c>
      <c r="DA42" s="6">
        <f>IFERROR(INDEX(Sales!$D$5:$ABF$18,MATCH(UsagePerHour!$B42,Sales!$C$5:$C$18,0),MATCH(UsagePerHour!DA$4,Sales!$D$3:$ABF$3,0))/DA$2*INDEX(Usage!$D$5:$ABF$11,MATCH(UsagePerHour!$B$36,Usage!$C$5:$C$11,0),MATCH(UsagePerHour!DA$4,Usage!$D$3:$ABF$3,0)),"")</f>
        <v>2.808750499001996</v>
      </c>
      <c r="DB42" s="6">
        <f>IFERROR(INDEX(Sales!$D$5:$ABF$18,MATCH(UsagePerHour!$B42,Sales!$C$5:$C$18,0),MATCH(UsagePerHour!DB$4,Sales!$D$3:$ABF$3,0))/DB$2*INDEX(Usage!$D$5:$ABF$11,MATCH(UsagePerHour!$B$36,Usage!$C$5:$C$11,0),MATCH(UsagePerHour!DB$4,Usage!$D$3:$ABF$3,0)),"")</f>
        <v>1.7314558570850878</v>
      </c>
      <c r="DC42" s="6">
        <f>IFERROR(INDEX(Sales!$D$5:$ABF$18,MATCH(UsagePerHour!$B42,Sales!$C$5:$C$18,0),MATCH(UsagePerHour!DC$4,Sales!$D$3:$ABF$3,0))/DC$2*INDEX(Usage!$D$5:$ABF$11,MATCH(UsagePerHour!$B$36,Usage!$C$5:$C$11,0),MATCH(UsagePerHour!DC$4,Usage!$D$3:$ABF$3,0)),"")</f>
        <v>0</v>
      </c>
      <c r="DD42" s="6">
        <f>IFERROR(INDEX(Sales!$D$5:$ABF$18,MATCH(UsagePerHour!$B42,Sales!$C$5:$C$18,0),MATCH(UsagePerHour!DD$4,Sales!$D$3:$ABF$3,0))/DD$2*INDEX(Usage!$D$5:$ABF$11,MATCH(UsagePerHour!$B$36,Usage!$C$5:$C$11,0),MATCH(UsagePerHour!DD$4,Usage!$D$3:$ABF$3,0)),"")</f>
        <v>1.0386542262260421</v>
      </c>
      <c r="DE42" s="6">
        <f>IFERROR(INDEX(Sales!$D$5:$ABF$18,MATCH(UsagePerHour!$B42,Sales!$C$5:$C$18,0),MATCH(UsagePerHour!DE$4,Sales!$D$3:$ABF$3,0))/DE$2*INDEX(Usage!$D$5:$ABF$11,MATCH(UsagePerHour!$B$36,Usage!$C$5:$C$11,0),MATCH(UsagePerHour!DE$4,Usage!$D$3:$ABF$3,0)),"")</f>
        <v>0.1779568894662884</v>
      </c>
      <c r="DF42" s="6">
        <f>IFERROR(INDEX(Sales!$D$5:$ABF$18,MATCH(UsagePerHour!$B42,Sales!$C$5:$C$18,0),MATCH(UsagePerHour!DF$4,Sales!$D$3:$ABF$3,0))/DF$2*INDEX(Usage!$D$5:$ABF$11,MATCH(UsagePerHour!$B$36,Usage!$C$5:$C$11,0),MATCH(UsagePerHour!DF$4,Usage!$D$3:$ABF$3,0)),"")</f>
        <v>4.3901923762493897E-2</v>
      </c>
      <c r="DG42" s="6">
        <f>IFERROR(INDEX(Sales!$D$5:$ABF$18,MATCH(UsagePerHour!$B42,Sales!$C$5:$C$18,0),MATCH(UsagePerHour!DG$4,Sales!$D$3:$ABF$3,0))/DG$2*INDEX(Usage!$D$5:$ABF$11,MATCH(UsagePerHour!$B$36,Usage!$C$5:$C$11,0),MATCH(UsagePerHour!DG$4,Usage!$D$3:$ABF$3,0)),"")</f>
        <v>3.2827575315614927</v>
      </c>
      <c r="DH42" s="6">
        <f>IFERROR(INDEX(Sales!$D$5:$ABF$18,MATCH(UsagePerHour!$B42,Sales!$C$5:$C$18,0),MATCH(UsagePerHour!DH$4,Sales!$D$3:$ABF$3,0))/DH$2*INDEX(Usage!$D$5:$ABF$11,MATCH(UsagePerHour!$B$36,Usage!$C$5:$C$11,0),MATCH(UsagePerHour!DH$4,Usage!$D$3:$ABF$3,0)),"")</f>
        <v>3.4788449941800947</v>
      </c>
      <c r="DI42" s="6">
        <f>IFERROR(INDEX(Sales!$D$5:$ABF$18,MATCH(UsagePerHour!$B42,Sales!$C$5:$C$18,0),MATCH(UsagePerHour!DI$4,Sales!$D$3:$ABF$3,0))/DI$2*INDEX(Usage!$D$5:$ABF$11,MATCH(UsagePerHour!$B$36,Usage!$C$5:$C$11,0),MATCH(UsagePerHour!DI$4,Usage!$D$3:$ABF$3,0)),"")</f>
        <v>0.37844460716434791</v>
      </c>
      <c r="DJ42" s="6">
        <f>IFERROR(INDEX(Sales!$D$5:$ABF$18,MATCH(UsagePerHour!$B42,Sales!$C$5:$C$18,0),MATCH(UsagePerHour!DJ$4,Sales!$D$3:$ABF$3,0))/DJ$2*INDEX(Usage!$D$5:$ABF$11,MATCH(UsagePerHour!$B$36,Usage!$C$5:$C$11,0),MATCH(UsagePerHour!DJ$4,Usage!$D$3:$ABF$3,0)),"")</f>
        <v>7.3269591204487927</v>
      </c>
      <c r="DK42" s="6">
        <f>IFERROR(INDEX(Sales!$D$5:$ABF$18,MATCH(UsagePerHour!$B42,Sales!$C$5:$C$18,0),MATCH(UsagePerHour!DK$4,Sales!$D$3:$ABF$3,0))/DK$2*INDEX(Usage!$D$5:$ABF$11,MATCH(UsagePerHour!$B$36,Usage!$C$5:$C$11,0),MATCH(UsagePerHour!DK$4,Usage!$D$3:$ABF$3,0)),"")</f>
        <v>3.3556088737498371</v>
      </c>
      <c r="DL42" s="6">
        <f>IFERROR(INDEX(Sales!$D$5:$ABF$18,MATCH(UsagePerHour!$B42,Sales!$C$5:$C$18,0),MATCH(UsagePerHour!DL$4,Sales!$D$3:$ABF$3,0))/DL$2*INDEX(Usage!$D$5:$ABF$11,MATCH(UsagePerHour!$B$36,Usage!$C$5:$C$11,0),MATCH(UsagePerHour!DL$4,Usage!$D$3:$ABF$3,0)),"")</f>
        <v>9.0996324905361696</v>
      </c>
      <c r="DM42" s="6">
        <f>IFERROR(INDEX(Sales!$D$5:$ABF$18,MATCH(UsagePerHour!$B42,Sales!$C$5:$C$18,0),MATCH(UsagePerHour!DM$4,Sales!$D$3:$ABF$3,0))/DM$2*INDEX(Usage!$D$5:$ABF$11,MATCH(UsagePerHour!$B$36,Usage!$C$5:$C$11,0),MATCH(UsagePerHour!DM$4,Usage!$D$3:$ABF$3,0)),"")</f>
        <v>1.6685134449518013</v>
      </c>
      <c r="DN42" s="6">
        <f>IFERROR(INDEX(Sales!$D$5:$ABF$18,MATCH(UsagePerHour!$B42,Sales!$C$5:$C$18,0),MATCH(UsagePerHour!DN$4,Sales!$D$3:$ABF$3,0))/DN$2*INDEX(Usage!$D$5:$ABF$11,MATCH(UsagePerHour!$B$36,Usage!$C$5:$C$11,0),MATCH(UsagePerHour!DN$4,Usage!$D$3:$ABF$3,0)),"")</f>
        <v>7.976572782311135</v>
      </c>
      <c r="DO42" s="6">
        <f>IFERROR(INDEX(Sales!$D$5:$ABF$18,MATCH(UsagePerHour!$B42,Sales!$C$5:$C$18,0),MATCH(UsagePerHour!DO$4,Sales!$D$3:$ABF$3,0))/DO$2*INDEX(Usage!$D$5:$ABF$11,MATCH(UsagePerHour!$B$36,Usage!$C$5:$C$11,0),MATCH(UsagePerHour!DO$4,Usage!$D$3:$ABF$3,0)),"")</f>
        <v>6.9988817845571578</v>
      </c>
      <c r="DP42" s="6">
        <f>IFERROR(INDEX(Sales!$D$5:$ABF$18,MATCH(UsagePerHour!$B42,Sales!$C$5:$C$18,0),MATCH(UsagePerHour!DP$4,Sales!$D$3:$ABF$3,0))/DP$2*INDEX(Usage!$D$5:$ABF$11,MATCH(UsagePerHour!$B$36,Usage!$C$5:$C$11,0),MATCH(UsagePerHour!DP$4,Usage!$D$3:$ABF$3,0)),"")</f>
        <v>0</v>
      </c>
      <c r="DQ42" s="6">
        <f>IFERROR(INDEX(Sales!$D$5:$ABF$18,MATCH(UsagePerHour!$B42,Sales!$C$5:$C$18,0),MATCH(UsagePerHour!DQ$4,Sales!$D$3:$ABF$3,0))/DQ$2*INDEX(Usage!$D$5:$ABF$11,MATCH(UsagePerHour!$B$36,Usage!$C$5:$C$11,0),MATCH(UsagePerHour!DQ$4,Usage!$D$3:$ABF$3,0)),"")</f>
        <v>4.7353107842922828</v>
      </c>
      <c r="DR42" s="6">
        <f>IFERROR(INDEX(Sales!$D$5:$ABF$18,MATCH(UsagePerHour!$B42,Sales!$C$5:$C$18,0),MATCH(UsagePerHour!DR$4,Sales!$D$3:$ABF$3,0))/DR$2*INDEX(Usage!$D$5:$ABF$11,MATCH(UsagePerHour!$B$36,Usage!$C$5:$C$11,0),MATCH(UsagePerHour!DR$4,Usage!$D$3:$ABF$3,0)),"")</f>
        <v>11.404355259715368</v>
      </c>
      <c r="DS42" s="6">
        <f>IFERROR(INDEX(Sales!$D$5:$ABF$18,MATCH(UsagePerHour!$B42,Sales!$C$5:$C$18,0),MATCH(UsagePerHour!DS$4,Sales!$D$3:$ABF$3,0))/DS$2*INDEX(Usage!$D$5:$ABF$11,MATCH(UsagePerHour!$B$36,Usage!$C$5:$C$11,0),MATCH(UsagePerHour!DS$4,Usage!$D$3:$ABF$3,0)),"")</f>
        <v>1.8874020513994993</v>
      </c>
      <c r="DT42" s="6">
        <f>IFERROR(INDEX(Sales!$D$5:$ABF$18,MATCH(UsagePerHour!$B42,Sales!$C$5:$C$18,0),MATCH(UsagePerHour!DT$4,Sales!$D$3:$ABF$3,0))/DT$2*INDEX(Usage!$D$5:$ABF$11,MATCH(UsagePerHour!$B$36,Usage!$C$5:$C$11,0),MATCH(UsagePerHour!DT$4,Usage!$D$3:$ABF$3,0)),"")</f>
        <v>0</v>
      </c>
      <c r="DU42" s="6">
        <f>IFERROR(INDEX(Sales!$D$5:$ABF$18,MATCH(UsagePerHour!$B42,Sales!$C$5:$C$18,0),MATCH(UsagePerHour!DU$4,Sales!$D$3:$ABF$3,0))/DU$2*INDEX(Usage!$D$5:$ABF$11,MATCH(UsagePerHour!$B$36,Usage!$C$5:$C$11,0),MATCH(UsagePerHour!DU$4,Usage!$D$3:$ABF$3,0)),"")</f>
        <v>2.8489632884273215</v>
      </c>
      <c r="DV42" s="6">
        <f>IFERROR(INDEX(Sales!$D$5:$ABF$18,MATCH(UsagePerHour!$B42,Sales!$C$5:$C$18,0),MATCH(UsagePerHour!DV$4,Sales!$D$3:$ABF$3,0))/DV$2*INDEX(Usage!$D$5:$ABF$11,MATCH(UsagePerHour!$B$36,Usage!$C$5:$C$11,0),MATCH(UsagePerHour!DV$4,Usage!$D$3:$ABF$3,0)),"")</f>
        <v>1.677511111111111</v>
      </c>
      <c r="DW42" s="6">
        <f>IFERROR(INDEX(Sales!$D$5:$ABF$18,MATCH(UsagePerHour!$B42,Sales!$C$5:$C$18,0),MATCH(UsagePerHour!DW$4,Sales!$D$3:$ABF$3,0))/DW$2*INDEX(Usage!$D$5:$ABF$11,MATCH(UsagePerHour!$B$36,Usage!$C$5:$C$11,0),MATCH(UsagePerHour!DW$4,Usage!$D$3:$ABF$3,0)),"")</f>
        <v>0.17334277500634143</v>
      </c>
      <c r="DX42" s="6">
        <f>IFERROR(INDEX(Sales!$D$5:$ABF$18,MATCH(UsagePerHour!$B42,Sales!$C$5:$C$18,0),MATCH(UsagePerHour!DX$4,Sales!$D$3:$ABF$3,0))/DX$2*INDEX(Usage!$D$5:$ABF$11,MATCH(UsagePerHour!$B$36,Usage!$C$5:$C$11,0),MATCH(UsagePerHour!DX$4,Usage!$D$3:$ABF$3,0)),"")</f>
        <v>7.6079335036140394</v>
      </c>
      <c r="DY42" s="6">
        <f>IFERROR(INDEX(Sales!$D$5:$ABF$18,MATCH(UsagePerHour!$B42,Sales!$C$5:$C$18,0),MATCH(UsagePerHour!DY$4,Sales!$D$3:$ABF$3,0))/DY$2*INDEX(Usage!$D$5:$ABF$11,MATCH(UsagePerHour!$B$36,Usage!$C$5:$C$11,0),MATCH(UsagePerHour!DY$4,Usage!$D$3:$ABF$3,0)),"")</f>
        <v>0</v>
      </c>
      <c r="DZ42" s="6">
        <f>IFERROR(INDEX(Sales!$D$5:$ABF$18,MATCH(UsagePerHour!$B42,Sales!$C$5:$C$18,0),MATCH(UsagePerHour!DZ$4,Sales!$D$3:$ABF$3,0))/DZ$2*INDEX(Usage!$D$5:$ABF$11,MATCH(UsagePerHour!$B$36,Usage!$C$5:$C$11,0),MATCH(UsagePerHour!DZ$4,Usage!$D$3:$ABF$3,0)),"")</f>
        <v>3.6692890195661336</v>
      </c>
      <c r="EA42" s="6">
        <f>IFERROR(INDEX(Sales!$D$5:$ABF$18,MATCH(UsagePerHour!$B42,Sales!$C$5:$C$18,0),MATCH(UsagePerHour!EA$4,Sales!$D$3:$ABF$3,0))/EA$2*INDEX(Usage!$D$5:$ABF$11,MATCH(UsagePerHour!$B$36,Usage!$C$5:$C$11,0),MATCH(UsagePerHour!EA$4,Usage!$D$3:$ABF$3,0)),"")</f>
        <v>3.6773429390210364</v>
      </c>
      <c r="EB42" s="6">
        <f>IFERROR(INDEX(Sales!$D$5:$ABF$18,MATCH(UsagePerHour!$B42,Sales!$C$5:$C$18,0),MATCH(UsagePerHour!EB$4,Sales!$D$3:$ABF$3,0))/EB$2*INDEX(Usage!$D$5:$ABF$11,MATCH(UsagePerHour!$B$36,Usage!$C$5:$C$11,0),MATCH(UsagePerHour!EB$4,Usage!$D$3:$ABF$3,0)),"")</f>
        <v>5.6615821213196168E-3</v>
      </c>
      <c r="EC42" s="6">
        <f>IFERROR(INDEX(Sales!$D$5:$ABF$18,MATCH(UsagePerHour!$B42,Sales!$C$5:$C$18,0),MATCH(UsagePerHour!EC$4,Sales!$D$3:$ABF$3,0))/EC$2*INDEX(Usage!$D$5:$ABF$11,MATCH(UsagePerHour!$B$36,Usage!$C$5:$C$11,0),MATCH(UsagePerHour!EC$4,Usage!$D$3:$ABF$3,0)),"")</f>
        <v>1.2132945029925901</v>
      </c>
      <c r="ED42" s="6">
        <f>IFERROR(INDEX(Sales!$D$5:$ABF$18,MATCH(UsagePerHour!$B42,Sales!$C$5:$C$18,0),MATCH(UsagePerHour!ED$4,Sales!$D$3:$ABF$3,0))/ED$2*INDEX(Usage!$D$5:$ABF$11,MATCH(UsagePerHour!$B$36,Usage!$C$5:$C$11,0),MATCH(UsagePerHour!ED$4,Usage!$D$3:$ABF$3,0)),"")</f>
        <v>1.9499149251777845</v>
      </c>
      <c r="EE42" s="6">
        <f>IFERROR(INDEX(Sales!$D$5:$ABF$18,MATCH(UsagePerHour!$B42,Sales!$C$5:$C$18,0),MATCH(UsagePerHour!EE$4,Sales!$D$3:$ABF$3,0))/EE$2*INDEX(Usage!$D$5:$ABF$11,MATCH(UsagePerHour!$B$36,Usage!$C$5:$C$11,0),MATCH(UsagePerHour!EE$4,Usage!$D$3:$ABF$3,0)),"")</f>
        <v>4.0626708216726861</v>
      </c>
      <c r="EF42" s="6">
        <f>IFERROR(INDEX(Sales!$D$5:$ABF$18,MATCH(UsagePerHour!$B42,Sales!$C$5:$C$18,0),MATCH(UsagePerHour!EF$4,Sales!$D$3:$ABF$3,0))/EF$2*INDEX(Usage!$D$5:$ABF$11,MATCH(UsagePerHour!$B$36,Usage!$C$5:$C$11,0),MATCH(UsagePerHour!EF$4,Usage!$D$3:$ABF$3,0)),"")</f>
        <v>1.1808613364233294</v>
      </c>
      <c r="EG42" s="6">
        <f>IFERROR(INDEX(Sales!$D$5:$ABF$18,MATCH(UsagePerHour!$B42,Sales!$C$5:$C$18,0),MATCH(UsagePerHour!EG$4,Sales!$D$3:$ABF$3,0))/EG$2*INDEX(Usage!$D$5:$ABF$11,MATCH(UsagePerHour!$B$36,Usage!$C$5:$C$11,0),MATCH(UsagePerHour!EG$4,Usage!$D$3:$ABF$3,0)),"")</f>
        <v>6.3460288713043962</v>
      </c>
      <c r="EH42" s="6">
        <f>IFERROR(INDEX(Sales!$D$5:$ABF$18,MATCH(UsagePerHour!$B42,Sales!$C$5:$C$18,0),MATCH(UsagePerHour!EH$4,Sales!$D$3:$ABF$3,0))/EH$2*INDEX(Usage!$D$5:$ABF$11,MATCH(UsagePerHour!$B$36,Usage!$C$5:$C$11,0),MATCH(UsagePerHour!EH$4,Usage!$D$3:$ABF$3,0)),"")</f>
        <v>0.1599713202908942</v>
      </c>
      <c r="EI42" s="6">
        <f>IFERROR(INDEX(Sales!$D$5:$ABF$18,MATCH(UsagePerHour!$B42,Sales!$C$5:$C$18,0),MATCH(UsagePerHour!EI$4,Sales!$D$3:$ABF$3,0))/EI$2*INDEX(Usage!$D$5:$ABF$11,MATCH(UsagePerHour!$B$36,Usage!$C$5:$C$11,0),MATCH(UsagePerHour!EI$4,Usage!$D$3:$ABF$3,0)),"")</f>
        <v>0.79245700789726181</v>
      </c>
      <c r="EJ42" s="6">
        <f>IFERROR(INDEX(Sales!$D$5:$ABF$18,MATCH(UsagePerHour!$B42,Sales!$C$5:$C$18,0),MATCH(UsagePerHour!EJ$4,Sales!$D$3:$ABF$3,0))/EJ$2*INDEX(Usage!$D$5:$ABF$11,MATCH(UsagePerHour!$B$36,Usage!$C$5:$C$11,0),MATCH(UsagePerHour!EJ$4,Usage!$D$3:$ABF$3,0)),"")</f>
        <v>4.0976759826061704</v>
      </c>
      <c r="EK42" s="6">
        <f>IFERROR(INDEX(Sales!$D$5:$ABF$18,MATCH(UsagePerHour!$B42,Sales!$C$5:$C$18,0),MATCH(UsagePerHour!EK$4,Sales!$D$3:$ABF$3,0))/EK$2*INDEX(Usage!$D$5:$ABF$11,MATCH(UsagePerHour!$B$36,Usage!$C$5:$C$11,0),MATCH(UsagePerHour!EK$4,Usage!$D$3:$ABF$3,0)),"")</f>
        <v>2.1582819354044096</v>
      </c>
      <c r="EL42" s="6">
        <f>IFERROR(INDEX(Sales!$D$5:$ABF$18,MATCH(UsagePerHour!$B42,Sales!$C$5:$C$18,0),MATCH(UsagePerHour!EL$4,Sales!$D$3:$ABF$3,0))/EL$2*INDEX(Usage!$D$5:$ABF$11,MATCH(UsagePerHour!$B$36,Usage!$C$5:$C$11,0),MATCH(UsagePerHour!EL$4,Usage!$D$3:$ABF$3,0)),"")</f>
        <v>4.3504194788781634</v>
      </c>
      <c r="EM42" s="6">
        <f>IFERROR(INDEX(Sales!$D$5:$ABF$18,MATCH(UsagePerHour!$B42,Sales!$C$5:$C$18,0),MATCH(UsagePerHour!EM$4,Sales!$D$3:$ABF$3,0))/EM$2*INDEX(Usage!$D$5:$ABF$11,MATCH(UsagePerHour!$B$36,Usage!$C$5:$C$11,0),MATCH(UsagePerHour!EM$4,Usage!$D$3:$ABF$3,0)),"")</f>
        <v>6.8435103462526197</v>
      </c>
      <c r="EN42" s="6">
        <f>IFERROR(INDEX(Sales!$D$5:$ABF$18,MATCH(UsagePerHour!$B42,Sales!$C$5:$C$18,0),MATCH(UsagePerHour!EN$4,Sales!$D$3:$ABF$3,0))/EN$2*INDEX(Usage!$D$5:$ABF$11,MATCH(UsagePerHour!$B$36,Usage!$C$5:$C$11,0),MATCH(UsagePerHour!EN$4,Usage!$D$3:$ABF$3,0)),"")</f>
        <v>0.61342422247182304</v>
      </c>
      <c r="EO42" s="6">
        <f>IFERROR(INDEX(Sales!$D$5:$ABF$18,MATCH(UsagePerHour!$B42,Sales!$C$5:$C$18,0),MATCH(UsagePerHour!EO$4,Sales!$D$3:$ABF$3,0))/EO$2*INDEX(Usage!$D$5:$ABF$11,MATCH(UsagePerHour!$B$36,Usage!$C$5:$C$11,0),MATCH(UsagePerHour!EO$4,Usage!$D$3:$ABF$3,0)),"")</f>
        <v>0.94276466549562643</v>
      </c>
      <c r="EP42" s="6">
        <f>IFERROR(INDEX(Sales!$D$5:$ABF$18,MATCH(UsagePerHour!$B42,Sales!$C$5:$C$18,0),MATCH(UsagePerHour!EP$4,Sales!$D$3:$ABF$3,0))/EP$2*INDEX(Usage!$D$5:$ABF$11,MATCH(UsagePerHour!$B$36,Usage!$C$5:$C$11,0),MATCH(UsagePerHour!EP$4,Usage!$D$3:$ABF$3,0)),"")</f>
        <v>5.7884862306203404</v>
      </c>
      <c r="EQ42" s="6">
        <f>IFERROR(INDEX(Sales!$D$5:$ABF$18,MATCH(UsagePerHour!$B42,Sales!$C$5:$C$18,0),MATCH(UsagePerHour!EQ$4,Sales!$D$3:$ABF$3,0))/EQ$2*INDEX(Usage!$D$5:$ABF$11,MATCH(UsagePerHour!$B$36,Usage!$C$5:$C$11,0),MATCH(UsagePerHour!EQ$4,Usage!$D$3:$ABF$3,0)),"")</f>
        <v>1.4332890070921986</v>
      </c>
      <c r="ER42" s="6">
        <f>IFERROR(INDEX(Sales!$D$5:$ABF$18,MATCH(UsagePerHour!$B42,Sales!$C$5:$C$18,0),MATCH(UsagePerHour!ER$4,Sales!$D$3:$ABF$3,0))/ER$2*INDEX(Usage!$D$5:$ABF$11,MATCH(UsagePerHour!$B$36,Usage!$C$5:$C$11,0),MATCH(UsagePerHour!ER$4,Usage!$D$3:$ABF$3,0)),"")</f>
        <v>3.2799873437747191</v>
      </c>
      <c r="ES42" s="6">
        <f>IFERROR(INDEX(Sales!$D$5:$ABF$18,MATCH(UsagePerHour!$B42,Sales!$C$5:$C$18,0),MATCH(UsagePerHour!ES$4,Sales!$D$3:$ABF$3,0))/ES$2*INDEX(Usage!$D$5:$ABF$11,MATCH(UsagePerHour!$B$36,Usage!$C$5:$C$11,0),MATCH(UsagePerHour!ES$4,Usage!$D$3:$ABF$3,0)),"")</f>
        <v>2.9942170956710803</v>
      </c>
      <c r="ET42" s="6">
        <f>IFERROR(INDEX(Sales!$D$5:$ABF$18,MATCH(UsagePerHour!$B42,Sales!$C$5:$C$18,0),MATCH(UsagePerHour!ET$4,Sales!$D$3:$ABF$3,0))/ET$2*INDEX(Usage!$D$5:$ABF$11,MATCH(UsagePerHour!$B$36,Usage!$C$5:$C$11,0),MATCH(UsagePerHour!ET$4,Usage!$D$3:$ABF$3,0)),"")</f>
        <v>0</v>
      </c>
      <c r="EU42" s="6">
        <f>IFERROR(INDEX(Sales!$D$5:$ABF$18,MATCH(UsagePerHour!$B42,Sales!$C$5:$C$18,0),MATCH(UsagePerHour!EU$4,Sales!$D$3:$ABF$3,0))/EU$2*INDEX(Usage!$D$5:$ABF$11,MATCH(UsagePerHour!$B$36,Usage!$C$5:$C$11,0),MATCH(UsagePerHour!EU$4,Usage!$D$3:$ABF$3,0)),"")</f>
        <v>16.016480225015489</v>
      </c>
      <c r="EV42" s="6">
        <f>IFERROR(INDEX(Sales!$D$5:$ABF$18,MATCH(UsagePerHour!$B42,Sales!$C$5:$C$18,0),MATCH(UsagePerHour!EV$4,Sales!$D$3:$ABF$3,0))/EV$2*INDEX(Usage!$D$5:$ABF$11,MATCH(UsagePerHour!$B$36,Usage!$C$5:$C$11,0),MATCH(UsagePerHour!EV$4,Usage!$D$3:$ABF$3,0)),"")</f>
        <v>1.1904221689421786</v>
      </c>
      <c r="EW42" s="6">
        <f>IFERROR(INDEX(Sales!$D$5:$ABF$18,MATCH(UsagePerHour!$B42,Sales!$C$5:$C$18,0),MATCH(UsagePerHour!EW$4,Sales!$D$3:$ABF$3,0))/EW$2*INDEX(Usage!$D$5:$ABF$11,MATCH(UsagePerHour!$B$36,Usage!$C$5:$C$11,0),MATCH(UsagePerHour!EW$4,Usage!$D$3:$ABF$3,0)),"")</f>
        <v>2.2857982398302896</v>
      </c>
      <c r="EX42" s="6">
        <f>IFERROR(INDEX(Sales!$D$5:$ABF$18,MATCH(UsagePerHour!$B42,Sales!$C$5:$C$18,0),MATCH(UsagePerHour!EX$4,Sales!$D$3:$ABF$3,0))/EX$2*INDEX(Usage!$D$5:$ABF$11,MATCH(UsagePerHour!$B$36,Usage!$C$5:$C$11,0),MATCH(UsagePerHour!EX$4,Usage!$D$3:$ABF$3,0)),"")</f>
        <v>2.8786552629583939</v>
      </c>
      <c r="EY42" s="6">
        <f>IFERROR(INDEX(Sales!$D$5:$ABF$18,MATCH(UsagePerHour!$B42,Sales!$C$5:$C$18,0),MATCH(UsagePerHour!EY$4,Sales!$D$3:$ABF$3,0))/EY$2*INDEX(Usage!$D$5:$ABF$11,MATCH(UsagePerHour!$B$36,Usage!$C$5:$C$11,0),MATCH(UsagePerHour!EY$4,Usage!$D$3:$ABF$3,0)),"")</f>
        <v>10.64361095693134</v>
      </c>
      <c r="EZ42" s="6">
        <f>IFERROR(INDEX(Sales!$D$5:$ABF$18,MATCH(UsagePerHour!$B42,Sales!$C$5:$C$18,0),MATCH(UsagePerHour!EZ$4,Sales!$D$3:$ABF$3,0))/EZ$2*INDEX(Usage!$D$5:$ABF$11,MATCH(UsagePerHour!$B$36,Usage!$C$5:$C$11,0),MATCH(UsagePerHour!EZ$4,Usage!$D$3:$ABF$3,0)),"")</f>
        <v>4.2319789862892225</v>
      </c>
      <c r="FA42" s="6">
        <f>IFERROR(INDEX(Sales!$D$5:$ABF$18,MATCH(UsagePerHour!$B42,Sales!$C$5:$C$18,0),MATCH(UsagePerHour!FA$4,Sales!$D$3:$ABF$3,0))/FA$2*INDEX(Usage!$D$5:$ABF$11,MATCH(UsagePerHour!$B$36,Usage!$C$5:$C$11,0),MATCH(UsagePerHour!FA$4,Usage!$D$3:$ABF$3,0)),"")</f>
        <v>4.9685106171654176</v>
      </c>
      <c r="FB42" s="6">
        <f>IFERROR(INDEX(Sales!$D$5:$ABF$18,MATCH(UsagePerHour!$B42,Sales!$C$5:$C$18,0),MATCH(UsagePerHour!FB$4,Sales!$D$3:$ABF$3,0))/FB$2*INDEX(Usage!$D$5:$ABF$11,MATCH(UsagePerHour!$B$36,Usage!$C$5:$C$11,0),MATCH(UsagePerHour!FB$4,Usage!$D$3:$ABF$3,0)),"")</f>
        <v>0</v>
      </c>
      <c r="FC42" s="6">
        <f>IFERROR(INDEX(Sales!$D$5:$ABF$18,MATCH(UsagePerHour!$B42,Sales!$C$5:$C$18,0),MATCH(UsagePerHour!FC$4,Sales!$D$3:$ABF$3,0))/FC$2*INDEX(Usage!$D$5:$ABF$11,MATCH(UsagePerHour!$B$36,Usage!$C$5:$C$11,0),MATCH(UsagePerHour!FC$4,Usage!$D$3:$ABF$3,0)),"")</f>
        <v>0</v>
      </c>
      <c r="FD42" s="6">
        <f>IFERROR(INDEX(Sales!$D$5:$ABF$18,MATCH(UsagePerHour!$B42,Sales!$C$5:$C$18,0),MATCH(UsagePerHour!FD$4,Sales!$D$3:$ABF$3,0))/FD$2*INDEX(Usage!$D$5:$ABF$11,MATCH(UsagePerHour!$B$36,Usage!$C$5:$C$11,0),MATCH(UsagePerHour!FD$4,Usage!$D$3:$ABF$3,0)),"")</f>
        <v>0.47745870830559073</v>
      </c>
      <c r="FE42" s="6">
        <f>IFERROR(INDEX(Sales!$D$5:$ABF$18,MATCH(UsagePerHour!$B42,Sales!$C$5:$C$18,0),MATCH(UsagePerHour!FE$4,Sales!$D$3:$ABF$3,0))/FE$2*INDEX(Usage!$D$5:$ABF$11,MATCH(UsagePerHour!$B$36,Usage!$C$5:$C$11,0),MATCH(UsagePerHour!FE$4,Usage!$D$3:$ABF$3,0)),"")</f>
        <v>1.1026334364988868</v>
      </c>
      <c r="FF42" s="6">
        <f>IFERROR(INDEX(Sales!$D$5:$ABF$18,MATCH(UsagePerHour!$B42,Sales!$C$5:$C$18,0),MATCH(UsagePerHour!FF$4,Sales!$D$3:$ABF$3,0))/FF$2*INDEX(Usage!$D$5:$ABF$11,MATCH(UsagePerHour!$B$36,Usage!$C$5:$C$11,0),MATCH(UsagePerHour!FF$4,Usage!$D$3:$ABF$3,0)),"")</f>
        <v>0.16836013284666732</v>
      </c>
      <c r="FG42" s="6">
        <f>IFERROR(INDEX(Sales!$D$5:$ABF$18,MATCH(UsagePerHour!$B42,Sales!$C$5:$C$18,0),MATCH(UsagePerHour!FG$4,Sales!$D$3:$ABF$3,0))/FG$2*INDEX(Usage!$D$5:$ABF$11,MATCH(UsagePerHour!$B$36,Usage!$C$5:$C$11,0),MATCH(UsagePerHour!FG$4,Usage!$D$3:$ABF$3,0)),"")</f>
        <v>0.99890432448167676</v>
      </c>
      <c r="FH42" s="6">
        <f>IFERROR(INDEX(Sales!$D$5:$ABF$18,MATCH(UsagePerHour!$B42,Sales!$C$5:$C$18,0),MATCH(UsagePerHour!FH$4,Sales!$D$3:$ABF$3,0))/FH$2*INDEX(Usage!$D$5:$ABF$11,MATCH(UsagePerHour!$B$36,Usage!$C$5:$C$11,0),MATCH(UsagePerHour!FH$4,Usage!$D$3:$ABF$3,0)),"")</f>
        <v>1.3731216396305317</v>
      </c>
      <c r="FI42" s="6">
        <f>IFERROR(INDEX(Sales!$D$5:$ABF$18,MATCH(UsagePerHour!$B42,Sales!$C$5:$C$18,0),MATCH(UsagePerHour!FI$4,Sales!$D$3:$ABF$3,0))/FI$2*INDEX(Usage!$D$5:$ABF$11,MATCH(UsagePerHour!$B$36,Usage!$C$5:$C$11,0),MATCH(UsagePerHour!FI$4,Usage!$D$3:$ABF$3,0)),"")</f>
        <v>0.81959674566678464</v>
      </c>
      <c r="FJ42" s="6">
        <f>IFERROR(INDEX(Sales!$D$5:$ABF$18,MATCH(UsagePerHour!$B42,Sales!$C$5:$C$18,0),MATCH(UsagePerHour!FJ$4,Sales!$D$3:$ABF$3,0))/FJ$2*INDEX(Usage!$D$5:$ABF$11,MATCH(UsagePerHour!$B$36,Usage!$C$5:$C$11,0),MATCH(UsagePerHour!FJ$4,Usage!$D$3:$ABF$3,0)),"")</f>
        <v>0.15118989278414594</v>
      </c>
      <c r="FK42" s="6">
        <f>IFERROR(INDEX(Sales!$D$5:$ABF$18,MATCH(UsagePerHour!$B42,Sales!$C$5:$C$18,0),MATCH(UsagePerHour!FK$4,Sales!$D$3:$ABF$3,0))/FK$2*INDEX(Usage!$D$5:$ABF$11,MATCH(UsagePerHour!$B$36,Usage!$C$5:$C$11,0),MATCH(UsagePerHour!FK$4,Usage!$D$3:$ABF$3,0)),"")</f>
        <v>2.5201946259350714</v>
      </c>
      <c r="FL42" s="6">
        <f>IFERROR(INDEX(Sales!$D$5:$ABF$18,MATCH(UsagePerHour!$B42,Sales!$C$5:$C$18,0),MATCH(UsagePerHour!FL$4,Sales!$D$3:$ABF$3,0))/FL$2*INDEX(Usage!$D$5:$ABF$11,MATCH(UsagePerHour!$B$36,Usage!$C$5:$C$11,0),MATCH(UsagePerHour!FL$4,Usage!$D$3:$ABF$3,0)),"")</f>
        <v>5.8420483775526222</v>
      </c>
      <c r="FM42" s="6">
        <f>IFERROR(INDEX(Sales!$D$5:$ABF$18,MATCH(UsagePerHour!$B42,Sales!$C$5:$C$18,0),MATCH(UsagePerHour!FM$4,Sales!$D$3:$ABF$3,0))/FM$2*INDEX(Usage!$D$5:$ABF$11,MATCH(UsagePerHour!$B$36,Usage!$C$5:$C$11,0),MATCH(UsagePerHour!FM$4,Usage!$D$3:$ABF$3,0)),"")</f>
        <v>1.4353567715068378</v>
      </c>
      <c r="FN42" s="6">
        <f>IFERROR(INDEX(Sales!$D$5:$ABF$18,MATCH(UsagePerHour!$B42,Sales!$C$5:$C$18,0),MATCH(UsagePerHour!FN$4,Sales!$D$3:$ABF$3,0))/FN$2*INDEX(Usage!$D$5:$ABF$11,MATCH(UsagePerHour!$B$36,Usage!$C$5:$C$11,0),MATCH(UsagePerHour!FN$4,Usage!$D$3:$ABF$3,0)),"")</f>
        <v>4.5057940921847077</v>
      </c>
      <c r="FO42" s="6">
        <f>IFERROR(INDEX(Sales!$D$5:$ABF$18,MATCH(UsagePerHour!$B42,Sales!$C$5:$C$18,0),MATCH(UsagePerHour!FO$4,Sales!$D$3:$ABF$3,0))/FO$2*INDEX(Usage!$D$5:$ABF$11,MATCH(UsagePerHour!$B$36,Usage!$C$5:$C$11,0),MATCH(UsagePerHour!FO$4,Usage!$D$3:$ABF$3,0)),"")</f>
        <v>3.0104895104895104</v>
      </c>
      <c r="FP42" s="6">
        <f>IFERROR(INDEX(Sales!$D$5:$ABF$18,MATCH(UsagePerHour!$B42,Sales!$C$5:$C$18,0),MATCH(UsagePerHour!FP$4,Sales!$D$3:$ABF$3,0))/FP$2*INDEX(Usage!$D$5:$ABF$11,MATCH(UsagePerHour!$B$36,Usage!$C$5:$C$11,0),MATCH(UsagePerHour!FP$4,Usage!$D$3:$ABF$3,0)),"")</f>
        <v>7.7652395296439796</v>
      </c>
      <c r="FQ42" s="6">
        <f>IFERROR(INDEX(Sales!$D$5:$ABF$18,MATCH(UsagePerHour!$B42,Sales!$C$5:$C$18,0),MATCH(UsagePerHour!FQ$4,Sales!$D$3:$ABF$3,0))/FQ$2*INDEX(Usage!$D$5:$ABF$11,MATCH(UsagePerHour!$B$36,Usage!$C$5:$C$11,0),MATCH(UsagePerHour!FQ$4,Usage!$D$3:$ABF$3,0)),"")</f>
        <v>0.78557060117994892</v>
      </c>
      <c r="FR42" s="6">
        <f>IFERROR(INDEX(Sales!$D$5:$ABF$18,MATCH(UsagePerHour!$B42,Sales!$C$5:$C$18,0),MATCH(UsagePerHour!FR$4,Sales!$D$3:$ABF$3,0))/FR$2*INDEX(Usage!$D$5:$ABF$11,MATCH(UsagePerHour!$B$36,Usage!$C$5:$C$11,0),MATCH(UsagePerHour!FR$4,Usage!$D$3:$ABF$3,0)),"")</f>
        <v>3.1500437445319336</v>
      </c>
      <c r="FS42" s="6">
        <f>IFERROR(INDEX(Sales!$D$5:$ABF$18,MATCH(UsagePerHour!$B42,Sales!$C$5:$C$18,0),MATCH(UsagePerHour!FS$4,Sales!$D$3:$ABF$3,0))/FS$2*INDEX(Usage!$D$5:$ABF$11,MATCH(UsagePerHour!$B$36,Usage!$C$5:$C$11,0),MATCH(UsagePerHour!FS$4,Usage!$D$3:$ABF$3,0)),"")</f>
        <v>8.5022890778286467E-2</v>
      </c>
      <c r="FT42" s="6">
        <f>IFERROR(INDEX(Sales!$D$5:$ABF$18,MATCH(UsagePerHour!$B42,Sales!$C$5:$C$18,0),MATCH(UsagePerHour!FT$4,Sales!$D$3:$ABF$3,0))/FT$2*INDEX(Usage!$D$5:$ABF$11,MATCH(UsagePerHour!$B$36,Usage!$C$5:$C$11,0),MATCH(UsagePerHour!FT$4,Usage!$D$3:$ABF$3,0)),"")</f>
        <v>1.1315129003112137</v>
      </c>
      <c r="FU42" s="6">
        <f>IFERROR(INDEX(Sales!$D$5:$ABF$18,MATCH(UsagePerHour!$B42,Sales!$C$5:$C$18,0),MATCH(UsagePerHour!FU$4,Sales!$D$3:$ABF$3,0))/FU$2*INDEX(Usage!$D$5:$ABF$11,MATCH(UsagePerHour!$B$36,Usage!$C$5:$C$11,0),MATCH(UsagePerHour!FU$4,Usage!$D$3:$ABF$3,0)),"")</f>
        <v>7.4273130402707164</v>
      </c>
      <c r="FV42" s="6">
        <f>IFERROR(INDEX(Sales!$D$5:$ABF$18,MATCH(UsagePerHour!$B42,Sales!$C$5:$C$18,0),MATCH(UsagePerHour!FV$4,Sales!$D$3:$ABF$3,0))/FV$2*INDEX(Usage!$D$5:$ABF$11,MATCH(UsagePerHour!$B$36,Usage!$C$5:$C$11,0),MATCH(UsagePerHour!FV$4,Usage!$D$3:$ABF$3,0)),"")</f>
        <v>5.471437342052285</v>
      </c>
      <c r="FW42" s="6">
        <f>IFERROR(INDEX(Sales!$D$5:$ABF$18,MATCH(UsagePerHour!$B42,Sales!$C$5:$C$18,0),MATCH(UsagePerHour!FW$4,Sales!$D$3:$ABF$3,0))/FW$2*INDEX(Usage!$D$5:$ABF$11,MATCH(UsagePerHour!$B$36,Usage!$C$5:$C$11,0),MATCH(UsagePerHour!FW$4,Usage!$D$3:$ABF$3,0)),"")</f>
        <v>3.736067122825844</v>
      </c>
      <c r="FX42" s="6">
        <f>IFERROR(INDEX(Sales!$D$5:$ABF$18,MATCH(UsagePerHour!$B42,Sales!$C$5:$C$18,0),MATCH(UsagePerHour!FX$4,Sales!$D$3:$ABF$3,0))/FX$2*INDEX(Usage!$D$5:$ABF$11,MATCH(UsagePerHour!$B$36,Usage!$C$5:$C$11,0),MATCH(UsagePerHour!FX$4,Usage!$D$3:$ABF$3,0)),"")</f>
        <v>0.92356598281729518</v>
      </c>
      <c r="FY42" s="6">
        <f>IFERROR(INDEX(Sales!$D$5:$ABF$18,MATCH(UsagePerHour!$B42,Sales!$C$5:$C$18,0),MATCH(UsagePerHour!FY$4,Sales!$D$3:$ABF$3,0))/FY$2*INDEX(Usage!$D$5:$ABF$11,MATCH(UsagePerHour!$B$36,Usage!$C$5:$C$11,0),MATCH(UsagePerHour!FY$4,Usage!$D$3:$ABF$3,0)),"")</f>
        <v>4.3158412456589677</v>
      </c>
      <c r="FZ42" s="6">
        <f>IFERROR(INDEX(Sales!$D$5:$ABF$18,MATCH(UsagePerHour!$B42,Sales!$C$5:$C$18,0),MATCH(UsagePerHour!FZ$4,Sales!$D$3:$ABF$3,0))/FZ$2*INDEX(Usage!$D$5:$ABF$11,MATCH(UsagePerHour!$B$36,Usage!$C$5:$C$11,0),MATCH(UsagePerHour!FZ$4,Usage!$D$3:$ABF$3,0)),"")</f>
        <v>7.9148899211601282</v>
      </c>
      <c r="GA42" s="6">
        <f>IFERROR(INDEX(Sales!$D$5:$ABF$18,MATCH(UsagePerHour!$B42,Sales!$C$5:$C$18,0),MATCH(UsagePerHour!GA$4,Sales!$D$3:$ABF$3,0))/GA$2*INDEX(Usage!$D$5:$ABF$11,MATCH(UsagePerHour!$B$36,Usage!$C$5:$C$11,0),MATCH(UsagePerHour!GA$4,Usage!$D$3:$ABF$3,0)),"")</f>
        <v>1.5801580686452534</v>
      </c>
      <c r="GB42" s="6">
        <f>IFERROR(INDEX(Sales!$D$5:$ABF$18,MATCH(UsagePerHour!$B42,Sales!$C$5:$C$18,0),MATCH(UsagePerHour!GB$4,Sales!$D$3:$ABF$3,0))/GB$2*INDEX(Usage!$D$5:$ABF$11,MATCH(UsagePerHour!$B$36,Usage!$C$5:$C$11,0),MATCH(UsagePerHour!GB$4,Usage!$D$3:$ABF$3,0)),"")</f>
        <v>1.7112263738399496</v>
      </c>
      <c r="GC42" s="6">
        <f>IFERROR(INDEX(Sales!$D$5:$ABF$18,MATCH(UsagePerHour!$B42,Sales!$C$5:$C$18,0),MATCH(UsagePerHour!GC$4,Sales!$D$3:$ABF$3,0))/GC$2*INDEX(Usage!$D$5:$ABF$11,MATCH(UsagePerHour!$B$36,Usage!$C$5:$C$11,0),MATCH(UsagePerHour!GC$4,Usage!$D$3:$ABF$3,0)),"")</f>
        <v>6.508802797108455</v>
      </c>
      <c r="GD42" s="6">
        <f>IFERROR(INDEX(Sales!$D$5:$ABF$18,MATCH(UsagePerHour!$B42,Sales!$C$5:$C$18,0),MATCH(UsagePerHour!GD$4,Sales!$D$3:$ABF$3,0))/GD$2*INDEX(Usage!$D$5:$ABF$11,MATCH(UsagePerHour!$B$36,Usage!$C$5:$C$11,0),MATCH(UsagePerHour!GD$4,Usage!$D$3:$ABF$3,0)),"")</f>
        <v>2.8282596861296563</v>
      </c>
      <c r="GE42" s="6">
        <f>IFERROR(INDEX(Sales!$D$5:$ABF$18,MATCH(UsagePerHour!$B42,Sales!$C$5:$C$18,0),MATCH(UsagePerHour!GE$4,Sales!$D$3:$ABF$3,0))/GE$2*INDEX(Usage!$D$5:$ABF$11,MATCH(UsagePerHour!$B$36,Usage!$C$5:$C$11,0),MATCH(UsagePerHour!GE$4,Usage!$D$3:$ABF$3,0)),"")</f>
        <v>0</v>
      </c>
      <c r="GF42" s="6">
        <f>IFERROR(INDEX(Sales!$D$5:$ABF$18,MATCH(UsagePerHour!$B42,Sales!$C$5:$C$18,0),MATCH(UsagePerHour!GF$4,Sales!$D$3:$ABF$3,0))/GF$2*INDEX(Usage!$D$5:$ABF$11,MATCH(UsagePerHour!$B$36,Usage!$C$5:$C$11,0),MATCH(UsagePerHour!GF$4,Usage!$D$3:$ABF$3,0)),"")</f>
        <v>0.79845819399911666</v>
      </c>
      <c r="GG42" s="6">
        <f>IFERROR(INDEX(Sales!$D$5:$ABF$18,MATCH(UsagePerHour!$B42,Sales!$C$5:$C$18,0),MATCH(UsagePerHour!GG$4,Sales!$D$3:$ABF$3,0))/GG$2*INDEX(Usage!$D$5:$ABF$11,MATCH(UsagePerHour!$B$36,Usage!$C$5:$C$11,0),MATCH(UsagePerHour!GG$4,Usage!$D$3:$ABF$3,0)),"")</f>
        <v>1.0656019890982116</v>
      </c>
      <c r="GH42" s="6">
        <f>IFERROR(INDEX(Sales!$D$5:$ABF$18,MATCH(UsagePerHour!$B42,Sales!$C$5:$C$18,0),MATCH(UsagePerHour!GH$4,Sales!$D$3:$ABF$3,0))/GH$2*INDEX(Usage!$D$5:$ABF$11,MATCH(UsagePerHour!$B$36,Usage!$C$5:$C$11,0),MATCH(UsagePerHour!GH$4,Usage!$D$3:$ABF$3,0)),"")</f>
        <v>5.1190421871580822</v>
      </c>
      <c r="GI42" s="6">
        <f>IFERROR(INDEX(Sales!$D$5:$ABF$18,MATCH(UsagePerHour!$B42,Sales!$C$5:$C$18,0),MATCH(UsagePerHour!GI$4,Sales!$D$3:$ABF$3,0))/GI$2*INDEX(Usage!$D$5:$ABF$11,MATCH(UsagePerHour!$B$36,Usage!$C$5:$C$11,0),MATCH(UsagePerHour!GI$4,Usage!$D$3:$ABF$3,0)),"")</f>
        <v>2.3579759932102009</v>
      </c>
      <c r="GJ42" s="6">
        <f>IFERROR(INDEX(Sales!$D$5:$ABF$18,MATCH(UsagePerHour!$B42,Sales!$C$5:$C$18,0),MATCH(UsagePerHour!GJ$4,Sales!$D$3:$ABF$3,0))/GJ$2*INDEX(Usage!$D$5:$ABF$11,MATCH(UsagePerHour!$B$36,Usage!$C$5:$C$11,0),MATCH(UsagePerHour!GJ$4,Usage!$D$3:$ABF$3,0)),"")</f>
        <v>2.3926782465671494</v>
      </c>
      <c r="GK42" s="6">
        <f>IFERROR(INDEX(Sales!$D$5:$ABF$18,MATCH(UsagePerHour!$B42,Sales!$C$5:$C$18,0),MATCH(UsagePerHour!GK$4,Sales!$D$3:$ABF$3,0))/GK$2*INDEX(Usage!$D$5:$ABF$11,MATCH(UsagePerHour!$B$36,Usage!$C$5:$C$11,0),MATCH(UsagePerHour!GK$4,Usage!$D$3:$ABF$3,0)),"")</f>
        <v>3.8931098701659854</v>
      </c>
      <c r="GL42" s="6">
        <f>IFERROR(INDEX(Sales!$D$5:$ABF$18,MATCH(UsagePerHour!$B42,Sales!$C$5:$C$18,0),MATCH(UsagePerHour!GL$4,Sales!$D$3:$ABF$3,0))/GL$2*INDEX(Usage!$D$5:$ABF$11,MATCH(UsagePerHour!$B$36,Usage!$C$5:$C$11,0),MATCH(UsagePerHour!GL$4,Usage!$D$3:$ABF$3,0)),"")</f>
        <v>0.82007643154425769</v>
      </c>
      <c r="GM42" s="6">
        <f>IFERROR(INDEX(Sales!$D$5:$ABF$18,MATCH(UsagePerHour!$B42,Sales!$C$5:$C$18,0),MATCH(UsagePerHour!GM$4,Sales!$D$3:$ABF$3,0))/GM$2*INDEX(Usage!$D$5:$ABF$11,MATCH(UsagePerHour!$B$36,Usage!$C$5:$C$11,0),MATCH(UsagePerHour!GM$4,Usage!$D$3:$ABF$3,0)),"")</f>
        <v>1.7656816281014776</v>
      </c>
      <c r="GN42" s="6">
        <f>IFERROR(INDEX(Sales!$D$5:$ABF$18,MATCH(UsagePerHour!$B42,Sales!$C$5:$C$18,0),MATCH(UsagePerHour!GN$4,Sales!$D$3:$ABF$3,0))/GN$2*INDEX(Usage!$D$5:$ABF$11,MATCH(UsagePerHour!$B$36,Usage!$C$5:$C$11,0),MATCH(UsagePerHour!GN$4,Usage!$D$3:$ABF$3,0)),"")</f>
        <v>2.0916932087813427</v>
      </c>
      <c r="GO42" s="6">
        <f>IFERROR(INDEX(Sales!$D$5:$ABF$18,MATCH(UsagePerHour!$B42,Sales!$C$5:$C$18,0),MATCH(UsagePerHour!GO$4,Sales!$D$3:$ABF$3,0))/GO$2*INDEX(Usage!$D$5:$ABF$11,MATCH(UsagePerHour!$B$36,Usage!$C$5:$C$11,0),MATCH(UsagePerHour!GO$4,Usage!$D$3:$ABF$3,0)),"")</f>
        <v>8.1741078109566896</v>
      </c>
      <c r="GP42" s="6">
        <f>IFERROR(INDEX(Sales!$D$5:$ABF$18,MATCH(UsagePerHour!$B42,Sales!$C$5:$C$18,0),MATCH(UsagePerHour!GP$4,Sales!$D$3:$ABF$3,0))/GP$2*INDEX(Usage!$D$5:$ABF$11,MATCH(UsagePerHour!$B$36,Usage!$C$5:$C$11,0),MATCH(UsagePerHour!GP$4,Usage!$D$3:$ABF$3,0)),"")</f>
        <v>6.2507375719933229</v>
      </c>
      <c r="GQ42" s="6">
        <f>IFERROR(INDEX(Sales!$D$5:$ABF$18,MATCH(UsagePerHour!$B42,Sales!$C$5:$C$18,0),MATCH(UsagePerHour!GQ$4,Sales!$D$3:$ABF$3,0))/GQ$2*INDEX(Usage!$D$5:$ABF$11,MATCH(UsagePerHour!$B$36,Usage!$C$5:$C$11,0),MATCH(UsagePerHour!GQ$4,Usage!$D$3:$ABF$3,0)),"")</f>
        <v>0.76062430583971474</v>
      </c>
      <c r="GR42" s="6">
        <f>IFERROR(INDEX(Sales!$D$5:$ABF$18,MATCH(UsagePerHour!$B42,Sales!$C$5:$C$18,0),MATCH(UsagePerHour!GR$4,Sales!$D$3:$ABF$3,0))/GR$2*INDEX(Usage!$D$5:$ABF$11,MATCH(UsagePerHour!$B$36,Usage!$C$5:$C$11,0),MATCH(UsagePerHour!GR$4,Usage!$D$3:$ABF$3,0)),"")</f>
        <v>0.30866300424578996</v>
      </c>
      <c r="GS42" s="6">
        <f>IFERROR(INDEX(Sales!$D$5:$ABF$18,MATCH(UsagePerHour!$B42,Sales!$C$5:$C$18,0),MATCH(UsagePerHour!GS$4,Sales!$D$3:$ABF$3,0))/GS$2*INDEX(Usage!$D$5:$ABF$11,MATCH(UsagePerHour!$B$36,Usage!$C$5:$C$11,0),MATCH(UsagePerHour!GS$4,Usage!$D$3:$ABF$3,0)),"")</f>
        <v>2.8139778246421265</v>
      </c>
      <c r="GT42" s="6">
        <f>IFERROR(INDEX(Sales!$D$5:$ABF$18,MATCH(UsagePerHour!$B42,Sales!$C$5:$C$18,0),MATCH(UsagePerHour!GT$4,Sales!$D$3:$ABF$3,0))/GT$2*INDEX(Usage!$D$5:$ABF$11,MATCH(UsagePerHour!$B$36,Usage!$C$5:$C$11,0),MATCH(UsagePerHour!GT$4,Usage!$D$3:$ABF$3,0)),"")</f>
        <v>3.764365968115496</v>
      </c>
      <c r="GU42" s="6">
        <f>IFERROR(INDEX(Sales!$D$5:$ABF$18,MATCH(UsagePerHour!$B42,Sales!$C$5:$C$18,0),MATCH(UsagePerHour!GU$4,Sales!$D$3:$ABF$3,0))/GU$2*INDEX(Usage!$D$5:$ABF$11,MATCH(UsagePerHour!$B$36,Usage!$C$5:$C$11,0),MATCH(UsagePerHour!GU$4,Usage!$D$3:$ABF$3,0)),"")</f>
        <v>3.6427727901867915</v>
      </c>
      <c r="GV42" s="6">
        <f>IFERROR(INDEX(Sales!$D$5:$ABF$18,MATCH(UsagePerHour!$B42,Sales!$C$5:$C$18,0),MATCH(UsagePerHour!GV$4,Sales!$D$3:$ABF$3,0))/GV$2*INDEX(Usage!$D$5:$ABF$11,MATCH(UsagePerHour!$B$36,Usage!$C$5:$C$11,0),MATCH(UsagePerHour!GV$4,Usage!$D$3:$ABF$3,0)),"")</f>
        <v>3.1914477556843694</v>
      </c>
      <c r="GW42" s="6">
        <f>IFERROR(INDEX(Sales!$D$5:$ABF$18,MATCH(UsagePerHour!$B42,Sales!$C$5:$C$18,0),MATCH(UsagePerHour!GW$4,Sales!$D$3:$ABF$3,0))/GW$2*INDEX(Usage!$D$5:$ABF$11,MATCH(UsagePerHour!$B$36,Usage!$C$5:$C$11,0),MATCH(UsagePerHour!GW$4,Usage!$D$3:$ABF$3,0)),"")</f>
        <v>1.6498744191764942</v>
      </c>
      <c r="GX42" s="6">
        <f>IFERROR(INDEX(Sales!$D$5:$ABF$18,MATCH(UsagePerHour!$B42,Sales!$C$5:$C$18,0),MATCH(UsagePerHour!GX$4,Sales!$D$3:$ABF$3,0))/GX$2*INDEX(Usage!$D$5:$ABF$11,MATCH(UsagePerHour!$B$36,Usage!$C$5:$C$11,0),MATCH(UsagePerHour!GX$4,Usage!$D$3:$ABF$3,0)),"")</f>
        <v>0.46946807107198157</v>
      </c>
      <c r="GY42" s="6">
        <f>IFERROR(INDEX(Sales!$D$5:$ABF$18,MATCH(UsagePerHour!$B42,Sales!$C$5:$C$18,0),MATCH(UsagePerHour!GY$4,Sales!$D$3:$ABF$3,0))/GY$2*INDEX(Usage!$D$5:$ABF$11,MATCH(UsagePerHour!$B$36,Usage!$C$5:$C$11,0),MATCH(UsagePerHour!GY$4,Usage!$D$3:$ABF$3,0)),"")</f>
        <v>3.0088745620457686</v>
      </c>
      <c r="GZ42" s="6">
        <f>IFERROR(INDEX(Sales!$D$5:$ABF$18,MATCH(UsagePerHour!$B42,Sales!$C$5:$C$18,0),MATCH(UsagePerHour!GZ$4,Sales!$D$3:$ABF$3,0))/GZ$2*INDEX(Usage!$D$5:$ABF$11,MATCH(UsagePerHour!$B$36,Usage!$C$5:$C$11,0),MATCH(UsagePerHour!GZ$4,Usage!$D$3:$ABF$3,0)),"")</f>
        <v>0.94890219560878242</v>
      </c>
      <c r="HA42" s="6">
        <f>IFERROR(INDEX(Sales!$D$5:$ABF$18,MATCH(UsagePerHour!$B42,Sales!$C$5:$C$18,0),MATCH(UsagePerHour!HA$4,Sales!$D$3:$ABF$3,0))/HA$2*INDEX(Usage!$D$5:$ABF$11,MATCH(UsagePerHour!$B$36,Usage!$C$5:$C$11,0),MATCH(UsagePerHour!HA$4,Usage!$D$3:$ABF$3,0)),"")</f>
        <v>3.4521616769372603</v>
      </c>
      <c r="HB42" s="6">
        <f>IFERROR(INDEX(Sales!$D$5:$ABF$18,MATCH(UsagePerHour!$B42,Sales!$C$5:$C$18,0),MATCH(UsagePerHour!HB$4,Sales!$D$3:$ABF$3,0))/HB$2*INDEX(Usage!$D$5:$ABF$11,MATCH(UsagePerHour!$B$36,Usage!$C$5:$C$11,0),MATCH(UsagePerHour!HB$4,Usage!$D$3:$ABF$3,0)),"")</f>
        <v>5.4131192734938782</v>
      </c>
      <c r="HC42" s="6">
        <f>IFERROR(INDEX(Sales!$D$5:$ABF$18,MATCH(UsagePerHour!$B42,Sales!$C$5:$C$18,0),MATCH(UsagePerHour!HC$4,Sales!$D$3:$ABF$3,0))/HC$2*INDEX(Usage!$D$5:$ABF$11,MATCH(UsagePerHour!$B$36,Usage!$C$5:$C$11,0),MATCH(UsagePerHour!HC$4,Usage!$D$3:$ABF$3,0)),"")</f>
        <v>3.3903937706409373</v>
      </c>
      <c r="HD42" s="6">
        <f>IFERROR(INDEX(Sales!$D$5:$ABF$18,MATCH(UsagePerHour!$B42,Sales!$C$5:$C$18,0),MATCH(UsagePerHour!HD$4,Sales!$D$3:$ABF$3,0))/HD$2*INDEX(Usage!$D$5:$ABF$11,MATCH(UsagePerHour!$B$36,Usage!$C$5:$C$11,0),MATCH(UsagePerHour!HD$4,Usage!$D$3:$ABF$3,0)),"")</f>
        <v>6.0240667984936378</v>
      </c>
      <c r="HE42" s="6">
        <f>IFERROR(INDEX(Sales!$D$5:$ABF$18,MATCH(UsagePerHour!$B42,Sales!$C$5:$C$18,0),MATCH(UsagePerHour!HE$4,Sales!$D$3:$ABF$3,0))/HE$2*INDEX(Usage!$D$5:$ABF$11,MATCH(UsagePerHour!$B$36,Usage!$C$5:$C$11,0),MATCH(UsagePerHour!HE$4,Usage!$D$3:$ABF$3,0)),"")</f>
        <v>0</v>
      </c>
      <c r="HF42" s="6">
        <f>IFERROR(INDEX(Sales!$D$5:$ABF$18,MATCH(UsagePerHour!$B42,Sales!$C$5:$C$18,0),MATCH(UsagePerHour!HF$4,Sales!$D$3:$ABF$3,0))/HF$2*INDEX(Usage!$D$5:$ABF$11,MATCH(UsagePerHour!$B$36,Usage!$C$5:$C$11,0),MATCH(UsagePerHour!HF$4,Usage!$D$3:$ABF$3,0)),"")</f>
        <v>1.9960670087087664</v>
      </c>
      <c r="HG42" s="6">
        <f>IFERROR(INDEX(Sales!$D$5:$ABF$18,MATCH(UsagePerHour!$B42,Sales!$C$5:$C$18,0),MATCH(UsagePerHour!HG$4,Sales!$D$3:$ABF$3,0))/HG$2*INDEX(Usage!$D$5:$ABF$11,MATCH(UsagePerHour!$B$36,Usage!$C$5:$C$11,0),MATCH(UsagePerHour!HG$4,Usage!$D$3:$ABF$3,0)),"")</f>
        <v>1.1507165576253924</v>
      </c>
      <c r="HH42" s="6">
        <f>IFERROR(INDEX(Sales!$D$5:$ABF$18,MATCH(UsagePerHour!$B42,Sales!$C$5:$C$18,0),MATCH(UsagePerHour!HH$4,Sales!$D$3:$ABF$3,0))/HH$2*INDEX(Usage!$D$5:$ABF$11,MATCH(UsagePerHour!$B$36,Usage!$C$5:$C$11,0),MATCH(UsagePerHour!HH$4,Usage!$D$3:$ABF$3,0)),"")</f>
        <v>2.4130447379094919</v>
      </c>
      <c r="HI42" s="6">
        <f>IFERROR(INDEX(Sales!$D$5:$ABF$18,MATCH(UsagePerHour!$B42,Sales!$C$5:$C$18,0),MATCH(UsagePerHour!HI$4,Sales!$D$3:$ABF$3,0))/HI$2*INDEX(Usage!$D$5:$ABF$11,MATCH(UsagePerHour!$B$36,Usage!$C$5:$C$11,0),MATCH(UsagePerHour!HI$4,Usage!$D$3:$ABF$3,0)),"")</f>
        <v>3.1347661940010108</v>
      </c>
      <c r="HJ42" s="6">
        <f>IFERROR(INDEX(Sales!$D$5:$ABF$18,MATCH(UsagePerHour!$B42,Sales!$C$5:$C$18,0),MATCH(UsagePerHour!HJ$4,Sales!$D$3:$ABF$3,0))/HJ$2*INDEX(Usage!$D$5:$ABF$11,MATCH(UsagePerHour!$B$36,Usage!$C$5:$C$11,0),MATCH(UsagePerHour!HJ$4,Usage!$D$3:$ABF$3,0)),"")</f>
        <v>10.108976649849854</v>
      </c>
      <c r="HK42" s="6">
        <f>IFERROR(INDEX(Sales!$D$5:$ABF$18,MATCH(UsagePerHour!$B42,Sales!$C$5:$C$18,0),MATCH(UsagePerHour!HK$4,Sales!$D$3:$ABF$3,0))/HK$2*INDEX(Usage!$D$5:$ABF$11,MATCH(UsagePerHour!$B$36,Usage!$C$5:$C$11,0),MATCH(UsagePerHour!HK$4,Usage!$D$3:$ABF$3,0)),"")</f>
        <v>0</v>
      </c>
      <c r="HL42" s="6">
        <f>IFERROR(INDEX(Sales!$D$5:$ABF$18,MATCH(UsagePerHour!$B42,Sales!$C$5:$C$18,0),MATCH(UsagePerHour!HL$4,Sales!$D$3:$ABF$3,0))/HL$2*INDEX(Usage!$D$5:$ABF$11,MATCH(UsagePerHour!$B$36,Usage!$C$5:$C$11,0),MATCH(UsagePerHour!HL$4,Usage!$D$3:$ABF$3,0)),"")</f>
        <v>4.2921523906065211</v>
      </c>
      <c r="HM42" s="6">
        <f>IFERROR(INDEX(Sales!$D$5:$ABF$18,MATCH(UsagePerHour!$B42,Sales!$C$5:$C$18,0),MATCH(UsagePerHour!HM$4,Sales!$D$3:$ABF$3,0))/HM$2*INDEX(Usage!$D$5:$ABF$11,MATCH(UsagePerHour!$B$36,Usage!$C$5:$C$11,0),MATCH(UsagePerHour!HM$4,Usage!$D$3:$ABF$3,0)),"")</f>
        <v>8.8589179648100398</v>
      </c>
      <c r="HN42" s="6">
        <f>IFERROR(INDEX(Sales!$D$5:$ABF$18,MATCH(UsagePerHour!$B42,Sales!$C$5:$C$18,0),MATCH(UsagePerHour!HN$4,Sales!$D$3:$ABF$3,0))/HN$2*INDEX(Usage!$D$5:$ABF$11,MATCH(UsagePerHour!$B$36,Usage!$C$5:$C$11,0),MATCH(UsagePerHour!HN$4,Usage!$D$3:$ABF$3,0)),"")</f>
        <v>5.4812053532145688E-2</v>
      </c>
      <c r="HO42" s="6">
        <f>IFERROR(INDEX(Sales!$D$5:$ABF$18,MATCH(UsagePerHour!$B42,Sales!$C$5:$C$18,0),MATCH(UsagePerHour!HO$4,Sales!$D$3:$ABF$3,0))/HO$2*INDEX(Usage!$D$5:$ABF$11,MATCH(UsagePerHour!$B$36,Usage!$C$5:$C$11,0),MATCH(UsagePerHour!HO$4,Usage!$D$3:$ABF$3,0)),"")</f>
        <v>2.8256819877836432</v>
      </c>
      <c r="HP42" s="6">
        <f>IFERROR(INDEX(Sales!$D$5:$ABF$18,MATCH(UsagePerHour!$B42,Sales!$C$5:$C$18,0),MATCH(UsagePerHour!HP$4,Sales!$D$3:$ABF$3,0))/HP$2*INDEX(Usage!$D$5:$ABF$11,MATCH(UsagePerHour!$B$36,Usage!$C$5:$C$11,0),MATCH(UsagePerHour!HP$4,Usage!$D$3:$ABF$3,0)),"")</f>
        <v>15.323055285080601</v>
      </c>
      <c r="HQ42" s="6">
        <f>IFERROR(INDEX(Sales!$D$5:$ABF$18,MATCH(UsagePerHour!$B42,Sales!$C$5:$C$18,0),MATCH(UsagePerHour!HQ$4,Sales!$D$3:$ABF$3,0))/HQ$2*INDEX(Usage!$D$5:$ABF$11,MATCH(UsagePerHour!$B$36,Usage!$C$5:$C$11,0),MATCH(UsagePerHour!HQ$4,Usage!$D$3:$ABF$3,0)),"")</f>
        <v>3.6363604873697795</v>
      </c>
      <c r="HR42" s="6">
        <f>IFERROR(INDEX(Sales!$D$5:$ABF$18,MATCH(UsagePerHour!$B42,Sales!$C$5:$C$18,0),MATCH(UsagePerHour!HR$4,Sales!$D$3:$ABF$3,0))/HR$2*INDEX(Usage!$D$5:$ABF$11,MATCH(UsagePerHour!$B$36,Usage!$C$5:$C$11,0),MATCH(UsagePerHour!HR$4,Usage!$D$3:$ABF$3,0)),"")</f>
        <v>1.89873565869325</v>
      </c>
      <c r="HS42" s="6">
        <f>IFERROR(INDEX(Sales!$D$5:$ABF$18,MATCH(UsagePerHour!$B42,Sales!$C$5:$C$18,0),MATCH(UsagePerHour!HS$4,Sales!$D$3:$ABF$3,0))/HS$2*INDEX(Usage!$D$5:$ABF$11,MATCH(UsagePerHour!$B$36,Usage!$C$5:$C$11,0),MATCH(UsagePerHour!HS$4,Usage!$D$3:$ABF$3,0)),"")</f>
        <v>0.58434230325086611</v>
      </c>
      <c r="HT42" s="6">
        <f>IFERROR(INDEX(Sales!$D$5:$ABF$18,MATCH(UsagePerHour!$B42,Sales!$C$5:$C$18,0),MATCH(UsagePerHour!HT$4,Sales!$D$3:$ABF$3,0))/HT$2*INDEX(Usage!$D$5:$ABF$11,MATCH(UsagePerHour!$B$36,Usage!$C$5:$C$11,0),MATCH(UsagePerHour!HT$4,Usage!$D$3:$ABF$3,0)),"")</f>
        <v>4.2625283056020482</v>
      </c>
      <c r="HU42" s="6">
        <f>IFERROR(INDEX(Sales!$D$5:$ABF$18,MATCH(UsagePerHour!$B42,Sales!$C$5:$C$18,0),MATCH(UsagePerHour!HU$4,Sales!$D$3:$ABF$3,0))/HU$2*INDEX(Usage!$D$5:$ABF$11,MATCH(UsagePerHour!$B$36,Usage!$C$5:$C$11,0),MATCH(UsagePerHour!HU$4,Usage!$D$3:$ABF$3,0)),"")</f>
        <v>0.23399336465855014</v>
      </c>
      <c r="HV42" s="6">
        <f>IFERROR(INDEX(Sales!$D$5:$ABF$18,MATCH(UsagePerHour!$B42,Sales!$C$5:$C$18,0),MATCH(UsagePerHour!HV$4,Sales!$D$3:$ABF$3,0))/HV$2*INDEX(Usage!$D$5:$ABF$11,MATCH(UsagePerHour!$B$36,Usage!$C$5:$C$11,0),MATCH(UsagePerHour!HV$4,Usage!$D$3:$ABF$3,0)),"")</f>
        <v>3.5254617701283677</v>
      </c>
      <c r="HW42" s="6">
        <f>IFERROR(INDEX(Sales!$D$5:$ABF$18,MATCH(UsagePerHour!$B42,Sales!$C$5:$C$18,0),MATCH(UsagePerHour!HW$4,Sales!$D$3:$ABF$3,0))/HW$2*INDEX(Usage!$D$5:$ABF$11,MATCH(UsagePerHour!$B$36,Usage!$C$5:$C$11,0),MATCH(UsagePerHour!HW$4,Usage!$D$3:$ABF$3,0)),"")</f>
        <v>1.1057580707561363</v>
      </c>
      <c r="HX42" s="6">
        <f>IFERROR(INDEX(Sales!$D$5:$ABF$18,MATCH(UsagePerHour!$B42,Sales!$C$5:$C$18,0),MATCH(UsagePerHour!HX$4,Sales!$D$3:$ABF$3,0))/HX$2*INDEX(Usage!$D$5:$ABF$11,MATCH(UsagePerHour!$B$36,Usage!$C$5:$C$11,0),MATCH(UsagePerHour!HX$4,Usage!$D$3:$ABF$3,0)),"")</f>
        <v>4.069802105070055</v>
      </c>
      <c r="HY42" s="6">
        <f>IFERROR(INDEX(Sales!$D$5:$ABF$18,MATCH(UsagePerHour!$B42,Sales!$C$5:$C$18,0),MATCH(UsagePerHour!HY$4,Sales!$D$3:$ABF$3,0))/HY$2*INDEX(Usage!$D$5:$ABF$11,MATCH(UsagePerHour!$B$36,Usage!$C$5:$C$11,0),MATCH(UsagePerHour!HY$4,Usage!$D$3:$ABF$3,0)),"")</f>
        <v>0.81605754482466808</v>
      </c>
      <c r="HZ42" s="6">
        <f>IFERROR(INDEX(Sales!$D$5:$ABF$18,MATCH(UsagePerHour!$B42,Sales!$C$5:$C$18,0),MATCH(UsagePerHour!HZ$4,Sales!$D$3:$ABF$3,0))/HZ$2*INDEX(Usage!$D$5:$ABF$11,MATCH(UsagePerHour!$B$36,Usage!$C$5:$C$11,0),MATCH(UsagePerHour!HZ$4,Usage!$D$3:$ABF$3,0)),"")</f>
        <v>2.802205678143002</v>
      </c>
      <c r="IA42" s="6">
        <f>IFERROR(INDEX(Sales!$D$5:$ABF$18,MATCH(UsagePerHour!$B42,Sales!$C$5:$C$18,0),MATCH(UsagePerHour!IA$4,Sales!$D$3:$ABF$3,0))/IA$2*INDEX(Usage!$D$5:$ABF$11,MATCH(UsagePerHour!$B$36,Usage!$C$5:$C$11,0),MATCH(UsagePerHour!IA$4,Usage!$D$3:$ABF$3,0)),"")</f>
        <v>11.083758566020082</v>
      </c>
      <c r="IB42" s="6">
        <f>IFERROR(INDEX(Sales!$D$5:$ABF$18,MATCH(UsagePerHour!$B42,Sales!$C$5:$C$18,0),MATCH(UsagePerHour!IB$4,Sales!$D$3:$ABF$3,0))/IB$2*INDEX(Usage!$D$5:$ABF$11,MATCH(UsagePerHour!$B$36,Usage!$C$5:$C$11,0),MATCH(UsagePerHour!IB$4,Usage!$D$3:$ABF$3,0)),"")</f>
        <v>1.0384651184437101</v>
      </c>
      <c r="IC42" s="6">
        <f>IFERROR(INDEX(Sales!$D$5:$ABF$18,MATCH(UsagePerHour!$B42,Sales!$C$5:$C$18,0),MATCH(UsagePerHour!IC$4,Sales!$D$3:$ABF$3,0))/IC$2*INDEX(Usage!$D$5:$ABF$11,MATCH(UsagePerHour!$B$36,Usage!$C$5:$C$11,0),MATCH(UsagePerHour!IC$4,Usage!$D$3:$ABF$3,0)),"")</f>
        <v>4.057377904913035</v>
      </c>
      <c r="ID42" s="6">
        <f>IFERROR(INDEX(Sales!$D$5:$ABF$18,MATCH(UsagePerHour!$B42,Sales!$C$5:$C$18,0),MATCH(UsagePerHour!ID$4,Sales!$D$3:$ABF$3,0))/ID$2*INDEX(Usage!$D$5:$ABF$11,MATCH(UsagePerHour!$B$36,Usage!$C$5:$C$11,0),MATCH(UsagePerHour!ID$4,Usage!$D$3:$ABF$3,0)),"")</f>
        <v>6.47942468484099</v>
      </c>
      <c r="IE42" s="6">
        <f>IFERROR(INDEX(Sales!$D$5:$ABF$18,MATCH(UsagePerHour!$B42,Sales!$C$5:$C$18,0),MATCH(UsagePerHour!IE$4,Sales!$D$3:$ABF$3,0))/IE$2*INDEX(Usage!$D$5:$ABF$11,MATCH(UsagePerHour!$B$36,Usage!$C$5:$C$11,0),MATCH(UsagePerHour!IE$4,Usage!$D$3:$ABF$3,0)),"")</f>
        <v>12.647952228723085</v>
      </c>
      <c r="IF42" s="6">
        <f>IFERROR(INDEX(Sales!$D$5:$ABF$18,MATCH(UsagePerHour!$B42,Sales!$C$5:$C$18,0),MATCH(UsagePerHour!IF$4,Sales!$D$3:$ABF$3,0))/IF$2*INDEX(Usage!$D$5:$ABF$11,MATCH(UsagePerHour!$B$36,Usage!$C$5:$C$11,0),MATCH(UsagePerHour!IF$4,Usage!$D$3:$ABF$3,0)),"")</f>
        <v>6.7766716432522394</v>
      </c>
      <c r="IG42" s="6">
        <f>IFERROR(INDEX(Sales!$D$5:$ABF$18,MATCH(UsagePerHour!$B42,Sales!$C$5:$C$18,0),MATCH(UsagePerHour!IG$4,Sales!$D$3:$ABF$3,0))/IG$2*INDEX(Usage!$D$5:$ABF$11,MATCH(UsagePerHour!$B$36,Usage!$C$5:$C$11,0),MATCH(UsagePerHour!IG$4,Usage!$D$3:$ABF$3,0)),"")</f>
        <v>5.5744846363282772</v>
      </c>
      <c r="IH42" s="6">
        <f>IFERROR(INDEX(Sales!$D$5:$ABF$18,MATCH(UsagePerHour!$B42,Sales!$C$5:$C$18,0),MATCH(UsagePerHour!IH$4,Sales!$D$3:$ABF$3,0))/IH$2*INDEX(Usage!$D$5:$ABF$11,MATCH(UsagePerHour!$B$36,Usage!$C$5:$C$11,0),MATCH(UsagePerHour!IH$4,Usage!$D$3:$ABF$3,0)),"")</f>
        <v>24.493374119433312</v>
      </c>
      <c r="II42" s="6">
        <f>IFERROR(INDEX(Sales!$D$5:$ABF$18,MATCH(UsagePerHour!$B42,Sales!$C$5:$C$18,0),MATCH(UsagePerHour!II$4,Sales!$D$3:$ABF$3,0))/II$2*INDEX(Usage!$D$5:$ABF$11,MATCH(UsagePerHour!$B$36,Usage!$C$5:$C$11,0),MATCH(UsagePerHour!II$4,Usage!$D$3:$ABF$3,0)),"")</f>
        <v>0.17152548512715807</v>
      </c>
      <c r="IJ42" s="6">
        <f>IFERROR(INDEX(Sales!$D$5:$ABF$18,MATCH(UsagePerHour!$B42,Sales!$C$5:$C$18,0),MATCH(UsagePerHour!IJ$4,Sales!$D$3:$ABF$3,0))/IJ$2*INDEX(Usage!$D$5:$ABF$11,MATCH(UsagePerHour!$B$36,Usage!$C$5:$C$11,0),MATCH(UsagePerHour!IJ$4,Usage!$D$3:$ABF$3,0)),"")</f>
        <v>1.4476937204209932</v>
      </c>
      <c r="IK42" s="6">
        <f>IFERROR(INDEX(Sales!$D$5:$ABF$18,MATCH(UsagePerHour!$B42,Sales!$C$5:$C$18,0),MATCH(UsagePerHour!IK$4,Sales!$D$3:$ABF$3,0))/IK$2*INDEX(Usage!$D$5:$ABF$11,MATCH(UsagePerHour!$B$36,Usage!$C$5:$C$11,0),MATCH(UsagePerHour!IK$4,Usage!$D$3:$ABF$3,0)),"")</f>
        <v>8.9861407156715192</v>
      </c>
      <c r="IL42" s="6">
        <f>IFERROR(INDEX(Sales!$D$5:$ABF$18,MATCH(UsagePerHour!$B42,Sales!$C$5:$C$18,0),MATCH(UsagePerHour!IL$4,Sales!$D$3:$ABF$3,0))/IL$2*INDEX(Usage!$D$5:$ABF$11,MATCH(UsagePerHour!$B$36,Usage!$C$5:$C$11,0),MATCH(UsagePerHour!IL$4,Usage!$D$3:$ABF$3,0)),"")</f>
        <v>4.90919899691455</v>
      </c>
      <c r="IM42" s="6">
        <f>IFERROR(INDEX(Sales!$D$5:$ABF$18,MATCH(UsagePerHour!$B42,Sales!$C$5:$C$18,0),MATCH(UsagePerHour!IM$4,Sales!$D$3:$ABF$3,0))/IM$2*INDEX(Usage!$D$5:$ABF$11,MATCH(UsagePerHour!$B$36,Usage!$C$5:$C$11,0),MATCH(UsagePerHour!IM$4,Usage!$D$3:$ABF$3,0)),"")</f>
        <v>1.8556449168297144</v>
      </c>
      <c r="IN42" s="6">
        <f>IFERROR(INDEX(Sales!$D$5:$ABF$18,MATCH(UsagePerHour!$B42,Sales!$C$5:$C$18,0),MATCH(UsagePerHour!IN$4,Sales!$D$3:$ABF$3,0))/IN$2*INDEX(Usage!$D$5:$ABF$11,MATCH(UsagePerHour!$B$36,Usage!$C$5:$C$11,0),MATCH(UsagePerHour!IN$4,Usage!$D$3:$ABF$3,0)),"")</f>
        <v>0.62329552976479419</v>
      </c>
      <c r="IO42" s="6">
        <f>IFERROR(INDEX(Sales!$D$5:$ABF$18,MATCH(UsagePerHour!$B42,Sales!$C$5:$C$18,0),MATCH(UsagePerHour!IO$4,Sales!$D$3:$ABF$3,0))/IO$2*INDEX(Usage!$D$5:$ABF$11,MATCH(UsagePerHour!$B$36,Usage!$C$5:$C$11,0),MATCH(UsagePerHour!IO$4,Usage!$D$3:$ABF$3,0)),"")</f>
        <v>2.2755735783475015</v>
      </c>
      <c r="IP42" s="6">
        <f>IFERROR(INDEX(Sales!$D$5:$ABF$18,MATCH(UsagePerHour!$B42,Sales!$C$5:$C$18,0),MATCH(UsagePerHour!IP$4,Sales!$D$3:$ABF$3,0))/IP$2*INDEX(Usage!$D$5:$ABF$11,MATCH(UsagePerHour!$B$36,Usage!$C$5:$C$11,0),MATCH(UsagePerHour!IP$4,Usage!$D$3:$ABF$3,0)),"")</f>
        <v>1.2515439259176966</v>
      </c>
      <c r="IQ42" s="6">
        <f>IFERROR(INDEX(Sales!$D$5:$ABF$18,MATCH(UsagePerHour!$B42,Sales!$C$5:$C$18,0),MATCH(UsagePerHour!IQ$4,Sales!$D$3:$ABF$3,0))/IQ$2*INDEX(Usage!$D$5:$ABF$11,MATCH(UsagePerHour!$B$36,Usage!$C$5:$C$11,0),MATCH(UsagePerHour!IQ$4,Usage!$D$3:$ABF$3,0)),"")</f>
        <v>6.2463545708977168</v>
      </c>
      <c r="IR42" s="6">
        <f>IFERROR(INDEX(Sales!$D$5:$ABF$18,MATCH(UsagePerHour!$B42,Sales!$C$5:$C$18,0),MATCH(UsagePerHour!IR$4,Sales!$D$3:$ABF$3,0))/IR$2*INDEX(Usage!$D$5:$ABF$11,MATCH(UsagePerHour!$B$36,Usage!$C$5:$C$11,0),MATCH(UsagePerHour!IR$4,Usage!$D$3:$ABF$3,0)),"")</f>
        <v>6.4914824512964842</v>
      </c>
      <c r="IS42" s="6">
        <f>IFERROR(INDEX(Sales!$D$5:$ABF$18,MATCH(UsagePerHour!$B42,Sales!$C$5:$C$18,0),MATCH(UsagePerHour!IS$4,Sales!$D$3:$ABF$3,0))/IS$2*INDEX(Usage!$D$5:$ABF$11,MATCH(UsagePerHour!$B$36,Usage!$C$5:$C$11,0),MATCH(UsagePerHour!IS$4,Usage!$D$3:$ABF$3,0)),"")</f>
        <v>4.0397835282834684</v>
      </c>
      <c r="IT42" s="6">
        <f>IFERROR(INDEX(Sales!$D$5:$ABF$18,MATCH(UsagePerHour!$B42,Sales!$C$5:$C$18,0),MATCH(UsagePerHour!IT$4,Sales!$D$3:$ABF$3,0))/IT$2*INDEX(Usage!$D$5:$ABF$11,MATCH(UsagePerHour!$B$36,Usage!$C$5:$C$11,0),MATCH(UsagePerHour!IT$4,Usage!$D$3:$ABF$3,0)),"")</f>
        <v>0.48780838508801522</v>
      </c>
      <c r="IU42" s="6">
        <f>IFERROR(INDEX(Sales!$D$5:$ABF$18,MATCH(UsagePerHour!$B42,Sales!$C$5:$C$18,0),MATCH(UsagePerHour!IU$4,Sales!$D$3:$ABF$3,0))/IU$2*INDEX(Usage!$D$5:$ABF$11,MATCH(UsagePerHour!$B$36,Usage!$C$5:$C$11,0),MATCH(UsagePerHour!IU$4,Usage!$D$3:$ABF$3,0)),"")</f>
        <v>3.8748075828184638</v>
      </c>
      <c r="IV42" s="6">
        <f>IFERROR(INDEX(Sales!$D$5:$ABF$18,MATCH(UsagePerHour!$B42,Sales!$C$5:$C$18,0),MATCH(UsagePerHour!IV$4,Sales!$D$3:$ABF$3,0))/IV$2*INDEX(Usage!$D$5:$ABF$11,MATCH(UsagePerHour!$B$36,Usage!$C$5:$C$11,0),MATCH(UsagePerHour!IV$4,Usage!$D$3:$ABF$3,0)),"")</f>
        <v>4.0638074708765384</v>
      </c>
      <c r="IW42" s="6">
        <f>IFERROR(INDEX(Sales!$D$5:$ABF$18,MATCH(UsagePerHour!$B42,Sales!$C$5:$C$18,0),MATCH(UsagePerHour!IW$4,Sales!$D$3:$ABF$3,0))/IW$2*INDEX(Usage!$D$5:$ABF$11,MATCH(UsagePerHour!$B$36,Usage!$C$5:$C$11,0),MATCH(UsagePerHour!IW$4,Usage!$D$3:$ABF$3,0)),"")</f>
        <v>3.628304246489682</v>
      </c>
      <c r="IX42" s="6">
        <f>IFERROR(INDEX(Sales!$D$5:$ABF$18,MATCH(UsagePerHour!$B42,Sales!$C$5:$C$18,0),MATCH(UsagePerHour!IX$4,Sales!$D$3:$ABF$3,0))/IX$2*INDEX(Usage!$D$5:$ABF$11,MATCH(UsagePerHour!$B$36,Usage!$C$5:$C$11,0),MATCH(UsagePerHour!IX$4,Usage!$D$3:$ABF$3,0)),"")</f>
        <v>4.2024471265640573</v>
      </c>
      <c r="IY42" s="6">
        <f>IFERROR(INDEX(Sales!$D$5:$ABF$18,MATCH(UsagePerHour!$B42,Sales!$C$5:$C$18,0),MATCH(UsagePerHour!IY$4,Sales!$D$3:$ABF$3,0))/IY$2*INDEX(Usage!$D$5:$ABF$11,MATCH(UsagePerHour!$B$36,Usage!$C$5:$C$11,0),MATCH(UsagePerHour!IY$4,Usage!$D$3:$ABF$3,0)),"")</f>
        <v>17.871375227396033</v>
      </c>
      <c r="IZ42" s="6">
        <f>IFERROR(INDEX(Sales!$D$5:$ABF$18,MATCH(UsagePerHour!$B42,Sales!$C$5:$C$18,0),MATCH(UsagePerHour!IZ$4,Sales!$D$3:$ABF$3,0))/IZ$2*INDEX(Usage!$D$5:$ABF$11,MATCH(UsagePerHour!$B$36,Usage!$C$5:$C$11,0),MATCH(UsagePerHour!IZ$4,Usage!$D$3:$ABF$3,0)),"")</f>
        <v>5.6433251339111239</v>
      </c>
      <c r="JA42" s="6">
        <f>IFERROR(INDEX(Sales!$D$5:$ABF$18,MATCH(UsagePerHour!$B42,Sales!$C$5:$C$18,0),MATCH(UsagePerHour!JA$4,Sales!$D$3:$ABF$3,0))/JA$2*INDEX(Usage!$D$5:$ABF$11,MATCH(UsagePerHour!$B$36,Usage!$C$5:$C$11,0),MATCH(UsagePerHour!JA$4,Usage!$D$3:$ABF$3,0)),"")</f>
        <v>1.776985389845219</v>
      </c>
      <c r="JB42" s="6">
        <f>IFERROR(INDEX(Sales!$D$5:$ABF$18,MATCH(UsagePerHour!$B42,Sales!$C$5:$C$18,0),MATCH(UsagePerHour!JB$4,Sales!$D$3:$ABF$3,0))/JB$2*INDEX(Usage!$D$5:$ABF$11,MATCH(UsagePerHour!$B$36,Usage!$C$5:$C$11,0),MATCH(UsagePerHour!JB$4,Usage!$D$3:$ABF$3,0)),"")</f>
        <v>9.9617475576629371</v>
      </c>
      <c r="JC42" s="6">
        <f>IFERROR(INDEX(Sales!$D$5:$ABF$18,MATCH(UsagePerHour!$B42,Sales!$C$5:$C$18,0),MATCH(UsagePerHour!JC$4,Sales!$D$3:$ABF$3,0))/JC$2*INDEX(Usage!$D$5:$ABF$11,MATCH(UsagePerHour!$B$36,Usage!$C$5:$C$11,0),MATCH(UsagePerHour!JC$4,Usage!$D$3:$ABF$3,0)),"")</f>
        <v>3.6186300593105991</v>
      </c>
      <c r="JD42" s="6">
        <f>IFERROR(INDEX(Sales!$D$5:$ABF$18,MATCH(UsagePerHour!$B42,Sales!$C$5:$C$18,0),MATCH(UsagePerHour!JD$4,Sales!$D$3:$ABF$3,0))/JD$2*INDEX(Usage!$D$5:$ABF$11,MATCH(UsagePerHour!$B$36,Usage!$C$5:$C$11,0),MATCH(UsagePerHour!JD$4,Usage!$D$3:$ABF$3,0)),"")</f>
        <v>0.51335117232087724</v>
      </c>
      <c r="JE42" s="6">
        <f>IFERROR(INDEX(Sales!$D$5:$ABF$18,MATCH(UsagePerHour!$B42,Sales!$C$5:$C$18,0),MATCH(UsagePerHour!JE$4,Sales!$D$3:$ABF$3,0))/JE$2*INDEX(Usage!$D$5:$ABF$11,MATCH(UsagePerHour!$B$36,Usage!$C$5:$C$11,0),MATCH(UsagePerHour!JE$4,Usage!$D$3:$ABF$3,0)),"")</f>
        <v>1.7405998957008841</v>
      </c>
      <c r="JF42" s="6">
        <f>IFERROR(INDEX(Sales!$D$5:$ABF$18,MATCH(UsagePerHour!$B42,Sales!$C$5:$C$18,0),MATCH(UsagePerHour!JF$4,Sales!$D$3:$ABF$3,0))/JF$2*INDEX(Usage!$D$5:$ABF$11,MATCH(UsagePerHour!$B$36,Usage!$C$5:$C$11,0),MATCH(UsagePerHour!JF$4,Usage!$D$3:$ABF$3,0)),"")</f>
        <v>1.9277075170550593</v>
      </c>
      <c r="JG42" s="6">
        <f>IFERROR(INDEX(Sales!$D$5:$ABF$18,MATCH(UsagePerHour!$B42,Sales!$C$5:$C$18,0),MATCH(UsagePerHour!JG$4,Sales!$D$3:$ABF$3,0))/JG$2*INDEX(Usage!$D$5:$ABF$11,MATCH(UsagePerHour!$B$36,Usage!$C$5:$C$11,0),MATCH(UsagePerHour!JG$4,Usage!$D$3:$ABF$3,0)),"")</f>
        <v>3.4603595491382313</v>
      </c>
      <c r="JH42" s="6">
        <f>IFERROR(INDEX(Sales!$D$5:$ABF$18,MATCH(UsagePerHour!$B42,Sales!$C$5:$C$18,0),MATCH(UsagePerHour!JH$4,Sales!$D$3:$ABF$3,0))/JH$2*INDEX(Usage!$D$5:$ABF$11,MATCH(UsagePerHour!$B$36,Usage!$C$5:$C$11,0),MATCH(UsagePerHour!JH$4,Usage!$D$3:$ABF$3,0)),"")</f>
        <v>1.7722180943873505</v>
      </c>
      <c r="JI42" s="6">
        <f>IFERROR(INDEX(Sales!$D$5:$ABF$18,MATCH(UsagePerHour!$B42,Sales!$C$5:$C$18,0),MATCH(UsagePerHour!JI$4,Sales!$D$3:$ABF$3,0))/JI$2*INDEX(Usage!$D$5:$ABF$11,MATCH(UsagePerHour!$B$36,Usage!$C$5:$C$11,0),MATCH(UsagePerHour!JI$4,Usage!$D$3:$ABF$3,0)),"")</f>
        <v>2.9200832678641975</v>
      </c>
      <c r="JJ42" s="6">
        <f>IFERROR(INDEX(Sales!$D$5:$ABF$18,MATCH(UsagePerHour!$B42,Sales!$C$5:$C$18,0),MATCH(UsagePerHour!JJ$4,Sales!$D$3:$ABF$3,0))/JJ$2*INDEX(Usage!$D$5:$ABF$11,MATCH(UsagePerHour!$B$36,Usage!$C$5:$C$11,0),MATCH(UsagePerHour!JJ$4,Usage!$D$3:$ABF$3,0)),"")</f>
        <v>5.6546683525755412</v>
      </c>
      <c r="JK42" s="6">
        <f>IFERROR(INDEX(Sales!$D$5:$ABF$18,MATCH(UsagePerHour!$B42,Sales!$C$5:$C$18,0),MATCH(UsagePerHour!JK$4,Sales!$D$3:$ABF$3,0))/JK$2*INDEX(Usage!$D$5:$ABF$11,MATCH(UsagePerHour!$B$36,Usage!$C$5:$C$11,0),MATCH(UsagePerHour!JK$4,Usage!$D$3:$ABF$3,0)),"")</f>
        <v>0.39790764520026717</v>
      </c>
      <c r="JL42" s="6">
        <f>IFERROR(INDEX(Sales!$D$5:$ABF$18,MATCH(UsagePerHour!$B42,Sales!$C$5:$C$18,0),MATCH(UsagePerHour!JL$4,Sales!$D$3:$ABF$3,0))/JL$2*INDEX(Usage!$D$5:$ABF$11,MATCH(UsagePerHour!$B$36,Usage!$C$5:$C$11,0),MATCH(UsagePerHour!JL$4,Usage!$D$3:$ABF$3,0)),"")</f>
        <v>1.1694065153400464</v>
      </c>
      <c r="JM42" s="6">
        <f>IFERROR(INDEX(Sales!$D$5:$ABF$18,MATCH(UsagePerHour!$B42,Sales!$C$5:$C$18,0),MATCH(UsagePerHour!JM$4,Sales!$D$3:$ABF$3,0))/JM$2*INDEX(Usage!$D$5:$ABF$11,MATCH(UsagePerHour!$B$36,Usage!$C$5:$C$11,0),MATCH(UsagePerHour!JM$4,Usage!$D$3:$ABF$3,0)),"")</f>
        <v>6.7821711854651134</v>
      </c>
      <c r="JN42" s="6">
        <f>IFERROR(INDEX(Sales!$D$5:$ABF$18,MATCH(UsagePerHour!$B42,Sales!$C$5:$C$18,0),MATCH(UsagePerHour!JN$4,Sales!$D$3:$ABF$3,0))/JN$2*INDEX(Usage!$D$5:$ABF$11,MATCH(UsagePerHour!$B$36,Usage!$C$5:$C$11,0),MATCH(UsagePerHour!JN$4,Usage!$D$3:$ABF$3,0)),"")</f>
        <v>7.4211907072667724</v>
      </c>
      <c r="JO42" s="6">
        <f>IFERROR(INDEX(Sales!$D$5:$ABF$18,MATCH(UsagePerHour!$B42,Sales!$C$5:$C$18,0),MATCH(UsagePerHour!JO$4,Sales!$D$3:$ABF$3,0))/JO$2*INDEX(Usage!$D$5:$ABF$11,MATCH(UsagePerHour!$B$36,Usage!$C$5:$C$11,0),MATCH(UsagePerHour!JO$4,Usage!$D$3:$ABF$3,0)),"")</f>
        <v>0.57334209118738033</v>
      </c>
      <c r="JP42" s="6">
        <f>IFERROR(INDEX(Sales!$D$5:$ABF$18,MATCH(UsagePerHour!$B42,Sales!$C$5:$C$18,0),MATCH(UsagePerHour!JP$4,Sales!$D$3:$ABF$3,0))/JP$2*INDEX(Usage!$D$5:$ABF$11,MATCH(UsagePerHour!$B$36,Usage!$C$5:$C$11,0),MATCH(UsagePerHour!JP$4,Usage!$D$3:$ABF$3,0)),"")</f>
        <v>1.0465560644202483</v>
      </c>
      <c r="JQ42" s="6">
        <f>IFERROR(INDEX(Sales!$D$5:$ABF$18,MATCH(UsagePerHour!$B42,Sales!$C$5:$C$18,0),MATCH(UsagePerHour!JQ$4,Sales!$D$3:$ABF$3,0))/JQ$2*INDEX(Usage!$D$5:$ABF$11,MATCH(UsagePerHour!$B$36,Usage!$C$5:$C$11,0),MATCH(UsagePerHour!JQ$4,Usage!$D$3:$ABF$3,0)),"")</f>
        <v>0.16249396118105092</v>
      </c>
      <c r="JR42" s="6">
        <f>IFERROR(INDEX(Sales!$D$5:$ABF$18,MATCH(UsagePerHour!$B42,Sales!$C$5:$C$18,0),MATCH(UsagePerHour!JR$4,Sales!$D$3:$ABF$3,0))/JR$2*INDEX(Usage!$D$5:$ABF$11,MATCH(UsagePerHour!$B$36,Usage!$C$5:$C$11,0),MATCH(UsagePerHour!JR$4,Usage!$D$3:$ABF$3,0)),"")</f>
        <v>2.1415574287942367</v>
      </c>
      <c r="JS42" s="6">
        <f>IFERROR(INDEX(Sales!$D$5:$ABF$18,MATCH(UsagePerHour!$B42,Sales!$C$5:$C$18,0),MATCH(UsagePerHour!JS$4,Sales!$D$3:$ABF$3,0))/JS$2*INDEX(Usage!$D$5:$ABF$11,MATCH(UsagePerHour!$B$36,Usage!$C$5:$C$11,0),MATCH(UsagePerHour!JS$4,Usage!$D$3:$ABF$3,0)),"")</f>
        <v>1.0268115052311191</v>
      </c>
      <c r="JT42" s="6">
        <f>IFERROR(INDEX(Sales!$D$5:$ABF$18,MATCH(UsagePerHour!$B42,Sales!$C$5:$C$18,0),MATCH(UsagePerHour!JT$4,Sales!$D$3:$ABF$3,0))/JT$2*INDEX(Usage!$D$5:$ABF$11,MATCH(UsagePerHour!$B$36,Usage!$C$5:$C$11,0),MATCH(UsagePerHour!JT$4,Usage!$D$3:$ABF$3,0)),"")</f>
        <v>4.0757149818209077</v>
      </c>
      <c r="JU42" s="6">
        <f>IFERROR(INDEX(Sales!$D$5:$ABF$18,MATCH(UsagePerHour!$B42,Sales!$C$5:$C$18,0),MATCH(UsagePerHour!JU$4,Sales!$D$3:$ABF$3,0))/JU$2*INDEX(Usage!$D$5:$ABF$11,MATCH(UsagePerHour!$B$36,Usage!$C$5:$C$11,0),MATCH(UsagePerHour!JU$4,Usage!$D$3:$ABF$3,0)),"")</f>
        <v>6.9250166679013256</v>
      </c>
      <c r="JV42" s="6">
        <f>IFERROR(INDEX(Sales!$D$5:$ABF$18,MATCH(UsagePerHour!$B42,Sales!$C$5:$C$18,0),MATCH(UsagePerHour!JV$4,Sales!$D$3:$ABF$3,0))/JV$2*INDEX(Usage!$D$5:$ABF$11,MATCH(UsagePerHour!$B$36,Usage!$C$5:$C$11,0),MATCH(UsagePerHour!JV$4,Usage!$D$3:$ABF$3,0)),"")</f>
        <v>1.8140998444350163</v>
      </c>
      <c r="JW42" s="6">
        <f>IFERROR(INDEX(Sales!$D$5:$ABF$18,MATCH(UsagePerHour!$B42,Sales!$C$5:$C$18,0),MATCH(UsagePerHour!JW$4,Sales!$D$3:$ABF$3,0))/JW$2*INDEX(Usage!$D$5:$ABF$11,MATCH(UsagePerHour!$B$36,Usage!$C$5:$C$11,0),MATCH(UsagePerHour!JW$4,Usage!$D$3:$ABF$3,0)),"")</f>
        <v>6.6219882053506334</v>
      </c>
      <c r="JX42" s="6">
        <f>IFERROR(INDEX(Sales!$D$5:$ABF$18,MATCH(UsagePerHour!$B42,Sales!$C$5:$C$18,0),MATCH(UsagePerHour!JX$4,Sales!$D$3:$ABF$3,0))/JX$2*INDEX(Usage!$D$5:$ABF$11,MATCH(UsagePerHour!$B$36,Usage!$C$5:$C$11,0),MATCH(UsagePerHour!JX$4,Usage!$D$3:$ABF$3,0)),"")</f>
        <v>5.7777413359571446</v>
      </c>
      <c r="JY42" s="6">
        <f>IFERROR(INDEX(Sales!$D$5:$ABF$18,MATCH(UsagePerHour!$B42,Sales!$C$5:$C$18,0),MATCH(UsagePerHour!JY$4,Sales!$D$3:$ABF$3,0))/JY$2*INDEX(Usage!$D$5:$ABF$11,MATCH(UsagePerHour!$B$36,Usage!$C$5:$C$11,0),MATCH(UsagePerHour!JY$4,Usage!$D$3:$ABF$3,0)),"")</f>
        <v>2.0693384403075448</v>
      </c>
      <c r="JZ42" s="6">
        <f>IFERROR(INDEX(Sales!$D$5:$ABF$18,MATCH(UsagePerHour!$B42,Sales!$C$5:$C$18,0),MATCH(UsagePerHour!JZ$4,Sales!$D$3:$ABF$3,0))/JZ$2*INDEX(Usage!$D$5:$ABF$11,MATCH(UsagePerHour!$B$36,Usage!$C$5:$C$11,0),MATCH(UsagePerHour!JZ$4,Usage!$D$3:$ABF$3,0)),"")</f>
        <v>0.94368965051679909</v>
      </c>
      <c r="KA42" s="6">
        <f>IFERROR(INDEX(Sales!$D$5:$ABF$18,MATCH(UsagePerHour!$B42,Sales!$C$5:$C$18,0),MATCH(UsagePerHour!KA$4,Sales!$D$3:$ABF$3,0))/KA$2*INDEX(Usage!$D$5:$ABF$11,MATCH(UsagePerHour!$B$36,Usage!$C$5:$C$11,0),MATCH(UsagePerHour!KA$4,Usage!$D$3:$ABF$3,0)),"")</f>
        <v>2.8574088729574973</v>
      </c>
      <c r="KB42" s="6">
        <f>IFERROR(INDEX(Sales!$D$5:$ABF$18,MATCH(UsagePerHour!$B42,Sales!$C$5:$C$18,0),MATCH(UsagePerHour!KB$4,Sales!$D$3:$ABF$3,0))/KB$2*INDEX(Usage!$D$5:$ABF$11,MATCH(UsagePerHour!$B$36,Usage!$C$5:$C$11,0),MATCH(UsagePerHour!KB$4,Usage!$D$3:$ABF$3,0)),"")</f>
        <v>5.7765500448841678</v>
      </c>
      <c r="KC42" s="6">
        <f>IFERROR(INDEX(Sales!$D$5:$ABF$18,MATCH(UsagePerHour!$B42,Sales!$C$5:$C$18,0),MATCH(UsagePerHour!KC$4,Sales!$D$3:$ABF$3,0))/KC$2*INDEX(Usage!$D$5:$ABF$11,MATCH(UsagePerHour!$B$36,Usage!$C$5:$C$11,0),MATCH(UsagePerHour!KC$4,Usage!$D$3:$ABF$3,0)),"")</f>
        <v>6.4160654508625283</v>
      </c>
      <c r="KD42" s="6">
        <f>IFERROR(INDEX(Sales!$D$5:$ABF$18,MATCH(UsagePerHour!$B42,Sales!$C$5:$C$18,0),MATCH(UsagePerHour!KD$4,Sales!$D$3:$ABF$3,0))/KD$2*INDEX(Usage!$D$5:$ABF$11,MATCH(UsagePerHour!$B$36,Usage!$C$5:$C$11,0),MATCH(UsagePerHour!KD$4,Usage!$D$3:$ABF$3,0)),"")</f>
        <v>4.5269803573967069</v>
      </c>
      <c r="KE42" s="6">
        <f>IFERROR(INDEX(Sales!$D$5:$ABF$18,MATCH(UsagePerHour!$B42,Sales!$C$5:$C$18,0),MATCH(UsagePerHour!KE$4,Sales!$D$3:$ABF$3,0))/KE$2*INDEX(Usage!$D$5:$ABF$11,MATCH(UsagePerHour!$B$36,Usage!$C$5:$C$11,0),MATCH(UsagePerHour!KE$4,Usage!$D$3:$ABF$3,0)),"")</f>
        <v>1.9994408680146281</v>
      </c>
      <c r="KF42" s="6">
        <f>IFERROR(INDEX(Sales!$D$5:$ABF$18,MATCH(UsagePerHour!$B42,Sales!$C$5:$C$18,0),MATCH(UsagePerHour!KF$4,Sales!$D$3:$ABF$3,0))/KF$2*INDEX(Usage!$D$5:$ABF$11,MATCH(UsagePerHour!$B$36,Usage!$C$5:$C$11,0),MATCH(UsagePerHour!KF$4,Usage!$D$3:$ABF$3,0)),"")</f>
        <v>0.78613731081377491</v>
      </c>
      <c r="KG42" s="6">
        <f>IFERROR(INDEX(Sales!$D$5:$ABF$18,MATCH(UsagePerHour!$B42,Sales!$C$5:$C$18,0),MATCH(UsagePerHour!KG$4,Sales!$D$3:$ABF$3,0))/KG$2*INDEX(Usage!$D$5:$ABF$11,MATCH(UsagePerHour!$B$36,Usage!$C$5:$C$11,0),MATCH(UsagePerHour!KG$4,Usage!$D$3:$ABF$3,0)),"")</f>
        <v>1.0389937947842152</v>
      </c>
      <c r="KH42" s="6">
        <f>IFERROR(INDEX(Sales!$D$5:$ABF$18,MATCH(UsagePerHour!$B42,Sales!$C$5:$C$18,0),MATCH(UsagePerHour!KH$4,Sales!$D$3:$ABF$3,0))/KH$2*INDEX(Usage!$D$5:$ABF$11,MATCH(UsagePerHour!$B$36,Usage!$C$5:$C$11,0),MATCH(UsagePerHour!KH$4,Usage!$D$3:$ABF$3,0)),"")</f>
        <v>7.3874161420929747</v>
      </c>
      <c r="KI42" s="6">
        <f>IFERROR(INDEX(Sales!$D$5:$ABF$18,MATCH(UsagePerHour!$B42,Sales!$C$5:$C$18,0),MATCH(UsagePerHour!KI$4,Sales!$D$3:$ABF$3,0))/KI$2*INDEX(Usage!$D$5:$ABF$11,MATCH(UsagePerHour!$B$36,Usage!$C$5:$C$11,0),MATCH(UsagePerHour!KI$4,Usage!$D$3:$ABF$3,0)),"")</f>
        <v>4.3377330141170649</v>
      </c>
      <c r="KJ42" s="6">
        <f>IFERROR(INDEX(Sales!$D$5:$ABF$18,MATCH(UsagePerHour!$B42,Sales!$C$5:$C$18,0),MATCH(UsagePerHour!KJ$4,Sales!$D$3:$ABF$3,0))/KJ$2*INDEX(Usage!$D$5:$ABF$11,MATCH(UsagePerHour!$B$36,Usage!$C$5:$C$11,0),MATCH(UsagePerHour!KJ$4,Usage!$D$3:$ABF$3,0)),"")</f>
        <v>5.1528845868345261</v>
      </c>
      <c r="KK42" s="6">
        <f>IFERROR(INDEX(Sales!$D$5:$ABF$18,MATCH(UsagePerHour!$B42,Sales!$C$5:$C$18,0),MATCH(UsagePerHour!KK$4,Sales!$D$3:$ABF$3,0))/KK$2*INDEX(Usage!$D$5:$ABF$11,MATCH(UsagePerHour!$B$36,Usage!$C$5:$C$11,0),MATCH(UsagePerHour!KK$4,Usage!$D$3:$ABF$3,0)),"")</f>
        <v>3.3587254728938376</v>
      </c>
      <c r="KL42" s="6">
        <f>IFERROR(INDEX(Sales!$D$5:$ABF$18,MATCH(UsagePerHour!$B42,Sales!$C$5:$C$18,0),MATCH(UsagePerHour!KL$4,Sales!$D$3:$ABF$3,0))/KL$2*INDEX(Usage!$D$5:$ABF$11,MATCH(UsagePerHour!$B$36,Usage!$C$5:$C$11,0),MATCH(UsagePerHour!KL$4,Usage!$D$3:$ABF$3,0)),"")</f>
        <v>1.3027930746471497</v>
      </c>
      <c r="KM42" s="6">
        <f>IFERROR(INDEX(Sales!$D$5:$ABF$18,MATCH(UsagePerHour!$B42,Sales!$C$5:$C$18,0),MATCH(UsagePerHour!KM$4,Sales!$D$3:$ABF$3,0))/KM$2*INDEX(Usage!$D$5:$ABF$11,MATCH(UsagePerHour!$B$36,Usage!$C$5:$C$11,0),MATCH(UsagePerHour!KM$4,Usage!$D$3:$ABF$3,0)),"")</f>
        <v>0.1915271347512793</v>
      </c>
      <c r="KN42" s="6">
        <f>IFERROR(INDEX(Sales!$D$5:$ABF$18,MATCH(UsagePerHour!$B42,Sales!$C$5:$C$18,0),MATCH(UsagePerHour!KN$4,Sales!$D$3:$ABF$3,0))/KN$2*INDEX(Usage!$D$5:$ABF$11,MATCH(UsagePerHour!$B$36,Usage!$C$5:$C$11,0),MATCH(UsagePerHour!KN$4,Usage!$D$3:$ABF$3,0)),"")</f>
        <v>2.8145860136134617</v>
      </c>
      <c r="KO42" s="6">
        <f>IFERROR(INDEX(Sales!$D$5:$ABF$18,MATCH(UsagePerHour!$B42,Sales!$C$5:$C$18,0),MATCH(UsagePerHour!KO$4,Sales!$D$3:$ABF$3,0))/KO$2*INDEX(Usage!$D$5:$ABF$11,MATCH(UsagePerHour!$B$36,Usage!$C$5:$C$11,0),MATCH(UsagePerHour!KO$4,Usage!$D$3:$ABF$3,0)),"")</f>
        <v>3.8988100301107464</v>
      </c>
      <c r="KP42" s="6">
        <f>IFERROR(INDEX(Sales!$D$5:$ABF$18,MATCH(UsagePerHour!$B42,Sales!$C$5:$C$18,0),MATCH(UsagePerHour!KP$4,Sales!$D$3:$ABF$3,0))/KP$2*INDEX(Usage!$D$5:$ABF$11,MATCH(UsagePerHour!$B$36,Usage!$C$5:$C$11,0),MATCH(UsagePerHour!KP$4,Usage!$D$3:$ABF$3,0)),"")</f>
        <v>0.87014626688768459</v>
      </c>
      <c r="KQ42" s="6">
        <f>IFERROR(INDEX(Sales!$D$5:$ABF$18,MATCH(UsagePerHour!$B42,Sales!$C$5:$C$18,0),MATCH(UsagePerHour!KQ$4,Sales!$D$3:$ABF$3,0))/KQ$2*INDEX(Usage!$D$5:$ABF$11,MATCH(UsagePerHour!$B$36,Usage!$C$5:$C$11,0),MATCH(UsagePerHour!KQ$4,Usage!$D$3:$ABF$3,0)),"")</f>
        <v>6.145142010738752</v>
      </c>
      <c r="KR42" s="6">
        <f>IFERROR(INDEX(Sales!$D$5:$ABF$18,MATCH(UsagePerHour!$B42,Sales!$C$5:$C$18,0),MATCH(UsagePerHour!KR$4,Sales!$D$3:$ABF$3,0))/KR$2*INDEX(Usage!$D$5:$ABF$11,MATCH(UsagePerHour!$B$36,Usage!$C$5:$C$11,0),MATCH(UsagePerHour!KR$4,Usage!$D$3:$ABF$3,0)),"")</f>
        <v>3.5676878278603597</v>
      </c>
      <c r="KS42" s="6">
        <f>IFERROR(INDEX(Sales!$D$5:$ABF$18,MATCH(UsagePerHour!$B42,Sales!$C$5:$C$18,0),MATCH(UsagePerHour!KS$4,Sales!$D$3:$ABF$3,0))/KS$2*INDEX(Usage!$D$5:$ABF$11,MATCH(UsagePerHour!$B$36,Usage!$C$5:$C$11,0),MATCH(UsagePerHour!KS$4,Usage!$D$3:$ABF$3,0)),"")</f>
        <v>1.5317769787815871</v>
      </c>
      <c r="KT42" s="6">
        <f>IFERROR(INDEX(Sales!$D$5:$ABF$18,MATCH(UsagePerHour!$B42,Sales!$C$5:$C$18,0),MATCH(UsagePerHour!KT$4,Sales!$D$3:$ABF$3,0))/KT$2*INDEX(Usage!$D$5:$ABF$11,MATCH(UsagePerHour!$B$36,Usage!$C$5:$C$11,0),MATCH(UsagePerHour!KT$4,Usage!$D$3:$ABF$3,0)),"")</f>
        <v>2.5888324873096451</v>
      </c>
      <c r="KU42" s="6">
        <f>IFERROR(INDEX(Sales!$D$5:$ABF$18,MATCH(UsagePerHour!$B42,Sales!$C$5:$C$18,0),MATCH(UsagePerHour!KU$4,Sales!$D$3:$ABF$3,0))/KU$2*INDEX(Usage!$D$5:$ABF$11,MATCH(UsagePerHour!$B$36,Usage!$C$5:$C$11,0),MATCH(UsagePerHour!KU$4,Usage!$D$3:$ABF$3,0)),"")</f>
        <v>0.16611042902350032</v>
      </c>
      <c r="KV42" s="6">
        <f>IFERROR(INDEX(Sales!$D$5:$ABF$18,MATCH(UsagePerHour!$B42,Sales!$C$5:$C$18,0),MATCH(UsagePerHour!KV$4,Sales!$D$3:$ABF$3,0))/KV$2*INDEX(Usage!$D$5:$ABF$11,MATCH(UsagePerHour!$B$36,Usage!$C$5:$C$11,0),MATCH(UsagePerHour!KV$4,Usage!$D$3:$ABF$3,0)),"")</f>
        <v>1.7667599219138284</v>
      </c>
      <c r="KW42" s="6">
        <f>IFERROR(INDEX(Sales!$D$5:$ABF$18,MATCH(UsagePerHour!$B42,Sales!$C$5:$C$18,0),MATCH(UsagePerHour!KW$4,Sales!$D$3:$ABF$3,0))/KW$2*INDEX(Usage!$D$5:$ABF$11,MATCH(UsagePerHour!$B$36,Usage!$C$5:$C$11,0),MATCH(UsagePerHour!KW$4,Usage!$D$3:$ABF$3,0)),"")</f>
        <v>4.8813478663885848</v>
      </c>
      <c r="KX42" s="6">
        <f>IFERROR(INDEX(Sales!$D$5:$ABF$18,MATCH(UsagePerHour!$B42,Sales!$C$5:$C$18,0),MATCH(UsagePerHour!KX$4,Sales!$D$3:$ABF$3,0))/KX$2*INDEX(Usage!$D$5:$ABF$11,MATCH(UsagePerHour!$B$36,Usage!$C$5:$C$11,0),MATCH(UsagePerHour!KX$4,Usage!$D$3:$ABF$3,0)),"")</f>
        <v>6.5901359687673136</v>
      </c>
      <c r="KY42" s="6">
        <f>IFERROR(INDEX(Sales!$D$5:$ABF$18,MATCH(UsagePerHour!$B42,Sales!$C$5:$C$18,0),MATCH(UsagePerHour!KY$4,Sales!$D$3:$ABF$3,0))/KY$2*INDEX(Usage!$D$5:$ABF$11,MATCH(UsagePerHour!$B$36,Usage!$C$5:$C$11,0),MATCH(UsagePerHour!KY$4,Usage!$D$3:$ABF$3,0)),"")</f>
        <v>4.0939446201015617</v>
      </c>
      <c r="KZ42" s="6">
        <f>IFERROR(INDEX(Sales!$D$5:$ABF$18,MATCH(UsagePerHour!$B42,Sales!$C$5:$C$18,0),MATCH(UsagePerHour!KZ$4,Sales!$D$3:$ABF$3,0))/KZ$2*INDEX(Usage!$D$5:$ABF$11,MATCH(UsagePerHour!$B$36,Usage!$C$5:$C$11,0),MATCH(UsagePerHour!KZ$4,Usage!$D$3:$ABF$3,0)),"")</f>
        <v>1.587786286356611</v>
      </c>
      <c r="LA42" s="6">
        <f>IFERROR(INDEX(Sales!$D$5:$ABF$18,MATCH(UsagePerHour!$B42,Sales!$C$5:$C$18,0),MATCH(UsagePerHour!LA$4,Sales!$D$3:$ABF$3,0))/LA$2*INDEX(Usage!$D$5:$ABF$11,MATCH(UsagePerHour!$B$36,Usage!$C$5:$C$11,0),MATCH(UsagePerHour!LA$4,Usage!$D$3:$ABF$3,0)),"")</f>
        <v>0.93757736404131331</v>
      </c>
      <c r="LB42" s="6">
        <f>IFERROR(INDEX(Sales!$D$5:$ABF$18,MATCH(UsagePerHour!$B42,Sales!$C$5:$C$18,0),MATCH(UsagePerHour!LB$4,Sales!$D$3:$ABF$3,0))/LB$2*INDEX(Usage!$D$5:$ABF$11,MATCH(UsagePerHour!$B$36,Usage!$C$5:$C$11,0),MATCH(UsagePerHour!LB$4,Usage!$D$3:$ABF$3,0)),"")</f>
        <v>3.6875260283283948</v>
      </c>
      <c r="LC42" s="6">
        <f>IFERROR(INDEX(Sales!$D$5:$ABF$18,MATCH(UsagePerHour!$B42,Sales!$C$5:$C$18,0),MATCH(UsagePerHour!LC$4,Sales!$D$3:$ABF$3,0))/LC$2*INDEX(Usage!$D$5:$ABF$11,MATCH(UsagePerHour!$B$36,Usage!$C$5:$C$11,0),MATCH(UsagePerHour!LC$4,Usage!$D$3:$ABF$3,0)),"")</f>
        <v>3.9437084663130872</v>
      </c>
      <c r="LD42" s="6">
        <f>IFERROR(INDEX(Sales!$D$5:$ABF$18,MATCH(UsagePerHour!$B42,Sales!$C$5:$C$18,0),MATCH(UsagePerHour!LD$4,Sales!$D$3:$ABF$3,0))/LD$2*INDEX(Usage!$D$5:$ABF$11,MATCH(UsagePerHour!$B$36,Usage!$C$5:$C$11,0),MATCH(UsagePerHour!LD$4,Usage!$D$3:$ABF$3,0)),"")</f>
        <v>2.7641538564811707</v>
      </c>
      <c r="LE42" s="6">
        <f>IFERROR(INDEX(Sales!$D$5:$ABF$18,MATCH(UsagePerHour!$B42,Sales!$C$5:$C$18,0),MATCH(UsagePerHour!LE$4,Sales!$D$3:$ABF$3,0))/LE$2*INDEX(Usage!$D$5:$ABF$11,MATCH(UsagePerHour!$B$36,Usage!$C$5:$C$11,0),MATCH(UsagePerHour!LE$4,Usage!$D$3:$ABF$3,0)),"")</f>
        <v>1.1087137571303192</v>
      </c>
      <c r="LF42" s="6">
        <f>IFERROR(INDEX(Sales!$D$5:$ABF$18,MATCH(UsagePerHour!$B42,Sales!$C$5:$C$18,0),MATCH(UsagePerHour!LF$4,Sales!$D$3:$ABF$3,0))/LF$2*INDEX(Usage!$D$5:$ABF$11,MATCH(UsagePerHour!$B$36,Usage!$C$5:$C$11,0),MATCH(UsagePerHour!LF$4,Usage!$D$3:$ABF$3,0)),"")</f>
        <v>5.6752497503702237</v>
      </c>
      <c r="LG42" s="6">
        <f>IFERROR(INDEX(Sales!$D$5:$ABF$18,MATCH(UsagePerHour!$B42,Sales!$C$5:$C$18,0),MATCH(UsagePerHour!LG$4,Sales!$D$3:$ABF$3,0))/LG$2*INDEX(Usage!$D$5:$ABF$11,MATCH(UsagePerHour!$B$36,Usage!$C$5:$C$11,0),MATCH(UsagePerHour!LG$4,Usage!$D$3:$ABF$3,0)),"")</f>
        <v>1.4271682746907579</v>
      </c>
      <c r="LH42" s="6">
        <f>IFERROR(INDEX(Sales!$D$5:$ABF$18,MATCH(UsagePerHour!$B42,Sales!$C$5:$C$18,0),MATCH(UsagePerHour!LH$4,Sales!$D$3:$ABF$3,0))/LH$2*INDEX(Usage!$D$5:$ABF$11,MATCH(UsagePerHour!$B$36,Usage!$C$5:$C$11,0),MATCH(UsagePerHour!LH$4,Usage!$D$3:$ABF$3,0)),"")</f>
        <v>1.2358000221917147</v>
      </c>
      <c r="LI42" s="6">
        <f>IFERROR(INDEX(Sales!$D$5:$ABF$18,MATCH(UsagePerHour!$B42,Sales!$C$5:$C$18,0),MATCH(UsagePerHour!LI$4,Sales!$D$3:$ABF$3,0))/LI$2*INDEX(Usage!$D$5:$ABF$11,MATCH(UsagePerHour!$B$36,Usage!$C$5:$C$11,0),MATCH(UsagePerHour!LI$4,Usage!$D$3:$ABF$3,0)),"")</f>
        <v>2.1525990249406544</v>
      </c>
      <c r="LJ42" s="6">
        <f>IFERROR(INDEX(Sales!$D$5:$ABF$18,MATCH(UsagePerHour!$B42,Sales!$C$5:$C$18,0),MATCH(UsagePerHour!LJ$4,Sales!$D$3:$ABF$3,0))/LJ$2*INDEX(Usage!$D$5:$ABF$11,MATCH(UsagePerHour!$B$36,Usage!$C$5:$C$11,0),MATCH(UsagePerHour!LJ$4,Usage!$D$3:$ABF$3,0)),"")</f>
        <v>2.9505125603418296</v>
      </c>
      <c r="LK42" s="6">
        <f>IFERROR(INDEX(Sales!$D$5:$ABF$18,MATCH(UsagePerHour!$B42,Sales!$C$5:$C$18,0),MATCH(UsagePerHour!LK$4,Sales!$D$3:$ABF$3,0))/LK$2*INDEX(Usage!$D$5:$ABF$11,MATCH(UsagePerHour!$B$36,Usage!$C$5:$C$11,0),MATCH(UsagePerHour!LK$4,Usage!$D$3:$ABF$3,0)),"")</f>
        <v>3.9481583417136203</v>
      </c>
      <c r="LL42" s="6">
        <f>IFERROR(INDEX(Sales!$D$5:$ABF$18,MATCH(UsagePerHour!$B42,Sales!$C$5:$C$18,0),MATCH(UsagePerHour!LL$4,Sales!$D$3:$ABF$3,0))/LL$2*INDEX(Usage!$D$5:$ABF$11,MATCH(UsagePerHour!$B$36,Usage!$C$5:$C$11,0),MATCH(UsagePerHour!LL$4,Usage!$D$3:$ABF$3,0)),"")</f>
        <v>5.0429727492574283</v>
      </c>
      <c r="LM42" s="6">
        <f>IFERROR(INDEX(Sales!$D$5:$ABF$18,MATCH(UsagePerHour!$B42,Sales!$C$5:$C$18,0),MATCH(UsagePerHour!LM$4,Sales!$D$3:$ABF$3,0))/LM$2*INDEX(Usage!$D$5:$ABF$11,MATCH(UsagePerHour!$B$36,Usage!$C$5:$C$11,0),MATCH(UsagePerHour!LM$4,Usage!$D$3:$ABF$3,0)),"")</f>
        <v>0.83521533367572554</v>
      </c>
      <c r="LN42" s="6">
        <f>IFERROR(INDEX(Sales!$D$5:$ABF$18,MATCH(UsagePerHour!$B42,Sales!$C$5:$C$18,0),MATCH(UsagePerHour!LN$4,Sales!$D$3:$ABF$3,0))/LN$2*INDEX(Usage!$D$5:$ABF$11,MATCH(UsagePerHour!$B$36,Usage!$C$5:$C$11,0),MATCH(UsagePerHour!LN$4,Usage!$D$3:$ABF$3,0)),"")</f>
        <v>3.901241854226186</v>
      </c>
      <c r="LO42" s="6">
        <f>IFERROR(INDEX(Sales!$D$5:$ABF$18,MATCH(UsagePerHour!$B42,Sales!$C$5:$C$18,0),MATCH(UsagePerHour!LO$4,Sales!$D$3:$ABF$3,0))/LO$2*INDEX(Usage!$D$5:$ABF$11,MATCH(UsagePerHour!$B$36,Usage!$C$5:$C$11,0),MATCH(UsagePerHour!LO$4,Usage!$D$3:$ABF$3,0)),"")</f>
        <v>0.11043995745157481</v>
      </c>
      <c r="LP42" s="6">
        <f>IFERROR(INDEX(Sales!$D$5:$ABF$18,MATCH(UsagePerHour!$B42,Sales!$C$5:$C$18,0),MATCH(UsagePerHour!LP$4,Sales!$D$3:$ABF$3,0))/LP$2*INDEX(Usage!$D$5:$ABF$11,MATCH(UsagePerHour!$B$36,Usage!$C$5:$C$11,0),MATCH(UsagePerHour!LP$4,Usage!$D$3:$ABF$3,0)),"")</f>
        <v>0.31149050392942212</v>
      </c>
      <c r="LQ42" s="6">
        <f>IFERROR(INDEX(Sales!$D$5:$ABF$18,MATCH(UsagePerHour!$B42,Sales!$C$5:$C$18,0),MATCH(UsagePerHour!LQ$4,Sales!$D$3:$ABF$3,0))/LQ$2*INDEX(Usage!$D$5:$ABF$11,MATCH(UsagePerHour!$B$36,Usage!$C$5:$C$11,0),MATCH(UsagePerHour!LQ$4,Usage!$D$3:$ABF$3,0)),"")</f>
        <v>2.1707215435828604</v>
      </c>
      <c r="LR42" s="6">
        <f>IFERROR(INDEX(Sales!$D$5:$ABF$18,MATCH(UsagePerHour!$B42,Sales!$C$5:$C$18,0),MATCH(UsagePerHour!LR$4,Sales!$D$3:$ABF$3,0))/LR$2*INDEX(Usage!$D$5:$ABF$11,MATCH(UsagePerHour!$B$36,Usage!$C$5:$C$11,0),MATCH(UsagePerHour!LR$4,Usage!$D$3:$ABF$3,0)),"")</f>
        <v>1.352572666546308</v>
      </c>
      <c r="LS42" s="6">
        <f>IFERROR(INDEX(Sales!$D$5:$ABF$18,MATCH(UsagePerHour!$B42,Sales!$C$5:$C$18,0),MATCH(UsagePerHour!LS$4,Sales!$D$3:$ABF$3,0))/LS$2*INDEX(Usage!$D$5:$ABF$11,MATCH(UsagePerHour!$B$36,Usage!$C$5:$C$11,0),MATCH(UsagePerHour!LS$4,Usage!$D$3:$ABF$3,0)),"")</f>
        <v>8.0086225198561518</v>
      </c>
      <c r="LT42" s="6">
        <f>IFERROR(INDEX(Sales!$D$5:$ABF$18,MATCH(UsagePerHour!$B42,Sales!$C$5:$C$18,0),MATCH(UsagePerHour!LT$4,Sales!$D$3:$ABF$3,0))/LT$2*INDEX(Usage!$D$5:$ABF$11,MATCH(UsagePerHour!$B$36,Usage!$C$5:$C$11,0),MATCH(UsagePerHour!LT$4,Usage!$D$3:$ABF$3,0)),"")</f>
        <v>4.7299915752504527</v>
      </c>
      <c r="LU42" s="6">
        <f>IFERROR(INDEX(Sales!$D$5:$ABF$18,MATCH(UsagePerHour!$B42,Sales!$C$5:$C$18,0),MATCH(UsagePerHour!LU$4,Sales!$D$3:$ABF$3,0))/LU$2*INDEX(Usage!$D$5:$ABF$11,MATCH(UsagePerHour!$B$36,Usage!$C$5:$C$11,0),MATCH(UsagePerHour!LU$4,Usage!$D$3:$ABF$3,0)),"")</f>
        <v>1.6910462446703836</v>
      </c>
      <c r="LV42" s="6">
        <f>IFERROR(INDEX(Sales!$D$5:$ABF$18,MATCH(UsagePerHour!$B42,Sales!$C$5:$C$18,0),MATCH(UsagePerHour!LV$4,Sales!$D$3:$ABF$3,0))/LV$2*INDEX(Usage!$D$5:$ABF$11,MATCH(UsagePerHour!$B$36,Usage!$C$5:$C$11,0),MATCH(UsagePerHour!LV$4,Usage!$D$3:$ABF$3,0)),"")</f>
        <v>0.91094610778443108</v>
      </c>
      <c r="LW42" s="6">
        <f>IFERROR(INDEX(Sales!$D$5:$ABF$18,MATCH(UsagePerHour!$B42,Sales!$C$5:$C$18,0),MATCH(UsagePerHour!LW$4,Sales!$D$3:$ABF$3,0))/LW$2*INDEX(Usage!$D$5:$ABF$11,MATCH(UsagePerHour!$B$36,Usage!$C$5:$C$11,0),MATCH(UsagePerHour!LW$4,Usage!$D$3:$ABF$3,0)),"")</f>
        <v>0.71920034936192923</v>
      </c>
      <c r="LX42" s="6">
        <f>IFERROR(INDEX(Sales!$D$5:$ABF$18,MATCH(UsagePerHour!$B42,Sales!$C$5:$C$18,0),MATCH(UsagePerHour!LX$4,Sales!$D$3:$ABF$3,0))/LX$2*INDEX(Usage!$D$5:$ABF$11,MATCH(UsagePerHour!$B$36,Usage!$C$5:$C$11,0),MATCH(UsagePerHour!LX$4,Usage!$D$3:$ABF$3,0)),"")</f>
        <v>4.1334168154658375</v>
      </c>
      <c r="LY42" s="6">
        <f>IFERROR(INDEX(Sales!$D$5:$ABF$18,MATCH(UsagePerHour!$B42,Sales!$C$5:$C$18,0),MATCH(UsagePerHour!LY$4,Sales!$D$3:$ABF$3,0))/LY$2*INDEX(Usage!$D$5:$ABF$11,MATCH(UsagePerHour!$B$36,Usage!$C$5:$C$11,0),MATCH(UsagePerHour!LY$4,Usage!$D$3:$ABF$3,0)),"")</f>
        <v>12.215183181066283</v>
      </c>
      <c r="LZ42" s="6">
        <f>IFERROR(INDEX(Sales!$D$5:$ABF$18,MATCH(UsagePerHour!$B42,Sales!$C$5:$C$18,0),MATCH(UsagePerHour!LZ$4,Sales!$D$3:$ABF$3,0))/LZ$2*INDEX(Usage!$D$5:$ABF$11,MATCH(UsagePerHour!$B$36,Usage!$C$5:$C$11,0),MATCH(UsagePerHour!LZ$4,Usage!$D$3:$ABF$3,0)),"")</f>
        <v>2.5076765870481541</v>
      </c>
      <c r="MA42" s="6">
        <f>IFERROR(INDEX(Sales!$D$5:$ABF$18,MATCH(UsagePerHour!$B42,Sales!$C$5:$C$18,0),MATCH(UsagePerHour!MA$4,Sales!$D$3:$ABF$3,0))/MA$2*INDEX(Usage!$D$5:$ABF$11,MATCH(UsagePerHour!$B$36,Usage!$C$5:$C$11,0),MATCH(UsagePerHour!MA$4,Usage!$D$3:$ABF$3,0)),"")</f>
        <v>2.3073705200871326</v>
      </c>
      <c r="MB42" s="6">
        <f>IFERROR(INDEX(Sales!$D$5:$ABF$18,MATCH(UsagePerHour!$B42,Sales!$C$5:$C$18,0),MATCH(UsagePerHour!MB$4,Sales!$D$3:$ABF$3,0))/MB$2*INDEX(Usage!$D$5:$ABF$11,MATCH(UsagePerHour!$B$36,Usage!$C$5:$C$11,0),MATCH(UsagePerHour!MB$4,Usage!$D$3:$ABF$3,0)),"")</f>
        <v>1.3219610264441901</v>
      </c>
      <c r="MC42" s="6">
        <f>IFERROR(INDEX(Sales!$D$5:$ABF$18,MATCH(UsagePerHour!$B42,Sales!$C$5:$C$18,0),MATCH(UsagePerHour!MC$4,Sales!$D$3:$ABF$3,0))/MC$2*INDEX(Usage!$D$5:$ABF$11,MATCH(UsagePerHour!$B$36,Usage!$C$5:$C$11,0),MATCH(UsagePerHour!MC$4,Usage!$D$3:$ABF$3,0)),"")</f>
        <v>0.74415594920326789</v>
      </c>
      <c r="MD42" s="6">
        <f>IFERROR(INDEX(Sales!$D$5:$ABF$18,MATCH(UsagePerHour!$B42,Sales!$C$5:$C$18,0),MATCH(UsagePerHour!MD$4,Sales!$D$3:$ABF$3,0))/MD$2*INDEX(Usage!$D$5:$ABF$11,MATCH(UsagePerHour!$B$36,Usage!$C$5:$C$11,0),MATCH(UsagePerHour!MD$4,Usage!$D$3:$ABF$3,0)),"")</f>
        <v>2.1312598652990169</v>
      </c>
      <c r="ME42" s="6">
        <f>IFERROR(INDEX(Sales!$D$5:$ABF$18,MATCH(UsagePerHour!$B42,Sales!$C$5:$C$18,0),MATCH(UsagePerHour!ME$4,Sales!$D$3:$ABF$3,0))/ME$2*INDEX(Usage!$D$5:$ABF$11,MATCH(UsagePerHour!$B$36,Usage!$C$5:$C$11,0),MATCH(UsagePerHour!ME$4,Usage!$D$3:$ABF$3,0)),"")</f>
        <v>2.4227296984790536</v>
      </c>
      <c r="MF42" s="6">
        <f>IFERROR(INDEX(Sales!$D$5:$ABF$18,MATCH(UsagePerHour!$B42,Sales!$C$5:$C$18,0),MATCH(UsagePerHour!MF$4,Sales!$D$3:$ABF$3,0))/MF$2*INDEX(Usage!$D$5:$ABF$11,MATCH(UsagePerHour!$B$36,Usage!$C$5:$C$11,0),MATCH(UsagePerHour!MF$4,Usage!$D$3:$ABF$3,0)),"")</f>
        <v>7.1749419683114404</v>
      </c>
      <c r="MG42" s="6">
        <f>IFERROR(INDEX(Sales!$D$5:$ABF$18,MATCH(UsagePerHour!$B42,Sales!$C$5:$C$18,0),MATCH(UsagePerHour!MG$4,Sales!$D$3:$ABF$3,0))/MG$2*INDEX(Usage!$D$5:$ABF$11,MATCH(UsagePerHour!$B$36,Usage!$C$5:$C$11,0),MATCH(UsagePerHour!MG$4,Usage!$D$3:$ABF$3,0)),"")</f>
        <v>1.7237658746895357</v>
      </c>
      <c r="MH42" s="6">
        <f>IFERROR(INDEX(Sales!$D$5:$ABF$18,MATCH(UsagePerHour!$B42,Sales!$C$5:$C$18,0),MATCH(UsagePerHour!MH$4,Sales!$D$3:$ABF$3,0))/MH$2*INDEX(Usage!$D$5:$ABF$11,MATCH(UsagePerHour!$B$36,Usage!$C$5:$C$11,0),MATCH(UsagePerHour!MH$4,Usage!$D$3:$ABF$3,0)),"")</f>
        <v>6.7512549533416841</v>
      </c>
      <c r="MI42" s="6">
        <f>IFERROR(INDEX(Sales!$D$5:$ABF$18,MATCH(UsagePerHour!$B42,Sales!$C$5:$C$18,0),MATCH(UsagePerHour!MI$4,Sales!$D$3:$ABF$3,0))/MI$2*INDEX(Usage!$D$5:$ABF$11,MATCH(UsagePerHour!$B$36,Usage!$C$5:$C$11,0),MATCH(UsagePerHour!MI$4,Usage!$D$3:$ABF$3,0)),"")</f>
        <v>1.7211500273713813</v>
      </c>
      <c r="MJ42" s="6">
        <f>IFERROR(INDEX(Sales!$D$5:$ABF$18,MATCH(UsagePerHour!$B42,Sales!$C$5:$C$18,0),MATCH(UsagePerHour!MJ$4,Sales!$D$3:$ABF$3,0))/MJ$2*INDEX(Usage!$D$5:$ABF$11,MATCH(UsagePerHour!$B$36,Usage!$C$5:$C$11,0),MATCH(UsagePerHour!MJ$4,Usage!$D$3:$ABF$3,0)),"")</f>
        <v>2.6569253113859426</v>
      </c>
      <c r="MK42" s="6">
        <f>IFERROR(INDEX(Sales!$D$5:$ABF$18,MATCH(UsagePerHour!$B42,Sales!$C$5:$C$18,0),MATCH(UsagePerHour!MK$4,Sales!$D$3:$ABF$3,0))/MK$2*INDEX(Usage!$D$5:$ABF$11,MATCH(UsagePerHour!$B$36,Usage!$C$5:$C$11,0),MATCH(UsagePerHour!MK$4,Usage!$D$3:$ABF$3,0)),"")</f>
        <v>1.2643015298467923</v>
      </c>
      <c r="ML42" s="6">
        <f>IFERROR(INDEX(Sales!$D$5:$ABF$18,MATCH(UsagePerHour!$B42,Sales!$C$5:$C$18,0),MATCH(UsagePerHour!ML$4,Sales!$D$3:$ABF$3,0))/ML$2*INDEX(Usage!$D$5:$ABF$11,MATCH(UsagePerHour!$B$36,Usage!$C$5:$C$11,0),MATCH(UsagePerHour!ML$4,Usage!$D$3:$ABF$3,0)),"")</f>
        <v>5.2681738831811806</v>
      </c>
      <c r="MM42" s="6">
        <f>IFERROR(INDEX(Sales!$D$5:$ABF$18,MATCH(UsagePerHour!$B42,Sales!$C$5:$C$18,0),MATCH(UsagePerHour!MM$4,Sales!$D$3:$ABF$3,0))/MM$2*INDEX(Usage!$D$5:$ABF$11,MATCH(UsagePerHour!$B$36,Usage!$C$5:$C$11,0),MATCH(UsagePerHour!MM$4,Usage!$D$3:$ABF$3,0)),"")</f>
        <v>5.35131028016231</v>
      </c>
      <c r="MN42" s="6">
        <f>IFERROR(INDEX(Sales!$D$5:$ABF$18,MATCH(UsagePerHour!$B42,Sales!$C$5:$C$18,0),MATCH(UsagePerHour!MN$4,Sales!$D$3:$ABF$3,0))/MN$2*INDEX(Usage!$D$5:$ABF$11,MATCH(UsagePerHour!$B$36,Usage!$C$5:$C$11,0),MATCH(UsagePerHour!MN$4,Usage!$D$3:$ABF$3,0)),"")</f>
        <v>0.31093573443185962</v>
      </c>
      <c r="MO42" s="6">
        <f>IFERROR(INDEX(Sales!$D$5:$ABF$18,MATCH(UsagePerHour!$B42,Sales!$C$5:$C$18,0),MATCH(UsagePerHour!MO$4,Sales!$D$3:$ABF$3,0))/MO$2*INDEX(Usage!$D$5:$ABF$11,MATCH(UsagePerHour!$B$36,Usage!$C$5:$C$11,0),MATCH(UsagePerHour!MO$4,Usage!$D$3:$ABF$3,0)),"")</f>
        <v>4.7299915752504527</v>
      </c>
      <c r="MP42" s="6">
        <f>IFERROR(INDEX(Sales!$D$5:$ABF$18,MATCH(UsagePerHour!$B42,Sales!$C$5:$C$18,0),MATCH(UsagePerHour!MP$4,Sales!$D$3:$ABF$3,0))/MP$2*INDEX(Usage!$D$5:$ABF$11,MATCH(UsagePerHour!$B$36,Usage!$C$5:$C$11,0),MATCH(UsagePerHour!MP$4,Usage!$D$3:$ABF$3,0)),"")</f>
        <v>1.6910462446703836</v>
      </c>
      <c r="MQ42" s="6">
        <f>IFERROR(INDEX(Sales!$D$5:$ABF$18,MATCH(UsagePerHour!$B42,Sales!$C$5:$C$18,0),MATCH(UsagePerHour!MQ$4,Sales!$D$3:$ABF$3,0))/MQ$2*INDEX(Usage!$D$5:$ABF$11,MATCH(UsagePerHour!$B$36,Usage!$C$5:$C$11,0),MATCH(UsagePerHour!MQ$4,Usage!$D$3:$ABF$3,0)),"")</f>
        <v>0.91094610778443108</v>
      </c>
      <c r="MR42" s="6">
        <f>IFERROR(INDEX(Sales!$D$5:$ABF$18,MATCH(UsagePerHour!$B42,Sales!$C$5:$C$18,0),MATCH(UsagePerHour!MR$4,Sales!$D$3:$ABF$3,0))/MR$2*INDEX(Usage!$D$5:$ABF$11,MATCH(UsagePerHour!$B$36,Usage!$C$5:$C$11,0),MATCH(UsagePerHour!MR$4,Usage!$D$3:$ABF$3,0)),"")</f>
        <v>0.71920034936192923</v>
      </c>
      <c r="MS42" s="6">
        <f>IFERROR(INDEX(Sales!$D$5:$ABF$18,MATCH(UsagePerHour!$B42,Sales!$C$5:$C$18,0),MATCH(UsagePerHour!MS$4,Sales!$D$3:$ABF$3,0))/MS$2*INDEX(Usage!$D$5:$ABF$11,MATCH(UsagePerHour!$B$36,Usage!$C$5:$C$11,0),MATCH(UsagePerHour!MS$4,Usage!$D$3:$ABF$3,0)),"")</f>
        <v>6.4914824512964842</v>
      </c>
      <c r="MT42" s="6">
        <f>IFERROR(INDEX(Sales!$D$5:$ABF$18,MATCH(UsagePerHour!$B42,Sales!$C$5:$C$18,0),MATCH(UsagePerHour!MT$4,Sales!$D$3:$ABF$3,0))/MT$2*INDEX(Usage!$D$5:$ABF$11,MATCH(UsagePerHour!$B$36,Usage!$C$5:$C$11,0),MATCH(UsagePerHour!MT$4,Usage!$D$3:$ABF$3,0)),"")</f>
        <v>9.8114634251510147</v>
      </c>
      <c r="MU42" s="6">
        <f>IFERROR(INDEX(Sales!$D$5:$ABF$18,MATCH(UsagePerHour!$B42,Sales!$C$5:$C$18,0),MATCH(UsagePerHour!MU$4,Sales!$D$3:$ABF$3,0))/MU$2*INDEX(Usage!$D$5:$ABF$11,MATCH(UsagePerHour!$B$36,Usage!$C$5:$C$11,0),MATCH(UsagePerHour!MU$4,Usage!$D$3:$ABF$3,0)),"")</f>
        <v>2.3855464291156494</v>
      </c>
      <c r="MV42" s="6">
        <f>IFERROR(INDEX(Sales!$D$5:$ABF$18,MATCH(UsagePerHour!$B42,Sales!$C$5:$C$18,0),MATCH(UsagePerHour!MV$4,Sales!$D$3:$ABF$3,0))/MV$2*INDEX(Usage!$D$5:$ABF$11,MATCH(UsagePerHour!$B$36,Usage!$C$5:$C$11,0),MATCH(UsagePerHour!MV$4,Usage!$D$3:$ABF$3,0)),"")</f>
        <v>3.9623438648052902</v>
      </c>
      <c r="MW42" s="6">
        <f>IFERROR(INDEX(Sales!$D$5:$ABF$18,MATCH(UsagePerHour!$B42,Sales!$C$5:$C$18,0),MATCH(UsagePerHour!MW$4,Sales!$D$3:$ABF$3,0))/MW$2*INDEX(Usage!$D$5:$ABF$11,MATCH(UsagePerHour!$B$36,Usage!$C$5:$C$11,0),MATCH(UsagePerHour!MW$4,Usage!$D$3:$ABF$3,0)),"")</f>
        <v>0.61767852896885156</v>
      </c>
      <c r="MX42" s="6">
        <f>IFERROR(INDEX(Sales!$D$5:$ABF$18,MATCH(UsagePerHour!$B42,Sales!$C$5:$C$18,0),MATCH(UsagePerHour!MX$4,Sales!$D$3:$ABF$3,0))/MX$2*INDEX(Usage!$D$5:$ABF$11,MATCH(UsagePerHour!$B$36,Usage!$C$5:$C$11,0),MATCH(UsagePerHour!MX$4,Usage!$D$3:$ABF$3,0)),"")</f>
        <v>2.4448629291183006</v>
      </c>
      <c r="MY42" s="6">
        <f>IFERROR(INDEX(Sales!$D$5:$ABF$18,MATCH(UsagePerHour!$B42,Sales!$C$5:$C$18,0),MATCH(UsagePerHour!MY$4,Sales!$D$3:$ABF$3,0))/MY$2*INDEX(Usage!$D$5:$ABF$11,MATCH(UsagePerHour!$B$36,Usage!$C$5:$C$11,0),MATCH(UsagePerHour!MY$4,Usage!$D$3:$ABF$3,0)),"")</f>
        <v>0.71446046520077755</v>
      </c>
      <c r="MZ42" s="6">
        <f>IFERROR(INDEX(Sales!$D$5:$ABF$18,MATCH(UsagePerHour!$B42,Sales!$C$5:$C$18,0),MATCH(UsagePerHour!MZ$4,Sales!$D$3:$ABF$3,0))/MZ$2*INDEX(Usage!$D$5:$ABF$11,MATCH(UsagePerHour!$B$36,Usage!$C$5:$C$11,0),MATCH(UsagePerHour!MZ$4,Usage!$D$3:$ABF$3,0)),"")</f>
        <v>4.4964178359119149</v>
      </c>
      <c r="NA42" s="6">
        <f>IFERROR(INDEX(Sales!$D$5:$ABF$18,MATCH(UsagePerHour!$B42,Sales!$C$5:$C$18,0),MATCH(UsagePerHour!NA$4,Sales!$D$3:$ABF$3,0))/NA$2*INDEX(Usage!$D$5:$ABF$11,MATCH(UsagePerHour!$B$36,Usage!$C$5:$C$11,0),MATCH(UsagePerHour!NA$4,Usage!$D$3:$ABF$3,0)),"")</f>
        <v>2.0982339215554764</v>
      </c>
      <c r="NB42" s="6">
        <f>IFERROR(INDEX(Sales!$D$5:$ABF$18,MATCH(UsagePerHour!$B42,Sales!$C$5:$C$18,0),MATCH(UsagePerHour!NB$4,Sales!$D$3:$ABF$3,0))/NB$2*INDEX(Usage!$D$5:$ABF$11,MATCH(UsagePerHour!$B$36,Usage!$C$5:$C$11,0),MATCH(UsagePerHour!NB$4,Usage!$D$3:$ABF$3,0)),"")</f>
        <v>4.5207679344413965</v>
      </c>
      <c r="NC42" s="6">
        <f>IFERROR(INDEX(Sales!$D$5:$ABF$18,MATCH(UsagePerHour!$B42,Sales!$C$5:$C$18,0),MATCH(UsagePerHour!NC$4,Sales!$D$3:$ABF$3,0))/NC$2*INDEX(Usage!$D$5:$ABF$11,MATCH(UsagePerHour!$B$36,Usage!$C$5:$C$11,0),MATCH(UsagePerHour!NC$4,Usage!$D$3:$ABF$3,0)),"")</f>
        <v>3.0731656878153695</v>
      </c>
      <c r="ND42" s="6">
        <f>IFERROR(INDEX(Sales!$D$5:$ABF$18,MATCH(UsagePerHour!$B42,Sales!$C$5:$C$18,0),MATCH(UsagePerHour!ND$4,Sales!$D$3:$ABF$3,0))/ND$2*INDEX(Usage!$D$5:$ABF$11,MATCH(UsagePerHour!$B$36,Usage!$C$5:$C$11,0),MATCH(UsagePerHour!ND$4,Usage!$D$3:$ABF$3,0)),"")</f>
        <v>4.2273730288297662</v>
      </c>
      <c r="NE42" s="6">
        <f>IFERROR(INDEX(Sales!$D$5:$ABF$18,MATCH(UsagePerHour!$B42,Sales!$C$5:$C$18,0),MATCH(UsagePerHour!NE$4,Sales!$D$3:$ABF$3,0))/NE$2*INDEX(Usage!$D$5:$ABF$11,MATCH(UsagePerHour!$B$36,Usage!$C$5:$C$11,0),MATCH(UsagePerHour!NE$4,Usage!$D$3:$ABF$3,0)),"")</f>
        <v>0</v>
      </c>
      <c r="NF42" s="6">
        <f>IFERROR(INDEX(Sales!$D$5:$ABF$18,MATCH(UsagePerHour!$B42,Sales!$C$5:$C$18,0),MATCH(UsagePerHour!NF$4,Sales!$D$3:$ABF$3,0))/NF$2*INDEX(Usage!$D$5:$ABF$11,MATCH(UsagePerHour!$B$36,Usage!$C$5:$C$11,0),MATCH(UsagePerHour!NF$4,Usage!$D$3:$ABF$3,0)),"")</f>
        <v>0.60341103627025905</v>
      </c>
      <c r="NG42" s="6">
        <f>IFERROR(INDEX(Sales!$D$5:$ABF$18,MATCH(UsagePerHour!$B42,Sales!$C$5:$C$18,0),MATCH(UsagePerHour!NG$4,Sales!$D$3:$ABF$3,0))/NG$2*INDEX(Usage!$D$5:$ABF$11,MATCH(UsagePerHour!$B$36,Usage!$C$5:$C$11,0),MATCH(UsagePerHour!NG$4,Usage!$D$3:$ABF$3,0)),"")</f>
        <v>1.4424389144030285</v>
      </c>
      <c r="NH42" s="6">
        <f>IFERROR(INDEX(Sales!$D$5:$ABF$18,MATCH(UsagePerHour!$B42,Sales!$C$5:$C$18,0),MATCH(UsagePerHour!NH$4,Sales!$D$3:$ABF$3,0))/NH$2*INDEX(Usage!$D$5:$ABF$11,MATCH(UsagePerHour!$B$36,Usage!$C$5:$C$11,0),MATCH(UsagePerHour!NH$4,Usage!$D$3:$ABF$3,0)),"")</f>
        <v>9.0096851396554225</v>
      </c>
      <c r="NI42" s="6">
        <f>IFERROR(INDEX(Sales!$D$5:$ABF$18,MATCH(UsagePerHour!$B42,Sales!$C$5:$C$18,0),MATCH(UsagePerHour!NI$4,Sales!$D$3:$ABF$3,0))/NI$2*INDEX(Usage!$D$5:$ABF$11,MATCH(UsagePerHour!$B$36,Usage!$C$5:$C$11,0),MATCH(UsagePerHour!NI$4,Usage!$D$3:$ABF$3,0)),"")</f>
        <v>1.1474033131802168</v>
      </c>
      <c r="NJ42" s="6">
        <f>IFERROR(INDEX(Sales!$D$5:$ABF$18,MATCH(UsagePerHour!$B42,Sales!$C$5:$C$18,0),MATCH(UsagePerHour!NJ$4,Sales!$D$3:$ABF$3,0))/NJ$2*INDEX(Usage!$D$5:$ABF$11,MATCH(UsagePerHour!$B$36,Usage!$C$5:$C$11,0),MATCH(UsagePerHour!NJ$4,Usage!$D$3:$ABF$3,0)),"")</f>
        <v>6.3339424137292619</v>
      </c>
      <c r="NK42" s="6">
        <f>IFERROR(INDEX(Sales!$D$5:$ABF$18,MATCH(UsagePerHour!$B42,Sales!$C$5:$C$18,0),MATCH(UsagePerHour!NK$4,Sales!$D$3:$ABF$3,0))/NK$2*INDEX(Usage!$D$5:$ABF$11,MATCH(UsagePerHour!$B$36,Usage!$C$5:$C$11,0),MATCH(UsagePerHour!NK$4,Usage!$D$3:$ABF$3,0)),"")</f>
        <v>1.1266269049003008</v>
      </c>
      <c r="NL42" s="6">
        <f>IFERROR(INDEX(Sales!$D$5:$ABF$18,MATCH(UsagePerHour!$B42,Sales!$C$5:$C$18,0),MATCH(UsagePerHour!NL$4,Sales!$D$3:$ABF$3,0))/NL$2*INDEX(Usage!$D$5:$ABF$11,MATCH(UsagePerHour!$B$36,Usage!$C$5:$C$11,0),MATCH(UsagePerHour!NL$4,Usage!$D$3:$ABF$3,0)),"")</f>
        <v>2.4393112905683378</v>
      </c>
      <c r="NM42" s="6">
        <f>IFERROR(INDEX(Sales!$D$5:$ABF$18,MATCH(UsagePerHour!$B42,Sales!$C$5:$C$18,0),MATCH(UsagePerHour!NM$4,Sales!$D$3:$ABF$3,0))/NM$2*INDEX(Usage!$D$5:$ABF$11,MATCH(UsagePerHour!$B$36,Usage!$C$5:$C$11,0),MATCH(UsagePerHour!NM$4,Usage!$D$3:$ABF$3,0)),"")</f>
        <v>7.2094838002958745</v>
      </c>
      <c r="NN42" s="6">
        <f>IFERROR(INDEX(Sales!$D$5:$ABF$18,MATCH(UsagePerHour!$B42,Sales!$C$5:$C$18,0),MATCH(UsagePerHour!NN$4,Sales!$D$3:$ABF$3,0))/NN$2*INDEX(Usage!$D$5:$ABF$11,MATCH(UsagePerHour!$B$36,Usage!$C$5:$C$11,0),MATCH(UsagePerHour!NN$4,Usage!$D$3:$ABF$3,0)),"")</f>
        <v>9.7636365542474337</v>
      </c>
      <c r="NO42" s="6">
        <f>IFERROR(INDEX(Sales!$D$5:$ABF$18,MATCH(UsagePerHour!$B42,Sales!$C$5:$C$18,0),MATCH(UsagePerHour!NO$4,Sales!$D$3:$ABF$3,0))/NO$2*INDEX(Usage!$D$5:$ABF$11,MATCH(UsagePerHour!$B$36,Usage!$C$5:$C$11,0),MATCH(UsagePerHour!NO$4,Usage!$D$3:$ABF$3,0)),"")</f>
        <v>1.8222449800665668</v>
      </c>
      <c r="NP42" s="6">
        <f>IFERROR(INDEX(Sales!$D$5:$ABF$18,MATCH(UsagePerHour!$B42,Sales!$C$5:$C$18,0),MATCH(UsagePerHour!NP$4,Sales!$D$3:$ABF$3,0))/NP$2*INDEX(Usage!$D$5:$ABF$11,MATCH(UsagePerHour!$B$36,Usage!$C$5:$C$11,0),MATCH(UsagePerHour!NP$4,Usage!$D$3:$ABF$3,0)),"")</f>
        <v>2.9010648151472287</v>
      </c>
      <c r="NQ42" s="6">
        <f>IFERROR(INDEX(Sales!$D$5:$ABF$18,MATCH(UsagePerHour!$B42,Sales!$C$5:$C$18,0),MATCH(UsagePerHour!NQ$4,Sales!$D$3:$ABF$3,0))/NQ$2*INDEX(Usage!$D$5:$ABF$11,MATCH(UsagePerHour!$B$36,Usage!$C$5:$C$11,0),MATCH(UsagePerHour!NQ$4,Usage!$D$3:$ABF$3,0)),"")</f>
        <v>8.5775789433629939</v>
      </c>
      <c r="NR42" s="6">
        <f>IFERROR(INDEX(Sales!$D$5:$ABF$18,MATCH(UsagePerHour!$B42,Sales!$C$5:$C$18,0),MATCH(UsagePerHour!NR$4,Sales!$D$3:$ABF$3,0))/NR$2*INDEX(Usage!$D$5:$ABF$11,MATCH(UsagePerHour!$B$36,Usage!$C$5:$C$11,0),MATCH(UsagePerHour!NR$4,Usage!$D$3:$ABF$3,0)),"")</f>
        <v>2.1242615223836032</v>
      </c>
      <c r="NS42" s="6">
        <f>IFERROR(INDEX(Sales!$D$5:$ABF$18,MATCH(UsagePerHour!$B42,Sales!$C$5:$C$18,0),MATCH(UsagePerHour!NS$4,Sales!$D$3:$ABF$3,0))/NS$2*INDEX(Usage!$D$5:$ABF$11,MATCH(UsagePerHour!$B$36,Usage!$C$5:$C$11,0),MATCH(UsagePerHour!NS$4,Usage!$D$3:$ABF$3,0)),"")</f>
        <v>1.0363838163120198</v>
      </c>
      <c r="NT42" s="6">
        <f>IFERROR(INDEX(Sales!$D$5:$ABF$18,MATCH(UsagePerHour!$B42,Sales!$C$5:$C$18,0),MATCH(UsagePerHour!NT$4,Sales!$D$3:$ABF$3,0))/NT$2*INDEX(Usage!$D$5:$ABF$11,MATCH(UsagePerHour!$B$36,Usage!$C$5:$C$11,0),MATCH(UsagePerHour!NT$4,Usage!$D$3:$ABF$3,0)),"")</f>
        <v>1.0318478852191466</v>
      </c>
      <c r="NU42" s="6">
        <f>IFERROR(INDEX(Sales!$D$5:$ABF$18,MATCH(UsagePerHour!$B42,Sales!$C$5:$C$18,0),MATCH(UsagePerHour!NU$4,Sales!$D$3:$ABF$3,0))/NU$2*INDEX(Usage!$D$5:$ABF$11,MATCH(UsagePerHour!$B$36,Usage!$C$5:$C$11,0),MATCH(UsagePerHour!NU$4,Usage!$D$3:$ABF$3,0)),"")</f>
        <v>4.965017405695372</v>
      </c>
      <c r="NV42" s="6">
        <f>IFERROR(INDEX(Sales!$D$5:$ABF$18,MATCH(UsagePerHour!$B42,Sales!$C$5:$C$18,0),MATCH(UsagePerHour!NV$4,Sales!$D$3:$ABF$3,0))/NV$2*INDEX(Usage!$D$5:$ABF$11,MATCH(UsagePerHour!$B$36,Usage!$C$5:$C$11,0),MATCH(UsagePerHour!NV$4,Usage!$D$3:$ABF$3,0)),"")</f>
        <v>1.2533952234783259</v>
      </c>
      <c r="NW42" s="6">
        <f>IFERROR(INDEX(Sales!$D$5:$ABF$18,MATCH(UsagePerHour!$B42,Sales!$C$5:$C$18,0),MATCH(UsagePerHour!NW$4,Sales!$D$3:$ABF$3,0))/NW$2*INDEX(Usage!$D$5:$ABF$11,MATCH(UsagePerHour!$B$36,Usage!$C$5:$C$11,0),MATCH(UsagePerHour!NW$4,Usage!$D$3:$ABF$3,0)),"")</f>
        <v>4.0820960328723022</v>
      </c>
      <c r="NX42" s="6">
        <f>IFERROR(INDEX(Sales!$D$5:$ABF$18,MATCH(UsagePerHour!$B42,Sales!$C$5:$C$18,0),MATCH(UsagePerHour!NX$4,Sales!$D$3:$ABF$3,0))/NX$2*INDEX(Usage!$D$5:$ABF$11,MATCH(UsagePerHour!$B$36,Usage!$C$5:$C$11,0),MATCH(UsagePerHour!NX$4,Usage!$D$3:$ABF$3,0)),"")</f>
        <v>1.8452365132282162</v>
      </c>
      <c r="NY42" s="6">
        <f>IFERROR(INDEX(Sales!$D$5:$ABF$18,MATCH(UsagePerHour!$B42,Sales!$C$5:$C$18,0),MATCH(UsagePerHour!NY$4,Sales!$D$3:$ABF$3,0))/NY$2*INDEX(Usage!$D$5:$ABF$11,MATCH(UsagePerHour!$B$36,Usage!$C$5:$C$11,0),MATCH(UsagePerHour!NY$4,Usage!$D$3:$ABF$3,0)),"")</f>
        <v>10.962663776967787</v>
      </c>
      <c r="NZ42" s="6">
        <f>IFERROR(INDEX(Sales!$D$5:$ABF$18,MATCH(UsagePerHour!$B42,Sales!$C$5:$C$18,0),MATCH(UsagePerHour!NZ$4,Sales!$D$3:$ABF$3,0))/NZ$2*INDEX(Usage!$D$5:$ABF$11,MATCH(UsagePerHour!$B$36,Usage!$C$5:$C$11,0),MATCH(UsagePerHour!NZ$4,Usage!$D$3:$ABF$3,0)),"")</f>
        <v>1.1801691910771013</v>
      </c>
      <c r="OA42" s="6">
        <f>IFERROR(INDEX(Sales!$D$5:$ABF$18,MATCH(UsagePerHour!$B42,Sales!$C$5:$C$18,0),MATCH(UsagePerHour!OA$4,Sales!$D$3:$ABF$3,0))/OA$2*INDEX(Usage!$D$5:$ABF$11,MATCH(UsagePerHour!$B$36,Usage!$C$5:$C$11,0),MATCH(UsagePerHour!OA$4,Usage!$D$3:$ABF$3,0)),"")</f>
        <v>0</v>
      </c>
      <c r="OB42" s="6">
        <f>IFERROR(INDEX(Sales!$D$5:$ABF$18,MATCH(UsagePerHour!$B42,Sales!$C$5:$C$18,0),MATCH(UsagePerHour!OB$4,Sales!$D$3:$ABF$3,0))/OB$2*INDEX(Usage!$D$5:$ABF$11,MATCH(UsagePerHour!$B$36,Usage!$C$5:$C$11,0),MATCH(UsagePerHour!OB$4,Usage!$D$3:$ABF$3,0)),"")</f>
        <v>1.939879960290354</v>
      </c>
      <c r="OC42" s="6">
        <f>IFERROR(INDEX(Sales!$D$5:$ABF$18,MATCH(UsagePerHour!$B42,Sales!$C$5:$C$18,0),MATCH(UsagePerHour!OC$4,Sales!$D$3:$ABF$3,0))/OC$2*INDEX(Usage!$D$5:$ABF$11,MATCH(UsagePerHour!$B$36,Usage!$C$5:$C$11,0),MATCH(UsagePerHour!OC$4,Usage!$D$3:$ABF$3,0)),"")</f>
        <v>0.55846802931622019</v>
      </c>
      <c r="OD42" s="6">
        <f>IFERROR(INDEX(Sales!$D$5:$ABF$18,MATCH(UsagePerHour!$B42,Sales!$C$5:$C$18,0),MATCH(UsagePerHour!OD$4,Sales!$D$3:$ABF$3,0))/OD$2*INDEX(Usage!$D$5:$ABF$11,MATCH(UsagePerHour!$B$36,Usage!$C$5:$C$11,0),MATCH(UsagePerHour!OD$4,Usage!$D$3:$ABF$3,0)),"")</f>
        <v>1.922359458740724</v>
      </c>
      <c r="OE42" s="6">
        <f>IFERROR(INDEX(Sales!$D$5:$ABF$18,MATCH(UsagePerHour!$B42,Sales!$C$5:$C$18,0),MATCH(UsagePerHour!OE$4,Sales!$D$3:$ABF$3,0))/OE$2*INDEX(Usage!$D$5:$ABF$11,MATCH(UsagePerHour!$B$36,Usage!$C$5:$C$11,0),MATCH(UsagePerHour!OE$4,Usage!$D$3:$ABF$3,0)),"")</f>
        <v>2.1765113592606853</v>
      </c>
      <c r="OF42" s="6">
        <f>IFERROR(INDEX(Sales!$D$5:$ABF$18,MATCH(UsagePerHour!$B42,Sales!$C$5:$C$18,0),MATCH(UsagePerHour!OF$4,Sales!$D$3:$ABF$3,0))/OF$2*INDEX(Usage!$D$5:$ABF$11,MATCH(UsagePerHour!$B$36,Usage!$C$5:$C$11,0),MATCH(UsagePerHour!OF$4,Usage!$D$3:$ABF$3,0)),"")</f>
        <v>1.1534443708996924</v>
      </c>
      <c r="OG42" s="6">
        <f>IFERROR(INDEX(Sales!$D$5:$ABF$18,MATCH(UsagePerHour!$B42,Sales!$C$5:$C$18,0),MATCH(UsagePerHour!OG$4,Sales!$D$3:$ABF$3,0))/OG$2*INDEX(Usage!$D$5:$ABF$11,MATCH(UsagePerHour!$B$36,Usage!$C$5:$C$11,0),MATCH(UsagePerHour!OG$4,Usage!$D$3:$ABF$3,0)),"")</f>
        <v>0.74899741556011046</v>
      </c>
      <c r="OH42" s="6">
        <f>IFERROR(INDEX(Sales!$D$5:$ABF$18,MATCH(UsagePerHour!$B42,Sales!$C$5:$C$18,0),MATCH(UsagePerHour!OH$4,Sales!$D$3:$ABF$3,0))/OH$2*INDEX(Usage!$D$5:$ABF$11,MATCH(UsagePerHour!$B$36,Usage!$C$5:$C$11,0),MATCH(UsagePerHour!OH$4,Usage!$D$3:$ABF$3,0)),"")</f>
        <v>0</v>
      </c>
      <c r="OI42" s="6">
        <f>IFERROR(INDEX(Sales!$D$5:$ABF$18,MATCH(UsagePerHour!$B42,Sales!$C$5:$C$18,0),MATCH(UsagePerHour!OI$4,Sales!$D$3:$ABF$3,0))/OI$2*INDEX(Usage!$D$5:$ABF$11,MATCH(UsagePerHour!$B$36,Usage!$C$5:$C$11,0),MATCH(UsagePerHour!OI$4,Usage!$D$3:$ABF$3,0)),"")</f>
        <v>1.0218970772415485</v>
      </c>
      <c r="OJ42" s="6">
        <f>IFERROR(INDEX(Sales!$D$5:$ABF$18,MATCH(UsagePerHour!$B42,Sales!$C$5:$C$18,0),MATCH(UsagePerHour!OJ$4,Sales!$D$3:$ABF$3,0))/OJ$2*INDEX(Usage!$D$5:$ABF$11,MATCH(UsagePerHour!$B$36,Usage!$C$5:$C$11,0),MATCH(UsagePerHour!OJ$4,Usage!$D$3:$ABF$3,0)),"")</f>
        <v>5.3689637159873635</v>
      </c>
      <c r="OK42" s="6">
        <f>IFERROR(INDEX(Sales!$D$5:$ABF$18,MATCH(UsagePerHour!$B42,Sales!$C$5:$C$18,0),MATCH(UsagePerHour!OK$4,Sales!$D$3:$ABF$3,0))/OK$2*INDEX(Usage!$D$5:$ABF$11,MATCH(UsagePerHour!$B$36,Usage!$C$5:$C$11,0),MATCH(UsagePerHour!OK$4,Usage!$D$3:$ABF$3,0)),"")</f>
        <v>2.3432152637258956</v>
      </c>
      <c r="OL42" s="6">
        <f>IFERROR(INDEX(Sales!$D$5:$ABF$18,MATCH(UsagePerHour!$B42,Sales!$C$5:$C$18,0),MATCH(UsagePerHour!OL$4,Sales!$D$3:$ABF$3,0))/OL$2*INDEX(Usage!$D$5:$ABF$11,MATCH(UsagePerHour!$B$36,Usage!$C$5:$C$11,0),MATCH(UsagePerHour!OL$4,Usage!$D$3:$ABF$3,0)),"")</f>
        <v>2.2422409919440089</v>
      </c>
      <c r="OM42" s="6">
        <f>IFERROR(INDEX(Sales!$D$5:$ABF$18,MATCH(UsagePerHour!$B42,Sales!$C$5:$C$18,0),MATCH(UsagePerHour!OM$4,Sales!$D$3:$ABF$3,0))/OM$2*INDEX(Usage!$D$5:$ABF$11,MATCH(UsagePerHour!$B$36,Usage!$C$5:$C$11,0),MATCH(UsagePerHour!OM$4,Usage!$D$3:$ABF$3,0)),"")</f>
        <v>0</v>
      </c>
      <c r="ON42" s="6">
        <f>IFERROR(INDEX(Sales!$D$5:$ABF$18,MATCH(UsagePerHour!$B42,Sales!$C$5:$C$18,0),MATCH(UsagePerHour!ON$4,Sales!$D$3:$ABF$3,0))/ON$2*INDEX(Usage!$D$5:$ABF$11,MATCH(UsagePerHour!$B$36,Usage!$C$5:$C$11,0),MATCH(UsagePerHour!ON$4,Usage!$D$3:$ABF$3,0)),"")</f>
        <v>1.727113401354005</v>
      </c>
      <c r="OO42" s="6">
        <f>IFERROR(INDEX(Sales!$D$5:$ABF$18,MATCH(UsagePerHour!$B42,Sales!$C$5:$C$18,0),MATCH(UsagePerHour!OO$4,Sales!$D$3:$ABF$3,0))/OO$2*INDEX(Usage!$D$5:$ABF$11,MATCH(UsagePerHour!$B$36,Usage!$C$5:$C$11,0),MATCH(UsagePerHour!OO$4,Usage!$D$3:$ABF$3,0)),"")</f>
        <v>0.99309987605918881</v>
      </c>
      <c r="OP42" s="6">
        <f>IFERROR(INDEX(Sales!$D$5:$ABF$18,MATCH(UsagePerHour!$B42,Sales!$C$5:$C$18,0),MATCH(UsagePerHour!OP$4,Sales!$D$3:$ABF$3,0))/OP$2*INDEX(Usage!$D$5:$ABF$11,MATCH(UsagePerHour!$B$36,Usage!$C$5:$C$11,0),MATCH(UsagePerHour!OP$4,Usage!$D$3:$ABF$3,0)),"")</f>
        <v>0</v>
      </c>
      <c r="OQ42" s="6">
        <f>IFERROR(INDEX(Sales!$D$5:$ABF$18,MATCH(UsagePerHour!$B42,Sales!$C$5:$C$18,0),MATCH(UsagePerHour!OQ$4,Sales!$D$3:$ABF$3,0))/OQ$2*INDEX(Usage!$D$5:$ABF$11,MATCH(UsagePerHour!$B$36,Usage!$C$5:$C$11,0),MATCH(UsagePerHour!OQ$4,Usage!$D$3:$ABF$3,0)),"")</f>
        <v>6.662544763517392</v>
      </c>
      <c r="OR42" s="6">
        <f>IFERROR(INDEX(Sales!$D$5:$ABF$18,MATCH(UsagePerHour!$B42,Sales!$C$5:$C$18,0),MATCH(UsagePerHour!OR$4,Sales!$D$3:$ABF$3,0))/OR$2*INDEX(Usage!$D$5:$ABF$11,MATCH(UsagePerHour!$B$36,Usage!$C$5:$C$11,0),MATCH(UsagePerHour!OR$4,Usage!$D$3:$ABF$3,0)),"")</f>
        <v>0</v>
      </c>
      <c r="OS42" s="6">
        <f>IFERROR(INDEX(Sales!$D$5:$ABF$18,MATCH(UsagePerHour!$B42,Sales!$C$5:$C$18,0),MATCH(UsagePerHour!OS$4,Sales!$D$3:$ABF$3,0))/OS$2*INDEX(Usage!$D$5:$ABF$11,MATCH(UsagePerHour!$B$36,Usage!$C$5:$C$11,0),MATCH(UsagePerHour!OS$4,Usage!$D$3:$ABF$3,0)),"")</f>
        <v>0.16372709814394662</v>
      </c>
      <c r="OT42" s="6">
        <f>IFERROR(INDEX(Sales!$D$5:$ABF$18,MATCH(UsagePerHour!$B42,Sales!$C$5:$C$18,0),MATCH(UsagePerHour!OT$4,Sales!$D$3:$ABF$3,0))/OT$2*INDEX(Usage!$D$5:$ABF$11,MATCH(UsagePerHour!$B$36,Usage!$C$5:$C$11,0),MATCH(UsagePerHour!OT$4,Usage!$D$3:$ABF$3,0)),"")</f>
        <v>0</v>
      </c>
      <c r="OU42" s="6">
        <f>IFERROR(INDEX(Sales!$D$5:$ABF$18,MATCH(UsagePerHour!$B42,Sales!$C$5:$C$18,0),MATCH(UsagePerHour!OU$4,Sales!$D$3:$ABF$3,0))/OU$2*INDEX(Usage!$D$5:$ABF$11,MATCH(UsagePerHour!$B$36,Usage!$C$5:$C$11,0),MATCH(UsagePerHour!OU$4,Usage!$D$3:$ABF$3,0)),"")</f>
        <v>0.49042918408033209</v>
      </c>
      <c r="OV42" s="6">
        <f>IFERROR(INDEX(Sales!$D$5:$ABF$18,MATCH(UsagePerHour!$B42,Sales!$C$5:$C$18,0),MATCH(UsagePerHour!OV$4,Sales!$D$3:$ABF$3,0))/OV$2*INDEX(Usage!$D$5:$ABF$11,MATCH(UsagePerHour!$B$36,Usage!$C$5:$C$11,0),MATCH(UsagePerHour!OV$4,Usage!$D$3:$ABF$3,0)),"")</f>
        <v>1.9029729612430015</v>
      </c>
      <c r="OW42" s="6">
        <f>IFERROR(INDEX(Sales!$D$5:$ABF$18,MATCH(UsagePerHour!$B42,Sales!$C$5:$C$18,0),MATCH(UsagePerHour!OW$4,Sales!$D$3:$ABF$3,0))/OW$2*INDEX(Usage!$D$5:$ABF$11,MATCH(UsagePerHour!$B$36,Usage!$C$5:$C$11,0),MATCH(UsagePerHour!OW$4,Usage!$D$3:$ABF$3,0)),"")</f>
        <v>4.0302137712565189</v>
      </c>
      <c r="OX42" s="6">
        <f>IFERROR(INDEX(Sales!$D$5:$ABF$18,MATCH(UsagePerHour!$B42,Sales!$C$5:$C$18,0),MATCH(UsagePerHour!OX$4,Sales!$D$3:$ABF$3,0))/OX$2*INDEX(Usage!$D$5:$ABF$11,MATCH(UsagePerHour!$B$36,Usage!$C$5:$C$11,0),MATCH(UsagePerHour!OX$4,Usage!$D$3:$ABF$3,0)),"")</f>
        <v>5.5240379798342794</v>
      </c>
      <c r="OY42" s="6">
        <f>IFERROR(INDEX(Sales!$D$5:$ABF$18,MATCH(UsagePerHour!$B42,Sales!$C$5:$C$18,0),MATCH(UsagePerHour!OY$4,Sales!$D$3:$ABF$3,0))/OY$2*INDEX(Usage!$D$5:$ABF$11,MATCH(UsagePerHour!$B$36,Usage!$C$5:$C$11,0),MATCH(UsagePerHour!OY$4,Usage!$D$3:$ABF$3,0)),"")</f>
        <v>3.9645915161538126</v>
      </c>
      <c r="OZ42" s="6">
        <f>IFERROR(INDEX(Sales!$D$5:$ABF$18,MATCH(UsagePerHour!$B42,Sales!$C$5:$C$18,0),MATCH(UsagePerHour!OZ$4,Sales!$D$3:$ABF$3,0))/OZ$2*INDEX(Usage!$D$5:$ABF$11,MATCH(UsagePerHour!$B$36,Usage!$C$5:$C$11,0),MATCH(UsagePerHour!OZ$4,Usage!$D$3:$ABF$3,0)),"")</f>
        <v>5.1784720500505896</v>
      </c>
      <c r="PA42" s="6">
        <f>IFERROR(INDEX(Sales!$D$5:$ABF$18,MATCH(UsagePerHour!$B42,Sales!$C$5:$C$18,0),MATCH(UsagePerHour!PA$4,Sales!$D$3:$ABF$3,0))/PA$2*INDEX(Usage!$D$5:$ABF$11,MATCH(UsagePerHour!$B$36,Usage!$C$5:$C$11,0),MATCH(UsagePerHour!PA$4,Usage!$D$3:$ABF$3,0)),"")</f>
        <v>1.90686476258636</v>
      </c>
      <c r="PB42" s="6">
        <f>IFERROR(INDEX(Sales!$D$5:$ABF$18,MATCH(UsagePerHour!$B42,Sales!$C$5:$C$18,0),MATCH(UsagePerHour!PB$4,Sales!$D$3:$ABF$3,0))/PB$2*INDEX(Usage!$D$5:$ABF$11,MATCH(UsagePerHour!$B$36,Usage!$C$5:$C$11,0),MATCH(UsagePerHour!PB$4,Usage!$D$3:$ABF$3,0)),"")</f>
        <v>4.1498352278727708</v>
      </c>
      <c r="PC42" s="6">
        <f>IFERROR(INDEX(Sales!$D$5:$ABF$18,MATCH(UsagePerHour!$B42,Sales!$C$5:$C$18,0),MATCH(UsagePerHour!PC$4,Sales!$D$3:$ABF$3,0))/PC$2*INDEX(Usage!$D$5:$ABF$11,MATCH(UsagePerHour!$B$36,Usage!$C$5:$C$11,0),MATCH(UsagePerHour!PC$4,Usage!$D$3:$ABF$3,0)),"")</f>
        <v>0.17989018067923587</v>
      </c>
      <c r="PD42" s="6">
        <f>IFERROR(INDEX(Sales!$D$5:$ABF$18,MATCH(UsagePerHour!$B42,Sales!$C$5:$C$18,0),MATCH(UsagePerHour!PD$4,Sales!$D$3:$ABF$3,0))/PD$2*INDEX(Usage!$D$5:$ABF$11,MATCH(UsagePerHour!$B$36,Usage!$C$5:$C$11,0),MATCH(UsagePerHour!PD$4,Usage!$D$3:$ABF$3,0)),"")</f>
        <v>0</v>
      </c>
      <c r="PE42" s="6">
        <f>IFERROR(INDEX(Sales!$D$5:$ABF$18,MATCH(UsagePerHour!$B42,Sales!$C$5:$C$18,0),MATCH(UsagePerHour!PE$4,Sales!$D$3:$ABF$3,0))/PE$2*INDEX(Usage!$D$5:$ABF$11,MATCH(UsagePerHour!$B$36,Usage!$C$5:$C$11,0),MATCH(UsagePerHour!PE$4,Usage!$D$3:$ABF$3,0)),"")</f>
        <v>6.4986324426677884</v>
      </c>
      <c r="PF42" s="6">
        <f>IFERROR(INDEX(Sales!$D$5:$ABF$18,MATCH(UsagePerHour!$B42,Sales!$C$5:$C$18,0),MATCH(UsagePerHour!PF$4,Sales!$D$3:$ABF$3,0))/PF$2*INDEX(Usage!$D$5:$ABF$11,MATCH(UsagePerHour!$B$36,Usage!$C$5:$C$11,0),MATCH(UsagePerHour!PF$4,Usage!$D$3:$ABF$3,0)),"")</f>
        <v>4.7476261453455608</v>
      </c>
      <c r="PG42" s="6">
        <f>IFERROR(INDEX(Sales!$D$5:$ABF$18,MATCH(UsagePerHour!$B42,Sales!$C$5:$C$18,0),MATCH(UsagePerHour!PG$4,Sales!$D$3:$ABF$3,0))/PG$2*INDEX(Usage!$D$5:$ABF$11,MATCH(UsagePerHour!$B$36,Usage!$C$5:$C$11,0),MATCH(UsagePerHour!PG$4,Usage!$D$3:$ABF$3,0)),"")</f>
        <v>1.6939906858257756</v>
      </c>
      <c r="PH42" s="6">
        <f>IFERROR(INDEX(Sales!$D$5:$ABF$18,MATCH(UsagePerHour!$B42,Sales!$C$5:$C$18,0),MATCH(UsagePerHour!PH$4,Sales!$D$3:$ABF$3,0))/PH$2*INDEX(Usage!$D$5:$ABF$11,MATCH(UsagePerHour!$B$36,Usage!$C$5:$C$11,0),MATCH(UsagePerHour!PH$4,Usage!$D$3:$ABF$3,0)),"")</f>
        <v>6.9195689054606717</v>
      </c>
      <c r="PI42" s="6">
        <f>IFERROR(INDEX(Sales!$D$5:$ABF$18,MATCH(UsagePerHour!$B42,Sales!$C$5:$C$18,0),MATCH(UsagePerHour!PI$4,Sales!$D$3:$ABF$3,0))/PI$2*INDEX(Usage!$D$5:$ABF$11,MATCH(UsagePerHour!$B$36,Usage!$C$5:$C$11,0),MATCH(UsagePerHour!PI$4,Usage!$D$3:$ABF$3,0)),"")</f>
        <v>0</v>
      </c>
      <c r="PJ42" s="6">
        <f>IFERROR(INDEX(Sales!$D$5:$ABF$18,MATCH(UsagePerHour!$B42,Sales!$C$5:$C$18,0),MATCH(UsagePerHour!PJ$4,Sales!$D$3:$ABF$3,0))/PJ$2*INDEX(Usage!$D$5:$ABF$11,MATCH(UsagePerHour!$B$36,Usage!$C$5:$C$11,0),MATCH(UsagePerHour!PJ$4,Usage!$D$3:$ABF$3,0)),"")</f>
        <v>0</v>
      </c>
      <c r="PK42" s="6">
        <f>IFERROR(INDEX(Sales!$D$5:$ABF$18,MATCH(UsagePerHour!$B42,Sales!$C$5:$C$18,0),MATCH(UsagePerHour!PK$4,Sales!$D$3:$ABF$3,0))/PK$2*INDEX(Usage!$D$5:$ABF$11,MATCH(UsagePerHour!$B$36,Usage!$C$5:$C$11,0),MATCH(UsagePerHour!PK$4,Usage!$D$3:$ABF$3,0)),"")</f>
        <v>2.9642350682596676</v>
      </c>
      <c r="PL42" s="6">
        <f>IFERROR(INDEX(Sales!$D$5:$ABF$18,MATCH(UsagePerHour!$B42,Sales!$C$5:$C$18,0),MATCH(UsagePerHour!PL$4,Sales!$D$3:$ABF$3,0))/PL$2*INDEX(Usage!$D$5:$ABF$11,MATCH(UsagePerHour!$B$36,Usage!$C$5:$C$11,0),MATCH(UsagePerHour!PL$4,Usage!$D$3:$ABF$3,0)),"")</f>
        <v>2.5940188549937861</v>
      </c>
      <c r="PM42" s="6">
        <f>IFERROR(INDEX(Sales!$D$5:$ABF$18,MATCH(UsagePerHour!$B42,Sales!$C$5:$C$18,0),MATCH(UsagePerHour!PM$4,Sales!$D$3:$ABF$3,0))/PM$2*INDEX(Usage!$D$5:$ABF$11,MATCH(UsagePerHour!$B$36,Usage!$C$5:$C$11,0),MATCH(UsagePerHour!PM$4,Usage!$D$3:$ABF$3,0)),"")</f>
        <v>23.43017398795995</v>
      </c>
      <c r="PN42" s="6">
        <f>IFERROR(INDEX(Sales!$D$5:$ABF$18,MATCH(UsagePerHour!$B42,Sales!$C$5:$C$18,0),MATCH(UsagePerHour!PN$4,Sales!$D$3:$ABF$3,0))/PN$2*INDEX(Usage!$D$5:$ABF$11,MATCH(UsagePerHour!$B$36,Usage!$C$5:$C$11,0),MATCH(UsagePerHour!PN$4,Usage!$D$3:$ABF$3,0)),"")</f>
        <v>0</v>
      </c>
      <c r="PO42" s="6">
        <f>IFERROR(INDEX(Sales!$D$5:$ABF$18,MATCH(UsagePerHour!$B42,Sales!$C$5:$C$18,0),MATCH(UsagePerHour!PO$4,Sales!$D$3:$ABF$3,0))/PO$2*INDEX(Usage!$D$5:$ABF$11,MATCH(UsagePerHour!$B$36,Usage!$C$5:$C$11,0),MATCH(UsagePerHour!PO$4,Usage!$D$3:$ABF$3,0)),"")</f>
        <v>0</v>
      </c>
      <c r="PP42" s="6">
        <f>IFERROR(INDEX(Sales!$D$5:$ABF$18,MATCH(UsagePerHour!$B42,Sales!$C$5:$C$18,0),MATCH(UsagePerHour!PP$4,Sales!$D$3:$ABF$3,0))/PP$2*INDEX(Usage!$D$5:$ABF$11,MATCH(UsagePerHour!$B$36,Usage!$C$5:$C$11,0),MATCH(UsagePerHour!PP$4,Usage!$D$3:$ABF$3,0)),"")</f>
        <v>0</v>
      </c>
      <c r="PQ42" s="6">
        <f>IFERROR(INDEX(Sales!$D$5:$ABF$18,MATCH(UsagePerHour!$B42,Sales!$C$5:$C$18,0),MATCH(UsagePerHour!PQ$4,Sales!$D$3:$ABF$3,0))/PQ$2*INDEX(Usage!$D$5:$ABF$11,MATCH(UsagePerHour!$B$36,Usage!$C$5:$C$11,0),MATCH(UsagePerHour!PQ$4,Usage!$D$3:$ABF$3,0)),"")</f>
        <v>0</v>
      </c>
      <c r="PR42" s="6">
        <f>IFERROR(INDEX(Sales!$D$5:$ABF$18,MATCH(UsagePerHour!$B42,Sales!$C$5:$C$18,0),MATCH(UsagePerHour!PR$4,Sales!$D$3:$ABF$3,0))/PR$2*INDEX(Usage!$D$5:$ABF$11,MATCH(UsagePerHour!$B$36,Usage!$C$5:$C$11,0),MATCH(UsagePerHour!PR$4,Usage!$D$3:$ABF$3,0)),"")</f>
        <v>2.6035060785404509</v>
      </c>
      <c r="PS42" s="6">
        <f>IFERROR(INDEX(Sales!$D$5:$ABF$18,MATCH(UsagePerHour!$B42,Sales!$C$5:$C$18,0),MATCH(UsagePerHour!PS$4,Sales!$D$3:$ABF$3,0))/PS$2*INDEX(Usage!$D$5:$ABF$11,MATCH(UsagePerHour!$B$36,Usage!$C$5:$C$11,0),MATCH(UsagePerHour!PS$4,Usage!$D$3:$ABF$3,0)),"")</f>
        <v>4.3334468806872009</v>
      </c>
      <c r="PT42" s="6">
        <f>IFERROR(INDEX(Sales!$D$5:$ABF$18,MATCH(UsagePerHour!$B42,Sales!$C$5:$C$18,0),MATCH(UsagePerHour!PT$4,Sales!$D$3:$ABF$3,0))/PT$2*INDEX(Usage!$D$5:$ABF$11,MATCH(UsagePerHour!$B$36,Usage!$C$5:$C$11,0),MATCH(UsagePerHour!PT$4,Usage!$D$3:$ABF$3,0)),"")</f>
        <v>12.351212399349091</v>
      </c>
      <c r="PU42" s="6">
        <f>IFERROR(INDEX(Sales!$D$5:$ABF$18,MATCH(UsagePerHour!$B42,Sales!$C$5:$C$18,0),MATCH(UsagePerHour!PU$4,Sales!$D$3:$ABF$3,0))/PU$2*INDEX(Usage!$D$5:$ABF$11,MATCH(UsagePerHour!$B$36,Usage!$C$5:$C$11,0),MATCH(UsagePerHour!PU$4,Usage!$D$3:$ABF$3,0)),"")</f>
        <v>6.5228707024190866</v>
      </c>
      <c r="PV42" s="6">
        <f>IFERROR(INDEX(Sales!$D$5:$ABF$18,MATCH(UsagePerHour!$B42,Sales!$C$5:$C$18,0),MATCH(UsagePerHour!PV$4,Sales!$D$3:$ABF$3,0))/PV$2*INDEX(Usage!$D$5:$ABF$11,MATCH(UsagePerHour!$B$36,Usage!$C$5:$C$11,0),MATCH(UsagePerHour!PV$4,Usage!$D$3:$ABF$3,0)),"")</f>
        <v>0.23032322906293537</v>
      </c>
      <c r="PW42" s="6">
        <f>IFERROR(INDEX(Sales!$D$5:$ABF$18,MATCH(UsagePerHour!$B42,Sales!$C$5:$C$18,0),MATCH(UsagePerHour!PW$4,Sales!$D$3:$ABF$3,0))/PW$2*INDEX(Usage!$D$5:$ABF$11,MATCH(UsagePerHour!$B$36,Usage!$C$5:$C$11,0),MATCH(UsagePerHour!PW$4,Usage!$D$3:$ABF$3,0)),"")</f>
        <v>0.81935620890014582</v>
      </c>
      <c r="PX42" s="6">
        <f>IFERROR(INDEX(Sales!$D$5:$ABF$18,MATCH(UsagePerHour!$B42,Sales!$C$5:$C$18,0),MATCH(UsagePerHour!PX$4,Sales!$D$3:$ABF$3,0))/PX$2*INDEX(Usage!$D$5:$ABF$11,MATCH(UsagePerHour!$B$36,Usage!$C$5:$C$11,0),MATCH(UsagePerHour!PX$4,Usage!$D$3:$ABF$3,0)),"")</f>
        <v>6.463632959640539E-2</v>
      </c>
      <c r="PY42" s="6">
        <f>IFERROR(INDEX(Sales!$D$5:$ABF$18,MATCH(UsagePerHour!$B42,Sales!$C$5:$C$18,0),MATCH(UsagePerHour!PY$4,Sales!$D$3:$ABF$3,0))/PY$2*INDEX(Usage!$D$5:$ABF$11,MATCH(UsagePerHour!$B$36,Usage!$C$5:$C$11,0),MATCH(UsagePerHour!PY$4,Usage!$D$3:$ABF$3,0)),"")</f>
        <v>1.3799747863634992</v>
      </c>
      <c r="PZ42" s="6">
        <f>IFERROR(INDEX(Sales!$D$5:$ABF$18,MATCH(UsagePerHour!$B42,Sales!$C$5:$C$18,0),MATCH(UsagePerHour!PZ$4,Sales!$D$3:$ABF$3,0))/PZ$2*INDEX(Usage!$D$5:$ABF$11,MATCH(UsagePerHour!$B$36,Usage!$C$5:$C$11,0),MATCH(UsagePerHour!PZ$4,Usage!$D$3:$ABF$3,0)),"")</f>
        <v>1.938498087710983</v>
      </c>
      <c r="QA42" s="6">
        <f>IFERROR(INDEX(Sales!$D$5:$ABF$18,MATCH(UsagePerHour!$B42,Sales!$C$5:$C$18,0),MATCH(UsagePerHour!QA$4,Sales!$D$3:$ABF$3,0))/QA$2*INDEX(Usage!$D$5:$ABF$11,MATCH(UsagePerHour!$B$36,Usage!$C$5:$C$11,0),MATCH(UsagePerHour!QA$4,Usage!$D$3:$ABF$3,0)),"")</f>
        <v>12.011388952640177</v>
      </c>
      <c r="QB42" s="6">
        <f>IFERROR(INDEX(Sales!$D$5:$ABF$18,MATCH(UsagePerHour!$B42,Sales!$C$5:$C$18,0),MATCH(UsagePerHour!QB$4,Sales!$D$3:$ABF$3,0))/QB$2*INDEX(Usage!$D$5:$ABF$11,MATCH(UsagePerHour!$B$36,Usage!$C$5:$C$11,0),MATCH(UsagePerHour!QB$4,Usage!$D$3:$ABF$3,0)),"")</f>
        <v>0</v>
      </c>
      <c r="QC42" s="6">
        <f>IFERROR(INDEX(Sales!$D$5:$ABF$18,MATCH(UsagePerHour!$B42,Sales!$C$5:$C$18,0),MATCH(UsagePerHour!QC$4,Sales!$D$3:$ABF$3,0))/QC$2*INDEX(Usage!$D$5:$ABF$11,MATCH(UsagePerHour!$B$36,Usage!$C$5:$C$11,0),MATCH(UsagePerHour!QC$4,Usage!$D$3:$ABF$3,0)),"")</f>
        <v>0</v>
      </c>
      <c r="QD42" s="6">
        <f>IFERROR(INDEX(Sales!$D$5:$ABF$18,MATCH(UsagePerHour!$B42,Sales!$C$5:$C$18,0),MATCH(UsagePerHour!QD$4,Sales!$D$3:$ABF$3,0))/QD$2*INDEX(Usage!$D$5:$ABF$11,MATCH(UsagePerHour!$B$36,Usage!$C$5:$C$11,0),MATCH(UsagePerHour!QD$4,Usage!$D$3:$ABF$3,0)),"")</f>
        <v>2.1437974360979113</v>
      </c>
      <c r="QE42" s="6">
        <f>IFERROR(INDEX(Sales!$D$5:$ABF$18,MATCH(UsagePerHour!$B42,Sales!$C$5:$C$18,0),MATCH(UsagePerHour!QE$4,Sales!$D$3:$ABF$3,0))/QE$2*INDEX(Usage!$D$5:$ABF$11,MATCH(UsagePerHour!$B$36,Usage!$C$5:$C$11,0),MATCH(UsagePerHour!QE$4,Usage!$D$3:$ABF$3,0)),"")</f>
        <v>0.25193959047288023</v>
      </c>
      <c r="QF42" s="6">
        <f>IFERROR(INDEX(Sales!$D$5:$ABF$18,MATCH(UsagePerHour!$B42,Sales!$C$5:$C$18,0),MATCH(UsagePerHour!QF$4,Sales!$D$3:$ABF$3,0))/QF$2*INDEX(Usage!$D$5:$ABF$11,MATCH(UsagePerHour!$B$36,Usage!$C$5:$C$11,0),MATCH(UsagePerHour!QF$4,Usage!$D$3:$ABF$3,0)),"")</f>
        <v>1.4921069156876745</v>
      </c>
      <c r="QG42" s="6">
        <f>IFERROR(INDEX(Sales!$D$5:$ABF$18,MATCH(UsagePerHour!$B42,Sales!$C$5:$C$18,0),MATCH(UsagePerHour!QG$4,Sales!$D$3:$ABF$3,0))/QG$2*INDEX(Usage!$D$5:$ABF$11,MATCH(UsagePerHour!$B$36,Usage!$C$5:$C$11,0),MATCH(UsagePerHour!QG$4,Usage!$D$3:$ABF$3,0)),"")</f>
        <v>1.3613169247332728</v>
      </c>
      <c r="QH42" s="6">
        <f>IFERROR(INDEX(Sales!$D$5:$ABF$18,MATCH(UsagePerHour!$B42,Sales!$C$5:$C$18,0),MATCH(UsagePerHour!QH$4,Sales!$D$3:$ABF$3,0))/QH$2*INDEX(Usage!$D$5:$ABF$11,MATCH(UsagePerHour!$B$36,Usage!$C$5:$C$11,0),MATCH(UsagePerHour!QH$4,Usage!$D$3:$ABF$3,0)),"")</f>
        <v>9.0574060887589347</v>
      </c>
      <c r="QI42" s="6">
        <f>IFERROR(INDEX(Sales!$D$5:$ABF$18,MATCH(UsagePerHour!$B42,Sales!$C$5:$C$18,0),MATCH(UsagePerHour!QI$4,Sales!$D$3:$ABF$3,0))/QI$2*INDEX(Usage!$D$5:$ABF$11,MATCH(UsagePerHour!$B$36,Usage!$C$5:$C$11,0),MATCH(UsagePerHour!QI$4,Usage!$D$3:$ABF$3,0)),"")</f>
        <v>2.3314227938964849</v>
      </c>
      <c r="QJ42" s="6">
        <f>IFERROR(INDEX(Sales!$D$5:$ABF$18,MATCH(UsagePerHour!$B42,Sales!$C$5:$C$18,0),MATCH(UsagePerHour!QJ$4,Sales!$D$3:$ABF$3,0))/QJ$2*INDEX(Usage!$D$5:$ABF$11,MATCH(UsagePerHour!$B$36,Usage!$C$5:$C$11,0),MATCH(UsagePerHour!QJ$4,Usage!$D$3:$ABF$3,0)),"")</f>
        <v>3.8708146475622186E-2</v>
      </c>
      <c r="QK42" s="6">
        <f>IFERROR(INDEX(Sales!$D$5:$ABF$18,MATCH(UsagePerHour!$B42,Sales!$C$5:$C$18,0),MATCH(UsagePerHour!QK$4,Sales!$D$3:$ABF$3,0))/QK$2*INDEX(Usage!$D$5:$ABF$11,MATCH(UsagePerHour!$B$36,Usage!$C$5:$C$11,0),MATCH(UsagePerHour!QK$4,Usage!$D$3:$ABF$3,0)),"")</f>
        <v>2.1188521688190729</v>
      </c>
      <c r="QL42" s="6">
        <f>IFERROR(INDEX(Sales!$D$5:$ABF$18,MATCH(UsagePerHour!$B42,Sales!$C$5:$C$18,0),MATCH(UsagePerHour!QL$4,Sales!$D$3:$ABF$3,0))/QL$2*INDEX(Usage!$D$5:$ABF$11,MATCH(UsagePerHour!$B$36,Usage!$C$5:$C$11,0),MATCH(UsagePerHour!QL$4,Usage!$D$3:$ABF$3,0)),"")</f>
        <v>1.4753805372488644</v>
      </c>
      <c r="QM42" s="6">
        <f>IFERROR(INDEX(Sales!$D$5:$ABF$18,MATCH(UsagePerHour!$B42,Sales!$C$5:$C$18,0),MATCH(UsagePerHour!QM$4,Sales!$D$3:$ABF$3,0))/QM$2*INDEX(Usage!$D$5:$ABF$11,MATCH(UsagePerHour!$B$36,Usage!$C$5:$C$11,0),MATCH(UsagePerHour!QM$4,Usage!$D$3:$ABF$3,0)),"")</f>
        <v>2.2471154042082948</v>
      </c>
      <c r="QN42" s="6">
        <f>IFERROR(INDEX(Sales!$D$5:$ABF$18,MATCH(UsagePerHour!$B42,Sales!$C$5:$C$18,0),MATCH(UsagePerHour!QN$4,Sales!$D$3:$ABF$3,0))/QN$2*INDEX(Usage!$D$5:$ABF$11,MATCH(UsagePerHour!$B$36,Usage!$C$5:$C$11,0),MATCH(UsagePerHour!QN$4,Usage!$D$3:$ABF$3,0)),"")</f>
        <v>2.6845771783147669</v>
      </c>
      <c r="QO42" s="6">
        <f>IFERROR(INDEX(Sales!$D$5:$ABF$18,MATCH(UsagePerHour!$B42,Sales!$C$5:$C$18,0),MATCH(UsagePerHour!QO$4,Sales!$D$3:$ABF$3,0))/QO$2*INDEX(Usage!$D$5:$ABF$11,MATCH(UsagePerHour!$B$36,Usage!$C$5:$C$11,0),MATCH(UsagePerHour!QO$4,Usage!$D$3:$ABF$3,0)),"")</f>
        <v>1.0502734736525463</v>
      </c>
      <c r="QP42" s="6">
        <f>IFERROR(INDEX(Sales!$D$5:$ABF$18,MATCH(UsagePerHour!$B42,Sales!$C$5:$C$18,0),MATCH(UsagePerHour!QP$4,Sales!$D$3:$ABF$3,0))/QP$2*INDEX(Usage!$D$5:$ABF$11,MATCH(UsagePerHour!$B$36,Usage!$C$5:$C$11,0),MATCH(UsagePerHour!QP$4,Usage!$D$3:$ABF$3,0)),"")</f>
        <v>6.4856102002945448</v>
      </c>
      <c r="QQ42" s="6">
        <f>IFERROR(INDEX(Sales!$D$5:$ABF$18,MATCH(UsagePerHour!$B42,Sales!$C$5:$C$18,0),MATCH(UsagePerHour!QQ$4,Sales!$D$3:$ABF$3,0))/QQ$2*INDEX(Usage!$D$5:$ABF$11,MATCH(UsagePerHour!$B$36,Usage!$C$5:$C$11,0),MATCH(UsagePerHour!QQ$4,Usage!$D$3:$ABF$3,0)),"")</f>
        <v>2.154967582515154</v>
      </c>
      <c r="QR42" s="6">
        <f>IFERROR(INDEX(Sales!$D$5:$ABF$18,MATCH(UsagePerHour!$B42,Sales!$C$5:$C$18,0),MATCH(UsagePerHour!QR$4,Sales!$D$3:$ABF$3,0))/QR$2*INDEX(Usage!$D$5:$ABF$11,MATCH(UsagePerHour!$B$36,Usage!$C$5:$C$11,0),MATCH(UsagePerHour!QR$4,Usage!$D$3:$ABF$3,0)),"")</f>
        <v>0</v>
      </c>
      <c r="QS42" s="6">
        <f>IFERROR(INDEX(Sales!$D$5:$ABF$18,MATCH(UsagePerHour!$B42,Sales!$C$5:$C$18,0),MATCH(UsagePerHour!QS$4,Sales!$D$3:$ABF$3,0))/QS$2*INDEX(Usage!$D$5:$ABF$11,MATCH(UsagePerHour!$B$36,Usage!$C$5:$C$11,0),MATCH(UsagePerHour!QS$4,Usage!$D$3:$ABF$3,0)),"")</f>
        <v>6.5634745424987512E-2</v>
      </c>
      <c r="QT42" s="6">
        <f>IFERROR(INDEX(Sales!$D$5:$ABF$18,MATCH(UsagePerHour!$B42,Sales!$C$5:$C$18,0),MATCH(UsagePerHour!QT$4,Sales!$D$3:$ABF$3,0))/QT$2*INDEX(Usage!$D$5:$ABF$11,MATCH(UsagePerHour!$B$36,Usage!$C$5:$C$11,0),MATCH(UsagePerHour!QT$4,Usage!$D$3:$ABF$3,0)),"")</f>
        <v>0.94897679908396293</v>
      </c>
      <c r="QU42" s="6">
        <f>IFERROR(INDEX(Sales!$D$5:$ABF$18,MATCH(UsagePerHour!$B42,Sales!$C$5:$C$18,0),MATCH(UsagePerHour!QU$4,Sales!$D$3:$ABF$3,0))/QU$2*INDEX(Usage!$D$5:$ABF$11,MATCH(UsagePerHour!$B$36,Usage!$C$5:$C$11,0),MATCH(UsagePerHour!QU$4,Usage!$D$3:$ABF$3,0)),"")</f>
        <v>2.2732330191904215</v>
      </c>
      <c r="QV42" s="6">
        <f>IFERROR(INDEX(Sales!$D$5:$ABF$18,MATCH(UsagePerHour!$B42,Sales!$C$5:$C$18,0),MATCH(UsagePerHour!QV$4,Sales!$D$3:$ABF$3,0))/QV$2*INDEX(Usage!$D$5:$ABF$11,MATCH(UsagePerHour!$B$36,Usage!$C$5:$C$11,0),MATCH(UsagePerHour!QV$4,Usage!$D$3:$ABF$3,0)),"")</f>
        <v>1.3883099842484556</v>
      </c>
      <c r="QW42" s="6">
        <f>IFERROR(INDEX(Sales!$D$5:$ABF$18,MATCH(UsagePerHour!$B42,Sales!$C$5:$C$18,0),MATCH(UsagePerHour!QW$4,Sales!$D$3:$ABF$3,0))/QW$2*INDEX(Usage!$D$5:$ABF$11,MATCH(UsagePerHour!$B$36,Usage!$C$5:$C$11,0),MATCH(UsagePerHour!QW$4,Usage!$D$3:$ABF$3,0)),"")</f>
        <v>7.9706064030934067</v>
      </c>
      <c r="QX42" s="6">
        <f>IFERROR(INDEX(Sales!$D$5:$ABF$18,MATCH(UsagePerHour!$B42,Sales!$C$5:$C$18,0),MATCH(UsagePerHour!QX$4,Sales!$D$3:$ABF$3,0))/QX$2*INDEX(Usage!$D$5:$ABF$11,MATCH(UsagePerHour!$B$36,Usage!$C$5:$C$11,0),MATCH(UsagePerHour!QX$4,Usage!$D$3:$ABF$3,0)),"")</f>
        <v>1.1633217027215632</v>
      </c>
      <c r="QY42" s="6">
        <f>IFERROR(INDEX(Sales!$D$5:$ABF$18,MATCH(UsagePerHour!$B42,Sales!$C$5:$C$18,0),MATCH(UsagePerHour!QY$4,Sales!$D$3:$ABF$3,0))/QY$2*INDEX(Usage!$D$5:$ABF$11,MATCH(UsagePerHour!$B$36,Usage!$C$5:$C$11,0),MATCH(UsagePerHour!QY$4,Usage!$D$3:$ABF$3,0)),"")</f>
        <v>1.6797966730536875</v>
      </c>
      <c r="QZ42" s="6">
        <f>IFERROR(INDEX(Sales!$D$5:$ABF$18,MATCH(UsagePerHour!$B42,Sales!$C$5:$C$18,0),MATCH(UsagePerHour!QZ$4,Sales!$D$3:$ABF$3,0))/QZ$2*INDEX(Usage!$D$5:$ABF$11,MATCH(UsagePerHour!$B$36,Usage!$C$5:$C$11,0),MATCH(UsagePerHour!QZ$4,Usage!$D$3:$ABF$3,0)),"")</f>
        <v>1.0317892197808458</v>
      </c>
      <c r="RA42" s="6">
        <f>IFERROR(INDEX(Sales!$D$5:$ABF$18,MATCH(UsagePerHour!$B42,Sales!$C$5:$C$18,0),MATCH(UsagePerHour!RA$4,Sales!$D$3:$ABF$3,0))/RA$2*INDEX(Usage!$D$5:$ABF$11,MATCH(UsagePerHour!$B$36,Usage!$C$5:$C$11,0),MATCH(UsagePerHour!RA$4,Usage!$D$3:$ABF$3,0)),"")</f>
        <v>4.9033130178566307</v>
      </c>
      <c r="RB42" s="6">
        <f>IFERROR(INDEX(Sales!$D$5:$ABF$18,MATCH(UsagePerHour!$B42,Sales!$C$5:$C$18,0),MATCH(UsagePerHour!RB$4,Sales!$D$3:$ABF$3,0))/RB$2*INDEX(Usage!$D$5:$ABF$11,MATCH(UsagePerHour!$B$36,Usage!$C$5:$C$11,0),MATCH(UsagePerHour!RB$4,Usage!$D$3:$ABF$3,0)),"")</f>
        <v>4.7311696352719261</v>
      </c>
      <c r="RC42" s="6">
        <f>IFERROR(INDEX(Sales!$D$5:$ABF$18,MATCH(UsagePerHour!$B42,Sales!$C$5:$C$18,0),MATCH(UsagePerHour!RC$4,Sales!$D$3:$ABF$3,0))/RC$2*INDEX(Usage!$D$5:$ABF$11,MATCH(UsagePerHour!$B$36,Usage!$C$5:$C$11,0),MATCH(UsagePerHour!RC$4,Usage!$D$3:$ABF$3,0)),"")</f>
        <v>1.2873107696476573</v>
      </c>
      <c r="RD42" s="6">
        <f>IFERROR(INDEX(Sales!$D$5:$ABF$18,MATCH(UsagePerHour!$B42,Sales!$C$5:$C$18,0),MATCH(UsagePerHour!RD$4,Sales!$D$3:$ABF$3,0))/RD$2*INDEX(Usage!$D$5:$ABF$11,MATCH(UsagePerHour!$B$36,Usage!$C$5:$C$11,0),MATCH(UsagePerHour!RD$4,Usage!$D$3:$ABF$3,0)),"")</f>
        <v>0.72878491449964289</v>
      </c>
      <c r="RE42" s="6">
        <f>IFERROR(INDEX(Sales!$D$5:$ABF$18,MATCH(UsagePerHour!$B42,Sales!$C$5:$C$18,0),MATCH(UsagePerHour!RE$4,Sales!$D$3:$ABF$3,0))/RE$2*INDEX(Usage!$D$5:$ABF$11,MATCH(UsagePerHour!$B$36,Usage!$C$5:$C$11,0),MATCH(UsagePerHour!RE$4,Usage!$D$3:$ABF$3,0)),"")</f>
        <v>0</v>
      </c>
      <c r="RF42" s="6">
        <f>IFERROR(INDEX(Sales!$D$5:$ABF$18,MATCH(UsagePerHour!$B42,Sales!$C$5:$C$18,0),MATCH(UsagePerHour!RF$4,Sales!$D$3:$ABF$3,0))/RF$2*INDEX(Usage!$D$5:$ABF$11,MATCH(UsagePerHour!$B$36,Usage!$C$5:$C$11,0),MATCH(UsagePerHour!RF$4,Usage!$D$3:$ABF$3,0)),"")</f>
        <v>0</v>
      </c>
      <c r="RG42" s="6">
        <f>IFERROR(INDEX(Sales!$D$5:$ABF$18,MATCH(UsagePerHour!$B42,Sales!$C$5:$C$18,0),MATCH(UsagePerHour!RG$4,Sales!$D$3:$ABF$3,0))/RG$2*INDEX(Usage!$D$5:$ABF$11,MATCH(UsagePerHour!$B$36,Usage!$C$5:$C$11,0),MATCH(UsagePerHour!RG$4,Usage!$D$3:$ABF$3,0)),"")</f>
        <v>0.61874086504628367</v>
      </c>
      <c r="RH42" s="6">
        <f>IFERROR(INDEX(Sales!$D$5:$ABF$18,MATCH(UsagePerHour!$B42,Sales!$C$5:$C$18,0),MATCH(UsagePerHour!RH$4,Sales!$D$3:$ABF$3,0))/RH$2*INDEX(Usage!$D$5:$ABF$11,MATCH(UsagePerHour!$B$36,Usage!$C$5:$C$11,0),MATCH(UsagePerHour!RH$4,Usage!$D$3:$ABF$3,0)),"")</f>
        <v>6.3090684966183685</v>
      </c>
      <c r="RI42" s="6">
        <f>IFERROR(INDEX(Sales!$D$5:$ABF$18,MATCH(UsagePerHour!$B42,Sales!$C$5:$C$18,0),MATCH(UsagePerHour!RI$4,Sales!$D$3:$ABF$3,0))/RI$2*INDEX(Usage!$D$5:$ABF$11,MATCH(UsagePerHour!$B$36,Usage!$C$5:$C$11,0),MATCH(UsagePerHour!RI$4,Usage!$D$3:$ABF$3,0)),"")</f>
        <v>2.5741407027482204</v>
      </c>
      <c r="RJ42" s="6">
        <f>IFERROR(INDEX(Sales!$D$5:$ABF$18,MATCH(UsagePerHour!$B42,Sales!$C$5:$C$18,0),MATCH(UsagePerHour!RJ$4,Sales!$D$3:$ABF$3,0))/RJ$2*INDEX(Usage!$D$5:$ABF$11,MATCH(UsagePerHour!$B$36,Usage!$C$5:$C$11,0),MATCH(UsagePerHour!RJ$4,Usage!$D$3:$ABF$3,0)),"")</f>
        <v>2.7121156283946357</v>
      </c>
      <c r="RK42" s="6">
        <f>IFERROR(INDEX(Sales!$D$5:$ABF$18,MATCH(UsagePerHour!$B42,Sales!$C$5:$C$18,0),MATCH(UsagePerHour!RK$4,Sales!$D$3:$ABF$3,0))/RK$2*INDEX(Usage!$D$5:$ABF$11,MATCH(UsagePerHour!$B$36,Usage!$C$5:$C$11,0),MATCH(UsagePerHour!RK$4,Usage!$D$3:$ABF$3,0)),"")</f>
        <v>3.665056913509221</v>
      </c>
      <c r="RL42" s="6">
        <f>IFERROR(INDEX(Sales!$D$5:$ABF$18,MATCH(UsagePerHour!$B42,Sales!$C$5:$C$18,0),MATCH(UsagePerHour!RL$4,Sales!$D$3:$ABF$3,0))/RL$2*INDEX(Usage!$D$5:$ABF$11,MATCH(UsagePerHour!$B$36,Usage!$C$5:$C$11,0),MATCH(UsagePerHour!RL$4,Usage!$D$3:$ABF$3,0)),"")</f>
        <v>0.22442762935324553</v>
      </c>
      <c r="RM42" s="6">
        <f>IFERROR(INDEX(Sales!$D$5:$ABF$18,MATCH(UsagePerHour!$B42,Sales!$C$5:$C$18,0),MATCH(UsagePerHour!RM$4,Sales!$D$3:$ABF$3,0))/RM$2*INDEX(Usage!$D$5:$ABF$11,MATCH(UsagePerHour!$B$36,Usage!$C$5:$C$11,0),MATCH(UsagePerHour!RM$4,Usage!$D$3:$ABF$3,0)),"")</f>
        <v>0.20276620536010706</v>
      </c>
      <c r="RN42" s="6">
        <f>IFERROR(INDEX(Sales!$D$5:$ABF$18,MATCH(UsagePerHour!$B42,Sales!$C$5:$C$18,0),MATCH(UsagePerHour!RN$4,Sales!$D$3:$ABF$3,0))/RN$2*INDEX(Usage!$D$5:$ABF$11,MATCH(UsagePerHour!$B$36,Usage!$C$5:$C$11,0),MATCH(UsagePerHour!RN$4,Usage!$D$3:$ABF$3,0)),"")</f>
        <v>1.3798823706831547</v>
      </c>
      <c r="RO42" s="6">
        <f>IFERROR(INDEX(Sales!$D$5:$ABF$18,MATCH(UsagePerHour!$B42,Sales!$C$5:$C$18,0),MATCH(UsagePerHour!RO$4,Sales!$D$3:$ABF$3,0))/RO$2*INDEX(Usage!$D$5:$ABF$11,MATCH(UsagePerHour!$B$36,Usage!$C$5:$C$11,0),MATCH(UsagePerHour!RO$4,Usage!$D$3:$ABF$3,0)),"")</f>
        <v>6.0237075327503753</v>
      </c>
      <c r="RP42" s="6">
        <f>IFERROR(INDEX(Sales!$D$5:$ABF$18,MATCH(UsagePerHour!$B42,Sales!$C$5:$C$18,0),MATCH(UsagePerHour!RP$4,Sales!$D$3:$ABF$3,0))/RP$2*INDEX(Usage!$D$5:$ABF$11,MATCH(UsagePerHour!$B$36,Usage!$C$5:$C$11,0),MATCH(UsagePerHour!RP$4,Usage!$D$3:$ABF$3,0)),"")</f>
        <v>5.0393801489850159</v>
      </c>
      <c r="RQ42" s="6">
        <f>IFERROR(INDEX(Sales!$D$5:$ABF$18,MATCH(UsagePerHour!$B42,Sales!$C$5:$C$18,0),MATCH(UsagePerHour!RQ$4,Sales!$D$3:$ABF$3,0))/RQ$2*INDEX(Usage!$D$5:$ABF$11,MATCH(UsagePerHour!$B$36,Usage!$C$5:$C$11,0),MATCH(UsagePerHour!RQ$4,Usage!$D$3:$ABF$3,0)),"")</f>
        <v>1.778115207283407</v>
      </c>
      <c r="RR42" s="6">
        <f>IFERROR(INDEX(Sales!$D$5:$ABF$18,MATCH(UsagePerHour!$B42,Sales!$C$5:$C$18,0),MATCH(UsagePerHour!RR$4,Sales!$D$3:$ABF$3,0))/RR$2*INDEX(Usage!$D$5:$ABF$11,MATCH(UsagePerHour!$B$36,Usage!$C$5:$C$11,0),MATCH(UsagePerHour!RR$4,Usage!$D$3:$ABF$3,0)),"")</f>
        <v>2.179033714195397</v>
      </c>
      <c r="RS42" s="6">
        <f>IFERROR(INDEX(Sales!$D$5:$ABF$18,MATCH(UsagePerHour!$B42,Sales!$C$5:$C$18,0),MATCH(UsagePerHour!RS$4,Sales!$D$3:$ABF$3,0))/RS$2*INDEX(Usage!$D$5:$ABF$11,MATCH(UsagePerHour!$B$36,Usage!$C$5:$C$11,0),MATCH(UsagePerHour!RS$4,Usage!$D$3:$ABF$3,0)),"")</f>
        <v>2.9797915355501718</v>
      </c>
      <c r="RT42" s="6">
        <f>IFERROR(INDEX(Sales!$D$5:$ABF$18,MATCH(UsagePerHour!$B42,Sales!$C$5:$C$18,0),MATCH(UsagePerHour!RT$4,Sales!$D$3:$ABF$3,0))/RT$2*INDEX(Usage!$D$5:$ABF$11,MATCH(UsagePerHour!$B$36,Usage!$C$5:$C$11,0),MATCH(UsagePerHour!RT$4,Usage!$D$3:$ABF$3,0)),"")</f>
        <v>3.1668097662438175</v>
      </c>
      <c r="RU42" s="6">
        <f>IFERROR(INDEX(Sales!$D$5:$ABF$18,MATCH(UsagePerHour!$B42,Sales!$C$5:$C$18,0),MATCH(UsagePerHour!RU$4,Sales!$D$3:$ABF$3,0))/RU$2*INDEX(Usage!$D$5:$ABF$11,MATCH(UsagePerHour!$B$36,Usage!$C$5:$C$11,0),MATCH(UsagePerHour!RU$4,Usage!$D$3:$ABF$3,0)),"")</f>
        <v>0.51471978891570702</v>
      </c>
      <c r="RV42" s="6">
        <f>IFERROR(INDEX(Sales!$D$5:$ABF$18,MATCH(UsagePerHour!$B42,Sales!$C$5:$C$18,0),MATCH(UsagePerHour!RV$4,Sales!$D$3:$ABF$3,0))/RV$2*INDEX(Usage!$D$5:$ABF$11,MATCH(UsagePerHour!$B$36,Usage!$C$5:$C$11,0),MATCH(UsagePerHour!RV$4,Usage!$D$3:$ABF$3,0)),"")</f>
        <v>6.1756661007766098</v>
      </c>
      <c r="RW42" s="6">
        <f>IFERROR(INDEX(Sales!$D$5:$ABF$18,MATCH(UsagePerHour!$B42,Sales!$C$5:$C$18,0),MATCH(UsagePerHour!RW$4,Sales!$D$3:$ABF$3,0))/RW$2*INDEX(Usage!$D$5:$ABF$11,MATCH(UsagePerHour!$B$36,Usage!$C$5:$C$11,0),MATCH(UsagePerHour!RW$4,Usage!$D$3:$ABF$3,0)),"")</f>
        <v>3.2366994427488525</v>
      </c>
      <c r="RX42" s="6">
        <f>IFERROR(INDEX(Sales!$D$5:$ABF$18,MATCH(UsagePerHour!$B42,Sales!$C$5:$C$18,0),MATCH(UsagePerHour!RX$4,Sales!$D$3:$ABF$3,0))/RX$2*INDEX(Usage!$D$5:$ABF$11,MATCH(UsagePerHour!$B$36,Usage!$C$5:$C$11,0),MATCH(UsagePerHour!RX$4,Usage!$D$3:$ABF$3,0)),"")</f>
        <v>3.8861978250763682</v>
      </c>
      <c r="RY42" s="6">
        <f>IFERROR(INDEX(Sales!$D$5:$ABF$18,MATCH(UsagePerHour!$B42,Sales!$C$5:$C$18,0),MATCH(UsagePerHour!RY$4,Sales!$D$3:$ABF$3,0))/RY$2*INDEX(Usage!$D$5:$ABF$11,MATCH(UsagePerHour!$B$36,Usage!$C$5:$C$11,0),MATCH(UsagePerHour!RY$4,Usage!$D$3:$ABF$3,0)),"")</f>
        <v>3.4841713860318508</v>
      </c>
      <c r="RZ42" s="6">
        <f>IFERROR(INDEX(Sales!$D$5:$ABF$18,MATCH(UsagePerHour!$B42,Sales!$C$5:$C$18,0),MATCH(UsagePerHour!RZ$4,Sales!$D$3:$ABF$3,0))/RZ$2*INDEX(Usage!$D$5:$ABF$11,MATCH(UsagePerHour!$B$36,Usage!$C$5:$C$11,0),MATCH(UsagePerHour!RZ$4,Usage!$D$3:$ABF$3,0)),"")</f>
        <v>7.9657734763759125</v>
      </c>
      <c r="SA42" s="6">
        <f>IFERROR(INDEX(Sales!$D$5:$ABF$18,MATCH(UsagePerHour!$B42,Sales!$C$5:$C$18,0),MATCH(UsagePerHour!SA$4,Sales!$D$3:$ABF$3,0))/SA$2*INDEX(Usage!$D$5:$ABF$11,MATCH(UsagePerHour!$B$36,Usage!$C$5:$C$11,0),MATCH(UsagePerHour!SA$4,Usage!$D$3:$ABF$3,0)),"")</f>
        <v>0.91073614166845007</v>
      </c>
      <c r="SB42" s="6">
        <f>IFERROR(INDEX(Sales!$D$5:$ABF$18,MATCH(UsagePerHour!$B42,Sales!$C$5:$C$18,0),MATCH(UsagePerHour!SB$4,Sales!$D$3:$ABF$3,0))/SB$2*INDEX(Usage!$D$5:$ABF$11,MATCH(UsagePerHour!$B$36,Usage!$C$5:$C$11,0),MATCH(UsagePerHour!SB$4,Usage!$D$3:$ABF$3,0)),"")</f>
        <v>0.30782511037382526</v>
      </c>
      <c r="SC42" s="6">
        <f>IFERROR(INDEX(Sales!$D$5:$ABF$18,MATCH(UsagePerHour!$B42,Sales!$C$5:$C$18,0),MATCH(UsagePerHour!SC$4,Sales!$D$3:$ABF$3,0))/SC$2*INDEX(Usage!$D$5:$ABF$11,MATCH(UsagePerHour!$B$36,Usage!$C$5:$C$11,0),MATCH(UsagePerHour!SC$4,Usage!$D$3:$ABF$3,0)),"")</f>
        <v>2.955328321219568</v>
      </c>
      <c r="SD42" s="6">
        <f>IFERROR(INDEX(Sales!$D$5:$ABF$18,MATCH(UsagePerHour!$B42,Sales!$C$5:$C$18,0),MATCH(UsagePerHour!SD$4,Sales!$D$3:$ABF$3,0))/SD$2*INDEX(Usage!$D$5:$ABF$11,MATCH(UsagePerHour!$B$36,Usage!$C$5:$C$11,0),MATCH(UsagePerHour!SD$4,Usage!$D$3:$ABF$3,0)),"")</f>
        <v>2.0637628026930108</v>
      </c>
      <c r="SE42" s="6">
        <f>IFERROR(INDEX(Sales!$D$5:$ABF$18,MATCH(UsagePerHour!$B42,Sales!$C$5:$C$18,0),MATCH(UsagePerHour!SE$4,Sales!$D$3:$ABF$3,0))/SE$2*INDEX(Usage!$D$5:$ABF$11,MATCH(UsagePerHour!$B$36,Usage!$C$5:$C$11,0),MATCH(UsagePerHour!SE$4,Usage!$D$3:$ABF$3,0)),"")</f>
        <v>3.5216154330012119</v>
      </c>
      <c r="SF42" s="6">
        <f>IFERROR(INDEX(Sales!$D$5:$ABF$18,MATCH(UsagePerHour!$B42,Sales!$C$5:$C$18,0),MATCH(UsagePerHour!SF$4,Sales!$D$3:$ABF$3,0))/SF$2*INDEX(Usage!$D$5:$ABF$11,MATCH(UsagePerHour!$B$36,Usage!$C$5:$C$11,0),MATCH(UsagePerHour!SF$4,Usage!$D$3:$ABF$3,0)),"")</f>
        <v>2.1563625678446816</v>
      </c>
      <c r="SG42" s="6" t="str">
        <f>IFERROR(INDEX(Sales!$D$5:$ABF$18,MATCH(UsagePerHour!$B42,Sales!$C$5:$C$18,0),MATCH(UsagePerHour!SG$4,Sales!$D$3:$ABF$3,0))/SG$2*INDEX(Usage!$D$5:$ABF$11,MATCH(UsagePerHour!$B$36,Usage!$C$5:$C$11,0),MATCH(UsagePerHour!SG$4,Usage!$D$3:$ABF$3,0)),"")</f>
        <v/>
      </c>
      <c r="SH42" s="6" t="str">
        <f>IFERROR(INDEX(Sales!$D$5:$ABF$18,MATCH(UsagePerHour!$B42,Sales!$C$5:$C$18,0),MATCH(UsagePerHour!SH$4,Sales!$D$3:$ABF$3,0))/SH$2*INDEX(Usage!$D$5:$ABF$11,MATCH(UsagePerHour!$B$36,Usage!$C$5:$C$11,0),MATCH(UsagePerHour!SH$4,Usage!$D$3:$ABF$3,0)),"")</f>
        <v/>
      </c>
      <c r="SI42" s="6" t="str">
        <f>IFERROR(INDEX(Sales!$D$5:$ABF$18,MATCH(UsagePerHour!$B42,Sales!$C$5:$C$18,0),MATCH(UsagePerHour!SI$4,Sales!$D$3:$ABF$3,0))/SI$2*INDEX(Usage!$D$5:$ABF$11,MATCH(UsagePerHour!$B$36,Usage!$C$5:$C$11,0),MATCH(UsagePerHour!SI$4,Usage!$D$3:$ABF$3,0)),"")</f>
        <v/>
      </c>
      <c r="SJ42" s="6" t="str">
        <f>IFERROR(INDEX(Sales!$D$5:$ABF$18,MATCH(UsagePerHour!$B42,Sales!$C$5:$C$18,0),MATCH(UsagePerHour!SJ$4,Sales!$D$3:$ABF$3,0))/SJ$2*INDEX(Usage!$D$5:$ABF$11,MATCH(UsagePerHour!$B$36,Usage!$C$5:$C$11,0),MATCH(UsagePerHour!SJ$4,Usage!$D$3:$ABF$3,0)),"")</f>
        <v/>
      </c>
      <c r="SK42" s="6" t="str">
        <f>IFERROR(INDEX(Sales!$D$5:$ABF$18,MATCH(UsagePerHour!$B42,Sales!$C$5:$C$18,0),MATCH(UsagePerHour!SK$4,Sales!$D$3:$ABF$3,0))/SK$2*INDEX(Usage!$D$5:$ABF$11,MATCH(UsagePerHour!$B$36,Usage!$C$5:$C$11,0),MATCH(UsagePerHour!SK$4,Usage!$D$3:$ABF$3,0)),"")</f>
        <v/>
      </c>
      <c r="SL42" s="6" t="str">
        <f>IFERROR(INDEX(Sales!$D$5:$ABF$18,MATCH(UsagePerHour!$B42,Sales!$C$5:$C$18,0),MATCH(UsagePerHour!SL$4,Sales!$D$3:$ABF$3,0))/SL$2*INDEX(Usage!$D$5:$ABF$11,MATCH(UsagePerHour!$B$36,Usage!$C$5:$C$11,0),MATCH(UsagePerHour!SL$4,Usage!$D$3:$ABF$3,0)),"")</f>
        <v/>
      </c>
      <c r="SM42" s="6" t="str">
        <f>IFERROR(INDEX(Sales!$D$5:$ABF$18,MATCH(UsagePerHour!$B42,Sales!$C$5:$C$18,0),MATCH(UsagePerHour!SM$4,Sales!$D$3:$ABF$3,0))/SM$2*INDEX(Usage!$D$5:$ABF$11,MATCH(UsagePerHour!$B$36,Usage!$C$5:$C$11,0),MATCH(UsagePerHour!SM$4,Usage!$D$3:$ABF$3,0)),"")</f>
        <v/>
      </c>
      <c r="SN42" s="6" t="str">
        <f>IFERROR(INDEX(Sales!$D$5:$ABF$18,MATCH(UsagePerHour!$B42,Sales!$C$5:$C$18,0),MATCH(UsagePerHour!SN$4,Sales!$D$3:$ABF$3,0))/SN$2*INDEX(Usage!$D$5:$ABF$11,MATCH(UsagePerHour!$B$36,Usage!$C$5:$C$11,0),MATCH(UsagePerHour!SN$4,Usage!$D$3:$ABF$3,0)),"")</f>
        <v/>
      </c>
      <c r="SO42" s="6" t="str">
        <f>IFERROR(INDEX(Sales!$D$5:$ABF$18,MATCH(UsagePerHour!$B42,Sales!$C$5:$C$18,0),MATCH(UsagePerHour!SO$4,Sales!$D$3:$ABF$3,0))/SO$2*INDEX(Usage!$D$5:$ABF$11,MATCH(UsagePerHour!$B$36,Usage!$C$5:$C$11,0),MATCH(UsagePerHour!SO$4,Usage!$D$3:$ABF$3,0)),"")</f>
        <v/>
      </c>
      <c r="SP42" s="6" t="str">
        <f>IFERROR(INDEX(Sales!$D$5:$ABF$18,MATCH(UsagePerHour!$B42,Sales!$C$5:$C$18,0),MATCH(UsagePerHour!SP$4,Sales!$D$3:$ABF$3,0))/SP$2*INDEX(Usage!$D$5:$ABF$11,MATCH(UsagePerHour!$B$36,Usage!$C$5:$C$11,0),MATCH(UsagePerHour!SP$4,Usage!$D$3:$ABF$3,0)),"")</f>
        <v/>
      </c>
      <c r="SQ42" s="6" t="str">
        <f>IFERROR(INDEX(Sales!$D$5:$ABF$18,MATCH(UsagePerHour!$B42,Sales!$C$5:$C$18,0),MATCH(UsagePerHour!SQ$4,Sales!$D$3:$ABF$3,0))/SQ$2*INDEX(Usage!$D$5:$ABF$11,MATCH(UsagePerHour!$B$36,Usage!$C$5:$C$11,0),MATCH(UsagePerHour!SQ$4,Usage!$D$3:$ABF$3,0)),"")</f>
        <v/>
      </c>
      <c r="SR42" s="6" t="str">
        <f>IFERROR(INDEX(Sales!$D$5:$ABF$18,MATCH(UsagePerHour!$B42,Sales!$C$5:$C$18,0),MATCH(UsagePerHour!SR$4,Sales!$D$3:$ABF$3,0))/SR$2*INDEX(Usage!$D$5:$ABF$11,MATCH(UsagePerHour!$B$36,Usage!$C$5:$C$11,0),MATCH(UsagePerHour!SR$4,Usage!$D$3:$ABF$3,0)),"")</f>
        <v/>
      </c>
      <c r="SS42" s="6" t="str">
        <f>IFERROR(INDEX(Sales!$D$5:$ABF$18,MATCH(UsagePerHour!$B42,Sales!$C$5:$C$18,0),MATCH(UsagePerHour!SS$4,Sales!$D$3:$ABF$3,0))/SS$2*INDEX(Usage!$D$5:$ABF$11,MATCH(UsagePerHour!$B$36,Usage!$C$5:$C$11,0),MATCH(UsagePerHour!SS$4,Usage!$D$3:$ABF$3,0)),"")</f>
        <v/>
      </c>
      <c r="ST42" s="6" t="str">
        <f>IFERROR(INDEX(Sales!$D$5:$ABF$18,MATCH(UsagePerHour!$B42,Sales!$C$5:$C$18,0),MATCH(UsagePerHour!ST$4,Sales!$D$3:$ABF$3,0))/ST$2*INDEX(Usage!$D$5:$ABF$11,MATCH(UsagePerHour!$B$36,Usage!$C$5:$C$11,0),MATCH(UsagePerHour!ST$4,Usage!$D$3:$ABF$3,0)),"")</f>
        <v/>
      </c>
      <c r="SU42" s="6" t="str">
        <f>IFERROR(INDEX(Sales!$D$5:$ABF$18,MATCH(UsagePerHour!$B42,Sales!$C$5:$C$18,0),MATCH(UsagePerHour!SU$4,Sales!$D$3:$ABF$3,0))/SU$2*INDEX(Usage!$D$5:$ABF$11,MATCH(UsagePerHour!$B$36,Usage!$C$5:$C$11,0),MATCH(UsagePerHour!SU$4,Usage!$D$3:$ABF$3,0)),"")</f>
        <v/>
      </c>
      <c r="SV42" s="6" t="str">
        <f>IFERROR(INDEX(Sales!$D$5:$ABF$18,MATCH(UsagePerHour!$B42,Sales!$C$5:$C$18,0),MATCH(UsagePerHour!SV$4,Sales!$D$3:$ABF$3,0))/SV$2*INDEX(Usage!$D$5:$ABF$11,MATCH(UsagePerHour!$B$36,Usage!$C$5:$C$11,0),MATCH(UsagePerHour!SV$4,Usage!$D$3:$ABF$3,0)),"")</f>
        <v/>
      </c>
      <c r="SW42" s="6" t="str">
        <f>IFERROR(INDEX(Sales!$D$5:$ABF$18,MATCH(UsagePerHour!$B42,Sales!$C$5:$C$18,0),MATCH(UsagePerHour!SW$4,Sales!$D$3:$ABF$3,0))/SW$2*INDEX(Usage!$D$5:$ABF$11,MATCH(UsagePerHour!$B$36,Usage!$C$5:$C$11,0),MATCH(UsagePerHour!SW$4,Usage!$D$3:$ABF$3,0)),"")</f>
        <v/>
      </c>
      <c r="SX42" s="6" t="str">
        <f>IFERROR(INDEX(Sales!$D$5:$ABF$18,MATCH(UsagePerHour!$B42,Sales!$C$5:$C$18,0),MATCH(UsagePerHour!SX$4,Sales!$D$3:$ABF$3,0))/SX$2*INDEX(Usage!$D$5:$ABF$11,MATCH(UsagePerHour!$B$36,Usage!$C$5:$C$11,0),MATCH(UsagePerHour!SX$4,Usage!$D$3:$ABF$3,0)),"")</f>
        <v/>
      </c>
      <c r="SY42" s="6" t="str">
        <f>IFERROR(INDEX(Sales!$D$5:$ABF$18,MATCH(UsagePerHour!$B42,Sales!$C$5:$C$18,0),MATCH(UsagePerHour!SY$4,Sales!$D$3:$ABF$3,0))/SY$2*INDEX(Usage!$D$5:$ABF$11,MATCH(UsagePerHour!$B$36,Usage!$C$5:$C$11,0),MATCH(UsagePerHour!SY$4,Usage!$D$3:$ABF$3,0)),"")</f>
        <v/>
      </c>
      <c r="SZ42" s="6" t="str">
        <f>IFERROR(INDEX(Sales!$D$5:$ABF$18,MATCH(UsagePerHour!$B42,Sales!$C$5:$C$18,0),MATCH(UsagePerHour!SZ$4,Sales!$D$3:$ABF$3,0))/SZ$2*INDEX(Usage!$D$5:$ABF$11,MATCH(UsagePerHour!$B$36,Usage!$C$5:$C$11,0),MATCH(UsagePerHour!SZ$4,Usage!$D$3:$ABF$3,0)),"")</f>
        <v/>
      </c>
      <c r="TA42" s="6" t="str">
        <f>IFERROR(INDEX(Sales!$D$5:$ABF$18,MATCH(UsagePerHour!$B42,Sales!$C$5:$C$18,0),MATCH(UsagePerHour!TA$4,Sales!$D$3:$ABF$3,0))/TA$2*INDEX(Usage!$D$5:$ABF$11,MATCH(UsagePerHour!$B$36,Usage!$C$5:$C$11,0),MATCH(UsagePerHour!TA$4,Usage!$D$3:$ABF$3,0)),"")</f>
        <v/>
      </c>
      <c r="TB42" s="6" t="str">
        <f>IFERROR(INDEX(Sales!$D$5:$ABF$18,MATCH(UsagePerHour!$B42,Sales!$C$5:$C$18,0),MATCH(UsagePerHour!TB$4,Sales!$D$3:$ABF$3,0))/TB$2*INDEX(Usage!$D$5:$ABF$11,MATCH(UsagePerHour!$B$36,Usage!$C$5:$C$11,0),MATCH(UsagePerHour!TB$4,Usage!$D$3:$ABF$3,0)),"")</f>
        <v/>
      </c>
      <c r="TC42" s="6" t="str">
        <f>IFERROR(INDEX(Sales!$D$5:$ABF$18,MATCH(UsagePerHour!$B42,Sales!$C$5:$C$18,0),MATCH(UsagePerHour!TC$4,Sales!$D$3:$ABF$3,0))/TC$2*INDEX(Usage!$D$5:$ABF$11,MATCH(UsagePerHour!$B$36,Usage!$C$5:$C$11,0),MATCH(UsagePerHour!TC$4,Usage!$D$3:$ABF$3,0)),"")</f>
        <v/>
      </c>
      <c r="TD42" s="6" t="str">
        <f>IFERROR(INDEX(Sales!$D$5:$ABF$18,MATCH(UsagePerHour!$B42,Sales!$C$5:$C$18,0),MATCH(UsagePerHour!TD$4,Sales!$D$3:$ABF$3,0))/TD$2*INDEX(Usage!$D$5:$ABF$11,MATCH(UsagePerHour!$B$36,Usage!$C$5:$C$11,0),MATCH(UsagePerHour!TD$4,Usage!$D$3:$ABF$3,0)),"")</f>
        <v/>
      </c>
      <c r="TE42" s="6" t="str">
        <f>IFERROR(INDEX(Sales!$D$5:$ABF$18,MATCH(UsagePerHour!$B42,Sales!$C$5:$C$18,0),MATCH(UsagePerHour!TE$4,Sales!$D$3:$ABF$3,0))/TE$2*INDEX(Usage!$D$5:$ABF$11,MATCH(UsagePerHour!$B$36,Usage!$C$5:$C$11,0),MATCH(UsagePerHour!TE$4,Usage!$D$3:$ABF$3,0)),"")</f>
        <v/>
      </c>
      <c r="TF42" s="6" t="str">
        <f>IFERROR(INDEX(Sales!$D$5:$ABF$18,MATCH(UsagePerHour!$B42,Sales!$C$5:$C$18,0),MATCH(UsagePerHour!TF$4,Sales!$D$3:$ABF$3,0))/TF$2*INDEX(Usage!$D$5:$ABF$11,MATCH(UsagePerHour!$B$36,Usage!$C$5:$C$11,0),MATCH(UsagePerHour!TF$4,Usage!$D$3:$ABF$3,0)),"")</f>
        <v/>
      </c>
      <c r="TG42" s="6" t="str">
        <f>IFERROR(INDEX(Sales!$D$5:$ABF$18,MATCH(UsagePerHour!$B42,Sales!$C$5:$C$18,0),MATCH(UsagePerHour!TG$4,Sales!$D$3:$ABF$3,0))/TG$2*INDEX(Usage!$D$5:$ABF$11,MATCH(UsagePerHour!$B$36,Usage!$C$5:$C$11,0),MATCH(UsagePerHour!TG$4,Usage!$D$3:$ABF$3,0)),"")</f>
        <v/>
      </c>
      <c r="TH42" s="6" t="str">
        <f>IFERROR(INDEX(Sales!$D$5:$ABF$18,MATCH(UsagePerHour!$B42,Sales!$C$5:$C$18,0),MATCH(UsagePerHour!TH$4,Sales!$D$3:$ABF$3,0))/TH$2*INDEX(Usage!$D$5:$ABF$11,MATCH(UsagePerHour!$B$36,Usage!$C$5:$C$11,0),MATCH(UsagePerHour!TH$4,Usage!$D$3:$ABF$3,0)),"")</f>
        <v/>
      </c>
      <c r="TI42" s="6" t="str">
        <f>IFERROR(INDEX(Sales!$D$5:$ABF$18,MATCH(UsagePerHour!$B42,Sales!$C$5:$C$18,0),MATCH(UsagePerHour!TI$4,Sales!$D$3:$ABF$3,0))/TI$2*INDEX(Usage!$D$5:$ABF$11,MATCH(UsagePerHour!$B$36,Usage!$C$5:$C$11,0),MATCH(UsagePerHour!TI$4,Usage!$D$3:$ABF$3,0)),"")</f>
        <v/>
      </c>
      <c r="TJ42" s="6" t="str">
        <f>IFERROR(INDEX(Sales!$D$5:$ABF$18,MATCH(UsagePerHour!$B42,Sales!$C$5:$C$18,0),MATCH(UsagePerHour!TJ$4,Sales!$D$3:$ABF$3,0))/TJ$2*INDEX(Usage!$D$5:$ABF$11,MATCH(UsagePerHour!$B$36,Usage!$C$5:$C$11,0),MATCH(UsagePerHour!TJ$4,Usage!$D$3:$ABF$3,0)),"")</f>
        <v/>
      </c>
      <c r="TK42" s="6" t="str">
        <f>IFERROR(INDEX(Sales!$D$5:$ABF$18,MATCH(UsagePerHour!$B42,Sales!$C$5:$C$18,0),MATCH(UsagePerHour!TK$4,Sales!$D$3:$ABF$3,0))/TK$2*INDEX(Usage!$D$5:$ABF$11,MATCH(UsagePerHour!$B$36,Usage!$C$5:$C$11,0),MATCH(UsagePerHour!TK$4,Usage!$D$3:$ABF$3,0)),"")</f>
        <v/>
      </c>
      <c r="TL42" s="6" t="str">
        <f>IFERROR(INDEX(Sales!$D$5:$ABF$18,MATCH(UsagePerHour!$B42,Sales!$C$5:$C$18,0),MATCH(UsagePerHour!TL$4,Sales!$D$3:$ABF$3,0))/TL$2*INDEX(Usage!$D$5:$ABF$11,MATCH(UsagePerHour!$B$36,Usage!$C$5:$C$11,0),MATCH(UsagePerHour!TL$4,Usage!$D$3:$ABF$3,0)),"")</f>
        <v/>
      </c>
      <c r="TM42" s="6" t="str">
        <f>IFERROR(INDEX(Sales!$D$5:$ABF$18,MATCH(UsagePerHour!$B42,Sales!$C$5:$C$18,0),MATCH(UsagePerHour!TM$4,Sales!$D$3:$ABF$3,0))/TM$2*INDEX(Usage!$D$5:$ABF$11,MATCH(UsagePerHour!$B$36,Usage!$C$5:$C$11,0),MATCH(UsagePerHour!TM$4,Usage!$D$3:$ABF$3,0)),"")</f>
        <v/>
      </c>
      <c r="TN42" s="6" t="str">
        <f>IFERROR(INDEX(Sales!$D$5:$ABF$18,MATCH(UsagePerHour!$B42,Sales!$C$5:$C$18,0),MATCH(UsagePerHour!TN$4,Sales!$D$3:$ABF$3,0))/TN$2*INDEX(Usage!$D$5:$ABF$11,MATCH(UsagePerHour!$B$36,Usage!$C$5:$C$11,0),MATCH(UsagePerHour!TN$4,Usage!$D$3:$ABF$3,0)),"")</f>
        <v/>
      </c>
      <c r="TO42" s="6" t="str">
        <f>IFERROR(INDEX(Sales!$D$5:$ABF$18,MATCH(UsagePerHour!$B42,Sales!$C$5:$C$18,0),MATCH(UsagePerHour!TO$4,Sales!$D$3:$ABF$3,0))/TO$2*INDEX(Usage!$D$5:$ABF$11,MATCH(UsagePerHour!$B$36,Usage!$C$5:$C$11,0),MATCH(UsagePerHour!TO$4,Usage!$D$3:$ABF$3,0)),"")</f>
        <v/>
      </c>
      <c r="TP42" s="6" t="str">
        <f>IFERROR(INDEX(Sales!$D$5:$ABF$18,MATCH(UsagePerHour!$B42,Sales!$C$5:$C$18,0),MATCH(UsagePerHour!TP$4,Sales!$D$3:$ABF$3,0))/TP$2*INDEX(Usage!$D$5:$ABF$11,MATCH(UsagePerHour!$B$36,Usage!$C$5:$C$11,0),MATCH(UsagePerHour!TP$4,Usage!$D$3:$ABF$3,0)),"")</f>
        <v/>
      </c>
      <c r="TQ42" s="6" t="str">
        <f>IFERROR(INDEX(Sales!$D$5:$ABF$18,MATCH(UsagePerHour!$B42,Sales!$C$5:$C$18,0),MATCH(UsagePerHour!TQ$4,Sales!$D$3:$ABF$3,0))/TQ$2*INDEX(Usage!$D$5:$ABF$11,MATCH(UsagePerHour!$B$36,Usage!$C$5:$C$11,0),MATCH(UsagePerHour!TQ$4,Usage!$D$3:$ABF$3,0)),"")</f>
        <v/>
      </c>
      <c r="TR42" s="6" t="str">
        <f>IFERROR(INDEX(Sales!$D$5:$ABF$18,MATCH(UsagePerHour!$B42,Sales!$C$5:$C$18,0),MATCH(UsagePerHour!TR$4,Sales!$D$3:$ABF$3,0))/TR$2*INDEX(Usage!$D$5:$ABF$11,MATCH(UsagePerHour!$B$36,Usage!$C$5:$C$11,0),MATCH(UsagePerHour!TR$4,Usage!$D$3:$ABF$3,0)),"")</f>
        <v/>
      </c>
      <c r="TS42" s="6" t="str">
        <f>IFERROR(INDEX(Sales!$D$5:$ABF$18,MATCH(UsagePerHour!$B42,Sales!$C$5:$C$18,0),MATCH(UsagePerHour!TS$4,Sales!$D$3:$ABF$3,0))/TS$2*INDEX(Usage!$D$5:$ABF$11,MATCH(UsagePerHour!$B$36,Usage!$C$5:$C$11,0),MATCH(UsagePerHour!TS$4,Usage!$D$3:$ABF$3,0)),"")</f>
        <v/>
      </c>
      <c r="TT42" s="6" t="str">
        <f>IFERROR(INDEX(Sales!$D$5:$ABF$18,MATCH(UsagePerHour!$B42,Sales!$C$5:$C$18,0),MATCH(UsagePerHour!TT$4,Sales!$D$3:$ABF$3,0))/TT$2*INDEX(Usage!$D$5:$ABF$11,MATCH(UsagePerHour!$B$36,Usage!$C$5:$C$11,0),MATCH(UsagePerHour!TT$4,Usage!$D$3:$ABF$3,0)),"")</f>
        <v/>
      </c>
      <c r="TU42" s="6" t="str">
        <f>IFERROR(INDEX(Sales!$D$5:$ABF$18,MATCH(UsagePerHour!$B42,Sales!$C$5:$C$18,0),MATCH(UsagePerHour!TU$4,Sales!$D$3:$ABF$3,0))/TU$2*INDEX(Usage!$D$5:$ABF$11,MATCH(UsagePerHour!$B$36,Usage!$C$5:$C$11,0),MATCH(UsagePerHour!TU$4,Usage!$D$3:$ABF$3,0)),"")</f>
        <v/>
      </c>
      <c r="TV42" s="6" t="str">
        <f>IFERROR(INDEX(Sales!$D$5:$ABF$18,MATCH(UsagePerHour!$B42,Sales!$C$5:$C$18,0),MATCH(UsagePerHour!TV$4,Sales!$D$3:$ABF$3,0))/TV$2*INDEX(Usage!$D$5:$ABF$11,MATCH(UsagePerHour!$B$36,Usage!$C$5:$C$11,0),MATCH(UsagePerHour!TV$4,Usage!$D$3:$ABF$3,0)),"")</f>
        <v/>
      </c>
      <c r="TW42" s="6" t="str">
        <f>IFERROR(INDEX(Sales!$D$5:$ABF$18,MATCH(UsagePerHour!$B42,Sales!$C$5:$C$18,0),MATCH(UsagePerHour!TW$4,Sales!$D$3:$ABF$3,0))/TW$2*INDEX(Usage!$D$5:$ABF$11,MATCH(UsagePerHour!$B$36,Usage!$C$5:$C$11,0),MATCH(UsagePerHour!TW$4,Usage!$D$3:$ABF$3,0)),"")</f>
        <v/>
      </c>
      <c r="TX42" s="6" t="str">
        <f>IFERROR(INDEX(Sales!$D$5:$ABF$18,MATCH(UsagePerHour!$B42,Sales!$C$5:$C$18,0),MATCH(UsagePerHour!TX$4,Sales!$D$3:$ABF$3,0))/TX$2*INDEX(Usage!$D$5:$ABF$11,MATCH(UsagePerHour!$B$36,Usage!$C$5:$C$11,0),MATCH(UsagePerHour!TX$4,Usage!$D$3:$ABF$3,0)),"")</f>
        <v/>
      </c>
      <c r="TY42" s="6" t="str">
        <f>IFERROR(INDEX(Sales!$D$5:$ABF$18,MATCH(UsagePerHour!$B42,Sales!$C$5:$C$18,0),MATCH(UsagePerHour!TY$4,Sales!$D$3:$ABF$3,0))/TY$2*INDEX(Usage!$D$5:$ABF$11,MATCH(UsagePerHour!$B$36,Usage!$C$5:$C$11,0),MATCH(UsagePerHour!TY$4,Usage!$D$3:$ABF$3,0)),"")</f>
        <v/>
      </c>
      <c r="TZ42" s="6" t="str">
        <f>IFERROR(INDEX(Sales!$D$5:$ABF$18,MATCH(UsagePerHour!$B42,Sales!$C$5:$C$18,0),MATCH(UsagePerHour!TZ$4,Sales!$D$3:$ABF$3,0))/TZ$2*INDEX(Usage!$D$5:$ABF$11,MATCH(UsagePerHour!$B$36,Usage!$C$5:$C$11,0),MATCH(UsagePerHour!TZ$4,Usage!$D$3:$ABF$3,0)),"")</f>
        <v/>
      </c>
      <c r="UA42" s="6" t="str">
        <f>IFERROR(INDEX(Sales!$D$5:$ABF$18,MATCH(UsagePerHour!$B42,Sales!$C$5:$C$18,0),MATCH(UsagePerHour!UA$4,Sales!$D$3:$ABF$3,0))/UA$2*INDEX(Usage!$D$5:$ABF$11,MATCH(UsagePerHour!$B$36,Usage!$C$5:$C$11,0),MATCH(UsagePerHour!UA$4,Usage!$D$3:$ABF$3,0)),"")</f>
        <v/>
      </c>
      <c r="UB42" s="6" t="str">
        <f>IFERROR(INDEX(Sales!$D$5:$ABF$18,MATCH(UsagePerHour!$B42,Sales!$C$5:$C$18,0),MATCH(UsagePerHour!UB$4,Sales!$D$3:$ABF$3,0))/UB$2*INDEX(Usage!$D$5:$ABF$11,MATCH(UsagePerHour!$B$36,Usage!$C$5:$C$11,0),MATCH(UsagePerHour!UB$4,Usage!$D$3:$ABF$3,0)),"")</f>
        <v/>
      </c>
      <c r="UC42" s="6" t="str">
        <f>IFERROR(INDEX(Sales!$D$5:$ABF$18,MATCH(UsagePerHour!$B42,Sales!$C$5:$C$18,0),MATCH(UsagePerHour!UC$4,Sales!$D$3:$ABF$3,0))/UC$2*INDEX(Usage!$D$5:$ABF$11,MATCH(UsagePerHour!$B$36,Usage!$C$5:$C$11,0),MATCH(UsagePerHour!UC$4,Usage!$D$3:$ABF$3,0)),"")</f>
        <v/>
      </c>
      <c r="UD42" s="6" t="str">
        <f>IFERROR(INDEX(Sales!$D$5:$ABF$18,MATCH(UsagePerHour!$B42,Sales!$C$5:$C$18,0),MATCH(UsagePerHour!UD$4,Sales!$D$3:$ABF$3,0))/UD$2*INDEX(Usage!$D$5:$ABF$11,MATCH(UsagePerHour!$B$36,Usage!$C$5:$C$11,0),MATCH(UsagePerHour!UD$4,Usage!$D$3:$ABF$3,0)),"")</f>
        <v/>
      </c>
      <c r="UE42" s="6" t="str">
        <f>IFERROR(INDEX(Sales!$D$5:$ABF$18,MATCH(UsagePerHour!$B42,Sales!$C$5:$C$18,0),MATCH(UsagePerHour!UE$4,Sales!$D$3:$ABF$3,0))/UE$2*INDEX(Usage!$D$5:$ABF$11,MATCH(UsagePerHour!$B$36,Usage!$C$5:$C$11,0),MATCH(UsagePerHour!UE$4,Usage!$D$3:$ABF$3,0)),"")</f>
        <v/>
      </c>
      <c r="UF42" s="6" t="str">
        <f>IFERROR(INDEX(Sales!$D$5:$ABF$18,MATCH(UsagePerHour!$B42,Sales!$C$5:$C$18,0),MATCH(UsagePerHour!UF$4,Sales!$D$3:$ABF$3,0))/UF$2*INDEX(Usage!$D$5:$ABF$11,MATCH(UsagePerHour!$B$36,Usage!$C$5:$C$11,0),MATCH(UsagePerHour!UF$4,Usage!$D$3:$ABF$3,0)),"")</f>
        <v/>
      </c>
      <c r="UG42" s="6" t="str">
        <f>IFERROR(INDEX(Sales!$D$5:$ABF$18,MATCH(UsagePerHour!$B42,Sales!$C$5:$C$18,0),MATCH(UsagePerHour!UG$4,Sales!$D$3:$ABF$3,0))/UG$2*INDEX(Usage!$D$5:$ABF$11,MATCH(UsagePerHour!$B$36,Usage!$C$5:$C$11,0),MATCH(UsagePerHour!UG$4,Usage!$D$3:$ABF$3,0)),"")</f>
        <v/>
      </c>
      <c r="UH42" s="6" t="str">
        <f>IFERROR(INDEX(Sales!$D$5:$ABF$18,MATCH(UsagePerHour!$B42,Sales!$C$5:$C$18,0),MATCH(UsagePerHour!UH$4,Sales!$D$3:$ABF$3,0))/UH$2*INDEX(Usage!$D$5:$ABF$11,MATCH(UsagePerHour!$B$36,Usage!$C$5:$C$11,0),MATCH(UsagePerHour!UH$4,Usage!$D$3:$ABF$3,0)),"")</f>
        <v/>
      </c>
      <c r="UI42" s="6" t="str">
        <f>IFERROR(INDEX(Sales!$D$5:$ABF$18,MATCH(UsagePerHour!$B42,Sales!$C$5:$C$18,0),MATCH(UsagePerHour!UI$4,Sales!$D$3:$ABF$3,0))/UI$2*INDEX(Usage!$D$5:$ABF$11,MATCH(UsagePerHour!$B$36,Usage!$C$5:$C$11,0),MATCH(UsagePerHour!UI$4,Usage!$D$3:$ABF$3,0)),"")</f>
        <v/>
      </c>
      <c r="UJ42" s="6" t="str">
        <f>IFERROR(INDEX(Sales!$D$5:$ABF$18,MATCH(UsagePerHour!$B42,Sales!$C$5:$C$18,0),MATCH(UsagePerHour!UJ$4,Sales!$D$3:$ABF$3,0))/UJ$2*INDEX(Usage!$D$5:$ABF$11,MATCH(UsagePerHour!$B$36,Usage!$C$5:$C$11,0),MATCH(UsagePerHour!UJ$4,Usage!$D$3:$ABF$3,0)),"")</f>
        <v/>
      </c>
      <c r="UK42" s="6" t="str">
        <f>IFERROR(INDEX(Sales!$D$5:$ABF$18,MATCH(UsagePerHour!$B42,Sales!$C$5:$C$18,0),MATCH(UsagePerHour!UK$4,Sales!$D$3:$ABF$3,0))/UK$2*INDEX(Usage!$D$5:$ABF$11,MATCH(UsagePerHour!$B$36,Usage!$C$5:$C$11,0),MATCH(UsagePerHour!UK$4,Usage!$D$3:$ABF$3,0)),"")</f>
        <v/>
      </c>
      <c r="UL42" s="6" t="str">
        <f>IFERROR(INDEX(Sales!$D$5:$ABF$18,MATCH(UsagePerHour!$B42,Sales!$C$5:$C$18,0),MATCH(UsagePerHour!UL$4,Sales!$D$3:$ABF$3,0))/UL$2*INDEX(Usage!$D$5:$ABF$11,MATCH(UsagePerHour!$B$36,Usage!$C$5:$C$11,0),MATCH(UsagePerHour!UL$4,Usage!$D$3:$ABF$3,0)),"")</f>
        <v/>
      </c>
      <c r="UM42" s="6" t="str">
        <f>IFERROR(INDEX(Sales!$D$5:$ABF$18,MATCH(UsagePerHour!$B42,Sales!$C$5:$C$18,0),MATCH(UsagePerHour!UM$4,Sales!$D$3:$ABF$3,0))/UM$2*INDEX(Usage!$D$5:$ABF$11,MATCH(UsagePerHour!$B$36,Usage!$C$5:$C$11,0),MATCH(UsagePerHour!UM$4,Usage!$D$3:$ABF$3,0)),"")</f>
        <v/>
      </c>
      <c r="UN42" s="6" t="str">
        <f>IFERROR(INDEX(Sales!$D$5:$ABF$18,MATCH(UsagePerHour!$B42,Sales!$C$5:$C$18,0),MATCH(UsagePerHour!UN$4,Sales!$D$3:$ABF$3,0))/UN$2*INDEX(Usage!$D$5:$ABF$11,MATCH(UsagePerHour!$B$36,Usage!$C$5:$C$11,0),MATCH(UsagePerHour!UN$4,Usage!$D$3:$ABF$3,0)),"")</f>
        <v/>
      </c>
      <c r="UO42" s="6" t="str">
        <f>IFERROR(INDEX(Sales!$D$5:$ABF$18,MATCH(UsagePerHour!$B42,Sales!$C$5:$C$18,0),MATCH(UsagePerHour!UO$4,Sales!$D$3:$ABF$3,0))/UO$2*INDEX(Usage!$D$5:$ABF$11,MATCH(UsagePerHour!$B$36,Usage!$C$5:$C$11,0),MATCH(UsagePerHour!UO$4,Usage!$D$3:$ABF$3,0)),"")</f>
        <v/>
      </c>
      <c r="UP42" s="6" t="str">
        <f>IFERROR(INDEX(Sales!$D$5:$ABF$18,MATCH(UsagePerHour!$B42,Sales!$C$5:$C$18,0),MATCH(UsagePerHour!UP$4,Sales!$D$3:$ABF$3,0))/UP$2*INDEX(Usage!$D$5:$ABF$11,MATCH(UsagePerHour!$B$36,Usage!$C$5:$C$11,0),MATCH(UsagePerHour!UP$4,Usage!$D$3:$ABF$3,0)),"")</f>
        <v/>
      </c>
      <c r="UQ42" s="6" t="str">
        <f>IFERROR(INDEX(Sales!$D$5:$ABF$18,MATCH(UsagePerHour!$B42,Sales!$C$5:$C$18,0),MATCH(UsagePerHour!UQ$4,Sales!$D$3:$ABF$3,0))/UQ$2*INDEX(Usage!$D$5:$ABF$11,MATCH(UsagePerHour!$B$36,Usage!$C$5:$C$11,0),MATCH(UsagePerHour!UQ$4,Usage!$D$3:$ABF$3,0)),"")</f>
        <v/>
      </c>
      <c r="UR42" s="6" t="str">
        <f>IFERROR(INDEX(Sales!$D$5:$ABF$18,MATCH(UsagePerHour!$B42,Sales!$C$5:$C$18,0),MATCH(UsagePerHour!UR$4,Sales!$D$3:$ABF$3,0))/UR$2*INDEX(Usage!$D$5:$ABF$11,MATCH(UsagePerHour!$B$36,Usage!$C$5:$C$11,0),MATCH(UsagePerHour!UR$4,Usage!$D$3:$ABF$3,0)),"")</f>
        <v/>
      </c>
      <c r="US42" s="6" t="str">
        <f>IFERROR(INDEX(Sales!$D$5:$ABF$18,MATCH(UsagePerHour!$B42,Sales!$C$5:$C$18,0),MATCH(UsagePerHour!US$4,Sales!$D$3:$ABF$3,0))/US$2*INDEX(Usage!$D$5:$ABF$11,MATCH(UsagePerHour!$B$36,Usage!$C$5:$C$11,0),MATCH(UsagePerHour!US$4,Usage!$D$3:$ABF$3,0)),"")</f>
        <v/>
      </c>
      <c r="UT42" s="6" t="str">
        <f>IFERROR(INDEX(Sales!$D$5:$ABF$18,MATCH(UsagePerHour!$B42,Sales!$C$5:$C$18,0),MATCH(UsagePerHour!UT$4,Sales!$D$3:$ABF$3,0))/UT$2*INDEX(Usage!$D$5:$ABF$11,MATCH(UsagePerHour!$B$36,Usage!$C$5:$C$11,0),MATCH(UsagePerHour!UT$4,Usage!$D$3:$ABF$3,0)),"")</f>
        <v/>
      </c>
      <c r="UU42" s="6" t="str">
        <f>IFERROR(INDEX(Sales!$D$5:$ABF$18,MATCH(UsagePerHour!$B42,Sales!$C$5:$C$18,0),MATCH(UsagePerHour!UU$4,Sales!$D$3:$ABF$3,0))/UU$2*INDEX(Usage!$D$5:$ABF$11,MATCH(UsagePerHour!$B$36,Usage!$C$5:$C$11,0),MATCH(UsagePerHour!UU$4,Usage!$D$3:$ABF$3,0)),"")</f>
        <v/>
      </c>
      <c r="UV42" s="6" t="str">
        <f>IFERROR(INDEX(Sales!$D$5:$ABF$18,MATCH(UsagePerHour!$B42,Sales!$C$5:$C$18,0),MATCH(UsagePerHour!UV$4,Sales!$D$3:$ABF$3,0))/UV$2*INDEX(Usage!$D$5:$ABF$11,MATCH(UsagePerHour!$B$36,Usage!$C$5:$C$11,0),MATCH(UsagePerHour!UV$4,Usage!$D$3:$ABF$3,0)),"")</f>
        <v/>
      </c>
      <c r="UW42" s="6" t="str">
        <f>IFERROR(INDEX(Sales!$D$5:$ABF$18,MATCH(UsagePerHour!$B42,Sales!$C$5:$C$18,0),MATCH(UsagePerHour!UW$4,Sales!$D$3:$ABF$3,0))/UW$2*INDEX(Usage!$D$5:$ABF$11,MATCH(UsagePerHour!$B$36,Usage!$C$5:$C$11,0),MATCH(UsagePerHour!UW$4,Usage!$D$3:$ABF$3,0)),"")</f>
        <v/>
      </c>
      <c r="UX42" s="6" t="str">
        <f>IFERROR(INDEX(Sales!$D$5:$ABF$18,MATCH(UsagePerHour!$B42,Sales!$C$5:$C$18,0),MATCH(UsagePerHour!UX$4,Sales!$D$3:$ABF$3,0))/UX$2*INDEX(Usage!$D$5:$ABF$11,MATCH(UsagePerHour!$B$36,Usage!$C$5:$C$11,0),MATCH(UsagePerHour!UX$4,Usage!$D$3:$ABF$3,0)),"")</f>
        <v/>
      </c>
      <c r="UY42" s="6" t="str">
        <f>IFERROR(INDEX(Sales!$D$5:$ABF$18,MATCH(UsagePerHour!$B42,Sales!$C$5:$C$18,0),MATCH(UsagePerHour!UY$4,Sales!$D$3:$ABF$3,0))/UY$2*INDEX(Usage!$D$5:$ABF$11,MATCH(UsagePerHour!$B$36,Usage!$C$5:$C$11,0),MATCH(UsagePerHour!UY$4,Usage!$D$3:$ABF$3,0)),"")</f>
        <v/>
      </c>
      <c r="UZ42" s="6" t="str">
        <f>IFERROR(INDEX(Sales!$D$5:$ABF$18,MATCH(UsagePerHour!$B42,Sales!$C$5:$C$18,0),MATCH(UsagePerHour!UZ$4,Sales!$D$3:$ABF$3,0))/UZ$2*INDEX(Usage!$D$5:$ABF$11,MATCH(UsagePerHour!$B$36,Usage!$C$5:$C$11,0),MATCH(UsagePerHour!UZ$4,Usage!$D$3:$ABF$3,0)),"")</f>
        <v/>
      </c>
      <c r="VA42" s="6" t="str">
        <f>IFERROR(INDEX(Sales!$D$5:$ABF$18,MATCH(UsagePerHour!$B42,Sales!$C$5:$C$18,0),MATCH(UsagePerHour!VA$4,Sales!$D$3:$ABF$3,0))/VA$2*INDEX(Usage!$D$5:$ABF$11,MATCH(UsagePerHour!$B$36,Usage!$C$5:$C$11,0),MATCH(UsagePerHour!VA$4,Usage!$D$3:$ABF$3,0)),"")</f>
        <v/>
      </c>
      <c r="VB42" s="6" t="str">
        <f>IFERROR(INDEX(Sales!$D$5:$ABF$18,MATCH(UsagePerHour!$B42,Sales!$C$5:$C$18,0),MATCH(UsagePerHour!VB$4,Sales!$D$3:$ABF$3,0))/VB$2*INDEX(Usage!$D$5:$ABF$11,MATCH(UsagePerHour!$B$36,Usage!$C$5:$C$11,0),MATCH(UsagePerHour!VB$4,Usage!$D$3:$ABF$3,0)),"")</f>
        <v/>
      </c>
      <c r="VC42" s="6" t="str">
        <f>IFERROR(INDEX(Sales!$D$5:$ABF$18,MATCH(UsagePerHour!$B42,Sales!$C$5:$C$18,0),MATCH(UsagePerHour!VC$4,Sales!$D$3:$ABF$3,0))/VC$2*INDEX(Usage!$D$5:$ABF$11,MATCH(UsagePerHour!$B$36,Usage!$C$5:$C$11,0),MATCH(UsagePerHour!VC$4,Usage!$D$3:$ABF$3,0)),"")</f>
        <v/>
      </c>
      <c r="VD42" s="6" t="str">
        <f>IFERROR(INDEX(Sales!$D$5:$ABF$18,MATCH(UsagePerHour!$B42,Sales!$C$5:$C$18,0),MATCH(UsagePerHour!VD$4,Sales!$D$3:$ABF$3,0))/VD$2*INDEX(Usage!$D$5:$ABF$11,MATCH(UsagePerHour!$B$36,Usage!$C$5:$C$11,0),MATCH(UsagePerHour!VD$4,Usage!$D$3:$ABF$3,0)),"")</f>
        <v/>
      </c>
      <c r="VE42" s="6" t="str">
        <f>IFERROR(INDEX(Sales!$D$5:$ABF$18,MATCH(UsagePerHour!$B42,Sales!$C$5:$C$18,0),MATCH(UsagePerHour!VE$4,Sales!$D$3:$ABF$3,0))/VE$2*INDEX(Usage!$D$5:$ABF$11,MATCH(UsagePerHour!$B$36,Usage!$C$5:$C$11,0),MATCH(UsagePerHour!VE$4,Usage!$D$3:$ABF$3,0)),"")</f>
        <v/>
      </c>
      <c r="VF42" s="6" t="str">
        <f>IFERROR(INDEX(Sales!$D$5:$ABF$18,MATCH(UsagePerHour!$B42,Sales!$C$5:$C$18,0),MATCH(UsagePerHour!VF$4,Sales!$D$3:$ABF$3,0))/VF$2*INDEX(Usage!$D$5:$ABF$11,MATCH(UsagePerHour!$B$36,Usage!$C$5:$C$11,0),MATCH(UsagePerHour!VF$4,Usage!$D$3:$ABF$3,0)),"")</f>
        <v/>
      </c>
      <c r="VG42" s="6" t="str">
        <f>IFERROR(INDEX(Sales!$D$5:$ABF$18,MATCH(UsagePerHour!$B42,Sales!$C$5:$C$18,0),MATCH(UsagePerHour!VG$4,Sales!$D$3:$ABF$3,0))/VG$2*INDEX(Usage!$D$5:$ABF$11,MATCH(UsagePerHour!$B$36,Usage!$C$5:$C$11,0),MATCH(UsagePerHour!VG$4,Usage!$D$3:$ABF$3,0)),"")</f>
        <v/>
      </c>
      <c r="VH42" s="6" t="str">
        <f>IFERROR(INDEX(Sales!$D$5:$ABF$18,MATCH(UsagePerHour!$B42,Sales!$C$5:$C$18,0),MATCH(UsagePerHour!VH$4,Sales!$D$3:$ABF$3,0))/VH$2*INDEX(Usage!$D$5:$ABF$11,MATCH(UsagePerHour!$B$36,Usage!$C$5:$C$11,0),MATCH(UsagePerHour!VH$4,Usage!$D$3:$ABF$3,0)),"")</f>
        <v/>
      </c>
      <c r="VI42" s="6" t="str">
        <f>IFERROR(INDEX(Sales!$D$5:$ABF$18,MATCH(UsagePerHour!$B42,Sales!$C$5:$C$18,0),MATCH(UsagePerHour!VI$4,Sales!$D$3:$ABF$3,0))/VI$2*INDEX(Usage!$D$5:$ABF$11,MATCH(UsagePerHour!$B$36,Usage!$C$5:$C$11,0),MATCH(UsagePerHour!VI$4,Usage!$D$3:$ABF$3,0)),"")</f>
        <v/>
      </c>
      <c r="VJ42" s="6" t="str">
        <f>IFERROR(INDEX(Sales!$D$5:$ABF$18,MATCH(UsagePerHour!$B42,Sales!$C$5:$C$18,0),MATCH(UsagePerHour!VJ$4,Sales!$D$3:$ABF$3,0))/VJ$2*INDEX(Usage!$D$5:$ABF$11,MATCH(UsagePerHour!$B$36,Usage!$C$5:$C$11,0),MATCH(UsagePerHour!VJ$4,Usage!$D$3:$ABF$3,0)),"")</f>
        <v/>
      </c>
      <c r="VK42" s="6" t="str">
        <f>IFERROR(INDEX(Sales!$D$5:$ABF$18,MATCH(UsagePerHour!$B42,Sales!$C$5:$C$18,0),MATCH(UsagePerHour!VK$4,Sales!$D$3:$ABF$3,0))/VK$2*INDEX(Usage!$D$5:$ABF$11,MATCH(UsagePerHour!$B$36,Usage!$C$5:$C$11,0),MATCH(UsagePerHour!VK$4,Usage!$D$3:$ABF$3,0)),"")</f>
        <v/>
      </c>
      <c r="VL42" s="6" t="str">
        <f>IFERROR(INDEX(Sales!$D$5:$ABF$18,MATCH(UsagePerHour!$B42,Sales!$C$5:$C$18,0),MATCH(UsagePerHour!VL$4,Sales!$D$3:$ABF$3,0))/VL$2*INDEX(Usage!$D$5:$ABF$11,MATCH(UsagePerHour!$B$36,Usage!$C$5:$C$11,0),MATCH(UsagePerHour!VL$4,Usage!$D$3:$ABF$3,0)),"")</f>
        <v/>
      </c>
      <c r="VM42" s="6" t="str">
        <f>IFERROR(INDEX(Sales!$D$5:$ABF$18,MATCH(UsagePerHour!$B42,Sales!$C$5:$C$18,0),MATCH(UsagePerHour!VM$4,Sales!$D$3:$ABF$3,0))/VM$2*INDEX(Usage!$D$5:$ABF$11,MATCH(UsagePerHour!$B$36,Usage!$C$5:$C$11,0),MATCH(UsagePerHour!VM$4,Usage!$D$3:$ABF$3,0)),"")</f>
        <v/>
      </c>
      <c r="VN42" s="6" t="str">
        <f>IFERROR(INDEX(Sales!$D$5:$ABF$18,MATCH(UsagePerHour!$B42,Sales!$C$5:$C$18,0),MATCH(UsagePerHour!VN$4,Sales!$D$3:$ABF$3,0))/VN$2*INDEX(Usage!$D$5:$ABF$11,MATCH(UsagePerHour!$B$36,Usage!$C$5:$C$11,0),MATCH(UsagePerHour!VN$4,Usage!$D$3:$ABF$3,0)),"")</f>
        <v/>
      </c>
      <c r="VO42" s="6" t="str">
        <f>IFERROR(INDEX(Sales!$D$5:$ABF$18,MATCH(UsagePerHour!$B42,Sales!$C$5:$C$18,0),MATCH(UsagePerHour!VO$4,Sales!$D$3:$ABF$3,0))/VO$2*INDEX(Usage!$D$5:$ABF$11,MATCH(UsagePerHour!$B$36,Usage!$C$5:$C$11,0),MATCH(UsagePerHour!VO$4,Usage!$D$3:$ABF$3,0)),"")</f>
        <v/>
      </c>
      <c r="VP42" s="6" t="str">
        <f>IFERROR(INDEX(Sales!$D$5:$ABF$18,MATCH(UsagePerHour!$B42,Sales!$C$5:$C$18,0),MATCH(UsagePerHour!VP$4,Sales!$D$3:$ABF$3,0))/VP$2*INDEX(Usage!$D$5:$ABF$11,MATCH(UsagePerHour!$B$36,Usage!$C$5:$C$11,0),MATCH(UsagePerHour!VP$4,Usage!$D$3:$ABF$3,0)),"")</f>
        <v/>
      </c>
      <c r="VQ42" s="6" t="str">
        <f>IFERROR(INDEX(Sales!$D$5:$ABF$18,MATCH(UsagePerHour!$B42,Sales!$C$5:$C$18,0),MATCH(UsagePerHour!VQ$4,Sales!$D$3:$ABF$3,0))/VQ$2*INDEX(Usage!$D$5:$ABF$11,MATCH(UsagePerHour!$B$36,Usage!$C$5:$C$11,0),MATCH(UsagePerHour!VQ$4,Usage!$D$3:$ABF$3,0)),"")</f>
        <v/>
      </c>
      <c r="VR42" s="6" t="str">
        <f>IFERROR(INDEX(Sales!$D$5:$ABF$18,MATCH(UsagePerHour!$B42,Sales!$C$5:$C$18,0),MATCH(UsagePerHour!VR$4,Sales!$D$3:$ABF$3,0))/VR$2*INDEX(Usage!$D$5:$ABF$11,MATCH(UsagePerHour!$B$36,Usage!$C$5:$C$11,0),MATCH(UsagePerHour!VR$4,Usage!$D$3:$ABF$3,0)),"")</f>
        <v/>
      </c>
      <c r="VS42" s="6" t="str">
        <f>IFERROR(INDEX(Sales!$D$5:$ABF$18,MATCH(UsagePerHour!$B42,Sales!$C$5:$C$18,0),MATCH(UsagePerHour!VS$4,Sales!$D$3:$ABF$3,0))/VS$2*INDEX(Usage!$D$5:$ABF$11,MATCH(UsagePerHour!$B$36,Usage!$C$5:$C$11,0),MATCH(UsagePerHour!VS$4,Usage!$D$3:$ABF$3,0)),"")</f>
        <v/>
      </c>
      <c r="VT42" s="6" t="str">
        <f>IFERROR(INDEX(Sales!$D$5:$ABF$18,MATCH(UsagePerHour!$B42,Sales!$C$5:$C$18,0),MATCH(UsagePerHour!VT$4,Sales!$D$3:$ABF$3,0))/VT$2*INDEX(Usage!$D$5:$ABF$11,MATCH(UsagePerHour!$B$36,Usage!$C$5:$C$11,0),MATCH(UsagePerHour!VT$4,Usage!$D$3:$ABF$3,0)),"")</f>
        <v/>
      </c>
      <c r="VU42" s="6" t="str">
        <f>IFERROR(INDEX(Sales!$D$5:$ABF$18,MATCH(UsagePerHour!$B42,Sales!$C$5:$C$18,0),MATCH(UsagePerHour!VU$4,Sales!$D$3:$ABF$3,0))/VU$2*INDEX(Usage!$D$5:$ABF$11,MATCH(UsagePerHour!$B$36,Usage!$C$5:$C$11,0),MATCH(UsagePerHour!VU$4,Usage!$D$3:$ABF$3,0)),"")</f>
        <v/>
      </c>
      <c r="VV42" s="6" t="str">
        <f>IFERROR(INDEX(Sales!$D$5:$ABF$18,MATCH(UsagePerHour!$B42,Sales!$C$5:$C$18,0),MATCH(UsagePerHour!VV$4,Sales!$D$3:$ABF$3,0))/VV$2*INDEX(Usage!$D$5:$ABF$11,MATCH(UsagePerHour!$B$36,Usage!$C$5:$C$11,0),MATCH(UsagePerHour!VV$4,Usage!$D$3:$ABF$3,0)),"")</f>
        <v/>
      </c>
      <c r="VW42" s="6" t="str">
        <f>IFERROR(INDEX(Sales!$D$5:$ABF$18,MATCH(UsagePerHour!$B42,Sales!$C$5:$C$18,0),MATCH(UsagePerHour!VW$4,Sales!$D$3:$ABF$3,0))/VW$2*INDEX(Usage!$D$5:$ABF$11,MATCH(UsagePerHour!$B$36,Usage!$C$5:$C$11,0),MATCH(UsagePerHour!VW$4,Usage!$D$3:$ABF$3,0)),"")</f>
        <v/>
      </c>
      <c r="VX42" s="6" t="str">
        <f>IFERROR(INDEX(Sales!$D$5:$ABF$18,MATCH(UsagePerHour!$B42,Sales!$C$5:$C$18,0),MATCH(UsagePerHour!VX$4,Sales!$D$3:$ABF$3,0))/VX$2*INDEX(Usage!$D$5:$ABF$11,MATCH(UsagePerHour!$B$36,Usage!$C$5:$C$11,0),MATCH(UsagePerHour!VX$4,Usage!$D$3:$ABF$3,0)),"")</f>
        <v/>
      </c>
      <c r="VY42" s="6" t="str">
        <f>IFERROR(INDEX(Sales!$D$5:$ABF$18,MATCH(UsagePerHour!$B42,Sales!$C$5:$C$18,0),MATCH(UsagePerHour!VY$4,Sales!$D$3:$ABF$3,0))/VY$2*INDEX(Usage!$D$5:$ABF$11,MATCH(UsagePerHour!$B$36,Usage!$C$5:$C$11,0),MATCH(UsagePerHour!VY$4,Usage!$D$3:$ABF$3,0)),"")</f>
        <v/>
      </c>
      <c r="VZ42" s="6" t="str">
        <f>IFERROR(INDEX(Sales!$D$5:$ABF$18,MATCH(UsagePerHour!$B42,Sales!$C$5:$C$18,0),MATCH(UsagePerHour!VZ$4,Sales!$D$3:$ABF$3,0))/VZ$2*INDEX(Usage!$D$5:$ABF$11,MATCH(UsagePerHour!$B$36,Usage!$C$5:$C$11,0),MATCH(UsagePerHour!VZ$4,Usage!$D$3:$ABF$3,0)),"")</f>
        <v/>
      </c>
      <c r="WA42" s="6" t="str">
        <f>IFERROR(INDEX(Sales!$D$5:$ABF$18,MATCH(UsagePerHour!$B42,Sales!$C$5:$C$18,0),MATCH(UsagePerHour!WA$4,Sales!$D$3:$ABF$3,0))/WA$2*INDEX(Usage!$D$5:$ABF$11,MATCH(UsagePerHour!$B$36,Usage!$C$5:$C$11,0),MATCH(UsagePerHour!WA$4,Usage!$D$3:$ABF$3,0)),"")</f>
        <v/>
      </c>
      <c r="WB42" s="6" t="str">
        <f>IFERROR(INDEX(Sales!$D$5:$ABF$18,MATCH(UsagePerHour!$B42,Sales!$C$5:$C$18,0),MATCH(UsagePerHour!WB$4,Sales!$D$3:$ABF$3,0))/WB$2*INDEX(Usage!$D$5:$ABF$11,MATCH(UsagePerHour!$B$36,Usage!$C$5:$C$11,0),MATCH(UsagePerHour!WB$4,Usage!$D$3:$ABF$3,0)),"")</f>
        <v/>
      </c>
      <c r="WC42" s="6" t="str">
        <f>IFERROR(INDEX(Sales!$D$5:$ABF$18,MATCH(UsagePerHour!$B42,Sales!$C$5:$C$18,0),MATCH(UsagePerHour!WC$4,Sales!$D$3:$ABF$3,0))/WC$2*INDEX(Usage!$D$5:$ABF$11,MATCH(UsagePerHour!$B$36,Usage!$C$5:$C$11,0),MATCH(UsagePerHour!WC$4,Usage!$D$3:$ABF$3,0)),"")</f>
        <v/>
      </c>
      <c r="WD42" s="6" t="str">
        <f>IFERROR(INDEX(Sales!$D$5:$ABF$18,MATCH(UsagePerHour!$B42,Sales!$C$5:$C$18,0),MATCH(UsagePerHour!WD$4,Sales!$D$3:$ABF$3,0))/WD$2*INDEX(Usage!$D$5:$ABF$11,MATCH(UsagePerHour!$B$36,Usage!$C$5:$C$11,0),MATCH(UsagePerHour!WD$4,Usage!$D$3:$ABF$3,0)),"")</f>
        <v/>
      </c>
      <c r="WE42" s="6" t="str">
        <f>IFERROR(INDEX(Sales!$D$5:$ABF$18,MATCH(UsagePerHour!$B42,Sales!$C$5:$C$18,0),MATCH(UsagePerHour!WE$4,Sales!$D$3:$ABF$3,0))/WE$2*INDEX(Usage!$D$5:$ABF$11,MATCH(UsagePerHour!$B$36,Usage!$C$5:$C$11,0),MATCH(UsagePerHour!WE$4,Usage!$D$3:$ABF$3,0)),"")</f>
        <v/>
      </c>
      <c r="WF42" s="6" t="str">
        <f>IFERROR(INDEX(Sales!$D$5:$ABF$18,MATCH(UsagePerHour!$B42,Sales!$C$5:$C$18,0),MATCH(UsagePerHour!WF$4,Sales!$D$3:$ABF$3,0))/WF$2*INDEX(Usage!$D$5:$ABF$11,MATCH(UsagePerHour!$B$36,Usage!$C$5:$C$11,0),MATCH(UsagePerHour!WF$4,Usage!$D$3:$ABF$3,0)),"")</f>
        <v/>
      </c>
      <c r="WG42" s="6" t="str">
        <f>IFERROR(INDEX(Sales!$D$5:$ABF$18,MATCH(UsagePerHour!$B42,Sales!$C$5:$C$18,0),MATCH(UsagePerHour!WG$4,Sales!$D$3:$ABF$3,0))/WG$2*INDEX(Usage!$D$5:$ABF$11,MATCH(UsagePerHour!$B$36,Usage!$C$5:$C$11,0),MATCH(UsagePerHour!WG$4,Usage!$D$3:$ABF$3,0)),"")</f>
        <v/>
      </c>
      <c r="WH42" s="6" t="str">
        <f>IFERROR(INDEX(Sales!$D$5:$ABF$18,MATCH(UsagePerHour!$B42,Sales!$C$5:$C$18,0),MATCH(UsagePerHour!WH$4,Sales!$D$3:$ABF$3,0))/WH$2*INDEX(Usage!$D$5:$ABF$11,MATCH(UsagePerHour!$B$36,Usage!$C$5:$C$11,0),MATCH(UsagePerHour!WH$4,Usage!$D$3:$ABF$3,0)),"")</f>
        <v/>
      </c>
      <c r="WI42" s="6" t="str">
        <f>IFERROR(INDEX(Sales!$D$5:$ABF$18,MATCH(UsagePerHour!$B42,Sales!$C$5:$C$18,0),MATCH(UsagePerHour!WI$4,Sales!$D$3:$ABF$3,0))/WI$2*INDEX(Usage!$D$5:$ABF$11,MATCH(UsagePerHour!$B$36,Usage!$C$5:$C$11,0),MATCH(UsagePerHour!WI$4,Usage!$D$3:$ABF$3,0)),"")</f>
        <v/>
      </c>
      <c r="WJ42" s="6" t="str">
        <f>IFERROR(INDEX(Sales!$D$5:$ABF$18,MATCH(UsagePerHour!$B42,Sales!$C$5:$C$18,0),MATCH(UsagePerHour!WJ$4,Sales!$D$3:$ABF$3,0))/WJ$2*INDEX(Usage!$D$5:$ABF$11,MATCH(UsagePerHour!$B$36,Usage!$C$5:$C$11,0),MATCH(UsagePerHour!WJ$4,Usage!$D$3:$ABF$3,0)),"")</f>
        <v/>
      </c>
      <c r="WK42" s="6" t="str">
        <f>IFERROR(INDEX(Sales!$D$5:$ABF$18,MATCH(UsagePerHour!$B42,Sales!$C$5:$C$18,0),MATCH(UsagePerHour!WK$4,Sales!$D$3:$ABF$3,0))/WK$2*INDEX(Usage!$D$5:$ABF$11,MATCH(UsagePerHour!$B$36,Usage!$C$5:$C$11,0),MATCH(UsagePerHour!WK$4,Usage!$D$3:$ABF$3,0)),"")</f>
        <v/>
      </c>
      <c r="WL42" s="6" t="str">
        <f>IFERROR(INDEX(Sales!$D$5:$ABF$18,MATCH(UsagePerHour!$B42,Sales!$C$5:$C$18,0),MATCH(UsagePerHour!WL$4,Sales!$D$3:$ABF$3,0))/WL$2*INDEX(Usage!$D$5:$ABF$11,MATCH(UsagePerHour!$B$36,Usage!$C$5:$C$11,0),MATCH(UsagePerHour!WL$4,Usage!$D$3:$ABF$3,0)),"")</f>
        <v/>
      </c>
      <c r="WM42" s="6" t="str">
        <f>IFERROR(INDEX(Sales!$D$5:$ABF$18,MATCH(UsagePerHour!$B42,Sales!$C$5:$C$18,0),MATCH(UsagePerHour!WM$4,Sales!$D$3:$ABF$3,0))/WM$2*INDEX(Usage!$D$5:$ABF$11,MATCH(UsagePerHour!$B$36,Usage!$C$5:$C$11,0),MATCH(UsagePerHour!WM$4,Usage!$D$3:$ABF$3,0)),"")</f>
        <v/>
      </c>
      <c r="WN42" s="6" t="str">
        <f>IFERROR(INDEX(Sales!$D$5:$ABF$18,MATCH(UsagePerHour!$B42,Sales!$C$5:$C$18,0),MATCH(UsagePerHour!WN$4,Sales!$D$3:$ABF$3,0))/WN$2*INDEX(Usage!$D$5:$ABF$11,MATCH(UsagePerHour!$B$36,Usage!$C$5:$C$11,0),MATCH(UsagePerHour!WN$4,Usage!$D$3:$ABF$3,0)),"")</f>
        <v/>
      </c>
      <c r="WO42" s="6" t="str">
        <f>IFERROR(INDEX(Sales!$D$5:$ABF$18,MATCH(UsagePerHour!$B42,Sales!$C$5:$C$18,0),MATCH(UsagePerHour!WO$4,Sales!$D$3:$ABF$3,0))/WO$2*INDEX(Usage!$D$5:$ABF$11,MATCH(UsagePerHour!$B$36,Usage!$C$5:$C$11,0),MATCH(UsagePerHour!WO$4,Usage!$D$3:$ABF$3,0)),"")</f>
        <v/>
      </c>
      <c r="WP42" s="6" t="str">
        <f>IFERROR(INDEX(Sales!$D$5:$ABF$18,MATCH(UsagePerHour!$B42,Sales!$C$5:$C$18,0),MATCH(UsagePerHour!WP$4,Sales!$D$3:$ABF$3,0))/WP$2*INDEX(Usage!$D$5:$ABF$11,MATCH(UsagePerHour!$B$36,Usage!$C$5:$C$11,0),MATCH(UsagePerHour!WP$4,Usage!$D$3:$ABF$3,0)),"")</f>
        <v/>
      </c>
      <c r="WQ42" s="6" t="str">
        <f>IFERROR(INDEX(Sales!$D$5:$ABF$18,MATCH(UsagePerHour!$B42,Sales!$C$5:$C$18,0),MATCH(UsagePerHour!WQ$4,Sales!$D$3:$ABF$3,0))/WQ$2*INDEX(Usage!$D$5:$ABF$11,MATCH(UsagePerHour!$B$36,Usage!$C$5:$C$11,0),MATCH(UsagePerHour!WQ$4,Usage!$D$3:$ABF$3,0)),"")</f>
        <v/>
      </c>
      <c r="WR42" s="6" t="str">
        <f>IFERROR(INDEX(Sales!$D$5:$ABF$18,MATCH(UsagePerHour!$B42,Sales!$C$5:$C$18,0),MATCH(UsagePerHour!WR$4,Sales!$D$3:$ABF$3,0))/WR$2*INDEX(Usage!$D$5:$ABF$11,MATCH(UsagePerHour!$B$36,Usage!$C$5:$C$11,0),MATCH(UsagePerHour!WR$4,Usage!$D$3:$ABF$3,0)),"")</f>
        <v/>
      </c>
      <c r="WS42" s="6" t="str">
        <f>IFERROR(INDEX(Sales!$D$5:$ABF$18,MATCH(UsagePerHour!$B42,Sales!$C$5:$C$18,0),MATCH(UsagePerHour!WS$4,Sales!$D$3:$ABF$3,0))/WS$2*INDEX(Usage!$D$5:$ABF$11,MATCH(UsagePerHour!$B$36,Usage!$C$5:$C$11,0),MATCH(UsagePerHour!WS$4,Usage!$D$3:$ABF$3,0)),"")</f>
        <v/>
      </c>
      <c r="WT42" s="6" t="str">
        <f>IFERROR(INDEX(Sales!$D$5:$ABF$18,MATCH(UsagePerHour!$B42,Sales!$C$5:$C$18,0),MATCH(UsagePerHour!WT$4,Sales!$D$3:$ABF$3,0))/WT$2*INDEX(Usage!$D$5:$ABF$11,MATCH(UsagePerHour!$B$36,Usage!$C$5:$C$11,0),MATCH(UsagePerHour!WT$4,Usage!$D$3:$ABF$3,0)),"")</f>
        <v/>
      </c>
      <c r="WU42" s="6" t="str">
        <f>IFERROR(INDEX(Sales!$D$5:$ABF$18,MATCH(UsagePerHour!$B42,Sales!$C$5:$C$18,0),MATCH(UsagePerHour!WU$4,Sales!$D$3:$ABF$3,0))/WU$2*INDEX(Usage!$D$5:$ABF$11,MATCH(UsagePerHour!$B$36,Usage!$C$5:$C$11,0),MATCH(UsagePerHour!WU$4,Usage!$D$3:$ABF$3,0)),"")</f>
        <v/>
      </c>
      <c r="WV42" s="6" t="str">
        <f>IFERROR(INDEX(Sales!$D$5:$ABF$18,MATCH(UsagePerHour!$B42,Sales!$C$5:$C$18,0),MATCH(UsagePerHour!WV$4,Sales!$D$3:$ABF$3,0))/WV$2*INDEX(Usage!$D$5:$ABF$11,MATCH(UsagePerHour!$B$36,Usage!$C$5:$C$11,0),MATCH(UsagePerHour!WV$4,Usage!$D$3:$ABF$3,0)),"")</f>
        <v/>
      </c>
      <c r="WW42" s="6" t="str">
        <f>IFERROR(INDEX(Sales!$D$5:$ABF$18,MATCH(UsagePerHour!$B42,Sales!$C$5:$C$18,0),MATCH(UsagePerHour!WW$4,Sales!$D$3:$ABF$3,0))/WW$2*INDEX(Usage!$D$5:$ABF$11,MATCH(UsagePerHour!$B$36,Usage!$C$5:$C$11,0),MATCH(UsagePerHour!WW$4,Usage!$D$3:$ABF$3,0)),"")</f>
        <v/>
      </c>
      <c r="WX42" s="6" t="str">
        <f>IFERROR(INDEX(Sales!$D$5:$ABF$18,MATCH(UsagePerHour!$B42,Sales!$C$5:$C$18,0),MATCH(UsagePerHour!WX$4,Sales!$D$3:$ABF$3,0))/WX$2*INDEX(Usage!$D$5:$ABF$11,MATCH(UsagePerHour!$B$36,Usage!$C$5:$C$11,0),MATCH(UsagePerHour!WX$4,Usage!$D$3:$ABF$3,0)),"")</f>
        <v/>
      </c>
      <c r="WY42" s="6" t="str">
        <f>IFERROR(INDEX(Sales!$D$5:$ABF$18,MATCH(UsagePerHour!$B42,Sales!$C$5:$C$18,0),MATCH(UsagePerHour!WY$4,Sales!$D$3:$ABF$3,0))/WY$2*INDEX(Usage!$D$5:$ABF$11,MATCH(UsagePerHour!$B$36,Usage!$C$5:$C$11,0),MATCH(UsagePerHour!WY$4,Usage!$D$3:$ABF$3,0)),"")</f>
        <v/>
      </c>
      <c r="WZ42" s="6" t="str">
        <f>IFERROR(INDEX(Sales!$D$5:$ABF$18,MATCH(UsagePerHour!$B42,Sales!$C$5:$C$18,0),MATCH(UsagePerHour!WZ$4,Sales!$D$3:$ABF$3,0))/WZ$2*INDEX(Usage!$D$5:$ABF$11,MATCH(UsagePerHour!$B$36,Usage!$C$5:$C$11,0),MATCH(UsagePerHour!WZ$4,Usage!$D$3:$ABF$3,0)),"")</f>
        <v/>
      </c>
      <c r="XA42" s="6" t="str">
        <f>IFERROR(INDEX(Sales!$D$5:$ABF$18,MATCH(UsagePerHour!$B42,Sales!$C$5:$C$18,0),MATCH(UsagePerHour!XA$4,Sales!$D$3:$ABF$3,0))/XA$2*INDEX(Usage!$D$5:$ABF$11,MATCH(UsagePerHour!$B$36,Usage!$C$5:$C$11,0),MATCH(UsagePerHour!XA$4,Usage!$D$3:$ABF$3,0)),"")</f>
        <v/>
      </c>
      <c r="XB42" s="6" t="str">
        <f>IFERROR(INDEX(Sales!$D$5:$ABF$18,MATCH(UsagePerHour!$B42,Sales!$C$5:$C$18,0),MATCH(UsagePerHour!XB$4,Sales!$D$3:$ABF$3,0))/XB$2*INDEX(Usage!$D$5:$ABF$11,MATCH(UsagePerHour!$B$36,Usage!$C$5:$C$11,0),MATCH(UsagePerHour!XB$4,Usage!$D$3:$ABF$3,0)),"")</f>
        <v/>
      </c>
      <c r="XC42" s="6" t="str">
        <f>IFERROR(INDEX(Sales!$D$5:$ABF$18,MATCH(UsagePerHour!$B42,Sales!$C$5:$C$18,0),MATCH(UsagePerHour!XC$4,Sales!$D$3:$ABF$3,0))/XC$2*INDEX(Usage!$D$5:$ABF$11,MATCH(UsagePerHour!$B$36,Usage!$C$5:$C$11,0),MATCH(UsagePerHour!XC$4,Usage!$D$3:$ABF$3,0)),"")</f>
        <v/>
      </c>
      <c r="XD42" s="6" t="str">
        <f>IFERROR(INDEX(Sales!$D$5:$ABF$18,MATCH(UsagePerHour!$B42,Sales!$C$5:$C$18,0),MATCH(UsagePerHour!XD$4,Sales!$D$3:$ABF$3,0))/XD$2*INDEX(Usage!$D$5:$ABF$11,MATCH(UsagePerHour!$B$36,Usage!$C$5:$C$11,0),MATCH(UsagePerHour!XD$4,Usage!$D$3:$ABF$3,0)),"")</f>
        <v/>
      </c>
      <c r="XE42" s="6" t="str">
        <f>IFERROR(INDEX(Sales!$D$5:$ABF$18,MATCH(UsagePerHour!$B42,Sales!$C$5:$C$18,0),MATCH(UsagePerHour!XE$4,Sales!$D$3:$ABF$3,0))/XE$2*INDEX(Usage!$D$5:$ABF$11,MATCH(UsagePerHour!$B$36,Usage!$C$5:$C$11,0),MATCH(UsagePerHour!XE$4,Usage!$D$3:$ABF$3,0)),"")</f>
        <v/>
      </c>
      <c r="XF42" s="6" t="str">
        <f>IFERROR(INDEX(Sales!$D$5:$ABF$18,MATCH(UsagePerHour!$B42,Sales!$C$5:$C$18,0),MATCH(UsagePerHour!XF$4,Sales!$D$3:$ABF$3,0))/XF$2*INDEX(Usage!$D$5:$ABF$11,MATCH(UsagePerHour!$B$36,Usage!$C$5:$C$11,0),MATCH(UsagePerHour!XF$4,Usage!$D$3:$ABF$3,0)),"")</f>
        <v/>
      </c>
      <c r="XG42" s="6" t="str">
        <f>IFERROR(INDEX(Sales!$D$5:$ABF$18,MATCH(UsagePerHour!$B42,Sales!$C$5:$C$18,0),MATCH(UsagePerHour!XG$4,Sales!$D$3:$ABF$3,0))/XG$2*INDEX(Usage!$D$5:$ABF$11,MATCH(UsagePerHour!$B$36,Usage!$C$5:$C$11,0),MATCH(UsagePerHour!XG$4,Usage!$D$3:$ABF$3,0)),"")</f>
        <v/>
      </c>
      <c r="XH42" s="6" t="str">
        <f>IFERROR(INDEX(Sales!$D$5:$ABF$18,MATCH(UsagePerHour!$B42,Sales!$C$5:$C$18,0),MATCH(UsagePerHour!XH$4,Sales!$D$3:$ABF$3,0))/XH$2*INDEX(Usage!$D$5:$ABF$11,MATCH(UsagePerHour!$B$36,Usage!$C$5:$C$11,0),MATCH(UsagePerHour!XH$4,Usage!$D$3:$ABF$3,0)),"")</f>
        <v/>
      </c>
      <c r="XI42" s="6" t="str">
        <f>IFERROR(INDEX(Sales!$D$5:$ABF$18,MATCH(UsagePerHour!$B42,Sales!$C$5:$C$18,0),MATCH(UsagePerHour!XI$4,Sales!$D$3:$ABF$3,0))/XI$2*INDEX(Usage!$D$5:$ABF$11,MATCH(UsagePerHour!$B$36,Usage!$C$5:$C$11,0),MATCH(UsagePerHour!XI$4,Usage!$D$3:$ABF$3,0)),"")</f>
        <v/>
      </c>
      <c r="XJ42" s="6" t="str">
        <f>IFERROR(INDEX(Sales!$D$5:$ABF$18,MATCH(UsagePerHour!$B42,Sales!$C$5:$C$18,0),MATCH(UsagePerHour!XJ$4,Sales!$D$3:$ABF$3,0))/XJ$2*INDEX(Usage!$D$5:$ABF$11,MATCH(UsagePerHour!$B$36,Usage!$C$5:$C$11,0),MATCH(UsagePerHour!XJ$4,Usage!$D$3:$ABF$3,0)),"")</f>
        <v/>
      </c>
      <c r="XK42" s="6" t="str">
        <f>IFERROR(INDEX(Sales!$D$5:$ABF$18,MATCH(UsagePerHour!$B42,Sales!$C$5:$C$18,0),MATCH(UsagePerHour!XK$4,Sales!$D$3:$ABF$3,0))/XK$2*INDEX(Usage!$D$5:$ABF$11,MATCH(UsagePerHour!$B$36,Usage!$C$5:$C$11,0),MATCH(UsagePerHour!XK$4,Usage!$D$3:$ABF$3,0)),"")</f>
        <v/>
      </c>
      <c r="XL42" s="6" t="str">
        <f>IFERROR(INDEX(Sales!$D$5:$ABF$18,MATCH(UsagePerHour!$B42,Sales!$C$5:$C$18,0),MATCH(UsagePerHour!XL$4,Sales!$D$3:$ABF$3,0))/XL$2*INDEX(Usage!$D$5:$ABF$11,MATCH(UsagePerHour!$B$36,Usage!$C$5:$C$11,0),MATCH(UsagePerHour!XL$4,Usage!$D$3:$ABF$3,0)),"")</f>
        <v/>
      </c>
      <c r="XM42" s="6" t="str">
        <f>IFERROR(INDEX(Sales!$D$5:$ABF$18,MATCH(UsagePerHour!$B42,Sales!$C$5:$C$18,0),MATCH(UsagePerHour!XM$4,Sales!$D$3:$ABF$3,0))/XM$2*INDEX(Usage!$D$5:$ABF$11,MATCH(UsagePerHour!$B$36,Usage!$C$5:$C$11,0),MATCH(UsagePerHour!XM$4,Usage!$D$3:$ABF$3,0)),"")</f>
        <v/>
      </c>
      <c r="XN42" s="6" t="str">
        <f>IFERROR(INDEX(Sales!$D$5:$ABF$18,MATCH(UsagePerHour!$B42,Sales!$C$5:$C$18,0),MATCH(UsagePerHour!XN$4,Sales!$D$3:$ABF$3,0))/XN$2*INDEX(Usage!$D$5:$ABF$11,MATCH(UsagePerHour!$B$36,Usage!$C$5:$C$11,0),MATCH(UsagePerHour!XN$4,Usage!$D$3:$ABF$3,0)),"")</f>
        <v/>
      </c>
      <c r="XO42" s="6" t="str">
        <f>IFERROR(INDEX(Sales!$D$5:$ABF$18,MATCH(UsagePerHour!$B42,Sales!$C$5:$C$18,0),MATCH(UsagePerHour!XO$4,Sales!$D$3:$ABF$3,0))/XO$2*INDEX(Usage!$D$5:$ABF$11,MATCH(UsagePerHour!$B$36,Usage!$C$5:$C$11,0),MATCH(UsagePerHour!XO$4,Usage!$D$3:$ABF$3,0)),"")</f>
        <v/>
      </c>
      <c r="XP42" s="6" t="str">
        <f>IFERROR(INDEX(Sales!$D$5:$ABF$18,MATCH(UsagePerHour!$B42,Sales!$C$5:$C$18,0),MATCH(UsagePerHour!XP$4,Sales!$D$3:$ABF$3,0))/XP$2*INDEX(Usage!$D$5:$ABF$11,MATCH(UsagePerHour!$B$36,Usage!$C$5:$C$11,0),MATCH(UsagePerHour!XP$4,Usage!$D$3:$ABF$3,0)),"")</f>
        <v/>
      </c>
      <c r="XQ42" s="6" t="str">
        <f>IFERROR(INDEX(Sales!$D$5:$ABF$18,MATCH(UsagePerHour!$B42,Sales!$C$5:$C$18,0),MATCH(UsagePerHour!XQ$4,Sales!$D$3:$ABF$3,0))/XQ$2*INDEX(Usage!$D$5:$ABF$11,MATCH(UsagePerHour!$B$36,Usage!$C$5:$C$11,0),MATCH(UsagePerHour!XQ$4,Usage!$D$3:$ABF$3,0)),"")</f>
        <v/>
      </c>
      <c r="XR42" s="6" t="str">
        <f>IFERROR(INDEX(Sales!$D$5:$ABF$18,MATCH(UsagePerHour!$B42,Sales!$C$5:$C$18,0),MATCH(UsagePerHour!XR$4,Sales!$D$3:$ABF$3,0))/XR$2*INDEX(Usage!$D$5:$ABF$11,MATCH(UsagePerHour!$B$36,Usage!$C$5:$C$11,0),MATCH(UsagePerHour!XR$4,Usage!$D$3:$ABF$3,0)),"")</f>
        <v/>
      </c>
      <c r="XS42" s="6" t="str">
        <f>IFERROR(INDEX(Sales!$D$5:$ABF$18,MATCH(UsagePerHour!$B42,Sales!$C$5:$C$18,0),MATCH(UsagePerHour!XS$4,Sales!$D$3:$ABF$3,0))/XS$2*INDEX(Usage!$D$5:$ABF$11,MATCH(UsagePerHour!$B$36,Usage!$C$5:$C$11,0),MATCH(UsagePerHour!XS$4,Usage!$D$3:$ABF$3,0)),"")</f>
        <v/>
      </c>
      <c r="XT42" s="6" t="str">
        <f>IFERROR(INDEX(Sales!$D$5:$ABF$18,MATCH(UsagePerHour!$B42,Sales!$C$5:$C$18,0),MATCH(UsagePerHour!XT$4,Sales!$D$3:$ABF$3,0))/XT$2*INDEX(Usage!$D$5:$ABF$11,MATCH(UsagePerHour!$B$36,Usage!$C$5:$C$11,0),MATCH(UsagePerHour!XT$4,Usage!$D$3:$ABF$3,0)),"")</f>
        <v/>
      </c>
      <c r="XU42" s="6" t="str">
        <f>IFERROR(INDEX(Sales!$D$5:$ABF$18,MATCH(UsagePerHour!$B42,Sales!$C$5:$C$18,0),MATCH(UsagePerHour!XU$4,Sales!$D$3:$ABF$3,0))/XU$2*INDEX(Usage!$D$5:$ABF$11,MATCH(UsagePerHour!$B$36,Usage!$C$5:$C$11,0),MATCH(UsagePerHour!XU$4,Usage!$D$3:$ABF$3,0)),"")</f>
        <v/>
      </c>
      <c r="XV42" s="6" t="str">
        <f>IFERROR(INDEX(Sales!$D$5:$ABF$18,MATCH(UsagePerHour!$B42,Sales!$C$5:$C$18,0),MATCH(UsagePerHour!XV$4,Sales!$D$3:$ABF$3,0))/XV$2*INDEX(Usage!$D$5:$ABF$11,MATCH(UsagePerHour!$B$36,Usage!$C$5:$C$11,0),MATCH(UsagePerHour!XV$4,Usage!$D$3:$ABF$3,0)),"")</f>
        <v/>
      </c>
      <c r="XW42" s="6" t="str">
        <f>IFERROR(INDEX(Sales!$D$5:$ABF$18,MATCH(UsagePerHour!$B42,Sales!$C$5:$C$18,0),MATCH(UsagePerHour!XW$4,Sales!$D$3:$ABF$3,0))/XW$2*INDEX(Usage!$D$5:$ABF$11,MATCH(UsagePerHour!$B$36,Usage!$C$5:$C$11,0),MATCH(UsagePerHour!XW$4,Usage!$D$3:$ABF$3,0)),"")</f>
        <v/>
      </c>
      <c r="XX42" s="6" t="str">
        <f>IFERROR(INDEX(Sales!$D$5:$ABF$18,MATCH(UsagePerHour!$B42,Sales!$C$5:$C$18,0),MATCH(UsagePerHour!XX$4,Sales!$D$3:$ABF$3,0))/XX$2*INDEX(Usage!$D$5:$ABF$11,MATCH(UsagePerHour!$B$36,Usage!$C$5:$C$11,0),MATCH(UsagePerHour!XX$4,Usage!$D$3:$ABF$3,0)),"")</f>
        <v/>
      </c>
      <c r="XY42" s="6" t="str">
        <f>IFERROR(INDEX(Sales!$D$5:$ABF$18,MATCH(UsagePerHour!$B42,Sales!$C$5:$C$18,0),MATCH(UsagePerHour!XY$4,Sales!$D$3:$ABF$3,0))/XY$2*INDEX(Usage!$D$5:$ABF$11,MATCH(UsagePerHour!$B$36,Usage!$C$5:$C$11,0),MATCH(UsagePerHour!XY$4,Usage!$D$3:$ABF$3,0)),"")</f>
        <v/>
      </c>
      <c r="XZ42" s="6" t="str">
        <f>IFERROR(INDEX(Sales!$D$5:$ABF$18,MATCH(UsagePerHour!$B42,Sales!$C$5:$C$18,0),MATCH(UsagePerHour!XZ$4,Sales!$D$3:$ABF$3,0))/XZ$2*INDEX(Usage!$D$5:$ABF$11,MATCH(UsagePerHour!$B$36,Usage!$C$5:$C$11,0),MATCH(UsagePerHour!XZ$4,Usage!$D$3:$ABF$3,0)),"")</f>
        <v/>
      </c>
      <c r="YA42" s="6" t="str">
        <f>IFERROR(INDEX(Sales!$D$5:$ABF$18,MATCH(UsagePerHour!$B42,Sales!$C$5:$C$18,0),MATCH(UsagePerHour!YA$4,Sales!$D$3:$ABF$3,0))/YA$2*INDEX(Usage!$D$5:$ABF$11,MATCH(UsagePerHour!$B$36,Usage!$C$5:$C$11,0),MATCH(UsagePerHour!YA$4,Usage!$D$3:$ABF$3,0)),"")</f>
        <v/>
      </c>
      <c r="YB42" s="6" t="str">
        <f>IFERROR(INDEX(Sales!$D$5:$ABF$18,MATCH(UsagePerHour!$B42,Sales!$C$5:$C$18,0),MATCH(UsagePerHour!YB$4,Sales!$D$3:$ABF$3,0))/YB$2*INDEX(Usage!$D$5:$ABF$11,MATCH(UsagePerHour!$B$36,Usage!$C$5:$C$11,0),MATCH(UsagePerHour!YB$4,Usage!$D$3:$ABF$3,0)),"")</f>
        <v/>
      </c>
      <c r="YC42" s="6" t="str">
        <f>IFERROR(INDEX(Sales!$D$5:$ABF$18,MATCH(UsagePerHour!$B42,Sales!$C$5:$C$18,0),MATCH(UsagePerHour!YC$4,Sales!$D$3:$ABF$3,0))/YC$2*INDEX(Usage!$D$5:$ABF$11,MATCH(UsagePerHour!$B$36,Usage!$C$5:$C$11,0),MATCH(UsagePerHour!YC$4,Usage!$D$3:$ABF$3,0)),"")</f>
        <v/>
      </c>
      <c r="YD42" s="6" t="str">
        <f>IFERROR(INDEX(Sales!$D$5:$ABF$18,MATCH(UsagePerHour!$B42,Sales!$C$5:$C$18,0),MATCH(UsagePerHour!YD$4,Sales!$D$3:$ABF$3,0))/YD$2*INDEX(Usage!$D$5:$ABF$11,MATCH(UsagePerHour!$B$36,Usage!$C$5:$C$11,0),MATCH(UsagePerHour!YD$4,Usage!$D$3:$ABF$3,0)),"")</f>
        <v/>
      </c>
      <c r="YE42" s="6" t="str">
        <f>IFERROR(INDEX(Sales!$D$5:$ABF$18,MATCH(UsagePerHour!$B42,Sales!$C$5:$C$18,0),MATCH(UsagePerHour!YE$4,Sales!$D$3:$ABF$3,0))/YE$2*INDEX(Usage!$D$5:$ABF$11,MATCH(UsagePerHour!$B$36,Usage!$C$5:$C$11,0),MATCH(UsagePerHour!YE$4,Usage!$D$3:$ABF$3,0)),"")</f>
        <v/>
      </c>
      <c r="YF42" s="6" t="str">
        <f>IFERROR(INDEX(Sales!$D$5:$ABF$18,MATCH(UsagePerHour!$B42,Sales!$C$5:$C$18,0),MATCH(UsagePerHour!YF$4,Sales!$D$3:$ABF$3,0))/YF$2*INDEX(Usage!$D$5:$ABF$11,MATCH(UsagePerHour!$B$36,Usage!$C$5:$C$11,0),MATCH(UsagePerHour!YF$4,Usage!$D$3:$ABF$3,0)),"")</f>
        <v/>
      </c>
      <c r="YG42" s="6" t="str">
        <f>IFERROR(INDEX(Sales!$D$5:$ABF$18,MATCH(UsagePerHour!$B42,Sales!$C$5:$C$18,0),MATCH(UsagePerHour!YG$4,Sales!$D$3:$ABF$3,0))/YG$2*INDEX(Usage!$D$5:$ABF$11,MATCH(UsagePerHour!$B$36,Usage!$C$5:$C$11,0),MATCH(UsagePerHour!YG$4,Usage!$D$3:$ABF$3,0)),"")</f>
        <v/>
      </c>
      <c r="YH42" s="6" t="str">
        <f>IFERROR(INDEX(Sales!$D$5:$ABF$18,MATCH(UsagePerHour!$B42,Sales!$C$5:$C$18,0),MATCH(UsagePerHour!YH$4,Sales!$D$3:$ABF$3,0))/YH$2*INDEX(Usage!$D$5:$ABF$11,MATCH(UsagePerHour!$B$36,Usage!$C$5:$C$11,0),MATCH(UsagePerHour!YH$4,Usage!$D$3:$ABF$3,0)),"")</f>
        <v/>
      </c>
      <c r="YI42" s="6" t="str">
        <f>IFERROR(INDEX(Sales!$D$5:$ABF$18,MATCH(UsagePerHour!$B42,Sales!$C$5:$C$18,0),MATCH(UsagePerHour!YI$4,Sales!$D$3:$ABF$3,0))/YI$2*INDEX(Usage!$D$5:$ABF$11,MATCH(UsagePerHour!$B$36,Usage!$C$5:$C$11,0),MATCH(UsagePerHour!YI$4,Usage!$D$3:$ABF$3,0)),"")</f>
        <v/>
      </c>
      <c r="YJ42" s="6" t="str">
        <f>IFERROR(INDEX(Sales!$D$5:$ABF$18,MATCH(UsagePerHour!$B42,Sales!$C$5:$C$18,0),MATCH(UsagePerHour!YJ$4,Sales!$D$3:$ABF$3,0))/YJ$2*INDEX(Usage!$D$5:$ABF$11,MATCH(UsagePerHour!$B$36,Usage!$C$5:$C$11,0),MATCH(UsagePerHour!YJ$4,Usage!$D$3:$ABF$3,0)),"")</f>
        <v/>
      </c>
      <c r="YK42" s="6" t="str">
        <f>IFERROR(INDEX(Sales!$D$5:$ABF$18,MATCH(UsagePerHour!$B42,Sales!$C$5:$C$18,0),MATCH(UsagePerHour!YK$4,Sales!$D$3:$ABF$3,0))/YK$2*INDEX(Usage!$D$5:$ABF$11,MATCH(UsagePerHour!$B$36,Usage!$C$5:$C$11,0),MATCH(UsagePerHour!YK$4,Usage!$D$3:$ABF$3,0)),"")</f>
        <v/>
      </c>
      <c r="YL42" s="6" t="str">
        <f>IFERROR(INDEX(Sales!$D$5:$ABF$18,MATCH(UsagePerHour!$B42,Sales!$C$5:$C$18,0),MATCH(UsagePerHour!YL$4,Sales!$D$3:$ABF$3,0))/YL$2*INDEX(Usage!$D$5:$ABF$11,MATCH(UsagePerHour!$B$36,Usage!$C$5:$C$11,0),MATCH(UsagePerHour!YL$4,Usage!$D$3:$ABF$3,0)),"")</f>
        <v/>
      </c>
      <c r="YM42" s="6" t="str">
        <f>IFERROR(INDEX(Sales!$D$5:$ABF$18,MATCH(UsagePerHour!$B42,Sales!$C$5:$C$18,0),MATCH(UsagePerHour!YM$4,Sales!$D$3:$ABF$3,0))/YM$2*INDEX(Usage!$D$5:$ABF$11,MATCH(UsagePerHour!$B$36,Usage!$C$5:$C$11,0),MATCH(UsagePerHour!YM$4,Usage!$D$3:$ABF$3,0)),"")</f>
        <v/>
      </c>
      <c r="YN42" s="6" t="str">
        <f>IFERROR(INDEX(Sales!$D$5:$ABF$18,MATCH(UsagePerHour!$B42,Sales!$C$5:$C$18,0),MATCH(UsagePerHour!YN$4,Sales!$D$3:$ABF$3,0))/YN$2*INDEX(Usage!$D$5:$ABF$11,MATCH(UsagePerHour!$B$36,Usage!$C$5:$C$11,0),MATCH(UsagePerHour!YN$4,Usage!$D$3:$ABF$3,0)),"")</f>
        <v/>
      </c>
      <c r="YO42" s="6" t="str">
        <f>IFERROR(INDEX(Sales!$D$5:$ABF$18,MATCH(UsagePerHour!$B42,Sales!$C$5:$C$18,0),MATCH(UsagePerHour!YO$4,Sales!$D$3:$ABF$3,0))/YO$2*INDEX(Usage!$D$5:$ABF$11,MATCH(UsagePerHour!$B$36,Usage!$C$5:$C$11,0),MATCH(UsagePerHour!YO$4,Usage!$D$3:$ABF$3,0)),"")</f>
        <v/>
      </c>
      <c r="YP42" s="6" t="str">
        <f>IFERROR(INDEX(Sales!$D$5:$ABF$18,MATCH(UsagePerHour!$B42,Sales!$C$5:$C$18,0),MATCH(UsagePerHour!YP$4,Sales!$D$3:$ABF$3,0))/YP$2*INDEX(Usage!$D$5:$ABF$11,MATCH(UsagePerHour!$B$36,Usage!$C$5:$C$11,0),MATCH(UsagePerHour!YP$4,Usage!$D$3:$ABF$3,0)),"")</f>
        <v/>
      </c>
      <c r="YQ42" s="6" t="str">
        <f>IFERROR(INDEX(Sales!$D$5:$ABF$18,MATCH(UsagePerHour!$B42,Sales!$C$5:$C$18,0),MATCH(UsagePerHour!YQ$4,Sales!$D$3:$ABF$3,0))/YQ$2*INDEX(Usage!$D$5:$ABF$11,MATCH(UsagePerHour!$B$36,Usage!$C$5:$C$11,0),MATCH(UsagePerHour!YQ$4,Usage!$D$3:$ABF$3,0)),"")</f>
        <v/>
      </c>
      <c r="YR42" s="6" t="str">
        <f>IFERROR(INDEX(Sales!$D$5:$ABF$18,MATCH(UsagePerHour!$B42,Sales!$C$5:$C$18,0),MATCH(UsagePerHour!YR$4,Sales!$D$3:$ABF$3,0))/YR$2*INDEX(Usage!$D$5:$ABF$11,MATCH(UsagePerHour!$B$36,Usage!$C$5:$C$11,0),MATCH(UsagePerHour!YR$4,Usage!$D$3:$ABF$3,0)),"")</f>
        <v/>
      </c>
      <c r="YS42" s="6" t="str">
        <f>IFERROR(INDEX(Sales!$D$5:$ABF$18,MATCH(UsagePerHour!$B42,Sales!$C$5:$C$18,0),MATCH(UsagePerHour!YS$4,Sales!$D$3:$ABF$3,0))/YS$2*INDEX(Usage!$D$5:$ABF$11,MATCH(UsagePerHour!$B$36,Usage!$C$5:$C$11,0),MATCH(UsagePerHour!YS$4,Usage!$D$3:$ABF$3,0)),"")</f>
        <v/>
      </c>
      <c r="YT42" s="6" t="str">
        <f>IFERROR(INDEX(Sales!$D$5:$ABF$18,MATCH(UsagePerHour!$B42,Sales!$C$5:$C$18,0),MATCH(UsagePerHour!YT$4,Sales!$D$3:$ABF$3,0))/YT$2*INDEX(Usage!$D$5:$ABF$11,MATCH(UsagePerHour!$B$36,Usage!$C$5:$C$11,0),MATCH(UsagePerHour!YT$4,Usage!$D$3:$ABF$3,0)),"")</f>
        <v/>
      </c>
      <c r="YU42" s="6" t="str">
        <f>IFERROR(INDEX(Sales!$D$5:$ABF$18,MATCH(UsagePerHour!$B42,Sales!$C$5:$C$18,0),MATCH(UsagePerHour!YU$4,Sales!$D$3:$ABF$3,0))/YU$2*INDEX(Usage!$D$5:$ABF$11,MATCH(UsagePerHour!$B$36,Usage!$C$5:$C$11,0),MATCH(UsagePerHour!YU$4,Usage!$D$3:$ABF$3,0)),"")</f>
        <v/>
      </c>
      <c r="YV42" s="6" t="str">
        <f>IFERROR(INDEX(Sales!$D$5:$ABF$18,MATCH(UsagePerHour!$B42,Sales!$C$5:$C$18,0),MATCH(UsagePerHour!YV$4,Sales!$D$3:$ABF$3,0))/YV$2*INDEX(Usage!$D$5:$ABF$11,MATCH(UsagePerHour!$B$36,Usage!$C$5:$C$11,0),MATCH(UsagePerHour!YV$4,Usage!$D$3:$ABF$3,0)),"")</f>
        <v/>
      </c>
      <c r="YW42" s="6" t="str">
        <f>IFERROR(INDEX(Sales!$D$5:$ABF$18,MATCH(UsagePerHour!$B42,Sales!$C$5:$C$18,0),MATCH(UsagePerHour!YW$4,Sales!$D$3:$ABF$3,0))/YW$2*INDEX(Usage!$D$5:$ABF$11,MATCH(UsagePerHour!$B$36,Usage!$C$5:$C$11,0),MATCH(UsagePerHour!YW$4,Usage!$D$3:$ABF$3,0)),"")</f>
        <v/>
      </c>
      <c r="YX42" s="6" t="str">
        <f>IFERROR(INDEX(Sales!$D$5:$ABF$18,MATCH(UsagePerHour!$B42,Sales!$C$5:$C$18,0),MATCH(UsagePerHour!YX$4,Sales!$D$3:$ABF$3,0))/YX$2*INDEX(Usage!$D$5:$ABF$11,MATCH(UsagePerHour!$B$36,Usage!$C$5:$C$11,0),MATCH(UsagePerHour!YX$4,Usage!$D$3:$ABF$3,0)),"")</f>
        <v/>
      </c>
      <c r="YY42" s="6" t="str">
        <f>IFERROR(INDEX(Sales!$D$5:$ABF$18,MATCH(UsagePerHour!$B42,Sales!$C$5:$C$18,0),MATCH(UsagePerHour!YY$4,Sales!$D$3:$ABF$3,0))/YY$2*INDEX(Usage!$D$5:$ABF$11,MATCH(UsagePerHour!$B$36,Usage!$C$5:$C$11,0),MATCH(UsagePerHour!YY$4,Usage!$D$3:$ABF$3,0)),"")</f>
        <v/>
      </c>
      <c r="YZ42" s="6" t="str">
        <f>IFERROR(INDEX(Sales!$D$5:$ABF$18,MATCH(UsagePerHour!$B42,Sales!$C$5:$C$18,0),MATCH(UsagePerHour!YZ$4,Sales!$D$3:$ABF$3,0))/YZ$2*INDEX(Usage!$D$5:$ABF$11,MATCH(UsagePerHour!$B$36,Usage!$C$5:$C$11,0),MATCH(UsagePerHour!YZ$4,Usage!$D$3:$ABF$3,0)),"")</f>
        <v/>
      </c>
      <c r="ZA42" s="6" t="str">
        <f>IFERROR(INDEX(Sales!$D$5:$ABF$18,MATCH(UsagePerHour!$B42,Sales!$C$5:$C$18,0),MATCH(UsagePerHour!ZA$4,Sales!$D$3:$ABF$3,0))/ZA$2*INDEX(Usage!$D$5:$ABF$11,MATCH(UsagePerHour!$B$36,Usage!$C$5:$C$11,0),MATCH(UsagePerHour!ZA$4,Usage!$D$3:$ABF$3,0)),"")</f>
        <v/>
      </c>
      <c r="ZB42" s="6" t="str">
        <f>IFERROR(INDEX(Sales!$D$5:$ABF$18,MATCH(UsagePerHour!$B42,Sales!$C$5:$C$18,0),MATCH(UsagePerHour!ZB$4,Sales!$D$3:$ABF$3,0))/ZB$2*INDEX(Usage!$D$5:$ABF$11,MATCH(UsagePerHour!$B$36,Usage!$C$5:$C$11,0),MATCH(UsagePerHour!ZB$4,Usage!$D$3:$ABF$3,0)),"")</f>
        <v/>
      </c>
      <c r="ZC42" s="6" t="str">
        <f>IFERROR(INDEX(Sales!$D$5:$ABF$18,MATCH(UsagePerHour!$B42,Sales!$C$5:$C$18,0),MATCH(UsagePerHour!ZC$4,Sales!$D$3:$ABF$3,0))/ZC$2*INDEX(Usage!$D$5:$ABF$11,MATCH(UsagePerHour!$B$36,Usage!$C$5:$C$11,0),MATCH(UsagePerHour!ZC$4,Usage!$D$3:$ABF$3,0)),"")</f>
        <v/>
      </c>
      <c r="ZD42" s="6" t="str">
        <f>IFERROR(INDEX(Sales!$D$5:$ABF$18,MATCH(UsagePerHour!$B42,Sales!$C$5:$C$18,0),MATCH(UsagePerHour!ZD$4,Sales!$D$3:$ABF$3,0))/ZD$2*INDEX(Usage!$D$5:$ABF$11,MATCH(UsagePerHour!$B$36,Usage!$C$5:$C$11,0),MATCH(UsagePerHour!ZD$4,Usage!$D$3:$ABF$3,0)),"")</f>
        <v/>
      </c>
      <c r="ZE42" s="6" t="str">
        <f>IFERROR(INDEX(Sales!$D$5:$ABF$18,MATCH(UsagePerHour!$B42,Sales!$C$5:$C$18,0),MATCH(UsagePerHour!ZE$4,Sales!$D$3:$ABF$3,0))/ZE$2*INDEX(Usage!$D$5:$ABF$11,MATCH(UsagePerHour!$B$36,Usage!$C$5:$C$11,0),MATCH(UsagePerHour!ZE$4,Usage!$D$3:$ABF$3,0)),"")</f>
        <v/>
      </c>
      <c r="ZF42" s="6" t="str">
        <f>IFERROR(INDEX(Sales!$D$5:$ABF$18,MATCH(UsagePerHour!$B42,Sales!$C$5:$C$18,0),MATCH(UsagePerHour!ZF$4,Sales!$D$3:$ABF$3,0))/ZF$2*INDEX(Usage!$D$5:$ABF$11,MATCH(UsagePerHour!$B$36,Usage!$C$5:$C$11,0),MATCH(UsagePerHour!ZF$4,Usage!$D$3:$ABF$3,0)),"")</f>
        <v/>
      </c>
      <c r="ZG42" s="6" t="str">
        <f>IFERROR(INDEX(Sales!$D$5:$ABF$18,MATCH(UsagePerHour!$B42,Sales!$C$5:$C$18,0),MATCH(UsagePerHour!ZG$4,Sales!$D$3:$ABF$3,0))/ZG$2*INDEX(Usage!$D$5:$ABF$11,MATCH(UsagePerHour!$B$36,Usage!$C$5:$C$11,0),MATCH(UsagePerHour!ZG$4,Usage!$D$3:$ABF$3,0)),"")</f>
        <v/>
      </c>
      <c r="ZH42" s="6" t="str">
        <f>IFERROR(INDEX(Sales!$D$5:$ABF$18,MATCH(UsagePerHour!$B42,Sales!$C$5:$C$18,0),MATCH(UsagePerHour!ZH$4,Sales!$D$3:$ABF$3,0))/ZH$2*INDEX(Usage!$D$5:$ABF$11,MATCH(UsagePerHour!$B$36,Usage!$C$5:$C$11,0),MATCH(UsagePerHour!ZH$4,Usage!$D$3:$ABF$3,0)),"")</f>
        <v/>
      </c>
      <c r="ZI42" s="6" t="str">
        <f>IFERROR(INDEX(Sales!$D$5:$ABF$18,MATCH(UsagePerHour!$B42,Sales!$C$5:$C$18,0),MATCH(UsagePerHour!ZI$4,Sales!$D$3:$ABF$3,0))/ZI$2*INDEX(Usage!$D$5:$ABF$11,MATCH(UsagePerHour!$B$36,Usage!$C$5:$C$11,0),MATCH(UsagePerHour!ZI$4,Usage!$D$3:$ABF$3,0)),"")</f>
        <v/>
      </c>
      <c r="ZJ42" s="6" t="str">
        <f>IFERROR(INDEX(Sales!$D$5:$ABF$18,MATCH(UsagePerHour!$B42,Sales!$C$5:$C$18,0),MATCH(UsagePerHour!ZJ$4,Sales!$D$3:$ABF$3,0))/ZJ$2*INDEX(Usage!$D$5:$ABF$11,MATCH(UsagePerHour!$B$36,Usage!$C$5:$C$11,0),MATCH(UsagePerHour!ZJ$4,Usage!$D$3:$ABF$3,0)),"")</f>
        <v/>
      </c>
      <c r="ZK42" s="6" t="str">
        <f>IFERROR(INDEX(Sales!$D$5:$ABF$18,MATCH(UsagePerHour!$B42,Sales!$C$5:$C$18,0),MATCH(UsagePerHour!ZK$4,Sales!$D$3:$ABF$3,0))/ZK$2*INDEX(Usage!$D$5:$ABF$11,MATCH(UsagePerHour!$B$36,Usage!$C$5:$C$11,0),MATCH(UsagePerHour!ZK$4,Usage!$D$3:$ABF$3,0)),"")</f>
        <v/>
      </c>
      <c r="ZL42" s="6" t="str">
        <f>IFERROR(INDEX(Sales!$D$5:$ABF$18,MATCH(UsagePerHour!$B42,Sales!$C$5:$C$18,0),MATCH(UsagePerHour!ZL$4,Sales!$D$3:$ABF$3,0))/ZL$2*INDEX(Usage!$D$5:$ABF$11,MATCH(UsagePerHour!$B$36,Usage!$C$5:$C$11,0),MATCH(UsagePerHour!ZL$4,Usage!$D$3:$ABF$3,0)),"")</f>
        <v/>
      </c>
      <c r="ZM42" s="6" t="str">
        <f>IFERROR(INDEX(Sales!$D$5:$ABF$18,MATCH(UsagePerHour!$B42,Sales!$C$5:$C$18,0),MATCH(UsagePerHour!ZM$4,Sales!$D$3:$ABF$3,0))/ZM$2*INDEX(Usage!$D$5:$ABF$11,MATCH(UsagePerHour!$B$36,Usage!$C$5:$C$11,0),MATCH(UsagePerHour!ZM$4,Usage!$D$3:$ABF$3,0)),"")</f>
        <v/>
      </c>
      <c r="ZN42" s="6" t="str">
        <f>IFERROR(INDEX(Sales!$D$5:$ABF$18,MATCH(UsagePerHour!$B42,Sales!$C$5:$C$18,0),MATCH(UsagePerHour!ZN$4,Sales!$D$3:$ABF$3,0))/ZN$2*INDEX(Usage!$D$5:$ABF$11,MATCH(UsagePerHour!$B$36,Usage!$C$5:$C$11,0),MATCH(UsagePerHour!ZN$4,Usage!$D$3:$ABF$3,0)),"")</f>
        <v/>
      </c>
      <c r="ZO42" s="6" t="str">
        <f>IFERROR(INDEX(Sales!$D$5:$ABF$18,MATCH(UsagePerHour!$B42,Sales!$C$5:$C$18,0),MATCH(UsagePerHour!ZO$4,Sales!$D$3:$ABF$3,0))/ZO$2*INDEX(Usage!$D$5:$ABF$11,MATCH(UsagePerHour!$B$36,Usage!$C$5:$C$11,0),MATCH(UsagePerHour!ZO$4,Usage!$D$3:$ABF$3,0)),"")</f>
        <v/>
      </c>
      <c r="ZP42" s="6" t="str">
        <f>IFERROR(INDEX(Sales!$D$5:$ABF$18,MATCH(UsagePerHour!$B42,Sales!$C$5:$C$18,0),MATCH(UsagePerHour!ZP$4,Sales!$D$3:$ABF$3,0))/ZP$2*INDEX(Usage!$D$5:$ABF$11,MATCH(UsagePerHour!$B$36,Usage!$C$5:$C$11,0),MATCH(UsagePerHour!ZP$4,Usage!$D$3:$ABF$3,0)),"")</f>
        <v/>
      </c>
      <c r="ZQ42" s="6" t="str">
        <f>IFERROR(INDEX(Sales!$D$5:$ABF$18,MATCH(UsagePerHour!$B42,Sales!$C$5:$C$18,0),MATCH(UsagePerHour!ZQ$4,Sales!$D$3:$ABF$3,0))/ZQ$2*INDEX(Usage!$D$5:$ABF$11,MATCH(UsagePerHour!$B$36,Usage!$C$5:$C$11,0),MATCH(UsagePerHour!ZQ$4,Usage!$D$3:$ABF$3,0)),"")</f>
        <v/>
      </c>
      <c r="ZR42" s="6" t="str">
        <f>IFERROR(INDEX(Sales!$D$5:$ABF$18,MATCH(UsagePerHour!$B42,Sales!$C$5:$C$18,0),MATCH(UsagePerHour!ZR$4,Sales!$D$3:$ABF$3,0))/ZR$2*INDEX(Usage!$D$5:$ABF$11,MATCH(UsagePerHour!$B$36,Usage!$C$5:$C$11,0),MATCH(UsagePerHour!ZR$4,Usage!$D$3:$ABF$3,0)),"")</f>
        <v/>
      </c>
      <c r="ZS42" s="6" t="str">
        <f>IFERROR(INDEX(Sales!$D$5:$ABF$18,MATCH(UsagePerHour!$B42,Sales!$C$5:$C$18,0),MATCH(UsagePerHour!ZS$4,Sales!$D$3:$ABF$3,0))/ZS$2*INDEX(Usage!$D$5:$ABF$11,MATCH(UsagePerHour!$B$36,Usage!$C$5:$C$11,0),MATCH(UsagePerHour!ZS$4,Usage!$D$3:$ABF$3,0)),"")</f>
        <v/>
      </c>
      <c r="ZT42" s="6" t="str">
        <f>IFERROR(INDEX(Sales!$D$5:$ABF$18,MATCH(UsagePerHour!$B42,Sales!$C$5:$C$18,0),MATCH(UsagePerHour!ZT$4,Sales!$D$3:$ABF$3,0))/ZT$2*INDEX(Usage!$D$5:$ABF$11,MATCH(UsagePerHour!$B$36,Usage!$C$5:$C$11,0),MATCH(UsagePerHour!ZT$4,Usage!$D$3:$ABF$3,0)),"")</f>
        <v/>
      </c>
      <c r="ZU42" s="6" t="str">
        <f>IFERROR(INDEX(Sales!$D$5:$ABF$18,MATCH(UsagePerHour!$B42,Sales!$C$5:$C$18,0),MATCH(UsagePerHour!ZU$4,Sales!$D$3:$ABF$3,0))/ZU$2*INDEX(Usage!$D$5:$ABF$11,MATCH(UsagePerHour!$B$36,Usage!$C$5:$C$11,0),MATCH(UsagePerHour!ZU$4,Usage!$D$3:$ABF$3,0)),"")</f>
        <v/>
      </c>
      <c r="ZV42" s="6" t="str">
        <f>IFERROR(INDEX(Sales!$D$5:$ABF$18,MATCH(UsagePerHour!$B42,Sales!$C$5:$C$18,0),MATCH(UsagePerHour!ZV$4,Sales!$D$3:$ABF$3,0))/ZV$2*INDEX(Usage!$D$5:$ABF$11,MATCH(UsagePerHour!$B$36,Usage!$C$5:$C$11,0),MATCH(UsagePerHour!ZV$4,Usage!$D$3:$ABF$3,0)),"")</f>
        <v/>
      </c>
      <c r="ZW42" s="6" t="str">
        <f>IFERROR(INDEX(Sales!$D$5:$ABF$18,MATCH(UsagePerHour!$B42,Sales!$C$5:$C$18,0),MATCH(UsagePerHour!ZW$4,Sales!$D$3:$ABF$3,0))/ZW$2*INDEX(Usage!$D$5:$ABF$11,MATCH(UsagePerHour!$B$36,Usage!$C$5:$C$11,0),MATCH(UsagePerHour!ZW$4,Usage!$D$3:$ABF$3,0)),"")</f>
        <v/>
      </c>
      <c r="ZX42" s="6" t="str">
        <f>IFERROR(INDEX(Sales!$D$5:$ABF$18,MATCH(UsagePerHour!$B42,Sales!$C$5:$C$18,0),MATCH(UsagePerHour!ZX$4,Sales!$D$3:$ABF$3,0))/ZX$2*INDEX(Usage!$D$5:$ABF$11,MATCH(UsagePerHour!$B$36,Usage!$C$5:$C$11,0),MATCH(UsagePerHour!ZX$4,Usage!$D$3:$ABF$3,0)),"")</f>
        <v/>
      </c>
      <c r="ZY42" s="6" t="str">
        <f>IFERROR(INDEX(Sales!$D$5:$ABF$18,MATCH(UsagePerHour!$B42,Sales!$C$5:$C$18,0),MATCH(UsagePerHour!ZY$4,Sales!$D$3:$ABF$3,0))/ZY$2*INDEX(Usage!$D$5:$ABF$11,MATCH(UsagePerHour!$B$36,Usage!$C$5:$C$11,0),MATCH(UsagePerHour!ZY$4,Usage!$D$3:$ABF$3,0)),"")</f>
        <v/>
      </c>
      <c r="ZZ42" s="6" t="str">
        <f>IFERROR(INDEX(Sales!$D$5:$ABF$18,MATCH(UsagePerHour!$B42,Sales!$C$5:$C$18,0),MATCH(UsagePerHour!ZZ$4,Sales!$D$3:$ABF$3,0))/ZZ$2*INDEX(Usage!$D$5:$ABF$11,MATCH(UsagePerHour!$B$36,Usage!$C$5:$C$11,0),MATCH(UsagePerHour!ZZ$4,Usage!$D$3:$ABF$3,0)),"")</f>
        <v/>
      </c>
      <c r="AAA42" s="6" t="str">
        <f>IFERROR(INDEX(Sales!$D$5:$ABF$18,MATCH(UsagePerHour!$B42,Sales!$C$5:$C$18,0),MATCH(UsagePerHour!AAA$4,Sales!$D$3:$ABF$3,0))/AAA$2*INDEX(Usage!$D$5:$ABF$11,MATCH(UsagePerHour!$B$36,Usage!$C$5:$C$11,0),MATCH(UsagePerHour!AAA$4,Usage!$D$3:$ABF$3,0)),"")</f>
        <v/>
      </c>
      <c r="AAB42" s="6" t="str">
        <f>IFERROR(INDEX(Sales!$D$5:$ABF$18,MATCH(UsagePerHour!$B42,Sales!$C$5:$C$18,0),MATCH(UsagePerHour!AAB$4,Sales!$D$3:$ABF$3,0))/AAB$2*INDEX(Usage!$D$5:$ABF$11,MATCH(UsagePerHour!$B$36,Usage!$C$5:$C$11,0),MATCH(UsagePerHour!AAB$4,Usage!$D$3:$ABF$3,0)),"")</f>
        <v/>
      </c>
      <c r="AAC42" s="6" t="str">
        <f>IFERROR(INDEX(Sales!$D$5:$ABF$18,MATCH(UsagePerHour!$B42,Sales!$C$5:$C$18,0),MATCH(UsagePerHour!AAC$4,Sales!$D$3:$ABF$3,0))/AAC$2*INDEX(Usage!$D$5:$ABF$11,MATCH(UsagePerHour!$B$36,Usage!$C$5:$C$11,0),MATCH(UsagePerHour!AAC$4,Usage!$D$3:$ABF$3,0)),"")</f>
        <v/>
      </c>
      <c r="AAD42" s="6" t="str">
        <f>IFERROR(INDEX(Sales!$D$5:$ABF$18,MATCH(UsagePerHour!$B42,Sales!$C$5:$C$18,0),MATCH(UsagePerHour!AAD$4,Sales!$D$3:$ABF$3,0))/AAD$2*INDEX(Usage!$D$5:$ABF$11,MATCH(UsagePerHour!$B$36,Usage!$C$5:$C$11,0),MATCH(UsagePerHour!AAD$4,Usage!$D$3:$ABF$3,0)),"")</f>
        <v/>
      </c>
      <c r="AAE42" s="6" t="str">
        <f>IFERROR(INDEX(Sales!$D$5:$ABF$18,MATCH(UsagePerHour!$B42,Sales!$C$5:$C$18,0),MATCH(UsagePerHour!AAE$4,Sales!$D$3:$ABF$3,0))/AAE$2*INDEX(Usage!$D$5:$ABF$11,MATCH(UsagePerHour!$B$36,Usage!$C$5:$C$11,0),MATCH(UsagePerHour!AAE$4,Usage!$D$3:$ABF$3,0)),"")</f>
        <v/>
      </c>
      <c r="AAF42" s="6" t="str">
        <f>IFERROR(INDEX(Sales!$D$5:$ABF$18,MATCH(UsagePerHour!$B42,Sales!$C$5:$C$18,0),MATCH(UsagePerHour!AAF$4,Sales!$D$3:$ABF$3,0))/AAF$2*INDEX(Usage!$D$5:$ABF$11,MATCH(UsagePerHour!$B$36,Usage!$C$5:$C$11,0),MATCH(UsagePerHour!AAF$4,Usage!$D$3:$ABF$3,0)),"")</f>
        <v/>
      </c>
      <c r="AAG42" s="6" t="str">
        <f>IFERROR(INDEX(Sales!$D$5:$ABF$18,MATCH(UsagePerHour!$B42,Sales!$C$5:$C$18,0),MATCH(UsagePerHour!AAG$4,Sales!$D$3:$ABF$3,0))/AAG$2*INDEX(Usage!$D$5:$ABF$11,MATCH(UsagePerHour!$B$36,Usage!$C$5:$C$11,0),MATCH(UsagePerHour!AAG$4,Usage!$D$3:$ABF$3,0)),"")</f>
        <v/>
      </c>
      <c r="AAH42" s="6" t="str">
        <f>IFERROR(INDEX(Sales!$D$5:$ABF$18,MATCH(UsagePerHour!$B42,Sales!$C$5:$C$18,0),MATCH(UsagePerHour!AAH$4,Sales!$D$3:$ABF$3,0))/AAH$2*INDEX(Usage!$D$5:$ABF$11,MATCH(UsagePerHour!$B$36,Usage!$C$5:$C$11,0),MATCH(UsagePerHour!AAH$4,Usage!$D$3:$ABF$3,0)),"")</f>
        <v/>
      </c>
      <c r="AAI42" s="6" t="str">
        <f>IFERROR(INDEX(Sales!$D$5:$ABF$18,MATCH(UsagePerHour!$B42,Sales!$C$5:$C$18,0),MATCH(UsagePerHour!AAI$4,Sales!$D$3:$ABF$3,0))/AAI$2*INDEX(Usage!$D$5:$ABF$11,MATCH(UsagePerHour!$B$36,Usage!$C$5:$C$11,0),MATCH(UsagePerHour!AAI$4,Usage!$D$3:$ABF$3,0)),"")</f>
        <v/>
      </c>
      <c r="AAJ42" s="6" t="str">
        <f>IFERROR(INDEX(Sales!$D$5:$ABF$18,MATCH(UsagePerHour!$B42,Sales!$C$5:$C$18,0),MATCH(UsagePerHour!AAJ$4,Sales!$D$3:$ABF$3,0))/AAJ$2*INDEX(Usage!$D$5:$ABF$11,MATCH(UsagePerHour!$B$36,Usage!$C$5:$C$11,0),MATCH(UsagePerHour!AAJ$4,Usage!$D$3:$ABF$3,0)),"")</f>
        <v/>
      </c>
      <c r="AAK42" s="6" t="str">
        <f>IFERROR(INDEX(Sales!$D$5:$ABF$18,MATCH(UsagePerHour!$B42,Sales!$C$5:$C$18,0),MATCH(UsagePerHour!AAK$4,Sales!$D$3:$ABF$3,0))/AAK$2*INDEX(Usage!$D$5:$ABF$11,MATCH(UsagePerHour!$B$36,Usage!$C$5:$C$11,0),MATCH(UsagePerHour!AAK$4,Usage!$D$3:$ABF$3,0)),"")</f>
        <v/>
      </c>
      <c r="AAL42" s="6" t="str">
        <f>IFERROR(INDEX(Sales!$D$5:$ABF$18,MATCH(UsagePerHour!$B42,Sales!$C$5:$C$18,0),MATCH(UsagePerHour!AAL$4,Sales!$D$3:$ABF$3,0))/AAL$2*INDEX(Usage!$D$5:$ABF$11,MATCH(UsagePerHour!$B$36,Usage!$C$5:$C$11,0),MATCH(UsagePerHour!AAL$4,Usage!$D$3:$ABF$3,0)),"")</f>
        <v/>
      </c>
      <c r="AAM42" s="6" t="str">
        <f>IFERROR(INDEX(Sales!$D$5:$ABF$18,MATCH(UsagePerHour!$B42,Sales!$C$5:$C$18,0),MATCH(UsagePerHour!AAM$4,Sales!$D$3:$ABF$3,0))/AAM$2*INDEX(Usage!$D$5:$ABF$11,MATCH(UsagePerHour!$B$36,Usage!$C$5:$C$11,0),MATCH(UsagePerHour!AAM$4,Usage!$D$3:$ABF$3,0)),"")</f>
        <v/>
      </c>
      <c r="AAN42" s="6" t="str">
        <f>IFERROR(INDEX(Sales!$D$5:$ABF$18,MATCH(UsagePerHour!$B42,Sales!$C$5:$C$18,0),MATCH(UsagePerHour!AAN$4,Sales!$D$3:$ABF$3,0))/AAN$2*INDEX(Usage!$D$5:$ABF$11,MATCH(UsagePerHour!$B$36,Usage!$C$5:$C$11,0),MATCH(UsagePerHour!AAN$4,Usage!$D$3:$ABF$3,0)),"")</f>
        <v/>
      </c>
      <c r="AAO42" s="6" t="str">
        <f>IFERROR(INDEX(Sales!$D$5:$ABF$18,MATCH(UsagePerHour!$B42,Sales!$C$5:$C$18,0),MATCH(UsagePerHour!AAO$4,Sales!$D$3:$ABF$3,0))/AAO$2*INDEX(Usage!$D$5:$ABF$11,MATCH(UsagePerHour!$B$36,Usage!$C$5:$C$11,0),MATCH(UsagePerHour!AAO$4,Usage!$D$3:$ABF$3,0)),"")</f>
        <v/>
      </c>
      <c r="AAP42" s="6" t="str">
        <f>IFERROR(INDEX(Sales!$D$5:$ABF$18,MATCH(UsagePerHour!$B42,Sales!$C$5:$C$18,0),MATCH(UsagePerHour!AAP$4,Sales!$D$3:$ABF$3,0))/AAP$2*INDEX(Usage!$D$5:$ABF$11,MATCH(UsagePerHour!$B$36,Usage!$C$5:$C$11,0),MATCH(UsagePerHour!AAP$4,Usage!$D$3:$ABF$3,0)),"")</f>
        <v/>
      </c>
      <c r="AAQ42" s="6" t="str">
        <f>IFERROR(INDEX(Sales!$D$5:$ABF$18,MATCH(UsagePerHour!$B42,Sales!$C$5:$C$18,0),MATCH(UsagePerHour!AAQ$4,Sales!$D$3:$ABF$3,0))/AAQ$2*INDEX(Usage!$D$5:$ABF$11,MATCH(UsagePerHour!$B$36,Usage!$C$5:$C$11,0),MATCH(UsagePerHour!AAQ$4,Usage!$D$3:$ABF$3,0)),"")</f>
        <v/>
      </c>
      <c r="AAR42" s="6" t="str">
        <f>IFERROR(INDEX(Sales!$D$5:$ABF$18,MATCH(UsagePerHour!$B42,Sales!$C$5:$C$18,0),MATCH(UsagePerHour!AAR$4,Sales!$D$3:$ABF$3,0))/AAR$2*INDEX(Usage!$D$5:$ABF$11,MATCH(UsagePerHour!$B$36,Usage!$C$5:$C$11,0),MATCH(UsagePerHour!AAR$4,Usage!$D$3:$ABF$3,0)),"")</f>
        <v/>
      </c>
      <c r="AAS42" s="6" t="str">
        <f>IFERROR(INDEX(Sales!$D$5:$ABF$18,MATCH(UsagePerHour!$B42,Sales!$C$5:$C$18,0),MATCH(UsagePerHour!AAS$4,Sales!$D$3:$ABF$3,0))/AAS$2*INDEX(Usage!$D$5:$ABF$11,MATCH(UsagePerHour!$B$36,Usage!$C$5:$C$11,0),MATCH(UsagePerHour!AAS$4,Usage!$D$3:$ABF$3,0)),"")</f>
        <v/>
      </c>
      <c r="AAT42" s="6" t="str">
        <f>IFERROR(INDEX(Sales!$D$5:$ABF$18,MATCH(UsagePerHour!$B42,Sales!$C$5:$C$18,0),MATCH(UsagePerHour!AAT$4,Sales!$D$3:$ABF$3,0))/AAT$2*INDEX(Usage!$D$5:$ABF$11,MATCH(UsagePerHour!$B$36,Usage!$C$5:$C$11,0),MATCH(UsagePerHour!AAT$4,Usage!$D$3:$ABF$3,0)),"")</f>
        <v/>
      </c>
      <c r="AAU42" s="6" t="str">
        <f>IFERROR(INDEX(Sales!$D$5:$ABF$18,MATCH(UsagePerHour!$B42,Sales!$C$5:$C$18,0),MATCH(UsagePerHour!AAU$4,Sales!$D$3:$ABF$3,0))/AAU$2*INDEX(Usage!$D$5:$ABF$11,MATCH(UsagePerHour!$B$36,Usage!$C$5:$C$11,0),MATCH(UsagePerHour!AAU$4,Usage!$D$3:$ABF$3,0)),"")</f>
        <v/>
      </c>
      <c r="AAV42" s="6" t="str">
        <f>IFERROR(INDEX(Sales!$D$5:$ABF$18,MATCH(UsagePerHour!$B42,Sales!$C$5:$C$18,0),MATCH(UsagePerHour!AAV$4,Sales!$D$3:$ABF$3,0))/AAV$2*INDEX(Usage!$D$5:$ABF$11,MATCH(UsagePerHour!$B$36,Usage!$C$5:$C$11,0),MATCH(UsagePerHour!AAV$4,Usage!$D$3:$ABF$3,0)),"")</f>
        <v/>
      </c>
      <c r="AAW42" s="6" t="str">
        <f>IFERROR(INDEX(Sales!$D$5:$ABF$18,MATCH(UsagePerHour!$B42,Sales!$C$5:$C$18,0),MATCH(UsagePerHour!AAW$4,Sales!$D$3:$ABF$3,0))/AAW$2*INDEX(Usage!$D$5:$ABF$11,MATCH(UsagePerHour!$B$36,Usage!$C$5:$C$11,0),MATCH(UsagePerHour!AAW$4,Usage!$D$3:$ABF$3,0)),"")</f>
        <v/>
      </c>
      <c r="AAX42" s="6" t="str">
        <f>IFERROR(INDEX(Sales!$D$5:$ABF$18,MATCH(UsagePerHour!$B42,Sales!$C$5:$C$18,0),MATCH(UsagePerHour!AAX$4,Sales!$D$3:$ABF$3,0))/AAX$2*INDEX(Usage!$D$5:$ABF$11,MATCH(UsagePerHour!$B$36,Usage!$C$5:$C$11,0),MATCH(UsagePerHour!AAX$4,Usage!$D$3:$ABF$3,0)),"")</f>
        <v/>
      </c>
      <c r="AAY42" s="6" t="str">
        <f>IFERROR(INDEX(Sales!$D$5:$ABF$18,MATCH(UsagePerHour!$B42,Sales!$C$5:$C$18,0),MATCH(UsagePerHour!AAY$4,Sales!$D$3:$ABF$3,0))/AAY$2*INDEX(Usage!$D$5:$ABF$11,MATCH(UsagePerHour!$B$36,Usage!$C$5:$C$11,0),MATCH(UsagePerHour!AAY$4,Usage!$D$3:$ABF$3,0)),"")</f>
        <v/>
      </c>
      <c r="AAZ42" s="6" t="str">
        <f>IFERROR(INDEX(Sales!$D$5:$ABF$18,MATCH(UsagePerHour!$B42,Sales!$C$5:$C$18,0),MATCH(UsagePerHour!AAZ$4,Sales!$D$3:$ABF$3,0))/AAZ$2*INDEX(Usage!$D$5:$ABF$11,MATCH(UsagePerHour!$B$36,Usage!$C$5:$C$11,0),MATCH(UsagePerHour!AAZ$4,Usage!$D$3:$ABF$3,0)),"")</f>
        <v/>
      </c>
      <c r="ABA42" s="6" t="str">
        <f>IFERROR(INDEX(Sales!$D$5:$ABF$18,MATCH(UsagePerHour!$B42,Sales!$C$5:$C$18,0),MATCH(UsagePerHour!ABA$4,Sales!$D$3:$ABF$3,0))/ABA$2*INDEX(Usage!$D$5:$ABF$11,MATCH(UsagePerHour!$B$36,Usage!$C$5:$C$11,0),MATCH(UsagePerHour!ABA$4,Usage!$D$3:$ABF$3,0)),"")</f>
        <v/>
      </c>
    </row>
    <row r="43" spans="2:729">
      <c r="B43" s="3" t="s">
        <v>7</v>
      </c>
      <c r="C43" s="6">
        <f>IFERROR(INDEX(Sales!$D$5:$ABF$18,MATCH(UsagePerHour!$B43,Sales!$C$5:$C$18,0),MATCH(UsagePerHour!C$4,Sales!$D$3:$ABF$3,0))/C$2*INDEX(Usage!$D$5:$ABF$11,MATCH(UsagePerHour!$B$36,Usage!$C$5:$C$11,0),MATCH(UsagePerHour!C$4,Usage!$D$3:$ABF$3,0)),"")</f>
        <v>5.335635221495326</v>
      </c>
      <c r="D43" s="6">
        <f>IFERROR(INDEX(Sales!$D$5:$ABF$18,MATCH(UsagePerHour!$B43,Sales!$C$5:$C$18,0),MATCH(UsagePerHour!D$4,Sales!$D$3:$ABF$3,0))/D$2*INDEX(Usage!$D$5:$ABF$11,MATCH(UsagePerHour!$B$36,Usage!$C$5:$C$11,0),MATCH(UsagePerHour!D$4,Usage!$D$3:$ABF$3,0)),"")</f>
        <v>0.98640720090375722</v>
      </c>
      <c r="E43" s="6">
        <f>IFERROR(INDEX(Sales!$D$5:$ABF$18,MATCH(UsagePerHour!$B43,Sales!$C$5:$C$18,0),MATCH(UsagePerHour!E$4,Sales!$D$3:$ABF$3,0))/E$2*INDEX(Usage!$D$5:$ABF$11,MATCH(UsagePerHour!$B$36,Usage!$C$5:$C$11,0),MATCH(UsagePerHour!E$4,Usage!$D$3:$ABF$3,0)),"")</f>
        <v>2.9455329341317364</v>
      </c>
      <c r="F43" s="6">
        <f>IFERROR(INDEX(Sales!$D$5:$ABF$18,MATCH(UsagePerHour!$B43,Sales!$C$5:$C$18,0),MATCH(UsagePerHour!F$4,Sales!$D$3:$ABF$3,0))/F$2*INDEX(Usage!$D$5:$ABF$11,MATCH(UsagePerHour!$B$36,Usage!$C$5:$C$11,0),MATCH(UsagePerHour!F$4,Usage!$D$3:$ABF$3,0)),"")</f>
        <v>0.62477558348294437</v>
      </c>
      <c r="G43" s="6">
        <f>IFERROR(INDEX(Sales!$D$5:$ABF$18,MATCH(UsagePerHour!$B43,Sales!$C$5:$C$18,0),MATCH(UsagePerHour!G$4,Sales!$D$3:$ABF$3,0))/G$2*INDEX(Usage!$D$5:$ABF$11,MATCH(UsagePerHour!$B$36,Usage!$C$5:$C$11,0),MATCH(UsagePerHour!G$4,Usage!$D$3:$ABF$3,0)),"")</f>
        <v>5.8820546619403036</v>
      </c>
      <c r="H43" s="6">
        <f>IFERROR(INDEX(Sales!$D$5:$ABF$18,MATCH(UsagePerHour!$B43,Sales!$C$5:$C$18,0),MATCH(UsagePerHour!H$4,Sales!$D$3:$ABF$3,0))/H$2*INDEX(Usage!$D$5:$ABF$11,MATCH(UsagePerHour!$B$36,Usage!$C$5:$C$11,0),MATCH(UsagePerHour!H$4,Usage!$D$3:$ABF$3,0)),"")</f>
        <v>4.9082885732801707</v>
      </c>
      <c r="I43" s="6">
        <f>IFERROR(INDEX(Sales!$D$5:$ABF$18,MATCH(UsagePerHour!$B43,Sales!$C$5:$C$18,0),MATCH(UsagePerHour!I$4,Sales!$D$3:$ABF$3,0))/I$2*INDEX(Usage!$D$5:$ABF$11,MATCH(UsagePerHour!$B$36,Usage!$C$5:$C$11,0),MATCH(UsagePerHour!I$4,Usage!$D$3:$ABF$3,0)),"")</f>
        <v>5.9404408347980686</v>
      </c>
      <c r="J43" s="6">
        <f>IFERROR(INDEX(Sales!$D$5:$ABF$18,MATCH(UsagePerHour!$B43,Sales!$C$5:$C$18,0),MATCH(UsagePerHour!J$4,Sales!$D$3:$ABF$3,0))/J$2*INDEX(Usage!$D$5:$ABF$11,MATCH(UsagePerHour!$B$36,Usage!$C$5:$C$11,0),MATCH(UsagePerHour!J$4,Usage!$D$3:$ABF$3,0)),"")</f>
        <v>5.335635221495326</v>
      </c>
      <c r="K43" s="6">
        <f>IFERROR(INDEX(Sales!$D$5:$ABF$18,MATCH(UsagePerHour!$B43,Sales!$C$5:$C$18,0),MATCH(UsagePerHour!K$4,Sales!$D$3:$ABF$3,0))/K$2*INDEX(Usage!$D$5:$ABF$11,MATCH(UsagePerHour!$B$36,Usage!$C$5:$C$11,0),MATCH(UsagePerHour!K$4,Usage!$D$3:$ABF$3,0)),"")</f>
        <v>0.98640720090375722</v>
      </c>
      <c r="L43" s="6">
        <f>IFERROR(INDEX(Sales!$D$5:$ABF$18,MATCH(UsagePerHour!$B43,Sales!$C$5:$C$18,0),MATCH(UsagePerHour!L$4,Sales!$D$3:$ABF$3,0))/L$2*INDEX(Usage!$D$5:$ABF$11,MATCH(UsagePerHour!$B$36,Usage!$C$5:$C$11,0),MATCH(UsagePerHour!L$4,Usage!$D$3:$ABF$3,0)),"")</f>
        <v>2.9455329341317364</v>
      </c>
      <c r="M43" s="6">
        <f>IFERROR(INDEX(Sales!$D$5:$ABF$18,MATCH(UsagePerHour!$B43,Sales!$C$5:$C$18,0),MATCH(UsagePerHour!M$4,Sales!$D$3:$ABF$3,0))/M$2*INDEX(Usage!$D$5:$ABF$11,MATCH(UsagePerHour!$B$36,Usage!$C$5:$C$11,0),MATCH(UsagePerHour!M$4,Usage!$D$3:$ABF$3,0)),"")</f>
        <v>0.62477558348294437</v>
      </c>
      <c r="N43" s="6">
        <f>IFERROR(INDEX(Sales!$D$5:$ABF$18,MATCH(UsagePerHour!$B43,Sales!$C$5:$C$18,0),MATCH(UsagePerHour!N$4,Sales!$D$3:$ABF$3,0))/N$2*INDEX(Usage!$D$5:$ABF$11,MATCH(UsagePerHour!$B$36,Usage!$C$5:$C$11,0),MATCH(UsagePerHour!N$4,Usage!$D$3:$ABF$3,0)),"")</f>
        <v>5.8820546619403036</v>
      </c>
      <c r="O43" s="6">
        <f>IFERROR(INDEX(Sales!$D$5:$ABF$18,MATCH(UsagePerHour!$B43,Sales!$C$5:$C$18,0),MATCH(UsagePerHour!O$4,Sales!$D$3:$ABF$3,0))/O$2*INDEX(Usage!$D$5:$ABF$11,MATCH(UsagePerHour!$B$36,Usage!$C$5:$C$11,0),MATCH(UsagePerHour!O$4,Usage!$D$3:$ABF$3,0)),"")</f>
        <v>4.9082885732801707</v>
      </c>
      <c r="P43" s="6">
        <f>IFERROR(INDEX(Sales!$D$5:$ABF$18,MATCH(UsagePerHour!$B43,Sales!$C$5:$C$18,0),MATCH(UsagePerHour!P$4,Sales!$D$3:$ABF$3,0))/P$2*INDEX(Usage!$D$5:$ABF$11,MATCH(UsagePerHour!$B$36,Usage!$C$5:$C$11,0),MATCH(UsagePerHour!P$4,Usage!$D$3:$ABF$3,0)),"")</f>
        <v>5.9404408347980686</v>
      </c>
      <c r="Q43" s="6">
        <f>IFERROR(INDEX(Sales!$D$5:$ABF$18,MATCH(UsagePerHour!$B43,Sales!$C$5:$C$18,0),MATCH(UsagePerHour!Q$4,Sales!$D$3:$ABF$3,0))/Q$2*INDEX(Usage!$D$5:$ABF$11,MATCH(UsagePerHour!$B$36,Usage!$C$5:$C$11,0),MATCH(UsagePerHour!Q$4,Usage!$D$3:$ABF$3,0)),"")</f>
        <v>5.335635221495326</v>
      </c>
      <c r="R43" s="6">
        <f>IFERROR(INDEX(Sales!$D$5:$ABF$18,MATCH(UsagePerHour!$B43,Sales!$C$5:$C$18,0),MATCH(UsagePerHour!R$4,Sales!$D$3:$ABF$3,0))/R$2*INDEX(Usage!$D$5:$ABF$11,MATCH(UsagePerHour!$B$36,Usage!$C$5:$C$11,0),MATCH(UsagePerHour!R$4,Usage!$D$3:$ABF$3,0)),"")</f>
        <v>0.98640720090375722</v>
      </c>
      <c r="S43" s="6">
        <f>IFERROR(INDEX(Sales!$D$5:$ABF$18,MATCH(UsagePerHour!$B43,Sales!$C$5:$C$18,0),MATCH(UsagePerHour!S$4,Sales!$D$3:$ABF$3,0))/S$2*INDEX(Usage!$D$5:$ABF$11,MATCH(UsagePerHour!$B$36,Usage!$C$5:$C$11,0),MATCH(UsagePerHour!S$4,Usage!$D$3:$ABF$3,0)),"")</f>
        <v>2.9455329341317364</v>
      </c>
      <c r="T43" s="6">
        <f>IFERROR(INDEX(Sales!$D$5:$ABF$18,MATCH(UsagePerHour!$B43,Sales!$C$5:$C$18,0),MATCH(UsagePerHour!T$4,Sales!$D$3:$ABF$3,0))/T$2*INDEX(Usage!$D$5:$ABF$11,MATCH(UsagePerHour!$B$36,Usage!$C$5:$C$11,0),MATCH(UsagePerHour!T$4,Usage!$D$3:$ABF$3,0)),"")</f>
        <v>0.62477558348294437</v>
      </c>
      <c r="U43" s="6">
        <f>IFERROR(INDEX(Sales!$D$5:$ABF$18,MATCH(UsagePerHour!$B43,Sales!$C$5:$C$18,0),MATCH(UsagePerHour!U$4,Sales!$D$3:$ABF$3,0))/U$2*INDEX(Usage!$D$5:$ABF$11,MATCH(UsagePerHour!$B$36,Usage!$C$5:$C$11,0),MATCH(UsagePerHour!U$4,Usage!$D$3:$ABF$3,0)),"")</f>
        <v>5.8820546619403036</v>
      </c>
      <c r="V43" s="6">
        <f>IFERROR(INDEX(Sales!$D$5:$ABF$18,MATCH(UsagePerHour!$B43,Sales!$C$5:$C$18,0),MATCH(UsagePerHour!V$4,Sales!$D$3:$ABF$3,0))/V$2*INDEX(Usage!$D$5:$ABF$11,MATCH(UsagePerHour!$B$36,Usage!$C$5:$C$11,0),MATCH(UsagePerHour!V$4,Usage!$D$3:$ABF$3,0)),"")</f>
        <v>4.9082885732801707</v>
      </c>
      <c r="W43" s="6">
        <f>IFERROR(INDEX(Sales!$D$5:$ABF$18,MATCH(UsagePerHour!$B43,Sales!$C$5:$C$18,0),MATCH(UsagePerHour!W$4,Sales!$D$3:$ABF$3,0))/W$2*INDEX(Usage!$D$5:$ABF$11,MATCH(UsagePerHour!$B$36,Usage!$C$5:$C$11,0),MATCH(UsagePerHour!W$4,Usage!$D$3:$ABF$3,0)),"")</f>
        <v>5.9404408347980686</v>
      </c>
      <c r="X43" s="6">
        <f>IFERROR(INDEX(Sales!$D$5:$ABF$18,MATCH(UsagePerHour!$B43,Sales!$C$5:$C$18,0),MATCH(UsagePerHour!X$4,Sales!$D$3:$ABF$3,0))/X$2*INDEX(Usage!$D$5:$ABF$11,MATCH(UsagePerHour!$B$36,Usage!$C$5:$C$11,0),MATCH(UsagePerHour!X$4,Usage!$D$3:$ABF$3,0)),"")</f>
        <v>5.335635221495326</v>
      </c>
      <c r="Y43" s="6">
        <f>IFERROR(INDEX(Sales!$D$5:$ABF$18,MATCH(UsagePerHour!$B43,Sales!$C$5:$C$18,0),MATCH(UsagePerHour!Y$4,Sales!$D$3:$ABF$3,0))/Y$2*INDEX(Usage!$D$5:$ABF$11,MATCH(UsagePerHour!$B$36,Usage!$C$5:$C$11,0),MATCH(UsagePerHour!Y$4,Usage!$D$3:$ABF$3,0)),"")</f>
        <v>0.98640720090375722</v>
      </c>
      <c r="Z43" s="6">
        <f>IFERROR(INDEX(Sales!$D$5:$ABF$18,MATCH(UsagePerHour!$B43,Sales!$C$5:$C$18,0),MATCH(UsagePerHour!Z$4,Sales!$D$3:$ABF$3,0))/Z$2*INDEX(Usage!$D$5:$ABF$11,MATCH(UsagePerHour!$B$36,Usage!$C$5:$C$11,0),MATCH(UsagePerHour!Z$4,Usage!$D$3:$ABF$3,0)),"")</f>
        <v>2.9455329341317364</v>
      </c>
      <c r="AA43" s="6">
        <f>IFERROR(INDEX(Sales!$D$5:$ABF$18,MATCH(UsagePerHour!$B43,Sales!$C$5:$C$18,0),MATCH(UsagePerHour!AA$4,Sales!$D$3:$ABF$3,0))/AA$2*INDEX(Usage!$D$5:$ABF$11,MATCH(UsagePerHour!$B$36,Usage!$C$5:$C$11,0),MATCH(UsagePerHour!AA$4,Usage!$D$3:$ABF$3,0)),"")</f>
        <v>0.62477558348294437</v>
      </c>
      <c r="AB43" s="6">
        <f>IFERROR(INDEX(Sales!$D$5:$ABF$18,MATCH(UsagePerHour!$B43,Sales!$C$5:$C$18,0),MATCH(UsagePerHour!AB$4,Sales!$D$3:$ABF$3,0))/AB$2*INDEX(Usage!$D$5:$ABF$11,MATCH(UsagePerHour!$B$36,Usage!$C$5:$C$11,0),MATCH(UsagePerHour!AB$4,Usage!$D$3:$ABF$3,0)),"")</f>
        <v>5.8820546619403036</v>
      </c>
      <c r="AC43" s="6">
        <f>IFERROR(INDEX(Sales!$D$5:$ABF$18,MATCH(UsagePerHour!$B43,Sales!$C$5:$C$18,0),MATCH(UsagePerHour!AC$4,Sales!$D$3:$ABF$3,0))/AC$2*INDEX(Usage!$D$5:$ABF$11,MATCH(UsagePerHour!$B$36,Usage!$C$5:$C$11,0),MATCH(UsagePerHour!AC$4,Usage!$D$3:$ABF$3,0)),"")</f>
        <v>4.9082885732801707</v>
      </c>
      <c r="AD43" s="6">
        <f>IFERROR(INDEX(Sales!$D$5:$ABF$18,MATCH(UsagePerHour!$B43,Sales!$C$5:$C$18,0),MATCH(UsagePerHour!AD$4,Sales!$D$3:$ABF$3,0))/AD$2*INDEX(Usage!$D$5:$ABF$11,MATCH(UsagePerHour!$B$36,Usage!$C$5:$C$11,0),MATCH(UsagePerHour!AD$4,Usage!$D$3:$ABF$3,0)),"")</f>
        <v>5.9404408347980686</v>
      </c>
      <c r="AE43" s="6">
        <f>IFERROR(INDEX(Sales!$D$5:$ABF$18,MATCH(UsagePerHour!$B43,Sales!$C$5:$C$18,0),MATCH(UsagePerHour!AE$4,Sales!$D$3:$ABF$3,0))/AE$2*INDEX(Usage!$D$5:$ABF$11,MATCH(UsagePerHour!$B$36,Usage!$C$5:$C$11,0),MATCH(UsagePerHour!AE$4,Usage!$D$3:$ABF$3,0)),"")</f>
        <v>5.335635221495326</v>
      </c>
      <c r="AF43" s="6">
        <f>IFERROR(INDEX(Sales!$D$5:$ABF$18,MATCH(UsagePerHour!$B43,Sales!$C$5:$C$18,0),MATCH(UsagePerHour!AF$4,Sales!$D$3:$ABF$3,0))/AF$2*INDEX(Usage!$D$5:$ABF$11,MATCH(UsagePerHour!$B$36,Usage!$C$5:$C$11,0),MATCH(UsagePerHour!AF$4,Usage!$D$3:$ABF$3,0)),"")</f>
        <v>0.98640720090375722</v>
      </c>
      <c r="AG43" s="6">
        <f>IFERROR(INDEX(Sales!$D$5:$ABF$18,MATCH(UsagePerHour!$B43,Sales!$C$5:$C$18,0),MATCH(UsagePerHour!AG$4,Sales!$D$3:$ABF$3,0))/AG$2*INDEX(Usage!$D$5:$ABF$11,MATCH(UsagePerHour!$B$36,Usage!$C$5:$C$11,0),MATCH(UsagePerHour!AG$4,Usage!$D$3:$ABF$3,0)),"")</f>
        <v>2.9455329341317364</v>
      </c>
      <c r="AH43" s="6">
        <f>IFERROR(INDEX(Sales!$D$5:$ABF$18,MATCH(UsagePerHour!$B43,Sales!$C$5:$C$18,0),MATCH(UsagePerHour!AH$4,Sales!$D$3:$ABF$3,0))/AH$2*INDEX(Usage!$D$5:$ABF$11,MATCH(UsagePerHour!$B$36,Usage!$C$5:$C$11,0),MATCH(UsagePerHour!AH$4,Usage!$D$3:$ABF$3,0)),"")</f>
        <v>0.62477558348294437</v>
      </c>
      <c r="AI43" s="6">
        <f>IFERROR(INDEX(Sales!$D$5:$ABF$18,MATCH(UsagePerHour!$B43,Sales!$C$5:$C$18,0),MATCH(UsagePerHour!AI$4,Sales!$D$3:$ABF$3,0))/AI$2*INDEX(Usage!$D$5:$ABF$11,MATCH(UsagePerHour!$B$36,Usage!$C$5:$C$11,0),MATCH(UsagePerHour!AI$4,Usage!$D$3:$ABF$3,0)),"")</f>
        <v>5.8820546619403036</v>
      </c>
      <c r="AJ43" s="6">
        <f>IFERROR(INDEX(Sales!$D$5:$ABF$18,MATCH(UsagePerHour!$B43,Sales!$C$5:$C$18,0),MATCH(UsagePerHour!AJ$4,Sales!$D$3:$ABF$3,0))/AJ$2*INDEX(Usage!$D$5:$ABF$11,MATCH(UsagePerHour!$B$36,Usage!$C$5:$C$11,0),MATCH(UsagePerHour!AJ$4,Usage!$D$3:$ABF$3,0)),"")</f>
        <v>4.9082885732801707</v>
      </c>
      <c r="AK43" s="6">
        <f>IFERROR(INDEX(Sales!$D$5:$ABF$18,MATCH(UsagePerHour!$B43,Sales!$C$5:$C$18,0),MATCH(UsagePerHour!AK$4,Sales!$D$3:$ABF$3,0))/AK$2*INDEX(Usage!$D$5:$ABF$11,MATCH(UsagePerHour!$B$36,Usage!$C$5:$C$11,0),MATCH(UsagePerHour!AK$4,Usage!$D$3:$ABF$3,0)),"")</f>
        <v>5.9404408347980686</v>
      </c>
      <c r="AL43" s="6">
        <f>IFERROR(INDEX(Sales!$D$5:$ABF$18,MATCH(UsagePerHour!$B43,Sales!$C$5:$C$18,0),MATCH(UsagePerHour!AL$4,Sales!$D$3:$ABF$3,0))/AL$2*INDEX(Usage!$D$5:$ABF$11,MATCH(UsagePerHour!$B$36,Usage!$C$5:$C$11,0),MATCH(UsagePerHour!AL$4,Usage!$D$3:$ABF$3,0)),"")</f>
        <v>5.335635221495326</v>
      </c>
      <c r="AM43" s="6">
        <f>IFERROR(INDEX(Sales!$D$5:$ABF$18,MATCH(UsagePerHour!$B43,Sales!$C$5:$C$18,0),MATCH(UsagePerHour!AM$4,Sales!$D$3:$ABF$3,0))/AM$2*INDEX(Usage!$D$5:$ABF$11,MATCH(UsagePerHour!$B$36,Usage!$C$5:$C$11,0),MATCH(UsagePerHour!AM$4,Usage!$D$3:$ABF$3,0)),"")</f>
        <v>0.98640720090375722</v>
      </c>
      <c r="AN43" s="6">
        <f>IFERROR(INDEX(Sales!$D$5:$ABF$18,MATCH(UsagePerHour!$B43,Sales!$C$5:$C$18,0),MATCH(UsagePerHour!AN$4,Sales!$D$3:$ABF$3,0))/AN$2*INDEX(Usage!$D$5:$ABF$11,MATCH(UsagePerHour!$B$36,Usage!$C$5:$C$11,0),MATCH(UsagePerHour!AN$4,Usage!$D$3:$ABF$3,0)),"")</f>
        <v>2.9455329341317364</v>
      </c>
      <c r="AO43" s="6">
        <f>IFERROR(INDEX(Sales!$D$5:$ABF$18,MATCH(UsagePerHour!$B43,Sales!$C$5:$C$18,0),MATCH(UsagePerHour!AO$4,Sales!$D$3:$ABF$3,0))/AO$2*INDEX(Usage!$D$5:$ABF$11,MATCH(UsagePerHour!$B$36,Usage!$C$5:$C$11,0),MATCH(UsagePerHour!AO$4,Usage!$D$3:$ABF$3,0)),"")</f>
        <v>0.62477558348294437</v>
      </c>
      <c r="AP43" s="6">
        <f>IFERROR(INDEX(Sales!$D$5:$ABF$18,MATCH(UsagePerHour!$B43,Sales!$C$5:$C$18,0),MATCH(UsagePerHour!AP$4,Sales!$D$3:$ABF$3,0))/AP$2*INDEX(Usage!$D$5:$ABF$11,MATCH(UsagePerHour!$B$36,Usage!$C$5:$C$11,0),MATCH(UsagePerHour!AP$4,Usage!$D$3:$ABF$3,0)),"")</f>
        <v>5.8820546619403036</v>
      </c>
      <c r="AQ43" s="6">
        <f>IFERROR(INDEX(Sales!$D$5:$ABF$18,MATCH(UsagePerHour!$B43,Sales!$C$5:$C$18,0),MATCH(UsagePerHour!AQ$4,Sales!$D$3:$ABF$3,0))/AQ$2*INDEX(Usage!$D$5:$ABF$11,MATCH(UsagePerHour!$B$36,Usage!$C$5:$C$11,0),MATCH(UsagePerHour!AQ$4,Usage!$D$3:$ABF$3,0)),"")</f>
        <v>4.9082885732801707</v>
      </c>
      <c r="AR43" s="6">
        <f>IFERROR(INDEX(Sales!$D$5:$ABF$18,MATCH(UsagePerHour!$B43,Sales!$C$5:$C$18,0),MATCH(UsagePerHour!AR$4,Sales!$D$3:$ABF$3,0))/AR$2*INDEX(Usage!$D$5:$ABF$11,MATCH(UsagePerHour!$B$36,Usage!$C$5:$C$11,0),MATCH(UsagePerHour!AR$4,Usage!$D$3:$ABF$3,0)),"")</f>
        <v>5.9404408347980686</v>
      </c>
      <c r="AS43" s="6">
        <f>IFERROR(INDEX(Sales!$D$5:$ABF$18,MATCH(UsagePerHour!$B43,Sales!$C$5:$C$18,0),MATCH(UsagePerHour!AS$4,Sales!$D$3:$ABF$3,0))/AS$2*INDEX(Usage!$D$5:$ABF$11,MATCH(UsagePerHour!$B$36,Usage!$C$5:$C$11,0),MATCH(UsagePerHour!AS$4,Usage!$D$3:$ABF$3,0)),"")</f>
        <v>5.335635221495326</v>
      </c>
      <c r="AT43" s="6">
        <f>IFERROR(INDEX(Sales!$D$5:$ABF$18,MATCH(UsagePerHour!$B43,Sales!$C$5:$C$18,0),MATCH(UsagePerHour!AT$4,Sales!$D$3:$ABF$3,0))/AT$2*INDEX(Usage!$D$5:$ABF$11,MATCH(UsagePerHour!$B$36,Usage!$C$5:$C$11,0),MATCH(UsagePerHour!AT$4,Usage!$D$3:$ABF$3,0)),"")</f>
        <v>0.98640720090375722</v>
      </c>
      <c r="AU43" s="6">
        <f>IFERROR(INDEX(Sales!$D$5:$ABF$18,MATCH(UsagePerHour!$B43,Sales!$C$5:$C$18,0),MATCH(UsagePerHour!AU$4,Sales!$D$3:$ABF$3,0))/AU$2*INDEX(Usage!$D$5:$ABF$11,MATCH(UsagePerHour!$B$36,Usage!$C$5:$C$11,0),MATCH(UsagePerHour!AU$4,Usage!$D$3:$ABF$3,0)),"")</f>
        <v>2.9455329341317364</v>
      </c>
      <c r="AV43" s="6">
        <f>IFERROR(INDEX(Sales!$D$5:$ABF$18,MATCH(UsagePerHour!$B43,Sales!$C$5:$C$18,0),MATCH(UsagePerHour!AV$4,Sales!$D$3:$ABF$3,0))/AV$2*INDEX(Usage!$D$5:$ABF$11,MATCH(UsagePerHour!$B$36,Usage!$C$5:$C$11,0),MATCH(UsagePerHour!AV$4,Usage!$D$3:$ABF$3,0)),"")</f>
        <v>0.62477558348294437</v>
      </c>
      <c r="AW43" s="6">
        <f>IFERROR(INDEX(Sales!$D$5:$ABF$18,MATCH(UsagePerHour!$B43,Sales!$C$5:$C$18,0),MATCH(UsagePerHour!AW$4,Sales!$D$3:$ABF$3,0))/AW$2*INDEX(Usage!$D$5:$ABF$11,MATCH(UsagePerHour!$B$36,Usage!$C$5:$C$11,0),MATCH(UsagePerHour!AW$4,Usage!$D$3:$ABF$3,0)),"")</f>
        <v>5.8820546619403036</v>
      </c>
      <c r="AX43" s="6">
        <f>IFERROR(INDEX(Sales!$D$5:$ABF$18,MATCH(UsagePerHour!$B43,Sales!$C$5:$C$18,0),MATCH(UsagePerHour!AX$4,Sales!$D$3:$ABF$3,0))/AX$2*INDEX(Usage!$D$5:$ABF$11,MATCH(UsagePerHour!$B$36,Usage!$C$5:$C$11,0),MATCH(UsagePerHour!AX$4,Usage!$D$3:$ABF$3,0)),"")</f>
        <v>4.9082885732801707</v>
      </c>
      <c r="AY43" s="6">
        <f>IFERROR(INDEX(Sales!$D$5:$ABF$18,MATCH(UsagePerHour!$B43,Sales!$C$5:$C$18,0),MATCH(UsagePerHour!AY$4,Sales!$D$3:$ABF$3,0))/AY$2*INDEX(Usage!$D$5:$ABF$11,MATCH(UsagePerHour!$B$36,Usage!$C$5:$C$11,0),MATCH(UsagePerHour!AY$4,Usage!$D$3:$ABF$3,0)),"")</f>
        <v>5.9404408347980686</v>
      </c>
      <c r="AZ43" s="6">
        <f>IFERROR(INDEX(Sales!$D$5:$ABF$18,MATCH(UsagePerHour!$B43,Sales!$C$5:$C$18,0),MATCH(UsagePerHour!AZ$4,Sales!$D$3:$ABF$3,0))/AZ$2*INDEX(Usage!$D$5:$ABF$11,MATCH(UsagePerHour!$B$36,Usage!$C$5:$C$11,0),MATCH(UsagePerHour!AZ$4,Usage!$D$3:$ABF$3,0)),"")</f>
        <v>5.335635221495326</v>
      </c>
      <c r="BA43" s="6">
        <f>IFERROR(INDEX(Sales!$D$5:$ABF$18,MATCH(UsagePerHour!$B43,Sales!$C$5:$C$18,0),MATCH(UsagePerHour!BA$4,Sales!$D$3:$ABF$3,0))/BA$2*INDEX(Usage!$D$5:$ABF$11,MATCH(UsagePerHour!$B$36,Usage!$C$5:$C$11,0),MATCH(UsagePerHour!BA$4,Usage!$D$3:$ABF$3,0)),"")</f>
        <v>0.98640720090375722</v>
      </c>
      <c r="BB43" s="6">
        <f>IFERROR(INDEX(Sales!$D$5:$ABF$18,MATCH(UsagePerHour!$B43,Sales!$C$5:$C$18,0),MATCH(UsagePerHour!BB$4,Sales!$D$3:$ABF$3,0))/BB$2*INDEX(Usage!$D$5:$ABF$11,MATCH(UsagePerHour!$B$36,Usage!$C$5:$C$11,0),MATCH(UsagePerHour!BB$4,Usage!$D$3:$ABF$3,0)),"")</f>
        <v>2.9455329341317364</v>
      </c>
      <c r="BC43" s="6">
        <f>IFERROR(INDEX(Sales!$D$5:$ABF$18,MATCH(UsagePerHour!$B43,Sales!$C$5:$C$18,0),MATCH(UsagePerHour!BC$4,Sales!$D$3:$ABF$3,0))/BC$2*INDEX(Usage!$D$5:$ABF$11,MATCH(UsagePerHour!$B$36,Usage!$C$5:$C$11,0),MATCH(UsagePerHour!BC$4,Usage!$D$3:$ABF$3,0)),"")</f>
        <v>0.62477558348294437</v>
      </c>
      <c r="BD43" s="6">
        <f>IFERROR(INDEX(Sales!$D$5:$ABF$18,MATCH(UsagePerHour!$B43,Sales!$C$5:$C$18,0),MATCH(UsagePerHour!BD$4,Sales!$D$3:$ABF$3,0))/BD$2*INDEX(Usage!$D$5:$ABF$11,MATCH(UsagePerHour!$B$36,Usage!$C$5:$C$11,0),MATCH(UsagePerHour!BD$4,Usage!$D$3:$ABF$3,0)),"")</f>
        <v>5.8820546619403036</v>
      </c>
      <c r="BE43" s="6">
        <f>IFERROR(INDEX(Sales!$D$5:$ABF$18,MATCH(UsagePerHour!$B43,Sales!$C$5:$C$18,0),MATCH(UsagePerHour!BE$4,Sales!$D$3:$ABF$3,0))/BE$2*INDEX(Usage!$D$5:$ABF$11,MATCH(UsagePerHour!$B$36,Usage!$C$5:$C$11,0),MATCH(UsagePerHour!BE$4,Usage!$D$3:$ABF$3,0)),"")</f>
        <v>4.9082885732801707</v>
      </c>
      <c r="BF43" s="6">
        <f>IFERROR(INDEX(Sales!$D$5:$ABF$18,MATCH(UsagePerHour!$B43,Sales!$C$5:$C$18,0),MATCH(UsagePerHour!BF$4,Sales!$D$3:$ABF$3,0))/BF$2*INDEX(Usage!$D$5:$ABF$11,MATCH(UsagePerHour!$B$36,Usage!$C$5:$C$11,0),MATCH(UsagePerHour!BF$4,Usage!$D$3:$ABF$3,0)),"")</f>
        <v>5.9404408347980686</v>
      </c>
      <c r="BG43" s="6">
        <f>IFERROR(INDEX(Sales!$D$5:$ABF$18,MATCH(UsagePerHour!$B43,Sales!$C$5:$C$18,0),MATCH(UsagePerHour!BG$4,Sales!$D$3:$ABF$3,0))/BG$2*INDEX(Usage!$D$5:$ABF$11,MATCH(UsagePerHour!$B$36,Usage!$C$5:$C$11,0),MATCH(UsagePerHour!BG$4,Usage!$D$3:$ABF$3,0)),"")</f>
        <v>5.335635221495326</v>
      </c>
      <c r="BH43" s="6">
        <f>IFERROR(INDEX(Sales!$D$5:$ABF$18,MATCH(UsagePerHour!$B43,Sales!$C$5:$C$18,0),MATCH(UsagePerHour!BH$4,Sales!$D$3:$ABF$3,0))/BH$2*INDEX(Usage!$D$5:$ABF$11,MATCH(UsagePerHour!$B$36,Usage!$C$5:$C$11,0),MATCH(UsagePerHour!BH$4,Usage!$D$3:$ABF$3,0)),"")</f>
        <v>0.98640720090375722</v>
      </c>
      <c r="BI43" s="6">
        <f>IFERROR(INDEX(Sales!$D$5:$ABF$18,MATCH(UsagePerHour!$B43,Sales!$C$5:$C$18,0),MATCH(UsagePerHour!BI$4,Sales!$D$3:$ABF$3,0))/BI$2*INDEX(Usage!$D$5:$ABF$11,MATCH(UsagePerHour!$B$36,Usage!$C$5:$C$11,0),MATCH(UsagePerHour!BI$4,Usage!$D$3:$ABF$3,0)),"")</f>
        <v>2.9455329341317364</v>
      </c>
      <c r="BJ43" s="6">
        <f>IFERROR(INDEX(Sales!$D$5:$ABF$18,MATCH(UsagePerHour!$B43,Sales!$C$5:$C$18,0),MATCH(UsagePerHour!BJ$4,Sales!$D$3:$ABF$3,0))/BJ$2*INDEX(Usage!$D$5:$ABF$11,MATCH(UsagePerHour!$B$36,Usage!$C$5:$C$11,0),MATCH(UsagePerHour!BJ$4,Usage!$D$3:$ABF$3,0)),"")</f>
        <v>0.62477558348294437</v>
      </c>
      <c r="BK43" s="6">
        <f>IFERROR(INDEX(Sales!$D$5:$ABF$18,MATCH(UsagePerHour!$B43,Sales!$C$5:$C$18,0),MATCH(UsagePerHour!BK$4,Sales!$D$3:$ABF$3,0))/BK$2*INDEX(Usage!$D$5:$ABF$11,MATCH(UsagePerHour!$B$36,Usage!$C$5:$C$11,0),MATCH(UsagePerHour!BK$4,Usage!$D$3:$ABF$3,0)),"")</f>
        <v>5.8820546619403036</v>
      </c>
      <c r="BL43" s="6">
        <f>IFERROR(INDEX(Sales!$D$5:$ABF$18,MATCH(UsagePerHour!$B43,Sales!$C$5:$C$18,0),MATCH(UsagePerHour!BL$4,Sales!$D$3:$ABF$3,0))/BL$2*INDEX(Usage!$D$5:$ABF$11,MATCH(UsagePerHour!$B$36,Usage!$C$5:$C$11,0),MATCH(UsagePerHour!BL$4,Usage!$D$3:$ABF$3,0)),"")</f>
        <v>4.9082885732801707</v>
      </c>
      <c r="BM43" s="6">
        <f>IFERROR(INDEX(Sales!$D$5:$ABF$18,MATCH(UsagePerHour!$B43,Sales!$C$5:$C$18,0),MATCH(UsagePerHour!BM$4,Sales!$D$3:$ABF$3,0))/BM$2*INDEX(Usage!$D$5:$ABF$11,MATCH(UsagePerHour!$B$36,Usage!$C$5:$C$11,0),MATCH(UsagePerHour!BM$4,Usage!$D$3:$ABF$3,0)),"")</f>
        <v>5.9404408347980686</v>
      </c>
      <c r="BN43" s="6">
        <f>IFERROR(INDEX(Sales!$D$5:$ABF$18,MATCH(UsagePerHour!$B43,Sales!$C$5:$C$18,0),MATCH(UsagePerHour!BN$4,Sales!$D$3:$ABF$3,0))/BN$2*INDEX(Usage!$D$5:$ABF$11,MATCH(UsagePerHour!$B$36,Usage!$C$5:$C$11,0),MATCH(UsagePerHour!BN$4,Usage!$D$3:$ABF$3,0)),"")</f>
        <v>5.335635221495326</v>
      </c>
      <c r="BO43" s="6">
        <f>IFERROR(INDEX(Sales!$D$5:$ABF$18,MATCH(UsagePerHour!$B43,Sales!$C$5:$C$18,0),MATCH(UsagePerHour!BO$4,Sales!$D$3:$ABF$3,0))/BO$2*INDEX(Usage!$D$5:$ABF$11,MATCH(UsagePerHour!$B$36,Usage!$C$5:$C$11,0),MATCH(UsagePerHour!BO$4,Usage!$D$3:$ABF$3,0)),"")</f>
        <v>0.98640720090375722</v>
      </c>
      <c r="BP43" s="6">
        <f>IFERROR(INDEX(Sales!$D$5:$ABF$18,MATCH(UsagePerHour!$B43,Sales!$C$5:$C$18,0),MATCH(UsagePerHour!BP$4,Sales!$D$3:$ABF$3,0))/BP$2*INDEX(Usage!$D$5:$ABF$11,MATCH(UsagePerHour!$B$36,Usage!$C$5:$C$11,0),MATCH(UsagePerHour!BP$4,Usage!$D$3:$ABF$3,0)),"")</f>
        <v>2.9455329341317364</v>
      </c>
      <c r="BQ43" s="6">
        <f>IFERROR(INDEX(Sales!$D$5:$ABF$18,MATCH(UsagePerHour!$B43,Sales!$C$5:$C$18,0),MATCH(UsagePerHour!BQ$4,Sales!$D$3:$ABF$3,0))/BQ$2*INDEX(Usage!$D$5:$ABF$11,MATCH(UsagePerHour!$B$36,Usage!$C$5:$C$11,0),MATCH(UsagePerHour!BQ$4,Usage!$D$3:$ABF$3,0)),"")</f>
        <v>0.62477558348294437</v>
      </c>
      <c r="BR43" s="6">
        <f>IFERROR(INDEX(Sales!$D$5:$ABF$18,MATCH(UsagePerHour!$B43,Sales!$C$5:$C$18,0),MATCH(UsagePerHour!BR$4,Sales!$D$3:$ABF$3,0))/BR$2*INDEX(Usage!$D$5:$ABF$11,MATCH(UsagePerHour!$B$36,Usage!$C$5:$C$11,0),MATCH(UsagePerHour!BR$4,Usage!$D$3:$ABF$3,0)),"")</f>
        <v>5.8820546619403036</v>
      </c>
      <c r="BS43" s="6">
        <f>IFERROR(INDEX(Sales!$D$5:$ABF$18,MATCH(UsagePerHour!$B43,Sales!$C$5:$C$18,0),MATCH(UsagePerHour!BS$4,Sales!$D$3:$ABF$3,0))/BS$2*INDEX(Usage!$D$5:$ABF$11,MATCH(UsagePerHour!$B$36,Usage!$C$5:$C$11,0),MATCH(UsagePerHour!BS$4,Usage!$D$3:$ABF$3,0)),"")</f>
        <v>4.9082885732801707</v>
      </c>
      <c r="BT43" s="6">
        <f>IFERROR(INDEX(Sales!$D$5:$ABF$18,MATCH(UsagePerHour!$B43,Sales!$C$5:$C$18,0),MATCH(UsagePerHour!BT$4,Sales!$D$3:$ABF$3,0))/BT$2*INDEX(Usage!$D$5:$ABF$11,MATCH(UsagePerHour!$B$36,Usage!$C$5:$C$11,0),MATCH(UsagePerHour!BT$4,Usage!$D$3:$ABF$3,0)),"")</f>
        <v>5.9404408347980686</v>
      </c>
      <c r="BU43" s="6">
        <f>IFERROR(INDEX(Sales!$D$5:$ABF$18,MATCH(UsagePerHour!$B43,Sales!$C$5:$C$18,0),MATCH(UsagePerHour!BU$4,Sales!$D$3:$ABF$3,0))/BU$2*INDEX(Usage!$D$5:$ABF$11,MATCH(UsagePerHour!$B$36,Usage!$C$5:$C$11,0),MATCH(UsagePerHour!BU$4,Usage!$D$3:$ABF$3,0)),"")</f>
        <v>5.335635221495326</v>
      </c>
      <c r="BV43" s="6">
        <f>IFERROR(INDEX(Sales!$D$5:$ABF$18,MATCH(UsagePerHour!$B43,Sales!$C$5:$C$18,0),MATCH(UsagePerHour!BV$4,Sales!$D$3:$ABF$3,0))/BV$2*INDEX(Usage!$D$5:$ABF$11,MATCH(UsagePerHour!$B$36,Usage!$C$5:$C$11,0),MATCH(UsagePerHour!BV$4,Usage!$D$3:$ABF$3,0)),"")</f>
        <v>0.98640720090375722</v>
      </c>
      <c r="BW43" s="6">
        <f>IFERROR(INDEX(Sales!$D$5:$ABF$18,MATCH(UsagePerHour!$B43,Sales!$C$5:$C$18,0),MATCH(UsagePerHour!BW$4,Sales!$D$3:$ABF$3,0))/BW$2*INDEX(Usage!$D$5:$ABF$11,MATCH(UsagePerHour!$B$36,Usage!$C$5:$C$11,0),MATCH(UsagePerHour!BW$4,Usage!$D$3:$ABF$3,0)),"")</f>
        <v>2.9455329341317364</v>
      </c>
      <c r="BX43" s="6">
        <f>IFERROR(INDEX(Sales!$D$5:$ABF$18,MATCH(UsagePerHour!$B43,Sales!$C$5:$C$18,0),MATCH(UsagePerHour!BX$4,Sales!$D$3:$ABF$3,0))/BX$2*INDEX(Usage!$D$5:$ABF$11,MATCH(UsagePerHour!$B$36,Usage!$C$5:$C$11,0),MATCH(UsagePerHour!BX$4,Usage!$D$3:$ABF$3,0)),"")</f>
        <v>0.62477558348294437</v>
      </c>
      <c r="BY43" s="6">
        <f>IFERROR(INDEX(Sales!$D$5:$ABF$18,MATCH(UsagePerHour!$B43,Sales!$C$5:$C$18,0),MATCH(UsagePerHour!BY$4,Sales!$D$3:$ABF$3,0))/BY$2*INDEX(Usage!$D$5:$ABF$11,MATCH(UsagePerHour!$B$36,Usage!$C$5:$C$11,0),MATCH(UsagePerHour!BY$4,Usage!$D$3:$ABF$3,0)),"")</f>
        <v>5.8820546619403036</v>
      </c>
      <c r="BZ43" s="6">
        <f>IFERROR(INDEX(Sales!$D$5:$ABF$18,MATCH(UsagePerHour!$B43,Sales!$C$5:$C$18,0),MATCH(UsagePerHour!BZ$4,Sales!$D$3:$ABF$3,0))/BZ$2*INDEX(Usage!$D$5:$ABF$11,MATCH(UsagePerHour!$B$36,Usage!$C$5:$C$11,0),MATCH(UsagePerHour!BZ$4,Usage!$D$3:$ABF$3,0)),"")</f>
        <v>4.9082885732801707</v>
      </c>
      <c r="CA43" s="6">
        <f>IFERROR(INDEX(Sales!$D$5:$ABF$18,MATCH(UsagePerHour!$B43,Sales!$C$5:$C$18,0),MATCH(UsagePerHour!CA$4,Sales!$D$3:$ABF$3,0))/CA$2*INDEX(Usage!$D$5:$ABF$11,MATCH(UsagePerHour!$B$36,Usage!$C$5:$C$11,0),MATCH(UsagePerHour!CA$4,Usage!$D$3:$ABF$3,0)),"")</f>
        <v>5.9404408347980686</v>
      </c>
      <c r="CB43" s="6">
        <f>IFERROR(INDEX(Sales!$D$5:$ABF$18,MATCH(UsagePerHour!$B43,Sales!$C$5:$C$18,0),MATCH(UsagePerHour!CB$4,Sales!$D$3:$ABF$3,0))/CB$2*INDEX(Usage!$D$5:$ABF$11,MATCH(UsagePerHour!$B$36,Usage!$C$5:$C$11,0),MATCH(UsagePerHour!CB$4,Usage!$D$3:$ABF$3,0)),"")</f>
        <v>5.335635221495326</v>
      </c>
      <c r="CC43" s="6">
        <f>IFERROR(INDEX(Sales!$D$5:$ABF$18,MATCH(UsagePerHour!$B43,Sales!$C$5:$C$18,0),MATCH(UsagePerHour!CC$4,Sales!$D$3:$ABF$3,0))/CC$2*INDEX(Usage!$D$5:$ABF$11,MATCH(UsagePerHour!$B$36,Usage!$C$5:$C$11,0),MATCH(UsagePerHour!CC$4,Usage!$D$3:$ABF$3,0)),"")</f>
        <v>0.98640720090375722</v>
      </c>
      <c r="CD43" s="6">
        <f>IFERROR(INDEX(Sales!$D$5:$ABF$18,MATCH(UsagePerHour!$B43,Sales!$C$5:$C$18,0),MATCH(UsagePerHour!CD$4,Sales!$D$3:$ABF$3,0))/CD$2*INDEX(Usage!$D$5:$ABF$11,MATCH(UsagePerHour!$B$36,Usage!$C$5:$C$11,0),MATCH(UsagePerHour!CD$4,Usage!$D$3:$ABF$3,0)),"")</f>
        <v>2.9455329341317364</v>
      </c>
      <c r="CE43" s="6">
        <f>IFERROR(INDEX(Sales!$D$5:$ABF$18,MATCH(UsagePerHour!$B43,Sales!$C$5:$C$18,0),MATCH(UsagePerHour!CE$4,Sales!$D$3:$ABF$3,0))/CE$2*INDEX(Usage!$D$5:$ABF$11,MATCH(UsagePerHour!$B$36,Usage!$C$5:$C$11,0),MATCH(UsagePerHour!CE$4,Usage!$D$3:$ABF$3,0)),"")</f>
        <v>0.62477558348294437</v>
      </c>
      <c r="CF43" s="6">
        <f>IFERROR(INDEX(Sales!$D$5:$ABF$18,MATCH(UsagePerHour!$B43,Sales!$C$5:$C$18,0),MATCH(UsagePerHour!CF$4,Sales!$D$3:$ABF$3,0))/CF$2*INDEX(Usage!$D$5:$ABF$11,MATCH(UsagePerHour!$B$36,Usage!$C$5:$C$11,0),MATCH(UsagePerHour!CF$4,Usage!$D$3:$ABF$3,0)),"")</f>
        <v>5.8820546619403036</v>
      </c>
      <c r="CG43" s="6">
        <f>IFERROR(INDEX(Sales!$D$5:$ABF$18,MATCH(UsagePerHour!$B43,Sales!$C$5:$C$18,0),MATCH(UsagePerHour!CG$4,Sales!$D$3:$ABF$3,0))/CG$2*INDEX(Usage!$D$5:$ABF$11,MATCH(UsagePerHour!$B$36,Usage!$C$5:$C$11,0),MATCH(UsagePerHour!CG$4,Usage!$D$3:$ABF$3,0)),"")</f>
        <v>4.9082885732801707</v>
      </c>
      <c r="CH43" s="6">
        <f>IFERROR(INDEX(Sales!$D$5:$ABF$18,MATCH(UsagePerHour!$B43,Sales!$C$5:$C$18,0),MATCH(UsagePerHour!CH$4,Sales!$D$3:$ABF$3,0))/CH$2*INDEX(Usage!$D$5:$ABF$11,MATCH(UsagePerHour!$B$36,Usage!$C$5:$C$11,0),MATCH(UsagePerHour!CH$4,Usage!$D$3:$ABF$3,0)),"")</f>
        <v>5.9404408347980686</v>
      </c>
      <c r="CI43" s="6">
        <f>IFERROR(INDEX(Sales!$D$5:$ABF$18,MATCH(UsagePerHour!$B43,Sales!$C$5:$C$18,0),MATCH(UsagePerHour!CI$4,Sales!$D$3:$ABF$3,0))/CI$2*INDEX(Usage!$D$5:$ABF$11,MATCH(UsagePerHour!$B$36,Usage!$C$5:$C$11,0),MATCH(UsagePerHour!CI$4,Usage!$D$3:$ABF$3,0)),"")</f>
        <v>5.335635221495326</v>
      </c>
      <c r="CJ43" s="6">
        <f>IFERROR(INDEX(Sales!$D$5:$ABF$18,MATCH(UsagePerHour!$B43,Sales!$C$5:$C$18,0),MATCH(UsagePerHour!CJ$4,Sales!$D$3:$ABF$3,0))/CJ$2*INDEX(Usage!$D$5:$ABF$11,MATCH(UsagePerHour!$B$36,Usage!$C$5:$C$11,0),MATCH(UsagePerHour!CJ$4,Usage!$D$3:$ABF$3,0)),"")</f>
        <v>0.98640720090375722</v>
      </c>
      <c r="CK43" s="6">
        <f>IFERROR(INDEX(Sales!$D$5:$ABF$18,MATCH(UsagePerHour!$B43,Sales!$C$5:$C$18,0),MATCH(UsagePerHour!CK$4,Sales!$D$3:$ABF$3,0))/CK$2*INDEX(Usage!$D$5:$ABF$11,MATCH(UsagePerHour!$B$36,Usage!$C$5:$C$11,0),MATCH(UsagePerHour!CK$4,Usage!$D$3:$ABF$3,0)),"")</f>
        <v>2.9455329341317364</v>
      </c>
      <c r="CL43" s="6">
        <f>IFERROR(INDEX(Sales!$D$5:$ABF$18,MATCH(UsagePerHour!$B43,Sales!$C$5:$C$18,0),MATCH(UsagePerHour!CL$4,Sales!$D$3:$ABF$3,0))/CL$2*INDEX(Usage!$D$5:$ABF$11,MATCH(UsagePerHour!$B$36,Usage!$C$5:$C$11,0),MATCH(UsagePerHour!CL$4,Usage!$D$3:$ABF$3,0)),"")</f>
        <v>0.62477558348294437</v>
      </c>
      <c r="CM43" s="6">
        <f>IFERROR(INDEX(Sales!$D$5:$ABF$18,MATCH(UsagePerHour!$B43,Sales!$C$5:$C$18,0),MATCH(UsagePerHour!CM$4,Sales!$D$3:$ABF$3,0))/CM$2*INDEX(Usage!$D$5:$ABF$11,MATCH(UsagePerHour!$B$36,Usage!$C$5:$C$11,0),MATCH(UsagePerHour!CM$4,Usage!$D$3:$ABF$3,0)),"")</f>
        <v>5.8820546619403036</v>
      </c>
      <c r="CN43" s="6">
        <f>IFERROR(INDEX(Sales!$D$5:$ABF$18,MATCH(UsagePerHour!$B43,Sales!$C$5:$C$18,0),MATCH(UsagePerHour!CN$4,Sales!$D$3:$ABF$3,0))/CN$2*INDEX(Usage!$D$5:$ABF$11,MATCH(UsagePerHour!$B$36,Usage!$C$5:$C$11,0),MATCH(UsagePerHour!CN$4,Usage!$D$3:$ABF$3,0)),"")</f>
        <v>4.9082885732801707</v>
      </c>
      <c r="CO43" s="6">
        <f>IFERROR(INDEX(Sales!$D$5:$ABF$18,MATCH(UsagePerHour!$B43,Sales!$C$5:$C$18,0),MATCH(UsagePerHour!CO$4,Sales!$D$3:$ABF$3,0))/CO$2*INDEX(Usage!$D$5:$ABF$11,MATCH(UsagePerHour!$B$36,Usage!$C$5:$C$11,0),MATCH(UsagePerHour!CO$4,Usage!$D$3:$ABF$3,0)),"")</f>
        <v>5.9404408347980686</v>
      </c>
      <c r="CP43" s="6">
        <f>IFERROR(INDEX(Sales!$D$5:$ABF$18,MATCH(UsagePerHour!$B43,Sales!$C$5:$C$18,0),MATCH(UsagePerHour!CP$4,Sales!$D$3:$ABF$3,0))/CP$2*INDEX(Usage!$D$5:$ABF$11,MATCH(UsagePerHour!$B$36,Usage!$C$5:$C$11,0),MATCH(UsagePerHour!CP$4,Usage!$D$3:$ABF$3,0)),"")</f>
        <v>5.335635221495326</v>
      </c>
      <c r="CQ43" s="6">
        <f>IFERROR(INDEX(Sales!$D$5:$ABF$18,MATCH(UsagePerHour!$B43,Sales!$C$5:$C$18,0),MATCH(UsagePerHour!CQ$4,Sales!$D$3:$ABF$3,0))/CQ$2*INDEX(Usage!$D$5:$ABF$11,MATCH(UsagePerHour!$B$36,Usage!$C$5:$C$11,0),MATCH(UsagePerHour!CQ$4,Usage!$D$3:$ABF$3,0)),"")</f>
        <v>0.98640720090375722</v>
      </c>
      <c r="CR43" s="6">
        <f>IFERROR(INDEX(Sales!$D$5:$ABF$18,MATCH(UsagePerHour!$B43,Sales!$C$5:$C$18,0),MATCH(UsagePerHour!CR$4,Sales!$D$3:$ABF$3,0))/CR$2*INDEX(Usage!$D$5:$ABF$11,MATCH(UsagePerHour!$B$36,Usage!$C$5:$C$11,0),MATCH(UsagePerHour!CR$4,Usage!$D$3:$ABF$3,0)),"")</f>
        <v>2.9455329341317364</v>
      </c>
      <c r="CS43" s="6">
        <f>IFERROR(INDEX(Sales!$D$5:$ABF$18,MATCH(UsagePerHour!$B43,Sales!$C$5:$C$18,0),MATCH(UsagePerHour!CS$4,Sales!$D$3:$ABF$3,0))/CS$2*INDEX(Usage!$D$5:$ABF$11,MATCH(UsagePerHour!$B$36,Usage!$C$5:$C$11,0),MATCH(UsagePerHour!CS$4,Usage!$D$3:$ABF$3,0)),"")</f>
        <v>0.62477558348294437</v>
      </c>
      <c r="CT43" s="6">
        <f>IFERROR(INDEX(Sales!$D$5:$ABF$18,MATCH(UsagePerHour!$B43,Sales!$C$5:$C$18,0),MATCH(UsagePerHour!CT$4,Sales!$D$3:$ABF$3,0))/CT$2*INDEX(Usage!$D$5:$ABF$11,MATCH(UsagePerHour!$B$36,Usage!$C$5:$C$11,0),MATCH(UsagePerHour!CT$4,Usage!$D$3:$ABF$3,0)),"")</f>
        <v>5.8820546619403036</v>
      </c>
      <c r="CU43" s="6">
        <f>IFERROR(INDEX(Sales!$D$5:$ABF$18,MATCH(UsagePerHour!$B43,Sales!$C$5:$C$18,0),MATCH(UsagePerHour!CU$4,Sales!$D$3:$ABF$3,0))/CU$2*INDEX(Usage!$D$5:$ABF$11,MATCH(UsagePerHour!$B$36,Usage!$C$5:$C$11,0),MATCH(UsagePerHour!CU$4,Usage!$D$3:$ABF$3,0)),"")</f>
        <v>4.9082885732801707</v>
      </c>
      <c r="CV43" s="6">
        <f>IFERROR(INDEX(Sales!$D$5:$ABF$18,MATCH(UsagePerHour!$B43,Sales!$C$5:$C$18,0),MATCH(UsagePerHour!CV$4,Sales!$D$3:$ABF$3,0))/CV$2*INDEX(Usage!$D$5:$ABF$11,MATCH(UsagePerHour!$B$36,Usage!$C$5:$C$11,0),MATCH(UsagePerHour!CV$4,Usage!$D$3:$ABF$3,0)),"")</f>
        <v>5.9404408347980686</v>
      </c>
      <c r="CW43" s="6">
        <f>IFERROR(INDEX(Sales!$D$5:$ABF$18,MATCH(UsagePerHour!$B43,Sales!$C$5:$C$18,0),MATCH(UsagePerHour!CW$4,Sales!$D$3:$ABF$3,0))/CW$2*INDEX(Usage!$D$5:$ABF$11,MATCH(UsagePerHour!$B$36,Usage!$C$5:$C$11,0),MATCH(UsagePerHour!CW$4,Usage!$D$3:$ABF$3,0)),"")</f>
        <v>5.335635221495326</v>
      </c>
      <c r="CX43" s="6">
        <f>IFERROR(INDEX(Sales!$D$5:$ABF$18,MATCH(UsagePerHour!$B43,Sales!$C$5:$C$18,0),MATCH(UsagePerHour!CX$4,Sales!$D$3:$ABF$3,0))/CX$2*INDEX(Usage!$D$5:$ABF$11,MATCH(UsagePerHour!$B$36,Usage!$C$5:$C$11,0),MATCH(UsagePerHour!CX$4,Usage!$D$3:$ABF$3,0)),"")</f>
        <v>0.98640720090375722</v>
      </c>
      <c r="CY43" s="6">
        <f>IFERROR(INDEX(Sales!$D$5:$ABF$18,MATCH(UsagePerHour!$B43,Sales!$C$5:$C$18,0),MATCH(UsagePerHour!CY$4,Sales!$D$3:$ABF$3,0))/CY$2*INDEX(Usage!$D$5:$ABF$11,MATCH(UsagePerHour!$B$36,Usage!$C$5:$C$11,0),MATCH(UsagePerHour!CY$4,Usage!$D$3:$ABF$3,0)),"")</f>
        <v>2.9455329341317364</v>
      </c>
      <c r="CZ43" s="6">
        <f>IFERROR(INDEX(Sales!$D$5:$ABF$18,MATCH(UsagePerHour!$B43,Sales!$C$5:$C$18,0),MATCH(UsagePerHour!CZ$4,Sales!$D$3:$ABF$3,0))/CZ$2*INDEX(Usage!$D$5:$ABF$11,MATCH(UsagePerHour!$B$36,Usage!$C$5:$C$11,0),MATCH(UsagePerHour!CZ$4,Usage!$D$3:$ABF$3,0)),"")</f>
        <v>0.62477558348294437</v>
      </c>
      <c r="DA43" s="6">
        <f>IFERROR(INDEX(Sales!$D$5:$ABF$18,MATCH(UsagePerHour!$B43,Sales!$C$5:$C$18,0),MATCH(UsagePerHour!DA$4,Sales!$D$3:$ABF$3,0))/DA$2*INDEX(Usage!$D$5:$ABF$11,MATCH(UsagePerHour!$B$36,Usage!$C$5:$C$11,0),MATCH(UsagePerHour!DA$4,Usage!$D$3:$ABF$3,0)),"")</f>
        <v>9.0820598802395214</v>
      </c>
      <c r="DB43" s="6">
        <f>IFERROR(INDEX(Sales!$D$5:$ABF$18,MATCH(UsagePerHour!$B43,Sales!$C$5:$C$18,0),MATCH(UsagePerHour!DB$4,Sales!$D$3:$ABF$3,0))/DB$2*INDEX(Usage!$D$5:$ABF$11,MATCH(UsagePerHour!$B$36,Usage!$C$5:$C$11,0),MATCH(UsagePerHour!DB$4,Usage!$D$3:$ABF$3,0)),"")</f>
        <v>1.1418904266083307</v>
      </c>
      <c r="DC43" s="6">
        <f>IFERROR(INDEX(Sales!$D$5:$ABF$18,MATCH(UsagePerHour!$B43,Sales!$C$5:$C$18,0),MATCH(UsagePerHour!DC$4,Sales!$D$3:$ABF$3,0))/DC$2*INDEX(Usage!$D$5:$ABF$11,MATCH(UsagePerHour!$B$36,Usage!$C$5:$C$11,0),MATCH(UsagePerHour!DC$4,Usage!$D$3:$ABF$3,0)),"")</f>
        <v>0</v>
      </c>
      <c r="DD43" s="6">
        <f>IFERROR(INDEX(Sales!$D$5:$ABF$18,MATCH(UsagePerHour!$B43,Sales!$C$5:$C$18,0),MATCH(UsagePerHour!DD$4,Sales!$D$3:$ABF$3,0))/DD$2*INDEX(Usage!$D$5:$ABF$11,MATCH(UsagePerHour!$B$36,Usage!$C$5:$C$11,0),MATCH(UsagePerHour!DD$4,Usage!$D$3:$ABF$3,0)),"")</f>
        <v>0.74605873971595349</v>
      </c>
      <c r="DE43" s="6">
        <f>IFERROR(INDEX(Sales!$D$5:$ABF$18,MATCH(UsagePerHour!$B43,Sales!$C$5:$C$18,0),MATCH(UsagePerHour!DE$4,Sales!$D$3:$ABF$3,0))/DE$2*INDEX(Usage!$D$5:$ABF$11,MATCH(UsagePerHour!$B$36,Usage!$C$5:$C$11,0),MATCH(UsagePerHour!DE$4,Usage!$D$3:$ABF$3,0)),"")</f>
        <v>0.2638863112124506</v>
      </c>
      <c r="DF43" s="6">
        <f>IFERROR(INDEX(Sales!$D$5:$ABF$18,MATCH(UsagePerHour!$B43,Sales!$C$5:$C$18,0),MATCH(UsagePerHour!DF$4,Sales!$D$3:$ABF$3,0))/DF$2*INDEX(Usage!$D$5:$ABF$11,MATCH(UsagePerHour!$B$36,Usage!$C$5:$C$11,0),MATCH(UsagePerHour!DF$4,Usage!$D$3:$ABF$3,0)),"")</f>
        <v>0.36239882752155483</v>
      </c>
      <c r="DG43" s="6">
        <f>IFERROR(INDEX(Sales!$D$5:$ABF$18,MATCH(UsagePerHour!$B43,Sales!$C$5:$C$18,0),MATCH(UsagePerHour!DG$4,Sales!$D$3:$ABF$3,0))/DG$2*INDEX(Usage!$D$5:$ABF$11,MATCH(UsagePerHour!$B$36,Usage!$C$5:$C$11,0),MATCH(UsagePerHour!DG$4,Usage!$D$3:$ABF$3,0)),"")</f>
        <v>1.3437531933077558</v>
      </c>
      <c r="DH43" s="6">
        <f>IFERROR(INDEX(Sales!$D$5:$ABF$18,MATCH(UsagePerHour!$B43,Sales!$C$5:$C$18,0),MATCH(UsagePerHour!DH$4,Sales!$D$3:$ABF$3,0))/DH$2*INDEX(Usage!$D$5:$ABF$11,MATCH(UsagePerHour!$B$36,Usage!$C$5:$C$11,0),MATCH(UsagePerHour!DH$4,Usage!$D$3:$ABF$3,0)),"")</f>
        <v>4.3311315859593025</v>
      </c>
      <c r="DI43" s="6">
        <f>IFERROR(INDEX(Sales!$D$5:$ABF$18,MATCH(UsagePerHour!$B43,Sales!$C$5:$C$18,0),MATCH(UsagePerHour!DI$4,Sales!$D$3:$ABF$3,0))/DI$2*INDEX(Usage!$D$5:$ABF$11,MATCH(UsagePerHour!$B$36,Usage!$C$5:$C$11,0),MATCH(UsagePerHour!DI$4,Usage!$D$3:$ABF$3,0)),"")</f>
        <v>0.99758578440257217</v>
      </c>
      <c r="DJ43" s="6">
        <f>IFERROR(INDEX(Sales!$D$5:$ABF$18,MATCH(UsagePerHour!$B43,Sales!$C$5:$C$18,0),MATCH(UsagePerHour!DJ$4,Sales!$D$3:$ABF$3,0))/DJ$2*INDEX(Usage!$D$5:$ABF$11,MATCH(UsagePerHour!$B$36,Usage!$C$5:$C$11,0),MATCH(UsagePerHour!DJ$4,Usage!$D$3:$ABF$3,0)),"")</f>
        <v>3.6932455671417808</v>
      </c>
      <c r="DK43" s="6">
        <f>IFERROR(INDEX(Sales!$D$5:$ABF$18,MATCH(UsagePerHour!$B43,Sales!$C$5:$C$18,0),MATCH(UsagePerHour!DK$4,Sales!$D$3:$ABF$3,0))/DK$2*INDEX(Usage!$D$5:$ABF$11,MATCH(UsagePerHour!$B$36,Usage!$C$5:$C$11,0),MATCH(UsagePerHour!DK$4,Usage!$D$3:$ABF$3,0)),"")</f>
        <v>1.1496279812778547</v>
      </c>
      <c r="DL43" s="6">
        <f>IFERROR(INDEX(Sales!$D$5:$ABF$18,MATCH(UsagePerHour!$B43,Sales!$C$5:$C$18,0),MATCH(UsagePerHour!DL$4,Sales!$D$3:$ABF$3,0))/DL$2*INDEX(Usage!$D$5:$ABF$11,MATCH(UsagePerHour!$B$36,Usage!$C$5:$C$11,0),MATCH(UsagePerHour!DL$4,Usage!$D$3:$ABF$3,0)),"")</f>
        <v>3.7143610918528243</v>
      </c>
      <c r="DM43" s="6">
        <f>IFERROR(INDEX(Sales!$D$5:$ABF$18,MATCH(UsagePerHour!$B43,Sales!$C$5:$C$18,0),MATCH(UsagePerHour!DM$4,Sales!$D$3:$ABF$3,0))/DM$2*INDEX(Usage!$D$5:$ABF$11,MATCH(UsagePerHour!$B$36,Usage!$C$5:$C$11,0),MATCH(UsagePerHour!DM$4,Usage!$D$3:$ABF$3,0)),"")</f>
        <v>2.5040791476407915</v>
      </c>
      <c r="DN43" s="6">
        <f>IFERROR(INDEX(Sales!$D$5:$ABF$18,MATCH(UsagePerHour!$B43,Sales!$C$5:$C$18,0),MATCH(UsagePerHour!DN$4,Sales!$D$3:$ABF$3,0))/DN$2*INDEX(Usage!$D$5:$ABF$11,MATCH(UsagePerHour!$B$36,Usage!$C$5:$C$11,0),MATCH(UsagePerHour!DN$4,Usage!$D$3:$ABF$3,0)),"")</f>
        <v>6.8116996732886363</v>
      </c>
      <c r="DO43" s="6">
        <f>IFERROR(INDEX(Sales!$D$5:$ABF$18,MATCH(UsagePerHour!$B43,Sales!$C$5:$C$18,0),MATCH(UsagePerHour!DO$4,Sales!$D$3:$ABF$3,0))/DO$2*INDEX(Usage!$D$5:$ABF$11,MATCH(UsagePerHour!$B$36,Usage!$C$5:$C$11,0),MATCH(UsagePerHour!DO$4,Usage!$D$3:$ABF$3,0)),"")</f>
        <v>2.9314447916965336</v>
      </c>
      <c r="DP43" s="6">
        <f>IFERROR(INDEX(Sales!$D$5:$ABF$18,MATCH(UsagePerHour!$B43,Sales!$C$5:$C$18,0),MATCH(UsagePerHour!DP$4,Sales!$D$3:$ABF$3,0))/DP$2*INDEX(Usage!$D$5:$ABF$11,MATCH(UsagePerHour!$B$36,Usage!$C$5:$C$11,0),MATCH(UsagePerHour!DP$4,Usage!$D$3:$ABF$3,0)),"")</f>
        <v>0</v>
      </c>
      <c r="DQ43" s="6">
        <f>IFERROR(INDEX(Sales!$D$5:$ABF$18,MATCH(UsagePerHour!$B43,Sales!$C$5:$C$18,0),MATCH(UsagePerHour!DQ$4,Sales!$D$3:$ABF$3,0))/DQ$2*INDEX(Usage!$D$5:$ABF$11,MATCH(UsagePerHour!$B$36,Usage!$C$5:$C$11,0),MATCH(UsagePerHour!DQ$4,Usage!$D$3:$ABF$3,0)),"")</f>
        <v>3.6134892757508354</v>
      </c>
      <c r="DR43" s="6">
        <f>IFERROR(INDEX(Sales!$D$5:$ABF$18,MATCH(UsagePerHour!$B43,Sales!$C$5:$C$18,0),MATCH(UsagePerHour!DR$4,Sales!$D$3:$ABF$3,0))/DR$2*INDEX(Usage!$D$5:$ABF$11,MATCH(UsagePerHour!$B$36,Usage!$C$5:$C$11,0),MATCH(UsagePerHour!DR$4,Usage!$D$3:$ABF$3,0)),"")</f>
        <v>7.9600311524584271</v>
      </c>
      <c r="DS43" s="6">
        <f>IFERROR(INDEX(Sales!$D$5:$ABF$18,MATCH(UsagePerHour!$B43,Sales!$C$5:$C$18,0),MATCH(UsagePerHour!DS$4,Sales!$D$3:$ABF$3,0))/DS$2*INDEX(Usage!$D$5:$ABF$11,MATCH(UsagePerHour!$B$36,Usage!$C$5:$C$11,0),MATCH(UsagePerHour!DS$4,Usage!$D$3:$ABF$3,0)),"")</f>
        <v>2.3371885684372393</v>
      </c>
      <c r="DT43" s="6">
        <f>IFERROR(INDEX(Sales!$D$5:$ABF$18,MATCH(UsagePerHour!$B43,Sales!$C$5:$C$18,0),MATCH(UsagePerHour!DT$4,Sales!$D$3:$ABF$3,0))/DT$2*INDEX(Usage!$D$5:$ABF$11,MATCH(UsagePerHour!$B$36,Usage!$C$5:$C$11,0),MATCH(UsagePerHour!DT$4,Usage!$D$3:$ABF$3,0)),"")</f>
        <v>0</v>
      </c>
      <c r="DU43" s="6">
        <f>IFERROR(INDEX(Sales!$D$5:$ABF$18,MATCH(UsagePerHour!$B43,Sales!$C$5:$C$18,0),MATCH(UsagePerHour!DU$4,Sales!$D$3:$ABF$3,0))/DU$2*INDEX(Usage!$D$5:$ABF$11,MATCH(UsagePerHour!$B$36,Usage!$C$5:$C$11,0),MATCH(UsagePerHour!DU$4,Usage!$D$3:$ABF$3,0)),"")</f>
        <v>2.2318893205998767</v>
      </c>
      <c r="DV43" s="6">
        <f>IFERROR(INDEX(Sales!$D$5:$ABF$18,MATCH(UsagePerHour!$B43,Sales!$C$5:$C$18,0),MATCH(UsagePerHour!DV$4,Sales!$D$3:$ABF$3,0))/DV$2*INDEX(Usage!$D$5:$ABF$11,MATCH(UsagePerHour!$B$36,Usage!$C$5:$C$11,0),MATCH(UsagePerHour!DV$4,Usage!$D$3:$ABF$3,0)),"")</f>
        <v>1.7574320987654322</v>
      </c>
      <c r="DW43" s="6">
        <f>IFERROR(INDEX(Sales!$D$5:$ABF$18,MATCH(UsagePerHour!$B43,Sales!$C$5:$C$18,0),MATCH(UsagePerHour!DW$4,Sales!$D$3:$ABF$3,0))/DW$2*INDEX(Usage!$D$5:$ABF$11,MATCH(UsagePerHour!$B$36,Usage!$C$5:$C$11,0),MATCH(UsagePerHour!DW$4,Usage!$D$3:$ABF$3,0)),"")</f>
        <v>0.62396423437896342</v>
      </c>
      <c r="DX43" s="6">
        <f>IFERROR(INDEX(Sales!$D$5:$ABF$18,MATCH(UsagePerHour!$B43,Sales!$C$5:$C$18,0),MATCH(UsagePerHour!DX$4,Sales!$D$3:$ABF$3,0))/DX$2*INDEX(Usage!$D$5:$ABF$11,MATCH(UsagePerHour!$B$36,Usage!$C$5:$C$11,0),MATCH(UsagePerHour!DX$4,Usage!$D$3:$ABF$3,0)),"")</f>
        <v>17.341943131394579</v>
      </c>
      <c r="DY43" s="6">
        <f>IFERROR(INDEX(Sales!$D$5:$ABF$18,MATCH(UsagePerHour!$B43,Sales!$C$5:$C$18,0),MATCH(UsagePerHour!DY$4,Sales!$D$3:$ABF$3,0))/DY$2*INDEX(Usage!$D$5:$ABF$11,MATCH(UsagePerHour!$B$36,Usage!$C$5:$C$11,0),MATCH(UsagePerHour!DY$4,Usage!$D$3:$ABF$3,0)),"")</f>
        <v>0</v>
      </c>
      <c r="DZ43" s="6">
        <f>IFERROR(INDEX(Sales!$D$5:$ABF$18,MATCH(UsagePerHour!$B43,Sales!$C$5:$C$18,0),MATCH(UsagePerHour!DZ$4,Sales!$D$3:$ABF$3,0))/DZ$2*INDEX(Usage!$D$5:$ABF$11,MATCH(UsagePerHour!$B$36,Usage!$C$5:$C$11,0),MATCH(UsagePerHour!DZ$4,Usage!$D$3:$ABF$3,0)),"")</f>
        <v>2.7008946858879597</v>
      </c>
      <c r="EA43" s="6">
        <f>IFERROR(INDEX(Sales!$D$5:$ABF$18,MATCH(UsagePerHour!$B43,Sales!$C$5:$C$18,0),MATCH(UsagePerHour!EA$4,Sales!$D$3:$ABF$3,0))/EA$2*INDEX(Usage!$D$5:$ABF$11,MATCH(UsagePerHour!$B$36,Usage!$C$5:$C$11,0),MATCH(UsagePerHour!EA$4,Usage!$D$3:$ABF$3,0)),"")</f>
        <v>2.7069895573635225</v>
      </c>
      <c r="EB43" s="6">
        <f>IFERROR(INDEX(Sales!$D$5:$ABF$18,MATCH(UsagePerHour!$B43,Sales!$C$5:$C$18,0),MATCH(UsagePerHour!EB$4,Sales!$D$3:$ABF$3,0))/EB$2*INDEX(Usage!$D$5:$ABF$11,MATCH(UsagePerHour!$B$36,Usage!$C$5:$C$11,0),MATCH(UsagePerHour!EB$4,Usage!$D$3:$ABF$3,0)),"")</f>
        <v>0.7696771904930827</v>
      </c>
      <c r="EC43" s="6">
        <f>IFERROR(INDEX(Sales!$D$5:$ABF$18,MATCH(UsagePerHour!$B43,Sales!$C$5:$C$18,0),MATCH(UsagePerHour!EC$4,Sales!$D$3:$ABF$3,0))/EC$2*INDEX(Usage!$D$5:$ABF$11,MATCH(UsagePerHour!$B$36,Usage!$C$5:$C$11,0),MATCH(UsagePerHour!EC$4,Usage!$D$3:$ABF$3,0)),"")</f>
        <v>2.9466362169750049</v>
      </c>
      <c r="ED43" s="6">
        <f>IFERROR(INDEX(Sales!$D$5:$ABF$18,MATCH(UsagePerHour!$B43,Sales!$C$5:$C$18,0),MATCH(UsagePerHour!ED$4,Sales!$D$3:$ABF$3,0))/ED$2*INDEX(Usage!$D$5:$ABF$11,MATCH(UsagePerHour!$B$36,Usage!$C$5:$C$11,0),MATCH(UsagePerHour!ED$4,Usage!$D$3:$ABF$3,0)),"")</f>
        <v>1.6034902491165306</v>
      </c>
      <c r="EE43" s="6">
        <f>IFERROR(INDEX(Sales!$D$5:$ABF$18,MATCH(UsagePerHour!$B43,Sales!$C$5:$C$18,0),MATCH(UsagePerHour!EE$4,Sales!$D$3:$ABF$3,0))/EE$2*INDEX(Usage!$D$5:$ABF$11,MATCH(UsagePerHour!$B$36,Usage!$C$5:$C$11,0),MATCH(UsagePerHour!EE$4,Usage!$D$3:$ABF$3,0)),"")</f>
        <v>3.7172314391302517</v>
      </c>
      <c r="EF43" s="6">
        <f>IFERROR(INDEX(Sales!$D$5:$ABF$18,MATCH(UsagePerHour!$B43,Sales!$C$5:$C$18,0),MATCH(UsagePerHour!EF$4,Sales!$D$3:$ABF$3,0))/EF$2*INDEX(Usage!$D$5:$ABF$11,MATCH(UsagePerHour!$B$36,Usage!$C$5:$C$11,0),MATCH(UsagePerHour!EF$4,Usage!$D$3:$ABF$3,0)),"")</f>
        <v>0.82251834685206637</v>
      </c>
      <c r="EG43" s="6">
        <f>IFERROR(INDEX(Sales!$D$5:$ABF$18,MATCH(UsagePerHour!$B43,Sales!$C$5:$C$18,0),MATCH(UsagePerHour!EG$4,Sales!$D$3:$ABF$3,0))/EG$2*INDEX(Usage!$D$5:$ABF$11,MATCH(UsagePerHour!$B$36,Usage!$C$5:$C$11,0),MATCH(UsagePerHour!EG$4,Usage!$D$3:$ABF$3,0)),"")</f>
        <v>2.6631449902109572</v>
      </c>
      <c r="EH43" s="6">
        <f>IFERROR(INDEX(Sales!$D$5:$ABF$18,MATCH(UsagePerHour!$B43,Sales!$C$5:$C$18,0),MATCH(UsagePerHour!EH$4,Sales!$D$3:$ABF$3,0))/EH$2*INDEX(Usage!$D$5:$ABF$11,MATCH(UsagePerHour!$B$36,Usage!$C$5:$C$11,0),MATCH(UsagePerHour!EH$4,Usage!$D$3:$ABF$3,0)),"")</f>
        <v>0.11080610468093824</v>
      </c>
      <c r="EI43" s="6">
        <f>IFERROR(INDEX(Sales!$D$5:$ABF$18,MATCH(UsagePerHour!$B43,Sales!$C$5:$C$18,0),MATCH(UsagePerHour!EI$4,Sales!$D$3:$ABF$3,0))/EI$2*INDEX(Usage!$D$5:$ABF$11,MATCH(UsagePerHour!$B$36,Usage!$C$5:$C$11,0),MATCH(UsagePerHour!EI$4,Usage!$D$3:$ABF$3,0)),"")</f>
        <v>0.60963908775555387</v>
      </c>
      <c r="EJ43" s="6">
        <f>IFERROR(INDEX(Sales!$D$5:$ABF$18,MATCH(UsagePerHour!$B43,Sales!$C$5:$C$18,0),MATCH(UsagePerHour!EJ$4,Sales!$D$3:$ABF$3,0))/EJ$2*INDEX(Usage!$D$5:$ABF$11,MATCH(UsagePerHour!$B$36,Usage!$C$5:$C$11,0),MATCH(UsagePerHour!EJ$4,Usage!$D$3:$ABF$3,0)),"")</f>
        <v>4.0330987153327067</v>
      </c>
      <c r="EK43" s="6">
        <f>IFERROR(INDEX(Sales!$D$5:$ABF$18,MATCH(UsagePerHour!$B43,Sales!$C$5:$C$18,0),MATCH(UsagePerHour!EK$4,Sales!$D$3:$ABF$3,0))/EK$2*INDEX(Usage!$D$5:$ABF$11,MATCH(UsagePerHour!$B$36,Usage!$C$5:$C$11,0),MATCH(UsagePerHour!EK$4,Usage!$D$3:$ABF$3,0)),"")</f>
        <v>3.9634482562601252</v>
      </c>
      <c r="EL43" s="6">
        <f>IFERROR(INDEX(Sales!$D$5:$ABF$18,MATCH(UsagePerHour!$B43,Sales!$C$5:$C$18,0),MATCH(UsagePerHour!EL$4,Sales!$D$3:$ABF$3,0))/EL$2*INDEX(Usage!$D$5:$ABF$11,MATCH(UsagePerHour!$B$36,Usage!$C$5:$C$11,0),MATCH(UsagePerHour!EL$4,Usage!$D$3:$ABF$3,0)),"")</f>
        <v>7.603377342762645</v>
      </c>
      <c r="EM43" s="6">
        <f>IFERROR(INDEX(Sales!$D$5:$ABF$18,MATCH(UsagePerHour!$B43,Sales!$C$5:$C$18,0),MATCH(UsagePerHour!EM$4,Sales!$D$3:$ABF$3,0))/EM$2*INDEX(Usage!$D$5:$ABF$11,MATCH(UsagePerHour!$B$36,Usage!$C$5:$C$11,0),MATCH(UsagePerHour!EM$4,Usage!$D$3:$ABF$3,0)),"")</f>
        <v>2.3475986657614314</v>
      </c>
      <c r="EN43" s="6">
        <f>IFERROR(INDEX(Sales!$D$5:$ABF$18,MATCH(UsagePerHour!$B43,Sales!$C$5:$C$18,0),MATCH(UsagePerHour!EN$4,Sales!$D$3:$ABF$3,0))/EN$2*INDEX(Usage!$D$5:$ABF$11,MATCH(UsagePerHour!$B$36,Usage!$C$5:$C$11,0),MATCH(UsagePerHour!EN$4,Usage!$D$3:$ABF$3,0)),"")</f>
        <v>0.68275301134823196</v>
      </c>
      <c r="EO43" s="6">
        <f>IFERROR(INDEX(Sales!$D$5:$ABF$18,MATCH(UsagePerHour!$B43,Sales!$C$5:$C$18,0),MATCH(UsagePerHour!EO$4,Sales!$D$3:$ABF$3,0))/EO$2*INDEX(Usage!$D$5:$ABF$11,MATCH(UsagePerHour!$B$36,Usage!$C$5:$C$11,0),MATCH(UsagePerHour!EO$4,Usage!$D$3:$ABF$3,0)),"")</f>
        <v>3.2664532639031307</v>
      </c>
      <c r="EP43" s="6">
        <f>IFERROR(INDEX(Sales!$D$5:$ABF$18,MATCH(UsagePerHour!$B43,Sales!$C$5:$C$18,0),MATCH(UsagePerHour!EP$4,Sales!$D$3:$ABF$3,0))/EP$2*INDEX(Usage!$D$5:$ABF$11,MATCH(UsagePerHour!$B$36,Usage!$C$5:$C$11,0),MATCH(UsagePerHour!EP$4,Usage!$D$3:$ABF$3,0)),"")</f>
        <v>3.7565397366857671</v>
      </c>
      <c r="EQ43" s="6">
        <f>IFERROR(INDEX(Sales!$D$5:$ABF$18,MATCH(UsagePerHour!$B43,Sales!$C$5:$C$18,0),MATCH(UsagePerHour!EQ$4,Sales!$D$3:$ABF$3,0))/EQ$2*INDEX(Usage!$D$5:$ABF$11,MATCH(UsagePerHour!$B$36,Usage!$C$5:$C$11,0),MATCH(UsagePerHour!EQ$4,Usage!$D$3:$ABF$3,0)),"")</f>
        <v>0.93471377912867271</v>
      </c>
      <c r="ER43" s="6">
        <f>IFERROR(INDEX(Sales!$D$5:$ABF$18,MATCH(UsagePerHour!$B43,Sales!$C$5:$C$18,0),MATCH(UsagePerHour!ER$4,Sales!$D$3:$ABF$3,0))/ER$2*INDEX(Usage!$D$5:$ABF$11,MATCH(UsagePerHour!$B$36,Usage!$C$5:$C$11,0),MATCH(UsagePerHour!ER$4,Usage!$D$3:$ABF$3,0)),"")</f>
        <v>3.101471286188894</v>
      </c>
      <c r="ES43" s="6">
        <f>IFERROR(INDEX(Sales!$D$5:$ABF$18,MATCH(UsagePerHour!$B43,Sales!$C$5:$C$18,0),MATCH(UsagePerHour!ES$4,Sales!$D$3:$ABF$3,0))/ES$2*INDEX(Usage!$D$5:$ABF$11,MATCH(UsagePerHour!$B$36,Usage!$C$5:$C$11,0),MATCH(UsagePerHour!ES$4,Usage!$D$3:$ABF$3,0)),"")</f>
        <v>5.3053852593857975</v>
      </c>
      <c r="ET43" s="6">
        <f>IFERROR(INDEX(Sales!$D$5:$ABF$18,MATCH(UsagePerHour!$B43,Sales!$C$5:$C$18,0),MATCH(UsagePerHour!ET$4,Sales!$D$3:$ABF$3,0))/ET$2*INDEX(Usage!$D$5:$ABF$11,MATCH(UsagePerHour!$B$36,Usage!$C$5:$C$11,0),MATCH(UsagePerHour!ET$4,Usage!$D$3:$ABF$3,0)),"")</f>
        <v>0</v>
      </c>
      <c r="EU43" s="6">
        <f>IFERROR(INDEX(Sales!$D$5:$ABF$18,MATCH(UsagePerHour!$B43,Sales!$C$5:$C$18,0),MATCH(UsagePerHour!EU$4,Sales!$D$3:$ABF$3,0))/EU$2*INDEX(Usage!$D$5:$ABF$11,MATCH(UsagePerHour!$B$36,Usage!$C$5:$C$11,0),MATCH(UsagePerHour!EU$4,Usage!$D$3:$ABF$3,0)),"")</f>
        <v>10.109455479435242</v>
      </c>
      <c r="EV43" s="6">
        <f>IFERROR(INDEX(Sales!$D$5:$ABF$18,MATCH(UsagePerHour!$B43,Sales!$C$5:$C$18,0),MATCH(UsagePerHour!EV$4,Sales!$D$3:$ABF$3,0))/EV$2*INDEX(Usage!$D$5:$ABF$11,MATCH(UsagePerHour!$B$36,Usage!$C$5:$C$11,0),MATCH(UsagePerHour!EV$4,Usage!$D$3:$ABF$3,0)),"")</f>
        <v>1.5430587011156847</v>
      </c>
      <c r="EW43" s="6">
        <f>IFERROR(INDEX(Sales!$D$5:$ABF$18,MATCH(UsagePerHour!$B43,Sales!$C$5:$C$18,0),MATCH(UsagePerHour!EW$4,Sales!$D$3:$ABF$3,0))/EW$2*INDEX(Usage!$D$5:$ABF$11,MATCH(UsagePerHour!$B$36,Usage!$C$5:$C$11,0),MATCH(UsagePerHour!EW$4,Usage!$D$3:$ABF$3,0)),"")</f>
        <v>1.6246739099274718</v>
      </c>
      <c r="EX43" s="6">
        <f>IFERROR(INDEX(Sales!$D$5:$ABF$18,MATCH(UsagePerHour!$B43,Sales!$C$5:$C$18,0),MATCH(UsagePerHour!EX$4,Sales!$D$3:$ABF$3,0))/EX$2*INDEX(Usage!$D$5:$ABF$11,MATCH(UsagePerHour!$B$36,Usage!$C$5:$C$11,0),MATCH(UsagePerHour!EX$4,Usage!$D$3:$ABF$3,0)),"")</f>
        <v>3.2071895740149827</v>
      </c>
      <c r="EY43" s="6">
        <f>IFERROR(INDEX(Sales!$D$5:$ABF$18,MATCH(UsagePerHour!$B43,Sales!$C$5:$C$18,0),MATCH(UsagePerHour!EY$4,Sales!$D$3:$ABF$3,0))/EY$2*INDEX(Usage!$D$5:$ABF$11,MATCH(UsagePerHour!$B$36,Usage!$C$5:$C$11,0),MATCH(UsagePerHour!EY$4,Usage!$D$3:$ABF$3,0)),"")</f>
        <v>5.374094298015331</v>
      </c>
      <c r="EZ43" s="6">
        <f>IFERROR(INDEX(Sales!$D$5:$ABF$18,MATCH(UsagePerHour!$B43,Sales!$C$5:$C$18,0),MATCH(UsagePerHour!EZ$4,Sales!$D$3:$ABF$3,0))/EZ$2*INDEX(Usage!$D$5:$ABF$11,MATCH(UsagePerHour!$B$36,Usage!$C$5:$C$11,0),MATCH(UsagePerHour!EZ$4,Usage!$D$3:$ABF$3,0)),"")</f>
        <v>4.7435356906835313</v>
      </c>
      <c r="FA43" s="6">
        <f>IFERROR(INDEX(Sales!$D$5:$ABF$18,MATCH(UsagePerHour!$B43,Sales!$C$5:$C$18,0),MATCH(UsagePerHour!FA$4,Sales!$D$3:$ABF$3,0))/FA$2*INDEX(Usage!$D$5:$ABF$11,MATCH(UsagePerHour!$B$36,Usage!$C$5:$C$11,0),MATCH(UsagePerHour!FA$4,Usage!$D$3:$ABF$3,0)),"")</f>
        <v>3.3303095138575634</v>
      </c>
      <c r="FB43" s="6">
        <f>IFERROR(INDEX(Sales!$D$5:$ABF$18,MATCH(UsagePerHour!$B43,Sales!$C$5:$C$18,0),MATCH(UsagePerHour!FB$4,Sales!$D$3:$ABF$3,0))/FB$2*INDEX(Usage!$D$5:$ABF$11,MATCH(UsagePerHour!$B$36,Usage!$C$5:$C$11,0),MATCH(UsagePerHour!FB$4,Usage!$D$3:$ABF$3,0)),"")</f>
        <v>0</v>
      </c>
      <c r="FC43" s="6">
        <f>IFERROR(INDEX(Sales!$D$5:$ABF$18,MATCH(UsagePerHour!$B43,Sales!$C$5:$C$18,0),MATCH(UsagePerHour!FC$4,Sales!$D$3:$ABF$3,0))/FC$2*INDEX(Usage!$D$5:$ABF$11,MATCH(UsagePerHour!$B$36,Usage!$C$5:$C$11,0),MATCH(UsagePerHour!FC$4,Usage!$D$3:$ABF$3,0)),"")</f>
        <v>0</v>
      </c>
      <c r="FD43" s="6">
        <f>IFERROR(INDEX(Sales!$D$5:$ABF$18,MATCH(UsagePerHour!$B43,Sales!$C$5:$C$18,0),MATCH(UsagePerHour!FD$4,Sales!$D$3:$ABF$3,0))/FD$2*INDEX(Usage!$D$5:$ABF$11,MATCH(UsagePerHour!$B$36,Usage!$C$5:$C$11,0),MATCH(UsagePerHour!FD$4,Usage!$D$3:$ABF$3,0)),"")</f>
        <v>1.1944844176206535</v>
      </c>
      <c r="FE43" s="6">
        <f>IFERROR(INDEX(Sales!$D$5:$ABF$18,MATCH(UsagePerHour!$B43,Sales!$C$5:$C$18,0),MATCH(UsagePerHour!FE$4,Sales!$D$3:$ABF$3,0))/FE$2*INDEX(Usage!$D$5:$ABF$11,MATCH(UsagePerHour!$B$36,Usage!$C$5:$C$11,0),MATCH(UsagePerHour!FE$4,Usage!$D$3:$ABF$3,0)),"")</f>
        <v>1.3177390454471412</v>
      </c>
      <c r="FF43" s="6">
        <f>IFERROR(INDEX(Sales!$D$5:$ABF$18,MATCH(UsagePerHour!$B43,Sales!$C$5:$C$18,0),MATCH(UsagePerHour!FF$4,Sales!$D$3:$ABF$3,0))/FF$2*INDEX(Usage!$D$5:$ABF$11,MATCH(UsagePerHour!$B$36,Usage!$C$5:$C$11,0),MATCH(UsagePerHour!FF$4,Usage!$D$3:$ABF$3,0)),"")</f>
        <v>1.0123529863097782</v>
      </c>
      <c r="FG43" s="6">
        <f>IFERROR(INDEX(Sales!$D$5:$ABF$18,MATCH(UsagePerHour!$B43,Sales!$C$5:$C$18,0),MATCH(UsagePerHour!FG$4,Sales!$D$3:$ABF$3,0))/FG$2*INDEX(Usage!$D$5:$ABF$11,MATCH(UsagePerHour!$B$36,Usage!$C$5:$C$11,0),MATCH(UsagePerHour!FG$4,Usage!$D$3:$ABF$3,0)),"")</f>
        <v>0.85368082284827118</v>
      </c>
      <c r="FH43" s="6">
        <f>IFERROR(INDEX(Sales!$D$5:$ABF$18,MATCH(UsagePerHour!$B43,Sales!$C$5:$C$18,0),MATCH(UsagePerHour!FH$4,Sales!$D$3:$ABF$3,0))/FH$2*INDEX(Usage!$D$5:$ABF$11,MATCH(UsagePerHour!$B$36,Usage!$C$5:$C$11,0),MATCH(UsagePerHour!FH$4,Usage!$D$3:$ABF$3,0)),"")</f>
        <v>0.15592114332981022</v>
      </c>
      <c r="FI43" s="6">
        <f>IFERROR(INDEX(Sales!$D$5:$ABF$18,MATCH(UsagePerHour!$B43,Sales!$C$5:$C$18,0),MATCH(UsagePerHour!FI$4,Sales!$D$3:$ABF$3,0))/FI$2*INDEX(Usage!$D$5:$ABF$11,MATCH(UsagePerHour!$B$36,Usage!$C$5:$C$11,0),MATCH(UsagePerHour!FI$4,Usage!$D$3:$ABF$3,0)),"")</f>
        <v>0.49746492158943523</v>
      </c>
      <c r="FJ43" s="6">
        <f>IFERROR(INDEX(Sales!$D$5:$ABF$18,MATCH(UsagePerHour!$B43,Sales!$C$5:$C$18,0),MATCH(UsagePerHour!FJ$4,Sales!$D$3:$ABF$3,0))/FJ$2*INDEX(Usage!$D$5:$ABF$11,MATCH(UsagePerHour!$B$36,Usage!$C$5:$C$11,0),MATCH(UsagePerHour!FJ$4,Usage!$D$3:$ABF$3,0)),"")</f>
        <v>0.93200100402806485</v>
      </c>
      <c r="FK43" s="6">
        <f>IFERROR(INDEX(Sales!$D$5:$ABF$18,MATCH(UsagePerHour!$B43,Sales!$C$5:$C$18,0),MATCH(UsagePerHour!FK$4,Sales!$D$3:$ABF$3,0))/FK$2*INDEX(Usage!$D$5:$ABF$11,MATCH(UsagePerHour!$B$36,Usage!$C$5:$C$11,0),MATCH(UsagePerHour!FK$4,Usage!$D$3:$ABF$3,0)),"")</f>
        <v>5.2591249116826546</v>
      </c>
      <c r="FL43" s="6">
        <f>IFERROR(INDEX(Sales!$D$5:$ABF$18,MATCH(UsagePerHour!$B43,Sales!$C$5:$C$18,0),MATCH(UsagePerHour!FL$4,Sales!$D$3:$ABF$3,0))/FL$2*INDEX(Usage!$D$5:$ABF$11,MATCH(UsagePerHour!$B$36,Usage!$C$5:$C$11,0),MATCH(UsagePerHour!FL$4,Usage!$D$3:$ABF$3,0)),"")</f>
        <v>2.9718502059004677</v>
      </c>
      <c r="FM43" s="6">
        <f>IFERROR(INDEX(Sales!$D$5:$ABF$18,MATCH(UsagePerHour!$B43,Sales!$C$5:$C$18,0),MATCH(UsagePerHour!FM$4,Sales!$D$3:$ABF$3,0))/FM$2*INDEX(Usage!$D$5:$ABF$11,MATCH(UsagePerHour!$B$36,Usage!$C$5:$C$11,0),MATCH(UsagePerHour!FM$4,Usage!$D$3:$ABF$3,0)),"")</f>
        <v>3.5504135372077927</v>
      </c>
      <c r="FN43" s="6">
        <f>IFERROR(INDEX(Sales!$D$5:$ABF$18,MATCH(UsagePerHour!$B43,Sales!$C$5:$C$18,0),MATCH(UsagePerHour!FN$4,Sales!$D$3:$ABF$3,0))/FN$2*INDEX(Usage!$D$5:$ABF$11,MATCH(UsagePerHour!$B$36,Usage!$C$5:$C$11,0),MATCH(UsagePerHour!FN$4,Usage!$D$3:$ABF$3,0)),"")</f>
        <v>1.8900379893042416</v>
      </c>
      <c r="FO43" s="6">
        <f>IFERROR(INDEX(Sales!$D$5:$ABF$18,MATCH(UsagePerHour!$B43,Sales!$C$5:$C$18,0),MATCH(UsagePerHour!FO$4,Sales!$D$3:$ABF$3,0))/FO$2*INDEX(Usage!$D$5:$ABF$11,MATCH(UsagePerHour!$B$36,Usage!$C$5:$C$11,0),MATCH(UsagePerHour!FO$4,Usage!$D$3:$ABF$3,0)),"")</f>
        <v>2.3645104895104896</v>
      </c>
      <c r="FP43" s="6">
        <f>IFERROR(INDEX(Sales!$D$5:$ABF$18,MATCH(UsagePerHour!$B43,Sales!$C$5:$C$18,0),MATCH(UsagePerHour!FP$4,Sales!$D$3:$ABF$3,0))/FP$2*INDEX(Usage!$D$5:$ABF$11,MATCH(UsagePerHour!$B$36,Usage!$C$5:$C$11,0),MATCH(UsagePerHour!FP$4,Usage!$D$3:$ABF$3,0)),"")</f>
        <v>8.6767237756454936</v>
      </c>
      <c r="FQ43" s="6">
        <f>IFERROR(INDEX(Sales!$D$5:$ABF$18,MATCH(UsagePerHour!$B43,Sales!$C$5:$C$18,0),MATCH(UsagePerHour!FQ$4,Sales!$D$3:$ABF$3,0))/FQ$2*INDEX(Usage!$D$5:$ABF$11,MATCH(UsagePerHour!$B$36,Usage!$C$5:$C$11,0),MATCH(UsagePerHour!FQ$4,Usage!$D$3:$ABF$3,0)),"")</f>
        <v>8.0773717109260037</v>
      </c>
      <c r="FR43" s="6">
        <f>IFERROR(INDEX(Sales!$D$5:$ABF$18,MATCH(UsagePerHour!$B43,Sales!$C$5:$C$18,0),MATCH(UsagePerHour!FR$4,Sales!$D$3:$ABF$3,0))/FR$2*INDEX(Usage!$D$5:$ABF$11,MATCH(UsagePerHour!$B$36,Usage!$C$5:$C$11,0),MATCH(UsagePerHour!FR$4,Usage!$D$3:$ABF$3,0)),"")</f>
        <v>3.0651110017497816</v>
      </c>
      <c r="FS43" s="6">
        <f>IFERROR(INDEX(Sales!$D$5:$ABF$18,MATCH(UsagePerHour!$B43,Sales!$C$5:$C$18,0),MATCH(UsagePerHour!FS$4,Sales!$D$3:$ABF$3,0))/FS$2*INDEX(Usage!$D$5:$ABF$11,MATCH(UsagePerHour!$B$36,Usage!$C$5:$C$11,0),MATCH(UsagePerHour!FS$4,Usage!$D$3:$ABF$3,0)),"")</f>
        <v>9.4457161543492485E-2</v>
      </c>
      <c r="FT43" s="6">
        <f>IFERROR(INDEX(Sales!$D$5:$ABF$18,MATCH(UsagePerHour!$B43,Sales!$C$5:$C$18,0),MATCH(UsagePerHour!FT$4,Sales!$D$3:$ABF$3,0))/FT$2*INDEX(Usage!$D$5:$ABF$11,MATCH(UsagePerHour!$B$36,Usage!$C$5:$C$11,0),MATCH(UsagePerHour!FT$4,Usage!$D$3:$ABF$3,0)),"")</f>
        <v>0.36769698118960242</v>
      </c>
      <c r="FU43" s="6">
        <f>IFERROR(INDEX(Sales!$D$5:$ABF$18,MATCH(UsagePerHour!$B43,Sales!$C$5:$C$18,0),MATCH(UsagePerHour!FU$4,Sales!$D$3:$ABF$3,0))/FU$2*INDEX(Usage!$D$5:$ABF$11,MATCH(UsagePerHour!$B$36,Usage!$C$5:$C$11,0),MATCH(UsagePerHour!FU$4,Usage!$D$3:$ABF$3,0)),"")</f>
        <v>5.1729587990954728</v>
      </c>
      <c r="FV43" s="6">
        <f>IFERROR(INDEX(Sales!$D$5:$ABF$18,MATCH(UsagePerHour!$B43,Sales!$C$5:$C$18,0),MATCH(UsagePerHour!FV$4,Sales!$D$3:$ABF$3,0))/FV$2*INDEX(Usage!$D$5:$ABF$11,MATCH(UsagePerHour!$B$36,Usage!$C$5:$C$11,0),MATCH(UsagePerHour!FV$4,Usage!$D$3:$ABF$3,0)),"")</f>
        <v>3.8313796599037682</v>
      </c>
      <c r="FW43" s="6">
        <f>IFERROR(INDEX(Sales!$D$5:$ABF$18,MATCH(UsagePerHour!$B43,Sales!$C$5:$C$18,0),MATCH(UsagePerHour!FW$4,Sales!$D$3:$ABF$3,0))/FW$2*INDEX(Usage!$D$5:$ABF$11,MATCH(UsagePerHour!$B$36,Usage!$C$5:$C$11,0),MATCH(UsagePerHour!FW$4,Usage!$D$3:$ABF$3,0)),"")</f>
        <v>1.5923532400438749</v>
      </c>
      <c r="FX43" s="6">
        <f>IFERROR(INDEX(Sales!$D$5:$ABF$18,MATCH(UsagePerHour!$B43,Sales!$C$5:$C$18,0),MATCH(UsagePerHour!FX$4,Sales!$D$3:$ABF$3,0))/FX$2*INDEX(Usage!$D$5:$ABF$11,MATCH(UsagePerHour!$B$36,Usage!$C$5:$C$11,0),MATCH(UsagePerHour!FX$4,Usage!$D$3:$ABF$3,0)),"")</f>
        <v>0.80387622121193469</v>
      </c>
      <c r="FY43" s="6">
        <f>IFERROR(INDEX(Sales!$D$5:$ABF$18,MATCH(UsagePerHour!$B43,Sales!$C$5:$C$18,0),MATCH(UsagePerHour!FY$4,Sales!$D$3:$ABF$3,0))/FY$2*INDEX(Usage!$D$5:$ABF$11,MATCH(UsagePerHour!$B$36,Usage!$C$5:$C$11,0),MATCH(UsagePerHour!FY$4,Usage!$D$3:$ABF$3,0)),"")</f>
        <v>1.6837628881438074</v>
      </c>
      <c r="FZ43" s="6">
        <f>IFERROR(INDEX(Sales!$D$5:$ABF$18,MATCH(UsagePerHour!$B43,Sales!$C$5:$C$18,0),MATCH(UsagePerHour!FZ$4,Sales!$D$3:$ABF$3,0))/FZ$2*INDEX(Usage!$D$5:$ABF$11,MATCH(UsagePerHour!$B$36,Usage!$C$5:$C$11,0),MATCH(UsagePerHour!FZ$4,Usage!$D$3:$ABF$3,0)),"")</f>
        <v>3.1683598280876146</v>
      </c>
      <c r="GA43" s="6">
        <f>IFERROR(INDEX(Sales!$D$5:$ABF$18,MATCH(UsagePerHour!$B43,Sales!$C$5:$C$18,0),MATCH(UsagePerHour!GA$4,Sales!$D$3:$ABF$3,0))/GA$2*INDEX(Usage!$D$5:$ABF$11,MATCH(UsagePerHour!$B$36,Usage!$C$5:$C$11,0),MATCH(UsagePerHour!GA$4,Usage!$D$3:$ABF$3,0)),"")</f>
        <v>1.321845324918882</v>
      </c>
      <c r="GB43" s="6">
        <f>IFERROR(INDEX(Sales!$D$5:$ABF$18,MATCH(UsagePerHour!$B43,Sales!$C$5:$C$18,0),MATCH(UsagePerHour!GB$4,Sales!$D$3:$ABF$3,0))/GB$2*INDEX(Usage!$D$5:$ABF$11,MATCH(UsagePerHour!$B$36,Usage!$C$5:$C$11,0),MATCH(UsagePerHour!GB$4,Usage!$D$3:$ABF$3,0)),"")</f>
        <v>1.3801767001927343</v>
      </c>
      <c r="GC43" s="6">
        <f>IFERROR(INDEX(Sales!$D$5:$ABF$18,MATCH(UsagePerHour!$B43,Sales!$C$5:$C$18,0),MATCH(UsagePerHour!GC$4,Sales!$D$3:$ABF$3,0))/GC$2*INDEX(Usage!$D$5:$ABF$11,MATCH(UsagePerHour!$B$36,Usage!$C$5:$C$11,0),MATCH(UsagePerHour!GC$4,Usage!$D$3:$ABF$3,0)),"")</f>
        <v>4.8888183116167694</v>
      </c>
      <c r="GD43" s="6">
        <f>IFERROR(INDEX(Sales!$D$5:$ABF$18,MATCH(UsagePerHour!$B43,Sales!$C$5:$C$18,0),MATCH(UsagePerHour!GD$4,Sales!$D$3:$ABF$3,0))/GD$2*INDEX(Usage!$D$5:$ABF$11,MATCH(UsagePerHour!$B$36,Usage!$C$5:$C$11,0),MATCH(UsagePerHour!GD$4,Usage!$D$3:$ABF$3,0)),"")</f>
        <v>7.5583505609121548</v>
      </c>
      <c r="GE43" s="6">
        <f>IFERROR(INDEX(Sales!$D$5:$ABF$18,MATCH(UsagePerHour!$B43,Sales!$C$5:$C$18,0),MATCH(UsagePerHour!GE$4,Sales!$D$3:$ABF$3,0))/GE$2*INDEX(Usage!$D$5:$ABF$11,MATCH(UsagePerHour!$B$36,Usage!$C$5:$C$11,0),MATCH(UsagePerHour!GE$4,Usage!$D$3:$ABF$3,0)),"")</f>
        <v>0</v>
      </c>
      <c r="GF43" s="6">
        <f>IFERROR(INDEX(Sales!$D$5:$ABF$18,MATCH(UsagePerHour!$B43,Sales!$C$5:$C$18,0),MATCH(UsagePerHour!GF$4,Sales!$D$3:$ABF$3,0))/GF$2*INDEX(Usage!$D$5:$ABF$11,MATCH(UsagePerHour!$B$36,Usage!$C$5:$C$11,0),MATCH(UsagePerHour!GF$4,Usage!$D$3:$ABF$3,0)),"")</f>
        <v>0.45567594541731432</v>
      </c>
      <c r="GG43" s="6">
        <f>IFERROR(INDEX(Sales!$D$5:$ABF$18,MATCH(UsagePerHour!$B43,Sales!$C$5:$C$18,0),MATCH(UsagePerHour!GG$4,Sales!$D$3:$ABF$3,0))/GG$2*INDEX(Usage!$D$5:$ABF$11,MATCH(UsagePerHour!$B$36,Usage!$C$5:$C$11,0),MATCH(UsagePerHour!GG$4,Usage!$D$3:$ABF$3,0)),"")</f>
        <v>0.84280386344075742</v>
      </c>
      <c r="GH43" s="6">
        <f>IFERROR(INDEX(Sales!$D$5:$ABF$18,MATCH(UsagePerHour!$B43,Sales!$C$5:$C$18,0),MATCH(UsagePerHour!GH$4,Sales!$D$3:$ABF$3,0))/GH$2*INDEX(Usage!$D$5:$ABF$11,MATCH(UsagePerHour!$B$36,Usage!$C$5:$C$11,0),MATCH(UsagePerHour!GH$4,Usage!$D$3:$ABF$3,0)),"")</f>
        <v>3.5928038327412568</v>
      </c>
      <c r="GI43" s="6">
        <f>IFERROR(INDEX(Sales!$D$5:$ABF$18,MATCH(UsagePerHour!$B43,Sales!$C$5:$C$18,0),MATCH(UsagePerHour!GI$4,Sales!$D$3:$ABF$3,0))/GI$2*INDEX(Usage!$D$5:$ABF$11,MATCH(UsagePerHour!$B$36,Usage!$C$5:$C$11,0),MATCH(UsagePerHour!GI$4,Usage!$D$3:$ABF$3,0)),"")</f>
        <v>3.8845168330436888</v>
      </c>
      <c r="GJ43" s="6">
        <f>IFERROR(INDEX(Sales!$D$5:$ABF$18,MATCH(UsagePerHour!$B43,Sales!$C$5:$C$18,0),MATCH(UsagePerHour!GJ$4,Sales!$D$3:$ABF$3,0))/GJ$2*INDEX(Usage!$D$5:$ABF$11,MATCH(UsagePerHour!$B$36,Usage!$C$5:$C$11,0),MATCH(UsagePerHour!GJ$4,Usage!$D$3:$ABF$3,0)),"")</f>
        <v>4.4878161836170163</v>
      </c>
      <c r="GK43" s="6">
        <f>IFERROR(INDEX(Sales!$D$5:$ABF$18,MATCH(UsagePerHour!$B43,Sales!$C$5:$C$18,0),MATCH(UsagePerHour!GK$4,Sales!$D$3:$ABF$3,0))/GK$2*INDEX(Usage!$D$5:$ABF$11,MATCH(UsagePerHour!$B$36,Usage!$C$5:$C$11,0),MATCH(UsagePerHour!GK$4,Usage!$D$3:$ABF$3,0)),"")</f>
        <v>6.6845267125194896</v>
      </c>
      <c r="GL43" s="6">
        <f>IFERROR(INDEX(Sales!$D$5:$ABF$18,MATCH(UsagePerHour!$B43,Sales!$C$5:$C$18,0),MATCH(UsagePerHour!GL$4,Sales!$D$3:$ABF$3,0))/GL$2*INDEX(Usage!$D$5:$ABF$11,MATCH(UsagePerHour!$B$36,Usage!$C$5:$C$11,0),MATCH(UsagePerHour!GL$4,Usage!$D$3:$ABF$3,0)),"")</f>
        <v>1.1290671947766622</v>
      </c>
      <c r="GM43" s="6">
        <f>IFERROR(INDEX(Sales!$D$5:$ABF$18,MATCH(UsagePerHour!$B43,Sales!$C$5:$C$18,0),MATCH(UsagePerHour!GM$4,Sales!$D$3:$ABF$3,0))/GM$2*INDEX(Usage!$D$5:$ABF$11,MATCH(UsagePerHour!$B$36,Usage!$C$5:$C$11,0),MATCH(UsagePerHour!GM$4,Usage!$D$3:$ABF$3,0)),"")</f>
        <v>1.5161695009757459</v>
      </c>
      <c r="GN43" s="6">
        <f>IFERROR(INDEX(Sales!$D$5:$ABF$18,MATCH(UsagePerHour!$B43,Sales!$C$5:$C$18,0),MATCH(UsagePerHour!GN$4,Sales!$D$3:$ABF$3,0))/GN$2*INDEX(Usage!$D$5:$ABF$11,MATCH(UsagePerHour!$B$36,Usage!$C$5:$C$11,0),MATCH(UsagePerHour!GN$4,Usage!$D$3:$ABF$3,0)),"")</f>
        <v>2.9931328958337788</v>
      </c>
      <c r="GO43" s="6">
        <f>IFERROR(INDEX(Sales!$D$5:$ABF$18,MATCH(UsagePerHour!$B43,Sales!$C$5:$C$18,0),MATCH(UsagePerHour!GO$4,Sales!$D$3:$ABF$3,0))/GO$2*INDEX(Usage!$D$5:$ABF$11,MATCH(UsagePerHour!$B$36,Usage!$C$5:$C$11,0),MATCH(UsagePerHour!GO$4,Usage!$D$3:$ABF$3,0)),"")</f>
        <v>6.6720874779259907</v>
      </c>
      <c r="GP43" s="6">
        <f>IFERROR(INDEX(Sales!$D$5:$ABF$18,MATCH(UsagePerHour!$B43,Sales!$C$5:$C$18,0),MATCH(UsagePerHour!GP$4,Sales!$D$3:$ABF$3,0))/GP$2*INDEX(Usage!$D$5:$ABF$11,MATCH(UsagePerHour!$B$36,Usage!$C$5:$C$11,0),MATCH(UsagePerHour!GP$4,Usage!$D$3:$ABF$3,0)),"")</f>
        <v>6.9249749800817568</v>
      </c>
      <c r="GQ43" s="6">
        <f>IFERROR(INDEX(Sales!$D$5:$ABF$18,MATCH(UsagePerHour!$B43,Sales!$C$5:$C$18,0),MATCH(UsagePerHour!GQ$4,Sales!$D$3:$ABF$3,0))/GQ$2*INDEX(Usage!$D$5:$ABF$11,MATCH(UsagePerHour!$B$36,Usage!$C$5:$C$11,0),MATCH(UsagePerHour!GQ$4,Usage!$D$3:$ABF$3,0)),"")</f>
        <v>1.05134350460825</v>
      </c>
      <c r="GR43" s="6">
        <f>IFERROR(INDEX(Sales!$D$5:$ABF$18,MATCH(UsagePerHour!$B43,Sales!$C$5:$C$18,0),MATCH(UsagePerHour!GR$4,Sales!$D$3:$ABF$3,0))/GR$2*INDEX(Usage!$D$5:$ABF$11,MATCH(UsagePerHour!$B$36,Usage!$C$5:$C$11,0),MATCH(UsagePerHour!GR$4,Usage!$D$3:$ABF$3,0)),"")</f>
        <v>0.55910518979301627</v>
      </c>
      <c r="GS43" s="6">
        <f>IFERROR(INDEX(Sales!$D$5:$ABF$18,MATCH(UsagePerHour!$B43,Sales!$C$5:$C$18,0),MATCH(UsagePerHour!GS$4,Sales!$D$3:$ABF$3,0))/GS$2*INDEX(Usage!$D$5:$ABF$11,MATCH(UsagePerHour!$B$36,Usage!$C$5:$C$11,0),MATCH(UsagePerHour!GS$4,Usage!$D$3:$ABF$3,0)),"")</f>
        <v>0.80495910020449901</v>
      </c>
      <c r="GT43" s="6">
        <f>IFERROR(INDEX(Sales!$D$5:$ABF$18,MATCH(UsagePerHour!$B43,Sales!$C$5:$C$18,0),MATCH(UsagePerHour!GT$4,Sales!$D$3:$ABF$3,0))/GT$2*INDEX(Usage!$D$5:$ABF$11,MATCH(UsagePerHour!$B$36,Usage!$C$5:$C$11,0),MATCH(UsagePerHour!GT$4,Usage!$D$3:$ABF$3,0)),"")</f>
        <v>7.7035701137533961</v>
      </c>
      <c r="GU43" s="6">
        <f>IFERROR(INDEX(Sales!$D$5:$ABF$18,MATCH(UsagePerHour!$B43,Sales!$C$5:$C$18,0),MATCH(UsagePerHour!GU$4,Sales!$D$3:$ABF$3,0))/GU$2*INDEX(Usage!$D$5:$ABF$11,MATCH(UsagePerHour!$B$36,Usage!$C$5:$C$11,0),MATCH(UsagePerHour!GU$4,Usage!$D$3:$ABF$3,0)),"")</f>
        <v>3.3023580652944089</v>
      </c>
      <c r="GV43" s="6">
        <f>IFERROR(INDEX(Sales!$D$5:$ABF$18,MATCH(UsagePerHour!$B43,Sales!$C$5:$C$18,0),MATCH(UsagePerHour!GV$4,Sales!$D$3:$ABF$3,0))/GV$2*INDEX(Usage!$D$5:$ABF$11,MATCH(UsagePerHour!$B$36,Usage!$C$5:$C$11,0),MATCH(UsagePerHour!GV$4,Usage!$D$3:$ABF$3,0)),"")</f>
        <v>2.3800869990322355</v>
      </c>
      <c r="GW43" s="6">
        <f>IFERROR(INDEX(Sales!$D$5:$ABF$18,MATCH(UsagePerHour!$B43,Sales!$C$5:$C$18,0),MATCH(UsagePerHour!GW$4,Sales!$D$3:$ABF$3,0))/GW$2*INDEX(Usage!$D$5:$ABF$11,MATCH(UsagePerHour!$B$36,Usage!$C$5:$C$11,0),MATCH(UsagePerHour!GW$4,Usage!$D$3:$ABF$3,0)),"")</f>
        <v>2.0063307566659319</v>
      </c>
      <c r="GX43" s="6">
        <f>IFERROR(INDEX(Sales!$D$5:$ABF$18,MATCH(UsagePerHour!$B43,Sales!$C$5:$C$18,0),MATCH(UsagePerHour!GX$4,Sales!$D$3:$ABF$3,0))/GX$2*INDEX(Usage!$D$5:$ABF$11,MATCH(UsagePerHour!$B$36,Usage!$C$5:$C$11,0),MATCH(UsagePerHour!GX$4,Usage!$D$3:$ABF$3,0)),"")</f>
        <v>0.54132742686931945</v>
      </c>
      <c r="GY43" s="6">
        <f>IFERROR(INDEX(Sales!$D$5:$ABF$18,MATCH(UsagePerHour!$B43,Sales!$C$5:$C$18,0),MATCH(UsagePerHour!GY$4,Sales!$D$3:$ABF$3,0))/GY$2*INDEX(Usage!$D$5:$ABF$11,MATCH(UsagePerHour!$B$36,Usage!$C$5:$C$11,0),MATCH(UsagePerHour!GY$4,Usage!$D$3:$ABF$3,0)),"")</f>
        <v>1.2580355080760479</v>
      </c>
      <c r="GZ43" s="6">
        <f>IFERROR(INDEX(Sales!$D$5:$ABF$18,MATCH(UsagePerHour!$B43,Sales!$C$5:$C$18,0),MATCH(UsagePerHour!GZ$4,Sales!$D$3:$ABF$3,0))/GZ$2*INDEX(Usage!$D$5:$ABF$11,MATCH(UsagePerHour!$B$36,Usage!$C$5:$C$11,0),MATCH(UsagePerHour!GZ$4,Usage!$D$3:$ABF$3,0)),"")</f>
        <v>3.068263473053892</v>
      </c>
      <c r="HA43" s="6">
        <f>IFERROR(INDEX(Sales!$D$5:$ABF$18,MATCH(UsagePerHour!$B43,Sales!$C$5:$C$18,0),MATCH(UsagePerHour!HA$4,Sales!$D$3:$ABF$3,0))/HA$2*INDEX(Usage!$D$5:$ABF$11,MATCH(UsagePerHour!$B$36,Usage!$C$5:$C$11,0),MATCH(UsagePerHour!HA$4,Usage!$D$3:$ABF$3,0)),"")</f>
        <v>2.998922800718133</v>
      </c>
      <c r="HB43" s="6">
        <f>IFERROR(INDEX(Sales!$D$5:$ABF$18,MATCH(UsagePerHour!$B43,Sales!$C$5:$C$18,0),MATCH(UsagePerHour!HB$4,Sales!$D$3:$ABF$3,0))/HB$2*INDEX(Usage!$D$5:$ABF$11,MATCH(UsagePerHour!$B$36,Usage!$C$5:$C$11,0),MATCH(UsagePerHour!HB$4,Usage!$D$3:$ABF$3,0)),"")</f>
        <v>2.4641206519095111</v>
      </c>
      <c r="HC43" s="6">
        <f>IFERROR(INDEX(Sales!$D$5:$ABF$18,MATCH(UsagePerHour!$B43,Sales!$C$5:$C$18,0),MATCH(UsagePerHour!HC$4,Sales!$D$3:$ABF$3,0))/HC$2*INDEX(Usage!$D$5:$ABF$11,MATCH(UsagePerHour!$B$36,Usage!$C$5:$C$11,0),MATCH(UsagePerHour!HC$4,Usage!$D$3:$ABF$3,0)),"")</f>
        <v>3.7161527040911762</v>
      </c>
      <c r="HD43" s="6">
        <f>IFERROR(INDEX(Sales!$D$5:$ABF$18,MATCH(UsagePerHour!$B43,Sales!$C$5:$C$18,0),MATCH(UsagePerHour!HD$4,Sales!$D$3:$ABF$3,0))/HD$2*INDEX(Usage!$D$5:$ABF$11,MATCH(UsagePerHour!$B$36,Usage!$C$5:$C$11,0),MATCH(UsagePerHour!HD$4,Usage!$D$3:$ABF$3,0)),"")</f>
        <v>10.201733391794725</v>
      </c>
      <c r="HE43" s="6">
        <f>IFERROR(INDEX(Sales!$D$5:$ABF$18,MATCH(UsagePerHour!$B43,Sales!$C$5:$C$18,0),MATCH(UsagePerHour!HE$4,Sales!$D$3:$ABF$3,0))/HE$2*INDEX(Usage!$D$5:$ABF$11,MATCH(UsagePerHour!$B$36,Usage!$C$5:$C$11,0),MATCH(UsagePerHour!HE$4,Usage!$D$3:$ABF$3,0)),"")</f>
        <v>0</v>
      </c>
      <c r="HF43" s="6">
        <f>IFERROR(INDEX(Sales!$D$5:$ABF$18,MATCH(UsagePerHour!$B43,Sales!$C$5:$C$18,0),MATCH(UsagePerHour!HF$4,Sales!$D$3:$ABF$3,0))/HF$2*INDEX(Usage!$D$5:$ABF$11,MATCH(UsagePerHour!$B$36,Usage!$C$5:$C$11,0),MATCH(UsagePerHour!HF$4,Usage!$D$3:$ABF$3,0)),"")</f>
        <v>1.9988270025973516</v>
      </c>
      <c r="HG43" s="6">
        <f>IFERROR(INDEX(Sales!$D$5:$ABF$18,MATCH(UsagePerHour!$B43,Sales!$C$5:$C$18,0),MATCH(UsagePerHour!HG$4,Sales!$D$3:$ABF$3,0))/HG$2*INDEX(Usage!$D$5:$ABF$11,MATCH(UsagePerHour!$B$36,Usage!$C$5:$C$11,0),MATCH(UsagePerHour!HG$4,Usage!$D$3:$ABF$3,0)),"")</f>
        <v>1.1819499871500823</v>
      </c>
      <c r="HH43" s="6">
        <f>IFERROR(INDEX(Sales!$D$5:$ABF$18,MATCH(UsagePerHour!$B43,Sales!$C$5:$C$18,0),MATCH(UsagePerHour!HH$4,Sales!$D$3:$ABF$3,0))/HH$2*INDEX(Usage!$D$5:$ABF$11,MATCH(UsagePerHour!$B$36,Usage!$C$5:$C$11,0),MATCH(UsagePerHour!HH$4,Usage!$D$3:$ABF$3,0)),"")</f>
        <v>3.6829207907753414</v>
      </c>
      <c r="HI43" s="6">
        <f>IFERROR(INDEX(Sales!$D$5:$ABF$18,MATCH(UsagePerHour!$B43,Sales!$C$5:$C$18,0),MATCH(UsagePerHour!HI$4,Sales!$D$3:$ABF$3,0))/HI$2*INDEX(Usage!$D$5:$ABF$11,MATCH(UsagePerHour!$B$36,Usage!$C$5:$C$11,0),MATCH(UsagePerHour!HI$4,Usage!$D$3:$ABF$3,0)),"")</f>
        <v>4.0961503017331076</v>
      </c>
      <c r="HJ43" s="6">
        <f>IFERROR(INDEX(Sales!$D$5:$ABF$18,MATCH(UsagePerHour!$B43,Sales!$C$5:$C$18,0),MATCH(UsagePerHour!HJ$4,Sales!$D$3:$ABF$3,0))/HJ$2*INDEX(Usage!$D$5:$ABF$11,MATCH(UsagePerHour!$B$36,Usage!$C$5:$C$11,0),MATCH(UsagePerHour!HJ$4,Usage!$D$3:$ABF$3,0)),"")</f>
        <v>12.404573491940461</v>
      </c>
      <c r="HK43" s="6">
        <f>IFERROR(INDEX(Sales!$D$5:$ABF$18,MATCH(UsagePerHour!$B43,Sales!$C$5:$C$18,0),MATCH(UsagePerHour!HK$4,Sales!$D$3:$ABF$3,0))/HK$2*INDEX(Usage!$D$5:$ABF$11,MATCH(UsagePerHour!$B$36,Usage!$C$5:$C$11,0),MATCH(UsagePerHour!HK$4,Usage!$D$3:$ABF$3,0)),"")</f>
        <v>0</v>
      </c>
      <c r="HL43" s="6">
        <f>IFERROR(INDEX(Sales!$D$5:$ABF$18,MATCH(UsagePerHour!$B43,Sales!$C$5:$C$18,0),MATCH(UsagePerHour!HL$4,Sales!$D$3:$ABF$3,0))/HL$2*INDEX(Usage!$D$5:$ABF$11,MATCH(UsagePerHour!$B$36,Usage!$C$5:$C$11,0),MATCH(UsagePerHour!HL$4,Usage!$D$3:$ABF$3,0)),"")</f>
        <v>7.1731711437742867</v>
      </c>
      <c r="HM43" s="6">
        <f>IFERROR(INDEX(Sales!$D$5:$ABF$18,MATCH(UsagePerHour!$B43,Sales!$C$5:$C$18,0),MATCH(UsagePerHour!HM$4,Sales!$D$3:$ABF$3,0))/HM$2*INDEX(Usage!$D$5:$ABF$11,MATCH(UsagePerHour!$B$36,Usage!$C$5:$C$11,0),MATCH(UsagePerHour!HM$4,Usage!$D$3:$ABF$3,0)),"")</f>
        <v>2.5755421382942956</v>
      </c>
      <c r="HN43" s="6">
        <f>IFERROR(INDEX(Sales!$D$5:$ABF$18,MATCH(UsagePerHour!$B43,Sales!$C$5:$C$18,0),MATCH(UsagePerHour!HN$4,Sales!$D$3:$ABF$3,0))/HN$2*INDEX(Usage!$D$5:$ABF$11,MATCH(UsagePerHour!$B$36,Usage!$C$5:$C$11,0),MATCH(UsagePerHour!HN$4,Usage!$D$3:$ABF$3,0)),"")</f>
        <v>0.34727099648825283</v>
      </c>
      <c r="HO43" s="6">
        <f>IFERROR(INDEX(Sales!$D$5:$ABF$18,MATCH(UsagePerHour!$B43,Sales!$C$5:$C$18,0),MATCH(UsagePerHour!HO$4,Sales!$D$3:$ABF$3,0))/HO$2*INDEX(Usage!$D$5:$ABF$11,MATCH(UsagePerHour!$B$36,Usage!$C$5:$C$11,0),MATCH(UsagePerHour!HO$4,Usage!$D$3:$ABF$3,0)),"")</f>
        <v>6.0839833061551643</v>
      </c>
      <c r="HP43" s="6">
        <f>IFERROR(INDEX(Sales!$D$5:$ABF$18,MATCH(UsagePerHour!$B43,Sales!$C$5:$C$18,0),MATCH(UsagePerHour!HP$4,Sales!$D$3:$ABF$3,0))/HP$2*INDEX(Usage!$D$5:$ABF$11,MATCH(UsagePerHour!$B$36,Usage!$C$5:$C$11,0),MATCH(UsagePerHour!HP$4,Usage!$D$3:$ABF$3,0)),"")</f>
        <v>5.109325976414584</v>
      </c>
      <c r="HQ43" s="6">
        <f>IFERROR(INDEX(Sales!$D$5:$ABF$18,MATCH(UsagePerHour!$B43,Sales!$C$5:$C$18,0),MATCH(UsagePerHour!HQ$4,Sales!$D$3:$ABF$3,0))/HQ$2*INDEX(Usage!$D$5:$ABF$11,MATCH(UsagePerHour!$B$36,Usage!$C$5:$C$11,0),MATCH(UsagePerHour!HQ$4,Usage!$D$3:$ABF$3,0)),"")</f>
        <v>4.2615758982308165</v>
      </c>
      <c r="HR43" s="6">
        <f>IFERROR(INDEX(Sales!$D$5:$ABF$18,MATCH(UsagePerHour!$B43,Sales!$C$5:$C$18,0),MATCH(UsagePerHour!HR$4,Sales!$D$3:$ABF$3,0))/HR$2*INDEX(Usage!$D$5:$ABF$11,MATCH(UsagePerHour!$B$36,Usage!$C$5:$C$11,0),MATCH(UsagePerHour!HR$4,Usage!$D$3:$ABF$3,0)),"")</f>
        <v>2.598407267294764</v>
      </c>
      <c r="HS43" s="6">
        <f>IFERROR(INDEX(Sales!$D$5:$ABF$18,MATCH(UsagePerHour!$B43,Sales!$C$5:$C$18,0),MATCH(UsagePerHour!HS$4,Sales!$D$3:$ABF$3,0))/HS$2*INDEX(Usage!$D$5:$ABF$11,MATCH(UsagePerHour!$B$36,Usage!$C$5:$C$11,0),MATCH(UsagePerHour!HS$4,Usage!$D$3:$ABF$3,0)),"")</f>
        <v>0.67029429261294049</v>
      </c>
      <c r="HT43" s="6">
        <f>IFERROR(INDEX(Sales!$D$5:$ABF$18,MATCH(UsagePerHour!$B43,Sales!$C$5:$C$18,0),MATCH(UsagePerHour!HT$4,Sales!$D$3:$ABF$3,0))/HT$2*INDEX(Usage!$D$5:$ABF$11,MATCH(UsagePerHour!$B$36,Usage!$C$5:$C$11,0),MATCH(UsagePerHour!HT$4,Usage!$D$3:$ABF$3,0)),"")</f>
        <v>2.4396229201535884</v>
      </c>
      <c r="HU43" s="6">
        <f>IFERROR(INDEX(Sales!$D$5:$ABF$18,MATCH(UsagePerHour!$B43,Sales!$C$5:$C$18,0),MATCH(UsagePerHour!HU$4,Sales!$D$3:$ABF$3,0))/HU$2*INDEX(Usage!$D$5:$ABF$11,MATCH(UsagePerHour!$B$36,Usage!$C$5:$C$11,0),MATCH(UsagePerHour!HU$4,Usage!$D$3:$ABF$3,0)),"")</f>
        <v>0.22292945821386217</v>
      </c>
      <c r="HV43" s="6">
        <f>IFERROR(INDEX(Sales!$D$5:$ABF$18,MATCH(UsagePerHour!$B43,Sales!$C$5:$C$18,0),MATCH(UsagePerHour!HV$4,Sales!$D$3:$ABF$3,0))/HV$2*INDEX(Usage!$D$5:$ABF$11,MATCH(UsagePerHour!$B$36,Usage!$C$5:$C$11,0),MATCH(UsagePerHour!HV$4,Usage!$D$3:$ABF$3,0)),"")</f>
        <v>2.4174882911356166</v>
      </c>
      <c r="HW43" s="6">
        <f>IFERROR(INDEX(Sales!$D$5:$ABF$18,MATCH(UsagePerHour!$B43,Sales!$C$5:$C$18,0),MATCH(UsagePerHour!HW$4,Sales!$D$3:$ABF$3,0))/HW$2*INDEX(Usage!$D$5:$ABF$11,MATCH(UsagePerHour!$B$36,Usage!$C$5:$C$11,0),MATCH(UsagePerHour!HW$4,Usage!$D$3:$ABF$3,0)),"")</f>
        <v>0.73504062244766366</v>
      </c>
      <c r="HX43" s="6">
        <f>IFERROR(INDEX(Sales!$D$5:$ABF$18,MATCH(UsagePerHour!$B43,Sales!$C$5:$C$18,0),MATCH(UsagePerHour!HX$4,Sales!$D$3:$ABF$3,0))/HX$2*INDEX(Usage!$D$5:$ABF$11,MATCH(UsagePerHour!$B$36,Usage!$C$5:$C$11,0),MATCH(UsagePerHour!HX$4,Usage!$D$3:$ABF$3,0)),"")</f>
        <v>5.6148195708836859</v>
      </c>
      <c r="HY43" s="6">
        <f>IFERROR(INDEX(Sales!$D$5:$ABF$18,MATCH(UsagePerHour!$B43,Sales!$C$5:$C$18,0),MATCH(UsagePerHour!HY$4,Sales!$D$3:$ABF$3,0))/HY$2*INDEX(Usage!$D$5:$ABF$11,MATCH(UsagePerHour!$B$36,Usage!$C$5:$C$11,0),MATCH(UsagePerHour!HY$4,Usage!$D$3:$ABF$3,0)),"")</f>
        <v>1.1935156291320674</v>
      </c>
      <c r="HZ43" s="6">
        <f>IFERROR(INDEX(Sales!$D$5:$ABF$18,MATCH(UsagePerHour!$B43,Sales!$C$5:$C$18,0),MATCH(UsagePerHour!HZ$4,Sales!$D$3:$ABF$3,0))/HZ$2*INDEX(Usage!$D$5:$ABF$11,MATCH(UsagePerHour!$B$36,Usage!$C$5:$C$11,0),MATCH(UsagePerHour!HZ$4,Usage!$D$3:$ABF$3,0)),"")</f>
        <v>3.5807330161887099</v>
      </c>
      <c r="IA43" s="6">
        <f>IFERROR(INDEX(Sales!$D$5:$ABF$18,MATCH(UsagePerHour!$B43,Sales!$C$5:$C$18,0),MATCH(UsagePerHour!IA$4,Sales!$D$3:$ABF$3,0))/IA$2*INDEX(Usage!$D$5:$ABF$11,MATCH(UsagePerHour!$B$36,Usage!$C$5:$C$11,0),MATCH(UsagePerHour!IA$4,Usage!$D$3:$ABF$3,0)),"")</f>
        <v>6.1684787787952553</v>
      </c>
      <c r="IB43" s="6">
        <f>IFERROR(INDEX(Sales!$D$5:$ABF$18,MATCH(UsagePerHour!$B43,Sales!$C$5:$C$18,0),MATCH(UsagePerHour!IB$4,Sales!$D$3:$ABF$3,0))/IB$2*INDEX(Usage!$D$5:$ABF$11,MATCH(UsagePerHour!$B$36,Usage!$C$5:$C$11,0),MATCH(UsagePerHour!IB$4,Usage!$D$3:$ABF$3,0)),"")</f>
        <v>0.66142318611253315</v>
      </c>
      <c r="IC43" s="6">
        <f>IFERROR(INDEX(Sales!$D$5:$ABF$18,MATCH(UsagePerHour!$B43,Sales!$C$5:$C$18,0),MATCH(UsagePerHour!IC$4,Sales!$D$3:$ABF$3,0))/IC$2*INDEX(Usage!$D$5:$ABF$11,MATCH(UsagePerHour!$B$36,Usage!$C$5:$C$11,0),MATCH(UsagePerHour!IC$4,Usage!$D$3:$ABF$3,0)),"")</f>
        <v>4.0540893241183475</v>
      </c>
      <c r="ID43" s="6">
        <f>IFERROR(INDEX(Sales!$D$5:$ABF$18,MATCH(UsagePerHour!$B43,Sales!$C$5:$C$18,0),MATCH(UsagePerHour!ID$4,Sales!$D$3:$ABF$3,0))/ID$2*INDEX(Usage!$D$5:$ABF$11,MATCH(UsagePerHour!$B$36,Usage!$C$5:$C$11,0),MATCH(UsagePerHour!ID$4,Usage!$D$3:$ABF$3,0)),"")</f>
        <v>2.5341229996862253</v>
      </c>
      <c r="IE43" s="6">
        <f>IFERROR(INDEX(Sales!$D$5:$ABF$18,MATCH(UsagePerHour!$B43,Sales!$C$5:$C$18,0),MATCH(UsagePerHour!IE$4,Sales!$D$3:$ABF$3,0))/IE$2*INDEX(Usage!$D$5:$ABF$11,MATCH(UsagePerHour!$B$36,Usage!$C$5:$C$11,0),MATCH(UsagePerHour!IE$4,Usage!$D$3:$ABF$3,0)),"")</f>
        <v>6.7506524317912211</v>
      </c>
      <c r="IF43" s="6">
        <f>IFERROR(INDEX(Sales!$D$5:$ABF$18,MATCH(UsagePerHour!$B43,Sales!$C$5:$C$18,0),MATCH(UsagePerHour!IF$4,Sales!$D$3:$ABF$3,0))/IF$2*INDEX(Usage!$D$5:$ABF$11,MATCH(UsagePerHour!$B$36,Usage!$C$5:$C$11,0),MATCH(UsagePerHour!IF$4,Usage!$D$3:$ABF$3,0)),"")</f>
        <v>8.1561444515150026</v>
      </c>
      <c r="IG43" s="6">
        <f>IFERROR(INDEX(Sales!$D$5:$ABF$18,MATCH(UsagePerHour!$B43,Sales!$C$5:$C$18,0),MATCH(UsagePerHour!IG$4,Sales!$D$3:$ABF$3,0))/IG$2*INDEX(Usage!$D$5:$ABF$11,MATCH(UsagePerHour!$B$36,Usage!$C$5:$C$11,0),MATCH(UsagePerHour!IG$4,Usage!$D$3:$ABF$3,0)),"")</f>
        <v>3.4020484895630752</v>
      </c>
      <c r="IH43" s="6">
        <f>IFERROR(INDEX(Sales!$D$5:$ABF$18,MATCH(UsagePerHour!$B43,Sales!$C$5:$C$18,0),MATCH(UsagePerHour!IH$4,Sales!$D$3:$ABF$3,0))/IH$2*INDEX(Usage!$D$5:$ABF$11,MATCH(UsagePerHour!$B$36,Usage!$C$5:$C$11,0),MATCH(UsagePerHour!IH$4,Usage!$D$3:$ABF$3,0)),"")</f>
        <v>6.9838009221528798</v>
      </c>
      <c r="II43" s="6">
        <f>IFERROR(INDEX(Sales!$D$5:$ABF$18,MATCH(UsagePerHour!$B43,Sales!$C$5:$C$18,0),MATCH(UsagePerHour!II$4,Sales!$D$3:$ABF$3,0))/II$2*INDEX(Usage!$D$5:$ABF$11,MATCH(UsagePerHour!$B$36,Usage!$C$5:$C$11,0),MATCH(UsagePerHour!II$4,Usage!$D$3:$ABF$3,0)),"")</f>
        <v>0.73283222051159613</v>
      </c>
      <c r="IJ43" s="6">
        <f>IFERROR(INDEX(Sales!$D$5:$ABF$18,MATCH(UsagePerHour!$B43,Sales!$C$5:$C$18,0),MATCH(UsagePerHour!IJ$4,Sales!$D$3:$ABF$3,0))/IJ$2*INDEX(Usage!$D$5:$ABF$11,MATCH(UsagePerHour!$B$36,Usage!$C$5:$C$11,0),MATCH(UsagePerHour!IJ$4,Usage!$D$3:$ABF$3,0)),"")</f>
        <v>1.14819523910433</v>
      </c>
      <c r="IK43" s="6">
        <f>IFERROR(INDEX(Sales!$D$5:$ABF$18,MATCH(UsagePerHour!$B43,Sales!$C$5:$C$18,0),MATCH(UsagePerHour!IK$4,Sales!$D$3:$ABF$3,0))/IK$2*INDEX(Usage!$D$5:$ABF$11,MATCH(UsagePerHour!$B$36,Usage!$C$5:$C$11,0),MATCH(UsagePerHour!IK$4,Usage!$D$3:$ABF$3,0)),"")</f>
        <v>6.8678626425731455</v>
      </c>
      <c r="IL43" s="6">
        <f>IFERROR(INDEX(Sales!$D$5:$ABF$18,MATCH(UsagePerHour!$B43,Sales!$C$5:$C$18,0),MATCH(UsagePerHour!IL$4,Sales!$D$3:$ABF$3,0))/IL$2*INDEX(Usage!$D$5:$ABF$11,MATCH(UsagePerHour!$B$36,Usage!$C$5:$C$11,0),MATCH(UsagePerHour!IL$4,Usage!$D$3:$ABF$3,0)),"")</f>
        <v>4.745000272122514</v>
      </c>
      <c r="IM43" s="6">
        <f>IFERROR(INDEX(Sales!$D$5:$ABF$18,MATCH(UsagePerHour!$B43,Sales!$C$5:$C$18,0),MATCH(UsagePerHour!IM$4,Sales!$D$3:$ABF$3,0))/IM$2*INDEX(Usage!$D$5:$ABF$11,MATCH(UsagePerHour!$B$36,Usage!$C$5:$C$11,0),MATCH(UsagePerHour!IM$4,Usage!$D$3:$ABF$3,0)),"")</f>
        <v>3.7902417205978676</v>
      </c>
      <c r="IN43" s="6">
        <f>IFERROR(INDEX(Sales!$D$5:$ABF$18,MATCH(UsagePerHour!$B43,Sales!$C$5:$C$18,0),MATCH(UsagePerHour!IN$4,Sales!$D$3:$ABF$3,0))/IN$2*INDEX(Usage!$D$5:$ABF$11,MATCH(UsagePerHour!$B$36,Usage!$C$5:$C$11,0),MATCH(UsagePerHour!IN$4,Usage!$D$3:$ABF$3,0)),"")</f>
        <v>0.97732337496138744</v>
      </c>
      <c r="IO43" s="6">
        <f>IFERROR(INDEX(Sales!$D$5:$ABF$18,MATCH(UsagePerHour!$B43,Sales!$C$5:$C$18,0),MATCH(UsagePerHour!IO$4,Sales!$D$3:$ABF$3,0))/IO$2*INDEX(Usage!$D$5:$ABF$11,MATCH(UsagePerHour!$B$36,Usage!$C$5:$C$11,0),MATCH(UsagePerHour!IO$4,Usage!$D$3:$ABF$3,0)),"")</f>
        <v>2.4195373651097309</v>
      </c>
      <c r="IP43" s="6">
        <f>IFERROR(INDEX(Sales!$D$5:$ABF$18,MATCH(UsagePerHour!$B43,Sales!$C$5:$C$18,0),MATCH(UsagePerHour!IP$4,Sales!$D$3:$ABF$3,0))/IP$2*INDEX(Usage!$D$5:$ABF$11,MATCH(UsagePerHour!$B$36,Usage!$C$5:$C$11,0),MATCH(UsagePerHour!IP$4,Usage!$D$3:$ABF$3,0)),"")</f>
        <v>2.2504068122259326</v>
      </c>
      <c r="IQ43" s="6">
        <f>IFERROR(INDEX(Sales!$D$5:$ABF$18,MATCH(UsagePerHour!$B43,Sales!$C$5:$C$18,0),MATCH(UsagePerHour!IQ$4,Sales!$D$3:$ABF$3,0))/IQ$2*INDEX(Usage!$D$5:$ABF$11,MATCH(UsagePerHour!$B$36,Usage!$C$5:$C$11,0),MATCH(UsagePerHour!IQ$4,Usage!$D$3:$ABF$3,0)),"")</f>
        <v>4.7603718337684331</v>
      </c>
      <c r="IR43" s="6">
        <f>IFERROR(INDEX(Sales!$D$5:$ABF$18,MATCH(UsagePerHour!$B43,Sales!$C$5:$C$18,0),MATCH(UsagePerHour!IR$4,Sales!$D$3:$ABF$3,0))/IR$2*INDEX(Usage!$D$5:$ABF$11,MATCH(UsagePerHour!$B$36,Usage!$C$5:$C$11,0),MATCH(UsagePerHour!IR$4,Usage!$D$3:$ABF$3,0)),"")</f>
        <v>5.8820546619403036</v>
      </c>
      <c r="IS43" s="6">
        <f>IFERROR(INDEX(Sales!$D$5:$ABF$18,MATCH(UsagePerHour!$B43,Sales!$C$5:$C$18,0),MATCH(UsagePerHour!IS$4,Sales!$D$3:$ABF$3,0))/IS$2*INDEX(Usage!$D$5:$ABF$11,MATCH(UsagePerHour!$B$36,Usage!$C$5:$C$11,0),MATCH(UsagePerHour!IS$4,Usage!$D$3:$ABF$3,0)),"")</f>
        <v>2.3564533347034078</v>
      </c>
      <c r="IT43" s="6">
        <f>IFERROR(INDEX(Sales!$D$5:$ABF$18,MATCH(UsagePerHour!$B43,Sales!$C$5:$C$18,0),MATCH(UsagePerHour!IT$4,Sales!$D$3:$ABF$3,0))/IT$2*INDEX(Usage!$D$5:$ABF$11,MATCH(UsagePerHour!$B$36,Usage!$C$5:$C$11,0),MATCH(UsagePerHour!IT$4,Usage!$D$3:$ABF$3,0)),"")</f>
        <v>0.6976844503680435</v>
      </c>
      <c r="IU43" s="6">
        <f>IFERROR(INDEX(Sales!$D$5:$ABF$18,MATCH(UsagePerHour!$B43,Sales!$C$5:$C$18,0),MATCH(UsagePerHour!IU$4,Sales!$D$3:$ABF$3,0))/IU$2*INDEX(Usage!$D$5:$ABF$11,MATCH(UsagePerHour!$B$36,Usage!$C$5:$C$11,0),MATCH(UsagePerHour!IU$4,Usage!$D$3:$ABF$3,0)),"")</f>
        <v>1.8614385424793878</v>
      </c>
      <c r="IV43" s="6">
        <f>IFERROR(INDEX(Sales!$D$5:$ABF$18,MATCH(UsagePerHour!$B43,Sales!$C$5:$C$18,0),MATCH(UsagePerHour!IV$4,Sales!$D$3:$ABF$3,0))/IV$2*INDEX(Usage!$D$5:$ABF$11,MATCH(UsagePerHour!$B$36,Usage!$C$5:$C$11,0),MATCH(UsagePerHour!IV$4,Usage!$D$3:$ABF$3,0)),"")</f>
        <v>5.9664863280722793</v>
      </c>
      <c r="IW43" s="6">
        <f>IFERROR(INDEX(Sales!$D$5:$ABF$18,MATCH(UsagePerHour!$B43,Sales!$C$5:$C$18,0),MATCH(UsagePerHour!IW$4,Sales!$D$3:$ABF$3,0))/IW$2*INDEX(Usage!$D$5:$ABF$11,MATCH(UsagePerHour!$B$36,Usage!$C$5:$C$11,0),MATCH(UsagePerHour!IW$4,Usage!$D$3:$ABF$3,0)),"")</f>
        <v>3.9981297254277757</v>
      </c>
      <c r="IX43" s="6">
        <f>IFERROR(INDEX(Sales!$D$5:$ABF$18,MATCH(UsagePerHour!$B43,Sales!$C$5:$C$18,0),MATCH(UsagePerHour!IX$4,Sales!$D$3:$ABF$3,0))/IX$2*INDEX(Usage!$D$5:$ABF$11,MATCH(UsagePerHour!$B$36,Usage!$C$5:$C$11,0),MATCH(UsagePerHour!IX$4,Usage!$D$3:$ABF$3,0)),"")</f>
        <v>5.3992470379802899</v>
      </c>
      <c r="IY43" s="6">
        <f>IFERROR(INDEX(Sales!$D$5:$ABF$18,MATCH(UsagePerHour!$B43,Sales!$C$5:$C$18,0),MATCH(UsagePerHour!IY$4,Sales!$D$3:$ABF$3,0))/IY$2*INDEX(Usage!$D$5:$ABF$11,MATCH(UsagePerHour!$B$36,Usage!$C$5:$C$11,0),MATCH(UsagePerHour!IY$4,Usage!$D$3:$ABF$3,0)),"")</f>
        <v>0.78161682571091184</v>
      </c>
      <c r="IZ43" s="6">
        <f>IFERROR(INDEX(Sales!$D$5:$ABF$18,MATCH(UsagePerHour!$B43,Sales!$C$5:$C$18,0),MATCH(UsagePerHour!IZ$4,Sales!$D$3:$ABF$3,0))/IZ$2*INDEX(Usage!$D$5:$ABF$11,MATCH(UsagePerHour!$B$36,Usage!$C$5:$C$11,0),MATCH(UsagePerHour!IZ$4,Usage!$D$3:$ABF$3,0)),"")</f>
        <v>5.9466654405848409</v>
      </c>
      <c r="JA43" s="6">
        <f>IFERROR(INDEX(Sales!$D$5:$ABF$18,MATCH(UsagePerHour!$B43,Sales!$C$5:$C$18,0),MATCH(UsagePerHour!JA$4,Sales!$D$3:$ABF$3,0))/JA$2*INDEX(Usage!$D$5:$ABF$11,MATCH(UsagePerHour!$B$36,Usage!$C$5:$C$11,0),MATCH(UsagePerHour!JA$4,Usage!$D$3:$ABF$3,0)),"")</f>
        <v>2.3018081874728775</v>
      </c>
      <c r="JB43" s="6">
        <f>IFERROR(INDEX(Sales!$D$5:$ABF$18,MATCH(UsagePerHour!$B43,Sales!$C$5:$C$18,0),MATCH(UsagePerHour!JB$4,Sales!$D$3:$ABF$3,0))/JB$2*INDEX(Usage!$D$5:$ABF$11,MATCH(UsagePerHour!$B$36,Usage!$C$5:$C$11,0),MATCH(UsagePerHour!JB$4,Usage!$D$3:$ABF$3,0)),"")</f>
        <v>8.6235883867755216</v>
      </c>
      <c r="JC43" s="6">
        <f>IFERROR(INDEX(Sales!$D$5:$ABF$18,MATCH(UsagePerHour!$B43,Sales!$C$5:$C$18,0),MATCH(UsagePerHour!JC$4,Sales!$D$3:$ABF$3,0))/JC$2*INDEX(Usage!$D$5:$ABF$11,MATCH(UsagePerHour!$B$36,Usage!$C$5:$C$11,0),MATCH(UsagePerHour!JC$4,Usage!$D$3:$ABF$3,0)),"")</f>
        <v>6.234827447416583</v>
      </c>
      <c r="JD43" s="6">
        <f>IFERROR(INDEX(Sales!$D$5:$ABF$18,MATCH(UsagePerHour!$B43,Sales!$C$5:$C$18,0),MATCH(UsagePerHour!JD$4,Sales!$D$3:$ABF$3,0))/JD$2*INDEX(Usage!$D$5:$ABF$11,MATCH(UsagePerHour!$B$36,Usage!$C$5:$C$11,0),MATCH(UsagePerHour!JD$4,Usage!$D$3:$ABF$3,0)),"")</f>
        <v>1.310342246589697</v>
      </c>
      <c r="JE43" s="6">
        <f>IFERROR(INDEX(Sales!$D$5:$ABF$18,MATCH(UsagePerHour!$B43,Sales!$C$5:$C$18,0),MATCH(UsagePerHour!JE$4,Sales!$D$3:$ABF$3,0))/JE$2*INDEX(Usage!$D$5:$ABF$11,MATCH(UsagePerHour!$B$36,Usage!$C$5:$C$11,0),MATCH(UsagePerHour!JE$4,Usage!$D$3:$ABF$3,0)),"")</f>
        <v>2.0664818970720074</v>
      </c>
      <c r="JF43" s="6">
        <f>IFERROR(INDEX(Sales!$D$5:$ABF$18,MATCH(UsagePerHour!$B43,Sales!$C$5:$C$18,0),MATCH(UsagePerHour!JF$4,Sales!$D$3:$ABF$3,0))/JF$2*INDEX(Usage!$D$5:$ABF$11,MATCH(UsagePerHour!$B$36,Usage!$C$5:$C$11,0),MATCH(UsagePerHour!JF$4,Usage!$D$3:$ABF$3,0)),"")</f>
        <v>4.3249426215154418</v>
      </c>
      <c r="JG43" s="6">
        <f>IFERROR(INDEX(Sales!$D$5:$ABF$18,MATCH(UsagePerHour!$B43,Sales!$C$5:$C$18,0),MATCH(UsagePerHour!JG$4,Sales!$D$3:$ABF$3,0))/JG$2*INDEX(Usage!$D$5:$ABF$11,MATCH(UsagePerHour!$B$36,Usage!$C$5:$C$11,0),MATCH(UsagePerHour!JG$4,Usage!$D$3:$ABF$3,0)),"")</f>
        <v>0.75424775677718003</v>
      </c>
      <c r="JH43" s="6">
        <f>IFERROR(INDEX(Sales!$D$5:$ABF$18,MATCH(UsagePerHour!$B43,Sales!$C$5:$C$18,0),MATCH(UsagePerHour!JH$4,Sales!$D$3:$ABF$3,0))/JH$2*INDEX(Usage!$D$5:$ABF$11,MATCH(UsagePerHour!$B$36,Usage!$C$5:$C$11,0),MATCH(UsagePerHour!JH$4,Usage!$D$3:$ABF$3,0)),"")</f>
        <v>2.1846038252506617</v>
      </c>
      <c r="JI43" s="6">
        <f>IFERROR(INDEX(Sales!$D$5:$ABF$18,MATCH(UsagePerHour!$B43,Sales!$C$5:$C$18,0),MATCH(UsagePerHour!JI$4,Sales!$D$3:$ABF$3,0))/JI$2*INDEX(Usage!$D$5:$ABF$11,MATCH(UsagePerHour!$B$36,Usage!$C$5:$C$11,0),MATCH(UsagePerHour!JI$4,Usage!$D$3:$ABF$3,0)),"")</f>
        <v>3.6003320061962656</v>
      </c>
      <c r="JJ43" s="6">
        <f>IFERROR(INDEX(Sales!$D$5:$ABF$18,MATCH(UsagePerHour!$B43,Sales!$C$5:$C$18,0),MATCH(UsagePerHour!JJ$4,Sales!$D$3:$ABF$3,0))/JJ$2*INDEX(Usage!$D$5:$ABF$11,MATCH(UsagePerHour!$B$36,Usage!$C$5:$C$11,0),MATCH(UsagePerHour!JJ$4,Usage!$D$3:$ABF$3,0)),"")</f>
        <v>2.5701208103391906</v>
      </c>
      <c r="JK43" s="6">
        <f>IFERROR(INDEX(Sales!$D$5:$ABF$18,MATCH(UsagePerHour!$B43,Sales!$C$5:$C$18,0),MATCH(UsagePerHour!JK$4,Sales!$D$3:$ABF$3,0))/JK$2*INDEX(Usage!$D$5:$ABF$11,MATCH(UsagePerHour!$B$36,Usage!$C$5:$C$11,0),MATCH(UsagePerHour!JK$4,Usage!$D$3:$ABF$3,0)),"")</f>
        <v>0.36860116925709396</v>
      </c>
      <c r="JL43" s="6">
        <f>IFERROR(INDEX(Sales!$D$5:$ABF$18,MATCH(UsagePerHour!$B43,Sales!$C$5:$C$18,0),MATCH(UsagePerHour!JL$4,Sales!$D$3:$ABF$3,0))/JL$2*INDEX(Usage!$D$5:$ABF$11,MATCH(UsagePerHour!$B$36,Usage!$C$5:$C$11,0),MATCH(UsagePerHour!JL$4,Usage!$D$3:$ABF$3,0)),"")</f>
        <v>0.92247479869101201</v>
      </c>
      <c r="JM43" s="6">
        <f>IFERROR(INDEX(Sales!$D$5:$ABF$18,MATCH(UsagePerHour!$B43,Sales!$C$5:$C$18,0),MATCH(UsagePerHour!JM$4,Sales!$D$3:$ABF$3,0))/JM$2*INDEX(Usage!$D$5:$ABF$11,MATCH(UsagePerHour!$B$36,Usage!$C$5:$C$11,0),MATCH(UsagePerHour!JM$4,Usage!$D$3:$ABF$3,0)),"")</f>
        <v>2.9394880030536696</v>
      </c>
      <c r="JN43" s="6">
        <f>IFERROR(INDEX(Sales!$D$5:$ABF$18,MATCH(UsagePerHour!$B43,Sales!$C$5:$C$18,0),MATCH(UsagePerHour!JN$4,Sales!$D$3:$ABF$3,0))/JN$2*INDEX(Usage!$D$5:$ABF$11,MATCH(UsagePerHour!$B$36,Usage!$C$5:$C$11,0),MATCH(UsagePerHour!JN$4,Usage!$D$3:$ABF$3,0)),"")</f>
        <v>11.365226555865583</v>
      </c>
      <c r="JO43" s="6">
        <f>IFERROR(INDEX(Sales!$D$5:$ABF$18,MATCH(UsagePerHour!$B43,Sales!$C$5:$C$18,0),MATCH(UsagePerHour!JO$4,Sales!$D$3:$ABF$3,0))/JO$2*INDEX(Usage!$D$5:$ABF$11,MATCH(UsagePerHour!$B$36,Usage!$C$5:$C$11,0),MATCH(UsagePerHour!JO$4,Usage!$D$3:$ABF$3,0)),"")</f>
        <v>1.0055526420784686</v>
      </c>
      <c r="JP43" s="6">
        <f>IFERROR(INDEX(Sales!$D$5:$ABF$18,MATCH(UsagePerHour!$B43,Sales!$C$5:$C$18,0),MATCH(UsagePerHour!JP$4,Sales!$D$3:$ABF$3,0))/JP$2*INDEX(Usage!$D$5:$ABF$11,MATCH(UsagePerHour!$B$36,Usage!$C$5:$C$11,0),MATCH(UsagePerHour!JP$4,Usage!$D$3:$ABF$3,0)),"")</f>
        <v>3.6492978678232384</v>
      </c>
      <c r="JQ43" s="6">
        <f>IFERROR(INDEX(Sales!$D$5:$ABF$18,MATCH(UsagePerHour!$B43,Sales!$C$5:$C$18,0),MATCH(UsagePerHour!JQ$4,Sales!$D$3:$ABF$3,0))/JQ$2*INDEX(Usage!$D$5:$ABF$11,MATCH(UsagePerHour!$B$36,Usage!$C$5:$C$11,0),MATCH(UsagePerHour!JQ$4,Usage!$D$3:$ABF$3,0)),"")</f>
        <v>0.61320298957060448</v>
      </c>
      <c r="JR43" s="6">
        <f>IFERROR(INDEX(Sales!$D$5:$ABF$18,MATCH(UsagePerHour!$B43,Sales!$C$5:$C$18,0),MATCH(UsagePerHour!JR$4,Sales!$D$3:$ABF$3,0))/JR$2*INDEX(Usage!$D$5:$ABF$11,MATCH(UsagePerHour!$B$36,Usage!$C$5:$C$11,0),MATCH(UsagePerHour!JR$4,Usage!$D$3:$ABF$3,0)),"")</f>
        <v>1.627177021055368</v>
      </c>
      <c r="JS43" s="6">
        <f>IFERROR(INDEX(Sales!$D$5:$ABF$18,MATCH(UsagePerHour!$B43,Sales!$C$5:$C$18,0),MATCH(UsagePerHour!JS$4,Sales!$D$3:$ABF$3,0))/JS$2*INDEX(Usage!$D$5:$ABF$11,MATCH(UsagePerHour!$B$36,Usage!$C$5:$C$11,0),MATCH(UsagePerHour!JS$4,Usage!$D$3:$ABF$3,0)),"")</f>
        <v>0.72551971928373404</v>
      </c>
      <c r="JT43" s="6">
        <f>IFERROR(INDEX(Sales!$D$5:$ABF$18,MATCH(UsagePerHour!$B43,Sales!$C$5:$C$18,0),MATCH(UsagePerHour!JT$4,Sales!$D$3:$ABF$3,0))/JT$2*INDEX(Usage!$D$5:$ABF$11,MATCH(UsagePerHour!$B$36,Usage!$C$5:$C$11,0),MATCH(UsagePerHour!JT$4,Usage!$D$3:$ABF$3,0)),"")</f>
        <v>1.6219926855258016</v>
      </c>
      <c r="JU43" s="6">
        <f>IFERROR(INDEX(Sales!$D$5:$ABF$18,MATCH(UsagePerHour!$B43,Sales!$C$5:$C$18,0),MATCH(UsagePerHour!JU$4,Sales!$D$3:$ABF$3,0))/JU$2*INDEX(Usage!$D$5:$ABF$11,MATCH(UsagePerHour!$B$36,Usage!$C$5:$C$11,0),MATCH(UsagePerHour!JU$4,Usage!$D$3:$ABF$3,0)),"")</f>
        <v>11.744277353878065</v>
      </c>
      <c r="JV43" s="6">
        <f>IFERROR(INDEX(Sales!$D$5:$ABF$18,MATCH(UsagePerHour!$B43,Sales!$C$5:$C$18,0),MATCH(UsagePerHour!JV$4,Sales!$D$3:$ABF$3,0))/JV$2*INDEX(Usage!$D$5:$ABF$11,MATCH(UsagePerHour!$B$36,Usage!$C$5:$C$11,0),MATCH(UsagePerHour!JV$4,Usage!$D$3:$ABF$3,0)),"")</f>
        <v>3.4271774046911934</v>
      </c>
      <c r="JW43" s="6">
        <f>IFERROR(INDEX(Sales!$D$5:$ABF$18,MATCH(UsagePerHour!$B43,Sales!$C$5:$C$18,0),MATCH(UsagePerHour!JW$4,Sales!$D$3:$ABF$3,0))/JW$2*INDEX(Usage!$D$5:$ABF$11,MATCH(UsagePerHour!$B$36,Usage!$C$5:$C$11,0),MATCH(UsagePerHour!JW$4,Usage!$D$3:$ABF$3,0)),"")</f>
        <v>7.4698893100934569</v>
      </c>
      <c r="JX43" s="6">
        <f>IFERROR(INDEX(Sales!$D$5:$ABF$18,MATCH(UsagePerHour!$B43,Sales!$C$5:$C$18,0),MATCH(UsagePerHour!JX$4,Sales!$D$3:$ABF$3,0))/JX$2*INDEX(Usage!$D$5:$ABF$11,MATCH(UsagePerHour!$B$36,Usage!$C$5:$C$11,0),MATCH(UsagePerHour!JX$4,Usage!$D$3:$ABF$3,0)),"")</f>
        <v>3.3702246030878373</v>
      </c>
      <c r="JY43" s="6">
        <f>IFERROR(INDEX(Sales!$D$5:$ABF$18,MATCH(UsagePerHour!$B43,Sales!$C$5:$C$18,0),MATCH(UsagePerHour!JY$4,Sales!$D$3:$ABF$3,0))/JY$2*INDEX(Usage!$D$5:$ABF$11,MATCH(UsagePerHour!$B$36,Usage!$C$5:$C$11,0),MATCH(UsagePerHour!JY$4,Usage!$D$3:$ABF$3,0)),"")</f>
        <v>1.9746341097060676</v>
      </c>
      <c r="JZ43" s="6">
        <f>IFERROR(INDEX(Sales!$D$5:$ABF$18,MATCH(UsagePerHour!$B43,Sales!$C$5:$C$18,0),MATCH(UsagePerHour!JZ$4,Sales!$D$3:$ABF$3,0))/JZ$2*INDEX(Usage!$D$5:$ABF$11,MATCH(UsagePerHour!$B$36,Usage!$C$5:$C$11,0),MATCH(UsagePerHour!JZ$4,Usage!$D$3:$ABF$3,0)),"")</f>
        <v>1.4442372025342407</v>
      </c>
      <c r="KA43" s="6">
        <f>IFERROR(INDEX(Sales!$D$5:$ABF$18,MATCH(UsagePerHour!$B43,Sales!$C$5:$C$18,0),MATCH(UsagePerHour!KA$4,Sales!$D$3:$ABF$3,0))/KA$2*INDEX(Usage!$D$5:$ABF$11,MATCH(UsagePerHour!$B$36,Usage!$C$5:$C$11,0),MATCH(UsagePerHour!KA$4,Usage!$D$3:$ABF$3,0)),"")</f>
        <v>4.8139803133518511</v>
      </c>
      <c r="KB43" s="6">
        <f>IFERROR(INDEX(Sales!$D$5:$ABF$18,MATCH(UsagePerHour!$B43,Sales!$C$5:$C$18,0),MATCH(UsagePerHour!KB$4,Sales!$D$3:$ABF$3,0))/KB$2*INDEX(Usage!$D$5:$ABF$11,MATCH(UsagePerHour!$B$36,Usage!$C$5:$C$11,0),MATCH(UsagePerHour!KB$4,Usage!$D$3:$ABF$3,0)),"")</f>
        <v>6.5271828538625423</v>
      </c>
      <c r="KC43" s="6">
        <f>IFERROR(INDEX(Sales!$D$5:$ABF$18,MATCH(UsagePerHour!$B43,Sales!$C$5:$C$18,0),MATCH(UsagePerHour!KC$4,Sales!$D$3:$ABF$3,0))/KC$2*INDEX(Usage!$D$5:$ABF$11,MATCH(UsagePerHour!$B$36,Usage!$C$5:$C$11,0),MATCH(UsagePerHour!KC$4,Usage!$D$3:$ABF$3,0)),"")</f>
        <v>8.3931786942710769</v>
      </c>
      <c r="KD43" s="6">
        <f>IFERROR(INDEX(Sales!$D$5:$ABF$18,MATCH(UsagePerHour!$B43,Sales!$C$5:$C$18,0),MATCH(UsagePerHour!KD$4,Sales!$D$3:$ABF$3,0))/KD$2*INDEX(Usage!$D$5:$ABF$11,MATCH(UsagePerHour!$B$36,Usage!$C$5:$C$11,0),MATCH(UsagePerHour!KD$4,Usage!$D$3:$ABF$3,0)),"")</f>
        <v>1.8090218836495606</v>
      </c>
      <c r="KE43" s="6">
        <f>IFERROR(INDEX(Sales!$D$5:$ABF$18,MATCH(UsagePerHour!$B43,Sales!$C$5:$C$18,0),MATCH(UsagePerHour!KE$4,Sales!$D$3:$ABF$3,0))/KE$2*INDEX(Usage!$D$5:$ABF$11,MATCH(UsagePerHour!$B$36,Usage!$C$5:$C$11,0),MATCH(UsagePerHour!KE$4,Usage!$D$3:$ABF$3,0)),"")</f>
        <v>3.2798228911657143</v>
      </c>
      <c r="KF43" s="6">
        <f>IFERROR(INDEX(Sales!$D$5:$ABF$18,MATCH(UsagePerHour!$B43,Sales!$C$5:$C$18,0),MATCH(UsagePerHour!KF$4,Sales!$D$3:$ABF$3,0))/KF$2*INDEX(Usage!$D$5:$ABF$11,MATCH(UsagePerHour!$B$36,Usage!$C$5:$C$11,0),MATCH(UsagePerHour!KF$4,Usage!$D$3:$ABF$3,0)),"")</f>
        <v>1.0603202456679097</v>
      </c>
      <c r="KG43" s="6">
        <f>IFERROR(INDEX(Sales!$D$5:$ABF$18,MATCH(UsagePerHour!$B43,Sales!$C$5:$C$18,0),MATCH(UsagePerHour!KG$4,Sales!$D$3:$ABF$3,0))/KG$2*INDEX(Usage!$D$5:$ABF$11,MATCH(UsagePerHour!$B$36,Usage!$C$5:$C$11,0),MATCH(UsagePerHour!KG$4,Usage!$D$3:$ABF$3,0)),"")</f>
        <v>2.4283726046712331</v>
      </c>
      <c r="KH43" s="6">
        <f>IFERROR(INDEX(Sales!$D$5:$ABF$18,MATCH(UsagePerHour!$B43,Sales!$C$5:$C$18,0),MATCH(UsagePerHour!KH$4,Sales!$D$3:$ABF$3,0))/KH$2*INDEX(Usage!$D$5:$ABF$11,MATCH(UsagePerHour!$B$36,Usage!$C$5:$C$11,0),MATCH(UsagePerHour!KH$4,Usage!$D$3:$ABF$3,0)),"")</f>
        <v>4.1850636876791683</v>
      </c>
      <c r="KI43" s="6">
        <f>IFERROR(INDEX(Sales!$D$5:$ABF$18,MATCH(UsagePerHour!$B43,Sales!$C$5:$C$18,0),MATCH(UsagePerHour!KI$4,Sales!$D$3:$ABF$3,0))/KI$2*INDEX(Usage!$D$5:$ABF$11,MATCH(UsagePerHour!$B$36,Usage!$C$5:$C$11,0),MATCH(UsagePerHour!KI$4,Usage!$D$3:$ABF$3,0)),"")</f>
        <v>3.2901378684058451</v>
      </c>
      <c r="KJ43" s="6">
        <f>IFERROR(INDEX(Sales!$D$5:$ABF$18,MATCH(UsagePerHour!$B43,Sales!$C$5:$C$18,0),MATCH(UsagePerHour!KJ$4,Sales!$D$3:$ABF$3,0))/KJ$2*INDEX(Usage!$D$5:$ABF$11,MATCH(UsagePerHour!$B$36,Usage!$C$5:$C$11,0),MATCH(UsagePerHour!KJ$4,Usage!$D$3:$ABF$3,0)),"")</f>
        <v>5.837109177825945</v>
      </c>
      <c r="KK43" s="6">
        <f>IFERROR(INDEX(Sales!$D$5:$ABF$18,MATCH(UsagePerHour!$B43,Sales!$C$5:$C$18,0),MATCH(UsagePerHour!KK$4,Sales!$D$3:$ABF$3,0))/KK$2*INDEX(Usage!$D$5:$ABF$11,MATCH(UsagePerHour!$B$36,Usage!$C$5:$C$11,0),MATCH(UsagePerHour!KK$4,Usage!$D$3:$ABF$3,0)),"")</f>
        <v>2.3812243631910239</v>
      </c>
      <c r="KL43" s="6">
        <f>IFERROR(INDEX(Sales!$D$5:$ABF$18,MATCH(UsagePerHour!$B43,Sales!$C$5:$C$18,0),MATCH(UsagePerHour!KL$4,Sales!$D$3:$ABF$3,0))/KL$2*INDEX(Usage!$D$5:$ABF$11,MATCH(UsagePerHour!$B$36,Usage!$C$5:$C$11,0),MATCH(UsagePerHour!KL$4,Usage!$D$3:$ABF$3,0)),"")</f>
        <v>0.56948711051968459</v>
      </c>
      <c r="KM43" s="6">
        <f>IFERROR(INDEX(Sales!$D$5:$ABF$18,MATCH(UsagePerHour!$B43,Sales!$C$5:$C$18,0),MATCH(UsagePerHour!KM$4,Sales!$D$3:$ABF$3,0))/KM$2*INDEX(Usage!$D$5:$ABF$11,MATCH(UsagePerHour!$B$36,Usage!$C$5:$C$11,0),MATCH(UsagePerHour!KM$4,Usage!$D$3:$ABF$3,0)),"")</f>
        <v>0.87461273366519299</v>
      </c>
      <c r="KN43" s="6">
        <f>IFERROR(INDEX(Sales!$D$5:$ABF$18,MATCH(UsagePerHour!$B43,Sales!$C$5:$C$18,0),MATCH(UsagePerHour!KN$4,Sales!$D$3:$ABF$3,0))/KN$2*INDEX(Usage!$D$5:$ABF$11,MATCH(UsagePerHour!$B$36,Usage!$C$5:$C$11,0),MATCH(UsagePerHour!KN$4,Usage!$D$3:$ABF$3,0)),"")</f>
        <v>2.7925675713969951</v>
      </c>
      <c r="KO43" s="6">
        <f>IFERROR(INDEX(Sales!$D$5:$ABF$18,MATCH(UsagePerHour!$B43,Sales!$C$5:$C$18,0),MATCH(UsagePerHour!KO$4,Sales!$D$3:$ABF$3,0))/KO$2*INDEX(Usage!$D$5:$ABF$11,MATCH(UsagePerHour!$B$36,Usage!$C$5:$C$11,0),MATCH(UsagePerHour!KO$4,Usage!$D$3:$ABF$3,0)),"")</f>
        <v>3.2609512954425597</v>
      </c>
      <c r="KP43" s="6">
        <f>IFERROR(INDEX(Sales!$D$5:$ABF$18,MATCH(UsagePerHour!$B43,Sales!$C$5:$C$18,0),MATCH(UsagePerHour!KP$4,Sales!$D$3:$ABF$3,0))/KP$2*INDEX(Usage!$D$5:$ABF$11,MATCH(UsagePerHour!$B$36,Usage!$C$5:$C$11,0),MATCH(UsagePerHour!KP$4,Usage!$D$3:$ABF$3,0)),"")</f>
        <v>1.3770902938220921</v>
      </c>
      <c r="KQ43" s="6">
        <f>IFERROR(INDEX(Sales!$D$5:$ABF$18,MATCH(UsagePerHour!$B43,Sales!$C$5:$C$18,0),MATCH(UsagePerHour!KQ$4,Sales!$D$3:$ABF$3,0))/KQ$2*INDEX(Usage!$D$5:$ABF$11,MATCH(UsagePerHour!$B$36,Usage!$C$5:$C$11,0),MATCH(UsagePerHour!KQ$4,Usage!$D$3:$ABF$3,0)),"")</f>
        <v>10.631591186817257</v>
      </c>
      <c r="KR43" s="6">
        <f>IFERROR(INDEX(Sales!$D$5:$ABF$18,MATCH(UsagePerHour!$B43,Sales!$C$5:$C$18,0),MATCH(UsagePerHour!KR$4,Sales!$D$3:$ABF$3,0))/KR$2*INDEX(Usage!$D$5:$ABF$11,MATCH(UsagePerHour!$B$36,Usage!$C$5:$C$11,0),MATCH(UsagePerHour!KR$4,Usage!$D$3:$ABF$3,0)),"")</f>
        <v>3.7502971873534507</v>
      </c>
      <c r="KS43" s="6">
        <f>IFERROR(INDEX(Sales!$D$5:$ABF$18,MATCH(UsagePerHour!$B43,Sales!$C$5:$C$18,0),MATCH(UsagePerHour!KS$4,Sales!$D$3:$ABF$3,0))/KS$2*INDEX(Usage!$D$5:$ABF$11,MATCH(UsagePerHour!$B$36,Usage!$C$5:$C$11,0),MATCH(UsagePerHour!KS$4,Usage!$D$3:$ABF$3,0)),"")</f>
        <v>2.8944042132982224</v>
      </c>
      <c r="KT43" s="6">
        <f>IFERROR(INDEX(Sales!$D$5:$ABF$18,MATCH(UsagePerHour!$B43,Sales!$C$5:$C$18,0),MATCH(UsagePerHour!KT$4,Sales!$D$3:$ABF$3,0))/KT$2*INDEX(Usage!$D$5:$ABF$11,MATCH(UsagePerHour!$B$36,Usage!$C$5:$C$11,0),MATCH(UsagePerHour!KT$4,Usage!$D$3:$ABF$3,0)),"")</f>
        <v>6.2735881687560182</v>
      </c>
      <c r="KU43" s="6">
        <f>IFERROR(INDEX(Sales!$D$5:$ABF$18,MATCH(UsagePerHour!$B43,Sales!$C$5:$C$18,0),MATCH(UsagePerHour!KU$4,Sales!$D$3:$ABF$3,0))/KU$2*INDEX(Usage!$D$5:$ABF$11,MATCH(UsagePerHour!$B$36,Usage!$C$5:$C$11,0),MATCH(UsagePerHour!KU$4,Usage!$D$3:$ABF$3,0)),"")</f>
        <v>0.19731737824736148</v>
      </c>
      <c r="KV43" s="6">
        <f>IFERROR(INDEX(Sales!$D$5:$ABF$18,MATCH(UsagePerHour!$B43,Sales!$C$5:$C$18,0),MATCH(UsagePerHour!KV$4,Sales!$D$3:$ABF$3,0))/KV$2*INDEX(Usage!$D$5:$ABF$11,MATCH(UsagePerHour!$B$36,Usage!$C$5:$C$11,0),MATCH(UsagePerHour!KV$4,Usage!$D$3:$ABF$3,0)),"")</f>
        <v>1.496930851363794</v>
      </c>
      <c r="KW43" s="6">
        <f>IFERROR(INDEX(Sales!$D$5:$ABF$18,MATCH(UsagePerHour!$B43,Sales!$C$5:$C$18,0),MATCH(UsagePerHour!KW$4,Sales!$D$3:$ABF$3,0))/KW$2*INDEX(Usage!$D$5:$ABF$11,MATCH(UsagePerHour!$B$36,Usage!$C$5:$C$11,0),MATCH(UsagePerHour!KW$4,Usage!$D$3:$ABF$3,0)),"")</f>
        <v>5.6286994736319391</v>
      </c>
      <c r="KX43" s="6">
        <f>IFERROR(INDEX(Sales!$D$5:$ABF$18,MATCH(UsagePerHour!$B43,Sales!$C$5:$C$18,0),MATCH(UsagePerHour!KX$4,Sales!$D$3:$ABF$3,0))/KX$2*INDEX(Usage!$D$5:$ABF$11,MATCH(UsagePerHour!$B$36,Usage!$C$5:$C$11,0),MATCH(UsagePerHour!KX$4,Usage!$D$3:$ABF$3,0)),"")</f>
        <v>11.395524679574141</v>
      </c>
      <c r="KY43" s="6">
        <f>IFERROR(INDEX(Sales!$D$5:$ABF$18,MATCH(UsagePerHour!$B43,Sales!$C$5:$C$18,0),MATCH(UsagePerHour!KY$4,Sales!$D$3:$ABF$3,0))/KY$2*INDEX(Usage!$D$5:$ABF$11,MATCH(UsagePerHour!$B$36,Usage!$C$5:$C$11,0),MATCH(UsagePerHour!KY$4,Usage!$D$3:$ABF$3,0)),"")</f>
        <v>2.7337884449554468</v>
      </c>
      <c r="KZ43" s="6">
        <f>IFERROR(INDEX(Sales!$D$5:$ABF$18,MATCH(UsagePerHour!$B43,Sales!$C$5:$C$18,0),MATCH(UsagePerHour!KZ$4,Sales!$D$3:$ABF$3,0))/KZ$2*INDEX(Usage!$D$5:$ABF$11,MATCH(UsagePerHour!$B$36,Usage!$C$5:$C$11,0),MATCH(UsagePerHour!KZ$4,Usage!$D$3:$ABF$3,0)),"")</f>
        <v>2.352441337642265</v>
      </c>
      <c r="LA43" s="6">
        <f>IFERROR(INDEX(Sales!$D$5:$ABF$18,MATCH(UsagePerHour!$B43,Sales!$C$5:$C$18,0),MATCH(UsagePerHour!LA$4,Sales!$D$3:$ABF$3,0))/LA$2*INDEX(Usage!$D$5:$ABF$11,MATCH(UsagePerHour!$B$36,Usage!$C$5:$C$11,0),MATCH(UsagePerHour!LA$4,Usage!$D$3:$ABF$3,0)),"")</f>
        <v>0.55762301561278105</v>
      </c>
      <c r="LB43" s="6">
        <f>IFERROR(INDEX(Sales!$D$5:$ABF$18,MATCH(UsagePerHour!$B43,Sales!$C$5:$C$18,0),MATCH(UsagePerHour!LB$4,Sales!$D$3:$ABF$3,0))/LB$2*INDEX(Usage!$D$5:$ABF$11,MATCH(UsagePerHour!$B$36,Usage!$C$5:$C$11,0),MATCH(UsagePerHour!LB$4,Usage!$D$3:$ABF$3,0)),"")</f>
        <v>5.2808187375243527</v>
      </c>
      <c r="LC43" s="6">
        <f>IFERROR(INDEX(Sales!$D$5:$ABF$18,MATCH(UsagePerHour!$B43,Sales!$C$5:$C$18,0),MATCH(UsagePerHour!LC$4,Sales!$D$3:$ABF$3,0))/LC$2*INDEX(Usage!$D$5:$ABF$11,MATCH(UsagePerHour!$B$36,Usage!$C$5:$C$11,0),MATCH(UsagePerHour!LC$4,Usage!$D$3:$ABF$3,0)),"")</f>
        <v>2.6932393701990298</v>
      </c>
      <c r="LD43" s="6">
        <f>IFERROR(INDEX(Sales!$D$5:$ABF$18,MATCH(UsagePerHour!$B43,Sales!$C$5:$C$18,0),MATCH(UsagePerHour!LD$4,Sales!$D$3:$ABF$3,0))/LD$2*INDEX(Usage!$D$5:$ABF$11,MATCH(UsagePerHour!$B$36,Usage!$C$5:$C$11,0),MATCH(UsagePerHour!LD$4,Usage!$D$3:$ABF$3,0)),"")</f>
        <v>2.8409120404555726</v>
      </c>
      <c r="LE43" s="6">
        <f>IFERROR(INDEX(Sales!$D$5:$ABF$18,MATCH(UsagePerHour!$B43,Sales!$C$5:$C$18,0),MATCH(UsagePerHour!LE$4,Sales!$D$3:$ABF$3,0))/LE$2*INDEX(Usage!$D$5:$ABF$11,MATCH(UsagePerHour!$B$36,Usage!$C$5:$C$11,0),MATCH(UsagePerHour!LE$4,Usage!$D$3:$ABF$3,0)),"")</f>
        <v>2.1795433681447216</v>
      </c>
      <c r="LF43" s="6">
        <f>IFERROR(INDEX(Sales!$D$5:$ABF$18,MATCH(UsagePerHour!$B43,Sales!$C$5:$C$18,0),MATCH(UsagePerHour!LF$4,Sales!$D$3:$ABF$3,0))/LF$2*INDEX(Usage!$D$5:$ABF$11,MATCH(UsagePerHour!$B$36,Usage!$C$5:$C$11,0),MATCH(UsagePerHour!LF$4,Usage!$D$3:$ABF$3,0)),"")</f>
        <v>7.0585315498270678</v>
      </c>
      <c r="LG43" s="6">
        <f>IFERROR(INDEX(Sales!$D$5:$ABF$18,MATCH(UsagePerHour!$B43,Sales!$C$5:$C$18,0),MATCH(UsagePerHour!LG$4,Sales!$D$3:$ABF$3,0))/LG$2*INDEX(Usage!$D$5:$ABF$11,MATCH(UsagePerHour!$B$36,Usage!$C$5:$C$11,0),MATCH(UsagePerHour!LG$4,Usage!$D$3:$ABF$3,0)),"")</f>
        <v>1.1553218264970995</v>
      </c>
      <c r="LH43" s="6">
        <f>IFERROR(INDEX(Sales!$D$5:$ABF$18,MATCH(UsagePerHour!$B43,Sales!$C$5:$C$18,0),MATCH(UsagePerHour!LH$4,Sales!$D$3:$ABF$3,0))/LH$2*INDEX(Usage!$D$5:$ABF$11,MATCH(UsagePerHour!$B$36,Usage!$C$5:$C$11,0),MATCH(UsagePerHour!LH$4,Usage!$D$3:$ABF$3,0)),"")</f>
        <v>1.2008647516522311</v>
      </c>
      <c r="LI43" s="6">
        <f>IFERROR(INDEX(Sales!$D$5:$ABF$18,MATCH(UsagePerHour!$B43,Sales!$C$5:$C$18,0),MATCH(UsagePerHour!LI$4,Sales!$D$3:$ABF$3,0))/LI$2*INDEX(Usage!$D$5:$ABF$11,MATCH(UsagePerHour!$B$36,Usage!$C$5:$C$11,0),MATCH(UsagePerHour!LI$4,Usage!$D$3:$ABF$3,0)),"")</f>
        <v>2.6232376787217619</v>
      </c>
      <c r="LJ43" s="6">
        <f>IFERROR(INDEX(Sales!$D$5:$ABF$18,MATCH(UsagePerHour!$B43,Sales!$C$5:$C$18,0),MATCH(UsagePerHour!LJ$4,Sales!$D$3:$ABF$3,0))/LJ$2*INDEX(Usage!$D$5:$ABF$11,MATCH(UsagePerHour!$B$36,Usage!$C$5:$C$11,0),MATCH(UsagePerHour!LJ$4,Usage!$D$3:$ABF$3,0)),"")</f>
        <v>4.9481904927923894</v>
      </c>
      <c r="LK43" s="6">
        <f>IFERROR(INDEX(Sales!$D$5:$ABF$18,MATCH(UsagePerHour!$B43,Sales!$C$5:$C$18,0),MATCH(UsagePerHour!LK$4,Sales!$D$3:$ABF$3,0))/LK$2*INDEX(Usage!$D$5:$ABF$11,MATCH(UsagePerHour!$B$36,Usage!$C$5:$C$11,0),MATCH(UsagePerHour!LK$4,Usage!$D$3:$ABF$3,0)),"")</f>
        <v>4.7683492999854034</v>
      </c>
      <c r="LL43" s="6">
        <f>IFERROR(INDEX(Sales!$D$5:$ABF$18,MATCH(UsagePerHour!$B43,Sales!$C$5:$C$18,0),MATCH(UsagePerHour!LL$4,Sales!$D$3:$ABF$3,0))/LL$2*INDEX(Usage!$D$5:$ABF$11,MATCH(UsagePerHour!$B$36,Usage!$C$5:$C$11,0),MATCH(UsagePerHour!LL$4,Usage!$D$3:$ABF$3,0)),"")</f>
        <v>7.0350713820678186</v>
      </c>
      <c r="LM43" s="6">
        <f>IFERROR(INDEX(Sales!$D$5:$ABF$18,MATCH(UsagePerHour!$B43,Sales!$C$5:$C$18,0),MATCH(UsagePerHour!LM$4,Sales!$D$3:$ABF$3,0))/LM$2*INDEX(Usage!$D$5:$ABF$11,MATCH(UsagePerHour!$B$36,Usage!$C$5:$C$11,0),MATCH(UsagePerHour!LM$4,Usage!$D$3:$ABF$3,0)),"")</f>
        <v>2.0201779654366145</v>
      </c>
      <c r="LN43" s="6">
        <f>IFERROR(INDEX(Sales!$D$5:$ABF$18,MATCH(UsagePerHour!$B43,Sales!$C$5:$C$18,0),MATCH(UsagePerHour!LN$4,Sales!$D$3:$ABF$3,0))/LN$2*INDEX(Usage!$D$5:$ABF$11,MATCH(UsagePerHour!$B$36,Usage!$C$5:$C$11,0),MATCH(UsagePerHour!LN$4,Usage!$D$3:$ABF$3,0)),"")</f>
        <v>5.4823386265328864</v>
      </c>
      <c r="LO43" s="6">
        <f>IFERROR(INDEX(Sales!$D$5:$ABF$18,MATCH(UsagePerHour!$B43,Sales!$C$5:$C$18,0),MATCH(UsagePerHour!LO$4,Sales!$D$3:$ABF$3,0))/LO$2*INDEX(Usage!$D$5:$ABF$11,MATCH(UsagePerHour!$B$36,Usage!$C$5:$C$11,0),MATCH(UsagePerHour!LO$4,Usage!$D$3:$ABF$3,0)),"")</f>
        <v>2.8661218047501666</v>
      </c>
      <c r="LP43" s="6">
        <f>IFERROR(INDEX(Sales!$D$5:$ABF$18,MATCH(UsagePerHour!$B43,Sales!$C$5:$C$18,0),MATCH(UsagePerHour!LP$4,Sales!$D$3:$ABF$3,0))/LP$2*INDEX(Usage!$D$5:$ABF$11,MATCH(UsagePerHour!$B$36,Usage!$C$5:$C$11,0),MATCH(UsagePerHour!LP$4,Usage!$D$3:$ABF$3,0)),"")</f>
        <v>0.2612478846347801</v>
      </c>
      <c r="LQ43" s="6">
        <f>IFERROR(INDEX(Sales!$D$5:$ABF$18,MATCH(UsagePerHour!$B43,Sales!$C$5:$C$18,0),MATCH(UsagePerHour!LQ$4,Sales!$D$3:$ABF$3,0))/LQ$2*INDEX(Usage!$D$5:$ABF$11,MATCH(UsagePerHour!$B$36,Usage!$C$5:$C$11,0),MATCH(UsagePerHour!LQ$4,Usage!$D$3:$ABF$3,0)),"")</f>
        <v>4.248244717192323</v>
      </c>
      <c r="LR43" s="6">
        <f>IFERROR(INDEX(Sales!$D$5:$ABF$18,MATCH(UsagePerHour!$B43,Sales!$C$5:$C$18,0),MATCH(UsagePerHour!LR$4,Sales!$D$3:$ABF$3,0))/LR$2*INDEX(Usage!$D$5:$ABF$11,MATCH(UsagePerHour!$B$36,Usage!$C$5:$C$11,0),MATCH(UsagePerHour!LR$4,Usage!$D$3:$ABF$3,0)),"")</f>
        <v>3.2483571041704278</v>
      </c>
      <c r="LS43" s="6">
        <f>IFERROR(INDEX(Sales!$D$5:$ABF$18,MATCH(UsagePerHour!$B43,Sales!$C$5:$C$18,0),MATCH(UsagePerHour!LS$4,Sales!$D$3:$ABF$3,0))/LS$2*INDEX(Usage!$D$5:$ABF$11,MATCH(UsagePerHour!$B$36,Usage!$C$5:$C$11,0),MATCH(UsagePerHour!LS$4,Usage!$D$3:$ABF$3,0)),"")</f>
        <v>8.6304381071142995</v>
      </c>
      <c r="LT43" s="6">
        <f>IFERROR(INDEX(Sales!$D$5:$ABF$18,MATCH(UsagePerHour!$B43,Sales!$C$5:$C$18,0),MATCH(UsagePerHour!LT$4,Sales!$D$3:$ABF$3,0))/LT$2*INDEX(Usage!$D$5:$ABF$11,MATCH(UsagePerHour!$B$36,Usage!$C$5:$C$11,0),MATCH(UsagePerHour!LT$4,Usage!$D$3:$ABF$3,0)),"")</f>
        <v>5.335635221495326</v>
      </c>
      <c r="LU43" s="6">
        <f>IFERROR(INDEX(Sales!$D$5:$ABF$18,MATCH(UsagePerHour!$B43,Sales!$C$5:$C$18,0),MATCH(UsagePerHour!LU$4,Sales!$D$3:$ABF$3,0))/LU$2*INDEX(Usage!$D$5:$ABF$11,MATCH(UsagePerHour!$B$36,Usage!$C$5:$C$11,0),MATCH(UsagePerHour!LU$4,Usage!$D$3:$ABF$3,0)),"")</f>
        <v>0.98640720090375722</v>
      </c>
      <c r="LV43" s="6">
        <f>IFERROR(INDEX(Sales!$D$5:$ABF$18,MATCH(UsagePerHour!$B43,Sales!$C$5:$C$18,0),MATCH(UsagePerHour!LV$4,Sales!$D$3:$ABF$3,0))/LV$2*INDEX(Usage!$D$5:$ABF$11,MATCH(UsagePerHour!$B$36,Usage!$C$5:$C$11,0),MATCH(UsagePerHour!LV$4,Usage!$D$3:$ABF$3,0)),"")</f>
        <v>2.9455329341317364</v>
      </c>
      <c r="LW43" s="6">
        <f>IFERROR(INDEX(Sales!$D$5:$ABF$18,MATCH(UsagePerHour!$B43,Sales!$C$5:$C$18,0),MATCH(UsagePerHour!LW$4,Sales!$D$3:$ABF$3,0))/LW$2*INDEX(Usage!$D$5:$ABF$11,MATCH(UsagePerHour!$B$36,Usage!$C$5:$C$11,0),MATCH(UsagePerHour!LW$4,Usage!$D$3:$ABF$3,0)),"")</f>
        <v>0.62477558348294437</v>
      </c>
      <c r="LX43" s="6">
        <f>IFERROR(INDEX(Sales!$D$5:$ABF$18,MATCH(UsagePerHour!$B43,Sales!$C$5:$C$18,0),MATCH(UsagePerHour!LX$4,Sales!$D$3:$ABF$3,0))/LX$2*INDEX(Usage!$D$5:$ABF$11,MATCH(UsagePerHour!$B$36,Usage!$C$5:$C$11,0),MATCH(UsagePerHour!LX$4,Usage!$D$3:$ABF$3,0)),"")</f>
        <v>1.21576266338922</v>
      </c>
      <c r="LY43" s="6">
        <f>IFERROR(INDEX(Sales!$D$5:$ABF$18,MATCH(UsagePerHour!$B43,Sales!$C$5:$C$18,0),MATCH(UsagePerHour!LY$4,Sales!$D$3:$ABF$3,0))/LY$2*INDEX(Usage!$D$5:$ABF$11,MATCH(UsagePerHour!$B$36,Usage!$C$5:$C$11,0),MATCH(UsagePerHour!LY$4,Usage!$D$3:$ABF$3,0)),"")</f>
        <v>10.188708340175673</v>
      </c>
      <c r="LZ43" s="6">
        <f>IFERROR(INDEX(Sales!$D$5:$ABF$18,MATCH(UsagePerHour!$B43,Sales!$C$5:$C$18,0),MATCH(UsagePerHour!LZ$4,Sales!$D$3:$ABF$3,0))/LZ$2*INDEX(Usage!$D$5:$ABF$11,MATCH(UsagePerHour!$B$36,Usage!$C$5:$C$11,0),MATCH(UsagePerHour!LZ$4,Usage!$D$3:$ABF$3,0)),"")</f>
        <v>4.763290330821305</v>
      </c>
      <c r="MA43" s="6">
        <f>IFERROR(INDEX(Sales!$D$5:$ABF$18,MATCH(UsagePerHour!$B43,Sales!$C$5:$C$18,0),MATCH(UsagePerHour!MA$4,Sales!$D$3:$ABF$3,0))/MA$2*INDEX(Usage!$D$5:$ABF$11,MATCH(UsagePerHour!$B$36,Usage!$C$5:$C$11,0),MATCH(UsagePerHour!MA$4,Usage!$D$3:$ABF$3,0)),"")</f>
        <v>1.7712440258797266</v>
      </c>
      <c r="MB43" s="6">
        <f>IFERROR(INDEX(Sales!$D$5:$ABF$18,MATCH(UsagePerHour!$B43,Sales!$C$5:$C$18,0),MATCH(UsagePerHour!MB$4,Sales!$D$3:$ABF$3,0))/MB$2*INDEX(Usage!$D$5:$ABF$11,MATCH(UsagePerHour!$B$36,Usage!$C$5:$C$11,0),MATCH(UsagePerHour!MB$4,Usage!$D$3:$ABF$3,0)),"")</f>
        <v>2.4258704294921993</v>
      </c>
      <c r="MC43" s="6">
        <f>IFERROR(INDEX(Sales!$D$5:$ABF$18,MATCH(UsagePerHour!$B43,Sales!$C$5:$C$18,0),MATCH(UsagePerHour!MC$4,Sales!$D$3:$ABF$3,0))/MC$2*INDEX(Usage!$D$5:$ABF$11,MATCH(UsagePerHour!$B$36,Usage!$C$5:$C$11,0),MATCH(UsagePerHour!MC$4,Usage!$D$3:$ABF$3,0)),"")</f>
        <v>0.90485049475585755</v>
      </c>
      <c r="MD43" s="6">
        <f>IFERROR(INDEX(Sales!$D$5:$ABF$18,MATCH(UsagePerHour!$B43,Sales!$C$5:$C$18,0),MATCH(UsagePerHour!MD$4,Sales!$D$3:$ABF$3,0))/MD$2*INDEX(Usage!$D$5:$ABF$11,MATCH(UsagePerHour!$B$36,Usage!$C$5:$C$11,0),MATCH(UsagePerHour!MD$4,Usage!$D$3:$ABF$3,0)),"")</f>
        <v>1.0864390521192311</v>
      </c>
      <c r="ME43" s="6">
        <f>IFERROR(INDEX(Sales!$D$5:$ABF$18,MATCH(UsagePerHour!$B43,Sales!$C$5:$C$18,0),MATCH(UsagePerHour!ME$4,Sales!$D$3:$ABF$3,0))/ME$2*INDEX(Usage!$D$5:$ABF$11,MATCH(UsagePerHour!$B$36,Usage!$C$5:$C$11,0),MATCH(UsagePerHour!ME$4,Usage!$D$3:$ABF$3,0)),"")</f>
        <v>4.9851852263630709</v>
      </c>
      <c r="MF43" s="6">
        <f>IFERROR(INDEX(Sales!$D$5:$ABF$18,MATCH(UsagePerHour!$B43,Sales!$C$5:$C$18,0),MATCH(UsagePerHour!MF$4,Sales!$D$3:$ABF$3,0))/MF$2*INDEX(Usage!$D$5:$ABF$11,MATCH(UsagePerHour!$B$36,Usage!$C$5:$C$11,0),MATCH(UsagePerHour!MF$4,Usage!$D$3:$ABF$3,0)),"")</f>
        <v>42.882873708644922</v>
      </c>
      <c r="MG43" s="6">
        <f>IFERROR(INDEX(Sales!$D$5:$ABF$18,MATCH(UsagePerHour!$B43,Sales!$C$5:$C$18,0),MATCH(UsagePerHour!MG$4,Sales!$D$3:$ABF$3,0))/MG$2*INDEX(Usage!$D$5:$ABF$11,MATCH(UsagePerHour!$B$36,Usage!$C$5:$C$11,0),MATCH(UsagePerHour!MG$4,Usage!$D$3:$ABF$3,0)),"")</f>
        <v>2.3247256197572521</v>
      </c>
      <c r="MH43" s="6">
        <f>IFERROR(INDEX(Sales!$D$5:$ABF$18,MATCH(UsagePerHour!$B43,Sales!$C$5:$C$18,0),MATCH(UsagePerHour!MH$4,Sales!$D$3:$ABF$3,0))/MH$2*INDEX(Usage!$D$5:$ABF$11,MATCH(UsagePerHour!$B$36,Usage!$C$5:$C$11,0),MATCH(UsagePerHour!MH$4,Usage!$D$3:$ABF$3,0)),"")</f>
        <v>1.8659162040344308</v>
      </c>
      <c r="MI43" s="6">
        <f>IFERROR(INDEX(Sales!$D$5:$ABF$18,MATCH(UsagePerHour!$B43,Sales!$C$5:$C$18,0),MATCH(UsagePerHour!MI$4,Sales!$D$3:$ABF$3,0))/MI$2*INDEX(Usage!$D$5:$ABF$11,MATCH(UsagePerHour!$B$36,Usage!$C$5:$C$11,0),MATCH(UsagePerHour!MI$4,Usage!$D$3:$ABF$3,0)),"")</f>
        <v>2.0459141504674605</v>
      </c>
      <c r="MJ43" s="6">
        <f>IFERROR(INDEX(Sales!$D$5:$ABF$18,MATCH(UsagePerHour!$B43,Sales!$C$5:$C$18,0),MATCH(UsagePerHour!MJ$4,Sales!$D$3:$ABF$3,0))/MJ$2*INDEX(Usage!$D$5:$ABF$11,MATCH(UsagePerHour!$B$36,Usage!$C$5:$C$11,0),MATCH(UsagePerHour!MJ$4,Usage!$D$3:$ABF$3,0)),"")</f>
        <v>1.7530038290568197</v>
      </c>
      <c r="MK43" s="6">
        <f>IFERROR(INDEX(Sales!$D$5:$ABF$18,MATCH(UsagePerHour!$B43,Sales!$C$5:$C$18,0),MATCH(UsagePerHour!MK$4,Sales!$D$3:$ABF$3,0))/MK$2*INDEX(Usage!$D$5:$ABF$11,MATCH(UsagePerHour!$B$36,Usage!$C$5:$C$11,0),MATCH(UsagePerHour!MK$4,Usage!$D$3:$ABF$3,0)),"")</f>
        <v>0.65160430342612063</v>
      </c>
      <c r="ML43" s="6">
        <f>IFERROR(INDEX(Sales!$D$5:$ABF$18,MATCH(UsagePerHour!$B43,Sales!$C$5:$C$18,0),MATCH(UsagePerHour!ML$4,Sales!$D$3:$ABF$3,0))/ML$2*INDEX(Usage!$D$5:$ABF$11,MATCH(UsagePerHour!$B$36,Usage!$C$5:$C$11,0),MATCH(UsagePerHour!ML$4,Usage!$D$3:$ABF$3,0)),"")</f>
        <v>3.4460120768108062</v>
      </c>
      <c r="MM43" s="6">
        <f>IFERROR(INDEX(Sales!$D$5:$ABF$18,MATCH(UsagePerHour!$B43,Sales!$C$5:$C$18,0),MATCH(UsagePerHour!MM$4,Sales!$D$3:$ABF$3,0))/MM$2*INDEX(Usage!$D$5:$ABF$11,MATCH(UsagePerHour!$B$36,Usage!$C$5:$C$11,0),MATCH(UsagePerHour!MM$4,Usage!$D$3:$ABF$3,0)),"")</f>
        <v>4.5054453551470859</v>
      </c>
      <c r="MN43" s="6">
        <f>IFERROR(INDEX(Sales!$D$5:$ABF$18,MATCH(UsagePerHour!$B43,Sales!$C$5:$C$18,0),MATCH(UsagePerHour!MN$4,Sales!$D$3:$ABF$3,0))/MN$2*INDEX(Usage!$D$5:$ABF$11,MATCH(UsagePerHour!$B$36,Usage!$C$5:$C$11,0),MATCH(UsagePerHour!MN$4,Usage!$D$3:$ABF$3,0)),"")</f>
        <v>0.58167323587767927</v>
      </c>
      <c r="MO43" s="6">
        <f>IFERROR(INDEX(Sales!$D$5:$ABF$18,MATCH(UsagePerHour!$B43,Sales!$C$5:$C$18,0),MATCH(UsagePerHour!MO$4,Sales!$D$3:$ABF$3,0))/MO$2*INDEX(Usage!$D$5:$ABF$11,MATCH(UsagePerHour!$B$36,Usage!$C$5:$C$11,0),MATCH(UsagePerHour!MO$4,Usage!$D$3:$ABF$3,0)),"")</f>
        <v>5.335635221495326</v>
      </c>
      <c r="MP43" s="6">
        <f>IFERROR(INDEX(Sales!$D$5:$ABF$18,MATCH(UsagePerHour!$B43,Sales!$C$5:$C$18,0),MATCH(UsagePerHour!MP$4,Sales!$D$3:$ABF$3,0))/MP$2*INDEX(Usage!$D$5:$ABF$11,MATCH(UsagePerHour!$B$36,Usage!$C$5:$C$11,0),MATCH(UsagePerHour!MP$4,Usage!$D$3:$ABF$3,0)),"")</f>
        <v>0.98640720090375722</v>
      </c>
      <c r="MQ43" s="6">
        <f>IFERROR(INDEX(Sales!$D$5:$ABF$18,MATCH(UsagePerHour!$B43,Sales!$C$5:$C$18,0),MATCH(UsagePerHour!MQ$4,Sales!$D$3:$ABF$3,0))/MQ$2*INDEX(Usage!$D$5:$ABF$11,MATCH(UsagePerHour!$B$36,Usage!$C$5:$C$11,0),MATCH(UsagePerHour!MQ$4,Usage!$D$3:$ABF$3,0)),"")</f>
        <v>2.9455329341317364</v>
      </c>
      <c r="MR43" s="6">
        <f>IFERROR(INDEX(Sales!$D$5:$ABF$18,MATCH(UsagePerHour!$B43,Sales!$C$5:$C$18,0),MATCH(UsagePerHour!MR$4,Sales!$D$3:$ABF$3,0))/MR$2*INDEX(Usage!$D$5:$ABF$11,MATCH(UsagePerHour!$B$36,Usage!$C$5:$C$11,0),MATCH(UsagePerHour!MR$4,Usage!$D$3:$ABF$3,0)),"")</f>
        <v>0.62477558348294437</v>
      </c>
      <c r="MS43" s="6">
        <f>IFERROR(INDEX(Sales!$D$5:$ABF$18,MATCH(UsagePerHour!$B43,Sales!$C$5:$C$18,0),MATCH(UsagePerHour!MS$4,Sales!$D$3:$ABF$3,0))/MS$2*INDEX(Usage!$D$5:$ABF$11,MATCH(UsagePerHour!$B$36,Usage!$C$5:$C$11,0),MATCH(UsagePerHour!MS$4,Usage!$D$3:$ABF$3,0)),"")</f>
        <v>5.8820546619403036</v>
      </c>
      <c r="MT43" s="6">
        <f>IFERROR(INDEX(Sales!$D$5:$ABF$18,MATCH(UsagePerHour!$B43,Sales!$C$5:$C$18,0),MATCH(UsagePerHour!MT$4,Sales!$D$3:$ABF$3,0))/MT$2*INDEX(Usage!$D$5:$ABF$11,MATCH(UsagePerHour!$B$36,Usage!$C$5:$C$11,0),MATCH(UsagePerHour!MT$4,Usage!$D$3:$ABF$3,0)),"")</f>
        <v>9.2518825434033545</v>
      </c>
      <c r="MU43" s="6">
        <f>IFERROR(INDEX(Sales!$D$5:$ABF$18,MATCH(UsagePerHour!$B43,Sales!$C$5:$C$18,0),MATCH(UsagePerHour!MU$4,Sales!$D$3:$ABF$3,0))/MU$2*INDEX(Usage!$D$5:$ABF$11,MATCH(UsagePerHour!$B$36,Usage!$C$5:$C$11,0),MATCH(UsagePerHour!MU$4,Usage!$D$3:$ABF$3,0)),"")</f>
        <v>3.4214029220659148</v>
      </c>
      <c r="MV43" s="6">
        <f>IFERROR(INDEX(Sales!$D$5:$ABF$18,MATCH(UsagePerHour!$B43,Sales!$C$5:$C$18,0),MATCH(UsagePerHour!MV$4,Sales!$D$3:$ABF$3,0))/MV$2*INDEX(Usage!$D$5:$ABF$11,MATCH(UsagePerHour!$B$36,Usage!$C$5:$C$11,0),MATCH(UsagePerHour!MV$4,Usage!$D$3:$ABF$3,0)),"")</f>
        <v>7.9029390154298316</v>
      </c>
      <c r="MW43" s="6">
        <f>IFERROR(INDEX(Sales!$D$5:$ABF$18,MATCH(UsagePerHour!$B43,Sales!$C$5:$C$18,0),MATCH(UsagePerHour!MW$4,Sales!$D$3:$ABF$3,0))/MW$2*INDEX(Usage!$D$5:$ABF$11,MATCH(UsagePerHour!$B$36,Usage!$C$5:$C$11,0),MATCH(UsagePerHour!MW$4,Usage!$D$3:$ABF$3,0)),"")</f>
        <v>0.13166759134501071</v>
      </c>
      <c r="MX43" s="6">
        <f>IFERROR(INDEX(Sales!$D$5:$ABF$18,MATCH(UsagePerHour!$B43,Sales!$C$5:$C$18,0),MATCH(UsagePerHour!MX$4,Sales!$D$3:$ABF$3,0))/MX$2*INDEX(Usage!$D$5:$ABF$11,MATCH(UsagePerHour!$B$36,Usage!$C$5:$C$11,0),MATCH(UsagePerHour!MX$4,Usage!$D$3:$ABF$3,0)),"")</f>
        <v>3.0742511378470874</v>
      </c>
      <c r="MY43" s="6">
        <f>IFERROR(INDEX(Sales!$D$5:$ABF$18,MATCH(UsagePerHour!$B43,Sales!$C$5:$C$18,0),MATCH(UsagePerHour!MY$4,Sales!$D$3:$ABF$3,0))/MY$2*INDEX(Usage!$D$5:$ABF$11,MATCH(UsagePerHour!$B$36,Usage!$C$5:$C$11,0),MATCH(UsagePerHour!MY$4,Usage!$D$3:$ABF$3,0)),"")</f>
        <v>0.89682256120823822</v>
      </c>
      <c r="MZ43" s="6">
        <f>IFERROR(INDEX(Sales!$D$5:$ABF$18,MATCH(UsagePerHour!$B43,Sales!$C$5:$C$18,0),MATCH(UsagePerHour!MZ$4,Sales!$D$3:$ABF$3,0))/MZ$2*INDEX(Usage!$D$5:$ABF$11,MATCH(UsagePerHour!$B$36,Usage!$C$5:$C$11,0),MATCH(UsagePerHour!MZ$4,Usage!$D$3:$ABF$3,0)),"")</f>
        <v>1.900837438896732</v>
      </c>
      <c r="NA43" s="6">
        <f>IFERROR(INDEX(Sales!$D$5:$ABF$18,MATCH(UsagePerHour!$B43,Sales!$C$5:$C$18,0),MATCH(UsagePerHour!NA$4,Sales!$D$3:$ABF$3,0))/NA$2*INDEX(Usage!$D$5:$ABF$11,MATCH(UsagePerHour!$B$36,Usage!$C$5:$C$11,0),MATCH(UsagePerHour!NA$4,Usage!$D$3:$ABF$3,0)),"")</f>
        <v>5.6790418062502868</v>
      </c>
      <c r="NB43" s="6">
        <f>IFERROR(INDEX(Sales!$D$5:$ABF$18,MATCH(UsagePerHour!$B43,Sales!$C$5:$C$18,0),MATCH(UsagePerHour!NB$4,Sales!$D$3:$ABF$3,0))/NB$2*INDEX(Usage!$D$5:$ABF$11,MATCH(UsagePerHour!$B$36,Usage!$C$5:$C$11,0),MATCH(UsagePerHour!NB$4,Usage!$D$3:$ABF$3,0)),"")</f>
        <v>5.0786686713148068</v>
      </c>
      <c r="NC43" s="6">
        <f>IFERROR(INDEX(Sales!$D$5:$ABF$18,MATCH(UsagePerHour!$B43,Sales!$C$5:$C$18,0),MATCH(UsagePerHour!NC$4,Sales!$D$3:$ABF$3,0))/NC$2*INDEX(Usage!$D$5:$ABF$11,MATCH(UsagePerHour!$B$36,Usage!$C$5:$C$11,0),MATCH(UsagePerHour!NC$4,Usage!$D$3:$ABF$3,0)),"")</f>
        <v>2.780219325715231</v>
      </c>
      <c r="ND43" s="6">
        <f>IFERROR(INDEX(Sales!$D$5:$ABF$18,MATCH(UsagePerHour!$B43,Sales!$C$5:$C$18,0),MATCH(UsagePerHour!ND$4,Sales!$D$3:$ABF$3,0))/ND$2*INDEX(Usage!$D$5:$ABF$11,MATCH(UsagePerHour!$B$36,Usage!$C$5:$C$11,0),MATCH(UsagePerHour!ND$4,Usage!$D$3:$ABF$3,0)),"")</f>
        <v>9.3553757557273833</v>
      </c>
      <c r="NE43" s="6">
        <f>IFERROR(INDEX(Sales!$D$5:$ABF$18,MATCH(UsagePerHour!$B43,Sales!$C$5:$C$18,0),MATCH(UsagePerHour!NE$4,Sales!$D$3:$ABF$3,0))/NE$2*INDEX(Usage!$D$5:$ABF$11,MATCH(UsagePerHour!$B$36,Usage!$C$5:$C$11,0),MATCH(UsagePerHour!NE$4,Usage!$D$3:$ABF$3,0)),"")</f>
        <v>0</v>
      </c>
      <c r="NF43" s="6">
        <f>IFERROR(INDEX(Sales!$D$5:$ABF$18,MATCH(UsagePerHour!$B43,Sales!$C$5:$C$18,0),MATCH(UsagePerHour!NF$4,Sales!$D$3:$ABF$3,0))/NF$2*INDEX(Usage!$D$5:$ABF$11,MATCH(UsagePerHour!$B$36,Usage!$C$5:$C$11,0),MATCH(UsagePerHour!NF$4,Usage!$D$3:$ABF$3,0)),"")</f>
        <v>0.56363961196529233</v>
      </c>
      <c r="NG43" s="6">
        <f>IFERROR(INDEX(Sales!$D$5:$ABF$18,MATCH(UsagePerHour!$B43,Sales!$C$5:$C$18,0),MATCH(UsagePerHour!NG$4,Sales!$D$3:$ABF$3,0))/NG$2*INDEX(Usage!$D$5:$ABF$11,MATCH(UsagePerHour!$B$36,Usage!$C$5:$C$11,0),MATCH(UsagePerHour!NG$4,Usage!$D$3:$ABF$3,0)),"")</f>
        <v>2.0751895759906009</v>
      </c>
      <c r="NH43" s="6">
        <f>IFERROR(INDEX(Sales!$D$5:$ABF$18,MATCH(UsagePerHour!$B43,Sales!$C$5:$C$18,0),MATCH(UsagePerHour!NH$4,Sales!$D$3:$ABF$3,0))/NH$2*INDEX(Usage!$D$5:$ABF$11,MATCH(UsagePerHour!$B$36,Usage!$C$5:$C$11,0),MATCH(UsagePerHour!NH$4,Usage!$D$3:$ABF$3,0)),"")</f>
        <v>4.5265151691867</v>
      </c>
      <c r="NI43" s="6">
        <f>IFERROR(INDEX(Sales!$D$5:$ABF$18,MATCH(UsagePerHour!$B43,Sales!$C$5:$C$18,0),MATCH(UsagePerHour!NI$4,Sales!$D$3:$ABF$3,0))/NI$2*INDEX(Usage!$D$5:$ABF$11,MATCH(UsagePerHour!$B$36,Usage!$C$5:$C$11,0),MATCH(UsagePerHour!NI$4,Usage!$D$3:$ABF$3,0)),"")</f>
        <v>1.841886127359575</v>
      </c>
      <c r="NJ43" s="6">
        <f>IFERROR(INDEX(Sales!$D$5:$ABF$18,MATCH(UsagePerHour!$B43,Sales!$C$5:$C$18,0),MATCH(UsagePerHour!NJ$4,Sales!$D$3:$ABF$3,0))/NJ$2*INDEX(Usage!$D$5:$ABF$11,MATCH(UsagePerHour!$B$36,Usage!$C$5:$C$11,0),MATCH(UsagePerHour!NJ$4,Usage!$D$3:$ABF$3,0)),"")</f>
        <v>5.3025975803140923</v>
      </c>
      <c r="NK43" s="6">
        <f>IFERROR(INDEX(Sales!$D$5:$ABF$18,MATCH(UsagePerHour!$B43,Sales!$C$5:$C$18,0),MATCH(UsagePerHour!NK$4,Sales!$D$3:$ABF$3,0))/NK$2*INDEX(Usage!$D$5:$ABF$11,MATCH(UsagePerHour!$B$36,Usage!$C$5:$C$11,0),MATCH(UsagePerHour!NK$4,Usage!$D$3:$ABF$3,0)),"")</f>
        <v>1.15457807879906</v>
      </c>
      <c r="NL43" s="6">
        <f>IFERROR(INDEX(Sales!$D$5:$ABF$18,MATCH(UsagePerHour!$B43,Sales!$C$5:$C$18,0),MATCH(UsagePerHour!NL$4,Sales!$D$3:$ABF$3,0))/NL$2*INDEX(Usage!$D$5:$ABF$11,MATCH(UsagePerHour!$B$36,Usage!$C$5:$C$11,0),MATCH(UsagePerHour!NL$4,Usage!$D$3:$ABF$3,0)),"")</f>
        <v>4.3630047234496416</v>
      </c>
      <c r="NM43" s="6">
        <f>IFERROR(INDEX(Sales!$D$5:$ABF$18,MATCH(UsagePerHour!$B43,Sales!$C$5:$C$18,0),MATCH(UsagePerHour!NM$4,Sales!$D$3:$ABF$3,0))/NM$2*INDEX(Usage!$D$5:$ABF$11,MATCH(UsagePerHour!$B$36,Usage!$C$5:$C$11,0),MATCH(UsagePerHour!NM$4,Usage!$D$3:$ABF$3,0)),"")</f>
        <v>3.9777811656559496</v>
      </c>
      <c r="NN43" s="6">
        <f>IFERROR(INDEX(Sales!$D$5:$ABF$18,MATCH(UsagePerHour!$B43,Sales!$C$5:$C$18,0),MATCH(UsagePerHour!NN$4,Sales!$D$3:$ABF$3,0))/NN$2*INDEX(Usage!$D$5:$ABF$11,MATCH(UsagePerHour!$B$36,Usage!$C$5:$C$11,0),MATCH(UsagePerHour!NN$4,Usage!$D$3:$ABF$3,0)),"")</f>
        <v>11.099305985092307</v>
      </c>
      <c r="NO43" s="6">
        <f>IFERROR(INDEX(Sales!$D$5:$ABF$18,MATCH(UsagePerHour!$B43,Sales!$C$5:$C$18,0),MATCH(UsagePerHour!NO$4,Sales!$D$3:$ABF$3,0))/NO$2*INDEX(Usage!$D$5:$ABF$11,MATCH(UsagePerHour!$B$36,Usage!$C$5:$C$11,0),MATCH(UsagePerHour!NO$4,Usage!$D$3:$ABF$3,0)),"")</f>
        <v>1.5080190922058447</v>
      </c>
      <c r="NP43" s="6">
        <f>IFERROR(INDEX(Sales!$D$5:$ABF$18,MATCH(UsagePerHour!$B43,Sales!$C$5:$C$18,0),MATCH(UsagePerHour!NP$4,Sales!$D$3:$ABF$3,0))/NP$2*INDEX(Usage!$D$5:$ABF$11,MATCH(UsagePerHour!$B$36,Usage!$C$5:$C$11,0),MATCH(UsagePerHour!NP$4,Usage!$D$3:$ABF$3,0)),"")</f>
        <v>4.1258966203068796</v>
      </c>
      <c r="NQ43" s="6">
        <f>IFERROR(INDEX(Sales!$D$5:$ABF$18,MATCH(UsagePerHour!$B43,Sales!$C$5:$C$18,0),MATCH(UsagePerHour!NQ$4,Sales!$D$3:$ABF$3,0))/NQ$2*INDEX(Usage!$D$5:$ABF$11,MATCH(UsagePerHour!$B$36,Usage!$C$5:$C$11,0),MATCH(UsagePerHour!NQ$4,Usage!$D$3:$ABF$3,0)),"")</f>
        <v>8.3977310408184334</v>
      </c>
      <c r="NR43" s="6">
        <f>IFERROR(INDEX(Sales!$D$5:$ABF$18,MATCH(UsagePerHour!$B43,Sales!$C$5:$C$18,0),MATCH(UsagePerHour!NR$4,Sales!$D$3:$ABF$3,0))/NR$2*INDEX(Usage!$D$5:$ABF$11,MATCH(UsagePerHour!$B$36,Usage!$C$5:$C$11,0),MATCH(UsagePerHour!NR$4,Usage!$D$3:$ABF$3,0)),"")</f>
        <v>3.883693774393755</v>
      </c>
      <c r="NS43" s="6">
        <f>IFERROR(INDEX(Sales!$D$5:$ABF$18,MATCH(UsagePerHour!$B43,Sales!$C$5:$C$18,0),MATCH(UsagePerHour!NS$4,Sales!$D$3:$ABF$3,0))/NS$2*INDEX(Usage!$D$5:$ABF$11,MATCH(UsagePerHour!$B$36,Usage!$C$5:$C$11,0),MATCH(UsagePerHour!NS$4,Usage!$D$3:$ABF$3,0)),"")</f>
        <v>1.6937897785408322</v>
      </c>
      <c r="NT43" s="6">
        <f>IFERROR(INDEX(Sales!$D$5:$ABF$18,MATCH(UsagePerHour!$B43,Sales!$C$5:$C$18,0),MATCH(UsagePerHour!NT$4,Sales!$D$3:$ABF$3,0))/NT$2*INDEX(Usage!$D$5:$ABF$11,MATCH(UsagePerHour!$B$36,Usage!$C$5:$C$11,0),MATCH(UsagePerHour!NT$4,Usage!$D$3:$ABF$3,0)),"")</f>
        <v>0.76745603628522174</v>
      </c>
      <c r="NU43" s="6">
        <f>IFERROR(INDEX(Sales!$D$5:$ABF$18,MATCH(UsagePerHour!$B43,Sales!$C$5:$C$18,0),MATCH(UsagePerHour!NU$4,Sales!$D$3:$ABF$3,0))/NU$2*INDEX(Usage!$D$5:$ABF$11,MATCH(UsagePerHour!$B$36,Usage!$C$5:$C$11,0),MATCH(UsagePerHour!NU$4,Usage!$D$3:$ABF$3,0)),"")</f>
        <v>13.936521524092147</v>
      </c>
      <c r="NV43" s="6">
        <f>IFERROR(INDEX(Sales!$D$5:$ABF$18,MATCH(UsagePerHour!$B43,Sales!$C$5:$C$18,0),MATCH(UsagePerHour!NV$4,Sales!$D$3:$ABF$3,0))/NV$2*INDEX(Usage!$D$5:$ABF$11,MATCH(UsagePerHour!$B$36,Usage!$C$5:$C$11,0),MATCH(UsagePerHour!NV$4,Usage!$D$3:$ABF$3,0)),"")</f>
        <v>0.89049936362955751</v>
      </c>
      <c r="NW43" s="6">
        <f>IFERROR(INDEX(Sales!$D$5:$ABF$18,MATCH(UsagePerHour!$B43,Sales!$C$5:$C$18,0),MATCH(UsagePerHour!NW$4,Sales!$D$3:$ABF$3,0))/NW$2*INDEX(Usage!$D$5:$ABF$11,MATCH(UsagePerHour!$B$36,Usage!$C$5:$C$11,0),MATCH(UsagePerHour!NW$4,Usage!$D$3:$ABF$3,0)),"")</f>
        <v>5.8551670090864807</v>
      </c>
      <c r="NX43" s="6">
        <f>IFERROR(INDEX(Sales!$D$5:$ABF$18,MATCH(UsagePerHour!$B43,Sales!$C$5:$C$18,0),MATCH(UsagePerHour!NX$4,Sales!$D$3:$ABF$3,0))/NX$2*INDEX(Usage!$D$5:$ABF$11,MATCH(UsagePerHour!$B$36,Usage!$C$5:$C$11,0),MATCH(UsagePerHour!NX$4,Usage!$D$3:$ABF$3,0)),"")</f>
        <v>3.0618048614200615</v>
      </c>
      <c r="NY43" s="6">
        <f>IFERROR(INDEX(Sales!$D$5:$ABF$18,MATCH(UsagePerHour!$B43,Sales!$C$5:$C$18,0),MATCH(UsagePerHour!NY$4,Sales!$D$3:$ABF$3,0))/NY$2*INDEX(Usage!$D$5:$ABF$11,MATCH(UsagePerHour!$B$36,Usage!$C$5:$C$11,0),MATCH(UsagePerHour!NY$4,Usage!$D$3:$ABF$3,0)),"")</f>
        <v>4.5518668111516112</v>
      </c>
      <c r="NZ43" s="6">
        <f>IFERROR(INDEX(Sales!$D$5:$ABF$18,MATCH(UsagePerHour!$B43,Sales!$C$5:$C$18,0),MATCH(UsagePerHour!NZ$4,Sales!$D$3:$ABF$3,0))/NZ$2*INDEX(Usage!$D$5:$ABF$11,MATCH(UsagePerHour!$B$36,Usage!$C$5:$C$11,0),MATCH(UsagePerHour!NZ$4,Usage!$D$3:$ABF$3,0)),"")</f>
        <v>0.74460747319093668</v>
      </c>
      <c r="OA43" s="6">
        <f>IFERROR(INDEX(Sales!$D$5:$ABF$18,MATCH(UsagePerHour!$B43,Sales!$C$5:$C$18,0),MATCH(UsagePerHour!OA$4,Sales!$D$3:$ABF$3,0))/OA$2*INDEX(Usage!$D$5:$ABF$11,MATCH(UsagePerHour!$B$36,Usage!$C$5:$C$11,0),MATCH(UsagePerHour!OA$4,Usage!$D$3:$ABF$3,0)),"")</f>
        <v>0</v>
      </c>
      <c r="OB43" s="6">
        <f>IFERROR(INDEX(Sales!$D$5:$ABF$18,MATCH(UsagePerHour!$B43,Sales!$C$5:$C$18,0),MATCH(UsagePerHour!OB$4,Sales!$D$3:$ABF$3,0))/OB$2*INDEX(Usage!$D$5:$ABF$11,MATCH(UsagePerHour!$B$36,Usage!$C$5:$C$11,0),MATCH(UsagePerHour!OB$4,Usage!$D$3:$ABF$3,0)),"")</f>
        <v>2.2108345401058314</v>
      </c>
      <c r="OC43" s="6">
        <f>IFERROR(INDEX(Sales!$D$5:$ABF$18,MATCH(UsagePerHour!$B43,Sales!$C$5:$C$18,0),MATCH(UsagePerHour!OC$4,Sales!$D$3:$ABF$3,0))/OC$2*INDEX(Usage!$D$5:$ABF$11,MATCH(UsagePerHour!$B$36,Usage!$C$5:$C$11,0),MATCH(UsagePerHour!OC$4,Usage!$D$3:$ABF$3,0)),"")</f>
        <v>1.8364915498986001</v>
      </c>
      <c r="OD43" s="6">
        <f>IFERROR(INDEX(Sales!$D$5:$ABF$18,MATCH(UsagePerHour!$B43,Sales!$C$5:$C$18,0),MATCH(UsagePerHour!OD$4,Sales!$D$3:$ABF$3,0))/OD$2*INDEX(Usage!$D$5:$ABF$11,MATCH(UsagePerHour!$B$36,Usage!$C$5:$C$11,0),MATCH(UsagePerHour!OD$4,Usage!$D$3:$ABF$3,0)),"")</f>
        <v>2.421395697334273</v>
      </c>
      <c r="OE43" s="6">
        <f>IFERROR(INDEX(Sales!$D$5:$ABF$18,MATCH(UsagePerHour!$B43,Sales!$C$5:$C$18,0),MATCH(UsagePerHour!OE$4,Sales!$D$3:$ABF$3,0))/OE$2*INDEX(Usage!$D$5:$ABF$11,MATCH(UsagePerHour!$B$36,Usage!$C$5:$C$11,0),MATCH(UsagePerHour!OE$4,Usage!$D$3:$ABF$3,0)),"")</f>
        <v>1.6194070080862535</v>
      </c>
      <c r="OF43" s="6">
        <f>IFERROR(INDEX(Sales!$D$5:$ABF$18,MATCH(UsagePerHour!$B43,Sales!$C$5:$C$18,0),MATCH(UsagePerHour!OF$4,Sales!$D$3:$ABF$3,0))/OF$2*INDEX(Usage!$D$5:$ABF$11,MATCH(UsagePerHour!$B$36,Usage!$C$5:$C$11,0),MATCH(UsagePerHour!OF$4,Usage!$D$3:$ABF$3,0)),"")</f>
        <v>0.64798930148995659</v>
      </c>
      <c r="OG43" s="6">
        <f>IFERROR(INDEX(Sales!$D$5:$ABF$18,MATCH(UsagePerHour!$B43,Sales!$C$5:$C$18,0),MATCH(UsagePerHour!OG$4,Sales!$D$3:$ABF$3,0))/OG$2*INDEX(Usage!$D$5:$ABF$11,MATCH(UsagePerHour!$B$36,Usage!$C$5:$C$11,0),MATCH(UsagePerHour!OG$4,Usage!$D$3:$ABF$3,0)),"")</f>
        <v>0.45449603422154883</v>
      </c>
      <c r="OH43" s="6">
        <f>IFERROR(INDEX(Sales!$D$5:$ABF$18,MATCH(UsagePerHour!$B43,Sales!$C$5:$C$18,0),MATCH(UsagePerHour!OH$4,Sales!$D$3:$ABF$3,0))/OH$2*INDEX(Usage!$D$5:$ABF$11,MATCH(UsagePerHour!$B$36,Usage!$C$5:$C$11,0),MATCH(UsagePerHour!OH$4,Usage!$D$3:$ABF$3,0)),"")</f>
        <v>0</v>
      </c>
      <c r="OI43" s="6">
        <f>IFERROR(INDEX(Sales!$D$5:$ABF$18,MATCH(UsagePerHour!$B43,Sales!$C$5:$C$18,0),MATCH(UsagePerHour!OI$4,Sales!$D$3:$ABF$3,0))/OI$2*INDEX(Usage!$D$5:$ABF$11,MATCH(UsagePerHour!$B$36,Usage!$C$5:$C$11,0),MATCH(UsagePerHour!OI$4,Usage!$D$3:$ABF$3,0)),"")</f>
        <v>0.98405379301876517</v>
      </c>
      <c r="OJ43" s="6">
        <f>IFERROR(INDEX(Sales!$D$5:$ABF$18,MATCH(UsagePerHour!$B43,Sales!$C$5:$C$18,0),MATCH(UsagePerHour!OJ$4,Sales!$D$3:$ABF$3,0))/OJ$2*INDEX(Usage!$D$5:$ABF$11,MATCH(UsagePerHour!$B$36,Usage!$C$5:$C$11,0),MATCH(UsagePerHour!OJ$4,Usage!$D$3:$ABF$3,0)),"")</f>
        <v>6.8844756284057143</v>
      </c>
      <c r="OK43" s="6">
        <f>IFERROR(INDEX(Sales!$D$5:$ABF$18,MATCH(UsagePerHour!$B43,Sales!$C$5:$C$18,0),MATCH(UsagePerHour!OK$4,Sales!$D$3:$ABF$3,0))/OK$2*INDEX(Usage!$D$5:$ABF$11,MATCH(UsagePerHour!$B$36,Usage!$C$5:$C$11,0),MATCH(UsagePerHour!OK$4,Usage!$D$3:$ABF$3,0)),"")</f>
        <v>3.8567536397426068</v>
      </c>
      <c r="OL43" s="6">
        <f>IFERROR(INDEX(Sales!$D$5:$ABF$18,MATCH(UsagePerHour!$B43,Sales!$C$5:$C$18,0),MATCH(UsagePerHour!OL$4,Sales!$D$3:$ABF$3,0))/OL$2*INDEX(Usage!$D$5:$ABF$11,MATCH(UsagePerHour!$B$36,Usage!$C$5:$C$11,0),MATCH(UsagePerHour!OL$4,Usage!$D$3:$ABF$3,0)),"")</f>
        <v>1.0688166361195264</v>
      </c>
      <c r="OM43" s="6">
        <f>IFERROR(INDEX(Sales!$D$5:$ABF$18,MATCH(UsagePerHour!$B43,Sales!$C$5:$C$18,0),MATCH(UsagePerHour!OM$4,Sales!$D$3:$ABF$3,0))/OM$2*INDEX(Usage!$D$5:$ABF$11,MATCH(UsagePerHour!$B$36,Usage!$C$5:$C$11,0),MATCH(UsagePerHour!OM$4,Usage!$D$3:$ABF$3,0)),"")</f>
        <v>0</v>
      </c>
      <c r="ON43" s="6">
        <f>IFERROR(INDEX(Sales!$D$5:$ABF$18,MATCH(UsagePerHour!$B43,Sales!$C$5:$C$18,0),MATCH(UsagePerHour!ON$4,Sales!$D$3:$ABF$3,0))/ON$2*INDEX(Usage!$D$5:$ABF$11,MATCH(UsagePerHour!$B$36,Usage!$C$5:$C$11,0),MATCH(UsagePerHour!ON$4,Usage!$D$3:$ABF$3,0)),"")</f>
        <v>0.50960746213317598</v>
      </c>
      <c r="OO43" s="6">
        <f>IFERROR(INDEX(Sales!$D$5:$ABF$18,MATCH(UsagePerHour!$B43,Sales!$C$5:$C$18,0),MATCH(UsagePerHour!OO$4,Sales!$D$3:$ABF$3,0))/OO$2*INDEX(Usage!$D$5:$ABF$11,MATCH(UsagePerHour!$B$36,Usage!$C$5:$C$11,0),MATCH(UsagePerHour!OO$4,Usage!$D$3:$ABF$3,0)),"")</f>
        <v>1.2825210433288947</v>
      </c>
      <c r="OP43" s="6">
        <f>IFERROR(INDEX(Sales!$D$5:$ABF$18,MATCH(UsagePerHour!$B43,Sales!$C$5:$C$18,0),MATCH(UsagePerHour!OP$4,Sales!$D$3:$ABF$3,0))/OP$2*INDEX(Usage!$D$5:$ABF$11,MATCH(UsagePerHour!$B$36,Usage!$C$5:$C$11,0),MATCH(UsagePerHour!OP$4,Usage!$D$3:$ABF$3,0)),"")</f>
        <v>0</v>
      </c>
      <c r="OQ43" s="6">
        <f>IFERROR(INDEX(Sales!$D$5:$ABF$18,MATCH(UsagePerHour!$B43,Sales!$C$5:$C$18,0),MATCH(UsagePerHour!OQ$4,Sales!$D$3:$ABF$3,0))/OQ$2*INDEX(Usage!$D$5:$ABF$11,MATCH(UsagePerHour!$B$36,Usage!$C$5:$C$11,0),MATCH(UsagePerHour!OQ$4,Usage!$D$3:$ABF$3,0)),"")</f>
        <v>6.1432752583890879</v>
      </c>
      <c r="OR43" s="6">
        <f>IFERROR(INDEX(Sales!$D$5:$ABF$18,MATCH(UsagePerHour!$B43,Sales!$C$5:$C$18,0),MATCH(UsagePerHour!OR$4,Sales!$D$3:$ABF$3,0))/OR$2*INDEX(Usage!$D$5:$ABF$11,MATCH(UsagePerHour!$B$36,Usage!$C$5:$C$11,0),MATCH(UsagePerHour!OR$4,Usage!$D$3:$ABF$3,0)),"")</f>
        <v>0</v>
      </c>
      <c r="OS43" s="6">
        <f>IFERROR(INDEX(Sales!$D$5:$ABF$18,MATCH(UsagePerHour!$B43,Sales!$C$5:$C$18,0),MATCH(UsagePerHour!OS$4,Sales!$D$3:$ABF$3,0))/OS$2*INDEX(Usage!$D$5:$ABF$11,MATCH(UsagePerHour!$B$36,Usage!$C$5:$C$11,0),MATCH(UsagePerHour!OS$4,Usage!$D$3:$ABF$3,0)),"")</f>
        <v>0</v>
      </c>
      <c r="OT43" s="6">
        <f>IFERROR(INDEX(Sales!$D$5:$ABF$18,MATCH(UsagePerHour!$B43,Sales!$C$5:$C$18,0),MATCH(UsagePerHour!OT$4,Sales!$D$3:$ABF$3,0))/OT$2*INDEX(Usage!$D$5:$ABF$11,MATCH(UsagePerHour!$B$36,Usage!$C$5:$C$11,0),MATCH(UsagePerHour!OT$4,Usage!$D$3:$ABF$3,0)),"")</f>
        <v>1.2079987476854699</v>
      </c>
      <c r="OU43" s="6">
        <f>IFERROR(INDEX(Sales!$D$5:$ABF$18,MATCH(UsagePerHour!$B43,Sales!$C$5:$C$18,0),MATCH(UsagePerHour!OU$4,Sales!$D$3:$ABF$3,0))/OU$2*INDEX(Usage!$D$5:$ABF$11,MATCH(UsagePerHour!$B$36,Usage!$C$5:$C$11,0),MATCH(UsagePerHour!OU$4,Usage!$D$3:$ABF$3,0)),"")</f>
        <v>0.4867279858264042</v>
      </c>
      <c r="OV43" s="6">
        <f>IFERROR(INDEX(Sales!$D$5:$ABF$18,MATCH(UsagePerHour!$B43,Sales!$C$5:$C$18,0),MATCH(UsagePerHour!OV$4,Sales!$D$3:$ABF$3,0))/OV$2*INDEX(Usage!$D$5:$ABF$11,MATCH(UsagePerHour!$B$36,Usage!$C$5:$C$11,0),MATCH(UsagePerHour!OV$4,Usage!$D$3:$ABF$3,0)),"")</f>
        <v>8.3608742255241975</v>
      </c>
      <c r="OW43" s="6">
        <f>IFERROR(INDEX(Sales!$D$5:$ABF$18,MATCH(UsagePerHour!$B43,Sales!$C$5:$C$18,0),MATCH(UsagePerHour!OW$4,Sales!$D$3:$ABF$3,0))/OW$2*INDEX(Usage!$D$5:$ABF$11,MATCH(UsagePerHour!$B$36,Usage!$C$5:$C$11,0),MATCH(UsagePerHour!OW$4,Usage!$D$3:$ABF$3,0)),"")</f>
        <v>5.4433301127972076</v>
      </c>
      <c r="OX43" s="6">
        <f>IFERROR(INDEX(Sales!$D$5:$ABF$18,MATCH(UsagePerHour!$B43,Sales!$C$5:$C$18,0),MATCH(UsagePerHour!OX$4,Sales!$D$3:$ABF$3,0))/OX$2*INDEX(Usage!$D$5:$ABF$11,MATCH(UsagePerHour!$B$36,Usage!$C$5:$C$11,0),MATCH(UsagePerHour!OX$4,Usage!$D$3:$ABF$3,0)),"")</f>
        <v>5.9873208270133933</v>
      </c>
      <c r="OY43" s="6">
        <f>IFERROR(INDEX(Sales!$D$5:$ABF$18,MATCH(UsagePerHour!$B43,Sales!$C$5:$C$18,0),MATCH(UsagePerHour!OY$4,Sales!$D$3:$ABF$3,0))/OY$2*INDEX(Usage!$D$5:$ABF$11,MATCH(UsagePerHour!$B$36,Usage!$C$5:$C$11,0),MATCH(UsagePerHour!OY$4,Usage!$D$3:$ABF$3,0)),"")</f>
        <v>5.8572574120721654</v>
      </c>
      <c r="OZ43" s="6">
        <f>IFERROR(INDEX(Sales!$D$5:$ABF$18,MATCH(UsagePerHour!$B43,Sales!$C$5:$C$18,0),MATCH(UsagePerHour!OZ$4,Sales!$D$3:$ABF$3,0))/OZ$2*INDEX(Usage!$D$5:$ABF$11,MATCH(UsagePerHour!$B$36,Usage!$C$5:$C$11,0),MATCH(UsagePerHour!OZ$4,Usage!$D$3:$ABF$3,0)),"")</f>
        <v>3.8112057831534565</v>
      </c>
      <c r="PA43" s="6">
        <f>IFERROR(INDEX(Sales!$D$5:$ABF$18,MATCH(UsagePerHour!$B43,Sales!$C$5:$C$18,0),MATCH(UsagePerHour!PA$4,Sales!$D$3:$ABF$3,0))/PA$2*INDEX(Usage!$D$5:$ABF$11,MATCH(UsagePerHour!$B$36,Usage!$C$5:$C$11,0),MATCH(UsagePerHour!PA$4,Usage!$D$3:$ABF$3,0)),"")</f>
        <v>4.9988711666314209</v>
      </c>
      <c r="PB43" s="6">
        <f>IFERROR(INDEX(Sales!$D$5:$ABF$18,MATCH(UsagePerHour!$B43,Sales!$C$5:$C$18,0),MATCH(UsagePerHour!PB$4,Sales!$D$3:$ABF$3,0))/PB$2*INDEX(Usage!$D$5:$ABF$11,MATCH(UsagePerHour!$B$36,Usage!$C$5:$C$11,0),MATCH(UsagePerHour!PB$4,Usage!$D$3:$ABF$3,0)),"")</f>
        <v>2.242649459000182</v>
      </c>
      <c r="PC43" s="6">
        <f>IFERROR(INDEX(Sales!$D$5:$ABF$18,MATCH(UsagePerHour!$B43,Sales!$C$5:$C$18,0),MATCH(UsagePerHour!PC$4,Sales!$D$3:$ABF$3,0))/PC$2*INDEX(Usage!$D$5:$ABF$11,MATCH(UsagePerHour!$B$36,Usage!$C$5:$C$11,0),MATCH(UsagePerHour!PC$4,Usage!$D$3:$ABF$3,0)),"")</f>
        <v>0.55127801729437376</v>
      </c>
      <c r="PD43" s="6">
        <f>IFERROR(INDEX(Sales!$D$5:$ABF$18,MATCH(UsagePerHour!$B43,Sales!$C$5:$C$18,0),MATCH(UsagePerHour!PD$4,Sales!$D$3:$ABF$3,0))/PD$2*INDEX(Usage!$D$5:$ABF$11,MATCH(UsagePerHour!$B$36,Usage!$C$5:$C$11,0),MATCH(UsagePerHour!PD$4,Usage!$D$3:$ABF$3,0)),"")</f>
        <v>0</v>
      </c>
      <c r="PE43" s="6">
        <f>IFERROR(INDEX(Sales!$D$5:$ABF$18,MATCH(UsagePerHour!$B43,Sales!$C$5:$C$18,0),MATCH(UsagePerHour!PE$4,Sales!$D$3:$ABF$3,0))/PE$2*INDEX(Usage!$D$5:$ABF$11,MATCH(UsagePerHour!$B$36,Usage!$C$5:$C$11,0),MATCH(UsagePerHour!PE$4,Usage!$D$3:$ABF$3,0)),"")</f>
        <v>3.3051125604881126</v>
      </c>
      <c r="PF43" s="6">
        <f>IFERROR(INDEX(Sales!$D$5:$ABF$18,MATCH(UsagePerHour!$B43,Sales!$C$5:$C$18,0),MATCH(UsagePerHour!PF$4,Sales!$D$3:$ABF$3,0))/PF$2*INDEX(Usage!$D$5:$ABF$11,MATCH(UsagePerHour!$B$36,Usage!$C$5:$C$11,0),MATCH(UsagePerHour!PF$4,Usage!$D$3:$ABF$3,0)),"")</f>
        <v>5.4974689275904023</v>
      </c>
      <c r="PG43" s="6">
        <f>IFERROR(INDEX(Sales!$D$5:$ABF$18,MATCH(UsagePerHour!$B43,Sales!$C$5:$C$18,0),MATCH(UsagePerHour!PG$4,Sales!$D$3:$ABF$3,0))/PG$2*INDEX(Usage!$D$5:$ABF$11,MATCH(UsagePerHour!$B$36,Usage!$C$5:$C$11,0),MATCH(UsagePerHour!PG$4,Usage!$D$3:$ABF$3,0)),"")</f>
        <v>1.7611595037403727</v>
      </c>
      <c r="PH43" s="6">
        <f>IFERROR(INDEX(Sales!$D$5:$ABF$18,MATCH(UsagePerHour!$B43,Sales!$C$5:$C$18,0),MATCH(UsagePerHour!PH$4,Sales!$D$3:$ABF$3,0))/PH$2*INDEX(Usage!$D$5:$ABF$11,MATCH(UsagePerHour!$B$36,Usage!$C$5:$C$11,0),MATCH(UsagePerHour!PH$4,Usage!$D$3:$ABF$3,0)),"")</f>
        <v>10.941258748061767</v>
      </c>
      <c r="PI43" s="6">
        <f>IFERROR(INDEX(Sales!$D$5:$ABF$18,MATCH(UsagePerHour!$B43,Sales!$C$5:$C$18,0),MATCH(UsagePerHour!PI$4,Sales!$D$3:$ABF$3,0))/PI$2*INDEX(Usage!$D$5:$ABF$11,MATCH(UsagePerHour!$B$36,Usage!$C$5:$C$11,0),MATCH(UsagePerHour!PI$4,Usage!$D$3:$ABF$3,0)),"")</f>
        <v>0</v>
      </c>
      <c r="PJ43" s="6">
        <f>IFERROR(INDEX(Sales!$D$5:$ABF$18,MATCH(UsagePerHour!$B43,Sales!$C$5:$C$18,0),MATCH(UsagePerHour!PJ$4,Sales!$D$3:$ABF$3,0))/PJ$2*INDEX(Usage!$D$5:$ABF$11,MATCH(UsagePerHour!$B$36,Usage!$C$5:$C$11,0),MATCH(UsagePerHour!PJ$4,Usage!$D$3:$ABF$3,0)),"")</f>
        <v>0</v>
      </c>
      <c r="PK43" s="6">
        <f>IFERROR(INDEX(Sales!$D$5:$ABF$18,MATCH(UsagePerHour!$B43,Sales!$C$5:$C$18,0),MATCH(UsagePerHour!PK$4,Sales!$D$3:$ABF$3,0))/PK$2*INDEX(Usage!$D$5:$ABF$11,MATCH(UsagePerHour!$B$36,Usage!$C$5:$C$11,0),MATCH(UsagePerHour!PK$4,Usage!$D$3:$ABF$3,0)),"")</f>
        <v>4.8945981873164897</v>
      </c>
      <c r="PL43" s="6">
        <f>IFERROR(INDEX(Sales!$D$5:$ABF$18,MATCH(UsagePerHour!$B43,Sales!$C$5:$C$18,0),MATCH(UsagePerHour!PL$4,Sales!$D$3:$ABF$3,0))/PL$2*INDEX(Usage!$D$5:$ABF$11,MATCH(UsagePerHour!$B$36,Usage!$C$5:$C$11,0),MATCH(UsagePerHour!PL$4,Usage!$D$3:$ABF$3,0)),"")</f>
        <v>1.5579522425075107</v>
      </c>
      <c r="PM43" s="6">
        <f>IFERROR(INDEX(Sales!$D$5:$ABF$18,MATCH(UsagePerHour!$B43,Sales!$C$5:$C$18,0),MATCH(UsagePerHour!PM$4,Sales!$D$3:$ABF$3,0))/PM$2*INDEX(Usage!$D$5:$ABF$11,MATCH(UsagePerHour!$B$36,Usage!$C$5:$C$11,0),MATCH(UsagePerHour!PM$4,Usage!$D$3:$ABF$3,0)),"")</f>
        <v>38.946984275896924</v>
      </c>
      <c r="PN43" s="6">
        <f>IFERROR(INDEX(Sales!$D$5:$ABF$18,MATCH(UsagePerHour!$B43,Sales!$C$5:$C$18,0),MATCH(UsagePerHour!PN$4,Sales!$D$3:$ABF$3,0))/PN$2*INDEX(Usage!$D$5:$ABF$11,MATCH(UsagePerHour!$B$36,Usage!$C$5:$C$11,0),MATCH(UsagePerHour!PN$4,Usage!$D$3:$ABF$3,0)),"")</f>
        <v>0</v>
      </c>
      <c r="PO43" s="6">
        <f>IFERROR(INDEX(Sales!$D$5:$ABF$18,MATCH(UsagePerHour!$B43,Sales!$C$5:$C$18,0),MATCH(UsagePerHour!PO$4,Sales!$D$3:$ABF$3,0))/PO$2*INDEX(Usage!$D$5:$ABF$11,MATCH(UsagePerHour!$B$36,Usage!$C$5:$C$11,0),MATCH(UsagePerHour!PO$4,Usage!$D$3:$ABF$3,0)),"")</f>
        <v>0</v>
      </c>
      <c r="PP43" s="6">
        <f>IFERROR(INDEX(Sales!$D$5:$ABF$18,MATCH(UsagePerHour!$B43,Sales!$C$5:$C$18,0),MATCH(UsagePerHour!PP$4,Sales!$D$3:$ABF$3,0))/PP$2*INDEX(Usage!$D$5:$ABF$11,MATCH(UsagePerHour!$B$36,Usage!$C$5:$C$11,0),MATCH(UsagePerHour!PP$4,Usage!$D$3:$ABF$3,0)),"")</f>
        <v>0</v>
      </c>
      <c r="PQ43" s="6">
        <f>IFERROR(INDEX(Sales!$D$5:$ABF$18,MATCH(UsagePerHour!$B43,Sales!$C$5:$C$18,0),MATCH(UsagePerHour!PQ$4,Sales!$D$3:$ABF$3,0))/PQ$2*INDEX(Usage!$D$5:$ABF$11,MATCH(UsagePerHour!$B$36,Usage!$C$5:$C$11,0),MATCH(UsagePerHour!PQ$4,Usage!$D$3:$ABF$3,0)),"")</f>
        <v>0</v>
      </c>
      <c r="PR43" s="6">
        <f>IFERROR(INDEX(Sales!$D$5:$ABF$18,MATCH(UsagePerHour!$B43,Sales!$C$5:$C$18,0),MATCH(UsagePerHour!PR$4,Sales!$D$3:$ABF$3,0))/PR$2*INDEX(Usage!$D$5:$ABF$11,MATCH(UsagePerHour!$B$36,Usage!$C$5:$C$11,0),MATCH(UsagePerHour!PR$4,Usage!$D$3:$ABF$3,0)),"")</f>
        <v>0.54951428284366444</v>
      </c>
      <c r="PS43" s="6">
        <f>IFERROR(INDEX(Sales!$D$5:$ABF$18,MATCH(UsagePerHour!$B43,Sales!$C$5:$C$18,0),MATCH(UsagePerHour!PS$4,Sales!$D$3:$ABF$3,0))/PS$2*INDEX(Usage!$D$5:$ABF$11,MATCH(UsagePerHour!$B$36,Usage!$C$5:$C$11,0),MATCH(UsagePerHour!PS$4,Usage!$D$3:$ABF$3,0)),"")</f>
        <v>5.4992227221559675</v>
      </c>
      <c r="PT43" s="6">
        <f>IFERROR(INDEX(Sales!$D$5:$ABF$18,MATCH(UsagePerHour!$B43,Sales!$C$5:$C$18,0),MATCH(UsagePerHour!PT$4,Sales!$D$3:$ABF$3,0))/PT$2*INDEX(Usage!$D$5:$ABF$11,MATCH(UsagePerHour!$B$36,Usage!$C$5:$C$11,0),MATCH(UsagePerHour!PT$4,Usage!$D$3:$ABF$3,0)),"")</f>
        <v>14.335945229808118</v>
      </c>
      <c r="PU43" s="6">
        <f>IFERROR(INDEX(Sales!$D$5:$ABF$18,MATCH(UsagePerHour!$B43,Sales!$C$5:$C$18,0),MATCH(UsagePerHour!PU$4,Sales!$D$3:$ABF$3,0))/PU$2*INDEX(Usage!$D$5:$ABF$11,MATCH(UsagePerHour!$B$36,Usage!$C$5:$C$11,0),MATCH(UsagePerHour!PU$4,Usage!$D$3:$ABF$3,0)),"")</f>
        <v>6.3279025384368541</v>
      </c>
      <c r="PV43" s="6">
        <f>IFERROR(INDEX(Sales!$D$5:$ABF$18,MATCH(UsagePerHour!$B43,Sales!$C$5:$C$18,0),MATCH(UsagePerHour!PV$4,Sales!$D$3:$ABF$3,0))/PV$2*INDEX(Usage!$D$5:$ABF$11,MATCH(UsagePerHour!$B$36,Usage!$C$5:$C$11,0),MATCH(UsagePerHour!PV$4,Usage!$D$3:$ABF$3,0)),"")</f>
        <v>0.36712066878356875</v>
      </c>
      <c r="PW43" s="6">
        <f>IFERROR(INDEX(Sales!$D$5:$ABF$18,MATCH(UsagePerHour!$B43,Sales!$C$5:$C$18,0),MATCH(UsagePerHour!PW$4,Sales!$D$3:$ABF$3,0))/PW$2*INDEX(Usage!$D$5:$ABF$11,MATCH(UsagePerHour!$B$36,Usage!$C$5:$C$11,0),MATCH(UsagePerHour!PW$4,Usage!$D$3:$ABF$3,0)),"")</f>
        <v>1.3344955634905542</v>
      </c>
      <c r="PX43" s="6">
        <f>IFERROR(INDEX(Sales!$D$5:$ABF$18,MATCH(UsagePerHour!$B43,Sales!$C$5:$C$18,0),MATCH(UsagePerHour!PX$4,Sales!$D$3:$ABF$3,0))/PX$2*INDEX(Usage!$D$5:$ABF$11,MATCH(UsagePerHour!$B$36,Usage!$C$5:$C$11,0),MATCH(UsagePerHour!PX$4,Usage!$D$3:$ABF$3,0)),"")</f>
        <v>0.14141173307901317</v>
      </c>
      <c r="PY43" s="6">
        <f>IFERROR(INDEX(Sales!$D$5:$ABF$18,MATCH(UsagePerHour!$B43,Sales!$C$5:$C$18,0),MATCH(UsagePerHour!PY$4,Sales!$D$3:$ABF$3,0))/PY$2*INDEX(Usage!$D$5:$ABF$11,MATCH(UsagePerHour!$B$36,Usage!$C$5:$C$11,0),MATCH(UsagePerHour!PY$4,Usage!$D$3:$ABF$3,0)),"")</f>
        <v>10.928795067487997</v>
      </c>
      <c r="PZ43" s="6">
        <f>IFERROR(INDEX(Sales!$D$5:$ABF$18,MATCH(UsagePerHour!$B43,Sales!$C$5:$C$18,0),MATCH(UsagePerHour!PZ$4,Sales!$D$3:$ABF$3,0))/PZ$2*INDEX(Usage!$D$5:$ABF$11,MATCH(UsagePerHour!$B$36,Usage!$C$5:$C$11,0),MATCH(UsagePerHour!PZ$4,Usage!$D$3:$ABF$3,0)),"")</f>
        <v>3.566391203798887</v>
      </c>
      <c r="QA43" s="6">
        <f>IFERROR(INDEX(Sales!$D$5:$ABF$18,MATCH(UsagePerHour!$B43,Sales!$C$5:$C$18,0),MATCH(UsagePerHour!QA$4,Sales!$D$3:$ABF$3,0))/QA$2*INDEX(Usage!$D$5:$ABF$11,MATCH(UsagePerHour!$B$36,Usage!$C$5:$C$11,0),MATCH(UsagePerHour!QA$4,Usage!$D$3:$ABF$3,0)),"")</f>
        <v>16.856560350099425</v>
      </c>
      <c r="QB43" s="6">
        <f>IFERROR(INDEX(Sales!$D$5:$ABF$18,MATCH(UsagePerHour!$B43,Sales!$C$5:$C$18,0),MATCH(UsagePerHour!QB$4,Sales!$D$3:$ABF$3,0))/QB$2*INDEX(Usage!$D$5:$ABF$11,MATCH(UsagePerHour!$B$36,Usage!$C$5:$C$11,0),MATCH(UsagePerHour!QB$4,Usage!$D$3:$ABF$3,0)),"")</f>
        <v>0</v>
      </c>
      <c r="QC43" s="6">
        <f>IFERROR(INDEX(Sales!$D$5:$ABF$18,MATCH(UsagePerHour!$B43,Sales!$C$5:$C$18,0),MATCH(UsagePerHour!QC$4,Sales!$D$3:$ABF$3,0))/QC$2*INDEX(Usage!$D$5:$ABF$11,MATCH(UsagePerHour!$B$36,Usage!$C$5:$C$11,0),MATCH(UsagePerHour!QC$4,Usage!$D$3:$ABF$3,0)),"")</f>
        <v>0</v>
      </c>
      <c r="QD43" s="6">
        <f>IFERROR(INDEX(Sales!$D$5:$ABF$18,MATCH(UsagePerHour!$B43,Sales!$C$5:$C$18,0),MATCH(UsagePerHour!QD$4,Sales!$D$3:$ABF$3,0))/QD$2*INDEX(Usage!$D$5:$ABF$11,MATCH(UsagePerHour!$B$36,Usage!$C$5:$C$11,0),MATCH(UsagePerHour!QD$4,Usage!$D$3:$ABF$3,0)),"")</f>
        <v>3.7294646450982509</v>
      </c>
      <c r="QE43" s="6">
        <f>IFERROR(INDEX(Sales!$D$5:$ABF$18,MATCH(UsagePerHour!$B43,Sales!$C$5:$C$18,0),MATCH(UsagePerHour!QE$4,Sales!$D$3:$ABF$3,0))/QE$2*INDEX(Usage!$D$5:$ABF$11,MATCH(UsagePerHour!$B$36,Usage!$C$5:$C$11,0),MATCH(UsagePerHour!QE$4,Usage!$D$3:$ABF$3,0)),"")</f>
        <v>0.490888822176481</v>
      </c>
      <c r="QF43" s="6">
        <f>IFERROR(INDEX(Sales!$D$5:$ABF$18,MATCH(UsagePerHour!$B43,Sales!$C$5:$C$18,0),MATCH(UsagePerHour!QF$4,Sales!$D$3:$ABF$3,0))/QF$2*INDEX(Usage!$D$5:$ABF$11,MATCH(UsagePerHour!$B$36,Usage!$C$5:$C$11,0),MATCH(UsagePerHour!QF$4,Usage!$D$3:$ABF$3,0)),"")</f>
        <v>2.8576226715129485</v>
      </c>
      <c r="QG43" s="6">
        <f>IFERROR(INDEX(Sales!$D$5:$ABF$18,MATCH(UsagePerHour!$B43,Sales!$C$5:$C$18,0),MATCH(UsagePerHour!QG$4,Sales!$D$3:$ABF$3,0))/QG$2*INDEX(Usage!$D$5:$ABF$11,MATCH(UsagePerHour!$B$36,Usage!$C$5:$C$11,0),MATCH(UsagePerHour!QG$4,Usage!$D$3:$ABF$3,0)),"")</f>
        <v>1.3157645743673458</v>
      </c>
      <c r="QH43" s="6">
        <f>IFERROR(INDEX(Sales!$D$5:$ABF$18,MATCH(UsagePerHour!$B43,Sales!$C$5:$C$18,0),MATCH(UsagePerHour!QH$4,Sales!$D$3:$ABF$3,0))/QH$2*INDEX(Usage!$D$5:$ABF$11,MATCH(UsagePerHour!$B$36,Usage!$C$5:$C$11,0),MATCH(UsagePerHour!QH$4,Usage!$D$3:$ABF$3,0)),"")</f>
        <v>14.046063336982993</v>
      </c>
      <c r="QI43" s="6">
        <f>IFERROR(INDEX(Sales!$D$5:$ABF$18,MATCH(UsagePerHour!$B43,Sales!$C$5:$C$18,0),MATCH(UsagePerHour!QI$4,Sales!$D$3:$ABF$3,0))/QI$2*INDEX(Usage!$D$5:$ABF$11,MATCH(UsagePerHour!$B$36,Usage!$C$5:$C$11,0),MATCH(UsagePerHour!QI$4,Usage!$D$3:$ABF$3,0)),"")</f>
        <v>2.7537891906091678</v>
      </c>
      <c r="QJ43" s="6">
        <f>IFERROR(INDEX(Sales!$D$5:$ABF$18,MATCH(UsagePerHour!$B43,Sales!$C$5:$C$18,0),MATCH(UsagePerHour!QJ$4,Sales!$D$3:$ABF$3,0))/QJ$2*INDEX(Usage!$D$5:$ABF$11,MATCH(UsagePerHour!$B$36,Usage!$C$5:$C$11,0),MATCH(UsagePerHour!QJ$4,Usage!$D$3:$ABF$3,0)),"")</f>
        <v>4.9859992948525354E-2</v>
      </c>
      <c r="QK43" s="6">
        <f>IFERROR(INDEX(Sales!$D$5:$ABF$18,MATCH(UsagePerHour!$B43,Sales!$C$5:$C$18,0),MATCH(UsagePerHour!QK$4,Sales!$D$3:$ABF$3,0))/QK$2*INDEX(Usage!$D$5:$ABF$11,MATCH(UsagePerHour!$B$36,Usage!$C$5:$C$11,0),MATCH(UsagePerHour!QK$4,Usage!$D$3:$ABF$3,0)),"")</f>
        <v>2.7406629457394325</v>
      </c>
      <c r="QL43" s="6">
        <f>IFERROR(INDEX(Sales!$D$5:$ABF$18,MATCH(UsagePerHour!$B43,Sales!$C$5:$C$18,0),MATCH(UsagePerHour!QL$4,Sales!$D$3:$ABF$3,0))/QL$2*INDEX(Usage!$D$5:$ABF$11,MATCH(UsagePerHour!$B$36,Usage!$C$5:$C$11,0),MATCH(UsagePerHour!QL$4,Usage!$D$3:$ABF$3,0)),"")</f>
        <v>1.3171838874089696</v>
      </c>
      <c r="QM43" s="6">
        <f>IFERROR(INDEX(Sales!$D$5:$ABF$18,MATCH(UsagePerHour!$B43,Sales!$C$5:$C$18,0),MATCH(UsagePerHour!QM$4,Sales!$D$3:$ABF$3,0))/QM$2*INDEX(Usage!$D$5:$ABF$11,MATCH(UsagePerHour!$B$36,Usage!$C$5:$C$11,0),MATCH(UsagePerHour!QM$4,Usage!$D$3:$ABF$3,0)),"")</f>
        <v>2.0003212872720484</v>
      </c>
      <c r="QN43" s="6">
        <f>IFERROR(INDEX(Sales!$D$5:$ABF$18,MATCH(UsagePerHour!$B43,Sales!$C$5:$C$18,0),MATCH(UsagePerHour!QN$4,Sales!$D$3:$ABF$3,0))/QN$2*INDEX(Usage!$D$5:$ABF$11,MATCH(UsagePerHour!$B$36,Usage!$C$5:$C$11,0),MATCH(UsagePerHour!QN$4,Usage!$D$3:$ABF$3,0)),"")</f>
        <v>3.9971749210032699</v>
      </c>
      <c r="QO43" s="6">
        <f>IFERROR(INDEX(Sales!$D$5:$ABF$18,MATCH(UsagePerHour!$B43,Sales!$C$5:$C$18,0),MATCH(UsagePerHour!QO$4,Sales!$D$3:$ABF$3,0))/QO$2*INDEX(Usage!$D$5:$ABF$11,MATCH(UsagePerHour!$B$36,Usage!$C$5:$C$11,0),MATCH(UsagePerHour!QO$4,Usage!$D$3:$ABF$3,0)),"")</f>
        <v>1.1833210914117416</v>
      </c>
      <c r="QP43" s="6">
        <f>IFERROR(INDEX(Sales!$D$5:$ABF$18,MATCH(UsagePerHour!$B43,Sales!$C$5:$C$18,0),MATCH(UsagePerHour!QP$4,Sales!$D$3:$ABF$3,0))/QP$2*INDEX(Usage!$D$5:$ABF$11,MATCH(UsagePerHour!$B$36,Usage!$C$5:$C$11,0),MATCH(UsagePerHour!QP$4,Usage!$D$3:$ABF$3,0)),"")</f>
        <v>11.391430009881523</v>
      </c>
      <c r="QQ43" s="6">
        <f>IFERROR(INDEX(Sales!$D$5:$ABF$18,MATCH(UsagePerHour!$B43,Sales!$C$5:$C$18,0),MATCH(UsagePerHour!QQ$4,Sales!$D$3:$ABF$3,0))/QQ$2*INDEX(Usage!$D$5:$ABF$11,MATCH(UsagePerHour!$B$36,Usage!$C$5:$C$11,0),MATCH(UsagePerHour!QQ$4,Usage!$D$3:$ABF$3,0)),"")</f>
        <v>1.0253027193097506</v>
      </c>
      <c r="QR43" s="6">
        <f>IFERROR(INDEX(Sales!$D$5:$ABF$18,MATCH(UsagePerHour!$B43,Sales!$C$5:$C$18,0),MATCH(UsagePerHour!QR$4,Sales!$D$3:$ABF$3,0))/QR$2*INDEX(Usage!$D$5:$ABF$11,MATCH(UsagePerHour!$B$36,Usage!$C$5:$C$11,0),MATCH(UsagePerHour!QR$4,Usage!$D$3:$ABF$3,0)),"")</f>
        <v>0</v>
      </c>
      <c r="QS43" s="6">
        <f>IFERROR(INDEX(Sales!$D$5:$ABF$18,MATCH(UsagePerHour!$B43,Sales!$C$5:$C$18,0),MATCH(UsagePerHour!QS$4,Sales!$D$3:$ABF$3,0))/QS$2*INDEX(Usage!$D$5:$ABF$11,MATCH(UsagePerHour!$B$36,Usage!$C$5:$C$11,0),MATCH(UsagePerHour!QS$4,Usage!$D$3:$ABF$3,0)),"")</f>
        <v>0.20725296830226395</v>
      </c>
      <c r="QT43" s="6">
        <f>IFERROR(INDEX(Sales!$D$5:$ABF$18,MATCH(UsagePerHour!$B43,Sales!$C$5:$C$18,0),MATCH(UsagePerHour!QT$4,Sales!$D$3:$ABF$3,0))/QT$2*INDEX(Usage!$D$5:$ABF$11,MATCH(UsagePerHour!$B$36,Usage!$C$5:$C$11,0),MATCH(UsagePerHour!QT$4,Usage!$D$3:$ABF$3,0)),"")</f>
        <v>1.5214512667472417</v>
      </c>
      <c r="QU43" s="6">
        <f>IFERROR(INDEX(Sales!$D$5:$ABF$18,MATCH(UsagePerHour!$B43,Sales!$C$5:$C$18,0),MATCH(UsagePerHour!QU$4,Sales!$D$3:$ABF$3,0))/QU$2*INDEX(Usage!$D$5:$ABF$11,MATCH(UsagePerHour!$B$36,Usage!$C$5:$C$11,0),MATCH(UsagePerHour!QU$4,Usage!$D$3:$ABF$3,0)),"")</f>
        <v>2.129080370459294</v>
      </c>
      <c r="QV43" s="6">
        <f>IFERROR(INDEX(Sales!$D$5:$ABF$18,MATCH(UsagePerHour!$B43,Sales!$C$5:$C$18,0),MATCH(UsagePerHour!QV$4,Sales!$D$3:$ABF$3,0))/QV$2*INDEX(Usage!$D$5:$ABF$11,MATCH(UsagePerHour!$B$36,Usage!$C$5:$C$11,0),MATCH(UsagePerHour!QV$4,Usage!$D$3:$ABF$3,0)),"")</f>
        <v>1.7905394604474232</v>
      </c>
      <c r="QW43" s="6">
        <f>IFERROR(INDEX(Sales!$D$5:$ABF$18,MATCH(UsagePerHour!$B43,Sales!$C$5:$C$18,0),MATCH(UsagePerHour!QW$4,Sales!$D$3:$ABF$3,0))/QW$2*INDEX(Usage!$D$5:$ABF$11,MATCH(UsagePerHour!$B$36,Usage!$C$5:$C$11,0),MATCH(UsagePerHour!QW$4,Usage!$D$3:$ABF$3,0)),"")</f>
        <v>3.0441502047025075</v>
      </c>
      <c r="QX43" s="6">
        <f>IFERROR(INDEX(Sales!$D$5:$ABF$18,MATCH(UsagePerHour!$B43,Sales!$C$5:$C$18,0),MATCH(UsagePerHour!QX$4,Sales!$D$3:$ABF$3,0))/QX$2*INDEX(Usage!$D$5:$ABF$11,MATCH(UsagePerHour!$B$36,Usage!$C$5:$C$11,0),MATCH(UsagePerHour!QX$4,Usage!$D$3:$ABF$3,0)),"")</f>
        <v>0.75282623866015352</v>
      </c>
      <c r="QY43" s="6">
        <f>IFERROR(INDEX(Sales!$D$5:$ABF$18,MATCH(UsagePerHour!$B43,Sales!$C$5:$C$18,0),MATCH(UsagePerHour!QY$4,Sales!$D$3:$ABF$3,0))/QY$2*INDEX(Usage!$D$5:$ABF$11,MATCH(UsagePerHour!$B$36,Usage!$C$5:$C$11,0),MATCH(UsagePerHour!QY$4,Usage!$D$3:$ABF$3,0)),"")</f>
        <v>6.2252828392545485</v>
      </c>
      <c r="QZ43" s="6">
        <f>IFERROR(INDEX(Sales!$D$5:$ABF$18,MATCH(UsagePerHour!$B43,Sales!$C$5:$C$18,0),MATCH(UsagePerHour!QZ$4,Sales!$D$3:$ABF$3,0))/QZ$2*INDEX(Usage!$D$5:$ABF$11,MATCH(UsagePerHour!$B$36,Usage!$C$5:$C$11,0),MATCH(UsagePerHour!QZ$4,Usage!$D$3:$ABF$3,0)),"")</f>
        <v>1.1205355589292871</v>
      </c>
      <c r="RA43" s="6">
        <f>IFERROR(INDEX(Sales!$D$5:$ABF$18,MATCH(UsagePerHour!$B43,Sales!$C$5:$C$18,0),MATCH(UsagePerHour!RA$4,Sales!$D$3:$ABF$3,0))/RA$2*INDEX(Usage!$D$5:$ABF$11,MATCH(UsagePerHour!$B$36,Usage!$C$5:$C$11,0),MATCH(UsagePerHour!RA$4,Usage!$D$3:$ABF$3,0)),"")</f>
        <v>2.0802756399974167</v>
      </c>
      <c r="RB43" s="6">
        <f>IFERROR(INDEX(Sales!$D$5:$ABF$18,MATCH(UsagePerHour!$B43,Sales!$C$5:$C$18,0),MATCH(UsagePerHour!RB$4,Sales!$D$3:$ABF$3,0))/RB$2*INDEX(Usage!$D$5:$ABF$11,MATCH(UsagePerHour!$B$36,Usage!$C$5:$C$11,0),MATCH(UsagePerHour!RB$4,Usage!$D$3:$ABF$3,0)),"")</f>
        <v>5.2699582907361275</v>
      </c>
      <c r="RC43" s="6">
        <f>IFERROR(INDEX(Sales!$D$5:$ABF$18,MATCH(UsagePerHour!$B43,Sales!$C$5:$C$18,0),MATCH(UsagePerHour!RC$4,Sales!$D$3:$ABF$3,0))/RC$2*INDEX(Usage!$D$5:$ABF$11,MATCH(UsagePerHour!$B$36,Usage!$C$5:$C$11,0),MATCH(UsagePerHour!RC$4,Usage!$D$3:$ABF$3,0)),"")</f>
        <v>2.0439297491767858</v>
      </c>
      <c r="RD43" s="6">
        <f>IFERROR(INDEX(Sales!$D$5:$ABF$18,MATCH(UsagePerHour!$B43,Sales!$C$5:$C$18,0),MATCH(UsagePerHour!RD$4,Sales!$D$3:$ABF$3,0))/RD$2*INDEX(Usage!$D$5:$ABF$11,MATCH(UsagePerHour!$B$36,Usage!$C$5:$C$11,0),MATCH(UsagePerHour!RD$4,Usage!$D$3:$ABF$3,0)),"")</f>
        <v>2.5336300317981064</v>
      </c>
      <c r="RE43" s="6">
        <f>IFERROR(INDEX(Sales!$D$5:$ABF$18,MATCH(UsagePerHour!$B43,Sales!$C$5:$C$18,0),MATCH(UsagePerHour!RE$4,Sales!$D$3:$ABF$3,0))/RE$2*INDEX(Usage!$D$5:$ABF$11,MATCH(UsagePerHour!$B$36,Usage!$C$5:$C$11,0),MATCH(UsagePerHour!RE$4,Usage!$D$3:$ABF$3,0)),"")</f>
        <v>0</v>
      </c>
      <c r="RF43" s="6">
        <f>IFERROR(INDEX(Sales!$D$5:$ABF$18,MATCH(UsagePerHour!$B43,Sales!$C$5:$C$18,0),MATCH(UsagePerHour!RF$4,Sales!$D$3:$ABF$3,0))/RF$2*INDEX(Usage!$D$5:$ABF$11,MATCH(UsagePerHour!$B$36,Usage!$C$5:$C$11,0),MATCH(UsagePerHour!RF$4,Usage!$D$3:$ABF$3,0)),"")</f>
        <v>0</v>
      </c>
      <c r="RG43" s="6">
        <f>IFERROR(INDEX(Sales!$D$5:$ABF$18,MATCH(UsagePerHour!$B43,Sales!$C$5:$C$18,0),MATCH(UsagePerHour!RG$4,Sales!$D$3:$ABF$3,0))/RG$2*INDEX(Usage!$D$5:$ABF$11,MATCH(UsagePerHour!$B$36,Usage!$C$5:$C$11,0),MATCH(UsagePerHour!RG$4,Usage!$D$3:$ABF$3,0)),"")</f>
        <v>0.63807885937480491</v>
      </c>
      <c r="RH43" s="6">
        <f>IFERROR(INDEX(Sales!$D$5:$ABF$18,MATCH(UsagePerHour!$B43,Sales!$C$5:$C$18,0),MATCH(UsagePerHour!RH$4,Sales!$D$3:$ABF$3,0))/RH$2*INDEX(Usage!$D$5:$ABF$11,MATCH(UsagePerHour!$B$36,Usage!$C$5:$C$11,0),MATCH(UsagePerHour!RH$4,Usage!$D$3:$ABF$3,0)),"")</f>
        <v>1.9068111403996324</v>
      </c>
      <c r="RI43" s="6">
        <f>IFERROR(INDEX(Sales!$D$5:$ABF$18,MATCH(UsagePerHour!$B43,Sales!$C$5:$C$18,0),MATCH(UsagePerHour!RI$4,Sales!$D$3:$ABF$3,0))/RI$2*INDEX(Usage!$D$5:$ABF$11,MATCH(UsagePerHour!$B$36,Usage!$C$5:$C$11,0),MATCH(UsagePerHour!RI$4,Usage!$D$3:$ABF$3,0)),"")</f>
        <v>2.2477343524576168</v>
      </c>
      <c r="RJ43" s="6">
        <f>IFERROR(INDEX(Sales!$D$5:$ABF$18,MATCH(UsagePerHour!$B43,Sales!$C$5:$C$18,0),MATCH(UsagePerHour!RJ$4,Sales!$D$3:$ABF$3,0))/RJ$2*INDEX(Usage!$D$5:$ABF$11,MATCH(UsagePerHour!$B$36,Usage!$C$5:$C$11,0),MATCH(UsagePerHour!RJ$4,Usage!$D$3:$ABF$3,0)),"")</f>
        <v>3.1478059199546191</v>
      </c>
      <c r="RK43" s="6">
        <f>IFERROR(INDEX(Sales!$D$5:$ABF$18,MATCH(UsagePerHour!$B43,Sales!$C$5:$C$18,0),MATCH(UsagePerHour!RK$4,Sales!$D$3:$ABF$3,0))/RK$2*INDEX(Usage!$D$5:$ABF$11,MATCH(UsagePerHour!$B$36,Usage!$C$5:$C$11,0),MATCH(UsagePerHour!RK$4,Usage!$D$3:$ABF$3,0)),"")</f>
        <v>3.6313565037077069</v>
      </c>
      <c r="RL43" s="6">
        <f>IFERROR(INDEX(Sales!$D$5:$ABF$18,MATCH(UsagePerHour!$B43,Sales!$C$5:$C$18,0),MATCH(UsagePerHour!RL$4,Sales!$D$3:$ABF$3,0))/RL$2*INDEX(Usage!$D$5:$ABF$11,MATCH(UsagePerHour!$B$36,Usage!$C$5:$C$11,0),MATCH(UsagePerHour!RL$4,Usage!$D$3:$ABF$3,0)),"")</f>
        <v>0.21151376141002443</v>
      </c>
      <c r="RM43" s="6">
        <f>IFERROR(INDEX(Sales!$D$5:$ABF$18,MATCH(UsagePerHour!$B43,Sales!$C$5:$C$18,0),MATCH(UsagePerHour!RM$4,Sales!$D$3:$ABF$3,0))/RM$2*INDEX(Usage!$D$5:$ABF$11,MATCH(UsagePerHour!$B$36,Usage!$C$5:$C$11,0),MATCH(UsagePerHour!RM$4,Usage!$D$3:$ABF$3,0)),"")</f>
        <v>0.4201187459180355</v>
      </c>
      <c r="RN43" s="6">
        <f>IFERROR(INDEX(Sales!$D$5:$ABF$18,MATCH(UsagePerHour!$B43,Sales!$C$5:$C$18,0),MATCH(UsagePerHour!RN$4,Sales!$D$3:$ABF$3,0))/RN$2*INDEX(Usage!$D$5:$ABF$11,MATCH(UsagePerHour!$B$36,Usage!$C$5:$C$11,0),MATCH(UsagePerHour!RN$4,Usage!$D$3:$ABF$3,0)),"")</f>
        <v>2.9258842499680986</v>
      </c>
      <c r="RO43" s="6">
        <f>IFERROR(INDEX(Sales!$D$5:$ABF$18,MATCH(UsagePerHour!$B43,Sales!$C$5:$C$18,0),MATCH(UsagePerHour!RO$4,Sales!$D$3:$ABF$3,0))/RO$2*INDEX(Usage!$D$5:$ABF$11,MATCH(UsagePerHour!$B$36,Usage!$C$5:$C$11,0),MATCH(UsagePerHour!RO$4,Usage!$D$3:$ABF$3,0)),"")</f>
        <v>3.4301795448730985</v>
      </c>
      <c r="RP43" s="6">
        <f>IFERROR(INDEX(Sales!$D$5:$ABF$18,MATCH(UsagePerHour!$B43,Sales!$C$5:$C$18,0),MATCH(UsagePerHour!RP$4,Sales!$D$3:$ABF$3,0))/RP$2*INDEX(Usage!$D$5:$ABF$11,MATCH(UsagePerHour!$B$36,Usage!$C$5:$C$11,0),MATCH(UsagePerHour!RP$4,Usage!$D$3:$ABF$3,0)),"")</f>
        <v>6.4794584030249451</v>
      </c>
      <c r="RQ43" s="6">
        <f>IFERROR(INDEX(Sales!$D$5:$ABF$18,MATCH(UsagePerHour!$B43,Sales!$C$5:$C$18,0),MATCH(UsagePerHour!RQ$4,Sales!$D$3:$ABF$3,0))/RQ$2*INDEX(Usage!$D$5:$ABF$11,MATCH(UsagePerHour!$B$36,Usage!$C$5:$C$11,0),MATCH(UsagePerHour!RQ$4,Usage!$D$3:$ABF$3,0)),"")</f>
        <v>2.5551986641975586</v>
      </c>
      <c r="RR43" s="6">
        <f>IFERROR(INDEX(Sales!$D$5:$ABF$18,MATCH(UsagePerHour!$B43,Sales!$C$5:$C$18,0),MATCH(UsagePerHour!RR$4,Sales!$D$3:$ABF$3,0))/RR$2*INDEX(Usage!$D$5:$ABF$11,MATCH(UsagePerHour!$B$36,Usage!$C$5:$C$11,0),MATCH(UsagePerHour!RR$4,Usage!$D$3:$ABF$3,0)),"")</f>
        <v>1.7719134489154222</v>
      </c>
      <c r="RS43" s="6">
        <f>IFERROR(INDEX(Sales!$D$5:$ABF$18,MATCH(UsagePerHour!$B43,Sales!$C$5:$C$18,0),MATCH(UsagePerHour!RS$4,Sales!$D$3:$ABF$3,0))/RS$2*INDEX(Usage!$D$5:$ABF$11,MATCH(UsagePerHour!$B$36,Usage!$C$5:$C$11,0),MATCH(UsagePerHour!RS$4,Usage!$D$3:$ABF$3,0)),"")</f>
        <v>4.3015406367735434</v>
      </c>
      <c r="RT43" s="6">
        <f>IFERROR(INDEX(Sales!$D$5:$ABF$18,MATCH(UsagePerHour!$B43,Sales!$C$5:$C$18,0),MATCH(UsagePerHour!RT$4,Sales!$D$3:$ABF$3,0))/RT$2*INDEX(Usage!$D$5:$ABF$11,MATCH(UsagePerHour!$B$36,Usage!$C$5:$C$11,0),MATCH(UsagePerHour!RT$4,Usage!$D$3:$ABF$3,0)),"")</f>
        <v>4.8618806912314216</v>
      </c>
      <c r="RU43" s="6">
        <f>IFERROR(INDEX(Sales!$D$5:$ABF$18,MATCH(UsagePerHour!$B43,Sales!$C$5:$C$18,0),MATCH(UsagePerHour!RU$4,Sales!$D$3:$ABF$3,0))/RU$2*INDEX(Usage!$D$5:$ABF$11,MATCH(UsagePerHour!$B$36,Usage!$C$5:$C$11,0),MATCH(UsagePerHour!RU$4,Usage!$D$3:$ABF$3,0)),"")</f>
        <v>0.93800944520551877</v>
      </c>
      <c r="RV43" s="6">
        <f>IFERROR(INDEX(Sales!$D$5:$ABF$18,MATCH(UsagePerHour!$B43,Sales!$C$5:$C$18,0),MATCH(UsagePerHour!RV$4,Sales!$D$3:$ABF$3,0))/RV$2*INDEX(Usage!$D$5:$ABF$11,MATCH(UsagePerHour!$B$36,Usage!$C$5:$C$11,0),MATCH(UsagePerHour!RV$4,Usage!$D$3:$ABF$3,0)),"")</f>
        <v>14.807513292110619</v>
      </c>
      <c r="RW43" s="6">
        <f>IFERROR(INDEX(Sales!$D$5:$ABF$18,MATCH(UsagePerHour!$B43,Sales!$C$5:$C$18,0),MATCH(UsagePerHour!RW$4,Sales!$D$3:$ABF$3,0))/RW$2*INDEX(Usage!$D$5:$ABF$11,MATCH(UsagePerHour!$B$36,Usage!$C$5:$C$11,0),MATCH(UsagePerHour!RW$4,Usage!$D$3:$ABF$3,0)),"")</f>
        <v>1.5491440485264036</v>
      </c>
      <c r="RX43" s="6">
        <f>IFERROR(INDEX(Sales!$D$5:$ABF$18,MATCH(UsagePerHour!$B43,Sales!$C$5:$C$18,0),MATCH(UsagePerHour!RX$4,Sales!$D$3:$ABF$3,0))/RX$2*INDEX(Usage!$D$5:$ABF$11,MATCH(UsagePerHour!$B$36,Usage!$C$5:$C$11,0),MATCH(UsagePerHour!RX$4,Usage!$D$3:$ABF$3,0)),"")</f>
        <v>3.8704501052044753</v>
      </c>
      <c r="RY43" s="6">
        <f>IFERROR(INDEX(Sales!$D$5:$ABF$18,MATCH(UsagePerHour!$B43,Sales!$C$5:$C$18,0),MATCH(UsagePerHour!RY$4,Sales!$D$3:$ABF$3,0))/RY$2*INDEX(Usage!$D$5:$ABF$11,MATCH(UsagePerHour!$B$36,Usage!$C$5:$C$11,0),MATCH(UsagePerHour!RY$4,Usage!$D$3:$ABF$3,0)),"")</f>
        <v>3.9512314054083095</v>
      </c>
      <c r="RZ43" s="6">
        <f>IFERROR(INDEX(Sales!$D$5:$ABF$18,MATCH(UsagePerHour!$B43,Sales!$C$5:$C$18,0),MATCH(UsagePerHour!RZ$4,Sales!$D$3:$ABF$3,0))/RZ$2*INDEX(Usage!$D$5:$ABF$11,MATCH(UsagePerHour!$B$36,Usage!$C$5:$C$11,0),MATCH(UsagePerHour!RZ$4,Usage!$D$3:$ABF$3,0)),"")</f>
        <v>2.8050696245909035</v>
      </c>
      <c r="SA43" s="6">
        <f>IFERROR(INDEX(Sales!$D$5:$ABF$18,MATCH(UsagePerHour!$B43,Sales!$C$5:$C$18,0),MATCH(UsagePerHour!SA$4,Sales!$D$3:$ABF$3,0))/SA$2*INDEX(Usage!$D$5:$ABF$11,MATCH(UsagePerHour!$B$36,Usage!$C$5:$C$11,0),MATCH(UsagePerHour!SA$4,Usage!$D$3:$ABF$3,0)),"")</f>
        <v>2.4845867519107867</v>
      </c>
      <c r="SB43" s="6">
        <f>IFERROR(INDEX(Sales!$D$5:$ABF$18,MATCH(UsagePerHour!$B43,Sales!$C$5:$C$18,0),MATCH(UsagePerHour!SB$4,Sales!$D$3:$ABF$3,0))/SB$2*INDEX(Usage!$D$5:$ABF$11,MATCH(UsagePerHour!$B$36,Usage!$C$5:$C$11,0),MATCH(UsagePerHour!SB$4,Usage!$D$3:$ABF$3,0)),"")</f>
        <v>0.50677171168125312</v>
      </c>
      <c r="SC43" s="6">
        <f>IFERROR(INDEX(Sales!$D$5:$ABF$18,MATCH(UsagePerHour!$B43,Sales!$C$5:$C$18,0),MATCH(UsagePerHour!SC$4,Sales!$D$3:$ABF$3,0))/SC$2*INDEX(Usage!$D$5:$ABF$11,MATCH(UsagePerHour!$B$36,Usage!$C$5:$C$11,0),MATCH(UsagePerHour!SC$4,Usage!$D$3:$ABF$3,0)),"")</f>
        <v>2.9274843364769847</v>
      </c>
      <c r="SD43" s="6">
        <f>IFERROR(INDEX(Sales!$D$5:$ABF$18,MATCH(UsagePerHour!$B43,Sales!$C$5:$C$18,0),MATCH(UsagePerHour!SD$4,Sales!$D$3:$ABF$3,0))/SD$2*INDEX(Usage!$D$5:$ABF$11,MATCH(UsagePerHour!$B$36,Usage!$C$5:$C$11,0),MATCH(UsagePerHour!SD$4,Usage!$D$3:$ABF$3,0)),"")</f>
        <v>2.0443188107758008</v>
      </c>
      <c r="SE43" s="6">
        <f>IFERROR(INDEX(Sales!$D$5:$ABF$18,MATCH(UsagePerHour!$B43,Sales!$C$5:$C$18,0),MATCH(UsagePerHour!SE$4,Sales!$D$3:$ABF$3,0))/SE$2*INDEX(Usage!$D$5:$ABF$11,MATCH(UsagePerHour!$B$36,Usage!$C$5:$C$11,0),MATCH(UsagePerHour!SE$4,Usage!$D$3:$ABF$3,0)),"")</f>
        <v>3.8481731194811375</v>
      </c>
      <c r="SF43" s="6">
        <f>IFERROR(INDEX(Sales!$D$5:$ABF$18,MATCH(UsagePerHour!$B43,Sales!$C$5:$C$18,0),MATCH(UsagePerHour!SF$4,Sales!$D$3:$ABF$3,0))/SF$2*INDEX(Usage!$D$5:$ABF$11,MATCH(UsagePerHour!$B$36,Usage!$C$5:$C$11,0),MATCH(UsagePerHour!SF$4,Usage!$D$3:$ABF$3,0)),"")</f>
        <v>3.0302146625573241</v>
      </c>
      <c r="SG43" s="6" t="str">
        <f>IFERROR(INDEX(Sales!$D$5:$ABF$18,MATCH(UsagePerHour!$B43,Sales!$C$5:$C$18,0),MATCH(UsagePerHour!SG$4,Sales!$D$3:$ABF$3,0))/SG$2*INDEX(Usage!$D$5:$ABF$11,MATCH(UsagePerHour!$B$36,Usage!$C$5:$C$11,0),MATCH(UsagePerHour!SG$4,Usage!$D$3:$ABF$3,0)),"")</f>
        <v/>
      </c>
      <c r="SH43" s="6" t="str">
        <f>IFERROR(INDEX(Sales!$D$5:$ABF$18,MATCH(UsagePerHour!$B43,Sales!$C$5:$C$18,0),MATCH(UsagePerHour!SH$4,Sales!$D$3:$ABF$3,0))/SH$2*INDEX(Usage!$D$5:$ABF$11,MATCH(UsagePerHour!$B$36,Usage!$C$5:$C$11,0),MATCH(UsagePerHour!SH$4,Usage!$D$3:$ABF$3,0)),"")</f>
        <v/>
      </c>
      <c r="SI43" s="6" t="str">
        <f>IFERROR(INDEX(Sales!$D$5:$ABF$18,MATCH(UsagePerHour!$B43,Sales!$C$5:$C$18,0),MATCH(UsagePerHour!SI$4,Sales!$D$3:$ABF$3,0))/SI$2*INDEX(Usage!$D$5:$ABF$11,MATCH(UsagePerHour!$B$36,Usage!$C$5:$C$11,0),MATCH(UsagePerHour!SI$4,Usage!$D$3:$ABF$3,0)),"")</f>
        <v/>
      </c>
      <c r="SJ43" s="6" t="str">
        <f>IFERROR(INDEX(Sales!$D$5:$ABF$18,MATCH(UsagePerHour!$B43,Sales!$C$5:$C$18,0),MATCH(UsagePerHour!SJ$4,Sales!$D$3:$ABF$3,0))/SJ$2*INDEX(Usage!$D$5:$ABF$11,MATCH(UsagePerHour!$B$36,Usage!$C$5:$C$11,0),MATCH(UsagePerHour!SJ$4,Usage!$D$3:$ABF$3,0)),"")</f>
        <v/>
      </c>
      <c r="SK43" s="6" t="str">
        <f>IFERROR(INDEX(Sales!$D$5:$ABF$18,MATCH(UsagePerHour!$B43,Sales!$C$5:$C$18,0),MATCH(UsagePerHour!SK$4,Sales!$D$3:$ABF$3,0))/SK$2*INDEX(Usage!$D$5:$ABF$11,MATCH(UsagePerHour!$B$36,Usage!$C$5:$C$11,0),MATCH(UsagePerHour!SK$4,Usage!$D$3:$ABF$3,0)),"")</f>
        <v/>
      </c>
      <c r="SL43" s="6" t="str">
        <f>IFERROR(INDEX(Sales!$D$5:$ABF$18,MATCH(UsagePerHour!$B43,Sales!$C$5:$C$18,0),MATCH(UsagePerHour!SL$4,Sales!$D$3:$ABF$3,0))/SL$2*INDEX(Usage!$D$5:$ABF$11,MATCH(UsagePerHour!$B$36,Usage!$C$5:$C$11,0),MATCH(UsagePerHour!SL$4,Usage!$D$3:$ABF$3,0)),"")</f>
        <v/>
      </c>
      <c r="SM43" s="6" t="str">
        <f>IFERROR(INDEX(Sales!$D$5:$ABF$18,MATCH(UsagePerHour!$B43,Sales!$C$5:$C$18,0),MATCH(UsagePerHour!SM$4,Sales!$D$3:$ABF$3,0))/SM$2*INDEX(Usage!$D$5:$ABF$11,MATCH(UsagePerHour!$B$36,Usage!$C$5:$C$11,0),MATCH(UsagePerHour!SM$4,Usage!$D$3:$ABF$3,0)),"")</f>
        <v/>
      </c>
      <c r="SN43" s="6" t="str">
        <f>IFERROR(INDEX(Sales!$D$5:$ABF$18,MATCH(UsagePerHour!$B43,Sales!$C$5:$C$18,0),MATCH(UsagePerHour!SN$4,Sales!$D$3:$ABF$3,0))/SN$2*INDEX(Usage!$D$5:$ABF$11,MATCH(UsagePerHour!$B$36,Usage!$C$5:$C$11,0),MATCH(UsagePerHour!SN$4,Usage!$D$3:$ABF$3,0)),"")</f>
        <v/>
      </c>
      <c r="SO43" s="6" t="str">
        <f>IFERROR(INDEX(Sales!$D$5:$ABF$18,MATCH(UsagePerHour!$B43,Sales!$C$5:$C$18,0),MATCH(UsagePerHour!SO$4,Sales!$D$3:$ABF$3,0))/SO$2*INDEX(Usage!$D$5:$ABF$11,MATCH(UsagePerHour!$B$36,Usage!$C$5:$C$11,0),MATCH(UsagePerHour!SO$4,Usage!$D$3:$ABF$3,0)),"")</f>
        <v/>
      </c>
      <c r="SP43" s="6" t="str">
        <f>IFERROR(INDEX(Sales!$D$5:$ABF$18,MATCH(UsagePerHour!$B43,Sales!$C$5:$C$18,0),MATCH(UsagePerHour!SP$4,Sales!$D$3:$ABF$3,0))/SP$2*INDEX(Usage!$D$5:$ABF$11,MATCH(UsagePerHour!$B$36,Usage!$C$5:$C$11,0),MATCH(UsagePerHour!SP$4,Usage!$D$3:$ABF$3,0)),"")</f>
        <v/>
      </c>
      <c r="SQ43" s="6" t="str">
        <f>IFERROR(INDEX(Sales!$D$5:$ABF$18,MATCH(UsagePerHour!$B43,Sales!$C$5:$C$18,0),MATCH(UsagePerHour!SQ$4,Sales!$D$3:$ABF$3,0))/SQ$2*INDEX(Usage!$D$5:$ABF$11,MATCH(UsagePerHour!$B$36,Usage!$C$5:$C$11,0),MATCH(UsagePerHour!SQ$4,Usage!$D$3:$ABF$3,0)),"")</f>
        <v/>
      </c>
      <c r="SR43" s="6" t="str">
        <f>IFERROR(INDEX(Sales!$D$5:$ABF$18,MATCH(UsagePerHour!$B43,Sales!$C$5:$C$18,0),MATCH(UsagePerHour!SR$4,Sales!$D$3:$ABF$3,0))/SR$2*INDEX(Usage!$D$5:$ABF$11,MATCH(UsagePerHour!$B$36,Usage!$C$5:$C$11,0),MATCH(UsagePerHour!SR$4,Usage!$D$3:$ABF$3,0)),"")</f>
        <v/>
      </c>
      <c r="SS43" s="6" t="str">
        <f>IFERROR(INDEX(Sales!$D$5:$ABF$18,MATCH(UsagePerHour!$B43,Sales!$C$5:$C$18,0),MATCH(UsagePerHour!SS$4,Sales!$D$3:$ABF$3,0))/SS$2*INDEX(Usage!$D$5:$ABF$11,MATCH(UsagePerHour!$B$36,Usage!$C$5:$C$11,0),MATCH(UsagePerHour!SS$4,Usage!$D$3:$ABF$3,0)),"")</f>
        <v/>
      </c>
      <c r="ST43" s="6" t="str">
        <f>IFERROR(INDEX(Sales!$D$5:$ABF$18,MATCH(UsagePerHour!$B43,Sales!$C$5:$C$18,0),MATCH(UsagePerHour!ST$4,Sales!$D$3:$ABF$3,0))/ST$2*INDEX(Usage!$D$5:$ABF$11,MATCH(UsagePerHour!$B$36,Usage!$C$5:$C$11,0),MATCH(UsagePerHour!ST$4,Usage!$D$3:$ABF$3,0)),"")</f>
        <v/>
      </c>
      <c r="SU43" s="6" t="str">
        <f>IFERROR(INDEX(Sales!$D$5:$ABF$18,MATCH(UsagePerHour!$B43,Sales!$C$5:$C$18,0),MATCH(UsagePerHour!SU$4,Sales!$D$3:$ABF$3,0))/SU$2*INDEX(Usage!$D$5:$ABF$11,MATCH(UsagePerHour!$B$36,Usage!$C$5:$C$11,0),MATCH(UsagePerHour!SU$4,Usage!$D$3:$ABF$3,0)),"")</f>
        <v/>
      </c>
      <c r="SV43" s="6" t="str">
        <f>IFERROR(INDEX(Sales!$D$5:$ABF$18,MATCH(UsagePerHour!$B43,Sales!$C$5:$C$18,0),MATCH(UsagePerHour!SV$4,Sales!$D$3:$ABF$3,0))/SV$2*INDEX(Usage!$D$5:$ABF$11,MATCH(UsagePerHour!$B$36,Usage!$C$5:$C$11,0),MATCH(UsagePerHour!SV$4,Usage!$D$3:$ABF$3,0)),"")</f>
        <v/>
      </c>
      <c r="SW43" s="6" t="str">
        <f>IFERROR(INDEX(Sales!$D$5:$ABF$18,MATCH(UsagePerHour!$B43,Sales!$C$5:$C$18,0),MATCH(UsagePerHour!SW$4,Sales!$D$3:$ABF$3,0))/SW$2*INDEX(Usage!$D$5:$ABF$11,MATCH(UsagePerHour!$B$36,Usage!$C$5:$C$11,0),MATCH(UsagePerHour!SW$4,Usage!$D$3:$ABF$3,0)),"")</f>
        <v/>
      </c>
      <c r="SX43" s="6" t="str">
        <f>IFERROR(INDEX(Sales!$D$5:$ABF$18,MATCH(UsagePerHour!$B43,Sales!$C$5:$C$18,0),MATCH(UsagePerHour!SX$4,Sales!$D$3:$ABF$3,0))/SX$2*INDEX(Usage!$D$5:$ABF$11,MATCH(UsagePerHour!$B$36,Usage!$C$5:$C$11,0),MATCH(UsagePerHour!SX$4,Usage!$D$3:$ABF$3,0)),"")</f>
        <v/>
      </c>
      <c r="SY43" s="6" t="str">
        <f>IFERROR(INDEX(Sales!$D$5:$ABF$18,MATCH(UsagePerHour!$B43,Sales!$C$5:$C$18,0),MATCH(UsagePerHour!SY$4,Sales!$D$3:$ABF$3,0))/SY$2*INDEX(Usage!$D$5:$ABF$11,MATCH(UsagePerHour!$B$36,Usage!$C$5:$C$11,0),MATCH(UsagePerHour!SY$4,Usage!$D$3:$ABF$3,0)),"")</f>
        <v/>
      </c>
      <c r="SZ43" s="6" t="str">
        <f>IFERROR(INDEX(Sales!$D$5:$ABF$18,MATCH(UsagePerHour!$B43,Sales!$C$5:$C$18,0),MATCH(UsagePerHour!SZ$4,Sales!$D$3:$ABF$3,0))/SZ$2*INDEX(Usage!$D$5:$ABF$11,MATCH(UsagePerHour!$B$36,Usage!$C$5:$C$11,0),MATCH(UsagePerHour!SZ$4,Usage!$D$3:$ABF$3,0)),"")</f>
        <v/>
      </c>
      <c r="TA43" s="6" t="str">
        <f>IFERROR(INDEX(Sales!$D$5:$ABF$18,MATCH(UsagePerHour!$B43,Sales!$C$5:$C$18,0),MATCH(UsagePerHour!TA$4,Sales!$D$3:$ABF$3,0))/TA$2*INDEX(Usage!$D$5:$ABF$11,MATCH(UsagePerHour!$B$36,Usage!$C$5:$C$11,0),MATCH(UsagePerHour!TA$4,Usage!$D$3:$ABF$3,0)),"")</f>
        <v/>
      </c>
      <c r="TB43" s="6" t="str">
        <f>IFERROR(INDEX(Sales!$D$5:$ABF$18,MATCH(UsagePerHour!$B43,Sales!$C$5:$C$18,0),MATCH(UsagePerHour!TB$4,Sales!$D$3:$ABF$3,0))/TB$2*INDEX(Usage!$D$5:$ABF$11,MATCH(UsagePerHour!$B$36,Usage!$C$5:$C$11,0),MATCH(UsagePerHour!TB$4,Usage!$D$3:$ABF$3,0)),"")</f>
        <v/>
      </c>
      <c r="TC43" s="6" t="str">
        <f>IFERROR(INDEX(Sales!$D$5:$ABF$18,MATCH(UsagePerHour!$B43,Sales!$C$5:$C$18,0),MATCH(UsagePerHour!TC$4,Sales!$D$3:$ABF$3,0))/TC$2*INDEX(Usage!$D$5:$ABF$11,MATCH(UsagePerHour!$B$36,Usage!$C$5:$C$11,0),MATCH(UsagePerHour!TC$4,Usage!$D$3:$ABF$3,0)),"")</f>
        <v/>
      </c>
      <c r="TD43" s="6" t="str">
        <f>IFERROR(INDEX(Sales!$D$5:$ABF$18,MATCH(UsagePerHour!$B43,Sales!$C$5:$C$18,0),MATCH(UsagePerHour!TD$4,Sales!$D$3:$ABF$3,0))/TD$2*INDEX(Usage!$D$5:$ABF$11,MATCH(UsagePerHour!$B$36,Usage!$C$5:$C$11,0),MATCH(UsagePerHour!TD$4,Usage!$D$3:$ABF$3,0)),"")</f>
        <v/>
      </c>
      <c r="TE43" s="6" t="str">
        <f>IFERROR(INDEX(Sales!$D$5:$ABF$18,MATCH(UsagePerHour!$B43,Sales!$C$5:$C$18,0),MATCH(UsagePerHour!TE$4,Sales!$D$3:$ABF$3,0))/TE$2*INDEX(Usage!$D$5:$ABF$11,MATCH(UsagePerHour!$B$36,Usage!$C$5:$C$11,0),MATCH(UsagePerHour!TE$4,Usage!$D$3:$ABF$3,0)),"")</f>
        <v/>
      </c>
      <c r="TF43" s="6" t="str">
        <f>IFERROR(INDEX(Sales!$D$5:$ABF$18,MATCH(UsagePerHour!$B43,Sales!$C$5:$C$18,0),MATCH(UsagePerHour!TF$4,Sales!$D$3:$ABF$3,0))/TF$2*INDEX(Usage!$D$5:$ABF$11,MATCH(UsagePerHour!$B$36,Usage!$C$5:$C$11,0),MATCH(UsagePerHour!TF$4,Usage!$D$3:$ABF$3,0)),"")</f>
        <v/>
      </c>
      <c r="TG43" s="6" t="str">
        <f>IFERROR(INDEX(Sales!$D$5:$ABF$18,MATCH(UsagePerHour!$B43,Sales!$C$5:$C$18,0),MATCH(UsagePerHour!TG$4,Sales!$D$3:$ABF$3,0))/TG$2*INDEX(Usage!$D$5:$ABF$11,MATCH(UsagePerHour!$B$36,Usage!$C$5:$C$11,0),MATCH(UsagePerHour!TG$4,Usage!$D$3:$ABF$3,0)),"")</f>
        <v/>
      </c>
      <c r="TH43" s="6" t="str">
        <f>IFERROR(INDEX(Sales!$D$5:$ABF$18,MATCH(UsagePerHour!$B43,Sales!$C$5:$C$18,0),MATCH(UsagePerHour!TH$4,Sales!$D$3:$ABF$3,0))/TH$2*INDEX(Usage!$D$5:$ABF$11,MATCH(UsagePerHour!$B$36,Usage!$C$5:$C$11,0),MATCH(UsagePerHour!TH$4,Usage!$D$3:$ABF$3,0)),"")</f>
        <v/>
      </c>
      <c r="TI43" s="6" t="str">
        <f>IFERROR(INDEX(Sales!$D$5:$ABF$18,MATCH(UsagePerHour!$B43,Sales!$C$5:$C$18,0),MATCH(UsagePerHour!TI$4,Sales!$D$3:$ABF$3,0))/TI$2*INDEX(Usage!$D$5:$ABF$11,MATCH(UsagePerHour!$B$36,Usage!$C$5:$C$11,0),MATCH(UsagePerHour!TI$4,Usage!$D$3:$ABF$3,0)),"")</f>
        <v/>
      </c>
      <c r="TJ43" s="6" t="str">
        <f>IFERROR(INDEX(Sales!$D$5:$ABF$18,MATCH(UsagePerHour!$B43,Sales!$C$5:$C$18,0),MATCH(UsagePerHour!TJ$4,Sales!$D$3:$ABF$3,0))/TJ$2*INDEX(Usage!$D$5:$ABF$11,MATCH(UsagePerHour!$B$36,Usage!$C$5:$C$11,0),MATCH(UsagePerHour!TJ$4,Usage!$D$3:$ABF$3,0)),"")</f>
        <v/>
      </c>
      <c r="TK43" s="6" t="str">
        <f>IFERROR(INDEX(Sales!$D$5:$ABF$18,MATCH(UsagePerHour!$B43,Sales!$C$5:$C$18,0),MATCH(UsagePerHour!TK$4,Sales!$D$3:$ABF$3,0))/TK$2*INDEX(Usage!$D$5:$ABF$11,MATCH(UsagePerHour!$B$36,Usage!$C$5:$C$11,0),MATCH(UsagePerHour!TK$4,Usage!$D$3:$ABF$3,0)),"")</f>
        <v/>
      </c>
      <c r="TL43" s="6" t="str">
        <f>IFERROR(INDEX(Sales!$D$5:$ABF$18,MATCH(UsagePerHour!$B43,Sales!$C$5:$C$18,0),MATCH(UsagePerHour!TL$4,Sales!$D$3:$ABF$3,0))/TL$2*INDEX(Usage!$D$5:$ABF$11,MATCH(UsagePerHour!$B$36,Usage!$C$5:$C$11,0),MATCH(UsagePerHour!TL$4,Usage!$D$3:$ABF$3,0)),"")</f>
        <v/>
      </c>
      <c r="TM43" s="6" t="str">
        <f>IFERROR(INDEX(Sales!$D$5:$ABF$18,MATCH(UsagePerHour!$B43,Sales!$C$5:$C$18,0),MATCH(UsagePerHour!TM$4,Sales!$D$3:$ABF$3,0))/TM$2*INDEX(Usage!$D$5:$ABF$11,MATCH(UsagePerHour!$B$36,Usage!$C$5:$C$11,0),MATCH(UsagePerHour!TM$4,Usage!$D$3:$ABF$3,0)),"")</f>
        <v/>
      </c>
      <c r="TN43" s="6" t="str">
        <f>IFERROR(INDEX(Sales!$D$5:$ABF$18,MATCH(UsagePerHour!$B43,Sales!$C$5:$C$18,0),MATCH(UsagePerHour!TN$4,Sales!$D$3:$ABF$3,0))/TN$2*INDEX(Usage!$D$5:$ABF$11,MATCH(UsagePerHour!$B$36,Usage!$C$5:$C$11,0),MATCH(UsagePerHour!TN$4,Usage!$D$3:$ABF$3,0)),"")</f>
        <v/>
      </c>
      <c r="TO43" s="6" t="str">
        <f>IFERROR(INDEX(Sales!$D$5:$ABF$18,MATCH(UsagePerHour!$B43,Sales!$C$5:$C$18,0),MATCH(UsagePerHour!TO$4,Sales!$D$3:$ABF$3,0))/TO$2*INDEX(Usage!$D$5:$ABF$11,MATCH(UsagePerHour!$B$36,Usage!$C$5:$C$11,0),MATCH(UsagePerHour!TO$4,Usage!$D$3:$ABF$3,0)),"")</f>
        <v/>
      </c>
      <c r="TP43" s="6" t="str">
        <f>IFERROR(INDEX(Sales!$D$5:$ABF$18,MATCH(UsagePerHour!$B43,Sales!$C$5:$C$18,0),MATCH(UsagePerHour!TP$4,Sales!$D$3:$ABF$3,0))/TP$2*INDEX(Usage!$D$5:$ABF$11,MATCH(UsagePerHour!$B$36,Usage!$C$5:$C$11,0),MATCH(UsagePerHour!TP$4,Usage!$D$3:$ABF$3,0)),"")</f>
        <v/>
      </c>
      <c r="TQ43" s="6" t="str">
        <f>IFERROR(INDEX(Sales!$D$5:$ABF$18,MATCH(UsagePerHour!$B43,Sales!$C$5:$C$18,0),MATCH(UsagePerHour!TQ$4,Sales!$D$3:$ABF$3,0))/TQ$2*INDEX(Usage!$D$5:$ABF$11,MATCH(UsagePerHour!$B$36,Usage!$C$5:$C$11,0),MATCH(UsagePerHour!TQ$4,Usage!$D$3:$ABF$3,0)),"")</f>
        <v/>
      </c>
      <c r="TR43" s="6" t="str">
        <f>IFERROR(INDEX(Sales!$D$5:$ABF$18,MATCH(UsagePerHour!$B43,Sales!$C$5:$C$18,0),MATCH(UsagePerHour!TR$4,Sales!$D$3:$ABF$3,0))/TR$2*INDEX(Usage!$D$5:$ABF$11,MATCH(UsagePerHour!$B$36,Usage!$C$5:$C$11,0),MATCH(UsagePerHour!TR$4,Usage!$D$3:$ABF$3,0)),"")</f>
        <v/>
      </c>
      <c r="TS43" s="6" t="str">
        <f>IFERROR(INDEX(Sales!$D$5:$ABF$18,MATCH(UsagePerHour!$B43,Sales!$C$5:$C$18,0),MATCH(UsagePerHour!TS$4,Sales!$D$3:$ABF$3,0))/TS$2*INDEX(Usage!$D$5:$ABF$11,MATCH(UsagePerHour!$B$36,Usage!$C$5:$C$11,0),MATCH(UsagePerHour!TS$4,Usage!$D$3:$ABF$3,0)),"")</f>
        <v/>
      </c>
      <c r="TT43" s="6" t="str">
        <f>IFERROR(INDEX(Sales!$D$5:$ABF$18,MATCH(UsagePerHour!$B43,Sales!$C$5:$C$18,0),MATCH(UsagePerHour!TT$4,Sales!$D$3:$ABF$3,0))/TT$2*INDEX(Usage!$D$5:$ABF$11,MATCH(UsagePerHour!$B$36,Usage!$C$5:$C$11,0),MATCH(UsagePerHour!TT$4,Usage!$D$3:$ABF$3,0)),"")</f>
        <v/>
      </c>
      <c r="TU43" s="6" t="str">
        <f>IFERROR(INDEX(Sales!$D$5:$ABF$18,MATCH(UsagePerHour!$B43,Sales!$C$5:$C$18,0),MATCH(UsagePerHour!TU$4,Sales!$D$3:$ABF$3,0))/TU$2*INDEX(Usage!$D$5:$ABF$11,MATCH(UsagePerHour!$B$36,Usage!$C$5:$C$11,0),MATCH(UsagePerHour!TU$4,Usage!$D$3:$ABF$3,0)),"")</f>
        <v/>
      </c>
      <c r="TV43" s="6" t="str">
        <f>IFERROR(INDEX(Sales!$D$5:$ABF$18,MATCH(UsagePerHour!$B43,Sales!$C$5:$C$18,0),MATCH(UsagePerHour!TV$4,Sales!$D$3:$ABF$3,0))/TV$2*INDEX(Usage!$D$5:$ABF$11,MATCH(UsagePerHour!$B$36,Usage!$C$5:$C$11,0),MATCH(UsagePerHour!TV$4,Usage!$D$3:$ABF$3,0)),"")</f>
        <v/>
      </c>
      <c r="TW43" s="6" t="str">
        <f>IFERROR(INDEX(Sales!$D$5:$ABF$18,MATCH(UsagePerHour!$B43,Sales!$C$5:$C$18,0),MATCH(UsagePerHour!TW$4,Sales!$D$3:$ABF$3,0))/TW$2*INDEX(Usage!$D$5:$ABF$11,MATCH(UsagePerHour!$B$36,Usage!$C$5:$C$11,0),MATCH(UsagePerHour!TW$4,Usage!$D$3:$ABF$3,0)),"")</f>
        <v/>
      </c>
      <c r="TX43" s="6" t="str">
        <f>IFERROR(INDEX(Sales!$D$5:$ABF$18,MATCH(UsagePerHour!$B43,Sales!$C$5:$C$18,0),MATCH(UsagePerHour!TX$4,Sales!$D$3:$ABF$3,0))/TX$2*INDEX(Usage!$D$5:$ABF$11,MATCH(UsagePerHour!$B$36,Usage!$C$5:$C$11,0),MATCH(UsagePerHour!TX$4,Usage!$D$3:$ABF$3,0)),"")</f>
        <v/>
      </c>
      <c r="TY43" s="6" t="str">
        <f>IFERROR(INDEX(Sales!$D$5:$ABF$18,MATCH(UsagePerHour!$B43,Sales!$C$5:$C$18,0),MATCH(UsagePerHour!TY$4,Sales!$D$3:$ABF$3,0))/TY$2*INDEX(Usage!$D$5:$ABF$11,MATCH(UsagePerHour!$B$36,Usage!$C$5:$C$11,0),MATCH(UsagePerHour!TY$4,Usage!$D$3:$ABF$3,0)),"")</f>
        <v/>
      </c>
      <c r="TZ43" s="6" t="str">
        <f>IFERROR(INDEX(Sales!$D$5:$ABF$18,MATCH(UsagePerHour!$B43,Sales!$C$5:$C$18,0),MATCH(UsagePerHour!TZ$4,Sales!$D$3:$ABF$3,0))/TZ$2*INDEX(Usage!$D$5:$ABF$11,MATCH(UsagePerHour!$B$36,Usage!$C$5:$C$11,0),MATCH(UsagePerHour!TZ$4,Usage!$D$3:$ABF$3,0)),"")</f>
        <v/>
      </c>
      <c r="UA43" s="6" t="str">
        <f>IFERROR(INDEX(Sales!$D$5:$ABF$18,MATCH(UsagePerHour!$B43,Sales!$C$5:$C$18,0),MATCH(UsagePerHour!UA$4,Sales!$D$3:$ABF$3,0))/UA$2*INDEX(Usage!$D$5:$ABF$11,MATCH(UsagePerHour!$B$36,Usage!$C$5:$C$11,0),MATCH(UsagePerHour!UA$4,Usage!$D$3:$ABF$3,0)),"")</f>
        <v/>
      </c>
      <c r="UB43" s="6" t="str">
        <f>IFERROR(INDEX(Sales!$D$5:$ABF$18,MATCH(UsagePerHour!$B43,Sales!$C$5:$C$18,0),MATCH(UsagePerHour!UB$4,Sales!$D$3:$ABF$3,0))/UB$2*INDEX(Usage!$D$5:$ABF$11,MATCH(UsagePerHour!$B$36,Usage!$C$5:$C$11,0),MATCH(UsagePerHour!UB$4,Usage!$D$3:$ABF$3,0)),"")</f>
        <v/>
      </c>
      <c r="UC43" s="6" t="str">
        <f>IFERROR(INDEX(Sales!$D$5:$ABF$18,MATCH(UsagePerHour!$B43,Sales!$C$5:$C$18,0),MATCH(UsagePerHour!UC$4,Sales!$D$3:$ABF$3,0))/UC$2*INDEX(Usage!$D$5:$ABF$11,MATCH(UsagePerHour!$B$36,Usage!$C$5:$C$11,0),MATCH(UsagePerHour!UC$4,Usage!$D$3:$ABF$3,0)),"")</f>
        <v/>
      </c>
      <c r="UD43" s="6" t="str">
        <f>IFERROR(INDEX(Sales!$D$5:$ABF$18,MATCH(UsagePerHour!$B43,Sales!$C$5:$C$18,0),MATCH(UsagePerHour!UD$4,Sales!$D$3:$ABF$3,0))/UD$2*INDEX(Usage!$D$5:$ABF$11,MATCH(UsagePerHour!$B$36,Usage!$C$5:$C$11,0),MATCH(UsagePerHour!UD$4,Usage!$D$3:$ABF$3,0)),"")</f>
        <v/>
      </c>
      <c r="UE43" s="6" t="str">
        <f>IFERROR(INDEX(Sales!$D$5:$ABF$18,MATCH(UsagePerHour!$B43,Sales!$C$5:$C$18,0),MATCH(UsagePerHour!UE$4,Sales!$D$3:$ABF$3,0))/UE$2*INDEX(Usage!$D$5:$ABF$11,MATCH(UsagePerHour!$B$36,Usage!$C$5:$C$11,0),MATCH(UsagePerHour!UE$4,Usage!$D$3:$ABF$3,0)),"")</f>
        <v/>
      </c>
      <c r="UF43" s="6" t="str">
        <f>IFERROR(INDEX(Sales!$D$5:$ABF$18,MATCH(UsagePerHour!$B43,Sales!$C$5:$C$18,0),MATCH(UsagePerHour!UF$4,Sales!$D$3:$ABF$3,0))/UF$2*INDEX(Usage!$D$5:$ABF$11,MATCH(UsagePerHour!$B$36,Usage!$C$5:$C$11,0),MATCH(UsagePerHour!UF$4,Usage!$D$3:$ABF$3,0)),"")</f>
        <v/>
      </c>
      <c r="UG43" s="6" t="str">
        <f>IFERROR(INDEX(Sales!$D$5:$ABF$18,MATCH(UsagePerHour!$B43,Sales!$C$5:$C$18,0),MATCH(UsagePerHour!UG$4,Sales!$D$3:$ABF$3,0))/UG$2*INDEX(Usage!$D$5:$ABF$11,MATCH(UsagePerHour!$B$36,Usage!$C$5:$C$11,0),MATCH(UsagePerHour!UG$4,Usage!$D$3:$ABF$3,0)),"")</f>
        <v/>
      </c>
      <c r="UH43" s="6" t="str">
        <f>IFERROR(INDEX(Sales!$D$5:$ABF$18,MATCH(UsagePerHour!$B43,Sales!$C$5:$C$18,0),MATCH(UsagePerHour!UH$4,Sales!$D$3:$ABF$3,0))/UH$2*INDEX(Usage!$D$5:$ABF$11,MATCH(UsagePerHour!$B$36,Usage!$C$5:$C$11,0),MATCH(UsagePerHour!UH$4,Usage!$D$3:$ABF$3,0)),"")</f>
        <v/>
      </c>
      <c r="UI43" s="6" t="str">
        <f>IFERROR(INDEX(Sales!$D$5:$ABF$18,MATCH(UsagePerHour!$B43,Sales!$C$5:$C$18,0),MATCH(UsagePerHour!UI$4,Sales!$D$3:$ABF$3,0))/UI$2*INDEX(Usage!$D$5:$ABF$11,MATCH(UsagePerHour!$B$36,Usage!$C$5:$C$11,0),MATCH(UsagePerHour!UI$4,Usage!$D$3:$ABF$3,0)),"")</f>
        <v/>
      </c>
      <c r="UJ43" s="6" t="str">
        <f>IFERROR(INDEX(Sales!$D$5:$ABF$18,MATCH(UsagePerHour!$B43,Sales!$C$5:$C$18,0),MATCH(UsagePerHour!UJ$4,Sales!$D$3:$ABF$3,0))/UJ$2*INDEX(Usage!$D$5:$ABF$11,MATCH(UsagePerHour!$B$36,Usage!$C$5:$C$11,0),MATCH(UsagePerHour!UJ$4,Usage!$D$3:$ABF$3,0)),"")</f>
        <v/>
      </c>
      <c r="UK43" s="6" t="str">
        <f>IFERROR(INDEX(Sales!$D$5:$ABF$18,MATCH(UsagePerHour!$B43,Sales!$C$5:$C$18,0),MATCH(UsagePerHour!UK$4,Sales!$D$3:$ABF$3,0))/UK$2*INDEX(Usage!$D$5:$ABF$11,MATCH(UsagePerHour!$B$36,Usage!$C$5:$C$11,0),MATCH(UsagePerHour!UK$4,Usage!$D$3:$ABF$3,0)),"")</f>
        <v/>
      </c>
      <c r="UL43" s="6" t="str">
        <f>IFERROR(INDEX(Sales!$D$5:$ABF$18,MATCH(UsagePerHour!$B43,Sales!$C$5:$C$18,0),MATCH(UsagePerHour!UL$4,Sales!$D$3:$ABF$3,0))/UL$2*INDEX(Usage!$D$5:$ABF$11,MATCH(UsagePerHour!$B$36,Usage!$C$5:$C$11,0),MATCH(UsagePerHour!UL$4,Usage!$D$3:$ABF$3,0)),"")</f>
        <v/>
      </c>
      <c r="UM43" s="6" t="str">
        <f>IFERROR(INDEX(Sales!$D$5:$ABF$18,MATCH(UsagePerHour!$B43,Sales!$C$5:$C$18,0),MATCH(UsagePerHour!UM$4,Sales!$D$3:$ABF$3,0))/UM$2*INDEX(Usage!$D$5:$ABF$11,MATCH(UsagePerHour!$B$36,Usage!$C$5:$C$11,0),MATCH(UsagePerHour!UM$4,Usage!$D$3:$ABF$3,0)),"")</f>
        <v/>
      </c>
      <c r="UN43" s="6" t="str">
        <f>IFERROR(INDEX(Sales!$D$5:$ABF$18,MATCH(UsagePerHour!$B43,Sales!$C$5:$C$18,0),MATCH(UsagePerHour!UN$4,Sales!$D$3:$ABF$3,0))/UN$2*INDEX(Usage!$D$5:$ABF$11,MATCH(UsagePerHour!$B$36,Usage!$C$5:$C$11,0),MATCH(UsagePerHour!UN$4,Usage!$D$3:$ABF$3,0)),"")</f>
        <v/>
      </c>
      <c r="UO43" s="6" t="str">
        <f>IFERROR(INDEX(Sales!$D$5:$ABF$18,MATCH(UsagePerHour!$B43,Sales!$C$5:$C$18,0),MATCH(UsagePerHour!UO$4,Sales!$D$3:$ABF$3,0))/UO$2*INDEX(Usage!$D$5:$ABF$11,MATCH(UsagePerHour!$B$36,Usage!$C$5:$C$11,0),MATCH(UsagePerHour!UO$4,Usage!$D$3:$ABF$3,0)),"")</f>
        <v/>
      </c>
      <c r="UP43" s="6" t="str">
        <f>IFERROR(INDEX(Sales!$D$5:$ABF$18,MATCH(UsagePerHour!$B43,Sales!$C$5:$C$18,0),MATCH(UsagePerHour!UP$4,Sales!$D$3:$ABF$3,0))/UP$2*INDEX(Usage!$D$5:$ABF$11,MATCH(UsagePerHour!$B$36,Usage!$C$5:$C$11,0),MATCH(UsagePerHour!UP$4,Usage!$D$3:$ABF$3,0)),"")</f>
        <v/>
      </c>
      <c r="UQ43" s="6" t="str">
        <f>IFERROR(INDEX(Sales!$D$5:$ABF$18,MATCH(UsagePerHour!$B43,Sales!$C$5:$C$18,0),MATCH(UsagePerHour!UQ$4,Sales!$D$3:$ABF$3,0))/UQ$2*INDEX(Usage!$D$5:$ABF$11,MATCH(UsagePerHour!$B$36,Usage!$C$5:$C$11,0),MATCH(UsagePerHour!UQ$4,Usage!$D$3:$ABF$3,0)),"")</f>
        <v/>
      </c>
      <c r="UR43" s="6" t="str">
        <f>IFERROR(INDEX(Sales!$D$5:$ABF$18,MATCH(UsagePerHour!$B43,Sales!$C$5:$C$18,0),MATCH(UsagePerHour!UR$4,Sales!$D$3:$ABF$3,0))/UR$2*INDEX(Usage!$D$5:$ABF$11,MATCH(UsagePerHour!$B$36,Usage!$C$5:$C$11,0),MATCH(UsagePerHour!UR$4,Usage!$D$3:$ABF$3,0)),"")</f>
        <v/>
      </c>
      <c r="US43" s="6" t="str">
        <f>IFERROR(INDEX(Sales!$D$5:$ABF$18,MATCH(UsagePerHour!$B43,Sales!$C$5:$C$18,0),MATCH(UsagePerHour!US$4,Sales!$D$3:$ABF$3,0))/US$2*INDEX(Usage!$D$5:$ABF$11,MATCH(UsagePerHour!$B$36,Usage!$C$5:$C$11,0),MATCH(UsagePerHour!US$4,Usage!$D$3:$ABF$3,0)),"")</f>
        <v/>
      </c>
      <c r="UT43" s="6" t="str">
        <f>IFERROR(INDEX(Sales!$D$5:$ABF$18,MATCH(UsagePerHour!$B43,Sales!$C$5:$C$18,0),MATCH(UsagePerHour!UT$4,Sales!$D$3:$ABF$3,0))/UT$2*INDEX(Usage!$D$5:$ABF$11,MATCH(UsagePerHour!$B$36,Usage!$C$5:$C$11,0),MATCH(UsagePerHour!UT$4,Usage!$D$3:$ABF$3,0)),"")</f>
        <v/>
      </c>
      <c r="UU43" s="6" t="str">
        <f>IFERROR(INDEX(Sales!$D$5:$ABF$18,MATCH(UsagePerHour!$B43,Sales!$C$5:$C$18,0),MATCH(UsagePerHour!UU$4,Sales!$D$3:$ABF$3,0))/UU$2*INDEX(Usage!$D$5:$ABF$11,MATCH(UsagePerHour!$B$36,Usage!$C$5:$C$11,0),MATCH(UsagePerHour!UU$4,Usage!$D$3:$ABF$3,0)),"")</f>
        <v/>
      </c>
      <c r="UV43" s="6" t="str">
        <f>IFERROR(INDEX(Sales!$D$5:$ABF$18,MATCH(UsagePerHour!$B43,Sales!$C$5:$C$18,0),MATCH(UsagePerHour!UV$4,Sales!$D$3:$ABF$3,0))/UV$2*INDEX(Usage!$D$5:$ABF$11,MATCH(UsagePerHour!$B$36,Usage!$C$5:$C$11,0),MATCH(UsagePerHour!UV$4,Usage!$D$3:$ABF$3,0)),"")</f>
        <v/>
      </c>
      <c r="UW43" s="6" t="str">
        <f>IFERROR(INDEX(Sales!$D$5:$ABF$18,MATCH(UsagePerHour!$B43,Sales!$C$5:$C$18,0),MATCH(UsagePerHour!UW$4,Sales!$D$3:$ABF$3,0))/UW$2*INDEX(Usage!$D$5:$ABF$11,MATCH(UsagePerHour!$B$36,Usage!$C$5:$C$11,0),MATCH(UsagePerHour!UW$4,Usage!$D$3:$ABF$3,0)),"")</f>
        <v/>
      </c>
      <c r="UX43" s="6" t="str">
        <f>IFERROR(INDEX(Sales!$D$5:$ABF$18,MATCH(UsagePerHour!$B43,Sales!$C$5:$C$18,0),MATCH(UsagePerHour!UX$4,Sales!$D$3:$ABF$3,0))/UX$2*INDEX(Usage!$D$5:$ABF$11,MATCH(UsagePerHour!$B$36,Usage!$C$5:$C$11,0),MATCH(UsagePerHour!UX$4,Usage!$D$3:$ABF$3,0)),"")</f>
        <v/>
      </c>
      <c r="UY43" s="6" t="str">
        <f>IFERROR(INDEX(Sales!$D$5:$ABF$18,MATCH(UsagePerHour!$B43,Sales!$C$5:$C$18,0),MATCH(UsagePerHour!UY$4,Sales!$D$3:$ABF$3,0))/UY$2*INDEX(Usage!$D$5:$ABF$11,MATCH(UsagePerHour!$B$36,Usage!$C$5:$C$11,0),MATCH(UsagePerHour!UY$4,Usage!$D$3:$ABF$3,0)),"")</f>
        <v/>
      </c>
      <c r="UZ43" s="6" t="str">
        <f>IFERROR(INDEX(Sales!$D$5:$ABF$18,MATCH(UsagePerHour!$B43,Sales!$C$5:$C$18,0),MATCH(UsagePerHour!UZ$4,Sales!$D$3:$ABF$3,0))/UZ$2*INDEX(Usage!$D$5:$ABF$11,MATCH(UsagePerHour!$B$36,Usage!$C$5:$C$11,0),MATCH(UsagePerHour!UZ$4,Usage!$D$3:$ABF$3,0)),"")</f>
        <v/>
      </c>
      <c r="VA43" s="6" t="str">
        <f>IFERROR(INDEX(Sales!$D$5:$ABF$18,MATCH(UsagePerHour!$B43,Sales!$C$5:$C$18,0),MATCH(UsagePerHour!VA$4,Sales!$D$3:$ABF$3,0))/VA$2*INDEX(Usage!$D$5:$ABF$11,MATCH(UsagePerHour!$B$36,Usage!$C$5:$C$11,0),MATCH(UsagePerHour!VA$4,Usage!$D$3:$ABF$3,0)),"")</f>
        <v/>
      </c>
      <c r="VB43" s="6" t="str">
        <f>IFERROR(INDEX(Sales!$D$5:$ABF$18,MATCH(UsagePerHour!$B43,Sales!$C$5:$C$18,0),MATCH(UsagePerHour!VB$4,Sales!$D$3:$ABF$3,0))/VB$2*INDEX(Usage!$D$5:$ABF$11,MATCH(UsagePerHour!$B$36,Usage!$C$5:$C$11,0),MATCH(UsagePerHour!VB$4,Usage!$D$3:$ABF$3,0)),"")</f>
        <v/>
      </c>
      <c r="VC43" s="6" t="str">
        <f>IFERROR(INDEX(Sales!$D$5:$ABF$18,MATCH(UsagePerHour!$B43,Sales!$C$5:$C$18,0),MATCH(UsagePerHour!VC$4,Sales!$D$3:$ABF$3,0))/VC$2*INDEX(Usage!$D$5:$ABF$11,MATCH(UsagePerHour!$B$36,Usage!$C$5:$C$11,0),MATCH(UsagePerHour!VC$4,Usage!$D$3:$ABF$3,0)),"")</f>
        <v/>
      </c>
      <c r="VD43" s="6" t="str">
        <f>IFERROR(INDEX(Sales!$D$5:$ABF$18,MATCH(UsagePerHour!$B43,Sales!$C$5:$C$18,0),MATCH(UsagePerHour!VD$4,Sales!$D$3:$ABF$3,0))/VD$2*INDEX(Usage!$D$5:$ABF$11,MATCH(UsagePerHour!$B$36,Usage!$C$5:$C$11,0),MATCH(UsagePerHour!VD$4,Usage!$D$3:$ABF$3,0)),"")</f>
        <v/>
      </c>
      <c r="VE43" s="6" t="str">
        <f>IFERROR(INDEX(Sales!$D$5:$ABF$18,MATCH(UsagePerHour!$B43,Sales!$C$5:$C$18,0),MATCH(UsagePerHour!VE$4,Sales!$D$3:$ABF$3,0))/VE$2*INDEX(Usage!$D$5:$ABF$11,MATCH(UsagePerHour!$B$36,Usage!$C$5:$C$11,0),MATCH(UsagePerHour!VE$4,Usage!$D$3:$ABF$3,0)),"")</f>
        <v/>
      </c>
      <c r="VF43" s="6" t="str">
        <f>IFERROR(INDEX(Sales!$D$5:$ABF$18,MATCH(UsagePerHour!$B43,Sales!$C$5:$C$18,0),MATCH(UsagePerHour!VF$4,Sales!$D$3:$ABF$3,0))/VF$2*INDEX(Usage!$D$5:$ABF$11,MATCH(UsagePerHour!$B$36,Usage!$C$5:$C$11,0),MATCH(UsagePerHour!VF$4,Usage!$D$3:$ABF$3,0)),"")</f>
        <v/>
      </c>
      <c r="VG43" s="6" t="str">
        <f>IFERROR(INDEX(Sales!$D$5:$ABF$18,MATCH(UsagePerHour!$B43,Sales!$C$5:$C$18,0),MATCH(UsagePerHour!VG$4,Sales!$D$3:$ABF$3,0))/VG$2*INDEX(Usage!$D$5:$ABF$11,MATCH(UsagePerHour!$B$36,Usage!$C$5:$C$11,0),MATCH(UsagePerHour!VG$4,Usage!$D$3:$ABF$3,0)),"")</f>
        <v/>
      </c>
      <c r="VH43" s="6" t="str">
        <f>IFERROR(INDEX(Sales!$D$5:$ABF$18,MATCH(UsagePerHour!$B43,Sales!$C$5:$C$18,0),MATCH(UsagePerHour!VH$4,Sales!$D$3:$ABF$3,0))/VH$2*INDEX(Usage!$D$5:$ABF$11,MATCH(UsagePerHour!$B$36,Usage!$C$5:$C$11,0),MATCH(UsagePerHour!VH$4,Usage!$D$3:$ABF$3,0)),"")</f>
        <v/>
      </c>
      <c r="VI43" s="6" t="str">
        <f>IFERROR(INDEX(Sales!$D$5:$ABF$18,MATCH(UsagePerHour!$B43,Sales!$C$5:$C$18,0),MATCH(UsagePerHour!VI$4,Sales!$D$3:$ABF$3,0))/VI$2*INDEX(Usage!$D$5:$ABF$11,MATCH(UsagePerHour!$B$36,Usage!$C$5:$C$11,0),MATCH(UsagePerHour!VI$4,Usage!$D$3:$ABF$3,0)),"")</f>
        <v/>
      </c>
      <c r="VJ43" s="6" t="str">
        <f>IFERROR(INDEX(Sales!$D$5:$ABF$18,MATCH(UsagePerHour!$B43,Sales!$C$5:$C$18,0),MATCH(UsagePerHour!VJ$4,Sales!$D$3:$ABF$3,0))/VJ$2*INDEX(Usage!$D$5:$ABF$11,MATCH(UsagePerHour!$B$36,Usage!$C$5:$C$11,0),MATCH(UsagePerHour!VJ$4,Usage!$D$3:$ABF$3,0)),"")</f>
        <v/>
      </c>
      <c r="VK43" s="6" t="str">
        <f>IFERROR(INDEX(Sales!$D$5:$ABF$18,MATCH(UsagePerHour!$B43,Sales!$C$5:$C$18,0),MATCH(UsagePerHour!VK$4,Sales!$D$3:$ABF$3,0))/VK$2*INDEX(Usage!$D$5:$ABF$11,MATCH(UsagePerHour!$B$36,Usage!$C$5:$C$11,0),MATCH(UsagePerHour!VK$4,Usage!$D$3:$ABF$3,0)),"")</f>
        <v/>
      </c>
      <c r="VL43" s="6" t="str">
        <f>IFERROR(INDEX(Sales!$D$5:$ABF$18,MATCH(UsagePerHour!$B43,Sales!$C$5:$C$18,0),MATCH(UsagePerHour!VL$4,Sales!$D$3:$ABF$3,0))/VL$2*INDEX(Usage!$D$5:$ABF$11,MATCH(UsagePerHour!$B$36,Usage!$C$5:$C$11,0),MATCH(UsagePerHour!VL$4,Usage!$D$3:$ABF$3,0)),"")</f>
        <v/>
      </c>
      <c r="VM43" s="6" t="str">
        <f>IFERROR(INDEX(Sales!$D$5:$ABF$18,MATCH(UsagePerHour!$B43,Sales!$C$5:$C$18,0),MATCH(UsagePerHour!VM$4,Sales!$D$3:$ABF$3,0))/VM$2*INDEX(Usage!$D$5:$ABF$11,MATCH(UsagePerHour!$B$36,Usage!$C$5:$C$11,0),MATCH(UsagePerHour!VM$4,Usage!$D$3:$ABF$3,0)),"")</f>
        <v/>
      </c>
      <c r="VN43" s="6" t="str">
        <f>IFERROR(INDEX(Sales!$D$5:$ABF$18,MATCH(UsagePerHour!$B43,Sales!$C$5:$C$18,0),MATCH(UsagePerHour!VN$4,Sales!$D$3:$ABF$3,0))/VN$2*INDEX(Usage!$D$5:$ABF$11,MATCH(UsagePerHour!$B$36,Usage!$C$5:$C$11,0),MATCH(UsagePerHour!VN$4,Usage!$D$3:$ABF$3,0)),"")</f>
        <v/>
      </c>
      <c r="VO43" s="6" t="str">
        <f>IFERROR(INDEX(Sales!$D$5:$ABF$18,MATCH(UsagePerHour!$B43,Sales!$C$5:$C$18,0),MATCH(UsagePerHour!VO$4,Sales!$D$3:$ABF$3,0))/VO$2*INDEX(Usage!$D$5:$ABF$11,MATCH(UsagePerHour!$B$36,Usage!$C$5:$C$11,0),MATCH(UsagePerHour!VO$4,Usage!$D$3:$ABF$3,0)),"")</f>
        <v/>
      </c>
      <c r="VP43" s="6" t="str">
        <f>IFERROR(INDEX(Sales!$D$5:$ABF$18,MATCH(UsagePerHour!$B43,Sales!$C$5:$C$18,0),MATCH(UsagePerHour!VP$4,Sales!$D$3:$ABF$3,0))/VP$2*INDEX(Usage!$D$5:$ABF$11,MATCH(UsagePerHour!$B$36,Usage!$C$5:$C$11,0),MATCH(UsagePerHour!VP$4,Usage!$D$3:$ABF$3,0)),"")</f>
        <v/>
      </c>
      <c r="VQ43" s="6" t="str">
        <f>IFERROR(INDEX(Sales!$D$5:$ABF$18,MATCH(UsagePerHour!$B43,Sales!$C$5:$C$18,0),MATCH(UsagePerHour!VQ$4,Sales!$D$3:$ABF$3,0))/VQ$2*INDEX(Usage!$D$5:$ABF$11,MATCH(UsagePerHour!$B$36,Usage!$C$5:$C$11,0),MATCH(UsagePerHour!VQ$4,Usage!$D$3:$ABF$3,0)),"")</f>
        <v/>
      </c>
      <c r="VR43" s="6" t="str">
        <f>IFERROR(INDEX(Sales!$D$5:$ABF$18,MATCH(UsagePerHour!$B43,Sales!$C$5:$C$18,0),MATCH(UsagePerHour!VR$4,Sales!$D$3:$ABF$3,0))/VR$2*INDEX(Usage!$D$5:$ABF$11,MATCH(UsagePerHour!$B$36,Usage!$C$5:$C$11,0),MATCH(UsagePerHour!VR$4,Usage!$D$3:$ABF$3,0)),"")</f>
        <v/>
      </c>
      <c r="VS43" s="6" t="str">
        <f>IFERROR(INDEX(Sales!$D$5:$ABF$18,MATCH(UsagePerHour!$B43,Sales!$C$5:$C$18,0),MATCH(UsagePerHour!VS$4,Sales!$D$3:$ABF$3,0))/VS$2*INDEX(Usage!$D$5:$ABF$11,MATCH(UsagePerHour!$B$36,Usage!$C$5:$C$11,0),MATCH(UsagePerHour!VS$4,Usage!$D$3:$ABF$3,0)),"")</f>
        <v/>
      </c>
      <c r="VT43" s="6" t="str">
        <f>IFERROR(INDEX(Sales!$D$5:$ABF$18,MATCH(UsagePerHour!$B43,Sales!$C$5:$C$18,0),MATCH(UsagePerHour!VT$4,Sales!$D$3:$ABF$3,0))/VT$2*INDEX(Usage!$D$5:$ABF$11,MATCH(UsagePerHour!$B$36,Usage!$C$5:$C$11,0),MATCH(UsagePerHour!VT$4,Usage!$D$3:$ABF$3,0)),"")</f>
        <v/>
      </c>
      <c r="VU43" s="6" t="str">
        <f>IFERROR(INDEX(Sales!$D$5:$ABF$18,MATCH(UsagePerHour!$B43,Sales!$C$5:$C$18,0),MATCH(UsagePerHour!VU$4,Sales!$D$3:$ABF$3,0))/VU$2*INDEX(Usage!$D$5:$ABF$11,MATCH(UsagePerHour!$B$36,Usage!$C$5:$C$11,0),MATCH(UsagePerHour!VU$4,Usage!$D$3:$ABF$3,0)),"")</f>
        <v/>
      </c>
      <c r="VV43" s="6" t="str">
        <f>IFERROR(INDEX(Sales!$D$5:$ABF$18,MATCH(UsagePerHour!$B43,Sales!$C$5:$C$18,0),MATCH(UsagePerHour!VV$4,Sales!$D$3:$ABF$3,0))/VV$2*INDEX(Usage!$D$5:$ABF$11,MATCH(UsagePerHour!$B$36,Usage!$C$5:$C$11,0),MATCH(UsagePerHour!VV$4,Usage!$D$3:$ABF$3,0)),"")</f>
        <v/>
      </c>
      <c r="VW43" s="6" t="str">
        <f>IFERROR(INDEX(Sales!$D$5:$ABF$18,MATCH(UsagePerHour!$B43,Sales!$C$5:$C$18,0),MATCH(UsagePerHour!VW$4,Sales!$D$3:$ABF$3,0))/VW$2*INDEX(Usage!$D$5:$ABF$11,MATCH(UsagePerHour!$B$36,Usage!$C$5:$C$11,0),MATCH(UsagePerHour!VW$4,Usage!$D$3:$ABF$3,0)),"")</f>
        <v/>
      </c>
      <c r="VX43" s="6" t="str">
        <f>IFERROR(INDEX(Sales!$D$5:$ABF$18,MATCH(UsagePerHour!$B43,Sales!$C$5:$C$18,0),MATCH(UsagePerHour!VX$4,Sales!$D$3:$ABF$3,0))/VX$2*INDEX(Usage!$D$5:$ABF$11,MATCH(UsagePerHour!$B$36,Usage!$C$5:$C$11,0),MATCH(UsagePerHour!VX$4,Usage!$D$3:$ABF$3,0)),"")</f>
        <v/>
      </c>
      <c r="VY43" s="6" t="str">
        <f>IFERROR(INDEX(Sales!$D$5:$ABF$18,MATCH(UsagePerHour!$B43,Sales!$C$5:$C$18,0),MATCH(UsagePerHour!VY$4,Sales!$D$3:$ABF$3,0))/VY$2*INDEX(Usage!$D$5:$ABF$11,MATCH(UsagePerHour!$B$36,Usage!$C$5:$C$11,0),MATCH(UsagePerHour!VY$4,Usage!$D$3:$ABF$3,0)),"")</f>
        <v/>
      </c>
      <c r="VZ43" s="6" t="str">
        <f>IFERROR(INDEX(Sales!$D$5:$ABF$18,MATCH(UsagePerHour!$B43,Sales!$C$5:$C$18,0),MATCH(UsagePerHour!VZ$4,Sales!$D$3:$ABF$3,0))/VZ$2*INDEX(Usage!$D$5:$ABF$11,MATCH(UsagePerHour!$B$36,Usage!$C$5:$C$11,0),MATCH(UsagePerHour!VZ$4,Usage!$D$3:$ABF$3,0)),"")</f>
        <v/>
      </c>
      <c r="WA43" s="6" t="str">
        <f>IFERROR(INDEX(Sales!$D$5:$ABF$18,MATCH(UsagePerHour!$B43,Sales!$C$5:$C$18,0),MATCH(UsagePerHour!WA$4,Sales!$D$3:$ABF$3,0))/WA$2*INDEX(Usage!$D$5:$ABF$11,MATCH(UsagePerHour!$B$36,Usage!$C$5:$C$11,0),MATCH(UsagePerHour!WA$4,Usage!$D$3:$ABF$3,0)),"")</f>
        <v/>
      </c>
      <c r="WB43" s="6" t="str">
        <f>IFERROR(INDEX(Sales!$D$5:$ABF$18,MATCH(UsagePerHour!$B43,Sales!$C$5:$C$18,0),MATCH(UsagePerHour!WB$4,Sales!$D$3:$ABF$3,0))/WB$2*INDEX(Usage!$D$5:$ABF$11,MATCH(UsagePerHour!$B$36,Usage!$C$5:$C$11,0),MATCH(UsagePerHour!WB$4,Usage!$D$3:$ABF$3,0)),"")</f>
        <v/>
      </c>
      <c r="WC43" s="6" t="str">
        <f>IFERROR(INDEX(Sales!$D$5:$ABF$18,MATCH(UsagePerHour!$B43,Sales!$C$5:$C$18,0),MATCH(UsagePerHour!WC$4,Sales!$D$3:$ABF$3,0))/WC$2*INDEX(Usage!$D$5:$ABF$11,MATCH(UsagePerHour!$B$36,Usage!$C$5:$C$11,0),MATCH(UsagePerHour!WC$4,Usage!$D$3:$ABF$3,0)),"")</f>
        <v/>
      </c>
      <c r="WD43" s="6" t="str">
        <f>IFERROR(INDEX(Sales!$D$5:$ABF$18,MATCH(UsagePerHour!$B43,Sales!$C$5:$C$18,0),MATCH(UsagePerHour!WD$4,Sales!$D$3:$ABF$3,0))/WD$2*INDEX(Usage!$D$5:$ABF$11,MATCH(UsagePerHour!$B$36,Usage!$C$5:$C$11,0),MATCH(UsagePerHour!WD$4,Usage!$D$3:$ABF$3,0)),"")</f>
        <v/>
      </c>
      <c r="WE43" s="6" t="str">
        <f>IFERROR(INDEX(Sales!$D$5:$ABF$18,MATCH(UsagePerHour!$B43,Sales!$C$5:$C$18,0),MATCH(UsagePerHour!WE$4,Sales!$D$3:$ABF$3,0))/WE$2*INDEX(Usage!$D$5:$ABF$11,MATCH(UsagePerHour!$B$36,Usage!$C$5:$C$11,0),MATCH(UsagePerHour!WE$4,Usage!$D$3:$ABF$3,0)),"")</f>
        <v/>
      </c>
      <c r="WF43" s="6" t="str">
        <f>IFERROR(INDEX(Sales!$D$5:$ABF$18,MATCH(UsagePerHour!$B43,Sales!$C$5:$C$18,0),MATCH(UsagePerHour!WF$4,Sales!$D$3:$ABF$3,0))/WF$2*INDEX(Usage!$D$5:$ABF$11,MATCH(UsagePerHour!$B$36,Usage!$C$5:$C$11,0),MATCH(UsagePerHour!WF$4,Usage!$D$3:$ABF$3,0)),"")</f>
        <v/>
      </c>
      <c r="WG43" s="6" t="str">
        <f>IFERROR(INDEX(Sales!$D$5:$ABF$18,MATCH(UsagePerHour!$B43,Sales!$C$5:$C$18,0),MATCH(UsagePerHour!WG$4,Sales!$D$3:$ABF$3,0))/WG$2*INDEX(Usage!$D$5:$ABF$11,MATCH(UsagePerHour!$B$36,Usage!$C$5:$C$11,0),MATCH(UsagePerHour!WG$4,Usage!$D$3:$ABF$3,0)),"")</f>
        <v/>
      </c>
      <c r="WH43" s="6" t="str">
        <f>IFERROR(INDEX(Sales!$D$5:$ABF$18,MATCH(UsagePerHour!$B43,Sales!$C$5:$C$18,0),MATCH(UsagePerHour!WH$4,Sales!$D$3:$ABF$3,0))/WH$2*INDEX(Usage!$D$5:$ABF$11,MATCH(UsagePerHour!$B$36,Usage!$C$5:$C$11,0),MATCH(UsagePerHour!WH$4,Usage!$D$3:$ABF$3,0)),"")</f>
        <v/>
      </c>
      <c r="WI43" s="6" t="str">
        <f>IFERROR(INDEX(Sales!$D$5:$ABF$18,MATCH(UsagePerHour!$B43,Sales!$C$5:$C$18,0),MATCH(UsagePerHour!WI$4,Sales!$D$3:$ABF$3,0))/WI$2*INDEX(Usage!$D$5:$ABF$11,MATCH(UsagePerHour!$B$36,Usage!$C$5:$C$11,0),MATCH(UsagePerHour!WI$4,Usage!$D$3:$ABF$3,0)),"")</f>
        <v/>
      </c>
      <c r="WJ43" s="6" t="str">
        <f>IFERROR(INDEX(Sales!$D$5:$ABF$18,MATCH(UsagePerHour!$B43,Sales!$C$5:$C$18,0),MATCH(UsagePerHour!WJ$4,Sales!$D$3:$ABF$3,0))/WJ$2*INDEX(Usage!$D$5:$ABF$11,MATCH(UsagePerHour!$B$36,Usage!$C$5:$C$11,0),MATCH(UsagePerHour!WJ$4,Usage!$D$3:$ABF$3,0)),"")</f>
        <v/>
      </c>
      <c r="WK43" s="6" t="str">
        <f>IFERROR(INDEX(Sales!$D$5:$ABF$18,MATCH(UsagePerHour!$B43,Sales!$C$5:$C$18,0),MATCH(UsagePerHour!WK$4,Sales!$D$3:$ABF$3,0))/WK$2*INDEX(Usage!$D$5:$ABF$11,MATCH(UsagePerHour!$B$36,Usage!$C$5:$C$11,0),MATCH(UsagePerHour!WK$4,Usage!$D$3:$ABF$3,0)),"")</f>
        <v/>
      </c>
      <c r="WL43" s="6" t="str">
        <f>IFERROR(INDEX(Sales!$D$5:$ABF$18,MATCH(UsagePerHour!$B43,Sales!$C$5:$C$18,0),MATCH(UsagePerHour!WL$4,Sales!$D$3:$ABF$3,0))/WL$2*INDEX(Usage!$D$5:$ABF$11,MATCH(UsagePerHour!$B$36,Usage!$C$5:$C$11,0),MATCH(UsagePerHour!WL$4,Usage!$D$3:$ABF$3,0)),"")</f>
        <v/>
      </c>
      <c r="WM43" s="6" t="str">
        <f>IFERROR(INDEX(Sales!$D$5:$ABF$18,MATCH(UsagePerHour!$B43,Sales!$C$5:$C$18,0),MATCH(UsagePerHour!WM$4,Sales!$D$3:$ABF$3,0))/WM$2*INDEX(Usage!$D$5:$ABF$11,MATCH(UsagePerHour!$B$36,Usage!$C$5:$C$11,0),MATCH(UsagePerHour!WM$4,Usage!$D$3:$ABF$3,0)),"")</f>
        <v/>
      </c>
      <c r="WN43" s="6" t="str">
        <f>IFERROR(INDEX(Sales!$D$5:$ABF$18,MATCH(UsagePerHour!$B43,Sales!$C$5:$C$18,0),MATCH(UsagePerHour!WN$4,Sales!$D$3:$ABF$3,0))/WN$2*INDEX(Usage!$D$5:$ABF$11,MATCH(UsagePerHour!$B$36,Usage!$C$5:$C$11,0),MATCH(UsagePerHour!WN$4,Usage!$D$3:$ABF$3,0)),"")</f>
        <v/>
      </c>
      <c r="WO43" s="6" t="str">
        <f>IFERROR(INDEX(Sales!$D$5:$ABF$18,MATCH(UsagePerHour!$B43,Sales!$C$5:$C$18,0),MATCH(UsagePerHour!WO$4,Sales!$D$3:$ABF$3,0))/WO$2*INDEX(Usage!$D$5:$ABF$11,MATCH(UsagePerHour!$B$36,Usage!$C$5:$C$11,0),MATCH(UsagePerHour!WO$4,Usage!$D$3:$ABF$3,0)),"")</f>
        <v/>
      </c>
      <c r="WP43" s="6" t="str">
        <f>IFERROR(INDEX(Sales!$D$5:$ABF$18,MATCH(UsagePerHour!$B43,Sales!$C$5:$C$18,0),MATCH(UsagePerHour!WP$4,Sales!$D$3:$ABF$3,0))/WP$2*INDEX(Usage!$D$5:$ABF$11,MATCH(UsagePerHour!$B$36,Usage!$C$5:$C$11,0),MATCH(UsagePerHour!WP$4,Usage!$D$3:$ABF$3,0)),"")</f>
        <v/>
      </c>
      <c r="WQ43" s="6" t="str">
        <f>IFERROR(INDEX(Sales!$D$5:$ABF$18,MATCH(UsagePerHour!$B43,Sales!$C$5:$C$18,0),MATCH(UsagePerHour!WQ$4,Sales!$D$3:$ABF$3,0))/WQ$2*INDEX(Usage!$D$5:$ABF$11,MATCH(UsagePerHour!$B$36,Usage!$C$5:$C$11,0),MATCH(UsagePerHour!WQ$4,Usage!$D$3:$ABF$3,0)),"")</f>
        <v/>
      </c>
      <c r="WR43" s="6" t="str">
        <f>IFERROR(INDEX(Sales!$D$5:$ABF$18,MATCH(UsagePerHour!$B43,Sales!$C$5:$C$18,0),MATCH(UsagePerHour!WR$4,Sales!$D$3:$ABF$3,0))/WR$2*INDEX(Usage!$D$5:$ABF$11,MATCH(UsagePerHour!$B$36,Usage!$C$5:$C$11,0),MATCH(UsagePerHour!WR$4,Usage!$D$3:$ABF$3,0)),"")</f>
        <v/>
      </c>
      <c r="WS43" s="6" t="str">
        <f>IFERROR(INDEX(Sales!$D$5:$ABF$18,MATCH(UsagePerHour!$B43,Sales!$C$5:$C$18,0),MATCH(UsagePerHour!WS$4,Sales!$D$3:$ABF$3,0))/WS$2*INDEX(Usage!$D$5:$ABF$11,MATCH(UsagePerHour!$B$36,Usage!$C$5:$C$11,0),MATCH(UsagePerHour!WS$4,Usage!$D$3:$ABF$3,0)),"")</f>
        <v/>
      </c>
      <c r="WT43" s="6" t="str">
        <f>IFERROR(INDEX(Sales!$D$5:$ABF$18,MATCH(UsagePerHour!$B43,Sales!$C$5:$C$18,0),MATCH(UsagePerHour!WT$4,Sales!$D$3:$ABF$3,0))/WT$2*INDEX(Usage!$D$5:$ABF$11,MATCH(UsagePerHour!$B$36,Usage!$C$5:$C$11,0),MATCH(UsagePerHour!WT$4,Usage!$D$3:$ABF$3,0)),"")</f>
        <v/>
      </c>
      <c r="WU43" s="6" t="str">
        <f>IFERROR(INDEX(Sales!$D$5:$ABF$18,MATCH(UsagePerHour!$B43,Sales!$C$5:$C$18,0),MATCH(UsagePerHour!WU$4,Sales!$D$3:$ABF$3,0))/WU$2*INDEX(Usage!$D$5:$ABF$11,MATCH(UsagePerHour!$B$36,Usage!$C$5:$C$11,0),MATCH(UsagePerHour!WU$4,Usage!$D$3:$ABF$3,0)),"")</f>
        <v/>
      </c>
      <c r="WV43" s="6" t="str">
        <f>IFERROR(INDEX(Sales!$D$5:$ABF$18,MATCH(UsagePerHour!$B43,Sales!$C$5:$C$18,0),MATCH(UsagePerHour!WV$4,Sales!$D$3:$ABF$3,0))/WV$2*INDEX(Usage!$D$5:$ABF$11,MATCH(UsagePerHour!$B$36,Usage!$C$5:$C$11,0),MATCH(UsagePerHour!WV$4,Usage!$D$3:$ABF$3,0)),"")</f>
        <v/>
      </c>
      <c r="WW43" s="6" t="str">
        <f>IFERROR(INDEX(Sales!$D$5:$ABF$18,MATCH(UsagePerHour!$B43,Sales!$C$5:$C$18,0),MATCH(UsagePerHour!WW$4,Sales!$D$3:$ABF$3,0))/WW$2*INDEX(Usage!$D$5:$ABF$11,MATCH(UsagePerHour!$B$36,Usage!$C$5:$C$11,0),MATCH(UsagePerHour!WW$4,Usage!$D$3:$ABF$3,0)),"")</f>
        <v/>
      </c>
      <c r="WX43" s="6" t="str">
        <f>IFERROR(INDEX(Sales!$D$5:$ABF$18,MATCH(UsagePerHour!$B43,Sales!$C$5:$C$18,0),MATCH(UsagePerHour!WX$4,Sales!$D$3:$ABF$3,0))/WX$2*INDEX(Usage!$D$5:$ABF$11,MATCH(UsagePerHour!$B$36,Usage!$C$5:$C$11,0),MATCH(UsagePerHour!WX$4,Usage!$D$3:$ABF$3,0)),"")</f>
        <v/>
      </c>
      <c r="WY43" s="6" t="str">
        <f>IFERROR(INDEX(Sales!$D$5:$ABF$18,MATCH(UsagePerHour!$B43,Sales!$C$5:$C$18,0),MATCH(UsagePerHour!WY$4,Sales!$D$3:$ABF$3,0))/WY$2*INDEX(Usage!$D$5:$ABF$11,MATCH(UsagePerHour!$B$36,Usage!$C$5:$C$11,0),MATCH(UsagePerHour!WY$4,Usage!$D$3:$ABF$3,0)),"")</f>
        <v/>
      </c>
      <c r="WZ43" s="6" t="str">
        <f>IFERROR(INDEX(Sales!$D$5:$ABF$18,MATCH(UsagePerHour!$B43,Sales!$C$5:$C$18,0),MATCH(UsagePerHour!WZ$4,Sales!$D$3:$ABF$3,0))/WZ$2*INDEX(Usage!$D$5:$ABF$11,MATCH(UsagePerHour!$B$36,Usage!$C$5:$C$11,0),MATCH(UsagePerHour!WZ$4,Usage!$D$3:$ABF$3,0)),"")</f>
        <v/>
      </c>
      <c r="XA43" s="6" t="str">
        <f>IFERROR(INDEX(Sales!$D$5:$ABF$18,MATCH(UsagePerHour!$B43,Sales!$C$5:$C$18,0),MATCH(UsagePerHour!XA$4,Sales!$D$3:$ABF$3,0))/XA$2*INDEX(Usage!$D$5:$ABF$11,MATCH(UsagePerHour!$B$36,Usage!$C$5:$C$11,0),MATCH(UsagePerHour!XA$4,Usage!$D$3:$ABF$3,0)),"")</f>
        <v/>
      </c>
      <c r="XB43" s="6" t="str">
        <f>IFERROR(INDEX(Sales!$D$5:$ABF$18,MATCH(UsagePerHour!$B43,Sales!$C$5:$C$18,0),MATCH(UsagePerHour!XB$4,Sales!$D$3:$ABF$3,0))/XB$2*INDEX(Usage!$D$5:$ABF$11,MATCH(UsagePerHour!$B$36,Usage!$C$5:$C$11,0),MATCH(UsagePerHour!XB$4,Usage!$D$3:$ABF$3,0)),"")</f>
        <v/>
      </c>
      <c r="XC43" s="6" t="str">
        <f>IFERROR(INDEX(Sales!$D$5:$ABF$18,MATCH(UsagePerHour!$B43,Sales!$C$5:$C$18,0),MATCH(UsagePerHour!XC$4,Sales!$D$3:$ABF$3,0))/XC$2*INDEX(Usage!$D$5:$ABF$11,MATCH(UsagePerHour!$B$36,Usage!$C$5:$C$11,0),MATCH(UsagePerHour!XC$4,Usage!$D$3:$ABF$3,0)),"")</f>
        <v/>
      </c>
      <c r="XD43" s="6" t="str">
        <f>IFERROR(INDEX(Sales!$D$5:$ABF$18,MATCH(UsagePerHour!$B43,Sales!$C$5:$C$18,0),MATCH(UsagePerHour!XD$4,Sales!$D$3:$ABF$3,0))/XD$2*INDEX(Usage!$D$5:$ABF$11,MATCH(UsagePerHour!$B$36,Usage!$C$5:$C$11,0),MATCH(UsagePerHour!XD$4,Usage!$D$3:$ABF$3,0)),"")</f>
        <v/>
      </c>
      <c r="XE43" s="6" t="str">
        <f>IFERROR(INDEX(Sales!$D$5:$ABF$18,MATCH(UsagePerHour!$B43,Sales!$C$5:$C$18,0),MATCH(UsagePerHour!XE$4,Sales!$D$3:$ABF$3,0))/XE$2*INDEX(Usage!$D$5:$ABF$11,MATCH(UsagePerHour!$B$36,Usage!$C$5:$C$11,0),MATCH(UsagePerHour!XE$4,Usage!$D$3:$ABF$3,0)),"")</f>
        <v/>
      </c>
      <c r="XF43" s="6" t="str">
        <f>IFERROR(INDEX(Sales!$D$5:$ABF$18,MATCH(UsagePerHour!$B43,Sales!$C$5:$C$18,0),MATCH(UsagePerHour!XF$4,Sales!$D$3:$ABF$3,0))/XF$2*INDEX(Usage!$D$5:$ABF$11,MATCH(UsagePerHour!$B$36,Usage!$C$5:$C$11,0),MATCH(UsagePerHour!XF$4,Usage!$D$3:$ABF$3,0)),"")</f>
        <v/>
      </c>
      <c r="XG43" s="6" t="str">
        <f>IFERROR(INDEX(Sales!$D$5:$ABF$18,MATCH(UsagePerHour!$B43,Sales!$C$5:$C$18,0),MATCH(UsagePerHour!XG$4,Sales!$D$3:$ABF$3,0))/XG$2*INDEX(Usage!$D$5:$ABF$11,MATCH(UsagePerHour!$B$36,Usage!$C$5:$C$11,0),MATCH(UsagePerHour!XG$4,Usage!$D$3:$ABF$3,0)),"")</f>
        <v/>
      </c>
      <c r="XH43" s="6" t="str">
        <f>IFERROR(INDEX(Sales!$D$5:$ABF$18,MATCH(UsagePerHour!$B43,Sales!$C$5:$C$18,0),MATCH(UsagePerHour!XH$4,Sales!$D$3:$ABF$3,0))/XH$2*INDEX(Usage!$D$5:$ABF$11,MATCH(UsagePerHour!$B$36,Usage!$C$5:$C$11,0),MATCH(UsagePerHour!XH$4,Usage!$D$3:$ABF$3,0)),"")</f>
        <v/>
      </c>
      <c r="XI43" s="6" t="str">
        <f>IFERROR(INDEX(Sales!$D$5:$ABF$18,MATCH(UsagePerHour!$B43,Sales!$C$5:$C$18,0),MATCH(UsagePerHour!XI$4,Sales!$D$3:$ABF$3,0))/XI$2*INDEX(Usage!$D$5:$ABF$11,MATCH(UsagePerHour!$B$36,Usage!$C$5:$C$11,0),MATCH(UsagePerHour!XI$4,Usage!$D$3:$ABF$3,0)),"")</f>
        <v/>
      </c>
      <c r="XJ43" s="6" t="str">
        <f>IFERROR(INDEX(Sales!$D$5:$ABF$18,MATCH(UsagePerHour!$B43,Sales!$C$5:$C$18,0),MATCH(UsagePerHour!XJ$4,Sales!$D$3:$ABF$3,0))/XJ$2*INDEX(Usage!$D$5:$ABF$11,MATCH(UsagePerHour!$B$36,Usage!$C$5:$C$11,0),MATCH(UsagePerHour!XJ$4,Usage!$D$3:$ABF$3,0)),"")</f>
        <v/>
      </c>
      <c r="XK43" s="6" t="str">
        <f>IFERROR(INDEX(Sales!$D$5:$ABF$18,MATCH(UsagePerHour!$B43,Sales!$C$5:$C$18,0),MATCH(UsagePerHour!XK$4,Sales!$D$3:$ABF$3,0))/XK$2*INDEX(Usage!$D$5:$ABF$11,MATCH(UsagePerHour!$B$36,Usage!$C$5:$C$11,0),MATCH(UsagePerHour!XK$4,Usage!$D$3:$ABF$3,0)),"")</f>
        <v/>
      </c>
      <c r="XL43" s="6" t="str">
        <f>IFERROR(INDEX(Sales!$D$5:$ABF$18,MATCH(UsagePerHour!$B43,Sales!$C$5:$C$18,0),MATCH(UsagePerHour!XL$4,Sales!$D$3:$ABF$3,0))/XL$2*INDEX(Usage!$D$5:$ABF$11,MATCH(UsagePerHour!$B$36,Usage!$C$5:$C$11,0),MATCH(UsagePerHour!XL$4,Usage!$D$3:$ABF$3,0)),"")</f>
        <v/>
      </c>
      <c r="XM43" s="6" t="str">
        <f>IFERROR(INDEX(Sales!$D$5:$ABF$18,MATCH(UsagePerHour!$B43,Sales!$C$5:$C$18,0),MATCH(UsagePerHour!XM$4,Sales!$D$3:$ABF$3,0))/XM$2*INDEX(Usage!$D$5:$ABF$11,MATCH(UsagePerHour!$B$36,Usage!$C$5:$C$11,0),MATCH(UsagePerHour!XM$4,Usage!$D$3:$ABF$3,0)),"")</f>
        <v/>
      </c>
      <c r="XN43" s="6" t="str">
        <f>IFERROR(INDEX(Sales!$D$5:$ABF$18,MATCH(UsagePerHour!$B43,Sales!$C$5:$C$18,0),MATCH(UsagePerHour!XN$4,Sales!$D$3:$ABF$3,0))/XN$2*INDEX(Usage!$D$5:$ABF$11,MATCH(UsagePerHour!$B$36,Usage!$C$5:$C$11,0),MATCH(UsagePerHour!XN$4,Usage!$D$3:$ABF$3,0)),"")</f>
        <v/>
      </c>
      <c r="XO43" s="6" t="str">
        <f>IFERROR(INDEX(Sales!$D$5:$ABF$18,MATCH(UsagePerHour!$B43,Sales!$C$5:$C$18,0),MATCH(UsagePerHour!XO$4,Sales!$D$3:$ABF$3,0))/XO$2*INDEX(Usage!$D$5:$ABF$11,MATCH(UsagePerHour!$B$36,Usage!$C$5:$C$11,0),MATCH(UsagePerHour!XO$4,Usage!$D$3:$ABF$3,0)),"")</f>
        <v/>
      </c>
      <c r="XP43" s="6" t="str">
        <f>IFERROR(INDEX(Sales!$D$5:$ABF$18,MATCH(UsagePerHour!$B43,Sales!$C$5:$C$18,0),MATCH(UsagePerHour!XP$4,Sales!$D$3:$ABF$3,0))/XP$2*INDEX(Usage!$D$5:$ABF$11,MATCH(UsagePerHour!$B$36,Usage!$C$5:$C$11,0),MATCH(UsagePerHour!XP$4,Usage!$D$3:$ABF$3,0)),"")</f>
        <v/>
      </c>
      <c r="XQ43" s="6" t="str">
        <f>IFERROR(INDEX(Sales!$D$5:$ABF$18,MATCH(UsagePerHour!$B43,Sales!$C$5:$C$18,0),MATCH(UsagePerHour!XQ$4,Sales!$D$3:$ABF$3,0))/XQ$2*INDEX(Usage!$D$5:$ABF$11,MATCH(UsagePerHour!$B$36,Usage!$C$5:$C$11,0),MATCH(UsagePerHour!XQ$4,Usage!$D$3:$ABF$3,0)),"")</f>
        <v/>
      </c>
      <c r="XR43" s="6" t="str">
        <f>IFERROR(INDEX(Sales!$D$5:$ABF$18,MATCH(UsagePerHour!$B43,Sales!$C$5:$C$18,0),MATCH(UsagePerHour!XR$4,Sales!$D$3:$ABF$3,0))/XR$2*INDEX(Usage!$D$5:$ABF$11,MATCH(UsagePerHour!$B$36,Usage!$C$5:$C$11,0),MATCH(UsagePerHour!XR$4,Usage!$D$3:$ABF$3,0)),"")</f>
        <v/>
      </c>
      <c r="XS43" s="6" t="str">
        <f>IFERROR(INDEX(Sales!$D$5:$ABF$18,MATCH(UsagePerHour!$B43,Sales!$C$5:$C$18,0),MATCH(UsagePerHour!XS$4,Sales!$D$3:$ABF$3,0))/XS$2*INDEX(Usage!$D$5:$ABF$11,MATCH(UsagePerHour!$B$36,Usage!$C$5:$C$11,0),MATCH(UsagePerHour!XS$4,Usage!$D$3:$ABF$3,0)),"")</f>
        <v/>
      </c>
      <c r="XT43" s="6" t="str">
        <f>IFERROR(INDEX(Sales!$D$5:$ABF$18,MATCH(UsagePerHour!$B43,Sales!$C$5:$C$18,0),MATCH(UsagePerHour!XT$4,Sales!$D$3:$ABF$3,0))/XT$2*INDEX(Usage!$D$5:$ABF$11,MATCH(UsagePerHour!$B$36,Usage!$C$5:$C$11,0),MATCH(UsagePerHour!XT$4,Usage!$D$3:$ABF$3,0)),"")</f>
        <v/>
      </c>
      <c r="XU43" s="6" t="str">
        <f>IFERROR(INDEX(Sales!$D$5:$ABF$18,MATCH(UsagePerHour!$B43,Sales!$C$5:$C$18,0),MATCH(UsagePerHour!XU$4,Sales!$D$3:$ABF$3,0))/XU$2*INDEX(Usage!$D$5:$ABF$11,MATCH(UsagePerHour!$B$36,Usage!$C$5:$C$11,0),MATCH(UsagePerHour!XU$4,Usage!$D$3:$ABF$3,0)),"")</f>
        <v/>
      </c>
      <c r="XV43" s="6" t="str">
        <f>IFERROR(INDEX(Sales!$D$5:$ABF$18,MATCH(UsagePerHour!$B43,Sales!$C$5:$C$18,0),MATCH(UsagePerHour!XV$4,Sales!$D$3:$ABF$3,0))/XV$2*INDEX(Usage!$D$5:$ABF$11,MATCH(UsagePerHour!$B$36,Usage!$C$5:$C$11,0),MATCH(UsagePerHour!XV$4,Usage!$D$3:$ABF$3,0)),"")</f>
        <v/>
      </c>
      <c r="XW43" s="6" t="str">
        <f>IFERROR(INDEX(Sales!$D$5:$ABF$18,MATCH(UsagePerHour!$B43,Sales!$C$5:$C$18,0),MATCH(UsagePerHour!XW$4,Sales!$D$3:$ABF$3,0))/XW$2*INDEX(Usage!$D$5:$ABF$11,MATCH(UsagePerHour!$B$36,Usage!$C$5:$C$11,0),MATCH(UsagePerHour!XW$4,Usage!$D$3:$ABF$3,0)),"")</f>
        <v/>
      </c>
      <c r="XX43" s="6" t="str">
        <f>IFERROR(INDEX(Sales!$D$5:$ABF$18,MATCH(UsagePerHour!$B43,Sales!$C$5:$C$18,0),MATCH(UsagePerHour!XX$4,Sales!$D$3:$ABF$3,0))/XX$2*INDEX(Usage!$D$5:$ABF$11,MATCH(UsagePerHour!$B$36,Usage!$C$5:$C$11,0),MATCH(UsagePerHour!XX$4,Usage!$D$3:$ABF$3,0)),"")</f>
        <v/>
      </c>
      <c r="XY43" s="6" t="str">
        <f>IFERROR(INDEX(Sales!$D$5:$ABF$18,MATCH(UsagePerHour!$B43,Sales!$C$5:$C$18,0),MATCH(UsagePerHour!XY$4,Sales!$D$3:$ABF$3,0))/XY$2*INDEX(Usage!$D$5:$ABF$11,MATCH(UsagePerHour!$B$36,Usage!$C$5:$C$11,0),MATCH(UsagePerHour!XY$4,Usage!$D$3:$ABF$3,0)),"")</f>
        <v/>
      </c>
      <c r="XZ43" s="6" t="str">
        <f>IFERROR(INDEX(Sales!$D$5:$ABF$18,MATCH(UsagePerHour!$B43,Sales!$C$5:$C$18,0),MATCH(UsagePerHour!XZ$4,Sales!$D$3:$ABF$3,0))/XZ$2*INDEX(Usage!$D$5:$ABF$11,MATCH(UsagePerHour!$B$36,Usage!$C$5:$C$11,0),MATCH(UsagePerHour!XZ$4,Usage!$D$3:$ABF$3,0)),"")</f>
        <v/>
      </c>
      <c r="YA43" s="6" t="str">
        <f>IFERROR(INDEX(Sales!$D$5:$ABF$18,MATCH(UsagePerHour!$B43,Sales!$C$5:$C$18,0),MATCH(UsagePerHour!YA$4,Sales!$D$3:$ABF$3,0))/YA$2*INDEX(Usage!$D$5:$ABF$11,MATCH(UsagePerHour!$B$36,Usage!$C$5:$C$11,0),MATCH(UsagePerHour!YA$4,Usage!$D$3:$ABF$3,0)),"")</f>
        <v/>
      </c>
      <c r="YB43" s="6" t="str">
        <f>IFERROR(INDEX(Sales!$D$5:$ABF$18,MATCH(UsagePerHour!$B43,Sales!$C$5:$C$18,0),MATCH(UsagePerHour!YB$4,Sales!$D$3:$ABF$3,0))/YB$2*INDEX(Usage!$D$5:$ABF$11,MATCH(UsagePerHour!$B$36,Usage!$C$5:$C$11,0),MATCH(UsagePerHour!YB$4,Usage!$D$3:$ABF$3,0)),"")</f>
        <v/>
      </c>
      <c r="YC43" s="6" t="str">
        <f>IFERROR(INDEX(Sales!$D$5:$ABF$18,MATCH(UsagePerHour!$B43,Sales!$C$5:$C$18,0),MATCH(UsagePerHour!YC$4,Sales!$D$3:$ABF$3,0))/YC$2*INDEX(Usage!$D$5:$ABF$11,MATCH(UsagePerHour!$B$36,Usage!$C$5:$C$11,0),MATCH(UsagePerHour!YC$4,Usage!$D$3:$ABF$3,0)),"")</f>
        <v/>
      </c>
      <c r="YD43" s="6" t="str">
        <f>IFERROR(INDEX(Sales!$D$5:$ABF$18,MATCH(UsagePerHour!$B43,Sales!$C$5:$C$18,0),MATCH(UsagePerHour!YD$4,Sales!$D$3:$ABF$3,0))/YD$2*INDEX(Usage!$D$5:$ABF$11,MATCH(UsagePerHour!$B$36,Usage!$C$5:$C$11,0),MATCH(UsagePerHour!YD$4,Usage!$D$3:$ABF$3,0)),"")</f>
        <v/>
      </c>
      <c r="YE43" s="6" t="str">
        <f>IFERROR(INDEX(Sales!$D$5:$ABF$18,MATCH(UsagePerHour!$B43,Sales!$C$5:$C$18,0),MATCH(UsagePerHour!YE$4,Sales!$D$3:$ABF$3,0))/YE$2*INDEX(Usage!$D$5:$ABF$11,MATCH(UsagePerHour!$B$36,Usage!$C$5:$C$11,0),MATCH(UsagePerHour!YE$4,Usage!$D$3:$ABF$3,0)),"")</f>
        <v/>
      </c>
      <c r="YF43" s="6" t="str">
        <f>IFERROR(INDEX(Sales!$D$5:$ABF$18,MATCH(UsagePerHour!$B43,Sales!$C$5:$C$18,0),MATCH(UsagePerHour!YF$4,Sales!$D$3:$ABF$3,0))/YF$2*INDEX(Usage!$D$5:$ABF$11,MATCH(UsagePerHour!$B$36,Usage!$C$5:$C$11,0),MATCH(UsagePerHour!YF$4,Usage!$D$3:$ABF$3,0)),"")</f>
        <v/>
      </c>
      <c r="YG43" s="6" t="str">
        <f>IFERROR(INDEX(Sales!$D$5:$ABF$18,MATCH(UsagePerHour!$B43,Sales!$C$5:$C$18,0),MATCH(UsagePerHour!YG$4,Sales!$D$3:$ABF$3,0))/YG$2*INDEX(Usage!$D$5:$ABF$11,MATCH(UsagePerHour!$B$36,Usage!$C$5:$C$11,0),MATCH(UsagePerHour!YG$4,Usage!$D$3:$ABF$3,0)),"")</f>
        <v/>
      </c>
      <c r="YH43" s="6" t="str">
        <f>IFERROR(INDEX(Sales!$D$5:$ABF$18,MATCH(UsagePerHour!$B43,Sales!$C$5:$C$18,0),MATCH(UsagePerHour!YH$4,Sales!$D$3:$ABF$3,0))/YH$2*INDEX(Usage!$D$5:$ABF$11,MATCH(UsagePerHour!$B$36,Usage!$C$5:$C$11,0),MATCH(UsagePerHour!YH$4,Usage!$D$3:$ABF$3,0)),"")</f>
        <v/>
      </c>
      <c r="YI43" s="6" t="str">
        <f>IFERROR(INDEX(Sales!$D$5:$ABF$18,MATCH(UsagePerHour!$B43,Sales!$C$5:$C$18,0),MATCH(UsagePerHour!YI$4,Sales!$D$3:$ABF$3,0))/YI$2*INDEX(Usage!$D$5:$ABF$11,MATCH(UsagePerHour!$B$36,Usage!$C$5:$C$11,0),MATCH(UsagePerHour!YI$4,Usage!$D$3:$ABF$3,0)),"")</f>
        <v/>
      </c>
      <c r="YJ43" s="6" t="str">
        <f>IFERROR(INDEX(Sales!$D$5:$ABF$18,MATCH(UsagePerHour!$B43,Sales!$C$5:$C$18,0),MATCH(UsagePerHour!YJ$4,Sales!$D$3:$ABF$3,0))/YJ$2*INDEX(Usage!$D$5:$ABF$11,MATCH(UsagePerHour!$B$36,Usage!$C$5:$C$11,0),MATCH(UsagePerHour!YJ$4,Usage!$D$3:$ABF$3,0)),"")</f>
        <v/>
      </c>
      <c r="YK43" s="6" t="str">
        <f>IFERROR(INDEX(Sales!$D$5:$ABF$18,MATCH(UsagePerHour!$B43,Sales!$C$5:$C$18,0),MATCH(UsagePerHour!YK$4,Sales!$D$3:$ABF$3,0))/YK$2*INDEX(Usage!$D$5:$ABF$11,MATCH(UsagePerHour!$B$36,Usage!$C$5:$C$11,0),MATCH(UsagePerHour!YK$4,Usage!$D$3:$ABF$3,0)),"")</f>
        <v/>
      </c>
      <c r="YL43" s="6" t="str">
        <f>IFERROR(INDEX(Sales!$D$5:$ABF$18,MATCH(UsagePerHour!$B43,Sales!$C$5:$C$18,0),MATCH(UsagePerHour!YL$4,Sales!$D$3:$ABF$3,0))/YL$2*INDEX(Usage!$D$5:$ABF$11,MATCH(UsagePerHour!$B$36,Usage!$C$5:$C$11,0),MATCH(UsagePerHour!YL$4,Usage!$D$3:$ABF$3,0)),"")</f>
        <v/>
      </c>
      <c r="YM43" s="6" t="str">
        <f>IFERROR(INDEX(Sales!$D$5:$ABF$18,MATCH(UsagePerHour!$B43,Sales!$C$5:$C$18,0),MATCH(UsagePerHour!YM$4,Sales!$D$3:$ABF$3,0))/YM$2*INDEX(Usage!$D$5:$ABF$11,MATCH(UsagePerHour!$B$36,Usage!$C$5:$C$11,0),MATCH(UsagePerHour!YM$4,Usage!$D$3:$ABF$3,0)),"")</f>
        <v/>
      </c>
      <c r="YN43" s="6" t="str">
        <f>IFERROR(INDEX(Sales!$D$5:$ABF$18,MATCH(UsagePerHour!$B43,Sales!$C$5:$C$18,0),MATCH(UsagePerHour!YN$4,Sales!$D$3:$ABF$3,0))/YN$2*INDEX(Usage!$D$5:$ABF$11,MATCH(UsagePerHour!$B$36,Usage!$C$5:$C$11,0),MATCH(UsagePerHour!YN$4,Usage!$D$3:$ABF$3,0)),"")</f>
        <v/>
      </c>
      <c r="YO43" s="6" t="str">
        <f>IFERROR(INDEX(Sales!$D$5:$ABF$18,MATCH(UsagePerHour!$B43,Sales!$C$5:$C$18,0),MATCH(UsagePerHour!YO$4,Sales!$D$3:$ABF$3,0))/YO$2*INDEX(Usage!$D$5:$ABF$11,MATCH(UsagePerHour!$B$36,Usage!$C$5:$C$11,0),MATCH(UsagePerHour!YO$4,Usage!$D$3:$ABF$3,0)),"")</f>
        <v/>
      </c>
      <c r="YP43" s="6" t="str">
        <f>IFERROR(INDEX(Sales!$D$5:$ABF$18,MATCH(UsagePerHour!$B43,Sales!$C$5:$C$18,0),MATCH(UsagePerHour!YP$4,Sales!$D$3:$ABF$3,0))/YP$2*INDEX(Usage!$D$5:$ABF$11,MATCH(UsagePerHour!$B$36,Usage!$C$5:$C$11,0),MATCH(UsagePerHour!YP$4,Usage!$D$3:$ABF$3,0)),"")</f>
        <v/>
      </c>
      <c r="YQ43" s="6" t="str">
        <f>IFERROR(INDEX(Sales!$D$5:$ABF$18,MATCH(UsagePerHour!$B43,Sales!$C$5:$C$18,0),MATCH(UsagePerHour!YQ$4,Sales!$D$3:$ABF$3,0))/YQ$2*INDEX(Usage!$D$5:$ABF$11,MATCH(UsagePerHour!$B$36,Usage!$C$5:$C$11,0),MATCH(UsagePerHour!YQ$4,Usage!$D$3:$ABF$3,0)),"")</f>
        <v/>
      </c>
      <c r="YR43" s="6" t="str">
        <f>IFERROR(INDEX(Sales!$D$5:$ABF$18,MATCH(UsagePerHour!$B43,Sales!$C$5:$C$18,0),MATCH(UsagePerHour!YR$4,Sales!$D$3:$ABF$3,0))/YR$2*INDEX(Usage!$D$5:$ABF$11,MATCH(UsagePerHour!$B$36,Usage!$C$5:$C$11,0),MATCH(UsagePerHour!YR$4,Usage!$D$3:$ABF$3,0)),"")</f>
        <v/>
      </c>
      <c r="YS43" s="6" t="str">
        <f>IFERROR(INDEX(Sales!$D$5:$ABF$18,MATCH(UsagePerHour!$B43,Sales!$C$5:$C$18,0),MATCH(UsagePerHour!YS$4,Sales!$D$3:$ABF$3,0))/YS$2*INDEX(Usage!$D$5:$ABF$11,MATCH(UsagePerHour!$B$36,Usage!$C$5:$C$11,0),MATCH(UsagePerHour!YS$4,Usage!$D$3:$ABF$3,0)),"")</f>
        <v/>
      </c>
      <c r="YT43" s="6" t="str">
        <f>IFERROR(INDEX(Sales!$D$5:$ABF$18,MATCH(UsagePerHour!$B43,Sales!$C$5:$C$18,0),MATCH(UsagePerHour!YT$4,Sales!$D$3:$ABF$3,0))/YT$2*INDEX(Usage!$D$5:$ABF$11,MATCH(UsagePerHour!$B$36,Usage!$C$5:$C$11,0),MATCH(UsagePerHour!YT$4,Usage!$D$3:$ABF$3,0)),"")</f>
        <v/>
      </c>
      <c r="YU43" s="6" t="str">
        <f>IFERROR(INDEX(Sales!$D$5:$ABF$18,MATCH(UsagePerHour!$B43,Sales!$C$5:$C$18,0),MATCH(UsagePerHour!YU$4,Sales!$D$3:$ABF$3,0))/YU$2*INDEX(Usage!$D$5:$ABF$11,MATCH(UsagePerHour!$B$36,Usage!$C$5:$C$11,0),MATCH(UsagePerHour!YU$4,Usage!$D$3:$ABF$3,0)),"")</f>
        <v/>
      </c>
      <c r="YV43" s="6" t="str">
        <f>IFERROR(INDEX(Sales!$D$5:$ABF$18,MATCH(UsagePerHour!$B43,Sales!$C$5:$C$18,0),MATCH(UsagePerHour!YV$4,Sales!$D$3:$ABF$3,0))/YV$2*INDEX(Usage!$D$5:$ABF$11,MATCH(UsagePerHour!$B$36,Usage!$C$5:$C$11,0),MATCH(UsagePerHour!YV$4,Usage!$D$3:$ABF$3,0)),"")</f>
        <v/>
      </c>
      <c r="YW43" s="6" t="str">
        <f>IFERROR(INDEX(Sales!$D$5:$ABF$18,MATCH(UsagePerHour!$B43,Sales!$C$5:$C$18,0),MATCH(UsagePerHour!YW$4,Sales!$D$3:$ABF$3,0))/YW$2*INDEX(Usage!$D$5:$ABF$11,MATCH(UsagePerHour!$B$36,Usage!$C$5:$C$11,0),MATCH(UsagePerHour!YW$4,Usage!$D$3:$ABF$3,0)),"")</f>
        <v/>
      </c>
      <c r="YX43" s="6" t="str">
        <f>IFERROR(INDEX(Sales!$D$5:$ABF$18,MATCH(UsagePerHour!$B43,Sales!$C$5:$C$18,0),MATCH(UsagePerHour!YX$4,Sales!$D$3:$ABF$3,0))/YX$2*INDEX(Usage!$D$5:$ABF$11,MATCH(UsagePerHour!$B$36,Usage!$C$5:$C$11,0),MATCH(UsagePerHour!YX$4,Usage!$D$3:$ABF$3,0)),"")</f>
        <v/>
      </c>
      <c r="YY43" s="6" t="str">
        <f>IFERROR(INDEX(Sales!$D$5:$ABF$18,MATCH(UsagePerHour!$B43,Sales!$C$5:$C$18,0),MATCH(UsagePerHour!YY$4,Sales!$D$3:$ABF$3,0))/YY$2*INDEX(Usage!$D$5:$ABF$11,MATCH(UsagePerHour!$B$36,Usage!$C$5:$C$11,0),MATCH(UsagePerHour!YY$4,Usage!$D$3:$ABF$3,0)),"")</f>
        <v/>
      </c>
      <c r="YZ43" s="6" t="str">
        <f>IFERROR(INDEX(Sales!$D$5:$ABF$18,MATCH(UsagePerHour!$B43,Sales!$C$5:$C$18,0),MATCH(UsagePerHour!YZ$4,Sales!$D$3:$ABF$3,0))/YZ$2*INDEX(Usage!$D$5:$ABF$11,MATCH(UsagePerHour!$B$36,Usage!$C$5:$C$11,0),MATCH(UsagePerHour!YZ$4,Usage!$D$3:$ABF$3,0)),"")</f>
        <v/>
      </c>
      <c r="ZA43" s="6" t="str">
        <f>IFERROR(INDEX(Sales!$D$5:$ABF$18,MATCH(UsagePerHour!$B43,Sales!$C$5:$C$18,0),MATCH(UsagePerHour!ZA$4,Sales!$D$3:$ABF$3,0))/ZA$2*INDEX(Usage!$D$5:$ABF$11,MATCH(UsagePerHour!$B$36,Usage!$C$5:$C$11,0),MATCH(UsagePerHour!ZA$4,Usage!$D$3:$ABF$3,0)),"")</f>
        <v/>
      </c>
      <c r="ZB43" s="6" t="str">
        <f>IFERROR(INDEX(Sales!$D$5:$ABF$18,MATCH(UsagePerHour!$B43,Sales!$C$5:$C$18,0),MATCH(UsagePerHour!ZB$4,Sales!$D$3:$ABF$3,0))/ZB$2*INDEX(Usage!$D$5:$ABF$11,MATCH(UsagePerHour!$B$36,Usage!$C$5:$C$11,0),MATCH(UsagePerHour!ZB$4,Usage!$D$3:$ABF$3,0)),"")</f>
        <v/>
      </c>
      <c r="ZC43" s="6" t="str">
        <f>IFERROR(INDEX(Sales!$D$5:$ABF$18,MATCH(UsagePerHour!$B43,Sales!$C$5:$C$18,0),MATCH(UsagePerHour!ZC$4,Sales!$D$3:$ABF$3,0))/ZC$2*INDEX(Usage!$D$5:$ABF$11,MATCH(UsagePerHour!$B$36,Usage!$C$5:$C$11,0),MATCH(UsagePerHour!ZC$4,Usage!$D$3:$ABF$3,0)),"")</f>
        <v/>
      </c>
      <c r="ZD43" s="6" t="str">
        <f>IFERROR(INDEX(Sales!$D$5:$ABF$18,MATCH(UsagePerHour!$B43,Sales!$C$5:$C$18,0),MATCH(UsagePerHour!ZD$4,Sales!$D$3:$ABF$3,0))/ZD$2*INDEX(Usage!$D$5:$ABF$11,MATCH(UsagePerHour!$B$36,Usage!$C$5:$C$11,0),MATCH(UsagePerHour!ZD$4,Usage!$D$3:$ABF$3,0)),"")</f>
        <v/>
      </c>
      <c r="ZE43" s="6" t="str">
        <f>IFERROR(INDEX(Sales!$D$5:$ABF$18,MATCH(UsagePerHour!$B43,Sales!$C$5:$C$18,0),MATCH(UsagePerHour!ZE$4,Sales!$D$3:$ABF$3,0))/ZE$2*INDEX(Usage!$D$5:$ABF$11,MATCH(UsagePerHour!$B$36,Usage!$C$5:$C$11,0),MATCH(UsagePerHour!ZE$4,Usage!$D$3:$ABF$3,0)),"")</f>
        <v/>
      </c>
      <c r="ZF43" s="6" t="str">
        <f>IFERROR(INDEX(Sales!$D$5:$ABF$18,MATCH(UsagePerHour!$B43,Sales!$C$5:$C$18,0),MATCH(UsagePerHour!ZF$4,Sales!$D$3:$ABF$3,0))/ZF$2*INDEX(Usage!$D$5:$ABF$11,MATCH(UsagePerHour!$B$36,Usage!$C$5:$C$11,0),MATCH(UsagePerHour!ZF$4,Usage!$D$3:$ABF$3,0)),"")</f>
        <v/>
      </c>
      <c r="ZG43" s="6" t="str">
        <f>IFERROR(INDEX(Sales!$D$5:$ABF$18,MATCH(UsagePerHour!$B43,Sales!$C$5:$C$18,0),MATCH(UsagePerHour!ZG$4,Sales!$D$3:$ABF$3,0))/ZG$2*INDEX(Usage!$D$5:$ABF$11,MATCH(UsagePerHour!$B$36,Usage!$C$5:$C$11,0),MATCH(UsagePerHour!ZG$4,Usage!$D$3:$ABF$3,0)),"")</f>
        <v/>
      </c>
      <c r="ZH43" s="6" t="str">
        <f>IFERROR(INDEX(Sales!$D$5:$ABF$18,MATCH(UsagePerHour!$B43,Sales!$C$5:$C$18,0),MATCH(UsagePerHour!ZH$4,Sales!$D$3:$ABF$3,0))/ZH$2*INDEX(Usage!$D$5:$ABF$11,MATCH(UsagePerHour!$B$36,Usage!$C$5:$C$11,0),MATCH(UsagePerHour!ZH$4,Usage!$D$3:$ABF$3,0)),"")</f>
        <v/>
      </c>
      <c r="ZI43" s="6" t="str">
        <f>IFERROR(INDEX(Sales!$D$5:$ABF$18,MATCH(UsagePerHour!$B43,Sales!$C$5:$C$18,0),MATCH(UsagePerHour!ZI$4,Sales!$D$3:$ABF$3,0))/ZI$2*INDEX(Usage!$D$5:$ABF$11,MATCH(UsagePerHour!$B$36,Usage!$C$5:$C$11,0),MATCH(UsagePerHour!ZI$4,Usage!$D$3:$ABF$3,0)),"")</f>
        <v/>
      </c>
      <c r="ZJ43" s="6" t="str">
        <f>IFERROR(INDEX(Sales!$D$5:$ABF$18,MATCH(UsagePerHour!$B43,Sales!$C$5:$C$18,0),MATCH(UsagePerHour!ZJ$4,Sales!$D$3:$ABF$3,0))/ZJ$2*INDEX(Usage!$D$5:$ABF$11,MATCH(UsagePerHour!$B$36,Usage!$C$5:$C$11,0),MATCH(UsagePerHour!ZJ$4,Usage!$D$3:$ABF$3,0)),"")</f>
        <v/>
      </c>
      <c r="ZK43" s="6" t="str">
        <f>IFERROR(INDEX(Sales!$D$5:$ABF$18,MATCH(UsagePerHour!$B43,Sales!$C$5:$C$18,0),MATCH(UsagePerHour!ZK$4,Sales!$D$3:$ABF$3,0))/ZK$2*INDEX(Usage!$D$5:$ABF$11,MATCH(UsagePerHour!$B$36,Usage!$C$5:$C$11,0),MATCH(UsagePerHour!ZK$4,Usage!$D$3:$ABF$3,0)),"")</f>
        <v/>
      </c>
      <c r="ZL43" s="6" t="str">
        <f>IFERROR(INDEX(Sales!$D$5:$ABF$18,MATCH(UsagePerHour!$B43,Sales!$C$5:$C$18,0),MATCH(UsagePerHour!ZL$4,Sales!$D$3:$ABF$3,0))/ZL$2*INDEX(Usage!$D$5:$ABF$11,MATCH(UsagePerHour!$B$36,Usage!$C$5:$C$11,0),MATCH(UsagePerHour!ZL$4,Usage!$D$3:$ABF$3,0)),"")</f>
        <v/>
      </c>
      <c r="ZM43" s="6" t="str">
        <f>IFERROR(INDEX(Sales!$D$5:$ABF$18,MATCH(UsagePerHour!$B43,Sales!$C$5:$C$18,0),MATCH(UsagePerHour!ZM$4,Sales!$D$3:$ABF$3,0))/ZM$2*INDEX(Usage!$D$5:$ABF$11,MATCH(UsagePerHour!$B$36,Usage!$C$5:$C$11,0),MATCH(UsagePerHour!ZM$4,Usage!$D$3:$ABF$3,0)),"")</f>
        <v/>
      </c>
      <c r="ZN43" s="6" t="str">
        <f>IFERROR(INDEX(Sales!$D$5:$ABF$18,MATCH(UsagePerHour!$B43,Sales!$C$5:$C$18,0),MATCH(UsagePerHour!ZN$4,Sales!$D$3:$ABF$3,0))/ZN$2*INDEX(Usage!$D$5:$ABF$11,MATCH(UsagePerHour!$B$36,Usage!$C$5:$C$11,0),MATCH(UsagePerHour!ZN$4,Usage!$D$3:$ABF$3,0)),"")</f>
        <v/>
      </c>
      <c r="ZO43" s="6" t="str">
        <f>IFERROR(INDEX(Sales!$D$5:$ABF$18,MATCH(UsagePerHour!$B43,Sales!$C$5:$C$18,0),MATCH(UsagePerHour!ZO$4,Sales!$D$3:$ABF$3,0))/ZO$2*INDEX(Usage!$D$5:$ABF$11,MATCH(UsagePerHour!$B$36,Usage!$C$5:$C$11,0),MATCH(UsagePerHour!ZO$4,Usage!$D$3:$ABF$3,0)),"")</f>
        <v/>
      </c>
      <c r="ZP43" s="6" t="str">
        <f>IFERROR(INDEX(Sales!$D$5:$ABF$18,MATCH(UsagePerHour!$B43,Sales!$C$5:$C$18,0),MATCH(UsagePerHour!ZP$4,Sales!$D$3:$ABF$3,0))/ZP$2*INDEX(Usage!$D$5:$ABF$11,MATCH(UsagePerHour!$B$36,Usage!$C$5:$C$11,0),MATCH(UsagePerHour!ZP$4,Usage!$D$3:$ABF$3,0)),"")</f>
        <v/>
      </c>
      <c r="ZQ43" s="6" t="str">
        <f>IFERROR(INDEX(Sales!$D$5:$ABF$18,MATCH(UsagePerHour!$B43,Sales!$C$5:$C$18,0),MATCH(UsagePerHour!ZQ$4,Sales!$D$3:$ABF$3,0))/ZQ$2*INDEX(Usage!$D$5:$ABF$11,MATCH(UsagePerHour!$B$36,Usage!$C$5:$C$11,0),MATCH(UsagePerHour!ZQ$4,Usage!$D$3:$ABF$3,0)),"")</f>
        <v/>
      </c>
      <c r="ZR43" s="6" t="str">
        <f>IFERROR(INDEX(Sales!$D$5:$ABF$18,MATCH(UsagePerHour!$B43,Sales!$C$5:$C$18,0),MATCH(UsagePerHour!ZR$4,Sales!$D$3:$ABF$3,0))/ZR$2*INDEX(Usage!$D$5:$ABF$11,MATCH(UsagePerHour!$B$36,Usage!$C$5:$C$11,0),MATCH(UsagePerHour!ZR$4,Usage!$D$3:$ABF$3,0)),"")</f>
        <v/>
      </c>
      <c r="ZS43" s="6" t="str">
        <f>IFERROR(INDEX(Sales!$D$5:$ABF$18,MATCH(UsagePerHour!$B43,Sales!$C$5:$C$18,0),MATCH(UsagePerHour!ZS$4,Sales!$D$3:$ABF$3,0))/ZS$2*INDEX(Usage!$D$5:$ABF$11,MATCH(UsagePerHour!$B$36,Usage!$C$5:$C$11,0),MATCH(UsagePerHour!ZS$4,Usage!$D$3:$ABF$3,0)),"")</f>
        <v/>
      </c>
      <c r="ZT43" s="6" t="str">
        <f>IFERROR(INDEX(Sales!$D$5:$ABF$18,MATCH(UsagePerHour!$B43,Sales!$C$5:$C$18,0),MATCH(UsagePerHour!ZT$4,Sales!$D$3:$ABF$3,0))/ZT$2*INDEX(Usage!$D$5:$ABF$11,MATCH(UsagePerHour!$B$36,Usage!$C$5:$C$11,0),MATCH(UsagePerHour!ZT$4,Usage!$D$3:$ABF$3,0)),"")</f>
        <v/>
      </c>
      <c r="ZU43" s="6" t="str">
        <f>IFERROR(INDEX(Sales!$D$5:$ABF$18,MATCH(UsagePerHour!$B43,Sales!$C$5:$C$18,0),MATCH(UsagePerHour!ZU$4,Sales!$D$3:$ABF$3,0))/ZU$2*INDEX(Usage!$D$5:$ABF$11,MATCH(UsagePerHour!$B$36,Usage!$C$5:$C$11,0),MATCH(UsagePerHour!ZU$4,Usage!$D$3:$ABF$3,0)),"")</f>
        <v/>
      </c>
      <c r="ZV43" s="6" t="str">
        <f>IFERROR(INDEX(Sales!$D$5:$ABF$18,MATCH(UsagePerHour!$B43,Sales!$C$5:$C$18,0),MATCH(UsagePerHour!ZV$4,Sales!$D$3:$ABF$3,0))/ZV$2*INDEX(Usage!$D$5:$ABF$11,MATCH(UsagePerHour!$B$36,Usage!$C$5:$C$11,0),MATCH(UsagePerHour!ZV$4,Usage!$D$3:$ABF$3,0)),"")</f>
        <v/>
      </c>
      <c r="ZW43" s="6" t="str">
        <f>IFERROR(INDEX(Sales!$D$5:$ABF$18,MATCH(UsagePerHour!$B43,Sales!$C$5:$C$18,0),MATCH(UsagePerHour!ZW$4,Sales!$D$3:$ABF$3,0))/ZW$2*INDEX(Usage!$D$5:$ABF$11,MATCH(UsagePerHour!$B$36,Usage!$C$5:$C$11,0),MATCH(UsagePerHour!ZW$4,Usage!$D$3:$ABF$3,0)),"")</f>
        <v/>
      </c>
      <c r="ZX43" s="6" t="str">
        <f>IFERROR(INDEX(Sales!$D$5:$ABF$18,MATCH(UsagePerHour!$B43,Sales!$C$5:$C$18,0),MATCH(UsagePerHour!ZX$4,Sales!$D$3:$ABF$3,0))/ZX$2*INDEX(Usage!$D$5:$ABF$11,MATCH(UsagePerHour!$B$36,Usage!$C$5:$C$11,0),MATCH(UsagePerHour!ZX$4,Usage!$D$3:$ABF$3,0)),"")</f>
        <v/>
      </c>
      <c r="ZY43" s="6" t="str">
        <f>IFERROR(INDEX(Sales!$D$5:$ABF$18,MATCH(UsagePerHour!$B43,Sales!$C$5:$C$18,0),MATCH(UsagePerHour!ZY$4,Sales!$D$3:$ABF$3,0))/ZY$2*INDEX(Usage!$D$5:$ABF$11,MATCH(UsagePerHour!$B$36,Usage!$C$5:$C$11,0),MATCH(UsagePerHour!ZY$4,Usage!$D$3:$ABF$3,0)),"")</f>
        <v/>
      </c>
      <c r="ZZ43" s="6" t="str">
        <f>IFERROR(INDEX(Sales!$D$5:$ABF$18,MATCH(UsagePerHour!$B43,Sales!$C$5:$C$18,0),MATCH(UsagePerHour!ZZ$4,Sales!$D$3:$ABF$3,0))/ZZ$2*INDEX(Usage!$D$5:$ABF$11,MATCH(UsagePerHour!$B$36,Usage!$C$5:$C$11,0),MATCH(UsagePerHour!ZZ$4,Usage!$D$3:$ABF$3,0)),"")</f>
        <v/>
      </c>
      <c r="AAA43" s="6" t="str">
        <f>IFERROR(INDEX(Sales!$D$5:$ABF$18,MATCH(UsagePerHour!$B43,Sales!$C$5:$C$18,0),MATCH(UsagePerHour!AAA$4,Sales!$D$3:$ABF$3,0))/AAA$2*INDEX(Usage!$D$5:$ABF$11,MATCH(UsagePerHour!$B$36,Usage!$C$5:$C$11,0),MATCH(UsagePerHour!AAA$4,Usage!$D$3:$ABF$3,0)),"")</f>
        <v/>
      </c>
      <c r="AAB43" s="6" t="str">
        <f>IFERROR(INDEX(Sales!$D$5:$ABF$18,MATCH(UsagePerHour!$B43,Sales!$C$5:$C$18,0),MATCH(UsagePerHour!AAB$4,Sales!$D$3:$ABF$3,0))/AAB$2*INDEX(Usage!$D$5:$ABF$11,MATCH(UsagePerHour!$B$36,Usage!$C$5:$C$11,0),MATCH(UsagePerHour!AAB$4,Usage!$D$3:$ABF$3,0)),"")</f>
        <v/>
      </c>
      <c r="AAC43" s="6" t="str">
        <f>IFERROR(INDEX(Sales!$D$5:$ABF$18,MATCH(UsagePerHour!$B43,Sales!$C$5:$C$18,0),MATCH(UsagePerHour!AAC$4,Sales!$D$3:$ABF$3,0))/AAC$2*INDEX(Usage!$D$5:$ABF$11,MATCH(UsagePerHour!$B$36,Usage!$C$5:$C$11,0),MATCH(UsagePerHour!AAC$4,Usage!$D$3:$ABF$3,0)),"")</f>
        <v/>
      </c>
      <c r="AAD43" s="6" t="str">
        <f>IFERROR(INDEX(Sales!$D$5:$ABF$18,MATCH(UsagePerHour!$B43,Sales!$C$5:$C$18,0),MATCH(UsagePerHour!AAD$4,Sales!$D$3:$ABF$3,0))/AAD$2*INDEX(Usage!$D$5:$ABF$11,MATCH(UsagePerHour!$B$36,Usage!$C$5:$C$11,0),MATCH(UsagePerHour!AAD$4,Usage!$D$3:$ABF$3,0)),"")</f>
        <v/>
      </c>
      <c r="AAE43" s="6" t="str">
        <f>IFERROR(INDEX(Sales!$D$5:$ABF$18,MATCH(UsagePerHour!$B43,Sales!$C$5:$C$18,0),MATCH(UsagePerHour!AAE$4,Sales!$D$3:$ABF$3,0))/AAE$2*INDEX(Usage!$D$5:$ABF$11,MATCH(UsagePerHour!$B$36,Usage!$C$5:$C$11,0),MATCH(UsagePerHour!AAE$4,Usage!$D$3:$ABF$3,0)),"")</f>
        <v/>
      </c>
      <c r="AAF43" s="6" t="str">
        <f>IFERROR(INDEX(Sales!$D$5:$ABF$18,MATCH(UsagePerHour!$B43,Sales!$C$5:$C$18,0),MATCH(UsagePerHour!AAF$4,Sales!$D$3:$ABF$3,0))/AAF$2*INDEX(Usage!$D$5:$ABF$11,MATCH(UsagePerHour!$B$36,Usage!$C$5:$C$11,0),MATCH(UsagePerHour!AAF$4,Usage!$D$3:$ABF$3,0)),"")</f>
        <v/>
      </c>
      <c r="AAG43" s="6" t="str">
        <f>IFERROR(INDEX(Sales!$D$5:$ABF$18,MATCH(UsagePerHour!$B43,Sales!$C$5:$C$18,0),MATCH(UsagePerHour!AAG$4,Sales!$D$3:$ABF$3,0))/AAG$2*INDEX(Usage!$D$5:$ABF$11,MATCH(UsagePerHour!$B$36,Usage!$C$5:$C$11,0),MATCH(UsagePerHour!AAG$4,Usage!$D$3:$ABF$3,0)),"")</f>
        <v/>
      </c>
      <c r="AAH43" s="6" t="str">
        <f>IFERROR(INDEX(Sales!$D$5:$ABF$18,MATCH(UsagePerHour!$B43,Sales!$C$5:$C$18,0),MATCH(UsagePerHour!AAH$4,Sales!$D$3:$ABF$3,0))/AAH$2*INDEX(Usage!$D$5:$ABF$11,MATCH(UsagePerHour!$B$36,Usage!$C$5:$C$11,0),MATCH(UsagePerHour!AAH$4,Usage!$D$3:$ABF$3,0)),"")</f>
        <v/>
      </c>
      <c r="AAI43" s="6" t="str">
        <f>IFERROR(INDEX(Sales!$D$5:$ABF$18,MATCH(UsagePerHour!$B43,Sales!$C$5:$C$18,0),MATCH(UsagePerHour!AAI$4,Sales!$D$3:$ABF$3,0))/AAI$2*INDEX(Usage!$D$5:$ABF$11,MATCH(UsagePerHour!$B$36,Usage!$C$5:$C$11,0),MATCH(UsagePerHour!AAI$4,Usage!$D$3:$ABF$3,0)),"")</f>
        <v/>
      </c>
      <c r="AAJ43" s="6" t="str">
        <f>IFERROR(INDEX(Sales!$D$5:$ABF$18,MATCH(UsagePerHour!$B43,Sales!$C$5:$C$18,0),MATCH(UsagePerHour!AAJ$4,Sales!$D$3:$ABF$3,0))/AAJ$2*INDEX(Usage!$D$5:$ABF$11,MATCH(UsagePerHour!$B$36,Usage!$C$5:$C$11,0),MATCH(UsagePerHour!AAJ$4,Usage!$D$3:$ABF$3,0)),"")</f>
        <v/>
      </c>
      <c r="AAK43" s="6" t="str">
        <f>IFERROR(INDEX(Sales!$D$5:$ABF$18,MATCH(UsagePerHour!$B43,Sales!$C$5:$C$18,0),MATCH(UsagePerHour!AAK$4,Sales!$D$3:$ABF$3,0))/AAK$2*INDEX(Usage!$D$5:$ABF$11,MATCH(UsagePerHour!$B$36,Usage!$C$5:$C$11,0),MATCH(UsagePerHour!AAK$4,Usage!$D$3:$ABF$3,0)),"")</f>
        <v/>
      </c>
      <c r="AAL43" s="6" t="str">
        <f>IFERROR(INDEX(Sales!$D$5:$ABF$18,MATCH(UsagePerHour!$B43,Sales!$C$5:$C$18,0),MATCH(UsagePerHour!AAL$4,Sales!$D$3:$ABF$3,0))/AAL$2*INDEX(Usage!$D$5:$ABF$11,MATCH(UsagePerHour!$B$36,Usage!$C$5:$C$11,0),MATCH(UsagePerHour!AAL$4,Usage!$D$3:$ABF$3,0)),"")</f>
        <v/>
      </c>
      <c r="AAM43" s="6" t="str">
        <f>IFERROR(INDEX(Sales!$D$5:$ABF$18,MATCH(UsagePerHour!$B43,Sales!$C$5:$C$18,0),MATCH(UsagePerHour!AAM$4,Sales!$D$3:$ABF$3,0))/AAM$2*INDEX(Usage!$D$5:$ABF$11,MATCH(UsagePerHour!$B$36,Usage!$C$5:$C$11,0),MATCH(UsagePerHour!AAM$4,Usage!$D$3:$ABF$3,0)),"")</f>
        <v/>
      </c>
      <c r="AAN43" s="6" t="str">
        <f>IFERROR(INDEX(Sales!$D$5:$ABF$18,MATCH(UsagePerHour!$B43,Sales!$C$5:$C$18,0),MATCH(UsagePerHour!AAN$4,Sales!$D$3:$ABF$3,0))/AAN$2*INDEX(Usage!$D$5:$ABF$11,MATCH(UsagePerHour!$B$36,Usage!$C$5:$C$11,0),MATCH(UsagePerHour!AAN$4,Usage!$D$3:$ABF$3,0)),"")</f>
        <v/>
      </c>
      <c r="AAO43" s="6" t="str">
        <f>IFERROR(INDEX(Sales!$D$5:$ABF$18,MATCH(UsagePerHour!$B43,Sales!$C$5:$C$18,0),MATCH(UsagePerHour!AAO$4,Sales!$D$3:$ABF$3,0))/AAO$2*INDEX(Usage!$D$5:$ABF$11,MATCH(UsagePerHour!$B$36,Usage!$C$5:$C$11,0),MATCH(UsagePerHour!AAO$4,Usage!$D$3:$ABF$3,0)),"")</f>
        <v/>
      </c>
      <c r="AAP43" s="6" t="str">
        <f>IFERROR(INDEX(Sales!$D$5:$ABF$18,MATCH(UsagePerHour!$B43,Sales!$C$5:$C$18,0),MATCH(UsagePerHour!AAP$4,Sales!$D$3:$ABF$3,0))/AAP$2*INDEX(Usage!$D$5:$ABF$11,MATCH(UsagePerHour!$B$36,Usage!$C$5:$C$11,0),MATCH(UsagePerHour!AAP$4,Usage!$D$3:$ABF$3,0)),"")</f>
        <v/>
      </c>
      <c r="AAQ43" s="6" t="str">
        <f>IFERROR(INDEX(Sales!$D$5:$ABF$18,MATCH(UsagePerHour!$B43,Sales!$C$5:$C$18,0),MATCH(UsagePerHour!AAQ$4,Sales!$D$3:$ABF$3,0))/AAQ$2*INDEX(Usage!$D$5:$ABF$11,MATCH(UsagePerHour!$B$36,Usage!$C$5:$C$11,0),MATCH(UsagePerHour!AAQ$4,Usage!$D$3:$ABF$3,0)),"")</f>
        <v/>
      </c>
      <c r="AAR43" s="6" t="str">
        <f>IFERROR(INDEX(Sales!$D$5:$ABF$18,MATCH(UsagePerHour!$B43,Sales!$C$5:$C$18,0),MATCH(UsagePerHour!AAR$4,Sales!$D$3:$ABF$3,0))/AAR$2*INDEX(Usage!$D$5:$ABF$11,MATCH(UsagePerHour!$B$36,Usage!$C$5:$C$11,0),MATCH(UsagePerHour!AAR$4,Usage!$D$3:$ABF$3,0)),"")</f>
        <v/>
      </c>
      <c r="AAS43" s="6" t="str">
        <f>IFERROR(INDEX(Sales!$D$5:$ABF$18,MATCH(UsagePerHour!$B43,Sales!$C$5:$C$18,0),MATCH(UsagePerHour!AAS$4,Sales!$D$3:$ABF$3,0))/AAS$2*INDEX(Usage!$D$5:$ABF$11,MATCH(UsagePerHour!$B$36,Usage!$C$5:$C$11,0),MATCH(UsagePerHour!AAS$4,Usage!$D$3:$ABF$3,0)),"")</f>
        <v/>
      </c>
      <c r="AAT43" s="6" t="str">
        <f>IFERROR(INDEX(Sales!$D$5:$ABF$18,MATCH(UsagePerHour!$B43,Sales!$C$5:$C$18,0),MATCH(UsagePerHour!AAT$4,Sales!$D$3:$ABF$3,0))/AAT$2*INDEX(Usage!$D$5:$ABF$11,MATCH(UsagePerHour!$B$36,Usage!$C$5:$C$11,0),MATCH(UsagePerHour!AAT$4,Usage!$D$3:$ABF$3,0)),"")</f>
        <v/>
      </c>
      <c r="AAU43" s="6" t="str">
        <f>IFERROR(INDEX(Sales!$D$5:$ABF$18,MATCH(UsagePerHour!$B43,Sales!$C$5:$C$18,0),MATCH(UsagePerHour!AAU$4,Sales!$D$3:$ABF$3,0))/AAU$2*INDEX(Usage!$D$5:$ABF$11,MATCH(UsagePerHour!$B$36,Usage!$C$5:$C$11,0),MATCH(UsagePerHour!AAU$4,Usage!$D$3:$ABF$3,0)),"")</f>
        <v/>
      </c>
      <c r="AAV43" s="6" t="str">
        <f>IFERROR(INDEX(Sales!$D$5:$ABF$18,MATCH(UsagePerHour!$B43,Sales!$C$5:$C$18,0),MATCH(UsagePerHour!AAV$4,Sales!$D$3:$ABF$3,0))/AAV$2*INDEX(Usage!$D$5:$ABF$11,MATCH(UsagePerHour!$B$36,Usage!$C$5:$C$11,0),MATCH(UsagePerHour!AAV$4,Usage!$D$3:$ABF$3,0)),"")</f>
        <v/>
      </c>
      <c r="AAW43" s="6" t="str">
        <f>IFERROR(INDEX(Sales!$D$5:$ABF$18,MATCH(UsagePerHour!$B43,Sales!$C$5:$C$18,0),MATCH(UsagePerHour!AAW$4,Sales!$D$3:$ABF$3,0))/AAW$2*INDEX(Usage!$D$5:$ABF$11,MATCH(UsagePerHour!$B$36,Usage!$C$5:$C$11,0),MATCH(UsagePerHour!AAW$4,Usage!$D$3:$ABF$3,0)),"")</f>
        <v/>
      </c>
      <c r="AAX43" s="6" t="str">
        <f>IFERROR(INDEX(Sales!$D$5:$ABF$18,MATCH(UsagePerHour!$B43,Sales!$C$5:$C$18,0),MATCH(UsagePerHour!AAX$4,Sales!$D$3:$ABF$3,0))/AAX$2*INDEX(Usage!$D$5:$ABF$11,MATCH(UsagePerHour!$B$36,Usage!$C$5:$C$11,0),MATCH(UsagePerHour!AAX$4,Usage!$D$3:$ABF$3,0)),"")</f>
        <v/>
      </c>
      <c r="AAY43" s="6" t="str">
        <f>IFERROR(INDEX(Sales!$D$5:$ABF$18,MATCH(UsagePerHour!$B43,Sales!$C$5:$C$18,0),MATCH(UsagePerHour!AAY$4,Sales!$D$3:$ABF$3,0))/AAY$2*INDEX(Usage!$D$5:$ABF$11,MATCH(UsagePerHour!$B$36,Usage!$C$5:$C$11,0),MATCH(UsagePerHour!AAY$4,Usage!$D$3:$ABF$3,0)),"")</f>
        <v/>
      </c>
      <c r="AAZ43" s="6" t="str">
        <f>IFERROR(INDEX(Sales!$D$5:$ABF$18,MATCH(UsagePerHour!$B43,Sales!$C$5:$C$18,0),MATCH(UsagePerHour!AAZ$4,Sales!$D$3:$ABF$3,0))/AAZ$2*INDEX(Usage!$D$5:$ABF$11,MATCH(UsagePerHour!$B$36,Usage!$C$5:$C$11,0),MATCH(UsagePerHour!AAZ$4,Usage!$D$3:$ABF$3,0)),"")</f>
        <v/>
      </c>
      <c r="ABA43" s="6" t="str">
        <f>IFERROR(INDEX(Sales!$D$5:$ABF$18,MATCH(UsagePerHour!$B43,Sales!$C$5:$C$18,0),MATCH(UsagePerHour!ABA$4,Sales!$D$3:$ABF$3,0))/ABA$2*INDEX(Usage!$D$5:$ABF$11,MATCH(UsagePerHour!$B$36,Usage!$C$5:$C$11,0),MATCH(UsagePerHour!ABA$4,Usage!$D$3:$ABF$3,0)),"")</f>
        <v/>
      </c>
    </row>
    <row r="44" spans="2:729">
      <c r="B44" s="3" t="s">
        <v>8</v>
      </c>
      <c r="C44" s="6">
        <f>IFERROR(INDEX(Sales!$D$5:$ABF$18,MATCH(UsagePerHour!$B44,Sales!$C$5:$C$18,0),MATCH(UsagePerHour!C$4,Sales!$D$3:$ABF$3,0))/C$2*INDEX(Usage!$D$5:$ABF$11,MATCH(UsagePerHour!$B$36,Usage!$C$5:$C$11,0),MATCH(UsagePerHour!C$4,Usage!$D$3:$ABF$3,0)),"")</f>
        <v>3.0917207731624035</v>
      </c>
      <c r="D44" s="6">
        <f>IFERROR(INDEX(Sales!$D$5:$ABF$18,MATCH(UsagePerHour!$B44,Sales!$C$5:$C$18,0),MATCH(UsagePerHour!D$4,Sales!$D$3:$ABF$3,0))/D$2*INDEX(Usage!$D$5:$ABF$11,MATCH(UsagePerHour!$B$36,Usage!$C$5:$C$11,0),MATCH(UsagePerHour!D$4,Usage!$D$3:$ABF$3,0)),"")</f>
        <v>1.4621916110928903</v>
      </c>
      <c r="E44" s="6">
        <f>IFERROR(INDEX(Sales!$D$5:$ABF$18,MATCH(UsagePerHour!$B44,Sales!$C$5:$C$18,0),MATCH(UsagePerHour!E$4,Sales!$D$3:$ABF$3,0))/E$2*INDEX(Usage!$D$5:$ABF$11,MATCH(UsagePerHour!$B$36,Usage!$C$5:$C$11,0),MATCH(UsagePerHour!E$4,Usage!$D$3:$ABF$3,0)),"")</f>
        <v>4.1697724550898201</v>
      </c>
      <c r="F44" s="6">
        <f>IFERROR(INDEX(Sales!$D$5:$ABF$18,MATCH(UsagePerHour!$B44,Sales!$C$5:$C$18,0),MATCH(UsagePerHour!F$4,Sales!$D$3:$ABF$3,0))/F$2*INDEX(Usage!$D$5:$ABF$11,MATCH(UsagePerHour!$B$36,Usage!$C$5:$C$11,0),MATCH(UsagePerHour!F$4,Usage!$D$3:$ABF$3,0)),"")</f>
        <v>0.9942258236692707</v>
      </c>
      <c r="G44" s="6">
        <f>IFERROR(INDEX(Sales!$D$5:$ABF$18,MATCH(UsagePerHour!$B44,Sales!$C$5:$C$18,0),MATCH(UsagePerHour!G$4,Sales!$D$3:$ABF$3,0))/G$2*INDEX(Usage!$D$5:$ABF$11,MATCH(UsagePerHour!$B$36,Usage!$C$5:$C$11,0),MATCH(UsagePerHour!G$4,Usage!$D$3:$ABF$3,0)),"")</f>
        <v>6.1716097543597144</v>
      </c>
      <c r="H44" s="6">
        <f>IFERROR(INDEX(Sales!$D$5:$ABF$18,MATCH(UsagePerHour!$B44,Sales!$C$5:$C$18,0),MATCH(UsagePerHour!H$4,Sales!$D$3:$ABF$3,0))/H$2*INDEX(Usage!$D$5:$ABF$11,MATCH(UsagePerHour!$B$36,Usage!$C$5:$C$11,0),MATCH(UsagePerHour!H$4,Usage!$D$3:$ABF$3,0)),"")</f>
        <v>4.1454619347327029</v>
      </c>
      <c r="I44" s="6">
        <f>IFERROR(INDEX(Sales!$D$5:$ABF$18,MATCH(UsagePerHour!$B44,Sales!$C$5:$C$18,0),MATCH(UsagePerHour!I$4,Sales!$D$3:$ABF$3,0))/I$2*INDEX(Usage!$D$5:$ABF$11,MATCH(UsagePerHour!$B$36,Usage!$C$5:$C$11,0),MATCH(UsagePerHour!I$4,Usage!$D$3:$ABF$3,0)),"")</f>
        <v>6.1940656336074236</v>
      </c>
      <c r="J44" s="6">
        <f>IFERROR(INDEX(Sales!$D$5:$ABF$18,MATCH(UsagePerHour!$B44,Sales!$C$5:$C$18,0),MATCH(UsagePerHour!J$4,Sales!$D$3:$ABF$3,0))/J$2*INDEX(Usage!$D$5:$ABF$11,MATCH(UsagePerHour!$B$36,Usage!$C$5:$C$11,0),MATCH(UsagePerHour!J$4,Usage!$D$3:$ABF$3,0)),"")</f>
        <v>3.0917207731624035</v>
      </c>
      <c r="K44" s="6">
        <f>IFERROR(INDEX(Sales!$D$5:$ABF$18,MATCH(UsagePerHour!$B44,Sales!$C$5:$C$18,0),MATCH(UsagePerHour!K$4,Sales!$D$3:$ABF$3,0))/K$2*INDEX(Usage!$D$5:$ABF$11,MATCH(UsagePerHour!$B$36,Usage!$C$5:$C$11,0),MATCH(UsagePerHour!K$4,Usage!$D$3:$ABF$3,0)),"")</f>
        <v>1.4621916110928903</v>
      </c>
      <c r="L44" s="6">
        <f>IFERROR(INDEX(Sales!$D$5:$ABF$18,MATCH(UsagePerHour!$B44,Sales!$C$5:$C$18,0),MATCH(UsagePerHour!L$4,Sales!$D$3:$ABF$3,0))/L$2*INDEX(Usage!$D$5:$ABF$11,MATCH(UsagePerHour!$B$36,Usage!$C$5:$C$11,0),MATCH(UsagePerHour!L$4,Usage!$D$3:$ABF$3,0)),"")</f>
        <v>4.1697724550898201</v>
      </c>
      <c r="M44" s="6">
        <f>IFERROR(INDEX(Sales!$D$5:$ABF$18,MATCH(UsagePerHour!$B44,Sales!$C$5:$C$18,0),MATCH(UsagePerHour!M$4,Sales!$D$3:$ABF$3,0))/M$2*INDEX(Usage!$D$5:$ABF$11,MATCH(UsagePerHour!$B$36,Usage!$C$5:$C$11,0),MATCH(UsagePerHour!M$4,Usage!$D$3:$ABF$3,0)),"")</f>
        <v>0.9942258236692707</v>
      </c>
      <c r="N44" s="6">
        <f>IFERROR(INDEX(Sales!$D$5:$ABF$18,MATCH(UsagePerHour!$B44,Sales!$C$5:$C$18,0),MATCH(UsagePerHour!N$4,Sales!$D$3:$ABF$3,0))/N$2*INDEX(Usage!$D$5:$ABF$11,MATCH(UsagePerHour!$B$36,Usage!$C$5:$C$11,0),MATCH(UsagePerHour!N$4,Usage!$D$3:$ABF$3,0)),"")</f>
        <v>6.1716097543597144</v>
      </c>
      <c r="O44" s="6">
        <f>IFERROR(INDEX(Sales!$D$5:$ABF$18,MATCH(UsagePerHour!$B44,Sales!$C$5:$C$18,0),MATCH(UsagePerHour!O$4,Sales!$D$3:$ABF$3,0))/O$2*INDEX(Usage!$D$5:$ABF$11,MATCH(UsagePerHour!$B$36,Usage!$C$5:$C$11,0),MATCH(UsagePerHour!O$4,Usage!$D$3:$ABF$3,0)),"")</f>
        <v>4.1454619347327029</v>
      </c>
      <c r="P44" s="6">
        <f>IFERROR(INDEX(Sales!$D$5:$ABF$18,MATCH(UsagePerHour!$B44,Sales!$C$5:$C$18,0),MATCH(UsagePerHour!P$4,Sales!$D$3:$ABF$3,0))/P$2*INDEX(Usage!$D$5:$ABF$11,MATCH(UsagePerHour!$B$36,Usage!$C$5:$C$11,0),MATCH(UsagePerHour!P$4,Usage!$D$3:$ABF$3,0)),"")</f>
        <v>6.1940656336074236</v>
      </c>
      <c r="Q44" s="6">
        <f>IFERROR(INDEX(Sales!$D$5:$ABF$18,MATCH(UsagePerHour!$B44,Sales!$C$5:$C$18,0),MATCH(UsagePerHour!Q$4,Sales!$D$3:$ABF$3,0))/Q$2*INDEX(Usage!$D$5:$ABF$11,MATCH(UsagePerHour!$B$36,Usage!$C$5:$C$11,0),MATCH(UsagePerHour!Q$4,Usage!$D$3:$ABF$3,0)),"")</f>
        <v>3.0917207731624035</v>
      </c>
      <c r="R44" s="6">
        <f>IFERROR(INDEX(Sales!$D$5:$ABF$18,MATCH(UsagePerHour!$B44,Sales!$C$5:$C$18,0),MATCH(UsagePerHour!R$4,Sales!$D$3:$ABF$3,0))/R$2*INDEX(Usage!$D$5:$ABF$11,MATCH(UsagePerHour!$B$36,Usage!$C$5:$C$11,0),MATCH(UsagePerHour!R$4,Usage!$D$3:$ABF$3,0)),"")</f>
        <v>1.4621916110928903</v>
      </c>
      <c r="S44" s="6">
        <f>IFERROR(INDEX(Sales!$D$5:$ABF$18,MATCH(UsagePerHour!$B44,Sales!$C$5:$C$18,0),MATCH(UsagePerHour!S$4,Sales!$D$3:$ABF$3,0))/S$2*INDEX(Usage!$D$5:$ABF$11,MATCH(UsagePerHour!$B$36,Usage!$C$5:$C$11,0),MATCH(UsagePerHour!S$4,Usage!$D$3:$ABF$3,0)),"")</f>
        <v>4.1697724550898201</v>
      </c>
      <c r="T44" s="6">
        <f>IFERROR(INDEX(Sales!$D$5:$ABF$18,MATCH(UsagePerHour!$B44,Sales!$C$5:$C$18,0),MATCH(UsagePerHour!T$4,Sales!$D$3:$ABF$3,0))/T$2*INDEX(Usage!$D$5:$ABF$11,MATCH(UsagePerHour!$B$36,Usage!$C$5:$C$11,0),MATCH(UsagePerHour!T$4,Usage!$D$3:$ABF$3,0)),"")</f>
        <v>0.9942258236692707</v>
      </c>
      <c r="U44" s="6">
        <f>IFERROR(INDEX(Sales!$D$5:$ABF$18,MATCH(UsagePerHour!$B44,Sales!$C$5:$C$18,0),MATCH(UsagePerHour!U$4,Sales!$D$3:$ABF$3,0))/U$2*INDEX(Usage!$D$5:$ABF$11,MATCH(UsagePerHour!$B$36,Usage!$C$5:$C$11,0),MATCH(UsagePerHour!U$4,Usage!$D$3:$ABF$3,0)),"")</f>
        <v>6.1716097543597144</v>
      </c>
      <c r="V44" s="6">
        <f>IFERROR(INDEX(Sales!$D$5:$ABF$18,MATCH(UsagePerHour!$B44,Sales!$C$5:$C$18,0),MATCH(UsagePerHour!V$4,Sales!$D$3:$ABF$3,0))/V$2*INDEX(Usage!$D$5:$ABF$11,MATCH(UsagePerHour!$B$36,Usage!$C$5:$C$11,0),MATCH(UsagePerHour!V$4,Usage!$D$3:$ABF$3,0)),"")</f>
        <v>4.1454619347327029</v>
      </c>
      <c r="W44" s="6">
        <f>IFERROR(INDEX(Sales!$D$5:$ABF$18,MATCH(UsagePerHour!$B44,Sales!$C$5:$C$18,0),MATCH(UsagePerHour!W$4,Sales!$D$3:$ABF$3,0))/W$2*INDEX(Usage!$D$5:$ABF$11,MATCH(UsagePerHour!$B$36,Usage!$C$5:$C$11,0),MATCH(UsagePerHour!W$4,Usage!$D$3:$ABF$3,0)),"")</f>
        <v>6.1940656336074236</v>
      </c>
      <c r="X44" s="6">
        <f>IFERROR(INDEX(Sales!$D$5:$ABF$18,MATCH(UsagePerHour!$B44,Sales!$C$5:$C$18,0),MATCH(UsagePerHour!X$4,Sales!$D$3:$ABF$3,0))/X$2*INDEX(Usage!$D$5:$ABF$11,MATCH(UsagePerHour!$B$36,Usage!$C$5:$C$11,0),MATCH(UsagePerHour!X$4,Usage!$D$3:$ABF$3,0)),"")</f>
        <v>3.0917207731624035</v>
      </c>
      <c r="Y44" s="6">
        <f>IFERROR(INDEX(Sales!$D$5:$ABF$18,MATCH(UsagePerHour!$B44,Sales!$C$5:$C$18,0),MATCH(UsagePerHour!Y$4,Sales!$D$3:$ABF$3,0))/Y$2*INDEX(Usage!$D$5:$ABF$11,MATCH(UsagePerHour!$B$36,Usage!$C$5:$C$11,0),MATCH(UsagePerHour!Y$4,Usage!$D$3:$ABF$3,0)),"")</f>
        <v>1.4621916110928903</v>
      </c>
      <c r="Z44" s="6">
        <f>IFERROR(INDEX(Sales!$D$5:$ABF$18,MATCH(UsagePerHour!$B44,Sales!$C$5:$C$18,0),MATCH(UsagePerHour!Z$4,Sales!$D$3:$ABF$3,0))/Z$2*INDEX(Usage!$D$5:$ABF$11,MATCH(UsagePerHour!$B$36,Usage!$C$5:$C$11,0),MATCH(UsagePerHour!Z$4,Usage!$D$3:$ABF$3,0)),"")</f>
        <v>4.1697724550898201</v>
      </c>
      <c r="AA44" s="6">
        <f>IFERROR(INDEX(Sales!$D$5:$ABF$18,MATCH(UsagePerHour!$B44,Sales!$C$5:$C$18,0),MATCH(UsagePerHour!AA$4,Sales!$D$3:$ABF$3,0))/AA$2*INDEX(Usage!$D$5:$ABF$11,MATCH(UsagePerHour!$B$36,Usage!$C$5:$C$11,0),MATCH(UsagePerHour!AA$4,Usage!$D$3:$ABF$3,0)),"")</f>
        <v>0.9942258236692707</v>
      </c>
      <c r="AB44" s="6">
        <f>IFERROR(INDEX(Sales!$D$5:$ABF$18,MATCH(UsagePerHour!$B44,Sales!$C$5:$C$18,0),MATCH(UsagePerHour!AB$4,Sales!$D$3:$ABF$3,0))/AB$2*INDEX(Usage!$D$5:$ABF$11,MATCH(UsagePerHour!$B$36,Usage!$C$5:$C$11,0),MATCH(UsagePerHour!AB$4,Usage!$D$3:$ABF$3,0)),"")</f>
        <v>6.1716097543597144</v>
      </c>
      <c r="AC44" s="6">
        <f>IFERROR(INDEX(Sales!$D$5:$ABF$18,MATCH(UsagePerHour!$B44,Sales!$C$5:$C$18,0),MATCH(UsagePerHour!AC$4,Sales!$D$3:$ABF$3,0))/AC$2*INDEX(Usage!$D$5:$ABF$11,MATCH(UsagePerHour!$B$36,Usage!$C$5:$C$11,0),MATCH(UsagePerHour!AC$4,Usage!$D$3:$ABF$3,0)),"")</f>
        <v>4.1454619347327029</v>
      </c>
      <c r="AD44" s="6">
        <f>IFERROR(INDEX(Sales!$D$5:$ABF$18,MATCH(UsagePerHour!$B44,Sales!$C$5:$C$18,0),MATCH(UsagePerHour!AD$4,Sales!$D$3:$ABF$3,0))/AD$2*INDEX(Usage!$D$5:$ABF$11,MATCH(UsagePerHour!$B$36,Usage!$C$5:$C$11,0),MATCH(UsagePerHour!AD$4,Usage!$D$3:$ABF$3,0)),"")</f>
        <v>6.1940656336074236</v>
      </c>
      <c r="AE44" s="6">
        <f>IFERROR(INDEX(Sales!$D$5:$ABF$18,MATCH(UsagePerHour!$B44,Sales!$C$5:$C$18,0),MATCH(UsagePerHour!AE$4,Sales!$D$3:$ABF$3,0))/AE$2*INDEX(Usage!$D$5:$ABF$11,MATCH(UsagePerHour!$B$36,Usage!$C$5:$C$11,0),MATCH(UsagePerHour!AE$4,Usage!$D$3:$ABF$3,0)),"")</f>
        <v>3.0917207731624035</v>
      </c>
      <c r="AF44" s="6">
        <f>IFERROR(INDEX(Sales!$D$5:$ABF$18,MATCH(UsagePerHour!$B44,Sales!$C$5:$C$18,0),MATCH(UsagePerHour!AF$4,Sales!$D$3:$ABF$3,0))/AF$2*INDEX(Usage!$D$5:$ABF$11,MATCH(UsagePerHour!$B$36,Usage!$C$5:$C$11,0),MATCH(UsagePerHour!AF$4,Usage!$D$3:$ABF$3,0)),"")</f>
        <v>1.4621916110928903</v>
      </c>
      <c r="AG44" s="6">
        <f>IFERROR(INDEX(Sales!$D$5:$ABF$18,MATCH(UsagePerHour!$B44,Sales!$C$5:$C$18,0),MATCH(UsagePerHour!AG$4,Sales!$D$3:$ABF$3,0))/AG$2*INDEX(Usage!$D$5:$ABF$11,MATCH(UsagePerHour!$B$36,Usage!$C$5:$C$11,0),MATCH(UsagePerHour!AG$4,Usage!$D$3:$ABF$3,0)),"")</f>
        <v>4.1697724550898201</v>
      </c>
      <c r="AH44" s="6">
        <f>IFERROR(INDEX(Sales!$D$5:$ABF$18,MATCH(UsagePerHour!$B44,Sales!$C$5:$C$18,0),MATCH(UsagePerHour!AH$4,Sales!$D$3:$ABF$3,0))/AH$2*INDEX(Usage!$D$5:$ABF$11,MATCH(UsagePerHour!$B$36,Usage!$C$5:$C$11,0),MATCH(UsagePerHour!AH$4,Usage!$D$3:$ABF$3,0)),"")</f>
        <v>0.9942258236692707</v>
      </c>
      <c r="AI44" s="6">
        <f>IFERROR(INDEX(Sales!$D$5:$ABF$18,MATCH(UsagePerHour!$B44,Sales!$C$5:$C$18,0),MATCH(UsagePerHour!AI$4,Sales!$D$3:$ABF$3,0))/AI$2*INDEX(Usage!$D$5:$ABF$11,MATCH(UsagePerHour!$B$36,Usage!$C$5:$C$11,0),MATCH(UsagePerHour!AI$4,Usage!$D$3:$ABF$3,0)),"")</f>
        <v>6.1716097543597144</v>
      </c>
      <c r="AJ44" s="6">
        <f>IFERROR(INDEX(Sales!$D$5:$ABF$18,MATCH(UsagePerHour!$B44,Sales!$C$5:$C$18,0),MATCH(UsagePerHour!AJ$4,Sales!$D$3:$ABF$3,0))/AJ$2*INDEX(Usage!$D$5:$ABF$11,MATCH(UsagePerHour!$B$36,Usage!$C$5:$C$11,0),MATCH(UsagePerHour!AJ$4,Usage!$D$3:$ABF$3,0)),"")</f>
        <v>4.1454619347327029</v>
      </c>
      <c r="AK44" s="6">
        <f>IFERROR(INDEX(Sales!$D$5:$ABF$18,MATCH(UsagePerHour!$B44,Sales!$C$5:$C$18,0),MATCH(UsagePerHour!AK$4,Sales!$D$3:$ABF$3,0))/AK$2*INDEX(Usage!$D$5:$ABF$11,MATCH(UsagePerHour!$B$36,Usage!$C$5:$C$11,0),MATCH(UsagePerHour!AK$4,Usage!$D$3:$ABF$3,0)),"")</f>
        <v>6.1940656336074236</v>
      </c>
      <c r="AL44" s="6">
        <f>IFERROR(INDEX(Sales!$D$5:$ABF$18,MATCH(UsagePerHour!$B44,Sales!$C$5:$C$18,0),MATCH(UsagePerHour!AL$4,Sales!$D$3:$ABF$3,0))/AL$2*INDEX(Usage!$D$5:$ABF$11,MATCH(UsagePerHour!$B$36,Usage!$C$5:$C$11,0),MATCH(UsagePerHour!AL$4,Usage!$D$3:$ABF$3,0)),"")</f>
        <v>3.0917207731624035</v>
      </c>
      <c r="AM44" s="6">
        <f>IFERROR(INDEX(Sales!$D$5:$ABF$18,MATCH(UsagePerHour!$B44,Sales!$C$5:$C$18,0),MATCH(UsagePerHour!AM$4,Sales!$D$3:$ABF$3,0))/AM$2*INDEX(Usage!$D$5:$ABF$11,MATCH(UsagePerHour!$B$36,Usage!$C$5:$C$11,0),MATCH(UsagePerHour!AM$4,Usage!$D$3:$ABF$3,0)),"")</f>
        <v>1.4621916110928903</v>
      </c>
      <c r="AN44" s="6">
        <f>IFERROR(INDEX(Sales!$D$5:$ABF$18,MATCH(UsagePerHour!$B44,Sales!$C$5:$C$18,0),MATCH(UsagePerHour!AN$4,Sales!$D$3:$ABF$3,0))/AN$2*INDEX(Usage!$D$5:$ABF$11,MATCH(UsagePerHour!$B$36,Usage!$C$5:$C$11,0),MATCH(UsagePerHour!AN$4,Usage!$D$3:$ABF$3,0)),"")</f>
        <v>4.1697724550898201</v>
      </c>
      <c r="AO44" s="6">
        <f>IFERROR(INDEX(Sales!$D$5:$ABF$18,MATCH(UsagePerHour!$B44,Sales!$C$5:$C$18,0),MATCH(UsagePerHour!AO$4,Sales!$D$3:$ABF$3,0))/AO$2*INDEX(Usage!$D$5:$ABF$11,MATCH(UsagePerHour!$B$36,Usage!$C$5:$C$11,0),MATCH(UsagePerHour!AO$4,Usage!$D$3:$ABF$3,0)),"")</f>
        <v>0.9942258236692707</v>
      </c>
      <c r="AP44" s="6">
        <f>IFERROR(INDEX(Sales!$D$5:$ABF$18,MATCH(UsagePerHour!$B44,Sales!$C$5:$C$18,0),MATCH(UsagePerHour!AP$4,Sales!$D$3:$ABF$3,0))/AP$2*INDEX(Usage!$D$5:$ABF$11,MATCH(UsagePerHour!$B$36,Usage!$C$5:$C$11,0),MATCH(UsagePerHour!AP$4,Usage!$D$3:$ABF$3,0)),"")</f>
        <v>6.1716097543597144</v>
      </c>
      <c r="AQ44" s="6">
        <f>IFERROR(INDEX(Sales!$D$5:$ABF$18,MATCH(UsagePerHour!$B44,Sales!$C$5:$C$18,0),MATCH(UsagePerHour!AQ$4,Sales!$D$3:$ABF$3,0))/AQ$2*INDEX(Usage!$D$5:$ABF$11,MATCH(UsagePerHour!$B$36,Usage!$C$5:$C$11,0),MATCH(UsagePerHour!AQ$4,Usage!$D$3:$ABF$3,0)),"")</f>
        <v>4.1454619347327029</v>
      </c>
      <c r="AR44" s="6">
        <f>IFERROR(INDEX(Sales!$D$5:$ABF$18,MATCH(UsagePerHour!$B44,Sales!$C$5:$C$18,0),MATCH(UsagePerHour!AR$4,Sales!$D$3:$ABF$3,0))/AR$2*INDEX(Usage!$D$5:$ABF$11,MATCH(UsagePerHour!$B$36,Usage!$C$5:$C$11,0),MATCH(UsagePerHour!AR$4,Usage!$D$3:$ABF$3,0)),"")</f>
        <v>6.1940656336074236</v>
      </c>
      <c r="AS44" s="6">
        <f>IFERROR(INDEX(Sales!$D$5:$ABF$18,MATCH(UsagePerHour!$B44,Sales!$C$5:$C$18,0),MATCH(UsagePerHour!AS$4,Sales!$D$3:$ABF$3,0))/AS$2*INDEX(Usage!$D$5:$ABF$11,MATCH(UsagePerHour!$B$36,Usage!$C$5:$C$11,0),MATCH(UsagePerHour!AS$4,Usage!$D$3:$ABF$3,0)),"")</f>
        <v>3.0917207731624035</v>
      </c>
      <c r="AT44" s="6">
        <f>IFERROR(INDEX(Sales!$D$5:$ABF$18,MATCH(UsagePerHour!$B44,Sales!$C$5:$C$18,0),MATCH(UsagePerHour!AT$4,Sales!$D$3:$ABF$3,0))/AT$2*INDEX(Usage!$D$5:$ABF$11,MATCH(UsagePerHour!$B$36,Usage!$C$5:$C$11,0),MATCH(UsagePerHour!AT$4,Usage!$D$3:$ABF$3,0)),"")</f>
        <v>1.4621916110928903</v>
      </c>
      <c r="AU44" s="6">
        <f>IFERROR(INDEX(Sales!$D$5:$ABF$18,MATCH(UsagePerHour!$B44,Sales!$C$5:$C$18,0),MATCH(UsagePerHour!AU$4,Sales!$D$3:$ABF$3,0))/AU$2*INDEX(Usage!$D$5:$ABF$11,MATCH(UsagePerHour!$B$36,Usage!$C$5:$C$11,0),MATCH(UsagePerHour!AU$4,Usage!$D$3:$ABF$3,0)),"")</f>
        <v>4.1697724550898201</v>
      </c>
      <c r="AV44" s="6">
        <f>IFERROR(INDEX(Sales!$D$5:$ABF$18,MATCH(UsagePerHour!$B44,Sales!$C$5:$C$18,0),MATCH(UsagePerHour!AV$4,Sales!$D$3:$ABF$3,0))/AV$2*INDEX(Usage!$D$5:$ABF$11,MATCH(UsagePerHour!$B$36,Usage!$C$5:$C$11,0),MATCH(UsagePerHour!AV$4,Usage!$D$3:$ABF$3,0)),"")</f>
        <v>0.9942258236692707</v>
      </c>
      <c r="AW44" s="6">
        <f>IFERROR(INDEX(Sales!$D$5:$ABF$18,MATCH(UsagePerHour!$B44,Sales!$C$5:$C$18,0),MATCH(UsagePerHour!AW$4,Sales!$D$3:$ABF$3,0))/AW$2*INDEX(Usage!$D$5:$ABF$11,MATCH(UsagePerHour!$B$36,Usage!$C$5:$C$11,0),MATCH(UsagePerHour!AW$4,Usage!$D$3:$ABF$3,0)),"")</f>
        <v>6.1716097543597144</v>
      </c>
      <c r="AX44" s="6">
        <f>IFERROR(INDEX(Sales!$D$5:$ABF$18,MATCH(UsagePerHour!$B44,Sales!$C$5:$C$18,0),MATCH(UsagePerHour!AX$4,Sales!$D$3:$ABF$3,0))/AX$2*INDEX(Usage!$D$5:$ABF$11,MATCH(UsagePerHour!$B$36,Usage!$C$5:$C$11,0),MATCH(UsagePerHour!AX$4,Usage!$D$3:$ABF$3,0)),"")</f>
        <v>4.1454619347327029</v>
      </c>
      <c r="AY44" s="6">
        <f>IFERROR(INDEX(Sales!$D$5:$ABF$18,MATCH(UsagePerHour!$B44,Sales!$C$5:$C$18,0),MATCH(UsagePerHour!AY$4,Sales!$D$3:$ABF$3,0))/AY$2*INDEX(Usage!$D$5:$ABF$11,MATCH(UsagePerHour!$B$36,Usage!$C$5:$C$11,0),MATCH(UsagePerHour!AY$4,Usage!$D$3:$ABF$3,0)),"")</f>
        <v>6.1940656336074236</v>
      </c>
      <c r="AZ44" s="6">
        <f>IFERROR(INDEX(Sales!$D$5:$ABF$18,MATCH(UsagePerHour!$B44,Sales!$C$5:$C$18,0),MATCH(UsagePerHour!AZ$4,Sales!$D$3:$ABF$3,0))/AZ$2*INDEX(Usage!$D$5:$ABF$11,MATCH(UsagePerHour!$B$36,Usage!$C$5:$C$11,0),MATCH(UsagePerHour!AZ$4,Usage!$D$3:$ABF$3,0)),"")</f>
        <v>3.0917207731624035</v>
      </c>
      <c r="BA44" s="6">
        <f>IFERROR(INDEX(Sales!$D$5:$ABF$18,MATCH(UsagePerHour!$B44,Sales!$C$5:$C$18,0),MATCH(UsagePerHour!BA$4,Sales!$D$3:$ABF$3,0))/BA$2*INDEX(Usage!$D$5:$ABF$11,MATCH(UsagePerHour!$B$36,Usage!$C$5:$C$11,0),MATCH(UsagePerHour!BA$4,Usage!$D$3:$ABF$3,0)),"")</f>
        <v>1.4621916110928903</v>
      </c>
      <c r="BB44" s="6">
        <f>IFERROR(INDEX(Sales!$D$5:$ABF$18,MATCH(UsagePerHour!$B44,Sales!$C$5:$C$18,0),MATCH(UsagePerHour!BB$4,Sales!$D$3:$ABF$3,0))/BB$2*INDEX(Usage!$D$5:$ABF$11,MATCH(UsagePerHour!$B$36,Usage!$C$5:$C$11,0),MATCH(UsagePerHour!BB$4,Usage!$D$3:$ABF$3,0)),"")</f>
        <v>4.1697724550898201</v>
      </c>
      <c r="BC44" s="6">
        <f>IFERROR(INDEX(Sales!$D$5:$ABF$18,MATCH(UsagePerHour!$B44,Sales!$C$5:$C$18,0),MATCH(UsagePerHour!BC$4,Sales!$D$3:$ABF$3,0))/BC$2*INDEX(Usage!$D$5:$ABF$11,MATCH(UsagePerHour!$B$36,Usage!$C$5:$C$11,0),MATCH(UsagePerHour!BC$4,Usage!$D$3:$ABF$3,0)),"")</f>
        <v>0.9942258236692707</v>
      </c>
      <c r="BD44" s="6">
        <f>IFERROR(INDEX(Sales!$D$5:$ABF$18,MATCH(UsagePerHour!$B44,Sales!$C$5:$C$18,0),MATCH(UsagePerHour!BD$4,Sales!$D$3:$ABF$3,0))/BD$2*INDEX(Usage!$D$5:$ABF$11,MATCH(UsagePerHour!$B$36,Usage!$C$5:$C$11,0),MATCH(UsagePerHour!BD$4,Usage!$D$3:$ABF$3,0)),"")</f>
        <v>6.1716097543597144</v>
      </c>
      <c r="BE44" s="6">
        <f>IFERROR(INDEX(Sales!$D$5:$ABF$18,MATCH(UsagePerHour!$B44,Sales!$C$5:$C$18,0),MATCH(UsagePerHour!BE$4,Sales!$D$3:$ABF$3,0))/BE$2*INDEX(Usage!$D$5:$ABF$11,MATCH(UsagePerHour!$B$36,Usage!$C$5:$C$11,0),MATCH(UsagePerHour!BE$4,Usage!$D$3:$ABF$3,0)),"")</f>
        <v>4.1454619347327029</v>
      </c>
      <c r="BF44" s="6">
        <f>IFERROR(INDEX(Sales!$D$5:$ABF$18,MATCH(UsagePerHour!$B44,Sales!$C$5:$C$18,0),MATCH(UsagePerHour!BF$4,Sales!$D$3:$ABF$3,0))/BF$2*INDEX(Usage!$D$5:$ABF$11,MATCH(UsagePerHour!$B$36,Usage!$C$5:$C$11,0),MATCH(UsagePerHour!BF$4,Usage!$D$3:$ABF$3,0)),"")</f>
        <v>6.1940656336074236</v>
      </c>
      <c r="BG44" s="6">
        <f>IFERROR(INDEX(Sales!$D$5:$ABF$18,MATCH(UsagePerHour!$B44,Sales!$C$5:$C$18,0),MATCH(UsagePerHour!BG$4,Sales!$D$3:$ABF$3,0))/BG$2*INDEX(Usage!$D$5:$ABF$11,MATCH(UsagePerHour!$B$36,Usage!$C$5:$C$11,0),MATCH(UsagePerHour!BG$4,Usage!$D$3:$ABF$3,0)),"")</f>
        <v>3.0917207731624035</v>
      </c>
      <c r="BH44" s="6">
        <f>IFERROR(INDEX(Sales!$D$5:$ABF$18,MATCH(UsagePerHour!$B44,Sales!$C$5:$C$18,0),MATCH(UsagePerHour!BH$4,Sales!$D$3:$ABF$3,0))/BH$2*INDEX(Usage!$D$5:$ABF$11,MATCH(UsagePerHour!$B$36,Usage!$C$5:$C$11,0),MATCH(UsagePerHour!BH$4,Usage!$D$3:$ABF$3,0)),"")</f>
        <v>1.4621916110928903</v>
      </c>
      <c r="BI44" s="6">
        <f>IFERROR(INDEX(Sales!$D$5:$ABF$18,MATCH(UsagePerHour!$B44,Sales!$C$5:$C$18,0),MATCH(UsagePerHour!BI$4,Sales!$D$3:$ABF$3,0))/BI$2*INDEX(Usage!$D$5:$ABF$11,MATCH(UsagePerHour!$B$36,Usage!$C$5:$C$11,0),MATCH(UsagePerHour!BI$4,Usage!$D$3:$ABF$3,0)),"")</f>
        <v>4.1697724550898201</v>
      </c>
      <c r="BJ44" s="6">
        <f>IFERROR(INDEX(Sales!$D$5:$ABF$18,MATCH(UsagePerHour!$B44,Sales!$C$5:$C$18,0),MATCH(UsagePerHour!BJ$4,Sales!$D$3:$ABF$3,0))/BJ$2*INDEX(Usage!$D$5:$ABF$11,MATCH(UsagePerHour!$B$36,Usage!$C$5:$C$11,0),MATCH(UsagePerHour!BJ$4,Usage!$D$3:$ABF$3,0)),"")</f>
        <v>0.9942258236692707</v>
      </c>
      <c r="BK44" s="6">
        <f>IFERROR(INDEX(Sales!$D$5:$ABF$18,MATCH(UsagePerHour!$B44,Sales!$C$5:$C$18,0),MATCH(UsagePerHour!BK$4,Sales!$D$3:$ABF$3,0))/BK$2*INDEX(Usage!$D$5:$ABF$11,MATCH(UsagePerHour!$B$36,Usage!$C$5:$C$11,0),MATCH(UsagePerHour!BK$4,Usage!$D$3:$ABF$3,0)),"")</f>
        <v>6.1716097543597144</v>
      </c>
      <c r="BL44" s="6">
        <f>IFERROR(INDEX(Sales!$D$5:$ABF$18,MATCH(UsagePerHour!$B44,Sales!$C$5:$C$18,0),MATCH(UsagePerHour!BL$4,Sales!$D$3:$ABF$3,0))/BL$2*INDEX(Usage!$D$5:$ABF$11,MATCH(UsagePerHour!$B$36,Usage!$C$5:$C$11,0),MATCH(UsagePerHour!BL$4,Usage!$D$3:$ABF$3,0)),"")</f>
        <v>4.1454619347327029</v>
      </c>
      <c r="BM44" s="6">
        <f>IFERROR(INDEX(Sales!$D$5:$ABF$18,MATCH(UsagePerHour!$B44,Sales!$C$5:$C$18,0),MATCH(UsagePerHour!BM$4,Sales!$D$3:$ABF$3,0))/BM$2*INDEX(Usage!$D$5:$ABF$11,MATCH(UsagePerHour!$B$36,Usage!$C$5:$C$11,0),MATCH(UsagePerHour!BM$4,Usage!$D$3:$ABF$3,0)),"")</f>
        <v>6.1940656336074236</v>
      </c>
      <c r="BN44" s="6">
        <f>IFERROR(INDEX(Sales!$D$5:$ABF$18,MATCH(UsagePerHour!$B44,Sales!$C$5:$C$18,0),MATCH(UsagePerHour!BN$4,Sales!$D$3:$ABF$3,0))/BN$2*INDEX(Usage!$D$5:$ABF$11,MATCH(UsagePerHour!$B$36,Usage!$C$5:$C$11,0),MATCH(UsagePerHour!BN$4,Usage!$D$3:$ABF$3,0)),"")</f>
        <v>3.0917207731624035</v>
      </c>
      <c r="BO44" s="6">
        <f>IFERROR(INDEX(Sales!$D$5:$ABF$18,MATCH(UsagePerHour!$B44,Sales!$C$5:$C$18,0),MATCH(UsagePerHour!BO$4,Sales!$D$3:$ABF$3,0))/BO$2*INDEX(Usage!$D$5:$ABF$11,MATCH(UsagePerHour!$B$36,Usage!$C$5:$C$11,0),MATCH(UsagePerHour!BO$4,Usage!$D$3:$ABF$3,0)),"")</f>
        <v>1.4621916110928903</v>
      </c>
      <c r="BP44" s="6">
        <f>IFERROR(INDEX(Sales!$D$5:$ABF$18,MATCH(UsagePerHour!$B44,Sales!$C$5:$C$18,0),MATCH(UsagePerHour!BP$4,Sales!$D$3:$ABF$3,0))/BP$2*INDEX(Usage!$D$5:$ABF$11,MATCH(UsagePerHour!$B$36,Usage!$C$5:$C$11,0),MATCH(UsagePerHour!BP$4,Usage!$D$3:$ABF$3,0)),"")</f>
        <v>4.1697724550898201</v>
      </c>
      <c r="BQ44" s="6">
        <f>IFERROR(INDEX(Sales!$D$5:$ABF$18,MATCH(UsagePerHour!$B44,Sales!$C$5:$C$18,0),MATCH(UsagePerHour!BQ$4,Sales!$D$3:$ABF$3,0))/BQ$2*INDEX(Usage!$D$5:$ABF$11,MATCH(UsagePerHour!$B$36,Usage!$C$5:$C$11,0),MATCH(UsagePerHour!BQ$4,Usage!$D$3:$ABF$3,0)),"")</f>
        <v>0.9942258236692707</v>
      </c>
      <c r="BR44" s="6">
        <f>IFERROR(INDEX(Sales!$D$5:$ABF$18,MATCH(UsagePerHour!$B44,Sales!$C$5:$C$18,0),MATCH(UsagePerHour!BR$4,Sales!$D$3:$ABF$3,0))/BR$2*INDEX(Usage!$D$5:$ABF$11,MATCH(UsagePerHour!$B$36,Usage!$C$5:$C$11,0),MATCH(UsagePerHour!BR$4,Usage!$D$3:$ABF$3,0)),"")</f>
        <v>6.1716097543597144</v>
      </c>
      <c r="BS44" s="6">
        <f>IFERROR(INDEX(Sales!$D$5:$ABF$18,MATCH(UsagePerHour!$B44,Sales!$C$5:$C$18,0),MATCH(UsagePerHour!BS$4,Sales!$D$3:$ABF$3,0))/BS$2*INDEX(Usage!$D$5:$ABF$11,MATCH(UsagePerHour!$B$36,Usage!$C$5:$C$11,0),MATCH(UsagePerHour!BS$4,Usage!$D$3:$ABF$3,0)),"")</f>
        <v>4.1454619347327029</v>
      </c>
      <c r="BT44" s="6">
        <f>IFERROR(INDEX(Sales!$D$5:$ABF$18,MATCH(UsagePerHour!$B44,Sales!$C$5:$C$18,0),MATCH(UsagePerHour!BT$4,Sales!$D$3:$ABF$3,0))/BT$2*INDEX(Usage!$D$5:$ABF$11,MATCH(UsagePerHour!$B$36,Usage!$C$5:$C$11,0),MATCH(UsagePerHour!BT$4,Usage!$D$3:$ABF$3,0)),"")</f>
        <v>6.1940656336074236</v>
      </c>
      <c r="BU44" s="6">
        <f>IFERROR(INDEX(Sales!$D$5:$ABF$18,MATCH(UsagePerHour!$B44,Sales!$C$5:$C$18,0),MATCH(UsagePerHour!BU$4,Sales!$D$3:$ABF$3,0))/BU$2*INDEX(Usage!$D$5:$ABF$11,MATCH(UsagePerHour!$B$36,Usage!$C$5:$C$11,0),MATCH(UsagePerHour!BU$4,Usage!$D$3:$ABF$3,0)),"")</f>
        <v>3.0917207731624035</v>
      </c>
      <c r="BV44" s="6">
        <f>IFERROR(INDEX(Sales!$D$5:$ABF$18,MATCH(UsagePerHour!$B44,Sales!$C$5:$C$18,0),MATCH(UsagePerHour!BV$4,Sales!$D$3:$ABF$3,0))/BV$2*INDEX(Usage!$D$5:$ABF$11,MATCH(UsagePerHour!$B$36,Usage!$C$5:$C$11,0),MATCH(UsagePerHour!BV$4,Usage!$D$3:$ABF$3,0)),"")</f>
        <v>1.4621916110928903</v>
      </c>
      <c r="BW44" s="6">
        <f>IFERROR(INDEX(Sales!$D$5:$ABF$18,MATCH(UsagePerHour!$B44,Sales!$C$5:$C$18,0),MATCH(UsagePerHour!BW$4,Sales!$D$3:$ABF$3,0))/BW$2*INDEX(Usage!$D$5:$ABF$11,MATCH(UsagePerHour!$B$36,Usage!$C$5:$C$11,0),MATCH(UsagePerHour!BW$4,Usage!$D$3:$ABF$3,0)),"")</f>
        <v>4.1697724550898201</v>
      </c>
      <c r="BX44" s="6">
        <f>IFERROR(INDEX(Sales!$D$5:$ABF$18,MATCH(UsagePerHour!$B44,Sales!$C$5:$C$18,0),MATCH(UsagePerHour!BX$4,Sales!$D$3:$ABF$3,0))/BX$2*INDEX(Usage!$D$5:$ABF$11,MATCH(UsagePerHour!$B$36,Usage!$C$5:$C$11,0),MATCH(UsagePerHour!BX$4,Usage!$D$3:$ABF$3,0)),"")</f>
        <v>0.9942258236692707</v>
      </c>
      <c r="BY44" s="6">
        <f>IFERROR(INDEX(Sales!$D$5:$ABF$18,MATCH(UsagePerHour!$B44,Sales!$C$5:$C$18,0),MATCH(UsagePerHour!BY$4,Sales!$D$3:$ABF$3,0))/BY$2*INDEX(Usage!$D$5:$ABF$11,MATCH(UsagePerHour!$B$36,Usage!$C$5:$C$11,0),MATCH(UsagePerHour!BY$4,Usage!$D$3:$ABF$3,0)),"")</f>
        <v>6.1716097543597144</v>
      </c>
      <c r="BZ44" s="6">
        <f>IFERROR(INDEX(Sales!$D$5:$ABF$18,MATCH(UsagePerHour!$B44,Sales!$C$5:$C$18,0),MATCH(UsagePerHour!BZ$4,Sales!$D$3:$ABF$3,0))/BZ$2*INDEX(Usage!$D$5:$ABF$11,MATCH(UsagePerHour!$B$36,Usage!$C$5:$C$11,0),MATCH(UsagePerHour!BZ$4,Usage!$D$3:$ABF$3,0)),"")</f>
        <v>4.1454619347327029</v>
      </c>
      <c r="CA44" s="6">
        <f>IFERROR(INDEX(Sales!$D$5:$ABF$18,MATCH(UsagePerHour!$B44,Sales!$C$5:$C$18,0),MATCH(UsagePerHour!CA$4,Sales!$D$3:$ABF$3,0))/CA$2*INDEX(Usage!$D$5:$ABF$11,MATCH(UsagePerHour!$B$36,Usage!$C$5:$C$11,0),MATCH(UsagePerHour!CA$4,Usage!$D$3:$ABF$3,0)),"")</f>
        <v>6.1940656336074236</v>
      </c>
      <c r="CB44" s="6">
        <f>IFERROR(INDEX(Sales!$D$5:$ABF$18,MATCH(UsagePerHour!$B44,Sales!$C$5:$C$18,0),MATCH(UsagePerHour!CB$4,Sales!$D$3:$ABF$3,0))/CB$2*INDEX(Usage!$D$5:$ABF$11,MATCH(UsagePerHour!$B$36,Usage!$C$5:$C$11,0),MATCH(UsagePerHour!CB$4,Usage!$D$3:$ABF$3,0)),"")</f>
        <v>3.0917207731624035</v>
      </c>
      <c r="CC44" s="6">
        <f>IFERROR(INDEX(Sales!$D$5:$ABF$18,MATCH(UsagePerHour!$B44,Sales!$C$5:$C$18,0),MATCH(UsagePerHour!CC$4,Sales!$D$3:$ABF$3,0))/CC$2*INDEX(Usage!$D$5:$ABF$11,MATCH(UsagePerHour!$B$36,Usage!$C$5:$C$11,0),MATCH(UsagePerHour!CC$4,Usage!$D$3:$ABF$3,0)),"")</f>
        <v>1.4621916110928903</v>
      </c>
      <c r="CD44" s="6">
        <f>IFERROR(INDEX(Sales!$D$5:$ABF$18,MATCH(UsagePerHour!$B44,Sales!$C$5:$C$18,0),MATCH(UsagePerHour!CD$4,Sales!$D$3:$ABF$3,0))/CD$2*INDEX(Usage!$D$5:$ABF$11,MATCH(UsagePerHour!$B$36,Usage!$C$5:$C$11,0),MATCH(UsagePerHour!CD$4,Usage!$D$3:$ABF$3,0)),"")</f>
        <v>4.1697724550898201</v>
      </c>
      <c r="CE44" s="6">
        <f>IFERROR(INDEX(Sales!$D$5:$ABF$18,MATCH(UsagePerHour!$B44,Sales!$C$5:$C$18,0),MATCH(UsagePerHour!CE$4,Sales!$D$3:$ABF$3,0))/CE$2*INDEX(Usage!$D$5:$ABF$11,MATCH(UsagePerHour!$B$36,Usage!$C$5:$C$11,0),MATCH(UsagePerHour!CE$4,Usage!$D$3:$ABF$3,0)),"")</f>
        <v>0.9942258236692707</v>
      </c>
      <c r="CF44" s="6">
        <f>IFERROR(INDEX(Sales!$D$5:$ABF$18,MATCH(UsagePerHour!$B44,Sales!$C$5:$C$18,0),MATCH(UsagePerHour!CF$4,Sales!$D$3:$ABF$3,0))/CF$2*INDEX(Usage!$D$5:$ABF$11,MATCH(UsagePerHour!$B$36,Usage!$C$5:$C$11,0),MATCH(UsagePerHour!CF$4,Usage!$D$3:$ABF$3,0)),"")</f>
        <v>6.1716097543597144</v>
      </c>
      <c r="CG44" s="6">
        <f>IFERROR(INDEX(Sales!$D$5:$ABF$18,MATCH(UsagePerHour!$B44,Sales!$C$5:$C$18,0),MATCH(UsagePerHour!CG$4,Sales!$D$3:$ABF$3,0))/CG$2*INDEX(Usage!$D$5:$ABF$11,MATCH(UsagePerHour!$B$36,Usage!$C$5:$C$11,0),MATCH(UsagePerHour!CG$4,Usage!$D$3:$ABF$3,0)),"")</f>
        <v>4.1454619347327029</v>
      </c>
      <c r="CH44" s="6">
        <f>IFERROR(INDEX(Sales!$D$5:$ABF$18,MATCH(UsagePerHour!$B44,Sales!$C$5:$C$18,0),MATCH(UsagePerHour!CH$4,Sales!$D$3:$ABF$3,0))/CH$2*INDEX(Usage!$D$5:$ABF$11,MATCH(UsagePerHour!$B$36,Usage!$C$5:$C$11,0),MATCH(UsagePerHour!CH$4,Usage!$D$3:$ABF$3,0)),"")</f>
        <v>6.1940656336074236</v>
      </c>
      <c r="CI44" s="6">
        <f>IFERROR(INDEX(Sales!$D$5:$ABF$18,MATCH(UsagePerHour!$B44,Sales!$C$5:$C$18,0),MATCH(UsagePerHour!CI$4,Sales!$D$3:$ABF$3,0))/CI$2*INDEX(Usage!$D$5:$ABF$11,MATCH(UsagePerHour!$B$36,Usage!$C$5:$C$11,0),MATCH(UsagePerHour!CI$4,Usage!$D$3:$ABF$3,0)),"")</f>
        <v>3.0917207731624035</v>
      </c>
      <c r="CJ44" s="6">
        <f>IFERROR(INDEX(Sales!$D$5:$ABF$18,MATCH(UsagePerHour!$B44,Sales!$C$5:$C$18,0),MATCH(UsagePerHour!CJ$4,Sales!$D$3:$ABF$3,0))/CJ$2*INDEX(Usage!$D$5:$ABF$11,MATCH(UsagePerHour!$B$36,Usage!$C$5:$C$11,0),MATCH(UsagePerHour!CJ$4,Usage!$D$3:$ABF$3,0)),"")</f>
        <v>1.4621916110928903</v>
      </c>
      <c r="CK44" s="6">
        <f>IFERROR(INDEX(Sales!$D$5:$ABF$18,MATCH(UsagePerHour!$B44,Sales!$C$5:$C$18,0),MATCH(UsagePerHour!CK$4,Sales!$D$3:$ABF$3,0))/CK$2*INDEX(Usage!$D$5:$ABF$11,MATCH(UsagePerHour!$B$36,Usage!$C$5:$C$11,0),MATCH(UsagePerHour!CK$4,Usage!$D$3:$ABF$3,0)),"")</f>
        <v>4.1697724550898201</v>
      </c>
      <c r="CL44" s="6">
        <f>IFERROR(INDEX(Sales!$D$5:$ABF$18,MATCH(UsagePerHour!$B44,Sales!$C$5:$C$18,0),MATCH(UsagePerHour!CL$4,Sales!$D$3:$ABF$3,0))/CL$2*INDEX(Usage!$D$5:$ABF$11,MATCH(UsagePerHour!$B$36,Usage!$C$5:$C$11,0),MATCH(UsagePerHour!CL$4,Usage!$D$3:$ABF$3,0)),"")</f>
        <v>0.9942258236692707</v>
      </c>
      <c r="CM44" s="6">
        <f>IFERROR(INDEX(Sales!$D$5:$ABF$18,MATCH(UsagePerHour!$B44,Sales!$C$5:$C$18,0),MATCH(UsagePerHour!CM$4,Sales!$D$3:$ABF$3,0))/CM$2*INDEX(Usage!$D$5:$ABF$11,MATCH(UsagePerHour!$B$36,Usage!$C$5:$C$11,0),MATCH(UsagePerHour!CM$4,Usage!$D$3:$ABF$3,0)),"")</f>
        <v>6.1716097543597144</v>
      </c>
      <c r="CN44" s="6">
        <f>IFERROR(INDEX(Sales!$D$5:$ABF$18,MATCH(UsagePerHour!$B44,Sales!$C$5:$C$18,0),MATCH(UsagePerHour!CN$4,Sales!$D$3:$ABF$3,0))/CN$2*INDEX(Usage!$D$5:$ABF$11,MATCH(UsagePerHour!$B$36,Usage!$C$5:$C$11,0),MATCH(UsagePerHour!CN$4,Usage!$D$3:$ABF$3,0)),"")</f>
        <v>4.1454619347327029</v>
      </c>
      <c r="CO44" s="6">
        <f>IFERROR(INDEX(Sales!$D$5:$ABF$18,MATCH(UsagePerHour!$B44,Sales!$C$5:$C$18,0),MATCH(UsagePerHour!CO$4,Sales!$D$3:$ABF$3,0))/CO$2*INDEX(Usage!$D$5:$ABF$11,MATCH(UsagePerHour!$B$36,Usage!$C$5:$C$11,0),MATCH(UsagePerHour!CO$4,Usage!$D$3:$ABF$3,0)),"")</f>
        <v>6.1940656336074236</v>
      </c>
      <c r="CP44" s="6">
        <f>IFERROR(INDEX(Sales!$D$5:$ABF$18,MATCH(UsagePerHour!$B44,Sales!$C$5:$C$18,0),MATCH(UsagePerHour!CP$4,Sales!$D$3:$ABF$3,0))/CP$2*INDEX(Usage!$D$5:$ABF$11,MATCH(UsagePerHour!$B$36,Usage!$C$5:$C$11,0),MATCH(UsagePerHour!CP$4,Usage!$D$3:$ABF$3,0)),"")</f>
        <v>3.0917207731624035</v>
      </c>
      <c r="CQ44" s="6">
        <f>IFERROR(INDEX(Sales!$D$5:$ABF$18,MATCH(UsagePerHour!$B44,Sales!$C$5:$C$18,0),MATCH(UsagePerHour!CQ$4,Sales!$D$3:$ABF$3,0))/CQ$2*INDEX(Usage!$D$5:$ABF$11,MATCH(UsagePerHour!$B$36,Usage!$C$5:$C$11,0),MATCH(UsagePerHour!CQ$4,Usage!$D$3:$ABF$3,0)),"")</f>
        <v>1.4621916110928903</v>
      </c>
      <c r="CR44" s="6">
        <f>IFERROR(INDEX(Sales!$D$5:$ABF$18,MATCH(UsagePerHour!$B44,Sales!$C$5:$C$18,0),MATCH(UsagePerHour!CR$4,Sales!$D$3:$ABF$3,0))/CR$2*INDEX(Usage!$D$5:$ABF$11,MATCH(UsagePerHour!$B$36,Usage!$C$5:$C$11,0),MATCH(UsagePerHour!CR$4,Usage!$D$3:$ABF$3,0)),"")</f>
        <v>4.1697724550898201</v>
      </c>
      <c r="CS44" s="6">
        <f>IFERROR(INDEX(Sales!$D$5:$ABF$18,MATCH(UsagePerHour!$B44,Sales!$C$5:$C$18,0),MATCH(UsagePerHour!CS$4,Sales!$D$3:$ABF$3,0))/CS$2*INDEX(Usage!$D$5:$ABF$11,MATCH(UsagePerHour!$B$36,Usage!$C$5:$C$11,0),MATCH(UsagePerHour!CS$4,Usage!$D$3:$ABF$3,0)),"")</f>
        <v>0.9942258236692707</v>
      </c>
      <c r="CT44" s="6">
        <f>IFERROR(INDEX(Sales!$D$5:$ABF$18,MATCH(UsagePerHour!$B44,Sales!$C$5:$C$18,0),MATCH(UsagePerHour!CT$4,Sales!$D$3:$ABF$3,0))/CT$2*INDEX(Usage!$D$5:$ABF$11,MATCH(UsagePerHour!$B$36,Usage!$C$5:$C$11,0),MATCH(UsagePerHour!CT$4,Usage!$D$3:$ABF$3,0)),"")</f>
        <v>6.1716097543597144</v>
      </c>
      <c r="CU44" s="6">
        <f>IFERROR(INDEX(Sales!$D$5:$ABF$18,MATCH(UsagePerHour!$B44,Sales!$C$5:$C$18,0),MATCH(UsagePerHour!CU$4,Sales!$D$3:$ABF$3,0))/CU$2*INDEX(Usage!$D$5:$ABF$11,MATCH(UsagePerHour!$B$36,Usage!$C$5:$C$11,0),MATCH(UsagePerHour!CU$4,Usage!$D$3:$ABF$3,0)),"")</f>
        <v>4.1454619347327029</v>
      </c>
      <c r="CV44" s="6">
        <f>IFERROR(INDEX(Sales!$D$5:$ABF$18,MATCH(UsagePerHour!$B44,Sales!$C$5:$C$18,0),MATCH(UsagePerHour!CV$4,Sales!$D$3:$ABF$3,0))/CV$2*INDEX(Usage!$D$5:$ABF$11,MATCH(UsagePerHour!$B$36,Usage!$C$5:$C$11,0),MATCH(UsagePerHour!CV$4,Usage!$D$3:$ABF$3,0)),"")</f>
        <v>6.1940656336074236</v>
      </c>
      <c r="CW44" s="6">
        <f>IFERROR(INDEX(Sales!$D$5:$ABF$18,MATCH(UsagePerHour!$B44,Sales!$C$5:$C$18,0),MATCH(UsagePerHour!CW$4,Sales!$D$3:$ABF$3,0))/CW$2*INDEX(Usage!$D$5:$ABF$11,MATCH(UsagePerHour!$B$36,Usage!$C$5:$C$11,0),MATCH(UsagePerHour!CW$4,Usage!$D$3:$ABF$3,0)),"")</f>
        <v>3.0917207731624035</v>
      </c>
      <c r="CX44" s="6">
        <f>IFERROR(INDEX(Sales!$D$5:$ABF$18,MATCH(UsagePerHour!$B44,Sales!$C$5:$C$18,0),MATCH(UsagePerHour!CX$4,Sales!$D$3:$ABF$3,0))/CX$2*INDEX(Usage!$D$5:$ABF$11,MATCH(UsagePerHour!$B$36,Usage!$C$5:$C$11,0),MATCH(UsagePerHour!CX$4,Usage!$D$3:$ABF$3,0)),"")</f>
        <v>1.4621916110928903</v>
      </c>
      <c r="CY44" s="6">
        <f>IFERROR(INDEX(Sales!$D$5:$ABF$18,MATCH(UsagePerHour!$B44,Sales!$C$5:$C$18,0),MATCH(UsagePerHour!CY$4,Sales!$D$3:$ABF$3,0))/CY$2*INDEX(Usage!$D$5:$ABF$11,MATCH(UsagePerHour!$B$36,Usage!$C$5:$C$11,0),MATCH(UsagePerHour!CY$4,Usage!$D$3:$ABF$3,0)),"")</f>
        <v>4.1697724550898201</v>
      </c>
      <c r="CZ44" s="6">
        <f>IFERROR(INDEX(Sales!$D$5:$ABF$18,MATCH(UsagePerHour!$B44,Sales!$C$5:$C$18,0),MATCH(UsagePerHour!CZ$4,Sales!$D$3:$ABF$3,0))/CZ$2*INDEX(Usage!$D$5:$ABF$11,MATCH(UsagePerHour!$B$36,Usage!$C$5:$C$11,0),MATCH(UsagePerHour!CZ$4,Usage!$D$3:$ABF$3,0)),"")</f>
        <v>0.9942258236692707</v>
      </c>
      <c r="DA44" s="6">
        <f>IFERROR(INDEX(Sales!$D$5:$ABF$18,MATCH(UsagePerHour!$B44,Sales!$C$5:$C$18,0),MATCH(UsagePerHour!DA$4,Sales!$D$3:$ABF$3,0))/DA$2*INDEX(Usage!$D$5:$ABF$11,MATCH(UsagePerHour!$B$36,Usage!$C$5:$C$11,0),MATCH(UsagePerHour!DA$4,Usage!$D$3:$ABF$3,0)),"")</f>
        <v>12.856798403193613</v>
      </c>
      <c r="DB44" s="6">
        <f>IFERROR(INDEX(Sales!$D$5:$ABF$18,MATCH(UsagePerHour!$B44,Sales!$C$5:$C$18,0),MATCH(UsagePerHour!DB$4,Sales!$D$3:$ABF$3,0))/DB$2*INDEX(Usage!$D$5:$ABF$11,MATCH(UsagePerHour!$B$36,Usage!$C$5:$C$11,0),MATCH(UsagePerHour!DB$4,Usage!$D$3:$ABF$3,0)),"")</f>
        <v>3.0608944952149435</v>
      </c>
      <c r="DC44" s="6">
        <f>IFERROR(INDEX(Sales!$D$5:$ABF$18,MATCH(UsagePerHour!$B44,Sales!$C$5:$C$18,0),MATCH(UsagePerHour!DC$4,Sales!$D$3:$ABF$3,0))/DC$2*INDEX(Usage!$D$5:$ABF$11,MATCH(UsagePerHour!$B$36,Usage!$C$5:$C$11,0),MATCH(UsagePerHour!DC$4,Usage!$D$3:$ABF$3,0)),"")</f>
        <v>0</v>
      </c>
      <c r="DD44" s="6">
        <f>IFERROR(INDEX(Sales!$D$5:$ABF$18,MATCH(UsagePerHour!$B44,Sales!$C$5:$C$18,0),MATCH(UsagePerHour!DD$4,Sales!$D$3:$ABF$3,0))/DD$2*INDEX(Usage!$D$5:$ABF$11,MATCH(UsagePerHour!$B$36,Usage!$C$5:$C$11,0),MATCH(UsagePerHour!DD$4,Usage!$D$3:$ABF$3,0)),"")</f>
        <v>0.39950360803419593</v>
      </c>
      <c r="DE44" s="6">
        <f>IFERROR(INDEX(Sales!$D$5:$ABF$18,MATCH(UsagePerHour!$B44,Sales!$C$5:$C$18,0),MATCH(UsagePerHour!DE$4,Sales!$D$3:$ABF$3,0))/DE$2*INDEX(Usage!$D$5:$ABF$11,MATCH(UsagePerHour!$B$36,Usage!$C$5:$C$11,0),MATCH(UsagePerHour!DE$4,Usage!$D$3:$ABF$3,0)),"")</f>
        <v>0.37304133414640611</v>
      </c>
      <c r="DF44" s="6">
        <f>IFERROR(INDEX(Sales!$D$5:$ABF$18,MATCH(UsagePerHour!$B44,Sales!$C$5:$C$18,0),MATCH(UsagePerHour!DF$4,Sales!$D$3:$ABF$3,0))/DF$2*INDEX(Usage!$D$5:$ABF$11,MATCH(UsagePerHour!$B$36,Usage!$C$5:$C$11,0),MATCH(UsagePerHour!DF$4,Usage!$D$3:$ABF$3,0)),"")</f>
        <v>0.94791185285923651</v>
      </c>
      <c r="DG44" s="6">
        <f>IFERROR(INDEX(Sales!$D$5:$ABF$18,MATCH(UsagePerHour!$B44,Sales!$C$5:$C$18,0),MATCH(UsagePerHour!DG$4,Sales!$D$3:$ABF$3,0))/DG$2*INDEX(Usage!$D$5:$ABF$11,MATCH(UsagePerHour!$B$36,Usage!$C$5:$C$11,0),MATCH(UsagePerHour!DG$4,Usage!$D$3:$ABF$3,0)),"")</f>
        <v>4.04720057224075</v>
      </c>
      <c r="DH44" s="6">
        <f>IFERROR(INDEX(Sales!$D$5:$ABF$18,MATCH(UsagePerHour!$B44,Sales!$C$5:$C$18,0),MATCH(UsagePerHour!DH$4,Sales!$D$3:$ABF$3,0))/DH$2*INDEX(Usage!$D$5:$ABF$11,MATCH(UsagePerHour!$B$36,Usage!$C$5:$C$11,0),MATCH(UsagePerHour!DH$4,Usage!$D$3:$ABF$3,0)),"")</f>
        <v>1.8671378686524465</v>
      </c>
      <c r="DI44" s="6">
        <f>IFERROR(INDEX(Sales!$D$5:$ABF$18,MATCH(UsagePerHour!$B44,Sales!$C$5:$C$18,0),MATCH(UsagePerHour!DI$4,Sales!$D$3:$ABF$3,0))/DI$2*INDEX(Usage!$D$5:$ABF$11,MATCH(UsagePerHour!$B$36,Usage!$C$5:$C$11,0),MATCH(UsagePerHour!DI$4,Usage!$D$3:$ABF$3,0)),"")</f>
        <v>0.82590823080771103</v>
      </c>
      <c r="DJ44" s="6">
        <f>IFERROR(INDEX(Sales!$D$5:$ABF$18,MATCH(UsagePerHour!$B44,Sales!$C$5:$C$18,0),MATCH(UsagePerHour!DJ$4,Sales!$D$3:$ABF$3,0))/DJ$2*INDEX(Usage!$D$5:$ABF$11,MATCH(UsagePerHour!$B$36,Usage!$C$5:$C$11,0),MATCH(UsagePerHour!DJ$4,Usage!$D$3:$ABF$3,0)),"")</f>
        <v>3.0489433920946021</v>
      </c>
      <c r="DK44" s="6">
        <f>IFERROR(INDEX(Sales!$D$5:$ABF$18,MATCH(UsagePerHour!$B44,Sales!$C$5:$C$18,0),MATCH(UsagePerHour!DK$4,Sales!$D$3:$ABF$3,0))/DK$2*INDEX(Usage!$D$5:$ABF$11,MATCH(UsagePerHour!$B$36,Usage!$C$5:$C$11,0),MATCH(UsagePerHour!DK$4,Usage!$D$3:$ABF$3,0)),"")</f>
        <v>3.4639200890109958</v>
      </c>
      <c r="DL44" s="6">
        <f>IFERROR(INDEX(Sales!$D$5:$ABF$18,MATCH(UsagePerHour!$B44,Sales!$C$5:$C$18,0),MATCH(UsagePerHour!DL$4,Sales!$D$3:$ABF$3,0))/DL$2*INDEX(Usage!$D$5:$ABF$11,MATCH(UsagePerHour!$B$36,Usage!$C$5:$C$11,0),MATCH(UsagePerHour!DL$4,Usage!$D$3:$ABF$3,0)),"")</f>
        <v>3.7636895741430401</v>
      </c>
      <c r="DM44" s="6">
        <f>IFERROR(INDEX(Sales!$D$5:$ABF$18,MATCH(UsagePerHour!$B44,Sales!$C$5:$C$18,0),MATCH(UsagePerHour!DM$4,Sales!$D$3:$ABF$3,0))/DM$2*INDEX(Usage!$D$5:$ABF$11,MATCH(UsagePerHour!$B$36,Usage!$C$5:$C$11,0),MATCH(UsagePerHour!DM$4,Usage!$D$3:$ABF$3,0)),"")</f>
        <v>2.1454185692541858</v>
      </c>
      <c r="DN44" s="6">
        <f>IFERROR(INDEX(Sales!$D$5:$ABF$18,MATCH(UsagePerHour!$B44,Sales!$C$5:$C$18,0),MATCH(UsagePerHour!DN$4,Sales!$D$3:$ABF$3,0))/DN$2*INDEX(Usage!$D$5:$ABF$11,MATCH(UsagePerHour!$B$36,Usage!$C$5:$C$11,0),MATCH(UsagePerHour!DN$4,Usage!$D$3:$ABF$3,0)),"")</f>
        <v>7.6945635848443086</v>
      </c>
      <c r="DO44" s="6">
        <f>IFERROR(INDEX(Sales!$D$5:$ABF$18,MATCH(UsagePerHour!$B44,Sales!$C$5:$C$18,0),MATCH(UsagePerHour!DO$4,Sales!$D$3:$ABF$3,0))/DO$2*INDEX(Usage!$D$5:$ABF$11,MATCH(UsagePerHour!$B$36,Usage!$C$5:$C$11,0),MATCH(UsagePerHour!DO$4,Usage!$D$3:$ABF$3,0)),"")</f>
        <v>3.1132264816354618</v>
      </c>
      <c r="DP44" s="6">
        <f>IFERROR(INDEX(Sales!$D$5:$ABF$18,MATCH(UsagePerHour!$B44,Sales!$C$5:$C$18,0),MATCH(UsagePerHour!DP$4,Sales!$D$3:$ABF$3,0))/DP$2*INDEX(Usage!$D$5:$ABF$11,MATCH(UsagePerHour!$B$36,Usage!$C$5:$C$11,0),MATCH(UsagePerHour!DP$4,Usage!$D$3:$ABF$3,0)),"")</f>
        <v>0</v>
      </c>
      <c r="DQ44" s="6">
        <f>IFERROR(INDEX(Sales!$D$5:$ABF$18,MATCH(UsagePerHour!$B44,Sales!$C$5:$C$18,0),MATCH(UsagePerHour!DQ$4,Sales!$D$3:$ABF$3,0))/DQ$2*INDEX(Usage!$D$5:$ABF$11,MATCH(UsagePerHour!$B$36,Usage!$C$5:$C$11,0),MATCH(UsagePerHour!DQ$4,Usage!$D$3:$ABF$3,0)),"")</f>
        <v>0.6935615356252719</v>
      </c>
      <c r="DR44" s="6">
        <f>IFERROR(INDEX(Sales!$D$5:$ABF$18,MATCH(UsagePerHour!$B44,Sales!$C$5:$C$18,0),MATCH(UsagePerHour!DR$4,Sales!$D$3:$ABF$3,0))/DR$2*INDEX(Usage!$D$5:$ABF$11,MATCH(UsagePerHour!$B$36,Usage!$C$5:$C$11,0),MATCH(UsagePerHour!DR$4,Usage!$D$3:$ABF$3,0)),"")</f>
        <v>17.113651713080991</v>
      </c>
      <c r="DS44" s="6">
        <f>IFERROR(INDEX(Sales!$D$5:$ABF$18,MATCH(UsagePerHour!$B44,Sales!$C$5:$C$18,0),MATCH(UsagePerHour!DS$4,Sales!$D$3:$ABF$3,0))/DS$2*INDEX(Usage!$D$5:$ABF$11,MATCH(UsagePerHour!$B$36,Usage!$C$5:$C$11,0),MATCH(UsagePerHour!DS$4,Usage!$D$3:$ABF$3,0)),"")</f>
        <v>2.3027368352173272</v>
      </c>
      <c r="DT44" s="6">
        <f>IFERROR(INDEX(Sales!$D$5:$ABF$18,MATCH(UsagePerHour!$B44,Sales!$C$5:$C$18,0),MATCH(UsagePerHour!DT$4,Sales!$D$3:$ABF$3,0))/DT$2*INDEX(Usage!$D$5:$ABF$11,MATCH(UsagePerHour!$B$36,Usage!$C$5:$C$11,0),MATCH(UsagePerHour!DT$4,Usage!$D$3:$ABF$3,0)),"")</f>
        <v>0</v>
      </c>
      <c r="DU44" s="6">
        <f>IFERROR(INDEX(Sales!$D$5:$ABF$18,MATCH(UsagePerHour!$B44,Sales!$C$5:$C$18,0),MATCH(UsagePerHour!DU$4,Sales!$D$3:$ABF$3,0))/DU$2*INDEX(Usage!$D$5:$ABF$11,MATCH(UsagePerHour!$B$36,Usage!$C$5:$C$11,0),MATCH(UsagePerHour!DU$4,Usage!$D$3:$ABF$3,0)),"")</f>
        <v>6.0936998438578014</v>
      </c>
      <c r="DV44" s="6">
        <f>IFERROR(INDEX(Sales!$D$5:$ABF$18,MATCH(UsagePerHour!$B44,Sales!$C$5:$C$18,0),MATCH(UsagePerHour!DV$4,Sales!$D$3:$ABF$3,0))/DV$2*INDEX(Usage!$D$5:$ABF$11,MATCH(UsagePerHour!$B$36,Usage!$C$5:$C$11,0),MATCH(UsagePerHour!DV$4,Usage!$D$3:$ABF$3,0)),"")</f>
        <v>1.7908938271604939</v>
      </c>
      <c r="DW44" s="6">
        <f>IFERROR(INDEX(Sales!$D$5:$ABF$18,MATCH(UsagePerHour!$B44,Sales!$C$5:$C$18,0),MATCH(UsagePerHour!DW$4,Sales!$D$3:$ABF$3,0))/DW$2*INDEX(Usage!$D$5:$ABF$11,MATCH(UsagePerHour!$B$36,Usage!$C$5:$C$11,0),MATCH(UsagePerHour!DW$4,Usage!$D$3:$ABF$3,0)),"")</f>
        <v>0.80184112623657744</v>
      </c>
      <c r="DX44" s="6">
        <f>IFERROR(INDEX(Sales!$D$5:$ABF$18,MATCH(UsagePerHour!$B44,Sales!$C$5:$C$18,0),MATCH(UsagePerHour!DX$4,Sales!$D$3:$ABF$3,0))/DX$2*INDEX(Usage!$D$5:$ABF$11,MATCH(UsagePerHour!$B$36,Usage!$C$5:$C$11,0),MATCH(UsagePerHour!DX$4,Usage!$D$3:$ABF$3,0)),"")</f>
        <v>19.31216412613648</v>
      </c>
      <c r="DY44" s="6">
        <f>IFERROR(INDEX(Sales!$D$5:$ABF$18,MATCH(UsagePerHour!$B44,Sales!$C$5:$C$18,0),MATCH(UsagePerHour!DY$4,Sales!$D$3:$ABF$3,0))/DY$2*INDEX(Usage!$D$5:$ABF$11,MATCH(UsagePerHour!$B$36,Usage!$C$5:$C$11,0),MATCH(UsagePerHour!DY$4,Usage!$D$3:$ABF$3,0)),"")</f>
        <v>0</v>
      </c>
      <c r="DZ44" s="6">
        <f>IFERROR(INDEX(Sales!$D$5:$ABF$18,MATCH(UsagePerHour!$B44,Sales!$C$5:$C$18,0),MATCH(UsagePerHour!DZ$4,Sales!$D$3:$ABF$3,0))/DZ$2*INDEX(Usage!$D$5:$ABF$11,MATCH(UsagePerHour!$B$36,Usage!$C$5:$C$11,0),MATCH(UsagePerHour!DZ$4,Usage!$D$3:$ABF$3,0)),"")</f>
        <v>3.3853169748651677</v>
      </c>
      <c r="EA44" s="6">
        <f>IFERROR(INDEX(Sales!$D$5:$ABF$18,MATCH(UsagePerHour!$B44,Sales!$C$5:$C$18,0),MATCH(UsagePerHour!EA$4,Sales!$D$3:$ABF$3,0))/EA$2*INDEX(Usage!$D$5:$ABF$11,MATCH(UsagePerHour!$B$36,Usage!$C$5:$C$11,0),MATCH(UsagePerHour!EA$4,Usage!$D$3:$ABF$3,0)),"")</f>
        <v>3.2796089112863873</v>
      </c>
      <c r="EB44" s="6">
        <f>IFERROR(INDEX(Sales!$D$5:$ABF$18,MATCH(UsagePerHour!$B44,Sales!$C$5:$C$18,0),MATCH(UsagePerHour!EB$4,Sales!$D$3:$ABF$3,0))/EB$2*INDEX(Usage!$D$5:$ABF$11,MATCH(UsagePerHour!$B$36,Usage!$C$5:$C$11,0),MATCH(UsagePerHour!EB$4,Usage!$D$3:$ABF$3,0)),"")</f>
        <v>1.9124228449804894</v>
      </c>
      <c r="EC44" s="6">
        <f>IFERROR(INDEX(Sales!$D$5:$ABF$18,MATCH(UsagePerHour!$B44,Sales!$C$5:$C$18,0),MATCH(UsagePerHour!EC$4,Sales!$D$3:$ABF$3,0))/EC$2*INDEX(Usage!$D$5:$ABF$11,MATCH(UsagePerHour!$B$36,Usage!$C$5:$C$11,0),MATCH(UsagePerHour!EC$4,Usage!$D$3:$ABF$3,0)),"")</f>
        <v>3.2166048593796921</v>
      </c>
      <c r="ED44" s="6">
        <f>IFERROR(INDEX(Sales!$D$5:$ABF$18,MATCH(UsagePerHour!$B44,Sales!$C$5:$C$18,0),MATCH(UsagePerHour!ED$4,Sales!$D$3:$ABF$3,0))/ED$2*INDEX(Usage!$D$5:$ABF$11,MATCH(UsagePerHour!$B$36,Usage!$C$5:$C$11,0),MATCH(UsagePerHour!ED$4,Usage!$D$3:$ABF$3,0)),"")</f>
        <v>2.9939531434056108</v>
      </c>
      <c r="EE44" s="6">
        <f>IFERROR(INDEX(Sales!$D$5:$ABF$18,MATCH(UsagePerHour!$B44,Sales!$C$5:$C$18,0),MATCH(UsagePerHour!EE$4,Sales!$D$3:$ABF$3,0))/EE$2*INDEX(Usage!$D$5:$ABF$11,MATCH(UsagePerHour!$B$36,Usage!$C$5:$C$11,0),MATCH(UsagePerHour!EE$4,Usage!$D$3:$ABF$3,0)),"")</f>
        <v>7.2270474072482118</v>
      </c>
      <c r="EF44" s="6">
        <f>IFERROR(INDEX(Sales!$D$5:$ABF$18,MATCH(UsagePerHour!$B44,Sales!$C$5:$C$18,0),MATCH(UsagePerHour!EF$4,Sales!$D$3:$ABF$3,0))/EF$2*INDEX(Usage!$D$5:$ABF$11,MATCH(UsagePerHour!$B$36,Usage!$C$5:$C$11,0),MATCH(UsagePerHour!EF$4,Usage!$D$3:$ABF$3,0)),"")</f>
        <v>1.1850135187331017</v>
      </c>
      <c r="EG44" s="6">
        <f>IFERROR(INDEX(Sales!$D$5:$ABF$18,MATCH(UsagePerHour!$B44,Sales!$C$5:$C$18,0),MATCH(UsagePerHour!EG$4,Sales!$D$3:$ABF$3,0))/EG$2*INDEX(Usage!$D$5:$ABF$11,MATCH(UsagePerHour!$B$36,Usage!$C$5:$C$11,0),MATCH(UsagePerHour!EG$4,Usage!$D$3:$ABF$3,0)),"")</f>
        <v>5.1847406186214133</v>
      </c>
      <c r="EH44" s="6">
        <f>IFERROR(INDEX(Sales!$D$5:$ABF$18,MATCH(UsagePerHour!$B44,Sales!$C$5:$C$18,0),MATCH(UsagePerHour!EH$4,Sales!$D$3:$ABF$3,0))/EH$2*INDEX(Usage!$D$5:$ABF$11,MATCH(UsagePerHour!$B$36,Usage!$C$5:$C$11,0),MATCH(UsagePerHour!EH$4,Usage!$D$3:$ABF$3,0)),"")</f>
        <v>0.76494929837140235</v>
      </c>
      <c r="EI44" s="6">
        <f>IFERROR(INDEX(Sales!$D$5:$ABF$18,MATCH(UsagePerHour!$B44,Sales!$C$5:$C$18,0),MATCH(UsagePerHour!EI$4,Sales!$D$3:$ABF$3,0))/EI$2*INDEX(Usage!$D$5:$ABF$11,MATCH(UsagePerHour!$B$36,Usage!$C$5:$C$11,0),MATCH(UsagePerHour!EI$4,Usage!$D$3:$ABF$3,0)),"")</f>
        <v>0.81533692523433465</v>
      </c>
      <c r="EJ44" s="6">
        <f>IFERROR(INDEX(Sales!$D$5:$ABF$18,MATCH(UsagePerHour!$B44,Sales!$C$5:$C$18,0),MATCH(UsagePerHour!EJ$4,Sales!$D$3:$ABF$3,0))/EJ$2*INDEX(Usage!$D$5:$ABF$11,MATCH(UsagePerHour!$B$36,Usage!$C$5:$C$11,0),MATCH(UsagePerHour!EJ$4,Usage!$D$3:$ABF$3,0)),"")</f>
        <v>2.5642142589663051</v>
      </c>
      <c r="EK44" s="6">
        <f>IFERROR(INDEX(Sales!$D$5:$ABF$18,MATCH(UsagePerHour!$B44,Sales!$C$5:$C$18,0),MATCH(UsagePerHour!EK$4,Sales!$D$3:$ABF$3,0))/EK$2*INDEX(Usage!$D$5:$ABF$11,MATCH(UsagePerHour!$B$36,Usage!$C$5:$C$11,0),MATCH(UsagePerHour!EK$4,Usage!$D$3:$ABF$3,0)),"")</f>
        <v>5.4007617315180632</v>
      </c>
      <c r="EL44" s="6">
        <f>IFERROR(INDEX(Sales!$D$5:$ABF$18,MATCH(UsagePerHour!$B44,Sales!$C$5:$C$18,0),MATCH(UsagePerHour!EL$4,Sales!$D$3:$ABF$3,0))/EL$2*INDEX(Usage!$D$5:$ABF$11,MATCH(UsagePerHour!$B$36,Usage!$C$5:$C$11,0),MATCH(UsagePerHour!EL$4,Usage!$D$3:$ABF$3,0)),"")</f>
        <v>6.784069214014897</v>
      </c>
      <c r="EM44" s="6">
        <f>IFERROR(INDEX(Sales!$D$5:$ABF$18,MATCH(UsagePerHour!$B44,Sales!$C$5:$C$18,0),MATCH(UsagePerHour!EM$4,Sales!$D$3:$ABF$3,0))/EM$2*INDEX(Usage!$D$5:$ABF$11,MATCH(UsagePerHour!$B$36,Usage!$C$5:$C$11,0),MATCH(UsagePerHour!EM$4,Usage!$D$3:$ABF$3,0)),"")</f>
        <v>4.7612834666587949</v>
      </c>
      <c r="EN44" s="6">
        <f>IFERROR(INDEX(Sales!$D$5:$ABF$18,MATCH(UsagePerHour!$B44,Sales!$C$5:$C$18,0),MATCH(UsagePerHour!EN$4,Sales!$D$3:$ABF$3,0))/EN$2*INDEX(Usage!$D$5:$ABF$11,MATCH(UsagePerHour!$B$36,Usage!$C$5:$C$11,0),MATCH(UsagePerHour!EN$4,Usage!$D$3:$ABF$3,0)),"")</f>
        <v>1.3753437391068593</v>
      </c>
      <c r="EO44" s="6">
        <f>IFERROR(INDEX(Sales!$D$5:$ABF$18,MATCH(UsagePerHour!$B44,Sales!$C$5:$C$18,0),MATCH(UsagePerHour!EO$4,Sales!$D$3:$ABF$3,0))/EO$2*INDEX(Usage!$D$5:$ABF$11,MATCH(UsagePerHour!$B$36,Usage!$C$5:$C$11,0),MATCH(UsagePerHour!EO$4,Usage!$D$3:$ABF$3,0)),"")</f>
        <v>4.5250777968988238</v>
      </c>
      <c r="EP44" s="6">
        <f>IFERROR(INDEX(Sales!$D$5:$ABF$18,MATCH(UsagePerHour!$B44,Sales!$C$5:$C$18,0),MATCH(UsagePerHour!EP$4,Sales!$D$3:$ABF$3,0))/EP$2*INDEX(Usage!$D$5:$ABF$11,MATCH(UsagePerHour!$B$36,Usage!$C$5:$C$11,0),MATCH(UsagePerHour!EP$4,Usage!$D$3:$ABF$3,0)),"")</f>
        <v>10.685268584350625</v>
      </c>
      <c r="EQ44" s="6">
        <f>IFERROR(INDEX(Sales!$D$5:$ABF$18,MATCH(UsagePerHour!$B44,Sales!$C$5:$C$18,0),MATCH(UsagePerHour!EQ$4,Sales!$D$3:$ABF$3,0))/EQ$2*INDEX(Usage!$D$5:$ABF$11,MATCH(UsagePerHour!$B$36,Usage!$C$5:$C$11,0),MATCH(UsagePerHour!EQ$4,Usage!$D$3:$ABF$3,0)),"")</f>
        <v>1.5359947170357504</v>
      </c>
      <c r="ER44" s="6">
        <f>IFERROR(INDEX(Sales!$D$5:$ABF$18,MATCH(UsagePerHour!$B44,Sales!$C$5:$C$18,0),MATCH(UsagePerHour!ER$4,Sales!$D$3:$ABF$3,0))/ER$2*INDEX(Usage!$D$5:$ABF$11,MATCH(UsagePerHour!$B$36,Usage!$C$5:$C$11,0),MATCH(UsagePerHour!ER$4,Usage!$D$3:$ABF$3,0)),"")</f>
        <v>6.1996730475135786</v>
      </c>
      <c r="ES44" s="6">
        <f>IFERROR(INDEX(Sales!$D$5:$ABF$18,MATCH(UsagePerHour!$B44,Sales!$C$5:$C$18,0),MATCH(UsagePerHour!ES$4,Sales!$D$3:$ABF$3,0))/ES$2*INDEX(Usage!$D$5:$ABF$11,MATCH(UsagePerHour!$B$36,Usage!$C$5:$C$11,0),MATCH(UsagePerHour!ES$4,Usage!$D$3:$ABF$3,0)),"")</f>
        <v>5.855465061926548</v>
      </c>
      <c r="ET44" s="6">
        <f>IFERROR(INDEX(Sales!$D$5:$ABF$18,MATCH(UsagePerHour!$B44,Sales!$C$5:$C$18,0),MATCH(UsagePerHour!ET$4,Sales!$D$3:$ABF$3,0))/ET$2*INDEX(Usage!$D$5:$ABF$11,MATCH(UsagePerHour!$B$36,Usage!$C$5:$C$11,0),MATCH(UsagePerHour!ET$4,Usage!$D$3:$ABF$3,0)),"")</f>
        <v>0</v>
      </c>
      <c r="EU44" s="6">
        <f>IFERROR(INDEX(Sales!$D$5:$ABF$18,MATCH(UsagePerHour!$B44,Sales!$C$5:$C$18,0),MATCH(UsagePerHour!EU$4,Sales!$D$3:$ABF$3,0))/EU$2*INDEX(Usage!$D$5:$ABF$11,MATCH(UsagePerHour!$B$36,Usage!$C$5:$C$11,0),MATCH(UsagePerHour!EU$4,Usage!$D$3:$ABF$3,0)),"")</f>
        <v>14.780163942127787</v>
      </c>
      <c r="EV44" s="6">
        <f>IFERROR(INDEX(Sales!$D$5:$ABF$18,MATCH(UsagePerHour!$B44,Sales!$C$5:$C$18,0),MATCH(UsagePerHour!EV$4,Sales!$D$3:$ABF$3,0))/EV$2*INDEX(Usage!$D$5:$ABF$11,MATCH(UsagePerHour!$B$36,Usage!$C$5:$C$11,0),MATCH(UsagePerHour!EV$4,Usage!$D$3:$ABF$3,0)),"")</f>
        <v>3.6787516065222112</v>
      </c>
      <c r="EW44" s="6">
        <f>IFERROR(INDEX(Sales!$D$5:$ABF$18,MATCH(UsagePerHour!$B44,Sales!$C$5:$C$18,0),MATCH(UsagePerHour!EW$4,Sales!$D$3:$ABF$3,0))/EW$2*INDEX(Usage!$D$5:$ABF$11,MATCH(UsagePerHour!$B$36,Usage!$C$5:$C$11,0),MATCH(UsagePerHour!EW$4,Usage!$D$3:$ABF$3,0)),"")</f>
        <v>2.7525728865063215</v>
      </c>
      <c r="EX44" s="6">
        <f>IFERROR(INDEX(Sales!$D$5:$ABF$18,MATCH(UsagePerHour!$B44,Sales!$C$5:$C$18,0),MATCH(UsagePerHour!EX$4,Sales!$D$3:$ABF$3,0))/EX$2*INDEX(Usage!$D$5:$ABF$11,MATCH(UsagePerHour!$B$36,Usage!$C$5:$C$11,0),MATCH(UsagePerHour!EX$4,Usage!$D$3:$ABF$3,0)),"")</f>
        <v>2.7449258781935093</v>
      </c>
      <c r="EY44" s="6">
        <f>IFERROR(INDEX(Sales!$D$5:$ABF$18,MATCH(UsagePerHour!$B44,Sales!$C$5:$C$18,0),MATCH(UsagePerHour!EY$4,Sales!$D$3:$ABF$3,0))/EY$2*INDEX(Usage!$D$5:$ABF$11,MATCH(UsagePerHour!$B$36,Usage!$C$5:$C$11,0),MATCH(UsagePerHour!EY$4,Usage!$D$3:$ABF$3,0)),"")</f>
        <v>2.63919308141192</v>
      </c>
      <c r="EZ44" s="6">
        <f>IFERROR(INDEX(Sales!$D$5:$ABF$18,MATCH(UsagePerHour!$B44,Sales!$C$5:$C$18,0),MATCH(UsagePerHour!EZ$4,Sales!$D$3:$ABF$3,0))/EZ$2*INDEX(Usage!$D$5:$ABF$11,MATCH(UsagePerHour!$B$36,Usage!$C$5:$C$11,0),MATCH(UsagePerHour!EZ$4,Usage!$D$3:$ABF$3,0)),"")</f>
        <v>5.1823391137768633</v>
      </c>
      <c r="FA44" s="6">
        <f>IFERROR(INDEX(Sales!$D$5:$ABF$18,MATCH(UsagePerHour!$B44,Sales!$C$5:$C$18,0),MATCH(UsagePerHour!FA$4,Sales!$D$3:$ABF$3,0))/FA$2*INDEX(Usage!$D$5:$ABF$11,MATCH(UsagePerHour!$B$36,Usage!$C$5:$C$11,0),MATCH(UsagePerHour!FA$4,Usage!$D$3:$ABF$3,0)),"")</f>
        <v>4.9091157397252907</v>
      </c>
      <c r="FB44" s="6">
        <f>IFERROR(INDEX(Sales!$D$5:$ABF$18,MATCH(UsagePerHour!$B44,Sales!$C$5:$C$18,0),MATCH(UsagePerHour!FB$4,Sales!$D$3:$ABF$3,0))/FB$2*INDEX(Usage!$D$5:$ABF$11,MATCH(UsagePerHour!$B$36,Usage!$C$5:$C$11,0),MATCH(UsagePerHour!FB$4,Usage!$D$3:$ABF$3,0)),"")</f>
        <v>0</v>
      </c>
      <c r="FC44" s="6">
        <f>IFERROR(INDEX(Sales!$D$5:$ABF$18,MATCH(UsagePerHour!$B44,Sales!$C$5:$C$18,0),MATCH(UsagePerHour!FC$4,Sales!$D$3:$ABF$3,0))/FC$2*INDEX(Usage!$D$5:$ABF$11,MATCH(UsagePerHour!$B$36,Usage!$C$5:$C$11,0),MATCH(UsagePerHour!FC$4,Usage!$D$3:$ABF$3,0)),"")</f>
        <v>0</v>
      </c>
      <c r="FD44" s="6">
        <f>IFERROR(INDEX(Sales!$D$5:$ABF$18,MATCH(UsagePerHour!$B44,Sales!$C$5:$C$18,0),MATCH(UsagePerHour!FD$4,Sales!$D$3:$ABF$3,0))/FD$2*INDEX(Usage!$D$5:$ABF$11,MATCH(UsagePerHour!$B$36,Usage!$C$5:$C$11,0),MATCH(UsagePerHour!FD$4,Usage!$D$3:$ABF$3,0)),"")</f>
        <v>6.0243561932172085</v>
      </c>
      <c r="FE44" s="6">
        <f>IFERROR(INDEX(Sales!$D$5:$ABF$18,MATCH(UsagePerHour!$B44,Sales!$C$5:$C$18,0),MATCH(UsagePerHour!FE$4,Sales!$D$3:$ABF$3,0))/FE$2*INDEX(Usage!$D$5:$ABF$11,MATCH(UsagePerHour!$B$36,Usage!$C$5:$C$11,0),MATCH(UsagePerHour!FE$4,Usage!$D$3:$ABF$3,0)),"")</f>
        <v>0.30754194494217302</v>
      </c>
      <c r="FF44" s="6">
        <f>IFERROR(INDEX(Sales!$D$5:$ABF$18,MATCH(UsagePerHour!$B44,Sales!$C$5:$C$18,0),MATCH(UsagePerHour!FF$4,Sales!$D$3:$ABF$3,0))/FF$2*INDEX(Usage!$D$5:$ABF$11,MATCH(UsagePerHour!$B$36,Usage!$C$5:$C$11,0),MATCH(UsagePerHour!FF$4,Usage!$D$3:$ABF$3,0)),"")</f>
        <v>1.1918932842282945</v>
      </c>
      <c r="FG44" s="6">
        <f>IFERROR(INDEX(Sales!$D$5:$ABF$18,MATCH(UsagePerHour!$B44,Sales!$C$5:$C$18,0),MATCH(UsagePerHour!FG$4,Sales!$D$3:$ABF$3,0))/FG$2*INDEX(Usage!$D$5:$ABF$11,MATCH(UsagePerHour!$B$36,Usage!$C$5:$C$11,0),MATCH(UsagePerHour!FG$4,Usage!$D$3:$ABF$3,0)),"")</f>
        <v>1.403984862696898</v>
      </c>
      <c r="FH44" s="6">
        <f>IFERROR(INDEX(Sales!$D$5:$ABF$18,MATCH(UsagePerHour!$B44,Sales!$C$5:$C$18,0),MATCH(UsagePerHour!FH$4,Sales!$D$3:$ABF$3,0))/FH$2*INDEX(Usage!$D$5:$ABF$11,MATCH(UsagePerHour!$B$36,Usage!$C$5:$C$11,0),MATCH(UsagePerHour!FH$4,Usage!$D$3:$ABF$3,0)),"")</f>
        <v>1.2643950186112771</v>
      </c>
      <c r="FI44" s="6">
        <f>IFERROR(INDEX(Sales!$D$5:$ABF$18,MATCH(UsagePerHour!$B44,Sales!$C$5:$C$18,0),MATCH(UsagePerHour!FI$4,Sales!$D$3:$ABF$3,0))/FI$2*INDEX(Usage!$D$5:$ABF$11,MATCH(UsagePerHour!$B$36,Usage!$C$5:$C$11,0),MATCH(UsagePerHour!FI$4,Usage!$D$3:$ABF$3,0)),"")</f>
        <v>0.36410800613135241</v>
      </c>
      <c r="FJ44" s="6">
        <f>IFERROR(INDEX(Sales!$D$5:$ABF$18,MATCH(UsagePerHour!$B44,Sales!$C$5:$C$18,0),MATCH(UsagePerHour!FJ$4,Sales!$D$3:$ABF$3,0))/FJ$2*INDEX(Usage!$D$5:$ABF$11,MATCH(UsagePerHour!$B$36,Usage!$C$5:$C$11,0),MATCH(UsagePerHour!FJ$4,Usage!$D$3:$ABF$3,0)),"")</f>
        <v>0.92034710684531995</v>
      </c>
      <c r="FK44" s="6">
        <f>IFERROR(INDEX(Sales!$D$5:$ABF$18,MATCH(UsagePerHour!$B44,Sales!$C$5:$C$18,0),MATCH(UsagePerHour!FK$4,Sales!$D$3:$ABF$3,0))/FK$2*INDEX(Usage!$D$5:$ABF$11,MATCH(UsagePerHour!$B$36,Usage!$C$5:$C$11,0),MATCH(UsagePerHour!FK$4,Usage!$D$3:$ABF$3,0)),"")</f>
        <v>5.252496558355003</v>
      </c>
      <c r="FL44" s="6">
        <f>IFERROR(INDEX(Sales!$D$5:$ABF$18,MATCH(UsagePerHour!$B44,Sales!$C$5:$C$18,0),MATCH(UsagePerHour!FL$4,Sales!$D$3:$ABF$3,0))/FL$2*INDEX(Usage!$D$5:$ABF$11,MATCH(UsagePerHour!$B$36,Usage!$C$5:$C$11,0),MATCH(UsagePerHour!FL$4,Usage!$D$3:$ABF$3,0)),"")</f>
        <v>4.9393469151158715</v>
      </c>
      <c r="FM44" s="6">
        <f>IFERROR(INDEX(Sales!$D$5:$ABF$18,MATCH(UsagePerHour!$B44,Sales!$C$5:$C$18,0),MATCH(UsagePerHour!FM$4,Sales!$D$3:$ABF$3,0))/FM$2*INDEX(Usage!$D$5:$ABF$11,MATCH(UsagePerHour!$B$36,Usage!$C$5:$C$11,0),MATCH(UsagePerHour!FM$4,Usage!$D$3:$ABF$3,0)),"")</f>
        <v>4.3466217678385757</v>
      </c>
      <c r="FN44" s="6">
        <f>IFERROR(INDEX(Sales!$D$5:$ABF$18,MATCH(UsagePerHour!$B44,Sales!$C$5:$C$18,0),MATCH(UsagePerHour!FN$4,Sales!$D$3:$ABF$3,0))/FN$2*INDEX(Usage!$D$5:$ABF$11,MATCH(UsagePerHour!$B$36,Usage!$C$5:$C$11,0),MATCH(UsagePerHour!FN$4,Usage!$D$3:$ABF$3,0)),"")</f>
        <v>2.7830959836381157</v>
      </c>
      <c r="FO44" s="6">
        <f>IFERROR(INDEX(Sales!$D$5:$ABF$18,MATCH(UsagePerHour!$B44,Sales!$C$5:$C$18,0),MATCH(UsagePerHour!FO$4,Sales!$D$3:$ABF$3,0))/FO$2*INDEX(Usage!$D$5:$ABF$11,MATCH(UsagePerHour!$B$36,Usage!$C$5:$C$11,0),MATCH(UsagePerHour!FO$4,Usage!$D$3:$ABF$3,0)),"")</f>
        <v>4.7657342657342658</v>
      </c>
      <c r="FP44" s="6">
        <f>IFERROR(INDEX(Sales!$D$5:$ABF$18,MATCH(UsagePerHour!$B44,Sales!$C$5:$C$18,0),MATCH(UsagePerHour!FP$4,Sales!$D$3:$ABF$3,0))/FP$2*INDEX(Usage!$D$5:$ABF$11,MATCH(UsagePerHour!$B$36,Usage!$C$5:$C$11,0),MATCH(UsagePerHour!FP$4,Usage!$D$3:$ABF$3,0)),"")</f>
        <v>3.8870256244797696</v>
      </c>
      <c r="FQ44" s="6">
        <f>IFERROR(INDEX(Sales!$D$5:$ABF$18,MATCH(UsagePerHour!$B44,Sales!$C$5:$C$18,0),MATCH(UsagePerHour!FQ$4,Sales!$D$3:$ABF$3,0))/FQ$2*INDEX(Usage!$D$5:$ABF$11,MATCH(UsagePerHour!$B$36,Usage!$C$5:$C$11,0),MATCH(UsagePerHour!FQ$4,Usage!$D$3:$ABF$3,0)),"")</f>
        <v>2.6355051234626234</v>
      </c>
      <c r="FR44" s="6">
        <f>IFERROR(INDEX(Sales!$D$5:$ABF$18,MATCH(UsagePerHour!$B44,Sales!$C$5:$C$18,0),MATCH(UsagePerHour!FR$4,Sales!$D$3:$ABF$3,0))/FR$2*INDEX(Usage!$D$5:$ABF$11,MATCH(UsagePerHour!$B$36,Usage!$C$5:$C$11,0),MATCH(UsagePerHour!FR$4,Usage!$D$3:$ABF$3,0)),"")</f>
        <v>3.5861357174103237</v>
      </c>
      <c r="FS44" s="6">
        <f>IFERROR(INDEX(Sales!$D$5:$ABF$18,MATCH(UsagePerHour!$B44,Sales!$C$5:$C$18,0),MATCH(UsagePerHour!FS$4,Sales!$D$3:$ABF$3,0))/FS$2*INDEX(Usage!$D$5:$ABF$11,MATCH(UsagePerHour!$B$36,Usage!$C$5:$C$11,0),MATCH(UsagePerHour!FS$4,Usage!$D$3:$ABF$3,0)),"")</f>
        <v>0.12138652714192283</v>
      </c>
      <c r="FT44" s="6">
        <f>IFERROR(INDEX(Sales!$D$5:$ABF$18,MATCH(UsagePerHour!$B44,Sales!$C$5:$C$18,0),MATCH(UsagePerHour!FT$4,Sales!$D$3:$ABF$3,0))/FT$2*INDEX(Usage!$D$5:$ABF$11,MATCH(UsagePerHour!$B$36,Usage!$C$5:$C$11,0),MATCH(UsagePerHour!FT$4,Usage!$D$3:$ABF$3,0)),"")</f>
        <v>0.50850167505121824</v>
      </c>
      <c r="FU44" s="6">
        <f>IFERROR(INDEX(Sales!$D$5:$ABF$18,MATCH(UsagePerHour!$B44,Sales!$C$5:$C$18,0),MATCH(UsagePerHour!FU$4,Sales!$D$3:$ABF$3,0))/FU$2*INDEX(Usage!$D$5:$ABF$11,MATCH(UsagePerHour!$B$36,Usage!$C$5:$C$11,0),MATCH(UsagePerHour!FU$4,Usage!$D$3:$ABF$3,0)),"")</f>
        <v>8.2964051449008078</v>
      </c>
      <c r="FV44" s="6">
        <f>IFERROR(INDEX(Sales!$D$5:$ABF$18,MATCH(UsagePerHour!$B44,Sales!$C$5:$C$18,0),MATCH(UsagePerHour!FV$4,Sales!$D$3:$ABF$3,0))/FV$2*INDEX(Usage!$D$5:$ABF$11,MATCH(UsagePerHour!$B$36,Usage!$C$5:$C$11,0),MATCH(UsagePerHour!FV$4,Usage!$D$3:$ABF$3,0)),"")</f>
        <v>6.1841830979882637</v>
      </c>
      <c r="FW44" s="6">
        <f>IFERROR(INDEX(Sales!$D$5:$ABF$18,MATCH(UsagePerHour!$B44,Sales!$C$5:$C$18,0),MATCH(UsagePerHour!FW$4,Sales!$D$3:$ABF$3,0))/FW$2*INDEX(Usage!$D$5:$ABF$11,MATCH(UsagePerHour!$B$36,Usage!$C$5:$C$11,0),MATCH(UsagePerHour!FW$4,Usage!$D$3:$ABF$3,0)),"")</f>
        <v>4.0797724585586828</v>
      </c>
      <c r="FX44" s="6">
        <f>IFERROR(INDEX(Sales!$D$5:$ABF$18,MATCH(UsagePerHour!$B44,Sales!$C$5:$C$18,0),MATCH(UsagePerHour!FX$4,Sales!$D$3:$ABF$3,0))/FX$2*INDEX(Usage!$D$5:$ABF$11,MATCH(UsagePerHour!$B$36,Usage!$C$5:$C$11,0),MATCH(UsagePerHour!FX$4,Usage!$D$3:$ABF$3,0)),"")</f>
        <v>2.7624671339002278</v>
      </c>
      <c r="FY44" s="6">
        <f>IFERROR(INDEX(Sales!$D$5:$ABF$18,MATCH(UsagePerHour!$B44,Sales!$C$5:$C$18,0),MATCH(UsagePerHour!FY$4,Sales!$D$3:$ABF$3,0))/FY$2*INDEX(Usage!$D$5:$ABF$11,MATCH(UsagePerHour!$B$36,Usage!$C$5:$C$11,0),MATCH(UsagePerHour!FY$4,Usage!$D$3:$ABF$3,0)),"")</f>
        <v>6.3158652375497075</v>
      </c>
      <c r="FZ44" s="6">
        <f>IFERROR(INDEX(Sales!$D$5:$ABF$18,MATCH(UsagePerHour!$B44,Sales!$C$5:$C$18,0),MATCH(UsagePerHour!FZ$4,Sales!$D$3:$ABF$3,0))/FZ$2*INDEX(Usage!$D$5:$ABF$11,MATCH(UsagePerHour!$B$36,Usage!$C$5:$C$11,0),MATCH(UsagePerHour!FZ$4,Usage!$D$3:$ABF$3,0)),"")</f>
        <v>5.2965040372514185</v>
      </c>
      <c r="GA44" s="6">
        <f>IFERROR(INDEX(Sales!$D$5:$ABF$18,MATCH(UsagePerHour!$B44,Sales!$C$5:$C$18,0),MATCH(UsagePerHour!GA$4,Sales!$D$3:$ABF$3,0))/GA$2*INDEX(Usage!$D$5:$ABF$11,MATCH(UsagePerHour!$B$36,Usage!$C$5:$C$11,0),MATCH(UsagePerHour!GA$4,Usage!$D$3:$ABF$3,0)),"")</f>
        <v>1.6225329681778942</v>
      </c>
      <c r="GB44" s="6">
        <f>IFERROR(INDEX(Sales!$D$5:$ABF$18,MATCH(UsagePerHour!$B44,Sales!$C$5:$C$18,0),MATCH(UsagePerHour!GB$4,Sales!$D$3:$ABF$3,0))/GB$2*INDEX(Usage!$D$5:$ABF$11,MATCH(UsagePerHour!$B$36,Usage!$C$5:$C$11,0),MATCH(UsagePerHour!GB$4,Usage!$D$3:$ABF$3,0)),"")</f>
        <v>2.6640570590998167</v>
      </c>
      <c r="GC44" s="6">
        <f>IFERROR(INDEX(Sales!$D$5:$ABF$18,MATCH(UsagePerHour!$B44,Sales!$C$5:$C$18,0),MATCH(UsagePerHour!GC$4,Sales!$D$3:$ABF$3,0))/GC$2*INDEX(Usage!$D$5:$ABF$11,MATCH(UsagePerHour!$B$36,Usage!$C$5:$C$11,0),MATCH(UsagePerHour!GC$4,Usage!$D$3:$ABF$3,0)),"")</f>
        <v>7.428037414698311</v>
      </c>
      <c r="GD44" s="6">
        <f>IFERROR(INDEX(Sales!$D$5:$ABF$18,MATCH(UsagePerHour!$B44,Sales!$C$5:$C$18,0),MATCH(UsagePerHour!GD$4,Sales!$D$3:$ABF$3,0))/GD$2*INDEX(Usage!$D$5:$ABF$11,MATCH(UsagePerHour!$B$36,Usage!$C$5:$C$11,0),MATCH(UsagePerHour!GD$4,Usage!$D$3:$ABF$3,0)),"")</f>
        <v>4.2252799551136686</v>
      </c>
      <c r="GE44" s="6">
        <f>IFERROR(INDEX(Sales!$D$5:$ABF$18,MATCH(UsagePerHour!$B44,Sales!$C$5:$C$18,0),MATCH(UsagePerHour!GE$4,Sales!$D$3:$ABF$3,0))/GE$2*INDEX(Usage!$D$5:$ABF$11,MATCH(UsagePerHour!$B$36,Usage!$C$5:$C$11,0),MATCH(UsagePerHour!GE$4,Usage!$D$3:$ABF$3,0)),"")</f>
        <v>0</v>
      </c>
      <c r="GF44" s="6">
        <f>IFERROR(INDEX(Sales!$D$5:$ABF$18,MATCH(UsagePerHour!$B44,Sales!$C$5:$C$18,0),MATCH(UsagePerHour!GF$4,Sales!$D$3:$ABF$3,0))/GF$2*INDEX(Usage!$D$5:$ABF$11,MATCH(UsagePerHour!$B$36,Usage!$C$5:$C$11,0),MATCH(UsagePerHour!GF$4,Usage!$D$3:$ABF$3,0)),"")</f>
        <v>0.98330857342793709</v>
      </c>
      <c r="GG44" s="6">
        <f>IFERROR(INDEX(Sales!$D$5:$ABF$18,MATCH(UsagePerHour!$B44,Sales!$C$5:$C$18,0),MATCH(UsagePerHour!GG$4,Sales!$D$3:$ABF$3,0))/GG$2*INDEX(Usage!$D$5:$ABF$11,MATCH(UsagePerHour!$B$36,Usage!$C$5:$C$11,0),MATCH(UsagePerHour!GG$4,Usage!$D$3:$ABF$3,0)),"")</f>
        <v>2.6142488285359091</v>
      </c>
      <c r="GH44" s="6">
        <f>IFERROR(INDEX(Sales!$D$5:$ABF$18,MATCH(UsagePerHour!$B44,Sales!$C$5:$C$18,0),MATCH(UsagePerHour!GH$4,Sales!$D$3:$ABF$3,0))/GH$2*INDEX(Usage!$D$5:$ABF$11,MATCH(UsagePerHour!$B$36,Usage!$C$5:$C$11,0),MATCH(UsagePerHour!GH$4,Usage!$D$3:$ABF$3,0)),"")</f>
        <v>3.6469426997732572</v>
      </c>
      <c r="GI44" s="6">
        <f>IFERROR(INDEX(Sales!$D$5:$ABF$18,MATCH(UsagePerHour!$B44,Sales!$C$5:$C$18,0),MATCH(UsagePerHour!GI$4,Sales!$D$3:$ABF$3,0))/GI$2*INDEX(Usage!$D$5:$ABF$11,MATCH(UsagePerHour!$B$36,Usage!$C$5:$C$11,0),MATCH(UsagePerHour!GI$4,Usage!$D$3:$ABF$3,0)),"")</f>
        <v>3.7521884977569417</v>
      </c>
      <c r="GJ44" s="6">
        <f>IFERROR(INDEX(Sales!$D$5:$ABF$18,MATCH(UsagePerHour!$B44,Sales!$C$5:$C$18,0),MATCH(UsagePerHour!GJ$4,Sales!$D$3:$ABF$3,0))/GJ$2*INDEX(Usage!$D$5:$ABF$11,MATCH(UsagePerHour!$B$36,Usage!$C$5:$C$11,0),MATCH(UsagePerHour!GJ$4,Usage!$D$3:$ABF$3,0)),"")</f>
        <v>2.9567024696588335</v>
      </c>
      <c r="GK44" s="6">
        <f>IFERROR(INDEX(Sales!$D$5:$ABF$18,MATCH(UsagePerHour!$B44,Sales!$C$5:$C$18,0),MATCH(UsagePerHour!GK$4,Sales!$D$3:$ABF$3,0))/GK$2*INDEX(Usage!$D$5:$ABF$11,MATCH(UsagePerHour!$B$36,Usage!$C$5:$C$11,0),MATCH(UsagePerHour!GK$4,Usage!$D$3:$ABF$3,0)),"")</f>
        <v>3.6155374998029739</v>
      </c>
      <c r="GL44" s="6">
        <f>IFERROR(INDEX(Sales!$D$5:$ABF$18,MATCH(UsagePerHour!$B44,Sales!$C$5:$C$18,0),MATCH(UsagePerHour!GL$4,Sales!$D$3:$ABF$3,0))/GL$2*INDEX(Usage!$D$5:$ABF$11,MATCH(UsagePerHour!$B$36,Usage!$C$5:$C$11,0),MATCH(UsagePerHour!GL$4,Usage!$D$3:$ABF$3,0)),"")</f>
        <v>3.183482122135751</v>
      </c>
      <c r="GM44" s="6">
        <f>IFERROR(INDEX(Sales!$D$5:$ABF$18,MATCH(UsagePerHour!$B44,Sales!$C$5:$C$18,0),MATCH(UsagePerHour!GM$4,Sales!$D$3:$ABF$3,0))/GM$2*INDEX(Usage!$D$5:$ABF$11,MATCH(UsagePerHour!$B$36,Usage!$C$5:$C$11,0),MATCH(UsagePerHour!GM$4,Usage!$D$3:$ABF$3,0)),"")</f>
        <v>1.4357401728463897</v>
      </c>
      <c r="GN44" s="6">
        <f>IFERROR(INDEX(Sales!$D$5:$ABF$18,MATCH(UsagePerHour!$B44,Sales!$C$5:$C$18,0),MATCH(UsagePerHour!GN$4,Sales!$D$3:$ABF$3,0))/GN$2*INDEX(Usage!$D$5:$ABF$11,MATCH(UsagePerHour!$B$36,Usage!$C$5:$C$11,0),MATCH(UsagePerHour!GN$4,Usage!$D$3:$ABF$3,0)),"")</f>
        <v>3.5512120305252135</v>
      </c>
      <c r="GO44" s="6">
        <f>IFERROR(INDEX(Sales!$D$5:$ABF$18,MATCH(UsagePerHour!$B44,Sales!$C$5:$C$18,0),MATCH(UsagePerHour!GO$4,Sales!$D$3:$ABF$3,0))/GO$2*INDEX(Usage!$D$5:$ABF$11,MATCH(UsagePerHour!$B$36,Usage!$C$5:$C$11,0),MATCH(UsagePerHour!GO$4,Usage!$D$3:$ABF$3,0)),"")</f>
        <v>9.8117049615388456</v>
      </c>
      <c r="GP44" s="6">
        <f>IFERROR(INDEX(Sales!$D$5:$ABF$18,MATCH(UsagePerHour!$B44,Sales!$C$5:$C$18,0),MATCH(UsagePerHour!GP$4,Sales!$D$3:$ABF$3,0))/GP$2*INDEX(Usage!$D$5:$ABF$11,MATCH(UsagePerHour!$B$36,Usage!$C$5:$C$11,0),MATCH(UsagePerHour!GP$4,Usage!$D$3:$ABF$3,0)),"")</f>
        <v>8.9591149570265252</v>
      </c>
      <c r="GQ44" s="6">
        <f>IFERROR(INDEX(Sales!$D$5:$ABF$18,MATCH(UsagePerHour!$B44,Sales!$C$5:$C$18,0),MATCH(UsagePerHour!GQ$4,Sales!$D$3:$ABF$3,0))/GQ$2*INDEX(Usage!$D$5:$ABF$11,MATCH(UsagePerHour!$B$36,Usage!$C$5:$C$11,0),MATCH(UsagePerHour!GQ$4,Usage!$D$3:$ABF$3,0)),"")</f>
        <v>1.32733189142846</v>
      </c>
      <c r="GR44" s="6">
        <f>IFERROR(INDEX(Sales!$D$5:$ABF$18,MATCH(UsagePerHour!$B44,Sales!$C$5:$C$18,0),MATCH(UsagePerHour!GR$4,Sales!$D$3:$ABF$3,0))/GR$2*INDEX(Usage!$D$5:$ABF$11,MATCH(UsagePerHour!$B$36,Usage!$C$5:$C$11,0),MATCH(UsagePerHour!GR$4,Usage!$D$3:$ABF$3,0)),"")</f>
        <v>0.80599899124911256</v>
      </c>
      <c r="GS44" s="6">
        <f>IFERROR(INDEX(Sales!$D$5:$ABF$18,MATCH(UsagePerHour!$B44,Sales!$C$5:$C$18,0),MATCH(UsagePerHour!GS$4,Sales!$D$3:$ABF$3,0))/GS$2*INDEX(Usage!$D$5:$ABF$11,MATCH(UsagePerHour!$B$36,Usage!$C$5:$C$11,0),MATCH(UsagePerHour!GS$4,Usage!$D$3:$ABF$3,0)),"")</f>
        <v>3.0989423568507157</v>
      </c>
      <c r="GT44" s="6">
        <f>IFERROR(INDEX(Sales!$D$5:$ABF$18,MATCH(UsagePerHour!$B44,Sales!$C$5:$C$18,0),MATCH(UsagePerHour!GT$4,Sales!$D$3:$ABF$3,0))/GT$2*INDEX(Usage!$D$5:$ABF$11,MATCH(UsagePerHour!$B$36,Usage!$C$5:$C$11,0),MATCH(UsagePerHour!GT$4,Usage!$D$3:$ABF$3,0)),"")</f>
        <v>4.242670804848383</v>
      </c>
      <c r="GU44" s="6">
        <f>IFERROR(INDEX(Sales!$D$5:$ABF$18,MATCH(UsagePerHour!$B44,Sales!$C$5:$C$18,0),MATCH(UsagePerHour!GU$4,Sales!$D$3:$ABF$3,0))/GU$2*INDEX(Usage!$D$5:$ABF$11,MATCH(UsagePerHour!$B$36,Usage!$C$5:$C$11,0),MATCH(UsagePerHour!GU$4,Usage!$D$3:$ABF$3,0)),"")</f>
        <v>2.426483473225737</v>
      </c>
      <c r="GV44" s="6">
        <f>IFERROR(INDEX(Sales!$D$5:$ABF$18,MATCH(UsagePerHour!$B44,Sales!$C$5:$C$18,0),MATCH(UsagePerHour!GV$4,Sales!$D$3:$ABF$3,0))/GV$2*INDEX(Usage!$D$5:$ABF$11,MATCH(UsagePerHour!$B$36,Usage!$C$5:$C$11,0),MATCH(UsagePerHour!GV$4,Usage!$D$3:$ABF$3,0)),"")</f>
        <v>2.9357883289601023</v>
      </c>
      <c r="GW44" s="6">
        <f>IFERROR(INDEX(Sales!$D$5:$ABF$18,MATCH(UsagePerHour!$B44,Sales!$C$5:$C$18,0),MATCH(UsagePerHour!GW$4,Sales!$D$3:$ABF$3,0))/GW$2*INDEX(Usage!$D$5:$ABF$11,MATCH(UsagePerHour!$B$36,Usage!$C$5:$C$11,0),MATCH(UsagePerHour!GW$4,Usage!$D$3:$ABF$3,0)),"")</f>
        <v>3.0610164728474158</v>
      </c>
      <c r="GX44" s="6">
        <f>IFERROR(INDEX(Sales!$D$5:$ABF$18,MATCH(UsagePerHour!$B44,Sales!$C$5:$C$18,0),MATCH(UsagePerHour!GX$4,Sales!$D$3:$ABF$3,0))/GX$2*INDEX(Usage!$D$5:$ABF$11,MATCH(UsagePerHour!$B$36,Usage!$C$5:$C$11,0),MATCH(UsagePerHour!GX$4,Usage!$D$3:$ABF$3,0)),"")</f>
        <v>1.6096887302722482</v>
      </c>
      <c r="GY44" s="6">
        <f>IFERROR(INDEX(Sales!$D$5:$ABF$18,MATCH(UsagePerHour!$B44,Sales!$C$5:$C$18,0),MATCH(UsagePerHour!GY$4,Sales!$D$3:$ABF$3,0))/GY$2*INDEX(Usage!$D$5:$ABF$11,MATCH(UsagePerHour!$B$36,Usage!$C$5:$C$11,0),MATCH(UsagePerHour!GY$4,Usage!$D$3:$ABF$3,0)),"")</f>
        <v>1.9665115501982771</v>
      </c>
      <c r="GZ44" s="6">
        <f>IFERROR(INDEX(Sales!$D$5:$ABF$18,MATCH(UsagePerHour!$B44,Sales!$C$5:$C$18,0),MATCH(UsagePerHour!GZ$4,Sales!$D$3:$ABF$3,0))/GZ$2*INDEX(Usage!$D$5:$ABF$11,MATCH(UsagePerHour!$B$36,Usage!$C$5:$C$11,0),MATCH(UsagePerHour!GZ$4,Usage!$D$3:$ABF$3,0)),"")</f>
        <v>4.3435129740518965</v>
      </c>
      <c r="HA44" s="6">
        <f>IFERROR(INDEX(Sales!$D$5:$ABF$18,MATCH(UsagePerHour!$B44,Sales!$C$5:$C$18,0),MATCH(UsagePerHour!HA$4,Sales!$D$3:$ABF$3,0))/HA$2*INDEX(Usage!$D$5:$ABF$11,MATCH(UsagePerHour!$B$36,Usage!$C$5:$C$11,0),MATCH(UsagePerHour!HA$4,Usage!$D$3:$ABF$3,0)),"")</f>
        <v>4.772283953612499</v>
      </c>
      <c r="HB44" s="6">
        <f>IFERROR(INDEX(Sales!$D$5:$ABF$18,MATCH(UsagePerHour!$B44,Sales!$C$5:$C$18,0),MATCH(UsagePerHour!HB$4,Sales!$D$3:$ABF$3,0))/HB$2*INDEX(Usage!$D$5:$ABF$11,MATCH(UsagePerHour!$B$36,Usage!$C$5:$C$11,0),MATCH(UsagePerHour!HB$4,Usage!$D$3:$ABF$3,0)),"")</f>
        <v>4.1887618584286059</v>
      </c>
      <c r="HC44" s="6">
        <f>IFERROR(INDEX(Sales!$D$5:$ABF$18,MATCH(UsagePerHour!$B44,Sales!$C$5:$C$18,0),MATCH(UsagePerHour!HC$4,Sales!$D$3:$ABF$3,0))/HC$2*INDEX(Usage!$D$5:$ABF$11,MATCH(UsagePerHour!$B$36,Usage!$C$5:$C$11,0),MATCH(UsagePerHour!HC$4,Usage!$D$3:$ABF$3,0)),"")</f>
        <v>3.1092623019320618</v>
      </c>
      <c r="HD44" s="6">
        <f>IFERROR(INDEX(Sales!$D$5:$ABF$18,MATCH(UsagePerHour!$B44,Sales!$C$5:$C$18,0),MATCH(UsagePerHour!HD$4,Sales!$D$3:$ABF$3,0))/HD$2*INDEX(Usage!$D$5:$ABF$11,MATCH(UsagePerHour!$B$36,Usage!$C$5:$C$11,0),MATCH(UsagePerHour!HD$4,Usage!$D$3:$ABF$3,0)),"")</f>
        <v>13.924004235562432</v>
      </c>
      <c r="HE44" s="6">
        <f>IFERROR(INDEX(Sales!$D$5:$ABF$18,MATCH(UsagePerHour!$B44,Sales!$C$5:$C$18,0),MATCH(UsagePerHour!HE$4,Sales!$D$3:$ABF$3,0))/HE$2*INDEX(Usage!$D$5:$ABF$11,MATCH(UsagePerHour!$B$36,Usage!$C$5:$C$11,0),MATCH(UsagePerHour!HE$4,Usage!$D$3:$ABF$3,0)),"")</f>
        <v>0</v>
      </c>
      <c r="HF44" s="6">
        <f>IFERROR(INDEX(Sales!$D$5:$ABF$18,MATCH(UsagePerHour!$B44,Sales!$C$5:$C$18,0),MATCH(UsagePerHour!HF$4,Sales!$D$3:$ABF$3,0))/HF$2*INDEX(Usage!$D$5:$ABF$11,MATCH(UsagePerHour!$B$36,Usage!$C$5:$C$11,0),MATCH(UsagePerHour!HF$4,Usage!$D$3:$ABF$3,0)),"")</f>
        <v>2.5778342919383537</v>
      </c>
      <c r="HG44" s="6">
        <f>IFERROR(INDEX(Sales!$D$5:$ABF$18,MATCH(UsagePerHour!$B44,Sales!$C$5:$C$18,0),MATCH(UsagePerHour!HG$4,Sales!$D$3:$ABF$3,0))/HG$2*INDEX(Usage!$D$5:$ABF$11,MATCH(UsagePerHour!$B$36,Usage!$C$5:$C$11,0),MATCH(UsagePerHour!HG$4,Usage!$D$3:$ABF$3,0)),"")</f>
        <v>2.4473317380989941</v>
      </c>
      <c r="HH44" s="6">
        <f>IFERROR(INDEX(Sales!$D$5:$ABF$18,MATCH(UsagePerHour!$B44,Sales!$C$5:$C$18,0),MATCH(UsagePerHour!HH$4,Sales!$D$3:$ABF$3,0))/HH$2*INDEX(Usage!$D$5:$ABF$11,MATCH(UsagePerHour!$B$36,Usage!$C$5:$C$11,0),MATCH(UsagePerHour!HH$4,Usage!$D$3:$ABF$3,0)),"")</f>
        <v>3.2087189671247742</v>
      </c>
      <c r="HI44" s="6">
        <f>IFERROR(INDEX(Sales!$D$5:$ABF$18,MATCH(UsagePerHour!$B44,Sales!$C$5:$C$18,0),MATCH(UsagePerHour!HI$4,Sales!$D$3:$ABF$3,0))/HI$2*INDEX(Usage!$D$5:$ABF$11,MATCH(UsagePerHour!$B$36,Usage!$C$5:$C$11,0),MATCH(UsagePerHour!HI$4,Usage!$D$3:$ABF$3,0)),"")</f>
        <v>2.5037842979874547</v>
      </c>
      <c r="HJ44" s="6">
        <f>IFERROR(INDEX(Sales!$D$5:$ABF$18,MATCH(UsagePerHour!$B44,Sales!$C$5:$C$18,0),MATCH(UsagePerHour!HJ$4,Sales!$D$3:$ABF$3,0))/HJ$2*INDEX(Usage!$D$5:$ABF$11,MATCH(UsagePerHour!$B$36,Usage!$C$5:$C$11,0),MATCH(UsagePerHour!HJ$4,Usage!$D$3:$ABF$3,0)),"")</f>
        <v>15.147406235060963</v>
      </c>
      <c r="HK44" s="6">
        <f>IFERROR(INDEX(Sales!$D$5:$ABF$18,MATCH(UsagePerHour!$B44,Sales!$C$5:$C$18,0),MATCH(UsagePerHour!HK$4,Sales!$D$3:$ABF$3,0))/HK$2*INDEX(Usage!$D$5:$ABF$11,MATCH(UsagePerHour!$B$36,Usage!$C$5:$C$11,0),MATCH(UsagePerHour!HK$4,Usage!$D$3:$ABF$3,0)),"")</f>
        <v>0</v>
      </c>
      <c r="HL44" s="6">
        <f>IFERROR(INDEX(Sales!$D$5:$ABF$18,MATCH(UsagePerHour!$B44,Sales!$C$5:$C$18,0),MATCH(UsagePerHour!HL$4,Sales!$D$3:$ABF$3,0))/HL$2*INDEX(Usage!$D$5:$ABF$11,MATCH(UsagePerHour!$B$36,Usage!$C$5:$C$11,0),MATCH(UsagePerHour!HL$4,Usage!$D$3:$ABF$3,0)),"")</f>
        <v>7.4663794559891876</v>
      </c>
      <c r="HM44" s="6">
        <f>IFERROR(INDEX(Sales!$D$5:$ABF$18,MATCH(UsagePerHour!$B44,Sales!$C$5:$C$18,0),MATCH(UsagePerHour!HM$4,Sales!$D$3:$ABF$3,0))/HM$2*INDEX(Usage!$D$5:$ABF$11,MATCH(UsagePerHour!$B$36,Usage!$C$5:$C$11,0),MATCH(UsagePerHour!HM$4,Usage!$D$3:$ABF$3,0)),"")</f>
        <v>5.4645473775635995</v>
      </c>
      <c r="HN44" s="6">
        <f>IFERROR(INDEX(Sales!$D$5:$ABF$18,MATCH(UsagePerHour!$B44,Sales!$C$5:$C$18,0),MATCH(UsagePerHour!HN$4,Sales!$D$3:$ABF$3,0))/HN$2*INDEX(Usage!$D$5:$ABF$11,MATCH(UsagePerHour!$B$36,Usage!$C$5:$C$11,0),MATCH(UsagePerHour!HN$4,Usage!$D$3:$ABF$3,0)),"")</f>
        <v>0.1904502875792943</v>
      </c>
      <c r="HO44" s="6">
        <f>IFERROR(INDEX(Sales!$D$5:$ABF$18,MATCH(UsagePerHour!$B44,Sales!$C$5:$C$18,0),MATCH(UsagePerHour!HO$4,Sales!$D$3:$ABF$3,0))/HO$2*INDEX(Usage!$D$5:$ABF$11,MATCH(UsagePerHour!$B$36,Usage!$C$5:$C$11,0),MATCH(UsagePerHour!HO$4,Usage!$D$3:$ABF$3,0)),"")</f>
        <v>5.2015477736933748</v>
      </c>
      <c r="HP44" s="6">
        <f>IFERROR(INDEX(Sales!$D$5:$ABF$18,MATCH(UsagePerHour!$B44,Sales!$C$5:$C$18,0),MATCH(UsagePerHour!HP$4,Sales!$D$3:$ABF$3,0))/HP$2*INDEX(Usage!$D$5:$ABF$11,MATCH(UsagePerHour!$B$36,Usage!$C$5:$C$11,0),MATCH(UsagePerHour!HP$4,Usage!$D$3:$ABF$3,0)),"")</f>
        <v>4.6212268743914313</v>
      </c>
      <c r="HQ44" s="6">
        <f>IFERROR(INDEX(Sales!$D$5:$ABF$18,MATCH(UsagePerHour!$B44,Sales!$C$5:$C$18,0),MATCH(UsagePerHour!HQ$4,Sales!$D$3:$ABF$3,0))/HQ$2*INDEX(Usage!$D$5:$ABF$11,MATCH(UsagePerHour!$B$36,Usage!$C$5:$C$11,0),MATCH(UsagePerHour!HQ$4,Usage!$D$3:$ABF$3,0)),"")</f>
        <v>7.961949132727729</v>
      </c>
      <c r="HR44" s="6">
        <f>IFERROR(INDEX(Sales!$D$5:$ABF$18,MATCH(UsagePerHour!$B44,Sales!$C$5:$C$18,0),MATCH(UsagePerHour!HR$4,Sales!$D$3:$ABF$3,0))/HR$2*INDEX(Usage!$D$5:$ABF$11,MATCH(UsagePerHour!$B$36,Usage!$C$5:$C$11,0),MATCH(UsagePerHour!HR$4,Usage!$D$3:$ABF$3,0)),"")</f>
        <v>4.1702643998251334</v>
      </c>
      <c r="HS44" s="6">
        <f>IFERROR(INDEX(Sales!$D$5:$ABF$18,MATCH(UsagePerHour!$B44,Sales!$C$5:$C$18,0),MATCH(UsagePerHour!HS$4,Sales!$D$3:$ABF$3,0))/HS$2*INDEX(Usage!$D$5:$ABF$11,MATCH(UsagePerHour!$B$36,Usage!$C$5:$C$11,0),MATCH(UsagePerHour!HS$4,Usage!$D$3:$ABF$3,0)),"")</f>
        <v>0.42879763446128005</v>
      </c>
      <c r="HT44" s="6">
        <f>IFERROR(INDEX(Sales!$D$5:$ABF$18,MATCH(UsagePerHour!$B44,Sales!$C$5:$C$18,0),MATCH(UsagePerHour!HT$4,Sales!$D$3:$ABF$3,0))/HT$2*INDEX(Usage!$D$5:$ABF$11,MATCH(UsagePerHour!$B$36,Usage!$C$5:$C$11,0),MATCH(UsagePerHour!HT$4,Usage!$D$3:$ABF$3,0)),"")</f>
        <v>2.9045978143152507</v>
      </c>
      <c r="HU44" s="6">
        <f>IFERROR(INDEX(Sales!$D$5:$ABF$18,MATCH(UsagePerHour!$B44,Sales!$C$5:$C$18,0),MATCH(UsagePerHour!HU$4,Sales!$D$3:$ABF$3,0))/HU$2*INDEX(Usage!$D$5:$ABF$11,MATCH(UsagePerHour!$B$36,Usage!$C$5:$C$11,0),MATCH(UsagePerHour!HU$4,Usage!$D$3:$ABF$3,0)),"")</f>
        <v>1.218185639439749</v>
      </c>
      <c r="HV44" s="6">
        <f>IFERROR(INDEX(Sales!$D$5:$ABF$18,MATCH(UsagePerHour!$B44,Sales!$C$5:$C$18,0),MATCH(UsagePerHour!HV$4,Sales!$D$3:$ABF$3,0))/HV$2*INDEX(Usage!$D$5:$ABF$11,MATCH(UsagePerHour!$B$36,Usage!$C$5:$C$11,0),MATCH(UsagePerHour!HV$4,Usage!$D$3:$ABF$3,0)),"")</f>
        <v>3.9852279363770653</v>
      </c>
      <c r="HW44" s="6">
        <f>IFERROR(INDEX(Sales!$D$5:$ABF$18,MATCH(UsagePerHour!$B44,Sales!$C$5:$C$18,0),MATCH(UsagePerHour!HW$4,Sales!$D$3:$ABF$3,0))/HW$2*INDEX(Usage!$D$5:$ABF$11,MATCH(UsagePerHour!$B$36,Usage!$C$5:$C$11,0),MATCH(UsagePerHour!HW$4,Usage!$D$3:$ABF$3,0)),"")</f>
        <v>1.9412264110389887</v>
      </c>
      <c r="HX44" s="6">
        <f>IFERROR(INDEX(Sales!$D$5:$ABF$18,MATCH(UsagePerHour!$B44,Sales!$C$5:$C$18,0),MATCH(UsagePerHour!HX$4,Sales!$D$3:$ABF$3,0))/HX$2*INDEX(Usage!$D$5:$ABF$11,MATCH(UsagePerHour!$B$36,Usage!$C$5:$C$11,0),MATCH(UsagePerHour!HX$4,Usage!$D$3:$ABF$3,0)),"")</f>
        <v>6.4012933110137817</v>
      </c>
      <c r="HY44" s="6">
        <f>IFERROR(INDEX(Sales!$D$5:$ABF$18,MATCH(UsagePerHour!$B44,Sales!$C$5:$C$18,0),MATCH(UsagePerHour!HY$4,Sales!$D$3:$ABF$3,0))/HY$2*INDEX(Usage!$D$5:$ABF$11,MATCH(UsagePerHour!$B$36,Usage!$C$5:$C$11,0),MATCH(UsagePerHour!HY$4,Usage!$D$3:$ABF$3,0)),"")</f>
        <v>1.7194342231524227</v>
      </c>
      <c r="HZ44" s="6">
        <f>IFERROR(INDEX(Sales!$D$5:$ABF$18,MATCH(UsagePerHour!$B44,Sales!$C$5:$C$18,0),MATCH(UsagePerHour!HZ$4,Sales!$D$3:$ABF$3,0))/HZ$2*INDEX(Usage!$D$5:$ABF$11,MATCH(UsagePerHour!$B$36,Usage!$C$5:$C$11,0),MATCH(UsagePerHour!HZ$4,Usage!$D$3:$ABF$3,0)),"")</f>
        <v>4.7317709033246436</v>
      </c>
      <c r="IA44" s="6">
        <f>IFERROR(INDEX(Sales!$D$5:$ABF$18,MATCH(UsagePerHour!$B44,Sales!$C$5:$C$18,0),MATCH(UsagePerHour!IA$4,Sales!$D$3:$ABF$3,0))/IA$2*INDEX(Usage!$D$5:$ABF$11,MATCH(UsagePerHour!$B$36,Usage!$C$5:$C$11,0),MATCH(UsagePerHour!IA$4,Usage!$D$3:$ABF$3,0)),"")</f>
        <v>6.4993372434525716</v>
      </c>
      <c r="IB44" s="6">
        <f>IFERROR(INDEX(Sales!$D$5:$ABF$18,MATCH(UsagePerHour!$B44,Sales!$C$5:$C$18,0),MATCH(UsagePerHour!IB$4,Sales!$D$3:$ABF$3,0))/IB$2*INDEX(Usage!$D$5:$ABF$11,MATCH(UsagePerHour!$B$36,Usage!$C$5:$C$11,0),MATCH(UsagePerHour!IB$4,Usage!$D$3:$ABF$3,0)),"")</f>
        <v>1.5477148973798112</v>
      </c>
      <c r="IC44" s="6">
        <f>IFERROR(INDEX(Sales!$D$5:$ABF$18,MATCH(UsagePerHour!$B44,Sales!$C$5:$C$18,0),MATCH(UsagePerHour!IC$4,Sales!$D$3:$ABF$3,0))/IC$2*INDEX(Usage!$D$5:$ABF$11,MATCH(UsagePerHour!$B$36,Usage!$C$5:$C$11,0),MATCH(UsagePerHour!IC$4,Usage!$D$3:$ABF$3,0)),"")</f>
        <v>5.2675756373582781</v>
      </c>
      <c r="ID44" s="6">
        <f>IFERROR(INDEX(Sales!$D$5:$ABF$18,MATCH(UsagePerHour!$B44,Sales!$C$5:$C$18,0),MATCH(UsagePerHour!ID$4,Sales!$D$3:$ABF$3,0))/ID$2*INDEX(Usage!$D$5:$ABF$11,MATCH(UsagePerHour!$B$36,Usage!$C$5:$C$11,0),MATCH(UsagePerHour!ID$4,Usage!$D$3:$ABF$3,0)),"")</f>
        <v>6.70497332914967</v>
      </c>
      <c r="IE44" s="6">
        <f>IFERROR(INDEX(Sales!$D$5:$ABF$18,MATCH(UsagePerHour!$B44,Sales!$C$5:$C$18,0),MATCH(UsagePerHour!IE$4,Sales!$D$3:$ABF$3,0))/IE$2*INDEX(Usage!$D$5:$ABF$11,MATCH(UsagePerHour!$B$36,Usage!$C$5:$C$11,0),MATCH(UsagePerHour!IE$4,Usage!$D$3:$ABF$3,0)),"")</f>
        <v>6.6725053782898041</v>
      </c>
      <c r="IF44" s="6">
        <f>IFERROR(INDEX(Sales!$D$5:$ABF$18,MATCH(UsagePerHour!$B44,Sales!$C$5:$C$18,0),MATCH(UsagePerHour!IF$4,Sales!$D$3:$ABF$3,0))/IF$2*INDEX(Usage!$D$5:$ABF$11,MATCH(UsagePerHour!$B$36,Usage!$C$5:$C$11,0),MATCH(UsagePerHour!IF$4,Usage!$D$3:$ABF$3,0)),"")</f>
        <v>10.51706520142934</v>
      </c>
      <c r="IG44" s="6">
        <f>IFERROR(INDEX(Sales!$D$5:$ABF$18,MATCH(UsagePerHour!$B44,Sales!$C$5:$C$18,0),MATCH(UsagePerHour!IG$4,Sales!$D$3:$ABF$3,0))/IG$2*INDEX(Usage!$D$5:$ABF$11,MATCH(UsagePerHour!$B$36,Usage!$C$5:$C$11,0),MATCH(UsagePerHour!IG$4,Usage!$D$3:$ABF$3,0)),"")</f>
        <v>4.4281083884351098</v>
      </c>
      <c r="IH44" s="6">
        <f>IFERROR(INDEX(Sales!$D$5:$ABF$18,MATCH(UsagePerHour!$B44,Sales!$C$5:$C$18,0),MATCH(UsagePerHour!IH$4,Sales!$D$3:$ABF$3,0))/IH$2*INDEX(Usage!$D$5:$ABF$11,MATCH(UsagePerHour!$B$36,Usage!$C$5:$C$11,0),MATCH(UsagePerHour!IH$4,Usage!$D$3:$ABF$3,0)),"")</f>
        <v>8.626706708494746</v>
      </c>
      <c r="II44" s="6">
        <f>IFERROR(INDEX(Sales!$D$5:$ABF$18,MATCH(UsagePerHour!$B44,Sales!$C$5:$C$18,0),MATCH(UsagePerHour!II$4,Sales!$D$3:$ABF$3,0))/II$2*INDEX(Usage!$D$5:$ABF$11,MATCH(UsagePerHour!$B$36,Usage!$C$5:$C$11,0),MATCH(UsagePerHour!II$4,Usage!$D$3:$ABF$3,0)),"")</f>
        <v>2.4739879634127266</v>
      </c>
      <c r="IJ44" s="6">
        <f>IFERROR(INDEX(Sales!$D$5:$ABF$18,MATCH(UsagePerHour!$B44,Sales!$C$5:$C$18,0),MATCH(UsagePerHour!IJ$4,Sales!$D$3:$ABF$3,0))/IJ$2*INDEX(Usage!$D$5:$ABF$11,MATCH(UsagePerHour!$B$36,Usage!$C$5:$C$11,0),MATCH(UsagePerHour!IJ$4,Usage!$D$3:$ABF$3,0)),"")</f>
        <v>2.2720209083845444</v>
      </c>
      <c r="IK44" s="6">
        <f>IFERROR(INDEX(Sales!$D$5:$ABF$18,MATCH(UsagePerHour!$B44,Sales!$C$5:$C$18,0),MATCH(UsagePerHour!IK$4,Sales!$D$3:$ABF$3,0))/IK$2*INDEX(Usage!$D$5:$ABF$11,MATCH(UsagePerHour!$B$36,Usage!$C$5:$C$11,0),MATCH(UsagePerHour!IK$4,Usage!$D$3:$ABF$3,0)),"")</f>
        <v>10.391370355225725</v>
      </c>
      <c r="IL44" s="6">
        <f>IFERROR(INDEX(Sales!$D$5:$ABF$18,MATCH(UsagePerHour!$B44,Sales!$C$5:$C$18,0),MATCH(UsagePerHour!IL$4,Sales!$D$3:$ABF$3,0))/IL$2*INDEX(Usage!$D$5:$ABF$11,MATCH(UsagePerHour!$B$36,Usage!$C$5:$C$11,0),MATCH(UsagePerHour!IL$4,Usage!$D$3:$ABF$3,0)),"")</f>
        <v>10.742634899503063</v>
      </c>
      <c r="IM44" s="6">
        <f>IFERROR(INDEX(Sales!$D$5:$ABF$18,MATCH(UsagePerHour!$B44,Sales!$C$5:$C$18,0),MATCH(UsagePerHour!IM$4,Sales!$D$3:$ABF$3,0))/IM$2*INDEX(Usage!$D$5:$ABF$11,MATCH(UsagePerHour!$B$36,Usage!$C$5:$C$11,0),MATCH(UsagePerHour!IM$4,Usage!$D$3:$ABF$3,0)),"")</f>
        <v>4.8765535471644519</v>
      </c>
      <c r="IN44" s="6">
        <f>IFERROR(INDEX(Sales!$D$5:$ABF$18,MATCH(UsagePerHour!$B44,Sales!$C$5:$C$18,0),MATCH(UsagePerHour!IN$4,Sales!$D$3:$ABF$3,0))/IN$2*INDEX(Usage!$D$5:$ABF$11,MATCH(UsagePerHour!$B$36,Usage!$C$5:$C$11,0),MATCH(UsagePerHour!IN$4,Usage!$D$3:$ABF$3,0)),"")</f>
        <v>1.7584506420722827</v>
      </c>
      <c r="IO44" s="6">
        <f>IFERROR(INDEX(Sales!$D$5:$ABF$18,MATCH(UsagePerHour!$B44,Sales!$C$5:$C$18,0),MATCH(UsagePerHour!IO$4,Sales!$D$3:$ABF$3,0))/IO$2*INDEX(Usage!$D$5:$ABF$11,MATCH(UsagePerHour!$B$36,Usage!$C$5:$C$11,0),MATCH(UsagePerHour!IO$4,Usage!$D$3:$ABF$3,0)),"")</f>
        <v>1.5725679335012865</v>
      </c>
      <c r="IP44" s="6">
        <f>IFERROR(INDEX(Sales!$D$5:$ABF$18,MATCH(UsagePerHour!$B44,Sales!$C$5:$C$18,0),MATCH(UsagePerHour!IP$4,Sales!$D$3:$ABF$3,0))/IP$2*INDEX(Usage!$D$5:$ABF$11,MATCH(UsagePerHour!$B$36,Usage!$C$5:$C$11,0),MATCH(UsagePerHour!IP$4,Usage!$D$3:$ABF$3,0)),"")</f>
        <v>3.5375345545324439</v>
      </c>
      <c r="IQ44" s="6">
        <f>IFERROR(INDEX(Sales!$D$5:$ABF$18,MATCH(UsagePerHour!$B44,Sales!$C$5:$C$18,0),MATCH(UsagePerHour!IQ$4,Sales!$D$3:$ABF$3,0))/IQ$2*INDEX(Usage!$D$5:$ABF$11,MATCH(UsagePerHour!$B$36,Usage!$C$5:$C$11,0),MATCH(UsagePerHour!IQ$4,Usage!$D$3:$ABF$3,0)),"")</f>
        <v>13.459718008419765</v>
      </c>
      <c r="IR44" s="6">
        <f>IFERROR(INDEX(Sales!$D$5:$ABF$18,MATCH(UsagePerHour!$B44,Sales!$C$5:$C$18,0),MATCH(UsagePerHour!IR$4,Sales!$D$3:$ABF$3,0))/IR$2*INDEX(Usage!$D$5:$ABF$11,MATCH(UsagePerHour!$B$36,Usage!$C$5:$C$11,0),MATCH(UsagePerHour!IR$4,Usage!$D$3:$ABF$3,0)),"")</f>
        <v>6.1716097543597144</v>
      </c>
      <c r="IS44" s="6">
        <f>IFERROR(INDEX(Sales!$D$5:$ABF$18,MATCH(UsagePerHour!$B44,Sales!$C$5:$C$18,0),MATCH(UsagePerHour!IS$4,Sales!$D$3:$ABF$3,0))/IS$2*INDEX(Usage!$D$5:$ABF$11,MATCH(UsagePerHour!$B$36,Usage!$C$5:$C$11,0),MATCH(UsagePerHour!IS$4,Usage!$D$3:$ABF$3,0)),"")</f>
        <v>3.4930668539101348</v>
      </c>
      <c r="IT44" s="6">
        <f>IFERROR(INDEX(Sales!$D$5:$ABF$18,MATCH(UsagePerHour!$B44,Sales!$C$5:$C$18,0),MATCH(UsagePerHour!IT$4,Sales!$D$3:$ABF$3,0))/IT$2*INDEX(Usage!$D$5:$ABF$11,MATCH(UsagePerHour!$B$36,Usage!$C$5:$C$11,0),MATCH(UsagePerHour!IT$4,Usage!$D$3:$ABF$3,0)),"")</f>
        <v>0.79527267297493109</v>
      </c>
      <c r="IU44" s="6">
        <f>IFERROR(INDEX(Sales!$D$5:$ABF$18,MATCH(UsagePerHour!$B44,Sales!$C$5:$C$18,0),MATCH(UsagePerHour!IU$4,Sales!$D$3:$ABF$3,0))/IU$2*INDEX(Usage!$D$5:$ABF$11,MATCH(UsagePerHour!$B$36,Usage!$C$5:$C$11,0),MATCH(UsagePerHour!IU$4,Usage!$D$3:$ABF$3,0)),"")</f>
        <v>2.507201147122704</v>
      </c>
      <c r="IV44" s="6">
        <f>IFERROR(INDEX(Sales!$D$5:$ABF$18,MATCH(UsagePerHour!$B44,Sales!$C$5:$C$18,0),MATCH(UsagePerHour!IV$4,Sales!$D$3:$ABF$3,0))/IV$2*INDEX(Usage!$D$5:$ABF$11,MATCH(UsagePerHour!$B$36,Usage!$C$5:$C$11,0),MATCH(UsagePerHour!IV$4,Usage!$D$3:$ABF$3,0)),"")</f>
        <v>4.1172535061910249</v>
      </c>
      <c r="IW44" s="6">
        <f>IFERROR(INDEX(Sales!$D$5:$ABF$18,MATCH(UsagePerHour!$B44,Sales!$C$5:$C$18,0),MATCH(UsagePerHour!IW$4,Sales!$D$3:$ABF$3,0))/IW$2*INDEX(Usage!$D$5:$ABF$11,MATCH(UsagePerHour!$B$36,Usage!$C$5:$C$11,0),MATCH(UsagePerHour!IW$4,Usage!$D$3:$ABF$3,0)),"")</f>
        <v>8.5260587800579835</v>
      </c>
      <c r="IX44" s="6">
        <f>IFERROR(INDEX(Sales!$D$5:$ABF$18,MATCH(UsagePerHour!$B44,Sales!$C$5:$C$18,0),MATCH(UsagePerHour!IX$4,Sales!$D$3:$ABF$3,0))/IX$2*INDEX(Usage!$D$5:$ABF$11,MATCH(UsagePerHour!$B$36,Usage!$C$5:$C$11,0),MATCH(UsagePerHour!IX$4,Usage!$D$3:$ABF$3,0)),"")</f>
        <v>4.0011072970878088</v>
      </c>
      <c r="IY44" s="6">
        <f>IFERROR(INDEX(Sales!$D$5:$ABF$18,MATCH(UsagePerHour!$B44,Sales!$C$5:$C$18,0),MATCH(UsagePerHour!IY$4,Sales!$D$3:$ABF$3,0))/IY$2*INDEX(Usage!$D$5:$ABF$11,MATCH(UsagePerHour!$B$36,Usage!$C$5:$C$11,0),MATCH(UsagePerHour!IY$4,Usage!$D$3:$ABF$3,0)),"")</f>
        <v>12.452577155076119</v>
      </c>
      <c r="IZ44" s="6">
        <f>IFERROR(INDEX(Sales!$D$5:$ABF$18,MATCH(UsagePerHour!$B44,Sales!$C$5:$C$18,0),MATCH(UsagePerHour!IZ$4,Sales!$D$3:$ABF$3,0))/IZ$2*INDEX(Usage!$D$5:$ABF$11,MATCH(UsagePerHour!$B$36,Usage!$C$5:$C$11,0),MATCH(UsagePerHour!IZ$4,Usage!$D$3:$ABF$3,0)),"")</f>
        <v>4.2168785489321596</v>
      </c>
      <c r="JA44" s="6">
        <f>IFERROR(INDEX(Sales!$D$5:$ABF$18,MATCH(UsagePerHour!$B44,Sales!$C$5:$C$18,0),MATCH(UsagePerHour!JA$4,Sales!$D$3:$ABF$3,0))/JA$2*INDEX(Usage!$D$5:$ABF$11,MATCH(UsagePerHour!$B$36,Usage!$C$5:$C$11,0),MATCH(UsagePerHour!JA$4,Usage!$D$3:$ABF$3,0)),"")</f>
        <v>3.6173079704903808</v>
      </c>
      <c r="JB44" s="6">
        <f>IFERROR(INDEX(Sales!$D$5:$ABF$18,MATCH(UsagePerHour!$B44,Sales!$C$5:$C$18,0),MATCH(UsagePerHour!JB$4,Sales!$D$3:$ABF$3,0))/JB$2*INDEX(Usage!$D$5:$ABF$11,MATCH(UsagePerHour!$B$36,Usage!$C$5:$C$11,0),MATCH(UsagePerHour!JB$4,Usage!$D$3:$ABF$3,0)),"")</f>
        <v>18.467345702638728</v>
      </c>
      <c r="JC44" s="6">
        <f>IFERROR(INDEX(Sales!$D$5:$ABF$18,MATCH(UsagePerHour!$B44,Sales!$C$5:$C$18,0),MATCH(UsagePerHour!JC$4,Sales!$D$3:$ABF$3,0))/JC$2*INDEX(Usage!$D$5:$ABF$11,MATCH(UsagePerHour!$B$36,Usage!$C$5:$C$11,0),MATCH(UsagePerHour!JC$4,Usage!$D$3:$ABF$3,0)),"")</f>
        <v>9.7230906315578949</v>
      </c>
      <c r="JD44" s="6">
        <f>IFERROR(INDEX(Sales!$D$5:$ABF$18,MATCH(UsagePerHour!$B44,Sales!$C$5:$C$18,0),MATCH(UsagePerHour!JD$4,Sales!$D$3:$ABF$3,0))/JD$2*INDEX(Usage!$D$5:$ABF$11,MATCH(UsagePerHour!$B$36,Usage!$C$5:$C$11,0),MATCH(UsagePerHour!JD$4,Usage!$D$3:$ABF$3,0)),"")</f>
        <v>4.2699675031031106</v>
      </c>
      <c r="JE44" s="6">
        <f>IFERROR(INDEX(Sales!$D$5:$ABF$18,MATCH(UsagePerHour!$B44,Sales!$C$5:$C$18,0),MATCH(UsagePerHour!JE$4,Sales!$D$3:$ABF$3,0))/JE$2*INDEX(Usage!$D$5:$ABF$11,MATCH(UsagePerHour!$B$36,Usage!$C$5:$C$11,0),MATCH(UsagePerHour!JE$4,Usage!$D$3:$ABF$3,0)),"")</f>
        <v>4.3521560033516344</v>
      </c>
      <c r="JF44" s="6">
        <f>IFERROR(INDEX(Sales!$D$5:$ABF$18,MATCH(UsagePerHour!$B44,Sales!$C$5:$C$18,0),MATCH(UsagePerHour!JF$4,Sales!$D$3:$ABF$3,0))/JF$2*INDEX(Usage!$D$5:$ABF$11,MATCH(UsagePerHour!$B$36,Usage!$C$5:$C$11,0),MATCH(UsagePerHour!JF$4,Usage!$D$3:$ABF$3,0)),"")</f>
        <v>1.3568529425905058</v>
      </c>
      <c r="JG44" s="6">
        <f>IFERROR(INDEX(Sales!$D$5:$ABF$18,MATCH(UsagePerHour!$B44,Sales!$C$5:$C$18,0),MATCH(UsagePerHour!JG$4,Sales!$D$3:$ABF$3,0))/JG$2*INDEX(Usage!$D$5:$ABF$11,MATCH(UsagePerHour!$B$36,Usage!$C$5:$C$11,0),MATCH(UsagePerHour!JG$4,Usage!$D$3:$ABF$3,0)),"")</f>
        <v>2.3898750673079969</v>
      </c>
      <c r="JH44" s="6">
        <f>IFERROR(INDEX(Sales!$D$5:$ABF$18,MATCH(UsagePerHour!$B44,Sales!$C$5:$C$18,0),MATCH(UsagePerHour!JH$4,Sales!$D$3:$ABF$3,0))/JH$2*INDEX(Usage!$D$5:$ABF$11,MATCH(UsagePerHour!$B$36,Usage!$C$5:$C$11,0),MATCH(UsagePerHour!JH$4,Usage!$D$3:$ABF$3,0)),"")</f>
        <v>4.7956270923252884</v>
      </c>
      <c r="JI44" s="6">
        <f>IFERROR(INDEX(Sales!$D$5:$ABF$18,MATCH(UsagePerHour!$B44,Sales!$C$5:$C$18,0),MATCH(UsagePerHour!JI$4,Sales!$D$3:$ABF$3,0))/JI$2*INDEX(Usage!$D$5:$ABF$11,MATCH(UsagePerHour!$B$36,Usage!$C$5:$C$11,0),MATCH(UsagePerHour!JI$4,Usage!$D$3:$ABF$3,0)),"")</f>
        <v>5.3062313301996928</v>
      </c>
      <c r="JJ44" s="6">
        <f>IFERROR(INDEX(Sales!$D$5:$ABF$18,MATCH(UsagePerHour!$B44,Sales!$C$5:$C$18,0),MATCH(UsagePerHour!JJ$4,Sales!$D$3:$ABF$3,0))/JJ$2*INDEX(Usage!$D$5:$ABF$11,MATCH(UsagePerHour!$B$36,Usage!$C$5:$C$11,0),MATCH(UsagePerHour!JJ$4,Usage!$D$3:$ABF$3,0)),"")</f>
        <v>2.5735714088762314</v>
      </c>
      <c r="JK44" s="6">
        <f>IFERROR(INDEX(Sales!$D$5:$ABF$18,MATCH(UsagePerHour!$B44,Sales!$C$5:$C$18,0),MATCH(UsagePerHour!JK$4,Sales!$D$3:$ABF$3,0))/JK$2*INDEX(Usage!$D$5:$ABF$11,MATCH(UsagePerHour!$B$36,Usage!$C$5:$C$11,0),MATCH(UsagePerHour!JK$4,Usage!$D$3:$ABF$3,0)),"")</f>
        <v>0.96059198330919271</v>
      </c>
      <c r="JL44" s="6">
        <f>IFERROR(INDEX(Sales!$D$5:$ABF$18,MATCH(UsagePerHour!$B44,Sales!$C$5:$C$18,0),MATCH(UsagePerHour!JL$4,Sales!$D$3:$ABF$3,0))/JL$2*INDEX(Usage!$D$5:$ABF$11,MATCH(UsagePerHour!$B$36,Usage!$C$5:$C$11,0),MATCH(UsagePerHour!JL$4,Usage!$D$3:$ABF$3,0)),"")</f>
        <v>0.52181920835822859</v>
      </c>
      <c r="JM44" s="6">
        <f>IFERROR(INDEX(Sales!$D$5:$ABF$18,MATCH(UsagePerHour!$B44,Sales!$C$5:$C$18,0),MATCH(UsagePerHour!JM$4,Sales!$D$3:$ABF$3,0))/JM$2*INDEX(Usage!$D$5:$ABF$11,MATCH(UsagePerHour!$B$36,Usage!$C$5:$C$11,0),MATCH(UsagePerHour!JM$4,Usage!$D$3:$ABF$3,0)),"")</f>
        <v>4.0247125731158899</v>
      </c>
      <c r="JN44" s="6">
        <f>IFERROR(INDEX(Sales!$D$5:$ABF$18,MATCH(UsagePerHour!$B44,Sales!$C$5:$C$18,0),MATCH(UsagePerHour!JN$4,Sales!$D$3:$ABF$3,0))/JN$2*INDEX(Usage!$D$5:$ABF$11,MATCH(UsagePerHour!$B$36,Usage!$C$5:$C$11,0),MATCH(UsagePerHour!JN$4,Usage!$D$3:$ABF$3,0)),"")</f>
        <v>4.8758416231954387</v>
      </c>
      <c r="JO44" s="6">
        <f>IFERROR(INDEX(Sales!$D$5:$ABF$18,MATCH(UsagePerHour!$B44,Sales!$C$5:$C$18,0),MATCH(UsagePerHour!JO$4,Sales!$D$3:$ABF$3,0))/JO$2*INDEX(Usage!$D$5:$ABF$11,MATCH(UsagePerHour!$B$36,Usage!$C$5:$C$11,0),MATCH(UsagePerHour!JO$4,Usage!$D$3:$ABF$3,0)),"")</f>
        <v>1.1954976034957079</v>
      </c>
      <c r="JP44" s="6">
        <f>IFERROR(INDEX(Sales!$D$5:$ABF$18,MATCH(UsagePerHour!$B44,Sales!$C$5:$C$18,0),MATCH(UsagePerHour!JP$4,Sales!$D$3:$ABF$3,0))/JP$2*INDEX(Usage!$D$5:$ABF$11,MATCH(UsagePerHour!$B$36,Usage!$C$5:$C$11,0),MATCH(UsagePerHour!JP$4,Usage!$D$3:$ABF$3,0)),"")</f>
        <v>2.1277789572654755</v>
      </c>
      <c r="JQ44" s="6">
        <f>IFERROR(INDEX(Sales!$D$5:$ABF$18,MATCH(UsagePerHour!$B44,Sales!$C$5:$C$18,0),MATCH(UsagePerHour!JQ$4,Sales!$D$3:$ABF$3,0))/JQ$2*INDEX(Usage!$D$5:$ABF$11,MATCH(UsagePerHour!$B$36,Usage!$C$5:$C$11,0),MATCH(UsagePerHour!JQ$4,Usage!$D$3:$ABF$3,0)),"")</f>
        <v>0.92000341015658305</v>
      </c>
      <c r="JR44" s="6">
        <f>IFERROR(INDEX(Sales!$D$5:$ABF$18,MATCH(UsagePerHour!$B44,Sales!$C$5:$C$18,0),MATCH(UsagePerHour!JR$4,Sales!$D$3:$ABF$3,0))/JR$2*INDEX(Usage!$D$5:$ABF$11,MATCH(UsagePerHour!$B$36,Usage!$C$5:$C$11,0),MATCH(UsagePerHour!JR$4,Usage!$D$3:$ABF$3,0)),"")</f>
        <v>6.9024564595788931</v>
      </c>
      <c r="JS44" s="6">
        <f>IFERROR(INDEX(Sales!$D$5:$ABF$18,MATCH(UsagePerHour!$B44,Sales!$C$5:$C$18,0),MATCH(UsagePerHour!JS$4,Sales!$D$3:$ABF$3,0))/JS$2*INDEX(Usage!$D$5:$ABF$11,MATCH(UsagePerHour!$B$36,Usage!$C$5:$C$11,0),MATCH(UsagePerHour!JS$4,Usage!$D$3:$ABF$3,0)),"")</f>
        <v>1.3482652329285867</v>
      </c>
      <c r="JT44" s="6">
        <f>IFERROR(INDEX(Sales!$D$5:$ABF$18,MATCH(UsagePerHour!$B44,Sales!$C$5:$C$18,0),MATCH(UsagePerHour!JT$4,Sales!$D$3:$ABF$3,0))/JT$2*INDEX(Usage!$D$5:$ABF$11,MATCH(UsagePerHour!$B$36,Usage!$C$5:$C$11,0),MATCH(UsagePerHour!JT$4,Usage!$D$3:$ABF$3,0)),"")</f>
        <v>8.0054403409851513</v>
      </c>
      <c r="JU44" s="6">
        <f>IFERROR(INDEX(Sales!$D$5:$ABF$18,MATCH(UsagePerHour!$B44,Sales!$C$5:$C$18,0),MATCH(UsagePerHour!JU$4,Sales!$D$3:$ABF$3,0))/JU$2*INDEX(Usage!$D$5:$ABF$11,MATCH(UsagePerHour!$B$36,Usage!$C$5:$C$11,0),MATCH(UsagePerHour!JU$4,Usage!$D$3:$ABF$3,0)),"")</f>
        <v>6.1376398251722346</v>
      </c>
      <c r="JV44" s="6">
        <f>IFERROR(INDEX(Sales!$D$5:$ABF$18,MATCH(UsagePerHour!$B44,Sales!$C$5:$C$18,0),MATCH(UsagePerHour!JV$4,Sales!$D$3:$ABF$3,0))/JV$2*INDEX(Usage!$D$5:$ABF$11,MATCH(UsagePerHour!$B$36,Usage!$C$5:$C$11,0),MATCH(UsagePerHour!JV$4,Usage!$D$3:$ABF$3,0)),"")</f>
        <v>3.5734994040042829</v>
      </c>
      <c r="JW44" s="6">
        <f>IFERROR(INDEX(Sales!$D$5:$ABF$18,MATCH(UsagePerHour!$B44,Sales!$C$5:$C$18,0),MATCH(UsagePerHour!JW$4,Sales!$D$3:$ABF$3,0))/JW$2*INDEX(Usage!$D$5:$ABF$11,MATCH(UsagePerHour!$B$36,Usage!$C$5:$C$11,0),MATCH(UsagePerHour!JW$4,Usage!$D$3:$ABF$3,0)),"")</f>
        <v>4.3284090824273651</v>
      </c>
      <c r="JX44" s="6">
        <f>IFERROR(INDEX(Sales!$D$5:$ABF$18,MATCH(UsagePerHour!$B44,Sales!$C$5:$C$18,0),MATCH(UsagePerHour!JX$4,Sales!$D$3:$ABF$3,0))/JX$2*INDEX(Usage!$D$5:$ABF$11,MATCH(UsagePerHour!$B$36,Usage!$C$5:$C$11,0),MATCH(UsagePerHour!JX$4,Usage!$D$3:$ABF$3,0)),"")</f>
        <v>4.9958213379007086</v>
      </c>
      <c r="JY44" s="6">
        <f>IFERROR(INDEX(Sales!$D$5:$ABF$18,MATCH(UsagePerHour!$B44,Sales!$C$5:$C$18,0),MATCH(UsagePerHour!JY$4,Sales!$D$3:$ABF$3,0))/JY$2*INDEX(Usage!$D$5:$ABF$11,MATCH(UsagePerHour!$B$36,Usage!$C$5:$C$11,0),MATCH(UsagePerHour!JY$4,Usage!$D$3:$ABF$3,0)),"")</f>
        <v>3.7315458923592533</v>
      </c>
      <c r="JZ44" s="6">
        <f>IFERROR(INDEX(Sales!$D$5:$ABF$18,MATCH(UsagePerHour!$B44,Sales!$C$5:$C$18,0),MATCH(UsagePerHour!JZ$4,Sales!$D$3:$ABF$3,0))/JZ$2*INDEX(Usage!$D$5:$ABF$11,MATCH(UsagePerHour!$B$36,Usage!$C$5:$C$11,0),MATCH(UsagePerHour!JZ$4,Usage!$D$3:$ABF$3,0)),"")</f>
        <v>2.4274306059075612</v>
      </c>
      <c r="KA44" s="6">
        <f>IFERROR(INDEX(Sales!$D$5:$ABF$18,MATCH(UsagePerHour!$B44,Sales!$C$5:$C$18,0),MATCH(UsagePerHour!KA$4,Sales!$D$3:$ABF$3,0))/KA$2*INDEX(Usage!$D$5:$ABF$11,MATCH(UsagePerHour!$B$36,Usage!$C$5:$C$11,0),MATCH(UsagePerHour!KA$4,Usage!$D$3:$ABF$3,0)),"")</f>
        <v>2.2872098857388181</v>
      </c>
      <c r="KB44" s="6">
        <f>IFERROR(INDEX(Sales!$D$5:$ABF$18,MATCH(UsagePerHour!$B44,Sales!$C$5:$C$18,0),MATCH(UsagePerHour!KB$4,Sales!$D$3:$ABF$3,0))/KB$2*INDEX(Usage!$D$5:$ABF$11,MATCH(UsagePerHour!$B$36,Usage!$C$5:$C$11,0),MATCH(UsagePerHour!KB$4,Usage!$D$3:$ABF$3,0)),"")</f>
        <v>8.5051375998335637</v>
      </c>
      <c r="KC44" s="6">
        <f>IFERROR(INDEX(Sales!$D$5:$ABF$18,MATCH(UsagePerHour!$B44,Sales!$C$5:$C$18,0),MATCH(UsagePerHour!KC$4,Sales!$D$3:$ABF$3,0))/KC$2*INDEX(Usage!$D$5:$ABF$11,MATCH(UsagePerHour!$B$36,Usage!$C$5:$C$11,0),MATCH(UsagePerHour!KC$4,Usage!$D$3:$ABF$3,0)),"")</f>
        <v>9.0476675895904712</v>
      </c>
      <c r="KD44" s="6">
        <f>IFERROR(INDEX(Sales!$D$5:$ABF$18,MATCH(UsagePerHour!$B44,Sales!$C$5:$C$18,0),MATCH(UsagePerHour!KD$4,Sales!$D$3:$ABF$3,0))/KD$2*INDEX(Usage!$D$5:$ABF$11,MATCH(UsagePerHour!$B$36,Usage!$C$5:$C$11,0),MATCH(UsagePerHour!KD$4,Usage!$D$3:$ABF$3,0)),"")</f>
        <v>3.550590783279119</v>
      </c>
      <c r="KE44" s="6">
        <f>IFERROR(INDEX(Sales!$D$5:$ABF$18,MATCH(UsagePerHour!$B44,Sales!$C$5:$C$18,0),MATCH(UsagePerHour!KE$4,Sales!$D$3:$ABF$3,0))/KE$2*INDEX(Usage!$D$5:$ABF$11,MATCH(UsagePerHour!$B$36,Usage!$C$5:$C$11,0),MATCH(UsagePerHour!KE$4,Usage!$D$3:$ABF$3,0)),"")</f>
        <v>4.8440777344576418</v>
      </c>
      <c r="KF44" s="6">
        <f>IFERROR(INDEX(Sales!$D$5:$ABF$18,MATCH(UsagePerHour!$B44,Sales!$C$5:$C$18,0),MATCH(UsagePerHour!KF$4,Sales!$D$3:$ABF$3,0))/KF$2*INDEX(Usage!$D$5:$ABF$11,MATCH(UsagePerHour!$B$36,Usage!$C$5:$C$11,0),MATCH(UsagePerHour!KF$4,Usage!$D$3:$ABF$3,0)),"")</f>
        <v>1.9960517657381005</v>
      </c>
      <c r="KG44" s="6">
        <f>IFERROR(INDEX(Sales!$D$5:$ABF$18,MATCH(UsagePerHour!$B44,Sales!$C$5:$C$18,0),MATCH(UsagePerHour!KG$4,Sales!$D$3:$ABF$3,0))/KG$2*INDEX(Usage!$D$5:$ABF$11,MATCH(UsagePerHour!$B$36,Usage!$C$5:$C$11,0),MATCH(UsagePerHour!KG$4,Usage!$D$3:$ABF$3,0)),"")</f>
        <v>2.1699900935340559</v>
      </c>
      <c r="KH44" s="6">
        <f>IFERROR(INDEX(Sales!$D$5:$ABF$18,MATCH(UsagePerHour!$B44,Sales!$C$5:$C$18,0),MATCH(UsagePerHour!KH$4,Sales!$D$3:$ABF$3,0))/KH$2*INDEX(Usage!$D$5:$ABF$11,MATCH(UsagePerHour!$B$36,Usage!$C$5:$C$11,0),MATCH(UsagePerHour!KH$4,Usage!$D$3:$ABF$3,0)),"")</f>
        <v>3.4438435243471153</v>
      </c>
      <c r="KI44" s="6">
        <f>IFERROR(INDEX(Sales!$D$5:$ABF$18,MATCH(UsagePerHour!$B44,Sales!$C$5:$C$18,0),MATCH(UsagePerHour!KI$4,Sales!$D$3:$ABF$3,0))/KI$2*INDEX(Usage!$D$5:$ABF$11,MATCH(UsagePerHour!$B$36,Usage!$C$5:$C$11,0),MATCH(UsagePerHour!KI$4,Usage!$D$3:$ABF$3,0)),"")</f>
        <v>2.6374374638817799</v>
      </c>
      <c r="KJ44" s="6">
        <f>IFERROR(INDEX(Sales!$D$5:$ABF$18,MATCH(UsagePerHour!$B44,Sales!$C$5:$C$18,0),MATCH(UsagePerHour!KJ$4,Sales!$D$3:$ABF$3,0))/KJ$2*INDEX(Usage!$D$5:$ABF$11,MATCH(UsagePerHour!$B$36,Usage!$C$5:$C$11,0),MATCH(UsagePerHour!KJ$4,Usage!$D$3:$ABF$3,0)),"")</f>
        <v>6.8548353573443395</v>
      </c>
      <c r="KK44" s="6">
        <f>IFERROR(INDEX(Sales!$D$5:$ABF$18,MATCH(UsagePerHour!$B44,Sales!$C$5:$C$18,0),MATCH(UsagePerHour!KK$4,Sales!$D$3:$ABF$3,0))/KK$2*INDEX(Usage!$D$5:$ABF$11,MATCH(UsagePerHour!$B$36,Usage!$C$5:$C$11,0),MATCH(UsagePerHour!KK$4,Usage!$D$3:$ABF$3,0)),"")</f>
        <v>2.5054896864487906</v>
      </c>
      <c r="KL44" s="6">
        <f>IFERROR(INDEX(Sales!$D$5:$ABF$18,MATCH(UsagePerHour!$B44,Sales!$C$5:$C$18,0),MATCH(UsagePerHour!KL$4,Sales!$D$3:$ABF$3,0))/KL$2*INDEX(Usage!$D$5:$ABF$11,MATCH(UsagePerHour!$B$36,Usage!$C$5:$C$11,0),MATCH(UsagePerHour!KL$4,Usage!$D$3:$ABF$3,0)),"")</f>
        <v>1.2858619176375656</v>
      </c>
      <c r="KM44" s="6">
        <f>IFERROR(INDEX(Sales!$D$5:$ABF$18,MATCH(UsagePerHour!$B44,Sales!$C$5:$C$18,0),MATCH(UsagePerHour!KM$4,Sales!$D$3:$ABF$3,0))/KM$2*INDEX(Usage!$D$5:$ABF$11,MATCH(UsagePerHour!$B$36,Usage!$C$5:$C$11,0),MATCH(UsagePerHour!KM$4,Usage!$D$3:$ABF$3,0)),"")</f>
        <v>1.4349914714380201</v>
      </c>
      <c r="KN44" s="6">
        <f>IFERROR(INDEX(Sales!$D$5:$ABF$18,MATCH(UsagePerHour!$B44,Sales!$C$5:$C$18,0),MATCH(UsagePerHour!KN$4,Sales!$D$3:$ABF$3,0))/KN$2*INDEX(Usage!$D$5:$ABF$11,MATCH(UsagePerHour!$B$36,Usage!$C$5:$C$11,0),MATCH(UsagePerHour!KN$4,Usage!$D$3:$ABF$3,0)),"")</f>
        <v>4.6488270999699628</v>
      </c>
      <c r="KO44" s="6">
        <f>IFERROR(INDEX(Sales!$D$5:$ABF$18,MATCH(UsagePerHour!$B44,Sales!$C$5:$C$18,0),MATCH(UsagePerHour!KO$4,Sales!$D$3:$ABF$3,0))/KO$2*INDEX(Usage!$D$5:$ABF$11,MATCH(UsagePerHour!$B$36,Usage!$C$5:$C$11,0),MATCH(UsagePerHour!KO$4,Usage!$D$3:$ABF$3,0)),"")</f>
        <v>10.396003096133237</v>
      </c>
      <c r="KP44" s="6">
        <f>IFERROR(INDEX(Sales!$D$5:$ABF$18,MATCH(UsagePerHour!$B44,Sales!$C$5:$C$18,0),MATCH(UsagePerHour!KP$4,Sales!$D$3:$ABF$3,0))/KP$2*INDEX(Usage!$D$5:$ABF$11,MATCH(UsagePerHour!$B$36,Usage!$C$5:$C$11,0),MATCH(UsagePerHour!KP$4,Usage!$D$3:$ABF$3,0)),"")</f>
        <v>1.6384639829598646</v>
      </c>
      <c r="KQ44" s="6">
        <f>IFERROR(INDEX(Sales!$D$5:$ABF$18,MATCH(UsagePerHour!$B44,Sales!$C$5:$C$18,0),MATCH(UsagePerHour!KQ$4,Sales!$D$3:$ABF$3,0))/KQ$2*INDEX(Usage!$D$5:$ABF$11,MATCH(UsagePerHour!$B$36,Usage!$C$5:$C$11,0),MATCH(UsagePerHour!KQ$4,Usage!$D$3:$ABF$3,0)),"")</f>
        <v>7.5566806147009817</v>
      </c>
      <c r="KR44" s="6">
        <f>IFERROR(INDEX(Sales!$D$5:$ABF$18,MATCH(UsagePerHour!$B44,Sales!$C$5:$C$18,0),MATCH(UsagePerHour!KR$4,Sales!$D$3:$ABF$3,0))/KR$2*INDEX(Usage!$D$5:$ABF$11,MATCH(UsagePerHour!$B$36,Usage!$C$5:$C$11,0),MATCH(UsagePerHour!KR$4,Usage!$D$3:$ABF$3,0)),"")</f>
        <v>4.1072928140643237</v>
      </c>
      <c r="KS44" s="6">
        <f>IFERROR(INDEX(Sales!$D$5:$ABF$18,MATCH(UsagePerHour!$B44,Sales!$C$5:$C$18,0),MATCH(UsagePerHour!KS$4,Sales!$D$3:$ABF$3,0))/KS$2*INDEX(Usage!$D$5:$ABF$11,MATCH(UsagePerHour!$B$36,Usage!$C$5:$C$11,0),MATCH(UsagePerHour!KS$4,Usage!$D$3:$ABF$3,0)),"")</f>
        <v>4.1467665974578418</v>
      </c>
      <c r="KT44" s="6">
        <f>IFERROR(INDEX(Sales!$D$5:$ABF$18,MATCH(UsagePerHour!$B44,Sales!$C$5:$C$18,0),MATCH(UsagePerHour!KT$4,Sales!$D$3:$ABF$3,0))/KT$2*INDEX(Usage!$D$5:$ABF$11,MATCH(UsagePerHour!$B$36,Usage!$C$5:$C$11,0),MATCH(UsagePerHour!KT$4,Usage!$D$3:$ABF$3,0)),"")</f>
        <v>4.9589888848379466</v>
      </c>
      <c r="KU44" s="6">
        <f>IFERROR(INDEX(Sales!$D$5:$ABF$18,MATCH(UsagePerHour!$B44,Sales!$C$5:$C$18,0),MATCH(UsagePerHour!KU$4,Sales!$D$3:$ABF$3,0))/KU$2*INDEX(Usage!$D$5:$ABF$11,MATCH(UsagePerHour!$B$36,Usage!$C$5:$C$11,0),MATCH(UsagePerHour!KU$4,Usage!$D$3:$ABF$3,0)),"")</f>
        <v>0.30273161677820243</v>
      </c>
      <c r="KV44" s="6">
        <f>IFERROR(INDEX(Sales!$D$5:$ABF$18,MATCH(UsagePerHour!$B44,Sales!$C$5:$C$18,0),MATCH(UsagePerHour!KV$4,Sales!$D$3:$ABF$3,0))/KV$2*INDEX(Usage!$D$5:$ABF$11,MATCH(UsagePerHour!$B$36,Usage!$C$5:$C$11,0),MATCH(UsagePerHour!KV$4,Usage!$D$3:$ABF$3,0)),"")</f>
        <v>2.5729267847270285</v>
      </c>
      <c r="KW44" s="6">
        <f>IFERROR(INDEX(Sales!$D$5:$ABF$18,MATCH(UsagePerHour!$B44,Sales!$C$5:$C$18,0),MATCH(UsagePerHour!KW$4,Sales!$D$3:$ABF$3,0))/KW$2*INDEX(Usage!$D$5:$ABF$11,MATCH(UsagePerHour!$B$36,Usage!$C$5:$C$11,0),MATCH(UsagePerHour!KW$4,Usage!$D$3:$ABF$3,0)),"")</f>
        <v>10.679515509650081</v>
      </c>
      <c r="KX44" s="6">
        <f>IFERROR(INDEX(Sales!$D$5:$ABF$18,MATCH(UsagePerHour!$B44,Sales!$C$5:$C$18,0),MATCH(UsagePerHour!KX$4,Sales!$D$3:$ABF$3,0))/KX$2*INDEX(Usage!$D$5:$ABF$11,MATCH(UsagePerHour!$B$36,Usage!$C$5:$C$11,0),MATCH(UsagePerHour!KX$4,Usage!$D$3:$ABF$3,0)),"")</f>
        <v>13.974619380057806</v>
      </c>
      <c r="KY44" s="6">
        <f>IFERROR(INDEX(Sales!$D$5:$ABF$18,MATCH(UsagePerHour!$B44,Sales!$C$5:$C$18,0),MATCH(UsagePerHour!KY$4,Sales!$D$3:$ABF$3,0))/KY$2*INDEX(Usage!$D$5:$ABF$11,MATCH(UsagePerHour!$B$36,Usage!$C$5:$C$11,0),MATCH(UsagePerHour!KY$4,Usage!$D$3:$ABF$3,0)),"")</f>
        <v>6.9016192392449938</v>
      </c>
      <c r="KZ44" s="6">
        <f>IFERROR(INDEX(Sales!$D$5:$ABF$18,MATCH(UsagePerHour!$B44,Sales!$C$5:$C$18,0),MATCH(UsagePerHour!KZ$4,Sales!$D$3:$ABF$3,0))/KZ$2*INDEX(Usage!$D$5:$ABF$11,MATCH(UsagePerHour!$B$36,Usage!$C$5:$C$11,0),MATCH(UsagePerHour!KZ$4,Usage!$D$3:$ABF$3,0)),"")</f>
        <v>1.1588520444007306</v>
      </c>
      <c r="LA44" s="6">
        <f>IFERROR(INDEX(Sales!$D$5:$ABF$18,MATCH(UsagePerHour!$B44,Sales!$C$5:$C$18,0),MATCH(UsagePerHour!LA$4,Sales!$D$3:$ABF$3,0))/LA$2*INDEX(Usage!$D$5:$ABF$11,MATCH(UsagePerHour!$B$36,Usage!$C$5:$C$11,0),MATCH(UsagePerHour!LA$4,Usage!$D$3:$ABF$3,0)),"")</f>
        <v>2.8809983971884159</v>
      </c>
      <c r="LB44" s="6">
        <f>IFERROR(INDEX(Sales!$D$5:$ABF$18,MATCH(UsagePerHour!$B44,Sales!$C$5:$C$18,0),MATCH(UsagePerHour!LB$4,Sales!$D$3:$ABF$3,0))/LB$2*INDEX(Usage!$D$5:$ABF$11,MATCH(UsagePerHour!$B$36,Usage!$C$5:$C$11,0),MATCH(UsagePerHour!LB$4,Usage!$D$3:$ABF$3,0)),"")</f>
        <v>7.1622779514329347</v>
      </c>
      <c r="LC44" s="6">
        <f>IFERROR(INDEX(Sales!$D$5:$ABF$18,MATCH(UsagePerHour!$B44,Sales!$C$5:$C$18,0),MATCH(UsagePerHour!LC$4,Sales!$D$3:$ABF$3,0))/LC$2*INDEX(Usage!$D$5:$ABF$11,MATCH(UsagePerHour!$B$36,Usage!$C$5:$C$11,0),MATCH(UsagePerHour!LC$4,Usage!$D$3:$ABF$3,0)),"")</f>
        <v>1.0753011347974668</v>
      </c>
      <c r="LD44" s="6">
        <f>IFERROR(INDEX(Sales!$D$5:$ABF$18,MATCH(UsagePerHour!$B44,Sales!$C$5:$C$18,0),MATCH(UsagePerHour!LD$4,Sales!$D$3:$ABF$3,0))/LD$2*INDEX(Usage!$D$5:$ABF$11,MATCH(UsagePerHour!$B$36,Usage!$C$5:$C$11,0),MATCH(UsagePerHour!LD$4,Usage!$D$3:$ABF$3,0)),"")</f>
        <v>5.0414087847665074</v>
      </c>
      <c r="LE44" s="6">
        <f>IFERROR(INDEX(Sales!$D$5:$ABF$18,MATCH(UsagePerHour!$B44,Sales!$C$5:$C$18,0),MATCH(UsagePerHour!LE$4,Sales!$D$3:$ABF$3,0))/LE$2*INDEX(Usage!$D$5:$ABF$11,MATCH(UsagePerHour!$B$36,Usage!$C$5:$C$11,0),MATCH(UsagePerHour!LE$4,Usage!$D$3:$ABF$3,0)),"")</f>
        <v>3.6879686058593877</v>
      </c>
      <c r="LF44" s="6">
        <f>IFERROR(INDEX(Sales!$D$5:$ABF$18,MATCH(UsagePerHour!$B44,Sales!$C$5:$C$18,0),MATCH(UsagePerHour!LF$4,Sales!$D$3:$ABF$3,0))/LF$2*INDEX(Usage!$D$5:$ABF$11,MATCH(UsagePerHour!$B$36,Usage!$C$5:$C$11,0),MATCH(UsagePerHour!LF$4,Usage!$D$3:$ABF$3,0)),"")</f>
        <v>6.8761353934020555</v>
      </c>
      <c r="LG44" s="6">
        <f>IFERROR(INDEX(Sales!$D$5:$ABF$18,MATCH(UsagePerHour!$B44,Sales!$C$5:$C$18,0),MATCH(UsagePerHour!LG$4,Sales!$D$3:$ABF$3,0))/LG$2*INDEX(Usage!$D$5:$ABF$11,MATCH(UsagePerHour!$B$36,Usage!$C$5:$C$11,0),MATCH(UsagePerHour!LG$4,Usage!$D$3:$ABF$3,0)),"")</f>
        <v>2.3392913780578888</v>
      </c>
      <c r="LH44" s="6">
        <f>IFERROR(INDEX(Sales!$D$5:$ABF$18,MATCH(UsagePerHour!$B44,Sales!$C$5:$C$18,0),MATCH(UsagePerHour!LH$4,Sales!$D$3:$ABF$3,0))/LH$2*INDEX(Usage!$D$5:$ABF$11,MATCH(UsagePerHour!$B$36,Usage!$C$5:$C$11,0),MATCH(UsagePerHour!LH$4,Usage!$D$3:$ABF$3,0)),"")</f>
        <v>4.0286838790246957</v>
      </c>
      <c r="LI44" s="6">
        <f>IFERROR(INDEX(Sales!$D$5:$ABF$18,MATCH(UsagePerHour!$B44,Sales!$C$5:$C$18,0),MATCH(UsagePerHour!LI$4,Sales!$D$3:$ABF$3,0))/LI$2*INDEX(Usage!$D$5:$ABF$11,MATCH(UsagePerHour!$B$36,Usage!$C$5:$C$11,0),MATCH(UsagePerHour!LI$4,Usage!$D$3:$ABF$3,0)),"")</f>
        <v>4.9775776053093477</v>
      </c>
      <c r="LJ44" s="6">
        <f>IFERROR(INDEX(Sales!$D$5:$ABF$18,MATCH(UsagePerHour!$B44,Sales!$C$5:$C$18,0),MATCH(UsagePerHour!LJ$4,Sales!$D$3:$ABF$3,0))/LJ$2*INDEX(Usage!$D$5:$ABF$11,MATCH(UsagePerHour!$B$36,Usage!$C$5:$C$11,0),MATCH(UsagePerHour!LJ$4,Usage!$D$3:$ABF$3,0)),"")</f>
        <v>3.8905544645207426</v>
      </c>
      <c r="LK44" s="6">
        <f>IFERROR(INDEX(Sales!$D$5:$ABF$18,MATCH(UsagePerHour!$B44,Sales!$C$5:$C$18,0),MATCH(UsagePerHour!LK$4,Sales!$D$3:$ABF$3,0))/LK$2*INDEX(Usage!$D$5:$ABF$11,MATCH(UsagePerHour!$B$36,Usage!$C$5:$C$11,0),MATCH(UsagePerHour!LK$4,Usage!$D$3:$ABF$3,0)),"")</f>
        <v>8.6594690827555336</v>
      </c>
      <c r="LL44" s="6">
        <f>IFERROR(INDEX(Sales!$D$5:$ABF$18,MATCH(UsagePerHour!$B44,Sales!$C$5:$C$18,0),MATCH(UsagePerHour!LL$4,Sales!$D$3:$ABF$3,0))/LL$2*INDEX(Usage!$D$5:$ABF$11,MATCH(UsagePerHour!$B$36,Usage!$C$5:$C$11,0),MATCH(UsagePerHour!LL$4,Usage!$D$3:$ABF$3,0)),"")</f>
        <v>10.453617330516671</v>
      </c>
      <c r="LM44" s="6">
        <f>IFERROR(INDEX(Sales!$D$5:$ABF$18,MATCH(UsagePerHour!$B44,Sales!$C$5:$C$18,0),MATCH(UsagePerHour!LM$4,Sales!$D$3:$ABF$3,0))/LM$2*INDEX(Usage!$D$5:$ABF$11,MATCH(UsagePerHour!$B$36,Usage!$C$5:$C$11,0),MATCH(UsagePerHour!LM$4,Usage!$D$3:$ABF$3,0)),"")</f>
        <v>4.5193515109830278</v>
      </c>
      <c r="LN44" s="6">
        <f>IFERROR(INDEX(Sales!$D$5:$ABF$18,MATCH(UsagePerHour!$B44,Sales!$C$5:$C$18,0),MATCH(UsagePerHour!LN$4,Sales!$D$3:$ABF$3,0))/LN$2*INDEX(Usage!$D$5:$ABF$11,MATCH(UsagePerHour!$B$36,Usage!$C$5:$C$11,0),MATCH(UsagePerHour!LN$4,Usage!$D$3:$ABF$3,0)),"")</f>
        <v>3.1486549543351869</v>
      </c>
      <c r="LO44" s="6">
        <f>IFERROR(INDEX(Sales!$D$5:$ABF$18,MATCH(UsagePerHour!$B44,Sales!$C$5:$C$18,0),MATCH(UsagePerHour!LO$4,Sales!$D$3:$ABF$3,0))/LO$2*INDEX(Usage!$D$5:$ABF$11,MATCH(UsagePerHour!$B$36,Usage!$C$5:$C$11,0),MATCH(UsagePerHour!LO$4,Usage!$D$3:$ABF$3,0)),"")</f>
        <v>1.6327284653503398</v>
      </c>
      <c r="LP44" s="6">
        <f>IFERROR(INDEX(Sales!$D$5:$ABF$18,MATCH(UsagePerHour!$B44,Sales!$C$5:$C$18,0),MATCH(UsagePerHour!LP$4,Sales!$D$3:$ABF$3,0))/LP$2*INDEX(Usage!$D$5:$ABF$11,MATCH(UsagePerHour!$B$36,Usage!$C$5:$C$11,0),MATCH(UsagePerHour!LP$4,Usage!$D$3:$ABF$3,0)),"")</f>
        <v>0.4115186220439267</v>
      </c>
      <c r="LQ44" s="6">
        <f>IFERROR(INDEX(Sales!$D$5:$ABF$18,MATCH(UsagePerHour!$B44,Sales!$C$5:$C$18,0),MATCH(UsagePerHour!LQ$4,Sales!$D$3:$ABF$3,0))/LQ$2*INDEX(Usage!$D$5:$ABF$11,MATCH(UsagePerHour!$B$36,Usage!$C$5:$C$11,0),MATCH(UsagePerHour!LQ$4,Usage!$D$3:$ABF$3,0)),"")</f>
        <v>6.0576081637004124</v>
      </c>
      <c r="LR44" s="6">
        <f>IFERROR(INDEX(Sales!$D$5:$ABF$18,MATCH(UsagePerHour!$B44,Sales!$C$5:$C$18,0),MATCH(UsagePerHour!LR$4,Sales!$D$3:$ABF$3,0))/LR$2*INDEX(Usage!$D$5:$ABF$11,MATCH(UsagePerHour!$B$36,Usage!$C$5:$C$11,0),MATCH(UsagePerHour!LR$4,Usage!$D$3:$ABF$3,0)),"")</f>
        <v>3.2717683697418307</v>
      </c>
      <c r="LS44" s="6">
        <f>IFERROR(INDEX(Sales!$D$5:$ABF$18,MATCH(UsagePerHour!$B44,Sales!$C$5:$C$18,0),MATCH(UsagePerHour!LS$4,Sales!$D$3:$ABF$3,0))/LS$2*INDEX(Usage!$D$5:$ABF$11,MATCH(UsagePerHour!$B$36,Usage!$C$5:$C$11,0),MATCH(UsagePerHour!LS$4,Usage!$D$3:$ABF$3,0)),"")</f>
        <v>12.753805793861257</v>
      </c>
      <c r="LT44" s="6">
        <f>IFERROR(INDEX(Sales!$D$5:$ABF$18,MATCH(UsagePerHour!$B44,Sales!$C$5:$C$18,0),MATCH(UsagePerHour!LT$4,Sales!$D$3:$ABF$3,0))/LT$2*INDEX(Usage!$D$5:$ABF$11,MATCH(UsagePerHour!$B$36,Usage!$C$5:$C$11,0),MATCH(UsagePerHour!LT$4,Usage!$D$3:$ABF$3,0)),"")</f>
        <v>3.0917207731624035</v>
      </c>
      <c r="LU44" s="6">
        <f>IFERROR(INDEX(Sales!$D$5:$ABF$18,MATCH(UsagePerHour!$B44,Sales!$C$5:$C$18,0),MATCH(UsagePerHour!LU$4,Sales!$D$3:$ABF$3,0))/LU$2*INDEX(Usage!$D$5:$ABF$11,MATCH(UsagePerHour!$B$36,Usage!$C$5:$C$11,0),MATCH(UsagePerHour!LU$4,Usage!$D$3:$ABF$3,0)),"")</f>
        <v>1.4621916110928903</v>
      </c>
      <c r="LV44" s="6">
        <f>IFERROR(INDEX(Sales!$D$5:$ABF$18,MATCH(UsagePerHour!$B44,Sales!$C$5:$C$18,0),MATCH(UsagePerHour!LV$4,Sales!$D$3:$ABF$3,0))/LV$2*INDEX(Usage!$D$5:$ABF$11,MATCH(UsagePerHour!$B$36,Usage!$C$5:$C$11,0),MATCH(UsagePerHour!LV$4,Usage!$D$3:$ABF$3,0)),"")</f>
        <v>4.1697724550898201</v>
      </c>
      <c r="LW44" s="6">
        <f>IFERROR(INDEX(Sales!$D$5:$ABF$18,MATCH(UsagePerHour!$B44,Sales!$C$5:$C$18,0),MATCH(UsagePerHour!LW$4,Sales!$D$3:$ABF$3,0))/LW$2*INDEX(Usage!$D$5:$ABF$11,MATCH(UsagePerHour!$B$36,Usage!$C$5:$C$11,0),MATCH(UsagePerHour!LW$4,Usage!$D$3:$ABF$3,0)),"")</f>
        <v>0.9942258236692707</v>
      </c>
      <c r="LX44" s="6">
        <f>IFERROR(INDEX(Sales!$D$5:$ABF$18,MATCH(UsagePerHour!$B44,Sales!$C$5:$C$18,0),MATCH(UsagePerHour!LX$4,Sales!$D$3:$ABF$3,0))/LX$2*INDEX(Usage!$D$5:$ABF$11,MATCH(UsagePerHour!$B$36,Usage!$C$5:$C$11,0),MATCH(UsagePerHour!LX$4,Usage!$D$3:$ABF$3,0)),"")</f>
        <v>1.8546328718626566</v>
      </c>
      <c r="LY44" s="6">
        <f>IFERROR(INDEX(Sales!$D$5:$ABF$18,MATCH(UsagePerHour!$B44,Sales!$C$5:$C$18,0),MATCH(UsagePerHour!LY$4,Sales!$D$3:$ABF$3,0))/LY$2*INDEX(Usage!$D$5:$ABF$11,MATCH(UsagePerHour!$B$36,Usage!$C$5:$C$11,0),MATCH(UsagePerHour!LY$4,Usage!$D$3:$ABF$3,0)),"")</f>
        <v>8.2822834850663476</v>
      </c>
      <c r="LZ44" s="6">
        <f>IFERROR(INDEX(Sales!$D$5:$ABF$18,MATCH(UsagePerHour!$B44,Sales!$C$5:$C$18,0),MATCH(UsagePerHour!LZ$4,Sales!$D$3:$ABF$3,0))/LZ$2*INDEX(Usage!$D$5:$ABF$11,MATCH(UsagePerHour!$B$36,Usage!$C$5:$C$11,0),MATCH(UsagePerHour!LZ$4,Usage!$D$3:$ABF$3,0)),"")</f>
        <v>7.3849597649763705</v>
      </c>
      <c r="MA44" s="6">
        <f>IFERROR(INDEX(Sales!$D$5:$ABF$18,MATCH(UsagePerHour!$B44,Sales!$C$5:$C$18,0),MATCH(UsagePerHour!MA$4,Sales!$D$3:$ABF$3,0))/MA$2*INDEX(Usage!$D$5:$ABF$11,MATCH(UsagePerHour!$B$36,Usage!$C$5:$C$11,0),MATCH(UsagePerHour!MA$4,Usage!$D$3:$ABF$3,0)),"")</f>
        <v>2.7576430808578891</v>
      </c>
      <c r="MB44" s="6">
        <f>IFERROR(INDEX(Sales!$D$5:$ABF$18,MATCH(UsagePerHour!$B44,Sales!$C$5:$C$18,0),MATCH(UsagePerHour!MB$4,Sales!$D$3:$ABF$3,0))/MB$2*INDEX(Usage!$D$5:$ABF$11,MATCH(UsagePerHour!$B$36,Usage!$C$5:$C$11,0),MATCH(UsagePerHour!MB$4,Usage!$D$3:$ABF$3,0)),"")</f>
        <v>2.548178573579905</v>
      </c>
      <c r="MC44" s="6">
        <f>IFERROR(INDEX(Sales!$D$5:$ABF$18,MATCH(UsagePerHour!$B44,Sales!$C$5:$C$18,0),MATCH(UsagePerHour!MC$4,Sales!$D$3:$ABF$3,0))/MC$2*INDEX(Usage!$D$5:$ABF$11,MATCH(UsagePerHour!$B$36,Usage!$C$5:$C$11,0),MATCH(UsagePerHour!MC$4,Usage!$D$3:$ABF$3,0)),"")</f>
        <v>1.1791905955943811</v>
      </c>
      <c r="MD44" s="6">
        <f>IFERROR(INDEX(Sales!$D$5:$ABF$18,MATCH(UsagePerHour!$B44,Sales!$C$5:$C$18,0),MATCH(UsagePerHour!MD$4,Sales!$D$3:$ABF$3,0))/MD$2*INDEX(Usage!$D$5:$ABF$11,MATCH(UsagePerHour!$B$36,Usage!$C$5:$C$11,0),MATCH(UsagePerHour!MD$4,Usage!$D$3:$ABF$3,0)),"")</f>
        <v>2.5016621918600817</v>
      </c>
      <c r="ME44" s="6">
        <f>IFERROR(INDEX(Sales!$D$5:$ABF$18,MATCH(UsagePerHour!$B44,Sales!$C$5:$C$18,0),MATCH(UsagePerHour!ME$4,Sales!$D$3:$ABF$3,0))/ME$2*INDEX(Usage!$D$5:$ABF$11,MATCH(UsagePerHour!$B$36,Usage!$C$5:$C$11,0),MATCH(UsagePerHour!ME$4,Usage!$D$3:$ABF$3,0)),"")</f>
        <v>5.2196922529573957</v>
      </c>
      <c r="MF44" s="6">
        <f>IFERROR(INDEX(Sales!$D$5:$ABF$18,MATCH(UsagePerHour!$B44,Sales!$C$5:$C$18,0),MATCH(UsagePerHour!MF$4,Sales!$D$3:$ABF$3,0))/MF$2*INDEX(Usage!$D$5:$ABF$11,MATCH(UsagePerHour!$B$36,Usage!$C$5:$C$11,0),MATCH(UsagePerHour!MF$4,Usage!$D$3:$ABF$3,0)),"")</f>
        <v>8.1403389667787867</v>
      </c>
      <c r="MG44" s="6">
        <f>IFERROR(INDEX(Sales!$D$5:$ABF$18,MATCH(UsagePerHour!$B44,Sales!$C$5:$C$18,0),MATCH(UsagePerHour!MG$4,Sales!$D$3:$ABF$3,0))/MG$2*INDEX(Usage!$D$5:$ABF$11,MATCH(UsagePerHour!$B$36,Usage!$C$5:$C$11,0),MATCH(UsagePerHour!MG$4,Usage!$D$3:$ABF$3,0)),"")</f>
        <v>3.9258334504897139</v>
      </c>
      <c r="MH44" s="6">
        <f>IFERROR(INDEX(Sales!$D$5:$ABF$18,MATCH(UsagePerHour!$B44,Sales!$C$5:$C$18,0),MATCH(UsagePerHour!MH$4,Sales!$D$3:$ABF$3,0))/MH$2*INDEX(Usage!$D$5:$ABF$11,MATCH(UsagePerHour!$B$36,Usage!$C$5:$C$11,0),MATCH(UsagePerHour!MH$4,Usage!$D$3:$ABF$3,0)),"")</f>
        <v>4.2053574574821493</v>
      </c>
      <c r="MI44" s="6">
        <f>IFERROR(INDEX(Sales!$D$5:$ABF$18,MATCH(UsagePerHour!$B44,Sales!$C$5:$C$18,0),MATCH(UsagePerHour!MI$4,Sales!$D$3:$ABF$3,0))/MI$2*INDEX(Usage!$D$5:$ABF$11,MATCH(UsagePerHour!$B$36,Usage!$C$5:$C$11,0),MATCH(UsagePerHour!MI$4,Usage!$D$3:$ABF$3,0)),"")</f>
        <v>2.1043117976020524</v>
      </c>
      <c r="MJ44" s="6">
        <f>IFERROR(INDEX(Sales!$D$5:$ABF$18,MATCH(UsagePerHour!$B44,Sales!$C$5:$C$18,0),MATCH(UsagePerHour!MJ$4,Sales!$D$3:$ABF$3,0))/MJ$2*INDEX(Usage!$D$5:$ABF$11,MATCH(UsagePerHour!$B$36,Usage!$C$5:$C$11,0),MATCH(UsagePerHour!MJ$4,Usage!$D$3:$ABF$3,0)),"")</f>
        <v>4.811980106509397</v>
      </c>
      <c r="MK44" s="6">
        <f>IFERROR(INDEX(Sales!$D$5:$ABF$18,MATCH(UsagePerHour!$B44,Sales!$C$5:$C$18,0),MATCH(UsagePerHour!MK$4,Sales!$D$3:$ABF$3,0))/MK$2*INDEX(Usage!$D$5:$ABF$11,MATCH(UsagePerHour!$B$36,Usage!$C$5:$C$11,0),MATCH(UsagePerHour!MK$4,Usage!$D$3:$ABF$3,0)),"")</f>
        <v>2.3969793473471688</v>
      </c>
      <c r="ML44" s="6">
        <f>IFERROR(INDEX(Sales!$D$5:$ABF$18,MATCH(UsagePerHour!$B44,Sales!$C$5:$C$18,0),MATCH(UsagePerHour!ML$4,Sales!$D$3:$ABF$3,0))/ML$2*INDEX(Usage!$D$5:$ABF$11,MATCH(UsagePerHour!$B$36,Usage!$C$5:$C$11,0),MATCH(UsagePerHour!ML$4,Usage!$D$3:$ABF$3,0)),"")</f>
        <v>2.9048450333400111</v>
      </c>
      <c r="MM44" s="6">
        <f>IFERROR(INDEX(Sales!$D$5:$ABF$18,MATCH(UsagePerHour!$B44,Sales!$C$5:$C$18,0),MATCH(UsagePerHour!MM$4,Sales!$D$3:$ABF$3,0))/MM$2*INDEX(Usage!$D$5:$ABF$11,MATCH(UsagePerHour!$B$36,Usage!$C$5:$C$11,0),MATCH(UsagePerHour!MM$4,Usage!$D$3:$ABF$3,0)),"")</f>
        <v>3.5497356806828653</v>
      </c>
      <c r="MN44" s="6">
        <f>IFERROR(INDEX(Sales!$D$5:$ABF$18,MATCH(UsagePerHour!$B44,Sales!$C$5:$C$18,0),MATCH(UsagePerHour!MN$4,Sales!$D$3:$ABF$3,0))/MN$2*INDEX(Usage!$D$5:$ABF$11,MATCH(UsagePerHour!$B$36,Usage!$C$5:$C$11,0),MATCH(UsagePerHour!MN$4,Usage!$D$3:$ABF$3,0)),"")</f>
        <v>1.0118156824713282</v>
      </c>
      <c r="MO44" s="6">
        <f>IFERROR(INDEX(Sales!$D$5:$ABF$18,MATCH(UsagePerHour!$B44,Sales!$C$5:$C$18,0),MATCH(UsagePerHour!MO$4,Sales!$D$3:$ABF$3,0))/MO$2*INDEX(Usage!$D$5:$ABF$11,MATCH(UsagePerHour!$B$36,Usage!$C$5:$C$11,0),MATCH(UsagePerHour!MO$4,Usage!$D$3:$ABF$3,0)),"")</f>
        <v>3.0917207731624035</v>
      </c>
      <c r="MP44" s="6">
        <f>IFERROR(INDEX(Sales!$D$5:$ABF$18,MATCH(UsagePerHour!$B44,Sales!$C$5:$C$18,0),MATCH(UsagePerHour!MP$4,Sales!$D$3:$ABF$3,0))/MP$2*INDEX(Usage!$D$5:$ABF$11,MATCH(UsagePerHour!$B$36,Usage!$C$5:$C$11,0),MATCH(UsagePerHour!MP$4,Usage!$D$3:$ABF$3,0)),"")</f>
        <v>1.4621916110928903</v>
      </c>
      <c r="MQ44" s="6">
        <f>IFERROR(INDEX(Sales!$D$5:$ABF$18,MATCH(UsagePerHour!$B44,Sales!$C$5:$C$18,0),MATCH(UsagePerHour!MQ$4,Sales!$D$3:$ABF$3,0))/MQ$2*INDEX(Usage!$D$5:$ABF$11,MATCH(UsagePerHour!$B$36,Usage!$C$5:$C$11,0),MATCH(UsagePerHour!MQ$4,Usage!$D$3:$ABF$3,0)),"")</f>
        <v>4.1697724550898201</v>
      </c>
      <c r="MR44" s="6">
        <f>IFERROR(INDEX(Sales!$D$5:$ABF$18,MATCH(UsagePerHour!$B44,Sales!$C$5:$C$18,0),MATCH(UsagePerHour!MR$4,Sales!$D$3:$ABF$3,0))/MR$2*INDEX(Usage!$D$5:$ABF$11,MATCH(UsagePerHour!$B$36,Usage!$C$5:$C$11,0),MATCH(UsagePerHour!MR$4,Usage!$D$3:$ABF$3,0)),"")</f>
        <v>0.9942258236692707</v>
      </c>
      <c r="MS44" s="6">
        <f>IFERROR(INDEX(Sales!$D$5:$ABF$18,MATCH(UsagePerHour!$B44,Sales!$C$5:$C$18,0),MATCH(UsagePerHour!MS$4,Sales!$D$3:$ABF$3,0))/MS$2*INDEX(Usage!$D$5:$ABF$11,MATCH(UsagePerHour!$B$36,Usage!$C$5:$C$11,0),MATCH(UsagePerHour!MS$4,Usage!$D$3:$ABF$3,0)),"")</f>
        <v>6.1716097543597144</v>
      </c>
      <c r="MT44" s="6">
        <f>IFERROR(INDEX(Sales!$D$5:$ABF$18,MATCH(UsagePerHour!$B44,Sales!$C$5:$C$18,0),MATCH(UsagePerHour!MT$4,Sales!$D$3:$ABF$3,0))/MT$2*INDEX(Usage!$D$5:$ABF$11,MATCH(UsagePerHour!$B$36,Usage!$C$5:$C$11,0),MATCH(UsagePerHour!MT$4,Usage!$D$3:$ABF$3,0)),"")</f>
        <v>15.381118511056144</v>
      </c>
      <c r="MU44" s="6">
        <f>IFERROR(INDEX(Sales!$D$5:$ABF$18,MATCH(UsagePerHour!$B44,Sales!$C$5:$C$18,0),MATCH(UsagePerHour!MU$4,Sales!$D$3:$ABF$3,0))/MU$2*INDEX(Usage!$D$5:$ABF$11,MATCH(UsagePerHour!$B$36,Usage!$C$5:$C$11,0),MATCH(UsagePerHour!MU$4,Usage!$D$3:$ABF$3,0)),"")</f>
        <v>4.6554022046979755</v>
      </c>
      <c r="MV44" s="6">
        <f>IFERROR(INDEX(Sales!$D$5:$ABF$18,MATCH(UsagePerHour!$B44,Sales!$C$5:$C$18,0),MATCH(UsagePerHour!MV$4,Sales!$D$3:$ABF$3,0))/MV$2*INDEX(Usage!$D$5:$ABF$11,MATCH(UsagePerHour!$B$36,Usage!$C$5:$C$11,0),MATCH(UsagePerHour!MV$4,Usage!$D$3:$ABF$3,0)),"")</f>
        <v>4.2793993387215279</v>
      </c>
      <c r="MW44" s="6">
        <f>IFERROR(INDEX(Sales!$D$5:$ABF$18,MATCH(UsagePerHour!$B44,Sales!$C$5:$C$18,0),MATCH(UsagePerHour!MW$4,Sales!$D$3:$ABF$3,0))/MW$2*INDEX(Usage!$D$5:$ABF$11,MATCH(UsagePerHour!$B$36,Usage!$C$5:$C$11,0),MATCH(UsagePerHour!MW$4,Usage!$D$3:$ABF$3,0)),"")</f>
        <v>0.42989617183165574</v>
      </c>
      <c r="MX44" s="6">
        <f>IFERROR(INDEX(Sales!$D$5:$ABF$18,MATCH(UsagePerHour!$B44,Sales!$C$5:$C$18,0),MATCH(UsagePerHour!MX$4,Sales!$D$3:$ABF$3,0))/MX$2*INDEX(Usage!$D$5:$ABF$11,MATCH(UsagePerHour!$B$36,Usage!$C$5:$C$11,0),MATCH(UsagePerHour!MX$4,Usage!$D$3:$ABF$3,0)),"")</f>
        <v>5.4889743499276715</v>
      </c>
      <c r="MY44" s="6">
        <f>IFERROR(INDEX(Sales!$D$5:$ABF$18,MATCH(UsagePerHour!$B44,Sales!$C$5:$C$18,0),MATCH(UsagePerHour!MY$4,Sales!$D$3:$ABF$3,0))/MY$2*INDEX(Usage!$D$5:$ABF$11,MATCH(UsagePerHour!$B$36,Usage!$C$5:$C$11,0),MATCH(UsagePerHour!MY$4,Usage!$D$3:$ABF$3,0)),"")</f>
        <v>0.86760974487231513</v>
      </c>
      <c r="MZ44" s="6">
        <f>IFERROR(INDEX(Sales!$D$5:$ABF$18,MATCH(UsagePerHour!$B44,Sales!$C$5:$C$18,0),MATCH(UsagePerHour!MZ$4,Sales!$D$3:$ABF$3,0))/MZ$2*INDEX(Usage!$D$5:$ABF$11,MATCH(UsagePerHour!$B$36,Usage!$C$5:$C$11,0),MATCH(UsagePerHour!MZ$4,Usage!$D$3:$ABF$3,0)),"")</f>
        <v>5.1930094980168446</v>
      </c>
      <c r="NA44" s="6">
        <f>IFERROR(INDEX(Sales!$D$5:$ABF$18,MATCH(UsagePerHour!$B44,Sales!$C$5:$C$18,0),MATCH(UsagePerHour!NA$4,Sales!$D$3:$ABF$3,0))/NA$2*INDEX(Usage!$D$5:$ABF$11,MATCH(UsagePerHour!$B$36,Usage!$C$5:$C$11,0),MATCH(UsagePerHour!NA$4,Usage!$D$3:$ABF$3,0)),"")</f>
        <v>7.7764002781670625</v>
      </c>
      <c r="NB44" s="6">
        <f>IFERROR(INDEX(Sales!$D$5:$ABF$18,MATCH(UsagePerHour!$B44,Sales!$C$5:$C$18,0),MATCH(UsagePerHour!NB$4,Sales!$D$3:$ABF$3,0))/NB$2*INDEX(Usage!$D$5:$ABF$11,MATCH(UsagePerHour!$B$36,Usage!$C$5:$C$11,0),MATCH(UsagePerHour!NB$4,Usage!$D$3:$ABF$3,0)),"")</f>
        <v>7.851848792254569</v>
      </c>
      <c r="NC44" s="6">
        <f>IFERROR(INDEX(Sales!$D$5:$ABF$18,MATCH(UsagePerHour!$B44,Sales!$C$5:$C$18,0),MATCH(UsagePerHour!NC$4,Sales!$D$3:$ABF$3,0))/NC$2*INDEX(Usage!$D$5:$ABF$11,MATCH(UsagePerHour!$B$36,Usage!$C$5:$C$11,0),MATCH(UsagePerHour!NC$4,Usage!$D$3:$ABF$3,0)),"")</f>
        <v>6.1459355021684408</v>
      </c>
      <c r="ND44" s="6">
        <f>IFERROR(INDEX(Sales!$D$5:$ABF$18,MATCH(UsagePerHour!$B44,Sales!$C$5:$C$18,0),MATCH(UsagePerHour!ND$4,Sales!$D$3:$ABF$3,0))/ND$2*INDEX(Usage!$D$5:$ABF$11,MATCH(UsagePerHour!$B$36,Usage!$C$5:$C$11,0),MATCH(UsagePerHour!ND$4,Usage!$D$3:$ABF$3,0)),"")</f>
        <v>6.5950377639439548</v>
      </c>
      <c r="NE44" s="6">
        <f>IFERROR(INDEX(Sales!$D$5:$ABF$18,MATCH(UsagePerHour!$B44,Sales!$C$5:$C$18,0),MATCH(UsagePerHour!NE$4,Sales!$D$3:$ABF$3,0))/NE$2*INDEX(Usage!$D$5:$ABF$11,MATCH(UsagePerHour!$B$36,Usage!$C$5:$C$11,0),MATCH(UsagePerHour!NE$4,Usage!$D$3:$ABF$3,0)),"")</f>
        <v>0</v>
      </c>
      <c r="NF44" s="6">
        <f>IFERROR(INDEX(Sales!$D$5:$ABF$18,MATCH(UsagePerHour!$B44,Sales!$C$5:$C$18,0),MATCH(UsagePerHour!NF$4,Sales!$D$3:$ABF$3,0))/NF$2*INDEX(Usage!$D$5:$ABF$11,MATCH(UsagePerHour!$B$36,Usage!$C$5:$C$11,0),MATCH(UsagePerHour!NF$4,Usage!$D$3:$ABF$3,0)),"")</f>
        <v>11.407255118420984</v>
      </c>
      <c r="NG44" s="6">
        <f>IFERROR(INDEX(Sales!$D$5:$ABF$18,MATCH(UsagePerHour!$B44,Sales!$C$5:$C$18,0),MATCH(UsagePerHour!NG$4,Sales!$D$3:$ABF$3,0))/NG$2*INDEX(Usage!$D$5:$ABF$11,MATCH(UsagePerHour!$B$36,Usage!$C$5:$C$11,0),MATCH(UsagePerHour!NG$4,Usage!$D$3:$ABF$3,0)),"")</f>
        <v>1.5195746852267198</v>
      </c>
      <c r="NH44" s="6">
        <f>IFERROR(INDEX(Sales!$D$5:$ABF$18,MATCH(UsagePerHour!$B44,Sales!$C$5:$C$18,0),MATCH(UsagePerHour!NH$4,Sales!$D$3:$ABF$3,0))/NH$2*INDEX(Usage!$D$5:$ABF$11,MATCH(UsagePerHour!$B$36,Usage!$C$5:$C$11,0),MATCH(UsagePerHour!NH$4,Usage!$D$3:$ABF$3,0)),"")</f>
        <v>4.0311034807720114</v>
      </c>
      <c r="NI44" s="6">
        <f>IFERROR(INDEX(Sales!$D$5:$ABF$18,MATCH(UsagePerHour!$B44,Sales!$C$5:$C$18,0),MATCH(UsagePerHour!NI$4,Sales!$D$3:$ABF$3,0))/NI$2*INDEX(Usage!$D$5:$ABF$11,MATCH(UsagePerHour!$B$36,Usage!$C$5:$C$11,0),MATCH(UsagePerHour!NI$4,Usage!$D$3:$ABF$3,0)),"")</f>
        <v>2.578173722877291</v>
      </c>
      <c r="NJ44" s="6">
        <f>IFERROR(INDEX(Sales!$D$5:$ABF$18,MATCH(UsagePerHour!$B44,Sales!$C$5:$C$18,0),MATCH(UsagePerHour!NJ$4,Sales!$D$3:$ABF$3,0))/NJ$2*INDEX(Usage!$D$5:$ABF$11,MATCH(UsagePerHour!$B$36,Usage!$C$5:$C$11,0),MATCH(UsagePerHour!NJ$4,Usage!$D$3:$ABF$3,0)),"")</f>
        <v>4.501613928890535</v>
      </c>
      <c r="NK44" s="6">
        <f>IFERROR(INDEX(Sales!$D$5:$ABF$18,MATCH(UsagePerHour!$B44,Sales!$C$5:$C$18,0),MATCH(UsagePerHour!NK$4,Sales!$D$3:$ABF$3,0))/NK$2*INDEX(Usage!$D$5:$ABF$11,MATCH(UsagePerHour!$B$36,Usage!$C$5:$C$11,0),MATCH(UsagePerHour!NK$4,Usage!$D$3:$ABF$3,0)),"")</f>
        <v>0.26376709039904978</v>
      </c>
      <c r="NL44" s="6">
        <f>IFERROR(INDEX(Sales!$D$5:$ABF$18,MATCH(UsagePerHour!$B44,Sales!$C$5:$C$18,0),MATCH(UsagePerHour!NL$4,Sales!$D$3:$ABF$3,0))/NL$2*INDEX(Usage!$D$5:$ABF$11,MATCH(UsagePerHour!$B$36,Usage!$C$5:$C$11,0),MATCH(UsagePerHour!NL$4,Usage!$D$3:$ABF$3,0)),"")</f>
        <v>5.6931890903550206</v>
      </c>
      <c r="NM44" s="6">
        <f>IFERROR(INDEX(Sales!$D$5:$ABF$18,MATCH(UsagePerHour!$B44,Sales!$C$5:$C$18,0),MATCH(UsagePerHour!NM$4,Sales!$D$3:$ABF$3,0))/NM$2*INDEX(Usage!$D$5:$ABF$11,MATCH(UsagePerHour!$B$36,Usage!$C$5:$C$11,0),MATCH(UsagePerHour!NM$4,Usage!$D$3:$ABF$3,0)),"")</f>
        <v>5.7029790742058246</v>
      </c>
      <c r="NN44" s="6">
        <f>IFERROR(INDEX(Sales!$D$5:$ABF$18,MATCH(UsagePerHour!$B44,Sales!$C$5:$C$18,0),MATCH(UsagePerHour!NN$4,Sales!$D$3:$ABF$3,0))/NN$2*INDEX(Usage!$D$5:$ABF$11,MATCH(UsagePerHour!$B$36,Usage!$C$5:$C$11,0),MATCH(UsagePerHour!NN$4,Usage!$D$3:$ABF$3,0)),"")</f>
        <v>8.7069516810466823</v>
      </c>
      <c r="NO44" s="6">
        <f>IFERROR(INDEX(Sales!$D$5:$ABF$18,MATCH(UsagePerHour!$B44,Sales!$C$5:$C$18,0),MATCH(UsagePerHour!NO$4,Sales!$D$3:$ABF$3,0))/NO$2*INDEX(Usage!$D$5:$ABF$11,MATCH(UsagePerHour!$B$36,Usage!$C$5:$C$11,0),MATCH(UsagePerHour!NO$4,Usage!$D$3:$ABF$3,0)),"")</f>
        <v>2.3049861014593467</v>
      </c>
      <c r="NP44" s="6">
        <f>IFERROR(INDEX(Sales!$D$5:$ABF$18,MATCH(UsagePerHour!$B44,Sales!$C$5:$C$18,0),MATCH(UsagePerHour!NP$4,Sales!$D$3:$ABF$3,0))/NP$2*INDEX(Usage!$D$5:$ABF$11,MATCH(UsagePerHour!$B$36,Usage!$C$5:$C$11,0),MATCH(UsagePerHour!NP$4,Usage!$D$3:$ABF$3,0)),"")</f>
        <v>5.3974926942049066</v>
      </c>
      <c r="NQ44" s="6">
        <f>IFERROR(INDEX(Sales!$D$5:$ABF$18,MATCH(UsagePerHour!$B44,Sales!$C$5:$C$18,0),MATCH(UsagePerHour!NQ$4,Sales!$D$3:$ABF$3,0))/NQ$2*INDEX(Usage!$D$5:$ABF$11,MATCH(UsagePerHour!$B$36,Usage!$C$5:$C$11,0),MATCH(UsagePerHour!NQ$4,Usage!$D$3:$ABF$3,0)),"")</f>
        <v>4.2064622392789781</v>
      </c>
      <c r="NR44" s="6">
        <f>IFERROR(INDEX(Sales!$D$5:$ABF$18,MATCH(UsagePerHour!$B44,Sales!$C$5:$C$18,0),MATCH(UsagePerHour!NR$4,Sales!$D$3:$ABF$3,0))/NR$2*INDEX(Usage!$D$5:$ABF$11,MATCH(UsagePerHour!$B$36,Usage!$C$5:$C$11,0),MATCH(UsagePerHour!NR$4,Usage!$D$3:$ABF$3,0)),"")</f>
        <v>3.4968221468637357</v>
      </c>
      <c r="NS44" s="6">
        <f>IFERROR(INDEX(Sales!$D$5:$ABF$18,MATCH(UsagePerHour!$B44,Sales!$C$5:$C$18,0),MATCH(UsagePerHour!NS$4,Sales!$D$3:$ABF$3,0))/NS$2*INDEX(Usage!$D$5:$ABF$11,MATCH(UsagePerHour!$B$36,Usage!$C$5:$C$11,0),MATCH(UsagePerHour!NS$4,Usage!$D$3:$ABF$3,0)),"")</f>
        <v>1.6568163293619826</v>
      </c>
      <c r="NT44" s="6">
        <f>IFERROR(INDEX(Sales!$D$5:$ABF$18,MATCH(UsagePerHour!$B44,Sales!$C$5:$C$18,0),MATCH(UsagePerHour!NT$4,Sales!$D$3:$ABF$3,0))/NT$2*INDEX(Usage!$D$5:$ABF$11,MATCH(UsagePerHour!$B$36,Usage!$C$5:$C$11,0),MATCH(UsagePerHour!NT$4,Usage!$D$3:$ABF$3,0)),"")</f>
        <v>0.73984885527204081</v>
      </c>
      <c r="NU44" s="6">
        <f>IFERROR(INDEX(Sales!$D$5:$ABF$18,MATCH(UsagePerHour!$B44,Sales!$C$5:$C$18,0),MATCH(UsagePerHour!NU$4,Sales!$D$3:$ABF$3,0))/NU$2*INDEX(Usage!$D$5:$ABF$11,MATCH(UsagePerHour!$B$36,Usage!$C$5:$C$11,0),MATCH(UsagePerHour!NU$4,Usage!$D$3:$ABF$3,0)),"")</f>
        <v>17.967185984135135</v>
      </c>
      <c r="NV44" s="6">
        <f>IFERROR(INDEX(Sales!$D$5:$ABF$18,MATCH(UsagePerHour!$B44,Sales!$C$5:$C$18,0),MATCH(UsagePerHour!NV$4,Sales!$D$3:$ABF$3,0))/NV$2*INDEX(Usage!$D$5:$ABF$11,MATCH(UsagePerHour!$B$36,Usage!$C$5:$C$11,0),MATCH(UsagePerHour!NV$4,Usage!$D$3:$ABF$3,0)),"")</f>
        <v>1.055506476005091</v>
      </c>
      <c r="NW44" s="6">
        <f>IFERROR(INDEX(Sales!$D$5:$ABF$18,MATCH(UsagePerHour!$B44,Sales!$C$5:$C$18,0),MATCH(UsagePerHour!NW$4,Sales!$D$3:$ABF$3,0))/NW$2*INDEX(Usage!$D$5:$ABF$11,MATCH(UsagePerHour!$B$36,Usage!$C$5:$C$11,0),MATCH(UsagePerHour!NW$4,Usage!$D$3:$ABF$3,0)),"")</f>
        <v>5.4616313303539279</v>
      </c>
      <c r="NX44" s="6">
        <f>IFERROR(INDEX(Sales!$D$5:$ABF$18,MATCH(UsagePerHour!$B44,Sales!$C$5:$C$18,0),MATCH(UsagePerHour!NX$4,Sales!$D$3:$ABF$3,0))/NX$2*INDEX(Usage!$D$5:$ABF$11,MATCH(UsagePerHour!$B$36,Usage!$C$5:$C$11,0),MATCH(UsagePerHour!NX$4,Usage!$D$3:$ABF$3,0)),"")</f>
        <v>2.8236680783697432</v>
      </c>
      <c r="NY44" s="6">
        <f>IFERROR(INDEX(Sales!$D$5:$ABF$18,MATCH(UsagePerHour!$B44,Sales!$C$5:$C$18,0),MATCH(UsagePerHour!NY$4,Sales!$D$3:$ABF$3,0))/NY$2*INDEX(Usage!$D$5:$ABF$11,MATCH(UsagePerHour!$B$36,Usage!$C$5:$C$11,0),MATCH(UsagePerHour!NY$4,Usage!$D$3:$ABF$3,0)),"")</f>
        <v>5.9117328342035265</v>
      </c>
      <c r="NZ44" s="6">
        <f>IFERROR(INDEX(Sales!$D$5:$ABF$18,MATCH(UsagePerHour!$B44,Sales!$C$5:$C$18,0),MATCH(UsagePerHour!NZ$4,Sales!$D$3:$ABF$3,0))/NZ$2*INDEX(Usage!$D$5:$ABF$11,MATCH(UsagePerHour!$B$36,Usage!$C$5:$C$11,0),MATCH(UsagePerHour!NZ$4,Usage!$D$3:$ABF$3,0)),"")</f>
        <v>1.0748723168998018</v>
      </c>
      <c r="OA44" s="6">
        <f>IFERROR(INDEX(Sales!$D$5:$ABF$18,MATCH(UsagePerHour!$B44,Sales!$C$5:$C$18,0),MATCH(UsagePerHour!OA$4,Sales!$D$3:$ABF$3,0))/OA$2*INDEX(Usage!$D$5:$ABF$11,MATCH(UsagePerHour!$B$36,Usage!$C$5:$C$11,0),MATCH(UsagePerHour!OA$4,Usage!$D$3:$ABF$3,0)),"")</f>
        <v>0</v>
      </c>
      <c r="OB44" s="6">
        <f>IFERROR(INDEX(Sales!$D$5:$ABF$18,MATCH(UsagePerHour!$B44,Sales!$C$5:$C$18,0),MATCH(UsagePerHour!OB$4,Sales!$D$3:$ABF$3,0))/OB$2*INDEX(Usage!$D$5:$ABF$11,MATCH(UsagePerHour!$B$36,Usage!$C$5:$C$11,0),MATCH(UsagePerHour!OB$4,Usage!$D$3:$ABF$3,0)),"")</f>
        <v>2.2845341858156414</v>
      </c>
      <c r="OC44" s="6">
        <f>IFERROR(INDEX(Sales!$D$5:$ABF$18,MATCH(UsagePerHour!$B44,Sales!$C$5:$C$18,0),MATCH(UsagePerHour!OC$4,Sales!$D$3:$ABF$3,0))/OC$2*INDEX(Usage!$D$5:$ABF$11,MATCH(UsagePerHour!$B$36,Usage!$C$5:$C$11,0),MATCH(UsagePerHour!OC$4,Usage!$D$3:$ABF$3,0)),"")</f>
        <v>2.7229438099383771</v>
      </c>
      <c r="OD44" s="6">
        <f>IFERROR(INDEX(Sales!$D$5:$ABF$18,MATCH(UsagePerHour!$B44,Sales!$C$5:$C$18,0),MATCH(UsagePerHour!OD$4,Sales!$D$3:$ABF$3,0))/OD$2*INDEX(Usage!$D$5:$ABF$11,MATCH(UsagePerHour!$B$36,Usage!$C$5:$C$11,0),MATCH(UsagePerHour!OD$4,Usage!$D$3:$ABF$3,0)),"")</f>
        <v>2.6495150135198355</v>
      </c>
      <c r="OE44" s="6">
        <f>IFERROR(INDEX(Sales!$D$5:$ABF$18,MATCH(UsagePerHour!$B44,Sales!$C$5:$C$18,0),MATCH(UsagePerHour!OE$4,Sales!$D$3:$ABF$3,0))/OE$2*INDEX(Usage!$D$5:$ABF$11,MATCH(UsagePerHour!$B$36,Usage!$C$5:$C$11,0),MATCH(UsagePerHour!OE$4,Usage!$D$3:$ABF$3,0)),"")</f>
        <v>2.0292645360030805</v>
      </c>
      <c r="OF44" s="6">
        <f>IFERROR(INDEX(Sales!$D$5:$ABF$18,MATCH(UsagePerHour!$B44,Sales!$C$5:$C$18,0),MATCH(UsagePerHour!OF$4,Sales!$D$3:$ABF$3,0))/OF$2*INDEX(Usage!$D$5:$ABF$11,MATCH(UsagePerHour!$B$36,Usage!$C$5:$C$11,0),MATCH(UsagePerHour!OF$4,Usage!$D$3:$ABF$3,0)),"")</f>
        <v>1.2543597779248674</v>
      </c>
      <c r="OG44" s="6">
        <f>IFERROR(INDEX(Sales!$D$5:$ABF$18,MATCH(UsagePerHour!$B44,Sales!$C$5:$C$18,0),MATCH(UsagePerHour!OG$4,Sales!$D$3:$ABF$3,0))/OG$2*INDEX(Usage!$D$5:$ABF$11,MATCH(UsagePerHour!$B$36,Usage!$C$5:$C$11,0),MATCH(UsagePerHour!OG$4,Usage!$D$3:$ABF$3,0)),"")</f>
        <v>1.1773104001425898</v>
      </c>
      <c r="OH44" s="6">
        <f>IFERROR(INDEX(Sales!$D$5:$ABF$18,MATCH(UsagePerHour!$B44,Sales!$C$5:$C$18,0),MATCH(UsagePerHour!OH$4,Sales!$D$3:$ABF$3,0))/OH$2*INDEX(Usage!$D$5:$ABF$11,MATCH(UsagePerHour!$B$36,Usage!$C$5:$C$11,0),MATCH(UsagePerHour!OH$4,Usage!$D$3:$ABF$3,0)),"")</f>
        <v>0</v>
      </c>
      <c r="OI44" s="6">
        <f>IFERROR(INDEX(Sales!$D$5:$ABF$18,MATCH(UsagePerHour!$B44,Sales!$C$5:$C$18,0),MATCH(UsagePerHour!OI$4,Sales!$D$3:$ABF$3,0))/OI$2*INDEX(Usage!$D$5:$ABF$11,MATCH(UsagePerHour!$B$36,Usage!$C$5:$C$11,0),MATCH(UsagePerHour!OI$4,Usage!$D$3:$ABF$3,0)),"")</f>
        <v>0.3058197986298764</v>
      </c>
      <c r="OJ44" s="6">
        <f>IFERROR(INDEX(Sales!$D$5:$ABF$18,MATCH(UsagePerHour!$B44,Sales!$C$5:$C$18,0),MATCH(UsagePerHour!OJ$4,Sales!$D$3:$ABF$3,0))/OJ$2*INDEX(Usage!$D$5:$ABF$11,MATCH(UsagePerHour!$B$36,Usage!$C$5:$C$11,0),MATCH(UsagePerHour!OJ$4,Usage!$D$3:$ABF$3,0)),"")</f>
        <v>10.635076934616819</v>
      </c>
      <c r="OK44" s="6">
        <f>IFERROR(INDEX(Sales!$D$5:$ABF$18,MATCH(UsagePerHour!$B44,Sales!$C$5:$C$18,0),MATCH(UsagePerHour!OK$4,Sales!$D$3:$ABF$3,0))/OK$2*INDEX(Usage!$D$5:$ABF$11,MATCH(UsagePerHour!$B$36,Usage!$C$5:$C$11,0),MATCH(UsagePerHour!OK$4,Usage!$D$3:$ABF$3,0)),"")</f>
        <v>6.8230655679225531</v>
      </c>
      <c r="OL44" s="6">
        <f>IFERROR(INDEX(Sales!$D$5:$ABF$18,MATCH(UsagePerHour!$B44,Sales!$C$5:$C$18,0),MATCH(UsagePerHour!OL$4,Sales!$D$3:$ABF$3,0))/OL$2*INDEX(Usage!$D$5:$ABF$11,MATCH(UsagePerHour!$B$36,Usage!$C$5:$C$11,0),MATCH(UsagePerHour!OL$4,Usage!$D$3:$ABF$3,0)),"")</f>
        <v>1.2922105375384314</v>
      </c>
      <c r="OM44" s="6">
        <f>IFERROR(INDEX(Sales!$D$5:$ABF$18,MATCH(UsagePerHour!$B44,Sales!$C$5:$C$18,0),MATCH(UsagePerHour!OM$4,Sales!$D$3:$ABF$3,0))/OM$2*INDEX(Usage!$D$5:$ABF$11,MATCH(UsagePerHour!$B$36,Usage!$C$5:$C$11,0),MATCH(UsagePerHour!OM$4,Usage!$D$3:$ABF$3,0)),"")</f>
        <v>0</v>
      </c>
      <c r="ON44" s="6">
        <f>IFERROR(INDEX(Sales!$D$5:$ABF$18,MATCH(UsagePerHour!$B44,Sales!$C$5:$C$18,0),MATCH(UsagePerHour!ON$4,Sales!$D$3:$ABF$3,0))/ON$2*INDEX(Usage!$D$5:$ABF$11,MATCH(UsagePerHour!$B$36,Usage!$C$5:$C$11,0),MATCH(UsagePerHour!ON$4,Usage!$D$3:$ABF$3,0)),"")</f>
        <v>4.944105809679443</v>
      </c>
      <c r="OO44" s="6">
        <f>IFERROR(INDEX(Sales!$D$5:$ABF$18,MATCH(UsagePerHour!$B44,Sales!$C$5:$C$18,0),MATCH(UsagePerHour!OO$4,Sales!$D$3:$ABF$3,0))/OO$2*INDEX(Usage!$D$5:$ABF$11,MATCH(UsagePerHour!$B$36,Usage!$C$5:$C$11,0),MATCH(UsagePerHour!OO$4,Usage!$D$3:$ABF$3,0)),"")</f>
        <v>1.8780939730664077</v>
      </c>
      <c r="OP44" s="6">
        <f>IFERROR(INDEX(Sales!$D$5:$ABF$18,MATCH(UsagePerHour!$B44,Sales!$C$5:$C$18,0),MATCH(UsagePerHour!OP$4,Sales!$D$3:$ABF$3,0))/OP$2*INDEX(Usage!$D$5:$ABF$11,MATCH(UsagePerHour!$B$36,Usage!$C$5:$C$11,0),MATCH(UsagePerHour!OP$4,Usage!$D$3:$ABF$3,0)),"")</f>
        <v>0</v>
      </c>
      <c r="OQ44" s="6">
        <f>IFERROR(INDEX(Sales!$D$5:$ABF$18,MATCH(UsagePerHour!$B44,Sales!$C$5:$C$18,0),MATCH(UsagePerHour!OQ$4,Sales!$D$3:$ABF$3,0))/OQ$2*INDEX(Usage!$D$5:$ABF$11,MATCH(UsagePerHour!$B$36,Usage!$C$5:$C$11,0),MATCH(UsagePerHour!OQ$4,Usage!$D$3:$ABF$3,0)),"")</f>
        <v>7.0421330393186059</v>
      </c>
      <c r="OR44" s="6">
        <f>IFERROR(INDEX(Sales!$D$5:$ABF$18,MATCH(UsagePerHour!$B44,Sales!$C$5:$C$18,0),MATCH(UsagePerHour!OR$4,Sales!$D$3:$ABF$3,0))/OR$2*INDEX(Usage!$D$5:$ABF$11,MATCH(UsagePerHour!$B$36,Usage!$C$5:$C$11,0),MATCH(UsagePerHour!OR$4,Usage!$D$3:$ABF$3,0)),"")</f>
        <v>0</v>
      </c>
      <c r="OS44" s="6">
        <f>IFERROR(INDEX(Sales!$D$5:$ABF$18,MATCH(UsagePerHour!$B44,Sales!$C$5:$C$18,0),MATCH(UsagePerHour!OS$4,Sales!$D$3:$ABF$3,0))/OS$2*INDEX(Usage!$D$5:$ABF$11,MATCH(UsagePerHour!$B$36,Usage!$C$5:$C$11,0),MATCH(UsagePerHour!OS$4,Usage!$D$3:$ABF$3,0)),"")</f>
        <v>0.56279781888878477</v>
      </c>
      <c r="OT44" s="6">
        <f>IFERROR(INDEX(Sales!$D$5:$ABF$18,MATCH(UsagePerHour!$B44,Sales!$C$5:$C$18,0),MATCH(UsagePerHour!OT$4,Sales!$D$3:$ABF$3,0))/OT$2*INDEX(Usage!$D$5:$ABF$11,MATCH(UsagePerHour!$B$36,Usage!$C$5:$C$11,0),MATCH(UsagePerHour!OT$4,Usage!$D$3:$ABF$3,0)),"")</f>
        <v>0.20205913072396947</v>
      </c>
      <c r="OU44" s="6">
        <f>IFERROR(INDEX(Sales!$D$5:$ABF$18,MATCH(UsagePerHour!$B44,Sales!$C$5:$C$18,0),MATCH(UsagePerHour!OU$4,Sales!$D$3:$ABF$3,0))/OU$2*INDEX(Usage!$D$5:$ABF$11,MATCH(UsagePerHour!$B$36,Usage!$C$5:$C$11,0),MATCH(UsagePerHour!OU$4,Usage!$D$3:$ABF$3,0)),"")</f>
        <v>0.77093005395799441</v>
      </c>
      <c r="OV44" s="6">
        <f>IFERROR(INDEX(Sales!$D$5:$ABF$18,MATCH(UsagePerHour!$B44,Sales!$C$5:$C$18,0),MATCH(UsagePerHour!OV$4,Sales!$D$3:$ABF$3,0))/OV$2*INDEX(Usage!$D$5:$ABF$11,MATCH(UsagePerHour!$B$36,Usage!$C$5:$C$11,0),MATCH(UsagePerHour!OV$4,Usage!$D$3:$ABF$3,0)),"")</f>
        <v>8.3535292160351826</v>
      </c>
      <c r="OW44" s="6">
        <f>IFERROR(INDEX(Sales!$D$5:$ABF$18,MATCH(UsagePerHour!$B44,Sales!$C$5:$C$18,0),MATCH(UsagePerHour!OW$4,Sales!$D$3:$ABF$3,0))/OW$2*INDEX(Usage!$D$5:$ABF$11,MATCH(UsagePerHour!$B$36,Usage!$C$5:$C$11,0),MATCH(UsagePerHour!OW$4,Usage!$D$3:$ABF$3,0)),"")</f>
        <v>3.2354543113129721</v>
      </c>
      <c r="OX44" s="6">
        <f>IFERROR(INDEX(Sales!$D$5:$ABF$18,MATCH(UsagePerHour!$B44,Sales!$C$5:$C$18,0),MATCH(UsagePerHour!OX$4,Sales!$D$3:$ABF$3,0))/OX$2*INDEX(Usage!$D$5:$ABF$11,MATCH(UsagePerHour!$B$36,Usage!$C$5:$C$11,0),MATCH(UsagePerHour!OX$4,Usage!$D$3:$ABF$3,0)),"")</f>
        <v>4.5623977390821446</v>
      </c>
      <c r="OY44" s="6">
        <f>IFERROR(INDEX(Sales!$D$5:$ABF$18,MATCH(UsagePerHour!$B44,Sales!$C$5:$C$18,0),MATCH(UsagePerHour!OY$4,Sales!$D$3:$ABF$3,0))/OY$2*INDEX(Usage!$D$5:$ABF$11,MATCH(UsagePerHour!$B$36,Usage!$C$5:$C$11,0),MATCH(UsagePerHour!OY$4,Usage!$D$3:$ABF$3,0)),"")</f>
        <v>5.737521916560115</v>
      </c>
      <c r="OZ44" s="6">
        <f>IFERROR(INDEX(Sales!$D$5:$ABF$18,MATCH(UsagePerHour!$B44,Sales!$C$5:$C$18,0),MATCH(UsagePerHour!OZ$4,Sales!$D$3:$ABF$3,0))/OZ$2*INDEX(Usage!$D$5:$ABF$11,MATCH(UsagePerHour!$B$36,Usage!$C$5:$C$11,0),MATCH(UsagePerHour!OZ$4,Usage!$D$3:$ABF$3,0)),"")</f>
        <v>5.0774981966949451</v>
      </c>
      <c r="PA44" s="6">
        <f>IFERROR(INDEX(Sales!$D$5:$ABF$18,MATCH(UsagePerHour!$B44,Sales!$C$5:$C$18,0),MATCH(UsagePerHour!PA$4,Sales!$D$3:$ABF$3,0))/PA$2*INDEX(Usage!$D$5:$ABF$11,MATCH(UsagePerHour!$B$36,Usage!$C$5:$C$11,0),MATCH(UsagePerHour!PA$4,Usage!$D$3:$ABF$3,0)),"")</f>
        <v>2.8120147042125736</v>
      </c>
      <c r="PB44" s="6">
        <f>IFERROR(INDEX(Sales!$D$5:$ABF$18,MATCH(UsagePerHour!$B44,Sales!$C$5:$C$18,0),MATCH(UsagePerHour!PB$4,Sales!$D$3:$ABF$3,0))/PB$2*INDEX(Usage!$D$5:$ABF$11,MATCH(UsagePerHour!$B$36,Usage!$C$5:$C$11,0),MATCH(UsagePerHour!PB$4,Usage!$D$3:$ABF$3,0)),"")</f>
        <v>7.1022277239604819</v>
      </c>
      <c r="PC44" s="6">
        <f>IFERROR(INDEX(Sales!$D$5:$ABF$18,MATCH(UsagePerHour!$B44,Sales!$C$5:$C$18,0),MATCH(UsagePerHour!PC$4,Sales!$D$3:$ABF$3,0))/PC$2*INDEX(Usage!$D$5:$ABF$11,MATCH(UsagePerHour!$B$36,Usage!$C$5:$C$11,0),MATCH(UsagePerHour!PC$4,Usage!$D$3:$ABF$3,0)),"")</f>
        <v>1.1591124052855735</v>
      </c>
      <c r="PD44" s="6">
        <f>IFERROR(INDEX(Sales!$D$5:$ABF$18,MATCH(UsagePerHour!$B44,Sales!$C$5:$C$18,0),MATCH(UsagePerHour!PD$4,Sales!$D$3:$ABF$3,0))/PD$2*INDEX(Usage!$D$5:$ABF$11,MATCH(UsagePerHour!$B$36,Usage!$C$5:$C$11,0),MATCH(UsagePerHour!PD$4,Usage!$D$3:$ABF$3,0)),"")</f>
        <v>0</v>
      </c>
      <c r="PE44" s="6">
        <f>IFERROR(INDEX(Sales!$D$5:$ABF$18,MATCH(UsagePerHour!$B44,Sales!$C$5:$C$18,0),MATCH(UsagePerHour!PE$4,Sales!$D$3:$ABF$3,0))/PE$2*INDEX(Usage!$D$5:$ABF$11,MATCH(UsagePerHour!$B$36,Usage!$C$5:$C$11,0),MATCH(UsagePerHour!PE$4,Usage!$D$3:$ABF$3,0)),"")</f>
        <v>1.0357879234167893</v>
      </c>
      <c r="PF44" s="6">
        <f>IFERROR(INDEX(Sales!$D$5:$ABF$18,MATCH(UsagePerHour!$B44,Sales!$C$5:$C$18,0),MATCH(UsagePerHour!PF$4,Sales!$D$3:$ABF$3,0))/PF$2*INDEX(Usage!$D$5:$ABF$11,MATCH(UsagePerHour!$B$36,Usage!$C$5:$C$11,0),MATCH(UsagePerHour!PF$4,Usage!$D$3:$ABF$3,0)),"")</f>
        <v>5.0473072074003316</v>
      </c>
      <c r="PG44" s="6">
        <f>IFERROR(INDEX(Sales!$D$5:$ABF$18,MATCH(UsagePerHour!$B44,Sales!$C$5:$C$18,0),MATCH(UsagePerHour!PG$4,Sales!$D$3:$ABF$3,0))/PG$2*INDEX(Usage!$D$5:$ABF$11,MATCH(UsagePerHour!$B$36,Usage!$C$5:$C$11,0),MATCH(UsagePerHour!PG$4,Usage!$D$3:$ABF$3,0)),"")</f>
        <v>2.7104351366788189</v>
      </c>
      <c r="PH44" s="6">
        <f>IFERROR(INDEX(Sales!$D$5:$ABF$18,MATCH(UsagePerHour!$B44,Sales!$C$5:$C$18,0),MATCH(UsagePerHour!PH$4,Sales!$D$3:$ABF$3,0))/PH$2*INDEX(Usage!$D$5:$ABF$11,MATCH(UsagePerHour!$B$36,Usage!$C$5:$C$11,0),MATCH(UsagePerHour!PH$4,Usage!$D$3:$ABF$3,0)),"")</f>
        <v>0.36675787872777282</v>
      </c>
      <c r="PI44" s="6">
        <f>IFERROR(INDEX(Sales!$D$5:$ABF$18,MATCH(UsagePerHour!$B44,Sales!$C$5:$C$18,0),MATCH(UsagePerHour!PI$4,Sales!$D$3:$ABF$3,0))/PI$2*INDEX(Usage!$D$5:$ABF$11,MATCH(UsagePerHour!$B$36,Usage!$C$5:$C$11,0),MATCH(UsagePerHour!PI$4,Usage!$D$3:$ABF$3,0)),"")</f>
        <v>0</v>
      </c>
      <c r="PJ44" s="6">
        <f>IFERROR(INDEX(Sales!$D$5:$ABF$18,MATCH(UsagePerHour!$B44,Sales!$C$5:$C$18,0),MATCH(UsagePerHour!PJ$4,Sales!$D$3:$ABF$3,0))/PJ$2*INDEX(Usage!$D$5:$ABF$11,MATCH(UsagePerHour!$B$36,Usage!$C$5:$C$11,0),MATCH(UsagePerHour!PJ$4,Usage!$D$3:$ABF$3,0)),"")</f>
        <v>0</v>
      </c>
      <c r="PK44" s="6">
        <f>IFERROR(INDEX(Sales!$D$5:$ABF$18,MATCH(UsagePerHour!$B44,Sales!$C$5:$C$18,0),MATCH(UsagePerHour!PK$4,Sales!$D$3:$ABF$3,0))/PK$2*INDEX(Usage!$D$5:$ABF$11,MATCH(UsagePerHour!$B$36,Usage!$C$5:$C$11,0),MATCH(UsagePerHour!PK$4,Usage!$D$3:$ABF$3,0)),"")</f>
        <v>6.3268667051533569</v>
      </c>
      <c r="PL44" s="6">
        <f>IFERROR(INDEX(Sales!$D$5:$ABF$18,MATCH(UsagePerHour!$B44,Sales!$C$5:$C$18,0),MATCH(UsagePerHour!PL$4,Sales!$D$3:$ABF$3,0))/PL$2*INDEX(Usage!$D$5:$ABF$11,MATCH(UsagePerHour!$B$36,Usage!$C$5:$C$11,0),MATCH(UsagePerHour!PL$4,Usage!$D$3:$ABF$3,0)),"")</f>
        <v>3.6437082249861605</v>
      </c>
      <c r="PM44" s="6">
        <f>IFERROR(INDEX(Sales!$D$5:$ABF$18,MATCH(UsagePerHour!$B44,Sales!$C$5:$C$18,0),MATCH(UsagePerHour!PM$4,Sales!$D$3:$ABF$3,0))/PM$2*INDEX(Usage!$D$5:$ABF$11,MATCH(UsagePerHour!$B$36,Usage!$C$5:$C$11,0),MATCH(UsagePerHour!PM$4,Usage!$D$3:$ABF$3,0)),"")</f>
        <v>21.499701324028887</v>
      </c>
      <c r="PN44" s="6">
        <f>IFERROR(INDEX(Sales!$D$5:$ABF$18,MATCH(UsagePerHour!$B44,Sales!$C$5:$C$18,0),MATCH(UsagePerHour!PN$4,Sales!$D$3:$ABF$3,0))/PN$2*INDEX(Usage!$D$5:$ABF$11,MATCH(UsagePerHour!$B$36,Usage!$C$5:$C$11,0),MATCH(UsagePerHour!PN$4,Usage!$D$3:$ABF$3,0)),"")</f>
        <v>0</v>
      </c>
      <c r="PO44" s="6">
        <f>IFERROR(INDEX(Sales!$D$5:$ABF$18,MATCH(UsagePerHour!$B44,Sales!$C$5:$C$18,0),MATCH(UsagePerHour!PO$4,Sales!$D$3:$ABF$3,0))/PO$2*INDEX(Usage!$D$5:$ABF$11,MATCH(UsagePerHour!$B$36,Usage!$C$5:$C$11,0),MATCH(UsagePerHour!PO$4,Usage!$D$3:$ABF$3,0)),"")</f>
        <v>0</v>
      </c>
      <c r="PP44" s="6">
        <f>IFERROR(INDEX(Sales!$D$5:$ABF$18,MATCH(UsagePerHour!$B44,Sales!$C$5:$C$18,0),MATCH(UsagePerHour!PP$4,Sales!$D$3:$ABF$3,0))/PP$2*INDEX(Usage!$D$5:$ABF$11,MATCH(UsagePerHour!$B$36,Usage!$C$5:$C$11,0),MATCH(UsagePerHour!PP$4,Usage!$D$3:$ABF$3,0)),"")</f>
        <v>0</v>
      </c>
      <c r="PQ44" s="6">
        <f>IFERROR(INDEX(Sales!$D$5:$ABF$18,MATCH(UsagePerHour!$B44,Sales!$C$5:$C$18,0),MATCH(UsagePerHour!PQ$4,Sales!$D$3:$ABF$3,0))/PQ$2*INDEX(Usage!$D$5:$ABF$11,MATCH(UsagePerHour!$B$36,Usage!$C$5:$C$11,0),MATCH(UsagePerHour!PQ$4,Usage!$D$3:$ABF$3,0)),"")</f>
        <v>0</v>
      </c>
      <c r="PR44" s="6">
        <f>IFERROR(INDEX(Sales!$D$5:$ABF$18,MATCH(UsagePerHour!$B44,Sales!$C$5:$C$18,0),MATCH(UsagePerHour!PR$4,Sales!$D$3:$ABF$3,0))/PR$2*INDEX(Usage!$D$5:$ABF$11,MATCH(UsagePerHour!$B$36,Usage!$C$5:$C$11,0),MATCH(UsagePerHour!PR$4,Usage!$D$3:$ABF$3,0)),"")</f>
        <v>1.0267573145058966</v>
      </c>
      <c r="PS44" s="6">
        <f>IFERROR(INDEX(Sales!$D$5:$ABF$18,MATCH(UsagePerHour!$B44,Sales!$C$5:$C$18,0),MATCH(UsagePerHour!PS$4,Sales!$D$3:$ABF$3,0))/PS$2*INDEX(Usage!$D$5:$ABF$11,MATCH(UsagePerHour!$B$36,Usage!$C$5:$C$11,0),MATCH(UsagePerHour!PS$4,Usage!$D$3:$ABF$3,0)),"")</f>
        <v>9.0518769689768952</v>
      </c>
      <c r="PT44" s="6">
        <f>IFERROR(INDEX(Sales!$D$5:$ABF$18,MATCH(UsagePerHour!$B44,Sales!$C$5:$C$18,0),MATCH(UsagePerHour!PT$4,Sales!$D$3:$ABF$3,0))/PT$2*INDEX(Usage!$D$5:$ABF$11,MATCH(UsagePerHour!$B$36,Usage!$C$5:$C$11,0),MATCH(UsagePerHour!PT$4,Usage!$D$3:$ABF$3,0)),"")</f>
        <v>10.569318143145292</v>
      </c>
      <c r="PU44" s="6">
        <f>IFERROR(INDEX(Sales!$D$5:$ABF$18,MATCH(UsagePerHour!$B44,Sales!$C$5:$C$18,0),MATCH(UsagePerHour!PU$4,Sales!$D$3:$ABF$3,0))/PU$2*INDEX(Usage!$D$5:$ABF$11,MATCH(UsagePerHour!$B$36,Usage!$C$5:$C$11,0),MATCH(UsagePerHour!PU$4,Usage!$D$3:$ABF$3,0)),"")</f>
        <v>11.240090300570289</v>
      </c>
      <c r="PV44" s="6">
        <f>IFERROR(INDEX(Sales!$D$5:$ABF$18,MATCH(UsagePerHour!$B44,Sales!$C$5:$C$18,0),MATCH(UsagePerHour!PV$4,Sales!$D$3:$ABF$3,0))/PV$2*INDEX(Usage!$D$5:$ABF$11,MATCH(UsagePerHour!$B$36,Usage!$C$5:$C$11,0),MATCH(UsagePerHour!PV$4,Usage!$D$3:$ABF$3,0)),"")</f>
        <v>0.8863022134867955</v>
      </c>
      <c r="PW44" s="6">
        <f>IFERROR(INDEX(Sales!$D$5:$ABF$18,MATCH(UsagePerHour!$B44,Sales!$C$5:$C$18,0),MATCH(UsagePerHour!PW$4,Sales!$D$3:$ABF$3,0))/PW$2*INDEX(Usage!$D$5:$ABF$11,MATCH(UsagePerHour!$B$36,Usage!$C$5:$C$11,0),MATCH(UsagePerHour!PW$4,Usage!$D$3:$ABF$3,0)),"")</f>
        <v>2.0173479686506548</v>
      </c>
      <c r="PX44" s="6">
        <f>IFERROR(INDEX(Sales!$D$5:$ABF$18,MATCH(UsagePerHour!$B44,Sales!$C$5:$C$18,0),MATCH(UsagePerHour!PX$4,Sales!$D$3:$ABF$3,0))/PX$2*INDEX(Usage!$D$5:$ABF$11,MATCH(UsagePerHour!$B$36,Usage!$C$5:$C$11,0),MATCH(UsagePerHour!PX$4,Usage!$D$3:$ABF$3,0)),"")</f>
        <v>0.26079304374541956</v>
      </c>
      <c r="PY44" s="6">
        <f>IFERROR(INDEX(Sales!$D$5:$ABF$18,MATCH(UsagePerHour!$B44,Sales!$C$5:$C$18,0),MATCH(UsagePerHour!PY$4,Sales!$D$3:$ABF$3,0))/PY$2*INDEX(Usage!$D$5:$ABF$11,MATCH(UsagePerHour!$B$36,Usage!$C$5:$C$11,0),MATCH(UsagePerHour!PY$4,Usage!$D$3:$ABF$3,0)),"")</f>
        <v>15.66376407887188</v>
      </c>
      <c r="PZ44" s="6">
        <f>IFERROR(INDEX(Sales!$D$5:$ABF$18,MATCH(UsagePerHour!$B44,Sales!$C$5:$C$18,0),MATCH(UsagePerHour!PZ$4,Sales!$D$3:$ABF$3,0))/PZ$2*INDEX(Usage!$D$5:$ABF$11,MATCH(UsagePerHour!$B$36,Usage!$C$5:$C$11,0),MATCH(UsagePerHour!PZ$4,Usage!$D$3:$ABF$3,0)),"")</f>
        <v>4.2755019939393497</v>
      </c>
      <c r="QA44" s="6">
        <f>IFERROR(INDEX(Sales!$D$5:$ABF$18,MATCH(UsagePerHour!$B44,Sales!$C$5:$C$18,0),MATCH(UsagePerHour!QA$4,Sales!$D$3:$ABF$3,0))/QA$2*INDEX(Usage!$D$5:$ABF$11,MATCH(UsagePerHour!$B$36,Usage!$C$5:$C$11,0),MATCH(UsagePerHour!QA$4,Usage!$D$3:$ABF$3,0)),"")</f>
        <v>23.422084788322888</v>
      </c>
      <c r="QB44" s="6">
        <f>IFERROR(INDEX(Sales!$D$5:$ABF$18,MATCH(UsagePerHour!$B44,Sales!$C$5:$C$18,0),MATCH(UsagePerHour!QB$4,Sales!$D$3:$ABF$3,0))/QB$2*INDEX(Usage!$D$5:$ABF$11,MATCH(UsagePerHour!$B$36,Usage!$C$5:$C$11,0),MATCH(UsagePerHour!QB$4,Usage!$D$3:$ABF$3,0)),"")</f>
        <v>0</v>
      </c>
      <c r="QC44" s="6">
        <f>IFERROR(INDEX(Sales!$D$5:$ABF$18,MATCH(UsagePerHour!$B44,Sales!$C$5:$C$18,0),MATCH(UsagePerHour!QC$4,Sales!$D$3:$ABF$3,0))/QC$2*INDEX(Usage!$D$5:$ABF$11,MATCH(UsagePerHour!$B$36,Usage!$C$5:$C$11,0),MATCH(UsagePerHour!QC$4,Usage!$D$3:$ABF$3,0)),"")</f>
        <v>0</v>
      </c>
      <c r="QD44" s="6">
        <f>IFERROR(INDEX(Sales!$D$5:$ABF$18,MATCH(UsagePerHour!$B44,Sales!$C$5:$C$18,0),MATCH(UsagePerHour!QD$4,Sales!$D$3:$ABF$3,0))/QD$2*INDEX(Usage!$D$5:$ABF$11,MATCH(UsagePerHour!$B$36,Usage!$C$5:$C$11,0),MATCH(UsagePerHour!QD$4,Usage!$D$3:$ABF$3,0)),"")</f>
        <v>4.6388076353631336</v>
      </c>
      <c r="QE44" s="6">
        <f>IFERROR(INDEX(Sales!$D$5:$ABF$18,MATCH(UsagePerHour!$B44,Sales!$C$5:$C$18,0),MATCH(UsagePerHour!QE$4,Sales!$D$3:$ABF$3,0))/QE$2*INDEX(Usage!$D$5:$ABF$11,MATCH(UsagePerHour!$B$36,Usage!$C$5:$C$11,0),MATCH(UsagePerHour!QE$4,Usage!$D$3:$ABF$3,0)),"")</f>
        <v>1.0291796796804993</v>
      </c>
      <c r="QF44" s="6">
        <f>IFERROR(INDEX(Sales!$D$5:$ABF$18,MATCH(UsagePerHour!$B44,Sales!$C$5:$C$18,0),MATCH(UsagePerHour!QF$4,Sales!$D$3:$ABF$3,0))/QF$2*INDEX(Usage!$D$5:$ABF$11,MATCH(UsagePerHour!$B$36,Usage!$C$5:$C$11,0),MATCH(UsagePerHour!QF$4,Usage!$D$3:$ABF$3,0)),"")</f>
        <v>4.0995880119426236</v>
      </c>
      <c r="QG44" s="6">
        <f>IFERROR(INDEX(Sales!$D$5:$ABF$18,MATCH(UsagePerHour!$B44,Sales!$C$5:$C$18,0),MATCH(UsagePerHour!QG$4,Sales!$D$3:$ABF$3,0))/QG$2*INDEX(Usage!$D$5:$ABF$11,MATCH(UsagePerHour!$B$36,Usage!$C$5:$C$11,0),MATCH(UsagePerHour!QG$4,Usage!$D$3:$ABF$3,0)),"")</f>
        <v>5.4796393401119268</v>
      </c>
      <c r="QH44" s="6">
        <f>IFERROR(INDEX(Sales!$D$5:$ABF$18,MATCH(UsagePerHour!$B44,Sales!$C$5:$C$18,0),MATCH(UsagePerHour!QH$4,Sales!$D$3:$ABF$3,0))/QH$2*INDEX(Usage!$D$5:$ABF$11,MATCH(UsagePerHour!$B$36,Usage!$C$5:$C$11,0),MATCH(UsagePerHour!QH$4,Usage!$D$3:$ABF$3,0)),"")</f>
        <v>16.643616196837275</v>
      </c>
      <c r="QI44" s="6">
        <f>IFERROR(INDEX(Sales!$D$5:$ABF$18,MATCH(UsagePerHour!$B44,Sales!$C$5:$C$18,0),MATCH(UsagePerHour!QI$4,Sales!$D$3:$ABF$3,0))/QI$2*INDEX(Usage!$D$5:$ABF$11,MATCH(UsagePerHour!$B$36,Usage!$C$5:$C$11,0),MATCH(UsagePerHour!QI$4,Usage!$D$3:$ABF$3,0)),"")</f>
        <v>2.2558416379187003</v>
      </c>
      <c r="QJ44" s="6">
        <f>IFERROR(INDEX(Sales!$D$5:$ABF$18,MATCH(UsagePerHour!$B44,Sales!$C$5:$C$18,0),MATCH(UsagePerHour!QJ$4,Sales!$D$3:$ABF$3,0))/QJ$2*INDEX(Usage!$D$5:$ABF$11,MATCH(UsagePerHour!$B$36,Usage!$C$5:$C$11,0),MATCH(UsagePerHour!QJ$4,Usage!$D$3:$ABF$3,0)),"")</f>
        <v>8.4442824517829015E-2</v>
      </c>
      <c r="QK44" s="6">
        <f>IFERROR(INDEX(Sales!$D$5:$ABF$18,MATCH(UsagePerHour!$B44,Sales!$C$5:$C$18,0),MATCH(UsagePerHour!QK$4,Sales!$D$3:$ABF$3,0))/QK$2*INDEX(Usage!$D$5:$ABF$11,MATCH(UsagePerHour!$B$36,Usage!$C$5:$C$11,0),MATCH(UsagePerHour!QK$4,Usage!$D$3:$ABF$3,0)),"")</f>
        <v>10.654446774761803</v>
      </c>
      <c r="QL44" s="6">
        <f>IFERROR(INDEX(Sales!$D$5:$ABF$18,MATCH(UsagePerHour!$B44,Sales!$C$5:$C$18,0),MATCH(UsagePerHour!QL$4,Sales!$D$3:$ABF$3,0))/QL$2*INDEX(Usage!$D$5:$ABF$11,MATCH(UsagePerHour!$B$36,Usage!$C$5:$C$11,0),MATCH(UsagePerHour!QL$4,Usage!$D$3:$ABF$3,0)),"")</f>
        <v>1.4509102614327023</v>
      </c>
      <c r="QM44" s="6">
        <f>IFERROR(INDEX(Sales!$D$5:$ABF$18,MATCH(UsagePerHour!$B44,Sales!$C$5:$C$18,0),MATCH(UsagePerHour!QM$4,Sales!$D$3:$ABF$3,0))/QM$2*INDEX(Usage!$D$5:$ABF$11,MATCH(UsagePerHour!$B$36,Usage!$C$5:$C$11,0),MATCH(UsagePerHour!QM$4,Usage!$D$3:$ABF$3,0)),"")</f>
        <v>1.0925662749773606</v>
      </c>
      <c r="QN44" s="6">
        <f>IFERROR(INDEX(Sales!$D$5:$ABF$18,MATCH(UsagePerHour!$B44,Sales!$C$5:$C$18,0),MATCH(UsagePerHour!QN$4,Sales!$D$3:$ABF$3,0))/QN$2*INDEX(Usage!$D$5:$ABF$11,MATCH(UsagePerHour!$B$36,Usage!$C$5:$C$11,0),MATCH(UsagePerHour!QN$4,Usage!$D$3:$ABF$3,0)),"")</f>
        <v>4.7085628327837572</v>
      </c>
      <c r="QO44" s="6">
        <f>IFERROR(INDEX(Sales!$D$5:$ABF$18,MATCH(UsagePerHour!$B44,Sales!$C$5:$C$18,0),MATCH(UsagePerHour!QO$4,Sales!$D$3:$ABF$3,0))/QO$2*INDEX(Usage!$D$5:$ABF$11,MATCH(UsagePerHour!$B$36,Usage!$C$5:$C$11,0),MATCH(UsagePerHour!QO$4,Usage!$D$3:$ABF$3,0)),"")</f>
        <v>1.831475373047029</v>
      </c>
      <c r="QP44" s="6">
        <f>IFERROR(INDEX(Sales!$D$5:$ABF$18,MATCH(UsagePerHour!$B44,Sales!$C$5:$C$18,0),MATCH(UsagePerHour!QP$4,Sales!$D$3:$ABF$3,0))/QP$2*INDEX(Usage!$D$5:$ABF$11,MATCH(UsagePerHour!$B$36,Usage!$C$5:$C$11,0),MATCH(UsagePerHour!QP$4,Usage!$D$3:$ABF$3,0)),"")</f>
        <v>12.054072040014232</v>
      </c>
      <c r="QQ44" s="6">
        <f>IFERROR(INDEX(Sales!$D$5:$ABF$18,MATCH(UsagePerHour!$B44,Sales!$C$5:$C$18,0),MATCH(UsagePerHour!QQ$4,Sales!$D$3:$ABF$3,0))/QQ$2*INDEX(Usage!$D$5:$ABF$11,MATCH(UsagePerHour!$B$36,Usage!$C$5:$C$11,0),MATCH(UsagePerHour!QQ$4,Usage!$D$3:$ABF$3,0)),"")</f>
        <v>1.9451152546721795</v>
      </c>
      <c r="QR44" s="6">
        <f>IFERROR(INDEX(Sales!$D$5:$ABF$18,MATCH(UsagePerHour!$B44,Sales!$C$5:$C$18,0),MATCH(UsagePerHour!QR$4,Sales!$D$3:$ABF$3,0))/QR$2*INDEX(Usage!$D$5:$ABF$11,MATCH(UsagePerHour!$B$36,Usage!$C$5:$C$11,0),MATCH(UsagePerHour!QR$4,Usage!$D$3:$ABF$3,0)),"")</f>
        <v>0</v>
      </c>
      <c r="QS44" s="6">
        <f>IFERROR(INDEX(Sales!$D$5:$ABF$18,MATCH(UsagePerHour!$B44,Sales!$C$5:$C$18,0),MATCH(UsagePerHour!QS$4,Sales!$D$3:$ABF$3,0))/QS$2*INDEX(Usage!$D$5:$ABF$11,MATCH(UsagePerHour!$B$36,Usage!$C$5:$C$11,0),MATCH(UsagePerHour!QS$4,Usage!$D$3:$ABF$3,0)),"")</f>
        <v>0.22071391069474403</v>
      </c>
      <c r="QT44" s="6">
        <f>IFERROR(INDEX(Sales!$D$5:$ABF$18,MATCH(UsagePerHour!$B44,Sales!$C$5:$C$18,0),MATCH(UsagePerHour!QT$4,Sales!$D$3:$ABF$3,0))/QT$2*INDEX(Usage!$D$5:$ABF$11,MATCH(UsagePerHour!$B$36,Usage!$C$5:$C$11,0),MATCH(UsagePerHour!QT$4,Usage!$D$3:$ABF$3,0)),"")</f>
        <v>1.4188603754434093</v>
      </c>
      <c r="QU44" s="6">
        <f>IFERROR(INDEX(Sales!$D$5:$ABF$18,MATCH(UsagePerHour!$B44,Sales!$C$5:$C$18,0),MATCH(UsagePerHour!QU$4,Sales!$D$3:$ABF$3,0))/QU$2*INDEX(Usage!$D$5:$ABF$11,MATCH(UsagePerHour!$B$36,Usage!$C$5:$C$11,0),MATCH(UsagePerHour!QU$4,Usage!$D$3:$ABF$3,0)),"")</f>
        <v>2.0621235269882829</v>
      </c>
      <c r="QV44" s="6">
        <f>IFERROR(INDEX(Sales!$D$5:$ABF$18,MATCH(UsagePerHour!$B44,Sales!$C$5:$C$18,0),MATCH(UsagePerHour!QV$4,Sales!$D$3:$ABF$3,0))/QV$2*INDEX(Usage!$D$5:$ABF$11,MATCH(UsagePerHour!$B$36,Usage!$C$5:$C$11,0),MATCH(UsagePerHour!QV$4,Usage!$D$3:$ABF$3,0)),"")</f>
        <v>2.1287874234287516</v>
      </c>
      <c r="QW44" s="6">
        <f>IFERROR(INDEX(Sales!$D$5:$ABF$18,MATCH(UsagePerHour!$B44,Sales!$C$5:$C$18,0),MATCH(UsagePerHour!QW$4,Sales!$D$3:$ABF$3,0))/QW$2*INDEX(Usage!$D$5:$ABF$11,MATCH(UsagePerHour!$B$36,Usage!$C$5:$C$11,0),MATCH(UsagePerHour!QW$4,Usage!$D$3:$ABF$3,0)),"")</f>
        <v>4.7528150653564794</v>
      </c>
      <c r="QX44" s="6">
        <f>IFERROR(INDEX(Sales!$D$5:$ABF$18,MATCH(UsagePerHour!$B44,Sales!$C$5:$C$18,0),MATCH(UsagePerHour!QX$4,Sales!$D$3:$ABF$3,0))/QX$2*INDEX(Usage!$D$5:$ABF$11,MATCH(UsagePerHour!$B$36,Usage!$C$5:$C$11,0),MATCH(UsagePerHour!QX$4,Usage!$D$3:$ABF$3,0)),"")</f>
        <v>1.6078995115143058</v>
      </c>
      <c r="QY44" s="6">
        <f>IFERROR(INDEX(Sales!$D$5:$ABF$18,MATCH(UsagePerHour!$B44,Sales!$C$5:$C$18,0),MATCH(UsagePerHour!QY$4,Sales!$D$3:$ABF$3,0))/QY$2*INDEX(Usage!$D$5:$ABF$11,MATCH(UsagePerHour!$B$36,Usage!$C$5:$C$11,0),MATCH(UsagePerHour!QY$4,Usage!$D$3:$ABF$3,0)),"")</f>
        <v>6.572586255293702</v>
      </c>
      <c r="QZ44" s="6">
        <f>IFERROR(INDEX(Sales!$D$5:$ABF$18,MATCH(UsagePerHour!$B44,Sales!$C$5:$C$18,0),MATCH(UsagePerHour!QZ$4,Sales!$D$3:$ABF$3,0))/QZ$2*INDEX(Usage!$D$5:$ABF$11,MATCH(UsagePerHour!$B$36,Usage!$C$5:$C$11,0),MATCH(UsagePerHour!QZ$4,Usage!$D$3:$ABF$3,0)),"")</f>
        <v>1.6507752218586182</v>
      </c>
      <c r="RA44" s="6">
        <f>IFERROR(INDEX(Sales!$D$5:$ABF$18,MATCH(UsagePerHour!$B44,Sales!$C$5:$C$18,0),MATCH(UsagePerHour!RA$4,Sales!$D$3:$ABF$3,0))/RA$2*INDEX(Usage!$D$5:$ABF$11,MATCH(UsagePerHour!$B$36,Usage!$C$5:$C$11,0),MATCH(UsagePerHour!RA$4,Usage!$D$3:$ABF$3,0)),"")</f>
        <v>3.0157477668394708</v>
      </c>
      <c r="RB44" s="6">
        <f>IFERROR(INDEX(Sales!$D$5:$ABF$18,MATCH(UsagePerHour!$B44,Sales!$C$5:$C$18,0),MATCH(UsagePerHour!RB$4,Sales!$D$3:$ABF$3,0))/RB$2*INDEX(Usage!$D$5:$ABF$11,MATCH(UsagePerHour!$B$36,Usage!$C$5:$C$11,0),MATCH(UsagePerHour!RB$4,Usage!$D$3:$ABF$3,0)),"")</f>
        <v>6.4239705875294577</v>
      </c>
      <c r="RC44" s="6">
        <f>IFERROR(INDEX(Sales!$D$5:$ABF$18,MATCH(UsagePerHour!$B44,Sales!$C$5:$C$18,0),MATCH(UsagePerHour!RC$4,Sales!$D$3:$ABF$3,0))/RC$2*INDEX(Usage!$D$5:$ABF$11,MATCH(UsagePerHour!$B$36,Usage!$C$5:$C$11,0),MATCH(UsagePerHour!RC$4,Usage!$D$3:$ABF$3,0)),"")</f>
        <v>2.8794708203590935</v>
      </c>
      <c r="RD44" s="6">
        <f>IFERROR(INDEX(Sales!$D$5:$ABF$18,MATCH(UsagePerHour!$B44,Sales!$C$5:$C$18,0),MATCH(UsagePerHour!RD$4,Sales!$D$3:$ABF$3,0))/RD$2*INDEX(Usage!$D$5:$ABF$11,MATCH(UsagePerHour!$B$36,Usage!$C$5:$C$11,0),MATCH(UsagePerHour!RD$4,Usage!$D$3:$ABF$3,0)),"")</f>
        <v>2.707264601191282</v>
      </c>
      <c r="RE44" s="6">
        <f>IFERROR(INDEX(Sales!$D$5:$ABF$18,MATCH(UsagePerHour!$B44,Sales!$C$5:$C$18,0),MATCH(UsagePerHour!RE$4,Sales!$D$3:$ABF$3,0))/RE$2*INDEX(Usage!$D$5:$ABF$11,MATCH(UsagePerHour!$B$36,Usage!$C$5:$C$11,0),MATCH(UsagePerHour!RE$4,Usage!$D$3:$ABF$3,0)),"")</f>
        <v>0</v>
      </c>
      <c r="RF44" s="6">
        <f>IFERROR(INDEX(Sales!$D$5:$ABF$18,MATCH(UsagePerHour!$B44,Sales!$C$5:$C$18,0),MATCH(UsagePerHour!RF$4,Sales!$D$3:$ABF$3,0))/RF$2*INDEX(Usage!$D$5:$ABF$11,MATCH(UsagePerHour!$B$36,Usage!$C$5:$C$11,0),MATCH(UsagePerHour!RF$4,Usage!$D$3:$ABF$3,0)),"")</f>
        <v>0</v>
      </c>
      <c r="RG44" s="6">
        <f>IFERROR(INDEX(Sales!$D$5:$ABF$18,MATCH(UsagePerHour!$B44,Sales!$C$5:$C$18,0),MATCH(UsagePerHour!RG$4,Sales!$D$3:$ABF$3,0))/RG$2*INDEX(Usage!$D$5:$ABF$11,MATCH(UsagePerHour!$B$36,Usage!$C$5:$C$11,0),MATCH(UsagePerHour!RG$4,Usage!$D$3:$ABF$3,0)),"")</f>
        <v>0.6486847748689355</v>
      </c>
      <c r="RH44" s="6">
        <f>IFERROR(INDEX(Sales!$D$5:$ABF$18,MATCH(UsagePerHour!$B44,Sales!$C$5:$C$18,0),MATCH(UsagePerHour!RH$4,Sales!$D$3:$ABF$3,0))/RH$2*INDEX(Usage!$D$5:$ABF$11,MATCH(UsagePerHour!$B$36,Usage!$C$5:$C$11,0),MATCH(UsagePerHour!RH$4,Usage!$D$3:$ABF$3,0)),"")</f>
        <v>1.3516071693897653</v>
      </c>
      <c r="RI44" s="6">
        <f>IFERROR(INDEX(Sales!$D$5:$ABF$18,MATCH(UsagePerHour!$B44,Sales!$C$5:$C$18,0),MATCH(UsagePerHour!RI$4,Sales!$D$3:$ABF$3,0))/RI$2*INDEX(Usage!$D$5:$ABF$11,MATCH(UsagePerHour!$B$36,Usage!$C$5:$C$11,0),MATCH(UsagePerHour!RI$4,Usage!$D$3:$ABF$3,0)),"")</f>
        <v>5.2663836202073977</v>
      </c>
      <c r="RJ44" s="6">
        <f>IFERROR(INDEX(Sales!$D$5:$ABF$18,MATCH(UsagePerHour!$B44,Sales!$C$5:$C$18,0),MATCH(UsagePerHour!RJ$4,Sales!$D$3:$ABF$3,0))/RJ$2*INDEX(Usage!$D$5:$ABF$11,MATCH(UsagePerHour!$B$36,Usage!$C$5:$C$11,0),MATCH(UsagePerHour!RJ$4,Usage!$D$3:$ABF$3,0)),"")</f>
        <v>3.8783208336790271</v>
      </c>
      <c r="RK44" s="6">
        <f>IFERROR(INDEX(Sales!$D$5:$ABF$18,MATCH(UsagePerHour!$B44,Sales!$C$5:$C$18,0),MATCH(UsagePerHour!RK$4,Sales!$D$3:$ABF$3,0))/RK$2*INDEX(Usage!$D$5:$ABF$11,MATCH(UsagePerHour!$B$36,Usage!$C$5:$C$11,0),MATCH(UsagePerHour!RK$4,Usage!$D$3:$ABF$3,0)),"")</f>
        <v>5.3838403456246127</v>
      </c>
      <c r="RL44" s="6">
        <f>IFERROR(INDEX(Sales!$D$5:$ABF$18,MATCH(UsagePerHour!$B44,Sales!$C$5:$C$18,0),MATCH(UsagePerHour!RL$4,Sales!$D$3:$ABF$3,0))/RL$2*INDEX(Usage!$D$5:$ABF$11,MATCH(UsagePerHour!$B$36,Usage!$C$5:$C$11,0),MATCH(UsagePerHour!RL$4,Usage!$D$3:$ABF$3,0)),"")</f>
        <v>0.34635968984178728</v>
      </c>
      <c r="RM44" s="6">
        <f>IFERROR(INDEX(Sales!$D$5:$ABF$18,MATCH(UsagePerHour!$B44,Sales!$C$5:$C$18,0),MATCH(UsagePerHour!RM$4,Sales!$D$3:$ABF$3,0))/RM$2*INDEX(Usage!$D$5:$ABF$11,MATCH(UsagePerHour!$B$36,Usage!$C$5:$C$11,0),MATCH(UsagePerHour!RM$4,Usage!$D$3:$ABF$3,0)),"")</f>
        <v>1.3818298237352946</v>
      </c>
      <c r="RN44" s="6">
        <f>IFERROR(INDEX(Sales!$D$5:$ABF$18,MATCH(UsagePerHour!$B44,Sales!$C$5:$C$18,0),MATCH(UsagePerHour!RN$4,Sales!$D$3:$ABF$3,0))/RN$2*INDEX(Usage!$D$5:$ABF$11,MATCH(UsagePerHour!$B$36,Usage!$C$5:$C$11,0),MATCH(UsagePerHour!RN$4,Usage!$D$3:$ABF$3,0)),"")</f>
        <v>2.4272937136758581</v>
      </c>
      <c r="RO44" s="6">
        <f>IFERROR(INDEX(Sales!$D$5:$ABF$18,MATCH(UsagePerHour!$B44,Sales!$C$5:$C$18,0),MATCH(UsagePerHour!RO$4,Sales!$D$3:$ABF$3,0))/RO$2*INDEX(Usage!$D$5:$ABF$11,MATCH(UsagePerHour!$B$36,Usage!$C$5:$C$11,0),MATCH(UsagePerHour!RO$4,Usage!$D$3:$ABF$3,0)),"")</f>
        <v>4.1079499609685053</v>
      </c>
      <c r="RP44" s="6">
        <f>IFERROR(INDEX(Sales!$D$5:$ABF$18,MATCH(UsagePerHour!$B44,Sales!$C$5:$C$18,0),MATCH(UsagePerHour!RP$4,Sales!$D$3:$ABF$3,0))/RP$2*INDEX(Usage!$D$5:$ABF$11,MATCH(UsagePerHour!$B$36,Usage!$C$5:$C$11,0),MATCH(UsagePerHour!RP$4,Usage!$D$3:$ABF$3,0)),"")</f>
        <v>12.790819178612264</v>
      </c>
      <c r="RQ44" s="6">
        <f>IFERROR(INDEX(Sales!$D$5:$ABF$18,MATCH(UsagePerHour!$B44,Sales!$C$5:$C$18,0),MATCH(UsagePerHour!RQ$4,Sales!$D$3:$ABF$3,0))/RQ$2*INDEX(Usage!$D$5:$ABF$11,MATCH(UsagePerHour!$B$36,Usage!$C$5:$C$11,0),MATCH(UsagePerHour!RQ$4,Usage!$D$3:$ABF$3,0)),"")</f>
        <v>3.1987015269854919</v>
      </c>
      <c r="RR44" s="6">
        <f>IFERROR(INDEX(Sales!$D$5:$ABF$18,MATCH(UsagePerHour!$B44,Sales!$C$5:$C$18,0),MATCH(UsagePerHour!RR$4,Sales!$D$3:$ABF$3,0))/RR$2*INDEX(Usage!$D$5:$ABF$11,MATCH(UsagePerHour!$B$36,Usage!$C$5:$C$11,0),MATCH(UsagePerHour!RR$4,Usage!$D$3:$ABF$3,0)),"")</f>
        <v>1.9422387681375195</v>
      </c>
      <c r="RS44" s="6">
        <f>IFERROR(INDEX(Sales!$D$5:$ABF$18,MATCH(UsagePerHour!$B44,Sales!$C$5:$C$18,0),MATCH(UsagePerHour!RS$4,Sales!$D$3:$ABF$3,0))/RS$2*INDEX(Usage!$D$5:$ABF$11,MATCH(UsagePerHour!$B$36,Usage!$C$5:$C$11,0),MATCH(UsagePerHour!RS$4,Usage!$D$3:$ABF$3,0)),"")</f>
        <v>2.0675569656266437</v>
      </c>
      <c r="RT44" s="6">
        <f>IFERROR(INDEX(Sales!$D$5:$ABF$18,MATCH(UsagePerHour!$B44,Sales!$C$5:$C$18,0),MATCH(UsagePerHour!RT$4,Sales!$D$3:$ABF$3,0))/RT$2*INDEX(Usage!$D$5:$ABF$11,MATCH(UsagePerHour!$B$36,Usage!$C$5:$C$11,0),MATCH(UsagePerHour!RT$4,Usage!$D$3:$ABF$3,0)),"")</f>
        <v>5.41057888817675</v>
      </c>
      <c r="RU44" s="6">
        <f>IFERROR(INDEX(Sales!$D$5:$ABF$18,MATCH(UsagePerHour!$B44,Sales!$C$5:$C$18,0),MATCH(UsagePerHour!RU$4,Sales!$D$3:$ABF$3,0))/RU$2*INDEX(Usage!$D$5:$ABF$11,MATCH(UsagePerHour!$B$36,Usage!$C$5:$C$11,0),MATCH(UsagePerHour!RU$4,Usage!$D$3:$ABF$3,0)),"")</f>
        <v>1.2457282532739913</v>
      </c>
      <c r="RV44" s="6">
        <f>IFERROR(INDEX(Sales!$D$5:$ABF$18,MATCH(UsagePerHour!$B44,Sales!$C$5:$C$18,0),MATCH(UsagePerHour!RV$4,Sales!$D$3:$ABF$3,0))/RV$2*INDEX(Usage!$D$5:$ABF$11,MATCH(UsagePerHour!$B$36,Usage!$C$5:$C$11,0),MATCH(UsagePerHour!RV$4,Usage!$D$3:$ABF$3,0)),"")</f>
        <v>13.178356806612973</v>
      </c>
      <c r="RW44" s="6">
        <f>IFERROR(INDEX(Sales!$D$5:$ABF$18,MATCH(UsagePerHour!$B44,Sales!$C$5:$C$18,0),MATCH(UsagePerHour!RW$4,Sales!$D$3:$ABF$3,0))/RW$2*INDEX(Usage!$D$5:$ABF$11,MATCH(UsagePerHour!$B$36,Usage!$C$5:$C$11,0),MATCH(UsagePerHour!RW$4,Usage!$D$3:$ABF$3,0)),"")</f>
        <v>4.3302935623473235</v>
      </c>
      <c r="RX44" s="6">
        <f>IFERROR(INDEX(Sales!$D$5:$ABF$18,MATCH(UsagePerHour!$B44,Sales!$C$5:$C$18,0),MATCH(UsagePerHour!RX$4,Sales!$D$3:$ABF$3,0))/RX$2*INDEX(Usage!$D$5:$ABF$11,MATCH(UsagePerHour!$B$36,Usage!$C$5:$C$11,0),MATCH(UsagePerHour!RX$4,Usage!$D$3:$ABF$3,0)),"")</f>
        <v>5.7008785053147371</v>
      </c>
      <c r="RY44" s="6">
        <f>IFERROR(INDEX(Sales!$D$5:$ABF$18,MATCH(UsagePerHour!$B44,Sales!$C$5:$C$18,0),MATCH(UsagePerHour!RY$4,Sales!$D$3:$ABF$3,0))/RY$2*INDEX(Usage!$D$5:$ABF$11,MATCH(UsagePerHour!$B$36,Usage!$C$5:$C$11,0),MATCH(UsagePerHour!RY$4,Usage!$D$3:$ABF$3,0)),"")</f>
        <v>6.7420143069502823</v>
      </c>
      <c r="RZ44" s="6">
        <f>IFERROR(INDEX(Sales!$D$5:$ABF$18,MATCH(UsagePerHour!$B44,Sales!$C$5:$C$18,0),MATCH(UsagePerHour!RZ$4,Sales!$D$3:$ABF$3,0))/RZ$2*INDEX(Usage!$D$5:$ABF$11,MATCH(UsagePerHour!$B$36,Usage!$C$5:$C$11,0),MATCH(UsagePerHour!RZ$4,Usage!$D$3:$ABF$3,0)),"")</f>
        <v>4.5510843892461974</v>
      </c>
      <c r="SA44" s="6">
        <f>IFERROR(INDEX(Sales!$D$5:$ABF$18,MATCH(UsagePerHour!$B44,Sales!$C$5:$C$18,0),MATCH(UsagePerHour!SA$4,Sales!$D$3:$ABF$3,0))/SA$2*INDEX(Usage!$D$5:$ABF$11,MATCH(UsagePerHour!$B$36,Usage!$C$5:$C$11,0),MATCH(UsagePerHour!SA$4,Usage!$D$3:$ABF$3,0)),"")</f>
        <v>1.8297396697955006</v>
      </c>
      <c r="SB44" s="6">
        <f>IFERROR(INDEX(Sales!$D$5:$ABF$18,MATCH(UsagePerHour!$B44,Sales!$C$5:$C$18,0),MATCH(UsagePerHour!SB$4,Sales!$D$3:$ABF$3,0))/SB$2*INDEX(Usage!$D$5:$ABF$11,MATCH(UsagePerHour!$B$36,Usage!$C$5:$C$11,0),MATCH(UsagePerHour!SB$4,Usage!$D$3:$ABF$3,0)),"")</f>
        <v>0.38849576531768426</v>
      </c>
      <c r="SC44" s="6">
        <f>IFERROR(INDEX(Sales!$D$5:$ABF$18,MATCH(UsagePerHour!$B44,Sales!$C$5:$C$18,0),MATCH(UsagePerHour!SC$4,Sales!$D$3:$ABF$3,0))/SC$2*INDEX(Usage!$D$5:$ABF$11,MATCH(UsagePerHour!$B$36,Usage!$C$5:$C$11,0),MATCH(UsagePerHour!SC$4,Usage!$D$3:$ABF$3,0)),"")</f>
        <v>4.0397730931833431</v>
      </c>
      <c r="SD44" s="6">
        <f>IFERROR(INDEX(Sales!$D$5:$ABF$18,MATCH(UsagePerHour!$B44,Sales!$C$5:$C$18,0),MATCH(UsagePerHour!SD$4,Sales!$D$3:$ABF$3,0))/SD$2*INDEX(Usage!$D$5:$ABF$11,MATCH(UsagePerHour!$B$36,Usage!$C$5:$C$11,0),MATCH(UsagePerHour!SD$4,Usage!$D$3:$ABF$3,0)),"")</f>
        <v>2.8210515160601193</v>
      </c>
      <c r="SE44" s="6">
        <f>IFERROR(INDEX(Sales!$D$5:$ABF$18,MATCH(UsagePerHour!$B44,Sales!$C$5:$C$18,0),MATCH(UsagePerHour!SE$4,Sales!$D$3:$ABF$3,0))/SE$2*INDEX(Usage!$D$5:$ABF$11,MATCH(UsagePerHour!$B$36,Usage!$C$5:$C$11,0),MATCH(UsagePerHour!SE$4,Usage!$D$3:$ABF$3,0)),"")</f>
        <v>3.3053390814377703</v>
      </c>
      <c r="SF44" s="6">
        <f>IFERROR(INDEX(Sales!$D$5:$ABF$18,MATCH(UsagePerHour!$B44,Sales!$C$5:$C$18,0),MATCH(UsagePerHour!SF$4,Sales!$D$3:$ABF$3,0))/SF$2*INDEX(Usage!$D$5:$ABF$11,MATCH(UsagePerHour!$B$36,Usage!$C$5:$C$11,0),MATCH(UsagePerHour!SF$4,Usage!$D$3:$ABF$3,0)),"")</f>
        <v>2.4789209353985822</v>
      </c>
      <c r="SG44" s="6" t="str">
        <f>IFERROR(INDEX(Sales!$D$5:$ABF$18,MATCH(UsagePerHour!$B44,Sales!$C$5:$C$18,0),MATCH(UsagePerHour!SG$4,Sales!$D$3:$ABF$3,0))/SG$2*INDEX(Usage!$D$5:$ABF$11,MATCH(UsagePerHour!$B$36,Usage!$C$5:$C$11,0),MATCH(UsagePerHour!SG$4,Usage!$D$3:$ABF$3,0)),"")</f>
        <v/>
      </c>
      <c r="SH44" s="6" t="str">
        <f>IFERROR(INDEX(Sales!$D$5:$ABF$18,MATCH(UsagePerHour!$B44,Sales!$C$5:$C$18,0),MATCH(UsagePerHour!SH$4,Sales!$D$3:$ABF$3,0))/SH$2*INDEX(Usage!$D$5:$ABF$11,MATCH(UsagePerHour!$B$36,Usage!$C$5:$C$11,0),MATCH(UsagePerHour!SH$4,Usage!$D$3:$ABF$3,0)),"")</f>
        <v/>
      </c>
      <c r="SI44" s="6" t="str">
        <f>IFERROR(INDEX(Sales!$D$5:$ABF$18,MATCH(UsagePerHour!$B44,Sales!$C$5:$C$18,0),MATCH(UsagePerHour!SI$4,Sales!$D$3:$ABF$3,0))/SI$2*INDEX(Usage!$D$5:$ABF$11,MATCH(UsagePerHour!$B$36,Usage!$C$5:$C$11,0),MATCH(UsagePerHour!SI$4,Usage!$D$3:$ABF$3,0)),"")</f>
        <v/>
      </c>
      <c r="SJ44" s="6" t="str">
        <f>IFERROR(INDEX(Sales!$D$5:$ABF$18,MATCH(UsagePerHour!$B44,Sales!$C$5:$C$18,0),MATCH(UsagePerHour!SJ$4,Sales!$D$3:$ABF$3,0))/SJ$2*INDEX(Usage!$D$5:$ABF$11,MATCH(UsagePerHour!$B$36,Usage!$C$5:$C$11,0),MATCH(UsagePerHour!SJ$4,Usage!$D$3:$ABF$3,0)),"")</f>
        <v/>
      </c>
      <c r="SK44" s="6" t="str">
        <f>IFERROR(INDEX(Sales!$D$5:$ABF$18,MATCH(UsagePerHour!$B44,Sales!$C$5:$C$18,0),MATCH(UsagePerHour!SK$4,Sales!$D$3:$ABF$3,0))/SK$2*INDEX(Usage!$D$5:$ABF$11,MATCH(UsagePerHour!$B$36,Usage!$C$5:$C$11,0),MATCH(UsagePerHour!SK$4,Usage!$D$3:$ABF$3,0)),"")</f>
        <v/>
      </c>
      <c r="SL44" s="6" t="str">
        <f>IFERROR(INDEX(Sales!$D$5:$ABF$18,MATCH(UsagePerHour!$B44,Sales!$C$5:$C$18,0),MATCH(UsagePerHour!SL$4,Sales!$D$3:$ABF$3,0))/SL$2*INDEX(Usage!$D$5:$ABF$11,MATCH(UsagePerHour!$B$36,Usage!$C$5:$C$11,0),MATCH(UsagePerHour!SL$4,Usage!$D$3:$ABF$3,0)),"")</f>
        <v/>
      </c>
      <c r="SM44" s="6" t="str">
        <f>IFERROR(INDEX(Sales!$D$5:$ABF$18,MATCH(UsagePerHour!$B44,Sales!$C$5:$C$18,0),MATCH(UsagePerHour!SM$4,Sales!$D$3:$ABF$3,0))/SM$2*INDEX(Usage!$D$5:$ABF$11,MATCH(UsagePerHour!$B$36,Usage!$C$5:$C$11,0),MATCH(UsagePerHour!SM$4,Usage!$D$3:$ABF$3,0)),"")</f>
        <v/>
      </c>
      <c r="SN44" s="6" t="str">
        <f>IFERROR(INDEX(Sales!$D$5:$ABF$18,MATCH(UsagePerHour!$B44,Sales!$C$5:$C$18,0),MATCH(UsagePerHour!SN$4,Sales!$D$3:$ABF$3,0))/SN$2*INDEX(Usage!$D$5:$ABF$11,MATCH(UsagePerHour!$B$36,Usage!$C$5:$C$11,0),MATCH(UsagePerHour!SN$4,Usage!$D$3:$ABF$3,0)),"")</f>
        <v/>
      </c>
      <c r="SO44" s="6" t="str">
        <f>IFERROR(INDEX(Sales!$D$5:$ABF$18,MATCH(UsagePerHour!$B44,Sales!$C$5:$C$18,0),MATCH(UsagePerHour!SO$4,Sales!$D$3:$ABF$3,0))/SO$2*INDEX(Usage!$D$5:$ABF$11,MATCH(UsagePerHour!$B$36,Usage!$C$5:$C$11,0),MATCH(UsagePerHour!SO$4,Usage!$D$3:$ABF$3,0)),"")</f>
        <v/>
      </c>
      <c r="SP44" s="6" t="str">
        <f>IFERROR(INDEX(Sales!$D$5:$ABF$18,MATCH(UsagePerHour!$B44,Sales!$C$5:$C$18,0),MATCH(UsagePerHour!SP$4,Sales!$D$3:$ABF$3,0))/SP$2*INDEX(Usage!$D$5:$ABF$11,MATCH(UsagePerHour!$B$36,Usage!$C$5:$C$11,0),MATCH(UsagePerHour!SP$4,Usage!$D$3:$ABF$3,0)),"")</f>
        <v/>
      </c>
      <c r="SQ44" s="6" t="str">
        <f>IFERROR(INDEX(Sales!$D$5:$ABF$18,MATCH(UsagePerHour!$B44,Sales!$C$5:$C$18,0),MATCH(UsagePerHour!SQ$4,Sales!$D$3:$ABF$3,0))/SQ$2*INDEX(Usage!$D$5:$ABF$11,MATCH(UsagePerHour!$B$36,Usage!$C$5:$C$11,0),MATCH(UsagePerHour!SQ$4,Usage!$D$3:$ABF$3,0)),"")</f>
        <v/>
      </c>
      <c r="SR44" s="6" t="str">
        <f>IFERROR(INDEX(Sales!$D$5:$ABF$18,MATCH(UsagePerHour!$B44,Sales!$C$5:$C$18,0),MATCH(UsagePerHour!SR$4,Sales!$D$3:$ABF$3,0))/SR$2*INDEX(Usage!$D$5:$ABF$11,MATCH(UsagePerHour!$B$36,Usage!$C$5:$C$11,0),MATCH(UsagePerHour!SR$4,Usage!$D$3:$ABF$3,0)),"")</f>
        <v/>
      </c>
      <c r="SS44" s="6" t="str">
        <f>IFERROR(INDEX(Sales!$D$5:$ABF$18,MATCH(UsagePerHour!$B44,Sales!$C$5:$C$18,0),MATCH(UsagePerHour!SS$4,Sales!$D$3:$ABF$3,0))/SS$2*INDEX(Usage!$D$5:$ABF$11,MATCH(UsagePerHour!$B$36,Usage!$C$5:$C$11,0),MATCH(UsagePerHour!SS$4,Usage!$D$3:$ABF$3,0)),"")</f>
        <v/>
      </c>
      <c r="ST44" s="6" t="str">
        <f>IFERROR(INDEX(Sales!$D$5:$ABF$18,MATCH(UsagePerHour!$B44,Sales!$C$5:$C$18,0),MATCH(UsagePerHour!ST$4,Sales!$D$3:$ABF$3,0))/ST$2*INDEX(Usage!$D$5:$ABF$11,MATCH(UsagePerHour!$B$36,Usage!$C$5:$C$11,0),MATCH(UsagePerHour!ST$4,Usage!$D$3:$ABF$3,0)),"")</f>
        <v/>
      </c>
      <c r="SU44" s="6" t="str">
        <f>IFERROR(INDEX(Sales!$D$5:$ABF$18,MATCH(UsagePerHour!$B44,Sales!$C$5:$C$18,0),MATCH(UsagePerHour!SU$4,Sales!$D$3:$ABF$3,0))/SU$2*INDEX(Usage!$D$5:$ABF$11,MATCH(UsagePerHour!$B$36,Usage!$C$5:$C$11,0),MATCH(UsagePerHour!SU$4,Usage!$D$3:$ABF$3,0)),"")</f>
        <v/>
      </c>
      <c r="SV44" s="6" t="str">
        <f>IFERROR(INDEX(Sales!$D$5:$ABF$18,MATCH(UsagePerHour!$B44,Sales!$C$5:$C$18,0),MATCH(UsagePerHour!SV$4,Sales!$D$3:$ABF$3,0))/SV$2*INDEX(Usage!$D$5:$ABF$11,MATCH(UsagePerHour!$B$36,Usage!$C$5:$C$11,0),MATCH(UsagePerHour!SV$4,Usage!$D$3:$ABF$3,0)),"")</f>
        <v/>
      </c>
      <c r="SW44" s="6" t="str">
        <f>IFERROR(INDEX(Sales!$D$5:$ABF$18,MATCH(UsagePerHour!$B44,Sales!$C$5:$C$18,0),MATCH(UsagePerHour!SW$4,Sales!$D$3:$ABF$3,0))/SW$2*INDEX(Usage!$D$5:$ABF$11,MATCH(UsagePerHour!$B$36,Usage!$C$5:$C$11,0),MATCH(UsagePerHour!SW$4,Usage!$D$3:$ABF$3,0)),"")</f>
        <v/>
      </c>
      <c r="SX44" s="6" t="str">
        <f>IFERROR(INDEX(Sales!$D$5:$ABF$18,MATCH(UsagePerHour!$B44,Sales!$C$5:$C$18,0),MATCH(UsagePerHour!SX$4,Sales!$D$3:$ABF$3,0))/SX$2*INDEX(Usage!$D$5:$ABF$11,MATCH(UsagePerHour!$B$36,Usage!$C$5:$C$11,0),MATCH(UsagePerHour!SX$4,Usage!$D$3:$ABF$3,0)),"")</f>
        <v/>
      </c>
      <c r="SY44" s="6" t="str">
        <f>IFERROR(INDEX(Sales!$D$5:$ABF$18,MATCH(UsagePerHour!$B44,Sales!$C$5:$C$18,0),MATCH(UsagePerHour!SY$4,Sales!$D$3:$ABF$3,0))/SY$2*INDEX(Usage!$D$5:$ABF$11,MATCH(UsagePerHour!$B$36,Usage!$C$5:$C$11,0),MATCH(UsagePerHour!SY$4,Usage!$D$3:$ABF$3,0)),"")</f>
        <v/>
      </c>
      <c r="SZ44" s="6" t="str">
        <f>IFERROR(INDEX(Sales!$D$5:$ABF$18,MATCH(UsagePerHour!$B44,Sales!$C$5:$C$18,0),MATCH(UsagePerHour!SZ$4,Sales!$D$3:$ABF$3,0))/SZ$2*INDEX(Usage!$D$5:$ABF$11,MATCH(UsagePerHour!$B$36,Usage!$C$5:$C$11,0),MATCH(UsagePerHour!SZ$4,Usage!$D$3:$ABF$3,0)),"")</f>
        <v/>
      </c>
      <c r="TA44" s="6" t="str">
        <f>IFERROR(INDEX(Sales!$D$5:$ABF$18,MATCH(UsagePerHour!$B44,Sales!$C$5:$C$18,0),MATCH(UsagePerHour!TA$4,Sales!$D$3:$ABF$3,0))/TA$2*INDEX(Usage!$D$5:$ABF$11,MATCH(UsagePerHour!$B$36,Usage!$C$5:$C$11,0),MATCH(UsagePerHour!TA$4,Usage!$D$3:$ABF$3,0)),"")</f>
        <v/>
      </c>
      <c r="TB44" s="6" t="str">
        <f>IFERROR(INDEX(Sales!$D$5:$ABF$18,MATCH(UsagePerHour!$B44,Sales!$C$5:$C$18,0),MATCH(UsagePerHour!TB$4,Sales!$D$3:$ABF$3,0))/TB$2*INDEX(Usage!$D$5:$ABF$11,MATCH(UsagePerHour!$B$36,Usage!$C$5:$C$11,0),MATCH(UsagePerHour!TB$4,Usage!$D$3:$ABF$3,0)),"")</f>
        <v/>
      </c>
      <c r="TC44" s="6" t="str">
        <f>IFERROR(INDEX(Sales!$D$5:$ABF$18,MATCH(UsagePerHour!$B44,Sales!$C$5:$C$18,0),MATCH(UsagePerHour!TC$4,Sales!$D$3:$ABF$3,0))/TC$2*INDEX(Usage!$D$5:$ABF$11,MATCH(UsagePerHour!$B$36,Usage!$C$5:$C$11,0),MATCH(UsagePerHour!TC$4,Usage!$D$3:$ABF$3,0)),"")</f>
        <v/>
      </c>
      <c r="TD44" s="6" t="str">
        <f>IFERROR(INDEX(Sales!$D$5:$ABF$18,MATCH(UsagePerHour!$B44,Sales!$C$5:$C$18,0),MATCH(UsagePerHour!TD$4,Sales!$D$3:$ABF$3,0))/TD$2*INDEX(Usage!$D$5:$ABF$11,MATCH(UsagePerHour!$B$36,Usage!$C$5:$C$11,0),MATCH(UsagePerHour!TD$4,Usage!$D$3:$ABF$3,0)),"")</f>
        <v/>
      </c>
      <c r="TE44" s="6" t="str">
        <f>IFERROR(INDEX(Sales!$D$5:$ABF$18,MATCH(UsagePerHour!$B44,Sales!$C$5:$C$18,0),MATCH(UsagePerHour!TE$4,Sales!$D$3:$ABF$3,0))/TE$2*INDEX(Usage!$D$5:$ABF$11,MATCH(UsagePerHour!$B$36,Usage!$C$5:$C$11,0),MATCH(UsagePerHour!TE$4,Usage!$D$3:$ABF$3,0)),"")</f>
        <v/>
      </c>
      <c r="TF44" s="6" t="str">
        <f>IFERROR(INDEX(Sales!$D$5:$ABF$18,MATCH(UsagePerHour!$B44,Sales!$C$5:$C$18,0),MATCH(UsagePerHour!TF$4,Sales!$D$3:$ABF$3,0))/TF$2*INDEX(Usage!$D$5:$ABF$11,MATCH(UsagePerHour!$B$36,Usage!$C$5:$C$11,0),MATCH(UsagePerHour!TF$4,Usage!$D$3:$ABF$3,0)),"")</f>
        <v/>
      </c>
      <c r="TG44" s="6" t="str">
        <f>IFERROR(INDEX(Sales!$D$5:$ABF$18,MATCH(UsagePerHour!$B44,Sales!$C$5:$C$18,0),MATCH(UsagePerHour!TG$4,Sales!$D$3:$ABF$3,0))/TG$2*INDEX(Usage!$D$5:$ABF$11,MATCH(UsagePerHour!$B$36,Usage!$C$5:$C$11,0),MATCH(UsagePerHour!TG$4,Usage!$D$3:$ABF$3,0)),"")</f>
        <v/>
      </c>
      <c r="TH44" s="6" t="str">
        <f>IFERROR(INDEX(Sales!$D$5:$ABF$18,MATCH(UsagePerHour!$B44,Sales!$C$5:$C$18,0),MATCH(UsagePerHour!TH$4,Sales!$D$3:$ABF$3,0))/TH$2*INDEX(Usage!$D$5:$ABF$11,MATCH(UsagePerHour!$B$36,Usage!$C$5:$C$11,0),MATCH(UsagePerHour!TH$4,Usage!$D$3:$ABF$3,0)),"")</f>
        <v/>
      </c>
      <c r="TI44" s="6" t="str">
        <f>IFERROR(INDEX(Sales!$D$5:$ABF$18,MATCH(UsagePerHour!$B44,Sales!$C$5:$C$18,0),MATCH(UsagePerHour!TI$4,Sales!$D$3:$ABF$3,0))/TI$2*INDEX(Usage!$D$5:$ABF$11,MATCH(UsagePerHour!$B$36,Usage!$C$5:$C$11,0),MATCH(UsagePerHour!TI$4,Usage!$D$3:$ABF$3,0)),"")</f>
        <v/>
      </c>
      <c r="TJ44" s="6" t="str">
        <f>IFERROR(INDEX(Sales!$D$5:$ABF$18,MATCH(UsagePerHour!$B44,Sales!$C$5:$C$18,0),MATCH(UsagePerHour!TJ$4,Sales!$D$3:$ABF$3,0))/TJ$2*INDEX(Usage!$D$5:$ABF$11,MATCH(UsagePerHour!$B$36,Usage!$C$5:$C$11,0),MATCH(UsagePerHour!TJ$4,Usage!$D$3:$ABF$3,0)),"")</f>
        <v/>
      </c>
      <c r="TK44" s="6" t="str">
        <f>IFERROR(INDEX(Sales!$D$5:$ABF$18,MATCH(UsagePerHour!$B44,Sales!$C$5:$C$18,0),MATCH(UsagePerHour!TK$4,Sales!$D$3:$ABF$3,0))/TK$2*INDEX(Usage!$D$5:$ABF$11,MATCH(UsagePerHour!$B$36,Usage!$C$5:$C$11,0),MATCH(UsagePerHour!TK$4,Usage!$D$3:$ABF$3,0)),"")</f>
        <v/>
      </c>
      <c r="TL44" s="6" t="str">
        <f>IFERROR(INDEX(Sales!$D$5:$ABF$18,MATCH(UsagePerHour!$B44,Sales!$C$5:$C$18,0),MATCH(UsagePerHour!TL$4,Sales!$D$3:$ABF$3,0))/TL$2*INDEX(Usage!$D$5:$ABF$11,MATCH(UsagePerHour!$B$36,Usage!$C$5:$C$11,0),MATCH(UsagePerHour!TL$4,Usage!$D$3:$ABF$3,0)),"")</f>
        <v/>
      </c>
      <c r="TM44" s="6" t="str">
        <f>IFERROR(INDEX(Sales!$D$5:$ABF$18,MATCH(UsagePerHour!$B44,Sales!$C$5:$C$18,0),MATCH(UsagePerHour!TM$4,Sales!$D$3:$ABF$3,0))/TM$2*INDEX(Usage!$D$5:$ABF$11,MATCH(UsagePerHour!$B$36,Usage!$C$5:$C$11,0),MATCH(UsagePerHour!TM$4,Usage!$D$3:$ABF$3,0)),"")</f>
        <v/>
      </c>
      <c r="TN44" s="6" t="str">
        <f>IFERROR(INDEX(Sales!$D$5:$ABF$18,MATCH(UsagePerHour!$B44,Sales!$C$5:$C$18,0),MATCH(UsagePerHour!TN$4,Sales!$D$3:$ABF$3,0))/TN$2*INDEX(Usage!$D$5:$ABF$11,MATCH(UsagePerHour!$B$36,Usage!$C$5:$C$11,0),MATCH(UsagePerHour!TN$4,Usage!$D$3:$ABF$3,0)),"")</f>
        <v/>
      </c>
      <c r="TO44" s="6" t="str">
        <f>IFERROR(INDEX(Sales!$D$5:$ABF$18,MATCH(UsagePerHour!$B44,Sales!$C$5:$C$18,0),MATCH(UsagePerHour!TO$4,Sales!$D$3:$ABF$3,0))/TO$2*INDEX(Usage!$D$5:$ABF$11,MATCH(UsagePerHour!$B$36,Usage!$C$5:$C$11,0),MATCH(UsagePerHour!TO$4,Usage!$D$3:$ABF$3,0)),"")</f>
        <v/>
      </c>
      <c r="TP44" s="6" t="str">
        <f>IFERROR(INDEX(Sales!$D$5:$ABF$18,MATCH(UsagePerHour!$B44,Sales!$C$5:$C$18,0),MATCH(UsagePerHour!TP$4,Sales!$D$3:$ABF$3,0))/TP$2*INDEX(Usage!$D$5:$ABF$11,MATCH(UsagePerHour!$B$36,Usage!$C$5:$C$11,0),MATCH(UsagePerHour!TP$4,Usage!$D$3:$ABF$3,0)),"")</f>
        <v/>
      </c>
      <c r="TQ44" s="6" t="str">
        <f>IFERROR(INDEX(Sales!$D$5:$ABF$18,MATCH(UsagePerHour!$B44,Sales!$C$5:$C$18,0),MATCH(UsagePerHour!TQ$4,Sales!$D$3:$ABF$3,0))/TQ$2*INDEX(Usage!$D$5:$ABF$11,MATCH(UsagePerHour!$B$36,Usage!$C$5:$C$11,0),MATCH(UsagePerHour!TQ$4,Usage!$D$3:$ABF$3,0)),"")</f>
        <v/>
      </c>
      <c r="TR44" s="6" t="str">
        <f>IFERROR(INDEX(Sales!$D$5:$ABF$18,MATCH(UsagePerHour!$B44,Sales!$C$5:$C$18,0),MATCH(UsagePerHour!TR$4,Sales!$D$3:$ABF$3,0))/TR$2*INDEX(Usage!$D$5:$ABF$11,MATCH(UsagePerHour!$B$36,Usage!$C$5:$C$11,0),MATCH(UsagePerHour!TR$4,Usage!$D$3:$ABF$3,0)),"")</f>
        <v/>
      </c>
      <c r="TS44" s="6" t="str">
        <f>IFERROR(INDEX(Sales!$D$5:$ABF$18,MATCH(UsagePerHour!$B44,Sales!$C$5:$C$18,0),MATCH(UsagePerHour!TS$4,Sales!$D$3:$ABF$3,0))/TS$2*INDEX(Usage!$D$5:$ABF$11,MATCH(UsagePerHour!$B$36,Usage!$C$5:$C$11,0),MATCH(UsagePerHour!TS$4,Usage!$D$3:$ABF$3,0)),"")</f>
        <v/>
      </c>
      <c r="TT44" s="6" t="str">
        <f>IFERROR(INDEX(Sales!$D$5:$ABF$18,MATCH(UsagePerHour!$B44,Sales!$C$5:$C$18,0),MATCH(UsagePerHour!TT$4,Sales!$D$3:$ABF$3,0))/TT$2*INDEX(Usage!$D$5:$ABF$11,MATCH(UsagePerHour!$B$36,Usage!$C$5:$C$11,0),MATCH(UsagePerHour!TT$4,Usage!$D$3:$ABF$3,0)),"")</f>
        <v/>
      </c>
      <c r="TU44" s="6" t="str">
        <f>IFERROR(INDEX(Sales!$D$5:$ABF$18,MATCH(UsagePerHour!$B44,Sales!$C$5:$C$18,0),MATCH(UsagePerHour!TU$4,Sales!$D$3:$ABF$3,0))/TU$2*INDEX(Usage!$D$5:$ABF$11,MATCH(UsagePerHour!$B$36,Usage!$C$5:$C$11,0),MATCH(UsagePerHour!TU$4,Usage!$D$3:$ABF$3,0)),"")</f>
        <v/>
      </c>
      <c r="TV44" s="6" t="str">
        <f>IFERROR(INDEX(Sales!$D$5:$ABF$18,MATCH(UsagePerHour!$B44,Sales!$C$5:$C$18,0),MATCH(UsagePerHour!TV$4,Sales!$D$3:$ABF$3,0))/TV$2*INDEX(Usage!$D$5:$ABF$11,MATCH(UsagePerHour!$B$36,Usage!$C$5:$C$11,0),MATCH(UsagePerHour!TV$4,Usage!$D$3:$ABF$3,0)),"")</f>
        <v/>
      </c>
      <c r="TW44" s="6" t="str">
        <f>IFERROR(INDEX(Sales!$D$5:$ABF$18,MATCH(UsagePerHour!$B44,Sales!$C$5:$C$18,0),MATCH(UsagePerHour!TW$4,Sales!$D$3:$ABF$3,0))/TW$2*INDEX(Usage!$D$5:$ABF$11,MATCH(UsagePerHour!$B$36,Usage!$C$5:$C$11,0),MATCH(UsagePerHour!TW$4,Usage!$D$3:$ABF$3,0)),"")</f>
        <v/>
      </c>
      <c r="TX44" s="6" t="str">
        <f>IFERROR(INDEX(Sales!$D$5:$ABF$18,MATCH(UsagePerHour!$B44,Sales!$C$5:$C$18,0),MATCH(UsagePerHour!TX$4,Sales!$D$3:$ABF$3,0))/TX$2*INDEX(Usage!$D$5:$ABF$11,MATCH(UsagePerHour!$B$36,Usage!$C$5:$C$11,0),MATCH(UsagePerHour!TX$4,Usage!$D$3:$ABF$3,0)),"")</f>
        <v/>
      </c>
      <c r="TY44" s="6" t="str">
        <f>IFERROR(INDEX(Sales!$D$5:$ABF$18,MATCH(UsagePerHour!$B44,Sales!$C$5:$C$18,0),MATCH(UsagePerHour!TY$4,Sales!$D$3:$ABF$3,0))/TY$2*INDEX(Usage!$D$5:$ABF$11,MATCH(UsagePerHour!$B$36,Usage!$C$5:$C$11,0),MATCH(UsagePerHour!TY$4,Usage!$D$3:$ABF$3,0)),"")</f>
        <v/>
      </c>
      <c r="TZ44" s="6" t="str">
        <f>IFERROR(INDEX(Sales!$D$5:$ABF$18,MATCH(UsagePerHour!$B44,Sales!$C$5:$C$18,0),MATCH(UsagePerHour!TZ$4,Sales!$D$3:$ABF$3,0))/TZ$2*INDEX(Usage!$D$5:$ABF$11,MATCH(UsagePerHour!$B$36,Usage!$C$5:$C$11,0),MATCH(UsagePerHour!TZ$4,Usage!$D$3:$ABF$3,0)),"")</f>
        <v/>
      </c>
      <c r="UA44" s="6" t="str">
        <f>IFERROR(INDEX(Sales!$D$5:$ABF$18,MATCH(UsagePerHour!$B44,Sales!$C$5:$C$18,0),MATCH(UsagePerHour!UA$4,Sales!$D$3:$ABF$3,0))/UA$2*INDEX(Usage!$D$5:$ABF$11,MATCH(UsagePerHour!$B$36,Usage!$C$5:$C$11,0),MATCH(UsagePerHour!UA$4,Usage!$D$3:$ABF$3,0)),"")</f>
        <v/>
      </c>
      <c r="UB44" s="6" t="str">
        <f>IFERROR(INDEX(Sales!$D$5:$ABF$18,MATCH(UsagePerHour!$B44,Sales!$C$5:$C$18,0),MATCH(UsagePerHour!UB$4,Sales!$D$3:$ABF$3,0))/UB$2*INDEX(Usage!$D$5:$ABF$11,MATCH(UsagePerHour!$B$36,Usage!$C$5:$C$11,0),MATCH(UsagePerHour!UB$4,Usage!$D$3:$ABF$3,0)),"")</f>
        <v/>
      </c>
      <c r="UC44" s="6" t="str">
        <f>IFERROR(INDEX(Sales!$D$5:$ABF$18,MATCH(UsagePerHour!$B44,Sales!$C$5:$C$18,0),MATCH(UsagePerHour!UC$4,Sales!$D$3:$ABF$3,0))/UC$2*INDEX(Usage!$D$5:$ABF$11,MATCH(UsagePerHour!$B$36,Usage!$C$5:$C$11,0),MATCH(UsagePerHour!UC$4,Usage!$D$3:$ABF$3,0)),"")</f>
        <v/>
      </c>
      <c r="UD44" s="6" t="str">
        <f>IFERROR(INDEX(Sales!$D$5:$ABF$18,MATCH(UsagePerHour!$B44,Sales!$C$5:$C$18,0),MATCH(UsagePerHour!UD$4,Sales!$D$3:$ABF$3,0))/UD$2*INDEX(Usage!$D$5:$ABF$11,MATCH(UsagePerHour!$B$36,Usage!$C$5:$C$11,0),MATCH(UsagePerHour!UD$4,Usage!$D$3:$ABF$3,0)),"")</f>
        <v/>
      </c>
      <c r="UE44" s="6" t="str">
        <f>IFERROR(INDEX(Sales!$D$5:$ABF$18,MATCH(UsagePerHour!$B44,Sales!$C$5:$C$18,0),MATCH(UsagePerHour!UE$4,Sales!$D$3:$ABF$3,0))/UE$2*INDEX(Usage!$D$5:$ABF$11,MATCH(UsagePerHour!$B$36,Usage!$C$5:$C$11,0),MATCH(UsagePerHour!UE$4,Usage!$D$3:$ABF$3,0)),"")</f>
        <v/>
      </c>
      <c r="UF44" s="6" t="str">
        <f>IFERROR(INDEX(Sales!$D$5:$ABF$18,MATCH(UsagePerHour!$B44,Sales!$C$5:$C$18,0),MATCH(UsagePerHour!UF$4,Sales!$D$3:$ABF$3,0))/UF$2*INDEX(Usage!$D$5:$ABF$11,MATCH(UsagePerHour!$B$36,Usage!$C$5:$C$11,0),MATCH(UsagePerHour!UF$4,Usage!$D$3:$ABF$3,0)),"")</f>
        <v/>
      </c>
      <c r="UG44" s="6" t="str">
        <f>IFERROR(INDEX(Sales!$D$5:$ABF$18,MATCH(UsagePerHour!$B44,Sales!$C$5:$C$18,0),MATCH(UsagePerHour!UG$4,Sales!$D$3:$ABF$3,0))/UG$2*INDEX(Usage!$D$5:$ABF$11,MATCH(UsagePerHour!$B$36,Usage!$C$5:$C$11,0),MATCH(UsagePerHour!UG$4,Usage!$D$3:$ABF$3,0)),"")</f>
        <v/>
      </c>
      <c r="UH44" s="6" t="str">
        <f>IFERROR(INDEX(Sales!$D$5:$ABF$18,MATCH(UsagePerHour!$B44,Sales!$C$5:$C$18,0),MATCH(UsagePerHour!UH$4,Sales!$D$3:$ABF$3,0))/UH$2*INDEX(Usage!$D$5:$ABF$11,MATCH(UsagePerHour!$B$36,Usage!$C$5:$C$11,0),MATCH(UsagePerHour!UH$4,Usage!$D$3:$ABF$3,0)),"")</f>
        <v/>
      </c>
      <c r="UI44" s="6" t="str">
        <f>IFERROR(INDEX(Sales!$D$5:$ABF$18,MATCH(UsagePerHour!$B44,Sales!$C$5:$C$18,0),MATCH(UsagePerHour!UI$4,Sales!$D$3:$ABF$3,0))/UI$2*INDEX(Usage!$D$5:$ABF$11,MATCH(UsagePerHour!$B$36,Usage!$C$5:$C$11,0),MATCH(UsagePerHour!UI$4,Usage!$D$3:$ABF$3,0)),"")</f>
        <v/>
      </c>
      <c r="UJ44" s="6" t="str">
        <f>IFERROR(INDEX(Sales!$D$5:$ABF$18,MATCH(UsagePerHour!$B44,Sales!$C$5:$C$18,0),MATCH(UsagePerHour!UJ$4,Sales!$D$3:$ABF$3,0))/UJ$2*INDEX(Usage!$D$5:$ABF$11,MATCH(UsagePerHour!$B$36,Usage!$C$5:$C$11,0),MATCH(UsagePerHour!UJ$4,Usage!$D$3:$ABF$3,0)),"")</f>
        <v/>
      </c>
      <c r="UK44" s="6" t="str">
        <f>IFERROR(INDEX(Sales!$D$5:$ABF$18,MATCH(UsagePerHour!$B44,Sales!$C$5:$C$18,0),MATCH(UsagePerHour!UK$4,Sales!$D$3:$ABF$3,0))/UK$2*INDEX(Usage!$D$5:$ABF$11,MATCH(UsagePerHour!$B$36,Usage!$C$5:$C$11,0),MATCH(UsagePerHour!UK$4,Usage!$D$3:$ABF$3,0)),"")</f>
        <v/>
      </c>
      <c r="UL44" s="6" t="str">
        <f>IFERROR(INDEX(Sales!$D$5:$ABF$18,MATCH(UsagePerHour!$B44,Sales!$C$5:$C$18,0),MATCH(UsagePerHour!UL$4,Sales!$D$3:$ABF$3,0))/UL$2*INDEX(Usage!$D$5:$ABF$11,MATCH(UsagePerHour!$B$36,Usage!$C$5:$C$11,0),MATCH(UsagePerHour!UL$4,Usage!$D$3:$ABF$3,0)),"")</f>
        <v/>
      </c>
      <c r="UM44" s="6" t="str">
        <f>IFERROR(INDEX(Sales!$D$5:$ABF$18,MATCH(UsagePerHour!$B44,Sales!$C$5:$C$18,0),MATCH(UsagePerHour!UM$4,Sales!$D$3:$ABF$3,0))/UM$2*INDEX(Usage!$D$5:$ABF$11,MATCH(UsagePerHour!$B$36,Usage!$C$5:$C$11,0),MATCH(UsagePerHour!UM$4,Usage!$D$3:$ABF$3,0)),"")</f>
        <v/>
      </c>
      <c r="UN44" s="6" t="str">
        <f>IFERROR(INDEX(Sales!$D$5:$ABF$18,MATCH(UsagePerHour!$B44,Sales!$C$5:$C$18,0),MATCH(UsagePerHour!UN$4,Sales!$D$3:$ABF$3,0))/UN$2*INDEX(Usage!$D$5:$ABF$11,MATCH(UsagePerHour!$B$36,Usage!$C$5:$C$11,0),MATCH(UsagePerHour!UN$4,Usage!$D$3:$ABF$3,0)),"")</f>
        <v/>
      </c>
      <c r="UO44" s="6" t="str">
        <f>IFERROR(INDEX(Sales!$D$5:$ABF$18,MATCH(UsagePerHour!$B44,Sales!$C$5:$C$18,0),MATCH(UsagePerHour!UO$4,Sales!$D$3:$ABF$3,0))/UO$2*INDEX(Usage!$D$5:$ABF$11,MATCH(UsagePerHour!$B$36,Usage!$C$5:$C$11,0),MATCH(UsagePerHour!UO$4,Usage!$D$3:$ABF$3,0)),"")</f>
        <v/>
      </c>
      <c r="UP44" s="6" t="str">
        <f>IFERROR(INDEX(Sales!$D$5:$ABF$18,MATCH(UsagePerHour!$B44,Sales!$C$5:$C$18,0),MATCH(UsagePerHour!UP$4,Sales!$D$3:$ABF$3,0))/UP$2*INDEX(Usage!$D$5:$ABF$11,MATCH(UsagePerHour!$B$36,Usage!$C$5:$C$11,0),MATCH(UsagePerHour!UP$4,Usage!$D$3:$ABF$3,0)),"")</f>
        <v/>
      </c>
      <c r="UQ44" s="6" t="str">
        <f>IFERROR(INDEX(Sales!$D$5:$ABF$18,MATCH(UsagePerHour!$B44,Sales!$C$5:$C$18,0),MATCH(UsagePerHour!UQ$4,Sales!$D$3:$ABF$3,0))/UQ$2*INDEX(Usage!$D$5:$ABF$11,MATCH(UsagePerHour!$B$36,Usage!$C$5:$C$11,0),MATCH(UsagePerHour!UQ$4,Usage!$D$3:$ABF$3,0)),"")</f>
        <v/>
      </c>
      <c r="UR44" s="6" t="str">
        <f>IFERROR(INDEX(Sales!$D$5:$ABF$18,MATCH(UsagePerHour!$B44,Sales!$C$5:$C$18,0),MATCH(UsagePerHour!UR$4,Sales!$D$3:$ABF$3,0))/UR$2*INDEX(Usage!$D$5:$ABF$11,MATCH(UsagePerHour!$B$36,Usage!$C$5:$C$11,0),MATCH(UsagePerHour!UR$4,Usage!$D$3:$ABF$3,0)),"")</f>
        <v/>
      </c>
      <c r="US44" s="6" t="str">
        <f>IFERROR(INDEX(Sales!$D$5:$ABF$18,MATCH(UsagePerHour!$B44,Sales!$C$5:$C$18,0),MATCH(UsagePerHour!US$4,Sales!$D$3:$ABF$3,0))/US$2*INDEX(Usage!$D$5:$ABF$11,MATCH(UsagePerHour!$B$36,Usage!$C$5:$C$11,0),MATCH(UsagePerHour!US$4,Usage!$D$3:$ABF$3,0)),"")</f>
        <v/>
      </c>
      <c r="UT44" s="6" t="str">
        <f>IFERROR(INDEX(Sales!$D$5:$ABF$18,MATCH(UsagePerHour!$B44,Sales!$C$5:$C$18,0),MATCH(UsagePerHour!UT$4,Sales!$D$3:$ABF$3,0))/UT$2*INDEX(Usage!$D$5:$ABF$11,MATCH(UsagePerHour!$B$36,Usage!$C$5:$C$11,0),MATCH(UsagePerHour!UT$4,Usage!$D$3:$ABF$3,0)),"")</f>
        <v/>
      </c>
      <c r="UU44" s="6" t="str">
        <f>IFERROR(INDEX(Sales!$D$5:$ABF$18,MATCH(UsagePerHour!$B44,Sales!$C$5:$C$18,0),MATCH(UsagePerHour!UU$4,Sales!$D$3:$ABF$3,0))/UU$2*INDEX(Usage!$D$5:$ABF$11,MATCH(UsagePerHour!$B$36,Usage!$C$5:$C$11,0),MATCH(UsagePerHour!UU$4,Usage!$D$3:$ABF$3,0)),"")</f>
        <v/>
      </c>
      <c r="UV44" s="6" t="str">
        <f>IFERROR(INDEX(Sales!$D$5:$ABF$18,MATCH(UsagePerHour!$B44,Sales!$C$5:$C$18,0),MATCH(UsagePerHour!UV$4,Sales!$D$3:$ABF$3,0))/UV$2*INDEX(Usage!$D$5:$ABF$11,MATCH(UsagePerHour!$B$36,Usage!$C$5:$C$11,0),MATCH(UsagePerHour!UV$4,Usage!$D$3:$ABF$3,0)),"")</f>
        <v/>
      </c>
      <c r="UW44" s="6" t="str">
        <f>IFERROR(INDEX(Sales!$D$5:$ABF$18,MATCH(UsagePerHour!$B44,Sales!$C$5:$C$18,0),MATCH(UsagePerHour!UW$4,Sales!$D$3:$ABF$3,0))/UW$2*INDEX(Usage!$D$5:$ABF$11,MATCH(UsagePerHour!$B$36,Usage!$C$5:$C$11,0),MATCH(UsagePerHour!UW$4,Usage!$D$3:$ABF$3,0)),"")</f>
        <v/>
      </c>
      <c r="UX44" s="6" t="str">
        <f>IFERROR(INDEX(Sales!$D$5:$ABF$18,MATCH(UsagePerHour!$B44,Sales!$C$5:$C$18,0),MATCH(UsagePerHour!UX$4,Sales!$D$3:$ABF$3,0))/UX$2*INDEX(Usage!$D$5:$ABF$11,MATCH(UsagePerHour!$B$36,Usage!$C$5:$C$11,0),MATCH(UsagePerHour!UX$4,Usage!$D$3:$ABF$3,0)),"")</f>
        <v/>
      </c>
      <c r="UY44" s="6" t="str">
        <f>IFERROR(INDEX(Sales!$D$5:$ABF$18,MATCH(UsagePerHour!$B44,Sales!$C$5:$C$18,0),MATCH(UsagePerHour!UY$4,Sales!$D$3:$ABF$3,0))/UY$2*INDEX(Usage!$D$5:$ABF$11,MATCH(UsagePerHour!$B$36,Usage!$C$5:$C$11,0),MATCH(UsagePerHour!UY$4,Usage!$D$3:$ABF$3,0)),"")</f>
        <v/>
      </c>
      <c r="UZ44" s="6" t="str">
        <f>IFERROR(INDEX(Sales!$D$5:$ABF$18,MATCH(UsagePerHour!$B44,Sales!$C$5:$C$18,0),MATCH(UsagePerHour!UZ$4,Sales!$D$3:$ABF$3,0))/UZ$2*INDEX(Usage!$D$5:$ABF$11,MATCH(UsagePerHour!$B$36,Usage!$C$5:$C$11,0),MATCH(UsagePerHour!UZ$4,Usage!$D$3:$ABF$3,0)),"")</f>
        <v/>
      </c>
      <c r="VA44" s="6" t="str">
        <f>IFERROR(INDEX(Sales!$D$5:$ABF$18,MATCH(UsagePerHour!$B44,Sales!$C$5:$C$18,0),MATCH(UsagePerHour!VA$4,Sales!$D$3:$ABF$3,0))/VA$2*INDEX(Usage!$D$5:$ABF$11,MATCH(UsagePerHour!$B$36,Usage!$C$5:$C$11,0),MATCH(UsagePerHour!VA$4,Usage!$D$3:$ABF$3,0)),"")</f>
        <v/>
      </c>
      <c r="VB44" s="6" t="str">
        <f>IFERROR(INDEX(Sales!$D$5:$ABF$18,MATCH(UsagePerHour!$B44,Sales!$C$5:$C$18,0),MATCH(UsagePerHour!VB$4,Sales!$D$3:$ABF$3,0))/VB$2*INDEX(Usage!$D$5:$ABF$11,MATCH(UsagePerHour!$B$36,Usage!$C$5:$C$11,0),MATCH(UsagePerHour!VB$4,Usage!$D$3:$ABF$3,0)),"")</f>
        <v/>
      </c>
      <c r="VC44" s="6" t="str">
        <f>IFERROR(INDEX(Sales!$D$5:$ABF$18,MATCH(UsagePerHour!$B44,Sales!$C$5:$C$18,0),MATCH(UsagePerHour!VC$4,Sales!$D$3:$ABF$3,0))/VC$2*INDEX(Usage!$D$5:$ABF$11,MATCH(UsagePerHour!$B$36,Usage!$C$5:$C$11,0),MATCH(UsagePerHour!VC$4,Usage!$D$3:$ABF$3,0)),"")</f>
        <v/>
      </c>
      <c r="VD44" s="6" t="str">
        <f>IFERROR(INDEX(Sales!$D$5:$ABF$18,MATCH(UsagePerHour!$B44,Sales!$C$5:$C$18,0),MATCH(UsagePerHour!VD$4,Sales!$D$3:$ABF$3,0))/VD$2*INDEX(Usage!$D$5:$ABF$11,MATCH(UsagePerHour!$B$36,Usage!$C$5:$C$11,0),MATCH(UsagePerHour!VD$4,Usage!$D$3:$ABF$3,0)),"")</f>
        <v/>
      </c>
      <c r="VE44" s="6" t="str">
        <f>IFERROR(INDEX(Sales!$D$5:$ABF$18,MATCH(UsagePerHour!$B44,Sales!$C$5:$C$18,0),MATCH(UsagePerHour!VE$4,Sales!$D$3:$ABF$3,0))/VE$2*INDEX(Usage!$D$5:$ABF$11,MATCH(UsagePerHour!$B$36,Usage!$C$5:$C$11,0),MATCH(UsagePerHour!VE$4,Usage!$D$3:$ABF$3,0)),"")</f>
        <v/>
      </c>
      <c r="VF44" s="6" t="str">
        <f>IFERROR(INDEX(Sales!$D$5:$ABF$18,MATCH(UsagePerHour!$B44,Sales!$C$5:$C$18,0),MATCH(UsagePerHour!VF$4,Sales!$D$3:$ABF$3,0))/VF$2*INDEX(Usage!$D$5:$ABF$11,MATCH(UsagePerHour!$B$36,Usage!$C$5:$C$11,0),MATCH(UsagePerHour!VF$4,Usage!$D$3:$ABF$3,0)),"")</f>
        <v/>
      </c>
      <c r="VG44" s="6" t="str">
        <f>IFERROR(INDEX(Sales!$D$5:$ABF$18,MATCH(UsagePerHour!$B44,Sales!$C$5:$C$18,0),MATCH(UsagePerHour!VG$4,Sales!$D$3:$ABF$3,0))/VG$2*INDEX(Usage!$D$5:$ABF$11,MATCH(UsagePerHour!$B$36,Usage!$C$5:$C$11,0),MATCH(UsagePerHour!VG$4,Usage!$D$3:$ABF$3,0)),"")</f>
        <v/>
      </c>
      <c r="VH44" s="6" t="str">
        <f>IFERROR(INDEX(Sales!$D$5:$ABF$18,MATCH(UsagePerHour!$B44,Sales!$C$5:$C$18,0),MATCH(UsagePerHour!VH$4,Sales!$D$3:$ABF$3,0))/VH$2*INDEX(Usage!$D$5:$ABF$11,MATCH(UsagePerHour!$B$36,Usage!$C$5:$C$11,0),MATCH(UsagePerHour!VH$4,Usage!$D$3:$ABF$3,0)),"")</f>
        <v/>
      </c>
      <c r="VI44" s="6" t="str">
        <f>IFERROR(INDEX(Sales!$D$5:$ABF$18,MATCH(UsagePerHour!$B44,Sales!$C$5:$C$18,0),MATCH(UsagePerHour!VI$4,Sales!$D$3:$ABF$3,0))/VI$2*INDEX(Usage!$D$5:$ABF$11,MATCH(UsagePerHour!$B$36,Usage!$C$5:$C$11,0),MATCH(UsagePerHour!VI$4,Usage!$D$3:$ABF$3,0)),"")</f>
        <v/>
      </c>
      <c r="VJ44" s="6" t="str">
        <f>IFERROR(INDEX(Sales!$D$5:$ABF$18,MATCH(UsagePerHour!$B44,Sales!$C$5:$C$18,0),MATCH(UsagePerHour!VJ$4,Sales!$D$3:$ABF$3,0))/VJ$2*INDEX(Usage!$D$5:$ABF$11,MATCH(UsagePerHour!$B$36,Usage!$C$5:$C$11,0),MATCH(UsagePerHour!VJ$4,Usage!$D$3:$ABF$3,0)),"")</f>
        <v/>
      </c>
      <c r="VK44" s="6" t="str">
        <f>IFERROR(INDEX(Sales!$D$5:$ABF$18,MATCH(UsagePerHour!$B44,Sales!$C$5:$C$18,0),MATCH(UsagePerHour!VK$4,Sales!$D$3:$ABF$3,0))/VK$2*INDEX(Usage!$D$5:$ABF$11,MATCH(UsagePerHour!$B$36,Usage!$C$5:$C$11,0),MATCH(UsagePerHour!VK$4,Usage!$D$3:$ABF$3,0)),"")</f>
        <v/>
      </c>
      <c r="VL44" s="6" t="str">
        <f>IFERROR(INDEX(Sales!$D$5:$ABF$18,MATCH(UsagePerHour!$B44,Sales!$C$5:$C$18,0),MATCH(UsagePerHour!VL$4,Sales!$D$3:$ABF$3,0))/VL$2*INDEX(Usage!$D$5:$ABF$11,MATCH(UsagePerHour!$B$36,Usage!$C$5:$C$11,0),MATCH(UsagePerHour!VL$4,Usage!$D$3:$ABF$3,0)),"")</f>
        <v/>
      </c>
      <c r="VM44" s="6" t="str">
        <f>IFERROR(INDEX(Sales!$D$5:$ABF$18,MATCH(UsagePerHour!$B44,Sales!$C$5:$C$18,0),MATCH(UsagePerHour!VM$4,Sales!$D$3:$ABF$3,0))/VM$2*INDEX(Usage!$D$5:$ABF$11,MATCH(UsagePerHour!$B$36,Usage!$C$5:$C$11,0),MATCH(UsagePerHour!VM$4,Usage!$D$3:$ABF$3,0)),"")</f>
        <v/>
      </c>
      <c r="VN44" s="6" t="str">
        <f>IFERROR(INDEX(Sales!$D$5:$ABF$18,MATCH(UsagePerHour!$B44,Sales!$C$5:$C$18,0),MATCH(UsagePerHour!VN$4,Sales!$D$3:$ABF$3,0))/VN$2*INDEX(Usage!$D$5:$ABF$11,MATCH(UsagePerHour!$B$36,Usage!$C$5:$C$11,0),MATCH(UsagePerHour!VN$4,Usage!$D$3:$ABF$3,0)),"")</f>
        <v/>
      </c>
      <c r="VO44" s="6" t="str">
        <f>IFERROR(INDEX(Sales!$D$5:$ABF$18,MATCH(UsagePerHour!$B44,Sales!$C$5:$C$18,0),MATCH(UsagePerHour!VO$4,Sales!$D$3:$ABF$3,0))/VO$2*INDEX(Usage!$D$5:$ABF$11,MATCH(UsagePerHour!$B$36,Usage!$C$5:$C$11,0),MATCH(UsagePerHour!VO$4,Usage!$D$3:$ABF$3,0)),"")</f>
        <v/>
      </c>
      <c r="VP44" s="6" t="str">
        <f>IFERROR(INDEX(Sales!$D$5:$ABF$18,MATCH(UsagePerHour!$B44,Sales!$C$5:$C$18,0),MATCH(UsagePerHour!VP$4,Sales!$D$3:$ABF$3,0))/VP$2*INDEX(Usage!$D$5:$ABF$11,MATCH(UsagePerHour!$B$36,Usage!$C$5:$C$11,0),MATCH(UsagePerHour!VP$4,Usage!$D$3:$ABF$3,0)),"")</f>
        <v/>
      </c>
      <c r="VQ44" s="6" t="str">
        <f>IFERROR(INDEX(Sales!$D$5:$ABF$18,MATCH(UsagePerHour!$B44,Sales!$C$5:$C$18,0),MATCH(UsagePerHour!VQ$4,Sales!$D$3:$ABF$3,0))/VQ$2*INDEX(Usage!$D$5:$ABF$11,MATCH(UsagePerHour!$B$36,Usage!$C$5:$C$11,0),MATCH(UsagePerHour!VQ$4,Usage!$D$3:$ABF$3,0)),"")</f>
        <v/>
      </c>
      <c r="VR44" s="6" t="str">
        <f>IFERROR(INDEX(Sales!$D$5:$ABF$18,MATCH(UsagePerHour!$B44,Sales!$C$5:$C$18,0),MATCH(UsagePerHour!VR$4,Sales!$D$3:$ABF$3,0))/VR$2*INDEX(Usage!$D$5:$ABF$11,MATCH(UsagePerHour!$B$36,Usage!$C$5:$C$11,0),MATCH(UsagePerHour!VR$4,Usage!$D$3:$ABF$3,0)),"")</f>
        <v/>
      </c>
      <c r="VS44" s="6" t="str">
        <f>IFERROR(INDEX(Sales!$D$5:$ABF$18,MATCH(UsagePerHour!$B44,Sales!$C$5:$C$18,0),MATCH(UsagePerHour!VS$4,Sales!$D$3:$ABF$3,0))/VS$2*INDEX(Usage!$D$5:$ABF$11,MATCH(UsagePerHour!$B$36,Usage!$C$5:$C$11,0),MATCH(UsagePerHour!VS$4,Usage!$D$3:$ABF$3,0)),"")</f>
        <v/>
      </c>
      <c r="VT44" s="6" t="str">
        <f>IFERROR(INDEX(Sales!$D$5:$ABF$18,MATCH(UsagePerHour!$B44,Sales!$C$5:$C$18,0),MATCH(UsagePerHour!VT$4,Sales!$D$3:$ABF$3,0))/VT$2*INDEX(Usage!$D$5:$ABF$11,MATCH(UsagePerHour!$B$36,Usage!$C$5:$C$11,0),MATCH(UsagePerHour!VT$4,Usage!$D$3:$ABF$3,0)),"")</f>
        <v/>
      </c>
      <c r="VU44" s="6" t="str">
        <f>IFERROR(INDEX(Sales!$D$5:$ABF$18,MATCH(UsagePerHour!$B44,Sales!$C$5:$C$18,0),MATCH(UsagePerHour!VU$4,Sales!$D$3:$ABF$3,0))/VU$2*INDEX(Usage!$D$5:$ABF$11,MATCH(UsagePerHour!$B$36,Usage!$C$5:$C$11,0),MATCH(UsagePerHour!VU$4,Usage!$D$3:$ABF$3,0)),"")</f>
        <v/>
      </c>
      <c r="VV44" s="6" t="str">
        <f>IFERROR(INDEX(Sales!$D$5:$ABF$18,MATCH(UsagePerHour!$B44,Sales!$C$5:$C$18,0),MATCH(UsagePerHour!VV$4,Sales!$D$3:$ABF$3,0))/VV$2*INDEX(Usage!$D$5:$ABF$11,MATCH(UsagePerHour!$B$36,Usage!$C$5:$C$11,0),MATCH(UsagePerHour!VV$4,Usage!$D$3:$ABF$3,0)),"")</f>
        <v/>
      </c>
      <c r="VW44" s="6" t="str">
        <f>IFERROR(INDEX(Sales!$D$5:$ABF$18,MATCH(UsagePerHour!$B44,Sales!$C$5:$C$18,0),MATCH(UsagePerHour!VW$4,Sales!$D$3:$ABF$3,0))/VW$2*INDEX(Usage!$D$5:$ABF$11,MATCH(UsagePerHour!$B$36,Usage!$C$5:$C$11,0),MATCH(UsagePerHour!VW$4,Usage!$D$3:$ABF$3,0)),"")</f>
        <v/>
      </c>
      <c r="VX44" s="6" t="str">
        <f>IFERROR(INDEX(Sales!$D$5:$ABF$18,MATCH(UsagePerHour!$B44,Sales!$C$5:$C$18,0),MATCH(UsagePerHour!VX$4,Sales!$D$3:$ABF$3,0))/VX$2*INDEX(Usage!$D$5:$ABF$11,MATCH(UsagePerHour!$B$36,Usage!$C$5:$C$11,0),MATCH(UsagePerHour!VX$4,Usage!$D$3:$ABF$3,0)),"")</f>
        <v/>
      </c>
      <c r="VY44" s="6" t="str">
        <f>IFERROR(INDEX(Sales!$D$5:$ABF$18,MATCH(UsagePerHour!$B44,Sales!$C$5:$C$18,0),MATCH(UsagePerHour!VY$4,Sales!$D$3:$ABF$3,0))/VY$2*INDEX(Usage!$D$5:$ABF$11,MATCH(UsagePerHour!$B$36,Usage!$C$5:$C$11,0),MATCH(UsagePerHour!VY$4,Usage!$D$3:$ABF$3,0)),"")</f>
        <v/>
      </c>
      <c r="VZ44" s="6" t="str">
        <f>IFERROR(INDEX(Sales!$D$5:$ABF$18,MATCH(UsagePerHour!$B44,Sales!$C$5:$C$18,0),MATCH(UsagePerHour!VZ$4,Sales!$D$3:$ABF$3,0))/VZ$2*INDEX(Usage!$D$5:$ABF$11,MATCH(UsagePerHour!$B$36,Usage!$C$5:$C$11,0),MATCH(UsagePerHour!VZ$4,Usage!$D$3:$ABF$3,0)),"")</f>
        <v/>
      </c>
      <c r="WA44" s="6" t="str">
        <f>IFERROR(INDEX(Sales!$D$5:$ABF$18,MATCH(UsagePerHour!$B44,Sales!$C$5:$C$18,0),MATCH(UsagePerHour!WA$4,Sales!$D$3:$ABF$3,0))/WA$2*INDEX(Usage!$D$5:$ABF$11,MATCH(UsagePerHour!$B$36,Usage!$C$5:$C$11,0),MATCH(UsagePerHour!WA$4,Usage!$D$3:$ABF$3,0)),"")</f>
        <v/>
      </c>
      <c r="WB44" s="6" t="str">
        <f>IFERROR(INDEX(Sales!$D$5:$ABF$18,MATCH(UsagePerHour!$B44,Sales!$C$5:$C$18,0),MATCH(UsagePerHour!WB$4,Sales!$D$3:$ABF$3,0))/WB$2*INDEX(Usage!$D$5:$ABF$11,MATCH(UsagePerHour!$B$36,Usage!$C$5:$C$11,0),MATCH(UsagePerHour!WB$4,Usage!$D$3:$ABF$3,0)),"")</f>
        <v/>
      </c>
      <c r="WC44" s="6" t="str">
        <f>IFERROR(INDEX(Sales!$D$5:$ABF$18,MATCH(UsagePerHour!$B44,Sales!$C$5:$C$18,0),MATCH(UsagePerHour!WC$4,Sales!$D$3:$ABF$3,0))/WC$2*INDEX(Usage!$D$5:$ABF$11,MATCH(UsagePerHour!$B$36,Usage!$C$5:$C$11,0),MATCH(UsagePerHour!WC$4,Usage!$D$3:$ABF$3,0)),"")</f>
        <v/>
      </c>
      <c r="WD44" s="6" t="str">
        <f>IFERROR(INDEX(Sales!$D$5:$ABF$18,MATCH(UsagePerHour!$B44,Sales!$C$5:$C$18,0),MATCH(UsagePerHour!WD$4,Sales!$D$3:$ABF$3,0))/WD$2*INDEX(Usage!$D$5:$ABF$11,MATCH(UsagePerHour!$B$36,Usage!$C$5:$C$11,0),MATCH(UsagePerHour!WD$4,Usage!$D$3:$ABF$3,0)),"")</f>
        <v/>
      </c>
      <c r="WE44" s="6" t="str">
        <f>IFERROR(INDEX(Sales!$D$5:$ABF$18,MATCH(UsagePerHour!$B44,Sales!$C$5:$C$18,0),MATCH(UsagePerHour!WE$4,Sales!$D$3:$ABF$3,0))/WE$2*INDEX(Usage!$D$5:$ABF$11,MATCH(UsagePerHour!$B$36,Usage!$C$5:$C$11,0),MATCH(UsagePerHour!WE$4,Usage!$D$3:$ABF$3,0)),"")</f>
        <v/>
      </c>
      <c r="WF44" s="6" t="str">
        <f>IFERROR(INDEX(Sales!$D$5:$ABF$18,MATCH(UsagePerHour!$B44,Sales!$C$5:$C$18,0),MATCH(UsagePerHour!WF$4,Sales!$D$3:$ABF$3,0))/WF$2*INDEX(Usage!$D$5:$ABF$11,MATCH(UsagePerHour!$B$36,Usage!$C$5:$C$11,0),MATCH(UsagePerHour!WF$4,Usage!$D$3:$ABF$3,0)),"")</f>
        <v/>
      </c>
      <c r="WG44" s="6" t="str">
        <f>IFERROR(INDEX(Sales!$D$5:$ABF$18,MATCH(UsagePerHour!$B44,Sales!$C$5:$C$18,0),MATCH(UsagePerHour!WG$4,Sales!$D$3:$ABF$3,0))/WG$2*INDEX(Usage!$D$5:$ABF$11,MATCH(UsagePerHour!$B$36,Usage!$C$5:$C$11,0),MATCH(UsagePerHour!WG$4,Usage!$D$3:$ABF$3,0)),"")</f>
        <v/>
      </c>
      <c r="WH44" s="6" t="str">
        <f>IFERROR(INDEX(Sales!$D$5:$ABF$18,MATCH(UsagePerHour!$B44,Sales!$C$5:$C$18,0),MATCH(UsagePerHour!WH$4,Sales!$D$3:$ABF$3,0))/WH$2*INDEX(Usage!$D$5:$ABF$11,MATCH(UsagePerHour!$B$36,Usage!$C$5:$C$11,0),MATCH(UsagePerHour!WH$4,Usage!$D$3:$ABF$3,0)),"")</f>
        <v/>
      </c>
      <c r="WI44" s="6" t="str">
        <f>IFERROR(INDEX(Sales!$D$5:$ABF$18,MATCH(UsagePerHour!$B44,Sales!$C$5:$C$18,0),MATCH(UsagePerHour!WI$4,Sales!$D$3:$ABF$3,0))/WI$2*INDEX(Usage!$D$5:$ABF$11,MATCH(UsagePerHour!$B$36,Usage!$C$5:$C$11,0),MATCH(UsagePerHour!WI$4,Usage!$D$3:$ABF$3,0)),"")</f>
        <v/>
      </c>
      <c r="WJ44" s="6" t="str">
        <f>IFERROR(INDEX(Sales!$D$5:$ABF$18,MATCH(UsagePerHour!$B44,Sales!$C$5:$C$18,0),MATCH(UsagePerHour!WJ$4,Sales!$D$3:$ABF$3,0))/WJ$2*INDEX(Usage!$D$5:$ABF$11,MATCH(UsagePerHour!$B$36,Usage!$C$5:$C$11,0),MATCH(UsagePerHour!WJ$4,Usage!$D$3:$ABF$3,0)),"")</f>
        <v/>
      </c>
      <c r="WK44" s="6" t="str">
        <f>IFERROR(INDEX(Sales!$D$5:$ABF$18,MATCH(UsagePerHour!$B44,Sales!$C$5:$C$18,0),MATCH(UsagePerHour!WK$4,Sales!$D$3:$ABF$3,0))/WK$2*INDEX(Usage!$D$5:$ABF$11,MATCH(UsagePerHour!$B$36,Usage!$C$5:$C$11,0),MATCH(UsagePerHour!WK$4,Usage!$D$3:$ABF$3,0)),"")</f>
        <v/>
      </c>
      <c r="WL44" s="6" t="str">
        <f>IFERROR(INDEX(Sales!$D$5:$ABF$18,MATCH(UsagePerHour!$B44,Sales!$C$5:$C$18,0),MATCH(UsagePerHour!WL$4,Sales!$D$3:$ABF$3,0))/WL$2*INDEX(Usage!$D$5:$ABF$11,MATCH(UsagePerHour!$B$36,Usage!$C$5:$C$11,0),MATCH(UsagePerHour!WL$4,Usage!$D$3:$ABF$3,0)),"")</f>
        <v/>
      </c>
      <c r="WM44" s="6" t="str">
        <f>IFERROR(INDEX(Sales!$D$5:$ABF$18,MATCH(UsagePerHour!$B44,Sales!$C$5:$C$18,0),MATCH(UsagePerHour!WM$4,Sales!$D$3:$ABF$3,0))/WM$2*INDEX(Usage!$D$5:$ABF$11,MATCH(UsagePerHour!$B$36,Usage!$C$5:$C$11,0),MATCH(UsagePerHour!WM$4,Usage!$D$3:$ABF$3,0)),"")</f>
        <v/>
      </c>
      <c r="WN44" s="6" t="str">
        <f>IFERROR(INDEX(Sales!$D$5:$ABF$18,MATCH(UsagePerHour!$B44,Sales!$C$5:$C$18,0),MATCH(UsagePerHour!WN$4,Sales!$D$3:$ABF$3,0))/WN$2*INDEX(Usage!$D$5:$ABF$11,MATCH(UsagePerHour!$B$36,Usage!$C$5:$C$11,0),MATCH(UsagePerHour!WN$4,Usage!$D$3:$ABF$3,0)),"")</f>
        <v/>
      </c>
      <c r="WO44" s="6" t="str">
        <f>IFERROR(INDEX(Sales!$D$5:$ABF$18,MATCH(UsagePerHour!$B44,Sales!$C$5:$C$18,0),MATCH(UsagePerHour!WO$4,Sales!$D$3:$ABF$3,0))/WO$2*INDEX(Usage!$D$5:$ABF$11,MATCH(UsagePerHour!$B$36,Usage!$C$5:$C$11,0),MATCH(UsagePerHour!WO$4,Usage!$D$3:$ABF$3,0)),"")</f>
        <v/>
      </c>
      <c r="WP44" s="6" t="str">
        <f>IFERROR(INDEX(Sales!$D$5:$ABF$18,MATCH(UsagePerHour!$B44,Sales!$C$5:$C$18,0),MATCH(UsagePerHour!WP$4,Sales!$D$3:$ABF$3,0))/WP$2*INDEX(Usage!$D$5:$ABF$11,MATCH(UsagePerHour!$B$36,Usage!$C$5:$C$11,0),MATCH(UsagePerHour!WP$4,Usage!$D$3:$ABF$3,0)),"")</f>
        <v/>
      </c>
      <c r="WQ44" s="6" t="str">
        <f>IFERROR(INDEX(Sales!$D$5:$ABF$18,MATCH(UsagePerHour!$B44,Sales!$C$5:$C$18,0),MATCH(UsagePerHour!WQ$4,Sales!$D$3:$ABF$3,0))/WQ$2*INDEX(Usage!$D$5:$ABF$11,MATCH(UsagePerHour!$B$36,Usage!$C$5:$C$11,0),MATCH(UsagePerHour!WQ$4,Usage!$D$3:$ABF$3,0)),"")</f>
        <v/>
      </c>
      <c r="WR44" s="6" t="str">
        <f>IFERROR(INDEX(Sales!$D$5:$ABF$18,MATCH(UsagePerHour!$B44,Sales!$C$5:$C$18,0),MATCH(UsagePerHour!WR$4,Sales!$D$3:$ABF$3,0))/WR$2*INDEX(Usage!$D$5:$ABF$11,MATCH(UsagePerHour!$B$36,Usage!$C$5:$C$11,0),MATCH(UsagePerHour!WR$4,Usage!$D$3:$ABF$3,0)),"")</f>
        <v/>
      </c>
      <c r="WS44" s="6" t="str">
        <f>IFERROR(INDEX(Sales!$D$5:$ABF$18,MATCH(UsagePerHour!$B44,Sales!$C$5:$C$18,0),MATCH(UsagePerHour!WS$4,Sales!$D$3:$ABF$3,0))/WS$2*INDEX(Usage!$D$5:$ABF$11,MATCH(UsagePerHour!$B$36,Usage!$C$5:$C$11,0),MATCH(UsagePerHour!WS$4,Usage!$D$3:$ABF$3,0)),"")</f>
        <v/>
      </c>
      <c r="WT44" s="6" t="str">
        <f>IFERROR(INDEX(Sales!$D$5:$ABF$18,MATCH(UsagePerHour!$B44,Sales!$C$5:$C$18,0),MATCH(UsagePerHour!WT$4,Sales!$D$3:$ABF$3,0))/WT$2*INDEX(Usage!$D$5:$ABF$11,MATCH(UsagePerHour!$B$36,Usage!$C$5:$C$11,0),MATCH(UsagePerHour!WT$4,Usage!$D$3:$ABF$3,0)),"")</f>
        <v/>
      </c>
      <c r="WU44" s="6" t="str">
        <f>IFERROR(INDEX(Sales!$D$5:$ABF$18,MATCH(UsagePerHour!$B44,Sales!$C$5:$C$18,0),MATCH(UsagePerHour!WU$4,Sales!$D$3:$ABF$3,0))/WU$2*INDEX(Usage!$D$5:$ABF$11,MATCH(UsagePerHour!$B$36,Usage!$C$5:$C$11,0),MATCH(UsagePerHour!WU$4,Usage!$D$3:$ABF$3,0)),"")</f>
        <v/>
      </c>
      <c r="WV44" s="6" t="str">
        <f>IFERROR(INDEX(Sales!$D$5:$ABF$18,MATCH(UsagePerHour!$B44,Sales!$C$5:$C$18,0),MATCH(UsagePerHour!WV$4,Sales!$D$3:$ABF$3,0))/WV$2*INDEX(Usage!$D$5:$ABF$11,MATCH(UsagePerHour!$B$36,Usage!$C$5:$C$11,0),MATCH(UsagePerHour!WV$4,Usage!$D$3:$ABF$3,0)),"")</f>
        <v/>
      </c>
      <c r="WW44" s="6" t="str">
        <f>IFERROR(INDEX(Sales!$D$5:$ABF$18,MATCH(UsagePerHour!$B44,Sales!$C$5:$C$18,0),MATCH(UsagePerHour!WW$4,Sales!$D$3:$ABF$3,0))/WW$2*INDEX(Usage!$D$5:$ABF$11,MATCH(UsagePerHour!$B$36,Usage!$C$5:$C$11,0),MATCH(UsagePerHour!WW$4,Usage!$D$3:$ABF$3,0)),"")</f>
        <v/>
      </c>
      <c r="WX44" s="6" t="str">
        <f>IFERROR(INDEX(Sales!$D$5:$ABF$18,MATCH(UsagePerHour!$B44,Sales!$C$5:$C$18,0),MATCH(UsagePerHour!WX$4,Sales!$D$3:$ABF$3,0))/WX$2*INDEX(Usage!$D$5:$ABF$11,MATCH(UsagePerHour!$B$36,Usage!$C$5:$C$11,0),MATCH(UsagePerHour!WX$4,Usage!$D$3:$ABF$3,0)),"")</f>
        <v/>
      </c>
      <c r="WY44" s="6" t="str">
        <f>IFERROR(INDEX(Sales!$D$5:$ABF$18,MATCH(UsagePerHour!$B44,Sales!$C$5:$C$18,0),MATCH(UsagePerHour!WY$4,Sales!$D$3:$ABF$3,0))/WY$2*INDEX(Usage!$D$5:$ABF$11,MATCH(UsagePerHour!$B$36,Usage!$C$5:$C$11,0),MATCH(UsagePerHour!WY$4,Usage!$D$3:$ABF$3,0)),"")</f>
        <v/>
      </c>
      <c r="WZ44" s="6" t="str">
        <f>IFERROR(INDEX(Sales!$D$5:$ABF$18,MATCH(UsagePerHour!$B44,Sales!$C$5:$C$18,0),MATCH(UsagePerHour!WZ$4,Sales!$D$3:$ABF$3,0))/WZ$2*INDEX(Usage!$D$5:$ABF$11,MATCH(UsagePerHour!$B$36,Usage!$C$5:$C$11,0),MATCH(UsagePerHour!WZ$4,Usage!$D$3:$ABF$3,0)),"")</f>
        <v/>
      </c>
      <c r="XA44" s="6" t="str">
        <f>IFERROR(INDEX(Sales!$D$5:$ABF$18,MATCH(UsagePerHour!$B44,Sales!$C$5:$C$18,0),MATCH(UsagePerHour!XA$4,Sales!$D$3:$ABF$3,0))/XA$2*INDEX(Usage!$D$5:$ABF$11,MATCH(UsagePerHour!$B$36,Usage!$C$5:$C$11,0),MATCH(UsagePerHour!XA$4,Usage!$D$3:$ABF$3,0)),"")</f>
        <v/>
      </c>
      <c r="XB44" s="6" t="str">
        <f>IFERROR(INDEX(Sales!$D$5:$ABF$18,MATCH(UsagePerHour!$B44,Sales!$C$5:$C$18,0),MATCH(UsagePerHour!XB$4,Sales!$D$3:$ABF$3,0))/XB$2*INDEX(Usage!$D$5:$ABF$11,MATCH(UsagePerHour!$B$36,Usage!$C$5:$C$11,0),MATCH(UsagePerHour!XB$4,Usage!$D$3:$ABF$3,0)),"")</f>
        <v/>
      </c>
      <c r="XC44" s="6" t="str">
        <f>IFERROR(INDEX(Sales!$D$5:$ABF$18,MATCH(UsagePerHour!$B44,Sales!$C$5:$C$18,0),MATCH(UsagePerHour!XC$4,Sales!$D$3:$ABF$3,0))/XC$2*INDEX(Usage!$D$5:$ABF$11,MATCH(UsagePerHour!$B$36,Usage!$C$5:$C$11,0),MATCH(UsagePerHour!XC$4,Usage!$D$3:$ABF$3,0)),"")</f>
        <v/>
      </c>
      <c r="XD44" s="6" t="str">
        <f>IFERROR(INDEX(Sales!$D$5:$ABF$18,MATCH(UsagePerHour!$B44,Sales!$C$5:$C$18,0),MATCH(UsagePerHour!XD$4,Sales!$D$3:$ABF$3,0))/XD$2*INDEX(Usage!$D$5:$ABF$11,MATCH(UsagePerHour!$B$36,Usage!$C$5:$C$11,0),MATCH(UsagePerHour!XD$4,Usage!$D$3:$ABF$3,0)),"")</f>
        <v/>
      </c>
      <c r="XE44" s="6" t="str">
        <f>IFERROR(INDEX(Sales!$D$5:$ABF$18,MATCH(UsagePerHour!$B44,Sales!$C$5:$C$18,0),MATCH(UsagePerHour!XE$4,Sales!$D$3:$ABF$3,0))/XE$2*INDEX(Usage!$D$5:$ABF$11,MATCH(UsagePerHour!$B$36,Usage!$C$5:$C$11,0),MATCH(UsagePerHour!XE$4,Usage!$D$3:$ABF$3,0)),"")</f>
        <v/>
      </c>
      <c r="XF44" s="6" t="str">
        <f>IFERROR(INDEX(Sales!$D$5:$ABF$18,MATCH(UsagePerHour!$B44,Sales!$C$5:$C$18,0),MATCH(UsagePerHour!XF$4,Sales!$D$3:$ABF$3,0))/XF$2*INDEX(Usage!$D$5:$ABF$11,MATCH(UsagePerHour!$B$36,Usage!$C$5:$C$11,0),MATCH(UsagePerHour!XF$4,Usage!$D$3:$ABF$3,0)),"")</f>
        <v/>
      </c>
      <c r="XG44" s="6" t="str">
        <f>IFERROR(INDEX(Sales!$D$5:$ABF$18,MATCH(UsagePerHour!$B44,Sales!$C$5:$C$18,0),MATCH(UsagePerHour!XG$4,Sales!$D$3:$ABF$3,0))/XG$2*INDEX(Usage!$D$5:$ABF$11,MATCH(UsagePerHour!$B$36,Usage!$C$5:$C$11,0),MATCH(UsagePerHour!XG$4,Usage!$D$3:$ABF$3,0)),"")</f>
        <v/>
      </c>
      <c r="XH44" s="6" t="str">
        <f>IFERROR(INDEX(Sales!$D$5:$ABF$18,MATCH(UsagePerHour!$B44,Sales!$C$5:$C$18,0),MATCH(UsagePerHour!XH$4,Sales!$D$3:$ABF$3,0))/XH$2*INDEX(Usage!$D$5:$ABF$11,MATCH(UsagePerHour!$B$36,Usage!$C$5:$C$11,0),MATCH(UsagePerHour!XH$4,Usage!$D$3:$ABF$3,0)),"")</f>
        <v/>
      </c>
      <c r="XI44" s="6" t="str">
        <f>IFERROR(INDEX(Sales!$D$5:$ABF$18,MATCH(UsagePerHour!$B44,Sales!$C$5:$C$18,0),MATCH(UsagePerHour!XI$4,Sales!$D$3:$ABF$3,0))/XI$2*INDEX(Usage!$D$5:$ABF$11,MATCH(UsagePerHour!$B$36,Usage!$C$5:$C$11,0),MATCH(UsagePerHour!XI$4,Usage!$D$3:$ABF$3,0)),"")</f>
        <v/>
      </c>
      <c r="XJ44" s="6" t="str">
        <f>IFERROR(INDEX(Sales!$D$5:$ABF$18,MATCH(UsagePerHour!$B44,Sales!$C$5:$C$18,0),MATCH(UsagePerHour!XJ$4,Sales!$D$3:$ABF$3,0))/XJ$2*INDEX(Usage!$D$5:$ABF$11,MATCH(UsagePerHour!$B$36,Usage!$C$5:$C$11,0),MATCH(UsagePerHour!XJ$4,Usage!$D$3:$ABF$3,0)),"")</f>
        <v/>
      </c>
      <c r="XK44" s="6" t="str">
        <f>IFERROR(INDEX(Sales!$D$5:$ABF$18,MATCH(UsagePerHour!$B44,Sales!$C$5:$C$18,0),MATCH(UsagePerHour!XK$4,Sales!$D$3:$ABF$3,0))/XK$2*INDEX(Usage!$D$5:$ABF$11,MATCH(UsagePerHour!$B$36,Usage!$C$5:$C$11,0),MATCH(UsagePerHour!XK$4,Usage!$D$3:$ABF$3,0)),"")</f>
        <v/>
      </c>
      <c r="XL44" s="6" t="str">
        <f>IFERROR(INDEX(Sales!$D$5:$ABF$18,MATCH(UsagePerHour!$B44,Sales!$C$5:$C$18,0),MATCH(UsagePerHour!XL$4,Sales!$D$3:$ABF$3,0))/XL$2*INDEX(Usage!$D$5:$ABF$11,MATCH(UsagePerHour!$B$36,Usage!$C$5:$C$11,0),MATCH(UsagePerHour!XL$4,Usage!$D$3:$ABF$3,0)),"")</f>
        <v/>
      </c>
      <c r="XM44" s="6" t="str">
        <f>IFERROR(INDEX(Sales!$D$5:$ABF$18,MATCH(UsagePerHour!$B44,Sales!$C$5:$C$18,0),MATCH(UsagePerHour!XM$4,Sales!$D$3:$ABF$3,0))/XM$2*INDEX(Usage!$D$5:$ABF$11,MATCH(UsagePerHour!$B$36,Usage!$C$5:$C$11,0),MATCH(UsagePerHour!XM$4,Usage!$D$3:$ABF$3,0)),"")</f>
        <v/>
      </c>
      <c r="XN44" s="6" t="str">
        <f>IFERROR(INDEX(Sales!$D$5:$ABF$18,MATCH(UsagePerHour!$B44,Sales!$C$5:$C$18,0),MATCH(UsagePerHour!XN$4,Sales!$D$3:$ABF$3,0))/XN$2*INDEX(Usage!$D$5:$ABF$11,MATCH(UsagePerHour!$B$36,Usage!$C$5:$C$11,0),MATCH(UsagePerHour!XN$4,Usage!$D$3:$ABF$3,0)),"")</f>
        <v/>
      </c>
      <c r="XO44" s="6" t="str">
        <f>IFERROR(INDEX(Sales!$D$5:$ABF$18,MATCH(UsagePerHour!$B44,Sales!$C$5:$C$18,0),MATCH(UsagePerHour!XO$4,Sales!$D$3:$ABF$3,0))/XO$2*INDEX(Usage!$D$5:$ABF$11,MATCH(UsagePerHour!$B$36,Usage!$C$5:$C$11,0),MATCH(UsagePerHour!XO$4,Usage!$D$3:$ABF$3,0)),"")</f>
        <v/>
      </c>
      <c r="XP44" s="6" t="str">
        <f>IFERROR(INDEX(Sales!$D$5:$ABF$18,MATCH(UsagePerHour!$B44,Sales!$C$5:$C$18,0),MATCH(UsagePerHour!XP$4,Sales!$D$3:$ABF$3,0))/XP$2*INDEX(Usage!$D$5:$ABF$11,MATCH(UsagePerHour!$B$36,Usage!$C$5:$C$11,0),MATCH(UsagePerHour!XP$4,Usage!$D$3:$ABF$3,0)),"")</f>
        <v/>
      </c>
      <c r="XQ44" s="6" t="str">
        <f>IFERROR(INDEX(Sales!$D$5:$ABF$18,MATCH(UsagePerHour!$B44,Sales!$C$5:$C$18,0),MATCH(UsagePerHour!XQ$4,Sales!$D$3:$ABF$3,0))/XQ$2*INDEX(Usage!$D$5:$ABF$11,MATCH(UsagePerHour!$B$36,Usage!$C$5:$C$11,0),MATCH(UsagePerHour!XQ$4,Usage!$D$3:$ABF$3,0)),"")</f>
        <v/>
      </c>
      <c r="XR44" s="6" t="str">
        <f>IFERROR(INDEX(Sales!$D$5:$ABF$18,MATCH(UsagePerHour!$B44,Sales!$C$5:$C$18,0),MATCH(UsagePerHour!XR$4,Sales!$D$3:$ABF$3,0))/XR$2*INDEX(Usage!$D$5:$ABF$11,MATCH(UsagePerHour!$B$36,Usage!$C$5:$C$11,0),MATCH(UsagePerHour!XR$4,Usage!$D$3:$ABF$3,0)),"")</f>
        <v/>
      </c>
      <c r="XS44" s="6" t="str">
        <f>IFERROR(INDEX(Sales!$D$5:$ABF$18,MATCH(UsagePerHour!$B44,Sales!$C$5:$C$18,0),MATCH(UsagePerHour!XS$4,Sales!$D$3:$ABF$3,0))/XS$2*INDEX(Usage!$D$5:$ABF$11,MATCH(UsagePerHour!$B$36,Usage!$C$5:$C$11,0),MATCH(UsagePerHour!XS$4,Usage!$D$3:$ABF$3,0)),"")</f>
        <v/>
      </c>
      <c r="XT44" s="6" t="str">
        <f>IFERROR(INDEX(Sales!$D$5:$ABF$18,MATCH(UsagePerHour!$B44,Sales!$C$5:$C$18,0),MATCH(UsagePerHour!XT$4,Sales!$D$3:$ABF$3,0))/XT$2*INDEX(Usage!$D$5:$ABF$11,MATCH(UsagePerHour!$B$36,Usage!$C$5:$C$11,0),MATCH(UsagePerHour!XT$4,Usage!$D$3:$ABF$3,0)),"")</f>
        <v/>
      </c>
      <c r="XU44" s="6" t="str">
        <f>IFERROR(INDEX(Sales!$D$5:$ABF$18,MATCH(UsagePerHour!$B44,Sales!$C$5:$C$18,0),MATCH(UsagePerHour!XU$4,Sales!$D$3:$ABF$3,0))/XU$2*INDEX(Usage!$D$5:$ABF$11,MATCH(UsagePerHour!$B$36,Usage!$C$5:$C$11,0),MATCH(UsagePerHour!XU$4,Usage!$D$3:$ABF$3,0)),"")</f>
        <v/>
      </c>
      <c r="XV44" s="6" t="str">
        <f>IFERROR(INDEX(Sales!$D$5:$ABF$18,MATCH(UsagePerHour!$B44,Sales!$C$5:$C$18,0),MATCH(UsagePerHour!XV$4,Sales!$D$3:$ABF$3,0))/XV$2*INDEX(Usage!$D$5:$ABF$11,MATCH(UsagePerHour!$B$36,Usage!$C$5:$C$11,0),MATCH(UsagePerHour!XV$4,Usage!$D$3:$ABF$3,0)),"")</f>
        <v/>
      </c>
      <c r="XW44" s="6" t="str">
        <f>IFERROR(INDEX(Sales!$D$5:$ABF$18,MATCH(UsagePerHour!$B44,Sales!$C$5:$C$18,0),MATCH(UsagePerHour!XW$4,Sales!$D$3:$ABF$3,0))/XW$2*INDEX(Usage!$D$5:$ABF$11,MATCH(UsagePerHour!$B$36,Usage!$C$5:$C$11,0),MATCH(UsagePerHour!XW$4,Usage!$D$3:$ABF$3,0)),"")</f>
        <v/>
      </c>
      <c r="XX44" s="6" t="str">
        <f>IFERROR(INDEX(Sales!$D$5:$ABF$18,MATCH(UsagePerHour!$B44,Sales!$C$5:$C$18,0),MATCH(UsagePerHour!XX$4,Sales!$D$3:$ABF$3,0))/XX$2*INDEX(Usage!$D$5:$ABF$11,MATCH(UsagePerHour!$B$36,Usage!$C$5:$C$11,0),MATCH(UsagePerHour!XX$4,Usage!$D$3:$ABF$3,0)),"")</f>
        <v/>
      </c>
      <c r="XY44" s="6" t="str">
        <f>IFERROR(INDEX(Sales!$D$5:$ABF$18,MATCH(UsagePerHour!$B44,Sales!$C$5:$C$18,0),MATCH(UsagePerHour!XY$4,Sales!$D$3:$ABF$3,0))/XY$2*INDEX(Usage!$D$5:$ABF$11,MATCH(UsagePerHour!$B$36,Usage!$C$5:$C$11,0),MATCH(UsagePerHour!XY$4,Usage!$D$3:$ABF$3,0)),"")</f>
        <v/>
      </c>
      <c r="XZ44" s="6" t="str">
        <f>IFERROR(INDEX(Sales!$D$5:$ABF$18,MATCH(UsagePerHour!$B44,Sales!$C$5:$C$18,0),MATCH(UsagePerHour!XZ$4,Sales!$D$3:$ABF$3,0))/XZ$2*INDEX(Usage!$D$5:$ABF$11,MATCH(UsagePerHour!$B$36,Usage!$C$5:$C$11,0),MATCH(UsagePerHour!XZ$4,Usage!$D$3:$ABF$3,0)),"")</f>
        <v/>
      </c>
      <c r="YA44" s="6" t="str">
        <f>IFERROR(INDEX(Sales!$D$5:$ABF$18,MATCH(UsagePerHour!$B44,Sales!$C$5:$C$18,0),MATCH(UsagePerHour!YA$4,Sales!$D$3:$ABF$3,0))/YA$2*INDEX(Usage!$D$5:$ABF$11,MATCH(UsagePerHour!$B$36,Usage!$C$5:$C$11,0),MATCH(UsagePerHour!YA$4,Usage!$D$3:$ABF$3,0)),"")</f>
        <v/>
      </c>
      <c r="YB44" s="6" t="str">
        <f>IFERROR(INDEX(Sales!$D$5:$ABF$18,MATCH(UsagePerHour!$B44,Sales!$C$5:$C$18,0),MATCH(UsagePerHour!YB$4,Sales!$D$3:$ABF$3,0))/YB$2*INDEX(Usage!$D$5:$ABF$11,MATCH(UsagePerHour!$B$36,Usage!$C$5:$C$11,0),MATCH(UsagePerHour!YB$4,Usage!$D$3:$ABF$3,0)),"")</f>
        <v/>
      </c>
      <c r="YC44" s="6" t="str">
        <f>IFERROR(INDEX(Sales!$D$5:$ABF$18,MATCH(UsagePerHour!$B44,Sales!$C$5:$C$18,0),MATCH(UsagePerHour!YC$4,Sales!$D$3:$ABF$3,0))/YC$2*INDEX(Usage!$D$5:$ABF$11,MATCH(UsagePerHour!$B$36,Usage!$C$5:$C$11,0),MATCH(UsagePerHour!YC$4,Usage!$D$3:$ABF$3,0)),"")</f>
        <v/>
      </c>
      <c r="YD44" s="6" t="str">
        <f>IFERROR(INDEX(Sales!$D$5:$ABF$18,MATCH(UsagePerHour!$B44,Sales!$C$5:$C$18,0),MATCH(UsagePerHour!YD$4,Sales!$D$3:$ABF$3,0))/YD$2*INDEX(Usage!$D$5:$ABF$11,MATCH(UsagePerHour!$B$36,Usage!$C$5:$C$11,0),MATCH(UsagePerHour!YD$4,Usage!$D$3:$ABF$3,0)),"")</f>
        <v/>
      </c>
      <c r="YE44" s="6" t="str">
        <f>IFERROR(INDEX(Sales!$D$5:$ABF$18,MATCH(UsagePerHour!$B44,Sales!$C$5:$C$18,0),MATCH(UsagePerHour!YE$4,Sales!$D$3:$ABF$3,0))/YE$2*INDEX(Usage!$D$5:$ABF$11,MATCH(UsagePerHour!$B$36,Usage!$C$5:$C$11,0),MATCH(UsagePerHour!YE$4,Usage!$D$3:$ABF$3,0)),"")</f>
        <v/>
      </c>
      <c r="YF44" s="6" t="str">
        <f>IFERROR(INDEX(Sales!$D$5:$ABF$18,MATCH(UsagePerHour!$B44,Sales!$C$5:$C$18,0),MATCH(UsagePerHour!YF$4,Sales!$D$3:$ABF$3,0))/YF$2*INDEX(Usage!$D$5:$ABF$11,MATCH(UsagePerHour!$B$36,Usage!$C$5:$C$11,0),MATCH(UsagePerHour!YF$4,Usage!$D$3:$ABF$3,0)),"")</f>
        <v/>
      </c>
      <c r="YG44" s="6" t="str">
        <f>IFERROR(INDEX(Sales!$D$5:$ABF$18,MATCH(UsagePerHour!$B44,Sales!$C$5:$C$18,0),MATCH(UsagePerHour!YG$4,Sales!$D$3:$ABF$3,0))/YG$2*INDEX(Usage!$D$5:$ABF$11,MATCH(UsagePerHour!$B$36,Usage!$C$5:$C$11,0),MATCH(UsagePerHour!YG$4,Usage!$D$3:$ABF$3,0)),"")</f>
        <v/>
      </c>
      <c r="YH44" s="6" t="str">
        <f>IFERROR(INDEX(Sales!$D$5:$ABF$18,MATCH(UsagePerHour!$B44,Sales!$C$5:$C$18,0),MATCH(UsagePerHour!YH$4,Sales!$D$3:$ABF$3,0))/YH$2*INDEX(Usage!$D$5:$ABF$11,MATCH(UsagePerHour!$B$36,Usage!$C$5:$C$11,0),MATCH(UsagePerHour!YH$4,Usage!$D$3:$ABF$3,0)),"")</f>
        <v/>
      </c>
      <c r="YI44" s="6" t="str">
        <f>IFERROR(INDEX(Sales!$D$5:$ABF$18,MATCH(UsagePerHour!$B44,Sales!$C$5:$C$18,0),MATCH(UsagePerHour!YI$4,Sales!$D$3:$ABF$3,0))/YI$2*INDEX(Usage!$D$5:$ABF$11,MATCH(UsagePerHour!$B$36,Usage!$C$5:$C$11,0),MATCH(UsagePerHour!YI$4,Usage!$D$3:$ABF$3,0)),"")</f>
        <v/>
      </c>
      <c r="YJ44" s="6" t="str">
        <f>IFERROR(INDEX(Sales!$D$5:$ABF$18,MATCH(UsagePerHour!$B44,Sales!$C$5:$C$18,0),MATCH(UsagePerHour!YJ$4,Sales!$D$3:$ABF$3,0))/YJ$2*INDEX(Usage!$D$5:$ABF$11,MATCH(UsagePerHour!$B$36,Usage!$C$5:$C$11,0),MATCH(UsagePerHour!YJ$4,Usage!$D$3:$ABF$3,0)),"")</f>
        <v/>
      </c>
      <c r="YK44" s="6" t="str">
        <f>IFERROR(INDEX(Sales!$D$5:$ABF$18,MATCH(UsagePerHour!$B44,Sales!$C$5:$C$18,0),MATCH(UsagePerHour!YK$4,Sales!$D$3:$ABF$3,0))/YK$2*INDEX(Usage!$D$5:$ABF$11,MATCH(UsagePerHour!$B$36,Usage!$C$5:$C$11,0),MATCH(UsagePerHour!YK$4,Usage!$D$3:$ABF$3,0)),"")</f>
        <v/>
      </c>
      <c r="YL44" s="6" t="str">
        <f>IFERROR(INDEX(Sales!$D$5:$ABF$18,MATCH(UsagePerHour!$B44,Sales!$C$5:$C$18,0),MATCH(UsagePerHour!YL$4,Sales!$D$3:$ABF$3,0))/YL$2*INDEX(Usage!$D$5:$ABF$11,MATCH(UsagePerHour!$B$36,Usage!$C$5:$C$11,0),MATCH(UsagePerHour!YL$4,Usage!$D$3:$ABF$3,0)),"")</f>
        <v/>
      </c>
      <c r="YM44" s="6" t="str">
        <f>IFERROR(INDEX(Sales!$D$5:$ABF$18,MATCH(UsagePerHour!$B44,Sales!$C$5:$C$18,0),MATCH(UsagePerHour!YM$4,Sales!$D$3:$ABF$3,0))/YM$2*INDEX(Usage!$D$5:$ABF$11,MATCH(UsagePerHour!$B$36,Usage!$C$5:$C$11,0),MATCH(UsagePerHour!YM$4,Usage!$D$3:$ABF$3,0)),"")</f>
        <v/>
      </c>
      <c r="YN44" s="6" t="str">
        <f>IFERROR(INDEX(Sales!$D$5:$ABF$18,MATCH(UsagePerHour!$B44,Sales!$C$5:$C$18,0),MATCH(UsagePerHour!YN$4,Sales!$D$3:$ABF$3,0))/YN$2*INDEX(Usage!$D$5:$ABF$11,MATCH(UsagePerHour!$B$36,Usage!$C$5:$C$11,0),MATCH(UsagePerHour!YN$4,Usage!$D$3:$ABF$3,0)),"")</f>
        <v/>
      </c>
      <c r="YO44" s="6" t="str">
        <f>IFERROR(INDEX(Sales!$D$5:$ABF$18,MATCH(UsagePerHour!$B44,Sales!$C$5:$C$18,0),MATCH(UsagePerHour!YO$4,Sales!$D$3:$ABF$3,0))/YO$2*INDEX(Usage!$D$5:$ABF$11,MATCH(UsagePerHour!$B$36,Usage!$C$5:$C$11,0),MATCH(UsagePerHour!YO$4,Usage!$D$3:$ABF$3,0)),"")</f>
        <v/>
      </c>
      <c r="YP44" s="6" t="str">
        <f>IFERROR(INDEX(Sales!$D$5:$ABF$18,MATCH(UsagePerHour!$B44,Sales!$C$5:$C$18,0),MATCH(UsagePerHour!YP$4,Sales!$D$3:$ABF$3,0))/YP$2*INDEX(Usage!$D$5:$ABF$11,MATCH(UsagePerHour!$B$36,Usage!$C$5:$C$11,0),MATCH(UsagePerHour!YP$4,Usage!$D$3:$ABF$3,0)),"")</f>
        <v/>
      </c>
      <c r="YQ44" s="6" t="str">
        <f>IFERROR(INDEX(Sales!$D$5:$ABF$18,MATCH(UsagePerHour!$B44,Sales!$C$5:$C$18,0),MATCH(UsagePerHour!YQ$4,Sales!$D$3:$ABF$3,0))/YQ$2*INDEX(Usage!$D$5:$ABF$11,MATCH(UsagePerHour!$B$36,Usage!$C$5:$C$11,0),MATCH(UsagePerHour!YQ$4,Usage!$D$3:$ABF$3,0)),"")</f>
        <v/>
      </c>
      <c r="YR44" s="6" t="str">
        <f>IFERROR(INDEX(Sales!$D$5:$ABF$18,MATCH(UsagePerHour!$B44,Sales!$C$5:$C$18,0),MATCH(UsagePerHour!YR$4,Sales!$D$3:$ABF$3,0))/YR$2*INDEX(Usage!$D$5:$ABF$11,MATCH(UsagePerHour!$B$36,Usage!$C$5:$C$11,0),MATCH(UsagePerHour!YR$4,Usage!$D$3:$ABF$3,0)),"")</f>
        <v/>
      </c>
      <c r="YS44" s="6" t="str">
        <f>IFERROR(INDEX(Sales!$D$5:$ABF$18,MATCH(UsagePerHour!$B44,Sales!$C$5:$C$18,0),MATCH(UsagePerHour!YS$4,Sales!$D$3:$ABF$3,0))/YS$2*INDEX(Usage!$D$5:$ABF$11,MATCH(UsagePerHour!$B$36,Usage!$C$5:$C$11,0),MATCH(UsagePerHour!YS$4,Usage!$D$3:$ABF$3,0)),"")</f>
        <v/>
      </c>
      <c r="YT44" s="6" t="str">
        <f>IFERROR(INDEX(Sales!$D$5:$ABF$18,MATCH(UsagePerHour!$B44,Sales!$C$5:$C$18,0),MATCH(UsagePerHour!YT$4,Sales!$D$3:$ABF$3,0))/YT$2*INDEX(Usage!$D$5:$ABF$11,MATCH(UsagePerHour!$B$36,Usage!$C$5:$C$11,0),MATCH(UsagePerHour!YT$4,Usage!$D$3:$ABF$3,0)),"")</f>
        <v/>
      </c>
      <c r="YU44" s="6" t="str">
        <f>IFERROR(INDEX(Sales!$D$5:$ABF$18,MATCH(UsagePerHour!$B44,Sales!$C$5:$C$18,0),MATCH(UsagePerHour!YU$4,Sales!$D$3:$ABF$3,0))/YU$2*INDEX(Usage!$D$5:$ABF$11,MATCH(UsagePerHour!$B$36,Usage!$C$5:$C$11,0),MATCH(UsagePerHour!YU$4,Usage!$D$3:$ABF$3,0)),"")</f>
        <v/>
      </c>
      <c r="YV44" s="6" t="str">
        <f>IFERROR(INDEX(Sales!$D$5:$ABF$18,MATCH(UsagePerHour!$B44,Sales!$C$5:$C$18,0),MATCH(UsagePerHour!YV$4,Sales!$D$3:$ABF$3,0))/YV$2*INDEX(Usage!$D$5:$ABF$11,MATCH(UsagePerHour!$B$36,Usage!$C$5:$C$11,0),MATCH(UsagePerHour!YV$4,Usage!$D$3:$ABF$3,0)),"")</f>
        <v/>
      </c>
      <c r="YW44" s="6" t="str">
        <f>IFERROR(INDEX(Sales!$D$5:$ABF$18,MATCH(UsagePerHour!$B44,Sales!$C$5:$C$18,0),MATCH(UsagePerHour!YW$4,Sales!$D$3:$ABF$3,0))/YW$2*INDEX(Usage!$D$5:$ABF$11,MATCH(UsagePerHour!$B$36,Usage!$C$5:$C$11,0),MATCH(UsagePerHour!YW$4,Usage!$D$3:$ABF$3,0)),"")</f>
        <v/>
      </c>
      <c r="YX44" s="6" t="str">
        <f>IFERROR(INDEX(Sales!$D$5:$ABF$18,MATCH(UsagePerHour!$B44,Sales!$C$5:$C$18,0),MATCH(UsagePerHour!YX$4,Sales!$D$3:$ABF$3,0))/YX$2*INDEX(Usage!$D$5:$ABF$11,MATCH(UsagePerHour!$B$36,Usage!$C$5:$C$11,0),MATCH(UsagePerHour!YX$4,Usage!$D$3:$ABF$3,0)),"")</f>
        <v/>
      </c>
      <c r="YY44" s="6" t="str">
        <f>IFERROR(INDEX(Sales!$D$5:$ABF$18,MATCH(UsagePerHour!$B44,Sales!$C$5:$C$18,0),MATCH(UsagePerHour!YY$4,Sales!$D$3:$ABF$3,0))/YY$2*INDEX(Usage!$D$5:$ABF$11,MATCH(UsagePerHour!$B$36,Usage!$C$5:$C$11,0),MATCH(UsagePerHour!YY$4,Usage!$D$3:$ABF$3,0)),"")</f>
        <v/>
      </c>
      <c r="YZ44" s="6" t="str">
        <f>IFERROR(INDEX(Sales!$D$5:$ABF$18,MATCH(UsagePerHour!$B44,Sales!$C$5:$C$18,0),MATCH(UsagePerHour!YZ$4,Sales!$D$3:$ABF$3,0))/YZ$2*INDEX(Usage!$D$5:$ABF$11,MATCH(UsagePerHour!$B$36,Usage!$C$5:$C$11,0),MATCH(UsagePerHour!YZ$4,Usage!$D$3:$ABF$3,0)),"")</f>
        <v/>
      </c>
      <c r="ZA44" s="6" t="str">
        <f>IFERROR(INDEX(Sales!$D$5:$ABF$18,MATCH(UsagePerHour!$B44,Sales!$C$5:$C$18,0),MATCH(UsagePerHour!ZA$4,Sales!$D$3:$ABF$3,0))/ZA$2*INDEX(Usage!$D$5:$ABF$11,MATCH(UsagePerHour!$B$36,Usage!$C$5:$C$11,0),MATCH(UsagePerHour!ZA$4,Usage!$D$3:$ABF$3,0)),"")</f>
        <v/>
      </c>
      <c r="ZB44" s="6" t="str">
        <f>IFERROR(INDEX(Sales!$D$5:$ABF$18,MATCH(UsagePerHour!$B44,Sales!$C$5:$C$18,0),MATCH(UsagePerHour!ZB$4,Sales!$D$3:$ABF$3,0))/ZB$2*INDEX(Usage!$D$5:$ABF$11,MATCH(UsagePerHour!$B$36,Usage!$C$5:$C$11,0),MATCH(UsagePerHour!ZB$4,Usage!$D$3:$ABF$3,0)),"")</f>
        <v/>
      </c>
      <c r="ZC44" s="6" t="str">
        <f>IFERROR(INDEX(Sales!$D$5:$ABF$18,MATCH(UsagePerHour!$B44,Sales!$C$5:$C$18,0),MATCH(UsagePerHour!ZC$4,Sales!$D$3:$ABF$3,0))/ZC$2*INDEX(Usage!$D$5:$ABF$11,MATCH(UsagePerHour!$B$36,Usage!$C$5:$C$11,0),MATCH(UsagePerHour!ZC$4,Usage!$D$3:$ABF$3,0)),"")</f>
        <v/>
      </c>
      <c r="ZD44" s="6" t="str">
        <f>IFERROR(INDEX(Sales!$D$5:$ABF$18,MATCH(UsagePerHour!$B44,Sales!$C$5:$C$18,0),MATCH(UsagePerHour!ZD$4,Sales!$D$3:$ABF$3,0))/ZD$2*INDEX(Usage!$D$5:$ABF$11,MATCH(UsagePerHour!$B$36,Usage!$C$5:$C$11,0),MATCH(UsagePerHour!ZD$4,Usage!$D$3:$ABF$3,0)),"")</f>
        <v/>
      </c>
      <c r="ZE44" s="6" t="str">
        <f>IFERROR(INDEX(Sales!$D$5:$ABF$18,MATCH(UsagePerHour!$B44,Sales!$C$5:$C$18,0),MATCH(UsagePerHour!ZE$4,Sales!$D$3:$ABF$3,0))/ZE$2*INDEX(Usage!$D$5:$ABF$11,MATCH(UsagePerHour!$B$36,Usage!$C$5:$C$11,0),MATCH(UsagePerHour!ZE$4,Usage!$D$3:$ABF$3,0)),"")</f>
        <v/>
      </c>
      <c r="ZF44" s="6" t="str">
        <f>IFERROR(INDEX(Sales!$D$5:$ABF$18,MATCH(UsagePerHour!$B44,Sales!$C$5:$C$18,0),MATCH(UsagePerHour!ZF$4,Sales!$D$3:$ABF$3,0))/ZF$2*INDEX(Usage!$D$5:$ABF$11,MATCH(UsagePerHour!$B$36,Usage!$C$5:$C$11,0),MATCH(UsagePerHour!ZF$4,Usage!$D$3:$ABF$3,0)),"")</f>
        <v/>
      </c>
      <c r="ZG44" s="6" t="str">
        <f>IFERROR(INDEX(Sales!$D$5:$ABF$18,MATCH(UsagePerHour!$B44,Sales!$C$5:$C$18,0),MATCH(UsagePerHour!ZG$4,Sales!$D$3:$ABF$3,0))/ZG$2*INDEX(Usage!$D$5:$ABF$11,MATCH(UsagePerHour!$B$36,Usage!$C$5:$C$11,0),MATCH(UsagePerHour!ZG$4,Usage!$D$3:$ABF$3,0)),"")</f>
        <v/>
      </c>
      <c r="ZH44" s="6" t="str">
        <f>IFERROR(INDEX(Sales!$D$5:$ABF$18,MATCH(UsagePerHour!$B44,Sales!$C$5:$C$18,0),MATCH(UsagePerHour!ZH$4,Sales!$D$3:$ABF$3,0))/ZH$2*INDEX(Usage!$D$5:$ABF$11,MATCH(UsagePerHour!$B$36,Usage!$C$5:$C$11,0),MATCH(UsagePerHour!ZH$4,Usage!$D$3:$ABF$3,0)),"")</f>
        <v/>
      </c>
      <c r="ZI44" s="6" t="str">
        <f>IFERROR(INDEX(Sales!$D$5:$ABF$18,MATCH(UsagePerHour!$B44,Sales!$C$5:$C$18,0),MATCH(UsagePerHour!ZI$4,Sales!$D$3:$ABF$3,0))/ZI$2*INDEX(Usage!$D$5:$ABF$11,MATCH(UsagePerHour!$B$36,Usage!$C$5:$C$11,0),MATCH(UsagePerHour!ZI$4,Usage!$D$3:$ABF$3,0)),"")</f>
        <v/>
      </c>
      <c r="ZJ44" s="6" t="str">
        <f>IFERROR(INDEX(Sales!$D$5:$ABF$18,MATCH(UsagePerHour!$B44,Sales!$C$5:$C$18,0),MATCH(UsagePerHour!ZJ$4,Sales!$D$3:$ABF$3,0))/ZJ$2*INDEX(Usage!$D$5:$ABF$11,MATCH(UsagePerHour!$B$36,Usage!$C$5:$C$11,0),MATCH(UsagePerHour!ZJ$4,Usage!$D$3:$ABF$3,0)),"")</f>
        <v/>
      </c>
      <c r="ZK44" s="6" t="str">
        <f>IFERROR(INDEX(Sales!$D$5:$ABF$18,MATCH(UsagePerHour!$B44,Sales!$C$5:$C$18,0),MATCH(UsagePerHour!ZK$4,Sales!$D$3:$ABF$3,0))/ZK$2*INDEX(Usage!$D$5:$ABF$11,MATCH(UsagePerHour!$B$36,Usage!$C$5:$C$11,0),MATCH(UsagePerHour!ZK$4,Usage!$D$3:$ABF$3,0)),"")</f>
        <v/>
      </c>
      <c r="ZL44" s="6" t="str">
        <f>IFERROR(INDEX(Sales!$D$5:$ABF$18,MATCH(UsagePerHour!$B44,Sales!$C$5:$C$18,0),MATCH(UsagePerHour!ZL$4,Sales!$D$3:$ABF$3,0))/ZL$2*INDEX(Usage!$D$5:$ABF$11,MATCH(UsagePerHour!$B$36,Usage!$C$5:$C$11,0),MATCH(UsagePerHour!ZL$4,Usage!$D$3:$ABF$3,0)),"")</f>
        <v/>
      </c>
      <c r="ZM44" s="6" t="str">
        <f>IFERROR(INDEX(Sales!$D$5:$ABF$18,MATCH(UsagePerHour!$B44,Sales!$C$5:$C$18,0),MATCH(UsagePerHour!ZM$4,Sales!$D$3:$ABF$3,0))/ZM$2*INDEX(Usage!$D$5:$ABF$11,MATCH(UsagePerHour!$B$36,Usage!$C$5:$C$11,0),MATCH(UsagePerHour!ZM$4,Usage!$D$3:$ABF$3,0)),"")</f>
        <v/>
      </c>
      <c r="ZN44" s="6" t="str">
        <f>IFERROR(INDEX(Sales!$D$5:$ABF$18,MATCH(UsagePerHour!$B44,Sales!$C$5:$C$18,0),MATCH(UsagePerHour!ZN$4,Sales!$D$3:$ABF$3,0))/ZN$2*INDEX(Usage!$D$5:$ABF$11,MATCH(UsagePerHour!$B$36,Usage!$C$5:$C$11,0),MATCH(UsagePerHour!ZN$4,Usage!$D$3:$ABF$3,0)),"")</f>
        <v/>
      </c>
      <c r="ZO44" s="6" t="str">
        <f>IFERROR(INDEX(Sales!$D$5:$ABF$18,MATCH(UsagePerHour!$B44,Sales!$C$5:$C$18,0),MATCH(UsagePerHour!ZO$4,Sales!$D$3:$ABF$3,0))/ZO$2*INDEX(Usage!$D$5:$ABF$11,MATCH(UsagePerHour!$B$36,Usage!$C$5:$C$11,0),MATCH(UsagePerHour!ZO$4,Usage!$D$3:$ABF$3,0)),"")</f>
        <v/>
      </c>
      <c r="ZP44" s="6" t="str">
        <f>IFERROR(INDEX(Sales!$D$5:$ABF$18,MATCH(UsagePerHour!$B44,Sales!$C$5:$C$18,0),MATCH(UsagePerHour!ZP$4,Sales!$D$3:$ABF$3,0))/ZP$2*INDEX(Usage!$D$5:$ABF$11,MATCH(UsagePerHour!$B$36,Usage!$C$5:$C$11,0),MATCH(UsagePerHour!ZP$4,Usage!$D$3:$ABF$3,0)),"")</f>
        <v/>
      </c>
      <c r="ZQ44" s="6" t="str">
        <f>IFERROR(INDEX(Sales!$D$5:$ABF$18,MATCH(UsagePerHour!$B44,Sales!$C$5:$C$18,0),MATCH(UsagePerHour!ZQ$4,Sales!$D$3:$ABF$3,0))/ZQ$2*INDEX(Usage!$D$5:$ABF$11,MATCH(UsagePerHour!$B$36,Usage!$C$5:$C$11,0),MATCH(UsagePerHour!ZQ$4,Usage!$D$3:$ABF$3,0)),"")</f>
        <v/>
      </c>
      <c r="ZR44" s="6" t="str">
        <f>IFERROR(INDEX(Sales!$D$5:$ABF$18,MATCH(UsagePerHour!$B44,Sales!$C$5:$C$18,0),MATCH(UsagePerHour!ZR$4,Sales!$D$3:$ABF$3,0))/ZR$2*INDEX(Usage!$D$5:$ABF$11,MATCH(UsagePerHour!$B$36,Usage!$C$5:$C$11,0),MATCH(UsagePerHour!ZR$4,Usage!$D$3:$ABF$3,0)),"")</f>
        <v/>
      </c>
      <c r="ZS44" s="6" t="str">
        <f>IFERROR(INDEX(Sales!$D$5:$ABF$18,MATCH(UsagePerHour!$B44,Sales!$C$5:$C$18,0),MATCH(UsagePerHour!ZS$4,Sales!$D$3:$ABF$3,0))/ZS$2*INDEX(Usage!$D$5:$ABF$11,MATCH(UsagePerHour!$B$36,Usage!$C$5:$C$11,0),MATCH(UsagePerHour!ZS$4,Usage!$D$3:$ABF$3,0)),"")</f>
        <v/>
      </c>
      <c r="ZT44" s="6" t="str">
        <f>IFERROR(INDEX(Sales!$D$5:$ABF$18,MATCH(UsagePerHour!$B44,Sales!$C$5:$C$18,0),MATCH(UsagePerHour!ZT$4,Sales!$D$3:$ABF$3,0))/ZT$2*INDEX(Usage!$D$5:$ABF$11,MATCH(UsagePerHour!$B$36,Usage!$C$5:$C$11,0),MATCH(UsagePerHour!ZT$4,Usage!$D$3:$ABF$3,0)),"")</f>
        <v/>
      </c>
      <c r="ZU44" s="6" t="str">
        <f>IFERROR(INDEX(Sales!$D$5:$ABF$18,MATCH(UsagePerHour!$B44,Sales!$C$5:$C$18,0),MATCH(UsagePerHour!ZU$4,Sales!$D$3:$ABF$3,0))/ZU$2*INDEX(Usage!$D$5:$ABF$11,MATCH(UsagePerHour!$B$36,Usage!$C$5:$C$11,0),MATCH(UsagePerHour!ZU$4,Usage!$D$3:$ABF$3,0)),"")</f>
        <v/>
      </c>
      <c r="ZV44" s="6" t="str">
        <f>IFERROR(INDEX(Sales!$D$5:$ABF$18,MATCH(UsagePerHour!$B44,Sales!$C$5:$C$18,0),MATCH(UsagePerHour!ZV$4,Sales!$D$3:$ABF$3,0))/ZV$2*INDEX(Usage!$D$5:$ABF$11,MATCH(UsagePerHour!$B$36,Usage!$C$5:$C$11,0),MATCH(UsagePerHour!ZV$4,Usage!$D$3:$ABF$3,0)),"")</f>
        <v/>
      </c>
      <c r="ZW44" s="6" t="str">
        <f>IFERROR(INDEX(Sales!$D$5:$ABF$18,MATCH(UsagePerHour!$B44,Sales!$C$5:$C$18,0),MATCH(UsagePerHour!ZW$4,Sales!$D$3:$ABF$3,0))/ZW$2*INDEX(Usage!$D$5:$ABF$11,MATCH(UsagePerHour!$B$36,Usage!$C$5:$C$11,0),MATCH(UsagePerHour!ZW$4,Usage!$D$3:$ABF$3,0)),"")</f>
        <v/>
      </c>
      <c r="ZX44" s="6" t="str">
        <f>IFERROR(INDEX(Sales!$D$5:$ABF$18,MATCH(UsagePerHour!$B44,Sales!$C$5:$C$18,0),MATCH(UsagePerHour!ZX$4,Sales!$D$3:$ABF$3,0))/ZX$2*INDEX(Usage!$D$5:$ABF$11,MATCH(UsagePerHour!$B$36,Usage!$C$5:$C$11,0),MATCH(UsagePerHour!ZX$4,Usage!$D$3:$ABF$3,0)),"")</f>
        <v/>
      </c>
      <c r="ZY44" s="6" t="str">
        <f>IFERROR(INDEX(Sales!$D$5:$ABF$18,MATCH(UsagePerHour!$B44,Sales!$C$5:$C$18,0),MATCH(UsagePerHour!ZY$4,Sales!$D$3:$ABF$3,0))/ZY$2*INDEX(Usage!$D$5:$ABF$11,MATCH(UsagePerHour!$B$36,Usage!$C$5:$C$11,0),MATCH(UsagePerHour!ZY$4,Usage!$D$3:$ABF$3,0)),"")</f>
        <v/>
      </c>
      <c r="ZZ44" s="6" t="str">
        <f>IFERROR(INDEX(Sales!$D$5:$ABF$18,MATCH(UsagePerHour!$B44,Sales!$C$5:$C$18,0),MATCH(UsagePerHour!ZZ$4,Sales!$D$3:$ABF$3,0))/ZZ$2*INDEX(Usage!$D$5:$ABF$11,MATCH(UsagePerHour!$B$36,Usage!$C$5:$C$11,0),MATCH(UsagePerHour!ZZ$4,Usage!$D$3:$ABF$3,0)),"")</f>
        <v/>
      </c>
      <c r="AAA44" s="6" t="str">
        <f>IFERROR(INDEX(Sales!$D$5:$ABF$18,MATCH(UsagePerHour!$B44,Sales!$C$5:$C$18,0),MATCH(UsagePerHour!AAA$4,Sales!$D$3:$ABF$3,0))/AAA$2*INDEX(Usage!$D$5:$ABF$11,MATCH(UsagePerHour!$B$36,Usage!$C$5:$C$11,0),MATCH(UsagePerHour!AAA$4,Usage!$D$3:$ABF$3,0)),"")</f>
        <v/>
      </c>
      <c r="AAB44" s="6" t="str">
        <f>IFERROR(INDEX(Sales!$D$5:$ABF$18,MATCH(UsagePerHour!$B44,Sales!$C$5:$C$18,0),MATCH(UsagePerHour!AAB$4,Sales!$D$3:$ABF$3,0))/AAB$2*INDEX(Usage!$D$5:$ABF$11,MATCH(UsagePerHour!$B$36,Usage!$C$5:$C$11,0),MATCH(UsagePerHour!AAB$4,Usage!$D$3:$ABF$3,0)),"")</f>
        <v/>
      </c>
      <c r="AAC44" s="6" t="str">
        <f>IFERROR(INDEX(Sales!$D$5:$ABF$18,MATCH(UsagePerHour!$B44,Sales!$C$5:$C$18,0),MATCH(UsagePerHour!AAC$4,Sales!$D$3:$ABF$3,0))/AAC$2*INDEX(Usage!$D$5:$ABF$11,MATCH(UsagePerHour!$B$36,Usage!$C$5:$C$11,0),MATCH(UsagePerHour!AAC$4,Usage!$D$3:$ABF$3,0)),"")</f>
        <v/>
      </c>
      <c r="AAD44" s="6" t="str">
        <f>IFERROR(INDEX(Sales!$D$5:$ABF$18,MATCH(UsagePerHour!$B44,Sales!$C$5:$C$18,0),MATCH(UsagePerHour!AAD$4,Sales!$D$3:$ABF$3,0))/AAD$2*INDEX(Usage!$D$5:$ABF$11,MATCH(UsagePerHour!$B$36,Usage!$C$5:$C$11,0),MATCH(UsagePerHour!AAD$4,Usage!$D$3:$ABF$3,0)),"")</f>
        <v/>
      </c>
      <c r="AAE44" s="6" t="str">
        <f>IFERROR(INDEX(Sales!$D$5:$ABF$18,MATCH(UsagePerHour!$B44,Sales!$C$5:$C$18,0),MATCH(UsagePerHour!AAE$4,Sales!$D$3:$ABF$3,0))/AAE$2*INDEX(Usage!$D$5:$ABF$11,MATCH(UsagePerHour!$B$36,Usage!$C$5:$C$11,0),MATCH(UsagePerHour!AAE$4,Usage!$D$3:$ABF$3,0)),"")</f>
        <v/>
      </c>
      <c r="AAF44" s="6" t="str">
        <f>IFERROR(INDEX(Sales!$D$5:$ABF$18,MATCH(UsagePerHour!$B44,Sales!$C$5:$C$18,0),MATCH(UsagePerHour!AAF$4,Sales!$D$3:$ABF$3,0))/AAF$2*INDEX(Usage!$D$5:$ABF$11,MATCH(UsagePerHour!$B$36,Usage!$C$5:$C$11,0),MATCH(UsagePerHour!AAF$4,Usage!$D$3:$ABF$3,0)),"")</f>
        <v/>
      </c>
      <c r="AAG44" s="6" t="str">
        <f>IFERROR(INDEX(Sales!$D$5:$ABF$18,MATCH(UsagePerHour!$B44,Sales!$C$5:$C$18,0),MATCH(UsagePerHour!AAG$4,Sales!$D$3:$ABF$3,0))/AAG$2*INDEX(Usage!$D$5:$ABF$11,MATCH(UsagePerHour!$B$36,Usage!$C$5:$C$11,0),MATCH(UsagePerHour!AAG$4,Usage!$D$3:$ABF$3,0)),"")</f>
        <v/>
      </c>
      <c r="AAH44" s="6" t="str">
        <f>IFERROR(INDEX(Sales!$D$5:$ABF$18,MATCH(UsagePerHour!$B44,Sales!$C$5:$C$18,0),MATCH(UsagePerHour!AAH$4,Sales!$D$3:$ABF$3,0))/AAH$2*INDEX(Usage!$D$5:$ABF$11,MATCH(UsagePerHour!$B$36,Usage!$C$5:$C$11,0),MATCH(UsagePerHour!AAH$4,Usage!$D$3:$ABF$3,0)),"")</f>
        <v/>
      </c>
      <c r="AAI44" s="6" t="str">
        <f>IFERROR(INDEX(Sales!$D$5:$ABF$18,MATCH(UsagePerHour!$B44,Sales!$C$5:$C$18,0),MATCH(UsagePerHour!AAI$4,Sales!$D$3:$ABF$3,0))/AAI$2*INDEX(Usage!$D$5:$ABF$11,MATCH(UsagePerHour!$B$36,Usage!$C$5:$C$11,0),MATCH(UsagePerHour!AAI$4,Usage!$D$3:$ABF$3,0)),"")</f>
        <v/>
      </c>
      <c r="AAJ44" s="6" t="str">
        <f>IFERROR(INDEX(Sales!$D$5:$ABF$18,MATCH(UsagePerHour!$B44,Sales!$C$5:$C$18,0),MATCH(UsagePerHour!AAJ$4,Sales!$D$3:$ABF$3,0))/AAJ$2*INDEX(Usage!$D$5:$ABF$11,MATCH(UsagePerHour!$B$36,Usage!$C$5:$C$11,0),MATCH(UsagePerHour!AAJ$4,Usage!$D$3:$ABF$3,0)),"")</f>
        <v/>
      </c>
      <c r="AAK44" s="6" t="str">
        <f>IFERROR(INDEX(Sales!$D$5:$ABF$18,MATCH(UsagePerHour!$B44,Sales!$C$5:$C$18,0),MATCH(UsagePerHour!AAK$4,Sales!$D$3:$ABF$3,0))/AAK$2*INDEX(Usage!$D$5:$ABF$11,MATCH(UsagePerHour!$B$36,Usage!$C$5:$C$11,0),MATCH(UsagePerHour!AAK$4,Usage!$D$3:$ABF$3,0)),"")</f>
        <v/>
      </c>
      <c r="AAL44" s="6" t="str">
        <f>IFERROR(INDEX(Sales!$D$5:$ABF$18,MATCH(UsagePerHour!$B44,Sales!$C$5:$C$18,0),MATCH(UsagePerHour!AAL$4,Sales!$D$3:$ABF$3,0))/AAL$2*INDEX(Usage!$D$5:$ABF$11,MATCH(UsagePerHour!$B$36,Usage!$C$5:$C$11,0),MATCH(UsagePerHour!AAL$4,Usage!$D$3:$ABF$3,0)),"")</f>
        <v/>
      </c>
      <c r="AAM44" s="6" t="str">
        <f>IFERROR(INDEX(Sales!$D$5:$ABF$18,MATCH(UsagePerHour!$B44,Sales!$C$5:$C$18,0),MATCH(UsagePerHour!AAM$4,Sales!$D$3:$ABF$3,0))/AAM$2*INDEX(Usage!$D$5:$ABF$11,MATCH(UsagePerHour!$B$36,Usage!$C$5:$C$11,0),MATCH(UsagePerHour!AAM$4,Usage!$D$3:$ABF$3,0)),"")</f>
        <v/>
      </c>
      <c r="AAN44" s="6" t="str">
        <f>IFERROR(INDEX(Sales!$D$5:$ABF$18,MATCH(UsagePerHour!$B44,Sales!$C$5:$C$18,0),MATCH(UsagePerHour!AAN$4,Sales!$D$3:$ABF$3,0))/AAN$2*INDEX(Usage!$D$5:$ABF$11,MATCH(UsagePerHour!$B$36,Usage!$C$5:$C$11,0),MATCH(UsagePerHour!AAN$4,Usage!$D$3:$ABF$3,0)),"")</f>
        <v/>
      </c>
      <c r="AAO44" s="6" t="str">
        <f>IFERROR(INDEX(Sales!$D$5:$ABF$18,MATCH(UsagePerHour!$B44,Sales!$C$5:$C$18,0),MATCH(UsagePerHour!AAO$4,Sales!$D$3:$ABF$3,0))/AAO$2*INDEX(Usage!$D$5:$ABF$11,MATCH(UsagePerHour!$B$36,Usage!$C$5:$C$11,0),MATCH(UsagePerHour!AAO$4,Usage!$D$3:$ABF$3,0)),"")</f>
        <v/>
      </c>
      <c r="AAP44" s="6" t="str">
        <f>IFERROR(INDEX(Sales!$D$5:$ABF$18,MATCH(UsagePerHour!$B44,Sales!$C$5:$C$18,0),MATCH(UsagePerHour!AAP$4,Sales!$D$3:$ABF$3,0))/AAP$2*INDEX(Usage!$D$5:$ABF$11,MATCH(UsagePerHour!$B$36,Usage!$C$5:$C$11,0),MATCH(UsagePerHour!AAP$4,Usage!$D$3:$ABF$3,0)),"")</f>
        <v/>
      </c>
      <c r="AAQ44" s="6" t="str">
        <f>IFERROR(INDEX(Sales!$D$5:$ABF$18,MATCH(UsagePerHour!$B44,Sales!$C$5:$C$18,0),MATCH(UsagePerHour!AAQ$4,Sales!$D$3:$ABF$3,0))/AAQ$2*INDEX(Usage!$D$5:$ABF$11,MATCH(UsagePerHour!$B$36,Usage!$C$5:$C$11,0),MATCH(UsagePerHour!AAQ$4,Usage!$D$3:$ABF$3,0)),"")</f>
        <v/>
      </c>
      <c r="AAR44" s="6" t="str">
        <f>IFERROR(INDEX(Sales!$D$5:$ABF$18,MATCH(UsagePerHour!$B44,Sales!$C$5:$C$18,0),MATCH(UsagePerHour!AAR$4,Sales!$D$3:$ABF$3,0))/AAR$2*INDEX(Usage!$D$5:$ABF$11,MATCH(UsagePerHour!$B$36,Usage!$C$5:$C$11,0),MATCH(UsagePerHour!AAR$4,Usage!$D$3:$ABF$3,0)),"")</f>
        <v/>
      </c>
      <c r="AAS44" s="6" t="str">
        <f>IFERROR(INDEX(Sales!$D$5:$ABF$18,MATCH(UsagePerHour!$B44,Sales!$C$5:$C$18,0),MATCH(UsagePerHour!AAS$4,Sales!$D$3:$ABF$3,0))/AAS$2*INDEX(Usage!$D$5:$ABF$11,MATCH(UsagePerHour!$B$36,Usage!$C$5:$C$11,0),MATCH(UsagePerHour!AAS$4,Usage!$D$3:$ABF$3,0)),"")</f>
        <v/>
      </c>
      <c r="AAT44" s="6" t="str">
        <f>IFERROR(INDEX(Sales!$D$5:$ABF$18,MATCH(UsagePerHour!$B44,Sales!$C$5:$C$18,0),MATCH(UsagePerHour!AAT$4,Sales!$D$3:$ABF$3,0))/AAT$2*INDEX(Usage!$D$5:$ABF$11,MATCH(UsagePerHour!$B$36,Usage!$C$5:$C$11,0),MATCH(UsagePerHour!AAT$4,Usage!$D$3:$ABF$3,0)),"")</f>
        <v/>
      </c>
      <c r="AAU44" s="6" t="str">
        <f>IFERROR(INDEX(Sales!$D$5:$ABF$18,MATCH(UsagePerHour!$B44,Sales!$C$5:$C$18,0),MATCH(UsagePerHour!AAU$4,Sales!$D$3:$ABF$3,0))/AAU$2*INDEX(Usage!$D$5:$ABF$11,MATCH(UsagePerHour!$B$36,Usage!$C$5:$C$11,0),MATCH(UsagePerHour!AAU$4,Usage!$D$3:$ABF$3,0)),"")</f>
        <v/>
      </c>
      <c r="AAV44" s="6" t="str">
        <f>IFERROR(INDEX(Sales!$D$5:$ABF$18,MATCH(UsagePerHour!$B44,Sales!$C$5:$C$18,0),MATCH(UsagePerHour!AAV$4,Sales!$D$3:$ABF$3,0))/AAV$2*INDEX(Usage!$D$5:$ABF$11,MATCH(UsagePerHour!$B$36,Usage!$C$5:$C$11,0),MATCH(UsagePerHour!AAV$4,Usage!$D$3:$ABF$3,0)),"")</f>
        <v/>
      </c>
      <c r="AAW44" s="6" t="str">
        <f>IFERROR(INDEX(Sales!$D$5:$ABF$18,MATCH(UsagePerHour!$B44,Sales!$C$5:$C$18,0),MATCH(UsagePerHour!AAW$4,Sales!$D$3:$ABF$3,0))/AAW$2*INDEX(Usage!$D$5:$ABF$11,MATCH(UsagePerHour!$B$36,Usage!$C$5:$C$11,0),MATCH(UsagePerHour!AAW$4,Usage!$D$3:$ABF$3,0)),"")</f>
        <v/>
      </c>
      <c r="AAX44" s="6" t="str">
        <f>IFERROR(INDEX(Sales!$D$5:$ABF$18,MATCH(UsagePerHour!$B44,Sales!$C$5:$C$18,0),MATCH(UsagePerHour!AAX$4,Sales!$D$3:$ABF$3,0))/AAX$2*INDEX(Usage!$D$5:$ABF$11,MATCH(UsagePerHour!$B$36,Usage!$C$5:$C$11,0),MATCH(UsagePerHour!AAX$4,Usage!$D$3:$ABF$3,0)),"")</f>
        <v/>
      </c>
      <c r="AAY44" s="6" t="str">
        <f>IFERROR(INDEX(Sales!$D$5:$ABF$18,MATCH(UsagePerHour!$B44,Sales!$C$5:$C$18,0),MATCH(UsagePerHour!AAY$4,Sales!$D$3:$ABF$3,0))/AAY$2*INDEX(Usage!$D$5:$ABF$11,MATCH(UsagePerHour!$B$36,Usage!$C$5:$C$11,0),MATCH(UsagePerHour!AAY$4,Usage!$D$3:$ABF$3,0)),"")</f>
        <v/>
      </c>
      <c r="AAZ44" s="6" t="str">
        <f>IFERROR(INDEX(Sales!$D$5:$ABF$18,MATCH(UsagePerHour!$B44,Sales!$C$5:$C$18,0),MATCH(UsagePerHour!AAZ$4,Sales!$D$3:$ABF$3,0))/AAZ$2*INDEX(Usage!$D$5:$ABF$11,MATCH(UsagePerHour!$B$36,Usage!$C$5:$C$11,0),MATCH(UsagePerHour!AAZ$4,Usage!$D$3:$ABF$3,0)),"")</f>
        <v/>
      </c>
      <c r="ABA44" s="6" t="str">
        <f>IFERROR(INDEX(Sales!$D$5:$ABF$18,MATCH(UsagePerHour!$B44,Sales!$C$5:$C$18,0),MATCH(UsagePerHour!ABA$4,Sales!$D$3:$ABF$3,0))/ABA$2*INDEX(Usage!$D$5:$ABF$11,MATCH(UsagePerHour!$B$36,Usage!$C$5:$C$11,0),MATCH(UsagePerHour!ABA$4,Usage!$D$3:$ABF$3,0)),"")</f>
        <v/>
      </c>
    </row>
    <row r="45" spans="2:729">
      <c r="B45" s="3" t="s">
        <v>9</v>
      </c>
      <c r="C45" s="6">
        <f>IFERROR(INDEX(Sales!$D$5:$ABF$18,MATCH(UsagePerHour!$B45,Sales!$C$5:$C$18,0),MATCH(UsagePerHour!C$4,Sales!$D$3:$ABF$3,0))/C$2*INDEX(Usage!$D$5:$ABF$11,MATCH(UsagePerHour!$B$36,Usage!$C$5:$C$11,0),MATCH(UsagePerHour!C$4,Usage!$D$3:$ABF$3,0)),"")</f>
        <v>15.551014281318867</v>
      </c>
      <c r="D45" s="6">
        <f>IFERROR(INDEX(Sales!$D$5:$ABF$18,MATCH(UsagePerHour!$B45,Sales!$C$5:$C$18,0),MATCH(UsagePerHour!D$4,Sales!$D$3:$ABF$3,0))/D$2*INDEX(Usage!$D$5:$ABF$11,MATCH(UsagePerHour!$B$36,Usage!$C$5:$C$11,0),MATCH(UsagePerHour!D$4,Usage!$D$3:$ABF$3,0)),"")</f>
        <v>2.0440946029663642</v>
      </c>
      <c r="E45" s="6">
        <f>IFERROR(INDEX(Sales!$D$5:$ABF$18,MATCH(UsagePerHour!$B45,Sales!$C$5:$C$18,0),MATCH(UsagePerHour!E$4,Sales!$D$3:$ABF$3,0))/E$2*INDEX(Usage!$D$5:$ABF$11,MATCH(UsagePerHour!$B$36,Usage!$C$5:$C$11,0),MATCH(UsagePerHour!E$4,Usage!$D$3:$ABF$3,0)),"")</f>
        <v>6.0411017964071858</v>
      </c>
      <c r="F45" s="6">
        <f>IFERROR(INDEX(Sales!$D$5:$ABF$18,MATCH(UsagePerHour!$B45,Sales!$C$5:$C$18,0),MATCH(UsagePerHour!F$4,Sales!$D$3:$ABF$3,0))/F$2*INDEX(Usage!$D$5:$ABF$11,MATCH(UsagePerHour!$B$36,Usage!$C$5:$C$11,0),MATCH(UsagePerHour!F$4,Usage!$D$3:$ABF$3,0)),"")</f>
        <v>1.2165558736474356</v>
      </c>
      <c r="G45" s="6">
        <f>IFERROR(INDEX(Sales!$D$5:$ABF$18,MATCH(UsagePerHour!$B45,Sales!$C$5:$C$18,0),MATCH(UsagePerHour!G$4,Sales!$D$3:$ABF$3,0))/G$2*INDEX(Usage!$D$5:$ABF$11,MATCH(UsagePerHour!$B$36,Usage!$C$5:$C$11,0),MATCH(UsagePerHour!G$4,Usage!$D$3:$ABF$3,0)),"")</f>
        <v>8.157632543033067</v>
      </c>
      <c r="H45" s="6">
        <f>IFERROR(INDEX(Sales!$D$5:$ABF$18,MATCH(UsagePerHour!$B45,Sales!$C$5:$C$18,0),MATCH(UsagePerHour!H$4,Sales!$D$3:$ABF$3,0))/H$2*INDEX(Usage!$D$5:$ABF$11,MATCH(UsagePerHour!$B$36,Usage!$C$5:$C$11,0),MATCH(UsagePerHour!H$4,Usage!$D$3:$ABF$3,0)),"")</f>
        <v>6.4573928230138069</v>
      </c>
      <c r="I45" s="6">
        <f>IFERROR(INDEX(Sales!$D$5:$ABF$18,MATCH(UsagePerHour!$B45,Sales!$C$5:$C$18,0),MATCH(UsagePerHour!I$4,Sales!$D$3:$ABF$3,0))/I$2*INDEX(Usage!$D$5:$ABF$11,MATCH(UsagePerHour!$B$36,Usage!$C$5:$C$11,0),MATCH(UsagePerHour!I$4,Usage!$D$3:$ABF$3,0)),"")</f>
        <v>7.2019987743364915</v>
      </c>
      <c r="J45" s="6">
        <f>IFERROR(INDEX(Sales!$D$5:$ABF$18,MATCH(UsagePerHour!$B45,Sales!$C$5:$C$18,0),MATCH(UsagePerHour!J$4,Sales!$D$3:$ABF$3,0))/J$2*INDEX(Usage!$D$5:$ABF$11,MATCH(UsagePerHour!$B$36,Usage!$C$5:$C$11,0),MATCH(UsagePerHour!J$4,Usage!$D$3:$ABF$3,0)),"")</f>
        <v>15.551014281318867</v>
      </c>
      <c r="K45" s="6">
        <f>IFERROR(INDEX(Sales!$D$5:$ABF$18,MATCH(UsagePerHour!$B45,Sales!$C$5:$C$18,0),MATCH(UsagePerHour!K$4,Sales!$D$3:$ABF$3,0))/K$2*INDEX(Usage!$D$5:$ABF$11,MATCH(UsagePerHour!$B$36,Usage!$C$5:$C$11,0),MATCH(UsagePerHour!K$4,Usage!$D$3:$ABF$3,0)),"")</f>
        <v>2.0440946029663642</v>
      </c>
      <c r="L45" s="6">
        <f>IFERROR(INDEX(Sales!$D$5:$ABF$18,MATCH(UsagePerHour!$B45,Sales!$C$5:$C$18,0),MATCH(UsagePerHour!L$4,Sales!$D$3:$ABF$3,0))/L$2*INDEX(Usage!$D$5:$ABF$11,MATCH(UsagePerHour!$B$36,Usage!$C$5:$C$11,0),MATCH(UsagePerHour!L$4,Usage!$D$3:$ABF$3,0)),"")</f>
        <v>6.0411017964071858</v>
      </c>
      <c r="M45" s="6">
        <f>IFERROR(INDEX(Sales!$D$5:$ABF$18,MATCH(UsagePerHour!$B45,Sales!$C$5:$C$18,0),MATCH(UsagePerHour!M$4,Sales!$D$3:$ABF$3,0))/M$2*INDEX(Usage!$D$5:$ABF$11,MATCH(UsagePerHour!$B$36,Usage!$C$5:$C$11,0),MATCH(UsagePerHour!M$4,Usage!$D$3:$ABF$3,0)),"")</f>
        <v>1.2165558736474356</v>
      </c>
      <c r="N45" s="6">
        <f>IFERROR(INDEX(Sales!$D$5:$ABF$18,MATCH(UsagePerHour!$B45,Sales!$C$5:$C$18,0),MATCH(UsagePerHour!N$4,Sales!$D$3:$ABF$3,0))/N$2*INDEX(Usage!$D$5:$ABF$11,MATCH(UsagePerHour!$B$36,Usage!$C$5:$C$11,0),MATCH(UsagePerHour!N$4,Usage!$D$3:$ABF$3,0)),"")</f>
        <v>8.157632543033067</v>
      </c>
      <c r="O45" s="6">
        <f>IFERROR(INDEX(Sales!$D$5:$ABF$18,MATCH(UsagePerHour!$B45,Sales!$C$5:$C$18,0),MATCH(UsagePerHour!O$4,Sales!$D$3:$ABF$3,0))/O$2*INDEX(Usage!$D$5:$ABF$11,MATCH(UsagePerHour!$B$36,Usage!$C$5:$C$11,0),MATCH(UsagePerHour!O$4,Usage!$D$3:$ABF$3,0)),"")</f>
        <v>6.4573928230138069</v>
      </c>
      <c r="P45" s="6">
        <f>IFERROR(INDEX(Sales!$D$5:$ABF$18,MATCH(UsagePerHour!$B45,Sales!$C$5:$C$18,0),MATCH(UsagePerHour!P$4,Sales!$D$3:$ABF$3,0))/P$2*INDEX(Usage!$D$5:$ABF$11,MATCH(UsagePerHour!$B$36,Usage!$C$5:$C$11,0),MATCH(UsagePerHour!P$4,Usage!$D$3:$ABF$3,0)),"")</f>
        <v>7.2019987743364915</v>
      </c>
      <c r="Q45" s="6">
        <f>IFERROR(INDEX(Sales!$D$5:$ABF$18,MATCH(UsagePerHour!$B45,Sales!$C$5:$C$18,0),MATCH(UsagePerHour!Q$4,Sales!$D$3:$ABF$3,0))/Q$2*INDEX(Usage!$D$5:$ABF$11,MATCH(UsagePerHour!$B$36,Usage!$C$5:$C$11,0),MATCH(UsagePerHour!Q$4,Usage!$D$3:$ABF$3,0)),"")</f>
        <v>15.551014281318867</v>
      </c>
      <c r="R45" s="6">
        <f>IFERROR(INDEX(Sales!$D$5:$ABF$18,MATCH(UsagePerHour!$B45,Sales!$C$5:$C$18,0),MATCH(UsagePerHour!R$4,Sales!$D$3:$ABF$3,0))/R$2*INDEX(Usage!$D$5:$ABF$11,MATCH(UsagePerHour!$B$36,Usage!$C$5:$C$11,0),MATCH(UsagePerHour!R$4,Usage!$D$3:$ABF$3,0)),"")</f>
        <v>2.0440946029663642</v>
      </c>
      <c r="S45" s="6">
        <f>IFERROR(INDEX(Sales!$D$5:$ABF$18,MATCH(UsagePerHour!$B45,Sales!$C$5:$C$18,0),MATCH(UsagePerHour!S$4,Sales!$D$3:$ABF$3,0))/S$2*INDEX(Usage!$D$5:$ABF$11,MATCH(UsagePerHour!$B$36,Usage!$C$5:$C$11,0),MATCH(UsagePerHour!S$4,Usage!$D$3:$ABF$3,0)),"")</f>
        <v>6.0411017964071858</v>
      </c>
      <c r="T45" s="6">
        <f>IFERROR(INDEX(Sales!$D$5:$ABF$18,MATCH(UsagePerHour!$B45,Sales!$C$5:$C$18,0),MATCH(UsagePerHour!T$4,Sales!$D$3:$ABF$3,0))/T$2*INDEX(Usage!$D$5:$ABF$11,MATCH(UsagePerHour!$B$36,Usage!$C$5:$C$11,0),MATCH(UsagePerHour!T$4,Usage!$D$3:$ABF$3,0)),"")</f>
        <v>1.2165558736474356</v>
      </c>
      <c r="U45" s="6">
        <f>IFERROR(INDEX(Sales!$D$5:$ABF$18,MATCH(UsagePerHour!$B45,Sales!$C$5:$C$18,0),MATCH(UsagePerHour!U$4,Sales!$D$3:$ABF$3,0))/U$2*INDEX(Usage!$D$5:$ABF$11,MATCH(UsagePerHour!$B$36,Usage!$C$5:$C$11,0),MATCH(UsagePerHour!U$4,Usage!$D$3:$ABF$3,0)),"")</f>
        <v>8.157632543033067</v>
      </c>
      <c r="V45" s="6">
        <f>IFERROR(INDEX(Sales!$D$5:$ABF$18,MATCH(UsagePerHour!$B45,Sales!$C$5:$C$18,0),MATCH(UsagePerHour!V$4,Sales!$D$3:$ABF$3,0))/V$2*INDEX(Usage!$D$5:$ABF$11,MATCH(UsagePerHour!$B$36,Usage!$C$5:$C$11,0),MATCH(UsagePerHour!V$4,Usage!$D$3:$ABF$3,0)),"")</f>
        <v>6.4573928230138069</v>
      </c>
      <c r="W45" s="6">
        <f>IFERROR(INDEX(Sales!$D$5:$ABF$18,MATCH(UsagePerHour!$B45,Sales!$C$5:$C$18,0),MATCH(UsagePerHour!W$4,Sales!$D$3:$ABF$3,0))/W$2*INDEX(Usage!$D$5:$ABF$11,MATCH(UsagePerHour!$B$36,Usage!$C$5:$C$11,0),MATCH(UsagePerHour!W$4,Usage!$D$3:$ABF$3,0)),"")</f>
        <v>7.2019987743364915</v>
      </c>
      <c r="X45" s="6">
        <f>IFERROR(INDEX(Sales!$D$5:$ABF$18,MATCH(UsagePerHour!$B45,Sales!$C$5:$C$18,0),MATCH(UsagePerHour!X$4,Sales!$D$3:$ABF$3,0))/X$2*INDEX(Usage!$D$5:$ABF$11,MATCH(UsagePerHour!$B$36,Usage!$C$5:$C$11,0),MATCH(UsagePerHour!X$4,Usage!$D$3:$ABF$3,0)),"")</f>
        <v>15.551014281318867</v>
      </c>
      <c r="Y45" s="6">
        <f>IFERROR(INDEX(Sales!$D$5:$ABF$18,MATCH(UsagePerHour!$B45,Sales!$C$5:$C$18,0),MATCH(UsagePerHour!Y$4,Sales!$D$3:$ABF$3,0))/Y$2*INDEX(Usage!$D$5:$ABF$11,MATCH(UsagePerHour!$B$36,Usage!$C$5:$C$11,0),MATCH(UsagePerHour!Y$4,Usage!$D$3:$ABF$3,0)),"")</f>
        <v>2.0440946029663642</v>
      </c>
      <c r="Z45" s="6">
        <f>IFERROR(INDEX(Sales!$D$5:$ABF$18,MATCH(UsagePerHour!$B45,Sales!$C$5:$C$18,0),MATCH(UsagePerHour!Z$4,Sales!$D$3:$ABF$3,0))/Z$2*INDEX(Usage!$D$5:$ABF$11,MATCH(UsagePerHour!$B$36,Usage!$C$5:$C$11,0),MATCH(UsagePerHour!Z$4,Usage!$D$3:$ABF$3,0)),"")</f>
        <v>6.0411017964071858</v>
      </c>
      <c r="AA45" s="6">
        <f>IFERROR(INDEX(Sales!$D$5:$ABF$18,MATCH(UsagePerHour!$B45,Sales!$C$5:$C$18,0),MATCH(UsagePerHour!AA$4,Sales!$D$3:$ABF$3,0))/AA$2*INDEX(Usage!$D$5:$ABF$11,MATCH(UsagePerHour!$B$36,Usage!$C$5:$C$11,0),MATCH(UsagePerHour!AA$4,Usage!$D$3:$ABF$3,0)),"")</f>
        <v>1.2165558736474356</v>
      </c>
      <c r="AB45" s="6">
        <f>IFERROR(INDEX(Sales!$D$5:$ABF$18,MATCH(UsagePerHour!$B45,Sales!$C$5:$C$18,0),MATCH(UsagePerHour!AB$4,Sales!$D$3:$ABF$3,0))/AB$2*INDEX(Usage!$D$5:$ABF$11,MATCH(UsagePerHour!$B$36,Usage!$C$5:$C$11,0),MATCH(UsagePerHour!AB$4,Usage!$D$3:$ABF$3,0)),"")</f>
        <v>8.157632543033067</v>
      </c>
      <c r="AC45" s="6">
        <f>IFERROR(INDEX(Sales!$D$5:$ABF$18,MATCH(UsagePerHour!$B45,Sales!$C$5:$C$18,0),MATCH(UsagePerHour!AC$4,Sales!$D$3:$ABF$3,0))/AC$2*INDEX(Usage!$D$5:$ABF$11,MATCH(UsagePerHour!$B$36,Usage!$C$5:$C$11,0),MATCH(UsagePerHour!AC$4,Usage!$D$3:$ABF$3,0)),"")</f>
        <v>6.4573928230138069</v>
      </c>
      <c r="AD45" s="6">
        <f>IFERROR(INDEX(Sales!$D$5:$ABF$18,MATCH(UsagePerHour!$B45,Sales!$C$5:$C$18,0),MATCH(UsagePerHour!AD$4,Sales!$D$3:$ABF$3,0))/AD$2*INDEX(Usage!$D$5:$ABF$11,MATCH(UsagePerHour!$B$36,Usage!$C$5:$C$11,0),MATCH(UsagePerHour!AD$4,Usage!$D$3:$ABF$3,0)),"")</f>
        <v>7.2019987743364915</v>
      </c>
      <c r="AE45" s="6">
        <f>IFERROR(INDEX(Sales!$D$5:$ABF$18,MATCH(UsagePerHour!$B45,Sales!$C$5:$C$18,0),MATCH(UsagePerHour!AE$4,Sales!$D$3:$ABF$3,0))/AE$2*INDEX(Usage!$D$5:$ABF$11,MATCH(UsagePerHour!$B$36,Usage!$C$5:$C$11,0),MATCH(UsagePerHour!AE$4,Usage!$D$3:$ABF$3,0)),"")</f>
        <v>15.551014281318867</v>
      </c>
      <c r="AF45" s="6">
        <f>IFERROR(INDEX(Sales!$D$5:$ABF$18,MATCH(UsagePerHour!$B45,Sales!$C$5:$C$18,0),MATCH(UsagePerHour!AF$4,Sales!$D$3:$ABF$3,0))/AF$2*INDEX(Usage!$D$5:$ABF$11,MATCH(UsagePerHour!$B$36,Usage!$C$5:$C$11,0),MATCH(UsagePerHour!AF$4,Usage!$D$3:$ABF$3,0)),"")</f>
        <v>2.0440946029663642</v>
      </c>
      <c r="AG45" s="6">
        <f>IFERROR(INDEX(Sales!$D$5:$ABF$18,MATCH(UsagePerHour!$B45,Sales!$C$5:$C$18,0),MATCH(UsagePerHour!AG$4,Sales!$D$3:$ABF$3,0))/AG$2*INDEX(Usage!$D$5:$ABF$11,MATCH(UsagePerHour!$B$36,Usage!$C$5:$C$11,0),MATCH(UsagePerHour!AG$4,Usage!$D$3:$ABF$3,0)),"")</f>
        <v>6.0411017964071858</v>
      </c>
      <c r="AH45" s="6">
        <f>IFERROR(INDEX(Sales!$D$5:$ABF$18,MATCH(UsagePerHour!$B45,Sales!$C$5:$C$18,0),MATCH(UsagePerHour!AH$4,Sales!$D$3:$ABF$3,0))/AH$2*INDEX(Usage!$D$5:$ABF$11,MATCH(UsagePerHour!$B$36,Usage!$C$5:$C$11,0),MATCH(UsagePerHour!AH$4,Usage!$D$3:$ABF$3,0)),"")</f>
        <v>1.2165558736474356</v>
      </c>
      <c r="AI45" s="6">
        <f>IFERROR(INDEX(Sales!$D$5:$ABF$18,MATCH(UsagePerHour!$B45,Sales!$C$5:$C$18,0),MATCH(UsagePerHour!AI$4,Sales!$D$3:$ABF$3,0))/AI$2*INDEX(Usage!$D$5:$ABF$11,MATCH(UsagePerHour!$B$36,Usage!$C$5:$C$11,0),MATCH(UsagePerHour!AI$4,Usage!$D$3:$ABF$3,0)),"")</f>
        <v>8.157632543033067</v>
      </c>
      <c r="AJ45" s="6">
        <f>IFERROR(INDEX(Sales!$D$5:$ABF$18,MATCH(UsagePerHour!$B45,Sales!$C$5:$C$18,0),MATCH(UsagePerHour!AJ$4,Sales!$D$3:$ABF$3,0))/AJ$2*INDEX(Usage!$D$5:$ABF$11,MATCH(UsagePerHour!$B$36,Usage!$C$5:$C$11,0),MATCH(UsagePerHour!AJ$4,Usage!$D$3:$ABF$3,0)),"")</f>
        <v>6.4573928230138069</v>
      </c>
      <c r="AK45" s="6">
        <f>IFERROR(INDEX(Sales!$D$5:$ABF$18,MATCH(UsagePerHour!$B45,Sales!$C$5:$C$18,0),MATCH(UsagePerHour!AK$4,Sales!$D$3:$ABF$3,0))/AK$2*INDEX(Usage!$D$5:$ABF$11,MATCH(UsagePerHour!$B$36,Usage!$C$5:$C$11,0),MATCH(UsagePerHour!AK$4,Usage!$D$3:$ABF$3,0)),"")</f>
        <v>7.2019987743364915</v>
      </c>
      <c r="AL45" s="6">
        <f>IFERROR(INDEX(Sales!$D$5:$ABF$18,MATCH(UsagePerHour!$B45,Sales!$C$5:$C$18,0),MATCH(UsagePerHour!AL$4,Sales!$D$3:$ABF$3,0))/AL$2*INDEX(Usage!$D$5:$ABF$11,MATCH(UsagePerHour!$B$36,Usage!$C$5:$C$11,0),MATCH(UsagePerHour!AL$4,Usage!$D$3:$ABF$3,0)),"")</f>
        <v>15.551014281318867</v>
      </c>
      <c r="AM45" s="6">
        <f>IFERROR(INDEX(Sales!$D$5:$ABF$18,MATCH(UsagePerHour!$B45,Sales!$C$5:$C$18,0),MATCH(UsagePerHour!AM$4,Sales!$D$3:$ABF$3,0))/AM$2*INDEX(Usage!$D$5:$ABF$11,MATCH(UsagePerHour!$B$36,Usage!$C$5:$C$11,0),MATCH(UsagePerHour!AM$4,Usage!$D$3:$ABF$3,0)),"")</f>
        <v>2.0440946029663642</v>
      </c>
      <c r="AN45" s="6">
        <f>IFERROR(INDEX(Sales!$D$5:$ABF$18,MATCH(UsagePerHour!$B45,Sales!$C$5:$C$18,0),MATCH(UsagePerHour!AN$4,Sales!$D$3:$ABF$3,0))/AN$2*INDEX(Usage!$D$5:$ABF$11,MATCH(UsagePerHour!$B$36,Usage!$C$5:$C$11,0),MATCH(UsagePerHour!AN$4,Usage!$D$3:$ABF$3,0)),"")</f>
        <v>6.0411017964071858</v>
      </c>
      <c r="AO45" s="6">
        <f>IFERROR(INDEX(Sales!$D$5:$ABF$18,MATCH(UsagePerHour!$B45,Sales!$C$5:$C$18,0),MATCH(UsagePerHour!AO$4,Sales!$D$3:$ABF$3,0))/AO$2*INDEX(Usage!$D$5:$ABF$11,MATCH(UsagePerHour!$B$36,Usage!$C$5:$C$11,0),MATCH(UsagePerHour!AO$4,Usage!$D$3:$ABF$3,0)),"")</f>
        <v>1.2165558736474356</v>
      </c>
      <c r="AP45" s="6">
        <f>IFERROR(INDEX(Sales!$D$5:$ABF$18,MATCH(UsagePerHour!$B45,Sales!$C$5:$C$18,0),MATCH(UsagePerHour!AP$4,Sales!$D$3:$ABF$3,0))/AP$2*INDEX(Usage!$D$5:$ABF$11,MATCH(UsagePerHour!$B$36,Usage!$C$5:$C$11,0),MATCH(UsagePerHour!AP$4,Usage!$D$3:$ABF$3,0)),"")</f>
        <v>8.157632543033067</v>
      </c>
      <c r="AQ45" s="6">
        <f>IFERROR(INDEX(Sales!$D$5:$ABF$18,MATCH(UsagePerHour!$B45,Sales!$C$5:$C$18,0),MATCH(UsagePerHour!AQ$4,Sales!$D$3:$ABF$3,0))/AQ$2*INDEX(Usage!$D$5:$ABF$11,MATCH(UsagePerHour!$B$36,Usage!$C$5:$C$11,0),MATCH(UsagePerHour!AQ$4,Usage!$D$3:$ABF$3,0)),"")</f>
        <v>6.4573928230138069</v>
      </c>
      <c r="AR45" s="6">
        <f>IFERROR(INDEX(Sales!$D$5:$ABF$18,MATCH(UsagePerHour!$B45,Sales!$C$5:$C$18,0),MATCH(UsagePerHour!AR$4,Sales!$D$3:$ABF$3,0))/AR$2*INDEX(Usage!$D$5:$ABF$11,MATCH(UsagePerHour!$B$36,Usage!$C$5:$C$11,0),MATCH(UsagePerHour!AR$4,Usage!$D$3:$ABF$3,0)),"")</f>
        <v>7.2019987743364915</v>
      </c>
      <c r="AS45" s="6">
        <f>IFERROR(INDEX(Sales!$D$5:$ABF$18,MATCH(UsagePerHour!$B45,Sales!$C$5:$C$18,0),MATCH(UsagePerHour!AS$4,Sales!$D$3:$ABF$3,0))/AS$2*INDEX(Usage!$D$5:$ABF$11,MATCH(UsagePerHour!$B$36,Usage!$C$5:$C$11,0),MATCH(UsagePerHour!AS$4,Usage!$D$3:$ABF$3,0)),"")</f>
        <v>15.551014281318867</v>
      </c>
      <c r="AT45" s="6">
        <f>IFERROR(INDEX(Sales!$D$5:$ABF$18,MATCH(UsagePerHour!$B45,Sales!$C$5:$C$18,0),MATCH(UsagePerHour!AT$4,Sales!$D$3:$ABF$3,0))/AT$2*INDEX(Usage!$D$5:$ABF$11,MATCH(UsagePerHour!$B$36,Usage!$C$5:$C$11,0),MATCH(UsagePerHour!AT$4,Usage!$D$3:$ABF$3,0)),"")</f>
        <v>2.0440946029663642</v>
      </c>
      <c r="AU45" s="6">
        <f>IFERROR(INDEX(Sales!$D$5:$ABF$18,MATCH(UsagePerHour!$B45,Sales!$C$5:$C$18,0),MATCH(UsagePerHour!AU$4,Sales!$D$3:$ABF$3,0))/AU$2*INDEX(Usage!$D$5:$ABF$11,MATCH(UsagePerHour!$B$36,Usage!$C$5:$C$11,0),MATCH(UsagePerHour!AU$4,Usage!$D$3:$ABF$3,0)),"")</f>
        <v>6.0411017964071858</v>
      </c>
      <c r="AV45" s="6">
        <f>IFERROR(INDEX(Sales!$D$5:$ABF$18,MATCH(UsagePerHour!$B45,Sales!$C$5:$C$18,0),MATCH(UsagePerHour!AV$4,Sales!$D$3:$ABF$3,0))/AV$2*INDEX(Usage!$D$5:$ABF$11,MATCH(UsagePerHour!$B$36,Usage!$C$5:$C$11,0),MATCH(UsagePerHour!AV$4,Usage!$D$3:$ABF$3,0)),"")</f>
        <v>1.2165558736474356</v>
      </c>
      <c r="AW45" s="6">
        <f>IFERROR(INDEX(Sales!$D$5:$ABF$18,MATCH(UsagePerHour!$B45,Sales!$C$5:$C$18,0),MATCH(UsagePerHour!AW$4,Sales!$D$3:$ABF$3,0))/AW$2*INDEX(Usage!$D$5:$ABF$11,MATCH(UsagePerHour!$B$36,Usage!$C$5:$C$11,0),MATCH(UsagePerHour!AW$4,Usage!$D$3:$ABF$3,0)),"")</f>
        <v>8.157632543033067</v>
      </c>
      <c r="AX45" s="6">
        <f>IFERROR(INDEX(Sales!$D$5:$ABF$18,MATCH(UsagePerHour!$B45,Sales!$C$5:$C$18,0),MATCH(UsagePerHour!AX$4,Sales!$D$3:$ABF$3,0))/AX$2*INDEX(Usage!$D$5:$ABF$11,MATCH(UsagePerHour!$B$36,Usage!$C$5:$C$11,0),MATCH(UsagePerHour!AX$4,Usage!$D$3:$ABF$3,0)),"")</f>
        <v>6.4573928230138069</v>
      </c>
      <c r="AY45" s="6">
        <f>IFERROR(INDEX(Sales!$D$5:$ABF$18,MATCH(UsagePerHour!$B45,Sales!$C$5:$C$18,0),MATCH(UsagePerHour!AY$4,Sales!$D$3:$ABF$3,0))/AY$2*INDEX(Usage!$D$5:$ABF$11,MATCH(UsagePerHour!$B$36,Usage!$C$5:$C$11,0),MATCH(UsagePerHour!AY$4,Usage!$D$3:$ABF$3,0)),"")</f>
        <v>7.2019987743364915</v>
      </c>
      <c r="AZ45" s="6">
        <f>IFERROR(INDEX(Sales!$D$5:$ABF$18,MATCH(UsagePerHour!$B45,Sales!$C$5:$C$18,0),MATCH(UsagePerHour!AZ$4,Sales!$D$3:$ABF$3,0))/AZ$2*INDEX(Usage!$D$5:$ABF$11,MATCH(UsagePerHour!$B$36,Usage!$C$5:$C$11,0),MATCH(UsagePerHour!AZ$4,Usage!$D$3:$ABF$3,0)),"")</f>
        <v>15.551014281318867</v>
      </c>
      <c r="BA45" s="6">
        <f>IFERROR(INDEX(Sales!$D$5:$ABF$18,MATCH(UsagePerHour!$B45,Sales!$C$5:$C$18,0),MATCH(UsagePerHour!BA$4,Sales!$D$3:$ABF$3,0))/BA$2*INDEX(Usage!$D$5:$ABF$11,MATCH(UsagePerHour!$B$36,Usage!$C$5:$C$11,0),MATCH(UsagePerHour!BA$4,Usage!$D$3:$ABF$3,0)),"")</f>
        <v>2.0440946029663642</v>
      </c>
      <c r="BB45" s="6">
        <f>IFERROR(INDEX(Sales!$D$5:$ABF$18,MATCH(UsagePerHour!$B45,Sales!$C$5:$C$18,0),MATCH(UsagePerHour!BB$4,Sales!$D$3:$ABF$3,0))/BB$2*INDEX(Usage!$D$5:$ABF$11,MATCH(UsagePerHour!$B$36,Usage!$C$5:$C$11,0),MATCH(UsagePerHour!BB$4,Usage!$D$3:$ABF$3,0)),"")</f>
        <v>6.0411017964071858</v>
      </c>
      <c r="BC45" s="6">
        <f>IFERROR(INDEX(Sales!$D$5:$ABF$18,MATCH(UsagePerHour!$B45,Sales!$C$5:$C$18,0),MATCH(UsagePerHour!BC$4,Sales!$D$3:$ABF$3,0))/BC$2*INDEX(Usage!$D$5:$ABF$11,MATCH(UsagePerHour!$B$36,Usage!$C$5:$C$11,0),MATCH(UsagePerHour!BC$4,Usage!$D$3:$ABF$3,0)),"")</f>
        <v>1.2165558736474356</v>
      </c>
      <c r="BD45" s="6">
        <f>IFERROR(INDEX(Sales!$D$5:$ABF$18,MATCH(UsagePerHour!$B45,Sales!$C$5:$C$18,0),MATCH(UsagePerHour!BD$4,Sales!$D$3:$ABF$3,0))/BD$2*INDEX(Usage!$D$5:$ABF$11,MATCH(UsagePerHour!$B$36,Usage!$C$5:$C$11,0),MATCH(UsagePerHour!BD$4,Usage!$D$3:$ABF$3,0)),"")</f>
        <v>8.157632543033067</v>
      </c>
      <c r="BE45" s="6">
        <f>IFERROR(INDEX(Sales!$D$5:$ABF$18,MATCH(UsagePerHour!$B45,Sales!$C$5:$C$18,0),MATCH(UsagePerHour!BE$4,Sales!$D$3:$ABF$3,0))/BE$2*INDEX(Usage!$D$5:$ABF$11,MATCH(UsagePerHour!$B$36,Usage!$C$5:$C$11,0),MATCH(UsagePerHour!BE$4,Usage!$D$3:$ABF$3,0)),"")</f>
        <v>6.4573928230138069</v>
      </c>
      <c r="BF45" s="6">
        <f>IFERROR(INDEX(Sales!$D$5:$ABF$18,MATCH(UsagePerHour!$B45,Sales!$C$5:$C$18,0),MATCH(UsagePerHour!BF$4,Sales!$D$3:$ABF$3,0))/BF$2*INDEX(Usage!$D$5:$ABF$11,MATCH(UsagePerHour!$B$36,Usage!$C$5:$C$11,0),MATCH(UsagePerHour!BF$4,Usage!$D$3:$ABF$3,0)),"")</f>
        <v>7.2019987743364915</v>
      </c>
      <c r="BG45" s="6">
        <f>IFERROR(INDEX(Sales!$D$5:$ABF$18,MATCH(UsagePerHour!$B45,Sales!$C$5:$C$18,0),MATCH(UsagePerHour!BG$4,Sales!$D$3:$ABF$3,0))/BG$2*INDEX(Usage!$D$5:$ABF$11,MATCH(UsagePerHour!$B$36,Usage!$C$5:$C$11,0),MATCH(UsagePerHour!BG$4,Usage!$D$3:$ABF$3,0)),"")</f>
        <v>15.551014281318867</v>
      </c>
      <c r="BH45" s="6">
        <f>IFERROR(INDEX(Sales!$D$5:$ABF$18,MATCH(UsagePerHour!$B45,Sales!$C$5:$C$18,0),MATCH(UsagePerHour!BH$4,Sales!$D$3:$ABF$3,0))/BH$2*INDEX(Usage!$D$5:$ABF$11,MATCH(UsagePerHour!$B$36,Usage!$C$5:$C$11,0),MATCH(UsagePerHour!BH$4,Usage!$D$3:$ABF$3,0)),"")</f>
        <v>2.0440946029663642</v>
      </c>
      <c r="BI45" s="6">
        <f>IFERROR(INDEX(Sales!$D$5:$ABF$18,MATCH(UsagePerHour!$B45,Sales!$C$5:$C$18,0),MATCH(UsagePerHour!BI$4,Sales!$D$3:$ABF$3,0))/BI$2*INDEX(Usage!$D$5:$ABF$11,MATCH(UsagePerHour!$B$36,Usage!$C$5:$C$11,0),MATCH(UsagePerHour!BI$4,Usage!$D$3:$ABF$3,0)),"")</f>
        <v>6.0411017964071858</v>
      </c>
      <c r="BJ45" s="6">
        <f>IFERROR(INDEX(Sales!$D$5:$ABF$18,MATCH(UsagePerHour!$B45,Sales!$C$5:$C$18,0),MATCH(UsagePerHour!BJ$4,Sales!$D$3:$ABF$3,0))/BJ$2*INDEX(Usage!$D$5:$ABF$11,MATCH(UsagePerHour!$B$36,Usage!$C$5:$C$11,0),MATCH(UsagePerHour!BJ$4,Usage!$D$3:$ABF$3,0)),"")</f>
        <v>1.2165558736474356</v>
      </c>
      <c r="BK45" s="6">
        <f>IFERROR(INDEX(Sales!$D$5:$ABF$18,MATCH(UsagePerHour!$B45,Sales!$C$5:$C$18,0),MATCH(UsagePerHour!BK$4,Sales!$D$3:$ABF$3,0))/BK$2*INDEX(Usage!$D$5:$ABF$11,MATCH(UsagePerHour!$B$36,Usage!$C$5:$C$11,0),MATCH(UsagePerHour!BK$4,Usage!$D$3:$ABF$3,0)),"")</f>
        <v>8.157632543033067</v>
      </c>
      <c r="BL45" s="6">
        <f>IFERROR(INDEX(Sales!$D$5:$ABF$18,MATCH(UsagePerHour!$B45,Sales!$C$5:$C$18,0),MATCH(UsagePerHour!BL$4,Sales!$D$3:$ABF$3,0))/BL$2*INDEX(Usage!$D$5:$ABF$11,MATCH(UsagePerHour!$B$36,Usage!$C$5:$C$11,0),MATCH(UsagePerHour!BL$4,Usage!$D$3:$ABF$3,0)),"")</f>
        <v>6.4573928230138069</v>
      </c>
      <c r="BM45" s="6">
        <f>IFERROR(INDEX(Sales!$D$5:$ABF$18,MATCH(UsagePerHour!$B45,Sales!$C$5:$C$18,0),MATCH(UsagePerHour!BM$4,Sales!$D$3:$ABF$3,0))/BM$2*INDEX(Usage!$D$5:$ABF$11,MATCH(UsagePerHour!$B$36,Usage!$C$5:$C$11,0),MATCH(UsagePerHour!BM$4,Usage!$D$3:$ABF$3,0)),"")</f>
        <v>7.2019987743364915</v>
      </c>
      <c r="BN45" s="6">
        <f>IFERROR(INDEX(Sales!$D$5:$ABF$18,MATCH(UsagePerHour!$B45,Sales!$C$5:$C$18,0),MATCH(UsagePerHour!BN$4,Sales!$D$3:$ABF$3,0))/BN$2*INDEX(Usage!$D$5:$ABF$11,MATCH(UsagePerHour!$B$36,Usage!$C$5:$C$11,0),MATCH(UsagePerHour!BN$4,Usage!$D$3:$ABF$3,0)),"")</f>
        <v>15.551014281318867</v>
      </c>
      <c r="BO45" s="6">
        <f>IFERROR(INDEX(Sales!$D$5:$ABF$18,MATCH(UsagePerHour!$B45,Sales!$C$5:$C$18,0),MATCH(UsagePerHour!BO$4,Sales!$D$3:$ABF$3,0))/BO$2*INDEX(Usage!$D$5:$ABF$11,MATCH(UsagePerHour!$B$36,Usage!$C$5:$C$11,0),MATCH(UsagePerHour!BO$4,Usage!$D$3:$ABF$3,0)),"")</f>
        <v>2.0440946029663642</v>
      </c>
      <c r="BP45" s="6">
        <f>IFERROR(INDEX(Sales!$D$5:$ABF$18,MATCH(UsagePerHour!$B45,Sales!$C$5:$C$18,0),MATCH(UsagePerHour!BP$4,Sales!$D$3:$ABF$3,0))/BP$2*INDEX(Usage!$D$5:$ABF$11,MATCH(UsagePerHour!$B$36,Usage!$C$5:$C$11,0),MATCH(UsagePerHour!BP$4,Usage!$D$3:$ABF$3,0)),"")</f>
        <v>6.0411017964071858</v>
      </c>
      <c r="BQ45" s="6">
        <f>IFERROR(INDEX(Sales!$D$5:$ABF$18,MATCH(UsagePerHour!$B45,Sales!$C$5:$C$18,0),MATCH(UsagePerHour!BQ$4,Sales!$D$3:$ABF$3,0))/BQ$2*INDEX(Usage!$D$5:$ABF$11,MATCH(UsagePerHour!$B$36,Usage!$C$5:$C$11,0),MATCH(UsagePerHour!BQ$4,Usage!$D$3:$ABF$3,0)),"")</f>
        <v>1.2165558736474356</v>
      </c>
      <c r="BR45" s="6">
        <f>IFERROR(INDEX(Sales!$D$5:$ABF$18,MATCH(UsagePerHour!$B45,Sales!$C$5:$C$18,0),MATCH(UsagePerHour!BR$4,Sales!$D$3:$ABF$3,0))/BR$2*INDEX(Usage!$D$5:$ABF$11,MATCH(UsagePerHour!$B$36,Usage!$C$5:$C$11,0),MATCH(UsagePerHour!BR$4,Usage!$D$3:$ABF$3,0)),"")</f>
        <v>8.157632543033067</v>
      </c>
      <c r="BS45" s="6">
        <f>IFERROR(INDEX(Sales!$D$5:$ABF$18,MATCH(UsagePerHour!$B45,Sales!$C$5:$C$18,0),MATCH(UsagePerHour!BS$4,Sales!$D$3:$ABF$3,0))/BS$2*INDEX(Usage!$D$5:$ABF$11,MATCH(UsagePerHour!$B$36,Usage!$C$5:$C$11,0),MATCH(UsagePerHour!BS$4,Usage!$D$3:$ABF$3,0)),"")</f>
        <v>6.4573928230138069</v>
      </c>
      <c r="BT45" s="6">
        <f>IFERROR(INDEX(Sales!$D$5:$ABF$18,MATCH(UsagePerHour!$B45,Sales!$C$5:$C$18,0),MATCH(UsagePerHour!BT$4,Sales!$D$3:$ABF$3,0))/BT$2*INDEX(Usage!$D$5:$ABF$11,MATCH(UsagePerHour!$B$36,Usage!$C$5:$C$11,0),MATCH(UsagePerHour!BT$4,Usage!$D$3:$ABF$3,0)),"")</f>
        <v>7.2019987743364915</v>
      </c>
      <c r="BU45" s="6">
        <f>IFERROR(INDEX(Sales!$D$5:$ABF$18,MATCH(UsagePerHour!$B45,Sales!$C$5:$C$18,0),MATCH(UsagePerHour!BU$4,Sales!$D$3:$ABF$3,0))/BU$2*INDEX(Usage!$D$5:$ABF$11,MATCH(UsagePerHour!$B$36,Usage!$C$5:$C$11,0),MATCH(UsagePerHour!BU$4,Usage!$D$3:$ABF$3,0)),"")</f>
        <v>15.551014281318867</v>
      </c>
      <c r="BV45" s="6">
        <f>IFERROR(INDEX(Sales!$D$5:$ABF$18,MATCH(UsagePerHour!$B45,Sales!$C$5:$C$18,0),MATCH(UsagePerHour!BV$4,Sales!$D$3:$ABF$3,0))/BV$2*INDEX(Usage!$D$5:$ABF$11,MATCH(UsagePerHour!$B$36,Usage!$C$5:$C$11,0),MATCH(UsagePerHour!BV$4,Usage!$D$3:$ABF$3,0)),"")</f>
        <v>2.0440946029663642</v>
      </c>
      <c r="BW45" s="6">
        <f>IFERROR(INDEX(Sales!$D$5:$ABF$18,MATCH(UsagePerHour!$B45,Sales!$C$5:$C$18,0),MATCH(UsagePerHour!BW$4,Sales!$D$3:$ABF$3,0))/BW$2*INDEX(Usage!$D$5:$ABF$11,MATCH(UsagePerHour!$B$36,Usage!$C$5:$C$11,0),MATCH(UsagePerHour!BW$4,Usage!$D$3:$ABF$3,0)),"")</f>
        <v>6.0411017964071858</v>
      </c>
      <c r="BX45" s="6">
        <f>IFERROR(INDEX(Sales!$D$5:$ABF$18,MATCH(UsagePerHour!$B45,Sales!$C$5:$C$18,0),MATCH(UsagePerHour!BX$4,Sales!$D$3:$ABF$3,0))/BX$2*INDEX(Usage!$D$5:$ABF$11,MATCH(UsagePerHour!$B$36,Usage!$C$5:$C$11,0),MATCH(UsagePerHour!BX$4,Usage!$D$3:$ABF$3,0)),"")</f>
        <v>1.2165558736474356</v>
      </c>
      <c r="BY45" s="6">
        <f>IFERROR(INDEX(Sales!$D$5:$ABF$18,MATCH(UsagePerHour!$B45,Sales!$C$5:$C$18,0),MATCH(UsagePerHour!BY$4,Sales!$D$3:$ABF$3,0))/BY$2*INDEX(Usage!$D$5:$ABF$11,MATCH(UsagePerHour!$B$36,Usage!$C$5:$C$11,0),MATCH(UsagePerHour!BY$4,Usage!$D$3:$ABF$3,0)),"")</f>
        <v>8.157632543033067</v>
      </c>
      <c r="BZ45" s="6">
        <f>IFERROR(INDEX(Sales!$D$5:$ABF$18,MATCH(UsagePerHour!$B45,Sales!$C$5:$C$18,0),MATCH(UsagePerHour!BZ$4,Sales!$D$3:$ABF$3,0))/BZ$2*INDEX(Usage!$D$5:$ABF$11,MATCH(UsagePerHour!$B$36,Usage!$C$5:$C$11,0),MATCH(UsagePerHour!BZ$4,Usage!$D$3:$ABF$3,0)),"")</f>
        <v>6.4573928230138069</v>
      </c>
      <c r="CA45" s="6">
        <f>IFERROR(INDEX(Sales!$D$5:$ABF$18,MATCH(UsagePerHour!$B45,Sales!$C$5:$C$18,0),MATCH(UsagePerHour!CA$4,Sales!$D$3:$ABF$3,0))/CA$2*INDEX(Usage!$D$5:$ABF$11,MATCH(UsagePerHour!$B$36,Usage!$C$5:$C$11,0),MATCH(UsagePerHour!CA$4,Usage!$D$3:$ABF$3,0)),"")</f>
        <v>7.2019987743364915</v>
      </c>
      <c r="CB45" s="6">
        <f>IFERROR(INDEX(Sales!$D$5:$ABF$18,MATCH(UsagePerHour!$B45,Sales!$C$5:$C$18,0),MATCH(UsagePerHour!CB$4,Sales!$D$3:$ABF$3,0))/CB$2*INDEX(Usage!$D$5:$ABF$11,MATCH(UsagePerHour!$B$36,Usage!$C$5:$C$11,0),MATCH(UsagePerHour!CB$4,Usage!$D$3:$ABF$3,0)),"")</f>
        <v>15.551014281318867</v>
      </c>
      <c r="CC45" s="6">
        <f>IFERROR(INDEX(Sales!$D$5:$ABF$18,MATCH(UsagePerHour!$B45,Sales!$C$5:$C$18,0),MATCH(UsagePerHour!CC$4,Sales!$D$3:$ABF$3,0))/CC$2*INDEX(Usage!$D$5:$ABF$11,MATCH(UsagePerHour!$B$36,Usage!$C$5:$C$11,0),MATCH(UsagePerHour!CC$4,Usage!$D$3:$ABF$3,0)),"")</f>
        <v>2.0440946029663642</v>
      </c>
      <c r="CD45" s="6">
        <f>IFERROR(INDEX(Sales!$D$5:$ABF$18,MATCH(UsagePerHour!$B45,Sales!$C$5:$C$18,0),MATCH(UsagePerHour!CD$4,Sales!$D$3:$ABF$3,0))/CD$2*INDEX(Usage!$D$5:$ABF$11,MATCH(UsagePerHour!$B$36,Usage!$C$5:$C$11,0),MATCH(UsagePerHour!CD$4,Usage!$D$3:$ABF$3,0)),"")</f>
        <v>6.0411017964071858</v>
      </c>
      <c r="CE45" s="6">
        <f>IFERROR(INDEX(Sales!$D$5:$ABF$18,MATCH(UsagePerHour!$B45,Sales!$C$5:$C$18,0),MATCH(UsagePerHour!CE$4,Sales!$D$3:$ABF$3,0))/CE$2*INDEX(Usage!$D$5:$ABF$11,MATCH(UsagePerHour!$B$36,Usage!$C$5:$C$11,0),MATCH(UsagePerHour!CE$4,Usage!$D$3:$ABF$3,0)),"")</f>
        <v>1.2165558736474356</v>
      </c>
      <c r="CF45" s="6">
        <f>IFERROR(INDEX(Sales!$D$5:$ABF$18,MATCH(UsagePerHour!$B45,Sales!$C$5:$C$18,0),MATCH(UsagePerHour!CF$4,Sales!$D$3:$ABF$3,0))/CF$2*INDEX(Usage!$D$5:$ABF$11,MATCH(UsagePerHour!$B$36,Usage!$C$5:$C$11,0),MATCH(UsagePerHour!CF$4,Usage!$D$3:$ABF$3,0)),"")</f>
        <v>8.157632543033067</v>
      </c>
      <c r="CG45" s="6">
        <f>IFERROR(INDEX(Sales!$D$5:$ABF$18,MATCH(UsagePerHour!$B45,Sales!$C$5:$C$18,0),MATCH(UsagePerHour!CG$4,Sales!$D$3:$ABF$3,0))/CG$2*INDEX(Usage!$D$5:$ABF$11,MATCH(UsagePerHour!$B$36,Usage!$C$5:$C$11,0),MATCH(UsagePerHour!CG$4,Usage!$D$3:$ABF$3,0)),"")</f>
        <v>6.4573928230138069</v>
      </c>
      <c r="CH45" s="6">
        <f>IFERROR(INDEX(Sales!$D$5:$ABF$18,MATCH(UsagePerHour!$B45,Sales!$C$5:$C$18,0),MATCH(UsagePerHour!CH$4,Sales!$D$3:$ABF$3,0))/CH$2*INDEX(Usage!$D$5:$ABF$11,MATCH(UsagePerHour!$B$36,Usage!$C$5:$C$11,0),MATCH(UsagePerHour!CH$4,Usage!$D$3:$ABF$3,0)),"")</f>
        <v>7.2019987743364915</v>
      </c>
      <c r="CI45" s="6">
        <f>IFERROR(INDEX(Sales!$D$5:$ABF$18,MATCH(UsagePerHour!$B45,Sales!$C$5:$C$18,0),MATCH(UsagePerHour!CI$4,Sales!$D$3:$ABF$3,0))/CI$2*INDEX(Usage!$D$5:$ABF$11,MATCH(UsagePerHour!$B$36,Usage!$C$5:$C$11,0),MATCH(UsagePerHour!CI$4,Usage!$D$3:$ABF$3,0)),"")</f>
        <v>15.551014281318867</v>
      </c>
      <c r="CJ45" s="6">
        <f>IFERROR(INDEX(Sales!$D$5:$ABF$18,MATCH(UsagePerHour!$B45,Sales!$C$5:$C$18,0),MATCH(UsagePerHour!CJ$4,Sales!$D$3:$ABF$3,0))/CJ$2*INDEX(Usage!$D$5:$ABF$11,MATCH(UsagePerHour!$B$36,Usage!$C$5:$C$11,0),MATCH(UsagePerHour!CJ$4,Usage!$D$3:$ABF$3,0)),"")</f>
        <v>2.0440946029663642</v>
      </c>
      <c r="CK45" s="6">
        <f>IFERROR(INDEX(Sales!$D$5:$ABF$18,MATCH(UsagePerHour!$B45,Sales!$C$5:$C$18,0),MATCH(UsagePerHour!CK$4,Sales!$D$3:$ABF$3,0))/CK$2*INDEX(Usage!$D$5:$ABF$11,MATCH(UsagePerHour!$B$36,Usage!$C$5:$C$11,0),MATCH(UsagePerHour!CK$4,Usage!$D$3:$ABF$3,0)),"")</f>
        <v>6.0411017964071858</v>
      </c>
      <c r="CL45" s="6">
        <f>IFERROR(INDEX(Sales!$D$5:$ABF$18,MATCH(UsagePerHour!$B45,Sales!$C$5:$C$18,0),MATCH(UsagePerHour!CL$4,Sales!$D$3:$ABF$3,0))/CL$2*INDEX(Usage!$D$5:$ABF$11,MATCH(UsagePerHour!$B$36,Usage!$C$5:$C$11,0),MATCH(UsagePerHour!CL$4,Usage!$D$3:$ABF$3,0)),"")</f>
        <v>1.2165558736474356</v>
      </c>
      <c r="CM45" s="6">
        <f>IFERROR(INDEX(Sales!$D$5:$ABF$18,MATCH(UsagePerHour!$B45,Sales!$C$5:$C$18,0),MATCH(UsagePerHour!CM$4,Sales!$D$3:$ABF$3,0))/CM$2*INDEX(Usage!$D$5:$ABF$11,MATCH(UsagePerHour!$B$36,Usage!$C$5:$C$11,0),MATCH(UsagePerHour!CM$4,Usage!$D$3:$ABF$3,0)),"")</f>
        <v>8.157632543033067</v>
      </c>
      <c r="CN45" s="6">
        <f>IFERROR(INDEX(Sales!$D$5:$ABF$18,MATCH(UsagePerHour!$B45,Sales!$C$5:$C$18,0),MATCH(UsagePerHour!CN$4,Sales!$D$3:$ABF$3,0))/CN$2*INDEX(Usage!$D$5:$ABF$11,MATCH(UsagePerHour!$B$36,Usage!$C$5:$C$11,0),MATCH(UsagePerHour!CN$4,Usage!$D$3:$ABF$3,0)),"")</f>
        <v>6.4573928230138069</v>
      </c>
      <c r="CO45" s="6">
        <f>IFERROR(INDEX(Sales!$D$5:$ABF$18,MATCH(UsagePerHour!$B45,Sales!$C$5:$C$18,0),MATCH(UsagePerHour!CO$4,Sales!$D$3:$ABF$3,0))/CO$2*INDEX(Usage!$D$5:$ABF$11,MATCH(UsagePerHour!$B$36,Usage!$C$5:$C$11,0),MATCH(UsagePerHour!CO$4,Usage!$D$3:$ABF$3,0)),"")</f>
        <v>7.2019987743364915</v>
      </c>
      <c r="CP45" s="6">
        <f>IFERROR(INDEX(Sales!$D$5:$ABF$18,MATCH(UsagePerHour!$B45,Sales!$C$5:$C$18,0),MATCH(UsagePerHour!CP$4,Sales!$D$3:$ABF$3,0))/CP$2*INDEX(Usage!$D$5:$ABF$11,MATCH(UsagePerHour!$B$36,Usage!$C$5:$C$11,0),MATCH(UsagePerHour!CP$4,Usage!$D$3:$ABF$3,0)),"")</f>
        <v>15.551014281318867</v>
      </c>
      <c r="CQ45" s="6">
        <f>IFERROR(INDEX(Sales!$D$5:$ABF$18,MATCH(UsagePerHour!$B45,Sales!$C$5:$C$18,0),MATCH(UsagePerHour!CQ$4,Sales!$D$3:$ABF$3,0))/CQ$2*INDEX(Usage!$D$5:$ABF$11,MATCH(UsagePerHour!$B$36,Usage!$C$5:$C$11,0),MATCH(UsagePerHour!CQ$4,Usage!$D$3:$ABF$3,0)),"")</f>
        <v>2.0440946029663642</v>
      </c>
      <c r="CR45" s="6">
        <f>IFERROR(INDEX(Sales!$D$5:$ABF$18,MATCH(UsagePerHour!$B45,Sales!$C$5:$C$18,0),MATCH(UsagePerHour!CR$4,Sales!$D$3:$ABF$3,0))/CR$2*INDEX(Usage!$D$5:$ABF$11,MATCH(UsagePerHour!$B$36,Usage!$C$5:$C$11,0),MATCH(UsagePerHour!CR$4,Usage!$D$3:$ABF$3,0)),"")</f>
        <v>6.0411017964071858</v>
      </c>
      <c r="CS45" s="6">
        <f>IFERROR(INDEX(Sales!$D$5:$ABF$18,MATCH(UsagePerHour!$B45,Sales!$C$5:$C$18,0),MATCH(UsagePerHour!CS$4,Sales!$D$3:$ABF$3,0))/CS$2*INDEX(Usage!$D$5:$ABF$11,MATCH(UsagePerHour!$B$36,Usage!$C$5:$C$11,0),MATCH(UsagePerHour!CS$4,Usage!$D$3:$ABF$3,0)),"")</f>
        <v>1.2165558736474356</v>
      </c>
      <c r="CT45" s="6">
        <f>IFERROR(INDEX(Sales!$D$5:$ABF$18,MATCH(UsagePerHour!$B45,Sales!$C$5:$C$18,0),MATCH(UsagePerHour!CT$4,Sales!$D$3:$ABF$3,0))/CT$2*INDEX(Usage!$D$5:$ABF$11,MATCH(UsagePerHour!$B$36,Usage!$C$5:$C$11,0),MATCH(UsagePerHour!CT$4,Usage!$D$3:$ABF$3,0)),"")</f>
        <v>8.157632543033067</v>
      </c>
      <c r="CU45" s="6">
        <f>IFERROR(INDEX(Sales!$D$5:$ABF$18,MATCH(UsagePerHour!$B45,Sales!$C$5:$C$18,0),MATCH(UsagePerHour!CU$4,Sales!$D$3:$ABF$3,0))/CU$2*INDEX(Usage!$D$5:$ABF$11,MATCH(UsagePerHour!$B$36,Usage!$C$5:$C$11,0),MATCH(UsagePerHour!CU$4,Usage!$D$3:$ABF$3,0)),"")</f>
        <v>6.4573928230138069</v>
      </c>
      <c r="CV45" s="6">
        <f>IFERROR(INDEX(Sales!$D$5:$ABF$18,MATCH(UsagePerHour!$B45,Sales!$C$5:$C$18,0),MATCH(UsagePerHour!CV$4,Sales!$D$3:$ABF$3,0))/CV$2*INDEX(Usage!$D$5:$ABF$11,MATCH(UsagePerHour!$B$36,Usage!$C$5:$C$11,0),MATCH(UsagePerHour!CV$4,Usage!$D$3:$ABF$3,0)),"")</f>
        <v>7.2019987743364915</v>
      </c>
      <c r="CW45" s="6">
        <f>IFERROR(INDEX(Sales!$D$5:$ABF$18,MATCH(UsagePerHour!$B45,Sales!$C$5:$C$18,0),MATCH(UsagePerHour!CW$4,Sales!$D$3:$ABF$3,0))/CW$2*INDEX(Usage!$D$5:$ABF$11,MATCH(UsagePerHour!$B$36,Usage!$C$5:$C$11,0),MATCH(UsagePerHour!CW$4,Usage!$D$3:$ABF$3,0)),"")</f>
        <v>15.551014281318867</v>
      </c>
      <c r="CX45" s="6">
        <f>IFERROR(INDEX(Sales!$D$5:$ABF$18,MATCH(UsagePerHour!$B45,Sales!$C$5:$C$18,0),MATCH(UsagePerHour!CX$4,Sales!$D$3:$ABF$3,0))/CX$2*INDEX(Usage!$D$5:$ABF$11,MATCH(UsagePerHour!$B$36,Usage!$C$5:$C$11,0),MATCH(UsagePerHour!CX$4,Usage!$D$3:$ABF$3,0)),"")</f>
        <v>2.0440946029663642</v>
      </c>
      <c r="CY45" s="6">
        <f>IFERROR(INDEX(Sales!$D$5:$ABF$18,MATCH(UsagePerHour!$B45,Sales!$C$5:$C$18,0),MATCH(UsagePerHour!CY$4,Sales!$D$3:$ABF$3,0))/CY$2*INDEX(Usage!$D$5:$ABF$11,MATCH(UsagePerHour!$B$36,Usage!$C$5:$C$11,0),MATCH(UsagePerHour!CY$4,Usage!$D$3:$ABF$3,0)),"")</f>
        <v>6.0411017964071858</v>
      </c>
      <c r="CZ45" s="6">
        <f>IFERROR(INDEX(Sales!$D$5:$ABF$18,MATCH(UsagePerHour!$B45,Sales!$C$5:$C$18,0),MATCH(UsagePerHour!CZ$4,Sales!$D$3:$ABF$3,0))/CZ$2*INDEX(Usage!$D$5:$ABF$11,MATCH(UsagePerHour!$B$36,Usage!$C$5:$C$11,0),MATCH(UsagePerHour!CZ$4,Usage!$D$3:$ABF$3,0)),"")</f>
        <v>1.2165558736474356</v>
      </c>
      <c r="DA45" s="6">
        <f>IFERROR(INDEX(Sales!$D$5:$ABF$18,MATCH(UsagePerHour!$B45,Sales!$C$5:$C$18,0),MATCH(UsagePerHour!DA$4,Sales!$D$3:$ABF$3,0))/DA$2*INDEX(Usage!$D$5:$ABF$11,MATCH(UsagePerHour!$B$36,Usage!$C$5:$C$11,0),MATCH(UsagePerHour!DA$4,Usage!$D$3:$ABF$3,0)),"")</f>
        <v>18.626730538922157</v>
      </c>
      <c r="DB45" s="6">
        <f>IFERROR(INDEX(Sales!$D$5:$ABF$18,MATCH(UsagePerHour!$B45,Sales!$C$5:$C$18,0),MATCH(UsagePerHour!DB$4,Sales!$D$3:$ABF$3,0))/DB$2*INDEX(Usage!$D$5:$ABF$11,MATCH(UsagePerHour!$B$36,Usage!$C$5:$C$11,0),MATCH(UsagePerHour!DB$4,Usage!$D$3:$ABF$3,0)),"")</f>
        <v>5.793803960233153</v>
      </c>
      <c r="DC45" s="6">
        <f>IFERROR(INDEX(Sales!$D$5:$ABF$18,MATCH(UsagePerHour!$B45,Sales!$C$5:$C$18,0),MATCH(UsagePerHour!DC$4,Sales!$D$3:$ABF$3,0))/DC$2*INDEX(Usage!$D$5:$ABF$11,MATCH(UsagePerHour!$B$36,Usage!$C$5:$C$11,0),MATCH(UsagePerHour!DC$4,Usage!$D$3:$ABF$3,0)),"")</f>
        <v>0</v>
      </c>
      <c r="DD45" s="6">
        <f>IFERROR(INDEX(Sales!$D$5:$ABF$18,MATCH(UsagePerHour!$B45,Sales!$C$5:$C$18,0),MATCH(UsagePerHour!DD$4,Sales!$D$3:$ABF$3,0))/DD$2*INDEX(Usage!$D$5:$ABF$11,MATCH(UsagePerHour!$B$36,Usage!$C$5:$C$11,0),MATCH(UsagePerHour!DD$4,Usage!$D$3:$ABF$3,0)),"")</f>
        <v>0.45355517764397668</v>
      </c>
      <c r="DE45" s="6">
        <f>IFERROR(INDEX(Sales!$D$5:$ABF$18,MATCH(UsagePerHour!$B45,Sales!$C$5:$C$18,0),MATCH(UsagePerHour!DE$4,Sales!$D$3:$ABF$3,0))/DE$2*INDEX(Usage!$D$5:$ABF$11,MATCH(UsagePerHour!$B$36,Usage!$C$5:$C$11,0),MATCH(UsagePerHour!DE$4,Usage!$D$3:$ABF$3,0)),"")</f>
        <v>0.23920248163957897</v>
      </c>
      <c r="DF45" s="6">
        <f>IFERROR(INDEX(Sales!$D$5:$ABF$18,MATCH(UsagePerHour!$B45,Sales!$C$5:$C$18,0),MATCH(UsagePerHour!DF$4,Sales!$D$3:$ABF$3,0))/DF$2*INDEX(Usage!$D$5:$ABF$11,MATCH(UsagePerHour!$B$36,Usage!$C$5:$C$11,0),MATCH(UsagePerHour!DF$4,Usage!$D$3:$ABF$3,0)),"")</f>
        <v>0.82193643793654358</v>
      </c>
      <c r="DG45" s="6">
        <f>IFERROR(INDEX(Sales!$D$5:$ABF$18,MATCH(UsagePerHour!$B45,Sales!$C$5:$C$18,0),MATCH(UsagePerHour!DG$4,Sales!$D$3:$ABF$3,0))/DG$2*INDEX(Usage!$D$5:$ABF$11,MATCH(UsagePerHour!$B$36,Usage!$C$5:$C$11,0),MATCH(UsagePerHour!DG$4,Usage!$D$3:$ABF$3,0)),"")</f>
        <v>4.0845169860748562</v>
      </c>
      <c r="DH45" s="6">
        <f>IFERROR(INDEX(Sales!$D$5:$ABF$18,MATCH(UsagePerHour!$B45,Sales!$C$5:$C$18,0),MATCH(UsagePerHour!DH$4,Sales!$D$3:$ABF$3,0))/DH$2*INDEX(Usage!$D$5:$ABF$11,MATCH(UsagePerHour!$B$36,Usage!$C$5:$C$11,0),MATCH(UsagePerHour!DH$4,Usage!$D$3:$ABF$3,0)),"")</f>
        <v>2.4851978066669469</v>
      </c>
      <c r="DI45" s="6">
        <f>IFERROR(INDEX(Sales!$D$5:$ABF$18,MATCH(UsagePerHour!$B45,Sales!$C$5:$C$18,0),MATCH(UsagePerHour!DI$4,Sales!$D$3:$ABF$3,0))/DI$2*INDEX(Usage!$D$5:$ABF$11,MATCH(UsagePerHour!$B$36,Usage!$C$5:$C$11,0),MATCH(UsagePerHour!DI$4,Usage!$D$3:$ABF$3,0)),"")</f>
        <v>0.94313906026839112</v>
      </c>
      <c r="DJ45" s="6">
        <f>IFERROR(INDEX(Sales!$D$5:$ABF$18,MATCH(UsagePerHour!$B45,Sales!$C$5:$C$18,0),MATCH(UsagePerHour!DJ$4,Sales!$D$3:$ABF$3,0))/DJ$2*INDEX(Usage!$D$5:$ABF$11,MATCH(UsagePerHour!$B$36,Usage!$C$5:$C$11,0),MATCH(UsagePerHour!DJ$4,Usage!$D$3:$ABF$3,0)),"")</f>
        <v>12.4625372759418</v>
      </c>
      <c r="DK45" s="6">
        <f>IFERROR(INDEX(Sales!$D$5:$ABF$18,MATCH(UsagePerHour!$B45,Sales!$C$5:$C$18,0),MATCH(UsagePerHour!DK$4,Sales!$D$3:$ABF$3,0))/DK$2*INDEX(Usage!$D$5:$ABF$11,MATCH(UsagePerHour!$B$36,Usage!$C$5:$C$11,0),MATCH(UsagePerHour!DK$4,Usage!$D$3:$ABF$3,0)),"")</f>
        <v>5.8928946599618346</v>
      </c>
      <c r="DL45" s="6">
        <f>IFERROR(INDEX(Sales!$D$5:$ABF$18,MATCH(UsagePerHour!$B45,Sales!$C$5:$C$18,0),MATCH(UsagePerHour!DL$4,Sales!$D$3:$ABF$3,0))/DL$2*INDEX(Usage!$D$5:$ABF$11,MATCH(UsagePerHour!$B$36,Usage!$C$5:$C$11,0),MATCH(UsagePerHour!DL$4,Usage!$D$3:$ABF$3,0)),"")</f>
        <v>6.2669259888704136</v>
      </c>
      <c r="DM45" s="6">
        <f>IFERROR(INDEX(Sales!$D$5:$ABF$18,MATCH(UsagePerHour!$B45,Sales!$C$5:$C$18,0),MATCH(UsagePerHour!DM$4,Sales!$D$3:$ABF$3,0))/DM$2*INDEX(Usage!$D$5:$ABF$11,MATCH(UsagePerHour!$B$36,Usage!$C$5:$C$11,0),MATCH(UsagePerHour!DM$4,Usage!$D$3:$ABF$3,0)),"")</f>
        <v>6.2787417554540843</v>
      </c>
      <c r="DN45" s="6">
        <f>IFERROR(INDEX(Sales!$D$5:$ABF$18,MATCH(UsagePerHour!$B45,Sales!$C$5:$C$18,0),MATCH(UsagePerHour!DN$4,Sales!$D$3:$ABF$3,0))/DN$2*INDEX(Usage!$D$5:$ABF$11,MATCH(UsagePerHour!$B$36,Usage!$C$5:$C$11,0),MATCH(UsagePerHour!DN$4,Usage!$D$3:$ABF$3,0)),"")</f>
        <v>14.859529597572116</v>
      </c>
      <c r="DO45" s="6">
        <f>IFERROR(INDEX(Sales!$D$5:$ABF$18,MATCH(UsagePerHour!$B45,Sales!$C$5:$C$18,0),MATCH(UsagePerHour!DO$4,Sales!$D$3:$ABF$3,0))/DO$2*INDEX(Usage!$D$5:$ABF$11,MATCH(UsagePerHour!$B$36,Usage!$C$5:$C$11,0),MATCH(UsagePerHour!DO$4,Usage!$D$3:$ABF$3,0)),"")</f>
        <v>6.8641224875992775</v>
      </c>
      <c r="DP45" s="6">
        <f>IFERROR(INDEX(Sales!$D$5:$ABF$18,MATCH(UsagePerHour!$B45,Sales!$C$5:$C$18,0),MATCH(UsagePerHour!DP$4,Sales!$D$3:$ABF$3,0))/DP$2*INDEX(Usage!$D$5:$ABF$11,MATCH(UsagePerHour!$B$36,Usage!$C$5:$C$11,0),MATCH(UsagePerHour!DP$4,Usage!$D$3:$ABF$3,0)),"")</f>
        <v>0</v>
      </c>
      <c r="DQ45" s="6">
        <f>IFERROR(INDEX(Sales!$D$5:$ABF$18,MATCH(UsagePerHour!$B45,Sales!$C$5:$C$18,0),MATCH(UsagePerHour!DQ$4,Sales!$D$3:$ABF$3,0))/DQ$2*INDEX(Usage!$D$5:$ABF$11,MATCH(UsagePerHour!$B$36,Usage!$C$5:$C$11,0),MATCH(UsagePerHour!DQ$4,Usage!$D$3:$ABF$3,0)),"")</f>
        <v>7.5212700200697098</v>
      </c>
      <c r="DR45" s="6">
        <f>IFERROR(INDEX(Sales!$D$5:$ABF$18,MATCH(UsagePerHour!$B45,Sales!$C$5:$C$18,0),MATCH(UsagePerHour!DR$4,Sales!$D$3:$ABF$3,0))/DR$2*INDEX(Usage!$D$5:$ABF$11,MATCH(UsagePerHour!$B$36,Usage!$C$5:$C$11,0),MATCH(UsagePerHour!DR$4,Usage!$D$3:$ABF$3,0)),"")</f>
        <v>23.679579928568387</v>
      </c>
      <c r="DS45" s="6">
        <f>IFERROR(INDEX(Sales!$D$5:$ABF$18,MATCH(UsagePerHour!$B45,Sales!$C$5:$C$18,0),MATCH(UsagePerHour!DS$4,Sales!$D$3:$ABF$3,0))/DS$2*INDEX(Usage!$D$5:$ABF$11,MATCH(UsagePerHour!$B$36,Usage!$C$5:$C$11,0),MATCH(UsagePerHour!DS$4,Usage!$D$3:$ABF$3,0)),"")</f>
        <v>3.114266551064143</v>
      </c>
      <c r="DT45" s="6">
        <f>IFERROR(INDEX(Sales!$D$5:$ABF$18,MATCH(UsagePerHour!$B45,Sales!$C$5:$C$18,0),MATCH(UsagePerHour!DT$4,Sales!$D$3:$ABF$3,0))/DT$2*INDEX(Usage!$D$5:$ABF$11,MATCH(UsagePerHour!$B$36,Usage!$C$5:$C$11,0),MATCH(UsagePerHour!DT$4,Usage!$D$3:$ABF$3,0)),"")</f>
        <v>0</v>
      </c>
      <c r="DU45" s="6">
        <f>IFERROR(INDEX(Sales!$D$5:$ABF$18,MATCH(UsagePerHour!$B45,Sales!$C$5:$C$18,0),MATCH(UsagePerHour!DU$4,Sales!$D$3:$ABF$3,0))/DU$2*INDEX(Usage!$D$5:$ABF$11,MATCH(UsagePerHour!$B$36,Usage!$C$5:$C$11,0),MATCH(UsagePerHour!DU$4,Usage!$D$3:$ABF$3,0)),"")</f>
        <v>6.194909038091434</v>
      </c>
      <c r="DV45" s="6">
        <f>IFERROR(INDEX(Sales!$D$5:$ABF$18,MATCH(UsagePerHour!$B45,Sales!$C$5:$C$18,0),MATCH(UsagePerHour!DV$4,Sales!$D$3:$ABF$3,0))/DV$2*INDEX(Usage!$D$5:$ABF$11,MATCH(UsagePerHour!$B$36,Usage!$C$5:$C$11,0),MATCH(UsagePerHour!DV$4,Usage!$D$3:$ABF$3,0)),"")</f>
        <v>2.3307061728395064</v>
      </c>
      <c r="DW45" s="6">
        <f>IFERROR(INDEX(Sales!$D$5:$ABF$18,MATCH(UsagePerHour!$B45,Sales!$C$5:$C$18,0),MATCH(UsagePerHour!DW$4,Sales!$D$3:$ABF$3,0))/DW$2*INDEX(Usage!$D$5:$ABF$11,MATCH(UsagePerHour!$B$36,Usage!$C$5:$C$11,0),MATCH(UsagePerHour!DW$4,Usage!$D$3:$ABF$3,0)),"")</f>
        <v>1.6127504861756996</v>
      </c>
      <c r="DX45" s="6">
        <f>IFERROR(INDEX(Sales!$D$5:$ABF$18,MATCH(UsagePerHour!$B45,Sales!$C$5:$C$18,0),MATCH(UsagePerHour!DX$4,Sales!$D$3:$ABF$3,0))/DX$2*INDEX(Usage!$D$5:$ABF$11,MATCH(UsagePerHour!$B$36,Usage!$C$5:$C$11,0),MATCH(UsagePerHour!DX$4,Usage!$D$3:$ABF$3,0)),"")</f>
        <v>31.443568362553052</v>
      </c>
      <c r="DY45" s="6">
        <f>IFERROR(INDEX(Sales!$D$5:$ABF$18,MATCH(UsagePerHour!$B45,Sales!$C$5:$C$18,0),MATCH(UsagePerHour!DY$4,Sales!$D$3:$ABF$3,0))/DY$2*INDEX(Usage!$D$5:$ABF$11,MATCH(UsagePerHour!$B$36,Usage!$C$5:$C$11,0),MATCH(UsagePerHour!DY$4,Usage!$D$3:$ABF$3,0)),"")</f>
        <v>0</v>
      </c>
      <c r="DZ45" s="6">
        <f>IFERROR(INDEX(Sales!$D$5:$ABF$18,MATCH(UsagePerHour!$B45,Sales!$C$5:$C$18,0),MATCH(UsagePerHour!DZ$4,Sales!$D$3:$ABF$3,0))/DZ$2*INDEX(Usage!$D$5:$ABF$11,MATCH(UsagePerHour!$B$36,Usage!$C$5:$C$11,0),MATCH(UsagePerHour!DZ$4,Usage!$D$3:$ABF$3,0)),"")</f>
        <v>3.3288837386368364</v>
      </c>
      <c r="EA45" s="6">
        <f>IFERROR(INDEX(Sales!$D$5:$ABF$18,MATCH(UsagePerHour!$B45,Sales!$C$5:$C$18,0),MATCH(UsagePerHour!EA$4,Sales!$D$3:$ABF$3,0))/EA$2*INDEX(Usage!$D$5:$ABF$11,MATCH(UsagePerHour!$B$36,Usage!$C$5:$C$11,0),MATCH(UsagePerHour!EA$4,Usage!$D$3:$ABF$3,0)),"")</f>
        <v>3.3361694954352283</v>
      </c>
      <c r="EB45" s="6">
        <f>IFERROR(INDEX(Sales!$D$5:$ABF$18,MATCH(UsagePerHour!$B45,Sales!$C$5:$C$18,0),MATCH(UsagePerHour!EB$4,Sales!$D$3:$ABF$3,0))/EB$2*INDEX(Usage!$D$5:$ABF$11,MATCH(UsagePerHour!$B$36,Usage!$C$5:$C$11,0),MATCH(UsagePerHour!EB$4,Usage!$D$3:$ABF$3,0)),"")</f>
        <v>1.7086058886129833</v>
      </c>
      <c r="EC45" s="6">
        <f>IFERROR(INDEX(Sales!$D$5:$ABF$18,MATCH(UsagePerHour!$B45,Sales!$C$5:$C$18,0),MATCH(UsagePerHour!EC$4,Sales!$D$3:$ABF$3,0))/EC$2*INDEX(Usage!$D$5:$ABF$11,MATCH(UsagePerHour!$B$36,Usage!$C$5:$C$11,0),MATCH(UsagePerHour!EC$4,Usage!$D$3:$ABF$3,0)),"")</f>
        <v>4.504096042238471</v>
      </c>
      <c r="ED45" s="6">
        <f>IFERROR(INDEX(Sales!$D$5:$ABF$18,MATCH(UsagePerHour!$B45,Sales!$C$5:$C$18,0),MATCH(UsagePerHour!ED$4,Sales!$D$3:$ABF$3,0))/ED$2*INDEX(Usage!$D$5:$ABF$11,MATCH(UsagePerHour!$B$36,Usage!$C$5:$C$11,0),MATCH(UsagePerHour!ED$4,Usage!$D$3:$ABF$3,0)),"")</f>
        <v>3.3801928362636882</v>
      </c>
      <c r="EE45" s="6">
        <f>IFERROR(INDEX(Sales!$D$5:$ABF$18,MATCH(UsagePerHour!$B45,Sales!$C$5:$C$18,0),MATCH(UsagePerHour!EE$4,Sales!$D$3:$ABF$3,0))/EE$2*INDEX(Usage!$D$5:$ABF$11,MATCH(UsagePerHour!$B$36,Usage!$C$5:$C$11,0),MATCH(UsagePerHour!EE$4,Usage!$D$3:$ABF$3,0)),"")</f>
        <v>10.991349707296333</v>
      </c>
      <c r="EF45" s="6">
        <f>IFERROR(INDEX(Sales!$D$5:$ABF$18,MATCH(UsagePerHour!$B45,Sales!$C$5:$C$18,0),MATCH(UsagePerHour!EF$4,Sales!$D$3:$ABF$3,0))/EF$2*INDEX(Usage!$D$5:$ABF$11,MATCH(UsagePerHour!$B$36,Usage!$C$5:$C$11,0),MATCH(UsagePerHour!EF$4,Usage!$D$3:$ABF$3,0)),"")</f>
        <v>0.92284665894167628</v>
      </c>
      <c r="EG45" s="6">
        <f>IFERROR(INDEX(Sales!$D$5:$ABF$18,MATCH(UsagePerHour!$B45,Sales!$C$5:$C$18,0),MATCH(UsagePerHour!EG$4,Sales!$D$3:$ABF$3,0))/EG$2*INDEX(Usage!$D$5:$ABF$11,MATCH(UsagePerHour!$B$36,Usage!$C$5:$C$11,0),MATCH(UsagePerHour!EG$4,Usage!$D$3:$ABF$3,0)),"")</f>
        <v>4.4647478088524517</v>
      </c>
      <c r="EH45" s="6">
        <f>IFERROR(INDEX(Sales!$D$5:$ABF$18,MATCH(UsagePerHour!$B45,Sales!$C$5:$C$18,0),MATCH(UsagePerHour!EH$4,Sales!$D$3:$ABF$3,0))/EH$2*INDEX(Usage!$D$5:$ABF$11,MATCH(UsagePerHour!$B$36,Usage!$C$5:$C$11,0),MATCH(UsagePerHour!EH$4,Usage!$D$3:$ABF$3,0)),"")</f>
        <v>0.96910785619174433</v>
      </c>
      <c r="EI45" s="6">
        <f>IFERROR(INDEX(Sales!$D$5:$ABF$18,MATCH(UsagePerHour!$B45,Sales!$C$5:$C$18,0),MATCH(UsagePerHour!EI$4,Sales!$D$3:$ABF$3,0))/EI$2*INDEX(Usage!$D$5:$ABF$11,MATCH(UsagePerHour!$B$36,Usage!$C$5:$C$11,0),MATCH(UsagePerHour!EI$4,Usage!$D$3:$ABF$3,0)),"")</f>
        <v>1.8655989371909367</v>
      </c>
      <c r="EJ45" s="6">
        <f>IFERROR(INDEX(Sales!$D$5:$ABF$18,MATCH(UsagePerHour!$B45,Sales!$C$5:$C$18,0),MATCH(UsagePerHour!EJ$4,Sales!$D$3:$ABF$3,0))/EJ$2*INDEX(Usage!$D$5:$ABF$11,MATCH(UsagePerHour!$B$36,Usage!$C$5:$C$11,0),MATCH(UsagePerHour!EJ$4,Usage!$D$3:$ABF$3,0)),"")</f>
        <v>2.6253142887711975</v>
      </c>
      <c r="EK45" s="6">
        <f>IFERROR(INDEX(Sales!$D$5:$ABF$18,MATCH(UsagePerHour!$B45,Sales!$C$5:$C$18,0),MATCH(UsagePerHour!EK$4,Sales!$D$3:$ABF$3,0))/EK$2*INDEX(Usage!$D$5:$ABF$11,MATCH(UsagePerHour!$B$36,Usage!$C$5:$C$11,0),MATCH(UsagePerHour!EK$4,Usage!$D$3:$ABF$3,0)),"")</f>
        <v>4.8228311021421337</v>
      </c>
      <c r="EL45" s="6">
        <f>IFERROR(INDEX(Sales!$D$5:$ABF$18,MATCH(UsagePerHour!$B45,Sales!$C$5:$C$18,0),MATCH(UsagePerHour!EL$4,Sales!$D$3:$ABF$3,0))/EL$2*INDEX(Usage!$D$5:$ABF$11,MATCH(UsagePerHour!$B$36,Usage!$C$5:$C$11,0),MATCH(UsagePerHour!EL$4,Usage!$D$3:$ABF$3,0)),"")</f>
        <v>11.097999408427222</v>
      </c>
      <c r="EM45" s="6">
        <f>IFERROR(INDEX(Sales!$D$5:$ABF$18,MATCH(UsagePerHour!$B45,Sales!$C$5:$C$18,0),MATCH(UsagePerHour!EM$4,Sales!$D$3:$ABF$3,0))/EM$2*INDEX(Usage!$D$5:$ABF$11,MATCH(UsagePerHour!$B$36,Usage!$C$5:$C$11,0),MATCH(UsagePerHour!EM$4,Usage!$D$3:$ABF$3,0)),"")</f>
        <v>6.6205980458718301</v>
      </c>
      <c r="EN45" s="6">
        <f>IFERROR(INDEX(Sales!$D$5:$ABF$18,MATCH(UsagePerHour!$B45,Sales!$C$5:$C$18,0),MATCH(UsagePerHour!EN$4,Sales!$D$3:$ABF$3,0))/EN$2*INDEX(Usage!$D$5:$ABF$11,MATCH(UsagePerHour!$B$36,Usage!$C$5:$C$11,0),MATCH(UsagePerHour!EN$4,Usage!$D$3:$ABF$3,0)),"")</f>
        <v>1.4947131957085866</v>
      </c>
      <c r="EO45" s="6">
        <f>IFERROR(INDEX(Sales!$D$5:$ABF$18,MATCH(UsagePerHour!$B45,Sales!$C$5:$C$18,0),MATCH(UsagePerHour!EO$4,Sales!$D$3:$ABF$3,0))/EO$2*INDEX(Usage!$D$5:$ABF$11,MATCH(UsagePerHour!$B$36,Usage!$C$5:$C$11,0),MATCH(UsagePerHour!EO$4,Usage!$D$3:$ABF$3,0)),"")</f>
        <v>5.4567681072839296</v>
      </c>
      <c r="EP45" s="6">
        <f>IFERROR(INDEX(Sales!$D$5:$ABF$18,MATCH(UsagePerHour!$B45,Sales!$C$5:$C$18,0),MATCH(UsagePerHour!EP$4,Sales!$D$3:$ABF$3,0))/EP$2*INDEX(Usage!$D$5:$ABF$11,MATCH(UsagePerHour!$B$36,Usage!$C$5:$C$11,0),MATCH(UsagePerHour!EP$4,Usage!$D$3:$ABF$3,0)),"")</f>
        <v>11.282899906096089</v>
      </c>
      <c r="EQ45" s="6">
        <f>IFERROR(INDEX(Sales!$D$5:$ABF$18,MATCH(UsagePerHour!$B45,Sales!$C$5:$C$18,0),MATCH(UsagePerHour!EQ$4,Sales!$D$3:$ABF$3,0))/EQ$2*INDEX(Usage!$D$5:$ABF$11,MATCH(UsagePerHour!$B$36,Usage!$C$5:$C$11,0),MATCH(UsagePerHour!EQ$4,Usage!$D$3:$ABF$3,0)),"")</f>
        <v>2.3085830076711535</v>
      </c>
      <c r="ER45" s="6">
        <f>IFERROR(INDEX(Sales!$D$5:$ABF$18,MATCH(UsagePerHour!$B45,Sales!$C$5:$C$18,0),MATCH(UsagePerHour!ER$4,Sales!$D$3:$ABF$3,0))/ER$2*INDEX(Usage!$D$5:$ABF$11,MATCH(UsagePerHour!$B$36,Usage!$C$5:$C$11,0),MATCH(UsagePerHour!ER$4,Usage!$D$3:$ABF$3,0)),"")</f>
        <v>9.1644781943785265</v>
      </c>
      <c r="ES45" s="6">
        <f>IFERROR(INDEX(Sales!$D$5:$ABF$18,MATCH(UsagePerHour!$B45,Sales!$C$5:$C$18,0),MATCH(UsagePerHour!ES$4,Sales!$D$3:$ABF$3,0))/ES$2*INDEX(Usage!$D$5:$ABF$11,MATCH(UsagePerHour!$B$36,Usage!$C$5:$C$11,0),MATCH(UsagePerHour!ES$4,Usage!$D$3:$ABF$3,0)),"")</f>
        <v>8.1257009773237652</v>
      </c>
      <c r="ET45" s="6">
        <f>IFERROR(INDEX(Sales!$D$5:$ABF$18,MATCH(UsagePerHour!$B45,Sales!$C$5:$C$18,0),MATCH(UsagePerHour!ET$4,Sales!$D$3:$ABF$3,0))/ET$2*INDEX(Usage!$D$5:$ABF$11,MATCH(UsagePerHour!$B$36,Usage!$C$5:$C$11,0),MATCH(UsagePerHour!ET$4,Usage!$D$3:$ABF$3,0)),"")</f>
        <v>0</v>
      </c>
      <c r="EU45" s="6">
        <f>IFERROR(INDEX(Sales!$D$5:$ABF$18,MATCH(UsagePerHour!$B45,Sales!$C$5:$C$18,0),MATCH(UsagePerHour!EU$4,Sales!$D$3:$ABF$3,0))/EU$2*INDEX(Usage!$D$5:$ABF$11,MATCH(UsagePerHour!$B$36,Usage!$C$5:$C$11,0),MATCH(UsagePerHour!EU$4,Usage!$D$3:$ABF$3,0)),"")</f>
        <v>19.789309987867128</v>
      </c>
      <c r="EV45" s="6">
        <f>IFERROR(INDEX(Sales!$D$5:$ABF$18,MATCH(UsagePerHour!$B45,Sales!$C$5:$C$18,0),MATCH(UsagePerHour!EV$4,Sales!$D$3:$ABF$3,0))/EV$2*INDEX(Usage!$D$5:$ABF$11,MATCH(UsagePerHour!$B$36,Usage!$C$5:$C$11,0),MATCH(UsagePerHour!EV$4,Usage!$D$3:$ABF$3,0)),"")</f>
        <v>3.4679120318138756</v>
      </c>
      <c r="EW45" s="6">
        <f>IFERROR(INDEX(Sales!$D$5:$ABF$18,MATCH(UsagePerHour!$B45,Sales!$C$5:$C$18,0),MATCH(UsagePerHour!EW$4,Sales!$D$3:$ABF$3,0))/EW$2*INDEX(Usage!$D$5:$ABF$11,MATCH(UsagePerHour!$B$36,Usage!$C$5:$C$11,0),MATCH(UsagePerHour!EW$4,Usage!$D$3:$ABF$3,0)),"")</f>
        <v>5.6072585500100338</v>
      </c>
      <c r="EX45" s="6">
        <f>IFERROR(INDEX(Sales!$D$5:$ABF$18,MATCH(UsagePerHour!$B45,Sales!$C$5:$C$18,0),MATCH(UsagePerHour!EX$4,Sales!$D$3:$ABF$3,0))/EX$2*INDEX(Usage!$D$5:$ABF$11,MATCH(UsagePerHour!$B$36,Usage!$C$5:$C$11,0),MATCH(UsagePerHour!EX$4,Usage!$D$3:$ABF$3,0)),"")</f>
        <v>2.1526957456633058</v>
      </c>
      <c r="EY45" s="6">
        <f>IFERROR(INDEX(Sales!$D$5:$ABF$18,MATCH(UsagePerHour!$B45,Sales!$C$5:$C$18,0),MATCH(UsagePerHour!EY$4,Sales!$D$3:$ABF$3,0))/EY$2*INDEX(Usage!$D$5:$ABF$11,MATCH(UsagePerHour!$B$36,Usage!$C$5:$C$11,0),MATCH(UsagePerHour!EY$4,Usage!$D$3:$ABF$3,0)),"")</f>
        <v>3.5845171839606365</v>
      </c>
      <c r="EZ45" s="6">
        <f>IFERROR(INDEX(Sales!$D$5:$ABF$18,MATCH(UsagePerHour!$B45,Sales!$C$5:$C$18,0),MATCH(UsagePerHour!EZ$4,Sales!$D$3:$ABF$3,0))/EZ$2*INDEX(Usage!$D$5:$ABF$11,MATCH(UsagePerHour!$B$36,Usage!$C$5:$C$11,0),MATCH(UsagePerHour!EZ$4,Usage!$D$3:$ABF$3,0)),"")</f>
        <v>6.4648196016429509</v>
      </c>
      <c r="FA45" s="6">
        <f>IFERROR(INDEX(Sales!$D$5:$ABF$18,MATCH(UsagePerHour!$B45,Sales!$C$5:$C$18,0),MATCH(UsagePerHour!FA$4,Sales!$D$3:$ABF$3,0))/FA$2*INDEX(Usage!$D$5:$ABF$11,MATCH(UsagePerHour!$B$36,Usage!$C$5:$C$11,0),MATCH(UsagePerHour!FA$4,Usage!$D$3:$ABF$3,0)),"")</f>
        <v>6.4424074127720514</v>
      </c>
      <c r="FB45" s="6">
        <f>IFERROR(INDEX(Sales!$D$5:$ABF$18,MATCH(UsagePerHour!$B45,Sales!$C$5:$C$18,0),MATCH(UsagePerHour!FB$4,Sales!$D$3:$ABF$3,0))/FB$2*INDEX(Usage!$D$5:$ABF$11,MATCH(UsagePerHour!$B$36,Usage!$C$5:$C$11,0),MATCH(UsagePerHour!FB$4,Usage!$D$3:$ABF$3,0)),"")</f>
        <v>0</v>
      </c>
      <c r="FC45" s="6">
        <f>IFERROR(INDEX(Sales!$D$5:$ABF$18,MATCH(UsagePerHour!$B45,Sales!$C$5:$C$18,0),MATCH(UsagePerHour!FC$4,Sales!$D$3:$ABF$3,0))/FC$2*INDEX(Usage!$D$5:$ABF$11,MATCH(UsagePerHour!$B$36,Usage!$C$5:$C$11,0),MATCH(UsagePerHour!FC$4,Usage!$D$3:$ABF$3,0)),"")</f>
        <v>0</v>
      </c>
      <c r="FD45" s="6">
        <f>IFERROR(INDEX(Sales!$D$5:$ABF$18,MATCH(UsagePerHour!$B45,Sales!$C$5:$C$18,0),MATCH(UsagePerHour!FD$4,Sales!$D$3:$ABF$3,0))/FD$2*INDEX(Usage!$D$5:$ABF$11,MATCH(UsagePerHour!$B$36,Usage!$C$5:$C$11,0),MATCH(UsagePerHour!FD$4,Usage!$D$3:$ABF$3,0)),"")</f>
        <v>1.7054490001933031</v>
      </c>
      <c r="FE45" s="6">
        <f>IFERROR(INDEX(Sales!$D$5:$ABF$18,MATCH(UsagePerHour!$B45,Sales!$C$5:$C$18,0),MATCH(UsagePerHour!FE$4,Sales!$D$3:$ABF$3,0))/FE$2*INDEX(Usage!$D$5:$ABF$11,MATCH(UsagePerHour!$B$36,Usage!$C$5:$C$11,0),MATCH(UsagePerHour!FE$4,Usage!$D$3:$ABF$3,0)),"")</f>
        <v>7.7490144974751587</v>
      </c>
      <c r="FF45" s="6">
        <f>IFERROR(INDEX(Sales!$D$5:$ABF$18,MATCH(UsagePerHour!$B45,Sales!$C$5:$C$18,0),MATCH(UsagePerHour!FF$4,Sales!$D$3:$ABF$3,0))/FF$2*INDEX(Usage!$D$5:$ABF$11,MATCH(UsagePerHour!$B$36,Usage!$C$5:$C$11,0),MATCH(UsagePerHour!FF$4,Usage!$D$3:$ABF$3,0)),"")</f>
        <v>2.4749816404152005</v>
      </c>
      <c r="FG45" s="6">
        <f>IFERROR(INDEX(Sales!$D$5:$ABF$18,MATCH(UsagePerHour!$B45,Sales!$C$5:$C$18,0),MATCH(UsagePerHour!FG$4,Sales!$D$3:$ABF$3,0))/FG$2*INDEX(Usage!$D$5:$ABF$11,MATCH(UsagePerHour!$B$36,Usage!$C$5:$C$11,0),MATCH(UsagePerHour!FG$4,Usage!$D$3:$ABF$3,0)),"")</f>
        <v>5.6553595109486698</v>
      </c>
      <c r="FH45" s="6">
        <f>IFERROR(INDEX(Sales!$D$5:$ABF$18,MATCH(UsagePerHour!$B45,Sales!$C$5:$C$18,0),MATCH(UsagePerHour!FH$4,Sales!$D$3:$ABF$3,0))/FH$2*INDEX(Usage!$D$5:$ABF$11,MATCH(UsagePerHour!$B$36,Usage!$C$5:$C$11,0),MATCH(UsagePerHour!FH$4,Usage!$D$3:$ABF$3,0)),"")</f>
        <v>2.7387757915536972</v>
      </c>
      <c r="FI45" s="6">
        <f>IFERROR(INDEX(Sales!$D$5:$ABF$18,MATCH(UsagePerHour!$B45,Sales!$C$5:$C$18,0),MATCH(UsagePerHour!FI$4,Sales!$D$3:$ABF$3,0))/FI$2*INDEX(Usage!$D$5:$ABF$11,MATCH(UsagePerHour!$B$36,Usage!$C$5:$C$11,0),MATCH(UsagePerHour!FI$4,Usage!$D$3:$ABF$3,0)),"")</f>
        <v>2.2695436858860982</v>
      </c>
      <c r="FJ45" s="6">
        <f>IFERROR(INDEX(Sales!$D$5:$ABF$18,MATCH(UsagePerHour!$B45,Sales!$C$5:$C$18,0),MATCH(UsagePerHour!FJ$4,Sales!$D$3:$ABF$3,0))/FJ$2*INDEX(Usage!$D$5:$ABF$11,MATCH(UsagePerHour!$B$36,Usage!$C$5:$C$11,0),MATCH(UsagePerHour!FJ$4,Usage!$D$3:$ABF$3,0)),"")</f>
        <v>2.0097534154883281</v>
      </c>
      <c r="FK45" s="6">
        <f>IFERROR(INDEX(Sales!$D$5:$ABF$18,MATCH(UsagePerHour!$B45,Sales!$C$5:$C$18,0),MATCH(UsagePerHour!FK$4,Sales!$D$3:$ABF$3,0))/FK$2*INDEX(Usage!$D$5:$ABF$11,MATCH(UsagePerHour!$B$36,Usage!$C$5:$C$11,0),MATCH(UsagePerHour!FK$4,Usage!$D$3:$ABF$3,0)),"")</f>
        <v>5.7922339007495145</v>
      </c>
      <c r="FL45" s="6">
        <f>IFERROR(INDEX(Sales!$D$5:$ABF$18,MATCH(UsagePerHour!$B45,Sales!$C$5:$C$18,0),MATCH(UsagePerHour!FL$4,Sales!$D$3:$ABF$3,0))/FL$2*INDEX(Usage!$D$5:$ABF$11,MATCH(UsagePerHour!$B$36,Usage!$C$5:$C$11,0),MATCH(UsagePerHour!FL$4,Usage!$D$3:$ABF$3,0)),"")</f>
        <v>5.1077203618051614</v>
      </c>
      <c r="FM45" s="6">
        <f>IFERROR(INDEX(Sales!$D$5:$ABF$18,MATCH(UsagePerHour!$B45,Sales!$C$5:$C$18,0),MATCH(UsagePerHour!FM$4,Sales!$D$3:$ABF$3,0))/FM$2*INDEX(Usage!$D$5:$ABF$11,MATCH(UsagePerHour!$B$36,Usage!$C$5:$C$11,0),MATCH(UsagePerHour!FM$4,Usage!$D$3:$ABF$3,0)),"")</f>
        <v>4.5905480225690507</v>
      </c>
      <c r="FN45" s="6">
        <f>IFERROR(INDEX(Sales!$D$5:$ABF$18,MATCH(UsagePerHour!$B45,Sales!$C$5:$C$18,0),MATCH(UsagePerHour!FN$4,Sales!$D$3:$ABF$3,0))/FN$2*INDEX(Usage!$D$5:$ABF$11,MATCH(UsagePerHour!$B$36,Usage!$C$5:$C$11,0),MATCH(UsagePerHour!FN$4,Usage!$D$3:$ABF$3,0)),"")</f>
        <v>4.6233717677378001</v>
      </c>
      <c r="FO45" s="6">
        <f>IFERROR(INDEX(Sales!$D$5:$ABF$18,MATCH(UsagePerHour!$B45,Sales!$C$5:$C$18,0),MATCH(UsagePerHour!FO$4,Sales!$D$3:$ABF$3,0))/FO$2*INDEX(Usage!$D$5:$ABF$11,MATCH(UsagePerHour!$B$36,Usage!$C$5:$C$11,0),MATCH(UsagePerHour!FO$4,Usage!$D$3:$ABF$3,0)),"")</f>
        <v>6.1118881118881117</v>
      </c>
      <c r="FP45" s="6">
        <f>IFERROR(INDEX(Sales!$D$5:$ABF$18,MATCH(UsagePerHour!$B45,Sales!$C$5:$C$18,0),MATCH(UsagePerHour!FP$4,Sales!$D$3:$ABF$3,0))/FP$2*INDEX(Usage!$D$5:$ABF$11,MATCH(UsagePerHour!$B$36,Usage!$C$5:$C$11,0),MATCH(UsagePerHour!FP$4,Usage!$D$3:$ABF$3,0)),"")</f>
        <v>7.3087924690979778</v>
      </c>
      <c r="FQ45" s="6">
        <f>IFERROR(INDEX(Sales!$D$5:$ABF$18,MATCH(UsagePerHour!$B45,Sales!$C$5:$C$18,0),MATCH(UsagePerHour!FQ$4,Sales!$D$3:$ABF$3,0))/FQ$2*INDEX(Usage!$D$5:$ABF$11,MATCH(UsagePerHour!$B$36,Usage!$C$5:$C$11,0),MATCH(UsagePerHour!FQ$4,Usage!$D$3:$ABF$3,0)),"")</f>
        <v>4.5054474760702572</v>
      </c>
      <c r="FR45" s="6">
        <f>IFERROR(INDEX(Sales!$D$5:$ABF$18,MATCH(UsagePerHour!$B45,Sales!$C$5:$C$18,0),MATCH(UsagePerHour!FR$4,Sales!$D$3:$ABF$3,0))/FR$2*INDEX(Usage!$D$5:$ABF$11,MATCH(UsagePerHour!$B$36,Usage!$C$5:$C$11,0),MATCH(UsagePerHour!FR$4,Usage!$D$3:$ABF$3,0)),"")</f>
        <v>5.0806403105861762</v>
      </c>
      <c r="FS45" s="6">
        <f>IFERROR(INDEX(Sales!$D$5:$ABF$18,MATCH(UsagePerHour!$B45,Sales!$C$5:$C$18,0),MATCH(UsagePerHour!FS$4,Sales!$D$3:$ABF$3,0))/FS$2*INDEX(Usage!$D$5:$ABF$11,MATCH(UsagePerHour!$B$36,Usage!$C$5:$C$11,0),MATCH(UsagePerHour!FS$4,Usage!$D$3:$ABF$3,0)),"")</f>
        <v>0.12043819489862655</v>
      </c>
      <c r="FT45" s="6">
        <f>IFERROR(INDEX(Sales!$D$5:$ABF$18,MATCH(UsagePerHour!$B45,Sales!$C$5:$C$18,0),MATCH(UsagePerHour!FT$4,Sales!$D$3:$ABF$3,0))/FT$2*INDEX(Usage!$D$5:$ABF$11,MATCH(UsagePerHour!$B$36,Usage!$C$5:$C$11,0),MATCH(UsagePerHour!FT$4,Usage!$D$3:$ABF$3,0)),"")</f>
        <v>1.153216061157031</v>
      </c>
      <c r="FU45" s="6">
        <f>IFERROR(INDEX(Sales!$D$5:$ABF$18,MATCH(UsagePerHour!$B45,Sales!$C$5:$C$18,0),MATCH(UsagePerHour!FU$4,Sales!$D$3:$ABF$3,0))/FU$2*INDEX(Usage!$D$5:$ABF$11,MATCH(UsagePerHour!$B$36,Usage!$C$5:$C$11,0),MATCH(UsagePerHour!FU$4,Usage!$D$3:$ABF$3,0)),"")</f>
        <v>8.7004594806986031</v>
      </c>
      <c r="FV45" s="6">
        <f>IFERROR(INDEX(Sales!$D$5:$ABF$18,MATCH(UsagePerHour!$B45,Sales!$C$5:$C$18,0),MATCH(UsagePerHour!FV$4,Sales!$D$3:$ABF$3,0))/FV$2*INDEX(Usage!$D$5:$ABF$11,MATCH(UsagePerHour!$B$36,Usage!$C$5:$C$11,0),MATCH(UsagePerHour!FV$4,Usage!$D$3:$ABF$3,0)),"")</f>
        <v>6.4228786818772399</v>
      </c>
      <c r="FW45" s="6">
        <f>IFERROR(INDEX(Sales!$D$5:$ABF$18,MATCH(UsagePerHour!$B45,Sales!$C$5:$C$18,0),MATCH(UsagePerHour!FW$4,Sales!$D$3:$ABF$3,0))/FW$2*INDEX(Usage!$D$5:$ABF$11,MATCH(UsagePerHour!$B$36,Usage!$C$5:$C$11,0),MATCH(UsagePerHour!FW$4,Usage!$D$3:$ABF$3,0)),"")</f>
        <v>5.704965360709215</v>
      </c>
      <c r="FX45" s="6">
        <f>IFERROR(INDEX(Sales!$D$5:$ABF$18,MATCH(UsagePerHour!$B45,Sales!$C$5:$C$18,0),MATCH(UsagePerHour!FX$4,Sales!$D$3:$ABF$3,0))/FX$2*INDEX(Usage!$D$5:$ABF$11,MATCH(UsagePerHour!$B$36,Usage!$C$5:$C$11,0),MATCH(UsagePerHour!FX$4,Usage!$D$3:$ABF$3,0)),"")</f>
        <v>4.8976776088428498</v>
      </c>
      <c r="FY45" s="6">
        <f>IFERROR(INDEX(Sales!$D$5:$ABF$18,MATCH(UsagePerHour!$B45,Sales!$C$5:$C$18,0),MATCH(UsagePerHour!FY$4,Sales!$D$3:$ABF$3,0))/FY$2*INDEX(Usage!$D$5:$ABF$11,MATCH(UsagePerHour!$B$36,Usage!$C$5:$C$11,0),MATCH(UsagePerHour!FY$4,Usage!$D$3:$ABF$3,0)),"")</f>
        <v>6.5666284795739047</v>
      </c>
      <c r="FZ45" s="6">
        <f>IFERROR(INDEX(Sales!$D$5:$ABF$18,MATCH(UsagePerHour!$B45,Sales!$C$5:$C$18,0),MATCH(UsagePerHour!FZ$4,Sales!$D$3:$ABF$3,0))/FZ$2*INDEX(Usage!$D$5:$ABF$11,MATCH(UsagePerHour!$B$36,Usage!$C$5:$C$11,0),MATCH(UsagePerHour!FZ$4,Usage!$D$3:$ABF$3,0)),"")</f>
        <v>7.5084191120848578</v>
      </c>
      <c r="GA45" s="6">
        <f>IFERROR(INDEX(Sales!$D$5:$ABF$18,MATCH(UsagePerHour!$B45,Sales!$C$5:$C$18,0),MATCH(UsagePerHour!GA$4,Sales!$D$3:$ABF$3,0))/GA$2*INDEX(Usage!$D$5:$ABF$11,MATCH(UsagePerHour!$B$36,Usage!$C$5:$C$11,0),MATCH(UsagePerHour!GA$4,Usage!$D$3:$ABF$3,0)),"")</f>
        <v>2.906743964516417</v>
      </c>
      <c r="GB45" s="6">
        <f>IFERROR(INDEX(Sales!$D$5:$ABF$18,MATCH(UsagePerHour!$B45,Sales!$C$5:$C$18,0),MATCH(UsagePerHour!GB$4,Sales!$D$3:$ABF$3,0))/GB$2*INDEX(Usage!$D$5:$ABF$11,MATCH(UsagePerHour!$B$36,Usage!$C$5:$C$11,0),MATCH(UsagePerHour!GB$4,Usage!$D$3:$ABF$3,0)),"")</f>
        <v>4.9486682700872979</v>
      </c>
      <c r="GC45" s="6">
        <f>IFERROR(INDEX(Sales!$D$5:$ABF$18,MATCH(UsagePerHour!$B45,Sales!$C$5:$C$18,0),MATCH(UsagePerHour!GC$4,Sales!$D$3:$ABF$3,0))/GC$2*INDEX(Usage!$D$5:$ABF$11,MATCH(UsagePerHour!$B$36,Usage!$C$5:$C$11,0),MATCH(UsagePerHour!GC$4,Usage!$D$3:$ABF$3,0)),"")</f>
        <v>8.2553485705291791</v>
      </c>
      <c r="GD45" s="6">
        <f>IFERROR(INDEX(Sales!$D$5:$ABF$18,MATCH(UsagePerHour!$B45,Sales!$C$5:$C$18,0),MATCH(UsagePerHour!GD$4,Sales!$D$3:$ABF$3,0))/GD$2*INDEX(Usage!$D$5:$ABF$11,MATCH(UsagePerHour!$B$36,Usage!$C$5:$C$11,0),MATCH(UsagePerHour!GD$4,Usage!$D$3:$ABF$3,0)),"")</f>
        <v>6.4495245856196748</v>
      </c>
      <c r="GE45" s="6">
        <f>IFERROR(INDEX(Sales!$D$5:$ABF$18,MATCH(UsagePerHour!$B45,Sales!$C$5:$C$18,0),MATCH(UsagePerHour!GE$4,Sales!$D$3:$ABF$3,0))/GE$2*INDEX(Usage!$D$5:$ABF$11,MATCH(UsagePerHour!$B$36,Usage!$C$5:$C$11,0),MATCH(UsagePerHour!GE$4,Usage!$D$3:$ABF$3,0)),"")</f>
        <v>0</v>
      </c>
      <c r="GF45" s="6">
        <f>IFERROR(INDEX(Sales!$D$5:$ABF$18,MATCH(UsagePerHour!$B45,Sales!$C$5:$C$18,0),MATCH(UsagePerHour!GF$4,Sales!$D$3:$ABF$3,0))/GF$2*INDEX(Usage!$D$5:$ABF$11,MATCH(UsagePerHour!$B$36,Usage!$C$5:$C$11,0),MATCH(UsagePerHour!GF$4,Usage!$D$3:$ABF$3,0)),"")</f>
        <v>1.5222007445179275</v>
      </c>
      <c r="GG45" s="6">
        <f>IFERROR(INDEX(Sales!$D$5:$ABF$18,MATCH(UsagePerHour!$B45,Sales!$C$5:$C$18,0),MATCH(UsagePerHour!GG$4,Sales!$D$3:$ABF$3,0))/GG$2*INDEX(Usage!$D$5:$ABF$11,MATCH(UsagePerHour!$B$36,Usage!$C$5:$C$11,0),MATCH(UsagePerHour!GG$4,Usage!$D$3:$ABF$3,0)),"")</f>
        <v>2.6245577125370567</v>
      </c>
      <c r="GH45" s="6">
        <f>IFERROR(INDEX(Sales!$D$5:$ABF$18,MATCH(UsagePerHour!$B45,Sales!$C$5:$C$18,0),MATCH(UsagePerHour!GH$4,Sales!$D$3:$ABF$3,0))/GH$2*INDEX(Usage!$D$5:$ABF$11,MATCH(UsagePerHour!$B$36,Usage!$C$5:$C$11,0),MATCH(UsagePerHour!GH$4,Usage!$D$3:$ABF$3,0)),"")</f>
        <v>7.5417564868400842</v>
      </c>
      <c r="GI45" s="6">
        <f>IFERROR(INDEX(Sales!$D$5:$ABF$18,MATCH(UsagePerHour!$B45,Sales!$C$5:$C$18,0),MATCH(UsagePerHour!GI$4,Sales!$D$3:$ABF$3,0))/GI$2*INDEX(Usage!$D$5:$ABF$11,MATCH(UsagePerHour!$B$36,Usage!$C$5:$C$11,0),MATCH(UsagePerHour!GI$4,Usage!$D$3:$ABF$3,0)),"")</f>
        <v>6.0300691104554831</v>
      </c>
      <c r="GJ45" s="6">
        <f>IFERROR(INDEX(Sales!$D$5:$ABF$18,MATCH(UsagePerHour!$B45,Sales!$C$5:$C$18,0),MATCH(UsagePerHour!GJ$4,Sales!$D$3:$ABF$3,0))/GJ$2*INDEX(Usage!$D$5:$ABF$11,MATCH(UsagePerHour!$B$36,Usage!$C$5:$C$11,0),MATCH(UsagePerHour!GJ$4,Usage!$D$3:$ABF$3,0)),"")</f>
        <v>6.0436414384329753</v>
      </c>
      <c r="GK45" s="6">
        <f>IFERROR(INDEX(Sales!$D$5:$ABF$18,MATCH(UsagePerHour!$B45,Sales!$C$5:$C$18,0),MATCH(UsagePerHour!GK$4,Sales!$D$3:$ABF$3,0))/GK$2*INDEX(Usage!$D$5:$ABF$11,MATCH(UsagePerHour!$B$36,Usage!$C$5:$C$11,0),MATCH(UsagePerHour!GK$4,Usage!$D$3:$ABF$3,0)),"")</f>
        <v>6.1701843322214884</v>
      </c>
      <c r="GL45" s="6">
        <f>IFERROR(INDEX(Sales!$D$5:$ABF$18,MATCH(UsagePerHour!$B45,Sales!$C$5:$C$18,0),MATCH(UsagePerHour!GL$4,Sales!$D$3:$ABF$3,0))/GL$2*INDEX(Usage!$D$5:$ABF$11,MATCH(UsagePerHour!$B$36,Usage!$C$5:$C$11,0),MATCH(UsagePerHour!GL$4,Usage!$D$3:$ABF$3,0)),"")</f>
        <v>4.0636671669271118</v>
      </c>
      <c r="GM45" s="6">
        <f>IFERROR(INDEX(Sales!$D$5:$ABF$18,MATCH(UsagePerHour!$B45,Sales!$C$5:$C$18,0),MATCH(UsagePerHour!GM$4,Sales!$D$3:$ABF$3,0))/GM$2*INDEX(Usage!$D$5:$ABF$11,MATCH(UsagePerHour!$B$36,Usage!$C$5:$C$11,0),MATCH(UsagePerHour!GM$4,Usage!$D$3:$ABF$3,0)),"")</f>
        <v>2.4212433788681351</v>
      </c>
      <c r="GN45" s="6">
        <f>IFERROR(INDEX(Sales!$D$5:$ABF$18,MATCH(UsagePerHour!$B45,Sales!$C$5:$C$18,0),MATCH(UsagePerHour!GN$4,Sales!$D$3:$ABF$3,0))/GN$2*INDEX(Usage!$D$5:$ABF$11,MATCH(UsagePerHour!$B$36,Usage!$C$5:$C$11,0),MATCH(UsagePerHour!GN$4,Usage!$D$3:$ABF$3,0)),"")</f>
        <v>4.9965423996921823</v>
      </c>
      <c r="GO45" s="6">
        <f>IFERROR(INDEX(Sales!$D$5:$ABF$18,MATCH(UsagePerHour!$B45,Sales!$C$5:$C$18,0),MATCH(UsagePerHour!GO$4,Sales!$D$3:$ABF$3,0))/GO$2*INDEX(Usage!$D$5:$ABF$11,MATCH(UsagePerHour!$B$36,Usage!$C$5:$C$11,0),MATCH(UsagePerHour!GO$4,Usage!$D$3:$ABF$3,0)),"")</f>
        <v>16.855828037233991</v>
      </c>
      <c r="GP45" s="6">
        <f>IFERROR(INDEX(Sales!$D$5:$ABF$18,MATCH(UsagePerHour!$B45,Sales!$C$5:$C$18,0),MATCH(UsagePerHour!GP$4,Sales!$D$3:$ABF$3,0))/GP$2*INDEX(Usage!$D$5:$ABF$11,MATCH(UsagePerHour!$B$36,Usage!$C$5:$C$11,0),MATCH(UsagePerHour!GP$4,Usage!$D$3:$ABF$3,0)),"")</f>
        <v>0.64493859536767884</v>
      </c>
      <c r="GQ45" s="6">
        <f>IFERROR(INDEX(Sales!$D$5:$ABF$18,MATCH(UsagePerHour!$B45,Sales!$C$5:$C$18,0),MATCH(UsagePerHour!GQ$4,Sales!$D$3:$ABF$3,0))/GQ$2*INDEX(Usage!$D$5:$ABF$11,MATCH(UsagePerHour!$B$36,Usage!$C$5:$C$11,0),MATCH(UsagePerHour!GQ$4,Usage!$D$3:$ABF$3,0)),"")</f>
        <v>2.2556848073887883</v>
      </c>
      <c r="GR45" s="6">
        <f>IFERROR(INDEX(Sales!$D$5:$ABF$18,MATCH(UsagePerHour!$B45,Sales!$C$5:$C$18,0),MATCH(UsagePerHour!GR$4,Sales!$D$3:$ABF$3,0))/GR$2*INDEX(Usage!$D$5:$ABF$11,MATCH(UsagePerHour!$B$36,Usage!$C$5:$C$11,0),MATCH(UsagePerHour!GR$4,Usage!$D$3:$ABF$3,0)),"")</f>
        <v>0.99160405631073201</v>
      </c>
      <c r="GS45" s="6">
        <f>IFERROR(INDEX(Sales!$D$5:$ABF$18,MATCH(UsagePerHour!$B45,Sales!$C$5:$C$18,0),MATCH(UsagePerHour!GS$4,Sales!$D$3:$ABF$3,0))/GS$2*INDEX(Usage!$D$5:$ABF$11,MATCH(UsagePerHour!$B$36,Usage!$C$5:$C$11,0),MATCH(UsagePerHour!GS$4,Usage!$D$3:$ABF$3,0)),"")</f>
        <v>5.0685391104294473</v>
      </c>
      <c r="GT45" s="6">
        <f>IFERROR(INDEX(Sales!$D$5:$ABF$18,MATCH(UsagePerHour!$B45,Sales!$C$5:$C$18,0),MATCH(UsagePerHour!GT$4,Sales!$D$3:$ABF$3,0))/GT$2*INDEX(Usage!$D$5:$ABF$11,MATCH(UsagePerHour!$B$36,Usage!$C$5:$C$11,0),MATCH(UsagePerHour!GT$4,Usage!$D$3:$ABF$3,0)),"")</f>
        <v>5.775867130814075</v>
      </c>
      <c r="GU45" s="6">
        <f>IFERROR(INDEX(Sales!$D$5:$ABF$18,MATCH(UsagePerHour!$B45,Sales!$C$5:$C$18,0),MATCH(UsagePerHour!GU$4,Sales!$D$3:$ABF$3,0))/GU$2*INDEX(Usage!$D$5:$ABF$11,MATCH(UsagePerHour!$B$36,Usage!$C$5:$C$11,0),MATCH(UsagePerHour!GU$4,Usage!$D$3:$ABF$3,0)),"")</f>
        <v>4.3763253799951745</v>
      </c>
      <c r="GV45" s="6">
        <f>IFERROR(INDEX(Sales!$D$5:$ABF$18,MATCH(UsagePerHour!$B45,Sales!$C$5:$C$18,0),MATCH(UsagePerHour!GV$4,Sales!$D$3:$ABF$3,0))/GV$2*INDEX(Usage!$D$5:$ABF$11,MATCH(UsagePerHour!$B$36,Usage!$C$5:$C$11,0),MATCH(UsagePerHour!GV$4,Usage!$D$3:$ABF$3,0)),"")</f>
        <v>2.7445550777703507</v>
      </c>
      <c r="GW45" s="6">
        <f>IFERROR(INDEX(Sales!$D$5:$ABF$18,MATCH(UsagePerHour!$B45,Sales!$C$5:$C$18,0),MATCH(UsagePerHour!GW$4,Sales!$D$3:$ABF$3,0))/GW$2*INDEX(Usage!$D$5:$ABF$11,MATCH(UsagePerHour!$B$36,Usage!$C$5:$C$11,0),MATCH(UsagePerHour!GW$4,Usage!$D$3:$ABF$3,0)),"")</f>
        <v>6.2393061147225213</v>
      </c>
      <c r="GX45" s="6">
        <f>IFERROR(INDEX(Sales!$D$5:$ABF$18,MATCH(UsagePerHour!$B45,Sales!$C$5:$C$18,0),MATCH(UsagePerHour!GX$4,Sales!$D$3:$ABF$3,0))/GX$2*INDEX(Usage!$D$5:$ABF$11,MATCH(UsagePerHour!$B$36,Usage!$C$5:$C$11,0),MATCH(UsagePerHour!GX$4,Usage!$D$3:$ABF$3,0)),"")</f>
        <v>1.3244703970893539</v>
      </c>
      <c r="GY45" s="6">
        <f>IFERROR(INDEX(Sales!$D$5:$ABF$18,MATCH(UsagePerHour!$B45,Sales!$C$5:$C$18,0),MATCH(UsagePerHour!GY$4,Sales!$D$3:$ABF$3,0))/GY$2*INDEX(Usage!$D$5:$ABF$11,MATCH(UsagePerHour!$B$36,Usage!$C$5:$C$11,0),MATCH(UsagePerHour!GY$4,Usage!$D$3:$ABF$3,0)),"")</f>
        <v>3.9216719163845251</v>
      </c>
      <c r="GZ45" s="6">
        <f>IFERROR(INDEX(Sales!$D$5:$ABF$18,MATCH(UsagePerHour!$B45,Sales!$C$5:$C$18,0),MATCH(UsagePerHour!GZ$4,Sales!$D$3:$ABF$3,0))/GZ$2*INDEX(Usage!$D$5:$ABF$11,MATCH(UsagePerHour!$B$36,Usage!$C$5:$C$11,0),MATCH(UsagePerHour!GZ$4,Usage!$D$3:$ABF$3,0)),"")</f>
        <v>6.2928143712574851</v>
      </c>
      <c r="HA45" s="6">
        <f>IFERROR(INDEX(Sales!$D$5:$ABF$18,MATCH(UsagePerHour!$B45,Sales!$C$5:$C$18,0),MATCH(UsagePerHour!HA$4,Sales!$D$3:$ABF$3,0))/HA$2*INDEX(Usage!$D$5:$ABF$11,MATCH(UsagePerHour!$B$36,Usage!$C$5:$C$11,0),MATCH(UsagePerHour!HA$4,Usage!$D$3:$ABF$3,0)),"")</f>
        <v>5.8394681935076909</v>
      </c>
      <c r="HB45" s="6">
        <f>IFERROR(INDEX(Sales!$D$5:$ABF$18,MATCH(UsagePerHour!$B45,Sales!$C$5:$C$18,0),MATCH(UsagePerHour!HB$4,Sales!$D$3:$ABF$3,0))/HB$2*INDEX(Usage!$D$5:$ABF$11,MATCH(UsagePerHour!$B$36,Usage!$C$5:$C$11,0),MATCH(UsagePerHour!HB$4,Usage!$D$3:$ABF$3,0)),"")</f>
        <v>6.872212762507095</v>
      </c>
      <c r="HC45" s="6">
        <f>IFERROR(INDEX(Sales!$D$5:$ABF$18,MATCH(UsagePerHour!$B45,Sales!$C$5:$C$18,0),MATCH(UsagePerHour!HC$4,Sales!$D$3:$ABF$3,0))/HC$2*INDEX(Usage!$D$5:$ABF$11,MATCH(UsagePerHour!$B$36,Usage!$C$5:$C$11,0),MATCH(UsagePerHour!HC$4,Usage!$D$3:$ABF$3,0)),"")</f>
        <v>4.3978533973867791</v>
      </c>
      <c r="HD45" s="6">
        <f>IFERROR(INDEX(Sales!$D$5:$ABF$18,MATCH(UsagePerHour!$B45,Sales!$C$5:$C$18,0),MATCH(UsagePerHour!HD$4,Sales!$D$3:$ABF$3,0))/HD$2*INDEX(Usage!$D$5:$ABF$11,MATCH(UsagePerHour!$B$36,Usage!$C$5:$C$11,0),MATCH(UsagePerHour!HD$4,Usage!$D$3:$ABF$3,0)),"")</f>
        <v>21.825802963160658</v>
      </c>
      <c r="HE45" s="6">
        <f>IFERROR(INDEX(Sales!$D$5:$ABF$18,MATCH(UsagePerHour!$B45,Sales!$C$5:$C$18,0),MATCH(UsagePerHour!HE$4,Sales!$D$3:$ABF$3,0))/HE$2*INDEX(Usage!$D$5:$ABF$11,MATCH(UsagePerHour!$B$36,Usage!$C$5:$C$11,0),MATCH(UsagePerHour!HE$4,Usage!$D$3:$ABF$3,0)),"")</f>
        <v>0</v>
      </c>
      <c r="HF45" s="6">
        <f>IFERROR(INDEX(Sales!$D$5:$ABF$18,MATCH(UsagePerHour!$B45,Sales!$C$5:$C$18,0),MATCH(UsagePerHour!HF$4,Sales!$D$3:$ABF$3,0))/HF$2*INDEX(Usage!$D$5:$ABF$11,MATCH(UsagePerHour!$B$36,Usage!$C$5:$C$11,0),MATCH(UsagePerHour!HF$4,Usage!$D$3:$ABF$3,0)),"")</f>
        <v>4.0305767894371094</v>
      </c>
      <c r="HG45" s="6">
        <f>IFERROR(INDEX(Sales!$D$5:$ABF$18,MATCH(UsagePerHour!$B45,Sales!$C$5:$C$18,0),MATCH(UsagePerHour!HG$4,Sales!$D$3:$ABF$3,0))/HG$2*INDEX(Usage!$D$5:$ABF$11,MATCH(UsagePerHour!$B$36,Usage!$C$5:$C$11,0),MATCH(UsagePerHour!HG$4,Usage!$D$3:$ABF$3,0)),"")</f>
        <v>2.7397707665938649</v>
      </c>
      <c r="HH45" s="6">
        <f>IFERROR(INDEX(Sales!$D$5:$ABF$18,MATCH(UsagePerHour!$B45,Sales!$C$5:$C$18,0),MATCH(UsagePerHour!HH$4,Sales!$D$3:$ABF$3,0))/HH$2*INDEX(Usage!$D$5:$ABF$11,MATCH(UsagePerHour!$B$36,Usage!$C$5:$C$11,0),MATCH(UsagePerHour!HH$4,Usage!$D$3:$ABF$3,0)),"")</f>
        <v>4.4039317526957049</v>
      </c>
      <c r="HI45" s="6">
        <f>IFERROR(INDEX(Sales!$D$5:$ABF$18,MATCH(UsagePerHour!$B45,Sales!$C$5:$C$18,0),MATCH(UsagePerHour!HI$4,Sales!$D$3:$ABF$3,0))/HI$2*INDEX(Usage!$D$5:$ABF$11,MATCH(UsagePerHour!$B$36,Usage!$C$5:$C$11,0),MATCH(UsagePerHour!HI$4,Usage!$D$3:$ABF$3,0)),"")</f>
        <v>5.5025179107583453</v>
      </c>
      <c r="HJ45" s="6">
        <f>IFERROR(INDEX(Sales!$D$5:$ABF$18,MATCH(UsagePerHour!$B45,Sales!$C$5:$C$18,0),MATCH(UsagePerHour!HJ$4,Sales!$D$3:$ABF$3,0))/HJ$2*INDEX(Usage!$D$5:$ABF$11,MATCH(UsagePerHour!$B$36,Usage!$C$5:$C$11,0),MATCH(UsagePerHour!HJ$4,Usage!$D$3:$ABF$3,0)),"")</f>
        <v>17.410082660738237</v>
      </c>
      <c r="HK45" s="6">
        <f>IFERROR(INDEX(Sales!$D$5:$ABF$18,MATCH(UsagePerHour!$B45,Sales!$C$5:$C$18,0),MATCH(UsagePerHour!HK$4,Sales!$D$3:$ABF$3,0))/HK$2*INDEX(Usage!$D$5:$ABF$11,MATCH(UsagePerHour!$B$36,Usage!$C$5:$C$11,0),MATCH(UsagePerHour!HK$4,Usage!$D$3:$ABF$3,0)),"")</f>
        <v>0</v>
      </c>
      <c r="HL45" s="6">
        <f>IFERROR(INDEX(Sales!$D$5:$ABF$18,MATCH(UsagePerHour!$B45,Sales!$C$5:$C$18,0),MATCH(UsagePerHour!HL$4,Sales!$D$3:$ABF$3,0))/HL$2*INDEX(Usage!$D$5:$ABF$11,MATCH(UsagePerHour!$B$36,Usage!$C$5:$C$11,0),MATCH(UsagePerHour!HL$4,Usage!$D$3:$ABF$3,0)),"")</f>
        <v>6.7031593174522719</v>
      </c>
      <c r="HM45" s="6">
        <f>IFERROR(INDEX(Sales!$D$5:$ABF$18,MATCH(UsagePerHour!$B45,Sales!$C$5:$C$18,0),MATCH(UsagePerHour!HM$4,Sales!$D$3:$ABF$3,0))/HM$2*INDEX(Usage!$D$5:$ABF$11,MATCH(UsagePerHour!$B$36,Usage!$C$5:$C$11,0),MATCH(UsagePerHour!HM$4,Usage!$D$3:$ABF$3,0)),"")</f>
        <v>4.7092310601815539</v>
      </c>
      <c r="HN45" s="6">
        <f>IFERROR(INDEX(Sales!$D$5:$ABF$18,MATCH(UsagePerHour!$B45,Sales!$C$5:$C$18,0),MATCH(UsagePerHour!HN$4,Sales!$D$3:$ABF$3,0))/HN$2*INDEX(Usage!$D$5:$ABF$11,MATCH(UsagePerHour!$B$36,Usage!$C$5:$C$11,0),MATCH(UsagePerHour!HN$4,Usage!$D$3:$ABF$3,0)),"")</f>
        <v>0.7225719748178131</v>
      </c>
      <c r="HO45" s="6">
        <f>IFERROR(INDEX(Sales!$D$5:$ABF$18,MATCH(UsagePerHour!$B45,Sales!$C$5:$C$18,0),MATCH(UsagePerHour!HO$4,Sales!$D$3:$ABF$3,0))/HO$2*INDEX(Usage!$D$5:$ABF$11,MATCH(UsagePerHour!$B$36,Usage!$C$5:$C$11,0),MATCH(UsagePerHour!HO$4,Usage!$D$3:$ABF$3,0)),"")</f>
        <v>6.700710317569996</v>
      </c>
      <c r="HP45" s="6">
        <f>IFERROR(INDEX(Sales!$D$5:$ABF$18,MATCH(UsagePerHour!$B45,Sales!$C$5:$C$18,0),MATCH(UsagePerHour!HP$4,Sales!$D$3:$ABF$3,0))/HP$2*INDEX(Usage!$D$5:$ABF$11,MATCH(UsagePerHour!$B$36,Usage!$C$5:$C$11,0),MATCH(UsagePerHour!HP$4,Usage!$D$3:$ABF$3,0)),"")</f>
        <v>5.681488694146922</v>
      </c>
      <c r="HQ45" s="6">
        <f>IFERROR(INDEX(Sales!$D$5:$ABF$18,MATCH(UsagePerHour!$B45,Sales!$C$5:$C$18,0),MATCH(UsagePerHour!HQ$4,Sales!$D$3:$ABF$3,0))/HQ$2*INDEX(Usage!$D$5:$ABF$11,MATCH(UsagePerHour!$B$36,Usage!$C$5:$C$11,0),MATCH(UsagePerHour!HQ$4,Usage!$D$3:$ABF$3,0)),"")</f>
        <v>6.8020817998389287</v>
      </c>
      <c r="HR45" s="6">
        <f>IFERROR(INDEX(Sales!$D$5:$ABF$18,MATCH(UsagePerHour!$B45,Sales!$C$5:$C$18,0),MATCH(UsagePerHour!HR$4,Sales!$D$3:$ABF$3,0))/HR$2*INDEX(Usage!$D$5:$ABF$11,MATCH(UsagePerHour!$B$36,Usage!$C$5:$C$11,0),MATCH(UsagePerHour!HR$4,Usage!$D$3:$ABF$3,0)),"")</f>
        <v>4.5378992588818861</v>
      </c>
      <c r="HS45" s="6">
        <f>IFERROR(INDEX(Sales!$D$5:$ABF$18,MATCH(UsagePerHour!$B45,Sales!$C$5:$C$18,0),MATCH(UsagePerHour!HS$4,Sales!$D$3:$ABF$3,0))/HS$2*INDEX(Usage!$D$5:$ABF$11,MATCH(UsagePerHour!$B$36,Usage!$C$5:$C$11,0),MATCH(UsagePerHour!HS$4,Usage!$D$3:$ABF$3,0)),"")</f>
        <v>0.87452321797249533</v>
      </c>
      <c r="HT45" s="6">
        <f>IFERROR(INDEX(Sales!$D$5:$ABF$18,MATCH(UsagePerHour!$B45,Sales!$C$5:$C$18,0),MATCH(UsagePerHour!HT$4,Sales!$D$3:$ABF$3,0))/HT$2*INDEX(Usage!$D$5:$ABF$11,MATCH(UsagePerHour!$B$36,Usage!$C$5:$C$11,0),MATCH(UsagePerHour!HT$4,Usage!$D$3:$ABF$3,0)),"")</f>
        <v>3.3144137048341045</v>
      </c>
      <c r="HU45" s="6">
        <f>IFERROR(INDEX(Sales!$D$5:$ABF$18,MATCH(UsagePerHour!$B45,Sales!$C$5:$C$18,0),MATCH(UsagePerHour!HU$4,Sales!$D$3:$ABF$3,0))/HU$2*INDEX(Usage!$D$5:$ABF$11,MATCH(UsagePerHour!$B$36,Usage!$C$5:$C$11,0),MATCH(UsagePerHour!HU$4,Usage!$D$3:$ABF$3,0)),"")</f>
        <v>2.7659766111719932</v>
      </c>
      <c r="HV45" s="6">
        <f>IFERROR(INDEX(Sales!$D$5:$ABF$18,MATCH(UsagePerHour!$B45,Sales!$C$5:$C$18,0),MATCH(UsagePerHour!HV$4,Sales!$D$3:$ABF$3,0))/HV$2*INDEX(Usage!$D$5:$ABF$11,MATCH(UsagePerHour!$B$36,Usage!$C$5:$C$11,0),MATCH(UsagePerHour!HV$4,Usage!$D$3:$ABF$3,0)),"")</f>
        <v>4.6903706757360268</v>
      </c>
      <c r="HW45" s="6">
        <f>IFERROR(INDEX(Sales!$D$5:$ABF$18,MATCH(UsagePerHour!$B45,Sales!$C$5:$C$18,0),MATCH(UsagePerHour!HW$4,Sales!$D$3:$ABF$3,0))/HW$2*INDEX(Usage!$D$5:$ABF$11,MATCH(UsagePerHour!$B$36,Usage!$C$5:$C$11,0),MATCH(UsagePerHour!HW$4,Usage!$D$3:$ABF$3,0)),"")</f>
        <v>2.0684348536302282</v>
      </c>
      <c r="HX45" s="6">
        <f>IFERROR(INDEX(Sales!$D$5:$ABF$18,MATCH(UsagePerHour!$B45,Sales!$C$5:$C$18,0),MATCH(UsagePerHour!HX$4,Sales!$D$3:$ABF$3,0))/HX$2*INDEX(Usage!$D$5:$ABF$11,MATCH(UsagePerHour!$B$36,Usage!$C$5:$C$11,0),MATCH(UsagePerHour!HX$4,Usage!$D$3:$ABF$3,0)),"")</f>
        <v>9.0945447040748455</v>
      </c>
      <c r="HY45" s="6">
        <f>IFERROR(INDEX(Sales!$D$5:$ABF$18,MATCH(UsagePerHour!$B45,Sales!$C$5:$C$18,0),MATCH(UsagePerHour!HY$4,Sales!$D$3:$ABF$3,0))/HY$2*INDEX(Usage!$D$5:$ABF$11,MATCH(UsagePerHour!$B$36,Usage!$C$5:$C$11,0),MATCH(UsagePerHour!HY$4,Usage!$D$3:$ABF$3,0)),"")</f>
        <v>2.586948144678086</v>
      </c>
      <c r="HZ45" s="6">
        <f>IFERROR(INDEX(Sales!$D$5:$ABF$18,MATCH(UsagePerHour!$B45,Sales!$C$5:$C$18,0),MATCH(UsagePerHour!HZ$4,Sales!$D$3:$ABF$3,0))/HZ$2*INDEX(Usage!$D$5:$ABF$11,MATCH(UsagePerHour!$B$36,Usage!$C$5:$C$11,0),MATCH(UsagePerHour!HZ$4,Usage!$D$3:$ABF$3,0)),"")</f>
        <v>3.8465656104138111</v>
      </c>
      <c r="IA45" s="6">
        <f>IFERROR(INDEX(Sales!$D$5:$ABF$18,MATCH(UsagePerHour!$B45,Sales!$C$5:$C$18,0),MATCH(UsagePerHour!IA$4,Sales!$D$3:$ABF$3,0))/IA$2*INDEX(Usage!$D$5:$ABF$11,MATCH(UsagePerHour!$B$36,Usage!$C$5:$C$11,0),MATCH(UsagePerHour!IA$4,Usage!$D$3:$ABF$3,0)),"")</f>
        <v>11.642735235256914</v>
      </c>
      <c r="IB45" s="6">
        <f>IFERROR(INDEX(Sales!$D$5:$ABF$18,MATCH(UsagePerHour!$B45,Sales!$C$5:$C$18,0),MATCH(UsagePerHour!IB$4,Sales!$D$3:$ABF$3,0))/IB$2*INDEX(Usage!$D$5:$ABF$11,MATCH(UsagePerHour!$B$36,Usage!$C$5:$C$11,0),MATCH(UsagePerHour!IB$4,Usage!$D$3:$ABF$3,0)),"")</f>
        <v>2.2387024712616932</v>
      </c>
      <c r="IC45" s="6">
        <f>IFERROR(INDEX(Sales!$D$5:$ABF$18,MATCH(UsagePerHour!$B45,Sales!$C$5:$C$18,0),MATCH(UsagePerHour!IC$4,Sales!$D$3:$ABF$3,0))/IC$2*INDEX(Usage!$D$5:$ABF$11,MATCH(UsagePerHour!$B$36,Usage!$C$5:$C$11,0),MATCH(UsagePerHour!IC$4,Usage!$D$3:$ABF$3,0)),"")</f>
        <v>10.026882843004197</v>
      </c>
      <c r="ID45" s="6">
        <f>IFERROR(INDEX(Sales!$D$5:$ABF$18,MATCH(UsagePerHour!$B45,Sales!$C$5:$C$18,0),MATCH(UsagePerHour!ID$4,Sales!$D$3:$ABF$3,0))/ID$2*INDEX(Usage!$D$5:$ABF$11,MATCH(UsagePerHour!$B$36,Usage!$C$5:$C$11,0),MATCH(UsagePerHour!ID$4,Usage!$D$3:$ABF$3,0)),"")</f>
        <v>5.0640469554624481</v>
      </c>
      <c r="IE45" s="6">
        <f>IFERROR(INDEX(Sales!$D$5:$ABF$18,MATCH(UsagePerHour!$B45,Sales!$C$5:$C$18,0),MATCH(UsagePerHour!IE$4,Sales!$D$3:$ABF$3,0))/IE$2*INDEX(Usage!$D$5:$ABF$11,MATCH(UsagePerHour!$B$36,Usage!$C$5:$C$11,0),MATCH(UsagePerHour!IE$4,Usage!$D$3:$ABF$3,0)),"")</f>
        <v>4.6947584293383198</v>
      </c>
      <c r="IF45" s="6">
        <f>IFERROR(INDEX(Sales!$D$5:$ABF$18,MATCH(UsagePerHour!$B45,Sales!$C$5:$C$18,0),MATCH(UsagePerHour!IF$4,Sales!$D$3:$ABF$3,0))/IF$2*INDEX(Usage!$D$5:$ABF$11,MATCH(UsagePerHour!$B$36,Usage!$C$5:$C$11,0),MATCH(UsagePerHour!IF$4,Usage!$D$3:$ABF$3,0)),"")</f>
        <v>12.22297346908806</v>
      </c>
      <c r="IG45" s="6">
        <f>IFERROR(INDEX(Sales!$D$5:$ABF$18,MATCH(UsagePerHour!$B45,Sales!$C$5:$C$18,0),MATCH(UsagePerHour!IG$4,Sales!$D$3:$ABF$3,0))/IG$2*INDEX(Usage!$D$5:$ABF$11,MATCH(UsagePerHour!$B$36,Usage!$C$5:$C$11,0),MATCH(UsagePerHour!IG$4,Usage!$D$3:$ABF$3,0)),"")</f>
        <v>5.9989627900946454</v>
      </c>
      <c r="IH45" s="6">
        <f>IFERROR(INDEX(Sales!$D$5:$ABF$18,MATCH(UsagePerHour!$B45,Sales!$C$5:$C$18,0),MATCH(UsagePerHour!IH$4,Sales!$D$3:$ABF$3,0))/IH$2*INDEX(Usage!$D$5:$ABF$11,MATCH(UsagePerHour!$B$36,Usage!$C$5:$C$11,0),MATCH(UsagePerHour!IH$4,Usage!$D$3:$ABF$3,0)),"")</f>
        <v>11.728925010884977</v>
      </c>
      <c r="II45" s="6">
        <f>IFERROR(INDEX(Sales!$D$5:$ABF$18,MATCH(UsagePerHour!$B45,Sales!$C$5:$C$18,0),MATCH(UsagePerHour!II$4,Sales!$D$3:$ABF$3,0))/II$2*INDEX(Usage!$D$5:$ABF$11,MATCH(UsagePerHour!$B$36,Usage!$C$5:$C$11,0),MATCH(UsagePerHour!II$4,Usage!$D$3:$ABF$3,0)),"")</f>
        <v>3.2664103471839159</v>
      </c>
      <c r="IJ45" s="6">
        <f>IFERROR(INDEX(Sales!$D$5:$ABF$18,MATCH(UsagePerHour!$B45,Sales!$C$5:$C$18,0),MATCH(UsagePerHour!IJ$4,Sales!$D$3:$ABF$3,0))/IJ$2*INDEX(Usage!$D$5:$ABF$11,MATCH(UsagePerHour!$B$36,Usage!$C$5:$C$11,0),MATCH(UsagePerHour!IJ$4,Usage!$D$3:$ABF$3,0)),"")</f>
        <v>3.8864166136893412</v>
      </c>
      <c r="IK45" s="6">
        <f>IFERROR(INDEX(Sales!$D$5:$ABF$18,MATCH(UsagePerHour!$B45,Sales!$C$5:$C$18,0),MATCH(UsagePerHour!IK$4,Sales!$D$3:$ABF$3,0))/IK$2*INDEX(Usage!$D$5:$ABF$11,MATCH(UsagePerHour!$B$36,Usage!$C$5:$C$11,0),MATCH(UsagePerHour!IK$4,Usage!$D$3:$ABF$3,0)),"")</f>
        <v>7.3620596653935504</v>
      </c>
      <c r="IL45" s="6">
        <f>IFERROR(INDEX(Sales!$D$5:$ABF$18,MATCH(UsagePerHour!$B45,Sales!$C$5:$C$18,0),MATCH(UsagePerHour!IL$4,Sales!$D$3:$ABF$3,0))/IL$2*INDEX(Usage!$D$5:$ABF$11,MATCH(UsagePerHour!$B$36,Usage!$C$5:$C$11,0),MATCH(UsagePerHour!IL$4,Usage!$D$3:$ABF$3,0)),"")</f>
        <v>9.7502040918853066</v>
      </c>
      <c r="IM45" s="6">
        <f>IFERROR(INDEX(Sales!$D$5:$ABF$18,MATCH(UsagePerHour!$B45,Sales!$C$5:$C$18,0),MATCH(UsagePerHour!IM$4,Sales!$D$3:$ABF$3,0))/IM$2*INDEX(Usage!$D$5:$ABF$11,MATCH(UsagePerHour!$B$36,Usage!$C$5:$C$11,0),MATCH(UsagePerHour!IM$4,Usage!$D$3:$ABF$3,0)),"")</f>
        <v>6.2752971427238986</v>
      </c>
      <c r="IN45" s="6">
        <f>IFERROR(INDEX(Sales!$D$5:$ABF$18,MATCH(UsagePerHour!$B45,Sales!$C$5:$C$18,0),MATCH(UsagePerHour!IN$4,Sales!$D$3:$ABF$3,0))/IN$2*INDEX(Usage!$D$5:$ABF$11,MATCH(UsagePerHour!$B$36,Usage!$C$5:$C$11,0),MATCH(UsagePerHour!IN$4,Usage!$D$3:$ABF$3,0)),"")</f>
        <v>1.5489883500286836</v>
      </c>
      <c r="IO45" s="6">
        <f>IFERROR(INDEX(Sales!$D$5:$ABF$18,MATCH(UsagePerHour!$B45,Sales!$C$5:$C$18,0),MATCH(UsagePerHour!IO$4,Sales!$D$3:$ABF$3,0))/IO$2*INDEX(Usage!$D$5:$ABF$11,MATCH(UsagePerHour!$B$36,Usage!$C$5:$C$11,0),MATCH(UsagePerHour!IO$4,Usage!$D$3:$ABF$3,0)),"")</f>
        <v>5.028049092648228</v>
      </c>
      <c r="IP45" s="6">
        <f>IFERROR(INDEX(Sales!$D$5:$ABF$18,MATCH(UsagePerHour!$B45,Sales!$C$5:$C$18,0),MATCH(UsagePerHour!IP$4,Sales!$D$3:$ABF$3,0))/IP$2*INDEX(Usage!$D$5:$ABF$11,MATCH(UsagePerHour!$B$36,Usage!$C$5:$C$11,0),MATCH(UsagePerHour!IP$4,Usage!$D$3:$ABF$3,0)),"")</f>
        <v>6.1304805285618125</v>
      </c>
      <c r="IQ45" s="6">
        <f>IFERROR(INDEX(Sales!$D$5:$ABF$18,MATCH(UsagePerHour!$B45,Sales!$C$5:$C$18,0),MATCH(UsagePerHour!IQ$4,Sales!$D$3:$ABF$3,0))/IQ$2*INDEX(Usage!$D$5:$ABF$11,MATCH(UsagePerHour!$B$36,Usage!$C$5:$C$11,0),MATCH(UsagePerHour!IQ$4,Usage!$D$3:$ABF$3,0)),"")</f>
        <v>22.447300030574567</v>
      </c>
      <c r="IR45" s="6">
        <f>IFERROR(INDEX(Sales!$D$5:$ABF$18,MATCH(UsagePerHour!$B45,Sales!$C$5:$C$18,0),MATCH(UsagePerHour!IR$4,Sales!$D$3:$ABF$3,0))/IR$2*INDEX(Usage!$D$5:$ABF$11,MATCH(UsagePerHour!$B$36,Usage!$C$5:$C$11,0),MATCH(UsagePerHour!IR$4,Usage!$D$3:$ABF$3,0)),"")</f>
        <v>8.157632543033067</v>
      </c>
      <c r="IS45" s="6">
        <f>IFERROR(INDEX(Sales!$D$5:$ABF$18,MATCH(UsagePerHour!$B45,Sales!$C$5:$C$18,0),MATCH(UsagePerHour!IS$4,Sales!$D$3:$ABF$3,0))/IS$2*INDEX(Usage!$D$5:$ABF$11,MATCH(UsagePerHour!$B$36,Usage!$C$5:$C$11,0),MATCH(UsagePerHour!IS$4,Usage!$D$3:$ABF$3,0)),"")</f>
        <v>4.883189760979147</v>
      </c>
      <c r="IT45" s="6">
        <f>IFERROR(INDEX(Sales!$D$5:$ABF$18,MATCH(UsagePerHour!$B45,Sales!$C$5:$C$18,0),MATCH(UsagePerHour!IT$4,Sales!$D$3:$ABF$3,0))/IT$2*INDEX(Usage!$D$5:$ABF$11,MATCH(UsagePerHour!$B$36,Usage!$C$5:$C$11,0),MATCH(UsagePerHour!IT$4,Usage!$D$3:$ABF$3,0)),"")</f>
        <v>1.1209870534948927</v>
      </c>
      <c r="IU45" s="6">
        <f>IFERROR(INDEX(Sales!$D$5:$ABF$18,MATCH(UsagePerHour!$B45,Sales!$C$5:$C$18,0),MATCH(UsagePerHour!IU$4,Sales!$D$3:$ABF$3,0))/IU$2*INDEX(Usage!$D$5:$ABF$11,MATCH(UsagePerHour!$B$36,Usage!$C$5:$C$11,0),MATCH(UsagePerHour!IU$4,Usage!$D$3:$ABF$3,0)),"")</f>
        <v>2.0597600320519578</v>
      </c>
      <c r="IV45" s="6">
        <f>IFERROR(INDEX(Sales!$D$5:$ABF$18,MATCH(UsagePerHour!$B45,Sales!$C$5:$C$18,0),MATCH(UsagePerHour!IV$4,Sales!$D$3:$ABF$3,0))/IV$2*INDEX(Usage!$D$5:$ABF$11,MATCH(UsagePerHour!$B$36,Usage!$C$5:$C$11,0),MATCH(UsagePerHour!IV$4,Usage!$D$3:$ABF$3,0)),"")</f>
        <v>3.0662753974711467</v>
      </c>
      <c r="IW45" s="6">
        <f>IFERROR(INDEX(Sales!$D$5:$ABF$18,MATCH(UsagePerHour!$B45,Sales!$C$5:$C$18,0),MATCH(UsagePerHour!IW$4,Sales!$D$3:$ABF$3,0))/IW$2*INDEX(Usage!$D$5:$ABF$11,MATCH(UsagePerHour!$B$36,Usage!$C$5:$C$11,0),MATCH(UsagePerHour!IW$4,Usage!$D$3:$ABF$3,0)),"")</f>
        <v>9.4725200386561319</v>
      </c>
      <c r="IX45" s="6">
        <f>IFERROR(INDEX(Sales!$D$5:$ABF$18,MATCH(UsagePerHour!$B45,Sales!$C$5:$C$18,0),MATCH(UsagePerHour!IX$4,Sales!$D$3:$ABF$3,0))/IX$2*INDEX(Usage!$D$5:$ABF$11,MATCH(UsagePerHour!$B$36,Usage!$C$5:$C$11,0),MATCH(UsagePerHour!IX$4,Usage!$D$3:$ABF$3,0)),"")</f>
        <v>7.9521204739231539</v>
      </c>
      <c r="IY45" s="6">
        <f>IFERROR(INDEX(Sales!$D$5:$ABF$18,MATCH(UsagePerHour!$B45,Sales!$C$5:$C$18,0),MATCH(UsagePerHour!IY$4,Sales!$D$3:$ABF$3,0))/IY$2*INDEX(Usage!$D$5:$ABF$11,MATCH(UsagePerHour!$B$36,Usage!$C$5:$C$11,0),MATCH(UsagePerHour!IY$4,Usage!$D$3:$ABF$3,0)),"")</f>
        <v>10.256017617208693</v>
      </c>
      <c r="IZ45" s="6">
        <f>IFERROR(INDEX(Sales!$D$5:$ABF$18,MATCH(UsagePerHour!$B45,Sales!$C$5:$C$18,0),MATCH(UsagePerHour!IZ$4,Sales!$D$3:$ABF$3,0))/IZ$2*INDEX(Usage!$D$5:$ABF$11,MATCH(UsagePerHour!$B$36,Usage!$C$5:$C$11,0),MATCH(UsagePerHour!IZ$4,Usage!$D$3:$ABF$3,0)),"")</f>
        <v>7.6160831283477783</v>
      </c>
      <c r="JA45" s="6">
        <f>IFERROR(INDEX(Sales!$D$5:$ABF$18,MATCH(UsagePerHour!$B45,Sales!$C$5:$C$18,0),MATCH(UsagePerHour!JA$4,Sales!$D$3:$ABF$3,0))/JA$2*INDEX(Usage!$D$5:$ABF$11,MATCH(UsagePerHour!$B$36,Usage!$C$5:$C$11,0),MATCH(UsagePerHour!JA$4,Usage!$D$3:$ABF$3,0)),"")</f>
        <v>4.9682482279762761</v>
      </c>
      <c r="JB45" s="6">
        <f>IFERROR(INDEX(Sales!$D$5:$ABF$18,MATCH(UsagePerHour!$B45,Sales!$C$5:$C$18,0),MATCH(UsagePerHour!JB$4,Sales!$D$3:$ABF$3,0))/JB$2*INDEX(Usage!$D$5:$ABF$11,MATCH(UsagePerHour!$B$36,Usage!$C$5:$C$11,0),MATCH(UsagePerHour!JB$4,Usage!$D$3:$ABF$3,0)),"")</f>
        <v>24.47080157706786</v>
      </c>
      <c r="JC45" s="6">
        <f>IFERROR(INDEX(Sales!$D$5:$ABF$18,MATCH(UsagePerHour!$B45,Sales!$C$5:$C$18,0),MATCH(UsagePerHour!JC$4,Sales!$D$3:$ABF$3,0))/JC$2*INDEX(Usage!$D$5:$ABF$11,MATCH(UsagePerHour!$B$36,Usage!$C$5:$C$11,0),MATCH(UsagePerHour!JC$4,Usage!$D$3:$ABF$3,0)),"")</f>
        <v>9.8302530467455949</v>
      </c>
      <c r="JD45" s="6">
        <f>IFERROR(INDEX(Sales!$D$5:$ABF$18,MATCH(UsagePerHour!$B45,Sales!$C$5:$C$18,0),MATCH(UsagePerHour!JD$4,Sales!$D$3:$ABF$3,0))/JD$2*INDEX(Usage!$D$5:$ABF$11,MATCH(UsagePerHour!$B$36,Usage!$C$5:$C$11,0),MATCH(UsagePerHour!JD$4,Usage!$D$3:$ABF$3,0)),"")</f>
        <v>2.9664864055687579</v>
      </c>
      <c r="JE45" s="6">
        <f>IFERROR(INDEX(Sales!$D$5:$ABF$18,MATCH(UsagePerHour!$B45,Sales!$C$5:$C$18,0),MATCH(UsagePerHour!JE$4,Sales!$D$3:$ABF$3,0))/JE$2*INDEX(Usage!$D$5:$ABF$11,MATCH(UsagePerHour!$B$36,Usage!$C$5:$C$11,0),MATCH(UsagePerHour!JE$4,Usage!$D$3:$ABF$3,0)),"")</f>
        <v>4.5081593549861418</v>
      </c>
      <c r="JF45" s="6">
        <f>IFERROR(INDEX(Sales!$D$5:$ABF$18,MATCH(UsagePerHour!$B45,Sales!$C$5:$C$18,0),MATCH(UsagePerHour!JF$4,Sales!$D$3:$ABF$3,0))/JF$2*INDEX(Usage!$D$5:$ABF$11,MATCH(UsagePerHour!$B$36,Usage!$C$5:$C$11,0),MATCH(UsagePerHour!JF$4,Usage!$D$3:$ABF$3,0)),"")</f>
        <v>4.7717872721951782</v>
      </c>
      <c r="JG45" s="6">
        <f>IFERROR(INDEX(Sales!$D$5:$ABF$18,MATCH(UsagePerHour!$B45,Sales!$C$5:$C$18,0),MATCH(UsagePerHour!JG$4,Sales!$D$3:$ABF$3,0))/JG$2*INDEX(Usage!$D$5:$ABF$11,MATCH(UsagePerHour!$B$36,Usage!$C$5:$C$11,0),MATCH(UsagePerHour!JG$4,Usage!$D$3:$ABF$3,0)),"")</f>
        <v>2.5784008072434719</v>
      </c>
      <c r="JH45" s="6">
        <f>IFERROR(INDEX(Sales!$D$5:$ABF$18,MATCH(UsagePerHour!$B45,Sales!$C$5:$C$18,0),MATCH(UsagePerHour!JH$4,Sales!$D$3:$ABF$3,0))/JH$2*INDEX(Usage!$D$5:$ABF$11,MATCH(UsagePerHour!$B$36,Usage!$C$5:$C$11,0),MATCH(UsagePerHour!JH$4,Usage!$D$3:$ABF$3,0)),"")</f>
        <v>6.4997988028351266</v>
      </c>
      <c r="JI45" s="6">
        <f>IFERROR(INDEX(Sales!$D$5:$ABF$18,MATCH(UsagePerHour!$B45,Sales!$C$5:$C$18,0),MATCH(UsagePerHour!JI$4,Sales!$D$3:$ABF$3,0))/JI$2*INDEX(Usage!$D$5:$ABF$11,MATCH(UsagePerHour!$B$36,Usage!$C$5:$C$11,0),MATCH(UsagePerHour!JI$4,Usage!$D$3:$ABF$3,0)),"")</f>
        <v>8.4694425580456034</v>
      </c>
      <c r="JJ45" s="6">
        <f>IFERROR(INDEX(Sales!$D$5:$ABF$18,MATCH(UsagePerHour!$B45,Sales!$C$5:$C$18,0),MATCH(UsagePerHour!JJ$4,Sales!$D$3:$ABF$3,0))/JJ$2*INDEX(Usage!$D$5:$ABF$11,MATCH(UsagePerHour!$B$36,Usage!$C$5:$C$11,0),MATCH(UsagePerHour!JJ$4,Usage!$D$3:$ABF$3,0)),"")</f>
        <v>8.7320271478597231</v>
      </c>
      <c r="JK45" s="6">
        <f>IFERROR(INDEX(Sales!$D$5:$ABF$18,MATCH(UsagePerHour!$B45,Sales!$C$5:$C$18,0),MATCH(UsagePerHour!JK$4,Sales!$D$3:$ABF$3,0))/JK$2*INDEX(Usage!$D$5:$ABF$11,MATCH(UsagePerHour!$B$36,Usage!$C$5:$C$11,0),MATCH(UsagePerHour!JK$4,Usage!$D$3:$ABF$3,0)),"")</f>
        <v>1.6840078951120852</v>
      </c>
      <c r="JL45" s="6">
        <f>IFERROR(INDEX(Sales!$D$5:$ABF$18,MATCH(UsagePerHour!$B45,Sales!$C$5:$C$18,0),MATCH(UsagePerHour!JL$4,Sales!$D$3:$ABF$3,0))/JL$2*INDEX(Usage!$D$5:$ABF$11,MATCH(UsagePerHour!$B$36,Usage!$C$5:$C$11,0),MATCH(UsagePerHour!JL$4,Usage!$D$3:$ABF$3,0)),"")</f>
        <v>1.3211570401960193</v>
      </c>
      <c r="JM45" s="6">
        <f>IFERROR(INDEX(Sales!$D$5:$ABF$18,MATCH(UsagePerHour!$B45,Sales!$C$5:$C$18,0),MATCH(UsagePerHour!JM$4,Sales!$D$3:$ABF$3,0))/JM$2*INDEX(Usage!$D$5:$ABF$11,MATCH(UsagePerHour!$B$36,Usage!$C$5:$C$11,0),MATCH(UsagePerHour!JM$4,Usage!$D$3:$ABF$3,0)),"")</f>
        <v>7.8807084492127739</v>
      </c>
      <c r="JN45" s="6">
        <f>IFERROR(INDEX(Sales!$D$5:$ABF$18,MATCH(UsagePerHour!$B45,Sales!$C$5:$C$18,0),MATCH(UsagePerHour!JN$4,Sales!$D$3:$ABF$3,0))/JN$2*INDEX(Usage!$D$5:$ABF$11,MATCH(UsagePerHour!$B$36,Usage!$C$5:$C$11,0),MATCH(UsagePerHour!JN$4,Usage!$D$3:$ABF$3,0)),"")</f>
        <v>7.6239839864127141</v>
      </c>
      <c r="JO45" s="6">
        <f>IFERROR(INDEX(Sales!$D$5:$ABF$18,MATCH(UsagePerHour!$B45,Sales!$C$5:$C$18,0),MATCH(UsagePerHour!JO$4,Sales!$D$3:$ABF$3,0))/JO$2*INDEX(Usage!$D$5:$ABF$11,MATCH(UsagePerHour!$B$36,Usage!$C$5:$C$11,0),MATCH(UsagePerHour!JO$4,Usage!$D$3:$ABF$3,0)),"")</f>
        <v>1.4570049184526475</v>
      </c>
      <c r="JP45" s="6">
        <f>IFERROR(INDEX(Sales!$D$5:$ABF$18,MATCH(UsagePerHour!$B45,Sales!$C$5:$C$18,0),MATCH(UsagePerHour!JP$4,Sales!$D$3:$ABF$3,0))/JP$2*INDEX(Usage!$D$5:$ABF$11,MATCH(UsagePerHour!$B$36,Usage!$C$5:$C$11,0),MATCH(UsagePerHour!JP$4,Usage!$D$3:$ABF$3,0)),"")</f>
        <v>4.1264444511843736</v>
      </c>
      <c r="JQ45" s="6">
        <f>IFERROR(INDEX(Sales!$D$5:$ABF$18,MATCH(UsagePerHour!$B45,Sales!$C$5:$C$18,0),MATCH(UsagePerHour!JQ$4,Sales!$D$3:$ABF$3,0))/JQ$2*INDEX(Usage!$D$5:$ABF$11,MATCH(UsagePerHour!$B$36,Usage!$C$5:$C$11,0),MATCH(UsagePerHour!JQ$4,Usage!$D$3:$ABF$3,0)),"")</f>
        <v>0.88760692261786356</v>
      </c>
      <c r="JR45" s="6">
        <f>IFERROR(INDEX(Sales!$D$5:$ABF$18,MATCH(UsagePerHour!$B45,Sales!$C$5:$C$18,0),MATCH(UsagePerHour!JR$4,Sales!$D$3:$ABF$3,0))/JR$2*INDEX(Usage!$D$5:$ABF$11,MATCH(UsagePerHour!$B$36,Usage!$C$5:$C$11,0),MATCH(UsagePerHour!JR$4,Usage!$D$3:$ABF$3,0)),"")</f>
        <v>15.949858888187455</v>
      </c>
      <c r="JS45" s="6">
        <f>IFERROR(INDEX(Sales!$D$5:$ABF$18,MATCH(UsagePerHour!$B45,Sales!$C$5:$C$18,0),MATCH(UsagePerHour!JS$4,Sales!$D$3:$ABF$3,0))/JS$2*INDEX(Usage!$D$5:$ABF$11,MATCH(UsagePerHour!$B$36,Usage!$C$5:$C$11,0),MATCH(UsagePerHour!JS$4,Usage!$D$3:$ABF$3,0)),"")</f>
        <v>1.6141960748835196</v>
      </c>
      <c r="JT45" s="6">
        <f>IFERROR(INDEX(Sales!$D$5:$ABF$18,MATCH(UsagePerHour!$B45,Sales!$C$5:$C$18,0),MATCH(UsagePerHour!JT$4,Sales!$D$3:$ABF$3,0))/JT$2*INDEX(Usage!$D$5:$ABF$11,MATCH(UsagePerHour!$B$36,Usage!$C$5:$C$11,0),MATCH(UsagePerHour!JT$4,Usage!$D$3:$ABF$3,0)),"")</f>
        <v>6.5212125106423997</v>
      </c>
      <c r="JU45" s="6">
        <f>IFERROR(INDEX(Sales!$D$5:$ABF$18,MATCH(UsagePerHour!$B45,Sales!$C$5:$C$18,0),MATCH(UsagePerHour!JU$4,Sales!$D$3:$ABF$3,0))/JU$2*INDEX(Usage!$D$5:$ABF$11,MATCH(UsagePerHour!$B$36,Usage!$C$5:$C$11,0),MATCH(UsagePerHour!JU$4,Usage!$D$3:$ABF$3,0)),"")</f>
        <v>9.0481961626787175</v>
      </c>
      <c r="JV45" s="6">
        <f>IFERROR(INDEX(Sales!$D$5:$ABF$18,MATCH(UsagePerHour!$B45,Sales!$C$5:$C$18,0),MATCH(UsagePerHour!JV$4,Sales!$D$3:$ABF$3,0))/JV$2*INDEX(Usage!$D$5:$ABF$11,MATCH(UsagePerHour!$B$36,Usage!$C$5:$C$11,0),MATCH(UsagePerHour!JV$4,Usage!$D$3:$ABF$3,0)),"")</f>
        <v>4.1549992928864379</v>
      </c>
      <c r="JW45" s="6">
        <f>IFERROR(INDEX(Sales!$D$5:$ABF$18,MATCH(UsagePerHour!$B45,Sales!$C$5:$C$18,0),MATCH(UsagePerHour!JW$4,Sales!$D$3:$ABF$3,0))/JW$2*INDEX(Usage!$D$5:$ABF$11,MATCH(UsagePerHour!$B$36,Usage!$C$5:$C$11,0),MATCH(UsagePerHour!JW$4,Usage!$D$3:$ABF$3,0)),"")</f>
        <v>21.771419993846415</v>
      </c>
      <c r="JX45" s="6">
        <f>IFERROR(INDEX(Sales!$D$5:$ABF$18,MATCH(UsagePerHour!$B45,Sales!$C$5:$C$18,0),MATCH(UsagePerHour!JX$4,Sales!$D$3:$ABF$3,0))/JX$2*INDEX(Usage!$D$5:$ABF$11,MATCH(UsagePerHour!$B$36,Usage!$C$5:$C$11,0),MATCH(UsagePerHour!JX$4,Usage!$D$3:$ABF$3,0)),"")</f>
        <v>6.9839898934684115</v>
      </c>
      <c r="JY45" s="6">
        <f>IFERROR(INDEX(Sales!$D$5:$ABF$18,MATCH(UsagePerHour!$B45,Sales!$C$5:$C$18,0),MATCH(UsagePerHour!JY$4,Sales!$D$3:$ABF$3,0))/JY$2*INDEX(Usage!$D$5:$ABF$11,MATCH(UsagePerHour!$B$36,Usage!$C$5:$C$11,0),MATCH(UsagePerHour!JY$4,Usage!$D$3:$ABF$3,0)),"")</f>
        <v>10.090892875583219</v>
      </c>
      <c r="JZ45" s="6">
        <f>IFERROR(INDEX(Sales!$D$5:$ABF$18,MATCH(UsagePerHour!$B45,Sales!$C$5:$C$18,0),MATCH(UsagePerHour!JZ$4,Sales!$D$3:$ABF$3,0))/JZ$2*INDEX(Usage!$D$5:$ABF$11,MATCH(UsagePerHour!$B$36,Usage!$C$5:$C$11,0),MATCH(UsagePerHour!JZ$4,Usage!$D$3:$ABF$3,0)),"")</f>
        <v>2.9660817777688879</v>
      </c>
      <c r="KA45" s="6">
        <f>IFERROR(INDEX(Sales!$D$5:$ABF$18,MATCH(UsagePerHour!$B45,Sales!$C$5:$C$18,0),MATCH(UsagePerHour!KA$4,Sales!$D$3:$ABF$3,0))/KA$2*INDEX(Usage!$D$5:$ABF$11,MATCH(UsagePerHour!$B$36,Usage!$C$5:$C$11,0),MATCH(UsagePerHour!KA$4,Usage!$D$3:$ABF$3,0)),"")</f>
        <v>6.9879842134392671</v>
      </c>
      <c r="KB45" s="6">
        <f>IFERROR(INDEX(Sales!$D$5:$ABF$18,MATCH(UsagePerHour!$B45,Sales!$C$5:$C$18,0),MATCH(UsagePerHour!KB$4,Sales!$D$3:$ABF$3,0))/KB$2*INDEX(Usage!$D$5:$ABF$11,MATCH(UsagePerHour!$B$36,Usage!$C$5:$C$11,0),MATCH(UsagePerHour!KB$4,Usage!$D$3:$ABF$3,0)),"")</f>
        <v>4.9631949822197052</v>
      </c>
      <c r="KC45" s="6">
        <f>IFERROR(INDEX(Sales!$D$5:$ABF$18,MATCH(UsagePerHour!$B45,Sales!$C$5:$C$18,0),MATCH(UsagePerHour!KC$4,Sales!$D$3:$ABF$3,0))/KC$2*INDEX(Usage!$D$5:$ABF$11,MATCH(UsagePerHour!$B$36,Usage!$C$5:$C$11,0),MATCH(UsagePerHour!KC$4,Usage!$D$3:$ABF$3,0)),"")</f>
        <v>12.054413592628887</v>
      </c>
      <c r="KD45" s="6">
        <f>IFERROR(INDEX(Sales!$D$5:$ABF$18,MATCH(UsagePerHour!$B45,Sales!$C$5:$C$18,0),MATCH(UsagePerHour!KD$4,Sales!$D$3:$ABF$3,0))/KD$2*INDEX(Usage!$D$5:$ABF$11,MATCH(UsagePerHour!$B$36,Usage!$C$5:$C$11,0),MATCH(UsagePerHour!KD$4,Usage!$D$3:$ABF$3,0)),"")</f>
        <v>6.9119469507555173</v>
      </c>
      <c r="KE45" s="6">
        <f>IFERROR(INDEX(Sales!$D$5:$ABF$18,MATCH(UsagePerHour!$B45,Sales!$C$5:$C$18,0),MATCH(UsagePerHour!KE$4,Sales!$D$3:$ABF$3,0))/KE$2*INDEX(Usage!$D$5:$ABF$11,MATCH(UsagePerHour!$B$36,Usage!$C$5:$C$11,0),MATCH(UsagePerHour!KE$4,Usage!$D$3:$ABF$3,0)),"")</f>
        <v>4.597712092362559</v>
      </c>
      <c r="KF45" s="6">
        <f>IFERROR(INDEX(Sales!$D$5:$ABF$18,MATCH(UsagePerHour!$B45,Sales!$C$5:$C$18,0),MATCH(UsagePerHour!KF$4,Sales!$D$3:$ABF$3,0))/KF$2*INDEX(Usage!$D$5:$ABF$11,MATCH(UsagePerHour!$B$36,Usage!$C$5:$C$11,0),MATCH(UsagePerHour!KF$4,Usage!$D$3:$ABF$3,0)),"")</f>
        <v>1.9837683702566353</v>
      </c>
      <c r="KG45" s="6">
        <f>IFERROR(INDEX(Sales!$D$5:$ABF$18,MATCH(UsagePerHour!$B45,Sales!$C$5:$C$18,0),MATCH(UsagePerHour!KG$4,Sales!$D$3:$ABF$3,0))/KG$2*INDEX(Usage!$D$5:$ABF$11,MATCH(UsagePerHour!$B$36,Usage!$C$5:$C$11,0),MATCH(UsagePerHour!KG$4,Usage!$D$3:$ABF$3,0)),"")</f>
        <v>33.526981445128506</v>
      </c>
      <c r="KH45" s="6">
        <f>IFERROR(INDEX(Sales!$D$5:$ABF$18,MATCH(UsagePerHour!$B45,Sales!$C$5:$C$18,0),MATCH(UsagePerHour!KH$4,Sales!$D$3:$ABF$3,0))/KH$2*INDEX(Usage!$D$5:$ABF$11,MATCH(UsagePerHour!$B$36,Usage!$C$5:$C$11,0),MATCH(UsagePerHour!KH$4,Usage!$D$3:$ABF$3,0)),"")</f>
        <v>4.0323314714661462</v>
      </c>
      <c r="KI45" s="6">
        <f>IFERROR(INDEX(Sales!$D$5:$ABF$18,MATCH(UsagePerHour!$B45,Sales!$C$5:$C$18,0),MATCH(UsagePerHour!KI$4,Sales!$D$3:$ABF$3,0))/KI$2*INDEX(Usage!$D$5:$ABF$11,MATCH(UsagePerHour!$B$36,Usage!$C$5:$C$11,0),MATCH(UsagePerHour!KI$4,Usage!$D$3:$ABF$3,0)),"")</f>
        <v>7.7185305044167425</v>
      </c>
      <c r="KJ45" s="6">
        <f>IFERROR(INDEX(Sales!$D$5:$ABF$18,MATCH(UsagePerHour!$B45,Sales!$C$5:$C$18,0),MATCH(UsagePerHour!KJ$4,Sales!$D$3:$ABF$3,0))/KJ$2*INDEX(Usage!$D$5:$ABF$11,MATCH(UsagePerHour!$B$36,Usage!$C$5:$C$11,0),MATCH(UsagePerHour!KJ$4,Usage!$D$3:$ABF$3,0)),"")</f>
        <v>9.8422162178211945</v>
      </c>
      <c r="KK45" s="6">
        <f>IFERROR(INDEX(Sales!$D$5:$ABF$18,MATCH(UsagePerHour!$B45,Sales!$C$5:$C$18,0),MATCH(UsagePerHour!KK$4,Sales!$D$3:$ABF$3,0))/KK$2*INDEX(Usage!$D$5:$ABF$11,MATCH(UsagePerHour!$B$36,Usage!$C$5:$C$11,0),MATCH(UsagePerHour!KK$4,Usage!$D$3:$ABF$3,0)),"")</f>
        <v>2.1400150812623338</v>
      </c>
      <c r="KL45" s="6">
        <f>IFERROR(INDEX(Sales!$D$5:$ABF$18,MATCH(UsagePerHour!$B45,Sales!$C$5:$C$18,0),MATCH(UsagePerHour!KL$4,Sales!$D$3:$ABF$3,0))/KL$2*INDEX(Usage!$D$5:$ABF$11,MATCH(UsagePerHour!$B$36,Usage!$C$5:$C$11,0),MATCH(UsagePerHour!KL$4,Usage!$D$3:$ABF$3,0)),"")</f>
        <v>1.4139498011013747</v>
      </c>
      <c r="KM45" s="6">
        <f>IFERROR(INDEX(Sales!$D$5:$ABF$18,MATCH(UsagePerHour!$B45,Sales!$C$5:$C$18,0),MATCH(UsagePerHour!KM$4,Sales!$D$3:$ABF$3,0))/KM$2*INDEX(Usage!$D$5:$ABF$11,MATCH(UsagePerHour!$B$36,Usage!$C$5:$C$11,0),MATCH(UsagePerHour!KM$4,Usage!$D$3:$ABF$3,0)),"")</f>
        <v>1.4883559021129948</v>
      </c>
      <c r="KN45" s="6">
        <f>IFERROR(INDEX(Sales!$D$5:$ABF$18,MATCH(UsagePerHour!$B45,Sales!$C$5:$C$18,0),MATCH(UsagePerHour!KN$4,Sales!$D$3:$ABF$3,0))/KN$2*INDEX(Usage!$D$5:$ABF$11,MATCH(UsagePerHour!$B$36,Usage!$C$5:$C$11,0),MATCH(UsagePerHour!KN$4,Usage!$D$3:$ABF$3,0)),"")</f>
        <v>6.1674705145571096</v>
      </c>
      <c r="KO45" s="6">
        <f>IFERROR(INDEX(Sales!$D$5:$ABF$18,MATCH(UsagePerHour!$B45,Sales!$C$5:$C$18,0),MATCH(UsagePerHour!KO$4,Sales!$D$3:$ABF$3,0))/KO$2*INDEX(Usage!$D$5:$ABF$11,MATCH(UsagePerHour!$B$36,Usage!$C$5:$C$11,0),MATCH(UsagePerHour!KO$4,Usage!$D$3:$ABF$3,0)),"")</f>
        <v>9.2752496470067882</v>
      </c>
      <c r="KP45" s="6">
        <f>IFERROR(INDEX(Sales!$D$5:$ABF$18,MATCH(UsagePerHour!$B45,Sales!$C$5:$C$18,0),MATCH(UsagePerHour!KP$4,Sales!$D$3:$ABF$3,0))/KP$2*INDEX(Usage!$D$5:$ABF$11,MATCH(UsagePerHour!$B$36,Usage!$C$5:$C$11,0),MATCH(UsagePerHour!KP$4,Usage!$D$3:$ABF$3,0)),"")</f>
        <v>3.9392945177830647</v>
      </c>
      <c r="KQ45" s="6">
        <f>IFERROR(INDEX(Sales!$D$5:$ABF$18,MATCH(UsagePerHour!$B45,Sales!$C$5:$C$18,0),MATCH(UsagePerHour!KQ$4,Sales!$D$3:$ABF$3,0))/KQ$2*INDEX(Usage!$D$5:$ABF$11,MATCH(UsagePerHour!$B$36,Usage!$C$5:$C$11,0),MATCH(UsagePerHour!KQ$4,Usage!$D$3:$ABF$3,0)),"")</f>
        <v>10.543647472690242</v>
      </c>
      <c r="KR45" s="6">
        <f>IFERROR(INDEX(Sales!$D$5:$ABF$18,MATCH(UsagePerHour!$B45,Sales!$C$5:$C$18,0),MATCH(UsagePerHour!KR$4,Sales!$D$3:$ABF$3,0))/KR$2*INDEX(Usage!$D$5:$ABF$11,MATCH(UsagePerHour!$B$36,Usage!$C$5:$C$11,0),MATCH(UsagePerHour!KR$4,Usage!$D$3:$ABF$3,0)),"")</f>
        <v>3.9054017209601604</v>
      </c>
      <c r="KS45" s="6">
        <f>IFERROR(INDEX(Sales!$D$5:$ABF$18,MATCH(UsagePerHour!$B45,Sales!$C$5:$C$18,0),MATCH(UsagePerHour!KS$4,Sales!$D$3:$ABF$3,0))/KS$2*INDEX(Usage!$D$5:$ABF$11,MATCH(UsagePerHour!$B$36,Usage!$C$5:$C$11,0),MATCH(UsagePerHour!KS$4,Usage!$D$3:$ABF$3,0)),"")</f>
        <v>4.8732060566161941</v>
      </c>
      <c r="KT45" s="6">
        <f>IFERROR(INDEX(Sales!$D$5:$ABF$18,MATCH(UsagePerHour!$B45,Sales!$C$5:$C$18,0),MATCH(UsagePerHour!KT$4,Sales!$D$3:$ABF$3,0))/KT$2*INDEX(Usage!$D$5:$ABF$11,MATCH(UsagePerHour!$B$36,Usage!$C$5:$C$11,0),MATCH(UsagePerHour!KT$4,Usage!$D$3:$ABF$3,0)),"")</f>
        <v>3.2810948761813949</v>
      </c>
      <c r="KU45" s="6">
        <f>IFERROR(INDEX(Sales!$D$5:$ABF$18,MATCH(UsagePerHour!$B45,Sales!$C$5:$C$18,0),MATCH(UsagePerHour!KU$4,Sales!$D$3:$ABF$3,0))/KU$2*INDEX(Usage!$D$5:$ABF$11,MATCH(UsagePerHour!$B$36,Usage!$C$5:$C$11,0),MATCH(UsagePerHour!KU$4,Usage!$D$3:$ABF$3,0)),"")</f>
        <v>0.22735997509899877</v>
      </c>
      <c r="KV45" s="6">
        <f>IFERROR(INDEX(Sales!$D$5:$ABF$18,MATCH(UsagePerHour!$B45,Sales!$C$5:$C$18,0),MATCH(UsagePerHour!KV$4,Sales!$D$3:$ABF$3,0))/KV$2*INDEX(Usage!$D$5:$ABF$11,MATCH(UsagePerHour!$B$36,Usage!$C$5:$C$11,0),MATCH(UsagePerHour!KV$4,Usage!$D$3:$ABF$3,0)),"")</f>
        <v>1.7756418550525437</v>
      </c>
      <c r="KW45" s="6">
        <f>IFERROR(INDEX(Sales!$D$5:$ABF$18,MATCH(UsagePerHour!$B45,Sales!$C$5:$C$18,0),MATCH(UsagePerHour!KW$4,Sales!$D$3:$ABF$3,0))/KW$2*INDEX(Usage!$D$5:$ABF$11,MATCH(UsagePerHour!$B$36,Usage!$C$5:$C$11,0),MATCH(UsagePerHour!KW$4,Usage!$D$3:$ABF$3,0)),"")</f>
        <v>12.224364385738406</v>
      </c>
      <c r="KX45" s="6">
        <f>IFERROR(INDEX(Sales!$D$5:$ABF$18,MATCH(UsagePerHour!$B45,Sales!$C$5:$C$18,0),MATCH(UsagePerHour!KX$4,Sales!$D$3:$ABF$3,0))/KX$2*INDEX(Usage!$D$5:$ABF$11,MATCH(UsagePerHour!$B$36,Usage!$C$5:$C$11,0),MATCH(UsagePerHour!KX$4,Usage!$D$3:$ABF$3,0)),"")</f>
        <v>13.804613742447309</v>
      </c>
      <c r="KY45" s="6">
        <f>IFERROR(INDEX(Sales!$D$5:$ABF$18,MATCH(UsagePerHour!$B45,Sales!$C$5:$C$18,0),MATCH(UsagePerHour!KY$4,Sales!$D$3:$ABF$3,0))/KY$2*INDEX(Usage!$D$5:$ABF$11,MATCH(UsagePerHour!$B$36,Usage!$C$5:$C$11,0),MATCH(UsagePerHour!KY$4,Usage!$D$3:$ABF$3,0)),"")</f>
        <v>14.728906773977195</v>
      </c>
      <c r="KZ45" s="6">
        <f>IFERROR(INDEX(Sales!$D$5:$ABF$18,MATCH(UsagePerHour!$B45,Sales!$C$5:$C$18,0),MATCH(UsagePerHour!KZ$4,Sales!$D$3:$ABF$3,0))/KZ$2*INDEX(Usage!$D$5:$ABF$11,MATCH(UsagePerHour!$B$36,Usage!$C$5:$C$11,0),MATCH(UsagePerHour!KZ$4,Usage!$D$3:$ABF$3,0)),"")</f>
        <v>2.1127652100604188</v>
      </c>
      <c r="LA45" s="6">
        <f>IFERROR(INDEX(Sales!$D$5:$ABF$18,MATCH(UsagePerHour!$B45,Sales!$C$5:$C$18,0),MATCH(UsagePerHour!LA$4,Sales!$D$3:$ABF$3,0))/LA$2*INDEX(Usage!$D$5:$ABF$11,MATCH(UsagePerHour!$B$36,Usage!$C$5:$C$11,0),MATCH(UsagePerHour!LA$4,Usage!$D$3:$ABF$3,0)),"")</f>
        <v>5.5307629115181722</v>
      </c>
      <c r="LB45" s="6">
        <f>IFERROR(INDEX(Sales!$D$5:$ABF$18,MATCH(UsagePerHour!$B45,Sales!$C$5:$C$18,0),MATCH(UsagePerHour!LB$4,Sales!$D$3:$ABF$3,0))/LB$2*INDEX(Usage!$D$5:$ABF$11,MATCH(UsagePerHour!$B$36,Usage!$C$5:$C$11,0),MATCH(UsagePerHour!LB$4,Usage!$D$3:$ABF$3,0)),"")</f>
        <v>12.364688593488967</v>
      </c>
      <c r="LC45" s="6">
        <f>IFERROR(INDEX(Sales!$D$5:$ABF$18,MATCH(UsagePerHour!$B45,Sales!$C$5:$C$18,0),MATCH(UsagePerHour!LC$4,Sales!$D$3:$ABF$3,0))/LC$2*INDEX(Usage!$D$5:$ABF$11,MATCH(UsagePerHour!$B$36,Usage!$C$5:$C$11,0),MATCH(UsagePerHour!LC$4,Usage!$D$3:$ABF$3,0)),"")</f>
        <v>4.5188219626649309</v>
      </c>
      <c r="LD45" s="6">
        <f>IFERROR(INDEX(Sales!$D$5:$ABF$18,MATCH(UsagePerHour!$B45,Sales!$C$5:$C$18,0),MATCH(UsagePerHour!LD$4,Sales!$D$3:$ABF$3,0))/LD$2*INDEX(Usage!$D$5:$ABF$11,MATCH(UsagePerHour!$B$36,Usage!$C$5:$C$11,0),MATCH(UsagePerHour!LD$4,Usage!$D$3:$ABF$3,0)),"")</f>
        <v>9.2831576827549167</v>
      </c>
      <c r="LE45" s="6">
        <f>IFERROR(INDEX(Sales!$D$5:$ABF$18,MATCH(UsagePerHour!$B45,Sales!$C$5:$C$18,0),MATCH(UsagePerHour!LE$4,Sales!$D$3:$ABF$3,0))/LE$2*INDEX(Usage!$D$5:$ABF$11,MATCH(UsagePerHour!$B$36,Usage!$C$5:$C$11,0),MATCH(UsagePerHour!LE$4,Usage!$D$3:$ABF$3,0)),"")</f>
        <v>3.7418065081640681</v>
      </c>
      <c r="LF45" s="6">
        <f>IFERROR(INDEX(Sales!$D$5:$ABF$18,MATCH(UsagePerHour!$B45,Sales!$C$5:$C$18,0),MATCH(UsagePerHour!LF$4,Sales!$D$3:$ABF$3,0))/LF$2*INDEX(Usage!$D$5:$ABF$11,MATCH(UsagePerHour!$B$36,Usage!$C$5:$C$11,0),MATCH(UsagePerHour!LF$4,Usage!$D$3:$ABF$3,0)),"")</f>
        <v>5.5917069852923449</v>
      </c>
      <c r="LG45" s="6">
        <f>IFERROR(INDEX(Sales!$D$5:$ABF$18,MATCH(UsagePerHour!$B45,Sales!$C$5:$C$18,0),MATCH(UsagePerHour!LG$4,Sales!$D$3:$ABF$3,0))/LG$2*INDEX(Usage!$D$5:$ABF$11,MATCH(UsagePerHour!$B$36,Usage!$C$5:$C$11,0),MATCH(UsagePerHour!LG$4,Usage!$D$3:$ABF$3,0)),"")</f>
        <v>1.1132710586357544</v>
      </c>
      <c r="LH45" s="6">
        <f>IFERROR(INDEX(Sales!$D$5:$ABF$18,MATCH(UsagePerHour!$B45,Sales!$C$5:$C$18,0),MATCH(UsagePerHour!LH$4,Sales!$D$3:$ABF$3,0))/LH$2*INDEX(Usage!$D$5:$ABF$11,MATCH(UsagePerHour!$B$36,Usage!$C$5:$C$11,0),MATCH(UsagePerHour!LH$4,Usage!$D$3:$ABF$3,0)),"")</f>
        <v>6.7164312241776543</v>
      </c>
      <c r="LI45" s="6">
        <f>IFERROR(INDEX(Sales!$D$5:$ABF$18,MATCH(UsagePerHour!$B45,Sales!$C$5:$C$18,0),MATCH(UsagePerHour!LI$4,Sales!$D$3:$ABF$3,0))/LI$2*INDEX(Usage!$D$5:$ABF$11,MATCH(UsagePerHour!$B$36,Usage!$C$5:$C$11,0),MATCH(UsagePerHour!LI$4,Usage!$D$3:$ABF$3,0)),"")</f>
        <v>4.1265655633746894</v>
      </c>
      <c r="LJ45" s="6">
        <f>IFERROR(INDEX(Sales!$D$5:$ABF$18,MATCH(UsagePerHour!$B45,Sales!$C$5:$C$18,0),MATCH(UsagePerHour!LJ$4,Sales!$D$3:$ABF$3,0))/LJ$2*INDEX(Usage!$D$5:$ABF$11,MATCH(UsagePerHour!$B$36,Usage!$C$5:$C$11,0),MATCH(UsagePerHour!LJ$4,Usage!$D$3:$ABF$3,0)),"")</f>
        <v>8.6388534964919099</v>
      </c>
      <c r="LK45" s="6">
        <f>IFERROR(INDEX(Sales!$D$5:$ABF$18,MATCH(UsagePerHour!$B45,Sales!$C$5:$C$18,0),MATCH(UsagePerHour!LK$4,Sales!$D$3:$ABF$3,0))/LK$2*INDEX(Usage!$D$5:$ABF$11,MATCH(UsagePerHour!$B$36,Usage!$C$5:$C$11,0),MATCH(UsagePerHour!LK$4,Usage!$D$3:$ABF$3,0)),"")</f>
        <v>9.4953062373393493</v>
      </c>
      <c r="LL45" s="6">
        <f>IFERROR(INDEX(Sales!$D$5:$ABF$18,MATCH(UsagePerHour!$B45,Sales!$C$5:$C$18,0),MATCH(UsagePerHour!LL$4,Sales!$D$3:$ABF$3,0))/LL$2*INDEX(Usage!$D$5:$ABF$11,MATCH(UsagePerHour!$B$36,Usage!$C$5:$C$11,0),MATCH(UsagePerHour!LL$4,Usage!$D$3:$ABF$3,0)),"")</f>
        <v>12.176589962328011</v>
      </c>
      <c r="LM45" s="6">
        <f>IFERROR(INDEX(Sales!$D$5:$ABF$18,MATCH(UsagePerHour!$B45,Sales!$C$5:$C$18,0),MATCH(UsagePerHour!LM$4,Sales!$D$3:$ABF$3,0))/LM$2*INDEX(Usage!$D$5:$ABF$11,MATCH(UsagePerHour!$B$36,Usage!$C$5:$C$11,0),MATCH(UsagePerHour!LM$4,Usage!$D$3:$ABF$3,0)),"")</f>
        <v>4.2015091841013561</v>
      </c>
      <c r="LN45" s="6">
        <f>IFERROR(INDEX(Sales!$D$5:$ABF$18,MATCH(UsagePerHour!$B45,Sales!$C$5:$C$18,0),MATCH(UsagePerHour!LN$4,Sales!$D$3:$ABF$3,0))/LN$2*INDEX(Usage!$D$5:$ABF$11,MATCH(UsagePerHour!$B$36,Usage!$C$5:$C$11,0),MATCH(UsagePerHour!LN$4,Usage!$D$3:$ABF$3,0)),"")</f>
        <v>9.5155011114849604</v>
      </c>
      <c r="LO45" s="6">
        <f>IFERROR(INDEX(Sales!$D$5:$ABF$18,MATCH(UsagePerHour!$B45,Sales!$C$5:$C$18,0),MATCH(UsagePerHour!LO$4,Sales!$D$3:$ABF$3,0))/LO$2*INDEX(Usage!$D$5:$ABF$11,MATCH(UsagePerHour!$B$36,Usage!$C$5:$C$11,0),MATCH(UsagePerHour!LO$4,Usage!$D$3:$ABF$3,0)),"")</f>
        <v>3.4006484754823116</v>
      </c>
      <c r="LP45" s="6">
        <f>IFERROR(INDEX(Sales!$D$5:$ABF$18,MATCH(UsagePerHour!$B45,Sales!$C$5:$C$18,0),MATCH(UsagePerHour!LP$4,Sales!$D$3:$ABF$3,0))/LP$2*INDEX(Usage!$D$5:$ABF$11,MATCH(UsagePerHour!$B$36,Usage!$C$5:$C$11,0),MATCH(UsagePerHour!LP$4,Usage!$D$3:$ABF$3,0)),"")</f>
        <v>0.61805205665252727</v>
      </c>
      <c r="LQ45" s="6">
        <f>IFERROR(INDEX(Sales!$D$5:$ABF$18,MATCH(UsagePerHour!$B45,Sales!$C$5:$C$18,0),MATCH(UsagePerHour!LQ$4,Sales!$D$3:$ABF$3,0))/LQ$2*INDEX(Usage!$D$5:$ABF$11,MATCH(UsagePerHour!$B$36,Usage!$C$5:$C$11,0),MATCH(UsagePerHour!LQ$4,Usage!$D$3:$ABF$3,0)),"")</f>
        <v>11.0400044578611</v>
      </c>
      <c r="LR45" s="6">
        <f>IFERROR(INDEX(Sales!$D$5:$ABF$18,MATCH(UsagePerHour!$B45,Sales!$C$5:$C$18,0),MATCH(UsagePerHour!LR$4,Sales!$D$3:$ABF$3,0))/LR$2*INDEX(Usage!$D$5:$ABF$11,MATCH(UsagePerHour!$B$36,Usage!$C$5:$C$11,0),MATCH(UsagePerHour!LR$4,Usage!$D$3:$ABF$3,0)),"")</f>
        <v>7.1150884636215928</v>
      </c>
      <c r="LS45" s="6">
        <f>IFERROR(INDEX(Sales!$D$5:$ABF$18,MATCH(UsagePerHour!$B45,Sales!$C$5:$C$18,0),MATCH(UsagePerHour!LS$4,Sales!$D$3:$ABF$3,0))/LS$2*INDEX(Usage!$D$5:$ABF$11,MATCH(UsagePerHour!$B$36,Usage!$C$5:$C$11,0),MATCH(UsagePerHour!LS$4,Usage!$D$3:$ABF$3,0)),"")</f>
        <v>13.231606897118462</v>
      </c>
      <c r="LT45" s="6">
        <f>IFERROR(INDEX(Sales!$D$5:$ABF$18,MATCH(UsagePerHour!$B45,Sales!$C$5:$C$18,0),MATCH(UsagePerHour!LT$4,Sales!$D$3:$ABF$3,0))/LT$2*INDEX(Usage!$D$5:$ABF$11,MATCH(UsagePerHour!$B$36,Usage!$C$5:$C$11,0),MATCH(UsagePerHour!LT$4,Usage!$D$3:$ABF$3,0)),"")</f>
        <v>15.551014281318867</v>
      </c>
      <c r="LU45" s="6">
        <f>IFERROR(INDEX(Sales!$D$5:$ABF$18,MATCH(UsagePerHour!$B45,Sales!$C$5:$C$18,0),MATCH(UsagePerHour!LU$4,Sales!$D$3:$ABF$3,0))/LU$2*INDEX(Usage!$D$5:$ABF$11,MATCH(UsagePerHour!$B$36,Usage!$C$5:$C$11,0),MATCH(UsagePerHour!LU$4,Usage!$D$3:$ABF$3,0)),"")</f>
        <v>2.0440946029663642</v>
      </c>
      <c r="LV45" s="6">
        <f>IFERROR(INDEX(Sales!$D$5:$ABF$18,MATCH(UsagePerHour!$B45,Sales!$C$5:$C$18,0),MATCH(UsagePerHour!LV$4,Sales!$D$3:$ABF$3,0))/LV$2*INDEX(Usage!$D$5:$ABF$11,MATCH(UsagePerHour!$B$36,Usage!$C$5:$C$11,0),MATCH(UsagePerHour!LV$4,Usage!$D$3:$ABF$3,0)),"")</f>
        <v>6.0411017964071858</v>
      </c>
      <c r="LW45" s="6">
        <f>IFERROR(INDEX(Sales!$D$5:$ABF$18,MATCH(UsagePerHour!$B45,Sales!$C$5:$C$18,0),MATCH(UsagePerHour!LW$4,Sales!$D$3:$ABF$3,0))/LW$2*INDEX(Usage!$D$5:$ABF$11,MATCH(UsagePerHour!$B$36,Usage!$C$5:$C$11,0),MATCH(UsagePerHour!LW$4,Usage!$D$3:$ABF$3,0)),"")</f>
        <v>1.2165558736474356</v>
      </c>
      <c r="LX45" s="6">
        <f>IFERROR(INDEX(Sales!$D$5:$ABF$18,MATCH(UsagePerHour!$B45,Sales!$C$5:$C$18,0),MATCH(UsagePerHour!LX$4,Sales!$D$3:$ABF$3,0))/LX$2*INDEX(Usage!$D$5:$ABF$11,MATCH(UsagePerHour!$B$36,Usage!$C$5:$C$11,0),MATCH(UsagePerHour!LX$4,Usage!$D$3:$ABF$3,0)),"")</f>
        <v>6.0353407694269885</v>
      </c>
      <c r="LY45" s="6">
        <f>IFERROR(INDEX(Sales!$D$5:$ABF$18,MATCH(UsagePerHour!$B45,Sales!$C$5:$C$18,0),MATCH(UsagePerHour!LY$4,Sales!$D$3:$ABF$3,0))/LY$2*INDEX(Usage!$D$5:$ABF$11,MATCH(UsagePerHour!$B$36,Usage!$C$5:$C$11,0),MATCH(UsagePerHour!LY$4,Usage!$D$3:$ABF$3,0)),"")</f>
        <v>10.954852586003181</v>
      </c>
      <c r="LZ45" s="6">
        <f>IFERROR(INDEX(Sales!$D$5:$ABF$18,MATCH(UsagePerHour!$B45,Sales!$C$5:$C$18,0),MATCH(UsagePerHour!LZ$4,Sales!$D$3:$ABF$3,0))/LZ$2*INDEX(Usage!$D$5:$ABF$11,MATCH(UsagePerHour!$B$36,Usage!$C$5:$C$11,0),MATCH(UsagePerHour!LZ$4,Usage!$D$3:$ABF$3,0)),"")</f>
        <v>7.0169114829480135</v>
      </c>
      <c r="MA45" s="6">
        <f>IFERROR(INDEX(Sales!$D$5:$ABF$18,MATCH(UsagePerHour!$B45,Sales!$C$5:$C$18,0),MATCH(UsagePerHour!MA$4,Sales!$D$3:$ABF$3,0))/MA$2*INDEX(Usage!$D$5:$ABF$11,MATCH(UsagePerHour!$B$36,Usage!$C$5:$C$11,0),MATCH(UsagePerHour!MA$4,Usage!$D$3:$ABF$3,0)),"")</f>
        <v>1.8784693247212079</v>
      </c>
      <c r="MB45" s="6">
        <f>IFERROR(INDEX(Sales!$D$5:$ABF$18,MATCH(UsagePerHour!$B45,Sales!$C$5:$C$18,0),MATCH(UsagePerHour!MB$4,Sales!$D$3:$ABF$3,0))/MB$2*INDEX(Usage!$D$5:$ABF$11,MATCH(UsagePerHour!$B$36,Usage!$C$5:$C$11,0),MATCH(UsagePerHour!MB$4,Usage!$D$3:$ABF$3,0)),"")</f>
        <v>4.6705846033371481</v>
      </c>
      <c r="MC45" s="6">
        <f>IFERROR(INDEX(Sales!$D$5:$ABF$18,MATCH(UsagePerHour!$B45,Sales!$C$5:$C$18,0),MATCH(UsagePerHour!MC$4,Sales!$D$3:$ABF$3,0))/MC$2*INDEX(Usage!$D$5:$ABF$11,MATCH(UsagePerHour!$B$36,Usage!$C$5:$C$11,0),MATCH(UsagePerHour!MC$4,Usage!$D$3:$ABF$3,0)),"")</f>
        <v>3.0426811183908975</v>
      </c>
      <c r="MD45" s="6">
        <f>IFERROR(INDEX(Sales!$D$5:$ABF$18,MATCH(UsagePerHour!$B45,Sales!$C$5:$C$18,0),MATCH(UsagePerHour!MD$4,Sales!$D$3:$ABF$3,0))/MD$2*INDEX(Usage!$D$5:$ABF$11,MATCH(UsagePerHour!$B$36,Usage!$C$5:$C$11,0),MATCH(UsagePerHour!MD$4,Usage!$D$3:$ABF$3,0)),"")</f>
        <v>2.830547787381553</v>
      </c>
      <c r="ME45" s="6">
        <f>IFERROR(INDEX(Sales!$D$5:$ABF$18,MATCH(UsagePerHour!$B45,Sales!$C$5:$C$18,0),MATCH(UsagePerHour!ME$4,Sales!$D$3:$ABF$3,0))/ME$2*INDEX(Usage!$D$5:$ABF$11,MATCH(UsagePerHour!$B$36,Usage!$C$5:$C$11,0),MATCH(UsagePerHour!ME$4,Usage!$D$3:$ABF$3,0)),"")</f>
        <v>3.9850907231166062</v>
      </c>
      <c r="MF45" s="6">
        <f>IFERROR(INDEX(Sales!$D$5:$ABF$18,MATCH(UsagePerHour!$B45,Sales!$C$5:$C$18,0),MATCH(UsagePerHour!MF$4,Sales!$D$3:$ABF$3,0))/MF$2*INDEX(Usage!$D$5:$ABF$11,MATCH(UsagePerHour!$B$36,Usage!$C$5:$C$11,0),MATCH(UsagePerHour!MF$4,Usage!$D$3:$ABF$3,0)),"")</f>
        <v>9.4876273354111582</v>
      </c>
      <c r="MG45" s="6">
        <f>IFERROR(INDEX(Sales!$D$5:$ABF$18,MATCH(UsagePerHour!$B45,Sales!$C$5:$C$18,0),MATCH(UsagePerHour!MG$4,Sales!$D$3:$ABF$3,0))/MG$2*INDEX(Usage!$D$5:$ABF$11,MATCH(UsagePerHour!$B$36,Usage!$C$5:$C$11,0),MATCH(UsagePerHour!MG$4,Usage!$D$3:$ABF$3,0)),"")</f>
        <v>2.8538581939172407</v>
      </c>
      <c r="MH45" s="6">
        <f>IFERROR(INDEX(Sales!$D$5:$ABF$18,MATCH(UsagePerHour!$B45,Sales!$C$5:$C$18,0),MATCH(UsagePerHour!MH$4,Sales!$D$3:$ABF$3,0))/MH$2*INDEX(Usage!$D$5:$ABF$11,MATCH(UsagePerHour!$B$36,Usage!$C$5:$C$11,0),MATCH(UsagePerHour!MH$4,Usage!$D$3:$ABF$3,0)),"")</f>
        <v>2.9622056425649421</v>
      </c>
      <c r="MI45" s="6">
        <f>IFERROR(INDEX(Sales!$D$5:$ABF$18,MATCH(UsagePerHour!$B45,Sales!$C$5:$C$18,0),MATCH(UsagePerHour!MI$4,Sales!$D$3:$ABF$3,0))/MI$2*INDEX(Usage!$D$5:$ABF$11,MATCH(UsagePerHour!$B$36,Usage!$C$5:$C$11,0),MATCH(UsagePerHour!MI$4,Usage!$D$3:$ABF$3,0)),"")</f>
        <v>2.1039790474759292</v>
      </c>
      <c r="MJ45" s="6">
        <f>IFERROR(INDEX(Sales!$D$5:$ABF$18,MATCH(UsagePerHour!$B45,Sales!$C$5:$C$18,0),MATCH(UsagePerHour!MJ$4,Sales!$D$3:$ABF$3,0))/MJ$2*INDEX(Usage!$D$5:$ABF$11,MATCH(UsagePerHour!$B$36,Usage!$C$5:$C$11,0),MATCH(UsagePerHour!MJ$4,Usage!$D$3:$ABF$3,0)),"")</f>
        <v>6.9128119360943616</v>
      </c>
      <c r="MK45" s="6">
        <f>IFERROR(INDEX(Sales!$D$5:$ABF$18,MATCH(UsagePerHour!$B45,Sales!$C$5:$C$18,0),MATCH(UsagePerHour!MK$4,Sales!$D$3:$ABF$3,0))/MK$2*INDEX(Usage!$D$5:$ABF$11,MATCH(UsagePerHour!$B$36,Usage!$C$5:$C$11,0),MATCH(UsagePerHour!MK$4,Usage!$D$3:$ABF$3,0)),"")</f>
        <v>2.121506533778772</v>
      </c>
      <c r="ML45" s="6">
        <f>IFERROR(INDEX(Sales!$D$5:$ABF$18,MATCH(UsagePerHour!$B45,Sales!$C$5:$C$18,0),MATCH(UsagePerHour!ML$4,Sales!$D$3:$ABF$3,0))/ML$2*INDEX(Usage!$D$5:$ABF$11,MATCH(UsagePerHour!$B$36,Usage!$C$5:$C$11,0),MATCH(UsagePerHour!ML$4,Usage!$D$3:$ABF$3,0)),"")</f>
        <v>3.8454282688950578</v>
      </c>
      <c r="MM45" s="6">
        <f>IFERROR(INDEX(Sales!$D$5:$ABF$18,MATCH(UsagePerHour!$B45,Sales!$C$5:$C$18,0),MATCH(UsagePerHour!MM$4,Sales!$D$3:$ABF$3,0))/MM$2*INDEX(Usage!$D$5:$ABF$11,MATCH(UsagePerHour!$B$36,Usage!$C$5:$C$11,0),MATCH(UsagePerHour!MM$4,Usage!$D$3:$ABF$3,0)),"")</f>
        <v>9.3277505644739751</v>
      </c>
      <c r="MN45" s="6">
        <f>IFERROR(INDEX(Sales!$D$5:$ABF$18,MATCH(UsagePerHour!$B45,Sales!$C$5:$C$18,0),MATCH(UsagePerHour!MN$4,Sales!$D$3:$ABF$3,0))/MN$2*INDEX(Usage!$D$5:$ABF$11,MATCH(UsagePerHour!$B$36,Usage!$C$5:$C$11,0),MATCH(UsagePerHour!MN$4,Usage!$D$3:$ABF$3,0)),"")</f>
        <v>1.3728524018399724</v>
      </c>
      <c r="MO45" s="6">
        <f>IFERROR(INDEX(Sales!$D$5:$ABF$18,MATCH(UsagePerHour!$B45,Sales!$C$5:$C$18,0),MATCH(UsagePerHour!MO$4,Sales!$D$3:$ABF$3,0))/MO$2*INDEX(Usage!$D$5:$ABF$11,MATCH(UsagePerHour!$B$36,Usage!$C$5:$C$11,0),MATCH(UsagePerHour!MO$4,Usage!$D$3:$ABF$3,0)),"")</f>
        <v>15.551014281318867</v>
      </c>
      <c r="MP45" s="6">
        <f>IFERROR(INDEX(Sales!$D$5:$ABF$18,MATCH(UsagePerHour!$B45,Sales!$C$5:$C$18,0),MATCH(UsagePerHour!MP$4,Sales!$D$3:$ABF$3,0))/MP$2*INDEX(Usage!$D$5:$ABF$11,MATCH(UsagePerHour!$B$36,Usage!$C$5:$C$11,0),MATCH(UsagePerHour!MP$4,Usage!$D$3:$ABF$3,0)),"")</f>
        <v>2.0440946029663642</v>
      </c>
      <c r="MQ45" s="6">
        <f>IFERROR(INDEX(Sales!$D$5:$ABF$18,MATCH(UsagePerHour!$B45,Sales!$C$5:$C$18,0),MATCH(UsagePerHour!MQ$4,Sales!$D$3:$ABF$3,0))/MQ$2*INDEX(Usage!$D$5:$ABF$11,MATCH(UsagePerHour!$B$36,Usage!$C$5:$C$11,0),MATCH(UsagePerHour!MQ$4,Usage!$D$3:$ABF$3,0)),"")</f>
        <v>6.0411017964071858</v>
      </c>
      <c r="MR45" s="6">
        <f>IFERROR(INDEX(Sales!$D$5:$ABF$18,MATCH(UsagePerHour!$B45,Sales!$C$5:$C$18,0),MATCH(UsagePerHour!MR$4,Sales!$D$3:$ABF$3,0))/MR$2*INDEX(Usage!$D$5:$ABF$11,MATCH(UsagePerHour!$B$36,Usage!$C$5:$C$11,0),MATCH(UsagePerHour!MR$4,Usage!$D$3:$ABF$3,0)),"")</f>
        <v>1.2165558736474356</v>
      </c>
      <c r="MS45" s="6">
        <f>IFERROR(INDEX(Sales!$D$5:$ABF$18,MATCH(UsagePerHour!$B45,Sales!$C$5:$C$18,0),MATCH(UsagePerHour!MS$4,Sales!$D$3:$ABF$3,0))/MS$2*INDEX(Usage!$D$5:$ABF$11,MATCH(UsagePerHour!$B$36,Usage!$C$5:$C$11,0),MATCH(UsagePerHour!MS$4,Usage!$D$3:$ABF$3,0)),"")</f>
        <v>8.157632543033067</v>
      </c>
      <c r="MT45" s="6">
        <f>IFERROR(INDEX(Sales!$D$5:$ABF$18,MATCH(UsagePerHour!$B45,Sales!$C$5:$C$18,0),MATCH(UsagePerHour!MT$4,Sales!$D$3:$ABF$3,0))/MT$2*INDEX(Usage!$D$5:$ABF$11,MATCH(UsagePerHour!$B$36,Usage!$C$5:$C$11,0),MATCH(UsagePerHour!MT$4,Usage!$D$3:$ABF$3,0)),"")</f>
        <v>17.777454166291005</v>
      </c>
      <c r="MU45" s="6">
        <f>IFERROR(INDEX(Sales!$D$5:$ABF$18,MATCH(UsagePerHour!$B45,Sales!$C$5:$C$18,0),MATCH(UsagePerHour!MU$4,Sales!$D$3:$ABF$3,0))/MU$2*INDEX(Usage!$D$5:$ABF$11,MATCH(UsagePerHour!$B$36,Usage!$C$5:$C$11,0),MATCH(UsagePerHour!MU$4,Usage!$D$3:$ABF$3,0)),"")</f>
        <v>2.6036838618134492</v>
      </c>
      <c r="MV45" s="6">
        <f>IFERROR(INDEX(Sales!$D$5:$ABF$18,MATCH(UsagePerHour!$B45,Sales!$C$5:$C$18,0),MATCH(UsagePerHour!MV$4,Sales!$D$3:$ABF$3,0))/MV$2*INDEX(Usage!$D$5:$ABF$11,MATCH(UsagePerHour!$B$36,Usage!$C$5:$C$11,0),MATCH(UsagePerHour!MV$4,Usage!$D$3:$ABF$3,0)),"")</f>
        <v>8.3379132990448195</v>
      </c>
      <c r="MW45" s="6">
        <f>IFERROR(INDEX(Sales!$D$5:$ABF$18,MATCH(UsagePerHour!$B45,Sales!$C$5:$C$18,0),MATCH(UsagePerHour!MW$4,Sales!$D$3:$ABF$3,0))/MW$2*INDEX(Usage!$D$5:$ABF$11,MATCH(UsagePerHour!$B$36,Usage!$C$5:$C$11,0),MATCH(UsagePerHour!MW$4,Usage!$D$3:$ABF$3,0)),"")</f>
        <v>1.0127407466117144</v>
      </c>
      <c r="MX45" s="6">
        <f>IFERROR(INDEX(Sales!$D$5:$ABF$18,MATCH(UsagePerHour!$B45,Sales!$C$5:$C$18,0),MATCH(UsagePerHour!MX$4,Sales!$D$3:$ABF$3,0))/MX$2*INDEX(Usage!$D$5:$ABF$11,MATCH(UsagePerHour!$B$36,Usage!$C$5:$C$11,0),MATCH(UsagePerHour!MX$4,Usage!$D$3:$ABF$3,0)),"")</f>
        <v>9.244619482764703</v>
      </c>
      <c r="MY45" s="6">
        <f>IFERROR(INDEX(Sales!$D$5:$ABF$18,MATCH(UsagePerHour!$B45,Sales!$C$5:$C$18,0),MATCH(UsagePerHour!MY$4,Sales!$D$3:$ABF$3,0))/MY$2*INDEX(Usage!$D$5:$ABF$11,MATCH(UsagePerHour!$B$36,Usage!$C$5:$C$11,0),MATCH(UsagePerHour!MY$4,Usage!$D$3:$ABF$3,0)),"")</f>
        <v>1.4633658929468973</v>
      </c>
      <c r="MZ45" s="6">
        <f>IFERROR(INDEX(Sales!$D$5:$ABF$18,MATCH(UsagePerHour!$B45,Sales!$C$5:$C$18,0),MATCH(UsagePerHour!MZ$4,Sales!$D$3:$ABF$3,0))/MZ$2*INDEX(Usage!$D$5:$ABF$11,MATCH(UsagePerHour!$B$36,Usage!$C$5:$C$11,0),MATCH(UsagePerHour!MZ$4,Usage!$D$3:$ABF$3,0)),"")</f>
        <v>4.9933494674772154</v>
      </c>
      <c r="NA45" s="6">
        <f>IFERROR(INDEX(Sales!$D$5:$ABF$18,MATCH(UsagePerHour!$B45,Sales!$C$5:$C$18,0),MATCH(UsagePerHour!NA$4,Sales!$D$3:$ABF$3,0))/NA$2*INDEX(Usage!$D$5:$ABF$11,MATCH(UsagePerHour!$B$36,Usage!$C$5:$C$11,0),MATCH(UsagePerHour!NA$4,Usage!$D$3:$ABF$3,0)),"")</f>
        <v>6.9276518534469069</v>
      </c>
      <c r="NB45" s="6">
        <f>IFERROR(INDEX(Sales!$D$5:$ABF$18,MATCH(UsagePerHour!$B45,Sales!$C$5:$C$18,0),MATCH(UsagePerHour!NB$4,Sales!$D$3:$ABF$3,0))/NB$2*INDEX(Usage!$D$5:$ABF$11,MATCH(UsagePerHour!$B$36,Usage!$C$5:$C$11,0),MATCH(UsagePerHour!NB$4,Usage!$D$3:$ABF$3,0)),"")</f>
        <v>11.030862769718798</v>
      </c>
      <c r="NC45" s="6">
        <f>IFERROR(INDEX(Sales!$D$5:$ABF$18,MATCH(UsagePerHour!$B45,Sales!$C$5:$C$18,0),MATCH(UsagePerHour!NC$4,Sales!$D$3:$ABF$3,0))/NC$2*INDEX(Usage!$D$5:$ABF$11,MATCH(UsagePerHour!$B$36,Usage!$C$5:$C$11,0),MATCH(UsagePerHour!NC$4,Usage!$D$3:$ABF$3,0)),"")</f>
        <v>12.207549956867519</v>
      </c>
      <c r="ND45" s="6">
        <f>IFERROR(INDEX(Sales!$D$5:$ABF$18,MATCH(UsagePerHour!$B45,Sales!$C$5:$C$18,0),MATCH(UsagePerHour!ND$4,Sales!$D$3:$ABF$3,0))/ND$2*INDEX(Usage!$D$5:$ABF$11,MATCH(UsagePerHour!$B$36,Usage!$C$5:$C$11,0),MATCH(UsagePerHour!ND$4,Usage!$D$3:$ABF$3,0)),"")</f>
        <v>7.1934123894440356</v>
      </c>
      <c r="NE45" s="6">
        <f>IFERROR(INDEX(Sales!$D$5:$ABF$18,MATCH(UsagePerHour!$B45,Sales!$C$5:$C$18,0),MATCH(UsagePerHour!NE$4,Sales!$D$3:$ABF$3,0))/NE$2*INDEX(Usage!$D$5:$ABF$11,MATCH(UsagePerHour!$B$36,Usage!$C$5:$C$11,0),MATCH(UsagePerHour!NE$4,Usage!$D$3:$ABF$3,0)),"")</f>
        <v>0</v>
      </c>
      <c r="NF45" s="6">
        <f>IFERROR(INDEX(Sales!$D$5:$ABF$18,MATCH(UsagePerHour!$B45,Sales!$C$5:$C$18,0),MATCH(UsagePerHour!NF$4,Sales!$D$3:$ABF$3,0))/NF$2*INDEX(Usage!$D$5:$ABF$11,MATCH(UsagePerHour!$B$36,Usage!$C$5:$C$11,0),MATCH(UsagePerHour!NF$4,Usage!$D$3:$ABF$3,0)),"")</f>
        <v>0.9742732348847255</v>
      </c>
      <c r="NG45" s="6">
        <f>IFERROR(INDEX(Sales!$D$5:$ABF$18,MATCH(UsagePerHour!$B45,Sales!$C$5:$C$18,0),MATCH(UsagePerHour!NG$4,Sales!$D$3:$ABF$3,0))/NG$2*INDEX(Usage!$D$5:$ABF$11,MATCH(UsagePerHour!$B$36,Usage!$C$5:$C$11,0),MATCH(UsagePerHour!NG$4,Usage!$D$3:$ABF$3,0)),"")</f>
        <v>2.1223017314013792</v>
      </c>
      <c r="NH45" s="6">
        <f>IFERROR(INDEX(Sales!$D$5:$ABF$18,MATCH(UsagePerHour!$B45,Sales!$C$5:$C$18,0),MATCH(UsagePerHour!NH$4,Sales!$D$3:$ABF$3,0))/NH$2*INDEX(Usage!$D$5:$ABF$11,MATCH(UsagePerHour!$B$36,Usage!$C$5:$C$11,0),MATCH(UsagePerHour!NH$4,Usage!$D$3:$ABF$3,0)),"")</f>
        <v>5.5074994518285596</v>
      </c>
      <c r="NI45" s="6">
        <f>IFERROR(INDEX(Sales!$D$5:$ABF$18,MATCH(UsagePerHour!$B45,Sales!$C$5:$C$18,0),MATCH(UsagePerHour!NI$4,Sales!$D$3:$ABF$3,0))/NI$2*INDEX(Usage!$D$5:$ABF$11,MATCH(UsagePerHour!$B$36,Usage!$C$5:$C$11,0),MATCH(UsagePerHour!NI$4,Usage!$D$3:$ABF$3,0)),"")</f>
        <v>1.9250005403419284</v>
      </c>
      <c r="NJ45" s="6">
        <f>IFERROR(INDEX(Sales!$D$5:$ABF$18,MATCH(UsagePerHour!$B45,Sales!$C$5:$C$18,0),MATCH(UsagePerHour!NJ$4,Sales!$D$3:$ABF$3,0))/NJ$2*INDEX(Usage!$D$5:$ABF$11,MATCH(UsagePerHour!$B$36,Usage!$C$5:$C$11,0),MATCH(UsagePerHour!NJ$4,Usage!$D$3:$ABF$3,0)),"")</f>
        <v>10.667900926499826</v>
      </c>
      <c r="NK45" s="6">
        <f>IFERROR(INDEX(Sales!$D$5:$ABF$18,MATCH(UsagePerHour!$B45,Sales!$C$5:$C$18,0),MATCH(UsagePerHour!NK$4,Sales!$D$3:$ABF$3,0))/NK$2*INDEX(Usage!$D$5:$ABF$11,MATCH(UsagePerHour!$B$36,Usage!$C$5:$C$11,0),MATCH(UsagePerHour!NK$4,Usage!$D$3:$ABF$3,0)),"")</f>
        <v>1.7761378857186179</v>
      </c>
      <c r="NL45" s="6">
        <f>IFERROR(INDEX(Sales!$D$5:$ABF$18,MATCH(UsagePerHour!$B45,Sales!$C$5:$C$18,0),MATCH(UsagePerHour!NL$4,Sales!$D$3:$ABF$3,0))/NL$2*INDEX(Usage!$D$5:$ABF$11,MATCH(UsagePerHour!$B$36,Usage!$C$5:$C$11,0),MATCH(UsagePerHour!NL$4,Usage!$D$3:$ABF$3,0)),"")</f>
        <v>15.039037025750421</v>
      </c>
      <c r="NM45" s="6">
        <f>IFERROR(INDEX(Sales!$D$5:$ABF$18,MATCH(UsagePerHour!$B45,Sales!$C$5:$C$18,0),MATCH(UsagePerHour!NM$4,Sales!$D$3:$ABF$3,0))/NM$2*INDEX(Usage!$D$5:$ABF$11,MATCH(UsagePerHour!$B$36,Usage!$C$5:$C$11,0),MATCH(UsagePerHour!NM$4,Usage!$D$3:$ABF$3,0)),"")</f>
        <v>8.8290307280550184</v>
      </c>
      <c r="NN45" s="6">
        <f>IFERROR(INDEX(Sales!$D$5:$ABF$18,MATCH(UsagePerHour!$B45,Sales!$C$5:$C$18,0),MATCH(UsagePerHour!NN$4,Sales!$D$3:$ABF$3,0))/NN$2*INDEX(Usage!$D$5:$ABF$11,MATCH(UsagePerHour!$B$36,Usage!$C$5:$C$11,0),MATCH(UsagePerHour!NN$4,Usage!$D$3:$ABF$3,0)),"")</f>
        <v>13.35834023504251</v>
      </c>
      <c r="NO45" s="6">
        <f>IFERROR(INDEX(Sales!$D$5:$ABF$18,MATCH(UsagePerHour!$B45,Sales!$C$5:$C$18,0),MATCH(UsagePerHour!NO$4,Sales!$D$3:$ABF$3,0))/NO$2*INDEX(Usage!$D$5:$ABF$11,MATCH(UsagePerHour!$B$36,Usage!$C$5:$C$11,0),MATCH(UsagePerHour!NO$4,Usage!$D$3:$ABF$3,0)),"")</f>
        <v>2.3166535605866647</v>
      </c>
      <c r="NP45" s="6">
        <f>IFERROR(INDEX(Sales!$D$5:$ABF$18,MATCH(UsagePerHour!$B45,Sales!$C$5:$C$18,0),MATCH(UsagePerHour!NP$4,Sales!$D$3:$ABF$3,0))/NP$2*INDEX(Usage!$D$5:$ABF$11,MATCH(UsagePerHour!$B$36,Usage!$C$5:$C$11,0),MATCH(UsagePerHour!NP$4,Usage!$D$3:$ABF$3,0)),"")</f>
        <v>10.642791495839107</v>
      </c>
      <c r="NQ45" s="6">
        <f>IFERROR(INDEX(Sales!$D$5:$ABF$18,MATCH(UsagePerHour!$B45,Sales!$C$5:$C$18,0),MATCH(UsagePerHour!NQ$4,Sales!$D$3:$ABF$3,0))/NQ$2*INDEX(Usage!$D$5:$ABF$11,MATCH(UsagePerHour!$B$36,Usage!$C$5:$C$11,0),MATCH(UsagePerHour!NQ$4,Usage!$D$3:$ABF$3,0)),"")</f>
        <v>6.1540489560287233</v>
      </c>
      <c r="NR45" s="6">
        <f>IFERROR(INDEX(Sales!$D$5:$ABF$18,MATCH(UsagePerHour!$B45,Sales!$C$5:$C$18,0),MATCH(UsagePerHour!NR$4,Sales!$D$3:$ABF$3,0))/NR$2*INDEX(Usage!$D$5:$ABF$11,MATCH(UsagePerHour!$B$36,Usage!$C$5:$C$11,0),MATCH(UsagePerHour!NR$4,Usage!$D$3:$ABF$3,0)),"")</f>
        <v>7.9770725360974266</v>
      </c>
      <c r="NS45" s="6">
        <f>IFERROR(INDEX(Sales!$D$5:$ABF$18,MATCH(UsagePerHour!$B45,Sales!$C$5:$C$18,0),MATCH(UsagePerHour!NS$4,Sales!$D$3:$ABF$3,0))/NS$2*INDEX(Usage!$D$5:$ABF$11,MATCH(UsagePerHour!$B$36,Usage!$C$5:$C$11,0),MATCH(UsagePerHour!NS$4,Usage!$D$3:$ABF$3,0)),"")</f>
        <v>2.2578603263791339</v>
      </c>
      <c r="NT45" s="6">
        <f>IFERROR(INDEX(Sales!$D$5:$ABF$18,MATCH(UsagePerHour!$B45,Sales!$C$5:$C$18,0),MATCH(UsagePerHour!NT$4,Sales!$D$3:$ABF$3,0))/NT$2*INDEX(Usage!$D$5:$ABF$11,MATCH(UsagePerHour!$B$36,Usage!$C$5:$C$11,0),MATCH(UsagePerHour!NT$4,Usage!$D$3:$ABF$3,0)),"")</f>
        <v>1.5646428828923307</v>
      </c>
      <c r="NU45" s="6">
        <f>IFERROR(INDEX(Sales!$D$5:$ABF$18,MATCH(UsagePerHour!$B45,Sales!$C$5:$C$18,0),MATCH(UsagePerHour!NU$4,Sales!$D$3:$ABF$3,0))/NU$2*INDEX(Usage!$D$5:$ABF$11,MATCH(UsagePerHour!$B$36,Usage!$C$5:$C$11,0),MATCH(UsagePerHour!NU$4,Usage!$D$3:$ABF$3,0)),"")</f>
        <v>12.639502368315927</v>
      </c>
      <c r="NV45" s="6">
        <f>IFERROR(INDEX(Sales!$D$5:$ABF$18,MATCH(UsagePerHour!$B45,Sales!$C$5:$C$18,0),MATCH(UsagePerHour!NV$4,Sales!$D$3:$ABF$3,0))/NV$2*INDEX(Usage!$D$5:$ABF$11,MATCH(UsagePerHour!$B$36,Usage!$C$5:$C$11,0),MATCH(UsagePerHour!NV$4,Usage!$D$3:$ABF$3,0)),"")</f>
        <v>1.3750991989219137</v>
      </c>
      <c r="NW45" s="6">
        <f>IFERROR(INDEX(Sales!$D$5:$ABF$18,MATCH(UsagePerHour!$B45,Sales!$C$5:$C$18,0),MATCH(UsagePerHour!NW$4,Sales!$D$3:$ABF$3,0))/NW$2*INDEX(Usage!$D$5:$ABF$11,MATCH(UsagePerHour!$B$36,Usage!$C$5:$C$11,0),MATCH(UsagePerHour!NW$4,Usage!$D$3:$ABF$3,0)),"")</f>
        <v>4.609408425645479</v>
      </c>
      <c r="NX45" s="6">
        <f>IFERROR(INDEX(Sales!$D$5:$ABF$18,MATCH(UsagePerHour!$B45,Sales!$C$5:$C$18,0),MATCH(UsagePerHour!NX$4,Sales!$D$3:$ABF$3,0))/NX$2*INDEX(Usage!$D$5:$ABF$11,MATCH(UsagePerHour!$B$36,Usage!$C$5:$C$11,0),MATCH(UsagePerHour!NX$4,Usage!$D$3:$ABF$3,0)),"")</f>
        <v>5.7460205573241971</v>
      </c>
      <c r="NY45" s="6">
        <f>IFERROR(INDEX(Sales!$D$5:$ABF$18,MATCH(UsagePerHour!$B45,Sales!$C$5:$C$18,0),MATCH(UsagePerHour!NY$4,Sales!$D$3:$ABF$3,0))/NY$2*INDEX(Usage!$D$5:$ABF$11,MATCH(UsagePerHour!$B$36,Usage!$C$5:$C$11,0),MATCH(UsagePerHour!NY$4,Usage!$D$3:$ABF$3,0)),"")</f>
        <v>14.378238597182543</v>
      </c>
      <c r="NZ45" s="6">
        <f>IFERROR(INDEX(Sales!$D$5:$ABF$18,MATCH(UsagePerHour!$B45,Sales!$C$5:$C$18,0),MATCH(UsagePerHour!NZ$4,Sales!$D$3:$ABF$3,0))/NZ$2*INDEX(Usage!$D$5:$ABF$11,MATCH(UsagePerHour!$B$36,Usage!$C$5:$C$11,0),MATCH(UsagePerHour!NZ$4,Usage!$D$3:$ABF$3,0)),"")</f>
        <v>1.7936974568685611</v>
      </c>
      <c r="OA45" s="6">
        <f>IFERROR(INDEX(Sales!$D$5:$ABF$18,MATCH(UsagePerHour!$B45,Sales!$C$5:$C$18,0),MATCH(UsagePerHour!OA$4,Sales!$D$3:$ABF$3,0))/OA$2*INDEX(Usage!$D$5:$ABF$11,MATCH(UsagePerHour!$B$36,Usage!$C$5:$C$11,0),MATCH(UsagePerHour!OA$4,Usage!$D$3:$ABF$3,0)),"")</f>
        <v>0</v>
      </c>
      <c r="OB45" s="6">
        <f>IFERROR(INDEX(Sales!$D$5:$ABF$18,MATCH(UsagePerHour!$B45,Sales!$C$5:$C$18,0),MATCH(UsagePerHour!OB$4,Sales!$D$3:$ABF$3,0))/OB$2*INDEX(Usage!$D$5:$ABF$11,MATCH(UsagePerHour!$B$36,Usage!$C$5:$C$11,0),MATCH(UsagePerHour!OB$4,Usage!$D$3:$ABF$3,0)),"")</f>
        <v>2.8479648806433691</v>
      </c>
      <c r="OC45" s="6">
        <f>IFERROR(INDEX(Sales!$D$5:$ABF$18,MATCH(UsagePerHour!$B45,Sales!$C$5:$C$18,0),MATCH(UsagePerHour!OC$4,Sales!$D$3:$ABF$3,0))/OC$2*INDEX(Usage!$D$5:$ABF$11,MATCH(UsagePerHour!$B$36,Usage!$C$5:$C$11,0),MATCH(UsagePerHour!OC$4,Usage!$D$3:$ABF$3,0)),"")</f>
        <v>3.1083700348831784</v>
      </c>
      <c r="OD45" s="6">
        <f>IFERROR(INDEX(Sales!$D$5:$ABF$18,MATCH(UsagePerHour!$B45,Sales!$C$5:$C$18,0),MATCH(UsagePerHour!OD$4,Sales!$D$3:$ABF$3,0))/OD$2*INDEX(Usage!$D$5:$ABF$11,MATCH(UsagePerHour!$B$36,Usage!$C$5:$C$11,0),MATCH(UsagePerHour!OD$4,Usage!$D$3:$ABF$3,0)),"")</f>
        <v>3.2059343632866106</v>
      </c>
      <c r="OE45" s="6">
        <f>IFERROR(INDEX(Sales!$D$5:$ABF$18,MATCH(UsagePerHour!$B45,Sales!$C$5:$C$18,0),MATCH(UsagePerHour!OE$4,Sales!$D$3:$ABF$3,0))/OE$2*INDEX(Usage!$D$5:$ABF$11,MATCH(UsagePerHour!$B$36,Usage!$C$5:$C$11,0),MATCH(UsagePerHour!OE$4,Usage!$D$3:$ABF$3,0)),"")</f>
        <v>1.9719676549865228</v>
      </c>
      <c r="OF45" s="6">
        <f>IFERROR(INDEX(Sales!$D$5:$ABF$18,MATCH(UsagePerHour!$B45,Sales!$C$5:$C$18,0),MATCH(UsagePerHour!OF$4,Sales!$D$3:$ABF$3,0))/OF$2*INDEX(Usage!$D$5:$ABF$11,MATCH(UsagePerHour!$B$36,Usage!$C$5:$C$11,0),MATCH(UsagePerHour!OF$4,Usage!$D$3:$ABF$3,0)),"")</f>
        <v>1.8421744631608334</v>
      </c>
      <c r="OG45" s="6">
        <f>IFERROR(INDEX(Sales!$D$5:$ABF$18,MATCH(UsagePerHour!$B45,Sales!$C$5:$C$18,0),MATCH(UsagePerHour!OG$4,Sales!$D$3:$ABF$3,0))/OG$2*INDEX(Usage!$D$5:$ABF$11,MATCH(UsagePerHour!$B$36,Usage!$C$5:$C$11,0),MATCH(UsagePerHour!OG$4,Usage!$D$3:$ABF$3,0)),"")</f>
        <v>2.3737367436057393</v>
      </c>
      <c r="OH45" s="6">
        <f>IFERROR(INDEX(Sales!$D$5:$ABF$18,MATCH(UsagePerHour!$B45,Sales!$C$5:$C$18,0),MATCH(UsagePerHour!OH$4,Sales!$D$3:$ABF$3,0))/OH$2*INDEX(Usage!$D$5:$ABF$11,MATCH(UsagePerHour!$B$36,Usage!$C$5:$C$11,0),MATCH(UsagePerHour!OH$4,Usage!$D$3:$ABF$3,0)),"")</f>
        <v>0</v>
      </c>
      <c r="OI45" s="6">
        <f>IFERROR(INDEX(Sales!$D$5:$ABF$18,MATCH(UsagePerHour!$B45,Sales!$C$5:$C$18,0),MATCH(UsagePerHour!OI$4,Sales!$D$3:$ABF$3,0))/OI$2*INDEX(Usage!$D$5:$ABF$11,MATCH(UsagePerHour!$B$36,Usage!$C$5:$C$11,0),MATCH(UsagePerHour!OI$4,Usage!$D$3:$ABF$3,0)),"")</f>
        <v>1.2886293032405085</v>
      </c>
      <c r="OJ45" s="6">
        <f>IFERROR(INDEX(Sales!$D$5:$ABF$18,MATCH(UsagePerHour!$B45,Sales!$C$5:$C$18,0),MATCH(UsagePerHour!OJ$4,Sales!$D$3:$ABF$3,0))/OJ$2*INDEX(Usage!$D$5:$ABF$11,MATCH(UsagePerHour!$B$36,Usage!$C$5:$C$11,0),MATCH(UsagePerHour!OJ$4,Usage!$D$3:$ABF$3,0)),"")</f>
        <v>12.089040517907602</v>
      </c>
      <c r="OK45" s="6">
        <f>IFERROR(INDEX(Sales!$D$5:$ABF$18,MATCH(UsagePerHour!$B45,Sales!$C$5:$C$18,0),MATCH(UsagePerHour!OK$4,Sales!$D$3:$ABF$3,0))/OK$2*INDEX(Usage!$D$5:$ABF$11,MATCH(UsagePerHour!$B$36,Usage!$C$5:$C$11,0),MATCH(UsagePerHour!OK$4,Usage!$D$3:$ABF$3,0)),"")</f>
        <v>4.9359077106097526</v>
      </c>
      <c r="OL45" s="6">
        <f>IFERROR(INDEX(Sales!$D$5:$ABF$18,MATCH(UsagePerHour!$B45,Sales!$C$5:$C$18,0),MATCH(UsagePerHour!OL$4,Sales!$D$3:$ABF$3,0))/OL$2*INDEX(Usage!$D$5:$ABF$11,MATCH(UsagePerHour!$B$36,Usage!$C$5:$C$11,0),MATCH(UsagePerHour!OL$4,Usage!$D$3:$ABF$3,0)),"")</f>
        <v>2.3983020737803411</v>
      </c>
      <c r="OM45" s="6">
        <f>IFERROR(INDEX(Sales!$D$5:$ABF$18,MATCH(UsagePerHour!$B45,Sales!$C$5:$C$18,0),MATCH(UsagePerHour!OM$4,Sales!$D$3:$ABF$3,0))/OM$2*INDEX(Usage!$D$5:$ABF$11,MATCH(UsagePerHour!$B$36,Usage!$C$5:$C$11,0),MATCH(UsagePerHour!OM$4,Usage!$D$3:$ABF$3,0)),"")</f>
        <v>0</v>
      </c>
      <c r="ON45" s="6">
        <f>IFERROR(INDEX(Sales!$D$5:$ABF$18,MATCH(UsagePerHour!$B45,Sales!$C$5:$C$18,0),MATCH(UsagePerHour!ON$4,Sales!$D$3:$ABF$3,0))/ON$2*INDEX(Usage!$D$5:$ABF$11,MATCH(UsagePerHour!$B$36,Usage!$C$5:$C$11,0),MATCH(UsagePerHour!ON$4,Usage!$D$3:$ABF$3,0)),"")</f>
        <v>5.9311871461071215</v>
      </c>
      <c r="OO45" s="6">
        <f>IFERROR(INDEX(Sales!$D$5:$ABF$18,MATCH(UsagePerHour!$B45,Sales!$C$5:$C$18,0),MATCH(UsagePerHour!OO$4,Sales!$D$3:$ABF$3,0))/OO$2*INDEX(Usage!$D$5:$ABF$11,MATCH(UsagePerHour!$B$36,Usage!$C$5:$C$11,0),MATCH(UsagePerHour!OO$4,Usage!$D$3:$ABF$3,0)),"")</f>
        <v>3.7105285748990684</v>
      </c>
      <c r="OP45" s="6">
        <f>IFERROR(INDEX(Sales!$D$5:$ABF$18,MATCH(UsagePerHour!$B45,Sales!$C$5:$C$18,0),MATCH(UsagePerHour!OP$4,Sales!$D$3:$ABF$3,0))/OP$2*INDEX(Usage!$D$5:$ABF$11,MATCH(UsagePerHour!$B$36,Usage!$C$5:$C$11,0),MATCH(UsagePerHour!OP$4,Usage!$D$3:$ABF$3,0)),"")</f>
        <v>0</v>
      </c>
      <c r="OQ45" s="6">
        <f>IFERROR(INDEX(Sales!$D$5:$ABF$18,MATCH(UsagePerHour!$B45,Sales!$C$5:$C$18,0),MATCH(UsagePerHour!OQ$4,Sales!$D$3:$ABF$3,0))/OQ$2*INDEX(Usage!$D$5:$ABF$11,MATCH(UsagePerHour!$B$36,Usage!$C$5:$C$11,0),MATCH(UsagePerHour!OQ$4,Usage!$D$3:$ABF$3,0)),"")</f>
        <v>7.5139662369701234</v>
      </c>
      <c r="OR45" s="6">
        <f>IFERROR(INDEX(Sales!$D$5:$ABF$18,MATCH(UsagePerHour!$B45,Sales!$C$5:$C$18,0),MATCH(UsagePerHour!OR$4,Sales!$D$3:$ABF$3,0))/OR$2*INDEX(Usage!$D$5:$ABF$11,MATCH(UsagePerHour!$B$36,Usage!$C$5:$C$11,0),MATCH(UsagePerHour!OR$4,Usage!$D$3:$ABF$3,0)),"")</f>
        <v>0</v>
      </c>
      <c r="OS45" s="6">
        <f>IFERROR(INDEX(Sales!$D$5:$ABF$18,MATCH(UsagePerHour!$B45,Sales!$C$5:$C$18,0),MATCH(UsagePerHour!OS$4,Sales!$D$3:$ABF$3,0))/OS$2*INDEX(Usage!$D$5:$ABF$11,MATCH(UsagePerHour!$B$36,Usage!$C$5:$C$11,0),MATCH(UsagePerHour!OS$4,Usage!$D$3:$ABF$3,0)),"")</f>
        <v>1.382699942972027</v>
      </c>
      <c r="OT45" s="6">
        <f>IFERROR(INDEX(Sales!$D$5:$ABF$18,MATCH(UsagePerHour!$B45,Sales!$C$5:$C$18,0),MATCH(UsagePerHour!OT$4,Sales!$D$3:$ABF$3,0))/OT$2*INDEX(Usage!$D$5:$ABF$11,MATCH(UsagePerHour!$B$36,Usage!$C$5:$C$11,0),MATCH(UsagePerHour!OT$4,Usage!$D$3:$ABF$3,0)),"")</f>
        <v>2.4567880037621399</v>
      </c>
      <c r="OU45" s="6">
        <f>IFERROR(INDEX(Sales!$D$5:$ABF$18,MATCH(UsagePerHour!$B45,Sales!$C$5:$C$18,0),MATCH(UsagePerHour!OU$4,Sales!$D$3:$ABF$3,0))/OU$2*INDEX(Usage!$D$5:$ABF$11,MATCH(UsagePerHour!$B$36,Usage!$C$5:$C$11,0),MATCH(UsagePerHour!OU$4,Usage!$D$3:$ABF$3,0)),"")</f>
        <v>3.3243413350229307</v>
      </c>
      <c r="OV45" s="6">
        <f>IFERROR(INDEX(Sales!$D$5:$ABF$18,MATCH(UsagePerHour!$B45,Sales!$C$5:$C$18,0),MATCH(UsagePerHour!OV$4,Sales!$D$3:$ABF$3,0))/OV$2*INDEX(Usage!$D$5:$ABF$11,MATCH(UsagePerHour!$B$36,Usage!$C$5:$C$11,0),MATCH(UsagePerHour!OV$4,Usage!$D$3:$ABF$3,0)),"")</f>
        <v>9.6042359272601008</v>
      </c>
      <c r="OW45" s="6">
        <f>IFERROR(INDEX(Sales!$D$5:$ABF$18,MATCH(UsagePerHour!$B45,Sales!$C$5:$C$18,0),MATCH(UsagePerHour!OW$4,Sales!$D$3:$ABF$3,0))/OW$2*INDEX(Usage!$D$5:$ABF$11,MATCH(UsagePerHour!$B$36,Usage!$C$5:$C$11,0),MATCH(UsagePerHour!OW$4,Usage!$D$3:$ABF$3,0)),"")</f>
        <v>5.4153565845706986</v>
      </c>
      <c r="OX45" s="6">
        <f>IFERROR(INDEX(Sales!$D$5:$ABF$18,MATCH(UsagePerHour!$B45,Sales!$C$5:$C$18,0),MATCH(UsagePerHour!OX$4,Sales!$D$3:$ABF$3,0))/OX$2*INDEX(Usage!$D$5:$ABF$11,MATCH(UsagePerHour!$B$36,Usage!$C$5:$C$11,0),MATCH(UsagePerHour!OX$4,Usage!$D$3:$ABF$3,0)),"")</f>
        <v>7.9385133070214815</v>
      </c>
      <c r="OY45" s="6">
        <f>IFERROR(INDEX(Sales!$D$5:$ABF$18,MATCH(UsagePerHour!$B45,Sales!$C$5:$C$18,0),MATCH(UsagePerHour!OY$4,Sales!$D$3:$ABF$3,0))/OY$2*INDEX(Usage!$D$5:$ABF$11,MATCH(UsagePerHour!$B$36,Usage!$C$5:$C$11,0),MATCH(UsagePerHour!OY$4,Usage!$D$3:$ABF$3,0)),"")</f>
        <v>6.1997769423750793</v>
      </c>
      <c r="OZ45" s="6">
        <f>IFERROR(INDEX(Sales!$D$5:$ABF$18,MATCH(UsagePerHour!$B45,Sales!$C$5:$C$18,0),MATCH(UsagePerHour!OZ$4,Sales!$D$3:$ABF$3,0))/OZ$2*INDEX(Usage!$D$5:$ABF$11,MATCH(UsagePerHour!$B$36,Usage!$C$5:$C$11,0),MATCH(UsagePerHour!OZ$4,Usage!$D$3:$ABF$3,0)),"")</f>
        <v>4.0477765725936807</v>
      </c>
      <c r="PA45" s="6">
        <f>IFERROR(INDEX(Sales!$D$5:$ABF$18,MATCH(UsagePerHour!$B45,Sales!$C$5:$C$18,0),MATCH(UsagePerHour!PA$4,Sales!$D$3:$ABF$3,0))/PA$2*INDEX(Usage!$D$5:$ABF$11,MATCH(UsagePerHour!$B$36,Usage!$C$5:$C$11,0),MATCH(UsagePerHour!PA$4,Usage!$D$3:$ABF$3,0)),"")</f>
        <v>1.0186743182071429</v>
      </c>
      <c r="PB45" s="6">
        <f>IFERROR(INDEX(Sales!$D$5:$ABF$18,MATCH(UsagePerHour!$B45,Sales!$C$5:$C$18,0),MATCH(UsagePerHour!PB$4,Sales!$D$3:$ABF$3,0))/PB$2*INDEX(Usage!$D$5:$ABF$11,MATCH(UsagePerHour!$B$36,Usage!$C$5:$C$11,0),MATCH(UsagePerHour!PB$4,Usage!$D$3:$ABF$3,0)),"")</f>
        <v>3.3512826544033638</v>
      </c>
      <c r="PC45" s="6">
        <f>IFERROR(INDEX(Sales!$D$5:$ABF$18,MATCH(UsagePerHour!$B45,Sales!$C$5:$C$18,0),MATCH(UsagePerHour!PC$4,Sales!$D$3:$ABF$3,0))/PC$2*INDEX(Usage!$D$5:$ABF$11,MATCH(UsagePerHour!$B$36,Usage!$C$5:$C$11,0),MATCH(UsagePerHour!PC$4,Usage!$D$3:$ABF$3,0)),"")</f>
        <v>0.11567442999061371</v>
      </c>
      <c r="PD45" s="6">
        <f>IFERROR(INDEX(Sales!$D$5:$ABF$18,MATCH(UsagePerHour!$B45,Sales!$C$5:$C$18,0),MATCH(UsagePerHour!PD$4,Sales!$D$3:$ABF$3,0))/PD$2*INDEX(Usage!$D$5:$ABF$11,MATCH(UsagePerHour!$B$36,Usage!$C$5:$C$11,0),MATCH(UsagePerHour!PD$4,Usage!$D$3:$ABF$3,0)),"")</f>
        <v>0</v>
      </c>
      <c r="PE45" s="6">
        <f>IFERROR(INDEX(Sales!$D$5:$ABF$18,MATCH(UsagePerHour!$B45,Sales!$C$5:$C$18,0),MATCH(UsagePerHour!PE$4,Sales!$D$3:$ABF$3,0))/PE$2*INDEX(Usage!$D$5:$ABF$11,MATCH(UsagePerHour!$B$36,Usage!$C$5:$C$11,0),MATCH(UsagePerHour!PE$4,Usage!$D$3:$ABF$3,0)),"")</f>
        <v>1.6996002524721228</v>
      </c>
      <c r="PF45" s="6">
        <f>IFERROR(INDEX(Sales!$D$5:$ABF$18,MATCH(UsagePerHour!$B45,Sales!$C$5:$C$18,0),MATCH(UsagePerHour!PF$4,Sales!$D$3:$ABF$3,0))/PF$2*INDEX(Usage!$D$5:$ABF$11,MATCH(UsagePerHour!$B$36,Usage!$C$5:$C$11,0),MATCH(UsagePerHour!PF$4,Usage!$D$3:$ABF$3,0)),"")</f>
        <v>1.1453307080991764</v>
      </c>
      <c r="PG45" s="6">
        <f>IFERROR(INDEX(Sales!$D$5:$ABF$18,MATCH(UsagePerHour!$B45,Sales!$C$5:$C$18,0),MATCH(UsagePerHour!PG$4,Sales!$D$3:$ABF$3,0))/PG$2*INDEX(Usage!$D$5:$ABF$11,MATCH(UsagePerHour!$B$36,Usage!$C$5:$C$11,0),MATCH(UsagePerHour!PG$4,Usage!$D$3:$ABF$3,0)),"")</f>
        <v>0.65673911714862776</v>
      </c>
      <c r="PH45" s="6">
        <f>IFERROR(INDEX(Sales!$D$5:$ABF$18,MATCH(UsagePerHour!$B45,Sales!$C$5:$C$18,0),MATCH(UsagePerHour!PH$4,Sales!$D$3:$ABF$3,0))/PH$2*INDEX(Usage!$D$5:$ABF$11,MATCH(UsagePerHour!$B$36,Usage!$C$5:$C$11,0),MATCH(UsagePerHour!PH$4,Usage!$D$3:$ABF$3,0)),"")</f>
        <v>4.7741758351632502</v>
      </c>
      <c r="PI45" s="6">
        <f>IFERROR(INDEX(Sales!$D$5:$ABF$18,MATCH(UsagePerHour!$B45,Sales!$C$5:$C$18,0),MATCH(UsagePerHour!PI$4,Sales!$D$3:$ABF$3,0))/PI$2*INDEX(Usage!$D$5:$ABF$11,MATCH(UsagePerHour!$B$36,Usage!$C$5:$C$11,0),MATCH(UsagePerHour!PI$4,Usage!$D$3:$ABF$3,0)),"")</f>
        <v>0</v>
      </c>
      <c r="PJ45" s="6">
        <f>IFERROR(INDEX(Sales!$D$5:$ABF$18,MATCH(UsagePerHour!$B45,Sales!$C$5:$C$18,0),MATCH(UsagePerHour!PJ$4,Sales!$D$3:$ABF$3,0))/PJ$2*INDEX(Usage!$D$5:$ABF$11,MATCH(UsagePerHour!$B$36,Usage!$C$5:$C$11,0),MATCH(UsagePerHour!PJ$4,Usage!$D$3:$ABF$3,0)),"")</f>
        <v>0</v>
      </c>
      <c r="PK45" s="6">
        <f>IFERROR(INDEX(Sales!$D$5:$ABF$18,MATCH(UsagePerHour!$B45,Sales!$C$5:$C$18,0),MATCH(UsagePerHour!PK$4,Sales!$D$3:$ABF$3,0))/PK$2*INDEX(Usage!$D$5:$ABF$11,MATCH(UsagePerHour!$B$36,Usage!$C$5:$C$11,0),MATCH(UsagePerHour!PK$4,Usage!$D$3:$ABF$3,0)),"")</f>
        <v>0.62564127695231142</v>
      </c>
      <c r="PL45" s="6">
        <f>IFERROR(INDEX(Sales!$D$5:$ABF$18,MATCH(UsagePerHour!$B45,Sales!$C$5:$C$18,0),MATCH(UsagePerHour!PL$4,Sales!$D$3:$ABF$3,0))/PL$2*INDEX(Usage!$D$5:$ABF$11,MATCH(UsagePerHour!$B$36,Usage!$C$5:$C$11,0),MATCH(UsagePerHour!PL$4,Usage!$D$3:$ABF$3,0)),"")</f>
        <v>0.5252681847700118</v>
      </c>
      <c r="PM45" s="6">
        <f>IFERROR(INDEX(Sales!$D$5:$ABF$18,MATCH(UsagePerHour!$B45,Sales!$C$5:$C$18,0),MATCH(UsagePerHour!PM$4,Sales!$D$3:$ABF$3,0))/PM$2*INDEX(Usage!$D$5:$ABF$11,MATCH(UsagePerHour!$B$36,Usage!$C$5:$C$11,0),MATCH(UsagePerHour!PM$4,Usage!$D$3:$ABF$3,0)),"")</f>
        <v>8.9620874791839427</v>
      </c>
      <c r="PN45" s="6">
        <f>IFERROR(INDEX(Sales!$D$5:$ABF$18,MATCH(UsagePerHour!$B45,Sales!$C$5:$C$18,0),MATCH(UsagePerHour!PN$4,Sales!$D$3:$ABF$3,0))/PN$2*INDEX(Usage!$D$5:$ABF$11,MATCH(UsagePerHour!$B$36,Usage!$C$5:$C$11,0),MATCH(UsagePerHour!PN$4,Usage!$D$3:$ABF$3,0)),"")</f>
        <v>0</v>
      </c>
      <c r="PO45" s="6">
        <f>IFERROR(INDEX(Sales!$D$5:$ABF$18,MATCH(UsagePerHour!$B45,Sales!$C$5:$C$18,0),MATCH(UsagePerHour!PO$4,Sales!$D$3:$ABF$3,0))/PO$2*INDEX(Usage!$D$5:$ABF$11,MATCH(UsagePerHour!$B$36,Usage!$C$5:$C$11,0),MATCH(UsagePerHour!PO$4,Usage!$D$3:$ABF$3,0)),"")</f>
        <v>0</v>
      </c>
      <c r="PP45" s="6">
        <f>IFERROR(INDEX(Sales!$D$5:$ABF$18,MATCH(UsagePerHour!$B45,Sales!$C$5:$C$18,0),MATCH(UsagePerHour!PP$4,Sales!$D$3:$ABF$3,0))/PP$2*INDEX(Usage!$D$5:$ABF$11,MATCH(UsagePerHour!$B$36,Usage!$C$5:$C$11,0),MATCH(UsagePerHour!PP$4,Usage!$D$3:$ABF$3,0)),"")</f>
        <v>0</v>
      </c>
      <c r="PQ45" s="6">
        <f>IFERROR(INDEX(Sales!$D$5:$ABF$18,MATCH(UsagePerHour!$B45,Sales!$C$5:$C$18,0),MATCH(UsagePerHour!PQ$4,Sales!$D$3:$ABF$3,0))/PQ$2*INDEX(Usage!$D$5:$ABF$11,MATCH(UsagePerHour!$B$36,Usage!$C$5:$C$11,0),MATCH(UsagePerHour!PQ$4,Usage!$D$3:$ABF$3,0)),"")</f>
        <v>0</v>
      </c>
      <c r="PR45" s="6">
        <f>IFERROR(INDEX(Sales!$D$5:$ABF$18,MATCH(UsagePerHour!$B45,Sales!$C$5:$C$18,0),MATCH(UsagePerHour!PR$4,Sales!$D$3:$ABF$3,0))/PR$2*INDEX(Usage!$D$5:$ABF$11,MATCH(UsagePerHour!$B$36,Usage!$C$5:$C$11,0),MATCH(UsagePerHour!PR$4,Usage!$D$3:$ABF$3,0)),"")</f>
        <v>0.87251214626314755</v>
      </c>
      <c r="PS45" s="6">
        <f>IFERROR(INDEX(Sales!$D$5:$ABF$18,MATCH(UsagePerHour!$B45,Sales!$C$5:$C$18,0),MATCH(UsagePerHour!PS$4,Sales!$D$3:$ABF$3,0))/PS$2*INDEX(Usage!$D$5:$ABF$11,MATCH(UsagePerHour!$B$36,Usage!$C$5:$C$11,0),MATCH(UsagePerHour!PS$4,Usage!$D$3:$ABF$3,0)),"")</f>
        <v>2.6746191933182724</v>
      </c>
      <c r="PT45" s="6">
        <f>IFERROR(INDEX(Sales!$D$5:$ABF$18,MATCH(UsagePerHour!$B45,Sales!$C$5:$C$18,0),MATCH(UsagePerHour!PT$4,Sales!$D$3:$ABF$3,0))/PT$2*INDEX(Usage!$D$5:$ABF$11,MATCH(UsagePerHour!$B$36,Usage!$C$5:$C$11,0),MATCH(UsagePerHour!PT$4,Usage!$D$3:$ABF$3,0)),"")</f>
        <v>3.6113981832479118</v>
      </c>
      <c r="PU45" s="6">
        <f>IFERROR(INDEX(Sales!$D$5:$ABF$18,MATCH(UsagePerHour!$B45,Sales!$C$5:$C$18,0),MATCH(UsagePerHour!PU$4,Sales!$D$3:$ABF$3,0))/PU$2*INDEX(Usage!$D$5:$ABF$11,MATCH(UsagePerHour!$B$36,Usage!$C$5:$C$11,0),MATCH(UsagePerHour!PU$4,Usage!$D$3:$ABF$3,0)),"")</f>
        <v>0.65999358212904424</v>
      </c>
      <c r="PV45" s="6">
        <f>IFERROR(INDEX(Sales!$D$5:$ABF$18,MATCH(UsagePerHour!$B45,Sales!$C$5:$C$18,0),MATCH(UsagePerHour!PV$4,Sales!$D$3:$ABF$3,0))/PV$2*INDEX(Usage!$D$5:$ABF$11,MATCH(UsagePerHour!$B$36,Usage!$C$5:$C$11,0),MATCH(UsagePerHour!PV$4,Usage!$D$3:$ABF$3,0)),"")</f>
        <v>0.13871090531113361</v>
      </c>
      <c r="PW45" s="6">
        <f>IFERROR(INDEX(Sales!$D$5:$ABF$18,MATCH(UsagePerHour!$B45,Sales!$C$5:$C$18,0),MATCH(UsagePerHour!PW$4,Sales!$D$3:$ABF$3,0))/PW$2*INDEX(Usage!$D$5:$ABF$11,MATCH(UsagePerHour!$B$36,Usage!$C$5:$C$11,0),MATCH(UsagePerHour!PW$4,Usage!$D$3:$ABF$3,0)),"")</f>
        <v>1.2298181989494623</v>
      </c>
      <c r="PX45" s="6">
        <f>IFERROR(INDEX(Sales!$D$5:$ABF$18,MATCH(UsagePerHour!$B45,Sales!$C$5:$C$18,0),MATCH(UsagePerHour!PX$4,Sales!$D$3:$ABF$3,0))/PX$2*INDEX(Usage!$D$5:$ABF$11,MATCH(UsagePerHour!$B$36,Usage!$C$5:$C$11,0),MATCH(UsagePerHour!PX$4,Usage!$D$3:$ABF$3,0)),"")</f>
        <v>6.9555825095130058E-2</v>
      </c>
      <c r="PY45" s="6">
        <f>IFERROR(INDEX(Sales!$D$5:$ABF$18,MATCH(UsagePerHour!$B45,Sales!$C$5:$C$18,0),MATCH(UsagePerHour!PY$4,Sales!$D$3:$ABF$3,0))/PY$2*INDEX(Usage!$D$5:$ABF$11,MATCH(UsagePerHour!$B$36,Usage!$C$5:$C$11,0),MATCH(UsagePerHour!PY$4,Usage!$D$3:$ABF$3,0)),"")</f>
        <v>3.3755227677627806</v>
      </c>
      <c r="PZ45" s="6">
        <f>IFERROR(INDEX(Sales!$D$5:$ABF$18,MATCH(UsagePerHour!$B45,Sales!$C$5:$C$18,0),MATCH(UsagePerHour!PZ$4,Sales!$D$3:$ABF$3,0))/PZ$2*INDEX(Usage!$D$5:$ABF$11,MATCH(UsagePerHour!$B$36,Usage!$C$5:$C$11,0),MATCH(UsagePerHour!PZ$4,Usage!$D$3:$ABF$3,0)),"")</f>
        <v>1.0845854807182935</v>
      </c>
      <c r="QA45" s="6">
        <f>IFERROR(INDEX(Sales!$D$5:$ABF$18,MATCH(UsagePerHour!$B45,Sales!$C$5:$C$18,0),MATCH(UsagePerHour!QA$4,Sales!$D$3:$ABF$3,0))/QA$2*INDEX(Usage!$D$5:$ABF$11,MATCH(UsagePerHour!$B$36,Usage!$C$5:$C$11,0),MATCH(UsagePerHour!QA$4,Usage!$D$3:$ABF$3,0)),"")</f>
        <v>8.732488745224277</v>
      </c>
      <c r="QB45" s="6">
        <f>IFERROR(INDEX(Sales!$D$5:$ABF$18,MATCH(UsagePerHour!$B45,Sales!$C$5:$C$18,0),MATCH(UsagePerHour!QB$4,Sales!$D$3:$ABF$3,0))/QB$2*INDEX(Usage!$D$5:$ABF$11,MATCH(UsagePerHour!$B$36,Usage!$C$5:$C$11,0),MATCH(UsagePerHour!QB$4,Usage!$D$3:$ABF$3,0)),"")</f>
        <v>0</v>
      </c>
      <c r="QC45" s="6">
        <f>IFERROR(INDEX(Sales!$D$5:$ABF$18,MATCH(UsagePerHour!$B45,Sales!$C$5:$C$18,0),MATCH(UsagePerHour!QC$4,Sales!$D$3:$ABF$3,0))/QC$2*INDEX(Usage!$D$5:$ABF$11,MATCH(UsagePerHour!$B$36,Usage!$C$5:$C$11,0),MATCH(UsagePerHour!QC$4,Usage!$D$3:$ABF$3,0)),"")</f>
        <v>0</v>
      </c>
      <c r="QD45" s="6">
        <f>IFERROR(INDEX(Sales!$D$5:$ABF$18,MATCH(UsagePerHour!$B45,Sales!$C$5:$C$18,0),MATCH(UsagePerHour!QD$4,Sales!$D$3:$ABF$3,0))/QD$2*INDEX(Usage!$D$5:$ABF$11,MATCH(UsagePerHour!$B$36,Usage!$C$5:$C$11,0),MATCH(UsagePerHour!QD$4,Usage!$D$3:$ABF$3,0)),"")</f>
        <v>2.9048682203636988</v>
      </c>
      <c r="QE45" s="6">
        <f>IFERROR(INDEX(Sales!$D$5:$ABF$18,MATCH(UsagePerHour!$B45,Sales!$C$5:$C$18,0),MATCH(UsagePerHour!QE$4,Sales!$D$3:$ABF$3,0))/QE$2*INDEX(Usage!$D$5:$ABF$11,MATCH(UsagePerHour!$B$36,Usage!$C$5:$C$11,0),MATCH(UsagePerHour!QE$4,Usage!$D$3:$ABF$3,0)),"")</f>
        <v>1.3323060658333887</v>
      </c>
      <c r="QF45" s="6">
        <f>IFERROR(INDEX(Sales!$D$5:$ABF$18,MATCH(UsagePerHour!$B45,Sales!$C$5:$C$18,0),MATCH(UsagePerHour!QF$4,Sales!$D$3:$ABF$3,0))/QF$2*INDEX(Usage!$D$5:$ABF$11,MATCH(UsagePerHour!$B$36,Usage!$C$5:$C$11,0),MATCH(UsagePerHour!QF$4,Usage!$D$3:$ABF$3,0)),"")</f>
        <v>5.9268096482118517</v>
      </c>
      <c r="QG45" s="6">
        <f>IFERROR(INDEX(Sales!$D$5:$ABF$18,MATCH(UsagePerHour!$B45,Sales!$C$5:$C$18,0),MATCH(UsagePerHour!QG$4,Sales!$D$3:$ABF$3,0))/QG$2*INDEX(Usage!$D$5:$ABF$11,MATCH(UsagePerHour!$B$36,Usage!$C$5:$C$11,0),MATCH(UsagePerHour!QG$4,Usage!$D$3:$ABF$3,0)),"")</f>
        <v>30.145602520793268</v>
      </c>
      <c r="QH45" s="6">
        <f>IFERROR(INDEX(Sales!$D$5:$ABF$18,MATCH(UsagePerHour!$B45,Sales!$C$5:$C$18,0),MATCH(UsagePerHour!QH$4,Sales!$D$3:$ABF$3,0))/QH$2*INDEX(Usage!$D$5:$ABF$11,MATCH(UsagePerHour!$B$36,Usage!$C$5:$C$11,0),MATCH(UsagePerHour!QH$4,Usage!$D$3:$ABF$3,0)),"")</f>
        <v>21.338781447954684</v>
      </c>
      <c r="QI45" s="6">
        <f>IFERROR(INDEX(Sales!$D$5:$ABF$18,MATCH(UsagePerHour!$B45,Sales!$C$5:$C$18,0),MATCH(UsagePerHour!QI$4,Sales!$D$3:$ABF$3,0))/QI$2*INDEX(Usage!$D$5:$ABF$11,MATCH(UsagePerHour!$B$36,Usage!$C$5:$C$11,0),MATCH(UsagePerHour!QI$4,Usage!$D$3:$ABF$3,0)),"")</f>
        <v>1.9145420910241997</v>
      </c>
      <c r="QJ45" s="6">
        <f>IFERROR(INDEX(Sales!$D$5:$ABF$18,MATCH(UsagePerHour!$B45,Sales!$C$5:$C$18,0),MATCH(UsagePerHour!QJ$4,Sales!$D$3:$ABF$3,0))/QJ$2*INDEX(Usage!$D$5:$ABF$11,MATCH(UsagePerHour!$B$36,Usage!$C$5:$C$11,0),MATCH(UsagePerHour!QJ$4,Usage!$D$3:$ABF$3,0)),"")</f>
        <v>0.10641978565584444</v>
      </c>
      <c r="QK45" s="6">
        <f>IFERROR(INDEX(Sales!$D$5:$ABF$18,MATCH(UsagePerHour!$B45,Sales!$C$5:$C$18,0),MATCH(UsagePerHour!QK$4,Sales!$D$3:$ABF$3,0))/QK$2*INDEX(Usage!$D$5:$ABF$11,MATCH(UsagePerHour!$B$36,Usage!$C$5:$C$11,0),MATCH(UsagePerHour!QK$4,Usage!$D$3:$ABF$3,0)),"")</f>
        <v>9.3331892883238154</v>
      </c>
      <c r="QL45" s="6">
        <f>IFERROR(INDEX(Sales!$D$5:$ABF$18,MATCH(UsagePerHour!$B45,Sales!$C$5:$C$18,0),MATCH(UsagePerHour!QL$4,Sales!$D$3:$ABF$3,0))/QL$2*INDEX(Usage!$D$5:$ABF$11,MATCH(UsagePerHour!$B$36,Usage!$C$5:$C$11,0),MATCH(UsagePerHour!QL$4,Usage!$D$3:$ABF$3,0)),"")</f>
        <v>3.5941807295308972</v>
      </c>
      <c r="QM45" s="6">
        <f>IFERROR(INDEX(Sales!$D$5:$ABF$18,MATCH(UsagePerHour!$B45,Sales!$C$5:$C$18,0),MATCH(UsagePerHour!QM$4,Sales!$D$3:$ABF$3,0))/QM$2*INDEX(Usage!$D$5:$ABF$11,MATCH(UsagePerHour!$B$36,Usage!$C$5:$C$11,0),MATCH(UsagePerHour!QM$4,Usage!$D$3:$ABF$3,0)),"")</f>
        <v>1.9246908320819083</v>
      </c>
      <c r="QN45" s="6">
        <f>IFERROR(INDEX(Sales!$D$5:$ABF$18,MATCH(UsagePerHour!$B45,Sales!$C$5:$C$18,0),MATCH(UsagePerHour!QN$4,Sales!$D$3:$ABF$3,0))/QN$2*INDEX(Usage!$D$5:$ABF$11,MATCH(UsagePerHour!$B$36,Usage!$C$5:$C$11,0),MATCH(UsagePerHour!QN$4,Usage!$D$3:$ABF$3,0)),"")</f>
        <v>4.6794681880512004</v>
      </c>
      <c r="QO45" s="6">
        <f>IFERROR(INDEX(Sales!$D$5:$ABF$18,MATCH(UsagePerHour!$B45,Sales!$C$5:$C$18,0),MATCH(UsagePerHour!QO$4,Sales!$D$3:$ABF$3,0))/QO$2*INDEX(Usage!$D$5:$ABF$11,MATCH(UsagePerHour!$B$36,Usage!$C$5:$C$11,0),MATCH(UsagePerHour!QO$4,Usage!$D$3:$ABF$3,0)),"")</f>
        <v>2.1133363467294175</v>
      </c>
      <c r="QP45" s="6">
        <f>IFERROR(INDEX(Sales!$D$5:$ABF$18,MATCH(UsagePerHour!$B45,Sales!$C$5:$C$18,0),MATCH(UsagePerHour!QP$4,Sales!$D$3:$ABF$3,0))/QP$2*INDEX(Usage!$D$5:$ABF$11,MATCH(UsagePerHour!$B$36,Usage!$C$5:$C$11,0),MATCH(UsagePerHour!QP$4,Usage!$D$3:$ABF$3,0)),"")</f>
        <v>15.651064015697083</v>
      </c>
      <c r="QQ45" s="6">
        <f>IFERROR(INDEX(Sales!$D$5:$ABF$18,MATCH(UsagePerHour!$B45,Sales!$C$5:$C$18,0),MATCH(UsagePerHour!QQ$4,Sales!$D$3:$ABF$3,0))/QQ$2*INDEX(Usage!$D$5:$ABF$11,MATCH(UsagePerHour!$B$36,Usage!$C$5:$C$11,0),MATCH(UsagePerHour!QQ$4,Usage!$D$3:$ABF$3,0)),"")</f>
        <v>3.4586358776522559</v>
      </c>
      <c r="QR45" s="6">
        <f>IFERROR(INDEX(Sales!$D$5:$ABF$18,MATCH(UsagePerHour!$B45,Sales!$C$5:$C$18,0),MATCH(UsagePerHour!QR$4,Sales!$D$3:$ABF$3,0))/QR$2*INDEX(Usage!$D$5:$ABF$11,MATCH(UsagePerHour!$B$36,Usage!$C$5:$C$11,0),MATCH(UsagePerHour!QR$4,Usage!$D$3:$ABF$3,0)),"")</f>
        <v>0</v>
      </c>
      <c r="QS45" s="6">
        <f>IFERROR(INDEX(Sales!$D$5:$ABF$18,MATCH(UsagePerHour!$B45,Sales!$C$5:$C$18,0),MATCH(UsagePerHour!QS$4,Sales!$D$3:$ABF$3,0))/QS$2*INDEX(Usage!$D$5:$ABF$11,MATCH(UsagePerHour!$B$36,Usage!$C$5:$C$11,0),MATCH(UsagePerHour!QS$4,Usage!$D$3:$ABF$3,0)),"")</f>
        <v>0.19069246680625226</v>
      </c>
      <c r="QT45" s="6">
        <f>IFERROR(INDEX(Sales!$D$5:$ABF$18,MATCH(UsagePerHour!$B45,Sales!$C$5:$C$18,0),MATCH(UsagePerHour!QT$4,Sales!$D$3:$ABF$3,0))/QT$2*INDEX(Usage!$D$5:$ABF$11,MATCH(UsagePerHour!$B$36,Usage!$C$5:$C$11,0),MATCH(UsagePerHour!QT$4,Usage!$D$3:$ABF$3,0)),"")</f>
        <v>2.373301793982987</v>
      </c>
      <c r="QU45" s="6">
        <f>IFERROR(INDEX(Sales!$D$5:$ABF$18,MATCH(UsagePerHour!$B45,Sales!$C$5:$C$18,0),MATCH(UsagePerHour!QU$4,Sales!$D$3:$ABF$3,0))/QU$2*INDEX(Usage!$D$5:$ABF$11,MATCH(UsagePerHour!$B$36,Usage!$C$5:$C$11,0),MATCH(UsagePerHour!QU$4,Usage!$D$3:$ABF$3,0)),"")</f>
        <v>2.3973648106969803</v>
      </c>
      <c r="QV45" s="6">
        <f>IFERROR(INDEX(Sales!$D$5:$ABF$18,MATCH(UsagePerHour!$B45,Sales!$C$5:$C$18,0),MATCH(UsagePerHour!QV$4,Sales!$D$3:$ABF$3,0))/QV$2*INDEX(Usage!$D$5:$ABF$11,MATCH(UsagePerHour!$B$36,Usage!$C$5:$C$11,0),MATCH(UsagePerHour!QV$4,Usage!$D$3:$ABF$3,0)),"")</f>
        <v>2.9742702221682444</v>
      </c>
      <c r="QW45" s="6">
        <f>IFERROR(INDEX(Sales!$D$5:$ABF$18,MATCH(UsagePerHour!$B45,Sales!$C$5:$C$18,0),MATCH(UsagePerHour!QW$4,Sales!$D$3:$ABF$3,0))/QW$2*INDEX(Usage!$D$5:$ABF$11,MATCH(UsagePerHour!$B$36,Usage!$C$5:$C$11,0),MATCH(UsagePerHour!QW$4,Usage!$D$3:$ABF$3,0)),"")</f>
        <v>6.8327229446821374</v>
      </c>
      <c r="QX45" s="6">
        <f>IFERROR(INDEX(Sales!$D$5:$ABF$18,MATCH(UsagePerHour!$B45,Sales!$C$5:$C$18,0),MATCH(UsagePerHour!QX$4,Sales!$D$3:$ABF$3,0))/QX$2*INDEX(Usage!$D$5:$ABF$11,MATCH(UsagePerHour!$B$36,Usage!$C$5:$C$11,0),MATCH(UsagePerHour!QX$4,Usage!$D$3:$ABF$3,0)),"")</f>
        <v>1.2132309839497557</v>
      </c>
      <c r="QY45" s="6">
        <f>IFERROR(INDEX(Sales!$D$5:$ABF$18,MATCH(UsagePerHour!$B45,Sales!$C$5:$C$18,0),MATCH(UsagePerHour!QY$4,Sales!$D$3:$ABF$3,0))/QY$2*INDEX(Usage!$D$5:$ABF$11,MATCH(UsagePerHour!$B$36,Usage!$C$5:$C$11,0),MATCH(UsagePerHour!QY$4,Usage!$D$3:$ABF$3,0)),"")</f>
        <v>23.599179857695546</v>
      </c>
      <c r="QZ45" s="6">
        <f>IFERROR(INDEX(Sales!$D$5:$ABF$18,MATCH(UsagePerHour!$B45,Sales!$C$5:$C$18,0),MATCH(UsagePerHour!QZ$4,Sales!$D$3:$ABF$3,0))/QZ$2*INDEX(Usage!$D$5:$ABF$11,MATCH(UsagePerHour!$B$36,Usage!$C$5:$C$11,0),MATCH(UsagePerHour!QZ$4,Usage!$D$3:$ABF$3,0)),"")</f>
        <v>2.8786668403124045</v>
      </c>
      <c r="RA45" s="6">
        <f>IFERROR(INDEX(Sales!$D$5:$ABF$18,MATCH(UsagePerHour!$B45,Sales!$C$5:$C$18,0),MATCH(UsagePerHour!RA$4,Sales!$D$3:$ABF$3,0))/RA$2*INDEX(Usage!$D$5:$ABF$11,MATCH(UsagePerHour!$B$36,Usage!$C$5:$C$11,0),MATCH(UsagePerHour!RA$4,Usage!$D$3:$ABF$3,0)),"")</f>
        <v>4.593943494266429</v>
      </c>
      <c r="RB45" s="6">
        <f>IFERROR(INDEX(Sales!$D$5:$ABF$18,MATCH(UsagePerHour!$B45,Sales!$C$5:$C$18,0),MATCH(UsagePerHour!RB$4,Sales!$D$3:$ABF$3,0))/RB$2*INDEX(Usage!$D$5:$ABF$11,MATCH(UsagePerHour!$B$36,Usage!$C$5:$C$11,0),MATCH(UsagePerHour!RB$4,Usage!$D$3:$ABF$3,0)),"")</f>
        <v>5.8886137069408244</v>
      </c>
      <c r="RC45" s="6">
        <f>IFERROR(INDEX(Sales!$D$5:$ABF$18,MATCH(UsagePerHour!$B45,Sales!$C$5:$C$18,0),MATCH(UsagePerHour!RC$4,Sales!$D$3:$ABF$3,0))/RC$2*INDEX(Usage!$D$5:$ABF$11,MATCH(UsagePerHour!$B$36,Usage!$C$5:$C$11,0),MATCH(UsagePerHour!RC$4,Usage!$D$3:$ABF$3,0)),"")</f>
        <v>5.7637684210016955</v>
      </c>
      <c r="RD45" s="6">
        <f>IFERROR(INDEX(Sales!$D$5:$ABF$18,MATCH(UsagePerHour!$B45,Sales!$C$5:$C$18,0),MATCH(UsagePerHour!RD$4,Sales!$D$3:$ABF$3,0))/RD$2*INDEX(Usage!$D$5:$ABF$11,MATCH(UsagePerHour!$B$36,Usage!$C$5:$C$11,0),MATCH(UsagePerHour!RD$4,Usage!$D$3:$ABF$3,0)),"")</f>
        <v>3.4474215022840551</v>
      </c>
      <c r="RE45" s="6">
        <f>IFERROR(INDEX(Sales!$D$5:$ABF$18,MATCH(UsagePerHour!$B45,Sales!$C$5:$C$18,0),MATCH(UsagePerHour!RE$4,Sales!$D$3:$ABF$3,0))/RE$2*INDEX(Usage!$D$5:$ABF$11,MATCH(UsagePerHour!$B$36,Usage!$C$5:$C$11,0),MATCH(UsagePerHour!RE$4,Usage!$D$3:$ABF$3,0)),"")</f>
        <v>0</v>
      </c>
      <c r="RF45" s="6">
        <f>IFERROR(INDEX(Sales!$D$5:$ABF$18,MATCH(UsagePerHour!$B45,Sales!$C$5:$C$18,0),MATCH(UsagePerHour!RF$4,Sales!$D$3:$ABF$3,0))/RF$2*INDEX(Usage!$D$5:$ABF$11,MATCH(UsagePerHour!$B$36,Usage!$C$5:$C$11,0),MATCH(UsagePerHour!RF$4,Usage!$D$3:$ABF$3,0)),"")</f>
        <v>0</v>
      </c>
      <c r="RG45" s="6">
        <f>IFERROR(INDEX(Sales!$D$5:$ABF$18,MATCH(UsagePerHour!$B45,Sales!$C$5:$C$18,0),MATCH(UsagePerHour!RG$4,Sales!$D$3:$ABF$3,0))/RG$2*INDEX(Usage!$D$5:$ABF$11,MATCH(UsagePerHour!$B$36,Usage!$C$5:$C$11,0),MATCH(UsagePerHour!RG$4,Usage!$D$3:$ABF$3,0)),"")</f>
        <v>0.92129053212797052</v>
      </c>
      <c r="RH45" s="6">
        <f>IFERROR(INDEX(Sales!$D$5:$ABF$18,MATCH(UsagePerHour!$B45,Sales!$C$5:$C$18,0),MATCH(UsagePerHour!RH$4,Sales!$D$3:$ABF$3,0))/RH$2*INDEX(Usage!$D$5:$ABF$11,MATCH(UsagePerHour!$B$36,Usage!$C$5:$C$11,0),MATCH(UsagePerHour!RH$4,Usage!$D$3:$ABF$3,0)),"")</f>
        <v>2.5236769262094354</v>
      </c>
      <c r="RI45" s="6">
        <f>IFERROR(INDEX(Sales!$D$5:$ABF$18,MATCH(UsagePerHour!$B45,Sales!$C$5:$C$18,0),MATCH(UsagePerHour!RI$4,Sales!$D$3:$ABF$3,0))/RI$2*INDEX(Usage!$D$5:$ABF$11,MATCH(UsagePerHour!$B$36,Usage!$C$5:$C$11,0),MATCH(UsagePerHour!RI$4,Usage!$D$3:$ABF$3,0)),"")</f>
        <v>7.4564212485057624</v>
      </c>
      <c r="RJ45" s="6">
        <f>IFERROR(INDEX(Sales!$D$5:$ABF$18,MATCH(UsagePerHour!$B45,Sales!$C$5:$C$18,0),MATCH(UsagePerHour!RJ$4,Sales!$D$3:$ABF$3,0))/RJ$2*INDEX(Usage!$D$5:$ABF$11,MATCH(UsagePerHour!$B$36,Usage!$C$5:$C$11,0),MATCH(UsagePerHour!RJ$4,Usage!$D$3:$ABF$3,0)),"")</f>
        <v>5.5894775228109843</v>
      </c>
      <c r="RK45" s="6">
        <f>IFERROR(INDEX(Sales!$D$5:$ABF$18,MATCH(UsagePerHour!$B45,Sales!$C$5:$C$18,0),MATCH(UsagePerHour!RK$4,Sales!$D$3:$ABF$3,0))/RK$2*INDEX(Usage!$D$5:$ABF$11,MATCH(UsagePerHour!$B$36,Usage!$C$5:$C$11,0),MATCH(UsagePerHour!RK$4,Usage!$D$3:$ABF$3,0)),"")</f>
        <v>4.0673335017343515</v>
      </c>
      <c r="RL45" s="6">
        <f>IFERROR(INDEX(Sales!$D$5:$ABF$18,MATCH(UsagePerHour!$B45,Sales!$C$5:$C$18,0),MATCH(UsagePerHour!RL$4,Sales!$D$3:$ABF$3,0))/RL$2*INDEX(Usage!$D$5:$ABF$11,MATCH(UsagePerHour!$B$36,Usage!$C$5:$C$11,0),MATCH(UsagePerHour!RL$4,Usage!$D$3:$ABF$3,0)),"")</f>
        <v>0.36601390126930172</v>
      </c>
      <c r="RM45" s="6">
        <f>IFERROR(INDEX(Sales!$D$5:$ABF$18,MATCH(UsagePerHour!$B45,Sales!$C$5:$C$18,0),MATCH(UsagePerHour!RM$4,Sales!$D$3:$ABF$3,0))/RM$2*INDEX(Usage!$D$5:$ABF$11,MATCH(UsagePerHour!$B$36,Usage!$C$5:$C$11,0),MATCH(UsagePerHour!RM$4,Usage!$D$3:$ABF$3,0)),"")</f>
        <v>2.0230969693709251</v>
      </c>
      <c r="RN45" s="6">
        <f>IFERROR(INDEX(Sales!$D$5:$ABF$18,MATCH(UsagePerHour!$B45,Sales!$C$5:$C$18,0),MATCH(UsagePerHour!RN$4,Sales!$D$3:$ABF$3,0))/RN$2*INDEX(Usage!$D$5:$ABF$11,MATCH(UsagePerHour!$B$36,Usage!$C$5:$C$11,0),MATCH(UsagePerHour!RN$4,Usage!$D$3:$ABF$3,0)),"")</f>
        <v>3.5321276521698781</v>
      </c>
      <c r="RO45" s="6">
        <f>IFERROR(INDEX(Sales!$D$5:$ABF$18,MATCH(UsagePerHour!$B45,Sales!$C$5:$C$18,0),MATCH(UsagePerHour!RO$4,Sales!$D$3:$ABF$3,0))/RO$2*INDEX(Usage!$D$5:$ABF$11,MATCH(UsagePerHour!$B$36,Usage!$C$5:$C$11,0),MATCH(UsagePerHour!RO$4,Usage!$D$3:$ABF$3,0)),"")</f>
        <v>6.4957590149631654</v>
      </c>
      <c r="RP45" s="6">
        <f>IFERROR(INDEX(Sales!$D$5:$ABF$18,MATCH(UsagePerHour!$B45,Sales!$C$5:$C$18,0),MATCH(UsagePerHour!RP$4,Sales!$D$3:$ABF$3,0))/RP$2*INDEX(Usage!$D$5:$ABF$11,MATCH(UsagePerHour!$B$36,Usage!$C$5:$C$11,0),MATCH(UsagePerHour!RP$4,Usage!$D$3:$ABF$3,0)),"")</f>
        <v>13.812114453967959</v>
      </c>
      <c r="RQ45" s="6">
        <f>IFERROR(INDEX(Sales!$D$5:$ABF$18,MATCH(UsagePerHour!$B45,Sales!$C$5:$C$18,0),MATCH(UsagePerHour!RQ$4,Sales!$D$3:$ABF$3,0))/RQ$2*INDEX(Usage!$D$5:$ABF$11,MATCH(UsagePerHour!$B$36,Usage!$C$5:$C$11,0),MATCH(UsagePerHour!RQ$4,Usage!$D$3:$ABF$3,0)),"")</f>
        <v>3.333794079564524</v>
      </c>
      <c r="RR45" s="6">
        <f>IFERROR(INDEX(Sales!$D$5:$ABF$18,MATCH(UsagePerHour!$B45,Sales!$C$5:$C$18,0),MATCH(UsagePerHour!RR$4,Sales!$D$3:$ABF$3,0))/RR$2*INDEX(Usage!$D$5:$ABF$11,MATCH(UsagePerHour!$B$36,Usage!$C$5:$C$11,0),MATCH(UsagePerHour!RR$4,Usage!$D$3:$ABF$3,0)),"")</f>
        <v>2.798226102842547</v>
      </c>
      <c r="RS45" s="6">
        <f>IFERROR(INDEX(Sales!$D$5:$ABF$18,MATCH(UsagePerHour!$B45,Sales!$C$5:$C$18,0),MATCH(UsagePerHour!RS$4,Sales!$D$3:$ABF$3,0))/RS$2*INDEX(Usage!$D$5:$ABF$11,MATCH(UsagePerHour!$B$36,Usage!$C$5:$C$11,0),MATCH(UsagePerHour!RS$4,Usage!$D$3:$ABF$3,0)),"")</f>
        <v>2.6775698114508883</v>
      </c>
      <c r="RT45" s="6">
        <f>IFERROR(INDEX(Sales!$D$5:$ABF$18,MATCH(UsagePerHour!$B45,Sales!$C$5:$C$18,0),MATCH(UsagePerHour!RT$4,Sales!$D$3:$ABF$3,0))/RT$2*INDEX(Usage!$D$5:$ABF$11,MATCH(UsagePerHour!$B$36,Usage!$C$5:$C$11,0),MATCH(UsagePerHour!RT$4,Usage!$D$3:$ABF$3,0)),"")</f>
        <v>2.9531096948955775</v>
      </c>
      <c r="RU45" s="6">
        <f>IFERROR(INDEX(Sales!$D$5:$ABF$18,MATCH(UsagePerHour!$B45,Sales!$C$5:$C$18,0),MATCH(UsagePerHour!RU$4,Sales!$D$3:$ABF$3,0))/RU$2*INDEX(Usage!$D$5:$ABF$11,MATCH(UsagePerHour!$B$36,Usage!$C$5:$C$11,0),MATCH(UsagePerHour!RU$4,Usage!$D$3:$ABF$3,0)),"")</f>
        <v>1.6380183660595853</v>
      </c>
      <c r="RV45" s="6">
        <f>IFERROR(INDEX(Sales!$D$5:$ABF$18,MATCH(UsagePerHour!$B45,Sales!$C$5:$C$18,0),MATCH(UsagePerHour!RV$4,Sales!$D$3:$ABF$3,0))/RV$2*INDEX(Usage!$D$5:$ABF$11,MATCH(UsagePerHour!$B$36,Usage!$C$5:$C$11,0),MATCH(UsagePerHour!RV$4,Usage!$D$3:$ABF$3,0)),"")</f>
        <v>9.6846499216525288</v>
      </c>
      <c r="RW45" s="6">
        <f>IFERROR(INDEX(Sales!$D$5:$ABF$18,MATCH(UsagePerHour!$B45,Sales!$C$5:$C$18,0),MATCH(UsagePerHour!RW$4,Sales!$D$3:$ABF$3,0))/RW$2*INDEX(Usage!$D$5:$ABF$11,MATCH(UsagePerHour!$B$36,Usage!$C$5:$C$11,0),MATCH(UsagePerHour!RW$4,Usage!$D$3:$ABF$3,0)),"")</f>
        <v>3.5437079461328445</v>
      </c>
      <c r="RX45" s="6">
        <f>IFERROR(INDEX(Sales!$D$5:$ABF$18,MATCH(UsagePerHour!$B45,Sales!$C$5:$C$18,0),MATCH(UsagePerHour!RX$4,Sales!$D$3:$ABF$3,0))/RX$2*INDEX(Usage!$D$5:$ABF$11,MATCH(UsagePerHour!$B$36,Usage!$C$5:$C$11,0),MATCH(UsagePerHour!RX$4,Usage!$D$3:$ABF$3,0)),"")</f>
        <v>6.1047593332930274</v>
      </c>
      <c r="RY45" s="6">
        <f>IFERROR(INDEX(Sales!$D$5:$ABF$18,MATCH(UsagePerHour!$B45,Sales!$C$5:$C$18,0),MATCH(UsagePerHour!RY$4,Sales!$D$3:$ABF$3,0))/RY$2*INDEX(Usage!$D$5:$ABF$11,MATCH(UsagePerHour!$B$36,Usage!$C$5:$C$11,0),MATCH(UsagePerHour!RY$4,Usage!$D$3:$ABF$3,0)),"")</f>
        <v>5.7099948264110534</v>
      </c>
      <c r="RZ45" s="6">
        <f>IFERROR(INDEX(Sales!$D$5:$ABF$18,MATCH(UsagePerHour!$B45,Sales!$C$5:$C$18,0),MATCH(UsagePerHour!RZ$4,Sales!$D$3:$ABF$3,0))/RZ$2*INDEX(Usage!$D$5:$ABF$11,MATCH(UsagePerHour!$B$36,Usage!$C$5:$C$11,0),MATCH(UsagePerHour!RZ$4,Usage!$D$3:$ABF$3,0)),"")</f>
        <v>8.7802788188864458</v>
      </c>
      <c r="SA45" s="6">
        <f>IFERROR(INDEX(Sales!$D$5:$ABF$18,MATCH(UsagePerHour!$B45,Sales!$C$5:$C$18,0),MATCH(UsagePerHour!SA$4,Sales!$D$3:$ABF$3,0))/SA$2*INDEX(Usage!$D$5:$ABF$11,MATCH(UsagePerHour!$B$36,Usage!$C$5:$C$11,0),MATCH(UsagePerHour!SA$4,Usage!$D$3:$ABF$3,0)),"")</f>
        <v>7.5364235029556177</v>
      </c>
      <c r="SB45" s="6">
        <f>IFERROR(INDEX(Sales!$D$5:$ABF$18,MATCH(UsagePerHour!$B45,Sales!$C$5:$C$18,0),MATCH(UsagePerHour!SB$4,Sales!$D$3:$ABF$3,0))/SB$2*INDEX(Usage!$D$5:$ABF$11,MATCH(UsagePerHour!$B$36,Usage!$C$5:$C$11,0),MATCH(UsagePerHour!SB$4,Usage!$D$3:$ABF$3,0)),"")</f>
        <v>1.1468944703620207</v>
      </c>
      <c r="SC45" s="6">
        <f>IFERROR(INDEX(Sales!$D$5:$ABF$18,MATCH(UsagePerHour!$B45,Sales!$C$5:$C$18,0),MATCH(UsagePerHour!SC$4,Sales!$D$3:$ABF$3,0))/SC$2*INDEX(Usage!$D$5:$ABF$11,MATCH(UsagePerHour!$B$36,Usage!$C$5:$C$11,0),MATCH(UsagePerHour!SC$4,Usage!$D$3:$ABF$3,0)),"")</f>
        <v>5.2616884084322697</v>
      </c>
      <c r="SD45" s="6">
        <f>IFERROR(INDEX(Sales!$D$5:$ABF$18,MATCH(UsagePerHour!$B45,Sales!$C$5:$C$18,0),MATCH(UsagePerHour!SD$4,Sales!$D$3:$ABF$3,0))/SD$2*INDEX(Usage!$D$5:$ABF$11,MATCH(UsagePerHour!$B$36,Usage!$C$5:$C$11,0),MATCH(UsagePerHour!SD$4,Usage!$D$3:$ABF$3,0)),"")</f>
        <v>3.6743654118242199</v>
      </c>
      <c r="SE45" s="6">
        <f>IFERROR(INDEX(Sales!$D$5:$ABF$18,MATCH(UsagePerHour!$B45,Sales!$C$5:$C$18,0),MATCH(UsagePerHour!SE$4,Sales!$D$3:$ABF$3,0))/SE$2*INDEX(Usage!$D$5:$ABF$11,MATCH(UsagePerHour!$B$36,Usage!$C$5:$C$11,0),MATCH(UsagePerHour!SE$4,Usage!$D$3:$ABF$3,0)),"")</f>
        <v>5.6065329342481531</v>
      </c>
      <c r="SF45" s="6">
        <f>IFERROR(INDEX(Sales!$D$5:$ABF$18,MATCH(UsagePerHour!$B45,Sales!$C$5:$C$18,0),MATCH(UsagePerHour!SF$4,Sales!$D$3:$ABF$3,0))/SF$2*INDEX(Usage!$D$5:$ABF$11,MATCH(UsagePerHour!$B$36,Usage!$C$5:$C$11,0),MATCH(UsagePerHour!SF$4,Usage!$D$3:$ABF$3,0)),"")</f>
        <v>5.3035532762923472</v>
      </c>
      <c r="SG45" s="6" t="str">
        <f>IFERROR(INDEX(Sales!$D$5:$ABF$18,MATCH(UsagePerHour!$B45,Sales!$C$5:$C$18,0),MATCH(UsagePerHour!SG$4,Sales!$D$3:$ABF$3,0))/SG$2*INDEX(Usage!$D$5:$ABF$11,MATCH(UsagePerHour!$B$36,Usage!$C$5:$C$11,0),MATCH(UsagePerHour!SG$4,Usage!$D$3:$ABF$3,0)),"")</f>
        <v/>
      </c>
      <c r="SH45" s="6" t="str">
        <f>IFERROR(INDEX(Sales!$D$5:$ABF$18,MATCH(UsagePerHour!$B45,Sales!$C$5:$C$18,0),MATCH(UsagePerHour!SH$4,Sales!$D$3:$ABF$3,0))/SH$2*INDEX(Usage!$D$5:$ABF$11,MATCH(UsagePerHour!$B$36,Usage!$C$5:$C$11,0),MATCH(UsagePerHour!SH$4,Usage!$D$3:$ABF$3,0)),"")</f>
        <v/>
      </c>
      <c r="SI45" s="6" t="str">
        <f>IFERROR(INDEX(Sales!$D$5:$ABF$18,MATCH(UsagePerHour!$B45,Sales!$C$5:$C$18,0),MATCH(UsagePerHour!SI$4,Sales!$D$3:$ABF$3,0))/SI$2*INDEX(Usage!$D$5:$ABF$11,MATCH(UsagePerHour!$B$36,Usage!$C$5:$C$11,0),MATCH(UsagePerHour!SI$4,Usage!$D$3:$ABF$3,0)),"")</f>
        <v/>
      </c>
      <c r="SJ45" s="6" t="str">
        <f>IFERROR(INDEX(Sales!$D$5:$ABF$18,MATCH(UsagePerHour!$B45,Sales!$C$5:$C$18,0),MATCH(UsagePerHour!SJ$4,Sales!$D$3:$ABF$3,0))/SJ$2*INDEX(Usage!$D$5:$ABF$11,MATCH(UsagePerHour!$B$36,Usage!$C$5:$C$11,0),MATCH(UsagePerHour!SJ$4,Usage!$D$3:$ABF$3,0)),"")</f>
        <v/>
      </c>
      <c r="SK45" s="6" t="str">
        <f>IFERROR(INDEX(Sales!$D$5:$ABF$18,MATCH(UsagePerHour!$B45,Sales!$C$5:$C$18,0),MATCH(UsagePerHour!SK$4,Sales!$D$3:$ABF$3,0))/SK$2*INDEX(Usage!$D$5:$ABF$11,MATCH(UsagePerHour!$B$36,Usage!$C$5:$C$11,0),MATCH(UsagePerHour!SK$4,Usage!$D$3:$ABF$3,0)),"")</f>
        <v/>
      </c>
      <c r="SL45" s="6" t="str">
        <f>IFERROR(INDEX(Sales!$D$5:$ABF$18,MATCH(UsagePerHour!$B45,Sales!$C$5:$C$18,0),MATCH(UsagePerHour!SL$4,Sales!$D$3:$ABF$3,0))/SL$2*INDEX(Usage!$D$5:$ABF$11,MATCH(UsagePerHour!$B$36,Usage!$C$5:$C$11,0),MATCH(UsagePerHour!SL$4,Usage!$D$3:$ABF$3,0)),"")</f>
        <v/>
      </c>
      <c r="SM45" s="6" t="str">
        <f>IFERROR(INDEX(Sales!$D$5:$ABF$18,MATCH(UsagePerHour!$B45,Sales!$C$5:$C$18,0),MATCH(UsagePerHour!SM$4,Sales!$D$3:$ABF$3,0))/SM$2*INDEX(Usage!$D$5:$ABF$11,MATCH(UsagePerHour!$B$36,Usage!$C$5:$C$11,0),MATCH(UsagePerHour!SM$4,Usage!$D$3:$ABF$3,0)),"")</f>
        <v/>
      </c>
      <c r="SN45" s="6" t="str">
        <f>IFERROR(INDEX(Sales!$D$5:$ABF$18,MATCH(UsagePerHour!$B45,Sales!$C$5:$C$18,0),MATCH(UsagePerHour!SN$4,Sales!$D$3:$ABF$3,0))/SN$2*INDEX(Usage!$D$5:$ABF$11,MATCH(UsagePerHour!$B$36,Usage!$C$5:$C$11,0),MATCH(UsagePerHour!SN$4,Usage!$D$3:$ABF$3,0)),"")</f>
        <v/>
      </c>
      <c r="SO45" s="6" t="str">
        <f>IFERROR(INDEX(Sales!$D$5:$ABF$18,MATCH(UsagePerHour!$B45,Sales!$C$5:$C$18,0),MATCH(UsagePerHour!SO$4,Sales!$D$3:$ABF$3,0))/SO$2*INDEX(Usage!$D$5:$ABF$11,MATCH(UsagePerHour!$B$36,Usage!$C$5:$C$11,0),MATCH(UsagePerHour!SO$4,Usage!$D$3:$ABF$3,0)),"")</f>
        <v/>
      </c>
      <c r="SP45" s="6" t="str">
        <f>IFERROR(INDEX(Sales!$D$5:$ABF$18,MATCH(UsagePerHour!$B45,Sales!$C$5:$C$18,0),MATCH(UsagePerHour!SP$4,Sales!$D$3:$ABF$3,0))/SP$2*INDEX(Usage!$D$5:$ABF$11,MATCH(UsagePerHour!$B$36,Usage!$C$5:$C$11,0),MATCH(UsagePerHour!SP$4,Usage!$D$3:$ABF$3,0)),"")</f>
        <v/>
      </c>
      <c r="SQ45" s="6" t="str">
        <f>IFERROR(INDEX(Sales!$D$5:$ABF$18,MATCH(UsagePerHour!$B45,Sales!$C$5:$C$18,0),MATCH(UsagePerHour!SQ$4,Sales!$D$3:$ABF$3,0))/SQ$2*INDEX(Usage!$D$5:$ABF$11,MATCH(UsagePerHour!$B$36,Usage!$C$5:$C$11,0),MATCH(UsagePerHour!SQ$4,Usage!$D$3:$ABF$3,0)),"")</f>
        <v/>
      </c>
      <c r="SR45" s="6" t="str">
        <f>IFERROR(INDEX(Sales!$D$5:$ABF$18,MATCH(UsagePerHour!$B45,Sales!$C$5:$C$18,0),MATCH(UsagePerHour!SR$4,Sales!$D$3:$ABF$3,0))/SR$2*INDEX(Usage!$D$5:$ABF$11,MATCH(UsagePerHour!$B$36,Usage!$C$5:$C$11,0),MATCH(UsagePerHour!SR$4,Usage!$D$3:$ABF$3,0)),"")</f>
        <v/>
      </c>
      <c r="SS45" s="6" t="str">
        <f>IFERROR(INDEX(Sales!$D$5:$ABF$18,MATCH(UsagePerHour!$B45,Sales!$C$5:$C$18,0),MATCH(UsagePerHour!SS$4,Sales!$D$3:$ABF$3,0))/SS$2*INDEX(Usage!$D$5:$ABF$11,MATCH(UsagePerHour!$B$36,Usage!$C$5:$C$11,0),MATCH(UsagePerHour!SS$4,Usage!$D$3:$ABF$3,0)),"")</f>
        <v/>
      </c>
      <c r="ST45" s="6" t="str">
        <f>IFERROR(INDEX(Sales!$D$5:$ABF$18,MATCH(UsagePerHour!$B45,Sales!$C$5:$C$18,0),MATCH(UsagePerHour!ST$4,Sales!$D$3:$ABF$3,0))/ST$2*INDEX(Usage!$D$5:$ABF$11,MATCH(UsagePerHour!$B$36,Usage!$C$5:$C$11,0),MATCH(UsagePerHour!ST$4,Usage!$D$3:$ABF$3,0)),"")</f>
        <v/>
      </c>
      <c r="SU45" s="6" t="str">
        <f>IFERROR(INDEX(Sales!$D$5:$ABF$18,MATCH(UsagePerHour!$B45,Sales!$C$5:$C$18,0),MATCH(UsagePerHour!SU$4,Sales!$D$3:$ABF$3,0))/SU$2*INDEX(Usage!$D$5:$ABF$11,MATCH(UsagePerHour!$B$36,Usage!$C$5:$C$11,0),MATCH(UsagePerHour!SU$4,Usage!$D$3:$ABF$3,0)),"")</f>
        <v/>
      </c>
      <c r="SV45" s="6" t="str">
        <f>IFERROR(INDEX(Sales!$D$5:$ABF$18,MATCH(UsagePerHour!$B45,Sales!$C$5:$C$18,0),MATCH(UsagePerHour!SV$4,Sales!$D$3:$ABF$3,0))/SV$2*INDEX(Usage!$D$5:$ABF$11,MATCH(UsagePerHour!$B$36,Usage!$C$5:$C$11,0),MATCH(UsagePerHour!SV$4,Usage!$D$3:$ABF$3,0)),"")</f>
        <v/>
      </c>
      <c r="SW45" s="6" t="str">
        <f>IFERROR(INDEX(Sales!$D$5:$ABF$18,MATCH(UsagePerHour!$B45,Sales!$C$5:$C$18,0),MATCH(UsagePerHour!SW$4,Sales!$D$3:$ABF$3,0))/SW$2*INDEX(Usage!$D$5:$ABF$11,MATCH(UsagePerHour!$B$36,Usage!$C$5:$C$11,0),MATCH(UsagePerHour!SW$4,Usage!$D$3:$ABF$3,0)),"")</f>
        <v/>
      </c>
      <c r="SX45" s="6" t="str">
        <f>IFERROR(INDEX(Sales!$D$5:$ABF$18,MATCH(UsagePerHour!$B45,Sales!$C$5:$C$18,0),MATCH(UsagePerHour!SX$4,Sales!$D$3:$ABF$3,0))/SX$2*INDEX(Usage!$D$5:$ABF$11,MATCH(UsagePerHour!$B$36,Usage!$C$5:$C$11,0),MATCH(UsagePerHour!SX$4,Usage!$D$3:$ABF$3,0)),"")</f>
        <v/>
      </c>
      <c r="SY45" s="6" t="str">
        <f>IFERROR(INDEX(Sales!$D$5:$ABF$18,MATCH(UsagePerHour!$B45,Sales!$C$5:$C$18,0),MATCH(UsagePerHour!SY$4,Sales!$D$3:$ABF$3,0))/SY$2*INDEX(Usage!$D$5:$ABF$11,MATCH(UsagePerHour!$B$36,Usage!$C$5:$C$11,0),MATCH(UsagePerHour!SY$4,Usage!$D$3:$ABF$3,0)),"")</f>
        <v/>
      </c>
      <c r="SZ45" s="6" t="str">
        <f>IFERROR(INDEX(Sales!$D$5:$ABF$18,MATCH(UsagePerHour!$B45,Sales!$C$5:$C$18,0),MATCH(UsagePerHour!SZ$4,Sales!$D$3:$ABF$3,0))/SZ$2*INDEX(Usage!$D$5:$ABF$11,MATCH(UsagePerHour!$B$36,Usage!$C$5:$C$11,0),MATCH(UsagePerHour!SZ$4,Usage!$D$3:$ABF$3,0)),"")</f>
        <v/>
      </c>
      <c r="TA45" s="6" t="str">
        <f>IFERROR(INDEX(Sales!$D$5:$ABF$18,MATCH(UsagePerHour!$B45,Sales!$C$5:$C$18,0),MATCH(UsagePerHour!TA$4,Sales!$D$3:$ABF$3,0))/TA$2*INDEX(Usage!$D$5:$ABF$11,MATCH(UsagePerHour!$B$36,Usage!$C$5:$C$11,0),MATCH(UsagePerHour!TA$4,Usage!$D$3:$ABF$3,0)),"")</f>
        <v/>
      </c>
      <c r="TB45" s="6" t="str">
        <f>IFERROR(INDEX(Sales!$D$5:$ABF$18,MATCH(UsagePerHour!$B45,Sales!$C$5:$C$18,0),MATCH(UsagePerHour!TB$4,Sales!$D$3:$ABF$3,0))/TB$2*INDEX(Usage!$D$5:$ABF$11,MATCH(UsagePerHour!$B$36,Usage!$C$5:$C$11,0),MATCH(UsagePerHour!TB$4,Usage!$D$3:$ABF$3,0)),"")</f>
        <v/>
      </c>
      <c r="TC45" s="6" t="str">
        <f>IFERROR(INDEX(Sales!$D$5:$ABF$18,MATCH(UsagePerHour!$B45,Sales!$C$5:$C$18,0),MATCH(UsagePerHour!TC$4,Sales!$D$3:$ABF$3,0))/TC$2*INDEX(Usage!$D$5:$ABF$11,MATCH(UsagePerHour!$B$36,Usage!$C$5:$C$11,0),MATCH(UsagePerHour!TC$4,Usage!$D$3:$ABF$3,0)),"")</f>
        <v/>
      </c>
      <c r="TD45" s="6" t="str">
        <f>IFERROR(INDEX(Sales!$D$5:$ABF$18,MATCH(UsagePerHour!$B45,Sales!$C$5:$C$18,0),MATCH(UsagePerHour!TD$4,Sales!$D$3:$ABF$3,0))/TD$2*INDEX(Usage!$D$5:$ABF$11,MATCH(UsagePerHour!$B$36,Usage!$C$5:$C$11,0),MATCH(UsagePerHour!TD$4,Usage!$D$3:$ABF$3,0)),"")</f>
        <v/>
      </c>
      <c r="TE45" s="6" t="str">
        <f>IFERROR(INDEX(Sales!$D$5:$ABF$18,MATCH(UsagePerHour!$B45,Sales!$C$5:$C$18,0),MATCH(UsagePerHour!TE$4,Sales!$D$3:$ABF$3,0))/TE$2*INDEX(Usage!$D$5:$ABF$11,MATCH(UsagePerHour!$B$36,Usage!$C$5:$C$11,0),MATCH(UsagePerHour!TE$4,Usage!$D$3:$ABF$3,0)),"")</f>
        <v/>
      </c>
      <c r="TF45" s="6" t="str">
        <f>IFERROR(INDEX(Sales!$D$5:$ABF$18,MATCH(UsagePerHour!$B45,Sales!$C$5:$C$18,0),MATCH(UsagePerHour!TF$4,Sales!$D$3:$ABF$3,0))/TF$2*INDEX(Usage!$D$5:$ABF$11,MATCH(UsagePerHour!$B$36,Usage!$C$5:$C$11,0),MATCH(UsagePerHour!TF$4,Usage!$D$3:$ABF$3,0)),"")</f>
        <v/>
      </c>
      <c r="TG45" s="6" t="str">
        <f>IFERROR(INDEX(Sales!$D$5:$ABF$18,MATCH(UsagePerHour!$B45,Sales!$C$5:$C$18,0),MATCH(UsagePerHour!TG$4,Sales!$D$3:$ABF$3,0))/TG$2*INDEX(Usage!$D$5:$ABF$11,MATCH(UsagePerHour!$B$36,Usage!$C$5:$C$11,0),MATCH(UsagePerHour!TG$4,Usage!$D$3:$ABF$3,0)),"")</f>
        <v/>
      </c>
      <c r="TH45" s="6" t="str">
        <f>IFERROR(INDEX(Sales!$D$5:$ABF$18,MATCH(UsagePerHour!$B45,Sales!$C$5:$C$18,0),MATCH(UsagePerHour!TH$4,Sales!$D$3:$ABF$3,0))/TH$2*INDEX(Usage!$D$5:$ABF$11,MATCH(UsagePerHour!$B$36,Usage!$C$5:$C$11,0),MATCH(UsagePerHour!TH$4,Usage!$D$3:$ABF$3,0)),"")</f>
        <v/>
      </c>
      <c r="TI45" s="6" t="str">
        <f>IFERROR(INDEX(Sales!$D$5:$ABF$18,MATCH(UsagePerHour!$B45,Sales!$C$5:$C$18,0),MATCH(UsagePerHour!TI$4,Sales!$D$3:$ABF$3,0))/TI$2*INDEX(Usage!$D$5:$ABF$11,MATCH(UsagePerHour!$B$36,Usage!$C$5:$C$11,0),MATCH(UsagePerHour!TI$4,Usage!$D$3:$ABF$3,0)),"")</f>
        <v/>
      </c>
      <c r="TJ45" s="6" t="str">
        <f>IFERROR(INDEX(Sales!$D$5:$ABF$18,MATCH(UsagePerHour!$B45,Sales!$C$5:$C$18,0),MATCH(UsagePerHour!TJ$4,Sales!$D$3:$ABF$3,0))/TJ$2*INDEX(Usage!$D$5:$ABF$11,MATCH(UsagePerHour!$B$36,Usage!$C$5:$C$11,0),MATCH(UsagePerHour!TJ$4,Usage!$D$3:$ABF$3,0)),"")</f>
        <v/>
      </c>
      <c r="TK45" s="6" t="str">
        <f>IFERROR(INDEX(Sales!$D$5:$ABF$18,MATCH(UsagePerHour!$B45,Sales!$C$5:$C$18,0),MATCH(UsagePerHour!TK$4,Sales!$D$3:$ABF$3,0))/TK$2*INDEX(Usage!$D$5:$ABF$11,MATCH(UsagePerHour!$B$36,Usage!$C$5:$C$11,0),MATCH(UsagePerHour!TK$4,Usage!$D$3:$ABF$3,0)),"")</f>
        <v/>
      </c>
      <c r="TL45" s="6" t="str">
        <f>IFERROR(INDEX(Sales!$D$5:$ABF$18,MATCH(UsagePerHour!$B45,Sales!$C$5:$C$18,0),MATCH(UsagePerHour!TL$4,Sales!$D$3:$ABF$3,0))/TL$2*INDEX(Usage!$D$5:$ABF$11,MATCH(UsagePerHour!$B$36,Usage!$C$5:$C$11,0),MATCH(UsagePerHour!TL$4,Usage!$D$3:$ABF$3,0)),"")</f>
        <v/>
      </c>
      <c r="TM45" s="6" t="str">
        <f>IFERROR(INDEX(Sales!$D$5:$ABF$18,MATCH(UsagePerHour!$B45,Sales!$C$5:$C$18,0),MATCH(UsagePerHour!TM$4,Sales!$D$3:$ABF$3,0))/TM$2*INDEX(Usage!$D$5:$ABF$11,MATCH(UsagePerHour!$B$36,Usage!$C$5:$C$11,0),MATCH(UsagePerHour!TM$4,Usage!$D$3:$ABF$3,0)),"")</f>
        <v/>
      </c>
      <c r="TN45" s="6" t="str">
        <f>IFERROR(INDEX(Sales!$D$5:$ABF$18,MATCH(UsagePerHour!$B45,Sales!$C$5:$C$18,0),MATCH(UsagePerHour!TN$4,Sales!$D$3:$ABF$3,0))/TN$2*INDEX(Usage!$D$5:$ABF$11,MATCH(UsagePerHour!$B$36,Usage!$C$5:$C$11,0),MATCH(UsagePerHour!TN$4,Usage!$D$3:$ABF$3,0)),"")</f>
        <v/>
      </c>
      <c r="TO45" s="6" t="str">
        <f>IFERROR(INDEX(Sales!$D$5:$ABF$18,MATCH(UsagePerHour!$B45,Sales!$C$5:$C$18,0),MATCH(UsagePerHour!TO$4,Sales!$D$3:$ABF$3,0))/TO$2*INDEX(Usage!$D$5:$ABF$11,MATCH(UsagePerHour!$B$36,Usage!$C$5:$C$11,0),MATCH(UsagePerHour!TO$4,Usage!$D$3:$ABF$3,0)),"")</f>
        <v/>
      </c>
      <c r="TP45" s="6" t="str">
        <f>IFERROR(INDEX(Sales!$D$5:$ABF$18,MATCH(UsagePerHour!$B45,Sales!$C$5:$C$18,0),MATCH(UsagePerHour!TP$4,Sales!$D$3:$ABF$3,0))/TP$2*INDEX(Usage!$D$5:$ABF$11,MATCH(UsagePerHour!$B$36,Usage!$C$5:$C$11,0),MATCH(UsagePerHour!TP$4,Usage!$D$3:$ABF$3,0)),"")</f>
        <v/>
      </c>
      <c r="TQ45" s="6" t="str">
        <f>IFERROR(INDEX(Sales!$D$5:$ABF$18,MATCH(UsagePerHour!$B45,Sales!$C$5:$C$18,0),MATCH(UsagePerHour!TQ$4,Sales!$D$3:$ABF$3,0))/TQ$2*INDEX(Usage!$D$5:$ABF$11,MATCH(UsagePerHour!$B$36,Usage!$C$5:$C$11,0),MATCH(UsagePerHour!TQ$4,Usage!$D$3:$ABF$3,0)),"")</f>
        <v/>
      </c>
      <c r="TR45" s="6" t="str">
        <f>IFERROR(INDEX(Sales!$D$5:$ABF$18,MATCH(UsagePerHour!$B45,Sales!$C$5:$C$18,0),MATCH(UsagePerHour!TR$4,Sales!$D$3:$ABF$3,0))/TR$2*INDEX(Usage!$D$5:$ABF$11,MATCH(UsagePerHour!$B$36,Usage!$C$5:$C$11,0),MATCH(UsagePerHour!TR$4,Usage!$D$3:$ABF$3,0)),"")</f>
        <v/>
      </c>
      <c r="TS45" s="6" t="str">
        <f>IFERROR(INDEX(Sales!$D$5:$ABF$18,MATCH(UsagePerHour!$B45,Sales!$C$5:$C$18,0),MATCH(UsagePerHour!TS$4,Sales!$D$3:$ABF$3,0))/TS$2*INDEX(Usage!$D$5:$ABF$11,MATCH(UsagePerHour!$B$36,Usage!$C$5:$C$11,0),MATCH(UsagePerHour!TS$4,Usage!$D$3:$ABF$3,0)),"")</f>
        <v/>
      </c>
      <c r="TT45" s="6" t="str">
        <f>IFERROR(INDEX(Sales!$D$5:$ABF$18,MATCH(UsagePerHour!$B45,Sales!$C$5:$C$18,0),MATCH(UsagePerHour!TT$4,Sales!$D$3:$ABF$3,0))/TT$2*INDEX(Usage!$D$5:$ABF$11,MATCH(UsagePerHour!$B$36,Usage!$C$5:$C$11,0),MATCH(UsagePerHour!TT$4,Usage!$D$3:$ABF$3,0)),"")</f>
        <v/>
      </c>
      <c r="TU45" s="6" t="str">
        <f>IFERROR(INDEX(Sales!$D$5:$ABF$18,MATCH(UsagePerHour!$B45,Sales!$C$5:$C$18,0),MATCH(UsagePerHour!TU$4,Sales!$D$3:$ABF$3,0))/TU$2*INDEX(Usage!$D$5:$ABF$11,MATCH(UsagePerHour!$B$36,Usage!$C$5:$C$11,0),MATCH(UsagePerHour!TU$4,Usage!$D$3:$ABF$3,0)),"")</f>
        <v/>
      </c>
      <c r="TV45" s="6" t="str">
        <f>IFERROR(INDEX(Sales!$D$5:$ABF$18,MATCH(UsagePerHour!$B45,Sales!$C$5:$C$18,0),MATCH(UsagePerHour!TV$4,Sales!$D$3:$ABF$3,0))/TV$2*INDEX(Usage!$D$5:$ABF$11,MATCH(UsagePerHour!$B$36,Usage!$C$5:$C$11,0),MATCH(UsagePerHour!TV$4,Usage!$D$3:$ABF$3,0)),"")</f>
        <v/>
      </c>
      <c r="TW45" s="6" t="str">
        <f>IFERROR(INDEX(Sales!$D$5:$ABF$18,MATCH(UsagePerHour!$B45,Sales!$C$5:$C$18,0),MATCH(UsagePerHour!TW$4,Sales!$D$3:$ABF$3,0))/TW$2*INDEX(Usage!$D$5:$ABF$11,MATCH(UsagePerHour!$B$36,Usage!$C$5:$C$11,0),MATCH(UsagePerHour!TW$4,Usage!$D$3:$ABF$3,0)),"")</f>
        <v/>
      </c>
      <c r="TX45" s="6" t="str">
        <f>IFERROR(INDEX(Sales!$D$5:$ABF$18,MATCH(UsagePerHour!$B45,Sales!$C$5:$C$18,0),MATCH(UsagePerHour!TX$4,Sales!$D$3:$ABF$3,0))/TX$2*INDEX(Usage!$D$5:$ABF$11,MATCH(UsagePerHour!$B$36,Usage!$C$5:$C$11,0),MATCH(UsagePerHour!TX$4,Usage!$D$3:$ABF$3,0)),"")</f>
        <v/>
      </c>
      <c r="TY45" s="6" t="str">
        <f>IFERROR(INDEX(Sales!$D$5:$ABF$18,MATCH(UsagePerHour!$B45,Sales!$C$5:$C$18,0),MATCH(UsagePerHour!TY$4,Sales!$D$3:$ABF$3,0))/TY$2*INDEX(Usage!$D$5:$ABF$11,MATCH(UsagePerHour!$B$36,Usage!$C$5:$C$11,0),MATCH(UsagePerHour!TY$4,Usage!$D$3:$ABF$3,0)),"")</f>
        <v/>
      </c>
      <c r="TZ45" s="6" t="str">
        <f>IFERROR(INDEX(Sales!$D$5:$ABF$18,MATCH(UsagePerHour!$B45,Sales!$C$5:$C$18,0),MATCH(UsagePerHour!TZ$4,Sales!$D$3:$ABF$3,0))/TZ$2*INDEX(Usage!$D$5:$ABF$11,MATCH(UsagePerHour!$B$36,Usage!$C$5:$C$11,0),MATCH(UsagePerHour!TZ$4,Usage!$D$3:$ABF$3,0)),"")</f>
        <v/>
      </c>
      <c r="UA45" s="6" t="str">
        <f>IFERROR(INDEX(Sales!$D$5:$ABF$18,MATCH(UsagePerHour!$B45,Sales!$C$5:$C$18,0),MATCH(UsagePerHour!UA$4,Sales!$D$3:$ABF$3,0))/UA$2*INDEX(Usage!$D$5:$ABF$11,MATCH(UsagePerHour!$B$36,Usage!$C$5:$C$11,0),MATCH(UsagePerHour!UA$4,Usage!$D$3:$ABF$3,0)),"")</f>
        <v/>
      </c>
      <c r="UB45" s="6" t="str">
        <f>IFERROR(INDEX(Sales!$D$5:$ABF$18,MATCH(UsagePerHour!$B45,Sales!$C$5:$C$18,0),MATCH(UsagePerHour!UB$4,Sales!$D$3:$ABF$3,0))/UB$2*INDEX(Usage!$D$5:$ABF$11,MATCH(UsagePerHour!$B$36,Usage!$C$5:$C$11,0),MATCH(UsagePerHour!UB$4,Usage!$D$3:$ABF$3,0)),"")</f>
        <v/>
      </c>
      <c r="UC45" s="6" t="str">
        <f>IFERROR(INDEX(Sales!$D$5:$ABF$18,MATCH(UsagePerHour!$B45,Sales!$C$5:$C$18,0),MATCH(UsagePerHour!UC$4,Sales!$D$3:$ABF$3,0))/UC$2*INDEX(Usage!$D$5:$ABF$11,MATCH(UsagePerHour!$B$36,Usage!$C$5:$C$11,0),MATCH(UsagePerHour!UC$4,Usage!$D$3:$ABF$3,0)),"")</f>
        <v/>
      </c>
      <c r="UD45" s="6" t="str">
        <f>IFERROR(INDEX(Sales!$D$5:$ABF$18,MATCH(UsagePerHour!$B45,Sales!$C$5:$C$18,0),MATCH(UsagePerHour!UD$4,Sales!$D$3:$ABF$3,0))/UD$2*INDEX(Usage!$D$5:$ABF$11,MATCH(UsagePerHour!$B$36,Usage!$C$5:$C$11,0),MATCH(UsagePerHour!UD$4,Usage!$D$3:$ABF$3,0)),"")</f>
        <v/>
      </c>
      <c r="UE45" s="6" t="str">
        <f>IFERROR(INDEX(Sales!$D$5:$ABF$18,MATCH(UsagePerHour!$B45,Sales!$C$5:$C$18,0),MATCH(UsagePerHour!UE$4,Sales!$D$3:$ABF$3,0))/UE$2*INDEX(Usage!$D$5:$ABF$11,MATCH(UsagePerHour!$B$36,Usage!$C$5:$C$11,0),MATCH(UsagePerHour!UE$4,Usage!$D$3:$ABF$3,0)),"")</f>
        <v/>
      </c>
      <c r="UF45" s="6" t="str">
        <f>IFERROR(INDEX(Sales!$D$5:$ABF$18,MATCH(UsagePerHour!$B45,Sales!$C$5:$C$18,0),MATCH(UsagePerHour!UF$4,Sales!$D$3:$ABF$3,0))/UF$2*INDEX(Usage!$D$5:$ABF$11,MATCH(UsagePerHour!$B$36,Usage!$C$5:$C$11,0),MATCH(UsagePerHour!UF$4,Usage!$D$3:$ABF$3,0)),"")</f>
        <v/>
      </c>
      <c r="UG45" s="6" t="str">
        <f>IFERROR(INDEX(Sales!$D$5:$ABF$18,MATCH(UsagePerHour!$B45,Sales!$C$5:$C$18,0),MATCH(UsagePerHour!UG$4,Sales!$D$3:$ABF$3,0))/UG$2*INDEX(Usage!$D$5:$ABF$11,MATCH(UsagePerHour!$B$36,Usage!$C$5:$C$11,0),MATCH(UsagePerHour!UG$4,Usage!$D$3:$ABF$3,0)),"")</f>
        <v/>
      </c>
      <c r="UH45" s="6" t="str">
        <f>IFERROR(INDEX(Sales!$D$5:$ABF$18,MATCH(UsagePerHour!$B45,Sales!$C$5:$C$18,0),MATCH(UsagePerHour!UH$4,Sales!$D$3:$ABF$3,0))/UH$2*INDEX(Usage!$D$5:$ABF$11,MATCH(UsagePerHour!$B$36,Usage!$C$5:$C$11,0),MATCH(UsagePerHour!UH$4,Usage!$D$3:$ABF$3,0)),"")</f>
        <v/>
      </c>
      <c r="UI45" s="6" t="str">
        <f>IFERROR(INDEX(Sales!$D$5:$ABF$18,MATCH(UsagePerHour!$B45,Sales!$C$5:$C$18,0),MATCH(UsagePerHour!UI$4,Sales!$D$3:$ABF$3,0))/UI$2*INDEX(Usage!$D$5:$ABF$11,MATCH(UsagePerHour!$B$36,Usage!$C$5:$C$11,0),MATCH(UsagePerHour!UI$4,Usage!$D$3:$ABF$3,0)),"")</f>
        <v/>
      </c>
      <c r="UJ45" s="6" t="str">
        <f>IFERROR(INDEX(Sales!$D$5:$ABF$18,MATCH(UsagePerHour!$B45,Sales!$C$5:$C$18,0),MATCH(UsagePerHour!UJ$4,Sales!$D$3:$ABF$3,0))/UJ$2*INDEX(Usage!$D$5:$ABF$11,MATCH(UsagePerHour!$B$36,Usage!$C$5:$C$11,0),MATCH(UsagePerHour!UJ$4,Usage!$D$3:$ABF$3,0)),"")</f>
        <v/>
      </c>
      <c r="UK45" s="6" t="str">
        <f>IFERROR(INDEX(Sales!$D$5:$ABF$18,MATCH(UsagePerHour!$B45,Sales!$C$5:$C$18,0),MATCH(UsagePerHour!UK$4,Sales!$D$3:$ABF$3,0))/UK$2*INDEX(Usage!$D$5:$ABF$11,MATCH(UsagePerHour!$B$36,Usage!$C$5:$C$11,0),MATCH(UsagePerHour!UK$4,Usage!$D$3:$ABF$3,0)),"")</f>
        <v/>
      </c>
      <c r="UL45" s="6" t="str">
        <f>IFERROR(INDEX(Sales!$D$5:$ABF$18,MATCH(UsagePerHour!$B45,Sales!$C$5:$C$18,0),MATCH(UsagePerHour!UL$4,Sales!$D$3:$ABF$3,0))/UL$2*INDEX(Usage!$D$5:$ABF$11,MATCH(UsagePerHour!$B$36,Usage!$C$5:$C$11,0),MATCH(UsagePerHour!UL$4,Usage!$D$3:$ABF$3,0)),"")</f>
        <v/>
      </c>
      <c r="UM45" s="6" t="str">
        <f>IFERROR(INDEX(Sales!$D$5:$ABF$18,MATCH(UsagePerHour!$B45,Sales!$C$5:$C$18,0),MATCH(UsagePerHour!UM$4,Sales!$D$3:$ABF$3,0))/UM$2*INDEX(Usage!$D$5:$ABF$11,MATCH(UsagePerHour!$B$36,Usage!$C$5:$C$11,0),MATCH(UsagePerHour!UM$4,Usage!$D$3:$ABF$3,0)),"")</f>
        <v/>
      </c>
      <c r="UN45" s="6" t="str">
        <f>IFERROR(INDEX(Sales!$D$5:$ABF$18,MATCH(UsagePerHour!$B45,Sales!$C$5:$C$18,0),MATCH(UsagePerHour!UN$4,Sales!$D$3:$ABF$3,0))/UN$2*INDEX(Usage!$D$5:$ABF$11,MATCH(UsagePerHour!$B$36,Usage!$C$5:$C$11,0),MATCH(UsagePerHour!UN$4,Usage!$D$3:$ABF$3,0)),"")</f>
        <v/>
      </c>
      <c r="UO45" s="6" t="str">
        <f>IFERROR(INDEX(Sales!$D$5:$ABF$18,MATCH(UsagePerHour!$B45,Sales!$C$5:$C$18,0),MATCH(UsagePerHour!UO$4,Sales!$D$3:$ABF$3,0))/UO$2*INDEX(Usage!$D$5:$ABF$11,MATCH(UsagePerHour!$B$36,Usage!$C$5:$C$11,0),MATCH(UsagePerHour!UO$4,Usage!$D$3:$ABF$3,0)),"")</f>
        <v/>
      </c>
      <c r="UP45" s="6" t="str">
        <f>IFERROR(INDEX(Sales!$D$5:$ABF$18,MATCH(UsagePerHour!$B45,Sales!$C$5:$C$18,0),MATCH(UsagePerHour!UP$4,Sales!$D$3:$ABF$3,0))/UP$2*INDEX(Usage!$D$5:$ABF$11,MATCH(UsagePerHour!$B$36,Usage!$C$5:$C$11,0),MATCH(UsagePerHour!UP$4,Usage!$D$3:$ABF$3,0)),"")</f>
        <v/>
      </c>
      <c r="UQ45" s="6" t="str">
        <f>IFERROR(INDEX(Sales!$D$5:$ABF$18,MATCH(UsagePerHour!$B45,Sales!$C$5:$C$18,0),MATCH(UsagePerHour!UQ$4,Sales!$D$3:$ABF$3,0))/UQ$2*INDEX(Usage!$D$5:$ABF$11,MATCH(UsagePerHour!$B$36,Usage!$C$5:$C$11,0),MATCH(UsagePerHour!UQ$4,Usage!$D$3:$ABF$3,0)),"")</f>
        <v/>
      </c>
      <c r="UR45" s="6" t="str">
        <f>IFERROR(INDEX(Sales!$D$5:$ABF$18,MATCH(UsagePerHour!$B45,Sales!$C$5:$C$18,0),MATCH(UsagePerHour!UR$4,Sales!$D$3:$ABF$3,0))/UR$2*INDEX(Usage!$D$5:$ABF$11,MATCH(UsagePerHour!$B$36,Usage!$C$5:$C$11,0),MATCH(UsagePerHour!UR$4,Usage!$D$3:$ABF$3,0)),"")</f>
        <v/>
      </c>
      <c r="US45" s="6" t="str">
        <f>IFERROR(INDEX(Sales!$D$5:$ABF$18,MATCH(UsagePerHour!$B45,Sales!$C$5:$C$18,0),MATCH(UsagePerHour!US$4,Sales!$D$3:$ABF$3,0))/US$2*INDEX(Usage!$D$5:$ABF$11,MATCH(UsagePerHour!$B$36,Usage!$C$5:$C$11,0),MATCH(UsagePerHour!US$4,Usage!$D$3:$ABF$3,0)),"")</f>
        <v/>
      </c>
      <c r="UT45" s="6" t="str">
        <f>IFERROR(INDEX(Sales!$D$5:$ABF$18,MATCH(UsagePerHour!$B45,Sales!$C$5:$C$18,0),MATCH(UsagePerHour!UT$4,Sales!$D$3:$ABF$3,0))/UT$2*INDEX(Usage!$D$5:$ABF$11,MATCH(UsagePerHour!$B$36,Usage!$C$5:$C$11,0),MATCH(UsagePerHour!UT$4,Usage!$D$3:$ABF$3,0)),"")</f>
        <v/>
      </c>
      <c r="UU45" s="6" t="str">
        <f>IFERROR(INDEX(Sales!$D$5:$ABF$18,MATCH(UsagePerHour!$B45,Sales!$C$5:$C$18,0),MATCH(UsagePerHour!UU$4,Sales!$D$3:$ABF$3,0))/UU$2*INDEX(Usage!$D$5:$ABF$11,MATCH(UsagePerHour!$B$36,Usage!$C$5:$C$11,0),MATCH(UsagePerHour!UU$4,Usage!$D$3:$ABF$3,0)),"")</f>
        <v/>
      </c>
      <c r="UV45" s="6" t="str">
        <f>IFERROR(INDEX(Sales!$D$5:$ABF$18,MATCH(UsagePerHour!$B45,Sales!$C$5:$C$18,0),MATCH(UsagePerHour!UV$4,Sales!$D$3:$ABF$3,0))/UV$2*INDEX(Usage!$D$5:$ABF$11,MATCH(UsagePerHour!$B$36,Usage!$C$5:$C$11,0),MATCH(UsagePerHour!UV$4,Usage!$D$3:$ABF$3,0)),"")</f>
        <v/>
      </c>
      <c r="UW45" s="6" t="str">
        <f>IFERROR(INDEX(Sales!$D$5:$ABF$18,MATCH(UsagePerHour!$B45,Sales!$C$5:$C$18,0),MATCH(UsagePerHour!UW$4,Sales!$D$3:$ABF$3,0))/UW$2*INDEX(Usage!$D$5:$ABF$11,MATCH(UsagePerHour!$B$36,Usage!$C$5:$C$11,0),MATCH(UsagePerHour!UW$4,Usage!$D$3:$ABF$3,0)),"")</f>
        <v/>
      </c>
      <c r="UX45" s="6" t="str">
        <f>IFERROR(INDEX(Sales!$D$5:$ABF$18,MATCH(UsagePerHour!$B45,Sales!$C$5:$C$18,0),MATCH(UsagePerHour!UX$4,Sales!$D$3:$ABF$3,0))/UX$2*INDEX(Usage!$D$5:$ABF$11,MATCH(UsagePerHour!$B$36,Usage!$C$5:$C$11,0),MATCH(UsagePerHour!UX$4,Usage!$D$3:$ABF$3,0)),"")</f>
        <v/>
      </c>
      <c r="UY45" s="6" t="str">
        <f>IFERROR(INDEX(Sales!$D$5:$ABF$18,MATCH(UsagePerHour!$B45,Sales!$C$5:$C$18,0),MATCH(UsagePerHour!UY$4,Sales!$D$3:$ABF$3,0))/UY$2*INDEX(Usage!$D$5:$ABF$11,MATCH(UsagePerHour!$B$36,Usage!$C$5:$C$11,0),MATCH(UsagePerHour!UY$4,Usage!$D$3:$ABF$3,0)),"")</f>
        <v/>
      </c>
      <c r="UZ45" s="6" t="str">
        <f>IFERROR(INDEX(Sales!$D$5:$ABF$18,MATCH(UsagePerHour!$B45,Sales!$C$5:$C$18,0),MATCH(UsagePerHour!UZ$4,Sales!$D$3:$ABF$3,0))/UZ$2*INDEX(Usage!$D$5:$ABF$11,MATCH(UsagePerHour!$B$36,Usage!$C$5:$C$11,0),MATCH(UsagePerHour!UZ$4,Usage!$D$3:$ABF$3,0)),"")</f>
        <v/>
      </c>
      <c r="VA45" s="6" t="str">
        <f>IFERROR(INDEX(Sales!$D$5:$ABF$18,MATCH(UsagePerHour!$B45,Sales!$C$5:$C$18,0),MATCH(UsagePerHour!VA$4,Sales!$D$3:$ABF$3,0))/VA$2*INDEX(Usage!$D$5:$ABF$11,MATCH(UsagePerHour!$B$36,Usage!$C$5:$C$11,0),MATCH(UsagePerHour!VA$4,Usage!$D$3:$ABF$3,0)),"")</f>
        <v/>
      </c>
      <c r="VB45" s="6" t="str">
        <f>IFERROR(INDEX(Sales!$D$5:$ABF$18,MATCH(UsagePerHour!$B45,Sales!$C$5:$C$18,0),MATCH(UsagePerHour!VB$4,Sales!$D$3:$ABF$3,0))/VB$2*INDEX(Usage!$D$5:$ABF$11,MATCH(UsagePerHour!$B$36,Usage!$C$5:$C$11,0),MATCH(UsagePerHour!VB$4,Usage!$D$3:$ABF$3,0)),"")</f>
        <v/>
      </c>
      <c r="VC45" s="6" t="str">
        <f>IFERROR(INDEX(Sales!$D$5:$ABF$18,MATCH(UsagePerHour!$B45,Sales!$C$5:$C$18,0),MATCH(UsagePerHour!VC$4,Sales!$D$3:$ABF$3,0))/VC$2*INDEX(Usage!$D$5:$ABF$11,MATCH(UsagePerHour!$B$36,Usage!$C$5:$C$11,0),MATCH(UsagePerHour!VC$4,Usage!$D$3:$ABF$3,0)),"")</f>
        <v/>
      </c>
      <c r="VD45" s="6" t="str">
        <f>IFERROR(INDEX(Sales!$D$5:$ABF$18,MATCH(UsagePerHour!$B45,Sales!$C$5:$C$18,0),MATCH(UsagePerHour!VD$4,Sales!$D$3:$ABF$3,0))/VD$2*INDEX(Usage!$D$5:$ABF$11,MATCH(UsagePerHour!$B$36,Usage!$C$5:$C$11,0),MATCH(UsagePerHour!VD$4,Usage!$D$3:$ABF$3,0)),"")</f>
        <v/>
      </c>
      <c r="VE45" s="6" t="str">
        <f>IFERROR(INDEX(Sales!$D$5:$ABF$18,MATCH(UsagePerHour!$B45,Sales!$C$5:$C$18,0),MATCH(UsagePerHour!VE$4,Sales!$D$3:$ABF$3,0))/VE$2*INDEX(Usage!$D$5:$ABF$11,MATCH(UsagePerHour!$B$36,Usage!$C$5:$C$11,0),MATCH(UsagePerHour!VE$4,Usage!$D$3:$ABF$3,0)),"")</f>
        <v/>
      </c>
      <c r="VF45" s="6" t="str">
        <f>IFERROR(INDEX(Sales!$D$5:$ABF$18,MATCH(UsagePerHour!$B45,Sales!$C$5:$C$18,0),MATCH(UsagePerHour!VF$4,Sales!$D$3:$ABF$3,0))/VF$2*INDEX(Usage!$D$5:$ABF$11,MATCH(UsagePerHour!$B$36,Usage!$C$5:$C$11,0),MATCH(UsagePerHour!VF$4,Usage!$D$3:$ABF$3,0)),"")</f>
        <v/>
      </c>
      <c r="VG45" s="6" t="str">
        <f>IFERROR(INDEX(Sales!$D$5:$ABF$18,MATCH(UsagePerHour!$B45,Sales!$C$5:$C$18,0),MATCH(UsagePerHour!VG$4,Sales!$D$3:$ABF$3,0))/VG$2*INDEX(Usage!$D$5:$ABF$11,MATCH(UsagePerHour!$B$36,Usage!$C$5:$C$11,0),MATCH(UsagePerHour!VG$4,Usage!$D$3:$ABF$3,0)),"")</f>
        <v/>
      </c>
      <c r="VH45" s="6" t="str">
        <f>IFERROR(INDEX(Sales!$D$5:$ABF$18,MATCH(UsagePerHour!$B45,Sales!$C$5:$C$18,0),MATCH(UsagePerHour!VH$4,Sales!$D$3:$ABF$3,0))/VH$2*INDEX(Usage!$D$5:$ABF$11,MATCH(UsagePerHour!$B$36,Usage!$C$5:$C$11,0),MATCH(UsagePerHour!VH$4,Usage!$D$3:$ABF$3,0)),"")</f>
        <v/>
      </c>
      <c r="VI45" s="6" t="str">
        <f>IFERROR(INDEX(Sales!$D$5:$ABF$18,MATCH(UsagePerHour!$B45,Sales!$C$5:$C$18,0),MATCH(UsagePerHour!VI$4,Sales!$D$3:$ABF$3,0))/VI$2*INDEX(Usage!$D$5:$ABF$11,MATCH(UsagePerHour!$B$36,Usage!$C$5:$C$11,0),MATCH(UsagePerHour!VI$4,Usage!$D$3:$ABF$3,0)),"")</f>
        <v/>
      </c>
      <c r="VJ45" s="6" t="str">
        <f>IFERROR(INDEX(Sales!$D$5:$ABF$18,MATCH(UsagePerHour!$B45,Sales!$C$5:$C$18,0),MATCH(UsagePerHour!VJ$4,Sales!$D$3:$ABF$3,0))/VJ$2*INDEX(Usage!$D$5:$ABF$11,MATCH(UsagePerHour!$B$36,Usage!$C$5:$C$11,0),MATCH(UsagePerHour!VJ$4,Usage!$D$3:$ABF$3,0)),"")</f>
        <v/>
      </c>
      <c r="VK45" s="6" t="str">
        <f>IFERROR(INDEX(Sales!$D$5:$ABF$18,MATCH(UsagePerHour!$B45,Sales!$C$5:$C$18,0),MATCH(UsagePerHour!VK$4,Sales!$D$3:$ABF$3,0))/VK$2*INDEX(Usage!$D$5:$ABF$11,MATCH(UsagePerHour!$B$36,Usage!$C$5:$C$11,0),MATCH(UsagePerHour!VK$4,Usage!$D$3:$ABF$3,0)),"")</f>
        <v/>
      </c>
      <c r="VL45" s="6" t="str">
        <f>IFERROR(INDEX(Sales!$D$5:$ABF$18,MATCH(UsagePerHour!$B45,Sales!$C$5:$C$18,0),MATCH(UsagePerHour!VL$4,Sales!$D$3:$ABF$3,0))/VL$2*INDEX(Usage!$D$5:$ABF$11,MATCH(UsagePerHour!$B$36,Usage!$C$5:$C$11,0),MATCH(UsagePerHour!VL$4,Usage!$D$3:$ABF$3,0)),"")</f>
        <v/>
      </c>
      <c r="VM45" s="6" t="str">
        <f>IFERROR(INDEX(Sales!$D$5:$ABF$18,MATCH(UsagePerHour!$B45,Sales!$C$5:$C$18,0),MATCH(UsagePerHour!VM$4,Sales!$D$3:$ABF$3,0))/VM$2*INDEX(Usage!$D$5:$ABF$11,MATCH(UsagePerHour!$B$36,Usage!$C$5:$C$11,0),MATCH(UsagePerHour!VM$4,Usage!$D$3:$ABF$3,0)),"")</f>
        <v/>
      </c>
      <c r="VN45" s="6" t="str">
        <f>IFERROR(INDEX(Sales!$D$5:$ABF$18,MATCH(UsagePerHour!$B45,Sales!$C$5:$C$18,0),MATCH(UsagePerHour!VN$4,Sales!$D$3:$ABF$3,0))/VN$2*INDEX(Usage!$D$5:$ABF$11,MATCH(UsagePerHour!$B$36,Usage!$C$5:$C$11,0),MATCH(UsagePerHour!VN$4,Usage!$D$3:$ABF$3,0)),"")</f>
        <v/>
      </c>
      <c r="VO45" s="6" t="str">
        <f>IFERROR(INDEX(Sales!$D$5:$ABF$18,MATCH(UsagePerHour!$B45,Sales!$C$5:$C$18,0),MATCH(UsagePerHour!VO$4,Sales!$D$3:$ABF$3,0))/VO$2*INDEX(Usage!$D$5:$ABF$11,MATCH(UsagePerHour!$B$36,Usage!$C$5:$C$11,0),MATCH(UsagePerHour!VO$4,Usage!$D$3:$ABF$3,0)),"")</f>
        <v/>
      </c>
      <c r="VP45" s="6" t="str">
        <f>IFERROR(INDEX(Sales!$D$5:$ABF$18,MATCH(UsagePerHour!$B45,Sales!$C$5:$C$18,0),MATCH(UsagePerHour!VP$4,Sales!$D$3:$ABF$3,0))/VP$2*INDEX(Usage!$D$5:$ABF$11,MATCH(UsagePerHour!$B$36,Usage!$C$5:$C$11,0),MATCH(UsagePerHour!VP$4,Usage!$D$3:$ABF$3,0)),"")</f>
        <v/>
      </c>
      <c r="VQ45" s="6" t="str">
        <f>IFERROR(INDEX(Sales!$D$5:$ABF$18,MATCH(UsagePerHour!$B45,Sales!$C$5:$C$18,0),MATCH(UsagePerHour!VQ$4,Sales!$D$3:$ABF$3,0))/VQ$2*INDEX(Usage!$D$5:$ABF$11,MATCH(UsagePerHour!$B$36,Usage!$C$5:$C$11,0),MATCH(UsagePerHour!VQ$4,Usage!$D$3:$ABF$3,0)),"")</f>
        <v/>
      </c>
      <c r="VR45" s="6" t="str">
        <f>IFERROR(INDEX(Sales!$D$5:$ABF$18,MATCH(UsagePerHour!$B45,Sales!$C$5:$C$18,0),MATCH(UsagePerHour!VR$4,Sales!$D$3:$ABF$3,0))/VR$2*INDEX(Usage!$D$5:$ABF$11,MATCH(UsagePerHour!$B$36,Usage!$C$5:$C$11,0),MATCH(UsagePerHour!VR$4,Usage!$D$3:$ABF$3,0)),"")</f>
        <v/>
      </c>
      <c r="VS45" s="6" t="str">
        <f>IFERROR(INDEX(Sales!$D$5:$ABF$18,MATCH(UsagePerHour!$B45,Sales!$C$5:$C$18,0),MATCH(UsagePerHour!VS$4,Sales!$D$3:$ABF$3,0))/VS$2*INDEX(Usage!$D$5:$ABF$11,MATCH(UsagePerHour!$B$36,Usage!$C$5:$C$11,0),MATCH(UsagePerHour!VS$4,Usage!$D$3:$ABF$3,0)),"")</f>
        <v/>
      </c>
      <c r="VT45" s="6" t="str">
        <f>IFERROR(INDEX(Sales!$D$5:$ABF$18,MATCH(UsagePerHour!$B45,Sales!$C$5:$C$18,0),MATCH(UsagePerHour!VT$4,Sales!$D$3:$ABF$3,0))/VT$2*INDEX(Usage!$D$5:$ABF$11,MATCH(UsagePerHour!$B$36,Usage!$C$5:$C$11,0),MATCH(UsagePerHour!VT$4,Usage!$D$3:$ABF$3,0)),"")</f>
        <v/>
      </c>
      <c r="VU45" s="6" t="str">
        <f>IFERROR(INDEX(Sales!$D$5:$ABF$18,MATCH(UsagePerHour!$B45,Sales!$C$5:$C$18,0),MATCH(UsagePerHour!VU$4,Sales!$D$3:$ABF$3,0))/VU$2*INDEX(Usage!$D$5:$ABF$11,MATCH(UsagePerHour!$B$36,Usage!$C$5:$C$11,0),MATCH(UsagePerHour!VU$4,Usage!$D$3:$ABF$3,0)),"")</f>
        <v/>
      </c>
      <c r="VV45" s="6" t="str">
        <f>IFERROR(INDEX(Sales!$D$5:$ABF$18,MATCH(UsagePerHour!$B45,Sales!$C$5:$C$18,0),MATCH(UsagePerHour!VV$4,Sales!$D$3:$ABF$3,0))/VV$2*INDEX(Usage!$D$5:$ABF$11,MATCH(UsagePerHour!$B$36,Usage!$C$5:$C$11,0),MATCH(UsagePerHour!VV$4,Usage!$D$3:$ABF$3,0)),"")</f>
        <v/>
      </c>
      <c r="VW45" s="6" t="str">
        <f>IFERROR(INDEX(Sales!$D$5:$ABF$18,MATCH(UsagePerHour!$B45,Sales!$C$5:$C$18,0),MATCH(UsagePerHour!VW$4,Sales!$D$3:$ABF$3,0))/VW$2*INDEX(Usage!$D$5:$ABF$11,MATCH(UsagePerHour!$B$36,Usage!$C$5:$C$11,0),MATCH(UsagePerHour!VW$4,Usage!$D$3:$ABF$3,0)),"")</f>
        <v/>
      </c>
      <c r="VX45" s="6" t="str">
        <f>IFERROR(INDEX(Sales!$D$5:$ABF$18,MATCH(UsagePerHour!$B45,Sales!$C$5:$C$18,0),MATCH(UsagePerHour!VX$4,Sales!$D$3:$ABF$3,0))/VX$2*INDEX(Usage!$D$5:$ABF$11,MATCH(UsagePerHour!$B$36,Usage!$C$5:$C$11,0),MATCH(UsagePerHour!VX$4,Usage!$D$3:$ABF$3,0)),"")</f>
        <v/>
      </c>
      <c r="VY45" s="6" t="str">
        <f>IFERROR(INDEX(Sales!$D$5:$ABF$18,MATCH(UsagePerHour!$B45,Sales!$C$5:$C$18,0),MATCH(UsagePerHour!VY$4,Sales!$D$3:$ABF$3,0))/VY$2*INDEX(Usage!$D$5:$ABF$11,MATCH(UsagePerHour!$B$36,Usage!$C$5:$C$11,0),MATCH(UsagePerHour!VY$4,Usage!$D$3:$ABF$3,0)),"")</f>
        <v/>
      </c>
      <c r="VZ45" s="6" t="str">
        <f>IFERROR(INDEX(Sales!$D$5:$ABF$18,MATCH(UsagePerHour!$B45,Sales!$C$5:$C$18,0),MATCH(UsagePerHour!VZ$4,Sales!$D$3:$ABF$3,0))/VZ$2*INDEX(Usage!$D$5:$ABF$11,MATCH(UsagePerHour!$B$36,Usage!$C$5:$C$11,0),MATCH(UsagePerHour!VZ$4,Usage!$D$3:$ABF$3,0)),"")</f>
        <v/>
      </c>
      <c r="WA45" s="6" t="str">
        <f>IFERROR(INDEX(Sales!$D$5:$ABF$18,MATCH(UsagePerHour!$B45,Sales!$C$5:$C$18,0),MATCH(UsagePerHour!WA$4,Sales!$D$3:$ABF$3,0))/WA$2*INDEX(Usage!$D$5:$ABF$11,MATCH(UsagePerHour!$B$36,Usage!$C$5:$C$11,0),MATCH(UsagePerHour!WA$4,Usage!$D$3:$ABF$3,0)),"")</f>
        <v/>
      </c>
      <c r="WB45" s="6" t="str">
        <f>IFERROR(INDEX(Sales!$D$5:$ABF$18,MATCH(UsagePerHour!$B45,Sales!$C$5:$C$18,0),MATCH(UsagePerHour!WB$4,Sales!$D$3:$ABF$3,0))/WB$2*INDEX(Usage!$D$5:$ABF$11,MATCH(UsagePerHour!$B$36,Usage!$C$5:$C$11,0),MATCH(UsagePerHour!WB$4,Usage!$D$3:$ABF$3,0)),"")</f>
        <v/>
      </c>
      <c r="WC45" s="6" t="str">
        <f>IFERROR(INDEX(Sales!$D$5:$ABF$18,MATCH(UsagePerHour!$B45,Sales!$C$5:$C$18,0),MATCH(UsagePerHour!WC$4,Sales!$D$3:$ABF$3,0))/WC$2*INDEX(Usage!$D$5:$ABF$11,MATCH(UsagePerHour!$B$36,Usage!$C$5:$C$11,0),MATCH(UsagePerHour!WC$4,Usage!$D$3:$ABF$3,0)),"")</f>
        <v/>
      </c>
      <c r="WD45" s="6" t="str">
        <f>IFERROR(INDEX(Sales!$D$5:$ABF$18,MATCH(UsagePerHour!$B45,Sales!$C$5:$C$18,0),MATCH(UsagePerHour!WD$4,Sales!$D$3:$ABF$3,0))/WD$2*INDEX(Usage!$D$5:$ABF$11,MATCH(UsagePerHour!$B$36,Usage!$C$5:$C$11,0),MATCH(UsagePerHour!WD$4,Usage!$D$3:$ABF$3,0)),"")</f>
        <v/>
      </c>
      <c r="WE45" s="6" t="str">
        <f>IFERROR(INDEX(Sales!$D$5:$ABF$18,MATCH(UsagePerHour!$B45,Sales!$C$5:$C$18,0),MATCH(UsagePerHour!WE$4,Sales!$D$3:$ABF$3,0))/WE$2*INDEX(Usage!$D$5:$ABF$11,MATCH(UsagePerHour!$B$36,Usage!$C$5:$C$11,0),MATCH(UsagePerHour!WE$4,Usage!$D$3:$ABF$3,0)),"")</f>
        <v/>
      </c>
      <c r="WF45" s="6" t="str">
        <f>IFERROR(INDEX(Sales!$D$5:$ABF$18,MATCH(UsagePerHour!$B45,Sales!$C$5:$C$18,0),MATCH(UsagePerHour!WF$4,Sales!$D$3:$ABF$3,0))/WF$2*INDEX(Usage!$D$5:$ABF$11,MATCH(UsagePerHour!$B$36,Usage!$C$5:$C$11,0),MATCH(UsagePerHour!WF$4,Usage!$D$3:$ABF$3,0)),"")</f>
        <v/>
      </c>
      <c r="WG45" s="6" t="str">
        <f>IFERROR(INDEX(Sales!$D$5:$ABF$18,MATCH(UsagePerHour!$B45,Sales!$C$5:$C$18,0),MATCH(UsagePerHour!WG$4,Sales!$D$3:$ABF$3,0))/WG$2*INDEX(Usage!$D$5:$ABF$11,MATCH(UsagePerHour!$B$36,Usage!$C$5:$C$11,0),MATCH(UsagePerHour!WG$4,Usage!$D$3:$ABF$3,0)),"")</f>
        <v/>
      </c>
      <c r="WH45" s="6" t="str">
        <f>IFERROR(INDEX(Sales!$D$5:$ABF$18,MATCH(UsagePerHour!$B45,Sales!$C$5:$C$18,0),MATCH(UsagePerHour!WH$4,Sales!$D$3:$ABF$3,0))/WH$2*INDEX(Usage!$D$5:$ABF$11,MATCH(UsagePerHour!$B$36,Usage!$C$5:$C$11,0),MATCH(UsagePerHour!WH$4,Usage!$D$3:$ABF$3,0)),"")</f>
        <v/>
      </c>
      <c r="WI45" s="6" t="str">
        <f>IFERROR(INDEX(Sales!$D$5:$ABF$18,MATCH(UsagePerHour!$B45,Sales!$C$5:$C$18,0),MATCH(UsagePerHour!WI$4,Sales!$D$3:$ABF$3,0))/WI$2*INDEX(Usage!$D$5:$ABF$11,MATCH(UsagePerHour!$B$36,Usage!$C$5:$C$11,0),MATCH(UsagePerHour!WI$4,Usage!$D$3:$ABF$3,0)),"")</f>
        <v/>
      </c>
      <c r="WJ45" s="6" t="str">
        <f>IFERROR(INDEX(Sales!$D$5:$ABF$18,MATCH(UsagePerHour!$B45,Sales!$C$5:$C$18,0),MATCH(UsagePerHour!WJ$4,Sales!$D$3:$ABF$3,0))/WJ$2*INDEX(Usage!$D$5:$ABF$11,MATCH(UsagePerHour!$B$36,Usage!$C$5:$C$11,0),MATCH(UsagePerHour!WJ$4,Usage!$D$3:$ABF$3,0)),"")</f>
        <v/>
      </c>
      <c r="WK45" s="6" t="str">
        <f>IFERROR(INDEX(Sales!$D$5:$ABF$18,MATCH(UsagePerHour!$B45,Sales!$C$5:$C$18,0),MATCH(UsagePerHour!WK$4,Sales!$D$3:$ABF$3,0))/WK$2*INDEX(Usage!$D$5:$ABF$11,MATCH(UsagePerHour!$B$36,Usage!$C$5:$C$11,0),MATCH(UsagePerHour!WK$4,Usage!$D$3:$ABF$3,0)),"")</f>
        <v/>
      </c>
      <c r="WL45" s="6" t="str">
        <f>IFERROR(INDEX(Sales!$D$5:$ABF$18,MATCH(UsagePerHour!$B45,Sales!$C$5:$C$18,0),MATCH(UsagePerHour!WL$4,Sales!$D$3:$ABF$3,0))/WL$2*INDEX(Usage!$D$5:$ABF$11,MATCH(UsagePerHour!$B$36,Usage!$C$5:$C$11,0),MATCH(UsagePerHour!WL$4,Usage!$D$3:$ABF$3,0)),"")</f>
        <v/>
      </c>
      <c r="WM45" s="6" t="str">
        <f>IFERROR(INDEX(Sales!$D$5:$ABF$18,MATCH(UsagePerHour!$B45,Sales!$C$5:$C$18,0),MATCH(UsagePerHour!WM$4,Sales!$D$3:$ABF$3,0))/WM$2*INDEX(Usage!$D$5:$ABF$11,MATCH(UsagePerHour!$B$36,Usage!$C$5:$C$11,0),MATCH(UsagePerHour!WM$4,Usage!$D$3:$ABF$3,0)),"")</f>
        <v/>
      </c>
      <c r="WN45" s="6" t="str">
        <f>IFERROR(INDEX(Sales!$D$5:$ABF$18,MATCH(UsagePerHour!$B45,Sales!$C$5:$C$18,0),MATCH(UsagePerHour!WN$4,Sales!$D$3:$ABF$3,0))/WN$2*INDEX(Usage!$D$5:$ABF$11,MATCH(UsagePerHour!$B$36,Usage!$C$5:$C$11,0),MATCH(UsagePerHour!WN$4,Usage!$D$3:$ABF$3,0)),"")</f>
        <v/>
      </c>
      <c r="WO45" s="6" t="str">
        <f>IFERROR(INDEX(Sales!$D$5:$ABF$18,MATCH(UsagePerHour!$B45,Sales!$C$5:$C$18,0),MATCH(UsagePerHour!WO$4,Sales!$D$3:$ABF$3,0))/WO$2*INDEX(Usage!$D$5:$ABF$11,MATCH(UsagePerHour!$B$36,Usage!$C$5:$C$11,0),MATCH(UsagePerHour!WO$4,Usage!$D$3:$ABF$3,0)),"")</f>
        <v/>
      </c>
      <c r="WP45" s="6" t="str">
        <f>IFERROR(INDEX(Sales!$D$5:$ABF$18,MATCH(UsagePerHour!$B45,Sales!$C$5:$C$18,0),MATCH(UsagePerHour!WP$4,Sales!$D$3:$ABF$3,0))/WP$2*INDEX(Usage!$D$5:$ABF$11,MATCH(UsagePerHour!$B$36,Usage!$C$5:$C$11,0),MATCH(UsagePerHour!WP$4,Usage!$D$3:$ABF$3,0)),"")</f>
        <v/>
      </c>
      <c r="WQ45" s="6" t="str">
        <f>IFERROR(INDEX(Sales!$D$5:$ABF$18,MATCH(UsagePerHour!$B45,Sales!$C$5:$C$18,0),MATCH(UsagePerHour!WQ$4,Sales!$D$3:$ABF$3,0))/WQ$2*INDEX(Usage!$D$5:$ABF$11,MATCH(UsagePerHour!$B$36,Usage!$C$5:$C$11,0),MATCH(UsagePerHour!WQ$4,Usage!$D$3:$ABF$3,0)),"")</f>
        <v/>
      </c>
      <c r="WR45" s="6" t="str">
        <f>IFERROR(INDEX(Sales!$D$5:$ABF$18,MATCH(UsagePerHour!$B45,Sales!$C$5:$C$18,0),MATCH(UsagePerHour!WR$4,Sales!$D$3:$ABF$3,0))/WR$2*INDEX(Usage!$D$5:$ABF$11,MATCH(UsagePerHour!$B$36,Usage!$C$5:$C$11,0),MATCH(UsagePerHour!WR$4,Usage!$D$3:$ABF$3,0)),"")</f>
        <v/>
      </c>
      <c r="WS45" s="6" t="str">
        <f>IFERROR(INDEX(Sales!$D$5:$ABF$18,MATCH(UsagePerHour!$B45,Sales!$C$5:$C$18,0),MATCH(UsagePerHour!WS$4,Sales!$D$3:$ABF$3,0))/WS$2*INDEX(Usage!$D$5:$ABF$11,MATCH(UsagePerHour!$B$36,Usage!$C$5:$C$11,0),MATCH(UsagePerHour!WS$4,Usage!$D$3:$ABF$3,0)),"")</f>
        <v/>
      </c>
      <c r="WT45" s="6" t="str">
        <f>IFERROR(INDEX(Sales!$D$5:$ABF$18,MATCH(UsagePerHour!$B45,Sales!$C$5:$C$18,0),MATCH(UsagePerHour!WT$4,Sales!$D$3:$ABF$3,0))/WT$2*INDEX(Usage!$D$5:$ABF$11,MATCH(UsagePerHour!$B$36,Usage!$C$5:$C$11,0),MATCH(UsagePerHour!WT$4,Usage!$D$3:$ABF$3,0)),"")</f>
        <v/>
      </c>
      <c r="WU45" s="6" t="str">
        <f>IFERROR(INDEX(Sales!$D$5:$ABF$18,MATCH(UsagePerHour!$B45,Sales!$C$5:$C$18,0),MATCH(UsagePerHour!WU$4,Sales!$D$3:$ABF$3,0))/WU$2*INDEX(Usage!$D$5:$ABF$11,MATCH(UsagePerHour!$B$36,Usage!$C$5:$C$11,0),MATCH(UsagePerHour!WU$4,Usage!$D$3:$ABF$3,0)),"")</f>
        <v/>
      </c>
      <c r="WV45" s="6" t="str">
        <f>IFERROR(INDEX(Sales!$D$5:$ABF$18,MATCH(UsagePerHour!$B45,Sales!$C$5:$C$18,0),MATCH(UsagePerHour!WV$4,Sales!$D$3:$ABF$3,0))/WV$2*INDEX(Usage!$D$5:$ABF$11,MATCH(UsagePerHour!$B$36,Usage!$C$5:$C$11,0),MATCH(UsagePerHour!WV$4,Usage!$D$3:$ABF$3,0)),"")</f>
        <v/>
      </c>
      <c r="WW45" s="6" t="str">
        <f>IFERROR(INDEX(Sales!$D$5:$ABF$18,MATCH(UsagePerHour!$B45,Sales!$C$5:$C$18,0),MATCH(UsagePerHour!WW$4,Sales!$D$3:$ABF$3,0))/WW$2*INDEX(Usage!$D$5:$ABF$11,MATCH(UsagePerHour!$B$36,Usage!$C$5:$C$11,0),MATCH(UsagePerHour!WW$4,Usage!$D$3:$ABF$3,0)),"")</f>
        <v/>
      </c>
      <c r="WX45" s="6" t="str">
        <f>IFERROR(INDEX(Sales!$D$5:$ABF$18,MATCH(UsagePerHour!$B45,Sales!$C$5:$C$18,0),MATCH(UsagePerHour!WX$4,Sales!$D$3:$ABF$3,0))/WX$2*INDEX(Usage!$D$5:$ABF$11,MATCH(UsagePerHour!$B$36,Usage!$C$5:$C$11,0),MATCH(UsagePerHour!WX$4,Usage!$D$3:$ABF$3,0)),"")</f>
        <v/>
      </c>
      <c r="WY45" s="6" t="str">
        <f>IFERROR(INDEX(Sales!$D$5:$ABF$18,MATCH(UsagePerHour!$B45,Sales!$C$5:$C$18,0),MATCH(UsagePerHour!WY$4,Sales!$D$3:$ABF$3,0))/WY$2*INDEX(Usage!$D$5:$ABF$11,MATCH(UsagePerHour!$B$36,Usage!$C$5:$C$11,0),MATCH(UsagePerHour!WY$4,Usage!$D$3:$ABF$3,0)),"")</f>
        <v/>
      </c>
      <c r="WZ45" s="6" t="str">
        <f>IFERROR(INDEX(Sales!$D$5:$ABF$18,MATCH(UsagePerHour!$B45,Sales!$C$5:$C$18,0),MATCH(UsagePerHour!WZ$4,Sales!$D$3:$ABF$3,0))/WZ$2*INDEX(Usage!$D$5:$ABF$11,MATCH(UsagePerHour!$B$36,Usage!$C$5:$C$11,0),MATCH(UsagePerHour!WZ$4,Usage!$D$3:$ABF$3,0)),"")</f>
        <v/>
      </c>
      <c r="XA45" s="6" t="str">
        <f>IFERROR(INDEX(Sales!$D$5:$ABF$18,MATCH(UsagePerHour!$B45,Sales!$C$5:$C$18,0),MATCH(UsagePerHour!XA$4,Sales!$D$3:$ABF$3,0))/XA$2*INDEX(Usage!$D$5:$ABF$11,MATCH(UsagePerHour!$B$36,Usage!$C$5:$C$11,0),MATCH(UsagePerHour!XA$4,Usage!$D$3:$ABF$3,0)),"")</f>
        <v/>
      </c>
      <c r="XB45" s="6" t="str">
        <f>IFERROR(INDEX(Sales!$D$5:$ABF$18,MATCH(UsagePerHour!$B45,Sales!$C$5:$C$18,0),MATCH(UsagePerHour!XB$4,Sales!$D$3:$ABF$3,0))/XB$2*INDEX(Usage!$D$5:$ABF$11,MATCH(UsagePerHour!$B$36,Usage!$C$5:$C$11,0),MATCH(UsagePerHour!XB$4,Usage!$D$3:$ABF$3,0)),"")</f>
        <v/>
      </c>
      <c r="XC45" s="6" t="str">
        <f>IFERROR(INDEX(Sales!$D$5:$ABF$18,MATCH(UsagePerHour!$B45,Sales!$C$5:$C$18,0),MATCH(UsagePerHour!XC$4,Sales!$D$3:$ABF$3,0))/XC$2*INDEX(Usage!$D$5:$ABF$11,MATCH(UsagePerHour!$B$36,Usage!$C$5:$C$11,0),MATCH(UsagePerHour!XC$4,Usage!$D$3:$ABF$3,0)),"")</f>
        <v/>
      </c>
      <c r="XD45" s="6" t="str">
        <f>IFERROR(INDEX(Sales!$D$5:$ABF$18,MATCH(UsagePerHour!$B45,Sales!$C$5:$C$18,0),MATCH(UsagePerHour!XD$4,Sales!$D$3:$ABF$3,0))/XD$2*INDEX(Usage!$D$5:$ABF$11,MATCH(UsagePerHour!$B$36,Usage!$C$5:$C$11,0),MATCH(UsagePerHour!XD$4,Usage!$D$3:$ABF$3,0)),"")</f>
        <v/>
      </c>
      <c r="XE45" s="6" t="str">
        <f>IFERROR(INDEX(Sales!$D$5:$ABF$18,MATCH(UsagePerHour!$B45,Sales!$C$5:$C$18,0),MATCH(UsagePerHour!XE$4,Sales!$D$3:$ABF$3,0))/XE$2*INDEX(Usage!$D$5:$ABF$11,MATCH(UsagePerHour!$B$36,Usage!$C$5:$C$11,0),MATCH(UsagePerHour!XE$4,Usage!$D$3:$ABF$3,0)),"")</f>
        <v/>
      </c>
      <c r="XF45" s="6" t="str">
        <f>IFERROR(INDEX(Sales!$D$5:$ABF$18,MATCH(UsagePerHour!$B45,Sales!$C$5:$C$18,0),MATCH(UsagePerHour!XF$4,Sales!$D$3:$ABF$3,0))/XF$2*INDEX(Usage!$D$5:$ABF$11,MATCH(UsagePerHour!$B$36,Usage!$C$5:$C$11,0),MATCH(UsagePerHour!XF$4,Usage!$D$3:$ABF$3,0)),"")</f>
        <v/>
      </c>
      <c r="XG45" s="6" t="str">
        <f>IFERROR(INDEX(Sales!$D$5:$ABF$18,MATCH(UsagePerHour!$B45,Sales!$C$5:$C$18,0),MATCH(UsagePerHour!XG$4,Sales!$D$3:$ABF$3,0))/XG$2*INDEX(Usage!$D$5:$ABF$11,MATCH(UsagePerHour!$B$36,Usage!$C$5:$C$11,0),MATCH(UsagePerHour!XG$4,Usage!$D$3:$ABF$3,0)),"")</f>
        <v/>
      </c>
      <c r="XH45" s="6" t="str">
        <f>IFERROR(INDEX(Sales!$D$5:$ABF$18,MATCH(UsagePerHour!$B45,Sales!$C$5:$C$18,0),MATCH(UsagePerHour!XH$4,Sales!$D$3:$ABF$3,0))/XH$2*INDEX(Usage!$D$5:$ABF$11,MATCH(UsagePerHour!$B$36,Usage!$C$5:$C$11,0),MATCH(UsagePerHour!XH$4,Usage!$D$3:$ABF$3,0)),"")</f>
        <v/>
      </c>
      <c r="XI45" s="6" t="str">
        <f>IFERROR(INDEX(Sales!$D$5:$ABF$18,MATCH(UsagePerHour!$B45,Sales!$C$5:$C$18,0),MATCH(UsagePerHour!XI$4,Sales!$D$3:$ABF$3,0))/XI$2*INDEX(Usage!$D$5:$ABF$11,MATCH(UsagePerHour!$B$36,Usage!$C$5:$C$11,0),MATCH(UsagePerHour!XI$4,Usage!$D$3:$ABF$3,0)),"")</f>
        <v/>
      </c>
      <c r="XJ45" s="6" t="str">
        <f>IFERROR(INDEX(Sales!$D$5:$ABF$18,MATCH(UsagePerHour!$B45,Sales!$C$5:$C$18,0),MATCH(UsagePerHour!XJ$4,Sales!$D$3:$ABF$3,0))/XJ$2*INDEX(Usage!$D$5:$ABF$11,MATCH(UsagePerHour!$B$36,Usage!$C$5:$C$11,0),MATCH(UsagePerHour!XJ$4,Usage!$D$3:$ABF$3,0)),"")</f>
        <v/>
      </c>
      <c r="XK45" s="6" t="str">
        <f>IFERROR(INDEX(Sales!$D$5:$ABF$18,MATCH(UsagePerHour!$B45,Sales!$C$5:$C$18,0),MATCH(UsagePerHour!XK$4,Sales!$D$3:$ABF$3,0))/XK$2*INDEX(Usage!$D$5:$ABF$11,MATCH(UsagePerHour!$B$36,Usage!$C$5:$C$11,0),MATCH(UsagePerHour!XK$4,Usage!$D$3:$ABF$3,0)),"")</f>
        <v/>
      </c>
      <c r="XL45" s="6" t="str">
        <f>IFERROR(INDEX(Sales!$D$5:$ABF$18,MATCH(UsagePerHour!$B45,Sales!$C$5:$C$18,0),MATCH(UsagePerHour!XL$4,Sales!$D$3:$ABF$3,0))/XL$2*INDEX(Usage!$D$5:$ABF$11,MATCH(UsagePerHour!$B$36,Usage!$C$5:$C$11,0),MATCH(UsagePerHour!XL$4,Usage!$D$3:$ABF$3,0)),"")</f>
        <v/>
      </c>
      <c r="XM45" s="6" t="str">
        <f>IFERROR(INDEX(Sales!$D$5:$ABF$18,MATCH(UsagePerHour!$B45,Sales!$C$5:$C$18,0),MATCH(UsagePerHour!XM$4,Sales!$D$3:$ABF$3,0))/XM$2*INDEX(Usage!$D$5:$ABF$11,MATCH(UsagePerHour!$B$36,Usage!$C$5:$C$11,0),MATCH(UsagePerHour!XM$4,Usage!$D$3:$ABF$3,0)),"")</f>
        <v/>
      </c>
      <c r="XN45" s="6" t="str">
        <f>IFERROR(INDEX(Sales!$D$5:$ABF$18,MATCH(UsagePerHour!$B45,Sales!$C$5:$C$18,0),MATCH(UsagePerHour!XN$4,Sales!$D$3:$ABF$3,0))/XN$2*INDEX(Usage!$D$5:$ABF$11,MATCH(UsagePerHour!$B$36,Usage!$C$5:$C$11,0),MATCH(UsagePerHour!XN$4,Usage!$D$3:$ABF$3,0)),"")</f>
        <v/>
      </c>
      <c r="XO45" s="6" t="str">
        <f>IFERROR(INDEX(Sales!$D$5:$ABF$18,MATCH(UsagePerHour!$B45,Sales!$C$5:$C$18,0),MATCH(UsagePerHour!XO$4,Sales!$D$3:$ABF$3,0))/XO$2*INDEX(Usage!$D$5:$ABF$11,MATCH(UsagePerHour!$B$36,Usage!$C$5:$C$11,0),MATCH(UsagePerHour!XO$4,Usage!$D$3:$ABF$3,0)),"")</f>
        <v/>
      </c>
      <c r="XP45" s="6" t="str">
        <f>IFERROR(INDEX(Sales!$D$5:$ABF$18,MATCH(UsagePerHour!$B45,Sales!$C$5:$C$18,0),MATCH(UsagePerHour!XP$4,Sales!$D$3:$ABF$3,0))/XP$2*INDEX(Usage!$D$5:$ABF$11,MATCH(UsagePerHour!$B$36,Usage!$C$5:$C$11,0),MATCH(UsagePerHour!XP$4,Usage!$D$3:$ABF$3,0)),"")</f>
        <v/>
      </c>
      <c r="XQ45" s="6" t="str">
        <f>IFERROR(INDEX(Sales!$D$5:$ABF$18,MATCH(UsagePerHour!$B45,Sales!$C$5:$C$18,0),MATCH(UsagePerHour!XQ$4,Sales!$D$3:$ABF$3,0))/XQ$2*INDEX(Usage!$D$5:$ABF$11,MATCH(UsagePerHour!$B$36,Usage!$C$5:$C$11,0),MATCH(UsagePerHour!XQ$4,Usage!$D$3:$ABF$3,0)),"")</f>
        <v/>
      </c>
      <c r="XR45" s="6" t="str">
        <f>IFERROR(INDEX(Sales!$D$5:$ABF$18,MATCH(UsagePerHour!$B45,Sales!$C$5:$C$18,0),MATCH(UsagePerHour!XR$4,Sales!$D$3:$ABF$3,0))/XR$2*INDEX(Usage!$D$5:$ABF$11,MATCH(UsagePerHour!$B$36,Usage!$C$5:$C$11,0),MATCH(UsagePerHour!XR$4,Usage!$D$3:$ABF$3,0)),"")</f>
        <v/>
      </c>
      <c r="XS45" s="6" t="str">
        <f>IFERROR(INDEX(Sales!$D$5:$ABF$18,MATCH(UsagePerHour!$B45,Sales!$C$5:$C$18,0),MATCH(UsagePerHour!XS$4,Sales!$D$3:$ABF$3,0))/XS$2*INDEX(Usage!$D$5:$ABF$11,MATCH(UsagePerHour!$B$36,Usage!$C$5:$C$11,0),MATCH(UsagePerHour!XS$4,Usage!$D$3:$ABF$3,0)),"")</f>
        <v/>
      </c>
      <c r="XT45" s="6" t="str">
        <f>IFERROR(INDEX(Sales!$D$5:$ABF$18,MATCH(UsagePerHour!$B45,Sales!$C$5:$C$18,0),MATCH(UsagePerHour!XT$4,Sales!$D$3:$ABF$3,0))/XT$2*INDEX(Usage!$D$5:$ABF$11,MATCH(UsagePerHour!$B$36,Usage!$C$5:$C$11,0),MATCH(UsagePerHour!XT$4,Usage!$D$3:$ABF$3,0)),"")</f>
        <v/>
      </c>
      <c r="XU45" s="6" t="str">
        <f>IFERROR(INDEX(Sales!$D$5:$ABF$18,MATCH(UsagePerHour!$B45,Sales!$C$5:$C$18,0),MATCH(UsagePerHour!XU$4,Sales!$D$3:$ABF$3,0))/XU$2*INDEX(Usage!$D$5:$ABF$11,MATCH(UsagePerHour!$B$36,Usage!$C$5:$C$11,0),MATCH(UsagePerHour!XU$4,Usage!$D$3:$ABF$3,0)),"")</f>
        <v/>
      </c>
      <c r="XV45" s="6" t="str">
        <f>IFERROR(INDEX(Sales!$D$5:$ABF$18,MATCH(UsagePerHour!$B45,Sales!$C$5:$C$18,0),MATCH(UsagePerHour!XV$4,Sales!$D$3:$ABF$3,0))/XV$2*INDEX(Usage!$D$5:$ABF$11,MATCH(UsagePerHour!$B$36,Usage!$C$5:$C$11,0),MATCH(UsagePerHour!XV$4,Usage!$D$3:$ABF$3,0)),"")</f>
        <v/>
      </c>
      <c r="XW45" s="6" t="str">
        <f>IFERROR(INDEX(Sales!$D$5:$ABF$18,MATCH(UsagePerHour!$B45,Sales!$C$5:$C$18,0),MATCH(UsagePerHour!XW$4,Sales!$D$3:$ABF$3,0))/XW$2*INDEX(Usage!$D$5:$ABF$11,MATCH(UsagePerHour!$B$36,Usage!$C$5:$C$11,0),MATCH(UsagePerHour!XW$4,Usage!$D$3:$ABF$3,0)),"")</f>
        <v/>
      </c>
      <c r="XX45" s="6" t="str">
        <f>IFERROR(INDEX(Sales!$D$5:$ABF$18,MATCH(UsagePerHour!$B45,Sales!$C$5:$C$18,0),MATCH(UsagePerHour!XX$4,Sales!$D$3:$ABF$3,0))/XX$2*INDEX(Usage!$D$5:$ABF$11,MATCH(UsagePerHour!$B$36,Usage!$C$5:$C$11,0),MATCH(UsagePerHour!XX$4,Usage!$D$3:$ABF$3,0)),"")</f>
        <v/>
      </c>
      <c r="XY45" s="6" t="str">
        <f>IFERROR(INDEX(Sales!$D$5:$ABF$18,MATCH(UsagePerHour!$B45,Sales!$C$5:$C$18,0),MATCH(UsagePerHour!XY$4,Sales!$D$3:$ABF$3,0))/XY$2*INDEX(Usage!$D$5:$ABF$11,MATCH(UsagePerHour!$B$36,Usage!$C$5:$C$11,0),MATCH(UsagePerHour!XY$4,Usage!$D$3:$ABF$3,0)),"")</f>
        <v/>
      </c>
      <c r="XZ45" s="6" t="str">
        <f>IFERROR(INDEX(Sales!$D$5:$ABF$18,MATCH(UsagePerHour!$B45,Sales!$C$5:$C$18,0),MATCH(UsagePerHour!XZ$4,Sales!$D$3:$ABF$3,0))/XZ$2*INDEX(Usage!$D$5:$ABF$11,MATCH(UsagePerHour!$B$36,Usage!$C$5:$C$11,0),MATCH(UsagePerHour!XZ$4,Usage!$D$3:$ABF$3,0)),"")</f>
        <v/>
      </c>
      <c r="YA45" s="6" t="str">
        <f>IFERROR(INDEX(Sales!$D$5:$ABF$18,MATCH(UsagePerHour!$B45,Sales!$C$5:$C$18,0),MATCH(UsagePerHour!YA$4,Sales!$D$3:$ABF$3,0))/YA$2*INDEX(Usage!$D$5:$ABF$11,MATCH(UsagePerHour!$B$36,Usage!$C$5:$C$11,0),MATCH(UsagePerHour!YA$4,Usage!$D$3:$ABF$3,0)),"")</f>
        <v/>
      </c>
      <c r="YB45" s="6" t="str">
        <f>IFERROR(INDEX(Sales!$D$5:$ABF$18,MATCH(UsagePerHour!$B45,Sales!$C$5:$C$18,0),MATCH(UsagePerHour!YB$4,Sales!$D$3:$ABF$3,0))/YB$2*INDEX(Usage!$D$5:$ABF$11,MATCH(UsagePerHour!$B$36,Usage!$C$5:$C$11,0),MATCH(UsagePerHour!YB$4,Usage!$D$3:$ABF$3,0)),"")</f>
        <v/>
      </c>
      <c r="YC45" s="6" t="str">
        <f>IFERROR(INDEX(Sales!$D$5:$ABF$18,MATCH(UsagePerHour!$B45,Sales!$C$5:$C$18,0),MATCH(UsagePerHour!YC$4,Sales!$D$3:$ABF$3,0))/YC$2*INDEX(Usage!$D$5:$ABF$11,MATCH(UsagePerHour!$B$36,Usage!$C$5:$C$11,0),MATCH(UsagePerHour!YC$4,Usage!$D$3:$ABF$3,0)),"")</f>
        <v/>
      </c>
      <c r="YD45" s="6" t="str">
        <f>IFERROR(INDEX(Sales!$D$5:$ABF$18,MATCH(UsagePerHour!$B45,Sales!$C$5:$C$18,0),MATCH(UsagePerHour!YD$4,Sales!$D$3:$ABF$3,0))/YD$2*INDEX(Usage!$D$5:$ABF$11,MATCH(UsagePerHour!$B$36,Usage!$C$5:$C$11,0),MATCH(UsagePerHour!YD$4,Usage!$D$3:$ABF$3,0)),"")</f>
        <v/>
      </c>
      <c r="YE45" s="6" t="str">
        <f>IFERROR(INDEX(Sales!$D$5:$ABF$18,MATCH(UsagePerHour!$B45,Sales!$C$5:$C$18,0),MATCH(UsagePerHour!YE$4,Sales!$D$3:$ABF$3,0))/YE$2*INDEX(Usage!$D$5:$ABF$11,MATCH(UsagePerHour!$B$36,Usage!$C$5:$C$11,0),MATCH(UsagePerHour!YE$4,Usage!$D$3:$ABF$3,0)),"")</f>
        <v/>
      </c>
      <c r="YF45" s="6" t="str">
        <f>IFERROR(INDEX(Sales!$D$5:$ABF$18,MATCH(UsagePerHour!$B45,Sales!$C$5:$C$18,0),MATCH(UsagePerHour!YF$4,Sales!$D$3:$ABF$3,0))/YF$2*INDEX(Usage!$D$5:$ABF$11,MATCH(UsagePerHour!$B$36,Usage!$C$5:$C$11,0),MATCH(UsagePerHour!YF$4,Usage!$D$3:$ABF$3,0)),"")</f>
        <v/>
      </c>
      <c r="YG45" s="6" t="str">
        <f>IFERROR(INDEX(Sales!$D$5:$ABF$18,MATCH(UsagePerHour!$B45,Sales!$C$5:$C$18,0),MATCH(UsagePerHour!YG$4,Sales!$D$3:$ABF$3,0))/YG$2*INDEX(Usage!$D$5:$ABF$11,MATCH(UsagePerHour!$B$36,Usage!$C$5:$C$11,0),MATCH(UsagePerHour!YG$4,Usage!$D$3:$ABF$3,0)),"")</f>
        <v/>
      </c>
      <c r="YH45" s="6" t="str">
        <f>IFERROR(INDEX(Sales!$D$5:$ABF$18,MATCH(UsagePerHour!$B45,Sales!$C$5:$C$18,0),MATCH(UsagePerHour!YH$4,Sales!$D$3:$ABF$3,0))/YH$2*INDEX(Usage!$D$5:$ABF$11,MATCH(UsagePerHour!$B$36,Usage!$C$5:$C$11,0),MATCH(UsagePerHour!YH$4,Usage!$D$3:$ABF$3,0)),"")</f>
        <v/>
      </c>
      <c r="YI45" s="6" t="str">
        <f>IFERROR(INDEX(Sales!$D$5:$ABF$18,MATCH(UsagePerHour!$B45,Sales!$C$5:$C$18,0),MATCH(UsagePerHour!YI$4,Sales!$D$3:$ABF$3,0))/YI$2*INDEX(Usage!$D$5:$ABF$11,MATCH(UsagePerHour!$B$36,Usage!$C$5:$C$11,0),MATCH(UsagePerHour!YI$4,Usage!$D$3:$ABF$3,0)),"")</f>
        <v/>
      </c>
      <c r="YJ45" s="6" t="str">
        <f>IFERROR(INDEX(Sales!$D$5:$ABF$18,MATCH(UsagePerHour!$B45,Sales!$C$5:$C$18,0),MATCH(UsagePerHour!YJ$4,Sales!$D$3:$ABF$3,0))/YJ$2*INDEX(Usage!$D$5:$ABF$11,MATCH(UsagePerHour!$B$36,Usage!$C$5:$C$11,0),MATCH(UsagePerHour!YJ$4,Usage!$D$3:$ABF$3,0)),"")</f>
        <v/>
      </c>
      <c r="YK45" s="6" t="str">
        <f>IFERROR(INDEX(Sales!$D$5:$ABF$18,MATCH(UsagePerHour!$B45,Sales!$C$5:$C$18,0),MATCH(UsagePerHour!YK$4,Sales!$D$3:$ABF$3,0))/YK$2*INDEX(Usage!$D$5:$ABF$11,MATCH(UsagePerHour!$B$36,Usage!$C$5:$C$11,0),MATCH(UsagePerHour!YK$4,Usage!$D$3:$ABF$3,0)),"")</f>
        <v/>
      </c>
      <c r="YL45" s="6" t="str">
        <f>IFERROR(INDEX(Sales!$D$5:$ABF$18,MATCH(UsagePerHour!$B45,Sales!$C$5:$C$18,0),MATCH(UsagePerHour!YL$4,Sales!$D$3:$ABF$3,0))/YL$2*INDEX(Usage!$D$5:$ABF$11,MATCH(UsagePerHour!$B$36,Usage!$C$5:$C$11,0),MATCH(UsagePerHour!YL$4,Usage!$D$3:$ABF$3,0)),"")</f>
        <v/>
      </c>
      <c r="YM45" s="6" t="str">
        <f>IFERROR(INDEX(Sales!$D$5:$ABF$18,MATCH(UsagePerHour!$B45,Sales!$C$5:$C$18,0),MATCH(UsagePerHour!YM$4,Sales!$D$3:$ABF$3,0))/YM$2*INDEX(Usage!$D$5:$ABF$11,MATCH(UsagePerHour!$B$36,Usage!$C$5:$C$11,0),MATCH(UsagePerHour!YM$4,Usage!$D$3:$ABF$3,0)),"")</f>
        <v/>
      </c>
      <c r="YN45" s="6" t="str">
        <f>IFERROR(INDEX(Sales!$D$5:$ABF$18,MATCH(UsagePerHour!$B45,Sales!$C$5:$C$18,0),MATCH(UsagePerHour!YN$4,Sales!$D$3:$ABF$3,0))/YN$2*INDEX(Usage!$D$5:$ABF$11,MATCH(UsagePerHour!$B$36,Usage!$C$5:$C$11,0),MATCH(UsagePerHour!YN$4,Usage!$D$3:$ABF$3,0)),"")</f>
        <v/>
      </c>
      <c r="YO45" s="6" t="str">
        <f>IFERROR(INDEX(Sales!$D$5:$ABF$18,MATCH(UsagePerHour!$B45,Sales!$C$5:$C$18,0),MATCH(UsagePerHour!YO$4,Sales!$D$3:$ABF$3,0))/YO$2*INDEX(Usage!$D$5:$ABF$11,MATCH(UsagePerHour!$B$36,Usage!$C$5:$C$11,0),MATCH(UsagePerHour!YO$4,Usage!$D$3:$ABF$3,0)),"")</f>
        <v/>
      </c>
      <c r="YP45" s="6" t="str">
        <f>IFERROR(INDEX(Sales!$D$5:$ABF$18,MATCH(UsagePerHour!$B45,Sales!$C$5:$C$18,0),MATCH(UsagePerHour!YP$4,Sales!$D$3:$ABF$3,0))/YP$2*INDEX(Usage!$D$5:$ABF$11,MATCH(UsagePerHour!$B$36,Usage!$C$5:$C$11,0),MATCH(UsagePerHour!YP$4,Usage!$D$3:$ABF$3,0)),"")</f>
        <v/>
      </c>
      <c r="YQ45" s="6" t="str">
        <f>IFERROR(INDEX(Sales!$D$5:$ABF$18,MATCH(UsagePerHour!$B45,Sales!$C$5:$C$18,0),MATCH(UsagePerHour!YQ$4,Sales!$D$3:$ABF$3,0))/YQ$2*INDEX(Usage!$D$5:$ABF$11,MATCH(UsagePerHour!$B$36,Usage!$C$5:$C$11,0),MATCH(UsagePerHour!YQ$4,Usage!$D$3:$ABF$3,0)),"")</f>
        <v/>
      </c>
      <c r="YR45" s="6" t="str">
        <f>IFERROR(INDEX(Sales!$D$5:$ABF$18,MATCH(UsagePerHour!$B45,Sales!$C$5:$C$18,0),MATCH(UsagePerHour!YR$4,Sales!$D$3:$ABF$3,0))/YR$2*INDEX(Usage!$D$5:$ABF$11,MATCH(UsagePerHour!$B$36,Usage!$C$5:$C$11,0),MATCH(UsagePerHour!YR$4,Usage!$D$3:$ABF$3,0)),"")</f>
        <v/>
      </c>
      <c r="YS45" s="6" t="str">
        <f>IFERROR(INDEX(Sales!$D$5:$ABF$18,MATCH(UsagePerHour!$B45,Sales!$C$5:$C$18,0),MATCH(UsagePerHour!YS$4,Sales!$D$3:$ABF$3,0))/YS$2*INDEX(Usage!$D$5:$ABF$11,MATCH(UsagePerHour!$B$36,Usage!$C$5:$C$11,0),MATCH(UsagePerHour!YS$4,Usage!$D$3:$ABF$3,0)),"")</f>
        <v/>
      </c>
      <c r="YT45" s="6" t="str">
        <f>IFERROR(INDEX(Sales!$D$5:$ABF$18,MATCH(UsagePerHour!$B45,Sales!$C$5:$C$18,0),MATCH(UsagePerHour!YT$4,Sales!$D$3:$ABF$3,0))/YT$2*INDEX(Usage!$D$5:$ABF$11,MATCH(UsagePerHour!$B$36,Usage!$C$5:$C$11,0),MATCH(UsagePerHour!YT$4,Usage!$D$3:$ABF$3,0)),"")</f>
        <v/>
      </c>
      <c r="YU45" s="6" t="str">
        <f>IFERROR(INDEX(Sales!$D$5:$ABF$18,MATCH(UsagePerHour!$B45,Sales!$C$5:$C$18,0),MATCH(UsagePerHour!YU$4,Sales!$D$3:$ABF$3,0))/YU$2*INDEX(Usage!$D$5:$ABF$11,MATCH(UsagePerHour!$B$36,Usage!$C$5:$C$11,0),MATCH(UsagePerHour!YU$4,Usage!$D$3:$ABF$3,0)),"")</f>
        <v/>
      </c>
      <c r="YV45" s="6" t="str">
        <f>IFERROR(INDEX(Sales!$D$5:$ABF$18,MATCH(UsagePerHour!$B45,Sales!$C$5:$C$18,0),MATCH(UsagePerHour!YV$4,Sales!$D$3:$ABF$3,0))/YV$2*INDEX(Usage!$D$5:$ABF$11,MATCH(UsagePerHour!$B$36,Usage!$C$5:$C$11,0),MATCH(UsagePerHour!YV$4,Usage!$D$3:$ABF$3,0)),"")</f>
        <v/>
      </c>
      <c r="YW45" s="6" t="str">
        <f>IFERROR(INDEX(Sales!$D$5:$ABF$18,MATCH(UsagePerHour!$B45,Sales!$C$5:$C$18,0),MATCH(UsagePerHour!YW$4,Sales!$D$3:$ABF$3,0))/YW$2*INDEX(Usage!$D$5:$ABF$11,MATCH(UsagePerHour!$B$36,Usage!$C$5:$C$11,0),MATCH(UsagePerHour!YW$4,Usage!$D$3:$ABF$3,0)),"")</f>
        <v/>
      </c>
      <c r="YX45" s="6" t="str">
        <f>IFERROR(INDEX(Sales!$D$5:$ABF$18,MATCH(UsagePerHour!$B45,Sales!$C$5:$C$18,0),MATCH(UsagePerHour!YX$4,Sales!$D$3:$ABF$3,0))/YX$2*INDEX(Usage!$D$5:$ABF$11,MATCH(UsagePerHour!$B$36,Usage!$C$5:$C$11,0),MATCH(UsagePerHour!YX$4,Usage!$D$3:$ABF$3,0)),"")</f>
        <v/>
      </c>
      <c r="YY45" s="6" t="str">
        <f>IFERROR(INDEX(Sales!$D$5:$ABF$18,MATCH(UsagePerHour!$B45,Sales!$C$5:$C$18,0),MATCH(UsagePerHour!YY$4,Sales!$D$3:$ABF$3,0))/YY$2*INDEX(Usage!$D$5:$ABF$11,MATCH(UsagePerHour!$B$36,Usage!$C$5:$C$11,0),MATCH(UsagePerHour!YY$4,Usage!$D$3:$ABF$3,0)),"")</f>
        <v/>
      </c>
      <c r="YZ45" s="6" t="str">
        <f>IFERROR(INDEX(Sales!$D$5:$ABF$18,MATCH(UsagePerHour!$B45,Sales!$C$5:$C$18,0),MATCH(UsagePerHour!YZ$4,Sales!$D$3:$ABF$3,0))/YZ$2*INDEX(Usage!$D$5:$ABF$11,MATCH(UsagePerHour!$B$36,Usage!$C$5:$C$11,0),MATCH(UsagePerHour!YZ$4,Usage!$D$3:$ABF$3,0)),"")</f>
        <v/>
      </c>
      <c r="ZA45" s="6" t="str">
        <f>IFERROR(INDEX(Sales!$D$5:$ABF$18,MATCH(UsagePerHour!$B45,Sales!$C$5:$C$18,0),MATCH(UsagePerHour!ZA$4,Sales!$D$3:$ABF$3,0))/ZA$2*INDEX(Usage!$D$5:$ABF$11,MATCH(UsagePerHour!$B$36,Usage!$C$5:$C$11,0),MATCH(UsagePerHour!ZA$4,Usage!$D$3:$ABF$3,0)),"")</f>
        <v/>
      </c>
      <c r="ZB45" s="6" t="str">
        <f>IFERROR(INDEX(Sales!$D$5:$ABF$18,MATCH(UsagePerHour!$B45,Sales!$C$5:$C$18,0),MATCH(UsagePerHour!ZB$4,Sales!$D$3:$ABF$3,0))/ZB$2*INDEX(Usage!$D$5:$ABF$11,MATCH(UsagePerHour!$B$36,Usage!$C$5:$C$11,0),MATCH(UsagePerHour!ZB$4,Usage!$D$3:$ABF$3,0)),"")</f>
        <v/>
      </c>
      <c r="ZC45" s="6" t="str">
        <f>IFERROR(INDEX(Sales!$D$5:$ABF$18,MATCH(UsagePerHour!$B45,Sales!$C$5:$C$18,0),MATCH(UsagePerHour!ZC$4,Sales!$D$3:$ABF$3,0))/ZC$2*INDEX(Usage!$D$5:$ABF$11,MATCH(UsagePerHour!$B$36,Usage!$C$5:$C$11,0),MATCH(UsagePerHour!ZC$4,Usage!$D$3:$ABF$3,0)),"")</f>
        <v/>
      </c>
      <c r="ZD45" s="6" t="str">
        <f>IFERROR(INDEX(Sales!$D$5:$ABF$18,MATCH(UsagePerHour!$B45,Sales!$C$5:$C$18,0),MATCH(UsagePerHour!ZD$4,Sales!$D$3:$ABF$3,0))/ZD$2*INDEX(Usage!$D$5:$ABF$11,MATCH(UsagePerHour!$B$36,Usage!$C$5:$C$11,0),MATCH(UsagePerHour!ZD$4,Usage!$D$3:$ABF$3,0)),"")</f>
        <v/>
      </c>
      <c r="ZE45" s="6" t="str">
        <f>IFERROR(INDEX(Sales!$D$5:$ABF$18,MATCH(UsagePerHour!$B45,Sales!$C$5:$C$18,0),MATCH(UsagePerHour!ZE$4,Sales!$D$3:$ABF$3,0))/ZE$2*INDEX(Usage!$D$5:$ABF$11,MATCH(UsagePerHour!$B$36,Usage!$C$5:$C$11,0),MATCH(UsagePerHour!ZE$4,Usage!$D$3:$ABF$3,0)),"")</f>
        <v/>
      </c>
      <c r="ZF45" s="6" t="str">
        <f>IFERROR(INDEX(Sales!$D$5:$ABF$18,MATCH(UsagePerHour!$B45,Sales!$C$5:$C$18,0),MATCH(UsagePerHour!ZF$4,Sales!$D$3:$ABF$3,0))/ZF$2*INDEX(Usage!$D$5:$ABF$11,MATCH(UsagePerHour!$B$36,Usage!$C$5:$C$11,0),MATCH(UsagePerHour!ZF$4,Usage!$D$3:$ABF$3,0)),"")</f>
        <v/>
      </c>
      <c r="ZG45" s="6" t="str">
        <f>IFERROR(INDEX(Sales!$D$5:$ABF$18,MATCH(UsagePerHour!$B45,Sales!$C$5:$C$18,0),MATCH(UsagePerHour!ZG$4,Sales!$D$3:$ABF$3,0))/ZG$2*INDEX(Usage!$D$5:$ABF$11,MATCH(UsagePerHour!$B$36,Usage!$C$5:$C$11,0),MATCH(UsagePerHour!ZG$4,Usage!$D$3:$ABF$3,0)),"")</f>
        <v/>
      </c>
      <c r="ZH45" s="6" t="str">
        <f>IFERROR(INDEX(Sales!$D$5:$ABF$18,MATCH(UsagePerHour!$B45,Sales!$C$5:$C$18,0),MATCH(UsagePerHour!ZH$4,Sales!$D$3:$ABF$3,0))/ZH$2*INDEX(Usage!$D$5:$ABF$11,MATCH(UsagePerHour!$B$36,Usage!$C$5:$C$11,0),MATCH(UsagePerHour!ZH$4,Usage!$D$3:$ABF$3,0)),"")</f>
        <v/>
      </c>
      <c r="ZI45" s="6" t="str">
        <f>IFERROR(INDEX(Sales!$D$5:$ABF$18,MATCH(UsagePerHour!$B45,Sales!$C$5:$C$18,0),MATCH(UsagePerHour!ZI$4,Sales!$D$3:$ABF$3,0))/ZI$2*INDEX(Usage!$D$5:$ABF$11,MATCH(UsagePerHour!$B$36,Usage!$C$5:$C$11,0),MATCH(UsagePerHour!ZI$4,Usage!$D$3:$ABF$3,0)),"")</f>
        <v/>
      </c>
      <c r="ZJ45" s="6" t="str">
        <f>IFERROR(INDEX(Sales!$D$5:$ABF$18,MATCH(UsagePerHour!$B45,Sales!$C$5:$C$18,0),MATCH(UsagePerHour!ZJ$4,Sales!$D$3:$ABF$3,0))/ZJ$2*INDEX(Usage!$D$5:$ABF$11,MATCH(UsagePerHour!$B$36,Usage!$C$5:$C$11,0),MATCH(UsagePerHour!ZJ$4,Usage!$D$3:$ABF$3,0)),"")</f>
        <v/>
      </c>
      <c r="ZK45" s="6" t="str">
        <f>IFERROR(INDEX(Sales!$D$5:$ABF$18,MATCH(UsagePerHour!$B45,Sales!$C$5:$C$18,0),MATCH(UsagePerHour!ZK$4,Sales!$D$3:$ABF$3,0))/ZK$2*INDEX(Usage!$D$5:$ABF$11,MATCH(UsagePerHour!$B$36,Usage!$C$5:$C$11,0),MATCH(UsagePerHour!ZK$4,Usage!$D$3:$ABF$3,0)),"")</f>
        <v/>
      </c>
      <c r="ZL45" s="6" t="str">
        <f>IFERROR(INDEX(Sales!$D$5:$ABF$18,MATCH(UsagePerHour!$B45,Sales!$C$5:$C$18,0),MATCH(UsagePerHour!ZL$4,Sales!$D$3:$ABF$3,0))/ZL$2*INDEX(Usage!$D$5:$ABF$11,MATCH(UsagePerHour!$B$36,Usage!$C$5:$C$11,0),MATCH(UsagePerHour!ZL$4,Usage!$D$3:$ABF$3,0)),"")</f>
        <v/>
      </c>
      <c r="ZM45" s="6" t="str">
        <f>IFERROR(INDEX(Sales!$D$5:$ABF$18,MATCH(UsagePerHour!$B45,Sales!$C$5:$C$18,0),MATCH(UsagePerHour!ZM$4,Sales!$D$3:$ABF$3,0))/ZM$2*INDEX(Usage!$D$5:$ABF$11,MATCH(UsagePerHour!$B$36,Usage!$C$5:$C$11,0),MATCH(UsagePerHour!ZM$4,Usage!$D$3:$ABF$3,0)),"")</f>
        <v/>
      </c>
      <c r="ZN45" s="6" t="str">
        <f>IFERROR(INDEX(Sales!$D$5:$ABF$18,MATCH(UsagePerHour!$B45,Sales!$C$5:$C$18,0),MATCH(UsagePerHour!ZN$4,Sales!$D$3:$ABF$3,0))/ZN$2*INDEX(Usage!$D$5:$ABF$11,MATCH(UsagePerHour!$B$36,Usage!$C$5:$C$11,0),MATCH(UsagePerHour!ZN$4,Usage!$D$3:$ABF$3,0)),"")</f>
        <v/>
      </c>
      <c r="ZO45" s="6" t="str">
        <f>IFERROR(INDEX(Sales!$D$5:$ABF$18,MATCH(UsagePerHour!$B45,Sales!$C$5:$C$18,0),MATCH(UsagePerHour!ZO$4,Sales!$D$3:$ABF$3,0))/ZO$2*INDEX(Usage!$D$5:$ABF$11,MATCH(UsagePerHour!$B$36,Usage!$C$5:$C$11,0),MATCH(UsagePerHour!ZO$4,Usage!$D$3:$ABF$3,0)),"")</f>
        <v/>
      </c>
      <c r="ZP45" s="6" t="str">
        <f>IFERROR(INDEX(Sales!$D$5:$ABF$18,MATCH(UsagePerHour!$B45,Sales!$C$5:$C$18,0),MATCH(UsagePerHour!ZP$4,Sales!$D$3:$ABF$3,0))/ZP$2*INDEX(Usage!$D$5:$ABF$11,MATCH(UsagePerHour!$B$36,Usage!$C$5:$C$11,0),MATCH(UsagePerHour!ZP$4,Usage!$D$3:$ABF$3,0)),"")</f>
        <v/>
      </c>
      <c r="ZQ45" s="6" t="str">
        <f>IFERROR(INDEX(Sales!$D$5:$ABF$18,MATCH(UsagePerHour!$B45,Sales!$C$5:$C$18,0),MATCH(UsagePerHour!ZQ$4,Sales!$D$3:$ABF$3,0))/ZQ$2*INDEX(Usage!$D$5:$ABF$11,MATCH(UsagePerHour!$B$36,Usage!$C$5:$C$11,0),MATCH(UsagePerHour!ZQ$4,Usage!$D$3:$ABF$3,0)),"")</f>
        <v/>
      </c>
      <c r="ZR45" s="6" t="str">
        <f>IFERROR(INDEX(Sales!$D$5:$ABF$18,MATCH(UsagePerHour!$B45,Sales!$C$5:$C$18,0),MATCH(UsagePerHour!ZR$4,Sales!$D$3:$ABF$3,0))/ZR$2*INDEX(Usage!$D$5:$ABF$11,MATCH(UsagePerHour!$B$36,Usage!$C$5:$C$11,0),MATCH(UsagePerHour!ZR$4,Usage!$D$3:$ABF$3,0)),"")</f>
        <v/>
      </c>
      <c r="ZS45" s="6" t="str">
        <f>IFERROR(INDEX(Sales!$D$5:$ABF$18,MATCH(UsagePerHour!$B45,Sales!$C$5:$C$18,0),MATCH(UsagePerHour!ZS$4,Sales!$D$3:$ABF$3,0))/ZS$2*INDEX(Usage!$D$5:$ABF$11,MATCH(UsagePerHour!$B$36,Usage!$C$5:$C$11,0),MATCH(UsagePerHour!ZS$4,Usage!$D$3:$ABF$3,0)),"")</f>
        <v/>
      </c>
      <c r="ZT45" s="6" t="str">
        <f>IFERROR(INDEX(Sales!$D$5:$ABF$18,MATCH(UsagePerHour!$B45,Sales!$C$5:$C$18,0),MATCH(UsagePerHour!ZT$4,Sales!$D$3:$ABF$3,0))/ZT$2*INDEX(Usage!$D$5:$ABF$11,MATCH(UsagePerHour!$B$36,Usage!$C$5:$C$11,0),MATCH(UsagePerHour!ZT$4,Usage!$D$3:$ABF$3,0)),"")</f>
        <v/>
      </c>
      <c r="ZU45" s="6" t="str">
        <f>IFERROR(INDEX(Sales!$D$5:$ABF$18,MATCH(UsagePerHour!$B45,Sales!$C$5:$C$18,0),MATCH(UsagePerHour!ZU$4,Sales!$D$3:$ABF$3,0))/ZU$2*INDEX(Usage!$D$5:$ABF$11,MATCH(UsagePerHour!$B$36,Usage!$C$5:$C$11,0),MATCH(UsagePerHour!ZU$4,Usage!$D$3:$ABF$3,0)),"")</f>
        <v/>
      </c>
      <c r="ZV45" s="6" t="str">
        <f>IFERROR(INDEX(Sales!$D$5:$ABF$18,MATCH(UsagePerHour!$B45,Sales!$C$5:$C$18,0),MATCH(UsagePerHour!ZV$4,Sales!$D$3:$ABF$3,0))/ZV$2*INDEX(Usage!$D$5:$ABF$11,MATCH(UsagePerHour!$B$36,Usage!$C$5:$C$11,0),MATCH(UsagePerHour!ZV$4,Usage!$D$3:$ABF$3,0)),"")</f>
        <v/>
      </c>
      <c r="ZW45" s="6" t="str">
        <f>IFERROR(INDEX(Sales!$D$5:$ABF$18,MATCH(UsagePerHour!$B45,Sales!$C$5:$C$18,0),MATCH(UsagePerHour!ZW$4,Sales!$D$3:$ABF$3,0))/ZW$2*INDEX(Usage!$D$5:$ABF$11,MATCH(UsagePerHour!$B$36,Usage!$C$5:$C$11,0),MATCH(UsagePerHour!ZW$4,Usage!$D$3:$ABF$3,0)),"")</f>
        <v/>
      </c>
      <c r="ZX45" s="6" t="str">
        <f>IFERROR(INDEX(Sales!$D$5:$ABF$18,MATCH(UsagePerHour!$B45,Sales!$C$5:$C$18,0),MATCH(UsagePerHour!ZX$4,Sales!$D$3:$ABF$3,0))/ZX$2*INDEX(Usage!$D$5:$ABF$11,MATCH(UsagePerHour!$B$36,Usage!$C$5:$C$11,0),MATCH(UsagePerHour!ZX$4,Usage!$D$3:$ABF$3,0)),"")</f>
        <v/>
      </c>
      <c r="ZY45" s="6" t="str">
        <f>IFERROR(INDEX(Sales!$D$5:$ABF$18,MATCH(UsagePerHour!$B45,Sales!$C$5:$C$18,0),MATCH(UsagePerHour!ZY$4,Sales!$D$3:$ABF$3,0))/ZY$2*INDEX(Usage!$D$5:$ABF$11,MATCH(UsagePerHour!$B$36,Usage!$C$5:$C$11,0),MATCH(UsagePerHour!ZY$4,Usage!$D$3:$ABF$3,0)),"")</f>
        <v/>
      </c>
      <c r="ZZ45" s="6" t="str">
        <f>IFERROR(INDEX(Sales!$D$5:$ABF$18,MATCH(UsagePerHour!$B45,Sales!$C$5:$C$18,0),MATCH(UsagePerHour!ZZ$4,Sales!$D$3:$ABF$3,0))/ZZ$2*INDEX(Usage!$D$5:$ABF$11,MATCH(UsagePerHour!$B$36,Usage!$C$5:$C$11,0),MATCH(UsagePerHour!ZZ$4,Usage!$D$3:$ABF$3,0)),"")</f>
        <v/>
      </c>
      <c r="AAA45" s="6" t="str">
        <f>IFERROR(INDEX(Sales!$D$5:$ABF$18,MATCH(UsagePerHour!$B45,Sales!$C$5:$C$18,0),MATCH(UsagePerHour!AAA$4,Sales!$D$3:$ABF$3,0))/AAA$2*INDEX(Usage!$D$5:$ABF$11,MATCH(UsagePerHour!$B$36,Usage!$C$5:$C$11,0),MATCH(UsagePerHour!AAA$4,Usage!$D$3:$ABF$3,0)),"")</f>
        <v/>
      </c>
      <c r="AAB45" s="6" t="str">
        <f>IFERROR(INDEX(Sales!$D$5:$ABF$18,MATCH(UsagePerHour!$B45,Sales!$C$5:$C$18,0),MATCH(UsagePerHour!AAB$4,Sales!$D$3:$ABF$3,0))/AAB$2*INDEX(Usage!$D$5:$ABF$11,MATCH(UsagePerHour!$B$36,Usage!$C$5:$C$11,0),MATCH(UsagePerHour!AAB$4,Usage!$D$3:$ABF$3,0)),"")</f>
        <v/>
      </c>
      <c r="AAC45" s="6" t="str">
        <f>IFERROR(INDEX(Sales!$D$5:$ABF$18,MATCH(UsagePerHour!$B45,Sales!$C$5:$C$18,0),MATCH(UsagePerHour!AAC$4,Sales!$D$3:$ABF$3,0))/AAC$2*INDEX(Usage!$D$5:$ABF$11,MATCH(UsagePerHour!$B$36,Usage!$C$5:$C$11,0),MATCH(UsagePerHour!AAC$4,Usage!$D$3:$ABF$3,0)),"")</f>
        <v/>
      </c>
      <c r="AAD45" s="6" t="str">
        <f>IFERROR(INDEX(Sales!$D$5:$ABF$18,MATCH(UsagePerHour!$B45,Sales!$C$5:$C$18,0),MATCH(UsagePerHour!AAD$4,Sales!$D$3:$ABF$3,0))/AAD$2*INDEX(Usage!$D$5:$ABF$11,MATCH(UsagePerHour!$B$36,Usage!$C$5:$C$11,0),MATCH(UsagePerHour!AAD$4,Usage!$D$3:$ABF$3,0)),"")</f>
        <v/>
      </c>
      <c r="AAE45" s="6" t="str">
        <f>IFERROR(INDEX(Sales!$D$5:$ABF$18,MATCH(UsagePerHour!$B45,Sales!$C$5:$C$18,0),MATCH(UsagePerHour!AAE$4,Sales!$D$3:$ABF$3,0))/AAE$2*INDEX(Usage!$D$5:$ABF$11,MATCH(UsagePerHour!$B$36,Usage!$C$5:$C$11,0),MATCH(UsagePerHour!AAE$4,Usage!$D$3:$ABF$3,0)),"")</f>
        <v/>
      </c>
      <c r="AAF45" s="6" t="str">
        <f>IFERROR(INDEX(Sales!$D$5:$ABF$18,MATCH(UsagePerHour!$B45,Sales!$C$5:$C$18,0),MATCH(UsagePerHour!AAF$4,Sales!$D$3:$ABF$3,0))/AAF$2*INDEX(Usage!$D$5:$ABF$11,MATCH(UsagePerHour!$B$36,Usage!$C$5:$C$11,0),MATCH(UsagePerHour!AAF$4,Usage!$D$3:$ABF$3,0)),"")</f>
        <v/>
      </c>
      <c r="AAG45" s="6" t="str">
        <f>IFERROR(INDEX(Sales!$D$5:$ABF$18,MATCH(UsagePerHour!$B45,Sales!$C$5:$C$18,0),MATCH(UsagePerHour!AAG$4,Sales!$D$3:$ABF$3,0))/AAG$2*INDEX(Usage!$D$5:$ABF$11,MATCH(UsagePerHour!$B$36,Usage!$C$5:$C$11,0),MATCH(UsagePerHour!AAG$4,Usage!$D$3:$ABF$3,0)),"")</f>
        <v/>
      </c>
      <c r="AAH45" s="6" t="str">
        <f>IFERROR(INDEX(Sales!$D$5:$ABF$18,MATCH(UsagePerHour!$B45,Sales!$C$5:$C$18,0),MATCH(UsagePerHour!AAH$4,Sales!$D$3:$ABF$3,0))/AAH$2*INDEX(Usage!$D$5:$ABF$11,MATCH(UsagePerHour!$B$36,Usage!$C$5:$C$11,0),MATCH(UsagePerHour!AAH$4,Usage!$D$3:$ABF$3,0)),"")</f>
        <v/>
      </c>
      <c r="AAI45" s="6" t="str">
        <f>IFERROR(INDEX(Sales!$D$5:$ABF$18,MATCH(UsagePerHour!$B45,Sales!$C$5:$C$18,0),MATCH(UsagePerHour!AAI$4,Sales!$D$3:$ABF$3,0))/AAI$2*INDEX(Usage!$D$5:$ABF$11,MATCH(UsagePerHour!$B$36,Usage!$C$5:$C$11,0),MATCH(UsagePerHour!AAI$4,Usage!$D$3:$ABF$3,0)),"")</f>
        <v/>
      </c>
      <c r="AAJ45" s="6" t="str">
        <f>IFERROR(INDEX(Sales!$D$5:$ABF$18,MATCH(UsagePerHour!$B45,Sales!$C$5:$C$18,0),MATCH(UsagePerHour!AAJ$4,Sales!$D$3:$ABF$3,0))/AAJ$2*INDEX(Usage!$D$5:$ABF$11,MATCH(UsagePerHour!$B$36,Usage!$C$5:$C$11,0),MATCH(UsagePerHour!AAJ$4,Usage!$D$3:$ABF$3,0)),"")</f>
        <v/>
      </c>
      <c r="AAK45" s="6" t="str">
        <f>IFERROR(INDEX(Sales!$D$5:$ABF$18,MATCH(UsagePerHour!$B45,Sales!$C$5:$C$18,0),MATCH(UsagePerHour!AAK$4,Sales!$D$3:$ABF$3,0))/AAK$2*INDEX(Usage!$D$5:$ABF$11,MATCH(UsagePerHour!$B$36,Usage!$C$5:$C$11,0),MATCH(UsagePerHour!AAK$4,Usage!$D$3:$ABF$3,0)),"")</f>
        <v/>
      </c>
      <c r="AAL45" s="6" t="str">
        <f>IFERROR(INDEX(Sales!$D$5:$ABF$18,MATCH(UsagePerHour!$B45,Sales!$C$5:$C$18,0),MATCH(UsagePerHour!AAL$4,Sales!$D$3:$ABF$3,0))/AAL$2*INDEX(Usage!$D$5:$ABF$11,MATCH(UsagePerHour!$B$36,Usage!$C$5:$C$11,0),MATCH(UsagePerHour!AAL$4,Usage!$D$3:$ABF$3,0)),"")</f>
        <v/>
      </c>
      <c r="AAM45" s="6" t="str">
        <f>IFERROR(INDEX(Sales!$D$5:$ABF$18,MATCH(UsagePerHour!$B45,Sales!$C$5:$C$18,0),MATCH(UsagePerHour!AAM$4,Sales!$D$3:$ABF$3,0))/AAM$2*INDEX(Usage!$D$5:$ABF$11,MATCH(UsagePerHour!$B$36,Usage!$C$5:$C$11,0),MATCH(UsagePerHour!AAM$4,Usage!$D$3:$ABF$3,0)),"")</f>
        <v/>
      </c>
      <c r="AAN45" s="6" t="str">
        <f>IFERROR(INDEX(Sales!$D$5:$ABF$18,MATCH(UsagePerHour!$B45,Sales!$C$5:$C$18,0),MATCH(UsagePerHour!AAN$4,Sales!$D$3:$ABF$3,0))/AAN$2*INDEX(Usage!$D$5:$ABF$11,MATCH(UsagePerHour!$B$36,Usage!$C$5:$C$11,0),MATCH(UsagePerHour!AAN$4,Usage!$D$3:$ABF$3,0)),"")</f>
        <v/>
      </c>
      <c r="AAO45" s="6" t="str">
        <f>IFERROR(INDEX(Sales!$D$5:$ABF$18,MATCH(UsagePerHour!$B45,Sales!$C$5:$C$18,0),MATCH(UsagePerHour!AAO$4,Sales!$D$3:$ABF$3,0))/AAO$2*INDEX(Usage!$D$5:$ABF$11,MATCH(UsagePerHour!$B$36,Usage!$C$5:$C$11,0),MATCH(UsagePerHour!AAO$4,Usage!$D$3:$ABF$3,0)),"")</f>
        <v/>
      </c>
      <c r="AAP45" s="6" t="str">
        <f>IFERROR(INDEX(Sales!$D$5:$ABF$18,MATCH(UsagePerHour!$B45,Sales!$C$5:$C$18,0),MATCH(UsagePerHour!AAP$4,Sales!$D$3:$ABF$3,0))/AAP$2*INDEX(Usage!$D$5:$ABF$11,MATCH(UsagePerHour!$B$36,Usage!$C$5:$C$11,0),MATCH(UsagePerHour!AAP$4,Usage!$D$3:$ABF$3,0)),"")</f>
        <v/>
      </c>
      <c r="AAQ45" s="6" t="str">
        <f>IFERROR(INDEX(Sales!$D$5:$ABF$18,MATCH(UsagePerHour!$B45,Sales!$C$5:$C$18,0),MATCH(UsagePerHour!AAQ$4,Sales!$D$3:$ABF$3,0))/AAQ$2*INDEX(Usage!$D$5:$ABF$11,MATCH(UsagePerHour!$B$36,Usage!$C$5:$C$11,0),MATCH(UsagePerHour!AAQ$4,Usage!$D$3:$ABF$3,0)),"")</f>
        <v/>
      </c>
      <c r="AAR45" s="6" t="str">
        <f>IFERROR(INDEX(Sales!$D$5:$ABF$18,MATCH(UsagePerHour!$B45,Sales!$C$5:$C$18,0),MATCH(UsagePerHour!AAR$4,Sales!$D$3:$ABF$3,0))/AAR$2*INDEX(Usage!$D$5:$ABF$11,MATCH(UsagePerHour!$B$36,Usage!$C$5:$C$11,0),MATCH(UsagePerHour!AAR$4,Usage!$D$3:$ABF$3,0)),"")</f>
        <v/>
      </c>
      <c r="AAS45" s="6" t="str">
        <f>IFERROR(INDEX(Sales!$D$5:$ABF$18,MATCH(UsagePerHour!$B45,Sales!$C$5:$C$18,0),MATCH(UsagePerHour!AAS$4,Sales!$D$3:$ABF$3,0))/AAS$2*INDEX(Usage!$D$5:$ABF$11,MATCH(UsagePerHour!$B$36,Usage!$C$5:$C$11,0),MATCH(UsagePerHour!AAS$4,Usage!$D$3:$ABF$3,0)),"")</f>
        <v/>
      </c>
      <c r="AAT45" s="6" t="str">
        <f>IFERROR(INDEX(Sales!$D$5:$ABF$18,MATCH(UsagePerHour!$B45,Sales!$C$5:$C$18,0),MATCH(UsagePerHour!AAT$4,Sales!$D$3:$ABF$3,0))/AAT$2*INDEX(Usage!$D$5:$ABF$11,MATCH(UsagePerHour!$B$36,Usage!$C$5:$C$11,0),MATCH(UsagePerHour!AAT$4,Usage!$D$3:$ABF$3,0)),"")</f>
        <v/>
      </c>
      <c r="AAU45" s="6" t="str">
        <f>IFERROR(INDEX(Sales!$D$5:$ABF$18,MATCH(UsagePerHour!$B45,Sales!$C$5:$C$18,0),MATCH(UsagePerHour!AAU$4,Sales!$D$3:$ABF$3,0))/AAU$2*INDEX(Usage!$D$5:$ABF$11,MATCH(UsagePerHour!$B$36,Usage!$C$5:$C$11,0),MATCH(UsagePerHour!AAU$4,Usage!$D$3:$ABF$3,0)),"")</f>
        <v/>
      </c>
      <c r="AAV45" s="6" t="str">
        <f>IFERROR(INDEX(Sales!$D$5:$ABF$18,MATCH(UsagePerHour!$B45,Sales!$C$5:$C$18,0),MATCH(UsagePerHour!AAV$4,Sales!$D$3:$ABF$3,0))/AAV$2*INDEX(Usage!$D$5:$ABF$11,MATCH(UsagePerHour!$B$36,Usage!$C$5:$C$11,0),MATCH(UsagePerHour!AAV$4,Usage!$D$3:$ABF$3,0)),"")</f>
        <v/>
      </c>
      <c r="AAW45" s="6" t="str">
        <f>IFERROR(INDEX(Sales!$D$5:$ABF$18,MATCH(UsagePerHour!$B45,Sales!$C$5:$C$18,0),MATCH(UsagePerHour!AAW$4,Sales!$D$3:$ABF$3,0))/AAW$2*INDEX(Usage!$D$5:$ABF$11,MATCH(UsagePerHour!$B$36,Usage!$C$5:$C$11,0),MATCH(UsagePerHour!AAW$4,Usage!$D$3:$ABF$3,0)),"")</f>
        <v/>
      </c>
      <c r="AAX45" s="6" t="str">
        <f>IFERROR(INDEX(Sales!$D$5:$ABF$18,MATCH(UsagePerHour!$B45,Sales!$C$5:$C$18,0),MATCH(UsagePerHour!AAX$4,Sales!$D$3:$ABF$3,0))/AAX$2*INDEX(Usage!$D$5:$ABF$11,MATCH(UsagePerHour!$B$36,Usage!$C$5:$C$11,0),MATCH(UsagePerHour!AAX$4,Usage!$D$3:$ABF$3,0)),"")</f>
        <v/>
      </c>
      <c r="AAY45" s="6" t="str">
        <f>IFERROR(INDEX(Sales!$D$5:$ABF$18,MATCH(UsagePerHour!$B45,Sales!$C$5:$C$18,0),MATCH(UsagePerHour!AAY$4,Sales!$D$3:$ABF$3,0))/AAY$2*INDEX(Usage!$D$5:$ABF$11,MATCH(UsagePerHour!$B$36,Usage!$C$5:$C$11,0),MATCH(UsagePerHour!AAY$4,Usage!$D$3:$ABF$3,0)),"")</f>
        <v/>
      </c>
      <c r="AAZ45" s="6" t="str">
        <f>IFERROR(INDEX(Sales!$D$5:$ABF$18,MATCH(UsagePerHour!$B45,Sales!$C$5:$C$18,0),MATCH(UsagePerHour!AAZ$4,Sales!$D$3:$ABF$3,0))/AAZ$2*INDEX(Usage!$D$5:$ABF$11,MATCH(UsagePerHour!$B$36,Usage!$C$5:$C$11,0),MATCH(UsagePerHour!AAZ$4,Usage!$D$3:$ABF$3,0)),"")</f>
        <v/>
      </c>
      <c r="ABA45" s="6" t="str">
        <f>IFERROR(INDEX(Sales!$D$5:$ABF$18,MATCH(UsagePerHour!$B45,Sales!$C$5:$C$18,0),MATCH(UsagePerHour!ABA$4,Sales!$D$3:$ABF$3,0))/ABA$2*INDEX(Usage!$D$5:$ABF$11,MATCH(UsagePerHour!$B$36,Usage!$C$5:$C$11,0),MATCH(UsagePerHour!ABA$4,Usage!$D$3:$ABF$3,0)),"")</f>
        <v/>
      </c>
    </row>
    <row r="46" spans="2:729">
      <c r="B46" s="3" t="s">
        <v>11</v>
      </c>
      <c r="C46" s="6">
        <f>IFERROR(INDEX(Sales!$D$5:$ABF$18,MATCH(UsagePerHour!$B46,Sales!$C$5:$C$18,0),MATCH(UsagePerHour!C$4,Sales!$D$3:$ABF$3,0))/C$2*INDEX(Usage!$D$5:$ABF$11,MATCH(UsagePerHour!$B$36,Usage!$C$5:$C$11,0),MATCH(UsagePerHour!C$4,Usage!$D$3:$ABF$3,0)),"")</f>
        <v>10.889738143240171</v>
      </c>
      <c r="D46" s="6">
        <f>IFERROR(INDEX(Sales!$D$5:$ABF$18,MATCH(UsagePerHour!$B46,Sales!$C$5:$C$18,0),MATCH(UsagePerHour!D$4,Sales!$D$3:$ABF$3,0))/D$2*INDEX(Usage!$D$5:$ABF$11,MATCH(UsagePerHour!$B$36,Usage!$C$5:$C$11,0),MATCH(UsagePerHour!D$4,Usage!$D$3:$ABF$3,0)),"")</f>
        <v>2.7297839000036443</v>
      </c>
      <c r="E46" s="6">
        <f>IFERROR(INDEX(Sales!$D$5:$ABF$18,MATCH(UsagePerHour!$B46,Sales!$C$5:$C$18,0),MATCH(UsagePerHour!E$4,Sales!$D$3:$ABF$3,0))/E$2*INDEX(Usage!$D$5:$ABF$11,MATCH(UsagePerHour!$B$36,Usage!$C$5:$C$11,0),MATCH(UsagePerHour!E$4,Usage!$D$3:$ABF$3,0)),"")</f>
        <v>2.7740359281437126</v>
      </c>
      <c r="F46" s="6">
        <f>IFERROR(INDEX(Sales!$D$5:$ABF$18,MATCH(UsagePerHour!$B46,Sales!$C$5:$C$18,0),MATCH(UsagePerHour!F$4,Sales!$D$3:$ABF$3,0))/F$2*INDEX(Usage!$D$5:$ABF$11,MATCH(UsagePerHour!$B$36,Usage!$C$5:$C$11,0),MATCH(UsagePerHour!F$4,Usage!$D$3:$ABF$3,0)),"")</f>
        <v>1.9639963122907467</v>
      </c>
      <c r="G46" s="6">
        <f>IFERROR(INDEX(Sales!$D$5:$ABF$18,MATCH(UsagePerHour!$B46,Sales!$C$5:$C$18,0),MATCH(UsagePerHour!G$4,Sales!$D$3:$ABF$3,0))/G$2*INDEX(Usage!$D$5:$ABF$11,MATCH(UsagePerHour!$B$36,Usage!$C$5:$C$11,0),MATCH(UsagePerHour!G$4,Usage!$D$3:$ABF$3,0)),"")</f>
        <v>7.1448487979242001</v>
      </c>
      <c r="H46" s="6">
        <f>IFERROR(INDEX(Sales!$D$5:$ABF$18,MATCH(UsagePerHour!$B46,Sales!$C$5:$C$18,0),MATCH(UsagePerHour!H$4,Sales!$D$3:$ABF$3,0))/H$2*INDEX(Usage!$D$5:$ABF$11,MATCH(UsagePerHour!$B$36,Usage!$C$5:$C$11,0),MATCH(UsagePerHour!H$4,Usage!$D$3:$ABF$3,0)),"")</f>
        <v>6.7619204534220847</v>
      </c>
      <c r="I46" s="6">
        <f>IFERROR(INDEX(Sales!$D$5:$ABF$18,MATCH(UsagePerHour!$B46,Sales!$C$5:$C$18,0),MATCH(UsagePerHour!I$4,Sales!$D$3:$ABF$3,0))/I$2*INDEX(Usage!$D$5:$ABF$11,MATCH(UsagePerHour!$B$36,Usage!$C$5:$C$11,0),MATCH(UsagePerHour!I$4,Usage!$D$3:$ABF$3,0)),"")</f>
        <v>9.0486359442659836</v>
      </c>
      <c r="J46" s="6">
        <f>IFERROR(INDEX(Sales!$D$5:$ABF$18,MATCH(UsagePerHour!$B46,Sales!$C$5:$C$18,0),MATCH(UsagePerHour!J$4,Sales!$D$3:$ABF$3,0))/J$2*INDEX(Usage!$D$5:$ABF$11,MATCH(UsagePerHour!$B$36,Usage!$C$5:$C$11,0),MATCH(UsagePerHour!J$4,Usage!$D$3:$ABF$3,0)),"")</f>
        <v>10.889738143240171</v>
      </c>
      <c r="K46" s="6">
        <f>IFERROR(INDEX(Sales!$D$5:$ABF$18,MATCH(UsagePerHour!$B46,Sales!$C$5:$C$18,0),MATCH(UsagePerHour!K$4,Sales!$D$3:$ABF$3,0))/K$2*INDEX(Usage!$D$5:$ABF$11,MATCH(UsagePerHour!$B$36,Usage!$C$5:$C$11,0),MATCH(UsagePerHour!K$4,Usage!$D$3:$ABF$3,0)),"")</f>
        <v>2.7297839000036443</v>
      </c>
      <c r="L46" s="6">
        <f>IFERROR(INDEX(Sales!$D$5:$ABF$18,MATCH(UsagePerHour!$B46,Sales!$C$5:$C$18,0),MATCH(UsagePerHour!L$4,Sales!$D$3:$ABF$3,0))/L$2*INDEX(Usage!$D$5:$ABF$11,MATCH(UsagePerHour!$B$36,Usage!$C$5:$C$11,0),MATCH(UsagePerHour!L$4,Usage!$D$3:$ABF$3,0)),"")</f>
        <v>2.7740359281437126</v>
      </c>
      <c r="M46" s="6">
        <f>IFERROR(INDEX(Sales!$D$5:$ABF$18,MATCH(UsagePerHour!$B46,Sales!$C$5:$C$18,0),MATCH(UsagePerHour!M$4,Sales!$D$3:$ABF$3,0))/M$2*INDEX(Usage!$D$5:$ABF$11,MATCH(UsagePerHour!$B$36,Usage!$C$5:$C$11,0),MATCH(UsagePerHour!M$4,Usage!$D$3:$ABF$3,0)),"")</f>
        <v>1.9639963122907467</v>
      </c>
      <c r="N46" s="6">
        <f>IFERROR(INDEX(Sales!$D$5:$ABF$18,MATCH(UsagePerHour!$B46,Sales!$C$5:$C$18,0),MATCH(UsagePerHour!N$4,Sales!$D$3:$ABF$3,0))/N$2*INDEX(Usage!$D$5:$ABF$11,MATCH(UsagePerHour!$B$36,Usage!$C$5:$C$11,0),MATCH(UsagePerHour!N$4,Usage!$D$3:$ABF$3,0)),"")</f>
        <v>7.1448487979242001</v>
      </c>
      <c r="O46" s="6">
        <f>IFERROR(INDEX(Sales!$D$5:$ABF$18,MATCH(UsagePerHour!$B46,Sales!$C$5:$C$18,0),MATCH(UsagePerHour!O$4,Sales!$D$3:$ABF$3,0))/O$2*INDEX(Usage!$D$5:$ABF$11,MATCH(UsagePerHour!$B$36,Usage!$C$5:$C$11,0),MATCH(UsagePerHour!O$4,Usage!$D$3:$ABF$3,0)),"")</f>
        <v>6.7619204534220847</v>
      </c>
      <c r="P46" s="6">
        <f>IFERROR(INDEX(Sales!$D$5:$ABF$18,MATCH(UsagePerHour!$B46,Sales!$C$5:$C$18,0),MATCH(UsagePerHour!P$4,Sales!$D$3:$ABF$3,0))/P$2*INDEX(Usage!$D$5:$ABF$11,MATCH(UsagePerHour!$B$36,Usage!$C$5:$C$11,0),MATCH(UsagePerHour!P$4,Usage!$D$3:$ABF$3,0)),"")</f>
        <v>9.0486359442659836</v>
      </c>
      <c r="Q46" s="6">
        <f>IFERROR(INDEX(Sales!$D$5:$ABF$18,MATCH(UsagePerHour!$B46,Sales!$C$5:$C$18,0),MATCH(UsagePerHour!Q$4,Sales!$D$3:$ABF$3,0))/Q$2*INDEX(Usage!$D$5:$ABF$11,MATCH(UsagePerHour!$B$36,Usage!$C$5:$C$11,0),MATCH(UsagePerHour!Q$4,Usage!$D$3:$ABF$3,0)),"")</f>
        <v>10.889738143240171</v>
      </c>
      <c r="R46" s="6">
        <f>IFERROR(INDEX(Sales!$D$5:$ABF$18,MATCH(UsagePerHour!$B46,Sales!$C$5:$C$18,0),MATCH(UsagePerHour!R$4,Sales!$D$3:$ABF$3,0))/R$2*INDEX(Usage!$D$5:$ABF$11,MATCH(UsagePerHour!$B$36,Usage!$C$5:$C$11,0),MATCH(UsagePerHour!R$4,Usage!$D$3:$ABF$3,0)),"")</f>
        <v>2.7297839000036443</v>
      </c>
      <c r="S46" s="6">
        <f>IFERROR(INDEX(Sales!$D$5:$ABF$18,MATCH(UsagePerHour!$B46,Sales!$C$5:$C$18,0),MATCH(UsagePerHour!S$4,Sales!$D$3:$ABF$3,0))/S$2*INDEX(Usage!$D$5:$ABF$11,MATCH(UsagePerHour!$B$36,Usage!$C$5:$C$11,0),MATCH(UsagePerHour!S$4,Usage!$D$3:$ABF$3,0)),"")</f>
        <v>2.7740359281437126</v>
      </c>
      <c r="T46" s="6">
        <f>IFERROR(INDEX(Sales!$D$5:$ABF$18,MATCH(UsagePerHour!$B46,Sales!$C$5:$C$18,0),MATCH(UsagePerHour!T$4,Sales!$D$3:$ABF$3,0))/T$2*INDEX(Usage!$D$5:$ABF$11,MATCH(UsagePerHour!$B$36,Usage!$C$5:$C$11,0),MATCH(UsagePerHour!T$4,Usage!$D$3:$ABF$3,0)),"")</f>
        <v>1.9639963122907467</v>
      </c>
      <c r="U46" s="6">
        <f>IFERROR(INDEX(Sales!$D$5:$ABF$18,MATCH(UsagePerHour!$B46,Sales!$C$5:$C$18,0),MATCH(UsagePerHour!U$4,Sales!$D$3:$ABF$3,0))/U$2*INDEX(Usage!$D$5:$ABF$11,MATCH(UsagePerHour!$B$36,Usage!$C$5:$C$11,0),MATCH(UsagePerHour!U$4,Usage!$D$3:$ABF$3,0)),"")</f>
        <v>7.1448487979242001</v>
      </c>
      <c r="V46" s="6">
        <f>IFERROR(INDEX(Sales!$D$5:$ABF$18,MATCH(UsagePerHour!$B46,Sales!$C$5:$C$18,0),MATCH(UsagePerHour!V$4,Sales!$D$3:$ABF$3,0))/V$2*INDEX(Usage!$D$5:$ABF$11,MATCH(UsagePerHour!$B$36,Usage!$C$5:$C$11,0),MATCH(UsagePerHour!V$4,Usage!$D$3:$ABF$3,0)),"")</f>
        <v>6.7619204534220847</v>
      </c>
      <c r="W46" s="6">
        <f>IFERROR(INDEX(Sales!$D$5:$ABF$18,MATCH(UsagePerHour!$B46,Sales!$C$5:$C$18,0),MATCH(UsagePerHour!W$4,Sales!$D$3:$ABF$3,0))/W$2*INDEX(Usage!$D$5:$ABF$11,MATCH(UsagePerHour!$B$36,Usage!$C$5:$C$11,0),MATCH(UsagePerHour!W$4,Usage!$D$3:$ABF$3,0)),"")</f>
        <v>9.0486359442659836</v>
      </c>
      <c r="X46" s="6">
        <f>IFERROR(INDEX(Sales!$D$5:$ABF$18,MATCH(UsagePerHour!$B46,Sales!$C$5:$C$18,0),MATCH(UsagePerHour!X$4,Sales!$D$3:$ABF$3,0))/X$2*INDEX(Usage!$D$5:$ABF$11,MATCH(UsagePerHour!$B$36,Usage!$C$5:$C$11,0),MATCH(UsagePerHour!X$4,Usage!$D$3:$ABF$3,0)),"")</f>
        <v>10.889738143240171</v>
      </c>
      <c r="Y46" s="6">
        <f>IFERROR(INDEX(Sales!$D$5:$ABF$18,MATCH(UsagePerHour!$B46,Sales!$C$5:$C$18,0),MATCH(UsagePerHour!Y$4,Sales!$D$3:$ABF$3,0))/Y$2*INDEX(Usage!$D$5:$ABF$11,MATCH(UsagePerHour!$B$36,Usage!$C$5:$C$11,0),MATCH(UsagePerHour!Y$4,Usage!$D$3:$ABF$3,0)),"")</f>
        <v>2.7297839000036443</v>
      </c>
      <c r="Z46" s="6">
        <f>IFERROR(INDEX(Sales!$D$5:$ABF$18,MATCH(UsagePerHour!$B46,Sales!$C$5:$C$18,0),MATCH(UsagePerHour!Z$4,Sales!$D$3:$ABF$3,0))/Z$2*INDEX(Usage!$D$5:$ABF$11,MATCH(UsagePerHour!$B$36,Usage!$C$5:$C$11,0),MATCH(UsagePerHour!Z$4,Usage!$D$3:$ABF$3,0)),"")</f>
        <v>2.7740359281437126</v>
      </c>
      <c r="AA46" s="6">
        <f>IFERROR(INDEX(Sales!$D$5:$ABF$18,MATCH(UsagePerHour!$B46,Sales!$C$5:$C$18,0),MATCH(UsagePerHour!AA$4,Sales!$D$3:$ABF$3,0))/AA$2*INDEX(Usage!$D$5:$ABF$11,MATCH(UsagePerHour!$B$36,Usage!$C$5:$C$11,0),MATCH(UsagePerHour!AA$4,Usage!$D$3:$ABF$3,0)),"")</f>
        <v>1.9639963122907467</v>
      </c>
      <c r="AB46" s="6">
        <f>IFERROR(INDEX(Sales!$D$5:$ABF$18,MATCH(UsagePerHour!$B46,Sales!$C$5:$C$18,0),MATCH(UsagePerHour!AB$4,Sales!$D$3:$ABF$3,0))/AB$2*INDEX(Usage!$D$5:$ABF$11,MATCH(UsagePerHour!$B$36,Usage!$C$5:$C$11,0),MATCH(UsagePerHour!AB$4,Usage!$D$3:$ABF$3,0)),"")</f>
        <v>7.1448487979242001</v>
      </c>
      <c r="AC46" s="6">
        <f>IFERROR(INDEX(Sales!$D$5:$ABF$18,MATCH(UsagePerHour!$B46,Sales!$C$5:$C$18,0),MATCH(UsagePerHour!AC$4,Sales!$D$3:$ABF$3,0))/AC$2*INDEX(Usage!$D$5:$ABF$11,MATCH(UsagePerHour!$B$36,Usage!$C$5:$C$11,0),MATCH(UsagePerHour!AC$4,Usage!$D$3:$ABF$3,0)),"")</f>
        <v>6.7619204534220847</v>
      </c>
      <c r="AD46" s="6">
        <f>IFERROR(INDEX(Sales!$D$5:$ABF$18,MATCH(UsagePerHour!$B46,Sales!$C$5:$C$18,0),MATCH(UsagePerHour!AD$4,Sales!$D$3:$ABF$3,0))/AD$2*INDEX(Usage!$D$5:$ABF$11,MATCH(UsagePerHour!$B$36,Usage!$C$5:$C$11,0),MATCH(UsagePerHour!AD$4,Usage!$D$3:$ABF$3,0)),"")</f>
        <v>9.0486359442659836</v>
      </c>
      <c r="AE46" s="6">
        <f>IFERROR(INDEX(Sales!$D$5:$ABF$18,MATCH(UsagePerHour!$B46,Sales!$C$5:$C$18,0),MATCH(UsagePerHour!AE$4,Sales!$D$3:$ABF$3,0))/AE$2*INDEX(Usage!$D$5:$ABF$11,MATCH(UsagePerHour!$B$36,Usage!$C$5:$C$11,0),MATCH(UsagePerHour!AE$4,Usage!$D$3:$ABF$3,0)),"")</f>
        <v>10.889738143240171</v>
      </c>
      <c r="AF46" s="6">
        <f>IFERROR(INDEX(Sales!$D$5:$ABF$18,MATCH(UsagePerHour!$B46,Sales!$C$5:$C$18,0),MATCH(UsagePerHour!AF$4,Sales!$D$3:$ABF$3,0))/AF$2*INDEX(Usage!$D$5:$ABF$11,MATCH(UsagePerHour!$B$36,Usage!$C$5:$C$11,0),MATCH(UsagePerHour!AF$4,Usage!$D$3:$ABF$3,0)),"")</f>
        <v>2.7297839000036443</v>
      </c>
      <c r="AG46" s="6">
        <f>IFERROR(INDEX(Sales!$D$5:$ABF$18,MATCH(UsagePerHour!$B46,Sales!$C$5:$C$18,0),MATCH(UsagePerHour!AG$4,Sales!$D$3:$ABF$3,0))/AG$2*INDEX(Usage!$D$5:$ABF$11,MATCH(UsagePerHour!$B$36,Usage!$C$5:$C$11,0),MATCH(UsagePerHour!AG$4,Usage!$D$3:$ABF$3,0)),"")</f>
        <v>2.7740359281437126</v>
      </c>
      <c r="AH46" s="6">
        <f>IFERROR(INDEX(Sales!$D$5:$ABF$18,MATCH(UsagePerHour!$B46,Sales!$C$5:$C$18,0),MATCH(UsagePerHour!AH$4,Sales!$D$3:$ABF$3,0))/AH$2*INDEX(Usage!$D$5:$ABF$11,MATCH(UsagePerHour!$B$36,Usage!$C$5:$C$11,0),MATCH(UsagePerHour!AH$4,Usage!$D$3:$ABF$3,0)),"")</f>
        <v>1.9639963122907467</v>
      </c>
      <c r="AI46" s="6">
        <f>IFERROR(INDEX(Sales!$D$5:$ABF$18,MATCH(UsagePerHour!$B46,Sales!$C$5:$C$18,0),MATCH(UsagePerHour!AI$4,Sales!$D$3:$ABF$3,0))/AI$2*INDEX(Usage!$D$5:$ABF$11,MATCH(UsagePerHour!$B$36,Usage!$C$5:$C$11,0),MATCH(UsagePerHour!AI$4,Usage!$D$3:$ABF$3,0)),"")</f>
        <v>7.1448487979242001</v>
      </c>
      <c r="AJ46" s="6">
        <f>IFERROR(INDEX(Sales!$D$5:$ABF$18,MATCH(UsagePerHour!$B46,Sales!$C$5:$C$18,0),MATCH(UsagePerHour!AJ$4,Sales!$D$3:$ABF$3,0))/AJ$2*INDEX(Usage!$D$5:$ABF$11,MATCH(UsagePerHour!$B$36,Usage!$C$5:$C$11,0),MATCH(UsagePerHour!AJ$4,Usage!$D$3:$ABF$3,0)),"")</f>
        <v>6.7619204534220847</v>
      </c>
      <c r="AK46" s="6">
        <f>IFERROR(INDEX(Sales!$D$5:$ABF$18,MATCH(UsagePerHour!$B46,Sales!$C$5:$C$18,0),MATCH(UsagePerHour!AK$4,Sales!$D$3:$ABF$3,0))/AK$2*INDEX(Usage!$D$5:$ABF$11,MATCH(UsagePerHour!$B$36,Usage!$C$5:$C$11,0),MATCH(UsagePerHour!AK$4,Usage!$D$3:$ABF$3,0)),"")</f>
        <v>9.0486359442659836</v>
      </c>
      <c r="AL46" s="6">
        <f>IFERROR(INDEX(Sales!$D$5:$ABF$18,MATCH(UsagePerHour!$B46,Sales!$C$5:$C$18,0),MATCH(UsagePerHour!AL$4,Sales!$D$3:$ABF$3,0))/AL$2*INDEX(Usage!$D$5:$ABF$11,MATCH(UsagePerHour!$B$36,Usage!$C$5:$C$11,0),MATCH(UsagePerHour!AL$4,Usage!$D$3:$ABF$3,0)),"")</f>
        <v>10.889738143240171</v>
      </c>
      <c r="AM46" s="6">
        <f>IFERROR(INDEX(Sales!$D$5:$ABF$18,MATCH(UsagePerHour!$B46,Sales!$C$5:$C$18,0),MATCH(UsagePerHour!AM$4,Sales!$D$3:$ABF$3,0))/AM$2*INDEX(Usage!$D$5:$ABF$11,MATCH(UsagePerHour!$B$36,Usage!$C$5:$C$11,0),MATCH(UsagePerHour!AM$4,Usage!$D$3:$ABF$3,0)),"")</f>
        <v>2.7297839000036443</v>
      </c>
      <c r="AN46" s="6">
        <f>IFERROR(INDEX(Sales!$D$5:$ABF$18,MATCH(UsagePerHour!$B46,Sales!$C$5:$C$18,0),MATCH(UsagePerHour!AN$4,Sales!$D$3:$ABF$3,0))/AN$2*INDEX(Usage!$D$5:$ABF$11,MATCH(UsagePerHour!$B$36,Usage!$C$5:$C$11,0),MATCH(UsagePerHour!AN$4,Usage!$D$3:$ABF$3,0)),"")</f>
        <v>2.7740359281437126</v>
      </c>
      <c r="AO46" s="6">
        <f>IFERROR(INDEX(Sales!$D$5:$ABF$18,MATCH(UsagePerHour!$B46,Sales!$C$5:$C$18,0),MATCH(UsagePerHour!AO$4,Sales!$D$3:$ABF$3,0))/AO$2*INDEX(Usage!$D$5:$ABF$11,MATCH(UsagePerHour!$B$36,Usage!$C$5:$C$11,0),MATCH(UsagePerHour!AO$4,Usage!$D$3:$ABF$3,0)),"")</f>
        <v>1.9639963122907467</v>
      </c>
      <c r="AP46" s="6">
        <f>IFERROR(INDEX(Sales!$D$5:$ABF$18,MATCH(UsagePerHour!$B46,Sales!$C$5:$C$18,0),MATCH(UsagePerHour!AP$4,Sales!$D$3:$ABF$3,0))/AP$2*INDEX(Usage!$D$5:$ABF$11,MATCH(UsagePerHour!$B$36,Usage!$C$5:$C$11,0),MATCH(UsagePerHour!AP$4,Usage!$D$3:$ABF$3,0)),"")</f>
        <v>7.1448487979242001</v>
      </c>
      <c r="AQ46" s="6">
        <f>IFERROR(INDEX(Sales!$D$5:$ABF$18,MATCH(UsagePerHour!$B46,Sales!$C$5:$C$18,0),MATCH(UsagePerHour!AQ$4,Sales!$D$3:$ABF$3,0))/AQ$2*INDEX(Usage!$D$5:$ABF$11,MATCH(UsagePerHour!$B$36,Usage!$C$5:$C$11,0),MATCH(UsagePerHour!AQ$4,Usage!$D$3:$ABF$3,0)),"")</f>
        <v>6.7619204534220847</v>
      </c>
      <c r="AR46" s="6">
        <f>IFERROR(INDEX(Sales!$D$5:$ABF$18,MATCH(UsagePerHour!$B46,Sales!$C$5:$C$18,0),MATCH(UsagePerHour!AR$4,Sales!$D$3:$ABF$3,0))/AR$2*INDEX(Usage!$D$5:$ABF$11,MATCH(UsagePerHour!$B$36,Usage!$C$5:$C$11,0),MATCH(UsagePerHour!AR$4,Usage!$D$3:$ABF$3,0)),"")</f>
        <v>9.0486359442659836</v>
      </c>
      <c r="AS46" s="6">
        <f>IFERROR(INDEX(Sales!$D$5:$ABF$18,MATCH(UsagePerHour!$B46,Sales!$C$5:$C$18,0),MATCH(UsagePerHour!AS$4,Sales!$D$3:$ABF$3,0))/AS$2*INDEX(Usage!$D$5:$ABF$11,MATCH(UsagePerHour!$B$36,Usage!$C$5:$C$11,0),MATCH(UsagePerHour!AS$4,Usage!$D$3:$ABF$3,0)),"")</f>
        <v>10.889738143240171</v>
      </c>
      <c r="AT46" s="6">
        <f>IFERROR(INDEX(Sales!$D$5:$ABF$18,MATCH(UsagePerHour!$B46,Sales!$C$5:$C$18,0),MATCH(UsagePerHour!AT$4,Sales!$D$3:$ABF$3,0))/AT$2*INDEX(Usage!$D$5:$ABF$11,MATCH(UsagePerHour!$B$36,Usage!$C$5:$C$11,0),MATCH(UsagePerHour!AT$4,Usage!$D$3:$ABF$3,0)),"")</f>
        <v>2.7297839000036443</v>
      </c>
      <c r="AU46" s="6">
        <f>IFERROR(INDEX(Sales!$D$5:$ABF$18,MATCH(UsagePerHour!$B46,Sales!$C$5:$C$18,0),MATCH(UsagePerHour!AU$4,Sales!$D$3:$ABF$3,0))/AU$2*INDEX(Usage!$D$5:$ABF$11,MATCH(UsagePerHour!$B$36,Usage!$C$5:$C$11,0),MATCH(UsagePerHour!AU$4,Usage!$D$3:$ABF$3,0)),"")</f>
        <v>2.7740359281437126</v>
      </c>
      <c r="AV46" s="6">
        <f>IFERROR(INDEX(Sales!$D$5:$ABF$18,MATCH(UsagePerHour!$B46,Sales!$C$5:$C$18,0),MATCH(UsagePerHour!AV$4,Sales!$D$3:$ABF$3,0))/AV$2*INDEX(Usage!$D$5:$ABF$11,MATCH(UsagePerHour!$B$36,Usage!$C$5:$C$11,0),MATCH(UsagePerHour!AV$4,Usage!$D$3:$ABF$3,0)),"")</f>
        <v>1.9639963122907467</v>
      </c>
      <c r="AW46" s="6">
        <f>IFERROR(INDEX(Sales!$D$5:$ABF$18,MATCH(UsagePerHour!$B46,Sales!$C$5:$C$18,0),MATCH(UsagePerHour!AW$4,Sales!$D$3:$ABF$3,0))/AW$2*INDEX(Usage!$D$5:$ABF$11,MATCH(UsagePerHour!$B$36,Usage!$C$5:$C$11,0),MATCH(UsagePerHour!AW$4,Usage!$D$3:$ABF$3,0)),"")</f>
        <v>7.1448487979242001</v>
      </c>
      <c r="AX46" s="6">
        <f>IFERROR(INDEX(Sales!$D$5:$ABF$18,MATCH(UsagePerHour!$B46,Sales!$C$5:$C$18,0),MATCH(UsagePerHour!AX$4,Sales!$D$3:$ABF$3,0))/AX$2*INDEX(Usage!$D$5:$ABF$11,MATCH(UsagePerHour!$B$36,Usage!$C$5:$C$11,0),MATCH(UsagePerHour!AX$4,Usage!$D$3:$ABF$3,0)),"")</f>
        <v>6.7619204534220847</v>
      </c>
      <c r="AY46" s="6">
        <f>IFERROR(INDEX(Sales!$D$5:$ABF$18,MATCH(UsagePerHour!$B46,Sales!$C$5:$C$18,0),MATCH(UsagePerHour!AY$4,Sales!$D$3:$ABF$3,0))/AY$2*INDEX(Usage!$D$5:$ABF$11,MATCH(UsagePerHour!$B$36,Usage!$C$5:$C$11,0),MATCH(UsagePerHour!AY$4,Usage!$D$3:$ABF$3,0)),"")</f>
        <v>9.0486359442659836</v>
      </c>
      <c r="AZ46" s="6">
        <f>IFERROR(INDEX(Sales!$D$5:$ABF$18,MATCH(UsagePerHour!$B46,Sales!$C$5:$C$18,0),MATCH(UsagePerHour!AZ$4,Sales!$D$3:$ABF$3,0))/AZ$2*INDEX(Usage!$D$5:$ABF$11,MATCH(UsagePerHour!$B$36,Usage!$C$5:$C$11,0),MATCH(UsagePerHour!AZ$4,Usage!$D$3:$ABF$3,0)),"")</f>
        <v>10.889738143240171</v>
      </c>
      <c r="BA46" s="6">
        <f>IFERROR(INDEX(Sales!$D$5:$ABF$18,MATCH(UsagePerHour!$B46,Sales!$C$5:$C$18,0),MATCH(UsagePerHour!BA$4,Sales!$D$3:$ABF$3,0))/BA$2*INDEX(Usage!$D$5:$ABF$11,MATCH(UsagePerHour!$B$36,Usage!$C$5:$C$11,0),MATCH(UsagePerHour!BA$4,Usage!$D$3:$ABF$3,0)),"")</f>
        <v>2.7297839000036443</v>
      </c>
      <c r="BB46" s="6">
        <f>IFERROR(INDEX(Sales!$D$5:$ABF$18,MATCH(UsagePerHour!$B46,Sales!$C$5:$C$18,0),MATCH(UsagePerHour!BB$4,Sales!$D$3:$ABF$3,0))/BB$2*INDEX(Usage!$D$5:$ABF$11,MATCH(UsagePerHour!$B$36,Usage!$C$5:$C$11,0),MATCH(UsagePerHour!BB$4,Usage!$D$3:$ABF$3,0)),"")</f>
        <v>2.7740359281437126</v>
      </c>
      <c r="BC46" s="6">
        <f>IFERROR(INDEX(Sales!$D$5:$ABF$18,MATCH(UsagePerHour!$B46,Sales!$C$5:$C$18,0),MATCH(UsagePerHour!BC$4,Sales!$D$3:$ABF$3,0))/BC$2*INDEX(Usage!$D$5:$ABF$11,MATCH(UsagePerHour!$B$36,Usage!$C$5:$C$11,0),MATCH(UsagePerHour!BC$4,Usage!$D$3:$ABF$3,0)),"")</f>
        <v>1.9639963122907467</v>
      </c>
      <c r="BD46" s="6">
        <f>IFERROR(INDEX(Sales!$D$5:$ABF$18,MATCH(UsagePerHour!$B46,Sales!$C$5:$C$18,0),MATCH(UsagePerHour!BD$4,Sales!$D$3:$ABF$3,0))/BD$2*INDEX(Usage!$D$5:$ABF$11,MATCH(UsagePerHour!$B$36,Usage!$C$5:$C$11,0),MATCH(UsagePerHour!BD$4,Usage!$D$3:$ABF$3,0)),"")</f>
        <v>7.1448487979242001</v>
      </c>
      <c r="BE46" s="6">
        <f>IFERROR(INDEX(Sales!$D$5:$ABF$18,MATCH(UsagePerHour!$B46,Sales!$C$5:$C$18,0),MATCH(UsagePerHour!BE$4,Sales!$D$3:$ABF$3,0))/BE$2*INDEX(Usage!$D$5:$ABF$11,MATCH(UsagePerHour!$B$36,Usage!$C$5:$C$11,0),MATCH(UsagePerHour!BE$4,Usage!$D$3:$ABF$3,0)),"")</f>
        <v>6.7619204534220847</v>
      </c>
      <c r="BF46" s="6">
        <f>IFERROR(INDEX(Sales!$D$5:$ABF$18,MATCH(UsagePerHour!$B46,Sales!$C$5:$C$18,0),MATCH(UsagePerHour!BF$4,Sales!$D$3:$ABF$3,0))/BF$2*INDEX(Usage!$D$5:$ABF$11,MATCH(UsagePerHour!$B$36,Usage!$C$5:$C$11,0),MATCH(UsagePerHour!BF$4,Usage!$D$3:$ABF$3,0)),"")</f>
        <v>9.0486359442659836</v>
      </c>
      <c r="BG46" s="6">
        <f>IFERROR(INDEX(Sales!$D$5:$ABF$18,MATCH(UsagePerHour!$B46,Sales!$C$5:$C$18,0),MATCH(UsagePerHour!BG$4,Sales!$D$3:$ABF$3,0))/BG$2*INDEX(Usage!$D$5:$ABF$11,MATCH(UsagePerHour!$B$36,Usage!$C$5:$C$11,0),MATCH(UsagePerHour!BG$4,Usage!$D$3:$ABF$3,0)),"")</f>
        <v>10.889738143240171</v>
      </c>
      <c r="BH46" s="6">
        <f>IFERROR(INDEX(Sales!$D$5:$ABF$18,MATCH(UsagePerHour!$B46,Sales!$C$5:$C$18,0),MATCH(UsagePerHour!BH$4,Sales!$D$3:$ABF$3,0))/BH$2*INDEX(Usage!$D$5:$ABF$11,MATCH(UsagePerHour!$B$36,Usage!$C$5:$C$11,0),MATCH(UsagePerHour!BH$4,Usage!$D$3:$ABF$3,0)),"")</f>
        <v>2.7297839000036443</v>
      </c>
      <c r="BI46" s="6">
        <f>IFERROR(INDEX(Sales!$D$5:$ABF$18,MATCH(UsagePerHour!$B46,Sales!$C$5:$C$18,0),MATCH(UsagePerHour!BI$4,Sales!$D$3:$ABF$3,0))/BI$2*INDEX(Usage!$D$5:$ABF$11,MATCH(UsagePerHour!$B$36,Usage!$C$5:$C$11,0),MATCH(UsagePerHour!BI$4,Usage!$D$3:$ABF$3,0)),"")</f>
        <v>2.7740359281437126</v>
      </c>
      <c r="BJ46" s="6">
        <f>IFERROR(INDEX(Sales!$D$5:$ABF$18,MATCH(UsagePerHour!$B46,Sales!$C$5:$C$18,0),MATCH(UsagePerHour!BJ$4,Sales!$D$3:$ABF$3,0))/BJ$2*INDEX(Usage!$D$5:$ABF$11,MATCH(UsagePerHour!$B$36,Usage!$C$5:$C$11,0),MATCH(UsagePerHour!BJ$4,Usage!$D$3:$ABF$3,0)),"")</f>
        <v>1.9639963122907467</v>
      </c>
      <c r="BK46" s="6">
        <f>IFERROR(INDEX(Sales!$D$5:$ABF$18,MATCH(UsagePerHour!$B46,Sales!$C$5:$C$18,0),MATCH(UsagePerHour!BK$4,Sales!$D$3:$ABF$3,0))/BK$2*INDEX(Usage!$D$5:$ABF$11,MATCH(UsagePerHour!$B$36,Usage!$C$5:$C$11,0),MATCH(UsagePerHour!BK$4,Usage!$D$3:$ABF$3,0)),"")</f>
        <v>7.1448487979242001</v>
      </c>
      <c r="BL46" s="6">
        <f>IFERROR(INDEX(Sales!$D$5:$ABF$18,MATCH(UsagePerHour!$B46,Sales!$C$5:$C$18,0),MATCH(UsagePerHour!BL$4,Sales!$D$3:$ABF$3,0))/BL$2*INDEX(Usage!$D$5:$ABF$11,MATCH(UsagePerHour!$B$36,Usage!$C$5:$C$11,0),MATCH(UsagePerHour!BL$4,Usage!$D$3:$ABF$3,0)),"")</f>
        <v>6.7619204534220847</v>
      </c>
      <c r="BM46" s="6">
        <f>IFERROR(INDEX(Sales!$D$5:$ABF$18,MATCH(UsagePerHour!$B46,Sales!$C$5:$C$18,0),MATCH(UsagePerHour!BM$4,Sales!$D$3:$ABF$3,0))/BM$2*INDEX(Usage!$D$5:$ABF$11,MATCH(UsagePerHour!$B$36,Usage!$C$5:$C$11,0),MATCH(UsagePerHour!BM$4,Usage!$D$3:$ABF$3,0)),"")</f>
        <v>9.0486359442659836</v>
      </c>
      <c r="BN46" s="6">
        <f>IFERROR(INDEX(Sales!$D$5:$ABF$18,MATCH(UsagePerHour!$B46,Sales!$C$5:$C$18,0),MATCH(UsagePerHour!BN$4,Sales!$D$3:$ABF$3,0))/BN$2*INDEX(Usage!$D$5:$ABF$11,MATCH(UsagePerHour!$B$36,Usage!$C$5:$C$11,0),MATCH(UsagePerHour!BN$4,Usage!$D$3:$ABF$3,0)),"")</f>
        <v>10.889738143240171</v>
      </c>
      <c r="BO46" s="6">
        <f>IFERROR(INDEX(Sales!$D$5:$ABF$18,MATCH(UsagePerHour!$B46,Sales!$C$5:$C$18,0),MATCH(UsagePerHour!BO$4,Sales!$D$3:$ABF$3,0))/BO$2*INDEX(Usage!$D$5:$ABF$11,MATCH(UsagePerHour!$B$36,Usage!$C$5:$C$11,0),MATCH(UsagePerHour!BO$4,Usage!$D$3:$ABF$3,0)),"")</f>
        <v>2.7297839000036443</v>
      </c>
      <c r="BP46" s="6">
        <f>IFERROR(INDEX(Sales!$D$5:$ABF$18,MATCH(UsagePerHour!$B46,Sales!$C$5:$C$18,0),MATCH(UsagePerHour!BP$4,Sales!$D$3:$ABF$3,0))/BP$2*INDEX(Usage!$D$5:$ABF$11,MATCH(UsagePerHour!$B$36,Usage!$C$5:$C$11,0),MATCH(UsagePerHour!BP$4,Usage!$D$3:$ABF$3,0)),"")</f>
        <v>2.7740359281437126</v>
      </c>
      <c r="BQ46" s="6">
        <f>IFERROR(INDEX(Sales!$D$5:$ABF$18,MATCH(UsagePerHour!$B46,Sales!$C$5:$C$18,0),MATCH(UsagePerHour!BQ$4,Sales!$D$3:$ABF$3,0))/BQ$2*INDEX(Usage!$D$5:$ABF$11,MATCH(UsagePerHour!$B$36,Usage!$C$5:$C$11,0),MATCH(UsagePerHour!BQ$4,Usage!$D$3:$ABF$3,0)),"")</f>
        <v>1.9639963122907467</v>
      </c>
      <c r="BR46" s="6">
        <f>IFERROR(INDEX(Sales!$D$5:$ABF$18,MATCH(UsagePerHour!$B46,Sales!$C$5:$C$18,0),MATCH(UsagePerHour!BR$4,Sales!$D$3:$ABF$3,0))/BR$2*INDEX(Usage!$D$5:$ABF$11,MATCH(UsagePerHour!$B$36,Usage!$C$5:$C$11,0),MATCH(UsagePerHour!BR$4,Usage!$D$3:$ABF$3,0)),"")</f>
        <v>7.1448487979242001</v>
      </c>
      <c r="BS46" s="6">
        <f>IFERROR(INDEX(Sales!$D$5:$ABF$18,MATCH(UsagePerHour!$B46,Sales!$C$5:$C$18,0),MATCH(UsagePerHour!BS$4,Sales!$D$3:$ABF$3,0))/BS$2*INDEX(Usage!$D$5:$ABF$11,MATCH(UsagePerHour!$B$36,Usage!$C$5:$C$11,0),MATCH(UsagePerHour!BS$4,Usage!$D$3:$ABF$3,0)),"")</f>
        <v>6.7619204534220847</v>
      </c>
      <c r="BT46" s="6">
        <f>IFERROR(INDEX(Sales!$D$5:$ABF$18,MATCH(UsagePerHour!$B46,Sales!$C$5:$C$18,0),MATCH(UsagePerHour!BT$4,Sales!$D$3:$ABF$3,0))/BT$2*INDEX(Usage!$D$5:$ABF$11,MATCH(UsagePerHour!$B$36,Usage!$C$5:$C$11,0),MATCH(UsagePerHour!BT$4,Usage!$D$3:$ABF$3,0)),"")</f>
        <v>9.0486359442659836</v>
      </c>
      <c r="BU46" s="6">
        <f>IFERROR(INDEX(Sales!$D$5:$ABF$18,MATCH(UsagePerHour!$B46,Sales!$C$5:$C$18,0),MATCH(UsagePerHour!BU$4,Sales!$D$3:$ABF$3,0))/BU$2*INDEX(Usage!$D$5:$ABF$11,MATCH(UsagePerHour!$B$36,Usage!$C$5:$C$11,0),MATCH(UsagePerHour!BU$4,Usage!$D$3:$ABF$3,0)),"")</f>
        <v>10.889738143240171</v>
      </c>
      <c r="BV46" s="6">
        <f>IFERROR(INDEX(Sales!$D$5:$ABF$18,MATCH(UsagePerHour!$B46,Sales!$C$5:$C$18,0),MATCH(UsagePerHour!BV$4,Sales!$D$3:$ABF$3,0))/BV$2*INDEX(Usage!$D$5:$ABF$11,MATCH(UsagePerHour!$B$36,Usage!$C$5:$C$11,0),MATCH(UsagePerHour!BV$4,Usage!$D$3:$ABF$3,0)),"")</f>
        <v>2.7297839000036443</v>
      </c>
      <c r="BW46" s="6">
        <f>IFERROR(INDEX(Sales!$D$5:$ABF$18,MATCH(UsagePerHour!$B46,Sales!$C$5:$C$18,0),MATCH(UsagePerHour!BW$4,Sales!$D$3:$ABF$3,0))/BW$2*INDEX(Usage!$D$5:$ABF$11,MATCH(UsagePerHour!$B$36,Usage!$C$5:$C$11,0),MATCH(UsagePerHour!BW$4,Usage!$D$3:$ABF$3,0)),"")</f>
        <v>2.7740359281437126</v>
      </c>
      <c r="BX46" s="6">
        <f>IFERROR(INDEX(Sales!$D$5:$ABF$18,MATCH(UsagePerHour!$B46,Sales!$C$5:$C$18,0),MATCH(UsagePerHour!BX$4,Sales!$D$3:$ABF$3,0))/BX$2*INDEX(Usage!$D$5:$ABF$11,MATCH(UsagePerHour!$B$36,Usage!$C$5:$C$11,0),MATCH(UsagePerHour!BX$4,Usage!$D$3:$ABF$3,0)),"")</f>
        <v>1.9639963122907467</v>
      </c>
      <c r="BY46" s="6">
        <f>IFERROR(INDEX(Sales!$D$5:$ABF$18,MATCH(UsagePerHour!$B46,Sales!$C$5:$C$18,0),MATCH(UsagePerHour!BY$4,Sales!$D$3:$ABF$3,0))/BY$2*INDEX(Usage!$D$5:$ABF$11,MATCH(UsagePerHour!$B$36,Usage!$C$5:$C$11,0),MATCH(UsagePerHour!BY$4,Usage!$D$3:$ABF$3,0)),"")</f>
        <v>7.1448487979242001</v>
      </c>
      <c r="BZ46" s="6">
        <f>IFERROR(INDEX(Sales!$D$5:$ABF$18,MATCH(UsagePerHour!$B46,Sales!$C$5:$C$18,0),MATCH(UsagePerHour!BZ$4,Sales!$D$3:$ABF$3,0))/BZ$2*INDEX(Usage!$D$5:$ABF$11,MATCH(UsagePerHour!$B$36,Usage!$C$5:$C$11,0),MATCH(UsagePerHour!BZ$4,Usage!$D$3:$ABF$3,0)),"")</f>
        <v>6.7619204534220847</v>
      </c>
      <c r="CA46" s="6">
        <f>IFERROR(INDEX(Sales!$D$5:$ABF$18,MATCH(UsagePerHour!$B46,Sales!$C$5:$C$18,0),MATCH(UsagePerHour!CA$4,Sales!$D$3:$ABF$3,0))/CA$2*INDEX(Usage!$D$5:$ABF$11,MATCH(UsagePerHour!$B$36,Usage!$C$5:$C$11,0),MATCH(UsagePerHour!CA$4,Usage!$D$3:$ABF$3,0)),"")</f>
        <v>9.0486359442659836</v>
      </c>
      <c r="CB46" s="6">
        <f>IFERROR(INDEX(Sales!$D$5:$ABF$18,MATCH(UsagePerHour!$B46,Sales!$C$5:$C$18,0),MATCH(UsagePerHour!CB$4,Sales!$D$3:$ABF$3,0))/CB$2*INDEX(Usage!$D$5:$ABF$11,MATCH(UsagePerHour!$B$36,Usage!$C$5:$C$11,0),MATCH(UsagePerHour!CB$4,Usage!$D$3:$ABF$3,0)),"")</f>
        <v>10.889738143240171</v>
      </c>
      <c r="CC46" s="6">
        <f>IFERROR(INDEX(Sales!$D$5:$ABF$18,MATCH(UsagePerHour!$B46,Sales!$C$5:$C$18,0),MATCH(UsagePerHour!CC$4,Sales!$D$3:$ABF$3,0))/CC$2*INDEX(Usage!$D$5:$ABF$11,MATCH(UsagePerHour!$B$36,Usage!$C$5:$C$11,0),MATCH(UsagePerHour!CC$4,Usage!$D$3:$ABF$3,0)),"")</f>
        <v>2.7297839000036443</v>
      </c>
      <c r="CD46" s="6">
        <f>IFERROR(INDEX(Sales!$D$5:$ABF$18,MATCH(UsagePerHour!$B46,Sales!$C$5:$C$18,0),MATCH(UsagePerHour!CD$4,Sales!$D$3:$ABF$3,0))/CD$2*INDEX(Usage!$D$5:$ABF$11,MATCH(UsagePerHour!$B$36,Usage!$C$5:$C$11,0),MATCH(UsagePerHour!CD$4,Usage!$D$3:$ABF$3,0)),"")</f>
        <v>2.7740359281437126</v>
      </c>
      <c r="CE46" s="6">
        <f>IFERROR(INDEX(Sales!$D$5:$ABF$18,MATCH(UsagePerHour!$B46,Sales!$C$5:$C$18,0),MATCH(UsagePerHour!CE$4,Sales!$D$3:$ABF$3,0))/CE$2*INDEX(Usage!$D$5:$ABF$11,MATCH(UsagePerHour!$B$36,Usage!$C$5:$C$11,0),MATCH(UsagePerHour!CE$4,Usage!$D$3:$ABF$3,0)),"")</f>
        <v>1.9639963122907467</v>
      </c>
      <c r="CF46" s="6">
        <f>IFERROR(INDEX(Sales!$D$5:$ABF$18,MATCH(UsagePerHour!$B46,Sales!$C$5:$C$18,0),MATCH(UsagePerHour!CF$4,Sales!$D$3:$ABF$3,0))/CF$2*INDEX(Usage!$D$5:$ABF$11,MATCH(UsagePerHour!$B$36,Usage!$C$5:$C$11,0),MATCH(UsagePerHour!CF$4,Usage!$D$3:$ABF$3,0)),"")</f>
        <v>7.1448487979242001</v>
      </c>
      <c r="CG46" s="6">
        <f>IFERROR(INDEX(Sales!$D$5:$ABF$18,MATCH(UsagePerHour!$B46,Sales!$C$5:$C$18,0),MATCH(UsagePerHour!CG$4,Sales!$D$3:$ABF$3,0))/CG$2*INDEX(Usage!$D$5:$ABF$11,MATCH(UsagePerHour!$B$36,Usage!$C$5:$C$11,0),MATCH(UsagePerHour!CG$4,Usage!$D$3:$ABF$3,0)),"")</f>
        <v>6.7619204534220847</v>
      </c>
      <c r="CH46" s="6">
        <f>IFERROR(INDEX(Sales!$D$5:$ABF$18,MATCH(UsagePerHour!$B46,Sales!$C$5:$C$18,0),MATCH(UsagePerHour!CH$4,Sales!$D$3:$ABF$3,0))/CH$2*INDEX(Usage!$D$5:$ABF$11,MATCH(UsagePerHour!$B$36,Usage!$C$5:$C$11,0),MATCH(UsagePerHour!CH$4,Usage!$D$3:$ABF$3,0)),"")</f>
        <v>9.0486359442659836</v>
      </c>
      <c r="CI46" s="6">
        <f>IFERROR(INDEX(Sales!$D$5:$ABF$18,MATCH(UsagePerHour!$B46,Sales!$C$5:$C$18,0),MATCH(UsagePerHour!CI$4,Sales!$D$3:$ABF$3,0))/CI$2*INDEX(Usage!$D$5:$ABF$11,MATCH(UsagePerHour!$B$36,Usage!$C$5:$C$11,0),MATCH(UsagePerHour!CI$4,Usage!$D$3:$ABF$3,0)),"")</f>
        <v>10.889738143240171</v>
      </c>
      <c r="CJ46" s="6">
        <f>IFERROR(INDEX(Sales!$D$5:$ABF$18,MATCH(UsagePerHour!$B46,Sales!$C$5:$C$18,0),MATCH(UsagePerHour!CJ$4,Sales!$D$3:$ABF$3,0))/CJ$2*INDEX(Usage!$D$5:$ABF$11,MATCH(UsagePerHour!$B$36,Usage!$C$5:$C$11,0),MATCH(UsagePerHour!CJ$4,Usage!$D$3:$ABF$3,0)),"")</f>
        <v>2.7297839000036443</v>
      </c>
      <c r="CK46" s="6">
        <f>IFERROR(INDEX(Sales!$D$5:$ABF$18,MATCH(UsagePerHour!$B46,Sales!$C$5:$C$18,0),MATCH(UsagePerHour!CK$4,Sales!$D$3:$ABF$3,0))/CK$2*INDEX(Usage!$D$5:$ABF$11,MATCH(UsagePerHour!$B$36,Usage!$C$5:$C$11,0),MATCH(UsagePerHour!CK$4,Usage!$D$3:$ABF$3,0)),"")</f>
        <v>2.7740359281437126</v>
      </c>
      <c r="CL46" s="6">
        <f>IFERROR(INDEX(Sales!$D$5:$ABF$18,MATCH(UsagePerHour!$B46,Sales!$C$5:$C$18,0),MATCH(UsagePerHour!CL$4,Sales!$D$3:$ABF$3,0))/CL$2*INDEX(Usage!$D$5:$ABF$11,MATCH(UsagePerHour!$B$36,Usage!$C$5:$C$11,0),MATCH(UsagePerHour!CL$4,Usage!$D$3:$ABF$3,0)),"")</f>
        <v>1.9639963122907467</v>
      </c>
      <c r="CM46" s="6">
        <f>IFERROR(INDEX(Sales!$D$5:$ABF$18,MATCH(UsagePerHour!$B46,Sales!$C$5:$C$18,0),MATCH(UsagePerHour!CM$4,Sales!$D$3:$ABF$3,0))/CM$2*INDEX(Usage!$D$5:$ABF$11,MATCH(UsagePerHour!$B$36,Usage!$C$5:$C$11,0),MATCH(UsagePerHour!CM$4,Usage!$D$3:$ABF$3,0)),"")</f>
        <v>7.1448487979242001</v>
      </c>
      <c r="CN46" s="6">
        <f>IFERROR(INDEX(Sales!$D$5:$ABF$18,MATCH(UsagePerHour!$B46,Sales!$C$5:$C$18,0),MATCH(UsagePerHour!CN$4,Sales!$D$3:$ABF$3,0))/CN$2*INDEX(Usage!$D$5:$ABF$11,MATCH(UsagePerHour!$B$36,Usage!$C$5:$C$11,0),MATCH(UsagePerHour!CN$4,Usage!$D$3:$ABF$3,0)),"")</f>
        <v>6.7619204534220847</v>
      </c>
      <c r="CO46" s="6">
        <f>IFERROR(INDEX(Sales!$D$5:$ABF$18,MATCH(UsagePerHour!$B46,Sales!$C$5:$C$18,0),MATCH(UsagePerHour!CO$4,Sales!$D$3:$ABF$3,0))/CO$2*INDEX(Usage!$D$5:$ABF$11,MATCH(UsagePerHour!$B$36,Usage!$C$5:$C$11,0),MATCH(UsagePerHour!CO$4,Usage!$D$3:$ABF$3,0)),"")</f>
        <v>9.0486359442659836</v>
      </c>
      <c r="CP46" s="6">
        <f>IFERROR(INDEX(Sales!$D$5:$ABF$18,MATCH(UsagePerHour!$B46,Sales!$C$5:$C$18,0),MATCH(UsagePerHour!CP$4,Sales!$D$3:$ABF$3,0))/CP$2*INDEX(Usage!$D$5:$ABF$11,MATCH(UsagePerHour!$B$36,Usage!$C$5:$C$11,0),MATCH(UsagePerHour!CP$4,Usage!$D$3:$ABF$3,0)),"")</f>
        <v>10.889738143240171</v>
      </c>
      <c r="CQ46" s="6">
        <f>IFERROR(INDEX(Sales!$D$5:$ABF$18,MATCH(UsagePerHour!$B46,Sales!$C$5:$C$18,0),MATCH(UsagePerHour!CQ$4,Sales!$D$3:$ABF$3,0))/CQ$2*INDEX(Usage!$D$5:$ABF$11,MATCH(UsagePerHour!$B$36,Usage!$C$5:$C$11,0),MATCH(UsagePerHour!CQ$4,Usage!$D$3:$ABF$3,0)),"")</f>
        <v>2.7297839000036443</v>
      </c>
      <c r="CR46" s="6">
        <f>IFERROR(INDEX(Sales!$D$5:$ABF$18,MATCH(UsagePerHour!$B46,Sales!$C$5:$C$18,0),MATCH(UsagePerHour!CR$4,Sales!$D$3:$ABF$3,0))/CR$2*INDEX(Usage!$D$5:$ABF$11,MATCH(UsagePerHour!$B$36,Usage!$C$5:$C$11,0),MATCH(UsagePerHour!CR$4,Usage!$D$3:$ABF$3,0)),"")</f>
        <v>2.7740359281437126</v>
      </c>
      <c r="CS46" s="6">
        <f>IFERROR(INDEX(Sales!$D$5:$ABF$18,MATCH(UsagePerHour!$B46,Sales!$C$5:$C$18,0),MATCH(UsagePerHour!CS$4,Sales!$D$3:$ABF$3,0))/CS$2*INDEX(Usage!$D$5:$ABF$11,MATCH(UsagePerHour!$B$36,Usage!$C$5:$C$11,0),MATCH(UsagePerHour!CS$4,Usage!$D$3:$ABF$3,0)),"")</f>
        <v>1.9639963122907467</v>
      </c>
      <c r="CT46" s="6">
        <f>IFERROR(INDEX(Sales!$D$5:$ABF$18,MATCH(UsagePerHour!$B46,Sales!$C$5:$C$18,0),MATCH(UsagePerHour!CT$4,Sales!$D$3:$ABF$3,0))/CT$2*INDEX(Usage!$D$5:$ABF$11,MATCH(UsagePerHour!$B$36,Usage!$C$5:$C$11,0),MATCH(UsagePerHour!CT$4,Usage!$D$3:$ABF$3,0)),"")</f>
        <v>7.1448487979242001</v>
      </c>
      <c r="CU46" s="6">
        <f>IFERROR(INDEX(Sales!$D$5:$ABF$18,MATCH(UsagePerHour!$B46,Sales!$C$5:$C$18,0),MATCH(UsagePerHour!CU$4,Sales!$D$3:$ABF$3,0))/CU$2*INDEX(Usage!$D$5:$ABF$11,MATCH(UsagePerHour!$B$36,Usage!$C$5:$C$11,0),MATCH(UsagePerHour!CU$4,Usage!$D$3:$ABF$3,0)),"")</f>
        <v>6.7619204534220847</v>
      </c>
      <c r="CV46" s="6">
        <f>IFERROR(INDEX(Sales!$D$5:$ABF$18,MATCH(UsagePerHour!$B46,Sales!$C$5:$C$18,0),MATCH(UsagePerHour!CV$4,Sales!$D$3:$ABF$3,0))/CV$2*INDEX(Usage!$D$5:$ABF$11,MATCH(UsagePerHour!$B$36,Usage!$C$5:$C$11,0),MATCH(UsagePerHour!CV$4,Usage!$D$3:$ABF$3,0)),"")</f>
        <v>9.0486359442659836</v>
      </c>
      <c r="CW46" s="6">
        <f>IFERROR(INDEX(Sales!$D$5:$ABF$18,MATCH(UsagePerHour!$B46,Sales!$C$5:$C$18,0),MATCH(UsagePerHour!CW$4,Sales!$D$3:$ABF$3,0))/CW$2*INDEX(Usage!$D$5:$ABF$11,MATCH(UsagePerHour!$B$36,Usage!$C$5:$C$11,0),MATCH(UsagePerHour!CW$4,Usage!$D$3:$ABF$3,0)),"")</f>
        <v>10.889738143240171</v>
      </c>
      <c r="CX46" s="6">
        <f>IFERROR(INDEX(Sales!$D$5:$ABF$18,MATCH(UsagePerHour!$B46,Sales!$C$5:$C$18,0),MATCH(UsagePerHour!CX$4,Sales!$D$3:$ABF$3,0))/CX$2*INDEX(Usage!$D$5:$ABF$11,MATCH(UsagePerHour!$B$36,Usage!$C$5:$C$11,0),MATCH(UsagePerHour!CX$4,Usage!$D$3:$ABF$3,0)),"")</f>
        <v>2.7297839000036443</v>
      </c>
      <c r="CY46" s="6">
        <f>IFERROR(INDEX(Sales!$D$5:$ABF$18,MATCH(UsagePerHour!$B46,Sales!$C$5:$C$18,0),MATCH(UsagePerHour!CY$4,Sales!$D$3:$ABF$3,0))/CY$2*INDEX(Usage!$D$5:$ABF$11,MATCH(UsagePerHour!$B$36,Usage!$C$5:$C$11,0),MATCH(UsagePerHour!CY$4,Usage!$D$3:$ABF$3,0)),"")</f>
        <v>2.7740359281437126</v>
      </c>
      <c r="CZ46" s="6">
        <f>IFERROR(INDEX(Sales!$D$5:$ABF$18,MATCH(UsagePerHour!$B46,Sales!$C$5:$C$18,0),MATCH(UsagePerHour!CZ$4,Sales!$D$3:$ABF$3,0))/CZ$2*INDEX(Usage!$D$5:$ABF$11,MATCH(UsagePerHour!$B$36,Usage!$C$5:$C$11,0),MATCH(UsagePerHour!CZ$4,Usage!$D$3:$ABF$3,0)),"")</f>
        <v>1.9639963122907467</v>
      </c>
      <c r="DA46" s="6">
        <f>IFERROR(INDEX(Sales!$D$5:$ABF$18,MATCH(UsagePerHour!$B46,Sales!$C$5:$C$18,0),MATCH(UsagePerHour!DA$4,Sales!$D$3:$ABF$3,0))/DA$2*INDEX(Usage!$D$5:$ABF$11,MATCH(UsagePerHour!$B$36,Usage!$C$5:$C$11,0),MATCH(UsagePerHour!DA$4,Usage!$D$3:$ABF$3,0)),"")</f>
        <v>8.5532774451097815</v>
      </c>
      <c r="DB46" s="6">
        <f>IFERROR(INDEX(Sales!$D$5:$ABF$18,MATCH(UsagePerHour!$B46,Sales!$C$5:$C$18,0),MATCH(UsagePerHour!DB$4,Sales!$D$3:$ABF$3,0))/DB$2*INDEX(Usage!$D$5:$ABF$11,MATCH(UsagePerHour!$B$36,Usage!$C$5:$C$11,0),MATCH(UsagePerHour!DB$4,Usage!$D$3:$ABF$3,0)),"")</f>
        <v>8.9246925248197666</v>
      </c>
      <c r="DC46" s="6">
        <f>IFERROR(INDEX(Sales!$D$5:$ABF$18,MATCH(UsagePerHour!$B46,Sales!$C$5:$C$18,0),MATCH(UsagePerHour!DC$4,Sales!$D$3:$ABF$3,0))/DC$2*INDEX(Usage!$D$5:$ABF$11,MATCH(UsagePerHour!$B$36,Usage!$C$5:$C$11,0),MATCH(UsagePerHour!DC$4,Usage!$D$3:$ABF$3,0)),"")</f>
        <v>0</v>
      </c>
      <c r="DD46" s="6">
        <f>IFERROR(INDEX(Sales!$D$5:$ABF$18,MATCH(UsagePerHour!$B46,Sales!$C$5:$C$18,0),MATCH(UsagePerHour!DD$4,Sales!$D$3:$ABF$3,0))/DD$2*INDEX(Usage!$D$5:$ABF$11,MATCH(UsagePerHour!$B$36,Usage!$C$5:$C$11,0),MATCH(UsagePerHour!DD$4,Usage!$D$3:$ABF$3,0)),"")</f>
        <v>1.5119731580640714</v>
      </c>
      <c r="DE46" s="6">
        <f>IFERROR(INDEX(Sales!$D$5:$ABF$18,MATCH(UsagePerHour!$B46,Sales!$C$5:$C$18,0),MATCH(UsagePerHour!DE$4,Sales!$D$3:$ABF$3,0))/DE$2*INDEX(Usage!$D$5:$ABF$11,MATCH(UsagePerHour!$B$36,Usage!$C$5:$C$11,0),MATCH(UsagePerHour!DE$4,Usage!$D$3:$ABF$3,0)),"")</f>
        <v>0.40477768645438394</v>
      </c>
      <c r="DF46" s="6">
        <f>IFERROR(INDEX(Sales!$D$5:$ABF$18,MATCH(UsagePerHour!$B46,Sales!$C$5:$C$18,0),MATCH(UsagePerHour!DF$4,Sales!$D$3:$ABF$3,0))/DF$2*INDEX(Usage!$D$5:$ABF$11,MATCH(UsagePerHour!$B$36,Usage!$C$5:$C$11,0),MATCH(UsagePerHour!DF$4,Usage!$D$3:$ABF$3,0)),"")</f>
        <v>1.4057858114263833</v>
      </c>
      <c r="DG46" s="6">
        <f>IFERROR(INDEX(Sales!$D$5:$ABF$18,MATCH(UsagePerHour!$B46,Sales!$C$5:$C$18,0),MATCH(UsagePerHour!DG$4,Sales!$D$3:$ABF$3,0))/DG$2*INDEX(Usage!$D$5:$ABF$11,MATCH(UsagePerHour!$B$36,Usage!$C$5:$C$11,0),MATCH(UsagePerHour!DG$4,Usage!$D$3:$ABF$3,0)),"")</f>
        <v>6.1322099083114257</v>
      </c>
      <c r="DH46" s="6">
        <f>IFERROR(INDEX(Sales!$D$5:$ABF$18,MATCH(UsagePerHour!$B46,Sales!$C$5:$C$18,0),MATCH(UsagePerHour!DH$4,Sales!$D$3:$ABF$3,0))/DH$2*INDEX(Usage!$D$5:$ABF$11,MATCH(UsagePerHour!$B$36,Usage!$C$5:$C$11,0),MATCH(UsagePerHour!DH$4,Usage!$D$3:$ABF$3,0)),"")</f>
        <v>3.7122863113018356</v>
      </c>
      <c r="DI46" s="6">
        <f>IFERROR(INDEX(Sales!$D$5:$ABF$18,MATCH(UsagePerHour!$B46,Sales!$C$5:$C$18,0),MATCH(UsagePerHour!DI$4,Sales!$D$3:$ABF$3,0))/DI$2*INDEX(Usage!$D$5:$ABF$11,MATCH(UsagePerHour!$B$36,Usage!$C$5:$C$11,0),MATCH(UsagePerHour!DI$4,Usage!$D$3:$ABF$3,0)),"")</f>
        <v>0.91972189396301096</v>
      </c>
      <c r="DJ46" s="6">
        <f>IFERROR(INDEX(Sales!$D$5:$ABF$18,MATCH(UsagePerHour!$B46,Sales!$C$5:$C$18,0),MATCH(UsagePerHour!DJ$4,Sales!$D$3:$ABF$3,0))/DJ$2*INDEX(Usage!$D$5:$ABF$11,MATCH(UsagePerHour!$B$36,Usage!$C$5:$C$11,0),MATCH(UsagePerHour!DJ$4,Usage!$D$3:$ABF$3,0)),"")</f>
        <v>17.686785477357482</v>
      </c>
      <c r="DK46" s="6">
        <f>IFERROR(INDEX(Sales!$D$5:$ABF$18,MATCH(UsagePerHour!$B46,Sales!$C$5:$C$18,0),MATCH(UsagePerHour!DK$4,Sales!$D$3:$ABF$3,0))/DK$2*INDEX(Usage!$D$5:$ABF$11,MATCH(UsagePerHour!$B$36,Usage!$C$5:$C$11,0),MATCH(UsagePerHour!DK$4,Usage!$D$3:$ABF$3,0)),"")</f>
        <v>2.4677117585265944</v>
      </c>
      <c r="DL46" s="6">
        <f>IFERROR(INDEX(Sales!$D$5:$ABF$18,MATCH(UsagePerHour!$B46,Sales!$C$5:$C$18,0),MATCH(UsagePerHour!DL$4,Sales!$D$3:$ABF$3,0))/DL$2*INDEX(Usage!$D$5:$ABF$11,MATCH(UsagePerHour!$B$36,Usage!$C$5:$C$11,0),MATCH(UsagePerHour!DL$4,Usage!$D$3:$ABF$3,0)),"")</f>
        <v>7.1353281509795137</v>
      </c>
      <c r="DM46" s="6">
        <f>IFERROR(INDEX(Sales!$D$5:$ABF$18,MATCH(UsagePerHour!$B46,Sales!$C$5:$C$18,0),MATCH(UsagePerHour!DM$4,Sales!$D$3:$ABF$3,0))/DM$2*INDEX(Usage!$D$5:$ABF$11,MATCH(UsagePerHour!$B$36,Usage!$C$5:$C$11,0),MATCH(UsagePerHour!DM$4,Usage!$D$3:$ABF$3,0)),"")</f>
        <v>5.3995433789954337</v>
      </c>
      <c r="DN46" s="6">
        <f>IFERROR(INDEX(Sales!$D$5:$ABF$18,MATCH(UsagePerHour!$B46,Sales!$C$5:$C$18,0),MATCH(UsagePerHour!DN$4,Sales!$D$3:$ABF$3,0))/DN$2*INDEX(Usage!$D$5:$ABF$11,MATCH(UsagePerHour!$B$36,Usage!$C$5:$C$11,0),MATCH(UsagePerHour!DN$4,Usage!$D$3:$ABF$3,0)),"")</f>
        <v>7.4922657665329879</v>
      </c>
      <c r="DO46" s="6">
        <f>IFERROR(INDEX(Sales!$D$5:$ABF$18,MATCH(UsagePerHour!$B46,Sales!$C$5:$C$18,0),MATCH(UsagePerHour!DO$4,Sales!$D$3:$ABF$3,0))/DO$2*INDEX(Usage!$D$5:$ABF$11,MATCH(UsagePerHour!$B$36,Usage!$C$5:$C$11,0),MATCH(UsagePerHour!DO$4,Usage!$D$3:$ABF$3,0)),"")</f>
        <v>5.4758150070246865</v>
      </c>
      <c r="DP46" s="6">
        <f>IFERROR(INDEX(Sales!$D$5:$ABF$18,MATCH(UsagePerHour!$B46,Sales!$C$5:$C$18,0),MATCH(UsagePerHour!DP$4,Sales!$D$3:$ABF$3,0))/DP$2*INDEX(Usage!$D$5:$ABF$11,MATCH(UsagePerHour!$B$36,Usage!$C$5:$C$11,0),MATCH(UsagePerHour!DP$4,Usage!$D$3:$ABF$3,0)),"")</f>
        <v>0</v>
      </c>
      <c r="DQ46" s="6">
        <f>IFERROR(INDEX(Sales!$D$5:$ABF$18,MATCH(UsagePerHour!$B46,Sales!$C$5:$C$18,0),MATCH(UsagePerHour!DQ$4,Sales!$D$3:$ABF$3,0))/DQ$2*INDEX(Usage!$D$5:$ABF$11,MATCH(UsagePerHour!$B$36,Usage!$C$5:$C$11,0),MATCH(UsagePerHour!DQ$4,Usage!$D$3:$ABF$3,0)),"")</f>
        <v>9.2807230438419044</v>
      </c>
      <c r="DR46" s="6">
        <f>IFERROR(INDEX(Sales!$D$5:$ABF$18,MATCH(UsagePerHour!$B46,Sales!$C$5:$C$18,0),MATCH(UsagePerHour!DR$4,Sales!$D$3:$ABF$3,0))/DR$2*INDEX(Usage!$D$5:$ABF$11,MATCH(UsagePerHour!$B$36,Usage!$C$5:$C$11,0),MATCH(UsagePerHour!DR$4,Usage!$D$3:$ABF$3,0)),"")</f>
        <v>10.475348791929566</v>
      </c>
      <c r="DS46" s="6">
        <f>IFERROR(INDEX(Sales!$D$5:$ABF$18,MATCH(UsagePerHour!$B46,Sales!$C$5:$C$18,0),MATCH(UsagePerHour!DS$4,Sales!$D$3:$ABF$3,0))/DS$2*INDEX(Usage!$D$5:$ABF$11,MATCH(UsagePerHour!$B$36,Usage!$C$5:$C$11,0),MATCH(UsagePerHour!DS$4,Usage!$D$3:$ABF$3,0)),"")</f>
        <v>3.599568126421175</v>
      </c>
      <c r="DT46" s="6">
        <f>IFERROR(INDEX(Sales!$D$5:$ABF$18,MATCH(UsagePerHour!$B46,Sales!$C$5:$C$18,0),MATCH(UsagePerHour!DT$4,Sales!$D$3:$ABF$3,0))/DT$2*INDEX(Usage!$D$5:$ABF$11,MATCH(UsagePerHour!$B$36,Usage!$C$5:$C$11,0),MATCH(UsagePerHour!DT$4,Usage!$D$3:$ABF$3,0)),"")</f>
        <v>0</v>
      </c>
      <c r="DU46" s="6">
        <f>IFERROR(INDEX(Sales!$D$5:$ABF$18,MATCH(UsagePerHour!$B46,Sales!$C$5:$C$18,0),MATCH(UsagePerHour!DU$4,Sales!$D$3:$ABF$3,0))/DU$2*INDEX(Usage!$D$5:$ABF$11,MATCH(UsagePerHour!$B$36,Usage!$C$5:$C$11,0),MATCH(UsagePerHour!DU$4,Usage!$D$3:$ABF$3,0)),"")</f>
        <v>6.4879625258723985</v>
      </c>
      <c r="DV46" s="6">
        <f>IFERROR(INDEX(Sales!$D$5:$ABF$18,MATCH(UsagePerHour!$B46,Sales!$C$5:$C$18,0),MATCH(UsagePerHour!DV$4,Sales!$D$3:$ABF$3,0))/DV$2*INDEX(Usage!$D$5:$ABF$11,MATCH(UsagePerHour!$B$36,Usage!$C$5:$C$11,0),MATCH(UsagePerHour!DV$4,Usage!$D$3:$ABF$3,0)),"")</f>
        <v>4.3998024691358024</v>
      </c>
      <c r="DW46" s="6">
        <f>IFERROR(INDEX(Sales!$D$5:$ABF$18,MATCH(UsagePerHour!$B46,Sales!$C$5:$C$18,0),MATCH(UsagePerHour!DW$4,Sales!$D$3:$ABF$3,0))/DW$2*INDEX(Usage!$D$5:$ABF$11,MATCH(UsagePerHour!$B$36,Usage!$C$5:$C$11,0),MATCH(UsagePerHour!DW$4,Usage!$D$3:$ABF$3,0)),"")</f>
        <v>1.0050625686987402</v>
      </c>
      <c r="DX46" s="6">
        <f>IFERROR(INDEX(Sales!$D$5:$ABF$18,MATCH(UsagePerHour!$B46,Sales!$C$5:$C$18,0),MATCH(UsagePerHour!DX$4,Sales!$D$3:$ABF$3,0))/DX$2*INDEX(Usage!$D$5:$ABF$11,MATCH(UsagePerHour!$B$36,Usage!$C$5:$C$11,0),MATCH(UsagePerHour!DX$4,Usage!$D$3:$ABF$3,0)),"")</f>
        <v>20.575325070373573</v>
      </c>
      <c r="DY46" s="6">
        <f>IFERROR(INDEX(Sales!$D$5:$ABF$18,MATCH(UsagePerHour!$B46,Sales!$C$5:$C$18,0),MATCH(UsagePerHour!DY$4,Sales!$D$3:$ABF$3,0))/DY$2*INDEX(Usage!$D$5:$ABF$11,MATCH(UsagePerHour!$B$36,Usage!$C$5:$C$11,0),MATCH(UsagePerHour!DY$4,Usage!$D$3:$ABF$3,0)),"")</f>
        <v>0</v>
      </c>
      <c r="DZ46" s="6">
        <f>IFERROR(INDEX(Sales!$D$5:$ABF$18,MATCH(UsagePerHour!$B46,Sales!$C$5:$C$18,0),MATCH(UsagePerHour!DZ$4,Sales!$D$3:$ABF$3,0))/DZ$2*INDEX(Usage!$D$5:$ABF$11,MATCH(UsagePerHour!$B$36,Usage!$C$5:$C$11,0),MATCH(UsagePerHour!DZ$4,Usage!$D$3:$ABF$3,0)),"")</f>
        <v>4.6189475188165003</v>
      </c>
      <c r="EA46" s="6">
        <f>IFERROR(INDEX(Sales!$D$5:$ABF$18,MATCH(UsagePerHour!$B46,Sales!$C$5:$C$18,0),MATCH(UsagePerHour!EA$4,Sales!$D$3:$ABF$3,0))/EA$2*INDEX(Usage!$D$5:$ABF$11,MATCH(UsagePerHour!$B$36,Usage!$C$5:$C$11,0),MATCH(UsagePerHour!EA$4,Usage!$D$3:$ABF$3,0)),"")</f>
        <v>4.6291444490777298</v>
      </c>
      <c r="EB46" s="6">
        <f>IFERROR(INDEX(Sales!$D$5:$ABF$18,MATCH(UsagePerHour!$B46,Sales!$C$5:$C$18,0),MATCH(UsagePerHour!EB$4,Sales!$D$3:$ABF$3,0))/EB$2*INDEX(Usage!$D$5:$ABF$11,MATCH(UsagePerHour!$B$36,Usage!$C$5:$C$11,0),MATCH(UsagePerHour!EB$4,Usage!$D$3:$ABF$3,0)),"")</f>
        <v>4.9240865555161406</v>
      </c>
      <c r="EC46" s="6">
        <f>IFERROR(INDEX(Sales!$D$5:$ABF$18,MATCH(UsagePerHour!$B46,Sales!$C$5:$C$18,0),MATCH(UsagePerHour!EC$4,Sales!$D$3:$ABF$3,0))/EC$2*INDEX(Usage!$D$5:$ABF$11,MATCH(UsagePerHour!$B$36,Usage!$C$5:$C$11,0),MATCH(UsagePerHour!EC$4,Usage!$D$3:$ABF$3,0)),"")</f>
        <v>4.4039752212142167</v>
      </c>
      <c r="ED46" s="6">
        <f>IFERROR(INDEX(Sales!$D$5:$ABF$18,MATCH(UsagePerHour!$B46,Sales!$C$5:$C$18,0),MATCH(UsagePerHour!ED$4,Sales!$D$3:$ABF$3,0))/ED$2*INDEX(Usage!$D$5:$ABF$11,MATCH(UsagePerHour!$B$36,Usage!$C$5:$C$11,0),MATCH(UsagePerHour!ED$4,Usage!$D$3:$ABF$3,0)),"")</f>
        <v>5.3478033244622836</v>
      </c>
      <c r="EE46" s="6">
        <f>IFERROR(INDEX(Sales!$D$5:$ABF$18,MATCH(UsagePerHour!$B46,Sales!$C$5:$C$18,0),MATCH(UsagePerHour!EE$4,Sales!$D$3:$ABF$3,0))/EE$2*INDEX(Usage!$D$5:$ABF$11,MATCH(UsagePerHour!$B$36,Usage!$C$5:$C$11,0),MATCH(UsagePerHour!EE$4,Usage!$D$3:$ABF$3,0)),"")</f>
        <v>8.8997332261877506</v>
      </c>
      <c r="EF46" s="6">
        <f>IFERROR(INDEX(Sales!$D$5:$ABF$18,MATCH(UsagePerHour!$B46,Sales!$C$5:$C$18,0),MATCH(UsagePerHour!EF$4,Sales!$D$3:$ABF$3,0))/EF$2*INDEX(Usage!$D$5:$ABF$11,MATCH(UsagePerHour!$B$36,Usage!$C$5:$C$11,0),MATCH(UsagePerHour!EF$4,Usage!$D$3:$ABF$3,0)),"")</f>
        <v>1.4878331402085747</v>
      </c>
      <c r="EG46" s="6">
        <f>IFERROR(INDEX(Sales!$D$5:$ABF$18,MATCH(UsagePerHour!$B46,Sales!$C$5:$C$18,0),MATCH(UsagePerHour!EG$4,Sales!$D$3:$ABF$3,0))/EG$2*INDEX(Usage!$D$5:$ABF$11,MATCH(UsagePerHour!$B$36,Usage!$C$5:$C$11,0),MATCH(UsagePerHour!EG$4,Usage!$D$3:$ABF$3,0)),"")</f>
        <v>10.735780730757099</v>
      </c>
      <c r="EH46" s="6">
        <f>IFERROR(INDEX(Sales!$D$5:$ABF$18,MATCH(UsagePerHour!$B46,Sales!$C$5:$C$18,0),MATCH(UsagePerHour!EH$4,Sales!$D$3:$ABF$3,0))/EH$2*INDEX(Usage!$D$5:$ABF$11,MATCH(UsagePerHour!$B$36,Usage!$C$5:$C$11,0),MATCH(UsagePerHour!EH$4,Usage!$D$3:$ABF$3,0)),"")</f>
        <v>0.65783058486121071</v>
      </c>
      <c r="EI46" s="6">
        <f>IFERROR(INDEX(Sales!$D$5:$ABF$18,MATCH(UsagePerHour!$B46,Sales!$C$5:$C$18,0),MATCH(UsagePerHour!EI$4,Sales!$D$3:$ABF$3,0))/EI$2*INDEX(Usage!$D$5:$ABF$11,MATCH(UsagePerHour!$B$36,Usage!$C$5:$C$11,0),MATCH(UsagePerHour!EI$4,Usage!$D$3:$ABF$3,0)),"")</f>
        <v>2.2132998745294854</v>
      </c>
      <c r="EJ46" s="6">
        <f>IFERROR(INDEX(Sales!$D$5:$ABF$18,MATCH(UsagePerHour!$B46,Sales!$C$5:$C$18,0),MATCH(UsagePerHour!EJ$4,Sales!$D$3:$ABF$3,0))/EJ$2*INDEX(Usage!$D$5:$ABF$11,MATCH(UsagePerHour!$B$36,Usage!$C$5:$C$11,0),MATCH(UsagePerHour!EJ$4,Usage!$D$3:$ABF$3,0)),"")</f>
        <v>6.3072120197782207</v>
      </c>
      <c r="EK46" s="6">
        <f>IFERROR(INDEX(Sales!$D$5:$ABF$18,MATCH(UsagePerHour!$B46,Sales!$C$5:$C$18,0),MATCH(UsagePerHour!EK$4,Sales!$D$3:$ABF$3,0))/EK$2*INDEX(Usage!$D$5:$ABF$11,MATCH(UsagePerHour!$B$36,Usage!$C$5:$C$11,0),MATCH(UsagePerHour!EK$4,Usage!$D$3:$ABF$3,0)),"")</f>
        <v>6.1858804915252632</v>
      </c>
      <c r="EL46" s="6">
        <f>IFERROR(INDEX(Sales!$D$5:$ABF$18,MATCH(UsagePerHour!$B46,Sales!$C$5:$C$18,0),MATCH(UsagePerHour!EL$4,Sales!$D$3:$ABF$3,0))/EL$2*INDEX(Usage!$D$5:$ABF$11,MATCH(UsagePerHour!$B$36,Usage!$C$5:$C$11,0),MATCH(UsagePerHour!EL$4,Usage!$D$3:$ABF$3,0)),"")</f>
        <v>8.5177740729785683</v>
      </c>
      <c r="EM46" s="6">
        <f>IFERROR(INDEX(Sales!$D$5:$ABF$18,MATCH(UsagePerHour!$B46,Sales!$C$5:$C$18,0),MATCH(UsagePerHour!EM$4,Sales!$D$3:$ABF$3,0))/EM$2*INDEX(Usage!$D$5:$ABF$11,MATCH(UsagePerHour!$B$36,Usage!$C$5:$C$11,0),MATCH(UsagePerHour!EM$4,Usage!$D$3:$ABF$3,0)),"")</f>
        <v>4.6938276706910296</v>
      </c>
      <c r="EN46" s="6">
        <f>IFERROR(INDEX(Sales!$D$5:$ABF$18,MATCH(UsagePerHour!$B46,Sales!$C$5:$C$18,0),MATCH(UsagePerHour!EN$4,Sales!$D$3:$ABF$3,0))/EN$2*INDEX(Usage!$D$5:$ABF$11,MATCH(UsagePerHour!$B$36,Usage!$C$5:$C$11,0),MATCH(UsagePerHour!EN$4,Usage!$D$3:$ABF$3,0)),"")</f>
        <v>1.6161741353266974</v>
      </c>
      <c r="EO46" s="6">
        <f>IFERROR(INDEX(Sales!$D$5:$ABF$18,MATCH(UsagePerHour!$B46,Sales!$C$5:$C$18,0),MATCH(UsagePerHour!EO$4,Sales!$D$3:$ABF$3,0))/EO$2*INDEX(Usage!$D$5:$ABF$11,MATCH(UsagePerHour!$B$36,Usage!$C$5:$C$11,0),MATCH(UsagePerHour!EO$4,Usage!$D$3:$ABF$3,0)),"")</f>
        <v>6.3383830728214638</v>
      </c>
      <c r="EP46" s="6">
        <f>IFERROR(INDEX(Sales!$D$5:$ABF$18,MATCH(UsagePerHour!$B46,Sales!$C$5:$C$18,0),MATCH(UsagePerHour!EP$4,Sales!$D$3:$ABF$3,0))/EP$2*INDEX(Usage!$D$5:$ABF$11,MATCH(UsagePerHour!$B$36,Usage!$C$5:$C$11,0),MATCH(UsagePerHour!EP$4,Usage!$D$3:$ABF$3,0)),"")</f>
        <v>11.980136448132463</v>
      </c>
      <c r="EQ46" s="6">
        <f>IFERROR(INDEX(Sales!$D$5:$ABF$18,MATCH(UsagePerHour!$B46,Sales!$C$5:$C$18,0),MATCH(UsagePerHour!EQ$4,Sales!$D$3:$ABF$3,0))/EQ$2*INDEX(Usage!$D$5:$ABF$11,MATCH(UsagePerHour!$B$36,Usage!$C$5:$C$11,0),MATCH(UsagePerHour!EQ$4,Usage!$D$3:$ABF$3,0)),"")</f>
        <v>2.8585766753509918</v>
      </c>
      <c r="ER46" s="6">
        <f>IFERROR(INDEX(Sales!$D$5:$ABF$18,MATCH(UsagePerHour!$B46,Sales!$C$5:$C$18,0),MATCH(UsagePerHour!ER$4,Sales!$D$3:$ABF$3,0))/ER$2*INDEX(Usage!$D$5:$ABF$11,MATCH(UsagePerHour!$B$36,Usage!$C$5:$C$11,0),MATCH(UsagePerHour!ER$4,Usage!$D$3:$ABF$3,0)),"")</f>
        <v>5.8658545588778139</v>
      </c>
      <c r="ES46" s="6">
        <f>IFERROR(INDEX(Sales!$D$5:$ABF$18,MATCH(UsagePerHour!$B46,Sales!$C$5:$C$18,0),MATCH(UsagePerHour!ES$4,Sales!$D$3:$ABF$3,0))/ES$2*INDEX(Usage!$D$5:$ABF$11,MATCH(UsagePerHour!$B$36,Usage!$C$5:$C$11,0),MATCH(UsagePerHour!ES$4,Usage!$D$3:$ABF$3,0)),"")</f>
        <v>8.5778826421768581</v>
      </c>
      <c r="ET46" s="6">
        <f>IFERROR(INDEX(Sales!$D$5:$ABF$18,MATCH(UsagePerHour!$B46,Sales!$C$5:$C$18,0),MATCH(UsagePerHour!ET$4,Sales!$D$3:$ABF$3,0))/ET$2*INDEX(Usage!$D$5:$ABF$11,MATCH(UsagePerHour!$B$36,Usage!$C$5:$C$11,0),MATCH(UsagePerHour!ET$4,Usage!$D$3:$ABF$3,0)),"")</f>
        <v>0</v>
      </c>
      <c r="EU46" s="6">
        <f>IFERROR(INDEX(Sales!$D$5:$ABF$18,MATCH(UsagePerHour!$B46,Sales!$C$5:$C$18,0),MATCH(UsagePerHour!EU$4,Sales!$D$3:$ABF$3,0))/EU$2*INDEX(Usage!$D$5:$ABF$11,MATCH(UsagePerHour!$B$36,Usage!$C$5:$C$11,0),MATCH(UsagePerHour!EU$4,Usage!$D$3:$ABF$3,0)),"")</f>
        <v>9.4485505418887765</v>
      </c>
      <c r="EV46" s="6">
        <f>IFERROR(INDEX(Sales!$D$5:$ABF$18,MATCH(UsagePerHour!$B46,Sales!$C$5:$C$18,0),MATCH(UsagePerHour!EV$4,Sales!$D$3:$ABF$3,0))/EV$2*INDEX(Usage!$D$5:$ABF$11,MATCH(UsagePerHour!$B$36,Usage!$C$5:$C$11,0),MATCH(UsagePerHour!EV$4,Usage!$D$3:$ABF$3,0)),"")</f>
        <v>3.7371388876900125</v>
      </c>
      <c r="EW46" s="6">
        <f>IFERROR(INDEX(Sales!$D$5:$ABF$18,MATCH(UsagePerHour!$B46,Sales!$C$5:$C$18,0),MATCH(UsagePerHour!EW$4,Sales!$D$3:$ABF$3,0))/EW$2*INDEX(Usage!$D$5:$ABF$11,MATCH(UsagePerHour!$B$36,Usage!$C$5:$C$11,0),MATCH(UsagePerHour!EW$4,Usage!$D$3:$ABF$3,0)),"")</f>
        <v>2.7609580597999024</v>
      </c>
      <c r="EX46" s="6">
        <f>IFERROR(INDEX(Sales!$D$5:$ABF$18,MATCH(UsagePerHour!$B46,Sales!$C$5:$C$18,0),MATCH(UsagePerHour!EX$4,Sales!$D$3:$ABF$3,0))/EX$2*INDEX(Usage!$D$5:$ABF$11,MATCH(UsagePerHour!$B$36,Usage!$C$5:$C$11,0),MATCH(UsagePerHour!EX$4,Usage!$D$3:$ABF$3,0)),"")</f>
        <v>5.6059242310422537</v>
      </c>
      <c r="EY46" s="6">
        <f>IFERROR(INDEX(Sales!$D$5:$ABF$18,MATCH(UsagePerHour!$B46,Sales!$C$5:$C$18,0),MATCH(UsagePerHour!EY$4,Sales!$D$3:$ABF$3,0))/EY$2*INDEX(Usage!$D$5:$ABF$11,MATCH(UsagePerHour!$B$36,Usage!$C$5:$C$11,0),MATCH(UsagePerHour!EY$4,Usage!$D$3:$ABF$3,0)),"")</f>
        <v>4.3887542941149995</v>
      </c>
      <c r="EZ46" s="6">
        <f>IFERROR(INDEX(Sales!$D$5:$ABF$18,MATCH(UsagePerHour!$B46,Sales!$C$5:$C$18,0),MATCH(UsagePerHour!EZ$4,Sales!$D$3:$ABF$3,0))/EZ$2*INDEX(Usage!$D$5:$ABF$11,MATCH(UsagePerHour!$B$36,Usage!$C$5:$C$11,0),MATCH(UsagePerHour!EZ$4,Usage!$D$3:$ABF$3,0)),"")</f>
        <v>6.5720464108548535</v>
      </c>
      <c r="FA46" s="6">
        <f>IFERROR(INDEX(Sales!$D$5:$ABF$18,MATCH(UsagePerHour!$B46,Sales!$C$5:$C$18,0),MATCH(UsagePerHour!FA$4,Sales!$D$3:$ABF$3,0))/FA$2*INDEX(Usage!$D$5:$ABF$11,MATCH(UsagePerHour!$B$36,Usage!$C$5:$C$11,0),MATCH(UsagePerHour!FA$4,Usage!$D$3:$ABF$3,0)),"")</f>
        <v>8.8617802737163593</v>
      </c>
      <c r="FB46" s="6">
        <f>IFERROR(INDEX(Sales!$D$5:$ABF$18,MATCH(UsagePerHour!$B46,Sales!$C$5:$C$18,0),MATCH(UsagePerHour!FB$4,Sales!$D$3:$ABF$3,0))/FB$2*INDEX(Usage!$D$5:$ABF$11,MATCH(UsagePerHour!$B$36,Usage!$C$5:$C$11,0),MATCH(UsagePerHour!FB$4,Usage!$D$3:$ABF$3,0)),"")</f>
        <v>0</v>
      </c>
      <c r="FC46" s="6">
        <f>IFERROR(INDEX(Sales!$D$5:$ABF$18,MATCH(UsagePerHour!$B46,Sales!$C$5:$C$18,0),MATCH(UsagePerHour!FC$4,Sales!$D$3:$ABF$3,0))/FC$2*INDEX(Usage!$D$5:$ABF$11,MATCH(UsagePerHour!$B$36,Usage!$C$5:$C$11,0),MATCH(UsagePerHour!FC$4,Usage!$D$3:$ABF$3,0)),"")</f>
        <v>0</v>
      </c>
      <c r="FD46" s="6">
        <f>IFERROR(INDEX(Sales!$D$5:$ABF$18,MATCH(UsagePerHour!$B46,Sales!$C$5:$C$18,0),MATCH(UsagePerHour!FD$4,Sales!$D$3:$ABF$3,0))/FD$2*INDEX(Usage!$D$5:$ABF$11,MATCH(UsagePerHour!$B$36,Usage!$C$5:$C$11,0),MATCH(UsagePerHour!FD$4,Usage!$D$3:$ABF$3,0)),"")</f>
        <v>5.6616551042762948</v>
      </c>
      <c r="FE46" s="6">
        <f>IFERROR(INDEX(Sales!$D$5:$ABF$18,MATCH(UsagePerHour!$B46,Sales!$C$5:$C$18,0),MATCH(UsagePerHour!FE$4,Sales!$D$3:$ABF$3,0))/FE$2*INDEX(Usage!$D$5:$ABF$11,MATCH(UsagePerHour!$B$36,Usage!$C$5:$C$11,0),MATCH(UsagePerHour!FE$4,Usage!$D$3:$ABF$3,0)),"")</f>
        <v>6.1675191399250693</v>
      </c>
      <c r="FF46" s="6">
        <f>IFERROR(INDEX(Sales!$D$5:$ABF$18,MATCH(UsagePerHour!$B46,Sales!$C$5:$C$18,0),MATCH(UsagePerHour!FF$4,Sales!$D$3:$ABF$3,0))/FF$2*INDEX(Usage!$D$5:$ABF$11,MATCH(UsagePerHour!$B$36,Usage!$C$5:$C$11,0),MATCH(UsagePerHour!FF$4,Usage!$D$3:$ABF$3,0)),"")</f>
        <v>3.9465982703626978</v>
      </c>
      <c r="FG46" s="6">
        <f>IFERROR(INDEX(Sales!$D$5:$ABF$18,MATCH(UsagePerHour!$B46,Sales!$C$5:$C$18,0),MATCH(UsagePerHour!FG$4,Sales!$D$3:$ABF$3,0))/FG$2*INDEX(Usage!$D$5:$ABF$11,MATCH(UsagePerHour!$B$36,Usage!$C$5:$C$11,0),MATCH(UsagePerHour!FG$4,Usage!$D$3:$ABF$3,0)),"")</f>
        <v>5.4599936927903743</v>
      </c>
      <c r="FH46" s="6">
        <f>IFERROR(INDEX(Sales!$D$5:$ABF$18,MATCH(UsagePerHour!$B46,Sales!$C$5:$C$18,0),MATCH(UsagePerHour!FH$4,Sales!$D$3:$ABF$3,0))/FH$2*INDEX(Usage!$D$5:$ABF$11,MATCH(UsagePerHour!$B$36,Usage!$C$5:$C$11,0),MATCH(UsagePerHour!FH$4,Usage!$D$3:$ABF$3,0)),"")</f>
        <v>3.0359818023068792</v>
      </c>
      <c r="FI46" s="6">
        <f>IFERROR(INDEX(Sales!$D$5:$ABF$18,MATCH(UsagePerHour!$B46,Sales!$C$5:$C$18,0),MATCH(UsagePerHour!FI$4,Sales!$D$3:$ABF$3,0))/FI$2*INDEX(Usage!$D$5:$ABF$11,MATCH(UsagePerHour!$B$36,Usage!$C$5:$C$11,0),MATCH(UsagePerHour!FI$4,Usage!$D$3:$ABF$3,0)),"")</f>
        <v>2.5430963329796015</v>
      </c>
      <c r="FJ46" s="6">
        <f>IFERROR(INDEX(Sales!$D$5:$ABF$18,MATCH(UsagePerHour!$B46,Sales!$C$5:$C$18,0),MATCH(UsagePerHour!FJ$4,Sales!$D$3:$ABF$3,0))/FJ$2*INDEX(Usage!$D$5:$ABF$11,MATCH(UsagePerHour!$B$36,Usage!$C$5:$C$11,0),MATCH(UsagePerHour!FJ$4,Usage!$D$3:$ABF$3,0)),"")</f>
        <v>1.7856878189880834</v>
      </c>
      <c r="FK46" s="6">
        <f>IFERROR(INDEX(Sales!$D$5:$ABF$18,MATCH(UsagePerHour!$B46,Sales!$C$5:$C$18,0),MATCH(UsagePerHour!FK$4,Sales!$D$3:$ABF$3,0))/FK$2*INDEX(Usage!$D$5:$ABF$11,MATCH(UsagePerHour!$B$36,Usage!$C$5:$C$11,0),MATCH(UsagePerHour!FK$4,Usage!$D$3:$ABF$3,0)),"")</f>
        <v>11.857177195550991</v>
      </c>
      <c r="FL46" s="6">
        <f>IFERROR(INDEX(Sales!$D$5:$ABF$18,MATCH(UsagePerHour!$B46,Sales!$C$5:$C$18,0),MATCH(UsagePerHour!FL$4,Sales!$D$3:$ABF$3,0))/FL$2*INDEX(Usage!$D$5:$ABF$11,MATCH(UsagePerHour!$B$36,Usage!$C$5:$C$11,0),MATCH(UsagePerHour!FL$4,Usage!$D$3:$ABF$3,0)),"")</f>
        <v>7.165487217264241</v>
      </c>
      <c r="FM46" s="6">
        <f>IFERROR(INDEX(Sales!$D$5:$ABF$18,MATCH(UsagePerHour!$B46,Sales!$C$5:$C$18,0),MATCH(UsagePerHour!FM$4,Sales!$D$3:$ABF$3,0))/FM$2*INDEX(Usage!$D$5:$ABF$11,MATCH(UsagePerHour!$B$36,Usage!$C$5:$C$11,0),MATCH(UsagePerHour!FM$4,Usage!$D$3:$ABF$3,0)),"")</f>
        <v>4.4497500831296879</v>
      </c>
      <c r="FN46" s="6">
        <f>IFERROR(INDEX(Sales!$D$5:$ABF$18,MATCH(UsagePerHour!$B46,Sales!$C$5:$C$18,0),MATCH(UsagePerHour!FN$4,Sales!$D$3:$ABF$3,0))/FN$2*INDEX(Usage!$D$5:$ABF$11,MATCH(UsagePerHour!$B$36,Usage!$C$5:$C$11,0),MATCH(UsagePerHour!FN$4,Usage!$D$3:$ABF$3,0)),"")</f>
        <v>9.0253595853446313</v>
      </c>
      <c r="FO46" s="6">
        <f>IFERROR(INDEX(Sales!$D$5:$ABF$18,MATCH(UsagePerHour!$B46,Sales!$C$5:$C$18,0),MATCH(UsagePerHour!FO$4,Sales!$D$3:$ABF$3,0))/FO$2*INDEX(Usage!$D$5:$ABF$11,MATCH(UsagePerHour!$B$36,Usage!$C$5:$C$11,0),MATCH(UsagePerHour!FO$4,Usage!$D$3:$ABF$3,0)),"")</f>
        <v>3.3409090909090908</v>
      </c>
      <c r="FP46" s="6">
        <f>IFERROR(INDEX(Sales!$D$5:$ABF$18,MATCH(UsagePerHour!$B46,Sales!$C$5:$C$18,0),MATCH(UsagePerHour!FP$4,Sales!$D$3:$ABF$3,0))/FP$2*INDEX(Usage!$D$5:$ABF$11,MATCH(UsagePerHour!$B$36,Usage!$C$5:$C$11,0),MATCH(UsagePerHour!FP$4,Usage!$D$3:$ABF$3,0)),"")</f>
        <v>8.3725432248723664</v>
      </c>
      <c r="FQ46" s="6">
        <f>IFERROR(INDEX(Sales!$D$5:$ABF$18,MATCH(UsagePerHour!$B46,Sales!$C$5:$C$18,0),MATCH(UsagePerHour!FQ$4,Sales!$D$3:$ABF$3,0))/FQ$2*INDEX(Usage!$D$5:$ABF$11,MATCH(UsagePerHour!$B$36,Usage!$C$5:$C$11,0),MATCH(UsagePerHour!FQ$4,Usage!$D$3:$ABF$3,0)),"")</f>
        <v>6.8879588502922875</v>
      </c>
      <c r="FR46" s="6">
        <f>IFERROR(INDEX(Sales!$D$5:$ABF$18,MATCH(UsagePerHour!$B46,Sales!$C$5:$C$18,0),MATCH(UsagePerHour!FR$4,Sales!$D$3:$ABF$3,0))/FR$2*INDEX(Usage!$D$5:$ABF$11,MATCH(UsagePerHour!$B$36,Usage!$C$5:$C$11,0),MATCH(UsagePerHour!FR$4,Usage!$D$3:$ABF$3,0)),"")</f>
        <v>4.3450760061242342</v>
      </c>
      <c r="FS46" s="6">
        <f>IFERROR(INDEX(Sales!$D$5:$ABF$18,MATCH(UsagePerHour!$B46,Sales!$C$5:$C$18,0),MATCH(UsagePerHour!FS$4,Sales!$D$3:$ABF$3,0))/FS$2*INDEX(Usage!$D$5:$ABF$11,MATCH(UsagePerHour!$B$36,Usage!$C$5:$C$11,0),MATCH(UsagePerHour!FS$4,Usage!$D$3:$ABF$3,0)),"")</f>
        <v>0.10215827338129496</v>
      </c>
      <c r="FT46" s="6">
        <f>IFERROR(INDEX(Sales!$D$5:$ABF$18,MATCH(UsagePerHour!$B46,Sales!$C$5:$C$18,0),MATCH(UsagePerHour!FT$4,Sales!$D$3:$ABF$3,0))/FT$2*INDEX(Usage!$D$5:$ABF$11,MATCH(UsagePerHour!$B$36,Usage!$C$5:$C$11,0),MATCH(UsagePerHour!FT$4,Usage!$D$3:$ABF$3,0)),"")</f>
        <v>1.0620047816112468</v>
      </c>
      <c r="FU46" s="6">
        <f>IFERROR(INDEX(Sales!$D$5:$ABF$18,MATCH(UsagePerHour!$B46,Sales!$C$5:$C$18,0),MATCH(UsagePerHour!FU$4,Sales!$D$3:$ABF$3,0))/FU$2*INDEX(Usage!$D$5:$ABF$11,MATCH(UsagePerHour!$B$36,Usage!$C$5:$C$11,0),MATCH(UsagePerHour!FU$4,Usage!$D$3:$ABF$3,0)),"")</f>
        <v>9.9764205411126987</v>
      </c>
      <c r="FV46" s="6">
        <f>IFERROR(INDEX(Sales!$D$5:$ABF$18,MATCH(UsagePerHour!$B46,Sales!$C$5:$C$18,0),MATCH(UsagePerHour!FV$4,Sales!$D$3:$ABF$3,0))/FV$2*INDEX(Usage!$D$5:$ABF$11,MATCH(UsagePerHour!$B$36,Usage!$C$5:$C$11,0),MATCH(UsagePerHour!FV$4,Usage!$D$3:$ABF$3,0)),"")</f>
        <v>6.1689630063250478</v>
      </c>
      <c r="FW46" s="6">
        <f>IFERROR(INDEX(Sales!$D$5:$ABF$18,MATCH(UsagePerHour!$B46,Sales!$C$5:$C$18,0),MATCH(UsagePerHour!FW$4,Sales!$D$3:$ABF$3,0))/FW$2*INDEX(Usage!$D$5:$ABF$11,MATCH(UsagePerHour!$B$36,Usage!$C$5:$C$11,0),MATCH(UsagePerHour!FW$4,Usage!$D$3:$ABF$3,0)),"")</f>
        <v>8.936091814301113</v>
      </c>
      <c r="FX46" s="6">
        <f>IFERROR(INDEX(Sales!$D$5:$ABF$18,MATCH(UsagePerHour!$B46,Sales!$C$5:$C$18,0),MATCH(UsagePerHour!FX$4,Sales!$D$3:$ABF$3,0))/FX$2*INDEX(Usage!$D$5:$ABF$11,MATCH(UsagePerHour!$B$36,Usage!$C$5:$C$11,0),MATCH(UsagePerHour!FX$4,Usage!$D$3:$ABF$3,0)),"")</f>
        <v>7.5346248208302926</v>
      </c>
      <c r="FY46" s="6">
        <f>IFERROR(INDEX(Sales!$D$5:$ABF$18,MATCH(UsagePerHour!$B46,Sales!$C$5:$C$18,0),MATCH(UsagePerHour!FY$4,Sales!$D$3:$ABF$3,0))/FY$2*INDEX(Usage!$D$5:$ABF$11,MATCH(UsagePerHour!$B$36,Usage!$C$5:$C$11,0),MATCH(UsagePerHour!FY$4,Usage!$D$3:$ABF$3,0)),"")</f>
        <v>9.2403447634699472</v>
      </c>
      <c r="FZ46" s="6">
        <f>IFERROR(INDEX(Sales!$D$5:$ABF$18,MATCH(UsagePerHour!$B46,Sales!$C$5:$C$18,0),MATCH(UsagePerHour!FZ$4,Sales!$D$3:$ABF$3,0))/FZ$2*INDEX(Usage!$D$5:$ABF$11,MATCH(UsagePerHour!$B$36,Usage!$C$5:$C$11,0),MATCH(UsagePerHour!FZ$4,Usage!$D$3:$ABF$3,0)),"")</f>
        <v>5.2903122776149676</v>
      </c>
      <c r="GA46" s="6">
        <f>IFERROR(INDEX(Sales!$D$5:$ABF$18,MATCH(UsagePerHour!$B46,Sales!$C$5:$C$18,0),MATCH(UsagePerHour!GA$4,Sales!$D$3:$ABF$3,0))/GA$2*INDEX(Usage!$D$5:$ABF$11,MATCH(UsagePerHour!$B$36,Usage!$C$5:$C$11,0),MATCH(UsagePerHour!GA$4,Usage!$D$3:$ABF$3,0)),"")</f>
        <v>3.4010210460512611</v>
      </c>
      <c r="GB46" s="6">
        <f>IFERROR(INDEX(Sales!$D$5:$ABF$18,MATCH(UsagePerHour!$B46,Sales!$C$5:$C$18,0),MATCH(UsagePerHour!GB$4,Sales!$D$3:$ABF$3,0))/GB$2*INDEX(Usage!$D$5:$ABF$11,MATCH(UsagePerHour!$B$36,Usage!$C$5:$C$11,0),MATCH(UsagePerHour!GB$4,Usage!$D$3:$ABF$3,0)),"")</f>
        <v>5.3142967623860198</v>
      </c>
      <c r="GC46" s="6">
        <f>IFERROR(INDEX(Sales!$D$5:$ABF$18,MATCH(UsagePerHour!$B46,Sales!$C$5:$C$18,0),MATCH(UsagePerHour!GC$4,Sales!$D$3:$ABF$3,0))/GC$2*INDEX(Usage!$D$5:$ABF$11,MATCH(UsagePerHour!$B$36,Usage!$C$5:$C$11,0),MATCH(UsagePerHour!GC$4,Usage!$D$3:$ABF$3,0)),"")</f>
        <v>6.8338654734735638</v>
      </c>
      <c r="GD46" s="6">
        <f>IFERROR(INDEX(Sales!$D$5:$ABF$18,MATCH(UsagePerHour!$B46,Sales!$C$5:$C$18,0),MATCH(UsagePerHour!GD$4,Sales!$D$3:$ABF$3,0))/GD$2*INDEX(Usage!$D$5:$ABF$11,MATCH(UsagePerHour!$B$36,Usage!$C$5:$C$11,0),MATCH(UsagePerHour!GD$4,Usage!$D$3:$ABF$3,0)),"")</f>
        <v>6.6620600287887042</v>
      </c>
      <c r="GE46" s="6">
        <f>IFERROR(INDEX(Sales!$D$5:$ABF$18,MATCH(UsagePerHour!$B46,Sales!$C$5:$C$18,0),MATCH(UsagePerHour!GE$4,Sales!$D$3:$ABF$3,0))/GE$2*INDEX(Usage!$D$5:$ABF$11,MATCH(UsagePerHour!$B$36,Usage!$C$5:$C$11,0),MATCH(UsagePerHour!GE$4,Usage!$D$3:$ABF$3,0)),"")</f>
        <v>0</v>
      </c>
      <c r="GF46" s="6">
        <f>IFERROR(INDEX(Sales!$D$5:$ABF$18,MATCH(UsagePerHour!$B46,Sales!$C$5:$C$18,0),MATCH(UsagePerHour!GF$4,Sales!$D$3:$ABF$3,0))/GF$2*INDEX(Usage!$D$5:$ABF$11,MATCH(UsagePerHour!$B$36,Usage!$C$5:$C$11,0),MATCH(UsagePerHour!GF$4,Usage!$D$3:$ABF$3,0)),"")</f>
        <v>1.7737135842974401</v>
      </c>
      <c r="GG46" s="6">
        <f>IFERROR(INDEX(Sales!$D$5:$ABF$18,MATCH(UsagePerHour!$B46,Sales!$C$5:$C$18,0),MATCH(UsagePerHour!GG$4,Sales!$D$3:$ABF$3,0))/GG$2*INDEX(Usage!$D$5:$ABF$11,MATCH(UsagePerHour!$B$36,Usage!$C$5:$C$11,0),MATCH(UsagePerHour!GG$4,Usage!$D$3:$ABF$3,0)),"")</f>
        <v>3.0876159510375825</v>
      </c>
      <c r="GH46" s="6">
        <f>IFERROR(INDEX(Sales!$D$5:$ABF$18,MATCH(UsagePerHour!$B46,Sales!$C$5:$C$18,0),MATCH(UsagePerHour!GH$4,Sales!$D$3:$ABF$3,0))/GH$2*INDEX(Usage!$D$5:$ABF$11,MATCH(UsagePerHour!$B$36,Usage!$C$5:$C$11,0),MATCH(UsagePerHour!GH$4,Usage!$D$3:$ABF$3,0)),"")</f>
        <v>5.7803856020783959</v>
      </c>
      <c r="GI46" s="6">
        <f>IFERROR(INDEX(Sales!$D$5:$ABF$18,MATCH(UsagePerHour!$B46,Sales!$C$5:$C$18,0),MATCH(UsagePerHour!GI$4,Sales!$D$3:$ABF$3,0))/GI$2*INDEX(Usage!$D$5:$ABF$11,MATCH(UsagePerHour!$B$36,Usage!$C$5:$C$11,0),MATCH(UsagePerHour!GI$4,Usage!$D$3:$ABF$3,0)),"")</f>
        <v>5.2473750151558018</v>
      </c>
      <c r="GJ46" s="6">
        <f>IFERROR(INDEX(Sales!$D$5:$ABF$18,MATCH(UsagePerHour!$B46,Sales!$C$5:$C$18,0),MATCH(UsagePerHour!GJ$4,Sales!$D$3:$ABF$3,0))/GJ$2*INDEX(Usage!$D$5:$ABF$11,MATCH(UsagePerHour!$B$36,Usage!$C$5:$C$11,0),MATCH(UsagePerHour!GJ$4,Usage!$D$3:$ABF$3,0)),"")</f>
        <v>9.7573853016672061</v>
      </c>
      <c r="GK46" s="6">
        <f>IFERROR(INDEX(Sales!$D$5:$ABF$18,MATCH(UsagePerHour!$B46,Sales!$C$5:$C$18,0),MATCH(UsagePerHour!GK$4,Sales!$D$3:$ABF$3,0))/GK$2*INDEX(Usage!$D$5:$ABF$11,MATCH(UsagePerHour!$B$36,Usage!$C$5:$C$11,0),MATCH(UsagePerHour!GK$4,Usage!$D$3:$ABF$3,0)),"")</f>
        <v>9.2419134106902181</v>
      </c>
      <c r="GL46" s="6">
        <f>IFERROR(INDEX(Sales!$D$5:$ABF$18,MATCH(UsagePerHour!$B46,Sales!$C$5:$C$18,0),MATCH(UsagePerHour!GL$4,Sales!$D$3:$ABF$3,0))/GL$2*INDEX(Usage!$D$5:$ABF$11,MATCH(UsagePerHour!$B$36,Usage!$C$5:$C$11,0),MATCH(UsagePerHour!GL$4,Usage!$D$3:$ABF$3,0)),"")</f>
        <v>8.4623180109232123</v>
      </c>
      <c r="GM46" s="6">
        <f>IFERROR(INDEX(Sales!$D$5:$ABF$18,MATCH(UsagePerHour!$B46,Sales!$C$5:$C$18,0),MATCH(UsagePerHour!GM$4,Sales!$D$3:$ABF$3,0))/GM$2*INDEX(Usage!$D$5:$ABF$11,MATCH(UsagePerHour!$B$36,Usage!$C$5:$C$11,0),MATCH(UsagePerHour!GM$4,Usage!$D$3:$ABF$3,0)),"")</f>
        <v>3.1085865625871203</v>
      </c>
      <c r="GN46" s="6">
        <f>IFERROR(INDEX(Sales!$D$5:$ABF$18,MATCH(UsagePerHour!$B46,Sales!$C$5:$C$18,0),MATCH(UsagePerHour!GN$4,Sales!$D$3:$ABF$3,0))/GN$2*INDEX(Usage!$D$5:$ABF$11,MATCH(UsagePerHour!$B$36,Usage!$C$5:$C$11,0),MATCH(UsagePerHour!GN$4,Usage!$D$3:$ABF$3,0)),"")</f>
        <v>2.9256589213569613</v>
      </c>
      <c r="GO46" s="6">
        <f>IFERROR(INDEX(Sales!$D$5:$ABF$18,MATCH(UsagePerHour!$B46,Sales!$C$5:$C$18,0),MATCH(UsagePerHour!GO$4,Sales!$D$3:$ABF$3,0))/GO$2*INDEX(Usage!$D$5:$ABF$11,MATCH(UsagePerHour!$B$36,Usage!$C$5:$C$11,0),MATCH(UsagePerHour!GO$4,Usage!$D$3:$ABF$3,0)),"")</f>
        <v>16.197159561413137</v>
      </c>
      <c r="GP46" s="6">
        <f>IFERROR(INDEX(Sales!$D$5:$ABF$18,MATCH(UsagePerHour!$B46,Sales!$C$5:$C$18,0),MATCH(UsagePerHour!GP$4,Sales!$D$3:$ABF$3,0))/GP$2*INDEX(Usage!$D$5:$ABF$11,MATCH(UsagePerHour!$B$36,Usage!$C$5:$C$11,0),MATCH(UsagePerHour!GP$4,Usage!$D$3:$ABF$3,0)),"")</f>
        <v>5.8722844433638057</v>
      </c>
      <c r="GQ46" s="6">
        <f>IFERROR(INDEX(Sales!$D$5:$ABF$18,MATCH(UsagePerHour!$B46,Sales!$C$5:$C$18,0),MATCH(UsagePerHour!GQ$4,Sales!$D$3:$ABF$3,0))/GQ$2*INDEX(Usage!$D$5:$ABF$11,MATCH(UsagePerHour!$B$36,Usage!$C$5:$C$11,0),MATCH(UsagePerHour!GQ$4,Usage!$D$3:$ABF$3,0)),"")</f>
        <v>0.95251456518773991</v>
      </c>
      <c r="GR46" s="6">
        <f>IFERROR(INDEX(Sales!$D$5:$ABF$18,MATCH(UsagePerHour!$B46,Sales!$C$5:$C$18,0),MATCH(UsagePerHour!GR$4,Sales!$D$3:$ABF$3,0))/GR$2*INDEX(Usage!$D$5:$ABF$11,MATCH(UsagePerHour!$B$36,Usage!$C$5:$C$11,0),MATCH(UsagePerHour!GR$4,Usage!$D$3:$ABF$3,0)),"")</f>
        <v>1.1485267015727056</v>
      </c>
      <c r="GS46" s="6">
        <f>IFERROR(INDEX(Sales!$D$5:$ABF$18,MATCH(UsagePerHour!$B46,Sales!$C$5:$C$18,0),MATCH(UsagePerHour!GS$4,Sales!$D$3:$ABF$3,0))/GS$2*INDEX(Usage!$D$5:$ABF$11,MATCH(UsagePerHour!$B$36,Usage!$C$5:$C$11,0),MATCH(UsagePerHour!GS$4,Usage!$D$3:$ABF$3,0)),"")</f>
        <v>5.4935455010224947</v>
      </c>
      <c r="GT46" s="6">
        <f>IFERROR(INDEX(Sales!$D$5:$ABF$18,MATCH(UsagePerHour!$B46,Sales!$C$5:$C$18,0),MATCH(UsagePerHour!GT$4,Sales!$D$3:$ABF$3,0))/GT$2*INDEX(Usage!$D$5:$ABF$11,MATCH(UsagePerHour!$B$36,Usage!$C$5:$C$11,0),MATCH(UsagePerHour!GT$4,Usage!$D$3:$ABF$3,0)),"")</f>
        <v>9.7043809736843336</v>
      </c>
      <c r="GU46" s="6">
        <f>IFERROR(INDEX(Sales!$D$5:$ABF$18,MATCH(UsagePerHour!$B46,Sales!$C$5:$C$18,0),MATCH(UsagePerHour!GU$4,Sales!$D$3:$ABF$3,0))/GU$2*INDEX(Usage!$D$5:$ABF$11,MATCH(UsagePerHour!$B$36,Usage!$C$5:$C$11,0),MATCH(UsagePerHour!GU$4,Usage!$D$3:$ABF$3,0)),"")</f>
        <v>7.3681350078094248</v>
      </c>
      <c r="GV46" s="6">
        <f>IFERROR(INDEX(Sales!$D$5:$ABF$18,MATCH(UsagePerHour!$B46,Sales!$C$5:$C$18,0),MATCH(UsagePerHour!GV$4,Sales!$D$3:$ABF$3,0))/GV$2*INDEX(Usage!$D$5:$ABF$11,MATCH(UsagePerHour!$B$36,Usage!$C$5:$C$11,0),MATCH(UsagePerHour!GV$4,Usage!$D$3:$ABF$3,0)),"")</f>
        <v>4.7683550997196473</v>
      </c>
      <c r="GW46" s="6">
        <f>IFERROR(INDEX(Sales!$D$5:$ABF$18,MATCH(UsagePerHour!$B46,Sales!$C$5:$C$18,0),MATCH(UsagePerHour!GW$4,Sales!$D$3:$ABF$3,0))/GW$2*INDEX(Usage!$D$5:$ABF$11,MATCH(UsagePerHour!$B$36,Usage!$C$5:$C$11,0),MATCH(UsagePerHour!GW$4,Usage!$D$3:$ABF$3,0)),"")</f>
        <v>5.2287346878238319</v>
      </c>
      <c r="GX46" s="6">
        <f>IFERROR(INDEX(Sales!$D$5:$ABF$18,MATCH(UsagePerHour!$B46,Sales!$C$5:$C$18,0),MATCH(UsagePerHour!GX$4,Sales!$D$3:$ABF$3,0))/GX$2*INDEX(Usage!$D$5:$ABF$11,MATCH(UsagePerHour!$B$36,Usage!$C$5:$C$11,0),MATCH(UsagePerHour!GX$4,Usage!$D$3:$ABF$3,0)),"")</f>
        <v>1.5908917325704923</v>
      </c>
      <c r="GY46" s="6">
        <f>IFERROR(INDEX(Sales!$D$5:$ABF$18,MATCH(UsagePerHour!$B46,Sales!$C$5:$C$18,0),MATCH(UsagePerHour!GY$4,Sales!$D$3:$ABF$3,0))/GY$2*INDEX(Usage!$D$5:$ABF$11,MATCH(UsagePerHour!$B$36,Usage!$C$5:$C$11,0),MATCH(UsagePerHour!GY$4,Usage!$D$3:$ABF$3,0)),"")</f>
        <v>3.2994648727537186</v>
      </c>
      <c r="GZ46" s="6">
        <f>IFERROR(INDEX(Sales!$D$5:$ABF$18,MATCH(UsagePerHour!$B46,Sales!$C$5:$C$18,0),MATCH(UsagePerHour!GZ$4,Sales!$D$3:$ABF$3,0))/GZ$2*INDEX(Usage!$D$5:$ABF$11,MATCH(UsagePerHour!$B$36,Usage!$C$5:$C$11,0),MATCH(UsagePerHour!GZ$4,Usage!$D$3:$ABF$3,0)),"")</f>
        <v>2.889620758483034</v>
      </c>
      <c r="HA46" s="6">
        <f>IFERROR(INDEX(Sales!$D$5:$ABF$18,MATCH(UsagePerHour!$B46,Sales!$C$5:$C$18,0),MATCH(UsagePerHour!HA$4,Sales!$D$3:$ABF$3,0))/HA$2*INDEX(Usage!$D$5:$ABF$11,MATCH(UsagePerHour!$B$36,Usage!$C$5:$C$11,0),MATCH(UsagePerHour!HA$4,Usage!$D$3:$ABF$3,0)),"")</f>
        <v>9.427182298995584</v>
      </c>
      <c r="HB46" s="6">
        <f>IFERROR(INDEX(Sales!$D$5:$ABF$18,MATCH(UsagePerHour!$B46,Sales!$C$5:$C$18,0),MATCH(UsagePerHour!HB$4,Sales!$D$3:$ABF$3,0))/HB$2*INDEX(Usage!$D$5:$ABF$11,MATCH(UsagePerHour!$B$36,Usage!$C$5:$C$11,0),MATCH(UsagePerHour!HB$4,Usage!$D$3:$ABF$3,0)),"")</f>
        <v>13.266845049866212</v>
      </c>
      <c r="HC46" s="6">
        <f>IFERROR(INDEX(Sales!$D$5:$ABF$18,MATCH(UsagePerHour!$B46,Sales!$C$5:$C$18,0),MATCH(UsagePerHour!HC$4,Sales!$D$3:$ABF$3,0))/HC$2*INDEX(Usage!$D$5:$ABF$11,MATCH(UsagePerHour!$B$36,Usage!$C$5:$C$11,0),MATCH(UsagePerHour!HC$4,Usage!$D$3:$ABF$3,0)),"")</f>
        <v>4.3185156822910225</v>
      </c>
      <c r="HD46" s="6">
        <f>IFERROR(INDEX(Sales!$D$5:$ABF$18,MATCH(UsagePerHour!$B46,Sales!$C$5:$C$18,0),MATCH(UsagePerHour!HD$4,Sales!$D$3:$ABF$3,0))/HD$2*INDEX(Usage!$D$5:$ABF$11,MATCH(UsagePerHour!$B$36,Usage!$C$5:$C$11,0),MATCH(UsagePerHour!HD$4,Usage!$D$3:$ABF$3,0)),"")</f>
        <v>28.651465549661275</v>
      </c>
      <c r="HE46" s="6">
        <f>IFERROR(INDEX(Sales!$D$5:$ABF$18,MATCH(UsagePerHour!$B46,Sales!$C$5:$C$18,0),MATCH(UsagePerHour!HE$4,Sales!$D$3:$ABF$3,0))/HE$2*INDEX(Usage!$D$5:$ABF$11,MATCH(UsagePerHour!$B$36,Usage!$C$5:$C$11,0),MATCH(UsagePerHour!HE$4,Usage!$D$3:$ABF$3,0)),"")</f>
        <v>0</v>
      </c>
      <c r="HF46" s="6">
        <f>IFERROR(INDEX(Sales!$D$5:$ABF$18,MATCH(UsagePerHour!$B46,Sales!$C$5:$C$18,0),MATCH(UsagePerHour!HF$4,Sales!$D$3:$ABF$3,0))/HF$2*INDEX(Usage!$D$5:$ABF$11,MATCH(UsagePerHour!$B$36,Usage!$C$5:$C$11,0),MATCH(UsagePerHour!HF$4,Usage!$D$3:$ABF$3,0)),"")</f>
        <v>5.4845021414595436</v>
      </c>
      <c r="HG46" s="6">
        <f>IFERROR(INDEX(Sales!$D$5:$ABF$18,MATCH(UsagePerHour!$B46,Sales!$C$5:$C$18,0),MATCH(UsagePerHour!HG$4,Sales!$D$3:$ABF$3,0))/HG$2*INDEX(Usage!$D$5:$ABF$11,MATCH(UsagePerHour!$B$36,Usage!$C$5:$C$11,0),MATCH(UsagePerHour!HG$4,Usage!$D$3:$ABF$3,0)),"")</f>
        <v>5.5131281663067462</v>
      </c>
      <c r="HH46" s="6">
        <f>IFERROR(INDEX(Sales!$D$5:$ABF$18,MATCH(UsagePerHour!$B46,Sales!$C$5:$C$18,0),MATCH(UsagePerHour!HH$4,Sales!$D$3:$ABF$3,0))/HH$2*INDEX(Usage!$D$5:$ABF$11,MATCH(UsagePerHour!$B$36,Usage!$C$5:$C$11,0),MATCH(UsagePerHour!HH$4,Usage!$D$3:$ABF$3,0)),"")</f>
        <v>5.763283624545009</v>
      </c>
      <c r="HI46" s="6">
        <f>IFERROR(INDEX(Sales!$D$5:$ABF$18,MATCH(UsagePerHour!$B46,Sales!$C$5:$C$18,0),MATCH(UsagePerHour!HI$4,Sales!$D$3:$ABF$3,0))/HI$2*INDEX(Usage!$D$5:$ABF$11,MATCH(UsagePerHour!$B$36,Usage!$C$5:$C$11,0),MATCH(UsagePerHour!HI$4,Usage!$D$3:$ABF$3,0)),"")</f>
        <v>4.1414072951038978</v>
      </c>
      <c r="HJ46" s="6">
        <f>IFERROR(INDEX(Sales!$D$5:$ABF$18,MATCH(UsagePerHour!$B46,Sales!$C$5:$C$18,0),MATCH(UsagePerHour!HJ$4,Sales!$D$3:$ABF$3,0))/HJ$2*INDEX(Usage!$D$5:$ABF$11,MATCH(UsagePerHour!$B$36,Usage!$C$5:$C$11,0),MATCH(UsagePerHour!HJ$4,Usage!$D$3:$ABF$3,0)),"")</f>
        <v>18.693978900858166</v>
      </c>
      <c r="HK46" s="6">
        <f>IFERROR(INDEX(Sales!$D$5:$ABF$18,MATCH(UsagePerHour!$B46,Sales!$C$5:$C$18,0),MATCH(UsagePerHour!HK$4,Sales!$D$3:$ABF$3,0))/HK$2*INDEX(Usage!$D$5:$ABF$11,MATCH(UsagePerHour!$B$36,Usage!$C$5:$C$11,0),MATCH(UsagePerHour!HK$4,Usage!$D$3:$ABF$3,0)),"")</f>
        <v>0</v>
      </c>
      <c r="HL46" s="6">
        <f>IFERROR(INDEX(Sales!$D$5:$ABF$18,MATCH(UsagePerHour!$B46,Sales!$C$5:$C$18,0),MATCH(UsagePerHour!HL$4,Sales!$D$3:$ABF$3,0))/HL$2*INDEX(Usage!$D$5:$ABF$11,MATCH(UsagePerHour!$B$36,Usage!$C$5:$C$11,0),MATCH(UsagePerHour!HL$4,Usage!$D$3:$ABF$3,0)),"")</f>
        <v>11.467519851326237</v>
      </c>
      <c r="HM46" s="6">
        <f>IFERROR(INDEX(Sales!$D$5:$ABF$18,MATCH(UsagePerHour!$B46,Sales!$C$5:$C$18,0),MATCH(UsagePerHour!HM$4,Sales!$D$3:$ABF$3,0))/HM$2*INDEX(Usage!$D$5:$ABF$11,MATCH(UsagePerHour!$B$36,Usage!$C$5:$C$11,0),MATCH(UsagePerHour!HM$4,Usage!$D$3:$ABF$3,0)),"")</f>
        <v>5.9225631794239604</v>
      </c>
      <c r="HN46" s="6">
        <f>IFERROR(INDEX(Sales!$D$5:$ABF$18,MATCH(UsagePerHour!$B46,Sales!$C$5:$C$18,0),MATCH(UsagePerHour!HN$4,Sales!$D$3:$ABF$3,0))/HN$2*INDEX(Usage!$D$5:$ABF$11,MATCH(UsagePerHour!$B$36,Usage!$C$5:$C$11,0),MATCH(UsagePerHour!HN$4,Usage!$D$3:$ABF$3,0)),"")</f>
        <v>0.49663624219056229</v>
      </c>
      <c r="HO46" s="6">
        <f>IFERROR(INDEX(Sales!$D$5:$ABF$18,MATCH(UsagePerHour!$B46,Sales!$C$5:$C$18,0),MATCH(UsagePerHour!HO$4,Sales!$D$3:$ABF$3,0))/HO$2*INDEX(Usage!$D$5:$ABF$11,MATCH(UsagePerHour!$B$36,Usage!$C$5:$C$11,0),MATCH(UsagePerHour!HO$4,Usage!$D$3:$ABF$3,0)),"")</f>
        <v>6.1993035018379814</v>
      </c>
      <c r="HP46" s="6">
        <f>IFERROR(INDEX(Sales!$D$5:$ABF$18,MATCH(UsagePerHour!$B46,Sales!$C$5:$C$18,0),MATCH(UsagePerHour!HP$4,Sales!$D$3:$ABF$3,0))/HP$2*INDEX(Usage!$D$5:$ABF$11,MATCH(UsagePerHour!$B$36,Usage!$C$5:$C$11,0),MATCH(UsagePerHour!HP$4,Usage!$D$3:$ABF$3,0)),"")</f>
        <v>4.1785675646435143</v>
      </c>
      <c r="HQ46" s="6">
        <f>IFERROR(INDEX(Sales!$D$5:$ABF$18,MATCH(UsagePerHour!$B46,Sales!$C$5:$C$18,0),MATCH(UsagePerHour!HQ$4,Sales!$D$3:$ABF$3,0))/HQ$2*INDEX(Usage!$D$5:$ABF$11,MATCH(UsagePerHour!$B$36,Usage!$C$5:$C$11,0),MATCH(UsagePerHour!HQ$4,Usage!$D$3:$ABF$3,0)),"")</f>
        <v>7.6284281718437441</v>
      </c>
      <c r="HR46" s="6">
        <f>IFERROR(INDEX(Sales!$D$5:$ABF$18,MATCH(UsagePerHour!$B46,Sales!$C$5:$C$18,0),MATCH(UsagePerHour!HR$4,Sales!$D$3:$ABF$3,0))/HR$2*INDEX(Usage!$D$5:$ABF$11,MATCH(UsagePerHour!$B$36,Usage!$C$5:$C$11,0),MATCH(UsagePerHour!HR$4,Usage!$D$3:$ABF$3,0)),"")</f>
        <v>4.4185596216270175</v>
      </c>
      <c r="HS46" s="6">
        <f>IFERROR(INDEX(Sales!$D$5:$ABF$18,MATCH(UsagePerHour!$B46,Sales!$C$5:$C$18,0),MATCH(UsagePerHour!HS$4,Sales!$D$3:$ABF$3,0))/HS$2*INDEX(Usage!$D$5:$ABF$11,MATCH(UsagePerHour!$B$36,Usage!$C$5:$C$11,0),MATCH(UsagePerHour!HS$4,Usage!$D$3:$ABF$3,0)),"")</f>
        <v>1.294310109528642</v>
      </c>
      <c r="HT46" s="6">
        <f>IFERROR(INDEX(Sales!$D$5:$ABF$18,MATCH(UsagePerHour!$B46,Sales!$C$5:$C$18,0),MATCH(UsagePerHour!HT$4,Sales!$D$3:$ABF$3,0))/HT$2*INDEX(Usage!$D$5:$ABF$11,MATCH(UsagePerHour!$B$36,Usage!$C$5:$C$11,0),MATCH(UsagePerHour!HT$4,Usage!$D$3:$ABF$3,0)),"")</f>
        <v>5.1191542778379437</v>
      </c>
      <c r="HU46" s="6">
        <f>IFERROR(INDEX(Sales!$D$5:$ABF$18,MATCH(UsagePerHour!$B46,Sales!$C$5:$C$18,0),MATCH(UsagePerHour!HU$4,Sales!$D$3:$ABF$3,0))/HU$2*INDEX(Usage!$D$5:$ABF$11,MATCH(UsagePerHour!$B$36,Usage!$C$5:$C$11,0),MATCH(UsagePerHour!HU$4,Usage!$D$3:$ABF$3,0)),"")</f>
        <v>4.7559935748277367</v>
      </c>
      <c r="HV46" s="6">
        <f>IFERROR(INDEX(Sales!$D$5:$ABF$18,MATCH(UsagePerHour!$B46,Sales!$C$5:$C$18,0),MATCH(UsagePerHour!HV$4,Sales!$D$3:$ABF$3,0))/HV$2*INDEX(Usage!$D$5:$ABF$11,MATCH(UsagePerHour!$B$36,Usage!$C$5:$C$11,0),MATCH(UsagePerHour!HV$4,Usage!$D$3:$ABF$3,0)),"")</f>
        <v>8.2002129925452607</v>
      </c>
      <c r="HW46" s="6">
        <f>IFERROR(INDEX(Sales!$D$5:$ABF$18,MATCH(UsagePerHour!$B46,Sales!$C$5:$C$18,0),MATCH(UsagePerHour!HW$4,Sales!$D$3:$ABF$3,0))/HW$2*INDEX(Usage!$D$5:$ABF$11,MATCH(UsagePerHour!$B$36,Usage!$C$5:$C$11,0),MATCH(UsagePerHour!HW$4,Usage!$D$3:$ABF$3,0)),"")</f>
        <v>1.6210613420453079</v>
      </c>
      <c r="HX46" s="6">
        <f>IFERROR(INDEX(Sales!$D$5:$ABF$18,MATCH(UsagePerHour!$B46,Sales!$C$5:$C$18,0),MATCH(UsagePerHour!HX$4,Sales!$D$3:$ABF$3,0))/HX$2*INDEX(Usage!$D$5:$ABF$11,MATCH(UsagePerHour!$B$36,Usage!$C$5:$C$11,0),MATCH(UsagePerHour!HX$4,Usage!$D$3:$ABF$3,0)),"")</f>
        <v>11.781589427258899</v>
      </c>
      <c r="HY46" s="6">
        <f>IFERROR(INDEX(Sales!$D$5:$ABF$18,MATCH(UsagePerHour!$B46,Sales!$C$5:$C$18,0),MATCH(UsagePerHour!HY$4,Sales!$D$3:$ABF$3,0))/HY$2*INDEX(Usage!$D$5:$ABF$11,MATCH(UsagePerHour!$B$36,Usage!$C$5:$C$11,0),MATCH(UsagePerHour!HY$4,Usage!$D$3:$ABF$3,0)),"")</f>
        <v>2.3515281566162192</v>
      </c>
      <c r="HZ46" s="6">
        <f>IFERROR(INDEX(Sales!$D$5:$ABF$18,MATCH(UsagePerHour!$B46,Sales!$C$5:$C$18,0),MATCH(UsagePerHour!HZ$4,Sales!$D$3:$ABF$3,0))/HZ$2*INDEX(Usage!$D$5:$ABF$11,MATCH(UsagePerHour!$B$36,Usage!$C$5:$C$11,0),MATCH(UsagePerHour!HZ$4,Usage!$D$3:$ABF$3,0)),"")</f>
        <v>4.0254298026357045</v>
      </c>
      <c r="IA46" s="6">
        <f>IFERROR(INDEX(Sales!$D$5:$ABF$18,MATCH(UsagePerHour!$B46,Sales!$C$5:$C$18,0),MATCH(UsagePerHour!IA$4,Sales!$D$3:$ABF$3,0))/IA$2*INDEX(Usage!$D$5:$ABF$11,MATCH(UsagePerHour!$B$36,Usage!$C$5:$C$11,0),MATCH(UsagePerHour!IA$4,Usage!$D$3:$ABF$3,0)),"")</f>
        <v>15.150995867517999</v>
      </c>
      <c r="IB46" s="6">
        <f>IFERROR(INDEX(Sales!$D$5:$ABF$18,MATCH(UsagePerHour!$B46,Sales!$C$5:$C$18,0),MATCH(UsagePerHour!IB$4,Sales!$D$3:$ABF$3,0))/IB$2*INDEX(Usage!$D$5:$ABF$11,MATCH(UsagePerHour!$B$36,Usage!$C$5:$C$11,0),MATCH(UsagePerHour!IB$4,Usage!$D$3:$ABF$3,0)),"")</f>
        <v>1.7734793130730209</v>
      </c>
      <c r="IC46" s="6">
        <f>IFERROR(INDEX(Sales!$D$5:$ABF$18,MATCH(UsagePerHour!$B46,Sales!$C$5:$C$18,0),MATCH(UsagePerHour!IC$4,Sales!$D$3:$ABF$3,0))/IC$2*INDEX(Usage!$D$5:$ABF$11,MATCH(UsagePerHour!$B$36,Usage!$C$5:$C$11,0),MATCH(UsagePerHour!IC$4,Usage!$D$3:$ABF$3,0)),"")</f>
        <v>9.443707848746163</v>
      </c>
      <c r="ID46" s="6">
        <f>IFERROR(INDEX(Sales!$D$5:$ABF$18,MATCH(UsagePerHour!$B46,Sales!$C$5:$C$18,0),MATCH(UsagePerHour!ID$4,Sales!$D$3:$ABF$3,0))/ID$2*INDEX(Usage!$D$5:$ABF$11,MATCH(UsagePerHour!$B$36,Usage!$C$5:$C$11,0),MATCH(UsagePerHour!ID$4,Usage!$D$3:$ABF$3,0)),"")</f>
        <v>4.0604754609719631</v>
      </c>
      <c r="IE46" s="6">
        <f>IFERROR(INDEX(Sales!$D$5:$ABF$18,MATCH(UsagePerHour!$B46,Sales!$C$5:$C$18,0),MATCH(UsagePerHour!IE$4,Sales!$D$3:$ABF$3,0))/IE$2*INDEX(Usage!$D$5:$ABF$11,MATCH(UsagePerHour!$B$36,Usage!$C$5:$C$11,0),MATCH(UsagePerHour!IE$4,Usage!$D$3:$ABF$3,0)),"")</f>
        <v>6.74438747813499</v>
      </c>
      <c r="IF46" s="6">
        <f>IFERROR(INDEX(Sales!$D$5:$ABF$18,MATCH(UsagePerHour!$B46,Sales!$C$5:$C$18,0),MATCH(UsagePerHour!IF$4,Sales!$D$3:$ABF$3,0))/IF$2*INDEX(Usage!$D$5:$ABF$11,MATCH(UsagePerHour!$B$36,Usage!$C$5:$C$11,0),MATCH(UsagePerHour!IF$4,Usage!$D$3:$ABF$3,0)),"")</f>
        <v>15.720146605315971</v>
      </c>
      <c r="IG46" s="6">
        <f>IFERROR(INDEX(Sales!$D$5:$ABF$18,MATCH(UsagePerHour!$B46,Sales!$C$5:$C$18,0),MATCH(UsagePerHour!IG$4,Sales!$D$3:$ABF$3,0))/IG$2*INDEX(Usage!$D$5:$ABF$11,MATCH(UsagePerHour!$B$36,Usage!$C$5:$C$11,0),MATCH(UsagePerHour!IG$4,Usage!$D$3:$ABF$3,0)),"")</f>
        <v>5.1391157785556851</v>
      </c>
      <c r="IH46" s="6">
        <f>IFERROR(INDEX(Sales!$D$5:$ABF$18,MATCH(UsagePerHour!$B46,Sales!$C$5:$C$18,0),MATCH(UsagePerHour!IH$4,Sales!$D$3:$ABF$3,0))/IH$2*INDEX(Usage!$D$5:$ABF$11,MATCH(UsagePerHour!$B$36,Usage!$C$5:$C$11,0),MATCH(UsagePerHour!IH$4,Usage!$D$3:$ABF$3,0)),"")</f>
        <v>13.006095586839784</v>
      </c>
      <c r="II46" s="6">
        <f>IFERROR(INDEX(Sales!$D$5:$ABF$18,MATCH(UsagePerHour!$B46,Sales!$C$5:$C$18,0),MATCH(UsagePerHour!II$4,Sales!$D$3:$ABF$3,0))/II$2*INDEX(Usage!$D$5:$ABF$11,MATCH(UsagePerHour!$B$36,Usage!$C$5:$C$11,0),MATCH(UsagePerHour!II$4,Usage!$D$3:$ABF$3,0)),"")</f>
        <v>4.6565456147139459</v>
      </c>
      <c r="IJ46" s="6">
        <f>IFERROR(INDEX(Sales!$D$5:$ABF$18,MATCH(UsagePerHour!$B46,Sales!$C$5:$C$18,0),MATCH(UsagePerHour!IJ$4,Sales!$D$3:$ABF$3,0))/IJ$2*INDEX(Usage!$D$5:$ABF$11,MATCH(UsagePerHour!$B$36,Usage!$C$5:$C$11,0),MATCH(UsagePerHour!IJ$4,Usage!$D$3:$ABF$3,0)),"")</f>
        <v>4.2664406300769935</v>
      </c>
      <c r="IK46" s="6">
        <f>IFERROR(INDEX(Sales!$D$5:$ABF$18,MATCH(UsagePerHour!$B46,Sales!$C$5:$C$18,0),MATCH(UsagePerHour!IK$4,Sales!$D$3:$ABF$3,0))/IK$2*INDEX(Usage!$D$5:$ABF$11,MATCH(UsagePerHour!$B$36,Usage!$C$5:$C$11,0),MATCH(UsagePerHour!IK$4,Usage!$D$3:$ABF$3,0)),"")</f>
        <v>19.724110630671387</v>
      </c>
      <c r="IL46" s="6">
        <f>IFERROR(INDEX(Sales!$D$5:$ABF$18,MATCH(UsagePerHour!$B46,Sales!$C$5:$C$18,0),MATCH(UsagePerHour!IL$4,Sales!$D$3:$ABF$3,0))/IL$2*INDEX(Usage!$D$5:$ABF$11,MATCH(UsagePerHour!$B$36,Usage!$C$5:$C$11,0),MATCH(UsagePerHour!IL$4,Usage!$D$3:$ABF$3,0)),"")</f>
        <v>11.397905912594247</v>
      </c>
      <c r="IM46" s="6">
        <f>IFERROR(INDEX(Sales!$D$5:$ABF$18,MATCH(UsagePerHour!$B46,Sales!$C$5:$C$18,0),MATCH(UsagePerHour!IM$4,Sales!$D$3:$ABF$3,0))/IM$2*INDEX(Usage!$D$5:$ABF$11,MATCH(UsagePerHour!$B$36,Usage!$C$5:$C$11,0),MATCH(UsagePerHour!IM$4,Usage!$D$3:$ABF$3,0)),"")</f>
        <v>6.7967516211157344</v>
      </c>
      <c r="IN46" s="6">
        <f>IFERROR(INDEX(Sales!$D$5:$ABF$18,MATCH(UsagePerHour!$B46,Sales!$C$5:$C$18,0),MATCH(UsagePerHour!IN$4,Sales!$D$3:$ABF$3,0))/IN$2*INDEX(Usage!$D$5:$ABF$11,MATCH(UsagePerHour!$B$36,Usage!$C$5:$C$11,0),MATCH(UsagePerHour!IN$4,Usage!$D$3:$ABF$3,0)),"")</f>
        <v>1.6126660341555978</v>
      </c>
      <c r="IO46" s="6">
        <f>IFERROR(INDEX(Sales!$D$5:$ABF$18,MATCH(UsagePerHour!$B46,Sales!$C$5:$C$18,0),MATCH(UsagePerHour!IO$4,Sales!$D$3:$ABF$3,0))/IO$2*INDEX(Usage!$D$5:$ABF$11,MATCH(UsagePerHour!$B$36,Usage!$C$5:$C$11,0),MATCH(UsagePerHour!IO$4,Usage!$D$3:$ABF$3,0)),"")</f>
        <v>4.2464062942056131</v>
      </c>
      <c r="IP46" s="6">
        <f>IFERROR(INDEX(Sales!$D$5:$ABF$18,MATCH(UsagePerHour!$B46,Sales!$C$5:$C$18,0),MATCH(UsagePerHour!IP$4,Sales!$D$3:$ABF$3,0))/IP$2*INDEX(Usage!$D$5:$ABF$11,MATCH(UsagePerHour!$B$36,Usage!$C$5:$C$11,0),MATCH(UsagePerHour!IP$4,Usage!$D$3:$ABF$3,0)),"")</f>
        <v>8.9318973460812057</v>
      </c>
      <c r="IQ46" s="6">
        <f>IFERROR(INDEX(Sales!$D$5:$ABF$18,MATCH(UsagePerHour!$B46,Sales!$C$5:$C$18,0),MATCH(UsagePerHour!IQ$4,Sales!$D$3:$ABF$3,0))/IQ$2*INDEX(Usage!$D$5:$ABF$11,MATCH(UsagePerHour!$B$36,Usage!$C$5:$C$11,0),MATCH(UsagePerHour!IQ$4,Usage!$D$3:$ABF$3,0)),"")</f>
        <v>22.7624179778452</v>
      </c>
      <c r="IR46" s="6">
        <f>IFERROR(INDEX(Sales!$D$5:$ABF$18,MATCH(UsagePerHour!$B46,Sales!$C$5:$C$18,0),MATCH(UsagePerHour!IR$4,Sales!$D$3:$ABF$3,0))/IR$2*INDEX(Usage!$D$5:$ABF$11,MATCH(UsagePerHour!$B$36,Usage!$C$5:$C$11,0),MATCH(UsagePerHour!IR$4,Usage!$D$3:$ABF$3,0)),"")</f>
        <v>7.1448487979242001</v>
      </c>
      <c r="IS46" s="6">
        <f>IFERROR(INDEX(Sales!$D$5:$ABF$18,MATCH(UsagePerHour!$B46,Sales!$C$5:$C$18,0),MATCH(UsagePerHour!IS$4,Sales!$D$3:$ABF$3,0))/IS$2*INDEX(Usage!$D$5:$ABF$11,MATCH(UsagePerHour!$B$36,Usage!$C$5:$C$11,0),MATCH(UsagePerHour!IS$4,Usage!$D$3:$ABF$3,0)),"")</f>
        <v>6.521250421012371</v>
      </c>
      <c r="IT46" s="6">
        <f>IFERROR(INDEX(Sales!$D$5:$ABF$18,MATCH(UsagePerHour!$B46,Sales!$C$5:$C$18,0),MATCH(UsagePerHour!IT$4,Sales!$D$3:$ABF$3,0))/IT$2*INDEX(Usage!$D$5:$ABF$11,MATCH(UsagePerHour!$B$36,Usage!$C$5:$C$11,0),MATCH(UsagePerHour!IT$4,Usage!$D$3:$ABF$3,0)),"")</f>
        <v>1.4022375719634335</v>
      </c>
      <c r="IU46" s="6">
        <f>IFERROR(INDEX(Sales!$D$5:$ABF$18,MATCH(UsagePerHour!$B46,Sales!$C$5:$C$18,0),MATCH(UsagePerHour!IU$4,Sales!$D$3:$ABF$3,0))/IU$2*INDEX(Usage!$D$5:$ABF$11,MATCH(UsagePerHour!$B$36,Usage!$C$5:$C$11,0),MATCH(UsagePerHour!IU$4,Usage!$D$3:$ABF$3,0)),"")</f>
        <v>2.8869114142926429</v>
      </c>
      <c r="IV46" s="6">
        <f>IFERROR(INDEX(Sales!$D$5:$ABF$18,MATCH(UsagePerHour!$B46,Sales!$C$5:$C$18,0),MATCH(UsagePerHour!IV$4,Sales!$D$3:$ABF$3,0))/IV$2*INDEX(Usage!$D$5:$ABF$11,MATCH(UsagePerHour!$B$36,Usage!$C$5:$C$11,0),MATCH(UsagePerHour!IV$4,Usage!$D$3:$ABF$3,0)),"")</f>
        <v>6.0756689430718742</v>
      </c>
      <c r="IW46" s="6">
        <f>IFERROR(INDEX(Sales!$D$5:$ABF$18,MATCH(UsagePerHour!$B46,Sales!$C$5:$C$18,0),MATCH(UsagePerHour!IW$4,Sales!$D$3:$ABF$3,0))/IW$2*INDEX(Usage!$D$5:$ABF$11,MATCH(UsagePerHour!$B$36,Usage!$C$5:$C$11,0),MATCH(UsagePerHour!IW$4,Usage!$D$3:$ABF$3,0)),"")</f>
        <v>25.864061167642543</v>
      </c>
      <c r="IX46" s="6">
        <f>IFERROR(INDEX(Sales!$D$5:$ABF$18,MATCH(UsagePerHour!$B46,Sales!$C$5:$C$18,0),MATCH(UsagePerHour!IX$4,Sales!$D$3:$ABF$3,0))/IX$2*INDEX(Usage!$D$5:$ABF$11,MATCH(UsagePerHour!$B$36,Usage!$C$5:$C$11,0),MATCH(UsagePerHour!IX$4,Usage!$D$3:$ABF$3,0)),"")</f>
        <v>9.7108736574022814</v>
      </c>
      <c r="IY46" s="6">
        <f>IFERROR(INDEX(Sales!$D$5:$ABF$18,MATCH(UsagePerHour!$B46,Sales!$C$5:$C$18,0),MATCH(UsagePerHour!IY$4,Sales!$D$3:$ABF$3,0))/IY$2*INDEX(Usage!$D$5:$ABF$11,MATCH(UsagePerHour!$B$36,Usage!$C$5:$C$11,0),MATCH(UsagePerHour!IY$4,Usage!$D$3:$ABF$3,0)),"")</f>
        <v>14.455277183799828</v>
      </c>
      <c r="IZ46" s="6">
        <f>IFERROR(INDEX(Sales!$D$5:$ABF$18,MATCH(UsagePerHour!$B46,Sales!$C$5:$C$18,0),MATCH(UsagePerHour!IZ$4,Sales!$D$3:$ABF$3,0))/IZ$2*INDEX(Usage!$D$5:$ABF$11,MATCH(UsagePerHour!$B$36,Usage!$C$5:$C$11,0),MATCH(UsagePerHour!IZ$4,Usage!$D$3:$ABF$3,0)),"")</f>
        <v>5.3390882549024115</v>
      </c>
      <c r="JA46" s="6">
        <f>IFERROR(INDEX(Sales!$D$5:$ABF$18,MATCH(UsagePerHour!$B46,Sales!$C$5:$C$18,0),MATCH(UsagePerHour!JA$4,Sales!$D$3:$ABF$3,0))/JA$2*INDEX(Usage!$D$5:$ABF$11,MATCH(UsagePerHour!$B$36,Usage!$C$5:$C$11,0),MATCH(UsagePerHour!JA$4,Usage!$D$3:$ABF$3,0)),"")</f>
        <v>4.6745479531317802</v>
      </c>
      <c r="JB46" s="6">
        <f>IFERROR(INDEX(Sales!$D$5:$ABF$18,MATCH(UsagePerHour!$B46,Sales!$C$5:$C$18,0),MATCH(UsagePerHour!JB$4,Sales!$D$3:$ABF$3,0))/JB$2*INDEX(Usage!$D$5:$ABF$11,MATCH(UsagePerHour!$B$36,Usage!$C$5:$C$11,0),MATCH(UsagePerHour!JB$4,Usage!$D$3:$ABF$3,0)),"")</f>
        <v>17.07768285477524</v>
      </c>
      <c r="JC46" s="6">
        <f>IFERROR(INDEX(Sales!$D$5:$ABF$18,MATCH(UsagePerHour!$B46,Sales!$C$5:$C$18,0),MATCH(UsagePerHour!JC$4,Sales!$D$3:$ABF$3,0))/JC$2*INDEX(Usage!$D$5:$ABF$11,MATCH(UsagePerHour!$B$36,Usage!$C$5:$C$11,0),MATCH(UsagePerHour!JC$4,Usage!$D$3:$ABF$3,0)),"")</f>
        <v>10.921284565152638</v>
      </c>
      <c r="JD46" s="6">
        <f>IFERROR(INDEX(Sales!$D$5:$ABF$18,MATCH(UsagePerHour!$B46,Sales!$C$5:$C$18,0),MATCH(UsagePerHour!JD$4,Sales!$D$3:$ABF$3,0))/JD$2*INDEX(Usage!$D$5:$ABF$11,MATCH(UsagePerHour!$B$36,Usage!$C$5:$C$11,0),MATCH(UsagePerHour!JD$4,Usage!$D$3:$ABF$3,0)),"")</f>
        <v>5.636296725984419</v>
      </c>
      <c r="JE46" s="6">
        <f>IFERROR(INDEX(Sales!$D$5:$ABF$18,MATCH(UsagePerHour!$B46,Sales!$C$5:$C$18,0),MATCH(UsagePerHour!JE$4,Sales!$D$3:$ABF$3,0))/JE$2*INDEX(Usage!$D$5:$ABF$11,MATCH(UsagePerHour!$B$36,Usage!$C$5:$C$11,0),MATCH(UsagePerHour!JE$4,Usage!$D$3:$ABF$3,0)),"")</f>
        <v>4.2548414126084744</v>
      </c>
      <c r="JF46" s="6">
        <f>IFERROR(INDEX(Sales!$D$5:$ABF$18,MATCH(UsagePerHour!$B46,Sales!$C$5:$C$18,0),MATCH(UsagePerHour!JF$4,Sales!$D$3:$ABF$3,0))/JF$2*INDEX(Usage!$D$5:$ABF$11,MATCH(UsagePerHour!$B$36,Usage!$C$5:$C$11,0),MATCH(UsagePerHour!JF$4,Usage!$D$3:$ABF$3,0)),"")</f>
        <v>1.801032778336525</v>
      </c>
      <c r="JG46" s="6">
        <f>IFERROR(INDEX(Sales!$D$5:$ABF$18,MATCH(UsagePerHour!$B46,Sales!$C$5:$C$18,0),MATCH(UsagePerHour!JG$4,Sales!$D$3:$ABF$3,0))/JG$2*INDEX(Usage!$D$5:$ABF$11,MATCH(UsagePerHour!$B$36,Usage!$C$5:$C$11,0),MATCH(UsagePerHour!JG$4,Usage!$D$3:$ABF$3,0)),"")</f>
        <v>4.2432771189009904</v>
      </c>
      <c r="JH46" s="6">
        <f>IFERROR(INDEX(Sales!$D$5:$ABF$18,MATCH(UsagePerHour!$B46,Sales!$C$5:$C$18,0),MATCH(UsagePerHour!JH$4,Sales!$D$3:$ABF$3,0))/JH$2*INDEX(Usage!$D$5:$ABF$11,MATCH(UsagePerHour!$B$36,Usage!$C$5:$C$11,0),MATCH(UsagePerHour!JH$4,Usage!$D$3:$ABF$3,0)),"")</f>
        <v>7.6783566950235009</v>
      </c>
      <c r="JI46" s="6">
        <f>IFERROR(INDEX(Sales!$D$5:$ABF$18,MATCH(UsagePerHour!$B46,Sales!$C$5:$C$18,0),MATCH(UsagePerHour!JI$4,Sales!$D$3:$ABF$3,0))/JI$2*INDEX(Usage!$D$5:$ABF$11,MATCH(UsagePerHour!$B$36,Usage!$C$5:$C$11,0),MATCH(UsagePerHour!JI$4,Usage!$D$3:$ABF$3,0)),"")</f>
        <v>7.8976550952742377</v>
      </c>
      <c r="JJ46" s="6">
        <f>IFERROR(INDEX(Sales!$D$5:$ABF$18,MATCH(UsagePerHour!$B46,Sales!$C$5:$C$18,0),MATCH(UsagePerHour!JJ$4,Sales!$D$3:$ABF$3,0))/JJ$2*INDEX(Usage!$D$5:$ABF$11,MATCH(UsagePerHour!$B$36,Usage!$C$5:$C$11,0),MATCH(UsagePerHour!JJ$4,Usage!$D$3:$ABF$3,0)),"")</f>
        <v>8.9128960211762749</v>
      </c>
      <c r="JK46" s="6">
        <f>IFERROR(INDEX(Sales!$D$5:$ABF$18,MATCH(UsagePerHour!$B46,Sales!$C$5:$C$18,0),MATCH(UsagePerHour!JK$4,Sales!$D$3:$ABF$3,0))/JK$2*INDEX(Usage!$D$5:$ABF$11,MATCH(UsagePerHour!$B$36,Usage!$C$5:$C$11,0),MATCH(UsagePerHour!JK$4,Usage!$D$3:$ABF$3,0)),"")</f>
        <v>1.2918789916470916</v>
      </c>
      <c r="JL46" s="6">
        <f>IFERROR(INDEX(Sales!$D$5:$ABF$18,MATCH(UsagePerHour!$B46,Sales!$C$5:$C$18,0),MATCH(UsagePerHour!JL$4,Sales!$D$3:$ABF$3,0))/JL$2*INDEX(Usage!$D$5:$ABF$11,MATCH(UsagePerHour!$B$36,Usage!$C$5:$C$11,0),MATCH(UsagePerHour!JL$4,Usage!$D$3:$ABF$3,0)),"")</f>
        <v>1.1403325092774803</v>
      </c>
      <c r="JM46" s="6">
        <f>IFERROR(INDEX(Sales!$D$5:$ABF$18,MATCH(UsagePerHour!$B46,Sales!$C$5:$C$18,0),MATCH(UsagePerHour!JM$4,Sales!$D$3:$ABF$3,0))/JM$2*INDEX(Usage!$D$5:$ABF$11,MATCH(UsagePerHour!$B$36,Usage!$C$5:$C$11,0),MATCH(UsagePerHour!JM$4,Usage!$D$3:$ABF$3,0)),"")</f>
        <v>7.0100425876085666</v>
      </c>
      <c r="JN46" s="6">
        <f>IFERROR(INDEX(Sales!$D$5:$ABF$18,MATCH(UsagePerHour!$B46,Sales!$C$5:$C$18,0),MATCH(UsagePerHour!JN$4,Sales!$D$3:$ABF$3,0))/JN$2*INDEX(Usage!$D$5:$ABF$11,MATCH(UsagePerHour!$B$36,Usage!$C$5:$C$11,0),MATCH(UsagePerHour!JN$4,Usage!$D$3:$ABF$3,0)),"")</f>
        <v>8.867804500788548</v>
      </c>
      <c r="JO46" s="6">
        <f>IFERROR(INDEX(Sales!$D$5:$ABF$18,MATCH(UsagePerHour!$B46,Sales!$C$5:$C$18,0),MATCH(UsagePerHour!JO$4,Sales!$D$3:$ABF$3,0))/JO$2*INDEX(Usage!$D$5:$ABF$11,MATCH(UsagePerHour!$B$36,Usage!$C$5:$C$11,0),MATCH(UsagePerHour!JO$4,Usage!$D$3:$ABF$3,0)),"")</f>
        <v>1.8821627253419657</v>
      </c>
      <c r="JP46" s="6">
        <f>IFERROR(INDEX(Sales!$D$5:$ABF$18,MATCH(UsagePerHour!$B46,Sales!$C$5:$C$18,0),MATCH(UsagePerHour!JP$4,Sales!$D$3:$ABF$3,0))/JP$2*INDEX(Usage!$D$5:$ABF$11,MATCH(UsagePerHour!$B$36,Usage!$C$5:$C$11,0),MATCH(UsagePerHour!JP$4,Usage!$D$3:$ABF$3,0)),"")</f>
        <v>3.4751448242394831</v>
      </c>
      <c r="JQ46" s="6">
        <f>IFERROR(INDEX(Sales!$D$5:$ABF$18,MATCH(UsagePerHour!$B46,Sales!$C$5:$C$18,0),MATCH(UsagePerHour!JQ$4,Sales!$D$3:$ABF$3,0))/JQ$2*INDEX(Usage!$D$5:$ABF$11,MATCH(UsagePerHour!$B$36,Usage!$C$5:$C$11,0),MATCH(UsagePerHour!JQ$4,Usage!$D$3:$ABF$3,0)),"")</f>
        <v>1.4208985762596267</v>
      </c>
      <c r="JR46" s="6">
        <f>IFERROR(INDEX(Sales!$D$5:$ABF$18,MATCH(UsagePerHour!$B46,Sales!$C$5:$C$18,0),MATCH(UsagePerHour!JR$4,Sales!$D$3:$ABF$3,0))/JR$2*INDEX(Usage!$D$5:$ABF$11,MATCH(UsagePerHour!$B$36,Usage!$C$5:$C$11,0),MATCH(UsagePerHour!JR$4,Usage!$D$3:$ABF$3,0)),"")</f>
        <v>17.265967915629989</v>
      </c>
      <c r="JS46" s="6">
        <f>IFERROR(INDEX(Sales!$D$5:$ABF$18,MATCH(UsagePerHour!$B46,Sales!$C$5:$C$18,0),MATCH(UsagePerHour!JS$4,Sales!$D$3:$ABF$3,0))/JS$2*INDEX(Usage!$D$5:$ABF$11,MATCH(UsagePerHour!$B$36,Usage!$C$5:$C$11,0),MATCH(UsagePerHour!JS$4,Usage!$D$3:$ABF$3,0)),"")</f>
        <v>2.2079911080667154</v>
      </c>
      <c r="JT46" s="6">
        <f>IFERROR(INDEX(Sales!$D$5:$ABF$18,MATCH(UsagePerHour!$B46,Sales!$C$5:$C$18,0),MATCH(UsagePerHour!JT$4,Sales!$D$3:$ABF$3,0))/JT$2*INDEX(Usage!$D$5:$ABF$11,MATCH(UsagePerHour!$B$36,Usage!$C$5:$C$11,0),MATCH(UsagePerHour!JT$4,Usage!$D$3:$ABF$3,0)),"")</f>
        <v>5.878309853121503</v>
      </c>
      <c r="JU46" s="6">
        <f>IFERROR(INDEX(Sales!$D$5:$ABF$18,MATCH(UsagePerHour!$B46,Sales!$C$5:$C$18,0),MATCH(UsagePerHour!JU$4,Sales!$D$3:$ABF$3,0))/JU$2*INDEX(Usage!$D$5:$ABF$11,MATCH(UsagePerHour!$B$36,Usage!$C$5:$C$11,0),MATCH(UsagePerHour!JU$4,Usage!$D$3:$ABF$3,0)),"")</f>
        <v>11.259322912808356</v>
      </c>
      <c r="JV46" s="6">
        <f>IFERROR(INDEX(Sales!$D$5:$ABF$18,MATCH(UsagePerHour!$B46,Sales!$C$5:$C$18,0),MATCH(UsagePerHour!JV$4,Sales!$D$3:$ABF$3,0))/JV$2*INDEX(Usage!$D$5:$ABF$11,MATCH(UsagePerHour!$B$36,Usage!$C$5:$C$11,0),MATCH(UsagePerHour!JV$4,Usage!$D$3:$ABF$3,0)),"")</f>
        <v>5.2203668909226826</v>
      </c>
      <c r="JW46" s="6">
        <f>IFERROR(INDEX(Sales!$D$5:$ABF$18,MATCH(UsagePerHour!$B46,Sales!$C$5:$C$18,0),MATCH(UsagePerHour!JW$4,Sales!$D$3:$ABF$3,0))/JW$2*INDEX(Usage!$D$5:$ABF$11,MATCH(UsagePerHour!$B$36,Usage!$C$5:$C$11,0),MATCH(UsagePerHour!JW$4,Usage!$D$3:$ABF$3,0)),"")</f>
        <v>15.245633400536239</v>
      </c>
      <c r="JX46" s="6">
        <f>IFERROR(INDEX(Sales!$D$5:$ABF$18,MATCH(UsagePerHour!$B46,Sales!$C$5:$C$18,0),MATCH(UsagePerHour!JX$4,Sales!$D$3:$ABF$3,0))/JX$2*INDEX(Usage!$D$5:$ABF$11,MATCH(UsagePerHour!$B$36,Usage!$C$5:$C$11,0),MATCH(UsagePerHour!JX$4,Usage!$D$3:$ABF$3,0)),"")</f>
        <v>9.3267616583457844</v>
      </c>
      <c r="JY46" s="6">
        <f>IFERROR(INDEX(Sales!$D$5:$ABF$18,MATCH(UsagePerHour!$B46,Sales!$C$5:$C$18,0),MATCH(UsagePerHour!JY$4,Sales!$D$3:$ABF$3,0))/JY$2*INDEX(Usage!$D$5:$ABF$11,MATCH(UsagePerHour!$B$36,Usage!$C$5:$C$11,0),MATCH(UsagePerHour!JY$4,Usage!$D$3:$ABF$3,0)),"")</f>
        <v>11.397226837900508</v>
      </c>
      <c r="JZ46" s="6">
        <f>IFERROR(INDEX(Sales!$D$5:$ABF$18,MATCH(UsagePerHour!$B46,Sales!$C$5:$C$18,0),MATCH(UsagePerHour!JZ$4,Sales!$D$3:$ABF$3,0))/JZ$2*INDEX(Usage!$D$5:$ABF$11,MATCH(UsagePerHour!$B$36,Usage!$C$5:$C$11,0),MATCH(UsagePerHour!JZ$4,Usage!$D$3:$ABF$3,0)),"")</f>
        <v>2.7855646286397207</v>
      </c>
      <c r="KA46" s="6">
        <f>IFERROR(INDEX(Sales!$D$5:$ABF$18,MATCH(UsagePerHour!$B46,Sales!$C$5:$C$18,0),MATCH(UsagePerHour!KA$4,Sales!$D$3:$ABF$3,0))/KA$2*INDEX(Usage!$D$5:$ABF$11,MATCH(UsagePerHour!$B$36,Usage!$C$5:$C$11,0),MATCH(UsagePerHour!KA$4,Usage!$D$3:$ABF$3,0)),"")</f>
        <v>7.6287365061630688</v>
      </c>
      <c r="KB46" s="6">
        <f>IFERROR(INDEX(Sales!$D$5:$ABF$18,MATCH(UsagePerHour!$B46,Sales!$C$5:$C$18,0),MATCH(UsagePerHour!KB$4,Sales!$D$3:$ABF$3,0))/KB$2*INDEX(Usage!$D$5:$ABF$11,MATCH(UsagePerHour!$B$36,Usage!$C$5:$C$11,0),MATCH(UsagePerHour!KB$4,Usage!$D$3:$ABF$3,0)),"")</f>
        <v>7.1849189195436836</v>
      </c>
      <c r="KC46" s="6">
        <f>IFERROR(INDEX(Sales!$D$5:$ABF$18,MATCH(UsagePerHour!$B46,Sales!$C$5:$C$18,0),MATCH(UsagePerHour!KC$4,Sales!$D$3:$ABF$3,0))/KC$2*INDEX(Usage!$D$5:$ABF$11,MATCH(UsagePerHour!$B$36,Usage!$C$5:$C$11,0),MATCH(UsagePerHour!KC$4,Usage!$D$3:$ABF$3,0)),"")</f>
        <v>11.142277692646644</v>
      </c>
      <c r="KD46" s="6">
        <f>IFERROR(INDEX(Sales!$D$5:$ABF$18,MATCH(UsagePerHour!$B46,Sales!$C$5:$C$18,0),MATCH(UsagePerHour!KD$4,Sales!$D$3:$ABF$3,0))/KD$2*INDEX(Usage!$D$5:$ABF$11,MATCH(UsagePerHour!$B$36,Usage!$C$5:$C$11,0),MATCH(UsagePerHour!KD$4,Usage!$D$3:$ABF$3,0)),"")</f>
        <v>6.6091715654711631</v>
      </c>
      <c r="KE46" s="6">
        <f>IFERROR(INDEX(Sales!$D$5:$ABF$18,MATCH(UsagePerHour!$B46,Sales!$C$5:$C$18,0),MATCH(UsagePerHour!KE$4,Sales!$D$3:$ABF$3,0))/KE$2*INDEX(Usage!$D$5:$ABF$11,MATCH(UsagePerHour!$B$36,Usage!$C$5:$C$11,0),MATCH(UsagePerHour!KE$4,Usage!$D$3:$ABF$3,0)),"")</f>
        <v>5.9823948982984252</v>
      </c>
      <c r="KF46" s="6">
        <f>IFERROR(INDEX(Sales!$D$5:$ABF$18,MATCH(UsagePerHour!$B46,Sales!$C$5:$C$18,0),MATCH(UsagePerHour!KF$4,Sales!$D$3:$ABF$3,0))/KF$2*INDEX(Usage!$D$5:$ABF$11,MATCH(UsagePerHour!$B$36,Usage!$C$5:$C$11,0),MATCH(UsagePerHour!KF$4,Usage!$D$3:$ABF$3,0)),"")</f>
        <v>2.8177231849089712</v>
      </c>
      <c r="KG46" s="6">
        <f>IFERROR(INDEX(Sales!$D$5:$ABF$18,MATCH(UsagePerHour!$B46,Sales!$C$5:$C$18,0),MATCH(UsagePerHour!KG$4,Sales!$D$3:$ABF$3,0))/KG$2*INDEX(Usage!$D$5:$ABF$11,MATCH(UsagePerHour!$B$36,Usage!$C$5:$C$11,0),MATCH(UsagePerHour!KG$4,Usage!$D$3:$ABF$3,0)),"")</f>
        <v>3.9132789186758155</v>
      </c>
      <c r="KH46" s="6">
        <f>IFERROR(INDEX(Sales!$D$5:$ABF$18,MATCH(UsagePerHour!$B46,Sales!$C$5:$C$18,0),MATCH(UsagePerHour!KH$4,Sales!$D$3:$ABF$3,0))/KH$2*INDEX(Usage!$D$5:$ABF$11,MATCH(UsagePerHour!$B$36,Usage!$C$5:$C$11,0),MATCH(UsagePerHour!KH$4,Usage!$D$3:$ABF$3,0)),"")</f>
        <v>4.3113357173114251</v>
      </c>
      <c r="KI46" s="6">
        <f>IFERROR(INDEX(Sales!$D$5:$ABF$18,MATCH(UsagePerHour!$B46,Sales!$C$5:$C$18,0),MATCH(UsagePerHour!KI$4,Sales!$D$3:$ABF$3,0))/KI$2*INDEX(Usage!$D$5:$ABF$11,MATCH(UsagePerHour!$B$36,Usage!$C$5:$C$11,0),MATCH(UsagePerHour!KI$4,Usage!$D$3:$ABF$3,0)),"")</f>
        <v>6.4097085775612976</v>
      </c>
      <c r="KJ46" s="6">
        <f>IFERROR(INDEX(Sales!$D$5:$ABF$18,MATCH(UsagePerHour!$B46,Sales!$C$5:$C$18,0),MATCH(UsagePerHour!KJ$4,Sales!$D$3:$ABF$3,0))/KJ$2*INDEX(Usage!$D$5:$ABF$11,MATCH(UsagePerHour!$B$36,Usage!$C$5:$C$11,0),MATCH(UsagePerHour!KJ$4,Usage!$D$3:$ABF$3,0)),"")</f>
        <v>8.3659253540782093</v>
      </c>
      <c r="KK46" s="6">
        <f>IFERROR(INDEX(Sales!$D$5:$ABF$18,MATCH(UsagePerHour!$B46,Sales!$C$5:$C$18,0),MATCH(UsagePerHour!KK$4,Sales!$D$3:$ABF$3,0))/KK$2*INDEX(Usage!$D$5:$ABF$11,MATCH(UsagePerHour!$B$36,Usage!$C$5:$C$11,0),MATCH(UsagePerHour!KK$4,Usage!$D$3:$ABF$3,0)),"")</f>
        <v>4.3469118173990706</v>
      </c>
      <c r="KL46" s="6">
        <f>IFERROR(INDEX(Sales!$D$5:$ABF$18,MATCH(UsagePerHour!$B46,Sales!$C$5:$C$18,0),MATCH(UsagePerHour!KL$4,Sales!$D$3:$ABF$3,0))/KL$2*INDEX(Usage!$D$5:$ABF$11,MATCH(UsagePerHour!$B$36,Usage!$C$5:$C$11,0),MATCH(UsagePerHour!KL$4,Usage!$D$3:$ABF$3,0)),"")</f>
        <v>0.99678647772476958</v>
      </c>
      <c r="KM46" s="6">
        <f>IFERROR(INDEX(Sales!$D$5:$ABF$18,MATCH(UsagePerHour!$B46,Sales!$C$5:$C$18,0),MATCH(UsagePerHour!KM$4,Sales!$D$3:$ABF$3,0))/KM$2*INDEX(Usage!$D$5:$ABF$11,MATCH(UsagePerHour!$B$36,Usage!$C$5:$C$11,0),MATCH(UsagePerHour!KM$4,Usage!$D$3:$ABF$3,0)),"")</f>
        <v>1.803320917603648</v>
      </c>
      <c r="KN46" s="6">
        <f>IFERROR(INDEX(Sales!$D$5:$ABF$18,MATCH(UsagePerHour!$B46,Sales!$C$5:$C$18,0),MATCH(UsagePerHour!KN$4,Sales!$D$3:$ABF$3,0))/KN$2*INDEX(Usage!$D$5:$ABF$11,MATCH(UsagePerHour!$B$36,Usage!$C$5:$C$11,0),MATCH(UsagePerHour!KN$4,Usage!$D$3:$ABF$3,0)),"")</f>
        <v>3.7435545756986675</v>
      </c>
      <c r="KO46" s="6">
        <f>IFERROR(INDEX(Sales!$D$5:$ABF$18,MATCH(UsagePerHour!$B46,Sales!$C$5:$C$18,0),MATCH(UsagePerHour!KO$4,Sales!$D$3:$ABF$3,0))/KO$2*INDEX(Usage!$D$5:$ABF$11,MATCH(UsagePerHour!$B$36,Usage!$C$5:$C$11,0),MATCH(UsagePerHour!KO$4,Usage!$D$3:$ABF$3,0)),"")</f>
        <v>4.8045906129323104</v>
      </c>
      <c r="KP46" s="6">
        <f>IFERROR(INDEX(Sales!$D$5:$ABF$18,MATCH(UsagePerHour!$B46,Sales!$C$5:$C$18,0),MATCH(UsagePerHour!KP$4,Sales!$D$3:$ABF$3,0))/KP$2*INDEX(Usage!$D$5:$ABF$11,MATCH(UsagePerHour!$B$36,Usage!$C$5:$C$11,0),MATCH(UsagePerHour!KP$4,Usage!$D$3:$ABF$3,0)),"")</f>
        <v>2.4583143664487981</v>
      </c>
      <c r="KQ46" s="6">
        <f>IFERROR(INDEX(Sales!$D$5:$ABF$18,MATCH(UsagePerHour!$B46,Sales!$C$5:$C$18,0),MATCH(UsagePerHour!KQ$4,Sales!$D$3:$ABF$3,0))/KQ$2*INDEX(Usage!$D$5:$ABF$11,MATCH(UsagePerHour!$B$36,Usage!$C$5:$C$11,0),MATCH(UsagePerHour!KQ$4,Usage!$D$3:$ABF$3,0)),"")</f>
        <v>9.761272356970931</v>
      </c>
      <c r="KR46" s="6">
        <f>IFERROR(INDEX(Sales!$D$5:$ABF$18,MATCH(UsagePerHour!$B46,Sales!$C$5:$C$18,0),MATCH(UsagePerHour!KR$4,Sales!$D$3:$ABF$3,0))/KR$2*INDEX(Usage!$D$5:$ABF$11,MATCH(UsagePerHour!$B$36,Usage!$C$5:$C$11,0),MATCH(UsagePerHour!KR$4,Usage!$D$3:$ABF$3,0)),"")</f>
        <v>7.5298005300295552</v>
      </c>
      <c r="KS46" s="6">
        <f>IFERROR(INDEX(Sales!$D$5:$ABF$18,MATCH(UsagePerHour!$B46,Sales!$C$5:$C$18,0),MATCH(UsagePerHour!KS$4,Sales!$D$3:$ABF$3,0))/KS$2*INDEX(Usage!$D$5:$ABF$11,MATCH(UsagePerHour!$B$36,Usage!$C$5:$C$11,0),MATCH(UsagePerHour!KS$4,Usage!$D$3:$ABF$3,0)),"")</f>
        <v>4.3440117486200434</v>
      </c>
      <c r="KT46" s="6">
        <f>IFERROR(INDEX(Sales!$D$5:$ABF$18,MATCH(UsagePerHour!$B46,Sales!$C$5:$C$18,0),MATCH(UsagePerHour!KT$4,Sales!$D$3:$ABF$3,0))/KT$2*INDEX(Usage!$D$5:$ABF$11,MATCH(UsagePerHour!$B$36,Usage!$C$5:$C$11,0),MATCH(UsagePerHour!KT$4,Usage!$D$3:$ABF$3,0)),"")</f>
        <v>9.0245206644791587</v>
      </c>
      <c r="KU46" s="6">
        <f>IFERROR(INDEX(Sales!$D$5:$ABF$18,MATCH(UsagePerHour!$B46,Sales!$C$5:$C$18,0),MATCH(UsagePerHour!KU$4,Sales!$D$3:$ABF$3,0))/KU$2*INDEX(Usage!$D$5:$ABF$11,MATCH(UsagePerHour!$B$36,Usage!$C$5:$C$11,0),MATCH(UsagePerHour!KU$4,Usage!$D$3:$ABF$3,0)),"")</f>
        <v>0.24028313360655265</v>
      </c>
      <c r="KV46" s="6">
        <f>IFERROR(INDEX(Sales!$D$5:$ABF$18,MATCH(UsagePerHour!$B46,Sales!$C$5:$C$18,0),MATCH(UsagePerHour!KV$4,Sales!$D$3:$ABF$3,0))/KV$2*INDEX(Usage!$D$5:$ABF$11,MATCH(UsagePerHour!$B$36,Usage!$C$5:$C$11,0),MATCH(UsagePerHour!KV$4,Usage!$D$3:$ABF$3,0)),"")</f>
        <v>7.1159295184809039</v>
      </c>
      <c r="KW46" s="6">
        <f>IFERROR(INDEX(Sales!$D$5:$ABF$18,MATCH(UsagePerHour!$B46,Sales!$C$5:$C$18,0),MATCH(UsagePerHour!KW$4,Sales!$D$3:$ABF$3,0))/KW$2*INDEX(Usage!$D$5:$ABF$11,MATCH(UsagePerHour!$B$36,Usage!$C$5:$C$11,0),MATCH(UsagePerHour!KW$4,Usage!$D$3:$ABF$3,0)),"")</f>
        <v>8.0843264806170758</v>
      </c>
      <c r="KX46" s="6">
        <f>IFERROR(INDEX(Sales!$D$5:$ABF$18,MATCH(UsagePerHour!$B46,Sales!$C$5:$C$18,0),MATCH(UsagePerHour!KX$4,Sales!$D$3:$ABF$3,0))/KX$2*INDEX(Usage!$D$5:$ABF$11,MATCH(UsagePerHour!$B$36,Usage!$C$5:$C$11,0),MATCH(UsagePerHour!KX$4,Usage!$D$3:$ABF$3,0)),"")</f>
        <v>8.8814688331121072</v>
      </c>
      <c r="KY46" s="6">
        <f>IFERROR(INDEX(Sales!$D$5:$ABF$18,MATCH(UsagePerHour!$B46,Sales!$C$5:$C$18,0),MATCH(UsagePerHour!KY$4,Sales!$D$3:$ABF$3,0))/KY$2*INDEX(Usage!$D$5:$ABF$11,MATCH(UsagePerHour!$B$36,Usage!$C$5:$C$11,0),MATCH(UsagePerHour!KY$4,Usage!$D$3:$ABF$3,0)),"")</f>
        <v>6.5809811248443042</v>
      </c>
      <c r="KZ46" s="6">
        <f>IFERROR(INDEX(Sales!$D$5:$ABF$18,MATCH(UsagePerHour!$B46,Sales!$C$5:$C$18,0),MATCH(UsagePerHour!KZ$4,Sales!$D$3:$ABF$3,0))/KZ$2*INDEX(Usage!$D$5:$ABF$11,MATCH(UsagePerHour!$B$36,Usage!$C$5:$C$11,0),MATCH(UsagePerHour!KZ$4,Usage!$D$3:$ABF$3,0)),"")</f>
        <v>3.4737248840803709</v>
      </c>
      <c r="LA46" s="6">
        <f>IFERROR(INDEX(Sales!$D$5:$ABF$18,MATCH(UsagePerHour!$B46,Sales!$C$5:$C$18,0),MATCH(UsagePerHour!LA$4,Sales!$D$3:$ABF$3,0))/LA$2*INDEX(Usage!$D$5:$ABF$11,MATCH(UsagePerHour!$B$36,Usage!$C$5:$C$11,0),MATCH(UsagePerHour!LA$4,Usage!$D$3:$ABF$3,0)),"")</f>
        <v>5.2126169407241765</v>
      </c>
      <c r="LB46" s="6">
        <f>IFERROR(INDEX(Sales!$D$5:$ABF$18,MATCH(UsagePerHour!$B46,Sales!$C$5:$C$18,0),MATCH(UsagePerHour!LB$4,Sales!$D$3:$ABF$3,0))/LB$2*INDEX(Usage!$D$5:$ABF$11,MATCH(UsagePerHour!$B$36,Usage!$C$5:$C$11,0),MATCH(UsagePerHour!LB$4,Usage!$D$3:$ABF$3,0)),"")</f>
        <v>6.7732531700708929</v>
      </c>
      <c r="LC46" s="6">
        <f>IFERROR(INDEX(Sales!$D$5:$ABF$18,MATCH(UsagePerHour!$B46,Sales!$C$5:$C$18,0),MATCH(UsagePerHour!LC$4,Sales!$D$3:$ABF$3,0))/LC$2*INDEX(Usage!$D$5:$ABF$11,MATCH(UsagePerHour!$B$36,Usage!$C$5:$C$11,0),MATCH(UsagePerHour!LC$4,Usage!$D$3:$ABF$3,0)),"")</f>
        <v>4.7251877214714835</v>
      </c>
      <c r="LD46" s="6">
        <f>IFERROR(INDEX(Sales!$D$5:$ABF$18,MATCH(UsagePerHour!$B46,Sales!$C$5:$C$18,0),MATCH(UsagePerHour!LD$4,Sales!$D$3:$ABF$3,0))/LD$2*INDEX(Usage!$D$5:$ABF$11,MATCH(UsagePerHour!$B$36,Usage!$C$5:$C$11,0),MATCH(UsagePerHour!LD$4,Usage!$D$3:$ABF$3,0)),"")</f>
        <v>7.1442393323040436</v>
      </c>
      <c r="LE46" s="6">
        <f>IFERROR(INDEX(Sales!$D$5:$ABF$18,MATCH(UsagePerHour!$B46,Sales!$C$5:$C$18,0),MATCH(UsagePerHour!LE$4,Sales!$D$3:$ABF$3,0))/LE$2*INDEX(Usage!$D$5:$ABF$11,MATCH(UsagePerHour!$B$36,Usage!$C$5:$C$11,0),MATCH(UsagePerHour!LE$4,Usage!$D$3:$ABF$3,0)),"")</f>
        <v>3.1460710806924017</v>
      </c>
      <c r="LF46" s="6">
        <f>IFERROR(INDEX(Sales!$D$5:$ABF$18,MATCH(UsagePerHour!$B46,Sales!$C$5:$C$18,0),MATCH(UsagePerHour!LF$4,Sales!$D$3:$ABF$3,0))/LF$2*INDEX(Usage!$D$5:$ABF$11,MATCH(UsagePerHour!$B$36,Usage!$C$5:$C$11,0),MATCH(UsagePerHour!LF$4,Usage!$D$3:$ABF$3,0)),"")</f>
        <v>1.9321344672394081</v>
      </c>
      <c r="LG46" s="6">
        <f>IFERROR(INDEX(Sales!$D$5:$ABF$18,MATCH(UsagePerHour!$B46,Sales!$C$5:$C$18,0),MATCH(UsagePerHour!LG$4,Sales!$D$3:$ABF$3,0))/LG$2*INDEX(Usage!$D$5:$ABF$11,MATCH(UsagePerHour!$B$36,Usage!$C$5:$C$11,0),MATCH(UsagePerHour!LG$4,Usage!$D$3:$ABF$3,0)),"")</f>
        <v>1.3241387777652727</v>
      </c>
      <c r="LH46" s="6">
        <f>IFERROR(INDEX(Sales!$D$5:$ABF$18,MATCH(UsagePerHour!$B46,Sales!$C$5:$C$18,0),MATCH(UsagePerHour!LH$4,Sales!$D$3:$ABF$3,0))/LH$2*INDEX(Usage!$D$5:$ABF$11,MATCH(UsagePerHour!$B$36,Usage!$C$5:$C$11,0),MATCH(UsagePerHour!LH$4,Usage!$D$3:$ABF$3,0)),"")</f>
        <v>5.998919423044426</v>
      </c>
      <c r="LI46" s="6">
        <f>IFERROR(INDEX(Sales!$D$5:$ABF$18,MATCH(UsagePerHour!$B46,Sales!$C$5:$C$18,0),MATCH(UsagePerHour!LI$4,Sales!$D$3:$ABF$3,0))/LI$2*INDEX(Usage!$D$5:$ABF$11,MATCH(UsagePerHour!$B$36,Usage!$C$5:$C$11,0),MATCH(UsagePerHour!LI$4,Usage!$D$3:$ABF$3,0)),"")</f>
        <v>3.7567488838321155</v>
      </c>
      <c r="LJ46" s="6">
        <f>IFERROR(INDEX(Sales!$D$5:$ABF$18,MATCH(UsagePerHour!$B46,Sales!$C$5:$C$18,0),MATCH(UsagePerHour!LJ$4,Sales!$D$3:$ABF$3,0))/LJ$2*INDEX(Usage!$D$5:$ABF$11,MATCH(UsagePerHour!$B$36,Usage!$C$5:$C$11,0),MATCH(UsagePerHour!LJ$4,Usage!$D$3:$ABF$3,0)),"")</f>
        <v>3.5679607216690115</v>
      </c>
      <c r="LK46" s="6">
        <f>IFERROR(INDEX(Sales!$D$5:$ABF$18,MATCH(UsagePerHour!$B46,Sales!$C$5:$C$18,0),MATCH(UsagePerHour!LK$4,Sales!$D$3:$ABF$3,0))/LK$2*INDEX(Usage!$D$5:$ABF$11,MATCH(UsagePerHour!$B$36,Usage!$C$5:$C$11,0),MATCH(UsagePerHour!LK$4,Usage!$D$3:$ABF$3,0)),"")</f>
        <v>11.216266898908875</v>
      </c>
      <c r="LL46" s="6">
        <f>IFERROR(INDEX(Sales!$D$5:$ABF$18,MATCH(UsagePerHour!$B46,Sales!$C$5:$C$18,0),MATCH(UsagePerHour!LL$4,Sales!$D$3:$ABF$3,0))/LL$2*INDEX(Usage!$D$5:$ABF$11,MATCH(UsagePerHour!$B$36,Usage!$C$5:$C$11,0),MATCH(UsagePerHour!LL$4,Usage!$D$3:$ABF$3,0)),"")</f>
        <v>8.8229948195552144</v>
      </c>
      <c r="LM46" s="6">
        <f>IFERROR(INDEX(Sales!$D$5:$ABF$18,MATCH(UsagePerHour!$B46,Sales!$C$5:$C$18,0),MATCH(UsagePerHour!LM$4,Sales!$D$3:$ABF$3,0))/LM$2*INDEX(Usage!$D$5:$ABF$11,MATCH(UsagePerHour!$B$36,Usage!$C$5:$C$11,0),MATCH(UsagePerHour!LM$4,Usage!$D$3:$ABF$3,0)),"")</f>
        <v>3.9243114580293477</v>
      </c>
      <c r="LN46" s="6">
        <f>IFERROR(INDEX(Sales!$D$5:$ABF$18,MATCH(UsagePerHour!$B46,Sales!$C$5:$C$18,0),MATCH(UsagePerHour!LN$4,Sales!$D$3:$ABF$3,0))/LN$2*INDEX(Usage!$D$5:$ABF$11,MATCH(UsagePerHour!$B$36,Usage!$C$5:$C$11,0),MATCH(UsagePerHour!LN$4,Usage!$D$3:$ABF$3,0)),"")</f>
        <v>5.3524921002494352</v>
      </c>
      <c r="LO46" s="6">
        <f>IFERROR(INDEX(Sales!$D$5:$ABF$18,MATCH(UsagePerHour!$B46,Sales!$C$5:$C$18,0),MATCH(UsagePerHour!LO$4,Sales!$D$3:$ABF$3,0))/LO$2*INDEX(Usage!$D$5:$ABF$11,MATCH(UsagePerHour!$B$36,Usage!$C$5:$C$11,0),MATCH(UsagePerHour!LO$4,Usage!$D$3:$ABF$3,0)),"")</f>
        <v>1.8590286923680042</v>
      </c>
      <c r="LP46" s="6">
        <f>IFERROR(INDEX(Sales!$D$5:$ABF$18,MATCH(UsagePerHour!$B46,Sales!$C$5:$C$18,0),MATCH(UsagePerHour!LP$4,Sales!$D$3:$ABF$3,0))/LP$2*INDEX(Usage!$D$5:$ABF$11,MATCH(UsagePerHour!$B$36,Usage!$C$5:$C$11,0),MATCH(UsagePerHour!LP$4,Usage!$D$3:$ABF$3,0)),"")</f>
        <v>52.499690284315996</v>
      </c>
      <c r="LQ46" s="6">
        <f>IFERROR(INDEX(Sales!$D$5:$ABF$18,MATCH(UsagePerHour!$B46,Sales!$C$5:$C$18,0),MATCH(UsagePerHour!LQ$4,Sales!$D$3:$ABF$3,0))/LQ$2*INDEX(Usage!$D$5:$ABF$11,MATCH(UsagePerHour!$B$36,Usage!$C$5:$C$11,0),MATCH(UsagePerHour!LQ$4,Usage!$D$3:$ABF$3,0)),"")</f>
        <v>3.7164994161171059</v>
      </c>
      <c r="LR46" s="6">
        <f>IFERROR(INDEX(Sales!$D$5:$ABF$18,MATCH(UsagePerHour!$B46,Sales!$C$5:$C$18,0),MATCH(UsagePerHour!LR$4,Sales!$D$3:$ABF$3,0))/LR$2*INDEX(Usage!$D$5:$ABF$11,MATCH(UsagePerHour!$B$36,Usage!$C$5:$C$11,0),MATCH(UsagePerHour!LR$4,Usage!$D$3:$ABF$3,0)),"")</f>
        <v>3.4495531684419571</v>
      </c>
      <c r="LS46" s="6">
        <f>IFERROR(INDEX(Sales!$D$5:$ABF$18,MATCH(UsagePerHour!$B46,Sales!$C$5:$C$18,0),MATCH(UsagePerHour!LS$4,Sales!$D$3:$ABF$3,0))/LS$2*INDEX(Usage!$D$5:$ABF$11,MATCH(UsagePerHour!$B$36,Usage!$C$5:$C$11,0),MATCH(UsagePerHour!LS$4,Usage!$D$3:$ABF$3,0)),"")</f>
        <v>14.342453540714731</v>
      </c>
      <c r="LT46" s="6">
        <f>IFERROR(INDEX(Sales!$D$5:$ABF$18,MATCH(UsagePerHour!$B46,Sales!$C$5:$C$18,0),MATCH(UsagePerHour!LT$4,Sales!$D$3:$ABF$3,0))/LT$2*INDEX(Usage!$D$5:$ABF$11,MATCH(UsagePerHour!$B$36,Usage!$C$5:$C$11,0),MATCH(UsagePerHour!LT$4,Usage!$D$3:$ABF$3,0)),"")</f>
        <v>10.889738143240171</v>
      </c>
      <c r="LU46" s="6">
        <f>IFERROR(INDEX(Sales!$D$5:$ABF$18,MATCH(UsagePerHour!$B46,Sales!$C$5:$C$18,0),MATCH(UsagePerHour!LU$4,Sales!$D$3:$ABF$3,0))/LU$2*INDEX(Usage!$D$5:$ABF$11,MATCH(UsagePerHour!$B$36,Usage!$C$5:$C$11,0),MATCH(UsagePerHour!LU$4,Usage!$D$3:$ABF$3,0)),"")</f>
        <v>2.7297839000036443</v>
      </c>
      <c r="LV46" s="6">
        <f>IFERROR(INDEX(Sales!$D$5:$ABF$18,MATCH(UsagePerHour!$B46,Sales!$C$5:$C$18,0),MATCH(UsagePerHour!LV$4,Sales!$D$3:$ABF$3,0))/LV$2*INDEX(Usage!$D$5:$ABF$11,MATCH(UsagePerHour!$B$36,Usage!$C$5:$C$11,0),MATCH(UsagePerHour!LV$4,Usage!$D$3:$ABF$3,0)),"")</f>
        <v>2.7740359281437126</v>
      </c>
      <c r="LW46" s="6">
        <f>IFERROR(INDEX(Sales!$D$5:$ABF$18,MATCH(UsagePerHour!$B46,Sales!$C$5:$C$18,0),MATCH(UsagePerHour!LW$4,Sales!$D$3:$ABF$3,0))/LW$2*INDEX(Usage!$D$5:$ABF$11,MATCH(UsagePerHour!$B$36,Usage!$C$5:$C$11,0),MATCH(UsagePerHour!LW$4,Usage!$D$3:$ABF$3,0)),"")</f>
        <v>1.9639963122907467</v>
      </c>
      <c r="LX46" s="6">
        <f>IFERROR(INDEX(Sales!$D$5:$ABF$18,MATCH(UsagePerHour!$B46,Sales!$C$5:$C$18,0),MATCH(UsagePerHour!LX$4,Sales!$D$3:$ABF$3,0))/LX$2*INDEX(Usage!$D$5:$ABF$11,MATCH(UsagePerHour!$B$36,Usage!$C$5:$C$11,0),MATCH(UsagePerHour!LX$4,Usage!$D$3:$ABF$3,0)),"")</f>
        <v>4.9029983999257931</v>
      </c>
      <c r="LY46" s="6">
        <f>IFERROR(INDEX(Sales!$D$5:$ABF$18,MATCH(UsagePerHour!$B46,Sales!$C$5:$C$18,0),MATCH(UsagePerHour!LY$4,Sales!$D$3:$ABF$3,0))/LY$2*INDEX(Usage!$D$5:$ABF$11,MATCH(UsagePerHour!$B$36,Usage!$C$5:$C$11,0),MATCH(UsagePerHour!LY$4,Usage!$D$3:$ABF$3,0)),"")</f>
        <v>9.3471929058641177</v>
      </c>
      <c r="LZ46" s="6">
        <f>IFERROR(INDEX(Sales!$D$5:$ABF$18,MATCH(UsagePerHour!$B46,Sales!$C$5:$C$18,0),MATCH(UsagePerHour!LZ$4,Sales!$D$3:$ABF$3,0))/LZ$2*INDEX(Usage!$D$5:$ABF$11,MATCH(UsagePerHour!$B$36,Usage!$C$5:$C$11,0),MATCH(UsagePerHour!LZ$4,Usage!$D$3:$ABF$3,0)),"")</f>
        <v>6.0011878911738403</v>
      </c>
      <c r="MA46" s="6">
        <f>IFERROR(INDEX(Sales!$D$5:$ABF$18,MATCH(UsagePerHour!$B46,Sales!$C$5:$C$18,0),MATCH(UsagePerHour!MA$4,Sales!$D$3:$ABF$3,0))/MA$2*INDEX(Usage!$D$5:$ABF$11,MATCH(UsagePerHour!$B$36,Usage!$C$5:$C$11,0),MATCH(UsagePerHour!MA$4,Usage!$D$3:$ABF$3,0)),"")</f>
        <v>2.0877613169616249</v>
      </c>
      <c r="MB46" s="6">
        <f>IFERROR(INDEX(Sales!$D$5:$ABF$18,MATCH(UsagePerHour!$B46,Sales!$C$5:$C$18,0),MATCH(UsagePerHour!MB$4,Sales!$D$3:$ABF$3,0))/MB$2*INDEX(Usage!$D$5:$ABF$11,MATCH(UsagePerHour!$B$36,Usage!$C$5:$C$11,0),MATCH(UsagePerHour!MB$4,Usage!$D$3:$ABF$3,0)),"")</f>
        <v>4.226548852478766</v>
      </c>
      <c r="MC46" s="6">
        <f>IFERROR(INDEX(Sales!$D$5:$ABF$18,MATCH(UsagePerHour!$B46,Sales!$C$5:$C$18,0),MATCH(UsagePerHour!MC$4,Sales!$D$3:$ABF$3,0))/MC$2*INDEX(Usage!$D$5:$ABF$11,MATCH(UsagePerHour!$B$36,Usage!$C$5:$C$11,0),MATCH(UsagePerHour!MC$4,Usage!$D$3:$ABF$3,0)),"")</f>
        <v>2.7589042573269702</v>
      </c>
      <c r="MD46" s="6">
        <f>IFERROR(INDEX(Sales!$D$5:$ABF$18,MATCH(UsagePerHour!$B46,Sales!$C$5:$C$18,0),MATCH(UsagePerHour!MD$4,Sales!$D$3:$ABF$3,0))/MD$2*INDEX(Usage!$D$5:$ABF$11,MATCH(UsagePerHour!$B$36,Usage!$C$5:$C$11,0),MATCH(UsagePerHour!MD$4,Usage!$D$3:$ABF$3,0)),"")</f>
        <v>2.1522720005684444</v>
      </c>
      <c r="ME46" s="6">
        <f>IFERROR(INDEX(Sales!$D$5:$ABF$18,MATCH(UsagePerHour!$B46,Sales!$C$5:$C$18,0),MATCH(UsagePerHour!ME$4,Sales!$D$3:$ABF$3,0))/ME$2*INDEX(Usage!$D$5:$ABF$11,MATCH(UsagePerHour!$B$36,Usage!$C$5:$C$11,0),MATCH(UsagePerHour!ME$4,Usage!$D$3:$ABF$3,0)),"")</f>
        <v>5.2915425153428801</v>
      </c>
      <c r="MF46" s="6">
        <f>IFERROR(INDEX(Sales!$D$5:$ABF$18,MATCH(UsagePerHour!$B46,Sales!$C$5:$C$18,0),MATCH(UsagePerHour!MF$4,Sales!$D$3:$ABF$3,0))/MF$2*INDEX(Usage!$D$5:$ABF$11,MATCH(UsagePerHour!$B$36,Usage!$C$5:$C$11,0),MATCH(UsagePerHour!MF$4,Usage!$D$3:$ABF$3,0)),"")</f>
        <v>8.0005588871630824</v>
      </c>
      <c r="MG46" s="6">
        <f>IFERROR(INDEX(Sales!$D$5:$ABF$18,MATCH(UsagePerHour!$B46,Sales!$C$5:$C$18,0),MATCH(UsagePerHour!MG$4,Sales!$D$3:$ABF$3,0))/MG$2*INDEX(Usage!$D$5:$ABF$11,MATCH(UsagePerHour!$B$36,Usage!$C$5:$C$11,0),MATCH(UsagePerHour!MG$4,Usage!$D$3:$ABF$3,0)),"")</f>
        <v>2.6882590561881998</v>
      </c>
      <c r="MH46" s="6">
        <f>IFERROR(INDEX(Sales!$D$5:$ABF$18,MATCH(UsagePerHour!$B46,Sales!$C$5:$C$18,0),MATCH(UsagePerHour!MH$4,Sales!$D$3:$ABF$3,0))/MH$2*INDEX(Usage!$D$5:$ABF$11,MATCH(UsagePerHour!$B$36,Usage!$C$5:$C$11,0),MATCH(UsagePerHour!MH$4,Usage!$D$3:$ABF$3,0)),"")</f>
        <v>4.5914442134397735</v>
      </c>
      <c r="MI46" s="6">
        <f>IFERROR(INDEX(Sales!$D$5:$ABF$18,MATCH(UsagePerHour!$B46,Sales!$C$5:$C$18,0),MATCH(UsagePerHour!MI$4,Sales!$D$3:$ABF$3,0))/MI$2*INDEX(Usage!$D$5:$ABF$11,MATCH(UsagePerHour!$B$36,Usage!$C$5:$C$11,0),MATCH(UsagePerHour!MI$4,Usage!$D$3:$ABF$3,0)),"")</f>
        <v>4.2665221171495125</v>
      </c>
      <c r="MJ46" s="6">
        <f>IFERROR(INDEX(Sales!$D$5:$ABF$18,MATCH(UsagePerHour!$B46,Sales!$C$5:$C$18,0),MATCH(UsagePerHour!MJ$4,Sales!$D$3:$ABF$3,0))/MJ$2*INDEX(Usage!$D$5:$ABF$11,MATCH(UsagePerHour!$B$36,Usage!$C$5:$C$11,0),MATCH(UsagePerHour!MJ$4,Usage!$D$3:$ABF$3,0)),"")</f>
        <v>4.7112363012191363</v>
      </c>
      <c r="MK46" s="6">
        <f>IFERROR(INDEX(Sales!$D$5:$ABF$18,MATCH(UsagePerHour!$B46,Sales!$C$5:$C$18,0),MATCH(UsagePerHour!MK$4,Sales!$D$3:$ABF$3,0))/MK$2*INDEX(Usage!$D$5:$ABF$11,MATCH(UsagePerHour!$B$36,Usage!$C$5:$C$11,0),MATCH(UsagePerHour!MK$4,Usage!$D$3:$ABF$3,0)),"")</f>
        <v>2.3969793473471688</v>
      </c>
      <c r="ML46" s="6">
        <f>IFERROR(INDEX(Sales!$D$5:$ABF$18,MATCH(UsagePerHour!$B46,Sales!$C$5:$C$18,0),MATCH(UsagePerHour!ML$4,Sales!$D$3:$ABF$3,0))/ML$2*INDEX(Usage!$D$5:$ABF$11,MATCH(UsagePerHour!$B$36,Usage!$C$5:$C$11,0),MATCH(UsagePerHour!ML$4,Usage!$D$3:$ABF$3,0)),"")</f>
        <v>6.8096271070028331</v>
      </c>
      <c r="MM46" s="6">
        <f>IFERROR(INDEX(Sales!$D$5:$ABF$18,MATCH(UsagePerHour!$B46,Sales!$C$5:$C$18,0),MATCH(UsagePerHour!MM$4,Sales!$D$3:$ABF$3,0))/MM$2*INDEX(Usage!$D$5:$ABF$11,MATCH(UsagePerHour!$B$36,Usage!$C$5:$C$11,0),MATCH(UsagePerHour!MM$4,Usage!$D$3:$ABF$3,0)),"")</f>
        <v>6.4835561590981348</v>
      </c>
      <c r="MN46" s="6">
        <f>IFERROR(INDEX(Sales!$D$5:$ABF$18,MATCH(UsagePerHour!$B46,Sales!$C$5:$C$18,0),MATCH(UsagePerHour!MN$4,Sales!$D$3:$ABF$3,0))/MN$2*INDEX(Usage!$D$5:$ABF$11,MATCH(UsagePerHour!$B$36,Usage!$C$5:$C$11,0),MATCH(UsagePerHour!MN$4,Usage!$D$3:$ABF$3,0)),"")</f>
        <v>1.2787896043347895</v>
      </c>
      <c r="MO46" s="6">
        <f>IFERROR(INDEX(Sales!$D$5:$ABF$18,MATCH(UsagePerHour!$B46,Sales!$C$5:$C$18,0),MATCH(UsagePerHour!MO$4,Sales!$D$3:$ABF$3,0))/MO$2*INDEX(Usage!$D$5:$ABF$11,MATCH(UsagePerHour!$B$36,Usage!$C$5:$C$11,0),MATCH(UsagePerHour!MO$4,Usage!$D$3:$ABF$3,0)),"")</f>
        <v>10.889738143240171</v>
      </c>
      <c r="MP46" s="6">
        <f>IFERROR(INDEX(Sales!$D$5:$ABF$18,MATCH(UsagePerHour!$B46,Sales!$C$5:$C$18,0),MATCH(UsagePerHour!MP$4,Sales!$D$3:$ABF$3,0))/MP$2*INDEX(Usage!$D$5:$ABF$11,MATCH(UsagePerHour!$B$36,Usage!$C$5:$C$11,0),MATCH(UsagePerHour!MP$4,Usage!$D$3:$ABF$3,0)),"")</f>
        <v>2.7297839000036443</v>
      </c>
      <c r="MQ46" s="6">
        <f>IFERROR(INDEX(Sales!$D$5:$ABF$18,MATCH(UsagePerHour!$B46,Sales!$C$5:$C$18,0),MATCH(UsagePerHour!MQ$4,Sales!$D$3:$ABF$3,0))/MQ$2*INDEX(Usage!$D$5:$ABF$11,MATCH(UsagePerHour!$B$36,Usage!$C$5:$C$11,0),MATCH(UsagePerHour!MQ$4,Usage!$D$3:$ABF$3,0)),"")</f>
        <v>2.7740359281437126</v>
      </c>
      <c r="MR46" s="6">
        <f>IFERROR(INDEX(Sales!$D$5:$ABF$18,MATCH(UsagePerHour!$B46,Sales!$C$5:$C$18,0),MATCH(UsagePerHour!MR$4,Sales!$D$3:$ABF$3,0))/MR$2*INDEX(Usage!$D$5:$ABF$11,MATCH(UsagePerHour!$B$36,Usage!$C$5:$C$11,0),MATCH(UsagePerHour!MR$4,Usage!$D$3:$ABF$3,0)),"")</f>
        <v>1.9639963122907467</v>
      </c>
      <c r="MS46" s="6">
        <f>IFERROR(INDEX(Sales!$D$5:$ABF$18,MATCH(UsagePerHour!$B46,Sales!$C$5:$C$18,0),MATCH(UsagePerHour!MS$4,Sales!$D$3:$ABF$3,0))/MS$2*INDEX(Usage!$D$5:$ABF$11,MATCH(UsagePerHour!$B$36,Usage!$C$5:$C$11,0),MATCH(UsagePerHour!MS$4,Usage!$D$3:$ABF$3,0)),"")</f>
        <v>7.1448487979242001</v>
      </c>
      <c r="MT46" s="6">
        <f>IFERROR(INDEX(Sales!$D$5:$ABF$18,MATCH(UsagePerHour!$B46,Sales!$C$5:$C$18,0),MATCH(UsagePerHour!MT$4,Sales!$D$3:$ABF$3,0))/MT$2*INDEX(Usage!$D$5:$ABF$11,MATCH(UsagePerHour!$B$36,Usage!$C$5:$C$11,0),MATCH(UsagePerHour!MT$4,Usage!$D$3:$ABF$3,0)),"")</f>
        <v>14.005868125923632</v>
      </c>
      <c r="MU46" s="6">
        <f>IFERROR(INDEX(Sales!$D$5:$ABF$18,MATCH(UsagePerHour!$B46,Sales!$C$5:$C$18,0),MATCH(UsagePerHour!MU$4,Sales!$D$3:$ABF$3,0))/MU$2*INDEX(Usage!$D$5:$ABF$11,MATCH(UsagePerHour!$B$36,Usage!$C$5:$C$11,0),MATCH(UsagePerHour!MU$4,Usage!$D$3:$ABF$3,0)),"")</f>
        <v>3.6007878507739335</v>
      </c>
      <c r="MV46" s="6">
        <f>IFERROR(INDEX(Sales!$D$5:$ABF$18,MATCH(UsagePerHour!$B46,Sales!$C$5:$C$18,0),MATCH(UsagePerHour!MV$4,Sales!$D$3:$ABF$3,0))/MV$2*INDEX(Usage!$D$5:$ABF$11,MATCH(UsagePerHour!$B$36,Usage!$C$5:$C$11,0),MATCH(UsagePerHour!MV$4,Usage!$D$3:$ABF$3,0)),"")</f>
        <v>8.5285543717854519</v>
      </c>
      <c r="MW46" s="6">
        <f>IFERROR(INDEX(Sales!$D$5:$ABF$18,MATCH(UsagePerHour!$B46,Sales!$C$5:$C$18,0),MATCH(UsagePerHour!MW$4,Sales!$D$3:$ABF$3,0))/MW$2*INDEX(Usage!$D$5:$ABF$11,MATCH(UsagePerHour!$B$36,Usage!$C$5:$C$11,0),MATCH(UsagePerHour!MW$4,Usage!$D$3:$ABF$3,0)),"")</f>
        <v>1.1270508044701593</v>
      </c>
      <c r="MX46" s="6">
        <f>IFERROR(INDEX(Sales!$D$5:$ABF$18,MATCH(UsagePerHour!$B46,Sales!$C$5:$C$18,0),MATCH(UsagePerHour!MX$4,Sales!$D$3:$ABF$3,0))/MX$2*INDEX(Usage!$D$5:$ABF$11,MATCH(UsagePerHour!$B$36,Usage!$C$5:$C$11,0),MATCH(UsagePerHour!MX$4,Usage!$D$3:$ABF$3,0)),"")</f>
        <v>7.4882422467628693</v>
      </c>
      <c r="MY46" s="6">
        <f>IFERROR(INDEX(Sales!$D$5:$ABF$18,MATCH(UsagePerHour!$B46,Sales!$C$5:$C$18,0),MATCH(UsagePerHour!MY$4,Sales!$D$3:$ABF$3,0))/MY$2*INDEX(Usage!$D$5:$ABF$11,MATCH(UsagePerHour!$B$36,Usage!$C$5:$C$11,0),MATCH(UsagePerHour!MY$4,Usage!$D$3:$ABF$3,0)),"")</f>
        <v>0.89693156425426779</v>
      </c>
      <c r="MZ46" s="6">
        <f>IFERROR(INDEX(Sales!$D$5:$ABF$18,MATCH(UsagePerHour!$B46,Sales!$C$5:$C$18,0),MATCH(UsagePerHour!MZ$4,Sales!$D$3:$ABF$3,0))/MZ$2*INDEX(Usage!$D$5:$ABF$11,MATCH(UsagePerHour!$B$36,Usage!$C$5:$C$11,0),MATCH(UsagePerHour!MZ$4,Usage!$D$3:$ABF$3,0)),"")</f>
        <v>4.8177225887618009</v>
      </c>
      <c r="NA46" s="6">
        <f>IFERROR(INDEX(Sales!$D$5:$ABF$18,MATCH(UsagePerHour!$B46,Sales!$C$5:$C$18,0),MATCH(UsagePerHour!NA$4,Sales!$D$3:$ABF$3,0))/NA$2*INDEX(Usage!$D$5:$ABF$11,MATCH(UsagePerHour!$B$36,Usage!$C$5:$C$11,0),MATCH(UsagePerHour!NA$4,Usage!$D$3:$ABF$3,0)),"")</f>
        <v>5.5748632992449245</v>
      </c>
      <c r="NB46" s="6">
        <f>IFERROR(INDEX(Sales!$D$5:$ABF$18,MATCH(UsagePerHour!$B46,Sales!$C$5:$C$18,0),MATCH(UsagePerHour!NB$4,Sales!$D$3:$ABF$3,0))/NB$2*INDEX(Usage!$D$5:$ABF$11,MATCH(UsagePerHour!$B$36,Usage!$C$5:$C$11,0),MATCH(UsagePerHour!NB$4,Usage!$D$3:$ABF$3,0)),"")</f>
        <v>7.8374582823910393</v>
      </c>
      <c r="NC46" s="6">
        <f>IFERROR(INDEX(Sales!$D$5:$ABF$18,MATCH(UsagePerHour!$B46,Sales!$C$5:$C$18,0),MATCH(UsagePerHour!NC$4,Sales!$D$3:$ABF$3,0))/NC$2*INDEX(Usage!$D$5:$ABF$11,MATCH(UsagePerHour!$B$36,Usage!$C$5:$C$11,0),MATCH(UsagePerHour!NC$4,Usage!$D$3:$ABF$3,0)),"")</f>
        <v>6.9107630313271811</v>
      </c>
      <c r="ND46" s="6">
        <f>IFERROR(INDEX(Sales!$D$5:$ABF$18,MATCH(UsagePerHour!$B46,Sales!$C$5:$C$18,0),MATCH(UsagePerHour!ND$4,Sales!$D$3:$ABF$3,0))/ND$2*INDEX(Usage!$D$5:$ABF$11,MATCH(UsagePerHour!$B$36,Usage!$C$5:$C$11,0),MATCH(UsagePerHour!ND$4,Usage!$D$3:$ABF$3,0)),"")</f>
        <v>8.9878904217721249</v>
      </c>
      <c r="NE46" s="6">
        <f>IFERROR(INDEX(Sales!$D$5:$ABF$18,MATCH(UsagePerHour!$B46,Sales!$C$5:$C$18,0),MATCH(UsagePerHour!NE$4,Sales!$D$3:$ABF$3,0))/NE$2*INDEX(Usage!$D$5:$ABF$11,MATCH(UsagePerHour!$B$36,Usage!$C$5:$C$11,0),MATCH(UsagePerHour!NE$4,Usage!$D$3:$ABF$3,0)),"")</f>
        <v>0</v>
      </c>
      <c r="NF46" s="6">
        <f>IFERROR(INDEX(Sales!$D$5:$ABF$18,MATCH(UsagePerHour!$B46,Sales!$C$5:$C$18,0),MATCH(UsagePerHour!NF$4,Sales!$D$3:$ABF$3,0))/NF$2*INDEX(Usage!$D$5:$ABF$11,MATCH(UsagePerHour!$B$36,Usage!$C$5:$C$11,0),MATCH(UsagePerHour!NF$4,Usage!$D$3:$ABF$3,0)),"")</f>
        <v>1.2935085782549103</v>
      </c>
      <c r="NG46" s="6">
        <f>IFERROR(INDEX(Sales!$D$5:$ABF$18,MATCH(UsagePerHour!$B46,Sales!$C$5:$C$18,0),MATCH(UsagePerHour!NG$4,Sales!$D$3:$ABF$3,0))/NG$2*INDEX(Usage!$D$5:$ABF$11,MATCH(UsagePerHour!$B$36,Usage!$C$5:$C$11,0),MATCH(UsagePerHour!NG$4,Usage!$D$3:$ABF$3,0)),"")</f>
        <v>1.5919636393843377</v>
      </c>
      <c r="NH46" s="6">
        <f>IFERROR(INDEX(Sales!$D$5:$ABF$18,MATCH(UsagePerHour!$B46,Sales!$C$5:$C$18,0),MATCH(UsagePerHour!NH$4,Sales!$D$3:$ABF$3,0))/NH$2*INDEX(Usage!$D$5:$ABF$11,MATCH(UsagePerHour!$B$36,Usage!$C$5:$C$11,0),MATCH(UsagePerHour!NH$4,Usage!$D$3:$ABF$3,0)),"")</f>
        <v>8.0170003125743534</v>
      </c>
      <c r="NI46" s="6">
        <f>IFERROR(INDEX(Sales!$D$5:$ABF$18,MATCH(UsagePerHour!$B46,Sales!$C$5:$C$18,0),MATCH(UsagePerHour!NI$4,Sales!$D$3:$ABF$3,0))/NI$2*INDEX(Usage!$D$5:$ABF$11,MATCH(UsagePerHour!$B$36,Usage!$C$5:$C$11,0),MATCH(UsagePerHour!NI$4,Usage!$D$3:$ABF$3,0)),"")</f>
        <v>2.268528324723885</v>
      </c>
      <c r="NJ46" s="6">
        <f>IFERROR(INDEX(Sales!$D$5:$ABF$18,MATCH(UsagePerHour!$B46,Sales!$C$5:$C$18,0),MATCH(UsagePerHour!NJ$4,Sales!$D$3:$ABF$3,0))/NJ$2*INDEX(Usage!$D$5:$ABF$11,MATCH(UsagePerHour!$B$36,Usage!$C$5:$C$11,0),MATCH(UsagePerHour!NJ$4,Usage!$D$3:$ABF$3,0)),"")</f>
        <v>5.4042469270954916</v>
      </c>
      <c r="NK46" s="6">
        <f>IFERROR(INDEX(Sales!$D$5:$ABF$18,MATCH(UsagePerHour!$B46,Sales!$C$5:$C$18,0),MATCH(UsagePerHour!NK$4,Sales!$D$3:$ABF$3,0))/NK$2*INDEX(Usage!$D$5:$ABF$11,MATCH(UsagePerHour!$B$36,Usage!$C$5:$C$11,0),MATCH(UsagePerHour!NK$4,Usage!$D$3:$ABF$3,0)),"")</f>
        <v>1.3795142662185045</v>
      </c>
      <c r="NL46" s="6">
        <f>IFERROR(INDEX(Sales!$D$5:$ABF$18,MATCH(UsagePerHour!$B46,Sales!$C$5:$C$18,0),MATCH(UsagePerHour!NL$4,Sales!$D$3:$ABF$3,0))/NL$2*INDEX(Usage!$D$5:$ABF$11,MATCH(UsagePerHour!$B$36,Usage!$C$5:$C$11,0),MATCH(UsagePerHour!NL$4,Usage!$D$3:$ABF$3,0)),"")</f>
        <v>7.2943470973640103</v>
      </c>
      <c r="NM46" s="6">
        <f>IFERROR(INDEX(Sales!$D$5:$ABF$18,MATCH(UsagePerHour!$B46,Sales!$C$5:$C$18,0),MATCH(UsagePerHour!NM$4,Sales!$D$3:$ABF$3,0))/NM$2*INDEX(Usage!$D$5:$ABF$11,MATCH(UsagePerHour!$B$36,Usage!$C$5:$C$11,0),MATCH(UsagePerHour!NM$4,Usage!$D$3:$ABF$3,0)),"")</f>
        <v>8.8912039389730211</v>
      </c>
      <c r="NN46" s="6">
        <f>IFERROR(INDEX(Sales!$D$5:$ABF$18,MATCH(UsagePerHour!$B46,Sales!$C$5:$C$18,0),MATCH(UsagePerHour!NN$4,Sales!$D$3:$ABF$3,0))/NN$2*INDEX(Usage!$D$5:$ABF$11,MATCH(UsagePerHour!$B$36,Usage!$C$5:$C$11,0),MATCH(UsagePerHour!NN$4,Usage!$D$3:$ABF$3,0)),"")</f>
        <v>16.959627622212672</v>
      </c>
      <c r="NO46" s="6">
        <f>IFERROR(INDEX(Sales!$D$5:$ABF$18,MATCH(UsagePerHour!$B46,Sales!$C$5:$C$18,0),MATCH(UsagePerHour!NO$4,Sales!$D$3:$ABF$3,0))/NO$2*INDEX(Usage!$D$5:$ABF$11,MATCH(UsagePerHour!$B$36,Usage!$C$5:$C$11,0),MATCH(UsagePerHour!NO$4,Usage!$D$3:$ABF$3,0)),"")</f>
        <v>3.8090276507808785</v>
      </c>
      <c r="NP46" s="6">
        <f>IFERROR(INDEX(Sales!$D$5:$ABF$18,MATCH(UsagePerHour!$B46,Sales!$C$5:$C$18,0),MATCH(UsagePerHour!NP$4,Sales!$D$3:$ABF$3,0))/NP$2*INDEX(Usage!$D$5:$ABF$11,MATCH(UsagePerHour!$B$36,Usage!$C$5:$C$11,0),MATCH(UsagePerHour!NP$4,Usage!$D$3:$ABF$3,0)),"")</f>
        <v>13.048911131375069</v>
      </c>
      <c r="NQ46" s="6">
        <f>IFERROR(INDEX(Sales!$D$5:$ABF$18,MATCH(UsagePerHour!$B46,Sales!$C$5:$C$18,0),MATCH(UsagePerHour!NQ$4,Sales!$D$3:$ABF$3,0))/NQ$2*INDEX(Usage!$D$5:$ABF$11,MATCH(UsagePerHour!$B$36,Usage!$C$5:$C$11,0),MATCH(UsagePerHour!NQ$4,Usage!$D$3:$ABF$3,0)),"")</f>
        <v>3.6895320203738837</v>
      </c>
      <c r="NR46" s="6">
        <f>IFERROR(INDEX(Sales!$D$5:$ABF$18,MATCH(UsagePerHour!$B46,Sales!$C$5:$C$18,0),MATCH(UsagePerHour!NR$4,Sales!$D$3:$ABF$3,0))/NR$2*INDEX(Usage!$D$5:$ABF$11,MATCH(UsagePerHour!$B$36,Usage!$C$5:$C$11,0),MATCH(UsagePerHour!NR$4,Usage!$D$3:$ABF$3,0)),"")</f>
        <v>5.6052583871862138</v>
      </c>
      <c r="NS46" s="6">
        <f>IFERROR(INDEX(Sales!$D$5:$ABF$18,MATCH(UsagePerHour!$B46,Sales!$C$5:$C$18,0),MATCH(UsagePerHour!NS$4,Sales!$D$3:$ABF$3,0))/NS$2*INDEX(Usage!$D$5:$ABF$11,MATCH(UsagePerHour!$B$36,Usage!$C$5:$C$11,0),MATCH(UsagePerHour!NS$4,Usage!$D$3:$ABF$3,0)),"")</f>
        <v>5.6614466815809097</v>
      </c>
      <c r="NT46" s="6">
        <f>IFERROR(INDEX(Sales!$D$5:$ABF$18,MATCH(UsagePerHour!$B46,Sales!$C$5:$C$18,0),MATCH(UsagePerHour!NT$4,Sales!$D$3:$ABF$3,0))/NT$2*INDEX(Usage!$D$5:$ABF$11,MATCH(UsagePerHour!$B$36,Usage!$C$5:$C$11,0),MATCH(UsagePerHour!NT$4,Usage!$D$3:$ABF$3,0)),"")</f>
        <v>2.3011883147952727</v>
      </c>
      <c r="NU46" s="6">
        <f>IFERROR(INDEX(Sales!$D$5:$ABF$18,MATCH(UsagePerHour!$B46,Sales!$C$5:$C$18,0),MATCH(UsagePerHour!NU$4,Sales!$D$3:$ABF$3,0))/NU$2*INDEX(Usage!$D$5:$ABF$11,MATCH(UsagePerHour!$B$36,Usage!$C$5:$C$11,0),MATCH(UsagePerHour!NU$4,Usage!$D$3:$ABF$3,0)),"")</f>
        <v>14.52848637029428</v>
      </c>
      <c r="NV46" s="6">
        <f>IFERROR(INDEX(Sales!$D$5:$ABF$18,MATCH(UsagePerHour!$B46,Sales!$C$5:$C$18,0),MATCH(UsagePerHour!NV$4,Sales!$D$3:$ABF$3,0))/NV$2*INDEX(Usage!$D$5:$ABF$11,MATCH(UsagePerHour!$B$36,Usage!$C$5:$C$11,0),MATCH(UsagePerHour!NV$4,Usage!$D$3:$ABF$3,0)),"")</f>
        <v>1.1375009358388861</v>
      </c>
      <c r="NW46" s="6">
        <f>IFERROR(INDEX(Sales!$D$5:$ABF$18,MATCH(UsagePerHour!$B46,Sales!$C$5:$C$18,0),MATCH(UsagePerHour!NW$4,Sales!$D$3:$ABF$3,0))/NW$2*INDEX(Usage!$D$5:$ABF$11,MATCH(UsagePerHour!$B$36,Usage!$C$5:$C$11,0),MATCH(UsagePerHour!NW$4,Usage!$D$3:$ABF$3,0)),"")</f>
        <v>4.2747548344735558</v>
      </c>
      <c r="NX46" s="6">
        <f>IFERROR(INDEX(Sales!$D$5:$ABF$18,MATCH(UsagePerHour!$B46,Sales!$C$5:$C$18,0),MATCH(UsagePerHour!NX$4,Sales!$D$3:$ABF$3,0))/NX$2*INDEX(Usage!$D$5:$ABF$11,MATCH(UsagePerHour!$B$36,Usage!$C$5:$C$11,0),MATCH(UsagePerHour!NX$4,Usage!$D$3:$ABF$3,0)),"")</f>
        <v>6.1520825990744008</v>
      </c>
      <c r="NY46" s="6">
        <f>IFERROR(INDEX(Sales!$D$5:$ABF$18,MATCH(UsagePerHour!$B46,Sales!$C$5:$C$18,0),MATCH(UsagePerHour!NY$4,Sales!$D$3:$ABF$3,0))/NY$2*INDEX(Usage!$D$5:$ABF$11,MATCH(UsagePerHour!$B$36,Usage!$C$5:$C$11,0),MATCH(UsagePerHour!NY$4,Usage!$D$3:$ABF$3,0)),"")</f>
        <v>11.620406856467344</v>
      </c>
      <c r="NZ46" s="6">
        <f>IFERROR(INDEX(Sales!$D$5:$ABF$18,MATCH(UsagePerHour!$B46,Sales!$C$5:$C$18,0),MATCH(UsagePerHour!NZ$4,Sales!$D$3:$ABF$3,0))/NZ$2*INDEX(Usage!$D$5:$ABF$11,MATCH(UsagePerHour!$B$36,Usage!$C$5:$C$11,0),MATCH(UsagePerHour!NZ$4,Usage!$D$3:$ABF$3,0)),"")</f>
        <v>1.2155343384172561</v>
      </c>
      <c r="OA46" s="6">
        <f>IFERROR(INDEX(Sales!$D$5:$ABF$18,MATCH(UsagePerHour!$B46,Sales!$C$5:$C$18,0),MATCH(UsagePerHour!OA$4,Sales!$D$3:$ABF$3,0))/OA$2*INDEX(Usage!$D$5:$ABF$11,MATCH(UsagePerHour!$B$36,Usage!$C$5:$C$11,0),MATCH(UsagePerHour!OA$4,Usage!$D$3:$ABF$3,0)),"")</f>
        <v>0</v>
      </c>
      <c r="OB46" s="6">
        <f>IFERROR(INDEX(Sales!$D$5:$ABF$18,MATCH(UsagePerHour!$B46,Sales!$C$5:$C$18,0),MATCH(UsagePerHour!OB$4,Sales!$D$3:$ABF$3,0))/OB$2*INDEX(Usage!$D$5:$ABF$11,MATCH(UsagePerHour!$B$36,Usage!$C$5:$C$11,0),MATCH(UsagePerHour!OB$4,Usage!$D$3:$ABF$3,0)),"")</f>
        <v>3.0586901281455776</v>
      </c>
      <c r="OC46" s="6">
        <f>IFERROR(INDEX(Sales!$D$5:$ABF$18,MATCH(UsagePerHour!$B46,Sales!$C$5:$C$18,0),MATCH(UsagePerHour!OC$4,Sales!$D$3:$ABF$3,0))/OC$2*INDEX(Usage!$D$5:$ABF$11,MATCH(UsagePerHour!$B$36,Usage!$C$5:$C$11,0),MATCH(UsagePerHour!OC$4,Usage!$D$3:$ABF$3,0)),"")</f>
        <v>3.0334965230968924</v>
      </c>
      <c r="OD46" s="6">
        <f>IFERROR(INDEX(Sales!$D$5:$ABF$18,MATCH(UsagePerHour!$B46,Sales!$C$5:$C$18,0),MATCH(UsagePerHour!OD$4,Sales!$D$3:$ABF$3,0))/OD$2*INDEX(Usage!$D$5:$ABF$11,MATCH(UsagePerHour!$B$36,Usage!$C$5:$C$11,0),MATCH(UsagePerHour!OD$4,Usage!$D$3:$ABF$3,0)),"")</f>
        <v>3.1752997560023992</v>
      </c>
      <c r="OE46" s="6">
        <f>IFERROR(INDEX(Sales!$D$5:$ABF$18,MATCH(UsagePerHour!$B46,Sales!$C$5:$C$18,0),MATCH(UsagePerHour!OE$4,Sales!$D$3:$ABF$3,0))/OE$2*INDEX(Usage!$D$5:$ABF$11,MATCH(UsagePerHour!$B$36,Usage!$C$5:$C$11,0),MATCH(UsagePerHour!OE$4,Usage!$D$3:$ABF$3,0)),"")</f>
        <v>2.9044281863688872</v>
      </c>
      <c r="OF46" s="6">
        <f>IFERROR(INDEX(Sales!$D$5:$ABF$18,MATCH(UsagePerHour!$B46,Sales!$C$5:$C$18,0),MATCH(UsagePerHour!OF$4,Sales!$D$3:$ABF$3,0))/OF$2*INDEX(Usage!$D$5:$ABF$11,MATCH(UsagePerHour!$B$36,Usage!$C$5:$C$11,0),MATCH(UsagePerHour!OF$4,Usage!$D$3:$ABF$3,0)),"")</f>
        <v>1.0268903627857551</v>
      </c>
      <c r="OG46" s="6">
        <f>IFERROR(INDEX(Sales!$D$5:$ABF$18,MATCH(UsagePerHour!$B46,Sales!$C$5:$C$18,0),MATCH(UsagePerHour!OG$4,Sales!$D$3:$ABF$3,0))/OG$2*INDEX(Usage!$D$5:$ABF$11,MATCH(UsagePerHour!$B$36,Usage!$C$5:$C$11,0),MATCH(UsagePerHour!OG$4,Usage!$D$3:$ABF$3,0)),"")</f>
        <v>1.6854469298636483</v>
      </c>
      <c r="OH46" s="6">
        <f>IFERROR(INDEX(Sales!$D$5:$ABF$18,MATCH(UsagePerHour!$B46,Sales!$C$5:$C$18,0),MATCH(UsagePerHour!OH$4,Sales!$D$3:$ABF$3,0))/OH$2*INDEX(Usage!$D$5:$ABF$11,MATCH(UsagePerHour!$B$36,Usage!$C$5:$C$11,0),MATCH(UsagePerHour!OH$4,Usage!$D$3:$ABF$3,0)),"")</f>
        <v>0</v>
      </c>
      <c r="OI46" s="6">
        <f>IFERROR(INDEX(Sales!$D$5:$ABF$18,MATCH(UsagePerHour!$B46,Sales!$C$5:$C$18,0),MATCH(UsagePerHour!OI$4,Sales!$D$3:$ABF$3,0))/OI$2*INDEX(Usage!$D$5:$ABF$11,MATCH(UsagePerHour!$B$36,Usage!$C$5:$C$11,0),MATCH(UsagePerHour!OI$4,Usage!$D$3:$ABF$3,0)),"")</f>
        <v>1.6072078986515685</v>
      </c>
      <c r="OJ46" s="6">
        <f>IFERROR(INDEX(Sales!$D$5:$ABF$18,MATCH(UsagePerHour!$B46,Sales!$C$5:$C$18,0),MATCH(UsagePerHour!OJ$4,Sales!$D$3:$ABF$3,0))/OJ$2*INDEX(Usage!$D$5:$ABF$11,MATCH(UsagePerHour!$B$36,Usage!$C$5:$C$11,0),MATCH(UsagePerHour!OJ$4,Usage!$D$3:$ABF$3,0)),"")</f>
        <v>10.69936331598001</v>
      </c>
      <c r="OK46" s="6">
        <f>IFERROR(INDEX(Sales!$D$5:$ABF$18,MATCH(UsagePerHour!$B46,Sales!$C$5:$C$18,0),MATCH(UsagePerHour!OK$4,Sales!$D$3:$ABF$3,0))/OK$2*INDEX(Usage!$D$5:$ABF$11,MATCH(UsagePerHour!$B$36,Usage!$C$5:$C$11,0),MATCH(UsagePerHour!OK$4,Usage!$D$3:$ABF$3,0)),"")</f>
        <v>3.9816583178426219</v>
      </c>
      <c r="OL46" s="6">
        <f>IFERROR(INDEX(Sales!$D$5:$ABF$18,MATCH(UsagePerHour!$B46,Sales!$C$5:$C$18,0),MATCH(UsagePerHour!OL$4,Sales!$D$3:$ABF$3,0))/OL$2*INDEX(Usage!$D$5:$ABF$11,MATCH(UsagePerHour!$B$36,Usage!$C$5:$C$11,0),MATCH(UsagePerHour!OL$4,Usage!$D$3:$ABF$3,0)),"")</f>
        <v>6.3737734215558319</v>
      </c>
      <c r="OM46" s="6">
        <f>IFERROR(INDEX(Sales!$D$5:$ABF$18,MATCH(UsagePerHour!$B46,Sales!$C$5:$C$18,0),MATCH(UsagePerHour!OM$4,Sales!$D$3:$ABF$3,0))/OM$2*INDEX(Usage!$D$5:$ABF$11,MATCH(UsagePerHour!$B$36,Usage!$C$5:$C$11,0),MATCH(UsagePerHour!OM$4,Usage!$D$3:$ABF$3,0)),"")</f>
        <v>0</v>
      </c>
      <c r="ON46" s="6">
        <f>IFERROR(INDEX(Sales!$D$5:$ABF$18,MATCH(UsagePerHour!$B46,Sales!$C$5:$C$18,0),MATCH(UsagePerHour!ON$4,Sales!$D$3:$ABF$3,0))/ON$2*INDEX(Usage!$D$5:$ABF$11,MATCH(UsagePerHour!$B$36,Usage!$C$5:$C$11,0),MATCH(UsagePerHour!ON$4,Usage!$D$3:$ABF$3,0)),"")</f>
        <v>7.1172066322443621</v>
      </c>
      <c r="OO46" s="6">
        <f>IFERROR(INDEX(Sales!$D$5:$ABF$18,MATCH(UsagePerHour!$B46,Sales!$C$5:$C$18,0),MATCH(UsagePerHour!OO$4,Sales!$D$3:$ABF$3,0))/OO$2*INDEX(Usage!$D$5:$ABF$11,MATCH(UsagePerHour!$B$36,Usage!$C$5:$C$11,0),MATCH(UsagePerHour!OO$4,Usage!$D$3:$ABF$3,0)),"")</f>
        <v>4.7960469452875758</v>
      </c>
      <c r="OP46" s="6">
        <f>IFERROR(INDEX(Sales!$D$5:$ABF$18,MATCH(UsagePerHour!$B46,Sales!$C$5:$C$18,0),MATCH(UsagePerHour!OP$4,Sales!$D$3:$ABF$3,0))/OP$2*INDEX(Usage!$D$5:$ABF$11,MATCH(UsagePerHour!$B$36,Usage!$C$5:$C$11,0),MATCH(UsagePerHour!OP$4,Usage!$D$3:$ABF$3,0)),"")</f>
        <v>0</v>
      </c>
      <c r="OQ46" s="6">
        <f>IFERROR(INDEX(Sales!$D$5:$ABF$18,MATCH(UsagePerHour!$B46,Sales!$C$5:$C$18,0),MATCH(UsagePerHour!OQ$4,Sales!$D$3:$ABF$3,0))/OQ$2*INDEX(Usage!$D$5:$ABF$11,MATCH(UsagePerHour!$B$36,Usage!$C$5:$C$11,0),MATCH(UsagePerHour!OQ$4,Usage!$D$3:$ABF$3,0)),"")</f>
        <v>10.837677887557737</v>
      </c>
      <c r="OR46" s="6">
        <f>IFERROR(INDEX(Sales!$D$5:$ABF$18,MATCH(UsagePerHour!$B46,Sales!$C$5:$C$18,0),MATCH(UsagePerHour!OR$4,Sales!$D$3:$ABF$3,0))/OR$2*INDEX(Usage!$D$5:$ABF$11,MATCH(UsagePerHour!$B$36,Usage!$C$5:$C$11,0),MATCH(UsagePerHour!OR$4,Usage!$D$3:$ABF$3,0)),"")</f>
        <v>0</v>
      </c>
      <c r="OS46" s="6">
        <f>IFERROR(INDEX(Sales!$D$5:$ABF$18,MATCH(UsagePerHour!$B46,Sales!$C$5:$C$18,0),MATCH(UsagePerHour!OS$4,Sales!$D$3:$ABF$3,0))/OS$2*INDEX(Usage!$D$5:$ABF$11,MATCH(UsagePerHour!$B$36,Usage!$C$5:$C$11,0),MATCH(UsagePerHour!OS$4,Usage!$D$3:$ABF$3,0)),"")</f>
        <v>1.1698033689238316</v>
      </c>
      <c r="OT46" s="6">
        <f>IFERROR(INDEX(Sales!$D$5:$ABF$18,MATCH(UsagePerHour!$B46,Sales!$C$5:$C$18,0),MATCH(UsagePerHour!OT$4,Sales!$D$3:$ABF$3,0))/OT$2*INDEX(Usage!$D$5:$ABF$11,MATCH(UsagePerHour!$B$36,Usage!$C$5:$C$11,0),MATCH(UsagePerHour!OT$4,Usage!$D$3:$ABF$3,0)),"")</f>
        <v>1.2494465912968473</v>
      </c>
      <c r="OU46" s="6">
        <f>IFERROR(INDEX(Sales!$D$5:$ABF$18,MATCH(UsagePerHour!$B46,Sales!$C$5:$C$18,0),MATCH(UsagePerHour!OU$4,Sales!$D$3:$ABF$3,0))/OU$2*INDEX(Usage!$D$5:$ABF$11,MATCH(UsagePerHour!$B$36,Usage!$C$5:$C$11,0),MATCH(UsagePerHour!OU$4,Usage!$D$3:$ABF$3,0)),"")</f>
        <v>1.7288054460694462</v>
      </c>
      <c r="OV46" s="6">
        <f>IFERROR(INDEX(Sales!$D$5:$ABF$18,MATCH(UsagePerHour!$B46,Sales!$C$5:$C$18,0),MATCH(UsagePerHour!OV$4,Sales!$D$3:$ABF$3,0))/OV$2*INDEX(Usage!$D$5:$ABF$11,MATCH(UsagePerHour!$B$36,Usage!$C$5:$C$11,0),MATCH(UsagePerHour!OV$4,Usage!$D$3:$ABF$3,0)),"")</f>
        <v>8.6011873432471493</v>
      </c>
      <c r="OW46" s="6">
        <f>IFERROR(INDEX(Sales!$D$5:$ABF$18,MATCH(UsagePerHour!$B46,Sales!$C$5:$C$18,0),MATCH(UsagePerHour!OW$4,Sales!$D$3:$ABF$3,0))/OW$2*INDEX(Usage!$D$5:$ABF$11,MATCH(UsagePerHour!$B$36,Usage!$C$5:$C$11,0),MATCH(UsagePerHour!OW$4,Usage!$D$3:$ABF$3,0)),"")</f>
        <v>10.020975757076572</v>
      </c>
      <c r="OX46" s="6">
        <f>IFERROR(INDEX(Sales!$D$5:$ABF$18,MATCH(UsagePerHour!$B46,Sales!$C$5:$C$18,0),MATCH(UsagePerHour!OX$4,Sales!$D$3:$ABF$3,0))/OX$2*INDEX(Usage!$D$5:$ABF$11,MATCH(UsagePerHour!$B$36,Usage!$C$5:$C$11,0),MATCH(UsagePerHour!OX$4,Usage!$D$3:$ABF$3,0)),"")</f>
        <v>7.615469352803018</v>
      </c>
      <c r="OY46" s="6">
        <f>IFERROR(INDEX(Sales!$D$5:$ABF$18,MATCH(UsagePerHour!$B46,Sales!$C$5:$C$18,0),MATCH(UsagePerHour!OY$4,Sales!$D$3:$ABF$3,0))/OY$2*INDEX(Usage!$D$5:$ABF$11,MATCH(UsagePerHour!$B$36,Usage!$C$5:$C$11,0),MATCH(UsagePerHour!OY$4,Usage!$D$3:$ABF$3,0)),"")</f>
        <v>7.4823011175850569</v>
      </c>
      <c r="OZ46" s="6">
        <f>IFERROR(INDEX(Sales!$D$5:$ABF$18,MATCH(UsagePerHour!$B46,Sales!$C$5:$C$18,0),MATCH(UsagePerHour!OZ$4,Sales!$D$3:$ABF$3,0))/OZ$2*INDEX(Usage!$D$5:$ABF$11,MATCH(UsagePerHour!$B$36,Usage!$C$5:$C$11,0),MATCH(UsagePerHour!OZ$4,Usage!$D$3:$ABF$3,0)),"")</f>
        <v>5.6812099169362948</v>
      </c>
      <c r="PA46" s="6">
        <f>IFERROR(INDEX(Sales!$D$5:$ABF$18,MATCH(UsagePerHour!$B46,Sales!$C$5:$C$18,0),MATCH(UsagePerHour!PA$4,Sales!$D$3:$ABF$3,0))/PA$2*INDEX(Usage!$D$5:$ABF$11,MATCH(UsagePerHour!$B$36,Usage!$C$5:$C$11,0),MATCH(UsagePerHour!PA$4,Usage!$D$3:$ABF$3,0)),"")</f>
        <v>5.9612615619401339</v>
      </c>
      <c r="PB46" s="6">
        <f>IFERROR(INDEX(Sales!$D$5:$ABF$18,MATCH(UsagePerHour!$B46,Sales!$C$5:$C$18,0),MATCH(UsagePerHour!PB$4,Sales!$D$3:$ABF$3,0))/PB$2*INDEX(Usage!$D$5:$ABF$11,MATCH(UsagePerHour!$B$36,Usage!$C$5:$C$11,0),MATCH(UsagePerHour!PB$4,Usage!$D$3:$ABF$3,0)),"")</f>
        <v>8.1798068337829655</v>
      </c>
      <c r="PC46" s="6">
        <f>IFERROR(INDEX(Sales!$D$5:$ABF$18,MATCH(UsagePerHour!$B46,Sales!$C$5:$C$18,0),MATCH(UsagePerHour!PC$4,Sales!$D$3:$ABF$3,0))/PC$2*INDEX(Usage!$D$5:$ABF$11,MATCH(UsagePerHour!$B$36,Usage!$C$5:$C$11,0),MATCH(UsagePerHour!PC$4,Usage!$D$3:$ABF$3,0)),"")</f>
        <v>0.30136333643494573</v>
      </c>
      <c r="PD46" s="6">
        <f>IFERROR(INDEX(Sales!$D$5:$ABF$18,MATCH(UsagePerHour!$B46,Sales!$C$5:$C$18,0),MATCH(UsagePerHour!PD$4,Sales!$D$3:$ABF$3,0))/PD$2*INDEX(Usage!$D$5:$ABF$11,MATCH(UsagePerHour!$B$36,Usage!$C$5:$C$11,0),MATCH(UsagePerHour!PD$4,Usage!$D$3:$ABF$3,0)),"")</f>
        <v>0</v>
      </c>
      <c r="PE46" s="6">
        <f>IFERROR(INDEX(Sales!$D$5:$ABF$18,MATCH(UsagePerHour!$B46,Sales!$C$5:$C$18,0),MATCH(UsagePerHour!PE$4,Sales!$D$3:$ABF$3,0))/PE$2*INDEX(Usage!$D$5:$ABF$11,MATCH(UsagePerHour!$B$36,Usage!$C$5:$C$11,0),MATCH(UsagePerHour!PE$4,Usage!$D$3:$ABF$3,0)),"")</f>
        <v>2.4881338102251211</v>
      </c>
      <c r="PF46" s="6">
        <f>IFERROR(INDEX(Sales!$D$5:$ABF$18,MATCH(UsagePerHour!$B46,Sales!$C$5:$C$18,0),MATCH(UsagePerHour!PF$4,Sales!$D$3:$ABF$3,0))/PF$2*INDEX(Usage!$D$5:$ABF$11,MATCH(UsagePerHour!$B$36,Usage!$C$5:$C$11,0),MATCH(UsagePerHour!PF$4,Usage!$D$3:$ABF$3,0)),"")</f>
        <v>1.2362880936357927</v>
      </c>
      <c r="PG46" s="6">
        <f>IFERROR(INDEX(Sales!$D$5:$ABF$18,MATCH(UsagePerHour!$B46,Sales!$C$5:$C$18,0),MATCH(UsagePerHour!PG$4,Sales!$D$3:$ABF$3,0))/PG$2*INDEX(Usage!$D$5:$ABF$11,MATCH(UsagePerHour!$B$36,Usage!$C$5:$C$11,0),MATCH(UsagePerHour!PG$4,Usage!$D$3:$ABF$3,0)),"")</f>
        <v>0.30003536058292291</v>
      </c>
      <c r="PH46" s="6">
        <f>IFERROR(INDEX(Sales!$D$5:$ABF$18,MATCH(UsagePerHour!$B46,Sales!$C$5:$C$18,0),MATCH(UsagePerHour!PH$4,Sales!$D$3:$ABF$3,0))/PH$2*INDEX(Usage!$D$5:$ABF$11,MATCH(UsagePerHour!$B$36,Usage!$C$5:$C$11,0),MATCH(UsagePerHour!PH$4,Usage!$D$3:$ABF$3,0)),"")</f>
        <v>2.1657685080045206</v>
      </c>
      <c r="PI46" s="6">
        <f>IFERROR(INDEX(Sales!$D$5:$ABF$18,MATCH(UsagePerHour!$B46,Sales!$C$5:$C$18,0),MATCH(UsagePerHour!PI$4,Sales!$D$3:$ABF$3,0))/PI$2*INDEX(Usage!$D$5:$ABF$11,MATCH(UsagePerHour!$B$36,Usage!$C$5:$C$11,0),MATCH(UsagePerHour!PI$4,Usage!$D$3:$ABF$3,0)),"")</f>
        <v>0</v>
      </c>
      <c r="PJ46" s="6">
        <f>IFERROR(INDEX(Sales!$D$5:$ABF$18,MATCH(UsagePerHour!$B46,Sales!$C$5:$C$18,0),MATCH(UsagePerHour!PJ$4,Sales!$D$3:$ABF$3,0))/PJ$2*INDEX(Usage!$D$5:$ABF$11,MATCH(UsagePerHour!$B$36,Usage!$C$5:$C$11,0),MATCH(UsagePerHour!PJ$4,Usage!$D$3:$ABF$3,0)),"")</f>
        <v>0</v>
      </c>
      <c r="PK46" s="6">
        <f>IFERROR(INDEX(Sales!$D$5:$ABF$18,MATCH(UsagePerHour!$B46,Sales!$C$5:$C$18,0),MATCH(UsagePerHour!PK$4,Sales!$D$3:$ABF$3,0))/PK$2*INDEX(Usage!$D$5:$ABF$11,MATCH(UsagePerHour!$B$36,Usage!$C$5:$C$11,0),MATCH(UsagePerHour!PK$4,Usage!$D$3:$ABF$3,0)),"")</f>
        <v>0.78286881569483402</v>
      </c>
      <c r="PL46" s="6">
        <f>IFERROR(INDEX(Sales!$D$5:$ABF$18,MATCH(UsagePerHour!$B46,Sales!$C$5:$C$18,0),MATCH(UsagePerHour!PL$4,Sales!$D$3:$ABF$3,0))/PL$2*INDEX(Usage!$D$5:$ABF$11,MATCH(UsagePerHour!$B$36,Usage!$C$5:$C$11,0),MATCH(UsagePerHour!PL$4,Usage!$D$3:$ABF$3,0)),"")</f>
        <v>0.2558755150176395</v>
      </c>
      <c r="PM46" s="6">
        <f>IFERROR(INDEX(Sales!$D$5:$ABF$18,MATCH(UsagePerHour!$B46,Sales!$C$5:$C$18,0),MATCH(UsagePerHour!PM$4,Sales!$D$3:$ABF$3,0))/PM$2*INDEX(Usage!$D$5:$ABF$11,MATCH(UsagePerHour!$B$36,Usage!$C$5:$C$11,0),MATCH(UsagePerHour!PM$4,Usage!$D$3:$ABF$3,0)),"")</f>
        <v>14.482176509407715</v>
      </c>
      <c r="PN46" s="6">
        <f>IFERROR(INDEX(Sales!$D$5:$ABF$18,MATCH(UsagePerHour!$B46,Sales!$C$5:$C$18,0),MATCH(UsagePerHour!PN$4,Sales!$D$3:$ABF$3,0))/PN$2*INDEX(Usage!$D$5:$ABF$11,MATCH(UsagePerHour!$B$36,Usage!$C$5:$C$11,0),MATCH(UsagePerHour!PN$4,Usage!$D$3:$ABF$3,0)),"")</f>
        <v>0</v>
      </c>
      <c r="PO46" s="6">
        <f>IFERROR(INDEX(Sales!$D$5:$ABF$18,MATCH(UsagePerHour!$B46,Sales!$C$5:$C$18,0),MATCH(UsagePerHour!PO$4,Sales!$D$3:$ABF$3,0))/PO$2*INDEX(Usage!$D$5:$ABF$11,MATCH(UsagePerHour!$B$36,Usage!$C$5:$C$11,0),MATCH(UsagePerHour!PO$4,Usage!$D$3:$ABF$3,0)),"")</f>
        <v>0</v>
      </c>
      <c r="PP46" s="6">
        <f>IFERROR(INDEX(Sales!$D$5:$ABF$18,MATCH(UsagePerHour!$B46,Sales!$C$5:$C$18,0),MATCH(UsagePerHour!PP$4,Sales!$D$3:$ABF$3,0))/PP$2*INDEX(Usage!$D$5:$ABF$11,MATCH(UsagePerHour!$B$36,Usage!$C$5:$C$11,0),MATCH(UsagePerHour!PP$4,Usage!$D$3:$ABF$3,0)),"")</f>
        <v>0</v>
      </c>
      <c r="PQ46" s="6">
        <f>IFERROR(INDEX(Sales!$D$5:$ABF$18,MATCH(UsagePerHour!$B46,Sales!$C$5:$C$18,0),MATCH(UsagePerHour!PQ$4,Sales!$D$3:$ABF$3,0))/PQ$2*INDEX(Usage!$D$5:$ABF$11,MATCH(UsagePerHour!$B$36,Usage!$C$5:$C$11,0),MATCH(UsagePerHour!PQ$4,Usage!$D$3:$ABF$3,0)),"")</f>
        <v>0</v>
      </c>
      <c r="PR46" s="6">
        <f>IFERROR(INDEX(Sales!$D$5:$ABF$18,MATCH(UsagePerHour!$B46,Sales!$C$5:$C$18,0),MATCH(UsagePerHour!PR$4,Sales!$D$3:$ABF$3,0))/PR$2*INDEX(Usage!$D$5:$ABF$11,MATCH(UsagePerHour!$B$36,Usage!$C$5:$C$11,0),MATCH(UsagePerHour!PR$4,Usage!$D$3:$ABF$3,0)),"")</f>
        <v>9.6334974569386694E-2</v>
      </c>
      <c r="PS46" s="6">
        <f>IFERROR(INDEX(Sales!$D$5:$ABF$18,MATCH(UsagePerHour!$B46,Sales!$C$5:$C$18,0),MATCH(UsagePerHour!PS$4,Sales!$D$3:$ABF$3,0))/PS$2*INDEX(Usage!$D$5:$ABF$11,MATCH(UsagePerHour!$B$36,Usage!$C$5:$C$11,0),MATCH(UsagePerHour!PS$4,Usage!$D$3:$ABF$3,0)),"")</f>
        <v>2.3798825702829753</v>
      </c>
      <c r="PT46" s="6">
        <f>IFERROR(INDEX(Sales!$D$5:$ABF$18,MATCH(UsagePerHour!$B46,Sales!$C$5:$C$18,0),MATCH(UsagePerHour!PT$4,Sales!$D$3:$ABF$3,0))/PT$2*INDEX(Usage!$D$5:$ABF$11,MATCH(UsagePerHour!$B$36,Usage!$C$5:$C$11,0),MATCH(UsagePerHour!PT$4,Usage!$D$3:$ABF$3,0)),"")</f>
        <v>2.8708318737042888</v>
      </c>
      <c r="PU46" s="6">
        <f>IFERROR(INDEX(Sales!$D$5:$ABF$18,MATCH(UsagePerHour!$B46,Sales!$C$5:$C$18,0),MATCH(UsagePerHour!PU$4,Sales!$D$3:$ABF$3,0))/PU$2*INDEX(Usage!$D$5:$ABF$11,MATCH(UsagePerHour!$B$36,Usage!$C$5:$C$11,0),MATCH(UsagePerHour!PU$4,Usage!$D$3:$ABF$3,0)),"")</f>
        <v>1.8205810988070641</v>
      </c>
      <c r="PV46" s="6">
        <f>IFERROR(INDEX(Sales!$D$5:$ABF$18,MATCH(UsagePerHour!$B46,Sales!$C$5:$C$18,0),MATCH(UsagePerHour!PV$4,Sales!$D$3:$ABF$3,0))/PV$2*INDEX(Usage!$D$5:$ABF$11,MATCH(UsagePerHour!$B$36,Usage!$C$5:$C$11,0),MATCH(UsagePerHour!PV$4,Usage!$D$3:$ABF$3,0)),"")</f>
        <v>0.23090275447783837</v>
      </c>
      <c r="PW46" s="6">
        <f>IFERROR(INDEX(Sales!$D$5:$ABF$18,MATCH(UsagePerHour!$B46,Sales!$C$5:$C$18,0),MATCH(UsagePerHour!PW$4,Sales!$D$3:$ABF$3,0))/PW$2*INDEX(Usage!$D$5:$ABF$11,MATCH(UsagePerHour!$B$36,Usage!$C$5:$C$11,0),MATCH(UsagePerHour!PW$4,Usage!$D$3:$ABF$3,0)),"")</f>
        <v>1.1335584151016658</v>
      </c>
      <c r="PX46" s="6">
        <f>IFERROR(INDEX(Sales!$D$5:$ABF$18,MATCH(UsagePerHour!$B46,Sales!$C$5:$C$18,0),MATCH(UsagePerHour!PX$4,Sales!$D$3:$ABF$3,0))/PX$2*INDEX(Usage!$D$5:$ABF$11,MATCH(UsagePerHour!$B$36,Usage!$C$5:$C$11,0),MATCH(UsagePerHour!PX$4,Usage!$D$3:$ABF$3,0)),"")</f>
        <v>4.582109470760113E-2</v>
      </c>
      <c r="PY46" s="6">
        <f>IFERROR(INDEX(Sales!$D$5:$ABF$18,MATCH(UsagePerHour!$B46,Sales!$C$5:$C$18,0),MATCH(UsagePerHour!PY$4,Sales!$D$3:$ABF$3,0))/PY$2*INDEX(Usage!$D$5:$ABF$11,MATCH(UsagePerHour!$B$36,Usage!$C$5:$C$11,0),MATCH(UsagePerHour!PY$4,Usage!$D$3:$ABF$3,0)),"")</f>
        <v>0.73848023673641938</v>
      </c>
      <c r="PZ46" s="6">
        <f>IFERROR(INDEX(Sales!$D$5:$ABF$18,MATCH(UsagePerHour!$B46,Sales!$C$5:$C$18,0),MATCH(UsagePerHour!PZ$4,Sales!$D$3:$ABF$3,0))/PZ$2*INDEX(Usage!$D$5:$ABF$11,MATCH(UsagePerHour!$B$36,Usage!$C$5:$C$11,0),MATCH(UsagePerHour!PZ$4,Usage!$D$3:$ABF$3,0)),"")</f>
        <v>1.9490511726551174</v>
      </c>
      <c r="QA46" s="6">
        <f>IFERROR(INDEX(Sales!$D$5:$ABF$18,MATCH(UsagePerHour!$B46,Sales!$C$5:$C$18,0),MATCH(UsagePerHour!QA$4,Sales!$D$3:$ABF$3,0))/QA$2*INDEX(Usage!$D$5:$ABF$11,MATCH(UsagePerHour!$B$36,Usage!$C$5:$C$11,0),MATCH(UsagePerHour!QA$4,Usage!$D$3:$ABF$3,0)),"")</f>
        <v>2.6208715733362129</v>
      </c>
      <c r="QB46" s="6">
        <f>IFERROR(INDEX(Sales!$D$5:$ABF$18,MATCH(UsagePerHour!$B46,Sales!$C$5:$C$18,0),MATCH(UsagePerHour!QB$4,Sales!$D$3:$ABF$3,0))/QB$2*INDEX(Usage!$D$5:$ABF$11,MATCH(UsagePerHour!$B$36,Usage!$C$5:$C$11,0),MATCH(UsagePerHour!QB$4,Usage!$D$3:$ABF$3,0)),"")</f>
        <v>0</v>
      </c>
      <c r="QC46" s="6">
        <f>IFERROR(INDEX(Sales!$D$5:$ABF$18,MATCH(UsagePerHour!$B46,Sales!$C$5:$C$18,0),MATCH(UsagePerHour!QC$4,Sales!$D$3:$ABF$3,0))/QC$2*INDEX(Usage!$D$5:$ABF$11,MATCH(UsagePerHour!$B$36,Usage!$C$5:$C$11,0),MATCH(UsagePerHour!QC$4,Usage!$D$3:$ABF$3,0)),"")</f>
        <v>0</v>
      </c>
      <c r="QD46" s="6">
        <f>IFERROR(INDEX(Sales!$D$5:$ABF$18,MATCH(UsagePerHour!$B46,Sales!$C$5:$C$18,0),MATCH(UsagePerHour!QD$4,Sales!$D$3:$ABF$3,0))/QD$2*INDEX(Usage!$D$5:$ABF$11,MATCH(UsagePerHour!$B$36,Usage!$C$5:$C$11,0),MATCH(UsagePerHour!QD$4,Usage!$D$3:$ABF$3,0)),"")</f>
        <v>2.8603774162495741</v>
      </c>
      <c r="QE46" s="6">
        <f>IFERROR(INDEX(Sales!$D$5:$ABF$18,MATCH(UsagePerHour!$B46,Sales!$C$5:$C$18,0),MATCH(UsagePerHour!QE$4,Sales!$D$3:$ABF$3,0))/QE$2*INDEX(Usage!$D$5:$ABF$11,MATCH(UsagePerHour!$B$36,Usage!$C$5:$C$11,0),MATCH(UsagePerHour!QE$4,Usage!$D$3:$ABF$3,0)),"")</f>
        <v>4.1110898907983957</v>
      </c>
      <c r="QF46" s="6">
        <f>IFERROR(INDEX(Sales!$D$5:$ABF$18,MATCH(UsagePerHour!$B46,Sales!$C$5:$C$18,0),MATCH(UsagePerHour!QF$4,Sales!$D$3:$ABF$3,0))/QF$2*INDEX(Usage!$D$5:$ABF$11,MATCH(UsagePerHour!$B$36,Usage!$C$5:$C$11,0),MATCH(UsagePerHour!QF$4,Usage!$D$3:$ABF$3,0)),"")</f>
        <v>6.6281774518076189</v>
      </c>
      <c r="QG46" s="6">
        <f>IFERROR(INDEX(Sales!$D$5:$ABF$18,MATCH(UsagePerHour!$B46,Sales!$C$5:$C$18,0),MATCH(UsagePerHour!QG$4,Sales!$D$3:$ABF$3,0))/QG$2*INDEX(Usage!$D$5:$ABF$11,MATCH(UsagePerHour!$B$36,Usage!$C$5:$C$11,0),MATCH(UsagePerHour!QG$4,Usage!$D$3:$ABF$3,0)),"")</f>
        <v>19.953198545212295</v>
      </c>
      <c r="QH46" s="6">
        <f>IFERROR(INDEX(Sales!$D$5:$ABF$18,MATCH(UsagePerHour!$B46,Sales!$C$5:$C$18,0),MATCH(UsagePerHour!QH$4,Sales!$D$3:$ABF$3,0))/QH$2*INDEX(Usage!$D$5:$ABF$11,MATCH(UsagePerHour!$B$36,Usage!$C$5:$C$11,0),MATCH(UsagePerHour!QH$4,Usage!$D$3:$ABF$3,0)),"")</f>
        <v>23.689040014777273</v>
      </c>
      <c r="QI46" s="6">
        <f>IFERROR(INDEX(Sales!$D$5:$ABF$18,MATCH(UsagePerHour!$B46,Sales!$C$5:$C$18,0),MATCH(UsagePerHour!QI$4,Sales!$D$3:$ABF$3,0))/QI$2*INDEX(Usage!$D$5:$ABF$11,MATCH(UsagePerHour!$B$36,Usage!$C$5:$C$11,0),MATCH(UsagePerHour!QI$4,Usage!$D$3:$ABF$3,0)),"")</f>
        <v>2.5804526209882295</v>
      </c>
      <c r="QJ46" s="6">
        <f>IFERROR(INDEX(Sales!$D$5:$ABF$18,MATCH(UsagePerHour!$B46,Sales!$C$5:$C$18,0),MATCH(UsagePerHour!QJ$4,Sales!$D$3:$ABF$3,0))/QJ$2*INDEX(Usage!$D$5:$ABF$11,MATCH(UsagePerHour!$B$36,Usage!$C$5:$C$11,0),MATCH(UsagePerHour!QJ$4,Usage!$D$3:$ABF$3,0)),"")</f>
        <v>1.1420255529441479</v>
      </c>
      <c r="QK46" s="6">
        <f>IFERROR(INDEX(Sales!$D$5:$ABF$18,MATCH(UsagePerHour!$B46,Sales!$C$5:$C$18,0),MATCH(UsagePerHour!QK$4,Sales!$D$3:$ABF$3,0))/QK$2*INDEX(Usage!$D$5:$ABF$11,MATCH(UsagePerHour!$B$36,Usage!$C$5:$C$11,0),MATCH(UsagePerHour!QK$4,Usage!$D$3:$ABF$3,0)),"")</f>
        <v>20.40595389866407</v>
      </c>
      <c r="QL46" s="6">
        <f>IFERROR(INDEX(Sales!$D$5:$ABF$18,MATCH(UsagePerHour!$B46,Sales!$C$5:$C$18,0),MATCH(UsagePerHour!QL$4,Sales!$D$3:$ABF$3,0))/QL$2*INDEX(Usage!$D$5:$ABF$11,MATCH(UsagePerHour!$B$36,Usage!$C$5:$C$11,0),MATCH(UsagePerHour!QL$4,Usage!$D$3:$ABF$3,0)),"")</f>
        <v>2.9099997964604731</v>
      </c>
      <c r="QM46" s="6">
        <f>IFERROR(INDEX(Sales!$D$5:$ABF$18,MATCH(UsagePerHour!$B46,Sales!$C$5:$C$18,0),MATCH(UsagePerHour!QM$4,Sales!$D$3:$ABF$3,0))/QM$2*INDEX(Usage!$D$5:$ABF$11,MATCH(UsagePerHour!$B$36,Usage!$C$5:$C$11,0),MATCH(UsagePerHour!QM$4,Usage!$D$3:$ABF$3,0)),"")</f>
        <v>2.4472802179446052</v>
      </c>
      <c r="QN46" s="6">
        <f>IFERROR(INDEX(Sales!$D$5:$ABF$18,MATCH(UsagePerHour!$B46,Sales!$C$5:$C$18,0),MATCH(UsagePerHour!QN$4,Sales!$D$3:$ABF$3,0))/QN$2*INDEX(Usage!$D$5:$ABF$11,MATCH(UsagePerHour!$B$36,Usage!$C$5:$C$11,0),MATCH(UsagePerHour!QN$4,Usage!$D$3:$ABF$3,0)),"")</f>
        <v>5.9796649346241866</v>
      </c>
      <c r="QO46" s="6">
        <f>IFERROR(INDEX(Sales!$D$5:$ABF$18,MATCH(UsagePerHour!$B46,Sales!$C$5:$C$18,0),MATCH(UsagePerHour!QO$4,Sales!$D$3:$ABF$3,0))/QO$2*INDEX(Usage!$D$5:$ABF$11,MATCH(UsagePerHour!$B$36,Usage!$C$5:$C$11,0),MATCH(UsagePerHour!QO$4,Usage!$D$3:$ABF$3,0)),"")</f>
        <v>1.6552898231831488</v>
      </c>
      <c r="QP46" s="6">
        <f>IFERROR(INDEX(Sales!$D$5:$ABF$18,MATCH(UsagePerHour!$B46,Sales!$C$5:$C$18,0),MATCH(UsagePerHour!QP$4,Sales!$D$3:$ABF$3,0))/QP$2*INDEX(Usage!$D$5:$ABF$11,MATCH(UsagePerHour!$B$36,Usage!$C$5:$C$11,0),MATCH(UsagePerHour!QP$4,Usage!$D$3:$ABF$3,0)),"")</f>
        <v>9.879259148769572</v>
      </c>
      <c r="QQ46" s="6">
        <f>IFERROR(INDEX(Sales!$D$5:$ABF$18,MATCH(UsagePerHour!$B46,Sales!$C$5:$C$18,0),MATCH(UsagePerHour!QQ$4,Sales!$D$3:$ABF$3,0))/QQ$2*INDEX(Usage!$D$5:$ABF$11,MATCH(UsagePerHour!$B$36,Usage!$C$5:$C$11,0),MATCH(UsagePerHour!QQ$4,Usage!$D$3:$ABF$3,0)),"")</f>
        <v>1.8234789128314426</v>
      </c>
      <c r="QR46" s="6">
        <f>IFERROR(INDEX(Sales!$D$5:$ABF$18,MATCH(UsagePerHour!$B46,Sales!$C$5:$C$18,0),MATCH(UsagePerHour!QR$4,Sales!$D$3:$ABF$3,0))/QR$2*INDEX(Usage!$D$5:$ABF$11,MATCH(UsagePerHour!$B$36,Usage!$C$5:$C$11,0),MATCH(UsagePerHour!QR$4,Usage!$D$3:$ABF$3,0)),"")</f>
        <v>0</v>
      </c>
      <c r="QS46" s="6">
        <f>IFERROR(INDEX(Sales!$D$5:$ABF$18,MATCH(UsagePerHour!$B46,Sales!$C$5:$C$18,0),MATCH(UsagePerHour!QS$4,Sales!$D$3:$ABF$3,0))/QS$2*INDEX(Usage!$D$5:$ABF$11,MATCH(UsagePerHour!$B$36,Usage!$C$5:$C$11,0),MATCH(UsagePerHour!QS$4,Usage!$D$3:$ABF$3,0)),"")</f>
        <v>0.3291225717484676</v>
      </c>
      <c r="QT46" s="6">
        <f>IFERROR(INDEX(Sales!$D$5:$ABF$18,MATCH(UsagePerHour!$B46,Sales!$C$5:$C$18,0),MATCH(UsagePerHour!QT$4,Sales!$D$3:$ABF$3,0))/QT$2*INDEX(Usage!$D$5:$ABF$11,MATCH(UsagePerHour!$B$36,Usage!$C$5:$C$11,0),MATCH(UsagePerHour!QT$4,Usage!$D$3:$ABF$3,0)),"")</f>
        <v>1.8151846957997435</v>
      </c>
      <c r="QU46" s="6">
        <f>IFERROR(INDEX(Sales!$D$5:$ABF$18,MATCH(UsagePerHour!$B46,Sales!$C$5:$C$18,0),MATCH(UsagePerHour!QU$4,Sales!$D$3:$ABF$3,0))/QU$2*INDEX(Usage!$D$5:$ABF$11,MATCH(UsagePerHour!$B$36,Usage!$C$5:$C$11,0),MATCH(UsagePerHour!QU$4,Usage!$D$3:$ABF$3,0)),"")</f>
        <v>2.529033693921853</v>
      </c>
      <c r="QV46" s="6">
        <f>IFERROR(INDEX(Sales!$D$5:$ABF$18,MATCH(UsagePerHour!$B46,Sales!$C$5:$C$18,0),MATCH(UsagePerHour!QV$4,Sales!$D$3:$ABF$3,0))/QV$2*INDEX(Usage!$D$5:$ABF$11,MATCH(UsagePerHour!$B$36,Usage!$C$5:$C$11,0),MATCH(UsagePerHour!QV$4,Usage!$D$3:$ABF$3,0)),"")</f>
        <v>2.7877755623973268</v>
      </c>
      <c r="QW46" s="6">
        <f>IFERROR(INDEX(Sales!$D$5:$ABF$18,MATCH(UsagePerHour!$B46,Sales!$C$5:$C$18,0),MATCH(UsagePerHour!QW$4,Sales!$D$3:$ABF$3,0))/QW$2*INDEX(Usage!$D$5:$ABF$11,MATCH(UsagePerHour!$B$36,Usage!$C$5:$C$11,0),MATCH(UsagePerHour!QW$4,Usage!$D$3:$ABF$3,0)),"")</f>
        <v>6.1474290554695594</v>
      </c>
      <c r="QX46" s="6">
        <f>IFERROR(INDEX(Sales!$D$5:$ABF$18,MATCH(UsagePerHour!$B46,Sales!$C$5:$C$18,0),MATCH(UsagePerHour!QX$4,Sales!$D$3:$ABF$3,0))/QX$2*INDEX(Usage!$D$5:$ABF$11,MATCH(UsagePerHour!$B$36,Usage!$C$5:$C$11,0),MATCH(UsagePerHour!QX$4,Usage!$D$3:$ABF$3,0)),"")</f>
        <v>1.9475505931612003</v>
      </c>
      <c r="QY46" s="6">
        <f>IFERROR(INDEX(Sales!$D$5:$ABF$18,MATCH(UsagePerHour!$B46,Sales!$C$5:$C$18,0),MATCH(UsagePerHour!QY$4,Sales!$D$3:$ABF$3,0))/QY$2*INDEX(Usage!$D$5:$ABF$11,MATCH(UsagePerHour!$B$36,Usage!$C$5:$C$11,0),MATCH(UsagePerHour!QY$4,Usage!$D$3:$ABF$3,0)),"")</f>
        <v>18.41929775315181</v>
      </c>
      <c r="QZ46" s="6">
        <f>IFERROR(INDEX(Sales!$D$5:$ABF$18,MATCH(UsagePerHour!$B46,Sales!$C$5:$C$18,0),MATCH(UsagePerHour!QZ$4,Sales!$D$3:$ABF$3,0))/QZ$2*INDEX(Usage!$D$5:$ABF$11,MATCH(UsagePerHour!$B$36,Usage!$C$5:$C$11,0),MATCH(UsagePerHour!QZ$4,Usage!$D$3:$ABF$3,0)),"")</f>
        <v>3.9242988772183578</v>
      </c>
      <c r="RA46" s="6">
        <f>IFERROR(INDEX(Sales!$D$5:$ABF$18,MATCH(UsagePerHour!$B46,Sales!$C$5:$C$18,0),MATCH(UsagePerHour!RA$4,Sales!$D$3:$ABF$3,0))/RA$2*INDEX(Usage!$D$5:$ABF$11,MATCH(UsagePerHour!$B$36,Usage!$C$5:$C$11,0),MATCH(UsagePerHour!RA$4,Usage!$D$3:$ABF$3,0)),"")</f>
        <v>5.1234579528202611</v>
      </c>
      <c r="RB46" s="6">
        <f>IFERROR(INDEX(Sales!$D$5:$ABF$18,MATCH(UsagePerHour!$B46,Sales!$C$5:$C$18,0),MATCH(UsagePerHour!RB$4,Sales!$D$3:$ABF$3,0))/RB$2*INDEX(Usage!$D$5:$ABF$11,MATCH(UsagePerHour!$B$36,Usage!$C$5:$C$11,0),MATCH(UsagePerHour!RB$4,Usage!$D$3:$ABF$3,0)),"")</f>
        <v>6.9084748040528536</v>
      </c>
      <c r="RC46" s="6">
        <f>IFERROR(INDEX(Sales!$D$5:$ABF$18,MATCH(UsagePerHour!$B46,Sales!$C$5:$C$18,0),MATCH(UsagePerHour!RC$4,Sales!$D$3:$ABF$3,0))/RC$2*INDEX(Usage!$D$5:$ABF$11,MATCH(UsagePerHour!$B$36,Usage!$C$5:$C$11,0),MATCH(UsagePerHour!RC$4,Usage!$D$3:$ABF$3,0)),"")</f>
        <v>4.5994982084056142</v>
      </c>
      <c r="RD46" s="6">
        <f>IFERROR(INDEX(Sales!$D$5:$ABF$18,MATCH(UsagePerHour!$B46,Sales!$C$5:$C$18,0),MATCH(UsagePerHour!RD$4,Sales!$D$3:$ABF$3,0))/RD$2*INDEX(Usage!$D$5:$ABF$11,MATCH(UsagePerHour!$B$36,Usage!$C$5:$C$11,0),MATCH(UsagePerHour!RD$4,Usage!$D$3:$ABF$3,0)),"")</f>
        <v>3.535130466340386</v>
      </c>
      <c r="RE46" s="6">
        <f>IFERROR(INDEX(Sales!$D$5:$ABF$18,MATCH(UsagePerHour!$B46,Sales!$C$5:$C$18,0),MATCH(UsagePerHour!RE$4,Sales!$D$3:$ABF$3,0))/RE$2*INDEX(Usage!$D$5:$ABF$11,MATCH(UsagePerHour!$B$36,Usage!$C$5:$C$11,0),MATCH(UsagePerHour!RE$4,Usage!$D$3:$ABF$3,0)),"")</f>
        <v>0</v>
      </c>
      <c r="RF46" s="6">
        <f>IFERROR(INDEX(Sales!$D$5:$ABF$18,MATCH(UsagePerHour!$B46,Sales!$C$5:$C$18,0),MATCH(UsagePerHour!RF$4,Sales!$D$3:$ABF$3,0))/RF$2*INDEX(Usage!$D$5:$ABF$11,MATCH(UsagePerHour!$B$36,Usage!$C$5:$C$11,0),MATCH(UsagePerHour!RF$4,Usage!$D$3:$ABF$3,0)),"")</f>
        <v>0</v>
      </c>
      <c r="RG46" s="6">
        <f>IFERROR(INDEX(Sales!$D$5:$ABF$18,MATCH(UsagePerHour!$B46,Sales!$C$5:$C$18,0),MATCH(UsagePerHour!RG$4,Sales!$D$3:$ABF$3,0))/RG$2*INDEX(Usage!$D$5:$ABF$11,MATCH(UsagePerHour!$B$36,Usage!$C$5:$C$11,0),MATCH(UsagePerHour!RG$4,Usage!$D$3:$ABF$3,0)),"")</f>
        <v>0.88291435733648682</v>
      </c>
      <c r="RH46" s="6">
        <f>IFERROR(INDEX(Sales!$D$5:$ABF$18,MATCH(UsagePerHour!$B46,Sales!$C$5:$C$18,0),MATCH(UsagePerHour!RH$4,Sales!$D$3:$ABF$3,0))/RH$2*INDEX(Usage!$D$5:$ABF$11,MATCH(UsagePerHour!$B$36,Usage!$C$5:$C$11,0),MATCH(UsagePerHour!RH$4,Usage!$D$3:$ABF$3,0)),"")</f>
        <v>3.5053132067995838</v>
      </c>
      <c r="RI46" s="6">
        <f>IFERROR(INDEX(Sales!$D$5:$ABF$18,MATCH(UsagePerHour!$B46,Sales!$C$5:$C$18,0),MATCH(UsagePerHour!RI$4,Sales!$D$3:$ABF$3,0))/RI$2*INDEX(Usage!$D$5:$ABF$11,MATCH(UsagePerHour!$B$36,Usage!$C$5:$C$11,0),MATCH(UsagePerHour!RI$4,Usage!$D$3:$ABF$3,0)),"")</f>
        <v>2.3655656905293285</v>
      </c>
      <c r="RJ46" s="6">
        <f>IFERROR(INDEX(Sales!$D$5:$ABF$18,MATCH(UsagePerHour!$B46,Sales!$C$5:$C$18,0),MATCH(UsagePerHour!RJ$4,Sales!$D$3:$ABF$3,0))/RJ$2*INDEX(Usage!$D$5:$ABF$11,MATCH(UsagePerHour!$B$36,Usage!$C$5:$C$11,0),MATCH(UsagePerHour!RJ$4,Usage!$D$3:$ABF$3,0)),"")</f>
        <v>4.9098307674794173</v>
      </c>
      <c r="RK46" s="6">
        <f>IFERROR(INDEX(Sales!$D$5:$ABF$18,MATCH(UsagePerHour!$B46,Sales!$C$5:$C$18,0),MATCH(UsagePerHour!RK$4,Sales!$D$3:$ABF$3,0))/RK$2*INDEX(Usage!$D$5:$ABF$11,MATCH(UsagePerHour!$B$36,Usage!$C$5:$C$11,0),MATCH(UsagePerHour!RK$4,Usage!$D$3:$ABF$3,0)),"")</f>
        <v>5.7589958088245909</v>
      </c>
      <c r="RL46" s="6">
        <f>IFERROR(INDEX(Sales!$D$5:$ABF$18,MATCH(UsagePerHour!$B46,Sales!$C$5:$C$18,0),MATCH(UsagePerHour!RL$4,Sales!$D$3:$ABF$3,0))/RL$2*INDEX(Usage!$D$5:$ABF$11,MATCH(UsagePerHour!$B$36,Usage!$C$5:$C$11,0),MATCH(UsagePerHour!RL$4,Usage!$D$3:$ABF$3,0)),"")</f>
        <v>0.53390352872875879</v>
      </c>
      <c r="RM46" s="6">
        <f>IFERROR(INDEX(Sales!$D$5:$ABF$18,MATCH(UsagePerHour!$B46,Sales!$C$5:$C$18,0),MATCH(UsagePerHour!RM$4,Sales!$D$3:$ABF$3,0))/RM$2*INDEX(Usage!$D$5:$ABF$11,MATCH(UsagePerHour!$B$36,Usage!$C$5:$C$11,0),MATCH(UsagePerHour!RM$4,Usage!$D$3:$ABF$3,0)),"")</f>
        <v>3.4208200493148735</v>
      </c>
      <c r="RN46" s="6">
        <f>IFERROR(INDEX(Sales!$D$5:$ABF$18,MATCH(UsagePerHour!$B46,Sales!$C$5:$C$18,0),MATCH(UsagePerHour!RN$4,Sales!$D$3:$ABF$3,0))/RN$2*INDEX(Usage!$D$5:$ABF$11,MATCH(UsagePerHour!$B$36,Usage!$C$5:$C$11,0),MATCH(UsagePerHour!RN$4,Usage!$D$3:$ABF$3,0)),"")</f>
        <v>1.8580559841304827</v>
      </c>
      <c r="RO46" s="6">
        <f>IFERROR(INDEX(Sales!$D$5:$ABF$18,MATCH(UsagePerHour!$B46,Sales!$C$5:$C$18,0),MATCH(UsagePerHour!RO$4,Sales!$D$3:$ABF$3,0))/RO$2*INDEX(Usage!$D$5:$ABF$11,MATCH(UsagePerHour!$B$36,Usage!$C$5:$C$11,0),MATCH(UsagePerHour!RO$4,Usage!$D$3:$ABF$3,0)),"")</f>
        <v>9.6802697437041232</v>
      </c>
      <c r="RP46" s="6">
        <f>IFERROR(INDEX(Sales!$D$5:$ABF$18,MATCH(UsagePerHour!$B46,Sales!$C$5:$C$18,0),MATCH(UsagePerHour!RP$4,Sales!$D$3:$ABF$3,0))/RP$2*INDEX(Usage!$D$5:$ABF$11,MATCH(UsagePerHour!$B$36,Usage!$C$5:$C$11,0),MATCH(UsagePerHour!RP$4,Usage!$D$3:$ABF$3,0)),"")</f>
        <v>0.92496410612797042</v>
      </c>
      <c r="RQ46" s="6">
        <f>IFERROR(INDEX(Sales!$D$5:$ABF$18,MATCH(UsagePerHour!$B46,Sales!$C$5:$C$18,0),MATCH(UsagePerHour!RQ$4,Sales!$D$3:$ABF$3,0))/RQ$2*INDEX(Usage!$D$5:$ABF$11,MATCH(UsagePerHour!$B$36,Usage!$C$5:$C$11,0),MATCH(UsagePerHour!RQ$4,Usage!$D$3:$ABF$3,0)),"")</f>
        <v>2.0797410613179976</v>
      </c>
      <c r="RR46" s="6">
        <f>IFERROR(INDEX(Sales!$D$5:$ABF$18,MATCH(UsagePerHour!$B46,Sales!$C$5:$C$18,0),MATCH(UsagePerHour!RR$4,Sales!$D$3:$ABF$3,0))/RR$2*INDEX(Usage!$D$5:$ABF$11,MATCH(UsagePerHour!$B$36,Usage!$C$5:$C$11,0),MATCH(UsagePerHour!RR$4,Usage!$D$3:$ABF$3,0)),"")</f>
        <v>1.9340303190183823</v>
      </c>
      <c r="RS46" s="6">
        <f>IFERROR(INDEX(Sales!$D$5:$ABF$18,MATCH(UsagePerHour!$B46,Sales!$C$5:$C$18,0),MATCH(UsagePerHour!RS$4,Sales!$D$3:$ABF$3,0))/RS$2*INDEX(Usage!$D$5:$ABF$11,MATCH(UsagePerHour!$B$36,Usage!$C$5:$C$11,0),MATCH(UsagePerHour!RS$4,Usage!$D$3:$ABF$3,0)),"")</f>
        <v>5.2352337681371832</v>
      </c>
      <c r="RT46" s="6">
        <f>IFERROR(INDEX(Sales!$D$5:$ABF$18,MATCH(UsagePerHour!$B46,Sales!$C$5:$C$18,0),MATCH(UsagePerHour!RT$4,Sales!$D$3:$ABF$3,0))/RT$2*INDEX(Usage!$D$5:$ABF$11,MATCH(UsagePerHour!$B$36,Usage!$C$5:$C$11,0),MATCH(UsagePerHour!RT$4,Usage!$D$3:$ABF$3,0)),"")</f>
        <v>1.4319047561462277</v>
      </c>
      <c r="RU46" s="6">
        <f>IFERROR(INDEX(Sales!$D$5:$ABF$18,MATCH(UsagePerHour!$B46,Sales!$C$5:$C$18,0),MATCH(UsagePerHour!RU$4,Sales!$D$3:$ABF$3,0))/RU$2*INDEX(Usage!$D$5:$ABF$11,MATCH(UsagePerHour!$B$36,Usage!$C$5:$C$11,0),MATCH(UsagePerHour!RU$4,Usage!$D$3:$ABF$3,0)),"")</f>
        <v>1.4037214479622726</v>
      </c>
      <c r="RV46" s="6">
        <f>IFERROR(INDEX(Sales!$D$5:$ABF$18,MATCH(UsagePerHour!$B46,Sales!$C$5:$C$18,0),MATCH(UsagePerHour!RV$4,Sales!$D$3:$ABF$3,0))/RV$2*INDEX(Usage!$D$5:$ABF$11,MATCH(UsagePerHour!$B$36,Usage!$C$5:$C$11,0),MATCH(UsagePerHour!RV$4,Usage!$D$3:$ABF$3,0)),"")</f>
        <v>12.571219172311313</v>
      </c>
      <c r="RW46" s="6">
        <f>IFERROR(INDEX(Sales!$D$5:$ABF$18,MATCH(UsagePerHour!$B46,Sales!$C$5:$C$18,0),MATCH(UsagePerHour!RW$4,Sales!$D$3:$ABF$3,0))/RW$2*INDEX(Usage!$D$5:$ABF$11,MATCH(UsagePerHour!$B$36,Usage!$C$5:$C$11,0),MATCH(UsagePerHour!RW$4,Usage!$D$3:$ABF$3,0)),"")</f>
        <v>3.3723480393954719</v>
      </c>
      <c r="RX46" s="6">
        <f>IFERROR(INDEX(Sales!$D$5:$ABF$18,MATCH(UsagePerHour!$B46,Sales!$C$5:$C$18,0),MATCH(UsagePerHour!RX$4,Sales!$D$3:$ABF$3,0))/RX$2*INDEX(Usage!$D$5:$ABF$11,MATCH(UsagePerHour!$B$36,Usage!$C$5:$C$11,0),MATCH(UsagePerHour!RX$4,Usage!$D$3:$ABF$3,0)),"")</f>
        <v>5.370296564095784</v>
      </c>
      <c r="RY46" s="6">
        <f>IFERROR(INDEX(Sales!$D$5:$ABF$18,MATCH(UsagePerHour!$B46,Sales!$C$5:$C$18,0),MATCH(UsagePerHour!RY$4,Sales!$D$3:$ABF$3,0))/RY$2*INDEX(Usage!$D$5:$ABF$11,MATCH(UsagePerHour!$B$36,Usage!$C$5:$C$11,0),MATCH(UsagePerHour!RY$4,Usage!$D$3:$ABF$3,0)),"")</f>
        <v>6.6229017987936851</v>
      </c>
      <c r="RZ46" s="6">
        <f>IFERROR(INDEX(Sales!$D$5:$ABF$18,MATCH(UsagePerHour!$B46,Sales!$C$5:$C$18,0),MATCH(UsagePerHour!RZ$4,Sales!$D$3:$ABF$3,0))/RZ$2*INDEX(Usage!$D$5:$ABF$11,MATCH(UsagePerHour!$B$36,Usage!$C$5:$C$11,0),MATCH(UsagePerHour!RZ$4,Usage!$D$3:$ABF$3,0)),"")</f>
        <v>11.168613161485125</v>
      </c>
      <c r="SA46" s="6">
        <f>IFERROR(INDEX(Sales!$D$5:$ABF$18,MATCH(UsagePerHour!$B46,Sales!$C$5:$C$18,0),MATCH(UsagePerHour!SA$4,Sales!$D$3:$ABF$3,0))/SA$2*INDEX(Usage!$D$5:$ABF$11,MATCH(UsagePerHour!$B$36,Usage!$C$5:$C$11,0),MATCH(UsagePerHour!SA$4,Usage!$D$3:$ABF$3,0)),"")</f>
        <v>12.328672813090593</v>
      </c>
      <c r="SB46" s="6">
        <f>IFERROR(INDEX(Sales!$D$5:$ABF$18,MATCH(UsagePerHour!$B46,Sales!$C$5:$C$18,0),MATCH(UsagePerHour!SB$4,Sales!$D$3:$ABF$3,0))/SB$2*INDEX(Usage!$D$5:$ABF$11,MATCH(UsagePerHour!$B$36,Usage!$C$5:$C$11,0),MATCH(UsagePerHour!SB$4,Usage!$D$3:$ABF$3,0)),"")</f>
        <v>1.0161963958525653</v>
      </c>
      <c r="SC46" s="6">
        <f>IFERROR(INDEX(Sales!$D$5:$ABF$18,MATCH(UsagePerHour!$B46,Sales!$C$5:$C$18,0),MATCH(UsagePerHour!SC$4,Sales!$D$3:$ABF$3,0))/SC$2*INDEX(Usage!$D$5:$ABF$11,MATCH(UsagePerHour!$B$36,Usage!$C$5:$C$11,0),MATCH(UsagePerHour!SC$4,Usage!$D$3:$ABF$3,0)),"")</f>
        <v>5.3117091542899066</v>
      </c>
      <c r="SD46" s="6">
        <f>IFERROR(INDEX(Sales!$D$5:$ABF$18,MATCH(UsagePerHour!$B46,Sales!$C$5:$C$18,0),MATCH(UsagePerHour!SD$4,Sales!$D$3:$ABF$3,0))/SD$2*INDEX(Usage!$D$5:$ABF$11,MATCH(UsagePerHour!$B$36,Usage!$C$5:$C$11,0),MATCH(UsagePerHour!SD$4,Usage!$D$3:$ABF$3,0)),"")</f>
        <v>2.3472928267804454</v>
      </c>
      <c r="SE46" s="6">
        <f>IFERROR(INDEX(Sales!$D$5:$ABF$18,MATCH(UsagePerHour!$B46,Sales!$C$5:$C$18,0),MATCH(UsagePerHour!SE$4,Sales!$D$3:$ABF$3,0))/SE$2*INDEX(Usage!$D$5:$ABF$11,MATCH(UsagePerHour!$B$36,Usage!$C$5:$C$11,0),MATCH(UsagePerHour!SE$4,Usage!$D$3:$ABF$3,0)),"")</f>
        <v>3.4258527950148041</v>
      </c>
      <c r="SF46" s="6">
        <f>IFERROR(INDEX(Sales!$D$5:$ABF$18,MATCH(UsagePerHour!$B46,Sales!$C$5:$C$18,0),MATCH(UsagePerHour!SF$4,Sales!$D$3:$ABF$3,0))/SF$2*INDEX(Usage!$D$5:$ABF$11,MATCH(UsagePerHour!$B$36,Usage!$C$5:$C$11,0),MATCH(UsagePerHour!SF$4,Usage!$D$3:$ABF$3,0)),"")</f>
        <v>3.9935488697295867</v>
      </c>
      <c r="SG46" s="6" t="str">
        <f>IFERROR(INDEX(Sales!$D$5:$ABF$18,MATCH(UsagePerHour!$B46,Sales!$C$5:$C$18,0),MATCH(UsagePerHour!SG$4,Sales!$D$3:$ABF$3,0))/SG$2*INDEX(Usage!$D$5:$ABF$11,MATCH(UsagePerHour!$B$36,Usage!$C$5:$C$11,0),MATCH(UsagePerHour!SG$4,Usage!$D$3:$ABF$3,0)),"")</f>
        <v/>
      </c>
      <c r="SH46" s="6" t="str">
        <f>IFERROR(INDEX(Sales!$D$5:$ABF$18,MATCH(UsagePerHour!$B46,Sales!$C$5:$C$18,0),MATCH(UsagePerHour!SH$4,Sales!$D$3:$ABF$3,0))/SH$2*INDEX(Usage!$D$5:$ABF$11,MATCH(UsagePerHour!$B$36,Usage!$C$5:$C$11,0),MATCH(UsagePerHour!SH$4,Usage!$D$3:$ABF$3,0)),"")</f>
        <v/>
      </c>
      <c r="SI46" s="6" t="str">
        <f>IFERROR(INDEX(Sales!$D$5:$ABF$18,MATCH(UsagePerHour!$B46,Sales!$C$5:$C$18,0),MATCH(UsagePerHour!SI$4,Sales!$D$3:$ABF$3,0))/SI$2*INDEX(Usage!$D$5:$ABF$11,MATCH(UsagePerHour!$B$36,Usage!$C$5:$C$11,0),MATCH(UsagePerHour!SI$4,Usage!$D$3:$ABF$3,0)),"")</f>
        <v/>
      </c>
      <c r="SJ46" s="6" t="str">
        <f>IFERROR(INDEX(Sales!$D$5:$ABF$18,MATCH(UsagePerHour!$B46,Sales!$C$5:$C$18,0),MATCH(UsagePerHour!SJ$4,Sales!$D$3:$ABF$3,0))/SJ$2*INDEX(Usage!$D$5:$ABF$11,MATCH(UsagePerHour!$B$36,Usage!$C$5:$C$11,0),MATCH(UsagePerHour!SJ$4,Usage!$D$3:$ABF$3,0)),"")</f>
        <v/>
      </c>
      <c r="SK46" s="6" t="str">
        <f>IFERROR(INDEX(Sales!$D$5:$ABF$18,MATCH(UsagePerHour!$B46,Sales!$C$5:$C$18,0),MATCH(UsagePerHour!SK$4,Sales!$D$3:$ABF$3,0))/SK$2*INDEX(Usage!$D$5:$ABF$11,MATCH(UsagePerHour!$B$36,Usage!$C$5:$C$11,0),MATCH(UsagePerHour!SK$4,Usage!$D$3:$ABF$3,0)),"")</f>
        <v/>
      </c>
      <c r="SL46" s="6" t="str">
        <f>IFERROR(INDEX(Sales!$D$5:$ABF$18,MATCH(UsagePerHour!$B46,Sales!$C$5:$C$18,0),MATCH(UsagePerHour!SL$4,Sales!$D$3:$ABF$3,0))/SL$2*INDEX(Usage!$D$5:$ABF$11,MATCH(UsagePerHour!$B$36,Usage!$C$5:$C$11,0),MATCH(UsagePerHour!SL$4,Usage!$D$3:$ABF$3,0)),"")</f>
        <v/>
      </c>
      <c r="SM46" s="6" t="str">
        <f>IFERROR(INDEX(Sales!$D$5:$ABF$18,MATCH(UsagePerHour!$B46,Sales!$C$5:$C$18,0),MATCH(UsagePerHour!SM$4,Sales!$D$3:$ABF$3,0))/SM$2*INDEX(Usage!$D$5:$ABF$11,MATCH(UsagePerHour!$B$36,Usage!$C$5:$C$11,0),MATCH(UsagePerHour!SM$4,Usage!$D$3:$ABF$3,0)),"")</f>
        <v/>
      </c>
      <c r="SN46" s="6" t="str">
        <f>IFERROR(INDEX(Sales!$D$5:$ABF$18,MATCH(UsagePerHour!$B46,Sales!$C$5:$C$18,0),MATCH(UsagePerHour!SN$4,Sales!$D$3:$ABF$3,0))/SN$2*INDEX(Usage!$D$5:$ABF$11,MATCH(UsagePerHour!$B$36,Usage!$C$5:$C$11,0),MATCH(UsagePerHour!SN$4,Usage!$D$3:$ABF$3,0)),"")</f>
        <v/>
      </c>
      <c r="SO46" s="6" t="str">
        <f>IFERROR(INDEX(Sales!$D$5:$ABF$18,MATCH(UsagePerHour!$B46,Sales!$C$5:$C$18,0),MATCH(UsagePerHour!SO$4,Sales!$D$3:$ABF$3,0))/SO$2*INDEX(Usage!$D$5:$ABF$11,MATCH(UsagePerHour!$B$36,Usage!$C$5:$C$11,0),MATCH(UsagePerHour!SO$4,Usage!$D$3:$ABF$3,0)),"")</f>
        <v/>
      </c>
      <c r="SP46" s="6" t="str">
        <f>IFERROR(INDEX(Sales!$D$5:$ABF$18,MATCH(UsagePerHour!$B46,Sales!$C$5:$C$18,0),MATCH(UsagePerHour!SP$4,Sales!$D$3:$ABF$3,0))/SP$2*INDEX(Usage!$D$5:$ABF$11,MATCH(UsagePerHour!$B$36,Usage!$C$5:$C$11,0),MATCH(UsagePerHour!SP$4,Usage!$D$3:$ABF$3,0)),"")</f>
        <v/>
      </c>
      <c r="SQ46" s="6" t="str">
        <f>IFERROR(INDEX(Sales!$D$5:$ABF$18,MATCH(UsagePerHour!$B46,Sales!$C$5:$C$18,0),MATCH(UsagePerHour!SQ$4,Sales!$D$3:$ABF$3,0))/SQ$2*INDEX(Usage!$D$5:$ABF$11,MATCH(UsagePerHour!$B$36,Usage!$C$5:$C$11,0),MATCH(UsagePerHour!SQ$4,Usage!$D$3:$ABF$3,0)),"")</f>
        <v/>
      </c>
      <c r="SR46" s="6" t="str">
        <f>IFERROR(INDEX(Sales!$D$5:$ABF$18,MATCH(UsagePerHour!$B46,Sales!$C$5:$C$18,0),MATCH(UsagePerHour!SR$4,Sales!$D$3:$ABF$3,0))/SR$2*INDEX(Usage!$D$5:$ABF$11,MATCH(UsagePerHour!$B$36,Usage!$C$5:$C$11,0),MATCH(UsagePerHour!SR$4,Usage!$D$3:$ABF$3,0)),"")</f>
        <v/>
      </c>
      <c r="SS46" s="6" t="str">
        <f>IFERROR(INDEX(Sales!$D$5:$ABF$18,MATCH(UsagePerHour!$B46,Sales!$C$5:$C$18,0),MATCH(UsagePerHour!SS$4,Sales!$D$3:$ABF$3,0))/SS$2*INDEX(Usage!$D$5:$ABF$11,MATCH(UsagePerHour!$B$36,Usage!$C$5:$C$11,0),MATCH(UsagePerHour!SS$4,Usage!$D$3:$ABF$3,0)),"")</f>
        <v/>
      </c>
      <c r="ST46" s="6" t="str">
        <f>IFERROR(INDEX(Sales!$D$5:$ABF$18,MATCH(UsagePerHour!$B46,Sales!$C$5:$C$18,0),MATCH(UsagePerHour!ST$4,Sales!$D$3:$ABF$3,0))/ST$2*INDEX(Usage!$D$5:$ABF$11,MATCH(UsagePerHour!$B$36,Usage!$C$5:$C$11,0),MATCH(UsagePerHour!ST$4,Usage!$D$3:$ABF$3,0)),"")</f>
        <v/>
      </c>
      <c r="SU46" s="6" t="str">
        <f>IFERROR(INDEX(Sales!$D$5:$ABF$18,MATCH(UsagePerHour!$B46,Sales!$C$5:$C$18,0),MATCH(UsagePerHour!SU$4,Sales!$D$3:$ABF$3,0))/SU$2*INDEX(Usage!$D$5:$ABF$11,MATCH(UsagePerHour!$B$36,Usage!$C$5:$C$11,0),MATCH(UsagePerHour!SU$4,Usage!$D$3:$ABF$3,0)),"")</f>
        <v/>
      </c>
      <c r="SV46" s="6" t="str">
        <f>IFERROR(INDEX(Sales!$D$5:$ABF$18,MATCH(UsagePerHour!$B46,Sales!$C$5:$C$18,0),MATCH(UsagePerHour!SV$4,Sales!$D$3:$ABF$3,0))/SV$2*INDEX(Usage!$D$5:$ABF$11,MATCH(UsagePerHour!$B$36,Usage!$C$5:$C$11,0),MATCH(UsagePerHour!SV$4,Usage!$D$3:$ABF$3,0)),"")</f>
        <v/>
      </c>
      <c r="SW46" s="6" t="str">
        <f>IFERROR(INDEX(Sales!$D$5:$ABF$18,MATCH(UsagePerHour!$B46,Sales!$C$5:$C$18,0),MATCH(UsagePerHour!SW$4,Sales!$D$3:$ABF$3,0))/SW$2*INDEX(Usage!$D$5:$ABF$11,MATCH(UsagePerHour!$B$36,Usage!$C$5:$C$11,0),MATCH(UsagePerHour!SW$4,Usage!$D$3:$ABF$3,0)),"")</f>
        <v/>
      </c>
      <c r="SX46" s="6" t="str">
        <f>IFERROR(INDEX(Sales!$D$5:$ABF$18,MATCH(UsagePerHour!$B46,Sales!$C$5:$C$18,0),MATCH(UsagePerHour!SX$4,Sales!$D$3:$ABF$3,0))/SX$2*INDEX(Usage!$D$5:$ABF$11,MATCH(UsagePerHour!$B$36,Usage!$C$5:$C$11,0),MATCH(UsagePerHour!SX$4,Usage!$D$3:$ABF$3,0)),"")</f>
        <v/>
      </c>
      <c r="SY46" s="6" t="str">
        <f>IFERROR(INDEX(Sales!$D$5:$ABF$18,MATCH(UsagePerHour!$B46,Sales!$C$5:$C$18,0),MATCH(UsagePerHour!SY$4,Sales!$D$3:$ABF$3,0))/SY$2*INDEX(Usage!$D$5:$ABF$11,MATCH(UsagePerHour!$B$36,Usage!$C$5:$C$11,0),MATCH(UsagePerHour!SY$4,Usage!$D$3:$ABF$3,0)),"")</f>
        <v/>
      </c>
      <c r="SZ46" s="6" t="str">
        <f>IFERROR(INDEX(Sales!$D$5:$ABF$18,MATCH(UsagePerHour!$B46,Sales!$C$5:$C$18,0),MATCH(UsagePerHour!SZ$4,Sales!$D$3:$ABF$3,0))/SZ$2*INDEX(Usage!$D$5:$ABF$11,MATCH(UsagePerHour!$B$36,Usage!$C$5:$C$11,0),MATCH(UsagePerHour!SZ$4,Usage!$D$3:$ABF$3,0)),"")</f>
        <v/>
      </c>
      <c r="TA46" s="6" t="str">
        <f>IFERROR(INDEX(Sales!$D$5:$ABF$18,MATCH(UsagePerHour!$B46,Sales!$C$5:$C$18,0),MATCH(UsagePerHour!TA$4,Sales!$D$3:$ABF$3,0))/TA$2*INDEX(Usage!$D$5:$ABF$11,MATCH(UsagePerHour!$B$36,Usage!$C$5:$C$11,0),MATCH(UsagePerHour!TA$4,Usage!$D$3:$ABF$3,0)),"")</f>
        <v/>
      </c>
      <c r="TB46" s="6" t="str">
        <f>IFERROR(INDEX(Sales!$D$5:$ABF$18,MATCH(UsagePerHour!$B46,Sales!$C$5:$C$18,0),MATCH(UsagePerHour!TB$4,Sales!$D$3:$ABF$3,0))/TB$2*INDEX(Usage!$D$5:$ABF$11,MATCH(UsagePerHour!$B$36,Usage!$C$5:$C$11,0),MATCH(UsagePerHour!TB$4,Usage!$D$3:$ABF$3,0)),"")</f>
        <v/>
      </c>
      <c r="TC46" s="6" t="str">
        <f>IFERROR(INDEX(Sales!$D$5:$ABF$18,MATCH(UsagePerHour!$B46,Sales!$C$5:$C$18,0),MATCH(UsagePerHour!TC$4,Sales!$D$3:$ABF$3,0))/TC$2*INDEX(Usage!$D$5:$ABF$11,MATCH(UsagePerHour!$B$36,Usage!$C$5:$C$11,0),MATCH(UsagePerHour!TC$4,Usage!$D$3:$ABF$3,0)),"")</f>
        <v/>
      </c>
      <c r="TD46" s="6" t="str">
        <f>IFERROR(INDEX(Sales!$D$5:$ABF$18,MATCH(UsagePerHour!$B46,Sales!$C$5:$C$18,0),MATCH(UsagePerHour!TD$4,Sales!$D$3:$ABF$3,0))/TD$2*INDEX(Usage!$D$5:$ABF$11,MATCH(UsagePerHour!$B$36,Usage!$C$5:$C$11,0),MATCH(UsagePerHour!TD$4,Usage!$D$3:$ABF$3,0)),"")</f>
        <v/>
      </c>
      <c r="TE46" s="6" t="str">
        <f>IFERROR(INDEX(Sales!$D$5:$ABF$18,MATCH(UsagePerHour!$B46,Sales!$C$5:$C$18,0),MATCH(UsagePerHour!TE$4,Sales!$D$3:$ABF$3,0))/TE$2*INDEX(Usage!$D$5:$ABF$11,MATCH(UsagePerHour!$B$36,Usage!$C$5:$C$11,0),MATCH(UsagePerHour!TE$4,Usage!$D$3:$ABF$3,0)),"")</f>
        <v/>
      </c>
      <c r="TF46" s="6" t="str">
        <f>IFERROR(INDEX(Sales!$D$5:$ABF$18,MATCH(UsagePerHour!$B46,Sales!$C$5:$C$18,0),MATCH(UsagePerHour!TF$4,Sales!$D$3:$ABF$3,0))/TF$2*INDEX(Usage!$D$5:$ABF$11,MATCH(UsagePerHour!$B$36,Usage!$C$5:$C$11,0),MATCH(UsagePerHour!TF$4,Usage!$D$3:$ABF$3,0)),"")</f>
        <v/>
      </c>
      <c r="TG46" s="6" t="str">
        <f>IFERROR(INDEX(Sales!$D$5:$ABF$18,MATCH(UsagePerHour!$B46,Sales!$C$5:$C$18,0),MATCH(UsagePerHour!TG$4,Sales!$D$3:$ABF$3,0))/TG$2*INDEX(Usage!$D$5:$ABF$11,MATCH(UsagePerHour!$B$36,Usage!$C$5:$C$11,0),MATCH(UsagePerHour!TG$4,Usage!$D$3:$ABF$3,0)),"")</f>
        <v/>
      </c>
      <c r="TH46" s="6" t="str">
        <f>IFERROR(INDEX(Sales!$D$5:$ABF$18,MATCH(UsagePerHour!$B46,Sales!$C$5:$C$18,0),MATCH(UsagePerHour!TH$4,Sales!$D$3:$ABF$3,0))/TH$2*INDEX(Usage!$D$5:$ABF$11,MATCH(UsagePerHour!$B$36,Usage!$C$5:$C$11,0),MATCH(UsagePerHour!TH$4,Usage!$D$3:$ABF$3,0)),"")</f>
        <v/>
      </c>
      <c r="TI46" s="6" t="str">
        <f>IFERROR(INDEX(Sales!$D$5:$ABF$18,MATCH(UsagePerHour!$B46,Sales!$C$5:$C$18,0),MATCH(UsagePerHour!TI$4,Sales!$D$3:$ABF$3,0))/TI$2*INDEX(Usage!$D$5:$ABF$11,MATCH(UsagePerHour!$B$36,Usage!$C$5:$C$11,0),MATCH(UsagePerHour!TI$4,Usage!$D$3:$ABF$3,0)),"")</f>
        <v/>
      </c>
      <c r="TJ46" s="6" t="str">
        <f>IFERROR(INDEX(Sales!$D$5:$ABF$18,MATCH(UsagePerHour!$B46,Sales!$C$5:$C$18,0),MATCH(UsagePerHour!TJ$4,Sales!$D$3:$ABF$3,0))/TJ$2*INDEX(Usage!$D$5:$ABF$11,MATCH(UsagePerHour!$B$36,Usage!$C$5:$C$11,0),MATCH(UsagePerHour!TJ$4,Usage!$D$3:$ABF$3,0)),"")</f>
        <v/>
      </c>
      <c r="TK46" s="6" t="str">
        <f>IFERROR(INDEX(Sales!$D$5:$ABF$18,MATCH(UsagePerHour!$B46,Sales!$C$5:$C$18,0),MATCH(UsagePerHour!TK$4,Sales!$D$3:$ABF$3,0))/TK$2*INDEX(Usage!$D$5:$ABF$11,MATCH(UsagePerHour!$B$36,Usage!$C$5:$C$11,0),MATCH(UsagePerHour!TK$4,Usage!$D$3:$ABF$3,0)),"")</f>
        <v/>
      </c>
      <c r="TL46" s="6" t="str">
        <f>IFERROR(INDEX(Sales!$D$5:$ABF$18,MATCH(UsagePerHour!$B46,Sales!$C$5:$C$18,0),MATCH(UsagePerHour!TL$4,Sales!$D$3:$ABF$3,0))/TL$2*INDEX(Usage!$D$5:$ABF$11,MATCH(UsagePerHour!$B$36,Usage!$C$5:$C$11,0),MATCH(UsagePerHour!TL$4,Usage!$D$3:$ABF$3,0)),"")</f>
        <v/>
      </c>
      <c r="TM46" s="6" t="str">
        <f>IFERROR(INDEX(Sales!$D$5:$ABF$18,MATCH(UsagePerHour!$B46,Sales!$C$5:$C$18,0),MATCH(UsagePerHour!TM$4,Sales!$D$3:$ABF$3,0))/TM$2*INDEX(Usage!$D$5:$ABF$11,MATCH(UsagePerHour!$B$36,Usage!$C$5:$C$11,0),MATCH(UsagePerHour!TM$4,Usage!$D$3:$ABF$3,0)),"")</f>
        <v/>
      </c>
      <c r="TN46" s="6" t="str">
        <f>IFERROR(INDEX(Sales!$D$5:$ABF$18,MATCH(UsagePerHour!$B46,Sales!$C$5:$C$18,0),MATCH(UsagePerHour!TN$4,Sales!$D$3:$ABF$3,0))/TN$2*INDEX(Usage!$D$5:$ABF$11,MATCH(UsagePerHour!$B$36,Usage!$C$5:$C$11,0),MATCH(UsagePerHour!TN$4,Usage!$D$3:$ABF$3,0)),"")</f>
        <v/>
      </c>
      <c r="TO46" s="6" t="str">
        <f>IFERROR(INDEX(Sales!$D$5:$ABF$18,MATCH(UsagePerHour!$B46,Sales!$C$5:$C$18,0),MATCH(UsagePerHour!TO$4,Sales!$D$3:$ABF$3,0))/TO$2*INDEX(Usage!$D$5:$ABF$11,MATCH(UsagePerHour!$B$36,Usage!$C$5:$C$11,0),MATCH(UsagePerHour!TO$4,Usage!$D$3:$ABF$3,0)),"")</f>
        <v/>
      </c>
      <c r="TP46" s="6" t="str">
        <f>IFERROR(INDEX(Sales!$D$5:$ABF$18,MATCH(UsagePerHour!$B46,Sales!$C$5:$C$18,0),MATCH(UsagePerHour!TP$4,Sales!$D$3:$ABF$3,0))/TP$2*INDEX(Usage!$D$5:$ABF$11,MATCH(UsagePerHour!$B$36,Usage!$C$5:$C$11,0),MATCH(UsagePerHour!TP$4,Usage!$D$3:$ABF$3,0)),"")</f>
        <v/>
      </c>
      <c r="TQ46" s="6" t="str">
        <f>IFERROR(INDEX(Sales!$D$5:$ABF$18,MATCH(UsagePerHour!$B46,Sales!$C$5:$C$18,0),MATCH(UsagePerHour!TQ$4,Sales!$D$3:$ABF$3,0))/TQ$2*INDEX(Usage!$D$5:$ABF$11,MATCH(UsagePerHour!$B$36,Usage!$C$5:$C$11,0),MATCH(UsagePerHour!TQ$4,Usage!$D$3:$ABF$3,0)),"")</f>
        <v/>
      </c>
      <c r="TR46" s="6" t="str">
        <f>IFERROR(INDEX(Sales!$D$5:$ABF$18,MATCH(UsagePerHour!$B46,Sales!$C$5:$C$18,0),MATCH(UsagePerHour!TR$4,Sales!$D$3:$ABF$3,0))/TR$2*INDEX(Usage!$D$5:$ABF$11,MATCH(UsagePerHour!$B$36,Usage!$C$5:$C$11,0),MATCH(UsagePerHour!TR$4,Usage!$D$3:$ABF$3,0)),"")</f>
        <v/>
      </c>
      <c r="TS46" s="6" t="str">
        <f>IFERROR(INDEX(Sales!$D$5:$ABF$18,MATCH(UsagePerHour!$B46,Sales!$C$5:$C$18,0),MATCH(UsagePerHour!TS$4,Sales!$D$3:$ABF$3,0))/TS$2*INDEX(Usage!$D$5:$ABF$11,MATCH(UsagePerHour!$B$36,Usage!$C$5:$C$11,0),MATCH(UsagePerHour!TS$4,Usage!$D$3:$ABF$3,0)),"")</f>
        <v/>
      </c>
      <c r="TT46" s="6" t="str">
        <f>IFERROR(INDEX(Sales!$D$5:$ABF$18,MATCH(UsagePerHour!$B46,Sales!$C$5:$C$18,0),MATCH(UsagePerHour!TT$4,Sales!$D$3:$ABF$3,0))/TT$2*INDEX(Usage!$D$5:$ABF$11,MATCH(UsagePerHour!$B$36,Usage!$C$5:$C$11,0),MATCH(UsagePerHour!TT$4,Usage!$D$3:$ABF$3,0)),"")</f>
        <v/>
      </c>
      <c r="TU46" s="6" t="str">
        <f>IFERROR(INDEX(Sales!$D$5:$ABF$18,MATCH(UsagePerHour!$B46,Sales!$C$5:$C$18,0),MATCH(UsagePerHour!TU$4,Sales!$D$3:$ABF$3,0))/TU$2*INDEX(Usage!$D$5:$ABF$11,MATCH(UsagePerHour!$B$36,Usage!$C$5:$C$11,0),MATCH(UsagePerHour!TU$4,Usage!$D$3:$ABF$3,0)),"")</f>
        <v/>
      </c>
      <c r="TV46" s="6" t="str">
        <f>IFERROR(INDEX(Sales!$D$5:$ABF$18,MATCH(UsagePerHour!$B46,Sales!$C$5:$C$18,0),MATCH(UsagePerHour!TV$4,Sales!$D$3:$ABF$3,0))/TV$2*INDEX(Usage!$D$5:$ABF$11,MATCH(UsagePerHour!$B$36,Usage!$C$5:$C$11,0),MATCH(UsagePerHour!TV$4,Usage!$D$3:$ABF$3,0)),"")</f>
        <v/>
      </c>
      <c r="TW46" s="6" t="str">
        <f>IFERROR(INDEX(Sales!$D$5:$ABF$18,MATCH(UsagePerHour!$B46,Sales!$C$5:$C$18,0),MATCH(UsagePerHour!TW$4,Sales!$D$3:$ABF$3,0))/TW$2*INDEX(Usage!$D$5:$ABF$11,MATCH(UsagePerHour!$B$36,Usage!$C$5:$C$11,0),MATCH(UsagePerHour!TW$4,Usage!$D$3:$ABF$3,0)),"")</f>
        <v/>
      </c>
      <c r="TX46" s="6" t="str">
        <f>IFERROR(INDEX(Sales!$D$5:$ABF$18,MATCH(UsagePerHour!$B46,Sales!$C$5:$C$18,0),MATCH(UsagePerHour!TX$4,Sales!$D$3:$ABF$3,0))/TX$2*INDEX(Usage!$D$5:$ABF$11,MATCH(UsagePerHour!$B$36,Usage!$C$5:$C$11,0),MATCH(UsagePerHour!TX$4,Usage!$D$3:$ABF$3,0)),"")</f>
        <v/>
      </c>
      <c r="TY46" s="6" t="str">
        <f>IFERROR(INDEX(Sales!$D$5:$ABF$18,MATCH(UsagePerHour!$B46,Sales!$C$5:$C$18,0),MATCH(UsagePerHour!TY$4,Sales!$D$3:$ABF$3,0))/TY$2*INDEX(Usage!$D$5:$ABF$11,MATCH(UsagePerHour!$B$36,Usage!$C$5:$C$11,0),MATCH(UsagePerHour!TY$4,Usage!$D$3:$ABF$3,0)),"")</f>
        <v/>
      </c>
      <c r="TZ46" s="6" t="str">
        <f>IFERROR(INDEX(Sales!$D$5:$ABF$18,MATCH(UsagePerHour!$B46,Sales!$C$5:$C$18,0),MATCH(UsagePerHour!TZ$4,Sales!$D$3:$ABF$3,0))/TZ$2*INDEX(Usage!$D$5:$ABF$11,MATCH(UsagePerHour!$B$36,Usage!$C$5:$C$11,0),MATCH(UsagePerHour!TZ$4,Usage!$D$3:$ABF$3,0)),"")</f>
        <v/>
      </c>
      <c r="UA46" s="6" t="str">
        <f>IFERROR(INDEX(Sales!$D$5:$ABF$18,MATCH(UsagePerHour!$B46,Sales!$C$5:$C$18,0),MATCH(UsagePerHour!UA$4,Sales!$D$3:$ABF$3,0))/UA$2*INDEX(Usage!$D$5:$ABF$11,MATCH(UsagePerHour!$B$36,Usage!$C$5:$C$11,0),MATCH(UsagePerHour!UA$4,Usage!$D$3:$ABF$3,0)),"")</f>
        <v/>
      </c>
      <c r="UB46" s="6" t="str">
        <f>IFERROR(INDEX(Sales!$D$5:$ABF$18,MATCH(UsagePerHour!$B46,Sales!$C$5:$C$18,0),MATCH(UsagePerHour!UB$4,Sales!$D$3:$ABF$3,0))/UB$2*INDEX(Usage!$D$5:$ABF$11,MATCH(UsagePerHour!$B$36,Usage!$C$5:$C$11,0),MATCH(UsagePerHour!UB$4,Usage!$D$3:$ABF$3,0)),"")</f>
        <v/>
      </c>
      <c r="UC46" s="6" t="str">
        <f>IFERROR(INDEX(Sales!$D$5:$ABF$18,MATCH(UsagePerHour!$B46,Sales!$C$5:$C$18,0),MATCH(UsagePerHour!UC$4,Sales!$D$3:$ABF$3,0))/UC$2*INDEX(Usage!$D$5:$ABF$11,MATCH(UsagePerHour!$B$36,Usage!$C$5:$C$11,0),MATCH(UsagePerHour!UC$4,Usage!$D$3:$ABF$3,0)),"")</f>
        <v/>
      </c>
      <c r="UD46" s="6" t="str">
        <f>IFERROR(INDEX(Sales!$D$5:$ABF$18,MATCH(UsagePerHour!$B46,Sales!$C$5:$C$18,0),MATCH(UsagePerHour!UD$4,Sales!$D$3:$ABF$3,0))/UD$2*INDEX(Usage!$D$5:$ABF$11,MATCH(UsagePerHour!$B$36,Usage!$C$5:$C$11,0),MATCH(UsagePerHour!UD$4,Usage!$D$3:$ABF$3,0)),"")</f>
        <v/>
      </c>
      <c r="UE46" s="6" t="str">
        <f>IFERROR(INDEX(Sales!$D$5:$ABF$18,MATCH(UsagePerHour!$B46,Sales!$C$5:$C$18,0),MATCH(UsagePerHour!UE$4,Sales!$D$3:$ABF$3,0))/UE$2*INDEX(Usage!$D$5:$ABF$11,MATCH(UsagePerHour!$B$36,Usage!$C$5:$C$11,0),MATCH(UsagePerHour!UE$4,Usage!$D$3:$ABF$3,0)),"")</f>
        <v/>
      </c>
      <c r="UF46" s="6" t="str">
        <f>IFERROR(INDEX(Sales!$D$5:$ABF$18,MATCH(UsagePerHour!$B46,Sales!$C$5:$C$18,0),MATCH(UsagePerHour!UF$4,Sales!$D$3:$ABF$3,0))/UF$2*INDEX(Usage!$D$5:$ABF$11,MATCH(UsagePerHour!$B$36,Usage!$C$5:$C$11,0),MATCH(UsagePerHour!UF$4,Usage!$D$3:$ABF$3,0)),"")</f>
        <v/>
      </c>
      <c r="UG46" s="6" t="str">
        <f>IFERROR(INDEX(Sales!$D$5:$ABF$18,MATCH(UsagePerHour!$B46,Sales!$C$5:$C$18,0),MATCH(UsagePerHour!UG$4,Sales!$D$3:$ABF$3,0))/UG$2*INDEX(Usage!$D$5:$ABF$11,MATCH(UsagePerHour!$B$36,Usage!$C$5:$C$11,0),MATCH(UsagePerHour!UG$4,Usage!$D$3:$ABF$3,0)),"")</f>
        <v/>
      </c>
      <c r="UH46" s="6" t="str">
        <f>IFERROR(INDEX(Sales!$D$5:$ABF$18,MATCH(UsagePerHour!$B46,Sales!$C$5:$C$18,0),MATCH(UsagePerHour!UH$4,Sales!$D$3:$ABF$3,0))/UH$2*INDEX(Usage!$D$5:$ABF$11,MATCH(UsagePerHour!$B$36,Usage!$C$5:$C$11,0),MATCH(UsagePerHour!UH$4,Usage!$D$3:$ABF$3,0)),"")</f>
        <v/>
      </c>
      <c r="UI46" s="6" t="str">
        <f>IFERROR(INDEX(Sales!$D$5:$ABF$18,MATCH(UsagePerHour!$B46,Sales!$C$5:$C$18,0),MATCH(UsagePerHour!UI$4,Sales!$D$3:$ABF$3,0))/UI$2*INDEX(Usage!$D$5:$ABF$11,MATCH(UsagePerHour!$B$36,Usage!$C$5:$C$11,0),MATCH(UsagePerHour!UI$4,Usage!$D$3:$ABF$3,0)),"")</f>
        <v/>
      </c>
      <c r="UJ46" s="6" t="str">
        <f>IFERROR(INDEX(Sales!$D$5:$ABF$18,MATCH(UsagePerHour!$B46,Sales!$C$5:$C$18,0),MATCH(UsagePerHour!UJ$4,Sales!$D$3:$ABF$3,0))/UJ$2*INDEX(Usage!$D$5:$ABF$11,MATCH(UsagePerHour!$B$36,Usage!$C$5:$C$11,0),MATCH(UsagePerHour!UJ$4,Usage!$D$3:$ABF$3,0)),"")</f>
        <v/>
      </c>
      <c r="UK46" s="6" t="str">
        <f>IFERROR(INDEX(Sales!$D$5:$ABF$18,MATCH(UsagePerHour!$B46,Sales!$C$5:$C$18,0),MATCH(UsagePerHour!UK$4,Sales!$D$3:$ABF$3,0))/UK$2*INDEX(Usage!$D$5:$ABF$11,MATCH(UsagePerHour!$B$36,Usage!$C$5:$C$11,0),MATCH(UsagePerHour!UK$4,Usage!$D$3:$ABF$3,0)),"")</f>
        <v/>
      </c>
      <c r="UL46" s="6" t="str">
        <f>IFERROR(INDEX(Sales!$D$5:$ABF$18,MATCH(UsagePerHour!$B46,Sales!$C$5:$C$18,0),MATCH(UsagePerHour!UL$4,Sales!$D$3:$ABF$3,0))/UL$2*INDEX(Usage!$D$5:$ABF$11,MATCH(UsagePerHour!$B$36,Usage!$C$5:$C$11,0),MATCH(UsagePerHour!UL$4,Usage!$D$3:$ABF$3,0)),"")</f>
        <v/>
      </c>
      <c r="UM46" s="6" t="str">
        <f>IFERROR(INDEX(Sales!$D$5:$ABF$18,MATCH(UsagePerHour!$B46,Sales!$C$5:$C$18,0),MATCH(UsagePerHour!UM$4,Sales!$D$3:$ABF$3,0))/UM$2*INDEX(Usage!$D$5:$ABF$11,MATCH(UsagePerHour!$B$36,Usage!$C$5:$C$11,0),MATCH(UsagePerHour!UM$4,Usage!$D$3:$ABF$3,0)),"")</f>
        <v/>
      </c>
      <c r="UN46" s="6" t="str">
        <f>IFERROR(INDEX(Sales!$D$5:$ABF$18,MATCH(UsagePerHour!$B46,Sales!$C$5:$C$18,0),MATCH(UsagePerHour!UN$4,Sales!$D$3:$ABF$3,0))/UN$2*INDEX(Usage!$D$5:$ABF$11,MATCH(UsagePerHour!$B$36,Usage!$C$5:$C$11,0),MATCH(UsagePerHour!UN$4,Usage!$D$3:$ABF$3,0)),"")</f>
        <v/>
      </c>
      <c r="UO46" s="6" t="str">
        <f>IFERROR(INDEX(Sales!$D$5:$ABF$18,MATCH(UsagePerHour!$B46,Sales!$C$5:$C$18,0),MATCH(UsagePerHour!UO$4,Sales!$D$3:$ABF$3,0))/UO$2*INDEX(Usage!$D$5:$ABF$11,MATCH(UsagePerHour!$B$36,Usage!$C$5:$C$11,0),MATCH(UsagePerHour!UO$4,Usage!$D$3:$ABF$3,0)),"")</f>
        <v/>
      </c>
      <c r="UP46" s="6" t="str">
        <f>IFERROR(INDEX(Sales!$D$5:$ABF$18,MATCH(UsagePerHour!$B46,Sales!$C$5:$C$18,0),MATCH(UsagePerHour!UP$4,Sales!$D$3:$ABF$3,0))/UP$2*INDEX(Usage!$D$5:$ABF$11,MATCH(UsagePerHour!$B$36,Usage!$C$5:$C$11,0),MATCH(UsagePerHour!UP$4,Usage!$D$3:$ABF$3,0)),"")</f>
        <v/>
      </c>
      <c r="UQ46" s="6" t="str">
        <f>IFERROR(INDEX(Sales!$D$5:$ABF$18,MATCH(UsagePerHour!$B46,Sales!$C$5:$C$18,0),MATCH(UsagePerHour!UQ$4,Sales!$D$3:$ABF$3,0))/UQ$2*INDEX(Usage!$D$5:$ABF$11,MATCH(UsagePerHour!$B$36,Usage!$C$5:$C$11,0),MATCH(UsagePerHour!UQ$4,Usage!$D$3:$ABF$3,0)),"")</f>
        <v/>
      </c>
      <c r="UR46" s="6" t="str">
        <f>IFERROR(INDEX(Sales!$D$5:$ABF$18,MATCH(UsagePerHour!$B46,Sales!$C$5:$C$18,0),MATCH(UsagePerHour!UR$4,Sales!$D$3:$ABF$3,0))/UR$2*INDEX(Usage!$D$5:$ABF$11,MATCH(UsagePerHour!$B$36,Usage!$C$5:$C$11,0),MATCH(UsagePerHour!UR$4,Usage!$D$3:$ABF$3,0)),"")</f>
        <v/>
      </c>
      <c r="US46" s="6" t="str">
        <f>IFERROR(INDEX(Sales!$D$5:$ABF$18,MATCH(UsagePerHour!$B46,Sales!$C$5:$C$18,0),MATCH(UsagePerHour!US$4,Sales!$D$3:$ABF$3,0))/US$2*INDEX(Usage!$D$5:$ABF$11,MATCH(UsagePerHour!$B$36,Usage!$C$5:$C$11,0),MATCH(UsagePerHour!US$4,Usage!$D$3:$ABF$3,0)),"")</f>
        <v/>
      </c>
      <c r="UT46" s="6" t="str">
        <f>IFERROR(INDEX(Sales!$D$5:$ABF$18,MATCH(UsagePerHour!$B46,Sales!$C$5:$C$18,0),MATCH(UsagePerHour!UT$4,Sales!$D$3:$ABF$3,0))/UT$2*INDEX(Usage!$D$5:$ABF$11,MATCH(UsagePerHour!$B$36,Usage!$C$5:$C$11,0),MATCH(UsagePerHour!UT$4,Usage!$D$3:$ABF$3,0)),"")</f>
        <v/>
      </c>
      <c r="UU46" s="6" t="str">
        <f>IFERROR(INDEX(Sales!$D$5:$ABF$18,MATCH(UsagePerHour!$B46,Sales!$C$5:$C$18,0),MATCH(UsagePerHour!UU$4,Sales!$D$3:$ABF$3,0))/UU$2*INDEX(Usage!$D$5:$ABF$11,MATCH(UsagePerHour!$B$36,Usage!$C$5:$C$11,0),MATCH(UsagePerHour!UU$4,Usage!$D$3:$ABF$3,0)),"")</f>
        <v/>
      </c>
      <c r="UV46" s="6" t="str">
        <f>IFERROR(INDEX(Sales!$D$5:$ABF$18,MATCH(UsagePerHour!$B46,Sales!$C$5:$C$18,0),MATCH(UsagePerHour!UV$4,Sales!$D$3:$ABF$3,0))/UV$2*INDEX(Usage!$D$5:$ABF$11,MATCH(UsagePerHour!$B$36,Usage!$C$5:$C$11,0),MATCH(UsagePerHour!UV$4,Usage!$D$3:$ABF$3,0)),"")</f>
        <v/>
      </c>
      <c r="UW46" s="6" t="str">
        <f>IFERROR(INDEX(Sales!$D$5:$ABF$18,MATCH(UsagePerHour!$B46,Sales!$C$5:$C$18,0),MATCH(UsagePerHour!UW$4,Sales!$D$3:$ABF$3,0))/UW$2*INDEX(Usage!$D$5:$ABF$11,MATCH(UsagePerHour!$B$36,Usage!$C$5:$C$11,0),MATCH(UsagePerHour!UW$4,Usage!$D$3:$ABF$3,0)),"")</f>
        <v/>
      </c>
      <c r="UX46" s="6" t="str">
        <f>IFERROR(INDEX(Sales!$D$5:$ABF$18,MATCH(UsagePerHour!$B46,Sales!$C$5:$C$18,0),MATCH(UsagePerHour!UX$4,Sales!$D$3:$ABF$3,0))/UX$2*INDEX(Usage!$D$5:$ABF$11,MATCH(UsagePerHour!$B$36,Usage!$C$5:$C$11,0),MATCH(UsagePerHour!UX$4,Usage!$D$3:$ABF$3,0)),"")</f>
        <v/>
      </c>
      <c r="UY46" s="6" t="str">
        <f>IFERROR(INDEX(Sales!$D$5:$ABF$18,MATCH(UsagePerHour!$B46,Sales!$C$5:$C$18,0),MATCH(UsagePerHour!UY$4,Sales!$D$3:$ABF$3,0))/UY$2*INDEX(Usage!$D$5:$ABF$11,MATCH(UsagePerHour!$B$36,Usage!$C$5:$C$11,0),MATCH(UsagePerHour!UY$4,Usage!$D$3:$ABF$3,0)),"")</f>
        <v/>
      </c>
      <c r="UZ46" s="6" t="str">
        <f>IFERROR(INDEX(Sales!$D$5:$ABF$18,MATCH(UsagePerHour!$B46,Sales!$C$5:$C$18,0),MATCH(UsagePerHour!UZ$4,Sales!$D$3:$ABF$3,0))/UZ$2*INDEX(Usage!$D$5:$ABF$11,MATCH(UsagePerHour!$B$36,Usage!$C$5:$C$11,0),MATCH(UsagePerHour!UZ$4,Usage!$D$3:$ABF$3,0)),"")</f>
        <v/>
      </c>
      <c r="VA46" s="6" t="str">
        <f>IFERROR(INDEX(Sales!$D$5:$ABF$18,MATCH(UsagePerHour!$B46,Sales!$C$5:$C$18,0),MATCH(UsagePerHour!VA$4,Sales!$D$3:$ABF$3,0))/VA$2*INDEX(Usage!$D$5:$ABF$11,MATCH(UsagePerHour!$B$36,Usage!$C$5:$C$11,0),MATCH(UsagePerHour!VA$4,Usage!$D$3:$ABF$3,0)),"")</f>
        <v/>
      </c>
      <c r="VB46" s="6" t="str">
        <f>IFERROR(INDEX(Sales!$D$5:$ABF$18,MATCH(UsagePerHour!$B46,Sales!$C$5:$C$18,0),MATCH(UsagePerHour!VB$4,Sales!$D$3:$ABF$3,0))/VB$2*INDEX(Usage!$D$5:$ABF$11,MATCH(UsagePerHour!$B$36,Usage!$C$5:$C$11,0),MATCH(UsagePerHour!VB$4,Usage!$D$3:$ABF$3,0)),"")</f>
        <v/>
      </c>
      <c r="VC46" s="6" t="str">
        <f>IFERROR(INDEX(Sales!$D$5:$ABF$18,MATCH(UsagePerHour!$B46,Sales!$C$5:$C$18,0),MATCH(UsagePerHour!VC$4,Sales!$D$3:$ABF$3,0))/VC$2*INDEX(Usage!$D$5:$ABF$11,MATCH(UsagePerHour!$B$36,Usage!$C$5:$C$11,0),MATCH(UsagePerHour!VC$4,Usage!$D$3:$ABF$3,0)),"")</f>
        <v/>
      </c>
      <c r="VD46" s="6" t="str">
        <f>IFERROR(INDEX(Sales!$D$5:$ABF$18,MATCH(UsagePerHour!$B46,Sales!$C$5:$C$18,0),MATCH(UsagePerHour!VD$4,Sales!$D$3:$ABF$3,0))/VD$2*INDEX(Usage!$D$5:$ABF$11,MATCH(UsagePerHour!$B$36,Usage!$C$5:$C$11,0),MATCH(UsagePerHour!VD$4,Usage!$D$3:$ABF$3,0)),"")</f>
        <v/>
      </c>
      <c r="VE46" s="6" t="str">
        <f>IFERROR(INDEX(Sales!$D$5:$ABF$18,MATCH(UsagePerHour!$B46,Sales!$C$5:$C$18,0),MATCH(UsagePerHour!VE$4,Sales!$D$3:$ABF$3,0))/VE$2*INDEX(Usage!$D$5:$ABF$11,MATCH(UsagePerHour!$B$36,Usage!$C$5:$C$11,0),MATCH(UsagePerHour!VE$4,Usage!$D$3:$ABF$3,0)),"")</f>
        <v/>
      </c>
      <c r="VF46" s="6" t="str">
        <f>IFERROR(INDEX(Sales!$D$5:$ABF$18,MATCH(UsagePerHour!$B46,Sales!$C$5:$C$18,0),MATCH(UsagePerHour!VF$4,Sales!$D$3:$ABF$3,0))/VF$2*INDEX(Usage!$D$5:$ABF$11,MATCH(UsagePerHour!$B$36,Usage!$C$5:$C$11,0),MATCH(UsagePerHour!VF$4,Usage!$D$3:$ABF$3,0)),"")</f>
        <v/>
      </c>
      <c r="VG46" s="6" t="str">
        <f>IFERROR(INDEX(Sales!$D$5:$ABF$18,MATCH(UsagePerHour!$B46,Sales!$C$5:$C$18,0),MATCH(UsagePerHour!VG$4,Sales!$D$3:$ABF$3,0))/VG$2*INDEX(Usage!$D$5:$ABF$11,MATCH(UsagePerHour!$B$36,Usage!$C$5:$C$11,0),MATCH(UsagePerHour!VG$4,Usage!$D$3:$ABF$3,0)),"")</f>
        <v/>
      </c>
      <c r="VH46" s="6" t="str">
        <f>IFERROR(INDEX(Sales!$D$5:$ABF$18,MATCH(UsagePerHour!$B46,Sales!$C$5:$C$18,0),MATCH(UsagePerHour!VH$4,Sales!$D$3:$ABF$3,0))/VH$2*INDEX(Usage!$D$5:$ABF$11,MATCH(UsagePerHour!$B$36,Usage!$C$5:$C$11,0),MATCH(UsagePerHour!VH$4,Usage!$D$3:$ABF$3,0)),"")</f>
        <v/>
      </c>
      <c r="VI46" s="6" t="str">
        <f>IFERROR(INDEX(Sales!$D$5:$ABF$18,MATCH(UsagePerHour!$B46,Sales!$C$5:$C$18,0),MATCH(UsagePerHour!VI$4,Sales!$D$3:$ABF$3,0))/VI$2*INDEX(Usage!$D$5:$ABF$11,MATCH(UsagePerHour!$B$36,Usage!$C$5:$C$11,0),MATCH(UsagePerHour!VI$4,Usage!$D$3:$ABF$3,0)),"")</f>
        <v/>
      </c>
      <c r="VJ46" s="6" t="str">
        <f>IFERROR(INDEX(Sales!$D$5:$ABF$18,MATCH(UsagePerHour!$B46,Sales!$C$5:$C$18,0),MATCH(UsagePerHour!VJ$4,Sales!$D$3:$ABF$3,0))/VJ$2*INDEX(Usage!$D$5:$ABF$11,MATCH(UsagePerHour!$B$36,Usage!$C$5:$C$11,0),MATCH(UsagePerHour!VJ$4,Usage!$D$3:$ABF$3,0)),"")</f>
        <v/>
      </c>
      <c r="VK46" s="6" t="str">
        <f>IFERROR(INDEX(Sales!$D$5:$ABF$18,MATCH(UsagePerHour!$B46,Sales!$C$5:$C$18,0),MATCH(UsagePerHour!VK$4,Sales!$D$3:$ABF$3,0))/VK$2*INDEX(Usage!$D$5:$ABF$11,MATCH(UsagePerHour!$B$36,Usage!$C$5:$C$11,0),MATCH(UsagePerHour!VK$4,Usage!$D$3:$ABF$3,0)),"")</f>
        <v/>
      </c>
      <c r="VL46" s="6" t="str">
        <f>IFERROR(INDEX(Sales!$D$5:$ABF$18,MATCH(UsagePerHour!$B46,Sales!$C$5:$C$18,0),MATCH(UsagePerHour!VL$4,Sales!$D$3:$ABF$3,0))/VL$2*INDEX(Usage!$D$5:$ABF$11,MATCH(UsagePerHour!$B$36,Usage!$C$5:$C$11,0),MATCH(UsagePerHour!VL$4,Usage!$D$3:$ABF$3,0)),"")</f>
        <v/>
      </c>
      <c r="VM46" s="6" t="str">
        <f>IFERROR(INDEX(Sales!$D$5:$ABF$18,MATCH(UsagePerHour!$B46,Sales!$C$5:$C$18,0),MATCH(UsagePerHour!VM$4,Sales!$D$3:$ABF$3,0))/VM$2*INDEX(Usage!$D$5:$ABF$11,MATCH(UsagePerHour!$B$36,Usage!$C$5:$C$11,0),MATCH(UsagePerHour!VM$4,Usage!$D$3:$ABF$3,0)),"")</f>
        <v/>
      </c>
      <c r="VN46" s="6" t="str">
        <f>IFERROR(INDEX(Sales!$D$5:$ABF$18,MATCH(UsagePerHour!$B46,Sales!$C$5:$C$18,0),MATCH(UsagePerHour!VN$4,Sales!$D$3:$ABF$3,0))/VN$2*INDEX(Usage!$D$5:$ABF$11,MATCH(UsagePerHour!$B$36,Usage!$C$5:$C$11,0),MATCH(UsagePerHour!VN$4,Usage!$D$3:$ABF$3,0)),"")</f>
        <v/>
      </c>
      <c r="VO46" s="6" t="str">
        <f>IFERROR(INDEX(Sales!$D$5:$ABF$18,MATCH(UsagePerHour!$B46,Sales!$C$5:$C$18,0),MATCH(UsagePerHour!VO$4,Sales!$D$3:$ABF$3,0))/VO$2*INDEX(Usage!$D$5:$ABF$11,MATCH(UsagePerHour!$B$36,Usage!$C$5:$C$11,0),MATCH(UsagePerHour!VO$4,Usage!$D$3:$ABF$3,0)),"")</f>
        <v/>
      </c>
      <c r="VP46" s="6" t="str">
        <f>IFERROR(INDEX(Sales!$D$5:$ABF$18,MATCH(UsagePerHour!$B46,Sales!$C$5:$C$18,0),MATCH(UsagePerHour!VP$4,Sales!$D$3:$ABF$3,0))/VP$2*INDEX(Usage!$D$5:$ABF$11,MATCH(UsagePerHour!$B$36,Usage!$C$5:$C$11,0),MATCH(UsagePerHour!VP$4,Usage!$D$3:$ABF$3,0)),"")</f>
        <v/>
      </c>
      <c r="VQ46" s="6" t="str">
        <f>IFERROR(INDEX(Sales!$D$5:$ABF$18,MATCH(UsagePerHour!$B46,Sales!$C$5:$C$18,0),MATCH(UsagePerHour!VQ$4,Sales!$D$3:$ABF$3,0))/VQ$2*INDEX(Usage!$D$5:$ABF$11,MATCH(UsagePerHour!$B$36,Usage!$C$5:$C$11,0),MATCH(UsagePerHour!VQ$4,Usage!$D$3:$ABF$3,0)),"")</f>
        <v/>
      </c>
      <c r="VR46" s="6" t="str">
        <f>IFERROR(INDEX(Sales!$D$5:$ABF$18,MATCH(UsagePerHour!$B46,Sales!$C$5:$C$18,0),MATCH(UsagePerHour!VR$4,Sales!$D$3:$ABF$3,0))/VR$2*INDEX(Usage!$D$5:$ABF$11,MATCH(UsagePerHour!$B$36,Usage!$C$5:$C$11,0),MATCH(UsagePerHour!VR$4,Usage!$D$3:$ABF$3,0)),"")</f>
        <v/>
      </c>
      <c r="VS46" s="6" t="str">
        <f>IFERROR(INDEX(Sales!$D$5:$ABF$18,MATCH(UsagePerHour!$B46,Sales!$C$5:$C$18,0),MATCH(UsagePerHour!VS$4,Sales!$D$3:$ABF$3,0))/VS$2*INDEX(Usage!$D$5:$ABF$11,MATCH(UsagePerHour!$B$36,Usage!$C$5:$C$11,0),MATCH(UsagePerHour!VS$4,Usage!$D$3:$ABF$3,0)),"")</f>
        <v/>
      </c>
      <c r="VT46" s="6" t="str">
        <f>IFERROR(INDEX(Sales!$D$5:$ABF$18,MATCH(UsagePerHour!$B46,Sales!$C$5:$C$18,0),MATCH(UsagePerHour!VT$4,Sales!$D$3:$ABF$3,0))/VT$2*INDEX(Usage!$D$5:$ABF$11,MATCH(UsagePerHour!$B$36,Usage!$C$5:$C$11,0),MATCH(UsagePerHour!VT$4,Usage!$D$3:$ABF$3,0)),"")</f>
        <v/>
      </c>
      <c r="VU46" s="6" t="str">
        <f>IFERROR(INDEX(Sales!$D$5:$ABF$18,MATCH(UsagePerHour!$B46,Sales!$C$5:$C$18,0),MATCH(UsagePerHour!VU$4,Sales!$D$3:$ABF$3,0))/VU$2*INDEX(Usage!$D$5:$ABF$11,MATCH(UsagePerHour!$B$36,Usage!$C$5:$C$11,0),MATCH(UsagePerHour!VU$4,Usage!$D$3:$ABF$3,0)),"")</f>
        <v/>
      </c>
      <c r="VV46" s="6" t="str">
        <f>IFERROR(INDEX(Sales!$D$5:$ABF$18,MATCH(UsagePerHour!$B46,Sales!$C$5:$C$18,0),MATCH(UsagePerHour!VV$4,Sales!$D$3:$ABF$3,0))/VV$2*INDEX(Usage!$D$5:$ABF$11,MATCH(UsagePerHour!$B$36,Usage!$C$5:$C$11,0),MATCH(UsagePerHour!VV$4,Usage!$D$3:$ABF$3,0)),"")</f>
        <v/>
      </c>
      <c r="VW46" s="6" t="str">
        <f>IFERROR(INDEX(Sales!$D$5:$ABF$18,MATCH(UsagePerHour!$B46,Sales!$C$5:$C$18,0),MATCH(UsagePerHour!VW$4,Sales!$D$3:$ABF$3,0))/VW$2*INDEX(Usage!$D$5:$ABF$11,MATCH(UsagePerHour!$B$36,Usage!$C$5:$C$11,0),MATCH(UsagePerHour!VW$4,Usage!$D$3:$ABF$3,0)),"")</f>
        <v/>
      </c>
      <c r="VX46" s="6" t="str">
        <f>IFERROR(INDEX(Sales!$D$5:$ABF$18,MATCH(UsagePerHour!$B46,Sales!$C$5:$C$18,0),MATCH(UsagePerHour!VX$4,Sales!$D$3:$ABF$3,0))/VX$2*INDEX(Usage!$D$5:$ABF$11,MATCH(UsagePerHour!$B$36,Usage!$C$5:$C$11,0),MATCH(UsagePerHour!VX$4,Usage!$D$3:$ABF$3,0)),"")</f>
        <v/>
      </c>
      <c r="VY46" s="6" t="str">
        <f>IFERROR(INDEX(Sales!$D$5:$ABF$18,MATCH(UsagePerHour!$B46,Sales!$C$5:$C$18,0),MATCH(UsagePerHour!VY$4,Sales!$D$3:$ABF$3,0))/VY$2*INDEX(Usage!$D$5:$ABF$11,MATCH(UsagePerHour!$B$36,Usage!$C$5:$C$11,0),MATCH(UsagePerHour!VY$4,Usage!$D$3:$ABF$3,0)),"")</f>
        <v/>
      </c>
      <c r="VZ46" s="6" t="str">
        <f>IFERROR(INDEX(Sales!$D$5:$ABF$18,MATCH(UsagePerHour!$B46,Sales!$C$5:$C$18,0),MATCH(UsagePerHour!VZ$4,Sales!$D$3:$ABF$3,0))/VZ$2*INDEX(Usage!$D$5:$ABF$11,MATCH(UsagePerHour!$B$36,Usage!$C$5:$C$11,0),MATCH(UsagePerHour!VZ$4,Usage!$D$3:$ABF$3,0)),"")</f>
        <v/>
      </c>
      <c r="WA46" s="6" t="str">
        <f>IFERROR(INDEX(Sales!$D$5:$ABF$18,MATCH(UsagePerHour!$B46,Sales!$C$5:$C$18,0),MATCH(UsagePerHour!WA$4,Sales!$D$3:$ABF$3,0))/WA$2*INDEX(Usage!$D$5:$ABF$11,MATCH(UsagePerHour!$B$36,Usage!$C$5:$C$11,0),MATCH(UsagePerHour!WA$4,Usage!$D$3:$ABF$3,0)),"")</f>
        <v/>
      </c>
      <c r="WB46" s="6" t="str">
        <f>IFERROR(INDEX(Sales!$D$5:$ABF$18,MATCH(UsagePerHour!$B46,Sales!$C$5:$C$18,0),MATCH(UsagePerHour!WB$4,Sales!$D$3:$ABF$3,0))/WB$2*INDEX(Usage!$D$5:$ABF$11,MATCH(UsagePerHour!$B$36,Usage!$C$5:$C$11,0),MATCH(UsagePerHour!WB$4,Usage!$D$3:$ABF$3,0)),"")</f>
        <v/>
      </c>
      <c r="WC46" s="6" t="str">
        <f>IFERROR(INDEX(Sales!$D$5:$ABF$18,MATCH(UsagePerHour!$B46,Sales!$C$5:$C$18,0),MATCH(UsagePerHour!WC$4,Sales!$D$3:$ABF$3,0))/WC$2*INDEX(Usage!$D$5:$ABF$11,MATCH(UsagePerHour!$B$36,Usage!$C$5:$C$11,0),MATCH(UsagePerHour!WC$4,Usage!$D$3:$ABF$3,0)),"")</f>
        <v/>
      </c>
      <c r="WD46" s="6" t="str">
        <f>IFERROR(INDEX(Sales!$D$5:$ABF$18,MATCH(UsagePerHour!$B46,Sales!$C$5:$C$18,0),MATCH(UsagePerHour!WD$4,Sales!$D$3:$ABF$3,0))/WD$2*INDEX(Usage!$D$5:$ABF$11,MATCH(UsagePerHour!$B$36,Usage!$C$5:$C$11,0),MATCH(UsagePerHour!WD$4,Usage!$D$3:$ABF$3,0)),"")</f>
        <v/>
      </c>
      <c r="WE46" s="6" t="str">
        <f>IFERROR(INDEX(Sales!$D$5:$ABF$18,MATCH(UsagePerHour!$B46,Sales!$C$5:$C$18,0),MATCH(UsagePerHour!WE$4,Sales!$D$3:$ABF$3,0))/WE$2*INDEX(Usage!$D$5:$ABF$11,MATCH(UsagePerHour!$B$36,Usage!$C$5:$C$11,0),MATCH(UsagePerHour!WE$4,Usage!$D$3:$ABF$3,0)),"")</f>
        <v/>
      </c>
      <c r="WF46" s="6" t="str">
        <f>IFERROR(INDEX(Sales!$D$5:$ABF$18,MATCH(UsagePerHour!$B46,Sales!$C$5:$C$18,0),MATCH(UsagePerHour!WF$4,Sales!$D$3:$ABF$3,0))/WF$2*INDEX(Usage!$D$5:$ABF$11,MATCH(UsagePerHour!$B$36,Usage!$C$5:$C$11,0),MATCH(UsagePerHour!WF$4,Usage!$D$3:$ABF$3,0)),"")</f>
        <v/>
      </c>
      <c r="WG46" s="6" t="str">
        <f>IFERROR(INDEX(Sales!$D$5:$ABF$18,MATCH(UsagePerHour!$B46,Sales!$C$5:$C$18,0),MATCH(UsagePerHour!WG$4,Sales!$D$3:$ABF$3,0))/WG$2*INDEX(Usage!$D$5:$ABF$11,MATCH(UsagePerHour!$B$36,Usage!$C$5:$C$11,0),MATCH(UsagePerHour!WG$4,Usage!$D$3:$ABF$3,0)),"")</f>
        <v/>
      </c>
      <c r="WH46" s="6" t="str">
        <f>IFERROR(INDEX(Sales!$D$5:$ABF$18,MATCH(UsagePerHour!$B46,Sales!$C$5:$C$18,0),MATCH(UsagePerHour!WH$4,Sales!$D$3:$ABF$3,0))/WH$2*INDEX(Usage!$D$5:$ABF$11,MATCH(UsagePerHour!$B$36,Usage!$C$5:$C$11,0),MATCH(UsagePerHour!WH$4,Usage!$D$3:$ABF$3,0)),"")</f>
        <v/>
      </c>
      <c r="WI46" s="6" t="str">
        <f>IFERROR(INDEX(Sales!$D$5:$ABF$18,MATCH(UsagePerHour!$B46,Sales!$C$5:$C$18,0),MATCH(UsagePerHour!WI$4,Sales!$D$3:$ABF$3,0))/WI$2*INDEX(Usage!$D$5:$ABF$11,MATCH(UsagePerHour!$B$36,Usage!$C$5:$C$11,0),MATCH(UsagePerHour!WI$4,Usage!$D$3:$ABF$3,0)),"")</f>
        <v/>
      </c>
      <c r="WJ46" s="6" t="str">
        <f>IFERROR(INDEX(Sales!$D$5:$ABF$18,MATCH(UsagePerHour!$B46,Sales!$C$5:$C$18,0),MATCH(UsagePerHour!WJ$4,Sales!$D$3:$ABF$3,0))/WJ$2*INDEX(Usage!$D$5:$ABF$11,MATCH(UsagePerHour!$B$36,Usage!$C$5:$C$11,0),MATCH(UsagePerHour!WJ$4,Usage!$D$3:$ABF$3,0)),"")</f>
        <v/>
      </c>
      <c r="WK46" s="6" t="str">
        <f>IFERROR(INDEX(Sales!$D$5:$ABF$18,MATCH(UsagePerHour!$B46,Sales!$C$5:$C$18,0),MATCH(UsagePerHour!WK$4,Sales!$D$3:$ABF$3,0))/WK$2*INDEX(Usage!$D$5:$ABF$11,MATCH(UsagePerHour!$B$36,Usage!$C$5:$C$11,0),MATCH(UsagePerHour!WK$4,Usage!$D$3:$ABF$3,0)),"")</f>
        <v/>
      </c>
      <c r="WL46" s="6" t="str">
        <f>IFERROR(INDEX(Sales!$D$5:$ABF$18,MATCH(UsagePerHour!$B46,Sales!$C$5:$C$18,0),MATCH(UsagePerHour!WL$4,Sales!$D$3:$ABF$3,0))/WL$2*INDEX(Usage!$D$5:$ABF$11,MATCH(UsagePerHour!$B$36,Usage!$C$5:$C$11,0),MATCH(UsagePerHour!WL$4,Usage!$D$3:$ABF$3,0)),"")</f>
        <v/>
      </c>
      <c r="WM46" s="6" t="str">
        <f>IFERROR(INDEX(Sales!$D$5:$ABF$18,MATCH(UsagePerHour!$B46,Sales!$C$5:$C$18,0),MATCH(UsagePerHour!WM$4,Sales!$D$3:$ABF$3,0))/WM$2*INDEX(Usage!$D$5:$ABF$11,MATCH(UsagePerHour!$B$36,Usage!$C$5:$C$11,0),MATCH(UsagePerHour!WM$4,Usage!$D$3:$ABF$3,0)),"")</f>
        <v/>
      </c>
      <c r="WN46" s="6" t="str">
        <f>IFERROR(INDEX(Sales!$D$5:$ABF$18,MATCH(UsagePerHour!$B46,Sales!$C$5:$C$18,0),MATCH(UsagePerHour!WN$4,Sales!$D$3:$ABF$3,0))/WN$2*INDEX(Usage!$D$5:$ABF$11,MATCH(UsagePerHour!$B$36,Usage!$C$5:$C$11,0),MATCH(UsagePerHour!WN$4,Usage!$D$3:$ABF$3,0)),"")</f>
        <v/>
      </c>
      <c r="WO46" s="6" t="str">
        <f>IFERROR(INDEX(Sales!$D$5:$ABF$18,MATCH(UsagePerHour!$B46,Sales!$C$5:$C$18,0),MATCH(UsagePerHour!WO$4,Sales!$D$3:$ABF$3,0))/WO$2*INDEX(Usage!$D$5:$ABF$11,MATCH(UsagePerHour!$B$36,Usage!$C$5:$C$11,0),MATCH(UsagePerHour!WO$4,Usage!$D$3:$ABF$3,0)),"")</f>
        <v/>
      </c>
      <c r="WP46" s="6" t="str">
        <f>IFERROR(INDEX(Sales!$D$5:$ABF$18,MATCH(UsagePerHour!$B46,Sales!$C$5:$C$18,0),MATCH(UsagePerHour!WP$4,Sales!$D$3:$ABF$3,0))/WP$2*INDEX(Usage!$D$5:$ABF$11,MATCH(UsagePerHour!$B$36,Usage!$C$5:$C$11,0),MATCH(UsagePerHour!WP$4,Usage!$D$3:$ABF$3,0)),"")</f>
        <v/>
      </c>
      <c r="WQ46" s="6" t="str">
        <f>IFERROR(INDEX(Sales!$D$5:$ABF$18,MATCH(UsagePerHour!$B46,Sales!$C$5:$C$18,0),MATCH(UsagePerHour!WQ$4,Sales!$D$3:$ABF$3,0))/WQ$2*INDEX(Usage!$D$5:$ABF$11,MATCH(UsagePerHour!$B$36,Usage!$C$5:$C$11,0),MATCH(UsagePerHour!WQ$4,Usage!$D$3:$ABF$3,0)),"")</f>
        <v/>
      </c>
      <c r="WR46" s="6" t="str">
        <f>IFERROR(INDEX(Sales!$D$5:$ABF$18,MATCH(UsagePerHour!$B46,Sales!$C$5:$C$18,0),MATCH(UsagePerHour!WR$4,Sales!$D$3:$ABF$3,0))/WR$2*INDEX(Usage!$D$5:$ABF$11,MATCH(UsagePerHour!$B$36,Usage!$C$5:$C$11,0),MATCH(UsagePerHour!WR$4,Usage!$D$3:$ABF$3,0)),"")</f>
        <v/>
      </c>
      <c r="WS46" s="6" t="str">
        <f>IFERROR(INDEX(Sales!$D$5:$ABF$18,MATCH(UsagePerHour!$B46,Sales!$C$5:$C$18,0),MATCH(UsagePerHour!WS$4,Sales!$D$3:$ABF$3,0))/WS$2*INDEX(Usage!$D$5:$ABF$11,MATCH(UsagePerHour!$B$36,Usage!$C$5:$C$11,0),MATCH(UsagePerHour!WS$4,Usage!$D$3:$ABF$3,0)),"")</f>
        <v/>
      </c>
      <c r="WT46" s="6" t="str">
        <f>IFERROR(INDEX(Sales!$D$5:$ABF$18,MATCH(UsagePerHour!$B46,Sales!$C$5:$C$18,0),MATCH(UsagePerHour!WT$4,Sales!$D$3:$ABF$3,0))/WT$2*INDEX(Usage!$D$5:$ABF$11,MATCH(UsagePerHour!$B$36,Usage!$C$5:$C$11,0),MATCH(UsagePerHour!WT$4,Usage!$D$3:$ABF$3,0)),"")</f>
        <v/>
      </c>
      <c r="WU46" s="6" t="str">
        <f>IFERROR(INDEX(Sales!$D$5:$ABF$18,MATCH(UsagePerHour!$B46,Sales!$C$5:$C$18,0),MATCH(UsagePerHour!WU$4,Sales!$D$3:$ABF$3,0))/WU$2*INDEX(Usage!$D$5:$ABF$11,MATCH(UsagePerHour!$B$36,Usage!$C$5:$C$11,0),MATCH(UsagePerHour!WU$4,Usage!$D$3:$ABF$3,0)),"")</f>
        <v/>
      </c>
      <c r="WV46" s="6" t="str">
        <f>IFERROR(INDEX(Sales!$D$5:$ABF$18,MATCH(UsagePerHour!$B46,Sales!$C$5:$C$18,0),MATCH(UsagePerHour!WV$4,Sales!$D$3:$ABF$3,0))/WV$2*INDEX(Usage!$D$5:$ABF$11,MATCH(UsagePerHour!$B$36,Usage!$C$5:$C$11,0),MATCH(UsagePerHour!WV$4,Usage!$D$3:$ABF$3,0)),"")</f>
        <v/>
      </c>
      <c r="WW46" s="6" t="str">
        <f>IFERROR(INDEX(Sales!$D$5:$ABF$18,MATCH(UsagePerHour!$B46,Sales!$C$5:$C$18,0),MATCH(UsagePerHour!WW$4,Sales!$D$3:$ABF$3,0))/WW$2*INDEX(Usage!$D$5:$ABF$11,MATCH(UsagePerHour!$B$36,Usage!$C$5:$C$11,0),MATCH(UsagePerHour!WW$4,Usage!$D$3:$ABF$3,0)),"")</f>
        <v/>
      </c>
      <c r="WX46" s="6" t="str">
        <f>IFERROR(INDEX(Sales!$D$5:$ABF$18,MATCH(UsagePerHour!$B46,Sales!$C$5:$C$18,0),MATCH(UsagePerHour!WX$4,Sales!$D$3:$ABF$3,0))/WX$2*INDEX(Usage!$D$5:$ABF$11,MATCH(UsagePerHour!$B$36,Usage!$C$5:$C$11,0),MATCH(UsagePerHour!WX$4,Usage!$D$3:$ABF$3,0)),"")</f>
        <v/>
      </c>
      <c r="WY46" s="6" t="str">
        <f>IFERROR(INDEX(Sales!$D$5:$ABF$18,MATCH(UsagePerHour!$B46,Sales!$C$5:$C$18,0),MATCH(UsagePerHour!WY$4,Sales!$D$3:$ABF$3,0))/WY$2*INDEX(Usage!$D$5:$ABF$11,MATCH(UsagePerHour!$B$36,Usage!$C$5:$C$11,0),MATCH(UsagePerHour!WY$4,Usage!$D$3:$ABF$3,0)),"")</f>
        <v/>
      </c>
      <c r="WZ46" s="6" t="str">
        <f>IFERROR(INDEX(Sales!$D$5:$ABF$18,MATCH(UsagePerHour!$B46,Sales!$C$5:$C$18,0),MATCH(UsagePerHour!WZ$4,Sales!$D$3:$ABF$3,0))/WZ$2*INDEX(Usage!$D$5:$ABF$11,MATCH(UsagePerHour!$B$36,Usage!$C$5:$C$11,0),MATCH(UsagePerHour!WZ$4,Usage!$D$3:$ABF$3,0)),"")</f>
        <v/>
      </c>
      <c r="XA46" s="6" t="str">
        <f>IFERROR(INDEX(Sales!$D$5:$ABF$18,MATCH(UsagePerHour!$B46,Sales!$C$5:$C$18,0),MATCH(UsagePerHour!XA$4,Sales!$D$3:$ABF$3,0))/XA$2*INDEX(Usage!$D$5:$ABF$11,MATCH(UsagePerHour!$B$36,Usage!$C$5:$C$11,0),MATCH(UsagePerHour!XA$4,Usage!$D$3:$ABF$3,0)),"")</f>
        <v/>
      </c>
      <c r="XB46" s="6" t="str">
        <f>IFERROR(INDEX(Sales!$D$5:$ABF$18,MATCH(UsagePerHour!$B46,Sales!$C$5:$C$18,0),MATCH(UsagePerHour!XB$4,Sales!$D$3:$ABF$3,0))/XB$2*INDEX(Usage!$D$5:$ABF$11,MATCH(UsagePerHour!$B$36,Usage!$C$5:$C$11,0),MATCH(UsagePerHour!XB$4,Usage!$D$3:$ABF$3,0)),"")</f>
        <v/>
      </c>
      <c r="XC46" s="6" t="str">
        <f>IFERROR(INDEX(Sales!$D$5:$ABF$18,MATCH(UsagePerHour!$B46,Sales!$C$5:$C$18,0),MATCH(UsagePerHour!XC$4,Sales!$D$3:$ABF$3,0))/XC$2*INDEX(Usage!$D$5:$ABF$11,MATCH(UsagePerHour!$B$36,Usage!$C$5:$C$11,0),MATCH(UsagePerHour!XC$4,Usage!$D$3:$ABF$3,0)),"")</f>
        <v/>
      </c>
      <c r="XD46" s="6" t="str">
        <f>IFERROR(INDEX(Sales!$D$5:$ABF$18,MATCH(UsagePerHour!$B46,Sales!$C$5:$C$18,0),MATCH(UsagePerHour!XD$4,Sales!$D$3:$ABF$3,0))/XD$2*INDEX(Usage!$D$5:$ABF$11,MATCH(UsagePerHour!$B$36,Usage!$C$5:$C$11,0),MATCH(UsagePerHour!XD$4,Usage!$D$3:$ABF$3,0)),"")</f>
        <v/>
      </c>
      <c r="XE46" s="6" t="str">
        <f>IFERROR(INDEX(Sales!$D$5:$ABF$18,MATCH(UsagePerHour!$B46,Sales!$C$5:$C$18,0),MATCH(UsagePerHour!XE$4,Sales!$D$3:$ABF$3,0))/XE$2*INDEX(Usage!$D$5:$ABF$11,MATCH(UsagePerHour!$B$36,Usage!$C$5:$C$11,0),MATCH(UsagePerHour!XE$4,Usage!$D$3:$ABF$3,0)),"")</f>
        <v/>
      </c>
      <c r="XF46" s="6" t="str">
        <f>IFERROR(INDEX(Sales!$D$5:$ABF$18,MATCH(UsagePerHour!$B46,Sales!$C$5:$C$18,0),MATCH(UsagePerHour!XF$4,Sales!$D$3:$ABF$3,0))/XF$2*INDEX(Usage!$D$5:$ABF$11,MATCH(UsagePerHour!$B$36,Usage!$C$5:$C$11,0),MATCH(UsagePerHour!XF$4,Usage!$D$3:$ABF$3,0)),"")</f>
        <v/>
      </c>
      <c r="XG46" s="6" t="str">
        <f>IFERROR(INDEX(Sales!$D$5:$ABF$18,MATCH(UsagePerHour!$B46,Sales!$C$5:$C$18,0),MATCH(UsagePerHour!XG$4,Sales!$D$3:$ABF$3,0))/XG$2*INDEX(Usage!$D$5:$ABF$11,MATCH(UsagePerHour!$B$36,Usage!$C$5:$C$11,0),MATCH(UsagePerHour!XG$4,Usage!$D$3:$ABF$3,0)),"")</f>
        <v/>
      </c>
      <c r="XH46" s="6" t="str">
        <f>IFERROR(INDEX(Sales!$D$5:$ABF$18,MATCH(UsagePerHour!$B46,Sales!$C$5:$C$18,0),MATCH(UsagePerHour!XH$4,Sales!$D$3:$ABF$3,0))/XH$2*INDEX(Usage!$D$5:$ABF$11,MATCH(UsagePerHour!$B$36,Usage!$C$5:$C$11,0),MATCH(UsagePerHour!XH$4,Usage!$D$3:$ABF$3,0)),"")</f>
        <v/>
      </c>
      <c r="XI46" s="6" t="str">
        <f>IFERROR(INDEX(Sales!$D$5:$ABF$18,MATCH(UsagePerHour!$B46,Sales!$C$5:$C$18,0),MATCH(UsagePerHour!XI$4,Sales!$D$3:$ABF$3,0))/XI$2*INDEX(Usage!$D$5:$ABF$11,MATCH(UsagePerHour!$B$36,Usage!$C$5:$C$11,0),MATCH(UsagePerHour!XI$4,Usage!$D$3:$ABF$3,0)),"")</f>
        <v/>
      </c>
      <c r="XJ46" s="6" t="str">
        <f>IFERROR(INDEX(Sales!$D$5:$ABF$18,MATCH(UsagePerHour!$B46,Sales!$C$5:$C$18,0),MATCH(UsagePerHour!XJ$4,Sales!$D$3:$ABF$3,0))/XJ$2*INDEX(Usage!$D$5:$ABF$11,MATCH(UsagePerHour!$B$36,Usage!$C$5:$C$11,0),MATCH(UsagePerHour!XJ$4,Usage!$D$3:$ABF$3,0)),"")</f>
        <v/>
      </c>
      <c r="XK46" s="6" t="str">
        <f>IFERROR(INDEX(Sales!$D$5:$ABF$18,MATCH(UsagePerHour!$B46,Sales!$C$5:$C$18,0),MATCH(UsagePerHour!XK$4,Sales!$D$3:$ABF$3,0))/XK$2*INDEX(Usage!$D$5:$ABF$11,MATCH(UsagePerHour!$B$36,Usage!$C$5:$C$11,0),MATCH(UsagePerHour!XK$4,Usage!$D$3:$ABF$3,0)),"")</f>
        <v/>
      </c>
      <c r="XL46" s="6" t="str">
        <f>IFERROR(INDEX(Sales!$D$5:$ABF$18,MATCH(UsagePerHour!$B46,Sales!$C$5:$C$18,0),MATCH(UsagePerHour!XL$4,Sales!$D$3:$ABF$3,0))/XL$2*INDEX(Usage!$D$5:$ABF$11,MATCH(UsagePerHour!$B$36,Usage!$C$5:$C$11,0),MATCH(UsagePerHour!XL$4,Usage!$D$3:$ABF$3,0)),"")</f>
        <v/>
      </c>
      <c r="XM46" s="6" t="str">
        <f>IFERROR(INDEX(Sales!$D$5:$ABF$18,MATCH(UsagePerHour!$B46,Sales!$C$5:$C$18,0),MATCH(UsagePerHour!XM$4,Sales!$D$3:$ABF$3,0))/XM$2*INDEX(Usage!$D$5:$ABF$11,MATCH(UsagePerHour!$B$36,Usage!$C$5:$C$11,0),MATCH(UsagePerHour!XM$4,Usage!$D$3:$ABF$3,0)),"")</f>
        <v/>
      </c>
      <c r="XN46" s="6" t="str">
        <f>IFERROR(INDEX(Sales!$D$5:$ABF$18,MATCH(UsagePerHour!$B46,Sales!$C$5:$C$18,0),MATCH(UsagePerHour!XN$4,Sales!$D$3:$ABF$3,0))/XN$2*INDEX(Usage!$D$5:$ABF$11,MATCH(UsagePerHour!$B$36,Usage!$C$5:$C$11,0),MATCH(UsagePerHour!XN$4,Usage!$D$3:$ABF$3,0)),"")</f>
        <v/>
      </c>
      <c r="XO46" s="6" t="str">
        <f>IFERROR(INDEX(Sales!$D$5:$ABF$18,MATCH(UsagePerHour!$B46,Sales!$C$5:$C$18,0),MATCH(UsagePerHour!XO$4,Sales!$D$3:$ABF$3,0))/XO$2*INDEX(Usage!$D$5:$ABF$11,MATCH(UsagePerHour!$B$36,Usage!$C$5:$C$11,0),MATCH(UsagePerHour!XO$4,Usage!$D$3:$ABF$3,0)),"")</f>
        <v/>
      </c>
      <c r="XP46" s="6" t="str">
        <f>IFERROR(INDEX(Sales!$D$5:$ABF$18,MATCH(UsagePerHour!$B46,Sales!$C$5:$C$18,0),MATCH(UsagePerHour!XP$4,Sales!$D$3:$ABF$3,0))/XP$2*INDEX(Usage!$D$5:$ABF$11,MATCH(UsagePerHour!$B$36,Usage!$C$5:$C$11,0),MATCH(UsagePerHour!XP$4,Usage!$D$3:$ABF$3,0)),"")</f>
        <v/>
      </c>
      <c r="XQ46" s="6" t="str">
        <f>IFERROR(INDEX(Sales!$D$5:$ABF$18,MATCH(UsagePerHour!$B46,Sales!$C$5:$C$18,0),MATCH(UsagePerHour!XQ$4,Sales!$D$3:$ABF$3,0))/XQ$2*INDEX(Usage!$D$5:$ABF$11,MATCH(UsagePerHour!$B$36,Usage!$C$5:$C$11,0),MATCH(UsagePerHour!XQ$4,Usage!$D$3:$ABF$3,0)),"")</f>
        <v/>
      </c>
      <c r="XR46" s="6" t="str">
        <f>IFERROR(INDEX(Sales!$D$5:$ABF$18,MATCH(UsagePerHour!$B46,Sales!$C$5:$C$18,0),MATCH(UsagePerHour!XR$4,Sales!$D$3:$ABF$3,0))/XR$2*INDEX(Usage!$D$5:$ABF$11,MATCH(UsagePerHour!$B$36,Usage!$C$5:$C$11,0),MATCH(UsagePerHour!XR$4,Usage!$D$3:$ABF$3,0)),"")</f>
        <v/>
      </c>
      <c r="XS46" s="6" t="str">
        <f>IFERROR(INDEX(Sales!$D$5:$ABF$18,MATCH(UsagePerHour!$B46,Sales!$C$5:$C$18,0),MATCH(UsagePerHour!XS$4,Sales!$D$3:$ABF$3,0))/XS$2*INDEX(Usage!$D$5:$ABF$11,MATCH(UsagePerHour!$B$36,Usage!$C$5:$C$11,0),MATCH(UsagePerHour!XS$4,Usage!$D$3:$ABF$3,0)),"")</f>
        <v/>
      </c>
      <c r="XT46" s="6" t="str">
        <f>IFERROR(INDEX(Sales!$D$5:$ABF$18,MATCH(UsagePerHour!$B46,Sales!$C$5:$C$18,0),MATCH(UsagePerHour!XT$4,Sales!$D$3:$ABF$3,0))/XT$2*INDEX(Usage!$D$5:$ABF$11,MATCH(UsagePerHour!$B$36,Usage!$C$5:$C$11,0),MATCH(UsagePerHour!XT$4,Usage!$D$3:$ABF$3,0)),"")</f>
        <v/>
      </c>
      <c r="XU46" s="6" t="str">
        <f>IFERROR(INDEX(Sales!$D$5:$ABF$18,MATCH(UsagePerHour!$B46,Sales!$C$5:$C$18,0),MATCH(UsagePerHour!XU$4,Sales!$D$3:$ABF$3,0))/XU$2*INDEX(Usage!$D$5:$ABF$11,MATCH(UsagePerHour!$B$36,Usage!$C$5:$C$11,0),MATCH(UsagePerHour!XU$4,Usage!$D$3:$ABF$3,0)),"")</f>
        <v/>
      </c>
      <c r="XV46" s="6" t="str">
        <f>IFERROR(INDEX(Sales!$D$5:$ABF$18,MATCH(UsagePerHour!$B46,Sales!$C$5:$C$18,0),MATCH(UsagePerHour!XV$4,Sales!$D$3:$ABF$3,0))/XV$2*INDEX(Usage!$D$5:$ABF$11,MATCH(UsagePerHour!$B$36,Usage!$C$5:$C$11,0),MATCH(UsagePerHour!XV$4,Usage!$D$3:$ABF$3,0)),"")</f>
        <v/>
      </c>
      <c r="XW46" s="6" t="str">
        <f>IFERROR(INDEX(Sales!$D$5:$ABF$18,MATCH(UsagePerHour!$B46,Sales!$C$5:$C$18,0),MATCH(UsagePerHour!XW$4,Sales!$D$3:$ABF$3,0))/XW$2*INDEX(Usage!$D$5:$ABF$11,MATCH(UsagePerHour!$B$36,Usage!$C$5:$C$11,0),MATCH(UsagePerHour!XW$4,Usage!$D$3:$ABF$3,0)),"")</f>
        <v/>
      </c>
      <c r="XX46" s="6" t="str">
        <f>IFERROR(INDEX(Sales!$D$5:$ABF$18,MATCH(UsagePerHour!$B46,Sales!$C$5:$C$18,0),MATCH(UsagePerHour!XX$4,Sales!$D$3:$ABF$3,0))/XX$2*INDEX(Usage!$D$5:$ABF$11,MATCH(UsagePerHour!$B$36,Usage!$C$5:$C$11,0),MATCH(UsagePerHour!XX$4,Usage!$D$3:$ABF$3,0)),"")</f>
        <v/>
      </c>
      <c r="XY46" s="6" t="str">
        <f>IFERROR(INDEX(Sales!$D$5:$ABF$18,MATCH(UsagePerHour!$B46,Sales!$C$5:$C$18,0),MATCH(UsagePerHour!XY$4,Sales!$D$3:$ABF$3,0))/XY$2*INDEX(Usage!$D$5:$ABF$11,MATCH(UsagePerHour!$B$36,Usage!$C$5:$C$11,0),MATCH(UsagePerHour!XY$4,Usage!$D$3:$ABF$3,0)),"")</f>
        <v/>
      </c>
      <c r="XZ46" s="6" t="str">
        <f>IFERROR(INDEX(Sales!$D$5:$ABF$18,MATCH(UsagePerHour!$B46,Sales!$C$5:$C$18,0),MATCH(UsagePerHour!XZ$4,Sales!$D$3:$ABF$3,0))/XZ$2*INDEX(Usage!$D$5:$ABF$11,MATCH(UsagePerHour!$B$36,Usage!$C$5:$C$11,0),MATCH(UsagePerHour!XZ$4,Usage!$D$3:$ABF$3,0)),"")</f>
        <v/>
      </c>
      <c r="YA46" s="6" t="str">
        <f>IFERROR(INDEX(Sales!$D$5:$ABF$18,MATCH(UsagePerHour!$B46,Sales!$C$5:$C$18,0),MATCH(UsagePerHour!YA$4,Sales!$D$3:$ABF$3,0))/YA$2*INDEX(Usage!$D$5:$ABF$11,MATCH(UsagePerHour!$B$36,Usage!$C$5:$C$11,0),MATCH(UsagePerHour!YA$4,Usage!$D$3:$ABF$3,0)),"")</f>
        <v/>
      </c>
      <c r="YB46" s="6" t="str">
        <f>IFERROR(INDEX(Sales!$D$5:$ABF$18,MATCH(UsagePerHour!$B46,Sales!$C$5:$C$18,0),MATCH(UsagePerHour!YB$4,Sales!$D$3:$ABF$3,0))/YB$2*INDEX(Usage!$D$5:$ABF$11,MATCH(UsagePerHour!$B$36,Usage!$C$5:$C$11,0),MATCH(UsagePerHour!YB$4,Usage!$D$3:$ABF$3,0)),"")</f>
        <v/>
      </c>
      <c r="YC46" s="6" t="str">
        <f>IFERROR(INDEX(Sales!$D$5:$ABF$18,MATCH(UsagePerHour!$B46,Sales!$C$5:$C$18,0),MATCH(UsagePerHour!YC$4,Sales!$D$3:$ABF$3,0))/YC$2*INDEX(Usage!$D$5:$ABF$11,MATCH(UsagePerHour!$B$36,Usage!$C$5:$C$11,0),MATCH(UsagePerHour!YC$4,Usage!$D$3:$ABF$3,0)),"")</f>
        <v/>
      </c>
      <c r="YD46" s="6" t="str">
        <f>IFERROR(INDEX(Sales!$D$5:$ABF$18,MATCH(UsagePerHour!$B46,Sales!$C$5:$C$18,0),MATCH(UsagePerHour!YD$4,Sales!$D$3:$ABF$3,0))/YD$2*INDEX(Usage!$D$5:$ABF$11,MATCH(UsagePerHour!$B$36,Usage!$C$5:$C$11,0),MATCH(UsagePerHour!YD$4,Usage!$D$3:$ABF$3,0)),"")</f>
        <v/>
      </c>
      <c r="YE46" s="6" t="str">
        <f>IFERROR(INDEX(Sales!$D$5:$ABF$18,MATCH(UsagePerHour!$B46,Sales!$C$5:$C$18,0),MATCH(UsagePerHour!YE$4,Sales!$D$3:$ABF$3,0))/YE$2*INDEX(Usage!$D$5:$ABF$11,MATCH(UsagePerHour!$B$36,Usage!$C$5:$C$11,0),MATCH(UsagePerHour!YE$4,Usage!$D$3:$ABF$3,0)),"")</f>
        <v/>
      </c>
      <c r="YF46" s="6" t="str">
        <f>IFERROR(INDEX(Sales!$D$5:$ABF$18,MATCH(UsagePerHour!$B46,Sales!$C$5:$C$18,0),MATCH(UsagePerHour!YF$4,Sales!$D$3:$ABF$3,0))/YF$2*INDEX(Usage!$D$5:$ABF$11,MATCH(UsagePerHour!$B$36,Usage!$C$5:$C$11,0),MATCH(UsagePerHour!YF$4,Usage!$D$3:$ABF$3,0)),"")</f>
        <v/>
      </c>
      <c r="YG46" s="6" t="str">
        <f>IFERROR(INDEX(Sales!$D$5:$ABF$18,MATCH(UsagePerHour!$B46,Sales!$C$5:$C$18,0),MATCH(UsagePerHour!YG$4,Sales!$D$3:$ABF$3,0))/YG$2*INDEX(Usage!$D$5:$ABF$11,MATCH(UsagePerHour!$B$36,Usage!$C$5:$C$11,0),MATCH(UsagePerHour!YG$4,Usage!$D$3:$ABF$3,0)),"")</f>
        <v/>
      </c>
      <c r="YH46" s="6" t="str">
        <f>IFERROR(INDEX(Sales!$D$5:$ABF$18,MATCH(UsagePerHour!$B46,Sales!$C$5:$C$18,0),MATCH(UsagePerHour!YH$4,Sales!$D$3:$ABF$3,0))/YH$2*INDEX(Usage!$D$5:$ABF$11,MATCH(UsagePerHour!$B$36,Usage!$C$5:$C$11,0),MATCH(UsagePerHour!YH$4,Usage!$D$3:$ABF$3,0)),"")</f>
        <v/>
      </c>
      <c r="YI46" s="6" t="str">
        <f>IFERROR(INDEX(Sales!$D$5:$ABF$18,MATCH(UsagePerHour!$B46,Sales!$C$5:$C$18,0),MATCH(UsagePerHour!YI$4,Sales!$D$3:$ABF$3,0))/YI$2*INDEX(Usage!$D$5:$ABF$11,MATCH(UsagePerHour!$B$36,Usage!$C$5:$C$11,0),MATCH(UsagePerHour!YI$4,Usage!$D$3:$ABF$3,0)),"")</f>
        <v/>
      </c>
      <c r="YJ46" s="6" t="str">
        <f>IFERROR(INDEX(Sales!$D$5:$ABF$18,MATCH(UsagePerHour!$B46,Sales!$C$5:$C$18,0),MATCH(UsagePerHour!YJ$4,Sales!$D$3:$ABF$3,0))/YJ$2*INDEX(Usage!$D$5:$ABF$11,MATCH(UsagePerHour!$B$36,Usage!$C$5:$C$11,0),MATCH(UsagePerHour!YJ$4,Usage!$D$3:$ABF$3,0)),"")</f>
        <v/>
      </c>
      <c r="YK46" s="6" t="str">
        <f>IFERROR(INDEX(Sales!$D$5:$ABF$18,MATCH(UsagePerHour!$B46,Sales!$C$5:$C$18,0),MATCH(UsagePerHour!YK$4,Sales!$D$3:$ABF$3,0))/YK$2*INDEX(Usage!$D$5:$ABF$11,MATCH(UsagePerHour!$B$36,Usage!$C$5:$C$11,0),MATCH(UsagePerHour!YK$4,Usage!$D$3:$ABF$3,0)),"")</f>
        <v/>
      </c>
      <c r="YL46" s="6" t="str">
        <f>IFERROR(INDEX(Sales!$D$5:$ABF$18,MATCH(UsagePerHour!$B46,Sales!$C$5:$C$18,0),MATCH(UsagePerHour!YL$4,Sales!$D$3:$ABF$3,0))/YL$2*INDEX(Usage!$D$5:$ABF$11,MATCH(UsagePerHour!$B$36,Usage!$C$5:$C$11,0),MATCH(UsagePerHour!YL$4,Usage!$D$3:$ABF$3,0)),"")</f>
        <v/>
      </c>
      <c r="YM46" s="6" t="str">
        <f>IFERROR(INDEX(Sales!$D$5:$ABF$18,MATCH(UsagePerHour!$B46,Sales!$C$5:$C$18,0),MATCH(UsagePerHour!YM$4,Sales!$D$3:$ABF$3,0))/YM$2*INDEX(Usage!$D$5:$ABF$11,MATCH(UsagePerHour!$B$36,Usage!$C$5:$C$11,0),MATCH(UsagePerHour!YM$4,Usage!$D$3:$ABF$3,0)),"")</f>
        <v/>
      </c>
      <c r="YN46" s="6" t="str">
        <f>IFERROR(INDEX(Sales!$D$5:$ABF$18,MATCH(UsagePerHour!$B46,Sales!$C$5:$C$18,0),MATCH(UsagePerHour!YN$4,Sales!$D$3:$ABF$3,0))/YN$2*INDEX(Usage!$D$5:$ABF$11,MATCH(UsagePerHour!$B$36,Usage!$C$5:$C$11,0),MATCH(UsagePerHour!YN$4,Usage!$D$3:$ABF$3,0)),"")</f>
        <v/>
      </c>
      <c r="YO46" s="6" t="str">
        <f>IFERROR(INDEX(Sales!$D$5:$ABF$18,MATCH(UsagePerHour!$B46,Sales!$C$5:$C$18,0),MATCH(UsagePerHour!YO$4,Sales!$D$3:$ABF$3,0))/YO$2*INDEX(Usage!$D$5:$ABF$11,MATCH(UsagePerHour!$B$36,Usage!$C$5:$C$11,0),MATCH(UsagePerHour!YO$4,Usage!$D$3:$ABF$3,0)),"")</f>
        <v/>
      </c>
      <c r="YP46" s="6" t="str">
        <f>IFERROR(INDEX(Sales!$D$5:$ABF$18,MATCH(UsagePerHour!$B46,Sales!$C$5:$C$18,0),MATCH(UsagePerHour!YP$4,Sales!$D$3:$ABF$3,0))/YP$2*INDEX(Usage!$D$5:$ABF$11,MATCH(UsagePerHour!$B$36,Usage!$C$5:$C$11,0),MATCH(UsagePerHour!YP$4,Usage!$D$3:$ABF$3,0)),"")</f>
        <v/>
      </c>
      <c r="YQ46" s="6" t="str">
        <f>IFERROR(INDEX(Sales!$D$5:$ABF$18,MATCH(UsagePerHour!$B46,Sales!$C$5:$C$18,0),MATCH(UsagePerHour!YQ$4,Sales!$D$3:$ABF$3,0))/YQ$2*INDEX(Usage!$D$5:$ABF$11,MATCH(UsagePerHour!$B$36,Usage!$C$5:$C$11,0),MATCH(UsagePerHour!YQ$4,Usage!$D$3:$ABF$3,0)),"")</f>
        <v/>
      </c>
      <c r="YR46" s="6" t="str">
        <f>IFERROR(INDEX(Sales!$D$5:$ABF$18,MATCH(UsagePerHour!$B46,Sales!$C$5:$C$18,0),MATCH(UsagePerHour!YR$4,Sales!$D$3:$ABF$3,0))/YR$2*INDEX(Usage!$D$5:$ABF$11,MATCH(UsagePerHour!$B$36,Usage!$C$5:$C$11,0),MATCH(UsagePerHour!YR$4,Usage!$D$3:$ABF$3,0)),"")</f>
        <v/>
      </c>
      <c r="YS46" s="6" t="str">
        <f>IFERROR(INDEX(Sales!$D$5:$ABF$18,MATCH(UsagePerHour!$B46,Sales!$C$5:$C$18,0),MATCH(UsagePerHour!YS$4,Sales!$D$3:$ABF$3,0))/YS$2*INDEX(Usage!$D$5:$ABF$11,MATCH(UsagePerHour!$B$36,Usage!$C$5:$C$11,0),MATCH(UsagePerHour!YS$4,Usage!$D$3:$ABF$3,0)),"")</f>
        <v/>
      </c>
      <c r="YT46" s="6" t="str">
        <f>IFERROR(INDEX(Sales!$D$5:$ABF$18,MATCH(UsagePerHour!$B46,Sales!$C$5:$C$18,0),MATCH(UsagePerHour!YT$4,Sales!$D$3:$ABF$3,0))/YT$2*INDEX(Usage!$D$5:$ABF$11,MATCH(UsagePerHour!$B$36,Usage!$C$5:$C$11,0),MATCH(UsagePerHour!YT$4,Usage!$D$3:$ABF$3,0)),"")</f>
        <v/>
      </c>
      <c r="YU46" s="6" t="str">
        <f>IFERROR(INDEX(Sales!$D$5:$ABF$18,MATCH(UsagePerHour!$B46,Sales!$C$5:$C$18,0),MATCH(UsagePerHour!YU$4,Sales!$D$3:$ABF$3,0))/YU$2*INDEX(Usage!$D$5:$ABF$11,MATCH(UsagePerHour!$B$36,Usage!$C$5:$C$11,0),MATCH(UsagePerHour!YU$4,Usage!$D$3:$ABF$3,0)),"")</f>
        <v/>
      </c>
      <c r="YV46" s="6" t="str">
        <f>IFERROR(INDEX(Sales!$D$5:$ABF$18,MATCH(UsagePerHour!$B46,Sales!$C$5:$C$18,0),MATCH(UsagePerHour!YV$4,Sales!$D$3:$ABF$3,0))/YV$2*INDEX(Usage!$D$5:$ABF$11,MATCH(UsagePerHour!$B$36,Usage!$C$5:$C$11,0),MATCH(UsagePerHour!YV$4,Usage!$D$3:$ABF$3,0)),"")</f>
        <v/>
      </c>
      <c r="YW46" s="6" t="str">
        <f>IFERROR(INDEX(Sales!$D$5:$ABF$18,MATCH(UsagePerHour!$B46,Sales!$C$5:$C$18,0),MATCH(UsagePerHour!YW$4,Sales!$D$3:$ABF$3,0))/YW$2*INDEX(Usage!$D$5:$ABF$11,MATCH(UsagePerHour!$B$36,Usage!$C$5:$C$11,0),MATCH(UsagePerHour!YW$4,Usage!$D$3:$ABF$3,0)),"")</f>
        <v/>
      </c>
      <c r="YX46" s="6" t="str">
        <f>IFERROR(INDEX(Sales!$D$5:$ABF$18,MATCH(UsagePerHour!$B46,Sales!$C$5:$C$18,0),MATCH(UsagePerHour!YX$4,Sales!$D$3:$ABF$3,0))/YX$2*INDEX(Usage!$D$5:$ABF$11,MATCH(UsagePerHour!$B$36,Usage!$C$5:$C$11,0),MATCH(UsagePerHour!YX$4,Usage!$D$3:$ABF$3,0)),"")</f>
        <v/>
      </c>
      <c r="YY46" s="6" t="str">
        <f>IFERROR(INDEX(Sales!$D$5:$ABF$18,MATCH(UsagePerHour!$B46,Sales!$C$5:$C$18,0),MATCH(UsagePerHour!YY$4,Sales!$D$3:$ABF$3,0))/YY$2*INDEX(Usage!$D$5:$ABF$11,MATCH(UsagePerHour!$B$36,Usage!$C$5:$C$11,0),MATCH(UsagePerHour!YY$4,Usage!$D$3:$ABF$3,0)),"")</f>
        <v/>
      </c>
      <c r="YZ46" s="6" t="str">
        <f>IFERROR(INDEX(Sales!$D$5:$ABF$18,MATCH(UsagePerHour!$B46,Sales!$C$5:$C$18,0),MATCH(UsagePerHour!YZ$4,Sales!$D$3:$ABF$3,0))/YZ$2*INDEX(Usage!$D$5:$ABF$11,MATCH(UsagePerHour!$B$36,Usage!$C$5:$C$11,0),MATCH(UsagePerHour!YZ$4,Usage!$D$3:$ABF$3,0)),"")</f>
        <v/>
      </c>
      <c r="ZA46" s="6" t="str">
        <f>IFERROR(INDEX(Sales!$D$5:$ABF$18,MATCH(UsagePerHour!$B46,Sales!$C$5:$C$18,0),MATCH(UsagePerHour!ZA$4,Sales!$D$3:$ABF$3,0))/ZA$2*INDEX(Usage!$D$5:$ABF$11,MATCH(UsagePerHour!$B$36,Usage!$C$5:$C$11,0),MATCH(UsagePerHour!ZA$4,Usage!$D$3:$ABF$3,0)),"")</f>
        <v/>
      </c>
      <c r="ZB46" s="6" t="str">
        <f>IFERROR(INDEX(Sales!$D$5:$ABF$18,MATCH(UsagePerHour!$B46,Sales!$C$5:$C$18,0),MATCH(UsagePerHour!ZB$4,Sales!$D$3:$ABF$3,0))/ZB$2*INDEX(Usage!$D$5:$ABF$11,MATCH(UsagePerHour!$B$36,Usage!$C$5:$C$11,0),MATCH(UsagePerHour!ZB$4,Usage!$D$3:$ABF$3,0)),"")</f>
        <v/>
      </c>
      <c r="ZC46" s="6" t="str">
        <f>IFERROR(INDEX(Sales!$D$5:$ABF$18,MATCH(UsagePerHour!$B46,Sales!$C$5:$C$18,0),MATCH(UsagePerHour!ZC$4,Sales!$D$3:$ABF$3,0))/ZC$2*INDEX(Usage!$D$5:$ABF$11,MATCH(UsagePerHour!$B$36,Usage!$C$5:$C$11,0),MATCH(UsagePerHour!ZC$4,Usage!$D$3:$ABF$3,0)),"")</f>
        <v/>
      </c>
      <c r="ZD46" s="6" t="str">
        <f>IFERROR(INDEX(Sales!$D$5:$ABF$18,MATCH(UsagePerHour!$B46,Sales!$C$5:$C$18,0),MATCH(UsagePerHour!ZD$4,Sales!$D$3:$ABF$3,0))/ZD$2*INDEX(Usage!$D$5:$ABF$11,MATCH(UsagePerHour!$B$36,Usage!$C$5:$C$11,0),MATCH(UsagePerHour!ZD$4,Usage!$D$3:$ABF$3,0)),"")</f>
        <v/>
      </c>
      <c r="ZE46" s="6" t="str">
        <f>IFERROR(INDEX(Sales!$D$5:$ABF$18,MATCH(UsagePerHour!$B46,Sales!$C$5:$C$18,0),MATCH(UsagePerHour!ZE$4,Sales!$D$3:$ABF$3,0))/ZE$2*INDEX(Usage!$D$5:$ABF$11,MATCH(UsagePerHour!$B$36,Usage!$C$5:$C$11,0),MATCH(UsagePerHour!ZE$4,Usage!$D$3:$ABF$3,0)),"")</f>
        <v/>
      </c>
      <c r="ZF46" s="6" t="str">
        <f>IFERROR(INDEX(Sales!$D$5:$ABF$18,MATCH(UsagePerHour!$B46,Sales!$C$5:$C$18,0),MATCH(UsagePerHour!ZF$4,Sales!$D$3:$ABF$3,0))/ZF$2*INDEX(Usage!$D$5:$ABF$11,MATCH(UsagePerHour!$B$36,Usage!$C$5:$C$11,0),MATCH(UsagePerHour!ZF$4,Usage!$D$3:$ABF$3,0)),"")</f>
        <v/>
      </c>
      <c r="ZG46" s="6" t="str">
        <f>IFERROR(INDEX(Sales!$D$5:$ABF$18,MATCH(UsagePerHour!$B46,Sales!$C$5:$C$18,0),MATCH(UsagePerHour!ZG$4,Sales!$D$3:$ABF$3,0))/ZG$2*INDEX(Usage!$D$5:$ABF$11,MATCH(UsagePerHour!$B$36,Usage!$C$5:$C$11,0),MATCH(UsagePerHour!ZG$4,Usage!$D$3:$ABF$3,0)),"")</f>
        <v/>
      </c>
      <c r="ZH46" s="6" t="str">
        <f>IFERROR(INDEX(Sales!$D$5:$ABF$18,MATCH(UsagePerHour!$B46,Sales!$C$5:$C$18,0),MATCH(UsagePerHour!ZH$4,Sales!$D$3:$ABF$3,0))/ZH$2*INDEX(Usage!$D$5:$ABF$11,MATCH(UsagePerHour!$B$36,Usage!$C$5:$C$11,0),MATCH(UsagePerHour!ZH$4,Usage!$D$3:$ABF$3,0)),"")</f>
        <v/>
      </c>
      <c r="ZI46" s="6" t="str">
        <f>IFERROR(INDEX(Sales!$D$5:$ABF$18,MATCH(UsagePerHour!$B46,Sales!$C$5:$C$18,0),MATCH(UsagePerHour!ZI$4,Sales!$D$3:$ABF$3,0))/ZI$2*INDEX(Usage!$D$5:$ABF$11,MATCH(UsagePerHour!$B$36,Usage!$C$5:$C$11,0),MATCH(UsagePerHour!ZI$4,Usage!$D$3:$ABF$3,0)),"")</f>
        <v/>
      </c>
      <c r="ZJ46" s="6" t="str">
        <f>IFERROR(INDEX(Sales!$D$5:$ABF$18,MATCH(UsagePerHour!$B46,Sales!$C$5:$C$18,0),MATCH(UsagePerHour!ZJ$4,Sales!$D$3:$ABF$3,0))/ZJ$2*INDEX(Usage!$D$5:$ABF$11,MATCH(UsagePerHour!$B$36,Usage!$C$5:$C$11,0),MATCH(UsagePerHour!ZJ$4,Usage!$D$3:$ABF$3,0)),"")</f>
        <v/>
      </c>
      <c r="ZK46" s="6" t="str">
        <f>IFERROR(INDEX(Sales!$D$5:$ABF$18,MATCH(UsagePerHour!$B46,Sales!$C$5:$C$18,0),MATCH(UsagePerHour!ZK$4,Sales!$D$3:$ABF$3,0))/ZK$2*INDEX(Usage!$D$5:$ABF$11,MATCH(UsagePerHour!$B$36,Usage!$C$5:$C$11,0),MATCH(UsagePerHour!ZK$4,Usage!$D$3:$ABF$3,0)),"")</f>
        <v/>
      </c>
      <c r="ZL46" s="6" t="str">
        <f>IFERROR(INDEX(Sales!$D$5:$ABF$18,MATCH(UsagePerHour!$B46,Sales!$C$5:$C$18,0),MATCH(UsagePerHour!ZL$4,Sales!$D$3:$ABF$3,0))/ZL$2*INDEX(Usage!$D$5:$ABF$11,MATCH(UsagePerHour!$B$36,Usage!$C$5:$C$11,0),MATCH(UsagePerHour!ZL$4,Usage!$D$3:$ABF$3,0)),"")</f>
        <v/>
      </c>
      <c r="ZM46" s="6" t="str">
        <f>IFERROR(INDEX(Sales!$D$5:$ABF$18,MATCH(UsagePerHour!$B46,Sales!$C$5:$C$18,0),MATCH(UsagePerHour!ZM$4,Sales!$D$3:$ABF$3,0))/ZM$2*INDEX(Usage!$D$5:$ABF$11,MATCH(UsagePerHour!$B$36,Usage!$C$5:$C$11,0),MATCH(UsagePerHour!ZM$4,Usage!$D$3:$ABF$3,0)),"")</f>
        <v/>
      </c>
      <c r="ZN46" s="6" t="str">
        <f>IFERROR(INDEX(Sales!$D$5:$ABF$18,MATCH(UsagePerHour!$B46,Sales!$C$5:$C$18,0),MATCH(UsagePerHour!ZN$4,Sales!$D$3:$ABF$3,0))/ZN$2*INDEX(Usage!$D$5:$ABF$11,MATCH(UsagePerHour!$B$36,Usage!$C$5:$C$11,0),MATCH(UsagePerHour!ZN$4,Usage!$D$3:$ABF$3,0)),"")</f>
        <v/>
      </c>
      <c r="ZO46" s="6" t="str">
        <f>IFERROR(INDEX(Sales!$D$5:$ABF$18,MATCH(UsagePerHour!$B46,Sales!$C$5:$C$18,0),MATCH(UsagePerHour!ZO$4,Sales!$D$3:$ABF$3,0))/ZO$2*INDEX(Usage!$D$5:$ABF$11,MATCH(UsagePerHour!$B$36,Usage!$C$5:$C$11,0),MATCH(UsagePerHour!ZO$4,Usage!$D$3:$ABF$3,0)),"")</f>
        <v/>
      </c>
      <c r="ZP46" s="6" t="str">
        <f>IFERROR(INDEX(Sales!$D$5:$ABF$18,MATCH(UsagePerHour!$B46,Sales!$C$5:$C$18,0),MATCH(UsagePerHour!ZP$4,Sales!$D$3:$ABF$3,0))/ZP$2*INDEX(Usage!$D$5:$ABF$11,MATCH(UsagePerHour!$B$36,Usage!$C$5:$C$11,0),MATCH(UsagePerHour!ZP$4,Usage!$D$3:$ABF$3,0)),"")</f>
        <v/>
      </c>
      <c r="ZQ46" s="6" t="str">
        <f>IFERROR(INDEX(Sales!$D$5:$ABF$18,MATCH(UsagePerHour!$B46,Sales!$C$5:$C$18,0),MATCH(UsagePerHour!ZQ$4,Sales!$D$3:$ABF$3,0))/ZQ$2*INDEX(Usage!$D$5:$ABF$11,MATCH(UsagePerHour!$B$36,Usage!$C$5:$C$11,0),MATCH(UsagePerHour!ZQ$4,Usage!$D$3:$ABF$3,0)),"")</f>
        <v/>
      </c>
      <c r="ZR46" s="6" t="str">
        <f>IFERROR(INDEX(Sales!$D$5:$ABF$18,MATCH(UsagePerHour!$B46,Sales!$C$5:$C$18,0),MATCH(UsagePerHour!ZR$4,Sales!$D$3:$ABF$3,0))/ZR$2*INDEX(Usage!$D$5:$ABF$11,MATCH(UsagePerHour!$B$36,Usage!$C$5:$C$11,0),MATCH(UsagePerHour!ZR$4,Usage!$D$3:$ABF$3,0)),"")</f>
        <v/>
      </c>
      <c r="ZS46" s="6" t="str">
        <f>IFERROR(INDEX(Sales!$D$5:$ABF$18,MATCH(UsagePerHour!$B46,Sales!$C$5:$C$18,0),MATCH(UsagePerHour!ZS$4,Sales!$D$3:$ABF$3,0))/ZS$2*INDEX(Usage!$D$5:$ABF$11,MATCH(UsagePerHour!$B$36,Usage!$C$5:$C$11,0),MATCH(UsagePerHour!ZS$4,Usage!$D$3:$ABF$3,0)),"")</f>
        <v/>
      </c>
      <c r="ZT46" s="6" t="str">
        <f>IFERROR(INDEX(Sales!$D$5:$ABF$18,MATCH(UsagePerHour!$B46,Sales!$C$5:$C$18,0),MATCH(UsagePerHour!ZT$4,Sales!$D$3:$ABF$3,0))/ZT$2*INDEX(Usage!$D$5:$ABF$11,MATCH(UsagePerHour!$B$36,Usage!$C$5:$C$11,0),MATCH(UsagePerHour!ZT$4,Usage!$D$3:$ABF$3,0)),"")</f>
        <v/>
      </c>
      <c r="ZU46" s="6" t="str">
        <f>IFERROR(INDEX(Sales!$D$5:$ABF$18,MATCH(UsagePerHour!$B46,Sales!$C$5:$C$18,0),MATCH(UsagePerHour!ZU$4,Sales!$D$3:$ABF$3,0))/ZU$2*INDEX(Usage!$D$5:$ABF$11,MATCH(UsagePerHour!$B$36,Usage!$C$5:$C$11,0),MATCH(UsagePerHour!ZU$4,Usage!$D$3:$ABF$3,0)),"")</f>
        <v/>
      </c>
      <c r="ZV46" s="6" t="str">
        <f>IFERROR(INDEX(Sales!$D$5:$ABF$18,MATCH(UsagePerHour!$B46,Sales!$C$5:$C$18,0),MATCH(UsagePerHour!ZV$4,Sales!$D$3:$ABF$3,0))/ZV$2*INDEX(Usage!$D$5:$ABF$11,MATCH(UsagePerHour!$B$36,Usage!$C$5:$C$11,0),MATCH(UsagePerHour!ZV$4,Usage!$D$3:$ABF$3,0)),"")</f>
        <v/>
      </c>
      <c r="ZW46" s="6" t="str">
        <f>IFERROR(INDEX(Sales!$D$5:$ABF$18,MATCH(UsagePerHour!$B46,Sales!$C$5:$C$18,0),MATCH(UsagePerHour!ZW$4,Sales!$D$3:$ABF$3,0))/ZW$2*INDEX(Usage!$D$5:$ABF$11,MATCH(UsagePerHour!$B$36,Usage!$C$5:$C$11,0),MATCH(UsagePerHour!ZW$4,Usage!$D$3:$ABF$3,0)),"")</f>
        <v/>
      </c>
      <c r="ZX46" s="6" t="str">
        <f>IFERROR(INDEX(Sales!$D$5:$ABF$18,MATCH(UsagePerHour!$B46,Sales!$C$5:$C$18,0),MATCH(UsagePerHour!ZX$4,Sales!$D$3:$ABF$3,0))/ZX$2*INDEX(Usage!$D$5:$ABF$11,MATCH(UsagePerHour!$B$36,Usage!$C$5:$C$11,0),MATCH(UsagePerHour!ZX$4,Usage!$D$3:$ABF$3,0)),"")</f>
        <v/>
      </c>
      <c r="ZY46" s="6" t="str">
        <f>IFERROR(INDEX(Sales!$D$5:$ABF$18,MATCH(UsagePerHour!$B46,Sales!$C$5:$C$18,0),MATCH(UsagePerHour!ZY$4,Sales!$D$3:$ABF$3,0))/ZY$2*INDEX(Usage!$D$5:$ABF$11,MATCH(UsagePerHour!$B$36,Usage!$C$5:$C$11,0),MATCH(UsagePerHour!ZY$4,Usage!$D$3:$ABF$3,0)),"")</f>
        <v/>
      </c>
      <c r="ZZ46" s="6" t="str">
        <f>IFERROR(INDEX(Sales!$D$5:$ABF$18,MATCH(UsagePerHour!$B46,Sales!$C$5:$C$18,0),MATCH(UsagePerHour!ZZ$4,Sales!$D$3:$ABF$3,0))/ZZ$2*INDEX(Usage!$D$5:$ABF$11,MATCH(UsagePerHour!$B$36,Usage!$C$5:$C$11,0),MATCH(UsagePerHour!ZZ$4,Usage!$D$3:$ABF$3,0)),"")</f>
        <v/>
      </c>
      <c r="AAA46" s="6" t="str">
        <f>IFERROR(INDEX(Sales!$D$5:$ABF$18,MATCH(UsagePerHour!$B46,Sales!$C$5:$C$18,0),MATCH(UsagePerHour!AAA$4,Sales!$D$3:$ABF$3,0))/AAA$2*INDEX(Usage!$D$5:$ABF$11,MATCH(UsagePerHour!$B$36,Usage!$C$5:$C$11,0),MATCH(UsagePerHour!AAA$4,Usage!$D$3:$ABF$3,0)),"")</f>
        <v/>
      </c>
      <c r="AAB46" s="6" t="str">
        <f>IFERROR(INDEX(Sales!$D$5:$ABF$18,MATCH(UsagePerHour!$B46,Sales!$C$5:$C$18,0),MATCH(UsagePerHour!AAB$4,Sales!$D$3:$ABF$3,0))/AAB$2*INDEX(Usage!$D$5:$ABF$11,MATCH(UsagePerHour!$B$36,Usage!$C$5:$C$11,0),MATCH(UsagePerHour!AAB$4,Usage!$D$3:$ABF$3,0)),"")</f>
        <v/>
      </c>
      <c r="AAC46" s="6" t="str">
        <f>IFERROR(INDEX(Sales!$D$5:$ABF$18,MATCH(UsagePerHour!$B46,Sales!$C$5:$C$18,0),MATCH(UsagePerHour!AAC$4,Sales!$D$3:$ABF$3,0))/AAC$2*INDEX(Usage!$D$5:$ABF$11,MATCH(UsagePerHour!$B$36,Usage!$C$5:$C$11,0),MATCH(UsagePerHour!AAC$4,Usage!$D$3:$ABF$3,0)),"")</f>
        <v/>
      </c>
      <c r="AAD46" s="6" t="str">
        <f>IFERROR(INDEX(Sales!$D$5:$ABF$18,MATCH(UsagePerHour!$B46,Sales!$C$5:$C$18,0),MATCH(UsagePerHour!AAD$4,Sales!$D$3:$ABF$3,0))/AAD$2*INDEX(Usage!$D$5:$ABF$11,MATCH(UsagePerHour!$B$36,Usage!$C$5:$C$11,0),MATCH(UsagePerHour!AAD$4,Usage!$D$3:$ABF$3,0)),"")</f>
        <v/>
      </c>
      <c r="AAE46" s="6" t="str">
        <f>IFERROR(INDEX(Sales!$D$5:$ABF$18,MATCH(UsagePerHour!$B46,Sales!$C$5:$C$18,0),MATCH(UsagePerHour!AAE$4,Sales!$D$3:$ABF$3,0))/AAE$2*INDEX(Usage!$D$5:$ABF$11,MATCH(UsagePerHour!$B$36,Usage!$C$5:$C$11,0),MATCH(UsagePerHour!AAE$4,Usage!$D$3:$ABF$3,0)),"")</f>
        <v/>
      </c>
      <c r="AAF46" s="6" t="str">
        <f>IFERROR(INDEX(Sales!$D$5:$ABF$18,MATCH(UsagePerHour!$B46,Sales!$C$5:$C$18,0),MATCH(UsagePerHour!AAF$4,Sales!$D$3:$ABF$3,0))/AAF$2*INDEX(Usage!$D$5:$ABF$11,MATCH(UsagePerHour!$B$36,Usage!$C$5:$C$11,0),MATCH(UsagePerHour!AAF$4,Usage!$D$3:$ABF$3,0)),"")</f>
        <v/>
      </c>
      <c r="AAG46" s="6" t="str">
        <f>IFERROR(INDEX(Sales!$D$5:$ABF$18,MATCH(UsagePerHour!$B46,Sales!$C$5:$C$18,0),MATCH(UsagePerHour!AAG$4,Sales!$D$3:$ABF$3,0))/AAG$2*INDEX(Usage!$D$5:$ABF$11,MATCH(UsagePerHour!$B$36,Usage!$C$5:$C$11,0),MATCH(UsagePerHour!AAG$4,Usage!$D$3:$ABF$3,0)),"")</f>
        <v/>
      </c>
      <c r="AAH46" s="6" t="str">
        <f>IFERROR(INDEX(Sales!$D$5:$ABF$18,MATCH(UsagePerHour!$B46,Sales!$C$5:$C$18,0),MATCH(UsagePerHour!AAH$4,Sales!$D$3:$ABF$3,0))/AAH$2*INDEX(Usage!$D$5:$ABF$11,MATCH(UsagePerHour!$B$36,Usage!$C$5:$C$11,0),MATCH(UsagePerHour!AAH$4,Usage!$D$3:$ABF$3,0)),"")</f>
        <v/>
      </c>
      <c r="AAI46" s="6" t="str">
        <f>IFERROR(INDEX(Sales!$D$5:$ABF$18,MATCH(UsagePerHour!$B46,Sales!$C$5:$C$18,0),MATCH(UsagePerHour!AAI$4,Sales!$D$3:$ABF$3,0))/AAI$2*INDEX(Usage!$D$5:$ABF$11,MATCH(UsagePerHour!$B$36,Usage!$C$5:$C$11,0),MATCH(UsagePerHour!AAI$4,Usage!$D$3:$ABF$3,0)),"")</f>
        <v/>
      </c>
      <c r="AAJ46" s="6" t="str">
        <f>IFERROR(INDEX(Sales!$D$5:$ABF$18,MATCH(UsagePerHour!$B46,Sales!$C$5:$C$18,0),MATCH(UsagePerHour!AAJ$4,Sales!$D$3:$ABF$3,0))/AAJ$2*INDEX(Usage!$D$5:$ABF$11,MATCH(UsagePerHour!$B$36,Usage!$C$5:$C$11,0),MATCH(UsagePerHour!AAJ$4,Usage!$D$3:$ABF$3,0)),"")</f>
        <v/>
      </c>
      <c r="AAK46" s="6" t="str">
        <f>IFERROR(INDEX(Sales!$D$5:$ABF$18,MATCH(UsagePerHour!$B46,Sales!$C$5:$C$18,0),MATCH(UsagePerHour!AAK$4,Sales!$D$3:$ABF$3,0))/AAK$2*INDEX(Usage!$D$5:$ABF$11,MATCH(UsagePerHour!$B$36,Usage!$C$5:$C$11,0),MATCH(UsagePerHour!AAK$4,Usage!$D$3:$ABF$3,0)),"")</f>
        <v/>
      </c>
      <c r="AAL46" s="6" t="str">
        <f>IFERROR(INDEX(Sales!$D$5:$ABF$18,MATCH(UsagePerHour!$B46,Sales!$C$5:$C$18,0),MATCH(UsagePerHour!AAL$4,Sales!$D$3:$ABF$3,0))/AAL$2*INDEX(Usage!$D$5:$ABF$11,MATCH(UsagePerHour!$B$36,Usage!$C$5:$C$11,0),MATCH(UsagePerHour!AAL$4,Usage!$D$3:$ABF$3,0)),"")</f>
        <v/>
      </c>
      <c r="AAM46" s="6" t="str">
        <f>IFERROR(INDEX(Sales!$D$5:$ABF$18,MATCH(UsagePerHour!$B46,Sales!$C$5:$C$18,0),MATCH(UsagePerHour!AAM$4,Sales!$D$3:$ABF$3,0))/AAM$2*INDEX(Usage!$D$5:$ABF$11,MATCH(UsagePerHour!$B$36,Usage!$C$5:$C$11,0),MATCH(UsagePerHour!AAM$4,Usage!$D$3:$ABF$3,0)),"")</f>
        <v/>
      </c>
      <c r="AAN46" s="6" t="str">
        <f>IFERROR(INDEX(Sales!$D$5:$ABF$18,MATCH(UsagePerHour!$B46,Sales!$C$5:$C$18,0),MATCH(UsagePerHour!AAN$4,Sales!$D$3:$ABF$3,0))/AAN$2*INDEX(Usage!$D$5:$ABF$11,MATCH(UsagePerHour!$B$36,Usage!$C$5:$C$11,0),MATCH(UsagePerHour!AAN$4,Usage!$D$3:$ABF$3,0)),"")</f>
        <v/>
      </c>
      <c r="AAO46" s="6" t="str">
        <f>IFERROR(INDEX(Sales!$D$5:$ABF$18,MATCH(UsagePerHour!$B46,Sales!$C$5:$C$18,0),MATCH(UsagePerHour!AAO$4,Sales!$D$3:$ABF$3,0))/AAO$2*INDEX(Usage!$D$5:$ABF$11,MATCH(UsagePerHour!$B$36,Usage!$C$5:$C$11,0),MATCH(UsagePerHour!AAO$4,Usage!$D$3:$ABF$3,0)),"")</f>
        <v/>
      </c>
      <c r="AAP46" s="6" t="str">
        <f>IFERROR(INDEX(Sales!$D$5:$ABF$18,MATCH(UsagePerHour!$B46,Sales!$C$5:$C$18,0),MATCH(UsagePerHour!AAP$4,Sales!$D$3:$ABF$3,0))/AAP$2*INDEX(Usage!$D$5:$ABF$11,MATCH(UsagePerHour!$B$36,Usage!$C$5:$C$11,0),MATCH(UsagePerHour!AAP$4,Usage!$D$3:$ABF$3,0)),"")</f>
        <v/>
      </c>
      <c r="AAQ46" s="6" t="str">
        <f>IFERROR(INDEX(Sales!$D$5:$ABF$18,MATCH(UsagePerHour!$B46,Sales!$C$5:$C$18,0),MATCH(UsagePerHour!AAQ$4,Sales!$D$3:$ABF$3,0))/AAQ$2*INDEX(Usage!$D$5:$ABF$11,MATCH(UsagePerHour!$B$36,Usage!$C$5:$C$11,0),MATCH(UsagePerHour!AAQ$4,Usage!$D$3:$ABF$3,0)),"")</f>
        <v/>
      </c>
      <c r="AAR46" s="6" t="str">
        <f>IFERROR(INDEX(Sales!$D$5:$ABF$18,MATCH(UsagePerHour!$B46,Sales!$C$5:$C$18,0),MATCH(UsagePerHour!AAR$4,Sales!$D$3:$ABF$3,0))/AAR$2*INDEX(Usage!$D$5:$ABF$11,MATCH(UsagePerHour!$B$36,Usage!$C$5:$C$11,0),MATCH(UsagePerHour!AAR$4,Usage!$D$3:$ABF$3,0)),"")</f>
        <v/>
      </c>
      <c r="AAS46" s="6" t="str">
        <f>IFERROR(INDEX(Sales!$D$5:$ABF$18,MATCH(UsagePerHour!$B46,Sales!$C$5:$C$18,0),MATCH(UsagePerHour!AAS$4,Sales!$D$3:$ABF$3,0))/AAS$2*INDEX(Usage!$D$5:$ABF$11,MATCH(UsagePerHour!$B$36,Usage!$C$5:$C$11,0),MATCH(UsagePerHour!AAS$4,Usage!$D$3:$ABF$3,0)),"")</f>
        <v/>
      </c>
      <c r="AAT46" s="6" t="str">
        <f>IFERROR(INDEX(Sales!$D$5:$ABF$18,MATCH(UsagePerHour!$B46,Sales!$C$5:$C$18,0),MATCH(UsagePerHour!AAT$4,Sales!$D$3:$ABF$3,0))/AAT$2*INDEX(Usage!$D$5:$ABF$11,MATCH(UsagePerHour!$B$36,Usage!$C$5:$C$11,0),MATCH(UsagePerHour!AAT$4,Usage!$D$3:$ABF$3,0)),"")</f>
        <v/>
      </c>
      <c r="AAU46" s="6" t="str">
        <f>IFERROR(INDEX(Sales!$D$5:$ABF$18,MATCH(UsagePerHour!$B46,Sales!$C$5:$C$18,0),MATCH(UsagePerHour!AAU$4,Sales!$D$3:$ABF$3,0))/AAU$2*INDEX(Usage!$D$5:$ABF$11,MATCH(UsagePerHour!$B$36,Usage!$C$5:$C$11,0),MATCH(UsagePerHour!AAU$4,Usage!$D$3:$ABF$3,0)),"")</f>
        <v/>
      </c>
      <c r="AAV46" s="6" t="str">
        <f>IFERROR(INDEX(Sales!$D$5:$ABF$18,MATCH(UsagePerHour!$B46,Sales!$C$5:$C$18,0),MATCH(UsagePerHour!AAV$4,Sales!$D$3:$ABF$3,0))/AAV$2*INDEX(Usage!$D$5:$ABF$11,MATCH(UsagePerHour!$B$36,Usage!$C$5:$C$11,0),MATCH(UsagePerHour!AAV$4,Usage!$D$3:$ABF$3,0)),"")</f>
        <v/>
      </c>
      <c r="AAW46" s="6" t="str">
        <f>IFERROR(INDEX(Sales!$D$5:$ABF$18,MATCH(UsagePerHour!$B46,Sales!$C$5:$C$18,0),MATCH(UsagePerHour!AAW$4,Sales!$D$3:$ABF$3,0))/AAW$2*INDEX(Usage!$D$5:$ABF$11,MATCH(UsagePerHour!$B$36,Usage!$C$5:$C$11,0),MATCH(UsagePerHour!AAW$4,Usage!$D$3:$ABF$3,0)),"")</f>
        <v/>
      </c>
      <c r="AAX46" s="6" t="str">
        <f>IFERROR(INDEX(Sales!$D$5:$ABF$18,MATCH(UsagePerHour!$B46,Sales!$C$5:$C$18,0),MATCH(UsagePerHour!AAX$4,Sales!$D$3:$ABF$3,0))/AAX$2*INDEX(Usage!$D$5:$ABF$11,MATCH(UsagePerHour!$B$36,Usage!$C$5:$C$11,0),MATCH(UsagePerHour!AAX$4,Usage!$D$3:$ABF$3,0)),"")</f>
        <v/>
      </c>
      <c r="AAY46" s="6" t="str">
        <f>IFERROR(INDEX(Sales!$D$5:$ABF$18,MATCH(UsagePerHour!$B46,Sales!$C$5:$C$18,0),MATCH(UsagePerHour!AAY$4,Sales!$D$3:$ABF$3,0))/AAY$2*INDEX(Usage!$D$5:$ABF$11,MATCH(UsagePerHour!$B$36,Usage!$C$5:$C$11,0),MATCH(UsagePerHour!AAY$4,Usage!$D$3:$ABF$3,0)),"")</f>
        <v/>
      </c>
      <c r="AAZ46" s="6" t="str">
        <f>IFERROR(INDEX(Sales!$D$5:$ABF$18,MATCH(UsagePerHour!$B46,Sales!$C$5:$C$18,0),MATCH(UsagePerHour!AAZ$4,Sales!$D$3:$ABF$3,0))/AAZ$2*INDEX(Usage!$D$5:$ABF$11,MATCH(UsagePerHour!$B$36,Usage!$C$5:$C$11,0),MATCH(UsagePerHour!AAZ$4,Usage!$D$3:$ABF$3,0)),"")</f>
        <v/>
      </c>
      <c r="ABA46" s="6" t="str">
        <f>IFERROR(INDEX(Sales!$D$5:$ABF$18,MATCH(UsagePerHour!$B46,Sales!$C$5:$C$18,0),MATCH(UsagePerHour!ABA$4,Sales!$D$3:$ABF$3,0))/ABA$2*INDEX(Usage!$D$5:$ABF$11,MATCH(UsagePerHour!$B$36,Usage!$C$5:$C$11,0),MATCH(UsagePerHour!ABA$4,Usage!$D$3:$ABF$3,0)),"")</f>
        <v/>
      </c>
    </row>
    <row r="47" spans="2:729">
      <c r="B47" s="3" t="s">
        <v>10</v>
      </c>
      <c r="C47" s="6">
        <f>IFERROR(INDEX(Sales!$D$5:$ABF$18,MATCH(UsagePerHour!$B47,Sales!$C$5:$C$18,0),MATCH(UsagePerHour!C$4,Sales!$D$3:$ABF$3,0))/C$2*INDEX(Usage!$D$5:$ABF$11,MATCH(UsagePerHour!$B$36,Usage!$C$5:$C$11,0),MATCH(UsagePerHour!C$4,Usage!$D$3:$ABF$3,0)),"")</f>
        <v>6.2583176778636886</v>
      </c>
      <c r="D47" s="6">
        <f>IFERROR(INDEX(Sales!$D$5:$ABF$18,MATCH(UsagePerHour!$B47,Sales!$C$5:$C$18,0),MATCH(UsagePerHour!D$4,Sales!$D$3:$ABF$3,0))/D$2*INDEX(Usage!$D$5:$ABF$11,MATCH(UsagePerHour!$B$36,Usage!$C$5:$C$11,0),MATCH(UsagePerHour!D$4,Usage!$D$3:$ABF$3,0)),"")</f>
        <v>4.8791224809591487</v>
      </c>
      <c r="E47" s="6">
        <f>IFERROR(INDEX(Sales!$D$5:$ABF$18,MATCH(UsagePerHour!$B47,Sales!$C$5:$C$18,0),MATCH(UsagePerHour!E$4,Sales!$D$3:$ABF$3,0))/E$2*INDEX(Usage!$D$5:$ABF$11,MATCH(UsagePerHour!$B$36,Usage!$C$5:$C$11,0),MATCH(UsagePerHour!E$4,Usage!$D$3:$ABF$3,0)),"")</f>
        <v>1.56474251497006</v>
      </c>
      <c r="F47" s="6">
        <f>IFERROR(INDEX(Sales!$D$5:$ABF$18,MATCH(UsagePerHour!$B47,Sales!$C$5:$C$18,0),MATCH(UsagePerHour!F$4,Sales!$D$3:$ABF$3,0))/F$2*INDEX(Usage!$D$5:$ABF$11,MATCH(UsagePerHour!$B$36,Usage!$C$5:$C$11,0),MATCH(UsagePerHour!F$4,Usage!$D$3:$ABF$3,0)),"")</f>
        <v>1.2216022126255519</v>
      </c>
      <c r="G47" s="6">
        <f>IFERROR(INDEX(Sales!$D$5:$ABF$18,MATCH(UsagePerHour!$B47,Sales!$C$5:$C$18,0),MATCH(UsagePerHour!G$4,Sales!$D$3:$ABF$3,0))/G$2*INDEX(Usage!$D$5:$ABF$11,MATCH(UsagePerHour!$B$36,Usage!$C$5:$C$11,0),MATCH(UsagePerHour!G$4,Usage!$D$3:$ABF$3,0)),"")</f>
        <v>9.3505643729552244</v>
      </c>
      <c r="H47" s="6">
        <f>IFERROR(INDEX(Sales!$D$5:$ABF$18,MATCH(UsagePerHour!$B47,Sales!$C$5:$C$18,0),MATCH(UsagePerHour!H$4,Sales!$D$3:$ABF$3,0))/H$2*INDEX(Usage!$D$5:$ABF$11,MATCH(UsagePerHour!$B$36,Usage!$C$5:$C$11,0),MATCH(UsagePerHour!H$4,Usage!$D$3:$ABF$3,0)),"")</f>
        <v>10.066162498215089</v>
      </c>
      <c r="I47" s="6">
        <f>IFERROR(INDEX(Sales!$D$5:$ABF$18,MATCH(UsagePerHour!$B47,Sales!$C$5:$C$18,0),MATCH(UsagePerHour!I$4,Sales!$D$3:$ABF$3,0))/I$2*INDEX(Usage!$D$5:$ABF$11,MATCH(UsagePerHour!$B$36,Usage!$C$5:$C$11,0),MATCH(UsagePerHour!I$4,Usage!$D$3:$ABF$3,0)),"")</f>
        <v>5.6269336188725241</v>
      </c>
      <c r="J47" s="6">
        <f>IFERROR(INDEX(Sales!$D$5:$ABF$18,MATCH(UsagePerHour!$B47,Sales!$C$5:$C$18,0),MATCH(UsagePerHour!J$4,Sales!$D$3:$ABF$3,0))/J$2*INDEX(Usage!$D$5:$ABF$11,MATCH(UsagePerHour!$B$36,Usage!$C$5:$C$11,0),MATCH(UsagePerHour!J$4,Usage!$D$3:$ABF$3,0)),"")</f>
        <v>6.2583176778636886</v>
      </c>
      <c r="K47" s="6">
        <f>IFERROR(INDEX(Sales!$D$5:$ABF$18,MATCH(UsagePerHour!$B47,Sales!$C$5:$C$18,0),MATCH(UsagePerHour!K$4,Sales!$D$3:$ABF$3,0))/K$2*INDEX(Usage!$D$5:$ABF$11,MATCH(UsagePerHour!$B$36,Usage!$C$5:$C$11,0),MATCH(UsagePerHour!K$4,Usage!$D$3:$ABF$3,0)),"")</f>
        <v>4.8791224809591487</v>
      </c>
      <c r="L47" s="6">
        <f>IFERROR(INDEX(Sales!$D$5:$ABF$18,MATCH(UsagePerHour!$B47,Sales!$C$5:$C$18,0),MATCH(UsagePerHour!L$4,Sales!$D$3:$ABF$3,0))/L$2*INDEX(Usage!$D$5:$ABF$11,MATCH(UsagePerHour!$B$36,Usage!$C$5:$C$11,0),MATCH(UsagePerHour!L$4,Usage!$D$3:$ABF$3,0)),"")</f>
        <v>1.56474251497006</v>
      </c>
      <c r="M47" s="6">
        <f>IFERROR(INDEX(Sales!$D$5:$ABF$18,MATCH(UsagePerHour!$B47,Sales!$C$5:$C$18,0),MATCH(UsagePerHour!M$4,Sales!$D$3:$ABF$3,0))/M$2*INDEX(Usage!$D$5:$ABF$11,MATCH(UsagePerHour!$B$36,Usage!$C$5:$C$11,0),MATCH(UsagePerHour!M$4,Usage!$D$3:$ABF$3,0)),"")</f>
        <v>1.2216022126255519</v>
      </c>
      <c r="N47" s="6">
        <f>IFERROR(INDEX(Sales!$D$5:$ABF$18,MATCH(UsagePerHour!$B47,Sales!$C$5:$C$18,0),MATCH(UsagePerHour!N$4,Sales!$D$3:$ABF$3,0))/N$2*INDEX(Usage!$D$5:$ABF$11,MATCH(UsagePerHour!$B$36,Usage!$C$5:$C$11,0),MATCH(UsagePerHour!N$4,Usage!$D$3:$ABF$3,0)),"")</f>
        <v>9.3505643729552244</v>
      </c>
      <c r="O47" s="6">
        <f>IFERROR(INDEX(Sales!$D$5:$ABF$18,MATCH(UsagePerHour!$B47,Sales!$C$5:$C$18,0),MATCH(UsagePerHour!O$4,Sales!$D$3:$ABF$3,0))/O$2*INDEX(Usage!$D$5:$ABF$11,MATCH(UsagePerHour!$B$36,Usage!$C$5:$C$11,0),MATCH(UsagePerHour!O$4,Usage!$D$3:$ABF$3,0)),"")</f>
        <v>10.066162498215089</v>
      </c>
      <c r="P47" s="6">
        <f>IFERROR(INDEX(Sales!$D$5:$ABF$18,MATCH(UsagePerHour!$B47,Sales!$C$5:$C$18,0),MATCH(UsagePerHour!P$4,Sales!$D$3:$ABF$3,0))/P$2*INDEX(Usage!$D$5:$ABF$11,MATCH(UsagePerHour!$B$36,Usage!$C$5:$C$11,0),MATCH(UsagePerHour!P$4,Usage!$D$3:$ABF$3,0)),"")</f>
        <v>5.6269336188725241</v>
      </c>
      <c r="Q47" s="6">
        <f>IFERROR(INDEX(Sales!$D$5:$ABF$18,MATCH(UsagePerHour!$B47,Sales!$C$5:$C$18,0),MATCH(UsagePerHour!Q$4,Sales!$D$3:$ABF$3,0))/Q$2*INDEX(Usage!$D$5:$ABF$11,MATCH(UsagePerHour!$B$36,Usage!$C$5:$C$11,0),MATCH(UsagePerHour!Q$4,Usage!$D$3:$ABF$3,0)),"")</f>
        <v>6.2583176778636886</v>
      </c>
      <c r="R47" s="6">
        <f>IFERROR(INDEX(Sales!$D$5:$ABF$18,MATCH(UsagePerHour!$B47,Sales!$C$5:$C$18,0),MATCH(UsagePerHour!R$4,Sales!$D$3:$ABF$3,0))/R$2*INDEX(Usage!$D$5:$ABF$11,MATCH(UsagePerHour!$B$36,Usage!$C$5:$C$11,0),MATCH(UsagePerHour!R$4,Usage!$D$3:$ABF$3,0)),"")</f>
        <v>4.8791224809591487</v>
      </c>
      <c r="S47" s="6">
        <f>IFERROR(INDEX(Sales!$D$5:$ABF$18,MATCH(UsagePerHour!$B47,Sales!$C$5:$C$18,0),MATCH(UsagePerHour!S$4,Sales!$D$3:$ABF$3,0))/S$2*INDEX(Usage!$D$5:$ABF$11,MATCH(UsagePerHour!$B$36,Usage!$C$5:$C$11,0),MATCH(UsagePerHour!S$4,Usage!$D$3:$ABF$3,0)),"")</f>
        <v>1.56474251497006</v>
      </c>
      <c r="T47" s="6">
        <f>IFERROR(INDEX(Sales!$D$5:$ABF$18,MATCH(UsagePerHour!$B47,Sales!$C$5:$C$18,0),MATCH(UsagePerHour!T$4,Sales!$D$3:$ABF$3,0))/T$2*INDEX(Usage!$D$5:$ABF$11,MATCH(UsagePerHour!$B$36,Usage!$C$5:$C$11,0),MATCH(UsagePerHour!T$4,Usage!$D$3:$ABF$3,0)),"")</f>
        <v>1.2216022126255519</v>
      </c>
      <c r="U47" s="6">
        <f>IFERROR(INDEX(Sales!$D$5:$ABF$18,MATCH(UsagePerHour!$B47,Sales!$C$5:$C$18,0),MATCH(UsagePerHour!U$4,Sales!$D$3:$ABF$3,0))/U$2*INDEX(Usage!$D$5:$ABF$11,MATCH(UsagePerHour!$B$36,Usage!$C$5:$C$11,0),MATCH(UsagePerHour!U$4,Usage!$D$3:$ABF$3,0)),"")</f>
        <v>9.3505643729552244</v>
      </c>
      <c r="V47" s="6">
        <f>IFERROR(INDEX(Sales!$D$5:$ABF$18,MATCH(UsagePerHour!$B47,Sales!$C$5:$C$18,0),MATCH(UsagePerHour!V$4,Sales!$D$3:$ABF$3,0))/V$2*INDEX(Usage!$D$5:$ABF$11,MATCH(UsagePerHour!$B$36,Usage!$C$5:$C$11,0),MATCH(UsagePerHour!V$4,Usage!$D$3:$ABF$3,0)),"")</f>
        <v>10.066162498215089</v>
      </c>
      <c r="W47" s="6">
        <f>IFERROR(INDEX(Sales!$D$5:$ABF$18,MATCH(UsagePerHour!$B47,Sales!$C$5:$C$18,0),MATCH(UsagePerHour!W$4,Sales!$D$3:$ABF$3,0))/W$2*INDEX(Usage!$D$5:$ABF$11,MATCH(UsagePerHour!$B$36,Usage!$C$5:$C$11,0),MATCH(UsagePerHour!W$4,Usage!$D$3:$ABF$3,0)),"")</f>
        <v>5.6269336188725241</v>
      </c>
      <c r="X47" s="6">
        <f>IFERROR(INDEX(Sales!$D$5:$ABF$18,MATCH(UsagePerHour!$B47,Sales!$C$5:$C$18,0),MATCH(UsagePerHour!X$4,Sales!$D$3:$ABF$3,0))/X$2*INDEX(Usage!$D$5:$ABF$11,MATCH(UsagePerHour!$B$36,Usage!$C$5:$C$11,0),MATCH(UsagePerHour!X$4,Usage!$D$3:$ABF$3,0)),"")</f>
        <v>6.2583176778636886</v>
      </c>
      <c r="Y47" s="6">
        <f>IFERROR(INDEX(Sales!$D$5:$ABF$18,MATCH(UsagePerHour!$B47,Sales!$C$5:$C$18,0),MATCH(UsagePerHour!Y$4,Sales!$D$3:$ABF$3,0))/Y$2*INDEX(Usage!$D$5:$ABF$11,MATCH(UsagePerHour!$B$36,Usage!$C$5:$C$11,0),MATCH(UsagePerHour!Y$4,Usage!$D$3:$ABF$3,0)),"")</f>
        <v>4.8791224809591487</v>
      </c>
      <c r="Z47" s="6">
        <f>IFERROR(INDEX(Sales!$D$5:$ABF$18,MATCH(UsagePerHour!$B47,Sales!$C$5:$C$18,0),MATCH(UsagePerHour!Z$4,Sales!$D$3:$ABF$3,0))/Z$2*INDEX(Usage!$D$5:$ABF$11,MATCH(UsagePerHour!$B$36,Usage!$C$5:$C$11,0),MATCH(UsagePerHour!Z$4,Usage!$D$3:$ABF$3,0)),"")</f>
        <v>1.56474251497006</v>
      </c>
      <c r="AA47" s="6">
        <f>IFERROR(INDEX(Sales!$D$5:$ABF$18,MATCH(UsagePerHour!$B47,Sales!$C$5:$C$18,0),MATCH(UsagePerHour!AA$4,Sales!$D$3:$ABF$3,0))/AA$2*INDEX(Usage!$D$5:$ABF$11,MATCH(UsagePerHour!$B$36,Usage!$C$5:$C$11,0),MATCH(UsagePerHour!AA$4,Usage!$D$3:$ABF$3,0)),"")</f>
        <v>1.2216022126255519</v>
      </c>
      <c r="AB47" s="6">
        <f>IFERROR(INDEX(Sales!$D$5:$ABF$18,MATCH(UsagePerHour!$B47,Sales!$C$5:$C$18,0),MATCH(UsagePerHour!AB$4,Sales!$D$3:$ABF$3,0))/AB$2*INDEX(Usage!$D$5:$ABF$11,MATCH(UsagePerHour!$B$36,Usage!$C$5:$C$11,0),MATCH(UsagePerHour!AB$4,Usage!$D$3:$ABF$3,0)),"")</f>
        <v>9.3505643729552244</v>
      </c>
      <c r="AC47" s="6">
        <f>IFERROR(INDEX(Sales!$D$5:$ABF$18,MATCH(UsagePerHour!$B47,Sales!$C$5:$C$18,0),MATCH(UsagePerHour!AC$4,Sales!$D$3:$ABF$3,0))/AC$2*INDEX(Usage!$D$5:$ABF$11,MATCH(UsagePerHour!$B$36,Usage!$C$5:$C$11,0),MATCH(UsagePerHour!AC$4,Usage!$D$3:$ABF$3,0)),"")</f>
        <v>10.066162498215089</v>
      </c>
      <c r="AD47" s="6">
        <f>IFERROR(INDEX(Sales!$D$5:$ABF$18,MATCH(UsagePerHour!$B47,Sales!$C$5:$C$18,0),MATCH(UsagePerHour!AD$4,Sales!$D$3:$ABF$3,0))/AD$2*INDEX(Usage!$D$5:$ABF$11,MATCH(UsagePerHour!$B$36,Usage!$C$5:$C$11,0),MATCH(UsagePerHour!AD$4,Usage!$D$3:$ABF$3,0)),"")</f>
        <v>5.6269336188725241</v>
      </c>
      <c r="AE47" s="6">
        <f>IFERROR(INDEX(Sales!$D$5:$ABF$18,MATCH(UsagePerHour!$B47,Sales!$C$5:$C$18,0),MATCH(UsagePerHour!AE$4,Sales!$D$3:$ABF$3,0))/AE$2*INDEX(Usage!$D$5:$ABF$11,MATCH(UsagePerHour!$B$36,Usage!$C$5:$C$11,0),MATCH(UsagePerHour!AE$4,Usage!$D$3:$ABF$3,0)),"")</f>
        <v>6.2583176778636886</v>
      </c>
      <c r="AF47" s="6">
        <f>IFERROR(INDEX(Sales!$D$5:$ABF$18,MATCH(UsagePerHour!$B47,Sales!$C$5:$C$18,0),MATCH(UsagePerHour!AF$4,Sales!$D$3:$ABF$3,0))/AF$2*INDEX(Usage!$D$5:$ABF$11,MATCH(UsagePerHour!$B$36,Usage!$C$5:$C$11,0),MATCH(UsagePerHour!AF$4,Usage!$D$3:$ABF$3,0)),"")</f>
        <v>4.8791224809591487</v>
      </c>
      <c r="AG47" s="6">
        <f>IFERROR(INDEX(Sales!$D$5:$ABF$18,MATCH(UsagePerHour!$B47,Sales!$C$5:$C$18,0),MATCH(UsagePerHour!AG$4,Sales!$D$3:$ABF$3,0))/AG$2*INDEX(Usage!$D$5:$ABF$11,MATCH(UsagePerHour!$B$36,Usage!$C$5:$C$11,0),MATCH(UsagePerHour!AG$4,Usage!$D$3:$ABF$3,0)),"")</f>
        <v>1.56474251497006</v>
      </c>
      <c r="AH47" s="6">
        <f>IFERROR(INDEX(Sales!$D$5:$ABF$18,MATCH(UsagePerHour!$B47,Sales!$C$5:$C$18,0),MATCH(UsagePerHour!AH$4,Sales!$D$3:$ABF$3,0))/AH$2*INDEX(Usage!$D$5:$ABF$11,MATCH(UsagePerHour!$B$36,Usage!$C$5:$C$11,0),MATCH(UsagePerHour!AH$4,Usage!$D$3:$ABF$3,0)),"")</f>
        <v>1.2216022126255519</v>
      </c>
      <c r="AI47" s="6">
        <f>IFERROR(INDEX(Sales!$D$5:$ABF$18,MATCH(UsagePerHour!$B47,Sales!$C$5:$C$18,0),MATCH(UsagePerHour!AI$4,Sales!$D$3:$ABF$3,0))/AI$2*INDEX(Usage!$D$5:$ABF$11,MATCH(UsagePerHour!$B$36,Usage!$C$5:$C$11,0),MATCH(UsagePerHour!AI$4,Usage!$D$3:$ABF$3,0)),"")</f>
        <v>9.3505643729552244</v>
      </c>
      <c r="AJ47" s="6">
        <f>IFERROR(INDEX(Sales!$D$5:$ABF$18,MATCH(UsagePerHour!$B47,Sales!$C$5:$C$18,0),MATCH(UsagePerHour!AJ$4,Sales!$D$3:$ABF$3,0))/AJ$2*INDEX(Usage!$D$5:$ABF$11,MATCH(UsagePerHour!$B$36,Usage!$C$5:$C$11,0),MATCH(UsagePerHour!AJ$4,Usage!$D$3:$ABF$3,0)),"")</f>
        <v>10.066162498215089</v>
      </c>
      <c r="AK47" s="6">
        <f>IFERROR(INDEX(Sales!$D$5:$ABF$18,MATCH(UsagePerHour!$B47,Sales!$C$5:$C$18,0),MATCH(UsagePerHour!AK$4,Sales!$D$3:$ABF$3,0))/AK$2*INDEX(Usage!$D$5:$ABF$11,MATCH(UsagePerHour!$B$36,Usage!$C$5:$C$11,0),MATCH(UsagePerHour!AK$4,Usage!$D$3:$ABF$3,0)),"")</f>
        <v>5.6269336188725241</v>
      </c>
      <c r="AL47" s="6">
        <f>IFERROR(INDEX(Sales!$D$5:$ABF$18,MATCH(UsagePerHour!$B47,Sales!$C$5:$C$18,0),MATCH(UsagePerHour!AL$4,Sales!$D$3:$ABF$3,0))/AL$2*INDEX(Usage!$D$5:$ABF$11,MATCH(UsagePerHour!$B$36,Usage!$C$5:$C$11,0),MATCH(UsagePerHour!AL$4,Usage!$D$3:$ABF$3,0)),"")</f>
        <v>6.2583176778636886</v>
      </c>
      <c r="AM47" s="6">
        <f>IFERROR(INDEX(Sales!$D$5:$ABF$18,MATCH(UsagePerHour!$B47,Sales!$C$5:$C$18,0),MATCH(UsagePerHour!AM$4,Sales!$D$3:$ABF$3,0))/AM$2*INDEX(Usage!$D$5:$ABF$11,MATCH(UsagePerHour!$B$36,Usage!$C$5:$C$11,0),MATCH(UsagePerHour!AM$4,Usage!$D$3:$ABF$3,0)),"")</f>
        <v>4.8791224809591487</v>
      </c>
      <c r="AN47" s="6">
        <f>IFERROR(INDEX(Sales!$D$5:$ABF$18,MATCH(UsagePerHour!$B47,Sales!$C$5:$C$18,0),MATCH(UsagePerHour!AN$4,Sales!$D$3:$ABF$3,0))/AN$2*INDEX(Usage!$D$5:$ABF$11,MATCH(UsagePerHour!$B$36,Usage!$C$5:$C$11,0),MATCH(UsagePerHour!AN$4,Usage!$D$3:$ABF$3,0)),"")</f>
        <v>1.56474251497006</v>
      </c>
      <c r="AO47" s="6">
        <f>IFERROR(INDEX(Sales!$D$5:$ABF$18,MATCH(UsagePerHour!$B47,Sales!$C$5:$C$18,0),MATCH(UsagePerHour!AO$4,Sales!$D$3:$ABF$3,0))/AO$2*INDEX(Usage!$D$5:$ABF$11,MATCH(UsagePerHour!$B$36,Usage!$C$5:$C$11,0),MATCH(UsagePerHour!AO$4,Usage!$D$3:$ABF$3,0)),"")</f>
        <v>1.2216022126255519</v>
      </c>
      <c r="AP47" s="6">
        <f>IFERROR(INDEX(Sales!$D$5:$ABF$18,MATCH(UsagePerHour!$B47,Sales!$C$5:$C$18,0),MATCH(UsagePerHour!AP$4,Sales!$D$3:$ABF$3,0))/AP$2*INDEX(Usage!$D$5:$ABF$11,MATCH(UsagePerHour!$B$36,Usage!$C$5:$C$11,0),MATCH(UsagePerHour!AP$4,Usage!$D$3:$ABF$3,0)),"")</f>
        <v>9.3505643729552244</v>
      </c>
      <c r="AQ47" s="6">
        <f>IFERROR(INDEX(Sales!$D$5:$ABF$18,MATCH(UsagePerHour!$B47,Sales!$C$5:$C$18,0),MATCH(UsagePerHour!AQ$4,Sales!$D$3:$ABF$3,0))/AQ$2*INDEX(Usage!$D$5:$ABF$11,MATCH(UsagePerHour!$B$36,Usage!$C$5:$C$11,0),MATCH(UsagePerHour!AQ$4,Usage!$D$3:$ABF$3,0)),"")</f>
        <v>10.066162498215089</v>
      </c>
      <c r="AR47" s="6">
        <f>IFERROR(INDEX(Sales!$D$5:$ABF$18,MATCH(UsagePerHour!$B47,Sales!$C$5:$C$18,0),MATCH(UsagePerHour!AR$4,Sales!$D$3:$ABF$3,0))/AR$2*INDEX(Usage!$D$5:$ABF$11,MATCH(UsagePerHour!$B$36,Usage!$C$5:$C$11,0),MATCH(UsagePerHour!AR$4,Usage!$D$3:$ABF$3,0)),"")</f>
        <v>5.6269336188725241</v>
      </c>
      <c r="AS47" s="6">
        <f>IFERROR(INDEX(Sales!$D$5:$ABF$18,MATCH(UsagePerHour!$B47,Sales!$C$5:$C$18,0),MATCH(UsagePerHour!AS$4,Sales!$D$3:$ABF$3,0))/AS$2*INDEX(Usage!$D$5:$ABF$11,MATCH(UsagePerHour!$B$36,Usage!$C$5:$C$11,0),MATCH(UsagePerHour!AS$4,Usage!$D$3:$ABF$3,0)),"")</f>
        <v>6.2583176778636886</v>
      </c>
      <c r="AT47" s="6">
        <f>IFERROR(INDEX(Sales!$D$5:$ABF$18,MATCH(UsagePerHour!$B47,Sales!$C$5:$C$18,0),MATCH(UsagePerHour!AT$4,Sales!$D$3:$ABF$3,0))/AT$2*INDEX(Usage!$D$5:$ABF$11,MATCH(UsagePerHour!$B$36,Usage!$C$5:$C$11,0),MATCH(UsagePerHour!AT$4,Usage!$D$3:$ABF$3,0)),"")</f>
        <v>4.8791224809591487</v>
      </c>
      <c r="AU47" s="6">
        <f>IFERROR(INDEX(Sales!$D$5:$ABF$18,MATCH(UsagePerHour!$B47,Sales!$C$5:$C$18,0),MATCH(UsagePerHour!AU$4,Sales!$D$3:$ABF$3,0))/AU$2*INDEX(Usage!$D$5:$ABF$11,MATCH(UsagePerHour!$B$36,Usage!$C$5:$C$11,0),MATCH(UsagePerHour!AU$4,Usage!$D$3:$ABF$3,0)),"")</f>
        <v>1.56474251497006</v>
      </c>
      <c r="AV47" s="6">
        <f>IFERROR(INDEX(Sales!$D$5:$ABF$18,MATCH(UsagePerHour!$B47,Sales!$C$5:$C$18,0),MATCH(UsagePerHour!AV$4,Sales!$D$3:$ABF$3,0))/AV$2*INDEX(Usage!$D$5:$ABF$11,MATCH(UsagePerHour!$B$36,Usage!$C$5:$C$11,0),MATCH(UsagePerHour!AV$4,Usage!$D$3:$ABF$3,0)),"")</f>
        <v>1.2216022126255519</v>
      </c>
      <c r="AW47" s="6">
        <f>IFERROR(INDEX(Sales!$D$5:$ABF$18,MATCH(UsagePerHour!$B47,Sales!$C$5:$C$18,0),MATCH(UsagePerHour!AW$4,Sales!$D$3:$ABF$3,0))/AW$2*INDEX(Usage!$D$5:$ABF$11,MATCH(UsagePerHour!$B$36,Usage!$C$5:$C$11,0),MATCH(UsagePerHour!AW$4,Usage!$D$3:$ABF$3,0)),"")</f>
        <v>9.3505643729552244</v>
      </c>
      <c r="AX47" s="6">
        <f>IFERROR(INDEX(Sales!$D$5:$ABF$18,MATCH(UsagePerHour!$B47,Sales!$C$5:$C$18,0),MATCH(UsagePerHour!AX$4,Sales!$D$3:$ABF$3,0))/AX$2*INDEX(Usage!$D$5:$ABF$11,MATCH(UsagePerHour!$B$36,Usage!$C$5:$C$11,0),MATCH(UsagePerHour!AX$4,Usage!$D$3:$ABF$3,0)),"")</f>
        <v>10.066162498215089</v>
      </c>
      <c r="AY47" s="6">
        <f>IFERROR(INDEX(Sales!$D$5:$ABF$18,MATCH(UsagePerHour!$B47,Sales!$C$5:$C$18,0),MATCH(UsagePerHour!AY$4,Sales!$D$3:$ABF$3,0))/AY$2*INDEX(Usage!$D$5:$ABF$11,MATCH(UsagePerHour!$B$36,Usage!$C$5:$C$11,0),MATCH(UsagePerHour!AY$4,Usage!$D$3:$ABF$3,0)),"")</f>
        <v>5.6269336188725241</v>
      </c>
      <c r="AZ47" s="6">
        <f>IFERROR(INDEX(Sales!$D$5:$ABF$18,MATCH(UsagePerHour!$B47,Sales!$C$5:$C$18,0),MATCH(UsagePerHour!AZ$4,Sales!$D$3:$ABF$3,0))/AZ$2*INDEX(Usage!$D$5:$ABF$11,MATCH(UsagePerHour!$B$36,Usage!$C$5:$C$11,0),MATCH(UsagePerHour!AZ$4,Usage!$D$3:$ABF$3,0)),"")</f>
        <v>6.2583176778636886</v>
      </c>
      <c r="BA47" s="6">
        <f>IFERROR(INDEX(Sales!$D$5:$ABF$18,MATCH(UsagePerHour!$B47,Sales!$C$5:$C$18,0),MATCH(UsagePerHour!BA$4,Sales!$D$3:$ABF$3,0))/BA$2*INDEX(Usage!$D$5:$ABF$11,MATCH(UsagePerHour!$B$36,Usage!$C$5:$C$11,0),MATCH(UsagePerHour!BA$4,Usage!$D$3:$ABF$3,0)),"")</f>
        <v>4.8791224809591487</v>
      </c>
      <c r="BB47" s="6">
        <f>IFERROR(INDEX(Sales!$D$5:$ABF$18,MATCH(UsagePerHour!$B47,Sales!$C$5:$C$18,0),MATCH(UsagePerHour!BB$4,Sales!$D$3:$ABF$3,0))/BB$2*INDEX(Usage!$D$5:$ABF$11,MATCH(UsagePerHour!$B$36,Usage!$C$5:$C$11,0),MATCH(UsagePerHour!BB$4,Usage!$D$3:$ABF$3,0)),"")</f>
        <v>1.56474251497006</v>
      </c>
      <c r="BC47" s="6">
        <f>IFERROR(INDEX(Sales!$D$5:$ABF$18,MATCH(UsagePerHour!$B47,Sales!$C$5:$C$18,0),MATCH(UsagePerHour!BC$4,Sales!$D$3:$ABF$3,0))/BC$2*INDEX(Usage!$D$5:$ABF$11,MATCH(UsagePerHour!$B$36,Usage!$C$5:$C$11,0),MATCH(UsagePerHour!BC$4,Usage!$D$3:$ABF$3,0)),"")</f>
        <v>1.2216022126255519</v>
      </c>
      <c r="BD47" s="6">
        <f>IFERROR(INDEX(Sales!$D$5:$ABF$18,MATCH(UsagePerHour!$B47,Sales!$C$5:$C$18,0),MATCH(UsagePerHour!BD$4,Sales!$D$3:$ABF$3,0))/BD$2*INDEX(Usage!$D$5:$ABF$11,MATCH(UsagePerHour!$B$36,Usage!$C$5:$C$11,0),MATCH(UsagePerHour!BD$4,Usage!$D$3:$ABF$3,0)),"")</f>
        <v>9.3505643729552244</v>
      </c>
      <c r="BE47" s="6">
        <f>IFERROR(INDEX(Sales!$D$5:$ABF$18,MATCH(UsagePerHour!$B47,Sales!$C$5:$C$18,0),MATCH(UsagePerHour!BE$4,Sales!$D$3:$ABF$3,0))/BE$2*INDEX(Usage!$D$5:$ABF$11,MATCH(UsagePerHour!$B$36,Usage!$C$5:$C$11,0),MATCH(UsagePerHour!BE$4,Usage!$D$3:$ABF$3,0)),"")</f>
        <v>10.066162498215089</v>
      </c>
      <c r="BF47" s="6">
        <f>IFERROR(INDEX(Sales!$D$5:$ABF$18,MATCH(UsagePerHour!$B47,Sales!$C$5:$C$18,0),MATCH(UsagePerHour!BF$4,Sales!$D$3:$ABF$3,0))/BF$2*INDEX(Usage!$D$5:$ABF$11,MATCH(UsagePerHour!$B$36,Usage!$C$5:$C$11,0),MATCH(UsagePerHour!BF$4,Usage!$D$3:$ABF$3,0)),"")</f>
        <v>5.6269336188725241</v>
      </c>
      <c r="BG47" s="6">
        <f>IFERROR(INDEX(Sales!$D$5:$ABF$18,MATCH(UsagePerHour!$B47,Sales!$C$5:$C$18,0),MATCH(UsagePerHour!BG$4,Sales!$D$3:$ABF$3,0))/BG$2*INDEX(Usage!$D$5:$ABF$11,MATCH(UsagePerHour!$B$36,Usage!$C$5:$C$11,0),MATCH(UsagePerHour!BG$4,Usage!$D$3:$ABF$3,0)),"")</f>
        <v>6.2583176778636886</v>
      </c>
      <c r="BH47" s="6">
        <f>IFERROR(INDEX(Sales!$D$5:$ABF$18,MATCH(UsagePerHour!$B47,Sales!$C$5:$C$18,0),MATCH(UsagePerHour!BH$4,Sales!$D$3:$ABF$3,0))/BH$2*INDEX(Usage!$D$5:$ABF$11,MATCH(UsagePerHour!$B$36,Usage!$C$5:$C$11,0),MATCH(UsagePerHour!BH$4,Usage!$D$3:$ABF$3,0)),"")</f>
        <v>4.8791224809591487</v>
      </c>
      <c r="BI47" s="6">
        <f>IFERROR(INDEX(Sales!$D$5:$ABF$18,MATCH(UsagePerHour!$B47,Sales!$C$5:$C$18,0),MATCH(UsagePerHour!BI$4,Sales!$D$3:$ABF$3,0))/BI$2*INDEX(Usage!$D$5:$ABF$11,MATCH(UsagePerHour!$B$36,Usage!$C$5:$C$11,0),MATCH(UsagePerHour!BI$4,Usage!$D$3:$ABF$3,0)),"")</f>
        <v>1.56474251497006</v>
      </c>
      <c r="BJ47" s="6">
        <f>IFERROR(INDEX(Sales!$D$5:$ABF$18,MATCH(UsagePerHour!$B47,Sales!$C$5:$C$18,0),MATCH(UsagePerHour!BJ$4,Sales!$D$3:$ABF$3,0))/BJ$2*INDEX(Usage!$D$5:$ABF$11,MATCH(UsagePerHour!$B$36,Usage!$C$5:$C$11,0),MATCH(UsagePerHour!BJ$4,Usage!$D$3:$ABF$3,0)),"")</f>
        <v>1.2216022126255519</v>
      </c>
      <c r="BK47" s="6">
        <f>IFERROR(INDEX(Sales!$D$5:$ABF$18,MATCH(UsagePerHour!$B47,Sales!$C$5:$C$18,0),MATCH(UsagePerHour!BK$4,Sales!$D$3:$ABF$3,0))/BK$2*INDEX(Usage!$D$5:$ABF$11,MATCH(UsagePerHour!$B$36,Usage!$C$5:$C$11,0),MATCH(UsagePerHour!BK$4,Usage!$D$3:$ABF$3,0)),"")</f>
        <v>9.3505643729552244</v>
      </c>
      <c r="BL47" s="6">
        <f>IFERROR(INDEX(Sales!$D$5:$ABF$18,MATCH(UsagePerHour!$B47,Sales!$C$5:$C$18,0),MATCH(UsagePerHour!BL$4,Sales!$D$3:$ABF$3,0))/BL$2*INDEX(Usage!$D$5:$ABF$11,MATCH(UsagePerHour!$B$36,Usage!$C$5:$C$11,0),MATCH(UsagePerHour!BL$4,Usage!$D$3:$ABF$3,0)),"")</f>
        <v>10.066162498215089</v>
      </c>
      <c r="BM47" s="6">
        <f>IFERROR(INDEX(Sales!$D$5:$ABF$18,MATCH(UsagePerHour!$B47,Sales!$C$5:$C$18,0),MATCH(UsagePerHour!BM$4,Sales!$D$3:$ABF$3,0))/BM$2*INDEX(Usage!$D$5:$ABF$11,MATCH(UsagePerHour!$B$36,Usage!$C$5:$C$11,0),MATCH(UsagePerHour!BM$4,Usage!$D$3:$ABF$3,0)),"")</f>
        <v>5.6269336188725241</v>
      </c>
      <c r="BN47" s="6">
        <f>IFERROR(INDEX(Sales!$D$5:$ABF$18,MATCH(UsagePerHour!$B47,Sales!$C$5:$C$18,0),MATCH(UsagePerHour!BN$4,Sales!$D$3:$ABF$3,0))/BN$2*INDEX(Usage!$D$5:$ABF$11,MATCH(UsagePerHour!$B$36,Usage!$C$5:$C$11,0),MATCH(UsagePerHour!BN$4,Usage!$D$3:$ABF$3,0)),"")</f>
        <v>6.2583176778636886</v>
      </c>
      <c r="BO47" s="6">
        <f>IFERROR(INDEX(Sales!$D$5:$ABF$18,MATCH(UsagePerHour!$B47,Sales!$C$5:$C$18,0),MATCH(UsagePerHour!BO$4,Sales!$D$3:$ABF$3,0))/BO$2*INDEX(Usage!$D$5:$ABF$11,MATCH(UsagePerHour!$B$36,Usage!$C$5:$C$11,0),MATCH(UsagePerHour!BO$4,Usage!$D$3:$ABF$3,0)),"")</f>
        <v>4.8791224809591487</v>
      </c>
      <c r="BP47" s="6">
        <f>IFERROR(INDEX(Sales!$D$5:$ABF$18,MATCH(UsagePerHour!$B47,Sales!$C$5:$C$18,0),MATCH(UsagePerHour!BP$4,Sales!$D$3:$ABF$3,0))/BP$2*INDEX(Usage!$D$5:$ABF$11,MATCH(UsagePerHour!$B$36,Usage!$C$5:$C$11,0),MATCH(UsagePerHour!BP$4,Usage!$D$3:$ABF$3,0)),"")</f>
        <v>1.56474251497006</v>
      </c>
      <c r="BQ47" s="6">
        <f>IFERROR(INDEX(Sales!$D$5:$ABF$18,MATCH(UsagePerHour!$B47,Sales!$C$5:$C$18,0),MATCH(UsagePerHour!BQ$4,Sales!$D$3:$ABF$3,0))/BQ$2*INDEX(Usage!$D$5:$ABF$11,MATCH(UsagePerHour!$B$36,Usage!$C$5:$C$11,0),MATCH(UsagePerHour!BQ$4,Usage!$D$3:$ABF$3,0)),"")</f>
        <v>1.2216022126255519</v>
      </c>
      <c r="BR47" s="6">
        <f>IFERROR(INDEX(Sales!$D$5:$ABF$18,MATCH(UsagePerHour!$B47,Sales!$C$5:$C$18,0),MATCH(UsagePerHour!BR$4,Sales!$D$3:$ABF$3,0))/BR$2*INDEX(Usage!$D$5:$ABF$11,MATCH(UsagePerHour!$B$36,Usage!$C$5:$C$11,0),MATCH(UsagePerHour!BR$4,Usage!$D$3:$ABF$3,0)),"")</f>
        <v>9.3505643729552244</v>
      </c>
      <c r="BS47" s="6">
        <f>IFERROR(INDEX(Sales!$D$5:$ABF$18,MATCH(UsagePerHour!$B47,Sales!$C$5:$C$18,0),MATCH(UsagePerHour!BS$4,Sales!$D$3:$ABF$3,0))/BS$2*INDEX(Usage!$D$5:$ABF$11,MATCH(UsagePerHour!$B$36,Usage!$C$5:$C$11,0),MATCH(UsagePerHour!BS$4,Usage!$D$3:$ABF$3,0)),"")</f>
        <v>10.066162498215089</v>
      </c>
      <c r="BT47" s="6">
        <f>IFERROR(INDEX(Sales!$D$5:$ABF$18,MATCH(UsagePerHour!$B47,Sales!$C$5:$C$18,0),MATCH(UsagePerHour!BT$4,Sales!$D$3:$ABF$3,0))/BT$2*INDEX(Usage!$D$5:$ABF$11,MATCH(UsagePerHour!$B$36,Usage!$C$5:$C$11,0),MATCH(UsagePerHour!BT$4,Usage!$D$3:$ABF$3,0)),"")</f>
        <v>5.6269336188725241</v>
      </c>
      <c r="BU47" s="6">
        <f>IFERROR(INDEX(Sales!$D$5:$ABF$18,MATCH(UsagePerHour!$B47,Sales!$C$5:$C$18,0),MATCH(UsagePerHour!BU$4,Sales!$D$3:$ABF$3,0))/BU$2*INDEX(Usage!$D$5:$ABF$11,MATCH(UsagePerHour!$B$36,Usage!$C$5:$C$11,0),MATCH(UsagePerHour!BU$4,Usage!$D$3:$ABF$3,0)),"")</f>
        <v>6.2583176778636886</v>
      </c>
      <c r="BV47" s="6">
        <f>IFERROR(INDEX(Sales!$D$5:$ABF$18,MATCH(UsagePerHour!$B47,Sales!$C$5:$C$18,0),MATCH(UsagePerHour!BV$4,Sales!$D$3:$ABF$3,0))/BV$2*INDEX(Usage!$D$5:$ABF$11,MATCH(UsagePerHour!$B$36,Usage!$C$5:$C$11,0),MATCH(UsagePerHour!BV$4,Usage!$D$3:$ABF$3,0)),"")</f>
        <v>4.8791224809591487</v>
      </c>
      <c r="BW47" s="6">
        <f>IFERROR(INDEX(Sales!$D$5:$ABF$18,MATCH(UsagePerHour!$B47,Sales!$C$5:$C$18,0),MATCH(UsagePerHour!BW$4,Sales!$D$3:$ABF$3,0))/BW$2*INDEX(Usage!$D$5:$ABF$11,MATCH(UsagePerHour!$B$36,Usage!$C$5:$C$11,0),MATCH(UsagePerHour!BW$4,Usage!$D$3:$ABF$3,0)),"")</f>
        <v>1.56474251497006</v>
      </c>
      <c r="BX47" s="6">
        <f>IFERROR(INDEX(Sales!$D$5:$ABF$18,MATCH(UsagePerHour!$B47,Sales!$C$5:$C$18,0),MATCH(UsagePerHour!BX$4,Sales!$D$3:$ABF$3,0))/BX$2*INDEX(Usage!$D$5:$ABF$11,MATCH(UsagePerHour!$B$36,Usage!$C$5:$C$11,0),MATCH(UsagePerHour!BX$4,Usage!$D$3:$ABF$3,0)),"")</f>
        <v>1.2216022126255519</v>
      </c>
      <c r="BY47" s="6">
        <f>IFERROR(INDEX(Sales!$D$5:$ABF$18,MATCH(UsagePerHour!$B47,Sales!$C$5:$C$18,0),MATCH(UsagePerHour!BY$4,Sales!$D$3:$ABF$3,0))/BY$2*INDEX(Usage!$D$5:$ABF$11,MATCH(UsagePerHour!$B$36,Usage!$C$5:$C$11,0),MATCH(UsagePerHour!BY$4,Usage!$D$3:$ABF$3,0)),"")</f>
        <v>9.3505643729552244</v>
      </c>
      <c r="BZ47" s="6">
        <f>IFERROR(INDEX(Sales!$D$5:$ABF$18,MATCH(UsagePerHour!$B47,Sales!$C$5:$C$18,0),MATCH(UsagePerHour!BZ$4,Sales!$D$3:$ABF$3,0))/BZ$2*INDEX(Usage!$D$5:$ABF$11,MATCH(UsagePerHour!$B$36,Usage!$C$5:$C$11,0),MATCH(UsagePerHour!BZ$4,Usage!$D$3:$ABF$3,0)),"")</f>
        <v>10.066162498215089</v>
      </c>
      <c r="CA47" s="6">
        <f>IFERROR(INDEX(Sales!$D$5:$ABF$18,MATCH(UsagePerHour!$B47,Sales!$C$5:$C$18,0),MATCH(UsagePerHour!CA$4,Sales!$D$3:$ABF$3,0))/CA$2*INDEX(Usage!$D$5:$ABF$11,MATCH(UsagePerHour!$B$36,Usage!$C$5:$C$11,0),MATCH(UsagePerHour!CA$4,Usage!$D$3:$ABF$3,0)),"")</f>
        <v>5.6269336188725241</v>
      </c>
      <c r="CB47" s="6">
        <f>IFERROR(INDEX(Sales!$D$5:$ABF$18,MATCH(UsagePerHour!$B47,Sales!$C$5:$C$18,0),MATCH(UsagePerHour!CB$4,Sales!$D$3:$ABF$3,0))/CB$2*INDEX(Usage!$D$5:$ABF$11,MATCH(UsagePerHour!$B$36,Usage!$C$5:$C$11,0),MATCH(UsagePerHour!CB$4,Usage!$D$3:$ABF$3,0)),"")</f>
        <v>6.2583176778636886</v>
      </c>
      <c r="CC47" s="6">
        <f>IFERROR(INDEX(Sales!$D$5:$ABF$18,MATCH(UsagePerHour!$B47,Sales!$C$5:$C$18,0),MATCH(UsagePerHour!CC$4,Sales!$D$3:$ABF$3,0))/CC$2*INDEX(Usage!$D$5:$ABF$11,MATCH(UsagePerHour!$B$36,Usage!$C$5:$C$11,0),MATCH(UsagePerHour!CC$4,Usage!$D$3:$ABF$3,0)),"")</f>
        <v>4.8791224809591487</v>
      </c>
      <c r="CD47" s="6">
        <f>IFERROR(INDEX(Sales!$D$5:$ABF$18,MATCH(UsagePerHour!$B47,Sales!$C$5:$C$18,0),MATCH(UsagePerHour!CD$4,Sales!$D$3:$ABF$3,0))/CD$2*INDEX(Usage!$D$5:$ABF$11,MATCH(UsagePerHour!$B$36,Usage!$C$5:$C$11,0),MATCH(UsagePerHour!CD$4,Usage!$D$3:$ABF$3,0)),"")</f>
        <v>1.56474251497006</v>
      </c>
      <c r="CE47" s="6">
        <f>IFERROR(INDEX(Sales!$D$5:$ABF$18,MATCH(UsagePerHour!$B47,Sales!$C$5:$C$18,0),MATCH(UsagePerHour!CE$4,Sales!$D$3:$ABF$3,0))/CE$2*INDEX(Usage!$D$5:$ABF$11,MATCH(UsagePerHour!$B$36,Usage!$C$5:$C$11,0),MATCH(UsagePerHour!CE$4,Usage!$D$3:$ABF$3,0)),"")</f>
        <v>1.2216022126255519</v>
      </c>
      <c r="CF47" s="6">
        <f>IFERROR(INDEX(Sales!$D$5:$ABF$18,MATCH(UsagePerHour!$B47,Sales!$C$5:$C$18,0),MATCH(UsagePerHour!CF$4,Sales!$D$3:$ABF$3,0))/CF$2*INDEX(Usage!$D$5:$ABF$11,MATCH(UsagePerHour!$B$36,Usage!$C$5:$C$11,0),MATCH(UsagePerHour!CF$4,Usage!$D$3:$ABF$3,0)),"")</f>
        <v>9.3505643729552244</v>
      </c>
      <c r="CG47" s="6">
        <f>IFERROR(INDEX(Sales!$D$5:$ABF$18,MATCH(UsagePerHour!$B47,Sales!$C$5:$C$18,0),MATCH(UsagePerHour!CG$4,Sales!$D$3:$ABF$3,0))/CG$2*INDEX(Usage!$D$5:$ABF$11,MATCH(UsagePerHour!$B$36,Usage!$C$5:$C$11,0),MATCH(UsagePerHour!CG$4,Usage!$D$3:$ABF$3,0)),"")</f>
        <v>10.066162498215089</v>
      </c>
      <c r="CH47" s="6">
        <f>IFERROR(INDEX(Sales!$D$5:$ABF$18,MATCH(UsagePerHour!$B47,Sales!$C$5:$C$18,0),MATCH(UsagePerHour!CH$4,Sales!$D$3:$ABF$3,0))/CH$2*INDEX(Usage!$D$5:$ABF$11,MATCH(UsagePerHour!$B$36,Usage!$C$5:$C$11,0),MATCH(UsagePerHour!CH$4,Usage!$D$3:$ABF$3,0)),"")</f>
        <v>5.6269336188725241</v>
      </c>
      <c r="CI47" s="6">
        <f>IFERROR(INDEX(Sales!$D$5:$ABF$18,MATCH(UsagePerHour!$B47,Sales!$C$5:$C$18,0),MATCH(UsagePerHour!CI$4,Sales!$D$3:$ABF$3,0))/CI$2*INDEX(Usage!$D$5:$ABF$11,MATCH(UsagePerHour!$B$36,Usage!$C$5:$C$11,0),MATCH(UsagePerHour!CI$4,Usage!$D$3:$ABF$3,0)),"")</f>
        <v>6.2583176778636886</v>
      </c>
      <c r="CJ47" s="6">
        <f>IFERROR(INDEX(Sales!$D$5:$ABF$18,MATCH(UsagePerHour!$B47,Sales!$C$5:$C$18,0),MATCH(UsagePerHour!CJ$4,Sales!$D$3:$ABF$3,0))/CJ$2*INDEX(Usage!$D$5:$ABF$11,MATCH(UsagePerHour!$B$36,Usage!$C$5:$C$11,0),MATCH(UsagePerHour!CJ$4,Usage!$D$3:$ABF$3,0)),"")</f>
        <v>4.8791224809591487</v>
      </c>
      <c r="CK47" s="6">
        <f>IFERROR(INDEX(Sales!$D$5:$ABF$18,MATCH(UsagePerHour!$B47,Sales!$C$5:$C$18,0),MATCH(UsagePerHour!CK$4,Sales!$D$3:$ABF$3,0))/CK$2*INDEX(Usage!$D$5:$ABF$11,MATCH(UsagePerHour!$B$36,Usage!$C$5:$C$11,0),MATCH(UsagePerHour!CK$4,Usage!$D$3:$ABF$3,0)),"")</f>
        <v>1.56474251497006</v>
      </c>
      <c r="CL47" s="6">
        <f>IFERROR(INDEX(Sales!$D$5:$ABF$18,MATCH(UsagePerHour!$B47,Sales!$C$5:$C$18,0),MATCH(UsagePerHour!CL$4,Sales!$D$3:$ABF$3,0))/CL$2*INDEX(Usage!$D$5:$ABF$11,MATCH(UsagePerHour!$B$36,Usage!$C$5:$C$11,0),MATCH(UsagePerHour!CL$4,Usage!$D$3:$ABF$3,0)),"")</f>
        <v>1.2216022126255519</v>
      </c>
      <c r="CM47" s="6">
        <f>IFERROR(INDEX(Sales!$D$5:$ABF$18,MATCH(UsagePerHour!$B47,Sales!$C$5:$C$18,0),MATCH(UsagePerHour!CM$4,Sales!$D$3:$ABF$3,0))/CM$2*INDEX(Usage!$D$5:$ABF$11,MATCH(UsagePerHour!$B$36,Usage!$C$5:$C$11,0),MATCH(UsagePerHour!CM$4,Usage!$D$3:$ABF$3,0)),"")</f>
        <v>9.3505643729552244</v>
      </c>
      <c r="CN47" s="6">
        <f>IFERROR(INDEX(Sales!$D$5:$ABF$18,MATCH(UsagePerHour!$B47,Sales!$C$5:$C$18,0),MATCH(UsagePerHour!CN$4,Sales!$D$3:$ABF$3,0))/CN$2*INDEX(Usage!$D$5:$ABF$11,MATCH(UsagePerHour!$B$36,Usage!$C$5:$C$11,0),MATCH(UsagePerHour!CN$4,Usage!$D$3:$ABF$3,0)),"")</f>
        <v>10.066162498215089</v>
      </c>
      <c r="CO47" s="6">
        <f>IFERROR(INDEX(Sales!$D$5:$ABF$18,MATCH(UsagePerHour!$B47,Sales!$C$5:$C$18,0),MATCH(UsagePerHour!CO$4,Sales!$D$3:$ABF$3,0))/CO$2*INDEX(Usage!$D$5:$ABF$11,MATCH(UsagePerHour!$B$36,Usage!$C$5:$C$11,0),MATCH(UsagePerHour!CO$4,Usage!$D$3:$ABF$3,0)),"")</f>
        <v>5.6269336188725241</v>
      </c>
      <c r="CP47" s="6">
        <f>IFERROR(INDEX(Sales!$D$5:$ABF$18,MATCH(UsagePerHour!$B47,Sales!$C$5:$C$18,0),MATCH(UsagePerHour!CP$4,Sales!$D$3:$ABF$3,0))/CP$2*INDEX(Usage!$D$5:$ABF$11,MATCH(UsagePerHour!$B$36,Usage!$C$5:$C$11,0),MATCH(UsagePerHour!CP$4,Usage!$D$3:$ABF$3,0)),"")</f>
        <v>6.2583176778636886</v>
      </c>
      <c r="CQ47" s="6">
        <f>IFERROR(INDEX(Sales!$D$5:$ABF$18,MATCH(UsagePerHour!$B47,Sales!$C$5:$C$18,0),MATCH(UsagePerHour!CQ$4,Sales!$D$3:$ABF$3,0))/CQ$2*INDEX(Usage!$D$5:$ABF$11,MATCH(UsagePerHour!$B$36,Usage!$C$5:$C$11,0),MATCH(UsagePerHour!CQ$4,Usage!$D$3:$ABF$3,0)),"")</f>
        <v>4.8791224809591487</v>
      </c>
      <c r="CR47" s="6">
        <f>IFERROR(INDEX(Sales!$D$5:$ABF$18,MATCH(UsagePerHour!$B47,Sales!$C$5:$C$18,0),MATCH(UsagePerHour!CR$4,Sales!$D$3:$ABF$3,0))/CR$2*INDEX(Usage!$D$5:$ABF$11,MATCH(UsagePerHour!$B$36,Usage!$C$5:$C$11,0),MATCH(UsagePerHour!CR$4,Usage!$D$3:$ABF$3,0)),"")</f>
        <v>1.56474251497006</v>
      </c>
      <c r="CS47" s="6">
        <f>IFERROR(INDEX(Sales!$D$5:$ABF$18,MATCH(UsagePerHour!$B47,Sales!$C$5:$C$18,0),MATCH(UsagePerHour!CS$4,Sales!$D$3:$ABF$3,0))/CS$2*INDEX(Usage!$D$5:$ABF$11,MATCH(UsagePerHour!$B$36,Usage!$C$5:$C$11,0),MATCH(UsagePerHour!CS$4,Usage!$D$3:$ABF$3,0)),"")</f>
        <v>1.2216022126255519</v>
      </c>
      <c r="CT47" s="6">
        <f>IFERROR(INDEX(Sales!$D$5:$ABF$18,MATCH(UsagePerHour!$B47,Sales!$C$5:$C$18,0),MATCH(UsagePerHour!CT$4,Sales!$D$3:$ABF$3,0))/CT$2*INDEX(Usage!$D$5:$ABF$11,MATCH(UsagePerHour!$B$36,Usage!$C$5:$C$11,0),MATCH(UsagePerHour!CT$4,Usage!$D$3:$ABF$3,0)),"")</f>
        <v>9.3505643729552244</v>
      </c>
      <c r="CU47" s="6">
        <f>IFERROR(INDEX(Sales!$D$5:$ABF$18,MATCH(UsagePerHour!$B47,Sales!$C$5:$C$18,0),MATCH(UsagePerHour!CU$4,Sales!$D$3:$ABF$3,0))/CU$2*INDEX(Usage!$D$5:$ABF$11,MATCH(UsagePerHour!$B$36,Usage!$C$5:$C$11,0),MATCH(UsagePerHour!CU$4,Usage!$D$3:$ABF$3,0)),"")</f>
        <v>10.066162498215089</v>
      </c>
      <c r="CV47" s="6">
        <f>IFERROR(INDEX(Sales!$D$5:$ABF$18,MATCH(UsagePerHour!$B47,Sales!$C$5:$C$18,0),MATCH(UsagePerHour!CV$4,Sales!$D$3:$ABF$3,0))/CV$2*INDEX(Usage!$D$5:$ABF$11,MATCH(UsagePerHour!$B$36,Usage!$C$5:$C$11,0),MATCH(UsagePerHour!CV$4,Usage!$D$3:$ABF$3,0)),"")</f>
        <v>5.6269336188725241</v>
      </c>
      <c r="CW47" s="6">
        <f>IFERROR(INDEX(Sales!$D$5:$ABF$18,MATCH(UsagePerHour!$B47,Sales!$C$5:$C$18,0),MATCH(UsagePerHour!CW$4,Sales!$D$3:$ABF$3,0))/CW$2*INDEX(Usage!$D$5:$ABF$11,MATCH(UsagePerHour!$B$36,Usage!$C$5:$C$11,0),MATCH(UsagePerHour!CW$4,Usage!$D$3:$ABF$3,0)),"")</f>
        <v>6.2583176778636886</v>
      </c>
      <c r="CX47" s="6">
        <f>IFERROR(INDEX(Sales!$D$5:$ABF$18,MATCH(UsagePerHour!$B47,Sales!$C$5:$C$18,0),MATCH(UsagePerHour!CX$4,Sales!$D$3:$ABF$3,0))/CX$2*INDEX(Usage!$D$5:$ABF$11,MATCH(UsagePerHour!$B$36,Usage!$C$5:$C$11,0),MATCH(UsagePerHour!CX$4,Usage!$D$3:$ABF$3,0)),"")</f>
        <v>4.8791224809591487</v>
      </c>
      <c r="CY47" s="6">
        <f>IFERROR(INDEX(Sales!$D$5:$ABF$18,MATCH(UsagePerHour!$B47,Sales!$C$5:$C$18,0),MATCH(UsagePerHour!CY$4,Sales!$D$3:$ABF$3,0))/CY$2*INDEX(Usage!$D$5:$ABF$11,MATCH(UsagePerHour!$B$36,Usage!$C$5:$C$11,0),MATCH(UsagePerHour!CY$4,Usage!$D$3:$ABF$3,0)),"")</f>
        <v>1.56474251497006</v>
      </c>
      <c r="CZ47" s="6">
        <f>IFERROR(INDEX(Sales!$D$5:$ABF$18,MATCH(UsagePerHour!$B47,Sales!$C$5:$C$18,0),MATCH(UsagePerHour!CZ$4,Sales!$D$3:$ABF$3,0))/CZ$2*INDEX(Usage!$D$5:$ABF$11,MATCH(UsagePerHour!$B$36,Usage!$C$5:$C$11,0),MATCH(UsagePerHour!CZ$4,Usage!$D$3:$ABF$3,0)),"")</f>
        <v>1.2216022126255519</v>
      </c>
      <c r="DA47" s="6">
        <f>IFERROR(INDEX(Sales!$D$5:$ABF$18,MATCH(UsagePerHour!$B47,Sales!$C$5:$C$18,0),MATCH(UsagePerHour!DA$4,Sales!$D$3:$ABF$3,0))/DA$2*INDEX(Usage!$D$5:$ABF$11,MATCH(UsagePerHour!$B$36,Usage!$C$5:$C$11,0),MATCH(UsagePerHour!DA$4,Usage!$D$3:$ABF$3,0)),"")</f>
        <v>4.8246227544910187</v>
      </c>
      <c r="DB47" s="6">
        <f>IFERROR(INDEX(Sales!$D$5:$ABF$18,MATCH(UsagePerHour!$B47,Sales!$C$5:$C$18,0),MATCH(UsagePerHour!DB$4,Sales!$D$3:$ABF$3,0))/DB$2*INDEX(Usage!$D$5:$ABF$11,MATCH(UsagePerHour!$B$36,Usage!$C$5:$C$11,0),MATCH(UsagePerHour!DB$4,Usage!$D$3:$ABF$3,0)),"")</f>
        <v>9.9656299667574189</v>
      </c>
      <c r="DC47" s="6">
        <f>IFERROR(INDEX(Sales!$D$5:$ABF$18,MATCH(UsagePerHour!$B47,Sales!$C$5:$C$18,0),MATCH(UsagePerHour!DC$4,Sales!$D$3:$ABF$3,0))/DC$2*INDEX(Usage!$D$5:$ABF$11,MATCH(UsagePerHour!$B$36,Usage!$C$5:$C$11,0),MATCH(UsagePerHour!DC$4,Usage!$D$3:$ABF$3,0)),"")</f>
        <v>0</v>
      </c>
      <c r="DD47" s="6">
        <f>IFERROR(INDEX(Sales!$D$5:$ABF$18,MATCH(UsagePerHour!$B47,Sales!$C$5:$C$18,0),MATCH(UsagePerHour!DD$4,Sales!$D$3:$ABF$3,0))/DD$2*INDEX(Usage!$D$5:$ABF$11,MATCH(UsagePerHour!$B$36,Usage!$C$5:$C$11,0),MATCH(UsagePerHour!DD$4,Usage!$D$3:$ABF$3,0)),"")</f>
        <v>1.7651330606241669</v>
      </c>
      <c r="DE47" s="6">
        <f>IFERROR(INDEX(Sales!$D$5:$ABF$18,MATCH(UsagePerHour!$B47,Sales!$C$5:$C$18,0),MATCH(UsagePerHour!DE$4,Sales!$D$3:$ABF$3,0))/DE$2*INDEX(Usage!$D$5:$ABF$11,MATCH(UsagePerHour!$B$36,Usage!$C$5:$C$11,0),MATCH(UsagePerHour!DE$4,Usage!$D$3:$ABF$3,0)),"")</f>
        <v>0.14208447119336109</v>
      </c>
      <c r="DF47" s="6">
        <f>IFERROR(INDEX(Sales!$D$5:$ABF$18,MATCH(UsagePerHour!$B47,Sales!$C$5:$C$18,0),MATCH(UsagePerHour!DF$4,Sales!$D$3:$ABF$3,0))/DF$2*INDEX(Usage!$D$5:$ABF$11,MATCH(UsagePerHour!$B$36,Usage!$C$5:$C$11,0),MATCH(UsagePerHour!DF$4,Usage!$D$3:$ABF$3,0)),"")</f>
        <v>1.7814938537306733</v>
      </c>
      <c r="DG47" s="6">
        <f>IFERROR(INDEX(Sales!$D$5:$ABF$18,MATCH(UsagePerHour!$B47,Sales!$C$5:$C$18,0),MATCH(UsagePerHour!DG$4,Sales!$D$3:$ABF$3,0))/DG$2*INDEX(Usage!$D$5:$ABF$11,MATCH(UsagePerHour!$B$36,Usage!$C$5:$C$11,0),MATCH(UsagePerHour!DG$4,Usage!$D$3:$ABF$3,0)),"")</f>
        <v>3.6222282088678739</v>
      </c>
      <c r="DH47" s="6">
        <f>IFERROR(INDEX(Sales!$D$5:$ABF$18,MATCH(UsagePerHour!$B47,Sales!$C$5:$C$18,0),MATCH(UsagePerHour!DH$4,Sales!$D$3:$ABF$3,0))/DH$2*INDEX(Usage!$D$5:$ABF$11,MATCH(UsagePerHour!$B$36,Usage!$C$5:$C$11,0),MATCH(UsagePerHour!DH$4,Usage!$D$3:$ABF$3,0)),"")</f>
        <v>1.5694952809682077</v>
      </c>
      <c r="DI47" s="6">
        <f>IFERROR(INDEX(Sales!$D$5:$ABF$18,MATCH(UsagePerHour!$B47,Sales!$C$5:$C$18,0),MATCH(UsagePerHour!DI$4,Sales!$D$3:$ABF$3,0))/DI$2*INDEX(Usage!$D$5:$ABF$11,MATCH(UsagePerHour!$B$36,Usage!$C$5:$C$11,0),MATCH(UsagePerHour!DI$4,Usage!$D$3:$ABF$3,0)),"")</f>
        <v>0.7968361450849325</v>
      </c>
      <c r="DJ47" s="6">
        <f>IFERROR(INDEX(Sales!$D$5:$ABF$18,MATCH(UsagePerHour!$B47,Sales!$C$5:$C$18,0),MATCH(UsagePerHour!DJ$4,Sales!$D$3:$ABF$3,0))/DJ$2*INDEX(Usage!$D$5:$ABF$11,MATCH(UsagePerHour!$B$36,Usage!$C$5:$C$11,0),MATCH(UsagePerHour!DJ$4,Usage!$D$3:$ABF$3,0)),"")</f>
        <v>16.679011471006888</v>
      </c>
      <c r="DK47" s="6">
        <f>IFERROR(INDEX(Sales!$D$5:$ABF$18,MATCH(UsagePerHour!$B47,Sales!$C$5:$C$18,0),MATCH(UsagePerHour!DK$4,Sales!$D$3:$ABF$3,0))/DK$2*INDEX(Usage!$D$5:$ABF$11,MATCH(UsagePerHour!$B$36,Usage!$C$5:$C$11,0),MATCH(UsagePerHour!DK$4,Usage!$D$3:$ABF$3,0)),"")</f>
        <v>5.7588436029562589</v>
      </c>
      <c r="DL47" s="6">
        <f>IFERROR(INDEX(Sales!$D$5:$ABF$18,MATCH(UsagePerHour!$B47,Sales!$C$5:$C$18,0),MATCH(UsagePerHour!DL$4,Sales!$D$3:$ABF$3,0))/DL$2*INDEX(Usage!$D$5:$ABF$11,MATCH(UsagePerHour!$B$36,Usage!$C$5:$C$11,0),MATCH(UsagePerHour!DL$4,Usage!$D$3:$ABF$3,0)),"")</f>
        <v>6.8069624330476284</v>
      </c>
      <c r="DM47" s="6">
        <f>IFERROR(INDEX(Sales!$D$5:$ABF$18,MATCH(UsagePerHour!$B47,Sales!$C$5:$C$18,0),MATCH(UsagePerHour!DM$4,Sales!$D$3:$ABF$3,0))/DM$2*INDEX(Usage!$D$5:$ABF$11,MATCH(UsagePerHour!$B$36,Usage!$C$5:$C$11,0),MATCH(UsagePerHour!DM$4,Usage!$D$3:$ABF$3,0)),"")</f>
        <v>5.9715677321156768</v>
      </c>
      <c r="DN47" s="6">
        <f>IFERROR(INDEX(Sales!$D$5:$ABF$18,MATCH(UsagePerHour!$B47,Sales!$C$5:$C$18,0),MATCH(UsagePerHour!DN$4,Sales!$D$3:$ABF$3,0))/DN$2*INDEX(Usage!$D$5:$ABF$11,MATCH(UsagePerHour!$B$36,Usage!$C$5:$C$11,0),MATCH(UsagePerHour!DN$4,Usage!$D$3:$ABF$3,0)),"")</f>
        <v>8.4632952944273256</v>
      </c>
      <c r="DO47" s="6">
        <f>IFERROR(INDEX(Sales!$D$5:$ABF$18,MATCH(UsagePerHour!$B47,Sales!$C$5:$C$18,0),MATCH(UsagePerHour!DO$4,Sales!$D$3:$ABF$3,0))/DO$2*INDEX(Usage!$D$5:$ABF$11,MATCH(UsagePerHour!$B$36,Usage!$C$5:$C$11,0),MATCH(UsagePerHour!DO$4,Usage!$D$3:$ABF$3,0)),"")</f>
        <v>6.7729449207213923</v>
      </c>
      <c r="DP47" s="6">
        <f>IFERROR(INDEX(Sales!$D$5:$ABF$18,MATCH(UsagePerHour!$B47,Sales!$C$5:$C$18,0),MATCH(UsagePerHour!DP$4,Sales!$D$3:$ABF$3,0))/DP$2*INDEX(Usage!$D$5:$ABF$11,MATCH(UsagePerHour!$B$36,Usage!$C$5:$C$11,0),MATCH(UsagePerHour!DP$4,Usage!$D$3:$ABF$3,0)),"")</f>
        <v>0</v>
      </c>
      <c r="DQ47" s="6">
        <f>IFERROR(INDEX(Sales!$D$5:$ABF$18,MATCH(UsagePerHour!$B47,Sales!$C$5:$C$18,0),MATCH(UsagePerHour!DQ$4,Sales!$D$3:$ABF$3,0))/DQ$2*INDEX(Usage!$D$5:$ABF$11,MATCH(UsagePerHour!$B$36,Usage!$C$5:$C$11,0),MATCH(UsagePerHour!DQ$4,Usage!$D$3:$ABF$3,0)),"")</f>
        <v>8.3748616925829751</v>
      </c>
      <c r="DR47" s="6">
        <f>IFERROR(INDEX(Sales!$D$5:$ABF$18,MATCH(UsagePerHour!$B47,Sales!$C$5:$C$18,0),MATCH(UsagePerHour!DR$4,Sales!$D$3:$ABF$3,0))/DR$2*INDEX(Usage!$D$5:$ABF$11,MATCH(UsagePerHour!$B$36,Usage!$C$5:$C$11,0),MATCH(UsagePerHour!DR$4,Usage!$D$3:$ABF$3,0)),"")</f>
        <v>21.895128169245467</v>
      </c>
      <c r="DS47" s="6">
        <f>IFERROR(INDEX(Sales!$D$5:$ABF$18,MATCH(UsagePerHour!$B47,Sales!$C$5:$C$18,0),MATCH(UsagePerHour!DS$4,Sales!$D$3:$ABF$3,0))/DS$2*INDEX(Usage!$D$5:$ABF$11,MATCH(UsagePerHour!$B$36,Usage!$C$5:$C$11,0),MATCH(UsagePerHour!DS$4,Usage!$D$3:$ABF$3,0)),"")</f>
        <v>2.6378969065419033</v>
      </c>
      <c r="DT47" s="6">
        <f>IFERROR(INDEX(Sales!$D$5:$ABF$18,MATCH(UsagePerHour!$B47,Sales!$C$5:$C$18,0),MATCH(UsagePerHour!DT$4,Sales!$D$3:$ABF$3,0))/DT$2*INDEX(Usage!$D$5:$ABF$11,MATCH(UsagePerHour!$B$36,Usage!$C$5:$C$11,0),MATCH(UsagePerHour!DT$4,Usage!$D$3:$ABF$3,0)),"")</f>
        <v>0</v>
      </c>
      <c r="DU47" s="6">
        <f>IFERROR(INDEX(Sales!$D$5:$ABF$18,MATCH(UsagePerHour!$B47,Sales!$C$5:$C$18,0),MATCH(UsagePerHour!DU$4,Sales!$D$3:$ABF$3,0))/DU$2*INDEX(Usage!$D$5:$ABF$11,MATCH(UsagePerHour!$B$36,Usage!$C$5:$C$11,0),MATCH(UsagePerHour!DU$4,Usage!$D$3:$ABF$3,0)),"")</f>
        <v>4.5192926395293949</v>
      </c>
      <c r="DV47" s="6">
        <f>IFERROR(INDEX(Sales!$D$5:$ABF$18,MATCH(UsagePerHour!$B47,Sales!$C$5:$C$18,0),MATCH(UsagePerHour!DV$4,Sales!$D$3:$ABF$3,0))/DV$2*INDEX(Usage!$D$5:$ABF$11,MATCH(UsagePerHour!$B$36,Usage!$C$5:$C$11,0),MATCH(UsagePerHour!DV$4,Usage!$D$3:$ABF$3,0)),"")</f>
        <v>3.7573925925925922</v>
      </c>
      <c r="DW47" s="6">
        <f>IFERROR(INDEX(Sales!$D$5:$ABF$18,MATCH(UsagePerHour!$B47,Sales!$C$5:$C$18,0),MATCH(UsagePerHour!DW$4,Sales!$D$3:$ABF$3,0))/DW$2*INDEX(Usage!$D$5:$ABF$11,MATCH(UsagePerHour!$B$36,Usage!$C$5:$C$11,0),MATCH(UsagePerHour!DW$4,Usage!$D$3:$ABF$3,0)),"")</f>
        <v>0.45224909106282235</v>
      </c>
      <c r="DX47" s="6">
        <f>IFERROR(INDEX(Sales!$D$5:$ABF$18,MATCH(UsagePerHour!$B47,Sales!$C$5:$C$18,0),MATCH(UsagePerHour!DX$4,Sales!$D$3:$ABF$3,0))/DX$2*INDEX(Usage!$D$5:$ABF$11,MATCH(UsagePerHour!$B$36,Usage!$C$5:$C$11,0),MATCH(UsagePerHour!DX$4,Usage!$D$3:$ABF$3,0)),"")</f>
        <v>17.097144498790492</v>
      </c>
      <c r="DY47" s="6">
        <f>IFERROR(INDEX(Sales!$D$5:$ABF$18,MATCH(UsagePerHour!$B47,Sales!$C$5:$C$18,0),MATCH(UsagePerHour!DY$4,Sales!$D$3:$ABF$3,0))/DY$2*INDEX(Usage!$D$5:$ABF$11,MATCH(UsagePerHour!$B$36,Usage!$C$5:$C$11,0),MATCH(UsagePerHour!DY$4,Usage!$D$3:$ABF$3,0)),"")</f>
        <v>0</v>
      </c>
      <c r="DZ47" s="6">
        <f>IFERROR(INDEX(Sales!$D$5:$ABF$18,MATCH(UsagePerHour!$B47,Sales!$C$5:$C$18,0),MATCH(UsagePerHour!DZ$4,Sales!$D$3:$ABF$3,0))/DZ$2*INDEX(Usage!$D$5:$ABF$11,MATCH(UsagePerHour!$B$36,Usage!$C$5:$C$11,0),MATCH(UsagePerHour!DZ$4,Usage!$D$3:$ABF$3,0)),"")</f>
        <v>5.2218802146799979</v>
      </c>
      <c r="EA47" s="6">
        <f>IFERROR(INDEX(Sales!$D$5:$ABF$18,MATCH(UsagePerHour!$B47,Sales!$C$5:$C$18,0),MATCH(UsagePerHour!EA$4,Sales!$D$3:$ABF$3,0))/EA$2*INDEX(Usage!$D$5:$ABF$11,MATCH(UsagePerHour!$B$36,Usage!$C$5:$C$11,0),MATCH(UsagePerHour!EA$4,Usage!$D$3:$ABF$3,0)),"")</f>
        <v>5.2334377301239456</v>
      </c>
      <c r="EB47" s="6">
        <f>IFERROR(INDEX(Sales!$D$5:$ABF$18,MATCH(UsagePerHour!$B47,Sales!$C$5:$C$18,0),MATCH(UsagePerHour!EB$4,Sales!$D$3:$ABF$3,0))/EB$2*INDEX(Usage!$D$5:$ABF$11,MATCH(UsagePerHour!$B$36,Usage!$C$5:$C$11,0),MATCH(UsagePerHour!EB$4,Usage!$D$3:$ABF$3,0)),"")</f>
        <v>4.0727633912735008</v>
      </c>
      <c r="EC47" s="6">
        <f>IFERROR(INDEX(Sales!$D$5:$ABF$18,MATCH(UsagePerHour!$B47,Sales!$C$5:$C$18,0),MATCH(UsagePerHour!EC$4,Sales!$D$3:$ABF$3,0))/EC$2*INDEX(Usage!$D$5:$ABF$11,MATCH(UsagePerHour!$B$36,Usage!$C$5:$C$11,0),MATCH(UsagePerHour!EC$4,Usage!$D$3:$ABF$3,0)),"")</f>
        <v>3.5408801078310184</v>
      </c>
      <c r="ED47" s="6">
        <f>IFERROR(INDEX(Sales!$D$5:$ABF$18,MATCH(UsagePerHour!$B47,Sales!$C$5:$C$18,0),MATCH(UsagePerHour!ED$4,Sales!$D$3:$ABF$3,0))/ED$2*INDEX(Usage!$D$5:$ABF$11,MATCH(UsagePerHour!$B$36,Usage!$C$5:$C$11,0),MATCH(UsagePerHour!ED$4,Usage!$D$3:$ABF$3,0)),"")</f>
        <v>6.023297412852842</v>
      </c>
      <c r="EE47" s="6">
        <f>IFERROR(INDEX(Sales!$D$5:$ABF$18,MATCH(UsagePerHour!$B47,Sales!$C$5:$C$18,0),MATCH(UsagePerHour!EE$4,Sales!$D$3:$ABF$3,0))/EE$2*INDEX(Usage!$D$5:$ABF$11,MATCH(UsagePerHour!$B$36,Usage!$C$5:$C$11,0),MATCH(UsagePerHour!EE$4,Usage!$D$3:$ABF$3,0)),"")</f>
        <v>7.4385625984049639</v>
      </c>
      <c r="EF47" s="6">
        <f>IFERROR(INDEX(Sales!$D$5:$ABF$18,MATCH(UsagePerHour!$B47,Sales!$C$5:$C$18,0),MATCH(UsagePerHour!EF$4,Sales!$D$3:$ABF$3,0))/EF$2*INDEX(Usage!$D$5:$ABF$11,MATCH(UsagePerHour!$B$36,Usage!$C$5:$C$11,0),MATCH(UsagePerHour!EF$4,Usage!$D$3:$ABF$3,0)),"")</f>
        <v>1.9975859405175744</v>
      </c>
      <c r="EG47" s="6">
        <f>IFERROR(INDEX(Sales!$D$5:$ABF$18,MATCH(UsagePerHour!$B47,Sales!$C$5:$C$18,0),MATCH(UsagePerHour!EG$4,Sales!$D$3:$ABF$3,0))/EG$2*INDEX(Usage!$D$5:$ABF$11,MATCH(UsagePerHour!$B$36,Usage!$C$5:$C$11,0),MATCH(UsagePerHour!EG$4,Usage!$D$3:$ABF$3,0)),"")</f>
        <v>5.0493142572041396</v>
      </c>
      <c r="EH47" s="6">
        <f>IFERROR(INDEX(Sales!$D$5:$ABF$18,MATCH(UsagePerHour!$B47,Sales!$C$5:$C$18,0),MATCH(UsagePerHour!EH$4,Sales!$D$3:$ABF$3,0))/EH$2*INDEX(Usage!$D$5:$ABF$11,MATCH(UsagePerHour!$B$36,Usage!$C$5:$C$11,0),MATCH(UsagePerHour!EH$4,Usage!$D$3:$ABF$3,0)),"")</f>
        <v>0.96769435624295808</v>
      </c>
      <c r="EI47" s="6">
        <f>IFERROR(INDEX(Sales!$D$5:$ABF$18,MATCH(UsagePerHour!$B47,Sales!$C$5:$C$18,0),MATCH(UsagePerHour!EI$4,Sales!$D$3:$ABF$3,0))/EI$2*INDEX(Usage!$D$5:$ABF$11,MATCH(UsagePerHour!$B$36,Usage!$C$5:$C$11,0),MATCH(UsagePerHour!EI$4,Usage!$D$3:$ABF$3,0)),"")</f>
        <v>1.5110340246512657</v>
      </c>
      <c r="EJ47" s="6">
        <f>IFERROR(INDEX(Sales!$D$5:$ABF$18,MATCH(UsagePerHour!$B47,Sales!$C$5:$C$18,0),MATCH(UsagePerHour!EJ$4,Sales!$D$3:$ABF$3,0))/EJ$2*INDEX(Usage!$D$5:$ABF$11,MATCH(UsagePerHour!$B$36,Usage!$C$5:$C$11,0),MATCH(UsagePerHour!EJ$4,Usage!$D$3:$ABF$3,0)),"")</f>
        <v>9.9041658069101484</v>
      </c>
      <c r="EK47" s="6">
        <f>IFERROR(INDEX(Sales!$D$5:$ABF$18,MATCH(UsagePerHour!$B47,Sales!$C$5:$C$18,0),MATCH(UsagePerHour!EK$4,Sales!$D$3:$ABF$3,0))/EK$2*INDEX(Usage!$D$5:$ABF$11,MATCH(UsagePerHour!$B$36,Usage!$C$5:$C$11,0),MATCH(UsagePerHour!EK$4,Usage!$D$3:$ABF$3,0)),"")</f>
        <v>6.766700774048072</v>
      </c>
      <c r="EL47" s="6">
        <f>IFERROR(INDEX(Sales!$D$5:$ABF$18,MATCH(UsagePerHour!$B47,Sales!$C$5:$C$18,0),MATCH(UsagePerHour!EL$4,Sales!$D$3:$ABF$3,0))/EL$2*INDEX(Usage!$D$5:$ABF$11,MATCH(UsagePerHour!$B$36,Usage!$C$5:$C$11,0),MATCH(UsagePerHour!EL$4,Usage!$D$3:$ABF$3,0)),"")</f>
        <v>6.2189491516308593</v>
      </c>
      <c r="EM47" s="6">
        <f>IFERROR(INDEX(Sales!$D$5:$ABF$18,MATCH(UsagePerHour!$B47,Sales!$C$5:$C$18,0),MATCH(UsagePerHour!EM$4,Sales!$D$3:$ABF$3,0))/EM$2*INDEX(Usage!$D$5:$ABF$11,MATCH(UsagePerHour!$B$36,Usage!$C$5:$C$11,0),MATCH(UsagePerHour!EM$4,Usage!$D$3:$ABF$3,0)),"")</f>
        <v>9.0209286536588245</v>
      </c>
      <c r="EN47" s="6">
        <f>IFERROR(INDEX(Sales!$D$5:$ABF$18,MATCH(UsagePerHour!$B47,Sales!$C$5:$C$18,0),MATCH(UsagePerHour!EN$4,Sales!$D$3:$ABF$3,0))/EN$2*INDEX(Usage!$D$5:$ABF$11,MATCH(UsagePerHour!$B$36,Usage!$C$5:$C$11,0),MATCH(UsagePerHour!EN$4,Usage!$D$3:$ABF$3,0)),"")</f>
        <v>1.2804523800302103</v>
      </c>
      <c r="EO47" s="6">
        <f>IFERROR(INDEX(Sales!$D$5:$ABF$18,MATCH(UsagePerHour!$B47,Sales!$C$5:$C$18,0),MATCH(UsagePerHour!EO$4,Sales!$D$3:$ABF$3,0))/EO$2*INDEX(Usage!$D$5:$ABF$11,MATCH(UsagePerHour!$B$36,Usage!$C$5:$C$11,0),MATCH(UsagePerHour!EO$4,Usage!$D$3:$ABF$3,0)),"")</f>
        <v>8.7275548144911781</v>
      </c>
      <c r="EP47" s="6">
        <f>IFERROR(INDEX(Sales!$D$5:$ABF$18,MATCH(UsagePerHour!$B47,Sales!$C$5:$C$18,0),MATCH(UsagePerHour!EP$4,Sales!$D$3:$ABF$3,0))/EP$2*INDEX(Usage!$D$5:$ABF$11,MATCH(UsagePerHour!$B$36,Usage!$C$5:$C$11,0),MATCH(UsagePerHour!EP$4,Usage!$D$3:$ABF$3,0)),"")</f>
        <v>8.8653389164638465</v>
      </c>
      <c r="EQ47" s="6">
        <f>IFERROR(INDEX(Sales!$D$5:$ABF$18,MATCH(UsagePerHour!$B47,Sales!$C$5:$C$18,0),MATCH(UsagePerHour!EQ$4,Sales!$D$3:$ABF$3,0))/EQ$2*INDEX(Usage!$D$5:$ABF$11,MATCH(UsagePerHour!$B$36,Usage!$C$5:$C$11,0),MATCH(UsagePerHour!EQ$4,Usage!$D$3:$ABF$3,0)),"")</f>
        <v>3.0085034013605445</v>
      </c>
      <c r="ER47" s="6">
        <f>IFERROR(INDEX(Sales!$D$5:$ABF$18,MATCH(UsagePerHour!$B47,Sales!$C$5:$C$18,0),MATCH(UsagePerHour!ER$4,Sales!$D$3:$ABF$3,0))/ER$2*INDEX(Usage!$D$5:$ABF$11,MATCH(UsagePerHour!$B$36,Usage!$C$5:$C$11,0),MATCH(UsagePerHour!ER$4,Usage!$D$3:$ABF$3,0)),"")</f>
        <v>5.4708959552813372</v>
      </c>
      <c r="ES47" s="6">
        <f>IFERROR(INDEX(Sales!$D$5:$ABF$18,MATCH(UsagePerHour!$B47,Sales!$C$5:$C$18,0),MATCH(UsagePerHour!ES$4,Sales!$D$3:$ABF$3,0))/ES$2*INDEX(Usage!$D$5:$ABF$11,MATCH(UsagePerHour!$B$36,Usage!$C$5:$C$11,0),MATCH(UsagePerHour!ES$4,Usage!$D$3:$ABF$3,0)),"")</f>
        <v>8.7914960111932743</v>
      </c>
      <c r="ET47" s="6">
        <f>IFERROR(INDEX(Sales!$D$5:$ABF$18,MATCH(UsagePerHour!$B47,Sales!$C$5:$C$18,0),MATCH(UsagePerHour!ET$4,Sales!$D$3:$ABF$3,0))/ET$2*INDEX(Usage!$D$5:$ABF$11,MATCH(UsagePerHour!$B$36,Usage!$C$5:$C$11,0),MATCH(UsagePerHour!ET$4,Usage!$D$3:$ABF$3,0)),"")</f>
        <v>0</v>
      </c>
      <c r="EU47" s="6">
        <f>IFERROR(INDEX(Sales!$D$5:$ABF$18,MATCH(UsagePerHour!$B47,Sales!$C$5:$C$18,0),MATCH(UsagePerHour!EU$4,Sales!$D$3:$ABF$3,0))/EU$2*INDEX(Usage!$D$5:$ABF$11,MATCH(UsagePerHour!$B$36,Usage!$C$5:$C$11,0),MATCH(UsagePerHour!EU$4,Usage!$D$3:$ABF$3,0)),"")</f>
        <v>10.414330059336756</v>
      </c>
      <c r="EV47" s="6">
        <f>IFERROR(INDEX(Sales!$D$5:$ABF$18,MATCH(UsagePerHour!$B47,Sales!$C$5:$C$18,0),MATCH(UsagePerHour!EV$4,Sales!$D$3:$ABF$3,0))/EV$2*INDEX(Usage!$D$5:$ABF$11,MATCH(UsagePerHour!$B$36,Usage!$C$5:$C$11,0),MATCH(UsagePerHour!EV$4,Usage!$D$3:$ABF$3,0)),"")</f>
        <v>3.0446689827016056</v>
      </c>
      <c r="EW47" s="6">
        <f>IFERROR(INDEX(Sales!$D$5:$ABF$18,MATCH(UsagePerHour!$B47,Sales!$C$5:$C$18,0),MATCH(UsagePerHour!EW$4,Sales!$D$3:$ABF$3,0))/EW$2*INDEX(Usage!$D$5:$ABF$11,MATCH(UsagePerHour!$B$36,Usage!$C$5:$C$11,0),MATCH(UsagePerHour!EW$4,Usage!$D$3:$ABF$3,0)),"")</f>
        <v>3.1794713757417656</v>
      </c>
      <c r="EX47" s="6">
        <f>IFERROR(INDEX(Sales!$D$5:$ABF$18,MATCH(UsagePerHour!$B47,Sales!$C$5:$C$18,0),MATCH(UsagePerHour!EX$4,Sales!$D$3:$ABF$3,0))/EX$2*INDEX(Usage!$D$5:$ABF$11,MATCH(UsagePerHour!$B$36,Usage!$C$5:$C$11,0),MATCH(UsagePerHour!EX$4,Usage!$D$3:$ABF$3,0)),"")</f>
        <v>6.4407197844230488</v>
      </c>
      <c r="EY47" s="6">
        <f>IFERROR(INDEX(Sales!$D$5:$ABF$18,MATCH(UsagePerHour!$B47,Sales!$C$5:$C$18,0),MATCH(UsagePerHour!EY$4,Sales!$D$3:$ABF$3,0))/EY$2*INDEX(Usage!$D$5:$ABF$11,MATCH(UsagePerHour!$B$36,Usage!$C$5:$C$11,0),MATCH(UsagePerHour!EY$4,Usage!$D$3:$ABF$3,0)),"")</f>
        <v>3.3398838901306611</v>
      </c>
      <c r="EZ47" s="6">
        <f>IFERROR(INDEX(Sales!$D$5:$ABF$18,MATCH(UsagePerHour!$B47,Sales!$C$5:$C$18,0),MATCH(UsagePerHour!EZ$4,Sales!$D$3:$ABF$3,0))/EZ$2*INDEX(Usage!$D$5:$ABF$11,MATCH(UsagePerHour!$B$36,Usage!$C$5:$C$11,0),MATCH(UsagePerHour!EZ$4,Usage!$D$3:$ABF$3,0)),"")</f>
        <v>6.2700496064111899</v>
      </c>
      <c r="FA47" s="6">
        <f>IFERROR(INDEX(Sales!$D$5:$ABF$18,MATCH(UsagePerHour!$B47,Sales!$C$5:$C$18,0),MATCH(UsagePerHour!FA$4,Sales!$D$3:$ABF$3,0))/FA$2*INDEX(Usage!$D$5:$ABF$11,MATCH(UsagePerHour!$B$36,Usage!$C$5:$C$11,0),MATCH(UsagePerHour!FA$4,Usage!$D$3:$ABF$3,0)),"")</f>
        <v>5.2774285395034699</v>
      </c>
      <c r="FB47" s="6">
        <f>IFERROR(INDEX(Sales!$D$5:$ABF$18,MATCH(UsagePerHour!$B47,Sales!$C$5:$C$18,0),MATCH(UsagePerHour!FB$4,Sales!$D$3:$ABF$3,0))/FB$2*INDEX(Usage!$D$5:$ABF$11,MATCH(UsagePerHour!$B$36,Usage!$C$5:$C$11,0),MATCH(UsagePerHour!FB$4,Usage!$D$3:$ABF$3,0)),"")</f>
        <v>0</v>
      </c>
      <c r="FC47" s="6">
        <f>IFERROR(INDEX(Sales!$D$5:$ABF$18,MATCH(UsagePerHour!$B47,Sales!$C$5:$C$18,0),MATCH(UsagePerHour!FC$4,Sales!$D$3:$ABF$3,0))/FC$2*INDEX(Usage!$D$5:$ABF$11,MATCH(UsagePerHour!$B$36,Usage!$C$5:$C$11,0),MATCH(UsagePerHour!FC$4,Usage!$D$3:$ABF$3,0)),"")</f>
        <v>0</v>
      </c>
      <c r="FD47" s="6">
        <f>IFERROR(INDEX(Sales!$D$5:$ABF$18,MATCH(UsagePerHour!$B47,Sales!$C$5:$C$18,0),MATCH(UsagePerHour!FD$4,Sales!$D$3:$ABF$3,0))/FD$2*INDEX(Usage!$D$5:$ABF$11,MATCH(UsagePerHour!$B$36,Usage!$C$5:$C$11,0),MATCH(UsagePerHour!FD$4,Usage!$D$3:$ABF$3,0)),"")</f>
        <v>5.5192551386412942</v>
      </c>
      <c r="FE47" s="6">
        <f>IFERROR(INDEX(Sales!$D$5:$ABF$18,MATCH(UsagePerHour!$B47,Sales!$C$5:$C$18,0),MATCH(UsagePerHour!FE$4,Sales!$D$3:$ABF$3,0))/FE$2*INDEX(Usage!$D$5:$ABF$11,MATCH(UsagePerHour!$B$36,Usage!$C$5:$C$11,0),MATCH(UsagePerHour!FE$4,Usage!$D$3:$ABF$3,0)),"")</f>
        <v>3.8712059510235108</v>
      </c>
      <c r="FF47" s="6">
        <f>IFERROR(INDEX(Sales!$D$5:$ABF$18,MATCH(UsagePerHour!$B47,Sales!$C$5:$C$18,0),MATCH(UsagePerHour!FF$4,Sales!$D$3:$ABF$3,0))/FF$2*INDEX(Usage!$D$5:$ABF$11,MATCH(UsagePerHour!$B$36,Usage!$C$5:$C$11,0),MATCH(UsagePerHour!FF$4,Usage!$D$3:$ABF$3,0)),"")</f>
        <v>4.6794471298762508</v>
      </c>
      <c r="FG47" s="6">
        <f>IFERROR(INDEX(Sales!$D$5:$ABF$18,MATCH(UsagePerHour!$B47,Sales!$C$5:$C$18,0),MATCH(UsagePerHour!FG$4,Sales!$D$3:$ABF$3,0))/FG$2*INDEX(Usage!$D$5:$ABF$11,MATCH(UsagePerHour!$B$36,Usage!$C$5:$C$11,0),MATCH(UsagePerHour!FG$4,Usage!$D$3:$ABF$3,0)),"")</f>
        <v>5.3977099977358733</v>
      </c>
      <c r="FH47" s="6">
        <f>IFERROR(INDEX(Sales!$D$5:$ABF$18,MATCH(UsagePerHour!$B47,Sales!$C$5:$C$18,0),MATCH(UsagePerHour!FH$4,Sales!$D$3:$ABF$3,0))/FH$2*INDEX(Usage!$D$5:$ABF$11,MATCH(UsagePerHour!$B$36,Usage!$C$5:$C$11,0),MATCH(UsagePerHour!FH$4,Usage!$D$3:$ABF$3,0)),"")</f>
        <v>2.1688571297274941</v>
      </c>
      <c r="FI47" s="6">
        <f>IFERROR(INDEX(Sales!$D$5:$ABF$18,MATCH(UsagePerHour!$B47,Sales!$C$5:$C$18,0),MATCH(UsagePerHour!FI$4,Sales!$D$3:$ABF$3,0))/FI$2*INDEX(Usage!$D$5:$ABF$11,MATCH(UsagePerHour!$B$36,Usage!$C$5:$C$11,0),MATCH(UsagePerHour!FI$4,Usage!$D$3:$ABF$3,0)),"")</f>
        <v>2.6632472585779978</v>
      </c>
      <c r="FJ47" s="6">
        <f>IFERROR(INDEX(Sales!$D$5:$ABF$18,MATCH(UsagePerHour!$B47,Sales!$C$5:$C$18,0),MATCH(UsagePerHour!FJ$4,Sales!$D$3:$ABF$3,0))/FJ$2*INDEX(Usage!$D$5:$ABF$11,MATCH(UsagePerHour!$B$36,Usage!$C$5:$C$11,0),MATCH(UsagePerHour!FJ$4,Usage!$D$3:$ABF$3,0)),"")</f>
        <v>1.9893979417424668</v>
      </c>
      <c r="FK47" s="6">
        <f>IFERROR(INDEX(Sales!$D$5:$ABF$18,MATCH(UsagePerHour!$B47,Sales!$C$5:$C$18,0),MATCH(UsagePerHour!FK$4,Sales!$D$3:$ABF$3,0))/FK$2*INDEX(Usage!$D$5:$ABF$11,MATCH(UsagePerHour!$B$36,Usage!$C$5:$C$11,0),MATCH(UsagePerHour!FK$4,Usage!$D$3:$ABF$3,0)),"")</f>
        <v>9.47381072045102</v>
      </c>
      <c r="FL47" s="6">
        <f>IFERROR(INDEX(Sales!$D$5:$ABF$18,MATCH(UsagePerHour!$B47,Sales!$C$5:$C$18,0),MATCH(UsagePerHour!FL$4,Sales!$D$3:$ABF$3,0))/FL$2*INDEX(Usage!$D$5:$ABF$11,MATCH(UsagePerHour!$B$36,Usage!$C$5:$C$11,0),MATCH(UsagePerHour!FL$4,Usage!$D$3:$ABF$3,0)),"")</f>
        <v>11.640531597570254</v>
      </c>
      <c r="FM47" s="6">
        <f>IFERROR(INDEX(Sales!$D$5:$ABF$18,MATCH(UsagePerHour!$B47,Sales!$C$5:$C$18,0),MATCH(UsagePerHour!FM$4,Sales!$D$3:$ABF$3,0))/FM$2*INDEX(Usage!$D$5:$ABF$11,MATCH(UsagePerHour!$B$36,Usage!$C$5:$C$11,0),MATCH(UsagePerHour!FM$4,Usage!$D$3:$ABF$3,0)),"")</f>
        <v>2.1498445606793939</v>
      </c>
      <c r="FN47" s="6">
        <f>IFERROR(INDEX(Sales!$D$5:$ABF$18,MATCH(UsagePerHour!$B47,Sales!$C$5:$C$18,0),MATCH(UsagePerHour!FN$4,Sales!$D$3:$ABF$3,0))/FN$2*INDEX(Usage!$D$5:$ABF$11,MATCH(UsagePerHour!$B$36,Usage!$C$5:$C$11,0),MATCH(UsagePerHour!FN$4,Usage!$D$3:$ABF$3,0)),"")</f>
        <v>8.7767800114390759</v>
      </c>
      <c r="FO47" s="6">
        <f>IFERROR(INDEX(Sales!$D$5:$ABF$18,MATCH(UsagePerHour!$B47,Sales!$C$5:$C$18,0),MATCH(UsagePerHour!FO$4,Sales!$D$3:$ABF$3,0))/FO$2*INDEX(Usage!$D$5:$ABF$11,MATCH(UsagePerHour!$B$36,Usage!$C$5:$C$11,0),MATCH(UsagePerHour!FO$4,Usage!$D$3:$ABF$3,0)),"")</f>
        <v>5.5713869463869461</v>
      </c>
      <c r="FP47" s="6">
        <f>IFERROR(INDEX(Sales!$D$5:$ABF$18,MATCH(UsagePerHour!$B47,Sales!$C$5:$C$18,0),MATCH(UsagePerHour!FP$4,Sales!$D$3:$ABF$3,0))/FP$2*INDEX(Usage!$D$5:$ABF$11,MATCH(UsagePerHour!$B$36,Usage!$C$5:$C$11,0),MATCH(UsagePerHour!FP$4,Usage!$D$3:$ABF$3,0)),"")</f>
        <v>9.2001399029897488</v>
      </c>
      <c r="FQ47" s="6">
        <f>IFERROR(INDEX(Sales!$D$5:$ABF$18,MATCH(UsagePerHour!$B47,Sales!$C$5:$C$18,0),MATCH(UsagePerHour!FQ$4,Sales!$D$3:$ABF$3,0))/FQ$2*INDEX(Usage!$D$5:$ABF$11,MATCH(UsagePerHour!$B$36,Usage!$C$5:$C$11,0),MATCH(UsagePerHour!FQ$4,Usage!$D$3:$ABF$3,0)),"")</f>
        <v>5.6843298996908365</v>
      </c>
      <c r="FR47" s="6">
        <f>IFERROR(INDEX(Sales!$D$5:$ABF$18,MATCH(UsagePerHour!$B47,Sales!$C$5:$C$18,0),MATCH(UsagePerHour!FR$4,Sales!$D$3:$ABF$3,0))/FR$2*INDEX(Usage!$D$5:$ABF$11,MATCH(UsagePerHour!$B$36,Usage!$C$5:$C$11,0),MATCH(UsagePerHour!FR$4,Usage!$D$3:$ABF$3,0)),"")</f>
        <v>6.6556621828521436</v>
      </c>
      <c r="FS47" s="6">
        <f>IFERROR(INDEX(Sales!$D$5:$ABF$18,MATCH(UsagePerHour!$B47,Sales!$C$5:$C$18,0),MATCH(UsagePerHour!FS$4,Sales!$D$3:$ABF$3,0))/FS$2*INDEX(Usage!$D$5:$ABF$11,MATCH(UsagePerHour!$B$36,Usage!$C$5:$C$11,0),MATCH(UsagePerHour!FS$4,Usage!$D$3:$ABF$3,0)),"")</f>
        <v>0.11339110529758012</v>
      </c>
      <c r="FT47" s="6">
        <f>IFERROR(INDEX(Sales!$D$5:$ABF$18,MATCH(UsagePerHour!$B47,Sales!$C$5:$C$18,0),MATCH(UsagePerHour!FT$4,Sales!$D$3:$ABF$3,0))/FT$2*INDEX(Usage!$D$5:$ABF$11,MATCH(UsagePerHour!$B$36,Usage!$C$5:$C$11,0),MATCH(UsagePerHour!FT$4,Usage!$D$3:$ABF$3,0)),"")</f>
        <v>0.81253927353716537</v>
      </c>
      <c r="FU47" s="6">
        <f>IFERROR(INDEX(Sales!$D$5:$ABF$18,MATCH(UsagePerHour!$B47,Sales!$C$5:$C$18,0),MATCH(UsagePerHour!FU$4,Sales!$D$3:$ABF$3,0))/FU$2*INDEX(Usage!$D$5:$ABF$11,MATCH(UsagePerHour!$B$36,Usage!$C$5:$C$11,0),MATCH(UsagePerHour!FU$4,Usage!$D$3:$ABF$3,0)),"")</f>
        <v>9.4474283514826869</v>
      </c>
      <c r="FV47" s="6">
        <f>IFERROR(INDEX(Sales!$D$5:$ABF$18,MATCH(UsagePerHour!$B47,Sales!$C$5:$C$18,0),MATCH(UsagePerHour!FV$4,Sales!$D$3:$ABF$3,0))/FV$2*INDEX(Usage!$D$5:$ABF$11,MATCH(UsagePerHour!$B$36,Usage!$C$5:$C$11,0),MATCH(UsagePerHour!FV$4,Usage!$D$3:$ABF$3,0)),"")</f>
        <v>5.3136680992018732</v>
      </c>
      <c r="FW47" s="6">
        <f>IFERROR(INDEX(Sales!$D$5:$ABF$18,MATCH(UsagePerHour!$B47,Sales!$C$5:$C$18,0),MATCH(UsagePerHour!FW$4,Sales!$D$3:$ABF$3,0))/FW$2*INDEX(Usage!$D$5:$ABF$11,MATCH(UsagePerHour!$B$36,Usage!$C$5:$C$11,0),MATCH(UsagePerHour!FW$4,Usage!$D$3:$ABF$3,0)),"")</f>
        <v>6.7017602172849822</v>
      </c>
      <c r="FX47" s="6">
        <f>IFERROR(INDEX(Sales!$D$5:$ABF$18,MATCH(UsagePerHour!$B47,Sales!$C$5:$C$18,0),MATCH(UsagePerHour!FX$4,Sales!$D$3:$ABF$3,0))/FX$2*INDEX(Usage!$D$5:$ABF$11,MATCH(UsagePerHour!$B$36,Usage!$C$5:$C$11,0),MATCH(UsagePerHour!FX$4,Usage!$D$3:$ABF$3,0)),"")</f>
        <v>6.5771067279874078</v>
      </c>
      <c r="FY47" s="6">
        <f>IFERROR(INDEX(Sales!$D$5:$ABF$18,MATCH(UsagePerHour!$B47,Sales!$C$5:$C$18,0),MATCH(UsagePerHour!FY$4,Sales!$D$3:$ABF$3,0))/FY$2*INDEX(Usage!$D$5:$ABF$11,MATCH(UsagePerHour!$B$36,Usage!$C$5:$C$11,0),MATCH(UsagePerHour!FY$4,Usage!$D$3:$ABF$3,0)),"")</f>
        <v>10.313574011983951</v>
      </c>
      <c r="FZ47" s="6">
        <f>IFERROR(INDEX(Sales!$D$5:$ABF$18,MATCH(UsagePerHour!$B47,Sales!$C$5:$C$18,0),MATCH(UsagePerHour!FZ$4,Sales!$D$3:$ABF$3,0))/FZ$2*INDEX(Usage!$D$5:$ABF$11,MATCH(UsagePerHour!$B$36,Usage!$C$5:$C$11,0),MATCH(UsagePerHour!FZ$4,Usage!$D$3:$ABF$3,0)),"")</f>
        <v>7.1525750435664541</v>
      </c>
      <c r="GA47" s="6">
        <f>IFERROR(INDEX(Sales!$D$5:$ABF$18,MATCH(UsagePerHour!$B47,Sales!$C$5:$C$18,0),MATCH(UsagePerHour!GA$4,Sales!$D$3:$ABF$3,0))/GA$2*INDEX(Usage!$D$5:$ABF$11,MATCH(UsagePerHour!$B$36,Usage!$C$5:$C$11,0),MATCH(UsagePerHour!GA$4,Usage!$D$3:$ABF$3,0)),"")</f>
        <v>3.0420921025213583</v>
      </c>
      <c r="GB47" s="6">
        <f>IFERROR(INDEX(Sales!$D$5:$ABF$18,MATCH(UsagePerHour!$B47,Sales!$C$5:$C$18,0),MATCH(UsagePerHour!GB$4,Sales!$D$3:$ABF$3,0))/GB$2*INDEX(Usage!$D$5:$ABF$11,MATCH(UsagePerHour!$B$36,Usage!$C$5:$C$11,0),MATCH(UsagePerHour!GB$4,Usage!$D$3:$ABF$3,0)),"")</f>
        <v>3.8781420565894109</v>
      </c>
      <c r="GC47" s="6">
        <f>IFERROR(INDEX(Sales!$D$5:$ABF$18,MATCH(UsagePerHour!$B47,Sales!$C$5:$C$18,0),MATCH(UsagePerHour!GC$4,Sales!$D$3:$ABF$3,0))/GC$2*INDEX(Usage!$D$5:$ABF$11,MATCH(UsagePerHour!$B$36,Usage!$C$5:$C$11,0),MATCH(UsagePerHour!GC$4,Usage!$D$3:$ABF$3,0)),"")</f>
        <v>10.638253381150996</v>
      </c>
      <c r="GD47" s="6">
        <f>IFERROR(INDEX(Sales!$D$5:$ABF$18,MATCH(UsagePerHour!$B47,Sales!$C$5:$C$18,0),MATCH(UsagePerHour!GD$4,Sales!$D$3:$ABF$3,0))/GD$2*INDEX(Usage!$D$5:$ABF$11,MATCH(UsagePerHour!$B$36,Usage!$C$5:$C$11,0),MATCH(UsagePerHour!GD$4,Usage!$D$3:$ABF$3,0)),"")</f>
        <v>7.7153191304609203</v>
      </c>
      <c r="GE47" s="6">
        <f>IFERROR(INDEX(Sales!$D$5:$ABF$18,MATCH(UsagePerHour!$B47,Sales!$C$5:$C$18,0),MATCH(UsagePerHour!GE$4,Sales!$D$3:$ABF$3,0))/GE$2*INDEX(Usage!$D$5:$ABF$11,MATCH(UsagePerHour!$B$36,Usage!$C$5:$C$11,0),MATCH(UsagePerHour!GE$4,Usage!$D$3:$ABF$3,0)),"")</f>
        <v>0</v>
      </c>
      <c r="GF47" s="6">
        <f>IFERROR(INDEX(Sales!$D$5:$ABF$18,MATCH(UsagePerHour!$B47,Sales!$C$5:$C$18,0),MATCH(UsagePerHour!GF$4,Sales!$D$3:$ABF$3,0))/GF$2*INDEX(Usage!$D$5:$ABF$11,MATCH(UsagePerHour!$B$36,Usage!$C$5:$C$11,0),MATCH(UsagePerHour!GF$4,Usage!$D$3:$ABF$3,0)),"")</f>
        <v>1.8076413465564611</v>
      </c>
      <c r="GG47" s="6">
        <f>IFERROR(INDEX(Sales!$D$5:$ABF$18,MATCH(UsagePerHour!$B47,Sales!$C$5:$C$18,0),MATCH(UsagePerHour!GG$4,Sales!$D$3:$ABF$3,0))/GG$2*INDEX(Usage!$D$5:$ABF$11,MATCH(UsagePerHour!$B$36,Usage!$C$5:$C$11,0),MATCH(UsagePerHour!GG$4,Usage!$D$3:$ABF$3,0)),"")</f>
        <v>6.058257626470307</v>
      </c>
      <c r="GH47" s="6">
        <f>IFERROR(INDEX(Sales!$D$5:$ABF$18,MATCH(UsagePerHour!$B47,Sales!$C$5:$C$18,0),MATCH(UsagePerHour!GH$4,Sales!$D$3:$ABF$3,0))/GH$2*INDEX(Usage!$D$5:$ABF$11,MATCH(UsagePerHour!$B$36,Usage!$C$5:$C$11,0),MATCH(UsagePerHour!GH$4,Usage!$D$3:$ABF$3,0)),"")</f>
        <v>6.5937955405738871</v>
      </c>
      <c r="GI47" s="6">
        <f>IFERROR(INDEX(Sales!$D$5:$ABF$18,MATCH(UsagePerHour!$B47,Sales!$C$5:$C$18,0),MATCH(UsagePerHour!GI$4,Sales!$D$3:$ABF$3,0))/GI$2*INDEX(Usage!$D$5:$ABF$11,MATCH(UsagePerHour!$B$36,Usage!$C$5:$C$11,0),MATCH(UsagePerHour!GI$4,Usage!$D$3:$ABF$3,0)),"")</f>
        <v>4.6087944064988084</v>
      </c>
      <c r="GJ47" s="6">
        <f>IFERROR(INDEX(Sales!$D$5:$ABF$18,MATCH(UsagePerHour!$B47,Sales!$C$5:$C$18,0),MATCH(UsagePerHour!GJ$4,Sales!$D$3:$ABF$3,0))/GJ$2*INDEX(Usage!$D$5:$ABF$11,MATCH(UsagePerHour!$B$36,Usage!$C$5:$C$11,0),MATCH(UsagePerHour!GJ$4,Usage!$D$3:$ABF$3,0)),"")</f>
        <v>9.0394148578264009</v>
      </c>
      <c r="GK47" s="6">
        <f>IFERROR(INDEX(Sales!$D$5:$ABF$18,MATCH(UsagePerHour!$B47,Sales!$C$5:$C$18,0),MATCH(UsagePerHour!GK$4,Sales!$D$3:$ABF$3,0))/GK$2*INDEX(Usage!$D$5:$ABF$11,MATCH(UsagePerHour!$B$36,Usage!$C$5:$C$11,0),MATCH(UsagePerHour!GK$4,Usage!$D$3:$ABF$3,0)),"")</f>
        <v>7.1628912930797579</v>
      </c>
      <c r="GL47" s="6">
        <f>IFERROR(INDEX(Sales!$D$5:$ABF$18,MATCH(UsagePerHour!$B47,Sales!$C$5:$C$18,0),MATCH(UsagePerHour!GL$4,Sales!$D$3:$ABF$3,0))/GL$2*INDEX(Usage!$D$5:$ABF$11,MATCH(UsagePerHour!$B$36,Usage!$C$5:$C$11,0),MATCH(UsagePerHour!GL$4,Usage!$D$3:$ABF$3,0)),"")</f>
        <v>9.2885677595036586</v>
      </c>
      <c r="GM47" s="6">
        <f>IFERROR(INDEX(Sales!$D$5:$ABF$18,MATCH(UsagePerHour!$B47,Sales!$C$5:$C$18,0),MATCH(UsagePerHour!GM$4,Sales!$D$3:$ABF$3,0))/GM$2*INDEX(Usage!$D$5:$ABF$11,MATCH(UsagePerHour!$B$36,Usage!$C$5:$C$11,0),MATCH(UsagePerHour!GM$4,Usage!$D$3:$ABF$3,0)),"")</f>
        <v>3.3349595762475603</v>
      </c>
      <c r="GN47" s="6">
        <f>IFERROR(INDEX(Sales!$D$5:$ABF$18,MATCH(UsagePerHour!$B47,Sales!$C$5:$C$18,0),MATCH(UsagePerHour!GN$4,Sales!$D$3:$ABF$3,0))/GN$2*INDEX(Usage!$D$5:$ABF$11,MATCH(UsagePerHour!$B$36,Usage!$C$5:$C$11,0),MATCH(UsagePerHour!GN$4,Usage!$D$3:$ABF$3,0)),"")</f>
        <v>9.7774203202154712</v>
      </c>
      <c r="GO47" s="6">
        <f>IFERROR(INDEX(Sales!$D$5:$ABF$18,MATCH(UsagePerHour!$B47,Sales!$C$5:$C$18,0),MATCH(UsagePerHour!GO$4,Sales!$D$3:$ABF$3,0))/GO$2*INDEX(Usage!$D$5:$ABF$11,MATCH(UsagePerHour!$B$36,Usage!$C$5:$C$11,0),MATCH(UsagePerHour!GO$4,Usage!$D$3:$ABF$3,0)),"")</f>
        <v>13.611592221967257</v>
      </c>
      <c r="GP47" s="6">
        <f>IFERROR(INDEX(Sales!$D$5:$ABF$18,MATCH(UsagePerHour!$B47,Sales!$C$5:$C$18,0),MATCH(UsagePerHour!GP$4,Sales!$D$3:$ABF$3,0))/GP$2*INDEX(Usage!$D$5:$ABF$11,MATCH(UsagePerHour!$B$36,Usage!$C$5:$C$11,0),MATCH(UsagePerHour!GP$4,Usage!$D$3:$ABF$3,0)),"")</f>
        <v>5.689805116003412</v>
      </c>
      <c r="GQ47" s="6">
        <f>IFERROR(INDEX(Sales!$D$5:$ABF$18,MATCH(UsagePerHour!$B47,Sales!$C$5:$C$18,0),MATCH(UsagePerHour!GQ$4,Sales!$D$3:$ABF$3,0))/GQ$2*INDEX(Usage!$D$5:$ABF$11,MATCH(UsagePerHour!$B$36,Usage!$C$5:$C$11,0),MATCH(UsagePerHour!GQ$4,Usage!$D$3:$ABF$3,0)),"")</f>
        <v>2.6992459227216927</v>
      </c>
      <c r="GR47" s="6">
        <f>IFERROR(INDEX(Sales!$D$5:$ABF$18,MATCH(UsagePerHour!$B47,Sales!$C$5:$C$18,0),MATCH(UsagePerHour!GR$4,Sales!$D$3:$ABF$3,0))/GR$2*INDEX(Usage!$D$5:$ABF$11,MATCH(UsagePerHour!$B$36,Usage!$C$5:$C$11,0),MATCH(UsagePerHour!GR$4,Usage!$D$3:$ABF$3,0)),"")</f>
        <v>1.021344978915208</v>
      </c>
      <c r="GS47" s="6">
        <f>IFERROR(INDEX(Sales!$D$5:$ABF$18,MATCH(UsagePerHour!$B47,Sales!$C$5:$C$18,0),MATCH(UsagePerHour!GS$4,Sales!$D$3:$ABF$3,0))/GS$2*INDEX(Usage!$D$5:$ABF$11,MATCH(UsagePerHour!$B$36,Usage!$C$5:$C$11,0),MATCH(UsagePerHour!GS$4,Usage!$D$3:$ABF$3,0)),"")</f>
        <v>10.962686924846626</v>
      </c>
      <c r="GT47" s="6">
        <f>IFERROR(INDEX(Sales!$D$5:$ABF$18,MATCH(UsagePerHour!$B47,Sales!$C$5:$C$18,0),MATCH(UsagePerHour!GT$4,Sales!$D$3:$ABF$3,0))/GT$2*INDEX(Usage!$D$5:$ABF$11,MATCH(UsagePerHour!$B$36,Usage!$C$5:$C$11,0),MATCH(UsagePerHour!GT$4,Usage!$D$3:$ABF$3,0)),"")</f>
        <v>9.2533191665851149</v>
      </c>
      <c r="GU47" s="6">
        <f>IFERROR(INDEX(Sales!$D$5:$ABF$18,MATCH(UsagePerHour!$B47,Sales!$C$5:$C$18,0),MATCH(UsagePerHour!GU$4,Sales!$D$3:$ABF$3,0))/GU$2*INDEX(Usage!$D$5:$ABF$11,MATCH(UsagePerHour!$B$36,Usage!$C$5:$C$11,0),MATCH(UsagePerHour!GU$4,Usage!$D$3:$ABF$3,0)),"")</f>
        <v>5.0739165216949633</v>
      </c>
      <c r="GV47" s="6">
        <f>IFERROR(INDEX(Sales!$D$5:$ABF$18,MATCH(UsagePerHour!$B47,Sales!$C$5:$C$18,0),MATCH(UsagePerHour!GV$4,Sales!$D$3:$ABF$3,0))/GV$2*INDEX(Usage!$D$5:$ABF$11,MATCH(UsagePerHour!$B$36,Usage!$C$5:$C$11,0),MATCH(UsagePerHour!GV$4,Usage!$D$3:$ABF$3,0)),"")</f>
        <v>5.6216440023545617</v>
      </c>
      <c r="GW47" s="6">
        <f>IFERROR(INDEX(Sales!$D$5:$ABF$18,MATCH(UsagePerHour!$B47,Sales!$C$5:$C$18,0),MATCH(UsagePerHour!GW$4,Sales!$D$3:$ABF$3,0))/GW$2*INDEX(Usage!$D$5:$ABF$11,MATCH(UsagePerHour!$B$36,Usage!$C$5:$C$11,0),MATCH(UsagePerHour!GW$4,Usage!$D$3:$ABF$3,0)),"")</f>
        <v>4.4577328319207519</v>
      </c>
      <c r="GX47" s="6">
        <f>IFERROR(INDEX(Sales!$D$5:$ABF$18,MATCH(UsagePerHour!$B47,Sales!$C$5:$C$18,0),MATCH(UsagePerHour!GX$4,Sales!$D$3:$ABF$3,0))/GX$2*INDEX(Usage!$D$5:$ABF$11,MATCH(UsagePerHour!$B$36,Usage!$C$5:$C$11,0),MATCH(UsagePerHour!GX$4,Usage!$D$3:$ABF$3,0)),"")</f>
        <v>0.83385570360289674</v>
      </c>
      <c r="GY47" s="6">
        <f>IFERROR(INDEX(Sales!$D$5:$ABF$18,MATCH(UsagePerHour!$B47,Sales!$C$5:$C$18,0),MATCH(UsagePerHour!GY$4,Sales!$D$3:$ABF$3,0))/GY$2*INDEX(Usage!$D$5:$ABF$11,MATCH(UsagePerHour!$B$36,Usage!$C$5:$C$11,0),MATCH(UsagePerHour!GY$4,Usage!$D$3:$ABF$3,0)),"")</f>
        <v>3.078927583377149</v>
      </c>
      <c r="GZ47" s="6">
        <f>IFERROR(INDEX(Sales!$D$5:$ABF$18,MATCH(UsagePerHour!$B47,Sales!$C$5:$C$18,0),MATCH(UsagePerHour!GZ$4,Sales!$D$3:$ABF$3,0))/GZ$2*INDEX(Usage!$D$5:$ABF$11,MATCH(UsagePerHour!$B$36,Usage!$C$5:$C$11,0),MATCH(UsagePerHour!GZ$4,Usage!$D$3:$ABF$3,0)),"")</f>
        <v>1.6299401197604793</v>
      </c>
      <c r="HA47" s="6">
        <f>IFERROR(INDEX(Sales!$D$5:$ABF$18,MATCH(UsagePerHour!$B47,Sales!$C$5:$C$18,0),MATCH(UsagePerHour!HA$4,Sales!$D$3:$ABF$3,0))/HA$2*INDEX(Usage!$D$5:$ABF$11,MATCH(UsagePerHour!$B$36,Usage!$C$5:$C$11,0),MATCH(UsagePerHour!HA$4,Usage!$D$3:$ABF$3,0)),"")</f>
        <v>5.8636906206026493</v>
      </c>
      <c r="HB47" s="6">
        <f>IFERROR(INDEX(Sales!$D$5:$ABF$18,MATCH(UsagePerHour!$B47,Sales!$C$5:$C$18,0),MATCH(UsagePerHour!HB$4,Sales!$D$3:$ABF$3,0))/HB$2*INDEX(Usage!$D$5:$ABF$11,MATCH(UsagePerHour!$B$36,Usage!$C$5:$C$11,0),MATCH(UsagePerHour!HB$4,Usage!$D$3:$ABF$3,0)),"")</f>
        <v>8.2413038190221357</v>
      </c>
      <c r="HC47" s="6">
        <f>IFERROR(INDEX(Sales!$D$5:$ABF$18,MATCH(UsagePerHour!$B47,Sales!$C$5:$C$18,0),MATCH(UsagePerHour!HC$4,Sales!$D$3:$ABF$3,0))/HC$2*INDEX(Usage!$D$5:$ABF$11,MATCH(UsagePerHour!$B$36,Usage!$C$5:$C$11,0),MATCH(UsagePerHour!HC$4,Usage!$D$3:$ABF$3,0)),"")</f>
        <v>5.8901785710085877</v>
      </c>
      <c r="HD47" s="6">
        <f>IFERROR(INDEX(Sales!$D$5:$ABF$18,MATCH(UsagePerHour!$B47,Sales!$C$5:$C$18,0),MATCH(UsagePerHour!HD$4,Sales!$D$3:$ABF$3,0))/HD$2*INDEX(Usage!$D$5:$ABF$11,MATCH(UsagePerHour!$B$36,Usage!$C$5:$C$11,0),MATCH(UsagePerHour!HD$4,Usage!$D$3:$ABF$3,0)),"")</f>
        <v>24.523123155390032</v>
      </c>
      <c r="HE47" s="6">
        <f>IFERROR(INDEX(Sales!$D$5:$ABF$18,MATCH(UsagePerHour!$B47,Sales!$C$5:$C$18,0),MATCH(UsagePerHour!HE$4,Sales!$D$3:$ABF$3,0))/HE$2*INDEX(Usage!$D$5:$ABF$11,MATCH(UsagePerHour!$B$36,Usage!$C$5:$C$11,0),MATCH(UsagePerHour!HE$4,Usage!$D$3:$ABF$3,0)),"")</f>
        <v>0</v>
      </c>
      <c r="HF47" s="6">
        <f>IFERROR(INDEX(Sales!$D$5:$ABF$18,MATCH(UsagePerHour!$B47,Sales!$C$5:$C$18,0),MATCH(UsagePerHour!HF$4,Sales!$D$3:$ABF$3,0))/HF$2*INDEX(Usage!$D$5:$ABF$11,MATCH(UsagePerHour!$B$36,Usage!$C$5:$C$11,0),MATCH(UsagePerHour!HF$4,Usage!$D$3:$ABF$3,0)),"")</f>
        <v>3.4971093992577589</v>
      </c>
      <c r="HG47" s="6">
        <f>IFERROR(INDEX(Sales!$D$5:$ABF$18,MATCH(UsagePerHour!$B47,Sales!$C$5:$C$18,0),MATCH(UsagePerHour!HG$4,Sales!$D$3:$ABF$3,0))/HG$2*INDEX(Usage!$D$5:$ABF$11,MATCH(UsagePerHour!$B$36,Usage!$C$5:$C$11,0),MATCH(UsagePerHour!HG$4,Usage!$D$3:$ABF$3,0)),"")</f>
        <v>5.2414401149618399</v>
      </c>
      <c r="HH47" s="6">
        <f>IFERROR(INDEX(Sales!$D$5:$ABF$18,MATCH(UsagePerHour!$B47,Sales!$C$5:$C$18,0),MATCH(UsagePerHour!HH$4,Sales!$D$3:$ABF$3,0))/HH$2*INDEX(Usage!$D$5:$ABF$11,MATCH(UsagePerHour!$B$36,Usage!$C$5:$C$11,0),MATCH(UsagePerHour!HH$4,Usage!$D$3:$ABF$3,0)),"")</f>
        <v>6.8916397579001156</v>
      </c>
      <c r="HI47" s="6">
        <f>IFERROR(INDEX(Sales!$D$5:$ABF$18,MATCH(UsagePerHour!$B47,Sales!$C$5:$C$18,0),MATCH(UsagePerHour!HI$4,Sales!$D$3:$ABF$3,0))/HI$2*INDEX(Usage!$D$5:$ABF$11,MATCH(UsagePerHour!$B$36,Usage!$C$5:$C$11,0),MATCH(UsagePerHour!HI$4,Usage!$D$3:$ABF$3,0)),"")</f>
        <v>4.9965813490294009</v>
      </c>
      <c r="HJ47" s="6">
        <f>IFERROR(INDEX(Sales!$D$5:$ABF$18,MATCH(UsagePerHour!$B47,Sales!$C$5:$C$18,0),MATCH(UsagePerHour!HJ$4,Sales!$D$3:$ABF$3,0))/HJ$2*INDEX(Usage!$D$5:$ABF$11,MATCH(UsagePerHour!$B$36,Usage!$C$5:$C$11,0),MATCH(UsagePerHour!HJ$4,Usage!$D$3:$ABF$3,0)),"")</f>
        <v>25.603251662729338</v>
      </c>
      <c r="HK47" s="6">
        <f>IFERROR(INDEX(Sales!$D$5:$ABF$18,MATCH(UsagePerHour!$B47,Sales!$C$5:$C$18,0),MATCH(UsagePerHour!HK$4,Sales!$D$3:$ABF$3,0))/HK$2*INDEX(Usage!$D$5:$ABF$11,MATCH(UsagePerHour!$B$36,Usage!$C$5:$C$11,0),MATCH(UsagePerHour!HK$4,Usage!$D$3:$ABF$3,0)),"")</f>
        <v>0</v>
      </c>
      <c r="HL47" s="6">
        <f>IFERROR(INDEX(Sales!$D$5:$ABF$18,MATCH(UsagePerHour!$B47,Sales!$C$5:$C$18,0),MATCH(UsagePerHour!HL$4,Sales!$D$3:$ABF$3,0))/HL$2*INDEX(Usage!$D$5:$ABF$11,MATCH(UsagePerHour!$B$36,Usage!$C$5:$C$11,0),MATCH(UsagePerHour!HL$4,Usage!$D$3:$ABF$3,0)),"")</f>
        <v>15.339626626119276</v>
      </c>
      <c r="HM47" s="6">
        <f>IFERROR(INDEX(Sales!$D$5:$ABF$18,MATCH(UsagePerHour!$B47,Sales!$C$5:$C$18,0),MATCH(UsagePerHour!HM$4,Sales!$D$3:$ABF$3,0))/HM$2*INDEX(Usage!$D$5:$ABF$11,MATCH(UsagePerHour!$B$36,Usage!$C$5:$C$11,0),MATCH(UsagePerHour!HM$4,Usage!$D$3:$ABF$3,0)),"")</f>
        <v>3.3772974335985655</v>
      </c>
      <c r="HN47" s="6">
        <f>IFERROR(INDEX(Sales!$D$5:$ABF$18,MATCH(UsagePerHour!$B47,Sales!$C$5:$C$18,0),MATCH(UsagePerHour!HN$4,Sales!$D$3:$ABF$3,0))/HN$2*INDEX(Usage!$D$5:$ABF$11,MATCH(UsagePerHour!$B$36,Usage!$C$5:$C$11,0),MATCH(UsagePerHour!HN$4,Usage!$D$3:$ABF$3,0)),"")</f>
        <v>0.50620355334415923</v>
      </c>
      <c r="HO47" s="6">
        <f>IFERROR(INDEX(Sales!$D$5:$ABF$18,MATCH(UsagePerHour!$B47,Sales!$C$5:$C$18,0),MATCH(UsagePerHour!HO$4,Sales!$D$3:$ABF$3,0))/HO$2*INDEX(Usage!$D$5:$ABF$11,MATCH(UsagePerHour!$B$36,Usage!$C$5:$C$11,0),MATCH(UsagePerHour!HO$4,Usage!$D$3:$ABF$3,0)),"")</f>
        <v>9.2067328155661823</v>
      </c>
      <c r="HP47" s="6">
        <f>IFERROR(INDEX(Sales!$D$5:$ABF$18,MATCH(UsagePerHour!$B47,Sales!$C$5:$C$18,0),MATCH(UsagePerHour!HP$4,Sales!$D$3:$ABF$3,0))/HP$2*INDEX(Usage!$D$5:$ABF$11,MATCH(UsagePerHour!$B$36,Usage!$C$5:$C$11,0),MATCH(UsagePerHour!HP$4,Usage!$D$3:$ABF$3,0)),"")</f>
        <v>11.832900573406901</v>
      </c>
      <c r="HQ47" s="6">
        <f>IFERROR(INDEX(Sales!$D$5:$ABF$18,MATCH(UsagePerHour!$B47,Sales!$C$5:$C$18,0),MATCH(UsagePerHour!HQ$4,Sales!$D$3:$ABF$3,0))/HQ$2*INDEX(Usage!$D$5:$ABF$11,MATCH(UsagePerHour!$B$36,Usage!$C$5:$C$11,0),MATCH(UsagePerHour!HQ$4,Usage!$D$3:$ABF$3,0)),"")</f>
        <v>8.9381435264165159</v>
      </c>
      <c r="HR47" s="6">
        <f>IFERROR(INDEX(Sales!$D$5:$ABF$18,MATCH(UsagePerHour!$B47,Sales!$C$5:$C$18,0),MATCH(UsagePerHour!HR$4,Sales!$D$3:$ABF$3,0))/HR$2*INDEX(Usage!$D$5:$ABF$11,MATCH(UsagePerHour!$B$36,Usage!$C$5:$C$11,0),MATCH(UsagePerHour!HR$4,Usage!$D$3:$ABF$3,0)),"")</f>
        <v>5.1426213481947078</v>
      </c>
      <c r="HS47" s="6">
        <f>IFERROR(INDEX(Sales!$D$5:$ABF$18,MATCH(UsagePerHour!$B47,Sales!$C$5:$C$18,0),MATCH(UsagePerHour!HS$4,Sales!$D$3:$ABF$3,0))/HS$2*INDEX(Usage!$D$5:$ABF$11,MATCH(UsagePerHour!$B$36,Usage!$C$5:$C$11,0),MATCH(UsagePerHour!HS$4,Usage!$D$3:$ABF$3,0)),"")</f>
        <v>0.73258214648143616</v>
      </c>
      <c r="HT47" s="6">
        <f>IFERROR(INDEX(Sales!$D$5:$ABF$18,MATCH(UsagePerHour!$B47,Sales!$C$5:$C$18,0),MATCH(UsagePerHour!HT$4,Sales!$D$3:$ABF$3,0))/HT$2*INDEX(Usage!$D$5:$ABF$11,MATCH(UsagePerHour!$B$36,Usage!$C$5:$C$11,0),MATCH(UsagePerHour!HT$4,Usage!$D$3:$ABF$3,0)),"")</f>
        <v>6.9190213645761549</v>
      </c>
      <c r="HU47" s="6">
        <f>IFERROR(INDEX(Sales!$D$5:$ABF$18,MATCH(UsagePerHour!$B47,Sales!$C$5:$C$18,0),MATCH(UsagePerHour!HU$4,Sales!$D$3:$ABF$3,0))/HU$2*INDEX(Usage!$D$5:$ABF$11,MATCH(UsagePerHour!$B$36,Usage!$C$5:$C$11,0),MATCH(UsagePerHour!HU$4,Usage!$D$3:$ABF$3,0)),"")</f>
        <v>4.2027982525933378</v>
      </c>
      <c r="HV47" s="6">
        <f>IFERROR(INDEX(Sales!$D$5:$ABF$18,MATCH(UsagePerHour!$B47,Sales!$C$5:$C$18,0),MATCH(UsagePerHour!HV$4,Sales!$D$3:$ABF$3,0))/HV$2*INDEX(Usage!$D$5:$ABF$11,MATCH(UsagePerHour!$B$36,Usage!$C$5:$C$11,0),MATCH(UsagePerHour!HV$4,Usage!$D$3:$ABF$3,0)),"")</f>
        <v>6.3825620941976711</v>
      </c>
      <c r="HW47" s="6">
        <f>IFERROR(INDEX(Sales!$D$5:$ABF$18,MATCH(UsagePerHour!$B47,Sales!$C$5:$C$18,0),MATCH(UsagePerHour!HW$4,Sales!$D$3:$ABF$3,0))/HW$2*INDEX(Usage!$D$5:$ABF$11,MATCH(UsagePerHour!$B$36,Usage!$C$5:$C$11,0),MATCH(UsagePerHour!HW$4,Usage!$D$3:$ABF$3,0)),"")</f>
        <v>1.4174977431973521</v>
      </c>
      <c r="HX47" s="6">
        <f>IFERROR(INDEX(Sales!$D$5:$ABF$18,MATCH(UsagePerHour!$B47,Sales!$C$5:$C$18,0),MATCH(UsagePerHour!HX$4,Sales!$D$3:$ABF$3,0))/HX$2*INDEX(Usage!$D$5:$ABF$11,MATCH(UsagePerHour!$B$36,Usage!$C$5:$C$11,0),MATCH(UsagePerHour!HX$4,Usage!$D$3:$ABF$3,0)),"")</f>
        <v>11.363525877685799</v>
      </c>
      <c r="HY47" s="6">
        <f>IFERROR(INDEX(Sales!$D$5:$ABF$18,MATCH(UsagePerHour!$B47,Sales!$C$5:$C$18,0),MATCH(UsagePerHour!HY$4,Sales!$D$3:$ABF$3,0))/HY$2*INDEX(Usage!$D$5:$ABF$11,MATCH(UsagePerHour!$B$36,Usage!$C$5:$C$11,0),MATCH(UsagePerHour!HY$4,Usage!$D$3:$ABF$3,0)),"")</f>
        <v>2.0247043800859847</v>
      </c>
      <c r="HZ47" s="6">
        <f>IFERROR(INDEX(Sales!$D$5:$ABF$18,MATCH(UsagePerHour!$B47,Sales!$C$5:$C$18,0),MATCH(UsagePerHour!HZ$4,Sales!$D$3:$ABF$3,0))/HZ$2*INDEX(Usage!$D$5:$ABF$11,MATCH(UsagePerHour!$B$36,Usage!$C$5:$C$11,0),MATCH(UsagePerHour!HZ$4,Usage!$D$3:$ABF$3,0)),"")</f>
        <v>4.0835729835783585</v>
      </c>
      <c r="IA47" s="6">
        <f>IFERROR(INDEX(Sales!$D$5:$ABF$18,MATCH(UsagePerHour!$B47,Sales!$C$5:$C$18,0),MATCH(UsagePerHour!IA$4,Sales!$D$3:$ABF$3,0))/IA$2*INDEX(Usage!$D$5:$ABF$11,MATCH(UsagePerHour!$B$36,Usage!$C$5:$C$11,0),MATCH(UsagePerHour!IA$4,Usage!$D$3:$ABF$3,0)),"")</f>
        <v>11.58120716989959</v>
      </c>
      <c r="IB47" s="6">
        <f>IFERROR(INDEX(Sales!$D$5:$ABF$18,MATCH(UsagePerHour!$B47,Sales!$C$5:$C$18,0),MATCH(UsagePerHour!IB$4,Sales!$D$3:$ABF$3,0))/IB$2*INDEX(Usage!$D$5:$ABF$11,MATCH(UsagePerHour!$B$36,Usage!$C$5:$C$11,0),MATCH(UsagePerHour!IB$4,Usage!$D$3:$ABF$3,0)),"")</f>
        <v>5.0753478847675337</v>
      </c>
      <c r="IC47" s="6">
        <f>IFERROR(INDEX(Sales!$D$5:$ABF$18,MATCH(UsagePerHour!$B47,Sales!$C$5:$C$18,0),MATCH(UsagePerHour!IC$4,Sales!$D$3:$ABF$3,0))/IC$2*INDEX(Usage!$D$5:$ABF$11,MATCH(UsagePerHour!$B$36,Usage!$C$5:$C$11,0),MATCH(UsagePerHour!IC$4,Usage!$D$3:$ABF$3,0)),"")</f>
        <v>6.3056709748815072</v>
      </c>
      <c r="ID47" s="6">
        <f>IFERROR(INDEX(Sales!$D$5:$ABF$18,MATCH(UsagePerHour!$B47,Sales!$C$5:$C$18,0),MATCH(UsagePerHour!ID$4,Sales!$D$3:$ABF$3,0))/ID$2*INDEX(Usage!$D$5:$ABF$11,MATCH(UsagePerHour!$B$36,Usage!$C$5:$C$11,0),MATCH(UsagePerHour!ID$4,Usage!$D$3:$ABF$3,0)),"")</f>
        <v>8.1299488731796448</v>
      </c>
      <c r="IE47" s="6">
        <f>IFERROR(INDEX(Sales!$D$5:$ABF$18,MATCH(UsagePerHour!$B47,Sales!$C$5:$C$18,0),MATCH(UsagePerHour!IE$4,Sales!$D$3:$ABF$3,0))/IE$2*INDEX(Usage!$D$5:$ABF$11,MATCH(UsagePerHour!$B$36,Usage!$C$5:$C$11,0),MATCH(UsagePerHour!IE$4,Usage!$D$3:$ABF$3,0)),"")</f>
        <v>11.294392504574059</v>
      </c>
      <c r="IF47" s="6">
        <f>IFERROR(INDEX(Sales!$D$5:$ABF$18,MATCH(UsagePerHour!$B47,Sales!$C$5:$C$18,0),MATCH(UsagePerHour!IF$4,Sales!$D$3:$ABF$3,0))/IF$2*INDEX(Usage!$D$5:$ABF$11,MATCH(UsagePerHour!$B$36,Usage!$C$5:$C$11,0),MATCH(UsagePerHour!IF$4,Usage!$D$3:$ABF$3,0)),"")</f>
        <v>14.328283322727495</v>
      </c>
      <c r="IG47" s="6">
        <f>IFERROR(INDEX(Sales!$D$5:$ABF$18,MATCH(UsagePerHour!$B47,Sales!$C$5:$C$18,0),MATCH(UsagePerHour!IG$4,Sales!$D$3:$ABF$3,0))/IG$2*INDEX(Usage!$D$5:$ABF$11,MATCH(UsagePerHour!$B$36,Usage!$C$5:$C$11,0),MATCH(UsagePerHour!IG$4,Usage!$D$3:$ABF$3,0)),"")</f>
        <v>5.3177751847530139</v>
      </c>
      <c r="IH47" s="6">
        <f>IFERROR(INDEX(Sales!$D$5:$ABF$18,MATCH(UsagePerHour!$B47,Sales!$C$5:$C$18,0),MATCH(UsagePerHour!IH$4,Sales!$D$3:$ABF$3,0))/IH$2*INDEX(Usage!$D$5:$ABF$11,MATCH(UsagePerHour!$B$36,Usage!$C$5:$C$11,0),MATCH(UsagePerHour!IH$4,Usage!$D$3:$ABF$3,0)),"")</f>
        <v>12.387103256561687</v>
      </c>
      <c r="II47" s="6">
        <f>IFERROR(INDEX(Sales!$D$5:$ABF$18,MATCH(UsagePerHour!$B47,Sales!$C$5:$C$18,0),MATCH(UsagePerHour!II$4,Sales!$D$3:$ABF$3,0))/II$2*INDEX(Usage!$D$5:$ABF$11,MATCH(UsagePerHour!$B$36,Usage!$C$5:$C$11,0),MATCH(UsagePerHour!II$4,Usage!$D$3:$ABF$3,0)),"")</f>
        <v>4.2702057416661869</v>
      </c>
      <c r="IJ47" s="6">
        <f>IFERROR(INDEX(Sales!$D$5:$ABF$18,MATCH(UsagePerHour!$B47,Sales!$C$5:$C$18,0),MATCH(UsagePerHour!IJ$4,Sales!$D$3:$ABF$3,0))/IJ$2*INDEX(Usage!$D$5:$ABF$11,MATCH(UsagePerHour!$B$36,Usage!$C$5:$C$11,0),MATCH(UsagePerHour!IJ$4,Usage!$D$3:$ABF$3,0)),"")</f>
        <v>5.9712509712509716</v>
      </c>
      <c r="IK47" s="6">
        <f>IFERROR(INDEX(Sales!$D$5:$ABF$18,MATCH(UsagePerHour!$B47,Sales!$C$5:$C$18,0),MATCH(UsagePerHour!IK$4,Sales!$D$3:$ABF$3,0))/IK$2*INDEX(Usage!$D$5:$ABF$11,MATCH(UsagePerHour!$B$36,Usage!$C$5:$C$11,0),MATCH(UsagePerHour!IK$4,Usage!$D$3:$ABF$3,0)),"")</f>
        <v>8.0186138975648369</v>
      </c>
      <c r="IL47" s="6">
        <f>IFERROR(INDEX(Sales!$D$5:$ABF$18,MATCH(UsagePerHour!$B47,Sales!$C$5:$C$18,0),MATCH(UsagePerHour!IL$4,Sales!$D$3:$ABF$3,0))/IL$2*INDEX(Usage!$D$5:$ABF$11,MATCH(UsagePerHour!$B$36,Usage!$C$5:$C$11,0),MATCH(UsagePerHour!IL$4,Usage!$D$3:$ABF$3,0)),"")</f>
        <v>7.1782653655024005</v>
      </c>
      <c r="IM47" s="6">
        <f>IFERROR(INDEX(Sales!$D$5:$ABF$18,MATCH(UsagePerHour!$B47,Sales!$C$5:$C$18,0),MATCH(UsagePerHour!IM$4,Sales!$D$3:$ABF$3,0))/IM$2*INDEX(Usage!$D$5:$ABF$11,MATCH(UsagePerHour!$B$36,Usage!$C$5:$C$11,0),MATCH(UsagePerHour!IM$4,Usage!$D$3:$ABF$3,0)),"")</f>
        <v>5.1163027326319632</v>
      </c>
      <c r="IN47" s="6">
        <f>IFERROR(INDEX(Sales!$D$5:$ABF$18,MATCH(UsagePerHour!$B47,Sales!$C$5:$C$18,0),MATCH(UsagePerHour!IN$4,Sales!$D$3:$ABF$3,0))/IN$2*INDEX(Usage!$D$5:$ABF$11,MATCH(UsagePerHour!$B$36,Usage!$C$5:$C$11,0),MATCH(UsagePerHour!IN$4,Usage!$D$3:$ABF$3,0)),"")</f>
        <v>1.9212303075768942</v>
      </c>
      <c r="IO47" s="6">
        <f>IFERROR(INDEX(Sales!$D$5:$ABF$18,MATCH(UsagePerHour!$B47,Sales!$C$5:$C$18,0),MATCH(UsagePerHour!IO$4,Sales!$D$3:$ABF$3,0))/IO$2*INDEX(Usage!$D$5:$ABF$11,MATCH(UsagePerHour!$B$36,Usage!$C$5:$C$11,0),MATCH(UsagePerHour!IO$4,Usage!$D$3:$ABF$3,0)),"")</f>
        <v>5.351880043649885</v>
      </c>
      <c r="IP47" s="6">
        <f>IFERROR(INDEX(Sales!$D$5:$ABF$18,MATCH(UsagePerHour!$B47,Sales!$C$5:$C$18,0),MATCH(UsagePerHour!IP$4,Sales!$D$3:$ABF$3,0))/IP$2*INDEX(Usage!$D$5:$ABF$11,MATCH(UsagePerHour!$B$36,Usage!$C$5:$C$11,0),MATCH(UsagePerHour!IP$4,Usage!$D$3:$ABF$3,0)),"")</f>
        <v>10.231245793006098</v>
      </c>
      <c r="IQ47" s="6">
        <f>IFERROR(INDEX(Sales!$D$5:$ABF$18,MATCH(UsagePerHour!$B47,Sales!$C$5:$C$18,0),MATCH(UsagePerHour!IQ$4,Sales!$D$3:$ABF$3,0))/IQ$2*INDEX(Usage!$D$5:$ABF$11,MATCH(UsagePerHour!$B$36,Usage!$C$5:$C$11,0),MATCH(UsagePerHour!IQ$4,Usage!$D$3:$ABF$3,0)),"")</f>
        <v>20.131705825630895</v>
      </c>
      <c r="IR47" s="6">
        <f>IFERROR(INDEX(Sales!$D$5:$ABF$18,MATCH(UsagePerHour!$B47,Sales!$C$5:$C$18,0),MATCH(UsagePerHour!IR$4,Sales!$D$3:$ABF$3,0))/IR$2*INDEX(Usage!$D$5:$ABF$11,MATCH(UsagePerHour!$B$36,Usage!$C$5:$C$11,0),MATCH(UsagePerHour!IR$4,Usage!$D$3:$ABF$3,0)),"")</f>
        <v>9.3505643729552244</v>
      </c>
      <c r="IS47" s="6">
        <f>IFERROR(INDEX(Sales!$D$5:$ABF$18,MATCH(UsagePerHour!$B47,Sales!$C$5:$C$18,0),MATCH(UsagePerHour!IS$4,Sales!$D$3:$ABF$3,0))/IS$2*INDEX(Usage!$D$5:$ABF$11,MATCH(UsagePerHour!$B$36,Usage!$C$5:$C$11,0),MATCH(UsagePerHour!IS$4,Usage!$D$3:$ABF$3,0)),"")</f>
        <v>11.655860206767025</v>
      </c>
      <c r="IT47" s="6">
        <f>IFERROR(INDEX(Sales!$D$5:$ABF$18,MATCH(UsagePerHour!$B47,Sales!$C$5:$C$18,0),MATCH(UsagePerHour!IT$4,Sales!$D$3:$ABF$3,0))/IT$2*INDEX(Usage!$D$5:$ABF$11,MATCH(UsagePerHour!$B$36,Usage!$C$5:$C$11,0),MATCH(UsagePerHour!IT$4,Usage!$D$3:$ABF$3,0)),"")</f>
        <v>2.2220649150264626</v>
      </c>
      <c r="IU47" s="6">
        <f>IFERROR(INDEX(Sales!$D$5:$ABF$18,MATCH(UsagePerHour!$B47,Sales!$C$5:$C$18,0),MATCH(UsagePerHour!IU$4,Sales!$D$3:$ABF$3,0))/IU$2*INDEX(Usage!$D$5:$ABF$11,MATCH(UsagePerHour!$B$36,Usage!$C$5:$C$11,0),MATCH(UsagePerHour!IU$4,Usage!$D$3:$ABF$3,0)),"")</f>
        <v>2.4747274529236867</v>
      </c>
      <c r="IV47" s="6">
        <f>IFERROR(INDEX(Sales!$D$5:$ABF$18,MATCH(UsagePerHour!$B47,Sales!$C$5:$C$18,0),MATCH(UsagePerHour!IV$4,Sales!$D$3:$ABF$3,0))/IV$2*INDEX(Usage!$D$5:$ABF$11,MATCH(UsagePerHour!$B$36,Usage!$C$5:$C$11,0),MATCH(UsagePerHour!IV$4,Usage!$D$3:$ABF$3,0)),"")</f>
        <v>6.5490481130001887</v>
      </c>
      <c r="IW47" s="6">
        <f>IFERROR(INDEX(Sales!$D$5:$ABF$18,MATCH(UsagePerHour!$B47,Sales!$C$5:$C$18,0),MATCH(UsagePerHour!IW$4,Sales!$D$3:$ABF$3,0))/IW$2*INDEX(Usage!$D$5:$ABF$11,MATCH(UsagePerHour!$B$36,Usage!$C$5:$C$11,0),MATCH(UsagePerHour!IW$4,Usage!$D$3:$ABF$3,0)),"")</f>
        <v>11.11362060144392</v>
      </c>
      <c r="IX47" s="6">
        <f>IFERROR(INDEX(Sales!$D$5:$ABF$18,MATCH(UsagePerHour!$B47,Sales!$C$5:$C$18,0),MATCH(UsagePerHour!IX$4,Sales!$D$3:$ABF$3,0))/IX$2*INDEX(Usage!$D$5:$ABF$11,MATCH(UsagePerHour!$B$36,Usage!$C$5:$C$11,0),MATCH(UsagePerHour!IX$4,Usage!$D$3:$ABF$3,0)),"")</f>
        <v>8.463016277267192</v>
      </c>
      <c r="IY47" s="6">
        <f>IFERROR(INDEX(Sales!$D$5:$ABF$18,MATCH(UsagePerHour!$B47,Sales!$C$5:$C$18,0),MATCH(UsagePerHour!IY$4,Sales!$D$3:$ABF$3,0))/IY$2*INDEX(Usage!$D$5:$ABF$11,MATCH(UsagePerHour!$B$36,Usage!$C$5:$C$11,0),MATCH(UsagePerHour!IY$4,Usage!$D$3:$ABF$3,0)),"")</f>
        <v>21.487511569272016</v>
      </c>
      <c r="IZ47" s="6">
        <f>IFERROR(INDEX(Sales!$D$5:$ABF$18,MATCH(UsagePerHour!$B47,Sales!$C$5:$C$18,0),MATCH(UsagePerHour!IZ$4,Sales!$D$3:$ABF$3,0))/IZ$2*INDEX(Usage!$D$5:$ABF$11,MATCH(UsagePerHour!$B$36,Usage!$C$5:$C$11,0),MATCH(UsagePerHour!IZ$4,Usage!$D$3:$ABF$3,0)),"")</f>
        <v>14.113243982620292</v>
      </c>
      <c r="JA47" s="6">
        <f>IFERROR(INDEX(Sales!$D$5:$ABF$18,MATCH(UsagePerHour!$B47,Sales!$C$5:$C$18,0),MATCH(UsagePerHour!JA$4,Sales!$D$3:$ABF$3,0))/JA$2*INDEX(Usage!$D$5:$ABF$11,MATCH(UsagePerHour!$B$36,Usage!$C$5:$C$11,0),MATCH(UsagePerHour!JA$4,Usage!$D$3:$ABF$3,0)),"")</f>
        <v>3.406335888904962</v>
      </c>
      <c r="JB47" s="6">
        <f>IFERROR(INDEX(Sales!$D$5:$ABF$18,MATCH(UsagePerHour!$B47,Sales!$C$5:$C$18,0),MATCH(UsagePerHour!JB$4,Sales!$D$3:$ABF$3,0))/JB$2*INDEX(Usage!$D$5:$ABF$11,MATCH(UsagePerHour!$B$36,Usage!$C$5:$C$11,0),MATCH(UsagePerHour!JB$4,Usage!$D$3:$ABF$3,0)),"")</f>
        <v>24.169270959135215</v>
      </c>
      <c r="JC47" s="6">
        <f>IFERROR(INDEX(Sales!$D$5:$ABF$18,MATCH(UsagePerHour!$B47,Sales!$C$5:$C$18,0),MATCH(UsagePerHour!JC$4,Sales!$D$3:$ABF$3,0))/JC$2*INDEX(Usage!$D$5:$ABF$11,MATCH(UsagePerHour!$B$36,Usage!$C$5:$C$11,0),MATCH(UsagePerHour!JC$4,Usage!$D$3:$ABF$3,0)),"")</f>
        <v>9.7230906315578949</v>
      </c>
      <c r="JD47" s="6">
        <f>IFERROR(INDEX(Sales!$D$5:$ABF$18,MATCH(UsagePerHour!$B47,Sales!$C$5:$C$18,0),MATCH(UsagePerHour!JD$4,Sales!$D$3:$ABF$3,0))/JD$2*INDEX(Usage!$D$5:$ABF$11,MATCH(UsagePerHour!$B$36,Usage!$C$5:$C$11,0),MATCH(UsagePerHour!JD$4,Usage!$D$3:$ABF$3,0)),"")</f>
        <v>1.7856826531439656</v>
      </c>
      <c r="JE47" s="6">
        <f>IFERROR(INDEX(Sales!$D$5:$ABF$18,MATCH(UsagePerHour!$B47,Sales!$C$5:$C$18,0),MATCH(UsagePerHour!JE$4,Sales!$D$3:$ABF$3,0))/JE$2*INDEX(Usage!$D$5:$ABF$11,MATCH(UsagePerHour!$B$36,Usage!$C$5:$C$11,0),MATCH(UsagePerHour!JE$4,Usage!$D$3:$ABF$3,0)),"")</f>
        <v>3.6280154456443401</v>
      </c>
      <c r="JF47" s="6">
        <f>IFERROR(INDEX(Sales!$D$5:$ABF$18,MATCH(UsagePerHour!$B47,Sales!$C$5:$C$18,0),MATCH(UsagePerHour!JF$4,Sales!$D$3:$ABF$3,0))/JF$2*INDEX(Usage!$D$5:$ABF$11,MATCH(UsagePerHour!$B$36,Usage!$C$5:$C$11,0),MATCH(UsagePerHour!JF$4,Usage!$D$3:$ABF$3,0)),"")</f>
        <v>3.3847831089845166</v>
      </c>
      <c r="JG47" s="6">
        <f>IFERROR(INDEX(Sales!$D$5:$ABF$18,MATCH(UsagePerHour!$B47,Sales!$C$5:$C$18,0),MATCH(UsagePerHour!JG$4,Sales!$D$3:$ABF$3,0))/JG$2*INDEX(Usage!$D$5:$ABF$11,MATCH(UsagePerHour!$B$36,Usage!$C$5:$C$11,0),MATCH(UsagePerHour!JG$4,Usage!$D$3:$ABF$3,0)),"")</f>
        <v>2.3848071710731724</v>
      </c>
      <c r="JH47" s="6">
        <f>IFERROR(INDEX(Sales!$D$5:$ABF$18,MATCH(UsagePerHour!$B47,Sales!$C$5:$C$18,0),MATCH(UsagePerHour!JH$4,Sales!$D$3:$ABF$3,0))/JH$2*INDEX(Usage!$D$5:$ABF$11,MATCH(UsagePerHour!$B$36,Usage!$C$5:$C$11,0),MATCH(UsagePerHour!JH$4,Usage!$D$3:$ABF$3,0)),"")</f>
        <v>4.814247430770644</v>
      </c>
      <c r="JI47" s="6">
        <f>IFERROR(INDEX(Sales!$D$5:$ABF$18,MATCH(UsagePerHour!$B47,Sales!$C$5:$C$18,0),MATCH(UsagePerHour!JI$4,Sales!$D$3:$ABF$3,0))/JI$2*INDEX(Usage!$D$5:$ABF$11,MATCH(UsagePerHour!$B$36,Usage!$C$5:$C$11,0),MATCH(UsagePerHour!JI$4,Usage!$D$3:$ABF$3,0)),"")</f>
        <v>4.5844906945054751</v>
      </c>
      <c r="JJ47" s="6">
        <f>IFERROR(INDEX(Sales!$D$5:$ABF$18,MATCH(UsagePerHour!$B47,Sales!$C$5:$C$18,0),MATCH(UsagePerHour!JJ$4,Sales!$D$3:$ABF$3,0))/JJ$2*INDEX(Usage!$D$5:$ABF$11,MATCH(UsagePerHour!$B$36,Usage!$C$5:$C$11,0),MATCH(UsagePerHour!JJ$4,Usage!$D$3:$ABF$3,0)),"")</f>
        <v>5.9721234179832905</v>
      </c>
      <c r="JK47" s="6">
        <f>IFERROR(INDEX(Sales!$D$5:$ABF$18,MATCH(UsagePerHour!$B47,Sales!$C$5:$C$18,0),MATCH(UsagePerHour!JK$4,Sales!$D$3:$ABF$3,0))/JK$2*INDEX(Usage!$D$5:$ABF$11,MATCH(UsagePerHour!$B$36,Usage!$C$5:$C$11,0),MATCH(UsagePerHour!JK$4,Usage!$D$3:$ABF$3,0)),"")</f>
        <v>1.74484979023918</v>
      </c>
      <c r="JL47" s="6">
        <f>IFERROR(INDEX(Sales!$D$5:$ABF$18,MATCH(UsagePerHour!$B47,Sales!$C$5:$C$18,0),MATCH(UsagePerHour!JL$4,Sales!$D$3:$ABF$3,0))/JL$2*INDEX(Usage!$D$5:$ABF$11,MATCH(UsagePerHour!$B$36,Usage!$C$5:$C$11,0),MATCH(UsagePerHour!JL$4,Usage!$D$3:$ABF$3,0)),"")</f>
        <v>2.3151986230410402</v>
      </c>
      <c r="JM47" s="6">
        <f>IFERROR(INDEX(Sales!$D$5:$ABF$18,MATCH(UsagePerHour!$B47,Sales!$C$5:$C$18,0),MATCH(UsagePerHour!JM$4,Sales!$D$3:$ABF$3,0))/JM$2*INDEX(Usage!$D$5:$ABF$11,MATCH(UsagePerHour!$B$36,Usage!$C$5:$C$11,0),MATCH(UsagePerHour!JM$4,Usage!$D$3:$ABF$3,0)),"")</f>
        <v>13.14751288417739</v>
      </c>
      <c r="JN47" s="6">
        <f>IFERROR(INDEX(Sales!$D$5:$ABF$18,MATCH(UsagePerHour!$B47,Sales!$C$5:$C$18,0),MATCH(UsagePerHour!JN$4,Sales!$D$3:$ABF$3,0))/JN$2*INDEX(Usage!$D$5:$ABF$11,MATCH(UsagePerHour!$B$36,Usage!$C$5:$C$11,0),MATCH(UsagePerHour!JN$4,Usage!$D$3:$ABF$3,0)),"")</f>
        <v>5.4711800921994422</v>
      </c>
      <c r="JO47" s="6">
        <f>IFERROR(INDEX(Sales!$D$5:$ABF$18,MATCH(UsagePerHour!$B47,Sales!$C$5:$C$18,0),MATCH(UsagePerHour!JO$4,Sales!$D$3:$ABF$3,0))/JO$2*INDEX(Usage!$D$5:$ABF$11,MATCH(UsagePerHour!$B$36,Usage!$C$5:$C$11,0),MATCH(UsagePerHour!JO$4,Usage!$D$3:$ABF$3,0)),"")</f>
        <v>0.87363949815405584</v>
      </c>
      <c r="JP47" s="6">
        <f>IFERROR(INDEX(Sales!$D$5:$ABF$18,MATCH(UsagePerHour!$B47,Sales!$C$5:$C$18,0),MATCH(UsagePerHour!JP$4,Sales!$D$3:$ABF$3,0))/JP$2*INDEX(Usage!$D$5:$ABF$11,MATCH(UsagePerHour!$B$36,Usage!$C$5:$C$11,0),MATCH(UsagePerHour!JP$4,Usage!$D$3:$ABF$3,0)),"")</f>
        <v>4.9912043917381945</v>
      </c>
      <c r="JQ47" s="6">
        <f>IFERROR(INDEX(Sales!$D$5:$ABF$18,MATCH(UsagePerHour!$B47,Sales!$C$5:$C$18,0),MATCH(UsagePerHour!JQ$4,Sales!$D$3:$ABF$3,0))/JQ$2*INDEX(Usage!$D$5:$ABF$11,MATCH(UsagePerHour!$B$36,Usage!$C$5:$C$11,0),MATCH(UsagePerHour!JQ$4,Usage!$D$3:$ABF$3,0)),"")</f>
        <v>0.61149791127909281</v>
      </c>
      <c r="JR47" s="6">
        <f>IFERROR(INDEX(Sales!$D$5:$ABF$18,MATCH(UsagePerHour!$B47,Sales!$C$5:$C$18,0),MATCH(UsagePerHour!JR$4,Sales!$D$3:$ABF$3,0))/JR$2*INDEX(Usage!$D$5:$ABF$11,MATCH(UsagePerHour!$B$36,Usage!$C$5:$C$11,0),MATCH(UsagePerHour!JR$4,Usage!$D$3:$ABF$3,0)),"")</f>
        <v>3.0042797727357122</v>
      </c>
      <c r="JS47" s="6">
        <f>IFERROR(INDEX(Sales!$D$5:$ABF$18,MATCH(UsagePerHour!$B47,Sales!$C$5:$C$18,0),MATCH(UsagePerHour!JS$4,Sales!$D$3:$ABF$3,0))/JS$2*INDEX(Usage!$D$5:$ABF$11,MATCH(UsagePerHour!$B$36,Usage!$C$5:$C$11,0),MATCH(UsagePerHour!JS$4,Usage!$D$3:$ABF$3,0)),"")</f>
        <v>1.7814884941226647</v>
      </c>
      <c r="JT47" s="6">
        <f>IFERROR(INDEX(Sales!$D$5:$ABF$18,MATCH(UsagePerHour!$B47,Sales!$C$5:$C$18,0),MATCH(UsagePerHour!JT$4,Sales!$D$3:$ABF$3,0))/JT$2*INDEX(Usage!$D$5:$ABF$11,MATCH(UsagePerHour!$B$36,Usage!$C$5:$C$11,0),MATCH(UsagePerHour!JT$4,Usage!$D$3:$ABF$3,0)),"")</f>
        <v>8.3303186561929401</v>
      </c>
      <c r="JU47" s="6">
        <f>IFERROR(INDEX(Sales!$D$5:$ABF$18,MATCH(UsagePerHour!$B47,Sales!$C$5:$C$18,0),MATCH(UsagePerHour!JU$4,Sales!$D$3:$ABF$3,0))/JU$2*INDEX(Usage!$D$5:$ABF$11,MATCH(UsagePerHour!$B$36,Usage!$C$5:$C$11,0),MATCH(UsagePerHour!JU$4,Usage!$D$3:$ABF$3,0)),"")</f>
        <v>8.8810134084006211</v>
      </c>
      <c r="JV47" s="6">
        <f>IFERROR(INDEX(Sales!$D$5:$ABF$18,MATCH(UsagePerHour!$B47,Sales!$C$5:$C$18,0),MATCH(UsagePerHour!JV$4,Sales!$D$3:$ABF$3,0))/JV$2*INDEX(Usage!$D$5:$ABF$11,MATCH(UsagePerHour!$B$36,Usage!$C$5:$C$11,0),MATCH(UsagePerHour!JV$4,Usage!$D$3:$ABF$3,0)),"")</f>
        <v>3.2463078570418409</v>
      </c>
      <c r="JW47" s="6">
        <f>IFERROR(INDEX(Sales!$D$5:$ABF$18,MATCH(UsagePerHour!$B47,Sales!$C$5:$C$18,0),MATCH(UsagePerHour!JW$4,Sales!$D$3:$ABF$3,0))/JW$2*INDEX(Usage!$D$5:$ABF$11,MATCH(UsagePerHour!$B$36,Usage!$C$5:$C$11,0),MATCH(UsagePerHour!JW$4,Usage!$D$3:$ABF$3,0)),"")</f>
        <v>8.7616447490091645</v>
      </c>
      <c r="JX47" s="6">
        <f>IFERROR(INDEX(Sales!$D$5:$ABF$18,MATCH(UsagePerHour!$B47,Sales!$C$5:$C$18,0),MATCH(UsagePerHour!JX$4,Sales!$D$3:$ABF$3,0))/JX$2*INDEX(Usage!$D$5:$ABF$11,MATCH(UsagePerHour!$B$36,Usage!$C$5:$C$11,0),MATCH(UsagePerHour!JX$4,Usage!$D$3:$ABF$3,0)),"")</f>
        <v>16.670335143277089</v>
      </c>
      <c r="JY47" s="6">
        <f>IFERROR(INDEX(Sales!$D$5:$ABF$18,MATCH(UsagePerHour!$B47,Sales!$C$5:$C$18,0),MATCH(UsagePerHour!JY$4,Sales!$D$3:$ABF$3,0))/JY$2*INDEX(Usage!$D$5:$ABF$11,MATCH(UsagePerHour!$B$36,Usage!$C$5:$C$11,0),MATCH(UsagePerHour!JY$4,Usage!$D$3:$ABF$3,0)),"")</f>
        <v>8.7274434149134912</v>
      </c>
      <c r="JZ47" s="6">
        <f>IFERROR(INDEX(Sales!$D$5:$ABF$18,MATCH(UsagePerHour!$B47,Sales!$C$5:$C$18,0),MATCH(UsagePerHour!JZ$4,Sales!$D$3:$ABF$3,0))/JZ$2*INDEX(Usage!$D$5:$ABF$11,MATCH(UsagePerHour!$B$36,Usage!$C$5:$C$11,0),MATCH(UsagePerHour!JZ$4,Usage!$D$3:$ABF$3,0)),"")</f>
        <v>3.0693915922012591</v>
      </c>
      <c r="KA47" s="6">
        <f>IFERROR(INDEX(Sales!$D$5:$ABF$18,MATCH(UsagePerHour!$B47,Sales!$C$5:$C$18,0),MATCH(UsagePerHour!KA$4,Sales!$D$3:$ABF$3,0))/KA$2*INDEX(Usage!$D$5:$ABF$11,MATCH(UsagePerHour!$B$36,Usage!$C$5:$C$11,0),MATCH(UsagePerHour!KA$4,Usage!$D$3:$ABF$3,0)),"")</f>
        <v>4.1786798669625353</v>
      </c>
      <c r="KB47" s="6">
        <f>IFERROR(INDEX(Sales!$D$5:$ABF$18,MATCH(UsagePerHour!$B47,Sales!$C$5:$C$18,0),MATCH(UsagePerHour!KB$4,Sales!$D$3:$ABF$3,0))/KB$2*INDEX(Usage!$D$5:$ABF$11,MATCH(UsagePerHour!$B$36,Usage!$C$5:$C$11,0),MATCH(UsagePerHour!KB$4,Usage!$D$3:$ABF$3,0)),"")</f>
        <v>9.9643623558601782</v>
      </c>
      <c r="KC47" s="6">
        <f>IFERROR(INDEX(Sales!$D$5:$ABF$18,MATCH(UsagePerHour!$B47,Sales!$C$5:$C$18,0),MATCH(UsagePerHour!KC$4,Sales!$D$3:$ABF$3,0))/KC$2*INDEX(Usage!$D$5:$ABF$11,MATCH(UsagePerHour!$B$36,Usage!$C$5:$C$11,0),MATCH(UsagePerHour!KC$4,Usage!$D$3:$ABF$3,0)),"")</f>
        <v>8.9428620283716871</v>
      </c>
      <c r="KD47" s="6">
        <f>IFERROR(INDEX(Sales!$D$5:$ABF$18,MATCH(UsagePerHour!$B47,Sales!$C$5:$C$18,0),MATCH(UsagePerHour!KD$4,Sales!$D$3:$ABF$3,0))/KD$2*INDEX(Usage!$D$5:$ABF$11,MATCH(UsagePerHour!$B$36,Usage!$C$5:$C$11,0),MATCH(UsagePerHour!KD$4,Usage!$D$3:$ABF$3,0)),"")</f>
        <v>4.1646876332711749</v>
      </c>
      <c r="KE47" s="6">
        <f>IFERROR(INDEX(Sales!$D$5:$ABF$18,MATCH(UsagePerHour!$B47,Sales!$C$5:$C$18,0),MATCH(UsagePerHour!KE$4,Sales!$D$3:$ABF$3,0))/KE$2*INDEX(Usage!$D$5:$ABF$11,MATCH(UsagePerHour!$B$36,Usage!$C$5:$C$11,0),MATCH(UsagePerHour!KE$4,Usage!$D$3:$ABF$3,0)),"")</f>
        <v>4.3043340284703966</v>
      </c>
      <c r="KF47" s="6">
        <f>IFERROR(INDEX(Sales!$D$5:$ABF$18,MATCH(UsagePerHour!$B47,Sales!$C$5:$C$18,0),MATCH(UsagePerHour!KF$4,Sales!$D$3:$ABF$3,0))/KF$2*INDEX(Usage!$D$5:$ABF$11,MATCH(UsagePerHour!$B$36,Usage!$C$5:$C$11,0),MATCH(UsagePerHour!KF$4,Usage!$D$3:$ABF$3,0)),"")</f>
        <v>1.5139284930905901</v>
      </c>
      <c r="KG47" s="6">
        <f>IFERROR(INDEX(Sales!$D$5:$ABF$18,MATCH(UsagePerHour!$B47,Sales!$C$5:$C$18,0),MATCH(UsagePerHour!KG$4,Sales!$D$3:$ABF$3,0))/KG$2*INDEX(Usage!$D$5:$ABF$11,MATCH(UsagePerHour!$B$36,Usage!$C$5:$C$11,0),MATCH(UsagePerHour!KG$4,Usage!$D$3:$ABF$3,0)),"")</f>
        <v>6.5170202809060465</v>
      </c>
      <c r="KH47" s="6">
        <f>IFERROR(INDEX(Sales!$D$5:$ABF$18,MATCH(UsagePerHour!$B47,Sales!$C$5:$C$18,0),MATCH(UsagePerHour!KH$4,Sales!$D$3:$ABF$3,0))/KH$2*INDEX(Usage!$D$5:$ABF$11,MATCH(UsagePerHour!$B$36,Usage!$C$5:$C$11,0),MATCH(UsagePerHour!KH$4,Usage!$D$3:$ABF$3,0)),"")</f>
        <v>4.6214892967264634</v>
      </c>
      <c r="KI47" s="6">
        <f>IFERROR(INDEX(Sales!$D$5:$ABF$18,MATCH(UsagePerHour!$B47,Sales!$C$5:$C$18,0),MATCH(UsagePerHour!KI$4,Sales!$D$3:$ABF$3,0))/KI$2*INDEX(Usage!$D$5:$ABF$11,MATCH(UsagePerHour!$B$36,Usage!$C$5:$C$11,0),MATCH(UsagePerHour!KI$4,Usage!$D$3:$ABF$3,0)),"")</f>
        <v>6.2880145298439691</v>
      </c>
      <c r="KJ47" s="6">
        <f>IFERROR(INDEX(Sales!$D$5:$ABF$18,MATCH(UsagePerHour!$B47,Sales!$C$5:$C$18,0),MATCH(UsagePerHour!KJ$4,Sales!$D$3:$ABF$3,0))/KJ$2*INDEX(Usage!$D$5:$ABF$11,MATCH(UsagePerHour!$B$36,Usage!$C$5:$C$11,0),MATCH(UsagePerHour!KJ$4,Usage!$D$3:$ABF$3,0)),"")</f>
        <v>6.0650256836604415</v>
      </c>
      <c r="KK47" s="6">
        <f>IFERROR(INDEX(Sales!$D$5:$ABF$18,MATCH(UsagePerHour!$B47,Sales!$C$5:$C$18,0),MATCH(UsagePerHour!KK$4,Sales!$D$3:$ABF$3,0))/KK$2*INDEX(Usage!$D$5:$ABF$11,MATCH(UsagePerHour!$B$36,Usage!$C$5:$C$11,0),MATCH(UsagePerHour!KK$4,Usage!$D$3:$ABF$3,0)),"")</f>
        <v>3.7275639482958707</v>
      </c>
      <c r="KL47" s="6">
        <f>IFERROR(INDEX(Sales!$D$5:$ABF$18,MATCH(UsagePerHour!$B47,Sales!$C$5:$C$18,0),MATCH(UsagePerHour!KL$4,Sales!$D$3:$ABF$3,0))/KL$2*INDEX(Usage!$D$5:$ABF$11,MATCH(UsagePerHour!$B$36,Usage!$C$5:$C$11,0),MATCH(UsagePerHour!KL$4,Usage!$D$3:$ABF$3,0)),"")</f>
        <v>1.0526762836393493</v>
      </c>
      <c r="KM47" s="6">
        <f>IFERROR(INDEX(Sales!$D$5:$ABF$18,MATCH(UsagePerHour!$B47,Sales!$C$5:$C$18,0),MATCH(UsagePerHour!KM$4,Sales!$D$3:$ABF$3,0))/KM$2*INDEX(Usage!$D$5:$ABF$11,MATCH(UsagePerHour!$B$36,Usage!$C$5:$C$11,0),MATCH(UsagePerHour!KM$4,Usage!$D$3:$ABF$3,0)),"")</f>
        <v>1.9357398962648382</v>
      </c>
      <c r="KN47" s="6">
        <f>IFERROR(INDEX(Sales!$D$5:$ABF$18,MATCH(UsagePerHour!$B47,Sales!$C$5:$C$18,0),MATCH(UsagePerHour!KN$4,Sales!$D$3:$ABF$3,0))/KN$2*INDEX(Usage!$D$5:$ABF$11,MATCH(UsagePerHour!$B$36,Usage!$C$5:$C$11,0),MATCH(UsagePerHour!KN$4,Usage!$D$3:$ABF$3,0)),"")</f>
        <v>3.4849951542424464</v>
      </c>
      <c r="KO47" s="6">
        <f>IFERROR(INDEX(Sales!$D$5:$ABF$18,MATCH(UsagePerHour!$B47,Sales!$C$5:$C$18,0),MATCH(UsagePerHour!KO$4,Sales!$D$3:$ABF$3,0))/KO$2*INDEX(Usage!$D$5:$ABF$11,MATCH(UsagePerHour!$B$36,Usage!$C$5:$C$11,0),MATCH(UsagePerHour!KO$4,Usage!$D$3:$ABF$3,0)),"")</f>
        <v>1.6926024530901791</v>
      </c>
      <c r="KP47" s="6">
        <f>IFERROR(INDEX(Sales!$D$5:$ABF$18,MATCH(UsagePerHour!$B47,Sales!$C$5:$C$18,0),MATCH(UsagePerHour!KP$4,Sales!$D$3:$ABF$3,0))/KP$2*INDEX(Usage!$D$5:$ABF$11,MATCH(UsagePerHour!$B$36,Usage!$C$5:$C$11,0),MATCH(UsagePerHour!KP$4,Usage!$D$3:$ABF$3,0)),"")</f>
        <v>2.0747739004217092</v>
      </c>
      <c r="KQ47" s="6">
        <f>IFERROR(INDEX(Sales!$D$5:$ABF$18,MATCH(UsagePerHour!$B47,Sales!$C$5:$C$18,0),MATCH(UsagePerHour!KQ$4,Sales!$D$3:$ABF$3,0))/KQ$2*INDEX(Usage!$D$5:$ABF$11,MATCH(UsagePerHour!$B$36,Usage!$C$5:$C$11,0),MATCH(UsagePerHour!KQ$4,Usage!$D$3:$ABF$3,0)),"")</f>
        <v>6.6801229401962603</v>
      </c>
      <c r="KR47" s="6">
        <f>IFERROR(INDEX(Sales!$D$5:$ABF$18,MATCH(UsagePerHour!$B47,Sales!$C$5:$C$18,0),MATCH(UsagePerHour!KR$4,Sales!$D$3:$ABF$3,0))/KR$2*INDEX(Usage!$D$5:$ABF$11,MATCH(UsagePerHour!$B$36,Usage!$C$5:$C$11,0),MATCH(UsagePerHour!KR$4,Usage!$D$3:$ABF$3,0)),"")</f>
        <v>1.1665448834698395</v>
      </c>
      <c r="KS47" s="6">
        <f>IFERROR(INDEX(Sales!$D$5:$ABF$18,MATCH(UsagePerHour!$B47,Sales!$C$5:$C$18,0),MATCH(UsagePerHour!KS$4,Sales!$D$3:$ABF$3,0))/KS$2*INDEX(Usage!$D$5:$ABF$11,MATCH(UsagePerHour!$B$36,Usage!$C$5:$C$11,0),MATCH(UsagePerHour!KS$4,Usage!$D$3:$ABF$3,0)),"")</f>
        <v>2.2926621765331445</v>
      </c>
      <c r="KT47" s="6">
        <f>IFERROR(INDEX(Sales!$D$5:$ABF$18,MATCH(UsagePerHour!$B47,Sales!$C$5:$C$18,0),MATCH(UsagePerHour!KT$4,Sales!$D$3:$ABF$3,0))/KT$2*INDEX(Usage!$D$5:$ABF$11,MATCH(UsagePerHour!$B$36,Usage!$C$5:$C$11,0),MATCH(UsagePerHour!KT$4,Usage!$D$3:$ABF$3,0)),"")</f>
        <v>0.18434902917613186</v>
      </c>
      <c r="KU47" s="6">
        <f>IFERROR(INDEX(Sales!$D$5:$ABF$18,MATCH(UsagePerHour!$B47,Sales!$C$5:$C$18,0),MATCH(UsagePerHour!KU$4,Sales!$D$3:$ABF$3,0))/KU$2*INDEX(Usage!$D$5:$ABF$11,MATCH(UsagePerHour!$B$36,Usage!$C$5:$C$11,0),MATCH(UsagePerHour!KU$4,Usage!$D$3:$ABF$3,0)),"")</f>
        <v>0.10074530080063636</v>
      </c>
      <c r="KV47" s="6">
        <f>IFERROR(INDEX(Sales!$D$5:$ABF$18,MATCH(UsagePerHour!$B47,Sales!$C$5:$C$18,0),MATCH(UsagePerHour!KV$4,Sales!$D$3:$ABF$3,0))/KV$2*INDEX(Usage!$D$5:$ABF$11,MATCH(UsagePerHour!$B$36,Usage!$C$5:$C$11,0),MATCH(UsagePerHour!KV$4,Usage!$D$3:$ABF$3,0)),"")</f>
        <v>3.753534458632934</v>
      </c>
      <c r="KW47" s="6">
        <f>IFERROR(INDEX(Sales!$D$5:$ABF$18,MATCH(UsagePerHour!$B47,Sales!$C$5:$C$18,0),MATCH(UsagePerHour!KW$4,Sales!$D$3:$ABF$3,0))/KW$2*INDEX(Usage!$D$5:$ABF$11,MATCH(UsagePerHour!$B$36,Usage!$C$5:$C$11,0),MATCH(UsagePerHour!KW$4,Usage!$D$3:$ABF$3,0)),"")</f>
        <v>7.9103270765054452</v>
      </c>
      <c r="KX47" s="6">
        <f>IFERROR(INDEX(Sales!$D$5:$ABF$18,MATCH(UsagePerHour!$B47,Sales!$C$5:$C$18,0),MATCH(UsagePerHour!KX$4,Sales!$D$3:$ABF$3,0))/KX$2*INDEX(Usage!$D$5:$ABF$11,MATCH(UsagePerHour!$B$36,Usage!$C$5:$C$11,0),MATCH(UsagePerHour!KX$4,Usage!$D$3:$ABF$3,0)),"")</f>
        <v>8.2053454945419162</v>
      </c>
      <c r="KY47" s="6">
        <f>IFERROR(INDEX(Sales!$D$5:$ABF$18,MATCH(UsagePerHour!$B47,Sales!$C$5:$C$18,0),MATCH(UsagePerHour!KY$4,Sales!$D$3:$ABF$3,0))/KY$2*INDEX(Usage!$D$5:$ABF$11,MATCH(UsagePerHour!$B$36,Usage!$C$5:$C$11,0),MATCH(UsagePerHour!KY$4,Usage!$D$3:$ABF$3,0)),"")</f>
        <v>5.0024192775701835</v>
      </c>
      <c r="KZ47" s="6">
        <f>IFERROR(INDEX(Sales!$D$5:$ABF$18,MATCH(UsagePerHour!$B47,Sales!$C$5:$C$18,0),MATCH(UsagePerHour!KZ$4,Sales!$D$3:$ABF$3,0))/KZ$2*INDEX(Usage!$D$5:$ABF$11,MATCH(UsagePerHour!$B$36,Usage!$C$5:$C$11,0),MATCH(UsagePerHour!KZ$4,Usage!$D$3:$ABF$3,0)),"")</f>
        <v>2.2595545876071381</v>
      </c>
      <c r="LA47" s="6">
        <f>IFERROR(INDEX(Sales!$D$5:$ABF$18,MATCH(UsagePerHour!$B47,Sales!$C$5:$C$18,0),MATCH(UsagePerHour!LA$4,Sales!$D$3:$ABF$3,0))/LA$2*INDEX(Usage!$D$5:$ABF$11,MATCH(UsagePerHour!$B$36,Usage!$C$5:$C$11,0),MATCH(UsagePerHour!LA$4,Usage!$D$3:$ABF$3,0)),"")</f>
        <v>3.5100798726212554</v>
      </c>
      <c r="LB47" s="6">
        <f>IFERROR(INDEX(Sales!$D$5:$ABF$18,MATCH(UsagePerHour!$B47,Sales!$C$5:$C$18,0),MATCH(UsagePerHour!LB$4,Sales!$D$3:$ABF$3,0))/LB$2*INDEX(Usage!$D$5:$ABF$11,MATCH(UsagePerHour!$B$36,Usage!$C$5:$C$11,0),MATCH(UsagePerHour!LB$4,Usage!$D$3:$ABF$3,0)),"")</f>
        <v>9.7102059768222215</v>
      </c>
      <c r="LC47" s="6">
        <f>IFERROR(INDEX(Sales!$D$5:$ABF$18,MATCH(UsagePerHour!$B47,Sales!$C$5:$C$18,0),MATCH(UsagePerHour!LC$4,Sales!$D$3:$ABF$3,0))/LC$2*INDEX(Usage!$D$5:$ABF$11,MATCH(UsagePerHour!$B$36,Usage!$C$5:$C$11,0),MATCH(UsagePerHour!LC$4,Usage!$D$3:$ABF$3,0)),"")</f>
        <v>4.6338958058656115</v>
      </c>
      <c r="LD47" s="6">
        <f>IFERROR(INDEX(Sales!$D$5:$ABF$18,MATCH(UsagePerHour!$B47,Sales!$C$5:$C$18,0),MATCH(UsagePerHour!LD$4,Sales!$D$3:$ABF$3,0))/LD$2*INDEX(Usage!$D$5:$ABF$11,MATCH(UsagePerHour!$B$36,Usage!$C$5:$C$11,0),MATCH(UsagePerHour!LD$4,Usage!$D$3:$ABF$3,0)),"")</f>
        <v>5.8058401020339669</v>
      </c>
      <c r="LE47" s="6">
        <f>IFERROR(INDEX(Sales!$D$5:$ABF$18,MATCH(UsagePerHour!$B47,Sales!$C$5:$C$18,0),MATCH(UsagePerHour!LE$4,Sales!$D$3:$ABF$3,0))/LE$2*INDEX(Usage!$D$5:$ABF$11,MATCH(UsagePerHour!$B$36,Usage!$C$5:$C$11,0),MATCH(UsagePerHour!LE$4,Usage!$D$3:$ABF$3,0)),"")</f>
        <v>2.7676152088066797</v>
      </c>
      <c r="LF47" s="6">
        <f>IFERROR(INDEX(Sales!$D$5:$ABF$18,MATCH(UsagePerHour!$B47,Sales!$C$5:$C$18,0),MATCH(UsagePerHour!LF$4,Sales!$D$3:$ABF$3,0))/LF$2*INDEX(Usage!$D$5:$ABF$11,MATCH(UsagePerHour!$B$36,Usage!$C$5:$C$11,0),MATCH(UsagePerHour!LF$4,Usage!$D$3:$ABF$3,0)),"")</f>
        <v>6.3622308942775687</v>
      </c>
      <c r="LG47" s="6">
        <f>IFERROR(INDEX(Sales!$D$5:$ABF$18,MATCH(UsagePerHour!$B47,Sales!$C$5:$C$18,0),MATCH(UsagePerHour!LG$4,Sales!$D$3:$ABF$3,0))/LG$2*INDEX(Usage!$D$5:$ABF$11,MATCH(UsagePerHour!$B$36,Usage!$C$5:$C$11,0),MATCH(UsagePerHour!LG$4,Usage!$D$3:$ABF$3,0)),"")</f>
        <v>0.82382672218868624</v>
      </c>
      <c r="LH47" s="6">
        <f>IFERROR(INDEX(Sales!$D$5:$ABF$18,MATCH(UsagePerHour!$B47,Sales!$C$5:$C$18,0),MATCH(UsagePerHour!LH$4,Sales!$D$3:$ABF$3,0))/LH$2*INDEX(Usage!$D$5:$ABF$11,MATCH(UsagePerHour!$B$36,Usage!$C$5:$C$11,0),MATCH(UsagePerHour!LH$4,Usage!$D$3:$ABF$3,0)),"")</f>
        <v>4.6470088687084496</v>
      </c>
      <c r="LI47" s="6">
        <f>IFERROR(INDEX(Sales!$D$5:$ABF$18,MATCH(UsagePerHour!$B47,Sales!$C$5:$C$18,0),MATCH(UsagePerHour!LI$4,Sales!$D$3:$ABF$3,0))/LI$2*INDEX(Usage!$D$5:$ABF$11,MATCH(UsagePerHour!$B$36,Usage!$C$5:$C$11,0),MATCH(UsagePerHour!LI$4,Usage!$D$3:$ABF$3,0)),"")</f>
        <v>3.3611277452333912</v>
      </c>
      <c r="LJ47" s="6">
        <f>IFERROR(INDEX(Sales!$D$5:$ABF$18,MATCH(UsagePerHour!$B47,Sales!$C$5:$C$18,0),MATCH(UsagePerHour!LJ$4,Sales!$D$3:$ABF$3,0))/LJ$2*INDEX(Usage!$D$5:$ABF$11,MATCH(UsagePerHour!$B$36,Usage!$C$5:$C$11,0),MATCH(UsagePerHour!LJ$4,Usage!$D$3:$ABF$3,0)),"")</f>
        <v>3.8755151131746923</v>
      </c>
      <c r="LK47" s="6">
        <f>IFERROR(INDEX(Sales!$D$5:$ABF$18,MATCH(UsagePerHour!$B47,Sales!$C$5:$C$18,0),MATCH(UsagePerHour!LK$4,Sales!$D$3:$ABF$3,0))/LK$2*INDEX(Usage!$D$5:$ABF$11,MATCH(UsagePerHour!$B$36,Usage!$C$5:$C$11,0),MATCH(UsagePerHour!LK$4,Usage!$D$3:$ABF$3,0)),"")</f>
        <v>9.5367403009204672</v>
      </c>
      <c r="LL47" s="6">
        <f>IFERROR(INDEX(Sales!$D$5:$ABF$18,MATCH(UsagePerHour!$B47,Sales!$C$5:$C$18,0),MATCH(UsagePerHour!LL$4,Sales!$D$3:$ABF$3,0))/LL$2*INDEX(Usage!$D$5:$ABF$11,MATCH(UsagePerHour!$B$36,Usage!$C$5:$C$11,0),MATCH(UsagePerHour!LL$4,Usage!$D$3:$ABF$3,0)),"")</f>
        <v>7.3986152809009438</v>
      </c>
      <c r="LM47" s="6">
        <f>IFERROR(INDEX(Sales!$D$5:$ABF$18,MATCH(UsagePerHour!$B47,Sales!$C$5:$C$18,0),MATCH(UsagePerHour!LM$4,Sales!$D$3:$ABF$3,0))/LM$2*INDEX(Usage!$D$5:$ABF$11,MATCH(UsagePerHour!$B$36,Usage!$C$5:$C$11,0),MATCH(UsagePerHour!LM$4,Usage!$D$3:$ABF$3,0)),"")</f>
        <v>6.6720127763798978</v>
      </c>
      <c r="LN47" s="6">
        <f>IFERROR(INDEX(Sales!$D$5:$ABF$18,MATCH(UsagePerHour!$B47,Sales!$C$5:$C$18,0),MATCH(UsagePerHour!LN$4,Sales!$D$3:$ABF$3,0))/LN$2*INDEX(Usage!$D$5:$ABF$11,MATCH(UsagePerHour!$B$36,Usage!$C$5:$C$11,0),MATCH(UsagePerHour!LN$4,Usage!$D$3:$ABF$3,0)),"")</f>
        <v>6.7556269173016732</v>
      </c>
      <c r="LO47" s="6">
        <f>IFERROR(INDEX(Sales!$D$5:$ABF$18,MATCH(UsagePerHour!$B47,Sales!$C$5:$C$18,0),MATCH(UsagePerHour!LO$4,Sales!$D$3:$ABF$3,0))/LO$2*INDEX(Usage!$D$5:$ABF$11,MATCH(UsagePerHour!$B$36,Usage!$C$5:$C$11,0),MATCH(UsagePerHour!LO$4,Usage!$D$3:$ABF$3,0)),"")</f>
        <v>8.2640345014140113</v>
      </c>
      <c r="LP47" s="6">
        <f>IFERROR(INDEX(Sales!$D$5:$ABF$18,MATCH(UsagePerHour!$B47,Sales!$C$5:$C$18,0),MATCH(UsagePerHour!LP$4,Sales!$D$3:$ABF$3,0))/LP$2*INDEX(Usage!$D$5:$ABF$11,MATCH(UsagePerHour!$B$36,Usage!$C$5:$C$11,0),MATCH(UsagePerHour!LP$4,Usage!$D$3:$ABF$3,0)),"")</f>
        <v>0.34101342000345947</v>
      </c>
      <c r="LQ47" s="6">
        <f>IFERROR(INDEX(Sales!$D$5:$ABF$18,MATCH(UsagePerHour!$B47,Sales!$C$5:$C$18,0),MATCH(UsagePerHour!LQ$4,Sales!$D$3:$ABF$3,0))/LQ$2*INDEX(Usage!$D$5:$ABF$11,MATCH(UsagePerHour!$B$36,Usage!$C$5:$C$11,0),MATCH(UsagePerHour!LQ$4,Usage!$D$3:$ABF$3,0)),"")</f>
        <v>1.8865522805351373</v>
      </c>
      <c r="LR47" s="6">
        <f>IFERROR(INDEX(Sales!$D$5:$ABF$18,MATCH(UsagePerHour!$B47,Sales!$C$5:$C$18,0),MATCH(UsagePerHour!LR$4,Sales!$D$3:$ABF$3,0))/LR$2*INDEX(Usage!$D$5:$ABF$11,MATCH(UsagePerHour!$B$36,Usage!$C$5:$C$11,0),MATCH(UsagePerHour!LR$4,Usage!$D$3:$ABF$3,0)),"")</f>
        <v>2.9760471204188481</v>
      </c>
      <c r="LS47" s="6">
        <f>IFERROR(INDEX(Sales!$D$5:$ABF$18,MATCH(UsagePerHour!$B47,Sales!$C$5:$C$18,0),MATCH(UsagePerHour!LS$4,Sales!$D$3:$ABF$3,0))/LS$2*INDEX(Usage!$D$5:$ABF$11,MATCH(UsagePerHour!$B$36,Usage!$C$5:$C$11,0),MATCH(UsagePerHour!LS$4,Usage!$D$3:$ABF$3,0)),"")</f>
        <v>9.888398268285334</v>
      </c>
      <c r="LT47" s="6">
        <f>IFERROR(INDEX(Sales!$D$5:$ABF$18,MATCH(UsagePerHour!$B47,Sales!$C$5:$C$18,0),MATCH(UsagePerHour!LT$4,Sales!$D$3:$ABF$3,0))/LT$2*INDEX(Usage!$D$5:$ABF$11,MATCH(UsagePerHour!$B$36,Usage!$C$5:$C$11,0),MATCH(UsagePerHour!LT$4,Usage!$D$3:$ABF$3,0)),"")</f>
        <v>6.2583176778636886</v>
      </c>
      <c r="LU47" s="6">
        <f>IFERROR(INDEX(Sales!$D$5:$ABF$18,MATCH(UsagePerHour!$B47,Sales!$C$5:$C$18,0),MATCH(UsagePerHour!LU$4,Sales!$D$3:$ABF$3,0))/LU$2*INDEX(Usage!$D$5:$ABF$11,MATCH(UsagePerHour!$B$36,Usage!$C$5:$C$11,0),MATCH(UsagePerHour!LU$4,Usage!$D$3:$ABF$3,0)),"")</f>
        <v>4.8791224809591487</v>
      </c>
      <c r="LV47" s="6">
        <f>IFERROR(INDEX(Sales!$D$5:$ABF$18,MATCH(UsagePerHour!$B47,Sales!$C$5:$C$18,0),MATCH(UsagePerHour!LV$4,Sales!$D$3:$ABF$3,0))/LV$2*INDEX(Usage!$D$5:$ABF$11,MATCH(UsagePerHour!$B$36,Usage!$C$5:$C$11,0),MATCH(UsagePerHour!LV$4,Usage!$D$3:$ABF$3,0)),"")</f>
        <v>1.56474251497006</v>
      </c>
      <c r="LW47" s="6">
        <f>IFERROR(INDEX(Sales!$D$5:$ABF$18,MATCH(UsagePerHour!$B47,Sales!$C$5:$C$18,0),MATCH(UsagePerHour!LW$4,Sales!$D$3:$ABF$3,0))/LW$2*INDEX(Usage!$D$5:$ABF$11,MATCH(UsagePerHour!$B$36,Usage!$C$5:$C$11,0),MATCH(UsagePerHour!LW$4,Usage!$D$3:$ABF$3,0)),"")</f>
        <v>1.2216022126255519</v>
      </c>
      <c r="LX47" s="6">
        <f>IFERROR(INDEX(Sales!$D$5:$ABF$18,MATCH(UsagePerHour!$B47,Sales!$C$5:$C$18,0),MATCH(UsagePerHour!LX$4,Sales!$D$3:$ABF$3,0))/LX$2*INDEX(Usage!$D$5:$ABF$11,MATCH(UsagePerHour!$B$36,Usage!$C$5:$C$11,0),MATCH(UsagePerHour!LX$4,Usage!$D$3:$ABF$3,0)),"")</f>
        <v>4.8125285037373713</v>
      </c>
      <c r="LY47" s="6">
        <f>IFERROR(INDEX(Sales!$D$5:$ABF$18,MATCH(UsagePerHour!$B47,Sales!$C$5:$C$18,0),MATCH(UsagePerHour!LY$4,Sales!$D$3:$ABF$3,0))/LY$2*INDEX(Usage!$D$5:$ABF$11,MATCH(UsagePerHour!$B$36,Usage!$C$5:$C$11,0),MATCH(UsagePerHour!LY$4,Usage!$D$3:$ABF$3,0)),"")</f>
        <v>4.5211057752001631</v>
      </c>
      <c r="LZ47" s="6">
        <f>IFERROR(INDEX(Sales!$D$5:$ABF$18,MATCH(UsagePerHour!$B47,Sales!$C$5:$C$18,0),MATCH(UsagePerHour!LZ$4,Sales!$D$3:$ABF$3,0))/LZ$2*INDEX(Usage!$D$5:$ABF$11,MATCH(UsagePerHour!$B$36,Usage!$C$5:$C$11,0),MATCH(UsagePerHour!LZ$4,Usage!$D$3:$ABF$3,0)),"")</f>
        <v>5.382903308213054</v>
      </c>
      <c r="MA47" s="6">
        <f>IFERROR(INDEX(Sales!$D$5:$ABF$18,MATCH(UsagePerHour!$B47,Sales!$C$5:$C$18,0),MATCH(UsagePerHour!MA$4,Sales!$D$3:$ABF$3,0))/MA$2*INDEX(Usage!$D$5:$ABF$11,MATCH(UsagePerHour!$B$36,Usage!$C$5:$C$11,0),MATCH(UsagePerHour!MA$4,Usage!$D$3:$ABF$3,0)),"")</f>
        <v>2.9800158226133324</v>
      </c>
      <c r="MB47" s="6">
        <f>IFERROR(INDEX(Sales!$D$5:$ABF$18,MATCH(UsagePerHour!$B47,Sales!$C$5:$C$18,0),MATCH(UsagePerHour!MB$4,Sales!$D$3:$ABF$3,0))/MB$2*INDEX(Usage!$D$5:$ABF$11,MATCH(UsagePerHour!$B$36,Usage!$C$5:$C$11,0),MATCH(UsagePerHour!MB$4,Usage!$D$3:$ABF$3,0)),"")</f>
        <v>3.0436833624480455</v>
      </c>
      <c r="MC47" s="6">
        <f>IFERROR(INDEX(Sales!$D$5:$ABF$18,MATCH(UsagePerHour!$B47,Sales!$C$5:$C$18,0),MATCH(UsagePerHour!MC$4,Sales!$D$3:$ABF$3,0))/MC$2*INDEX(Usage!$D$5:$ABF$11,MATCH(UsagePerHour!$B$36,Usage!$C$5:$C$11,0),MATCH(UsagePerHour!MC$4,Usage!$D$3:$ABF$3,0)),"")</f>
        <v>45.525357922834267</v>
      </c>
      <c r="MD47" s="6">
        <f>IFERROR(INDEX(Sales!$D$5:$ABF$18,MATCH(UsagePerHour!$B47,Sales!$C$5:$C$18,0),MATCH(UsagePerHour!MD$4,Sales!$D$3:$ABF$3,0))/MD$2*INDEX(Usage!$D$5:$ABF$11,MATCH(UsagePerHour!$B$36,Usage!$C$5:$C$11,0),MATCH(UsagePerHour!MD$4,Usage!$D$3:$ABF$3,0)),"")</f>
        <v>2.3126544823350876</v>
      </c>
      <c r="ME47" s="6">
        <f>IFERROR(INDEX(Sales!$D$5:$ABF$18,MATCH(UsagePerHour!$B47,Sales!$C$5:$C$18,0),MATCH(UsagePerHour!ME$4,Sales!$D$3:$ABF$3,0))/ME$2*INDEX(Usage!$D$5:$ABF$11,MATCH(UsagePerHour!$B$36,Usage!$C$5:$C$11,0),MATCH(UsagePerHour!ME$4,Usage!$D$3:$ABF$3,0)),"")</f>
        <v>6.753924664235524</v>
      </c>
      <c r="MF47" s="6">
        <f>IFERROR(INDEX(Sales!$D$5:$ABF$18,MATCH(UsagePerHour!$B47,Sales!$C$5:$C$18,0),MATCH(UsagePerHour!MF$4,Sales!$D$3:$ABF$3,0))/MF$2*INDEX(Usage!$D$5:$ABF$11,MATCH(UsagePerHour!$B$36,Usage!$C$5:$C$11,0),MATCH(UsagePerHour!MF$4,Usage!$D$3:$ABF$3,0)),"")</f>
        <v>10.322388745452614</v>
      </c>
      <c r="MG47" s="6">
        <f>IFERROR(INDEX(Sales!$D$5:$ABF$18,MATCH(UsagePerHour!$B47,Sales!$C$5:$C$18,0),MATCH(UsagePerHour!MG$4,Sales!$D$3:$ABF$3,0))/MG$2*INDEX(Usage!$D$5:$ABF$11,MATCH(UsagePerHour!$B$36,Usage!$C$5:$C$11,0),MATCH(UsagePerHour!MG$4,Usage!$D$3:$ABF$3,0)),"")</f>
        <v>2.0541449927363042</v>
      </c>
      <c r="MH47" s="6">
        <f>IFERROR(INDEX(Sales!$D$5:$ABF$18,MATCH(UsagePerHour!$B47,Sales!$C$5:$C$18,0),MATCH(UsagePerHour!MH$4,Sales!$D$3:$ABF$3,0))/MH$2*INDEX(Usage!$D$5:$ABF$11,MATCH(UsagePerHour!$B$36,Usage!$C$5:$C$11,0),MATCH(UsagePerHour!MH$4,Usage!$D$3:$ABF$3,0)),"")</f>
        <v>4.4647860252496292</v>
      </c>
      <c r="MI47" s="6">
        <f>IFERROR(INDEX(Sales!$D$5:$ABF$18,MATCH(UsagePerHour!$B47,Sales!$C$5:$C$18,0),MATCH(UsagePerHour!MI$4,Sales!$D$3:$ABF$3,0))/MI$2*INDEX(Usage!$D$5:$ABF$11,MATCH(UsagePerHour!$B$36,Usage!$C$5:$C$11,0),MATCH(UsagePerHour!MI$4,Usage!$D$3:$ABF$3,0)),"")</f>
        <v>3.9459173706299708</v>
      </c>
      <c r="MJ47" s="6">
        <f>IFERROR(INDEX(Sales!$D$5:$ABF$18,MATCH(UsagePerHour!$B47,Sales!$C$5:$C$18,0),MATCH(UsagePerHour!MJ$4,Sales!$D$3:$ABF$3,0))/MJ$2*INDEX(Usage!$D$5:$ABF$11,MATCH(UsagePerHour!$B$36,Usage!$C$5:$C$11,0),MATCH(UsagePerHour!MJ$4,Usage!$D$3:$ABF$3,0)),"")</f>
        <v>4.0334492319880288</v>
      </c>
      <c r="MK47" s="6">
        <f>IFERROR(INDEX(Sales!$D$5:$ABF$18,MATCH(UsagePerHour!$B47,Sales!$C$5:$C$18,0),MATCH(UsagePerHour!MK$4,Sales!$D$3:$ABF$3,0))/MK$2*INDEX(Usage!$D$5:$ABF$11,MATCH(UsagePerHour!$B$36,Usage!$C$5:$C$11,0),MATCH(UsagePerHour!MK$4,Usage!$D$3:$ABF$3,0)),"")</f>
        <v>1.2502021762530744</v>
      </c>
      <c r="ML47" s="6">
        <f>IFERROR(INDEX(Sales!$D$5:$ABF$18,MATCH(UsagePerHour!$B47,Sales!$C$5:$C$18,0),MATCH(UsagePerHour!ML$4,Sales!$D$3:$ABF$3,0))/ML$2*INDEX(Usage!$D$5:$ABF$11,MATCH(UsagePerHour!$B$36,Usage!$C$5:$C$11,0),MATCH(UsagePerHour!ML$4,Usage!$D$3:$ABF$3,0)),"")</f>
        <v>4.5831611481555674</v>
      </c>
      <c r="MM47" s="6">
        <f>IFERROR(INDEX(Sales!$D$5:$ABF$18,MATCH(UsagePerHour!$B47,Sales!$C$5:$C$18,0),MATCH(UsagePerHour!MM$4,Sales!$D$3:$ABF$3,0))/MM$2*INDEX(Usage!$D$5:$ABF$11,MATCH(UsagePerHour!$B$36,Usage!$C$5:$C$11,0),MATCH(UsagePerHour!MM$4,Usage!$D$3:$ABF$3,0)),"")</f>
        <v>8.8738865447726205</v>
      </c>
      <c r="MN47" s="6">
        <f>IFERROR(INDEX(Sales!$D$5:$ABF$18,MATCH(UsagePerHour!$B47,Sales!$C$5:$C$18,0),MATCH(UsagePerHour!MN$4,Sales!$D$3:$ABF$3,0))/MN$2*INDEX(Usage!$D$5:$ABF$11,MATCH(UsagePerHour!$B$36,Usage!$C$5:$C$11,0),MATCH(UsagePerHour!MN$4,Usage!$D$3:$ABF$3,0)),"")</f>
        <v>4.8867278211276499</v>
      </c>
      <c r="MO47" s="6">
        <f>IFERROR(INDEX(Sales!$D$5:$ABF$18,MATCH(UsagePerHour!$B47,Sales!$C$5:$C$18,0),MATCH(UsagePerHour!MO$4,Sales!$D$3:$ABF$3,0))/MO$2*INDEX(Usage!$D$5:$ABF$11,MATCH(UsagePerHour!$B$36,Usage!$C$5:$C$11,0),MATCH(UsagePerHour!MO$4,Usage!$D$3:$ABF$3,0)),"")</f>
        <v>6.2583176778636886</v>
      </c>
      <c r="MP47" s="6">
        <f>IFERROR(INDEX(Sales!$D$5:$ABF$18,MATCH(UsagePerHour!$B47,Sales!$C$5:$C$18,0),MATCH(UsagePerHour!MP$4,Sales!$D$3:$ABF$3,0))/MP$2*INDEX(Usage!$D$5:$ABF$11,MATCH(UsagePerHour!$B$36,Usage!$C$5:$C$11,0),MATCH(UsagePerHour!MP$4,Usage!$D$3:$ABF$3,0)),"")</f>
        <v>4.8791224809591487</v>
      </c>
      <c r="MQ47" s="6">
        <f>IFERROR(INDEX(Sales!$D$5:$ABF$18,MATCH(UsagePerHour!$B47,Sales!$C$5:$C$18,0),MATCH(UsagePerHour!MQ$4,Sales!$D$3:$ABF$3,0))/MQ$2*INDEX(Usage!$D$5:$ABF$11,MATCH(UsagePerHour!$B$36,Usage!$C$5:$C$11,0),MATCH(UsagePerHour!MQ$4,Usage!$D$3:$ABF$3,0)),"")</f>
        <v>1.56474251497006</v>
      </c>
      <c r="MR47" s="6">
        <f>IFERROR(INDEX(Sales!$D$5:$ABF$18,MATCH(UsagePerHour!$B47,Sales!$C$5:$C$18,0),MATCH(UsagePerHour!MR$4,Sales!$D$3:$ABF$3,0))/MR$2*INDEX(Usage!$D$5:$ABF$11,MATCH(UsagePerHour!$B$36,Usage!$C$5:$C$11,0),MATCH(UsagePerHour!MR$4,Usage!$D$3:$ABF$3,0)),"")</f>
        <v>1.2216022126255519</v>
      </c>
      <c r="MS47" s="6">
        <f>IFERROR(INDEX(Sales!$D$5:$ABF$18,MATCH(UsagePerHour!$B47,Sales!$C$5:$C$18,0),MATCH(UsagePerHour!MS$4,Sales!$D$3:$ABF$3,0))/MS$2*INDEX(Usage!$D$5:$ABF$11,MATCH(UsagePerHour!$B$36,Usage!$C$5:$C$11,0),MATCH(UsagePerHour!MS$4,Usage!$D$3:$ABF$3,0)),"")</f>
        <v>9.3505643729552244</v>
      </c>
      <c r="MT47" s="6">
        <f>IFERROR(INDEX(Sales!$D$5:$ABF$18,MATCH(UsagePerHour!$B47,Sales!$C$5:$C$18,0),MATCH(UsagePerHour!MT$4,Sales!$D$3:$ABF$3,0))/MT$2*INDEX(Usage!$D$5:$ABF$11,MATCH(UsagePerHour!$B$36,Usage!$C$5:$C$11,0),MATCH(UsagePerHour!MT$4,Usage!$D$3:$ABF$3,0)),"")</f>
        <v>8.6165648139800162</v>
      </c>
      <c r="MU47" s="6">
        <f>IFERROR(INDEX(Sales!$D$5:$ABF$18,MATCH(UsagePerHour!$B47,Sales!$C$5:$C$18,0),MATCH(UsagePerHour!MU$4,Sales!$D$3:$ABF$3,0))/MU$2*INDEX(Usage!$D$5:$ABF$11,MATCH(UsagePerHour!$B$36,Usage!$C$5:$C$11,0),MATCH(UsagePerHour!MU$4,Usage!$D$3:$ABF$3,0)),"")</f>
        <v>1.8840828435776653</v>
      </c>
      <c r="MV47" s="6">
        <f>IFERROR(INDEX(Sales!$D$5:$ABF$18,MATCH(UsagePerHour!$B47,Sales!$C$5:$C$18,0),MATCH(UsagePerHour!MV$4,Sales!$D$3:$ABF$3,0))/MV$2*INDEX(Usage!$D$5:$ABF$11,MATCH(UsagePerHour!$B$36,Usage!$C$5:$C$11,0),MATCH(UsagePerHour!MV$4,Usage!$D$3:$ABF$3,0)),"")</f>
        <v>7.1318791329904485</v>
      </c>
      <c r="MW47" s="6">
        <f>IFERROR(INDEX(Sales!$D$5:$ABF$18,MATCH(UsagePerHour!$B47,Sales!$C$5:$C$18,0),MATCH(UsagePerHour!MW$4,Sales!$D$3:$ABF$3,0))/MW$2*INDEX(Usage!$D$5:$ABF$11,MATCH(UsagePerHour!$B$36,Usage!$C$5:$C$11,0),MATCH(UsagePerHour!MW$4,Usage!$D$3:$ABF$3,0)),"")</f>
        <v>0.97047634144408335</v>
      </c>
      <c r="MX47" s="6">
        <f>IFERROR(INDEX(Sales!$D$5:$ABF$18,MATCH(UsagePerHour!$B47,Sales!$C$5:$C$18,0),MATCH(UsagePerHour!MX$4,Sales!$D$3:$ABF$3,0))/MX$2*INDEX(Usage!$D$5:$ABF$11,MATCH(UsagePerHour!$B$36,Usage!$C$5:$C$11,0),MATCH(UsagePerHour!MX$4,Usage!$D$3:$ABF$3,0)),"")</f>
        <v>10.63577426525068</v>
      </c>
      <c r="MY47" s="6">
        <f>IFERROR(INDEX(Sales!$D$5:$ABF$18,MATCH(UsagePerHour!$B47,Sales!$C$5:$C$18,0),MATCH(UsagePerHour!MY$4,Sales!$D$3:$ABF$3,0))/MY$2*INDEX(Usage!$D$5:$ABF$11,MATCH(UsagePerHour!$B$36,Usage!$C$5:$C$11,0),MATCH(UsagePerHour!MY$4,Usage!$D$3:$ABF$3,0)),"")</f>
        <v>1.6038708192790052</v>
      </c>
      <c r="MZ47" s="6">
        <f>IFERROR(INDEX(Sales!$D$5:$ABF$18,MATCH(UsagePerHour!$B47,Sales!$C$5:$C$18,0),MATCH(UsagePerHour!MZ$4,Sales!$D$3:$ABF$3,0))/MZ$2*INDEX(Usage!$D$5:$ABF$11,MATCH(UsagePerHour!$B$36,Usage!$C$5:$C$11,0),MATCH(UsagePerHour!MZ$4,Usage!$D$3:$ABF$3,0)),"")</f>
        <v>9.1148501349313822</v>
      </c>
      <c r="NA47" s="6">
        <f>IFERROR(INDEX(Sales!$D$5:$ABF$18,MATCH(UsagePerHour!$B47,Sales!$C$5:$C$18,0),MATCH(UsagePerHour!NA$4,Sales!$D$3:$ABF$3,0))/NA$2*INDEX(Usage!$D$5:$ABF$11,MATCH(UsagePerHour!$B$36,Usage!$C$5:$C$11,0),MATCH(UsagePerHour!NA$4,Usage!$D$3:$ABF$3,0)),"")</f>
        <v>3.581464471923836</v>
      </c>
      <c r="NB47" s="6">
        <f>IFERROR(INDEX(Sales!$D$5:$ABF$18,MATCH(UsagePerHour!$B47,Sales!$C$5:$C$18,0),MATCH(UsagePerHour!NB$4,Sales!$D$3:$ABF$3,0))/NB$2*INDEX(Usage!$D$5:$ABF$11,MATCH(UsagePerHour!$B$36,Usage!$C$5:$C$11,0),MATCH(UsagePerHour!NB$4,Usage!$D$3:$ABF$3,0)),"")</f>
        <v>6.1356194032316687</v>
      </c>
      <c r="NC47" s="6">
        <f>IFERROR(INDEX(Sales!$D$5:$ABF$18,MATCH(UsagePerHour!$B47,Sales!$C$5:$C$18,0),MATCH(UsagePerHour!NC$4,Sales!$D$3:$ABF$3,0))/NC$2*INDEX(Usage!$D$5:$ABF$11,MATCH(UsagePerHour!$B$36,Usage!$C$5:$C$11,0),MATCH(UsagePerHour!NC$4,Usage!$D$3:$ABF$3,0)),"")</f>
        <v>6.5509140540987678</v>
      </c>
      <c r="ND47" s="6">
        <f>IFERROR(INDEX(Sales!$D$5:$ABF$18,MATCH(UsagePerHour!$B47,Sales!$C$5:$C$18,0),MATCH(UsagePerHour!ND$4,Sales!$D$3:$ABF$3,0))/ND$2*INDEX(Usage!$D$5:$ABF$11,MATCH(UsagePerHour!$B$36,Usage!$C$5:$C$11,0),MATCH(UsagePerHour!ND$4,Usage!$D$3:$ABF$3,0)),"")</f>
        <v>4.6539531045370559</v>
      </c>
      <c r="NE47" s="6">
        <f>IFERROR(INDEX(Sales!$D$5:$ABF$18,MATCH(UsagePerHour!$B47,Sales!$C$5:$C$18,0),MATCH(UsagePerHour!NE$4,Sales!$D$3:$ABF$3,0))/NE$2*INDEX(Usage!$D$5:$ABF$11,MATCH(UsagePerHour!$B$36,Usage!$C$5:$C$11,0),MATCH(UsagePerHour!NE$4,Usage!$D$3:$ABF$3,0)),"")</f>
        <v>0</v>
      </c>
      <c r="NF47" s="6">
        <f>IFERROR(INDEX(Sales!$D$5:$ABF$18,MATCH(UsagePerHour!$B47,Sales!$C$5:$C$18,0),MATCH(UsagePerHour!NF$4,Sales!$D$3:$ABF$3,0))/NF$2*INDEX(Usage!$D$5:$ABF$11,MATCH(UsagePerHour!$B$36,Usage!$C$5:$C$11,0),MATCH(UsagePerHour!NF$4,Usage!$D$3:$ABF$3,0)),"")</f>
        <v>1.3029827901594058</v>
      </c>
      <c r="NG47" s="6">
        <f>IFERROR(INDEX(Sales!$D$5:$ABF$18,MATCH(UsagePerHour!$B47,Sales!$C$5:$C$18,0),MATCH(UsagePerHour!NG$4,Sales!$D$3:$ABF$3,0))/NG$2*INDEX(Usage!$D$5:$ABF$11,MATCH(UsagePerHour!$B$36,Usage!$C$5:$C$11,0),MATCH(UsagePerHour!NG$4,Usage!$D$3:$ABF$3,0)),"")</f>
        <v>2.1657351038959498</v>
      </c>
      <c r="NH47" s="6">
        <f>IFERROR(INDEX(Sales!$D$5:$ABF$18,MATCH(UsagePerHour!$B47,Sales!$C$5:$C$18,0),MATCH(UsagePerHour!NH$4,Sales!$D$3:$ABF$3,0))/NH$2*INDEX(Usage!$D$5:$ABF$11,MATCH(UsagePerHour!$B$36,Usage!$C$5:$C$11,0),MATCH(UsagePerHour!NH$4,Usage!$D$3:$ABF$3,0)),"")</f>
        <v>5.3875688713266685</v>
      </c>
      <c r="NI47" s="6">
        <f>IFERROR(INDEX(Sales!$D$5:$ABF$18,MATCH(UsagePerHour!$B47,Sales!$C$5:$C$18,0),MATCH(UsagePerHour!NI$4,Sales!$D$3:$ABF$3,0))/NI$2*INDEX(Usage!$D$5:$ABF$11,MATCH(UsagePerHour!$B$36,Usage!$C$5:$C$11,0),MATCH(UsagePerHour!NI$4,Usage!$D$3:$ABF$3,0)),"")</f>
        <v>2.3516427377062388</v>
      </c>
      <c r="NJ47" s="6">
        <f>IFERROR(INDEX(Sales!$D$5:$ABF$18,MATCH(UsagePerHour!$B47,Sales!$C$5:$C$18,0),MATCH(UsagePerHour!NJ$4,Sales!$D$3:$ABF$3,0))/NJ$2*INDEX(Usage!$D$5:$ABF$11,MATCH(UsagePerHour!$B$36,Usage!$C$5:$C$11,0),MATCH(UsagePerHour!NJ$4,Usage!$D$3:$ABF$3,0)),"")</f>
        <v>1.9646706538625625</v>
      </c>
      <c r="NK47" s="6">
        <f>IFERROR(INDEX(Sales!$D$5:$ABF$18,MATCH(UsagePerHour!$B47,Sales!$C$5:$C$18,0),MATCH(UsagePerHour!NK$4,Sales!$D$3:$ABF$3,0))/NK$2*INDEX(Usage!$D$5:$ABF$11,MATCH(UsagePerHour!$B$36,Usage!$C$5:$C$11,0),MATCH(UsagePerHour!NK$4,Usage!$D$3:$ABF$3,0)),"")</f>
        <v>1.8639717961030098</v>
      </c>
      <c r="NL47" s="6">
        <f>IFERROR(INDEX(Sales!$D$5:$ABF$18,MATCH(UsagePerHour!$B47,Sales!$C$5:$C$18,0),MATCH(UsagePerHour!NL$4,Sales!$D$3:$ABF$3,0))/NL$2*INDEX(Usage!$D$5:$ABF$11,MATCH(UsagePerHour!$B$36,Usage!$C$5:$C$11,0),MATCH(UsagePerHour!NL$4,Usage!$D$3:$ABF$3,0)),"")</f>
        <v>6.6920615572146884</v>
      </c>
      <c r="NM47" s="6">
        <f>IFERROR(INDEX(Sales!$D$5:$ABF$18,MATCH(UsagePerHour!$B47,Sales!$C$5:$C$18,0),MATCH(UsagePerHour!NM$4,Sales!$D$3:$ABF$3,0))/NM$2*INDEX(Usage!$D$5:$ABF$11,MATCH(UsagePerHour!$B$36,Usage!$C$5:$C$11,0),MATCH(UsagePerHour!NM$4,Usage!$D$3:$ABF$3,0)),"")</f>
        <v>5.5681979876003664</v>
      </c>
      <c r="NN47" s="6">
        <f>IFERROR(INDEX(Sales!$D$5:$ABF$18,MATCH(UsagePerHour!$B47,Sales!$C$5:$C$18,0),MATCH(UsagePerHour!NN$4,Sales!$D$3:$ABF$3,0))/NN$2*INDEX(Usage!$D$5:$ABF$11,MATCH(UsagePerHour!$B$36,Usage!$C$5:$C$11,0),MATCH(UsagePerHour!NN$4,Usage!$D$3:$ABF$3,0)),"")</f>
        <v>10.488667218803402</v>
      </c>
      <c r="NO47" s="6">
        <f>IFERROR(INDEX(Sales!$D$5:$ABF$18,MATCH(UsagePerHour!$B47,Sales!$C$5:$C$18,0),MATCH(UsagePerHour!NO$4,Sales!$D$3:$ABF$3,0))/NO$2*INDEX(Usage!$D$5:$ABF$11,MATCH(UsagePerHour!$B$36,Usage!$C$5:$C$11,0),MATCH(UsagePerHour!NO$4,Usage!$D$3:$ABF$3,0)),"")</f>
        <v>2.0488323397095938</v>
      </c>
      <c r="NP47" s="6">
        <f>IFERROR(INDEX(Sales!$D$5:$ABF$18,MATCH(UsagePerHour!$B47,Sales!$C$5:$C$18,0),MATCH(UsagePerHour!NP$4,Sales!$D$3:$ABF$3,0))/NP$2*INDEX(Usage!$D$5:$ABF$11,MATCH(UsagePerHour!$B$36,Usage!$C$5:$C$11,0),MATCH(UsagePerHour!NP$4,Usage!$D$3:$ABF$3,0)),"")</f>
        <v>8.5903441442347042</v>
      </c>
      <c r="NQ47" s="6">
        <f>IFERROR(INDEX(Sales!$D$5:$ABF$18,MATCH(UsagePerHour!$B47,Sales!$C$5:$C$18,0),MATCH(UsagePerHour!NQ$4,Sales!$D$3:$ABF$3,0))/NQ$2*INDEX(Usage!$D$5:$ABF$11,MATCH(UsagePerHour!$B$36,Usage!$C$5:$C$11,0),MATCH(UsagePerHour!NQ$4,Usage!$D$3:$ABF$3,0)),"")</f>
        <v>3.6421850283483996</v>
      </c>
      <c r="NR47" s="6">
        <f>IFERROR(INDEX(Sales!$D$5:$ABF$18,MATCH(UsagePerHour!$B47,Sales!$C$5:$C$18,0),MATCH(UsagePerHour!NR$4,Sales!$D$3:$ABF$3,0))/NR$2*INDEX(Usage!$D$5:$ABF$11,MATCH(UsagePerHour!$B$36,Usage!$C$5:$C$11,0),MATCH(UsagePerHour!NR$4,Usage!$D$3:$ABF$3,0)),"")</f>
        <v>7.6690447245505151</v>
      </c>
      <c r="NS47" s="6">
        <f>IFERROR(INDEX(Sales!$D$5:$ABF$18,MATCH(UsagePerHour!$B47,Sales!$C$5:$C$18,0),MATCH(UsagePerHour!NS$4,Sales!$D$3:$ABF$3,0))/NS$2*INDEX(Usage!$D$5:$ABF$11,MATCH(UsagePerHour!$B$36,Usage!$C$5:$C$11,0),MATCH(UsagePerHour!NS$4,Usage!$D$3:$ABF$3,0)),"")</f>
        <v>0.69483030712935501</v>
      </c>
      <c r="NT47" s="6">
        <f>IFERROR(INDEX(Sales!$D$5:$ABF$18,MATCH(UsagePerHour!$B47,Sales!$C$5:$C$18,0),MATCH(UsagePerHour!NT$4,Sales!$D$3:$ABF$3,0))/NT$2*INDEX(Usage!$D$5:$ABF$11,MATCH(UsagePerHour!$B$36,Usage!$C$5:$C$11,0),MATCH(UsagePerHour!NT$4,Usage!$D$3:$ABF$3,0)),"")</f>
        <v>2.0903591162031607</v>
      </c>
      <c r="NU47" s="6">
        <f>IFERROR(INDEX(Sales!$D$5:$ABF$18,MATCH(UsagePerHour!$B47,Sales!$C$5:$C$18,0),MATCH(UsagePerHour!NU$4,Sales!$D$3:$ABF$3,0))/NU$2*INDEX(Usage!$D$5:$ABF$11,MATCH(UsagePerHour!$B$36,Usage!$C$5:$C$11,0),MATCH(UsagePerHour!NU$4,Usage!$D$3:$ABF$3,0)),"")</f>
        <v>12.18792444216173</v>
      </c>
      <c r="NV47" s="6">
        <f>IFERROR(INDEX(Sales!$D$5:$ABF$18,MATCH(UsagePerHour!$B47,Sales!$C$5:$C$18,0),MATCH(UsagePerHour!NV$4,Sales!$D$3:$ABF$3,0))/NV$2*INDEX(Usage!$D$5:$ABF$11,MATCH(UsagePerHour!$B$36,Usage!$C$5:$C$11,0),MATCH(UsagePerHour!NV$4,Usage!$D$3:$ABF$3,0)),"")</f>
        <v>1.4148087145317061</v>
      </c>
      <c r="NW47" s="6">
        <f>IFERROR(INDEX(Sales!$D$5:$ABF$18,MATCH(UsagePerHour!$B47,Sales!$C$5:$C$18,0),MATCH(UsagePerHour!NW$4,Sales!$D$3:$ABF$3,0))/NW$2*INDEX(Usage!$D$5:$ABF$11,MATCH(UsagePerHour!$B$36,Usage!$C$5:$C$11,0),MATCH(UsagePerHour!NW$4,Usage!$D$3:$ABF$3,0)),"")</f>
        <v>5.6518331815389828</v>
      </c>
      <c r="NX47" s="6">
        <f>IFERROR(INDEX(Sales!$D$5:$ABF$18,MATCH(UsagePerHour!$B47,Sales!$C$5:$C$18,0),MATCH(UsagePerHour!NX$4,Sales!$D$3:$ABF$3,0))/NX$2*INDEX(Usage!$D$5:$ABF$11,MATCH(UsagePerHour!$B$36,Usage!$C$5:$C$11,0),MATCH(UsagePerHour!NX$4,Usage!$D$3:$ABF$3,0)),"")</f>
        <v>3.961612461505573</v>
      </c>
      <c r="NY47" s="6">
        <f>IFERROR(INDEX(Sales!$D$5:$ABF$18,MATCH(UsagePerHour!$B47,Sales!$C$5:$C$18,0),MATCH(UsagePerHour!NY$4,Sales!$D$3:$ABF$3,0))/NY$2*INDEX(Usage!$D$5:$ABF$11,MATCH(UsagePerHour!$B$36,Usage!$C$5:$C$11,0),MATCH(UsagePerHour!NY$4,Usage!$D$3:$ABF$3,0)),"")</f>
        <v>11.472194857649495</v>
      </c>
      <c r="NZ47" s="6">
        <f>IFERROR(INDEX(Sales!$D$5:$ABF$18,MATCH(UsagePerHour!$B47,Sales!$C$5:$C$18,0),MATCH(UsagePerHour!NZ$4,Sales!$D$3:$ABF$3,0))/NZ$2*INDEX(Usage!$D$5:$ABF$11,MATCH(UsagePerHour!$B$36,Usage!$C$5:$C$11,0),MATCH(UsagePerHour!NZ$4,Usage!$D$3:$ABF$3,0)),"")</f>
        <v>3.248916229355705</v>
      </c>
      <c r="OA47" s="6">
        <f>IFERROR(INDEX(Sales!$D$5:$ABF$18,MATCH(UsagePerHour!$B47,Sales!$C$5:$C$18,0),MATCH(UsagePerHour!OA$4,Sales!$D$3:$ABF$3,0))/OA$2*INDEX(Usage!$D$5:$ABF$11,MATCH(UsagePerHour!$B$36,Usage!$C$5:$C$11,0),MATCH(UsagePerHour!OA$4,Usage!$D$3:$ABF$3,0)),"")</f>
        <v>0</v>
      </c>
      <c r="OB47" s="6">
        <f>IFERROR(INDEX(Sales!$D$5:$ABF$18,MATCH(UsagePerHour!$B47,Sales!$C$5:$C$18,0),MATCH(UsagePerHour!OB$4,Sales!$D$3:$ABF$3,0))/OB$2*INDEX(Usage!$D$5:$ABF$11,MATCH(UsagePerHour!$B$36,Usage!$C$5:$C$11,0),MATCH(UsagePerHour!OB$4,Usage!$D$3:$ABF$3,0)),"")</f>
        <v>2.9492244779001244</v>
      </c>
      <c r="OC47" s="6">
        <f>IFERROR(INDEX(Sales!$D$5:$ABF$18,MATCH(UsagePerHour!$B47,Sales!$C$5:$C$18,0),MATCH(UsagePerHour!OC$4,Sales!$D$3:$ABF$3,0))/OC$2*INDEX(Usage!$D$5:$ABF$11,MATCH(UsagePerHour!$B$36,Usage!$C$5:$C$11,0),MATCH(UsagePerHour!OC$4,Usage!$D$3:$ABF$3,0)),"")</f>
        <v>3.5564060791080583</v>
      </c>
      <c r="OD47" s="6">
        <f>IFERROR(INDEX(Sales!$D$5:$ABF$18,MATCH(UsagePerHour!$B47,Sales!$C$5:$C$18,0),MATCH(UsagePerHour!OD$4,Sales!$D$3:$ABF$3,0))/OD$2*INDEX(Usage!$D$5:$ABF$11,MATCH(UsagePerHour!$B$36,Usage!$C$5:$C$11,0),MATCH(UsagePerHour!OD$4,Usage!$D$3:$ABF$3,0)),"")</f>
        <v>2.9186150564183793</v>
      </c>
      <c r="OE47" s="6">
        <f>IFERROR(INDEX(Sales!$D$5:$ABF$18,MATCH(UsagePerHour!$B47,Sales!$C$5:$C$18,0),MATCH(UsagePerHour!OE$4,Sales!$D$3:$ABF$3,0))/OE$2*INDEX(Usage!$D$5:$ABF$11,MATCH(UsagePerHour!$B$36,Usage!$C$5:$C$11,0),MATCH(UsagePerHour!OE$4,Usage!$D$3:$ABF$3,0)),"")</f>
        <v>3.9685791297651134</v>
      </c>
      <c r="OF47" s="6">
        <f>IFERROR(INDEX(Sales!$D$5:$ABF$18,MATCH(UsagePerHour!$B47,Sales!$C$5:$C$18,0),MATCH(UsagePerHour!OF$4,Sales!$D$3:$ABF$3,0))/OF$2*INDEX(Usage!$D$5:$ABF$11,MATCH(UsagePerHour!$B$36,Usage!$C$5:$C$11,0),MATCH(UsagePerHour!OF$4,Usage!$D$3:$ABF$3,0)),"")</f>
        <v>1.392679445442552</v>
      </c>
      <c r="OG47" s="6">
        <f>IFERROR(INDEX(Sales!$D$5:$ABF$18,MATCH(UsagePerHour!$B47,Sales!$C$5:$C$18,0),MATCH(UsagePerHour!OG$4,Sales!$D$3:$ABF$3,0))/OG$2*INDEX(Usage!$D$5:$ABF$11,MATCH(UsagePerHour!$B$36,Usage!$C$5:$C$11,0),MATCH(UsagePerHour!OG$4,Usage!$D$3:$ABF$3,0)),"")</f>
        <v>4.4421976650922375</v>
      </c>
      <c r="OH47" s="6">
        <f>IFERROR(INDEX(Sales!$D$5:$ABF$18,MATCH(UsagePerHour!$B47,Sales!$C$5:$C$18,0),MATCH(UsagePerHour!OH$4,Sales!$D$3:$ABF$3,0))/OH$2*INDEX(Usage!$D$5:$ABF$11,MATCH(UsagePerHour!$B$36,Usage!$C$5:$C$11,0),MATCH(UsagePerHour!OH$4,Usage!$D$3:$ABF$3,0)),"")</f>
        <v>0</v>
      </c>
      <c r="OI47" s="6">
        <f>IFERROR(INDEX(Sales!$D$5:$ABF$18,MATCH(UsagePerHour!$B47,Sales!$C$5:$C$18,0),MATCH(UsagePerHour!OI$4,Sales!$D$3:$ABF$3,0))/OI$2*INDEX(Usage!$D$5:$ABF$11,MATCH(UsagePerHour!$B$36,Usage!$C$5:$C$11,0),MATCH(UsagePerHour!OI$4,Usage!$D$3:$ABF$3,0)),"")</f>
        <v>1.1474611656278704</v>
      </c>
      <c r="OJ47" s="6">
        <f>IFERROR(INDEX(Sales!$D$5:$ABF$18,MATCH(UsagePerHour!$B47,Sales!$C$5:$C$18,0),MATCH(UsagePerHour!OJ$4,Sales!$D$3:$ABF$3,0))/OJ$2*INDEX(Usage!$D$5:$ABF$11,MATCH(UsagePerHour!$B$36,Usage!$C$5:$C$11,0),MATCH(UsagePerHour!OJ$4,Usage!$D$3:$ABF$3,0)),"")</f>
        <v>7.5162860022906459</v>
      </c>
      <c r="OK47" s="6">
        <f>IFERROR(INDEX(Sales!$D$5:$ABF$18,MATCH(UsagePerHour!$B47,Sales!$C$5:$C$18,0),MATCH(UsagePerHour!OK$4,Sales!$D$3:$ABF$3,0))/OK$2*INDEX(Usage!$D$5:$ABF$11,MATCH(UsagePerHour!$B$36,Usage!$C$5:$C$11,0),MATCH(UsagePerHour!OK$4,Usage!$D$3:$ABF$3,0)),"")</f>
        <v>4.0807496289684959</v>
      </c>
      <c r="OL47" s="6">
        <f>IFERROR(INDEX(Sales!$D$5:$ABF$18,MATCH(UsagePerHour!$B47,Sales!$C$5:$C$18,0),MATCH(UsagePerHour!OL$4,Sales!$D$3:$ABF$3,0))/OL$2*INDEX(Usage!$D$5:$ABF$11,MATCH(UsagePerHour!$B$36,Usage!$C$5:$C$11,0),MATCH(UsagePerHour!OL$4,Usage!$D$3:$ABF$3,0)),"")</f>
        <v>4.4634750401758536</v>
      </c>
      <c r="OM47" s="6">
        <f>IFERROR(INDEX(Sales!$D$5:$ABF$18,MATCH(UsagePerHour!$B47,Sales!$C$5:$C$18,0),MATCH(UsagePerHour!OM$4,Sales!$D$3:$ABF$3,0))/OM$2*INDEX(Usage!$D$5:$ABF$11,MATCH(UsagePerHour!$B$36,Usage!$C$5:$C$11,0),MATCH(UsagePerHour!OM$4,Usage!$D$3:$ABF$3,0)),"")</f>
        <v>0</v>
      </c>
      <c r="ON47" s="6">
        <f>IFERROR(INDEX(Sales!$D$5:$ABF$18,MATCH(UsagePerHour!$B47,Sales!$C$5:$C$18,0),MATCH(UsagePerHour!ON$4,Sales!$D$3:$ABF$3,0))/ON$2*INDEX(Usage!$D$5:$ABF$11,MATCH(UsagePerHour!$B$36,Usage!$C$5:$C$11,0),MATCH(UsagePerHour!ON$4,Usage!$D$3:$ABF$3,0)),"")</f>
        <v>5.9025309777857125</v>
      </c>
      <c r="OO47" s="6">
        <f>IFERROR(INDEX(Sales!$D$5:$ABF$18,MATCH(UsagePerHour!$B47,Sales!$C$5:$C$18,0),MATCH(UsagePerHour!OO$4,Sales!$D$3:$ABF$3,0))/OO$2*INDEX(Usage!$D$5:$ABF$11,MATCH(UsagePerHour!$B$36,Usage!$C$5:$C$11,0),MATCH(UsagePerHour!OO$4,Usage!$D$3:$ABF$3,0)),"")</f>
        <v>2.1980396682956829</v>
      </c>
      <c r="OP47" s="6">
        <f>IFERROR(INDEX(Sales!$D$5:$ABF$18,MATCH(UsagePerHour!$B47,Sales!$C$5:$C$18,0),MATCH(UsagePerHour!OP$4,Sales!$D$3:$ABF$3,0))/OP$2*INDEX(Usage!$D$5:$ABF$11,MATCH(UsagePerHour!$B$36,Usage!$C$5:$C$11,0),MATCH(UsagePerHour!OP$4,Usage!$D$3:$ABF$3,0)),"")</f>
        <v>0</v>
      </c>
      <c r="OQ47" s="6">
        <f>IFERROR(INDEX(Sales!$D$5:$ABF$18,MATCH(UsagePerHour!$B47,Sales!$C$5:$C$18,0),MATCH(UsagePerHour!OQ$4,Sales!$D$3:$ABF$3,0))/OQ$2*INDEX(Usage!$D$5:$ABF$11,MATCH(UsagePerHour!$B$36,Usage!$C$5:$C$11,0),MATCH(UsagePerHour!OQ$4,Usage!$D$3:$ABF$3,0)),"")</f>
        <v>7.3152085977223233</v>
      </c>
      <c r="OR47" s="6">
        <f>IFERROR(INDEX(Sales!$D$5:$ABF$18,MATCH(UsagePerHour!$B47,Sales!$C$5:$C$18,0),MATCH(UsagePerHour!OR$4,Sales!$D$3:$ABF$3,0))/OR$2*INDEX(Usage!$D$5:$ABF$11,MATCH(UsagePerHour!$B$36,Usage!$C$5:$C$11,0),MATCH(UsagePerHour!OR$4,Usage!$D$3:$ABF$3,0)),"")</f>
        <v>0</v>
      </c>
      <c r="OS47" s="6">
        <f>IFERROR(INDEX(Sales!$D$5:$ABF$18,MATCH(UsagePerHour!$B47,Sales!$C$5:$C$18,0),MATCH(UsagePerHour!OS$4,Sales!$D$3:$ABF$3,0))/OS$2*INDEX(Usage!$D$5:$ABF$11,MATCH(UsagePerHour!$B$36,Usage!$C$5:$C$11,0),MATCH(UsagePerHour!OS$4,Usage!$D$3:$ABF$3,0)),"")</f>
        <v>0.94166003960030331</v>
      </c>
      <c r="OT47" s="6">
        <f>IFERROR(INDEX(Sales!$D$5:$ABF$18,MATCH(UsagePerHour!$B47,Sales!$C$5:$C$18,0),MATCH(UsagePerHour!OT$4,Sales!$D$3:$ABF$3,0))/OT$2*INDEX(Usage!$D$5:$ABF$11,MATCH(UsagePerHour!$B$36,Usage!$C$5:$C$11,0),MATCH(UsagePerHour!OT$4,Usage!$D$3:$ABF$3,0)),"")</f>
        <v>5.5280486843769001</v>
      </c>
      <c r="OU47" s="6">
        <f>IFERROR(INDEX(Sales!$D$5:$ABF$18,MATCH(UsagePerHour!$B47,Sales!$C$5:$C$18,0),MATCH(UsagePerHour!OU$4,Sales!$D$3:$ABF$3,0))/OU$2*INDEX(Usage!$D$5:$ABF$11,MATCH(UsagePerHour!$B$36,Usage!$C$5:$C$11,0),MATCH(UsagePerHour!OU$4,Usage!$D$3:$ABF$3,0)),"")</f>
        <v>2.8605554943759675</v>
      </c>
      <c r="OV47" s="6">
        <f>IFERROR(INDEX(Sales!$D$5:$ABF$18,MATCH(UsagePerHour!$B47,Sales!$C$5:$C$18,0),MATCH(UsagePerHour!OV$4,Sales!$D$3:$ABF$3,0))/OV$2*INDEX(Usage!$D$5:$ABF$11,MATCH(UsagePerHour!$B$36,Usage!$C$5:$C$11,0),MATCH(UsagePerHour!OV$4,Usage!$D$3:$ABF$3,0)),"")</f>
        <v>8.7201402506467396</v>
      </c>
      <c r="OW47" s="6">
        <f>IFERROR(INDEX(Sales!$D$5:$ABF$18,MATCH(UsagePerHour!$B47,Sales!$C$5:$C$18,0),MATCH(UsagePerHour!OW$4,Sales!$D$3:$ABF$3,0))/OW$2*INDEX(Usage!$D$5:$ABF$11,MATCH(UsagePerHour!$B$36,Usage!$C$5:$C$11,0),MATCH(UsagePerHour!OW$4,Usage!$D$3:$ABF$3,0)),"")</f>
        <v>5.542535574846398</v>
      </c>
      <c r="OX47" s="6">
        <f>IFERROR(INDEX(Sales!$D$5:$ABF$18,MATCH(UsagePerHour!$B47,Sales!$C$5:$C$18,0),MATCH(UsagePerHour!OX$4,Sales!$D$3:$ABF$3,0))/OX$2*INDEX(Usage!$D$5:$ABF$11,MATCH(UsagePerHour!$B$36,Usage!$C$5:$C$11,0),MATCH(UsagePerHour!OX$4,Usage!$D$3:$ABF$3,0)),"")</f>
        <v>8.7897210523655289</v>
      </c>
      <c r="OY47" s="6">
        <f>IFERROR(INDEX(Sales!$D$5:$ABF$18,MATCH(UsagePerHour!$B47,Sales!$C$5:$C$18,0),MATCH(UsagePerHour!OY$4,Sales!$D$3:$ABF$3,0))/OY$2*INDEX(Usage!$D$5:$ABF$11,MATCH(UsagePerHour!$B$36,Usage!$C$5:$C$11,0),MATCH(UsagePerHour!OY$4,Usage!$D$3:$ABF$3,0)),"")</f>
        <v>5.6954696843249701</v>
      </c>
      <c r="OZ47" s="6">
        <f>IFERROR(INDEX(Sales!$D$5:$ABF$18,MATCH(UsagePerHour!$B47,Sales!$C$5:$C$18,0),MATCH(UsagePerHour!OZ$4,Sales!$D$3:$ABF$3,0))/OZ$2*INDEX(Usage!$D$5:$ABF$11,MATCH(UsagePerHour!$B$36,Usage!$C$5:$C$11,0),MATCH(UsagePerHour!OZ$4,Usage!$D$3:$ABF$3,0)),"")</f>
        <v>4.1757968200192375</v>
      </c>
      <c r="PA47" s="6">
        <f>IFERROR(INDEX(Sales!$D$5:$ABF$18,MATCH(UsagePerHour!$B47,Sales!$C$5:$C$18,0),MATCH(UsagePerHour!PA$4,Sales!$D$3:$ABF$3,0))/PA$2*INDEX(Usage!$D$5:$ABF$11,MATCH(UsagePerHour!$B$36,Usage!$C$5:$C$11,0),MATCH(UsagePerHour!PA$4,Usage!$D$3:$ABF$3,0)),"")</f>
        <v>0.71305585118138448</v>
      </c>
      <c r="PB47" s="6">
        <f>IFERROR(INDEX(Sales!$D$5:$ABF$18,MATCH(UsagePerHour!$B47,Sales!$C$5:$C$18,0),MATCH(UsagePerHour!PB$4,Sales!$D$3:$ABF$3,0))/PB$2*INDEX(Usage!$D$5:$ABF$11,MATCH(UsagePerHour!$B$36,Usage!$C$5:$C$11,0),MATCH(UsagePerHour!PB$4,Usage!$D$3:$ABF$3,0)),"")</f>
        <v>0.34910689426741809</v>
      </c>
      <c r="PC47" s="6">
        <f>IFERROR(INDEX(Sales!$D$5:$ABF$18,MATCH(UsagePerHour!$B47,Sales!$C$5:$C$18,0),MATCH(UsagePerHour!PC$4,Sales!$D$3:$ABF$3,0))/PC$2*INDEX(Usage!$D$5:$ABF$11,MATCH(UsagePerHour!$B$36,Usage!$C$5:$C$11,0),MATCH(UsagePerHour!PC$4,Usage!$D$3:$ABF$3,0)),"")</f>
        <v>0.87338294973524033</v>
      </c>
      <c r="PD47" s="6">
        <f>IFERROR(INDEX(Sales!$D$5:$ABF$18,MATCH(UsagePerHour!$B47,Sales!$C$5:$C$18,0),MATCH(UsagePerHour!PD$4,Sales!$D$3:$ABF$3,0))/PD$2*INDEX(Usage!$D$5:$ABF$11,MATCH(UsagePerHour!$B$36,Usage!$C$5:$C$11,0),MATCH(UsagePerHour!PD$4,Usage!$D$3:$ABF$3,0)),"")</f>
        <v>0</v>
      </c>
      <c r="PE47" s="6">
        <f>IFERROR(INDEX(Sales!$D$5:$ABF$18,MATCH(UsagePerHour!$B47,Sales!$C$5:$C$18,0),MATCH(UsagePerHour!PE$4,Sales!$D$3:$ABF$3,0))/PE$2*INDEX(Usage!$D$5:$ABF$11,MATCH(UsagePerHour!$B$36,Usage!$C$5:$C$11,0),MATCH(UsagePerHour!PE$4,Usage!$D$3:$ABF$3,0)),"")</f>
        <v>1.9908899642331157</v>
      </c>
      <c r="PF47" s="6">
        <f>IFERROR(INDEX(Sales!$D$5:$ABF$18,MATCH(UsagePerHour!$B47,Sales!$C$5:$C$18,0),MATCH(UsagePerHour!PF$4,Sales!$D$3:$ABF$3,0))/PF$2*INDEX(Usage!$D$5:$ABF$11,MATCH(UsagePerHour!$B$36,Usage!$C$5:$C$11,0),MATCH(UsagePerHour!PF$4,Usage!$D$3:$ABF$3,0)),"")</f>
        <v>1.0127032100891056</v>
      </c>
      <c r="PG47" s="6">
        <f>IFERROR(INDEX(Sales!$D$5:$ABF$18,MATCH(UsagePerHour!$B47,Sales!$C$5:$C$18,0),MATCH(UsagePerHour!PG$4,Sales!$D$3:$ABF$3,0))/PG$2*INDEX(Usage!$D$5:$ABF$11,MATCH(UsagePerHour!$B$36,Usage!$C$5:$C$11,0),MATCH(UsagePerHour!PG$4,Usage!$D$3:$ABF$3,0)),"")</f>
        <v>1.0193675963968043</v>
      </c>
      <c r="PH47" s="6">
        <f>IFERROR(INDEX(Sales!$D$5:$ABF$18,MATCH(UsagePerHour!$B47,Sales!$C$5:$C$18,0),MATCH(UsagePerHour!PH$4,Sales!$D$3:$ABF$3,0))/PH$2*INDEX(Usage!$D$5:$ABF$11,MATCH(UsagePerHour!$B$36,Usage!$C$5:$C$11,0),MATCH(UsagePerHour!PH$4,Usage!$D$3:$ABF$3,0)),"")</f>
        <v>0.65377050987776364</v>
      </c>
      <c r="PI47" s="6">
        <f>IFERROR(INDEX(Sales!$D$5:$ABF$18,MATCH(UsagePerHour!$B47,Sales!$C$5:$C$18,0),MATCH(UsagePerHour!PI$4,Sales!$D$3:$ABF$3,0))/PI$2*INDEX(Usage!$D$5:$ABF$11,MATCH(UsagePerHour!$B$36,Usage!$C$5:$C$11,0),MATCH(UsagePerHour!PI$4,Usage!$D$3:$ABF$3,0)),"")</f>
        <v>0</v>
      </c>
      <c r="PJ47" s="6">
        <f>IFERROR(INDEX(Sales!$D$5:$ABF$18,MATCH(UsagePerHour!$B47,Sales!$C$5:$C$18,0),MATCH(UsagePerHour!PJ$4,Sales!$D$3:$ABF$3,0))/PJ$2*INDEX(Usage!$D$5:$ABF$11,MATCH(UsagePerHour!$B$36,Usage!$C$5:$C$11,0),MATCH(UsagePerHour!PJ$4,Usage!$D$3:$ABF$3,0)),"")</f>
        <v>0</v>
      </c>
      <c r="PK47" s="6">
        <f>IFERROR(INDEX(Sales!$D$5:$ABF$18,MATCH(UsagePerHour!$B47,Sales!$C$5:$C$18,0),MATCH(UsagePerHour!PK$4,Sales!$D$3:$ABF$3,0))/PK$2*INDEX(Usage!$D$5:$ABF$11,MATCH(UsagePerHour!$B$36,Usage!$C$5:$C$11,0),MATCH(UsagePerHour!PK$4,Usage!$D$3:$ABF$3,0)),"")</f>
        <v>0.88575881152165803</v>
      </c>
      <c r="PL47" s="6">
        <f>IFERROR(INDEX(Sales!$D$5:$ABF$18,MATCH(UsagePerHour!$B47,Sales!$C$5:$C$18,0),MATCH(UsagePerHour!PL$4,Sales!$D$3:$ABF$3,0))/PL$2*INDEX(Usage!$D$5:$ABF$11,MATCH(UsagePerHour!$B$36,Usage!$C$5:$C$11,0),MATCH(UsagePerHour!PL$4,Usage!$D$3:$ABF$3,0)),"")</f>
        <v>0.48074736278852287</v>
      </c>
      <c r="PM47" s="6">
        <f>IFERROR(INDEX(Sales!$D$5:$ABF$18,MATCH(UsagePerHour!$B47,Sales!$C$5:$C$18,0),MATCH(UsagePerHour!PM$4,Sales!$D$3:$ABF$3,0))/PM$2*INDEX(Usage!$D$5:$ABF$11,MATCH(UsagePerHour!$B$36,Usage!$C$5:$C$11,0),MATCH(UsagePerHour!PM$4,Usage!$D$3:$ABF$3,0)),"")</f>
        <v>9.9803164712634249</v>
      </c>
      <c r="PN47" s="6">
        <f>IFERROR(INDEX(Sales!$D$5:$ABF$18,MATCH(UsagePerHour!$B47,Sales!$C$5:$C$18,0),MATCH(UsagePerHour!PN$4,Sales!$D$3:$ABF$3,0))/PN$2*INDEX(Usage!$D$5:$ABF$11,MATCH(UsagePerHour!$B$36,Usage!$C$5:$C$11,0),MATCH(UsagePerHour!PN$4,Usage!$D$3:$ABF$3,0)),"")</f>
        <v>0</v>
      </c>
      <c r="PO47" s="6">
        <f>IFERROR(INDEX(Sales!$D$5:$ABF$18,MATCH(UsagePerHour!$B47,Sales!$C$5:$C$18,0),MATCH(UsagePerHour!PO$4,Sales!$D$3:$ABF$3,0))/PO$2*INDEX(Usage!$D$5:$ABF$11,MATCH(UsagePerHour!$B$36,Usage!$C$5:$C$11,0),MATCH(UsagePerHour!PO$4,Usage!$D$3:$ABF$3,0)),"")</f>
        <v>0</v>
      </c>
      <c r="PP47" s="6">
        <f>IFERROR(INDEX(Sales!$D$5:$ABF$18,MATCH(UsagePerHour!$B47,Sales!$C$5:$C$18,0),MATCH(UsagePerHour!PP$4,Sales!$D$3:$ABF$3,0))/PP$2*INDEX(Usage!$D$5:$ABF$11,MATCH(UsagePerHour!$B$36,Usage!$C$5:$C$11,0),MATCH(UsagePerHour!PP$4,Usage!$D$3:$ABF$3,0)),"")</f>
        <v>0</v>
      </c>
      <c r="PQ47" s="6">
        <f>IFERROR(INDEX(Sales!$D$5:$ABF$18,MATCH(UsagePerHour!$B47,Sales!$C$5:$C$18,0),MATCH(UsagePerHour!PQ$4,Sales!$D$3:$ABF$3,0))/PQ$2*INDEX(Usage!$D$5:$ABF$11,MATCH(UsagePerHour!$B$36,Usage!$C$5:$C$11,0),MATCH(UsagePerHour!PQ$4,Usage!$D$3:$ABF$3,0)),"")</f>
        <v>0</v>
      </c>
      <c r="PR47" s="6">
        <f>IFERROR(INDEX(Sales!$D$5:$ABF$18,MATCH(UsagePerHour!$B47,Sales!$C$5:$C$18,0),MATCH(UsagePerHour!PR$4,Sales!$D$3:$ABF$3,0))/PR$2*INDEX(Usage!$D$5:$ABF$11,MATCH(UsagePerHour!$B$36,Usage!$C$5:$C$11,0),MATCH(UsagePerHour!PR$4,Usage!$D$3:$ABF$3,0)),"")</f>
        <v>0.37206553602860387</v>
      </c>
      <c r="PS47" s="6">
        <f>IFERROR(INDEX(Sales!$D$5:$ABF$18,MATCH(UsagePerHour!$B47,Sales!$C$5:$C$18,0),MATCH(UsagePerHour!PS$4,Sales!$D$3:$ABF$3,0))/PS$2*INDEX(Usage!$D$5:$ABF$11,MATCH(UsagePerHour!$B$36,Usage!$C$5:$C$11,0),MATCH(UsagePerHour!PS$4,Usage!$D$3:$ABF$3,0)),"")</f>
        <v>1.4034344420118767</v>
      </c>
      <c r="PT47" s="6">
        <f>IFERROR(INDEX(Sales!$D$5:$ABF$18,MATCH(UsagePerHour!$B47,Sales!$C$5:$C$18,0),MATCH(UsagePerHour!PT$4,Sales!$D$3:$ABF$3,0))/PT$2*INDEX(Usage!$D$5:$ABF$11,MATCH(UsagePerHour!$B$36,Usage!$C$5:$C$11,0),MATCH(UsagePerHour!PT$4,Usage!$D$3:$ABF$3,0)),"")</f>
        <v>7.0656370560491366</v>
      </c>
      <c r="PU47" s="6">
        <f>IFERROR(INDEX(Sales!$D$5:$ABF$18,MATCH(UsagePerHour!$B47,Sales!$C$5:$C$18,0),MATCH(UsagePerHour!PU$4,Sales!$D$3:$ABF$3,0))/PU$2*INDEX(Usage!$D$5:$ABF$11,MATCH(UsagePerHour!$B$36,Usage!$C$5:$C$11,0),MATCH(UsagePerHour!PU$4,Usage!$D$3:$ABF$3,0)),"")</f>
        <v>3.1096104802706761</v>
      </c>
      <c r="PV47" s="6">
        <f>IFERROR(INDEX(Sales!$D$5:$ABF$18,MATCH(UsagePerHour!$B47,Sales!$C$5:$C$18,0),MATCH(UsagePerHour!PV$4,Sales!$D$3:$ABF$3,0))/PV$2*INDEX(Usage!$D$5:$ABF$11,MATCH(UsagePerHour!$B$36,Usage!$C$5:$C$11,0),MATCH(UsagePerHour!PV$4,Usage!$D$3:$ABF$3,0)),"")</f>
        <v>0.24115932260030015</v>
      </c>
      <c r="PW47" s="6">
        <f>IFERROR(INDEX(Sales!$D$5:$ABF$18,MATCH(UsagePerHour!$B47,Sales!$C$5:$C$18,0),MATCH(UsagePerHour!PW$4,Sales!$D$3:$ABF$3,0))/PW$2*INDEX(Usage!$D$5:$ABF$11,MATCH(UsagePerHour!$B$36,Usage!$C$5:$C$11,0),MATCH(UsagePerHour!PW$4,Usage!$D$3:$ABF$3,0)),"")</f>
        <v>0.40827189745906328</v>
      </c>
      <c r="PX47" s="6">
        <f>IFERROR(INDEX(Sales!$D$5:$ABF$18,MATCH(UsagePerHour!$B47,Sales!$C$5:$C$18,0),MATCH(UsagePerHour!PX$4,Sales!$D$3:$ABF$3,0))/PX$2*INDEX(Usage!$D$5:$ABF$11,MATCH(UsagePerHour!$B$36,Usage!$C$5:$C$11,0),MATCH(UsagePerHour!PX$4,Usage!$D$3:$ABF$3,0)),"")</f>
        <v>8.6121670448399371E-2</v>
      </c>
      <c r="PY47" s="6">
        <f>IFERROR(INDEX(Sales!$D$5:$ABF$18,MATCH(UsagePerHour!$B47,Sales!$C$5:$C$18,0),MATCH(UsagePerHour!PY$4,Sales!$D$3:$ABF$3,0))/PY$2*INDEX(Usage!$D$5:$ABF$11,MATCH(UsagePerHour!$B$36,Usage!$C$5:$C$11,0),MATCH(UsagePerHour!PY$4,Usage!$D$3:$ABF$3,0)),"")</f>
        <v>2.0951758160461393</v>
      </c>
      <c r="PZ47" s="6">
        <f>IFERROR(INDEX(Sales!$D$5:$ABF$18,MATCH(UsagePerHour!$B47,Sales!$C$5:$C$18,0),MATCH(UsagePerHour!PZ$4,Sales!$D$3:$ABF$3,0))/PZ$2*INDEX(Usage!$D$5:$ABF$11,MATCH(UsagePerHour!$B$36,Usage!$C$5:$C$11,0),MATCH(UsagePerHour!PZ$4,Usage!$D$3:$ABF$3,0)),"")</f>
        <v>1.255776087146488</v>
      </c>
      <c r="QA47" s="6">
        <f>IFERROR(INDEX(Sales!$D$5:$ABF$18,MATCH(UsagePerHour!$B47,Sales!$C$5:$C$18,0),MATCH(UsagePerHour!QA$4,Sales!$D$3:$ABF$3,0))/QA$2*INDEX(Usage!$D$5:$ABF$11,MATCH(UsagePerHour!$B$36,Usage!$C$5:$C$11,0),MATCH(UsagePerHour!QA$4,Usage!$D$3:$ABF$3,0)),"")</f>
        <v>6.3030840799894055</v>
      </c>
      <c r="QB47" s="6">
        <f>IFERROR(INDEX(Sales!$D$5:$ABF$18,MATCH(UsagePerHour!$B47,Sales!$C$5:$C$18,0),MATCH(UsagePerHour!QB$4,Sales!$D$3:$ABF$3,0))/QB$2*INDEX(Usage!$D$5:$ABF$11,MATCH(UsagePerHour!$B$36,Usage!$C$5:$C$11,0),MATCH(UsagePerHour!QB$4,Usage!$D$3:$ABF$3,0)),"")</f>
        <v>0</v>
      </c>
      <c r="QC47" s="6">
        <f>IFERROR(INDEX(Sales!$D$5:$ABF$18,MATCH(UsagePerHour!$B47,Sales!$C$5:$C$18,0),MATCH(UsagePerHour!QC$4,Sales!$D$3:$ABF$3,0))/QC$2*INDEX(Usage!$D$5:$ABF$11,MATCH(UsagePerHour!$B$36,Usage!$C$5:$C$11,0),MATCH(UsagePerHour!QC$4,Usage!$D$3:$ABF$3,0)),"")</f>
        <v>0</v>
      </c>
      <c r="QD47" s="6">
        <f>IFERROR(INDEX(Sales!$D$5:$ABF$18,MATCH(UsagePerHour!$B47,Sales!$C$5:$C$18,0),MATCH(UsagePerHour!QD$4,Sales!$D$3:$ABF$3,0))/QD$2*INDEX(Usage!$D$5:$ABF$11,MATCH(UsagePerHour!$B$36,Usage!$C$5:$C$11,0),MATCH(UsagePerHour!QD$4,Usage!$D$3:$ABF$3,0)),"")</f>
        <v>5.8926168985546461</v>
      </c>
      <c r="QE47" s="6">
        <f>IFERROR(INDEX(Sales!$D$5:$ABF$18,MATCH(UsagePerHour!$B47,Sales!$C$5:$C$18,0),MATCH(UsagePerHour!QE$4,Sales!$D$3:$ABF$3,0))/QE$2*INDEX(Usage!$D$5:$ABF$11,MATCH(UsagePerHour!$B$36,Usage!$C$5:$C$11,0),MATCH(UsagePerHour!QE$4,Usage!$D$3:$ABF$3,0)),"")</f>
        <v>1.544856962564471</v>
      </c>
      <c r="QF47" s="6">
        <f>IFERROR(INDEX(Sales!$D$5:$ABF$18,MATCH(UsagePerHour!$B47,Sales!$C$5:$C$18,0),MATCH(UsagePerHour!QF$4,Sales!$D$3:$ABF$3,0))/QF$2*INDEX(Usage!$D$5:$ABF$11,MATCH(UsagePerHour!$B$36,Usage!$C$5:$C$11,0),MATCH(UsagePerHour!QF$4,Usage!$D$3:$ABF$3,0)),"")</f>
        <v>6.3185973907963913</v>
      </c>
      <c r="QG47" s="6">
        <f>IFERROR(INDEX(Sales!$D$5:$ABF$18,MATCH(UsagePerHour!$B47,Sales!$C$5:$C$18,0),MATCH(UsagePerHour!QG$4,Sales!$D$3:$ABF$3,0))/QG$2*INDEX(Usage!$D$5:$ABF$11,MATCH(UsagePerHour!$B$36,Usage!$C$5:$C$11,0),MATCH(UsagePerHour!QG$4,Usage!$D$3:$ABF$3,0)),"")</f>
        <v>15.756582806084079</v>
      </c>
      <c r="QH47" s="6">
        <f>IFERROR(INDEX(Sales!$D$5:$ABF$18,MATCH(UsagePerHour!$B47,Sales!$C$5:$C$18,0),MATCH(UsagePerHour!QH$4,Sales!$D$3:$ABF$3,0))/QH$2*INDEX(Usage!$D$5:$ABF$11,MATCH(UsagePerHour!$B$36,Usage!$C$5:$C$11,0),MATCH(UsagePerHour!QH$4,Usage!$D$3:$ABF$3,0)),"")</f>
        <v>23.291674647808723</v>
      </c>
      <c r="QI47" s="6">
        <f>IFERROR(INDEX(Sales!$D$5:$ABF$18,MATCH(UsagePerHour!$B47,Sales!$C$5:$C$18,0),MATCH(UsagePerHour!QI$4,Sales!$D$3:$ABF$3,0))/QI$2*INDEX(Usage!$D$5:$ABF$11,MATCH(UsagePerHour!$B$36,Usage!$C$5:$C$11,0),MATCH(UsagePerHour!QI$4,Usage!$D$3:$ABF$3,0)),"")</f>
        <v>2.2402522510707734</v>
      </c>
      <c r="QJ47" s="6">
        <f>IFERROR(INDEX(Sales!$D$5:$ABF$18,MATCH(UsagePerHour!$B47,Sales!$C$5:$C$18,0),MATCH(UsagePerHour!QJ$4,Sales!$D$3:$ABF$3,0))/QJ$2*INDEX(Usage!$D$5:$ABF$11,MATCH(UsagePerHour!$B$36,Usage!$C$5:$C$11,0),MATCH(UsagePerHour!QJ$4,Usage!$D$3:$ABF$3,0)),"")</f>
        <v>0.13564381109508411</v>
      </c>
      <c r="QK47" s="6">
        <f>IFERROR(INDEX(Sales!$D$5:$ABF$18,MATCH(UsagePerHour!$B47,Sales!$C$5:$C$18,0),MATCH(UsagePerHour!QK$4,Sales!$D$3:$ABF$3,0))/QK$2*INDEX(Usage!$D$5:$ABF$11,MATCH(UsagePerHour!$B$36,Usage!$C$5:$C$11,0),MATCH(UsagePerHour!QK$4,Usage!$D$3:$ABF$3,0)),"")</f>
        <v>13.126379690766452</v>
      </c>
      <c r="QL47" s="6">
        <f>IFERROR(INDEX(Sales!$D$5:$ABF$18,MATCH(UsagePerHour!$B47,Sales!$C$5:$C$18,0),MATCH(UsagePerHour!QL$4,Sales!$D$3:$ABF$3,0))/QL$2*INDEX(Usage!$D$5:$ABF$11,MATCH(UsagePerHour!$B$36,Usage!$C$5:$C$11,0),MATCH(UsagePerHour!QL$4,Usage!$D$3:$ABF$3,0)),"")</f>
        <v>1.8877679026206593</v>
      </c>
      <c r="QM47" s="6">
        <f>IFERROR(INDEX(Sales!$D$5:$ABF$18,MATCH(UsagePerHour!$B47,Sales!$C$5:$C$18,0),MATCH(UsagePerHour!QM$4,Sales!$D$3:$ABF$3,0))/QM$2*INDEX(Usage!$D$5:$ABF$11,MATCH(UsagePerHour!$B$36,Usage!$C$5:$C$11,0),MATCH(UsagePerHour!QM$4,Usage!$D$3:$ABF$3,0)),"")</f>
        <v>3.4992827901382815</v>
      </c>
      <c r="QN47" s="6">
        <f>IFERROR(INDEX(Sales!$D$5:$ABF$18,MATCH(UsagePerHour!$B47,Sales!$C$5:$C$18,0),MATCH(UsagePerHour!QN$4,Sales!$D$3:$ABF$3,0))/QN$2*INDEX(Usage!$D$5:$ABF$11,MATCH(UsagePerHour!$B$36,Usage!$C$5:$C$11,0),MATCH(UsagePerHour!QN$4,Usage!$D$3:$ABF$3,0)),"")</f>
        <v>5.5742477539246122</v>
      </c>
      <c r="QO47" s="6">
        <f>IFERROR(INDEX(Sales!$D$5:$ABF$18,MATCH(UsagePerHour!$B47,Sales!$C$5:$C$18,0),MATCH(UsagePerHour!QO$4,Sales!$D$3:$ABF$3,0))/QO$2*INDEX(Usage!$D$5:$ABF$11,MATCH(UsagePerHour!$B$36,Usage!$C$5:$C$11,0),MATCH(UsagePerHour!QO$4,Usage!$D$3:$ABF$3,0)),"")</f>
        <v>1.5684216515691809</v>
      </c>
      <c r="QP47" s="6">
        <f>IFERROR(INDEX(Sales!$D$5:$ABF$18,MATCH(UsagePerHour!$B47,Sales!$C$5:$C$18,0),MATCH(UsagePerHour!QP$4,Sales!$D$3:$ABF$3,0))/QP$2*INDEX(Usage!$D$5:$ABF$11,MATCH(UsagePerHour!$B$36,Usage!$C$5:$C$11,0),MATCH(UsagePerHour!QP$4,Usage!$D$3:$ABF$3,0)),"")</f>
        <v>6.0910974962001267</v>
      </c>
      <c r="QQ47" s="6">
        <f>IFERROR(INDEX(Sales!$D$5:$ABF$18,MATCH(UsagePerHour!$B47,Sales!$C$5:$C$18,0),MATCH(UsagePerHour!QQ$4,Sales!$D$3:$ABF$3,0))/QQ$2*INDEX(Usage!$D$5:$ABF$11,MATCH(UsagePerHour!$B$36,Usage!$C$5:$C$11,0),MATCH(UsagePerHour!QQ$4,Usage!$D$3:$ABF$3,0)),"")</f>
        <v>2.2058768977701129</v>
      </c>
      <c r="QR47" s="6">
        <f>IFERROR(INDEX(Sales!$D$5:$ABF$18,MATCH(UsagePerHour!$B47,Sales!$C$5:$C$18,0),MATCH(UsagePerHour!QR$4,Sales!$D$3:$ABF$3,0))/QR$2*INDEX(Usage!$D$5:$ABF$11,MATCH(UsagePerHour!$B$36,Usage!$C$5:$C$11,0),MATCH(UsagePerHour!QR$4,Usage!$D$3:$ABF$3,0)),"")</f>
        <v>0</v>
      </c>
      <c r="QS47" s="6">
        <f>IFERROR(INDEX(Sales!$D$5:$ABF$18,MATCH(UsagePerHour!$B47,Sales!$C$5:$C$18,0),MATCH(UsagePerHour!QS$4,Sales!$D$3:$ABF$3,0))/QS$2*INDEX(Usage!$D$5:$ABF$11,MATCH(UsagePerHour!$B$36,Usage!$C$5:$C$11,0),MATCH(UsagePerHour!QS$4,Usage!$D$3:$ABF$3,0)),"")</f>
        <v>0.30287120383080202</v>
      </c>
      <c r="QT47" s="6">
        <f>IFERROR(INDEX(Sales!$D$5:$ABF$18,MATCH(UsagePerHour!$B47,Sales!$C$5:$C$18,0),MATCH(UsagePerHour!QT$4,Sales!$D$3:$ABF$3,0))/QT$2*INDEX(Usage!$D$5:$ABF$11,MATCH(UsagePerHour!$B$36,Usage!$C$5:$C$11,0),MATCH(UsagePerHour!QT$4,Usage!$D$3:$ABF$3,0)),"")</f>
        <v>1.1601157415836783</v>
      </c>
      <c r="QU47" s="6">
        <f>IFERROR(INDEX(Sales!$D$5:$ABF$18,MATCH(UsagePerHour!$B47,Sales!$C$5:$C$18,0),MATCH(UsagePerHour!QU$4,Sales!$D$3:$ABF$3,0))/QU$2*INDEX(Usage!$D$5:$ABF$11,MATCH(UsagePerHour!$B$36,Usage!$C$5:$C$11,0),MATCH(UsagePerHour!QU$4,Usage!$D$3:$ABF$3,0)),"")</f>
        <v>2.0647083160226738</v>
      </c>
      <c r="QV47" s="6">
        <f>IFERROR(INDEX(Sales!$D$5:$ABF$18,MATCH(UsagePerHour!$B47,Sales!$C$5:$C$18,0),MATCH(UsagePerHour!QV$4,Sales!$D$3:$ABF$3,0))/QV$2*INDEX(Usage!$D$5:$ABF$11,MATCH(UsagePerHour!$B$36,Usage!$C$5:$C$11,0),MATCH(UsagePerHour!QV$4,Usage!$D$3:$ABF$3,0)),"")</f>
        <v>1.7926489431171395</v>
      </c>
      <c r="QW47" s="6">
        <f>IFERROR(INDEX(Sales!$D$5:$ABF$18,MATCH(UsagePerHour!$B47,Sales!$C$5:$C$18,0),MATCH(UsagePerHour!QW$4,Sales!$D$3:$ABF$3,0))/QW$2*INDEX(Usage!$D$5:$ABF$11,MATCH(UsagePerHour!$B$36,Usage!$C$5:$C$11,0),MATCH(UsagePerHour!QW$4,Usage!$D$3:$ABF$3,0)),"")</f>
        <v>3.2207860908795487</v>
      </c>
      <c r="QX47" s="6">
        <f>IFERROR(INDEX(Sales!$D$5:$ABF$18,MATCH(UsagePerHour!$B47,Sales!$C$5:$C$18,0),MATCH(UsagePerHour!QX$4,Sales!$D$3:$ABF$3,0))/QX$2*INDEX(Usage!$D$5:$ABF$11,MATCH(UsagePerHour!$B$36,Usage!$C$5:$C$11,0),MATCH(UsagePerHour!QX$4,Usage!$D$3:$ABF$3,0)),"")</f>
        <v>3.0638939288206561</v>
      </c>
      <c r="QY47" s="6">
        <f>IFERROR(INDEX(Sales!$D$5:$ABF$18,MATCH(UsagePerHour!$B47,Sales!$C$5:$C$18,0),MATCH(UsagePerHour!QY$4,Sales!$D$3:$ABF$3,0))/QY$2*INDEX(Usage!$D$5:$ABF$11,MATCH(UsagePerHour!$B$36,Usage!$C$5:$C$11,0),MATCH(UsagePerHour!QY$4,Usage!$D$3:$ABF$3,0)),"")</f>
        <v>15.944542758460768</v>
      </c>
      <c r="QZ47" s="6">
        <f>IFERROR(INDEX(Sales!$D$5:$ABF$18,MATCH(UsagePerHour!$B47,Sales!$C$5:$C$18,0),MATCH(UsagePerHour!QZ$4,Sales!$D$3:$ABF$3,0))/QZ$2*INDEX(Usage!$D$5:$ABF$11,MATCH(UsagePerHour!$B$36,Usage!$C$5:$C$11,0),MATCH(UsagePerHour!QZ$4,Usage!$D$3:$ABF$3,0)),"")</f>
        <v>2.2657250209208737</v>
      </c>
      <c r="RA47" s="6">
        <f>IFERROR(INDEX(Sales!$D$5:$ABF$18,MATCH(UsagePerHour!$B47,Sales!$C$5:$C$18,0),MATCH(UsagePerHour!RA$4,Sales!$D$3:$ABF$3,0))/RA$2*INDEX(Usage!$D$5:$ABF$11,MATCH(UsagePerHour!$B$36,Usage!$C$5:$C$11,0),MATCH(UsagePerHour!RA$4,Usage!$D$3:$ABF$3,0)),"")</f>
        <v>4.6435152985057231</v>
      </c>
      <c r="RB47" s="6">
        <f>IFERROR(INDEX(Sales!$D$5:$ABF$18,MATCH(UsagePerHour!$B47,Sales!$C$5:$C$18,0),MATCH(UsagePerHour!RB$4,Sales!$D$3:$ABF$3,0))/RB$2*INDEX(Usage!$D$5:$ABF$11,MATCH(UsagePerHour!$B$36,Usage!$C$5:$C$11,0),MATCH(UsagePerHour!RB$4,Usage!$D$3:$ABF$3,0)),"")</f>
        <v>3.4926108847259618</v>
      </c>
      <c r="RC47" s="6">
        <f>IFERROR(INDEX(Sales!$D$5:$ABF$18,MATCH(UsagePerHour!$B47,Sales!$C$5:$C$18,0),MATCH(UsagePerHour!RC$4,Sales!$D$3:$ABF$3,0))/RC$2*INDEX(Usage!$D$5:$ABF$11,MATCH(UsagePerHour!$B$36,Usage!$C$5:$C$11,0),MATCH(UsagePerHour!RC$4,Usage!$D$3:$ABF$3,0)),"")</f>
        <v>5.1866717958767925</v>
      </c>
      <c r="RD47" s="6">
        <f>IFERROR(INDEX(Sales!$D$5:$ABF$18,MATCH(UsagePerHour!$B47,Sales!$C$5:$C$18,0),MATCH(UsagePerHour!RD$4,Sales!$D$3:$ABF$3,0))/RD$2*INDEX(Usage!$D$5:$ABF$11,MATCH(UsagePerHour!$B$36,Usage!$C$5:$C$11,0),MATCH(UsagePerHour!RD$4,Usage!$D$3:$ABF$3,0)),"")</f>
        <v>2.273479503836807</v>
      </c>
      <c r="RE47" s="6">
        <f>IFERROR(INDEX(Sales!$D$5:$ABF$18,MATCH(UsagePerHour!$B47,Sales!$C$5:$C$18,0),MATCH(UsagePerHour!RE$4,Sales!$D$3:$ABF$3,0))/RE$2*INDEX(Usage!$D$5:$ABF$11,MATCH(UsagePerHour!$B$36,Usage!$C$5:$C$11,0),MATCH(UsagePerHour!RE$4,Usage!$D$3:$ABF$3,0)),"")</f>
        <v>0</v>
      </c>
      <c r="RF47" s="6">
        <f>IFERROR(INDEX(Sales!$D$5:$ABF$18,MATCH(UsagePerHour!$B47,Sales!$C$5:$C$18,0),MATCH(UsagePerHour!RF$4,Sales!$D$3:$ABF$3,0))/RF$2*INDEX(Usage!$D$5:$ABF$11,MATCH(UsagePerHour!$B$36,Usage!$C$5:$C$11,0),MATCH(UsagePerHour!RF$4,Usage!$D$3:$ABF$3,0)),"")</f>
        <v>0</v>
      </c>
      <c r="RG47" s="6">
        <f>IFERROR(INDEX(Sales!$D$5:$ABF$18,MATCH(UsagePerHour!$B47,Sales!$C$5:$C$18,0),MATCH(UsagePerHour!RG$4,Sales!$D$3:$ABF$3,0))/RG$2*INDEX(Usage!$D$5:$ABF$11,MATCH(UsagePerHour!$B$36,Usage!$C$5:$C$11,0),MATCH(UsagePerHour!RG$4,Usage!$D$3:$ABF$3,0)),"")</f>
        <v>0.55334396562134347</v>
      </c>
      <c r="RH47" s="6">
        <f>IFERROR(INDEX(Sales!$D$5:$ABF$18,MATCH(UsagePerHour!$B47,Sales!$C$5:$C$18,0),MATCH(UsagePerHour!RH$4,Sales!$D$3:$ABF$3,0))/RH$2*INDEX(Usage!$D$5:$ABF$11,MATCH(UsagePerHour!$B$36,Usage!$C$5:$C$11,0),MATCH(UsagePerHour!RH$4,Usage!$D$3:$ABF$3,0)),"")</f>
        <v>3.427307296510508</v>
      </c>
      <c r="RI47" s="6">
        <f>IFERROR(INDEX(Sales!$D$5:$ABF$18,MATCH(UsagePerHour!$B47,Sales!$C$5:$C$18,0),MATCH(UsagePerHour!RI$4,Sales!$D$3:$ABF$3,0))/RI$2*INDEX(Usage!$D$5:$ABF$11,MATCH(UsagePerHour!$B$36,Usage!$C$5:$C$11,0),MATCH(UsagePerHour!RI$4,Usage!$D$3:$ABF$3,0)),"")</f>
        <v>5.3508971316519354</v>
      </c>
      <c r="RJ47" s="6">
        <f>IFERROR(INDEX(Sales!$D$5:$ABF$18,MATCH(UsagePerHour!$B47,Sales!$C$5:$C$18,0),MATCH(UsagePerHour!RJ$4,Sales!$D$3:$ABF$3,0))/RJ$2*INDEX(Usage!$D$5:$ABF$11,MATCH(UsagePerHour!$B$36,Usage!$C$5:$C$11,0),MATCH(UsagePerHour!RJ$4,Usage!$D$3:$ABF$3,0)),"")</f>
        <v>2.8991840333718577</v>
      </c>
      <c r="RK47" s="6">
        <f>IFERROR(INDEX(Sales!$D$5:$ABF$18,MATCH(UsagePerHour!$B47,Sales!$C$5:$C$18,0),MATCH(UsagePerHour!RK$4,Sales!$D$3:$ABF$3,0))/RK$2*INDEX(Usage!$D$5:$ABF$11,MATCH(UsagePerHour!$B$36,Usage!$C$5:$C$11,0),MATCH(UsagePerHour!RK$4,Usage!$D$3:$ABF$3,0)),"")</f>
        <v>6.2979187372826857</v>
      </c>
      <c r="RL47" s="6">
        <f>IFERROR(INDEX(Sales!$D$5:$ABF$18,MATCH(UsagePerHour!$B47,Sales!$C$5:$C$18,0),MATCH(UsagePerHour!RL$4,Sales!$D$3:$ABF$3,0))/RL$2*INDEX(Usage!$D$5:$ABF$11,MATCH(UsagePerHour!$B$36,Usage!$C$5:$C$11,0),MATCH(UsagePerHour!RL$4,Usage!$D$3:$ABF$3,0)),"")</f>
        <v>0.25052634696958559</v>
      </c>
      <c r="RM47" s="6">
        <f>IFERROR(INDEX(Sales!$D$5:$ABF$18,MATCH(UsagePerHour!$B47,Sales!$C$5:$C$18,0),MATCH(UsagePerHour!RM$4,Sales!$D$3:$ABF$3,0))/RM$2*INDEX(Usage!$D$5:$ABF$11,MATCH(UsagePerHour!$B$36,Usage!$C$5:$C$11,0),MATCH(UsagePerHour!RM$4,Usage!$D$3:$ABF$3,0)),"")</f>
        <v>3.7978012625676731</v>
      </c>
      <c r="RN47" s="6">
        <f>IFERROR(INDEX(Sales!$D$5:$ABF$18,MATCH(UsagePerHour!$B47,Sales!$C$5:$C$18,0),MATCH(UsagePerHour!RN$4,Sales!$D$3:$ABF$3,0))/RN$2*INDEX(Usage!$D$5:$ABF$11,MATCH(UsagePerHour!$B$36,Usage!$C$5:$C$11,0),MATCH(UsagePerHour!RN$4,Usage!$D$3:$ABF$3,0)),"")</f>
        <v>1.5120123429579015</v>
      </c>
      <c r="RO47" s="6">
        <f>IFERROR(INDEX(Sales!$D$5:$ABF$18,MATCH(UsagePerHour!$B47,Sales!$C$5:$C$18,0),MATCH(UsagePerHour!RO$4,Sales!$D$3:$ABF$3,0))/RO$2*INDEX(Usage!$D$5:$ABF$11,MATCH(UsagePerHour!$B$36,Usage!$C$5:$C$11,0),MATCH(UsagePerHour!RO$4,Usage!$D$3:$ABF$3,0)),"")</f>
        <v>5.5241044076068775</v>
      </c>
      <c r="RP47" s="6">
        <f>IFERROR(INDEX(Sales!$D$5:$ABF$18,MATCH(UsagePerHour!$B47,Sales!$C$5:$C$18,0),MATCH(UsagePerHour!RP$4,Sales!$D$3:$ABF$3,0))/RP$2*INDEX(Usage!$D$5:$ABF$11,MATCH(UsagePerHour!$B$36,Usage!$C$5:$C$11,0),MATCH(UsagePerHour!RP$4,Usage!$D$3:$ABF$3,0)),"")</f>
        <v>3.5959328450480448</v>
      </c>
      <c r="RQ47" s="6">
        <f>IFERROR(INDEX(Sales!$D$5:$ABF$18,MATCH(UsagePerHour!$B47,Sales!$C$5:$C$18,0),MATCH(UsagePerHour!RQ$4,Sales!$D$3:$ABF$3,0))/RQ$2*INDEX(Usage!$D$5:$ABF$11,MATCH(UsagePerHour!$B$36,Usage!$C$5:$C$11,0),MATCH(UsagePerHour!RQ$4,Usage!$D$3:$ABF$3,0)),"")</f>
        <v>1.9818883841185608</v>
      </c>
      <c r="RR47" s="6">
        <f>IFERROR(INDEX(Sales!$D$5:$ABF$18,MATCH(UsagePerHour!$B47,Sales!$C$5:$C$18,0),MATCH(UsagePerHour!RR$4,Sales!$D$3:$ABF$3,0))/RR$2*INDEX(Usage!$D$5:$ABF$11,MATCH(UsagePerHour!$B$36,Usage!$C$5:$C$11,0),MATCH(UsagePerHour!RR$4,Usage!$D$3:$ABF$3,0)),"")</f>
        <v>1.0670983854878382</v>
      </c>
      <c r="RS47" s="6">
        <f>IFERROR(INDEX(Sales!$D$5:$ABF$18,MATCH(UsagePerHour!$B47,Sales!$C$5:$C$18,0),MATCH(UsagePerHour!RS$4,Sales!$D$3:$ABF$3,0))/RS$2*INDEX(Usage!$D$5:$ABF$11,MATCH(UsagePerHour!$B$36,Usage!$C$5:$C$11,0),MATCH(UsagePerHour!RS$4,Usage!$D$3:$ABF$3,0)),"")</f>
        <v>4.2913846763973069</v>
      </c>
      <c r="RT47" s="6">
        <f>IFERROR(INDEX(Sales!$D$5:$ABF$18,MATCH(UsagePerHour!$B47,Sales!$C$5:$C$18,0),MATCH(UsagePerHour!RT$4,Sales!$D$3:$ABF$3,0))/RT$2*INDEX(Usage!$D$5:$ABF$11,MATCH(UsagePerHour!$B$36,Usage!$C$5:$C$11,0),MATCH(UsagePerHour!RT$4,Usage!$D$3:$ABF$3,0)),"")</f>
        <v>1.4214564715272151</v>
      </c>
      <c r="RU47" s="6">
        <f>IFERROR(INDEX(Sales!$D$5:$ABF$18,MATCH(UsagePerHour!$B47,Sales!$C$5:$C$18,0),MATCH(UsagePerHour!RU$4,Sales!$D$3:$ABF$3,0))/RU$2*INDEX(Usage!$D$5:$ABF$11,MATCH(UsagePerHour!$B$36,Usage!$C$5:$C$11,0),MATCH(UsagePerHour!RU$4,Usage!$D$3:$ABF$3,0)),"")</f>
        <v>1.0654174671573418</v>
      </c>
      <c r="RV47" s="6">
        <f>IFERROR(INDEX(Sales!$D$5:$ABF$18,MATCH(UsagePerHour!$B47,Sales!$C$5:$C$18,0),MATCH(UsagePerHour!RV$4,Sales!$D$3:$ABF$3,0))/RV$2*INDEX(Usage!$D$5:$ABF$11,MATCH(UsagePerHour!$B$36,Usage!$C$5:$C$11,0),MATCH(UsagePerHour!RV$4,Usage!$D$3:$ABF$3,0)),"")</f>
        <v>8.0750143775796541</v>
      </c>
      <c r="RW47" s="6">
        <f>IFERROR(INDEX(Sales!$D$5:$ABF$18,MATCH(UsagePerHour!$B47,Sales!$C$5:$C$18,0),MATCH(UsagePerHour!RW$4,Sales!$D$3:$ABF$3,0))/RW$2*INDEX(Usage!$D$5:$ABF$11,MATCH(UsagePerHour!$B$36,Usage!$C$5:$C$11,0),MATCH(UsagePerHour!RW$4,Usage!$D$3:$ABF$3,0)),"")</f>
        <v>3.9699175595452103</v>
      </c>
      <c r="RX47" s="6">
        <f>IFERROR(INDEX(Sales!$D$5:$ABF$18,MATCH(UsagePerHour!$B47,Sales!$C$5:$C$18,0),MATCH(UsagePerHour!RX$4,Sales!$D$3:$ABF$3,0))/RX$2*INDEX(Usage!$D$5:$ABF$11,MATCH(UsagePerHour!$B$36,Usage!$C$5:$C$11,0),MATCH(UsagePerHour!RX$4,Usage!$D$3:$ABF$3,0)),"")</f>
        <v>1.7456623883002</v>
      </c>
      <c r="RY47" s="6">
        <f>IFERROR(INDEX(Sales!$D$5:$ABF$18,MATCH(UsagePerHour!$B47,Sales!$C$5:$C$18,0),MATCH(UsagePerHour!RY$4,Sales!$D$3:$ABF$3,0))/RY$2*INDEX(Usage!$D$5:$ABF$11,MATCH(UsagePerHour!$B$36,Usage!$C$5:$C$11,0),MATCH(UsagePerHour!RY$4,Usage!$D$3:$ABF$3,0)),"")</f>
        <v>4.2908609615711484</v>
      </c>
      <c r="RZ47" s="6">
        <f>IFERROR(INDEX(Sales!$D$5:$ABF$18,MATCH(UsagePerHour!$B47,Sales!$C$5:$C$18,0),MATCH(UsagePerHour!RZ$4,Sales!$D$3:$ABF$3,0))/RZ$2*INDEX(Usage!$D$5:$ABF$11,MATCH(UsagePerHour!$B$36,Usage!$C$5:$C$11,0),MATCH(UsagePerHour!RZ$4,Usage!$D$3:$ABF$3,0)),"")</f>
        <v>2.310490466980506</v>
      </c>
      <c r="SA47" s="6">
        <f>IFERROR(INDEX(Sales!$D$5:$ABF$18,MATCH(UsagePerHour!$B47,Sales!$C$5:$C$18,0),MATCH(UsagePerHour!SA$4,Sales!$D$3:$ABF$3,0))/SA$2*INDEX(Usage!$D$5:$ABF$11,MATCH(UsagePerHour!$B$36,Usage!$C$5:$C$11,0),MATCH(UsagePerHour!SA$4,Usage!$D$3:$ABF$3,0)),"")</f>
        <v>5.9707518011489942</v>
      </c>
      <c r="SB47" s="6">
        <f>IFERROR(INDEX(Sales!$D$5:$ABF$18,MATCH(UsagePerHour!$B47,Sales!$C$5:$C$18,0),MATCH(UsagePerHour!SB$4,Sales!$D$3:$ABF$3,0))/SB$2*INDEX(Usage!$D$5:$ABF$11,MATCH(UsagePerHour!$B$36,Usage!$C$5:$C$11,0),MATCH(UsagePerHour!SB$4,Usage!$D$3:$ABF$3,0)),"")</f>
        <v>0.48815643620096461</v>
      </c>
      <c r="SC47" s="6">
        <f>IFERROR(INDEX(Sales!$D$5:$ABF$18,MATCH(UsagePerHour!$B47,Sales!$C$5:$C$18,0),MATCH(UsagePerHour!SC$4,Sales!$D$3:$ABF$3,0))/SC$2*INDEX(Usage!$D$5:$ABF$11,MATCH(UsagePerHour!$B$36,Usage!$C$5:$C$11,0),MATCH(UsagePerHour!SC$4,Usage!$D$3:$ABF$3,0)),"")</f>
        <v>3.3613460617313415</v>
      </c>
      <c r="SD47" s="6">
        <f>IFERROR(INDEX(Sales!$D$5:$ABF$18,MATCH(UsagePerHour!$B47,Sales!$C$5:$C$18,0),MATCH(UsagePerHour!SD$4,Sales!$D$3:$ABF$3,0))/SD$2*INDEX(Usage!$D$5:$ABF$11,MATCH(UsagePerHour!$B$36,Usage!$C$5:$C$11,0),MATCH(UsagePerHour!SD$4,Usage!$D$3:$ABF$3,0)),"")</f>
        <v>2.1390015468929522</v>
      </c>
      <c r="SE47" s="6">
        <f>IFERROR(INDEX(Sales!$D$5:$ABF$18,MATCH(UsagePerHour!$B47,Sales!$C$5:$C$18,0),MATCH(UsagePerHour!SE$4,Sales!$D$3:$ABF$3,0))/SE$2*INDEX(Usage!$D$5:$ABF$11,MATCH(UsagePerHour!$B$36,Usage!$C$5:$C$11,0),MATCH(UsagePerHour!SE$4,Usage!$D$3:$ABF$3,0)),"")</f>
        <v>2.6428075045815445</v>
      </c>
      <c r="SF47" s="6">
        <f>IFERROR(INDEX(Sales!$D$5:$ABF$18,MATCH(UsagePerHour!$B47,Sales!$C$5:$C$18,0),MATCH(UsagePerHour!SF$4,Sales!$D$3:$ABF$3,0))/SF$2*INDEX(Usage!$D$5:$ABF$11,MATCH(UsagePerHour!$B$36,Usage!$C$5:$C$11,0),MATCH(UsagePerHour!SF$4,Usage!$D$3:$ABF$3,0)),"")</f>
        <v>3.9629312783171242</v>
      </c>
      <c r="SG47" s="6" t="str">
        <f>IFERROR(INDEX(Sales!$D$5:$ABF$18,MATCH(UsagePerHour!$B47,Sales!$C$5:$C$18,0),MATCH(UsagePerHour!SG$4,Sales!$D$3:$ABF$3,0))/SG$2*INDEX(Usage!$D$5:$ABF$11,MATCH(UsagePerHour!$B$36,Usage!$C$5:$C$11,0),MATCH(UsagePerHour!SG$4,Usage!$D$3:$ABF$3,0)),"")</f>
        <v/>
      </c>
      <c r="SH47" s="6" t="str">
        <f>IFERROR(INDEX(Sales!$D$5:$ABF$18,MATCH(UsagePerHour!$B47,Sales!$C$5:$C$18,0),MATCH(UsagePerHour!SH$4,Sales!$D$3:$ABF$3,0))/SH$2*INDEX(Usage!$D$5:$ABF$11,MATCH(UsagePerHour!$B$36,Usage!$C$5:$C$11,0),MATCH(UsagePerHour!SH$4,Usage!$D$3:$ABF$3,0)),"")</f>
        <v/>
      </c>
      <c r="SI47" s="6" t="str">
        <f>IFERROR(INDEX(Sales!$D$5:$ABF$18,MATCH(UsagePerHour!$B47,Sales!$C$5:$C$18,0),MATCH(UsagePerHour!SI$4,Sales!$D$3:$ABF$3,0))/SI$2*INDEX(Usage!$D$5:$ABF$11,MATCH(UsagePerHour!$B$36,Usage!$C$5:$C$11,0),MATCH(UsagePerHour!SI$4,Usage!$D$3:$ABF$3,0)),"")</f>
        <v/>
      </c>
      <c r="SJ47" s="6" t="str">
        <f>IFERROR(INDEX(Sales!$D$5:$ABF$18,MATCH(UsagePerHour!$B47,Sales!$C$5:$C$18,0),MATCH(UsagePerHour!SJ$4,Sales!$D$3:$ABF$3,0))/SJ$2*INDEX(Usage!$D$5:$ABF$11,MATCH(UsagePerHour!$B$36,Usage!$C$5:$C$11,0),MATCH(UsagePerHour!SJ$4,Usage!$D$3:$ABF$3,0)),"")</f>
        <v/>
      </c>
      <c r="SK47" s="6" t="str">
        <f>IFERROR(INDEX(Sales!$D$5:$ABF$18,MATCH(UsagePerHour!$B47,Sales!$C$5:$C$18,0),MATCH(UsagePerHour!SK$4,Sales!$D$3:$ABF$3,0))/SK$2*INDEX(Usage!$D$5:$ABF$11,MATCH(UsagePerHour!$B$36,Usage!$C$5:$C$11,0),MATCH(UsagePerHour!SK$4,Usage!$D$3:$ABF$3,0)),"")</f>
        <v/>
      </c>
      <c r="SL47" s="6" t="str">
        <f>IFERROR(INDEX(Sales!$D$5:$ABF$18,MATCH(UsagePerHour!$B47,Sales!$C$5:$C$18,0),MATCH(UsagePerHour!SL$4,Sales!$D$3:$ABF$3,0))/SL$2*INDEX(Usage!$D$5:$ABF$11,MATCH(UsagePerHour!$B$36,Usage!$C$5:$C$11,0),MATCH(UsagePerHour!SL$4,Usage!$D$3:$ABF$3,0)),"")</f>
        <v/>
      </c>
      <c r="SM47" s="6" t="str">
        <f>IFERROR(INDEX(Sales!$D$5:$ABF$18,MATCH(UsagePerHour!$B47,Sales!$C$5:$C$18,0),MATCH(UsagePerHour!SM$4,Sales!$D$3:$ABF$3,0))/SM$2*INDEX(Usage!$D$5:$ABF$11,MATCH(UsagePerHour!$B$36,Usage!$C$5:$C$11,0),MATCH(UsagePerHour!SM$4,Usage!$D$3:$ABF$3,0)),"")</f>
        <v/>
      </c>
      <c r="SN47" s="6" t="str">
        <f>IFERROR(INDEX(Sales!$D$5:$ABF$18,MATCH(UsagePerHour!$B47,Sales!$C$5:$C$18,0),MATCH(UsagePerHour!SN$4,Sales!$D$3:$ABF$3,0))/SN$2*INDEX(Usage!$D$5:$ABF$11,MATCH(UsagePerHour!$B$36,Usage!$C$5:$C$11,0),MATCH(UsagePerHour!SN$4,Usage!$D$3:$ABF$3,0)),"")</f>
        <v/>
      </c>
      <c r="SO47" s="6" t="str">
        <f>IFERROR(INDEX(Sales!$D$5:$ABF$18,MATCH(UsagePerHour!$B47,Sales!$C$5:$C$18,0),MATCH(UsagePerHour!SO$4,Sales!$D$3:$ABF$3,0))/SO$2*INDEX(Usage!$D$5:$ABF$11,MATCH(UsagePerHour!$B$36,Usage!$C$5:$C$11,0),MATCH(UsagePerHour!SO$4,Usage!$D$3:$ABF$3,0)),"")</f>
        <v/>
      </c>
      <c r="SP47" s="6" t="str">
        <f>IFERROR(INDEX(Sales!$D$5:$ABF$18,MATCH(UsagePerHour!$B47,Sales!$C$5:$C$18,0),MATCH(UsagePerHour!SP$4,Sales!$D$3:$ABF$3,0))/SP$2*INDEX(Usage!$D$5:$ABF$11,MATCH(UsagePerHour!$B$36,Usage!$C$5:$C$11,0),MATCH(UsagePerHour!SP$4,Usage!$D$3:$ABF$3,0)),"")</f>
        <v/>
      </c>
      <c r="SQ47" s="6" t="str">
        <f>IFERROR(INDEX(Sales!$D$5:$ABF$18,MATCH(UsagePerHour!$B47,Sales!$C$5:$C$18,0),MATCH(UsagePerHour!SQ$4,Sales!$D$3:$ABF$3,0))/SQ$2*INDEX(Usage!$D$5:$ABF$11,MATCH(UsagePerHour!$B$36,Usage!$C$5:$C$11,0),MATCH(UsagePerHour!SQ$4,Usage!$D$3:$ABF$3,0)),"")</f>
        <v/>
      </c>
      <c r="SR47" s="6" t="str">
        <f>IFERROR(INDEX(Sales!$D$5:$ABF$18,MATCH(UsagePerHour!$B47,Sales!$C$5:$C$18,0),MATCH(UsagePerHour!SR$4,Sales!$D$3:$ABF$3,0))/SR$2*INDEX(Usage!$D$5:$ABF$11,MATCH(UsagePerHour!$B$36,Usage!$C$5:$C$11,0),MATCH(UsagePerHour!SR$4,Usage!$D$3:$ABF$3,0)),"")</f>
        <v/>
      </c>
      <c r="SS47" s="6" t="str">
        <f>IFERROR(INDEX(Sales!$D$5:$ABF$18,MATCH(UsagePerHour!$B47,Sales!$C$5:$C$18,0),MATCH(UsagePerHour!SS$4,Sales!$D$3:$ABF$3,0))/SS$2*INDEX(Usage!$D$5:$ABF$11,MATCH(UsagePerHour!$B$36,Usage!$C$5:$C$11,0),MATCH(UsagePerHour!SS$4,Usage!$D$3:$ABF$3,0)),"")</f>
        <v/>
      </c>
      <c r="ST47" s="6" t="str">
        <f>IFERROR(INDEX(Sales!$D$5:$ABF$18,MATCH(UsagePerHour!$B47,Sales!$C$5:$C$18,0),MATCH(UsagePerHour!ST$4,Sales!$D$3:$ABF$3,0))/ST$2*INDEX(Usage!$D$5:$ABF$11,MATCH(UsagePerHour!$B$36,Usage!$C$5:$C$11,0),MATCH(UsagePerHour!ST$4,Usage!$D$3:$ABF$3,0)),"")</f>
        <v/>
      </c>
      <c r="SU47" s="6" t="str">
        <f>IFERROR(INDEX(Sales!$D$5:$ABF$18,MATCH(UsagePerHour!$B47,Sales!$C$5:$C$18,0),MATCH(UsagePerHour!SU$4,Sales!$D$3:$ABF$3,0))/SU$2*INDEX(Usage!$D$5:$ABF$11,MATCH(UsagePerHour!$B$36,Usage!$C$5:$C$11,0),MATCH(UsagePerHour!SU$4,Usage!$D$3:$ABF$3,0)),"")</f>
        <v/>
      </c>
      <c r="SV47" s="6" t="str">
        <f>IFERROR(INDEX(Sales!$D$5:$ABF$18,MATCH(UsagePerHour!$B47,Sales!$C$5:$C$18,0),MATCH(UsagePerHour!SV$4,Sales!$D$3:$ABF$3,0))/SV$2*INDEX(Usage!$D$5:$ABF$11,MATCH(UsagePerHour!$B$36,Usage!$C$5:$C$11,0),MATCH(UsagePerHour!SV$4,Usage!$D$3:$ABF$3,0)),"")</f>
        <v/>
      </c>
      <c r="SW47" s="6" t="str">
        <f>IFERROR(INDEX(Sales!$D$5:$ABF$18,MATCH(UsagePerHour!$B47,Sales!$C$5:$C$18,0),MATCH(UsagePerHour!SW$4,Sales!$D$3:$ABF$3,0))/SW$2*INDEX(Usage!$D$5:$ABF$11,MATCH(UsagePerHour!$B$36,Usage!$C$5:$C$11,0),MATCH(UsagePerHour!SW$4,Usage!$D$3:$ABF$3,0)),"")</f>
        <v/>
      </c>
      <c r="SX47" s="6" t="str">
        <f>IFERROR(INDEX(Sales!$D$5:$ABF$18,MATCH(UsagePerHour!$B47,Sales!$C$5:$C$18,0),MATCH(UsagePerHour!SX$4,Sales!$D$3:$ABF$3,0))/SX$2*INDEX(Usage!$D$5:$ABF$11,MATCH(UsagePerHour!$B$36,Usage!$C$5:$C$11,0),MATCH(UsagePerHour!SX$4,Usage!$D$3:$ABF$3,0)),"")</f>
        <v/>
      </c>
      <c r="SY47" s="6" t="str">
        <f>IFERROR(INDEX(Sales!$D$5:$ABF$18,MATCH(UsagePerHour!$B47,Sales!$C$5:$C$18,0),MATCH(UsagePerHour!SY$4,Sales!$D$3:$ABF$3,0))/SY$2*INDEX(Usage!$D$5:$ABF$11,MATCH(UsagePerHour!$B$36,Usage!$C$5:$C$11,0),MATCH(UsagePerHour!SY$4,Usage!$D$3:$ABF$3,0)),"")</f>
        <v/>
      </c>
      <c r="SZ47" s="6" t="str">
        <f>IFERROR(INDEX(Sales!$D$5:$ABF$18,MATCH(UsagePerHour!$B47,Sales!$C$5:$C$18,0),MATCH(UsagePerHour!SZ$4,Sales!$D$3:$ABF$3,0))/SZ$2*INDEX(Usage!$D$5:$ABF$11,MATCH(UsagePerHour!$B$36,Usage!$C$5:$C$11,0),MATCH(UsagePerHour!SZ$4,Usage!$D$3:$ABF$3,0)),"")</f>
        <v/>
      </c>
      <c r="TA47" s="6" t="str">
        <f>IFERROR(INDEX(Sales!$D$5:$ABF$18,MATCH(UsagePerHour!$B47,Sales!$C$5:$C$18,0),MATCH(UsagePerHour!TA$4,Sales!$D$3:$ABF$3,0))/TA$2*INDEX(Usage!$D$5:$ABF$11,MATCH(UsagePerHour!$B$36,Usage!$C$5:$C$11,0),MATCH(UsagePerHour!TA$4,Usage!$D$3:$ABF$3,0)),"")</f>
        <v/>
      </c>
      <c r="TB47" s="6" t="str">
        <f>IFERROR(INDEX(Sales!$D$5:$ABF$18,MATCH(UsagePerHour!$B47,Sales!$C$5:$C$18,0),MATCH(UsagePerHour!TB$4,Sales!$D$3:$ABF$3,0))/TB$2*INDEX(Usage!$D$5:$ABF$11,MATCH(UsagePerHour!$B$36,Usage!$C$5:$C$11,0),MATCH(UsagePerHour!TB$4,Usage!$D$3:$ABF$3,0)),"")</f>
        <v/>
      </c>
      <c r="TC47" s="6" t="str">
        <f>IFERROR(INDEX(Sales!$D$5:$ABF$18,MATCH(UsagePerHour!$B47,Sales!$C$5:$C$18,0),MATCH(UsagePerHour!TC$4,Sales!$D$3:$ABF$3,0))/TC$2*INDEX(Usage!$D$5:$ABF$11,MATCH(UsagePerHour!$B$36,Usage!$C$5:$C$11,0),MATCH(UsagePerHour!TC$4,Usage!$D$3:$ABF$3,0)),"")</f>
        <v/>
      </c>
      <c r="TD47" s="6" t="str">
        <f>IFERROR(INDEX(Sales!$D$5:$ABF$18,MATCH(UsagePerHour!$B47,Sales!$C$5:$C$18,0),MATCH(UsagePerHour!TD$4,Sales!$D$3:$ABF$3,0))/TD$2*INDEX(Usage!$D$5:$ABF$11,MATCH(UsagePerHour!$B$36,Usage!$C$5:$C$11,0),MATCH(UsagePerHour!TD$4,Usage!$D$3:$ABF$3,0)),"")</f>
        <v/>
      </c>
      <c r="TE47" s="6" t="str">
        <f>IFERROR(INDEX(Sales!$D$5:$ABF$18,MATCH(UsagePerHour!$B47,Sales!$C$5:$C$18,0),MATCH(UsagePerHour!TE$4,Sales!$D$3:$ABF$3,0))/TE$2*INDEX(Usage!$D$5:$ABF$11,MATCH(UsagePerHour!$B$36,Usage!$C$5:$C$11,0),MATCH(UsagePerHour!TE$4,Usage!$D$3:$ABF$3,0)),"")</f>
        <v/>
      </c>
      <c r="TF47" s="6" t="str">
        <f>IFERROR(INDEX(Sales!$D$5:$ABF$18,MATCH(UsagePerHour!$B47,Sales!$C$5:$C$18,0),MATCH(UsagePerHour!TF$4,Sales!$D$3:$ABF$3,0))/TF$2*INDEX(Usage!$D$5:$ABF$11,MATCH(UsagePerHour!$B$36,Usage!$C$5:$C$11,0),MATCH(UsagePerHour!TF$4,Usage!$D$3:$ABF$3,0)),"")</f>
        <v/>
      </c>
      <c r="TG47" s="6" t="str">
        <f>IFERROR(INDEX(Sales!$D$5:$ABF$18,MATCH(UsagePerHour!$B47,Sales!$C$5:$C$18,0),MATCH(UsagePerHour!TG$4,Sales!$D$3:$ABF$3,0))/TG$2*INDEX(Usage!$D$5:$ABF$11,MATCH(UsagePerHour!$B$36,Usage!$C$5:$C$11,0),MATCH(UsagePerHour!TG$4,Usage!$D$3:$ABF$3,0)),"")</f>
        <v/>
      </c>
      <c r="TH47" s="6" t="str">
        <f>IFERROR(INDEX(Sales!$D$5:$ABF$18,MATCH(UsagePerHour!$B47,Sales!$C$5:$C$18,0),MATCH(UsagePerHour!TH$4,Sales!$D$3:$ABF$3,0))/TH$2*INDEX(Usage!$D$5:$ABF$11,MATCH(UsagePerHour!$B$36,Usage!$C$5:$C$11,0),MATCH(UsagePerHour!TH$4,Usage!$D$3:$ABF$3,0)),"")</f>
        <v/>
      </c>
      <c r="TI47" s="6" t="str">
        <f>IFERROR(INDEX(Sales!$D$5:$ABF$18,MATCH(UsagePerHour!$B47,Sales!$C$5:$C$18,0),MATCH(UsagePerHour!TI$4,Sales!$D$3:$ABF$3,0))/TI$2*INDEX(Usage!$D$5:$ABF$11,MATCH(UsagePerHour!$B$36,Usage!$C$5:$C$11,0),MATCH(UsagePerHour!TI$4,Usage!$D$3:$ABF$3,0)),"")</f>
        <v/>
      </c>
      <c r="TJ47" s="6" t="str">
        <f>IFERROR(INDEX(Sales!$D$5:$ABF$18,MATCH(UsagePerHour!$B47,Sales!$C$5:$C$18,0),MATCH(UsagePerHour!TJ$4,Sales!$D$3:$ABF$3,0))/TJ$2*INDEX(Usage!$D$5:$ABF$11,MATCH(UsagePerHour!$B$36,Usage!$C$5:$C$11,0),MATCH(UsagePerHour!TJ$4,Usage!$D$3:$ABF$3,0)),"")</f>
        <v/>
      </c>
      <c r="TK47" s="6" t="str">
        <f>IFERROR(INDEX(Sales!$D$5:$ABF$18,MATCH(UsagePerHour!$B47,Sales!$C$5:$C$18,0),MATCH(UsagePerHour!TK$4,Sales!$D$3:$ABF$3,0))/TK$2*INDEX(Usage!$D$5:$ABF$11,MATCH(UsagePerHour!$B$36,Usage!$C$5:$C$11,0),MATCH(UsagePerHour!TK$4,Usage!$D$3:$ABF$3,0)),"")</f>
        <v/>
      </c>
      <c r="TL47" s="6" t="str">
        <f>IFERROR(INDEX(Sales!$D$5:$ABF$18,MATCH(UsagePerHour!$B47,Sales!$C$5:$C$18,0),MATCH(UsagePerHour!TL$4,Sales!$D$3:$ABF$3,0))/TL$2*INDEX(Usage!$D$5:$ABF$11,MATCH(UsagePerHour!$B$36,Usage!$C$5:$C$11,0),MATCH(UsagePerHour!TL$4,Usage!$D$3:$ABF$3,0)),"")</f>
        <v/>
      </c>
      <c r="TM47" s="6" t="str">
        <f>IFERROR(INDEX(Sales!$D$5:$ABF$18,MATCH(UsagePerHour!$B47,Sales!$C$5:$C$18,0),MATCH(UsagePerHour!TM$4,Sales!$D$3:$ABF$3,0))/TM$2*INDEX(Usage!$D$5:$ABF$11,MATCH(UsagePerHour!$B$36,Usage!$C$5:$C$11,0),MATCH(UsagePerHour!TM$4,Usage!$D$3:$ABF$3,0)),"")</f>
        <v/>
      </c>
      <c r="TN47" s="6" t="str">
        <f>IFERROR(INDEX(Sales!$D$5:$ABF$18,MATCH(UsagePerHour!$B47,Sales!$C$5:$C$18,0),MATCH(UsagePerHour!TN$4,Sales!$D$3:$ABF$3,0))/TN$2*INDEX(Usage!$D$5:$ABF$11,MATCH(UsagePerHour!$B$36,Usage!$C$5:$C$11,0),MATCH(UsagePerHour!TN$4,Usage!$D$3:$ABF$3,0)),"")</f>
        <v/>
      </c>
      <c r="TO47" s="6" t="str">
        <f>IFERROR(INDEX(Sales!$D$5:$ABF$18,MATCH(UsagePerHour!$B47,Sales!$C$5:$C$18,0),MATCH(UsagePerHour!TO$4,Sales!$D$3:$ABF$3,0))/TO$2*INDEX(Usage!$D$5:$ABF$11,MATCH(UsagePerHour!$B$36,Usage!$C$5:$C$11,0),MATCH(UsagePerHour!TO$4,Usage!$D$3:$ABF$3,0)),"")</f>
        <v/>
      </c>
      <c r="TP47" s="6" t="str">
        <f>IFERROR(INDEX(Sales!$D$5:$ABF$18,MATCH(UsagePerHour!$B47,Sales!$C$5:$C$18,0),MATCH(UsagePerHour!TP$4,Sales!$D$3:$ABF$3,0))/TP$2*INDEX(Usage!$D$5:$ABF$11,MATCH(UsagePerHour!$B$36,Usage!$C$5:$C$11,0),MATCH(UsagePerHour!TP$4,Usage!$D$3:$ABF$3,0)),"")</f>
        <v/>
      </c>
      <c r="TQ47" s="6" t="str">
        <f>IFERROR(INDEX(Sales!$D$5:$ABF$18,MATCH(UsagePerHour!$B47,Sales!$C$5:$C$18,0),MATCH(UsagePerHour!TQ$4,Sales!$D$3:$ABF$3,0))/TQ$2*INDEX(Usage!$D$5:$ABF$11,MATCH(UsagePerHour!$B$36,Usage!$C$5:$C$11,0),MATCH(UsagePerHour!TQ$4,Usage!$D$3:$ABF$3,0)),"")</f>
        <v/>
      </c>
      <c r="TR47" s="6" t="str">
        <f>IFERROR(INDEX(Sales!$D$5:$ABF$18,MATCH(UsagePerHour!$B47,Sales!$C$5:$C$18,0),MATCH(UsagePerHour!TR$4,Sales!$D$3:$ABF$3,0))/TR$2*INDEX(Usage!$D$5:$ABF$11,MATCH(UsagePerHour!$B$36,Usage!$C$5:$C$11,0),MATCH(UsagePerHour!TR$4,Usage!$D$3:$ABF$3,0)),"")</f>
        <v/>
      </c>
      <c r="TS47" s="6" t="str">
        <f>IFERROR(INDEX(Sales!$D$5:$ABF$18,MATCH(UsagePerHour!$B47,Sales!$C$5:$C$18,0),MATCH(UsagePerHour!TS$4,Sales!$D$3:$ABF$3,0))/TS$2*INDEX(Usage!$D$5:$ABF$11,MATCH(UsagePerHour!$B$36,Usage!$C$5:$C$11,0),MATCH(UsagePerHour!TS$4,Usage!$D$3:$ABF$3,0)),"")</f>
        <v/>
      </c>
      <c r="TT47" s="6" t="str">
        <f>IFERROR(INDEX(Sales!$D$5:$ABF$18,MATCH(UsagePerHour!$B47,Sales!$C$5:$C$18,0),MATCH(UsagePerHour!TT$4,Sales!$D$3:$ABF$3,0))/TT$2*INDEX(Usage!$D$5:$ABF$11,MATCH(UsagePerHour!$B$36,Usage!$C$5:$C$11,0),MATCH(UsagePerHour!TT$4,Usage!$D$3:$ABF$3,0)),"")</f>
        <v/>
      </c>
      <c r="TU47" s="6" t="str">
        <f>IFERROR(INDEX(Sales!$D$5:$ABF$18,MATCH(UsagePerHour!$B47,Sales!$C$5:$C$18,0),MATCH(UsagePerHour!TU$4,Sales!$D$3:$ABF$3,0))/TU$2*INDEX(Usage!$D$5:$ABF$11,MATCH(UsagePerHour!$B$36,Usage!$C$5:$C$11,0),MATCH(UsagePerHour!TU$4,Usage!$D$3:$ABF$3,0)),"")</f>
        <v/>
      </c>
      <c r="TV47" s="6" t="str">
        <f>IFERROR(INDEX(Sales!$D$5:$ABF$18,MATCH(UsagePerHour!$B47,Sales!$C$5:$C$18,0),MATCH(UsagePerHour!TV$4,Sales!$D$3:$ABF$3,0))/TV$2*INDEX(Usage!$D$5:$ABF$11,MATCH(UsagePerHour!$B$36,Usage!$C$5:$C$11,0),MATCH(UsagePerHour!TV$4,Usage!$D$3:$ABF$3,0)),"")</f>
        <v/>
      </c>
      <c r="TW47" s="6" t="str">
        <f>IFERROR(INDEX(Sales!$D$5:$ABF$18,MATCH(UsagePerHour!$B47,Sales!$C$5:$C$18,0),MATCH(UsagePerHour!TW$4,Sales!$D$3:$ABF$3,0))/TW$2*INDEX(Usage!$D$5:$ABF$11,MATCH(UsagePerHour!$B$36,Usage!$C$5:$C$11,0),MATCH(UsagePerHour!TW$4,Usage!$D$3:$ABF$3,0)),"")</f>
        <v/>
      </c>
      <c r="TX47" s="6" t="str">
        <f>IFERROR(INDEX(Sales!$D$5:$ABF$18,MATCH(UsagePerHour!$B47,Sales!$C$5:$C$18,0),MATCH(UsagePerHour!TX$4,Sales!$D$3:$ABF$3,0))/TX$2*INDEX(Usage!$D$5:$ABF$11,MATCH(UsagePerHour!$B$36,Usage!$C$5:$C$11,0),MATCH(UsagePerHour!TX$4,Usage!$D$3:$ABF$3,0)),"")</f>
        <v/>
      </c>
      <c r="TY47" s="6" t="str">
        <f>IFERROR(INDEX(Sales!$D$5:$ABF$18,MATCH(UsagePerHour!$B47,Sales!$C$5:$C$18,0),MATCH(UsagePerHour!TY$4,Sales!$D$3:$ABF$3,0))/TY$2*INDEX(Usage!$D$5:$ABF$11,MATCH(UsagePerHour!$B$36,Usage!$C$5:$C$11,0),MATCH(UsagePerHour!TY$4,Usage!$D$3:$ABF$3,0)),"")</f>
        <v/>
      </c>
      <c r="TZ47" s="6" t="str">
        <f>IFERROR(INDEX(Sales!$D$5:$ABF$18,MATCH(UsagePerHour!$B47,Sales!$C$5:$C$18,0),MATCH(UsagePerHour!TZ$4,Sales!$D$3:$ABF$3,0))/TZ$2*INDEX(Usage!$D$5:$ABF$11,MATCH(UsagePerHour!$B$36,Usage!$C$5:$C$11,0),MATCH(UsagePerHour!TZ$4,Usage!$D$3:$ABF$3,0)),"")</f>
        <v/>
      </c>
      <c r="UA47" s="6" t="str">
        <f>IFERROR(INDEX(Sales!$D$5:$ABF$18,MATCH(UsagePerHour!$B47,Sales!$C$5:$C$18,0),MATCH(UsagePerHour!UA$4,Sales!$D$3:$ABF$3,0))/UA$2*INDEX(Usage!$D$5:$ABF$11,MATCH(UsagePerHour!$B$36,Usage!$C$5:$C$11,0),MATCH(UsagePerHour!UA$4,Usage!$D$3:$ABF$3,0)),"")</f>
        <v/>
      </c>
      <c r="UB47" s="6" t="str">
        <f>IFERROR(INDEX(Sales!$D$5:$ABF$18,MATCH(UsagePerHour!$B47,Sales!$C$5:$C$18,0),MATCH(UsagePerHour!UB$4,Sales!$D$3:$ABF$3,0))/UB$2*INDEX(Usage!$D$5:$ABF$11,MATCH(UsagePerHour!$B$36,Usage!$C$5:$C$11,0),MATCH(UsagePerHour!UB$4,Usage!$D$3:$ABF$3,0)),"")</f>
        <v/>
      </c>
      <c r="UC47" s="6" t="str">
        <f>IFERROR(INDEX(Sales!$D$5:$ABF$18,MATCH(UsagePerHour!$B47,Sales!$C$5:$C$18,0),MATCH(UsagePerHour!UC$4,Sales!$D$3:$ABF$3,0))/UC$2*INDEX(Usage!$D$5:$ABF$11,MATCH(UsagePerHour!$B$36,Usage!$C$5:$C$11,0),MATCH(UsagePerHour!UC$4,Usage!$D$3:$ABF$3,0)),"")</f>
        <v/>
      </c>
      <c r="UD47" s="6" t="str">
        <f>IFERROR(INDEX(Sales!$D$5:$ABF$18,MATCH(UsagePerHour!$B47,Sales!$C$5:$C$18,0),MATCH(UsagePerHour!UD$4,Sales!$D$3:$ABF$3,0))/UD$2*INDEX(Usage!$D$5:$ABF$11,MATCH(UsagePerHour!$B$36,Usage!$C$5:$C$11,0),MATCH(UsagePerHour!UD$4,Usage!$D$3:$ABF$3,0)),"")</f>
        <v/>
      </c>
      <c r="UE47" s="6" t="str">
        <f>IFERROR(INDEX(Sales!$D$5:$ABF$18,MATCH(UsagePerHour!$B47,Sales!$C$5:$C$18,0),MATCH(UsagePerHour!UE$4,Sales!$D$3:$ABF$3,0))/UE$2*INDEX(Usage!$D$5:$ABF$11,MATCH(UsagePerHour!$B$36,Usage!$C$5:$C$11,0),MATCH(UsagePerHour!UE$4,Usage!$D$3:$ABF$3,0)),"")</f>
        <v/>
      </c>
      <c r="UF47" s="6" t="str">
        <f>IFERROR(INDEX(Sales!$D$5:$ABF$18,MATCH(UsagePerHour!$B47,Sales!$C$5:$C$18,0),MATCH(UsagePerHour!UF$4,Sales!$D$3:$ABF$3,0))/UF$2*INDEX(Usage!$D$5:$ABF$11,MATCH(UsagePerHour!$B$36,Usage!$C$5:$C$11,0),MATCH(UsagePerHour!UF$4,Usage!$D$3:$ABF$3,0)),"")</f>
        <v/>
      </c>
      <c r="UG47" s="6" t="str">
        <f>IFERROR(INDEX(Sales!$D$5:$ABF$18,MATCH(UsagePerHour!$B47,Sales!$C$5:$C$18,0),MATCH(UsagePerHour!UG$4,Sales!$D$3:$ABF$3,0))/UG$2*INDEX(Usage!$D$5:$ABF$11,MATCH(UsagePerHour!$B$36,Usage!$C$5:$C$11,0),MATCH(UsagePerHour!UG$4,Usage!$D$3:$ABF$3,0)),"")</f>
        <v/>
      </c>
      <c r="UH47" s="6" t="str">
        <f>IFERROR(INDEX(Sales!$D$5:$ABF$18,MATCH(UsagePerHour!$B47,Sales!$C$5:$C$18,0),MATCH(UsagePerHour!UH$4,Sales!$D$3:$ABF$3,0))/UH$2*INDEX(Usage!$D$5:$ABF$11,MATCH(UsagePerHour!$B$36,Usage!$C$5:$C$11,0),MATCH(UsagePerHour!UH$4,Usage!$D$3:$ABF$3,0)),"")</f>
        <v/>
      </c>
      <c r="UI47" s="6" t="str">
        <f>IFERROR(INDEX(Sales!$D$5:$ABF$18,MATCH(UsagePerHour!$B47,Sales!$C$5:$C$18,0),MATCH(UsagePerHour!UI$4,Sales!$D$3:$ABF$3,0))/UI$2*INDEX(Usage!$D$5:$ABF$11,MATCH(UsagePerHour!$B$36,Usage!$C$5:$C$11,0),MATCH(UsagePerHour!UI$4,Usage!$D$3:$ABF$3,0)),"")</f>
        <v/>
      </c>
      <c r="UJ47" s="6" t="str">
        <f>IFERROR(INDEX(Sales!$D$5:$ABF$18,MATCH(UsagePerHour!$B47,Sales!$C$5:$C$18,0),MATCH(UsagePerHour!UJ$4,Sales!$D$3:$ABF$3,0))/UJ$2*INDEX(Usage!$D$5:$ABF$11,MATCH(UsagePerHour!$B$36,Usage!$C$5:$C$11,0),MATCH(UsagePerHour!UJ$4,Usage!$D$3:$ABF$3,0)),"")</f>
        <v/>
      </c>
      <c r="UK47" s="6" t="str">
        <f>IFERROR(INDEX(Sales!$D$5:$ABF$18,MATCH(UsagePerHour!$B47,Sales!$C$5:$C$18,0),MATCH(UsagePerHour!UK$4,Sales!$D$3:$ABF$3,0))/UK$2*INDEX(Usage!$D$5:$ABF$11,MATCH(UsagePerHour!$B$36,Usage!$C$5:$C$11,0),MATCH(UsagePerHour!UK$4,Usage!$D$3:$ABF$3,0)),"")</f>
        <v/>
      </c>
      <c r="UL47" s="6" t="str">
        <f>IFERROR(INDEX(Sales!$D$5:$ABF$18,MATCH(UsagePerHour!$B47,Sales!$C$5:$C$18,0),MATCH(UsagePerHour!UL$4,Sales!$D$3:$ABF$3,0))/UL$2*INDEX(Usage!$D$5:$ABF$11,MATCH(UsagePerHour!$B$36,Usage!$C$5:$C$11,0),MATCH(UsagePerHour!UL$4,Usage!$D$3:$ABF$3,0)),"")</f>
        <v/>
      </c>
      <c r="UM47" s="6" t="str">
        <f>IFERROR(INDEX(Sales!$D$5:$ABF$18,MATCH(UsagePerHour!$B47,Sales!$C$5:$C$18,0),MATCH(UsagePerHour!UM$4,Sales!$D$3:$ABF$3,0))/UM$2*INDEX(Usage!$D$5:$ABF$11,MATCH(UsagePerHour!$B$36,Usage!$C$5:$C$11,0),MATCH(UsagePerHour!UM$4,Usage!$D$3:$ABF$3,0)),"")</f>
        <v/>
      </c>
      <c r="UN47" s="6" t="str">
        <f>IFERROR(INDEX(Sales!$D$5:$ABF$18,MATCH(UsagePerHour!$B47,Sales!$C$5:$C$18,0),MATCH(UsagePerHour!UN$4,Sales!$D$3:$ABF$3,0))/UN$2*INDEX(Usage!$D$5:$ABF$11,MATCH(UsagePerHour!$B$36,Usage!$C$5:$C$11,0),MATCH(UsagePerHour!UN$4,Usage!$D$3:$ABF$3,0)),"")</f>
        <v/>
      </c>
      <c r="UO47" s="6" t="str">
        <f>IFERROR(INDEX(Sales!$D$5:$ABF$18,MATCH(UsagePerHour!$B47,Sales!$C$5:$C$18,0),MATCH(UsagePerHour!UO$4,Sales!$D$3:$ABF$3,0))/UO$2*INDEX(Usage!$D$5:$ABF$11,MATCH(UsagePerHour!$B$36,Usage!$C$5:$C$11,0),MATCH(UsagePerHour!UO$4,Usage!$D$3:$ABF$3,0)),"")</f>
        <v/>
      </c>
      <c r="UP47" s="6" t="str">
        <f>IFERROR(INDEX(Sales!$D$5:$ABF$18,MATCH(UsagePerHour!$B47,Sales!$C$5:$C$18,0),MATCH(UsagePerHour!UP$4,Sales!$D$3:$ABF$3,0))/UP$2*INDEX(Usage!$D$5:$ABF$11,MATCH(UsagePerHour!$B$36,Usage!$C$5:$C$11,0),MATCH(UsagePerHour!UP$4,Usage!$D$3:$ABF$3,0)),"")</f>
        <v/>
      </c>
      <c r="UQ47" s="6" t="str">
        <f>IFERROR(INDEX(Sales!$D$5:$ABF$18,MATCH(UsagePerHour!$B47,Sales!$C$5:$C$18,0),MATCH(UsagePerHour!UQ$4,Sales!$D$3:$ABF$3,0))/UQ$2*INDEX(Usage!$D$5:$ABF$11,MATCH(UsagePerHour!$B$36,Usage!$C$5:$C$11,0),MATCH(UsagePerHour!UQ$4,Usage!$D$3:$ABF$3,0)),"")</f>
        <v/>
      </c>
      <c r="UR47" s="6" t="str">
        <f>IFERROR(INDEX(Sales!$D$5:$ABF$18,MATCH(UsagePerHour!$B47,Sales!$C$5:$C$18,0),MATCH(UsagePerHour!UR$4,Sales!$D$3:$ABF$3,0))/UR$2*INDEX(Usage!$D$5:$ABF$11,MATCH(UsagePerHour!$B$36,Usage!$C$5:$C$11,0),MATCH(UsagePerHour!UR$4,Usage!$D$3:$ABF$3,0)),"")</f>
        <v/>
      </c>
      <c r="US47" s="6" t="str">
        <f>IFERROR(INDEX(Sales!$D$5:$ABF$18,MATCH(UsagePerHour!$B47,Sales!$C$5:$C$18,0),MATCH(UsagePerHour!US$4,Sales!$D$3:$ABF$3,0))/US$2*INDEX(Usage!$D$5:$ABF$11,MATCH(UsagePerHour!$B$36,Usage!$C$5:$C$11,0),MATCH(UsagePerHour!US$4,Usage!$D$3:$ABF$3,0)),"")</f>
        <v/>
      </c>
      <c r="UT47" s="6" t="str">
        <f>IFERROR(INDEX(Sales!$D$5:$ABF$18,MATCH(UsagePerHour!$B47,Sales!$C$5:$C$18,0),MATCH(UsagePerHour!UT$4,Sales!$D$3:$ABF$3,0))/UT$2*INDEX(Usage!$D$5:$ABF$11,MATCH(UsagePerHour!$B$36,Usage!$C$5:$C$11,0),MATCH(UsagePerHour!UT$4,Usage!$D$3:$ABF$3,0)),"")</f>
        <v/>
      </c>
      <c r="UU47" s="6" t="str">
        <f>IFERROR(INDEX(Sales!$D$5:$ABF$18,MATCH(UsagePerHour!$B47,Sales!$C$5:$C$18,0),MATCH(UsagePerHour!UU$4,Sales!$D$3:$ABF$3,0))/UU$2*INDEX(Usage!$D$5:$ABF$11,MATCH(UsagePerHour!$B$36,Usage!$C$5:$C$11,0),MATCH(UsagePerHour!UU$4,Usage!$D$3:$ABF$3,0)),"")</f>
        <v/>
      </c>
      <c r="UV47" s="6" t="str">
        <f>IFERROR(INDEX(Sales!$D$5:$ABF$18,MATCH(UsagePerHour!$B47,Sales!$C$5:$C$18,0),MATCH(UsagePerHour!UV$4,Sales!$D$3:$ABF$3,0))/UV$2*INDEX(Usage!$D$5:$ABF$11,MATCH(UsagePerHour!$B$36,Usage!$C$5:$C$11,0),MATCH(UsagePerHour!UV$4,Usage!$D$3:$ABF$3,0)),"")</f>
        <v/>
      </c>
      <c r="UW47" s="6" t="str">
        <f>IFERROR(INDEX(Sales!$D$5:$ABF$18,MATCH(UsagePerHour!$B47,Sales!$C$5:$C$18,0),MATCH(UsagePerHour!UW$4,Sales!$D$3:$ABF$3,0))/UW$2*INDEX(Usage!$D$5:$ABF$11,MATCH(UsagePerHour!$B$36,Usage!$C$5:$C$11,0),MATCH(UsagePerHour!UW$4,Usage!$D$3:$ABF$3,0)),"")</f>
        <v/>
      </c>
      <c r="UX47" s="6" t="str">
        <f>IFERROR(INDEX(Sales!$D$5:$ABF$18,MATCH(UsagePerHour!$B47,Sales!$C$5:$C$18,0),MATCH(UsagePerHour!UX$4,Sales!$D$3:$ABF$3,0))/UX$2*INDEX(Usage!$D$5:$ABF$11,MATCH(UsagePerHour!$B$36,Usage!$C$5:$C$11,0),MATCH(UsagePerHour!UX$4,Usage!$D$3:$ABF$3,0)),"")</f>
        <v/>
      </c>
      <c r="UY47" s="6" t="str">
        <f>IFERROR(INDEX(Sales!$D$5:$ABF$18,MATCH(UsagePerHour!$B47,Sales!$C$5:$C$18,0),MATCH(UsagePerHour!UY$4,Sales!$D$3:$ABF$3,0))/UY$2*INDEX(Usage!$D$5:$ABF$11,MATCH(UsagePerHour!$B$36,Usage!$C$5:$C$11,0),MATCH(UsagePerHour!UY$4,Usage!$D$3:$ABF$3,0)),"")</f>
        <v/>
      </c>
      <c r="UZ47" s="6" t="str">
        <f>IFERROR(INDEX(Sales!$D$5:$ABF$18,MATCH(UsagePerHour!$B47,Sales!$C$5:$C$18,0),MATCH(UsagePerHour!UZ$4,Sales!$D$3:$ABF$3,0))/UZ$2*INDEX(Usage!$D$5:$ABF$11,MATCH(UsagePerHour!$B$36,Usage!$C$5:$C$11,0),MATCH(UsagePerHour!UZ$4,Usage!$D$3:$ABF$3,0)),"")</f>
        <v/>
      </c>
      <c r="VA47" s="6" t="str">
        <f>IFERROR(INDEX(Sales!$D$5:$ABF$18,MATCH(UsagePerHour!$B47,Sales!$C$5:$C$18,0),MATCH(UsagePerHour!VA$4,Sales!$D$3:$ABF$3,0))/VA$2*INDEX(Usage!$D$5:$ABF$11,MATCH(UsagePerHour!$B$36,Usage!$C$5:$C$11,0),MATCH(UsagePerHour!VA$4,Usage!$D$3:$ABF$3,0)),"")</f>
        <v/>
      </c>
      <c r="VB47" s="6" t="str">
        <f>IFERROR(INDEX(Sales!$D$5:$ABF$18,MATCH(UsagePerHour!$B47,Sales!$C$5:$C$18,0),MATCH(UsagePerHour!VB$4,Sales!$D$3:$ABF$3,0))/VB$2*INDEX(Usage!$D$5:$ABF$11,MATCH(UsagePerHour!$B$36,Usage!$C$5:$C$11,0),MATCH(UsagePerHour!VB$4,Usage!$D$3:$ABF$3,0)),"")</f>
        <v/>
      </c>
      <c r="VC47" s="6" t="str">
        <f>IFERROR(INDEX(Sales!$D$5:$ABF$18,MATCH(UsagePerHour!$B47,Sales!$C$5:$C$18,0),MATCH(UsagePerHour!VC$4,Sales!$D$3:$ABF$3,0))/VC$2*INDEX(Usage!$D$5:$ABF$11,MATCH(UsagePerHour!$B$36,Usage!$C$5:$C$11,0),MATCH(UsagePerHour!VC$4,Usage!$D$3:$ABF$3,0)),"")</f>
        <v/>
      </c>
      <c r="VD47" s="6" t="str">
        <f>IFERROR(INDEX(Sales!$D$5:$ABF$18,MATCH(UsagePerHour!$B47,Sales!$C$5:$C$18,0),MATCH(UsagePerHour!VD$4,Sales!$D$3:$ABF$3,0))/VD$2*INDEX(Usage!$D$5:$ABF$11,MATCH(UsagePerHour!$B$36,Usage!$C$5:$C$11,0),MATCH(UsagePerHour!VD$4,Usage!$D$3:$ABF$3,0)),"")</f>
        <v/>
      </c>
      <c r="VE47" s="6" t="str">
        <f>IFERROR(INDEX(Sales!$D$5:$ABF$18,MATCH(UsagePerHour!$B47,Sales!$C$5:$C$18,0),MATCH(UsagePerHour!VE$4,Sales!$D$3:$ABF$3,0))/VE$2*INDEX(Usage!$D$5:$ABF$11,MATCH(UsagePerHour!$B$36,Usage!$C$5:$C$11,0),MATCH(UsagePerHour!VE$4,Usage!$D$3:$ABF$3,0)),"")</f>
        <v/>
      </c>
      <c r="VF47" s="6" t="str">
        <f>IFERROR(INDEX(Sales!$D$5:$ABF$18,MATCH(UsagePerHour!$B47,Sales!$C$5:$C$18,0),MATCH(UsagePerHour!VF$4,Sales!$D$3:$ABF$3,0))/VF$2*INDEX(Usage!$D$5:$ABF$11,MATCH(UsagePerHour!$B$36,Usage!$C$5:$C$11,0),MATCH(UsagePerHour!VF$4,Usage!$D$3:$ABF$3,0)),"")</f>
        <v/>
      </c>
      <c r="VG47" s="6" t="str">
        <f>IFERROR(INDEX(Sales!$D$5:$ABF$18,MATCH(UsagePerHour!$B47,Sales!$C$5:$C$18,0),MATCH(UsagePerHour!VG$4,Sales!$D$3:$ABF$3,0))/VG$2*INDEX(Usage!$D$5:$ABF$11,MATCH(UsagePerHour!$B$36,Usage!$C$5:$C$11,0),MATCH(UsagePerHour!VG$4,Usage!$D$3:$ABF$3,0)),"")</f>
        <v/>
      </c>
      <c r="VH47" s="6" t="str">
        <f>IFERROR(INDEX(Sales!$D$5:$ABF$18,MATCH(UsagePerHour!$B47,Sales!$C$5:$C$18,0),MATCH(UsagePerHour!VH$4,Sales!$D$3:$ABF$3,0))/VH$2*INDEX(Usage!$D$5:$ABF$11,MATCH(UsagePerHour!$B$36,Usage!$C$5:$C$11,0),MATCH(UsagePerHour!VH$4,Usage!$D$3:$ABF$3,0)),"")</f>
        <v/>
      </c>
      <c r="VI47" s="6" t="str">
        <f>IFERROR(INDEX(Sales!$D$5:$ABF$18,MATCH(UsagePerHour!$B47,Sales!$C$5:$C$18,0),MATCH(UsagePerHour!VI$4,Sales!$D$3:$ABF$3,0))/VI$2*INDEX(Usage!$D$5:$ABF$11,MATCH(UsagePerHour!$B$36,Usage!$C$5:$C$11,0),MATCH(UsagePerHour!VI$4,Usage!$D$3:$ABF$3,0)),"")</f>
        <v/>
      </c>
      <c r="VJ47" s="6" t="str">
        <f>IFERROR(INDEX(Sales!$D$5:$ABF$18,MATCH(UsagePerHour!$B47,Sales!$C$5:$C$18,0),MATCH(UsagePerHour!VJ$4,Sales!$D$3:$ABF$3,0))/VJ$2*INDEX(Usage!$D$5:$ABF$11,MATCH(UsagePerHour!$B$36,Usage!$C$5:$C$11,0),MATCH(UsagePerHour!VJ$4,Usage!$D$3:$ABF$3,0)),"")</f>
        <v/>
      </c>
      <c r="VK47" s="6" t="str">
        <f>IFERROR(INDEX(Sales!$D$5:$ABF$18,MATCH(UsagePerHour!$B47,Sales!$C$5:$C$18,0),MATCH(UsagePerHour!VK$4,Sales!$D$3:$ABF$3,0))/VK$2*INDEX(Usage!$D$5:$ABF$11,MATCH(UsagePerHour!$B$36,Usage!$C$5:$C$11,0),MATCH(UsagePerHour!VK$4,Usage!$D$3:$ABF$3,0)),"")</f>
        <v/>
      </c>
      <c r="VL47" s="6" t="str">
        <f>IFERROR(INDEX(Sales!$D$5:$ABF$18,MATCH(UsagePerHour!$B47,Sales!$C$5:$C$18,0),MATCH(UsagePerHour!VL$4,Sales!$D$3:$ABF$3,0))/VL$2*INDEX(Usage!$D$5:$ABF$11,MATCH(UsagePerHour!$B$36,Usage!$C$5:$C$11,0),MATCH(UsagePerHour!VL$4,Usage!$D$3:$ABF$3,0)),"")</f>
        <v/>
      </c>
      <c r="VM47" s="6" t="str">
        <f>IFERROR(INDEX(Sales!$D$5:$ABF$18,MATCH(UsagePerHour!$B47,Sales!$C$5:$C$18,0),MATCH(UsagePerHour!VM$4,Sales!$D$3:$ABF$3,0))/VM$2*INDEX(Usage!$D$5:$ABF$11,MATCH(UsagePerHour!$B$36,Usage!$C$5:$C$11,0),MATCH(UsagePerHour!VM$4,Usage!$D$3:$ABF$3,0)),"")</f>
        <v/>
      </c>
      <c r="VN47" s="6" t="str">
        <f>IFERROR(INDEX(Sales!$D$5:$ABF$18,MATCH(UsagePerHour!$B47,Sales!$C$5:$C$18,0),MATCH(UsagePerHour!VN$4,Sales!$D$3:$ABF$3,0))/VN$2*INDEX(Usage!$D$5:$ABF$11,MATCH(UsagePerHour!$B$36,Usage!$C$5:$C$11,0),MATCH(UsagePerHour!VN$4,Usage!$D$3:$ABF$3,0)),"")</f>
        <v/>
      </c>
      <c r="VO47" s="6" t="str">
        <f>IFERROR(INDEX(Sales!$D$5:$ABF$18,MATCH(UsagePerHour!$B47,Sales!$C$5:$C$18,0),MATCH(UsagePerHour!VO$4,Sales!$D$3:$ABF$3,0))/VO$2*INDEX(Usage!$D$5:$ABF$11,MATCH(UsagePerHour!$B$36,Usage!$C$5:$C$11,0),MATCH(UsagePerHour!VO$4,Usage!$D$3:$ABF$3,0)),"")</f>
        <v/>
      </c>
      <c r="VP47" s="6" t="str">
        <f>IFERROR(INDEX(Sales!$D$5:$ABF$18,MATCH(UsagePerHour!$B47,Sales!$C$5:$C$18,0),MATCH(UsagePerHour!VP$4,Sales!$D$3:$ABF$3,0))/VP$2*INDEX(Usage!$D$5:$ABF$11,MATCH(UsagePerHour!$B$36,Usage!$C$5:$C$11,0),MATCH(UsagePerHour!VP$4,Usage!$D$3:$ABF$3,0)),"")</f>
        <v/>
      </c>
      <c r="VQ47" s="6" t="str">
        <f>IFERROR(INDEX(Sales!$D$5:$ABF$18,MATCH(UsagePerHour!$B47,Sales!$C$5:$C$18,0),MATCH(UsagePerHour!VQ$4,Sales!$D$3:$ABF$3,0))/VQ$2*INDEX(Usage!$D$5:$ABF$11,MATCH(UsagePerHour!$B$36,Usage!$C$5:$C$11,0),MATCH(UsagePerHour!VQ$4,Usage!$D$3:$ABF$3,0)),"")</f>
        <v/>
      </c>
      <c r="VR47" s="6" t="str">
        <f>IFERROR(INDEX(Sales!$D$5:$ABF$18,MATCH(UsagePerHour!$B47,Sales!$C$5:$C$18,0),MATCH(UsagePerHour!VR$4,Sales!$D$3:$ABF$3,0))/VR$2*INDEX(Usage!$D$5:$ABF$11,MATCH(UsagePerHour!$B$36,Usage!$C$5:$C$11,0),MATCH(UsagePerHour!VR$4,Usage!$D$3:$ABF$3,0)),"")</f>
        <v/>
      </c>
      <c r="VS47" s="6" t="str">
        <f>IFERROR(INDEX(Sales!$D$5:$ABF$18,MATCH(UsagePerHour!$B47,Sales!$C$5:$C$18,0),MATCH(UsagePerHour!VS$4,Sales!$D$3:$ABF$3,0))/VS$2*INDEX(Usage!$D$5:$ABF$11,MATCH(UsagePerHour!$B$36,Usage!$C$5:$C$11,0),MATCH(UsagePerHour!VS$4,Usage!$D$3:$ABF$3,0)),"")</f>
        <v/>
      </c>
      <c r="VT47" s="6" t="str">
        <f>IFERROR(INDEX(Sales!$D$5:$ABF$18,MATCH(UsagePerHour!$B47,Sales!$C$5:$C$18,0),MATCH(UsagePerHour!VT$4,Sales!$D$3:$ABF$3,0))/VT$2*INDEX(Usage!$D$5:$ABF$11,MATCH(UsagePerHour!$B$36,Usage!$C$5:$C$11,0),MATCH(UsagePerHour!VT$4,Usage!$D$3:$ABF$3,0)),"")</f>
        <v/>
      </c>
      <c r="VU47" s="6" t="str">
        <f>IFERROR(INDEX(Sales!$D$5:$ABF$18,MATCH(UsagePerHour!$B47,Sales!$C$5:$C$18,0),MATCH(UsagePerHour!VU$4,Sales!$D$3:$ABF$3,0))/VU$2*INDEX(Usage!$D$5:$ABF$11,MATCH(UsagePerHour!$B$36,Usage!$C$5:$C$11,0),MATCH(UsagePerHour!VU$4,Usage!$D$3:$ABF$3,0)),"")</f>
        <v/>
      </c>
      <c r="VV47" s="6" t="str">
        <f>IFERROR(INDEX(Sales!$D$5:$ABF$18,MATCH(UsagePerHour!$B47,Sales!$C$5:$C$18,0),MATCH(UsagePerHour!VV$4,Sales!$D$3:$ABF$3,0))/VV$2*INDEX(Usage!$D$5:$ABF$11,MATCH(UsagePerHour!$B$36,Usage!$C$5:$C$11,0),MATCH(UsagePerHour!VV$4,Usage!$D$3:$ABF$3,0)),"")</f>
        <v/>
      </c>
      <c r="VW47" s="6" t="str">
        <f>IFERROR(INDEX(Sales!$D$5:$ABF$18,MATCH(UsagePerHour!$B47,Sales!$C$5:$C$18,0),MATCH(UsagePerHour!VW$4,Sales!$D$3:$ABF$3,0))/VW$2*INDEX(Usage!$D$5:$ABF$11,MATCH(UsagePerHour!$B$36,Usage!$C$5:$C$11,0),MATCH(UsagePerHour!VW$4,Usage!$D$3:$ABF$3,0)),"")</f>
        <v/>
      </c>
      <c r="VX47" s="6" t="str">
        <f>IFERROR(INDEX(Sales!$D$5:$ABF$18,MATCH(UsagePerHour!$B47,Sales!$C$5:$C$18,0),MATCH(UsagePerHour!VX$4,Sales!$D$3:$ABF$3,0))/VX$2*INDEX(Usage!$D$5:$ABF$11,MATCH(UsagePerHour!$B$36,Usage!$C$5:$C$11,0),MATCH(UsagePerHour!VX$4,Usage!$D$3:$ABF$3,0)),"")</f>
        <v/>
      </c>
      <c r="VY47" s="6" t="str">
        <f>IFERROR(INDEX(Sales!$D$5:$ABF$18,MATCH(UsagePerHour!$B47,Sales!$C$5:$C$18,0),MATCH(UsagePerHour!VY$4,Sales!$D$3:$ABF$3,0))/VY$2*INDEX(Usage!$D$5:$ABF$11,MATCH(UsagePerHour!$B$36,Usage!$C$5:$C$11,0),MATCH(UsagePerHour!VY$4,Usage!$D$3:$ABF$3,0)),"")</f>
        <v/>
      </c>
      <c r="VZ47" s="6" t="str">
        <f>IFERROR(INDEX(Sales!$D$5:$ABF$18,MATCH(UsagePerHour!$B47,Sales!$C$5:$C$18,0),MATCH(UsagePerHour!VZ$4,Sales!$D$3:$ABF$3,0))/VZ$2*INDEX(Usage!$D$5:$ABF$11,MATCH(UsagePerHour!$B$36,Usage!$C$5:$C$11,0),MATCH(UsagePerHour!VZ$4,Usage!$D$3:$ABF$3,0)),"")</f>
        <v/>
      </c>
      <c r="WA47" s="6" t="str">
        <f>IFERROR(INDEX(Sales!$D$5:$ABF$18,MATCH(UsagePerHour!$B47,Sales!$C$5:$C$18,0),MATCH(UsagePerHour!WA$4,Sales!$D$3:$ABF$3,0))/WA$2*INDEX(Usage!$D$5:$ABF$11,MATCH(UsagePerHour!$B$36,Usage!$C$5:$C$11,0),MATCH(UsagePerHour!WA$4,Usage!$D$3:$ABF$3,0)),"")</f>
        <v/>
      </c>
      <c r="WB47" s="6" t="str">
        <f>IFERROR(INDEX(Sales!$D$5:$ABF$18,MATCH(UsagePerHour!$B47,Sales!$C$5:$C$18,0),MATCH(UsagePerHour!WB$4,Sales!$D$3:$ABF$3,0))/WB$2*INDEX(Usage!$D$5:$ABF$11,MATCH(UsagePerHour!$B$36,Usage!$C$5:$C$11,0),MATCH(UsagePerHour!WB$4,Usage!$D$3:$ABF$3,0)),"")</f>
        <v/>
      </c>
      <c r="WC47" s="6" t="str">
        <f>IFERROR(INDEX(Sales!$D$5:$ABF$18,MATCH(UsagePerHour!$B47,Sales!$C$5:$C$18,0),MATCH(UsagePerHour!WC$4,Sales!$D$3:$ABF$3,0))/WC$2*INDEX(Usage!$D$5:$ABF$11,MATCH(UsagePerHour!$B$36,Usage!$C$5:$C$11,0),MATCH(UsagePerHour!WC$4,Usage!$D$3:$ABF$3,0)),"")</f>
        <v/>
      </c>
      <c r="WD47" s="6" t="str">
        <f>IFERROR(INDEX(Sales!$D$5:$ABF$18,MATCH(UsagePerHour!$B47,Sales!$C$5:$C$18,0),MATCH(UsagePerHour!WD$4,Sales!$D$3:$ABF$3,0))/WD$2*INDEX(Usage!$D$5:$ABF$11,MATCH(UsagePerHour!$B$36,Usage!$C$5:$C$11,0),MATCH(UsagePerHour!WD$4,Usage!$D$3:$ABF$3,0)),"")</f>
        <v/>
      </c>
      <c r="WE47" s="6" t="str">
        <f>IFERROR(INDEX(Sales!$D$5:$ABF$18,MATCH(UsagePerHour!$B47,Sales!$C$5:$C$18,0),MATCH(UsagePerHour!WE$4,Sales!$D$3:$ABF$3,0))/WE$2*INDEX(Usage!$D$5:$ABF$11,MATCH(UsagePerHour!$B$36,Usage!$C$5:$C$11,0),MATCH(UsagePerHour!WE$4,Usage!$D$3:$ABF$3,0)),"")</f>
        <v/>
      </c>
      <c r="WF47" s="6" t="str">
        <f>IFERROR(INDEX(Sales!$D$5:$ABF$18,MATCH(UsagePerHour!$B47,Sales!$C$5:$C$18,0),MATCH(UsagePerHour!WF$4,Sales!$D$3:$ABF$3,0))/WF$2*INDEX(Usage!$D$5:$ABF$11,MATCH(UsagePerHour!$B$36,Usage!$C$5:$C$11,0),MATCH(UsagePerHour!WF$4,Usage!$D$3:$ABF$3,0)),"")</f>
        <v/>
      </c>
      <c r="WG47" s="6" t="str">
        <f>IFERROR(INDEX(Sales!$D$5:$ABF$18,MATCH(UsagePerHour!$B47,Sales!$C$5:$C$18,0),MATCH(UsagePerHour!WG$4,Sales!$D$3:$ABF$3,0))/WG$2*INDEX(Usage!$D$5:$ABF$11,MATCH(UsagePerHour!$B$36,Usage!$C$5:$C$11,0),MATCH(UsagePerHour!WG$4,Usage!$D$3:$ABF$3,0)),"")</f>
        <v/>
      </c>
      <c r="WH47" s="6" t="str">
        <f>IFERROR(INDEX(Sales!$D$5:$ABF$18,MATCH(UsagePerHour!$B47,Sales!$C$5:$C$18,0),MATCH(UsagePerHour!WH$4,Sales!$D$3:$ABF$3,0))/WH$2*INDEX(Usage!$D$5:$ABF$11,MATCH(UsagePerHour!$B$36,Usage!$C$5:$C$11,0),MATCH(UsagePerHour!WH$4,Usage!$D$3:$ABF$3,0)),"")</f>
        <v/>
      </c>
      <c r="WI47" s="6" t="str">
        <f>IFERROR(INDEX(Sales!$D$5:$ABF$18,MATCH(UsagePerHour!$B47,Sales!$C$5:$C$18,0),MATCH(UsagePerHour!WI$4,Sales!$D$3:$ABF$3,0))/WI$2*INDEX(Usage!$D$5:$ABF$11,MATCH(UsagePerHour!$B$36,Usage!$C$5:$C$11,0),MATCH(UsagePerHour!WI$4,Usage!$D$3:$ABF$3,0)),"")</f>
        <v/>
      </c>
      <c r="WJ47" s="6" t="str">
        <f>IFERROR(INDEX(Sales!$D$5:$ABF$18,MATCH(UsagePerHour!$B47,Sales!$C$5:$C$18,0),MATCH(UsagePerHour!WJ$4,Sales!$D$3:$ABF$3,0))/WJ$2*INDEX(Usage!$D$5:$ABF$11,MATCH(UsagePerHour!$B$36,Usage!$C$5:$C$11,0),MATCH(UsagePerHour!WJ$4,Usage!$D$3:$ABF$3,0)),"")</f>
        <v/>
      </c>
      <c r="WK47" s="6" t="str">
        <f>IFERROR(INDEX(Sales!$D$5:$ABF$18,MATCH(UsagePerHour!$B47,Sales!$C$5:$C$18,0),MATCH(UsagePerHour!WK$4,Sales!$D$3:$ABF$3,0))/WK$2*INDEX(Usage!$D$5:$ABF$11,MATCH(UsagePerHour!$B$36,Usage!$C$5:$C$11,0),MATCH(UsagePerHour!WK$4,Usage!$D$3:$ABF$3,0)),"")</f>
        <v/>
      </c>
      <c r="WL47" s="6" t="str">
        <f>IFERROR(INDEX(Sales!$D$5:$ABF$18,MATCH(UsagePerHour!$B47,Sales!$C$5:$C$18,0),MATCH(UsagePerHour!WL$4,Sales!$D$3:$ABF$3,0))/WL$2*INDEX(Usage!$D$5:$ABF$11,MATCH(UsagePerHour!$B$36,Usage!$C$5:$C$11,0),MATCH(UsagePerHour!WL$4,Usage!$D$3:$ABF$3,0)),"")</f>
        <v/>
      </c>
      <c r="WM47" s="6" t="str">
        <f>IFERROR(INDEX(Sales!$D$5:$ABF$18,MATCH(UsagePerHour!$B47,Sales!$C$5:$C$18,0),MATCH(UsagePerHour!WM$4,Sales!$D$3:$ABF$3,0))/WM$2*INDEX(Usage!$D$5:$ABF$11,MATCH(UsagePerHour!$B$36,Usage!$C$5:$C$11,0),MATCH(UsagePerHour!WM$4,Usage!$D$3:$ABF$3,0)),"")</f>
        <v/>
      </c>
      <c r="WN47" s="6" t="str">
        <f>IFERROR(INDEX(Sales!$D$5:$ABF$18,MATCH(UsagePerHour!$B47,Sales!$C$5:$C$18,0),MATCH(UsagePerHour!WN$4,Sales!$D$3:$ABF$3,0))/WN$2*INDEX(Usage!$D$5:$ABF$11,MATCH(UsagePerHour!$B$36,Usage!$C$5:$C$11,0),MATCH(UsagePerHour!WN$4,Usage!$D$3:$ABF$3,0)),"")</f>
        <v/>
      </c>
      <c r="WO47" s="6" t="str">
        <f>IFERROR(INDEX(Sales!$D$5:$ABF$18,MATCH(UsagePerHour!$B47,Sales!$C$5:$C$18,0),MATCH(UsagePerHour!WO$4,Sales!$D$3:$ABF$3,0))/WO$2*INDEX(Usage!$D$5:$ABF$11,MATCH(UsagePerHour!$B$36,Usage!$C$5:$C$11,0),MATCH(UsagePerHour!WO$4,Usage!$D$3:$ABF$3,0)),"")</f>
        <v/>
      </c>
      <c r="WP47" s="6" t="str">
        <f>IFERROR(INDEX(Sales!$D$5:$ABF$18,MATCH(UsagePerHour!$B47,Sales!$C$5:$C$18,0),MATCH(UsagePerHour!WP$4,Sales!$D$3:$ABF$3,0))/WP$2*INDEX(Usage!$D$5:$ABF$11,MATCH(UsagePerHour!$B$36,Usage!$C$5:$C$11,0),MATCH(UsagePerHour!WP$4,Usage!$D$3:$ABF$3,0)),"")</f>
        <v/>
      </c>
      <c r="WQ47" s="6" t="str">
        <f>IFERROR(INDEX(Sales!$D$5:$ABF$18,MATCH(UsagePerHour!$B47,Sales!$C$5:$C$18,0),MATCH(UsagePerHour!WQ$4,Sales!$D$3:$ABF$3,0))/WQ$2*INDEX(Usage!$D$5:$ABF$11,MATCH(UsagePerHour!$B$36,Usage!$C$5:$C$11,0),MATCH(UsagePerHour!WQ$4,Usage!$D$3:$ABF$3,0)),"")</f>
        <v/>
      </c>
      <c r="WR47" s="6" t="str">
        <f>IFERROR(INDEX(Sales!$D$5:$ABF$18,MATCH(UsagePerHour!$B47,Sales!$C$5:$C$18,0),MATCH(UsagePerHour!WR$4,Sales!$D$3:$ABF$3,0))/WR$2*INDEX(Usage!$D$5:$ABF$11,MATCH(UsagePerHour!$B$36,Usage!$C$5:$C$11,0),MATCH(UsagePerHour!WR$4,Usage!$D$3:$ABF$3,0)),"")</f>
        <v/>
      </c>
      <c r="WS47" s="6" t="str">
        <f>IFERROR(INDEX(Sales!$D$5:$ABF$18,MATCH(UsagePerHour!$B47,Sales!$C$5:$C$18,0),MATCH(UsagePerHour!WS$4,Sales!$D$3:$ABF$3,0))/WS$2*INDEX(Usage!$D$5:$ABF$11,MATCH(UsagePerHour!$B$36,Usage!$C$5:$C$11,0),MATCH(UsagePerHour!WS$4,Usage!$D$3:$ABF$3,0)),"")</f>
        <v/>
      </c>
      <c r="WT47" s="6" t="str">
        <f>IFERROR(INDEX(Sales!$D$5:$ABF$18,MATCH(UsagePerHour!$B47,Sales!$C$5:$C$18,0),MATCH(UsagePerHour!WT$4,Sales!$D$3:$ABF$3,0))/WT$2*INDEX(Usage!$D$5:$ABF$11,MATCH(UsagePerHour!$B$36,Usage!$C$5:$C$11,0),MATCH(UsagePerHour!WT$4,Usage!$D$3:$ABF$3,0)),"")</f>
        <v/>
      </c>
      <c r="WU47" s="6" t="str">
        <f>IFERROR(INDEX(Sales!$D$5:$ABF$18,MATCH(UsagePerHour!$B47,Sales!$C$5:$C$18,0),MATCH(UsagePerHour!WU$4,Sales!$D$3:$ABF$3,0))/WU$2*INDEX(Usage!$D$5:$ABF$11,MATCH(UsagePerHour!$B$36,Usage!$C$5:$C$11,0),MATCH(UsagePerHour!WU$4,Usage!$D$3:$ABF$3,0)),"")</f>
        <v/>
      </c>
      <c r="WV47" s="6" t="str">
        <f>IFERROR(INDEX(Sales!$D$5:$ABF$18,MATCH(UsagePerHour!$B47,Sales!$C$5:$C$18,0),MATCH(UsagePerHour!WV$4,Sales!$D$3:$ABF$3,0))/WV$2*INDEX(Usage!$D$5:$ABF$11,MATCH(UsagePerHour!$B$36,Usage!$C$5:$C$11,0),MATCH(UsagePerHour!WV$4,Usage!$D$3:$ABF$3,0)),"")</f>
        <v/>
      </c>
      <c r="WW47" s="6" t="str">
        <f>IFERROR(INDEX(Sales!$D$5:$ABF$18,MATCH(UsagePerHour!$B47,Sales!$C$5:$C$18,0),MATCH(UsagePerHour!WW$4,Sales!$D$3:$ABF$3,0))/WW$2*INDEX(Usage!$D$5:$ABF$11,MATCH(UsagePerHour!$B$36,Usage!$C$5:$C$11,0),MATCH(UsagePerHour!WW$4,Usage!$D$3:$ABF$3,0)),"")</f>
        <v/>
      </c>
      <c r="WX47" s="6" t="str">
        <f>IFERROR(INDEX(Sales!$D$5:$ABF$18,MATCH(UsagePerHour!$B47,Sales!$C$5:$C$18,0),MATCH(UsagePerHour!WX$4,Sales!$D$3:$ABF$3,0))/WX$2*INDEX(Usage!$D$5:$ABF$11,MATCH(UsagePerHour!$B$36,Usage!$C$5:$C$11,0),MATCH(UsagePerHour!WX$4,Usage!$D$3:$ABF$3,0)),"")</f>
        <v/>
      </c>
      <c r="WY47" s="6" t="str">
        <f>IFERROR(INDEX(Sales!$D$5:$ABF$18,MATCH(UsagePerHour!$B47,Sales!$C$5:$C$18,0),MATCH(UsagePerHour!WY$4,Sales!$D$3:$ABF$3,0))/WY$2*INDEX(Usage!$D$5:$ABF$11,MATCH(UsagePerHour!$B$36,Usage!$C$5:$C$11,0),MATCH(UsagePerHour!WY$4,Usage!$D$3:$ABF$3,0)),"")</f>
        <v/>
      </c>
      <c r="WZ47" s="6" t="str">
        <f>IFERROR(INDEX(Sales!$D$5:$ABF$18,MATCH(UsagePerHour!$B47,Sales!$C$5:$C$18,0),MATCH(UsagePerHour!WZ$4,Sales!$D$3:$ABF$3,0))/WZ$2*INDEX(Usage!$D$5:$ABF$11,MATCH(UsagePerHour!$B$36,Usage!$C$5:$C$11,0),MATCH(UsagePerHour!WZ$4,Usage!$D$3:$ABF$3,0)),"")</f>
        <v/>
      </c>
      <c r="XA47" s="6" t="str">
        <f>IFERROR(INDEX(Sales!$D$5:$ABF$18,MATCH(UsagePerHour!$B47,Sales!$C$5:$C$18,0),MATCH(UsagePerHour!XA$4,Sales!$D$3:$ABF$3,0))/XA$2*INDEX(Usage!$D$5:$ABF$11,MATCH(UsagePerHour!$B$36,Usage!$C$5:$C$11,0),MATCH(UsagePerHour!XA$4,Usage!$D$3:$ABF$3,0)),"")</f>
        <v/>
      </c>
      <c r="XB47" s="6" t="str">
        <f>IFERROR(INDEX(Sales!$D$5:$ABF$18,MATCH(UsagePerHour!$B47,Sales!$C$5:$C$18,0),MATCH(UsagePerHour!XB$4,Sales!$D$3:$ABF$3,0))/XB$2*INDEX(Usage!$D$5:$ABF$11,MATCH(UsagePerHour!$B$36,Usage!$C$5:$C$11,0),MATCH(UsagePerHour!XB$4,Usage!$D$3:$ABF$3,0)),"")</f>
        <v/>
      </c>
      <c r="XC47" s="6" t="str">
        <f>IFERROR(INDEX(Sales!$D$5:$ABF$18,MATCH(UsagePerHour!$B47,Sales!$C$5:$C$18,0),MATCH(UsagePerHour!XC$4,Sales!$D$3:$ABF$3,0))/XC$2*INDEX(Usage!$D$5:$ABF$11,MATCH(UsagePerHour!$B$36,Usage!$C$5:$C$11,0),MATCH(UsagePerHour!XC$4,Usage!$D$3:$ABF$3,0)),"")</f>
        <v/>
      </c>
      <c r="XD47" s="6" t="str">
        <f>IFERROR(INDEX(Sales!$D$5:$ABF$18,MATCH(UsagePerHour!$B47,Sales!$C$5:$C$18,0),MATCH(UsagePerHour!XD$4,Sales!$D$3:$ABF$3,0))/XD$2*INDEX(Usage!$D$5:$ABF$11,MATCH(UsagePerHour!$B$36,Usage!$C$5:$C$11,0),MATCH(UsagePerHour!XD$4,Usage!$D$3:$ABF$3,0)),"")</f>
        <v/>
      </c>
      <c r="XE47" s="6" t="str">
        <f>IFERROR(INDEX(Sales!$D$5:$ABF$18,MATCH(UsagePerHour!$B47,Sales!$C$5:$C$18,0),MATCH(UsagePerHour!XE$4,Sales!$D$3:$ABF$3,0))/XE$2*INDEX(Usage!$D$5:$ABF$11,MATCH(UsagePerHour!$B$36,Usage!$C$5:$C$11,0),MATCH(UsagePerHour!XE$4,Usage!$D$3:$ABF$3,0)),"")</f>
        <v/>
      </c>
      <c r="XF47" s="6" t="str">
        <f>IFERROR(INDEX(Sales!$D$5:$ABF$18,MATCH(UsagePerHour!$B47,Sales!$C$5:$C$18,0),MATCH(UsagePerHour!XF$4,Sales!$D$3:$ABF$3,0))/XF$2*INDEX(Usage!$D$5:$ABF$11,MATCH(UsagePerHour!$B$36,Usage!$C$5:$C$11,0),MATCH(UsagePerHour!XF$4,Usage!$D$3:$ABF$3,0)),"")</f>
        <v/>
      </c>
      <c r="XG47" s="6" t="str">
        <f>IFERROR(INDEX(Sales!$D$5:$ABF$18,MATCH(UsagePerHour!$B47,Sales!$C$5:$C$18,0),MATCH(UsagePerHour!XG$4,Sales!$D$3:$ABF$3,0))/XG$2*INDEX(Usage!$D$5:$ABF$11,MATCH(UsagePerHour!$B$36,Usage!$C$5:$C$11,0),MATCH(UsagePerHour!XG$4,Usage!$D$3:$ABF$3,0)),"")</f>
        <v/>
      </c>
      <c r="XH47" s="6" t="str">
        <f>IFERROR(INDEX(Sales!$D$5:$ABF$18,MATCH(UsagePerHour!$B47,Sales!$C$5:$C$18,0),MATCH(UsagePerHour!XH$4,Sales!$D$3:$ABF$3,0))/XH$2*INDEX(Usage!$D$5:$ABF$11,MATCH(UsagePerHour!$B$36,Usage!$C$5:$C$11,0),MATCH(UsagePerHour!XH$4,Usage!$D$3:$ABF$3,0)),"")</f>
        <v/>
      </c>
      <c r="XI47" s="6" t="str">
        <f>IFERROR(INDEX(Sales!$D$5:$ABF$18,MATCH(UsagePerHour!$B47,Sales!$C$5:$C$18,0),MATCH(UsagePerHour!XI$4,Sales!$D$3:$ABF$3,0))/XI$2*INDEX(Usage!$D$5:$ABF$11,MATCH(UsagePerHour!$B$36,Usage!$C$5:$C$11,0),MATCH(UsagePerHour!XI$4,Usage!$D$3:$ABF$3,0)),"")</f>
        <v/>
      </c>
      <c r="XJ47" s="6" t="str">
        <f>IFERROR(INDEX(Sales!$D$5:$ABF$18,MATCH(UsagePerHour!$B47,Sales!$C$5:$C$18,0),MATCH(UsagePerHour!XJ$4,Sales!$D$3:$ABF$3,0))/XJ$2*INDEX(Usage!$D$5:$ABF$11,MATCH(UsagePerHour!$B$36,Usage!$C$5:$C$11,0),MATCH(UsagePerHour!XJ$4,Usage!$D$3:$ABF$3,0)),"")</f>
        <v/>
      </c>
      <c r="XK47" s="6" t="str">
        <f>IFERROR(INDEX(Sales!$D$5:$ABF$18,MATCH(UsagePerHour!$B47,Sales!$C$5:$C$18,0),MATCH(UsagePerHour!XK$4,Sales!$D$3:$ABF$3,0))/XK$2*INDEX(Usage!$D$5:$ABF$11,MATCH(UsagePerHour!$B$36,Usage!$C$5:$C$11,0),MATCH(UsagePerHour!XK$4,Usage!$D$3:$ABF$3,0)),"")</f>
        <v/>
      </c>
      <c r="XL47" s="6" t="str">
        <f>IFERROR(INDEX(Sales!$D$5:$ABF$18,MATCH(UsagePerHour!$B47,Sales!$C$5:$C$18,0),MATCH(UsagePerHour!XL$4,Sales!$D$3:$ABF$3,0))/XL$2*INDEX(Usage!$D$5:$ABF$11,MATCH(UsagePerHour!$B$36,Usage!$C$5:$C$11,0),MATCH(UsagePerHour!XL$4,Usage!$D$3:$ABF$3,0)),"")</f>
        <v/>
      </c>
      <c r="XM47" s="6" t="str">
        <f>IFERROR(INDEX(Sales!$D$5:$ABF$18,MATCH(UsagePerHour!$B47,Sales!$C$5:$C$18,0),MATCH(UsagePerHour!XM$4,Sales!$D$3:$ABF$3,0))/XM$2*INDEX(Usage!$D$5:$ABF$11,MATCH(UsagePerHour!$B$36,Usage!$C$5:$C$11,0),MATCH(UsagePerHour!XM$4,Usage!$D$3:$ABF$3,0)),"")</f>
        <v/>
      </c>
      <c r="XN47" s="6" t="str">
        <f>IFERROR(INDEX(Sales!$D$5:$ABF$18,MATCH(UsagePerHour!$B47,Sales!$C$5:$C$18,0),MATCH(UsagePerHour!XN$4,Sales!$D$3:$ABF$3,0))/XN$2*INDEX(Usage!$D$5:$ABF$11,MATCH(UsagePerHour!$B$36,Usage!$C$5:$C$11,0),MATCH(UsagePerHour!XN$4,Usage!$D$3:$ABF$3,0)),"")</f>
        <v/>
      </c>
      <c r="XO47" s="6" t="str">
        <f>IFERROR(INDEX(Sales!$D$5:$ABF$18,MATCH(UsagePerHour!$B47,Sales!$C$5:$C$18,0),MATCH(UsagePerHour!XO$4,Sales!$D$3:$ABF$3,0))/XO$2*INDEX(Usage!$D$5:$ABF$11,MATCH(UsagePerHour!$B$36,Usage!$C$5:$C$11,0),MATCH(UsagePerHour!XO$4,Usage!$D$3:$ABF$3,0)),"")</f>
        <v/>
      </c>
      <c r="XP47" s="6" t="str">
        <f>IFERROR(INDEX(Sales!$D$5:$ABF$18,MATCH(UsagePerHour!$B47,Sales!$C$5:$C$18,0),MATCH(UsagePerHour!XP$4,Sales!$D$3:$ABF$3,0))/XP$2*INDEX(Usage!$D$5:$ABF$11,MATCH(UsagePerHour!$B$36,Usage!$C$5:$C$11,0),MATCH(UsagePerHour!XP$4,Usage!$D$3:$ABF$3,0)),"")</f>
        <v/>
      </c>
      <c r="XQ47" s="6" t="str">
        <f>IFERROR(INDEX(Sales!$D$5:$ABF$18,MATCH(UsagePerHour!$B47,Sales!$C$5:$C$18,0),MATCH(UsagePerHour!XQ$4,Sales!$D$3:$ABF$3,0))/XQ$2*INDEX(Usage!$D$5:$ABF$11,MATCH(UsagePerHour!$B$36,Usage!$C$5:$C$11,0),MATCH(UsagePerHour!XQ$4,Usage!$D$3:$ABF$3,0)),"")</f>
        <v/>
      </c>
      <c r="XR47" s="6" t="str">
        <f>IFERROR(INDEX(Sales!$D$5:$ABF$18,MATCH(UsagePerHour!$B47,Sales!$C$5:$C$18,0),MATCH(UsagePerHour!XR$4,Sales!$D$3:$ABF$3,0))/XR$2*INDEX(Usage!$D$5:$ABF$11,MATCH(UsagePerHour!$B$36,Usage!$C$5:$C$11,0),MATCH(UsagePerHour!XR$4,Usage!$D$3:$ABF$3,0)),"")</f>
        <v/>
      </c>
      <c r="XS47" s="6" t="str">
        <f>IFERROR(INDEX(Sales!$D$5:$ABF$18,MATCH(UsagePerHour!$B47,Sales!$C$5:$C$18,0),MATCH(UsagePerHour!XS$4,Sales!$D$3:$ABF$3,0))/XS$2*INDEX(Usage!$D$5:$ABF$11,MATCH(UsagePerHour!$B$36,Usage!$C$5:$C$11,0),MATCH(UsagePerHour!XS$4,Usage!$D$3:$ABF$3,0)),"")</f>
        <v/>
      </c>
      <c r="XT47" s="6" t="str">
        <f>IFERROR(INDEX(Sales!$D$5:$ABF$18,MATCH(UsagePerHour!$B47,Sales!$C$5:$C$18,0),MATCH(UsagePerHour!XT$4,Sales!$D$3:$ABF$3,0))/XT$2*INDEX(Usage!$D$5:$ABF$11,MATCH(UsagePerHour!$B$36,Usage!$C$5:$C$11,0),MATCH(UsagePerHour!XT$4,Usage!$D$3:$ABF$3,0)),"")</f>
        <v/>
      </c>
      <c r="XU47" s="6" t="str">
        <f>IFERROR(INDEX(Sales!$D$5:$ABF$18,MATCH(UsagePerHour!$B47,Sales!$C$5:$C$18,0),MATCH(UsagePerHour!XU$4,Sales!$D$3:$ABF$3,0))/XU$2*INDEX(Usage!$D$5:$ABF$11,MATCH(UsagePerHour!$B$36,Usage!$C$5:$C$11,0),MATCH(UsagePerHour!XU$4,Usage!$D$3:$ABF$3,0)),"")</f>
        <v/>
      </c>
      <c r="XV47" s="6" t="str">
        <f>IFERROR(INDEX(Sales!$D$5:$ABF$18,MATCH(UsagePerHour!$B47,Sales!$C$5:$C$18,0),MATCH(UsagePerHour!XV$4,Sales!$D$3:$ABF$3,0))/XV$2*INDEX(Usage!$D$5:$ABF$11,MATCH(UsagePerHour!$B$36,Usage!$C$5:$C$11,0),MATCH(UsagePerHour!XV$4,Usage!$D$3:$ABF$3,0)),"")</f>
        <v/>
      </c>
      <c r="XW47" s="6" t="str">
        <f>IFERROR(INDEX(Sales!$D$5:$ABF$18,MATCH(UsagePerHour!$B47,Sales!$C$5:$C$18,0),MATCH(UsagePerHour!XW$4,Sales!$D$3:$ABF$3,0))/XW$2*INDEX(Usage!$D$5:$ABF$11,MATCH(UsagePerHour!$B$36,Usage!$C$5:$C$11,0),MATCH(UsagePerHour!XW$4,Usage!$D$3:$ABF$3,0)),"")</f>
        <v/>
      </c>
      <c r="XX47" s="6" t="str">
        <f>IFERROR(INDEX(Sales!$D$5:$ABF$18,MATCH(UsagePerHour!$B47,Sales!$C$5:$C$18,0),MATCH(UsagePerHour!XX$4,Sales!$D$3:$ABF$3,0))/XX$2*INDEX(Usage!$D$5:$ABF$11,MATCH(UsagePerHour!$B$36,Usage!$C$5:$C$11,0),MATCH(UsagePerHour!XX$4,Usage!$D$3:$ABF$3,0)),"")</f>
        <v/>
      </c>
      <c r="XY47" s="6" t="str">
        <f>IFERROR(INDEX(Sales!$D$5:$ABF$18,MATCH(UsagePerHour!$B47,Sales!$C$5:$C$18,0),MATCH(UsagePerHour!XY$4,Sales!$D$3:$ABF$3,0))/XY$2*INDEX(Usage!$D$5:$ABF$11,MATCH(UsagePerHour!$B$36,Usage!$C$5:$C$11,0),MATCH(UsagePerHour!XY$4,Usage!$D$3:$ABF$3,0)),"")</f>
        <v/>
      </c>
      <c r="XZ47" s="6" t="str">
        <f>IFERROR(INDEX(Sales!$D$5:$ABF$18,MATCH(UsagePerHour!$B47,Sales!$C$5:$C$18,0),MATCH(UsagePerHour!XZ$4,Sales!$D$3:$ABF$3,0))/XZ$2*INDEX(Usage!$D$5:$ABF$11,MATCH(UsagePerHour!$B$36,Usage!$C$5:$C$11,0),MATCH(UsagePerHour!XZ$4,Usage!$D$3:$ABF$3,0)),"")</f>
        <v/>
      </c>
      <c r="YA47" s="6" t="str">
        <f>IFERROR(INDEX(Sales!$D$5:$ABF$18,MATCH(UsagePerHour!$B47,Sales!$C$5:$C$18,0),MATCH(UsagePerHour!YA$4,Sales!$D$3:$ABF$3,0))/YA$2*INDEX(Usage!$D$5:$ABF$11,MATCH(UsagePerHour!$B$36,Usage!$C$5:$C$11,0),MATCH(UsagePerHour!YA$4,Usage!$D$3:$ABF$3,0)),"")</f>
        <v/>
      </c>
      <c r="YB47" s="6" t="str">
        <f>IFERROR(INDEX(Sales!$D$5:$ABF$18,MATCH(UsagePerHour!$B47,Sales!$C$5:$C$18,0),MATCH(UsagePerHour!YB$4,Sales!$D$3:$ABF$3,0))/YB$2*INDEX(Usage!$D$5:$ABF$11,MATCH(UsagePerHour!$B$36,Usage!$C$5:$C$11,0),MATCH(UsagePerHour!YB$4,Usage!$D$3:$ABF$3,0)),"")</f>
        <v/>
      </c>
      <c r="YC47" s="6" t="str">
        <f>IFERROR(INDEX(Sales!$D$5:$ABF$18,MATCH(UsagePerHour!$B47,Sales!$C$5:$C$18,0),MATCH(UsagePerHour!YC$4,Sales!$D$3:$ABF$3,0))/YC$2*INDEX(Usage!$D$5:$ABF$11,MATCH(UsagePerHour!$B$36,Usage!$C$5:$C$11,0),MATCH(UsagePerHour!YC$4,Usage!$D$3:$ABF$3,0)),"")</f>
        <v/>
      </c>
      <c r="YD47" s="6" t="str">
        <f>IFERROR(INDEX(Sales!$D$5:$ABF$18,MATCH(UsagePerHour!$B47,Sales!$C$5:$C$18,0),MATCH(UsagePerHour!YD$4,Sales!$D$3:$ABF$3,0))/YD$2*INDEX(Usage!$D$5:$ABF$11,MATCH(UsagePerHour!$B$36,Usage!$C$5:$C$11,0),MATCH(UsagePerHour!YD$4,Usage!$D$3:$ABF$3,0)),"")</f>
        <v/>
      </c>
      <c r="YE47" s="6" t="str">
        <f>IFERROR(INDEX(Sales!$D$5:$ABF$18,MATCH(UsagePerHour!$B47,Sales!$C$5:$C$18,0),MATCH(UsagePerHour!YE$4,Sales!$D$3:$ABF$3,0))/YE$2*INDEX(Usage!$D$5:$ABF$11,MATCH(UsagePerHour!$B$36,Usage!$C$5:$C$11,0),MATCH(UsagePerHour!YE$4,Usage!$D$3:$ABF$3,0)),"")</f>
        <v/>
      </c>
      <c r="YF47" s="6" t="str">
        <f>IFERROR(INDEX(Sales!$D$5:$ABF$18,MATCH(UsagePerHour!$B47,Sales!$C$5:$C$18,0),MATCH(UsagePerHour!YF$4,Sales!$D$3:$ABF$3,0))/YF$2*INDEX(Usage!$D$5:$ABF$11,MATCH(UsagePerHour!$B$36,Usage!$C$5:$C$11,0),MATCH(UsagePerHour!YF$4,Usage!$D$3:$ABF$3,0)),"")</f>
        <v/>
      </c>
      <c r="YG47" s="6" t="str">
        <f>IFERROR(INDEX(Sales!$D$5:$ABF$18,MATCH(UsagePerHour!$B47,Sales!$C$5:$C$18,0),MATCH(UsagePerHour!YG$4,Sales!$D$3:$ABF$3,0))/YG$2*INDEX(Usage!$D$5:$ABF$11,MATCH(UsagePerHour!$B$36,Usage!$C$5:$C$11,0),MATCH(UsagePerHour!YG$4,Usage!$D$3:$ABF$3,0)),"")</f>
        <v/>
      </c>
      <c r="YH47" s="6" t="str">
        <f>IFERROR(INDEX(Sales!$D$5:$ABF$18,MATCH(UsagePerHour!$B47,Sales!$C$5:$C$18,0),MATCH(UsagePerHour!YH$4,Sales!$D$3:$ABF$3,0))/YH$2*INDEX(Usage!$D$5:$ABF$11,MATCH(UsagePerHour!$B$36,Usage!$C$5:$C$11,0),MATCH(UsagePerHour!YH$4,Usage!$D$3:$ABF$3,0)),"")</f>
        <v/>
      </c>
      <c r="YI47" s="6" t="str">
        <f>IFERROR(INDEX(Sales!$D$5:$ABF$18,MATCH(UsagePerHour!$B47,Sales!$C$5:$C$18,0),MATCH(UsagePerHour!YI$4,Sales!$D$3:$ABF$3,0))/YI$2*INDEX(Usage!$D$5:$ABF$11,MATCH(UsagePerHour!$B$36,Usage!$C$5:$C$11,0),MATCH(UsagePerHour!YI$4,Usage!$D$3:$ABF$3,0)),"")</f>
        <v/>
      </c>
      <c r="YJ47" s="6" t="str">
        <f>IFERROR(INDEX(Sales!$D$5:$ABF$18,MATCH(UsagePerHour!$B47,Sales!$C$5:$C$18,0),MATCH(UsagePerHour!YJ$4,Sales!$D$3:$ABF$3,0))/YJ$2*INDEX(Usage!$D$5:$ABF$11,MATCH(UsagePerHour!$B$36,Usage!$C$5:$C$11,0),MATCH(UsagePerHour!YJ$4,Usage!$D$3:$ABF$3,0)),"")</f>
        <v/>
      </c>
      <c r="YK47" s="6" t="str">
        <f>IFERROR(INDEX(Sales!$D$5:$ABF$18,MATCH(UsagePerHour!$B47,Sales!$C$5:$C$18,0),MATCH(UsagePerHour!YK$4,Sales!$D$3:$ABF$3,0))/YK$2*INDEX(Usage!$D$5:$ABF$11,MATCH(UsagePerHour!$B$36,Usage!$C$5:$C$11,0),MATCH(UsagePerHour!YK$4,Usage!$D$3:$ABF$3,0)),"")</f>
        <v/>
      </c>
      <c r="YL47" s="6" t="str">
        <f>IFERROR(INDEX(Sales!$D$5:$ABF$18,MATCH(UsagePerHour!$B47,Sales!$C$5:$C$18,0),MATCH(UsagePerHour!YL$4,Sales!$D$3:$ABF$3,0))/YL$2*INDEX(Usage!$D$5:$ABF$11,MATCH(UsagePerHour!$B$36,Usage!$C$5:$C$11,0),MATCH(UsagePerHour!YL$4,Usage!$D$3:$ABF$3,0)),"")</f>
        <v/>
      </c>
      <c r="YM47" s="6" t="str">
        <f>IFERROR(INDEX(Sales!$D$5:$ABF$18,MATCH(UsagePerHour!$B47,Sales!$C$5:$C$18,0),MATCH(UsagePerHour!YM$4,Sales!$D$3:$ABF$3,0))/YM$2*INDEX(Usage!$D$5:$ABF$11,MATCH(UsagePerHour!$B$36,Usage!$C$5:$C$11,0),MATCH(UsagePerHour!YM$4,Usage!$D$3:$ABF$3,0)),"")</f>
        <v/>
      </c>
      <c r="YN47" s="6" t="str">
        <f>IFERROR(INDEX(Sales!$D$5:$ABF$18,MATCH(UsagePerHour!$B47,Sales!$C$5:$C$18,0),MATCH(UsagePerHour!YN$4,Sales!$D$3:$ABF$3,0))/YN$2*INDEX(Usage!$D$5:$ABF$11,MATCH(UsagePerHour!$B$36,Usage!$C$5:$C$11,0),MATCH(UsagePerHour!YN$4,Usage!$D$3:$ABF$3,0)),"")</f>
        <v/>
      </c>
      <c r="YO47" s="6" t="str">
        <f>IFERROR(INDEX(Sales!$D$5:$ABF$18,MATCH(UsagePerHour!$B47,Sales!$C$5:$C$18,0),MATCH(UsagePerHour!YO$4,Sales!$D$3:$ABF$3,0))/YO$2*INDEX(Usage!$D$5:$ABF$11,MATCH(UsagePerHour!$B$36,Usage!$C$5:$C$11,0),MATCH(UsagePerHour!YO$4,Usage!$D$3:$ABF$3,0)),"")</f>
        <v/>
      </c>
      <c r="YP47" s="6" t="str">
        <f>IFERROR(INDEX(Sales!$D$5:$ABF$18,MATCH(UsagePerHour!$B47,Sales!$C$5:$C$18,0),MATCH(UsagePerHour!YP$4,Sales!$D$3:$ABF$3,0))/YP$2*INDEX(Usage!$D$5:$ABF$11,MATCH(UsagePerHour!$B$36,Usage!$C$5:$C$11,0),MATCH(UsagePerHour!YP$4,Usage!$D$3:$ABF$3,0)),"")</f>
        <v/>
      </c>
      <c r="YQ47" s="6" t="str">
        <f>IFERROR(INDEX(Sales!$D$5:$ABF$18,MATCH(UsagePerHour!$B47,Sales!$C$5:$C$18,0),MATCH(UsagePerHour!YQ$4,Sales!$D$3:$ABF$3,0))/YQ$2*INDEX(Usage!$D$5:$ABF$11,MATCH(UsagePerHour!$B$36,Usage!$C$5:$C$11,0),MATCH(UsagePerHour!YQ$4,Usage!$D$3:$ABF$3,0)),"")</f>
        <v/>
      </c>
      <c r="YR47" s="6" t="str">
        <f>IFERROR(INDEX(Sales!$D$5:$ABF$18,MATCH(UsagePerHour!$B47,Sales!$C$5:$C$18,0),MATCH(UsagePerHour!YR$4,Sales!$D$3:$ABF$3,0))/YR$2*INDEX(Usage!$D$5:$ABF$11,MATCH(UsagePerHour!$B$36,Usage!$C$5:$C$11,0),MATCH(UsagePerHour!YR$4,Usage!$D$3:$ABF$3,0)),"")</f>
        <v/>
      </c>
      <c r="YS47" s="6" t="str">
        <f>IFERROR(INDEX(Sales!$D$5:$ABF$18,MATCH(UsagePerHour!$B47,Sales!$C$5:$C$18,0),MATCH(UsagePerHour!YS$4,Sales!$D$3:$ABF$3,0))/YS$2*INDEX(Usage!$D$5:$ABF$11,MATCH(UsagePerHour!$B$36,Usage!$C$5:$C$11,0),MATCH(UsagePerHour!YS$4,Usage!$D$3:$ABF$3,0)),"")</f>
        <v/>
      </c>
      <c r="YT47" s="6" t="str">
        <f>IFERROR(INDEX(Sales!$D$5:$ABF$18,MATCH(UsagePerHour!$B47,Sales!$C$5:$C$18,0),MATCH(UsagePerHour!YT$4,Sales!$D$3:$ABF$3,0))/YT$2*INDEX(Usage!$D$5:$ABF$11,MATCH(UsagePerHour!$B$36,Usage!$C$5:$C$11,0),MATCH(UsagePerHour!YT$4,Usage!$D$3:$ABF$3,0)),"")</f>
        <v/>
      </c>
      <c r="YU47" s="6" t="str">
        <f>IFERROR(INDEX(Sales!$D$5:$ABF$18,MATCH(UsagePerHour!$B47,Sales!$C$5:$C$18,0),MATCH(UsagePerHour!YU$4,Sales!$D$3:$ABF$3,0))/YU$2*INDEX(Usage!$D$5:$ABF$11,MATCH(UsagePerHour!$B$36,Usage!$C$5:$C$11,0),MATCH(UsagePerHour!YU$4,Usage!$D$3:$ABF$3,0)),"")</f>
        <v/>
      </c>
      <c r="YV47" s="6" t="str">
        <f>IFERROR(INDEX(Sales!$D$5:$ABF$18,MATCH(UsagePerHour!$B47,Sales!$C$5:$C$18,0),MATCH(UsagePerHour!YV$4,Sales!$D$3:$ABF$3,0))/YV$2*INDEX(Usage!$D$5:$ABF$11,MATCH(UsagePerHour!$B$36,Usage!$C$5:$C$11,0),MATCH(UsagePerHour!YV$4,Usage!$D$3:$ABF$3,0)),"")</f>
        <v/>
      </c>
      <c r="YW47" s="6" t="str">
        <f>IFERROR(INDEX(Sales!$D$5:$ABF$18,MATCH(UsagePerHour!$B47,Sales!$C$5:$C$18,0),MATCH(UsagePerHour!YW$4,Sales!$D$3:$ABF$3,0))/YW$2*INDEX(Usage!$D$5:$ABF$11,MATCH(UsagePerHour!$B$36,Usage!$C$5:$C$11,0),MATCH(UsagePerHour!YW$4,Usage!$D$3:$ABF$3,0)),"")</f>
        <v/>
      </c>
      <c r="YX47" s="6" t="str">
        <f>IFERROR(INDEX(Sales!$D$5:$ABF$18,MATCH(UsagePerHour!$B47,Sales!$C$5:$C$18,0),MATCH(UsagePerHour!YX$4,Sales!$D$3:$ABF$3,0))/YX$2*INDEX(Usage!$D$5:$ABF$11,MATCH(UsagePerHour!$B$36,Usage!$C$5:$C$11,0),MATCH(UsagePerHour!YX$4,Usage!$D$3:$ABF$3,0)),"")</f>
        <v/>
      </c>
      <c r="YY47" s="6" t="str">
        <f>IFERROR(INDEX(Sales!$D$5:$ABF$18,MATCH(UsagePerHour!$B47,Sales!$C$5:$C$18,0),MATCH(UsagePerHour!YY$4,Sales!$D$3:$ABF$3,0))/YY$2*INDEX(Usage!$D$5:$ABF$11,MATCH(UsagePerHour!$B$36,Usage!$C$5:$C$11,0),MATCH(UsagePerHour!YY$4,Usage!$D$3:$ABF$3,0)),"")</f>
        <v/>
      </c>
      <c r="YZ47" s="6" t="str">
        <f>IFERROR(INDEX(Sales!$D$5:$ABF$18,MATCH(UsagePerHour!$B47,Sales!$C$5:$C$18,0),MATCH(UsagePerHour!YZ$4,Sales!$D$3:$ABF$3,0))/YZ$2*INDEX(Usage!$D$5:$ABF$11,MATCH(UsagePerHour!$B$36,Usage!$C$5:$C$11,0),MATCH(UsagePerHour!YZ$4,Usage!$D$3:$ABF$3,0)),"")</f>
        <v/>
      </c>
      <c r="ZA47" s="6" t="str">
        <f>IFERROR(INDEX(Sales!$D$5:$ABF$18,MATCH(UsagePerHour!$B47,Sales!$C$5:$C$18,0),MATCH(UsagePerHour!ZA$4,Sales!$D$3:$ABF$3,0))/ZA$2*INDEX(Usage!$D$5:$ABF$11,MATCH(UsagePerHour!$B$36,Usage!$C$5:$C$11,0),MATCH(UsagePerHour!ZA$4,Usage!$D$3:$ABF$3,0)),"")</f>
        <v/>
      </c>
      <c r="ZB47" s="6" t="str">
        <f>IFERROR(INDEX(Sales!$D$5:$ABF$18,MATCH(UsagePerHour!$B47,Sales!$C$5:$C$18,0),MATCH(UsagePerHour!ZB$4,Sales!$D$3:$ABF$3,0))/ZB$2*INDEX(Usage!$D$5:$ABF$11,MATCH(UsagePerHour!$B$36,Usage!$C$5:$C$11,0),MATCH(UsagePerHour!ZB$4,Usage!$D$3:$ABF$3,0)),"")</f>
        <v/>
      </c>
      <c r="ZC47" s="6" t="str">
        <f>IFERROR(INDEX(Sales!$D$5:$ABF$18,MATCH(UsagePerHour!$B47,Sales!$C$5:$C$18,0),MATCH(UsagePerHour!ZC$4,Sales!$D$3:$ABF$3,0))/ZC$2*INDEX(Usage!$D$5:$ABF$11,MATCH(UsagePerHour!$B$36,Usage!$C$5:$C$11,0),MATCH(UsagePerHour!ZC$4,Usage!$D$3:$ABF$3,0)),"")</f>
        <v/>
      </c>
      <c r="ZD47" s="6" t="str">
        <f>IFERROR(INDEX(Sales!$D$5:$ABF$18,MATCH(UsagePerHour!$B47,Sales!$C$5:$C$18,0),MATCH(UsagePerHour!ZD$4,Sales!$D$3:$ABF$3,0))/ZD$2*INDEX(Usage!$D$5:$ABF$11,MATCH(UsagePerHour!$B$36,Usage!$C$5:$C$11,0),MATCH(UsagePerHour!ZD$4,Usage!$D$3:$ABF$3,0)),"")</f>
        <v/>
      </c>
      <c r="ZE47" s="6" t="str">
        <f>IFERROR(INDEX(Sales!$D$5:$ABF$18,MATCH(UsagePerHour!$B47,Sales!$C$5:$C$18,0),MATCH(UsagePerHour!ZE$4,Sales!$D$3:$ABF$3,0))/ZE$2*INDEX(Usage!$D$5:$ABF$11,MATCH(UsagePerHour!$B$36,Usage!$C$5:$C$11,0),MATCH(UsagePerHour!ZE$4,Usage!$D$3:$ABF$3,0)),"")</f>
        <v/>
      </c>
      <c r="ZF47" s="6" t="str">
        <f>IFERROR(INDEX(Sales!$D$5:$ABF$18,MATCH(UsagePerHour!$B47,Sales!$C$5:$C$18,0),MATCH(UsagePerHour!ZF$4,Sales!$D$3:$ABF$3,0))/ZF$2*INDEX(Usage!$D$5:$ABF$11,MATCH(UsagePerHour!$B$36,Usage!$C$5:$C$11,0),MATCH(UsagePerHour!ZF$4,Usage!$D$3:$ABF$3,0)),"")</f>
        <v/>
      </c>
      <c r="ZG47" s="6" t="str">
        <f>IFERROR(INDEX(Sales!$D$5:$ABF$18,MATCH(UsagePerHour!$B47,Sales!$C$5:$C$18,0),MATCH(UsagePerHour!ZG$4,Sales!$D$3:$ABF$3,0))/ZG$2*INDEX(Usage!$D$5:$ABF$11,MATCH(UsagePerHour!$B$36,Usage!$C$5:$C$11,0),MATCH(UsagePerHour!ZG$4,Usage!$D$3:$ABF$3,0)),"")</f>
        <v/>
      </c>
      <c r="ZH47" s="6" t="str">
        <f>IFERROR(INDEX(Sales!$D$5:$ABF$18,MATCH(UsagePerHour!$B47,Sales!$C$5:$C$18,0),MATCH(UsagePerHour!ZH$4,Sales!$D$3:$ABF$3,0))/ZH$2*INDEX(Usage!$D$5:$ABF$11,MATCH(UsagePerHour!$B$36,Usage!$C$5:$C$11,0),MATCH(UsagePerHour!ZH$4,Usage!$D$3:$ABF$3,0)),"")</f>
        <v/>
      </c>
      <c r="ZI47" s="6" t="str">
        <f>IFERROR(INDEX(Sales!$D$5:$ABF$18,MATCH(UsagePerHour!$B47,Sales!$C$5:$C$18,0),MATCH(UsagePerHour!ZI$4,Sales!$D$3:$ABF$3,0))/ZI$2*INDEX(Usage!$D$5:$ABF$11,MATCH(UsagePerHour!$B$36,Usage!$C$5:$C$11,0),MATCH(UsagePerHour!ZI$4,Usage!$D$3:$ABF$3,0)),"")</f>
        <v/>
      </c>
      <c r="ZJ47" s="6" t="str">
        <f>IFERROR(INDEX(Sales!$D$5:$ABF$18,MATCH(UsagePerHour!$B47,Sales!$C$5:$C$18,0),MATCH(UsagePerHour!ZJ$4,Sales!$D$3:$ABF$3,0))/ZJ$2*INDEX(Usage!$D$5:$ABF$11,MATCH(UsagePerHour!$B$36,Usage!$C$5:$C$11,0),MATCH(UsagePerHour!ZJ$4,Usage!$D$3:$ABF$3,0)),"")</f>
        <v/>
      </c>
      <c r="ZK47" s="6" t="str">
        <f>IFERROR(INDEX(Sales!$D$5:$ABF$18,MATCH(UsagePerHour!$B47,Sales!$C$5:$C$18,0),MATCH(UsagePerHour!ZK$4,Sales!$D$3:$ABF$3,0))/ZK$2*INDEX(Usage!$D$5:$ABF$11,MATCH(UsagePerHour!$B$36,Usage!$C$5:$C$11,0),MATCH(UsagePerHour!ZK$4,Usage!$D$3:$ABF$3,0)),"")</f>
        <v/>
      </c>
      <c r="ZL47" s="6" t="str">
        <f>IFERROR(INDEX(Sales!$D$5:$ABF$18,MATCH(UsagePerHour!$B47,Sales!$C$5:$C$18,0),MATCH(UsagePerHour!ZL$4,Sales!$D$3:$ABF$3,0))/ZL$2*INDEX(Usage!$D$5:$ABF$11,MATCH(UsagePerHour!$B$36,Usage!$C$5:$C$11,0),MATCH(UsagePerHour!ZL$4,Usage!$D$3:$ABF$3,0)),"")</f>
        <v/>
      </c>
      <c r="ZM47" s="6" t="str">
        <f>IFERROR(INDEX(Sales!$D$5:$ABF$18,MATCH(UsagePerHour!$B47,Sales!$C$5:$C$18,0),MATCH(UsagePerHour!ZM$4,Sales!$D$3:$ABF$3,0))/ZM$2*INDEX(Usage!$D$5:$ABF$11,MATCH(UsagePerHour!$B$36,Usage!$C$5:$C$11,0),MATCH(UsagePerHour!ZM$4,Usage!$D$3:$ABF$3,0)),"")</f>
        <v/>
      </c>
      <c r="ZN47" s="6" t="str">
        <f>IFERROR(INDEX(Sales!$D$5:$ABF$18,MATCH(UsagePerHour!$B47,Sales!$C$5:$C$18,0),MATCH(UsagePerHour!ZN$4,Sales!$D$3:$ABF$3,0))/ZN$2*INDEX(Usage!$D$5:$ABF$11,MATCH(UsagePerHour!$B$36,Usage!$C$5:$C$11,0),MATCH(UsagePerHour!ZN$4,Usage!$D$3:$ABF$3,0)),"")</f>
        <v/>
      </c>
      <c r="ZO47" s="6" t="str">
        <f>IFERROR(INDEX(Sales!$D$5:$ABF$18,MATCH(UsagePerHour!$B47,Sales!$C$5:$C$18,0),MATCH(UsagePerHour!ZO$4,Sales!$D$3:$ABF$3,0))/ZO$2*INDEX(Usage!$D$5:$ABF$11,MATCH(UsagePerHour!$B$36,Usage!$C$5:$C$11,0),MATCH(UsagePerHour!ZO$4,Usage!$D$3:$ABF$3,0)),"")</f>
        <v/>
      </c>
      <c r="ZP47" s="6" t="str">
        <f>IFERROR(INDEX(Sales!$D$5:$ABF$18,MATCH(UsagePerHour!$B47,Sales!$C$5:$C$18,0),MATCH(UsagePerHour!ZP$4,Sales!$D$3:$ABF$3,0))/ZP$2*INDEX(Usage!$D$5:$ABF$11,MATCH(UsagePerHour!$B$36,Usage!$C$5:$C$11,0),MATCH(UsagePerHour!ZP$4,Usage!$D$3:$ABF$3,0)),"")</f>
        <v/>
      </c>
      <c r="ZQ47" s="6" t="str">
        <f>IFERROR(INDEX(Sales!$D$5:$ABF$18,MATCH(UsagePerHour!$B47,Sales!$C$5:$C$18,0),MATCH(UsagePerHour!ZQ$4,Sales!$D$3:$ABF$3,0))/ZQ$2*INDEX(Usage!$D$5:$ABF$11,MATCH(UsagePerHour!$B$36,Usage!$C$5:$C$11,0),MATCH(UsagePerHour!ZQ$4,Usage!$D$3:$ABF$3,0)),"")</f>
        <v/>
      </c>
      <c r="ZR47" s="6" t="str">
        <f>IFERROR(INDEX(Sales!$D$5:$ABF$18,MATCH(UsagePerHour!$B47,Sales!$C$5:$C$18,0),MATCH(UsagePerHour!ZR$4,Sales!$D$3:$ABF$3,0))/ZR$2*INDEX(Usage!$D$5:$ABF$11,MATCH(UsagePerHour!$B$36,Usage!$C$5:$C$11,0),MATCH(UsagePerHour!ZR$4,Usage!$D$3:$ABF$3,0)),"")</f>
        <v/>
      </c>
      <c r="ZS47" s="6" t="str">
        <f>IFERROR(INDEX(Sales!$D$5:$ABF$18,MATCH(UsagePerHour!$B47,Sales!$C$5:$C$18,0),MATCH(UsagePerHour!ZS$4,Sales!$D$3:$ABF$3,0))/ZS$2*INDEX(Usage!$D$5:$ABF$11,MATCH(UsagePerHour!$B$36,Usage!$C$5:$C$11,0),MATCH(UsagePerHour!ZS$4,Usage!$D$3:$ABF$3,0)),"")</f>
        <v/>
      </c>
      <c r="ZT47" s="6" t="str">
        <f>IFERROR(INDEX(Sales!$D$5:$ABF$18,MATCH(UsagePerHour!$B47,Sales!$C$5:$C$18,0),MATCH(UsagePerHour!ZT$4,Sales!$D$3:$ABF$3,0))/ZT$2*INDEX(Usage!$D$5:$ABF$11,MATCH(UsagePerHour!$B$36,Usage!$C$5:$C$11,0),MATCH(UsagePerHour!ZT$4,Usage!$D$3:$ABF$3,0)),"")</f>
        <v/>
      </c>
      <c r="ZU47" s="6" t="str">
        <f>IFERROR(INDEX(Sales!$D$5:$ABF$18,MATCH(UsagePerHour!$B47,Sales!$C$5:$C$18,0),MATCH(UsagePerHour!ZU$4,Sales!$D$3:$ABF$3,0))/ZU$2*INDEX(Usage!$D$5:$ABF$11,MATCH(UsagePerHour!$B$36,Usage!$C$5:$C$11,0),MATCH(UsagePerHour!ZU$4,Usage!$D$3:$ABF$3,0)),"")</f>
        <v/>
      </c>
      <c r="ZV47" s="6" t="str">
        <f>IFERROR(INDEX(Sales!$D$5:$ABF$18,MATCH(UsagePerHour!$B47,Sales!$C$5:$C$18,0),MATCH(UsagePerHour!ZV$4,Sales!$D$3:$ABF$3,0))/ZV$2*INDEX(Usage!$D$5:$ABF$11,MATCH(UsagePerHour!$B$36,Usage!$C$5:$C$11,0),MATCH(UsagePerHour!ZV$4,Usage!$D$3:$ABF$3,0)),"")</f>
        <v/>
      </c>
      <c r="ZW47" s="6" t="str">
        <f>IFERROR(INDEX(Sales!$D$5:$ABF$18,MATCH(UsagePerHour!$B47,Sales!$C$5:$C$18,0),MATCH(UsagePerHour!ZW$4,Sales!$D$3:$ABF$3,0))/ZW$2*INDEX(Usage!$D$5:$ABF$11,MATCH(UsagePerHour!$B$36,Usage!$C$5:$C$11,0),MATCH(UsagePerHour!ZW$4,Usage!$D$3:$ABF$3,0)),"")</f>
        <v/>
      </c>
      <c r="ZX47" s="6" t="str">
        <f>IFERROR(INDEX(Sales!$D$5:$ABF$18,MATCH(UsagePerHour!$B47,Sales!$C$5:$C$18,0),MATCH(UsagePerHour!ZX$4,Sales!$D$3:$ABF$3,0))/ZX$2*INDEX(Usage!$D$5:$ABF$11,MATCH(UsagePerHour!$B$36,Usage!$C$5:$C$11,0),MATCH(UsagePerHour!ZX$4,Usage!$D$3:$ABF$3,0)),"")</f>
        <v/>
      </c>
      <c r="ZY47" s="6" t="str">
        <f>IFERROR(INDEX(Sales!$D$5:$ABF$18,MATCH(UsagePerHour!$B47,Sales!$C$5:$C$18,0),MATCH(UsagePerHour!ZY$4,Sales!$D$3:$ABF$3,0))/ZY$2*INDEX(Usage!$D$5:$ABF$11,MATCH(UsagePerHour!$B$36,Usage!$C$5:$C$11,0),MATCH(UsagePerHour!ZY$4,Usage!$D$3:$ABF$3,0)),"")</f>
        <v/>
      </c>
      <c r="ZZ47" s="6" t="str">
        <f>IFERROR(INDEX(Sales!$D$5:$ABF$18,MATCH(UsagePerHour!$B47,Sales!$C$5:$C$18,0),MATCH(UsagePerHour!ZZ$4,Sales!$D$3:$ABF$3,0))/ZZ$2*INDEX(Usage!$D$5:$ABF$11,MATCH(UsagePerHour!$B$36,Usage!$C$5:$C$11,0),MATCH(UsagePerHour!ZZ$4,Usage!$D$3:$ABF$3,0)),"")</f>
        <v/>
      </c>
      <c r="AAA47" s="6" t="str">
        <f>IFERROR(INDEX(Sales!$D$5:$ABF$18,MATCH(UsagePerHour!$B47,Sales!$C$5:$C$18,0),MATCH(UsagePerHour!AAA$4,Sales!$D$3:$ABF$3,0))/AAA$2*INDEX(Usage!$D$5:$ABF$11,MATCH(UsagePerHour!$B$36,Usage!$C$5:$C$11,0),MATCH(UsagePerHour!AAA$4,Usage!$D$3:$ABF$3,0)),"")</f>
        <v/>
      </c>
      <c r="AAB47" s="6" t="str">
        <f>IFERROR(INDEX(Sales!$D$5:$ABF$18,MATCH(UsagePerHour!$B47,Sales!$C$5:$C$18,0),MATCH(UsagePerHour!AAB$4,Sales!$D$3:$ABF$3,0))/AAB$2*INDEX(Usage!$D$5:$ABF$11,MATCH(UsagePerHour!$B$36,Usage!$C$5:$C$11,0),MATCH(UsagePerHour!AAB$4,Usage!$D$3:$ABF$3,0)),"")</f>
        <v/>
      </c>
      <c r="AAC47" s="6" t="str">
        <f>IFERROR(INDEX(Sales!$D$5:$ABF$18,MATCH(UsagePerHour!$B47,Sales!$C$5:$C$18,0),MATCH(UsagePerHour!AAC$4,Sales!$D$3:$ABF$3,0))/AAC$2*INDEX(Usage!$D$5:$ABF$11,MATCH(UsagePerHour!$B$36,Usage!$C$5:$C$11,0),MATCH(UsagePerHour!AAC$4,Usage!$D$3:$ABF$3,0)),"")</f>
        <v/>
      </c>
      <c r="AAD47" s="6" t="str">
        <f>IFERROR(INDEX(Sales!$D$5:$ABF$18,MATCH(UsagePerHour!$B47,Sales!$C$5:$C$18,0),MATCH(UsagePerHour!AAD$4,Sales!$D$3:$ABF$3,0))/AAD$2*INDEX(Usage!$D$5:$ABF$11,MATCH(UsagePerHour!$B$36,Usage!$C$5:$C$11,0),MATCH(UsagePerHour!AAD$4,Usage!$D$3:$ABF$3,0)),"")</f>
        <v/>
      </c>
      <c r="AAE47" s="6" t="str">
        <f>IFERROR(INDEX(Sales!$D$5:$ABF$18,MATCH(UsagePerHour!$B47,Sales!$C$5:$C$18,0),MATCH(UsagePerHour!AAE$4,Sales!$D$3:$ABF$3,0))/AAE$2*INDEX(Usage!$D$5:$ABF$11,MATCH(UsagePerHour!$B$36,Usage!$C$5:$C$11,0),MATCH(UsagePerHour!AAE$4,Usage!$D$3:$ABF$3,0)),"")</f>
        <v/>
      </c>
      <c r="AAF47" s="6" t="str">
        <f>IFERROR(INDEX(Sales!$D$5:$ABF$18,MATCH(UsagePerHour!$B47,Sales!$C$5:$C$18,0),MATCH(UsagePerHour!AAF$4,Sales!$D$3:$ABF$3,0))/AAF$2*INDEX(Usage!$D$5:$ABF$11,MATCH(UsagePerHour!$B$36,Usage!$C$5:$C$11,0),MATCH(UsagePerHour!AAF$4,Usage!$D$3:$ABF$3,0)),"")</f>
        <v/>
      </c>
      <c r="AAG47" s="6" t="str">
        <f>IFERROR(INDEX(Sales!$D$5:$ABF$18,MATCH(UsagePerHour!$B47,Sales!$C$5:$C$18,0),MATCH(UsagePerHour!AAG$4,Sales!$D$3:$ABF$3,0))/AAG$2*INDEX(Usage!$D$5:$ABF$11,MATCH(UsagePerHour!$B$36,Usage!$C$5:$C$11,0),MATCH(UsagePerHour!AAG$4,Usage!$D$3:$ABF$3,0)),"")</f>
        <v/>
      </c>
      <c r="AAH47" s="6" t="str">
        <f>IFERROR(INDEX(Sales!$D$5:$ABF$18,MATCH(UsagePerHour!$B47,Sales!$C$5:$C$18,0),MATCH(UsagePerHour!AAH$4,Sales!$D$3:$ABF$3,0))/AAH$2*INDEX(Usage!$D$5:$ABF$11,MATCH(UsagePerHour!$B$36,Usage!$C$5:$C$11,0),MATCH(UsagePerHour!AAH$4,Usage!$D$3:$ABF$3,0)),"")</f>
        <v/>
      </c>
      <c r="AAI47" s="6" t="str">
        <f>IFERROR(INDEX(Sales!$D$5:$ABF$18,MATCH(UsagePerHour!$B47,Sales!$C$5:$C$18,0),MATCH(UsagePerHour!AAI$4,Sales!$D$3:$ABF$3,0))/AAI$2*INDEX(Usage!$D$5:$ABF$11,MATCH(UsagePerHour!$B$36,Usage!$C$5:$C$11,0),MATCH(UsagePerHour!AAI$4,Usage!$D$3:$ABF$3,0)),"")</f>
        <v/>
      </c>
      <c r="AAJ47" s="6" t="str">
        <f>IFERROR(INDEX(Sales!$D$5:$ABF$18,MATCH(UsagePerHour!$B47,Sales!$C$5:$C$18,0),MATCH(UsagePerHour!AAJ$4,Sales!$D$3:$ABF$3,0))/AAJ$2*INDEX(Usage!$D$5:$ABF$11,MATCH(UsagePerHour!$B$36,Usage!$C$5:$C$11,0),MATCH(UsagePerHour!AAJ$4,Usage!$D$3:$ABF$3,0)),"")</f>
        <v/>
      </c>
      <c r="AAK47" s="6" t="str">
        <f>IFERROR(INDEX(Sales!$D$5:$ABF$18,MATCH(UsagePerHour!$B47,Sales!$C$5:$C$18,0),MATCH(UsagePerHour!AAK$4,Sales!$D$3:$ABF$3,0))/AAK$2*INDEX(Usage!$D$5:$ABF$11,MATCH(UsagePerHour!$B$36,Usage!$C$5:$C$11,0),MATCH(UsagePerHour!AAK$4,Usage!$D$3:$ABF$3,0)),"")</f>
        <v/>
      </c>
      <c r="AAL47" s="6" t="str">
        <f>IFERROR(INDEX(Sales!$D$5:$ABF$18,MATCH(UsagePerHour!$B47,Sales!$C$5:$C$18,0),MATCH(UsagePerHour!AAL$4,Sales!$D$3:$ABF$3,0))/AAL$2*INDEX(Usage!$D$5:$ABF$11,MATCH(UsagePerHour!$B$36,Usage!$C$5:$C$11,0),MATCH(UsagePerHour!AAL$4,Usage!$D$3:$ABF$3,0)),"")</f>
        <v/>
      </c>
      <c r="AAM47" s="6" t="str">
        <f>IFERROR(INDEX(Sales!$D$5:$ABF$18,MATCH(UsagePerHour!$B47,Sales!$C$5:$C$18,0),MATCH(UsagePerHour!AAM$4,Sales!$D$3:$ABF$3,0))/AAM$2*INDEX(Usage!$D$5:$ABF$11,MATCH(UsagePerHour!$B$36,Usage!$C$5:$C$11,0),MATCH(UsagePerHour!AAM$4,Usage!$D$3:$ABF$3,0)),"")</f>
        <v/>
      </c>
      <c r="AAN47" s="6" t="str">
        <f>IFERROR(INDEX(Sales!$D$5:$ABF$18,MATCH(UsagePerHour!$B47,Sales!$C$5:$C$18,0),MATCH(UsagePerHour!AAN$4,Sales!$D$3:$ABF$3,0))/AAN$2*INDEX(Usage!$D$5:$ABF$11,MATCH(UsagePerHour!$B$36,Usage!$C$5:$C$11,0),MATCH(UsagePerHour!AAN$4,Usage!$D$3:$ABF$3,0)),"")</f>
        <v/>
      </c>
      <c r="AAO47" s="6" t="str">
        <f>IFERROR(INDEX(Sales!$D$5:$ABF$18,MATCH(UsagePerHour!$B47,Sales!$C$5:$C$18,0),MATCH(UsagePerHour!AAO$4,Sales!$D$3:$ABF$3,0))/AAO$2*INDEX(Usage!$D$5:$ABF$11,MATCH(UsagePerHour!$B$36,Usage!$C$5:$C$11,0),MATCH(UsagePerHour!AAO$4,Usage!$D$3:$ABF$3,0)),"")</f>
        <v/>
      </c>
      <c r="AAP47" s="6" t="str">
        <f>IFERROR(INDEX(Sales!$D$5:$ABF$18,MATCH(UsagePerHour!$B47,Sales!$C$5:$C$18,0),MATCH(UsagePerHour!AAP$4,Sales!$D$3:$ABF$3,0))/AAP$2*INDEX(Usage!$D$5:$ABF$11,MATCH(UsagePerHour!$B$36,Usage!$C$5:$C$11,0),MATCH(UsagePerHour!AAP$4,Usage!$D$3:$ABF$3,0)),"")</f>
        <v/>
      </c>
      <c r="AAQ47" s="6" t="str">
        <f>IFERROR(INDEX(Sales!$D$5:$ABF$18,MATCH(UsagePerHour!$B47,Sales!$C$5:$C$18,0),MATCH(UsagePerHour!AAQ$4,Sales!$D$3:$ABF$3,0))/AAQ$2*INDEX(Usage!$D$5:$ABF$11,MATCH(UsagePerHour!$B$36,Usage!$C$5:$C$11,0),MATCH(UsagePerHour!AAQ$4,Usage!$D$3:$ABF$3,0)),"")</f>
        <v/>
      </c>
      <c r="AAR47" s="6" t="str">
        <f>IFERROR(INDEX(Sales!$D$5:$ABF$18,MATCH(UsagePerHour!$B47,Sales!$C$5:$C$18,0),MATCH(UsagePerHour!AAR$4,Sales!$D$3:$ABF$3,0))/AAR$2*INDEX(Usage!$D$5:$ABF$11,MATCH(UsagePerHour!$B$36,Usage!$C$5:$C$11,0),MATCH(UsagePerHour!AAR$4,Usage!$D$3:$ABF$3,0)),"")</f>
        <v/>
      </c>
      <c r="AAS47" s="6" t="str">
        <f>IFERROR(INDEX(Sales!$D$5:$ABF$18,MATCH(UsagePerHour!$B47,Sales!$C$5:$C$18,0),MATCH(UsagePerHour!AAS$4,Sales!$D$3:$ABF$3,0))/AAS$2*INDEX(Usage!$D$5:$ABF$11,MATCH(UsagePerHour!$B$36,Usage!$C$5:$C$11,0),MATCH(UsagePerHour!AAS$4,Usage!$D$3:$ABF$3,0)),"")</f>
        <v/>
      </c>
      <c r="AAT47" s="6" t="str">
        <f>IFERROR(INDEX(Sales!$D$5:$ABF$18,MATCH(UsagePerHour!$B47,Sales!$C$5:$C$18,0),MATCH(UsagePerHour!AAT$4,Sales!$D$3:$ABF$3,0))/AAT$2*INDEX(Usage!$D$5:$ABF$11,MATCH(UsagePerHour!$B$36,Usage!$C$5:$C$11,0),MATCH(UsagePerHour!AAT$4,Usage!$D$3:$ABF$3,0)),"")</f>
        <v/>
      </c>
      <c r="AAU47" s="6" t="str">
        <f>IFERROR(INDEX(Sales!$D$5:$ABF$18,MATCH(UsagePerHour!$B47,Sales!$C$5:$C$18,0),MATCH(UsagePerHour!AAU$4,Sales!$D$3:$ABF$3,0))/AAU$2*INDEX(Usage!$D$5:$ABF$11,MATCH(UsagePerHour!$B$36,Usage!$C$5:$C$11,0),MATCH(UsagePerHour!AAU$4,Usage!$D$3:$ABF$3,0)),"")</f>
        <v/>
      </c>
      <c r="AAV47" s="6" t="str">
        <f>IFERROR(INDEX(Sales!$D$5:$ABF$18,MATCH(UsagePerHour!$B47,Sales!$C$5:$C$18,0),MATCH(UsagePerHour!AAV$4,Sales!$D$3:$ABF$3,0))/AAV$2*INDEX(Usage!$D$5:$ABF$11,MATCH(UsagePerHour!$B$36,Usage!$C$5:$C$11,0),MATCH(UsagePerHour!AAV$4,Usage!$D$3:$ABF$3,0)),"")</f>
        <v/>
      </c>
      <c r="AAW47" s="6" t="str">
        <f>IFERROR(INDEX(Sales!$D$5:$ABF$18,MATCH(UsagePerHour!$B47,Sales!$C$5:$C$18,0),MATCH(UsagePerHour!AAW$4,Sales!$D$3:$ABF$3,0))/AAW$2*INDEX(Usage!$D$5:$ABF$11,MATCH(UsagePerHour!$B$36,Usage!$C$5:$C$11,0),MATCH(UsagePerHour!AAW$4,Usage!$D$3:$ABF$3,0)),"")</f>
        <v/>
      </c>
      <c r="AAX47" s="6" t="str">
        <f>IFERROR(INDEX(Sales!$D$5:$ABF$18,MATCH(UsagePerHour!$B47,Sales!$C$5:$C$18,0),MATCH(UsagePerHour!AAX$4,Sales!$D$3:$ABF$3,0))/AAX$2*INDEX(Usage!$D$5:$ABF$11,MATCH(UsagePerHour!$B$36,Usage!$C$5:$C$11,0),MATCH(UsagePerHour!AAX$4,Usage!$D$3:$ABF$3,0)),"")</f>
        <v/>
      </c>
      <c r="AAY47" s="6" t="str">
        <f>IFERROR(INDEX(Sales!$D$5:$ABF$18,MATCH(UsagePerHour!$B47,Sales!$C$5:$C$18,0),MATCH(UsagePerHour!AAY$4,Sales!$D$3:$ABF$3,0))/AAY$2*INDEX(Usage!$D$5:$ABF$11,MATCH(UsagePerHour!$B$36,Usage!$C$5:$C$11,0),MATCH(UsagePerHour!AAY$4,Usage!$D$3:$ABF$3,0)),"")</f>
        <v/>
      </c>
      <c r="AAZ47" s="6" t="str">
        <f>IFERROR(INDEX(Sales!$D$5:$ABF$18,MATCH(UsagePerHour!$B47,Sales!$C$5:$C$18,0),MATCH(UsagePerHour!AAZ$4,Sales!$D$3:$ABF$3,0))/AAZ$2*INDEX(Usage!$D$5:$ABF$11,MATCH(UsagePerHour!$B$36,Usage!$C$5:$C$11,0),MATCH(UsagePerHour!AAZ$4,Usage!$D$3:$ABF$3,0)),"")</f>
        <v/>
      </c>
      <c r="ABA47" s="6" t="str">
        <f>IFERROR(INDEX(Sales!$D$5:$ABF$18,MATCH(UsagePerHour!$B47,Sales!$C$5:$C$18,0),MATCH(UsagePerHour!ABA$4,Sales!$D$3:$ABF$3,0))/ABA$2*INDEX(Usage!$D$5:$ABF$11,MATCH(UsagePerHour!$B$36,Usage!$C$5:$C$11,0),MATCH(UsagePerHour!ABA$4,Usage!$D$3:$ABF$3,0)),"")</f>
        <v/>
      </c>
    </row>
    <row r="48" spans="2:729">
      <c r="B48" s="3" t="s">
        <v>12</v>
      </c>
      <c r="C48" s="6">
        <f>IFERROR(INDEX(Sales!$D$5:$ABF$18,MATCH(UsagePerHour!$B48,Sales!$C$5:$C$18,0),MATCH(UsagePerHour!C$4,Sales!$D$3:$ABF$3,0))/C$2*INDEX(Usage!$D$5:$ABF$11,MATCH(UsagePerHour!$B$36,Usage!$C$5:$C$11,0),MATCH(UsagePerHour!C$4,Usage!$D$3:$ABF$3,0)),"")</f>
        <v>12.083965051328654</v>
      </c>
      <c r="D48" s="6">
        <f>IFERROR(INDEX(Sales!$D$5:$ABF$18,MATCH(UsagePerHour!$B48,Sales!$C$5:$C$18,0),MATCH(UsagePerHour!D$4,Sales!$D$3:$ABF$3,0))/D$2*INDEX(Usage!$D$5:$ABF$11,MATCH(UsagePerHour!$B$36,Usage!$C$5:$C$11,0),MATCH(UsagePerHour!D$4,Usage!$D$3:$ABF$3,0)),"")</f>
        <v>3.9584563244779707</v>
      </c>
      <c r="E48" s="6">
        <f>IFERROR(INDEX(Sales!$D$5:$ABF$18,MATCH(UsagePerHour!$B48,Sales!$C$5:$C$18,0),MATCH(UsagePerHour!E$4,Sales!$D$3:$ABF$3,0))/E$2*INDEX(Usage!$D$5:$ABF$11,MATCH(UsagePerHour!$B$36,Usage!$C$5:$C$11,0),MATCH(UsagePerHour!E$4,Usage!$D$3:$ABF$3,0)),"")</f>
        <v>1.4925029940119761</v>
      </c>
      <c r="F48" s="6">
        <f>IFERROR(INDEX(Sales!$D$5:$ABF$18,MATCH(UsagePerHour!$B48,Sales!$C$5:$C$18,0),MATCH(UsagePerHour!F$4,Sales!$D$3:$ABF$3,0))/F$2*INDEX(Usage!$D$5:$ABF$11,MATCH(UsagePerHour!$B$36,Usage!$C$5:$C$11,0),MATCH(UsagePerHour!F$4,Usage!$D$3:$ABF$3,0)),"")</f>
        <v>0.65670338201756506</v>
      </c>
      <c r="G48" s="6">
        <f>IFERROR(INDEX(Sales!$D$5:$ABF$18,MATCH(UsagePerHour!$B48,Sales!$C$5:$C$18,0),MATCH(UsagePerHour!G$4,Sales!$D$3:$ABF$3,0))/G$2*INDEX(Usage!$D$5:$ABF$11,MATCH(UsagePerHour!$B$36,Usage!$C$5:$C$11,0),MATCH(UsagePerHour!G$4,Usage!$D$3:$ABF$3,0)),"")</f>
        <v>5.1930980839226439</v>
      </c>
      <c r="H48" s="6">
        <f>IFERROR(INDEX(Sales!$D$5:$ABF$18,MATCH(UsagePerHour!$B48,Sales!$C$5:$C$18,0),MATCH(UsagePerHour!H$4,Sales!$D$3:$ABF$3,0))/H$2*INDEX(Usage!$D$5:$ABF$11,MATCH(UsagePerHour!$B$36,Usage!$C$5:$C$11,0),MATCH(UsagePerHour!H$4,Usage!$D$3:$ABF$3,0)),"")</f>
        <v>9.5237750024714138</v>
      </c>
      <c r="I48" s="6">
        <f>IFERROR(INDEX(Sales!$D$5:$ABF$18,MATCH(UsagePerHour!$B48,Sales!$C$5:$C$18,0),MATCH(UsagePerHour!I$4,Sales!$D$3:$ABF$3,0))/I$2*INDEX(Usage!$D$5:$ABF$11,MATCH(UsagePerHour!$B$36,Usage!$C$5:$C$11,0),MATCH(UsagePerHour!I$4,Usage!$D$3:$ABF$3,0)),"")</f>
        <v>4.045915240654316</v>
      </c>
      <c r="J48" s="6">
        <f>IFERROR(INDEX(Sales!$D$5:$ABF$18,MATCH(UsagePerHour!$B48,Sales!$C$5:$C$18,0),MATCH(UsagePerHour!J$4,Sales!$D$3:$ABF$3,0))/J$2*INDEX(Usage!$D$5:$ABF$11,MATCH(UsagePerHour!$B$36,Usage!$C$5:$C$11,0),MATCH(UsagePerHour!J$4,Usage!$D$3:$ABF$3,0)),"")</f>
        <v>12.083965051328654</v>
      </c>
      <c r="K48" s="6">
        <f>IFERROR(INDEX(Sales!$D$5:$ABF$18,MATCH(UsagePerHour!$B48,Sales!$C$5:$C$18,0),MATCH(UsagePerHour!K$4,Sales!$D$3:$ABF$3,0))/K$2*INDEX(Usage!$D$5:$ABF$11,MATCH(UsagePerHour!$B$36,Usage!$C$5:$C$11,0),MATCH(UsagePerHour!K$4,Usage!$D$3:$ABF$3,0)),"")</f>
        <v>3.9584563244779707</v>
      </c>
      <c r="L48" s="6">
        <f>IFERROR(INDEX(Sales!$D$5:$ABF$18,MATCH(UsagePerHour!$B48,Sales!$C$5:$C$18,0),MATCH(UsagePerHour!L$4,Sales!$D$3:$ABF$3,0))/L$2*INDEX(Usage!$D$5:$ABF$11,MATCH(UsagePerHour!$B$36,Usage!$C$5:$C$11,0),MATCH(UsagePerHour!L$4,Usage!$D$3:$ABF$3,0)),"")</f>
        <v>1.4925029940119761</v>
      </c>
      <c r="M48" s="6">
        <f>IFERROR(INDEX(Sales!$D$5:$ABF$18,MATCH(UsagePerHour!$B48,Sales!$C$5:$C$18,0),MATCH(UsagePerHour!M$4,Sales!$D$3:$ABF$3,0))/M$2*INDEX(Usage!$D$5:$ABF$11,MATCH(UsagePerHour!$B$36,Usage!$C$5:$C$11,0),MATCH(UsagePerHour!M$4,Usage!$D$3:$ABF$3,0)),"")</f>
        <v>0.65670338201756506</v>
      </c>
      <c r="N48" s="6">
        <f>IFERROR(INDEX(Sales!$D$5:$ABF$18,MATCH(UsagePerHour!$B48,Sales!$C$5:$C$18,0),MATCH(UsagePerHour!N$4,Sales!$D$3:$ABF$3,0))/N$2*INDEX(Usage!$D$5:$ABF$11,MATCH(UsagePerHour!$B$36,Usage!$C$5:$C$11,0),MATCH(UsagePerHour!N$4,Usage!$D$3:$ABF$3,0)),"")</f>
        <v>5.1930980839226439</v>
      </c>
      <c r="O48" s="6">
        <f>IFERROR(INDEX(Sales!$D$5:$ABF$18,MATCH(UsagePerHour!$B48,Sales!$C$5:$C$18,0),MATCH(UsagePerHour!O$4,Sales!$D$3:$ABF$3,0))/O$2*INDEX(Usage!$D$5:$ABF$11,MATCH(UsagePerHour!$B$36,Usage!$C$5:$C$11,0),MATCH(UsagePerHour!O$4,Usage!$D$3:$ABF$3,0)),"")</f>
        <v>9.5237750024714138</v>
      </c>
      <c r="P48" s="6">
        <f>IFERROR(INDEX(Sales!$D$5:$ABF$18,MATCH(UsagePerHour!$B48,Sales!$C$5:$C$18,0),MATCH(UsagePerHour!P$4,Sales!$D$3:$ABF$3,0))/P$2*INDEX(Usage!$D$5:$ABF$11,MATCH(UsagePerHour!$B$36,Usage!$C$5:$C$11,0),MATCH(UsagePerHour!P$4,Usage!$D$3:$ABF$3,0)),"")</f>
        <v>4.045915240654316</v>
      </c>
      <c r="Q48" s="6">
        <f>IFERROR(INDEX(Sales!$D$5:$ABF$18,MATCH(UsagePerHour!$B48,Sales!$C$5:$C$18,0),MATCH(UsagePerHour!Q$4,Sales!$D$3:$ABF$3,0))/Q$2*INDEX(Usage!$D$5:$ABF$11,MATCH(UsagePerHour!$B$36,Usage!$C$5:$C$11,0),MATCH(UsagePerHour!Q$4,Usage!$D$3:$ABF$3,0)),"")</f>
        <v>12.083965051328654</v>
      </c>
      <c r="R48" s="6">
        <f>IFERROR(INDEX(Sales!$D$5:$ABF$18,MATCH(UsagePerHour!$B48,Sales!$C$5:$C$18,0),MATCH(UsagePerHour!R$4,Sales!$D$3:$ABF$3,0))/R$2*INDEX(Usage!$D$5:$ABF$11,MATCH(UsagePerHour!$B$36,Usage!$C$5:$C$11,0),MATCH(UsagePerHour!R$4,Usage!$D$3:$ABF$3,0)),"")</f>
        <v>3.9584563244779707</v>
      </c>
      <c r="S48" s="6">
        <f>IFERROR(INDEX(Sales!$D$5:$ABF$18,MATCH(UsagePerHour!$B48,Sales!$C$5:$C$18,0),MATCH(UsagePerHour!S$4,Sales!$D$3:$ABF$3,0))/S$2*INDEX(Usage!$D$5:$ABF$11,MATCH(UsagePerHour!$B$36,Usage!$C$5:$C$11,0),MATCH(UsagePerHour!S$4,Usage!$D$3:$ABF$3,0)),"")</f>
        <v>1.4925029940119761</v>
      </c>
      <c r="T48" s="6">
        <f>IFERROR(INDEX(Sales!$D$5:$ABF$18,MATCH(UsagePerHour!$B48,Sales!$C$5:$C$18,0),MATCH(UsagePerHour!T$4,Sales!$D$3:$ABF$3,0))/T$2*INDEX(Usage!$D$5:$ABF$11,MATCH(UsagePerHour!$B$36,Usage!$C$5:$C$11,0),MATCH(UsagePerHour!T$4,Usage!$D$3:$ABF$3,0)),"")</f>
        <v>0.65670338201756506</v>
      </c>
      <c r="U48" s="6">
        <f>IFERROR(INDEX(Sales!$D$5:$ABF$18,MATCH(UsagePerHour!$B48,Sales!$C$5:$C$18,0),MATCH(UsagePerHour!U$4,Sales!$D$3:$ABF$3,0))/U$2*INDEX(Usage!$D$5:$ABF$11,MATCH(UsagePerHour!$B$36,Usage!$C$5:$C$11,0),MATCH(UsagePerHour!U$4,Usage!$D$3:$ABF$3,0)),"")</f>
        <v>5.1930980839226439</v>
      </c>
      <c r="V48" s="6">
        <f>IFERROR(INDEX(Sales!$D$5:$ABF$18,MATCH(UsagePerHour!$B48,Sales!$C$5:$C$18,0),MATCH(UsagePerHour!V$4,Sales!$D$3:$ABF$3,0))/V$2*INDEX(Usage!$D$5:$ABF$11,MATCH(UsagePerHour!$B$36,Usage!$C$5:$C$11,0),MATCH(UsagePerHour!V$4,Usage!$D$3:$ABF$3,0)),"")</f>
        <v>9.5237750024714138</v>
      </c>
      <c r="W48" s="6">
        <f>IFERROR(INDEX(Sales!$D$5:$ABF$18,MATCH(UsagePerHour!$B48,Sales!$C$5:$C$18,0),MATCH(UsagePerHour!W$4,Sales!$D$3:$ABF$3,0))/W$2*INDEX(Usage!$D$5:$ABF$11,MATCH(UsagePerHour!$B$36,Usage!$C$5:$C$11,0),MATCH(UsagePerHour!W$4,Usage!$D$3:$ABF$3,0)),"")</f>
        <v>4.045915240654316</v>
      </c>
      <c r="X48" s="6">
        <f>IFERROR(INDEX(Sales!$D$5:$ABF$18,MATCH(UsagePerHour!$B48,Sales!$C$5:$C$18,0),MATCH(UsagePerHour!X$4,Sales!$D$3:$ABF$3,0))/X$2*INDEX(Usage!$D$5:$ABF$11,MATCH(UsagePerHour!$B$36,Usage!$C$5:$C$11,0),MATCH(UsagePerHour!X$4,Usage!$D$3:$ABF$3,0)),"")</f>
        <v>12.083965051328654</v>
      </c>
      <c r="Y48" s="6">
        <f>IFERROR(INDEX(Sales!$D$5:$ABF$18,MATCH(UsagePerHour!$B48,Sales!$C$5:$C$18,0),MATCH(UsagePerHour!Y$4,Sales!$D$3:$ABF$3,0))/Y$2*INDEX(Usage!$D$5:$ABF$11,MATCH(UsagePerHour!$B$36,Usage!$C$5:$C$11,0),MATCH(UsagePerHour!Y$4,Usage!$D$3:$ABF$3,0)),"")</f>
        <v>3.9584563244779707</v>
      </c>
      <c r="Z48" s="6">
        <f>IFERROR(INDEX(Sales!$D$5:$ABF$18,MATCH(UsagePerHour!$B48,Sales!$C$5:$C$18,0),MATCH(UsagePerHour!Z$4,Sales!$D$3:$ABF$3,0))/Z$2*INDEX(Usage!$D$5:$ABF$11,MATCH(UsagePerHour!$B$36,Usage!$C$5:$C$11,0),MATCH(UsagePerHour!Z$4,Usage!$D$3:$ABF$3,0)),"")</f>
        <v>1.4925029940119761</v>
      </c>
      <c r="AA48" s="6">
        <f>IFERROR(INDEX(Sales!$D$5:$ABF$18,MATCH(UsagePerHour!$B48,Sales!$C$5:$C$18,0),MATCH(UsagePerHour!AA$4,Sales!$D$3:$ABF$3,0))/AA$2*INDEX(Usage!$D$5:$ABF$11,MATCH(UsagePerHour!$B$36,Usage!$C$5:$C$11,0),MATCH(UsagePerHour!AA$4,Usage!$D$3:$ABF$3,0)),"")</f>
        <v>0.65670338201756506</v>
      </c>
      <c r="AB48" s="6">
        <f>IFERROR(INDEX(Sales!$D$5:$ABF$18,MATCH(UsagePerHour!$B48,Sales!$C$5:$C$18,0),MATCH(UsagePerHour!AB$4,Sales!$D$3:$ABF$3,0))/AB$2*INDEX(Usage!$D$5:$ABF$11,MATCH(UsagePerHour!$B$36,Usage!$C$5:$C$11,0),MATCH(UsagePerHour!AB$4,Usage!$D$3:$ABF$3,0)),"")</f>
        <v>5.1930980839226439</v>
      </c>
      <c r="AC48" s="6">
        <f>IFERROR(INDEX(Sales!$D$5:$ABF$18,MATCH(UsagePerHour!$B48,Sales!$C$5:$C$18,0),MATCH(UsagePerHour!AC$4,Sales!$D$3:$ABF$3,0))/AC$2*INDEX(Usage!$D$5:$ABF$11,MATCH(UsagePerHour!$B$36,Usage!$C$5:$C$11,0),MATCH(UsagePerHour!AC$4,Usage!$D$3:$ABF$3,0)),"")</f>
        <v>9.5237750024714138</v>
      </c>
      <c r="AD48" s="6">
        <f>IFERROR(INDEX(Sales!$D$5:$ABF$18,MATCH(UsagePerHour!$B48,Sales!$C$5:$C$18,0),MATCH(UsagePerHour!AD$4,Sales!$D$3:$ABF$3,0))/AD$2*INDEX(Usage!$D$5:$ABF$11,MATCH(UsagePerHour!$B$36,Usage!$C$5:$C$11,0),MATCH(UsagePerHour!AD$4,Usage!$D$3:$ABF$3,0)),"")</f>
        <v>4.045915240654316</v>
      </c>
      <c r="AE48" s="6">
        <f>IFERROR(INDEX(Sales!$D$5:$ABF$18,MATCH(UsagePerHour!$B48,Sales!$C$5:$C$18,0),MATCH(UsagePerHour!AE$4,Sales!$D$3:$ABF$3,0))/AE$2*INDEX(Usage!$D$5:$ABF$11,MATCH(UsagePerHour!$B$36,Usage!$C$5:$C$11,0),MATCH(UsagePerHour!AE$4,Usage!$D$3:$ABF$3,0)),"")</f>
        <v>12.083965051328654</v>
      </c>
      <c r="AF48" s="6">
        <f>IFERROR(INDEX(Sales!$D$5:$ABF$18,MATCH(UsagePerHour!$B48,Sales!$C$5:$C$18,0),MATCH(UsagePerHour!AF$4,Sales!$D$3:$ABF$3,0))/AF$2*INDEX(Usage!$D$5:$ABF$11,MATCH(UsagePerHour!$B$36,Usage!$C$5:$C$11,0),MATCH(UsagePerHour!AF$4,Usage!$D$3:$ABF$3,0)),"")</f>
        <v>3.9584563244779707</v>
      </c>
      <c r="AG48" s="6">
        <f>IFERROR(INDEX(Sales!$D$5:$ABF$18,MATCH(UsagePerHour!$B48,Sales!$C$5:$C$18,0),MATCH(UsagePerHour!AG$4,Sales!$D$3:$ABF$3,0))/AG$2*INDEX(Usage!$D$5:$ABF$11,MATCH(UsagePerHour!$B$36,Usage!$C$5:$C$11,0),MATCH(UsagePerHour!AG$4,Usage!$D$3:$ABF$3,0)),"")</f>
        <v>1.4925029940119761</v>
      </c>
      <c r="AH48" s="6">
        <f>IFERROR(INDEX(Sales!$D$5:$ABF$18,MATCH(UsagePerHour!$B48,Sales!$C$5:$C$18,0),MATCH(UsagePerHour!AH$4,Sales!$D$3:$ABF$3,0))/AH$2*INDEX(Usage!$D$5:$ABF$11,MATCH(UsagePerHour!$B$36,Usage!$C$5:$C$11,0),MATCH(UsagePerHour!AH$4,Usage!$D$3:$ABF$3,0)),"")</f>
        <v>0.65670338201756506</v>
      </c>
      <c r="AI48" s="6">
        <f>IFERROR(INDEX(Sales!$D$5:$ABF$18,MATCH(UsagePerHour!$B48,Sales!$C$5:$C$18,0),MATCH(UsagePerHour!AI$4,Sales!$D$3:$ABF$3,0))/AI$2*INDEX(Usage!$D$5:$ABF$11,MATCH(UsagePerHour!$B$36,Usage!$C$5:$C$11,0),MATCH(UsagePerHour!AI$4,Usage!$D$3:$ABF$3,0)),"")</f>
        <v>5.1930980839226439</v>
      </c>
      <c r="AJ48" s="6">
        <f>IFERROR(INDEX(Sales!$D$5:$ABF$18,MATCH(UsagePerHour!$B48,Sales!$C$5:$C$18,0),MATCH(UsagePerHour!AJ$4,Sales!$D$3:$ABF$3,0))/AJ$2*INDEX(Usage!$D$5:$ABF$11,MATCH(UsagePerHour!$B$36,Usage!$C$5:$C$11,0),MATCH(UsagePerHour!AJ$4,Usage!$D$3:$ABF$3,0)),"")</f>
        <v>9.5237750024714138</v>
      </c>
      <c r="AK48" s="6">
        <f>IFERROR(INDEX(Sales!$D$5:$ABF$18,MATCH(UsagePerHour!$B48,Sales!$C$5:$C$18,0),MATCH(UsagePerHour!AK$4,Sales!$D$3:$ABF$3,0))/AK$2*INDEX(Usage!$D$5:$ABF$11,MATCH(UsagePerHour!$B$36,Usage!$C$5:$C$11,0),MATCH(UsagePerHour!AK$4,Usage!$D$3:$ABF$3,0)),"")</f>
        <v>4.045915240654316</v>
      </c>
      <c r="AL48" s="6">
        <f>IFERROR(INDEX(Sales!$D$5:$ABF$18,MATCH(UsagePerHour!$B48,Sales!$C$5:$C$18,0),MATCH(UsagePerHour!AL$4,Sales!$D$3:$ABF$3,0))/AL$2*INDEX(Usage!$D$5:$ABF$11,MATCH(UsagePerHour!$B$36,Usage!$C$5:$C$11,0),MATCH(UsagePerHour!AL$4,Usage!$D$3:$ABF$3,0)),"")</f>
        <v>12.083965051328654</v>
      </c>
      <c r="AM48" s="6">
        <f>IFERROR(INDEX(Sales!$D$5:$ABF$18,MATCH(UsagePerHour!$B48,Sales!$C$5:$C$18,0),MATCH(UsagePerHour!AM$4,Sales!$D$3:$ABF$3,0))/AM$2*INDEX(Usage!$D$5:$ABF$11,MATCH(UsagePerHour!$B$36,Usage!$C$5:$C$11,0),MATCH(UsagePerHour!AM$4,Usage!$D$3:$ABF$3,0)),"")</f>
        <v>3.9584563244779707</v>
      </c>
      <c r="AN48" s="6">
        <f>IFERROR(INDEX(Sales!$D$5:$ABF$18,MATCH(UsagePerHour!$B48,Sales!$C$5:$C$18,0),MATCH(UsagePerHour!AN$4,Sales!$D$3:$ABF$3,0))/AN$2*INDEX(Usage!$D$5:$ABF$11,MATCH(UsagePerHour!$B$36,Usage!$C$5:$C$11,0),MATCH(UsagePerHour!AN$4,Usage!$D$3:$ABF$3,0)),"")</f>
        <v>1.4925029940119761</v>
      </c>
      <c r="AO48" s="6">
        <f>IFERROR(INDEX(Sales!$D$5:$ABF$18,MATCH(UsagePerHour!$B48,Sales!$C$5:$C$18,0),MATCH(UsagePerHour!AO$4,Sales!$D$3:$ABF$3,0))/AO$2*INDEX(Usage!$D$5:$ABF$11,MATCH(UsagePerHour!$B$36,Usage!$C$5:$C$11,0),MATCH(UsagePerHour!AO$4,Usage!$D$3:$ABF$3,0)),"")</f>
        <v>0.65670338201756506</v>
      </c>
      <c r="AP48" s="6">
        <f>IFERROR(INDEX(Sales!$D$5:$ABF$18,MATCH(UsagePerHour!$B48,Sales!$C$5:$C$18,0),MATCH(UsagePerHour!AP$4,Sales!$D$3:$ABF$3,0))/AP$2*INDEX(Usage!$D$5:$ABF$11,MATCH(UsagePerHour!$B$36,Usage!$C$5:$C$11,0),MATCH(UsagePerHour!AP$4,Usage!$D$3:$ABF$3,0)),"")</f>
        <v>5.1930980839226439</v>
      </c>
      <c r="AQ48" s="6">
        <f>IFERROR(INDEX(Sales!$D$5:$ABF$18,MATCH(UsagePerHour!$B48,Sales!$C$5:$C$18,0),MATCH(UsagePerHour!AQ$4,Sales!$D$3:$ABF$3,0))/AQ$2*INDEX(Usage!$D$5:$ABF$11,MATCH(UsagePerHour!$B$36,Usage!$C$5:$C$11,0),MATCH(UsagePerHour!AQ$4,Usage!$D$3:$ABF$3,0)),"")</f>
        <v>9.5237750024714138</v>
      </c>
      <c r="AR48" s="6">
        <f>IFERROR(INDEX(Sales!$D$5:$ABF$18,MATCH(UsagePerHour!$B48,Sales!$C$5:$C$18,0),MATCH(UsagePerHour!AR$4,Sales!$D$3:$ABF$3,0))/AR$2*INDEX(Usage!$D$5:$ABF$11,MATCH(UsagePerHour!$B$36,Usage!$C$5:$C$11,0),MATCH(UsagePerHour!AR$4,Usage!$D$3:$ABF$3,0)),"")</f>
        <v>4.045915240654316</v>
      </c>
      <c r="AS48" s="6">
        <f>IFERROR(INDEX(Sales!$D$5:$ABF$18,MATCH(UsagePerHour!$B48,Sales!$C$5:$C$18,0),MATCH(UsagePerHour!AS$4,Sales!$D$3:$ABF$3,0))/AS$2*INDEX(Usage!$D$5:$ABF$11,MATCH(UsagePerHour!$B$36,Usage!$C$5:$C$11,0),MATCH(UsagePerHour!AS$4,Usage!$D$3:$ABF$3,0)),"")</f>
        <v>12.083965051328654</v>
      </c>
      <c r="AT48" s="6">
        <f>IFERROR(INDEX(Sales!$D$5:$ABF$18,MATCH(UsagePerHour!$B48,Sales!$C$5:$C$18,0),MATCH(UsagePerHour!AT$4,Sales!$D$3:$ABF$3,0))/AT$2*INDEX(Usage!$D$5:$ABF$11,MATCH(UsagePerHour!$B$36,Usage!$C$5:$C$11,0),MATCH(UsagePerHour!AT$4,Usage!$D$3:$ABF$3,0)),"")</f>
        <v>3.9584563244779707</v>
      </c>
      <c r="AU48" s="6">
        <f>IFERROR(INDEX(Sales!$D$5:$ABF$18,MATCH(UsagePerHour!$B48,Sales!$C$5:$C$18,0),MATCH(UsagePerHour!AU$4,Sales!$D$3:$ABF$3,0))/AU$2*INDEX(Usage!$D$5:$ABF$11,MATCH(UsagePerHour!$B$36,Usage!$C$5:$C$11,0),MATCH(UsagePerHour!AU$4,Usage!$D$3:$ABF$3,0)),"")</f>
        <v>1.4925029940119761</v>
      </c>
      <c r="AV48" s="6">
        <f>IFERROR(INDEX(Sales!$D$5:$ABF$18,MATCH(UsagePerHour!$B48,Sales!$C$5:$C$18,0),MATCH(UsagePerHour!AV$4,Sales!$D$3:$ABF$3,0))/AV$2*INDEX(Usage!$D$5:$ABF$11,MATCH(UsagePerHour!$B$36,Usage!$C$5:$C$11,0),MATCH(UsagePerHour!AV$4,Usage!$D$3:$ABF$3,0)),"")</f>
        <v>0.65670338201756506</v>
      </c>
      <c r="AW48" s="6">
        <f>IFERROR(INDEX(Sales!$D$5:$ABF$18,MATCH(UsagePerHour!$B48,Sales!$C$5:$C$18,0),MATCH(UsagePerHour!AW$4,Sales!$D$3:$ABF$3,0))/AW$2*INDEX(Usage!$D$5:$ABF$11,MATCH(UsagePerHour!$B$36,Usage!$C$5:$C$11,0),MATCH(UsagePerHour!AW$4,Usage!$D$3:$ABF$3,0)),"")</f>
        <v>5.1930980839226439</v>
      </c>
      <c r="AX48" s="6">
        <f>IFERROR(INDEX(Sales!$D$5:$ABF$18,MATCH(UsagePerHour!$B48,Sales!$C$5:$C$18,0),MATCH(UsagePerHour!AX$4,Sales!$D$3:$ABF$3,0))/AX$2*INDEX(Usage!$D$5:$ABF$11,MATCH(UsagePerHour!$B$36,Usage!$C$5:$C$11,0),MATCH(UsagePerHour!AX$4,Usage!$D$3:$ABF$3,0)),"")</f>
        <v>9.5237750024714138</v>
      </c>
      <c r="AY48" s="6">
        <f>IFERROR(INDEX(Sales!$D$5:$ABF$18,MATCH(UsagePerHour!$B48,Sales!$C$5:$C$18,0),MATCH(UsagePerHour!AY$4,Sales!$D$3:$ABF$3,0))/AY$2*INDEX(Usage!$D$5:$ABF$11,MATCH(UsagePerHour!$B$36,Usage!$C$5:$C$11,0),MATCH(UsagePerHour!AY$4,Usage!$D$3:$ABF$3,0)),"")</f>
        <v>4.045915240654316</v>
      </c>
      <c r="AZ48" s="6">
        <f>IFERROR(INDEX(Sales!$D$5:$ABF$18,MATCH(UsagePerHour!$B48,Sales!$C$5:$C$18,0),MATCH(UsagePerHour!AZ$4,Sales!$D$3:$ABF$3,0))/AZ$2*INDEX(Usage!$D$5:$ABF$11,MATCH(UsagePerHour!$B$36,Usage!$C$5:$C$11,0),MATCH(UsagePerHour!AZ$4,Usage!$D$3:$ABF$3,0)),"")</f>
        <v>12.083965051328654</v>
      </c>
      <c r="BA48" s="6">
        <f>IFERROR(INDEX(Sales!$D$5:$ABF$18,MATCH(UsagePerHour!$B48,Sales!$C$5:$C$18,0),MATCH(UsagePerHour!BA$4,Sales!$D$3:$ABF$3,0))/BA$2*INDEX(Usage!$D$5:$ABF$11,MATCH(UsagePerHour!$B$36,Usage!$C$5:$C$11,0),MATCH(UsagePerHour!BA$4,Usage!$D$3:$ABF$3,0)),"")</f>
        <v>3.9584563244779707</v>
      </c>
      <c r="BB48" s="6">
        <f>IFERROR(INDEX(Sales!$D$5:$ABF$18,MATCH(UsagePerHour!$B48,Sales!$C$5:$C$18,0),MATCH(UsagePerHour!BB$4,Sales!$D$3:$ABF$3,0))/BB$2*INDEX(Usage!$D$5:$ABF$11,MATCH(UsagePerHour!$B$36,Usage!$C$5:$C$11,0),MATCH(UsagePerHour!BB$4,Usage!$D$3:$ABF$3,0)),"")</f>
        <v>1.4925029940119761</v>
      </c>
      <c r="BC48" s="6">
        <f>IFERROR(INDEX(Sales!$D$5:$ABF$18,MATCH(UsagePerHour!$B48,Sales!$C$5:$C$18,0),MATCH(UsagePerHour!BC$4,Sales!$D$3:$ABF$3,0))/BC$2*INDEX(Usage!$D$5:$ABF$11,MATCH(UsagePerHour!$B$36,Usage!$C$5:$C$11,0),MATCH(UsagePerHour!BC$4,Usage!$D$3:$ABF$3,0)),"")</f>
        <v>0.65670338201756506</v>
      </c>
      <c r="BD48" s="6">
        <f>IFERROR(INDEX(Sales!$D$5:$ABF$18,MATCH(UsagePerHour!$B48,Sales!$C$5:$C$18,0),MATCH(UsagePerHour!BD$4,Sales!$D$3:$ABF$3,0))/BD$2*INDEX(Usage!$D$5:$ABF$11,MATCH(UsagePerHour!$B$36,Usage!$C$5:$C$11,0),MATCH(UsagePerHour!BD$4,Usage!$D$3:$ABF$3,0)),"")</f>
        <v>5.1930980839226439</v>
      </c>
      <c r="BE48" s="6">
        <f>IFERROR(INDEX(Sales!$D$5:$ABF$18,MATCH(UsagePerHour!$B48,Sales!$C$5:$C$18,0),MATCH(UsagePerHour!BE$4,Sales!$D$3:$ABF$3,0))/BE$2*INDEX(Usage!$D$5:$ABF$11,MATCH(UsagePerHour!$B$36,Usage!$C$5:$C$11,0),MATCH(UsagePerHour!BE$4,Usage!$D$3:$ABF$3,0)),"")</f>
        <v>9.5237750024714138</v>
      </c>
      <c r="BF48" s="6">
        <f>IFERROR(INDEX(Sales!$D$5:$ABF$18,MATCH(UsagePerHour!$B48,Sales!$C$5:$C$18,0),MATCH(UsagePerHour!BF$4,Sales!$D$3:$ABF$3,0))/BF$2*INDEX(Usage!$D$5:$ABF$11,MATCH(UsagePerHour!$B$36,Usage!$C$5:$C$11,0),MATCH(UsagePerHour!BF$4,Usage!$D$3:$ABF$3,0)),"")</f>
        <v>4.045915240654316</v>
      </c>
      <c r="BG48" s="6">
        <f>IFERROR(INDEX(Sales!$D$5:$ABF$18,MATCH(UsagePerHour!$B48,Sales!$C$5:$C$18,0),MATCH(UsagePerHour!BG$4,Sales!$D$3:$ABF$3,0))/BG$2*INDEX(Usage!$D$5:$ABF$11,MATCH(UsagePerHour!$B$36,Usage!$C$5:$C$11,0),MATCH(UsagePerHour!BG$4,Usage!$D$3:$ABF$3,0)),"")</f>
        <v>12.083965051328654</v>
      </c>
      <c r="BH48" s="6">
        <f>IFERROR(INDEX(Sales!$D$5:$ABF$18,MATCH(UsagePerHour!$B48,Sales!$C$5:$C$18,0),MATCH(UsagePerHour!BH$4,Sales!$D$3:$ABF$3,0))/BH$2*INDEX(Usage!$D$5:$ABF$11,MATCH(UsagePerHour!$B$36,Usage!$C$5:$C$11,0),MATCH(UsagePerHour!BH$4,Usage!$D$3:$ABF$3,0)),"")</f>
        <v>3.9584563244779707</v>
      </c>
      <c r="BI48" s="6">
        <f>IFERROR(INDEX(Sales!$D$5:$ABF$18,MATCH(UsagePerHour!$B48,Sales!$C$5:$C$18,0),MATCH(UsagePerHour!BI$4,Sales!$D$3:$ABF$3,0))/BI$2*INDEX(Usage!$D$5:$ABF$11,MATCH(UsagePerHour!$B$36,Usage!$C$5:$C$11,0),MATCH(UsagePerHour!BI$4,Usage!$D$3:$ABF$3,0)),"")</f>
        <v>1.4925029940119761</v>
      </c>
      <c r="BJ48" s="6">
        <f>IFERROR(INDEX(Sales!$D$5:$ABF$18,MATCH(UsagePerHour!$B48,Sales!$C$5:$C$18,0),MATCH(UsagePerHour!BJ$4,Sales!$D$3:$ABF$3,0))/BJ$2*INDEX(Usage!$D$5:$ABF$11,MATCH(UsagePerHour!$B$36,Usage!$C$5:$C$11,0),MATCH(UsagePerHour!BJ$4,Usage!$D$3:$ABF$3,0)),"")</f>
        <v>0.65670338201756506</v>
      </c>
      <c r="BK48" s="6">
        <f>IFERROR(INDEX(Sales!$D$5:$ABF$18,MATCH(UsagePerHour!$B48,Sales!$C$5:$C$18,0),MATCH(UsagePerHour!BK$4,Sales!$D$3:$ABF$3,0))/BK$2*INDEX(Usage!$D$5:$ABF$11,MATCH(UsagePerHour!$B$36,Usage!$C$5:$C$11,0),MATCH(UsagePerHour!BK$4,Usage!$D$3:$ABF$3,0)),"")</f>
        <v>5.1930980839226439</v>
      </c>
      <c r="BL48" s="6">
        <f>IFERROR(INDEX(Sales!$D$5:$ABF$18,MATCH(UsagePerHour!$B48,Sales!$C$5:$C$18,0),MATCH(UsagePerHour!BL$4,Sales!$D$3:$ABF$3,0))/BL$2*INDEX(Usage!$D$5:$ABF$11,MATCH(UsagePerHour!$B$36,Usage!$C$5:$C$11,0),MATCH(UsagePerHour!BL$4,Usage!$D$3:$ABF$3,0)),"")</f>
        <v>9.5237750024714138</v>
      </c>
      <c r="BM48" s="6">
        <f>IFERROR(INDEX(Sales!$D$5:$ABF$18,MATCH(UsagePerHour!$B48,Sales!$C$5:$C$18,0),MATCH(UsagePerHour!BM$4,Sales!$D$3:$ABF$3,0))/BM$2*INDEX(Usage!$D$5:$ABF$11,MATCH(UsagePerHour!$B$36,Usage!$C$5:$C$11,0),MATCH(UsagePerHour!BM$4,Usage!$D$3:$ABF$3,0)),"")</f>
        <v>4.045915240654316</v>
      </c>
      <c r="BN48" s="6">
        <f>IFERROR(INDEX(Sales!$D$5:$ABF$18,MATCH(UsagePerHour!$B48,Sales!$C$5:$C$18,0),MATCH(UsagePerHour!BN$4,Sales!$D$3:$ABF$3,0))/BN$2*INDEX(Usage!$D$5:$ABF$11,MATCH(UsagePerHour!$B$36,Usage!$C$5:$C$11,0),MATCH(UsagePerHour!BN$4,Usage!$D$3:$ABF$3,0)),"")</f>
        <v>12.083965051328654</v>
      </c>
      <c r="BO48" s="6">
        <f>IFERROR(INDEX(Sales!$D$5:$ABF$18,MATCH(UsagePerHour!$B48,Sales!$C$5:$C$18,0),MATCH(UsagePerHour!BO$4,Sales!$D$3:$ABF$3,0))/BO$2*INDEX(Usage!$D$5:$ABF$11,MATCH(UsagePerHour!$B$36,Usage!$C$5:$C$11,0),MATCH(UsagePerHour!BO$4,Usage!$D$3:$ABF$3,0)),"")</f>
        <v>3.9584563244779707</v>
      </c>
      <c r="BP48" s="6">
        <f>IFERROR(INDEX(Sales!$D$5:$ABF$18,MATCH(UsagePerHour!$B48,Sales!$C$5:$C$18,0),MATCH(UsagePerHour!BP$4,Sales!$D$3:$ABF$3,0))/BP$2*INDEX(Usage!$D$5:$ABF$11,MATCH(UsagePerHour!$B$36,Usage!$C$5:$C$11,0),MATCH(UsagePerHour!BP$4,Usage!$D$3:$ABF$3,0)),"")</f>
        <v>1.4925029940119761</v>
      </c>
      <c r="BQ48" s="6">
        <f>IFERROR(INDEX(Sales!$D$5:$ABF$18,MATCH(UsagePerHour!$B48,Sales!$C$5:$C$18,0),MATCH(UsagePerHour!BQ$4,Sales!$D$3:$ABF$3,0))/BQ$2*INDEX(Usage!$D$5:$ABF$11,MATCH(UsagePerHour!$B$36,Usage!$C$5:$C$11,0),MATCH(UsagePerHour!BQ$4,Usage!$D$3:$ABF$3,0)),"")</f>
        <v>0.65670338201756506</v>
      </c>
      <c r="BR48" s="6">
        <f>IFERROR(INDEX(Sales!$D$5:$ABF$18,MATCH(UsagePerHour!$B48,Sales!$C$5:$C$18,0),MATCH(UsagePerHour!BR$4,Sales!$D$3:$ABF$3,0))/BR$2*INDEX(Usage!$D$5:$ABF$11,MATCH(UsagePerHour!$B$36,Usage!$C$5:$C$11,0),MATCH(UsagePerHour!BR$4,Usage!$D$3:$ABF$3,0)),"")</f>
        <v>5.1930980839226439</v>
      </c>
      <c r="BS48" s="6">
        <f>IFERROR(INDEX(Sales!$D$5:$ABF$18,MATCH(UsagePerHour!$B48,Sales!$C$5:$C$18,0),MATCH(UsagePerHour!BS$4,Sales!$D$3:$ABF$3,0))/BS$2*INDEX(Usage!$D$5:$ABF$11,MATCH(UsagePerHour!$B$36,Usage!$C$5:$C$11,0),MATCH(UsagePerHour!BS$4,Usage!$D$3:$ABF$3,0)),"")</f>
        <v>9.5237750024714138</v>
      </c>
      <c r="BT48" s="6">
        <f>IFERROR(INDEX(Sales!$D$5:$ABF$18,MATCH(UsagePerHour!$B48,Sales!$C$5:$C$18,0),MATCH(UsagePerHour!BT$4,Sales!$D$3:$ABF$3,0))/BT$2*INDEX(Usage!$D$5:$ABF$11,MATCH(UsagePerHour!$B$36,Usage!$C$5:$C$11,0),MATCH(UsagePerHour!BT$4,Usage!$D$3:$ABF$3,0)),"")</f>
        <v>4.045915240654316</v>
      </c>
      <c r="BU48" s="6">
        <f>IFERROR(INDEX(Sales!$D$5:$ABF$18,MATCH(UsagePerHour!$B48,Sales!$C$5:$C$18,0),MATCH(UsagePerHour!BU$4,Sales!$D$3:$ABF$3,0))/BU$2*INDEX(Usage!$D$5:$ABF$11,MATCH(UsagePerHour!$B$36,Usage!$C$5:$C$11,0),MATCH(UsagePerHour!BU$4,Usage!$D$3:$ABF$3,0)),"")</f>
        <v>12.083965051328654</v>
      </c>
      <c r="BV48" s="6">
        <f>IFERROR(INDEX(Sales!$D$5:$ABF$18,MATCH(UsagePerHour!$B48,Sales!$C$5:$C$18,0),MATCH(UsagePerHour!BV$4,Sales!$D$3:$ABF$3,0))/BV$2*INDEX(Usage!$D$5:$ABF$11,MATCH(UsagePerHour!$B$36,Usage!$C$5:$C$11,0),MATCH(UsagePerHour!BV$4,Usage!$D$3:$ABF$3,0)),"")</f>
        <v>3.9584563244779707</v>
      </c>
      <c r="BW48" s="6">
        <f>IFERROR(INDEX(Sales!$D$5:$ABF$18,MATCH(UsagePerHour!$B48,Sales!$C$5:$C$18,0),MATCH(UsagePerHour!BW$4,Sales!$D$3:$ABF$3,0))/BW$2*INDEX(Usage!$D$5:$ABF$11,MATCH(UsagePerHour!$B$36,Usage!$C$5:$C$11,0),MATCH(UsagePerHour!BW$4,Usage!$D$3:$ABF$3,0)),"")</f>
        <v>1.4925029940119761</v>
      </c>
      <c r="BX48" s="6">
        <f>IFERROR(INDEX(Sales!$D$5:$ABF$18,MATCH(UsagePerHour!$B48,Sales!$C$5:$C$18,0),MATCH(UsagePerHour!BX$4,Sales!$D$3:$ABF$3,0))/BX$2*INDEX(Usage!$D$5:$ABF$11,MATCH(UsagePerHour!$B$36,Usage!$C$5:$C$11,0),MATCH(UsagePerHour!BX$4,Usage!$D$3:$ABF$3,0)),"")</f>
        <v>0.65670338201756506</v>
      </c>
      <c r="BY48" s="6">
        <f>IFERROR(INDEX(Sales!$D$5:$ABF$18,MATCH(UsagePerHour!$B48,Sales!$C$5:$C$18,0),MATCH(UsagePerHour!BY$4,Sales!$D$3:$ABF$3,0))/BY$2*INDEX(Usage!$D$5:$ABF$11,MATCH(UsagePerHour!$B$36,Usage!$C$5:$C$11,0),MATCH(UsagePerHour!BY$4,Usage!$D$3:$ABF$3,0)),"")</f>
        <v>5.1930980839226439</v>
      </c>
      <c r="BZ48" s="6">
        <f>IFERROR(INDEX(Sales!$D$5:$ABF$18,MATCH(UsagePerHour!$B48,Sales!$C$5:$C$18,0),MATCH(UsagePerHour!BZ$4,Sales!$D$3:$ABF$3,0))/BZ$2*INDEX(Usage!$D$5:$ABF$11,MATCH(UsagePerHour!$B$36,Usage!$C$5:$C$11,0),MATCH(UsagePerHour!BZ$4,Usage!$D$3:$ABF$3,0)),"")</f>
        <v>9.5237750024714138</v>
      </c>
      <c r="CA48" s="6">
        <f>IFERROR(INDEX(Sales!$D$5:$ABF$18,MATCH(UsagePerHour!$B48,Sales!$C$5:$C$18,0),MATCH(UsagePerHour!CA$4,Sales!$D$3:$ABF$3,0))/CA$2*INDEX(Usage!$D$5:$ABF$11,MATCH(UsagePerHour!$B$36,Usage!$C$5:$C$11,0),MATCH(UsagePerHour!CA$4,Usage!$D$3:$ABF$3,0)),"")</f>
        <v>4.045915240654316</v>
      </c>
      <c r="CB48" s="6">
        <f>IFERROR(INDEX(Sales!$D$5:$ABF$18,MATCH(UsagePerHour!$B48,Sales!$C$5:$C$18,0),MATCH(UsagePerHour!CB$4,Sales!$D$3:$ABF$3,0))/CB$2*INDEX(Usage!$D$5:$ABF$11,MATCH(UsagePerHour!$B$36,Usage!$C$5:$C$11,0),MATCH(UsagePerHour!CB$4,Usage!$D$3:$ABF$3,0)),"")</f>
        <v>12.083965051328654</v>
      </c>
      <c r="CC48" s="6">
        <f>IFERROR(INDEX(Sales!$D$5:$ABF$18,MATCH(UsagePerHour!$B48,Sales!$C$5:$C$18,0),MATCH(UsagePerHour!CC$4,Sales!$D$3:$ABF$3,0))/CC$2*INDEX(Usage!$D$5:$ABF$11,MATCH(UsagePerHour!$B$36,Usage!$C$5:$C$11,0),MATCH(UsagePerHour!CC$4,Usage!$D$3:$ABF$3,0)),"")</f>
        <v>3.9584563244779707</v>
      </c>
      <c r="CD48" s="6">
        <f>IFERROR(INDEX(Sales!$D$5:$ABF$18,MATCH(UsagePerHour!$B48,Sales!$C$5:$C$18,0),MATCH(UsagePerHour!CD$4,Sales!$D$3:$ABF$3,0))/CD$2*INDEX(Usage!$D$5:$ABF$11,MATCH(UsagePerHour!$B$36,Usage!$C$5:$C$11,0),MATCH(UsagePerHour!CD$4,Usage!$D$3:$ABF$3,0)),"")</f>
        <v>1.4925029940119761</v>
      </c>
      <c r="CE48" s="6">
        <f>IFERROR(INDEX(Sales!$D$5:$ABF$18,MATCH(UsagePerHour!$B48,Sales!$C$5:$C$18,0),MATCH(UsagePerHour!CE$4,Sales!$D$3:$ABF$3,0))/CE$2*INDEX(Usage!$D$5:$ABF$11,MATCH(UsagePerHour!$B$36,Usage!$C$5:$C$11,0),MATCH(UsagePerHour!CE$4,Usage!$D$3:$ABF$3,0)),"")</f>
        <v>0.65670338201756506</v>
      </c>
      <c r="CF48" s="6">
        <f>IFERROR(INDEX(Sales!$D$5:$ABF$18,MATCH(UsagePerHour!$B48,Sales!$C$5:$C$18,0),MATCH(UsagePerHour!CF$4,Sales!$D$3:$ABF$3,0))/CF$2*INDEX(Usage!$D$5:$ABF$11,MATCH(UsagePerHour!$B$36,Usage!$C$5:$C$11,0),MATCH(UsagePerHour!CF$4,Usage!$D$3:$ABF$3,0)),"")</f>
        <v>5.1930980839226439</v>
      </c>
      <c r="CG48" s="6">
        <f>IFERROR(INDEX(Sales!$D$5:$ABF$18,MATCH(UsagePerHour!$B48,Sales!$C$5:$C$18,0),MATCH(UsagePerHour!CG$4,Sales!$D$3:$ABF$3,0))/CG$2*INDEX(Usage!$D$5:$ABF$11,MATCH(UsagePerHour!$B$36,Usage!$C$5:$C$11,0),MATCH(UsagePerHour!CG$4,Usage!$D$3:$ABF$3,0)),"")</f>
        <v>9.5237750024714138</v>
      </c>
      <c r="CH48" s="6">
        <f>IFERROR(INDEX(Sales!$D$5:$ABF$18,MATCH(UsagePerHour!$B48,Sales!$C$5:$C$18,0),MATCH(UsagePerHour!CH$4,Sales!$D$3:$ABF$3,0))/CH$2*INDEX(Usage!$D$5:$ABF$11,MATCH(UsagePerHour!$B$36,Usage!$C$5:$C$11,0),MATCH(UsagePerHour!CH$4,Usage!$D$3:$ABF$3,0)),"")</f>
        <v>4.045915240654316</v>
      </c>
      <c r="CI48" s="6">
        <f>IFERROR(INDEX(Sales!$D$5:$ABF$18,MATCH(UsagePerHour!$B48,Sales!$C$5:$C$18,0),MATCH(UsagePerHour!CI$4,Sales!$D$3:$ABF$3,0))/CI$2*INDEX(Usage!$D$5:$ABF$11,MATCH(UsagePerHour!$B$36,Usage!$C$5:$C$11,0),MATCH(UsagePerHour!CI$4,Usage!$D$3:$ABF$3,0)),"")</f>
        <v>12.083965051328654</v>
      </c>
      <c r="CJ48" s="6">
        <f>IFERROR(INDEX(Sales!$D$5:$ABF$18,MATCH(UsagePerHour!$B48,Sales!$C$5:$C$18,0),MATCH(UsagePerHour!CJ$4,Sales!$D$3:$ABF$3,0))/CJ$2*INDEX(Usage!$D$5:$ABF$11,MATCH(UsagePerHour!$B$36,Usage!$C$5:$C$11,0),MATCH(UsagePerHour!CJ$4,Usage!$D$3:$ABF$3,0)),"")</f>
        <v>3.9584563244779707</v>
      </c>
      <c r="CK48" s="6">
        <f>IFERROR(INDEX(Sales!$D$5:$ABF$18,MATCH(UsagePerHour!$B48,Sales!$C$5:$C$18,0),MATCH(UsagePerHour!CK$4,Sales!$D$3:$ABF$3,0))/CK$2*INDEX(Usage!$D$5:$ABF$11,MATCH(UsagePerHour!$B$36,Usage!$C$5:$C$11,0),MATCH(UsagePerHour!CK$4,Usage!$D$3:$ABF$3,0)),"")</f>
        <v>1.4925029940119761</v>
      </c>
      <c r="CL48" s="6">
        <f>IFERROR(INDEX(Sales!$D$5:$ABF$18,MATCH(UsagePerHour!$B48,Sales!$C$5:$C$18,0),MATCH(UsagePerHour!CL$4,Sales!$D$3:$ABF$3,0))/CL$2*INDEX(Usage!$D$5:$ABF$11,MATCH(UsagePerHour!$B$36,Usage!$C$5:$C$11,0),MATCH(UsagePerHour!CL$4,Usage!$D$3:$ABF$3,0)),"")</f>
        <v>0.65670338201756506</v>
      </c>
      <c r="CM48" s="6">
        <f>IFERROR(INDEX(Sales!$D$5:$ABF$18,MATCH(UsagePerHour!$B48,Sales!$C$5:$C$18,0),MATCH(UsagePerHour!CM$4,Sales!$D$3:$ABF$3,0))/CM$2*INDEX(Usage!$D$5:$ABF$11,MATCH(UsagePerHour!$B$36,Usage!$C$5:$C$11,0),MATCH(UsagePerHour!CM$4,Usage!$D$3:$ABF$3,0)),"")</f>
        <v>5.1930980839226439</v>
      </c>
      <c r="CN48" s="6">
        <f>IFERROR(INDEX(Sales!$D$5:$ABF$18,MATCH(UsagePerHour!$B48,Sales!$C$5:$C$18,0),MATCH(UsagePerHour!CN$4,Sales!$D$3:$ABF$3,0))/CN$2*INDEX(Usage!$D$5:$ABF$11,MATCH(UsagePerHour!$B$36,Usage!$C$5:$C$11,0),MATCH(UsagePerHour!CN$4,Usage!$D$3:$ABF$3,0)),"")</f>
        <v>9.5237750024714138</v>
      </c>
      <c r="CO48" s="6">
        <f>IFERROR(INDEX(Sales!$D$5:$ABF$18,MATCH(UsagePerHour!$B48,Sales!$C$5:$C$18,0),MATCH(UsagePerHour!CO$4,Sales!$D$3:$ABF$3,0))/CO$2*INDEX(Usage!$D$5:$ABF$11,MATCH(UsagePerHour!$B$36,Usage!$C$5:$C$11,0),MATCH(UsagePerHour!CO$4,Usage!$D$3:$ABF$3,0)),"")</f>
        <v>4.045915240654316</v>
      </c>
      <c r="CP48" s="6">
        <f>IFERROR(INDEX(Sales!$D$5:$ABF$18,MATCH(UsagePerHour!$B48,Sales!$C$5:$C$18,0),MATCH(UsagePerHour!CP$4,Sales!$D$3:$ABF$3,0))/CP$2*INDEX(Usage!$D$5:$ABF$11,MATCH(UsagePerHour!$B$36,Usage!$C$5:$C$11,0),MATCH(UsagePerHour!CP$4,Usage!$D$3:$ABF$3,0)),"")</f>
        <v>12.083965051328654</v>
      </c>
      <c r="CQ48" s="6">
        <f>IFERROR(INDEX(Sales!$D$5:$ABF$18,MATCH(UsagePerHour!$B48,Sales!$C$5:$C$18,0),MATCH(UsagePerHour!CQ$4,Sales!$D$3:$ABF$3,0))/CQ$2*INDEX(Usage!$D$5:$ABF$11,MATCH(UsagePerHour!$B$36,Usage!$C$5:$C$11,0),MATCH(UsagePerHour!CQ$4,Usage!$D$3:$ABF$3,0)),"")</f>
        <v>3.9584563244779707</v>
      </c>
      <c r="CR48" s="6">
        <f>IFERROR(INDEX(Sales!$D$5:$ABF$18,MATCH(UsagePerHour!$B48,Sales!$C$5:$C$18,0),MATCH(UsagePerHour!CR$4,Sales!$D$3:$ABF$3,0))/CR$2*INDEX(Usage!$D$5:$ABF$11,MATCH(UsagePerHour!$B$36,Usage!$C$5:$C$11,0),MATCH(UsagePerHour!CR$4,Usage!$D$3:$ABF$3,0)),"")</f>
        <v>1.4925029940119761</v>
      </c>
      <c r="CS48" s="6">
        <f>IFERROR(INDEX(Sales!$D$5:$ABF$18,MATCH(UsagePerHour!$B48,Sales!$C$5:$C$18,0),MATCH(UsagePerHour!CS$4,Sales!$D$3:$ABF$3,0))/CS$2*INDEX(Usage!$D$5:$ABF$11,MATCH(UsagePerHour!$B$36,Usage!$C$5:$C$11,0),MATCH(UsagePerHour!CS$4,Usage!$D$3:$ABF$3,0)),"")</f>
        <v>0.65670338201756506</v>
      </c>
      <c r="CT48" s="6">
        <f>IFERROR(INDEX(Sales!$D$5:$ABF$18,MATCH(UsagePerHour!$B48,Sales!$C$5:$C$18,0),MATCH(UsagePerHour!CT$4,Sales!$D$3:$ABF$3,0))/CT$2*INDEX(Usage!$D$5:$ABF$11,MATCH(UsagePerHour!$B$36,Usage!$C$5:$C$11,0),MATCH(UsagePerHour!CT$4,Usage!$D$3:$ABF$3,0)),"")</f>
        <v>5.1930980839226439</v>
      </c>
      <c r="CU48" s="6">
        <f>IFERROR(INDEX(Sales!$D$5:$ABF$18,MATCH(UsagePerHour!$B48,Sales!$C$5:$C$18,0),MATCH(UsagePerHour!CU$4,Sales!$D$3:$ABF$3,0))/CU$2*INDEX(Usage!$D$5:$ABF$11,MATCH(UsagePerHour!$B$36,Usage!$C$5:$C$11,0),MATCH(UsagePerHour!CU$4,Usage!$D$3:$ABF$3,0)),"")</f>
        <v>9.5237750024714138</v>
      </c>
      <c r="CV48" s="6">
        <f>IFERROR(INDEX(Sales!$D$5:$ABF$18,MATCH(UsagePerHour!$B48,Sales!$C$5:$C$18,0),MATCH(UsagePerHour!CV$4,Sales!$D$3:$ABF$3,0))/CV$2*INDEX(Usage!$D$5:$ABF$11,MATCH(UsagePerHour!$B$36,Usage!$C$5:$C$11,0),MATCH(UsagePerHour!CV$4,Usage!$D$3:$ABF$3,0)),"")</f>
        <v>4.045915240654316</v>
      </c>
      <c r="CW48" s="6">
        <f>IFERROR(INDEX(Sales!$D$5:$ABF$18,MATCH(UsagePerHour!$B48,Sales!$C$5:$C$18,0),MATCH(UsagePerHour!CW$4,Sales!$D$3:$ABF$3,0))/CW$2*INDEX(Usage!$D$5:$ABF$11,MATCH(UsagePerHour!$B$36,Usage!$C$5:$C$11,0),MATCH(UsagePerHour!CW$4,Usage!$D$3:$ABF$3,0)),"")</f>
        <v>12.083965051328654</v>
      </c>
      <c r="CX48" s="6">
        <f>IFERROR(INDEX(Sales!$D$5:$ABF$18,MATCH(UsagePerHour!$B48,Sales!$C$5:$C$18,0),MATCH(UsagePerHour!CX$4,Sales!$D$3:$ABF$3,0))/CX$2*INDEX(Usage!$D$5:$ABF$11,MATCH(UsagePerHour!$B$36,Usage!$C$5:$C$11,0),MATCH(UsagePerHour!CX$4,Usage!$D$3:$ABF$3,0)),"")</f>
        <v>3.9584563244779707</v>
      </c>
      <c r="CY48" s="6">
        <f>IFERROR(INDEX(Sales!$D$5:$ABF$18,MATCH(UsagePerHour!$B48,Sales!$C$5:$C$18,0),MATCH(UsagePerHour!CY$4,Sales!$D$3:$ABF$3,0))/CY$2*INDEX(Usage!$D$5:$ABF$11,MATCH(UsagePerHour!$B$36,Usage!$C$5:$C$11,0),MATCH(UsagePerHour!CY$4,Usage!$D$3:$ABF$3,0)),"")</f>
        <v>1.4925029940119761</v>
      </c>
      <c r="CZ48" s="6">
        <f>IFERROR(INDEX(Sales!$D$5:$ABF$18,MATCH(UsagePerHour!$B48,Sales!$C$5:$C$18,0),MATCH(UsagePerHour!CZ$4,Sales!$D$3:$ABF$3,0))/CZ$2*INDEX(Usage!$D$5:$ABF$11,MATCH(UsagePerHour!$B$36,Usage!$C$5:$C$11,0),MATCH(UsagePerHour!CZ$4,Usage!$D$3:$ABF$3,0)),"")</f>
        <v>0.65670338201756506</v>
      </c>
      <c r="DA48" s="6">
        <f>IFERROR(INDEX(Sales!$D$5:$ABF$18,MATCH(UsagePerHour!$B48,Sales!$C$5:$C$18,0),MATCH(UsagePerHour!DA$4,Sales!$D$3:$ABF$3,0))/DA$2*INDEX(Usage!$D$5:$ABF$11,MATCH(UsagePerHour!$B$36,Usage!$C$5:$C$11,0),MATCH(UsagePerHour!DA$4,Usage!$D$3:$ABF$3,0)),"")</f>
        <v>4.6018842315369257</v>
      </c>
      <c r="DB48" s="6">
        <f>IFERROR(INDEX(Sales!$D$5:$ABF$18,MATCH(UsagePerHour!$B48,Sales!$C$5:$C$18,0),MATCH(UsagePerHour!DB$4,Sales!$D$3:$ABF$3,0))/DB$2*INDEX(Usage!$D$5:$ABF$11,MATCH(UsagePerHour!$B$36,Usage!$C$5:$C$11,0),MATCH(UsagePerHour!DB$4,Usage!$D$3:$ABF$3,0)),"")</f>
        <v>2.0168162937542027</v>
      </c>
      <c r="DC48" s="6">
        <f>IFERROR(INDEX(Sales!$D$5:$ABF$18,MATCH(UsagePerHour!$B48,Sales!$C$5:$C$18,0),MATCH(UsagePerHour!DC$4,Sales!$D$3:$ABF$3,0))/DC$2*INDEX(Usage!$D$5:$ABF$11,MATCH(UsagePerHour!$B$36,Usage!$C$5:$C$11,0),MATCH(UsagePerHour!DC$4,Usage!$D$3:$ABF$3,0)),"")</f>
        <v>0</v>
      </c>
      <c r="DD48" s="6">
        <f>IFERROR(INDEX(Sales!$D$5:$ABF$18,MATCH(UsagePerHour!$B48,Sales!$C$5:$C$18,0),MATCH(UsagePerHour!DD$4,Sales!$D$3:$ABF$3,0))/DD$2*INDEX(Usage!$D$5:$ABF$11,MATCH(UsagePerHour!$B$36,Usage!$C$5:$C$11,0),MATCH(UsagePerHour!DD$4,Usage!$D$3:$ABF$3,0)),"")</f>
        <v>1.0113526681068161</v>
      </c>
      <c r="DE48" s="6">
        <f>IFERROR(INDEX(Sales!$D$5:$ABF$18,MATCH(UsagePerHour!$B48,Sales!$C$5:$C$18,0),MATCH(UsagePerHour!DE$4,Sales!$D$3:$ABF$3,0))/DE$2*INDEX(Usage!$D$5:$ABF$11,MATCH(UsagePerHour!$B$36,Usage!$C$5:$C$11,0),MATCH(UsagePerHour!DE$4,Usage!$D$3:$ABF$3,0)),"")</f>
        <v>0.24161518678579952</v>
      </c>
      <c r="DF48" s="6">
        <f>IFERROR(INDEX(Sales!$D$5:$ABF$18,MATCH(UsagePerHour!$B48,Sales!$C$5:$C$18,0),MATCH(UsagePerHour!DF$4,Sales!$D$3:$ABF$3,0))/DF$2*INDEX(Usage!$D$5:$ABF$11,MATCH(UsagePerHour!$B$36,Usage!$C$5:$C$11,0),MATCH(UsagePerHour!DF$4,Usage!$D$3:$ABF$3,0)),"")</f>
        <v>0.20518372790049777</v>
      </c>
      <c r="DG48" s="6">
        <f>IFERROR(INDEX(Sales!$D$5:$ABF$18,MATCH(UsagePerHour!$B48,Sales!$C$5:$C$18,0),MATCH(UsagePerHour!DG$4,Sales!$D$3:$ABF$3,0))/DG$2*INDEX(Usage!$D$5:$ABF$11,MATCH(UsagePerHour!$B$36,Usage!$C$5:$C$11,0),MATCH(UsagePerHour!DG$4,Usage!$D$3:$ABF$3,0)),"")</f>
        <v>4.1069792934313085</v>
      </c>
      <c r="DH48" s="6">
        <f>IFERROR(INDEX(Sales!$D$5:$ABF$18,MATCH(UsagePerHour!$B48,Sales!$C$5:$C$18,0),MATCH(UsagePerHour!DH$4,Sales!$D$3:$ABF$3,0))/DH$2*INDEX(Usage!$D$5:$ABF$11,MATCH(UsagePerHour!$B$36,Usage!$C$5:$C$11,0),MATCH(UsagePerHour!DH$4,Usage!$D$3:$ABF$3,0)),"")</f>
        <v>1.5117730377101826</v>
      </c>
      <c r="DI48" s="6">
        <f>IFERROR(INDEX(Sales!$D$5:$ABF$18,MATCH(UsagePerHour!$B48,Sales!$C$5:$C$18,0),MATCH(UsagePerHour!DI$4,Sales!$D$3:$ABF$3,0))/DI$2*INDEX(Usage!$D$5:$ABF$11,MATCH(UsagePerHour!$B$36,Usage!$C$5:$C$11,0),MATCH(UsagePerHour!DI$4,Usage!$D$3:$ABF$3,0)),"")</f>
        <v>1.104014267796684</v>
      </c>
      <c r="DJ48" s="6">
        <f>IFERROR(INDEX(Sales!$D$5:$ABF$18,MATCH(UsagePerHour!$B48,Sales!$C$5:$C$18,0),MATCH(UsagePerHour!DJ$4,Sales!$D$3:$ABF$3,0))/DJ$2*INDEX(Usage!$D$5:$ABF$11,MATCH(UsagePerHour!$B$36,Usage!$C$5:$C$11,0),MATCH(UsagePerHour!DJ$4,Usage!$D$3:$ABF$3,0)),"")</f>
        <v>11.30605882997018</v>
      </c>
      <c r="DK48" s="6">
        <f>IFERROR(INDEX(Sales!$D$5:$ABF$18,MATCH(UsagePerHour!$B48,Sales!$C$5:$C$18,0),MATCH(UsagePerHour!DK$4,Sales!$D$3:$ABF$3,0))/DK$2*INDEX(Usage!$D$5:$ABF$11,MATCH(UsagePerHour!$B$36,Usage!$C$5:$C$11,0),MATCH(UsagePerHour!DK$4,Usage!$D$3:$ABF$3,0)),"")</f>
        <v>0.28186400959727498</v>
      </c>
      <c r="DL48" s="6">
        <f>IFERROR(INDEX(Sales!$D$5:$ABF$18,MATCH(UsagePerHour!$B48,Sales!$C$5:$C$18,0),MATCH(UsagePerHour!DL$4,Sales!$D$3:$ABF$3,0))/DL$2*INDEX(Usage!$D$5:$ABF$11,MATCH(UsagePerHour!$B$36,Usage!$C$5:$C$11,0),MATCH(UsagePerHour!DL$4,Usage!$D$3:$ABF$3,0)),"")</f>
        <v>4.3199234304155496</v>
      </c>
      <c r="DM48" s="6">
        <f>IFERROR(INDEX(Sales!$D$5:$ABF$18,MATCH(UsagePerHour!$B48,Sales!$C$5:$C$18,0),MATCH(UsagePerHour!DM$4,Sales!$D$3:$ABF$3,0))/DM$2*INDEX(Usage!$D$5:$ABF$11,MATCH(UsagePerHour!$B$36,Usage!$C$5:$C$11,0),MATCH(UsagePerHour!DM$4,Usage!$D$3:$ABF$3,0)),"")</f>
        <v>6.0697412480974116</v>
      </c>
      <c r="DN48" s="6">
        <f>IFERROR(INDEX(Sales!$D$5:$ABF$18,MATCH(UsagePerHour!$B48,Sales!$C$5:$C$18,0),MATCH(UsagePerHour!DN$4,Sales!$D$3:$ABF$3,0))/DN$2*INDEX(Usage!$D$5:$ABF$11,MATCH(UsagePerHour!$B$36,Usage!$C$5:$C$11,0),MATCH(UsagePerHour!DN$4,Usage!$D$3:$ABF$3,0)),"")</f>
        <v>9.2320270040103445</v>
      </c>
      <c r="DO48" s="6">
        <f>IFERROR(INDEX(Sales!$D$5:$ABF$18,MATCH(UsagePerHour!$B48,Sales!$C$5:$C$18,0),MATCH(UsagePerHour!DO$4,Sales!$D$3:$ABF$3,0))/DO$2*INDEX(Usage!$D$5:$ABF$11,MATCH(UsagePerHour!$B$36,Usage!$C$5:$C$11,0),MATCH(UsagePerHour!DO$4,Usage!$D$3:$ABF$3,0)),"")</f>
        <v>11.961464575508215</v>
      </c>
      <c r="DP48" s="6">
        <f>IFERROR(INDEX(Sales!$D$5:$ABF$18,MATCH(UsagePerHour!$B48,Sales!$C$5:$C$18,0),MATCH(UsagePerHour!DP$4,Sales!$D$3:$ABF$3,0))/DP$2*INDEX(Usage!$D$5:$ABF$11,MATCH(UsagePerHour!$B$36,Usage!$C$5:$C$11,0),MATCH(UsagePerHour!DP$4,Usage!$D$3:$ABF$3,0)),"")</f>
        <v>0</v>
      </c>
      <c r="DQ48" s="6">
        <f>IFERROR(INDEX(Sales!$D$5:$ABF$18,MATCH(UsagePerHour!$B48,Sales!$C$5:$C$18,0),MATCH(UsagePerHour!DQ$4,Sales!$D$3:$ABF$3,0))/DQ$2*INDEX(Usage!$D$5:$ABF$11,MATCH(UsagePerHour!$B$36,Usage!$C$5:$C$11,0),MATCH(UsagePerHour!DQ$4,Usage!$D$3:$ABF$3,0)),"")</f>
        <v>6.6542082902886541</v>
      </c>
      <c r="DR48" s="6">
        <f>IFERROR(INDEX(Sales!$D$5:$ABF$18,MATCH(UsagePerHour!$B48,Sales!$C$5:$C$18,0),MATCH(UsagePerHour!DR$4,Sales!$D$3:$ABF$3,0))/DR$2*INDEX(Usage!$D$5:$ABF$11,MATCH(UsagePerHour!$B$36,Usage!$C$5:$C$11,0),MATCH(UsagePerHour!DR$4,Usage!$D$3:$ABF$3,0)),"")</f>
        <v>10.07194879314646</v>
      </c>
      <c r="DS48" s="6">
        <f>IFERROR(INDEX(Sales!$D$5:$ABF$18,MATCH(UsagePerHour!$B48,Sales!$C$5:$C$18,0),MATCH(UsagePerHour!DS$4,Sales!$D$3:$ABF$3,0))/DS$2*INDEX(Usage!$D$5:$ABF$11,MATCH(UsagePerHour!$B$36,Usage!$C$5:$C$11,0),MATCH(UsagePerHour!DS$4,Usage!$D$3:$ABF$3,0)),"")</f>
        <v>4.0089482896824746</v>
      </c>
      <c r="DT48" s="6">
        <f>IFERROR(INDEX(Sales!$D$5:$ABF$18,MATCH(UsagePerHour!$B48,Sales!$C$5:$C$18,0),MATCH(UsagePerHour!DT$4,Sales!$D$3:$ABF$3,0))/DT$2*INDEX(Usage!$D$5:$ABF$11,MATCH(UsagePerHour!$B$36,Usage!$C$5:$C$11,0),MATCH(UsagePerHour!DT$4,Usage!$D$3:$ABF$3,0)),"")</f>
        <v>0</v>
      </c>
      <c r="DU48" s="6">
        <f>IFERROR(INDEX(Sales!$D$5:$ABF$18,MATCH(UsagePerHour!$B48,Sales!$C$5:$C$18,0),MATCH(UsagePerHour!DU$4,Sales!$D$3:$ABF$3,0))/DU$2*INDEX(Usage!$D$5:$ABF$11,MATCH(UsagePerHour!$B$36,Usage!$C$5:$C$11,0),MATCH(UsagePerHour!DU$4,Usage!$D$3:$ABF$3,0)),"")</f>
        <v>5.0393115218417517</v>
      </c>
      <c r="DV48" s="6">
        <f>IFERROR(INDEX(Sales!$D$5:$ABF$18,MATCH(UsagePerHour!$B48,Sales!$C$5:$C$18,0),MATCH(UsagePerHour!DV$4,Sales!$D$3:$ABF$3,0))/DV$2*INDEX(Usage!$D$5:$ABF$11,MATCH(UsagePerHour!$B$36,Usage!$C$5:$C$11,0),MATCH(UsagePerHour!DV$4,Usage!$D$3:$ABF$3,0)),"")</f>
        <v>4.6827061728395059</v>
      </c>
      <c r="DW48" s="6">
        <f>IFERROR(INDEX(Sales!$D$5:$ABF$18,MATCH(UsagePerHour!$B48,Sales!$C$5:$C$18,0),MATCH(UsagePerHour!DW$4,Sales!$D$3:$ABF$3,0))/DW$2*INDEX(Usage!$D$5:$ABF$11,MATCH(UsagePerHour!$B$36,Usage!$C$5:$C$11,0),MATCH(UsagePerHour!DW$4,Usage!$D$3:$ABF$3,0)),"")</f>
        <v>1.2547877737380571</v>
      </c>
      <c r="DX48" s="6">
        <f>IFERROR(INDEX(Sales!$D$5:$ABF$18,MATCH(UsagePerHour!$B48,Sales!$C$5:$C$18,0),MATCH(UsagePerHour!DX$4,Sales!$D$3:$ABF$3,0))/DX$2*INDEX(Usage!$D$5:$ABF$11,MATCH(UsagePerHour!$B$36,Usage!$C$5:$C$11,0),MATCH(UsagePerHour!DX$4,Usage!$D$3:$ABF$3,0)),"")</f>
        <v>13.520228478723764</v>
      </c>
      <c r="DY48" s="6">
        <f>IFERROR(INDEX(Sales!$D$5:$ABF$18,MATCH(UsagePerHour!$B48,Sales!$C$5:$C$18,0),MATCH(UsagePerHour!DY$4,Sales!$D$3:$ABF$3,0))/DY$2*INDEX(Usage!$D$5:$ABF$11,MATCH(UsagePerHour!$B$36,Usage!$C$5:$C$11,0),MATCH(UsagePerHour!DY$4,Usage!$D$3:$ABF$3,0)),"")</f>
        <v>0</v>
      </c>
      <c r="DZ48" s="6">
        <f>IFERROR(INDEX(Sales!$D$5:$ABF$18,MATCH(UsagePerHour!$B48,Sales!$C$5:$C$18,0),MATCH(UsagePerHour!DZ$4,Sales!$D$3:$ABF$3,0))/DZ$2*INDEX(Usage!$D$5:$ABF$11,MATCH(UsagePerHour!$B$36,Usage!$C$5:$C$11,0),MATCH(UsagePerHour!DZ$4,Usage!$D$3:$ABF$3,0)),"")</f>
        <v>2.7408494171376185</v>
      </c>
      <c r="EA48" s="6">
        <f>IFERROR(INDEX(Sales!$D$5:$ABF$18,MATCH(UsagePerHour!$B48,Sales!$C$5:$C$18,0),MATCH(UsagePerHour!EA$4,Sales!$D$3:$ABF$3,0))/EA$2*INDEX(Usage!$D$5:$ABF$11,MATCH(UsagePerHour!$B$36,Usage!$C$5:$C$11,0),MATCH(UsagePerHour!EA$4,Usage!$D$3:$ABF$3,0)),"")</f>
        <v>2.7468082086043069</v>
      </c>
      <c r="EB48" s="6">
        <f>IFERROR(INDEX(Sales!$D$5:$ABF$18,MATCH(UsagePerHour!$B48,Sales!$C$5:$C$18,0),MATCH(UsagePerHour!EB$4,Sales!$D$3:$ABF$3,0))/EB$2*INDEX(Usage!$D$5:$ABF$11,MATCH(UsagePerHour!$B$36,Usage!$C$5:$C$11,0),MATCH(UsagePerHour!EB$4,Usage!$D$3:$ABF$3,0)),"")</f>
        <v>4.7965519687832563</v>
      </c>
      <c r="EC48" s="6">
        <f>IFERROR(INDEX(Sales!$D$5:$ABF$18,MATCH(UsagePerHour!$B48,Sales!$C$5:$C$18,0),MATCH(UsagePerHour!EC$4,Sales!$D$3:$ABF$3,0))/EC$2*INDEX(Usage!$D$5:$ABF$11,MATCH(UsagePerHour!$B$36,Usage!$C$5:$C$11,0),MATCH(UsagePerHour!EC$4,Usage!$D$3:$ABF$3,0)),"")</f>
        <v>3.0572607848477866</v>
      </c>
      <c r="ED48" s="6">
        <f>IFERROR(INDEX(Sales!$D$5:$ABF$18,MATCH(UsagePerHour!$B48,Sales!$C$5:$C$18,0),MATCH(UsagePerHour!ED$4,Sales!$D$3:$ABF$3,0))/ED$2*INDEX(Usage!$D$5:$ABF$11,MATCH(UsagePerHour!$B$36,Usage!$C$5:$C$11,0),MATCH(UsagePerHour!ED$4,Usage!$D$3:$ABF$3,0)),"")</f>
        <v>2.6625016360542735</v>
      </c>
      <c r="EE48" s="6">
        <f>IFERROR(INDEX(Sales!$D$5:$ABF$18,MATCH(UsagePerHour!$B48,Sales!$C$5:$C$18,0),MATCH(UsagePerHour!EE$4,Sales!$D$3:$ABF$3,0))/EE$2*INDEX(Usage!$D$5:$ABF$11,MATCH(UsagePerHour!$B$36,Usage!$C$5:$C$11,0),MATCH(UsagePerHour!EE$4,Usage!$D$3:$ABF$3,0)),"")</f>
        <v>5.2055816930559384</v>
      </c>
      <c r="EF48" s="6">
        <f>IFERROR(INDEX(Sales!$D$5:$ABF$18,MATCH(UsagePerHour!$B48,Sales!$C$5:$C$18,0),MATCH(UsagePerHour!EF$4,Sales!$D$3:$ABF$3,0))/EF$2*INDEX(Usage!$D$5:$ABF$11,MATCH(UsagePerHour!$B$36,Usage!$C$5:$C$11,0),MATCH(UsagePerHour!EF$4,Usage!$D$3:$ABF$3,0)),"")</f>
        <v>0.28765932792584009</v>
      </c>
      <c r="EG48" s="6">
        <f>IFERROR(INDEX(Sales!$D$5:$ABF$18,MATCH(UsagePerHour!$B48,Sales!$C$5:$C$18,0),MATCH(UsagePerHour!EG$4,Sales!$D$3:$ABF$3,0))/EG$2*INDEX(Usage!$D$5:$ABF$11,MATCH(UsagePerHour!$B$36,Usage!$C$5:$C$11,0),MATCH(UsagePerHour!EG$4,Usage!$D$3:$ABF$3,0)),"")</f>
        <v>8.0434614446025279</v>
      </c>
      <c r="EH48" s="6">
        <f>IFERROR(INDEX(Sales!$D$5:$ABF$18,MATCH(UsagePerHour!$B48,Sales!$C$5:$C$18,0),MATCH(UsagePerHour!EH$4,Sales!$D$3:$ABF$3,0))/EH$2*INDEX(Usage!$D$5:$ABF$11,MATCH(UsagePerHour!$B$36,Usage!$C$5:$C$11,0),MATCH(UsagePerHour!EH$4,Usage!$D$3:$ABF$3,0)),"")</f>
        <v>0.7322544299907815</v>
      </c>
      <c r="EI48" s="6">
        <f>IFERROR(INDEX(Sales!$D$5:$ABF$18,MATCH(UsagePerHour!$B48,Sales!$C$5:$C$18,0),MATCH(UsagePerHour!EI$4,Sales!$D$3:$ABF$3,0))/EI$2*INDEX(Usage!$D$5:$ABF$11,MATCH(UsagePerHour!$B$36,Usage!$C$5:$C$11,0),MATCH(UsagePerHour!EI$4,Usage!$D$3:$ABF$3,0)),"")</f>
        <v>1.8178463355229169</v>
      </c>
      <c r="EJ48" s="6">
        <f>IFERROR(INDEX(Sales!$D$5:$ABF$18,MATCH(UsagePerHour!$B48,Sales!$C$5:$C$18,0),MATCH(UsagePerHour!EJ$4,Sales!$D$3:$ABF$3,0))/EJ$2*INDEX(Usage!$D$5:$ABF$11,MATCH(UsagePerHour!$B$36,Usage!$C$5:$C$11,0),MATCH(UsagePerHour!EJ$4,Usage!$D$3:$ABF$3,0)),"")</f>
        <v>5.3350757732076941</v>
      </c>
      <c r="EK48" s="6">
        <f>IFERROR(INDEX(Sales!$D$5:$ABF$18,MATCH(UsagePerHour!$B48,Sales!$C$5:$C$18,0),MATCH(UsagePerHour!EK$4,Sales!$D$3:$ABF$3,0))/EK$2*INDEX(Usage!$D$5:$ABF$11,MATCH(UsagePerHour!$B$36,Usage!$C$5:$C$11,0),MATCH(UsagePerHour!EK$4,Usage!$D$3:$ABF$3,0)),"")</f>
        <v>3.334659731499114</v>
      </c>
      <c r="EL48" s="6">
        <f>IFERROR(INDEX(Sales!$D$5:$ABF$18,MATCH(UsagePerHour!$B48,Sales!$C$5:$C$18,0),MATCH(UsagePerHour!EL$4,Sales!$D$3:$ABF$3,0))/EL$2*INDEX(Usage!$D$5:$ABF$11,MATCH(UsagePerHour!$B$36,Usage!$C$5:$C$11,0),MATCH(UsagePerHour!EL$4,Usage!$D$3:$ABF$3,0)),"")</f>
        <v>4.1701376751189869</v>
      </c>
      <c r="EM48" s="6">
        <f>IFERROR(INDEX(Sales!$D$5:$ABF$18,MATCH(UsagePerHour!$B48,Sales!$C$5:$C$18,0),MATCH(UsagePerHour!EM$4,Sales!$D$3:$ABF$3,0))/EM$2*INDEX(Usage!$D$5:$ABF$11,MATCH(UsagePerHour!$B$36,Usage!$C$5:$C$11,0),MATCH(UsagePerHour!EM$4,Usage!$D$3:$ABF$3,0)),"")</f>
        <v>1.6905038816896418</v>
      </c>
      <c r="EN48" s="6">
        <f>IFERROR(INDEX(Sales!$D$5:$ABF$18,MATCH(UsagePerHour!$B48,Sales!$C$5:$C$18,0),MATCH(UsagePerHour!EN$4,Sales!$D$3:$ABF$3,0))/EN$2*INDEX(Usage!$D$5:$ABF$11,MATCH(UsagePerHour!$B$36,Usage!$C$5:$C$11,0),MATCH(UsagePerHour!EN$4,Usage!$D$3:$ABF$3,0)),"")</f>
        <v>1.0733955614082653</v>
      </c>
      <c r="EO48" s="6">
        <f>IFERROR(INDEX(Sales!$D$5:$ABF$18,MATCH(UsagePerHour!$B48,Sales!$C$5:$C$18,0),MATCH(UsagePerHour!EO$4,Sales!$D$3:$ABF$3,0))/EO$2*INDEX(Usage!$D$5:$ABF$11,MATCH(UsagePerHour!$B$36,Usage!$C$5:$C$11,0),MATCH(UsagePerHour!EO$4,Usage!$D$3:$ABF$3,0)),"")</f>
        <v>7.6976397892127588</v>
      </c>
      <c r="EP48" s="6">
        <f>IFERROR(INDEX(Sales!$D$5:$ABF$18,MATCH(UsagePerHour!$B48,Sales!$C$5:$C$18,0),MATCH(UsagePerHour!EP$4,Sales!$D$3:$ABF$3,0))/EP$2*INDEX(Usage!$D$5:$ABF$11,MATCH(UsagePerHour!$B$36,Usage!$C$5:$C$11,0),MATCH(UsagePerHour!EP$4,Usage!$D$3:$ABF$3,0)),"")</f>
        <v>10.311986163546118</v>
      </c>
      <c r="EQ48" s="6">
        <f>IFERROR(INDEX(Sales!$D$5:$ABF$18,MATCH(UsagePerHour!$B48,Sales!$C$5:$C$18,0),MATCH(UsagePerHour!EQ$4,Sales!$D$3:$ABF$3,0))/EQ$2*INDEX(Usage!$D$5:$ABF$11,MATCH(UsagePerHour!$B$36,Usage!$C$5:$C$11,0),MATCH(UsagePerHour!EQ$4,Usage!$D$3:$ABF$3,0)),"")</f>
        <v>1.322450788826169</v>
      </c>
      <c r="ER48" s="6">
        <f>IFERROR(INDEX(Sales!$D$5:$ABF$18,MATCH(UsagePerHour!$B48,Sales!$C$5:$C$18,0),MATCH(UsagePerHour!ER$4,Sales!$D$3:$ABF$3,0))/ER$2*INDEX(Usage!$D$5:$ABF$11,MATCH(UsagePerHour!$B$36,Usage!$C$5:$C$11,0),MATCH(UsagePerHour!ER$4,Usage!$D$3:$ABF$3,0)),"")</f>
        <v>8.5082845541317305</v>
      </c>
      <c r="ES48" s="6">
        <f>IFERROR(INDEX(Sales!$D$5:$ABF$18,MATCH(UsagePerHour!$B48,Sales!$C$5:$C$18,0),MATCH(UsagePerHour!ES$4,Sales!$D$3:$ABF$3,0))/ES$2*INDEX(Usage!$D$5:$ABF$11,MATCH(UsagePerHour!$B$36,Usage!$C$5:$C$11,0),MATCH(UsagePerHour!ES$4,Usage!$D$3:$ABF$3,0)),"")</f>
        <v>7.8576855996508099</v>
      </c>
      <c r="ET48" s="6">
        <f>IFERROR(INDEX(Sales!$D$5:$ABF$18,MATCH(UsagePerHour!$B48,Sales!$C$5:$C$18,0),MATCH(UsagePerHour!ET$4,Sales!$D$3:$ABF$3,0))/ET$2*INDEX(Usage!$D$5:$ABF$11,MATCH(UsagePerHour!$B$36,Usage!$C$5:$C$11,0),MATCH(UsagePerHour!ET$4,Usage!$D$3:$ABF$3,0)),"")</f>
        <v>0</v>
      </c>
      <c r="EU48" s="6">
        <f>IFERROR(INDEX(Sales!$D$5:$ABF$18,MATCH(UsagePerHour!$B48,Sales!$C$5:$C$18,0),MATCH(UsagePerHour!EU$4,Sales!$D$3:$ABF$3,0))/EU$2*INDEX(Usage!$D$5:$ABF$11,MATCH(UsagePerHour!$B$36,Usage!$C$5:$C$11,0),MATCH(UsagePerHour!EU$4,Usage!$D$3:$ABF$3,0)),"")</f>
        <v>6.9421726644230244</v>
      </c>
      <c r="EV48" s="6">
        <f>IFERROR(INDEX(Sales!$D$5:$ABF$18,MATCH(UsagePerHour!$B48,Sales!$C$5:$C$18,0),MATCH(UsagePerHour!EV$4,Sales!$D$3:$ABF$3,0))/EV$2*INDEX(Usage!$D$5:$ABF$11,MATCH(UsagePerHour!$B$36,Usage!$C$5:$C$11,0),MATCH(UsagePerHour!EV$4,Usage!$D$3:$ABF$3,0)),"")</f>
        <v>5.4010393058691353</v>
      </c>
      <c r="EW48" s="6">
        <f>IFERROR(INDEX(Sales!$D$5:$ABF$18,MATCH(UsagePerHour!$B48,Sales!$C$5:$C$18,0),MATCH(UsagePerHour!EW$4,Sales!$D$3:$ABF$3,0))/EW$2*INDEX(Usage!$D$5:$ABF$11,MATCH(UsagePerHour!$B$36,Usage!$C$5:$C$11,0),MATCH(UsagePerHour!EW$4,Usage!$D$3:$ABF$3,0)),"")</f>
        <v>2.3195252701889175</v>
      </c>
      <c r="EX48" s="6">
        <f>IFERROR(INDEX(Sales!$D$5:$ABF$18,MATCH(UsagePerHour!$B48,Sales!$C$5:$C$18,0),MATCH(UsagePerHour!EX$4,Sales!$D$3:$ABF$3,0))/EX$2*INDEX(Usage!$D$5:$ABF$11,MATCH(UsagePerHour!$B$36,Usage!$C$5:$C$11,0),MATCH(UsagePerHour!EX$4,Usage!$D$3:$ABF$3,0)),"")</f>
        <v>6.4893486516102792</v>
      </c>
      <c r="EY48" s="6">
        <f>IFERROR(INDEX(Sales!$D$5:$ABF$18,MATCH(UsagePerHour!$B48,Sales!$C$5:$C$18,0),MATCH(UsagePerHour!EY$4,Sales!$D$3:$ABF$3,0))/EY$2*INDEX(Usage!$D$5:$ABF$11,MATCH(UsagePerHour!$B$36,Usage!$C$5:$C$11,0),MATCH(UsagePerHour!EY$4,Usage!$D$3:$ABF$3,0)),"")</f>
        <v>5.8513973687763459</v>
      </c>
      <c r="EZ48" s="6">
        <f>IFERROR(INDEX(Sales!$D$5:$ABF$18,MATCH(UsagePerHour!$B48,Sales!$C$5:$C$18,0),MATCH(UsagePerHour!EZ$4,Sales!$D$3:$ABF$3,0))/EZ$2*INDEX(Usage!$D$5:$ABF$11,MATCH(UsagePerHour!$B$36,Usage!$C$5:$C$11,0),MATCH(UsagePerHour!EZ$4,Usage!$D$3:$ABF$3,0)),"")</f>
        <v>3.3390384888866578</v>
      </c>
      <c r="FA48" s="6">
        <f>IFERROR(INDEX(Sales!$D$5:$ABF$18,MATCH(UsagePerHour!$B48,Sales!$C$5:$C$18,0),MATCH(UsagePerHour!FA$4,Sales!$D$3:$ABF$3,0))/FA$2*INDEX(Usage!$D$5:$ABF$11,MATCH(UsagePerHour!$B$36,Usage!$C$5:$C$11,0),MATCH(UsagePerHour!FA$4,Usage!$D$3:$ABF$3,0)),"")</f>
        <v>6.8998125287104211</v>
      </c>
      <c r="FB48" s="6">
        <f>IFERROR(INDEX(Sales!$D$5:$ABF$18,MATCH(UsagePerHour!$B48,Sales!$C$5:$C$18,0),MATCH(UsagePerHour!FB$4,Sales!$D$3:$ABF$3,0))/FB$2*INDEX(Usage!$D$5:$ABF$11,MATCH(UsagePerHour!$B$36,Usage!$C$5:$C$11,0),MATCH(UsagePerHour!FB$4,Usage!$D$3:$ABF$3,0)),"")</f>
        <v>0</v>
      </c>
      <c r="FC48" s="6">
        <f>IFERROR(INDEX(Sales!$D$5:$ABF$18,MATCH(UsagePerHour!$B48,Sales!$C$5:$C$18,0),MATCH(UsagePerHour!FC$4,Sales!$D$3:$ABF$3,0))/FC$2*INDEX(Usage!$D$5:$ABF$11,MATCH(UsagePerHour!$B$36,Usage!$C$5:$C$11,0),MATCH(UsagePerHour!FC$4,Usage!$D$3:$ABF$3,0)),"")</f>
        <v>0</v>
      </c>
      <c r="FD48" s="6">
        <f>IFERROR(INDEX(Sales!$D$5:$ABF$18,MATCH(UsagePerHour!$B48,Sales!$C$5:$C$18,0),MATCH(UsagePerHour!FD$4,Sales!$D$3:$ABF$3,0))/FD$2*INDEX(Usage!$D$5:$ABF$11,MATCH(UsagePerHour!$B$36,Usage!$C$5:$C$11,0),MATCH(UsagePerHour!FD$4,Usage!$D$3:$ABF$3,0)),"")</f>
        <v>15.02822225563264</v>
      </c>
      <c r="FE48" s="6">
        <f>IFERROR(INDEX(Sales!$D$5:$ABF$18,MATCH(UsagePerHour!$B48,Sales!$C$5:$C$18,0),MATCH(UsagePerHour!FE$4,Sales!$D$3:$ABF$3,0))/FE$2*INDEX(Usage!$D$5:$ABF$11,MATCH(UsagePerHour!$B$36,Usage!$C$5:$C$11,0),MATCH(UsagePerHour!FE$4,Usage!$D$3:$ABF$3,0)),"")</f>
        <v>5.3074442091545855</v>
      </c>
      <c r="FF48" s="6">
        <f>IFERROR(INDEX(Sales!$D$5:$ABF$18,MATCH(UsagePerHour!$B48,Sales!$C$5:$C$18,0),MATCH(UsagePerHour!FF$4,Sales!$D$3:$ABF$3,0))/FF$2*INDEX(Usage!$D$5:$ABF$11,MATCH(UsagePerHour!$B$36,Usage!$C$5:$C$11,0),MATCH(UsagePerHour!FF$4,Usage!$D$3:$ABF$3,0)),"")</f>
        <v>2.7829842271984919</v>
      </c>
      <c r="FG48" s="6">
        <f>IFERROR(INDEX(Sales!$D$5:$ABF$18,MATCH(UsagePerHour!$B48,Sales!$C$5:$C$18,0),MATCH(UsagePerHour!FG$4,Sales!$D$3:$ABF$3,0))/FG$2*INDEX(Usage!$D$5:$ABF$11,MATCH(UsagePerHour!$B$36,Usage!$C$5:$C$11,0),MATCH(UsagePerHour!FG$4,Usage!$D$3:$ABF$3,0)),"")</f>
        <v>8.1109138985024423</v>
      </c>
      <c r="FH48" s="6">
        <f>IFERROR(INDEX(Sales!$D$5:$ABF$18,MATCH(UsagePerHour!$B48,Sales!$C$5:$C$18,0),MATCH(UsagePerHour!FH$4,Sales!$D$3:$ABF$3,0))/FH$2*INDEX(Usage!$D$5:$ABF$11,MATCH(UsagePerHour!$B$36,Usage!$C$5:$C$11,0),MATCH(UsagePerHour!FH$4,Usage!$D$3:$ABF$3,0)),"")</f>
        <v>5.7341344607325038</v>
      </c>
      <c r="FI48" s="6">
        <f>IFERROR(INDEX(Sales!$D$5:$ABF$18,MATCH(UsagePerHour!$B48,Sales!$C$5:$C$18,0),MATCH(UsagePerHour!FI$4,Sales!$D$3:$ABF$3,0))/FI$2*INDEX(Usage!$D$5:$ABF$11,MATCH(UsagePerHour!$B$36,Usage!$C$5:$C$11,0),MATCH(UsagePerHour!FI$4,Usage!$D$3:$ABF$3,0)),"")</f>
        <v>0.49062610541209761</v>
      </c>
      <c r="FJ48" s="6">
        <f>IFERROR(INDEX(Sales!$D$5:$ABF$18,MATCH(UsagePerHour!$B48,Sales!$C$5:$C$18,0),MATCH(UsagePerHour!FJ$4,Sales!$D$3:$ABF$3,0))/FJ$2*INDEX(Usage!$D$5:$ABF$11,MATCH(UsagePerHour!$B$36,Usage!$C$5:$C$11,0),MATCH(UsagePerHour!FJ$4,Usage!$D$3:$ABF$3,0)),"")</f>
        <v>3.2150771547757073</v>
      </c>
      <c r="FK48" s="6">
        <f>IFERROR(INDEX(Sales!$D$5:$ABF$18,MATCH(UsagePerHour!$B48,Sales!$C$5:$C$18,0),MATCH(UsagePerHour!FK$4,Sales!$D$3:$ABF$3,0))/FK$2*INDEX(Usage!$D$5:$ABF$11,MATCH(UsagePerHour!$B$36,Usage!$C$5:$C$11,0),MATCH(UsagePerHour!FK$4,Usage!$D$3:$ABF$3,0)),"")</f>
        <v>10.475165526735573</v>
      </c>
      <c r="FL48" s="6">
        <f>IFERROR(INDEX(Sales!$D$5:$ABF$18,MATCH(UsagePerHour!$B48,Sales!$C$5:$C$18,0),MATCH(UsagePerHour!FL$4,Sales!$D$3:$ABF$3,0))/FL$2*INDEX(Usage!$D$5:$ABF$11,MATCH(UsagePerHour!$B$36,Usage!$C$5:$C$11,0),MATCH(UsagePerHour!FL$4,Usage!$D$3:$ABF$3,0)),"")</f>
        <v>3.0758571135290493</v>
      </c>
      <c r="FM48" s="6">
        <f>IFERROR(INDEX(Sales!$D$5:$ABF$18,MATCH(UsagePerHour!$B48,Sales!$C$5:$C$18,0),MATCH(UsagePerHour!FM$4,Sales!$D$3:$ABF$3,0))/FM$2*INDEX(Usage!$D$5:$ABF$11,MATCH(UsagePerHour!$B$36,Usage!$C$5:$C$11,0),MATCH(UsagePerHour!FM$4,Usage!$D$3:$ABF$3,0)),"")</f>
        <v>1.1434686455930709</v>
      </c>
      <c r="FN48" s="6">
        <f>IFERROR(INDEX(Sales!$D$5:$ABF$18,MATCH(UsagePerHour!$B48,Sales!$C$5:$C$18,0),MATCH(UsagePerHour!FN$4,Sales!$D$3:$ABF$3,0))/FN$2*INDEX(Usage!$D$5:$ABF$11,MATCH(UsagePerHour!$B$36,Usage!$C$5:$C$11,0),MATCH(UsagePerHour!FN$4,Usage!$D$3:$ABF$3,0)),"")</f>
        <v>6.0589535248599606</v>
      </c>
      <c r="FO48" s="6">
        <f>IFERROR(INDEX(Sales!$D$5:$ABF$18,MATCH(UsagePerHour!$B48,Sales!$C$5:$C$18,0),MATCH(UsagePerHour!FO$4,Sales!$D$3:$ABF$3,0))/FO$2*INDEX(Usage!$D$5:$ABF$11,MATCH(UsagePerHour!$B$36,Usage!$C$5:$C$11,0),MATCH(UsagePerHour!FO$4,Usage!$D$3:$ABF$3,0)),"")</f>
        <v>1.1655011655011653</v>
      </c>
      <c r="FP48" s="6">
        <f>IFERROR(INDEX(Sales!$D$5:$ABF$18,MATCH(UsagePerHour!$B48,Sales!$C$5:$C$18,0),MATCH(UsagePerHour!FP$4,Sales!$D$3:$ABF$3,0))/FP$2*INDEX(Usage!$D$5:$ABF$11,MATCH(UsagePerHour!$B$36,Usage!$C$5:$C$11,0),MATCH(UsagePerHour!FP$4,Usage!$D$3:$ABF$3,0)),"")</f>
        <v>10.270940034216585</v>
      </c>
      <c r="FQ48" s="6">
        <f>IFERROR(INDEX(Sales!$D$5:$ABF$18,MATCH(UsagePerHour!$B48,Sales!$C$5:$C$18,0),MATCH(UsagePerHour!FQ$4,Sales!$D$3:$ABF$3,0))/FQ$2*INDEX(Usage!$D$5:$ABF$11,MATCH(UsagePerHour!$B$36,Usage!$C$5:$C$11,0),MATCH(UsagePerHour!FQ$4,Usage!$D$3:$ABF$3,0)),"")</f>
        <v>5.0322325876523868</v>
      </c>
      <c r="FR48" s="6">
        <f>IFERROR(INDEX(Sales!$D$5:$ABF$18,MATCH(UsagePerHour!$B48,Sales!$C$5:$C$18,0),MATCH(UsagePerHour!FR$4,Sales!$D$3:$ABF$3,0))/FR$2*INDEX(Usage!$D$5:$ABF$11,MATCH(UsagePerHour!$B$36,Usage!$C$5:$C$11,0),MATCH(UsagePerHour!FR$4,Usage!$D$3:$ABF$3,0)),"")</f>
        <v>3.2357556867891515</v>
      </c>
      <c r="FS48" s="6">
        <f>IFERROR(INDEX(Sales!$D$5:$ABF$18,MATCH(UsagePerHour!$B48,Sales!$C$5:$C$18,0),MATCH(UsagePerHour!FS$4,Sales!$D$3:$ABF$3,0))/FS$2*INDEX(Usage!$D$5:$ABF$11,MATCH(UsagePerHour!$B$36,Usage!$C$5:$C$11,0),MATCH(UsagePerHour!FS$4,Usage!$D$3:$ABF$3,0)),"")</f>
        <v>6.0807717462393725E-2</v>
      </c>
      <c r="FT48" s="6">
        <f>IFERROR(INDEX(Sales!$D$5:$ABF$18,MATCH(UsagePerHour!$B48,Sales!$C$5:$C$18,0),MATCH(UsagePerHour!FT$4,Sales!$D$3:$ABF$3,0))/FT$2*INDEX(Usage!$D$5:$ABF$11,MATCH(UsagePerHour!$B$36,Usage!$C$5:$C$11,0),MATCH(UsagePerHour!FT$4,Usage!$D$3:$ABF$3,0)),"")</f>
        <v>1.6897529996616432</v>
      </c>
      <c r="FU48" s="6">
        <f>IFERROR(INDEX(Sales!$D$5:$ABF$18,MATCH(UsagePerHour!$B48,Sales!$C$5:$C$18,0),MATCH(UsagePerHour!FU$4,Sales!$D$3:$ABF$3,0))/FU$2*INDEX(Usage!$D$5:$ABF$11,MATCH(UsagePerHour!$B$36,Usage!$C$5:$C$11,0),MATCH(UsagePerHour!FU$4,Usage!$D$3:$ABF$3,0)),"")</f>
        <v>6.2404816127531957</v>
      </c>
      <c r="FV48" s="6">
        <f>IFERROR(INDEX(Sales!$D$5:$ABF$18,MATCH(UsagePerHour!$B48,Sales!$C$5:$C$18,0),MATCH(UsagePerHour!FV$4,Sales!$D$3:$ABF$3,0))/FV$2*INDEX(Usage!$D$5:$ABF$11,MATCH(UsagePerHour!$B$36,Usage!$C$5:$C$11,0),MATCH(UsagePerHour!FV$4,Usage!$D$3:$ABF$3,0)),"")</f>
        <v>12.079555676123302</v>
      </c>
      <c r="FW48" s="6">
        <f>IFERROR(INDEX(Sales!$D$5:$ABF$18,MATCH(UsagePerHour!$B48,Sales!$C$5:$C$18,0),MATCH(UsagePerHour!FW$4,Sales!$D$3:$ABF$3,0))/FW$2*INDEX(Usage!$D$5:$ABF$11,MATCH(UsagePerHour!$B$36,Usage!$C$5:$C$11,0),MATCH(UsagePerHour!FW$4,Usage!$D$3:$ABF$3,0)),"")</f>
        <v>2.7222351483150442</v>
      </c>
      <c r="FX48" s="6">
        <f>IFERROR(INDEX(Sales!$D$5:$ABF$18,MATCH(UsagePerHour!$B48,Sales!$C$5:$C$18,0),MATCH(UsagePerHour!FX$4,Sales!$D$3:$ABF$3,0))/FX$2*INDEX(Usage!$D$5:$ABF$11,MATCH(UsagePerHour!$B$36,Usage!$C$5:$C$11,0),MATCH(UsagePerHour!FX$4,Usage!$D$3:$ABF$3,0)),"")</f>
        <v>8.2472761807613502</v>
      </c>
      <c r="FY48" s="6">
        <f>IFERROR(INDEX(Sales!$D$5:$ABF$18,MATCH(UsagePerHour!$B48,Sales!$C$5:$C$18,0),MATCH(UsagePerHour!FY$4,Sales!$D$3:$ABF$3,0))/FY$2*INDEX(Usage!$D$5:$ABF$11,MATCH(UsagePerHour!$B$36,Usage!$C$5:$C$11,0),MATCH(UsagePerHour!FY$4,Usage!$D$3:$ABF$3,0)),"")</f>
        <v>7.5996233273153679</v>
      </c>
      <c r="FZ48" s="6">
        <f>IFERROR(INDEX(Sales!$D$5:$ABF$18,MATCH(UsagePerHour!$B48,Sales!$C$5:$C$18,0),MATCH(UsagePerHour!FZ$4,Sales!$D$3:$ABF$3,0))/FZ$2*INDEX(Usage!$D$5:$ABF$11,MATCH(UsagePerHour!$B$36,Usage!$C$5:$C$11,0),MATCH(UsagePerHour!FZ$4,Usage!$D$3:$ABF$3,0)),"")</f>
        <v>7.7349646705479564</v>
      </c>
      <c r="GA48" s="6">
        <f>IFERROR(INDEX(Sales!$D$5:$ABF$18,MATCH(UsagePerHour!$B48,Sales!$C$5:$C$18,0),MATCH(UsagePerHour!GA$4,Sales!$D$3:$ABF$3,0))/GA$2*INDEX(Usage!$D$5:$ABF$11,MATCH(UsagePerHour!$B$36,Usage!$C$5:$C$11,0),MATCH(UsagePerHour!GA$4,Usage!$D$3:$ABF$3,0)),"")</f>
        <v>1.6166314410740334</v>
      </c>
      <c r="GB48" s="6">
        <f>IFERROR(INDEX(Sales!$D$5:$ABF$18,MATCH(UsagePerHour!$B48,Sales!$C$5:$C$18,0),MATCH(UsagePerHour!GB$4,Sales!$D$3:$ABF$3,0))/GB$2*INDEX(Usage!$D$5:$ABF$11,MATCH(UsagePerHour!$B$36,Usage!$C$5:$C$11,0),MATCH(UsagePerHour!GB$4,Usage!$D$3:$ABF$3,0)),"")</f>
        <v>3.2861923618871773</v>
      </c>
      <c r="GC48" s="6">
        <f>IFERROR(INDEX(Sales!$D$5:$ABF$18,MATCH(UsagePerHour!$B48,Sales!$C$5:$C$18,0),MATCH(UsagePerHour!GC$4,Sales!$D$3:$ABF$3,0))/GC$2*INDEX(Usage!$D$5:$ABF$11,MATCH(UsagePerHour!$B$36,Usage!$C$5:$C$11,0),MATCH(UsagePerHour!GC$4,Usage!$D$3:$ABF$3,0)),"")</f>
        <v>5.2338643492338308</v>
      </c>
      <c r="GD48" s="6">
        <f>IFERROR(INDEX(Sales!$D$5:$ABF$18,MATCH(UsagePerHour!$B48,Sales!$C$5:$C$18,0),MATCH(UsagePerHour!GD$4,Sales!$D$3:$ABF$3,0))/GD$2*INDEX(Usage!$D$5:$ABF$11,MATCH(UsagePerHour!$B$36,Usage!$C$5:$C$11,0),MATCH(UsagePerHour!GD$4,Usage!$D$3:$ABF$3,0)),"")</f>
        <v>8.4876044926408465</v>
      </c>
      <c r="GE48" s="6">
        <f>IFERROR(INDEX(Sales!$D$5:$ABF$18,MATCH(UsagePerHour!$B48,Sales!$C$5:$C$18,0),MATCH(UsagePerHour!GE$4,Sales!$D$3:$ABF$3,0))/GE$2*INDEX(Usage!$D$5:$ABF$11,MATCH(UsagePerHour!$B$36,Usage!$C$5:$C$11,0),MATCH(UsagePerHour!GE$4,Usage!$D$3:$ABF$3,0)),"")</f>
        <v>0</v>
      </c>
      <c r="GF48" s="6">
        <f>IFERROR(INDEX(Sales!$D$5:$ABF$18,MATCH(UsagePerHour!$B48,Sales!$C$5:$C$18,0),MATCH(UsagePerHour!GF$4,Sales!$D$3:$ABF$3,0))/GF$2*INDEX(Usage!$D$5:$ABF$11,MATCH(UsagePerHour!$B$36,Usage!$C$5:$C$11,0),MATCH(UsagePerHour!GF$4,Usage!$D$3:$ABF$3,0)),"")</f>
        <v>1.609368995244951</v>
      </c>
      <c r="GG48" s="6">
        <f>IFERROR(INDEX(Sales!$D$5:$ABF$18,MATCH(UsagePerHour!$B48,Sales!$C$5:$C$18,0),MATCH(UsagePerHour!GG$4,Sales!$D$3:$ABF$3,0))/GG$2*INDEX(Usage!$D$5:$ABF$11,MATCH(UsagePerHour!$B$36,Usage!$C$5:$C$11,0),MATCH(UsagePerHour!GG$4,Usage!$D$3:$ABF$3,0)),"")</f>
        <v>1.4161040451372287</v>
      </c>
      <c r="GH48" s="6">
        <f>IFERROR(INDEX(Sales!$D$5:$ABF$18,MATCH(UsagePerHour!$B48,Sales!$C$5:$C$18,0),MATCH(UsagePerHour!GH$4,Sales!$D$3:$ABF$3,0))/GH$2*INDEX(Usage!$D$5:$ABF$11,MATCH(UsagePerHour!$B$36,Usage!$C$5:$C$11,0),MATCH(UsagePerHour!GH$4,Usage!$D$3:$ABF$3,0)),"")</f>
        <v>6.392101722219377</v>
      </c>
      <c r="GI48" s="6">
        <f>IFERROR(INDEX(Sales!$D$5:$ABF$18,MATCH(UsagePerHour!$B48,Sales!$C$5:$C$18,0),MATCH(UsagePerHour!GI$4,Sales!$D$3:$ABF$3,0))/GI$2*INDEX(Usage!$D$5:$ABF$11,MATCH(UsagePerHour!$B$36,Usage!$C$5:$C$11,0),MATCH(UsagePerHour!GI$4,Usage!$D$3:$ABF$3,0)),"")</f>
        <v>2.8197065836802326</v>
      </c>
      <c r="GJ48" s="6">
        <f>IFERROR(INDEX(Sales!$D$5:$ABF$18,MATCH(UsagePerHour!$B48,Sales!$C$5:$C$18,0),MATCH(UsagePerHour!GJ$4,Sales!$D$3:$ABF$3,0))/GJ$2*INDEX(Usage!$D$5:$ABF$11,MATCH(UsagePerHour!$B$36,Usage!$C$5:$C$11,0),MATCH(UsagePerHour!GJ$4,Usage!$D$3:$ABF$3,0)),"")</f>
        <v>2.6043960425648565</v>
      </c>
      <c r="GK48" s="6">
        <f>IFERROR(INDEX(Sales!$D$5:$ABF$18,MATCH(UsagePerHour!$B48,Sales!$C$5:$C$18,0),MATCH(UsagePerHour!GK$4,Sales!$D$3:$ABF$3,0))/GK$2*INDEX(Usage!$D$5:$ABF$11,MATCH(UsagePerHour!$B$36,Usage!$C$5:$C$11,0),MATCH(UsagePerHour!GK$4,Usage!$D$3:$ABF$3,0)),"")</f>
        <v>8.6675902755227074</v>
      </c>
      <c r="GL48" s="6">
        <f>IFERROR(INDEX(Sales!$D$5:$ABF$18,MATCH(UsagePerHour!$B48,Sales!$C$5:$C$18,0),MATCH(UsagePerHour!GL$4,Sales!$D$3:$ABF$3,0))/GL$2*INDEX(Usage!$D$5:$ABF$11,MATCH(UsagePerHour!$B$36,Usage!$C$5:$C$11,0),MATCH(UsagePerHour!GL$4,Usage!$D$3:$ABF$3,0)),"")</f>
        <v>8.5243760927080601</v>
      </c>
      <c r="GM48" s="6">
        <f>IFERROR(INDEX(Sales!$D$5:$ABF$18,MATCH(UsagePerHour!$B48,Sales!$C$5:$C$18,0),MATCH(UsagePerHour!GM$4,Sales!$D$3:$ABF$3,0))/GM$2*INDEX(Usage!$D$5:$ABF$11,MATCH(UsagePerHour!$B$36,Usage!$C$5:$C$11,0),MATCH(UsagePerHour!GM$4,Usage!$D$3:$ABF$3,0)),"")</f>
        <v>3.2939782548090326</v>
      </c>
      <c r="GN48" s="6">
        <f>IFERROR(INDEX(Sales!$D$5:$ABF$18,MATCH(UsagePerHour!$B48,Sales!$C$5:$C$18,0),MATCH(UsagePerHour!GN$4,Sales!$D$3:$ABF$3,0))/GN$2*INDEX(Usage!$D$5:$ABF$11,MATCH(UsagePerHour!$B$36,Usage!$C$5:$C$11,0),MATCH(UsagePerHour!GN$4,Usage!$D$3:$ABF$3,0)),"")</f>
        <v>7.0835061242812252</v>
      </c>
      <c r="GO48" s="6">
        <f>IFERROR(INDEX(Sales!$D$5:$ABF$18,MATCH(UsagePerHour!$B48,Sales!$C$5:$C$18,0),MATCH(UsagePerHour!GO$4,Sales!$D$3:$ABF$3,0))/GO$2*INDEX(Usage!$D$5:$ABF$11,MATCH(UsagePerHour!$B$36,Usage!$C$5:$C$11,0),MATCH(UsagePerHour!GO$4,Usage!$D$3:$ABF$3,0)),"")</f>
        <v>14.401033612355461</v>
      </c>
      <c r="GP48" s="6">
        <f>IFERROR(INDEX(Sales!$D$5:$ABF$18,MATCH(UsagePerHour!$B48,Sales!$C$5:$C$18,0),MATCH(UsagePerHour!GP$4,Sales!$D$3:$ABF$3,0))/GP$2*INDEX(Usage!$D$5:$ABF$11,MATCH(UsagePerHour!$B$36,Usage!$C$5:$C$11,0),MATCH(UsagePerHour!GP$4,Usage!$D$3:$ABF$3,0)),"")</f>
        <v>3.0519393964392481</v>
      </c>
      <c r="GQ48" s="6">
        <f>IFERROR(INDEX(Sales!$D$5:$ABF$18,MATCH(UsagePerHour!$B48,Sales!$C$5:$C$18,0),MATCH(UsagePerHour!GQ$4,Sales!$D$3:$ABF$3,0))/GQ$2*INDEX(Usage!$D$5:$ABF$11,MATCH(UsagePerHour!$B$36,Usage!$C$5:$C$11,0),MATCH(UsagePerHour!GQ$4,Usage!$D$3:$ABF$3,0)),"")</f>
        <v>0.87574287328773792</v>
      </c>
      <c r="GR48" s="6">
        <f>IFERROR(INDEX(Sales!$D$5:$ABF$18,MATCH(UsagePerHour!$B48,Sales!$C$5:$C$18,0),MATCH(UsagePerHour!GR$4,Sales!$D$3:$ABF$3,0))/GR$2*INDEX(Usage!$D$5:$ABF$11,MATCH(UsagePerHour!$B$36,Usage!$C$5:$C$11,0),MATCH(UsagePerHour!GR$4,Usage!$D$3:$ABF$3,0)),"")</f>
        <v>1.9034174644700115</v>
      </c>
      <c r="GS48" s="6">
        <f>IFERROR(INDEX(Sales!$D$5:$ABF$18,MATCH(UsagePerHour!$B48,Sales!$C$5:$C$18,0),MATCH(UsagePerHour!GS$4,Sales!$D$3:$ABF$3,0))/GS$2*INDEX(Usage!$D$5:$ABF$11,MATCH(UsagePerHour!$B$36,Usage!$C$5:$C$11,0),MATCH(UsagePerHour!GS$4,Usage!$D$3:$ABF$3,0)),"")</f>
        <v>7.9500974565439666</v>
      </c>
      <c r="GT48" s="6">
        <f>IFERROR(INDEX(Sales!$D$5:$ABF$18,MATCH(UsagePerHour!$B48,Sales!$C$5:$C$18,0),MATCH(UsagePerHour!GT$4,Sales!$D$3:$ABF$3,0))/GT$2*INDEX(Usage!$D$5:$ABF$11,MATCH(UsagePerHour!$B$36,Usage!$C$5:$C$11,0),MATCH(UsagePerHour!GT$4,Usage!$D$3:$ABF$3,0)),"")</f>
        <v>4.0178295982515246</v>
      </c>
      <c r="GU48" s="6">
        <f>IFERROR(INDEX(Sales!$D$5:$ABF$18,MATCH(UsagePerHour!$B48,Sales!$C$5:$C$18,0),MATCH(UsagePerHour!GU$4,Sales!$D$3:$ABF$3,0))/GU$2*INDEX(Usage!$D$5:$ABF$11,MATCH(UsagePerHour!$B$36,Usage!$C$5:$C$11,0),MATCH(UsagePerHour!GU$4,Usage!$D$3:$ABF$3,0)),"")</f>
        <v>6.5891734708130691</v>
      </c>
      <c r="GV48" s="6">
        <f>IFERROR(INDEX(Sales!$D$5:$ABF$18,MATCH(UsagePerHour!$B48,Sales!$C$5:$C$18,0),MATCH(UsagePerHour!GV$4,Sales!$D$3:$ABF$3,0))/GV$2*INDEX(Usage!$D$5:$ABF$11,MATCH(UsagePerHour!$B$36,Usage!$C$5:$C$11,0),MATCH(UsagePerHour!GV$4,Usage!$D$3:$ABF$3,0)),"")</f>
        <v>8.7455976693837236</v>
      </c>
      <c r="GW48" s="6">
        <f>IFERROR(INDEX(Sales!$D$5:$ABF$18,MATCH(UsagePerHour!$B48,Sales!$C$5:$C$18,0),MATCH(UsagePerHour!GW$4,Sales!$D$3:$ABF$3,0))/GW$2*INDEX(Usage!$D$5:$ABF$11,MATCH(UsagePerHour!$B$36,Usage!$C$5:$C$11,0),MATCH(UsagePerHour!GW$4,Usage!$D$3:$ABF$3,0)),"")</f>
        <v>1.6719637640290466</v>
      </c>
      <c r="GX48" s="6">
        <f>IFERROR(INDEX(Sales!$D$5:$ABF$18,MATCH(UsagePerHour!$B48,Sales!$C$5:$C$18,0),MATCH(UsagePerHour!GX$4,Sales!$D$3:$ABF$3,0))/GX$2*INDEX(Usage!$D$5:$ABF$11,MATCH(UsagePerHour!$B$36,Usage!$C$5:$C$11,0),MATCH(UsagePerHour!GX$4,Usage!$D$3:$ABF$3,0)),"")</f>
        <v>2.0370593585746724</v>
      </c>
      <c r="GY48" s="6">
        <f>IFERROR(INDEX(Sales!$D$5:$ABF$18,MATCH(UsagePerHour!$B48,Sales!$C$5:$C$18,0),MATCH(UsagePerHour!GY$4,Sales!$D$3:$ABF$3,0))/GY$2*INDEX(Usage!$D$5:$ABF$11,MATCH(UsagePerHour!$B$36,Usage!$C$5:$C$11,0),MATCH(UsagePerHour!GY$4,Usage!$D$3:$ABF$3,0)),"")</f>
        <v>3.3636801423074845</v>
      </c>
      <c r="GZ48" s="6">
        <f>IFERROR(INDEX(Sales!$D$5:$ABF$18,MATCH(UsagePerHour!$B48,Sales!$C$5:$C$18,0),MATCH(UsagePerHour!GZ$4,Sales!$D$3:$ABF$3,0))/GZ$2*INDEX(Usage!$D$5:$ABF$11,MATCH(UsagePerHour!$B$36,Usage!$C$5:$C$11,0),MATCH(UsagePerHour!GZ$4,Usage!$D$3:$ABF$3,0)),"")</f>
        <v>1.5546906187624749</v>
      </c>
      <c r="HA48" s="6">
        <f>IFERROR(INDEX(Sales!$D$5:$ABF$18,MATCH(UsagePerHour!$B48,Sales!$C$5:$C$18,0),MATCH(UsagePerHour!HA$4,Sales!$D$3:$ABF$3,0))/HA$2*INDEX(Usage!$D$5:$ABF$11,MATCH(UsagePerHour!$B$36,Usage!$C$5:$C$11,0),MATCH(UsagePerHour!HA$4,Usage!$D$3:$ABF$3,0)),"")</f>
        <v>3.1521762336843127</v>
      </c>
      <c r="HB48" s="6">
        <f>IFERROR(INDEX(Sales!$D$5:$ABF$18,MATCH(UsagePerHour!$B48,Sales!$C$5:$C$18,0),MATCH(UsagePerHour!HB$4,Sales!$D$3:$ABF$3,0))/HB$2*INDEX(Usage!$D$5:$ABF$11,MATCH(UsagePerHour!$B$36,Usage!$C$5:$C$11,0),MATCH(UsagePerHour!HB$4,Usage!$D$3:$ABF$3,0)),"")</f>
        <v>5.0421633017108567</v>
      </c>
      <c r="HC48" s="6">
        <f>IFERROR(INDEX(Sales!$D$5:$ABF$18,MATCH(UsagePerHour!$B48,Sales!$C$5:$C$18,0),MATCH(UsagePerHour!HC$4,Sales!$D$3:$ABF$3,0))/HC$2*INDEX(Usage!$D$5:$ABF$11,MATCH(UsagePerHour!$B$36,Usage!$C$5:$C$11,0),MATCH(UsagePerHour!HC$4,Usage!$D$3:$ABF$3,0)),"")</f>
        <v>5.3298559581448082</v>
      </c>
      <c r="HD48" s="6">
        <f>IFERROR(INDEX(Sales!$D$5:$ABF$18,MATCH(UsagePerHour!$B48,Sales!$C$5:$C$18,0),MATCH(UsagePerHour!HD$4,Sales!$D$3:$ABF$3,0))/HD$2*INDEX(Usage!$D$5:$ABF$11,MATCH(UsagePerHour!$B$36,Usage!$C$5:$C$11,0),MATCH(UsagePerHour!HD$4,Usage!$D$3:$ABF$3,0)),"")</f>
        <v>22.525027772049103</v>
      </c>
      <c r="HE48" s="6">
        <f>IFERROR(INDEX(Sales!$D$5:$ABF$18,MATCH(UsagePerHour!$B48,Sales!$C$5:$C$18,0),MATCH(UsagePerHour!HE$4,Sales!$D$3:$ABF$3,0))/HE$2*INDEX(Usage!$D$5:$ABF$11,MATCH(UsagePerHour!$B$36,Usage!$C$5:$C$11,0),MATCH(UsagePerHour!HE$4,Usage!$D$3:$ABF$3,0)),"")</f>
        <v>0</v>
      </c>
      <c r="HF48" s="6">
        <f>IFERROR(INDEX(Sales!$D$5:$ABF$18,MATCH(UsagePerHour!$B48,Sales!$C$5:$C$18,0),MATCH(UsagePerHour!HF$4,Sales!$D$3:$ABF$3,0))/HF$2*INDEX(Usage!$D$5:$ABF$11,MATCH(UsagePerHour!$B$36,Usage!$C$5:$C$11,0),MATCH(UsagePerHour!HF$4,Usage!$D$3:$ABF$3,0)),"")</f>
        <v>1.8771901290790001</v>
      </c>
      <c r="HG48" s="6">
        <f>IFERROR(INDEX(Sales!$D$5:$ABF$18,MATCH(UsagePerHour!$B48,Sales!$C$5:$C$18,0),MATCH(UsagePerHour!HG$4,Sales!$D$3:$ABF$3,0))/HG$2*INDEX(Usage!$D$5:$ABF$11,MATCH(UsagePerHour!$B$36,Usage!$C$5:$C$11,0),MATCH(UsagePerHour!HG$4,Usage!$D$3:$ABF$3,0)),"")</f>
        <v>6.0507282238104851</v>
      </c>
      <c r="HH48" s="6">
        <f>IFERROR(INDEX(Sales!$D$5:$ABF$18,MATCH(UsagePerHour!$B48,Sales!$C$5:$C$18,0),MATCH(UsagePerHour!HH$4,Sales!$D$3:$ABF$3,0))/HH$2*INDEX(Usage!$D$5:$ABF$11,MATCH(UsagePerHour!$B$36,Usage!$C$5:$C$11,0),MATCH(UsagePerHour!HH$4,Usage!$D$3:$ABF$3,0)),"")</f>
        <v>3.4819504948930406</v>
      </c>
      <c r="HI48" s="6">
        <f>IFERROR(INDEX(Sales!$D$5:$ABF$18,MATCH(UsagePerHour!$B48,Sales!$C$5:$C$18,0),MATCH(UsagePerHour!HI$4,Sales!$D$3:$ABF$3,0))/HI$2*INDEX(Usage!$D$5:$ABF$11,MATCH(UsagePerHour!$B$36,Usage!$C$5:$C$11,0),MATCH(UsagePerHour!HI$4,Usage!$D$3:$ABF$3,0)),"")</f>
        <v>7.6445078628972318</v>
      </c>
      <c r="HJ48" s="6">
        <f>IFERROR(INDEX(Sales!$D$5:$ABF$18,MATCH(UsagePerHour!$B48,Sales!$C$5:$C$18,0),MATCH(UsagePerHour!HJ$4,Sales!$D$3:$ABF$3,0))/HJ$2*INDEX(Usage!$D$5:$ABF$11,MATCH(UsagePerHour!$B$36,Usage!$C$5:$C$11,0),MATCH(UsagePerHour!HJ$4,Usage!$D$3:$ABF$3,0)),"")</f>
        <v>8.8315039056154525</v>
      </c>
      <c r="HK48" s="6">
        <f>IFERROR(INDEX(Sales!$D$5:$ABF$18,MATCH(UsagePerHour!$B48,Sales!$C$5:$C$18,0),MATCH(UsagePerHour!HK$4,Sales!$D$3:$ABF$3,0))/HK$2*INDEX(Usage!$D$5:$ABF$11,MATCH(UsagePerHour!$B$36,Usage!$C$5:$C$11,0),MATCH(UsagePerHour!HK$4,Usage!$D$3:$ABF$3,0)),"")</f>
        <v>0</v>
      </c>
      <c r="HL48" s="6">
        <f>IFERROR(INDEX(Sales!$D$5:$ABF$18,MATCH(UsagePerHour!$B48,Sales!$C$5:$C$18,0),MATCH(UsagePerHour!HL$4,Sales!$D$3:$ABF$3,0))/HL$2*INDEX(Usage!$D$5:$ABF$11,MATCH(UsagePerHour!$B$36,Usage!$C$5:$C$11,0),MATCH(UsagePerHour!HL$4,Usage!$D$3:$ABF$3,0)),"")</f>
        <v>10.779523568170299</v>
      </c>
      <c r="HM48" s="6">
        <f>IFERROR(INDEX(Sales!$D$5:$ABF$18,MATCH(UsagePerHour!$B48,Sales!$C$5:$C$18,0),MATCH(UsagePerHour!HM$4,Sales!$D$3:$ABF$3,0))/HM$2*INDEX(Usage!$D$5:$ABF$11,MATCH(UsagePerHour!$B$36,Usage!$C$5:$C$11,0),MATCH(UsagePerHour!HM$4,Usage!$D$3:$ABF$3,0)),"")</f>
        <v>5.9052623837274458</v>
      </c>
      <c r="HN48" s="6">
        <f>IFERROR(INDEX(Sales!$D$5:$ABF$18,MATCH(UsagePerHour!$B48,Sales!$C$5:$C$18,0),MATCH(UsagePerHour!HN$4,Sales!$D$3:$ABF$3,0))/HN$2*INDEX(Usage!$D$5:$ABF$11,MATCH(UsagePerHour!$B$36,Usage!$C$5:$C$11,0),MATCH(UsagePerHour!HN$4,Usage!$D$3:$ABF$3,0)),"")</f>
        <v>0.61909142541736994</v>
      </c>
      <c r="HO48" s="6">
        <f>IFERROR(INDEX(Sales!$D$5:$ABF$18,MATCH(UsagePerHour!$B48,Sales!$C$5:$C$18,0),MATCH(UsagePerHour!HO$4,Sales!$D$3:$ABF$3,0))/HO$2*INDEX(Usage!$D$5:$ABF$11,MATCH(UsagePerHour!$B$36,Usage!$C$5:$C$11,0),MATCH(UsagePerHour!HO$4,Usage!$D$3:$ABF$3,0)),"")</f>
        <v>10.047356347254084</v>
      </c>
      <c r="HP48" s="6">
        <f>IFERROR(INDEX(Sales!$D$5:$ABF$18,MATCH(UsagePerHour!$B48,Sales!$C$5:$C$18,0),MATCH(UsagePerHour!HP$4,Sales!$D$3:$ABF$3,0))/HP$2*INDEX(Usage!$D$5:$ABF$11,MATCH(UsagePerHour!$B$36,Usage!$C$5:$C$11,0),MATCH(UsagePerHour!HP$4,Usage!$D$3:$ABF$3,0)),"")</f>
        <v>13.914800389483933</v>
      </c>
      <c r="HQ48" s="6">
        <f>IFERROR(INDEX(Sales!$D$5:$ABF$18,MATCH(UsagePerHour!$B48,Sales!$C$5:$C$18,0),MATCH(UsagePerHour!HQ$4,Sales!$D$3:$ABF$3,0))/HQ$2*INDEX(Usage!$D$5:$ABF$11,MATCH(UsagePerHour!$B$36,Usage!$C$5:$C$11,0),MATCH(UsagePerHour!HQ$4,Usage!$D$3:$ABF$3,0)),"")</f>
        <v>6.958476579751812</v>
      </c>
      <c r="HR48" s="6">
        <f>IFERROR(INDEX(Sales!$D$5:$ABF$18,MATCH(UsagePerHour!$B48,Sales!$C$5:$C$18,0),MATCH(UsagePerHour!HR$4,Sales!$D$3:$ABF$3,0))/HR$2*INDEX(Usage!$D$5:$ABF$11,MATCH(UsagePerHour!$B$36,Usage!$C$5:$C$11,0),MATCH(UsagePerHour!HR$4,Usage!$D$3:$ABF$3,0)),"")</f>
        <v>2.6206958868461001</v>
      </c>
      <c r="HS48" s="6">
        <f>IFERROR(INDEX(Sales!$D$5:$ABF$18,MATCH(UsagePerHour!$B48,Sales!$C$5:$C$18,0),MATCH(UsagePerHour!HS$4,Sales!$D$3:$ABF$3,0))/HS$2*INDEX(Usage!$D$5:$ABF$11,MATCH(UsagePerHour!$B$36,Usage!$C$5:$C$11,0),MATCH(UsagePerHour!HS$4,Usage!$D$3:$ABF$3,0)),"")</f>
        <v>1.1107708996745633</v>
      </c>
      <c r="HT48" s="6">
        <f>IFERROR(INDEX(Sales!$D$5:$ABF$18,MATCH(UsagePerHour!$B48,Sales!$C$5:$C$18,0),MATCH(UsagePerHour!HT$4,Sales!$D$3:$ABF$3,0))/HT$2*INDEX(Usage!$D$5:$ABF$11,MATCH(UsagePerHour!$B$36,Usage!$C$5:$C$11,0),MATCH(UsagePerHour!HT$4,Usage!$D$3:$ABF$3,0)),"")</f>
        <v>3.6960962882740969</v>
      </c>
      <c r="HU48" s="6">
        <f>IFERROR(INDEX(Sales!$D$5:$ABF$18,MATCH(UsagePerHour!$B48,Sales!$C$5:$C$18,0),MATCH(UsagePerHour!HU$4,Sales!$D$3:$ABF$3,0))/HU$2*INDEX(Usage!$D$5:$ABF$11,MATCH(UsagePerHour!$B$36,Usage!$C$5:$C$11,0),MATCH(UsagePerHour!HU$4,Usage!$D$3:$ABF$3,0)),"")</f>
        <v>1.6518247188987136</v>
      </c>
      <c r="HV48" s="6">
        <f>IFERROR(INDEX(Sales!$D$5:$ABF$18,MATCH(UsagePerHour!$B48,Sales!$C$5:$C$18,0),MATCH(UsagePerHour!HV$4,Sales!$D$3:$ABF$3,0))/HV$2*INDEX(Usage!$D$5:$ABF$11,MATCH(UsagePerHour!$B$36,Usage!$C$5:$C$11,0),MATCH(UsagePerHour!HV$4,Usage!$D$3:$ABF$3,0)),"")</f>
        <v>7.4771834598692273</v>
      </c>
      <c r="HW48" s="6">
        <f>IFERROR(INDEX(Sales!$D$5:$ABF$18,MATCH(UsagePerHour!$B48,Sales!$C$5:$C$18,0),MATCH(UsagePerHour!HW$4,Sales!$D$3:$ABF$3,0))/HW$2*INDEX(Usage!$D$5:$ABF$11,MATCH(UsagePerHour!$B$36,Usage!$C$5:$C$11,0),MATCH(UsagePerHour!HW$4,Usage!$D$3:$ABF$3,0)),"")</f>
        <v>0.96786742896444999</v>
      </c>
      <c r="HX48" s="6">
        <f>IFERROR(INDEX(Sales!$D$5:$ABF$18,MATCH(UsagePerHour!$B48,Sales!$C$5:$C$18,0),MATCH(UsagePerHour!HX$4,Sales!$D$3:$ABF$3,0))/HX$2*INDEX(Usage!$D$5:$ABF$11,MATCH(UsagePerHour!$B$36,Usage!$C$5:$C$11,0),MATCH(UsagePerHour!HX$4,Usage!$D$3:$ABF$3,0)),"")</f>
        <v>8.1329542067004503</v>
      </c>
      <c r="HY48" s="6">
        <f>IFERROR(INDEX(Sales!$D$5:$ABF$18,MATCH(UsagePerHour!$B48,Sales!$C$5:$C$18,0),MATCH(UsagePerHour!HY$4,Sales!$D$3:$ABF$3,0))/HY$2*INDEX(Usage!$D$5:$ABF$11,MATCH(UsagePerHour!$B$36,Usage!$C$5:$C$11,0),MATCH(UsagePerHour!HY$4,Usage!$D$3:$ABF$3,0)),"")</f>
        <v>1.8266371487506516</v>
      </c>
      <c r="HZ48" s="6">
        <f>IFERROR(INDEX(Sales!$D$5:$ABF$18,MATCH(UsagePerHour!$B48,Sales!$C$5:$C$18,0),MATCH(UsagePerHour!HZ$4,Sales!$D$3:$ABF$3,0))/HZ$2*INDEX(Usage!$D$5:$ABF$11,MATCH(UsagePerHour!$B$36,Usage!$C$5:$C$11,0),MATCH(UsagePerHour!HZ$4,Usage!$D$3:$ABF$3,0)),"")</f>
        <v>7.9601956621065932</v>
      </c>
      <c r="IA48" s="6">
        <f>IFERROR(INDEX(Sales!$D$5:$ABF$18,MATCH(UsagePerHour!$B48,Sales!$C$5:$C$18,0),MATCH(UsagePerHour!IA$4,Sales!$D$3:$ABF$3,0))/IA$2*INDEX(Usage!$D$5:$ABF$11,MATCH(UsagePerHour!$B$36,Usage!$C$5:$C$11,0),MATCH(UsagePerHour!IA$4,Usage!$D$3:$ABF$3,0)),"")</f>
        <v>12.966169093886178</v>
      </c>
      <c r="IB48" s="6">
        <f>IFERROR(INDEX(Sales!$D$5:$ABF$18,MATCH(UsagePerHour!$B48,Sales!$C$5:$C$18,0),MATCH(UsagePerHour!IB$4,Sales!$D$3:$ABF$3,0))/IB$2*INDEX(Usage!$D$5:$ABF$11,MATCH(UsagePerHour!$B$36,Usage!$C$5:$C$11,0),MATCH(UsagePerHour!IB$4,Usage!$D$3:$ABF$3,0)),"")</f>
        <v>5.0753478847675337</v>
      </c>
      <c r="IC48" s="6">
        <f>IFERROR(INDEX(Sales!$D$5:$ABF$18,MATCH(UsagePerHour!$B48,Sales!$C$5:$C$18,0),MATCH(UsagePerHour!IC$4,Sales!$D$3:$ABF$3,0))/IC$2*INDEX(Usage!$D$5:$ABF$11,MATCH(UsagePerHour!$B$36,Usage!$C$5:$C$11,0),MATCH(UsagePerHour!IC$4,Usage!$D$3:$ABF$3,0)),"")</f>
        <v>12.667978619004865</v>
      </c>
      <c r="ID48" s="6">
        <f>IFERROR(INDEX(Sales!$D$5:$ABF$18,MATCH(UsagePerHour!$B48,Sales!$C$5:$C$18,0),MATCH(UsagePerHour!ID$4,Sales!$D$3:$ABF$3,0))/ID$2*INDEX(Usage!$D$5:$ABF$11,MATCH(UsagePerHour!$B$36,Usage!$C$5:$C$11,0),MATCH(UsagePerHour!ID$4,Usage!$D$3:$ABF$3,0)),"")</f>
        <v>4.4815795788035953</v>
      </c>
      <c r="IE48" s="6">
        <f>IFERROR(INDEX(Sales!$D$5:$ABF$18,MATCH(UsagePerHour!$B48,Sales!$C$5:$C$18,0),MATCH(UsagePerHour!IE$4,Sales!$D$3:$ABF$3,0))/IE$2*INDEX(Usage!$D$5:$ABF$11,MATCH(UsagePerHour!$B$36,Usage!$C$5:$C$11,0),MATCH(UsagePerHour!IE$4,Usage!$D$3:$ABF$3,0)),"")</f>
        <v>7.3003196815248197</v>
      </c>
      <c r="IF48" s="6">
        <f>IFERROR(INDEX(Sales!$D$5:$ABF$18,MATCH(UsagePerHour!$B48,Sales!$C$5:$C$18,0),MATCH(UsagePerHour!IF$4,Sales!$D$3:$ABF$3,0))/IF$2*INDEX(Usage!$D$5:$ABF$11,MATCH(UsagePerHour!$B$36,Usage!$C$5:$C$11,0),MATCH(UsagePerHour!IF$4,Usage!$D$3:$ABF$3,0)),"")</f>
        <v>9.1637500611875264</v>
      </c>
      <c r="IG48" s="6">
        <f>IFERROR(INDEX(Sales!$D$5:$ABF$18,MATCH(UsagePerHour!$B48,Sales!$C$5:$C$18,0),MATCH(UsagePerHour!IG$4,Sales!$D$3:$ABF$3,0))/IG$2*INDEX(Usage!$D$5:$ABF$11,MATCH(UsagePerHour!$B$36,Usage!$C$5:$C$11,0),MATCH(UsagePerHour!IG$4,Usage!$D$3:$ABF$3,0)),"")</f>
        <v>8.6726306236224548</v>
      </c>
      <c r="IH48" s="6">
        <f>IFERROR(INDEX(Sales!$D$5:$ABF$18,MATCH(UsagePerHour!$B48,Sales!$C$5:$C$18,0),MATCH(UsagePerHour!IH$4,Sales!$D$3:$ABF$3,0))/IH$2*INDEX(Usage!$D$5:$ABF$11,MATCH(UsagePerHour!$B$36,Usage!$C$5:$C$11,0),MATCH(UsagePerHour!IH$4,Usage!$D$3:$ABF$3,0)),"")</f>
        <v>24.445480222835005</v>
      </c>
      <c r="II48" s="6">
        <f>IFERROR(INDEX(Sales!$D$5:$ABF$18,MATCH(UsagePerHour!$B48,Sales!$C$5:$C$18,0),MATCH(UsagePerHour!II$4,Sales!$D$3:$ABF$3,0))/II$2*INDEX(Usage!$D$5:$ABF$11,MATCH(UsagePerHour!$B$36,Usage!$C$5:$C$11,0),MATCH(UsagePerHour!II$4,Usage!$D$3:$ABF$3,0)),"")</f>
        <v>2.3843310308489007</v>
      </c>
      <c r="IJ48" s="6">
        <f>IFERROR(INDEX(Sales!$D$5:$ABF$18,MATCH(UsagePerHour!$B48,Sales!$C$5:$C$18,0),MATCH(UsagePerHour!IJ$4,Sales!$D$3:$ABF$3,0))/IJ$2*INDEX(Usage!$D$5:$ABF$11,MATCH(UsagePerHour!$B$36,Usage!$C$5:$C$11,0),MATCH(UsagePerHour!IJ$4,Usage!$D$3:$ABF$3,0)),"")</f>
        <v>2.3161686798050436</v>
      </c>
      <c r="IK48" s="6">
        <f>IFERROR(INDEX(Sales!$D$5:$ABF$18,MATCH(UsagePerHour!$B48,Sales!$C$5:$C$18,0),MATCH(UsagePerHour!IK$4,Sales!$D$3:$ABF$3,0))/IK$2*INDEX(Usage!$D$5:$ABF$11,MATCH(UsagePerHour!$B$36,Usage!$C$5:$C$11,0),MATCH(UsagePerHour!IK$4,Usage!$D$3:$ABF$3,0)),"")</f>
        <v>6.4398299997389969</v>
      </c>
      <c r="IL48" s="6">
        <f>IFERROR(INDEX(Sales!$D$5:$ABF$18,MATCH(UsagePerHour!$B48,Sales!$C$5:$C$18,0),MATCH(UsagePerHour!IL$4,Sales!$D$3:$ABF$3,0))/IL$2*INDEX(Usage!$D$5:$ABF$11,MATCH(UsagePerHour!$B$36,Usage!$C$5:$C$11,0),MATCH(UsagePerHour!IL$4,Usage!$D$3:$ABF$3,0)),"")</f>
        <v>3.5834181099626146</v>
      </c>
      <c r="IM48" s="6">
        <f>IFERROR(INDEX(Sales!$D$5:$ABF$18,MATCH(UsagePerHour!$B48,Sales!$C$5:$C$18,0),MATCH(UsagePerHour!IM$4,Sales!$D$3:$ABF$3,0))/IM$2*INDEX(Usage!$D$5:$ABF$11,MATCH(UsagePerHour!$B$36,Usage!$C$5:$C$11,0),MATCH(UsagePerHour!IM$4,Usage!$D$3:$ABF$3,0)),"")</f>
        <v>4.6463805504268212</v>
      </c>
      <c r="IN48" s="6">
        <f>IFERROR(INDEX(Sales!$D$5:$ABF$18,MATCH(UsagePerHour!$B48,Sales!$C$5:$C$18,0),MATCH(UsagePerHour!IN$4,Sales!$D$3:$ABF$3,0))/IN$2*INDEX(Usage!$D$5:$ABF$11,MATCH(UsagePerHour!$B$36,Usage!$C$5:$C$11,0),MATCH(UsagePerHour!IN$4,Usage!$D$3:$ABF$3,0)),"")</f>
        <v>0.65900666343056347</v>
      </c>
      <c r="IO48" s="6">
        <f>IFERROR(INDEX(Sales!$D$5:$ABF$18,MATCH(UsagePerHour!$B48,Sales!$C$5:$C$18,0),MATCH(UsagePerHour!IO$4,Sales!$D$3:$ABF$3,0))/IO$2*INDEX(Usage!$D$5:$ABF$11,MATCH(UsagePerHour!$B$36,Usage!$C$5:$C$11,0),MATCH(UsagePerHour!IO$4,Usage!$D$3:$ABF$3,0)),"")</f>
        <v>2.1696148301830869</v>
      </c>
      <c r="IP48" s="6">
        <f>IFERROR(INDEX(Sales!$D$5:$ABF$18,MATCH(UsagePerHour!$B48,Sales!$C$5:$C$18,0),MATCH(UsagePerHour!IP$4,Sales!$D$3:$ABF$3,0))/IP$2*INDEX(Usage!$D$5:$ABF$11,MATCH(UsagePerHour!$B$36,Usage!$C$5:$C$11,0),MATCH(UsagePerHour!IP$4,Usage!$D$3:$ABF$3,0)),"")</f>
        <v>8.1893098242701878</v>
      </c>
      <c r="IQ48" s="6">
        <f>IFERROR(INDEX(Sales!$D$5:$ABF$18,MATCH(UsagePerHour!$B48,Sales!$C$5:$C$18,0),MATCH(UsagePerHour!IQ$4,Sales!$D$3:$ABF$3,0))/IQ$2*INDEX(Usage!$D$5:$ABF$11,MATCH(UsagePerHour!$B$36,Usage!$C$5:$C$11,0),MATCH(UsagePerHour!IQ$4,Usage!$D$3:$ABF$3,0)),"")</f>
        <v>8.7665514240692399</v>
      </c>
      <c r="IR48" s="6">
        <f>IFERROR(INDEX(Sales!$D$5:$ABF$18,MATCH(UsagePerHour!$B48,Sales!$C$5:$C$18,0),MATCH(UsagePerHour!IR$4,Sales!$D$3:$ABF$3,0))/IR$2*INDEX(Usage!$D$5:$ABF$11,MATCH(UsagePerHour!$B$36,Usage!$C$5:$C$11,0),MATCH(UsagePerHour!IR$4,Usage!$D$3:$ABF$3,0)),"")</f>
        <v>5.1930980839226439</v>
      </c>
      <c r="IS48" s="6">
        <f>IFERROR(INDEX(Sales!$D$5:$ABF$18,MATCH(UsagePerHour!$B48,Sales!$C$5:$C$18,0),MATCH(UsagePerHour!IS$4,Sales!$D$3:$ABF$3,0))/IS$2*INDEX(Usage!$D$5:$ABF$11,MATCH(UsagePerHour!$B$36,Usage!$C$5:$C$11,0),MATCH(UsagePerHour!IS$4,Usage!$D$3:$ABF$3,0)),"")</f>
        <v>9.4564573307530271</v>
      </c>
      <c r="IT48" s="6">
        <f>IFERROR(INDEX(Sales!$D$5:$ABF$18,MATCH(UsagePerHour!$B48,Sales!$C$5:$C$18,0),MATCH(UsagePerHour!IT$4,Sales!$D$3:$ABF$3,0))/IT$2*INDEX(Usage!$D$5:$ABF$11,MATCH(UsagePerHour!$B$36,Usage!$C$5:$C$11,0),MATCH(UsagePerHour!IT$4,Usage!$D$3:$ABF$3,0)),"")</f>
        <v>3.1301563424602232</v>
      </c>
      <c r="IU48" s="6">
        <f>IFERROR(INDEX(Sales!$D$5:$ABF$18,MATCH(UsagePerHour!$B48,Sales!$C$5:$C$18,0),MATCH(UsagePerHour!IU$4,Sales!$D$3:$ABF$3,0))/IU$2*INDEX(Usage!$D$5:$ABF$11,MATCH(UsagePerHour!$B$36,Usage!$C$5:$C$11,0),MATCH(UsagePerHour!IU$4,Usage!$D$3:$ABF$3,0)),"")</f>
        <v>4.1515298483858043</v>
      </c>
      <c r="IV48" s="6">
        <f>IFERROR(INDEX(Sales!$D$5:$ABF$18,MATCH(UsagePerHour!$B48,Sales!$C$5:$C$18,0),MATCH(UsagePerHour!IV$4,Sales!$D$3:$ABF$3,0))/IV$2*INDEX(Usage!$D$5:$ABF$11,MATCH(UsagePerHour!$B$36,Usage!$C$5:$C$11,0),MATCH(UsagePerHour!IV$4,Usage!$D$3:$ABF$3,0)),"")</f>
        <v>10.798389677897017</v>
      </c>
      <c r="IW48" s="6">
        <f>IFERROR(INDEX(Sales!$D$5:$ABF$18,MATCH(UsagePerHour!$B48,Sales!$C$5:$C$18,0),MATCH(UsagePerHour!IW$4,Sales!$D$3:$ABF$3,0))/IW$2*INDEX(Usage!$D$5:$ABF$11,MATCH(UsagePerHour!$B$36,Usage!$C$5:$C$11,0),MATCH(UsagePerHour!IW$4,Usage!$D$3:$ABF$3,0)),"")</f>
        <v>8.4117048490705475</v>
      </c>
      <c r="IX48" s="6">
        <f>IFERROR(INDEX(Sales!$D$5:$ABF$18,MATCH(UsagePerHour!$B48,Sales!$C$5:$C$18,0),MATCH(UsagePerHour!IX$4,Sales!$D$3:$ABF$3,0))/IX$2*INDEX(Usage!$D$5:$ABF$11,MATCH(UsagePerHour!$B$36,Usage!$C$5:$C$11,0),MATCH(UsagePerHour!IX$4,Usage!$D$3:$ABF$3,0)),"")</f>
        <v>5.9351899014505589</v>
      </c>
      <c r="IY48" s="6">
        <f>IFERROR(INDEX(Sales!$D$5:$ABF$18,MATCH(UsagePerHour!$B48,Sales!$C$5:$C$18,0),MATCH(UsagePerHour!IY$4,Sales!$D$3:$ABF$3,0))/IY$2*INDEX(Usage!$D$5:$ABF$11,MATCH(UsagePerHour!$B$36,Usage!$C$5:$C$11,0),MATCH(UsagePerHour!IY$4,Usage!$D$3:$ABF$3,0)),"")</f>
        <v>6.5016308684134936</v>
      </c>
      <c r="IZ48" s="6">
        <f>IFERROR(INDEX(Sales!$D$5:$ABF$18,MATCH(UsagePerHour!$B48,Sales!$C$5:$C$18,0),MATCH(UsagePerHour!IZ$4,Sales!$D$3:$ABF$3,0))/IZ$2*INDEX(Usage!$D$5:$ABF$11,MATCH(UsagePerHour!$B$36,Usage!$C$5:$C$11,0),MATCH(UsagePerHour!IZ$4,Usage!$D$3:$ABF$3,0)),"")</f>
        <v>5.5363341686015772</v>
      </c>
      <c r="JA48" s="6">
        <f>IFERROR(INDEX(Sales!$D$5:$ABF$18,MATCH(UsagePerHour!$B48,Sales!$C$5:$C$18,0),MATCH(UsagePerHour!JA$4,Sales!$D$3:$ABF$3,0))/JA$2*INDEX(Usage!$D$5:$ABF$11,MATCH(UsagePerHour!$B$36,Usage!$C$5:$C$11,0),MATCH(UsagePerHour!JA$4,Usage!$D$3:$ABF$3,0)),"")</f>
        <v>2.7905323303920149</v>
      </c>
      <c r="JB48" s="6">
        <f>IFERROR(INDEX(Sales!$D$5:$ABF$18,MATCH(UsagePerHour!$B48,Sales!$C$5:$C$18,0),MATCH(UsagePerHour!JB$4,Sales!$D$3:$ABF$3,0))/JB$2*INDEX(Usage!$D$5:$ABF$11,MATCH(UsagePerHour!$B$36,Usage!$C$5:$C$11,0),MATCH(UsagePerHour!JB$4,Usage!$D$3:$ABF$3,0)),"")</f>
        <v>14.102643186539183</v>
      </c>
      <c r="JC48" s="6">
        <f>IFERROR(INDEX(Sales!$D$5:$ABF$18,MATCH(UsagePerHour!$B48,Sales!$C$5:$C$18,0),MATCH(UsagePerHour!JC$4,Sales!$D$3:$ABF$3,0))/JC$2*INDEX(Usage!$D$5:$ABF$11,MATCH(UsagePerHour!$B$36,Usage!$C$5:$C$11,0),MATCH(UsagePerHour!JC$4,Usage!$D$3:$ABF$3,0)),"")</f>
        <v>12.627445222707967</v>
      </c>
      <c r="JD48" s="6">
        <f>IFERROR(INDEX(Sales!$D$5:$ABF$18,MATCH(UsagePerHour!$B48,Sales!$C$5:$C$18,0),MATCH(UsagePerHour!JD$4,Sales!$D$3:$ABF$3,0))/JD$2*INDEX(Usage!$D$5:$ABF$11,MATCH(UsagePerHour!$B$36,Usage!$C$5:$C$11,0),MATCH(UsagePerHour!JD$4,Usage!$D$3:$ABF$3,0)),"")</f>
        <v>0.53489518035465899</v>
      </c>
      <c r="JE48" s="6">
        <f>IFERROR(INDEX(Sales!$D$5:$ABF$18,MATCH(UsagePerHour!$B48,Sales!$C$5:$C$18,0),MATCH(UsagePerHour!JE$4,Sales!$D$3:$ABF$3,0))/JE$2*INDEX(Usage!$D$5:$ABF$11,MATCH(UsagePerHour!$B$36,Usage!$C$5:$C$11,0),MATCH(UsagePerHour!JE$4,Usage!$D$3:$ABF$3,0)),"")</f>
        <v>3.4108857807491959</v>
      </c>
      <c r="JF48" s="6">
        <f>IFERROR(INDEX(Sales!$D$5:$ABF$18,MATCH(UsagePerHour!$B48,Sales!$C$5:$C$18,0),MATCH(UsagePerHour!JF$4,Sales!$D$3:$ABF$3,0))/JF$2*INDEX(Usage!$D$5:$ABF$11,MATCH(UsagePerHour!$B$36,Usage!$C$5:$C$11,0),MATCH(UsagePerHour!JF$4,Usage!$D$3:$ABF$3,0)),"")</f>
        <v>1.6951523987929558</v>
      </c>
      <c r="JG48" s="6">
        <f>IFERROR(INDEX(Sales!$D$5:$ABF$18,MATCH(UsagePerHour!$B48,Sales!$C$5:$C$18,0),MATCH(UsagePerHour!JG$4,Sales!$D$3:$ABF$3,0))/JG$2*INDEX(Usage!$D$5:$ABF$11,MATCH(UsagePerHour!$B$36,Usage!$C$5:$C$11,0),MATCH(UsagePerHour!JG$4,Usage!$D$3:$ABF$3,0)),"")</f>
        <v>3.1183489518052117</v>
      </c>
      <c r="JH48" s="6">
        <f>IFERROR(INDEX(Sales!$D$5:$ABF$18,MATCH(UsagePerHour!$B48,Sales!$C$5:$C$18,0),MATCH(UsagePerHour!JH$4,Sales!$D$3:$ABF$3,0))/JH$2*INDEX(Usage!$D$5:$ABF$11,MATCH(UsagePerHour!$B$36,Usage!$C$5:$C$11,0),MATCH(UsagePerHour!JH$4,Usage!$D$3:$ABF$3,0)),"")</f>
        <v>3.6583488474992278</v>
      </c>
      <c r="JI48" s="6">
        <f>IFERROR(INDEX(Sales!$D$5:$ABF$18,MATCH(UsagePerHour!$B48,Sales!$C$5:$C$18,0),MATCH(UsagePerHour!JI$4,Sales!$D$3:$ABF$3,0))/JI$2*INDEX(Usage!$D$5:$ABF$11,MATCH(UsagePerHour!$B$36,Usage!$C$5:$C$11,0),MATCH(UsagePerHour!JI$4,Usage!$D$3:$ABF$3,0)),"")</f>
        <v>4.545910509238916</v>
      </c>
      <c r="JJ48" s="6">
        <f>IFERROR(INDEX(Sales!$D$5:$ABF$18,MATCH(UsagePerHour!$B48,Sales!$C$5:$C$18,0),MATCH(UsagePerHour!JJ$4,Sales!$D$3:$ABF$3,0))/JJ$2*INDEX(Usage!$D$5:$ABF$11,MATCH(UsagePerHour!$B$36,Usage!$C$5:$C$11,0),MATCH(UsagePerHour!JJ$4,Usage!$D$3:$ABF$3,0)),"")</f>
        <v>4.735371392332266</v>
      </c>
      <c r="JK48" s="6">
        <f>IFERROR(INDEX(Sales!$D$5:$ABF$18,MATCH(UsagePerHour!$B48,Sales!$C$5:$C$18,0),MATCH(UsagePerHour!JK$4,Sales!$D$3:$ABF$3,0))/JK$2*INDEX(Usage!$D$5:$ABF$11,MATCH(UsagePerHour!$B$36,Usage!$C$5:$C$11,0),MATCH(UsagePerHour!JK$4,Usage!$D$3:$ABF$3,0)),"")</f>
        <v>2.0246234436797828</v>
      </c>
      <c r="JL48" s="6">
        <f>IFERROR(INDEX(Sales!$D$5:$ABF$18,MATCH(UsagePerHour!$B48,Sales!$C$5:$C$18,0),MATCH(UsagePerHour!JL$4,Sales!$D$3:$ABF$3,0))/JL$2*INDEX(Usage!$D$5:$ABF$11,MATCH(UsagePerHour!$B$36,Usage!$C$5:$C$11,0),MATCH(UsagePerHour!JL$4,Usage!$D$3:$ABF$3,0)),"")</f>
        <v>1.8511985353366476</v>
      </c>
      <c r="JM48" s="6">
        <f>IFERROR(INDEX(Sales!$D$5:$ABF$18,MATCH(UsagePerHour!$B48,Sales!$C$5:$C$18,0),MATCH(UsagePerHour!JM$4,Sales!$D$3:$ABF$3,0))/JM$2*INDEX(Usage!$D$5:$ABF$11,MATCH(UsagePerHour!$B$36,Usage!$C$5:$C$11,0),MATCH(UsagePerHour!JM$4,Usage!$D$3:$ABF$3,0)),"")</f>
        <v>8.1211770569968529</v>
      </c>
      <c r="JN48" s="6">
        <f>IFERROR(INDEX(Sales!$D$5:$ABF$18,MATCH(UsagePerHour!$B48,Sales!$C$5:$C$18,0),MATCH(UsagePerHour!JN$4,Sales!$D$3:$ABF$3,0))/JN$2*INDEX(Usage!$D$5:$ABF$11,MATCH(UsagePerHour!$B$36,Usage!$C$5:$C$11,0),MATCH(UsagePerHour!JN$4,Usage!$D$3:$ABF$3,0)),"")</f>
        <v>7.7211421812446925</v>
      </c>
      <c r="JO48" s="6">
        <f>IFERROR(INDEX(Sales!$D$5:$ABF$18,MATCH(UsagePerHour!$B48,Sales!$C$5:$C$18,0),MATCH(UsagePerHour!JO$4,Sales!$D$3:$ABF$3,0))/JO$2*INDEX(Usage!$D$5:$ABF$11,MATCH(UsagePerHour!$B$36,Usage!$C$5:$C$11,0),MATCH(UsagePerHour!JO$4,Usage!$D$3:$ABF$3,0)),"")</f>
        <v>0.59896578338946371</v>
      </c>
      <c r="JP48" s="6">
        <f>IFERROR(INDEX(Sales!$D$5:$ABF$18,MATCH(UsagePerHour!$B48,Sales!$C$5:$C$18,0),MATCH(UsagePerHour!JP$4,Sales!$D$3:$ABF$3,0))/JP$2*INDEX(Usage!$D$5:$ABF$11,MATCH(UsagePerHour!$B$36,Usage!$C$5:$C$11,0),MATCH(UsagePerHour!JP$4,Usage!$D$3:$ABF$3,0)),"")</f>
        <v>3.3291073974098451</v>
      </c>
      <c r="JQ48" s="6">
        <f>IFERROR(INDEX(Sales!$D$5:$ABF$18,MATCH(UsagePerHour!$B48,Sales!$C$5:$C$18,0),MATCH(UsagePerHour!JQ$4,Sales!$D$3:$ABF$3,0))/JQ$2*INDEX(Usage!$D$5:$ABF$11,MATCH(UsagePerHour!$B$36,Usage!$C$5:$C$11,0),MATCH(UsagePerHour!JQ$4,Usage!$D$3:$ABF$3,0)),"")</f>
        <v>0.20250646508852196</v>
      </c>
      <c r="JR48" s="6">
        <f>IFERROR(INDEX(Sales!$D$5:$ABF$18,MATCH(UsagePerHour!$B48,Sales!$C$5:$C$18,0),MATCH(UsagePerHour!JR$4,Sales!$D$3:$ABF$3,0))/JR$2*INDEX(Usage!$D$5:$ABF$11,MATCH(UsagePerHour!$B$36,Usage!$C$5:$C$11,0),MATCH(UsagePerHour!JR$4,Usage!$D$3:$ABF$3,0)),"")</f>
        <v>1.1839559582606112</v>
      </c>
      <c r="JS48" s="6">
        <f>IFERROR(INDEX(Sales!$D$5:$ABF$18,MATCH(UsagePerHour!$B48,Sales!$C$5:$C$18,0),MATCH(UsagePerHour!JS$4,Sales!$D$3:$ABF$3,0))/JS$2*INDEX(Usage!$D$5:$ABF$11,MATCH(UsagePerHour!$B$36,Usage!$C$5:$C$11,0),MATCH(UsagePerHour!JS$4,Usage!$D$3:$ABF$3,0)),"")</f>
        <v>2.1877257717435556</v>
      </c>
      <c r="JT48" s="6">
        <f>IFERROR(INDEX(Sales!$D$5:$ABF$18,MATCH(UsagePerHour!$B48,Sales!$C$5:$C$18,0),MATCH(UsagePerHour!JT$4,Sales!$D$3:$ABF$3,0))/JT$2*INDEX(Usage!$D$5:$ABF$11,MATCH(UsagePerHour!$B$36,Usage!$C$5:$C$11,0),MATCH(UsagePerHour!JT$4,Usage!$D$3:$ABF$3,0)),"")</f>
        <v>3.7539209544157255</v>
      </c>
      <c r="JU48" s="6">
        <f>IFERROR(INDEX(Sales!$D$5:$ABF$18,MATCH(UsagePerHour!$B48,Sales!$C$5:$C$18,0),MATCH(UsagePerHour!JU$4,Sales!$D$3:$ABF$3,0))/JU$2*INDEX(Usage!$D$5:$ABF$11,MATCH(UsagePerHour!$B$36,Usage!$C$5:$C$11,0),MATCH(UsagePerHour!JU$4,Usage!$D$3:$ABF$3,0)),"")</f>
        <v>13.150188902881695</v>
      </c>
      <c r="JV48" s="6">
        <f>IFERROR(INDEX(Sales!$D$5:$ABF$18,MATCH(UsagePerHour!$B48,Sales!$C$5:$C$18,0),MATCH(UsagePerHour!JV$4,Sales!$D$3:$ABF$3,0))/JV$2*INDEX(Usage!$D$5:$ABF$11,MATCH(UsagePerHour!$B$36,Usage!$C$5:$C$11,0),MATCH(UsagePerHour!JV$4,Usage!$D$3:$ABF$3,0)),"")</f>
        <v>2.3341818696082592</v>
      </c>
      <c r="JW48" s="6">
        <f>IFERROR(INDEX(Sales!$D$5:$ABF$18,MATCH(UsagePerHour!$B48,Sales!$C$5:$C$18,0),MATCH(UsagePerHour!JW$4,Sales!$D$3:$ABF$3,0))/JW$2*INDEX(Usage!$D$5:$ABF$11,MATCH(UsagePerHour!$B$36,Usage!$C$5:$C$11,0),MATCH(UsagePerHour!JW$4,Usage!$D$3:$ABF$3,0)),"")</f>
        <v>16.917551071860114</v>
      </c>
      <c r="JX48" s="6">
        <f>IFERROR(INDEX(Sales!$D$5:$ABF$18,MATCH(UsagePerHour!$B48,Sales!$C$5:$C$18,0),MATCH(UsagePerHour!JX$4,Sales!$D$3:$ABF$3,0))/JX$2*INDEX(Usage!$D$5:$ABF$11,MATCH(UsagePerHour!$B$36,Usage!$C$5:$C$11,0),MATCH(UsagePerHour!JX$4,Usage!$D$3:$ABF$3,0)),"")</f>
        <v>13.524725775299734</v>
      </c>
      <c r="JY48" s="6">
        <f>IFERROR(INDEX(Sales!$D$5:$ABF$18,MATCH(UsagePerHour!$B48,Sales!$C$5:$C$18,0),MATCH(UsagePerHour!JY$4,Sales!$D$3:$ABF$3,0))/JY$2*INDEX(Usage!$D$5:$ABF$11,MATCH(UsagePerHour!$B$36,Usage!$C$5:$C$11,0),MATCH(UsagePerHour!JY$4,Usage!$D$3:$ABF$3,0)),"")</f>
        <v>2.9114259160165599</v>
      </c>
      <c r="JZ48" s="6">
        <f>IFERROR(INDEX(Sales!$D$5:$ABF$18,MATCH(UsagePerHour!$B48,Sales!$C$5:$C$18,0),MATCH(UsagePerHour!JZ$4,Sales!$D$3:$ABF$3,0))/JZ$2*INDEX(Usage!$D$5:$ABF$11,MATCH(UsagePerHour!$B$36,Usage!$C$5:$C$11,0),MATCH(UsagePerHour!JZ$4,Usage!$D$3:$ABF$3,0)),"")</f>
        <v>2.1150009250878834</v>
      </c>
      <c r="KA48" s="6">
        <f>IFERROR(INDEX(Sales!$D$5:$ABF$18,MATCH(UsagePerHour!$B48,Sales!$C$5:$C$18,0),MATCH(UsagePerHour!KA$4,Sales!$D$3:$ABF$3,0))/KA$2*INDEX(Usage!$D$5:$ABF$11,MATCH(UsagePerHour!$B$36,Usage!$C$5:$C$11,0),MATCH(UsagePerHour!KA$4,Usage!$D$3:$ABF$3,0)),"")</f>
        <v>7.896518370239332</v>
      </c>
      <c r="KB48" s="6">
        <f>IFERROR(INDEX(Sales!$D$5:$ABF$18,MATCH(UsagePerHour!$B48,Sales!$C$5:$C$18,0),MATCH(UsagePerHour!KB$4,Sales!$D$3:$ABF$3,0))/KB$2*INDEX(Usage!$D$5:$ABF$11,MATCH(UsagePerHour!$B$36,Usage!$C$5:$C$11,0),MATCH(UsagePerHour!KB$4,Usage!$D$3:$ABF$3,0)),"")</f>
        <v>6.2993485053379406</v>
      </c>
      <c r="KC48" s="6">
        <f>IFERROR(INDEX(Sales!$D$5:$ABF$18,MATCH(UsagePerHour!$B48,Sales!$C$5:$C$18,0),MATCH(UsagePerHour!KC$4,Sales!$D$3:$ABF$3,0))/KC$2*INDEX(Usage!$D$5:$ABF$11,MATCH(UsagePerHour!$B$36,Usage!$C$5:$C$11,0),MATCH(UsagePerHour!KC$4,Usage!$D$3:$ABF$3,0)),"")</f>
        <v>6.1192528263171395</v>
      </c>
      <c r="KD48" s="6">
        <f>IFERROR(INDEX(Sales!$D$5:$ABF$18,MATCH(UsagePerHour!$B48,Sales!$C$5:$C$18,0),MATCH(UsagePerHour!KD$4,Sales!$D$3:$ABF$3,0))/KD$2*INDEX(Usage!$D$5:$ABF$11,MATCH(UsagePerHour!$B$36,Usage!$C$5:$C$11,0),MATCH(UsagePerHour!KD$4,Usage!$D$3:$ABF$3,0)),"")</f>
        <v>8.4114786724309489</v>
      </c>
      <c r="KE48" s="6">
        <f>IFERROR(INDEX(Sales!$D$5:$ABF$18,MATCH(UsagePerHour!$B48,Sales!$C$5:$C$18,0),MATCH(UsagePerHour!KE$4,Sales!$D$3:$ABF$3,0))/KE$2*INDEX(Usage!$D$5:$ABF$11,MATCH(UsagePerHour!$B$36,Usage!$C$5:$C$11,0),MATCH(UsagePerHour!KE$4,Usage!$D$3:$ABF$3,0)),"")</f>
        <v>5.0501103152295466</v>
      </c>
      <c r="KF48" s="6">
        <f>IFERROR(INDEX(Sales!$D$5:$ABF$18,MATCH(UsagePerHour!$B48,Sales!$C$5:$C$18,0),MATCH(UsagePerHour!KF$4,Sales!$D$3:$ABF$3,0))/KF$2*INDEX(Usage!$D$5:$ABF$11,MATCH(UsagePerHour!$B$36,Usage!$C$5:$C$11,0),MATCH(UsagePerHour!KF$4,Usage!$D$3:$ABF$3,0)),"")</f>
        <v>2.2583899978065367</v>
      </c>
      <c r="KG48" s="6">
        <f>IFERROR(INDEX(Sales!$D$5:$ABF$18,MATCH(UsagePerHour!$B48,Sales!$C$5:$C$18,0),MATCH(UsagePerHour!KG$4,Sales!$D$3:$ABF$3,0))/KG$2*INDEX(Usage!$D$5:$ABF$11,MATCH(UsagePerHour!$B$36,Usage!$C$5:$C$11,0),MATCH(UsagePerHour!KG$4,Usage!$D$3:$ABF$3,0)),"")</f>
        <v>2.3247376002042066</v>
      </c>
      <c r="KH48" s="6">
        <f>IFERROR(INDEX(Sales!$D$5:$ABF$18,MATCH(UsagePerHour!$B48,Sales!$C$5:$C$18,0),MATCH(UsagePerHour!KH$4,Sales!$D$3:$ABF$3,0))/KH$2*INDEX(Usage!$D$5:$ABF$11,MATCH(UsagePerHour!$B$36,Usage!$C$5:$C$11,0),MATCH(UsagePerHour!KH$4,Usage!$D$3:$ABF$3,0)),"")</f>
        <v>4.4650727507363737</v>
      </c>
      <c r="KI48" s="6">
        <f>IFERROR(INDEX(Sales!$D$5:$ABF$18,MATCH(UsagePerHour!$B48,Sales!$C$5:$C$18,0),MATCH(UsagePerHour!KI$4,Sales!$D$3:$ABF$3,0))/KI$2*INDEX(Usage!$D$5:$ABF$11,MATCH(UsagePerHour!$B$36,Usage!$C$5:$C$11,0),MATCH(UsagePerHour!KI$4,Usage!$D$3:$ABF$3,0)),"")</f>
        <v>4.6901081482704532</v>
      </c>
      <c r="KJ48" s="6">
        <f>IFERROR(INDEX(Sales!$D$5:$ABF$18,MATCH(UsagePerHour!$B48,Sales!$C$5:$C$18,0),MATCH(UsagePerHour!KJ$4,Sales!$D$3:$ABF$3,0))/KJ$2*INDEX(Usage!$D$5:$ABF$11,MATCH(UsagePerHour!$B$36,Usage!$C$5:$C$11,0),MATCH(UsagePerHour!KJ$4,Usage!$D$3:$ABF$3,0)),"")</f>
        <v>5.6172689212862617</v>
      </c>
      <c r="KK48" s="6">
        <f>IFERROR(INDEX(Sales!$D$5:$ABF$18,MATCH(UsagePerHour!$B48,Sales!$C$5:$C$18,0),MATCH(UsagePerHour!KK$4,Sales!$D$3:$ABF$3,0))/KK$2*INDEX(Usage!$D$5:$ABF$11,MATCH(UsagePerHour!$B$36,Usage!$C$5:$C$11,0),MATCH(UsagePerHour!KK$4,Usage!$D$3:$ABF$3,0)),"")</f>
        <v>2.1807772732863784</v>
      </c>
      <c r="KL48" s="6">
        <f>IFERROR(INDEX(Sales!$D$5:$ABF$18,MATCH(UsagePerHour!$B48,Sales!$C$5:$C$18,0),MATCH(UsagePerHour!KL$4,Sales!$D$3:$ABF$3,0))/KL$2*INDEX(Usage!$D$5:$ABF$11,MATCH(UsagePerHour!$B$36,Usage!$C$5:$C$11,0),MATCH(UsagePerHour!KL$4,Usage!$D$3:$ABF$3,0)),"")</f>
        <v>0.76716827814663291</v>
      </c>
      <c r="KM48" s="6">
        <f>IFERROR(INDEX(Sales!$D$5:$ABF$18,MATCH(UsagePerHour!$B48,Sales!$C$5:$C$18,0),MATCH(UsagePerHour!KM$4,Sales!$D$3:$ABF$3,0))/KM$2*INDEX(Usage!$D$5:$ABF$11,MATCH(UsagePerHour!$B$36,Usage!$C$5:$C$11,0),MATCH(UsagePerHour!KM$4,Usage!$D$3:$ABF$3,0)),"")</f>
        <v>1.9912973857346747</v>
      </c>
      <c r="KN48" s="6">
        <f>IFERROR(INDEX(Sales!$D$5:$ABF$18,MATCH(UsagePerHour!$B48,Sales!$C$5:$C$18,0),MATCH(UsagePerHour!KN$4,Sales!$D$3:$ABF$3,0))/KN$2*INDEX(Usage!$D$5:$ABF$11,MATCH(UsagePerHour!$B$36,Usage!$C$5:$C$11,0),MATCH(UsagePerHour!KN$4,Usage!$D$3:$ABF$3,0)),"")</f>
        <v>3.7355859966108036</v>
      </c>
      <c r="KO48" s="6">
        <f>IFERROR(INDEX(Sales!$D$5:$ABF$18,MATCH(UsagePerHour!$B48,Sales!$C$5:$C$18,0),MATCH(UsagePerHour!KO$4,Sales!$D$3:$ABF$3,0))/KO$2*INDEX(Usage!$D$5:$ABF$11,MATCH(UsagePerHour!$B$36,Usage!$C$5:$C$11,0),MATCH(UsagePerHour!KO$4,Usage!$D$3:$ABF$3,0)),"")</f>
        <v>5.2790134902948127</v>
      </c>
      <c r="KP48" s="6">
        <f>IFERROR(INDEX(Sales!$D$5:$ABF$18,MATCH(UsagePerHour!$B48,Sales!$C$5:$C$18,0),MATCH(UsagePerHour!KP$4,Sales!$D$3:$ABF$3,0))/KP$2*INDEX(Usage!$D$5:$ABF$11,MATCH(UsagePerHour!$B$36,Usage!$C$5:$C$11,0),MATCH(UsagePerHour!KP$4,Usage!$D$3:$ABF$3,0)),"")</f>
        <v>1.9072583762056496</v>
      </c>
      <c r="KQ48" s="6">
        <f>IFERROR(INDEX(Sales!$D$5:$ABF$18,MATCH(UsagePerHour!$B48,Sales!$C$5:$C$18,0),MATCH(UsagePerHour!KQ$4,Sales!$D$3:$ABF$3,0))/KQ$2*INDEX(Usage!$D$5:$ABF$11,MATCH(UsagePerHour!$B$36,Usage!$C$5:$C$11,0),MATCH(UsagePerHour!KQ$4,Usage!$D$3:$ABF$3,0)),"")</f>
        <v>4.8740973893723387</v>
      </c>
      <c r="KR48" s="6">
        <f>IFERROR(INDEX(Sales!$D$5:$ABF$18,MATCH(UsagePerHour!$B48,Sales!$C$5:$C$18,0),MATCH(UsagePerHour!KR$4,Sales!$D$3:$ABF$3,0))/KR$2*INDEX(Usage!$D$5:$ABF$11,MATCH(UsagePerHour!$B$36,Usage!$C$5:$C$11,0),MATCH(UsagePerHour!KR$4,Usage!$D$3:$ABF$3,0)),"")</f>
        <v>3.5143795055238676</v>
      </c>
      <c r="KS48" s="6">
        <f>IFERROR(INDEX(Sales!$D$5:$ABF$18,MATCH(UsagePerHour!$B48,Sales!$C$5:$C$18,0),MATCH(UsagePerHour!KS$4,Sales!$D$3:$ABF$3,0))/KS$2*INDEX(Usage!$D$5:$ABF$11,MATCH(UsagePerHour!$B$36,Usage!$C$5:$C$11,0),MATCH(UsagePerHour!KS$4,Usage!$D$3:$ABF$3,0)),"")</f>
        <v>4.7937306932698638</v>
      </c>
      <c r="KT48" s="6">
        <f>IFERROR(INDEX(Sales!$D$5:$ABF$18,MATCH(UsagePerHour!$B48,Sales!$C$5:$C$18,0),MATCH(UsagePerHour!KT$4,Sales!$D$3:$ABF$3,0))/KT$2*INDEX(Usage!$D$5:$ABF$11,MATCH(UsagePerHour!$B$36,Usage!$C$5:$C$11,0),MATCH(UsagePerHour!KT$4,Usage!$D$3:$ABF$3,0)),"")</f>
        <v>0.41383178618504085</v>
      </c>
      <c r="KU48" s="6">
        <f>IFERROR(INDEX(Sales!$D$5:$ABF$18,MATCH(UsagePerHour!$B48,Sales!$C$5:$C$18,0),MATCH(UsagePerHour!KU$4,Sales!$D$3:$ABF$3,0))/KU$2*INDEX(Usage!$D$5:$ABF$11,MATCH(UsagePerHour!$B$36,Usage!$C$5:$C$11,0),MATCH(UsagePerHour!KU$4,Usage!$D$3:$ABF$3,0)),"")</f>
        <v>0.18648083141676322</v>
      </c>
      <c r="KV48" s="6">
        <f>IFERROR(INDEX(Sales!$D$5:$ABF$18,MATCH(UsagePerHour!$B48,Sales!$C$5:$C$18,0),MATCH(UsagePerHour!KV$4,Sales!$D$3:$ABF$3,0))/KV$2*INDEX(Usage!$D$5:$ABF$11,MATCH(UsagePerHour!$B$36,Usage!$C$5:$C$11,0),MATCH(UsagePerHour!KV$4,Usage!$D$3:$ABF$3,0)),"")</f>
        <v>5.9910806470569336</v>
      </c>
      <c r="KW48" s="6">
        <f>IFERROR(INDEX(Sales!$D$5:$ABF$18,MATCH(UsagePerHour!$B48,Sales!$C$5:$C$18,0),MATCH(UsagePerHour!KW$4,Sales!$D$3:$ABF$3,0))/KW$2*INDEX(Usage!$D$5:$ABF$11,MATCH(UsagePerHour!$B$36,Usage!$C$5:$C$11,0),MATCH(UsagePerHour!KW$4,Usage!$D$3:$ABF$3,0)),"")</f>
        <v>2.4510957725030624</v>
      </c>
      <c r="KX48" s="6">
        <f>IFERROR(INDEX(Sales!$D$5:$ABF$18,MATCH(UsagePerHour!$B48,Sales!$C$5:$C$18,0),MATCH(UsagePerHour!KX$4,Sales!$D$3:$ABF$3,0))/KX$2*INDEX(Usage!$D$5:$ABF$11,MATCH(UsagePerHour!$B$36,Usage!$C$5:$C$11,0),MATCH(UsagePerHour!KX$4,Usage!$D$3:$ABF$3,0)),"")</f>
        <v>8.1314164374525806</v>
      </c>
      <c r="KY48" s="6">
        <f>IFERROR(INDEX(Sales!$D$5:$ABF$18,MATCH(UsagePerHour!$B48,Sales!$C$5:$C$18,0),MATCH(UsagePerHour!KY$4,Sales!$D$3:$ABF$3,0))/KY$2*INDEX(Usage!$D$5:$ABF$11,MATCH(UsagePerHour!$B$36,Usage!$C$5:$C$11,0),MATCH(UsagePerHour!KY$4,Usage!$D$3:$ABF$3,0)),"")</f>
        <v>6.8365622305260132</v>
      </c>
      <c r="KZ48" s="6">
        <f>IFERROR(INDEX(Sales!$D$5:$ABF$18,MATCH(UsagePerHour!$B48,Sales!$C$5:$C$18,0),MATCH(UsagePerHour!KZ$4,Sales!$D$3:$ABF$3,0))/KZ$2*INDEX(Usage!$D$5:$ABF$11,MATCH(UsagePerHour!$B$36,Usage!$C$5:$C$11,0),MATCH(UsagePerHour!KZ$4,Usage!$D$3:$ABF$3,0)),"")</f>
        <v>2.0015842349304482</v>
      </c>
      <c r="LA48" s="6">
        <f>IFERROR(INDEX(Sales!$D$5:$ABF$18,MATCH(UsagePerHour!$B48,Sales!$C$5:$C$18,0),MATCH(UsagePerHour!LA$4,Sales!$D$3:$ABF$3,0))/LA$2*INDEX(Usage!$D$5:$ABF$11,MATCH(UsagePerHour!$B$36,Usage!$C$5:$C$11,0),MATCH(UsagePerHour!LA$4,Usage!$D$3:$ABF$3,0)),"")</f>
        <v>2.5338715057050361</v>
      </c>
      <c r="LB48" s="6">
        <f>IFERROR(INDEX(Sales!$D$5:$ABF$18,MATCH(UsagePerHour!$B48,Sales!$C$5:$C$18,0),MATCH(UsagePerHour!LB$4,Sales!$D$3:$ABF$3,0))/LB$2*INDEX(Usage!$D$5:$ABF$11,MATCH(UsagePerHour!$B$36,Usage!$C$5:$C$11,0),MATCH(UsagePerHour!LB$4,Usage!$D$3:$ABF$3,0)),"")</f>
        <v>5.8534658963079265</v>
      </c>
      <c r="LC48" s="6">
        <f>IFERROR(INDEX(Sales!$D$5:$ABF$18,MATCH(UsagePerHour!$B48,Sales!$C$5:$C$18,0),MATCH(UsagePerHour!LC$4,Sales!$D$3:$ABF$3,0))/LC$2*INDEX(Usage!$D$5:$ABF$11,MATCH(UsagePerHour!$B$36,Usage!$C$5:$C$11,0),MATCH(UsagePerHour!LC$4,Usage!$D$3:$ABF$3,0)),"")</f>
        <v>4.0981631358535555</v>
      </c>
      <c r="LD48" s="6">
        <f>IFERROR(INDEX(Sales!$D$5:$ABF$18,MATCH(UsagePerHour!$B48,Sales!$C$5:$C$18,0),MATCH(UsagePerHour!LD$4,Sales!$D$3:$ABF$3,0))/LD$2*INDEX(Usage!$D$5:$ABF$11,MATCH(UsagePerHour!$B$36,Usage!$C$5:$C$11,0),MATCH(UsagePerHour!LD$4,Usage!$D$3:$ABF$3,0)),"")</f>
        <v>5.1433711485533999</v>
      </c>
      <c r="LE48" s="6">
        <f>IFERROR(INDEX(Sales!$D$5:$ABF$18,MATCH(UsagePerHour!$B48,Sales!$C$5:$C$18,0),MATCH(UsagePerHour!LE$4,Sales!$D$3:$ABF$3,0))/LE$2*INDEX(Usage!$D$5:$ABF$11,MATCH(UsagePerHour!$B$36,Usage!$C$5:$C$11,0),MATCH(UsagePerHour!LE$4,Usage!$D$3:$ABF$3,0)),"")</f>
        <v>2.2638428230515131</v>
      </c>
      <c r="LF48" s="6">
        <f>IFERROR(INDEX(Sales!$D$5:$ABF$18,MATCH(UsagePerHour!$B48,Sales!$C$5:$C$18,0),MATCH(UsagePerHour!LF$4,Sales!$D$3:$ABF$3,0))/LF$2*INDEX(Usage!$D$5:$ABF$11,MATCH(UsagePerHour!$B$36,Usage!$C$5:$C$11,0),MATCH(UsagePerHour!LF$4,Usage!$D$3:$ABF$3,0)),"")</f>
        <v>0.53187784300578367</v>
      </c>
      <c r="LG48" s="6">
        <f>IFERROR(INDEX(Sales!$D$5:$ABF$18,MATCH(UsagePerHour!$B48,Sales!$C$5:$C$18,0),MATCH(UsagePerHour!LG$4,Sales!$D$3:$ABF$3,0))/LG$2*INDEX(Usage!$D$5:$ABF$11,MATCH(UsagePerHour!$B$36,Usage!$C$5:$C$11,0),MATCH(UsagePerHour!LG$4,Usage!$D$3:$ABF$3,0)),"")</f>
        <v>2.1651541349921728</v>
      </c>
      <c r="LH48" s="6">
        <f>IFERROR(INDEX(Sales!$D$5:$ABF$18,MATCH(UsagePerHour!$B48,Sales!$C$5:$C$18,0),MATCH(UsagePerHour!LH$4,Sales!$D$3:$ABF$3,0))/LH$2*INDEX(Usage!$D$5:$ABF$11,MATCH(UsagePerHour!$B$36,Usage!$C$5:$C$11,0),MATCH(UsagePerHour!LH$4,Usage!$D$3:$ABF$3,0)),"")</f>
        <v>3.0645887679464612</v>
      </c>
      <c r="LI48" s="6">
        <f>IFERROR(INDEX(Sales!$D$5:$ABF$18,MATCH(UsagePerHour!$B48,Sales!$C$5:$C$18,0),MATCH(UsagePerHour!LI$4,Sales!$D$3:$ABF$3,0))/LI$2*INDEX(Usage!$D$5:$ABF$11,MATCH(UsagePerHour!$B$36,Usage!$C$5:$C$11,0),MATCH(UsagePerHour!LI$4,Usage!$D$3:$ABF$3,0)),"")</f>
        <v>4.9512827869517695</v>
      </c>
      <c r="LJ48" s="6">
        <f>IFERROR(INDEX(Sales!$D$5:$ABF$18,MATCH(UsagePerHour!$B48,Sales!$C$5:$C$18,0),MATCH(UsagePerHour!LJ$4,Sales!$D$3:$ABF$3,0))/LJ$2*INDEX(Usage!$D$5:$ABF$11,MATCH(UsagePerHour!$B$36,Usage!$C$5:$C$11,0),MATCH(UsagePerHour!LJ$4,Usage!$D$3:$ABF$3,0)),"")</f>
        <v>1.2555350670324066</v>
      </c>
      <c r="LK48" s="6">
        <f>IFERROR(INDEX(Sales!$D$5:$ABF$18,MATCH(UsagePerHour!$B48,Sales!$C$5:$C$18,0),MATCH(UsagePerHour!LK$4,Sales!$D$3:$ABF$3,0))/LK$2*INDEX(Usage!$D$5:$ABF$11,MATCH(UsagePerHour!$B$36,Usage!$C$5:$C$11,0),MATCH(UsagePerHour!LK$4,Usage!$D$3:$ABF$3,0)),"")</f>
        <v>5.7080468397897626</v>
      </c>
      <c r="LL48" s="6">
        <f>IFERROR(INDEX(Sales!$D$5:$ABF$18,MATCH(UsagePerHour!$B48,Sales!$C$5:$C$18,0),MATCH(UsagePerHour!LL$4,Sales!$D$3:$ABF$3,0))/LL$2*INDEX(Usage!$D$5:$ABF$11,MATCH(UsagePerHour!$B$36,Usage!$C$5:$C$11,0),MATCH(UsagePerHour!LL$4,Usage!$D$3:$ABF$3,0)),"")</f>
        <v>6.4726246111680759</v>
      </c>
      <c r="LM48" s="6">
        <f>IFERROR(INDEX(Sales!$D$5:$ABF$18,MATCH(UsagePerHour!$B48,Sales!$C$5:$C$18,0),MATCH(UsagePerHour!LM$4,Sales!$D$3:$ABF$3,0))/LM$2*INDEX(Usage!$D$5:$ABF$11,MATCH(UsagePerHour!$B$36,Usage!$C$5:$C$11,0),MATCH(UsagePerHour!LM$4,Usage!$D$3:$ABF$3,0)),"")</f>
        <v>6.0661231943137901</v>
      </c>
      <c r="LN48" s="6">
        <f>IFERROR(INDEX(Sales!$D$5:$ABF$18,MATCH(UsagePerHour!$B48,Sales!$C$5:$C$18,0),MATCH(UsagePerHour!LN$4,Sales!$D$3:$ABF$3,0))/LN$2*INDEX(Usage!$D$5:$ABF$11,MATCH(UsagePerHour!$B$36,Usage!$C$5:$C$11,0),MATCH(UsagePerHour!LN$4,Usage!$D$3:$ABF$3,0)),"")</f>
        <v>4.3880050788157057</v>
      </c>
      <c r="LO48" s="6">
        <f>IFERROR(INDEX(Sales!$D$5:$ABF$18,MATCH(UsagePerHour!$B48,Sales!$C$5:$C$18,0),MATCH(UsagePerHour!LO$4,Sales!$D$3:$ABF$3,0))/LO$2*INDEX(Usage!$D$5:$ABF$11,MATCH(UsagePerHour!$B$36,Usage!$C$5:$C$11,0),MATCH(UsagePerHour!LO$4,Usage!$D$3:$ABF$3,0)),"")</f>
        <v>1.2824880140383446</v>
      </c>
      <c r="LP48" s="6">
        <f>IFERROR(INDEX(Sales!$D$5:$ABF$18,MATCH(UsagePerHour!$B48,Sales!$C$5:$C$18,0),MATCH(UsagePerHour!LP$4,Sales!$D$3:$ABF$3,0))/LP$2*INDEX(Usage!$D$5:$ABF$11,MATCH(UsagePerHour!$B$36,Usage!$C$5:$C$11,0),MATCH(UsagePerHour!LP$4,Usage!$D$3:$ABF$3,0)),"")</f>
        <v>0.31969658936072753</v>
      </c>
      <c r="LQ48" s="6">
        <f>IFERROR(INDEX(Sales!$D$5:$ABF$18,MATCH(UsagePerHour!$B48,Sales!$C$5:$C$18,0),MATCH(UsagePerHour!LQ$4,Sales!$D$3:$ABF$3,0))/LQ$2*INDEX(Usage!$D$5:$ABF$11,MATCH(UsagePerHour!$B$36,Usage!$C$5:$C$11,0),MATCH(UsagePerHour!LQ$4,Usage!$D$3:$ABF$3,0)),"")</f>
        <v>7.4267093716838612</v>
      </c>
      <c r="LR48" s="6">
        <f>IFERROR(INDEX(Sales!$D$5:$ABF$18,MATCH(UsagePerHour!$B48,Sales!$C$5:$C$18,0),MATCH(UsagePerHour!LR$4,Sales!$D$3:$ABF$3,0))/LR$2*INDEX(Usage!$D$5:$ABF$11,MATCH(UsagePerHour!$B$36,Usage!$C$5:$C$11,0),MATCH(UsagePerHour!LR$4,Usage!$D$3:$ABF$3,0)),"")</f>
        <v>1.1415192272973462</v>
      </c>
      <c r="LS48" s="6">
        <f>IFERROR(INDEX(Sales!$D$5:$ABF$18,MATCH(UsagePerHour!$B48,Sales!$C$5:$C$18,0),MATCH(UsagePerHour!LS$4,Sales!$D$3:$ABF$3,0))/LS$2*INDEX(Usage!$D$5:$ABF$11,MATCH(UsagePerHour!$B$36,Usage!$C$5:$C$11,0),MATCH(UsagePerHour!LS$4,Usage!$D$3:$ABF$3,0)),"")</f>
        <v>7.305746824776719</v>
      </c>
      <c r="LT48" s="6">
        <f>IFERROR(INDEX(Sales!$D$5:$ABF$18,MATCH(UsagePerHour!$B48,Sales!$C$5:$C$18,0),MATCH(UsagePerHour!LT$4,Sales!$D$3:$ABF$3,0))/LT$2*INDEX(Usage!$D$5:$ABF$11,MATCH(UsagePerHour!$B$36,Usage!$C$5:$C$11,0),MATCH(UsagePerHour!LT$4,Usage!$D$3:$ABF$3,0)),"")</f>
        <v>12.083965051328654</v>
      </c>
      <c r="LU48" s="6">
        <f>IFERROR(INDEX(Sales!$D$5:$ABF$18,MATCH(UsagePerHour!$B48,Sales!$C$5:$C$18,0),MATCH(UsagePerHour!LU$4,Sales!$D$3:$ABF$3,0))/LU$2*INDEX(Usage!$D$5:$ABF$11,MATCH(UsagePerHour!$B$36,Usage!$C$5:$C$11,0),MATCH(UsagePerHour!LU$4,Usage!$D$3:$ABF$3,0)),"")</f>
        <v>3.9584563244779707</v>
      </c>
      <c r="LV48" s="6">
        <f>IFERROR(INDEX(Sales!$D$5:$ABF$18,MATCH(UsagePerHour!$B48,Sales!$C$5:$C$18,0),MATCH(UsagePerHour!LV$4,Sales!$D$3:$ABF$3,0))/LV$2*INDEX(Usage!$D$5:$ABF$11,MATCH(UsagePerHour!$B$36,Usage!$C$5:$C$11,0),MATCH(UsagePerHour!LV$4,Usage!$D$3:$ABF$3,0)),"")</f>
        <v>1.4925029940119761</v>
      </c>
      <c r="LW48" s="6">
        <f>IFERROR(INDEX(Sales!$D$5:$ABF$18,MATCH(UsagePerHour!$B48,Sales!$C$5:$C$18,0),MATCH(UsagePerHour!LW$4,Sales!$D$3:$ABF$3,0))/LW$2*INDEX(Usage!$D$5:$ABF$11,MATCH(UsagePerHour!$B$36,Usage!$C$5:$C$11,0),MATCH(UsagePerHour!LW$4,Usage!$D$3:$ABF$3,0)),"")</f>
        <v>0.65670338201756506</v>
      </c>
      <c r="LX48" s="6">
        <f>IFERROR(INDEX(Sales!$D$5:$ABF$18,MATCH(UsagePerHour!$B48,Sales!$C$5:$C$18,0),MATCH(UsagePerHour!LX$4,Sales!$D$3:$ABF$3,0))/LX$2*INDEX(Usage!$D$5:$ABF$11,MATCH(UsagePerHour!$B$36,Usage!$C$5:$C$11,0),MATCH(UsagePerHour!LX$4,Usage!$D$3:$ABF$3,0)),"")</f>
        <v>3.7386390866436314</v>
      </c>
      <c r="LY48" s="6">
        <f>IFERROR(INDEX(Sales!$D$5:$ABF$18,MATCH(UsagePerHour!$B48,Sales!$C$5:$C$18,0),MATCH(UsagePerHour!LY$4,Sales!$D$3:$ABF$3,0))/LY$2*INDEX(Usage!$D$5:$ABF$11,MATCH(UsagePerHour!$B$36,Usage!$C$5:$C$11,0),MATCH(UsagePerHour!LY$4,Usage!$D$3:$ABF$3,0)),"")</f>
        <v>0.83840734406478934</v>
      </c>
      <c r="LZ48" s="6">
        <f>IFERROR(INDEX(Sales!$D$5:$ABF$18,MATCH(UsagePerHour!$B48,Sales!$C$5:$C$18,0),MATCH(UsagePerHour!LZ$4,Sales!$D$3:$ABF$3,0))/LZ$2*INDEX(Usage!$D$5:$ABF$11,MATCH(UsagePerHour!$B$36,Usage!$C$5:$C$11,0),MATCH(UsagePerHour!LZ$4,Usage!$D$3:$ABF$3,0)),"")</f>
        <v>4.389679397113297</v>
      </c>
      <c r="MA48" s="6">
        <f>IFERROR(INDEX(Sales!$D$5:$ABF$18,MATCH(UsagePerHour!$B48,Sales!$C$5:$C$18,0),MATCH(UsagePerHour!MA$4,Sales!$D$3:$ABF$3,0))/MA$2*INDEX(Usage!$D$5:$ABF$11,MATCH(UsagePerHour!$B$36,Usage!$C$5:$C$11,0),MATCH(UsagePerHour!MA$4,Usage!$D$3:$ABF$3,0)),"")</f>
        <v>3.1642517312756713</v>
      </c>
      <c r="MB48" s="6">
        <f>IFERROR(INDEX(Sales!$D$5:$ABF$18,MATCH(UsagePerHour!$B48,Sales!$C$5:$C$18,0),MATCH(UsagePerHour!MB$4,Sales!$D$3:$ABF$3,0))/MB$2*INDEX(Usage!$D$5:$ABF$11,MATCH(UsagePerHour!$B$36,Usage!$C$5:$C$11,0),MATCH(UsagePerHour!MB$4,Usage!$D$3:$ABF$3,0)),"")</f>
        <v>4.9316193301608333</v>
      </c>
      <c r="MC48" s="6">
        <f>IFERROR(INDEX(Sales!$D$5:$ABF$18,MATCH(UsagePerHour!$B48,Sales!$C$5:$C$18,0),MATCH(UsagePerHour!MC$4,Sales!$D$3:$ABF$3,0))/MC$2*INDEX(Usage!$D$5:$ABF$11,MATCH(UsagePerHour!$B$36,Usage!$C$5:$C$11,0),MATCH(UsagePerHour!MC$4,Usage!$D$3:$ABF$3,0)),"")</f>
        <v>0.89918843862061526</v>
      </c>
      <c r="MD48" s="6">
        <f>IFERROR(INDEX(Sales!$D$5:$ABF$18,MATCH(UsagePerHour!$B48,Sales!$C$5:$C$18,0),MATCH(UsagePerHour!MD$4,Sales!$D$3:$ABF$3,0))/MD$2*INDEX(Usage!$D$5:$ABF$11,MATCH(UsagePerHour!$B$36,Usage!$C$5:$C$11,0),MATCH(UsagePerHour!MD$4,Usage!$D$3:$ABF$3,0)),"")</f>
        <v>1.6931517695364642</v>
      </c>
      <c r="ME48" s="6">
        <f>IFERROR(INDEX(Sales!$D$5:$ABF$18,MATCH(UsagePerHour!$B48,Sales!$C$5:$C$18,0),MATCH(UsagePerHour!ME$4,Sales!$D$3:$ABF$3,0))/ME$2*INDEX(Usage!$D$5:$ABF$11,MATCH(UsagePerHour!$B$36,Usage!$C$5:$C$11,0),MATCH(UsagePerHour!ME$4,Usage!$D$3:$ABF$3,0)),"")</f>
        <v>2.4575847193809484</v>
      </c>
      <c r="MF48" s="6">
        <f>IFERROR(INDEX(Sales!$D$5:$ABF$18,MATCH(UsagePerHour!$B48,Sales!$C$5:$C$18,0),MATCH(UsagePerHour!MF$4,Sales!$D$3:$ABF$3,0))/MF$2*INDEX(Usage!$D$5:$ABF$11,MATCH(UsagePerHour!$B$36,Usage!$C$5:$C$11,0),MATCH(UsagePerHour!MF$4,Usage!$D$3:$ABF$3,0)),"")</f>
        <v>6.4912823888826026</v>
      </c>
      <c r="MG48" s="6">
        <f>IFERROR(INDEX(Sales!$D$5:$ABF$18,MATCH(UsagePerHour!$B48,Sales!$C$5:$C$18,0),MATCH(UsagePerHour!MG$4,Sales!$D$3:$ABF$3,0))/MG$2*INDEX(Usage!$D$5:$ABF$11,MATCH(UsagePerHour!$B$36,Usage!$C$5:$C$11,0),MATCH(UsagePerHour!MG$4,Usage!$D$3:$ABF$3,0)),"")</f>
        <v>1.8227545808144709</v>
      </c>
      <c r="MH48" s="6">
        <f>IFERROR(INDEX(Sales!$D$5:$ABF$18,MATCH(UsagePerHour!$B48,Sales!$C$5:$C$18,0),MATCH(UsagePerHour!MH$4,Sales!$D$3:$ABF$3,0))/MH$2*INDEX(Usage!$D$5:$ABF$11,MATCH(UsagePerHour!$B$36,Usage!$C$5:$C$11,0),MATCH(UsagePerHour!MH$4,Usage!$D$3:$ABF$3,0)),"")</f>
        <v>2.5560844815048549</v>
      </c>
      <c r="MI48" s="6">
        <f>IFERROR(INDEX(Sales!$D$5:$ABF$18,MATCH(UsagePerHour!$B48,Sales!$C$5:$C$18,0),MATCH(UsagePerHour!MI$4,Sales!$D$3:$ABF$3,0))/MI$2*INDEX(Usage!$D$5:$ABF$11,MATCH(UsagePerHour!$B$36,Usage!$C$5:$C$11,0),MATCH(UsagePerHour!MI$4,Usage!$D$3:$ABF$3,0)),"")</f>
        <v>2.0389263978188765</v>
      </c>
      <c r="MJ48" s="6">
        <f>IFERROR(INDEX(Sales!$D$5:$ABF$18,MATCH(UsagePerHour!$B48,Sales!$C$5:$C$18,0),MATCH(UsagePerHour!MJ$4,Sales!$D$3:$ABF$3,0))/MJ$2*INDEX(Usage!$D$5:$ABF$11,MATCH(UsagePerHour!$B$36,Usage!$C$5:$C$11,0),MATCH(UsagePerHour!MJ$4,Usage!$D$3:$ABF$3,0)),"")</f>
        <v>4.4647682760441878</v>
      </c>
      <c r="MK48" s="6">
        <f>IFERROR(INDEX(Sales!$D$5:$ABF$18,MATCH(UsagePerHour!$B48,Sales!$C$5:$C$18,0),MATCH(UsagePerHour!MK$4,Sales!$D$3:$ABF$3,0))/MK$2*INDEX(Usage!$D$5:$ABF$11,MATCH(UsagePerHour!$B$36,Usage!$C$5:$C$11,0),MATCH(UsagePerHour!MK$4,Usage!$D$3:$ABF$3,0)),"")</f>
        <v>1.2651046575831433</v>
      </c>
      <c r="ML48" s="6">
        <f>IFERROR(INDEX(Sales!$D$5:$ABF$18,MATCH(UsagePerHour!$B48,Sales!$C$5:$C$18,0),MATCH(UsagePerHour!ML$4,Sales!$D$3:$ABF$3,0))/ML$2*INDEX(Usage!$D$5:$ABF$11,MATCH(UsagePerHour!$B$36,Usage!$C$5:$C$11,0),MATCH(UsagePerHour!ML$4,Usage!$D$3:$ABF$3,0)),"")</f>
        <v>10.614904272672637</v>
      </c>
      <c r="MM48" s="6">
        <f>IFERROR(INDEX(Sales!$D$5:$ABF$18,MATCH(UsagePerHour!$B48,Sales!$C$5:$C$18,0),MATCH(UsagePerHour!MM$4,Sales!$D$3:$ABF$3,0))/MM$2*INDEX(Usage!$D$5:$ABF$11,MATCH(UsagePerHour!$B$36,Usage!$C$5:$C$11,0),MATCH(UsagePerHour!MM$4,Usage!$D$3:$ABF$3,0)),"")</f>
        <v>2.3930463272817413</v>
      </c>
      <c r="MN48" s="6">
        <f>IFERROR(INDEX(Sales!$D$5:$ABF$18,MATCH(UsagePerHour!$B48,Sales!$C$5:$C$18,0),MATCH(UsagePerHour!MN$4,Sales!$D$3:$ABF$3,0))/MN$2*INDEX(Usage!$D$5:$ABF$11,MATCH(UsagePerHour!$B$36,Usage!$C$5:$C$11,0),MATCH(UsagePerHour!MN$4,Usage!$D$3:$ABF$3,0)),"")</f>
        <v>0.81135835861663996</v>
      </c>
      <c r="MO48" s="6">
        <f>IFERROR(INDEX(Sales!$D$5:$ABF$18,MATCH(UsagePerHour!$B48,Sales!$C$5:$C$18,0),MATCH(UsagePerHour!MO$4,Sales!$D$3:$ABF$3,0))/MO$2*INDEX(Usage!$D$5:$ABF$11,MATCH(UsagePerHour!$B$36,Usage!$C$5:$C$11,0),MATCH(UsagePerHour!MO$4,Usage!$D$3:$ABF$3,0)),"")</f>
        <v>12.083965051328654</v>
      </c>
      <c r="MP48" s="6">
        <f>IFERROR(INDEX(Sales!$D$5:$ABF$18,MATCH(UsagePerHour!$B48,Sales!$C$5:$C$18,0),MATCH(UsagePerHour!MP$4,Sales!$D$3:$ABF$3,0))/MP$2*INDEX(Usage!$D$5:$ABF$11,MATCH(UsagePerHour!$B$36,Usage!$C$5:$C$11,0),MATCH(UsagePerHour!MP$4,Usage!$D$3:$ABF$3,0)),"")</f>
        <v>3.9584563244779707</v>
      </c>
      <c r="MQ48" s="6">
        <f>IFERROR(INDEX(Sales!$D$5:$ABF$18,MATCH(UsagePerHour!$B48,Sales!$C$5:$C$18,0),MATCH(UsagePerHour!MQ$4,Sales!$D$3:$ABF$3,0))/MQ$2*INDEX(Usage!$D$5:$ABF$11,MATCH(UsagePerHour!$B$36,Usage!$C$5:$C$11,0),MATCH(UsagePerHour!MQ$4,Usage!$D$3:$ABF$3,0)),"")</f>
        <v>1.4925029940119761</v>
      </c>
      <c r="MR48" s="6">
        <f>IFERROR(INDEX(Sales!$D$5:$ABF$18,MATCH(UsagePerHour!$B48,Sales!$C$5:$C$18,0),MATCH(UsagePerHour!MR$4,Sales!$D$3:$ABF$3,0))/MR$2*INDEX(Usage!$D$5:$ABF$11,MATCH(UsagePerHour!$B$36,Usage!$C$5:$C$11,0),MATCH(UsagePerHour!MR$4,Usage!$D$3:$ABF$3,0)),"")</f>
        <v>0.65670338201756506</v>
      </c>
      <c r="MS48" s="6">
        <f>IFERROR(INDEX(Sales!$D$5:$ABF$18,MATCH(UsagePerHour!$B48,Sales!$C$5:$C$18,0),MATCH(UsagePerHour!MS$4,Sales!$D$3:$ABF$3,0))/MS$2*INDEX(Usage!$D$5:$ABF$11,MATCH(UsagePerHour!$B$36,Usage!$C$5:$C$11,0),MATCH(UsagePerHour!MS$4,Usage!$D$3:$ABF$3,0)),"")</f>
        <v>5.1930980839226439</v>
      </c>
      <c r="MT48" s="6">
        <f>IFERROR(INDEX(Sales!$D$5:$ABF$18,MATCH(UsagePerHour!$B48,Sales!$C$5:$C$18,0),MATCH(UsagePerHour!MT$4,Sales!$D$3:$ABF$3,0))/MT$2*INDEX(Usage!$D$5:$ABF$11,MATCH(UsagePerHour!$B$36,Usage!$C$5:$C$11,0),MATCH(UsagePerHour!MT$4,Usage!$D$3:$ABF$3,0)),"")</f>
        <v>17.96325463432991</v>
      </c>
      <c r="MU48" s="6">
        <f>IFERROR(INDEX(Sales!$D$5:$ABF$18,MATCH(UsagePerHour!$B48,Sales!$C$5:$C$18,0),MATCH(UsagePerHour!MU$4,Sales!$D$3:$ABF$3,0))/MU$2*INDEX(Usage!$D$5:$ABF$11,MATCH(UsagePerHour!$B$36,Usage!$C$5:$C$11,0),MATCH(UsagePerHour!MU$4,Usage!$D$3:$ABF$3,0)),"")</f>
        <v>2.6299654802107746</v>
      </c>
      <c r="MV48" s="6">
        <f>IFERROR(INDEX(Sales!$D$5:$ABF$18,MATCH(UsagePerHour!$B48,Sales!$C$5:$C$18,0),MATCH(UsagePerHour!MV$4,Sales!$D$3:$ABF$3,0))/MV$2*INDEX(Usage!$D$5:$ABF$11,MATCH(UsagePerHour!$B$36,Usage!$C$5:$C$11,0),MATCH(UsagePerHour!MV$4,Usage!$D$3:$ABF$3,0)),"")</f>
        <v>7.2637307127112409</v>
      </c>
      <c r="MW48" s="6">
        <f>IFERROR(INDEX(Sales!$D$5:$ABF$18,MATCH(UsagePerHour!$B48,Sales!$C$5:$C$18,0),MATCH(UsagePerHour!MW$4,Sales!$D$3:$ABF$3,0))/MW$2*INDEX(Usage!$D$5:$ABF$11,MATCH(UsagePerHour!$B$36,Usage!$C$5:$C$11,0),MATCH(UsagePerHour!MW$4,Usage!$D$3:$ABF$3,0)),"")</f>
        <v>0.2552508520250456</v>
      </c>
      <c r="MX48" s="6">
        <f>IFERROR(INDEX(Sales!$D$5:$ABF$18,MATCH(UsagePerHour!$B48,Sales!$C$5:$C$18,0),MATCH(UsagePerHour!MX$4,Sales!$D$3:$ABF$3,0))/MX$2*INDEX(Usage!$D$5:$ABF$11,MATCH(UsagePerHour!$B$36,Usage!$C$5:$C$11,0),MATCH(UsagePerHour!MX$4,Usage!$D$3:$ABF$3,0)),"")</f>
        <v>19.830160886285856</v>
      </c>
      <c r="MY48" s="6">
        <f>IFERROR(INDEX(Sales!$D$5:$ABF$18,MATCH(UsagePerHour!$B48,Sales!$C$5:$C$18,0),MATCH(UsagePerHour!MY$4,Sales!$D$3:$ABF$3,0))/MY$2*INDEX(Usage!$D$5:$ABF$11,MATCH(UsagePerHour!$B$36,Usage!$C$5:$C$11,0),MATCH(UsagePerHour!MY$4,Usage!$D$3:$ABF$3,0)),"")</f>
        <v>0.6316726517413237</v>
      </c>
      <c r="MZ48" s="6">
        <f>IFERROR(INDEX(Sales!$D$5:$ABF$18,MATCH(UsagePerHour!$B48,Sales!$C$5:$C$18,0),MATCH(UsagePerHour!MZ$4,Sales!$D$3:$ABF$3,0))/MZ$2*INDEX(Usage!$D$5:$ABF$11,MATCH(UsagePerHour!$B$36,Usage!$C$5:$C$11,0),MATCH(UsagePerHour!MZ$4,Usage!$D$3:$ABF$3,0)),"")</f>
        <v>6.6235366427535602</v>
      </c>
      <c r="NA48" s="6">
        <f>IFERROR(INDEX(Sales!$D$5:$ABF$18,MATCH(UsagePerHour!$B48,Sales!$C$5:$C$18,0),MATCH(UsagePerHour!NA$4,Sales!$D$3:$ABF$3,0))/NA$2*INDEX(Usage!$D$5:$ABF$11,MATCH(UsagePerHour!$B$36,Usage!$C$5:$C$11,0),MATCH(UsagePerHour!NA$4,Usage!$D$3:$ABF$3,0)),"")</f>
        <v>2.0085003335886729</v>
      </c>
      <c r="NB48" s="6">
        <f>IFERROR(INDEX(Sales!$D$5:$ABF$18,MATCH(UsagePerHour!$B48,Sales!$C$5:$C$18,0),MATCH(UsagePerHour!NB$4,Sales!$D$3:$ABF$3,0))/NB$2*INDEX(Usage!$D$5:$ABF$11,MATCH(UsagePerHour!$B$36,Usage!$C$5:$C$11,0),MATCH(UsagePerHour!NB$4,Usage!$D$3:$ABF$3,0)),"")</f>
        <v>5.8793824141691173</v>
      </c>
      <c r="NC48" s="6">
        <f>IFERROR(INDEX(Sales!$D$5:$ABF$18,MATCH(UsagePerHour!$B48,Sales!$C$5:$C$18,0),MATCH(UsagePerHour!NC$4,Sales!$D$3:$ABF$3,0))/NC$2*INDEX(Usage!$D$5:$ABF$11,MATCH(UsagePerHour!$B$36,Usage!$C$5:$C$11,0),MATCH(UsagePerHour!NC$4,Usage!$D$3:$ABF$3,0)),"")</f>
        <v>5.1950474457298847</v>
      </c>
      <c r="ND48" s="6">
        <f>IFERROR(INDEX(Sales!$D$5:$ABF$18,MATCH(UsagePerHour!$B48,Sales!$C$5:$C$18,0),MATCH(UsagePerHour!ND$4,Sales!$D$3:$ABF$3,0))/ND$2*INDEX(Usage!$D$5:$ABF$11,MATCH(UsagePerHour!$B$36,Usage!$C$5:$C$11,0),MATCH(UsagePerHour!ND$4,Usage!$D$3:$ABF$3,0)),"")</f>
        <v>8.0436662420839227</v>
      </c>
      <c r="NE48" s="6">
        <f>IFERROR(INDEX(Sales!$D$5:$ABF$18,MATCH(UsagePerHour!$B48,Sales!$C$5:$C$18,0),MATCH(UsagePerHour!NE$4,Sales!$D$3:$ABF$3,0))/NE$2*INDEX(Usage!$D$5:$ABF$11,MATCH(UsagePerHour!$B$36,Usage!$C$5:$C$11,0),MATCH(UsagePerHour!NE$4,Usage!$D$3:$ABF$3,0)),"")</f>
        <v>0</v>
      </c>
      <c r="NF48" s="6">
        <f>IFERROR(INDEX(Sales!$D$5:$ABF$18,MATCH(UsagePerHour!$B48,Sales!$C$5:$C$18,0),MATCH(UsagePerHour!NF$4,Sales!$D$3:$ABF$3,0))/NF$2*INDEX(Usage!$D$5:$ABF$11,MATCH(UsagePerHour!$B$36,Usage!$C$5:$C$11,0),MATCH(UsagePerHour!NF$4,Usage!$D$3:$ABF$3,0)),"")</f>
        <v>0.68031934467145583</v>
      </c>
      <c r="NG48" s="6">
        <f>IFERROR(INDEX(Sales!$D$5:$ABF$18,MATCH(UsagePerHour!$B48,Sales!$C$5:$C$18,0),MATCH(UsagePerHour!NG$4,Sales!$D$3:$ABF$3,0))/NG$2*INDEX(Usage!$D$5:$ABF$11,MATCH(UsagePerHour!$B$36,Usage!$C$5:$C$11,0),MATCH(UsagePerHour!NG$4,Usage!$D$3:$ABF$3,0)),"")</f>
        <v>2.3216680313764582</v>
      </c>
      <c r="NH48" s="6">
        <f>IFERROR(INDEX(Sales!$D$5:$ABF$18,MATCH(UsagePerHour!$B48,Sales!$C$5:$C$18,0),MATCH(UsagePerHour!NH$4,Sales!$D$3:$ABF$3,0))/NH$2*INDEX(Usage!$D$5:$ABF$11,MATCH(UsagePerHour!$B$36,Usage!$C$5:$C$11,0),MATCH(UsagePerHour!NH$4,Usage!$D$3:$ABF$3,0)),"")</f>
        <v>2.7796770687057091</v>
      </c>
      <c r="NI48" s="6">
        <f>IFERROR(INDEX(Sales!$D$5:$ABF$18,MATCH(UsagePerHour!$B48,Sales!$C$5:$C$18,0),MATCH(UsagePerHour!NI$4,Sales!$D$3:$ABF$3,0))/NI$2*INDEX(Usage!$D$5:$ABF$11,MATCH(UsagePerHour!$B$36,Usage!$C$5:$C$11,0),MATCH(UsagePerHour!NI$4,Usage!$D$3:$ABF$3,0)),"")</f>
        <v>1.6055936196425096</v>
      </c>
      <c r="NJ48" s="6">
        <f>IFERROR(INDEX(Sales!$D$5:$ABF$18,MATCH(UsagePerHour!$B48,Sales!$C$5:$C$18,0),MATCH(UsagePerHour!NJ$4,Sales!$D$3:$ABF$3,0))/NJ$2*INDEX(Usage!$D$5:$ABF$11,MATCH(UsagePerHour!$B$36,Usage!$C$5:$C$11,0),MATCH(UsagePerHour!NJ$4,Usage!$D$3:$ABF$3,0)),"")</f>
        <v>3.8402331141180546</v>
      </c>
      <c r="NK48" s="6">
        <f>IFERROR(INDEX(Sales!$D$5:$ABF$18,MATCH(UsagePerHour!$B48,Sales!$C$5:$C$18,0),MATCH(UsagePerHour!NK$4,Sales!$D$3:$ABF$3,0))/NK$2*INDEX(Usage!$D$5:$ABF$11,MATCH(UsagePerHour!$B$36,Usage!$C$5:$C$11,0),MATCH(UsagePerHour!NK$4,Usage!$D$3:$ABF$3,0)),"")</f>
        <v>0.3745988020925472</v>
      </c>
      <c r="NL48" s="6">
        <f>IFERROR(INDEX(Sales!$D$5:$ABF$18,MATCH(UsagePerHour!$B48,Sales!$C$5:$C$18,0),MATCH(UsagePerHour!NL$4,Sales!$D$3:$ABF$3,0))/NL$2*INDEX(Usage!$D$5:$ABF$11,MATCH(UsagePerHour!$B$36,Usage!$C$5:$C$11,0),MATCH(UsagePerHour!NL$4,Usage!$D$3:$ABF$3,0)),"")</f>
        <v>7.4726192290111229</v>
      </c>
      <c r="NM48" s="6">
        <f>IFERROR(INDEX(Sales!$D$5:$ABF$18,MATCH(UsagePerHour!$B48,Sales!$C$5:$C$18,0),MATCH(UsagePerHour!NM$4,Sales!$D$3:$ABF$3,0))/NM$2*INDEX(Usage!$D$5:$ABF$11,MATCH(UsagePerHour!$B$36,Usage!$C$5:$C$11,0),MATCH(UsagePerHour!NM$4,Usage!$D$3:$ABF$3,0)),"")</f>
        <v>6.5325349233774883</v>
      </c>
      <c r="NN48" s="6">
        <f>IFERROR(INDEX(Sales!$D$5:$ABF$18,MATCH(UsagePerHour!$B48,Sales!$C$5:$C$18,0),MATCH(UsagePerHour!NN$4,Sales!$D$3:$ABF$3,0))/NN$2*INDEX(Usage!$D$5:$ABF$11,MATCH(UsagePerHour!$B$36,Usage!$C$5:$C$11,0),MATCH(UsagePerHour!NN$4,Usage!$D$3:$ABF$3,0)),"")</f>
        <v>5.2834243660037536</v>
      </c>
      <c r="NO48" s="6">
        <f>IFERROR(INDEX(Sales!$D$5:$ABF$18,MATCH(UsagePerHour!$B48,Sales!$C$5:$C$18,0),MATCH(UsagePerHour!NO$4,Sales!$D$3:$ABF$3,0))/NO$2*INDEX(Usage!$D$5:$ABF$11,MATCH(UsagePerHour!$B$36,Usage!$C$5:$C$11,0),MATCH(UsagePerHour!NO$4,Usage!$D$3:$ABF$3,0)),"")</f>
        <v>3.7197981054094589</v>
      </c>
      <c r="NP48" s="6">
        <f>IFERROR(INDEX(Sales!$D$5:$ABF$18,MATCH(UsagePerHour!$B48,Sales!$C$5:$C$18,0),MATCH(UsagePerHour!NP$4,Sales!$D$3:$ABF$3,0))/NP$2*INDEX(Usage!$D$5:$ABF$11,MATCH(UsagePerHour!$B$36,Usage!$C$5:$C$11,0),MATCH(UsagePerHour!NP$4,Usage!$D$3:$ABF$3,0)),"")</f>
        <v>11.067170234000848</v>
      </c>
      <c r="NQ48" s="6">
        <f>IFERROR(INDEX(Sales!$D$5:$ABF$18,MATCH(UsagePerHour!$B48,Sales!$C$5:$C$18,0),MATCH(UsagePerHour!NQ$4,Sales!$D$3:$ABF$3,0))/NQ$2*INDEX(Usage!$D$5:$ABF$11,MATCH(UsagePerHour!$B$36,Usage!$C$5:$C$11,0),MATCH(UsagePerHour!NQ$4,Usage!$D$3:$ABF$3,0)),"")</f>
        <v>1.8829262724164362</v>
      </c>
      <c r="NR48" s="6">
        <f>IFERROR(INDEX(Sales!$D$5:$ABF$18,MATCH(UsagePerHour!$B48,Sales!$C$5:$C$18,0),MATCH(UsagePerHour!NR$4,Sales!$D$3:$ABF$3,0))/NR$2*INDEX(Usage!$D$5:$ABF$11,MATCH(UsagePerHour!$B$36,Usage!$C$5:$C$11,0),MATCH(UsagePerHour!NR$4,Usage!$D$3:$ABF$3,0)),"")</f>
        <v>5.0177447906669226</v>
      </c>
      <c r="NS48" s="6">
        <f>IFERROR(INDEX(Sales!$D$5:$ABF$18,MATCH(UsagePerHour!$B48,Sales!$C$5:$C$18,0),MATCH(UsagePerHour!NS$4,Sales!$D$3:$ABF$3,0))/NS$2*INDEX(Usage!$D$5:$ABF$11,MATCH(UsagePerHour!$B$36,Usage!$C$5:$C$11,0),MATCH(UsagePerHour!NS$4,Usage!$D$3:$ABF$3,0)),"")</f>
        <v>5.1023359866812337</v>
      </c>
      <c r="NT48" s="6">
        <f>IFERROR(INDEX(Sales!$D$5:$ABF$18,MATCH(UsagePerHour!$B48,Sales!$C$5:$C$18,0),MATCH(UsagePerHour!NT$4,Sales!$D$3:$ABF$3,0))/NT$2*INDEX(Usage!$D$5:$ABF$11,MATCH(UsagePerHour!$B$36,Usage!$C$5:$C$11,0),MATCH(UsagePerHour!NT$4,Usage!$D$3:$ABF$3,0)),"")</f>
        <v>1.3670273777766124</v>
      </c>
      <c r="NU48" s="6">
        <f>IFERROR(INDEX(Sales!$D$5:$ABF$18,MATCH(UsagePerHour!$B48,Sales!$C$5:$C$18,0),MATCH(UsagePerHour!NU$4,Sales!$D$3:$ABF$3,0))/NU$2*INDEX(Usage!$D$5:$ABF$11,MATCH(UsagePerHour!$B$36,Usage!$C$5:$C$11,0),MATCH(UsagePerHour!NU$4,Usage!$D$3:$ABF$3,0)),"")</f>
        <v>13.826551770054595</v>
      </c>
      <c r="NV48" s="6">
        <f>IFERROR(INDEX(Sales!$D$5:$ABF$18,MATCH(UsagePerHour!$B48,Sales!$C$5:$C$18,0),MATCH(UsagePerHour!NV$4,Sales!$D$3:$ABF$3,0))/NV$2*INDEX(Usage!$D$5:$ABF$11,MATCH(UsagePerHour!$B$36,Usage!$C$5:$C$11,0),MATCH(UsagePerHour!NV$4,Usage!$D$3:$ABF$3,0)),"")</f>
        <v>0.54766788949614431</v>
      </c>
      <c r="NW48" s="6">
        <f>IFERROR(INDEX(Sales!$D$5:$ABF$18,MATCH(UsagePerHour!$B48,Sales!$C$5:$C$18,0),MATCH(UsagePerHour!NW$4,Sales!$D$3:$ABF$3,0))/NW$2*INDEX(Usage!$D$5:$ABF$11,MATCH(UsagePerHour!$B$36,Usage!$C$5:$C$11,0),MATCH(UsagePerHour!NW$4,Usage!$D$3:$ABF$3,0)),"")</f>
        <v>1.3421727066697731</v>
      </c>
      <c r="NX48" s="6">
        <f>IFERROR(INDEX(Sales!$D$5:$ABF$18,MATCH(UsagePerHour!$B48,Sales!$C$5:$C$18,0),MATCH(UsagePerHour!NX$4,Sales!$D$3:$ABF$3,0))/NX$2*INDEX(Usage!$D$5:$ABF$11,MATCH(UsagePerHour!$B$36,Usage!$C$5:$C$11,0),MATCH(UsagePerHour!NX$4,Usage!$D$3:$ABF$3,0)),"")</f>
        <v>3.0265373215389682</v>
      </c>
      <c r="NY48" s="6">
        <f>IFERROR(INDEX(Sales!$D$5:$ABF$18,MATCH(UsagePerHour!$B48,Sales!$C$5:$C$18,0),MATCH(UsagePerHour!NY$4,Sales!$D$3:$ABF$3,0))/NY$2*INDEX(Usage!$D$5:$ABF$11,MATCH(UsagePerHour!$B$36,Usage!$C$5:$C$11,0),MATCH(UsagePerHour!NY$4,Usage!$D$3:$ABF$3,0)),"")</f>
        <v>5.6425229041473743</v>
      </c>
      <c r="NZ48" s="6">
        <f>IFERROR(INDEX(Sales!$D$5:$ABF$18,MATCH(UsagePerHour!$B48,Sales!$C$5:$C$18,0),MATCH(UsagePerHour!NZ$4,Sales!$D$3:$ABF$3,0))/NZ$2*INDEX(Usage!$D$5:$ABF$11,MATCH(UsagePerHour!$B$36,Usage!$C$5:$C$11,0),MATCH(UsagePerHour!NZ$4,Usage!$D$3:$ABF$3,0)),"")</f>
        <v>2.1335451146954036</v>
      </c>
      <c r="OA48" s="6">
        <f>IFERROR(INDEX(Sales!$D$5:$ABF$18,MATCH(UsagePerHour!$B48,Sales!$C$5:$C$18,0),MATCH(UsagePerHour!OA$4,Sales!$D$3:$ABF$3,0))/OA$2*INDEX(Usage!$D$5:$ABF$11,MATCH(UsagePerHour!$B$36,Usage!$C$5:$C$11,0),MATCH(UsagePerHour!OA$4,Usage!$D$3:$ABF$3,0)),"")</f>
        <v>0</v>
      </c>
      <c r="OB48" s="6">
        <f>IFERROR(INDEX(Sales!$D$5:$ABF$18,MATCH(UsagePerHour!$B48,Sales!$C$5:$C$18,0),MATCH(UsagePerHour!OB$4,Sales!$D$3:$ABF$3,0))/OB$2*INDEX(Usage!$D$5:$ABF$11,MATCH(UsagePerHour!$B$36,Usage!$C$5:$C$11,0),MATCH(UsagePerHour!OB$4,Usage!$D$3:$ABF$3,0)),"")</f>
        <v>1.1414155213712578</v>
      </c>
      <c r="OC48" s="6">
        <f>IFERROR(INDEX(Sales!$D$5:$ABF$18,MATCH(UsagePerHour!$B48,Sales!$C$5:$C$18,0),MATCH(UsagePerHour!OC$4,Sales!$D$3:$ABF$3,0))/OC$2*INDEX(Usage!$D$5:$ABF$11,MATCH(UsagePerHour!$B$36,Usage!$C$5:$C$11,0),MATCH(UsagePerHour!OC$4,Usage!$D$3:$ABF$3,0)),"")</f>
        <v>0.79638582219305321</v>
      </c>
      <c r="OD48" s="6">
        <f>IFERROR(INDEX(Sales!$D$5:$ABF$18,MATCH(UsagePerHour!$B48,Sales!$C$5:$C$18,0),MATCH(UsagePerHour!OD$4,Sales!$D$3:$ABF$3,0))/OD$2*INDEX(Usage!$D$5:$ABF$11,MATCH(UsagePerHour!$B$36,Usage!$C$5:$C$11,0),MATCH(UsagePerHour!OD$4,Usage!$D$3:$ABF$3,0)),"")</f>
        <v>3.4082640842131413</v>
      </c>
      <c r="OE48" s="6">
        <f>IFERROR(INDEX(Sales!$D$5:$ABF$18,MATCH(UsagePerHour!$B48,Sales!$C$5:$C$18,0),MATCH(UsagePerHour!OE$4,Sales!$D$3:$ABF$3,0))/OE$2*INDEX(Usage!$D$5:$ABF$11,MATCH(UsagePerHour!$B$36,Usage!$C$5:$C$11,0),MATCH(UsagePerHour!OE$4,Usage!$D$3:$ABF$3,0)),"")</f>
        <v>4.0540623796688493</v>
      </c>
      <c r="OF48" s="6">
        <f>IFERROR(INDEX(Sales!$D$5:$ABF$18,MATCH(UsagePerHour!$B48,Sales!$C$5:$C$18,0),MATCH(UsagePerHour!OF$4,Sales!$D$3:$ABF$3,0))/OF$2*INDEX(Usage!$D$5:$ABF$11,MATCH(UsagePerHour!$B$36,Usage!$C$5:$C$11,0),MATCH(UsagePerHour!OF$4,Usage!$D$3:$ABF$3,0)),"")</f>
        <v>0.92685299004444199</v>
      </c>
      <c r="OG48" s="6">
        <f>IFERROR(INDEX(Sales!$D$5:$ABF$18,MATCH(UsagePerHour!$B48,Sales!$C$5:$C$18,0),MATCH(UsagePerHour!OG$4,Sales!$D$3:$ABF$3,0))/OG$2*INDEX(Usage!$D$5:$ABF$11,MATCH(UsagePerHour!$B$36,Usage!$C$5:$C$11,0),MATCH(UsagePerHour!OG$4,Usage!$D$3:$ABF$3,0)),"")</f>
        <v>0.97433383833882903</v>
      </c>
      <c r="OH48" s="6">
        <f>IFERROR(INDEX(Sales!$D$5:$ABF$18,MATCH(UsagePerHour!$B48,Sales!$C$5:$C$18,0),MATCH(UsagePerHour!OH$4,Sales!$D$3:$ABF$3,0))/OH$2*INDEX(Usage!$D$5:$ABF$11,MATCH(UsagePerHour!$B$36,Usage!$C$5:$C$11,0),MATCH(UsagePerHour!OH$4,Usage!$D$3:$ABF$3,0)),"")</f>
        <v>0</v>
      </c>
      <c r="OI48" s="6">
        <f>IFERROR(INDEX(Sales!$D$5:$ABF$18,MATCH(UsagePerHour!$B48,Sales!$C$5:$C$18,0),MATCH(UsagePerHour!OI$4,Sales!$D$3:$ABF$3,0))/OI$2*INDEX(Usage!$D$5:$ABF$11,MATCH(UsagePerHour!$B$36,Usage!$C$5:$C$11,0),MATCH(UsagePerHour!OI$4,Usage!$D$3:$ABF$3,0)),"")</f>
        <v>1.5603099450070459</v>
      </c>
      <c r="OJ48" s="6">
        <f>IFERROR(INDEX(Sales!$D$5:$ABF$18,MATCH(UsagePerHour!$B48,Sales!$C$5:$C$18,0),MATCH(UsagePerHour!OJ$4,Sales!$D$3:$ABF$3,0))/OJ$2*INDEX(Usage!$D$5:$ABF$11,MATCH(UsagePerHour!$B$36,Usage!$C$5:$C$11,0),MATCH(UsagePerHour!OJ$4,Usage!$D$3:$ABF$3,0)),"")</f>
        <v>4.1330802086466996</v>
      </c>
      <c r="OK48" s="6">
        <f>IFERROR(INDEX(Sales!$D$5:$ABF$18,MATCH(UsagePerHour!$B48,Sales!$C$5:$C$18,0),MATCH(UsagePerHour!OK$4,Sales!$D$3:$ABF$3,0))/OK$2*INDEX(Usage!$D$5:$ABF$11,MATCH(UsagePerHour!$B$36,Usage!$C$5:$C$11,0),MATCH(UsagePerHour!OK$4,Usage!$D$3:$ABF$3,0)),"")</f>
        <v>2.2158654493935677</v>
      </c>
      <c r="OL48" s="6">
        <f>IFERROR(INDEX(Sales!$D$5:$ABF$18,MATCH(UsagePerHour!$B48,Sales!$C$5:$C$18,0),MATCH(UsagePerHour!OL$4,Sales!$D$3:$ABF$3,0))/OL$2*INDEX(Usage!$D$5:$ABF$11,MATCH(UsagePerHour!$B$36,Usage!$C$5:$C$11,0),MATCH(UsagePerHour!OL$4,Usage!$D$3:$ABF$3,0)),"")</f>
        <v>4.7655697307170044</v>
      </c>
      <c r="OM48" s="6">
        <f>IFERROR(INDEX(Sales!$D$5:$ABF$18,MATCH(UsagePerHour!$B48,Sales!$C$5:$C$18,0),MATCH(UsagePerHour!OM$4,Sales!$D$3:$ABF$3,0))/OM$2*INDEX(Usage!$D$5:$ABF$11,MATCH(UsagePerHour!$B$36,Usage!$C$5:$C$11,0),MATCH(UsagePerHour!OM$4,Usage!$D$3:$ABF$3,0)),"")</f>
        <v>0</v>
      </c>
      <c r="ON48" s="6">
        <f>IFERROR(INDEX(Sales!$D$5:$ABF$18,MATCH(UsagePerHour!$B48,Sales!$C$5:$C$18,0),MATCH(UsagePerHour!ON$4,Sales!$D$3:$ABF$3,0))/ON$2*INDEX(Usage!$D$5:$ABF$11,MATCH(UsagePerHour!$B$36,Usage!$C$5:$C$11,0),MATCH(UsagePerHour!ON$4,Usage!$D$3:$ABF$3,0)),"")</f>
        <v>7.6104460480722134</v>
      </c>
      <c r="OO48" s="6">
        <f>IFERROR(INDEX(Sales!$D$5:$ABF$18,MATCH(UsagePerHour!$B48,Sales!$C$5:$C$18,0),MATCH(UsagePerHour!OO$4,Sales!$D$3:$ABF$3,0))/OO$2*INDEX(Usage!$D$5:$ABF$11,MATCH(UsagePerHour!$B$36,Usage!$C$5:$C$11,0),MATCH(UsagePerHour!OO$4,Usage!$D$3:$ABF$3,0)),"")</f>
        <v>2.8647629517687303</v>
      </c>
      <c r="OP48" s="6">
        <f>IFERROR(INDEX(Sales!$D$5:$ABF$18,MATCH(UsagePerHour!$B48,Sales!$C$5:$C$18,0),MATCH(UsagePerHour!OP$4,Sales!$D$3:$ABF$3,0))/OP$2*INDEX(Usage!$D$5:$ABF$11,MATCH(UsagePerHour!$B$36,Usage!$C$5:$C$11,0),MATCH(UsagePerHour!OP$4,Usage!$D$3:$ABF$3,0)),"")</f>
        <v>0</v>
      </c>
      <c r="OQ48" s="6">
        <f>IFERROR(INDEX(Sales!$D$5:$ABF$18,MATCH(UsagePerHour!$B48,Sales!$C$5:$C$18,0),MATCH(UsagePerHour!OQ$4,Sales!$D$3:$ABF$3,0))/OQ$2*INDEX(Usage!$D$5:$ABF$11,MATCH(UsagePerHour!$B$36,Usage!$C$5:$C$11,0),MATCH(UsagePerHour!OQ$4,Usage!$D$3:$ABF$3,0)),"")</f>
        <v>11.695510754335196</v>
      </c>
      <c r="OR48" s="6">
        <f>IFERROR(INDEX(Sales!$D$5:$ABF$18,MATCH(UsagePerHour!$B48,Sales!$C$5:$C$18,0),MATCH(UsagePerHour!OR$4,Sales!$D$3:$ABF$3,0))/OR$2*INDEX(Usage!$D$5:$ABF$11,MATCH(UsagePerHour!$B$36,Usage!$C$5:$C$11,0),MATCH(UsagePerHour!OR$4,Usage!$D$3:$ABF$3,0)),"")</f>
        <v>0</v>
      </c>
      <c r="OS48" s="6">
        <f>IFERROR(INDEX(Sales!$D$5:$ABF$18,MATCH(UsagePerHour!$B48,Sales!$C$5:$C$18,0),MATCH(UsagePerHour!OS$4,Sales!$D$3:$ABF$3,0))/OS$2*INDEX(Usage!$D$5:$ABF$11,MATCH(UsagePerHour!$B$36,Usage!$C$5:$C$11,0),MATCH(UsagePerHour!OS$4,Usage!$D$3:$ABF$3,0)),"")</f>
        <v>1.822301621490459</v>
      </c>
      <c r="OT48" s="6">
        <f>IFERROR(INDEX(Sales!$D$5:$ABF$18,MATCH(UsagePerHour!$B48,Sales!$C$5:$C$18,0),MATCH(UsagePerHour!OT$4,Sales!$D$3:$ABF$3,0))/OT$2*INDEX(Usage!$D$5:$ABF$11,MATCH(UsagePerHour!$B$36,Usage!$C$5:$C$11,0),MATCH(UsagePerHour!OT$4,Usage!$D$3:$ABF$3,0)),"")</f>
        <v>0.3556588421546738</v>
      </c>
      <c r="OU48" s="6">
        <f>IFERROR(INDEX(Sales!$D$5:$ABF$18,MATCH(UsagePerHour!$B48,Sales!$C$5:$C$18,0),MATCH(UsagePerHour!OU$4,Sales!$D$3:$ABF$3,0))/OU$2*INDEX(Usage!$D$5:$ABF$11,MATCH(UsagePerHour!$B$36,Usage!$C$5:$C$11,0),MATCH(UsagePerHour!OU$4,Usage!$D$3:$ABF$3,0)),"")</f>
        <v>1.2732362175098864</v>
      </c>
      <c r="OV48" s="6">
        <f>IFERROR(INDEX(Sales!$D$5:$ABF$18,MATCH(UsagePerHour!$B48,Sales!$C$5:$C$18,0),MATCH(UsagePerHour!OV$4,Sales!$D$3:$ABF$3,0))/OV$2*INDEX(Usage!$D$5:$ABF$11,MATCH(UsagePerHour!$B$36,Usage!$C$5:$C$11,0),MATCH(UsagePerHour!OV$4,Usage!$D$3:$ABF$3,0)),"")</f>
        <v>2.7449032225821428</v>
      </c>
      <c r="OW48" s="6">
        <f>IFERROR(INDEX(Sales!$D$5:$ABF$18,MATCH(UsagePerHour!$B48,Sales!$C$5:$C$18,0),MATCH(UsagePerHour!OW$4,Sales!$D$3:$ABF$3,0))/OW$2*INDEX(Usage!$D$5:$ABF$11,MATCH(UsagePerHour!$B$36,Usage!$C$5:$C$11,0),MATCH(UsagePerHour!OW$4,Usage!$D$3:$ABF$3,0)),"")</f>
        <v>11.312347490680645</v>
      </c>
      <c r="OX48" s="6">
        <f>IFERROR(INDEX(Sales!$D$5:$ABF$18,MATCH(UsagePerHour!$B48,Sales!$C$5:$C$18,0),MATCH(UsagePerHour!OX$4,Sales!$D$3:$ABF$3,0))/OX$2*INDEX(Usage!$D$5:$ABF$11,MATCH(UsagePerHour!$B$36,Usage!$C$5:$C$11,0),MATCH(UsagePerHour!OX$4,Usage!$D$3:$ABF$3,0)),"")</f>
        <v>3.4394311868502241</v>
      </c>
      <c r="OY48" s="6">
        <f>IFERROR(INDEX(Sales!$D$5:$ABF$18,MATCH(UsagePerHour!$B48,Sales!$C$5:$C$18,0),MATCH(UsagePerHour!OY$4,Sales!$D$3:$ABF$3,0))/OY$2*INDEX(Usage!$D$5:$ABF$11,MATCH(UsagePerHour!$B$36,Usage!$C$5:$C$11,0),MATCH(UsagePerHour!OY$4,Usage!$D$3:$ABF$3,0)),"")</f>
        <v>3.8313755815704384</v>
      </c>
      <c r="OZ48" s="6">
        <f>IFERROR(INDEX(Sales!$D$5:$ABF$18,MATCH(UsagePerHour!$B48,Sales!$C$5:$C$18,0),MATCH(UsagePerHour!OZ$4,Sales!$D$3:$ABF$3,0))/OZ$2*INDEX(Usage!$D$5:$ABF$11,MATCH(UsagePerHour!$B$36,Usage!$C$5:$C$11,0),MATCH(UsagePerHour!OZ$4,Usage!$D$3:$ABF$3,0)),"")</f>
        <v>0.68367084657451893</v>
      </c>
      <c r="PA48" s="6">
        <f>IFERROR(INDEX(Sales!$D$5:$ABF$18,MATCH(UsagePerHour!$B48,Sales!$C$5:$C$18,0),MATCH(UsagePerHour!PA$4,Sales!$D$3:$ABF$3,0))/PA$2*INDEX(Usage!$D$5:$ABF$11,MATCH(UsagePerHour!$B$36,Usage!$C$5:$C$11,0),MATCH(UsagePerHour!PA$4,Usage!$D$3:$ABF$3,0)),"")</f>
        <v>0.97521066042177884</v>
      </c>
      <c r="PB48" s="6">
        <f>IFERROR(INDEX(Sales!$D$5:$ABF$18,MATCH(UsagePerHour!$B48,Sales!$C$5:$C$18,0),MATCH(UsagePerHour!PB$4,Sales!$D$3:$ABF$3,0))/PB$2*INDEX(Usage!$D$5:$ABF$11,MATCH(UsagePerHour!$B$36,Usage!$C$5:$C$11,0),MATCH(UsagePerHour!PB$4,Usage!$D$3:$ABF$3,0)),"")</f>
        <v>1.7118125894065799</v>
      </c>
      <c r="PC48" s="6">
        <f>IFERROR(INDEX(Sales!$D$5:$ABF$18,MATCH(UsagePerHour!$B48,Sales!$C$5:$C$18,0),MATCH(UsagePerHour!PC$4,Sales!$D$3:$ABF$3,0))/PC$2*INDEX(Usage!$D$5:$ABF$11,MATCH(UsagePerHour!$B$36,Usage!$C$5:$C$11,0),MATCH(UsagePerHour!PC$4,Usage!$D$3:$ABF$3,0)),"")</f>
        <v>7.2672016935085862E-2</v>
      </c>
      <c r="PD48" s="6">
        <f>IFERROR(INDEX(Sales!$D$5:$ABF$18,MATCH(UsagePerHour!$B48,Sales!$C$5:$C$18,0),MATCH(UsagePerHour!PD$4,Sales!$D$3:$ABF$3,0))/PD$2*INDEX(Usage!$D$5:$ABF$11,MATCH(UsagePerHour!$B$36,Usage!$C$5:$C$11,0),MATCH(UsagePerHour!PD$4,Usage!$D$3:$ABF$3,0)),"")</f>
        <v>0</v>
      </c>
      <c r="PE48" s="6">
        <f>IFERROR(INDEX(Sales!$D$5:$ABF$18,MATCH(UsagePerHour!$B48,Sales!$C$5:$C$18,0),MATCH(UsagePerHour!PE$4,Sales!$D$3:$ABF$3,0))/PE$2*INDEX(Usage!$D$5:$ABF$11,MATCH(UsagePerHour!$B$36,Usage!$C$5:$C$11,0),MATCH(UsagePerHour!PE$4,Usage!$D$3:$ABF$3,0)),"")</f>
        <v>0.91981906164527671</v>
      </c>
      <c r="PF48" s="6">
        <f>IFERROR(INDEX(Sales!$D$5:$ABF$18,MATCH(UsagePerHour!$B48,Sales!$C$5:$C$18,0),MATCH(UsagePerHour!PF$4,Sales!$D$3:$ABF$3,0))/PF$2*INDEX(Usage!$D$5:$ABF$11,MATCH(UsagePerHour!$B$36,Usage!$C$5:$C$11,0),MATCH(UsagePerHour!PF$4,Usage!$D$3:$ABF$3,0)),"")</f>
        <v>2.7699562111128291</v>
      </c>
      <c r="PG48" s="6">
        <f>IFERROR(INDEX(Sales!$D$5:$ABF$18,MATCH(UsagePerHour!$B48,Sales!$C$5:$C$18,0),MATCH(UsagePerHour!PG$4,Sales!$D$3:$ABF$3,0))/PG$2*INDEX(Usage!$D$5:$ABF$11,MATCH(UsagePerHour!$B$36,Usage!$C$5:$C$11,0),MATCH(UsagePerHour!PG$4,Usage!$D$3:$ABF$3,0)),"")</f>
        <v>0.39712269470688699</v>
      </c>
      <c r="PH48" s="6">
        <f>IFERROR(INDEX(Sales!$D$5:$ABF$18,MATCH(UsagePerHour!$B48,Sales!$C$5:$C$18,0),MATCH(UsagePerHour!PH$4,Sales!$D$3:$ABF$3,0))/PH$2*INDEX(Usage!$D$5:$ABF$11,MATCH(UsagePerHour!$B$36,Usage!$C$5:$C$11,0),MATCH(UsagePerHour!PH$4,Usage!$D$3:$ABF$3,0)),"")</f>
        <v>4.5823656801964265</v>
      </c>
      <c r="PI48" s="6">
        <f>IFERROR(INDEX(Sales!$D$5:$ABF$18,MATCH(UsagePerHour!$B48,Sales!$C$5:$C$18,0),MATCH(UsagePerHour!PI$4,Sales!$D$3:$ABF$3,0))/PI$2*INDEX(Usage!$D$5:$ABF$11,MATCH(UsagePerHour!$B$36,Usage!$C$5:$C$11,0),MATCH(UsagePerHour!PI$4,Usage!$D$3:$ABF$3,0)),"")</f>
        <v>0</v>
      </c>
      <c r="PJ48" s="6">
        <f>IFERROR(INDEX(Sales!$D$5:$ABF$18,MATCH(UsagePerHour!$B48,Sales!$C$5:$C$18,0),MATCH(UsagePerHour!PJ$4,Sales!$D$3:$ABF$3,0))/PJ$2*INDEX(Usage!$D$5:$ABF$11,MATCH(UsagePerHour!$B$36,Usage!$C$5:$C$11,0),MATCH(UsagePerHour!PJ$4,Usage!$D$3:$ABF$3,0)),"")</f>
        <v>0</v>
      </c>
      <c r="PK48" s="6">
        <f>IFERROR(INDEX(Sales!$D$5:$ABF$18,MATCH(UsagePerHour!$B48,Sales!$C$5:$C$18,0),MATCH(UsagePerHour!PK$4,Sales!$D$3:$ABF$3,0))/PK$2*INDEX(Usage!$D$5:$ABF$11,MATCH(UsagePerHour!$B$36,Usage!$C$5:$C$11,0),MATCH(UsagePerHour!PK$4,Usage!$D$3:$ABF$3,0)),"")</f>
        <v>3.0312443206678146</v>
      </c>
      <c r="PL48" s="6">
        <f>IFERROR(INDEX(Sales!$D$5:$ABF$18,MATCH(UsagePerHour!$B48,Sales!$C$5:$C$18,0),MATCH(UsagePerHour!PL$4,Sales!$D$3:$ABF$3,0))/PL$2*INDEX(Usage!$D$5:$ABF$11,MATCH(UsagePerHour!$B$36,Usage!$C$5:$C$11,0),MATCH(UsagePerHour!PL$4,Usage!$D$3:$ABF$3,0)),"")</f>
        <v>2.717516397007631</v>
      </c>
      <c r="PM48" s="6">
        <f>IFERROR(INDEX(Sales!$D$5:$ABF$18,MATCH(UsagePerHour!$B48,Sales!$C$5:$C$18,0),MATCH(UsagePerHour!PM$4,Sales!$D$3:$ABF$3,0))/PM$2*INDEX(Usage!$D$5:$ABF$11,MATCH(UsagePerHour!$B$36,Usage!$C$5:$C$11,0),MATCH(UsagePerHour!PM$4,Usage!$D$3:$ABF$3,0)),"")</f>
        <v>4.5650973028842081</v>
      </c>
      <c r="PN48" s="6">
        <f>IFERROR(INDEX(Sales!$D$5:$ABF$18,MATCH(UsagePerHour!$B48,Sales!$C$5:$C$18,0),MATCH(UsagePerHour!PN$4,Sales!$D$3:$ABF$3,0))/PN$2*INDEX(Usage!$D$5:$ABF$11,MATCH(UsagePerHour!$B$36,Usage!$C$5:$C$11,0),MATCH(UsagePerHour!PN$4,Usage!$D$3:$ABF$3,0)),"")</f>
        <v>0</v>
      </c>
      <c r="PO48" s="6">
        <f>IFERROR(INDEX(Sales!$D$5:$ABF$18,MATCH(UsagePerHour!$B48,Sales!$C$5:$C$18,0),MATCH(UsagePerHour!PO$4,Sales!$D$3:$ABF$3,0))/PO$2*INDEX(Usage!$D$5:$ABF$11,MATCH(UsagePerHour!$B$36,Usage!$C$5:$C$11,0),MATCH(UsagePerHour!PO$4,Usage!$D$3:$ABF$3,0)),"")</f>
        <v>0</v>
      </c>
      <c r="PP48" s="6">
        <f>IFERROR(INDEX(Sales!$D$5:$ABF$18,MATCH(UsagePerHour!$B48,Sales!$C$5:$C$18,0),MATCH(UsagePerHour!PP$4,Sales!$D$3:$ABF$3,0))/PP$2*INDEX(Usage!$D$5:$ABF$11,MATCH(UsagePerHour!$B$36,Usage!$C$5:$C$11,0),MATCH(UsagePerHour!PP$4,Usage!$D$3:$ABF$3,0)),"")</f>
        <v>0</v>
      </c>
      <c r="PQ48" s="6">
        <f>IFERROR(INDEX(Sales!$D$5:$ABF$18,MATCH(UsagePerHour!$B48,Sales!$C$5:$C$18,0),MATCH(UsagePerHour!PQ$4,Sales!$D$3:$ABF$3,0))/PQ$2*INDEX(Usage!$D$5:$ABF$11,MATCH(UsagePerHour!$B$36,Usage!$C$5:$C$11,0),MATCH(UsagePerHour!PQ$4,Usage!$D$3:$ABF$3,0)),"")</f>
        <v>0</v>
      </c>
      <c r="PR48" s="6">
        <f>IFERROR(INDEX(Sales!$D$5:$ABF$18,MATCH(UsagePerHour!$B48,Sales!$C$5:$C$18,0),MATCH(UsagePerHour!PR$4,Sales!$D$3:$ABF$3,0))/PR$2*INDEX(Usage!$D$5:$ABF$11,MATCH(UsagePerHour!$B$36,Usage!$C$5:$C$11,0),MATCH(UsagePerHour!PR$4,Usage!$D$3:$ABF$3,0)),"")</f>
        <v>0.34586659545719528</v>
      </c>
      <c r="PS48" s="6">
        <f>IFERROR(INDEX(Sales!$D$5:$ABF$18,MATCH(UsagePerHour!$B48,Sales!$C$5:$C$18,0),MATCH(UsagePerHour!PS$4,Sales!$D$3:$ABF$3,0))/PS$2*INDEX(Usage!$D$5:$ABF$11,MATCH(UsagePerHour!$B$36,Usage!$C$5:$C$11,0),MATCH(UsagePerHour!PS$4,Usage!$D$3:$ABF$3,0)),"")</f>
        <v>2.5082862686612648</v>
      </c>
      <c r="PT48" s="6">
        <f>IFERROR(INDEX(Sales!$D$5:$ABF$18,MATCH(UsagePerHour!$B48,Sales!$C$5:$C$18,0),MATCH(UsagePerHour!PT$4,Sales!$D$3:$ABF$3,0))/PT$2*INDEX(Usage!$D$5:$ABF$11,MATCH(UsagePerHour!$B$36,Usage!$C$5:$C$11,0),MATCH(UsagePerHour!PT$4,Usage!$D$3:$ABF$3,0)),"")</f>
        <v>2.879357518279015</v>
      </c>
      <c r="PU48" s="6">
        <f>IFERROR(INDEX(Sales!$D$5:$ABF$18,MATCH(UsagePerHour!$B48,Sales!$C$5:$C$18,0),MATCH(UsagePerHour!PU$4,Sales!$D$3:$ABF$3,0))/PU$2*INDEX(Usage!$D$5:$ABF$11,MATCH(UsagePerHour!$B$36,Usage!$C$5:$C$11,0),MATCH(UsagePerHour!PU$4,Usage!$D$3:$ABF$3,0)),"")</f>
        <v>2.6625888790681702</v>
      </c>
      <c r="PV48" s="6">
        <f>IFERROR(INDEX(Sales!$D$5:$ABF$18,MATCH(UsagePerHour!$B48,Sales!$C$5:$C$18,0),MATCH(UsagePerHour!PV$4,Sales!$D$3:$ABF$3,0))/PV$2*INDEX(Usage!$D$5:$ABF$11,MATCH(UsagePerHour!$B$36,Usage!$C$5:$C$11,0),MATCH(UsagePerHour!PV$4,Usage!$D$3:$ABF$3,0)),"")</f>
        <v>0.17422401135933568</v>
      </c>
      <c r="PW48" s="6">
        <f>IFERROR(INDEX(Sales!$D$5:$ABF$18,MATCH(UsagePerHour!$B48,Sales!$C$5:$C$18,0),MATCH(UsagePerHour!PW$4,Sales!$D$3:$ABF$3,0))/PW$2*INDEX(Usage!$D$5:$ABF$11,MATCH(UsagePerHour!$B$36,Usage!$C$5:$C$11,0),MATCH(UsagePerHour!PW$4,Usage!$D$3:$ABF$3,0)),"")</f>
        <v>0.52728231526353386</v>
      </c>
      <c r="PX48" s="6">
        <f>IFERROR(INDEX(Sales!$D$5:$ABF$18,MATCH(UsagePerHour!$B48,Sales!$C$5:$C$18,0),MATCH(UsagePerHour!PX$4,Sales!$D$3:$ABF$3,0))/PX$2*INDEX(Usage!$D$5:$ABF$11,MATCH(UsagePerHour!$B$36,Usage!$C$5:$C$11,0),MATCH(UsagePerHour!PX$4,Usage!$D$3:$ABF$3,0)),"")</f>
        <v>0.17268313133866939</v>
      </c>
      <c r="PY48" s="6">
        <f>IFERROR(INDEX(Sales!$D$5:$ABF$18,MATCH(UsagePerHour!$B48,Sales!$C$5:$C$18,0),MATCH(UsagePerHour!PY$4,Sales!$D$3:$ABF$3,0))/PY$2*INDEX(Usage!$D$5:$ABF$11,MATCH(UsagePerHour!$B$36,Usage!$C$5:$C$11,0),MATCH(UsagePerHour!PY$4,Usage!$D$3:$ABF$3,0)),"")</f>
        <v>13.767022979134584</v>
      </c>
      <c r="PZ48" s="6">
        <f>IFERROR(INDEX(Sales!$D$5:$ABF$18,MATCH(UsagePerHour!$B48,Sales!$C$5:$C$18,0),MATCH(UsagePerHour!PZ$4,Sales!$D$3:$ABF$3,0))/PZ$2*INDEX(Usage!$D$5:$ABF$11,MATCH(UsagePerHour!$B$36,Usage!$C$5:$C$11,0),MATCH(UsagePerHour!PZ$4,Usage!$D$3:$ABF$3,0)),"")</f>
        <v>0.55865716275092225</v>
      </c>
      <c r="QA48" s="6">
        <f>IFERROR(INDEX(Sales!$D$5:$ABF$18,MATCH(UsagePerHour!$B48,Sales!$C$5:$C$18,0),MATCH(UsagePerHour!QA$4,Sales!$D$3:$ABF$3,0))/QA$2*INDEX(Usage!$D$5:$ABF$11,MATCH(UsagePerHour!$B$36,Usage!$C$5:$C$11,0),MATCH(UsagePerHour!QA$4,Usage!$D$3:$ABF$3,0)),"")</f>
        <v>8.6541408785116136</v>
      </c>
      <c r="QB48" s="6">
        <f>IFERROR(INDEX(Sales!$D$5:$ABF$18,MATCH(UsagePerHour!$B48,Sales!$C$5:$C$18,0),MATCH(UsagePerHour!QB$4,Sales!$D$3:$ABF$3,0))/QB$2*INDEX(Usage!$D$5:$ABF$11,MATCH(UsagePerHour!$B$36,Usage!$C$5:$C$11,0),MATCH(UsagePerHour!QB$4,Usage!$D$3:$ABF$3,0)),"")</f>
        <v>0</v>
      </c>
      <c r="QC48" s="6">
        <f>IFERROR(INDEX(Sales!$D$5:$ABF$18,MATCH(UsagePerHour!$B48,Sales!$C$5:$C$18,0),MATCH(UsagePerHour!QC$4,Sales!$D$3:$ABF$3,0))/QC$2*INDEX(Usage!$D$5:$ABF$11,MATCH(UsagePerHour!$B$36,Usage!$C$5:$C$11,0),MATCH(UsagePerHour!QC$4,Usage!$D$3:$ABF$3,0)),"")</f>
        <v>0</v>
      </c>
      <c r="QD48" s="6">
        <f>IFERROR(INDEX(Sales!$D$5:$ABF$18,MATCH(UsagePerHour!$B48,Sales!$C$5:$C$18,0),MATCH(UsagePerHour!QD$4,Sales!$D$3:$ABF$3,0))/QD$2*INDEX(Usage!$D$5:$ABF$11,MATCH(UsagePerHour!$B$36,Usage!$C$5:$C$11,0),MATCH(UsagePerHour!QD$4,Usage!$D$3:$ABF$3,0)),"")</f>
        <v>0.49904667585862261</v>
      </c>
      <c r="QE48" s="6">
        <f>IFERROR(INDEX(Sales!$D$5:$ABF$18,MATCH(UsagePerHour!$B48,Sales!$C$5:$C$18,0),MATCH(UsagePerHour!QE$4,Sales!$D$3:$ABF$3,0))/QE$2*INDEX(Usage!$D$5:$ABF$11,MATCH(UsagePerHour!$B$36,Usage!$C$5:$C$11,0),MATCH(UsagePerHour!QE$4,Usage!$D$3:$ABF$3,0)),"")</f>
        <v>2.4766236909142196</v>
      </c>
      <c r="QF48" s="6">
        <f>IFERROR(INDEX(Sales!$D$5:$ABF$18,MATCH(UsagePerHour!$B48,Sales!$C$5:$C$18,0),MATCH(UsagePerHour!QF$4,Sales!$D$3:$ABF$3,0))/QF$2*INDEX(Usage!$D$5:$ABF$11,MATCH(UsagePerHour!$B$36,Usage!$C$5:$C$11,0),MATCH(UsagePerHour!QF$4,Usage!$D$3:$ABF$3,0)),"")</f>
        <v>5.542707616667748</v>
      </c>
      <c r="QG48" s="6">
        <f>IFERROR(INDEX(Sales!$D$5:$ABF$18,MATCH(UsagePerHour!$B48,Sales!$C$5:$C$18,0),MATCH(UsagePerHour!QG$4,Sales!$D$3:$ABF$3,0))/QG$2*INDEX(Usage!$D$5:$ABF$11,MATCH(UsagePerHour!$B$36,Usage!$C$5:$C$11,0),MATCH(UsagePerHour!QG$4,Usage!$D$3:$ABF$3,0)),"")</f>
        <v>6.7227328496931635</v>
      </c>
      <c r="QH48" s="6">
        <f>IFERROR(INDEX(Sales!$D$5:$ABF$18,MATCH(UsagePerHour!$B48,Sales!$C$5:$C$18,0),MATCH(UsagePerHour!QH$4,Sales!$D$3:$ABF$3,0))/QH$2*INDEX(Usage!$D$5:$ABF$11,MATCH(UsagePerHour!$B$36,Usage!$C$5:$C$11,0),MATCH(UsagePerHour!QH$4,Usage!$D$3:$ABF$3,0)),"")</f>
        <v>16.755390342834371</v>
      </c>
      <c r="QI48" s="6">
        <f>IFERROR(INDEX(Sales!$D$5:$ABF$18,MATCH(UsagePerHour!$B48,Sales!$C$5:$C$18,0),MATCH(UsagePerHour!QI$4,Sales!$D$3:$ABF$3,0))/QI$2*INDEX(Usage!$D$5:$ABF$11,MATCH(UsagePerHour!$B$36,Usage!$C$5:$C$11,0),MATCH(UsagePerHour!QI$4,Usage!$D$3:$ABF$3,0)),"")</f>
        <v>4.7036534429804346</v>
      </c>
      <c r="QJ48" s="6">
        <f>IFERROR(INDEX(Sales!$D$5:$ABF$18,MATCH(UsagePerHour!$B48,Sales!$C$5:$C$18,0),MATCH(UsagePerHour!QJ$4,Sales!$D$3:$ABF$3,0))/QJ$2*INDEX(Usage!$D$5:$ABF$11,MATCH(UsagePerHour!$B$36,Usage!$C$5:$C$11,0),MATCH(UsagePerHour!QJ$4,Usage!$D$3:$ABF$3,0)),"")</f>
        <v>0.11985740650897399</v>
      </c>
      <c r="QK48" s="6">
        <f>IFERROR(INDEX(Sales!$D$5:$ABF$18,MATCH(UsagePerHour!$B48,Sales!$C$5:$C$18,0),MATCH(UsagePerHour!QK$4,Sales!$D$3:$ABF$3,0))/QK$2*INDEX(Usage!$D$5:$ABF$11,MATCH(UsagePerHour!$B$36,Usage!$C$5:$C$11,0),MATCH(UsagePerHour!QK$4,Usage!$D$3:$ABF$3,0)),"")</f>
        <v>9.336805869034869</v>
      </c>
      <c r="QL48" s="6">
        <f>IFERROR(INDEX(Sales!$D$5:$ABF$18,MATCH(UsagePerHour!$B48,Sales!$C$5:$C$18,0),MATCH(UsagePerHour!QL$4,Sales!$D$3:$ABF$3,0))/QL$2*INDEX(Usage!$D$5:$ABF$11,MATCH(UsagePerHour!$B$36,Usage!$C$5:$C$11,0),MATCH(UsagePerHour!QL$4,Usage!$D$3:$ABF$3,0)),"")</f>
        <v>3.103058093447761</v>
      </c>
      <c r="QM48" s="6">
        <f>IFERROR(INDEX(Sales!$D$5:$ABF$18,MATCH(UsagePerHour!$B48,Sales!$C$5:$C$18,0),MATCH(UsagePerHour!QM$4,Sales!$D$3:$ABF$3,0))/QM$2*INDEX(Usage!$D$5:$ABF$11,MATCH(UsagePerHour!$B$36,Usage!$C$5:$C$11,0),MATCH(UsagePerHour!QM$4,Usage!$D$3:$ABF$3,0)),"")</f>
        <v>6.2083315760467555</v>
      </c>
      <c r="QN48" s="6">
        <f>IFERROR(INDEX(Sales!$D$5:$ABF$18,MATCH(UsagePerHour!$B48,Sales!$C$5:$C$18,0),MATCH(UsagePerHour!QN$4,Sales!$D$3:$ABF$3,0))/QN$2*INDEX(Usage!$D$5:$ABF$11,MATCH(UsagePerHour!$B$36,Usage!$C$5:$C$11,0),MATCH(UsagePerHour!QN$4,Usage!$D$3:$ABF$3,0)),"")</f>
        <v>6.2870665498722751</v>
      </c>
      <c r="QO48" s="6">
        <f>IFERROR(INDEX(Sales!$D$5:$ABF$18,MATCH(UsagePerHour!$B48,Sales!$C$5:$C$18,0),MATCH(UsagePerHour!QO$4,Sales!$D$3:$ABF$3,0))/QO$2*INDEX(Usage!$D$5:$ABF$11,MATCH(UsagePerHour!$B$36,Usage!$C$5:$C$11,0),MATCH(UsagePerHour!QO$4,Usage!$D$3:$ABF$3,0)),"")</f>
        <v>0.7446053711132562</v>
      </c>
      <c r="QP48" s="6">
        <f>IFERROR(INDEX(Sales!$D$5:$ABF$18,MATCH(UsagePerHour!$B48,Sales!$C$5:$C$18,0),MATCH(UsagePerHour!QP$4,Sales!$D$3:$ABF$3,0))/QP$2*INDEX(Usage!$D$5:$ABF$11,MATCH(UsagePerHour!$B$36,Usage!$C$5:$C$11,0),MATCH(UsagePerHour!QP$4,Usage!$D$3:$ABF$3,0)),"")</f>
        <v>9.2468651600440328</v>
      </c>
      <c r="QQ48" s="6">
        <f>IFERROR(INDEX(Sales!$D$5:$ABF$18,MATCH(UsagePerHour!$B48,Sales!$C$5:$C$18,0),MATCH(UsagePerHour!QQ$4,Sales!$D$3:$ABF$3,0))/QQ$2*INDEX(Usage!$D$5:$ABF$11,MATCH(UsagePerHour!$B$36,Usage!$C$5:$C$11,0),MATCH(UsagePerHour!QQ$4,Usage!$D$3:$ABF$3,0)),"")</f>
        <v>0.86005895224082352</v>
      </c>
      <c r="QR48" s="6">
        <f>IFERROR(INDEX(Sales!$D$5:$ABF$18,MATCH(UsagePerHour!$B48,Sales!$C$5:$C$18,0),MATCH(UsagePerHour!QR$4,Sales!$D$3:$ABF$3,0))/QR$2*INDEX(Usage!$D$5:$ABF$11,MATCH(UsagePerHour!$B$36,Usage!$C$5:$C$11,0),MATCH(UsagePerHour!QR$4,Usage!$D$3:$ABF$3,0)),"")</f>
        <v>0</v>
      </c>
      <c r="QS48" s="6">
        <f>IFERROR(INDEX(Sales!$D$5:$ABF$18,MATCH(UsagePerHour!$B48,Sales!$C$5:$C$18,0),MATCH(UsagePerHour!QS$4,Sales!$D$3:$ABF$3,0))/QS$2*INDEX(Usage!$D$5:$ABF$11,MATCH(UsagePerHour!$B$36,Usage!$C$5:$C$11,0),MATCH(UsagePerHour!QS$4,Usage!$D$3:$ABF$3,0)),"")</f>
        <v>0.15614187124811021</v>
      </c>
      <c r="QT48" s="6">
        <f>IFERROR(INDEX(Sales!$D$5:$ABF$18,MATCH(UsagePerHour!$B48,Sales!$C$5:$C$18,0),MATCH(UsagePerHour!QT$4,Sales!$D$3:$ABF$3,0))/QT$2*INDEX(Usage!$D$5:$ABF$11,MATCH(UsagePerHour!$B$36,Usage!$C$5:$C$11,0),MATCH(UsagePerHour!QT$4,Usage!$D$3:$ABF$3,0)),"")</f>
        <v>2.8384700019247875</v>
      </c>
      <c r="QU48" s="6">
        <f>IFERROR(INDEX(Sales!$D$5:$ABF$18,MATCH(UsagePerHour!$B48,Sales!$C$5:$C$18,0),MATCH(UsagePerHour!QU$4,Sales!$D$3:$ABF$3,0))/QU$2*INDEX(Usage!$D$5:$ABF$11,MATCH(UsagePerHour!$B$36,Usage!$C$5:$C$11,0),MATCH(UsagePerHour!QU$4,Usage!$D$3:$ABF$3,0)),"")</f>
        <v>2.1905670528161472</v>
      </c>
      <c r="QV48" s="6">
        <f>IFERROR(INDEX(Sales!$D$5:$ABF$18,MATCH(UsagePerHour!$B48,Sales!$C$5:$C$18,0),MATCH(UsagePerHour!QV$4,Sales!$D$3:$ABF$3,0))/QV$2*INDEX(Usage!$D$5:$ABF$11,MATCH(UsagePerHour!$B$36,Usage!$C$5:$C$11,0),MATCH(UsagePerHour!QV$4,Usage!$D$3:$ABF$3,0)),"")</f>
        <v>0.57102983516677219</v>
      </c>
      <c r="QW48" s="6">
        <f>IFERROR(INDEX(Sales!$D$5:$ABF$18,MATCH(UsagePerHour!$B48,Sales!$C$5:$C$18,0),MATCH(UsagePerHour!QW$4,Sales!$D$3:$ABF$3,0))/QW$2*INDEX(Usage!$D$5:$ABF$11,MATCH(UsagePerHour!$B$36,Usage!$C$5:$C$11,0),MATCH(UsagePerHour!QW$4,Usage!$D$3:$ABF$3,0)),"")</f>
        <v>8.9357296986570205</v>
      </c>
      <c r="QX48" s="6">
        <f>IFERROR(INDEX(Sales!$D$5:$ABF$18,MATCH(UsagePerHour!$B48,Sales!$C$5:$C$18,0),MATCH(UsagePerHour!QX$4,Sales!$D$3:$ABF$3,0))/QX$2*INDEX(Usage!$D$5:$ABF$11,MATCH(UsagePerHour!$B$36,Usage!$C$5:$C$11,0),MATCH(UsagePerHour!QX$4,Usage!$D$3:$ABF$3,0)),"")</f>
        <v>1.7809071877180738</v>
      </c>
      <c r="QY48" s="6">
        <f>IFERROR(INDEX(Sales!$D$5:$ABF$18,MATCH(UsagePerHour!$B48,Sales!$C$5:$C$18,0),MATCH(UsagePerHour!QY$4,Sales!$D$3:$ABF$3,0))/QY$2*INDEX(Usage!$D$5:$ABF$11,MATCH(UsagePerHour!$B$36,Usage!$C$5:$C$11,0),MATCH(UsagePerHour!QY$4,Usage!$D$3:$ABF$3,0)),"")</f>
        <v>12.106752749063306</v>
      </c>
      <c r="QZ48" s="6">
        <f>IFERROR(INDEX(Sales!$D$5:$ABF$18,MATCH(UsagePerHour!$B48,Sales!$C$5:$C$18,0),MATCH(UsagePerHour!QZ$4,Sales!$D$3:$ABF$3,0))/QZ$2*INDEX(Usage!$D$5:$ABF$11,MATCH(UsagePerHour!$B$36,Usage!$C$5:$C$11,0),MATCH(UsagePerHour!QZ$4,Usage!$D$3:$ABF$3,0)),"")</f>
        <v>1.3212361635692722</v>
      </c>
      <c r="RA48" s="6">
        <f>IFERROR(INDEX(Sales!$D$5:$ABF$18,MATCH(UsagePerHour!$B48,Sales!$C$5:$C$18,0),MATCH(UsagePerHour!RA$4,Sales!$D$3:$ABF$3,0))/RA$2*INDEX(Usage!$D$5:$ABF$11,MATCH(UsagePerHour!$B$36,Usage!$C$5:$C$11,0),MATCH(UsagePerHour!RA$4,Usage!$D$3:$ABF$3,0)),"")</f>
        <v>4.5510643494998551</v>
      </c>
      <c r="RB48" s="6">
        <f>IFERROR(INDEX(Sales!$D$5:$ABF$18,MATCH(UsagePerHour!$B48,Sales!$C$5:$C$18,0),MATCH(UsagePerHour!RB$4,Sales!$D$3:$ABF$3,0))/RB$2*INDEX(Usage!$D$5:$ABF$11,MATCH(UsagePerHour!$B$36,Usage!$C$5:$C$11,0),MATCH(UsagePerHour!RB$4,Usage!$D$3:$ABF$3,0)),"")</f>
        <v>6.2598693525704716</v>
      </c>
      <c r="RC48" s="6">
        <f>IFERROR(INDEX(Sales!$D$5:$ABF$18,MATCH(UsagePerHour!$B48,Sales!$C$5:$C$18,0),MATCH(UsagePerHour!RC$4,Sales!$D$3:$ABF$3,0))/RC$2*INDEX(Usage!$D$5:$ABF$11,MATCH(UsagePerHour!$B$36,Usage!$C$5:$C$11,0),MATCH(UsagePerHour!RC$4,Usage!$D$3:$ABF$3,0)),"")</f>
        <v>3.3096470280824253</v>
      </c>
      <c r="RD48" s="6">
        <f>IFERROR(INDEX(Sales!$D$5:$ABF$18,MATCH(UsagePerHour!$B48,Sales!$C$5:$C$18,0),MATCH(UsagePerHour!RD$4,Sales!$D$3:$ABF$3,0))/RD$2*INDEX(Usage!$D$5:$ABF$11,MATCH(UsagePerHour!$B$36,Usage!$C$5:$C$11,0),MATCH(UsagePerHour!RD$4,Usage!$D$3:$ABF$3,0)),"")</f>
        <v>1.6860703518243443</v>
      </c>
      <c r="RE48" s="6">
        <f>IFERROR(INDEX(Sales!$D$5:$ABF$18,MATCH(UsagePerHour!$B48,Sales!$C$5:$C$18,0),MATCH(UsagePerHour!RE$4,Sales!$D$3:$ABF$3,0))/RE$2*INDEX(Usage!$D$5:$ABF$11,MATCH(UsagePerHour!$B$36,Usage!$C$5:$C$11,0),MATCH(UsagePerHour!RE$4,Usage!$D$3:$ABF$3,0)),"")</f>
        <v>0</v>
      </c>
      <c r="RF48" s="6">
        <f>IFERROR(INDEX(Sales!$D$5:$ABF$18,MATCH(UsagePerHour!$B48,Sales!$C$5:$C$18,0),MATCH(UsagePerHour!RF$4,Sales!$D$3:$ABF$3,0))/RF$2*INDEX(Usage!$D$5:$ABF$11,MATCH(UsagePerHour!$B$36,Usage!$C$5:$C$11,0),MATCH(UsagePerHour!RF$4,Usage!$D$3:$ABF$3,0)),"")</f>
        <v>0</v>
      </c>
      <c r="RG48" s="6">
        <f>IFERROR(INDEX(Sales!$D$5:$ABF$18,MATCH(UsagePerHour!$B48,Sales!$C$5:$C$18,0),MATCH(UsagePerHour!RG$4,Sales!$D$3:$ABF$3,0))/RG$2*INDEX(Usage!$D$5:$ABF$11,MATCH(UsagePerHour!$B$36,Usage!$C$5:$C$11,0),MATCH(UsagePerHour!RG$4,Usage!$D$3:$ABF$3,0)),"")</f>
        <v>0.55934024293251272</v>
      </c>
      <c r="RH48" s="6">
        <f>IFERROR(INDEX(Sales!$D$5:$ABF$18,MATCH(UsagePerHour!$B48,Sales!$C$5:$C$18,0),MATCH(UsagePerHour!RH$4,Sales!$D$3:$ABF$3,0))/RH$2*INDEX(Usage!$D$5:$ABF$11,MATCH(UsagePerHour!$B$36,Usage!$C$5:$C$11,0),MATCH(UsagePerHour!RH$4,Usage!$D$3:$ABF$3,0)),"")</f>
        <v>2.9572907322925213</v>
      </c>
      <c r="RI48" s="6">
        <f>IFERROR(INDEX(Sales!$D$5:$ABF$18,MATCH(UsagePerHour!$B48,Sales!$C$5:$C$18,0),MATCH(UsagePerHour!RI$4,Sales!$D$3:$ABF$3,0))/RI$2*INDEX(Usage!$D$5:$ABF$11,MATCH(UsagePerHour!$B$36,Usage!$C$5:$C$11,0),MATCH(UsagePerHour!RI$4,Usage!$D$3:$ABF$3,0)),"")</f>
        <v>1.0742967512469157</v>
      </c>
      <c r="RJ48" s="6">
        <f>IFERROR(INDEX(Sales!$D$5:$ABF$18,MATCH(UsagePerHour!$B48,Sales!$C$5:$C$18,0),MATCH(UsagePerHour!RJ$4,Sales!$D$3:$ABF$3,0))/RJ$2*INDEX(Usage!$D$5:$ABF$11,MATCH(UsagePerHour!$B$36,Usage!$C$5:$C$11,0),MATCH(UsagePerHour!RJ$4,Usage!$D$3:$ABF$3,0)),"")</f>
        <v>1.2187288362876509</v>
      </c>
      <c r="RK48" s="6">
        <f>IFERROR(INDEX(Sales!$D$5:$ABF$18,MATCH(UsagePerHour!$B48,Sales!$C$5:$C$18,0),MATCH(UsagePerHour!RK$4,Sales!$D$3:$ABF$3,0))/RK$2*INDEX(Usage!$D$5:$ABF$11,MATCH(UsagePerHour!$B$36,Usage!$C$5:$C$11,0),MATCH(UsagePerHour!RK$4,Usage!$D$3:$ABF$3,0)),"")</f>
        <v>1.515993616926073</v>
      </c>
      <c r="RL48" s="6">
        <f>IFERROR(INDEX(Sales!$D$5:$ABF$18,MATCH(UsagePerHour!$B48,Sales!$C$5:$C$18,0),MATCH(UsagePerHour!RL$4,Sales!$D$3:$ABF$3,0))/RL$2*INDEX(Usage!$D$5:$ABF$11,MATCH(UsagePerHour!$B$36,Usage!$C$5:$C$11,0),MATCH(UsagePerHour!RL$4,Usage!$D$3:$ABF$3,0)),"")</f>
        <v>0.43913841452420949</v>
      </c>
      <c r="RM48" s="6">
        <f>IFERROR(INDEX(Sales!$D$5:$ABF$18,MATCH(UsagePerHour!$B48,Sales!$C$5:$C$18,0),MATCH(UsagePerHour!RM$4,Sales!$D$3:$ABF$3,0))/RM$2*INDEX(Usage!$D$5:$ABF$11,MATCH(UsagePerHour!$B$36,Usage!$C$5:$C$11,0),MATCH(UsagePerHour!RM$4,Usage!$D$3:$ABF$3,0)),"")</f>
        <v>1.3928563985574571</v>
      </c>
      <c r="RN48" s="6">
        <f>IFERROR(INDEX(Sales!$D$5:$ABF$18,MATCH(UsagePerHour!$B48,Sales!$C$5:$C$18,0),MATCH(UsagePerHour!RN$4,Sales!$D$3:$ABF$3,0))/RN$2*INDEX(Usage!$D$5:$ABF$11,MATCH(UsagePerHour!$B$36,Usage!$C$5:$C$11,0),MATCH(UsagePerHour!RN$4,Usage!$D$3:$ABF$3,0)),"")</f>
        <v>1.1694488590884309</v>
      </c>
      <c r="RO48" s="6">
        <f>IFERROR(INDEX(Sales!$D$5:$ABF$18,MATCH(UsagePerHour!$B48,Sales!$C$5:$C$18,0),MATCH(UsagePerHour!RO$4,Sales!$D$3:$ABF$3,0))/RO$2*INDEX(Usage!$D$5:$ABF$11,MATCH(UsagePerHour!$B$36,Usage!$C$5:$C$11,0),MATCH(UsagePerHour!RO$4,Usage!$D$3:$ABF$3,0)),"")</f>
        <v>3.8581483983967564</v>
      </c>
      <c r="RP48" s="6">
        <f>IFERROR(INDEX(Sales!$D$5:$ABF$18,MATCH(UsagePerHour!$B48,Sales!$C$5:$C$18,0),MATCH(UsagePerHour!RP$4,Sales!$D$3:$ABF$3,0))/RP$2*INDEX(Usage!$D$5:$ABF$11,MATCH(UsagePerHour!$B$36,Usage!$C$5:$C$11,0),MATCH(UsagePerHour!RP$4,Usage!$D$3:$ABF$3,0)),"")</f>
        <v>18.62469927652894</v>
      </c>
      <c r="RQ48" s="6">
        <f>IFERROR(INDEX(Sales!$D$5:$ABF$18,MATCH(UsagePerHour!$B48,Sales!$C$5:$C$18,0),MATCH(UsagePerHour!RQ$4,Sales!$D$3:$ABF$3,0))/RQ$2*INDEX(Usage!$D$5:$ABF$11,MATCH(UsagePerHour!$B$36,Usage!$C$5:$C$11,0),MATCH(UsagePerHour!RQ$4,Usage!$D$3:$ABF$3,0)),"")</f>
        <v>0.30856286702287888</v>
      </c>
      <c r="RR48" s="6">
        <f>IFERROR(INDEX(Sales!$D$5:$ABF$18,MATCH(UsagePerHour!$B48,Sales!$C$5:$C$18,0),MATCH(UsagePerHour!RR$4,Sales!$D$3:$ABF$3,0))/RR$2*INDEX(Usage!$D$5:$ABF$11,MATCH(UsagePerHour!$B$36,Usage!$C$5:$C$11,0),MATCH(UsagePerHour!RR$4,Usage!$D$3:$ABF$3,0)),"")</f>
        <v>1.1955264123310059</v>
      </c>
      <c r="RS48" s="6">
        <f>IFERROR(INDEX(Sales!$D$5:$ABF$18,MATCH(UsagePerHour!$B48,Sales!$C$5:$C$18,0),MATCH(UsagePerHour!RS$4,Sales!$D$3:$ABF$3,0))/RS$2*INDEX(Usage!$D$5:$ABF$11,MATCH(UsagePerHour!$B$36,Usage!$C$5:$C$11,0),MATCH(UsagePerHour!RS$4,Usage!$D$3:$ABF$3,0)),"")</f>
        <v>1.652800648326163</v>
      </c>
      <c r="RT48" s="6">
        <f>IFERROR(INDEX(Sales!$D$5:$ABF$18,MATCH(UsagePerHour!$B48,Sales!$C$5:$C$18,0),MATCH(UsagePerHour!RT$4,Sales!$D$3:$ABF$3,0))/RT$2*INDEX(Usage!$D$5:$ABF$11,MATCH(UsagePerHour!$B$36,Usage!$C$5:$C$11,0),MATCH(UsagePerHour!RT$4,Usage!$D$3:$ABF$3,0)),"")</f>
        <v>5.4123746870956433</v>
      </c>
      <c r="RU48" s="6">
        <f>IFERROR(INDEX(Sales!$D$5:$ABF$18,MATCH(UsagePerHour!$B48,Sales!$C$5:$C$18,0),MATCH(UsagePerHour!RU$4,Sales!$D$3:$ABF$3,0))/RU$2*INDEX(Usage!$D$5:$ABF$11,MATCH(UsagePerHour!$B$36,Usage!$C$5:$C$11,0),MATCH(UsagePerHour!RU$4,Usage!$D$3:$ABF$3,0)),"")</f>
        <v>0.41258087902263174</v>
      </c>
      <c r="RV48" s="6">
        <f>IFERROR(INDEX(Sales!$D$5:$ABF$18,MATCH(UsagePerHour!$B48,Sales!$C$5:$C$18,0),MATCH(UsagePerHour!RV$4,Sales!$D$3:$ABF$3,0))/RV$2*INDEX(Usage!$D$5:$ABF$11,MATCH(UsagePerHour!$B$36,Usage!$C$5:$C$11,0),MATCH(UsagePerHour!RV$4,Usage!$D$3:$ABF$3,0)),"")</f>
        <v>14.955623148713164</v>
      </c>
      <c r="RW48" s="6">
        <f>IFERROR(INDEX(Sales!$D$5:$ABF$18,MATCH(UsagePerHour!$B48,Sales!$C$5:$C$18,0),MATCH(UsagePerHour!RW$4,Sales!$D$3:$ABF$3,0))/RW$2*INDEX(Usage!$D$5:$ABF$11,MATCH(UsagePerHour!$B$36,Usage!$C$5:$C$11,0),MATCH(UsagePerHour!RW$4,Usage!$D$3:$ABF$3,0)),"")</f>
        <v>3.6917809745678323</v>
      </c>
      <c r="RX48" s="6">
        <f>IFERROR(INDEX(Sales!$D$5:$ABF$18,MATCH(UsagePerHour!$B48,Sales!$C$5:$C$18,0),MATCH(UsagePerHour!RX$4,Sales!$D$3:$ABF$3,0))/RX$2*INDEX(Usage!$D$5:$ABF$11,MATCH(UsagePerHour!$B$36,Usage!$C$5:$C$11,0),MATCH(UsagePerHour!RX$4,Usage!$D$3:$ABF$3,0)),"")</f>
        <v>1.933898463625781</v>
      </c>
      <c r="RY48" s="6">
        <f>IFERROR(INDEX(Sales!$D$5:$ABF$18,MATCH(UsagePerHour!$B48,Sales!$C$5:$C$18,0),MATCH(UsagePerHour!RY$4,Sales!$D$3:$ABF$3,0))/RY$2*INDEX(Usage!$D$5:$ABF$11,MATCH(UsagePerHour!$B$36,Usage!$C$5:$C$11,0),MATCH(UsagePerHour!RY$4,Usage!$D$3:$ABF$3,0)),"")</f>
        <v>3.4916833966317942</v>
      </c>
      <c r="RZ48" s="6">
        <f>IFERROR(INDEX(Sales!$D$5:$ABF$18,MATCH(UsagePerHour!$B48,Sales!$C$5:$C$18,0),MATCH(UsagePerHour!RZ$4,Sales!$D$3:$ABF$3,0))/RZ$2*INDEX(Usage!$D$5:$ABF$11,MATCH(UsagePerHour!$B$36,Usage!$C$5:$C$11,0),MATCH(UsagePerHour!RZ$4,Usage!$D$3:$ABF$3,0)),"")</f>
        <v>2.2372312943447832</v>
      </c>
      <c r="SA48" s="6">
        <f>IFERROR(INDEX(Sales!$D$5:$ABF$18,MATCH(UsagePerHour!$B48,Sales!$C$5:$C$18,0),MATCH(UsagePerHour!SA$4,Sales!$D$3:$ABF$3,0))/SA$2*INDEX(Usage!$D$5:$ABF$11,MATCH(UsagePerHour!$B$36,Usage!$C$5:$C$11,0),MATCH(UsagePerHour!SA$4,Usage!$D$3:$ABF$3,0)),"")</f>
        <v>10.885688276940579</v>
      </c>
      <c r="SB48" s="6">
        <f>IFERROR(INDEX(Sales!$D$5:$ABF$18,MATCH(UsagePerHour!$B48,Sales!$C$5:$C$18,0),MATCH(UsagePerHour!SB$4,Sales!$D$3:$ABF$3,0))/SB$2*INDEX(Usage!$D$5:$ABF$11,MATCH(UsagePerHour!$B$36,Usage!$C$5:$C$11,0),MATCH(UsagePerHour!SB$4,Usage!$D$3:$ABF$3,0)),"")</f>
        <v>0.45345063432449917</v>
      </c>
      <c r="SC48" s="6">
        <f>IFERROR(INDEX(Sales!$D$5:$ABF$18,MATCH(UsagePerHour!$B48,Sales!$C$5:$C$18,0),MATCH(UsagePerHour!SC$4,Sales!$D$3:$ABF$3,0))/SC$2*INDEX(Usage!$D$5:$ABF$11,MATCH(UsagePerHour!$B$36,Usage!$C$5:$C$11,0),MATCH(UsagePerHour!SC$4,Usage!$D$3:$ABF$3,0)),"")</f>
        <v>3.0630709316091576</v>
      </c>
      <c r="SD48" s="6">
        <f>IFERROR(INDEX(Sales!$D$5:$ABF$18,MATCH(UsagePerHour!$B48,Sales!$C$5:$C$18,0),MATCH(UsagePerHour!SD$4,Sales!$D$3:$ABF$3,0))/SD$2*INDEX(Usage!$D$5:$ABF$11,MATCH(UsagePerHour!$B$36,Usage!$C$5:$C$11,0),MATCH(UsagePerHour!SD$4,Usage!$D$3:$ABF$3,0)),"")</f>
        <v>0.64323581987813927</v>
      </c>
      <c r="SE48" s="6">
        <f>IFERROR(INDEX(Sales!$D$5:$ABF$18,MATCH(UsagePerHour!$B48,Sales!$C$5:$C$18,0),MATCH(UsagePerHour!SE$4,Sales!$D$3:$ABF$3,0))/SE$2*INDEX(Usage!$D$5:$ABF$11,MATCH(UsagePerHour!$B$36,Usage!$C$5:$C$11,0),MATCH(UsagePerHour!SE$4,Usage!$D$3:$ABF$3,0)),"")</f>
        <v>1.8466629515906887</v>
      </c>
      <c r="SF48" s="6">
        <f>IFERROR(INDEX(Sales!$D$5:$ABF$18,MATCH(UsagePerHour!$B48,Sales!$C$5:$C$18,0),MATCH(UsagePerHour!SF$4,Sales!$D$3:$ABF$3,0))/SF$2*INDEX(Usage!$D$5:$ABF$11,MATCH(UsagePerHour!$B$36,Usage!$C$5:$C$11,0),MATCH(UsagePerHour!SF$4,Usage!$D$3:$ABF$3,0)),"")</f>
        <v>3.9419893690595478</v>
      </c>
      <c r="SG48" s="6" t="str">
        <f>IFERROR(INDEX(Sales!$D$5:$ABF$18,MATCH(UsagePerHour!$B48,Sales!$C$5:$C$18,0),MATCH(UsagePerHour!SG$4,Sales!$D$3:$ABF$3,0))/SG$2*INDEX(Usage!$D$5:$ABF$11,MATCH(UsagePerHour!$B$36,Usage!$C$5:$C$11,0),MATCH(UsagePerHour!SG$4,Usage!$D$3:$ABF$3,0)),"")</f>
        <v/>
      </c>
      <c r="SH48" s="6" t="str">
        <f>IFERROR(INDEX(Sales!$D$5:$ABF$18,MATCH(UsagePerHour!$B48,Sales!$C$5:$C$18,0),MATCH(UsagePerHour!SH$4,Sales!$D$3:$ABF$3,0))/SH$2*INDEX(Usage!$D$5:$ABF$11,MATCH(UsagePerHour!$B$36,Usage!$C$5:$C$11,0),MATCH(UsagePerHour!SH$4,Usage!$D$3:$ABF$3,0)),"")</f>
        <v/>
      </c>
      <c r="SI48" s="6" t="str">
        <f>IFERROR(INDEX(Sales!$D$5:$ABF$18,MATCH(UsagePerHour!$B48,Sales!$C$5:$C$18,0),MATCH(UsagePerHour!SI$4,Sales!$D$3:$ABF$3,0))/SI$2*INDEX(Usage!$D$5:$ABF$11,MATCH(UsagePerHour!$B$36,Usage!$C$5:$C$11,0),MATCH(UsagePerHour!SI$4,Usage!$D$3:$ABF$3,0)),"")</f>
        <v/>
      </c>
      <c r="SJ48" s="6" t="str">
        <f>IFERROR(INDEX(Sales!$D$5:$ABF$18,MATCH(UsagePerHour!$B48,Sales!$C$5:$C$18,0),MATCH(UsagePerHour!SJ$4,Sales!$D$3:$ABF$3,0))/SJ$2*INDEX(Usage!$D$5:$ABF$11,MATCH(UsagePerHour!$B$36,Usage!$C$5:$C$11,0),MATCH(UsagePerHour!SJ$4,Usage!$D$3:$ABF$3,0)),"")</f>
        <v/>
      </c>
      <c r="SK48" s="6" t="str">
        <f>IFERROR(INDEX(Sales!$D$5:$ABF$18,MATCH(UsagePerHour!$B48,Sales!$C$5:$C$18,0),MATCH(UsagePerHour!SK$4,Sales!$D$3:$ABF$3,0))/SK$2*INDEX(Usage!$D$5:$ABF$11,MATCH(UsagePerHour!$B$36,Usage!$C$5:$C$11,0),MATCH(UsagePerHour!SK$4,Usage!$D$3:$ABF$3,0)),"")</f>
        <v/>
      </c>
      <c r="SL48" s="6" t="str">
        <f>IFERROR(INDEX(Sales!$D$5:$ABF$18,MATCH(UsagePerHour!$B48,Sales!$C$5:$C$18,0),MATCH(UsagePerHour!SL$4,Sales!$D$3:$ABF$3,0))/SL$2*INDEX(Usage!$D$5:$ABF$11,MATCH(UsagePerHour!$B$36,Usage!$C$5:$C$11,0),MATCH(UsagePerHour!SL$4,Usage!$D$3:$ABF$3,0)),"")</f>
        <v/>
      </c>
      <c r="SM48" s="6" t="str">
        <f>IFERROR(INDEX(Sales!$D$5:$ABF$18,MATCH(UsagePerHour!$B48,Sales!$C$5:$C$18,0),MATCH(UsagePerHour!SM$4,Sales!$D$3:$ABF$3,0))/SM$2*INDEX(Usage!$D$5:$ABF$11,MATCH(UsagePerHour!$B$36,Usage!$C$5:$C$11,0),MATCH(UsagePerHour!SM$4,Usage!$D$3:$ABF$3,0)),"")</f>
        <v/>
      </c>
      <c r="SN48" s="6" t="str">
        <f>IFERROR(INDEX(Sales!$D$5:$ABF$18,MATCH(UsagePerHour!$B48,Sales!$C$5:$C$18,0),MATCH(UsagePerHour!SN$4,Sales!$D$3:$ABF$3,0))/SN$2*INDEX(Usage!$D$5:$ABF$11,MATCH(UsagePerHour!$B$36,Usage!$C$5:$C$11,0),MATCH(UsagePerHour!SN$4,Usage!$D$3:$ABF$3,0)),"")</f>
        <v/>
      </c>
      <c r="SO48" s="6" t="str">
        <f>IFERROR(INDEX(Sales!$D$5:$ABF$18,MATCH(UsagePerHour!$B48,Sales!$C$5:$C$18,0),MATCH(UsagePerHour!SO$4,Sales!$D$3:$ABF$3,0))/SO$2*INDEX(Usage!$D$5:$ABF$11,MATCH(UsagePerHour!$B$36,Usage!$C$5:$C$11,0),MATCH(UsagePerHour!SO$4,Usage!$D$3:$ABF$3,0)),"")</f>
        <v/>
      </c>
      <c r="SP48" s="6" t="str">
        <f>IFERROR(INDEX(Sales!$D$5:$ABF$18,MATCH(UsagePerHour!$B48,Sales!$C$5:$C$18,0),MATCH(UsagePerHour!SP$4,Sales!$D$3:$ABF$3,0))/SP$2*INDEX(Usage!$D$5:$ABF$11,MATCH(UsagePerHour!$B$36,Usage!$C$5:$C$11,0),MATCH(UsagePerHour!SP$4,Usage!$D$3:$ABF$3,0)),"")</f>
        <v/>
      </c>
      <c r="SQ48" s="6" t="str">
        <f>IFERROR(INDEX(Sales!$D$5:$ABF$18,MATCH(UsagePerHour!$B48,Sales!$C$5:$C$18,0),MATCH(UsagePerHour!SQ$4,Sales!$D$3:$ABF$3,0))/SQ$2*INDEX(Usage!$D$5:$ABF$11,MATCH(UsagePerHour!$B$36,Usage!$C$5:$C$11,0),MATCH(UsagePerHour!SQ$4,Usage!$D$3:$ABF$3,0)),"")</f>
        <v/>
      </c>
      <c r="SR48" s="6" t="str">
        <f>IFERROR(INDEX(Sales!$D$5:$ABF$18,MATCH(UsagePerHour!$B48,Sales!$C$5:$C$18,0),MATCH(UsagePerHour!SR$4,Sales!$D$3:$ABF$3,0))/SR$2*INDEX(Usage!$D$5:$ABF$11,MATCH(UsagePerHour!$B$36,Usage!$C$5:$C$11,0),MATCH(UsagePerHour!SR$4,Usage!$D$3:$ABF$3,0)),"")</f>
        <v/>
      </c>
      <c r="SS48" s="6" t="str">
        <f>IFERROR(INDEX(Sales!$D$5:$ABF$18,MATCH(UsagePerHour!$B48,Sales!$C$5:$C$18,0),MATCH(UsagePerHour!SS$4,Sales!$D$3:$ABF$3,0))/SS$2*INDEX(Usage!$D$5:$ABF$11,MATCH(UsagePerHour!$B$36,Usage!$C$5:$C$11,0),MATCH(UsagePerHour!SS$4,Usage!$D$3:$ABF$3,0)),"")</f>
        <v/>
      </c>
      <c r="ST48" s="6" t="str">
        <f>IFERROR(INDEX(Sales!$D$5:$ABF$18,MATCH(UsagePerHour!$B48,Sales!$C$5:$C$18,0),MATCH(UsagePerHour!ST$4,Sales!$D$3:$ABF$3,0))/ST$2*INDEX(Usage!$D$5:$ABF$11,MATCH(UsagePerHour!$B$36,Usage!$C$5:$C$11,0),MATCH(UsagePerHour!ST$4,Usage!$D$3:$ABF$3,0)),"")</f>
        <v/>
      </c>
      <c r="SU48" s="6" t="str">
        <f>IFERROR(INDEX(Sales!$D$5:$ABF$18,MATCH(UsagePerHour!$B48,Sales!$C$5:$C$18,0),MATCH(UsagePerHour!SU$4,Sales!$D$3:$ABF$3,0))/SU$2*INDEX(Usage!$D$5:$ABF$11,MATCH(UsagePerHour!$B$36,Usage!$C$5:$C$11,0),MATCH(UsagePerHour!SU$4,Usage!$D$3:$ABF$3,0)),"")</f>
        <v/>
      </c>
      <c r="SV48" s="6" t="str">
        <f>IFERROR(INDEX(Sales!$D$5:$ABF$18,MATCH(UsagePerHour!$B48,Sales!$C$5:$C$18,0),MATCH(UsagePerHour!SV$4,Sales!$D$3:$ABF$3,0))/SV$2*INDEX(Usage!$D$5:$ABF$11,MATCH(UsagePerHour!$B$36,Usage!$C$5:$C$11,0),MATCH(UsagePerHour!SV$4,Usage!$D$3:$ABF$3,0)),"")</f>
        <v/>
      </c>
      <c r="SW48" s="6" t="str">
        <f>IFERROR(INDEX(Sales!$D$5:$ABF$18,MATCH(UsagePerHour!$B48,Sales!$C$5:$C$18,0),MATCH(UsagePerHour!SW$4,Sales!$D$3:$ABF$3,0))/SW$2*INDEX(Usage!$D$5:$ABF$11,MATCH(UsagePerHour!$B$36,Usage!$C$5:$C$11,0),MATCH(UsagePerHour!SW$4,Usage!$D$3:$ABF$3,0)),"")</f>
        <v/>
      </c>
      <c r="SX48" s="6" t="str">
        <f>IFERROR(INDEX(Sales!$D$5:$ABF$18,MATCH(UsagePerHour!$B48,Sales!$C$5:$C$18,0),MATCH(UsagePerHour!SX$4,Sales!$D$3:$ABF$3,0))/SX$2*INDEX(Usage!$D$5:$ABF$11,MATCH(UsagePerHour!$B$36,Usage!$C$5:$C$11,0),MATCH(UsagePerHour!SX$4,Usage!$D$3:$ABF$3,0)),"")</f>
        <v/>
      </c>
      <c r="SY48" s="6" t="str">
        <f>IFERROR(INDEX(Sales!$D$5:$ABF$18,MATCH(UsagePerHour!$B48,Sales!$C$5:$C$18,0),MATCH(UsagePerHour!SY$4,Sales!$D$3:$ABF$3,0))/SY$2*INDEX(Usage!$D$5:$ABF$11,MATCH(UsagePerHour!$B$36,Usage!$C$5:$C$11,0),MATCH(UsagePerHour!SY$4,Usage!$D$3:$ABF$3,0)),"")</f>
        <v/>
      </c>
      <c r="SZ48" s="6" t="str">
        <f>IFERROR(INDEX(Sales!$D$5:$ABF$18,MATCH(UsagePerHour!$B48,Sales!$C$5:$C$18,0),MATCH(UsagePerHour!SZ$4,Sales!$D$3:$ABF$3,0))/SZ$2*INDEX(Usage!$D$5:$ABF$11,MATCH(UsagePerHour!$B$36,Usage!$C$5:$C$11,0),MATCH(UsagePerHour!SZ$4,Usage!$D$3:$ABF$3,0)),"")</f>
        <v/>
      </c>
      <c r="TA48" s="6" t="str">
        <f>IFERROR(INDEX(Sales!$D$5:$ABF$18,MATCH(UsagePerHour!$B48,Sales!$C$5:$C$18,0),MATCH(UsagePerHour!TA$4,Sales!$D$3:$ABF$3,0))/TA$2*INDEX(Usage!$D$5:$ABF$11,MATCH(UsagePerHour!$B$36,Usage!$C$5:$C$11,0),MATCH(UsagePerHour!TA$4,Usage!$D$3:$ABF$3,0)),"")</f>
        <v/>
      </c>
      <c r="TB48" s="6" t="str">
        <f>IFERROR(INDEX(Sales!$D$5:$ABF$18,MATCH(UsagePerHour!$B48,Sales!$C$5:$C$18,0),MATCH(UsagePerHour!TB$4,Sales!$D$3:$ABF$3,0))/TB$2*INDEX(Usage!$D$5:$ABF$11,MATCH(UsagePerHour!$B$36,Usage!$C$5:$C$11,0),MATCH(UsagePerHour!TB$4,Usage!$D$3:$ABF$3,0)),"")</f>
        <v/>
      </c>
      <c r="TC48" s="6" t="str">
        <f>IFERROR(INDEX(Sales!$D$5:$ABF$18,MATCH(UsagePerHour!$B48,Sales!$C$5:$C$18,0),MATCH(UsagePerHour!TC$4,Sales!$D$3:$ABF$3,0))/TC$2*INDEX(Usage!$D$5:$ABF$11,MATCH(UsagePerHour!$B$36,Usage!$C$5:$C$11,0),MATCH(UsagePerHour!TC$4,Usage!$D$3:$ABF$3,0)),"")</f>
        <v/>
      </c>
      <c r="TD48" s="6" t="str">
        <f>IFERROR(INDEX(Sales!$D$5:$ABF$18,MATCH(UsagePerHour!$B48,Sales!$C$5:$C$18,0),MATCH(UsagePerHour!TD$4,Sales!$D$3:$ABF$3,0))/TD$2*INDEX(Usage!$D$5:$ABF$11,MATCH(UsagePerHour!$B$36,Usage!$C$5:$C$11,0),MATCH(UsagePerHour!TD$4,Usage!$D$3:$ABF$3,0)),"")</f>
        <v/>
      </c>
      <c r="TE48" s="6" t="str">
        <f>IFERROR(INDEX(Sales!$D$5:$ABF$18,MATCH(UsagePerHour!$B48,Sales!$C$5:$C$18,0),MATCH(UsagePerHour!TE$4,Sales!$D$3:$ABF$3,0))/TE$2*INDEX(Usage!$D$5:$ABF$11,MATCH(UsagePerHour!$B$36,Usage!$C$5:$C$11,0),MATCH(UsagePerHour!TE$4,Usage!$D$3:$ABF$3,0)),"")</f>
        <v/>
      </c>
      <c r="TF48" s="6" t="str">
        <f>IFERROR(INDEX(Sales!$D$5:$ABF$18,MATCH(UsagePerHour!$B48,Sales!$C$5:$C$18,0),MATCH(UsagePerHour!TF$4,Sales!$D$3:$ABF$3,0))/TF$2*INDEX(Usage!$D$5:$ABF$11,MATCH(UsagePerHour!$B$36,Usage!$C$5:$C$11,0),MATCH(UsagePerHour!TF$4,Usage!$D$3:$ABF$3,0)),"")</f>
        <v/>
      </c>
      <c r="TG48" s="6" t="str">
        <f>IFERROR(INDEX(Sales!$D$5:$ABF$18,MATCH(UsagePerHour!$B48,Sales!$C$5:$C$18,0),MATCH(UsagePerHour!TG$4,Sales!$D$3:$ABF$3,0))/TG$2*INDEX(Usage!$D$5:$ABF$11,MATCH(UsagePerHour!$B$36,Usage!$C$5:$C$11,0),MATCH(UsagePerHour!TG$4,Usage!$D$3:$ABF$3,0)),"")</f>
        <v/>
      </c>
      <c r="TH48" s="6" t="str">
        <f>IFERROR(INDEX(Sales!$D$5:$ABF$18,MATCH(UsagePerHour!$B48,Sales!$C$5:$C$18,0),MATCH(UsagePerHour!TH$4,Sales!$D$3:$ABF$3,0))/TH$2*INDEX(Usage!$D$5:$ABF$11,MATCH(UsagePerHour!$B$36,Usage!$C$5:$C$11,0),MATCH(UsagePerHour!TH$4,Usage!$D$3:$ABF$3,0)),"")</f>
        <v/>
      </c>
      <c r="TI48" s="6" t="str">
        <f>IFERROR(INDEX(Sales!$D$5:$ABF$18,MATCH(UsagePerHour!$B48,Sales!$C$5:$C$18,0),MATCH(UsagePerHour!TI$4,Sales!$D$3:$ABF$3,0))/TI$2*INDEX(Usage!$D$5:$ABF$11,MATCH(UsagePerHour!$B$36,Usage!$C$5:$C$11,0),MATCH(UsagePerHour!TI$4,Usage!$D$3:$ABF$3,0)),"")</f>
        <v/>
      </c>
      <c r="TJ48" s="6" t="str">
        <f>IFERROR(INDEX(Sales!$D$5:$ABF$18,MATCH(UsagePerHour!$B48,Sales!$C$5:$C$18,0),MATCH(UsagePerHour!TJ$4,Sales!$D$3:$ABF$3,0))/TJ$2*INDEX(Usage!$D$5:$ABF$11,MATCH(UsagePerHour!$B$36,Usage!$C$5:$C$11,0),MATCH(UsagePerHour!TJ$4,Usage!$D$3:$ABF$3,0)),"")</f>
        <v/>
      </c>
      <c r="TK48" s="6" t="str">
        <f>IFERROR(INDEX(Sales!$D$5:$ABF$18,MATCH(UsagePerHour!$B48,Sales!$C$5:$C$18,0),MATCH(UsagePerHour!TK$4,Sales!$D$3:$ABF$3,0))/TK$2*INDEX(Usage!$D$5:$ABF$11,MATCH(UsagePerHour!$B$36,Usage!$C$5:$C$11,0),MATCH(UsagePerHour!TK$4,Usage!$D$3:$ABF$3,0)),"")</f>
        <v/>
      </c>
      <c r="TL48" s="6" t="str">
        <f>IFERROR(INDEX(Sales!$D$5:$ABF$18,MATCH(UsagePerHour!$B48,Sales!$C$5:$C$18,0),MATCH(UsagePerHour!TL$4,Sales!$D$3:$ABF$3,0))/TL$2*INDEX(Usage!$D$5:$ABF$11,MATCH(UsagePerHour!$B$36,Usage!$C$5:$C$11,0),MATCH(UsagePerHour!TL$4,Usage!$D$3:$ABF$3,0)),"")</f>
        <v/>
      </c>
      <c r="TM48" s="6" t="str">
        <f>IFERROR(INDEX(Sales!$D$5:$ABF$18,MATCH(UsagePerHour!$B48,Sales!$C$5:$C$18,0),MATCH(UsagePerHour!TM$4,Sales!$D$3:$ABF$3,0))/TM$2*INDEX(Usage!$D$5:$ABF$11,MATCH(UsagePerHour!$B$36,Usage!$C$5:$C$11,0),MATCH(UsagePerHour!TM$4,Usage!$D$3:$ABF$3,0)),"")</f>
        <v/>
      </c>
      <c r="TN48" s="6" t="str">
        <f>IFERROR(INDEX(Sales!$D$5:$ABF$18,MATCH(UsagePerHour!$B48,Sales!$C$5:$C$18,0),MATCH(UsagePerHour!TN$4,Sales!$D$3:$ABF$3,0))/TN$2*INDEX(Usage!$D$5:$ABF$11,MATCH(UsagePerHour!$B$36,Usage!$C$5:$C$11,0),MATCH(UsagePerHour!TN$4,Usage!$D$3:$ABF$3,0)),"")</f>
        <v/>
      </c>
      <c r="TO48" s="6" t="str">
        <f>IFERROR(INDEX(Sales!$D$5:$ABF$18,MATCH(UsagePerHour!$B48,Sales!$C$5:$C$18,0),MATCH(UsagePerHour!TO$4,Sales!$D$3:$ABF$3,0))/TO$2*INDEX(Usage!$D$5:$ABF$11,MATCH(UsagePerHour!$B$36,Usage!$C$5:$C$11,0),MATCH(UsagePerHour!TO$4,Usage!$D$3:$ABF$3,0)),"")</f>
        <v/>
      </c>
      <c r="TP48" s="6" t="str">
        <f>IFERROR(INDEX(Sales!$D$5:$ABF$18,MATCH(UsagePerHour!$B48,Sales!$C$5:$C$18,0),MATCH(UsagePerHour!TP$4,Sales!$D$3:$ABF$3,0))/TP$2*INDEX(Usage!$D$5:$ABF$11,MATCH(UsagePerHour!$B$36,Usage!$C$5:$C$11,0),MATCH(UsagePerHour!TP$4,Usage!$D$3:$ABF$3,0)),"")</f>
        <v/>
      </c>
      <c r="TQ48" s="6" t="str">
        <f>IFERROR(INDEX(Sales!$D$5:$ABF$18,MATCH(UsagePerHour!$B48,Sales!$C$5:$C$18,0),MATCH(UsagePerHour!TQ$4,Sales!$D$3:$ABF$3,0))/TQ$2*INDEX(Usage!$D$5:$ABF$11,MATCH(UsagePerHour!$B$36,Usage!$C$5:$C$11,0),MATCH(UsagePerHour!TQ$4,Usage!$D$3:$ABF$3,0)),"")</f>
        <v/>
      </c>
      <c r="TR48" s="6" t="str">
        <f>IFERROR(INDEX(Sales!$D$5:$ABF$18,MATCH(UsagePerHour!$B48,Sales!$C$5:$C$18,0),MATCH(UsagePerHour!TR$4,Sales!$D$3:$ABF$3,0))/TR$2*INDEX(Usage!$D$5:$ABF$11,MATCH(UsagePerHour!$B$36,Usage!$C$5:$C$11,0),MATCH(UsagePerHour!TR$4,Usage!$D$3:$ABF$3,0)),"")</f>
        <v/>
      </c>
      <c r="TS48" s="6" t="str">
        <f>IFERROR(INDEX(Sales!$D$5:$ABF$18,MATCH(UsagePerHour!$B48,Sales!$C$5:$C$18,0),MATCH(UsagePerHour!TS$4,Sales!$D$3:$ABF$3,0))/TS$2*INDEX(Usage!$D$5:$ABF$11,MATCH(UsagePerHour!$B$36,Usage!$C$5:$C$11,0),MATCH(UsagePerHour!TS$4,Usage!$D$3:$ABF$3,0)),"")</f>
        <v/>
      </c>
      <c r="TT48" s="6" t="str">
        <f>IFERROR(INDEX(Sales!$D$5:$ABF$18,MATCH(UsagePerHour!$B48,Sales!$C$5:$C$18,0),MATCH(UsagePerHour!TT$4,Sales!$D$3:$ABF$3,0))/TT$2*INDEX(Usage!$D$5:$ABF$11,MATCH(UsagePerHour!$B$36,Usage!$C$5:$C$11,0),MATCH(UsagePerHour!TT$4,Usage!$D$3:$ABF$3,0)),"")</f>
        <v/>
      </c>
      <c r="TU48" s="6" t="str">
        <f>IFERROR(INDEX(Sales!$D$5:$ABF$18,MATCH(UsagePerHour!$B48,Sales!$C$5:$C$18,0),MATCH(UsagePerHour!TU$4,Sales!$D$3:$ABF$3,0))/TU$2*INDEX(Usage!$D$5:$ABF$11,MATCH(UsagePerHour!$B$36,Usage!$C$5:$C$11,0),MATCH(UsagePerHour!TU$4,Usage!$D$3:$ABF$3,0)),"")</f>
        <v/>
      </c>
      <c r="TV48" s="6" t="str">
        <f>IFERROR(INDEX(Sales!$D$5:$ABF$18,MATCH(UsagePerHour!$B48,Sales!$C$5:$C$18,0),MATCH(UsagePerHour!TV$4,Sales!$D$3:$ABF$3,0))/TV$2*INDEX(Usage!$D$5:$ABF$11,MATCH(UsagePerHour!$B$36,Usage!$C$5:$C$11,0),MATCH(UsagePerHour!TV$4,Usage!$D$3:$ABF$3,0)),"")</f>
        <v/>
      </c>
      <c r="TW48" s="6" t="str">
        <f>IFERROR(INDEX(Sales!$D$5:$ABF$18,MATCH(UsagePerHour!$B48,Sales!$C$5:$C$18,0),MATCH(UsagePerHour!TW$4,Sales!$D$3:$ABF$3,0))/TW$2*INDEX(Usage!$D$5:$ABF$11,MATCH(UsagePerHour!$B$36,Usage!$C$5:$C$11,0),MATCH(UsagePerHour!TW$4,Usage!$D$3:$ABF$3,0)),"")</f>
        <v/>
      </c>
      <c r="TX48" s="6" t="str">
        <f>IFERROR(INDEX(Sales!$D$5:$ABF$18,MATCH(UsagePerHour!$B48,Sales!$C$5:$C$18,0),MATCH(UsagePerHour!TX$4,Sales!$D$3:$ABF$3,0))/TX$2*INDEX(Usage!$D$5:$ABF$11,MATCH(UsagePerHour!$B$36,Usage!$C$5:$C$11,0),MATCH(UsagePerHour!TX$4,Usage!$D$3:$ABF$3,0)),"")</f>
        <v/>
      </c>
      <c r="TY48" s="6" t="str">
        <f>IFERROR(INDEX(Sales!$D$5:$ABF$18,MATCH(UsagePerHour!$B48,Sales!$C$5:$C$18,0),MATCH(UsagePerHour!TY$4,Sales!$D$3:$ABF$3,0))/TY$2*INDEX(Usage!$D$5:$ABF$11,MATCH(UsagePerHour!$B$36,Usage!$C$5:$C$11,0),MATCH(UsagePerHour!TY$4,Usage!$D$3:$ABF$3,0)),"")</f>
        <v/>
      </c>
      <c r="TZ48" s="6" t="str">
        <f>IFERROR(INDEX(Sales!$D$5:$ABF$18,MATCH(UsagePerHour!$B48,Sales!$C$5:$C$18,0),MATCH(UsagePerHour!TZ$4,Sales!$D$3:$ABF$3,0))/TZ$2*INDEX(Usage!$D$5:$ABF$11,MATCH(UsagePerHour!$B$36,Usage!$C$5:$C$11,0),MATCH(UsagePerHour!TZ$4,Usage!$D$3:$ABF$3,0)),"")</f>
        <v/>
      </c>
      <c r="UA48" s="6" t="str">
        <f>IFERROR(INDEX(Sales!$D$5:$ABF$18,MATCH(UsagePerHour!$B48,Sales!$C$5:$C$18,0),MATCH(UsagePerHour!UA$4,Sales!$D$3:$ABF$3,0))/UA$2*INDEX(Usage!$D$5:$ABF$11,MATCH(UsagePerHour!$B$36,Usage!$C$5:$C$11,0),MATCH(UsagePerHour!UA$4,Usage!$D$3:$ABF$3,0)),"")</f>
        <v/>
      </c>
      <c r="UB48" s="6" t="str">
        <f>IFERROR(INDEX(Sales!$D$5:$ABF$18,MATCH(UsagePerHour!$B48,Sales!$C$5:$C$18,0),MATCH(UsagePerHour!UB$4,Sales!$D$3:$ABF$3,0))/UB$2*INDEX(Usage!$D$5:$ABF$11,MATCH(UsagePerHour!$B$36,Usage!$C$5:$C$11,0),MATCH(UsagePerHour!UB$4,Usage!$D$3:$ABF$3,0)),"")</f>
        <v/>
      </c>
      <c r="UC48" s="6" t="str">
        <f>IFERROR(INDEX(Sales!$D$5:$ABF$18,MATCH(UsagePerHour!$B48,Sales!$C$5:$C$18,0),MATCH(UsagePerHour!UC$4,Sales!$D$3:$ABF$3,0))/UC$2*INDEX(Usage!$D$5:$ABF$11,MATCH(UsagePerHour!$B$36,Usage!$C$5:$C$11,0),MATCH(UsagePerHour!UC$4,Usage!$D$3:$ABF$3,0)),"")</f>
        <v/>
      </c>
      <c r="UD48" s="6" t="str">
        <f>IFERROR(INDEX(Sales!$D$5:$ABF$18,MATCH(UsagePerHour!$B48,Sales!$C$5:$C$18,0),MATCH(UsagePerHour!UD$4,Sales!$D$3:$ABF$3,0))/UD$2*INDEX(Usage!$D$5:$ABF$11,MATCH(UsagePerHour!$B$36,Usage!$C$5:$C$11,0),MATCH(UsagePerHour!UD$4,Usage!$D$3:$ABF$3,0)),"")</f>
        <v/>
      </c>
      <c r="UE48" s="6" t="str">
        <f>IFERROR(INDEX(Sales!$D$5:$ABF$18,MATCH(UsagePerHour!$B48,Sales!$C$5:$C$18,0),MATCH(UsagePerHour!UE$4,Sales!$D$3:$ABF$3,0))/UE$2*INDEX(Usage!$D$5:$ABF$11,MATCH(UsagePerHour!$B$36,Usage!$C$5:$C$11,0),MATCH(UsagePerHour!UE$4,Usage!$D$3:$ABF$3,0)),"")</f>
        <v/>
      </c>
      <c r="UF48" s="6" t="str">
        <f>IFERROR(INDEX(Sales!$D$5:$ABF$18,MATCH(UsagePerHour!$B48,Sales!$C$5:$C$18,0),MATCH(UsagePerHour!UF$4,Sales!$D$3:$ABF$3,0))/UF$2*INDEX(Usage!$D$5:$ABF$11,MATCH(UsagePerHour!$B$36,Usage!$C$5:$C$11,0),MATCH(UsagePerHour!UF$4,Usage!$D$3:$ABF$3,0)),"")</f>
        <v/>
      </c>
      <c r="UG48" s="6" t="str">
        <f>IFERROR(INDEX(Sales!$D$5:$ABF$18,MATCH(UsagePerHour!$B48,Sales!$C$5:$C$18,0),MATCH(UsagePerHour!UG$4,Sales!$D$3:$ABF$3,0))/UG$2*INDEX(Usage!$D$5:$ABF$11,MATCH(UsagePerHour!$B$36,Usage!$C$5:$C$11,0),MATCH(UsagePerHour!UG$4,Usage!$D$3:$ABF$3,0)),"")</f>
        <v/>
      </c>
      <c r="UH48" s="6" t="str">
        <f>IFERROR(INDEX(Sales!$D$5:$ABF$18,MATCH(UsagePerHour!$B48,Sales!$C$5:$C$18,0),MATCH(UsagePerHour!UH$4,Sales!$D$3:$ABF$3,0))/UH$2*INDEX(Usage!$D$5:$ABF$11,MATCH(UsagePerHour!$B$36,Usage!$C$5:$C$11,0),MATCH(UsagePerHour!UH$4,Usage!$D$3:$ABF$3,0)),"")</f>
        <v/>
      </c>
      <c r="UI48" s="6" t="str">
        <f>IFERROR(INDEX(Sales!$D$5:$ABF$18,MATCH(UsagePerHour!$B48,Sales!$C$5:$C$18,0),MATCH(UsagePerHour!UI$4,Sales!$D$3:$ABF$3,0))/UI$2*INDEX(Usage!$D$5:$ABF$11,MATCH(UsagePerHour!$B$36,Usage!$C$5:$C$11,0),MATCH(UsagePerHour!UI$4,Usage!$D$3:$ABF$3,0)),"")</f>
        <v/>
      </c>
      <c r="UJ48" s="6" t="str">
        <f>IFERROR(INDEX(Sales!$D$5:$ABF$18,MATCH(UsagePerHour!$B48,Sales!$C$5:$C$18,0),MATCH(UsagePerHour!UJ$4,Sales!$D$3:$ABF$3,0))/UJ$2*INDEX(Usage!$D$5:$ABF$11,MATCH(UsagePerHour!$B$36,Usage!$C$5:$C$11,0),MATCH(UsagePerHour!UJ$4,Usage!$D$3:$ABF$3,0)),"")</f>
        <v/>
      </c>
      <c r="UK48" s="6" t="str">
        <f>IFERROR(INDEX(Sales!$D$5:$ABF$18,MATCH(UsagePerHour!$B48,Sales!$C$5:$C$18,0),MATCH(UsagePerHour!UK$4,Sales!$D$3:$ABF$3,0))/UK$2*INDEX(Usage!$D$5:$ABF$11,MATCH(UsagePerHour!$B$36,Usage!$C$5:$C$11,0),MATCH(UsagePerHour!UK$4,Usage!$D$3:$ABF$3,0)),"")</f>
        <v/>
      </c>
      <c r="UL48" s="6" t="str">
        <f>IFERROR(INDEX(Sales!$D$5:$ABF$18,MATCH(UsagePerHour!$B48,Sales!$C$5:$C$18,0),MATCH(UsagePerHour!UL$4,Sales!$D$3:$ABF$3,0))/UL$2*INDEX(Usage!$D$5:$ABF$11,MATCH(UsagePerHour!$B$36,Usage!$C$5:$C$11,0),MATCH(UsagePerHour!UL$4,Usage!$D$3:$ABF$3,0)),"")</f>
        <v/>
      </c>
      <c r="UM48" s="6" t="str">
        <f>IFERROR(INDEX(Sales!$D$5:$ABF$18,MATCH(UsagePerHour!$B48,Sales!$C$5:$C$18,0),MATCH(UsagePerHour!UM$4,Sales!$D$3:$ABF$3,0))/UM$2*INDEX(Usage!$D$5:$ABF$11,MATCH(UsagePerHour!$B$36,Usage!$C$5:$C$11,0),MATCH(UsagePerHour!UM$4,Usage!$D$3:$ABF$3,0)),"")</f>
        <v/>
      </c>
      <c r="UN48" s="6" t="str">
        <f>IFERROR(INDEX(Sales!$D$5:$ABF$18,MATCH(UsagePerHour!$B48,Sales!$C$5:$C$18,0),MATCH(UsagePerHour!UN$4,Sales!$D$3:$ABF$3,0))/UN$2*INDEX(Usage!$D$5:$ABF$11,MATCH(UsagePerHour!$B$36,Usage!$C$5:$C$11,0),MATCH(UsagePerHour!UN$4,Usage!$D$3:$ABF$3,0)),"")</f>
        <v/>
      </c>
      <c r="UO48" s="6" t="str">
        <f>IFERROR(INDEX(Sales!$D$5:$ABF$18,MATCH(UsagePerHour!$B48,Sales!$C$5:$C$18,0),MATCH(UsagePerHour!UO$4,Sales!$D$3:$ABF$3,0))/UO$2*INDEX(Usage!$D$5:$ABF$11,MATCH(UsagePerHour!$B$36,Usage!$C$5:$C$11,0),MATCH(UsagePerHour!UO$4,Usage!$D$3:$ABF$3,0)),"")</f>
        <v/>
      </c>
      <c r="UP48" s="6" t="str">
        <f>IFERROR(INDEX(Sales!$D$5:$ABF$18,MATCH(UsagePerHour!$B48,Sales!$C$5:$C$18,0),MATCH(UsagePerHour!UP$4,Sales!$D$3:$ABF$3,0))/UP$2*INDEX(Usage!$D$5:$ABF$11,MATCH(UsagePerHour!$B$36,Usage!$C$5:$C$11,0),MATCH(UsagePerHour!UP$4,Usage!$D$3:$ABF$3,0)),"")</f>
        <v/>
      </c>
      <c r="UQ48" s="6" t="str">
        <f>IFERROR(INDEX(Sales!$D$5:$ABF$18,MATCH(UsagePerHour!$B48,Sales!$C$5:$C$18,0),MATCH(UsagePerHour!UQ$4,Sales!$D$3:$ABF$3,0))/UQ$2*INDEX(Usage!$D$5:$ABF$11,MATCH(UsagePerHour!$B$36,Usage!$C$5:$C$11,0),MATCH(UsagePerHour!UQ$4,Usage!$D$3:$ABF$3,0)),"")</f>
        <v/>
      </c>
      <c r="UR48" s="6" t="str">
        <f>IFERROR(INDEX(Sales!$D$5:$ABF$18,MATCH(UsagePerHour!$B48,Sales!$C$5:$C$18,0),MATCH(UsagePerHour!UR$4,Sales!$D$3:$ABF$3,0))/UR$2*INDEX(Usage!$D$5:$ABF$11,MATCH(UsagePerHour!$B$36,Usage!$C$5:$C$11,0),MATCH(UsagePerHour!UR$4,Usage!$D$3:$ABF$3,0)),"")</f>
        <v/>
      </c>
      <c r="US48" s="6" t="str">
        <f>IFERROR(INDEX(Sales!$D$5:$ABF$18,MATCH(UsagePerHour!$B48,Sales!$C$5:$C$18,0),MATCH(UsagePerHour!US$4,Sales!$D$3:$ABF$3,0))/US$2*INDEX(Usage!$D$5:$ABF$11,MATCH(UsagePerHour!$B$36,Usage!$C$5:$C$11,0),MATCH(UsagePerHour!US$4,Usage!$D$3:$ABF$3,0)),"")</f>
        <v/>
      </c>
      <c r="UT48" s="6" t="str">
        <f>IFERROR(INDEX(Sales!$D$5:$ABF$18,MATCH(UsagePerHour!$B48,Sales!$C$5:$C$18,0),MATCH(UsagePerHour!UT$4,Sales!$D$3:$ABF$3,0))/UT$2*INDEX(Usage!$D$5:$ABF$11,MATCH(UsagePerHour!$B$36,Usage!$C$5:$C$11,0),MATCH(UsagePerHour!UT$4,Usage!$D$3:$ABF$3,0)),"")</f>
        <v/>
      </c>
      <c r="UU48" s="6" t="str">
        <f>IFERROR(INDEX(Sales!$D$5:$ABF$18,MATCH(UsagePerHour!$B48,Sales!$C$5:$C$18,0),MATCH(UsagePerHour!UU$4,Sales!$D$3:$ABF$3,0))/UU$2*INDEX(Usage!$D$5:$ABF$11,MATCH(UsagePerHour!$B$36,Usage!$C$5:$C$11,0),MATCH(UsagePerHour!UU$4,Usage!$D$3:$ABF$3,0)),"")</f>
        <v/>
      </c>
      <c r="UV48" s="6" t="str">
        <f>IFERROR(INDEX(Sales!$D$5:$ABF$18,MATCH(UsagePerHour!$B48,Sales!$C$5:$C$18,0),MATCH(UsagePerHour!UV$4,Sales!$D$3:$ABF$3,0))/UV$2*INDEX(Usage!$D$5:$ABF$11,MATCH(UsagePerHour!$B$36,Usage!$C$5:$C$11,0),MATCH(UsagePerHour!UV$4,Usage!$D$3:$ABF$3,0)),"")</f>
        <v/>
      </c>
      <c r="UW48" s="6" t="str">
        <f>IFERROR(INDEX(Sales!$D$5:$ABF$18,MATCH(UsagePerHour!$B48,Sales!$C$5:$C$18,0),MATCH(UsagePerHour!UW$4,Sales!$D$3:$ABF$3,0))/UW$2*INDEX(Usage!$D$5:$ABF$11,MATCH(UsagePerHour!$B$36,Usage!$C$5:$C$11,0),MATCH(UsagePerHour!UW$4,Usage!$D$3:$ABF$3,0)),"")</f>
        <v/>
      </c>
      <c r="UX48" s="6" t="str">
        <f>IFERROR(INDEX(Sales!$D$5:$ABF$18,MATCH(UsagePerHour!$B48,Sales!$C$5:$C$18,0),MATCH(UsagePerHour!UX$4,Sales!$D$3:$ABF$3,0))/UX$2*INDEX(Usage!$D$5:$ABF$11,MATCH(UsagePerHour!$B$36,Usage!$C$5:$C$11,0),MATCH(UsagePerHour!UX$4,Usage!$D$3:$ABF$3,0)),"")</f>
        <v/>
      </c>
      <c r="UY48" s="6" t="str">
        <f>IFERROR(INDEX(Sales!$D$5:$ABF$18,MATCH(UsagePerHour!$B48,Sales!$C$5:$C$18,0),MATCH(UsagePerHour!UY$4,Sales!$D$3:$ABF$3,0))/UY$2*INDEX(Usage!$D$5:$ABF$11,MATCH(UsagePerHour!$B$36,Usage!$C$5:$C$11,0),MATCH(UsagePerHour!UY$4,Usage!$D$3:$ABF$3,0)),"")</f>
        <v/>
      </c>
      <c r="UZ48" s="6" t="str">
        <f>IFERROR(INDEX(Sales!$D$5:$ABF$18,MATCH(UsagePerHour!$B48,Sales!$C$5:$C$18,0),MATCH(UsagePerHour!UZ$4,Sales!$D$3:$ABF$3,0))/UZ$2*INDEX(Usage!$D$5:$ABF$11,MATCH(UsagePerHour!$B$36,Usage!$C$5:$C$11,0),MATCH(UsagePerHour!UZ$4,Usage!$D$3:$ABF$3,0)),"")</f>
        <v/>
      </c>
      <c r="VA48" s="6" t="str">
        <f>IFERROR(INDEX(Sales!$D$5:$ABF$18,MATCH(UsagePerHour!$B48,Sales!$C$5:$C$18,0),MATCH(UsagePerHour!VA$4,Sales!$D$3:$ABF$3,0))/VA$2*INDEX(Usage!$D$5:$ABF$11,MATCH(UsagePerHour!$B$36,Usage!$C$5:$C$11,0),MATCH(UsagePerHour!VA$4,Usage!$D$3:$ABF$3,0)),"")</f>
        <v/>
      </c>
      <c r="VB48" s="6" t="str">
        <f>IFERROR(INDEX(Sales!$D$5:$ABF$18,MATCH(UsagePerHour!$B48,Sales!$C$5:$C$18,0),MATCH(UsagePerHour!VB$4,Sales!$D$3:$ABF$3,0))/VB$2*INDEX(Usage!$D$5:$ABF$11,MATCH(UsagePerHour!$B$36,Usage!$C$5:$C$11,0),MATCH(UsagePerHour!VB$4,Usage!$D$3:$ABF$3,0)),"")</f>
        <v/>
      </c>
      <c r="VC48" s="6" t="str">
        <f>IFERROR(INDEX(Sales!$D$5:$ABF$18,MATCH(UsagePerHour!$B48,Sales!$C$5:$C$18,0),MATCH(UsagePerHour!VC$4,Sales!$D$3:$ABF$3,0))/VC$2*INDEX(Usage!$D$5:$ABF$11,MATCH(UsagePerHour!$B$36,Usage!$C$5:$C$11,0),MATCH(UsagePerHour!VC$4,Usage!$D$3:$ABF$3,0)),"")</f>
        <v/>
      </c>
      <c r="VD48" s="6" t="str">
        <f>IFERROR(INDEX(Sales!$D$5:$ABF$18,MATCH(UsagePerHour!$B48,Sales!$C$5:$C$18,0),MATCH(UsagePerHour!VD$4,Sales!$D$3:$ABF$3,0))/VD$2*INDEX(Usage!$D$5:$ABF$11,MATCH(UsagePerHour!$B$36,Usage!$C$5:$C$11,0),MATCH(UsagePerHour!VD$4,Usage!$D$3:$ABF$3,0)),"")</f>
        <v/>
      </c>
      <c r="VE48" s="6" t="str">
        <f>IFERROR(INDEX(Sales!$D$5:$ABF$18,MATCH(UsagePerHour!$B48,Sales!$C$5:$C$18,0),MATCH(UsagePerHour!VE$4,Sales!$D$3:$ABF$3,0))/VE$2*INDEX(Usage!$D$5:$ABF$11,MATCH(UsagePerHour!$B$36,Usage!$C$5:$C$11,0),MATCH(UsagePerHour!VE$4,Usage!$D$3:$ABF$3,0)),"")</f>
        <v/>
      </c>
      <c r="VF48" s="6" t="str">
        <f>IFERROR(INDEX(Sales!$D$5:$ABF$18,MATCH(UsagePerHour!$B48,Sales!$C$5:$C$18,0),MATCH(UsagePerHour!VF$4,Sales!$D$3:$ABF$3,0))/VF$2*INDEX(Usage!$D$5:$ABF$11,MATCH(UsagePerHour!$B$36,Usage!$C$5:$C$11,0),MATCH(UsagePerHour!VF$4,Usage!$D$3:$ABF$3,0)),"")</f>
        <v/>
      </c>
      <c r="VG48" s="6" t="str">
        <f>IFERROR(INDEX(Sales!$D$5:$ABF$18,MATCH(UsagePerHour!$B48,Sales!$C$5:$C$18,0),MATCH(UsagePerHour!VG$4,Sales!$D$3:$ABF$3,0))/VG$2*INDEX(Usage!$D$5:$ABF$11,MATCH(UsagePerHour!$B$36,Usage!$C$5:$C$11,0),MATCH(UsagePerHour!VG$4,Usage!$D$3:$ABF$3,0)),"")</f>
        <v/>
      </c>
      <c r="VH48" s="6" t="str">
        <f>IFERROR(INDEX(Sales!$D$5:$ABF$18,MATCH(UsagePerHour!$B48,Sales!$C$5:$C$18,0),MATCH(UsagePerHour!VH$4,Sales!$D$3:$ABF$3,0))/VH$2*INDEX(Usage!$D$5:$ABF$11,MATCH(UsagePerHour!$B$36,Usage!$C$5:$C$11,0),MATCH(UsagePerHour!VH$4,Usage!$D$3:$ABF$3,0)),"")</f>
        <v/>
      </c>
      <c r="VI48" s="6" t="str">
        <f>IFERROR(INDEX(Sales!$D$5:$ABF$18,MATCH(UsagePerHour!$B48,Sales!$C$5:$C$18,0),MATCH(UsagePerHour!VI$4,Sales!$D$3:$ABF$3,0))/VI$2*INDEX(Usage!$D$5:$ABF$11,MATCH(UsagePerHour!$B$36,Usage!$C$5:$C$11,0),MATCH(UsagePerHour!VI$4,Usage!$D$3:$ABF$3,0)),"")</f>
        <v/>
      </c>
      <c r="VJ48" s="6" t="str">
        <f>IFERROR(INDEX(Sales!$D$5:$ABF$18,MATCH(UsagePerHour!$B48,Sales!$C$5:$C$18,0),MATCH(UsagePerHour!VJ$4,Sales!$D$3:$ABF$3,0))/VJ$2*INDEX(Usage!$D$5:$ABF$11,MATCH(UsagePerHour!$B$36,Usage!$C$5:$C$11,0),MATCH(UsagePerHour!VJ$4,Usage!$D$3:$ABF$3,0)),"")</f>
        <v/>
      </c>
      <c r="VK48" s="6" t="str">
        <f>IFERROR(INDEX(Sales!$D$5:$ABF$18,MATCH(UsagePerHour!$B48,Sales!$C$5:$C$18,0),MATCH(UsagePerHour!VK$4,Sales!$D$3:$ABF$3,0))/VK$2*INDEX(Usage!$D$5:$ABF$11,MATCH(UsagePerHour!$B$36,Usage!$C$5:$C$11,0),MATCH(UsagePerHour!VK$4,Usage!$D$3:$ABF$3,0)),"")</f>
        <v/>
      </c>
      <c r="VL48" s="6" t="str">
        <f>IFERROR(INDEX(Sales!$D$5:$ABF$18,MATCH(UsagePerHour!$B48,Sales!$C$5:$C$18,0),MATCH(UsagePerHour!VL$4,Sales!$D$3:$ABF$3,0))/VL$2*INDEX(Usage!$D$5:$ABF$11,MATCH(UsagePerHour!$B$36,Usage!$C$5:$C$11,0),MATCH(UsagePerHour!VL$4,Usage!$D$3:$ABF$3,0)),"")</f>
        <v/>
      </c>
      <c r="VM48" s="6" t="str">
        <f>IFERROR(INDEX(Sales!$D$5:$ABF$18,MATCH(UsagePerHour!$B48,Sales!$C$5:$C$18,0),MATCH(UsagePerHour!VM$4,Sales!$D$3:$ABF$3,0))/VM$2*INDEX(Usage!$D$5:$ABF$11,MATCH(UsagePerHour!$B$36,Usage!$C$5:$C$11,0),MATCH(UsagePerHour!VM$4,Usage!$D$3:$ABF$3,0)),"")</f>
        <v/>
      </c>
      <c r="VN48" s="6" t="str">
        <f>IFERROR(INDEX(Sales!$D$5:$ABF$18,MATCH(UsagePerHour!$B48,Sales!$C$5:$C$18,0),MATCH(UsagePerHour!VN$4,Sales!$D$3:$ABF$3,0))/VN$2*INDEX(Usage!$D$5:$ABF$11,MATCH(UsagePerHour!$B$36,Usage!$C$5:$C$11,0),MATCH(UsagePerHour!VN$4,Usage!$D$3:$ABF$3,0)),"")</f>
        <v/>
      </c>
      <c r="VO48" s="6" t="str">
        <f>IFERROR(INDEX(Sales!$D$5:$ABF$18,MATCH(UsagePerHour!$B48,Sales!$C$5:$C$18,0),MATCH(UsagePerHour!VO$4,Sales!$D$3:$ABF$3,0))/VO$2*INDEX(Usage!$D$5:$ABF$11,MATCH(UsagePerHour!$B$36,Usage!$C$5:$C$11,0),MATCH(UsagePerHour!VO$4,Usage!$D$3:$ABF$3,0)),"")</f>
        <v/>
      </c>
      <c r="VP48" s="6" t="str">
        <f>IFERROR(INDEX(Sales!$D$5:$ABF$18,MATCH(UsagePerHour!$B48,Sales!$C$5:$C$18,0),MATCH(UsagePerHour!VP$4,Sales!$D$3:$ABF$3,0))/VP$2*INDEX(Usage!$D$5:$ABF$11,MATCH(UsagePerHour!$B$36,Usage!$C$5:$C$11,0),MATCH(UsagePerHour!VP$4,Usage!$D$3:$ABF$3,0)),"")</f>
        <v/>
      </c>
      <c r="VQ48" s="6" t="str">
        <f>IFERROR(INDEX(Sales!$D$5:$ABF$18,MATCH(UsagePerHour!$B48,Sales!$C$5:$C$18,0),MATCH(UsagePerHour!VQ$4,Sales!$D$3:$ABF$3,0))/VQ$2*INDEX(Usage!$D$5:$ABF$11,MATCH(UsagePerHour!$B$36,Usage!$C$5:$C$11,0),MATCH(UsagePerHour!VQ$4,Usage!$D$3:$ABF$3,0)),"")</f>
        <v/>
      </c>
      <c r="VR48" s="6" t="str">
        <f>IFERROR(INDEX(Sales!$D$5:$ABF$18,MATCH(UsagePerHour!$B48,Sales!$C$5:$C$18,0),MATCH(UsagePerHour!VR$4,Sales!$D$3:$ABF$3,0))/VR$2*INDEX(Usage!$D$5:$ABF$11,MATCH(UsagePerHour!$B$36,Usage!$C$5:$C$11,0),MATCH(UsagePerHour!VR$4,Usage!$D$3:$ABF$3,0)),"")</f>
        <v/>
      </c>
      <c r="VS48" s="6" t="str">
        <f>IFERROR(INDEX(Sales!$D$5:$ABF$18,MATCH(UsagePerHour!$B48,Sales!$C$5:$C$18,0),MATCH(UsagePerHour!VS$4,Sales!$D$3:$ABF$3,0))/VS$2*INDEX(Usage!$D$5:$ABF$11,MATCH(UsagePerHour!$B$36,Usage!$C$5:$C$11,0),MATCH(UsagePerHour!VS$4,Usage!$D$3:$ABF$3,0)),"")</f>
        <v/>
      </c>
      <c r="VT48" s="6" t="str">
        <f>IFERROR(INDEX(Sales!$D$5:$ABF$18,MATCH(UsagePerHour!$B48,Sales!$C$5:$C$18,0),MATCH(UsagePerHour!VT$4,Sales!$D$3:$ABF$3,0))/VT$2*INDEX(Usage!$D$5:$ABF$11,MATCH(UsagePerHour!$B$36,Usage!$C$5:$C$11,0),MATCH(UsagePerHour!VT$4,Usage!$D$3:$ABF$3,0)),"")</f>
        <v/>
      </c>
      <c r="VU48" s="6" t="str">
        <f>IFERROR(INDEX(Sales!$D$5:$ABF$18,MATCH(UsagePerHour!$B48,Sales!$C$5:$C$18,0),MATCH(UsagePerHour!VU$4,Sales!$D$3:$ABF$3,0))/VU$2*INDEX(Usage!$D$5:$ABF$11,MATCH(UsagePerHour!$B$36,Usage!$C$5:$C$11,0),MATCH(UsagePerHour!VU$4,Usage!$D$3:$ABF$3,0)),"")</f>
        <v/>
      </c>
      <c r="VV48" s="6" t="str">
        <f>IFERROR(INDEX(Sales!$D$5:$ABF$18,MATCH(UsagePerHour!$B48,Sales!$C$5:$C$18,0),MATCH(UsagePerHour!VV$4,Sales!$D$3:$ABF$3,0))/VV$2*INDEX(Usage!$D$5:$ABF$11,MATCH(UsagePerHour!$B$36,Usage!$C$5:$C$11,0),MATCH(UsagePerHour!VV$4,Usage!$D$3:$ABF$3,0)),"")</f>
        <v/>
      </c>
      <c r="VW48" s="6" t="str">
        <f>IFERROR(INDEX(Sales!$D$5:$ABF$18,MATCH(UsagePerHour!$B48,Sales!$C$5:$C$18,0),MATCH(UsagePerHour!VW$4,Sales!$D$3:$ABF$3,0))/VW$2*INDEX(Usage!$D$5:$ABF$11,MATCH(UsagePerHour!$B$36,Usage!$C$5:$C$11,0),MATCH(UsagePerHour!VW$4,Usage!$D$3:$ABF$3,0)),"")</f>
        <v/>
      </c>
      <c r="VX48" s="6" t="str">
        <f>IFERROR(INDEX(Sales!$D$5:$ABF$18,MATCH(UsagePerHour!$B48,Sales!$C$5:$C$18,0),MATCH(UsagePerHour!VX$4,Sales!$D$3:$ABF$3,0))/VX$2*INDEX(Usage!$D$5:$ABF$11,MATCH(UsagePerHour!$B$36,Usage!$C$5:$C$11,0),MATCH(UsagePerHour!VX$4,Usage!$D$3:$ABF$3,0)),"")</f>
        <v/>
      </c>
      <c r="VY48" s="6" t="str">
        <f>IFERROR(INDEX(Sales!$D$5:$ABF$18,MATCH(UsagePerHour!$B48,Sales!$C$5:$C$18,0),MATCH(UsagePerHour!VY$4,Sales!$D$3:$ABF$3,0))/VY$2*INDEX(Usage!$D$5:$ABF$11,MATCH(UsagePerHour!$B$36,Usage!$C$5:$C$11,0),MATCH(UsagePerHour!VY$4,Usage!$D$3:$ABF$3,0)),"")</f>
        <v/>
      </c>
      <c r="VZ48" s="6" t="str">
        <f>IFERROR(INDEX(Sales!$D$5:$ABF$18,MATCH(UsagePerHour!$B48,Sales!$C$5:$C$18,0),MATCH(UsagePerHour!VZ$4,Sales!$D$3:$ABF$3,0))/VZ$2*INDEX(Usage!$D$5:$ABF$11,MATCH(UsagePerHour!$B$36,Usage!$C$5:$C$11,0),MATCH(UsagePerHour!VZ$4,Usage!$D$3:$ABF$3,0)),"")</f>
        <v/>
      </c>
      <c r="WA48" s="6" t="str">
        <f>IFERROR(INDEX(Sales!$D$5:$ABF$18,MATCH(UsagePerHour!$B48,Sales!$C$5:$C$18,0),MATCH(UsagePerHour!WA$4,Sales!$D$3:$ABF$3,0))/WA$2*INDEX(Usage!$D$5:$ABF$11,MATCH(UsagePerHour!$B$36,Usage!$C$5:$C$11,0),MATCH(UsagePerHour!WA$4,Usage!$D$3:$ABF$3,0)),"")</f>
        <v/>
      </c>
      <c r="WB48" s="6" t="str">
        <f>IFERROR(INDEX(Sales!$D$5:$ABF$18,MATCH(UsagePerHour!$B48,Sales!$C$5:$C$18,0),MATCH(UsagePerHour!WB$4,Sales!$D$3:$ABF$3,0))/WB$2*INDEX(Usage!$D$5:$ABF$11,MATCH(UsagePerHour!$B$36,Usage!$C$5:$C$11,0),MATCH(UsagePerHour!WB$4,Usage!$D$3:$ABF$3,0)),"")</f>
        <v/>
      </c>
      <c r="WC48" s="6" t="str">
        <f>IFERROR(INDEX(Sales!$D$5:$ABF$18,MATCH(UsagePerHour!$B48,Sales!$C$5:$C$18,0),MATCH(UsagePerHour!WC$4,Sales!$D$3:$ABF$3,0))/WC$2*INDEX(Usage!$D$5:$ABF$11,MATCH(UsagePerHour!$B$36,Usage!$C$5:$C$11,0),MATCH(UsagePerHour!WC$4,Usage!$D$3:$ABF$3,0)),"")</f>
        <v/>
      </c>
      <c r="WD48" s="6" t="str">
        <f>IFERROR(INDEX(Sales!$D$5:$ABF$18,MATCH(UsagePerHour!$B48,Sales!$C$5:$C$18,0),MATCH(UsagePerHour!WD$4,Sales!$D$3:$ABF$3,0))/WD$2*INDEX(Usage!$D$5:$ABF$11,MATCH(UsagePerHour!$B$36,Usage!$C$5:$C$11,0),MATCH(UsagePerHour!WD$4,Usage!$D$3:$ABF$3,0)),"")</f>
        <v/>
      </c>
      <c r="WE48" s="6" t="str">
        <f>IFERROR(INDEX(Sales!$D$5:$ABF$18,MATCH(UsagePerHour!$B48,Sales!$C$5:$C$18,0),MATCH(UsagePerHour!WE$4,Sales!$D$3:$ABF$3,0))/WE$2*INDEX(Usage!$D$5:$ABF$11,MATCH(UsagePerHour!$B$36,Usage!$C$5:$C$11,0),MATCH(UsagePerHour!WE$4,Usage!$D$3:$ABF$3,0)),"")</f>
        <v/>
      </c>
      <c r="WF48" s="6" t="str">
        <f>IFERROR(INDEX(Sales!$D$5:$ABF$18,MATCH(UsagePerHour!$B48,Sales!$C$5:$C$18,0),MATCH(UsagePerHour!WF$4,Sales!$D$3:$ABF$3,0))/WF$2*INDEX(Usage!$D$5:$ABF$11,MATCH(UsagePerHour!$B$36,Usage!$C$5:$C$11,0),MATCH(UsagePerHour!WF$4,Usage!$D$3:$ABF$3,0)),"")</f>
        <v/>
      </c>
      <c r="WG48" s="6" t="str">
        <f>IFERROR(INDEX(Sales!$D$5:$ABF$18,MATCH(UsagePerHour!$B48,Sales!$C$5:$C$18,0),MATCH(UsagePerHour!WG$4,Sales!$D$3:$ABF$3,0))/WG$2*INDEX(Usage!$D$5:$ABF$11,MATCH(UsagePerHour!$B$36,Usage!$C$5:$C$11,0),MATCH(UsagePerHour!WG$4,Usage!$D$3:$ABF$3,0)),"")</f>
        <v/>
      </c>
      <c r="WH48" s="6" t="str">
        <f>IFERROR(INDEX(Sales!$D$5:$ABF$18,MATCH(UsagePerHour!$B48,Sales!$C$5:$C$18,0),MATCH(UsagePerHour!WH$4,Sales!$D$3:$ABF$3,0))/WH$2*INDEX(Usage!$D$5:$ABF$11,MATCH(UsagePerHour!$B$36,Usage!$C$5:$C$11,0),MATCH(UsagePerHour!WH$4,Usage!$D$3:$ABF$3,0)),"")</f>
        <v/>
      </c>
      <c r="WI48" s="6" t="str">
        <f>IFERROR(INDEX(Sales!$D$5:$ABF$18,MATCH(UsagePerHour!$B48,Sales!$C$5:$C$18,0),MATCH(UsagePerHour!WI$4,Sales!$D$3:$ABF$3,0))/WI$2*INDEX(Usage!$D$5:$ABF$11,MATCH(UsagePerHour!$B$36,Usage!$C$5:$C$11,0),MATCH(UsagePerHour!WI$4,Usage!$D$3:$ABF$3,0)),"")</f>
        <v/>
      </c>
      <c r="WJ48" s="6" t="str">
        <f>IFERROR(INDEX(Sales!$D$5:$ABF$18,MATCH(UsagePerHour!$B48,Sales!$C$5:$C$18,0),MATCH(UsagePerHour!WJ$4,Sales!$D$3:$ABF$3,0))/WJ$2*INDEX(Usage!$D$5:$ABF$11,MATCH(UsagePerHour!$B$36,Usage!$C$5:$C$11,0),MATCH(UsagePerHour!WJ$4,Usage!$D$3:$ABF$3,0)),"")</f>
        <v/>
      </c>
      <c r="WK48" s="6" t="str">
        <f>IFERROR(INDEX(Sales!$D$5:$ABF$18,MATCH(UsagePerHour!$B48,Sales!$C$5:$C$18,0),MATCH(UsagePerHour!WK$4,Sales!$D$3:$ABF$3,0))/WK$2*INDEX(Usage!$D$5:$ABF$11,MATCH(UsagePerHour!$B$36,Usage!$C$5:$C$11,0),MATCH(UsagePerHour!WK$4,Usage!$D$3:$ABF$3,0)),"")</f>
        <v/>
      </c>
      <c r="WL48" s="6" t="str">
        <f>IFERROR(INDEX(Sales!$D$5:$ABF$18,MATCH(UsagePerHour!$B48,Sales!$C$5:$C$18,0),MATCH(UsagePerHour!WL$4,Sales!$D$3:$ABF$3,0))/WL$2*INDEX(Usage!$D$5:$ABF$11,MATCH(UsagePerHour!$B$36,Usage!$C$5:$C$11,0),MATCH(UsagePerHour!WL$4,Usage!$D$3:$ABF$3,0)),"")</f>
        <v/>
      </c>
      <c r="WM48" s="6" t="str">
        <f>IFERROR(INDEX(Sales!$D$5:$ABF$18,MATCH(UsagePerHour!$B48,Sales!$C$5:$C$18,0),MATCH(UsagePerHour!WM$4,Sales!$D$3:$ABF$3,0))/WM$2*INDEX(Usage!$D$5:$ABF$11,MATCH(UsagePerHour!$B$36,Usage!$C$5:$C$11,0),MATCH(UsagePerHour!WM$4,Usage!$D$3:$ABF$3,0)),"")</f>
        <v/>
      </c>
      <c r="WN48" s="6" t="str">
        <f>IFERROR(INDEX(Sales!$D$5:$ABF$18,MATCH(UsagePerHour!$B48,Sales!$C$5:$C$18,0),MATCH(UsagePerHour!WN$4,Sales!$D$3:$ABF$3,0))/WN$2*INDEX(Usage!$D$5:$ABF$11,MATCH(UsagePerHour!$B$36,Usage!$C$5:$C$11,0),MATCH(UsagePerHour!WN$4,Usage!$D$3:$ABF$3,0)),"")</f>
        <v/>
      </c>
      <c r="WO48" s="6" t="str">
        <f>IFERROR(INDEX(Sales!$D$5:$ABF$18,MATCH(UsagePerHour!$B48,Sales!$C$5:$C$18,0),MATCH(UsagePerHour!WO$4,Sales!$D$3:$ABF$3,0))/WO$2*INDEX(Usage!$D$5:$ABF$11,MATCH(UsagePerHour!$B$36,Usage!$C$5:$C$11,0),MATCH(UsagePerHour!WO$4,Usage!$D$3:$ABF$3,0)),"")</f>
        <v/>
      </c>
      <c r="WP48" s="6" t="str">
        <f>IFERROR(INDEX(Sales!$D$5:$ABF$18,MATCH(UsagePerHour!$B48,Sales!$C$5:$C$18,0),MATCH(UsagePerHour!WP$4,Sales!$D$3:$ABF$3,0))/WP$2*INDEX(Usage!$D$5:$ABF$11,MATCH(UsagePerHour!$B$36,Usage!$C$5:$C$11,0),MATCH(UsagePerHour!WP$4,Usage!$D$3:$ABF$3,0)),"")</f>
        <v/>
      </c>
      <c r="WQ48" s="6" t="str">
        <f>IFERROR(INDEX(Sales!$D$5:$ABF$18,MATCH(UsagePerHour!$B48,Sales!$C$5:$C$18,0),MATCH(UsagePerHour!WQ$4,Sales!$D$3:$ABF$3,0))/WQ$2*INDEX(Usage!$D$5:$ABF$11,MATCH(UsagePerHour!$B$36,Usage!$C$5:$C$11,0),MATCH(UsagePerHour!WQ$4,Usage!$D$3:$ABF$3,0)),"")</f>
        <v/>
      </c>
      <c r="WR48" s="6" t="str">
        <f>IFERROR(INDEX(Sales!$D$5:$ABF$18,MATCH(UsagePerHour!$B48,Sales!$C$5:$C$18,0),MATCH(UsagePerHour!WR$4,Sales!$D$3:$ABF$3,0))/WR$2*INDEX(Usage!$D$5:$ABF$11,MATCH(UsagePerHour!$B$36,Usage!$C$5:$C$11,0),MATCH(UsagePerHour!WR$4,Usage!$D$3:$ABF$3,0)),"")</f>
        <v/>
      </c>
      <c r="WS48" s="6" t="str">
        <f>IFERROR(INDEX(Sales!$D$5:$ABF$18,MATCH(UsagePerHour!$B48,Sales!$C$5:$C$18,0),MATCH(UsagePerHour!WS$4,Sales!$D$3:$ABF$3,0))/WS$2*INDEX(Usage!$D$5:$ABF$11,MATCH(UsagePerHour!$B$36,Usage!$C$5:$C$11,0),MATCH(UsagePerHour!WS$4,Usage!$D$3:$ABF$3,0)),"")</f>
        <v/>
      </c>
      <c r="WT48" s="6" t="str">
        <f>IFERROR(INDEX(Sales!$D$5:$ABF$18,MATCH(UsagePerHour!$B48,Sales!$C$5:$C$18,0),MATCH(UsagePerHour!WT$4,Sales!$D$3:$ABF$3,0))/WT$2*INDEX(Usage!$D$5:$ABF$11,MATCH(UsagePerHour!$B$36,Usage!$C$5:$C$11,0),MATCH(UsagePerHour!WT$4,Usage!$D$3:$ABF$3,0)),"")</f>
        <v/>
      </c>
      <c r="WU48" s="6" t="str">
        <f>IFERROR(INDEX(Sales!$D$5:$ABF$18,MATCH(UsagePerHour!$B48,Sales!$C$5:$C$18,0),MATCH(UsagePerHour!WU$4,Sales!$D$3:$ABF$3,0))/WU$2*INDEX(Usage!$D$5:$ABF$11,MATCH(UsagePerHour!$B$36,Usage!$C$5:$C$11,0),MATCH(UsagePerHour!WU$4,Usage!$D$3:$ABF$3,0)),"")</f>
        <v/>
      </c>
      <c r="WV48" s="6" t="str">
        <f>IFERROR(INDEX(Sales!$D$5:$ABF$18,MATCH(UsagePerHour!$B48,Sales!$C$5:$C$18,0),MATCH(UsagePerHour!WV$4,Sales!$D$3:$ABF$3,0))/WV$2*INDEX(Usage!$D$5:$ABF$11,MATCH(UsagePerHour!$B$36,Usage!$C$5:$C$11,0),MATCH(UsagePerHour!WV$4,Usage!$D$3:$ABF$3,0)),"")</f>
        <v/>
      </c>
      <c r="WW48" s="6" t="str">
        <f>IFERROR(INDEX(Sales!$D$5:$ABF$18,MATCH(UsagePerHour!$B48,Sales!$C$5:$C$18,0),MATCH(UsagePerHour!WW$4,Sales!$D$3:$ABF$3,0))/WW$2*INDEX(Usage!$D$5:$ABF$11,MATCH(UsagePerHour!$B$36,Usage!$C$5:$C$11,0),MATCH(UsagePerHour!WW$4,Usage!$D$3:$ABF$3,0)),"")</f>
        <v/>
      </c>
      <c r="WX48" s="6" t="str">
        <f>IFERROR(INDEX(Sales!$D$5:$ABF$18,MATCH(UsagePerHour!$B48,Sales!$C$5:$C$18,0),MATCH(UsagePerHour!WX$4,Sales!$D$3:$ABF$3,0))/WX$2*INDEX(Usage!$D$5:$ABF$11,MATCH(UsagePerHour!$B$36,Usage!$C$5:$C$11,0),MATCH(UsagePerHour!WX$4,Usage!$D$3:$ABF$3,0)),"")</f>
        <v/>
      </c>
      <c r="WY48" s="6" t="str">
        <f>IFERROR(INDEX(Sales!$D$5:$ABF$18,MATCH(UsagePerHour!$B48,Sales!$C$5:$C$18,0),MATCH(UsagePerHour!WY$4,Sales!$D$3:$ABF$3,0))/WY$2*INDEX(Usage!$D$5:$ABF$11,MATCH(UsagePerHour!$B$36,Usage!$C$5:$C$11,0),MATCH(UsagePerHour!WY$4,Usage!$D$3:$ABF$3,0)),"")</f>
        <v/>
      </c>
      <c r="WZ48" s="6" t="str">
        <f>IFERROR(INDEX(Sales!$D$5:$ABF$18,MATCH(UsagePerHour!$B48,Sales!$C$5:$C$18,0),MATCH(UsagePerHour!WZ$4,Sales!$D$3:$ABF$3,0))/WZ$2*INDEX(Usage!$D$5:$ABF$11,MATCH(UsagePerHour!$B$36,Usage!$C$5:$C$11,0),MATCH(UsagePerHour!WZ$4,Usage!$D$3:$ABF$3,0)),"")</f>
        <v/>
      </c>
      <c r="XA48" s="6" t="str">
        <f>IFERROR(INDEX(Sales!$D$5:$ABF$18,MATCH(UsagePerHour!$B48,Sales!$C$5:$C$18,0),MATCH(UsagePerHour!XA$4,Sales!$D$3:$ABF$3,0))/XA$2*INDEX(Usage!$D$5:$ABF$11,MATCH(UsagePerHour!$B$36,Usage!$C$5:$C$11,0),MATCH(UsagePerHour!XA$4,Usage!$D$3:$ABF$3,0)),"")</f>
        <v/>
      </c>
      <c r="XB48" s="6" t="str">
        <f>IFERROR(INDEX(Sales!$D$5:$ABF$18,MATCH(UsagePerHour!$B48,Sales!$C$5:$C$18,0),MATCH(UsagePerHour!XB$4,Sales!$D$3:$ABF$3,0))/XB$2*INDEX(Usage!$D$5:$ABF$11,MATCH(UsagePerHour!$B$36,Usage!$C$5:$C$11,0),MATCH(UsagePerHour!XB$4,Usage!$D$3:$ABF$3,0)),"")</f>
        <v/>
      </c>
      <c r="XC48" s="6" t="str">
        <f>IFERROR(INDEX(Sales!$D$5:$ABF$18,MATCH(UsagePerHour!$B48,Sales!$C$5:$C$18,0),MATCH(UsagePerHour!XC$4,Sales!$D$3:$ABF$3,0))/XC$2*INDEX(Usage!$D$5:$ABF$11,MATCH(UsagePerHour!$B$36,Usage!$C$5:$C$11,0),MATCH(UsagePerHour!XC$4,Usage!$D$3:$ABF$3,0)),"")</f>
        <v/>
      </c>
      <c r="XD48" s="6" t="str">
        <f>IFERROR(INDEX(Sales!$D$5:$ABF$18,MATCH(UsagePerHour!$B48,Sales!$C$5:$C$18,0),MATCH(UsagePerHour!XD$4,Sales!$D$3:$ABF$3,0))/XD$2*INDEX(Usage!$D$5:$ABF$11,MATCH(UsagePerHour!$B$36,Usage!$C$5:$C$11,0),MATCH(UsagePerHour!XD$4,Usage!$D$3:$ABF$3,0)),"")</f>
        <v/>
      </c>
      <c r="XE48" s="6" t="str">
        <f>IFERROR(INDEX(Sales!$D$5:$ABF$18,MATCH(UsagePerHour!$B48,Sales!$C$5:$C$18,0),MATCH(UsagePerHour!XE$4,Sales!$D$3:$ABF$3,0))/XE$2*INDEX(Usage!$D$5:$ABF$11,MATCH(UsagePerHour!$B$36,Usage!$C$5:$C$11,0),MATCH(UsagePerHour!XE$4,Usage!$D$3:$ABF$3,0)),"")</f>
        <v/>
      </c>
      <c r="XF48" s="6" t="str">
        <f>IFERROR(INDEX(Sales!$D$5:$ABF$18,MATCH(UsagePerHour!$B48,Sales!$C$5:$C$18,0),MATCH(UsagePerHour!XF$4,Sales!$D$3:$ABF$3,0))/XF$2*INDEX(Usage!$D$5:$ABF$11,MATCH(UsagePerHour!$B$36,Usage!$C$5:$C$11,0),MATCH(UsagePerHour!XF$4,Usage!$D$3:$ABF$3,0)),"")</f>
        <v/>
      </c>
      <c r="XG48" s="6" t="str">
        <f>IFERROR(INDEX(Sales!$D$5:$ABF$18,MATCH(UsagePerHour!$B48,Sales!$C$5:$C$18,0),MATCH(UsagePerHour!XG$4,Sales!$D$3:$ABF$3,0))/XG$2*INDEX(Usage!$D$5:$ABF$11,MATCH(UsagePerHour!$B$36,Usage!$C$5:$C$11,0),MATCH(UsagePerHour!XG$4,Usage!$D$3:$ABF$3,0)),"")</f>
        <v/>
      </c>
      <c r="XH48" s="6" t="str">
        <f>IFERROR(INDEX(Sales!$D$5:$ABF$18,MATCH(UsagePerHour!$B48,Sales!$C$5:$C$18,0),MATCH(UsagePerHour!XH$4,Sales!$D$3:$ABF$3,0))/XH$2*INDEX(Usage!$D$5:$ABF$11,MATCH(UsagePerHour!$B$36,Usage!$C$5:$C$11,0),MATCH(UsagePerHour!XH$4,Usage!$D$3:$ABF$3,0)),"")</f>
        <v/>
      </c>
      <c r="XI48" s="6" t="str">
        <f>IFERROR(INDEX(Sales!$D$5:$ABF$18,MATCH(UsagePerHour!$B48,Sales!$C$5:$C$18,0),MATCH(UsagePerHour!XI$4,Sales!$D$3:$ABF$3,0))/XI$2*INDEX(Usage!$D$5:$ABF$11,MATCH(UsagePerHour!$B$36,Usage!$C$5:$C$11,0),MATCH(UsagePerHour!XI$4,Usage!$D$3:$ABF$3,0)),"")</f>
        <v/>
      </c>
      <c r="XJ48" s="6" t="str">
        <f>IFERROR(INDEX(Sales!$D$5:$ABF$18,MATCH(UsagePerHour!$B48,Sales!$C$5:$C$18,0),MATCH(UsagePerHour!XJ$4,Sales!$D$3:$ABF$3,0))/XJ$2*INDEX(Usage!$D$5:$ABF$11,MATCH(UsagePerHour!$B$36,Usage!$C$5:$C$11,0),MATCH(UsagePerHour!XJ$4,Usage!$D$3:$ABF$3,0)),"")</f>
        <v/>
      </c>
      <c r="XK48" s="6" t="str">
        <f>IFERROR(INDEX(Sales!$D$5:$ABF$18,MATCH(UsagePerHour!$B48,Sales!$C$5:$C$18,0),MATCH(UsagePerHour!XK$4,Sales!$D$3:$ABF$3,0))/XK$2*INDEX(Usage!$D$5:$ABF$11,MATCH(UsagePerHour!$B$36,Usage!$C$5:$C$11,0),MATCH(UsagePerHour!XK$4,Usage!$D$3:$ABF$3,0)),"")</f>
        <v/>
      </c>
      <c r="XL48" s="6" t="str">
        <f>IFERROR(INDEX(Sales!$D$5:$ABF$18,MATCH(UsagePerHour!$B48,Sales!$C$5:$C$18,0),MATCH(UsagePerHour!XL$4,Sales!$D$3:$ABF$3,0))/XL$2*INDEX(Usage!$D$5:$ABF$11,MATCH(UsagePerHour!$B$36,Usage!$C$5:$C$11,0),MATCH(UsagePerHour!XL$4,Usage!$D$3:$ABF$3,0)),"")</f>
        <v/>
      </c>
      <c r="XM48" s="6" t="str">
        <f>IFERROR(INDEX(Sales!$D$5:$ABF$18,MATCH(UsagePerHour!$B48,Sales!$C$5:$C$18,0),MATCH(UsagePerHour!XM$4,Sales!$D$3:$ABF$3,0))/XM$2*INDEX(Usage!$D$5:$ABF$11,MATCH(UsagePerHour!$B$36,Usage!$C$5:$C$11,0),MATCH(UsagePerHour!XM$4,Usage!$D$3:$ABF$3,0)),"")</f>
        <v/>
      </c>
      <c r="XN48" s="6" t="str">
        <f>IFERROR(INDEX(Sales!$D$5:$ABF$18,MATCH(UsagePerHour!$B48,Sales!$C$5:$C$18,0),MATCH(UsagePerHour!XN$4,Sales!$D$3:$ABF$3,0))/XN$2*INDEX(Usage!$D$5:$ABF$11,MATCH(UsagePerHour!$B$36,Usage!$C$5:$C$11,0),MATCH(UsagePerHour!XN$4,Usage!$D$3:$ABF$3,0)),"")</f>
        <v/>
      </c>
      <c r="XO48" s="6" t="str">
        <f>IFERROR(INDEX(Sales!$D$5:$ABF$18,MATCH(UsagePerHour!$B48,Sales!$C$5:$C$18,0),MATCH(UsagePerHour!XO$4,Sales!$D$3:$ABF$3,0))/XO$2*INDEX(Usage!$D$5:$ABF$11,MATCH(UsagePerHour!$B$36,Usage!$C$5:$C$11,0),MATCH(UsagePerHour!XO$4,Usage!$D$3:$ABF$3,0)),"")</f>
        <v/>
      </c>
      <c r="XP48" s="6" t="str">
        <f>IFERROR(INDEX(Sales!$D$5:$ABF$18,MATCH(UsagePerHour!$B48,Sales!$C$5:$C$18,0),MATCH(UsagePerHour!XP$4,Sales!$D$3:$ABF$3,0))/XP$2*INDEX(Usage!$D$5:$ABF$11,MATCH(UsagePerHour!$B$36,Usage!$C$5:$C$11,0),MATCH(UsagePerHour!XP$4,Usage!$D$3:$ABF$3,0)),"")</f>
        <v/>
      </c>
      <c r="XQ48" s="6" t="str">
        <f>IFERROR(INDEX(Sales!$D$5:$ABF$18,MATCH(UsagePerHour!$B48,Sales!$C$5:$C$18,0),MATCH(UsagePerHour!XQ$4,Sales!$D$3:$ABF$3,0))/XQ$2*INDEX(Usage!$D$5:$ABF$11,MATCH(UsagePerHour!$B$36,Usage!$C$5:$C$11,0),MATCH(UsagePerHour!XQ$4,Usage!$D$3:$ABF$3,0)),"")</f>
        <v/>
      </c>
      <c r="XR48" s="6" t="str">
        <f>IFERROR(INDEX(Sales!$D$5:$ABF$18,MATCH(UsagePerHour!$B48,Sales!$C$5:$C$18,0),MATCH(UsagePerHour!XR$4,Sales!$D$3:$ABF$3,0))/XR$2*INDEX(Usage!$D$5:$ABF$11,MATCH(UsagePerHour!$B$36,Usage!$C$5:$C$11,0),MATCH(UsagePerHour!XR$4,Usage!$D$3:$ABF$3,0)),"")</f>
        <v/>
      </c>
      <c r="XS48" s="6" t="str">
        <f>IFERROR(INDEX(Sales!$D$5:$ABF$18,MATCH(UsagePerHour!$B48,Sales!$C$5:$C$18,0),MATCH(UsagePerHour!XS$4,Sales!$D$3:$ABF$3,0))/XS$2*INDEX(Usage!$D$5:$ABF$11,MATCH(UsagePerHour!$B$36,Usage!$C$5:$C$11,0),MATCH(UsagePerHour!XS$4,Usage!$D$3:$ABF$3,0)),"")</f>
        <v/>
      </c>
      <c r="XT48" s="6" t="str">
        <f>IFERROR(INDEX(Sales!$D$5:$ABF$18,MATCH(UsagePerHour!$B48,Sales!$C$5:$C$18,0),MATCH(UsagePerHour!XT$4,Sales!$D$3:$ABF$3,0))/XT$2*INDEX(Usage!$D$5:$ABF$11,MATCH(UsagePerHour!$B$36,Usage!$C$5:$C$11,0),MATCH(UsagePerHour!XT$4,Usage!$D$3:$ABF$3,0)),"")</f>
        <v/>
      </c>
      <c r="XU48" s="6" t="str">
        <f>IFERROR(INDEX(Sales!$D$5:$ABF$18,MATCH(UsagePerHour!$B48,Sales!$C$5:$C$18,0),MATCH(UsagePerHour!XU$4,Sales!$D$3:$ABF$3,0))/XU$2*INDEX(Usage!$D$5:$ABF$11,MATCH(UsagePerHour!$B$36,Usage!$C$5:$C$11,0),MATCH(UsagePerHour!XU$4,Usage!$D$3:$ABF$3,0)),"")</f>
        <v/>
      </c>
      <c r="XV48" s="6" t="str">
        <f>IFERROR(INDEX(Sales!$D$5:$ABF$18,MATCH(UsagePerHour!$B48,Sales!$C$5:$C$18,0),MATCH(UsagePerHour!XV$4,Sales!$D$3:$ABF$3,0))/XV$2*INDEX(Usage!$D$5:$ABF$11,MATCH(UsagePerHour!$B$36,Usage!$C$5:$C$11,0),MATCH(UsagePerHour!XV$4,Usage!$D$3:$ABF$3,0)),"")</f>
        <v/>
      </c>
      <c r="XW48" s="6" t="str">
        <f>IFERROR(INDEX(Sales!$D$5:$ABF$18,MATCH(UsagePerHour!$B48,Sales!$C$5:$C$18,0),MATCH(UsagePerHour!XW$4,Sales!$D$3:$ABF$3,0))/XW$2*INDEX(Usage!$D$5:$ABF$11,MATCH(UsagePerHour!$B$36,Usage!$C$5:$C$11,0),MATCH(UsagePerHour!XW$4,Usage!$D$3:$ABF$3,0)),"")</f>
        <v/>
      </c>
      <c r="XX48" s="6" t="str">
        <f>IFERROR(INDEX(Sales!$D$5:$ABF$18,MATCH(UsagePerHour!$B48,Sales!$C$5:$C$18,0),MATCH(UsagePerHour!XX$4,Sales!$D$3:$ABF$3,0))/XX$2*INDEX(Usage!$D$5:$ABF$11,MATCH(UsagePerHour!$B$36,Usage!$C$5:$C$11,0),MATCH(UsagePerHour!XX$4,Usage!$D$3:$ABF$3,0)),"")</f>
        <v/>
      </c>
      <c r="XY48" s="6" t="str">
        <f>IFERROR(INDEX(Sales!$D$5:$ABF$18,MATCH(UsagePerHour!$B48,Sales!$C$5:$C$18,0),MATCH(UsagePerHour!XY$4,Sales!$D$3:$ABF$3,0))/XY$2*INDEX(Usage!$D$5:$ABF$11,MATCH(UsagePerHour!$B$36,Usage!$C$5:$C$11,0),MATCH(UsagePerHour!XY$4,Usage!$D$3:$ABF$3,0)),"")</f>
        <v/>
      </c>
      <c r="XZ48" s="6" t="str">
        <f>IFERROR(INDEX(Sales!$D$5:$ABF$18,MATCH(UsagePerHour!$B48,Sales!$C$5:$C$18,0),MATCH(UsagePerHour!XZ$4,Sales!$D$3:$ABF$3,0))/XZ$2*INDEX(Usage!$D$5:$ABF$11,MATCH(UsagePerHour!$B$36,Usage!$C$5:$C$11,0),MATCH(UsagePerHour!XZ$4,Usage!$D$3:$ABF$3,0)),"")</f>
        <v/>
      </c>
      <c r="YA48" s="6" t="str">
        <f>IFERROR(INDEX(Sales!$D$5:$ABF$18,MATCH(UsagePerHour!$B48,Sales!$C$5:$C$18,0),MATCH(UsagePerHour!YA$4,Sales!$D$3:$ABF$3,0))/YA$2*INDEX(Usage!$D$5:$ABF$11,MATCH(UsagePerHour!$B$36,Usage!$C$5:$C$11,0),MATCH(UsagePerHour!YA$4,Usage!$D$3:$ABF$3,0)),"")</f>
        <v/>
      </c>
      <c r="YB48" s="6" t="str">
        <f>IFERROR(INDEX(Sales!$D$5:$ABF$18,MATCH(UsagePerHour!$B48,Sales!$C$5:$C$18,0),MATCH(UsagePerHour!YB$4,Sales!$D$3:$ABF$3,0))/YB$2*INDEX(Usage!$D$5:$ABF$11,MATCH(UsagePerHour!$B$36,Usage!$C$5:$C$11,0),MATCH(UsagePerHour!YB$4,Usage!$D$3:$ABF$3,0)),"")</f>
        <v/>
      </c>
      <c r="YC48" s="6" t="str">
        <f>IFERROR(INDEX(Sales!$D$5:$ABF$18,MATCH(UsagePerHour!$B48,Sales!$C$5:$C$18,0),MATCH(UsagePerHour!YC$4,Sales!$D$3:$ABF$3,0))/YC$2*INDEX(Usage!$D$5:$ABF$11,MATCH(UsagePerHour!$B$36,Usage!$C$5:$C$11,0),MATCH(UsagePerHour!YC$4,Usage!$D$3:$ABF$3,0)),"")</f>
        <v/>
      </c>
      <c r="YD48" s="6" t="str">
        <f>IFERROR(INDEX(Sales!$D$5:$ABF$18,MATCH(UsagePerHour!$B48,Sales!$C$5:$C$18,0),MATCH(UsagePerHour!YD$4,Sales!$D$3:$ABF$3,0))/YD$2*INDEX(Usage!$D$5:$ABF$11,MATCH(UsagePerHour!$B$36,Usage!$C$5:$C$11,0),MATCH(UsagePerHour!YD$4,Usage!$D$3:$ABF$3,0)),"")</f>
        <v/>
      </c>
      <c r="YE48" s="6" t="str">
        <f>IFERROR(INDEX(Sales!$D$5:$ABF$18,MATCH(UsagePerHour!$B48,Sales!$C$5:$C$18,0),MATCH(UsagePerHour!YE$4,Sales!$D$3:$ABF$3,0))/YE$2*INDEX(Usage!$D$5:$ABF$11,MATCH(UsagePerHour!$B$36,Usage!$C$5:$C$11,0),MATCH(UsagePerHour!YE$4,Usage!$D$3:$ABF$3,0)),"")</f>
        <v/>
      </c>
      <c r="YF48" s="6" t="str">
        <f>IFERROR(INDEX(Sales!$D$5:$ABF$18,MATCH(UsagePerHour!$B48,Sales!$C$5:$C$18,0),MATCH(UsagePerHour!YF$4,Sales!$D$3:$ABF$3,0))/YF$2*INDEX(Usage!$D$5:$ABF$11,MATCH(UsagePerHour!$B$36,Usage!$C$5:$C$11,0),MATCH(UsagePerHour!YF$4,Usage!$D$3:$ABF$3,0)),"")</f>
        <v/>
      </c>
      <c r="YG48" s="6" t="str">
        <f>IFERROR(INDEX(Sales!$D$5:$ABF$18,MATCH(UsagePerHour!$B48,Sales!$C$5:$C$18,0),MATCH(UsagePerHour!YG$4,Sales!$D$3:$ABF$3,0))/YG$2*INDEX(Usage!$D$5:$ABF$11,MATCH(UsagePerHour!$B$36,Usage!$C$5:$C$11,0),MATCH(UsagePerHour!YG$4,Usage!$D$3:$ABF$3,0)),"")</f>
        <v/>
      </c>
      <c r="YH48" s="6" t="str">
        <f>IFERROR(INDEX(Sales!$D$5:$ABF$18,MATCH(UsagePerHour!$B48,Sales!$C$5:$C$18,0),MATCH(UsagePerHour!YH$4,Sales!$D$3:$ABF$3,0))/YH$2*INDEX(Usage!$D$5:$ABF$11,MATCH(UsagePerHour!$B$36,Usage!$C$5:$C$11,0),MATCH(UsagePerHour!YH$4,Usage!$D$3:$ABF$3,0)),"")</f>
        <v/>
      </c>
      <c r="YI48" s="6" t="str">
        <f>IFERROR(INDEX(Sales!$D$5:$ABF$18,MATCH(UsagePerHour!$B48,Sales!$C$5:$C$18,0),MATCH(UsagePerHour!YI$4,Sales!$D$3:$ABF$3,0))/YI$2*INDEX(Usage!$D$5:$ABF$11,MATCH(UsagePerHour!$B$36,Usage!$C$5:$C$11,0),MATCH(UsagePerHour!YI$4,Usage!$D$3:$ABF$3,0)),"")</f>
        <v/>
      </c>
      <c r="YJ48" s="6" t="str">
        <f>IFERROR(INDEX(Sales!$D$5:$ABF$18,MATCH(UsagePerHour!$B48,Sales!$C$5:$C$18,0),MATCH(UsagePerHour!YJ$4,Sales!$D$3:$ABF$3,0))/YJ$2*INDEX(Usage!$D$5:$ABF$11,MATCH(UsagePerHour!$B$36,Usage!$C$5:$C$11,0),MATCH(UsagePerHour!YJ$4,Usage!$D$3:$ABF$3,0)),"")</f>
        <v/>
      </c>
      <c r="YK48" s="6" t="str">
        <f>IFERROR(INDEX(Sales!$D$5:$ABF$18,MATCH(UsagePerHour!$B48,Sales!$C$5:$C$18,0),MATCH(UsagePerHour!YK$4,Sales!$D$3:$ABF$3,0))/YK$2*INDEX(Usage!$D$5:$ABF$11,MATCH(UsagePerHour!$B$36,Usage!$C$5:$C$11,0),MATCH(UsagePerHour!YK$4,Usage!$D$3:$ABF$3,0)),"")</f>
        <v/>
      </c>
      <c r="YL48" s="6" t="str">
        <f>IFERROR(INDEX(Sales!$D$5:$ABF$18,MATCH(UsagePerHour!$B48,Sales!$C$5:$C$18,0),MATCH(UsagePerHour!YL$4,Sales!$D$3:$ABF$3,0))/YL$2*INDEX(Usage!$D$5:$ABF$11,MATCH(UsagePerHour!$B$36,Usage!$C$5:$C$11,0),MATCH(UsagePerHour!YL$4,Usage!$D$3:$ABF$3,0)),"")</f>
        <v/>
      </c>
      <c r="YM48" s="6" t="str">
        <f>IFERROR(INDEX(Sales!$D$5:$ABF$18,MATCH(UsagePerHour!$B48,Sales!$C$5:$C$18,0),MATCH(UsagePerHour!YM$4,Sales!$D$3:$ABF$3,0))/YM$2*INDEX(Usage!$D$5:$ABF$11,MATCH(UsagePerHour!$B$36,Usage!$C$5:$C$11,0),MATCH(UsagePerHour!YM$4,Usage!$D$3:$ABF$3,0)),"")</f>
        <v/>
      </c>
      <c r="YN48" s="6" t="str">
        <f>IFERROR(INDEX(Sales!$D$5:$ABF$18,MATCH(UsagePerHour!$B48,Sales!$C$5:$C$18,0),MATCH(UsagePerHour!YN$4,Sales!$D$3:$ABF$3,0))/YN$2*INDEX(Usage!$D$5:$ABF$11,MATCH(UsagePerHour!$B$36,Usage!$C$5:$C$11,0),MATCH(UsagePerHour!YN$4,Usage!$D$3:$ABF$3,0)),"")</f>
        <v/>
      </c>
      <c r="YO48" s="6" t="str">
        <f>IFERROR(INDEX(Sales!$D$5:$ABF$18,MATCH(UsagePerHour!$B48,Sales!$C$5:$C$18,0),MATCH(UsagePerHour!YO$4,Sales!$D$3:$ABF$3,0))/YO$2*INDEX(Usage!$D$5:$ABF$11,MATCH(UsagePerHour!$B$36,Usage!$C$5:$C$11,0),MATCH(UsagePerHour!YO$4,Usage!$D$3:$ABF$3,0)),"")</f>
        <v/>
      </c>
      <c r="YP48" s="6" t="str">
        <f>IFERROR(INDEX(Sales!$D$5:$ABF$18,MATCH(UsagePerHour!$B48,Sales!$C$5:$C$18,0),MATCH(UsagePerHour!YP$4,Sales!$D$3:$ABF$3,0))/YP$2*INDEX(Usage!$D$5:$ABF$11,MATCH(UsagePerHour!$B$36,Usage!$C$5:$C$11,0),MATCH(UsagePerHour!YP$4,Usage!$D$3:$ABF$3,0)),"")</f>
        <v/>
      </c>
      <c r="YQ48" s="6" t="str">
        <f>IFERROR(INDEX(Sales!$D$5:$ABF$18,MATCH(UsagePerHour!$B48,Sales!$C$5:$C$18,0),MATCH(UsagePerHour!YQ$4,Sales!$D$3:$ABF$3,0))/YQ$2*INDEX(Usage!$D$5:$ABF$11,MATCH(UsagePerHour!$B$36,Usage!$C$5:$C$11,0),MATCH(UsagePerHour!YQ$4,Usage!$D$3:$ABF$3,0)),"")</f>
        <v/>
      </c>
      <c r="YR48" s="6" t="str">
        <f>IFERROR(INDEX(Sales!$D$5:$ABF$18,MATCH(UsagePerHour!$B48,Sales!$C$5:$C$18,0),MATCH(UsagePerHour!YR$4,Sales!$D$3:$ABF$3,0))/YR$2*INDEX(Usage!$D$5:$ABF$11,MATCH(UsagePerHour!$B$36,Usage!$C$5:$C$11,0),MATCH(UsagePerHour!YR$4,Usage!$D$3:$ABF$3,0)),"")</f>
        <v/>
      </c>
      <c r="YS48" s="6" t="str">
        <f>IFERROR(INDEX(Sales!$D$5:$ABF$18,MATCH(UsagePerHour!$B48,Sales!$C$5:$C$18,0),MATCH(UsagePerHour!YS$4,Sales!$D$3:$ABF$3,0))/YS$2*INDEX(Usage!$D$5:$ABF$11,MATCH(UsagePerHour!$B$36,Usage!$C$5:$C$11,0),MATCH(UsagePerHour!YS$4,Usage!$D$3:$ABF$3,0)),"")</f>
        <v/>
      </c>
      <c r="YT48" s="6" t="str">
        <f>IFERROR(INDEX(Sales!$D$5:$ABF$18,MATCH(UsagePerHour!$B48,Sales!$C$5:$C$18,0),MATCH(UsagePerHour!YT$4,Sales!$D$3:$ABF$3,0))/YT$2*INDEX(Usage!$D$5:$ABF$11,MATCH(UsagePerHour!$B$36,Usage!$C$5:$C$11,0),MATCH(UsagePerHour!YT$4,Usage!$D$3:$ABF$3,0)),"")</f>
        <v/>
      </c>
      <c r="YU48" s="6" t="str">
        <f>IFERROR(INDEX(Sales!$D$5:$ABF$18,MATCH(UsagePerHour!$B48,Sales!$C$5:$C$18,0),MATCH(UsagePerHour!YU$4,Sales!$D$3:$ABF$3,0))/YU$2*INDEX(Usage!$D$5:$ABF$11,MATCH(UsagePerHour!$B$36,Usage!$C$5:$C$11,0),MATCH(UsagePerHour!YU$4,Usage!$D$3:$ABF$3,0)),"")</f>
        <v/>
      </c>
      <c r="YV48" s="6" t="str">
        <f>IFERROR(INDEX(Sales!$D$5:$ABF$18,MATCH(UsagePerHour!$B48,Sales!$C$5:$C$18,0),MATCH(UsagePerHour!YV$4,Sales!$D$3:$ABF$3,0))/YV$2*INDEX(Usage!$D$5:$ABF$11,MATCH(UsagePerHour!$B$36,Usage!$C$5:$C$11,0),MATCH(UsagePerHour!YV$4,Usage!$D$3:$ABF$3,0)),"")</f>
        <v/>
      </c>
      <c r="YW48" s="6" t="str">
        <f>IFERROR(INDEX(Sales!$D$5:$ABF$18,MATCH(UsagePerHour!$B48,Sales!$C$5:$C$18,0),MATCH(UsagePerHour!YW$4,Sales!$D$3:$ABF$3,0))/YW$2*INDEX(Usage!$D$5:$ABF$11,MATCH(UsagePerHour!$B$36,Usage!$C$5:$C$11,0),MATCH(UsagePerHour!YW$4,Usage!$D$3:$ABF$3,0)),"")</f>
        <v/>
      </c>
      <c r="YX48" s="6" t="str">
        <f>IFERROR(INDEX(Sales!$D$5:$ABF$18,MATCH(UsagePerHour!$B48,Sales!$C$5:$C$18,0),MATCH(UsagePerHour!YX$4,Sales!$D$3:$ABF$3,0))/YX$2*INDEX(Usage!$D$5:$ABF$11,MATCH(UsagePerHour!$B$36,Usage!$C$5:$C$11,0),MATCH(UsagePerHour!YX$4,Usage!$D$3:$ABF$3,0)),"")</f>
        <v/>
      </c>
      <c r="YY48" s="6" t="str">
        <f>IFERROR(INDEX(Sales!$D$5:$ABF$18,MATCH(UsagePerHour!$B48,Sales!$C$5:$C$18,0),MATCH(UsagePerHour!YY$4,Sales!$D$3:$ABF$3,0))/YY$2*INDEX(Usage!$D$5:$ABF$11,MATCH(UsagePerHour!$B$36,Usage!$C$5:$C$11,0),MATCH(UsagePerHour!YY$4,Usage!$D$3:$ABF$3,0)),"")</f>
        <v/>
      </c>
      <c r="YZ48" s="6" t="str">
        <f>IFERROR(INDEX(Sales!$D$5:$ABF$18,MATCH(UsagePerHour!$B48,Sales!$C$5:$C$18,0),MATCH(UsagePerHour!YZ$4,Sales!$D$3:$ABF$3,0))/YZ$2*INDEX(Usage!$D$5:$ABF$11,MATCH(UsagePerHour!$B$36,Usage!$C$5:$C$11,0),MATCH(UsagePerHour!YZ$4,Usage!$D$3:$ABF$3,0)),"")</f>
        <v/>
      </c>
      <c r="ZA48" s="6" t="str">
        <f>IFERROR(INDEX(Sales!$D$5:$ABF$18,MATCH(UsagePerHour!$B48,Sales!$C$5:$C$18,0),MATCH(UsagePerHour!ZA$4,Sales!$D$3:$ABF$3,0))/ZA$2*INDEX(Usage!$D$5:$ABF$11,MATCH(UsagePerHour!$B$36,Usage!$C$5:$C$11,0),MATCH(UsagePerHour!ZA$4,Usage!$D$3:$ABF$3,0)),"")</f>
        <v/>
      </c>
      <c r="ZB48" s="6" t="str">
        <f>IFERROR(INDEX(Sales!$D$5:$ABF$18,MATCH(UsagePerHour!$B48,Sales!$C$5:$C$18,0),MATCH(UsagePerHour!ZB$4,Sales!$D$3:$ABF$3,0))/ZB$2*INDEX(Usage!$D$5:$ABF$11,MATCH(UsagePerHour!$B$36,Usage!$C$5:$C$11,0),MATCH(UsagePerHour!ZB$4,Usage!$D$3:$ABF$3,0)),"")</f>
        <v/>
      </c>
      <c r="ZC48" s="6" t="str">
        <f>IFERROR(INDEX(Sales!$D$5:$ABF$18,MATCH(UsagePerHour!$B48,Sales!$C$5:$C$18,0),MATCH(UsagePerHour!ZC$4,Sales!$D$3:$ABF$3,0))/ZC$2*INDEX(Usage!$D$5:$ABF$11,MATCH(UsagePerHour!$B$36,Usage!$C$5:$C$11,0),MATCH(UsagePerHour!ZC$4,Usage!$D$3:$ABF$3,0)),"")</f>
        <v/>
      </c>
      <c r="ZD48" s="6" t="str">
        <f>IFERROR(INDEX(Sales!$D$5:$ABF$18,MATCH(UsagePerHour!$B48,Sales!$C$5:$C$18,0),MATCH(UsagePerHour!ZD$4,Sales!$D$3:$ABF$3,0))/ZD$2*INDEX(Usage!$D$5:$ABF$11,MATCH(UsagePerHour!$B$36,Usage!$C$5:$C$11,0),MATCH(UsagePerHour!ZD$4,Usage!$D$3:$ABF$3,0)),"")</f>
        <v/>
      </c>
      <c r="ZE48" s="6" t="str">
        <f>IFERROR(INDEX(Sales!$D$5:$ABF$18,MATCH(UsagePerHour!$B48,Sales!$C$5:$C$18,0),MATCH(UsagePerHour!ZE$4,Sales!$D$3:$ABF$3,0))/ZE$2*INDEX(Usage!$D$5:$ABF$11,MATCH(UsagePerHour!$B$36,Usage!$C$5:$C$11,0),MATCH(UsagePerHour!ZE$4,Usage!$D$3:$ABF$3,0)),"")</f>
        <v/>
      </c>
      <c r="ZF48" s="6" t="str">
        <f>IFERROR(INDEX(Sales!$D$5:$ABF$18,MATCH(UsagePerHour!$B48,Sales!$C$5:$C$18,0),MATCH(UsagePerHour!ZF$4,Sales!$D$3:$ABF$3,0))/ZF$2*INDEX(Usage!$D$5:$ABF$11,MATCH(UsagePerHour!$B$36,Usage!$C$5:$C$11,0),MATCH(UsagePerHour!ZF$4,Usage!$D$3:$ABF$3,0)),"")</f>
        <v/>
      </c>
      <c r="ZG48" s="6" t="str">
        <f>IFERROR(INDEX(Sales!$D$5:$ABF$18,MATCH(UsagePerHour!$B48,Sales!$C$5:$C$18,0),MATCH(UsagePerHour!ZG$4,Sales!$D$3:$ABF$3,0))/ZG$2*INDEX(Usage!$D$5:$ABF$11,MATCH(UsagePerHour!$B$36,Usage!$C$5:$C$11,0),MATCH(UsagePerHour!ZG$4,Usage!$D$3:$ABF$3,0)),"")</f>
        <v/>
      </c>
      <c r="ZH48" s="6" t="str">
        <f>IFERROR(INDEX(Sales!$D$5:$ABF$18,MATCH(UsagePerHour!$B48,Sales!$C$5:$C$18,0),MATCH(UsagePerHour!ZH$4,Sales!$D$3:$ABF$3,0))/ZH$2*INDEX(Usage!$D$5:$ABF$11,MATCH(UsagePerHour!$B$36,Usage!$C$5:$C$11,0),MATCH(UsagePerHour!ZH$4,Usage!$D$3:$ABF$3,0)),"")</f>
        <v/>
      </c>
      <c r="ZI48" s="6" t="str">
        <f>IFERROR(INDEX(Sales!$D$5:$ABF$18,MATCH(UsagePerHour!$B48,Sales!$C$5:$C$18,0),MATCH(UsagePerHour!ZI$4,Sales!$D$3:$ABF$3,0))/ZI$2*INDEX(Usage!$D$5:$ABF$11,MATCH(UsagePerHour!$B$36,Usage!$C$5:$C$11,0),MATCH(UsagePerHour!ZI$4,Usage!$D$3:$ABF$3,0)),"")</f>
        <v/>
      </c>
      <c r="ZJ48" s="6" t="str">
        <f>IFERROR(INDEX(Sales!$D$5:$ABF$18,MATCH(UsagePerHour!$B48,Sales!$C$5:$C$18,0),MATCH(UsagePerHour!ZJ$4,Sales!$D$3:$ABF$3,0))/ZJ$2*INDEX(Usage!$D$5:$ABF$11,MATCH(UsagePerHour!$B$36,Usage!$C$5:$C$11,0),MATCH(UsagePerHour!ZJ$4,Usage!$D$3:$ABF$3,0)),"")</f>
        <v/>
      </c>
      <c r="ZK48" s="6" t="str">
        <f>IFERROR(INDEX(Sales!$D$5:$ABF$18,MATCH(UsagePerHour!$B48,Sales!$C$5:$C$18,0),MATCH(UsagePerHour!ZK$4,Sales!$D$3:$ABF$3,0))/ZK$2*INDEX(Usage!$D$5:$ABF$11,MATCH(UsagePerHour!$B$36,Usage!$C$5:$C$11,0),MATCH(UsagePerHour!ZK$4,Usage!$D$3:$ABF$3,0)),"")</f>
        <v/>
      </c>
      <c r="ZL48" s="6" t="str">
        <f>IFERROR(INDEX(Sales!$D$5:$ABF$18,MATCH(UsagePerHour!$B48,Sales!$C$5:$C$18,0),MATCH(UsagePerHour!ZL$4,Sales!$D$3:$ABF$3,0))/ZL$2*INDEX(Usage!$D$5:$ABF$11,MATCH(UsagePerHour!$B$36,Usage!$C$5:$C$11,0),MATCH(UsagePerHour!ZL$4,Usage!$D$3:$ABF$3,0)),"")</f>
        <v/>
      </c>
      <c r="ZM48" s="6" t="str">
        <f>IFERROR(INDEX(Sales!$D$5:$ABF$18,MATCH(UsagePerHour!$B48,Sales!$C$5:$C$18,0),MATCH(UsagePerHour!ZM$4,Sales!$D$3:$ABF$3,0))/ZM$2*INDEX(Usage!$D$5:$ABF$11,MATCH(UsagePerHour!$B$36,Usage!$C$5:$C$11,0),MATCH(UsagePerHour!ZM$4,Usage!$D$3:$ABF$3,0)),"")</f>
        <v/>
      </c>
      <c r="ZN48" s="6" t="str">
        <f>IFERROR(INDEX(Sales!$D$5:$ABF$18,MATCH(UsagePerHour!$B48,Sales!$C$5:$C$18,0),MATCH(UsagePerHour!ZN$4,Sales!$D$3:$ABF$3,0))/ZN$2*INDEX(Usage!$D$5:$ABF$11,MATCH(UsagePerHour!$B$36,Usage!$C$5:$C$11,0),MATCH(UsagePerHour!ZN$4,Usage!$D$3:$ABF$3,0)),"")</f>
        <v/>
      </c>
      <c r="ZO48" s="6" t="str">
        <f>IFERROR(INDEX(Sales!$D$5:$ABF$18,MATCH(UsagePerHour!$B48,Sales!$C$5:$C$18,0),MATCH(UsagePerHour!ZO$4,Sales!$D$3:$ABF$3,0))/ZO$2*INDEX(Usage!$D$5:$ABF$11,MATCH(UsagePerHour!$B$36,Usage!$C$5:$C$11,0),MATCH(UsagePerHour!ZO$4,Usage!$D$3:$ABF$3,0)),"")</f>
        <v/>
      </c>
      <c r="ZP48" s="6" t="str">
        <f>IFERROR(INDEX(Sales!$D$5:$ABF$18,MATCH(UsagePerHour!$B48,Sales!$C$5:$C$18,0),MATCH(UsagePerHour!ZP$4,Sales!$D$3:$ABF$3,0))/ZP$2*INDEX(Usage!$D$5:$ABF$11,MATCH(UsagePerHour!$B$36,Usage!$C$5:$C$11,0),MATCH(UsagePerHour!ZP$4,Usage!$D$3:$ABF$3,0)),"")</f>
        <v/>
      </c>
      <c r="ZQ48" s="6" t="str">
        <f>IFERROR(INDEX(Sales!$D$5:$ABF$18,MATCH(UsagePerHour!$B48,Sales!$C$5:$C$18,0),MATCH(UsagePerHour!ZQ$4,Sales!$D$3:$ABF$3,0))/ZQ$2*INDEX(Usage!$D$5:$ABF$11,MATCH(UsagePerHour!$B$36,Usage!$C$5:$C$11,0),MATCH(UsagePerHour!ZQ$4,Usage!$D$3:$ABF$3,0)),"")</f>
        <v/>
      </c>
      <c r="ZR48" s="6" t="str">
        <f>IFERROR(INDEX(Sales!$D$5:$ABF$18,MATCH(UsagePerHour!$B48,Sales!$C$5:$C$18,0),MATCH(UsagePerHour!ZR$4,Sales!$D$3:$ABF$3,0))/ZR$2*INDEX(Usage!$D$5:$ABF$11,MATCH(UsagePerHour!$B$36,Usage!$C$5:$C$11,0),MATCH(UsagePerHour!ZR$4,Usage!$D$3:$ABF$3,0)),"")</f>
        <v/>
      </c>
      <c r="ZS48" s="6" t="str">
        <f>IFERROR(INDEX(Sales!$D$5:$ABF$18,MATCH(UsagePerHour!$B48,Sales!$C$5:$C$18,0),MATCH(UsagePerHour!ZS$4,Sales!$D$3:$ABF$3,0))/ZS$2*INDEX(Usage!$D$5:$ABF$11,MATCH(UsagePerHour!$B$36,Usage!$C$5:$C$11,0),MATCH(UsagePerHour!ZS$4,Usage!$D$3:$ABF$3,0)),"")</f>
        <v/>
      </c>
      <c r="ZT48" s="6" t="str">
        <f>IFERROR(INDEX(Sales!$D$5:$ABF$18,MATCH(UsagePerHour!$B48,Sales!$C$5:$C$18,0),MATCH(UsagePerHour!ZT$4,Sales!$D$3:$ABF$3,0))/ZT$2*INDEX(Usage!$D$5:$ABF$11,MATCH(UsagePerHour!$B$36,Usage!$C$5:$C$11,0),MATCH(UsagePerHour!ZT$4,Usage!$D$3:$ABF$3,0)),"")</f>
        <v/>
      </c>
      <c r="ZU48" s="6" t="str">
        <f>IFERROR(INDEX(Sales!$D$5:$ABF$18,MATCH(UsagePerHour!$B48,Sales!$C$5:$C$18,0),MATCH(UsagePerHour!ZU$4,Sales!$D$3:$ABF$3,0))/ZU$2*INDEX(Usage!$D$5:$ABF$11,MATCH(UsagePerHour!$B$36,Usage!$C$5:$C$11,0),MATCH(UsagePerHour!ZU$4,Usage!$D$3:$ABF$3,0)),"")</f>
        <v/>
      </c>
      <c r="ZV48" s="6" t="str">
        <f>IFERROR(INDEX(Sales!$D$5:$ABF$18,MATCH(UsagePerHour!$B48,Sales!$C$5:$C$18,0),MATCH(UsagePerHour!ZV$4,Sales!$D$3:$ABF$3,0))/ZV$2*INDEX(Usage!$D$5:$ABF$11,MATCH(UsagePerHour!$B$36,Usage!$C$5:$C$11,0),MATCH(UsagePerHour!ZV$4,Usage!$D$3:$ABF$3,0)),"")</f>
        <v/>
      </c>
      <c r="ZW48" s="6" t="str">
        <f>IFERROR(INDEX(Sales!$D$5:$ABF$18,MATCH(UsagePerHour!$B48,Sales!$C$5:$C$18,0),MATCH(UsagePerHour!ZW$4,Sales!$D$3:$ABF$3,0))/ZW$2*INDEX(Usage!$D$5:$ABF$11,MATCH(UsagePerHour!$B$36,Usage!$C$5:$C$11,0),MATCH(UsagePerHour!ZW$4,Usage!$D$3:$ABF$3,0)),"")</f>
        <v/>
      </c>
      <c r="ZX48" s="6" t="str">
        <f>IFERROR(INDEX(Sales!$D$5:$ABF$18,MATCH(UsagePerHour!$B48,Sales!$C$5:$C$18,0),MATCH(UsagePerHour!ZX$4,Sales!$D$3:$ABF$3,0))/ZX$2*INDEX(Usage!$D$5:$ABF$11,MATCH(UsagePerHour!$B$36,Usage!$C$5:$C$11,0),MATCH(UsagePerHour!ZX$4,Usage!$D$3:$ABF$3,0)),"")</f>
        <v/>
      </c>
      <c r="ZY48" s="6" t="str">
        <f>IFERROR(INDEX(Sales!$D$5:$ABF$18,MATCH(UsagePerHour!$B48,Sales!$C$5:$C$18,0),MATCH(UsagePerHour!ZY$4,Sales!$D$3:$ABF$3,0))/ZY$2*INDEX(Usage!$D$5:$ABF$11,MATCH(UsagePerHour!$B$36,Usage!$C$5:$C$11,0),MATCH(UsagePerHour!ZY$4,Usage!$D$3:$ABF$3,0)),"")</f>
        <v/>
      </c>
      <c r="ZZ48" s="6" t="str">
        <f>IFERROR(INDEX(Sales!$D$5:$ABF$18,MATCH(UsagePerHour!$B48,Sales!$C$5:$C$18,0),MATCH(UsagePerHour!ZZ$4,Sales!$D$3:$ABF$3,0))/ZZ$2*INDEX(Usage!$D$5:$ABF$11,MATCH(UsagePerHour!$B$36,Usage!$C$5:$C$11,0),MATCH(UsagePerHour!ZZ$4,Usage!$D$3:$ABF$3,0)),"")</f>
        <v/>
      </c>
      <c r="AAA48" s="6" t="str">
        <f>IFERROR(INDEX(Sales!$D$5:$ABF$18,MATCH(UsagePerHour!$B48,Sales!$C$5:$C$18,0),MATCH(UsagePerHour!AAA$4,Sales!$D$3:$ABF$3,0))/AAA$2*INDEX(Usage!$D$5:$ABF$11,MATCH(UsagePerHour!$B$36,Usage!$C$5:$C$11,0),MATCH(UsagePerHour!AAA$4,Usage!$D$3:$ABF$3,0)),"")</f>
        <v/>
      </c>
      <c r="AAB48" s="6" t="str">
        <f>IFERROR(INDEX(Sales!$D$5:$ABF$18,MATCH(UsagePerHour!$B48,Sales!$C$5:$C$18,0),MATCH(UsagePerHour!AAB$4,Sales!$D$3:$ABF$3,0))/AAB$2*INDEX(Usage!$D$5:$ABF$11,MATCH(UsagePerHour!$B$36,Usage!$C$5:$C$11,0),MATCH(UsagePerHour!AAB$4,Usage!$D$3:$ABF$3,0)),"")</f>
        <v/>
      </c>
      <c r="AAC48" s="6" t="str">
        <f>IFERROR(INDEX(Sales!$D$5:$ABF$18,MATCH(UsagePerHour!$B48,Sales!$C$5:$C$18,0),MATCH(UsagePerHour!AAC$4,Sales!$D$3:$ABF$3,0))/AAC$2*INDEX(Usage!$D$5:$ABF$11,MATCH(UsagePerHour!$B$36,Usage!$C$5:$C$11,0),MATCH(UsagePerHour!AAC$4,Usage!$D$3:$ABF$3,0)),"")</f>
        <v/>
      </c>
      <c r="AAD48" s="6" t="str">
        <f>IFERROR(INDEX(Sales!$D$5:$ABF$18,MATCH(UsagePerHour!$B48,Sales!$C$5:$C$18,0),MATCH(UsagePerHour!AAD$4,Sales!$D$3:$ABF$3,0))/AAD$2*INDEX(Usage!$D$5:$ABF$11,MATCH(UsagePerHour!$B$36,Usage!$C$5:$C$11,0),MATCH(UsagePerHour!AAD$4,Usage!$D$3:$ABF$3,0)),"")</f>
        <v/>
      </c>
      <c r="AAE48" s="6" t="str">
        <f>IFERROR(INDEX(Sales!$D$5:$ABF$18,MATCH(UsagePerHour!$B48,Sales!$C$5:$C$18,0),MATCH(UsagePerHour!AAE$4,Sales!$D$3:$ABF$3,0))/AAE$2*INDEX(Usage!$D$5:$ABF$11,MATCH(UsagePerHour!$B$36,Usage!$C$5:$C$11,0),MATCH(UsagePerHour!AAE$4,Usage!$D$3:$ABF$3,0)),"")</f>
        <v/>
      </c>
      <c r="AAF48" s="6" t="str">
        <f>IFERROR(INDEX(Sales!$D$5:$ABF$18,MATCH(UsagePerHour!$B48,Sales!$C$5:$C$18,0),MATCH(UsagePerHour!AAF$4,Sales!$D$3:$ABF$3,0))/AAF$2*INDEX(Usage!$D$5:$ABF$11,MATCH(UsagePerHour!$B$36,Usage!$C$5:$C$11,0),MATCH(UsagePerHour!AAF$4,Usage!$D$3:$ABF$3,0)),"")</f>
        <v/>
      </c>
      <c r="AAG48" s="6" t="str">
        <f>IFERROR(INDEX(Sales!$D$5:$ABF$18,MATCH(UsagePerHour!$B48,Sales!$C$5:$C$18,0),MATCH(UsagePerHour!AAG$4,Sales!$D$3:$ABF$3,0))/AAG$2*INDEX(Usage!$D$5:$ABF$11,MATCH(UsagePerHour!$B$36,Usage!$C$5:$C$11,0),MATCH(UsagePerHour!AAG$4,Usage!$D$3:$ABF$3,0)),"")</f>
        <v/>
      </c>
      <c r="AAH48" s="6" t="str">
        <f>IFERROR(INDEX(Sales!$D$5:$ABF$18,MATCH(UsagePerHour!$B48,Sales!$C$5:$C$18,0),MATCH(UsagePerHour!AAH$4,Sales!$D$3:$ABF$3,0))/AAH$2*INDEX(Usage!$D$5:$ABF$11,MATCH(UsagePerHour!$B$36,Usage!$C$5:$C$11,0),MATCH(UsagePerHour!AAH$4,Usage!$D$3:$ABF$3,0)),"")</f>
        <v/>
      </c>
      <c r="AAI48" s="6" t="str">
        <f>IFERROR(INDEX(Sales!$D$5:$ABF$18,MATCH(UsagePerHour!$B48,Sales!$C$5:$C$18,0),MATCH(UsagePerHour!AAI$4,Sales!$D$3:$ABF$3,0))/AAI$2*INDEX(Usage!$D$5:$ABF$11,MATCH(UsagePerHour!$B$36,Usage!$C$5:$C$11,0),MATCH(UsagePerHour!AAI$4,Usage!$D$3:$ABF$3,0)),"")</f>
        <v/>
      </c>
      <c r="AAJ48" s="6" t="str">
        <f>IFERROR(INDEX(Sales!$D$5:$ABF$18,MATCH(UsagePerHour!$B48,Sales!$C$5:$C$18,0),MATCH(UsagePerHour!AAJ$4,Sales!$D$3:$ABF$3,0))/AAJ$2*INDEX(Usage!$D$5:$ABF$11,MATCH(UsagePerHour!$B$36,Usage!$C$5:$C$11,0),MATCH(UsagePerHour!AAJ$4,Usage!$D$3:$ABF$3,0)),"")</f>
        <v/>
      </c>
      <c r="AAK48" s="6" t="str">
        <f>IFERROR(INDEX(Sales!$D$5:$ABF$18,MATCH(UsagePerHour!$B48,Sales!$C$5:$C$18,0),MATCH(UsagePerHour!AAK$4,Sales!$D$3:$ABF$3,0))/AAK$2*INDEX(Usage!$D$5:$ABF$11,MATCH(UsagePerHour!$B$36,Usage!$C$5:$C$11,0),MATCH(UsagePerHour!AAK$4,Usage!$D$3:$ABF$3,0)),"")</f>
        <v/>
      </c>
      <c r="AAL48" s="6" t="str">
        <f>IFERROR(INDEX(Sales!$D$5:$ABF$18,MATCH(UsagePerHour!$B48,Sales!$C$5:$C$18,0),MATCH(UsagePerHour!AAL$4,Sales!$D$3:$ABF$3,0))/AAL$2*INDEX(Usage!$D$5:$ABF$11,MATCH(UsagePerHour!$B$36,Usage!$C$5:$C$11,0),MATCH(UsagePerHour!AAL$4,Usage!$D$3:$ABF$3,0)),"")</f>
        <v/>
      </c>
      <c r="AAM48" s="6" t="str">
        <f>IFERROR(INDEX(Sales!$D$5:$ABF$18,MATCH(UsagePerHour!$B48,Sales!$C$5:$C$18,0),MATCH(UsagePerHour!AAM$4,Sales!$D$3:$ABF$3,0))/AAM$2*INDEX(Usage!$D$5:$ABF$11,MATCH(UsagePerHour!$B$36,Usage!$C$5:$C$11,0),MATCH(UsagePerHour!AAM$4,Usage!$D$3:$ABF$3,0)),"")</f>
        <v/>
      </c>
      <c r="AAN48" s="6" t="str">
        <f>IFERROR(INDEX(Sales!$D$5:$ABF$18,MATCH(UsagePerHour!$B48,Sales!$C$5:$C$18,0),MATCH(UsagePerHour!AAN$4,Sales!$D$3:$ABF$3,0))/AAN$2*INDEX(Usage!$D$5:$ABF$11,MATCH(UsagePerHour!$B$36,Usage!$C$5:$C$11,0),MATCH(UsagePerHour!AAN$4,Usage!$D$3:$ABF$3,0)),"")</f>
        <v/>
      </c>
      <c r="AAO48" s="6" t="str">
        <f>IFERROR(INDEX(Sales!$D$5:$ABF$18,MATCH(UsagePerHour!$B48,Sales!$C$5:$C$18,0),MATCH(UsagePerHour!AAO$4,Sales!$D$3:$ABF$3,0))/AAO$2*INDEX(Usage!$D$5:$ABF$11,MATCH(UsagePerHour!$B$36,Usage!$C$5:$C$11,0),MATCH(UsagePerHour!AAO$4,Usage!$D$3:$ABF$3,0)),"")</f>
        <v/>
      </c>
      <c r="AAP48" s="6" t="str">
        <f>IFERROR(INDEX(Sales!$D$5:$ABF$18,MATCH(UsagePerHour!$B48,Sales!$C$5:$C$18,0),MATCH(UsagePerHour!AAP$4,Sales!$D$3:$ABF$3,0))/AAP$2*INDEX(Usage!$D$5:$ABF$11,MATCH(UsagePerHour!$B$36,Usage!$C$5:$C$11,0),MATCH(UsagePerHour!AAP$4,Usage!$D$3:$ABF$3,0)),"")</f>
        <v/>
      </c>
      <c r="AAQ48" s="6" t="str">
        <f>IFERROR(INDEX(Sales!$D$5:$ABF$18,MATCH(UsagePerHour!$B48,Sales!$C$5:$C$18,0),MATCH(UsagePerHour!AAQ$4,Sales!$D$3:$ABF$3,0))/AAQ$2*INDEX(Usage!$D$5:$ABF$11,MATCH(UsagePerHour!$B$36,Usage!$C$5:$C$11,0),MATCH(UsagePerHour!AAQ$4,Usage!$D$3:$ABF$3,0)),"")</f>
        <v/>
      </c>
      <c r="AAR48" s="6" t="str">
        <f>IFERROR(INDEX(Sales!$D$5:$ABF$18,MATCH(UsagePerHour!$B48,Sales!$C$5:$C$18,0),MATCH(UsagePerHour!AAR$4,Sales!$D$3:$ABF$3,0))/AAR$2*INDEX(Usage!$D$5:$ABF$11,MATCH(UsagePerHour!$B$36,Usage!$C$5:$C$11,0),MATCH(UsagePerHour!AAR$4,Usage!$D$3:$ABF$3,0)),"")</f>
        <v/>
      </c>
      <c r="AAS48" s="6" t="str">
        <f>IFERROR(INDEX(Sales!$D$5:$ABF$18,MATCH(UsagePerHour!$B48,Sales!$C$5:$C$18,0),MATCH(UsagePerHour!AAS$4,Sales!$D$3:$ABF$3,0))/AAS$2*INDEX(Usage!$D$5:$ABF$11,MATCH(UsagePerHour!$B$36,Usage!$C$5:$C$11,0),MATCH(UsagePerHour!AAS$4,Usage!$D$3:$ABF$3,0)),"")</f>
        <v/>
      </c>
      <c r="AAT48" s="6" t="str">
        <f>IFERROR(INDEX(Sales!$D$5:$ABF$18,MATCH(UsagePerHour!$B48,Sales!$C$5:$C$18,0),MATCH(UsagePerHour!AAT$4,Sales!$D$3:$ABF$3,0))/AAT$2*INDEX(Usage!$D$5:$ABF$11,MATCH(UsagePerHour!$B$36,Usage!$C$5:$C$11,0),MATCH(UsagePerHour!AAT$4,Usage!$D$3:$ABF$3,0)),"")</f>
        <v/>
      </c>
      <c r="AAU48" s="6" t="str">
        <f>IFERROR(INDEX(Sales!$D$5:$ABF$18,MATCH(UsagePerHour!$B48,Sales!$C$5:$C$18,0),MATCH(UsagePerHour!AAU$4,Sales!$D$3:$ABF$3,0))/AAU$2*INDEX(Usage!$D$5:$ABF$11,MATCH(UsagePerHour!$B$36,Usage!$C$5:$C$11,0),MATCH(UsagePerHour!AAU$4,Usage!$D$3:$ABF$3,0)),"")</f>
        <v/>
      </c>
      <c r="AAV48" s="6" t="str">
        <f>IFERROR(INDEX(Sales!$D$5:$ABF$18,MATCH(UsagePerHour!$B48,Sales!$C$5:$C$18,0),MATCH(UsagePerHour!AAV$4,Sales!$D$3:$ABF$3,0))/AAV$2*INDEX(Usage!$D$5:$ABF$11,MATCH(UsagePerHour!$B$36,Usage!$C$5:$C$11,0),MATCH(UsagePerHour!AAV$4,Usage!$D$3:$ABF$3,0)),"")</f>
        <v/>
      </c>
      <c r="AAW48" s="6" t="str">
        <f>IFERROR(INDEX(Sales!$D$5:$ABF$18,MATCH(UsagePerHour!$B48,Sales!$C$5:$C$18,0),MATCH(UsagePerHour!AAW$4,Sales!$D$3:$ABF$3,0))/AAW$2*INDEX(Usage!$D$5:$ABF$11,MATCH(UsagePerHour!$B$36,Usage!$C$5:$C$11,0),MATCH(UsagePerHour!AAW$4,Usage!$D$3:$ABF$3,0)),"")</f>
        <v/>
      </c>
      <c r="AAX48" s="6" t="str">
        <f>IFERROR(INDEX(Sales!$D$5:$ABF$18,MATCH(UsagePerHour!$B48,Sales!$C$5:$C$18,0),MATCH(UsagePerHour!AAX$4,Sales!$D$3:$ABF$3,0))/AAX$2*INDEX(Usage!$D$5:$ABF$11,MATCH(UsagePerHour!$B$36,Usage!$C$5:$C$11,0),MATCH(UsagePerHour!AAX$4,Usage!$D$3:$ABF$3,0)),"")</f>
        <v/>
      </c>
      <c r="AAY48" s="6" t="str">
        <f>IFERROR(INDEX(Sales!$D$5:$ABF$18,MATCH(UsagePerHour!$B48,Sales!$C$5:$C$18,0),MATCH(UsagePerHour!AAY$4,Sales!$D$3:$ABF$3,0))/AAY$2*INDEX(Usage!$D$5:$ABF$11,MATCH(UsagePerHour!$B$36,Usage!$C$5:$C$11,0),MATCH(UsagePerHour!AAY$4,Usage!$D$3:$ABF$3,0)),"")</f>
        <v/>
      </c>
      <c r="AAZ48" s="6" t="str">
        <f>IFERROR(INDEX(Sales!$D$5:$ABF$18,MATCH(UsagePerHour!$B48,Sales!$C$5:$C$18,0),MATCH(UsagePerHour!AAZ$4,Sales!$D$3:$ABF$3,0))/AAZ$2*INDEX(Usage!$D$5:$ABF$11,MATCH(UsagePerHour!$B$36,Usage!$C$5:$C$11,0),MATCH(UsagePerHour!AAZ$4,Usage!$D$3:$ABF$3,0)),"")</f>
        <v/>
      </c>
      <c r="ABA48" s="6" t="str">
        <f>IFERROR(INDEX(Sales!$D$5:$ABF$18,MATCH(UsagePerHour!$B48,Sales!$C$5:$C$18,0),MATCH(UsagePerHour!ABA$4,Sales!$D$3:$ABF$3,0))/ABA$2*INDEX(Usage!$D$5:$ABF$11,MATCH(UsagePerHour!$B$36,Usage!$C$5:$C$11,0),MATCH(UsagePerHour!ABA$4,Usage!$D$3:$ABF$3,0)),"")</f>
        <v/>
      </c>
    </row>
    <row r="49" spans="2:729">
      <c r="B49" s="3" t="s">
        <v>13</v>
      </c>
      <c r="C49" s="6">
        <f>IFERROR(INDEX(Sales!$D$5:$ABF$18,MATCH(UsagePerHour!$B49,Sales!$C$5:$C$18,0),MATCH(UsagePerHour!C$4,Sales!$D$3:$ABF$3,0))/C$2*INDEX(Usage!$D$5:$ABF$11,MATCH(UsagePerHour!$B$36,Usage!$C$5:$C$11,0),MATCH(UsagePerHour!C$4,Usage!$D$3:$ABF$3,0)),"")</f>
        <v>1.7396853093622293</v>
      </c>
      <c r="D49" s="6">
        <f>IFERROR(INDEX(Sales!$D$5:$ABF$18,MATCH(UsagePerHour!$B49,Sales!$C$5:$C$18,0),MATCH(UsagePerHour!D$4,Sales!$D$3:$ABF$3,0))/D$2*INDEX(Usage!$D$5:$ABF$11,MATCH(UsagePerHour!$B$36,Usage!$C$5:$C$11,0),MATCH(UsagePerHour!D$4,Usage!$D$3:$ABF$3,0)),"")</f>
        <v>1.416566451659925</v>
      </c>
      <c r="E49" s="6">
        <f>IFERROR(INDEX(Sales!$D$5:$ABF$18,MATCH(UsagePerHour!$B49,Sales!$C$5:$C$18,0),MATCH(UsagePerHour!E$4,Sales!$D$3:$ABF$3,0))/E$2*INDEX(Usage!$D$5:$ABF$11,MATCH(UsagePerHour!$B$36,Usage!$C$5:$C$11,0),MATCH(UsagePerHour!E$4,Usage!$D$3:$ABF$3,0)),"")</f>
        <v>0.36445508982035923</v>
      </c>
      <c r="F49" s="6">
        <f>IFERROR(INDEX(Sales!$D$5:$ABF$18,MATCH(UsagePerHour!$B49,Sales!$C$5:$C$18,0),MATCH(UsagePerHour!F$4,Sales!$D$3:$ABF$3,0))/F$2*INDEX(Usage!$D$5:$ABF$11,MATCH(UsagePerHour!$B$36,Usage!$C$5:$C$11,0),MATCH(UsagePerHour!F$4,Usage!$D$3:$ABF$3,0)),"")</f>
        <v>0.63312145179290602</v>
      </c>
      <c r="G49" s="6">
        <f>IFERROR(INDEX(Sales!$D$5:$ABF$18,MATCH(UsagePerHour!$B49,Sales!$C$5:$C$18,0),MATCH(UsagePerHour!G$4,Sales!$D$3:$ABF$3,0))/G$2*INDEX(Usage!$D$5:$ABF$11,MATCH(UsagePerHour!$B$36,Usage!$C$5:$C$11,0),MATCH(UsagePerHour!G$4,Usage!$D$3:$ABF$3,0)),"")</f>
        <v>9.4621683084249213</v>
      </c>
      <c r="H49" s="6">
        <f>IFERROR(INDEX(Sales!$D$5:$ABF$18,MATCH(UsagePerHour!$B49,Sales!$C$5:$C$18,0),MATCH(UsagePerHour!H$4,Sales!$D$3:$ABF$3,0))/H$2*INDEX(Usage!$D$5:$ABF$11,MATCH(UsagePerHour!$B$36,Usage!$C$5:$C$11,0),MATCH(UsagePerHour!H$4,Usage!$D$3:$ABF$3,0)),"")</f>
        <v>3.2962017113168796</v>
      </c>
      <c r="I49" s="6">
        <f>IFERROR(INDEX(Sales!$D$5:$ABF$18,MATCH(UsagePerHour!$B49,Sales!$C$5:$C$18,0),MATCH(UsagePerHour!I$4,Sales!$D$3:$ABF$3,0))/I$2*INDEX(Usage!$D$5:$ABF$11,MATCH(UsagePerHour!$B$36,Usage!$C$5:$C$11,0),MATCH(UsagePerHour!I$4,Usage!$D$3:$ABF$3,0)),"")</f>
        <v>2.1108552033456576</v>
      </c>
      <c r="J49" s="6">
        <f>IFERROR(INDEX(Sales!$D$5:$ABF$18,MATCH(UsagePerHour!$B49,Sales!$C$5:$C$18,0),MATCH(UsagePerHour!J$4,Sales!$D$3:$ABF$3,0))/J$2*INDEX(Usage!$D$5:$ABF$11,MATCH(UsagePerHour!$B$36,Usage!$C$5:$C$11,0),MATCH(UsagePerHour!J$4,Usage!$D$3:$ABF$3,0)),"")</f>
        <v>1.7396853093622293</v>
      </c>
      <c r="K49" s="6">
        <f>IFERROR(INDEX(Sales!$D$5:$ABF$18,MATCH(UsagePerHour!$B49,Sales!$C$5:$C$18,0),MATCH(UsagePerHour!K$4,Sales!$D$3:$ABF$3,0))/K$2*INDEX(Usage!$D$5:$ABF$11,MATCH(UsagePerHour!$B$36,Usage!$C$5:$C$11,0),MATCH(UsagePerHour!K$4,Usage!$D$3:$ABF$3,0)),"")</f>
        <v>1.416566451659925</v>
      </c>
      <c r="L49" s="6">
        <f>IFERROR(INDEX(Sales!$D$5:$ABF$18,MATCH(UsagePerHour!$B49,Sales!$C$5:$C$18,0),MATCH(UsagePerHour!L$4,Sales!$D$3:$ABF$3,0))/L$2*INDEX(Usage!$D$5:$ABF$11,MATCH(UsagePerHour!$B$36,Usage!$C$5:$C$11,0),MATCH(UsagePerHour!L$4,Usage!$D$3:$ABF$3,0)),"")</f>
        <v>0.36445508982035923</v>
      </c>
      <c r="M49" s="6">
        <f>IFERROR(INDEX(Sales!$D$5:$ABF$18,MATCH(UsagePerHour!$B49,Sales!$C$5:$C$18,0),MATCH(UsagePerHour!M$4,Sales!$D$3:$ABF$3,0))/M$2*INDEX(Usage!$D$5:$ABF$11,MATCH(UsagePerHour!$B$36,Usage!$C$5:$C$11,0),MATCH(UsagePerHour!M$4,Usage!$D$3:$ABF$3,0)),"")</f>
        <v>0.63312145179290602</v>
      </c>
      <c r="N49" s="6">
        <f>IFERROR(INDEX(Sales!$D$5:$ABF$18,MATCH(UsagePerHour!$B49,Sales!$C$5:$C$18,0),MATCH(UsagePerHour!N$4,Sales!$D$3:$ABF$3,0))/N$2*INDEX(Usage!$D$5:$ABF$11,MATCH(UsagePerHour!$B$36,Usage!$C$5:$C$11,0),MATCH(UsagePerHour!N$4,Usage!$D$3:$ABF$3,0)),"")</f>
        <v>9.4621683084249213</v>
      </c>
      <c r="O49" s="6">
        <f>IFERROR(INDEX(Sales!$D$5:$ABF$18,MATCH(UsagePerHour!$B49,Sales!$C$5:$C$18,0),MATCH(UsagePerHour!O$4,Sales!$D$3:$ABF$3,0))/O$2*INDEX(Usage!$D$5:$ABF$11,MATCH(UsagePerHour!$B$36,Usage!$C$5:$C$11,0),MATCH(UsagePerHour!O$4,Usage!$D$3:$ABF$3,0)),"")</f>
        <v>3.2962017113168796</v>
      </c>
      <c r="P49" s="6">
        <f>IFERROR(INDEX(Sales!$D$5:$ABF$18,MATCH(UsagePerHour!$B49,Sales!$C$5:$C$18,0),MATCH(UsagePerHour!P$4,Sales!$D$3:$ABF$3,0))/P$2*INDEX(Usage!$D$5:$ABF$11,MATCH(UsagePerHour!$B$36,Usage!$C$5:$C$11,0),MATCH(UsagePerHour!P$4,Usage!$D$3:$ABF$3,0)),"")</f>
        <v>2.1108552033456576</v>
      </c>
      <c r="Q49" s="6">
        <f>IFERROR(INDEX(Sales!$D$5:$ABF$18,MATCH(UsagePerHour!$B49,Sales!$C$5:$C$18,0),MATCH(UsagePerHour!Q$4,Sales!$D$3:$ABF$3,0))/Q$2*INDEX(Usage!$D$5:$ABF$11,MATCH(UsagePerHour!$B$36,Usage!$C$5:$C$11,0),MATCH(UsagePerHour!Q$4,Usage!$D$3:$ABF$3,0)),"")</f>
        <v>1.7396853093622293</v>
      </c>
      <c r="R49" s="6">
        <f>IFERROR(INDEX(Sales!$D$5:$ABF$18,MATCH(UsagePerHour!$B49,Sales!$C$5:$C$18,0),MATCH(UsagePerHour!R$4,Sales!$D$3:$ABF$3,0))/R$2*INDEX(Usage!$D$5:$ABF$11,MATCH(UsagePerHour!$B$36,Usage!$C$5:$C$11,0),MATCH(UsagePerHour!R$4,Usage!$D$3:$ABF$3,0)),"")</f>
        <v>1.416566451659925</v>
      </c>
      <c r="S49" s="6">
        <f>IFERROR(INDEX(Sales!$D$5:$ABF$18,MATCH(UsagePerHour!$B49,Sales!$C$5:$C$18,0),MATCH(UsagePerHour!S$4,Sales!$D$3:$ABF$3,0))/S$2*INDEX(Usage!$D$5:$ABF$11,MATCH(UsagePerHour!$B$36,Usage!$C$5:$C$11,0),MATCH(UsagePerHour!S$4,Usage!$D$3:$ABF$3,0)),"")</f>
        <v>0.36445508982035923</v>
      </c>
      <c r="T49" s="6">
        <f>IFERROR(INDEX(Sales!$D$5:$ABF$18,MATCH(UsagePerHour!$B49,Sales!$C$5:$C$18,0),MATCH(UsagePerHour!T$4,Sales!$D$3:$ABF$3,0))/T$2*INDEX(Usage!$D$5:$ABF$11,MATCH(UsagePerHour!$B$36,Usage!$C$5:$C$11,0),MATCH(UsagePerHour!T$4,Usage!$D$3:$ABF$3,0)),"")</f>
        <v>0.63312145179290602</v>
      </c>
      <c r="U49" s="6">
        <f>IFERROR(INDEX(Sales!$D$5:$ABF$18,MATCH(UsagePerHour!$B49,Sales!$C$5:$C$18,0),MATCH(UsagePerHour!U$4,Sales!$D$3:$ABF$3,0))/U$2*INDEX(Usage!$D$5:$ABF$11,MATCH(UsagePerHour!$B$36,Usage!$C$5:$C$11,0),MATCH(UsagePerHour!U$4,Usage!$D$3:$ABF$3,0)),"")</f>
        <v>9.4621683084249213</v>
      </c>
      <c r="V49" s="6">
        <f>IFERROR(INDEX(Sales!$D$5:$ABF$18,MATCH(UsagePerHour!$B49,Sales!$C$5:$C$18,0),MATCH(UsagePerHour!V$4,Sales!$D$3:$ABF$3,0))/V$2*INDEX(Usage!$D$5:$ABF$11,MATCH(UsagePerHour!$B$36,Usage!$C$5:$C$11,0),MATCH(UsagePerHour!V$4,Usage!$D$3:$ABF$3,0)),"")</f>
        <v>3.2962017113168796</v>
      </c>
      <c r="W49" s="6">
        <f>IFERROR(INDEX(Sales!$D$5:$ABF$18,MATCH(UsagePerHour!$B49,Sales!$C$5:$C$18,0),MATCH(UsagePerHour!W$4,Sales!$D$3:$ABF$3,0))/W$2*INDEX(Usage!$D$5:$ABF$11,MATCH(UsagePerHour!$B$36,Usage!$C$5:$C$11,0),MATCH(UsagePerHour!W$4,Usage!$D$3:$ABF$3,0)),"")</f>
        <v>2.1108552033456576</v>
      </c>
      <c r="X49" s="6">
        <f>IFERROR(INDEX(Sales!$D$5:$ABF$18,MATCH(UsagePerHour!$B49,Sales!$C$5:$C$18,0),MATCH(UsagePerHour!X$4,Sales!$D$3:$ABF$3,0))/X$2*INDEX(Usage!$D$5:$ABF$11,MATCH(UsagePerHour!$B$36,Usage!$C$5:$C$11,0),MATCH(UsagePerHour!X$4,Usage!$D$3:$ABF$3,0)),"")</f>
        <v>1.7396853093622293</v>
      </c>
      <c r="Y49" s="6">
        <f>IFERROR(INDEX(Sales!$D$5:$ABF$18,MATCH(UsagePerHour!$B49,Sales!$C$5:$C$18,0),MATCH(UsagePerHour!Y$4,Sales!$D$3:$ABF$3,0))/Y$2*INDEX(Usage!$D$5:$ABF$11,MATCH(UsagePerHour!$B$36,Usage!$C$5:$C$11,0),MATCH(UsagePerHour!Y$4,Usage!$D$3:$ABF$3,0)),"")</f>
        <v>1.416566451659925</v>
      </c>
      <c r="Z49" s="6">
        <f>IFERROR(INDEX(Sales!$D$5:$ABF$18,MATCH(UsagePerHour!$B49,Sales!$C$5:$C$18,0),MATCH(UsagePerHour!Z$4,Sales!$D$3:$ABF$3,0))/Z$2*INDEX(Usage!$D$5:$ABF$11,MATCH(UsagePerHour!$B$36,Usage!$C$5:$C$11,0),MATCH(UsagePerHour!Z$4,Usage!$D$3:$ABF$3,0)),"")</f>
        <v>0.36445508982035923</v>
      </c>
      <c r="AA49" s="6">
        <f>IFERROR(INDEX(Sales!$D$5:$ABF$18,MATCH(UsagePerHour!$B49,Sales!$C$5:$C$18,0),MATCH(UsagePerHour!AA$4,Sales!$D$3:$ABF$3,0))/AA$2*INDEX(Usage!$D$5:$ABF$11,MATCH(UsagePerHour!$B$36,Usage!$C$5:$C$11,0),MATCH(UsagePerHour!AA$4,Usage!$D$3:$ABF$3,0)),"")</f>
        <v>0.63312145179290602</v>
      </c>
      <c r="AB49" s="6">
        <f>IFERROR(INDEX(Sales!$D$5:$ABF$18,MATCH(UsagePerHour!$B49,Sales!$C$5:$C$18,0),MATCH(UsagePerHour!AB$4,Sales!$D$3:$ABF$3,0))/AB$2*INDEX(Usage!$D$5:$ABF$11,MATCH(UsagePerHour!$B$36,Usage!$C$5:$C$11,0),MATCH(UsagePerHour!AB$4,Usage!$D$3:$ABF$3,0)),"")</f>
        <v>9.4621683084249213</v>
      </c>
      <c r="AC49" s="6">
        <f>IFERROR(INDEX(Sales!$D$5:$ABF$18,MATCH(UsagePerHour!$B49,Sales!$C$5:$C$18,0),MATCH(UsagePerHour!AC$4,Sales!$D$3:$ABF$3,0))/AC$2*INDEX(Usage!$D$5:$ABF$11,MATCH(UsagePerHour!$B$36,Usage!$C$5:$C$11,0),MATCH(UsagePerHour!AC$4,Usage!$D$3:$ABF$3,0)),"")</f>
        <v>3.2962017113168796</v>
      </c>
      <c r="AD49" s="6">
        <f>IFERROR(INDEX(Sales!$D$5:$ABF$18,MATCH(UsagePerHour!$B49,Sales!$C$5:$C$18,0),MATCH(UsagePerHour!AD$4,Sales!$D$3:$ABF$3,0))/AD$2*INDEX(Usage!$D$5:$ABF$11,MATCH(UsagePerHour!$B$36,Usage!$C$5:$C$11,0),MATCH(UsagePerHour!AD$4,Usage!$D$3:$ABF$3,0)),"")</f>
        <v>2.1108552033456576</v>
      </c>
      <c r="AE49" s="6">
        <f>IFERROR(INDEX(Sales!$D$5:$ABF$18,MATCH(UsagePerHour!$B49,Sales!$C$5:$C$18,0),MATCH(UsagePerHour!AE$4,Sales!$D$3:$ABF$3,0))/AE$2*INDEX(Usage!$D$5:$ABF$11,MATCH(UsagePerHour!$B$36,Usage!$C$5:$C$11,0),MATCH(UsagePerHour!AE$4,Usage!$D$3:$ABF$3,0)),"")</f>
        <v>1.7396853093622293</v>
      </c>
      <c r="AF49" s="6">
        <f>IFERROR(INDEX(Sales!$D$5:$ABF$18,MATCH(UsagePerHour!$B49,Sales!$C$5:$C$18,0),MATCH(UsagePerHour!AF$4,Sales!$D$3:$ABF$3,0))/AF$2*INDEX(Usage!$D$5:$ABF$11,MATCH(UsagePerHour!$B$36,Usage!$C$5:$C$11,0),MATCH(UsagePerHour!AF$4,Usage!$D$3:$ABF$3,0)),"")</f>
        <v>1.416566451659925</v>
      </c>
      <c r="AG49" s="6">
        <f>IFERROR(INDEX(Sales!$D$5:$ABF$18,MATCH(UsagePerHour!$B49,Sales!$C$5:$C$18,0),MATCH(UsagePerHour!AG$4,Sales!$D$3:$ABF$3,0))/AG$2*INDEX(Usage!$D$5:$ABF$11,MATCH(UsagePerHour!$B$36,Usage!$C$5:$C$11,0),MATCH(UsagePerHour!AG$4,Usage!$D$3:$ABF$3,0)),"")</f>
        <v>0.36445508982035923</v>
      </c>
      <c r="AH49" s="6">
        <f>IFERROR(INDEX(Sales!$D$5:$ABF$18,MATCH(UsagePerHour!$B49,Sales!$C$5:$C$18,0),MATCH(UsagePerHour!AH$4,Sales!$D$3:$ABF$3,0))/AH$2*INDEX(Usage!$D$5:$ABF$11,MATCH(UsagePerHour!$B$36,Usage!$C$5:$C$11,0),MATCH(UsagePerHour!AH$4,Usage!$D$3:$ABF$3,0)),"")</f>
        <v>0.63312145179290602</v>
      </c>
      <c r="AI49" s="6">
        <f>IFERROR(INDEX(Sales!$D$5:$ABF$18,MATCH(UsagePerHour!$B49,Sales!$C$5:$C$18,0),MATCH(UsagePerHour!AI$4,Sales!$D$3:$ABF$3,0))/AI$2*INDEX(Usage!$D$5:$ABF$11,MATCH(UsagePerHour!$B$36,Usage!$C$5:$C$11,0),MATCH(UsagePerHour!AI$4,Usage!$D$3:$ABF$3,0)),"")</f>
        <v>9.4621683084249213</v>
      </c>
      <c r="AJ49" s="6">
        <f>IFERROR(INDEX(Sales!$D$5:$ABF$18,MATCH(UsagePerHour!$B49,Sales!$C$5:$C$18,0),MATCH(UsagePerHour!AJ$4,Sales!$D$3:$ABF$3,0))/AJ$2*INDEX(Usage!$D$5:$ABF$11,MATCH(UsagePerHour!$B$36,Usage!$C$5:$C$11,0),MATCH(UsagePerHour!AJ$4,Usage!$D$3:$ABF$3,0)),"")</f>
        <v>3.2962017113168796</v>
      </c>
      <c r="AK49" s="6">
        <f>IFERROR(INDEX(Sales!$D$5:$ABF$18,MATCH(UsagePerHour!$B49,Sales!$C$5:$C$18,0),MATCH(UsagePerHour!AK$4,Sales!$D$3:$ABF$3,0))/AK$2*INDEX(Usage!$D$5:$ABF$11,MATCH(UsagePerHour!$B$36,Usage!$C$5:$C$11,0),MATCH(UsagePerHour!AK$4,Usage!$D$3:$ABF$3,0)),"")</f>
        <v>2.1108552033456576</v>
      </c>
      <c r="AL49" s="6">
        <f>IFERROR(INDEX(Sales!$D$5:$ABF$18,MATCH(UsagePerHour!$B49,Sales!$C$5:$C$18,0),MATCH(UsagePerHour!AL$4,Sales!$D$3:$ABF$3,0))/AL$2*INDEX(Usage!$D$5:$ABF$11,MATCH(UsagePerHour!$B$36,Usage!$C$5:$C$11,0),MATCH(UsagePerHour!AL$4,Usage!$D$3:$ABF$3,0)),"")</f>
        <v>1.7396853093622293</v>
      </c>
      <c r="AM49" s="6">
        <f>IFERROR(INDEX(Sales!$D$5:$ABF$18,MATCH(UsagePerHour!$B49,Sales!$C$5:$C$18,0),MATCH(UsagePerHour!AM$4,Sales!$D$3:$ABF$3,0))/AM$2*INDEX(Usage!$D$5:$ABF$11,MATCH(UsagePerHour!$B$36,Usage!$C$5:$C$11,0),MATCH(UsagePerHour!AM$4,Usage!$D$3:$ABF$3,0)),"")</f>
        <v>1.416566451659925</v>
      </c>
      <c r="AN49" s="6">
        <f>IFERROR(INDEX(Sales!$D$5:$ABF$18,MATCH(UsagePerHour!$B49,Sales!$C$5:$C$18,0),MATCH(UsagePerHour!AN$4,Sales!$D$3:$ABF$3,0))/AN$2*INDEX(Usage!$D$5:$ABF$11,MATCH(UsagePerHour!$B$36,Usage!$C$5:$C$11,0),MATCH(UsagePerHour!AN$4,Usage!$D$3:$ABF$3,0)),"")</f>
        <v>0.36445508982035923</v>
      </c>
      <c r="AO49" s="6">
        <f>IFERROR(INDEX(Sales!$D$5:$ABF$18,MATCH(UsagePerHour!$B49,Sales!$C$5:$C$18,0),MATCH(UsagePerHour!AO$4,Sales!$D$3:$ABF$3,0))/AO$2*INDEX(Usage!$D$5:$ABF$11,MATCH(UsagePerHour!$B$36,Usage!$C$5:$C$11,0),MATCH(UsagePerHour!AO$4,Usage!$D$3:$ABF$3,0)),"")</f>
        <v>0.63312145179290602</v>
      </c>
      <c r="AP49" s="6">
        <f>IFERROR(INDEX(Sales!$D$5:$ABF$18,MATCH(UsagePerHour!$B49,Sales!$C$5:$C$18,0),MATCH(UsagePerHour!AP$4,Sales!$D$3:$ABF$3,0))/AP$2*INDEX(Usage!$D$5:$ABF$11,MATCH(UsagePerHour!$B$36,Usage!$C$5:$C$11,0),MATCH(UsagePerHour!AP$4,Usage!$D$3:$ABF$3,0)),"")</f>
        <v>9.4621683084249213</v>
      </c>
      <c r="AQ49" s="6">
        <f>IFERROR(INDEX(Sales!$D$5:$ABF$18,MATCH(UsagePerHour!$B49,Sales!$C$5:$C$18,0),MATCH(UsagePerHour!AQ$4,Sales!$D$3:$ABF$3,0))/AQ$2*INDEX(Usage!$D$5:$ABF$11,MATCH(UsagePerHour!$B$36,Usage!$C$5:$C$11,0),MATCH(UsagePerHour!AQ$4,Usage!$D$3:$ABF$3,0)),"")</f>
        <v>3.2962017113168796</v>
      </c>
      <c r="AR49" s="6">
        <f>IFERROR(INDEX(Sales!$D$5:$ABF$18,MATCH(UsagePerHour!$B49,Sales!$C$5:$C$18,0),MATCH(UsagePerHour!AR$4,Sales!$D$3:$ABF$3,0))/AR$2*INDEX(Usage!$D$5:$ABF$11,MATCH(UsagePerHour!$B$36,Usage!$C$5:$C$11,0),MATCH(UsagePerHour!AR$4,Usage!$D$3:$ABF$3,0)),"")</f>
        <v>2.1108552033456576</v>
      </c>
      <c r="AS49" s="6">
        <f>IFERROR(INDEX(Sales!$D$5:$ABF$18,MATCH(UsagePerHour!$B49,Sales!$C$5:$C$18,0),MATCH(UsagePerHour!AS$4,Sales!$D$3:$ABF$3,0))/AS$2*INDEX(Usage!$D$5:$ABF$11,MATCH(UsagePerHour!$B$36,Usage!$C$5:$C$11,0),MATCH(UsagePerHour!AS$4,Usage!$D$3:$ABF$3,0)),"")</f>
        <v>1.7396853093622293</v>
      </c>
      <c r="AT49" s="6">
        <f>IFERROR(INDEX(Sales!$D$5:$ABF$18,MATCH(UsagePerHour!$B49,Sales!$C$5:$C$18,0),MATCH(UsagePerHour!AT$4,Sales!$D$3:$ABF$3,0))/AT$2*INDEX(Usage!$D$5:$ABF$11,MATCH(UsagePerHour!$B$36,Usage!$C$5:$C$11,0),MATCH(UsagePerHour!AT$4,Usage!$D$3:$ABF$3,0)),"")</f>
        <v>1.416566451659925</v>
      </c>
      <c r="AU49" s="6">
        <f>IFERROR(INDEX(Sales!$D$5:$ABF$18,MATCH(UsagePerHour!$B49,Sales!$C$5:$C$18,0),MATCH(UsagePerHour!AU$4,Sales!$D$3:$ABF$3,0))/AU$2*INDEX(Usage!$D$5:$ABF$11,MATCH(UsagePerHour!$B$36,Usage!$C$5:$C$11,0),MATCH(UsagePerHour!AU$4,Usage!$D$3:$ABF$3,0)),"")</f>
        <v>0.36445508982035923</v>
      </c>
      <c r="AV49" s="6">
        <f>IFERROR(INDEX(Sales!$D$5:$ABF$18,MATCH(UsagePerHour!$B49,Sales!$C$5:$C$18,0),MATCH(UsagePerHour!AV$4,Sales!$D$3:$ABF$3,0))/AV$2*INDEX(Usage!$D$5:$ABF$11,MATCH(UsagePerHour!$B$36,Usage!$C$5:$C$11,0),MATCH(UsagePerHour!AV$4,Usage!$D$3:$ABF$3,0)),"")</f>
        <v>0.63312145179290602</v>
      </c>
      <c r="AW49" s="6">
        <f>IFERROR(INDEX(Sales!$D$5:$ABF$18,MATCH(UsagePerHour!$B49,Sales!$C$5:$C$18,0),MATCH(UsagePerHour!AW$4,Sales!$D$3:$ABF$3,0))/AW$2*INDEX(Usage!$D$5:$ABF$11,MATCH(UsagePerHour!$B$36,Usage!$C$5:$C$11,0),MATCH(UsagePerHour!AW$4,Usage!$D$3:$ABF$3,0)),"")</f>
        <v>9.4621683084249213</v>
      </c>
      <c r="AX49" s="6">
        <f>IFERROR(INDEX(Sales!$D$5:$ABF$18,MATCH(UsagePerHour!$B49,Sales!$C$5:$C$18,0),MATCH(UsagePerHour!AX$4,Sales!$D$3:$ABF$3,0))/AX$2*INDEX(Usage!$D$5:$ABF$11,MATCH(UsagePerHour!$B$36,Usage!$C$5:$C$11,0),MATCH(UsagePerHour!AX$4,Usage!$D$3:$ABF$3,0)),"")</f>
        <v>3.2962017113168796</v>
      </c>
      <c r="AY49" s="6">
        <f>IFERROR(INDEX(Sales!$D$5:$ABF$18,MATCH(UsagePerHour!$B49,Sales!$C$5:$C$18,0),MATCH(UsagePerHour!AY$4,Sales!$D$3:$ABF$3,0))/AY$2*INDEX(Usage!$D$5:$ABF$11,MATCH(UsagePerHour!$B$36,Usage!$C$5:$C$11,0),MATCH(UsagePerHour!AY$4,Usage!$D$3:$ABF$3,0)),"")</f>
        <v>2.1108552033456576</v>
      </c>
      <c r="AZ49" s="6">
        <f>IFERROR(INDEX(Sales!$D$5:$ABF$18,MATCH(UsagePerHour!$B49,Sales!$C$5:$C$18,0),MATCH(UsagePerHour!AZ$4,Sales!$D$3:$ABF$3,0))/AZ$2*INDEX(Usage!$D$5:$ABF$11,MATCH(UsagePerHour!$B$36,Usage!$C$5:$C$11,0),MATCH(UsagePerHour!AZ$4,Usage!$D$3:$ABF$3,0)),"")</f>
        <v>1.7396853093622293</v>
      </c>
      <c r="BA49" s="6">
        <f>IFERROR(INDEX(Sales!$D$5:$ABF$18,MATCH(UsagePerHour!$B49,Sales!$C$5:$C$18,0),MATCH(UsagePerHour!BA$4,Sales!$D$3:$ABF$3,0))/BA$2*INDEX(Usage!$D$5:$ABF$11,MATCH(UsagePerHour!$B$36,Usage!$C$5:$C$11,0),MATCH(UsagePerHour!BA$4,Usage!$D$3:$ABF$3,0)),"")</f>
        <v>1.416566451659925</v>
      </c>
      <c r="BB49" s="6">
        <f>IFERROR(INDEX(Sales!$D$5:$ABF$18,MATCH(UsagePerHour!$B49,Sales!$C$5:$C$18,0),MATCH(UsagePerHour!BB$4,Sales!$D$3:$ABF$3,0))/BB$2*INDEX(Usage!$D$5:$ABF$11,MATCH(UsagePerHour!$B$36,Usage!$C$5:$C$11,0),MATCH(UsagePerHour!BB$4,Usage!$D$3:$ABF$3,0)),"")</f>
        <v>0.36445508982035923</v>
      </c>
      <c r="BC49" s="6">
        <f>IFERROR(INDEX(Sales!$D$5:$ABF$18,MATCH(UsagePerHour!$B49,Sales!$C$5:$C$18,0),MATCH(UsagePerHour!BC$4,Sales!$D$3:$ABF$3,0))/BC$2*INDEX(Usage!$D$5:$ABF$11,MATCH(UsagePerHour!$B$36,Usage!$C$5:$C$11,0),MATCH(UsagePerHour!BC$4,Usage!$D$3:$ABF$3,0)),"")</f>
        <v>0.63312145179290602</v>
      </c>
      <c r="BD49" s="6">
        <f>IFERROR(INDEX(Sales!$D$5:$ABF$18,MATCH(UsagePerHour!$B49,Sales!$C$5:$C$18,0),MATCH(UsagePerHour!BD$4,Sales!$D$3:$ABF$3,0))/BD$2*INDEX(Usage!$D$5:$ABF$11,MATCH(UsagePerHour!$B$36,Usage!$C$5:$C$11,0),MATCH(UsagePerHour!BD$4,Usage!$D$3:$ABF$3,0)),"")</f>
        <v>9.4621683084249213</v>
      </c>
      <c r="BE49" s="6">
        <f>IFERROR(INDEX(Sales!$D$5:$ABF$18,MATCH(UsagePerHour!$B49,Sales!$C$5:$C$18,0),MATCH(UsagePerHour!BE$4,Sales!$D$3:$ABF$3,0))/BE$2*INDEX(Usage!$D$5:$ABF$11,MATCH(UsagePerHour!$B$36,Usage!$C$5:$C$11,0),MATCH(UsagePerHour!BE$4,Usage!$D$3:$ABF$3,0)),"")</f>
        <v>3.2962017113168796</v>
      </c>
      <c r="BF49" s="6">
        <f>IFERROR(INDEX(Sales!$D$5:$ABF$18,MATCH(UsagePerHour!$B49,Sales!$C$5:$C$18,0),MATCH(UsagePerHour!BF$4,Sales!$D$3:$ABF$3,0))/BF$2*INDEX(Usage!$D$5:$ABF$11,MATCH(UsagePerHour!$B$36,Usage!$C$5:$C$11,0),MATCH(UsagePerHour!BF$4,Usage!$D$3:$ABF$3,0)),"")</f>
        <v>2.1108552033456576</v>
      </c>
      <c r="BG49" s="6">
        <f>IFERROR(INDEX(Sales!$D$5:$ABF$18,MATCH(UsagePerHour!$B49,Sales!$C$5:$C$18,0),MATCH(UsagePerHour!BG$4,Sales!$D$3:$ABF$3,0))/BG$2*INDEX(Usage!$D$5:$ABF$11,MATCH(UsagePerHour!$B$36,Usage!$C$5:$C$11,0),MATCH(UsagePerHour!BG$4,Usage!$D$3:$ABF$3,0)),"")</f>
        <v>1.7396853093622293</v>
      </c>
      <c r="BH49" s="6">
        <f>IFERROR(INDEX(Sales!$D$5:$ABF$18,MATCH(UsagePerHour!$B49,Sales!$C$5:$C$18,0),MATCH(UsagePerHour!BH$4,Sales!$D$3:$ABF$3,0))/BH$2*INDEX(Usage!$D$5:$ABF$11,MATCH(UsagePerHour!$B$36,Usage!$C$5:$C$11,0),MATCH(UsagePerHour!BH$4,Usage!$D$3:$ABF$3,0)),"")</f>
        <v>1.416566451659925</v>
      </c>
      <c r="BI49" s="6">
        <f>IFERROR(INDEX(Sales!$D$5:$ABF$18,MATCH(UsagePerHour!$B49,Sales!$C$5:$C$18,0),MATCH(UsagePerHour!BI$4,Sales!$D$3:$ABF$3,0))/BI$2*INDEX(Usage!$D$5:$ABF$11,MATCH(UsagePerHour!$B$36,Usage!$C$5:$C$11,0),MATCH(UsagePerHour!BI$4,Usage!$D$3:$ABF$3,0)),"")</f>
        <v>0.36445508982035923</v>
      </c>
      <c r="BJ49" s="6">
        <f>IFERROR(INDEX(Sales!$D$5:$ABF$18,MATCH(UsagePerHour!$B49,Sales!$C$5:$C$18,0),MATCH(UsagePerHour!BJ$4,Sales!$D$3:$ABF$3,0))/BJ$2*INDEX(Usage!$D$5:$ABF$11,MATCH(UsagePerHour!$B$36,Usage!$C$5:$C$11,0),MATCH(UsagePerHour!BJ$4,Usage!$D$3:$ABF$3,0)),"")</f>
        <v>0.63312145179290602</v>
      </c>
      <c r="BK49" s="6">
        <f>IFERROR(INDEX(Sales!$D$5:$ABF$18,MATCH(UsagePerHour!$B49,Sales!$C$5:$C$18,0),MATCH(UsagePerHour!BK$4,Sales!$D$3:$ABF$3,0))/BK$2*INDEX(Usage!$D$5:$ABF$11,MATCH(UsagePerHour!$B$36,Usage!$C$5:$C$11,0),MATCH(UsagePerHour!BK$4,Usage!$D$3:$ABF$3,0)),"")</f>
        <v>9.4621683084249213</v>
      </c>
      <c r="BL49" s="6">
        <f>IFERROR(INDEX(Sales!$D$5:$ABF$18,MATCH(UsagePerHour!$B49,Sales!$C$5:$C$18,0),MATCH(UsagePerHour!BL$4,Sales!$D$3:$ABF$3,0))/BL$2*INDEX(Usage!$D$5:$ABF$11,MATCH(UsagePerHour!$B$36,Usage!$C$5:$C$11,0),MATCH(UsagePerHour!BL$4,Usage!$D$3:$ABF$3,0)),"")</f>
        <v>3.2962017113168796</v>
      </c>
      <c r="BM49" s="6">
        <f>IFERROR(INDEX(Sales!$D$5:$ABF$18,MATCH(UsagePerHour!$B49,Sales!$C$5:$C$18,0),MATCH(UsagePerHour!BM$4,Sales!$D$3:$ABF$3,0))/BM$2*INDEX(Usage!$D$5:$ABF$11,MATCH(UsagePerHour!$B$36,Usage!$C$5:$C$11,0),MATCH(UsagePerHour!BM$4,Usage!$D$3:$ABF$3,0)),"")</f>
        <v>2.1108552033456576</v>
      </c>
      <c r="BN49" s="6">
        <f>IFERROR(INDEX(Sales!$D$5:$ABF$18,MATCH(UsagePerHour!$B49,Sales!$C$5:$C$18,0),MATCH(UsagePerHour!BN$4,Sales!$D$3:$ABF$3,0))/BN$2*INDEX(Usage!$D$5:$ABF$11,MATCH(UsagePerHour!$B$36,Usage!$C$5:$C$11,0),MATCH(UsagePerHour!BN$4,Usage!$D$3:$ABF$3,0)),"")</f>
        <v>1.7396853093622293</v>
      </c>
      <c r="BO49" s="6">
        <f>IFERROR(INDEX(Sales!$D$5:$ABF$18,MATCH(UsagePerHour!$B49,Sales!$C$5:$C$18,0),MATCH(UsagePerHour!BO$4,Sales!$D$3:$ABF$3,0))/BO$2*INDEX(Usage!$D$5:$ABF$11,MATCH(UsagePerHour!$B$36,Usage!$C$5:$C$11,0),MATCH(UsagePerHour!BO$4,Usage!$D$3:$ABF$3,0)),"")</f>
        <v>1.416566451659925</v>
      </c>
      <c r="BP49" s="6">
        <f>IFERROR(INDEX(Sales!$D$5:$ABF$18,MATCH(UsagePerHour!$B49,Sales!$C$5:$C$18,0),MATCH(UsagePerHour!BP$4,Sales!$D$3:$ABF$3,0))/BP$2*INDEX(Usage!$D$5:$ABF$11,MATCH(UsagePerHour!$B$36,Usage!$C$5:$C$11,0),MATCH(UsagePerHour!BP$4,Usage!$D$3:$ABF$3,0)),"")</f>
        <v>0.36445508982035923</v>
      </c>
      <c r="BQ49" s="6">
        <f>IFERROR(INDEX(Sales!$D$5:$ABF$18,MATCH(UsagePerHour!$B49,Sales!$C$5:$C$18,0),MATCH(UsagePerHour!BQ$4,Sales!$D$3:$ABF$3,0))/BQ$2*INDEX(Usage!$D$5:$ABF$11,MATCH(UsagePerHour!$B$36,Usage!$C$5:$C$11,0),MATCH(UsagePerHour!BQ$4,Usage!$D$3:$ABF$3,0)),"")</f>
        <v>0.63312145179290602</v>
      </c>
      <c r="BR49" s="6">
        <f>IFERROR(INDEX(Sales!$D$5:$ABF$18,MATCH(UsagePerHour!$B49,Sales!$C$5:$C$18,0),MATCH(UsagePerHour!BR$4,Sales!$D$3:$ABF$3,0))/BR$2*INDEX(Usage!$D$5:$ABF$11,MATCH(UsagePerHour!$B$36,Usage!$C$5:$C$11,0),MATCH(UsagePerHour!BR$4,Usage!$D$3:$ABF$3,0)),"")</f>
        <v>9.4621683084249213</v>
      </c>
      <c r="BS49" s="6">
        <f>IFERROR(INDEX(Sales!$D$5:$ABF$18,MATCH(UsagePerHour!$B49,Sales!$C$5:$C$18,0),MATCH(UsagePerHour!BS$4,Sales!$D$3:$ABF$3,0))/BS$2*INDEX(Usage!$D$5:$ABF$11,MATCH(UsagePerHour!$B$36,Usage!$C$5:$C$11,0),MATCH(UsagePerHour!BS$4,Usage!$D$3:$ABF$3,0)),"")</f>
        <v>3.2962017113168796</v>
      </c>
      <c r="BT49" s="6">
        <f>IFERROR(INDEX(Sales!$D$5:$ABF$18,MATCH(UsagePerHour!$B49,Sales!$C$5:$C$18,0),MATCH(UsagePerHour!BT$4,Sales!$D$3:$ABF$3,0))/BT$2*INDEX(Usage!$D$5:$ABF$11,MATCH(UsagePerHour!$B$36,Usage!$C$5:$C$11,0),MATCH(UsagePerHour!BT$4,Usage!$D$3:$ABF$3,0)),"")</f>
        <v>2.1108552033456576</v>
      </c>
      <c r="BU49" s="6">
        <f>IFERROR(INDEX(Sales!$D$5:$ABF$18,MATCH(UsagePerHour!$B49,Sales!$C$5:$C$18,0),MATCH(UsagePerHour!BU$4,Sales!$D$3:$ABF$3,0))/BU$2*INDEX(Usage!$D$5:$ABF$11,MATCH(UsagePerHour!$B$36,Usage!$C$5:$C$11,0),MATCH(UsagePerHour!BU$4,Usage!$D$3:$ABF$3,0)),"")</f>
        <v>1.7396853093622293</v>
      </c>
      <c r="BV49" s="6">
        <f>IFERROR(INDEX(Sales!$D$5:$ABF$18,MATCH(UsagePerHour!$B49,Sales!$C$5:$C$18,0),MATCH(UsagePerHour!BV$4,Sales!$D$3:$ABF$3,0))/BV$2*INDEX(Usage!$D$5:$ABF$11,MATCH(UsagePerHour!$B$36,Usage!$C$5:$C$11,0),MATCH(UsagePerHour!BV$4,Usage!$D$3:$ABF$3,0)),"")</f>
        <v>1.416566451659925</v>
      </c>
      <c r="BW49" s="6">
        <f>IFERROR(INDEX(Sales!$D$5:$ABF$18,MATCH(UsagePerHour!$B49,Sales!$C$5:$C$18,0),MATCH(UsagePerHour!BW$4,Sales!$D$3:$ABF$3,0))/BW$2*INDEX(Usage!$D$5:$ABF$11,MATCH(UsagePerHour!$B$36,Usage!$C$5:$C$11,0),MATCH(UsagePerHour!BW$4,Usage!$D$3:$ABF$3,0)),"")</f>
        <v>0.36445508982035923</v>
      </c>
      <c r="BX49" s="6">
        <f>IFERROR(INDEX(Sales!$D$5:$ABF$18,MATCH(UsagePerHour!$B49,Sales!$C$5:$C$18,0),MATCH(UsagePerHour!BX$4,Sales!$D$3:$ABF$3,0))/BX$2*INDEX(Usage!$D$5:$ABF$11,MATCH(UsagePerHour!$B$36,Usage!$C$5:$C$11,0),MATCH(UsagePerHour!BX$4,Usage!$D$3:$ABF$3,0)),"")</f>
        <v>0.63312145179290602</v>
      </c>
      <c r="BY49" s="6">
        <f>IFERROR(INDEX(Sales!$D$5:$ABF$18,MATCH(UsagePerHour!$B49,Sales!$C$5:$C$18,0),MATCH(UsagePerHour!BY$4,Sales!$D$3:$ABF$3,0))/BY$2*INDEX(Usage!$D$5:$ABF$11,MATCH(UsagePerHour!$B$36,Usage!$C$5:$C$11,0),MATCH(UsagePerHour!BY$4,Usage!$D$3:$ABF$3,0)),"")</f>
        <v>9.4621683084249213</v>
      </c>
      <c r="BZ49" s="6">
        <f>IFERROR(INDEX(Sales!$D$5:$ABF$18,MATCH(UsagePerHour!$B49,Sales!$C$5:$C$18,0),MATCH(UsagePerHour!BZ$4,Sales!$D$3:$ABF$3,0))/BZ$2*INDEX(Usage!$D$5:$ABF$11,MATCH(UsagePerHour!$B$36,Usage!$C$5:$C$11,0),MATCH(UsagePerHour!BZ$4,Usage!$D$3:$ABF$3,0)),"")</f>
        <v>3.2962017113168796</v>
      </c>
      <c r="CA49" s="6">
        <f>IFERROR(INDEX(Sales!$D$5:$ABF$18,MATCH(UsagePerHour!$B49,Sales!$C$5:$C$18,0),MATCH(UsagePerHour!CA$4,Sales!$D$3:$ABF$3,0))/CA$2*INDEX(Usage!$D$5:$ABF$11,MATCH(UsagePerHour!$B$36,Usage!$C$5:$C$11,0),MATCH(UsagePerHour!CA$4,Usage!$D$3:$ABF$3,0)),"")</f>
        <v>2.1108552033456576</v>
      </c>
      <c r="CB49" s="6">
        <f>IFERROR(INDEX(Sales!$D$5:$ABF$18,MATCH(UsagePerHour!$B49,Sales!$C$5:$C$18,0),MATCH(UsagePerHour!CB$4,Sales!$D$3:$ABF$3,0))/CB$2*INDEX(Usage!$D$5:$ABF$11,MATCH(UsagePerHour!$B$36,Usage!$C$5:$C$11,0),MATCH(UsagePerHour!CB$4,Usage!$D$3:$ABF$3,0)),"")</f>
        <v>1.7396853093622293</v>
      </c>
      <c r="CC49" s="6">
        <f>IFERROR(INDEX(Sales!$D$5:$ABF$18,MATCH(UsagePerHour!$B49,Sales!$C$5:$C$18,0),MATCH(UsagePerHour!CC$4,Sales!$D$3:$ABF$3,0))/CC$2*INDEX(Usage!$D$5:$ABF$11,MATCH(UsagePerHour!$B$36,Usage!$C$5:$C$11,0),MATCH(UsagePerHour!CC$4,Usage!$D$3:$ABF$3,0)),"")</f>
        <v>1.416566451659925</v>
      </c>
      <c r="CD49" s="6">
        <f>IFERROR(INDEX(Sales!$D$5:$ABF$18,MATCH(UsagePerHour!$B49,Sales!$C$5:$C$18,0),MATCH(UsagePerHour!CD$4,Sales!$D$3:$ABF$3,0))/CD$2*INDEX(Usage!$D$5:$ABF$11,MATCH(UsagePerHour!$B$36,Usage!$C$5:$C$11,0),MATCH(UsagePerHour!CD$4,Usage!$D$3:$ABF$3,0)),"")</f>
        <v>0.36445508982035923</v>
      </c>
      <c r="CE49" s="6">
        <f>IFERROR(INDEX(Sales!$D$5:$ABF$18,MATCH(UsagePerHour!$B49,Sales!$C$5:$C$18,0),MATCH(UsagePerHour!CE$4,Sales!$D$3:$ABF$3,0))/CE$2*INDEX(Usage!$D$5:$ABF$11,MATCH(UsagePerHour!$B$36,Usage!$C$5:$C$11,0),MATCH(UsagePerHour!CE$4,Usage!$D$3:$ABF$3,0)),"")</f>
        <v>0.63312145179290602</v>
      </c>
      <c r="CF49" s="6">
        <f>IFERROR(INDEX(Sales!$D$5:$ABF$18,MATCH(UsagePerHour!$B49,Sales!$C$5:$C$18,0),MATCH(UsagePerHour!CF$4,Sales!$D$3:$ABF$3,0))/CF$2*INDEX(Usage!$D$5:$ABF$11,MATCH(UsagePerHour!$B$36,Usage!$C$5:$C$11,0),MATCH(UsagePerHour!CF$4,Usage!$D$3:$ABF$3,0)),"")</f>
        <v>9.4621683084249213</v>
      </c>
      <c r="CG49" s="6">
        <f>IFERROR(INDEX(Sales!$D$5:$ABF$18,MATCH(UsagePerHour!$B49,Sales!$C$5:$C$18,0),MATCH(UsagePerHour!CG$4,Sales!$D$3:$ABF$3,0))/CG$2*INDEX(Usage!$D$5:$ABF$11,MATCH(UsagePerHour!$B$36,Usage!$C$5:$C$11,0),MATCH(UsagePerHour!CG$4,Usage!$D$3:$ABF$3,0)),"")</f>
        <v>3.2962017113168796</v>
      </c>
      <c r="CH49" s="6">
        <f>IFERROR(INDEX(Sales!$D$5:$ABF$18,MATCH(UsagePerHour!$B49,Sales!$C$5:$C$18,0),MATCH(UsagePerHour!CH$4,Sales!$D$3:$ABF$3,0))/CH$2*INDEX(Usage!$D$5:$ABF$11,MATCH(UsagePerHour!$B$36,Usage!$C$5:$C$11,0),MATCH(UsagePerHour!CH$4,Usage!$D$3:$ABF$3,0)),"")</f>
        <v>2.1108552033456576</v>
      </c>
      <c r="CI49" s="6">
        <f>IFERROR(INDEX(Sales!$D$5:$ABF$18,MATCH(UsagePerHour!$B49,Sales!$C$5:$C$18,0),MATCH(UsagePerHour!CI$4,Sales!$D$3:$ABF$3,0))/CI$2*INDEX(Usage!$D$5:$ABF$11,MATCH(UsagePerHour!$B$36,Usage!$C$5:$C$11,0),MATCH(UsagePerHour!CI$4,Usage!$D$3:$ABF$3,0)),"")</f>
        <v>1.7396853093622293</v>
      </c>
      <c r="CJ49" s="6">
        <f>IFERROR(INDEX(Sales!$D$5:$ABF$18,MATCH(UsagePerHour!$B49,Sales!$C$5:$C$18,0),MATCH(UsagePerHour!CJ$4,Sales!$D$3:$ABF$3,0))/CJ$2*INDEX(Usage!$D$5:$ABF$11,MATCH(UsagePerHour!$B$36,Usage!$C$5:$C$11,0),MATCH(UsagePerHour!CJ$4,Usage!$D$3:$ABF$3,0)),"")</f>
        <v>1.416566451659925</v>
      </c>
      <c r="CK49" s="6">
        <f>IFERROR(INDEX(Sales!$D$5:$ABF$18,MATCH(UsagePerHour!$B49,Sales!$C$5:$C$18,0),MATCH(UsagePerHour!CK$4,Sales!$D$3:$ABF$3,0))/CK$2*INDEX(Usage!$D$5:$ABF$11,MATCH(UsagePerHour!$B$36,Usage!$C$5:$C$11,0),MATCH(UsagePerHour!CK$4,Usage!$D$3:$ABF$3,0)),"")</f>
        <v>0.36445508982035923</v>
      </c>
      <c r="CL49" s="6">
        <f>IFERROR(INDEX(Sales!$D$5:$ABF$18,MATCH(UsagePerHour!$B49,Sales!$C$5:$C$18,0),MATCH(UsagePerHour!CL$4,Sales!$D$3:$ABF$3,0))/CL$2*INDEX(Usage!$D$5:$ABF$11,MATCH(UsagePerHour!$B$36,Usage!$C$5:$C$11,0),MATCH(UsagePerHour!CL$4,Usage!$D$3:$ABF$3,0)),"")</f>
        <v>0.63312145179290602</v>
      </c>
      <c r="CM49" s="6">
        <f>IFERROR(INDEX(Sales!$D$5:$ABF$18,MATCH(UsagePerHour!$B49,Sales!$C$5:$C$18,0),MATCH(UsagePerHour!CM$4,Sales!$D$3:$ABF$3,0))/CM$2*INDEX(Usage!$D$5:$ABF$11,MATCH(UsagePerHour!$B$36,Usage!$C$5:$C$11,0),MATCH(UsagePerHour!CM$4,Usage!$D$3:$ABF$3,0)),"")</f>
        <v>9.4621683084249213</v>
      </c>
      <c r="CN49" s="6">
        <f>IFERROR(INDEX(Sales!$D$5:$ABF$18,MATCH(UsagePerHour!$B49,Sales!$C$5:$C$18,0),MATCH(UsagePerHour!CN$4,Sales!$D$3:$ABF$3,0))/CN$2*INDEX(Usage!$D$5:$ABF$11,MATCH(UsagePerHour!$B$36,Usage!$C$5:$C$11,0),MATCH(UsagePerHour!CN$4,Usage!$D$3:$ABF$3,0)),"")</f>
        <v>3.2962017113168796</v>
      </c>
      <c r="CO49" s="6">
        <f>IFERROR(INDEX(Sales!$D$5:$ABF$18,MATCH(UsagePerHour!$B49,Sales!$C$5:$C$18,0),MATCH(UsagePerHour!CO$4,Sales!$D$3:$ABF$3,0))/CO$2*INDEX(Usage!$D$5:$ABF$11,MATCH(UsagePerHour!$B$36,Usage!$C$5:$C$11,0),MATCH(UsagePerHour!CO$4,Usage!$D$3:$ABF$3,0)),"")</f>
        <v>2.1108552033456576</v>
      </c>
      <c r="CP49" s="6">
        <f>IFERROR(INDEX(Sales!$D$5:$ABF$18,MATCH(UsagePerHour!$B49,Sales!$C$5:$C$18,0),MATCH(UsagePerHour!CP$4,Sales!$D$3:$ABF$3,0))/CP$2*INDEX(Usage!$D$5:$ABF$11,MATCH(UsagePerHour!$B$36,Usage!$C$5:$C$11,0),MATCH(UsagePerHour!CP$4,Usage!$D$3:$ABF$3,0)),"")</f>
        <v>1.7396853093622293</v>
      </c>
      <c r="CQ49" s="6">
        <f>IFERROR(INDEX(Sales!$D$5:$ABF$18,MATCH(UsagePerHour!$B49,Sales!$C$5:$C$18,0),MATCH(UsagePerHour!CQ$4,Sales!$D$3:$ABF$3,0))/CQ$2*INDEX(Usage!$D$5:$ABF$11,MATCH(UsagePerHour!$B$36,Usage!$C$5:$C$11,0),MATCH(UsagePerHour!CQ$4,Usage!$D$3:$ABF$3,0)),"")</f>
        <v>1.416566451659925</v>
      </c>
      <c r="CR49" s="6">
        <f>IFERROR(INDEX(Sales!$D$5:$ABF$18,MATCH(UsagePerHour!$B49,Sales!$C$5:$C$18,0),MATCH(UsagePerHour!CR$4,Sales!$D$3:$ABF$3,0))/CR$2*INDEX(Usage!$D$5:$ABF$11,MATCH(UsagePerHour!$B$36,Usage!$C$5:$C$11,0),MATCH(UsagePerHour!CR$4,Usage!$D$3:$ABF$3,0)),"")</f>
        <v>0.36445508982035923</v>
      </c>
      <c r="CS49" s="6">
        <f>IFERROR(INDEX(Sales!$D$5:$ABF$18,MATCH(UsagePerHour!$B49,Sales!$C$5:$C$18,0),MATCH(UsagePerHour!CS$4,Sales!$D$3:$ABF$3,0))/CS$2*INDEX(Usage!$D$5:$ABF$11,MATCH(UsagePerHour!$B$36,Usage!$C$5:$C$11,0),MATCH(UsagePerHour!CS$4,Usage!$D$3:$ABF$3,0)),"")</f>
        <v>0.63312145179290602</v>
      </c>
      <c r="CT49" s="6">
        <f>IFERROR(INDEX(Sales!$D$5:$ABF$18,MATCH(UsagePerHour!$B49,Sales!$C$5:$C$18,0),MATCH(UsagePerHour!CT$4,Sales!$D$3:$ABF$3,0))/CT$2*INDEX(Usage!$D$5:$ABF$11,MATCH(UsagePerHour!$B$36,Usage!$C$5:$C$11,0),MATCH(UsagePerHour!CT$4,Usage!$D$3:$ABF$3,0)),"")</f>
        <v>9.4621683084249213</v>
      </c>
      <c r="CU49" s="6">
        <f>IFERROR(INDEX(Sales!$D$5:$ABF$18,MATCH(UsagePerHour!$B49,Sales!$C$5:$C$18,0),MATCH(UsagePerHour!CU$4,Sales!$D$3:$ABF$3,0))/CU$2*INDEX(Usage!$D$5:$ABF$11,MATCH(UsagePerHour!$B$36,Usage!$C$5:$C$11,0),MATCH(UsagePerHour!CU$4,Usage!$D$3:$ABF$3,0)),"")</f>
        <v>3.2962017113168796</v>
      </c>
      <c r="CV49" s="6">
        <f>IFERROR(INDEX(Sales!$D$5:$ABF$18,MATCH(UsagePerHour!$B49,Sales!$C$5:$C$18,0),MATCH(UsagePerHour!CV$4,Sales!$D$3:$ABF$3,0))/CV$2*INDEX(Usage!$D$5:$ABF$11,MATCH(UsagePerHour!$B$36,Usage!$C$5:$C$11,0),MATCH(UsagePerHour!CV$4,Usage!$D$3:$ABF$3,0)),"")</f>
        <v>2.1108552033456576</v>
      </c>
      <c r="CW49" s="6">
        <f>IFERROR(INDEX(Sales!$D$5:$ABF$18,MATCH(UsagePerHour!$B49,Sales!$C$5:$C$18,0),MATCH(UsagePerHour!CW$4,Sales!$D$3:$ABF$3,0))/CW$2*INDEX(Usage!$D$5:$ABF$11,MATCH(UsagePerHour!$B$36,Usage!$C$5:$C$11,0),MATCH(UsagePerHour!CW$4,Usage!$D$3:$ABF$3,0)),"")</f>
        <v>1.7396853093622293</v>
      </c>
      <c r="CX49" s="6">
        <f>IFERROR(INDEX(Sales!$D$5:$ABF$18,MATCH(UsagePerHour!$B49,Sales!$C$5:$C$18,0),MATCH(UsagePerHour!CX$4,Sales!$D$3:$ABF$3,0))/CX$2*INDEX(Usage!$D$5:$ABF$11,MATCH(UsagePerHour!$B$36,Usage!$C$5:$C$11,0),MATCH(UsagePerHour!CX$4,Usage!$D$3:$ABF$3,0)),"")</f>
        <v>1.416566451659925</v>
      </c>
      <c r="CY49" s="6">
        <f>IFERROR(INDEX(Sales!$D$5:$ABF$18,MATCH(UsagePerHour!$B49,Sales!$C$5:$C$18,0),MATCH(UsagePerHour!CY$4,Sales!$D$3:$ABF$3,0))/CY$2*INDEX(Usage!$D$5:$ABF$11,MATCH(UsagePerHour!$B$36,Usage!$C$5:$C$11,0),MATCH(UsagePerHour!CY$4,Usage!$D$3:$ABF$3,0)),"")</f>
        <v>0.36445508982035923</v>
      </c>
      <c r="CZ49" s="6">
        <f>IFERROR(INDEX(Sales!$D$5:$ABF$18,MATCH(UsagePerHour!$B49,Sales!$C$5:$C$18,0),MATCH(UsagePerHour!CZ$4,Sales!$D$3:$ABF$3,0))/CZ$2*INDEX(Usage!$D$5:$ABF$11,MATCH(UsagePerHour!$B$36,Usage!$C$5:$C$11,0),MATCH(UsagePerHour!CZ$4,Usage!$D$3:$ABF$3,0)),"")</f>
        <v>0.63312145179290602</v>
      </c>
      <c r="DA49" s="6">
        <f>IFERROR(INDEX(Sales!$D$5:$ABF$18,MATCH(UsagePerHour!$B49,Sales!$C$5:$C$18,0),MATCH(UsagePerHour!DA$4,Sales!$D$3:$ABF$3,0))/DA$2*INDEX(Usage!$D$5:$ABF$11,MATCH(UsagePerHour!$B$36,Usage!$C$5:$C$11,0),MATCH(UsagePerHour!DA$4,Usage!$D$3:$ABF$3,0)),"")</f>
        <v>1.1237365269461077</v>
      </c>
      <c r="DB49" s="6">
        <f>IFERROR(INDEX(Sales!$D$5:$ABF$18,MATCH(UsagePerHour!$B49,Sales!$C$5:$C$18,0),MATCH(UsagePerHour!DB$4,Sales!$D$3:$ABF$3,0))/DB$2*INDEX(Usage!$D$5:$ABF$11,MATCH(UsagePerHour!$B$36,Usage!$C$5:$C$11,0),MATCH(UsagePerHour!DB$4,Usage!$D$3:$ABF$3,0)),"")</f>
        <v>5.1149512233143297E-2</v>
      </c>
      <c r="DC49" s="6">
        <f>IFERROR(INDEX(Sales!$D$5:$ABF$18,MATCH(UsagePerHour!$B49,Sales!$C$5:$C$18,0),MATCH(UsagePerHour!DC$4,Sales!$D$3:$ABF$3,0))/DC$2*INDEX(Usage!$D$5:$ABF$11,MATCH(UsagePerHour!$B$36,Usage!$C$5:$C$11,0),MATCH(UsagePerHour!DC$4,Usage!$D$3:$ABF$3,0)),"")</f>
        <v>0</v>
      </c>
      <c r="DD49" s="6">
        <f>IFERROR(INDEX(Sales!$D$5:$ABF$18,MATCH(UsagePerHour!$B49,Sales!$C$5:$C$18,0),MATCH(UsagePerHour!DD$4,Sales!$D$3:$ABF$3,0))/DD$2*INDEX(Usage!$D$5:$ABF$11,MATCH(UsagePerHour!$B$36,Usage!$C$5:$C$11,0),MATCH(UsagePerHour!DD$4,Usage!$D$3:$ABF$3,0)),"")</f>
        <v>0.93422806453095553</v>
      </c>
      <c r="DE49" s="6">
        <f>IFERROR(INDEX(Sales!$D$5:$ABF$18,MATCH(UsagePerHour!$B49,Sales!$C$5:$C$18,0),MATCH(UsagePerHour!DE$4,Sales!$D$3:$ABF$3,0))/DE$2*INDEX(Usage!$D$5:$ABF$11,MATCH(UsagePerHour!$B$36,Usage!$C$5:$C$11,0),MATCH(UsagePerHour!DE$4,Usage!$D$3:$ABF$3,0)),"")</f>
        <v>0.34013839913036564</v>
      </c>
      <c r="DF49" s="6">
        <f>IFERROR(INDEX(Sales!$D$5:$ABF$18,MATCH(UsagePerHour!$B49,Sales!$C$5:$C$18,0),MATCH(UsagePerHour!DF$4,Sales!$D$3:$ABF$3,0))/DF$2*INDEX(Usage!$D$5:$ABF$11,MATCH(UsagePerHour!$B$36,Usage!$C$5:$C$11,0),MATCH(UsagePerHour!DF$4,Usage!$D$3:$ABF$3,0)),"")</f>
        <v>0.19908367112507758</v>
      </c>
      <c r="DG49" s="6">
        <f>IFERROR(INDEX(Sales!$D$5:$ABF$18,MATCH(UsagePerHour!$B49,Sales!$C$5:$C$18,0),MATCH(UsagePerHour!DG$4,Sales!$D$3:$ABF$3,0))/DG$2*INDEX(Usage!$D$5:$ABF$11,MATCH(UsagePerHour!$B$36,Usage!$C$5:$C$11,0),MATCH(UsagePerHour!DG$4,Usage!$D$3:$ABF$3,0)),"")</f>
        <v>4.6841156743801502</v>
      </c>
      <c r="DH49" s="6">
        <f>IFERROR(INDEX(Sales!$D$5:$ABF$18,MATCH(UsagePerHour!$B49,Sales!$C$5:$C$18,0),MATCH(UsagePerHour!DH$4,Sales!$D$3:$ABF$3,0))/DH$2*INDEX(Usage!$D$5:$ABF$11,MATCH(UsagePerHour!$B$36,Usage!$C$5:$C$11,0),MATCH(UsagePerHour!DH$4,Usage!$D$3:$ABF$3,0)),"")</f>
        <v>3.359670158609954</v>
      </c>
      <c r="DI49" s="6">
        <f>IFERROR(INDEX(Sales!$D$5:$ABF$18,MATCH(UsagePerHour!$B49,Sales!$C$5:$C$18,0),MATCH(UsagePerHour!DI$4,Sales!$D$3:$ABF$3,0))/DI$2*INDEX(Usage!$D$5:$ABF$11,MATCH(UsagePerHour!$B$36,Usage!$C$5:$C$11,0),MATCH(UsagePerHour!DI$4,Usage!$D$3:$ABF$3,0)),"")</f>
        <v>0.19871966824472753</v>
      </c>
      <c r="DJ49" s="6">
        <f>IFERROR(INDEX(Sales!$D$5:$ABF$18,MATCH(UsagePerHour!$B49,Sales!$C$5:$C$18,0),MATCH(UsagePerHour!DJ$4,Sales!$D$3:$ABF$3,0))/DJ$2*INDEX(Usage!$D$5:$ABF$11,MATCH(UsagePerHour!$B$36,Usage!$C$5:$C$11,0),MATCH(UsagePerHour!DJ$4,Usage!$D$3:$ABF$3,0)),"")</f>
        <v>5.4088728012830005</v>
      </c>
      <c r="DK49" s="6">
        <f>IFERROR(INDEX(Sales!$D$5:$ABF$18,MATCH(UsagePerHour!$B49,Sales!$C$5:$C$18,0),MATCH(UsagePerHour!DK$4,Sales!$D$3:$ABF$3,0))/DK$2*INDEX(Usage!$D$5:$ABF$11,MATCH(UsagePerHour!$B$36,Usage!$C$5:$C$11,0),MATCH(UsagePerHour!DK$4,Usage!$D$3:$ABF$3,0)),"")</f>
        <v>5.8172042342381545</v>
      </c>
      <c r="DL49" s="6">
        <f>IFERROR(INDEX(Sales!$D$5:$ABF$18,MATCH(UsagePerHour!$B49,Sales!$C$5:$C$18,0),MATCH(UsagePerHour!DL$4,Sales!$D$3:$ABF$3,0))/DL$2*INDEX(Usage!$D$5:$ABF$11,MATCH(UsagePerHour!$B$36,Usage!$C$5:$C$11,0),MATCH(UsagePerHour!DL$4,Usage!$D$3:$ABF$3,0)),"")</f>
        <v>2.700182220886072</v>
      </c>
      <c r="DM49" s="6">
        <f>IFERROR(INDEX(Sales!$D$5:$ABF$18,MATCH(UsagePerHour!$B49,Sales!$C$5:$C$18,0),MATCH(UsagePerHour!DM$4,Sales!$D$3:$ABF$3,0))/DM$2*INDEX(Usage!$D$5:$ABF$11,MATCH(UsagePerHour!$B$36,Usage!$C$5:$C$11,0),MATCH(UsagePerHour!DM$4,Usage!$D$3:$ABF$3,0)),"")</f>
        <v>0</v>
      </c>
      <c r="DN49" s="6">
        <f>IFERROR(INDEX(Sales!$D$5:$ABF$18,MATCH(UsagePerHour!$B49,Sales!$C$5:$C$18,0),MATCH(UsagePerHour!DN$4,Sales!$D$3:$ABF$3,0))/DN$2*INDEX(Usage!$D$5:$ABF$11,MATCH(UsagePerHour!$B$36,Usage!$C$5:$C$11,0),MATCH(UsagePerHour!DN$4,Usage!$D$3:$ABF$3,0)),"")</f>
        <v>1.5682609974761161</v>
      </c>
      <c r="DO49" s="6">
        <f>IFERROR(INDEX(Sales!$D$5:$ABF$18,MATCH(UsagePerHour!$B49,Sales!$C$5:$C$18,0),MATCH(UsagePerHour!DO$4,Sales!$D$3:$ABF$3,0))/DO$2*INDEX(Usage!$D$5:$ABF$11,MATCH(UsagePerHour!$B$36,Usage!$C$5:$C$11,0),MATCH(UsagePerHour!DO$4,Usage!$D$3:$ABF$3,0)),"")</f>
        <v>4.213091722338504</v>
      </c>
      <c r="DP49" s="6">
        <f>IFERROR(INDEX(Sales!$D$5:$ABF$18,MATCH(UsagePerHour!$B49,Sales!$C$5:$C$18,0),MATCH(UsagePerHour!DP$4,Sales!$D$3:$ABF$3,0))/DP$2*INDEX(Usage!$D$5:$ABF$11,MATCH(UsagePerHour!$B$36,Usage!$C$5:$C$11,0),MATCH(UsagePerHour!DP$4,Usage!$D$3:$ABF$3,0)),"")</f>
        <v>0</v>
      </c>
      <c r="DQ49" s="6">
        <f>IFERROR(INDEX(Sales!$D$5:$ABF$18,MATCH(UsagePerHour!$B49,Sales!$C$5:$C$18,0),MATCH(UsagePerHour!DQ$4,Sales!$D$3:$ABF$3,0))/DQ$2*INDEX(Usage!$D$5:$ABF$11,MATCH(UsagePerHour!$B$36,Usage!$C$5:$C$11,0),MATCH(UsagePerHour!DQ$4,Usage!$D$3:$ABF$3,0)),"")</f>
        <v>2.3626773275036967</v>
      </c>
      <c r="DR49" s="6">
        <f>IFERROR(INDEX(Sales!$D$5:$ABF$18,MATCH(UsagePerHour!$B49,Sales!$C$5:$C$18,0),MATCH(UsagePerHour!DR$4,Sales!$D$3:$ABF$3,0))/DR$2*INDEX(Usage!$D$5:$ABF$11,MATCH(UsagePerHour!$B$36,Usage!$C$5:$C$11,0),MATCH(UsagePerHour!DR$4,Usage!$D$3:$ABF$3,0)),"")</f>
        <v>27.622221681380928</v>
      </c>
      <c r="DS49" s="6">
        <f>IFERROR(INDEX(Sales!$D$5:$ABF$18,MATCH(UsagePerHour!$B49,Sales!$C$5:$C$18,0),MATCH(UsagePerHour!DS$4,Sales!$D$3:$ABF$3,0))/DS$2*INDEX(Usage!$D$5:$ABF$11,MATCH(UsagePerHour!$B$36,Usage!$C$5:$C$11,0),MATCH(UsagePerHour!DS$4,Usage!$D$3:$ABF$3,0)),"")</f>
        <v>0.96698784537617177</v>
      </c>
      <c r="DT49" s="6">
        <f>IFERROR(INDEX(Sales!$D$5:$ABF$18,MATCH(UsagePerHour!$B49,Sales!$C$5:$C$18,0),MATCH(UsagePerHour!DT$4,Sales!$D$3:$ABF$3,0))/DT$2*INDEX(Usage!$D$5:$ABF$11,MATCH(UsagePerHour!$B$36,Usage!$C$5:$C$11,0),MATCH(UsagePerHour!DT$4,Usage!$D$3:$ABF$3,0)),"")</f>
        <v>0</v>
      </c>
      <c r="DU49" s="6">
        <f>IFERROR(INDEX(Sales!$D$5:$ABF$18,MATCH(UsagePerHour!$B49,Sales!$C$5:$C$18,0),MATCH(UsagePerHour!DU$4,Sales!$D$3:$ABF$3,0))/DU$2*INDEX(Usage!$D$5:$ABF$11,MATCH(UsagePerHour!$B$36,Usage!$C$5:$C$11,0),MATCH(UsagePerHour!DU$4,Usage!$D$3:$ABF$3,0)),"")</f>
        <v>8.8482515705000182</v>
      </c>
      <c r="DV49" s="6">
        <f>IFERROR(INDEX(Sales!$D$5:$ABF$18,MATCH(UsagePerHour!$B49,Sales!$C$5:$C$18,0),MATCH(UsagePerHour!DV$4,Sales!$D$3:$ABF$3,0))/DV$2*INDEX(Usage!$D$5:$ABF$11,MATCH(UsagePerHour!$B$36,Usage!$C$5:$C$11,0),MATCH(UsagePerHour!DV$4,Usage!$D$3:$ABF$3,0)),"")</f>
        <v>0.31525925925925924</v>
      </c>
      <c r="DW49" s="6">
        <f>IFERROR(INDEX(Sales!$D$5:$ABF$18,MATCH(UsagePerHour!$B49,Sales!$C$5:$C$18,0),MATCH(UsagePerHour!DW$4,Sales!$D$3:$ABF$3,0))/DW$2*INDEX(Usage!$D$5:$ABF$11,MATCH(UsagePerHour!$B$36,Usage!$C$5:$C$11,0),MATCH(UsagePerHour!DW$4,Usage!$D$3:$ABF$3,0)),"")</f>
        <v>1.2547877737380571</v>
      </c>
      <c r="DX49" s="6">
        <f>IFERROR(INDEX(Sales!$D$5:$ABF$18,MATCH(UsagePerHour!$B49,Sales!$C$5:$C$18,0),MATCH(UsagePerHour!DX$4,Sales!$D$3:$ABF$3,0))/DX$2*INDEX(Usage!$D$5:$ABF$11,MATCH(UsagePerHour!$B$36,Usage!$C$5:$C$11,0),MATCH(UsagePerHour!DX$4,Usage!$D$3:$ABF$3,0)),"")</f>
        <v>3.5304042798719517</v>
      </c>
      <c r="DY49" s="6">
        <f>IFERROR(INDEX(Sales!$D$5:$ABF$18,MATCH(UsagePerHour!$B49,Sales!$C$5:$C$18,0),MATCH(UsagePerHour!DY$4,Sales!$D$3:$ABF$3,0))/DY$2*INDEX(Usage!$D$5:$ABF$11,MATCH(UsagePerHour!$B$36,Usage!$C$5:$C$11,0),MATCH(UsagePerHour!DY$4,Usage!$D$3:$ABF$3,0)),"")</f>
        <v>0</v>
      </c>
      <c r="DZ49" s="6">
        <f>IFERROR(INDEX(Sales!$D$5:$ABF$18,MATCH(UsagePerHour!$B49,Sales!$C$5:$C$18,0),MATCH(UsagePerHour!DZ$4,Sales!$D$3:$ABF$3,0))/DZ$2*INDEX(Usage!$D$5:$ABF$11,MATCH(UsagePerHour!$B$36,Usage!$C$5:$C$11,0),MATCH(UsagePerHour!DZ$4,Usage!$D$3:$ABF$3,0)),"")</f>
        <v>5.0837316523930411</v>
      </c>
      <c r="EA49" s="6">
        <f>IFERROR(INDEX(Sales!$D$5:$ABF$18,MATCH(UsagePerHour!$B49,Sales!$C$5:$C$18,0),MATCH(UsagePerHour!EA$4,Sales!$D$3:$ABF$3,0))/EA$2*INDEX(Usage!$D$5:$ABF$11,MATCH(UsagePerHour!$B$36,Usage!$C$5:$C$11,0),MATCH(UsagePerHour!EA$4,Usage!$D$3:$ABF$3,0)),"")</f>
        <v>5.0949774201275835</v>
      </c>
      <c r="EB49" s="6">
        <f>IFERROR(INDEX(Sales!$D$5:$ABF$18,MATCH(UsagePerHour!$B49,Sales!$C$5:$C$18,0),MATCH(UsagePerHour!EB$4,Sales!$D$3:$ABF$3,0))/EB$2*INDEX(Usage!$D$5:$ABF$11,MATCH(UsagePerHour!$B$36,Usage!$C$5:$C$11,0),MATCH(UsagePerHour!EB$4,Usage!$D$3:$ABF$3,0)),"")</f>
        <v>1.3775523235189784</v>
      </c>
      <c r="EC49" s="6">
        <f>IFERROR(INDEX(Sales!$D$5:$ABF$18,MATCH(UsagePerHour!$B49,Sales!$C$5:$C$18,0),MATCH(UsagePerHour!EC$4,Sales!$D$3:$ABF$3,0))/EC$2*INDEX(Usage!$D$5:$ABF$11,MATCH(UsagePerHour!$B$36,Usage!$C$5:$C$11,0),MATCH(UsagePerHour!EC$4,Usage!$D$3:$ABF$3,0)),"")</f>
        <v>0.43489981632410762</v>
      </c>
      <c r="ED49" s="6">
        <f>IFERROR(INDEX(Sales!$D$5:$ABF$18,MATCH(UsagePerHour!$B49,Sales!$C$5:$C$18,0),MATCH(UsagePerHour!ED$4,Sales!$D$3:$ABF$3,0))/ED$2*INDEX(Usage!$D$5:$ABF$11,MATCH(UsagePerHour!$B$36,Usage!$C$5:$C$11,0),MATCH(UsagePerHour!ED$4,Usage!$D$3:$ABF$3,0)),"")</f>
        <v>7.1765717028052887</v>
      </c>
      <c r="EE49" s="6">
        <f>IFERROR(INDEX(Sales!$D$5:$ABF$18,MATCH(UsagePerHour!$B49,Sales!$C$5:$C$18,0),MATCH(UsagePerHour!EE$4,Sales!$D$3:$ABF$3,0))/EE$2*INDEX(Usage!$D$5:$ABF$11,MATCH(UsagePerHour!$B$36,Usage!$C$5:$C$11,0),MATCH(UsagePerHour!EE$4,Usage!$D$3:$ABF$3,0)),"")</f>
        <v>2.639764248571522</v>
      </c>
      <c r="EF49" s="6">
        <f>IFERROR(INDEX(Sales!$D$5:$ABF$18,MATCH(UsagePerHour!$B49,Sales!$C$5:$C$18,0),MATCH(UsagePerHour!EF$4,Sales!$D$3:$ABF$3,0))/EF$2*INDEX(Usage!$D$5:$ABF$11,MATCH(UsagePerHour!$B$36,Usage!$C$5:$C$11,0),MATCH(UsagePerHour!EF$4,Usage!$D$3:$ABF$3,0)),"")</f>
        <v>0.63306295867130169</v>
      </c>
      <c r="EG49" s="6">
        <f>IFERROR(INDEX(Sales!$D$5:$ABF$18,MATCH(UsagePerHour!$B49,Sales!$C$5:$C$18,0),MATCH(UsagePerHour!EG$4,Sales!$D$3:$ABF$3,0))/EG$2*INDEX(Usage!$D$5:$ABF$11,MATCH(UsagePerHour!$B$36,Usage!$C$5:$C$11,0),MATCH(UsagePerHour!EG$4,Usage!$D$3:$ABF$3,0)),"")</f>
        <v>4.6189033479125392</v>
      </c>
      <c r="EH49" s="6">
        <f>IFERROR(INDEX(Sales!$D$5:$ABF$18,MATCH(UsagePerHour!$B49,Sales!$C$5:$C$18,0),MATCH(UsagePerHour!EH$4,Sales!$D$3:$ABF$3,0))/EH$2*INDEX(Usage!$D$5:$ABF$11,MATCH(UsagePerHour!$B$36,Usage!$C$5:$C$11,0),MATCH(UsagePerHour!EH$4,Usage!$D$3:$ABF$3,0)),"")</f>
        <v>0.36683396496978388</v>
      </c>
      <c r="EI49" s="6">
        <f>IFERROR(INDEX(Sales!$D$5:$ABF$18,MATCH(UsagePerHour!$B49,Sales!$C$5:$C$18,0),MATCH(UsagePerHour!EI$4,Sales!$D$3:$ABF$3,0))/EI$2*INDEX(Usage!$D$5:$ABF$11,MATCH(UsagePerHour!$B$36,Usage!$C$5:$C$11,0),MATCH(UsagePerHour!EI$4,Usage!$D$3:$ABF$3,0)),"")</f>
        <v>0.6231456196029227</v>
      </c>
      <c r="EJ49" s="6">
        <f>IFERROR(INDEX(Sales!$D$5:$ABF$18,MATCH(UsagePerHour!$B49,Sales!$C$5:$C$18,0),MATCH(UsagePerHour!EJ$4,Sales!$D$3:$ABF$3,0))/EJ$2*INDEX(Usage!$D$5:$ABF$11,MATCH(UsagePerHour!$B$36,Usage!$C$5:$C$11,0),MATCH(UsagePerHour!EJ$4,Usage!$D$3:$ABF$3,0)),"")</f>
        <v>16.365369771725092</v>
      </c>
      <c r="EK49" s="6">
        <f>IFERROR(INDEX(Sales!$D$5:$ABF$18,MATCH(UsagePerHour!$B49,Sales!$C$5:$C$18,0),MATCH(UsagePerHour!EK$4,Sales!$D$3:$ABF$3,0))/EK$2*INDEX(Usage!$D$5:$ABF$11,MATCH(UsagePerHour!$B$36,Usage!$C$5:$C$11,0),MATCH(UsagePerHour!EK$4,Usage!$D$3:$ABF$3,0)),"")</f>
        <v>1.1275426579124388</v>
      </c>
      <c r="EL49" s="6">
        <f>IFERROR(INDEX(Sales!$D$5:$ABF$18,MATCH(UsagePerHour!$B49,Sales!$C$5:$C$18,0),MATCH(UsagePerHour!EL$4,Sales!$D$3:$ABF$3,0))/EL$2*INDEX(Usage!$D$5:$ABF$11,MATCH(UsagePerHour!$B$36,Usage!$C$5:$C$11,0),MATCH(UsagePerHour!EL$4,Usage!$D$3:$ABF$3,0)),"")</f>
        <v>2.6208892414423617</v>
      </c>
      <c r="EM49" s="6">
        <f>IFERROR(INDEX(Sales!$D$5:$ABF$18,MATCH(UsagePerHour!$B49,Sales!$C$5:$C$18,0),MATCH(UsagePerHour!EM$4,Sales!$D$3:$ABF$3,0))/EM$2*INDEX(Usage!$D$5:$ABF$11,MATCH(UsagePerHour!$B$36,Usage!$C$5:$C$11,0),MATCH(UsagePerHour!EM$4,Usage!$D$3:$ABF$3,0)),"")</f>
        <v>1.9192372406057205</v>
      </c>
      <c r="EN49" s="6">
        <f>IFERROR(INDEX(Sales!$D$5:$ABF$18,MATCH(UsagePerHour!$B49,Sales!$C$5:$C$18,0),MATCH(UsagePerHour!EN$4,Sales!$D$3:$ABF$3,0))/EN$2*INDEX(Usage!$D$5:$ABF$11,MATCH(UsagePerHour!$B$36,Usage!$C$5:$C$11,0),MATCH(UsagePerHour!EN$4,Usage!$D$3:$ABF$3,0)),"")</f>
        <v>1.5137689298578567</v>
      </c>
      <c r="EO49" s="6">
        <f>IFERROR(INDEX(Sales!$D$5:$ABF$18,MATCH(UsagePerHour!$B49,Sales!$C$5:$C$18,0),MATCH(UsagePerHour!EO$4,Sales!$D$3:$ABF$3,0))/EO$2*INDEX(Usage!$D$5:$ABF$11,MATCH(UsagePerHour!$B$36,Usage!$C$5:$C$11,0),MATCH(UsagePerHour!EO$4,Usage!$D$3:$ABF$3,0)),"")</f>
        <v>6.0133748250127059</v>
      </c>
      <c r="EP49" s="6">
        <f>IFERROR(INDEX(Sales!$D$5:$ABF$18,MATCH(UsagePerHour!$B49,Sales!$C$5:$C$18,0),MATCH(UsagePerHour!EP$4,Sales!$D$3:$ABF$3,0))/EP$2*INDEX(Usage!$D$5:$ABF$11,MATCH(UsagePerHour!$B$36,Usage!$C$5:$C$11,0),MATCH(UsagePerHour!EP$4,Usage!$D$3:$ABF$3,0)),"")</f>
        <v>5.1723567965351371</v>
      </c>
      <c r="EQ49" s="6">
        <f>IFERROR(INDEX(Sales!$D$5:$ABF$18,MATCH(UsagePerHour!$B49,Sales!$C$5:$C$18,0),MATCH(UsagePerHour!EQ$4,Sales!$D$3:$ABF$3,0))/EQ$2*INDEX(Usage!$D$5:$ABF$11,MATCH(UsagePerHour!$B$36,Usage!$C$5:$C$11,0),MATCH(UsagePerHour!EQ$4,Usage!$D$3:$ABF$3,0)),"")</f>
        <v>0.55891319293674913</v>
      </c>
      <c r="ER49" s="6">
        <f>IFERROR(INDEX(Sales!$D$5:$ABF$18,MATCH(UsagePerHour!$B49,Sales!$C$5:$C$18,0),MATCH(UsagePerHour!ER$4,Sales!$D$3:$ABF$3,0))/ER$2*INDEX(Usage!$D$5:$ABF$11,MATCH(UsagePerHour!$B$36,Usage!$C$5:$C$11,0),MATCH(UsagePerHour!ER$4,Usage!$D$3:$ABF$3,0)),"")</f>
        <v>1.6007593735168486</v>
      </c>
      <c r="ES49" s="6">
        <f>IFERROR(INDEX(Sales!$D$5:$ABF$18,MATCH(UsagePerHour!$B49,Sales!$C$5:$C$18,0),MATCH(UsagePerHour!ES$4,Sales!$D$3:$ABF$3,0))/ES$2*INDEX(Usage!$D$5:$ABF$11,MATCH(UsagePerHour!$B$36,Usage!$C$5:$C$11,0),MATCH(UsagePerHour!ES$4,Usage!$D$3:$ABF$3,0)),"")</f>
        <v>4.2335718229262014</v>
      </c>
      <c r="ET49" s="6">
        <f>IFERROR(INDEX(Sales!$D$5:$ABF$18,MATCH(UsagePerHour!$B49,Sales!$C$5:$C$18,0),MATCH(UsagePerHour!ET$4,Sales!$D$3:$ABF$3,0))/ET$2*INDEX(Usage!$D$5:$ABF$11,MATCH(UsagePerHour!$B$36,Usage!$C$5:$C$11,0),MATCH(UsagePerHour!ET$4,Usage!$D$3:$ABF$3,0)),"")</f>
        <v>0</v>
      </c>
      <c r="EU49" s="6">
        <f>IFERROR(INDEX(Sales!$D$5:$ABF$18,MATCH(UsagePerHour!$B49,Sales!$C$5:$C$18,0),MATCH(UsagePerHour!EU$4,Sales!$D$3:$ABF$3,0))/EU$2*INDEX(Usage!$D$5:$ABF$11,MATCH(UsagePerHour!$B$36,Usage!$C$5:$C$11,0),MATCH(UsagePerHour!EU$4,Usage!$D$3:$ABF$3,0)),"")</f>
        <v>8.5949363567881062E-2</v>
      </c>
      <c r="EV49" s="6">
        <f>IFERROR(INDEX(Sales!$D$5:$ABF$18,MATCH(UsagePerHour!$B49,Sales!$C$5:$C$18,0),MATCH(UsagePerHour!EV$4,Sales!$D$3:$ABF$3,0))/EV$2*INDEX(Usage!$D$5:$ABF$11,MATCH(UsagePerHour!$B$36,Usage!$C$5:$C$11,0),MATCH(UsagePerHour!EV$4,Usage!$D$3:$ABF$3,0)),"")</f>
        <v>2.9041718899184912</v>
      </c>
      <c r="EW49" s="6">
        <f>IFERROR(INDEX(Sales!$D$5:$ABF$18,MATCH(UsagePerHour!$B49,Sales!$C$5:$C$18,0),MATCH(UsagePerHour!EW$4,Sales!$D$3:$ABF$3,0))/EW$2*INDEX(Usage!$D$5:$ABF$11,MATCH(UsagePerHour!$B$36,Usage!$C$5:$C$11,0),MATCH(UsagePerHour!EW$4,Usage!$D$3:$ABF$3,0)),"")</f>
        <v>4.9379353839979358E-2</v>
      </c>
      <c r="EX49" s="6">
        <f>IFERROR(INDEX(Sales!$D$5:$ABF$18,MATCH(UsagePerHour!$B49,Sales!$C$5:$C$18,0),MATCH(UsagePerHour!EX$4,Sales!$D$3:$ABF$3,0))/EX$2*INDEX(Usage!$D$5:$ABF$11,MATCH(UsagePerHour!$B$36,Usage!$C$5:$C$11,0),MATCH(UsagePerHour!EX$4,Usage!$D$3:$ABF$3,0)),"")</f>
        <v>1.3083480933707332</v>
      </c>
      <c r="EY49" s="6">
        <f>IFERROR(INDEX(Sales!$D$5:$ABF$18,MATCH(UsagePerHour!$B49,Sales!$C$5:$C$18,0),MATCH(UsagePerHour!EY$4,Sales!$D$3:$ABF$3,0))/EY$2*INDEX(Usage!$D$5:$ABF$11,MATCH(UsagePerHour!$B$36,Usage!$C$5:$C$11,0),MATCH(UsagePerHour!EY$4,Usage!$D$3:$ABF$3,0)),"")</f>
        <v>2.1125920703259777</v>
      </c>
      <c r="EZ49" s="6">
        <f>IFERROR(INDEX(Sales!$D$5:$ABF$18,MATCH(UsagePerHour!$B49,Sales!$C$5:$C$18,0),MATCH(UsagePerHour!EZ$4,Sales!$D$3:$ABF$3,0))/EZ$2*INDEX(Usage!$D$5:$ABF$11,MATCH(UsagePerHour!$B$36,Usage!$C$5:$C$11,0),MATCH(UsagePerHour!EZ$4,Usage!$D$3:$ABF$3,0)),"")</f>
        <v>3.1451384880501254</v>
      </c>
      <c r="FA49" s="6">
        <f>IFERROR(INDEX(Sales!$D$5:$ABF$18,MATCH(UsagePerHour!$B49,Sales!$C$5:$C$18,0),MATCH(UsagePerHour!FA$4,Sales!$D$3:$ABF$3,0))/FA$2*INDEX(Usage!$D$5:$ABF$11,MATCH(UsagePerHour!$B$36,Usage!$C$5:$C$11,0),MATCH(UsagePerHour!FA$4,Usage!$D$3:$ABF$3,0)),"")</f>
        <v>7.2923351970103916</v>
      </c>
      <c r="FB49" s="6">
        <f>IFERROR(INDEX(Sales!$D$5:$ABF$18,MATCH(UsagePerHour!$B49,Sales!$C$5:$C$18,0),MATCH(UsagePerHour!FB$4,Sales!$D$3:$ABF$3,0))/FB$2*INDEX(Usage!$D$5:$ABF$11,MATCH(UsagePerHour!$B$36,Usage!$C$5:$C$11,0),MATCH(UsagePerHour!FB$4,Usage!$D$3:$ABF$3,0)),"")</f>
        <v>0</v>
      </c>
      <c r="FC49" s="6">
        <f>IFERROR(INDEX(Sales!$D$5:$ABF$18,MATCH(UsagePerHour!$B49,Sales!$C$5:$C$18,0),MATCH(UsagePerHour!FC$4,Sales!$D$3:$ABF$3,0))/FC$2*INDEX(Usage!$D$5:$ABF$11,MATCH(UsagePerHour!$B$36,Usage!$C$5:$C$11,0),MATCH(UsagePerHour!FC$4,Usage!$D$3:$ABF$3,0)),"")</f>
        <v>0</v>
      </c>
      <c r="FD49" s="6">
        <f>IFERROR(INDEX(Sales!$D$5:$ABF$18,MATCH(UsagePerHour!$B49,Sales!$C$5:$C$18,0),MATCH(UsagePerHour!FD$4,Sales!$D$3:$ABF$3,0))/FD$2*INDEX(Usage!$D$5:$ABF$11,MATCH(UsagePerHour!$B$36,Usage!$C$5:$C$11,0),MATCH(UsagePerHour!FD$4,Usage!$D$3:$ABF$3,0)),"")</f>
        <v>2.4987005734659253</v>
      </c>
      <c r="FE49" s="6">
        <f>IFERROR(INDEX(Sales!$D$5:$ABF$18,MATCH(UsagePerHour!$B49,Sales!$C$5:$C$18,0),MATCH(UsagePerHour!FE$4,Sales!$D$3:$ABF$3,0))/FE$2*INDEX(Usage!$D$5:$ABF$11,MATCH(UsagePerHour!$B$36,Usage!$C$5:$C$11,0),MATCH(UsagePerHour!FE$4,Usage!$D$3:$ABF$3,0)),"")</f>
        <v>3.5184883531519793</v>
      </c>
      <c r="FF49" s="6">
        <f>IFERROR(INDEX(Sales!$D$5:$ABF$18,MATCH(UsagePerHour!$B49,Sales!$C$5:$C$18,0),MATCH(UsagePerHour!FF$4,Sales!$D$3:$ABF$3,0))/FF$2*INDEX(Usage!$D$5:$ABF$11,MATCH(UsagePerHour!$B$36,Usage!$C$5:$C$11,0),MATCH(UsagePerHour!FF$4,Usage!$D$3:$ABF$3,0)),"")</f>
        <v>0.66489099339054947</v>
      </c>
      <c r="FG49" s="6">
        <f>IFERROR(INDEX(Sales!$D$5:$ABF$18,MATCH(UsagePerHour!$B49,Sales!$C$5:$C$18,0),MATCH(UsagePerHour!FG$4,Sales!$D$3:$ABF$3,0))/FG$2*INDEX(Usage!$D$5:$ABF$11,MATCH(UsagePerHour!$B$36,Usage!$C$5:$C$11,0),MATCH(UsagePerHour!FG$4,Usage!$D$3:$ABF$3,0)),"")</f>
        <v>2.4785757026878419</v>
      </c>
      <c r="FH49" s="6">
        <f>IFERROR(INDEX(Sales!$D$5:$ABF$18,MATCH(UsagePerHour!$B49,Sales!$C$5:$C$18,0),MATCH(UsagePerHour!FH$4,Sales!$D$3:$ABF$3,0))/FH$2*INDEX(Usage!$D$5:$ABF$11,MATCH(UsagePerHour!$B$36,Usage!$C$5:$C$11,0),MATCH(UsagePerHour!FH$4,Usage!$D$3:$ABF$3,0)),"")</f>
        <v>3.3842654289784475</v>
      </c>
      <c r="FI49" s="6">
        <f>IFERROR(INDEX(Sales!$D$5:$ABF$18,MATCH(UsagePerHour!$B49,Sales!$C$5:$C$18,0),MATCH(UsagePerHour!FI$4,Sales!$D$3:$ABF$3,0))/FI$2*INDEX(Usage!$D$5:$ABF$11,MATCH(UsagePerHour!$B$36,Usage!$C$5:$C$11,0),MATCH(UsagePerHour!FI$4,Usage!$D$3:$ABF$3,0)),"")</f>
        <v>0.25680933852140075</v>
      </c>
      <c r="FJ49" s="6">
        <f>IFERROR(INDEX(Sales!$D$5:$ABF$18,MATCH(UsagePerHour!$B49,Sales!$C$5:$C$18,0),MATCH(UsagePerHour!FJ$4,Sales!$D$3:$ABF$3,0))/FJ$2*INDEX(Usage!$D$5:$ABF$11,MATCH(UsagePerHour!$B$36,Usage!$C$5:$C$11,0),MATCH(UsagePerHour!FJ$4,Usage!$D$3:$ABF$3,0)),"")</f>
        <v>0.68773531907772856</v>
      </c>
      <c r="FK49" s="6">
        <f>IFERROR(INDEX(Sales!$D$5:$ABF$18,MATCH(UsagePerHour!$B49,Sales!$C$5:$C$18,0),MATCH(UsagePerHour!FK$4,Sales!$D$3:$ABF$3,0))/FK$2*INDEX(Usage!$D$5:$ABF$11,MATCH(UsagePerHour!$B$36,Usage!$C$5:$C$11,0),MATCH(UsagePerHour!FK$4,Usage!$D$3:$ABF$3,0)),"")</f>
        <v>1.4123127125989701</v>
      </c>
      <c r="FL49" s="6">
        <f>IFERROR(INDEX(Sales!$D$5:$ABF$18,MATCH(UsagePerHour!$B49,Sales!$C$5:$C$18,0),MATCH(UsagePerHour!FL$4,Sales!$D$3:$ABF$3,0))/FL$2*INDEX(Usage!$D$5:$ABF$11,MATCH(UsagePerHour!$B$36,Usage!$C$5:$C$11,0),MATCH(UsagePerHour!FL$4,Usage!$D$3:$ABF$3,0)),"")</f>
        <v>4.0833504413878048</v>
      </c>
      <c r="FM49" s="6">
        <f>IFERROR(INDEX(Sales!$D$5:$ABF$18,MATCH(UsagePerHour!$B49,Sales!$C$5:$C$18,0),MATCH(UsagePerHour!FM$4,Sales!$D$3:$ABF$3,0))/FM$2*INDEX(Usage!$D$5:$ABF$11,MATCH(UsagePerHour!$B$36,Usage!$C$5:$C$11,0),MATCH(UsagePerHour!FM$4,Usage!$D$3:$ABF$3,0)),"")</f>
        <v>0</v>
      </c>
      <c r="FN49" s="6">
        <f>IFERROR(INDEX(Sales!$D$5:$ABF$18,MATCH(UsagePerHour!$B49,Sales!$C$5:$C$18,0),MATCH(UsagePerHour!FN$4,Sales!$D$3:$ABF$3,0))/FN$2*INDEX(Usage!$D$5:$ABF$11,MATCH(UsagePerHour!$B$36,Usage!$C$5:$C$11,0),MATCH(UsagePerHour!FN$4,Usage!$D$3:$ABF$3,0)),"")</f>
        <v>4.363451040087952</v>
      </c>
      <c r="FO49" s="6">
        <f>IFERROR(INDEX(Sales!$D$5:$ABF$18,MATCH(UsagePerHour!$B49,Sales!$C$5:$C$18,0),MATCH(UsagePerHour!FO$4,Sales!$D$3:$ABF$3,0))/FO$2*INDEX(Usage!$D$5:$ABF$11,MATCH(UsagePerHour!$B$36,Usage!$C$5:$C$11,0),MATCH(UsagePerHour!FO$4,Usage!$D$3:$ABF$3,0)),"")</f>
        <v>0.28525641025641024</v>
      </c>
      <c r="FP49" s="6">
        <f>IFERROR(INDEX(Sales!$D$5:$ABF$18,MATCH(UsagePerHour!$B49,Sales!$C$5:$C$18,0),MATCH(UsagePerHour!FP$4,Sales!$D$3:$ABF$3,0))/FP$2*INDEX(Usage!$D$5:$ABF$11,MATCH(UsagePerHour!$B$36,Usage!$C$5:$C$11,0),MATCH(UsagePerHour!FP$4,Usage!$D$3:$ABF$3,0)),"")</f>
        <v>4.3966954696917524</v>
      </c>
      <c r="FQ49" s="6">
        <f>IFERROR(INDEX(Sales!$D$5:$ABF$18,MATCH(UsagePerHour!$B49,Sales!$C$5:$C$18,0),MATCH(UsagePerHour!FQ$4,Sales!$D$3:$ABF$3,0))/FQ$2*INDEX(Usage!$D$5:$ABF$11,MATCH(UsagePerHour!$B$36,Usage!$C$5:$C$11,0),MATCH(UsagePerHour!FQ$4,Usage!$D$3:$ABF$3,0)),"")</f>
        <v>1.9160130145401035</v>
      </c>
      <c r="FR49" s="6">
        <f>IFERROR(INDEX(Sales!$D$5:$ABF$18,MATCH(UsagePerHour!$B49,Sales!$C$5:$C$18,0),MATCH(UsagePerHour!FR$4,Sales!$D$3:$ABF$3,0))/FR$2*INDEX(Usage!$D$5:$ABF$11,MATCH(UsagePerHour!$B$36,Usage!$C$5:$C$11,0),MATCH(UsagePerHour!FR$4,Usage!$D$3:$ABF$3,0)),"")</f>
        <v>1.1586696194225721</v>
      </c>
      <c r="FS49" s="6">
        <f>IFERROR(INDEX(Sales!$D$5:$ABF$18,MATCH(UsagePerHour!$B49,Sales!$C$5:$C$18,0),MATCH(UsagePerHour!FS$4,Sales!$D$3:$ABF$3,0))/FS$2*INDEX(Usage!$D$5:$ABF$11,MATCH(UsagePerHour!$B$36,Usage!$C$5:$C$11,0),MATCH(UsagePerHour!FS$4,Usage!$D$3:$ABF$3,0)),"")</f>
        <v>8.4134510573359494E-2</v>
      </c>
      <c r="FT49" s="6">
        <f>IFERROR(INDEX(Sales!$D$5:$ABF$18,MATCH(UsagePerHour!$B49,Sales!$C$5:$C$18,0),MATCH(UsagePerHour!FT$4,Sales!$D$3:$ABF$3,0))/FT$2*INDEX(Usage!$D$5:$ABF$11,MATCH(UsagePerHour!$B$36,Usage!$C$5:$C$11,0),MATCH(UsagePerHour!FT$4,Usage!$D$3:$ABF$3,0)),"")</f>
        <v>0.10576061454487315</v>
      </c>
      <c r="FU49" s="6">
        <f>IFERROR(INDEX(Sales!$D$5:$ABF$18,MATCH(UsagePerHour!$B49,Sales!$C$5:$C$18,0),MATCH(UsagePerHour!FU$4,Sales!$D$3:$ABF$3,0))/FU$2*INDEX(Usage!$D$5:$ABF$11,MATCH(UsagePerHour!$B$36,Usage!$C$5:$C$11,0),MATCH(UsagePerHour!FU$4,Usage!$D$3:$ABF$3,0)),"")</f>
        <v>5.1399651981460401</v>
      </c>
      <c r="FV49" s="6">
        <f>IFERROR(INDEX(Sales!$D$5:$ABF$18,MATCH(UsagePerHour!$B49,Sales!$C$5:$C$18,0),MATCH(UsagePerHour!FV$4,Sales!$D$3:$ABF$3,0))/FV$2*INDEX(Usage!$D$5:$ABF$11,MATCH(UsagePerHour!$B$36,Usage!$C$5:$C$11,0),MATCH(UsagePerHour!FV$4,Usage!$D$3:$ABF$3,0)),"")</f>
        <v>1.2224332157797799</v>
      </c>
      <c r="FW49" s="6">
        <f>IFERROR(INDEX(Sales!$D$5:$ABF$18,MATCH(UsagePerHour!$B49,Sales!$C$5:$C$18,0),MATCH(UsagePerHour!FW$4,Sales!$D$3:$ABF$3,0))/FW$2*INDEX(Usage!$D$5:$ABF$11,MATCH(UsagePerHour!$B$36,Usage!$C$5:$C$11,0),MATCH(UsagePerHour!FW$4,Usage!$D$3:$ABF$3,0)),"")</f>
        <v>1.5958100465814178</v>
      </c>
      <c r="FX49" s="6">
        <f>IFERROR(INDEX(Sales!$D$5:$ABF$18,MATCH(UsagePerHour!$B49,Sales!$C$5:$C$18,0),MATCH(UsagePerHour!FX$4,Sales!$D$3:$ABF$3,0))/FX$2*INDEX(Usage!$D$5:$ABF$11,MATCH(UsagePerHour!$B$36,Usage!$C$5:$C$11,0),MATCH(UsagePerHour!FX$4,Usage!$D$3:$ABF$3,0)),"")</f>
        <v>2.4016830960525506</v>
      </c>
      <c r="FY49" s="6">
        <f>IFERROR(INDEX(Sales!$D$5:$ABF$18,MATCH(UsagePerHour!$B49,Sales!$C$5:$C$18,0),MATCH(UsagePerHour!FY$4,Sales!$D$3:$ABF$3,0))/FY$2*INDEX(Usage!$D$5:$ABF$11,MATCH(UsagePerHour!$B$36,Usage!$C$5:$C$11,0),MATCH(UsagePerHour!FY$4,Usage!$D$3:$ABF$3,0)),"")</f>
        <v>15.912237663669679</v>
      </c>
      <c r="FZ49" s="6">
        <f>IFERROR(INDEX(Sales!$D$5:$ABF$18,MATCH(UsagePerHour!$B49,Sales!$C$5:$C$18,0),MATCH(UsagePerHour!FZ$4,Sales!$D$3:$ABF$3,0))/FZ$2*INDEX(Usage!$D$5:$ABF$11,MATCH(UsagePerHour!$B$36,Usage!$C$5:$C$11,0),MATCH(UsagePerHour!FZ$4,Usage!$D$3:$ABF$3,0)),"")</f>
        <v>1.6389951978841553</v>
      </c>
      <c r="GA49" s="6">
        <f>IFERROR(INDEX(Sales!$D$5:$ABF$18,MATCH(UsagePerHour!$B49,Sales!$C$5:$C$18,0),MATCH(UsagePerHour!GA$4,Sales!$D$3:$ABF$3,0))/GA$2*INDEX(Usage!$D$5:$ABF$11,MATCH(UsagePerHour!$B$36,Usage!$C$5:$C$11,0),MATCH(UsagePerHour!GA$4,Usage!$D$3:$ABF$3,0)),"")</f>
        <v>0.51604500937695352</v>
      </c>
      <c r="GB49" s="6">
        <f>IFERROR(INDEX(Sales!$D$5:$ABF$18,MATCH(UsagePerHour!$B49,Sales!$C$5:$C$18,0),MATCH(UsagePerHour!GB$4,Sales!$D$3:$ABF$3,0))/GB$2*INDEX(Usage!$D$5:$ABF$11,MATCH(UsagePerHour!$B$36,Usage!$C$5:$C$11,0),MATCH(UsagePerHour!GB$4,Usage!$D$3:$ABF$3,0)),"")</f>
        <v>3.228442900409763</v>
      </c>
      <c r="GC49" s="6">
        <f>IFERROR(INDEX(Sales!$D$5:$ABF$18,MATCH(UsagePerHour!$B49,Sales!$C$5:$C$18,0),MATCH(UsagePerHour!GC$4,Sales!$D$3:$ABF$3,0))/GC$2*INDEX(Usage!$D$5:$ABF$11,MATCH(UsagePerHour!$B$36,Usage!$C$5:$C$11,0),MATCH(UsagePerHour!GC$4,Usage!$D$3:$ABF$3,0)),"")</f>
        <v>8.3597061237338259</v>
      </c>
      <c r="GD49" s="6">
        <f>IFERROR(INDEX(Sales!$D$5:$ABF$18,MATCH(UsagePerHour!$B49,Sales!$C$5:$C$18,0),MATCH(UsagePerHour!GD$4,Sales!$D$3:$ABF$3,0))/GD$2*INDEX(Usage!$D$5:$ABF$11,MATCH(UsagePerHour!$B$36,Usage!$C$5:$C$11,0),MATCH(UsagePerHour!GD$4,Usage!$D$3:$ABF$3,0)),"")</f>
        <v>2.6072479402049944</v>
      </c>
      <c r="GE49" s="6">
        <f>IFERROR(INDEX(Sales!$D$5:$ABF$18,MATCH(UsagePerHour!$B49,Sales!$C$5:$C$18,0),MATCH(UsagePerHour!GE$4,Sales!$D$3:$ABF$3,0))/GE$2*INDEX(Usage!$D$5:$ABF$11,MATCH(UsagePerHour!$B$36,Usage!$C$5:$C$11,0),MATCH(UsagePerHour!GE$4,Usage!$D$3:$ABF$3,0)),"")</f>
        <v>0</v>
      </c>
      <c r="GF49" s="6">
        <f>IFERROR(INDEX(Sales!$D$5:$ABF$18,MATCH(UsagePerHour!$B49,Sales!$C$5:$C$18,0),MATCH(UsagePerHour!GF$4,Sales!$D$3:$ABF$3,0))/GF$2*INDEX(Usage!$D$5:$ABF$11,MATCH(UsagePerHour!$B$36,Usage!$C$5:$C$11,0),MATCH(UsagePerHour!GF$4,Usage!$D$3:$ABF$3,0)),"")</f>
        <v>1.2522699766549463</v>
      </c>
      <c r="GG49" s="6">
        <f>IFERROR(INDEX(Sales!$D$5:$ABF$18,MATCH(UsagePerHour!$B49,Sales!$C$5:$C$18,0),MATCH(UsagePerHour!GG$4,Sales!$D$3:$ABF$3,0))/GG$2*INDEX(Usage!$D$5:$ABF$11,MATCH(UsagePerHour!$B$36,Usage!$C$5:$C$11,0),MATCH(UsagePerHour!GG$4,Usage!$D$3:$ABF$3,0)),"")</f>
        <v>1.4476618533040069</v>
      </c>
      <c r="GH49" s="6">
        <f>IFERROR(INDEX(Sales!$D$5:$ABF$18,MATCH(UsagePerHour!$B49,Sales!$C$5:$C$18,0),MATCH(UsagePerHour!GH$4,Sales!$D$3:$ABF$3,0))/GH$2*INDEX(Usage!$D$5:$ABF$11,MATCH(UsagePerHour!$B$36,Usage!$C$5:$C$11,0),MATCH(UsagePerHour!GH$4,Usage!$D$3:$ABF$3,0)),"")</f>
        <v>1.9959726419003543</v>
      </c>
      <c r="GI49" s="6">
        <f>IFERROR(INDEX(Sales!$D$5:$ABF$18,MATCH(UsagePerHour!$B49,Sales!$C$5:$C$18,0),MATCH(UsagePerHour!GI$4,Sales!$D$3:$ABF$3,0))/GI$2*INDEX(Usage!$D$5:$ABF$11,MATCH(UsagePerHour!$B$36,Usage!$C$5:$C$11,0),MATCH(UsagePerHour!GI$4,Usage!$D$3:$ABF$3,0)),"")</f>
        <v>0.62592248312654086</v>
      </c>
      <c r="GJ49" s="6">
        <f>IFERROR(INDEX(Sales!$D$5:$ABF$18,MATCH(UsagePerHour!$B49,Sales!$C$5:$C$18,0),MATCH(UsagePerHour!GJ$4,Sales!$D$3:$ABF$3,0))/GJ$2*INDEX(Usage!$D$5:$ABF$11,MATCH(UsagePerHour!$B$36,Usage!$C$5:$C$11,0),MATCH(UsagePerHour!GJ$4,Usage!$D$3:$ABF$3,0)),"")</f>
        <v>1.2579510055573555</v>
      </c>
      <c r="GK49" s="6">
        <f>IFERROR(INDEX(Sales!$D$5:$ABF$18,MATCH(UsagePerHour!$B49,Sales!$C$5:$C$18,0),MATCH(UsagePerHour!GK$4,Sales!$D$3:$ABF$3,0))/GK$2*INDEX(Usage!$D$5:$ABF$11,MATCH(UsagePerHour!$B$36,Usage!$C$5:$C$11,0),MATCH(UsagePerHour!GK$4,Usage!$D$3:$ABF$3,0)),"")</f>
        <v>1.3416220397064911</v>
      </c>
      <c r="GL49" s="6">
        <f>IFERROR(INDEX(Sales!$D$5:$ABF$18,MATCH(UsagePerHour!$B49,Sales!$C$5:$C$18,0),MATCH(UsagePerHour!GL$4,Sales!$D$3:$ABF$3,0))/GL$2*INDEX(Usage!$D$5:$ABF$11,MATCH(UsagePerHour!$B$36,Usage!$C$5:$C$11,0),MATCH(UsagePerHour!GL$4,Usage!$D$3:$ABF$3,0)),"")</f>
        <v>3.6159392260919345</v>
      </c>
      <c r="GM49" s="6">
        <f>IFERROR(INDEX(Sales!$D$5:$ABF$18,MATCH(UsagePerHour!$B49,Sales!$C$5:$C$18,0),MATCH(UsagePerHour!GM$4,Sales!$D$3:$ABF$3,0))/GM$2*INDEX(Usage!$D$5:$ABF$11,MATCH(UsagePerHour!$B$36,Usage!$C$5:$C$11,0),MATCH(UsagePerHour!GM$4,Usage!$D$3:$ABF$3,0)),"")</f>
        <v>1.0083635349874547</v>
      </c>
      <c r="GN49" s="6">
        <f>IFERROR(INDEX(Sales!$D$5:$ABF$18,MATCH(UsagePerHour!$B49,Sales!$C$5:$C$18,0),MATCH(UsagePerHour!GN$4,Sales!$D$3:$ABF$3,0))/GN$2*INDEX(Usage!$D$5:$ABF$11,MATCH(UsagePerHour!$B$36,Usage!$C$5:$C$11,0),MATCH(UsagePerHour!GN$4,Usage!$D$3:$ABF$3,0)),"")</f>
        <v>2.2316859408734313</v>
      </c>
      <c r="GO49" s="6">
        <f>IFERROR(INDEX(Sales!$D$5:$ABF$18,MATCH(UsagePerHour!$B49,Sales!$C$5:$C$18,0),MATCH(UsagePerHour!GO$4,Sales!$D$3:$ABF$3,0))/GO$2*INDEX(Usage!$D$5:$ABF$11,MATCH(UsagePerHour!$B$36,Usage!$C$5:$C$11,0),MATCH(UsagePerHour!GO$4,Usage!$D$3:$ABF$3,0)),"")</f>
        <v>2.4270385409703583</v>
      </c>
      <c r="GP49" s="6">
        <f>IFERROR(INDEX(Sales!$D$5:$ABF$18,MATCH(UsagePerHour!$B49,Sales!$C$5:$C$18,0),MATCH(UsagePerHour!GP$4,Sales!$D$3:$ABF$3,0))/GP$2*INDEX(Usage!$D$5:$ABF$11,MATCH(UsagePerHour!$B$36,Usage!$C$5:$C$11,0),MATCH(UsagePerHour!GP$4,Usage!$D$3:$ABF$3,0)),"")</f>
        <v>4.8177703290906209</v>
      </c>
      <c r="GQ49" s="6">
        <f>IFERROR(INDEX(Sales!$D$5:$ABF$18,MATCH(UsagePerHour!$B49,Sales!$C$5:$C$18,0),MATCH(UsagePerHour!GQ$4,Sales!$D$3:$ABF$3,0))/GQ$2*INDEX(Usage!$D$5:$ABF$11,MATCH(UsagePerHour!$B$36,Usage!$C$5:$C$11,0),MATCH(UsagePerHour!GQ$4,Usage!$D$3:$ABF$3,0)),"")</f>
        <v>0.62609847820580267</v>
      </c>
      <c r="GR49" s="6">
        <f>IFERROR(INDEX(Sales!$D$5:$ABF$18,MATCH(UsagePerHour!$B49,Sales!$C$5:$C$18,0),MATCH(UsagePerHour!GR$4,Sales!$D$3:$ABF$3,0))/GR$2*INDEX(Usage!$D$5:$ABF$11,MATCH(UsagePerHour!$B$36,Usage!$C$5:$C$11,0),MATCH(UsagePerHour!GR$4,Usage!$D$3:$ABF$3,0)),"")</f>
        <v>0.54834295350235052</v>
      </c>
      <c r="GS49" s="6">
        <f>IFERROR(INDEX(Sales!$D$5:$ABF$18,MATCH(UsagePerHour!$B49,Sales!$C$5:$C$18,0),MATCH(UsagePerHour!GS$4,Sales!$D$3:$ABF$3,0))/GS$2*INDEX(Usage!$D$5:$ABF$11,MATCH(UsagePerHour!$B$36,Usage!$C$5:$C$11,0),MATCH(UsagePerHour!GS$4,Usage!$D$3:$ABF$3,0)),"")</f>
        <v>3.7011598926380369</v>
      </c>
      <c r="GT49" s="6">
        <f>IFERROR(INDEX(Sales!$D$5:$ABF$18,MATCH(UsagePerHour!$B49,Sales!$C$5:$C$18,0),MATCH(UsagePerHour!GT$4,Sales!$D$3:$ABF$3,0))/GT$2*INDEX(Usage!$D$5:$ABF$11,MATCH(UsagePerHour!$B$36,Usage!$C$5:$C$11,0),MATCH(UsagePerHour!GT$4,Usage!$D$3:$ABF$3,0)),"")</f>
        <v>0.20621938887257849</v>
      </c>
      <c r="GU49" s="6">
        <f>IFERROR(INDEX(Sales!$D$5:$ABF$18,MATCH(UsagePerHour!$B49,Sales!$C$5:$C$18,0),MATCH(UsagePerHour!GU$4,Sales!$D$3:$ABF$3,0))/GU$2*INDEX(Usage!$D$5:$ABF$11,MATCH(UsagePerHour!$B$36,Usage!$C$5:$C$11,0),MATCH(UsagePerHour!GU$4,Usage!$D$3:$ABF$3,0)),"")</f>
        <v>3.0835417962946501</v>
      </c>
      <c r="GV49" s="6">
        <f>IFERROR(INDEX(Sales!$D$5:$ABF$18,MATCH(UsagePerHour!$B49,Sales!$C$5:$C$18,0),MATCH(UsagePerHour!GV$4,Sales!$D$3:$ABF$3,0))/GV$2*INDEX(Usage!$D$5:$ABF$11,MATCH(UsagePerHour!$B$36,Usage!$C$5:$C$11,0),MATCH(UsagePerHour!GV$4,Usage!$D$3:$ABF$3,0)),"")</f>
        <v>1.0760193951970947</v>
      </c>
      <c r="GW49" s="6">
        <f>IFERROR(INDEX(Sales!$D$5:$ABF$18,MATCH(UsagePerHour!$B49,Sales!$C$5:$C$18,0),MATCH(UsagePerHour!GW$4,Sales!$D$3:$ABF$3,0))/GW$2*INDEX(Usage!$D$5:$ABF$11,MATCH(UsagePerHour!$B$36,Usage!$C$5:$C$11,0),MATCH(UsagePerHour!GW$4,Usage!$D$3:$ABF$3,0)),"")</f>
        <v>2.5608827931829223</v>
      </c>
      <c r="GX49" s="6">
        <f>IFERROR(INDEX(Sales!$D$5:$ABF$18,MATCH(UsagePerHour!$B49,Sales!$C$5:$C$18,0),MATCH(UsagePerHour!GX$4,Sales!$D$3:$ABF$3,0))/GX$2*INDEX(Usage!$D$5:$ABF$11,MATCH(UsagePerHour!$B$36,Usage!$C$5:$C$11,0),MATCH(UsagePerHour!GX$4,Usage!$D$3:$ABF$3,0)),"")</f>
        <v>0.27719044874776944</v>
      </c>
      <c r="GY49" s="6">
        <f>IFERROR(INDEX(Sales!$D$5:$ABF$18,MATCH(UsagePerHour!$B49,Sales!$C$5:$C$18,0),MATCH(UsagePerHour!GY$4,Sales!$D$3:$ABF$3,0))/GY$2*INDEX(Usage!$D$5:$ABF$11,MATCH(UsagePerHour!$B$36,Usage!$C$5:$C$11,0),MATCH(UsagePerHour!GY$4,Usage!$D$3:$ABF$3,0)),"")</f>
        <v>3.8936182758976527</v>
      </c>
      <c r="GZ49" s="6">
        <f>IFERROR(INDEX(Sales!$D$5:$ABF$18,MATCH(UsagePerHour!$B49,Sales!$C$5:$C$18,0),MATCH(UsagePerHour!GZ$4,Sales!$D$3:$ABF$3,0))/GZ$2*INDEX(Usage!$D$5:$ABF$11,MATCH(UsagePerHour!$B$36,Usage!$C$5:$C$11,0),MATCH(UsagePerHour!GZ$4,Usage!$D$3:$ABF$3,0)),"")</f>
        <v>0.37964071856287424</v>
      </c>
      <c r="HA49" s="6">
        <f>IFERROR(INDEX(Sales!$D$5:$ABF$18,MATCH(UsagePerHour!$B49,Sales!$C$5:$C$18,0),MATCH(UsagePerHour!HA$4,Sales!$D$3:$ABF$3,0))/HA$2*INDEX(Usage!$D$5:$ABF$11,MATCH(UsagePerHour!$B$36,Usage!$C$5:$C$11,0),MATCH(UsagePerHour!HA$4,Usage!$D$3:$ABF$3,0)),"")</f>
        <v>3.0389829686059486</v>
      </c>
      <c r="HB49" s="6">
        <f>IFERROR(INDEX(Sales!$D$5:$ABF$18,MATCH(UsagePerHour!$B49,Sales!$C$5:$C$18,0),MATCH(UsagePerHour!HB$4,Sales!$D$3:$ABF$3,0))/HB$2*INDEX(Usage!$D$5:$ABF$11,MATCH(UsagePerHour!$B$36,Usage!$C$5:$C$11,0),MATCH(UsagePerHour!HB$4,Usage!$D$3:$ABF$3,0)),"")</f>
        <v>4.9298629692694398</v>
      </c>
      <c r="HC49" s="6">
        <f>IFERROR(INDEX(Sales!$D$5:$ABF$18,MATCH(UsagePerHour!$B49,Sales!$C$5:$C$18,0),MATCH(UsagePerHour!HC$4,Sales!$D$3:$ABF$3,0))/HC$2*INDEX(Usage!$D$5:$ABF$11,MATCH(UsagePerHour!$B$36,Usage!$C$5:$C$11,0),MATCH(UsagePerHour!HC$4,Usage!$D$3:$ABF$3,0)),"")</f>
        <v>1.4427391016869613</v>
      </c>
      <c r="HD49" s="6">
        <f>IFERROR(INDEX(Sales!$D$5:$ABF$18,MATCH(UsagePerHour!$B49,Sales!$C$5:$C$18,0),MATCH(UsagePerHour!HD$4,Sales!$D$3:$ABF$3,0))/HD$2*INDEX(Usage!$D$5:$ABF$11,MATCH(UsagePerHour!$B$36,Usage!$C$5:$C$11,0),MATCH(UsagePerHour!HD$4,Usage!$D$3:$ABF$3,0)),"")</f>
        <v>14.055535432975343</v>
      </c>
      <c r="HE49" s="6">
        <f>IFERROR(INDEX(Sales!$D$5:$ABF$18,MATCH(UsagePerHour!$B49,Sales!$C$5:$C$18,0),MATCH(UsagePerHour!HE$4,Sales!$D$3:$ABF$3,0))/HE$2*INDEX(Usage!$D$5:$ABF$11,MATCH(UsagePerHour!$B$36,Usage!$C$5:$C$11,0),MATCH(UsagePerHour!HE$4,Usage!$D$3:$ABF$3,0)),"")</f>
        <v>0</v>
      </c>
      <c r="HF49" s="6">
        <f>IFERROR(INDEX(Sales!$D$5:$ABF$18,MATCH(UsagePerHour!$B49,Sales!$C$5:$C$18,0),MATCH(UsagePerHour!HF$4,Sales!$D$3:$ABF$3,0))/HF$2*INDEX(Usage!$D$5:$ABF$11,MATCH(UsagePerHour!$B$36,Usage!$C$5:$C$11,0),MATCH(UsagePerHour!HF$4,Usage!$D$3:$ABF$3,0)),"")</f>
        <v>6.4018058245728167</v>
      </c>
      <c r="HG49" s="6">
        <f>IFERROR(INDEX(Sales!$D$5:$ABF$18,MATCH(UsagePerHour!$B49,Sales!$C$5:$C$18,0),MATCH(UsagePerHour!HG$4,Sales!$D$3:$ABF$3,0))/HG$2*INDEX(Usage!$D$5:$ABF$11,MATCH(UsagePerHour!$B$36,Usage!$C$5:$C$11,0),MATCH(UsagePerHour!HG$4,Usage!$D$3:$ABF$3,0)),"")</f>
        <v>2.3153384092172566</v>
      </c>
      <c r="HH49" s="6">
        <f>IFERROR(INDEX(Sales!$D$5:$ABF$18,MATCH(UsagePerHour!$B49,Sales!$C$5:$C$18,0),MATCH(UsagePerHour!HH$4,Sales!$D$3:$ABF$3,0))/HH$2*INDEX(Usage!$D$5:$ABF$11,MATCH(UsagePerHour!$B$36,Usage!$C$5:$C$11,0),MATCH(UsagePerHour!HH$4,Usage!$D$3:$ABF$3,0)),"")</f>
        <v>1.5353009655550229</v>
      </c>
      <c r="HI49" s="6">
        <f>IFERROR(INDEX(Sales!$D$5:$ABF$18,MATCH(UsagePerHour!$B49,Sales!$C$5:$C$18,0),MATCH(UsagePerHour!HI$4,Sales!$D$3:$ABF$3,0))/HI$2*INDEX(Usage!$D$5:$ABF$11,MATCH(UsagePerHour!$B$36,Usage!$C$5:$C$11,0),MATCH(UsagePerHour!HI$4,Usage!$D$3:$ABF$3,0)),"")</f>
        <v>3.7288623324117838</v>
      </c>
      <c r="HJ49" s="6">
        <f>IFERROR(INDEX(Sales!$D$5:$ABF$18,MATCH(UsagePerHour!$B49,Sales!$C$5:$C$18,0),MATCH(UsagePerHour!HJ$4,Sales!$D$3:$ABF$3,0))/HJ$2*INDEX(Usage!$D$5:$ABF$11,MATCH(UsagePerHour!$B$36,Usage!$C$5:$C$11,0),MATCH(UsagePerHour!HJ$4,Usage!$D$3:$ABF$3,0)),"")</f>
        <v>1.1104618512106712</v>
      </c>
      <c r="HK49" s="6">
        <f>IFERROR(INDEX(Sales!$D$5:$ABF$18,MATCH(UsagePerHour!$B49,Sales!$C$5:$C$18,0),MATCH(UsagePerHour!HK$4,Sales!$D$3:$ABF$3,0))/HK$2*INDEX(Usage!$D$5:$ABF$11,MATCH(UsagePerHour!$B$36,Usage!$C$5:$C$11,0),MATCH(UsagePerHour!HK$4,Usage!$D$3:$ABF$3,0)),"")</f>
        <v>0</v>
      </c>
      <c r="HL49" s="6">
        <f>IFERROR(INDEX(Sales!$D$5:$ABF$18,MATCH(UsagePerHour!$B49,Sales!$C$5:$C$18,0),MATCH(UsagePerHour!HL$4,Sales!$D$3:$ABF$3,0))/HL$2*INDEX(Usage!$D$5:$ABF$11,MATCH(UsagePerHour!$B$36,Usage!$C$5:$C$11,0),MATCH(UsagePerHour!HL$4,Usage!$D$3:$ABF$3,0)),"")</f>
        <v>2.3742186180097988</v>
      </c>
      <c r="HM49" s="6">
        <f>IFERROR(INDEX(Sales!$D$5:$ABF$18,MATCH(UsagePerHour!$B49,Sales!$C$5:$C$18,0),MATCH(UsagePerHour!HM$4,Sales!$D$3:$ABF$3,0))/HM$2*INDEX(Usage!$D$5:$ABF$11,MATCH(UsagePerHour!$B$36,Usage!$C$5:$C$11,0),MATCH(UsagePerHour!HM$4,Usage!$D$3:$ABF$3,0)),"")</f>
        <v>0.30117043034853747</v>
      </c>
      <c r="HN49" s="6">
        <f>IFERROR(INDEX(Sales!$D$5:$ABF$18,MATCH(UsagePerHour!$B49,Sales!$C$5:$C$18,0),MATCH(UsagePerHour!HN$4,Sales!$D$3:$ABF$3,0))/HN$2*INDEX(Usage!$D$5:$ABF$11,MATCH(UsagePerHour!$B$36,Usage!$C$5:$C$11,0),MATCH(UsagePerHour!HN$4,Usage!$D$3:$ABF$3,0)),"")</f>
        <v>0.51401099120863303</v>
      </c>
      <c r="HO49" s="6">
        <f>IFERROR(INDEX(Sales!$D$5:$ABF$18,MATCH(UsagePerHour!$B49,Sales!$C$5:$C$18,0),MATCH(UsagePerHour!HO$4,Sales!$D$3:$ABF$3,0))/HO$2*INDEX(Usage!$D$5:$ABF$11,MATCH(UsagePerHour!$B$36,Usage!$C$5:$C$11,0),MATCH(UsagePerHour!HO$4,Usage!$D$3:$ABF$3,0)),"")</f>
        <v>1.7378955805533292</v>
      </c>
      <c r="HP49" s="6">
        <f>IFERROR(INDEX(Sales!$D$5:$ABF$18,MATCH(UsagePerHour!$B49,Sales!$C$5:$C$18,0),MATCH(UsagePerHour!HP$4,Sales!$D$3:$ABF$3,0))/HP$2*INDEX(Usage!$D$5:$ABF$11,MATCH(UsagePerHour!$B$36,Usage!$C$5:$C$11,0),MATCH(UsagePerHour!HP$4,Usage!$D$3:$ABF$3,0)),"")</f>
        <v>3.5268852104295143</v>
      </c>
      <c r="HQ49" s="6">
        <f>IFERROR(INDEX(Sales!$D$5:$ABF$18,MATCH(UsagePerHour!$B49,Sales!$C$5:$C$18,0),MATCH(UsagePerHour!HQ$4,Sales!$D$3:$ABF$3,0))/HQ$2*INDEX(Usage!$D$5:$ABF$11,MATCH(UsagePerHour!$B$36,Usage!$C$5:$C$11,0),MATCH(UsagePerHour!HQ$4,Usage!$D$3:$ABF$3,0)),"")</f>
        <v>1.6090476891502203</v>
      </c>
      <c r="HR49" s="6">
        <f>IFERROR(INDEX(Sales!$D$5:$ABF$18,MATCH(UsagePerHour!$B49,Sales!$C$5:$C$18,0),MATCH(UsagePerHour!HR$4,Sales!$D$3:$ABF$3,0))/HR$2*INDEX(Usage!$D$5:$ABF$11,MATCH(UsagePerHour!$B$36,Usage!$C$5:$C$11,0),MATCH(UsagePerHour!HR$4,Usage!$D$3:$ABF$3,0)),"")</f>
        <v>2.3704265301696692</v>
      </c>
      <c r="HS49" s="6">
        <f>IFERROR(INDEX(Sales!$D$5:$ABF$18,MATCH(UsagePerHour!$B49,Sales!$C$5:$C$18,0),MATCH(UsagePerHour!HS$4,Sales!$D$3:$ABF$3,0))/HS$2*INDEX(Usage!$D$5:$ABF$11,MATCH(UsagePerHour!$B$36,Usage!$C$5:$C$11,0),MATCH(UsagePerHour!HS$4,Usage!$D$3:$ABF$3,0)),"")</f>
        <v>0.11840816040872031</v>
      </c>
      <c r="HT49" s="6">
        <f>IFERROR(INDEX(Sales!$D$5:$ABF$18,MATCH(UsagePerHour!$B49,Sales!$C$5:$C$18,0),MATCH(UsagePerHour!HT$4,Sales!$D$3:$ABF$3,0))/HT$2*INDEX(Usage!$D$5:$ABF$11,MATCH(UsagePerHour!$B$36,Usage!$C$5:$C$11,0),MATCH(UsagePerHour!HT$4,Usage!$D$3:$ABF$3,0)),"")</f>
        <v>1.3871714088805749</v>
      </c>
      <c r="HU49" s="6">
        <f>IFERROR(INDEX(Sales!$D$5:$ABF$18,MATCH(UsagePerHour!$B49,Sales!$C$5:$C$18,0),MATCH(UsagePerHour!HU$4,Sales!$D$3:$ABF$3,0))/HU$2*INDEX(Usage!$D$5:$ABF$11,MATCH(UsagePerHour!$B$36,Usage!$C$5:$C$11,0),MATCH(UsagePerHour!HU$4,Usage!$D$3:$ABF$3,0)),"")</f>
        <v>5.4987615030099235</v>
      </c>
      <c r="HV49" s="6">
        <f>IFERROR(INDEX(Sales!$D$5:$ABF$18,MATCH(UsagePerHour!$B49,Sales!$C$5:$C$18,0),MATCH(UsagePerHour!HV$4,Sales!$D$3:$ABF$3,0))/HV$2*INDEX(Usage!$D$5:$ABF$11,MATCH(UsagePerHour!$B$36,Usage!$C$5:$C$11,0),MATCH(UsagePerHour!HV$4,Usage!$D$3:$ABF$3,0)),"")</f>
        <v>0.43684083960287196</v>
      </c>
      <c r="HW49" s="6">
        <f>IFERROR(INDEX(Sales!$D$5:$ABF$18,MATCH(UsagePerHour!$B49,Sales!$C$5:$C$18,0),MATCH(UsagePerHour!HW$4,Sales!$D$3:$ABF$3,0))/HW$2*INDEX(Usage!$D$5:$ABF$11,MATCH(UsagePerHour!$B$36,Usage!$C$5:$C$11,0),MATCH(UsagePerHour!HW$4,Usage!$D$3:$ABF$3,0)),"")</f>
        <v>0.19227958560804712</v>
      </c>
      <c r="HX49" s="6">
        <f>IFERROR(INDEX(Sales!$D$5:$ABF$18,MATCH(UsagePerHour!$B49,Sales!$C$5:$C$18,0),MATCH(UsagePerHour!HX$4,Sales!$D$3:$ABF$3,0))/HX$2*INDEX(Usage!$D$5:$ABF$11,MATCH(UsagePerHour!$B$36,Usage!$C$5:$C$11,0),MATCH(UsagePerHour!HX$4,Usage!$D$3:$ABF$3,0)),"")</f>
        <v>4.721945775719079</v>
      </c>
      <c r="HY49" s="6">
        <f>IFERROR(INDEX(Sales!$D$5:$ABF$18,MATCH(UsagePerHour!$B49,Sales!$C$5:$C$18,0),MATCH(UsagePerHour!HY$4,Sales!$D$3:$ABF$3,0))/HY$2*INDEX(Usage!$D$5:$ABF$11,MATCH(UsagePerHour!$B$36,Usage!$C$5:$C$11,0),MATCH(UsagePerHour!HY$4,Usage!$D$3:$ABF$3,0)),"")</f>
        <v>0.9940354668339012</v>
      </c>
      <c r="HZ49" s="6">
        <f>IFERROR(INDEX(Sales!$D$5:$ABF$18,MATCH(UsagePerHour!$B49,Sales!$C$5:$C$18,0),MATCH(UsagePerHour!HZ$4,Sales!$D$3:$ABF$3,0))/HZ$2*INDEX(Usage!$D$5:$ABF$11,MATCH(UsagePerHour!$B$36,Usage!$C$5:$C$11,0),MATCH(UsagePerHour!HZ$4,Usage!$D$3:$ABF$3,0)),"")</f>
        <v>2.0884734951308448</v>
      </c>
      <c r="IA49" s="6">
        <f>IFERROR(INDEX(Sales!$D$5:$ABF$18,MATCH(UsagePerHour!$B49,Sales!$C$5:$C$18,0),MATCH(UsagePerHour!IA$4,Sales!$D$3:$ABF$3,0))/IA$2*INDEX(Usage!$D$5:$ABF$11,MATCH(UsagePerHour!$B$36,Usage!$C$5:$C$11,0),MATCH(UsagePerHour!IA$4,Usage!$D$3:$ABF$3,0)),"")</f>
        <v>2.3775373179585366</v>
      </c>
      <c r="IB49" s="6">
        <f>IFERROR(INDEX(Sales!$D$5:$ABF$18,MATCH(UsagePerHour!$B49,Sales!$C$5:$C$18,0),MATCH(UsagePerHour!IB$4,Sales!$D$3:$ABF$3,0))/IB$2*INDEX(Usage!$D$5:$ABF$11,MATCH(UsagePerHour!$B$36,Usage!$C$5:$C$11,0),MATCH(UsagePerHour!IB$4,Usage!$D$3:$ABF$3,0)),"")</f>
        <v>2.7880113557034485</v>
      </c>
      <c r="IC49" s="6">
        <f>IFERROR(INDEX(Sales!$D$5:$ABF$18,MATCH(UsagePerHour!$B49,Sales!$C$5:$C$18,0),MATCH(UsagePerHour!IC$4,Sales!$D$3:$ABF$3,0))/IC$2*INDEX(Usage!$D$5:$ABF$11,MATCH(UsagePerHour!$B$36,Usage!$C$5:$C$11,0),MATCH(UsagePerHour!IC$4,Usage!$D$3:$ABF$3,0)),"")</f>
        <v>2.6864051113941496</v>
      </c>
      <c r="ID49" s="6">
        <f>IFERROR(INDEX(Sales!$D$5:$ABF$18,MATCH(UsagePerHour!$B49,Sales!$C$5:$C$18,0),MATCH(UsagePerHour!ID$4,Sales!$D$3:$ABF$3,0))/ID$2*INDEX(Usage!$D$5:$ABF$11,MATCH(UsagePerHour!$B$36,Usage!$C$5:$C$11,0),MATCH(UsagePerHour!ID$4,Usage!$D$3:$ABF$3,0)),"")</f>
        <v>4.6615386035179682</v>
      </c>
      <c r="IE49" s="6">
        <f>IFERROR(INDEX(Sales!$D$5:$ABF$18,MATCH(UsagePerHour!$B49,Sales!$C$5:$C$18,0),MATCH(UsagePerHour!IE$4,Sales!$D$3:$ABF$3,0))/IE$2*INDEX(Usage!$D$5:$ABF$11,MATCH(UsagePerHour!$B$36,Usage!$C$5:$C$11,0),MATCH(UsagePerHour!IE$4,Usage!$D$3:$ABF$3,0)),"")</f>
        <v>6.3325492088384898</v>
      </c>
      <c r="IF49" s="6">
        <f>IFERROR(INDEX(Sales!$D$5:$ABF$18,MATCH(UsagePerHour!$B49,Sales!$C$5:$C$18,0),MATCH(UsagePerHour!IF$4,Sales!$D$3:$ABF$3,0))/IF$2*INDEX(Usage!$D$5:$ABF$11,MATCH(UsagePerHour!$B$36,Usage!$C$5:$C$11,0),MATCH(UsagePerHour!IF$4,Usage!$D$3:$ABF$3,0)),"")</f>
        <v>5.5192679524205781</v>
      </c>
      <c r="IG49" s="6">
        <f>IFERROR(INDEX(Sales!$D$5:$ABF$18,MATCH(UsagePerHour!$B49,Sales!$C$5:$C$18,0),MATCH(UsagePerHour!IG$4,Sales!$D$3:$ABF$3,0))/IG$2*INDEX(Usage!$D$5:$ABF$11,MATCH(UsagePerHour!$B$36,Usage!$C$5:$C$11,0),MATCH(UsagePerHour!IG$4,Usage!$D$3:$ABF$3,0)),"")</f>
        <v>2.4667444574095683</v>
      </c>
      <c r="IH49" s="6">
        <f>IFERROR(INDEX(Sales!$D$5:$ABF$18,MATCH(UsagePerHour!$B49,Sales!$C$5:$C$18,0),MATCH(UsagePerHour!IH$4,Sales!$D$3:$ABF$3,0))/IH$2*INDEX(Usage!$D$5:$ABF$11,MATCH(UsagePerHour!$B$36,Usage!$C$5:$C$11,0),MATCH(UsagePerHour!IH$4,Usage!$D$3:$ABF$3,0)),"")</f>
        <v>19.005894633427484</v>
      </c>
      <c r="II49" s="6">
        <f>IFERROR(INDEX(Sales!$D$5:$ABF$18,MATCH(UsagePerHour!$B49,Sales!$C$5:$C$18,0),MATCH(UsagePerHour!II$4,Sales!$D$3:$ABF$3,0))/II$2*INDEX(Usage!$D$5:$ABF$11,MATCH(UsagePerHour!$B$36,Usage!$C$5:$C$11,0),MATCH(UsagePerHour!II$4,Usage!$D$3:$ABF$3,0)),"")</f>
        <v>0.91250833587182933</v>
      </c>
      <c r="IJ49" s="6">
        <f>IFERROR(INDEX(Sales!$D$5:$ABF$18,MATCH(UsagePerHour!$B49,Sales!$C$5:$C$18,0),MATCH(UsagePerHour!IJ$4,Sales!$D$3:$ABF$3,0))/IJ$2*INDEX(Usage!$D$5:$ABF$11,MATCH(UsagePerHour!$B$36,Usage!$C$5:$C$11,0),MATCH(UsagePerHour!IJ$4,Usage!$D$3:$ABF$3,0)),"")</f>
        <v>1.858974358974359</v>
      </c>
      <c r="IK49" s="6">
        <f>IFERROR(INDEX(Sales!$D$5:$ABF$18,MATCH(UsagePerHour!$B49,Sales!$C$5:$C$18,0),MATCH(UsagePerHour!IK$4,Sales!$D$3:$ABF$3,0))/IK$2*INDEX(Usage!$D$5:$ABF$11,MATCH(UsagePerHour!$B$36,Usage!$C$5:$C$11,0),MATCH(UsagePerHour!IK$4,Usage!$D$3:$ABF$3,0)),"")</f>
        <v>11.777259637553181</v>
      </c>
      <c r="IL49" s="6">
        <f>IFERROR(INDEX(Sales!$D$5:$ABF$18,MATCH(UsagePerHour!$B49,Sales!$C$5:$C$18,0),MATCH(UsagePerHour!IL$4,Sales!$D$3:$ABF$3,0))/IL$2*INDEX(Usage!$D$5:$ABF$11,MATCH(UsagePerHour!$B$36,Usage!$C$5:$C$11,0),MATCH(UsagePerHour!IL$4,Usage!$D$3:$ABF$3,0)),"")</f>
        <v>2.6946115555778833</v>
      </c>
      <c r="IM49" s="6">
        <f>IFERROR(INDEX(Sales!$D$5:$ABF$18,MATCH(UsagePerHour!$B49,Sales!$C$5:$C$18,0),MATCH(UsagePerHour!IM$4,Sales!$D$3:$ABF$3,0))/IM$2*INDEX(Usage!$D$5:$ABF$11,MATCH(UsagePerHour!$B$36,Usage!$C$5:$C$11,0),MATCH(UsagePerHour!IM$4,Usage!$D$3:$ABF$3,0)),"")</f>
        <v>1.6113487640516129</v>
      </c>
      <c r="IN49" s="6">
        <f>IFERROR(INDEX(Sales!$D$5:$ABF$18,MATCH(UsagePerHour!$B49,Sales!$C$5:$C$18,0),MATCH(UsagePerHour!IN$4,Sales!$D$3:$ABF$3,0))/IN$2*INDEX(Usage!$D$5:$ABF$11,MATCH(UsagePerHour!$B$36,Usage!$C$5:$C$11,0),MATCH(UsagePerHour!IN$4,Usage!$D$3:$ABF$3,0)),"")</f>
        <v>0.65979546357177521</v>
      </c>
      <c r="IO49" s="6">
        <f>IFERROR(INDEX(Sales!$D$5:$ABF$18,MATCH(UsagePerHour!$B49,Sales!$C$5:$C$18,0),MATCH(UsagePerHour!IO$4,Sales!$D$3:$ABF$3,0))/IO$2*INDEX(Usage!$D$5:$ABF$11,MATCH(UsagePerHour!$B$36,Usage!$C$5:$C$11,0),MATCH(UsagePerHour!IO$4,Usage!$D$3:$ABF$3,0)),"")</f>
        <v>0.41875597828283512</v>
      </c>
      <c r="IP49" s="6">
        <f>IFERROR(INDEX(Sales!$D$5:$ABF$18,MATCH(UsagePerHour!$B49,Sales!$C$5:$C$18,0),MATCH(UsagePerHour!IP$4,Sales!$D$3:$ABF$3,0))/IP$2*INDEX(Usage!$D$5:$ABF$11,MATCH(UsagePerHour!$B$36,Usage!$C$5:$C$11,0),MATCH(UsagePerHour!IP$4,Usage!$D$3:$ABF$3,0)),"")</f>
        <v>3.7560695077081929</v>
      </c>
      <c r="IQ49" s="6">
        <f>IFERROR(INDEX(Sales!$D$5:$ABF$18,MATCH(UsagePerHour!$B49,Sales!$C$5:$C$18,0),MATCH(UsagePerHour!IQ$4,Sales!$D$3:$ABF$3,0))/IQ$2*INDEX(Usage!$D$5:$ABF$11,MATCH(UsagePerHour!$B$36,Usage!$C$5:$C$11,0),MATCH(UsagePerHour!IQ$4,Usage!$D$3:$ABF$3,0)),"")</f>
        <v>7.2492062372115997</v>
      </c>
      <c r="IR49" s="6">
        <f>IFERROR(INDEX(Sales!$D$5:$ABF$18,MATCH(UsagePerHour!$B49,Sales!$C$5:$C$18,0),MATCH(UsagePerHour!IR$4,Sales!$D$3:$ABF$3,0))/IR$2*INDEX(Usage!$D$5:$ABF$11,MATCH(UsagePerHour!$B$36,Usage!$C$5:$C$11,0),MATCH(UsagePerHour!IR$4,Usage!$D$3:$ABF$3,0)),"")</f>
        <v>9.4621683084249213</v>
      </c>
      <c r="IS49" s="6">
        <f>IFERROR(INDEX(Sales!$D$5:$ABF$18,MATCH(UsagePerHour!$B49,Sales!$C$5:$C$18,0),MATCH(UsagePerHour!IS$4,Sales!$D$3:$ABF$3,0))/IS$2*INDEX(Usage!$D$5:$ABF$11,MATCH(UsagePerHour!$B$36,Usage!$C$5:$C$11,0),MATCH(UsagePerHour!IS$4,Usage!$D$3:$ABF$3,0)),"")</f>
        <v>3.384071746216597</v>
      </c>
      <c r="IT49" s="6">
        <f>IFERROR(INDEX(Sales!$D$5:$ABF$18,MATCH(UsagePerHour!$B49,Sales!$C$5:$C$18,0),MATCH(UsagePerHour!IT$4,Sales!$D$3:$ABF$3,0))/IT$2*INDEX(Usage!$D$5:$ABF$11,MATCH(UsagePerHour!$B$36,Usage!$C$5:$C$11,0),MATCH(UsagePerHour!IT$4,Usage!$D$3:$ABF$3,0)),"")</f>
        <v>3.2150358641971897</v>
      </c>
      <c r="IU49" s="6">
        <f>IFERROR(INDEX(Sales!$D$5:$ABF$18,MATCH(UsagePerHour!$B49,Sales!$C$5:$C$18,0),MATCH(UsagePerHour!IU$4,Sales!$D$3:$ABF$3,0))/IU$2*INDEX(Usage!$D$5:$ABF$11,MATCH(UsagePerHour!$B$36,Usage!$C$5:$C$11,0),MATCH(UsagePerHour!IU$4,Usage!$D$3:$ABF$3,0)),"")</f>
        <v>7.5035109546000882</v>
      </c>
      <c r="IV49" s="6">
        <f>IFERROR(INDEX(Sales!$D$5:$ABF$18,MATCH(UsagePerHour!$B49,Sales!$C$5:$C$18,0),MATCH(UsagePerHour!IV$4,Sales!$D$3:$ABF$3,0))/IV$2*INDEX(Usage!$D$5:$ABF$11,MATCH(UsagePerHour!$B$36,Usage!$C$5:$C$11,0),MATCH(UsagePerHour!IV$4,Usage!$D$3:$ABF$3,0)),"")</f>
        <v>7.1797113297111368</v>
      </c>
      <c r="IW49" s="6">
        <f>IFERROR(INDEX(Sales!$D$5:$ABF$18,MATCH(UsagePerHour!$B49,Sales!$C$5:$C$18,0),MATCH(UsagePerHour!IW$4,Sales!$D$3:$ABF$3,0))/IW$2*INDEX(Usage!$D$5:$ABF$11,MATCH(UsagePerHour!$B$36,Usage!$C$5:$C$11,0),MATCH(UsagePerHour!IW$4,Usage!$D$3:$ABF$3,0)),"")</f>
        <v>13.853857086009892</v>
      </c>
      <c r="IX49" s="6">
        <f>IFERROR(INDEX(Sales!$D$5:$ABF$18,MATCH(UsagePerHour!$B49,Sales!$C$5:$C$18,0),MATCH(UsagePerHour!IX$4,Sales!$D$3:$ABF$3,0))/IX$2*INDEX(Usage!$D$5:$ABF$11,MATCH(UsagePerHour!$B$36,Usage!$C$5:$C$11,0),MATCH(UsagePerHour!IX$4,Usage!$D$3:$ABF$3,0)),"")</f>
        <v>0.76586203078285897</v>
      </c>
      <c r="IY49" s="6">
        <f>IFERROR(INDEX(Sales!$D$5:$ABF$18,MATCH(UsagePerHour!$B49,Sales!$C$5:$C$18,0),MATCH(UsagePerHour!IY$4,Sales!$D$3:$ABF$3,0))/IY$2*INDEX(Usage!$D$5:$ABF$11,MATCH(UsagePerHour!$B$36,Usage!$C$5:$C$11,0),MATCH(UsagePerHour!IY$4,Usage!$D$3:$ABF$3,0)),"")</f>
        <v>4.187674336961031</v>
      </c>
      <c r="IZ49" s="6">
        <f>IFERROR(INDEX(Sales!$D$5:$ABF$18,MATCH(UsagePerHour!$B49,Sales!$C$5:$C$18,0),MATCH(UsagePerHour!IZ$4,Sales!$D$3:$ABF$3,0))/IZ$2*INDEX(Usage!$D$5:$ABF$11,MATCH(UsagePerHour!$B$36,Usage!$C$5:$C$11,0),MATCH(UsagePerHour!IZ$4,Usage!$D$3:$ABF$3,0)),"")</f>
        <v>2.249201131060484</v>
      </c>
      <c r="JA49" s="6">
        <f>IFERROR(INDEX(Sales!$D$5:$ABF$18,MATCH(UsagePerHour!$B49,Sales!$C$5:$C$18,0),MATCH(UsagePerHour!JA$4,Sales!$D$3:$ABF$3,0))/JA$2*INDEX(Usage!$D$5:$ABF$11,MATCH(UsagePerHour!$B$36,Usage!$C$5:$C$11,0),MATCH(UsagePerHour!JA$4,Usage!$D$3:$ABF$3,0)),"")</f>
        <v>0.54315058585274123</v>
      </c>
      <c r="JB49" s="6">
        <f>IFERROR(INDEX(Sales!$D$5:$ABF$18,MATCH(UsagePerHour!$B49,Sales!$C$5:$C$18,0),MATCH(UsagePerHour!JB$4,Sales!$D$3:$ABF$3,0))/JB$2*INDEX(Usage!$D$5:$ABF$11,MATCH(UsagePerHour!$B$36,Usage!$C$5:$C$11,0),MATCH(UsagePerHour!JB$4,Usage!$D$3:$ABF$3,0)),"")</f>
        <v>3.7157561862010278</v>
      </c>
      <c r="JC49" s="6">
        <f>IFERROR(INDEX(Sales!$D$5:$ABF$18,MATCH(UsagePerHour!$B49,Sales!$C$5:$C$18,0),MATCH(UsagePerHour!JC$4,Sales!$D$3:$ABF$3,0))/JC$2*INDEX(Usage!$D$5:$ABF$11,MATCH(UsagePerHour!$B$36,Usage!$C$5:$C$11,0),MATCH(UsagePerHour!JC$4,Usage!$D$3:$ABF$3,0)),"")</f>
        <v>2.0133033278570807</v>
      </c>
      <c r="JD49" s="6">
        <f>IFERROR(INDEX(Sales!$D$5:$ABF$18,MATCH(UsagePerHour!$B49,Sales!$C$5:$C$18,0),MATCH(UsagePerHour!JD$4,Sales!$D$3:$ABF$3,0))/JD$2*INDEX(Usage!$D$5:$ABF$11,MATCH(UsagePerHour!$B$36,Usage!$C$5:$C$11,0),MATCH(UsagePerHour!JD$4,Usage!$D$3:$ABF$3,0)),"")</f>
        <v>0.23135794614621732</v>
      </c>
      <c r="JE49" s="6">
        <f>IFERROR(INDEX(Sales!$D$5:$ABF$18,MATCH(UsagePerHour!$B49,Sales!$C$5:$C$18,0),MATCH(UsagePerHour!JE$4,Sales!$D$3:$ABF$3,0))/JE$2*INDEX(Usage!$D$5:$ABF$11,MATCH(UsagePerHour!$B$36,Usage!$C$5:$C$11,0),MATCH(UsagePerHour!JE$4,Usage!$D$3:$ABF$3,0)),"")</f>
        <v>1.9327915248179159</v>
      </c>
      <c r="JF49" s="6">
        <f>IFERROR(INDEX(Sales!$D$5:$ABF$18,MATCH(UsagePerHour!$B49,Sales!$C$5:$C$18,0),MATCH(UsagePerHour!JF$4,Sales!$D$3:$ABF$3,0))/JF$2*INDEX(Usage!$D$5:$ABF$11,MATCH(UsagePerHour!$B$36,Usage!$C$5:$C$11,0),MATCH(UsagePerHour!JF$4,Usage!$D$3:$ABF$3,0)),"")</f>
        <v>4.6906204503664775</v>
      </c>
      <c r="JG49" s="6">
        <f>IFERROR(INDEX(Sales!$D$5:$ABF$18,MATCH(UsagePerHour!$B49,Sales!$C$5:$C$18,0),MATCH(UsagePerHour!JG$4,Sales!$D$3:$ABF$3,0))/JG$2*INDEX(Usage!$D$5:$ABF$11,MATCH(UsagePerHour!$B$36,Usage!$C$5:$C$11,0),MATCH(UsagePerHour!JG$4,Usage!$D$3:$ABF$3,0)),"")</f>
        <v>3.4027303290965119</v>
      </c>
      <c r="JH49" s="6">
        <f>IFERROR(INDEX(Sales!$D$5:$ABF$18,MATCH(UsagePerHour!$B49,Sales!$C$5:$C$18,0),MATCH(UsagePerHour!JH$4,Sales!$D$3:$ABF$3,0))/JH$2*INDEX(Usage!$D$5:$ABF$11,MATCH(UsagePerHour!$B$36,Usage!$C$5:$C$11,0),MATCH(UsagePerHour!JH$4,Usage!$D$3:$ABF$3,0)),"")</f>
        <v>2.8434352120083815</v>
      </c>
      <c r="JI49" s="6">
        <f>IFERROR(INDEX(Sales!$D$5:$ABF$18,MATCH(UsagePerHour!$B49,Sales!$C$5:$C$18,0),MATCH(UsagePerHour!JI$4,Sales!$D$3:$ABF$3,0))/JI$2*INDEX(Usage!$D$5:$ABF$11,MATCH(UsagePerHour!$B$36,Usage!$C$5:$C$11,0),MATCH(UsagePerHour!JI$4,Usage!$D$3:$ABF$3,0)),"")</f>
        <v>1.6811497711909167</v>
      </c>
      <c r="JJ49" s="6">
        <f>IFERROR(INDEX(Sales!$D$5:$ABF$18,MATCH(UsagePerHour!$B49,Sales!$C$5:$C$18,0),MATCH(UsagePerHour!JJ$4,Sales!$D$3:$ABF$3,0))/JJ$2*INDEX(Usage!$D$5:$ABF$11,MATCH(UsagePerHour!$B$36,Usage!$C$5:$C$11,0),MATCH(UsagePerHour!JJ$4,Usage!$D$3:$ABF$3,0)),"")</f>
        <v>7.4314390492734441</v>
      </c>
      <c r="JK49" s="6">
        <f>IFERROR(INDEX(Sales!$D$5:$ABF$18,MATCH(UsagePerHour!$B49,Sales!$C$5:$C$18,0),MATCH(UsagePerHour!JK$4,Sales!$D$3:$ABF$3,0))/JK$2*INDEX(Usage!$D$5:$ABF$11,MATCH(UsagePerHour!$B$36,Usage!$C$5:$C$11,0),MATCH(UsagePerHour!JK$4,Usage!$D$3:$ABF$3,0)),"")</f>
        <v>0.82660772850420638</v>
      </c>
      <c r="JL49" s="6">
        <f>IFERROR(INDEX(Sales!$D$5:$ABF$18,MATCH(UsagePerHour!$B49,Sales!$C$5:$C$18,0),MATCH(UsagePerHour!JL$4,Sales!$D$3:$ABF$3,0))/JL$2*INDEX(Usage!$D$5:$ABF$11,MATCH(UsagePerHour!$B$36,Usage!$C$5:$C$11,0),MATCH(UsagePerHour!JL$4,Usage!$D$3:$ABF$3,0)),"")</f>
        <v>0.74461029101413689</v>
      </c>
      <c r="JM49" s="6">
        <f>IFERROR(INDEX(Sales!$D$5:$ABF$18,MATCH(UsagePerHour!$B49,Sales!$C$5:$C$18,0),MATCH(UsagePerHour!JM$4,Sales!$D$3:$ABF$3,0))/JM$2*INDEX(Usage!$D$5:$ABF$11,MATCH(UsagePerHour!$B$36,Usage!$C$5:$C$11,0),MATCH(UsagePerHour!JM$4,Usage!$D$3:$ABF$3,0)),"")</f>
        <v>1.2739103076093847</v>
      </c>
      <c r="JN49" s="6">
        <f>IFERROR(INDEX(Sales!$D$5:$ABF$18,MATCH(UsagePerHour!$B49,Sales!$C$5:$C$18,0),MATCH(UsagePerHour!JN$4,Sales!$D$3:$ABF$3,0))/JN$2*INDEX(Usage!$D$5:$ABF$11,MATCH(UsagePerHour!$B$36,Usage!$C$5:$C$11,0),MATCH(UsagePerHour!JN$4,Usage!$D$3:$ABF$3,0)),"")</f>
        <v>9.2665443406526737</v>
      </c>
      <c r="JO49" s="6">
        <f>IFERROR(INDEX(Sales!$D$5:$ABF$18,MATCH(UsagePerHour!$B49,Sales!$C$5:$C$18,0),MATCH(UsagePerHour!JO$4,Sales!$D$3:$ABF$3,0))/JO$2*INDEX(Usage!$D$5:$ABF$11,MATCH(UsagePerHour!$B$36,Usage!$C$5:$C$11,0),MATCH(UsagePerHour!JO$4,Usage!$D$3:$ABF$3,0)),"")</f>
        <v>0.7947177595690299</v>
      </c>
      <c r="JP49" s="6">
        <f>IFERROR(INDEX(Sales!$D$5:$ABF$18,MATCH(UsagePerHour!$B49,Sales!$C$5:$C$18,0),MATCH(UsagePerHour!JP$4,Sales!$D$3:$ABF$3,0))/JP$2*INDEX(Usage!$D$5:$ABF$11,MATCH(UsagePerHour!$B$36,Usage!$C$5:$C$11,0),MATCH(UsagePerHour!JP$4,Usage!$D$3:$ABF$3,0)),"")</f>
        <v>1.7551787934851839</v>
      </c>
      <c r="JQ49" s="6">
        <f>IFERROR(INDEX(Sales!$D$5:$ABF$18,MATCH(UsagePerHour!$B49,Sales!$C$5:$C$18,0),MATCH(UsagePerHour!JQ$4,Sales!$D$3:$ABF$3,0))/JQ$2*INDEX(Usage!$D$5:$ABF$11,MATCH(UsagePerHour!$B$36,Usage!$C$5:$C$11,0),MATCH(UsagePerHour!JQ$4,Usage!$D$3:$ABF$3,0)),"")</f>
        <v>0.13697462275142799</v>
      </c>
      <c r="JR49" s="6">
        <f>IFERROR(INDEX(Sales!$D$5:$ABF$18,MATCH(UsagePerHour!$B49,Sales!$C$5:$C$18,0),MATCH(UsagePerHour!JR$4,Sales!$D$3:$ABF$3,0))/JR$2*INDEX(Usage!$D$5:$ABF$11,MATCH(UsagePerHour!$B$36,Usage!$C$5:$C$11,0),MATCH(UsagePerHour!JR$4,Usage!$D$3:$ABF$3,0)),"")</f>
        <v>14.68254484013517</v>
      </c>
      <c r="JS49" s="6">
        <f>IFERROR(INDEX(Sales!$D$5:$ABF$18,MATCH(UsagePerHour!$B49,Sales!$C$5:$C$18,0),MATCH(UsagePerHour!JS$4,Sales!$D$3:$ABF$3,0))/JS$2*INDEX(Usage!$D$5:$ABF$11,MATCH(UsagePerHour!$B$36,Usage!$C$5:$C$11,0),MATCH(UsagePerHour!JS$4,Usage!$D$3:$ABF$3,0)),"")</f>
        <v>0.6453889251487912</v>
      </c>
      <c r="JT49" s="6">
        <f>IFERROR(INDEX(Sales!$D$5:$ABF$18,MATCH(UsagePerHour!$B49,Sales!$C$5:$C$18,0),MATCH(UsagePerHour!JT$4,Sales!$D$3:$ABF$3,0))/JT$2*INDEX(Usage!$D$5:$ABF$11,MATCH(UsagePerHour!$B$36,Usage!$C$5:$C$11,0),MATCH(UsagePerHour!JT$4,Usage!$D$3:$ABF$3,0)),"")</f>
        <v>1.3975250732250619</v>
      </c>
      <c r="JU49" s="6">
        <f>IFERROR(INDEX(Sales!$D$5:$ABF$18,MATCH(UsagePerHour!$B49,Sales!$C$5:$C$18,0),MATCH(UsagePerHour!JU$4,Sales!$D$3:$ABF$3,0))/JU$2*INDEX(Usage!$D$5:$ABF$11,MATCH(UsagePerHour!$B$36,Usage!$C$5:$C$11,0),MATCH(UsagePerHour!JU$4,Usage!$D$3:$ABF$3,0)),"")</f>
        <v>3.2345507074598121</v>
      </c>
      <c r="JV49" s="6">
        <f>IFERROR(INDEX(Sales!$D$5:$ABF$18,MATCH(UsagePerHour!$B49,Sales!$C$5:$C$18,0),MATCH(UsagePerHour!JV$4,Sales!$D$3:$ABF$3,0))/JV$2*INDEX(Usage!$D$5:$ABF$11,MATCH(UsagePerHour!$B$36,Usage!$C$5:$C$11,0),MATCH(UsagePerHour!JV$4,Usage!$D$3:$ABF$3,0)),"")</f>
        <v>1.2178010788532638</v>
      </c>
      <c r="JW49" s="6">
        <f>IFERROR(INDEX(Sales!$D$5:$ABF$18,MATCH(UsagePerHour!$B49,Sales!$C$5:$C$18,0),MATCH(UsagePerHour!JW$4,Sales!$D$3:$ABF$3,0))/JW$2*INDEX(Usage!$D$5:$ABF$11,MATCH(UsagePerHour!$B$36,Usage!$C$5:$C$11,0),MATCH(UsagePerHour!JW$4,Usage!$D$3:$ABF$3,0)),"")</f>
        <v>2.4355594331071213</v>
      </c>
      <c r="JX49" s="6">
        <f>IFERROR(INDEX(Sales!$D$5:$ABF$18,MATCH(UsagePerHour!$B49,Sales!$C$5:$C$18,0),MATCH(UsagePerHour!JX$4,Sales!$D$3:$ABF$3,0))/JX$2*INDEX(Usage!$D$5:$ABF$11,MATCH(UsagePerHour!$B$36,Usage!$C$5:$C$11,0),MATCH(UsagePerHour!JX$4,Usage!$D$3:$ABF$3,0)),"")</f>
        <v>4.8399353765047435</v>
      </c>
      <c r="JY49" s="6">
        <f>IFERROR(INDEX(Sales!$D$5:$ABF$18,MATCH(UsagePerHour!$B49,Sales!$C$5:$C$18,0),MATCH(UsagePerHour!JY$4,Sales!$D$3:$ABF$3,0))/JY$2*INDEX(Usage!$D$5:$ABF$11,MATCH(UsagePerHour!$B$36,Usage!$C$5:$C$11,0),MATCH(UsagePerHour!JY$4,Usage!$D$3:$ABF$3,0)),"")</f>
        <v>5.399123177589396</v>
      </c>
      <c r="JZ49" s="6">
        <f>IFERROR(INDEX(Sales!$D$5:$ABF$18,MATCH(UsagePerHour!$B49,Sales!$C$5:$C$18,0),MATCH(UsagePerHour!JZ$4,Sales!$D$3:$ABF$3,0))/JZ$2*INDEX(Usage!$D$5:$ABF$11,MATCH(UsagePerHour!$B$36,Usage!$C$5:$C$11,0),MATCH(UsagePerHour!JZ$4,Usage!$D$3:$ABF$3,0)),"")</f>
        <v>1.2173156449862739</v>
      </c>
      <c r="KA49" s="6">
        <f>IFERROR(INDEX(Sales!$D$5:$ABF$18,MATCH(UsagePerHour!$B49,Sales!$C$5:$C$18,0),MATCH(UsagePerHour!KA$4,Sales!$D$3:$ABF$3,0))/KA$2*INDEX(Usage!$D$5:$ABF$11,MATCH(UsagePerHour!$B$36,Usage!$C$5:$C$11,0),MATCH(UsagePerHour!KA$4,Usage!$D$3:$ABF$3,0)),"")</f>
        <v>2.5235634591809819</v>
      </c>
      <c r="KB49" s="6">
        <f>IFERROR(INDEX(Sales!$D$5:$ABF$18,MATCH(UsagePerHour!$B49,Sales!$C$5:$C$18,0),MATCH(UsagePerHour!KB$4,Sales!$D$3:$ABF$3,0))/KB$2*INDEX(Usage!$D$5:$ABF$11,MATCH(UsagePerHour!$B$36,Usage!$C$5:$C$11,0),MATCH(UsagePerHour!KB$4,Usage!$D$3:$ABF$3,0)),"")</f>
        <v>6.3912281310078329</v>
      </c>
      <c r="KC49" s="6">
        <f>IFERROR(INDEX(Sales!$D$5:$ABF$18,MATCH(UsagePerHour!$B49,Sales!$C$5:$C$18,0),MATCH(UsagePerHour!KC$4,Sales!$D$3:$ABF$3,0))/KC$2*INDEX(Usage!$D$5:$ABF$11,MATCH(UsagePerHour!$B$36,Usage!$C$5:$C$11,0),MATCH(UsagePerHour!KC$4,Usage!$D$3:$ABF$3,0)),"")</f>
        <v>1.9764309155360302</v>
      </c>
      <c r="KD49" s="6">
        <f>IFERROR(INDEX(Sales!$D$5:$ABF$18,MATCH(UsagePerHour!$B49,Sales!$C$5:$C$18,0),MATCH(UsagePerHour!KD$4,Sales!$D$3:$ABF$3,0))/KD$2*INDEX(Usage!$D$5:$ABF$11,MATCH(UsagePerHour!$B$36,Usage!$C$5:$C$11,0),MATCH(UsagePerHour!KD$4,Usage!$D$3:$ABF$3,0)),"")</f>
        <v>5.2192127906879514E-2</v>
      </c>
      <c r="KE49" s="6">
        <f>IFERROR(INDEX(Sales!$D$5:$ABF$18,MATCH(UsagePerHour!$B49,Sales!$C$5:$C$18,0),MATCH(UsagePerHour!KE$4,Sales!$D$3:$ABF$3,0))/KE$2*INDEX(Usage!$D$5:$ABF$11,MATCH(UsagePerHour!$B$36,Usage!$C$5:$C$11,0),MATCH(UsagePerHour!KE$4,Usage!$D$3:$ABF$3,0)),"")</f>
        <v>3.2086620122706799</v>
      </c>
      <c r="KF49" s="6">
        <f>IFERROR(INDEX(Sales!$D$5:$ABF$18,MATCH(UsagePerHour!$B49,Sales!$C$5:$C$18,0),MATCH(UsagePerHour!KF$4,Sales!$D$3:$ABF$3,0))/KF$2*INDEX(Usage!$D$5:$ABF$11,MATCH(UsagePerHour!$B$36,Usage!$C$5:$C$11,0),MATCH(UsagePerHour!KF$4,Usage!$D$3:$ABF$3,0)),"")</f>
        <v>0.83556335453681363</v>
      </c>
      <c r="KG49" s="6">
        <f>IFERROR(INDEX(Sales!$D$5:$ABF$18,MATCH(UsagePerHour!$B49,Sales!$C$5:$C$18,0),MATCH(UsagePerHour!KG$4,Sales!$D$3:$ABF$3,0))/KG$2*INDEX(Usage!$D$5:$ABF$11,MATCH(UsagePerHour!$B$36,Usage!$C$5:$C$11,0),MATCH(UsagePerHour!KG$4,Usage!$D$3:$ABF$3,0)),"")</f>
        <v>0.11720625505199375</v>
      </c>
      <c r="KH49" s="6">
        <f>IFERROR(INDEX(Sales!$D$5:$ABF$18,MATCH(UsagePerHour!$B49,Sales!$C$5:$C$18,0),MATCH(UsagePerHour!KH$4,Sales!$D$3:$ABF$3,0))/KH$2*INDEX(Usage!$D$5:$ABF$11,MATCH(UsagePerHour!$B$36,Usage!$C$5:$C$11,0),MATCH(UsagePerHour!KH$4,Usage!$D$3:$ABF$3,0)),"")</f>
        <v>2.8071243510555504</v>
      </c>
      <c r="KI49" s="6">
        <f>IFERROR(INDEX(Sales!$D$5:$ABF$18,MATCH(UsagePerHour!$B49,Sales!$C$5:$C$18,0),MATCH(UsagePerHour!KI$4,Sales!$D$3:$ABF$3,0))/KI$2*INDEX(Usage!$D$5:$ABF$11,MATCH(UsagePerHour!$B$36,Usage!$C$5:$C$11,0),MATCH(UsagePerHour!KI$4,Usage!$D$3:$ABF$3,0)),"")</f>
        <v>2.8796037315281104</v>
      </c>
      <c r="KJ49" s="6">
        <f>IFERROR(INDEX(Sales!$D$5:$ABF$18,MATCH(UsagePerHour!$B49,Sales!$C$5:$C$18,0),MATCH(UsagePerHour!KJ$4,Sales!$D$3:$ABF$3,0))/KJ$2*INDEX(Usage!$D$5:$ABF$11,MATCH(UsagePerHour!$B$36,Usage!$C$5:$C$11,0),MATCH(UsagePerHour!KJ$4,Usage!$D$3:$ABF$3,0)),"")</f>
        <v>2.8410582261943644</v>
      </c>
      <c r="KK49" s="6">
        <f>IFERROR(INDEX(Sales!$D$5:$ABF$18,MATCH(UsagePerHour!$B49,Sales!$C$5:$C$18,0),MATCH(UsagePerHour!KK$4,Sales!$D$3:$ABF$3,0))/KK$2*INDEX(Usage!$D$5:$ABF$11,MATCH(UsagePerHour!$B$36,Usage!$C$5:$C$11,0),MATCH(UsagePerHour!KK$4,Usage!$D$3:$ABF$3,0)),"")</f>
        <v>2.1691026648911422</v>
      </c>
      <c r="KL49" s="6">
        <f>IFERROR(INDEX(Sales!$D$5:$ABF$18,MATCH(UsagePerHour!$B49,Sales!$C$5:$C$18,0),MATCH(UsagePerHour!KL$4,Sales!$D$3:$ABF$3,0))/KL$2*INDEX(Usage!$D$5:$ABF$11,MATCH(UsagePerHour!$B$36,Usage!$C$5:$C$11,0),MATCH(UsagePerHour!KL$4,Usage!$D$3:$ABF$3,0)),"")</f>
        <v>1.2762355072976685</v>
      </c>
      <c r="KM49" s="6">
        <f>IFERROR(INDEX(Sales!$D$5:$ABF$18,MATCH(UsagePerHour!$B49,Sales!$C$5:$C$18,0),MATCH(UsagePerHour!KM$4,Sales!$D$3:$ABF$3,0))/KM$2*INDEX(Usage!$D$5:$ABF$11,MATCH(UsagePerHour!$B$36,Usage!$C$5:$C$11,0),MATCH(UsagePerHour!KM$4,Usage!$D$3:$ABF$3,0)),"")</f>
        <v>1.010060222090716</v>
      </c>
      <c r="KN49" s="6">
        <f>IFERROR(INDEX(Sales!$D$5:$ABF$18,MATCH(UsagePerHour!$B49,Sales!$C$5:$C$18,0),MATCH(UsagePerHour!KN$4,Sales!$D$3:$ABF$3,0))/KN$2*INDEX(Usage!$D$5:$ABF$11,MATCH(UsagePerHour!$B$36,Usage!$C$5:$C$11,0),MATCH(UsagePerHour!KN$4,Usage!$D$3:$ABF$3,0)),"")</f>
        <v>3.6823223363919229</v>
      </c>
      <c r="KO49" s="6">
        <f>IFERROR(INDEX(Sales!$D$5:$ABF$18,MATCH(UsagePerHour!$B49,Sales!$C$5:$C$18,0),MATCH(UsagePerHour!KO$4,Sales!$D$3:$ABF$3,0))/KO$2*INDEX(Usage!$D$5:$ABF$11,MATCH(UsagePerHour!$B$36,Usage!$C$5:$C$11,0),MATCH(UsagePerHour!KO$4,Usage!$D$3:$ABF$3,0)),"")</f>
        <v>0.65233145637344137</v>
      </c>
      <c r="KP49" s="6">
        <f>IFERROR(INDEX(Sales!$D$5:$ABF$18,MATCH(UsagePerHour!$B49,Sales!$C$5:$C$18,0),MATCH(UsagePerHour!KP$4,Sales!$D$3:$ABF$3,0))/KP$2*INDEX(Usage!$D$5:$ABF$11,MATCH(UsagePerHour!$B$36,Usage!$C$5:$C$11,0),MATCH(UsagePerHour!KP$4,Usage!$D$3:$ABF$3,0)),"")</f>
        <v>2.9168863962346796</v>
      </c>
      <c r="KQ49" s="6">
        <f>IFERROR(INDEX(Sales!$D$5:$ABF$18,MATCH(UsagePerHour!$B49,Sales!$C$5:$C$18,0),MATCH(UsagePerHour!KQ$4,Sales!$D$3:$ABF$3,0))/KQ$2*INDEX(Usage!$D$5:$ABF$11,MATCH(UsagePerHour!$B$36,Usage!$C$5:$C$11,0),MATCH(UsagePerHour!KQ$4,Usage!$D$3:$ABF$3,0)),"")</f>
        <v>5.4735063877059806</v>
      </c>
      <c r="KR49" s="6">
        <f>IFERROR(INDEX(Sales!$D$5:$ABF$18,MATCH(UsagePerHour!$B49,Sales!$C$5:$C$18,0),MATCH(UsagePerHour!KR$4,Sales!$D$3:$ABF$3,0))/KR$2*INDEX(Usage!$D$5:$ABF$11,MATCH(UsagePerHour!$B$36,Usage!$C$5:$C$11,0),MATCH(UsagePerHour!KR$4,Usage!$D$3:$ABF$3,0)),"")</f>
        <v>0.66295137033361329</v>
      </c>
      <c r="KS49" s="6">
        <f>IFERROR(INDEX(Sales!$D$5:$ABF$18,MATCH(UsagePerHour!$B49,Sales!$C$5:$C$18,0),MATCH(UsagePerHour!KS$4,Sales!$D$3:$ABF$3,0))/KS$2*INDEX(Usage!$D$5:$ABF$11,MATCH(UsagePerHour!$B$36,Usage!$C$5:$C$11,0),MATCH(UsagePerHour!KS$4,Usage!$D$3:$ABF$3,0)),"")</f>
        <v>3.9435559831873195</v>
      </c>
      <c r="KT49" s="6">
        <f>IFERROR(INDEX(Sales!$D$5:$ABF$18,MATCH(UsagePerHour!$B49,Sales!$C$5:$C$18,0),MATCH(UsagePerHour!KT$4,Sales!$D$3:$ABF$3,0))/KT$2*INDEX(Usage!$D$5:$ABF$11,MATCH(UsagePerHour!$B$36,Usage!$C$5:$C$11,0),MATCH(UsagePerHour!KT$4,Usage!$D$3:$ABF$3,0)),"")</f>
        <v>0</v>
      </c>
      <c r="KU49" s="6">
        <f>IFERROR(INDEX(Sales!$D$5:$ABF$18,MATCH(UsagePerHour!$B49,Sales!$C$5:$C$18,0),MATCH(UsagePerHour!KU$4,Sales!$D$3:$ABF$3,0))/KU$2*INDEX(Usage!$D$5:$ABF$11,MATCH(UsagePerHour!$B$36,Usage!$C$5:$C$11,0),MATCH(UsagePerHour!KU$4,Usage!$D$3:$ABF$3,0)),"")</f>
        <v>7.4933568509456035E-4</v>
      </c>
      <c r="KV49" s="6">
        <f>IFERROR(INDEX(Sales!$D$5:$ABF$18,MATCH(UsagePerHour!$B49,Sales!$C$5:$C$18,0),MATCH(UsagePerHour!KV$4,Sales!$D$3:$ABF$3,0))/KV$2*INDEX(Usage!$D$5:$ABF$11,MATCH(UsagePerHour!$B$36,Usage!$C$5:$C$11,0),MATCH(UsagePerHour!KV$4,Usage!$D$3:$ABF$3,0)),"")</f>
        <v>1.8513665607141601</v>
      </c>
      <c r="KW49" s="6">
        <f>IFERROR(INDEX(Sales!$D$5:$ABF$18,MATCH(UsagePerHour!$B49,Sales!$C$5:$C$18,0),MATCH(UsagePerHour!KW$4,Sales!$D$3:$ABF$3,0))/KW$2*INDEX(Usage!$D$5:$ABF$11,MATCH(UsagePerHour!$B$36,Usage!$C$5:$C$11,0),MATCH(UsagePerHour!KW$4,Usage!$D$3:$ABF$3,0)),"")</f>
        <v>2.0810449564670441</v>
      </c>
      <c r="KX49" s="6">
        <f>IFERROR(INDEX(Sales!$D$5:$ABF$18,MATCH(UsagePerHour!$B49,Sales!$C$5:$C$18,0),MATCH(UsagePerHour!KX$4,Sales!$D$3:$ABF$3,0))/KX$2*INDEX(Usage!$D$5:$ABF$11,MATCH(UsagePerHour!$B$36,Usage!$C$5:$C$11,0),MATCH(UsagePerHour!KX$4,Usage!$D$3:$ABF$3,0)),"")</f>
        <v>5.7047029369188751</v>
      </c>
      <c r="KY49" s="6">
        <f>IFERROR(INDEX(Sales!$D$5:$ABF$18,MATCH(UsagePerHour!$B49,Sales!$C$5:$C$18,0),MATCH(UsagePerHour!KY$4,Sales!$D$3:$ABF$3,0))/KY$2*INDEX(Usage!$D$5:$ABF$11,MATCH(UsagePerHour!$B$36,Usage!$C$5:$C$11,0),MATCH(UsagePerHour!KY$4,Usage!$D$3:$ABF$3,0)),"")</f>
        <v>1.0260419660822075</v>
      </c>
      <c r="KZ49" s="6">
        <f>IFERROR(INDEX(Sales!$D$5:$ABF$18,MATCH(UsagePerHour!$B49,Sales!$C$5:$C$18,0),MATCH(UsagePerHour!KZ$4,Sales!$D$3:$ABF$3,0))/KZ$2*INDEX(Usage!$D$5:$ABF$11,MATCH(UsagePerHour!$B$36,Usage!$C$5:$C$11,0),MATCH(UsagePerHour!KZ$4,Usage!$D$3:$ABF$3,0)),"")</f>
        <v>0.35347056343965155</v>
      </c>
      <c r="LA49" s="6">
        <f>IFERROR(INDEX(Sales!$D$5:$ABF$18,MATCH(UsagePerHour!$B49,Sales!$C$5:$C$18,0),MATCH(UsagePerHour!LA$4,Sales!$D$3:$ABF$3,0))/LA$2*INDEX(Usage!$D$5:$ABF$11,MATCH(UsagePerHour!$B$36,Usage!$C$5:$C$11,0),MATCH(UsagePerHour!LA$4,Usage!$D$3:$ABF$3,0)),"")</f>
        <v>2.9610742433890187</v>
      </c>
      <c r="LB49" s="6">
        <f>IFERROR(INDEX(Sales!$D$5:$ABF$18,MATCH(UsagePerHour!$B49,Sales!$C$5:$C$18,0),MATCH(UsagePerHour!LB$4,Sales!$D$3:$ABF$3,0))/LB$2*INDEX(Usage!$D$5:$ABF$11,MATCH(UsagePerHour!$B$36,Usage!$C$5:$C$11,0),MATCH(UsagePerHour!LB$4,Usage!$D$3:$ABF$3,0)),"")</f>
        <v>2.9634239159051634</v>
      </c>
      <c r="LC49" s="6">
        <f>IFERROR(INDEX(Sales!$D$5:$ABF$18,MATCH(UsagePerHour!$B49,Sales!$C$5:$C$18,0),MATCH(UsagePerHour!LC$4,Sales!$D$3:$ABF$3,0))/LC$2*INDEX(Usage!$D$5:$ABF$11,MATCH(UsagePerHour!$B$36,Usage!$C$5:$C$11,0),MATCH(UsagePerHour!LC$4,Usage!$D$3:$ABF$3,0)),"")</f>
        <v>1.156875703644171</v>
      </c>
      <c r="LD49" s="6">
        <f>IFERROR(INDEX(Sales!$D$5:$ABF$18,MATCH(UsagePerHour!$B49,Sales!$C$5:$C$18,0),MATCH(UsagePerHour!LD$4,Sales!$D$3:$ABF$3,0))/LD$2*INDEX(Usage!$D$5:$ABF$11,MATCH(UsagePerHour!$B$36,Usage!$C$5:$C$11,0),MATCH(UsagePerHour!LD$4,Usage!$D$3:$ABF$3,0)),"")</f>
        <v>1.1384842585755521</v>
      </c>
      <c r="LE49" s="6">
        <f>IFERROR(INDEX(Sales!$D$5:$ABF$18,MATCH(UsagePerHour!$B49,Sales!$C$5:$C$18,0),MATCH(UsagePerHour!LE$4,Sales!$D$3:$ABF$3,0))/LE$2*INDEX(Usage!$D$5:$ABF$11,MATCH(UsagePerHour!$B$36,Usage!$C$5:$C$11,0),MATCH(UsagePerHour!LE$4,Usage!$D$3:$ABF$3,0)),"")</f>
        <v>19.665293938962563</v>
      </c>
      <c r="LF49" s="6">
        <f>IFERROR(INDEX(Sales!$D$5:$ABF$18,MATCH(UsagePerHour!$B49,Sales!$C$5:$C$18,0),MATCH(UsagePerHour!LF$4,Sales!$D$3:$ABF$3,0))/LF$2*INDEX(Usage!$D$5:$ABF$11,MATCH(UsagePerHour!$B$36,Usage!$C$5:$C$11,0),MATCH(UsagePerHour!LF$4,Usage!$D$3:$ABF$3,0)),"")</f>
        <v>7.0562016719165292</v>
      </c>
      <c r="LG49" s="6">
        <f>IFERROR(INDEX(Sales!$D$5:$ABF$18,MATCH(UsagePerHour!$B49,Sales!$C$5:$C$18,0),MATCH(UsagePerHour!LG$4,Sales!$D$3:$ABF$3,0))/LG$2*INDEX(Usage!$D$5:$ABF$11,MATCH(UsagePerHour!$B$36,Usage!$C$5:$C$11,0),MATCH(UsagePerHour!LG$4,Usage!$D$3:$ABF$3,0)),"")</f>
        <v>1.8167773355569425</v>
      </c>
      <c r="LH49" s="6">
        <f>IFERROR(INDEX(Sales!$D$5:$ABF$18,MATCH(UsagePerHour!$B49,Sales!$C$5:$C$18,0),MATCH(UsagePerHour!LH$4,Sales!$D$3:$ABF$3,0))/LH$2*INDEX(Usage!$D$5:$ABF$11,MATCH(UsagePerHour!$B$36,Usage!$C$5:$C$11,0),MATCH(UsagePerHour!LH$4,Usage!$D$3:$ABF$3,0)),"")</f>
        <v>6.6060847360890218</v>
      </c>
      <c r="LI49" s="6">
        <f>IFERROR(INDEX(Sales!$D$5:$ABF$18,MATCH(UsagePerHour!$B49,Sales!$C$5:$C$18,0),MATCH(UsagePerHour!LI$4,Sales!$D$3:$ABF$3,0))/LI$2*INDEX(Usage!$D$5:$ABF$11,MATCH(UsagePerHour!$B$36,Usage!$C$5:$C$11,0),MATCH(UsagePerHour!LI$4,Usage!$D$3:$ABF$3,0)),"")</f>
        <v>0.96242987894892218</v>
      </c>
      <c r="LJ49" s="6">
        <f>IFERROR(INDEX(Sales!$D$5:$ABF$18,MATCH(UsagePerHour!$B49,Sales!$C$5:$C$18,0),MATCH(UsagePerHour!LJ$4,Sales!$D$3:$ABF$3,0))/LJ$2*INDEX(Usage!$D$5:$ABF$11,MATCH(UsagePerHour!$B$36,Usage!$C$5:$C$11,0),MATCH(UsagePerHour!LJ$4,Usage!$D$3:$ABF$3,0)),"")</f>
        <v>6.8574220618106168</v>
      </c>
      <c r="LK49" s="6">
        <f>IFERROR(INDEX(Sales!$D$5:$ABF$18,MATCH(UsagePerHour!$B49,Sales!$C$5:$C$18,0),MATCH(UsagePerHour!LK$4,Sales!$D$3:$ABF$3,0))/LK$2*INDEX(Usage!$D$5:$ABF$11,MATCH(UsagePerHour!$B$36,Usage!$C$5:$C$11,0),MATCH(UsagePerHour!LK$4,Usage!$D$3:$ABF$3,0)),"")</f>
        <v>3.0058211317958512</v>
      </c>
      <c r="LL49" s="6">
        <f>IFERROR(INDEX(Sales!$D$5:$ABF$18,MATCH(UsagePerHour!$B49,Sales!$C$5:$C$18,0),MATCH(UsagePerHour!LL$4,Sales!$D$3:$ABF$3,0))/LL$2*INDEX(Usage!$D$5:$ABF$11,MATCH(UsagePerHour!$B$36,Usage!$C$5:$C$11,0),MATCH(UsagePerHour!LL$4,Usage!$D$3:$ABF$3,0)),"")</f>
        <v>4.3150796870899644</v>
      </c>
      <c r="LM49" s="6">
        <f>IFERROR(INDEX(Sales!$D$5:$ABF$18,MATCH(UsagePerHour!$B49,Sales!$C$5:$C$18,0),MATCH(UsagePerHour!LM$4,Sales!$D$3:$ABF$3,0))/LM$2*INDEX(Usage!$D$5:$ABF$11,MATCH(UsagePerHour!$B$36,Usage!$C$5:$C$11,0),MATCH(UsagePerHour!LM$4,Usage!$D$3:$ABF$3,0)),"")</f>
        <v>1.4371851483104918</v>
      </c>
      <c r="LN49" s="6">
        <f>IFERROR(INDEX(Sales!$D$5:$ABF$18,MATCH(UsagePerHour!$B49,Sales!$C$5:$C$18,0),MATCH(UsagePerHour!LN$4,Sales!$D$3:$ABF$3,0))/LN$2*INDEX(Usage!$D$5:$ABF$11,MATCH(UsagePerHour!$B$36,Usage!$C$5:$C$11,0),MATCH(UsagePerHour!LN$4,Usage!$D$3:$ABF$3,0)),"")</f>
        <v>6.5854618241738043</v>
      </c>
      <c r="LO49" s="6">
        <f>IFERROR(INDEX(Sales!$D$5:$ABF$18,MATCH(UsagePerHour!$B49,Sales!$C$5:$C$18,0),MATCH(UsagePerHour!LO$4,Sales!$D$3:$ABF$3,0))/LO$2*INDEX(Usage!$D$5:$ABF$11,MATCH(UsagePerHour!$B$36,Usage!$C$5:$C$11,0),MATCH(UsagePerHour!LO$4,Usage!$D$3:$ABF$3,0)),"")</f>
        <v>0.69376481087107866</v>
      </c>
      <c r="LP49" s="6">
        <f>IFERROR(INDEX(Sales!$D$5:$ABF$18,MATCH(UsagePerHour!$B49,Sales!$C$5:$C$18,0),MATCH(UsagePerHour!LP$4,Sales!$D$3:$ABF$3,0))/LP$2*INDEX(Usage!$D$5:$ABF$11,MATCH(UsagePerHour!$B$36,Usage!$C$5:$C$11,0),MATCH(UsagePerHour!LP$4,Usage!$D$3:$ABF$3,0)),"")</f>
        <v>0.30244327265829307</v>
      </c>
      <c r="LQ49" s="6">
        <f>IFERROR(INDEX(Sales!$D$5:$ABF$18,MATCH(UsagePerHour!$B49,Sales!$C$5:$C$18,0),MATCH(UsagePerHour!LQ$4,Sales!$D$3:$ABF$3,0))/LQ$2*INDEX(Usage!$D$5:$ABF$11,MATCH(UsagePerHour!$B$36,Usage!$C$5:$C$11,0),MATCH(UsagePerHour!LQ$4,Usage!$D$3:$ABF$3,0)),"")</f>
        <v>1.1129486328418381</v>
      </c>
      <c r="LR49" s="6">
        <f>IFERROR(INDEX(Sales!$D$5:$ABF$18,MATCH(UsagePerHour!$B49,Sales!$C$5:$C$18,0),MATCH(UsagePerHour!LR$4,Sales!$D$3:$ABF$3,0))/LR$2*INDEX(Usage!$D$5:$ABF$11,MATCH(UsagePerHour!$B$36,Usage!$C$5:$C$11,0),MATCH(UsagePerHour!LR$4,Usage!$D$3:$ABF$3,0)),"")</f>
        <v>3.4196289944033222</v>
      </c>
      <c r="LS49" s="6">
        <f>IFERROR(INDEX(Sales!$D$5:$ABF$18,MATCH(UsagePerHour!$B49,Sales!$C$5:$C$18,0),MATCH(UsagePerHour!LS$4,Sales!$D$3:$ABF$3,0))/LS$2*INDEX(Usage!$D$5:$ABF$11,MATCH(UsagePerHour!$B$36,Usage!$C$5:$C$11,0),MATCH(UsagePerHour!LS$4,Usage!$D$3:$ABF$3,0)),"")</f>
        <v>0</v>
      </c>
      <c r="LT49" s="6">
        <f>IFERROR(INDEX(Sales!$D$5:$ABF$18,MATCH(UsagePerHour!$B49,Sales!$C$5:$C$18,0),MATCH(UsagePerHour!LT$4,Sales!$D$3:$ABF$3,0))/LT$2*INDEX(Usage!$D$5:$ABF$11,MATCH(UsagePerHour!$B$36,Usage!$C$5:$C$11,0),MATCH(UsagePerHour!LT$4,Usage!$D$3:$ABF$3,0)),"")</f>
        <v>1.7396853093622293</v>
      </c>
      <c r="LU49" s="6">
        <f>IFERROR(INDEX(Sales!$D$5:$ABF$18,MATCH(UsagePerHour!$B49,Sales!$C$5:$C$18,0),MATCH(UsagePerHour!LU$4,Sales!$D$3:$ABF$3,0))/LU$2*INDEX(Usage!$D$5:$ABF$11,MATCH(UsagePerHour!$B$36,Usage!$C$5:$C$11,0),MATCH(UsagePerHour!LU$4,Usage!$D$3:$ABF$3,0)),"")</f>
        <v>1.416566451659925</v>
      </c>
      <c r="LV49" s="6">
        <f>IFERROR(INDEX(Sales!$D$5:$ABF$18,MATCH(UsagePerHour!$B49,Sales!$C$5:$C$18,0),MATCH(UsagePerHour!LV$4,Sales!$D$3:$ABF$3,0))/LV$2*INDEX(Usage!$D$5:$ABF$11,MATCH(UsagePerHour!$B$36,Usage!$C$5:$C$11,0),MATCH(UsagePerHour!LV$4,Usage!$D$3:$ABF$3,0)),"")</f>
        <v>0.36445508982035923</v>
      </c>
      <c r="LW49" s="6">
        <f>IFERROR(INDEX(Sales!$D$5:$ABF$18,MATCH(UsagePerHour!$B49,Sales!$C$5:$C$18,0),MATCH(UsagePerHour!LW$4,Sales!$D$3:$ABF$3,0))/LW$2*INDEX(Usage!$D$5:$ABF$11,MATCH(UsagePerHour!$B$36,Usage!$C$5:$C$11,0),MATCH(UsagePerHour!LW$4,Usage!$D$3:$ABF$3,0)),"")</f>
        <v>0.63312145179290602</v>
      </c>
      <c r="LX49" s="6">
        <f>IFERROR(INDEX(Sales!$D$5:$ABF$18,MATCH(UsagePerHour!$B49,Sales!$C$5:$C$18,0),MATCH(UsagePerHour!LX$4,Sales!$D$3:$ABF$3,0))/LX$2*INDEX(Usage!$D$5:$ABF$11,MATCH(UsagePerHour!$B$36,Usage!$C$5:$C$11,0),MATCH(UsagePerHour!LX$4,Usage!$D$3:$ABF$3,0)),"")</f>
        <v>2.5766296407949354</v>
      </c>
      <c r="LY49" s="6">
        <f>IFERROR(INDEX(Sales!$D$5:$ABF$18,MATCH(UsagePerHour!$B49,Sales!$C$5:$C$18,0),MATCH(UsagePerHour!LY$4,Sales!$D$3:$ABF$3,0))/LY$2*INDEX(Usage!$D$5:$ABF$11,MATCH(UsagePerHour!$B$36,Usage!$C$5:$C$11,0),MATCH(UsagePerHour!LY$4,Usage!$D$3:$ABF$3,0)),"")</f>
        <v>10.932707442994982</v>
      </c>
      <c r="LZ49" s="6">
        <f>IFERROR(INDEX(Sales!$D$5:$ABF$18,MATCH(UsagePerHour!$B49,Sales!$C$5:$C$18,0),MATCH(UsagePerHour!LZ$4,Sales!$D$3:$ABF$3,0))/LZ$2*INDEX(Usage!$D$5:$ABF$11,MATCH(UsagePerHour!$B$36,Usage!$C$5:$C$11,0),MATCH(UsagePerHour!LZ$4,Usage!$D$3:$ABF$3,0)),"")</f>
        <v>3.1436454208711204</v>
      </c>
      <c r="MA49" s="6">
        <f>IFERROR(INDEX(Sales!$D$5:$ABF$18,MATCH(UsagePerHour!$B49,Sales!$C$5:$C$18,0),MATCH(UsagePerHour!MA$4,Sales!$D$3:$ABF$3,0))/MA$2*INDEX(Usage!$D$5:$ABF$11,MATCH(UsagePerHour!$B$36,Usage!$C$5:$C$11,0),MATCH(UsagePerHour!MA$4,Usage!$D$3:$ABF$3,0)),"")</f>
        <v>4.0196590551949107</v>
      </c>
      <c r="MB49" s="6">
        <f>IFERROR(INDEX(Sales!$D$5:$ABF$18,MATCH(UsagePerHour!$B49,Sales!$C$5:$C$18,0),MATCH(UsagePerHour!MB$4,Sales!$D$3:$ABF$3,0))/MB$2*INDEX(Usage!$D$5:$ABF$11,MATCH(UsagePerHour!$B$36,Usage!$C$5:$C$11,0),MATCH(UsagePerHour!MB$4,Usage!$D$3:$ABF$3,0)),"")</f>
        <v>0.11603593157038732</v>
      </c>
      <c r="MC49" s="6">
        <f>IFERROR(INDEX(Sales!$D$5:$ABF$18,MATCH(UsagePerHour!$B49,Sales!$C$5:$C$18,0),MATCH(UsagePerHour!MC$4,Sales!$D$3:$ABF$3,0))/MC$2*INDEX(Usage!$D$5:$ABF$11,MATCH(UsagePerHour!$B$36,Usage!$C$5:$C$11,0),MATCH(UsagePerHour!MC$4,Usage!$D$3:$ABF$3,0)),"")</f>
        <v>0.2229771630402545</v>
      </c>
      <c r="MD49" s="6">
        <f>IFERROR(INDEX(Sales!$D$5:$ABF$18,MATCH(UsagePerHour!$B49,Sales!$C$5:$C$18,0),MATCH(UsagePerHour!MD$4,Sales!$D$3:$ABF$3,0))/MD$2*INDEX(Usage!$D$5:$ABF$11,MATCH(UsagePerHour!$B$36,Usage!$C$5:$C$11,0),MATCH(UsagePerHour!MD$4,Usage!$D$3:$ABF$3,0)),"")</f>
        <v>1.2148465454323982</v>
      </c>
      <c r="ME49" s="6">
        <f>IFERROR(INDEX(Sales!$D$5:$ABF$18,MATCH(UsagePerHour!$B49,Sales!$C$5:$C$18,0),MATCH(UsagePerHour!ME$4,Sales!$D$3:$ABF$3,0))/ME$2*INDEX(Usage!$D$5:$ABF$11,MATCH(UsagePerHour!$B$36,Usage!$C$5:$C$11,0),MATCH(UsagePerHour!ME$4,Usage!$D$3:$ABF$3,0)),"")</f>
        <v>0.13391665925464732</v>
      </c>
      <c r="MF49" s="6">
        <f>IFERROR(INDEX(Sales!$D$5:$ABF$18,MATCH(UsagePerHour!$B49,Sales!$C$5:$C$18,0),MATCH(UsagePerHour!MF$4,Sales!$D$3:$ABF$3,0))/MF$2*INDEX(Usage!$D$5:$ABF$11,MATCH(UsagePerHour!$B$36,Usage!$C$5:$C$11,0),MATCH(UsagePerHour!MF$4,Usage!$D$3:$ABF$3,0)),"")</f>
        <v>2.4903497673589321</v>
      </c>
      <c r="MG49" s="6">
        <f>IFERROR(INDEX(Sales!$D$5:$ABF$18,MATCH(UsagePerHour!$B49,Sales!$C$5:$C$18,0),MATCH(UsagePerHour!MG$4,Sales!$D$3:$ABF$3,0))/MG$2*INDEX(Usage!$D$5:$ABF$11,MATCH(UsagePerHour!$B$36,Usage!$C$5:$C$11,0),MATCH(UsagePerHour!MG$4,Usage!$D$3:$ABF$3,0)),"")</f>
        <v>0.95910398800318664</v>
      </c>
      <c r="MH49" s="6">
        <f>IFERROR(INDEX(Sales!$D$5:$ABF$18,MATCH(UsagePerHour!$B49,Sales!$C$5:$C$18,0),MATCH(UsagePerHour!MH$4,Sales!$D$3:$ABF$3,0))/MH$2*INDEX(Usage!$D$5:$ABF$11,MATCH(UsagePerHour!$B$36,Usage!$C$5:$C$11,0),MATCH(UsagePerHour!MH$4,Usage!$D$3:$ABF$3,0)),"")</f>
        <v>3.6807276967481735</v>
      </c>
      <c r="MI49" s="6">
        <f>IFERROR(INDEX(Sales!$D$5:$ABF$18,MATCH(UsagePerHour!$B49,Sales!$C$5:$C$18,0),MATCH(UsagePerHour!MI$4,Sales!$D$3:$ABF$3,0))/MI$2*INDEX(Usage!$D$5:$ABF$11,MATCH(UsagePerHour!$B$36,Usage!$C$5:$C$11,0),MATCH(UsagePerHour!MI$4,Usage!$D$3:$ABF$3,0)),"")</f>
        <v>1.3384873823298948</v>
      </c>
      <c r="MJ49" s="6">
        <f>IFERROR(INDEX(Sales!$D$5:$ABF$18,MATCH(UsagePerHour!$B49,Sales!$C$5:$C$18,0),MATCH(UsagePerHour!MJ$4,Sales!$D$3:$ABF$3,0))/MJ$2*INDEX(Usage!$D$5:$ABF$11,MATCH(UsagePerHour!$B$36,Usage!$C$5:$C$11,0),MATCH(UsagePerHour!MJ$4,Usage!$D$3:$ABF$3,0)),"")</f>
        <v>7.6004577263324675</v>
      </c>
      <c r="MK49" s="6">
        <f>IFERROR(INDEX(Sales!$D$5:$ABF$18,MATCH(UsagePerHour!$B49,Sales!$C$5:$C$18,0),MATCH(UsagePerHour!MK$4,Sales!$D$3:$ABF$3,0))/MK$2*INDEX(Usage!$D$5:$ABF$11,MATCH(UsagePerHour!$B$36,Usage!$C$5:$C$11,0),MATCH(UsagePerHour!MK$4,Usage!$D$3:$ABF$3,0)),"")</f>
        <v>1.4032426282355173</v>
      </c>
      <c r="ML49" s="6">
        <f>IFERROR(INDEX(Sales!$D$5:$ABF$18,MATCH(UsagePerHour!$B49,Sales!$C$5:$C$18,0),MATCH(UsagePerHour!ML$4,Sales!$D$3:$ABF$3,0))/ML$2*INDEX(Usage!$D$5:$ABF$11,MATCH(UsagePerHour!$B$36,Usage!$C$5:$C$11,0),MATCH(UsagePerHour!ML$4,Usage!$D$3:$ABF$3,0)),"")</f>
        <v>0</v>
      </c>
      <c r="MM49" s="6">
        <f>IFERROR(INDEX(Sales!$D$5:$ABF$18,MATCH(UsagePerHour!$B49,Sales!$C$5:$C$18,0),MATCH(UsagePerHour!MM$4,Sales!$D$3:$ABF$3,0))/MM$2*INDEX(Usage!$D$5:$ABF$11,MATCH(UsagePerHour!$B$36,Usage!$C$5:$C$11,0),MATCH(UsagePerHour!MM$4,Usage!$D$3:$ABF$3,0)),"")</f>
        <v>0.20731687602049889</v>
      </c>
      <c r="MN49" s="6">
        <f>IFERROR(INDEX(Sales!$D$5:$ABF$18,MATCH(UsagePerHour!$B49,Sales!$C$5:$C$18,0),MATCH(UsagePerHour!MN$4,Sales!$D$3:$ABF$3,0))/MN$2*INDEX(Usage!$D$5:$ABF$11,MATCH(UsagePerHour!$B$36,Usage!$C$5:$C$11,0),MATCH(UsagePerHour!MN$4,Usage!$D$3:$ABF$3,0)),"")</f>
        <v>1.0529748293932897</v>
      </c>
      <c r="MO49" s="6">
        <f>IFERROR(INDEX(Sales!$D$5:$ABF$18,MATCH(UsagePerHour!$B49,Sales!$C$5:$C$18,0),MATCH(UsagePerHour!MO$4,Sales!$D$3:$ABF$3,0))/MO$2*INDEX(Usage!$D$5:$ABF$11,MATCH(UsagePerHour!$B$36,Usage!$C$5:$C$11,0),MATCH(UsagePerHour!MO$4,Usage!$D$3:$ABF$3,0)),"")</f>
        <v>1.7396853093622293</v>
      </c>
      <c r="MP49" s="6">
        <f>IFERROR(INDEX(Sales!$D$5:$ABF$18,MATCH(UsagePerHour!$B49,Sales!$C$5:$C$18,0),MATCH(UsagePerHour!MP$4,Sales!$D$3:$ABF$3,0))/MP$2*INDEX(Usage!$D$5:$ABF$11,MATCH(UsagePerHour!$B$36,Usage!$C$5:$C$11,0),MATCH(UsagePerHour!MP$4,Usage!$D$3:$ABF$3,0)),"")</f>
        <v>1.416566451659925</v>
      </c>
      <c r="MQ49" s="6">
        <f>IFERROR(INDEX(Sales!$D$5:$ABF$18,MATCH(UsagePerHour!$B49,Sales!$C$5:$C$18,0),MATCH(UsagePerHour!MQ$4,Sales!$D$3:$ABF$3,0))/MQ$2*INDEX(Usage!$D$5:$ABF$11,MATCH(UsagePerHour!$B$36,Usage!$C$5:$C$11,0),MATCH(UsagePerHour!MQ$4,Usage!$D$3:$ABF$3,0)),"")</f>
        <v>0.36445508982035923</v>
      </c>
      <c r="MR49" s="6">
        <f>IFERROR(INDEX(Sales!$D$5:$ABF$18,MATCH(UsagePerHour!$B49,Sales!$C$5:$C$18,0),MATCH(UsagePerHour!MR$4,Sales!$D$3:$ABF$3,0))/MR$2*INDEX(Usage!$D$5:$ABF$11,MATCH(UsagePerHour!$B$36,Usage!$C$5:$C$11,0),MATCH(UsagePerHour!MR$4,Usage!$D$3:$ABF$3,0)),"")</f>
        <v>0.63312145179290602</v>
      </c>
      <c r="MS49" s="6">
        <f>IFERROR(INDEX(Sales!$D$5:$ABF$18,MATCH(UsagePerHour!$B49,Sales!$C$5:$C$18,0),MATCH(UsagePerHour!MS$4,Sales!$D$3:$ABF$3,0))/MS$2*INDEX(Usage!$D$5:$ABF$11,MATCH(UsagePerHour!$B$36,Usage!$C$5:$C$11,0),MATCH(UsagePerHour!MS$4,Usage!$D$3:$ABF$3,0)),"")</f>
        <v>9.4621683084249213</v>
      </c>
      <c r="MT49" s="6">
        <f>IFERROR(INDEX(Sales!$D$5:$ABF$18,MATCH(UsagePerHour!$B49,Sales!$C$5:$C$18,0),MATCH(UsagePerHour!MT$4,Sales!$D$3:$ABF$3,0))/MT$2*INDEX(Usage!$D$5:$ABF$11,MATCH(UsagePerHour!$B$36,Usage!$C$5:$C$11,0),MATCH(UsagePerHour!MT$4,Usage!$D$3:$ABF$3,0)),"")</f>
        <v>3.9606557248527086</v>
      </c>
      <c r="MU49" s="6">
        <f>IFERROR(INDEX(Sales!$D$5:$ABF$18,MATCH(UsagePerHour!$B49,Sales!$C$5:$C$18,0),MATCH(UsagePerHour!MU$4,Sales!$D$3:$ABF$3,0))/MU$2*INDEX(Usage!$D$5:$ABF$11,MATCH(UsagePerHour!$B$36,Usage!$C$5:$C$11,0),MATCH(UsagePerHour!MU$4,Usage!$D$3:$ABF$3,0)),"")</f>
        <v>2.0762478533886961</v>
      </c>
      <c r="MV49" s="6">
        <f>IFERROR(INDEX(Sales!$D$5:$ABF$18,MATCH(UsagePerHour!$B49,Sales!$C$5:$C$18,0),MATCH(UsagePerHour!MV$4,Sales!$D$3:$ABF$3,0))/MV$2*INDEX(Usage!$D$5:$ABF$11,MATCH(UsagePerHour!$B$36,Usage!$C$5:$C$11,0),MATCH(UsagePerHour!MV$4,Usage!$D$3:$ABF$3,0)),"")</f>
        <v>0.60046840558412928</v>
      </c>
      <c r="MW49" s="6">
        <f>IFERROR(INDEX(Sales!$D$5:$ABF$18,MATCH(UsagePerHour!$B49,Sales!$C$5:$C$18,0),MATCH(UsagePerHour!MW$4,Sales!$D$3:$ABF$3,0))/MW$2*INDEX(Usage!$D$5:$ABF$11,MATCH(UsagePerHour!$B$36,Usage!$C$5:$C$11,0),MATCH(UsagePerHour!MW$4,Usage!$D$3:$ABF$3,0)),"")</f>
        <v>0.53273361337877467</v>
      </c>
      <c r="MX49" s="6">
        <f>IFERROR(INDEX(Sales!$D$5:$ABF$18,MATCH(UsagePerHour!$B49,Sales!$C$5:$C$18,0),MATCH(UsagePerHour!MX$4,Sales!$D$3:$ABF$3,0))/MX$2*INDEX(Usage!$D$5:$ABF$11,MATCH(UsagePerHour!$B$36,Usage!$C$5:$C$11,0),MATCH(UsagePerHour!MX$4,Usage!$D$3:$ABF$3,0)),"")</f>
        <v>2.9897417351727058</v>
      </c>
      <c r="MY49" s="6">
        <f>IFERROR(INDEX(Sales!$D$5:$ABF$18,MATCH(UsagePerHour!$B49,Sales!$C$5:$C$18,0),MATCH(UsagePerHour!MY$4,Sales!$D$3:$ABF$3,0))/MY$2*INDEX(Usage!$D$5:$ABF$11,MATCH(UsagePerHour!$B$36,Usage!$C$5:$C$11,0),MATCH(UsagePerHour!MY$4,Usage!$D$3:$ABF$3,0)),"")</f>
        <v>0.39688009059364271</v>
      </c>
      <c r="MZ49" s="6">
        <f>IFERROR(INDEX(Sales!$D$5:$ABF$18,MATCH(UsagePerHour!$B49,Sales!$C$5:$C$18,0),MATCH(UsagePerHour!MZ$4,Sales!$D$3:$ABF$3,0))/MZ$2*INDEX(Usage!$D$5:$ABF$11,MATCH(UsagePerHour!$B$36,Usage!$C$5:$C$11,0),MATCH(UsagePerHour!MZ$4,Usage!$D$3:$ABF$3,0)),"")</f>
        <v>3.5591249147675437</v>
      </c>
      <c r="NA49" s="6">
        <f>IFERROR(INDEX(Sales!$D$5:$ABF$18,MATCH(UsagePerHour!$B49,Sales!$C$5:$C$18,0),MATCH(UsagePerHour!NA$4,Sales!$D$3:$ABF$3,0))/NA$2*INDEX(Usage!$D$5:$ABF$11,MATCH(UsagePerHour!$B$36,Usage!$C$5:$C$11,0),MATCH(UsagePerHour!NA$4,Usage!$D$3:$ABF$3,0)),"")</f>
        <v>5.1016827695272928</v>
      </c>
      <c r="NB49" s="6">
        <f>IFERROR(INDEX(Sales!$D$5:$ABF$18,MATCH(UsagePerHour!$B49,Sales!$C$5:$C$18,0),MATCH(UsagePerHour!NB$4,Sales!$D$3:$ABF$3,0))/NB$2*INDEX(Usage!$D$5:$ABF$11,MATCH(UsagePerHour!$B$36,Usage!$C$5:$C$11,0),MATCH(UsagePerHour!NB$4,Usage!$D$3:$ABF$3,0)),"")</f>
        <v>3.9390262036149752</v>
      </c>
      <c r="NC49" s="6">
        <f>IFERROR(INDEX(Sales!$D$5:$ABF$18,MATCH(UsagePerHour!$B49,Sales!$C$5:$C$18,0),MATCH(UsagePerHour!NC$4,Sales!$D$3:$ABF$3,0))/NC$2*INDEX(Usage!$D$5:$ABF$11,MATCH(UsagePerHour!$B$36,Usage!$C$5:$C$11,0),MATCH(UsagePerHour!NC$4,Usage!$D$3:$ABF$3,0)),"")</f>
        <v>15.943407820568876</v>
      </c>
      <c r="ND49" s="6">
        <f>IFERROR(INDEX(Sales!$D$5:$ABF$18,MATCH(UsagePerHour!$B49,Sales!$C$5:$C$18,0),MATCH(UsagePerHour!ND$4,Sales!$D$3:$ABF$3,0))/ND$2*INDEX(Usage!$D$5:$ABF$11,MATCH(UsagePerHour!$B$36,Usage!$C$5:$C$11,0),MATCH(UsagePerHour!ND$4,Usage!$D$3:$ABF$3,0)),"")</f>
        <v>0</v>
      </c>
      <c r="NE49" s="6">
        <f>IFERROR(INDEX(Sales!$D$5:$ABF$18,MATCH(UsagePerHour!$B49,Sales!$C$5:$C$18,0),MATCH(UsagePerHour!NE$4,Sales!$D$3:$ABF$3,0))/NE$2*INDEX(Usage!$D$5:$ABF$11,MATCH(UsagePerHour!$B$36,Usage!$C$5:$C$11,0),MATCH(UsagePerHour!NE$4,Usage!$D$3:$ABF$3,0)),"")</f>
        <v>0</v>
      </c>
      <c r="NF49" s="6">
        <f>IFERROR(INDEX(Sales!$D$5:$ABF$18,MATCH(UsagePerHour!$B49,Sales!$C$5:$C$18,0),MATCH(UsagePerHour!NF$4,Sales!$D$3:$ABF$3,0))/NF$2*INDEX(Usage!$D$5:$ABF$11,MATCH(UsagePerHour!$B$36,Usage!$C$5:$C$11,0),MATCH(UsagePerHour!NF$4,Usage!$D$3:$ABF$3,0)),"")</f>
        <v>0.83251470596078059</v>
      </c>
      <c r="NG49" s="6">
        <f>IFERROR(INDEX(Sales!$D$5:$ABF$18,MATCH(UsagePerHour!$B49,Sales!$C$5:$C$18,0),MATCH(UsagePerHour!NG$4,Sales!$D$3:$ABF$3,0))/NG$2*INDEX(Usage!$D$5:$ABF$11,MATCH(UsagePerHour!$B$36,Usage!$C$5:$C$11,0),MATCH(UsagePerHour!NG$4,Usage!$D$3:$ABF$3,0)),"")</f>
        <v>0.31851139829351938</v>
      </c>
      <c r="NH49" s="6">
        <f>IFERROR(INDEX(Sales!$D$5:$ABF$18,MATCH(UsagePerHour!$B49,Sales!$C$5:$C$18,0),MATCH(UsagePerHour!NH$4,Sales!$D$3:$ABF$3,0))/NH$2*INDEX(Usage!$D$5:$ABF$11,MATCH(UsagePerHour!$B$36,Usage!$C$5:$C$11,0),MATCH(UsagePerHour!NH$4,Usage!$D$3:$ABF$3,0)),"")</f>
        <v>6.8277995232074797</v>
      </c>
      <c r="NI49" s="6">
        <f>IFERROR(INDEX(Sales!$D$5:$ABF$18,MATCH(UsagePerHour!$B49,Sales!$C$5:$C$18,0),MATCH(UsagePerHour!NI$4,Sales!$D$3:$ABF$3,0))/NI$2*INDEX(Usage!$D$5:$ABF$11,MATCH(UsagePerHour!$B$36,Usage!$C$5:$C$11,0),MATCH(UsagePerHour!NI$4,Usage!$D$3:$ABF$3,0)),"")</f>
        <v>1.5345396385014256</v>
      </c>
      <c r="NJ49" s="6">
        <f>IFERROR(INDEX(Sales!$D$5:$ABF$18,MATCH(UsagePerHour!$B49,Sales!$C$5:$C$18,0),MATCH(UsagePerHour!NJ$4,Sales!$D$3:$ABF$3,0))/NJ$2*INDEX(Usage!$D$5:$ABF$11,MATCH(UsagePerHour!$B$36,Usage!$C$5:$C$11,0),MATCH(UsagePerHour!NJ$4,Usage!$D$3:$ABF$3,0)),"")</f>
        <v>7.5072002962223596</v>
      </c>
      <c r="NK49" s="6">
        <f>IFERROR(INDEX(Sales!$D$5:$ABF$18,MATCH(UsagePerHour!$B49,Sales!$C$5:$C$18,0),MATCH(UsagePerHour!NK$4,Sales!$D$3:$ABF$3,0))/NK$2*INDEX(Usage!$D$5:$ABF$11,MATCH(UsagePerHour!$B$36,Usage!$C$5:$C$11,0),MATCH(UsagePerHour!NK$4,Usage!$D$3:$ABF$3,0)),"")</f>
        <v>0.27747731810255505</v>
      </c>
      <c r="NL49" s="6">
        <f>IFERROR(INDEX(Sales!$D$5:$ABF$18,MATCH(UsagePerHour!$B49,Sales!$C$5:$C$18,0),MATCH(UsagePerHour!NL$4,Sales!$D$3:$ABF$3,0))/NL$2*INDEX(Usage!$D$5:$ABF$11,MATCH(UsagePerHour!$B$36,Usage!$C$5:$C$11,0),MATCH(UsagePerHour!NL$4,Usage!$D$3:$ABF$3,0)),"")</f>
        <v>13.952399817156788</v>
      </c>
      <c r="NM49" s="6">
        <f>IFERROR(INDEX(Sales!$D$5:$ABF$18,MATCH(UsagePerHour!$B49,Sales!$C$5:$C$18,0),MATCH(UsagePerHour!NM$4,Sales!$D$3:$ABF$3,0))/NM$2*INDEX(Usage!$D$5:$ABF$11,MATCH(UsagePerHour!$B$36,Usage!$C$5:$C$11,0),MATCH(UsagePerHour!NM$4,Usage!$D$3:$ABF$3,0)),"")</f>
        <v>11.329002495736919</v>
      </c>
      <c r="NN49" s="6">
        <f>IFERROR(INDEX(Sales!$D$5:$ABF$18,MATCH(UsagePerHour!$B49,Sales!$C$5:$C$18,0),MATCH(UsagePerHour!NN$4,Sales!$D$3:$ABF$3,0))/NN$2*INDEX(Usage!$D$5:$ABF$11,MATCH(UsagePerHour!$B$36,Usage!$C$5:$C$11,0),MATCH(UsagePerHour!NN$4,Usage!$D$3:$ABF$3,0)),"")</f>
        <v>14.994391269250526</v>
      </c>
      <c r="NO49" s="6">
        <f>IFERROR(INDEX(Sales!$D$5:$ABF$18,MATCH(UsagePerHour!$B49,Sales!$C$5:$C$18,0),MATCH(UsagePerHour!NO$4,Sales!$D$3:$ABF$3,0))/NO$2*INDEX(Usage!$D$5:$ABF$11,MATCH(UsagePerHour!$B$36,Usage!$C$5:$C$11,0),MATCH(UsagePerHour!NO$4,Usage!$D$3:$ABF$3,0)),"")</f>
        <v>0.89706850517537762</v>
      </c>
      <c r="NP49" s="6">
        <f>IFERROR(INDEX(Sales!$D$5:$ABF$18,MATCH(UsagePerHour!$B49,Sales!$C$5:$C$18,0),MATCH(UsagePerHour!NP$4,Sales!$D$3:$ABF$3,0))/NP$2*INDEX(Usage!$D$5:$ABF$11,MATCH(UsagePerHour!$B$36,Usage!$C$5:$C$11,0),MATCH(UsagePerHour!NP$4,Usage!$D$3:$ABF$3,0)),"")</f>
        <v>8.3586229922526272</v>
      </c>
      <c r="NQ49" s="6">
        <f>IFERROR(INDEX(Sales!$D$5:$ABF$18,MATCH(UsagePerHour!$B49,Sales!$C$5:$C$18,0),MATCH(UsagePerHour!NQ$4,Sales!$D$3:$ABF$3,0))/NQ$2*INDEX(Usage!$D$5:$ABF$11,MATCH(UsagePerHour!$B$36,Usage!$C$5:$C$11,0),MATCH(UsagePerHour!NQ$4,Usage!$D$3:$ABF$3,0)),"")</f>
        <v>6.8352803039774734</v>
      </c>
      <c r="NR49" s="6">
        <f>IFERROR(INDEX(Sales!$D$5:$ABF$18,MATCH(UsagePerHour!$B49,Sales!$C$5:$C$18,0),MATCH(UsagePerHour!NR$4,Sales!$D$3:$ABF$3,0))/NR$2*INDEX(Usage!$D$5:$ABF$11,MATCH(UsagePerHour!$B$36,Usage!$C$5:$C$11,0),MATCH(UsagePerHour!NR$4,Usage!$D$3:$ABF$3,0)),"")</f>
        <v>1.3629524175144496</v>
      </c>
      <c r="NS49" s="6">
        <f>IFERROR(INDEX(Sales!$D$5:$ABF$18,MATCH(UsagePerHour!$B49,Sales!$C$5:$C$18,0),MATCH(UsagePerHour!NS$4,Sales!$D$3:$ABF$3,0))/NS$2*INDEX(Usage!$D$5:$ABF$11,MATCH(UsagePerHour!$B$36,Usage!$C$5:$C$11,0),MATCH(UsagePerHour!NS$4,Usage!$D$3:$ABF$3,0)),"")</f>
        <v>1.8123753533461664</v>
      </c>
      <c r="NT49" s="6">
        <f>IFERROR(INDEX(Sales!$D$5:$ABF$18,MATCH(UsagePerHour!$B49,Sales!$C$5:$C$18,0),MATCH(UsagePerHour!NT$4,Sales!$D$3:$ABF$3,0))/NT$2*INDEX(Usage!$D$5:$ABF$11,MATCH(UsagePerHour!$B$36,Usage!$C$5:$C$11,0),MATCH(UsagePerHour!NT$4,Usage!$D$3:$ABF$3,0)),"")</f>
        <v>1.2170755527007453</v>
      </c>
      <c r="NU49" s="6">
        <f>IFERROR(INDEX(Sales!$D$5:$ABF$18,MATCH(UsagePerHour!$B49,Sales!$C$5:$C$18,0),MATCH(UsagePerHour!NU$4,Sales!$D$3:$ABF$3,0))/NU$2*INDEX(Usage!$D$5:$ABF$11,MATCH(UsagePerHour!$B$36,Usage!$C$5:$C$11,0),MATCH(UsagePerHour!NU$4,Usage!$D$3:$ABF$3,0)),"")</f>
        <v>0.59898419220453114</v>
      </c>
      <c r="NV49" s="6">
        <f>IFERROR(INDEX(Sales!$D$5:$ABF$18,MATCH(UsagePerHour!$B49,Sales!$C$5:$C$18,0),MATCH(UsagePerHour!NV$4,Sales!$D$3:$ABF$3,0))/NV$2*INDEX(Usage!$D$5:$ABF$11,MATCH(UsagePerHour!$B$36,Usage!$C$5:$C$11,0),MATCH(UsagePerHour!NV$4,Usage!$D$3:$ABF$3,0)),"")</f>
        <v>0.33336827131840979</v>
      </c>
      <c r="NW49" s="6">
        <f>IFERROR(INDEX(Sales!$D$5:$ABF$18,MATCH(UsagePerHour!$B49,Sales!$C$5:$C$18,0),MATCH(UsagePerHour!NW$4,Sales!$D$3:$ABF$3,0))/NW$2*INDEX(Usage!$D$5:$ABF$11,MATCH(UsagePerHour!$B$36,Usage!$C$5:$C$11,0),MATCH(UsagePerHour!NW$4,Usage!$D$3:$ABF$3,0)),"")</f>
        <v>5.8551670090864807</v>
      </c>
      <c r="NX49" s="6">
        <f>IFERROR(INDEX(Sales!$D$5:$ABF$18,MATCH(UsagePerHour!$B49,Sales!$C$5:$C$18,0),MATCH(UsagePerHour!NX$4,Sales!$D$3:$ABF$3,0))/NX$2*INDEX(Usage!$D$5:$ABF$11,MATCH(UsagePerHour!$B$36,Usage!$C$5:$C$11,0),MATCH(UsagePerHour!NX$4,Usage!$D$3:$ABF$3,0)),"")</f>
        <v>7.9911715594793078</v>
      </c>
      <c r="NY49" s="6">
        <f>IFERROR(INDEX(Sales!$D$5:$ABF$18,MATCH(UsagePerHour!$B49,Sales!$C$5:$C$18,0),MATCH(UsagePerHour!NY$4,Sales!$D$3:$ABF$3,0))/NY$2*INDEX(Usage!$D$5:$ABF$11,MATCH(UsagePerHour!$B$36,Usage!$C$5:$C$11,0),MATCH(UsagePerHour!NY$4,Usage!$D$3:$ABF$3,0)),"")</f>
        <v>1.1781597872130825</v>
      </c>
      <c r="NZ49" s="6">
        <f>IFERROR(INDEX(Sales!$D$5:$ABF$18,MATCH(UsagePerHour!$B49,Sales!$C$5:$C$18,0),MATCH(UsagePerHour!NZ$4,Sales!$D$3:$ABF$3,0))/NZ$2*INDEX(Usage!$D$5:$ABF$11,MATCH(UsagePerHour!$B$36,Usage!$C$5:$C$11,0),MATCH(UsagePerHour!NZ$4,Usage!$D$3:$ABF$3,0)),"")</f>
        <v>0.82720220439826597</v>
      </c>
      <c r="OA49" s="6">
        <f>IFERROR(INDEX(Sales!$D$5:$ABF$18,MATCH(UsagePerHour!$B49,Sales!$C$5:$C$18,0),MATCH(UsagePerHour!OA$4,Sales!$D$3:$ABF$3,0))/OA$2*INDEX(Usage!$D$5:$ABF$11,MATCH(UsagePerHour!$B$36,Usage!$C$5:$C$11,0),MATCH(UsagePerHour!OA$4,Usage!$D$3:$ABF$3,0)),"")</f>
        <v>0</v>
      </c>
      <c r="OB49" s="6">
        <f>IFERROR(INDEX(Sales!$D$5:$ABF$18,MATCH(UsagePerHour!$B49,Sales!$C$5:$C$18,0),MATCH(UsagePerHour!OB$4,Sales!$D$3:$ABF$3,0))/OB$2*INDEX(Usage!$D$5:$ABF$11,MATCH(UsagePerHour!$B$36,Usage!$C$5:$C$11,0),MATCH(UsagePerHour!OB$4,Usage!$D$3:$ABF$3,0)),"")</f>
        <v>0.72600344271701411</v>
      </c>
      <c r="OC49" s="6">
        <f>IFERROR(INDEX(Sales!$D$5:$ABF$18,MATCH(UsagePerHour!$B49,Sales!$C$5:$C$18,0),MATCH(UsagePerHour!OC$4,Sales!$D$3:$ABF$3,0))/OC$2*INDEX(Usage!$D$5:$ABF$11,MATCH(UsagePerHour!$B$36,Usage!$C$5:$C$11,0),MATCH(UsagePerHour!OC$4,Usage!$D$3:$ABF$3,0)),"")</f>
        <v>0.54955083326922505</v>
      </c>
      <c r="OD49" s="6">
        <f>IFERROR(INDEX(Sales!$D$5:$ABF$18,MATCH(UsagePerHour!$B49,Sales!$C$5:$C$18,0),MATCH(UsagePerHour!OD$4,Sales!$D$3:$ABF$3,0))/OD$2*INDEX(Usage!$D$5:$ABF$11,MATCH(UsagePerHour!$B$36,Usage!$C$5:$C$11,0),MATCH(UsagePerHour!OD$4,Usage!$D$3:$ABF$3,0)),"")</f>
        <v>1.2131708235549887</v>
      </c>
      <c r="OE49" s="6">
        <f>IFERROR(INDEX(Sales!$D$5:$ABF$18,MATCH(UsagePerHour!$B49,Sales!$C$5:$C$18,0),MATCH(UsagePerHour!OE$4,Sales!$D$3:$ABF$3,0))/OE$2*INDEX(Usage!$D$5:$ABF$11,MATCH(UsagePerHour!$B$36,Usage!$C$5:$C$11,0),MATCH(UsagePerHour!OE$4,Usage!$D$3:$ABF$3,0)),"")</f>
        <v>0.31528686946476703</v>
      </c>
      <c r="OF49" s="6">
        <f>IFERROR(INDEX(Sales!$D$5:$ABF$18,MATCH(UsagePerHour!$B49,Sales!$C$5:$C$18,0),MATCH(UsagePerHour!OF$4,Sales!$D$3:$ABF$3,0))/OF$2*INDEX(Usage!$D$5:$ABF$11,MATCH(UsagePerHour!$B$36,Usage!$C$5:$C$11,0),MATCH(UsagePerHour!OF$4,Usage!$D$3:$ABF$3,0)),"")</f>
        <v>0.73192937902713795</v>
      </c>
      <c r="OG49" s="6">
        <f>IFERROR(INDEX(Sales!$D$5:$ABF$18,MATCH(UsagePerHour!$B49,Sales!$C$5:$C$18,0),MATCH(UsagePerHour!OG$4,Sales!$D$3:$ABF$3,0))/OG$2*INDEX(Usage!$D$5:$ABF$11,MATCH(UsagePerHour!$B$36,Usage!$C$5:$C$11,0),MATCH(UsagePerHour!OG$4,Usage!$D$3:$ABF$3,0)),"")</f>
        <v>0.30886730237946708</v>
      </c>
      <c r="OH49" s="6">
        <f>IFERROR(INDEX(Sales!$D$5:$ABF$18,MATCH(UsagePerHour!$B49,Sales!$C$5:$C$18,0),MATCH(UsagePerHour!OH$4,Sales!$D$3:$ABF$3,0))/OH$2*INDEX(Usage!$D$5:$ABF$11,MATCH(UsagePerHour!$B$36,Usage!$C$5:$C$11,0),MATCH(UsagePerHour!OH$4,Usage!$D$3:$ABF$3,0)),"")</f>
        <v>0</v>
      </c>
      <c r="OI49" s="6">
        <f>IFERROR(INDEX(Sales!$D$5:$ABF$18,MATCH(UsagePerHour!$B49,Sales!$C$5:$C$18,0),MATCH(UsagePerHour!OI$4,Sales!$D$3:$ABF$3,0))/OI$2*INDEX(Usage!$D$5:$ABF$11,MATCH(UsagePerHour!$B$36,Usage!$C$5:$C$11,0),MATCH(UsagePerHour!OI$4,Usage!$D$3:$ABF$3,0)),"")</f>
        <v>1.7787546091114179</v>
      </c>
      <c r="OJ49" s="6">
        <f>IFERROR(INDEX(Sales!$D$5:$ABF$18,MATCH(UsagePerHour!$B49,Sales!$C$5:$C$18,0),MATCH(UsagePerHour!OJ$4,Sales!$D$3:$ABF$3,0))/OJ$2*INDEX(Usage!$D$5:$ABF$11,MATCH(UsagePerHour!$B$36,Usage!$C$5:$C$11,0),MATCH(UsagePerHour!OJ$4,Usage!$D$3:$ABF$3,0)),"")</f>
        <v>9.3278883768019263</v>
      </c>
      <c r="OK49" s="6">
        <f>IFERROR(INDEX(Sales!$D$5:$ABF$18,MATCH(UsagePerHour!$B49,Sales!$C$5:$C$18,0),MATCH(UsagePerHour!OK$4,Sales!$D$3:$ABF$3,0))/OK$2*INDEX(Usage!$D$5:$ABF$11,MATCH(UsagePerHour!$B$36,Usage!$C$5:$C$11,0),MATCH(UsagePerHour!OK$4,Usage!$D$3:$ABF$3,0)),"")</f>
        <v>0.93907127385054778</v>
      </c>
      <c r="OL49" s="6">
        <f>IFERROR(INDEX(Sales!$D$5:$ABF$18,MATCH(UsagePerHour!$B49,Sales!$C$5:$C$18,0),MATCH(UsagePerHour!OL$4,Sales!$D$3:$ABF$3,0))/OL$2*INDEX(Usage!$D$5:$ABF$11,MATCH(UsagePerHour!$B$36,Usage!$C$5:$C$11,0),MATCH(UsagePerHour!OL$4,Usage!$D$3:$ABF$3,0)),"")</f>
        <v>12.86219253592</v>
      </c>
      <c r="OM49" s="6">
        <f>IFERROR(INDEX(Sales!$D$5:$ABF$18,MATCH(UsagePerHour!$B49,Sales!$C$5:$C$18,0),MATCH(UsagePerHour!OM$4,Sales!$D$3:$ABF$3,0))/OM$2*INDEX(Usage!$D$5:$ABF$11,MATCH(UsagePerHour!$B$36,Usage!$C$5:$C$11,0),MATCH(UsagePerHour!OM$4,Usage!$D$3:$ABF$3,0)),"")</f>
        <v>0</v>
      </c>
      <c r="ON49" s="6">
        <f>IFERROR(INDEX(Sales!$D$5:$ABF$18,MATCH(UsagePerHour!$B49,Sales!$C$5:$C$18,0),MATCH(UsagePerHour!ON$4,Sales!$D$3:$ABF$3,0))/ON$2*INDEX(Usage!$D$5:$ABF$11,MATCH(UsagePerHour!$B$36,Usage!$C$5:$C$11,0),MATCH(UsagePerHour!ON$4,Usage!$D$3:$ABF$3,0)),"")</f>
        <v>0.33321117305905346</v>
      </c>
      <c r="OO49" s="6">
        <f>IFERROR(INDEX(Sales!$D$5:$ABF$18,MATCH(UsagePerHour!$B49,Sales!$C$5:$C$18,0),MATCH(UsagePerHour!OO$4,Sales!$D$3:$ABF$3,0))/OO$2*INDEX(Usage!$D$5:$ABF$11,MATCH(UsagePerHour!$B$36,Usage!$C$5:$C$11,0),MATCH(UsagePerHour!OO$4,Usage!$D$3:$ABF$3,0)),"")</f>
        <v>3.0649554182119254</v>
      </c>
      <c r="OP49" s="6">
        <f>IFERROR(INDEX(Sales!$D$5:$ABF$18,MATCH(UsagePerHour!$B49,Sales!$C$5:$C$18,0),MATCH(UsagePerHour!OP$4,Sales!$D$3:$ABF$3,0))/OP$2*INDEX(Usage!$D$5:$ABF$11,MATCH(UsagePerHour!$B$36,Usage!$C$5:$C$11,0),MATCH(UsagePerHour!OP$4,Usage!$D$3:$ABF$3,0)),"")</f>
        <v>0</v>
      </c>
      <c r="OQ49" s="6">
        <f>IFERROR(INDEX(Sales!$D$5:$ABF$18,MATCH(UsagePerHour!$B49,Sales!$C$5:$C$18,0),MATCH(UsagePerHour!OQ$4,Sales!$D$3:$ABF$3,0))/OQ$2*INDEX(Usage!$D$5:$ABF$11,MATCH(UsagePerHour!$B$36,Usage!$C$5:$C$11,0),MATCH(UsagePerHour!OQ$4,Usage!$D$3:$ABF$3,0)),"")</f>
        <v>0.99371261115819498</v>
      </c>
      <c r="OR49" s="6">
        <f>IFERROR(INDEX(Sales!$D$5:$ABF$18,MATCH(UsagePerHour!$B49,Sales!$C$5:$C$18,0),MATCH(UsagePerHour!OR$4,Sales!$D$3:$ABF$3,0))/OR$2*INDEX(Usage!$D$5:$ABF$11,MATCH(UsagePerHour!$B$36,Usage!$C$5:$C$11,0),MATCH(UsagePerHour!OR$4,Usage!$D$3:$ABF$3,0)),"")</f>
        <v>0</v>
      </c>
      <c r="OS49" s="6">
        <f>IFERROR(INDEX(Sales!$D$5:$ABF$18,MATCH(UsagePerHour!$B49,Sales!$C$5:$C$18,0),MATCH(UsagePerHour!OS$4,Sales!$D$3:$ABF$3,0))/OS$2*INDEX(Usage!$D$5:$ABF$11,MATCH(UsagePerHour!$B$36,Usage!$C$5:$C$11,0),MATCH(UsagePerHour!OS$4,Usage!$D$3:$ABF$3,0)),"")</f>
        <v>0</v>
      </c>
      <c r="OT49" s="6">
        <f>IFERROR(INDEX(Sales!$D$5:$ABF$18,MATCH(UsagePerHour!$B49,Sales!$C$5:$C$18,0),MATCH(UsagePerHour!OT$4,Sales!$D$3:$ABF$3,0))/OT$2*INDEX(Usage!$D$5:$ABF$11,MATCH(UsagePerHour!$B$36,Usage!$C$5:$C$11,0),MATCH(UsagePerHour!OT$4,Usage!$D$3:$ABF$3,0)),"")</f>
        <v>0</v>
      </c>
      <c r="OU49" s="6">
        <f>IFERROR(INDEX(Sales!$D$5:$ABF$18,MATCH(UsagePerHour!$B49,Sales!$C$5:$C$18,0),MATCH(UsagePerHour!OU$4,Sales!$D$3:$ABF$3,0))/OU$2*INDEX(Usage!$D$5:$ABF$11,MATCH(UsagePerHour!$B$36,Usage!$C$5:$C$11,0),MATCH(UsagePerHour!OU$4,Usage!$D$3:$ABF$3,0)),"")</f>
        <v>7.4286171316962468</v>
      </c>
      <c r="OV49" s="6">
        <f>IFERROR(INDEX(Sales!$D$5:$ABF$18,MATCH(UsagePerHour!$B49,Sales!$C$5:$C$18,0),MATCH(UsagePerHour!OV$4,Sales!$D$3:$ABF$3,0))/OV$2*INDEX(Usage!$D$5:$ABF$11,MATCH(UsagePerHour!$B$36,Usage!$C$5:$C$11,0),MATCH(UsagePerHour!OV$4,Usage!$D$3:$ABF$3,0)),"")</f>
        <v>6.8721215014605059</v>
      </c>
      <c r="OW49" s="6">
        <f>IFERROR(INDEX(Sales!$D$5:$ABF$18,MATCH(UsagePerHour!$B49,Sales!$C$5:$C$18,0),MATCH(UsagePerHour!OW$4,Sales!$D$3:$ABF$3,0))/OW$2*INDEX(Usage!$D$5:$ABF$11,MATCH(UsagePerHour!$B$36,Usage!$C$5:$C$11,0),MATCH(UsagePerHour!OW$4,Usage!$D$3:$ABF$3,0)),"")</f>
        <v>0.10285606706235743</v>
      </c>
      <c r="OX49" s="6">
        <f>IFERROR(INDEX(Sales!$D$5:$ABF$18,MATCH(UsagePerHour!$B49,Sales!$C$5:$C$18,0),MATCH(UsagePerHour!OX$4,Sales!$D$3:$ABF$3,0))/OX$2*INDEX(Usage!$D$5:$ABF$11,MATCH(UsagePerHour!$B$36,Usage!$C$5:$C$11,0),MATCH(UsagePerHour!OX$4,Usage!$D$3:$ABF$3,0)),"")</f>
        <v>0.91747317185039889</v>
      </c>
      <c r="OY49" s="6">
        <f>IFERROR(INDEX(Sales!$D$5:$ABF$18,MATCH(UsagePerHour!$B49,Sales!$C$5:$C$18,0),MATCH(UsagePerHour!OY$4,Sales!$D$3:$ABF$3,0))/OY$2*INDEX(Usage!$D$5:$ABF$11,MATCH(UsagePerHour!$B$36,Usage!$C$5:$C$11,0),MATCH(UsagePerHour!OY$4,Usage!$D$3:$ABF$3,0)),"")</f>
        <v>1.8793467525208831</v>
      </c>
      <c r="OZ49" s="6">
        <f>IFERROR(INDEX(Sales!$D$5:$ABF$18,MATCH(UsagePerHour!$B49,Sales!$C$5:$C$18,0),MATCH(UsagePerHour!OZ$4,Sales!$D$3:$ABF$3,0))/OZ$2*INDEX(Usage!$D$5:$ABF$11,MATCH(UsagePerHour!$B$36,Usage!$C$5:$C$11,0),MATCH(UsagePerHour!OZ$4,Usage!$D$3:$ABF$3,0)),"")</f>
        <v>1.5111187279078755</v>
      </c>
      <c r="PA49" s="6">
        <f>IFERROR(INDEX(Sales!$D$5:$ABF$18,MATCH(UsagePerHour!$B49,Sales!$C$5:$C$18,0),MATCH(UsagePerHour!PA$4,Sales!$D$3:$ABF$3,0))/PA$2*INDEX(Usage!$D$5:$ABF$11,MATCH(UsagePerHour!$B$36,Usage!$C$5:$C$11,0),MATCH(UsagePerHour!PA$4,Usage!$D$3:$ABF$3,0)),"")</f>
        <v>1.9797021732622919</v>
      </c>
      <c r="PB49" s="6">
        <f>IFERROR(INDEX(Sales!$D$5:$ABF$18,MATCH(UsagePerHour!$B49,Sales!$C$5:$C$18,0),MATCH(UsagePerHour!PB$4,Sales!$D$3:$ABF$3,0))/PB$2*INDEX(Usage!$D$5:$ABF$11,MATCH(UsagePerHour!$B$36,Usage!$C$5:$C$11,0),MATCH(UsagePerHour!PB$4,Usage!$D$3:$ABF$3,0)),"")</f>
        <v>1.6051709405812267</v>
      </c>
      <c r="PC49" s="6">
        <f>IFERROR(INDEX(Sales!$D$5:$ABF$18,MATCH(UsagePerHour!$B49,Sales!$C$5:$C$18,0),MATCH(UsagePerHour!PC$4,Sales!$D$3:$ABF$3,0))/PC$2*INDEX(Usage!$D$5:$ABF$11,MATCH(UsagePerHour!$B$36,Usage!$C$5:$C$11,0),MATCH(UsagePerHour!PC$4,Usage!$D$3:$ABF$3,0)),"")</f>
        <v>0.29611779507462271</v>
      </c>
      <c r="PD49" s="6">
        <f>IFERROR(INDEX(Sales!$D$5:$ABF$18,MATCH(UsagePerHour!$B49,Sales!$C$5:$C$18,0),MATCH(UsagePerHour!PD$4,Sales!$D$3:$ABF$3,0))/PD$2*INDEX(Usage!$D$5:$ABF$11,MATCH(UsagePerHour!$B$36,Usage!$C$5:$C$11,0),MATCH(UsagePerHour!PD$4,Usage!$D$3:$ABF$3,0)),"")</f>
        <v>0</v>
      </c>
      <c r="PE49" s="6">
        <f>IFERROR(INDEX(Sales!$D$5:$ABF$18,MATCH(UsagePerHour!$B49,Sales!$C$5:$C$18,0),MATCH(UsagePerHour!PE$4,Sales!$D$3:$ABF$3,0))/PE$2*INDEX(Usage!$D$5:$ABF$11,MATCH(UsagePerHour!$B$36,Usage!$C$5:$C$11,0),MATCH(UsagePerHour!PE$4,Usage!$D$3:$ABF$3,0)),"")</f>
        <v>0</v>
      </c>
      <c r="PF49" s="6">
        <f>IFERROR(INDEX(Sales!$D$5:$ABF$18,MATCH(UsagePerHour!$B49,Sales!$C$5:$C$18,0),MATCH(UsagePerHour!PF$4,Sales!$D$3:$ABF$3,0))/PF$2*INDEX(Usage!$D$5:$ABF$11,MATCH(UsagePerHour!$B$36,Usage!$C$5:$C$11,0),MATCH(UsagePerHour!PF$4,Usage!$D$3:$ABF$3,0)),"")</f>
        <v>0.68354613011464405</v>
      </c>
      <c r="PG49" s="6">
        <f>IFERROR(INDEX(Sales!$D$5:$ABF$18,MATCH(UsagePerHour!$B49,Sales!$C$5:$C$18,0),MATCH(UsagePerHour!PG$4,Sales!$D$3:$ABF$3,0))/PG$2*INDEX(Usage!$D$5:$ABF$11,MATCH(UsagePerHour!$B$36,Usage!$C$5:$C$11,0),MATCH(UsagePerHour!PG$4,Usage!$D$3:$ABF$3,0)),"")</f>
        <v>0.28363060818332336</v>
      </c>
      <c r="PH49" s="6">
        <f>IFERROR(INDEX(Sales!$D$5:$ABF$18,MATCH(UsagePerHour!$B49,Sales!$C$5:$C$18,0),MATCH(UsagePerHour!PH$4,Sales!$D$3:$ABF$3,0))/PH$2*INDEX(Usage!$D$5:$ABF$11,MATCH(UsagePerHour!$B$36,Usage!$C$5:$C$11,0),MATCH(UsagePerHour!PH$4,Usage!$D$3:$ABF$3,0)),"")</f>
        <v>0.13735855419785362</v>
      </c>
      <c r="PI49" s="6">
        <f>IFERROR(INDEX(Sales!$D$5:$ABF$18,MATCH(UsagePerHour!$B49,Sales!$C$5:$C$18,0),MATCH(UsagePerHour!PI$4,Sales!$D$3:$ABF$3,0))/PI$2*INDEX(Usage!$D$5:$ABF$11,MATCH(UsagePerHour!$B$36,Usage!$C$5:$C$11,0),MATCH(UsagePerHour!PI$4,Usage!$D$3:$ABF$3,0)),"")</f>
        <v>0</v>
      </c>
      <c r="PJ49" s="6">
        <f>IFERROR(INDEX(Sales!$D$5:$ABF$18,MATCH(UsagePerHour!$B49,Sales!$C$5:$C$18,0),MATCH(UsagePerHour!PJ$4,Sales!$D$3:$ABF$3,0))/PJ$2*INDEX(Usage!$D$5:$ABF$11,MATCH(UsagePerHour!$B$36,Usage!$C$5:$C$11,0),MATCH(UsagePerHour!PJ$4,Usage!$D$3:$ABF$3,0)),"")</f>
        <v>0</v>
      </c>
      <c r="PK49" s="6">
        <f>IFERROR(INDEX(Sales!$D$5:$ABF$18,MATCH(UsagePerHour!$B49,Sales!$C$5:$C$18,0),MATCH(UsagePerHour!PK$4,Sales!$D$3:$ABF$3,0))/PK$2*INDEX(Usage!$D$5:$ABF$11,MATCH(UsagePerHour!$B$36,Usage!$C$5:$C$11,0),MATCH(UsagePerHour!PK$4,Usage!$D$3:$ABF$3,0)),"")</f>
        <v>1.5790383938788146</v>
      </c>
      <c r="PL49" s="6">
        <f>IFERROR(INDEX(Sales!$D$5:$ABF$18,MATCH(UsagePerHour!$B49,Sales!$C$5:$C$18,0),MATCH(UsagePerHour!PL$4,Sales!$D$3:$ABF$3,0))/PL$2*INDEX(Usage!$D$5:$ABF$11,MATCH(UsagePerHour!$B$36,Usage!$C$5:$C$11,0),MATCH(UsagePerHour!PL$4,Usage!$D$3:$ABF$3,0)),"")</f>
        <v>0.44404332326478047</v>
      </c>
      <c r="PM49" s="6">
        <f>IFERROR(INDEX(Sales!$D$5:$ABF$18,MATCH(UsagePerHour!$B49,Sales!$C$5:$C$18,0),MATCH(UsagePerHour!PM$4,Sales!$D$3:$ABF$3,0))/PM$2*INDEX(Usage!$D$5:$ABF$11,MATCH(UsagePerHour!$B$36,Usage!$C$5:$C$11,0),MATCH(UsagePerHour!PM$4,Usage!$D$3:$ABF$3,0)),"")</f>
        <v>4.4626386762668062</v>
      </c>
      <c r="PN49" s="6">
        <f>IFERROR(INDEX(Sales!$D$5:$ABF$18,MATCH(UsagePerHour!$B49,Sales!$C$5:$C$18,0),MATCH(UsagePerHour!PN$4,Sales!$D$3:$ABF$3,0))/PN$2*INDEX(Usage!$D$5:$ABF$11,MATCH(UsagePerHour!$B$36,Usage!$C$5:$C$11,0),MATCH(UsagePerHour!PN$4,Usage!$D$3:$ABF$3,0)),"")</f>
        <v>0</v>
      </c>
      <c r="PO49" s="6">
        <f>IFERROR(INDEX(Sales!$D$5:$ABF$18,MATCH(UsagePerHour!$B49,Sales!$C$5:$C$18,0),MATCH(UsagePerHour!PO$4,Sales!$D$3:$ABF$3,0))/PO$2*INDEX(Usage!$D$5:$ABF$11,MATCH(UsagePerHour!$B$36,Usage!$C$5:$C$11,0),MATCH(UsagePerHour!PO$4,Usage!$D$3:$ABF$3,0)),"")</f>
        <v>0</v>
      </c>
      <c r="PP49" s="6">
        <f>IFERROR(INDEX(Sales!$D$5:$ABF$18,MATCH(UsagePerHour!$B49,Sales!$C$5:$C$18,0),MATCH(UsagePerHour!PP$4,Sales!$D$3:$ABF$3,0))/PP$2*INDEX(Usage!$D$5:$ABF$11,MATCH(UsagePerHour!$B$36,Usage!$C$5:$C$11,0),MATCH(UsagePerHour!PP$4,Usage!$D$3:$ABF$3,0)),"")</f>
        <v>0</v>
      </c>
      <c r="PQ49" s="6">
        <f>IFERROR(INDEX(Sales!$D$5:$ABF$18,MATCH(UsagePerHour!$B49,Sales!$C$5:$C$18,0),MATCH(UsagePerHour!PQ$4,Sales!$D$3:$ABF$3,0))/PQ$2*INDEX(Usage!$D$5:$ABF$11,MATCH(UsagePerHour!$B$36,Usage!$C$5:$C$11,0),MATCH(UsagePerHour!PQ$4,Usage!$D$3:$ABF$3,0)),"")</f>
        <v>0</v>
      </c>
      <c r="PR49" s="6">
        <f>IFERROR(INDEX(Sales!$D$5:$ABF$18,MATCH(UsagePerHour!$B49,Sales!$C$5:$C$18,0),MATCH(UsagePerHour!PR$4,Sales!$D$3:$ABF$3,0))/PR$2*INDEX(Usage!$D$5:$ABF$11,MATCH(UsagePerHour!$B$36,Usage!$C$5:$C$11,0),MATCH(UsagePerHour!PR$4,Usage!$D$3:$ABF$3,0)),"")</f>
        <v>0.2913944914810927</v>
      </c>
      <c r="PS49" s="6">
        <f>IFERROR(INDEX(Sales!$D$5:$ABF$18,MATCH(UsagePerHour!$B49,Sales!$C$5:$C$18,0),MATCH(UsagePerHour!PS$4,Sales!$D$3:$ABF$3,0))/PS$2*INDEX(Usage!$D$5:$ABF$11,MATCH(UsagePerHour!$B$36,Usage!$C$5:$C$11,0),MATCH(UsagePerHour!PS$4,Usage!$D$3:$ABF$3,0)),"")</f>
        <v>1.4530608543701302</v>
      </c>
      <c r="PT49" s="6">
        <f>IFERROR(INDEX(Sales!$D$5:$ABF$18,MATCH(UsagePerHour!$B49,Sales!$C$5:$C$18,0),MATCH(UsagePerHour!PT$4,Sales!$D$3:$ABF$3,0))/PT$2*INDEX(Usage!$D$5:$ABF$11,MATCH(UsagePerHour!$B$36,Usage!$C$5:$C$11,0),MATCH(UsagePerHour!PT$4,Usage!$D$3:$ABF$3,0)),"")</f>
        <v>1.5503317626059889</v>
      </c>
      <c r="PU49" s="6">
        <f>IFERROR(INDEX(Sales!$D$5:$ABF$18,MATCH(UsagePerHour!$B49,Sales!$C$5:$C$18,0),MATCH(UsagePerHour!PU$4,Sales!$D$3:$ABF$3,0))/PU$2*INDEX(Usage!$D$5:$ABF$11,MATCH(UsagePerHour!$B$36,Usage!$C$5:$C$11,0),MATCH(UsagePerHour!PU$4,Usage!$D$3:$ABF$3,0)),"")</f>
        <v>1.6049744129618475</v>
      </c>
      <c r="PV49" s="6">
        <f>IFERROR(INDEX(Sales!$D$5:$ABF$18,MATCH(UsagePerHour!$B49,Sales!$C$5:$C$18,0),MATCH(UsagePerHour!PV$4,Sales!$D$3:$ABF$3,0))/PV$2*INDEX(Usage!$D$5:$ABF$11,MATCH(UsagePerHour!$B$36,Usage!$C$5:$C$11,0),MATCH(UsagePerHour!PV$4,Usage!$D$3:$ABF$3,0)),"")</f>
        <v>0.17548296300968716</v>
      </c>
      <c r="PW49" s="6">
        <f>IFERROR(INDEX(Sales!$D$5:$ABF$18,MATCH(UsagePerHour!$B49,Sales!$C$5:$C$18,0),MATCH(UsagePerHour!PW$4,Sales!$D$3:$ABF$3,0))/PW$2*INDEX(Usage!$D$5:$ABF$11,MATCH(UsagePerHour!$B$36,Usage!$C$5:$C$11,0),MATCH(UsagePerHour!PW$4,Usage!$D$3:$ABF$3,0)),"")</f>
        <v>0.85288975774107201</v>
      </c>
      <c r="PX49" s="6">
        <f>IFERROR(INDEX(Sales!$D$5:$ABF$18,MATCH(UsagePerHour!$B49,Sales!$C$5:$C$18,0),MATCH(UsagePerHour!PX$4,Sales!$D$3:$ABF$3,0))/PX$2*INDEX(Usage!$D$5:$ABF$11,MATCH(UsagePerHour!$B$36,Usage!$C$5:$C$11,0),MATCH(UsagePerHour!PX$4,Usage!$D$3:$ABF$3,0)),"")</f>
        <v>2.2413374852384416E-2</v>
      </c>
      <c r="PY49" s="6">
        <f>IFERROR(INDEX(Sales!$D$5:$ABF$18,MATCH(UsagePerHour!$B49,Sales!$C$5:$C$18,0),MATCH(UsagePerHour!PY$4,Sales!$D$3:$ABF$3,0))/PY$2*INDEX(Usage!$D$5:$ABF$11,MATCH(UsagePerHour!$B$36,Usage!$C$5:$C$11,0),MATCH(UsagePerHour!PY$4,Usage!$D$3:$ABF$3,0)),"")</f>
        <v>2.4142056949602924</v>
      </c>
      <c r="PZ49" s="6">
        <f>IFERROR(INDEX(Sales!$D$5:$ABF$18,MATCH(UsagePerHour!$B49,Sales!$C$5:$C$18,0),MATCH(UsagePerHour!PZ$4,Sales!$D$3:$ABF$3,0))/PZ$2*INDEX(Usage!$D$5:$ABF$11,MATCH(UsagePerHour!$B$36,Usage!$C$5:$C$11,0),MATCH(UsagePerHour!PZ$4,Usage!$D$3:$ABF$3,0)),"")</f>
        <v>0.85617940842324636</v>
      </c>
      <c r="QA49" s="6">
        <f>IFERROR(INDEX(Sales!$D$5:$ABF$18,MATCH(UsagePerHour!$B49,Sales!$C$5:$C$18,0),MATCH(UsagePerHour!QA$4,Sales!$D$3:$ABF$3,0))/QA$2*INDEX(Usage!$D$5:$ABF$11,MATCH(UsagePerHour!$B$36,Usage!$C$5:$C$11,0),MATCH(UsagePerHour!QA$4,Usage!$D$3:$ABF$3,0)),"")</f>
        <v>2.9186679625014103</v>
      </c>
      <c r="QB49" s="6">
        <f>IFERROR(INDEX(Sales!$D$5:$ABF$18,MATCH(UsagePerHour!$B49,Sales!$C$5:$C$18,0),MATCH(UsagePerHour!QB$4,Sales!$D$3:$ABF$3,0))/QB$2*INDEX(Usage!$D$5:$ABF$11,MATCH(UsagePerHour!$B$36,Usage!$C$5:$C$11,0),MATCH(UsagePerHour!QB$4,Usage!$D$3:$ABF$3,0)),"")</f>
        <v>0</v>
      </c>
      <c r="QC49" s="6">
        <f>IFERROR(INDEX(Sales!$D$5:$ABF$18,MATCH(UsagePerHour!$B49,Sales!$C$5:$C$18,0),MATCH(UsagePerHour!QC$4,Sales!$D$3:$ABF$3,0))/QC$2*INDEX(Usage!$D$5:$ABF$11,MATCH(UsagePerHour!$B$36,Usage!$C$5:$C$11,0),MATCH(UsagePerHour!QC$4,Usage!$D$3:$ABF$3,0)),"")</f>
        <v>0</v>
      </c>
      <c r="QD49" s="6">
        <f>IFERROR(INDEX(Sales!$D$5:$ABF$18,MATCH(UsagePerHour!$B49,Sales!$C$5:$C$18,0),MATCH(UsagePerHour!QD$4,Sales!$D$3:$ABF$3,0))/QD$2*INDEX(Usage!$D$5:$ABF$11,MATCH(UsagePerHour!$B$36,Usage!$C$5:$C$11,0),MATCH(UsagePerHour!QD$4,Usage!$D$3:$ABF$3,0)),"")</f>
        <v>2.1279704765296934</v>
      </c>
      <c r="QE49" s="6">
        <f>IFERROR(INDEX(Sales!$D$5:$ABF$18,MATCH(UsagePerHour!$B49,Sales!$C$5:$C$18,0),MATCH(UsagePerHour!QE$4,Sales!$D$3:$ABF$3,0))/QE$2*INDEX(Usage!$D$5:$ABF$11,MATCH(UsagePerHour!$B$36,Usage!$C$5:$C$11,0),MATCH(UsagePerHour!QE$4,Usage!$D$3:$ABF$3,0)),"")</f>
        <v>1.1298238435492971</v>
      </c>
      <c r="QF49" s="6">
        <f>IFERROR(INDEX(Sales!$D$5:$ABF$18,MATCH(UsagePerHour!$B49,Sales!$C$5:$C$18,0),MATCH(UsagePerHour!QF$4,Sales!$D$3:$ABF$3,0))/QF$2*INDEX(Usage!$D$5:$ABF$11,MATCH(UsagePerHour!$B$36,Usage!$C$5:$C$11,0),MATCH(UsagePerHour!QF$4,Usage!$D$3:$ABF$3,0)),"")</f>
        <v>3.9927411241643411</v>
      </c>
      <c r="QG49" s="6">
        <f>IFERROR(INDEX(Sales!$D$5:$ABF$18,MATCH(UsagePerHour!$B49,Sales!$C$5:$C$18,0),MATCH(UsagePerHour!QG$4,Sales!$D$3:$ABF$3,0))/QG$2*INDEX(Usage!$D$5:$ABF$11,MATCH(UsagePerHour!$B$36,Usage!$C$5:$C$11,0),MATCH(UsagePerHour!QG$4,Usage!$D$3:$ABF$3,0)),"")</f>
        <v>22.244421504808603</v>
      </c>
      <c r="QH49" s="6">
        <f>IFERROR(INDEX(Sales!$D$5:$ABF$18,MATCH(UsagePerHour!$B49,Sales!$C$5:$C$18,0),MATCH(UsagePerHour!QH$4,Sales!$D$3:$ABF$3,0))/QH$2*INDEX(Usage!$D$5:$ABF$11,MATCH(UsagePerHour!$B$36,Usage!$C$5:$C$11,0),MATCH(UsagePerHour!QH$4,Usage!$D$3:$ABF$3,0)),"")</f>
        <v>11.405814524084535</v>
      </c>
      <c r="QI49" s="6">
        <f>IFERROR(INDEX(Sales!$D$5:$ABF$18,MATCH(UsagePerHour!$B49,Sales!$C$5:$C$18,0),MATCH(UsagePerHour!QI$4,Sales!$D$3:$ABF$3,0))/QI$2*INDEX(Usage!$D$5:$ABF$11,MATCH(UsagePerHour!$B$36,Usage!$C$5:$C$11,0),MATCH(UsagePerHour!QI$4,Usage!$D$3:$ABF$3,0)),"")</f>
        <v>1.2494483005093369</v>
      </c>
      <c r="QJ49" s="6">
        <f>IFERROR(INDEX(Sales!$D$5:$ABF$18,MATCH(UsagePerHour!$B49,Sales!$C$5:$C$18,0),MATCH(UsagePerHour!QJ$4,Sales!$D$3:$ABF$3,0))/QJ$2*INDEX(Usage!$D$5:$ABF$11,MATCH(UsagePerHour!$B$36,Usage!$C$5:$C$11,0),MATCH(UsagePerHour!QJ$4,Usage!$D$3:$ABF$3,0)),"")</f>
        <v>0.18658053590757848</v>
      </c>
      <c r="QK49" s="6">
        <f>IFERROR(INDEX(Sales!$D$5:$ABF$18,MATCH(UsagePerHour!$B49,Sales!$C$5:$C$18,0),MATCH(UsagePerHour!QK$4,Sales!$D$3:$ABF$3,0))/QK$2*INDEX(Usage!$D$5:$ABF$11,MATCH(UsagePerHour!$B$36,Usage!$C$5:$C$11,0),MATCH(UsagePerHour!QK$4,Usage!$D$3:$ABF$3,0)),"")</f>
        <v>15.761661502220322</v>
      </c>
      <c r="QL49" s="6">
        <f>IFERROR(INDEX(Sales!$D$5:$ABF$18,MATCH(UsagePerHour!$B49,Sales!$C$5:$C$18,0),MATCH(UsagePerHour!QL$4,Sales!$D$3:$ABF$3,0))/QL$2*INDEX(Usage!$D$5:$ABF$11,MATCH(UsagePerHour!$B$36,Usage!$C$5:$C$11,0),MATCH(UsagePerHour!QL$4,Usage!$D$3:$ABF$3,0)),"")</f>
        <v>0.91882265701504018</v>
      </c>
      <c r="QM49" s="6">
        <f>IFERROR(INDEX(Sales!$D$5:$ABF$18,MATCH(UsagePerHour!$B49,Sales!$C$5:$C$18,0),MATCH(UsagePerHour!QM$4,Sales!$D$3:$ABF$3,0))/QM$2*INDEX(Usage!$D$5:$ABF$11,MATCH(UsagePerHour!$B$36,Usage!$C$5:$C$11,0),MATCH(UsagePerHour!QM$4,Usage!$D$3:$ABF$3,0)),"")</f>
        <v>0.32811107251662236</v>
      </c>
      <c r="QN49" s="6">
        <f>IFERROR(INDEX(Sales!$D$5:$ABF$18,MATCH(UsagePerHour!$B49,Sales!$C$5:$C$18,0),MATCH(UsagePerHour!QN$4,Sales!$D$3:$ABF$3,0))/QN$2*INDEX(Usage!$D$5:$ABF$11,MATCH(UsagePerHour!$B$36,Usage!$C$5:$C$11,0),MATCH(UsagePerHour!QN$4,Usage!$D$3:$ABF$3,0)),"")</f>
        <v>0.98993336299054779</v>
      </c>
      <c r="QO49" s="6">
        <f>IFERROR(INDEX(Sales!$D$5:$ABF$18,MATCH(UsagePerHour!$B49,Sales!$C$5:$C$18,0),MATCH(UsagePerHour!QO$4,Sales!$D$3:$ABF$3,0))/QO$2*INDEX(Usage!$D$5:$ABF$11,MATCH(UsagePerHour!$B$36,Usage!$C$5:$C$11,0),MATCH(UsagePerHour!QO$4,Usage!$D$3:$ABF$3,0)),"")</f>
        <v>0.39792696387346599</v>
      </c>
      <c r="QP49" s="6">
        <f>IFERROR(INDEX(Sales!$D$5:$ABF$18,MATCH(UsagePerHour!$B49,Sales!$C$5:$C$18,0),MATCH(UsagePerHour!QP$4,Sales!$D$3:$ABF$3,0))/QP$2*INDEX(Usage!$D$5:$ABF$11,MATCH(UsagePerHour!$B$36,Usage!$C$5:$C$11,0),MATCH(UsagePerHour!QP$4,Usage!$D$3:$ABF$3,0)),"")</f>
        <v>5.6149495781939143</v>
      </c>
      <c r="QQ49" s="6">
        <f>IFERROR(INDEX(Sales!$D$5:$ABF$18,MATCH(UsagePerHour!$B49,Sales!$C$5:$C$18,0),MATCH(UsagePerHour!QQ$4,Sales!$D$3:$ABF$3,0))/QQ$2*INDEX(Usage!$D$5:$ABF$11,MATCH(UsagePerHour!$B$36,Usage!$C$5:$C$11,0),MATCH(UsagePerHour!QQ$4,Usage!$D$3:$ABF$3,0)),"")</f>
        <v>0.36223752297676587</v>
      </c>
      <c r="QR49" s="6">
        <f>IFERROR(INDEX(Sales!$D$5:$ABF$18,MATCH(UsagePerHour!$B49,Sales!$C$5:$C$18,0),MATCH(UsagePerHour!QR$4,Sales!$D$3:$ABF$3,0))/QR$2*INDEX(Usage!$D$5:$ABF$11,MATCH(UsagePerHour!$B$36,Usage!$C$5:$C$11,0),MATCH(UsagePerHour!QR$4,Usage!$D$3:$ABF$3,0)),"")</f>
        <v>0</v>
      </c>
      <c r="QS49" s="6">
        <f>IFERROR(INDEX(Sales!$D$5:$ABF$18,MATCH(UsagePerHour!$B49,Sales!$C$5:$C$18,0),MATCH(UsagePerHour!QS$4,Sales!$D$3:$ABF$3,0))/QS$2*INDEX(Usage!$D$5:$ABF$11,MATCH(UsagePerHour!$B$36,Usage!$C$5:$C$11,0),MATCH(UsagePerHour!QS$4,Usage!$D$3:$ABF$3,0)),"")</f>
        <v>0.13187675140903427</v>
      </c>
      <c r="QT49" s="6">
        <f>IFERROR(INDEX(Sales!$D$5:$ABF$18,MATCH(UsagePerHour!$B49,Sales!$C$5:$C$18,0),MATCH(UsagePerHour!QT$4,Sales!$D$3:$ABF$3,0))/QT$2*INDEX(Usage!$D$5:$ABF$11,MATCH(UsagePerHour!$B$36,Usage!$C$5:$C$11,0),MATCH(UsagePerHour!QT$4,Usage!$D$3:$ABF$3,0)),"")</f>
        <v>0.65276347192382222</v>
      </c>
      <c r="QU49" s="6">
        <f>IFERROR(INDEX(Sales!$D$5:$ABF$18,MATCH(UsagePerHour!$B49,Sales!$C$5:$C$18,0),MATCH(UsagePerHour!QU$4,Sales!$D$3:$ABF$3,0))/QU$2*INDEX(Usage!$D$5:$ABF$11,MATCH(UsagePerHour!$B$36,Usage!$C$5:$C$11,0),MATCH(UsagePerHour!QU$4,Usage!$D$3:$ABF$3,0)),"")</f>
        <v>0.5443502662792542</v>
      </c>
      <c r="QV49" s="6">
        <f>IFERROR(INDEX(Sales!$D$5:$ABF$18,MATCH(UsagePerHour!$B49,Sales!$C$5:$C$18,0),MATCH(UsagePerHour!QV$4,Sales!$D$3:$ABF$3,0))/QV$2*INDEX(Usage!$D$5:$ABF$11,MATCH(UsagePerHour!$B$36,Usage!$C$5:$C$11,0),MATCH(UsagePerHour!QV$4,Usage!$D$3:$ABF$3,0)),"")</f>
        <v>0.60488534688068418</v>
      </c>
      <c r="QW49" s="6">
        <f>IFERROR(INDEX(Sales!$D$5:$ABF$18,MATCH(UsagePerHour!$B49,Sales!$C$5:$C$18,0),MATCH(UsagePerHour!QW$4,Sales!$D$3:$ABF$3,0))/QW$2*INDEX(Usage!$D$5:$ABF$11,MATCH(UsagePerHour!$B$36,Usage!$C$5:$C$11,0),MATCH(UsagePerHour!QW$4,Usage!$D$3:$ABF$3,0)),"")</f>
        <v>2.2665562780587636</v>
      </c>
      <c r="QX49" s="6">
        <f>IFERROR(INDEX(Sales!$D$5:$ABF$18,MATCH(UsagePerHour!$B49,Sales!$C$5:$C$18,0),MATCH(UsagePerHour!QX$4,Sales!$D$3:$ABF$3,0))/QX$2*INDEX(Usage!$D$5:$ABF$11,MATCH(UsagePerHour!$B$36,Usage!$C$5:$C$11,0),MATCH(UsagePerHour!QX$4,Usage!$D$3:$ABF$3,0)),"")</f>
        <v>0.5582135380321005</v>
      </c>
      <c r="QY49" s="6">
        <f>IFERROR(INDEX(Sales!$D$5:$ABF$18,MATCH(UsagePerHour!$B49,Sales!$C$5:$C$18,0),MATCH(UsagePerHour!QY$4,Sales!$D$3:$ABF$3,0))/QY$2*INDEX(Usage!$D$5:$ABF$11,MATCH(UsagePerHour!$B$36,Usage!$C$5:$C$11,0),MATCH(UsagePerHour!QY$4,Usage!$D$3:$ABF$3,0)),"")</f>
        <v>27.429988893906295</v>
      </c>
      <c r="QZ49" s="6">
        <f>IFERROR(INDEX(Sales!$D$5:$ABF$18,MATCH(UsagePerHour!$B49,Sales!$C$5:$C$18,0),MATCH(UsagePerHour!QZ$4,Sales!$D$3:$ABF$3,0))/QZ$2*INDEX(Usage!$D$5:$ABF$11,MATCH(UsagePerHour!$B$36,Usage!$C$5:$C$11,0),MATCH(UsagePerHour!QZ$4,Usage!$D$3:$ABF$3,0)),"")</f>
        <v>3.0178179999230741</v>
      </c>
      <c r="RA49" s="6">
        <f>IFERROR(INDEX(Sales!$D$5:$ABF$18,MATCH(UsagePerHour!$B49,Sales!$C$5:$C$18,0),MATCH(UsagePerHour!RA$4,Sales!$D$3:$ABF$3,0))/RA$2*INDEX(Usage!$D$5:$ABF$11,MATCH(UsagePerHour!$B$36,Usage!$C$5:$C$11,0),MATCH(UsagePerHour!RA$4,Usage!$D$3:$ABF$3,0)),"")</f>
        <v>0.55145836813720361</v>
      </c>
      <c r="RB49" s="6">
        <f>IFERROR(INDEX(Sales!$D$5:$ABF$18,MATCH(UsagePerHour!$B49,Sales!$C$5:$C$18,0),MATCH(UsagePerHour!RB$4,Sales!$D$3:$ABF$3,0))/RB$2*INDEX(Usage!$D$5:$ABF$11,MATCH(UsagePerHour!$B$36,Usage!$C$5:$C$11,0),MATCH(UsagePerHour!RB$4,Usage!$D$3:$ABF$3,0)),"")</f>
        <v>7.3443102132500107</v>
      </c>
      <c r="RC49" s="6">
        <f>IFERROR(INDEX(Sales!$D$5:$ABF$18,MATCH(UsagePerHour!$B49,Sales!$C$5:$C$18,0),MATCH(UsagePerHour!RC$4,Sales!$D$3:$ABF$3,0))/RC$2*INDEX(Usage!$D$5:$ABF$11,MATCH(UsagePerHour!$B$36,Usage!$C$5:$C$11,0),MATCH(UsagePerHour!RC$4,Usage!$D$3:$ABF$3,0)),"")</f>
        <v>1.0646014337593965</v>
      </c>
      <c r="RD49" s="6">
        <f>IFERROR(INDEX(Sales!$D$5:$ABF$18,MATCH(UsagePerHour!$B49,Sales!$C$5:$C$18,0),MATCH(UsagePerHour!RD$4,Sales!$D$3:$ABF$3,0))/RD$2*INDEX(Usage!$D$5:$ABF$11,MATCH(UsagePerHour!$B$36,Usage!$C$5:$C$11,0),MATCH(UsagePerHour!RD$4,Usage!$D$3:$ABF$3,0)),"")</f>
        <v>3.578246238140351</v>
      </c>
      <c r="RE49" s="6">
        <f>IFERROR(INDEX(Sales!$D$5:$ABF$18,MATCH(UsagePerHour!$B49,Sales!$C$5:$C$18,0),MATCH(UsagePerHour!RE$4,Sales!$D$3:$ABF$3,0))/RE$2*INDEX(Usage!$D$5:$ABF$11,MATCH(UsagePerHour!$B$36,Usage!$C$5:$C$11,0),MATCH(UsagePerHour!RE$4,Usage!$D$3:$ABF$3,0)),"")</f>
        <v>0</v>
      </c>
      <c r="RF49" s="6">
        <f>IFERROR(INDEX(Sales!$D$5:$ABF$18,MATCH(UsagePerHour!$B49,Sales!$C$5:$C$18,0),MATCH(UsagePerHour!RF$4,Sales!$D$3:$ABF$3,0))/RF$2*INDEX(Usage!$D$5:$ABF$11,MATCH(UsagePerHour!$B$36,Usage!$C$5:$C$11,0),MATCH(UsagePerHour!RF$4,Usage!$D$3:$ABF$3,0)),"")</f>
        <v>0</v>
      </c>
      <c r="RG49" s="6">
        <f>IFERROR(INDEX(Sales!$D$5:$ABF$18,MATCH(UsagePerHour!$B49,Sales!$C$5:$C$18,0),MATCH(UsagePerHour!RG$4,Sales!$D$3:$ABF$3,0))/RG$2*INDEX(Usage!$D$5:$ABF$11,MATCH(UsagePerHour!$B$36,Usage!$C$5:$C$11,0),MATCH(UsagePerHour!RG$4,Usage!$D$3:$ABF$3,0)),"")</f>
        <v>0.86773628039258954</v>
      </c>
      <c r="RH49" s="6">
        <f>IFERROR(INDEX(Sales!$D$5:$ABF$18,MATCH(UsagePerHour!$B49,Sales!$C$5:$C$18,0),MATCH(UsagePerHour!RH$4,Sales!$D$3:$ABF$3,0))/RH$2*INDEX(Usage!$D$5:$ABF$11,MATCH(UsagePerHour!$B$36,Usage!$C$5:$C$11,0),MATCH(UsagePerHour!RH$4,Usage!$D$3:$ABF$3,0)),"")</f>
        <v>5.4453078137983786</v>
      </c>
      <c r="RI49" s="6">
        <f>IFERROR(INDEX(Sales!$D$5:$ABF$18,MATCH(UsagePerHour!$B49,Sales!$C$5:$C$18,0),MATCH(UsagePerHour!RI$4,Sales!$D$3:$ABF$3,0))/RI$2*INDEX(Usage!$D$5:$ABF$11,MATCH(UsagePerHour!$B$36,Usage!$C$5:$C$11,0),MATCH(UsagePerHour!RI$4,Usage!$D$3:$ABF$3,0)),"")</f>
        <v>1.3495074167201551</v>
      </c>
      <c r="RJ49" s="6">
        <f>IFERROR(INDEX(Sales!$D$5:$ABF$18,MATCH(UsagePerHour!$B49,Sales!$C$5:$C$18,0),MATCH(UsagePerHour!RJ$4,Sales!$D$3:$ABF$3,0))/RJ$2*INDEX(Usage!$D$5:$ABF$11,MATCH(UsagePerHour!$B$36,Usage!$C$5:$C$11,0),MATCH(UsagePerHour!RJ$4,Usage!$D$3:$ABF$3,0)),"")</f>
        <v>1.1175945095421209</v>
      </c>
      <c r="RK49" s="6">
        <f>IFERROR(INDEX(Sales!$D$5:$ABF$18,MATCH(UsagePerHour!$B49,Sales!$C$5:$C$18,0),MATCH(UsagePerHour!RK$4,Sales!$D$3:$ABF$3,0))/RK$2*INDEX(Usage!$D$5:$ABF$11,MATCH(UsagePerHour!$B$36,Usage!$C$5:$C$11,0),MATCH(UsagePerHour!RK$4,Usage!$D$3:$ABF$3,0)),"")</f>
        <v>6.1719609431935298</v>
      </c>
      <c r="RL49" s="6">
        <f>IFERROR(INDEX(Sales!$D$5:$ABF$18,MATCH(UsagePerHour!$B49,Sales!$C$5:$C$18,0),MATCH(UsagePerHour!RL$4,Sales!$D$3:$ABF$3,0))/RL$2*INDEX(Usage!$D$5:$ABF$11,MATCH(UsagePerHour!$B$36,Usage!$C$5:$C$11,0),MATCH(UsagePerHour!RL$4,Usage!$D$3:$ABF$3,0)),"")</f>
        <v>0.36399985292233</v>
      </c>
      <c r="RM49" s="6">
        <f>IFERROR(INDEX(Sales!$D$5:$ABF$18,MATCH(UsagePerHour!$B49,Sales!$C$5:$C$18,0),MATCH(UsagePerHour!RM$4,Sales!$D$3:$ABF$3,0))/RM$2*INDEX(Usage!$D$5:$ABF$11,MATCH(UsagePerHour!$B$36,Usage!$C$5:$C$11,0),MATCH(UsagePerHour!RM$4,Usage!$D$3:$ABF$3,0)),"")</f>
        <v>3.2905239849015868</v>
      </c>
      <c r="RN49" s="6">
        <f>IFERROR(INDEX(Sales!$D$5:$ABF$18,MATCH(UsagePerHour!$B49,Sales!$C$5:$C$18,0),MATCH(UsagePerHour!RN$4,Sales!$D$3:$ABF$3,0))/RN$2*INDEX(Usage!$D$5:$ABF$11,MATCH(UsagePerHour!$B$36,Usage!$C$5:$C$11,0),MATCH(UsagePerHour!RN$4,Usage!$D$3:$ABF$3,0)),"")</f>
        <v>2.5648759323921446</v>
      </c>
      <c r="RO49" s="6">
        <f>IFERROR(INDEX(Sales!$D$5:$ABF$18,MATCH(UsagePerHour!$B49,Sales!$C$5:$C$18,0),MATCH(UsagePerHour!RO$4,Sales!$D$3:$ABF$3,0))/RO$2*INDEX(Usage!$D$5:$ABF$11,MATCH(UsagePerHour!$B$36,Usage!$C$5:$C$11,0),MATCH(UsagePerHour!RO$4,Usage!$D$3:$ABF$3,0)),"")</f>
        <v>2.6624070952040459</v>
      </c>
      <c r="RP49" s="6">
        <f>IFERROR(INDEX(Sales!$D$5:$ABF$18,MATCH(UsagePerHour!$B49,Sales!$C$5:$C$18,0),MATCH(UsagePerHour!RP$4,Sales!$D$3:$ABF$3,0))/RP$2*INDEX(Usage!$D$5:$ABF$11,MATCH(UsagePerHour!$B$36,Usage!$C$5:$C$11,0),MATCH(UsagePerHour!RP$4,Usage!$D$3:$ABF$3,0)),"")</f>
        <v>0.84826017167103929</v>
      </c>
      <c r="RQ49" s="6">
        <f>IFERROR(INDEX(Sales!$D$5:$ABF$18,MATCH(UsagePerHour!$B49,Sales!$C$5:$C$18,0),MATCH(UsagePerHour!RQ$4,Sales!$D$3:$ABF$3,0))/RQ$2*INDEX(Usage!$D$5:$ABF$11,MATCH(UsagePerHour!$B$36,Usage!$C$5:$C$11,0),MATCH(UsagePerHour!RQ$4,Usage!$D$3:$ABF$3,0)),"")</f>
        <v>0.77346860740025181</v>
      </c>
      <c r="RR49" s="6">
        <f>IFERROR(INDEX(Sales!$D$5:$ABF$18,MATCH(UsagePerHour!$B49,Sales!$C$5:$C$18,0),MATCH(UsagePerHour!RR$4,Sales!$D$3:$ABF$3,0))/RR$2*INDEX(Usage!$D$5:$ABF$11,MATCH(UsagePerHour!$B$36,Usage!$C$5:$C$11,0),MATCH(UsagePerHour!RR$4,Usage!$D$3:$ABF$3,0)),"")</f>
        <v>1.2375947140665839</v>
      </c>
      <c r="RS49" s="6">
        <f>IFERROR(INDEX(Sales!$D$5:$ABF$18,MATCH(UsagePerHour!$B49,Sales!$C$5:$C$18,0),MATCH(UsagePerHour!RS$4,Sales!$D$3:$ABF$3,0))/RS$2*INDEX(Usage!$D$5:$ABF$11,MATCH(UsagePerHour!$B$36,Usage!$C$5:$C$11,0),MATCH(UsagePerHour!RS$4,Usage!$D$3:$ABF$3,0)),"")</f>
        <v>5.0652033347414891</v>
      </c>
      <c r="RT49" s="6">
        <f>IFERROR(INDEX(Sales!$D$5:$ABF$18,MATCH(UsagePerHour!$B49,Sales!$C$5:$C$18,0),MATCH(UsagePerHour!RT$4,Sales!$D$3:$ABF$3,0))/RT$2*INDEX(Usage!$D$5:$ABF$11,MATCH(UsagePerHour!$B$36,Usage!$C$5:$C$11,0),MATCH(UsagePerHour!RT$4,Usage!$D$3:$ABF$3,0)),"")</f>
        <v>0</v>
      </c>
      <c r="RU49" s="6">
        <f>IFERROR(INDEX(Sales!$D$5:$ABF$18,MATCH(UsagePerHour!$B49,Sales!$C$5:$C$18,0),MATCH(UsagePerHour!RU$4,Sales!$D$3:$ABF$3,0))/RU$2*INDEX(Usage!$D$5:$ABF$11,MATCH(UsagePerHour!$B$36,Usage!$C$5:$C$11,0),MATCH(UsagePerHour!RU$4,Usage!$D$3:$ABF$3,0)),"")</f>
        <v>1.4198920929561034</v>
      </c>
      <c r="RV49" s="6">
        <f>IFERROR(INDEX(Sales!$D$5:$ABF$18,MATCH(UsagePerHour!$B49,Sales!$C$5:$C$18,0),MATCH(UsagePerHour!RV$4,Sales!$D$3:$ABF$3,0))/RV$2*INDEX(Usage!$D$5:$ABF$11,MATCH(UsagePerHour!$B$36,Usage!$C$5:$C$11,0),MATCH(UsagePerHour!RV$4,Usage!$D$3:$ABF$3,0)),"")</f>
        <v>8.5139573250101019</v>
      </c>
      <c r="RW49" s="6">
        <f>IFERROR(INDEX(Sales!$D$5:$ABF$18,MATCH(UsagePerHour!$B49,Sales!$C$5:$C$18,0),MATCH(UsagePerHour!RW$4,Sales!$D$3:$ABF$3,0))/RW$2*INDEX(Usage!$D$5:$ABF$11,MATCH(UsagePerHour!$B$36,Usage!$C$5:$C$11,0),MATCH(UsagePerHour!RW$4,Usage!$D$3:$ABF$3,0)),"")</f>
        <v>5.2800123648897834</v>
      </c>
      <c r="RX49" s="6">
        <f>IFERROR(INDEX(Sales!$D$5:$ABF$18,MATCH(UsagePerHour!$B49,Sales!$C$5:$C$18,0),MATCH(UsagePerHour!RX$4,Sales!$D$3:$ABF$3,0))/RX$2*INDEX(Usage!$D$5:$ABF$11,MATCH(UsagePerHour!$B$36,Usage!$C$5:$C$11,0),MATCH(UsagePerHour!RX$4,Usage!$D$3:$ABF$3,0)),"")</f>
        <v>2.0491326034357336</v>
      </c>
      <c r="RY49" s="6">
        <f>IFERROR(INDEX(Sales!$D$5:$ABF$18,MATCH(UsagePerHour!$B49,Sales!$C$5:$C$18,0),MATCH(UsagePerHour!RY$4,Sales!$D$3:$ABF$3,0))/RY$2*INDEX(Usage!$D$5:$ABF$11,MATCH(UsagePerHour!$B$36,Usage!$C$5:$C$11,0),MATCH(UsagePerHour!RY$4,Usage!$D$3:$ABF$3,0)),"")</f>
        <v>1.9909539915539725</v>
      </c>
      <c r="RZ49" s="6">
        <f>IFERROR(INDEX(Sales!$D$5:$ABF$18,MATCH(UsagePerHour!$B49,Sales!$C$5:$C$18,0),MATCH(UsagePerHour!RZ$4,Sales!$D$3:$ABF$3,0))/RZ$2*INDEX(Usage!$D$5:$ABF$11,MATCH(UsagePerHour!$B$36,Usage!$C$5:$C$11,0),MATCH(UsagePerHour!RZ$4,Usage!$D$3:$ABF$3,0)),"")</f>
        <v>10.792425407714035</v>
      </c>
      <c r="SA49" s="6">
        <f>IFERROR(INDEX(Sales!$D$5:$ABF$18,MATCH(UsagePerHour!$B49,Sales!$C$5:$C$18,0),MATCH(UsagePerHour!SA$4,Sales!$D$3:$ABF$3,0))/SA$2*INDEX(Usage!$D$5:$ABF$11,MATCH(UsagePerHour!$B$36,Usage!$C$5:$C$11,0),MATCH(UsagePerHour!SA$4,Usage!$D$3:$ABF$3,0)),"")</f>
        <v>0.70994057740682437</v>
      </c>
      <c r="SB49" s="6">
        <f>IFERROR(INDEX(Sales!$D$5:$ABF$18,MATCH(UsagePerHour!$B49,Sales!$C$5:$C$18,0),MATCH(UsagePerHour!SB$4,Sales!$D$3:$ABF$3,0))/SB$2*INDEX(Usage!$D$5:$ABF$11,MATCH(UsagePerHour!$B$36,Usage!$C$5:$C$11,0),MATCH(UsagePerHour!SB$4,Usage!$D$3:$ABF$3,0)),"")</f>
        <v>0.60756567024336261</v>
      </c>
      <c r="SC49" s="6">
        <f>IFERROR(INDEX(Sales!$D$5:$ABF$18,MATCH(UsagePerHour!$B49,Sales!$C$5:$C$18,0),MATCH(UsagePerHour!SC$4,Sales!$D$3:$ABF$3,0))/SC$2*INDEX(Usage!$D$5:$ABF$11,MATCH(UsagePerHour!$B$36,Usage!$C$5:$C$11,0),MATCH(UsagePerHour!SC$4,Usage!$D$3:$ABF$3,0)),"")</f>
        <v>0.92111992387311536</v>
      </c>
      <c r="SD49" s="6">
        <f>IFERROR(INDEX(Sales!$D$5:$ABF$18,MATCH(UsagePerHour!$B49,Sales!$C$5:$C$18,0),MATCH(UsagePerHour!SD$4,Sales!$D$3:$ABF$3,0))/SD$2*INDEX(Usage!$D$5:$ABF$11,MATCH(UsagePerHour!$B$36,Usage!$C$5:$C$11,0),MATCH(UsagePerHour!SD$4,Usage!$D$3:$ABF$3,0)),"")</f>
        <v>0</v>
      </c>
      <c r="SE49" s="6">
        <f>IFERROR(INDEX(Sales!$D$5:$ABF$18,MATCH(UsagePerHour!$B49,Sales!$C$5:$C$18,0),MATCH(UsagePerHour!SE$4,Sales!$D$3:$ABF$3,0))/SE$2*INDEX(Usage!$D$5:$ABF$11,MATCH(UsagePerHour!$B$36,Usage!$C$5:$C$11,0),MATCH(UsagePerHour!SE$4,Usage!$D$3:$ABF$3,0)),"")</f>
        <v>0.98831853537425218</v>
      </c>
      <c r="SF49" s="6">
        <f>IFERROR(INDEX(Sales!$D$5:$ABF$18,MATCH(UsagePerHour!$B49,Sales!$C$5:$C$18,0),MATCH(UsagePerHour!SF$4,Sales!$D$3:$ABF$3,0))/SF$2*INDEX(Usage!$D$5:$ABF$11,MATCH(UsagePerHour!$B$36,Usage!$C$5:$C$11,0),MATCH(UsagePerHour!SF$4,Usage!$D$3:$ABF$3,0)),"")</f>
        <v>1.9287519165529809</v>
      </c>
      <c r="SG49" s="6" t="str">
        <f>IFERROR(INDEX(Sales!$D$5:$ABF$18,MATCH(UsagePerHour!$B49,Sales!$C$5:$C$18,0),MATCH(UsagePerHour!SG$4,Sales!$D$3:$ABF$3,0))/SG$2*INDEX(Usage!$D$5:$ABF$11,MATCH(UsagePerHour!$B$36,Usage!$C$5:$C$11,0),MATCH(UsagePerHour!SG$4,Usage!$D$3:$ABF$3,0)),"")</f>
        <v/>
      </c>
      <c r="SH49" s="6" t="str">
        <f>IFERROR(INDEX(Sales!$D$5:$ABF$18,MATCH(UsagePerHour!$B49,Sales!$C$5:$C$18,0),MATCH(UsagePerHour!SH$4,Sales!$D$3:$ABF$3,0))/SH$2*INDEX(Usage!$D$5:$ABF$11,MATCH(UsagePerHour!$B$36,Usage!$C$5:$C$11,0),MATCH(UsagePerHour!SH$4,Usage!$D$3:$ABF$3,0)),"")</f>
        <v/>
      </c>
      <c r="SI49" s="6" t="str">
        <f>IFERROR(INDEX(Sales!$D$5:$ABF$18,MATCH(UsagePerHour!$B49,Sales!$C$5:$C$18,0),MATCH(UsagePerHour!SI$4,Sales!$D$3:$ABF$3,0))/SI$2*INDEX(Usage!$D$5:$ABF$11,MATCH(UsagePerHour!$B$36,Usage!$C$5:$C$11,0),MATCH(UsagePerHour!SI$4,Usage!$D$3:$ABF$3,0)),"")</f>
        <v/>
      </c>
      <c r="SJ49" s="6" t="str">
        <f>IFERROR(INDEX(Sales!$D$5:$ABF$18,MATCH(UsagePerHour!$B49,Sales!$C$5:$C$18,0),MATCH(UsagePerHour!SJ$4,Sales!$D$3:$ABF$3,0))/SJ$2*INDEX(Usage!$D$5:$ABF$11,MATCH(UsagePerHour!$B$36,Usage!$C$5:$C$11,0),MATCH(UsagePerHour!SJ$4,Usage!$D$3:$ABF$3,0)),"")</f>
        <v/>
      </c>
      <c r="SK49" s="6" t="str">
        <f>IFERROR(INDEX(Sales!$D$5:$ABF$18,MATCH(UsagePerHour!$B49,Sales!$C$5:$C$18,0),MATCH(UsagePerHour!SK$4,Sales!$D$3:$ABF$3,0))/SK$2*INDEX(Usage!$D$5:$ABF$11,MATCH(UsagePerHour!$B$36,Usage!$C$5:$C$11,0),MATCH(UsagePerHour!SK$4,Usage!$D$3:$ABF$3,0)),"")</f>
        <v/>
      </c>
      <c r="SL49" s="6" t="str">
        <f>IFERROR(INDEX(Sales!$D$5:$ABF$18,MATCH(UsagePerHour!$B49,Sales!$C$5:$C$18,0),MATCH(UsagePerHour!SL$4,Sales!$D$3:$ABF$3,0))/SL$2*INDEX(Usage!$D$5:$ABF$11,MATCH(UsagePerHour!$B$36,Usage!$C$5:$C$11,0),MATCH(UsagePerHour!SL$4,Usage!$D$3:$ABF$3,0)),"")</f>
        <v/>
      </c>
      <c r="SM49" s="6" t="str">
        <f>IFERROR(INDEX(Sales!$D$5:$ABF$18,MATCH(UsagePerHour!$B49,Sales!$C$5:$C$18,0),MATCH(UsagePerHour!SM$4,Sales!$D$3:$ABF$3,0))/SM$2*INDEX(Usage!$D$5:$ABF$11,MATCH(UsagePerHour!$B$36,Usage!$C$5:$C$11,0),MATCH(UsagePerHour!SM$4,Usage!$D$3:$ABF$3,0)),"")</f>
        <v/>
      </c>
      <c r="SN49" s="6" t="str">
        <f>IFERROR(INDEX(Sales!$D$5:$ABF$18,MATCH(UsagePerHour!$B49,Sales!$C$5:$C$18,0),MATCH(UsagePerHour!SN$4,Sales!$D$3:$ABF$3,0))/SN$2*INDEX(Usage!$D$5:$ABF$11,MATCH(UsagePerHour!$B$36,Usage!$C$5:$C$11,0),MATCH(UsagePerHour!SN$4,Usage!$D$3:$ABF$3,0)),"")</f>
        <v/>
      </c>
      <c r="SO49" s="6" t="str">
        <f>IFERROR(INDEX(Sales!$D$5:$ABF$18,MATCH(UsagePerHour!$B49,Sales!$C$5:$C$18,0),MATCH(UsagePerHour!SO$4,Sales!$D$3:$ABF$3,0))/SO$2*INDEX(Usage!$D$5:$ABF$11,MATCH(UsagePerHour!$B$36,Usage!$C$5:$C$11,0),MATCH(UsagePerHour!SO$4,Usage!$D$3:$ABF$3,0)),"")</f>
        <v/>
      </c>
      <c r="SP49" s="6" t="str">
        <f>IFERROR(INDEX(Sales!$D$5:$ABF$18,MATCH(UsagePerHour!$B49,Sales!$C$5:$C$18,0),MATCH(UsagePerHour!SP$4,Sales!$D$3:$ABF$3,0))/SP$2*INDEX(Usage!$D$5:$ABF$11,MATCH(UsagePerHour!$B$36,Usage!$C$5:$C$11,0),MATCH(UsagePerHour!SP$4,Usage!$D$3:$ABF$3,0)),"")</f>
        <v/>
      </c>
      <c r="SQ49" s="6" t="str">
        <f>IFERROR(INDEX(Sales!$D$5:$ABF$18,MATCH(UsagePerHour!$B49,Sales!$C$5:$C$18,0),MATCH(UsagePerHour!SQ$4,Sales!$D$3:$ABF$3,0))/SQ$2*INDEX(Usage!$D$5:$ABF$11,MATCH(UsagePerHour!$B$36,Usage!$C$5:$C$11,0),MATCH(UsagePerHour!SQ$4,Usage!$D$3:$ABF$3,0)),"")</f>
        <v/>
      </c>
      <c r="SR49" s="6" t="str">
        <f>IFERROR(INDEX(Sales!$D$5:$ABF$18,MATCH(UsagePerHour!$B49,Sales!$C$5:$C$18,0),MATCH(UsagePerHour!SR$4,Sales!$D$3:$ABF$3,0))/SR$2*INDEX(Usage!$D$5:$ABF$11,MATCH(UsagePerHour!$B$36,Usage!$C$5:$C$11,0),MATCH(UsagePerHour!SR$4,Usage!$D$3:$ABF$3,0)),"")</f>
        <v/>
      </c>
      <c r="SS49" s="6" t="str">
        <f>IFERROR(INDEX(Sales!$D$5:$ABF$18,MATCH(UsagePerHour!$B49,Sales!$C$5:$C$18,0),MATCH(UsagePerHour!SS$4,Sales!$D$3:$ABF$3,0))/SS$2*INDEX(Usage!$D$5:$ABF$11,MATCH(UsagePerHour!$B$36,Usage!$C$5:$C$11,0),MATCH(UsagePerHour!SS$4,Usage!$D$3:$ABF$3,0)),"")</f>
        <v/>
      </c>
      <c r="ST49" s="6" t="str">
        <f>IFERROR(INDEX(Sales!$D$5:$ABF$18,MATCH(UsagePerHour!$B49,Sales!$C$5:$C$18,0),MATCH(UsagePerHour!ST$4,Sales!$D$3:$ABF$3,0))/ST$2*INDEX(Usage!$D$5:$ABF$11,MATCH(UsagePerHour!$B$36,Usage!$C$5:$C$11,0),MATCH(UsagePerHour!ST$4,Usage!$D$3:$ABF$3,0)),"")</f>
        <v/>
      </c>
      <c r="SU49" s="6" t="str">
        <f>IFERROR(INDEX(Sales!$D$5:$ABF$18,MATCH(UsagePerHour!$B49,Sales!$C$5:$C$18,0),MATCH(UsagePerHour!SU$4,Sales!$D$3:$ABF$3,0))/SU$2*INDEX(Usage!$D$5:$ABF$11,MATCH(UsagePerHour!$B$36,Usage!$C$5:$C$11,0),MATCH(UsagePerHour!SU$4,Usage!$D$3:$ABF$3,0)),"")</f>
        <v/>
      </c>
      <c r="SV49" s="6" t="str">
        <f>IFERROR(INDEX(Sales!$D$5:$ABF$18,MATCH(UsagePerHour!$B49,Sales!$C$5:$C$18,0),MATCH(UsagePerHour!SV$4,Sales!$D$3:$ABF$3,0))/SV$2*INDEX(Usage!$D$5:$ABF$11,MATCH(UsagePerHour!$B$36,Usage!$C$5:$C$11,0),MATCH(UsagePerHour!SV$4,Usage!$D$3:$ABF$3,0)),"")</f>
        <v/>
      </c>
      <c r="SW49" s="6" t="str">
        <f>IFERROR(INDEX(Sales!$D$5:$ABF$18,MATCH(UsagePerHour!$B49,Sales!$C$5:$C$18,0),MATCH(UsagePerHour!SW$4,Sales!$D$3:$ABF$3,0))/SW$2*INDEX(Usage!$D$5:$ABF$11,MATCH(UsagePerHour!$B$36,Usage!$C$5:$C$11,0),MATCH(UsagePerHour!SW$4,Usage!$D$3:$ABF$3,0)),"")</f>
        <v/>
      </c>
      <c r="SX49" s="6" t="str">
        <f>IFERROR(INDEX(Sales!$D$5:$ABF$18,MATCH(UsagePerHour!$B49,Sales!$C$5:$C$18,0),MATCH(UsagePerHour!SX$4,Sales!$D$3:$ABF$3,0))/SX$2*INDEX(Usage!$D$5:$ABF$11,MATCH(UsagePerHour!$B$36,Usage!$C$5:$C$11,0),MATCH(UsagePerHour!SX$4,Usage!$D$3:$ABF$3,0)),"")</f>
        <v/>
      </c>
      <c r="SY49" s="6" t="str">
        <f>IFERROR(INDEX(Sales!$D$5:$ABF$18,MATCH(UsagePerHour!$B49,Sales!$C$5:$C$18,0),MATCH(UsagePerHour!SY$4,Sales!$D$3:$ABF$3,0))/SY$2*INDEX(Usage!$D$5:$ABF$11,MATCH(UsagePerHour!$B$36,Usage!$C$5:$C$11,0),MATCH(UsagePerHour!SY$4,Usage!$D$3:$ABF$3,0)),"")</f>
        <v/>
      </c>
      <c r="SZ49" s="6" t="str">
        <f>IFERROR(INDEX(Sales!$D$5:$ABF$18,MATCH(UsagePerHour!$B49,Sales!$C$5:$C$18,0),MATCH(UsagePerHour!SZ$4,Sales!$D$3:$ABF$3,0))/SZ$2*INDEX(Usage!$D$5:$ABF$11,MATCH(UsagePerHour!$B$36,Usage!$C$5:$C$11,0),MATCH(UsagePerHour!SZ$4,Usage!$D$3:$ABF$3,0)),"")</f>
        <v/>
      </c>
      <c r="TA49" s="6" t="str">
        <f>IFERROR(INDEX(Sales!$D$5:$ABF$18,MATCH(UsagePerHour!$B49,Sales!$C$5:$C$18,0),MATCH(UsagePerHour!TA$4,Sales!$D$3:$ABF$3,0))/TA$2*INDEX(Usage!$D$5:$ABF$11,MATCH(UsagePerHour!$B$36,Usage!$C$5:$C$11,0),MATCH(UsagePerHour!TA$4,Usage!$D$3:$ABF$3,0)),"")</f>
        <v/>
      </c>
      <c r="TB49" s="6" t="str">
        <f>IFERROR(INDEX(Sales!$D$5:$ABF$18,MATCH(UsagePerHour!$B49,Sales!$C$5:$C$18,0),MATCH(UsagePerHour!TB$4,Sales!$D$3:$ABF$3,0))/TB$2*INDEX(Usage!$D$5:$ABF$11,MATCH(UsagePerHour!$B$36,Usage!$C$5:$C$11,0),MATCH(UsagePerHour!TB$4,Usage!$D$3:$ABF$3,0)),"")</f>
        <v/>
      </c>
      <c r="TC49" s="6" t="str">
        <f>IFERROR(INDEX(Sales!$D$5:$ABF$18,MATCH(UsagePerHour!$B49,Sales!$C$5:$C$18,0),MATCH(UsagePerHour!TC$4,Sales!$D$3:$ABF$3,0))/TC$2*INDEX(Usage!$D$5:$ABF$11,MATCH(UsagePerHour!$B$36,Usage!$C$5:$C$11,0),MATCH(UsagePerHour!TC$4,Usage!$D$3:$ABF$3,0)),"")</f>
        <v/>
      </c>
      <c r="TD49" s="6" t="str">
        <f>IFERROR(INDEX(Sales!$D$5:$ABF$18,MATCH(UsagePerHour!$B49,Sales!$C$5:$C$18,0),MATCH(UsagePerHour!TD$4,Sales!$D$3:$ABF$3,0))/TD$2*INDEX(Usage!$D$5:$ABF$11,MATCH(UsagePerHour!$B$36,Usage!$C$5:$C$11,0),MATCH(UsagePerHour!TD$4,Usage!$D$3:$ABF$3,0)),"")</f>
        <v/>
      </c>
      <c r="TE49" s="6" t="str">
        <f>IFERROR(INDEX(Sales!$D$5:$ABF$18,MATCH(UsagePerHour!$B49,Sales!$C$5:$C$18,0),MATCH(UsagePerHour!TE$4,Sales!$D$3:$ABF$3,0))/TE$2*INDEX(Usage!$D$5:$ABF$11,MATCH(UsagePerHour!$B$36,Usage!$C$5:$C$11,0),MATCH(UsagePerHour!TE$4,Usage!$D$3:$ABF$3,0)),"")</f>
        <v/>
      </c>
      <c r="TF49" s="6" t="str">
        <f>IFERROR(INDEX(Sales!$D$5:$ABF$18,MATCH(UsagePerHour!$B49,Sales!$C$5:$C$18,0),MATCH(UsagePerHour!TF$4,Sales!$D$3:$ABF$3,0))/TF$2*INDEX(Usage!$D$5:$ABF$11,MATCH(UsagePerHour!$B$36,Usage!$C$5:$C$11,0),MATCH(UsagePerHour!TF$4,Usage!$D$3:$ABF$3,0)),"")</f>
        <v/>
      </c>
      <c r="TG49" s="6" t="str">
        <f>IFERROR(INDEX(Sales!$D$5:$ABF$18,MATCH(UsagePerHour!$B49,Sales!$C$5:$C$18,0),MATCH(UsagePerHour!TG$4,Sales!$D$3:$ABF$3,0))/TG$2*INDEX(Usage!$D$5:$ABF$11,MATCH(UsagePerHour!$B$36,Usage!$C$5:$C$11,0),MATCH(UsagePerHour!TG$4,Usage!$D$3:$ABF$3,0)),"")</f>
        <v/>
      </c>
      <c r="TH49" s="6" t="str">
        <f>IFERROR(INDEX(Sales!$D$5:$ABF$18,MATCH(UsagePerHour!$B49,Sales!$C$5:$C$18,0),MATCH(UsagePerHour!TH$4,Sales!$D$3:$ABF$3,0))/TH$2*INDEX(Usage!$D$5:$ABF$11,MATCH(UsagePerHour!$B$36,Usage!$C$5:$C$11,0),MATCH(UsagePerHour!TH$4,Usage!$D$3:$ABF$3,0)),"")</f>
        <v/>
      </c>
      <c r="TI49" s="6" t="str">
        <f>IFERROR(INDEX(Sales!$D$5:$ABF$18,MATCH(UsagePerHour!$B49,Sales!$C$5:$C$18,0),MATCH(UsagePerHour!TI$4,Sales!$D$3:$ABF$3,0))/TI$2*INDEX(Usage!$D$5:$ABF$11,MATCH(UsagePerHour!$B$36,Usage!$C$5:$C$11,0),MATCH(UsagePerHour!TI$4,Usage!$D$3:$ABF$3,0)),"")</f>
        <v/>
      </c>
      <c r="TJ49" s="6" t="str">
        <f>IFERROR(INDEX(Sales!$D$5:$ABF$18,MATCH(UsagePerHour!$B49,Sales!$C$5:$C$18,0),MATCH(UsagePerHour!TJ$4,Sales!$D$3:$ABF$3,0))/TJ$2*INDEX(Usage!$D$5:$ABF$11,MATCH(UsagePerHour!$B$36,Usage!$C$5:$C$11,0),MATCH(UsagePerHour!TJ$4,Usage!$D$3:$ABF$3,0)),"")</f>
        <v/>
      </c>
      <c r="TK49" s="6" t="str">
        <f>IFERROR(INDEX(Sales!$D$5:$ABF$18,MATCH(UsagePerHour!$B49,Sales!$C$5:$C$18,0),MATCH(UsagePerHour!TK$4,Sales!$D$3:$ABF$3,0))/TK$2*INDEX(Usage!$D$5:$ABF$11,MATCH(UsagePerHour!$B$36,Usage!$C$5:$C$11,0),MATCH(UsagePerHour!TK$4,Usage!$D$3:$ABF$3,0)),"")</f>
        <v/>
      </c>
      <c r="TL49" s="6" t="str">
        <f>IFERROR(INDEX(Sales!$D$5:$ABF$18,MATCH(UsagePerHour!$B49,Sales!$C$5:$C$18,0),MATCH(UsagePerHour!TL$4,Sales!$D$3:$ABF$3,0))/TL$2*INDEX(Usage!$D$5:$ABF$11,MATCH(UsagePerHour!$B$36,Usage!$C$5:$C$11,0),MATCH(UsagePerHour!TL$4,Usage!$D$3:$ABF$3,0)),"")</f>
        <v/>
      </c>
      <c r="TM49" s="6" t="str">
        <f>IFERROR(INDEX(Sales!$D$5:$ABF$18,MATCH(UsagePerHour!$B49,Sales!$C$5:$C$18,0),MATCH(UsagePerHour!TM$4,Sales!$D$3:$ABF$3,0))/TM$2*INDEX(Usage!$D$5:$ABF$11,MATCH(UsagePerHour!$B$36,Usage!$C$5:$C$11,0),MATCH(UsagePerHour!TM$4,Usage!$D$3:$ABF$3,0)),"")</f>
        <v/>
      </c>
      <c r="TN49" s="6" t="str">
        <f>IFERROR(INDEX(Sales!$D$5:$ABF$18,MATCH(UsagePerHour!$B49,Sales!$C$5:$C$18,0),MATCH(UsagePerHour!TN$4,Sales!$D$3:$ABF$3,0))/TN$2*INDEX(Usage!$D$5:$ABF$11,MATCH(UsagePerHour!$B$36,Usage!$C$5:$C$11,0),MATCH(UsagePerHour!TN$4,Usage!$D$3:$ABF$3,0)),"")</f>
        <v/>
      </c>
      <c r="TO49" s="6" t="str">
        <f>IFERROR(INDEX(Sales!$D$5:$ABF$18,MATCH(UsagePerHour!$B49,Sales!$C$5:$C$18,0),MATCH(UsagePerHour!TO$4,Sales!$D$3:$ABF$3,0))/TO$2*INDEX(Usage!$D$5:$ABF$11,MATCH(UsagePerHour!$B$36,Usage!$C$5:$C$11,0),MATCH(UsagePerHour!TO$4,Usage!$D$3:$ABF$3,0)),"")</f>
        <v/>
      </c>
      <c r="TP49" s="6" t="str">
        <f>IFERROR(INDEX(Sales!$D$5:$ABF$18,MATCH(UsagePerHour!$B49,Sales!$C$5:$C$18,0),MATCH(UsagePerHour!TP$4,Sales!$D$3:$ABF$3,0))/TP$2*INDEX(Usage!$D$5:$ABF$11,MATCH(UsagePerHour!$B$36,Usage!$C$5:$C$11,0),MATCH(UsagePerHour!TP$4,Usage!$D$3:$ABF$3,0)),"")</f>
        <v/>
      </c>
      <c r="TQ49" s="6" t="str">
        <f>IFERROR(INDEX(Sales!$D$5:$ABF$18,MATCH(UsagePerHour!$B49,Sales!$C$5:$C$18,0),MATCH(UsagePerHour!TQ$4,Sales!$D$3:$ABF$3,0))/TQ$2*INDEX(Usage!$D$5:$ABF$11,MATCH(UsagePerHour!$B$36,Usage!$C$5:$C$11,0),MATCH(UsagePerHour!TQ$4,Usage!$D$3:$ABF$3,0)),"")</f>
        <v/>
      </c>
      <c r="TR49" s="6" t="str">
        <f>IFERROR(INDEX(Sales!$D$5:$ABF$18,MATCH(UsagePerHour!$B49,Sales!$C$5:$C$18,0),MATCH(UsagePerHour!TR$4,Sales!$D$3:$ABF$3,0))/TR$2*INDEX(Usage!$D$5:$ABF$11,MATCH(UsagePerHour!$B$36,Usage!$C$5:$C$11,0),MATCH(UsagePerHour!TR$4,Usage!$D$3:$ABF$3,0)),"")</f>
        <v/>
      </c>
      <c r="TS49" s="6" t="str">
        <f>IFERROR(INDEX(Sales!$D$5:$ABF$18,MATCH(UsagePerHour!$B49,Sales!$C$5:$C$18,0),MATCH(UsagePerHour!TS$4,Sales!$D$3:$ABF$3,0))/TS$2*INDEX(Usage!$D$5:$ABF$11,MATCH(UsagePerHour!$B$36,Usage!$C$5:$C$11,0),MATCH(UsagePerHour!TS$4,Usage!$D$3:$ABF$3,0)),"")</f>
        <v/>
      </c>
      <c r="TT49" s="6" t="str">
        <f>IFERROR(INDEX(Sales!$D$5:$ABF$18,MATCH(UsagePerHour!$B49,Sales!$C$5:$C$18,0),MATCH(UsagePerHour!TT$4,Sales!$D$3:$ABF$3,0))/TT$2*INDEX(Usage!$D$5:$ABF$11,MATCH(UsagePerHour!$B$36,Usage!$C$5:$C$11,0),MATCH(UsagePerHour!TT$4,Usage!$D$3:$ABF$3,0)),"")</f>
        <v/>
      </c>
      <c r="TU49" s="6" t="str">
        <f>IFERROR(INDEX(Sales!$D$5:$ABF$18,MATCH(UsagePerHour!$B49,Sales!$C$5:$C$18,0),MATCH(UsagePerHour!TU$4,Sales!$D$3:$ABF$3,0))/TU$2*INDEX(Usage!$D$5:$ABF$11,MATCH(UsagePerHour!$B$36,Usage!$C$5:$C$11,0),MATCH(UsagePerHour!TU$4,Usage!$D$3:$ABF$3,0)),"")</f>
        <v/>
      </c>
      <c r="TV49" s="6" t="str">
        <f>IFERROR(INDEX(Sales!$D$5:$ABF$18,MATCH(UsagePerHour!$B49,Sales!$C$5:$C$18,0),MATCH(UsagePerHour!TV$4,Sales!$D$3:$ABF$3,0))/TV$2*INDEX(Usage!$D$5:$ABF$11,MATCH(UsagePerHour!$B$36,Usage!$C$5:$C$11,0),MATCH(UsagePerHour!TV$4,Usage!$D$3:$ABF$3,0)),"")</f>
        <v/>
      </c>
      <c r="TW49" s="6" t="str">
        <f>IFERROR(INDEX(Sales!$D$5:$ABF$18,MATCH(UsagePerHour!$B49,Sales!$C$5:$C$18,0),MATCH(UsagePerHour!TW$4,Sales!$D$3:$ABF$3,0))/TW$2*INDEX(Usage!$D$5:$ABF$11,MATCH(UsagePerHour!$B$36,Usage!$C$5:$C$11,0),MATCH(UsagePerHour!TW$4,Usage!$D$3:$ABF$3,0)),"")</f>
        <v/>
      </c>
      <c r="TX49" s="6" t="str">
        <f>IFERROR(INDEX(Sales!$D$5:$ABF$18,MATCH(UsagePerHour!$B49,Sales!$C$5:$C$18,0),MATCH(UsagePerHour!TX$4,Sales!$D$3:$ABF$3,0))/TX$2*INDEX(Usage!$D$5:$ABF$11,MATCH(UsagePerHour!$B$36,Usage!$C$5:$C$11,0),MATCH(UsagePerHour!TX$4,Usage!$D$3:$ABF$3,0)),"")</f>
        <v/>
      </c>
      <c r="TY49" s="6" t="str">
        <f>IFERROR(INDEX(Sales!$D$5:$ABF$18,MATCH(UsagePerHour!$B49,Sales!$C$5:$C$18,0),MATCH(UsagePerHour!TY$4,Sales!$D$3:$ABF$3,0))/TY$2*INDEX(Usage!$D$5:$ABF$11,MATCH(UsagePerHour!$B$36,Usage!$C$5:$C$11,0),MATCH(UsagePerHour!TY$4,Usage!$D$3:$ABF$3,0)),"")</f>
        <v/>
      </c>
      <c r="TZ49" s="6" t="str">
        <f>IFERROR(INDEX(Sales!$D$5:$ABF$18,MATCH(UsagePerHour!$B49,Sales!$C$5:$C$18,0),MATCH(UsagePerHour!TZ$4,Sales!$D$3:$ABF$3,0))/TZ$2*INDEX(Usage!$D$5:$ABF$11,MATCH(UsagePerHour!$B$36,Usage!$C$5:$C$11,0),MATCH(UsagePerHour!TZ$4,Usage!$D$3:$ABF$3,0)),"")</f>
        <v/>
      </c>
      <c r="UA49" s="6" t="str">
        <f>IFERROR(INDEX(Sales!$D$5:$ABF$18,MATCH(UsagePerHour!$B49,Sales!$C$5:$C$18,0),MATCH(UsagePerHour!UA$4,Sales!$D$3:$ABF$3,0))/UA$2*INDEX(Usage!$D$5:$ABF$11,MATCH(UsagePerHour!$B$36,Usage!$C$5:$C$11,0),MATCH(UsagePerHour!UA$4,Usage!$D$3:$ABF$3,0)),"")</f>
        <v/>
      </c>
      <c r="UB49" s="6" t="str">
        <f>IFERROR(INDEX(Sales!$D$5:$ABF$18,MATCH(UsagePerHour!$B49,Sales!$C$5:$C$18,0),MATCH(UsagePerHour!UB$4,Sales!$D$3:$ABF$3,0))/UB$2*INDEX(Usage!$D$5:$ABF$11,MATCH(UsagePerHour!$B$36,Usage!$C$5:$C$11,0),MATCH(UsagePerHour!UB$4,Usage!$D$3:$ABF$3,0)),"")</f>
        <v/>
      </c>
      <c r="UC49" s="6" t="str">
        <f>IFERROR(INDEX(Sales!$D$5:$ABF$18,MATCH(UsagePerHour!$B49,Sales!$C$5:$C$18,0),MATCH(UsagePerHour!UC$4,Sales!$D$3:$ABF$3,0))/UC$2*INDEX(Usage!$D$5:$ABF$11,MATCH(UsagePerHour!$B$36,Usage!$C$5:$C$11,0),MATCH(UsagePerHour!UC$4,Usage!$D$3:$ABF$3,0)),"")</f>
        <v/>
      </c>
      <c r="UD49" s="6" t="str">
        <f>IFERROR(INDEX(Sales!$D$5:$ABF$18,MATCH(UsagePerHour!$B49,Sales!$C$5:$C$18,0),MATCH(UsagePerHour!UD$4,Sales!$D$3:$ABF$3,0))/UD$2*INDEX(Usage!$D$5:$ABF$11,MATCH(UsagePerHour!$B$36,Usage!$C$5:$C$11,0),MATCH(UsagePerHour!UD$4,Usage!$D$3:$ABF$3,0)),"")</f>
        <v/>
      </c>
      <c r="UE49" s="6" t="str">
        <f>IFERROR(INDEX(Sales!$D$5:$ABF$18,MATCH(UsagePerHour!$B49,Sales!$C$5:$C$18,0),MATCH(UsagePerHour!UE$4,Sales!$D$3:$ABF$3,0))/UE$2*INDEX(Usage!$D$5:$ABF$11,MATCH(UsagePerHour!$B$36,Usage!$C$5:$C$11,0),MATCH(UsagePerHour!UE$4,Usage!$D$3:$ABF$3,0)),"")</f>
        <v/>
      </c>
      <c r="UF49" s="6" t="str">
        <f>IFERROR(INDEX(Sales!$D$5:$ABF$18,MATCH(UsagePerHour!$B49,Sales!$C$5:$C$18,0),MATCH(UsagePerHour!UF$4,Sales!$D$3:$ABF$3,0))/UF$2*INDEX(Usage!$D$5:$ABF$11,MATCH(UsagePerHour!$B$36,Usage!$C$5:$C$11,0),MATCH(UsagePerHour!UF$4,Usage!$D$3:$ABF$3,0)),"")</f>
        <v/>
      </c>
      <c r="UG49" s="6" t="str">
        <f>IFERROR(INDEX(Sales!$D$5:$ABF$18,MATCH(UsagePerHour!$B49,Sales!$C$5:$C$18,0),MATCH(UsagePerHour!UG$4,Sales!$D$3:$ABF$3,0))/UG$2*INDEX(Usage!$D$5:$ABF$11,MATCH(UsagePerHour!$B$36,Usage!$C$5:$C$11,0),MATCH(UsagePerHour!UG$4,Usage!$D$3:$ABF$3,0)),"")</f>
        <v/>
      </c>
      <c r="UH49" s="6" t="str">
        <f>IFERROR(INDEX(Sales!$D$5:$ABF$18,MATCH(UsagePerHour!$B49,Sales!$C$5:$C$18,0),MATCH(UsagePerHour!UH$4,Sales!$D$3:$ABF$3,0))/UH$2*INDEX(Usage!$D$5:$ABF$11,MATCH(UsagePerHour!$B$36,Usage!$C$5:$C$11,0),MATCH(UsagePerHour!UH$4,Usage!$D$3:$ABF$3,0)),"")</f>
        <v/>
      </c>
      <c r="UI49" s="6" t="str">
        <f>IFERROR(INDEX(Sales!$D$5:$ABF$18,MATCH(UsagePerHour!$B49,Sales!$C$5:$C$18,0),MATCH(UsagePerHour!UI$4,Sales!$D$3:$ABF$3,0))/UI$2*INDEX(Usage!$D$5:$ABF$11,MATCH(UsagePerHour!$B$36,Usage!$C$5:$C$11,0),MATCH(UsagePerHour!UI$4,Usage!$D$3:$ABF$3,0)),"")</f>
        <v/>
      </c>
      <c r="UJ49" s="6" t="str">
        <f>IFERROR(INDEX(Sales!$D$5:$ABF$18,MATCH(UsagePerHour!$B49,Sales!$C$5:$C$18,0),MATCH(UsagePerHour!UJ$4,Sales!$D$3:$ABF$3,0))/UJ$2*INDEX(Usage!$D$5:$ABF$11,MATCH(UsagePerHour!$B$36,Usage!$C$5:$C$11,0),MATCH(UsagePerHour!UJ$4,Usage!$D$3:$ABF$3,0)),"")</f>
        <v/>
      </c>
      <c r="UK49" s="6" t="str">
        <f>IFERROR(INDEX(Sales!$D$5:$ABF$18,MATCH(UsagePerHour!$B49,Sales!$C$5:$C$18,0),MATCH(UsagePerHour!UK$4,Sales!$D$3:$ABF$3,0))/UK$2*INDEX(Usage!$D$5:$ABF$11,MATCH(UsagePerHour!$B$36,Usage!$C$5:$C$11,0),MATCH(UsagePerHour!UK$4,Usage!$D$3:$ABF$3,0)),"")</f>
        <v/>
      </c>
      <c r="UL49" s="6" t="str">
        <f>IFERROR(INDEX(Sales!$D$5:$ABF$18,MATCH(UsagePerHour!$B49,Sales!$C$5:$C$18,0),MATCH(UsagePerHour!UL$4,Sales!$D$3:$ABF$3,0))/UL$2*INDEX(Usage!$D$5:$ABF$11,MATCH(UsagePerHour!$B$36,Usage!$C$5:$C$11,0),MATCH(UsagePerHour!UL$4,Usage!$D$3:$ABF$3,0)),"")</f>
        <v/>
      </c>
      <c r="UM49" s="6" t="str">
        <f>IFERROR(INDEX(Sales!$D$5:$ABF$18,MATCH(UsagePerHour!$B49,Sales!$C$5:$C$18,0),MATCH(UsagePerHour!UM$4,Sales!$D$3:$ABF$3,0))/UM$2*INDEX(Usage!$D$5:$ABF$11,MATCH(UsagePerHour!$B$36,Usage!$C$5:$C$11,0),MATCH(UsagePerHour!UM$4,Usage!$D$3:$ABF$3,0)),"")</f>
        <v/>
      </c>
      <c r="UN49" s="6" t="str">
        <f>IFERROR(INDEX(Sales!$D$5:$ABF$18,MATCH(UsagePerHour!$B49,Sales!$C$5:$C$18,0),MATCH(UsagePerHour!UN$4,Sales!$D$3:$ABF$3,0))/UN$2*INDEX(Usage!$D$5:$ABF$11,MATCH(UsagePerHour!$B$36,Usage!$C$5:$C$11,0),MATCH(UsagePerHour!UN$4,Usage!$D$3:$ABF$3,0)),"")</f>
        <v/>
      </c>
      <c r="UO49" s="6" t="str">
        <f>IFERROR(INDEX(Sales!$D$5:$ABF$18,MATCH(UsagePerHour!$B49,Sales!$C$5:$C$18,0),MATCH(UsagePerHour!UO$4,Sales!$D$3:$ABF$3,0))/UO$2*INDEX(Usage!$D$5:$ABF$11,MATCH(UsagePerHour!$B$36,Usage!$C$5:$C$11,0),MATCH(UsagePerHour!UO$4,Usage!$D$3:$ABF$3,0)),"")</f>
        <v/>
      </c>
      <c r="UP49" s="6" t="str">
        <f>IFERROR(INDEX(Sales!$D$5:$ABF$18,MATCH(UsagePerHour!$B49,Sales!$C$5:$C$18,0),MATCH(UsagePerHour!UP$4,Sales!$D$3:$ABF$3,0))/UP$2*INDEX(Usage!$D$5:$ABF$11,MATCH(UsagePerHour!$B$36,Usage!$C$5:$C$11,0),MATCH(UsagePerHour!UP$4,Usage!$D$3:$ABF$3,0)),"")</f>
        <v/>
      </c>
      <c r="UQ49" s="6" t="str">
        <f>IFERROR(INDEX(Sales!$D$5:$ABF$18,MATCH(UsagePerHour!$B49,Sales!$C$5:$C$18,0),MATCH(UsagePerHour!UQ$4,Sales!$D$3:$ABF$3,0))/UQ$2*INDEX(Usage!$D$5:$ABF$11,MATCH(UsagePerHour!$B$36,Usage!$C$5:$C$11,0),MATCH(UsagePerHour!UQ$4,Usage!$D$3:$ABF$3,0)),"")</f>
        <v/>
      </c>
      <c r="UR49" s="6" t="str">
        <f>IFERROR(INDEX(Sales!$D$5:$ABF$18,MATCH(UsagePerHour!$B49,Sales!$C$5:$C$18,0),MATCH(UsagePerHour!UR$4,Sales!$D$3:$ABF$3,0))/UR$2*INDEX(Usage!$D$5:$ABF$11,MATCH(UsagePerHour!$B$36,Usage!$C$5:$C$11,0),MATCH(UsagePerHour!UR$4,Usage!$D$3:$ABF$3,0)),"")</f>
        <v/>
      </c>
      <c r="US49" s="6" t="str">
        <f>IFERROR(INDEX(Sales!$D$5:$ABF$18,MATCH(UsagePerHour!$B49,Sales!$C$5:$C$18,0),MATCH(UsagePerHour!US$4,Sales!$D$3:$ABF$3,0))/US$2*INDEX(Usage!$D$5:$ABF$11,MATCH(UsagePerHour!$B$36,Usage!$C$5:$C$11,0),MATCH(UsagePerHour!US$4,Usage!$D$3:$ABF$3,0)),"")</f>
        <v/>
      </c>
      <c r="UT49" s="6" t="str">
        <f>IFERROR(INDEX(Sales!$D$5:$ABF$18,MATCH(UsagePerHour!$B49,Sales!$C$5:$C$18,0),MATCH(UsagePerHour!UT$4,Sales!$D$3:$ABF$3,0))/UT$2*INDEX(Usage!$D$5:$ABF$11,MATCH(UsagePerHour!$B$36,Usage!$C$5:$C$11,0),MATCH(UsagePerHour!UT$4,Usage!$D$3:$ABF$3,0)),"")</f>
        <v/>
      </c>
      <c r="UU49" s="6" t="str">
        <f>IFERROR(INDEX(Sales!$D$5:$ABF$18,MATCH(UsagePerHour!$B49,Sales!$C$5:$C$18,0),MATCH(UsagePerHour!UU$4,Sales!$D$3:$ABF$3,0))/UU$2*INDEX(Usage!$D$5:$ABF$11,MATCH(UsagePerHour!$B$36,Usage!$C$5:$C$11,0),MATCH(UsagePerHour!UU$4,Usage!$D$3:$ABF$3,0)),"")</f>
        <v/>
      </c>
      <c r="UV49" s="6" t="str">
        <f>IFERROR(INDEX(Sales!$D$5:$ABF$18,MATCH(UsagePerHour!$B49,Sales!$C$5:$C$18,0),MATCH(UsagePerHour!UV$4,Sales!$D$3:$ABF$3,0))/UV$2*INDEX(Usage!$D$5:$ABF$11,MATCH(UsagePerHour!$B$36,Usage!$C$5:$C$11,0),MATCH(UsagePerHour!UV$4,Usage!$D$3:$ABF$3,0)),"")</f>
        <v/>
      </c>
      <c r="UW49" s="6" t="str">
        <f>IFERROR(INDEX(Sales!$D$5:$ABF$18,MATCH(UsagePerHour!$B49,Sales!$C$5:$C$18,0),MATCH(UsagePerHour!UW$4,Sales!$D$3:$ABF$3,0))/UW$2*INDEX(Usage!$D$5:$ABF$11,MATCH(UsagePerHour!$B$36,Usage!$C$5:$C$11,0),MATCH(UsagePerHour!UW$4,Usage!$D$3:$ABF$3,0)),"")</f>
        <v/>
      </c>
      <c r="UX49" s="6" t="str">
        <f>IFERROR(INDEX(Sales!$D$5:$ABF$18,MATCH(UsagePerHour!$B49,Sales!$C$5:$C$18,0),MATCH(UsagePerHour!UX$4,Sales!$D$3:$ABF$3,0))/UX$2*INDEX(Usage!$D$5:$ABF$11,MATCH(UsagePerHour!$B$36,Usage!$C$5:$C$11,0),MATCH(UsagePerHour!UX$4,Usage!$D$3:$ABF$3,0)),"")</f>
        <v/>
      </c>
      <c r="UY49" s="6" t="str">
        <f>IFERROR(INDEX(Sales!$D$5:$ABF$18,MATCH(UsagePerHour!$B49,Sales!$C$5:$C$18,0),MATCH(UsagePerHour!UY$4,Sales!$D$3:$ABF$3,0))/UY$2*INDEX(Usage!$D$5:$ABF$11,MATCH(UsagePerHour!$B$36,Usage!$C$5:$C$11,0),MATCH(UsagePerHour!UY$4,Usage!$D$3:$ABF$3,0)),"")</f>
        <v/>
      </c>
      <c r="UZ49" s="6" t="str">
        <f>IFERROR(INDEX(Sales!$D$5:$ABF$18,MATCH(UsagePerHour!$B49,Sales!$C$5:$C$18,0),MATCH(UsagePerHour!UZ$4,Sales!$D$3:$ABF$3,0))/UZ$2*INDEX(Usage!$D$5:$ABF$11,MATCH(UsagePerHour!$B$36,Usage!$C$5:$C$11,0),MATCH(UsagePerHour!UZ$4,Usage!$D$3:$ABF$3,0)),"")</f>
        <v/>
      </c>
      <c r="VA49" s="6" t="str">
        <f>IFERROR(INDEX(Sales!$D$5:$ABF$18,MATCH(UsagePerHour!$B49,Sales!$C$5:$C$18,0),MATCH(UsagePerHour!VA$4,Sales!$D$3:$ABF$3,0))/VA$2*INDEX(Usage!$D$5:$ABF$11,MATCH(UsagePerHour!$B$36,Usage!$C$5:$C$11,0),MATCH(UsagePerHour!VA$4,Usage!$D$3:$ABF$3,0)),"")</f>
        <v/>
      </c>
      <c r="VB49" s="6" t="str">
        <f>IFERROR(INDEX(Sales!$D$5:$ABF$18,MATCH(UsagePerHour!$B49,Sales!$C$5:$C$18,0),MATCH(UsagePerHour!VB$4,Sales!$D$3:$ABF$3,0))/VB$2*INDEX(Usage!$D$5:$ABF$11,MATCH(UsagePerHour!$B$36,Usage!$C$5:$C$11,0),MATCH(UsagePerHour!VB$4,Usage!$D$3:$ABF$3,0)),"")</f>
        <v/>
      </c>
      <c r="VC49" s="6" t="str">
        <f>IFERROR(INDEX(Sales!$D$5:$ABF$18,MATCH(UsagePerHour!$B49,Sales!$C$5:$C$18,0),MATCH(UsagePerHour!VC$4,Sales!$D$3:$ABF$3,0))/VC$2*INDEX(Usage!$D$5:$ABF$11,MATCH(UsagePerHour!$B$36,Usage!$C$5:$C$11,0),MATCH(UsagePerHour!VC$4,Usage!$D$3:$ABF$3,0)),"")</f>
        <v/>
      </c>
      <c r="VD49" s="6" t="str">
        <f>IFERROR(INDEX(Sales!$D$5:$ABF$18,MATCH(UsagePerHour!$B49,Sales!$C$5:$C$18,0),MATCH(UsagePerHour!VD$4,Sales!$D$3:$ABF$3,0))/VD$2*INDEX(Usage!$D$5:$ABF$11,MATCH(UsagePerHour!$B$36,Usage!$C$5:$C$11,0),MATCH(UsagePerHour!VD$4,Usage!$D$3:$ABF$3,0)),"")</f>
        <v/>
      </c>
      <c r="VE49" s="6" t="str">
        <f>IFERROR(INDEX(Sales!$D$5:$ABF$18,MATCH(UsagePerHour!$B49,Sales!$C$5:$C$18,0),MATCH(UsagePerHour!VE$4,Sales!$D$3:$ABF$3,0))/VE$2*INDEX(Usage!$D$5:$ABF$11,MATCH(UsagePerHour!$B$36,Usage!$C$5:$C$11,0),MATCH(UsagePerHour!VE$4,Usage!$D$3:$ABF$3,0)),"")</f>
        <v/>
      </c>
      <c r="VF49" s="6" t="str">
        <f>IFERROR(INDEX(Sales!$D$5:$ABF$18,MATCH(UsagePerHour!$B49,Sales!$C$5:$C$18,0),MATCH(UsagePerHour!VF$4,Sales!$D$3:$ABF$3,0))/VF$2*INDEX(Usage!$D$5:$ABF$11,MATCH(UsagePerHour!$B$36,Usage!$C$5:$C$11,0),MATCH(UsagePerHour!VF$4,Usage!$D$3:$ABF$3,0)),"")</f>
        <v/>
      </c>
      <c r="VG49" s="6" t="str">
        <f>IFERROR(INDEX(Sales!$D$5:$ABF$18,MATCH(UsagePerHour!$B49,Sales!$C$5:$C$18,0),MATCH(UsagePerHour!VG$4,Sales!$D$3:$ABF$3,0))/VG$2*INDEX(Usage!$D$5:$ABF$11,MATCH(UsagePerHour!$B$36,Usage!$C$5:$C$11,0),MATCH(UsagePerHour!VG$4,Usage!$D$3:$ABF$3,0)),"")</f>
        <v/>
      </c>
      <c r="VH49" s="6" t="str">
        <f>IFERROR(INDEX(Sales!$D$5:$ABF$18,MATCH(UsagePerHour!$B49,Sales!$C$5:$C$18,0),MATCH(UsagePerHour!VH$4,Sales!$D$3:$ABF$3,0))/VH$2*INDEX(Usage!$D$5:$ABF$11,MATCH(UsagePerHour!$B$36,Usage!$C$5:$C$11,0),MATCH(UsagePerHour!VH$4,Usage!$D$3:$ABF$3,0)),"")</f>
        <v/>
      </c>
      <c r="VI49" s="6" t="str">
        <f>IFERROR(INDEX(Sales!$D$5:$ABF$18,MATCH(UsagePerHour!$B49,Sales!$C$5:$C$18,0),MATCH(UsagePerHour!VI$4,Sales!$D$3:$ABF$3,0))/VI$2*INDEX(Usage!$D$5:$ABF$11,MATCH(UsagePerHour!$B$36,Usage!$C$5:$C$11,0),MATCH(UsagePerHour!VI$4,Usage!$D$3:$ABF$3,0)),"")</f>
        <v/>
      </c>
      <c r="VJ49" s="6" t="str">
        <f>IFERROR(INDEX(Sales!$D$5:$ABF$18,MATCH(UsagePerHour!$B49,Sales!$C$5:$C$18,0),MATCH(UsagePerHour!VJ$4,Sales!$D$3:$ABF$3,0))/VJ$2*INDEX(Usage!$D$5:$ABF$11,MATCH(UsagePerHour!$B$36,Usage!$C$5:$C$11,0),MATCH(UsagePerHour!VJ$4,Usage!$D$3:$ABF$3,0)),"")</f>
        <v/>
      </c>
      <c r="VK49" s="6" t="str">
        <f>IFERROR(INDEX(Sales!$D$5:$ABF$18,MATCH(UsagePerHour!$B49,Sales!$C$5:$C$18,0),MATCH(UsagePerHour!VK$4,Sales!$D$3:$ABF$3,0))/VK$2*INDEX(Usage!$D$5:$ABF$11,MATCH(UsagePerHour!$B$36,Usage!$C$5:$C$11,0),MATCH(UsagePerHour!VK$4,Usage!$D$3:$ABF$3,0)),"")</f>
        <v/>
      </c>
      <c r="VL49" s="6" t="str">
        <f>IFERROR(INDEX(Sales!$D$5:$ABF$18,MATCH(UsagePerHour!$B49,Sales!$C$5:$C$18,0),MATCH(UsagePerHour!VL$4,Sales!$D$3:$ABF$3,0))/VL$2*INDEX(Usage!$D$5:$ABF$11,MATCH(UsagePerHour!$B$36,Usage!$C$5:$C$11,0),MATCH(UsagePerHour!VL$4,Usage!$D$3:$ABF$3,0)),"")</f>
        <v/>
      </c>
      <c r="VM49" s="6" t="str">
        <f>IFERROR(INDEX(Sales!$D$5:$ABF$18,MATCH(UsagePerHour!$B49,Sales!$C$5:$C$18,0),MATCH(UsagePerHour!VM$4,Sales!$D$3:$ABF$3,0))/VM$2*INDEX(Usage!$D$5:$ABF$11,MATCH(UsagePerHour!$B$36,Usage!$C$5:$C$11,0),MATCH(UsagePerHour!VM$4,Usage!$D$3:$ABF$3,0)),"")</f>
        <v/>
      </c>
      <c r="VN49" s="6" t="str">
        <f>IFERROR(INDEX(Sales!$D$5:$ABF$18,MATCH(UsagePerHour!$B49,Sales!$C$5:$C$18,0),MATCH(UsagePerHour!VN$4,Sales!$D$3:$ABF$3,0))/VN$2*INDEX(Usage!$D$5:$ABF$11,MATCH(UsagePerHour!$B$36,Usage!$C$5:$C$11,0),MATCH(UsagePerHour!VN$4,Usage!$D$3:$ABF$3,0)),"")</f>
        <v/>
      </c>
      <c r="VO49" s="6" t="str">
        <f>IFERROR(INDEX(Sales!$D$5:$ABF$18,MATCH(UsagePerHour!$B49,Sales!$C$5:$C$18,0),MATCH(UsagePerHour!VO$4,Sales!$D$3:$ABF$3,0))/VO$2*INDEX(Usage!$D$5:$ABF$11,MATCH(UsagePerHour!$B$36,Usage!$C$5:$C$11,0),MATCH(UsagePerHour!VO$4,Usage!$D$3:$ABF$3,0)),"")</f>
        <v/>
      </c>
      <c r="VP49" s="6" t="str">
        <f>IFERROR(INDEX(Sales!$D$5:$ABF$18,MATCH(UsagePerHour!$B49,Sales!$C$5:$C$18,0),MATCH(UsagePerHour!VP$4,Sales!$D$3:$ABF$3,0))/VP$2*INDEX(Usage!$D$5:$ABF$11,MATCH(UsagePerHour!$B$36,Usage!$C$5:$C$11,0),MATCH(UsagePerHour!VP$4,Usage!$D$3:$ABF$3,0)),"")</f>
        <v/>
      </c>
      <c r="VQ49" s="6" t="str">
        <f>IFERROR(INDEX(Sales!$D$5:$ABF$18,MATCH(UsagePerHour!$B49,Sales!$C$5:$C$18,0),MATCH(UsagePerHour!VQ$4,Sales!$D$3:$ABF$3,0))/VQ$2*INDEX(Usage!$D$5:$ABF$11,MATCH(UsagePerHour!$B$36,Usage!$C$5:$C$11,0),MATCH(UsagePerHour!VQ$4,Usage!$D$3:$ABF$3,0)),"")</f>
        <v/>
      </c>
      <c r="VR49" s="6" t="str">
        <f>IFERROR(INDEX(Sales!$D$5:$ABF$18,MATCH(UsagePerHour!$B49,Sales!$C$5:$C$18,0),MATCH(UsagePerHour!VR$4,Sales!$D$3:$ABF$3,0))/VR$2*INDEX(Usage!$D$5:$ABF$11,MATCH(UsagePerHour!$B$36,Usage!$C$5:$C$11,0),MATCH(UsagePerHour!VR$4,Usage!$D$3:$ABF$3,0)),"")</f>
        <v/>
      </c>
      <c r="VS49" s="6" t="str">
        <f>IFERROR(INDEX(Sales!$D$5:$ABF$18,MATCH(UsagePerHour!$B49,Sales!$C$5:$C$18,0),MATCH(UsagePerHour!VS$4,Sales!$D$3:$ABF$3,0))/VS$2*INDEX(Usage!$D$5:$ABF$11,MATCH(UsagePerHour!$B$36,Usage!$C$5:$C$11,0),MATCH(UsagePerHour!VS$4,Usage!$D$3:$ABF$3,0)),"")</f>
        <v/>
      </c>
      <c r="VT49" s="6" t="str">
        <f>IFERROR(INDEX(Sales!$D$5:$ABF$18,MATCH(UsagePerHour!$B49,Sales!$C$5:$C$18,0),MATCH(UsagePerHour!VT$4,Sales!$D$3:$ABF$3,0))/VT$2*INDEX(Usage!$D$5:$ABF$11,MATCH(UsagePerHour!$B$36,Usage!$C$5:$C$11,0),MATCH(UsagePerHour!VT$4,Usage!$D$3:$ABF$3,0)),"")</f>
        <v/>
      </c>
      <c r="VU49" s="6" t="str">
        <f>IFERROR(INDEX(Sales!$D$5:$ABF$18,MATCH(UsagePerHour!$B49,Sales!$C$5:$C$18,0),MATCH(UsagePerHour!VU$4,Sales!$D$3:$ABF$3,0))/VU$2*INDEX(Usage!$D$5:$ABF$11,MATCH(UsagePerHour!$B$36,Usage!$C$5:$C$11,0),MATCH(UsagePerHour!VU$4,Usage!$D$3:$ABF$3,0)),"")</f>
        <v/>
      </c>
      <c r="VV49" s="6" t="str">
        <f>IFERROR(INDEX(Sales!$D$5:$ABF$18,MATCH(UsagePerHour!$B49,Sales!$C$5:$C$18,0),MATCH(UsagePerHour!VV$4,Sales!$D$3:$ABF$3,0))/VV$2*INDEX(Usage!$D$5:$ABF$11,MATCH(UsagePerHour!$B$36,Usage!$C$5:$C$11,0),MATCH(UsagePerHour!VV$4,Usage!$D$3:$ABF$3,0)),"")</f>
        <v/>
      </c>
      <c r="VW49" s="6" t="str">
        <f>IFERROR(INDEX(Sales!$D$5:$ABF$18,MATCH(UsagePerHour!$B49,Sales!$C$5:$C$18,0),MATCH(UsagePerHour!VW$4,Sales!$D$3:$ABF$3,0))/VW$2*INDEX(Usage!$D$5:$ABF$11,MATCH(UsagePerHour!$B$36,Usage!$C$5:$C$11,0),MATCH(UsagePerHour!VW$4,Usage!$D$3:$ABF$3,0)),"")</f>
        <v/>
      </c>
      <c r="VX49" s="6" t="str">
        <f>IFERROR(INDEX(Sales!$D$5:$ABF$18,MATCH(UsagePerHour!$B49,Sales!$C$5:$C$18,0),MATCH(UsagePerHour!VX$4,Sales!$D$3:$ABF$3,0))/VX$2*INDEX(Usage!$D$5:$ABF$11,MATCH(UsagePerHour!$B$36,Usage!$C$5:$C$11,0),MATCH(UsagePerHour!VX$4,Usage!$D$3:$ABF$3,0)),"")</f>
        <v/>
      </c>
      <c r="VY49" s="6" t="str">
        <f>IFERROR(INDEX(Sales!$D$5:$ABF$18,MATCH(UsagePerHour!$B49,Sales!$C$5:$C$18,0),MATCH(UsagePerHour!VY$4,Sales!$D$3:$ABF$3,0))/VY$2*INDEX(Usage!$D$5:$ABF$11,MATCH(UsagePerHour!$B$36,Usage!$C$5:$C$11,0),MATCH(UsagePerHour!VY$4,Usage!$D$3:$ABF$3,0)),"")</f>
        <v/>
      </c>
      <c r="VZ49" s="6" t="str">
        <f>IFERROR(INDEX(Sales!$D$5:$ABF$18,MATCH(UsagePerHour!$B49,Sales!$C$5:$C$18,0),MATCH(UsagePerHour!VZ$4,Sales!$D$3:$ABF$3,0))/VZ$2*INDEX(Usage!$D$5:$ABF$11,MATCH(UsagePerHour!$B$36,Usage!$C$5:$C$11,0),MATCH(UsagePerHour!VZ$4,Usage!$D$3:$ABF$3,0)),"")</f>
        <v/>
      </c>
      <c r="WA49" s="6" t="str">
        <f>IFERROR(INDEX(Sales!$D$5:$ABF$18,MATCH(UsagePerHour!$B49,Sales!$C$5:$C$18,0),MATCH(UsagePerHour!WA$4,Sales!$D$3:$ABF$3,0))/WA$2*INDEX(Usage!$D$5:$ABF$11,MATCH(UsagePerHour!$B$36,Usage!$C$5:$C$11,0),MATCH(UsagePerHour!WA$4,Usage!$D$3:$ABF$3,0)),"")</f>
        <v/>
      </c>
      <c r="WB49" s="6" t="str">
        <f>IFERROR(INDEX(Sales!$D$5:$ABF$18,MATCH(UsagePerHour!$B49,Sales!$C$5:$C$18,0),MATCH(UsagePerHour!WB$4,Sales!$D$3:$ABF$3,0))/WB$2*INDEX(Usage!$D$5:$ABF$11,MATCH(UsagePerHour!$B$36,Usage!$C$5:$C$11,0),MATCH(UsagePerHour!WB$4,Usage!$D$3:$ABF$3,0)),"")</f>
        <v/>
      </c>
      <c r="WC49" s="6" t="str">
        <f>IFERROR(INDEX(Sales!$D$5:$ABF$18,MATCH(UsagePerHour!$B49,Sales!$C$5:$C$18,0),MATCH(UsagePerHour!WC$4,Sales!$D$3:$ABF$3,0))/WC$2*INDEX(Usage!$D$5:$ABF$11,MATCH(UsagePerHour!$B$36,Usage!$C$5:$C$11,0),MATCH(UsagePerHour!WC$4,Usage!$D$3:$ABF$3,0)),"")</f>
        <v/>
      </c>
      <c r="WD49" s="6" t="str">
        <f>IFERROR(INDEX(Sales!$D$5:$ABF$18,MATCH(UsagePerHour!$B49,Sales!$C$5:$C$18,0),MATCH(UsagePerHour!WD$4,Sales!$D$3:$ABF$3,0))/WD$2*INDEX(Usage!$D$5:$ABF$11,MATCH(UsagePerHour!$B$36,Usage!$C$5:$C$11,0),MATCH(UsagePerHour!WD$4,Usage!$D$3:$ABF$3,0)),"")</f>
        <v/>
      </c>
      <c r="WE49" s="6" t="str">
        <f>IFERROR(INDEX(Sales!$D$5:$ABF$18,MATCH(UsagePerHour!$B49,Sales!$C$5:$C$18,0),MATCH(UsagePerHour!WE$4,Sales!$D$3:$ABF$3,0))/WE$2*INDEX(Usage!$D$5:$ABF$11,MATCH(UsagePerHour!$B$36,Usage!$C$5:$C$11,0),MATCH(UsagePerHour!WE$4,Usage!$D$3:$ABF$3,0)),"")</f>
        <v/>
      </c>
      <c r="WF49" s="6" t="str">
        <f>IFERROR(INDEX(Sales!$D$5:$ABF$18,MATCH(UsagePerHour!$B49,Sales!$C$5:$C$18,0),MATCH(UsagePerHour!WF$4,Sales!$D$3:$ABF$3,0))/WF$2*INDEX(Usage!$D$5:$ABF$11,MATCH(UsagePerHour!$B$36,Usage!$C$5:$C$11,0),MATCH(UsagePerHour!WF$4,Usage!$D$3:$ABF$3,0)),"")</f>
        <v/>
      </c>
      <c r="WG49" s="6" t="str">
        <f>IFERROR(INDEX(Sales!$D$5:$ABF$18,MATCH(UsagePerHour!$B49,Sales!$C$5:$C$18,0),MATCH(UsagePerHour!WG$4,Sales!$D$3:$ABF$3,0))/WG$2*INDEX(Usage!$D$5:$ABF$11,MATCH(UsagePerHour!$B$36,Usage!$C$5:$C$11,0),MATCH(UsagePerHour!WG$4,Usage!$D$3:$ABF$3,0)),"")</f>
        <v/>
      </c>
      <c r="WH49" s="6" t="str">
        <f>IFERROR(INDEX(Sales!$D$5:$ABF$18,MATCH(UsagePerHour!$B49,Sales!$C$5:$C$18,0),MATCH(UsagePerHour!WH$4,Sales!$D$3:$ABF$3,0))/WH$2*INDEX(Usage!$D$5:$ABF$11,MATCH(UsagePerHour!$B$36,Usage!$C$5:$C$11,0),MATCH(UsagePerHour!WH$4,Usage!$D$3:$ABF$3,0)),"")</f>
        <v/>
      </c>
      <c r="WI49" s="6" t="str">
        <f>IFERROR(INDEX(Sales!$D$5:$ABF$18,MATCH(UsagePerHour!$B49,Sales!$C$5:$C$18,0),MATCH(UsagePerHour!WI$4,Sales!$D$3:$ABF$3,0))/WI$2*INDEX(Usage!$D$5:$ABF$11,MATCH(UsagePerHour!$B$36,Usage!$C$5:$C$11,0),MATCH(UsagePerHour!WI$4,Usage!$D$3:$ABF$3,0)),"")</f>
        <v/>
      </c>
      <c r="WJ49" s="6" t="str">
        <f>IFERROR(INDEX(Sales!$D$5:$ABF$18,MATCH(UsagePerHour!$B49,Sales!$C$5:$C$18,0),MATCH(UsagePerHour!WJ$4,Sales!$D$3:$ABF$3,0))/WJ$2*INDEX(Usage!$D$5:$ABF$11,MATCH(UsagePerHour!$B$36,Usage!$C$5:$C$11,0),MATCH(UsagePerHour!WJ$4,Usage!$D$3:$ABF$3,0)),"")</f>
        <v/>
      </c>
      <c r="WK49" s="6" t="str">
        <f>IFERROR(INDEX(Sales!$D$5:$ABF$18,MATCH(UsagePerHour!$B49,Sales!$C$5:$C$18,0),MATCH(UsagePerHour!WK$4,Sales!$D$3:$ABF$3,0))/WK$2*INDEX(Usage!$D$5:$ABF$11,MATCH(UsagePerHour!$B$36,Usage!$C$5:$C$11,0),MATCH(UsagePerHour!WK$4,Usage!$D$3:$ABF$3,0)),"")</f>
        <v/>
      </c>
      <c r="WL49" s="6" t="str">
        <f>IFERROR(INDEX(Sales!$D$5:$ABF$18,MATCH(UsagePerHour!$B49,Sales!$C$5:$C$18,0),MATCH(UsagePerHour!WL$4,Sales!$D$3:$ABF$3,0))/WL$2*INDEX(Usage!$D$5:$ABF$11,MATCH(UsagePerHour!$B$36,Usage!$C$5:$C$11,0),MATCH(UsagePerHour!WL$4,Usage!$D$3:$ABF$3,0)),"")</f>
        <v/>
      </c>
      <c r="WM49" s="6" t="str">
        <f>IFERROR(INDEX(Sales!$D$5:$ABF$18,MATCH(UsagePerHour!$B49,Sales!$C$5:$C$18,0),MATCH(UsagePerHour!WM$4,Sales!$D$3:$ABF$3,0))/WM$2*INDEX(Usage!$D$5:$ABF$11,MATCH(UsagePerHour!$B$36,Usage!$C$5:$C$11,0),MATCH(UsagePerHour!WM$4,Usage!$D$3:$ABF$3,0)),"")</f>
        <v/>
      </c>
      <c r="WN49" s="6" t="str">
        <f>IFERROR(INDEX(Sales!$D$5:$ABF$18,MATCH(UsagePerHour!$B49,Sales!$C$5:$C$18,0),MATCH(UsagePerHour!WN$4,Sales!$D$3:$ABF$3,0))/WN$2*INDEX(Usage!$D$5:$ABF$11,MATCH(UsagePerHour!$B$36,Usage!$C$5:$C$11,0),MATCH(UsagePerHour!WN$4,Usage!$D$3:$ABF$3,0)),"")</f>
        <v/>
      </c>
      <c r="WO49" s="6" t="str">
        <f>IFERROR(INDEX(Sales!$D$5:$ABF$18,MATCH(UsagePerHour!$B49,Sales!$C$5:$C$18,0),MATCH(UsagePerHour!WO$4,Sales!$D$3:$ABF$3,0))/WO$2*INDEX(Usage!$D$5:$ABF$11,MATCH(UsagePerHour!$B$36,Usage!$C$5:$C$11,0),MATCH(UsagePerHour!WO$4,Usage!$D$3:$ABF$3,0)),"")</f>
        <v/>
      </c>
      <c r="WP49" s="6" t="str">
        <f>IFERROR(INDEX(Sales!$D$5:$ABF$18,MATCH(UsagePerHour!$B49,Sales!$C$5:$C$18,0),MATCH(UsagePerHour!WP$4,Sales!$D$3:$ABF$3,0))/WP$2*INDEX(Usage!$D$5:$ABF$11,MATCH(UsagePerHour!$B$36,Usage!$C$5:$C$11,0),MATCH(UsagePerHour!WP$4,Usage!$D$3:$ABF$3,0)),"")</f>
        <v/>
      </c>
      <c r="WQ49" s="6" t="str">
        <f>IFERROR(INDEX(Sales!$D$5:$ABF$18,MATCH(UsagePerHour!$B49,Sales!$C$5:$C$18,0),MATCH(UsagePerHour!WQ$4,Sales!$D$3:$ABF$3,0))/WQ$2*INDEX(Usage!$D$5:$ABF$11,MATCH(UsagePerHour!$B$36,Usage!$C$5:$C$11,0),MATCH(UsagePerHour!WQ$4,Usage!$D$3:$ABF$3,0)),"")</f>
        <v/>
      </c>
      <c r="WR49" s="6" t="str">
        <f>IFERROR(INDEX(Sales!$D$5:$ABF$18,MATCH(UsagePerHour!$B49,Sales!$C$5:$C$18,0),MATCH(UsagePerHour!WR$4,Sales!$D$3:$ABF$3,0))/WR$2*INDEX(Usage!$D$5:$ABF$11,MATCH(UsagePerHour!$B$36,Usage!$C$5:$C$11,0),MATCH(UsagePerHour!WR$4,Usage!$D$3:$ABF$3,0)),"")</f>
        <v/>
      </c>
      <c r="WS49" s="6" t="str">
        <f>IFERROR(INDEX(Sales!$D$5:$ABF$18,MATCH(UsagePerHour!$B49,Sales!$C$5:$C$18,0),MATCH(UsagePerHour!WS$4,Sales!$D$3:$ABF$3,0))/WS$2*INDEX(Usage!$D$5:$ABF$11,MATCH(UsagePerHour!$B$36,Usage!$C$5:$C$11,0),MATCH(UsagePerHour!WS$4,Usage!$D$3:$ABF$3,0)),"")</f>
        <v/>
      </c>
      <c r="WT49" s="6" t="str">
        <f>IFERROR(INDEX(Sales!$D$5:$ABF$18,MATCH(UsagePerHour!$B49,Sales!$C$5:$C$18,0),MATCH(UsagePerHour!WT$4,Sales!$D$3:$ABF$3,0))/WT$2*INDEX(Usage!$D$5:$ABF$11,MATCH(UsagePerHour!$B$36,Usage!$C$5:$C$11,0),MATCH(UsagePerHour!WT$4,Usage!$D$3:$ABF$3,0)),"")</f>
        <v/>
      </c>
      <c r="WU49" s="6" t="str">
        <f>IFERROR(INDEX(Sales!$D$5:$ABF$18,MATCH(UsagePerHour!$B49,Sales!$C$5:$C$18,0),MATCH(UsagePerHour!WU$4,Sales!$D$3:$ABF$3,0))/WU$2*INDEX(Usage!$D$5:$ABF$11,MATCH(UsagePerHour!$B$36,Usage!$C$5:$C$11,0),MATCH(UsagePerHour!WU$4,Usage!$D$3:$ABF$3,0)),"")</f>
        <v/>
      </c>
      <c r="WV49" s="6" t="str">
        <f>IFERROR(INDEX(Sales!$D$5:$ABF$18,MATCH(UsagePerHour!$B49,Sales!$C$5:$C$18,0),MATCH(UsagePerHour!WV$4,Sales!$D$3:$ABF$3,0))/WV$2*INDEX(Usage!$D$5:$ABF$11,MATCH(UsagePerHour!$B$36,Usage!$C$5:$C$11,0),MATCH(UsagePerHour!WV$4,Usage!$D$3:$ABF$3,0)),"")</f>
        <v/>
      </c>
      <c r="WW49" s="6" t="str">
        <f>IFERROR(INDEX(Sales!$D$5:$ABF$18,MATCH(UsagePerHour!$B49,Sales!$C$5:$C$18,0),MATCH(UsagePerHour!WW$4,Sales!$D$3:$ABF$3,0))/WW$2*INDEX(Usage!$D$5:$ABF$11,MATCH(UsagePerHour!$B$36,Usage!$C$5:$C$11,0),MATCH(UsagePerHour!WW$4,Usage!$D$3:$ABF$3,0)),"")</f>
        <v/>
      </c>
      <c r="WX49" s="6" t="str">
        <f>IFERROR(INDEX(Sales!$D$5:$ABF$18,MATCH(UsagePerHour!$B49,Sales!$C$5:$C$18,0),MATCH(UsagePerHour!WX$4,Sales!$D$3:$ABF$3,0))/WX$2*INDEX(Usage!$D$5:$ABF$11,MATCH(UsagePerHour!$B$36,Usage!$C$5:$C$11,0),MATCH(UsagePerHour!WX$4,Usage!$D$3:$ABF$3,0)),"")</f>
        <v/>
      </c>
      <c r="WY49" s="6" t="str">
        <f>IFERROR(INDEX(Sales!$D$5:$ABF$18,MATCH(UsagePerHour!$B49,Sales!$C$5:$C$18,0),MATCH(UsagePerHour!WY$4,Sales!$D$3:$ABF$3,0))/WY$2*INDEX(Usage!$D$5:$ABF$11,MATCH(UsagePerHour!$B$36,Usage!$C$5:$C$11,0),MATCH(UsagePerHour!WY$4,Usage!$D$3:$ABF$3,0)),"")</f>
        <v/>
      </c>
      <c r="WZ49" s="6" t="str">
        <f>IFERROR(INDEX(Sales!$D$5:$ABF$18,MATCH(UsagePerHour!$B49,Sales!$C$5:$C$18,0),MATCH(UsagePerHour!WZ$4,Sales!$D$3:$ABF$3,0))/WZ$2*INDEX(Usage!$D$5:$ABF$11,MATCH(UsagePerHour!$B$36,Usage!$C$5:$C$11,0),MATCH(UsagePerHour!WZ$4,Usage!$D$3:$ABF$3,0)),"")</f>
        <v/>
      </c>
      <c r="XA49" s="6" t="str">
        <f>IFERROR(INDEX(Sales!$D$5:$ABF$18,MATCH(UsagePerHour!$B49,Sales!$C$5:$C$18,0),MATCH(UsagePerHour!XA$4,Sales!$D$3:$ABF$3,0))/XA$2*INDEX(Usage!$D$5:$ABF$11,MATCH(UsagePerHour!$B$36,Usage!$C$5:$C$11,0),MATCH(UsagePerHour!XA$4,Usage!$D$3:$ABF$3,0)),"")</f>
        <v/>
      </c>
      <c r="XB49" s="6" t="str">
        <f>IFERROR(INDEX(Sales!$D$5:$ABF$18,MATCH(UsagePerHour!$B49,Sales!$C$5:$C$18,0),MATCH(UsagePerHour!XB$4,Sales!$D$3:$ABF$3,0))/XB$2*INDEX(Usage!$D$5:$ABF$11,MATCH(UsagePerHour!$B$36,Usage!$C$5:$C$11,0),MATCH(UsagePerHour!XB$4,Usage!$D$3:$ABF$3,0)),"")</f>
        <v/>
      </c>
      <c r="XC49" s="6" t="str">
        <f>IFERROR(INDEX(Sales!$D$5:$ABF$18,MATCH(UsagePerHour!$B49,Sales!$C$5:$C$18,0),MATCH(UsagePerHour!XC$4,Sales!$D$3:$ABF$3,0))/XC$2*INDEX(Usage!$D$5:$ABF$11,MATCH(UsagePerHour!$B$36,Usage!$C$5:$C$11,0),MATCH(UsagePerHour!XC$4,Usage!$D$3:$ABF$3,0)),"")</f>
        <v/>
      </c>
      <c r="XD49" s="6" t="str">
        <f>IFERROR(INDEX(Sales!$D$5:$ABF$18,MATCH(UsagePerHour!$B49,Sales!$C$5:$C$18,0),MATCH(UsagePerHour!XD$4,Sales!$D$3:$ABF$3,0))/XD$2*INDEX(Usage!$D$5:$ABF$11,MATCH(UsagePerHour!$B$36,Usage!$C$5:$C$11,0),MATCH(UsagePerHour!XD$4,Usage!$D$3:$ABF$3,0)),"")</f>
        <v/>
      </c>
      <c r="XE49" s="6" t="str">
        <f>IFERROR(INDEX(Sales!$D$5:$ABF$18,MATCH(UsagePerHour!$B49,Sales!$C$5:$C$18,0),MATCH(UsagePerHour!XE$4,Sales!$D$3:$ABF$3,0))/XE$2*INDEX(Usage!$D$5:$ABF$11,MATCH(UsagePerHour!$B$36,Usage!$C$5:$C$11,0),MATCH(UsagePerHour!XE$4,Usage!$D$3:$ABF$3,0)),"")</f>
        <v/>
      </c>
      <c r="XF49" s="6" t="str">
        <f>IFERROR(INDEX(Sales!$D$5:$ABF$18,MATCH(UsagePerHour!$B49,Sales!$C$5:$C$18,0),MATCH(UsagePerHour!XF$4,Sales!$D$3:$ABF$3,0))/XF$2*INDEX(Usage!$D$5:$ABF$11,MATCH(UsagePerHour!$B$36,Usage!$C$5:$C$11,0),MATCH(UsagePerHour!XF$4,Usage!$D$3:$ABF$3,0)),"")</f>
        <v/>
      </c>
      <c r="XG49" s="6" t="str">
        <f>IFERROR(INDEX(Sales!$D$5:$ABF$18,MATCH(UsagePerHour!$B49,Sales!$C$5:$C$18,0),MATCH(UsagePerHour!XG$4,Sales!$D$3:$ABF$3,0))/XG$2*INDEX(Usage!$D$5:$ABF$11,MATCH(UsagePerHour!$B$36,Usage!$C$5:$C$11,0),MATCH(UsagePerHour!XG$4,Usage!$D$3:$ABF$3,0)),"")</f>
        <v/>
      </c>
      <c r="XH49" s="6" t="str">
        <f>IFERROR(INDEX(Sales!$D$5:$ABF$18,MATCH(UsagePerHour!$B49,Sales!$C$5:$C$18,0),MATCH(UsagePerHour!XH$4,Sales!$D$3:$ABF$3,0))/XH$2*INDEX(Usage!$D$5:$ABF$11,MATCH(UsagePerHour!$B$36,Usage!$C$5:$C$11,0),MATCH(UsagePerHour!XH$4,Usage!$D$3:$ABF$3,0)),"")</f>
        <v/>
      </c>
      <c r="XI49" s="6" t="str">
        <f>IFERROR(INDEX(Sales!$D$5:$ABF$18,MATCH(UsagePerHour!$B49,Sales!$C$5:$C$18,0),MATCH(UsagePerHour!XI$4,Sales!$D$3:$ABF$3,0))/XI$2*INDEX(Usage!$D$5:$ABF$11,MATCH(UsagePerHour!$B$36,Usage!$C$5:$C$11,0),MATCH(UsagePerHour!XI$4,Usage!$D$3:$ABF$3,0)),"")</f>
        <v/>
      </c>
      <c r="XJ49" s="6" t="str">
        <f>IFERROR(INDEX(Sales!$D$5:$ABF$18,MATCH(UsagePerHour!$B49,Sales!$C$5:$C$18,0),MATCH(UsagePerHour!XJ$4,Sales!$D$3:$ABF$3,0))/XJ$2*INDEX(Usage!$D$5:$ABF$11,MATCH(UsagePerHour!$B$36,Usage!$C$5:$C$11,0),MATCH(UsagePerHour!XJ$4,Usage!$D$3:$ABF$3,0)),"")</f>
        <v/>
      </c>
      <c r="XK49" s="6" t="str">
        <f>IFERROR(INDEX(Sales!$D$5:$ABF$18,MATCH(UsagePerHour!$B49,Sales!$C$5:$C$18,0),MATCH(UsagePerHour!XK$4,Sales!$D$3:$ABF$3,0))/XK$2*INDEX(Usage!$D$5:$ABF$11,MATCH(UsagePerHour!$B$36,Usage!$C$5:$C$11,0),MATCH(UsagePerHour!XK$4,Usage!$D$3:$ABF$3,0)),"")</f>
        <v/>
      </c>
      <c r="XL49" s="6" t="str">
        <f>IFERROR(INDEX(Sales!$D$5:$ABF$18,MATCH(UsagePerHour!$B49,Sales!$C$5:$C$18,0),MATCH(UsagePerHour!XL$4,Sales!$D$3:$ABF$3,0))/XL$2*INDEX(Usage!$D$5:$ABF$11,MATCH(UsagePerHour!$B$36,Usage!$C$5:$C$11,0),MATCH(UsagePerHour!XL$4,Usage!$D$3:$ABF$3,0)),"")</f>
        <v/>
      </c>
      <c r="XM49" s="6" t="str">
        <f>IFERROR(INDEX(Sales!$D$5:$ABF$18,MATCH(UsagePerHour!$B49,Sales!$C$5:$C$18,0),MATCH(UsagePerHour!XM$4,Sales!$D$3:$ABF$3,0))/XM$2*INDEX(Usage!$D$5:$ABF$11,MATCH(UsagePerHour!$B$36,Usage!$C$5:$C$11,0),MATCH(UsagePerHour!XM$4,Usage!$D$3:$ABF$3,0)),"")</f>
        <v/>
      </c>
      <c r="XN49" s="6" t="str">
        <f>IFERROR(INDEX(Sales!$D$5:$ABF$18,MATCH(UsagePerHour!$B49,Sales!$C$5:$C$18,0),MATCH(UsagePerHour!XN$4,Sales!$D$3:$ABF$3,0))/XN$2*INDEX(Usage!$D$5:$ABF$11,MATCH(UsagePerHour!$B$36,Usage!$C$5:$C$11,0),MATCH(UsagePerHour!XN$4,Usage!$D$3:$ABF$3,0)),"")</f>
        <v/>
      </c>
      <c r="XO49" s="6" t="str">
        <f>IFERROR(INDEX(Sales!$D$5:$ABF$18,MATCH(UsagePerHour!$B49,Sales!$C$5:$C$18,0),MATCH(UsagePerHour!XO$4,Sales!$D$3:$ABF$3,0))/XO$2*INDEX(Usage!$D$5:$ABF$11,MATCH(UsagePerHour!$B$36,Usage!$C$5:$C$11,0),MATCH(UsagePerHour!XO$4,Usage!$D$3:$ABF$3,0)),"")</f>
        <v/>
      </c>
      <c r="XP49" s="6" t="str">
        <f>IFERROR(INDEX(Sales!$D$5:$ABF$18,MATCH(UsagePerHour!$B49,Sales!$C$5:$C$18,0),MATCH(UsagePerHour!XP$4,Sales!$D$3:$ABF$3,0))/XP$2*INDEX(Usage!$D$5:$ABF$11,MATCH(UsagePerHour!$B$36,Usage!$C$5:$C$11,0),MATCH(UsagePerHour!XP$4,Usage!$D$3:$ABF$3,0)),"")</f>
        <v/>
      </c>
      <c r="XQ49" s="6" t="str">
        <f>IFERROR(INDEX(Sales!$D$5:$ABF$18,MATCH(UsagePerHour!$B49,Sales!$C$5:$C$18,0),MATCH(UsagePerHour!XQ$4,Sales!$D$3:$ABF$3,0))/XQ$2*INDEX(Usage!$D$5:$ABF$11,MATCH(UsagePerHour!$B$36,Usage!$C$5:$C$11,0),MATCH(UsagePerHour!XQ$4,Usage!$D$3:$ABF$3,0)),"")</f>
        <v/>
      </c>
      <c r="XR49" s="6" t="str">
        <f>IFERROR(INDEX(Sales!$D$5:$ABF$18,MATCH(UsagePerHour!$B49,Sales!$C$5:$C$18,0),MATCH(UsagePerHour!XR$4,Sales!$D$3:$ABF$3,0))/XR$2*INDEX(Usage!$D$5:$ABF$11,MATCH(UsagePerHour!$B$36,Usage!$C$5:$C$11,0),MATCH(UsagePerHour!XR$4,Usage!$D$3:$ABF$3,0)),"")</f>
        <v/>
      </c>
      <c r="XS49" s="6" t="str">
        <f>IFERROR(INDEX(Sales!$D$5:$ABF$18,MATCH(UsagePerHour!$B49,Sales!$C$5:$C$18,0),MATCH(UsagePerHour!XS$4,Sales!$D$3:$ABF$3,0))/XS$2*INDEX(Usage!$D$5:$ABF$11,MATCH(UsagePerHour!$B$36,Usage!$C$5:$C$11,0),MATCH(UsagePerHour!XS$4,Usage!$D$3:$ABF$3,0)),"")</f>
        <v/>
      </c>
      <c r="XT49" s="6" t="str">
        <f>IFERROR(INDEX(Sales!$D$5:$ABF$18,MATCH(UsagePerHour!$B49,Sales!$C$5:$C$18,0),MATCH(UsagePerHour!XT$4,Sales!$D$3:$ABF$3,0))/XT$2*INDEX(Usage!$D$5:$ABF$11,MATCH(UsagePerHour!$B$36,Usage!$C$5:$C$11,0),MATCH(UsagePerHour!XT$4,Usage!$D$3:$ABF$3,0)),"")</f>
        <v/>
      </c>
      <c r="XU49" s="6" t="str">
        <f>IFERROR(INDEX(Sales!$D$5:$ABF$18,MATCH(UsagePerHour!$B49,Sales!$C$5:$C$18,0),MATCH(UsagePerHour!XU$4,Sales!$D$3:$ABF$3,0))/XU$2*INDEX(Usage!$D$5:$ABF$11,MATCH(UsagePerHour!$B$36,Usage!$C$5:$C$11,0),MATCH(UsagePerHour!XU$4,Usage!$D$3:$ABF$3,0)),"")</f>
        <v/>
      </c>
      <c r="XV49" s="6" t="str">
        <f>IFERROR(INDEX(Sales!$D$5:$ABF$18,MATCH(UsagePerHour!$B49,Sales!$C$5:$C$18,0),MATCH(UsagePerHour!XV$4,Sales!$D$3:$ABF$3,0))/XV$2*INDEX(Usage!$D$5:$ABF$11,MATCH(UsagePerHour!$B$36,Usage!$C$5:$C$11,0),MATCH(UsagePerHour!XV$4,Usage!$D$3:$ABF$3,0)),"")</f>
        <v/>
      </c>
      <c r="XW49" s="6" t="str">
        <f>IFERROR(INDEX(Sales!$D$5:$ABF$18,MATCH(UsagePerHour!$B49,Sales!$C$5:$C$18,0),MATCH(UsagePerHour!XW$4,Sales!$D$3:$ABF$3,0))/XW$2*INDEX(Usage!$D$5:$ABF$11,MATCH(UsagePerHour!$B$36,Usage!$C$5:$C$11,0),MATCH(UsagePerHour!XW$4,Usage!$D$3:$ABF$3,0)),"")</f>
        <v/>
      </c>
      <c r="XX49" s="6" t="str">
        <f>IFERROR(INDEX(Sales!$D$5:$ABF$18,MATCH(UsagePerHour!$B49,Sales!$C$5:$C$18,0),MATCH(UsagePerHour!XX$4,Sales!$D$3:$ABF$3,0))/XX$2*INDEX(Usage!$D$5:$ABF$11,MATCH(UsagePerHour!$B$36,Usage!$C$5:$C$11,0),MATCH(UsagePerHour!XX$4,Usage!$D$3:$ABF$3,0)),"")</f>
        <v/>
      </c>
      <c r="XY49" s="6" t="str">
        <f>IFERROR(INDEX(Sales!$D$5:$ABF$18,MATCH(UsagePerHour!$B49,Sales!$C$5:$C$18,0),MATCH(UsagePerHour!XY$4,Sales!$D$3:$ABF$3,0))/XY$2*INDEX(Usage!$D$5:$ABF$11,MATCH(UsagePerHour!$B$36,Usage!$C$5:$C$11,0),MATCH(UsagePerHour!XY$4,Usage!$D$3:$ABF$3,0)),"")</f>
        <v/>
      </c>
      <c r="XZ49" s="6" t="str">
        <f>IFERROR(INDEX(Sales!$D$5:$ABF$18,MATCH(UsagePerHour!$B49,Sales!$C$5:$C$18,0),MATCH(UsagePerHour!XZ$4,Sales!$D$3:$ABF$3,0))/XZ$2*INDEX(Usage!$D$5:$ABF$11,MATCH(UsagePerHour!$B$36,Usage!$C$5:$C$11,0),MATCH(UsagePerHour!XZ$4,Usage!$D$3:$ABF$3,0)),"")</f>
        <v/>
      </c>
      <c r="YA49" s="6" t="str">
        <f>IFERROR(INDEX(Sales!$D$5:$ABF$18,MATCH(UsagePerHour!$B49,Sales!$C$5:$C$18,0),MATCH(UsagePerHour!YA$4,Sales!$D$3:$ABF$3,0))/YA$2*INDEX(Usage!$D$5:$ABF$11,MATCH(UsagePerHour!$B$36,Usage!$C$5:$C$11,0),MATCH(UsagePerHour!YA$4,Usage!$D$3:$ABF$3,0)),"")</f>
        <v/>
      </c>
      <c r="YB49" s="6" t="str">
        <f>IFERROR(INDEX(Sales!$D$5:$ABF$18,MATCH(UsagePerHour!$B49,Sales!$C$5:$C$18,0),MATCH(UsagePerHour!YB$4,Sales!$D$3:$ABF$3,0))/YB$2*INDEX(Usage!$D$5:$ABF$11,MATCH(UsagePerHour!$B$36,Usage!$C$5:$C$11,0),MATCH(UsagePerHour!YB$4,Usage!$D$3:$ABF$3,0)),"")</f>
        <v/>
      </c>
      <c r="YC49" s="6" t="str">
        <f>IFERROR(INDEX(Sales!$D$5:$ABF$18,MATCH(UsagePerHour!$B49,Sales!$C$5:$C$18,0),MATCH(UsagePerHour!YC$4,Sales!$D$3:$ABF$3,0))/YC$2*INDEX(Usage!$D$5:$ABF$11,MATCH(UsagePerHour!$B$36,Usage!$C$5:$C$11,0),MATCH(UsagePerHour!YC$4,Usage!$D$3:$ABF$3,0)),"")</f>
        <v/>
      </c>
      <c r="YD49" s="6" t="str">
        <f>IFERROR(INDEX(Sales!$D$5:$ABF$18,MATCH(UsagePerHour!$B49,Sales!$C$5:$C$18,0),MATCH(UsagePerHour!YD$4,Sales!$D$3:$ABF$3,0))/YD$2*INDEX(Usage!$D$5:$ABF$11,MATCH(UsagePerHour!$B$36,Usage!$C$5:$C$11,0),MATCH(UsagePerHour!YD$4,Usage!$D$3:$ABF$3,0)),"")</f>
        <v/>
      </c>
      <c r="YE49" s="6" t="str">
        <f>IFERROR(INDEX(Sales!$D$5:$ABF$18,MATCH(UsagePerHour!$B49,Sales!$C$5:$C$18,0),MATCH(UsagePerHour!YE$4,Sales!$D$3:$ABF$3,0))/YE$2*INDEX(Usage!$D$5:$ABF$11,MATCH(UsagePerHour!$B$36,Usage!$C$5:$C$11,0),MATCH(UsagePerHour!YE$4,Usage!$D$3:$ABF$3,0)),"")</f>
        <v/>
      </c>
      <c r="YF49" s="6" t="str">
        <f>IFERROR(INDEX(Sales!$D$5:$ABF$18,MATCH(UsagePerHour!$B49,Sales!$C$5:$C$18,0),MATCH(UsagePerHour!YF$4,Sales!$D$3:$ABF$3,0))/YF$2*INDEX(Usage!$D$5:$ABF$11,MATCH(UsagePerHour!$B$36,Usage!$C$5:$C$11,0),MATCH(UsagePerHour!YF$4,Usage!$D$3:$ABF$3,0)),"")</f>
        <v/>
      </c>
      <c r="YG49" s="6" t="str">
        <f>IFERROR(INDEX(Sales!$D$5:$ABF$18,MATCH(UsagePerHour!$B49,Sales!$C$5:$C$18,0),MATCH(UsagePerHour!YG$4,Sales!$D$3:$ABF$3,0))/YG$2*INDEX(Usage!$D$5:$ABF$11,MATCH(UsagePerHour!$B$36,Usage!$C$5:$C$11,0),MATCH(UsagePerHour!YG$4,Usage!$D$3:$ABF$3,0)),"")</f>
        <v/>
      </c>
      <c r="YH49" s="6" t="str">
        <f>IFERROR(INDEX(Sales!$D$5:$ABF$18,MATCH(UsagePerHour!$B49,Sales!$C$5:$C$18,0),MATCH(UsagePerHour!YH$4,Sales!$D$3:$ABF$3,0))/YH$2*INDEX(Usage!$D$5:$ABF$11,MATCH(UsagePerHour!$B$36,Usage!$C$5:$C$11,0),MATCH(UsagePerHour!YH$4,Usage!$D$3:$ABF$3,0)),"")</f>
        <v/>
      </c>
      <c r="YI49" s="6" t="str">
        <f>IFERROR(INDEX(Sales!$D$5:$ABF$18,MATCH(UsagePerHour!$B49,Sales!$C$5:$C$18,0),MATCH(UsagePerHour!YI$4,Sales!$D$3:$ABF$3,0))/YI$2*INDEX(Usage!$D$5:$ABF$11,MATCH(UsagePerHour!$B$36,Usage!$C$5:$C$11,0),MATCH(UsagePerHour!YI$4,Usage!$D$3:$ABF$3,0)),"")</f>
        <v/>
      </c>
      <c r="YJ49" s="6" t="str">
        <f>IFERROR(INDEX(Sales!$D$5:$ABF$18,MATCH(UsagePerHour!$B49,Sales!$C$5:$C$18,0),MATCH(UsagePerHour!YJ$4,Sales!$D$3:$ABF$3,0))/YJ$2*INDEX(Usage!$D$5:$ABF$11,MATCH(UsagePerHour!$B$36,Usage!$C$5:$C$11,0),MATCH(UsagePerHour!YJ$4,Usage!$D$3:$ABF$3,0)),"")</f>
        <v/>
      </c>
      <c r="YK49" s="6" t="str">
        <f>IFERROR(INDEX(Sales!$D$5:$ABF$18,MATCH(UsagePerHour!$B49,Sales!$C$5:$C$18,0),MATCH(UsagePerHour!YK$4,Sales!$D$3:$ABF$3,0))/YK$2*INDEX(Usage!$D$5:$ABF$11,MATCH(UsagePerHour!$B$36,Usage!$C$5:$C$11,0),MATCH(UsagePerHour!YK$4,Usage!$D$3:$ABF$3,0)),"")</f>
        <v/>
      </c>
      <c r="YL49" s="6" t="str">
        <f>IFERROR(INDEX(Sales!$D$5:$ABF$18,MATCH(UsagePerHour!$B49,Sales!$C$5:$C$18,0),MATCH(UsagePerHour!YL$4,Sales!$D$3:$ABF$3,0))/YL$2*INDEX(Usage!$D$5:$ABF$11,MATCH(UsagePerHour!$B$36,Usage!$C$5:$C$11,0),MATCH(UsagePerHour!YL$4,Usage!$D$3:$ABF$3,0)),"")</f>
        <v/>
      </c>
      <c r="YM49" s="6" t="str">
        <f>IFERROR(INDEX(Sales!$D$5:$ABF$18,MATCH(UsagePerHour!$B49,Sales!$C$5:$C$18,0),MATCH(UsagePerHour!YM$4,Sales!$D$3:$ABF$3,0))/YM$2*INDEX(Usage!$D$5:$ABF$11,MATCH(UsagePerHour!$B$36,Usage!$C$5:$C$11,0),MATCH(UsagePerHour!YM$4,Usage!$D$3:$ABF$3,0)),"")</f>
        <v/>
      </c>
      <c r="YN49" s="6" t="str">
        <f>IFERROR(INDEX(Sales!$D$5:$ABF$18,MATCH(UsagePerHour!$B49,Sales!$C$5:$C$18,0),MATCH(UsagePerHour!YN$4,Sales!$D$3:$ABF$3,0))/YN$2*INDEX(Usage!$D$5:$ABF$11,MATCH(UsagePerHour!$B$36,Usage!$C$5:$C$11,0),MATCH(UsagePerHour!YN$4,Usage!$D$3:$ABF$3,0)),"")</f>
        <v/>
      </c>
      <c r="YO49" s="6" t="str">
        <f>IFERROR(INDEX(Sales!$D$5:$ABF$18,MATCH(UsagePerHour!$B49,Sales!$C$5:$C$18,0),MATCH(UsagePerHour!YO$4,Sales!$D$3:$ABF$3,0))/YO$2*INDEX(Usage!$D$5:$ABF$11,MATCH(UsagePerHour!$B$36,Usage!$C$5:$C$11,0),MATCH(UsagePerHour!YO$4,Usage!$D$3:$ABF$3,0)),"")</f>
        <v/>
      </c>
      <c r="YP49" s="6" t="str">
        <f>IFERROR(INDEX(Sales!$D$5:$ABF$18,MATCH(UsagePerHour!$B49,Sales!$C$5:$C$18,0),MATCH(UsagePerHour!YP$4,Sales!$D$3:$ABF$3,0))/YP$2*INDEX(Usage!$D$5:$ABF$11,MATCH(UsagePerHour!$B$36,Usage!$C$5:$C$11,0),MATCH(UsagePerHour!YP$4,Usage!$D$3:$ABF$3,0)),"")</f>
        <v/>
      </c>
      <c r="YQ49" s="6" t="str">
        <f>IFERROR(INDEX(Sales!$D$5:$ABF$18,MATCH(UsagePerHour!$B49,Sales!$C$5:$C$18,0),MATCH(UsagePerHour!YQ$4,Sales!$D$3:$ABF$3,0))/YQ$2*INDEX(Usage!$D$5:$ABF$11,MATCH(UsagePerHour!$B$36,Usage!$C$5:$C$11,0),MATCH(UsagePerHour!YQ$4,Usage!$D$3:$ABF$3,0)),"")</f>
        <v/>
      </c>
      <c r="YR49" s="6" t="str">
        <f>IFERROR(INDEX(Sales!$D$5:$ABF$18,MATCH(UsagePerHour!$B49,Sales!$C$5:$C$18,0),MATCH(UsagePerHour!YR$4,Sales!$D$3:$ABF$3,0))/YR$2*INDEX(Usage!$D$5:$ABF$11,MATCH(UsagePerHour!$B$36,Usage!$C$5:$C$11,0),MATCH(UsagePerHour!YR$4,Usage!$D$3:$ABF$3,0)),"")</f>
        <v/>
      </c>
      <c r="YS49" s="6" t="str">
        <f>IFERROR(INDEX(Sales!$D$5:$ABF$18,MATCH(UsagePerHour!$B49,Sales!$C$5:$C$18,0),MATCH(UsagePerHour!YS$4,Sales!$D$3:$ABF$3,0))/YS$2*INDEX(Usage!$D$5:$ABF$11,MATCH(UsagePerHour!$B$36,Usage!$C$5:$C$11,0),MATCH(UsagePerHour!YS$4,Usage!$D$3:$ABF$3,0)),"")</f>
        <v/>
      </c>
      <c r="YT49" s="6" t="str">
        <f>IFERROR(INDEX(Sales!$D$5:$ABF$18,MATCH(UsagePerHour!$B49,Sales!$C$5:$C$18,0),MATCH(UsagePerHour!YT$4,Sales!$D$3:$ABF$3,0))/YT$2*INDEX(Usage!$D$5:$ABF$11,MATCH(UsagePerHour!$B$36,Usage!$C$5:$C$11,0),MATCH(UsagePerHour!YT$4,Usage!$D$3:$ABF$3,0)),"")</f>
        <v/>
      </c>
      <c r="YU49" s="6" t="str">
        <f>IFERROR(INDEX(Sales!$D$5:$ABF$18,MATCH(UsagePerHour!$B49,Sales!$C$5:$C$18,0),MATCH(UsagePerHour!YU$4,Sales!$D$3:$ABF$3,0))/YU$2*INDEX(Usage!$D$5:$ABF$11,MATCH(UsagePerHour!$B$36,Usage!$C$5:$C$11,0),MATCH(UsagePerHour!YU$4,Usage!$D$3:$ABF$3,0)),"")</f>
        <v/>
      </c>
      <c r="YV49" s="6" t="str">
        <f>IFERROR(INDEX(Sales!$D$5:$ABF$18,MATCH(UsagePerHour!$B49,Sales!$C$5:$C$18,0),MATCH(UsagePerHour!YV$4,Sales!$D$3:$ABF$3,0))/YV$2*INDEX(Usage!$D$5:$ABF$11,MATCH(UsagePerHour!$B$36,Usage!$C$5:$C$11,0),MATCH(UsagePerHour!YV$4,Usage!$D$3:$ABF$3,0)),"")</f>
        <v/>
      </c>
      <c r="YW49" s="6" t="str">
        <f>IFERROR(INDEX(Sales!$D$5:$ABF$18,MATCH(UsagePerHour!$B49,Sales!$C$5:$C$18,0),MATCH(UsagePerHour!YW$4,Sales!$D$3:$ABF$3,0))/YW$2*INDEX(Usage!$D$5:$ABF$11,MATCH(UsagePerHour!$B$36,Usage!$C$5:$C$11,0),MATCH(UsagePerHour!YW$4,Usage!$D$3:$ABF$3,0)),"")</f>
        <v/>
      </c>
      <c r="YX49" s="6" t="str">
        <f>IFERROR(INDEX(Sales!$D$5:$ABF$18,MATCH(UsagePerHour!$B49,Sales!$C$5:$C$18,0),MATCH(UsagePerHour!YX$4,Sales!$D$3:$ABF$3,0))/YX$2*INDEX(Usage!$D$5:$ABF$11,MATCH(UsagePerHour!$B$36,Usage!$C$5:$C$11,0),MATCH(UsagePerHour!YX$4,Usage!$D$3:$ABF$3,0)),"")</f>
        <v/>
      </c>
      <c r="YY49" s="6" t="str">
        <f>IFERROR(INDEX(Sales!$D$5:$ABF$18,MATCH(UsagePerHour!$B49,Sales!$C$5:$C$18,0),MATCH(UsagePerHour!YY$4,Sales!$D$3:$ABF$3,0))/YY$2*INDEX(Usage!$D$5:$ABF$11,MATCH(UsagePerHour!$B$36,Usage!$C$5:$C$11,0),MATCH(UsagePerHour!YY$4,Usage!$D$3:$ABF$3,0)),"")</f>
        <v/>
      </c>
      <c r="YZ49" s="6" t="str">
        <f>IFERROR(INDEX(Sales!$D$5:$ABF$18,MATCH(UsagePerHour!$B49,Sales!$C$5:$C$18,0),MATCH(UsagePerHour!YZ$4,Sales!$D$3:$ABF$3,0))/YZ$2*INDEX(Usage!$D$5:$ABF$11,MATCH(UsagePerHour!$B$36,Usage!$C$5:$C$11,0),MATCH(UsagePerHour!YZ$4,Usage!$D$3:$ABF$3,0)),"")</f>
        <v/>
      </c>
      <c r="ZA49" s="6" t="str">
        <f>IFERROR(INDEX(Sales!$D$5:$ABF$18,MATCH(UsagePerHour!$B49,Sales!$C$5:$C$18,0),MATCH(UsagePerHour!ZA$4,Sales!$D$3:$ABF$3,0))/ZA$2*INDEX(Usage!$D$5:$ABF$11,MATCH(UsagePerHour!$B$36,Usage!$C$5:$C$11,0),MATCH(UsagePerHour!ZA$4,Usage!$D$3:$ABF$3,0)),"")</f>
        <v/>
      </c>
      <c r="ZB49" s="6" t="str">
        <f>IFERROR(INDEX(Sales!$D$5:$ABF$18,MATCH(UsagePerHour!$B49,Sales!$C$5:$C$18,0),MATCH(UsagePerHour!ZB$4,Sales!$D$3:$ABF$3,0))/ZB$2*INDEX(Usage!$D$5:$ABF$11,MATCH(UsagePerHour!$B$36,Usage!$C$5:$C$11,0),MATCH(UsagePerHour!ZB$4,Usage!$D$3:$ABF$3,0)),"")</f>
        <v/>
      </c>
      <c r="ZC49" s="6" t="str">
        <f>IFERROR(INDEX(Sales!$D$5:$ABF$18,MATCH(UsagePerHour!$B49,Sales!$C$5:$C$18,0),MATCH(UsagePerHour!ZC$4,Sales!$D$3:$ABF$3,0))/ZC$2*INDEX(Usage!$D$5:$ABF$11,MATCH(UsagePerHour!$B$36,Usage!$C$5:$C$11,0),MATCH(UsagePerHour!ZC$4,Usage!$D$3:$ABF$3,0)),"")</f>
        <v/>
      </c>
      <c r="ZD49" s="6" t="str">
        <f>IFERROR(INDEX(Sales!$D$5:$ABF$18,MATCH(UsagePerHour!$B49,Sales!$C$5:$C$18,0),MATCH(UsagePerHour!ZD$4,Sales!$D$3:$ABF$3,0))/ZD$2*INDEX(Usage!$D$5:$ABF$11,MATCH(UsagePerHour!$B$36,Usage!$C$5:$C$11,0),MATCH(UsagePerHour!ZD$4,Usage!$D$3:$ABF$3,0)),"")</f>
        <v/>
      </c>
      <c r="ZE49" s="6" t="str">
        <f>IFERROR(INDEX(Sales!$D$5:$ABF$18,MATCH(UsagePerHour!$B49,Sales!$C$5:$C$18,0),MATCH(UsagePerHour!ZE$4,Sales!$D$3:$ABF$3,0))/ZE$2*INDEX(Usage!$D$5:$ABF$11,MATCH(UsagePerHour!$B$36,Usage!$C$5:$C$11,0),MATCH(UsagePerHour!ZE$4,Usage!$D$3:$ABF$3,0)),"")</f>
        <v/>
      </c>
      <c r="ZF49" s="6" t="str">
        <f>IFERROR(INDEX(Sales!$D$5:$ABF$18,MATCH(UsagePerHour!$B49,Sales!$C$5:$C$18,0),MATCH(UsagePerHour!ZF$4,Sales!$D$3:$ABF$3,0))/ZF$2*INDEX(Usage!$D$5:$ABF$11,MATCH(UsagePerHour!$B$36,Usage!$C$5:$C$11,0),MATCH(UsagePerHour!ZF$4,Usage!$D$3:$ABF$3,0)),"")</f>
        <v/>
      </c>
      <c r="ZG49" s="6" t="str">
        <f>IFERROR(INDEX(Sales!$D$5:$ABF$18,MATCH(UsagePerHour!$B49,Sales!$C$5:$C$18,0),MATCH(UsagePerHour!ZG$4,Sales!$D$3:$ABF$3,0))/ZG$2*INDEX(Usage!$D$5:$ABF$11,MATCH(UsagePerHour!$B$36,Usage!$C$5:$C$11,0),MATCH(UsagePerHour!ZG$4,Usage!$D$3:$ABF$3,0)),"")</f>
        <v/>
      </c>
      <c r="ZH49" s="6" t="str">
        <f>IFERROR(INDEX(Sales!$D$5:$ABF$18,MATCH(UsagePerHour!$B49,Sales!$C$5:$C$18,0),MATCH(UsagePerHour!ZH$4,Sales!$D$3:$ABF$3,0))/ZH$2*INDEX(Usage!$D$5:$ABF$11,MATCH(UsagePerHour!$B$36,Usage!$C$5:$C$11,0),MATCH(UsagePerHour!ZH$4,Usage!$D$3:$ABF$3,0)),"")</f>
        <v/>
      </c>
      <c r="ZI49" s="6" t="str">
        <f>IFERROR(INDEX(Sales!$D$5:$ABF$18,MATCH(UsagePerHour!$B49,Sales!$C$5:$C$18,0),MATCH(UsagePerHour!ZI$4,Sales!$D$3:$ABF$3,0))/ZI$2*INDEX(Usage!$D$5:$ABF$11,MATCH(UsagePerHour!$B$36,Usage!$C$5:$C$11,0),MATCH(UsagePerHour!ZI$4,Usage!$D$3:$ABF$3,0)),"")</f>
        <v/>
      </c>
      <c r="ZJ49" s="6" t="str">
        <f>IFERROR(INDEX(Sales!$D$5:$ABF$18,MATCH(UsagePerHour!$B49,Sales!$C$5:$C$18,0),MATCH(UsagePerHour!ZJ$4,Sales!$D$3:$ABF$3,0))/ZJ$2*INDEX(Usage!$D$5:$ABF$11,MATCH(UsagePerHour!$B$36,Usage!$C$5:$C$11,0),MATCH(UsagePerHour!ZJ$4,Usage!$D$3:$ABF$3,0)),"")</f>
        <v/>
      </c>
      <c r="ZK49" s="6" t="str">
        <f>IFERROR(INDEX(Sales!$D$5:$ABF$18,MATCH(UsagePerHour!$B49,Sales!$C$5:$C$18,0),MATCH(UsagePerHour!ZK$4,Sales!$D$3:$ABF$3,0))/ZK$2*INDEX(Usage!$D$5:$ABF$11,MATCH(UsagePerHour!$B$36,Usage!$C$5:$C$11,0),MATCH(UsagePerHour!ZK$4,Usage!$D$3:$ABF$3,0)),"")</f>
        <v/>
      </c>
      <c r="ZL49" s="6" t="str">
        <f>IFERROR(INDEX(Sales!$D$5:$ABF$18,MATCH(UsagePerHour!$B49,Sales!$C$5:$C$18,0),MATCH(UsagePerHour!ZL$4,Sales!$D$3:$ABF$3,0))/ZL$2*INDEX(Usage!$D$5:$ABF$11,MATCH(UsagePerHour!$B$36,Usage!$C$5:$C$11,0),MATCH(UsagePerHour!ZL$4,Usage!$D$3:$ABF$3,0)),"")</f>
        <v/>
      </c>
      <c r="ZM49" s="6" t="str">
        <f>IFERROR(INDEX(Sales!$D$5:$ABF$18,MATCH(UsagePerHour!$B49,Sales!$C$5:$C$18,0),MATCH(UsagePerHour!ZM$4,Sales!$D$3:$ABF$3,0))/ZM$2*INDEX(Usage!$D$5:$ABF$11,MATCH(UsagePerHour!$B$36,Usage!$C$5:$C$11,0),MATCH(UsagePerHour!ZM$4,Usage!$D$3:$ABF$3,0)),"")</f>
        <v/>
      </c>
      <c r="ZN49" s="6" t="str">
        <f>IFERROR(INDEX(Sales!$D$5:$ABF$18,MATCH(UsagePerHour!$B49,Sales!$C$5:$C$18,0),MATCH(UsagePerHour!ZN$4,Sales!$D$3:$ABF$3,0))/ZN$2*INDEX(Usage!$D$5:$ABF$11,MATCH(UsagePerHour!$B$36,Usage!$C$5:$C$11,0),MATCH(UsagePerHour!ZN$4,Usage!$D$3:$ABF$3,0)),"")</f>
        <v/>
      </c>
      <c r="ZO49" s="6" t="str">
        <f>IFERROR(INDEX(Sales!$D$5:$ABF$18,MATCH(UsagePerHour!$B49,Sales!$C$5:$C$18,0),MATCH(UsagePerHour!ZO$4,Sales!$D$3:$ABF$3,0))/ZO$2*INDEX(Usage!$D$5:$ABF$11,MATCH(UsagePerHour!$B$36,Usage!$C$5:$C$11,0),MATCH(UsagePerHour!ZO$4,Usage!$D$3:$ABF$3,0)),"")</f>
        <v/>
      </c>
      <c r="ZP49" s="6" t="str">
        <f>IFERROR(INDEX(Sales!$D$5:$ABF$18,MATCH(UsagePerHour!$B49,Sales!$C$5:$C$18,0),MATCH(UsagePerHour!ZP$4,Sales!$D$3:$ABF$3,0))/ZP$2*INDEX(Usage!$D$5:$ABF$11,MATCH(UsagePerHour!$B$36,Usage!$C$5:$C$11,0),MATCH(UsagePerHour!ZP$4,Usage!$D$3:$ABF$3,0)),"")</f>
        <v/>
      </c>
      <c r="ZQ49" s="6" t="str">
        <f>IFERROR(INDEX(Sales!$D$5:$ABF$18,MATCH(UsagePerHour!$B49,Sales!$C$5:$C$18,0),MATCH(UsagePerHour!ZQ$4,Sales!$D$3:$ABF$3,0))/ZQ$2*INDEX(Usage!$D$5:$ABF$11,MATCH(UsagePerHour!$B$36,Usage!$C$5:$C$11,0),MATCH(UsagePerHour!ZQ$4,Usage!$D$3:$ABF$3,0)),"")</f>
        <v/>
      </c>
      <c r="ZR49" s="6" t="str">
        <f>IFERROR(INDEX(Sales!$D$5:$ABF$18,MATCH(UsagePerHour!$B49,Sales!$C$5:$C$18,0),MATCH(UsagePerHour!ZR$4,Sales!$D$3:$ABF$3,0))/ZR$2*INDEX(Usage!$D$5:$ABF$11,MATCH(UsagePerHour!$B$36,Usage!$C$5:$C$11,0),MATCH(UsagePerHour!ZR$4,Usage!$D$3:$ABF$3,0)),"")</f>
        <v/>
      </c>
      <c r="ZS49" s="6" t="str">
        <f>IFERROR(INDEX(Sales!$D$5:$ABF$18,MATCH(UsagePerHour!$B49,Sales!$C$5:$C$18,0),MATCH(UsagePerHour!ZS$4,Sales!$D$3:$ABF$3,0))/ZS$2*INDEX(Usage!$D$5:$ABF$11,MATCH(UsagePerHour!$B$36,Usage!$C$5:$C$11,0),MATCH(UsagePerHour!ZS$4,Usage!$D$3:$ABF$3,0)),"")</f>
        <v/>
      </c>
      <c r="ZT49" s="6" t="str">
        <f>IFERROR(INDEX(Sales!$D$5:$ABF$18,MATCH(UsagePerHour!$B49,Sales!$C$5:$C$18,0),MATCH(UsagePerHour!ZT$4,Sales!$D$3:$ABF$3,0))/ZT$2*INDEX(Usage!$D$5:$ABF$11,MATCH(UsagePerHour!$B$36,Usage!$C$5:$C$11,0),MATCH(UsagePerHour!ZT$4,Usage!$D$3:$ABF$3,0)),"")</f>
        <v/>
      </c>
      <c r="ZU49" s="6" t="str">
        <f>IFERROR(INDEX(Sales!$D$5:$ABF$18,MATCH(UsagePerHour!$B49,Sales!$C$5:$C$18,0),MATCH(UsagePerHour!ZU$4,Sales!$D$3:$ABF$3,0))/ZU$2*INDEX(Usage!$D$5:$ABF$11,MATCH(UsagePerHour!$B$36,Usage!$C$5:$C$11,0),MATCH(UsagePerHour!ZU$4,Usage!$D$3:$ABF$3,0)),"")</f>
        <v/>
      </c>
      <c r="ZV49" s="6" t="str">
        <f>IFERROR(INDEX(Sales!$D$5:$ABF$18,MATCH(UsagePerHour!$B49,Sales!$C$5:$C$18,0),MATCH(UsagePerHour!ZV$4,Sales!$D$3:$ABF$3,0))/ZV$2*INDEX(Usage!$D$5:$ABF$11,MATCH(UsagePerHour!$B$36,Usage!$C$5:$C$11,0),MATCH(UsagePerHour!ZV$4,Usage!$D$3:$ABF$3,0)),"")</f>
        <v/>
      </c>
      <c r="ZW49" s="6" t="str">
        <f>IFERROR(INDEX(Sales!$D$5:$ABF$18,MATCH(UsagePerHour!$B49,Sales!$C$5:$C$18,0),MATCH(UsagePerHour!ZW$4,Sales!$D$3:$ABF$3,0))/ZW$2*INDEX(Usage!$D$5:$ABF$11,MATCH(UsagePerHour!$B$36,Usage!$C$5:$C$11,0),MATCH(UsagePerHour!ZW$4,Usage!$D$3:$ABF$3,0)),"")</f>
        <v/>
      </c>
      <c r="ZX49" s="6" t="str">
        <f>IFERROR(INDEX(Sales!$D$5:$ABF$18,MATCH(UsagePerHour!$B49,Sales!$C$5:$C$18,0),MATCH(UsagePerHour!ZX$4,Sales!$D$3:$ABF$3,0))/ZX$2*INDEX(Usage!$D$5:$ABF$11,MATCH(UsagePerHour!$B$36,Usage!$C$5:$C$11,0),MATCH(UsagePerHour!ZX$4,Usage!$D$3:$ABF$3,0)),"")</f>
        <v/>
      </c>
      <c r="ZY49" s="6" t="str">
        <f>IFERROR(INDEX(Sales!$D$5:$ABF$18,MATCH(UsagePerHour!$B49,Sales!$C$5:$C$18,0),MATCH(UsagePerHour!ZY$4,Sales!$D$3:$ABF$3,0))/ZY$2*INDEX(Usage!$D$5:$ABF$11,MATCH(UsagePerHour!$B$36,Usage!$C$5:$C$11,0),MATCH(UsagePerHour!ZY$4,Usage!$D$3:$ABF$3,0)),"")</f>
        <v/>
      </c>
      <c r="ZZ49" s="6" t="str">
        <f>IFERROR(INDEX(Sales!$D$5:$ABF$18,MATCH(UsagePerHour!$B49,Sales!$C$5:$C$18,0),MATCH(UsagePerHour!ZZ$4,Sales!$D$3:$ABF$3,0))/ZZ$2*INDEX(Usage!$D$5:$ABF$11,MATCH(UsagePerHour!$B$36,Usage!$C$5:$C$11,0),MATCH(UsagePerHour!ZZ$4,Usage!$D$3:$ABF$3,0)),"")</f>
        <v/>
      </c>
      <c r="AAA49" s="6" t="str">
        <f>IFERROR(INDEX(Sales!$D$5:$ABF$18,MATCH(UsagePerHour!$B49,Sales!$C$5:$C$18,0),MATCH(UsagePerHour!AAA$4,Sales!$D$3:$ABF$3,0))/AAA$2*INDEX(Usage!$D$5:$ABF$11,MATCH(UsagePerHour!$B$36,Usage!$C$5:$C$11,0),MATCH(UsagePerHour!AAA$4,Usage!$D$3:$ABF$3,0)),"")</f>
        <v/>
      </c>
      <c r="AAB49" s="6" t="str">
        <f>IFERROR(INDEX(Sales!$D$5:$ABF$18,MATCH(UsagePerHour!$B49,Sales!$C$5:$C$18,0),MATCH(UsagePerHour!AAB$4,Sales!$D$3:$ABF$3,0))/AAB$2*INDEX(Usage!$D$5:$ABF$11,MATCH(UsagePerHour!$B$36,Usage!$C$5:$C$11,0),MATCH(UsagePerHour!AAB$4,Usage!$D$3:$ABF$3,0)),"")</f>
        <v/>
      </c>
      <c r="AAC49" s="6" t="str">
        <f>IFERROR(INDEX(Sales!$D$5:$ABF$18,MATCH(UsagePerHour!$B49,Sales!$C$5:$C$18,0),MATCH(UsagePerHour!AAC$4,Sales!$D$3:$ABF$3,0))/AAC$2*INDEX(Usage!$D$5:$ABF$11,MATCH(UsagePerHour!$B$36,Usage!$C$5:$C$11,0),MATCH(UsagePerHour!AAC$4,Usage!$D$3:$ABF$3,0)),"")</f>
        <v/>
      </c>
      <c r="AAD49" s="6" t="str">
        <f>IFERROR(INDEX(Sales!$D$5:$ABF$18,MATCH(UsagePerHour!$B49,Sales!$C$5:$C$18,0),MATCH(UsagePerHour!AAD$4,Sales!$D$3:$ABF$3,0))/AAD$2*INDEX(Usage!$D$5:$ABF$11,MATCH(UsagePerHour!$B$36,Usage!$C$5:$C$11,0),MATCH(UsagePerHour!AAD$4,Usage!$D$3:$ABF$3,0)),"")</f>
        <v/>
      </c>
      <c r="AAE49" s="6" t="str">
        <f>IFERROR(INDEX(Sales!$D$5:$ABF$18,MATCH(UsagePerHour!$B49,Sales!$C$5:$C$18,0),MATCH(UsagePerHour!AAE$4,Sales!$D$3:$ABF$3,0))/AAE$2*INDEX(Usage!$D$5:$ABF$11,MATCH(UsagePerHour!$B$36,Usage!$C$5:$C$11,0),MATCH(UsagePerHour!AAE$4,Usage!$D$3:$ABF$3,0)),"")</f>
        <v/>
      </c>
      <c r="AAF49" s="6" t="str">
        <f>IFERROR(INDEX(Sales!$D$5:$ABF$18,MATCH(UsagePerHour!$B49,Sales!$C$5:$C$18,0),MATCH(UsagePerHour!AAF$4,Sales!$D$3:$ABF$3,0))/AAF$2*INDEX(Usage!$D$5:$ABF$11,MATCH(UsagePerHour!$B$36,Usage!$C$5:$C$11,0),MATCH(UsagePerHour!AAF$4,Usage!$D$3:$ABF$3,0)),"")</f>
        <v/>
      </c>
      <c r="AAG49" s="6" t="str">
        <f>IFERROR(INDEX(Sales!$D$5:$ABF$18,MATCH(UsagePerHour!$B49,Sales!$C$5:$C$18,0),MATCH(UsagePerHour!AAG$4,Sales!$D$3:$ABF$3,0))/AAG$2*INDEX(Usage!$D$5:$ABF$11,MATCH(UsagePerHour!$B$36,Usage!$C$5:$C$11,0),MATCH(UsagePerHour!AAG$4,Usage!$D$3:$ABF$3,0)),"")</f>
        <v/>
      </c>
      <c r="AAH49" s="6" t="str">
        <f>IFERROR(INDEX(Sales!$D$5:$ABF$18,MATCH(UsagePerHour!$B49,Sales!$C$5:$C$18,0),MATCH(UsagePerHour!AAH$4,Sales!$D$3:$ABF$3,0))/AAH$2*INDEX(Usage!$D$5:$ABF$11,MATCH(UsagePerHour!$B$36,Usage!$C$5:$C$11,0),MATCH(UsagePerHour!AAH$4,Usage!$D$3:$ABF$3,0)),"")</f>
        <v/>
      </c>
      <c r="AAI49" s="6" t="str">
        <f>IFERROR(INDEX(Sales!$D$5:$ABF$18,MATCH(UsagePerHour!$B49,Sales!$C$5:$C$18,0),MATCH(UsagePerHour!AAI$4,Sales!$D$3:$ABF$3,0))/AAI$2*INDEX(Usage!$D$5:$ABF$11,MATCH(UsagePerHour!$B$36,Usage!$C$5:$C$11,0),MATCH(UsagePerHour!AAI$4,Usage!$D$3:$ABF$3,0)),"")</f>
        <v/>
      </c>
      <c r="AAJ49" s="6" t="str">
        <f>IFERROR(INDEX(Sales!$D$5:$ABF$18,MATCH(UsagePerHour!$B49,Sales!$C$5:$C$18,0),MATCH(UsagePerHour!AAJ$4,Sales!$D$3:$ABF$3,0))/AAJ$2*INDEX(Usage!$D$5:$ABF$11,MATCH(UsagePerHour!$B$36,Usage!$C$5:$C$11,0),MATCH(UsagePerHour!AAJ$4,Usage!$D$3:$ABF$3,0)),"")</f>
        <v/>
      </c>
      <c r="AAK49" s="6" t="str">
        <f>IFERROR(INDEX(Sales!$D$5:$ABF$18,MATCH(UsagePerHour!$B49,Sales!$C$5:$C$18,0),MATCH(UsagePerHour!AAK$4,Sales!$D$3:$ABF$3,0))/AAK$2*INDEX(Usage!$D$5:$ABF$11,MATCH(UsagePerHour!$B$36,Usage!$C$5:$C$11,0),MATCH(UsagePerHour!AAK$4,Usage!$D$3:$ABF$3,0)),"")</f>
        <v/>
      </c>
      <c r="AAL49" s="6" t="str">
        <f>IFERROR(INDEX(Sales!$D$5:$ABF$18,MATCH(UsagePerHour!$B49,Sales!$C$5:$C$18,0),MATCH(UsagePerHour!AAL$4,Sales!$D$3:$ABF$3,0))/AAL$2*INDEX(Usage!$D$5:$ABF$11,MATCH(UsagePerHour!$B$36,Usage!$C$5:$C$11,0),MATCH(UsagePerHour!AAL$4,Usage!$D$3:$ABF$3,0)),"")</f>
        <v/>
      </c>
      <c r="AAM49" s="6" t="str">
        <f>IFERROR(INDEX(Sales!$D$5:$ABF$18,MATCH(UsagePerHour!$B49,Sales!$C$5:$C$18,0),MATCH(UsagePerHour!AAM$4,Sales!$D$3:$ABF$3,0))/AAM$2*INDEX(Usage!$D$5:$ABF$11,MATCH(UsagePerHour!$B$36,Usage!$C$5:$C$11,0),MATCH(UsagePerHour!AAM$4,Usage!$D$3:$ABF$3,0)),"")</f>
        <v/>
      </c>
      <c r="AAN49" s="6" t="str">
        <f>IFERROR(INDEX(Sales!$D$5:$ABF$18,MATCH(UsagePerHour!$B49,Sales!$C$5:$C$18,0),MATCH(UsagePerHour!AAN$4,Sales!$D$3:$ABF$3,0))/AAN$2*INDEX(Usage!$D$5:$ABF$11,MATCH(UsagePerHour!$B$36,Usage!$C$5:$C$11,0),MATCH(UsagePerHour!AAN$4,Usage!$D$3:$ABF$3,0)),"")</f>
        <v/>
      </c>
      <c r="AAO49" s="6" t="str">
        <f>IFERROR(INDEX(Sales!$D$5:$ABF$18,MATCH(UsagePerHour!$B49,Sales!$C$5:$C$18,0),MATCH(UsagePerHour!AAO$4,Sales!$D$3:$ABF$3,0))/AAO$2*INDEX(Usage!$D$5:$ABF$11,MATCH(UsagePerHour!$B$36,Usage!$C$5:$C$11,0),MATCH(UsagePerHour!AAO$4,Usage!$D$3:$ABF$3,0)),"")</f>
        <v/>
      </c>
      <c r="AAP49" s="6" t="str">
        <f>IFERROR(INDEX(Sales!$D$5:$ABF$18,MATCH(UsagePerHour!$B49,Sales!$C$5:$C$18,0),MATCH(UsagePerHour!AAP$4,Sales!$D$3:$ABF$3,0))/AAP$2*INDEX(Usage!$D$5:$ABF$11,MATCH(UsagePerHour!$B$36,Usage!$C$5:$C$11,0),MATCH(UsagePerHour!AAP$4,Usage!$D$3:$ABF$3,0)),"")</f>
        <v/>
      </c>
      <c r="AAQ49" s="6" t="str">
        <f>IFERROR(INDEX(Sales!$D$5:$ABF$18,MATCH(UsagePerHour!$B49,Sales!$C$5:$C$18,0),MATCH(UsagePerHour!AAQ$4,Sales!$D$3:$ABF$3,0))/AAQ$2*INDEX(Usage!$D$5:$ABF$11,MATCH(UsagePerHour!$B$36,Usage!$C$5:$C$11,0),MATCH(UsagePerHour!AAQ$4,Usage!$D$3:$ABF$3,0)),"")</f>
        <v/>
      </c>
      <c r="AAR49" s="6" t="str">
        <f>IFERROR(INDEX(Sales!$D$5:$ABF$18,MATCH(UsagePerHour!$B49,Sales!$C$5:$C$18,0),MATCH(UsagePerHour!AAR$4,Sales!$D$3:$ABF$3,0))/AAR$2*INDEX(Usage!$D$5:$ABF$11,MATCH(UsagePerHour!$B$36,Usage!$C$5:$C$11,0),MATCH(UsagePerHour!AAR$4,Usage!$D$3:$ABF$3,0)),"")</f>
        <v/>
      </c>
      <c r="AAS49" s="6" t="str">
        <f>IFERROR(INDEX(Sales!$D$5:$ABF$18,MATCH(UsagePerHour!$B49,Sales!$C$5:$C$18,0),MATCH(UsagePerHour!AAS$4,Sales!$D$3:$ABF$3,0))/AAS$2*INDEX(Usage!$D$5:$ABF$11,MATCH(UsagePerHour!$B$36,Usage!$C$5:$C$11,0),MATCH(UsagePerHour!AAS$4,Usage!$D$3:$ABF$3,0)),"")</f>
        <v/>
      </c>
      <c r="AAT49" s="6" t="str">
        <f>IFERROR(INDEX(Sales!$D$5:$ABF$18,MATCH(UsagePerHour!$B49,Sales!$C$5:$C$18,0),MATCH(UsagePerHour!AAT$4,Sales!$D$3:$ABF$3,0))/AAT$2*INDEX(Usage!$D$5:$ABF$11,MATCH(UsagePerHour!$B$36,Usage!$C$5:$C$11,0),MATCH(UsagePerHour!AAT$4,Usage!$D$3:$ABF$3,0)),"")</f>
        <v/>
      </c>
      <c r="AAU49" s="6" t="str">
        <f>IFERROR(INDEX(Sales!$D$5:$ABF$18,MATCH(UsagePerHour!$B49,Sales!$C$5:$C$18,0),MATCH(UsagePerHour!AAU$4,Sales!$D$3:$ABF$3,0))/AAU$2*INDEX(Usage!$D$5:$ABF$11,MATCH(UsagePerHour!$B$36,Usage!$C$5:$C$11,0),MATCH(UsagePerHour!AAU$4,Usage!$D$3:$ABF$3,0)),"")</f>
        <v/>
      </c>
      <c r="AAV49" s="6" t="str">
        <f>IFERROR(INDEX(Sales!$D$5:$ABF$18,MATCH(UsagePerHour!$B49,Sales!$C$5:$C$18,0),MATCH(UsagePerHour!AAV$4,Sales!$D$3:$ABF$3,0))/AAV$2*INDEX(Usage!$D$5:$ABF$11,MATCH(UsagePerHour!$B$36,Usage!$C$5:$C$11,0),MATCH(UsagePerHour!AAV$4,Usage!$D$3:$ABF$3,0)),"")</f>
        <v/>
      </c>
      <c r="AAW49" s="6" t="str">
        <f>IFERROR(INDEX(Sales!$D$5:$ABF$18,MATCH(UsagePerHour!$B49,Sales!$C$5:$C$18,0),MATCH(UsagePerHour!AAW$4,Sales!$D$3:$ABF$3,0))/AAW$2*INDEX(Usage!$D$5:$ABF$11,MATCH(UsagePerHour!$B$36,Usage!$C$5:$C$11,0),MATCH(UsagePerHour!AAW$4,Usage!$D$3:$ABF$3,0)),"")</f>
        <v/>
      </c>
      <c r="AAX49" s="6" t="str">
        <f>IFERROR(INDEX(Sales!$D$5:$ABF$18,MATCH(UsagePerHour!$B49,Sales!$C$5:$C$18,0),MATCH(UsagePerHour!AAX$4,Sales!$D$3:$ABF$3,0))/AAX$2*INDEX(Usage!$D$5:$ABF$11,MATCH(UsagePerHour!$B$36,Usage!$C$5:$C$11,0),MATCH(UsagePerHour!AAX$4,Usage!$D$3:$ABF$3,0)),"")</f>
        <v/>
      </c>
      <c r="AAY49" s="6" t="str">
        <f>IFERROR(INDEX(Sales!$D$5:$ABF$18,MATCH(UsagePerHour!$B49,Sales!$C$5:$C$18,0),MATCH(UsagePerHour!AAY$4,Sales!$D$3:$ABF$3,0))/AAY$2*INDEX(Usage!$D$5:$ABF$11,MATCH(UsagePerHour!$B$36,Usage!$C$5:$C$11,0),MATCH(UsagePerHour!AAY$4,Usage!$D$3:$ABF$3,0)),"")</f>
        <v/>
      </c>
      <c r="AAZ49" s="6" t="str">
        <f>IFERROR(INDEX(Sales!$D$5:$ABF$18,MATCH(UsagePerHour!$B49,Sales!$C$5:$C$18,0),MATCH(UsagePerHour!AAZ$4,Sales!$D$3:$ABF$3,0))/AAZ$2*INDEX(Usage!$D$5:$ABF$11,MATCH(UsagePerHour!$B$36,Usage!$C$5:$C$11,0),MATCH(UsagePerHour!AAZ$4,Usage!$D$3:$ABF$3,0)),"")</f>
        <v/>
      </c>
      <c r="ABA49" s="6" t="str">
        <f>IFERROR(INDEX(Sales!$D$5:$ABF$18,MATCH(UsagePerHour!$B49,Sales!$C$5:$C$18,0),MATCH(UsagePerHour!ABA$4,Sales!$D$3:$ABF$3,0))/ABA$2*INDEX(Usage!$D$5:$ABF$11,MATCH(UsagePerHour!$B$36,Usage!$C$5:$C$11,0),MATCH(UsagePerHour!ABA$4,Usage!$D$3:$ABF$3,0)),"")</f>
        <v/>
      </c>
    </row>
    <row r="50" spans="2:729">
      <c r="B50" s="3" t="s">
        <v>14</v>
      </c>
      <c r="C50" s="6">
        <f>IFERROR(INDEX(Sales!$D$5:$ABF$18,MATCH(UsagePerHour!$B50,Sales!$C$5:$C$18,0),MATCH(UsagePerHour!C$4,Sales!$D$3:$ABF$3,0))/C$2*INDEX(Usage!$D$5:$ABF$11,MATCH(UsagePerHour!$B$36,Usage!$C$5:$C$11,0),MATCH(UsagePerHour!C$4,Usage!$D$3:$ABF$3,0)),"")</f>
        <v>0</v>
      </c>
      <c r="D50" s="6">
        <f>IFERROR(INDEX(Sales!$D$5:$ABF$18,MATCH(UsagePerHour!$B50,Sales!$C$5:$C$18,0),MATCH(UsagePerHour!D$4,Sales!$D$3:$ABF$3,0))/D$2*INDEX(Usage!$D$5:$ABF$11,MATCH(UsagePerHour!$B$36,Usage!$C$5:$C$11,0),MATCH(UsagePerHour!D$4,Usage!$D$3:$ABF$3,0)),"")</f>
        <v>1.1365475019131956</v>
      </c>
      <c r="E50" s="6">
        <f>IFERROR(INDEX(Sales!$D$5:$ABF$18,MATCH(UsagePerHour!$B50,Sales!$C$5:$C$18,0),MATCH(UsagePerHour!E$4,Sales!$D$3:$ABF$3,0))/E$2*INDEX(Usage!$D$5:$ABF$11,MATCH(UsagePerHour!$B$36,Usage!$C$5:$C$11,0),MATCH(UsagePerHour!E$4,Usage!$D$3:$ABF$3,0)),"")</f>
        <v>0</v>
      </c>
      <c r="F50" s="6">
        <f>IFERROR(INDEX(Sales!$D$5:$ABF$18,MATCH(UsagePerHour!$B50,Sales!$C$5:$C$18,0),MATCH(UsagePerHour!F$4,Sales!$D$3:$ABF$3,0))/F$2*INDEX(Usage!$D$5:$ABF$11,MATCH(UsagePerHour!$B$36,Usage!$C$5:$C$11,0),MATCH(UsagePerHour!F$4,Usage!$D$3:$ABF$3,0)),"")</f>
        <v>0.18380319277985346</v>
      </c>
      <c r="G50" s="6">
        <f>IFERROR(INDEX(Sales!$D$5:$ABF$18,MATCH(UsagePerHour!$B50,Sales!$C$5:$C$18,0),MATCH(UsagePerHour!G$4,Sales!$D$3:$ABF$3,0))/G$2*INDEX(Usage!$D$5:$ABF$11,MATCH(UsagePerHour!$B$36,Usage!$C$5:$C$11,0),MATCH(UsagePerHour!G$4,Usage!$D$3:$ABF$3,0)),"")</f>
        <v>0</v>
      </c>
      <c r="H50" s="6">
        <f>IFERROR(INDEX(Sales!$D$5:$ABF$18,MATCH(UsagePerHour!$B50,Sales!$C$5:$C$18,0),MATCH(UsagePerHour!H$4,Sales!$D$3:$ABF$3,0))/H$2*INDEX(Usage!$D$5:$ABF$11,MATCH(UsagePerHour!$B$36,Usage!$C$5:$C$11,0),MATCH(UsagePerHour!H$4,Usage!$D$3:$ABF$3,0)),"")</f>
        <v>1.0720444634834856</v>
      </c>
      <c r="I50" s="6">
        <f>IFERROR(INDEX(Sales!$D$5:$ABF$18,MATCH(UsagePerHour!$B50,Sales!$C$5:$C$18,0),MATCH(UsagePerHour!I$4,Sales!$D$3:$ABF$3,0))/I$2*INDEX(Usage!$D$5:$ABF$11,MATCH(UsagePerHour!$B$36,Usage!$C$5:$C$11,0),MATCH(UsagePerHour!I$4,Usage!$D$3:$ABF$3,0)),"")</f>
        <v>0</v>
      </c>
      <c r="J50" s="6">
        <f>IFERROR(INDEX(Sales!$D$5:$ABF$18,MATCH(UsagePerHour!$B50,Sales!$C$5:$C$18,0),MATCH(UsagePerHour!J$4,Sales!$D$3:$ABF$3,0))/J$2*INDEX(Usage!$D$5:$ABF$11,MATCH(UsagePerHour!$B$36,Usage!$C$5:$C$11,0),MATCH(UsagePerHour!J$4,Usage!$D$3:$ABF$3,0)),"")</f>
        <v>0</v>
      </c>
      <c r="K50" s="6">
        <f>IFERROR(INDEX(Sales!$D$5:$ABF$18,MATCH(UsagePerHour!$B50,Sales!$C$5:$C$18,0),MATCH(UsagePerHour!K$4,Sales!$D$3:$ABF$3,0))/K$2*INDEX(Usage!$D$5:$ABF$11,MATCH(UsagePerHour!$B$36,Usage!$C$5:$C$11,0),MATCH(UsagePerHour!K$4,Usage!$D$3:$ABF$3,0)),"")</f>
        <v>1.1365475019131956</v>
      </c>
      <c r="L50" s="6">
        <f>IFERROR(INDEX(Sales!$D$5:$ABF$18,MATCH(UsagePerHour!$B50,Sales!$C$5:$C$18,0),MATCH(UsagePerHour!L$4,Sales!$D$3:$ABF$3,0))/L$2*INDEX(Usage!$D$5:$ABF$11,MATCH(UsagePerHour!$B$36,Usage!$C$5:$C$11,0),MATCH(UsagePerHour!L$4,Usage!$D$3:$ABF$3,0)),"")</f>
        <v>0</v>
      </c>
      <c r="M50" s="6">
        <f>IFERROR(INDEX(Sales!$D$5:$ABF$18,MATCH(UsagePerHour!$B50,Sales!$C$5:$C$18,0),MATCH(UsagePerHour!M$4,Sales!$D$3:$ABF$3,0))/M$2*INDEX(Usage!$D$5:$ABF$11,MATCH(UsagePerHour!$B$36,Usage!$C$5:$C$11,0),MATCH(UsagePerHour!M$4,Usage!$D$3:$ABF$3,0)),"")</f>
        <v>0.18380319277985346</v>
      </c>
      <c r="N50" s="6">
        <f>IFERROR(INDEX(Sales!$D$5:$ABF$18,MATCH(UsagePerHour!$B50,Sales!$C$5:$C$18,0),MATCH(UsagePerHour!N$4,Sales!$D$3:$ABF$3,0))/N$2*INDEX(Usage!$D$5:$ABF$11,MATCH(UsagePerHour!$B$36,Usage!$C$5:$C$11,0),MATCH(UsagePerHour!N$4,Usage!$D$3:$ABF$3,0)),"")</f>
        <v>0</v>
      </c>
      <c r="O50" s="6">
        <f>IFERROR(INDEX(Sales!$D$5:$ABF$18,MATCH(UsagePerHour!$B50,Sales!$C$5:$C$18,0),MATCH(UsagePerHour!O$4,Sales!$D$3:$ABF$3,0))/O$2*INDEX(Usage!$D$5:$ABF$11,MATCH(UsagePerHour!$B$36,Usage!$C$5:$C$11,0),MATCH(UsagePerHour!O$4,Usage!$D$3:$ABF$3,0)),"")</f>
        <v>1.0720444634834856</v>
      </c>
      <c r="P50" s="6">
        <f>IFERROR(INDEX(Sales!$D$5:$ABF$18,MATCH(UsagePerHour!$B50,Sales!$C$5:$C$18,0),MATCH(UsagePerHour!P$4,Sales!$D$3:$ABF$3,0))/P$2*INDEX(Usage!$D$5:$ABF$11,MATCH(UsagePerHour!$B$36,Usage!$C$5:$C$11,0),MATCH(UsagePerHour!P$4,Usage!$D$3:$ABF$3,0)),"")</f>
        <v>0</v>
      </c>
      <c r="Q50" s="6">
        <f>IFERROR(INDEX(Sales!$D$5:$ABF$18,MATCH(UsagePerHour!$B50,Sales!$C$5:$C$18,0),MATCH(UsagePerHour!Q$4,Sales!$D$3:$ABF$3,0))/Q$2*INDEX(Usage!$D$5:$ABF$11,MATCH(UsagePerHour!$B$36,Usage!$C$5:$C$11,0),MATCH(UsagePerHour!Q$4,Usage!$D$3:$ABF$3,0)),"")</f>
        <v>0</v>
      </c>
      <c r="R50" s="6">
        <f>IFERROR(INDEX(Sales!$D$5:$ABF$18,MATCH(UsagePerHour!$B50,Sales!$C$5:$C$18,0),MATCH(UsagePerHour!R$4,Sales!$D$3:$ABF$3,0))/R$2*INDEX(Usage!$D$5:$ABF$11,MATCH(UsagePerHour!$B$36,Usage!$C$5:$C$11,0),MATCH(UsagePerHour!R$4,Usage!$D$3:$ABF$3,0)),"")</f>
        <v>1.1365475019131956</v>
      </c>
      <c r="S50" s="6">
        <f>IFERROR(INDEX(Sales!$D$5:$ABF$18,MATCH(UsagePerHour!$B50,Sales!$C$5:$C$18,0),MATCH(UsagePerHour!S$4,Sales!$D$3:$ABF$3,0))/S$2*INDEX(Usage!$D$5:$ABF$11,MATCH(UsagePerHour!$B$36,Usage!$C$5:$C$11,0),MATCH(UsagePerHour!S$4,Usage!$D$3:$ABF$3,0)),"")</f>
        <v>0</v>
      </c>
      <c r="T50" s="6">
        <f>IFERROR(INDEX(Sales!$D$5:$ABF$18,MATCH(UsagePerHour!$B50,Sales!$C$5:$C$18,0),MATCH(UsagePerHour!T$4,Sales!$D$3:$ABF$3,0))/T$2*INDEX(Usage!$D$5:$ABF$11,MATCH(UsagePerHour!$B$36,Usage!$C$5:$C$11,0),MATCH(UsagePerHour!T$4,Usage!$D$3:$ABF$3,0)),"")</f>
        <v>0.18380319277985346</v>
      </c>
      <c r="U50" s="6">
        <f>IFERROR(INDEX(Sales!$D$5:$ABF$18,MATCH(UsagePerHour!$B50,Sales!$C$5:$C$18,0),MATCH(UsagePerHour!U$4,Sales!$D$3:$ABF$3,0))/U$2*INDEX(Usage!$D$5:$ABF$11,MATCH(UsagePerHour!$B$36,Usage!$C$5:$C$11,0),MATCH(UsagePerHour!U$4,Usage!$D$3:$ABF$3,0)),"")</f>
        <v>0</v>
      </c>
      <c r="V50" s="6">
        <f>IFERROR(INDEX(Sales!$D$5:$ABF$18,MATCH(UsagePerHour!$B50,Sales!$C$5:$C$18,0),MATCH(UsagePerHour!V$4,Sales!$D$3:$ABF$3,0))/V$2*INDEX(Usage!$D$5:$ABF$11,MATCH(UsagePerHour!$B$36,Usage!$C$5:$C$11,0),MATCH(UsagePerHour!V$4,Usage!$D$3:$ABF$3,0)),"")</f>
        <v>1.0720444634834856</v>
      </c>
      <c r="W50" s="6">
        <f>IFERROR(INDEX(Sales!$D$5:$ABF$18,MATCH(UsagePerHour!$B50,Sales!$C$5:$C$18,0),MATCH(UsagePerHour!W$4,Sales!$D$3:$ABF$3,0))/W$2*INDEX(Usage!$D$5:$ABF$11,MATCH(UsagePerHour!$B$36,Usage!$C$5:$C$11,0),MATCH(UsagePerHour!W$4,Usage!$D$3:$ABF$3,0)),"")</f>
        <v>0</v>
      </c>
      <c r="X50" s="6">
        <f>IFERROR(INDEX(Sales!$D$5:$ABF$18,MATCH(UsagePerHour!$B50,Sales!$C$5:$C$18,0),MATCH(UsagePerHour!X$4,Sales!$D$3:$ABF$3,0))/X$2*INDEX(Usage!$D$5:$ABF$11,MATCH(UsagePerHour!$B$36,Usage!$C$5:$C$11,0),MATCH(UsagePerHour!X$4,Usage!$D$3:$ABF$3,0)),"")</f>
        <v>0</v>
      </c>
      <c r="Y50" s="6">
        <f>IFERROR(INDEX(Sales!$D$5:$ABF$18,MATCH(UsagePerHour!$B50,Sales!$C$5:$C$18,0),MATCH(UsagePerHour!Y$4,Sales!$D$3:$ABF$3,0))/Y$2*INDEX(Usage!$D$5:$ABF$11,MATCH(UsagePerHour!$B$36,Usage!$C$5:$C$11,0),MATCH(UsagePerHour!Y$4,Usage!$D$3:$ABF$3,0)),"")</f>
        <v>1.1365475019131956</v>
      </c>
      <c r="Z50" s="6">
        <f>IFERROR(INDEX(Sales!$D$5:$ABF$18,MATCH(UsagePerHour!$B50,Sales!$C$5:$C$18,0),MATCH(UsagePerHour!Z$4,Sales!$D$3:$ABF$3,0))/Z$2*INDEX(Usage!$D$5:$ABF$11,MATCH(UsagePerHour!$B$36,Usage!$C$5:$C$11,0),MATCH(UsagePerHour!Z$4,Usage!$D$3:$ABF$3,0)),"")</f>
        <v>0</v>
      </c>
      <c r="AA50" s="6">
        <f>IFERROR(INDEX(Sales!$D$5:$ABF$18,MATCH(UsagePerHour!$B50,Sales!$C$5:$C$18,0),MATCH(UsagePerHour!AA$4,Sales!$D$3:$ABF$3,0))/AA$2*INDEX(Usage!$D$5:$ABF$11,MATCH(UsagePerHour!$B$36,Usage!$C$5:$C$11,0),MATCH(UsagePerHour!AA$4,Usage!$D$3:$ABF$3,0)),"")</f>
        <v>0.18380319277985346</v>
      </c>
      <c r="AB50" s="6">
        <f>IFERROR(INDEX(Sales!$D$5:$ABF$18,MATCH(UsagePerHour!$B50,Sales!$C$5:$C$18,0),MATCH(UsagePerHour!AB$4,Sales!$D$3:$ABF$3,0))/AB$2*INDEX(Usage!$D$5:$ABF$11,MATCH(UsagePerHour!$B$36,Usage!$C$5:$C$11,0),MATCH(UsagePerHour!AB$4,Usage!$D$3:$ABF$3,0)),"")</f>
        <v>0</v>
      </c>
      <c r="AC50" s="6">
        <f>IFERROR(INDEX(Sales!$D$5:$ABF$18,MATCH(UsagePerHour!$B50,Sales!$C$5:$C$18,0),MATCH(UsagePerHour!AC$4,Sales!$D$3:$ABF$3,0))/AC$2*INDEX(Usage!$D$5:$ABF$11,MATCH(UsagePerHour!$B$36,Usage!$C$5:$C$11,0),MATCH(UsagePerHour!AC$4,Usage!$D$3:$ABF$3,0)),"")</f>
        <v>1.0720444634834856</v>
      </c>
      <c r="AD50" s="6">
        <f>IFERROR(INDEX(Sales!$D$5:$ABF$18,MATCH(UsagePerHour!$B50,Sales!$C$5:$C$18,0),MATCH(UsagePerHour!AD$4,Sales!$D$3:$ABF$3,0))/AD$2*INDEX(Usage!$D$5:$ABF$11,MATCH(UsagePerHour!$B$36,Usage!$C$5:$C$11,0),MATCH(UsagePerHour!AD$4,Usage!$D$3:$ABF$3,0)),"")</f>
        <v>0</v>
      </c>
      <c r="AE50" s="6">
        <f>IFERROR(INDEX(Sales!$D$5:$ABF$18,MATCH(UsagePerHour!$B50,Sales!$C$5:$C$18,0),MATCH(UsagePerHour!AE$4,Sales!$D$3:$ABF$3,0))/AE$2*INDEX(Usage!$D$5:$ABF$11,MATCH(UsagePerHour!$B$36,Usage!$C$5:$C$11,0),MATCH(UsagePerHour!AE$4,Usage!$D$3:$ABF$3,0)),"")</f>
        <v>0</v>
      </c>
      <c r="AF50" s="6">
        <f>IFERROR(INDEX(Sales!$D$5:$ABF$18,MATCH(UsagePerHour!$B50,Sales!$C$5:$C$18,0),MATCH(UsagePerHour!AF$4,Sales!$D$3:$ABF$3,0))/AF$2*INDEX(Usage!$D$5:$ABF$11,MATCH(UsagePerHour!$B$36,Usage!$C$5:$C$11,0),MATCH(UsagePerHour!AF$4,Usage!$D$3:$ABF$3,0)),"")</f>
        <v>1.1365475019131956</v>
      </c>
      <c r="AG50" s="6">
        <f>IFERROR(INDEX(Sales!$D$5:$ABF$18,MATCH(UsagePerHour!$B50,Sales!$C$5:$C$18,0),MATCH(UsagePerHour!AG$4,Sales!$D$3:$ABF$3,0))/AG$2*INDEX(Usage!$D$5:$ABF$11,MATCH(UsagePerHour!$B$36,Usage!$C$5:$C$11,0),MATCH(UsagePerHour!AG$4,Usage!$D$3:$ABF$3,0)),"")</f>
        <v>0</v>
      </c>
      <c r="AH50" s="6">
        <f>IFERROR(INDEX(Sales!$D$5:$ABF$18,MATCH(UsagePerHour!$B50,Sales!$C$5:$C$18,0),MATCH(UsagePerHour!AH$4,Sales!$D$3:$ABF$3,0))/AH$2*INDEX(Usage!$D$5:$ABF$11,MATCH(UsagePerHour!$B$36,Usage!$C$5:$C$11,0),MATCH(UsagePerHour!AH$4,Usage!$D$3:$ABF$3,0)),"")</f>
        <v>0.18380319277985346</v>
      </c>
      <c r="AI50" s="6">
        <f>IFERROR(INDEX(Sales!$D$5:$ABF$18,MATCH(UsagePerHour!$B50,Sales!$C$5:$C$18,0),MATCH(UsagePerHour!AI$4,Sales!$D$3:$ABF$3,0))/AI$2*INDEX(Usage!$D$5:$ABF$11,MATCH(UsagePerHour!$B$36,Usage!$C$5:$C$11,0),MATCH(UsagePerHour!AI$4,Usage!$D$3:$ABF$3,0)),"")</f>
        <v>0</v>
      </c>
      <c r="AJ50" s="6">
        <f>IFERROR(INDEX(Sales!$D$5:$ABF$18,MATCH(UsagePerHour!$B50,Sales!$C$5:$C$18,0),MATCH(UsagePerHour!AJ$4,Sales!$D$3:$ABF$3,0))/AJ$2*INDEX(Usage!$D$5:$ABF$11,MATCH(UsagePerHour!$B$36,Usage!$C$5:$C$11,0),MATCH(UsagePerHour!AJ$4,Usage!$D$3:$ABF$3,0)),"")</f>
        <v>1.0720444634834856</v>
      </c>
      <c r="AK50" s="6">
        <f>IFERROR(INDEX(Sales!$D$5:$ABF$18,MATCH(UsagePerHour!$B50,Sales!$C$5:$C$18,0),MATCH(UsagePerHour!AK$4,Sales!$D$3:$ABF$3,0))/AK$2*INDEX(Usage!$D$5:$ABF$11,MATCH(UsagePerHour!$B$36,Usage!$C$5:$C$11,0),MATCH(UsagePerHour!AK$4,Usage!$D$3:$ABF$3,0)),"")</f>
        <v>0</v>
      </c>
      <c r="AL50" s="6">
        <f>IFERROR(INDEX(Sales!$D$5:$ABF$18,MATCH(UsagePerHour!$B50,Sales!$C$5:$C$18,0),MATCH(UsagePerHour!AL$4,Sales!$D$3:$ABF$3,0))/AL$2*INDEX(Usage!$D$5:$ABF$11,MATCH(UsagePerHour!$B$36,Usage!$C$5:$C$11,0),MATCH(UsagePerHour!AL$4,Usage!$D$3:$ABF$3,0)),"")</f>
        <v>0</v>
      </c>
      <c r="AM50" s="6">
        <f>IFERROR(INDEX(Sales!$D$5:$ABF$18,MATCH(UsagePerHour!$B50,Sales!$C$5:$C$18,0),MATCH(UsagePerHour!AM$4,Sales!$D$3:$ABF$3,0))/AM$2*INDEX(Usage!$D$5:$ABF$11,MATCH(UsagePerHour!$B$36,Usage!$C$5:$C$11,0),MATCH(UsagePerHour!AM$4,Usage!$D$3:$ABF$3,0)),"")</f>
        <v>1.1365475019131956</v>
      </c>
      <c r="AN50" s="6">
        <f>IFERROR(INDEX(Sales!$D$5:$ABF$18,MATCH(UsagePerHour!$B50,Sales!$C$5:$C$18,0),MATCH(UsagePerHour!AN$4,Sales!$D$3:$ABF$3,0))/AN$2*INDEX(Usage!$D$5:$ABF$11,MATCH(UsagePerHour!$B$36,Usage!$C$5:$C$11,0),MATCH(UsagePerHour!AN$4,Usage!$D$3:$ABF$3,0)),"")</f>
        <v>0</v>
      </c>
      <c r="AO50" s="6">
        <f>IFERROR(INDEX(Sales!$D$5:$ABF$18,MATCH(UsagePerHour!$B50,Sales!$C$5:$C$18,0),MATCH(UsagePerHour!AO$4,Sales!$D$3:$ABF$3,0))/AO$2*INDEX(Usage!$D$5:$ABF$11,MATCH(UsagePerHour!$B$36,Usage!$C$5:$C$11,0),MATCH(UsagePerHour!AO$4,Usage!$D$3:$ABF$3,0)),"")</f>
        <v>0.18380319277985346</v>
      </c>
      <c r="AP50" s="6">
        <f>IFERROR(INDEX(Sales!$D$5:$ABF$18,MATCH(UsagePerHour!$B50,Sales!$C$5:$C$18,0),MATCH(UsagePerHour!AP$4,Sales!$D$3:$ABF$3,0))/AP$2*INDEX(Usage!$D$5:$ABF$11,MATCH(UsagePerHour!$B$36,Usage!$C$5:$C$11,0),MATCH(UsagePerHour!AP$4,Usage!$D$3:$ABF$3,0)),"")</f>
        <v>0</v>
      </c>
      <c r="AQ50" s="6">
        <f>IFERROR(INDEX(Sales!$D$5:$ABF$18,MATCH(UsagePerHour!$B50,Sales!$C$5:$C$18,0),MATCH(UsagePerHour!AQ$4,Sales!$D$3:$ABF$3,0))/AQ$2*INDEX(Usage!$D$5:$ABF$11,MATCH(UsagePerHour!$B$36,Usage!$C$5:$C$11,0),MATCH(UsagePerHour!AQ$4,Usage!$D$3:$ABF$3,0)),"")</f>
        <v>1.0720444634834856</v>
      </c>
      <c r="AR50" s="6">
        <f>IFERROR(INDEX(Sales!$D$5:$ABF$18,MATCH(UsagePerHour!$B50,Sales!$C$5:$C$18,0),MATCH(UsagePerHour!AR$4,Sales!$D$3:$ABF$3,0))/AR$2*INDEX(Usage!$D$5:$ABF$11,MATCH(UsagePerHour!$B$36,Usage!$C$5:$C$11,0),MATCH(UsagePerHour!AR$4,Usage!$D$3:$ABF$3,0)),"")</f>
        <v>0</v>
      </c>
      <c r="AS50" s="6">
        <f>IFERROR(INDEX(Sales!$D$5:$ABF$18,MATCH(UsagePerHour!$B50,Sales!$C$5:$C$18,0),MATCH(UsagePerHour!AS$4,Sales!$D$3:$ABF$3,0))/AS$2*INDEX(Usage!$D$5:$ABF$11,MATCH(UsagePerHour!$B$36,Usage!$C$5:$C$11,0),MATCH(UsagePerHour!AS$4,Usage!$D$3:$ABF$3,0)),"")</f>
        <v>0</v>
      </c>
      <c r="AT50" s="6">
        <f>IFERROR(INDEX(Sales!$D$5:$ABF$18,MATCH(UsagePerHour!$B50,Sales!$C$5:$C$18,0),MATCH(UsagePerHour!AT$4,Sales!$D$3:$ABF$3,0))/AT$2*INDEX(Usage!$D$5:$ABF$11,MATCH(UsagePerHour!$B$36,Usage!$C$5:$C$11,0),MATCH(UsagePerHour!AT$4,Usage!$D$3:$ABF$3,0)),"")</f>
        <v>1.1365475019131956</v>
      </c>
      <c r="AU50" s="6">
        <f>IFERROR(INDEX(Sales!$D$5:$ABF$18,MATCH(UsagePerHour!$B50,Sales!$C$5:$C$18,0),MATCH(UsagePerHour!AU$4,Sales!$D$3:$ABF$3,0))/AU$2*INDEX(Usage!$D$5:$ABF$11,MATCH(UsagePerHour!$B$36,Usage!$C$5:$C$11,0),MATCH(UsagePerHour!AU$4,Usage!$D$3:$ABF$3,0)),"")</f>
        <v>0</v>
      </c>
      <c r="AV50" s="6">
        <f>IFERROR(INDEX(Sales!$D$5:$ABF$18,MATCH(UsagePerHour!$B50,Sales!$C$5:$C$18,0),MATCH(UsagePerHour!AV$4,Sales!$D$3:$ABF$3,0))/AV$2*INDEX(Usage!$D$5:$ABF$11,MATCH(UsagePerHour!$B$36,Usage!$C$5:$C$11,0),MATCH(UsagePerHour!AV$4,Usage!$D$3:$ABF$3,0)),"")</f>
        <v>0.18380319277985346</v>
      </c>
      <c r="AW50" s="6">
        <f>IFERROR(INDEX(Sales!$D$5:$ABF$18,MATCH(UsagePerHour!$B50,Sales!$C$5:$C$18,0),MATCH(UsagePerHour!AW$4,Sales!$D$3:$ABF$3,0))/AW$2*INDEX(Usage!$D$5:$ABF$11,MATCH(UsagePerHour!$B$36,Usage!$C$5:$C$11,0),MATCH(UsagePerHour!AW$4,Usage!$D$3:$ABF$3,0)),"")</f>
        <v>0</v>
      </c>
      <c r="AX50" s="6">
        <f>IFERROR(INDEX(Sales!$D$5:$ABF$18,MATCH(UsagePerHour!$B50,Sales!$C$5:$C$18,0),MATCH(UsagePerHour!AX$4,Sales!$D$3:$ABF$3,0))/AX$2*INDEX(Usage!$D$5:$ABF$11,MATCH(UsagePerHour!$B$36,Usage!$C$5:$C$11,0),MATCH(UsagePerHour!AX$4,Usage!$D$3:$ABF$3,0)),"")</f>
        <v>1.0720444634834856</v>
      </c>
      <c r="AY50" s="6">
        <f>IFERROR(INDEX(Sales!$D$5:$ABF$18,MATCH(UsagePerHour!$B50,Sales!$C$5:$C$18,0),MATCH(UsagePerHour!AY$4,Sales!$D$3:$ABF$3,0))/AY$2*INDEX(Usage!$D$5:$ABF$11,MATCH(UsagePerHour!$B$36,Usage!$C$5:$C$11,0),MATCH(UsagePerHour!AY$4,Usage!$D$3:$ABF$3,0)),"")</f>
        <v>0</v>
      </c>
      <c r="AZ50" s="6">
        <f>IFERROR(INDEX(Sales!$D$5:$ABF$18,MATCH(UsagePerHour!$B50,Sales!$C$5:$C$18,0),MATCH(UsagePerHour!AZ$4,Sales!$D$3:$ABF$3,0))/AZ$2*INDEX(Usage!$D$5:$ABF$11,MATCH(UsagePerHour!$B$36,Usage!$C$5:$C$11,0),MATCH(UsagePerHour!AZ$4,Usage!$D$3:$ABF$3,0)),"")</f>
        <v>0</v>
      </c>
      <c r="BA50" s="6">
        <f>IFERROR(INDEX(Sales!$D$5:$ABF$18,MATCH(UsagePerHour!$B50,Sales!$C$5:$C$18,0),MATCH(UsagePerHour!BA$4,Sales!$D$3:$ABF$3,0))/BA$2*INDEX(Usage!$D$5:$ABF$11,MATCH(UsagePerHour!$B$36,Usage!$C$5:$C$11,0),MATCH(UsagePerHour!BA$4,Usage!$D$3:$ABF$3,0)),"")</f>
        <v>1.1365475019131956</v>
      </c>
      <c r="BB50" s="6">
        <f>IFERROR(INDEX(Sales!$D$5:$ABF$18,MATCH(UsagePerHour!$B50,Sales!$C$5:$C$18,0),MATCH(UsagePerHour!BB$4,Sales!$D$3:$ABF$3,0))/BB$2*INDEX(Usage!$D$5:$ABF$11,MATCH(UsagePerHour!$B$36,Usage!$C$5:$C$11,0),MATCH(UsagePerHour!BB$4,Usage!$D$3:$ABF$3,0)),"")</f>
        <v>0</v>
      </c>
      <c r="BC50" s="6">
        <f>IFERROR(INDEX(Sales!$D$5:$ABF$18,MATCH(UsagePerHour!$B50,Sales!$C$5:$C$18,0),MATCH(UsagePerHour!BC$4,Sales!$D$3:$ABF$3,0))/BC$2*INDEX(Usage!$D$5:$ABF$11,MATCH(UsagePerHour!$B$36,Usage!$C$5:$C$11,0),MATCH(UsagePerHour!BC$4,Usage!$D$3:$ABF$3,0)),"")</f>
        <v>0.18380319277985346</v>
      </c>
      <c r="BD50" s="6">
        <f>IFERROR(INDEX(Sales!$D$5:$ABF$18,MATCH(UsagePerHour!$B50,Sales!$C$5:$C$18,0),MATCH(UsagePerHour!BD$4,Sales!$D$3:$ABF$3,0))/BD$2*INDEX(Usage!$D$5:$ABF$11,MATCH(UsagePerHour!$B$36,Usage!$C$5:$C$11,0),MATCH(UsagePerHour!BD$4,Usage!$D$3:$ABF$3,0)),"")</f>
        <v>0</v>
      </c>
      <c r="BE50" s="6">
        <f>IFERROR(INDEX(Sales!$D$5:$ABF$18,MATCH(UsagePerHour!$B50,Sales!$C$5:$C$18,0),MATCH(UsagePerHour!BE$4,Sales!$D$3:$ABF$3,0))/BE$2*INDEX(Usage!$D$5:$ABF$11,MATCH(UsagePerHour!$B$36,Usage!$C$5:$C$11,0),MATCH(UsagePerHour!BE$4,Usage!$D$3:$ABF$3,0)),"")</f>
        <v>1.0720444634834856</v>
      </c>
      <c r="BF50" s="6">
        <f>IFERROR(INDEX(Sales!$D$5:$ABF$18,MATCH(UsagePerHour!$B50,Sales!$C$5:$C$18,0),MATCH(UsagePerHour!BF$4,Sales!$D$3:$ABF$3,0))/BF$2*INDEX(Usage!$D$5:$ABF$11,MATCH(UsagePerHour!$B$36,Usage!$C$5:$C$11,0),MATCH(UsagePerHour!BF$4,Usage!$D$3:$ABF$3,0)),"")</f>
        <v>0</v>
      </c>
      <c r="BG50" s="6">
        <f>IFERROR(INDEX(Sales!$D$5:$ABF$18,MATCH(UsagePerHour!$B50,Sales!$C$5:$C$18,0),MATCH(UsagePerHour!BG$4,Sales!$D$3:$ABF$3,0))/BG$2*INDEX(Usage!$D$5:$ABF$11,MATCH(UsagePerHour!$B$36,Usage!$C$5:$C$11,0),MATCH(UsagePerHour!BG$4,Usage!$D$3:$ABF$3,0)),"")</f>
        <v>0</v>
      </c>
      <c r="BH50" s="6">
        <f>IFERROR(INDEX(Sales!$D$5:$ABF$18,MATCH(UsagePerHour!$B50,Sales!$C$5:$C$18,0),MATCH(UsagePerHour!BH$4,Sales!$D$3:$ABF$3,0))/BH$2*INDEX(Usage!$D$5:$ABF$11,MATCH(UsagePerHour!$B$36,Usage!$C$5:$C$11,0),MATCH(UsagePerHour!BH$4,Usage!$D$3:$ABF$3,0)),"")</f>
        <v>1.1365475019131956</v>
      </c>
      <c r="BI50" s="6">
        <f>IFERROR(INDEX(Sales!$D$5:$ABF$18,MATCH(UsagePerHour!$B50,Sales!$C$5:$C$18,0),MATCH(UsagePerHour!BI$4,Sales!$D$3:$ABF$3,0))/BI$2*INDEX(Usage!$D$5:$ABF$11,MATCH(UsagePerHour!$B$36,Usage!$C$5:$C$11,0),MATCH(UsagePerHour!BI$4,Usage!$D$3:$ABF$3,0)),"")</f>
        <v>0</v>
      </c>
      <c r="BJ50" s="6">
        <f>IFERROR(INDEX(Sales!$D$5:$ABF$18,MATCH(UsagePerHour!$B50,Sales!$C$5:$C$18,0),MATCH(UsagePerHour!BJ$4,Sales!$D$3:$ABF$3,0))/BJ$2*INDEX(Usage!$D$5:$ABF$11,MATCH(UsagePerHour!$B$36,Usage!$C$5:$C$11,0),MATCH(UsagePerHour!BJ$4,Usage!$D$3:$ABF$3,0)),"")</f>
        <v>0.18380319277985346</v>
      </c>
      <c r="BK50" s="6">
        <f>IFERROR(INDEX(Sales!$D$5:$ABF$18,MATCH(UsagePerHour!$B50,Sales!$C$5:$C$18,0),MATCH(UsagePerHour!BK$4,Sales!$D$3:$ABF$3,0))/BK$2*INDEX(Usage!$D$5:$ABF$11,MATCH(UsagePerHour!$B$36,Usage!$C$5:$C$11,0),MATCH(UsagePerHour!BK$4,Usage!$D$3:$ABF$3,0)),"")</f>
        <v>0</v>
      </c>
      <c r="BL50" s="6">
        <f>IFERROR(INDEX(Sales!$D$5:$ABF$18,MATCH(UsagePerHour!$B50,Sales!$C$5:$C$18,0),MATCH(UsagePerHour!BL$4,Sales!$D$3:$ABF$3,0))/BL$2*INDEX(Usage!$D$5:$ABF$11,MATCH(UsagePerHour!$B$36,Usage!$C$5:$C$11,0),MATCH(UsagePerHour!BL$4,Usage!$D$3:$ABF$3,0)),"")</f>
        <v>1.0720444634834856</v>
      </c>
      <c r="BM50" s="6">
        <f>IFERROR(INDEX(Sales!$D$5:$ABF$18,MATCH(UsagePerHour!$B50,Sales!$C$5:$C$18,0),MATCH(UsagePerHour!BM$4,Sales!$D$3:$ABF$3,0))/BM$2*INDEX(Usage!$D$5:$ABF$11,MATCH(UsagePerHour!$B$36,Usage!$C$5:$C$11,0),MATCH(UsagePerHour!BM$4,Usage!$D$3:$ABF$3,0)),"")</f>
        <v>0</v>
      </c>
      <c r="BN50" s="6">
        <f>IFERROR(INDEX(Sales!$D$5:$ABF$18,MATCH(UsagePerHour!$B50,Sales!$C$5:$C$18,0),MATCH(UsagePerHour!BN$4,Sales!$D$3:$ABF$3,0))/BN$2*INDEX(Usage!$D$5:$ABF$11,MATCH(UsagePerHour!$B$36,Usage!$C$5:$C$11,0),MATCH(UsagePerHour!BN$4,Usage!$D$3:$ABF$3,0)),"")</f>
        <v>0</v>
      </c>
      <c r="BO50" s="6">
        <f>IFERROR(INDEX(Sales!$D$5:$ABF$18,MATCH(UsagePerHour!$B50,Sales!$C$5:$C$18,0),MATCH(UsagePerHour!BO$4,Sales!$D$3:$ABF$3,0))/BO$2*INDEX(Usage!$D$5:$ABF$11,MATCH(UsagePerHour!$B$36,Usage!$C$5:$C$11,0),MATCH(UsagePerHour!BO$4,Usage!$D$3:$ABF$3,0)),"")</f>
        <v>1.1365475019131956</v>
      </c>
      <c r="BP50" s="6">
        <f>IFERROR(INDEX(Sales!$D$5:$ABF$18,MATCH(UsagePerHour!$B50,Sales!$C$5:$C$18,0),MATCH(UsagePerHour!BP$4,Sales!$D$3:$ABF$3,0))/BP$2*INDEX(Usage!$D$5:$ABF$11,MATCH(UsagePerHour!$B$36,Usage!$C$5:$C$11,0),MATCH(UsagePerHour!BP$4,Usage!$D$3:$ABF$3,0)),"")</f>
        <v>0</v>
      </c>
      <c r="BQ50" s="6">
        <f>IFERROR(INDEX(Sales!$D$5:$ABF$18,MATCH(UsagePerHour!$B50,Sales!$C$5:$C$18,0),MATCH(UsagePerHour!BQ$4,Sales!$D$3:$ABF$3,0))/BQ$2*INDEX(Usage!$D$5:$ABF$11,MATCH(UsagePerHour!$B$36,Usage!$C$5:$C$11,0),MATCH(UsagePerHour!BQ$4,Usage!$D$3:$ABF$3,0)),"")</f>
        <v>0.18380319277985346</v>
      </c>
      <c r="BR50" s="6">
        <f>IFERROR(INDEX(Sales!$D$5:$ABF$18,MATCH(UsagePerHour!$B50,Sales!$C$5:$C$18,0),MATCH(UsagePerHour!BR$4,Sales!$D$3:$ABF$3,0))/BR$2*INDEX(Usage!$D$5:$ABF$11,MATCH(UsagePerHour!$B$36,Usage!$C$5:$C$11,0),MATCH(UsagePerHour!BR$4,Usage!$D$3:$ABF$3,0)),"")</f>
        <v>0</v>
      </c>
      <c r="BS50" s="6">
        <f>IFERROR(INDEX(Sales!$D$5:$ABF$18,MATCH(UsagePerHour!$B50,Sales!$C$5:$C$18,0),MATCH(UsagePerHour!BS$4,Sales!$D$3:$ABF$3,0))/BS$2*INDEX(Usage!$D$5:$ABF$11,MATCH(UsagePerHour!$B$36,Usage!$C$5:$C$11,0),MATCH(UsagePerHour!BS$4,Usage!$D$3:$ABF$3,0)),"")</f>
        <v>1.0720444634834856</v>
      </c>
      <c r="BT50" s="6">
        <f>IFERROR(INDEX(Sales!$D$5:$ABF$18,MATCH(UsagePerHour!$B50,Sales!$C$5:$C$18,0),MATCH(UsagePerHour!BT$4,Sales!$D$3:$ABF$3,0))/BT$2*INDEX(Usage!$D$5:$ABF$11,MATCH(UsagePerHour!$B$36,Usage!$C$5:$C$11,0),MATCH(UsagePerHour!BT$4,Usage!$D$3:$ABF$3,0)),"")</f>
        <v>0</v>
      </c>
      <c r="BU50" s="6">
        <f>IFERROR(INDEX(Sales!$D$5:$ABF$18,MATCH(UsagePerHour!$B50,Sales!$C$5:$C$18,0),MATCH(UsagePerHour!BU$4,Sales!$D$3:$ABF$3,0))/BU$2*INDEX(Usage!$D$5:$ABF$11,MATCH(UsagePerHour!$B$36,Usage!$C$5:$C$11,0),MATCH(UsagePerHour!BU$4,Usage!$D$3:$ABF$3,0)),"")</f>
        <v>0</v>
      </c>
      <c r="BV50" s="6">
        <f>IFERROR(INDEX(Sales!$D$5:$ABF$18,MATCH(UsagePerHour!$B50,Sales!$C$5:$C$18,0),MATCH(UsagePerHour!BV$4,Sales!$D$3:$ABF$3,0))/BV$2*INDEX(Usage!$D$5:$ABF$11,MATCH(UsagePerHour!$B$36,Usage!$C$5:$C$11,0),MATCH(UsagePerHour!BV$4,Usage!$D$3:$ABF$3,0)),"")</f>
        <v>1.1365475019131956</v>
      </c>
      <c r="BW50" s="6">
        <f>IFERROR(INDEX(Sales!$D$5:$ABF$18,MATCH(UsagePerHour!$B50,Sales!$C$5:$C$18,0),MATCH(UsagePerHour!BW$4,Sales!$D$3:$ABF$3,0))/BW$2*INDEX(Usage!$D$5:$ABF$11,MATCH(UsagePerHour!$B$36,Usage!$C$5:$C$11,0),MATCH(UsagePerHour!BW$4,Usage!$D$3:$ABF$3,0)),"")</f>
        <v>0</v>
      </c>
      <c r="BX50" s="6">
        <f>IFERROR(INDEX(Sales!$D$5:$ABF$18,MATCH(UsagePerHour!$B50,Sales!$C$5:$C$18,0),MATCH(UsagePerHour!BX$4,Sales!$D$3:$ABF$3,0))/BX$2*INDEX(Usage!$D$5:$ABF$11,MATCH(UsagePerHour!$B$36,Usage!$C$5:$C$11,0),MATCH(UsagePerHour!BX$4,Usage!$D$3:$ABF$3,0)),"")</f>
        <v>0.18380319277985346</v>
      </c>
      <c r="BY50" s="6">
        <f>IFERROR(INDEX(Sales!$D$5:$ABF$18,MATCH(UsagePerHour!$B50,Sales!$C$5:$C$18,0),MATCH(UsagePerHour!BY$4,Sales!$D$3:$ABF$3,0))/BY$2*INDEX(Usage!$D$5:$ABF$11,MATCH(UsagePerHour!$B$36,Usage!$C$5:$C$11,0),MATCH(UsagePerHour!BY$4,Usage!$D$3:$ABF$3,0)),"")</f>
        <v>0</v>
      </c>
      <c r="BZ50" s="6">
        <f>IFERROR(INDEX(Sales!$D$5:$ABF$18,MATCH(UsagePerHour!$B50,Sales!$C$5:$C$18,0),MATCH(UsagePerHour!BZ$4,Sales!$D$3:$ABF$3,0))/BZ$2*INDEX(Usage!$D$5:$ABF$11,MATCH(UsagePerHour!$B$36,Usage!$C$5:$C$11,0),MATCH(UsagePerHour!BZ$4,Usage!$D$3:$ABF$3,0)),"")</f>
        <v>1.0720444634834856</v>
      </c>
      <c r="CA50" s="6">
        <f>IFERROR(INDEX(Sales!$D$5:$ABF$18,MATCH(UsagePerHour!$B50,Sales!$C$5:$C$18,0),MATCH(UsagePerHour!CA$4,Sales!$D$3:$ABF$3,0))/CA$2*INDEX(Usage!$D$5:$ABF$11,MATCH(UsagePerHour!$B$36,Usage!$C$5:$C$11,0),MATCH(UsagePerHour!CA$4,Usage!$D$3:$ABF$3,0)),"")</f>
        <v>0</v>
      </c>
      <c r="CB50" s="6">
        <f>IFERROR(INDEX(Sales!$D$5:$ABF$18,MATCH(UsagePerHour!$B50,Sales!$C$5:$C$18,0),MATCH(UsagePerHour!CB$4,Sales!$D$3:$ABF$3,0))/CB$2*INDEX(Usage!$D$5:$ABF$11,MATCH(UsagePerHour!$B$36,Usage!$C$5:$C$11,0),MATCH(UsagePerHour!CB$4,Usage!$D$3:$ABF$3,0)),"")</f>
        <v>0</v>
      </c>
      <c r="CC50" s="6">
        <f>IFERROR(INDEX(Sales!$D$5:$ABF$18,MATCH(UsagePerHour!$B50,Sales!$C$5:$C$18,0),MATCH(UsagePerHour!CC$4,Sales!$D$3:$ABF$3,0))/CC$2*INDEX(Usage!$D$5:$ABF$11,MATCH(UsagePerHour!$B$36,Usage!$C$5:$C$11,0),MATCH(UsagePerHour!CC$4,Usage!$D$3:$ABF$3,0)),"")</f>
        <v>1.1365475019131956</v>
      </c>
      <c r="CD50" s="6">
        <f>IFERROR(INDEX(Sales!$D$5:$ABF$18,MATCH(UsagePerHour!$B50,Sales!$C$5:$C$18,0),MATCH(UsagePerHour!CD$4,Sales!$D$3:$ABF$3,0))/CD$2*INDEX(Usage!$D$5:$ABF$11,MATCH(UsagePerHour!$B$36,Usage!$C$5:$C$11,0),MATCH(UsagePerHour!CD$4,Usage!$D$3:$ABF$3,0)),"")</f>
        <v>0</v>
      </c>
      <c r="CE50" s="6">
        <f>IFERROR(INDEX(Sales!$D$5:$ABF$18,MATCH(UsagePerHour!$B50,Sales!$C$5:$C$18,0),MATCH(UsagePerHour!CE$4,Sales!$D$3:$ABF$3,0))/CE$2*INDEX(Usage!$D$5:$ABF$11,MATCH(UsagePerHour!$B$36,Usage!$C$5:$C$11,0),MATCH(UsagePerHour!CE$4,Usage!$D$3:$ABF$3,0)),"")</f>
        <v>0.18380319277985346</v>
      </c>
      <c r="CF50" s="6">
        <f>IFERROR(INDEX(Sales!$D$5:$ABF$18,MATCH(UsagePerHour!$B50,Sales!$C$5:$C$18,0),MATCH(UsagePerHour!CF$4,Sales!$D$3:$ABF$3,0))/CF$2*INDEX(Usage!$D$5:$ABF$11,MATCH(UsagePerHour!$B$36,Usage!$C$5:$C$11,0),MATCH(UsagePerHour!CF$4,Usage!$D$3:$ABF$3,0)),"")</f>
        <v>0</v>
      </c>
      <c r="CG50" s="6">
        <f>IFERROR(INDEX(Sales!$D$5:$ABF$18,MATCH(UsagePerHour!$B50,Sales!$C$5:$C$18,0),MATCH(UsagePerHour!CG$4,Sales!$D$3:$ABF$3,0))/CG$2*INDEX(Usage!$D$5:$ABF$11,MATCH(UsagePerHour!$B$36,Usage!$C$5:$C$11,0),MATCH(UsagePerHour!CG$4,Usage!$D$3:$ABF$3,0)),"")</f>
        <v>1.0720444634834856</v>
      </c>
      <c r="CH50" s="6">
        <f>IFERROR(INDEX(Sales!$D$5:$ABF$18,MATCH(UsagePerHour!$B50,Sales!$C$5:$C$18,0),MATCH(UsagePerHour!CH$4,Sales!$D$3:$ABF$3,0))/CH$2*INDEX(Usage!$D$5:$ABF$11,MATCH(UsagePerHour!$B$36,Usage!$C$5:$C$11,0),MATCH(UsagePerHour!CH$4,Usage!$D$3:$ABF$3,0)),"")</f>
        <v>0</v>
      </c>
      <c r="CI50" s="6">
        <f>IFERROR(INDEX(Sales!$D$5:$ABF$18,MATCH(UsagePerHour!$B50,Sales!$C$5:$C$18,0),MATCH(UsagePerHour!CI$4,Sales!$D$3:$ABF$3,0))/CI$2*INDEX(Usage!$D$5:$ABF$11,MATCH(UsagePerHour!$B$36,Usage!$C$5:$C$11,0),MATCH(UsagePerHour!CI$4,Usage!$D$3:$ABF$3,0)),"")</f>
        <v>0</v>
      </c>
      <c r="CJ50" s="6">
        <f>IFERROR(INDEX(Sales!$D$5:$ABF$18,MATCH(UsagePerHour!$B50,Sales!$C$5:$C$18,0),MATCH(UsagePerHour!CJ$4,Sales!$D$3:$ABF$3,0))/CJ$2*INDEX(Usage!$D$5:$ABF$11,MATCH(UsagePerHour!$B$36,Usage!$C$5:$C$11,0),MATCH(UsagePerHour!CJ$4,Usage!$D$3:$ABF$3,0)),"")</f>
        <v>1.1365475019131956</v>
      </c>
      <c r="CK50" s="6">
        <f>IFERROR(INDEX(Sales!$D$5:$ABF$18,MATCH(UsagePerHour!$B50,Sales!$C$5:$C$18,0),MATCH(UsagePerHour!CK$4,Sales!$D$3:$ABF$3,0))/CK$2*INDEX(Usage!$D$5:$ABF$11,MATCH(UsagePerHour!$B$36,Usage!$C$5:$C$11,0),MATCH(UsagePerHour!CK$4,Usage!$D$3:$ABF$3,0)),"")</f>
        <v>0</v>
      </c>
      <c r="CL50" s="6">
        <f>IFERROR(INDEX(Sales!$D$5:$ABF$18,MATCH(UsagePerHour!$B50,Sales!$C$5:$C$18,0),MATCH(UsagePerHour!CL$4,Sales!$D$3:$ABF$3,0))/CL$2*INDEX(Usage!$D$5:$ABF$11,MATCH(UsagePerHour!$B$36,Usage!$C$5:$C$11,0),MATCH(UsagePerHour!CL$4,Usage!$D$3:$ABF$3,0)),"")</f>
        <v>0.18380319277985346</v>
      </c>
      <c r="CM50" s="6">
        <f>IFERROR(INDEX(Sales!$D$5:$ABF$18,MATCH(UsagePerHour!$B50,Sales!$C$5:$C$18,0),MATCH(UsagePerHour!CM$4,Sales!$D$3:$ABF$3,0))/CM$2*INDEX(Usage!$D$5:$ABF$11,MATCH(UsagePerHour!$B$36,Usage!$C$5:$C$11,0),MATCH(UsagePerHour!CM$4,Usage!$D$3:$ABF$3,0)),"")</f>
        <v>0</v>
      </c>
      <c r="CN50" s="6">
        <f>IFERROR(INDEX(Sales!$D$5:$ABF$18,MATCH(UsagePerHour!$B50,Sales!$C$5:$C$18,0),MATCH(UsagePerHour!CN$4,Sales!$D$3:$ABF$3,0))/CN$2*INDEX(Usage!$D$5:$ABF$11,MATCH(UsagePerHour!$B$36,Usage!$C$5:$C$11,0),MATCH(UsagePerHour!CN$4,Usage!$D$3:$ABF$3,0)),"")</f>
        <v>1.0720444634834856</v>
      </c>
      <c r="CO50" s="6">
        <f>IFERROR(INDEX(Sales!$D$5:$ABF$18,MATCH(UsagePerHour!$B50,Sales!$C$5:$C$18,0),MATCH(UsagePerHour!CO$4,Sales!$D$3:$ABF$3,0))/CO$2*INDEX(Usage!$D$5:$ABF$11,MATCH(UsagePerHour!$B$36,Usage!$C$5:$C$11,0),MATCH(UsagePerHour!CO$4,Usage!$D$3:$ABF$3,0)),"")</f>
        <v>0</v>
      </c>
      <c r="CP50" s="6">
        <f>IFERROR(INDEX(Sales!$D$5:$ABF$18,MATCH(UsagePerHour!$B50,Sales!$C$5:$C$18,0),MATCH(UsagePerHour!CP$4,Sales!$D$3:$ABF$3,0))/CP$2*INDEX(Usage!$D$5:$ABF$11,MATCH(UsagePerHour!$B$36,Usage!$C$5:$C$11,0),MATCH(UsagePerHour!CP$4,Usage!$D$3:$ABF$3,0)),"")</f>
        <v>0</v>
      </c>
      <c r="CQ50" s="6">
        <f>IFERROR(INDEX(Sales!$D$5:$ABF$18,MATCH(UsagePerHour!$B50,Sales!$C$5:$C$18,0),MATCH(UsagePerHour!CQ$4,Sales!$D$3:$ABF$3,0))/CQ$2*INDEX(Usage!$D$5:$ABF$11,MATCH(UsagePerHour!$B$36,Usage!$C$5:$C$11,0),MATCH(UsagePerHour!CQ$4,Usage!$D$3:$ABF$3,0)),"")</f>
        <v>1.1365475019131956</v>
      </c>
      <c r="CR50" s="6">
        <f>IFERROR(INDEX(Sales!$D$5:$ABF$18,MATCH(UsagePerHour!$B50,Sales!$C$5:$C$18,0),MATCH(UsagePerHour!CR$4,Sales!$D$3:$ABF$3,0))/CR$2*INDEX(Usage!$D$5:$ABF$11,MATCH(UsagePerHour!$B$36,Usage!$C$5:$C$11,0),MATCH(UsagePerHour!CR$4,Usage!$D$3:$ABF$3,0)),"")</f>
        <v>0</v>
      </c>
      <c r="CS50" s="6">
        <f>IFERROR(INDEX(Sales!$D$5:$ABF$18,MATCH(UsagePerHour!$B50,Sales!$C$5:$C$18,0),MATCH(UsagePerHour!CS$4,Sales!$D$3:$ABF$3,0))/CS$2*INDEX(Usage!$D$5:$ABF$11,MATCH(UsagePerHour!$B$36,Usage!$C$5:$C$11,0),MATCH(UsagePerHour!CS$4,Usage!$D$3:$ABF$3,0)),"")</f>
        <v>0.18380319277985346</v>
      </c>
      <c r="CT50" s="6">
        <f>IFERROR(INDEX(Sales!$D$5:$ABF$18,MATCH(UsagePerHour!$B50,Sales!$C$5:$C$18,0),MATCH(UsagePerHour!CT$4,Sales!$D$3:$ABF$3,0))/CT$2*INDEX(Usage!$D$5:$ABF$11,MATCH(UsagePerHour!$B$36,Usage!$C$5:$C$11,0),MATCH(UsagePerHour!CT$4,Usage!$D$3:$ABF$3,0)),"")</f>
        <v>0</v>
      </c>
      <c r="CU50" s="6">
        <f>IFERROR(INDEX(Sales!$D$5:$ABF$18,MATCH(UsagePerHour!$B50,Sales!$C$5:$C$18,0),MATCH(UsagePerHour!CU$4,Sales!$D$3:$ABF$3,0))/CU$2*INDEX(Usage!$D$5:$ABF$11,MATCH(UsagePerHour!$B$36,Usage!$C$5:$C$11,0),MATCH(UsagePerHour!CU$4,Usage!$D$3:$ABF$3,0)),"")</f>
        <v>1.0720444634834856</v>
      </c>
      <c r="CV50" s="6">
        <f>IFERROR(INDEX(Sales!$D$5:$ABF$18,MATCH(UsagePerHour!$B50,Sales!$C$5:$C$18,0),MATCH(UsagePerHour!CV$4,Sales!$D$3:$ABF$3,0))/CV$2*INDEX(Usage!$D$5:$ABF$11,MATCH(UsagePerHour!$B$36,Usage!$C$5:$C$11,0),MATCH(UsagePerHour!CV$4,Usage!$D$3:$ABF$3,0)),"")</f>
        <v>0</v>
      </c>
      <c r="CW50" s="6">
        <f>IFERROR(INDEX(Sales!$D$5:$ABF$18,MATCH(UsagePerHour!$B50,Sales!$C$5:$C$18,0),MATCH(UsagePerHour!CW$4,Sales!$D$3:$ABF$3,0))/CW$2*INDEX(Usage!$D$5:$ABF$11,MATCH(UsagePerHour!$B$36,Usage!$C$5:$C$11,0),MATCH(UsagePerHour!CW$4,Usage!$D$3:$ABF$3,0)),"")</f>
        <v>0</v>
      </c>
      <c r="CX50" s="6">
        <f>IFERROR(INDEX(Sales!$D$5:$ABF$18,MATCH(UsagePerHour!$B50,Sales!$C$5:$C$18,0),MATCH(UsagePerHour!CX$4,Sales!$D$3:$ABF$3,0))/CX$2*INDEX(Usage!$D$5:$ABF$11,MATCH(UsagePerHour!$B$36,Usage!$C$5:$C$11,0),MATCH(UsagePerHour!CX$4,Usage!$D$3:$ABF$3,0)),"")</f>
        <v>1.1365475019131956</v>
      </c>
      <c r="CY50" s="6">
        <f>IFERROR(INDEX(Sales!$D$5:$ABF$18,MATCH(UsagePerHour!$B50,Sales!$C$5:$C$18,0),MATCH(UsagePerHour!CY$4,Sales!$D$3:$ABF$3,0))/CY$2*INDEX(Usage!$D$5:$ABF$11,MATCH(UsagePerHour!$B$36,Usage!$C$5:$C$11,0),MATCH(UsagePerHour!CY$4,Usage!$D$3:$ABF$3,0)),"")</f>
        <v>0</v>
      </c>
      <c r="CZ50" s="6">
        <f>IFERROR(INDEX(Sales!$D$5:$ABF$18,MATCH(UsagePerHour!$B50,Sales!$C$5:$C$18,0),MATCH(UsagePerHour!CZ$4,Sales!$D$3:$ABF$3,0))/CZ$2*INDEX(Usage!$D$5:$ABF$11,MATCH(UsagePerHour!$B$36,Usage!$C$5:$C$11,0),MATCH(UsagePerHour!CZ$4,Usage!$D$3:$ABF$3,0)),"")</f>
        <v>0.18380319277985346</v>
      </c>
      <c r="DA50" s="6">
        <f>IFERROR(INDEX(Sales!$D$5:$ABF$18,MATCH(UsagePerHour!$B50,Sales!$C$5:$C$18,0),MATCH(UsagePerHour!DA$4,Sales!$D$3:$ABF$3,0))/DA$2*INDEX(Usage!$D$5:$ABF$11,MATCH(UsagePerHour!$B$36,Usage!$C$5:$C$11,0),MATCH(UsagePerHour!DA$4,Usage!$D$3:$ABF$3,0)),"")</f>
        <v>0</v>
      </c>
      <c r="DB50" s="6">
        <f>IFERROR(INDEX(Sales!$D$5:$ABF$18,MATCH(UsagePerHour!$B50,Sales!$C$5:$C$18,0),MATCH(UsagePerHour!DB$4,Sales!$D$3:$ABF$3,0))/DB$2*INDEX(Usage!$D$5:$ABF$11,MATCH(UsagePerHour!$B$36,Usage!$C$5:$C$11,0),MATCH(UsagePerHour!DB$4,Usage!$D$3:$ABF$3,0)),"")</f>
        <v>0</v>
      </c>
      <c r="DC50" s="6">
        <f>IFERROR(INDEX(Sales!$D$5:$ABF$18,MATCH(UsagePerHour!$B50,Sales!$C$5:$C$18,0),MATCH(UsagePerHour!DC$4,Sales!$D$3:$ABF$3,0))/DC$2*INDEX(Usage!$D$5:$ABF$11,MATCH(UsagePerHour!$B$36,Usage!$C$5:$C$11,0),MATCH(UsagePerHour!DC$4,Usage!$D$3:$ABF$3,0)),"")</f>
        <v>0</v>
      </c>
      <c r="DD50" s="6">
        <f>IFERROR(INDEX(Sales!$D$5:$ABF$18,MATCH(UsagePerHour!$B50,Sales!$C$5:$C$18,0),MATCH(UsagePerHour!DD$4,Sales!$D$3:$ABF$3,0))/DD$2*INDEX(Usage!$D$5:$ABF$11,MATCH(UsagePerHour!$B$36,Usage!$C$5:$C$11,0),MATCH(UsagePerHour!DD$4,Usage!$D$3:$ABF$3,0)),"")</f>
        <v>0.3547364066737142</v>
      </c>
      <c r="DE50" s="6">
        <f>IFERROR(INDEX(Sales!$D$5:$ABF$18,MATCH(UsagePerHour!$B50,Sales!$C$5:$C$18,0),MATCH(UsagePerHour!DE$4,Sales!$D$3:$ABF$3,0))/DE$2*INDEX(Usage!$D$5:$ABF$11,MATCH(UsagePerHour!$B$36,Usage!$C$5:$C$11,0),MATCH(UsagePerHour!DE$4,Usage!$D$3:$ABF$3,0)),"")</f>
        <v>0</v>
      </c>
      <c r="DF50" s="6">
        <f>IFERROR(INDEX(Sales!$D$5:$ABF$18,MATCH(UsagePerHour!$B50,Sales!$C$5:$C$18,0),MATCH(UsagePerHour!DF$4,Sales!$D$3:$ABF$3,0))/DF$2*INDEX(Usage!$D$5:$ABF$11,MATCH(UsagePerHour!$B$36,Usage!$C$5:$C$11,0),MATCH(UsagePerHour!DF$4,Usage!$D$3:$ABF$3,0)),"")</f>
        <v>0</v>
      </c>
      <c r="DG50" s="6">
        <f>IFERROR(INDEX(Sales!$D$5:$ABF$18,MATCH(UsagePerHour!$B50,Sales!$C$5:$C$18,0),MATCH(UsagePerHour!DG$4,Sales!$D$3:$ABF$3,0))/DG$2*INDEX(Usage!$D$5:$ABF$11,MATCH(UsagePerHour!$B$36,Usage!$C$5:$C$11,0),MATCH(UsagePerHour!DG$4,Usage!$D$3:$ABF$3,0)),"")</f>
        <v>0.35468707906397762</v>
      </c>
      <c r="DH50" s="6">
        <f>IFERROR(INDEX(Sales!$D$5:$ABF$18,MATCH(UsagePerHour!$B50,Sales!$C$5:$C$18,0),MATCH(UsagePerHour!DH$4,Sales!$D$3:$ABF$3,0))/DH$2*INDEX(Usage!$D$5:$ABF$11,MATCH(UsagePerHour!$B$36,Usage!$C$5:$C$11,0),MATCH(UsagePerHour!DH$4,Usage!$D$3:$ABF$3,0)),"")</f>
        <v>0.52067819428667594</v>
      </c>
      <c r="DI50" s="6">
        <f>IFERROR(INDEX(Sales!$D$5:$ABF$18,MATCH(UsagePerHour!$B50,Sales!$C$5:$C$18,0),MATCH(UsagePerHour!DI$4,Sales!$D$3:$ABF$3,0))/DI$2*INDEX(Usage!$D$5:$ABF$11,MATCH(UsagePerHour!$B$36,Usage!$C$5:$C$11,0),MATCH(UsagePerHour!DI$4,Usage!$D$3:$ABF$3,0)),"")</f>
        <v>0</v>
      </c>
      <c r="DJ50" s="6">
        <f>IFERROR(INDEX(Sales!$D$5:$ABF$18,MATCH(UsagePerHour!$B50,Sales!$C$5:$C$18,0),MATCH(UsagePerHour!DJ$4,Sales!$D$3:$ABF$3,0))/DJ$2*INDEX(Usage!$D$5:$ABF$11,MATCH(UsagePerHour!$B$36,Usage!$C$5:$C$11,0),MATCH(UsagePerHour!DJ$4,Usage!$D$3:$ABF$3,0)),"")</f>
        <v>6.0906022761672274</v>
      </c>
      <c r="DK50" s="6">
        <f>IFERROR(INDEX(Sales!$D$5:$ABF$18,MATCH(UsagePerHour!$B50,Sales!$C$5:$C$18,0),MATCH(UsagePerHour!DK$4,Sales!$D$3:$ABF$3,0))/DK$2*INDEX(Usage!$D$5:$ABF$11,MATCH(UsagePerHour!$B$36,Usage!$C$5:$C$11,0),MATCH(UsagePerHour!DK$4,Usage!$D$3:$ABF$3,0)),"")</f>
        <v>0</v>
      </c>
      <c r="DL50" s="6">
        <f>IFERROR(INDEX(Sales!$D$5:$ABF$18,MATCH(UsagePerHour!$B50,Sales!$C$5:$C$18,0),MATCH(UsagePerHour!DL$4,Sales!$D$3:$ABF$3,0))/DL$2*INDEX(Usage!$D$5:$ABF$11,MATCH(UsagePerHour!$B$36,Usage!$C$5:$C$11,0),MATCH(UsagePerHour!DL$4,Usage!$D$3:$ABF$3,0)),"")</f>
        <v>7.9724398579045204</v>
      </c>
      <c r="DM50" s="6">
        <f>IFERROR(INDEX(Sales!$D$5:$ABF$18,MATCH(UsagePerHour!$B50,Sales!$C$5:$C$18,0),MATCH(UsagePerHour!DM$4,Sales!$D$3:$ABF$3,0))/DM$2*INDEX(Usage!$D$5:$ABF$11,MATCH(UsagePerHour!$B$36,Usage!$C$5:$C$11,0),MATCH(UsagePerHour!DM$4,Usage!$D$3:$ABF$3,0)),"")</f>
        <v>0</v>
      </c>
      <c r="DN50" s="6">
        <f>IFERROR(INDEX(Sales!$D$5:$ABF$18,MATCH(UsagePerHour!$B50,Sales!$C$5:$C$18,0),MATCH(UsagePerHour!DN$4,Sales!$D$3:$ABF$3,0))/DN$2*INDEX(Usage!$D$5:$ABF$11,MATCH(UsagePerHour!$B$36,Usage!$C$5:$C$11,0),MATCH(UsagePerHour!DN$4,Usage!$D$3:$ABF$3,0)),"")</f>
        <v>3.5954662991808988</v>
      </c>
      <c r="DO50" s="6">
        <f>IFERROR(INDEX(Sales!$D$5:$ABF$18,MATCH(UsagePerHour!$B50,Sales!$C$5:$C$18,0),MATCH(UsagePerHour!DO$4,Sales!$D$3:$ABF$3,0))/DO$2*INDEX(Usage!$D$5:$ABF$11,MATCH(UsagePerHour!$B$36,Usage!$C$5:$C$11,0),MATCH(UsagePerHour!DO$4,Usage!$D$3:$ABF$3,0)),"")</f>
        <v>0</v>
      </c>
      <c r="DP50" s="6">
        <f>IFERROR(INDEX(Sales!$D$5:$ABF$18,MATCH(UsagePerHour!$B50,Sales!$C$5:$C$18,0),MATCH(UsagePerHour!DP$4,Sales!$D$3:$ABF$3,0))/DP$2*INDEX(Usage!$D$5:$ABF$11,MATCH(UsagePerHour!$B$36,Usage!$C$5:$C$11,0),MATCH(UsagePerHour!DP$4,Usage!$D$3:$ABF$3,0)),"")</f>
        <v>0</v>
      </c>
      <c r="DQ50" s="6">
        <f>IFERROR(INDEX(Sales!$D$5:$ABF$18,MATCH(UsagePerHour!$B50,Sales!$C$5:$C$18,0),MATCH(UsagePerHour!DQ$4,Sales!$D$3:$ABF$3,0))/DQ$2*INDEX(Usage!$D$5:$ABF$11,MATCH(UsagePerHour!$B$36,Usage!$C$5:$C$11,0),MATCH(UsagePerHour!DQ$4,Usage!$D$3:$ABF$3,0)),"")</f>
        <v>0.73250757076910167</v>
      </c>
      <c r="DR50" s="6">
        <f>IFERROR(INDEX(Sales!$D$5:$ABF$18,MATCH(UsagePerHour!$B50,Sales!$C$5:$C$18,0),MATCH(UsagePerHour!DR$4,Sales!$D$3:$ABF$3,0))/DR$2*INDEX(Usage!$D$5:$ABF$11,MATCH(UsagePerHour!$B$36,Usage!$C$5:$C$11,0),MATCH(UsagePerHour!DR$4,Usage!$D$3:$ABF$3,0)),"")</f>
        <v>0</v>
      </c>
      <c r="DS50" s="6">
        <f>IFERROR(INDEX(Sales!$D$5:$ABF$18,MATCH(UsagePerHour!$B50,Sales!$C$5:$C$18,0),MATCH(UsagePerHour!DS$4,Sales!$D$3:$ABF$3,0))/DS$2*INDEX(Usage!$D$5:$ABF$11,MATCH(UsagePerHour!$B$36,Usage!$C$5:$C$11,0),MATCH(UsagePerHour!DS$4,Usage!$D$3:$ABF$3,0)),"")</f>
        <v>4.5084984213711987E-2</v>
      </c>
      <c r="DT50" s="6">
        <f>IFERROR(INDEX(Sales!$D$5:$ABF$18,MATCH(UsagePerHour!$B50,Sales!$C$5:$C$18,0),MATCH(UsagePerHour!DT$4,Sales!$D$3:$ABF$3,0))/DT$2*INDEX(Usage!$D$5:$ABF$11,MATCH(UsagePerHour!$B$36,Usage!$C$5:$C$11,0),MATCH(UsagePerHour!DT$4,Usage!$D$3:$ABF$3,0)),"")</f>
        <v>0</v>
      </c>
      <c r="DU50" s="6">
        <f>IFERROR(INDEX(Sales!$D$5:$ABF$18,MATCH(UsagePerHour!$B50,Sales!$C$5:$C$18,0),MATCH(UsagePerHour!DU$4,Sales!$D$3:$ABF$3,0))/DU$2*INDEX(Usage!$D$5:$ABF$11,MATCH(UsagePerHour!$B$36,Usage!$C$5:$C$11,0),MATCH(UsagePerHour!DU$4,Usage!$D$3:$ABF$3,0)),"")</f>
        <v>0</v>
      </c>
      <c r="DV50" s="6">
        <f>IFERROR(INDEX(Sales!$D$5:$ABF$18,MATCH(UsagePerHour!$B50,Sales!$C$5:$C$18,0),MATCH(UsagePerHour!DV$4,Sales!$D$3:$ABF$3,0))/DV$2*INDEX(Usage!$D$5:$ABF$11,MATCH(UsagePerHour!$B$36,Usage!$C$5:$C$11,0),MATCH(UsagePerHour!DV$4,Usage!$D$3:$ABF$3,0)),"")</f>
        <v>0</v>
      </c>
      <c r="DW50" s="6">
        <f>IFERROR(INDEX(Sales!$D$5:$ABF$18,MATCH(UsagePerHour!$B50,Sales!$C$5:$C$18,0),MATCH(UsagePerHour!DW$4,Sales!$D$3:$ABF$3,0))/DW$2*INDEX(Usage!$D$5:$ABF$11,MATCH(UsagePerHour!$B$36,Usage!$C$5:$C$11,0),MATCH(UsagePerHour!DW$4,Usage!$D$3:$ABF$3,0)),"")</f>
        <v>9.707660437980891E-3</v>
      </c>
      <c r="DX50" s="6">
        <f>IFERROR(INDEX(Sales!$D$5:$ABF$18,MATCH(UsagePerHour!$B50,Sales!$C$5:$C$18,0),MATCH(UsagePerHour!DX$4,Sales!$D$3:$ABF$3,0))/DX$2*INDEX(Usage!$D$5:$ABF$11,MATCH(UsagePerHour!$B$36,Usage!$C$5:$C$11,0),MATCH(UsagePerHour!DX$4,Usage!$D$3:$ABF$3,0)),"")</f>
        <v>6.7972420319735019</v>
      </c>
      <c r="DY50" s="6">
        <f>IFERROR(INDEX(Sales!$D$5:$ABF$18,MATCH(UsagePerHour!$B50,Sales!$C$5:$C$18,0),MATCH(UsagePerHour!DY$4,Sales!$D$3:$ABF$3,0))/DY$2*INDEX(Usage!$D$5:$ABF$11,MATCH(UsagePerHour!$B$36,Usage!$C$5:$C$11,0),MATCH(UsagePerHour!DY$4,Usage!$D$3:$ABF$3,0)),"")</f>
        <v>0</v>
      </c>
      <c r="DZ50" s="6">
        <f>IFERROR(INDEX(Sales!$D$5:$ABF$18,MATCH(UsagePerHour!$B50,Sales!$C$5:$C$18,0),MATCH(UsagePerHour!DZ$4,Sales!$D$3:$ABF$3,0))/DZ$2*INDEX(Usage!$D$5:$ABF$11,MATCH(UsagePerHour!$B$36,Usage!$C$5:$C$11,0),MATCH(UsagePerHour!DZ$4,Usage!$D$3:$ABF$3,0)),"")</f>
        <v>5.9819230402031701E-2</v>
      </c>
      <c r="EA50" s="6">
        <f>IFERROR(INDEX(Sales!$D$5:$ABF$18,MATCH(UsagePerHour!$B50,Sales!$C$5:$C$18,0),MATCH(UsagePerHour!EA$4,Sales!$D$3:$ABF$3,0))/EA$2*INDEX(Usage!$D$5:$ABF$11,MATCH(UsagePerHour!$B$36,Usage!$C$5:$C$11,0),MATCH(UsagePerHour!EA$4,Usage!$D$3:$ABF$3,0)),"")</f>
        <v>5.9727976861175931E-2</v>
      </c>
      <c r="EB50" s="6">
        <f>IFERROR(INDEX(Sales!$D$5:$ABF$18,MATCH(UsagePerHour!$B50,Sales!$C$5:$C$18,0),MATCH(UsagePerHour!EB$4,Sales!$D$3:$ABF$3,0))/EB$2*INDEX(Usage!$D$5:$ABF$11,MATCH(UsagePerHour!$B$36,Usage!$C$5:$C$11,0),MATCH(UsagePerHour!EB$4,Usage!$D$3:$ABF$3,0)),"")</f>
        <v>0</v>
      </c>
      <c r="EC50" s="6">
        <f>IFERROR(INDEX(Sales!$D$5:$ABF$18,MATCH(UsagePerHour!$B50,Sales!$C$5:$C$18,0),MATCH(UsagePerHour!EC$4,Sales!$D$3:$ABF$3,0))/EC$2*INDEX(Usage!$D$5:$ABF$11,MATCH(UsagePerHour!$B$36,Usage!$C$5:$C$11,0),MATCH(UsagePerHour!EC$4,Usage!$D$3:$ABF$3,0)),"")</f>
        <v>0</v>
      </c>
      <c r="ED50" s="6">
        <f>IFERROR(INDEX(Sales!$D$5:$ABF$18,MATCH(UsagePerHour!$B50,Sales!$C$5:$C$18,0),MATCH(UsagePerHour!ED$4,Sales!$D$3:$ABF$3,0))/ED$2*INDEX(Usage!$D$5:$ABF$11,MATCH(UsagePerHour!$B$36,Usage!$C$5:$C$11,0),MATCH(UsagePerHour!ED$4,Usage!$D$3:$ABF$3,0)),"")</f>
        <v>6.2955368439422371E-2</v>
      </c>
      <c r="EE50" s="6">
        <f>IFERROR(INDEX(Sales!$D$5:$ABF$18,MATCH(UsagePerHour!$B50,Sales!$C$5:$C$18,0),MATCH(UsagePerHour!EE$4,Sales!$D$3:$ABF$3,0))/EE$2*INDEX(Usage!$D$5:$ABF$11,MATCH(UsagePerHour!$B$36,Usage!$C$5:$C$11,0),MATCH(UsagePerHour!EE$4,Usage!$D$3:$ABF$3,0)),"")</f>
        <v>5.6181350127780451E-2</v>
      </c>
      <c r="EF50" s="6">
        <f>IFERROR(INDEX(Sales!$D$5:$ABF$18,MATCH(UsagePerHour!$B50,Sales!$C$5:$C$18,0),MATCH(UsagePerHour!EF$4,Sales!$D$3:$ABF$3,0))/EF$2*INDEX(Usage!$D$5:$ABF$11,MATCH(UsagePerHour!$B$36,Usage!$C$5:$C$11,0),MATCH(UsagePerHour!EF$4,Usage!$D$3:$ABF$3,0)),"")</f>
        <v>9.183082271147161E-2</v>
      </c>
      <c r="EG50" s="6">
        <f>IFERROR(INDEX(Sales!$D$5:$ABF$18,MATCH(UsagePerHour!$B50,Sales!$C$5:$C$18,0),MATCH(UsagePerHour!EG$4,Sales!$D$3:$ABF$3,0))/EG$2*INDEX(Usage!$D$5:$ABF$11,MATCH(UsagePerHour!$B$36,Usage!$C$5:$C$11,0),MATCH(UsagePerHour!EG$4,Usage!$D$3:$ABF$3,0)),"")</f>
        <v>0</v>
      </c>
      <c r="EH50" s="6">
        <f>IFERROR(INDEX(Sales!$D$5:$ABF$18,MATCH(UsagePerHour!$B50,Sales!$C$5:$C$18,0),MATCH(UsagePerHour!EH$4,Sales!$D$3:$ABF$3,0))/EH$2*INDEX(Usage!$D$5:$ABF$11,MATCH(UsagePerHour!$B$36,Usage!$C$5:$C$11,0),MATCH(UsagePerHour!EH$4,Usage!$D$3:$ABF$3,0)),"")</f>
        <v>4.670695482945816E-3</v>
      </c>
      <c r="EI50" s="6">
        <f>IFERROR(INDEX(Sales!$D$5:$ABF$18,MATCH(UsagePerHour!$B50,Sales!$C$5:$C$18,0),MATCH(UsagePerHour!EI$4,Sales!$D$3:$ABF$3,0))/EI$2*INDEX(Usage!$D$5:$ABF$11,MATCH(UsagePerHour!$B$36,Usage!$C$5:$C$11,0),MATCH(UsagePerHour!EI$4,Usage!$D$3:$ABF$3,0)),"")</f>
        <v>0.13041552882131524</v>
      </c>
      <c r="EJ50" s="6">
        <f>IFERROR(INDEX(Sales!$D$5:$ABF$18,MATCH(UsagePerHour!$B50,Sales!$C$5:$C$18,0),MATCH(UsagePerHour!EJ$4,Sales!$D$3:$ABF$3,0))/EJ$2*INDEX(Usage!$D$5:$ABF$11,MATCH(UsagePerHour!$B$36,Usage!$C$5:$C$11,0),MATCH(UsagePerHour!EJ$4,Usage!$D$3:$ABF$3,0)),"")</f>
        <v>1.7669333822439264</v>
      </c>
      <c r="EK50" s="6">
        <f>IFERROR(INDEX(Sales!$D$5:$ABF$18,MATCH(UsagePerHour!$B50,Sales!$C$5:$C$18,0),MATCH(UsagePerHour!EK$4,Sales!$D$3:$ABF$3,0))/EK$2*INDEX(Usage!$D$5:$ABF$11,MATCH(UsagePerHour!$B$36,Usage!$C$5:$C$11,0),MATCH(UsagePerHour!EK$4,Usage!$D$3:$ABF$3,0)),"")</f>
        <v>0.24041914182038676</v>
      </c>
      <c r="EL50" s="6">
        <f>IFERROR(INDEX(Sales!$D$5:$ABF$18,MATCH(UsagePerHour!$B50,Sales!$C$5:$C$18,0),MATCH(UsagePerHour!EL$4,Sales!$D$3:$ABF$3,0))/EL$2*INDEX(Usage!$D$5:$ABF$11,MATCH(UsagePerHour!$B$36,Usage!$C$5:$C$11,0),MATCH(UsagePerHour!EL$4,Usage!$D$3:$ABF$3,0)),"")</f>
        <v>1.38551050041679</v>
      </c>
      <c r="EM50" s="6">
        <f>IFERROR(INDEX(Sales!$D$5:$ABF$18,MATCH(UsagePerHour!$B50,Sales!$C$5:$C$18,0),MATCH(UsagePerHour!EM$4,Sales!$D$3:$ABF$3,0))/EM$2*INDEX(Usage!$D$5:$ABF$11,MATCH(UsagePerHour!$B$36,Usage!$C$5:$C$11,0),MATCH(UsagePerHour!EM$4,Usage!$D$3:$ABF$3,0)),"")</f>
        <v>6.6086135135932936E-2</v>
      </c>
      <c r="EN50" s="6">
        <f>IFERROR(INDEX(Sales!$D$5:$ABF$18,MATCH(UsagePerHour!$B50,Sales!$C$5:$C$18,0),MATCH(UsagePerHour!EN$4,Sales!$D$3:$ABF$3,0))/EN$2*INDEX(Usage!$D$5:$ABF$11,MATCH(UsagePerHour!$B$36,Usage!$C$5:$C$11,0),MATCH(UsagePerHour!EN$4,Usage!$D$3:$ABF$3,0)),"")</f>
        <v>0</v>
      </c>
      <c r="EO50" s="6">
        <f>IFERROR(INDEX(Sales!$D$5:$ABF$18,MATCH(UsagePerHour!$B50,Sales!$C$5:$C$18,0),MATCH(UsagePerHour!EO$4,Sales!$D$3:$ABF$3,0))/EO$2*INDEX(Usage!$D$5:$ABF$11,MATCH(UsagePerHour!$B$36,Usage!$C$5:$C$11,0),MATCH(UsagePerHour!EO$4,Usage!$D$3:$ABF$3,0)),"")</f>
        <v>3.0507440860982071</v>
      </c>
      <c r="EP50" s="6">
        <f>IFERROR(INDEX(Sales!$D$5:$ABF$18,MATCH(UsagePerHour!$B50,Sales!$C$5:$C$18,0),MATCH(UsagePerHour!EP$4,Sales!$D$3:$ABF$3,0))/EP$2*INDEX(Usage!$D$5:$ABF$11,MATCH(UsagePerHour!$B$36,Usage!$C$5:$C$11,0),MATCH(UsagePerHour!EP$4,Usage!$D$3:$ABF$3,0)),"")</f>
        <v>0.11668040091220944</v>
      </c>
      <c r="EQ50" s="6">
        <f>IFERROR(INDEX(Sales!$D$5:$ABF$18,MATCH(UsagePerHour!$B50,Sales!$C$5:$C$18,0),MATCH(UsagePerHour!EQ$4,Sales!$D$3:$ABF$3,0))/EQ$2*INDEX(Usage!$D$5:$ABF$11,MATCH(UsagePerHour!$B$36,Usage!$C$5:$C$11,0),MATCH(UsagePerHour!EQ$4,Usage!$D$3:$ABF$3,0)),"")</f>
        <v>0</v>
      </c>
      <c r="ER50" s="6">
        <f>IFERROR(INDEX(Sales!$D$5:$ABF$18,MATCH(UsagePerHour!$B50,Sales!$C$5:$C$18,0),MATCH(UsagePerHour!ER$4,Sales!$D$3:$ABF$3,0))/ER$2*INDEX(Usage!$D$5:$ABF$11,MATCH(UsagePerHour!$B$36,Usage!$C$5:$C$11,0),MATCH(UsagePerHour!ER$4,Usage!$D$3:$ABF$3,0)),"")</f>
        <v>0</v>
      </c>
      <c r="ES50" s="6">
        <f>IFERROR(INDEX(Sales!$D$5:$ABF$18,MATCH(UsagePerHour!$B50,Sales!$C$5:$C$18,0),MATCH(UsagePerHour!ES$4,Sales!$D$3:$ABF$3,0))/ES$2*INDEX(Usage!$D$5:$ABF$11,MATCH(UsagePerHour!$B$36,Usage!$C$5:$C$11,0),MATCH(UsagePerHour!ES$4,Usage!$D$3:$ABF$3,0)),"")</f>
        <v>2.2883694713021328</v>
      </c>
      <c r="ET50" s="6">
        <f>IFERROR(INDEX(Sales!$D$5:$ABF$18,MATCH(UsagePerHour!$B50,Sales!$C$5:$C$18,0),MATCH(UsagePerHour!ET$4,Sales!$D$3:$ABF$3,0))/ET$2*INDEX(Usage!$D$5:$ABF$11,MATCH(UsagePerHour!$B$36,Usage!$C$5:$C$11,0),MATCH(UsagePerHour!ET$4,Usage!$D$3:$ABF$3,0)),"")</f>
        <v>0</v>
      </c>
      <c r="EU50" s="6">
        <f>IFERROR(INDEX(Sales!$D$5:$ABF$18,MATCH(UsagePerHour!$B50,Sales!$C$5:$C$18,0),MATCH(UsagePerHour!EU$4,Sales!$D$3:$ABF$3,0))/EU$2*INDEX(Usage!$D$5:$ABF$11,MATCH(UsagePerHour!$B$36,Usage!$C$5:$C$11,0),MATCH(UsagePerHour!EU$4,Usage!$D$3:$ABF$3,0)),"")</f>
        <v>0</v>
      </c>
      <c r="EV50" s="6">
        <f>IFERROR(INDEX(Sales!$D$5:$ABF$18,MATCH(UsagePerHour!$B50,Sales!$C$5:$C$18,0),MATCH(UsagePerHour!EV$4,Sales!$D$3:$ABF$3,0))/EV$2*INDEX(Usage!$D$5:$ABF$11,MATCH(UsagePerHour!$B$36,Usage!$C$5:$C$11,0),MATCH(UsagePerHour!EV$4,Usage!$D$3:$ABF$3,0)),"")</f>
        <v>6.4749509474892557</v>
      </c>
      <c r="EW50" s="6">
        <f>IFERROR(INDEX(Sales!$D$5:$ABF$18,MATCH(UsagePerHour!$B50,Sales!$C$5:$C$18,0),MATCH(UsagePerHour!EW$4,Sales!$D$3:$ABF$3,0))/EW$2*INDEX(Usage!$D$5:$ABF$11,MATCH(UsagePerHour!$B$36,Usage!$C$5:$C$11,0),MATCH(UsagePerHour!EW$4,Usage!$D$3:$ABF$3,0)),"")</f>
        <v>0</v>
      </c>
      <c r="EX50" s="6">
        <f>IFERROR(INDEX(Sales!$D$5:$ABF$18,MATCH(UsagePerHour!$B50,Sales!$C$5:$C$18,0),MATCH(UsagePerHour!EX$4,Sales!$D$3:$ABF$3,0))/EX$2*INDEX(Usage!$D$5:$ABF$11,MATCH(UsagePerHour!$B$36,Usage!$C$5:$C$11,0),MATCH(UsagePerHour!EX$4,Usage!$D$3:$ABF$3,0)),"")</f>
        <v>0.11259898414186176</v>
      </c>
      <c r="EY50" s="6">
        <f>IFERROR(INDEX(Sales!$D$5:$ABF$18,MATCH(UsagePerHour!$B50,Sales!$C$5:$C$18,0),MATCH(UsagePerHour!EY$4,Sales!$D$3:$ABF$3,0))/EY$2*INDEX(Usage!$D$5:$ABF$11,MATCH(UsagePerHour!$B$36,Usage!$C$5:$C$11,0),MATCH(UsagePerHour!EY$4,Usage!$D$3:$ABF$3,0)),"")</f>
        <v>5.6482238490271675</v>
      </c>
      <c r="EZ50" s="6">
        <f>IFERROR(INDEX(Sales!$D$5:$ABF$18,MATCH(UsagePerHour!$B50,Sales!$C$5:$C$18,0),MATCH(UsagePerHour!EZ$4,Sales!$D$3:$ABF$3,0))/EZ$2*INDEX(Usage!$D$5:$ABF$11,MATCH(UsagePerHour!$B$36,Usage!$C$5:$C$11,0),MATCH(UsagePerHour!EZ$4,Usage!$D$3:$ABF$3,0)),"")</f>
        <v>0.30960925540191231</v>
      </c>
      <c r="FA50" s="6">
        <f>IFERROR(INDEX(Sales!$D$5:$ABF$18,MATCH(UsagePerHour!$B50,Sales!$C$5:$C$18,0),MATCH(UsagePerHour!FA$4,Sales!$D$3:$ABF$3,0))/FA$2*INDEX(Usage!$D$5:$ABF$11,MATCH(UsagePerHour!$B$36,Usage!$C$5:$C$11,0),MATCH(UsagePerHour!FA$4,Usage!$D$3:$ABF$3,0)),"")</f>
        <v>0.16236751821947798</v>
      </c>
      <c r="FB50" s="6">
        <f>IFERROR(INDEX(Sales!$D$5:$ABF$18,MATCH(UsagePerHour!$B50,Sales!$C$5:$C$18,0),MATCH(UsagePerHour!FB$4,Sales!$D$3:$ABF$3,0))/FB$2*INDEX(Usage!$D$5:$ABF$11,MATCH(UsagePerHour!$B$36,Usage!$C$5:$C$11,0),MATCH(UsagePerHour!FB$4,Usage!$D$3:$ABF$3,0)),"")</f>
        <v>0</v>
      </c>
      <c r="FC50" s="6">
        <f>IFERROR(INDEX(Sales!$D$5:$ABF$18,MATCH(UsagePerHour!$B50,Sales!$C$5:$C$18,0),MATCH(UsagePerHour!FC$4,Sales!$D$3:$ABF$3,0))/FC$2*INDEX(Usage!$D$5:$ABF$11,MATCH(UsagePerHour!$B$36,Usage!$C$5:$C$11,0),MATCH(UsagePerHour!FC$4,Usage!$D$3:$ABF$3,0)),"")</f>
        <v>0</v>
      </c>
      <c r="FD50" s="6">
        <f>IFERROR(INDEX(Sales!$D$5:$ABF$18,MATCH(UsagePerHour!$B50,Sales!$C$5:$C$18,0),MATCH(UsagePerHour!FD$4,Sales!$D$3:$ABF$3,0))/FD$2*INDEX(Usage!$D$5:$ABF$11,MATCH(UsagePerHour!$B$36,Usage!$C$5:$C$11,0),MATCH(UsagePerHour!FD$4,Usage!$D$3:$ABF$3,0)),"")</f>
        <v>0.10303056337120643</v>
      </c>
      <c r="FE50" s="6">
        <f>IFERROR(INDEX(Sales!$D$5:$ABF$18,MATCH(UsagePerHour!$B50,Sales!$C$5:$C$18,0),MATCH(UsagePerHour!FE$4,Sales!$D$3:$ABF$3,0))/FE$2*INDEX(Usage!$D$5:$ABF$11,MATCH(UsagePerHour!$B$36,Usage!$C$5:$C$11,0),MATCH(UsagePerHour!FE$4,Usage!$D$3:$ABF$3,0)),"")</f>
        <v>6.5330944236303409E-2</v>
      </c>
      <c r="FF50" s="6">
        <f>IFERROR(INDEX(Sales!$D$5:$ABF$18,MATCH(UsagePerHour!$B50,Sales!$C$5:$C$18,0),MATCH(UsagePerHour!FF$4,Sales!$D$3:$ABF$3,0))/FF$2*INDEX(Usage!$D$5:$ABF$11,MATCH(UsagePerHour!$B$36,Usage!$C$5:$C$11,0),MATCH(UsagePerHour!FF$4,Usage!$D$3:$ABF$3,0)),"")</f>
        <v>0</v>
      </c>
      <c r="FG50" s="6">
        <f>IFERROR(INDEX(Sales!$D$5:$ABF$18,MATCH(UsagePerHour!$B50,Sales!$C$5:$C$18,0),MATCH(UsagePerHour!FG$4,Sales!$D$3:$ABF$3,0))/FG$2*INDEX(Usage!$D$5:$ABF$11,MATCH(UsagePerHour!$B$36,Usage!$C$5:$C$11,0),MATCH(UsagePerHour!FG$4,Usage!$D$3:$ABF$3,0)),"")</f>
        <v>2.5189418442927836</v>
      </c>
      <c r="FH50" s="6">
        <f>IFERROR(INDEX(Sales!$D$5:$ABF$18,MATCH(UsagePerHour!$B50,Sales!$C$5:$C$18,0),MATCH(UsagePerHour!FH$4,Sales!$D$3:$ABF$3,0))/FH$2*INDEX(Usage!$D$5:$ABF$11,MATCH(UsagePerHour!$B$36,Usage!$C$5:$C$11,0),MATCH(UsagePerHour!FH$4,Usage!$D$3:$ABF$3,0)),"")</f>
        <v>5.0778916410091447E-2</v>
      </c>
      <c r="FI50" s="6">
        <f>IFERROR(INDEX(Sales!$D$5:$ABF$18,MATCH(UsagePerHour!$B50,Sales!$C$5:$C$18,0),MATCH(UsagePerHour!FI$4,Sales!$D$3:$ABF$3,0))/FI$2*INDEX(Usage!$D$5:$ABF$11,MATCH(UsagePerHour!$B$36,Usage!$C$5:$C$11,0),MATCH(UsagePerHour!FI$4,Usage!$D$3:$ABF$3,0)),"")</f>
        <v>2.1341822898243133E-2</v>
      </c>
      <c r="FJ50" s="6">
        <f>IFERROR(INDEX(Sales!$D$5:$ABF$18,MATCH(UsagePerHour!$B50,Sales!$C$5:$C$18,0),MATCH(UsagePerHour!FJ$4,Sales!$D$3:$ABF$3,0))/FJ$2*INDEX(Usage!$D$5:$ABF$11,MATCH(UsagePerHour!$B$36,Usage!$C$5:$C$11,0),MATCH(UsagePerHour!FJ$4,Usage!$D$3:$ABF$3,0)),"")</f>
        <v>0</v>
      </c>
      <c r="FK50" s="6">
        <f>IFERROR(INDEX(Sales!$D$5:$ABF$18,MATCH(UsagePerHour!$B50,Sales!$C$5:$C$18,0),MATCH(UsagePerHour!FK$4,Sales!$D$3:$ABF$3,0))/FK$2*INDEX(Usage!$D$5:$ABF$11,MATCH(UsagePerHour!$B$36,Usage!$C$5:$C$11,0),MATCH(UsagePerHour!FK$4,Usage!$D$3:$ABF$3,0)),"")</f>
        <v>0</v>
      </c>
      <c r="FL50" s="6">
        <f>IFERROR(INDEX(Sales!$D$5:$ABF$18,MATCH(UsagePerHour!$B50,Sales!$C$5:$C$18,0),MATCH(UsagePerHour!FL$4,Sales!$D$3:$ABF$3,0))/FL$2*INDEX(Usage!$D$5:$ABF$11,MATCH(UsagePerHour!$B$36,Usage!$C$5:$C$11,0),MATCH(UsagePerHour!FL$4,Usage!$D$3:$ABF$3,0)),"")</f>
        <v>0.11813614791020083</v>
      </c>
      <c r="FM50" s="6">
        <f>IFERROR(INDEX(Sales!$D$5:$ABF$18,MATCH(UsagePerHour!$B50,Sales!$C$5:$C$18,0),MATCH(UsagePerHour!FM$4,Sales!$D$3:$ABF$3,0))/FM$2*INDEX(Usage!$D$5:$ABF$11,MATCH(UsagePerHour!$B$36,Usage!$C$5:$C$11,0),MATCH(UsagePerHour!FM$4,Usage!$D$3:$ABF$3,0)),"")</f>
        <v>0</v>
      </c>
      <c r="FN50" s="6">
        <f>IFERROR(INDEX(Sales!$D$5:$ABF$18,MATCH(UsagePerHour!$B50,Sales!$C$5:$C$18,0),MATCH(UsagePerHour!FN$4,Sales!$D$3:$ABF$3,0))/FN$2*INDEX(Usage!$D$5:$ABF$11,MATCH(UsagePerHour!$B$36,Usage!$C$5:$C$11,0),MATCH(UsagePerHour!FN$4,Usage!$D$3:$ABF$3,0)),"")</f>
        <v>0.81552153506165759</v>
      </c>
      <c r="FO50" s="6">
        <f>IFERROR(INDEX(Sales!$D$5:$ABF$18,MATCH(UsagePerHour!$B50,Sales!$C$5:$C$18,0),MATCH(UsagePerHour!FO$4,Sales!$D$3:$ABF$3,0))/FO$2*INDEX(Usage!$D$5:$ABF$11,MATCH(UsagePerHour!$B$36,Usage!$C$5:$C$11,0),MATCH(UsagePerHour!FO$4,Usage!$D$3:$ABF$3,0)),"")</f>
        <v>0</v>
      </c>
      <c r="FP50" s="6">
        <f>IFERROR(INDEX(Sales!$D$5:$ABF$18,MATCH(UsagePerHour!$B50,Sales!$C$5:$C$18,0),MATCH(UsagePerHour!FP$4,Sales!$D$3:$ABF$3,0))/FP$2*INDEX(Usage!$D$5:$ABF$11,MATCH(UsagePerHour!$B$36,Usage!$C$5:$C$11,0),MATCH(UsagePerHour!FP$4,Usage!$D$3:$ABF$3,0)),"")</f>
        <v>3.2814842731144953</v>
      </c>
      <c r="FQ50" s="6">
        <f>IFERROR(INDEX(Sales!$D$5:$ABF$18,MATCH(UsagePerHour!$B50,Sales!$C$5:$C$18,0),MATCH(UsagePerHour!FQ$4,Sales!$D$3:$ABF$3,0))/FQ$2*INDEX(Usage!$D$5:$ABF$11,MATCH(UsagePerHour!$B$36,Usage!$C$5:$C$11,0),MATCH(UsagePerHour!FQ$4,Usage!$D$3:$ABF$3,0)),"")</f>
        <v>0.69395579916566541</v>
      </c>
      <c r="FR50" s="6">
        <f>IFERROR(INDEX(Sales!$D$5:$ABF$18,MATCH(UsagePerHour!$B50,Sales!$C$5:$C$18,0),MATCH(UsagePerHour!FR$4,Sales!$D$3:$ABF$3,0))/FR$2*INDEX(Usage!$D$5:$ABF$11,MATCH(UsagePerHour!$B$36,Usage!$C$5:$C$11,0),MATCH(UsagePerHour!FR$4,Usage!$D$3:$ABF$3,0)),"")</f>
        <v>0</v>
      </c>
      <c r="FS50" s="6">
        <f>IFERROR(INDEX(Sales!$D$5:$ABF$18,MATCH(UsagePerHour!$B50,Sales!$C$5:$C$18,0),MATCH(UsagePerHour!FS$4,Sales!$D$3:$ABF$3,0))/FS$2*INDEX(Usage!$D$5:$ABF$11,MATCH(UsagePerHour!$B$36,Usage!$C$5:$C$11,0),MATCH(UsagePerHour!FS$4,Usage!$D$3:$ABF$3,0)),"")</f>
        <v>0</v>
      </c>
      <c r="FT50" s="6">
        <f>IFERROR(INDEX(Sales!$D$5:$ABF$18,MATCH(UsagePerHour!$B50,Sales!$C$5:$C$18,0),MATCH(UsagePerHour!FT$4,Sales!$D$3:$ABF$3,0))/FT$2*INDEX(Usage!$D$5:$ABF$11,MATCH(UsagePerHour!$B$36,Usage!$C$5:$C$11,0),MATCH(UsagePerHour!FT$4,Usage!$D$3:$ABF$3,0)),"")</f>
        <v>0</v>
      </c>
      <c r="FU50" s="6">
        <f>IFERROR(INDEX(Sales!$D$5:$ABF$18,MATCH(UsagePerHour!$B50,Sales!$C$5:$C$18,0),MATCH(UsagePerHour!FU$4,Sales!$D$3:$ABF$3,0))/FU$2*INDEX(Usage!$D$5:$ABF$11,MATCH(UsagePerHour!$B$36,Usage!$C$5:$C$11,0),MATCH(UsagePerHour!FU$4,Usage!$D$3:$ABF$3,0)),"")</f>
        <v>1.9988492935384023</v>
      </c>
      <c r="FV50" s="6">
        <f>IFERROR(INDEX(Sales!$D$5:$ABF$18,MATCH(UsagePerHour!$B50,Sales!$C$5:$C$18,0),MATCH(UsagePerHour!FV$4,Sales!$D$3:$ABF$3,0))/FV$2*INDEX(Usage!$D$5:$ABF$11,MATCH(UsagePerHour!$B$36,Usage!$C$5:$C$11,0),MATCH(UsagePerHour!FV$4,Usage!$D$3:$ABF$3,0)),"")</f>
        <v>0</v>
      </c>
      <c r="FW50" s="6">
        <f>IFERROR(INDEX(Sales!$D$5:$ABF$18,MATCH(UsagePerHour!$B50,Sales!$C$5:$C$18,0),MATCH(UsagePerHour!FW$4,Sales!$D$3:$ABF$3,0))/FW$2*INDEX(Usage!$D$5:$ABF$11,MATCH(UsagePerHour!$B$36,Usage!$C$5:$C$11,0),MATCH(UsagePerHour!FW$4,Usage!$D$3:$ABF$3,0)),"")</f>
        <v>0</v>
      </c>
      <c r="FX50" s="6">
        <f>IFERROR(INDEX(Sales!$D$5:$ABF$18,MATCH(UsagePerHour!$B50,Sales!$C$5:$C$18,0),MATCH(UsagePerHour!FX$4,Sales!$D$3:$ABF$3,0))/FX$2*INDEX(Usage!$D$5:$ABF$11,MATCH(UsagePerHour!$B$36,Usage!$C$5:$C$11,0),MATCH(UsagePerHour!FX$4,Usage!$D$3:$ABF$3,0)),"")</f>
        <v>0</v>
      </c>
      <c r="FY50" s="6">
        <f>IFERROR(INDEX(Sales!$D$5:$ABF$18,MATCH(UsagePerHour!$B50,Sales!$C$5:$C$18,0),MATCH(UsagePerHour!FY$4,Sales!$D$3:$ABF$3,0))/FY$2*INDEX(Usage!$D$5:$ABF$11,MATCH(UsagePerHour!$B$36,Usage!$C$5:$C$11,0),MATCH(UsagePerHour!FY$4,Usage!$D$3:$ABF$3,0)),"")</f>
        <v>1.9471578606431026</v>
      </c>
      <c r="FZ50" s="6">
        <f>IFERROR(INDEX(Sales!$D$5:$ABF$18,MATCH(UsagePerHour!$B50,Sales!$C$5:$C$18,0),MATCH(UsagePerHour!FZ$4,Sales!$D$3:$ABF$3,0))/FZ$2*INDEX(Usage!$D$5:$ABF$11,MATCH(UsagePerHour!$B$36,Usage!$C$5:$C$11,0),MATCH(UsagePerHour!FZ$4,Usage!$D$3:$ABF$3,0)),"")</f>
        <v>0.12092142348834212</v>
      </c>
      <c r="GA50" s="6">
        <f>IFERROR(INDEX(Sales!$D$5:$ABF$18,MATCH(UsagePerHour!$B50,Sales!$C$5:$C$18,0),MATCH(UsagePerHour!GA$4,Sales!$D$3:$ABF$3,0))/GA$2*INDEX(Usage!$D$5:$ABF$11,MATCH(UsagePerHour!$B$36,Usage!$C$5:$C$11,0),MATCH(UsagePerHour!GA$4,Usage!$D$3:$ABF$3,0)),"")</f>
        <v>4.1213943381061532E-2</v>
      </c>
      <c r="GB50" s="6">
        <f>IFERROR(INDEX(Sales!$D$5:$ABF$18,MATCH(UsagePerHour!$B50,Sales!$C$5:$C$18,0),MATCH(UsagePerHour!GB$4,Sales!$D$3:$ABF$3,0))/GB$2*INDEX(Usage!$D$5:$ABF$11,MATCH(UsagePerHour!$B$36,Usage!$C$5:$C$11,0),MATCH(UsagePerHour!GB$4,Usage!$D$3:$ABF$3,0)),"")</f>
        <v>0.2101655248368236</v>
      </c>
      <c r="GC50" s="6">
        <f>IFERROR(INDEX(Sales!$D$5:$ABF$18,MATCH(UsagePerHour!$B50,Sales!$C$5:$C$18,0),MATCH(UsagePerHour!GC$4,Sales!$D$3:$ABF$3,0))/GC$2*INDEX(Usage!$D$5:$ABF$11,MATCH(UsagePerHour!$B$36,Usage!$C$5:$C$11,0),MATCH(UsagePerHour!GC$4,Usage!$D$3:$ABF$3,0)),"")</f>
        <v>0.81310076560725819</v>
      </c>
      <c r="GD50" s="6">
        <f>IFERROR(INDEX(Sales!$D$5:$ABF$18,MATCH(UsagePerHour!$B50,Sales!$C$5:$C$18,0),MATCH(UsagePerHour!GD$4,Sales!$D$3:$ABF$3,0))/GD$2*INDEX(Usage!$D$5:$ABF$11,MATCH(UsagePerHour!$B$36,Usage!$C$5:$C$11,0),MATCH(UsagePerHour!GD$4,Usage!$D$3:$ABF$3,0)),"")</f>
        <v>0.31644863621031116</v>
      </c>
      <c r="GE50" s="6">
        <f>IFERROR(INDEX(Sales!$D$5:$ABF$18,MATCH(UsagePerHour!$B50,Sales!$C$5:$C$18,0),MATCH(UsagePerHour!GE$4,Sales!$D$3:$ABF$3,0))/GE$2*INDEX(Usage!$D$5:$ABF$11,MATCH(UsagePerHour!$B$36,Usage!$C$5:$C$11,0),MATCH(UsagePerHour!GE$4,Usage!$D$3:$ABF$3,0)),"")</f>
        <v>0</v>
      </c>
      <c r="GF50" s="6">
        <f>IFERROR(INDEX(Sales!$D$5:$ABF$18,MATCH(UsagePerHour!$B50,Sales!$C$5:$C$18,0),MATCH(UsagePerHour!GF$4,Sales!$D$3:$ABF$3,0))/GF$2*INDEX(Usage!$D$5:$ABF$11,MATCH(UsagePerHour!$B$36,Usage!$C$5:$C$11,0),MATCH(UsagePerHour!GF$4,Usage!$D$3:$ABF$3,0)),"")</f>
        <v>0.25732902759534476</v>
      </c>
      <c r="GG50" s="6">
        <f>IFERROR(INDEX(Sales!$D$5:$ABF$18,MATCH(UsagePerHour!$B50,Sales!$C$5:$C$18,0),MATCH(UsagePerHour!GG$4,Sales!$D$3:$ABF$3,0))/GG$2*INDEX(Usage!$D$5:$ABF$11,MATCH(UsagePerHour!$B$36,Usage!$C$5:$C$11,0),MATCH(UsagePerHour!GG$4,Usage!$D$3:$ABF$3,0)),"")</f>
        <v>0</v>
      </c>
      <c r="GH50" s="6">
        <f>IFERROR(INDEX(Sales!$D$5:$ABF$18,MATCH(UsagePerHour!$B50,Sales!$C$5:$C$18,0),MATCH(UsagePerHour!GH$4,Sales!$D$3:$ABF$3,0))/GH$2*INDEX(Usage!$D$5:$ABF$11,MATCH(UsagePerHour!$B$36,Usage!$C$5:$C$11,0),MATCH(UsagePerHour!GH$4,Usage!$D$3:$ABF$3,0)),"")</f>
        <v>0</v>
      </c>
      <c r="GI50" s="6">
        <f>IFERROR(INDEX(Sales!$D$5:$ABF$18,MATCH(UsagePerHour!$B50,Sales!$C$5:$C$18,0),MATCH(UsagePerHour!GI$4,Sales!$D$3:$ABF$3,0))/GI$2*INDEX(Usage!$D$5:$ABF$11,MATCH(UsagePerHour!$B$36,Usage!$C$5:$C$11,0),MATCH(UsagePerHour!GI$4,Usage!$D$3:$ABF$3,0)),"")</f>
        <v>0.54531786767974777</v>
      </c>
      <c r="GJ50" s="6">
        <f>IFERROR(INDEX(Sales!$D$5:$ABF$18,MATCH(UsagePerHour!$B50,Sales!$C$5:$C$18,0),MATCH(UsagePerHour!GJ$4,Sales!$D$3:$ABF$3,0))/GJ$2*INDEX(Usage!$D$5:$ABF$11,MATCH(UsagePerHour!$B$36,Usage!$C$5:$C$11,0),MATCH(UsagePerHour!GJ$4,Usage!$D$3:$ABF$3,0)),"")</f>
        <v>0</v>
      </c>
      <c r="GK50" s="6">
        <f>IFERROR(INDEX(Sales!$D$5:$ABF$18,MATCH(UsagePerHour!$B50,Sales!$C$5:$C$18,0),MATCH(UsagePerHour!GK$4,Sales!$D$3:$ABF$3,0))/GK$2*INDEX(Usage!$D$5:$ABF$11,MATCH(UsagePerHour!$B$36,Usage!$C$5:$C$11,0),MATCH(UsagePerHour!GK$4,Usage!$D$3:$ABF$3,0)),"")</f>
        <v>0.73710711534480144</v>
      </c>
      <c r="GL50" s="6">
        <f>IFERROR(INDEX(Sales!$D$5:$ABF$18,MATCH(UsagePerHour!$B50,Sales!$C$5:$C$18,0),MATCH(UsagePerHour!GL$4,Sales!$D$3:$ABF$3,0))/GL$2*INDEX(Usage!$D$5:$ABF$11,MATCH(UsagePerHour!$B$36,Usage!$C$5:$C$11,0),MATCH(UsagePerHour!GL$4,Usage!$D$3:$ABF$3,0)),"")</f>
        <v>1.819503968560952E-2</v>
      </c>
      <c r="GM50" s="6">
        <f>IFERROR(INDEX(Sales!$D$5:$ABF$18,MATCH(UsagePerHour!$B50,Sales!$C$5:$C$18,0),MATCH(UsagePerHour!GM$4,Sales!$D$3:$ABF$3,0))/GM$2*INDEX(Usage!$D$5:$ABF$11,MATCH(UsagePerHour!$B$36,Usage!$C$5:$C$11,0),MATCH(UsagePerHour!GM$4,Usage!$D$3:$ABF$3,0)),"")</f>
        <v>3.6938946194591579E-2</v>
      </c>
      <c r="GN50" s="6">
        <f>IFERROR(INDEX(Sales!$D$5:$ABF$18,MATCH(UsagePerHour!$B50,Sales!$C$5:$C$18,0),MATCH(UsagePerHour!GN$4,Sales!$D$3:$ABF$3,0))/GN$2*INDEX(Usage!$D$5:$ABF$11,MATCH(UsagePerHour!$B$36,Usage!$C$5:$C$11,0),MATCH(UsagePerHour!GN$4,Usage!$D$3:$ABF$3,0)),"")</f>
        <v>0.10783223958444667</v>
      </c>
      <c r="GO50" s="6">
        <f>IFERROR(INDEX(Sales!$D$5:$ABF$18,MATCH(UsagePerHour!$B50,Sales!$C$5:$C$18,0),MATCH(UsagePerHour!GO$4,Sales!$D$3:$ABF$3,0))/GO$2*INDEX(Usage!$D$5:$ABF$11,MATCH(UsagePerHour!$B$36,Usage!$C$5:$C$11,0),MATCH(UsagePerHour!GO$4,Usage!$D$3:$ABF$3,0)),"")</f>
        <v>0.88818828506150793</v>
      </c>
      <c r="GP50" s="6">
        <f>IFERROR(INDEX(Sales!$D$5:$ABF$18,MATCH(UsagePerHour!$B50,Sales!$C$5:$C$18,0),MATCH(UsagePerHour!GP$4,Sales!$D$3:$ABF$3,0))/GP$2*INDEX(Usage!$D$5:$ABF$11,MATCH(UsagePerHour!$B$36,Usage!$C$5:$C$11,0),MATCH(UsagePerHour!GP$4,Usage!$D$3:$ABF$3,0)),"")</f>
        <v>0.49309537093521305</v>
      </c>
      <c r="GQ50" s="6">
        <f>IFERROR(INDEX(Sales!$D$5:$ABF$18,MATCH(UsagePerHour!$B50,Sales!$C$5:$C$18,0),MATCH(UsagePerHour!GQ$4,Sales!$D$3:$ABF$3,0))/GQ$2*INDEX(Usage!$D$5:$ABF$11,MATCH(UsagePerHour!$B$36,Usage!$C$5:$C$11,0),MATCH(UsagePerHour!GQ$4,Usage!$D$3:$ABF$3,0)),"")</f>
        <v>3.3904249722335883E-2</v>
      </c>
      <c r="GR50" s="6">
        <f>IFERROR(INDEX(Sales!$D$5:$ABF$18,MATCH(UsagePerHour!$B50,Sales!$C$5:$C$18,0),MATCH(UsagePerHour!GR$4,Sales!$D$3:$ABF$3,0))/GR$2*INDEX(Usage!$D$5:$ABF$11,MATCH(UsagePerHour!$B$36,Usage!$C$5:$C$11,0),MATCH(UsagePerHour!GR$4,Usage!$D$3:$ABF$3,0)),"")</f>
        <v>0.13587441983199328</v>
      </c>
      <c r="GS50" s="6">
        <f>IFERROR(INDEX(Sales!$D$5:$ABF$18,MATCH(UsagePerHour!$B50,Sales!$C$5:$C$18,0),MATCH(UsagePerHour!GS$4,Sales!$D$3:$ABF$3,0))/GS$2*INDEX(Usage!$D$5:$ABF$11,MATCH(UsagePerHour!$B$36,Usage!$C$5:$C$11,0),MATCH(UsagePerHour!GS$4,Usage!$D$3:$ABF$3,0)),"")</f>
        <v>0</v>
      </c>
      <c r="GT50" s="6">
        <f>IFERROR(INDEX(Sales!$D$5:$ABF$18,MATCH(UsagePerHour!$B50,Sales!$C$5:$C$18,0),MATCH(UsagePerHour!GT$4,Sales!$D$3:$ABF$3,0))/GT$2*INDEX(Usage!$D$5:$ABF$11,MATCH(UsagePerHour!$B$36,Usage!$C$5:$C$11,0),MATCH(UsagePerHour!GT$4,Usage!$D$3:$ABF$3,0)),"")</f>
        <v>0.10793757310554694</v>
      </c>
      <c r="GU50" s="6">
        <f>IFERROR(INDEX(Sales!$D$5:$ABF$18,MATCH(UsagePerHour!$B50,Sales!$C$5:$C$18,0),MATCH(UsagePerHour!GU$4,Sales!$D$3:$ABF$3,0))/GU$2*INDEX(Usage!$D$5:$ABF$11,MATCH(UsagePerHour!$B$36,Usage!$C$5:$C$11,0),MATCH(UsagePerHour!GU$4,Usage!$D$3:$ABF$3,0)),"")</f>
        <v>0.57446889563307135</v>
      </c>
      <c r="GV50" s="6">
        <f>IFERROR(INDEX(Sales!$D$5:$ABF$18,MATCH(UsagePerHour!$B50,Sales!$C$5:$C$18,0),MATCH(UsagePerHour!GV$4,Sales!$D$3:$ABF$3,0))/GV$2*INDEX(Usage!$D$5:$ABF$11,MATCH(UsagePerHour!$B$36,Usage!$C$5:$C$11,0),MATCH(UsagePerHour!GV$4,Usage!$D$3:$ABF$3,0)),"")</f>
        <v>0.15114585307938661</v>
      </c>
      <c r="GW50" s="6">
        <f>IFERROR(INDEX(Sales!$D$5:$ABF$18,MATCH(UsagePerHour!$B50,Sales!$C$5:$C$18,0),MATCH(UsagePerHour!GW$4,Sales!$D$3:$ABF$3,0))/GW$2*INDEX(Usage!$D$5:$ABF$11,MATCH(UsagePerHour!$B$36,Usage!$C$5:$C$11,0),MATCH(UsagePerHour!GW$4,Usage!$D$3:$ABF$3,0)),"")</f>
        <v>0.16151625915510548</v>
      </c>
      <c r="GX50" s="6">
        <f>IFERROR(INDEX(Sales!$D$5:$ABF$18,MATCH(UsagePerHour!$B50,Sales!$C$5:$C$18,0),MATCH(UsagePerHour!GX$4,Sales!$D$3:$ABF$3,0))/GX$2*INDEX(Usage!$D$5:$ABF$11,MATCH(UsagePerHour!$B$36,Usage!$C$5:$C$11,0),MATCH(UsagePerHour!GX$4,Usage!$D$3:$ABF$3,0)),"")</f>
        <v>1.853592828923158E-2</v>
      </c>
      <c r="GY50" s="6">
        <f>IFERROR(INDEX(Sales!$D$5:$ABF$18,MATCH(UsagePerHour!$B50,Sales!$C$5:$C$18,0),MATCH(UsagePerHour!GY$4,Sales!$D$3:$ABF$3,0))/GY$2*INDEX(Usage!$D$5:$ABF$11,MATCH(UsagePerHour!$B$36,Usage!$C$5:$C$11,0),MATCH(UsagePerHour!GY$4,Usage!$D$3:$ABF$3,0)),"")</f>
        <v>9.9728259534257485E-2</v>
      </c>
      <c r="GZ50" s="6">
        <f>IFERROR(INDEX(Sales!$D$5:$ABF$18,MATCH(UsagePerHour!$B50,Sales!$C$5:$C$18,0),MATCH(UsagePerHour!GZ$4,Sales!$D$3:$ABF$3,0))/GZ$2*INDEX(Usage!$D$5:$ABF$11,MATCH(UsagePerHour!$B$36,Usage!$C$5:$C$11,0),MATCH(UsagePerHour!GZ$4,Usage!$D$3:$ABF$3,0)),"")</f>
        <v>0</v>
      </c>
      <c r="HA50" s="6">
        <f>IFERROR(INDEX(Sales!$D$5:$ABF$18,MATCH(UsagePerHour!$B50,Sales!$C$5:$C$18,0),MATCH(UsagePerHour!HA$4,Sales!$D$3:$ABF$3,0))/HA$2*INDEX(Usage!$D$5:$ABF$11,MATCH(UsagePerHour!$B$36,Usage!$C$5:$C$11,0),MATCH(UsagePerHour!HA$4,Usage!$D$3:$ABF$3,0)),"")</f>
        <v>0.88225532534329654</v>
      </c>
      <c r="HB50" s="6">
        <f>IFERROR(INDEX(Sales!$D$5:$ABF$18,MATCH(UsagePerHour!$B50,Sales!$C$5:$C$18,0),MATCH(UsagePerHour!HB$4,Sales!$D$3:$ABF$3,0))/HB$2*INDEX(Usage!$D$5:$ABF$11,MATCH(UsagePerHour!$B$36,Usage!$C$5:$C$11,0),MATCH(UsagePerHour!HB$4,Usage!$D$3:$ABF$3,0)),"")</f>
        <v>0.8323197924268223</v>
      </c>
      <c r="HC50" s="6">
        <f>IFERROR(INDEX(Sales!$D$5:$ABF$18,MATCH(UsagePerHour!$B50,Sales!$C$5:$C$18,0),MATCH(UsagePerHour!HC$4,Sales!$D$3:$ABF$3,0))/HC$2*INDEX(Usage!$D$5:$ABF$11,MATCH(UsagePerHour!$B$36,Usage!$C$5:$C$11,0),MATCH(UsagePerHour!HC$4,Usage!$D$3:$ABF$3,0)),"")</f>
        <v>0.10391515944607223</v>
      </c>
      <c r="HD50" s="6">
        <f>IFERROR(INDEX(Sales!$D$5:$ABF$18,MATCH(UsagePerHour!$B50,Sales!$C$5:$C$18,0),MATCH(UsagePerHour!HD$4,Sales!$D$3:$ABF$3,0))/HD$2*INDEX(Usage!$D$5:$ABF$11,MATCH(UsagePerHour!$B$36,Usage!$C$5:$C$11,0),MATCH(UsagePerHour!HD$4,Usage!$D$3:$ABF$3,0)),"")</f>
        <v>8.8392687242534471</v>
      </c>
      <c r="HE50" s="6">
        <f>IFERROR(INDEX(Sales!$D$5:$ABF$18,MATCH(UsagePerHour!$B50,Sales!$C$5:$C$18,0),MATCH(UsagePerHour!HE$4,Sales!$D$3:$ABF$3,0))/HE$2*INDEX(Usage!$D$5:$ABF$11,MATCH(UsagePerHour!$B$36,Usage!$C$5:$C$11,0),MATCH(UsagePerHour!HE$4,Usage!$D$3:$ABF$3,0)),"")</f>
        <v>0</v>
      </c>
      <c r="HF50" s="6">
        <f>IFERROR(INDEX(Sales!$D$5:$ABF$18,MATCH(UsagePerHour!$B50,Sales!$C$5:$C$18,0),MATCH(UsagePerHour!HF$4,Sales!$D$3:$ABF$3,0))/HF$2*INDEX(Usage!$D$5:$ABF$11,MATCH(UsagePerHour!$B$36,Usage!$C$5:$C$11,0),MATCH(UsagePerHour!HF$4,Usage!$D$3:$ABF$3,0)),"")</f>
        <v>0</v>
      </c>
      <c r="HG50" s="6">
        <f>IFERROR(INDEX(Sales!$D$5:$ABF$18,MATCH(UsagePerHour!$B50,Sales!$C$5:$C$18,0),MATCH(UsagePerHour!HG$4,Sales!$D$3:$ABF$3,0))/HG$2*INDEX(Usage!$D$5:$ABF$11,MATCH(UsagePerHour!$B$36,Usage!$C$5:$C$11,0),MATCH(UsagePerHour!HG$4,Usage!$D$3:$ABF$3,0)),"")</f>
        <v>0</v>
      </c>
      <c r="HH50" s="6">
        <f>IFERROR(INDEX(Sales!$D$5:$ABF$18,MATCH(UsagePerHour!$B50,Sales!$C$5:$C$18,0),MATCH(UsagePerHour!HH$4,Sales!$D$3:$ABF$3,0))/HH$2*INDEX(Usage!$D$5:$ABF$11,MATCH(UsagePerHour!$B$36,Usage!$C$5:$C$11,0),MATCH(UsagePerHour!HH$4,Usage!$D$3:$ABF$3,0)),"")</f>
        <v>0.14432229415452041</v>
      </c>
      <c r="HI50" s="6">
        <f>IFERROR(INDEX(Sales!$D$5:$ABF$18,MATCH(UsagePerHour!$B50,Sales!$C$5:$C$18,0),MATCH(UsagePerHour!HI$4,Sales!$D$3:$ABF$3,0))/HI$2*INDEX(Usage!$D$5:$ABF$11,MATCH(UsagePerHour!$B$36,Usage!$C$5:$C$11,0),MATCH(UsagePerHour!HI$4,Usage!$D$3:$ABF$3,0)),"")</f>
        <v>1.3344273016439252</v>
      </c>
      <c r="HJ50" s="6">
        <f>IFERROR(INDEX(Sales!$D$5:$ABF$18,MATCH(UsagePerHour!$B50,Sales!$C$5:$C$18,0),MATCH(UsagePerHour!HJ$4,Sales!$D$3:$ABF$3,0))/HJ$2*INDEX(Usage!$D$5:$ABF$11,MATCH(UsagePerHour!$B$36,Usage!$C$5:$C$11,0),MATCH(UsagePerHour!HJ$4,Usage!$D$3:$ABF$3,0)),"")</f>
        <v>6.4010136499287569</v>
      </c>
      <c r="HK50" s="6">
        <f>IFERROR(INDEX(Sales!$D$5:$ABF$18,MATCH(UsagePerHour!$B50,Sales!$C$5:$C$18,0),MATCH(UsagePerHour!HK$4,Sales!$D$3:$ABF$3,0))/HK$2*INDEX(Usage!$D$5:$ABF$11,MATCH(UsagePerHour!$B$36,Usage!$C$5:$C$11,0),MATCH(UsagePerHour!HK$4,Usage!$D$3:$ABF$3,0)),"")</f>
        <v>0</v>
      </c>
      <c r="HL50" s="6">
        <f>IFERROR(INDEX(Sales!$D$5:$ABF$18,MATCH(UsagePerHour!$B50,Sales!$C$5:$C$18,0),MATCH(UsagePerHour!HL$4,Sales!$D$3:$ABF$3,0))/HL$2*INDEX(Usage!$D$5:$ABF$11,MATCH(UsagePerHour!$B$36,Usage!$C$5:$C$11,0),MATCH(UsagePerHour!HL$4,Usage!$D$3:$ABF$3,0)),"")</f>
        <v>0</v>
      </c>
      <c r="HM50" s="6">
        <f>IFERROR(INDEX(Sales!$D$5:$ABF$18,MATCH(UsagePerHour!$B50,Sales!$C$5:$C$18,0),MATCH(UsagePerHour!HM$4,Sales!$D$3:$ABF$3,0))/HM$2*INDEX(Usage!$D$5:$ABF$11,MATCH(UsagePerHour!$B$36,Usage!$C$5:$C$11,0),MATCH(UsagePerHour!HM$4,Usage!$D$3:$ABF$3,0)),"")</f>
        <v>1.5411366692816317</v>
      </c>
      <c r="HN50" s="6">
        <f>IFERROR(INDEX(Sales!$D$5:$ABF$18,MATCH(UsagePerHour!$B50,Sales!$C$5:$C$18,0),MATCH(UsagePerHour!HN$4,Sales!$D$3:$ABF$3,0))/HN$2*INDEX(Usage!$D$5:$ABF$11,MATCH(UsagePerHour!$B$36,Usage!$C$5:$C$11,0),MATCH(UsagePerHour!HN$4,Usage!$D$3:$ABF$3,0)),"")</f>
        <v>2.6174115463686615E-2</v>
      </c>
      <c r="HO50" s="6">
        <f>IFERROR(INDEX(Sales!$D$5:$ABF$18,MATCH(UsagePerHour!$B50,Sales!$C$5:$C$18,0),MATCH(UsagePerHour!HO$4,Sales!$D$3:$ABF$3,0))/HO$2*INDEX(Usage!$D$5:$ABF$11,MATCH(UsagePerHour!$B$36,Usage!$C$5:$C$11,0),MATCH(UsagePerHour!HO$4,Usage!$D$3:$ABF$3,0)),"")</f>
        <v>0</v>
      </c>
      <c r="HP50" s="6">
        <f>IFERROR(INDEX(Sales!$D$5:$ABF$18,MATCH(UsagePerHour!$B50,Sales!$C$5:$C$18,0),MATCH(UsagePerHour!HP$4,Sales!$D$3:$ABF$3,0))/HP$2*INDEX(Usage!$D$5:$ABF$11,MATCH(UsagePerHour!$B$36,Usage!$C$5:$C$11,0),MATCH(UsagePerHour!HP$4,Usage!$D$3:$ABF$3,0)),"")</f>
        <v>1.0299686249053337</v>
      </c>
      <c r="HQ50" s="6">
        <f>IFERROR(INDEX(Sales!$D$5:$ABF$18,MATCH(UsagePerHour!$B50,Sales!$C$5:$C$18,0),MATCH(UsagePerHour!HQ$4,Sales!$D$3:$ABF$3,0))/HQ$2*INDEX(Usage!$D$5:$ABF$11,MATCH(UsagePerHour!$B$36,Usage!$C$5:$C$11,0),MATCH(UsagePerHour!HQ$4,Usage!$D$3:$ABF$3,0)),"")</f>
        <v>0.45536340569983635</v>
      </c>
      <c r="HR50" s="6">
        <f>IFERROR(INDEX(Sales!$D$5:$ABF$18,MATCH(UsagePerHour!$B50,Sales!$C$5:$C$18,0),MATCH(UsagePerHour!HR$4,Sales!$D$3:$ABF$3,0))/HR$2*INDEX(Usage!$D$5:$ABF$11,MATCH(UsagePerHour!$B$36,Usage!$C$5:$C$11,0),MATCH(UsagePerHour!HR$4,Usage!$D$3:$ABF$3,0)),"")</f>
        <v>9.0746522459011325E-2</v>
      </c>
      <c r="HS50" s="6">
        <f>IFERROR(INDEX(Sales!$D$5:$ABF$18,MATCH(UsagePerHour!$B50,Sales!$C$5:$C$18,0),MATCH(UsagePerHour!HS$4,Sales!$D$3:$ABF$3,0))/HS$2*INDEX(Usage!$D$5:$ABF$11,MATCH(UsagePerHour!$B$36,Usage!$C$5:$C$11,0),MATCH(UsagePerHour!HS$4,Usage!$D$3:$ABF$3,0)),"")</f>
        <v>0</v>
      </c>
      <c r="HT50" s="6">
        <f>IFERROR(INDEX(Sales!$D$5:$ABF$18,MATCH(UsagePerHour!$B50,Sales!$C$5:$C$18,0),MATCH(UsagePerHour!HT$4,Sales!$D$3:$ABF$3,0))/HT$2*INDEX(Usage!$D$5:$ABF$11,MATCH(UsagePerHour!$B$36,Usage!$C$5:$C$11,0),MATCH(UsagePerHour!HT$4,Usage!$D$3:$ABF$3,0)),"")</f>
        <v>0</v>
      </c>
      <c r="HU50" s="6">
        <f>IFERROR(INDEX(Sales!$D$5:$ABF$18,MATCH(UsagePerHour!$B50,Sales!$C$5:$C$18,0),MATCH(UsagePerHour!HU$4,Sales!$D$3:$ABF$3,0))/HU$2*INDEX(Usage!$D$5:$ABF$11,MATCH(UsagePerHour!$B$36,Usage!$C$5:$C$11,0),MATCH(UsagePerHour!HU$4,Usage!$D$3:$ABF$3,0)),"")</f>
        <v>2.1467281161334874E-2</v>
      </c>
      <c r="HV50" s="6">
        <f>IFERROR(INDEX(Sales!$D$5:$ABF$18,MATCH(UsagePerHour!$B50,Sales!$C$5:$C$18,0),MATCH(UsagePerHour!HV$4,Sales!$D$3:$ABF$3,0))/HV$2*INDEX(Usage!$D$5:$ABF$11,MATCH(UsagePerHour!$B$36,Usage!$C$5:$C$11,0),MATCH(UsagePerHour!HV$4,Usage!$D$3:$ABF$3,0)),"")</f>
        <v>0.98427748577186891</v>
      </c>
      <c r="HW50" s="6">
        <f>IFERROR(INDEX(Sales!$D$5:$ABF$18,MATCH(UsagePerHour!$B50,Sales!$C$5:$C$18,0),MATCH(UsagePerHour!HW$4,Sales!$D$3:$ABF$3,0))/HW$2*INDEX(Usage!$D$5:$ABF$11,MATCH(UsagePerHour!$B$36,Usage!$C$5:$C$11,0),MATCH(UsagePerHour!HW$4,Usage!$D$3:$ABF$3,0)),"")</f>
        <v>0</v>
      </c>
      <c r="HX50" s="6">
        <f>IFERROR(INDEX(Sales!$D$5:$ABF$18,MATCH(UsagePerHour!$B50,Sales!$C$5:$C$18,0),MATCH(UsagePerHour!HX$4,Sales!$D$3:$ABF$3,0))/HX$2*INDEX(Usage!$D$5:$ABF$11,MATCH(UsagePerHour!$B$36,Usage!$C$5:$C$11,0),MATCH(UsagePerHour!HX$4,Usage!$D$3:$ABF$3,0)),"")</f>
        <v>0</v>
      </c>
      <c r="HY50" s="6">
        <f>IFERROR(INDEX(Sales!$D$5:$ABF$18,MATCH(UsagePerHour!$B50,Sales!$C$5:$C$18,0),MATCH(UsagePerHour!HY$4,Sales!$D$3:$ABF$3,0))/HY$2*INDEX(Usage!$D$5:$ABF$11,MATCH(UsagePerHour!$B$36,Usage!$C$5:$C$11,0),MATCH(UsagePerHour!HY$4,Usage!$D$3:$ABF$3,0)),"")</f>
        <v>7.9817754573136182E-2</v>
      </c>
      <c r="HZ50" s="6">
        <f>IFERROR(INDEX(Sales!$D$5:$ABF$18,MATCH(UsagePerHour!$B50,Sales!$C$5:$C$18,0),MATCH(UsagePerHour!HZ$4,Sales!$D$3:$ABF$3,0))/HZ$2*INDEX(Usage!$D$5:$ABF$11,MATCH(UsagePerHour!$B$36,Usage!$C$5:$C$11,0),MATCH(UsagePerHour!HZ$4,Usage!$D$3:$ABF$3,0)),"")</f>
        <v>0.2623834224742656</v>
      </c>
      <c r="IA50" s="6">
        <f>IFERROR(INDEX(Sales!$D$5:$ABF$18,MATCH(UsagePerHour!$B50,Sales!$C$5:$C$18,0),MATCH(UsagePerHour!IA$4,Sales!$D$3:$ABF$3,0))/IA$2*INDEX(Usage!$D$5:$ABF$11,MATCH(UsagePerHour!$B$36,Usage!$C$5:$C$11,0),MATCH(UsagePerHour!IA$4,Usage!$D$3:$ABF$3,0)),"")</f>
        <v>0</v>
      </c>
      <c r="IB50" s="6">
        <f>IFERROR(INDEX(Sales!$D$5:$ABF$18,MATCH(UsagePerHour!$B50,Sales!$C$5:$C$18,0),MATCH(UsagePerHour!IB$4,Sales!$D$3:$ABF$3,0))/IB$2*INDEX(Usage!$D$5:$ABF$11,MATCH(UsagePerHour!$B$36,Usage!$C$5:$C$11,0),MATCH(UsagePerHour!IB$4,Usage!$D$3:$ABF$3,0)),"")</f>
        <v>4.0059105505654585E-2</v>
      </c>
      <c r="IC50" s="6">
        <f>IFERROR(INDEX(Sales!$D$5:$ABF$18,MATCH(UsagePerHour!$B50,Sales!$C$5:$C$18,0),MATCH(UsagePerHour!IC$4,Sales!$D$3:$ABF$3,0))/IC$2*INDEX(Usage!$D$5:$ABF$11,MATCH(UsagePerHour!$B$36,Usage!$C$5:$C$11,0),MATCH(UsagePerHour!IC$4,Usage!$D$3:$ABF$3,0)),"")</f>
        <v>3.2155012214728669</v>
      </c>
      <c r="ID50" s="6">
        <f>IFERROR(INDEX(Sales!$D$5:$ABF$18,MATCH(UsagePerHour!$B50,Sales!$C$5:$C$18,0),MATCH(UsagePerHour!ID$4,Sales!$D$3:$ABF$3,0))/ID$2*INDEX(Usage!$D$5:$ABF$11,MATCH(UsagePerHour!$B$36,Usage!$C$5:$C$11,0),MATCH(UsagePerHour!ID$4,Usage!$D$3:$ABF$3,0)),"")</f>
        <v>0.56057236198527105</v>
      </c>
      <c r="IE50" s="6">
        <f>IFERROR(INDEX(Sales!$D$5:$ABF$18,MATCH(UsagePerHour!$B50,Sales!$C$5:$C$18,0),MATCH(UsagePerHour!IE$4,Sales!$D$3:$ABF$3,0))/IE$2*INDEX(Usage!$D$5:$ABF$11,MATCH(UsagePerHour!$B$36,Usage!$C$5:$C$11,0),MATCH(UsagePerHour!IE$4,Usage!$D$3:$ABF$3,0)),"")</f>
        <v>0.4655849769789091</v>
      </c>
      <c r="IF50" s="6">
        <f>IFERROR(INDEX(Sales!$D$5:$ABF$18,MATCH(UsagePerHour!$B50,Sales!$C$5:$C$18,0),MATCH(UsagePerHour!IF$4,Sales!$D$3:$ABF$3,0))/IF$2*INDEX(Usage!$D$5:$ABF$11,MATCH(UsagePerHour!$B$36,Usage!$C$5:$C$11,0),MATCH(UsagePerHour!IF$4,Usage!$D$3:$ABF$3,0)),"")</f>
        <v>0.63466762935043319</v>
      </c>
      <c r="IG50" s="6">
        <f>IFERROR(INDEX(Sales!$D$5:$ABF$18,MATCH(UsagePerHour!$B50,Sales!$C$5:$C$18,0),MATCH(UsagePerHour!IG$4,Sales!$D$3:$ABF$3,0))/IG$2*INDEX(Usage!$D$5:$ABF$11,MATCH(UsagePerHour!$B$36,Usage!$C$5:$C$11,0),MATCH(UsagePerHour!IG$4,Usage!$D$3:$ABF$3,0)),"")</f>
        <v>3.0055750032412809</v>
      </c>
      <c r="IH50" s="6">
        <f>IFERROR(INDEX(Sales!$D$5:$ABF$18,MATCH(UsagePerHour!$B50,Sales!$C$5:$C$18,0),MATCH(UsagePerHour!IH$4,Sales!$D$3:$ABF$3,0))/IH$2*INDEX(Usage!$D$5:$ABF$11,MATCH(UsagePerHour!$B$36,Usage!$C$5:$C$11,0),MATCH(UsagePerHour!IH$4,Usage!$D$3:$ABF$3,0)),"")</f>
        <v>3.6290511649715875</v>
      </c>
      <c r="II50" s="6">
        <f>IFERROR(INDEX(Sales!$D$5:$ABF$18,MATCH(UsagePerHour!$B50,Sales!$C$5:$C$18,0),MATCH(UsagePerHour!II$4,Sales!$D$3:$ABF$3,0))/II$2*INDEX(Usage!$D$5:$ABF$11,MATCH(UsagePerHour!$B$36,Usage!$C$5:$C$11,0),MATCH(UsagePerHour!II$4,Usage!$D$3:$ABF$3,0)),"")</f>
        <v>0</v>
      </c>
      <c r="IJ50" s="6">
        <f>IFERROR(INDEX(Sales!$D$5:$ABF$18,MATCH(UsagePerHour!$B50,Sales!$C$5:$C$18,0),MATCH(UsagePerHour!IJ$4,Sales!$D$3:$ABF$3,0))/IJ$2*INDEX(Usage!$D$5:$ABF$11,MATCH(UsagePerHour!$B$36,Usage!$C$5:$C$11,0),MATCH(UsagePerHour!IJ$4,Usage!$D$3:$ABF$3,0)),"")</f>
        <v>0.18224200042381861</v>
      </c>
      <c r="IK50" s="6">
        <f>IFERROR(INDEX(Sales!$D$5:$ABF$18,MATCH(UsagePerHour!$B50,Sales!$C$5:$C$18,0),MATCH(UsagePerHour!IK$4,Sales!$D$3:$ABF$3,0))/IK$2*INDEX(Usage!$D$5:$ABF$11,MATCH(UsagePerHour!$B$36,Usage!$C$5:$C$11,0),MATCH(UsagePerHour!IK$4,Usage!$D$3:$ABF$3,0)),"")</f>
        <v>2.6129840526879007</v>
      </c>
      <c r="IL50" s="6">
        <f>IFERROR(INDEX(Sales!$D$5:$ABF$18,MATCH(UsagePerHour!$B50,Sales!$C$5:$C$18,0),MATCH(UsagePerHour!IL$4,Sales!$D$3:$ABF$3,0))/IL$2*INDEX(Usage!$D$5:$ABF$11,MATCH(UsagePerHour!$B$36,Usage!$C$5:$C$11,0),MATCH(UsagePerHour!IL$4,Usage!$D$3:$ABF$3,0)),"")</f>
        <v>1.5890322067461262</v>
      </c>
      <c r="IM50" s="6">
        <f>IFERROR(INDEX(Sales!$D$5:$ABF$18,MATCH(UsagePerHour!$B50,Sales!$C$5:$C$18,0),MATCH(UsagePerHour!IM$4,Sales!$D$3:$ABF$3,0))/IM$2*INDEX(Usage!$D$5:$ABF$11,MATCH(UsagePerHour!$B$36,Usage!$C$5:$C$11,0),MATCH(UsagePerHour!IM$4,Usage!$D$3:$ABF$3,0)),"")</f>
        <v>0.21494754559156148</v>
      </c>
      <c r="IN50" s="6">
        <f>IFERROR(INDEX(Sales!$D$5:$ABF$18,MATCH(UsagePerHour!$B50,Sales!$C$5:$C$18,0),MATCH(UsagePerHour!IN$4,Sales!$D$3:$ABF$3,0))/IN$2*INDEX(Usage!$D$5:$ABF$11,MATCH(UsagePerHour!$B$36,Usage!$C$5:$C$11,0),MATCH(UsagePerHour!IN$4,Usage!$D$3:$ABF$3,0)),"")</f>
        <v>0</v>
      </c>
      <c r="IO50" s="6">
        <f>IFERROR(INDEX(Sales!$D$5:$ABF$18,MATCH(UsagePerHour!$B50,Sales!$C$5:$C$18,0),MATCH(UsagePerHour!IO$4,Sales!$D$3:$ABF$3,0))/IO$2*INDEX(Usage!$D$5:$ABF$11,MATCH(UsagePerHour!$B$36,Usage!$C$5:$C$11,0),MATCH(UsagePerHour!IO$4,Usage!$D$3:$ABF$3,0)),"")</f>
        <v>0</v>
      </c>
      <c r="IP50" s="6">
        <f>IFERROR(INDEX(Sales!$D$5:$ABF$18,MATCH(UsagePerHour!$B50,Sales!$C$5:$C$18,0),MATCH(UsagePerHour!IP$4,Sales!$D$3:$ABF$3,0))/IP$2*INDEX(Usage!$D$5:$ABF$11,MATCH(UsagePerHour!$B$36,Usage!$C$5:$C$11,0),MATCH(UsagePerHour!IP$4,Usage!$D$3:$ABF$3,0)),"")</f>
        <v>5.5352603271489165E-2</v>
      </c>
      <c r="IQ50" s="6">
        <f>IFERROR(INDEX(Sales!$D$5:$ABF$18,MATCH(UsagePerHour!$B50,Sales!$C$5:$C$18,0),MATCH(UsagePerHour!IQ$4,Sales!$D$3:$ABF$3,0))/IQ$2*INDEX(Usage!$D$5:$ABF$11,MATCH(UsagePerHour!$B$36,Usage!$C$5:$C$11,0),MATCH(UsagePerHour!IQ$4,Usage!$D$3:$ABF$3,0)),"")</f>
        <v>0.29794327241938895</v>
      </c>
      <c r="IR50" s="6">
        <f>IFERROR(INDEX(Sales!$D$5:$ABF$18,MATCH(UsagePerHour!$B50,Sales!$C$5:$C$18,0),MATCH(UsagePerHour!IR$4,Sales!$D$3:$ABF$3,0))/IR$2*INDEX(Usage!$D$5:$ABF$11,MATCH(UsagePerHour!$B$36,Usage!$C$5:$C$11,0),MATCH(UsagePerHour!IR$4,Usage!$D$3:$ABF$3,0)),"")</f>
        <v>0</v>
      </c>
      <c r="IS50" s="6">
        <f>IFERROR(INDEX(Sales!$D$5:$ABF$18,MATCH(UsagePerHour!$B50,Sales!$C$5:$C$18,0),MATCH(UsagePerHour!IS$4,Sales!$D$3:$ABF$3,0))/IS$2*INDEX(Usage!$D$5:$ABF$11,MATCH(UsagePerHour!$B$36,Usage!$C$5:$C$11,0),MATCH(UsagePerHour!IS$4,Usage!$D$3:$ABF$3,0)),"")</f>
        <v>2.7151273312668049</v>
      </c>
      <c r="IT50" s="6">
        <f>IFERROR(INDEX(Sales!$D$5:$ABF$18,MATCH(UsagePerHour!$B50,Sales!$C$5:$C$18,0),MATCH(UsagePerHour!IT$4,Sales!$D$3:$ABF$3,0))/IT$2*INDEX(Usage!$D$5:$ABF$11,MATCH(UsagePerHour!$B$36,Usage!$C$5:$C$11,0),MATCH(UsagePerHour!IT$4,Usage!$D$3:$ABF$3,0)),"")</f>
        <v>2.938430823853424</v>
      </c>
      <c r="IU50" s="6">
        <f>IFERROR(INDEX(Sales!$D$5:$ABF$18,MATCH(UsagePerHour!$B50,Sales!$C$5:$C$18,0),MATCH(UsagePerHour!IU$4,Sales!$D$3:$ABF$3,0))/IU$2*INDEX(Usage!$D$5:$ABF$11,MATCH(UsagePerHour!$B$36,Usage!$C$5:$C$11,0),MATCH(UsagePerHour!IU$4,Usage!$D$3:$ABF$3,0)),"")</f>
        <v>3.625687957320288</v>
      </c>
      <c r="IV50" s="6">
        <f>IFERROR(INDEX(Sales!$D$5:$ABF$18,MATCH(UsagePerHour!$B50,Sales!$C$5:$C$18,0),MATCH(UsagePerHour!IV$4,Sales!$D$3:$ABF$3,0))/IV$2*INDEX(Usage!$D$5:$ABF$11,MATCH(UsagePerHour!$B$36,Usage!$C$5:$C$11,0),MATCH(UsagePerHour!IV$4,Usage!$D$3:$ABF$3,0)),"")</f>
        <v>11.766144674484339</v>
      </c>
      <c r="IW50" s="6">
        <f>IFERROR(INDEX(Sales!$D$5:$ABF$18,MATCH(UsagePerHour!$B50,Sales!$C$5:$C$18,0),MATCH(UsagePerHour!IW$4,Sales!$D$3:$ABF$3,0))/IW$2*INDEX(Usage!$D$5:$ABF$11,MATCH(UsagePerHour!$B$36,Usage!$C$5:$C$11,0),MATCH(UsagePerHour!IW$4,Usage!$D$3:$ABF$3,0)),"")</f>
        <v>4.6228184867261671E-2</v>
      </c>
      <c r="IX50" s="6">
        <f>IFERROR(INDEX(Sales!$D$5:$ABF$18,MATCH(UsagePerHour!$B50,Sales!$C$5:$C$18,0),MATCH(UsagePerHour!IX$4,Sales!$D$3:$ABF$3,0))/IX$2*INDEX(Usage!$D$5:$ABF$11,MATCH(UsagePerHour!$B$36,Usage!$C$5:$C$11,0),MATCH(UsagePerHour!IX$4,Usage!$D$3:$ABF$3,0)),"")</f>
        <v>0</v>
      </c>
      <c r="IY50" s="6">
        <f>IFERROR(INDEX(Sales!$D$5:$ABF$18,MATCH(UsagePerHour!$B50,Sales!$C$5:$C$18,0),MATCH(UsagePerHour!IY$4,Sales!$D$3:$ABF$3,0))/IY$2*INDEX(Usage!$D$5:$ABF$11,MATCH(UsagePerHour!$B$36,Usage!$C$5:$C$11,0),MATCH(UsagePerHour!IY$4,Usage!$D$3:$ABF$3,0)),"")</f>
        <v>0</v>
      </c>
      <c r="IZ50" s="6">
        <f>IFERROR(INDEX(Sales!$D$5:$ABF$18,MATCH(UsagePerHour!$B50,Sales!$C$5:$C$18,0),MATCH(UsagePerHour!IZ$4,Sales!$D$3:$ABF$3,0))/IZ$2*INDEX(Usage!$D$5:$ABF$11,MATCH(UsagePerHour!$B$36,Usage!$C$5:$C$11,0),MATCH(UsagePerHour!IZ$4,Usage!$D$3:$ABF$3,0)),"")</f>
        <v>7.919722292466494E-2</v>
      </c>
      <c r="JA50" s="6">
        <f>IFERROR(INDEX(Sales!$D$5:$ABF$18,MATCH(UsagePerHour!$B50,Sales!$C$5:$C$18,0),MATCH(UsagePerHour!JA$4,Sales!$D$3:$ABF$3,0))/JA$2*INDEX(Usage!$D$5:$ABF$11,MATCH(UsagePerHour!$B$36,Usage!$C$5:$C$11,0),MATCH(UsagePerHour!JA$4,Usage!$D$3:$ABF$3,0)),"")</f>
        <v>0.35617676840734847</v>
      </c>
      <c r="JB50" s="6">
        <f>IFERROR(INDEX(Sales!$D$5:$ABF$18,MATCH(UsagePerHour!$B50,Sales!$C$5:$C$18,0),MATCH(UsagePerHour!JB$4,Sales!$D$3:$ABF$3,0))/JB$2*INDEX(Usage!$D$5:$ABF$11,MATCH(UsagePerHour!$B$36,Usage!$C$5:$C$11,0),MATCH(UsagePerHour!JB$4,Usage!$D$3:$ABF$3,0)),"")</f>
        <v>0.26594625929463001</v>
      </c>
      <c r="JC50" s="6">
        <f>IFERROR(INDEX(Sales!$D$5:$ABF$18,MATCH(UsagePerHour!$B50,Sales!$C$5:$C$18,0),MATCH(UsagePerHour!JC$4,Sales!$D$3:$ABF$3,0))/JC$2*INDEX(Usage!$D$5:$ABF$11,MATCH(UsagePerHour!$B$36,Usage!$C$5:$C$11,0),MATCH(UsagePerHour!JC$4,Usage!$D$3:$ABF$3,0)),"")</f>
        <v>8.0160861754577803E-2</v>
      </c>
      <c r="JD50" s="6">
        <f>IFERROR(INDEX(Sales!$D$5:$ABF$18,MATCH(UsagePerHour!$B50,Sales!$C$5:$C$18,0),MATCH(UsagePerHour!JD$4,Sales!$D$3:$ABF$3,0))/JD$2*INDEX(Usage!$D$5:$ABF$11,MATCH(UsagePerHour!$B$36,Usage!$C$5:$C$11,0),MATCH(UsagePerHour!JD$4,Usage!$D$3:$ABF$3,0)),"")</f>
        <v>0</v>
      </c>
      <c r="JE50" s="6">
        <f>IFERROR(INDEX(Sales!$D$5:$ABF$18,MATCH(UsagePerHour!$B50,Sales!$C$5:$C$18,0),MATCH(UsagePerHour!JE$4,Sales!$D$3:$ABF$3,0))/JE$2*INDEX(Usage!$D$5:$ABF$11,MATCH(UsagePerHour!$B$36,Usage!$C$5:$C$11,0),MATCH(UsagePerHour!JE$4,Usage!$D$3:$ABF$3,0)),"")</f>
        <v>0.17119117793546346</v>
      </c>
      <c r="JF50" s="6">
        <f>IFERROR(INDEX(Sales!$D$5:$ABF$18,MATCH(UsagePerHour!$B50,Sales!$C$5:$C$18,0),MATCH(UsagePerHour!JF$4,Sales!$D$3:$ABF$3,0))/JF$2*INDEX(Usage!$D$5:$ABF$11,MATCH(UsagePerHour!$B$36,Usage!$C$5:$C$11,0),MATCH(UsagePerHour!JF$4,Usage!$D$3:$ABF$3,0)),"")</f>
        <v>0.68871061631535191</v>
      </c>
      <c r="JG50" s="6">
        <f>IFERROR(INDEX(Sales!$D$5:$ABF$18,MATCH(UsagePerHour!$B50,Sales!$C$5:$C$18,0),MATCH(UsagePerHour!JG$4,Sales!$D$3:$ABF$3,0))/JG$2*INDEX(Usage!$D$5:$ABF$11,MATCH(UsagePerHour!$B$36,Usage!$C$5:$C$11,0),MATCH(UsagePerHour!JG$4,Usage!$D$3:$ABF$3,0)),"")</f>
        <v>0.35084321648514244</v>
      </c>
      <c r="JH50" s="6">
        <f>IFERROR(INDEX(Sales!$D$5:$ABF$18,MATCH(UsagePerHour!$B50,Sales!$C$5:$C$18,0),MATCH(UsagePerHour!JH$4,Sales!$D$3:$ABF$3,0))/JH$2*INDEX(Usage!$D$5:$ABF$11,MATCH(UsagePerHour!$B$36,Usage!$C$5:$C$11,0),MATCH(UsagePerHour!JH$4,Usage!$D$3:$ABF$3,0)),"")</f>
        <v>0</v>
      </c>
      <c r="JI50" s="6">
        <f>IFERROR(INDEX(Sales!$D$5:$ABF$18,MATCH(UsagePerHour!$B50,Sales!$C$5:$C$18,0),MATCH(UsagePerHour!JI$4,Sales!$D$3:$ABF$3,0))/JI$2*INDEX(Usage!$D$5:$ABF$11,MATCH(UsagePerHour!$B$36,Usage!$C$5:$C$11,0),MATCH(UsagePerHour!JI$4,Usage!$D$3:$ABF$3,0)),"")</f>
        <v>0</v>
      </c>
      <c r="JJ50" s="6">
        <f>IFERROR(INDEX(Sales!$D$5:$ABF$18,MATCH(UsagePerHour!$B50,Sales!$C$5:$C$18,0),MATCH(UsagePerHour!JJ$4,Sales!$D$3:$ABF$3,0))/JJ$2*INDEX(Usage!$D$5:$ABF$11,MATCH(UsagePerHour!$B$36,Usage!$C$5:$C$11,0),MATCH(UsagePerHour!JJ$4,Usage!$D$3:$ABF$3,0)),"")</f>
        <v>0</v>
      </c>
      <c r="JK50" s="6">
        <f>IFERROR(INDEX(Sales!$D$5:$ABF$18,MATCH(UsagePerHour!$B50,Sales!$C$5:$C$18,0),MATCH(UsagePerHour!JK$4,Sales!$D$3:$ABF$3,0))/JK$2*INDEX(Usage!$D$5:$ABF$11,MATCH(UsagePerHour!$B$36,Usage!$C$5:$C$11,0),MATCH(UsagePerHour!JK$4,Usage!$D$3:$ABF$3,0)),"")</f>
        <v>1.4859621604989232E-2</v>
      </c>
      <c r="JL50" s="6">
        <f>IFERROR(INDEX(Sales!$D$5:$ABF$18,MATCH(UsagePerHour!$B50,Sales!$C$5:$C$18,0),MATCH(UsagePerHour!JL$4,Sales!$D$3:$ABF$3,0))/JL$2*INDEX(Usage!$D$5:$ABF$11,MATCH(UsagePerHour!$B$36,Usage!$C$5:$C$11,0),MATCH(UsagePerHour!JL$4,Usage!$D$3:$ABF$3,0)),"")</f>
        <v>0.43729410023515736</v>
      </c>
      <c r="JM50" s="6">
        <f>IFERROR(INDEX(Sales!$D$5:$ABF$18,MATCH(UsagePerHour!$B50,Sales!$C$5:$C$18,0),MATCH(UsagePerHour!JM$4,Sales!$D$3:$ABF$3,0))/JM$2*INDEX(Usage!$D$5:$ABF$11,MATCH(UsagePerHour!$B$36,Usage!$C$5:$C$11,0),MATCH(UsagePerHour!JM$4,Usage!$D$3:$ABF$3,0)),"")</f>
        <v>0</v>
      </c>
      <c r="JN50" s="6">
        <f>IFERROR(INDEX(Sales!$D$5:$ABF$18,MATCH(UsagePerHour!$B50,Sales!$C$5:$C$18,0),MATCH(UsagePerHour!JN$4,Sales!$D$3:$ABF$3,0))/JN$2*INDEX(Usage!$D$5:$ABF$11,MATCH(UsagePerHour!$B$36,Usage!$C$5:$C$11,0),MATCH(UsagePerHour!JN$4,Usage!$D$3:$ABF$3,0)),"")</f>
        <v>2.9036606817906101</v>
      </c>
      <c r="JO50" s="6">
        <f>IFERROR(INDEX(Sales!$D$5:$ABF$18,MATCH(UsagePerHour!$B50,Sales!$C$5:$C$18,0),MATCH(UsagePerHour!JO$4,Sales!$D$3:$ABF$3,0))/JO$2*INDEX(Usage!$D$5:$ABF$11,MATCH(UsagePerHour!$B$36,Usage!$C$5:$C$11,0),MATCH(UsagePerHour!JO$4,Usage!$D$3:$ABF$3,0)),"")</f>
        <v>1.9510036396201136E-2</v>
      </c>
      <c r="JP50" s="6">
        <f>IFERROR(INDEX(Sales!$D$5:$ABF$18,MATCH(UsagePerHour!$B50,Sales!$C$5:$C$18,0),MATCH(UsagePerHour!JP$4,Sales!$D$3:$ABF$3,0))/JP$2*INDEX(Usage!$D$5:$ABF$11,MATCH(UsagePerHour!$B$36,Usage!$C$5:$C$11,0),MATCH(UsagePerHour!JP$4,Usage!$D$3:$ABF$3,0)),"")</f>
        <v>0</v>
      </c>
      <c r="JQ50" s="6">
        <f>IFERROR(INDEX(Sales!$D$5:$ABF$18,MATCH(UsagePerHour!$B50,Sales!$C$5:$C$18,0),MATCH(UsagePerHour!JQ$4,Sales!$D$3:$ABF$3,0))/JQ$2*INDEX(Usage!$D$5:$ABF$11,MATCH(UsagePerHour!$B$36,Usage!$C$5:$C$11,0),MATCH(UsagePerHour!JQ$4,Usage!$D$3:$ABF$3,0)),"")</f>
        <v>0</v>
      </c>
      <c r="JR50" s="6">
        <f>IFERROR(INDEX(Sales!$D$5:$ABF$18,MATCH(UsagePerHour!$B50,Sales!$C$5:$C$18,0),MATCH(UsagePerHour!JR$4,Sales!$D$3:$ABF$3,0))/JR$2*INDEX(Usage!$D$5:$ABF$11,MATCH(UsagePerHour!$B$36,Usage!$C$5:$C$11,0),MATCH(UsagePerHour!JR$4,Usage!$D$3:$ABF$3,0)),"")</f>
        <v>0</v>
      </c>
      <c r="JS50" s="6">
        <f>IFERROR(INDEX(Sales!$D$5:$ABF$18,MATCH(UsagePerHour!$B50,Sales!$C$5:$C$18,0),MATCH(UsagePerHour!JS$4,Sales!$D$3:$ABF$3,0))/JS$2*INDEX(Usage!$D$5:$ABF$11,MATCH(UsagePerHour!$B$36,Usage!$C$5:$C$11,0),MATCH(UsagePerHour!JS$4,Usage!$D$3:$ABF$3,0)),"")</f>
        <v>0.6453889251487912</v>
      </c>
      <c r="JT50" s="6">
        <f>IFERROR(INDEX(Sales!$D$5:$ABF$18,MATCH(UsagePerHour!$B50,Sales!$C$5:$C$18,0),MATCH(UsagePerHour!JT$4,Sales!$D$3:$ABF$3,0))/JT$2*INDEX(Usage!$D$5:$ABF$11,MATCH(UsagePerHour!$B$36,Usage!$C$5:$C$11,0),MATCH(UsagePerHour!JT$4,Usage!$D$3:$ABF$3,0)),"")</f>
        <v>0</v>
      </c>
      <c r="JU50" s="6">
        <f>IFERROR(INDEX(Sales!$D$5:$ABF$18,MATCH(UsagePerHour!$B50,Sales!$C$5:$C$18,0),MATCH(UsagePerHour!JU$4,Sales!$D$3:$ABF$3,0))/JU$2*INDEX(Usage!$D$5:$ABF$11,MATCH(UsagePerHour!$B$36,Usage!$C$5:$C$11,0),MATCH(UsagePerHour!JU$4,Usage!$D$3:$ABF$3,0)),"")</f>
        <v>1.2690125194458848</v>
      </c>
      <c r="JV50" s="6">
        <f>IFERROR(INDEX(Sales!$D$5:$ABF$18,MATCH(UsagePerHour!$B50,Sales!$C$5:$C$18,0),MATCH(UsagePerHour!JV$4,Sales!$D$3:$ABF$3,0))/JV$2*INDEX(Usage!$D$5:$ABF$11,MATCH(UsagePerHour!$B$36,Usage!$C$5:$C$11,0),MATCH(UsagePerHour!JV$4,Usage!$D$3:$ABF$3,0)),"")</f>
        <v>0</v>
      </c>
      <c r="JW50" s="6">
        <f>IFERROR(INDEX(Sales!$D$5:$ABF$18,MATCH(UsagePerHour!$B50,Sales!$C$5:$C$18,0),MATCH(UsagePerHour!JW$4,Sales!$D$3:$ABF$3,0))/JW$2*INDEX(Usage!$D$5:$ABF$11,MATCH(UsagePerHour!$B$36,Usage!$C$5:$C$11,0),MATCH(UsagePerHour!JW$4,Usage!$D$3:$ABF$3,0)),"")</f>
        <v>0</v>
      </c>
      <c r="JX50" s="6">
        <f>IFERROR(INDEX(Sales!$D$5:$ABF$18,MATCH(UsagePerHour!$B50,Sales!$C$5:$C$18,0),MATCH(UsagePerHour!JX$4,Sales!$D$3:$ABF$3,0))/JX$2*INDEX(Usage!$D$5:$ABF$11,MATCH(UsagePerHour!$B$36,Usage!$C$5:$C$11,0),MATCH(UsagePerHour!JX$4,Usage!$D$3:$ABF$3,0)),"")</f>
        <v>3.8832039648700851</v>
      </c>
      <c r="JY50" s="6">
        <f>IFERROR(INDEX(Sales!$D$5:$ABF$18,MATCH(UsagePerHour!$B50,Sales!$C$5:$C$18,0),MATCH(UsagePerHour!JY$4,Sales!$D$3:$ABF$3,0))/JY$2*INDEX(Usage!$D$5:$ABF$11,MATCH(UsagePerHour!$B$36,Usage!$C$5:$C$11,0),MATCH(UsagePerHour!JY$4,Usage!$D$3:$ABF$3,0)),"")</f>
        <v>0</v>
      </c>
      <c r="JZ50" s="6">
        <f>IFERROR(INDEX(Sales!$D$5:$ABF$18,MATCH(UsagePerHour!$B50,Sales!$C$5:$C$18,0),MATCH(UsagePerHour!JZ$4,Sales!$D$3:$ABF$3,0))/JZ$2*INDEX(Usage!$D$5:$ABF$11,MATCH(UsagePerHour!$B$36,Usage!$C$5:$C$11,0),MATCH(UsagePerHour!JZ$4,Usage!$D$3:$ABF$3,0)),"")</f>
        <v>0.15771498292337771</v>
      </c>
      <c r="KA50" s="6">
        <f>IFERROR(INDEX(Sales!$D$5:$ABF$18,MATCH(UsagePerHour!$B50,Sales!$C$5:$C$18,0),MATCH(UsagePerHour!KA$4,Sales!$D$3:$ABF$3,0))/KA$2*INDEX(Usage!$D$5:$ABF$11,MATCH(UsagePerHour!$B$36,Usage!$C$5:$C$11,0),MATCH(UsagePerHour!KA$4,Usage!$D$3:$ABF$3,0)),"")</f>
        <v>2.0354628638228096</v>
      </c>
      <c r="KB50" s="6">
        <f>IFERROR(INDEX(Sales!$D$5:$ABF$18,MATCH(UsagePerHour!$B50,Sales!$C$5:$C$18,0),MATCH(UsagePerHour!KB$4,Sales!$D$3:$ABF$3,0))/KB$2*INDEX(Usage!$D$5:$ABF$11,MATCH(UsagePerHour!$B$36,Usage!$C$5:$C$11,0),MATCH(UsagePerHour!KB$4,Usage!$D$3:$ABF$3,0)),"")</f>
        <v>8.3871519550618938</v>
      </c>
      <c r="KC50" s="6">
        <f>IFERROR(INDEX(Sales!$D$5:$ABF$18,MATCH(UsagePerHour!$B50,Sales!$C$5:$C$18,0),MATCH(UsagePerHour!KC$4,Sales!$D$3:$ABF$3,0))/KC$2*INDEX(Usage!$D$5:$ABF$11,MATCH(UsagePerHour!$B$36,Usage!$C$5:$C$11,0),MATCH(UsagePerHour!KC$4,Usage!$D$3:$ABF$3,0)),"")</f>
        <v>2.5656892662426918</v>
      </c>
      <c r="KD50" s="6">
        <f>IFERROR(INDEX(Sales!$D$5:$ABF$18,MATCH(UsagePerHour!$B50,Sales!$C$5:$C$18,0),MATCH(UsagePerHour!KD$4,Sales!$D$3:$ABF$3,0))/KD$2*INDEX(Usage!$D$5:$ABF$11,MATCH(UsagePerHour!$B$36,Usage!$C$5:$C$11,0),MATCH(UsagePerHour!KD$4,Usage!$D$3:$ABF$3,0)),"")</f>
        <v>0.46454046008345384</v>
      </c>
      <c r="KE50" s="6">
        <f>IFERROR(INDEX(Sales!$D$5:$ABF$18,MATCH(UsagePerHour!$B50,Sales!$C$5:$C$18,0),MATCH(UsagePerHour!KE$4,Sales!$D$3:$ABF$3,0))/KE$2*INDEX(Usage!$D$5:$ABF$11,MATCH(UsagePerHour!$B$36,Usage!$C$5:$C$11,0),MATCH(UsagePerHour!KE$4,Usage!$D$3:$ABF$3,0)),"")</f>
        <v>0.22684135763290719</v>
      </c>
      <c r="KF50" s="6">
        <f>IFERROR(INDEX(Sales!$D$5:$ABF$18,MATCH(UsagePerHour!$B50,Sales!$C$5:$C$18,0),MATCH(UsagePerHour!KF$4,Sales!$D$3:$ABF$3,0))/KF$2*INDEX(Usage!$D$5:$ABF$11,MATCH(UsagePerHour!$B$36,Usage!$C$5:$C$11,0),MATCH(UsagePerHour!KF$4,Usage!$D$3:$ABF$3,0)),"")</f>
        <v>0</v>
      </c>
      <c r="KG50" s="6">
        <f>IFERROR(INDEX(Sales!$D$5:$ABF$18,MATCH(UsagePerHour!$B50,Sales!$C$5:$C$18,0),MATCH(UsagePerHour!KG$4,Sales!$D$3:$ABF$3,0))/KG$2*INDEX(Usage!$D$5:$ABF$11,MATCH(UsagePerHour!$B$36,Usage!$C$5:$C$11,0),MATCH(UsagePerHour!KG$4,Usage!$D$3:$ABF$3,0)),"")</f>
        <v>0</v>
      </c>
      <c r="KH50" s="6">
        <f>IFERROR(INDEX(Sales!$D$5:$ABF$18,MATCH(UsagePerHour!$B50,Sales!$C$5:$C$18,0),MATCH(UsagePerHour!KH$4,Sales!$D$3:$ABF$3,0))/KH$2*INDEX(Usage!$D$5:$ABF$11,MATCH(UsagePerHour!$B$36,Usage!$C$5:$C$11,0),MATCH(UsagePerHour!KH$4,Usage!$D$3:$ABF$3,0)),"")</f>
        <v>7.8606850489109554</v>
      </c>
      <c r="KI50" s="6">
        <f>IFERROR(INDEX(Sales!$D$5:$ABF$18,MATCH(UsagePerHour!$B50,Sales!$C$5:$C$18,0),MATCH(UsagePerHour!KI$4,Sales!$D$3:$ABF$3,0))/KI$2*INDEX(Usage!$D$5:$ABF$11,MATCH(UsagePerHour!$B$36,Usage!$C$5:$C$11,0),MATCH(UsagePerHour!KI$4,Usage!$D$3:$ABF$3,0)),"")</f>
        <v>7.6486419549244608E-2</v>
      </c>
      <c r="KJ50" s="6">
        <f>IFERROR(INDEX(Sales!$D$5:$ABF$18,MATCH(UsagePerHour!$B50,Sales!$C$5:$C$18,0),MATCH(UsagePerHour!KJ$4,Sales!$D$3:$ABF$3,0))/KJ$2*INDEX(Usage!$D$5:$ABF$11,MATCH(UsagePerHour!$B$36,Usage!$C$5:$C$11,0),MATCH(UsagePerHour!KJ$4,Usage!$D$3:$ABF$3,0)),"")</f>
        <v>1.5837762403871849</v>
      </c>
      <c r="KK50" s="6">
        <f>IFERROR(INDEX(Sales!$D$5:$ABF$18,MATCH(UsagePerHour!$B50,Sales!$C$5:$C$18,0),MATCH(UsagePerHour!KK$4,Sales!$D$3:$ABF$3,0))/KK$2*INDEX(Usage!$D$5:$ABF$11,MATCH(UsagePerHour!$B$36,Usage!$C$5:$C$11,0),MATCH(UsagePerHour!KK$4,Usage!$D$3:$ABF$3,0)),"")</f>
        <v>4.0493082406798333</v>
      </c>
      <c r="KL50" s="6">
        <f>IFERROR(INDEX(Sales!$D$5:$ABF$18,MATCH(UsagePerHour!$B50,Sales!$C$5:$C$18,0),MATCH(UsagePerHour!KL$4,Sales!$D$3:$ABF$3,0))/KL$2*INDEX(Usage!$D$5:$ABF$11,MATCH(UsagePerHour!$B$36,Usage!$C$5:$C$11,0),MATCH(UsagePerHour!KL$4,Usage!$D$3:$ABF$3,0)),"")</f>
        <v>5.3794646017072721E-3</v>
      </c>
      <c r="KM50" s="6">
        <f>IFERROR(INDEX(Sales!$D$5:$ABF$18,MATCH(UsagePerHour!$B50,Sales!$C$5:$C$18,0),MATCH(UsagePerHour!KM$4,Sales!$D$3:$ABF$3,0))/KM$2*INDEX(Usage!$D$5:$ABF$11,MATCH(UsagePerHour!$B$36,Usage!$C$5:$C$11,0),MATCH(UsagePerHour!KM$4,Usage!$D$3:$ABF$3,0)),"")</f>
        <v>9.9209802624708465E-3</v>
      </c>
      <c r="KN50" s="6">
        <f>IFERROR(INDEX(Sales!$D$5:$ABF$18,MATCH(UsagePerHour!$B50,Sales!$C$5:$C$18,0),MATCH(UsagePerHour!KN$4,Sales!$D$3:$ABF$3,0))/KN$2*INDEX(Usage!$D$5:$ABF$11,MATCH(UsagePerHour!$B$36,Usage!$C$5:$C$11,0),MATCH(UsagePerHour!KN$4,Usage!$D$3:$ABF$3,0)),"")</f>
        <v>0</v>
      </c>
      <c r="KO50" s="6">
        <f>IFERROR(INDEX(Sales!$D$5:$ABF$18,MATCH(UsagePerHour!$B50,Sales!$C$5:$C$18,0),MATCH(UsagePerHour!KO$4,Sales!$D$3:$ABF$3,0))/KO$2*INDEX(Usage!$D$5:$ABF$11,MATCH(UsagePerHour!$B$36,Usage!$C$5:$C$11,0),MATCH(UsagePerHour!KO$4,Usage!$D$3:$ABF$3,0)),"")</f>
        <v>0.10025007229981457</v>
      </c>
      <c r="KP50" s="6">
        <f>IFERROR(INDEX(Sales!$D$5:$ABF$18,MATCH(UsagePerHour!$B50,Sales!$C$5:$C$18,0),MATCH(UsagePerHour!KP$4,Sales!$D$3:$ABF$3,0))/KP$2*INDEX(Usage!$D$5:$ABF$11,MATCH(UsagePerHour!$B$36,Usage!$C$5:$C$11,0),MATCH(UsagePerHour!KP$4,Usage!$D$3:$ABF$3,0)),"")</f>
        <v>0</v>
      </c>
      <c r="KQ50" s="6">
        <f>IFERROR(INDEX(Sales!$D$5:$ABF$18,MATCH(UsagePerHour!$B50,Sales!$C$5:$C$18,0),MATCH(UsagePerHour!KQ$4,Sales!$D$3:$ABF$3,0))/KQ$2*INDEX(Usage!$D$5:$ABF$11,MATCH(UsagePerHour!$B$36,Usage!$C$5:$C$11,0),MATCH(UsagePerHour!KQ$4,Usage!$D$3:$ABF$3,0)),"")</f>
        <v>0.27162969820403626</v>
      </c>
      <c r="KR50" s="6">
        <f>IFERROR(INDEX(Sales!$D$5:$ABF$18,MATCH(UsagePerHour!$B50,Sales!$C$5:$C$18,0),MATCH(UsagePerHour!KR$4,Sales!$D$3:$ABF$3,0))/KR$2*INDEX(Usage!$D$5:$ABF$11,MATCH(UsagePerHour!$B$36,Usage!$C$5:$C$11,0),MATCH(UsagePerHour!KR$4,Usage!$D$3:$ABF$3,0)),"")</f>
        <v>4.6188258645698141</v>
      </c>
      <c r="KS50" s="6">
        <f>IFERROR(INDEX(Sales!$D$5:$ABF$18,MATCH(UsagePerHour!$B50,Sales!$C$5:$C$18,0),MATCH(UsagePerHour!KS$4,Sales!$D$3:$ABF$3,0))/KS$2*INDEX(Usage!$D$5:$ABF$11,MATCH(UsagePerHour!$B$36,Usage!$C$5:$C$11,0),MATCH(UsagePerHour!KS$4,Usage!$D$3:$ABF$3,0)),"")</f>
        <v>0</v>
      </c>
      <c r="KT50" s="6">
        <f>IFERROR(INDEX(Sales!$D$5:$ABF$18,MATCH(UsagePerHour!$B50,Sales!$C$5:$C$18,0),MATCH(UsagePerHour!KT$4,Sales!$D$3:$ABF$3,0))/KT$2*INDEX(Usage!$D$5:$ABF$11,MATCH(UsagePerHour!$B$36,Usage!$C$5:$C$11,0),MATCH(UsagePerHour!KT$4,Usage!$D$3:$ABF$3,0)),"")</f>
        <v>0</v>
      </c>
      <c r="KU50" s="6">
        <f>IFERROR(INDEX(Sales!$D$5:$ABF$18,MATCH(UsagePerHour!$B50,Sales!$C$5:$C$18,0),MATCH(UsagePerHour!KU$4,Sales!$D$3:$ABF$3,0))/KU$2*INDEX(Usage!$D$5:$ABF$11,MATCH(UsagePerHour!$B$36,Usage!$C$5:$C$11,0),MATCH(UsagePerHour!KU$4,Usage!$D$3:$ABF$3,0)),"")</f>
        <v>0</v>
      </c>
      <c r="KV50" s="6">
        <f>IFERROR(INDEX(Sales!$D$5:$ABF$18,MATCH(UsagePerHour!$B50,Sales!$C$5:$C$18,0),MATCH(UsagePerHour!KV$4,Sales!$D$3:$ABF$3,0))/KV$2*INDEX(Usage!$D$5:$ABF$11,MATCH(UsagePerHour!$B$36,Usage!$C$5:$C$11,0),MATCH(UsagePerHour!KV$4,Usage!$D$3:$ABF$3,0)),"")</f>
        <v>0.62570359772972484</v>
      </c>
      <c r="KW50" s="6">
        <f>IFERROR(INDEX(Sales!$D$5:$ABF$18,MATCH(UsagePerHour!$B50,Sales!$C$5:$C$18,0),MATCH(UsagePerHour!KW$4,Sales!$D$3:$ABF$3,0))/KW$2*INDEX(Usage!$D$5:$ABF$11,MATCH(UsagePerHour!$B$36,Usage!$C$5:$C$11,0),MATCH(UsagePerHour!KW$4,Usage!$D$3:$ABF$3,0)),"")</f>
        <v>0.99113202237891873</v>
      </c>
      <c r="KX50" s="6">
        <f>IFERROR(INDEX(Sales!$D$5:$ABF$18,MATCH(UsagePerHour!$B50,Sales!$C$5:$C$18,0),MATCH(UsagePerHour!KX$4,Sales!$D$3:$ABF$3,0))/KX$2*INDEX(Usage!$D$5:$ABF$11,MATCH(UsagePerHour!$B$36,Usage!$C$5:$C$11,0),MATCH(UsagePerHour!KX$4,Usage!$D$3:$ABF$3,0)),"")</f>
        <v>0.94017796652851537</v>
      </c>
      <c r="KY50" s="6">
        <f>IFERROR(INDEX(Sales!$D$5:$ABF$18,MATCH(UsagePerHour!$B50,Sales!$C$5:$C$18,0),MATCH(UsagePerHour!KY$4,Sales!$D$3:$ABF$3,0))/KY$2*INDEX(Usage!$D$5:$ABF$11,MATCH(UsagePerHour!$B$36,Usage!$C$5:$C$11,0),MATCH(UsagePerHour!KY$4,Usage!$D$3:$ABF$3,0)),"")</f>
        <v>1.6138785091501389</v>
      </c>
      <c r="KZ50" s="6">
        <f>IFERROR(INDEX(Sales!$D$5:$ABF$18,MATCH(UsagePerHour!$B50,Sales!$C$5:$C$18,0),MATCH(UsagePerHour!KZ$4,Sales!$D$3:$ABF$3,0))/KZ$2*INDEX(Usage!$D$5:$ABF$11,MATCH(UsagePerHour!$B$36,Usage!$C$5:$C$11,0),MATCH(UsagePerHour!KZ$4,Usage!$D$3:$ABF$3,0)),"")</f>
        <v>0.24414078965856401</v>
      </c>
      <c r="LA50" s="6">
        <f>IFERROR(INDEX(Sales!$D$5:$ABF$18,MATCH(UsagePerHour!$B50,Sales!$C$5:$C$18,0),MATCH(UsagePerHour!LA$4,Sales!$D$3:$ABF$3,0))/LA$2*INDEX(Usage!$D$5:$ABF$11,MATCH(UsagePerHour!$B$36,Usage!$C$5:$C$11,0),MATCH(UsagePerHour!LA$4,Usage!$D$3:$ABF$3,0)),"")</f>
        <v>0</v>
      </c>
      <c r="LB50" s="6">
        <f>IFERROR(INDEX(Sales!$D$5:$ABF$18,MATCH(UsagePerHour!$B50,Sales!$C$5:$C$18,0),MATCH(UsagePerHour!LB$4,Sales!$D$3:$ABF$3,0))/LB$2*INDEX(Usage!$D$5:$ABF$11,MATCH(UsagePerHour!$B$36,Usage!$C$5:$C$11,0),MATCH(UsagePerHour!LB$4,Usage!$D$3:$ABF$3,0)),"")</f>
        <v>0</v>
      </c>
      <c r="LC50" s="6">
        <f>IFERROR(INDEX(Sales!$D$5:$ABF$18,MATCH(UsagePerHour!$B50,Sales!$C$5:$C$18,0),MATCH(UsagePerHour!LC$4,Sales!$D$3:$ABF$3,0))/LC$2*INDEX(Usage!$D$5:$ABF$11,MATCH(UsagePerHour!$B$36,Usage!$C$5:$C$11,0),MATCH(UsagePerHour!LC$4,Usage!$D$3:$ABF$3,0)),"")</f>
        <v>0.23270488291693098</v>
      </c>
      <c r="LD50" s="6">
        <f>IFERROR(INDEX(Sales!$D$5:$ABF$18,MATCH(UsagePerHour!$B50,Sales!$C$5:$C$18,0),MATCH(UsagePerHour!LD$4,Sales!$D$3:$ABF$3,0))/LD$2*INDEX(Usage!$D$5:$ABF$11,MATCH(UsagePerHour!$B$36,Usage!$C$5:$C$11,0),MATCH(UsagePerHour!LD$4,Usage!$D$3:$ABF$3,0)),"")</f>
        <v>0.59229822559351997</v>
      </c>
      <c r="LE50" s="6">
        <f>IFERROR(INDEX(Sales!$D$5:$ABF$18,MATCH(UsagePerHour!$B50,Sales!$C$5:$C$18,0),MATCH(UsagePerHour!LE$4,Sales!$D$3:$ABF$3,0))/LE$2*INDEX(Usage!$D$5:$ABF$11,MATCH(UsagePerHour!$B$36,Usage!$C$5:$C$11,0),MATCH(UsagePerHour!LE$4,Usage!$D$3:$ABF$3,0)),"")</f>
        <v>6.5068189893749975E-2</v>
      </c>
      <c r="LF50" s="6">
        <f>IFERROR(INDEX(Sales!$D$5:$ABF$18,MATCH(UsagePerHour!$B50,Sales!$C$5:$C$18,0),MATCH(UsagePerHour!LF$4,Sales!$D$3:$ABF$3,0))/LF$2*INDEX(Usage!$D$5:$ABF$11,MATCH(UsagePerHour!$B$36,Usage!$C$5:$C$11,0),MATCH(UsagePerHour!LF$4,Usage!$D$3:$ABF$3,0)),"")</f>
        <v>0</v>
      </c>
      <c r="LG50" s="6">
        <f>IFERROR(INDEX(Sales!$D$5:$ABF$18,MATCH(UsagePerHour!$B50,Sales!$C$5:$C$18,0),MATCH(UsagePerHour!LG$4,Sales!$D$3:$ABF$3,0))/LG$2*INDEX(Usage!$D$5:$ABF$11,MATCH(UsagePerHour!$B$36,Usage!$C$5:$C$11,0),MATCH(UsagePerHour!LG$4,Usage!$D$3:$ABF$3,0)),"")</f>
        <v>0</v>
      </c>
      <c r="LH50" s="6">
        <f>IFERROR(INDEX(Sales!$D$5:$ABF$18,MATCH(UsagePerHour!$B50,Sales!$C$5:$C$18,0),MATCH(UsagePerHour!LH$4,Sales!$D$3:$ABF$3,0))/LH$2*INDEX(Usage!$D$5:$ABF$11,MATCH(UsagePerHour!$B$36,Usage!$C$5:$C$11,0),MATCH(UsagePerHour!LH$4,Usage!$D$3:$ABF$3,0)),"")</f>
        <v>0.23759639072792449</v>
      </c>
      <c r="LI50" s="6">
        <f>IFERROR(INDEX(Sales!$D$5:$ABF$18,MATCH(UsagePerHour!$B50,Sales!$C$5:$C$18,0),MATCH(UsagePerHour!LI$4,Sales!$D$3:$ABF$3,0))/LI$2*INDEX(Usage!$D$5:$ABF$11,MATCH(UsagePerHour!$B$36,Usage!$C$5:$C$11,0),MATCH(UsagePerHour!LI$4,Usage!$D$3:$ABF$3,0)),"")</f>
        <v>0.26600034394246685</v>
      </c>
      <c r="LJ50" s="6">
        <f>IFERROR(INDEX(Sales!$D$5:$ABF$18,MATCH(UsagePerHour!$B50,Sales!$C$5:$C$18,0),MATCH(UsagePerHour!LJ$4,Sales!$D$3:$ABF$3,0))/LJ$2*INDEX(Usage!$D$5:$ABF$11,MATCH(UsagePerHour!$B$36,Usage!$C$5:$C$11,0),MATCH(UsagePerHour!LJ$4,Usage!$D$3:$ABF$3,0)),"")</f>
        <v>0.20676531692982178</v>
      </c>
      <c r="LK50" s="6">
        <f>IFERROR(INDEX(Sales!$D$5:$ABF$18,MATCH(UsagePerHour!$B50,Sales!$C$5:$C$18,0),MATCH(UsagePerHour!LK$4,Sales!$D$3:$ABF$3,0))/LK$2*INDEX(Usage!$D$5:$ABF$11,MATCH(UsagePerHour!$B$36,Usage!$C$5:$C$11,0),MATCH(UsagePerHour!LK$4,Usage!$D$3:$ABF$3,0)),"")</f>
        <v>0</v>
      </c>
      <c r="LL50" s="6">
        <f>IFERROR(INDEX(Sales!$D$5:$ABF$18,MATCH(UsagePerHour!$B50,Sales!$C$5:$C$18,0),MATCH(UsagePerHour!LL$4,Sales!$D$3:$ABF$3,0))/LL$2*INDEX(Usage!$D$5:$ABF$11,MATCH(UsagePerHour!$B$36,Usage!$C$5:$C$11,0),MATCH(UsagePerHour!LL$4,Usage!$D$3:$ABF$3,0)),"")</f>
        <v>4.6064863661336668</v>
      </c>
      <c r="LM50" s="6">
        <f>IFERROR(INDEX(Sales!$D$5:$ABF$18,MATCH(UsagePerHour!$B50,Sales!$C$5:$C$18,0),MATCH(UsagePerHour!LM$4,Sales!$D$3:$ABF$3,0))/LM$2*INDEX(Usage!$D$5:$ABF$11,MATCH(UsagePerHour!$B$36,Usage!$C$5:$C$11,0),MATCH(UsagePerHour!LM$4,Usage!$D$3:$ABF$3,0)),"")</f>
        <v>3.6870009949855169E-2</v>
      </c>
      <c r="LN50" s="6">
        <f>IFERROR(INDEX(Sales!$D$5:$ABF$18,MATCH(UsagePerHour!$B50,Sales!$C$5:$C$18,0),MATCH(UsagePerHour!LN$4,Sales!$D$3:$ABF$3,0))/LN$2*INDEX(Usage!$D$5:$ABF$11,MATCH(UsagePerHour!$B$36,Usage!$C$5:$C$11,0),MATCH(UsagePerHour!LN$4,Usage!$D$3:$ABF$3,0)),"")</f>
        <v>0.45137697928503995</v>
      </c>
      <c r="LO50" s="6">
        <f>IFERROR(INDEX(Sales!$D$5:$ABF$18,MATCH(UsagePerHour!$B50,Sales!$C$5:$C$18,0),MATCH(UsagePerHour!LO$4,Sales!$D$3:$ABF$3,0))/LO$2*INDEX(Usage!$D$5:$ABF$11,MATCH(UsagePerHour!$B$36,Usage!$C$5:$C$11,0),MATCH(UsagePerHour!LO$4,Usage!$D$3:$ABF$3,0)),"")</f>
        <v>0</v>
      </c>
      <c r="LP50" s="6">
        <f>IFERROR(INDEX(Sales!$D$5:$ABF$18,MATCH(UsagePerHour!$B50,Sales!$C$5:$C$18,0),MATCH(UsagePerHour!LP$4,Sales!$D$3:$ABF$3,0))/LP$2*INDEX(Usage!$D$5:$ABF$11,MATCH(UsagePerHour!$B$36,Usage!$C$5:$C$11,0),MATCH(UsagePerHour!LP$4,Usage!$D$3:$ABF$3,0)),"")</f>
        <v>0.2251545794370175</v>
      </c>
      <c r="LQ50" s="6">
        <f>IFERROR(INDEX(Sales!$D$5:$ABF$18,MATCH(UsagePerHour!$B50,Sales!$C$5:$C$18,0),MATCH(UsagePerHour!LQ$4,Sales!$D$3:$ABF$3,0))/LQ$2*INDEX(Usage!$D$5:$ABF$11,MATCH(UsagePerHour!$B$36,Usage!$C$5:$C$11,0),MATCH(UsagePerHour!LQ$4,Usage!$D$3:$ABF$3,0)),"")</f>
        <v>0.20526512159785246</v>
      </c>
      <c r="LR50" s="6">
        <f>IFERROR(INDEX(Sales!$D$5:$ABF$18,MATCH(UsagePerHour!$B50,Sales!$C$5:$C$18,0),MATCH(UsagePerHour!LR$4,Sales!$D$3:$ABF$3,0))/LR$2*INDEX(Usage!$D$5:$ABF$11,MATCH(UsagePerHour!$B$36,Usage!$C$5:$C$11,0),MATCH(UsagePerHour!LR$4,Usage!$D$3:$ABF$3,0)),"")</f>
        <v>0.39288680267196247</v>
      </c>
      <c r="LS50" s="6">
        <f>IFERROR(INDEX(Sales!$D$5:$ABF$18,MATCH(UsagePerHour!$B50,Sales!$C$5:$C$18,0),MATCH(UsagePerHour!LS$4,Sales!$D$3:$ABF$3,0))/LS$2*INDEX(Usage!$D$5:$ABF$11,MATCH(UsagePerHour!$B$36,Usage!$C$5:$C$11,0),MATCH(UsagePerHour!LS$4,Usage!$D$3:$ABF$3,0)),"")</f>
        <v>0</v>
      </c>
      <c r="LT50" s="6">
        <f>IFERROR(INDEX(Sales!$D$5:$ABF$18,MATCH(UsagePerHour!$B50,Sales!$C$5:$C$18,0),MATCH(UsagePerHour!LT$4,Sales!$D$3:$ABF$3,0))/LT$2*INDEX(Usage!$D$5:$ABF$11,MATCH(UsagePerHour!$B$36,Usage!$C$5:$C$11,0),MATCH(UsagePerHour!LT$4,Usage!$D$3:$ABF$3,0)),"")</f>
        <v>0</v>
      </c>
      <c r="LU50" s="6">
        <f>IFERROR(INDEX(Sales!$D$5:$ABF$18,MATCH(UsagePerHour!$B50,Sales!$C$5:$C$18,0),MATCH(UsagePerHour!LU$4,Sales!$D$3:$ABF$3,0))/LU$2*INDEX(Usage!$D$5:$ABF$11,MATCH(UsagePerHour!$B$36,Usage!$C$5:$C$11,0),MATCH(UsagePerHour!LU$4,Usage!$D$3:$ABF$3,0)),"")</f>
        <v>1.1365475019131956</v>
      </c>
      <c r="LV50" s="6">
        <f>IFERROR(INDEX(Sales!$D$5:$ABF$18,MATCH(UsagePerHour!$B50,Sales!$C$5:$C$18,0),MATCH(UsagePerHour!LV$4,Sales!$D$3:$ABF$3,0))/LV$2*INDEX(Usage!$D$5:$ABF$11,MATCH(UsagePerHour!$B$36,Usage!$C$5:$C$11,0),MATCH(UsagePerHour!LV$4,Usage!$D$3:$ABF$3,0)),"")</f>
        <v>0</v>
      </c>
      <c r="LW50" s="6">
        <f>IFERROR(INDEX(Sales!$D$5:$ABF$18,MATCH(UsagePerHour!$B50,Sales!$C$5:$C$18,0),MATCH(UsagePerHour!LW$4,Sales!$D$3:$ABF$3,0))/LW$2*INDEX(Usage!$D$5:$ABF$11,MATCH(UsagePerHour!$B$36,Usage!$C$5:$C$11,0),MATCH(UsagePerHour!LW$4,Usage!$D$3:$ABF$3,0)),"")</f>
        <v>0.18380319277985346</v>
      </c>
      <c r="LX50" s="6">
        <f>IFERROR(INDEX(Sales!$D$5:$ABF$18,MATCH(UsagePerHour!$B50,Sales!$C$5:$C$18,0),MATCH(UsagePerHour!LX$4,Sales!$D$3:$ABF$3,0))/LX$2*INDEX(Usage!$D$5:$ABF$11,MATCH(UsagePerHour!$B$36,Usage!$C$5:$C$11,0),MATCH(UsagePerHour!LX$4,Usage!$D$3:$ABF$3,0)),"")</f>
        <v>0</v>
      </c>
      <c r="LY50" s="6">
        <f>IFERROR(INDEX(Sales!$D$5:$ABF$18,MATCH(UsagePerHour!$B50,Sales!$C$5:$C$18,0),MATCH(UsagePerHour!LY$4,Sales!$D$3:$ABF$3,0))/LY$2*INDEX(Usage!$D$5:$ABF$11,MATCH(UsagePerHour!$B$36,Usage!$C$5:$C$11,0),MATCH(UsagePerHour!LY$4,Usage!$D$3:$ABF$3,0)),"")</f>
        <v>0.57072307156217583</v>
      </c>
      <c r="LZ50" s="6">
        <f>IFERROR(INDEX(Sales!$D$5:$ABF$18,MATCH(UsagePerHour!$B50,Sales!$C$5:$C$18,0),MATCH(UsagePerHour!LZ$4,Sales!$D$3:$ABF$3,0))/LZ$2*INDEX(Usage!$D$5:$ABF$11,MATCH(UsagePerHour!$B$36,Usage!$C$5:$C$11,0),MATCH(UsagePerHour!LZ$4,Usage!$D$3:$ABF$3,0)),"")</f>
        <v>1.0427066036530848</v>
      </c>
      <c r="MA50" s="6">
        <f>IFERROR(INDEX(Sales!$D$5:$ABF$18,MATCH(UsagePerHour!$B50,Sales!$C$5:$C$18,0),MATCH(UsagePerHour!MA$4,Sales!$D$3:$ABF$3,0))/MA$2*INDEX(Usage!$D$5:$ABF$11,MATCH(UsagePerHour!$B$36,Usage!$C$5:$C$11,0),MATCH(UsagePerHour!MA$4,Usage!$D$3:$ABF$3,0)),"")</f>
        <v>0</v>
      </c>
      <c r="MB50" s="6">
        <f>IFERROR(INDEX(Sales!$D$5:$ABF$18,MATCH(UsagePerHour!$B50,Sales!$C$5:$C$18,0),MATCH(UsagePerHour!MB$4,Sales!$D$3:$ABF$3,0))/MB$2*INDEX(Usage!$D$5:$ABF$11,MATCH(UsagePerHour!$B$36,Usage!$C$5:$C$11,0),MATCH(UsagePerHour!MB$4,Usage!$D$3:$ABF$3,0)),"")</f>
        <v>0.18835085235829166</v>
      </c>
      <c r="MC50" s="6">
        <f>IFERROR(INDEX(Sales!$D$5:$ABF$18,MATCH(UsagePerHour!$B50,Sales!$C$5:$C$18,0),MATCH(UsagePerHour!MC$4,Sales!$D$3:$ABF$3,0))/MC$2*INDEX(Usage!$D$5:$ABF$11,MATCH(UsagePerHour!$B$36,Usage!$C$5:$C$11,0),MATCH(UsagePerHour!MC$4,Usage!$D$3:$ABF$3,0)),"")</f>
        <v>0</v>
      </c>
      <c r="MD50" s="6">
        <f>IFERROR(INDEX(Sales!$D$5:$ABF$18,MATCH(UsagePerHour!$B50,Sales!$C$5:$C$18,0),MATCH(UsagePerHour!MD$4,Sales!$D$3:$ABF$3,0))/MD$2*INDEX(Usage!$D$5:$ABF$11,MATCH(UsagePerHour!$B$36,Usage!$C$5:$C$11,0),MATCH(UsagePerHour!MD$4,Usage!$D$3:$ABF$3,0)),"")</f>
        <v>4.638911023250384E-2</v>
      </c>
      <c r="ME50" s="6">
        <f>IFERROR(INDEX(Sales!$D$5:$ABF$18,MATCH(UsagePerHour!$B50,Sales!$C$5:$C$18,0),MATCH(UsagePerHour!ME$4,Sales!$D$3:$ABF$3,0))/ME$2*INDEX(Usage!$D$5:$ABF$11,MATCH(UsagePerHour!$B$36,Usage!$C$5:$C$11,0),MATCH(UsagePerHour!ME$4,Usage!$D$3:$ABF$3,0)),"")</f>
        <v>1.1618340300631504E-2</v>
      </c>
      <c r="MF50" s="6">
        <f>IFERROR(INDEX(Sales!$D$5:$ABF$18,MATCH(UsagePerHour!$B50,Sales!$C$5:$C$18,0),MATCH(UsagePerHour!MF$4,Sales!$D$3:$ABF$3,0))/MF$2*INDEX(Usage!$D$5:$ABF$11,MATCH(UsagePerHour!$B$36,Usage!$C$5:$C$11,0),MATCH(UsagePerHour!MF$4,Usage!$D$3:$ABF$3,0)),"")</f>
        <v>0.54083133608319534</v>
      </c>
      <c r="MG50" s="6">
        <f>IFERROR(INDEX(Sales!$D$5:$ABF$18,MATCH(UsagePerHour!$B50,Sales!$C$5:$C$18,0),MATCH(UsagePerHour!MG$4,Sales!$D$3:$ABF$3,0))/MG$2*INDEX(Usage!$D$5:$ABF$11,MATCH(UsagePerHour!$B$36,Usage!$C$5:$C$11,0),MATCH(UsagePerHour!MG$4,Usage!$D$3:$ABF$3,0)),"")</f>
        <v>0.75698767514878873</v>
      </c>
      <c r="MH50" s="6">
        <f>IFERROR(INDEX(Sales!$D$5:$ABF$18,MATCH(UsagePerHour!$B50,Sales!$C$5:$C$18,0),MATCH(UsagePerHour!MH$4,Sales!$D$3:$ABF$3,0))/MH$2*INDEX(Usage!$D$5:$ABF$11,MATCH(UsagePerHour!$B$36,Usage!$C$5:$C$11,0),MATCH(UsagePerHour!MH$4,Usage!$D$3:$ABF$3,0)),"")</f>
        <v>0.1775931164167438</v>
      </c>
      <c r="MI50" s="6">
        <f>IFERROR(INDEX(Sales!$D$5:$ABF$18,MATCH(UsagePerHour!$B50,Sales!$C$5:$C$18,0),MATCH(UsagePerHour!MI$4,Sales!$D$3:$ABF$3,0))/MI$2*INDEX(Usage!$D$5:$ABF$11,MATCH(UsagePerHour!$B$36,Usage!$C$5:$C$11,0),MATCH(UsagePerHour!MI$4,Usage!$D$3:$ABF$3,0)),"")</f>
        <v>0</v>
      </c>
      <c r="MJ50" s="6">
        <f>IFERROR(INDEX(Sales!$D$5:$ABF$18,MATCH(UsagePerHour!$B50,Sales!$C$5:$C$18,0),MATCH(UsagePerHour!MJ$4,Sales!$D$3:$ABF$3,0))/MJ$2*INDEX(Usage!$D$5:$ABF$11,MATCH(UsagePerHour!$B$36,Usage!$C$5:$C$11,0),MATCH(UsagePerHour!MJ$4,Usage!$D$3:$ABF$3,0)),"")</f>
        <v>0</v>
      </c>
      <c r="MK50" s="6">
        <f>IFERROR(INDEX(Sales!$D$5:$ABF$18,MATCH(UsagePerHour!$B50,Sales!$C$5:$C$18,0),MATCH(UsagePerHour!MK$4,Sales!$D$3:$ABF$3,0))/MK$2*INDEX(Usage!$D$5:$ABF$11,MATCH(UsagePerHour!$B$36,Usage!$C$5:$C$11,0),MATCH(UsagePerHour!MK$4,Usage!$D$3:$ABF$3,0)),"")</f>
        <v>8.4863830807756876E-2</v>
      </c>
      <c r="ML50" s="6">
        <f>IFERROR(INDEX(Sales!$D$5:$ABF$18,MATCH(UsagePerHour!$B50,Sales!$C$5:$C$18,0),MATCH(UsagePerHour!ML$4,Sales!$D$3:$ABF$3,0))/ML$2*INDEX(Usage!$D$5:$ABF$11,MATCH(UsagePerHour!$B$36,Usage!$C$5:$C$11,0),MATCH(UsagePerHour!ML$4,Usage!$D$3:$ABF$3,0)),"")</f>
        <v>0.92975989468563092</v>
      </c>
      <c r="MM50" s="6">
        <f>IFERROR(INDEX(Sales!$D$5:$ABF$18,MATCH(UsagePerHour!$B50,Sales!$C$5:$C$18,0),MATCH(UsagePerHour!MM$4,Sales!$D$3:$ABF$3,0))/MM$2*INDEX(Usage!$D$5:$ABF$11,MATCH(UsagePerHour!$B$36,Usage!$C$5:$C$11,0),MATCH(UsagePerHour!MM$4,Usage!$D$3:$ABF$3,0)),"")</f>
        <v>0</v>
      </c>
      <c r="MN50" s="6">
        <f>IFERROR(INDEX(Sales!$D$5:$ABF$18,MATCH(UsagePerHour!$B50,Sales!$C$5:$C$18,0),MATCH(UsagePerHour!MN$4,Sales!$D$3:$ABF$3,0))/MN$2*INDEX(Usage!$D$5:$ABF$11,MATCH(UsagePerHour!$B$36,Usage!$C$5:$C$11,0),MATCH(UsagePerHour!MN$4,Usage!$D$3:$ABF$3,0)),"")</f>
        <v>7.7834028809623382E-2</v>
      </c>
      <c r="MO50" s="6">
        <f>IFERROR(INDEX(Sales!$D$5:$ABF$18,MATCH(UsagePerHour!$B50,Sales!$C$5:$C$18,0),MATCH(UsagePerHour!MO$4,Sales!$D$3:$ABF$3,0))/MO$2*INDEX(Usage!$D$5:$ABF$11,MATCH(UsagePerHour!$B$36,Usage!$C$5:$C$11,0),MATCH(UsagePerHour!MO$4,Usage!$D$3:$ABF$3,0)),"")</f>
        <v>0</v>
      </c>
      <c r="MP50" s="6">
        <f>IFERROR(INDEX(Sales!$D$5:$ABF$18,MATCH(UsagePerHour!$B50,Sales!$C$5:$C$18,0),MATCH(UsagePerHour!MP$4,Sales!$D$3:$ABF$3,0))/MP$2*INDEX(Usage!$D$5:$ABF$11,MATCH(UsagePerHour!$B$36,Usage!$C$5:$C$11,0),MATCH(UsagePerHour!MP$4,Usage!$D$3:$ABF$3,0)),"")</f>
        <v>1.1365475019131956</v>
      </c>
      <c r="MQ50" s="6">
        <f>IFERROR(INDEX(Sales!$D$5:$ABF$18,MATCH(UsagePerHour!$B50,Sales!$C$5:$C$18,0),MATCH(UsagePerHour!MQ$4,Sales!$D$3:$ABF$3,0))/MQ$2*INDEX(Usage!$D$5:$ABF$11,MATCH(UsagePerHour!$B$36,Usage!$C$5:$C$11,0),MATCH(UsagePerHour!MQ$4,Usage!$D$3:$ABF$3,0)),"")</f>
        <v>0</v>
      </c>
      <c r="MR50" s="6">
        <f>IFERROR(INDEX(Sales!$D$5:$ABF$18,MATCH(UsagePerHour!$B50,Sales!$C$5:$C$18,0),MATCH(UsagePerHour!MR$4,Sales!$D$3:$ABF$3,0))/MR$2*INDEX(Usage!$D$5:$ABF$11,MATCH(UsagePerHour!$B$36,Usage!$C$5:$C$11,0),MATCH(UsagePerHour!MR$4,Usage!$D$3:$ABF$3,0)),"")</f>
        <v>0.18380319277985346</v>
      </c>
      <c r="MS50" s="6">
        <f>IFERROR(INDEX(Sales!$D$5:$ABF$18,MATCH(UsagePerHour!$B50,Sales!$C$5:$C$18,0),MATCH(UsagePerHour!MS$4,Sales!$D$3:$ABF$3,0))/MS$2*INDEX(Usage!$D$5:$ABF$11,MATCH(UsagePerHour!$B$36,Usage!$C$5:$C$11,0),MATCH(UsagePerHour!MS$4,Usage!$D$3:$ABF$3,0)),"")</f>
        <v>0</v>
      </c>
      <c r="MT50" s="6">
        <f>IFERROR(INDEX(Sales!$D$5:$ABF$18,MATCH(UsagePerHour!$B50,Sales!$C$5:$C$18,0),MATCH(UsagePerHour!MT$4,Sales!$D$3:$ABF$3,0))/MT$2*INDEX(Usage!$D$5:$ABF$11,MATCH(UsagePerHour!$B$36,Usage!$C$5:$C$11,0),MATCH(UsagePerHour!MT$4,Usage!$D$3:$ABF$3,0)),"")</f>
        <v>0.72413144288475029</v>
      </c>
      <c r="MU50" s="6">
        <f>IFERROR(INDEX(Sales!$D$5:$ABF$18,MATCH(UsagePerHour!$B50,Sales!$C$5:$C$18,0),MATCH(UsagePerHour!MU$4,Sales!$D$3:$ABF$3,0))/MU$2*INDEX(Usage!$D$5:$ABF$11,MATCH(UsagePerHour!$B$36,Usage!$C$5:$C$11,0),MATCH(UsagePerHour!MU$4,Usage!$D$3:$ABF$3,0)),"")</f>
        <v>9.6314401538433195E-2</v>
      </c>
      <c r="MV50" s="6">
        <f>IFERROR(INDEX(Sales!$D$5:$ABF$18,MATCH(UsagePerHour!$B50,Sales!$C$5:$C$18,0),MATCH(UsagePerHour!MV$4,Sales!$D$3:$ABF$3,0))/MV$2*INDEX(Usage!$D$5:$ABF$11,MATCH(UsagePerHour!$B$36,Usage!$C$5:$C$11,0),MATCH(UsagePerHour!MV$4,Usage!$D$3:$ABF$3,0)),"")</f>
        <v>8.4276267450404119E-2</v>
      </c>
      <c r="MW50" s="6">
        <f>IFERROR(INDEX(Sales!$D$5:$ABF$18,MATCH(UsagePerHour!$B50,Sales!$C$5:$C$18,0),MATCH(UsagePerHour!MW$4,Sales!$D$3:$ABF$3,0))/MW$2*INDEX(Usage!$D$5:$ABF$11,MATCH(UsagePerHour!$B$36,Usage!$C$5:$C$11,0),MATCH(UsagePerHour!MW$4,Usage!$D$3:$ABF$3,0)),"")</f>
        <v>0</v>
      </c>
      <c r="MX50" s="6">
        <f>IFERROR(INDEX(Sales!$D$5:$ABF$18,MATCH(UsagePerHour!$B50,Sales!$C$5:$C$18,0),MATCH(UsagePerHour!MX$4,Sales!$D$3:$ABF$3,0))/MX$2*INDEX(Usage!$D$5:$ABF$11,MATCH(UsagePerHour!$B$36,Usage!$C$5:$C$11,0),MATCH(UsagePerHour!MX$4,Usage!$D$3:$ABF$3,0)),"")</f>
        <v>0.15719930847122746</v>
      </c>
      <c r="MY50" s="6">
        <f>IFERROR(INDEX(Sales!$D$5:$ABF$18,MATCH(UsagePerHour!$B50,Sales!$C$5:$C$18,0),MATCH(UsagePerHour!MY$4,Sales!$D$3:$ABF$3,0))/MY$2*INDEX(Usage!$D$5:$ABF$11,MATCH(UsagePerHour!$B$36,Usage!$C$5:$C$11,0),MATCH(UsagePerHour!MY$4,Usage!$D$3:$ABF$3,0)),"")</f>
        <v>6.1205210345600211E-2</v>
      </c>
      <c r="MZ50" s="6">
        <f>IFERROR(INDEX(Sales!$D$5:$ABF$18,MATCH(UsagePerHour!$B50,Sales!$C$5:$C$18,0),MATCH(UsagePerHour!MZ$4,Sales!$D$3:$ABF$3,0))/MZ$2*INDEX(Usage!$D$5:$ABF$11,MATCH(UsagePerHour!$B$36,Usage!$C$5:$C$11,0),MATCH(UsagePerHour!MZ$4,Usage!$D$3:$ABF$3,0)),"")</f>
        <v>0.130888242242646</v>
      </c>
      <c r="NA50" s="6">
        <f>IFERROR(INDEX(Sales!$D$5:$ABF$18,MATCH(UsagePerHour!$B50,Sales!$C$5:$C$18,0),MATCH(UsagePerHour!NA$4,Sales!$D$3:$ABF$3,0))/NA$2*INDEX(Usage!$D$5:$ABF$11,MATCH(UsagePerHour!$B$36,Usage!$C$5:$C$11,0),MATCH(UsagePerHour!NA$4,Usage!$D$3:$ABF$3,0)),"")</f>
        <v>0</v>
      </c>
      <c r="NB50" s="6">
        <f>IFERROR(INDEX(Sales!$D$5:$ABF$18,MATCH(UsagePerHour!$B50,Sales!$C$5:$C$18,0),MATCH(UsagePerHour!NB$4,Sales!$D$3:$ABF$3,0))/NB$2*INDEX(Usage!$D$5:$ABF$11,MATCH(UsagePerHour!$B$36,Usage!$C$5:$C$11,0),MATCH(UsagePerHour!NB$4,Usage!$D$3:$ABF$3,0)),"")</f>
        <v>2.2370799325909525</v>
      </c>
      <c r="NC50" s="6">
        <f>IFERROR(INDEX(Sales!$D$5:$ABF$18,MATCH(UsagePerHour!$B50,Sales!$C$5:$C$18,0),MATCH(UsagePerHour!NC$4,Sales!$D$3:$ABF$3,0))/NC$2*INDEX(Usage!$D$5:$ABF$11,MATCH(UsagePerHour!$B$36,Usage!$C$5:$C$11,0),MATCH(UsagePerHour!NC$4,Usage!$D$3:$ABF$3,0)),"")</f>
        <v>0</v>
      </c>
      <c r="ND50" s="6">
        <f>IFERROR(INDEX(Sales!$D$5:$ABF$18,MATCH(UsagePerHour!$B50,Sales!$C$5:$C$18,0),MATCH(UsagePerHour!ND$4,Sales!$D$3:$ABF$3,0))/ND$2*INDEX(Usage!$D$5:$ABF$11,MATCH(UsagePerHour!$B$36,Usage!$C$5:$C$11,0),MATCH(UsagePerHour!ND$4,Usage!$D$3:$ABF$3,0)),"")</f>
        <v>0</v>
      </c>
      <c r="NE50" s="6">
        <f>IFERROR(INDEX(Sales!$D$5:$ABF$18,MATCH(UsagePerHour!$B50,Sales!$C$5:$C$18,0),MATCH(UsagePerHour!NE$4,Sales!$D$3:$ABF$3,0))/NE$2*INDEX(Usage!$D$5:$ABF$11,MATCH(UsagePerHour!$B$36,Usage!$C$5:$C$11,0),MATCH(UsagePerHour!NE$4,Usage!$D$3:$ABF$3,0)),"")</f>
        <v>0</v>
      </c>
      <c r="NF50" s="6">
        <f>IFERROR(INDEX(Sales!$D$5:$ABF$18,MATCH(UsagePerHour!$B50,Sales!$C$5:$C$18,0),MATCH(UsagePerHour!NF$4,Sales!$D$3:$ABF$3,0))/NF$2*INDEX(Usage!$D$5:$ABF$11,MATCH(UsagePerHour!$B$36,Usage!$C$5:$C$11,0),MATCH(UsagePerHour!NF$4,Usage!$D$3:$ABF$3,0)),"")</f>
        <v>4.8131023044227211E-3</v>
      </c>
      <c r="NG50" s="6">
        <f>IFERROR(INDEX(Sales!$D$5:$ABF$18,MATCH(UsagePerHour!$B50,Sales!$C$5:$C$18,0),MATCH(UsagePerHour!NG$4,Sales!$D$3:$ABF$3,0))/NG$2*INDEX(Usage!$D$5:$ABF$11,MATCH(UsagePerHour!$B$36,Usage!$C$5:$C$11,0),MATCH(UsagePerHour!NG$4,Usage!$D$3:$ABF$3,0)),"")</f>
        <v>0.34817900245647765</v>
      </c>
      <c r="NH50" s="6">
        <f>IFERROR(INDEX(Sales!$D$5:$ABF$18,MATCH(UsagePerHour!$B50,Sales!$C$5:$C$18,0),MATCH(UsagePerHour!NH$4,Sales!$D$3:$ABF$3,0))/NH$2*INDEX(Usage!$D$5:$ABF$11,MATCH(UsagePerHour!$B$36,Usage!$C$5:$C$11,0),MATCH(UsagePerHour!NH$4,Usage!$D$3:$ABF$3,0)),"")</f>
        <v>0</v>
      </c>
      <c r="NI50" s="6">
        <f>IFERROR(INDEX(Sales!$D$5:$ABF$18,MATCH(UsagePerHour!$B50,Sales!$C$5:$C$18,0),MATCH(UsagePerHour!NI$4,Sales!$D$3:$ABF$3,0))/NI$2*INDEX(Usage!$D$5:$ABF$11,MATCH(UsagePerHour!$B$36,Usage!$C$5:$C$11,0),MATCH(UsagePerHour!NI$4,Usage!$D$3:$ABF$3,0)),"")</f>
        <v>0.26189882048269236</v>
      </c>
      <c r="NJ50" s="6">
        <f>IFERROR(INDEX(Sales!$D$5:$ABF$18,MATCH(UsagePerHour!$B50,Sales!$C$5:$C$18,0),MATCH(UsagePerHour!NJ$4,Sales!$D$3:$ABF$3,0))/NJ$2*INDEX(Usage!$D$5:$ABF$11,MATCH(UsagePerHour!$B$36,Usage!$C$5:$C$11,0),MATCH(UsagePerHour!NJ$4,Usage!$D$3:$ABF$3,0)),"")</f>
        <v>1.551142629456416E-2</v>
      </c>
      <c r="NK50" s="6">
        <f>IFERROR(INDEX(Sales!$D$5:$ABF$18,MATCH(UsagePerHour!$B50,Sales!$C$5:$C$18,0),MATCH(UsagePerHour!NK$4,Sales!$D$3:$ABF$3,0))/NK$2*INDEX(Usage!$D$5:$ABF$11,MATCH(UsagePerHour!$B$36,Usage!$C$5:$C$11,0),MATCH(UsagePerHour!NK$4,Usage!$D$3:$ABF$3,0)),"")</f>
        <v>0</v>
      </c>
      <c r="NL50" s="6">
        <f>IFERROR(INDEX(Sales!$D$5:$ABF$18,MATCH(UsagePerHour!$B50,Sales!$C$5:$C$18,0),MATCH(UsagePerHour!NL$4,Sales!$D$3:$ABF$3,0))/NL$2*INDEX(Usage!$D$5:$ABF$11,MATCH(UsagePerHour!$B$36,Usage!$C$5:$C$11,0),MATCH(UsagePerHour!NL$4,Usage!$D$3:$ABF$3,0)),"")</f>
        <v>0.37409721164101783</v>
      </c>
      <c r="NM50" s="6">
        <f>IFERROR(INDEX(Sales!$D$5:$ABF$18,MATCH(UsagePerHour!$B50,Sales!$C$5:$C$18,0),MATCH(UsagePerHour!NM$4,Sales!$D$3:$ABF$3,0))/NM$2*INDEX(Usage!$D$5:$ABF$11,MATCH(UsagePerHour!$B$36,Usage!$C$5:$C$11,0),MATCH(UsagePerHour!NM$4,Usage!$D$3:$ABF$3,0)),"")</f>
        <v>0</v>
      </c>
      <c r="NN50" s="6">
        <f>IFERROR(INDEX(Sales!$D$5:$ABF$18,MATCH(UsagePerHour!$B50,Sales!$C$5:$C$18,0),MATCH(UsagePerHour!NN$4,Sales!$D$3:$ABF$3,0))/NN$2*INDEX(Usage!$D$5:$ABF$11,MATCH(UsagePerHour!$B$36,Usage!$C$5:$C$11,0),MATCH(UsagePerHour!NN$4,Usage!$D$3:$ABF$3,0)),"")</f>
        <v>0.54809355572562302</v>
      </c>
      <c r="NO50" s="6">
        <f>IFERROR(INDEX(Sales!$D$5:$ABF$18,MATCH(UsagePerHour!$B50,Sales!$C$5:$C$18,0),MATCH(UsagePerHour!NO$4,Sales!$D$3:$ABF$3,0))/NO$2*INDEX(Usage!$D$5:$ABF$11,MATCH(UsagePerHour!$B$36,Usage!$C$5:$C$11,0),MATCH(UsagePerHour!NO$4,Usage!$D$3:$ABF$3,0)),"")</f>
        <v>0</v>
      </c>
      <c r="NP50" s="6">
        <f>IFERROR(INDEX(Sales!$D$5:$ABF$18,MATCH(UsagePerHour!$B50,Sales!$C$5:$C$18,0),MATCH(UsagePerHour!NP$4,Sales!$D$3:$ABF$3,0))/NP$2*INDEX(Usage!$D$5:$ABF$11,MATCH(UsagePerHour!$B$36,Usage!$C$5:$C$11,0),MATCH(UsagePerHour!NP$4,Usage!$D$3:$ABF$3,0)),"")</f>
        <v>0.84917751466544122</v>
      </c>
      <c r="NQ50" s="6">
        <f>IFERROR(INDEX(Sales!$D$5:$ABF$18,MATCH(UsagePerHour!$B50,Sales!$C$5:$C$18,0),MATCH(UsagePerHour!NQ$4,Sales!$D$3:$ABF$3,0))/NQ$2*INDEX(Usage!$D$5:$ABF$11,MATCH(UsagePerHour!$B$36,Usage!$C$5:$C$11,0),MATCH(UsagePerHour!NQ$4,Usage!$D$3:$ABF$3,0)),"")</f>
        <v>1.0002935404786883</v>
      </c>
      <c r="NR50" s="6">
        <f>IFERROR(INDEX(Sales!$D$5:$ABF$18,MATCH(UsagePerHour!$B50,Sales!$C$5:$C$18,0),MATCH(UsagePerHour!NR$4,Sales!$D$3:$ABF$3,0))/NR$2*INDEX(Usage!$D$5:$ABF$11,MATCH(UsagePerHour!$B$36,Usage!$C$5:$C$11,0),MATCH(UsagePerHour!NR$4,Usage!$D$3:$ABF$3,0)),"")</f>
        <v>0</v>
      </c>
      <c r="NS50" s="6">
        <f>IFERROR(INDEX(Sales!$D$5:$ABF$18,MATCH(UsagePerHour!$B50,Sales!$C$5:$C$18,0),MATCH(UsagePerHour!NS$4,Sales!$D$3:$ABF$3,0))/NS$2*INDEX(Usage!$D$5:$ABF$11,MATCH(UsagePerHour!$B$36,Usage!$C$5:$C$11,0),MATCH(UsagePerHour!NS$4,Usage!$D$3:$ABF$3,0)),"")</f>
        <v>0.23221129667204274</v>
      </c>
      <c r="NT50" s="6">
        <f>IFERROR(INDEX(Sales!$D$5:$ABF$18,MATCH(UsagePerHour!$B50,Sales!$C$5:$C$18,0),MATCH(UsagePerHour!NT$4,Sales!$D$3:$ABF$3,0))/NT$2*INDEX(Usage!$D$5:$ABF$11,MATCH(UsagePerHour!$B$36,Usage!$C$5:$C$11,0),MATCH(UsagePerHour!NT$4,Usage!$D$3:$ABF$3,0)),"")</f>
        <v>2.981221611205422</v>
      </c>
      <c r="NU50" s="6">
        <f>IFERROR(INDEX(Sales!$D$5:$ABF$18,MATCH(UsagePerHour!$B50,Sales!$C$5:$C$18,0),MATCH(UsagePerHour!NU$4,Sales!$D$3:$ABF$3,0))/NU$2*INDEX(Usage!$D$5:$ABF$11,MATCH(UsagePerHour!$B$36,Usage!$C$5:$C$11,0),MATCH(UsagePerHour!NU$4,Usage!$D$3:$ABF$3,0)),"")</f>
        <v>1.8211303239551828</v>
      </c>
      <c r="NV50" s="6">
        <f>IFERROR(INDEX(Sales!$D$5:$ABF$18,MATCH(UsagePerHour!$B50,Sales!$C$5:$C$18,0),MATCH(UsagePerHour!NV$4,Sales!$D$3:$ABF$3,0))/NV$2*INDEX(Usage!$D$5:$ABF$11,MATCH(UsagePerHour!$B$36,Usage!$C$5:$C$11,0),MATCH(UsagePerHour!NV$4,Usage!$D$3:$ABF$3,0)),"")</f>
        <v>0.14907539118065433</v>
      </c>
      <c r="NW50" s="6">
        <f>IFERROR(INDEX(Sales!$D$5:$ABF$18,MATCH(UsagePerHour!$B50,Sales!$C$5:$C$18,0),MATCH(UsagePerHour!NW$4,Sales!$D$3:$ABF$3,0))/NW$2*INDEX(Usage!$D$5:$ABF$11,MATCH(UsagePerHour!$B$36,Usage!$C$5:$C$11,0),MATCH(UsagePerHour!NW$4,Usage!$D$3:$ABF$3,0)),"")</f>
        <v>0.65854743396945747</v>
      </c>
      <c r="NX50" s="6">
        <f>IFERROR(INDEX(Sales!$D$5:$ABF$18,MATCH(UsagePerHour!$B50,Sales!$C$5:$C$18,0),MATCH(UsagePerHour!NX$4,Sales!$D$3:$ABF$3,0))/NX$2*INDEX(Usage!$D$5:$ABF$11,MATCH(UsagePerHour!$B$36,Usage!$C$5:$C$11,0),MATCH(UsagePerHour!NX$4,Usage!$D$3:$ABF$3,0)),"")</f>
        <v>0.25431455363797617</v>
      </c>
      <c r="NY50" s="6">
        <f>IFERROR(INDEX(Sales!$D$5:$ABF$18,MATCH(UsagePerHour!$B50,Sales!$C$5:$C$18,0),MATCH(UsagePerHour!NY$4,Sales!$D$3:$ABF$3,0))/NY$2*INDEX(Usage!$D$5:$ABF$11,MATCH(UsagePerHour!$B$36,Usage!$C$5:$C$11,0),MATCH(UsagePerHour!NY$4,Usage!$D$3:$ABF$3,0)),"")</f>
        <v>0</v>
      </c>
      <c r="NZ50" s="6">
        <f>IFERROR(INDEX(Sales!$D$5:$ABF$18,MATCH(UsagePerHour!$B50,Sales!$C$5:$C$18,0),MATCH(UsagePerHour!NZ$4,Sales!$D$3:$ABF$3,0))/NZ$2*INDEX(Usage!$D$5:$ABF$11,MATCH(UsagePerHour!$B$36,Usage!$C$5:$C$11,0),MATCH(UsagePerHour!NZ$4,Usage!$D$3:$ABF$3,0)),"")</f>
        <v>0</v>
      </c>
      <c r="OA50" s="6">
        <f>IFERROR(INDEX(Sales!$D$5:$ABF$18,MATCH(UsagePerHour!$B50,Sales!$C$5:$C$18,0),MATCH(UsagePerHour!OA$4,Sales!$D$3:$ABF$3,0))/OA$2*INDEX(Usage!$D$5:$ABF$11,MATCH(UsagePerHour!$B$36,Usage!$C$5:$C$11,0),MATCH(UsagePerHour!OA$4,Usage!$D$3:$ABF$3,0)),"")</f>
        <v>0</v>
      </c>
      <c r="OB50" s="6">
        <f>IFERROR(INDEX(Sales!$D$5:$ABF$18,MATCH(UsagePerHour!$B50,Sales!$C$5:$C$18,0),MATCH(UsagePerHour!OB$4,Sales!$D$3:$ABF$3,0))/OB$2*INDEX(Usage!$D$5:$ABF$11,MATCH(UsagePerHour!$B$36,Usage!$C$5:$C$11,0),MATCH(UsagePerHour!OB$4,Usage!$D$3:$ABF$3,0)),"")</f>
        <v>0</v>
      </c>
      <c r="OC50" s="6">
        <f>IFERROR(INDEX(Sales!$D$5:$ABF$18,MATCH(UsagePerHour!$B50,Sales!$C$5:$C$18,0),MATCH(UsagePerHour!OC$4,Sales!$D$3:$ABF$3,0))/OC$2*INDEX(Usage!$D$5:$ABF$11,MATCH(UsagePerHour!$B$36,Usage!$C$5:$C$11,0),MATCH(UsagePerHour!OC$4,Usage!$D$3:$ABF$3,0)),"")</f>
        <v>0.32161018014054948</v>
      </c>
      <c r="OD50" s="6">
        <f>IFERROR(INDEX(Sales!$D$5:$ABF$18,MATCH(UsagePerHour!$B50,Sales!$C$5:$C$18,0),MATCH(UsagePerHour!OD$4,Sales!$D$3:$ABF$3,0))/OD$2*INDEX(Usage!$D$5:$ABF$11,MATCH(UsagePerHour!$B$36,Usage!$C$5:$C$11,0),MATCH(UsagePerHour!OD$4,Usage!$D$3:$ABF$3,0)),"")</f>
        <v>0.22256773990671025</v>
      </c>
      <c r="OE50" s="6">
        <f>IFERROR(INDEX(Sales!$D$5:$ABF$18,MATCH(UsagePerHour!$B50,Sales!$C$5:$C$18,0),MATCH(UsagePerHour!OE$4,Sales!$D$3:$ABF$3,0))/OE$2*INDEX(Usage!$D$5:$ABF$11,MATCH(UsagePerHour!$B$36,Usage!$C$5:$C$11,0),MATCH(UsagePerHour!OE$4,Usage!$D$3:$ABF$3,0)),"")</f>
        <v>0.41802079322294949</v>
      </c>
      <c r="OF50" s="6">
        <f>IFERROR(INDEX(Sales!$D$5:$ABF$18,MATCH(UsagePerHour!$B50,Sales!$C$5:$C$18,0),MATCH(UsagePerHour!OF$4,Sales!$D$3:$ABF$3,0))/OF$2*INDEX(Usage!$D$5:$ABF$11,MATCH(UsagePerHour!$B$36,Usage!$C$5:$C$11,0),MATCH(UsagePerHour!OF$4,Usage!$D$3:$ABF$3,0)),"")</f>
        <v>1.6682651393372869E-2</v>
      </c>
      <c r="OG50" s="6">
        <f>IFERROR(INDEX(Sales!$D$5:$ABF$18,MATCH(UsagePerHour!$B50,Sales!$C$5:$C$18,0),MATCH(UsagePerHour!OG$4,Sales!$D$3:$ABF$3,0))/OG$2*INDEX(Usage!$D$5:$ABF$11,MATCH(UsagePerHour!$B$36,Usage!$C$5:$C$11,0),MATCH(UsagePerHour!OG$4,Usage!$D$3:$ABF$3,0)),"")</f>
        <v>0</v>
      </c>
      <c r="OH50" s="6">
        <f>IFERROR(INDEX(Sales!$D$5:$ABF$18,MATCH(UsagePerHour!$B50,Sales!$C$5:$C$18,0),MATCH(UsagePerHour!OH$4,Sales!$D$3:$ABF$3,0))/OH$2*INDEX(Usage!$D$5:$ABF$11,MATCH(UsagePerHour!$B$36,Usage!$C$5:$C$11,0),MATCH(UsagePerHour!OH$4,Usage!$D$3:$ABF$3,0)),"")</f>
        <v>0</v>
      </c>
      <c r="OI50" s="6">
        <f>IFERROR(INDEX(Sales!$D$5:$ABF$18,MATCH(UsagePerHour!$B50,Sales!$C$5:$C$18,0),MATCH(UsagePerHour!OI$4,Sales!$D$3:$ABF$3,0))/OI$2*INDEX(Usage!$D$5:$ABF$11,MATCH(UsagePerHour!$B$36,Usage!$C$5:$C$11,0),MATCH(UsagePerHour!OI$4,Usage!$D$3:$ABF$3,0)),"")</f>
        <v>0.33530668240492001</v>
      </c>
      <c r="OJ50" s="6">
        <f>IFERROR(INDEX(Sales!$D$5:$ABF$18,MATCH(UsagePerHour!$B50,Sales!$C$5:$C$18,0),MATCH(UsagePerHour!OJ$4,Sales!$D$3:$ABF$3,0))/OJ$2*INDEX(Usage!$D$5:$ABF$11,MATCH(UsagePerHour!$B$36,Usage!$C$5:$C$11,0),MATCH(UsagePerHour!OJ$4,Usage!$D$3:$ABF$3,0)),"")</f>
        <v>0</v>
      </c>
      <c r="OK50" s="6">
        <f>IFERROR(INDEX(Sales!$D$5:$ABF$18,MATCH(UsagePerHour!$B50,Sales!$C$5:$C$18,0),MATCH(UsagePerHour!OK$4,Sales!$D$3:$ABF$3,0))/OK$2*INDEX(Usage!$D$5:$ABF$11,MATCH(UsagePerHour!$B$36,Usage!$C$5:$C$11,0),MATCH(UsagePerHour!OK$4,Usage!$D$3:$ABF$3,0)),"")</f>
        <v>0.10265289142222116</v>
      </c>
      <c r="OL50" s="6">
        <f>IFERROR(INDEX(Sales!$D$5:$ABF$18,MATCH(UsagePerHour!$B50,Sales!$C$5:$C$18,0),MATCH(UsagePerHour!OL$4,Sales!$D$3:$ABF$3,0))/OL$2*INDEX(Usage!$D$5:$ABF$11,MATCH(UsagePerHour!$B$36,Usage!$C$5:$C$11,0),MATCH(UsagePerHour!OL$4,Usage!$D$3:$ABF$3,0)),"")</f>
        <v>1.7579332896402884</v>
      </c>
      <c r="OM50" s="6">
        <f>IFERROR(INDEX(Sales!$D$5:$ABF$18,MATCH(UsagePerHour!$B50,Sales!$C$5:$C$18,0),MATCH(UsagePerHour!OM$4,Sales!$D$3:$ABF$3,0))/OM$2*INDEX(Usage!$D$5:$ABF$11,MATCH(UsagePerHour!$B$36,Usage!$C$5:$C$11,0),MATCH(UsagePerHour!OM$4,Usage!$D$3:$ABF$3,0)),"")</f>
        <v>0</v>
      </c>
      <c r="ON50" s="6">
        <f>IFERROR(INDEX(Sales!$D$5:$ABF$18,MATCH(UsagePerHour!$B50,Sales!$C$5:$C$18,0),MATCH(UsagePerHour!ON$4,Sales!$D$3:$ABF$3,0))/ON$2*INDEX(Usage!$D$5:$ABF$11,MATCH(UsagePerHour!$B$36,Usage!$C$5:$C$11,0),MATCH(UsagePerHour!ON$4,Usage!$D$3:$ABF$3,0)),"")</f>
        <v>0</v>
      </c>
      <c r="OO50" s="6">
        <f>IFERROR(INDEX(Sales!$D$5:$ABF$18,MATCH(UsagePerHour!$B50,Sales!$C$5:$C$18,0),MATCH(UsagePerHour!OO$4,Sales!$D$3:$ABF$3,0))/OO$2*INDEX(Usage!$D$5:$ABF$11,MATCH(UsagePerHour!$B$36,Usage!$C$5:$C$11,0),MATCH(UsagePerHour!OO$4,Usage!$D$3:$ABF$3,0)),"")</f>
        <v>0.2654814677207567</v>
      </c>
      <c r="OP50" s="6">
        <f>IFERROR(INDEX(Sales!$D$5:$ABF$18,MATCH(UsagePerHour!$B50,Sales!$C$5:$C$18,0),MATCH(UsagePerHour!OP$4,Sales!$D$3:$ABF$3,0))/OP$2*INDEX(Usage!$D$5:$ABF$11,MATCH(UsagePerHour!$B$36,Usage!$C$5:$C$11,0),MATCH(UsagePerHour!OP$4,Usage!$D$3:$ABF$3,0)),"")</f>
        <v>0</v>
      </c>
      <c r="OQ50" s="6">
        <f>IFERROR(INDEX(Sales!$D$5:$ABF$18,MATCH(UsagePerHour!$B50,Sales!$C$5:$C$18,0),MATCH(UsagePerHour!OQ$4,Sales!$D$3:$ABF$3,0))/OQ$2*INDEX(Usage!$D$5:$ABF$11,MATCH(UsagePerHour!$B$36,Usage!$C$5:$C$11,0),MATCH(UsagePerHour!OQ$4,Usage!$D$3:$ABF$3,0)),"")</f>
        <v>0</v>
      </c>
      <c r="OR50" s="6">
        <f>IFERROR(INDEX(Sales!$D$5:$ABF$18,MATCH(UsagePerHour!$B50,Sales!$C$5:$C$18,0),MATCH(UsagePerHour!OR$4,Sales!$D$3:$ABF$3,0))/OR$2*INDEX(Usage!$D$5:$ABF$11,MATCH(UsagePerHour!$B$36,Usage!$C$5:$C$11,0),MATCH(UsagePerHour!OR$4,Usage!$D$3:$ABF$3,0)),"")</f>
        <v>0</v>
      </c>
      <c r="OS50" s="6">
        <f>IFERROR(INDEX(Sales!$D$5:$ABF$18,MATCH(UsagePerHour!$B50,Sales!$C$5:$C$18,0),MATCH(UsagePerHour!OS$4,Sales!$D$3:$ABF$3,0))/OS$2*INDEX(Usage!$D$5:$ABF$11,MATCH(UsagePerHour!$B$36,Usage!$C$5:$C$11,0),MATCH(UsagePerHour!OS$4,Usage!$D$3:$ABF$3,0)),"")</f>
        <v>0</v>
      </c>
      <c r="OT50" s="6">
        <f>IFERROR(INDEX(Sales!$D$5:$ABF$18,MATCH(UsagePerHour!$B50,Sales!$C$5:$C$18,0),MATCH(UsagePerHour!OT$4,Sales!$D$3:$ABF$3,0))/OT$2*INDEX(Usage!$D$5:$ABF$11,MATCH(UsagePerHour!$B$36,Usage!$C$5:$C$11,0),MATCH(UsagePerHour!OT$4,Usage!$D$3:$ABF$3,0)),"")</f>
        <v>0</v>
      </c>
      <c r="OU50" s="6">
        <f>IFERROR(INDEX(Sales!$D$5:$ABF$18,MATCH(UsagePerHour!$B50,Sales!$C$5:$C$18,0),MATCH(UsagePerHour!OU$4,Sales!$D$3:$ABF$3,0))/OU$2*INDEX(Usage!$D$5:$ABF$11,MATCH(UsagePerHour!$B$36,Usage!$C$5:$C$11,0),MATCH(UsagePerHour!OU$4,Usage!$D$3:$ABF$3,0)),"")</f>
        <v>0</v>
      </c>
      <c r="OV50" s="6">
        <f>IFERROR(INDEX(Sales!$D$5:$ABF$18,MATCH(UsagePerHour!$B50,Sales!$C$5:$C$18,0),MATCH(UsagePerHour!OV$4,Sales!$D$3:$ABF$3,0))/OV$2*INDEX(Usage!$D$5:$ABF$11,MATCH(UsagePerHour!$B$36,Usage!$C$5:$C$11,0),MATCH(UsagePerHour!OV$4,Usage!$D$3:$ABF$3,0)),"")</f>
        <v>1.9722205344096755</v>
      </c>
      <c r="OW50" s="6">
        <f>IFERROR(INDEX(Sales!$D$5:$ABF$18,MATCH(UsagePerHour!$B50,Sales!$C$5:$C$18,0),MATCH(UsagePerHour!OW$4,Sales!$D$3:$ABF$3,0))/OW$2*INDEX(Usage!$D$5:$ABF$11,MATCH(UsagePerHour!$B$36,Usage!$C$5:$C$11,0),MATCH(UsagePerHour!OW$4,Usage!$D$3:$ABF$3,0)),"")</f>
        <v>0</v>
      </c>
      <c r="OX50" s="6">
        <f>IFERROR(INDEX(Sales!$D$5:$ABF$18,MATCH(UsagePerHour!$B50,Sales!$C$5:$C$18,0),MATCH(UsagePerHour!OX$4,Sales!$D$3:$ABF$3,0))/OX$2*INDEX(Usage!$D$5:$ABF$11,MATCH(UsagePerHour!$B$36,Usage!$C$5:$C$11,0),MATCH(UsagePerHour!OX$4,Usage!$D$3:$ABF$3,0)),"")</f>
        <v>0.45609065298152912</v>
      </c>
      <c r="OY50" s="6">
        <f>IFERROR(INDEX(Sales!$D$5:$ABF$18,MATCH(UsagePerHour!$B50,Sales!$C$5:$C$18,0),MATCH(UsagePerHour!OY$4,Sales!$D$3:$ABF$3,0))/OY$2*INDEX(Usage!$D$5:$ABF$11,MATCH(UsagePerHour!$B$36,Usage!$C$5:$C$11,0),MATCH(UsagePerHour!OY$4,Usage!$D$3:$ABF$3,0)),"")</f>
        <v>2.2217335711934094</v>
      </c>
      <c r="OZ50" s="6">
        <f>IFERROR(INDEX(Sales!$D$5:$ABF$18,MATCH(UsagePerHour!$B50,Sales!$C$5:$C$18,0),MATCH(UsagePerHour!OZ$4,Sales!$D$3:$ABF$3,0))/OZ$2*INDEX(Usage!$D$5:$ABF$11,MATCH(UsagePerHour!$B$36,Usage!$C$5:$C$11,0),MATCH(UsagePerHour!OZ$4,Usage!$D$3:$ABF$3,0)),"")</f>
        <v>0</v>
      </c>
      <c r="PA50" s="6">
        <f>IFERROR(INDEX(Sales!$D$5:$ABF$18,MATCH(UsagePerHour!$B50,Sales!$C$5:$C$18,0),MATCH(UsagePerHour!PA$4,Sales!$D$3:$ABF$3,0))/PA$2*INDEX(Usage!$D$5:$ABF$11,MATCH(UsagePerHour!$B$36,Usage!$C$5:$C$11,0),MATCH(UsagePerHour!PA$4,Usage!$D$3:$ABF$3,0)),"")</f>
        <v>0</v>
      </c>
      <c r="PB50" s="6">
        <f>IFERROR(INDEX(Sales!$D$5:$ABF$18,MATCH(UsagePerHour!$B50,Sales!$C$5:$C$18,0),MATCH(UsagePerHour!PB$4,Sales!$D$3:$ABF$3,0))/PB$2*INDEX(Usage!$D$5:$ABF$11,MATCH(UsagePerHour!$B$36,Usage!$C$5:$C$11,0),MATCH(UsagePerHour!PB$4,Usage!$D$3:$ABF$3,0)),"")</f>
        <v>0</v>
      </c>
      <c r="PC50" s="6">
        <f>IFERROR(INDEX(Sales!$D$5:$ABF$18,MATCH(UsagePerHour!$B50,Sales!$C$5:$C$18,0),MATCH(UsagePerHour!PC$4,Sales!$D$3:$ABF$3,0))/PC$2*INDEX(Usage!$D$5:$ABF$11,MATCH(UsagePerHour!$B$36,Usage!$C$5:$C$11,0),MATCH(UsagePerHour!PC$4,Usage!$D$3:$ABF$3,0)),"")</f>
        <v>0</v>
      </c>
      <c r="PD50" s="6">
        <f>IFERROR(INDEX(Sales!$D$5:$ABF$18,MATCH(UsagePerHour!$B50,Sales!$C$5:$C$18,0),MATCH(UsagePerHour!PD$4,Sales!$D$3:$ABF$3,0))/PD$2*INDEX(Usage!$D$5:$ABF$11,MATCH(UsagePerHour!$B$36,Usage!$C$5:$C$11,0),MATCH(UsagePerHour!PD$4,Usage!$D$3:$ABF$3,0)),"")</f>
        <v>0</v>
      </c>
      <c r="PE50" s="6">
        <f>IFERROR(INDEX(Sales!$D$5:$ABF$18,MATCH(UsagePerHour!$B50,Sales!$C$5:$C$18,0),MATCH(UsagePerHour!PE$4,Sales!$D$3:$ABF$3,0))/PE$2*INDEX(Usage!$D$5:$ABF$11,MATCH(UsagePerHour!$B$36,Usage!$C$5:$C$11,0),MATCH(UsagePerHour!PE$4,Usage!$D$3:$ABF$3,0)),"")</f>
        <v>0</v>
      </c>
      <c r="PF50" s="6">
        <f>IFERROR(INDEX(Sales!$D$5:$ABF$18,MATCH(UsagePerHour!$B50,Sales!$C$5:$C$18,0),MATCH(UsagePerHour!PF$4,Sales!$D$3:$ABF$3,0))/PF$2*INDEX(Usage!$D$5:$ABF$11,MATCH(UsagePerHour!$B$36,Usage!$C$5:$C$11,0),MATCH(UsagePerHour!PF$4,Usage!$D$3:$ABF$3,0)),"")</f>
        <v>0.67362692561289006</v>
      </c>
      <c r="PG50" s="6">
        <f>IFERROR(INDEX(Sales!$D$5:$ABF$18,MATCH(UsagePerHour!$B50,Sales!$C$5:$C$18,0),MATCH(UsagePerHour!PG$4,Sales!$D$3:$ABF$3,0))/PG$2*INDEX(Usage!$D$5:$ABF$11,MATCH(UsagePerHour!$B$36,Usage!$C$5:$C$11,0),MATCH(UsagePerHour!PG$4,Usage!$D$3:$ABF$3,0)),"")</f>
        <v>0</v>
      </c>
      <c r="PH50" s="6">
        <f>IFERROR(INDEX(Sales!$D$5:$ABF$18,MATCH(UsagePerHour!$B50,Sales!$C$5:$C$18,0),MATCH(UsagePerHour!PH$4,Sales!$D$3:$ABF$3,0))/PH$2*INDEX(Usage!$D$5:$ABF$11,MATCH(UsagePerHour!$B$36,Usage!$C$5:$C$11,0),MATCH(UsagePerHour!PH$4,Usage!$D$3:$ABF$3,0)),"")</f>
        <v>0</v>
      </c>
      <c r="PI50" s="6">
        <f>IFERROR(INDEX(Sales!$D$5:$ABF$18,MATCH(UsagePerHour!$B50,Sales!$C$5:$C$18,0),MATCH(UsagePerHour!PI$4,Sales!$D$3:$ABF$3,0))/PI$2*INDEX(Usage!$D$5:$ABF$11,MATCH(UsagePerHour!$B$36,Usage!$C$5:$C$11,0),MATCH(UsagePerHour!PI$4,Usage!$D$3:$ABF$3,0)),"")</f>
        <v>0</v>
      </c>
      <c r="PJ50" s="6">
        <f>IFERROR(INDEX(Sales!$D$5:$ABF$18,MATCH(UsagePerHour!$B50,Sales!$C$5:$C$18,0),MATCH(UsagePerHour!PJ$4,Sales!$D$3:$ABF$3,0))/PJ$2*INDEX(Usage!$D$5:$ABF$11,MATCH(UsagePerHour!$B$36,Usage!$C$5:$C$11,0),MATCH(UsagePerHour!PJ$4,Usage!$D$3:$ABF$3,0)),"")</f>
        <v>0</v>
      </c>
      <c r="PK50" s="6">
        <f>IFERROR(INDEX(Sales!$D$5:$ABF$18,MATCH(UsagePerHour!$B50,Sales!$C$5:$C$18,0),MATCH(UsagePerHour!PK$4,Sales!$D$3:$ABF$3,0))/PK$2*INDEX(Usage!$D$5:$ABF$11,MATCH(UsagePerHour!$B$36,Usage!$C$5:$C$11,0),MATCH(UsagePerHour!PK$4,Usage!$D$3:$ABF$3,0)),"")</f>
        <v>0</v>
      </c>
      <c r="PL50" s="6">
        <f>IFERROR(INDEX(Sales!$D$5:$ABF$18,MATCH(UsagePerHour!$B50,Sales!$C$5:$C$18,0),MATCH(UsagePerHour!PL$4,Sales!$D$3:$ABF$3,0))/PL$2*INDEX(Usage!$D$5:$ABF$11,MATCH(UsagePerHour!$B$36,Usage!$C$5:$C$11,0),MATCH(UsagePerHour!PL$4,Usage!$D$3:$ABF$3,0)),"")</f>
        <v>0</v>
      </c>
      <c r="PM50" s="6">
        <f>IFERROR(INDEX(Sales!$D$5:$ABF$18,MATCH(UsagePerHour!$B50,Sales!$C$5:$C$18,0),MATCH(UsagePerHour!PM$4,Sales!$D$3:$ABF$3,0))/PM$2*INDEX(Usage!$D$5:$ABF$11,MATCH(UsagePerHour!$B$36,Usage!$C$5:$C$11,0),MATCH(UsagePerHour!PM$4,Usage!$D$3:$ABF$3,0)),"")</f>
        <v>1.5350971819192303</v>
      </c>
      <c r="PN50" s="6">
        <f>IFERROR(INDEX(Sales!$D$5:$ABF$18,MATCH(UsagePerHour!$B50,Sales!$C$5:$C$18,0),MATCH(UsagePerHour!PN$4,Sales!$D$3:$ABF$3,0))/PN$2*INDEX(Usage!$D$5:$ABF$11,MATCH(UsagePerHour!$B$36,Usage!$C$5:$C$11,0),MATCH(UsagePerHour!PN$4,Usage!$D$3:$ABF$3,0)),"")</f>
        <v>0</v>
      </c>
      <c r="PO50" s="6">
        <f>IFERROR(INDEX(Sales!$D$5:$ABF$18,MATCH(UsagePerHour!$B50,Sales!$C$5:$C$18,0),MATCH(UsagePerHour!PO$4,Sales!$D$3:$ABF$3,0))/PO$2*INDEX(Usage!$D$5:$ABF$11,MATCH(UsagePerHour!$B$36,Usage!$C$5:$C$11,0),MATCH(UsagePerHour!PO$4,Usage!$D$3:$ABF$3,0)),"")</f>
        <v>0</v>
      </c>
      <c r="PP50" s="6">
        <f>IFERROR(INDEX(Sales!$D$5:$ABF$18,MATCH(UsagePerHour!$B50,Sales!$C$5:$C$18,0),MATCH(UsagePerHour!PP$4,Sales!$D$3:$ABF$3,0))/PP$2*INDEX(Usage!$D$5:$ABF$11,MATCH(UsagePerHour!$B$36,Usage!$C$5:$C$11,0),MATCH(UsagePerHour!PP$4,Usage!$D$3:$ABF$3,0)),"")</f>
        <v>0</v>
      </c>
      <c r="PQ50" s="6">
        <f>IFERROR(INDEX(Sales!$D$5:$ABF$18,MATCH(UsagePerHour!$B50,Sales!$C$5:$C$18,0),MATCH(UsagePerHour!PQ$4,Sales!$D$3:$ABF$3,0))/PQ$2*INDEX(Usage!$D$5:$ABF$11,MATCH(UsagePerHour!$B$36,Usage!$C$5:$C$11,0),MATCH(UsagePerHour!PQ$4,Usage!$D$3:$ABF$3,0)),"")</f>
        <v>0</v>
      </c>
      <c r="PR50" s="6">
        <f>IFERROR(INDEX(Sales!$D$5:$ABF$18,MATCH(UsagePerHour!$B50,Sales!$C$5:$C$18,0),MATCH(UsagePerHour!PR$4,Sales!$D$3:$ABF$3,0))/PR$2*INDEX(Usage!$D$5:$ABF$11,MATCH(UsagePerHour!$B$36,Usage!$C$5:$C$11,0),MATCH(UsagePerHour!PR$4,Usage!$D$3:$ABF$3,0)),"")</f>
        <v>1.2878936291727261E-2</v>
      </c>
      <c r="PS50" s="6">
        <f>IFERROR(INDEX(Sales!$D$5:$ABF$18,MATCH(UsagePerHour!$B50,Sales!$C$5:$C$18,0),MATCH(UsagePerHour!PS$4,Sales!$D$3:$ABF$3,0))/PS$2*INDEX(Usage!$D$5:$ABF$11,MATCH(UsagePerHour!$B$36,Usage!$C$5:$C$11,0),MATCH(UsagePerHour!PS$4,Usage!$D$3:$ABF$3,0)),"")</f>
        <v>7.2405332092562773</v>
      </c>
      <c r="PT50" s="6">
        <f>IFERROR(INDEX(Sales!$D$5:$ABF$18,MATCH(UsagePerHour!$B50,Sales!$C$5:$C$18,0),MATCH(UsagePerHour!PT$4,Sales!$D$3:$ABF$3,0))/PT$2*INDEX(Usage!$D$5:$ABF$11,MATCH(UsagePerHour!$B$36,Usage!$C$5:$C$11,0),MATCH(UsagePerHour!PT$4,Usage!$D$3:$ABF$3,0)),"")</f>
        <v>0.93477561896596151</v>
      </c>
      <c r="PU50" s="6">
        <f>IFERROR(INDEX(Sales!$D$5:$ABF$18,MATCH(UsagePerHour!$B50,Sales!$C$5:$C$18,0),MATCH(UsagePerHour!PU$4,Sales!$D$3:$ABF$3,0))/PU$2*INDEX(Usage!$D$5:$ABF$11,MATCH(UsagePerHour!$B$36,Usage!$C$5:$C$11,0),MATCH(UsagePerHour!PU$4,Usage!$D$3:$ABF$3,0)),"")</f>
        <v>0</v>
      </c>
      <c r="PV50" s="6">
        <f>IFERROR(INDEX(Sales!$D$5:$ABF$18,MATCH(UsagePerHour!$B50,Sales!$C$5:$C$18,0),MATCH(UsagePerHour!PV$4,Sales!$D$3:$ABF$3,0))/PV$2*INDEX(Usage!$D$5:$ABF$11,MATCH(UsagePerHour!$B$36,Usage!$C$5:$C$11,0),MATCH(UsagePerHour!PV$4,Usage!$D$3:$ABF$3,0)),"")</f>
        <v>0</v>
      </c>
      <c r="PW50" s="6">
        <f>IFERROR(INDEX(Sales!$D$5:$ABF$18,MATCH(UsagePerHour!$B50,Sales!$C$5:$C$18,0),MATCH(UsagePerHour!PW$4,Sales!$D$3:$ABF$3,0))/PW$2*INDEX(Usage!$D$5:$ABF$11,MATCH(UsagePerHour!$B$36,Usage!$C$5:$C$11,0),MATCH(UsagePerHour!PW$4,Usage!$D$3:$ABF$3,0)),"")</f>
        <v>0</v>
      </c>
      <c r="PX50" s="6">
        <f>IFERROR(INDEX(Sales!$D$5:$ABF$18,MATCH(UsagePerHour!$B50,Sales!$C$5:$C$18,0),MATCH(UsagePerHour!PX$4,Sales!$D$3:$ABF$3,0))/PX$2*INDEX(Usage!$D$5:$ABF$11,MATCH(UsagePerHour!$B$36,Usage!$C$5:$C$11,0),MATCH(UsagePerHour!PX$4,Usage!$D$3:$ABF$3,0)),"")</f>
        <v>0</v>
      </c>
      <c r="PY50" s="6">
        <f>IFERROR(INDEX(Sales!$D$5:$ABF$18,MATCH(UsagePerHour!$B50,Sales!$C$5:$C$18,0),MATCH(UsagePerHour!PY$4,Sales!$D$3:$ABF$3,0))/PY$2*INDEX(Usage!$D$5:$ABF$11,MATCH(UsagePerHour!$B$36,Usage!$C$5:$C$11,0),MATCH(UsagePerHour!PY$4,Usage!$D$3:$ABF$3,0)),"")</f>
        <v>0</v>
      </c>
      <c r="PZ50" s="6">
        <f>IFERROR(INDEX(Sales!$D$5:$ABF$18,MATCH(UsagePerHour!$B50,Sales!$C$5:$C$18,0),MATCH(UsagePerHour!PZ$4,Sales!$D$3:$ABF$3,0))/PZ$2*INDEX(Usage!$D$5:$ABF$11,MATCH(UsagePerHour!$B$36,Usage!$C$5:$C$11,0),MATCH(UsagePerHour!PZ$4,Usage!$D$3:$ABF$3,0)),"")</f>
        <v>0</v>
      </c>
      <c r="QA50" s="6">
        <f>IFERROR(INDEX(Sales!$D$5:$ABF$18,MATCH(UsagePerHour!$B50,Sales!$C$5:$C$18,0),MATCH(UsagePerHour!QA$4,Sales!$D$3:$ABF$3,0))/QA$2*INDEX(Usage!$D$5:$ABF$11,MATCH(UsagePerHour!$B$36,Usage!$C$5:$C$11,0),MATCH(UsagePerHour!QA$4,Usage!$D$3:$ABF$3,0)),"")</f>
        <v>1.261512070824157</v>
      </c>
      <c r="QB50" s="6">
        <f>IFERROR(INDEX(Sales!$D$5:$ABF$18,MATCH(UsagePerHour!$B50,Sales!$C$5:$C$18,0),MATCH(UsagePerHour!QB$4,Sales!$D$3:$ABF$3,0))/QB$2*INDEX(Usage!$D$5:$ABF$11,MATCH(UsagePerHour!$B$36,Usage!$C$5:$C$11,0),MATCH(UsagePerHour!QB$4,Usage!$D$3:$ABF$3,0)),"")</f>
        <v>0</v>
      </c>
      <c r="QC50" s="6">
        <f>IFERROR(INDEX(Sales!$D$5:$ABF$18,MATCH(UsagePerHour!$B50,Sales!$C$5:$C$18,0),MATCH(UsagePerHour!QC$4,Sales!$D$3:$ABF$3,0))/QC$2*INDEX(Usage!$D$5:$ABF$11,MATCH(UsagePerHour!$B$36,Usage!$C$5:$C$11,0),MATCH(UsagePerHour!QC$4,Usage!$D$3:$ABF$3,0)),"")</f>
        <v>0</v>
      </c>
      <c r="QD50" s="6">
        <f>IFERROR(INDEX(Sales!$D$5:$ABF$18,MATCH(UsagePerHour!$B50,Sales!$C$5:$C$18,0),MATCH(UsagePerHour!QD$4,Sales!$D$3:$ABF$3,0))/QD$2*INDEX(Usage!$D$5:$ABF$11,MATCH(UsagePerHour!$B$36,Usage!$C$5:$C$11,0),MATCH(UsagePerHour!QD$4,Usage!$D$3:$ABF$3,0)),"")</f>
        <v>0.71164313037809046</v>
      </c>
      <c r="QE50" s="6">
        <f>IFERROR(INDEX(Sales!$D$5:$ABF$18,MATCH(UsagePerHour!$B50,Sales!$C$5:$C$18,0),MATCH(UsagePerHour!QE$4,Sales!$D$3:$ABF$3,0))/QE$2*INDEX(Usage!$D$5:$ABF$11,MATCH(UsagePerHour!$B$36,Usage!$C$5:$C$11,0),MATCH(UsagePerHour!QE$4,Usage!$D$3:$ABF$3,0)),"")</f>
        <v>0</v>
      </c>
      <c r="QF50" s="6">
        <f>IFERROR(INDEX(Sales!$D$5:$ABF$18,MATCH(UsagePerHour!$B50,Sales!$C$5:$C$18,0),MATCH(UsagePerHour!QF$4,Sales!$D$3:$ABF$3,0))/QF$2*INDEX(Usage!$D$5:$ABF$11,MATCH(UsagePerHour!$B$36,Usage!$C$5:$C$11,0),MATCH(UsagePerHour!QF$4,Usage!$D$3:$ABF$3,0)),"")</f>
        <v>0.25611864736807943</v>
      </c>
      <c r="QG50" s="6">
        <f>IFERROR(INDEX(Sales!$D$5:$ABF$18,MATCH(UsagePerHour!$B50,Sales!$C$5:$C$18,0),MATCH(UsagePerHour!QG$4,Sales!$D$3:$ABF$3,0))/QG$2*INDEX(Usage!$D$5:$ABF$11,MATCH(UsagePerHour!$B$36,Usage!$C$5:$C$11,0),MATCH(UsagePerHour!QG$4,Usage!$D$3:$ABF$3,0)),"")</f>
        <v>0</v>
      </c>
      <c r="QH50" s="6">
        <f>IFERROR(INDEX(Sales!$D$5:$ABF$18,MATCH(UsagePerHour!$B50,Sales!$C$5:$C$18,0),MATCH(UsagePerHour!QH$4,Sales!$D$3:$ABF$3,0))/QH$2*INDEX(Usage!$D$5:$ABF$11,MATCH(UsagePerHour!$B$36,Usage!$C$5:$C$11,0),MATCH(UsagePerHour!QH$4,Usage!$D$3:$ABF$3,0)),"")</f>
        <v>8.9558711898234815</v>
      </c>
      <c r="QI50" s="6">
        <f>IFERROR(INDEX(Sales!$D$5:$ABF$18,MATCH(UsagePerHour!$B50,Sales!$C$5:$C$18,0),MATCH(UsagePerHour!QI$4,Sales!$D$3:$ABF$3,0))/QI$2*INDEX(Usage!$D$5:$ABF$11,MATCH(UsagePerHour!$B$36,Usage!$C$5:$C$11,0),MATCH(UsagePerHour!QI$4,Usage!$D$3:$ABF$3,0)),"")</f>
        <v>0</v>
      </c>
      <c r="QJ50" s="6">
        <f>IFERROR(INDEX(Sales!$D$5:$ABF$18,MATCH(UsagePerHour!$B50,Sales!$C$5:$C$18,0),MATCH(UsagePerHour!QJ$4,Sales!$D$3:$ABF$3,0))/QJ$2*INDEX(Usage!$D$5:$ABF$11,MATCH(UsagePerHour!$B$36,Usage!$C$5:$C$11,0),MATCH(UsagePerHour!QJ$4,Usage!$D$3:$ABF$3,0)),"")</f>
        <v>3.4272548708094791E-2</v>
      </c>
      <c r="QK50" s="6">
        <f>IFERROR(INDEX(Sales!$D$5:$ABF$18,MATCH(UsagePerHour!$B50,Sales!$C$5:$C$18,0),MATCH(UsagePerHour!QK$4,Sales!$D$3:$ABF$3,0))/QK$2*INDEX(Usage!$D$5:$ABF$11,MATCH(UsagePerHour!$B$36,Usage!$C$5:$C$11,0),MATCH(UsagePerHour!QK$4,Usage!$D$3:$ABF$3,0)),"")</f>
        <v>0</v>
      </c>
      <c r="QL50" s="6">
        <f>IFERROR(INDEX(Sales!$D$5:$ABF$18,MATCH(UsagePerHour!$B50,Sales!$C$5:$C$18,0),MATCH(UsagePerHour!QL$4,Sales!$D$3:$ABF$3,0))/QL$2*INDEX(Usage!$D$5:$ABF$11,MATCH(UsagePerHour!$B$36,Usage!$C$5:$C$11,0),MATCH(UsagePerHour!QL$4,Usage!$D$3:$ABF$3,0)),"")</f>
        <v>0</v>
      </c>
      <c r="QM50" s="6">
        <f>IFERROR(INDEX(Sales!$D$5:$ABF$18,MATCH(UsagePerHour!$B50,Sales!$C$5:$C$18,0),MATCH(UsagePerHour!QM$4,Sales!$D$3:$ABF$3,0))/QM$2*INDEX(Usage!$D$5:$ABF$11,MATCH(UsagePerHour!$B$36,Usage!$C$5:$C$11,0),MATCH(UsagePerHour!QM$4,Usage!$D$3:$ABF$3,0)),"")</f>
        <v>0.29702487038333175</v>
      </c>
      <c r="QN50" s="6">
        <f>IFERROR(INDEX(Sales!$D$5:$ABF$18,MATCH(UsagePerHour!$B50,Sales!$C$5:$C$18,0),MATCH(UsagePerHour!QN$4,Sales!$D$3:$ABF$3,0))/QN$2*INDEX(Usage!$D$5:$ABF$11,MATCH(UsagePerHour!$B$36,Usage!$C$5:$C$11,0),MATCH(UsagePerHour!QN$4,Usage!$D$3:$ABF$3,0)),"")</f>
        <v>7.3929015304039961E-2</v>
      </c>
      <c r="QO50" s="6">
        <f>IFERROR(INDEX(Sales!$D$5:$ABF$18,MATCH(UsagePerHour!$B50,Sales!$C$5:$C$18,0),MATCH(UsagePerHour!QO$4,Sales!$D$3:$ABF$3,0))/QO$2*INDEX(Usage!$D$5:$ABF$11,MATCH(UsagePerHour!$B$36,Usage!$C$5:$C$11,0),MATCH(UsagePerHour!QO$4,Usage!$D$3:$ABF$3,0)),"")</f>
        <v>0.71535885011351963</v>
      </c>
      <c r="QP50" s="6">
        <f>IFERROR(INDEX(Sales!$D$5:$ABF$18,MATCH(UsagePerHour!$B50,Sales!$C$5:$C$18,0),MATCH(UsagePerHour!QP$4,Sales!$D$3:$ABF$3,0))/QP$2*INDEX(Usage!$D$5:$ABF$11,MATCH(UsagePerHour!$B$36,Usage!$C$5:$C$11,0),MATCH(UsagePerHour!QP$4,Usage!$D$3:$ABF$3,0)),"")</f>
        <v>5.136970336156863</v>
      </c>
      <c r="QQ50" s="6">
        <f>IFERROR(INDEX(Sales!$D$5:$ABF$18,MATCH(UsagePerHour!$B50,Sales!$C$5:$C$18,0),MATCH(UsagePerHour!QQ$4,Sales!$D$3:$ABF$3,0))/QQ$2*INDEX(Usage!$D$5:$ABF$11,MATCH(UsagePerHour!$B$36,Usage!$C$5:$C$11,0),MATCH(UsagePerHour!QQ$4,Usage!$D$3:$ABF$3,0)),"")</f>
        <v>2.4341358022254238</v>
      </c>
      <c r="QR50" s="6">
        <f>IFERROR(INDEX(Sales!$D$5:$ABF$18,MATCH(UsagePerHour!$B50,Sales!$C$5:$C$18,0),MATCH(UsagePerHour!QR$4,Sales!$D$3:$ABF$3,0))/QR$2*INDEX(Usage!$D$5:$ABF$11,MATCH(UsagePerHour!$B$36,Usage!$C$5:$C$11,0),MATCH(UsagePerHour!QR$4,Usage!$D$3:$ABF$3,0)),"")</f>
        <v>0</v>
      </c>
      <c r="QS50" s="6">
        <f>IFERROR(INDEX(Sales!$D$5:$ABF$18,MATCH(UsagePerHour!$B50,Sales!$C$5:$C$18,0),MATCH(UsagePerHour!QS$4,Sales!$D$3:$ABF$3,0))/QS$2*INDEX(Usage!$D$5:$ABF$11,MATCH(UsagePerHour!$B$36,Usage!$C$5:$C$11,0),MATCH(UsagePerHour!QS$4,Usage!$D$3:$ABF$3,0)),"")</f>
        <v>0</v>
      </c>
      <c r="QT50" s="6">
        <f>IFERROR(INDEX(Sales!$D$5:$ABF$18,MATCH(UsagePerHour!$B50,Sales!$C$5:$C$18,0),MATCH(UsagePerHour!QT$4,Sales!$D$3:$ABF$3,0))/QT$2*INDEX(Usage!$D$5:$ABF$11,MATCH(UsagePerHour!$B$36,Usage!$C$5:$C$11,0),MATCH(UsagePerHour!QT$4,Usage!$D$3:$ABF$3,0)),"")</f>
        <v>0.48599615851695399</v>
      </c>
      <c r="QU50" s="6">
        <f>IFERROR(INDEX(Sales!$D$5:$ABF$18,MATCH(UsagePerHour!$B50,Sales!$C$5:$C$18,0),MATCH(UsagePerHour!QU$4,Sales!$D$3:$ABF$3,0))/QU$2*INDEX(Usage!$D$5:$ABF$11,MATCH(UsagePerHour!$B$36,Usage!$C$5:$C$11,0),MATCH(UsagePerHour!QU$4,Usage!$D$3:$ABF$3,0)),"")</f>
        <v>0</v>
      </c>
      <c r="QV50" s="6">
        <f>IFERROR(INDEX(Sales!$D$5:$ABF$18,MATCH(UsagePerHour!$B50,Sales!$C$5:$C$18,0),MATCH(UsagePerHour!QV$4,Sales!$D$3:$ABF$3,0))/QV$2*INDEX(Usage!$D$5:$ABF$11,MATCH(UsagePerHour!$B$36,Usage!$C$5:$C$11,0),MATCH(UsagePerHour!QV$4,Usage!$D$3:$ABF$3,0)),"")</f>
        <v>1.0453325366105692</v>
      </c>
      <c r="QW50" s="6">
        <f>IFERROR(INDEX(Sales!$D$5:$ABF$18,MATCH(UsagePerHour!$B50,Sales!$C$5:$C$18,0),MATCH(UsagePerHour!QW$4,Sales!$D$3:$ABF$3,0))/QW$2*INDEX(Usage!$D$5:$ABF$11,MATCH(UsagePerHour!$B$36,Usage!$C$5:$C$11,0),MATCH(UsagePerHour!QW$4,Usage!$D$3:$ABF$3,0)),"")</f>
        <v>2.8218047849032644</v>
      </c>
      <c r="QX50" s="6">
        <f>IFERROR(INDEX(Sales!$D$5:$ABF$18,MATCH(UsagePerHour!$B50,Sales!$C$5:$C$18,0),MATCH(UsagePerHour!QX$4,Sales!$D$3:$ABF$3,0))/QX$2*INDEX(Usage!$D$5:$ABF$11,MATCH(UsagePerHour!$B$36,Usage!$C$5:$C$11,0),MATCH(UsagePerHour!QX$4,Usage!$D$3:$ABF$3,0)),"")</f>
        <v>0.1368318213538032</v>
      </c>
      <c r="QY50" s="6">
        <f>IFERROR(INDEX(Sales!$D$5:$ABF$18,MATCH(UsagePerHour!$B50,Sales!$C$5:$C$18,0),MATCH(UsagePerHour!QY$4,Sales!$D$3:$ABF$3,0))/QY$2*INDEX(Usage!$D$5:$ABF$11,MATCH(UsagePerHour!$B$36,Usage!$C$5:$C$11,0),MATCH(UsagePerHour!QY$4,Usage!$D$3:$ABF$3,0)),"")</f>
        <v>10.203564934034684</v>
      </c>
      <c r="QZ50" s="6">
        <f>IFERROR(INDEX(Sales!$D$5:$ABF$18,MATCH(UsagePerHour!$B50,Sales!$C$5:$C$18,0),MATCH(UsagePerHour!QZ$4,Sales!$D$3:$ABF$3,0))/QZ$2*INDEX(Usage!$D$5:$ABF$11,MATCH(UsagePerHour!$B$36,Usage!$C$5:$C$11,0),MATCH(UsagePerHour!QZ$4,Usage!$D$3:$ABF$3,0)),"")</f>
        <v>6.9774160608104555E-2</v>
      </c>
      <c r="RA50" s="6">
        <f>IFERROR(INDEX(Sales!$D$5:$ABF$18,MATCH(UsagePerHour!$B50,Sales!$C$5:$C$18,0),MATCH(UsagePerHour!RA$4,Sales!$D$3:$ABF$3,0))/RA$2*INDEX(Usage!$D$5:$ABF$11,MATCH(UsagePerHour!$B$36,Usage!$C$5:$C$11,0),MATCH(UsagePerHour!RA$4,Usage!$D$3:$ABF$3,0)),"")</f>
        <v>0.39912290918868754</v>
      </c>
      <c r="RB50" s="6">
        <f>IFERROR(INDEX(Sales!$D$5:$ABF$18,MATCH(UsagePerHour!$B50,Sales!$C$5:$C$18,0),MATCH(UsagePerHour!RB$4,Sales!$D$3:$ABF$3,0))/RB$2*INDEX(Usage!$D$5:$ABF$11,MATCH(UsagePerHour!$B$36,Usage!$C$5:$C$11,0),MATCH(UsagePerHour!RB$4,Usage!$D$3:$ABF$3,0)),"")</f>
        <v>0</v>
      </c>
      <c r="RC50" s="6">
        <f>IFERROR(INDEX(Sales!$D$5:$ABF$18,MATCH(UsagePerHour!$B50,Sales!$C$5:$C$18,0),MATCH(UsagePerHour!RC$4,Sales!$D$3:$ABF$3,0))/RC$2*INDEX(Usage!$D$5:$ABF$11,MATCH(UsagePerHour!$B$36,Usage!$C$5:$C$11,0),MATCH(UsagePerHour!RC$4,Usage!$D$3:$ABF$3,0)),"")</f>
        <v>4.3849181866790543</v>
      </c>
      <c r="RD50" s="6">
        <f>IFERROR(INDEX(Sales!$D$5:$ABF$18,MATCH(UsagePerHour!$B50,Sales!$C$5:$C$18,0),MATCH(UsagePerHour!RD$4,Sales!$D$3:$ABF$3,0))/RD$2*INDEX(Usage!$D$5:$ABF$11,MATCH(UsagePerHour!$B$36,Usage!$C$5:$C$11,0),MATCH(UsagePerHour!RD$4,Usage!$D$3:$ABF$3,0)),"")</f>
        <v>0.17570080570264823</v>
      </c>
      <c r="RE50" s="6">
        <f>IFERROR(INDEX(Sales!$D$5:$ABF$18,MATCH(UsagePerHour!$B50,Sales!$C$5:$C$18,0),MATCH(UsagePerHour!RE$4,Sales!$D$3:$ABF$3,0))/RE$2*INDEX(Usage!$D$5:$ABF$11,MATCH(UsagePerHour!$B$36,Usage!$C$5:$C$11,0),MATCH(UsagePerHour!RE$4,Usage!$D$3:$ABF$3,0)),"")</f>
        <v>0</v>
      </c>
      <c r="RF50" s="6">
        <f>IFERROR(INDEX(Sales!$D$5:$ABF$18,MATCH(UsagePerHour!$B50,Sales!$C$5:$C$18,0),MATCH(UsagePerHour!RF$4,Sales!$D$3:$ABF$3,0))/RF$2*INDEX(Usage!$D$5:$ABF$11,MATCH(UsagePerHour!$B$36,Usage!$C$5:$C$11,0),MATCH(UsagePerHour!RF$4,Usage!$D$3:$ABF$3,0)),"")</f>
        <v>0</v>
      </c>
      <c r="RG50" s="6">
        <f>IFERROR(INDEX(Sales!$D$5:$ABF$18,MATCH(UsagePerHour!$B50,Sales!$C$5:$C$18,0),MATCH(UsagePerHour!RG$4,Sales!$D$3:$ABF$3,0))/RG$2*INDEX(Usage!$D$5:$ABF$11,MATCH(UsagePerHour!$B$36,Usage!$C$5:$C$11,0),MATCH(UsagePerHour!RG$4,Usage!$D$3:$ABF$3,0)),"")</f>
        <v>3.4216257406859907E-2</v>
      </c>
      <c r="RH50" s="6">
        <f>IFERROR(INDEX(Sales!$D$5:$ABF$18,MATCH(UsagePerHour!$B50,Sales!$C$5:$C$18,0),MATCH(UsagePerHour!RH$4,Sales!$D$3:$ABF$3,0))/RH$2*INDEX(Usage!$D$5:$ABF$11,MATCH(UsagePerHour!$B$36,Usage!$C$5:$C$11,0),MATCH(UsagePerHour!RH$4,Usage!$D$3:$ABF$3,0)),"")</f>
        <v>1.6304473439469065</v>
      </c>
      <c r="RI50" s="6">
        <f>IFERROR(INDEX(Sales!$D$5:$ABF$18,MATCH(UsagePerHour!$B50,Sales!$C$5:$C$18,0),MATCH(UsagePerHour!RI$4,Sales!$D$3:$ABF$3,0))/RI$2*INDEX(Usage!$D$5:$ABF$11,MATCH(UsagePerHour!$B$36,Usage!$C$5:$C$11,0),MATCH(UsagePerHour!RI$4,Usage!$D$3:$ABF$3,0)),"")</f>
        <v>0</v>
      </c>
      <c r="RJ50" s="6">
        <f>IFERROR(INDEX(Sales!$D$5:$ABF$18,MATCH(UsagePerHour!$B50,Sales!$C$5:$C$18,0),MATCH(UsagePerHour!RJ$4,Sales!$D$3:$ABF$3,0))/RJ$2*INDEX(Usage!$D$5:$ABF$11,MATCH(UsagePerHour!$B$36,Usage!$C$5:$C$11,0),MATCH(UsagePerHour!RJ$4,Usage!$D$3:$ABF$3,0)),"")</f>
        <v>3.7524296665322479</v>
      </c>
      <c r="RK50" s="6">
        <f>IFERROR(INDEX(Sales!$D$5:$ABF$18,MATCH(UsagePerHour!$B50,Sales!$C$5:$C$18,0),MATCH(UsagePerHour!RK$4,Sales!$D$3:$ABF$3,0))/RK$2*INDEX(Usage!$D$5:$ABF$11,MATCH(UsagePerHour!$B$36,Usage!$C$5:$C$11,0),MATCH(UsagePerHour!RK$4,Usage!$D$3:$ABF$3,0)),"")</f>
        <v>0.21269447506140163</v>
      </c>
      <c r="RL50" s="6">
        <f>IFERROR(INDEX(Sales!$D$5:$ABF$18,MATCH(UsagePerHour!$B50,Sales!$C$5:$C$18,0),MATCH(UsagePerHour!RL$4,Sales!$D$3:$ABF$3,0))/RL$2*INDEX(Usage!$D$5:$ABF$11,MATCH(UsagePerHour!$B$36,Usage!$C$5:$C$11,0),MATCH(UsagePerHour!RL$4,Usage!$D$3:$ABF$3,0)),"")</f>
        <v>5.5811210205807343E-2</v>
      </c>
      <c r="RM50" s="6">
        <f>IFERROR(INDEX(Sales!$D$5:$ABF$18,MATCH(UsagePerHour!$B50,Sales!$C$5:$C$18,0),MATCH(UsagePerHour!RM$4,Sales!$D$3:$ABF$3,0))/RM$2*INDEX(Usage!$D$5:$ABF$11,MATCH(UsagePerHour!$B$36,Usage!$C$5:$C$11,0),MATCH(UsagePerHour!RM$4,Usage!$D$3:$ABF$3,0)),"")</f>
        <v>3.8286296708872958</v>
      </c>
      <c r="RN50" s="6">
        <f>IFERROR(INDEX(Sales!$D$5:$ABF$18,MATCH(UsagePerHour!$B50,Sales!$C$5:$C$18,0),MATCH(UsagePerHour!RN$4,Sales!$D$3:$ABF$3,0))/RN$2*INDEX(Usage!$D$5:$ABF$11,MATCH(UsagePerHour!$B$36,Usage!$C$5:$C$11,0),MATCH(UsagePerHour!RN$4,Usage!$D$3:$ABF$3,0)),"")</f>
        <v>0.26437594979293066</v>
      </c>
      <c r="RO50" s="6">
        <f>IFERROR(INDEX(Sales!$D$5:$ABF$18,MATCH(UsagePerHour!$B50,Sales!$C$5:$C$18,0),MATCH(UsagePerHour!RO$4,Sales!$D$3:$ABF$3,0))/RO$2*INDEX(Usage!$D$5:$ABF$11,MATCH(UsagePerHour!$B$36,Usage!$C$5:$C$11,0),MATCH(UsagePerHour!RO$4,Usage!$D$3:$ABF$3,0)),"")</f>
        <v>0.58133966583793084</v>
      </c>
      <c r="RP50" s="6">
        <f>IFERROR(INDEX(Sales!$D$5:$ABF$18,MATCH(UsagePerHour!$B50,Sales!$C$5:$C$18,0),MATCH(UsagePerHour!RP$4,Sales!$D$3:$ABF$3,0))/RP$2*INDEX(Usage!$D$5:$ABF$11,MATCH(UsagePerHour!$B$36,Usage!$C$5:$C$11,0),MATCH(UsagePerHour!RP$4,Usage!$D$3:$ABF$3,0)),"")</f>
        <v>0</v>
      </c>
      <c r="RQ50" s="6">
        <f>IFERROR(INDEX(Sales!$D$5:$ABF$18,MATCH(UsagePerHour!$B50,Sales!$C$5:$C$18,0),MATCH(UsagePerHour!RQ$4,Sales!$D$3:$ABF$3,0))/RQ$2*INDEX(Usage!$D$5:$ABF$11,MATCH(UsagePerHour!$B$36,Usage!$C$5:$C$11,0),MATCH(UsagePerHour!RQ$4,Usage!$D$3:$ABF$3,0)),"")</f>
        <v>2.408701466130748</v>
      </c>
      <c r="RR50" s="6">
        <f>IFERROR(INDEX(Sales!$D$5:$ABF$18,MATCH(UsagePerHour!$B50,Sales!$C$5:$C$18,0),MATCH(UsagePerHour!RR$4,Sales!$D$3:$ABF$3,0))/RR$2*INDEX(Usage!$D$5:$ABF$11,MATCH(UsagePerHour!$B$36,Usage!$C$5:$C$11,0),MATCH(UsagePerHour!RR$4,Usage!$D$3:$ABF$3,0)),"")</f>
        <v>1.3291702245519585</v>
      </c>
      <c r="RS50" s="6">
        <f>IFERROR(INDEX(Sales!$D$5:$ABF$18,MATCH(UsagePerHour!$B50,Sales!$C$5:$C$18,0),MATCH(UsagePerHour!RS$4,Sales!$D$3:$ABF$3,0))/RS$2*INDEX(Usage!$D$5:$ABF$11,MATCH(UsagePerHour!$B$36,Usage!$C$5:$C$11,0),MATCH(UsagePerHour!RS$4,Usage!$D$3:$ABF$3,0)),"")</f>
        <v>0</v>
      </c>
      <c r="RT50" s="6">
        <f>IFERROR(INDEX(Sales!$D$5:$ABF$18,MATCH(UsagePerHour!$B50,Sales!$C$5:$C$18,0),MATCH(UsagePerHour!RT$4,Sales!$D$3:$ABF$3,0))/RT$2*INDEX(Usage!$D$5:$ABF$11,MATCH(UsagePerHour!$B$36,Usage!$C$5:$C$11,0),MATCH(UsagePerHour!RT$4,Usage!$D$3:$ABF$3,0)),"")</f>
        <v>0</v>
      </c>
      <c r="RU50" s="6">
        <f>IFERROR(INDEX(Sales!$D$5:$ABF$18,MATCH(UsagePerHour!$B50,Sales!$C$5:$C$18,0),MATCH(UsagePerHour!RU$4,Sales!$D$3:$ABF$3,0))/RU$2*INDEX(Usage!$D$5:$ABF$11,MATCH(UsagePerHour!$B$36,Usage!$C$5:$C$11,0),MATCH(UsagePerHour!RU$4,Usage!$D$3:$ABF$3,0)),"")</f>
        <v>0.11624735004399452</v>
      </c>
      <c r="RV50" s="6">
        <f>IFERROR(INDEX(Sales!$D$5:$ABF$18,MATCH(UsagePerHour!$B50,Sales!$C$5:$C$18,0),MATCH(UsagePerHour!RV$4,Sales!$D$3:$ABF$3,0))/RV$2*INDEX(Usage!$D$5:$ABF$11,MATCH(UsagePerHour!$B$36,Usage!$C$5:$C$11,0),MATCH(UsagePerHour!RV$4,Usage!$D$3:$ABF$3,0)),"")</f>
        <v>2.3615516390440807</v>
      </c>
      <c r="RW50" s="6">
        <f>IFERROR(INDEX(Sales!$D$5:$ABF$18,MATCH(UsagePerHour!$B50,Sales!$C$5:$C$18,0),MATCH(UsagePerHour!RW$4,Sales!$D$3:$ABF$3,0))/RW$2*INDEX(Usage!$D$5:$ABF$11,MATCH(UsagePerHour!$B$36,Usage!$C$5:$C$11,0),MATCH(UsagePerHour!RW$4,Usage!$D$3:$ABF$3,0)),"")</f>
        <v>0.23528221897506957</v>
      </c>
      <c r="RX50" s="6">
        <f>IFERROR(INDEX(Sales!$D$5:$ABF$18,MATCH(UsagePerHour!$B50,Sales!$C$5:$C$18,0),MATCH(UsagePerHour!RX$4,Sales!$D$3:$ABF$3,0))/RX$2*INDEX(Usage!$D$5:$ABF$11,MATCH(UsagePerHour!$B$36,Usage!$C$5:$C$11,0),MATCH(UsagePerHour!RX$4,Usage!$D$3:$ABF$3,0)),"")</f>
        <v>1.4130607134262676</v>
      </c>
      <c r="RY50" s="6">
        <f>IFERROR(INDEX(Sales!$D$5:$ABF$18,MATCH(UsagePerHour!$B50,Sales!$C$5:$C$18,0),MATCH(UsagePerHour!RY$4,Sales!$D$3:$ABF$3,0))/RY$2*INDEX(Usage!$D$5:$ABF$11,MATCH(UsagePerHour!$B$36,Usage!$C$5:$C$11,0),MATCH(UsagePerHour!RY$4,Usage!$D$3:$ABF$3,0)),"")</f>
        <v>0.45764466196121262</v>
      </c>
      <c r="RZ50" s="6">
        <f>IFERROR(INDEX(Sales!$D$5:$ABF$18,MATCH(UsagePerHour!$B50,Sales!$C$5:$C$18,0),MATCH(UsagePerHour!RZ$4,Sales!$D$3:$ABF$3,0))/RZ$2*INDEX(Usage!$D$5:$ABF$11,MATCH(UsagePerHour!$B$36,Usage!$C$5:$C$11,0),MATCH(UsagePerHour!RZ$4,Usage!$D$3:$ABF$3,0)),"")</f>
        <v>1.3483446222237774</v>
      </c>
      <c r="SA50" s="6">
        <f>IFERROR(INDEX(Sales!$D$5:$ABF$18,MATCH(UsagePerHour!$B50,Sales!$C$5:$C$18,0),MATCH(UsagePerHour!SA$4,Sales!$D$3:$ABF$3,0))/SA$2*INDEX(Usage!$D$5:$ABF$11,MATCH(UsagePerHour!$B$36,Usage!$C$5:$C$11,0),MATCH(UsagePerHour!SA$4,Usage!$D$3:$ABF$3,0)),"")</f>
        <v>0.13819205438740303</v>
      </c>
      <c r="SB50" s="6">
        <f>IFERROR(INDEX(Sales!$D$5:$ABF$18,MATCH(UsagePerHour!$B50,Sales!$C$5:$C$18,0),MATCH(UsagePerHour!SB$4,Sales!$D$3:$ABF$3,0))/SB$2*INDEX(Usage!$D$5:$ABF$11,MATCH(UsagePerHour!$B$36,Usage!$C$5:$C$11,0),MATCH(UsagePerHour!SB$4,Usage!$D$3:$ABF$3,0)),"")</f>
        <v>0.75608636645088556</v>
      </c>
      <c r="SC50" s="6">
        <f>IFERROR(INDEX(Sales!$D$5:$ABF$18,MATCH(UsagePerHour!$B50,Sales!$C$5:$C$18,0),MATCH(UsagePerHour!SC$4,Sales!$D$3:$ABF$3,0))/SC$2*INDEX(Usage!$D$5:$ABF$11,MATCH(UsagePerHour!$B$36,Usage!$C$5:$C$11,0),MATCH(UsagePerHour!SC$4,Usage!$D$3:$ABF$3,0)),"")</f>
        <v>0</v>
      </c>
      <c r="SD50" s="6">
        <f>IFERROR(INDEX(Sales!$D$5:$ABF$18,MATCH(UsagePerHour!$B50,Sales!$C$5:$C$18,0),MATCH(UsagePerHour!SD$4,Sales!$D$3:$ABF$3,0))/SD$2*INDEX(Usage!$D$5:$ABF$11,MATCH(UsagePerHour!$B$36,Usage!$C$5:$C$11,0),MATCH(UsagePerHour!SD$4,Usage!$D$3:$ABF$3,0)),"")</f>
        <v>0</v>
      </c>
      <c r="SE50" s="6">
        <f>IFERROR(INDEX(Sales!$D$5:$ABF$18,MATCH(UsagePerHour!$B50,Sales!$C$5:$C$18,0),MATCH(UsagePerHour!SE$4,Sales!$D$3:$ABF$3,0))/SE$2*INDEX(Usage!$D$5:$ABF$11,MATCH(UsagePerHour!$B$36,Usage!$C$5:$C$11,0),MATCH(UsagePerHour!SE$4,Usage!$D$3:$ABF$3,0)),"")</f>
        <v>3.0557589396305844</v>
      </c>
      <c r="SF50" s="6">
        <f>IFERROR(INDEX(Sales!$D$5:$ABF$18,MATCH(UsagePerHour!$B50,Sales!$C$5:$C$18,0),MATCH(UsagePerHour!SF$4,Sales!$D$3:$ABF$3,0))/SF$2*INDEX(Usage!$D$5:$ABF$11,MATCH(UsagePerHour!$B$36,Usage!$C$5:$C$11,0),MATCH(UsagePerHour!SF$4,Usage!$D$3:$ABF$3,0)),"")</f>
        <v>0.38388607957338255</v>
      </c>
      <c r="SG50" s="6" t="str">
        <f>IFERROR(INDEX(Sales!$D$5:$ABF$18,MATCH(UsagePerHour!$B50,Sales!$C$5:$C$18,0),MATCH(UsagePerHour!SG$4,Sales!$D$3:$ABF$3,0))/SG$2*INDEX(Usage!$D$5:$ABF$11,MATCH(UsagePerHour!$B$36,Usage!$C$5:$C$11,0),MATCH(UsagePerHour!SG$4,Usage!$D$3:$ABF$3,0)),"")</f>
        <v/>
      </c>
      <c r="SH50" s="6" t="str">
        <f>IFERROR(INDEX(Sales!$D$5:$ABF$18,MATCH(UsagePerHour!$B50,Sales!$C$5:$C$18,0),MATCH(UsagePerHour!SH$4,Sales!$D$3:$ABF$3,0))/SH$2*INDEX(Usage!$D$5:$ABF$11,MATCH(UsagePerHour!$B$36,Usage!$C$5:$C$11,0),MATCH(UsagePerHour!SH$4,Usage!$D$3:$ABF$3,0)),"")</f>
        <v/>
      </c>
      <c r="SI50" s="6" t="str">
        <f>IFERROR(INDEX(Sales!$D$5:$ABF$18,MATCH(UsagePerHour!$B50,Sales!$C$5:$C$18,0),MATCH(UsagePerHour!SI$4,Sales!$D$3:$ABF$3,0))/SI$2*INDEX(Usage!$D$5:$ABF$11,MATCH(UsagePerHour!$B$36,Usage!$C$5:$C$11,0),MATCH(UsagePerHour!SI$4,Usage!$D$3:$ABF$3,0)),"")</f>
        <v/>
      </c>
      <c r="SJ50" s="6" t="str">
        <f>IFERROR(INDEX(Sales!$D$5:$ABF$18,MATCH(UsagePerHour!$B50,Sales!$C$5:$C$18,0),MATCH(UsagePerHour!SJ$4,Sales!$D$3:$ABF$3,0))/SJ$2*INDEX(Usage!$D$5:$ABF$11,MATCH(UsagePerHour!$B$36,Usage!$C$5:$C$11,0),MATCH(UsagePerHour!SJ$4,Usage!$D$3:$ABF$3,0)),"")</f>
        <v/>
      </c>
      <c r="SK50" s="6" t="str">
        <f>IFERROR(INDEX(Sales!$D$5:$ABF$18,MATCH(UsagePerHour!$B50,Sales!$C$5:$C$18,0),MATCH(UsagePerHour!SK$4,Sales!$D$3:$ABF$3,0))/SK$2*INDEX(Usage!$D$5:$ABF$11,MATCH(UsagePerHour!$B$36,Usage!$C$5:$C$11,0),MATCH(UsagePerHour!SK$4,Usage!$D$3:$ABF$3,0)),"")</f>
        <v/>
      </c>
      <c r="SL50" s="6" t="str">
        <f>IFERROR(INDEX(Sales!$D$5:$ABF$18,MATCH(UsagePerHour!$B50,Sales!$C$5:$C$18,0),MATCH(UsagePerHour!SL$4,Sales!$D$3:$ABF$3,0))/SL$2*INDEX(Usage!$D$5:$ABF$11,MATCH(UsagePerHour!$B$36,Usage!$C$5:$C$11,0),MATCH(UsagePerHour!SL$4,Usage!$D$3:$ABF$3,0)),"")</f>
        <v/>
      </c>
      <c r="SM50" s="6" t="str">
        <f>IFERROR(INDEX(Sales!$D$5:$ABF$18,MATCH(UsagePerHour!$B50,Sales!$C$5:$C$18,0),MATCH(UsagePerHour!SM$4,Sales!$D$3:$ABF$3,0))/SM$2*INDEX(Usage!$D$5:$ABF$11,MATCH(UsagePerHour!$B$36,Usage!$C$5:$C$11,0),MATCH(UsagePerHour!SM$4,Usage!$D$3:$ABF$3,0)),"")</f>
        <v/>
      </c>
      <c r="SN50" s="6" t="str">
        <f>IFERROR(INDEX(Sales!$D$5:$ABF$18,MATCH(UsagePerHour!$B50,Sales!$C$5:$C$18,0),MATCH(UsagePerHour!SN$4,Sales!$D$3:$ABF$3,0))/SN$2*INDEX(Usage!$D$5:$ABF$11,MATCH(UsagePerHour!$B$36,Usage!$C$5:$C$11,0),MATCH(UsagePerHour!SN$4,Usage!$D$3:$ABF$3,0)),"")</f>
        <v/>
      </c>
      <c r="SO50" s="6" t="str">
        <f>IFERROR(INDEX(Sales!$D$5:$ABF$18,MATCH(UsagePerHour!$B50,Sales!$C$5:$C$18,0),MATCH(UsagePerHour!SO$4,Sales!$D$3:$ABF$3,0))/SO$2*INDEX(Usage!$D$5:$ABF$11,MATCH(UsagePerHour!$B$36,Usage!$C$5:$C$11,0),MATCH(UsagePerHour!SO$4,Usage!$D$3:$ABF$3,0)),"")</f>
        <v/>
      </c>
      <c r="SP50" s="6" t="str">
        <f>IFERROR(INDEX(Sales!$D$5:$ABF$18,MATCH(UsagePerHour!$B50,Sales!$C$5:$C$18,0),MATCH(UsagePerHour!SP$4,Sales!$D$3:$ABF$3,0))/SP$2*INDEX(Usage!$D$5:$ABF$11,MATCH(UsagePerHour!$B$36,Usage!$C$5:$C$11,0),MATCH(UsagePerHour!SP$4,Usage!$D$3:$ABF$3,0)),"")</f>
        <v/>
      </c>
      <c r="SQ50" s="6" t="str">
        <f>IFERROR(INDEX(Sales!$D$5:$ABF$18,MATCH(UsagePerHour!$B50,Sales!$C$5:$C$18,0),MATCH(UsagePerHour!SQ$4,Sales!$D$3:$ABF$3,0))/SQ$2*INDEX(Usage!$D$5:$ABF$11,MATCH(UsagePerHour!$B$36,Usage!$C$5:$C$11,0),MATCH(UsagePerHour!SQ$4,Usage!$D$3:$ABF$3,0)),"")</f>
        <v/>
      </c>
      <c r="SR50" s="6" t="str">
        <f>IFERROR(INDEX(Sales!$D$5:$ABF$18,MATCH(UsagePerHour!$B50,Sales!$C$5:$C$18,0),MATCH(UsagePerHour!SR$4,Sales!$D$3:$ABF$3,0))/SR$2*INDEX(Usage!$D$5:$ABF$11,MATCH(UsagePerHour!$B$36,Usage!$C$5:$C$11,0),MATCH(UsagePerHour!SR$4,Usage!$D$3:$ABF$3,0)),"")</f>
        <v/>
      </c>
      <c r="SS50" s="6" t="str">
        <f>IFERROR(INDEX(Sales!$D$5:$ABF$18,MATCH(UsagePerHour!$B50,Sales!$C$5:$C$18,0),MATCH(UsagePerHour!SS$4,Sales!$D$3:$ABF$3,0))/SS$2*INDEX(Usage!$D$5:$ABF$11,MATCH(UsagePerHour!$B$36,Usage!$C$5:$C$11,0),MATCH(UsagePerHour!SS$4,Usage!$D$3:$ABF$3,0)),"")</f>
        <v/>
      </c>
      <c r="ST50" s="6" t="str">
        <f>IFERROR(INDEX(Sales!$D$5:$ABF$18,MATCH(UsagePerHour!$B50,Sales!$C$5:$C$18,0),MATCH(UsagePerHour!ST$4,Sales!$D$3:$ABF$3,0))/ST$2*INDEX(Usage!$D$5:$ABF$11,MATCH(UsagePerHour!$B$36,Usage!$C$5:$C$11,0),MATCH(UsagePerHour!ST$4,Usage!$D$3:$ABF$3,0)),"")</f>
        <v/>
      </c>
      <c r="SU50" s="6" t="str">
        <f>IFERROR(INDEX(Sales!$D$5:$ABF$18,MATCH(UsagePerHour!$B50,Sales!$C$5:$C$18,0),MATCH(UsagePerHour!SU$4,Sales!$D$3:$ABF$3,0))/SU$2*INDEX(Usage!$D$5:$ABF$11,MATCH(UsagePerHour!$B$36,Usage!$C$5:$C$11,0),MATCH(UsagePerHour!SU$4,Usage!$D$3:$ABF$3,0)),"")</f>
        <v/>
      </c>
      <c r="SV50" s="6" t="str">
        <f>IFERROR(INDEX(Sales!$D$5:$ABF$18,MATCH(UsagePerHour!$B50,Sales!$C$5:$C$18,0),MATCH(UsagePerHour!SV$4,Sales!$D$3:$ABF$3,0))/SV$2*INDEX(Usage!$D$5:$ABF$11,MATCH(UsagePerHour!$B$36,Usage!$C$5:$C$11,0),MATCH(UsagePerHour!SV$4,Usage!$D$3:$ABF$3,0)),"")</f>
        <v/>
      </c>
      <c r="SW50" s="6" t="str">
        <f>IFERROR(INDEX(Sales!$D$5:$ABF$18,MATCH(UsagePerHour!$B50,Sales!$C$5:$C$18,0),MATCH(UsagePerHour!SW$4,Sales!$D$3:$ABF$3,0))/SW$2*INDEX(Usage!$D$5:$ABF$11,MATCH(UsagePerHour!$B$36,Usage!$C$5:$C$11,0),MATCH(UsagePerHour!SW$4,Usage!$D$3:$ABF$3,0)),"")</f>
        <v/>
      </c>
      <c r="SX50" s="6" t="str">
        <f>IFERROR(INDEX(Sales!$D$5:$ABF$18,MATCH(UsagePerHour!$B50,Sales!$C$5:$C$18,0),MATCH(UsagePerHour!SX$4,Sales!$D$3:$ABF$3,0))/SX$2*INDEX(Usage!$D$5:$ABF$11,MATCH(UsagePerHour!$B$36,Usage!$C$5:$C$11,0),MATCH(UsagePerHour!SX$4,Usage!$D$3:$ABF$3,0)),"")</f>
        <v/>
      </c>
      <c r="SY50" s="6" t="str">
        <f>IFERROR(INDEX(Sales!$D$5:$ABF$18,MATCH(UsagePerHour!$B50,Sales!$C$5:$C$18,0),MATCH(UsagePerHour!SY$4,Sales!$D$3:$ABF$3,0))/SY$2*INDEX(Usage!$D$5:$ABF$11,MATCH(UsagePerHour!$B$36,Usage!$C$5:$C$11,0),MATCH(UsagePerHour!SY$4,Usage!$D$3:$ABF$3,0)),"")</f>
        <v/>
      </c>
      <c r="SZ50" s="6" t="str">
        <f>IFERROR(INDEX(Sales!$D$5:$ABF$18,MATCH(UsagePerHour!$B50,Sales!$C$5:$C$18,0),MATCH(UsagePerHour!SZ$4,Sales!$D$3:$ABF$3,0))/SZ$2*INDEX(Usage!$D$5:$ABF$11,MATCH(UsagePerHour!$B$36,Usage!$C$5:$C$11,0),MATCH(UsagePerHour!SZ$4,Usage!$D$3:$ABF$3,0)),"")</f>
        <v/>
      </c>
      <c r="TA50" s="6" t="str">
        <f>IFERROR(INDEX(Sales!$D$5:$ABF$18,MATCH(UsagePerHour!$B50,Sales!$C$5:$C$18,0),MATCH(UsagePerHour!TA$4,Sales!$D$3:$ABF$3,0))/TA$2*INDEX(Usage!$D$5:$ABF$11,MATCH(UsagePerHour!$B$36,Usage!$C$5:$C$11,0),MATCH(UsagePerHour!TA$4,Usage!$D$3:$ABF$3,0)),"")</f>
        <v/>
      </c>
      <c r="TB50" s="6" t="str">
        <f>IFERROR(INDEX(Sales!$D$5:$ABF$18,MATCH(UsagePerHour!$B50,Sales!$C$5:$C$18,0),MATCH(UsagePerHour!TB$4,Sales!$D$3:$ABF$3,0))/TB$2*INDEX(Usage!$D$5:$ABF$11,MATCH(UsagePerHour!$B$36,Usage!$C$5:$C$11,0),MATCH(UsagePerHour!TB$4,Usage!$D$3:$ABF$3,0)),"")</f>
        <v/>
      </c>
      <c r="TC50" s="6" t="str">
        <f>IFERROR(INDEX(Sales!$D$5:$ABF$18,MATCH(UsagePerHour!$B50,Sales!$C$5:$C$18,0),MATCH(UsagePerHour!TC$4,Sales!$D$3:$ABF$3,0))/TC$2*INDEX(Usage!$D$5:$ABF$11,MATCH(UsagePerHour!$B$36,Usage!$C$5:$C$11,0),MATCH(UsagePerHour!TC$4,Usage!$D$3:$ABF$3,0)),"")</f>
        <v/>
      </c>
      <c r="TD50" s="6" t="str">
        <f>IFERROR(INDEX(Sales!$D$5:$ABF$18,MATCH(UsagePerHour!$B50,Sales!$C$5:$C$18,0),MATCH(UsagePerHour!TD$4,Sales!$D$3:$ABF$3,0))/TD$2*INDEX(Usage!$D$5:$ABF$11,MATCH(UsagePerHour!$B$36,Usage!$C$5:$C$11,0),MATCH(UsagePerHour!TD$4,Usage!$D$3:$ABF$3,0)),"")</f>
        <v/>
      </c>
      <c r="TE50" s="6" t="str">
        <f>IFERROR(INDEX(Sales!$D$5:$ABF$18,MATCH(UsagePerHour!$B50,Sales!$C$5:$C$18,0),MATCH(UsagePerHour!TE$4,Sales!$D$3:$ABF$3,0))/TE$2*INDEX(Usage!$D$5:$ABF$11,MATCH(UsagePerHour!$B$36,Usage!$C$5:$C$11,0),MATCH(UsagePerHour!TE$4,Usage!$D$3:$ABF$3,0)),"")</f>
        <v/>
      </c>
      <c r="TF50" s="6" t="str">
        <f>IFERROR(INDEX(Sales!$D$5:$ABF$18,MATCH(UsagePerHour!$B50,Sales!$C$5:$C$18,0),MATCH(UsagePerHour!TF$4,Sales!$D$3:$ABF$3,0))/TF$2*INDEX(Usage!$D$5:$ABF$11,MATCH(UsagePerHour!$B$36,Usage!$C$5:$C$11,0),MATCH(UsagePerHour!TF$4,Usage!$D$3:$ABF$3,0)),"")</f>
        <v/>
      </c>
      <c r="TG50" s="6" t="str">
        <f>IFERROR(INDEX(Sales!$D$5:$ABF$18,MATCH(UsagePerHour!$B50,Sales!$C$5:$C$18,0),MATCH(UsagePerHour!TG$4,Sales!$D$3:$ABF$3,0))/TG$2*INDEX(Usage!$D$5:$ABF$11,MATCH(UsagePerHour!$B$36,Usage!$C$5:$C$11,0),MATCH(UsagePerHour!TG$4,Usage!$D$3:$ABF$3,0)),"")</f>
        <v/>
      </c>
      <c r="TH50" s="6" t="str">
        <f>IFERROR(INDEX(Sales!$D$5:$ABF$18,MATCH(UsagePerHour!$B50,Sales!$C$5:$C$18,0),MATCH(UsagePerHour!TH$4,Sales!$D$3:$ABF$3,0))/TH$2*INDEX(Usage!$D$5:$ABF$11,MATCH(UsagePerHour!$B$36,Usage!$C$5:$C$11,0),MATCH(UsagePerHour!TH$4,Usage!$D$3:$ABF$3,0)),"")</f>
        <v/>
      </c>
      <c r="TI50" s="6" t="str">
        <f>IFERROR(INDEX(Sales!$D$5:$ABF$18,MATCH(UsagePerHour!$B50,Sales!$C$5:$C$18,0),MATCH(UsagePerHour!TI$4,Sales!$D$3:$ABF$3,0))/TI$2*INDEX(Usage!$D$5:$ABF$11,MATCH(UsagePerHour!$B$36,Usage!$C$5:$C$11,0),MATCH(UsagePerHour!TI$4,Usage!$D$3:$ABF$3,0)),"")</f>
        <v/>
      </c>
      <c r="TJ50" s="6" t="str">
        <f>IFERROR(INDEX(Sales!$D$5:$ABF$18,MATCH(UsagePerHour!$B50,Sales!$C$5:$C$18,0),MATCH(UsagePerHour!TJ$4,Sales!$D$3:$ABF$3,0))/TJ$2*INDEX(Usage!$D$5:$ABF$11,MATCH(UsagePerHour!$B$36,Usage!$C$5:$C$11,0),MATCH(UsagePerHour!TJ$4,Usage!$D$3:$ABF$3,0)),"")</f>
        <v/>
      </c>
      <c r="TK50" s="6" t="str">
        <f>IFERROR(INDEX(Sales!$D$5:$ABF$18,MATCH(UsagePerHour!$B50,Sales!$C$5:$C$18,0),MATCH(UsagePerHour!TK$4,Sales!$D$3:$ABF$3,0))/TK$2*INDEX(Usage!$D$5:$ABF$11,MATCH(UsagePerHour!$B$36,Usage!$C$5:$C$11,0),MATCH(UsagePerHour!TK$4,Usage!$D$3:$ABF$3,0)),"")</f>
        <v/>
      </c>
      <c r="TL50" s="6" t="str">
        <f>IFERROR(INDEX(Sales!$D$5:$ABF$18,MATCH(UsagePerHour!$B50,Sales!$C$5:$C$18,0),MATCH(UsagePerHour!TL$4,Sales!$D$3:$ABF$3,0))/TL$2*INDEX(Usage!$D$5:$ABF$11,MATCH(UsagePerHour!$B$36,Usage!$C$5:$C$11,0),MATCH(UsagePerHour!TL$4,Usage!$D$3:$ABF$3,0)),"")</f>
        <v/>
      </c>
      <c r="TM50" s="6" t="str">
        <f>IFERROR(INDEX(Sales!$D$5:$ABF$18,MATCH(UsagePerHour!$B50,Sales!$C$5:$C$18,0),MATCH(UsagePerHour!TM$4,Sales!$D$3:$ABF$3,0))/TM$2*INDEX(Usage!$D$5:$ABF$11,MATCH(UsagePerHour!$B$36,Usage!$C$5:$C$11,0),MATCH(UsagePerHour!TM$4,Usage!$D$3:$ABF$3,0)),"")</f>
        <v/>
      </c>
      <c r="TN50" s="6" t="str">
        <f>IFERROR(INDEX(Sales!$D$5:$ABF$18,MATCH(UsagePerHour!$B50,Sales!$C$5:$C$18,0),MATCH(UsagePerHour!TN$4,Sales!$D$3:$ABF$3,0))/TN$2*INDEX(Usage!$D$5:$ABF$11,MATCH(UsagePerHour!$B$36,Usage!$C$5:$C$11,0),MATCH(UsagePerHour!TN$4,Usage!$D$3:$ABF$3,0)),"")</f>
        <v/>
      </c>
      <c r="TO50" s="6" t="str">
        <f>IFERROR(INDEX(Sales!$D$5:$ABF$18,MATCH(UsagePerHour!$B50,Sales!$C$5:$C$18,0),MATCH(UsagePerHour!TO$4,Sales!$D$3:$ABF$3,0))/TO$2*INDEX(Usage!$D$5:$ABF$11,MATCH(UsagePerHour!$B$36,Usage!$C$5:$C$11,0),MATCH(UsagePerHour!TO$4,Usage!$D$3:$ABF$3,0)),"")</f>
        <v/>
      </c>
      <c r="TP50" s="6" t="str">
        <f>IFERROR(INDEX(Sales!$D$5:$ABF$18,MATCH(UsagePerHour!$B50,Sales!$C$5:$C$18,0),MATCH(UsagePerHour!TP$4,Sales!$D$3:$ABF$3,0))/TP$2*INDEX(Usage!$D$5:$ABF$11,MATCH(UsagePerHour!$B$36,Usage!$C$5:$C$11,0),MATCH(UsagePerHour!TP$4,Usage!$D$3:$ABF$3,0)),"")</f>
        <v/>
      </c>
      <c r="TQ50" s="6" t="str">
        <f>IFERROR(INDEX(Sales!$D$5:$ABF$18,MATCH(UsagePerHour!$B50,Sales!$C$5:$C$18,0),MATCH(UsagePerHour!TQ$4,Sales!$D$3:$ABF$3,0))/TQ$2*INDEX(Usage!$D$5:$ABF$11,MATCH(UsagePerHour!$B$36,Usage!$C$5:$C$11,0),MATCH(UsagePerHour!TQ$4,Usage!$D$3:$ABF$3,0)),"")</f>
        <v/>
      </c>
      <c r="TR50" s="6" t="str">
        <f>IFERROR(INDEX(Sales!$D$5:$ABF$18,MATCH(UsagePerHour!$B50,Sales!$C$5:$C$18,0),MATCH(UsagePerHour!TR$4,Sales!$D$3:$ABF$3,0))/TR$2*INDEX(Usage!$D$5:$ABF$11,MATCH(UsagePerHour!$B$36,Usage!$C$5:$C$11,0),MATCH(UsagePerHour!TR$4,Usage!$D$3:$ABF$3,0)),"")</f>
        <v/>
      </c>
      <c r="TS50" s="6" t="str">
        <f>IFERROR(INDEX(Sales!$D$5:$ABF$18,MATCH(UsagePerHour!$B50,Sales!$C$5:$C$18,0),MATCH(UsagePerHour!TS$4,Sales!$D$3:$ABF$3,0))/TS$2*INDEX(Usage!$D$5:$ABF$11,MATCH(UsagePerHour!$B$36,Usage!$C$5:$C$11,0),MATCH(UsagePerHour!TS$4,Usage!$D$3:$ABF$3,0)),"")</f>
        <v/>
      </c>
      <c r="TT50" s="6" t="str">
        <f>IFERROR(INDEX(Sales!$D$5:$ABF$18,MATCH(UsagePerHour!$B50,Sales!$C$5:$C$18,0),MATCH(UsagePerHour!TT$4,Sales!$D$3:$ABF$3,0))/TT$2*INDEX(Usage!$D$5:$ABF$11,MATCH(UsagePerHour!$B$36,Usage!$C$5:$C$11,0),MATCH(UsagePerHour!TT$4,Usage!$D$3:$ABF$3,0)),"")</f>
        <v/>
      </c>
      <c r="TU50" s="6" t="str">
        <f>IFERROR(INDEX(Sales!$D$5:$ABF$18,MATCH(UsagePerHour!$B50,Sales!$C$5:$C$18,0),MATCH(UsagePerHour!TU$4,Sales!$D$3:$ABF$3,0))/TU$2*INDEX(Usage!$D$5:$ABF$11,MATCH(UsagePerHour!$B$36,Usage!$C$5:$C$11,0),MATCH(UsagePerHour!TU$4,Usage!$D$3:$ABF$3,0)),"")</f>
        <v/>
      </c>
      <c r="TV50" s="6" t="str">
        <f>IFERROR(INDEX(Sales!$D$5:$ABF$18,MATCH(UsagePerHour!$B50,Sales!$C$5:$C$18,0),MATCH(UsagePerHour!TV$4,Sales!$D$3:$ABF$3,0))/TV$2*INDEX(Usage!$D$5:$ABF$11,MATCH(UsagePerHour!$B$36,Usage!$C$5:$C$11,0),MATCH(UsagePerHour!TV$4,Usage!$D$3:$ABF$3,0)),"")</f>
        <v/>
      </c>
      <c r="TW50" s="6" t="str">
        <f>IFERROR(INDEX(Sales!$D$5:$ABF$18,MATCH(UsagePerHour!$B50,Sales!$C$5:$C$18,0),MATCH(UsagePerHour!TW$4,Sales!$D$3:$ABF$3,0))/TW$2*INDEX(Usage!$D$5:$ABF$11,MATCH(UsagePerHour!$B$36,Usage!$C$5:$C$11,0),MATCH(UsagePerHour!TW$4,Usage!$D$3:$ABF$3,0)),"")</f>
        <v/>
      </c>
      <c r="TX50" s="6" t="str">
        <f>IFERROR(INDEX(Sales!$D$5:$ABF$18,MATCH(UsagePerHour!$B50,Sales!$C$5:$C$18,0),MATCH(UsagePerHour!TX$4,Sales!$D$3:$ABF$3,0))/TX$2*INDEX(Usage!$D$5:$ABF$11,MATCH(UsagePerHour!$B$36,Usage!$C$5:$C$11,0),MATCH(UsagePerHour!TX$4,Usage!$D$3:$ABF$3,0)),"")</f>
        <v/>
      </c>
      <c r="TY50" s="6" t="str">
        <f>IFERROR(INDEX(Sales!$D$5:$ABF$18,MATCH(UsagePerHour!$B50,Sales!$C$5:$C$18,0),MATCH(UsagePerHour!TY$4,Sales!$D$3:$ABF$3,0))/TY$2*INDEX(Usage!$D$5:$ABF$11,MATCH(UsagePerHour!$B$36,Usage!$C$5:$C$11,0),MATCH(UsagePerHour!TY$4,Usage!$D$3:$ABF$3,0)),"")</f>
        <v/>
      </c>
      <c r="TZ50" s="6" t="str">
        <f>IFERROR(INDEX(Sales!$D$5:$ABF$18,MATCH(UsagePerHour!$B50,Sales!$C$5:$C$18,0),MATCH(UsagePerHour!TZ$4,Sales!$D$3:$ABF$3,0))/TZ$2*INDEX(Usage!$D$5:$ABF$11,MATCH(UsagePerHour!$B$36,Usage!$C$5:$C$11,0),MATCH(UsagePerHour!TZ$4,Usage!$D$3:$ABF$3,0)),"")</f>
        <v/>
      </c>
      <c r="UA50" s="6" t="str">
        <f>IFERROR(INDEX(Sales!$D$5:$ABF$18,MATCH(UsagePerHour!$B50,Sales!$C$5:$C$18,0),MATCH(UsagePerHour!UA$4,Sales!$D$3:$ABF$3,0))/UA$2*INDEX(Usage!$D$5:$ABF$11,MATCH(UsagePerHour!$B$36,Usage!$C$5:$C$11,0),MATCH(UsagePerHour!UA$4,Usage!$D$3:$ABF$3,0)),"")</f>
        <v/>
      </c>
      <c r="UB50" s="6" t="str">
        <f>IFERROR(INDEX(Sales!$D$5:$ABF$18,MATCH(UsagePerHour!$B50,Sales!$C$5:$C$18,0),MATCH(UsagePerHour!UB$4,Sales!$D$3:$ABF$3,0))/UB$2*INDEX(Usage!$D$5:$ABF$11,MATCH(UsagePerHour!$B$36,Usage!$C$5:$C$11,0),MATCH(UsagePerHour!UB$4,Usage!$D$3:$ABF$3,0)),"")</f>
        <v/>
      </c>
      <c r="UC50" s="6" t="str">
        <f>IFERROR(INDEX(Sales!$D$5:$ABF$18,MATCH(UsagePerHour!$B50,Sales!$C$5:$C$18,0),MATCH(UsagePerHour!UC$4,Sales!$D$3:$ABF$3,0))/UC$2*INDEX(Usage!$D$5:$ABF$11,MATCH(UsagePerHour!$B$36,Usage!$C$5:$C$11,0),MATCH(UsagePerHour!UC$4,Usage!$D$3:$ABF$3,0)),"")</f>
        <v/>
      </c>
      <c r="UD50" s="6" t="str">
        <f>IFERROR(INDEX(Sales!$D$5:$ABF$18,MATCH(UsagePerHour!$B50,Sales!$C$5:$C$18,0),MATCH(UsagePerHour!UD$4,Sales!$D$3:$ABF$3,0))/UD$2*INDEX(Usage!$D$5:$ABF$11,MATCH(UsagePerHour!$B$36,Usage!$C$5:$C$11,0),MATCH(UsagePerHour!UD$4,Usage!$D$3:$ABF$3,0)),"")</f>
        <v/>
      </c>
      <c r="UE50" s="6" t="str">
        <f>IFERROR(INDEX(Sales!$D$5:$ABF$18,MATCH(UsagePerHour!$B50,Sales!$C$5:$C$18,0),MATCH(UsagePerHour!UE$4,Sales!$D$3:$ABF$3,0))/UE$2*INDEX(Usage!$D$5:$ABF$11,MATCH(UsagePerHour!$B$36,Usage!$C$5:$C$11,0),MATCH(UsagePerHour!UE$4,Usage!$D$3:$ABF$3,0)),"")</f>
        <v/>
      </c>
      <c r="UF50" s="6" t="str">
        <f>IFERROR(INDEX(Sales!$D$5:$ABF$18,MATCH(UsagePerHour!$B50,Sales!$C$5:$C$18,0),MATCH(UsagePerHour!UF$4,Sales!$D$3:$ABF$3,0))/UF$2*INDEX(Usage!$D$5:$ABF$11,MATCH(UsagePerHour!$B$36,Usage!$C$5:$C$11,0),MATCH(UsagePerHour!UF$4,Usage!$D$3:$ABF$3,0)),"")</f>
        <v/>
      </c>
      <c r="UG50" s="6" t="str">
        <f>IFERROR(INDEX(Sales!$D$5:$ABF$18,MATCH(UsagePerHour!$B50,Sales!$C$5:$C$18,0),MATCH(UsagePerHour!UG$4,Sales!$D$3:$ABF$3,0))/UG$2*INDEX(Usage!$D$5:$ABF$11,MATCH(UsagePerHour!$B$36,Usage!$C$5:$C$11,0),MATCH(UsagePerHour!UG$4,Usage!$D$3:$ABF$3,0)),"")</f>
        <v/>
      </c>
      <c r="UH50" s="6" t="str">
        <f>IFERROR(INDEX(Sales!$D$5:$ABF$18,MATCH(UsagePerHour!$B50,Sales!$C$5:$C$18,0),MATCH(UsagePerHour!UH$4,Sales!$D$3:$ABF$3,0))/UH$2*INDEX(Usage!$D$5:$ABF$11,MATCH(UsagePerHour!$B$36,Usage!$C$5:$C$11,0),MATCH(UsagePerHour!UH$4,Usage!$D$3:$ABF$3,0)),"")</f>
        <v/>
      </c>
      <c r="UI50" s="6" t="str">
        <f>IFERROR(INDEX(Sales!$D$5:$ABF$18,MATCH(UsagePerHour!$B50,Sales!$C$5:$C$18,0),MATCH(UsagePerHour!UI$4,Sales!$D$3:$ABF$3,0))/UI$2*INDEX(Usage!$D$5:$ABF$11,MATCH(UsagePerHour!$B$36,Usage!$C$5:$C$11,0),MATCH(UsagePerHour!UI$4,Usage!$D$3:$ABF$3,0)),"")</f>
        <v/>
      </c>
      <c r="UJ50" s="6" t="str">
        <f>IFERROR(INDEX(Sales!$D$5:$ABF$18,MATCH(UsagePerHour!$B50,Sales!$C$5:$C$18,0),MATCH(UsagePerHour!UJ$4,Sales!$D$3:$ABF$3,0))/UJ$2*INDEX(Usage!$D$5:$ABF$11,MATCH(UsagePerHour!$B$36,Usage!$C$5:$C$11,0),MATCH(UsagePerHour!UJ$4,Usage!$D$3:$ABF$3,0)),"")</f>
        <v/>
      </c>
      <c r="UK50" s="6" t="str">
        <f>IFERROR(INDEX(Sales!$D$5:$ABF$18,MATCH(UsagePerHour!$B50,Sales!$C$5:$C$18,0),MATCH(UsagePerHour!UK$4,Sales!$D$3:$ABF$3,0))/UK$2*INDEX(Usage!$D$5:$ABF$11,MATCH(UsagePerHour!$B$36,Usage!$C$5:$C$11,0),MATCH(UsagePerHour!UK$4,Usage!$D$3:$ABF$3,0)),"")</f>
        <v/>
      </c>
      <c r="UL50" s="6" t="str">
        <f>IFERROR(INDEX(Sales!$D$5:$ABF$18,MATCH(UsagePerHour!$B50,Sales!$C$5:$C$18,0),MATCH(UsagePerHour!UL$4,Sales!$D$3:$ABF$3,0))/UL$2*INDEX(Usage!$D$5:$ABF$11,MATCH(UsagePerHour!$B$36,Usage!$C$5:$C$11,0),MATCH(UsagePerHour!UL$4,Usage!$D$3:$ABF$3,0)),"")</f>
        <v/>
      </c>
      <c r="UM50" s="6" t="str">
        <f>IFERROR(INDEX(Sales!$D$5:$ABF$18,MATCH(UsagePerHour!$B50,Sales!$C$5:$C$18,0),MATCH(UsagePerHour!UM$4,Sales!$D$3:$ABF$3,0))/UM$2*INDEX(Usage!$D$5:$ABF$11,MATCH(UsagePerHour!$B$36,Usage!$C$5:$C$11,0),MATCH(UsagePerHour!UM$4,Usage!$D$3:$ABF$3,0)),"")</f>
        <v/>
      </c>
      <c r="UN50" s="6" t="str">
        <f>IFERROR(INDEX(Sales!$D$5:$ABF$18,MATCH(UsagePerHour!$B50,Sales!$C$5:$C$18,0),MATCH(UsagePerHour!UN$4,Sales!$D$3:$ABF$3,0))/UN$2*INDEX(Usage!$D$5:$ABF$11,MATCH(UsagePerHour!$B$36,Usage!$C$5:$C$11,0),MATCH(UsagePerHour!UN$4,Usage!$D$3:$ABF$3,0)),"")</f>
        <v/>
      </c>
      <c r="UO50" s="6" t="str">
        <f>IFERROR(INDEX(Sales!$D$5:$ABF$18,MATCH(UsagePerHour!$B50,Sales!$C$5:$C$18,0),MATCH(UsagePerHour!UO$4,Sales!$D$3:$ABF$3,0))/UO$2*INDEX(Usage!$D$5:$ABF$11,MATCH(UsagePerHour!$B$36,Usage!$C$5:$C$11,0),MATCH(UsagePerHour!UO$4,Usage!$D$3:$ABF$3,0)),"")</f>
        <v/>
      </c>
      <c r="UP50" s="6" t="str">
        <f>IFERROR(INDEX(Sales!$D$5:$ABF$18,MATCH(UsagePerHour!$B50,Sales!$C$5:$C$18,0),MATCH(UsagePerHour!UP$4,Sales!$D$3:$ABF$3,0))/UP$2*INDEX(Usage!$D$5:$ABF$11,MATCH(UsagePerHour!$B$36,Usage!$C$5:$C$11,0),MATCH(UsagePerHour!UP$4,Usage!$D$3:$ABF$3,0)),"")</f>
        <v/>
      </c>
      <c r="UQ50" s="6" t="str">
        <f>IFERROR(INDEX(Sales!$D$5:$ABF$18,MATCH(UsagePerHour!$B50,Sales!$C$5:$C$18,0),MATCH(UsagePerHour!UQ$4,Sales!$D$3:$ABF$3,0))/UQ$2*INDEX(Usage!$D$5:$ABF$11,MATCH(UsagePerHour!$B$36,Usage!$C$5:$C$11,0),MATCH(UsagePerHour!UQ$4,Usage!$D$3:$ABF$3,0)),"")</f>
        <v/>
      </c>
      <c r="UR50" s="6" t="str">
        <f>IFERROR(INDEX(Sales!$D$5:$ABF$18,MATCH(UsagePerHour!$B50,Sales!$C$5:$C$18,0),MATCH(UsagePerHour!UR$4,Sales!$D$3:$ABF$3,0))/UR$2*INDEX(Usage!$D$5:$ABF$11,MATCH(UsagePerHour!$B$36,Usage!$C$5:$C$11,0),MATCH(UsagePerHour!UR$4,Usage!$D$3:$ABF$3,0)),"")</f>
        <v/>
      </c>
      <c r="US50" s="6" t="str">
        <f>IFERROR(INDEX(Sales!$D$5:$ABF$18,MATCH(UsagePerHour!$B50,Sales!$C$5:$C$18,0),MATCH(UsagePerHour!US$4,Sales!$D$3:$ABF$3,0))/US$2*INDEX(Usage!$D$5:$ABF$11,MATCH(UsagePerHour!$B$36,Usage!$C$5:$C$11,0),MATCH(UsagePerHour!US$4,Usage!$D$3:$ABF$3,0)),"")</f>
        <v/>
      </c>
      <c r="UT50" s="6" t="str">
        <f>IFERROR(INDEX(Sales!$D$5:$ABF$18,MATCH(UsagePerHour!$B50,Sales!$C$5:$C$18,0),MATCH(UsagePerHour!UT$4,Sales!$D$3:$ABF$3,0))/UT$2*INDEX(Usage!$D$5:$ABF$11,MATCH(UsagePerHour!$B$36,Usage!$C$5:$C$11,0),MATCH(UsagePerHour!UT$4,Usage!$D$3:$ABF$3,0)),"")</f>
        <v/>
      </c>
      <c r="UU50" s="6" t="str">
        <f>IFERROR(INDEX(Sales!$D$5:$ABF$18,MATCH(UsagePerHour!$B50,Sales!$C$5:$C$18,0),MATCH(UsagePerHour!UU$4,Sales!$D$3:$ABF$3,0))/UU$2*INDEX(Usage!$D$5:$ABF$11,MATCH(UsagePerHour!$B$36,Usage!$C$5:$C$11,0),MATCH(UsagePerHour!UU$4,Usage!$D$3:$ABF$3,0)),"")</f>
        <v/>
      </c>
      <c r="UV50" s="6" t="str">
        <f>IFERROR(INDEX(Sales!$D$5:$ABF$18,MATCH(UsagePerHour!$B50,Sales!$C$5:$C$18,0),MATCH(UsagePerHour!UV$4,Sales!$D$3:$ABF$3,0))/UV$2*INDEX(Usage!$D$5:$ABF$11,MATCH(UsagePerHour!$B$36,Usage!$C$5:$C$11,0),MATCH(UsagePerHour!UV$4,Usage!$D$3:$ABF$3,0)),"")</f>
        <v/>
      </c>
      <c r="UW50" s="6" t="str">
        <f>IFERROR(INDEX(Sales!$D$5:$ABF$18,MATCH(UsagePerHour!$B50,Sales!$C$5:$C$18,0),MATCH(UsagePerHour!UW$4,Sales!$D$3:$ABF$3,0))/UW$2*INDEX(Usage!$D$5:$ABF$11,MATCH(UsagePerHour!$B$36,Usage!$C$5:$C$11,0),MATCH(UsagePerHour!UW$4,Usage!$D$3:$ABF$3,0)),"")</f>
        <v/>
      </c>
      <c r="UX50" s="6" t="str">
        <f>IFERROR(INDEX(Sales!$D$5:$ABF$18,MATCH(UsagePerHour!$B50,Sales!$C$5:$C$18,0),MATCH(UsagePerHour!UX$4,Sales!$D$3:$ABF$3,0))/UX$2*INDEX(Usage!$D$5:$ABF$11,MATCH(UsagePerHour!$B$36,Usage!$C$5:$C$11,0),MATCH(UsagePerHour!UX$4,Usage!$D$3:$ABF$3,0)),"")</f>
        <v/>
      </c>
      <c r="UY50" s="6" t="str">
        <f>IFERROR(INDEX(Sales!$D$5:$ABF$18,MATCH(UsagePerHour!$B50,Sales!$C$5:$C$18,0),MATCH(UsagePerHour!UY$4,Sales!$D$3:$ABF$3,0))/UY$2*INDEX(Usage!$D$5:$ABF$11,MATCH(UsagePerHour!$B$36,Usage!$C$5:$C$11,0),MATCH(UsagePerHour!UY$4,Usage!$D$3:$ABF$3,0)),"")</f>
        <v/>
      </c>
      <c r="UZ50" s="6" t="str">
        <f>IFERROR(INDEX(Sales!$D$5:$ABF$18,MATCH(UsagePerHour!$B50,Sales!$C$5:$C$18,0),MATCH(UsagePerHour!UZ$4,Sales!$D$3:$ABF$3,0))/UZ$2*INDEX(Usage!$D$5:$ABF$11,MATCH(UsagePerHour!$B$36,Usage!$C$5:$C$11,0),MATCH(UsagePerHour!UZ$4,Usage!$D$3:$ABF$3,0)),"")</f>
        <v/>
      </c>
      <c r="VA50" s="6" t="str">
        <f>IFERROR(INDEX(Sales!$D$5:$ABF$18,MATCH(UsagePerHour!$B50,Sales!$C$5:$C$18,0),MATCH(UsagePerHour!VA$4,Sales!$D$3:$ABF$3,0))/VA$2*INDEX(Usage!$D$5:$ABF$11,MATCH(UsagePerHour!$B$36,Usage!$C$5:$C$11,0),MATCH(UsagePerHour!VA$4,Usage!$D$3:$ABF$3,0)),"")</f>
        <v/>
      </c>
      <c r="VB50" s="6" t="str">
        <f>IFERROR(INDEX(Sales!$D$5:$ABF$18,MATCH(UsagePerHour!$B50,Sales!$C$5:$C$18,0),MATCH(UsagePerHour!VB$4,Sales!$D$3:$ABF$3,0))/VB$2*INDEX(Usage!$D$5:$ABF$11,MATCH(UsagePerHour!$B$36,Usage!$C$5:$C$11,0),MATCH(UsagePerHour!VB$4,Usage!$D$3:$ABF$3,0)),"")</f>
        <v/>
      </c>
      <c r="VC50" s="6" t="str">
        <f>IFERROR(INDEX(Sales!$D$5:$ABF$18,MATCH(UsagePerHour!$B50,Sales!$C$5:$C$18,0),MATCH(UsagePerHour!VC$4,Sales!$D$3:$ABF$3,0))/VC$2*INDEX(Usage!$D$5:$ABF$11,MATCH(UsagePerHour!$B$36,Usage!$C$5:$C$11,0),MATCH(UsagePerHour!VC$4,Usage!$D$3:$ABF$3,0)),"")</f>
        <v/>
      </c>
      <c r="VD50" s="6" t="str">
        <f>IFERROR(INDEX(Sales!$D$5:$ABF$18,MATCH(UsagePerHour!$B50,Sales!$C$5:$C$18,0),MATCH(UsagePerHour!VD$4,Sales!$D$3:$ABF$3,0))/VD$2*INDEX(Usage!$D$5:$ABF$11,MATCH(UsagePerHour!$B$36,Usage!$C$5:$C$11,0),MATCH(UsagePerHour!VD$4,Usage!$D$3:$ABF$3,0)),"")</f>
        <v/>
      </c>
      <c r="VE50" s="6" t="str">
        <f>IFERROR(INDEX(Sales!$D$5:$ABF$18,MATCH(UsagePerHour!$B50,Sales!$C$5:$C$18,0),MATCH(UsagePerHour!VE$4,Sales!$D$3:$ABF$3,0))/VE$2*INDEX(Usage!$D$5:$ABF$11,MATCH(UsagePerHour!$B$36,Usage!$C$5:$C$11,0),MATCH(UsagePerHour!VE$4,Usage!$D$3:$ABF$3,0)),"")</f>
        <v/>
      </c>
      <c r="VF50" s="6" t="str">
        <f>IFERROR(INDEX(Sales!$D$5:$ABF$18,MATCH(UsagePerHour!$B50,Sales!$C$5:$C$18,0),MATCH(UsagePerHour!VF$4,Sales!$D$3:$ABF$3,0))/VF$2*INDEX(Usage!$D$5:$ABF$11,MATCH(UsagePerHour!$B$36,Usage!$C$5:$C$11,0),MATCH(UsagePerHour!VF$4,Usage!$D$3:$ABF$3,0)),"")</f>
        <v/>
      </c>
      <c r="VG50" s="6" t="str">
        <f>IFERROR(INDEX(Sales!$D$5:$ABF$18,MATCH(UsagePerHour!$B50,Sales!$C$5:$C$18,0),MATCH(UsagePerHour!VG$4,Sales!$D$3:$ABF$3,0))/VG$2*INDEX(Usage!$D$5:$ABF$11,MATCH(UsagePerHour!$B$36,Usage!$C$5:$C$11,0),MATCH(UsagePerHour!VG$4,Usage!$D$3:$ABF$3,0)),"")</f>
        <v/>
      </c>
      <c r="VH50" s="6" t="str">
        <f>IFERROR(INDEX(Sales!$D$5:$ABF$18,MATCH(UsagePerHour!$B50,Sales!$C$5:$C$18,0),MATCH(UsagePerHour!VH$4,Sales!$D$3:$ABF$3,0))/VH$2*INDEX(Usage!$D$5:$ABF$11,MATCH(UsagePerHour!$B$36,Usage!$C$5:$C$11,0),MATCH(UsagePerHour!VH$4,Usage!$D$3:$ABF$3,0)),"")</f>
        <v/>
      </c>
      <c r="VI50" s="6" t="str">
        <f>IFERROR(INDEX(Sales!$D$5:$ABF$18,MATCH(UsagePerHour!$B50,Sales!$C$5:$C$18,0),MATCH(UsagePerHour!VI$4,Sales!$D$3:$ABF$3,0))/VI$2*INDEX(Usage!$D$5:$ABF$11,MATCH(UsagePerHour!$B$36,Usage!$C$5:$C$11,0),MATCH(UsagePerHour!VI$4,Usage!$D$3:$ABF$3,0)),"")</f>
        <v/>
      </c>
      <c r="VJ50" s="6" t="str">
        <f>IFERROR(INDEX(Sales!$D$5:$ABF$18,MATCH(UsagePerHour!$B50,Sales!$C$5:$C$18,0),MATCH(UsagePerHour!VJ$4,Sales!$D$3:$ABF$3,0))/VJ$2*INDEX(Usage!$D$5:$ABF$11,MATCH(UsagePerHour!$B$36,Usage!$C$5:$C$11,0),MATCH(UsagePerHour!VJ$4,Usage!$D$3:$ABF$3,0)),"")</f>
        <v/>
      </c>
      <c r="VK50" s="6" t="str">
        <f>IFERROR(INDEX(Sales!$D$5:$ABF$18,MATCH(UsagePerHour!$B50,Sales!$C$5:$C$18,0),MATCH(UsagePerHour!VK$4,Sales!$D$3:$ABF$3,0))/VK$2*INDEX(Usage!$D$5:$ABF$11,MATCH(UsagePerHour!$B$36,Usage!$C$5:$C$11,0),MATCH(UsagePerHour!VK$4,Usage!$D$3:$ABF$3,0)),"")</f>
        <v/>
      </c>
      <c r="VL50" s="6" t="str">
        <f>IFERROR(INDEX(Sales!$D$5:$ABF$18,MATCH(UsagePerHour!$B50,Sales!$C$5:$C$18,0),MATCH(UsagePerHour!VL$4,Sales!$D$3:$ABF$3,0))/VL$2*INDEX(Usage!$D$5:$ABF$11,MATCH(UsagePerHour!$B$36,Usage!$C$5:$C$11,0),MATCH(UsagePerHour!VL$4,Usage!$D$3:$ABF$3,0)),"")</f>
        <v/>
      </c>
      <c r="VM50" s="6" t="str">
        <f>IFERROR(INDEX(Sales!$D$5:$ABF$18,MATCH(UsagePerHour!$B50,Sales!$C$5:$C$18,0),MATCH(UsagePerHour!VM$4,Sales!$D$3:$ABF$3,0))/VM$2*INDEX(Usage!$D$5:$ABF$11,MATCH(UsagePerHour!$B$36,Usage!$C$5:$C$11,0),MATCH(UsagePerHour!VM$4,Usage!$D$3:$ABF$3,0)),"")</f>
        <v/>
      </c>
      <c r="VN50" s="6" t="str">
        <f>IFERROR(INDEX(Sales!$D$5:$ABF$18,MATCH(UsagePerHour!$B50,Sales!$C$5:$C$18,0),MATCH(UsagePerHour!VN$4,Sales!$D$3:$ABF$3,0))/VN$2*INDEX(Usage!$D$5:$ABF$11,MATCH(UsagePerHour!$B$36,Usage!$C$5:$C$11,0),MATCH(UsagePerHour!VN$4,Usage!$D$3:$ABF$3,0)),"")</f>
        <v/>
      </c>
      <c r="VO50" s="6" t="str">
        <f>IFERROR(INDEX(Sales!$D$5:$ABF$18,MATCH(UsagePerHour!$B50,Sales!$C$5:$C$18,0),MATCH(UsagePerHour!VO$4,Sales!$D$3:$ABF$3,0))/VO$2*INDEX(Usage!$D$5:$ABF$11,MATCH(UsagePerHour!$B$36,Usage!$C$5:$C$11,0),MATCH(UsagePerHour!VO$4,Usage!$D$3:$ABF$3,0)),"")</f>
        <v/>
      </c>
      <c r="VP50" s="6" t="str">
        <f>IFERROR(INDEX(Sales!$D$5:$ABF$18,MATCH(UsagePerHour!$B50,Sales!$C$5:$C$18,0),MATCH(UsagePerHour!VP$4,Sales!$D$3:$ABF$3,0))/VP$2*INDEX(Usage!$D$5:$ABF$11,MATCH(UsagePerHour!$B$36,Usage!$C$5:$C$11,0),MATCH(UsagePerHour!VP$4,Usage!$D$3:$ABF$3,0)),"")</f>
        <v/>
      </c>
      <c r="VQ50" s="6" t="str">
        <f>IFERROR(INDEX(Sales!$D$5:$ABF$18,MATCH(UsagePerHour!$B50,Sales!$C$5:$C$18,0),MATCH(UsagePerHour!VQ$4,Sales!$D$3:$ABF$3,0))/VQ$2*INDEX(Usage!$D$5:$ABF$11,MATCH(UsagePerHour!$B$36,Usage!$C$5:$C$11,0),MATCH(UsagePerHour!VQ$4,Usage!$D$3:$ABF$3,0)),"")</f>
        <v/>
      </c>
      <c r="VR50" s="6" t="str">
        <f>IFERROR(INDEX(Sales!$D$5:$ABF$18,MATCH(UsagePerHour!$B50,Sales!$C$5:$C$18,0),MATCH(UsagePerHour!VR$4,Sales!$D$3:$ABF$3,0))/VR$2*INDEX(Usage!$D$5:$ABF$11,MATCH(UsagePerHour!$B$36,Usage!$C$5:$C$11,0),MATCH(UsagePerHour!VR$4,Usage!$D$3:$ABF$3,0)),"")</f>
        <v/>
      </c>
      <c r="VS50" s="6" t="str">
        <f>IFERROR(INDEX(Sales!$D$5:$ABF$18,MATCH(UsagePerHour!$B50,Sales!$C$5:$C$18,0),MATCH(UsagePerHour!VS$4,Sales!$D$3:$ABF$3,0))/VS$2*INDEX(Usage!$D$5:$ABF$11,MATCH(UsagePerHour!$B$36,Usage!$C$5:$C$11,0),MATCH(UsagePerHour!VS$4,Usage!$D$3:$ABF$3,0)),"")</f>
        <v/>
      </c>
      <c r="VT50" s="6" t="str">
        <f>IFERROR(INDEX(Sales!$D$5:$ABF$18,MATCH(UsagePerHour!$B50,Sales!$C$5:$C$18,0),MATCH(UsagePerHour!VT$4,Sales!$D$3:$ABF$3,0))/VT$2*INDEX(Usage!$D$5:$ABF$11,MATCH(UsagePerHour!$B$36,Usage!$C$5:$C$11,0),MATCH(UsagePerHour!VT$4,Usage!$D$3:$ABF$3,0)),"")</f>
        <v/>
      </c>
      <c r="VU50" s="6" t="str">
        <f>IFERROR(INDEX(Sales!$D$5:$ABF$18,MATCH(UsagePerHour!$B50,Sales!$C$5:$C$18,0),MATCH(UsagePerHour!VU$4,Sales!$D$3:$ABF$3,0))/VU$2*INDEX(Usage!$D$5:$ABF$11,MATCH(UsagePerHour!$B$36,Usage!$C$5:$C$11,0),MATCH(UsagePerHour!VU$4,Usage!$D$3:$ABF$3,0)),"")</f>
        <v/>
      </c>
      <c r="VV50" s="6" t="str">
        <f>IFERROR(INDEX(Sales!$D$5:$ABF$18,MATCH(UsagePerHour!$B50,Sales!$C$5:$C$18,0),MATCH(UsagePerHour!VV$4,Sales!$D$3:$ABF$3,0))/VV$2*INDEX(Usage!$D$5:$ABF$11,MATCH(UsagePerHour!$B$36,Usage!$C$5:$C$11,0),MATCH(UsagePerHour!VV$4,Usage!$D$3:$ABF$3,0)),"")</f>
        <v/>
      </c>
      <c r="VW50" s="6" t="str">
        <f>IFERROR(INDEX(Sales!$D$5:$ABF$18,MATCH(UsagePerHour!$B50,Sales!$C$5:$C$18,0),MATCH(UsagePerHour!VW$4,Sales!$D$3:$ABF$3,0))/VW$2*INDEX(Usage!$D$5:$ABF$11,MATCH(UsagePerHour!$B$36,Usage!$C$5:$C$11,0),MATCH(UsagePerHour!VW$4,Usage!$D$3:$ABF$3,0)),"")</f>
        <v/>
      </c>
      <c r="VX50" s="6" t="str">
        <f>IFERROR(INDEX(Sales!$D$5:$ABF$18,MATCH(UsagePerHour!$B50,Sales!$C$5:$C$18,0),MATCH(UsagePerHour!VX$4,Sales!$D$3:$ABF$3,0))/VX$2*INDEX(Usage!$D$5:$ABF$11,MATCH(UsagePerHour!$B$36,Usage!$C$5:$C$11,0),MATCH(UsagePerHour!VX$4,Usage!$D$3:$ABF$3,0)),"")</f>
        <v/>
      </c>
      <c r="VY50" s="6" t="str">
        <f>IFERROR(INDEX(Sales!$D$5:$ABF$18,MATCH(UsagePerHour!$B50,Sales!$C$5:$C$18,0),MATCH(UsagePerHour!VY$4,Sales!$D$3:$ABF$3,0))/VY$2*INDEX(Usage!$D$5:$ABF$11,MATCH(UsagePerHour!$B$36,Usage!$C$5:$C$11,0),MATCH(UsagePerHour!VY$4,Usage!$D$3:$ABF$3,0)),"")</f>
        <v/>
      </c>
      <c r="VZ50" s="6" t="str">
        <f>IFERROR(INDEX(Sales!$D$5:$ABF$18,MATCH(UsagePerHour!$B50,Sales!$C$5:$C$18,0),MATCH(UsagePerHour!VZ$4,Sales!$D$3:$ABF$3,0))/VZ$2*INDEX(Usage!$D$5:$ABF$11,MATCH(UsagePerHour!$B$36,Usage!$C$5:$C$11,0),MATCH(UsagePerHour!VZ$4,Usage!$D$3:$ABF$3,0)),"")</f>
        <v/>
      </c>
      <c r="WA50" s="6" t="str">
        <f>IFERROR(INDEX(Sales!$D$5:$ABF$18,MATCH(UsagePerHour!$B50,Sales!$C$5:$C$18,0),MATCH(UsagePerHour!WA$4,Sales!$D$3:$ABF$3,0))/WA$2*INDEX(Usage!$D$5:$ABF$11,MATCH(UsagePerHour!$B$36,Usage!$C$5:$C$11,0),MATCH(UsagePerHour!WA$4,Usage!$D$3:$ABF$3,0)),"")</f>
        <v/>
      </c>
      <c r="WB50" s="6" t="str">
        <f>IFERROR(INDEX(Sales!$D$5:$ABF$18,MATCH(UsagePerHour!$B50,Sales!$C$5:$C$18,0),MATCH(UsagePerHour!WB$4,Sales!$D$3:$ABF$3,0))/WB$2*INDEX(Usage!$D$5:$ABF$11,MATCH(UsagePerHour!$B$36,Usage!$C$5:$C$11,0),MATCH(UsagePerHour!WB$4,Usage!$D$3:$ABF$3,0)),"")</f>
        <v/>
      </c>
      <c r="WC50" s="6" t="str">
        <f>IFERROR(INDEX(Sales!$D$5:$ABF$18,MATCH(UsagePerHour!$B50,Sales!$C$5:$C$18,0),MATCH(UsagePerHour!WC$4,Sales!$D$3:$ABF$3,0))/WC$2*INDEX(Usage!$D$5:$ABF$11,MATCH(UsagePerHour!$B$36,Usage!$C$5:$C$11,0),MATCH(UsagePerHour!WC$4,Usage!$D$3:$ABF$3,0)),"")</f>
        <v/>
      </c>
      <c r="WD50" s="6" t="str">
        <f>IFERROR(INDEX(Sales!$D$5:$ABF$18,MATCH(UsagePerHour!$B50,Sales!$C$5:$C$18,0),MATCH(UsagePerHour!WD$4,Sales!$D$3:$ABF$3,0))/WD$2*INDEX(Usage!$D$5:$ABF$11,MATCH(UsagePerHour!$B$36,Usage!$C$5:$C$11,0),MATCH(UsagePerHour!WD$4,Usage!$D$3:$ABF$3,0)),"")</f>
        <v/>
      </c>
      <c r="WE50" s="6" t="str">
        <f>IFERROR(INDEX(Sales!$D$5:$ABF$18,MATCH(UsagePerHour!$B50,Sales!$C$5:$C$18,0),MATCH(UsagePerHour!WE$4,Sales!$D$3:$ABF$3,0))/WE$2*INDEX(Usage!$D$5:$ABF$11,MATCH(UsagePerHour!$B$36,Usage!$C$5:$C$11,0),MATCH(UsagePerHour!WE$4,Usage!$D$3:$ABF$3,0)),"")</f>
        <v/>
      </c>
      <c r="WF50" s="6" t="str">
        <f>IFERROR(INDEX(Sales!$D$5:$ABF$18,MATCH(UsagePerHour!$B50,Sales!$C$5:$C$18,0),MATCH(UsagePerHour!WF$4,Sales!$D$3:$ABF$3,0))/WF$2*INDEX(Usage!$D$5:$ABF$11,MATCH(UsagePerHour!$B$36,Usage!$C$5:$C$11,0),MATCH(UsagePerHour!WF$4,Usage!$D$3:$ABF$3,0)),"")</f>
        <v/>
      </c>
      <c r="WG50" s="6" t="str">
        <f>IFERROR(INDEX(Sales!$D$5:$ABF$18,MATCH(UsagePerHour!$B50,Sales!$C$5:$C$18,0),MATCH(UsagePerHour!WG$4,Sales!$D$3:$ABF$3,0))/WG$2*INDEX(Usage!$D$5:$ABF$11,MATCH(UsagePerHour!$B$36,Usage!$C$5:$C$11,0),MATCH(UsagePerHour!WG$4,Usage!$D$3:$ABF$3,0)),"")</f>
        <v/>
      </c>
      <c r="WH50" s="6" t="str">
        <f>IFERROR(INDEX(Sales!$D$5:$ABF$18,MATCH(UsagePerHour!$B50,Sales!$C$5:$C$18,0),MATCH(UsagePerHour!WH$4,Sales!$D$3:$ABF$3,0))/WH$2*INDEX(Usage!$D$5:$ABF$11,MATCH(UsagePerHour!$B$36,Usage!$C$5:$C$11,0),MATCH(UsagePerHour!WH$4,Usage!$D$3:$ABF$3,0)),"")</f>
        <v/>
      </c>
      <c r="WI50" s="6" t="str">
        <f>IFERROR(INDEX(Sales!$D$5:$ABF$18,MATCH(UsagePerHour!$B50,Sales!$C$5:$C$18,0),MATCH(UsagePerHour!WI$4,Sales!$D$3:$ABF$3,0))/WI$2*INDEX(Usage!$D$5:$ABF$11,MATCH(UsagePerHour!$B$36,Usage!$C$5:$C$11,0),MATCH(UsagePerHour!WI$4,Usage!$D$3:$ABF$3,0)),"")</f>
        <v/>
      </c>
      <c r="WJ50" s="6" t="str">
        <f>IFERROR(INDEX(Sales!$D$5:$ABF$18,MATCH(UsagePerHour!$B50,Sales!$C$5:$C$18,0),MATCH(UsagePerHour!WJ$4,Sales!$D$3:$ABF$3,0))/WJ$2*INDEX(Usage!$D$5:$ABF$11,MATCH(UsagePerHour!$B$36,Usage!$C$5:$C$11,0),MATCH(UsagePerHour!WJ$4,Usage!$D$3:$ABF$3,0)),"")</f>
        <v/>
      </c>
      <c r="WK50" s="6" t="str">
        <f>IFERROR(INDEX(Sales!$D$5:$ABF$18,MATCH(UsagePerHour!$B50,Sales!$C$5:$C$18,0),MATCH(UsagePerHour!WK$4,Sales!$D$3:$ABF$3,0))/WK$2*INDEX(Usage!$D$5:$ABF$11,MATCH(UsagePerHour!$B$36,Usage!$C$5:$C$11,0),MATCH(UsagePerHour!WK$4,Usage!$D$3:$ABF$3,0)),"")</f>
        <v/>
      </c>
      <c r="WL50" s="6" t="str">
        <f>IFERROR(INDEX(Sales!$D$5:$ABF$18,MATCH(UsagePerHour!$B50,Sales!$C$5:$C$18,0),MATCH(UsagePerHour!WL$4,Sales!$D$3:$ABF$3,0))/WL$2*INDEX(Usage!$D$5:$ABF$11,MATCH(UsagePerHour!$B$36,Usage!$C$5:$C$11,0),MATCH(UsagePerHour!WL$4,Usage!$D$3:$ABF$3,0)),"")</f>
        <v/>
      </c>
      <c r="WM50" s="6" t="str">
        <f>IFERROR(INDEX(Sales!$D$5:$ABF$18,MATCH(UsagePerHour!$B50,Sales!$C$5:$C$18,0),MATCH(UsagePerHour!WM$4,Sales!$D$3:$ABF$3,0))/WM$2*INDEX(Usage!$D$5:$ABF$11,MATCH(UsagePerHour!$B$36,Usage!$C$5:$C$11,0),MATCH(UsagePerHour!WM$4,Usage!$D$3:$ABF$3,0)),"")</f>
        <v/>
      </c>
      <c r="WN50" s="6" t="str">
        <f>IFERROR(INDEX(Sales!$D$5:$ABF$18,MATCH(UsagePerHour!$B50,Sales!$C$5:$C$18,0),MATCH(UsagePerHour!WN$4,Sales!$D$3:$ABF$3,0))/WN$2*INDEX(Usage!$D$5:$ABF$11,MATCH(UsagePerHour!$B$36,Usage!$C$5:$C$11,0),MATCH(UsagePerHour!WN$4,Usage!$D$3:$ABF$3,0)),"")</f>
        <v/>
      </c>
      <c r="WO50" s="6" t="str">
        <f>IFERROR(INDEX(Sales!$D$5:$ABF$18,MATCH(UsagePerHour!$B50,Sales!$C$5:$C$18,0),MATCH(UsagePerHour!WO$4,Sales!$D$3:$ABF$3,0))/WO$2*INDEX(Usage!$D$5:$ABF$11,MATCH(UsagePerHour!$B$36,Usage!$C$5:$C$11,0),MATCH(UsagePerHour!WO$4,Usage!$D$3:$ABF$3,0)),"")</f>
        <v/>
      </c>
      <c r="WP50" s="6" t="str">
        <f>IFERROR(INDEX(Sales!$D$5:$ABF$18,MATCH(UsagePerHour!$B50,Sales!$C$5:$C$18,0),MATCH(UsagePerHour!WP$4,Sales!$D$3:$ABF$3,0))/WP$2*INDEX(Usage!$D$5:$ABF$11,MATCH(UsagePerHour!$B$36,Usage!$C$5:$C$11,0),MATCH(UsagePerHour!WP$4,Usage!$D$3:$ABF$3,0)),"")</f>
        <v/>
      </c>
      <c r="WQ50" s="6" t="str">
        <f>IFERROR(INDEX(Sales!$D$5:$ABF$18,MATCH(UsagePerHour!$B50,Sales!$C$5:$C$18,0),MATCH(UsagePerHour!WQ$4,Sales!$D$3:$ABF$3,0))/WQ$2*INDEX(Usage!$D$5:$ABF$11,MATCH(UsagePerHour!$B$36,Usage!$C$5:$C$11,0),MATCH(UsagePerHour!WQ$4,Usage!$D$3:$ABF$3,0)),"")</f>
        <v/>
      </c>
      <c r="WR50" s="6" t="str">
        <f>IFERROR(INDEX(Sales!$D$5:$ABF$18,MATCH(UsagePerHour!$B50,Sales!$C$5:$C$18,0),MATCH(UsagePerHour!WR$4,Sales!$D$3:$ABF$3,0))/WR$2*INDEX(Usage!$D$5:$ABF$11,MATCH(UsagePerHour!$B$36,Usage!$C$5:$C$11,0),MATCH(UsagePerHour!WR$4,Usage!$D$3:$ABF$3,0)),"")</f>
        <v/>
      </c>
      <c r="WS50" s="6" t="str">
        <f>IFERROR(INDEX(Sales!$D$5:$ABF$18,MATCH(UsagePerHour!$B50,Sales!$C$5:$C$18,0),MATCH(UsagePerHour!WS$4,Sales!$D$3:$ABF$3,0))/WS$2*INDEX(Usage!$D$5:$ABF$11,MATCH(UsagePerHour!$B$36,Usage!$C$5:$C$11,0),MATCH(UsagePerHour!WS$4,Usage!$D$3:$ABF$3,0)),"")</f>
        <v/>
      </c>
      <c r="WT50" s="6" t="str">
        <f>IFERROR(INDEX(Sales!$D$5:$ABF$18,MATCH(UsagePerHour!$B50,Sales!$C$5:$C$18,0),MATCH(UsagePerHour!WT$4,Sales!$D$3:$ABF$3,0))/WT$2*INDEX(Usage!$D$5:$ABF$11,MATCH(UsagePerHour!$B$36,Usage!$C$5:$C$11,0),MATCH(UsagePerHour!WT$4,Usage!$D$3:$ABF$3,0)),"")</f>
        <v/>
      </c>
      <c r="WU50" s="6" t="str">
        <f>IFERROR(INDEX(Sales!$D$5:$ABF$18,MATCH(UsagePerHour!$B50,Sales!$C$5:$C$18,0),MATCH(UsagePerHour!WU$4,Sales!$D$3:$ABF$3,0))/WU$2*INDEX(Usage!$D$5:$ABF$11,MATCH(UsagePerHour!$B$36,Usage!$C$5:$C$11,0),MATCH(UsagePerHour!WU$4,Usage!$D$3:$ABF$3,0)),"")</f>
        <v/>
      </c>
      <c r="WV50" s="6" t="str">
        <f>IFERROR(INDEX(Sales!$D$5:$ABF$18,MATCH(UsagePerHour!$B50,Sales!$C$5:$C$18,0),MATCH(UsagePerHour!WV$4,Sales!$D$3:$ABF$3,0))/WV$2*INDEX(Usage!$D$5:$ABF$11,MATCH(UsagePerHour!$B$36,Usage!$C$5:$C$11,0),MATCH(UsagePerHour!WV$4,Usage!$D$3:$ABF$3,0)),"")</f>
        <v/>
      </c>
      <c r="WW50" s="6" t="str">
        <f>IFERROR(INDEX(Sales!$D$5:$ABF$18,MATCH(UsagePerHour!$B50,Sales!$C$5:$C$18,0),MATCH(UsagePerHour!WW$4,Sales!$D$3:$ABF$3,0))/WW$2*INDEX(Usage!$D$5:$ABF$11,MATCH(UsagePerHour!$B$36,Usage!$C$5:$C$11,0),MATCH(UsagePerHour!WW$4,Usage!$D$3:$ABF$3,0)),"")</f>
        <v/>
      </c>
      <c r="WX50" s="6" t="str">
        <f>IFERROR(INDEX(Sales!$D$5:$ABF$18,MATCH(UsagePerHour!$B50,Sales!$C$5:$C$18,0),MATCH(UsagePerHour!WX$4,Sales!$D$3:$ABF$3,0))/WX$2*INDEX(Usage!$D$5:$ABF$11,MATCH(UsagePerHour!$B$36,Usage!$C$5:$C$11,0),MATCH(UsagePerHour!WX$4,Usage!$D$3:$ABF$3,0)),"")</f>
        <v/>
      </c>
      <c r="WY50" s="6" t="str">
        <f>IFERROR(INDEX(Sales!$D$5:$ABF$18,MATCH(UsagePerHour!$B50,Sales!$C$5:$C$18,0),MATCH(UsagePerHour!WY$4,Sales!$D$3:$ABF$3,0))/WY$2*INDEX(Usage!$D$5:$ABF$11,MATCH(UsagePerHour!$B$36,Usage!$C$5:$C$11,0),MATCH(UsagePerHour!WY$4,Usage!$D$3:$ABF$3,0)),"")</f>
        <v/>
      </c>
      <c r="WZ50" s="6" t="str">
        <f>IFERROR(INDEX(Sales!$D$5:$ABF$18,MATCH(UsagePerHour!$B50,Sales!$C$5:$C$18,0),MATCH(UsagePerHour!WZ$4,Sales!$D$3:$ABF$3,0))/WZ$2*INDEX(Usage!$D$5:$ABF$11,MATCH(UsagePerHour!$B$36,Usage!$C$5:$C$11,0),MATCH(UsagePerHour!WZ$4,Usage!$D$3:$ABF$3,0)),"")</f>
        <v/>
      </c>
      <c r="XA50" s="6" t="str">
        <f>IFERROR(INDEX(Sales!$D$5:$ABF$18,MATCH(UsagePerHour!$B50,Sales!$C$5:$C$18,0),MATCH(UsagePerHour!XA$4,Sales!$D$3:$ABF$3,0))/XA$2*INDEX(Usage!$D$5:$ABF$11,MATCH(UsagePerHour!$B$36,Usage!$C$5:$C$11,0),MATCH(UsagePerHour!XA$4,Usage!$D$3:$ABF$3,0)),"")</f>
        <v/>
      </c>
      <c r="XB50" s="6" t="str">
        <f>IFERROR(INDEX(Sales!$D$5:$ABF$18,MATCH(UsagePerHour!$B50,Sales!$C$5:$C$18,0),MATCH(UsagePerHour!XB$4,Sales!$D$3:$ABF$3,0))/XB$2*INDEX(Usage!$D$5:$ABF$11,MATCH(UsagePerHour!$B$36,Usage!$C$5:$C$11,0),MATCH(UsagePerHour!XB$4,Usage!$D$3:$ABF$3,0)),"")</f>
        <v/>
      </c>
      <c r="XC50" s="6" t="str">
        <f>IFERROR(INDEX(Sales!$D$5:$ABF$18,MATCH(UsagePerHour!$B50,Sales!$C$5:$C$18,0),MATCH(UsagePerHour!XC$4,Sales!$D$3:$ABF$3,0))/XC$2*INDEX(Usage!$D$5:$ABF$11,MATCH(UsagePerHour!$B$36,Usage!$C$5:$C$11,0),MATCH(UsagePerHour!XC$4,Usage!$D$3:$ABF$3,0)),"")</f>
        <v/>
      </c>
      <c r="XD50" s="6" t="str">
        <f>IFERROR(INDEX(Sales!$D$5:$ABF$18,MATCH(UsagePerHour!$B50,Sales!$C$5:$C$18,0),MATCH(UsagePerHour!XD$4,Sales!$D$3:$ABF$3,0))/XD$2*INDEX(Usage!$D$5:$ABF$11,MATCH(UsagePerHour!$B$36,Usage!$C$5:$C$11,0),MATCH(UsagePerHour!XD$4,Usage!$D$3:$ABF$3,0)),"")</f>
        <v/>
      </c>
      <c r="XE50" s="6" t="str">
        <f>IFERROR(INDEX(Sales!$D$5:$ABF$18,MATCH(UsagePerHour!$B50,Sales!$C$5:$C$18,0),MATCH(UsagePerHour!XE$4,Sales!$D$3:$ABF$3,0))/XE$2*INDEX(Usage!$D$5:$ABF$11,MATCH(UsagePerHour!$B$36,Usage!$C$5:$C$11,0),MATCH(UsagePerHour!XE$4,Usage!$D$3:$ABF$3,0)),"")</f>
        <v/>
      </c>
      <c r="XF50" s="6" t="str">
        <f>IFERROR(INDEX(Sales!$D$5:$ABF$18,MATCH(UsagePerHour!$B50,Sales!$C$5:$C$18,0),MATCH(UsagePerHour!XF$4,Sales!$D$3:$ABF$3,0))/XF$2*INDEX(Usage!$D$5:$ABF$11,MATCH(UsagePerHour!$B$36,Usage!$C$5:$C$11,0),MATCH(UsagePerHour!XF$4,Usage!$D$3:$ABF$3,0)),"")</f>
        <v/>
      </c>
      <c r="XG50" s="6" t="str">
        <f>IFERROR(INDEX(Sales!$D$5:$ABF$18,MATCH(UsagePerHour!$B50,Sales!$C$5:$C$18,0),MATCH(UsagePerHour!XG$4,Sales!$D$3:$ABF$3,0))/XG$2*INDEX(Usage!$D$5:$ABF$11,MATCH(UsagePerHour!$B$36,Usage!$C$5:$C$11,0),MATCH(UsagePerHour!XG$4,Usage!$D$3:$ABF$3,0)),"")</f>
        <v/>
      </c>
      <c r="XH50" s="6" t="str">
        <f>IFERROR(INDEX(Sales!$D$5:$ABF$18,MATCH(UsagePerHour!$B50,Sales!$C$5:$C$18,0),MATCH(UsagePerHour!XH$4,Sales!$D$3:$ABF$3,0))/XH$2*INDEX(Usage!$D$5:$ABF$11,MATCH(UsagePerHour!$B$36,Usage!$C$5:$C$11,0),MATCH(UsagePerHour!XH$4,Usage!$D$3:$ABF$3,0)),"")</f>
        <v/>
      </c>
      <c r="XI50" s="6" t="str">
        <f>IFERROR(INDEX(Sales!$D$5:$ABF$18,MATCH(UsagePerHour!$B50,Sales!$C$5:$C$18,0),MATCH(UsagePerHour!XI$4,Sales!$D$3:$ABF$3,0))/XI$2*INDEX(Usage!$D$5:$ABF$11,MATCH(UsagePerHour!$B$36,Usage!$C$5:$C$11,0),MATCH(UsagePerHour!XI$4,Usage!$D$3:$ABF$3,0)),"")</f>
        <v/>
      </c>
      <c r="XJ50" s="6" t="str">
        <f>IFERROR(INDEX(Sales!$D$5:$ABF$18,MATCH(UsagePerHour!$B50,Sales!$C$5:$C$18,0),MATCH(UsagePerHour!XJ$4,Sales!$D$3:$ABF$3,0))/XJ$2*INDEX(Usage!$D$5:$ABF$11,MATCH(UsagePerHour!$B$36,Usage!$C$5:$C$11,0),MATCH(UsagePerHour!XJ$4,Usage!$D$3:$ABF$3,0)),"")</f>
        <v/>
      </c>
      <c r="XK50" s="6" t="str">
        <f>IFERROR(INDEX(Sales!$D$5:$ABF$18,MATCH(UsagePerHour!$B50,Sales!$C$5:$C$18,0),MATCH(UsagePerHour!XK$4,Sales!$D$3:$ABF$3,0))/XK$2*INDEX(Usage!$D$5:$ABF$11,MATCH(UsagePerHour!$B$36,Usage!$C$5:$C$11,0),MATCH(UsagePerHour!XK$4,Usage!$D$3:$ABF$3,0)),"")</f>
        <v/>
      </c>
      <c r="XL50" s="6" t="str">
        <f>IFERROR(INDEX(Sales!$D$5:$ABF$18,MATCH(UsagePerHour!$B50,Sales!$C$5:$C$18,0),MATCH(UsagePerHour!XL$4,Sales!$D$3:$ABF$3,0))/XL$2*INDEX(Usage!$D$5:$ABF$11,MATCH(UsagePerHour!$B$36,Usage!$C$5:$C$11,0),MATCH(UsagePerHour!XL$4,Usage!$D$3:$ABF$3,0)),"")</f>
        <v/>
      </c>
      <c r="XM50" s="6" t="str">
        <f>IFERROR(INDEX(Sales!$D$5:$ABF$18,MATCH(UsagePerHour!$B50,Sales!$C$5:$C$18,0),MATCH(UsagePerHour!XM$4,Sales!$D$3:$ABF$3,0))/XM$2*INDEX(Usage!$D$5:$ABF$11,MATCH(UsagePerHour!$B$36,Usage!$C$5:$C$11,0),MATCH(UsagePerHour!XM$4,Usage!$D$3:$ABF$3,0)),"")</f>
        <v/>
      </c>
      <c r="XN50" s="6" t="str">
        <f>IFERROR(INDEX(Sales!$D$5:$ABF$18,MATCH(UsagePerHour!$B50,Sales!$C$5:$C$18,0),MATCH(UsagePerHour!XN$4,Sales!$D$3:$ABF$3,0))/XN$2*INDEX(Usage!$D$5:$ABF$11,MATCH(UsagePerHour!$B$36,Usage!$C$5:$C$11,0),MATCH(UsagePerHour!XN$4,Usage!$D$3:$ABF$3,0)),"")</f>
        <v/>
      </c>
      <c r="XO50" s="6" t="str">
        <f>IFERROR(INDEX(Sales!$D$5:$ABF$18,MATCH(UsagePerHour!$B50,Sales!$C$5:$C$18,0),MATCH(UsagePerHour!XO$4,Sales!$D$3:$ABF$3,0))/XO$2*INDEX(Usage!$D$5:$ABF$11,MATCH(UsagePerHour!$B$36,Usage!$C$5:$C$11,0),MATCH(UsagePerHour!XO$4,Usage!$D$3:$ABF$3,0)),"")</f>
        <v/>
      </c>
      <c r="XP50" s="6" t="str">
        <f>IFERROR(INDEX(Sales!$D$5:$ABF$18,MATCH(UsagePerHour!$B50,Sales!$C$5:$C$18,0),MATCH(UsagePerHour!XP$4,Sales!$D$3:$ABF$3,0))/XP$2*INDEX(Usage!$D$5:$ABF$11,MATCH(UsagePerHour!$B$36,Usage!$C$5:$C$11,0),MATCH(UsagePerHour!XP$4,Usage!$D$3:$ABF$3,0)),"")</f>
        <v/>
      </c>
      <c r="XQ50" s="6" t="str">
        <f>IFERROR(INDEX(Sales!$D$5:$ABF$18,MATCH(UsagePerHour!$B50,Sales!$C$5:$C$18,0),MATCH(UsagePerHour!XQ$4,Sales!$D$3:$ABF$3,0))/XQ$2*INDEX(Usage!$D$5:$ABF$11,MATCH(UsagePerHour!$B$36,Usage!$C$5:$C$11,0),MATCH(UsagePerHour!XQ$4,Usage!$D$3:$ABF$3,0)),"")</f>
        <v/>
      </c>
      <c r="XR50" s="6" t="str">
        <f>IFERROR(INDEX(Sales!$D$5:$ABF$18,MATCH(UsagePerHour!$B50,Sales!$C$5:$C$18,0),MATCH(UsagePerHour!XR$4,Sales!$D$3:$ABF$3,0))/XR$2*INDEX(Usage!$D$5:$ABF$11,MATCH(UsagePerHour!$B$36,Usage!$C$5:$C$11,0),MATCH(UsagePerHour!XR$4,Usage!$D$3:$ABF$3,0)),"")</f>
        <v/>
      </c>
      <c r="XS50" s="6" t="str">
        <f>IFERROR(INDEX(Sales!$D$5:$ABF$18,MATCH(UsagePerHour!$B50,Sales!$C$5:$C$18,0),MATCH(UsagePerHour!XS$4,Sales!$D$3:$ABF$3,0))/XS$2*INDEX(Usage!$D$5:$ABF$11,MATCH(UsagePerHour!$B$36,Usage!$C$5:$C$11,0),MATCH(UsagePerHour!XS$4,Usage!$D$3:$ABF$3,0)),"")</f>
        <v/>
      </c>
      <c r="XT50" s="6" t="str">
        <f>IFERROR(INDEX(Sales!$D$5:$ABF$18,MATCH(UsagePerHour!$B50,Sales!$C$5:$C$18,0),MATCH(UsagePerHour!XT$4,Sales!$D$3:$ABF$3,0))/XT$2*INDEX(Usage!$D$5:$ABF$11,MATCH(UsagePerHour!$B$36,Usage!$C$5:$C$11,0),MATCH(UsagePerHour!XT$4,Usage!$D$3:$ABF$3,0)),"")</f>
        <v/>
      </c>
      <c r="XU50" s="6" t="str">
        <f>IFERROR(INDEX(Sales!$D$5:$ABF$18,MATCH(UsagePerHour!$B50,Sales!$C$5:$C$18,0),MATCH(UsagePerHour!XU$4,Sales!$D$3:$ABF$3,0))/XU$2*INDEX(Usage!$D$5:$ABF$11,MATCH(UsagePerHour!$B$36,Usage!$C$5:$C$11,0),MATCH(UsagePerHour!XU$4,Usage!$D$3:$ABF$3,0)),"")</f>
        <v/>
      </c>
      <c r="XV50" s="6" t="str">
        <f>IFERROR(INDEX(Sales!$D$5:$ABF$18,MATCH(UsagePerHour!$B50,Sales!$C$5:$C$18,0),MATCH(UsagePerHour!XV$4,Sales!$D$3:$ABF$3,0))/XV$2*INDEX(Usage!$D$5:$ABF$11,MATCH(UsagePerHour!$B$36,Usage!$C$5:$C$11,0),MATCH(UsagePerHour!XV$4,Usage!$D$3:$ABF$3,0)),"")</f>
        <v/>
      </c>
      <c r="XW50" s="6" t="str">
        <f>IFERROR(INDEX(Sales!$D$5:$ABF$18,MATCH(UsagePerHour!$B50,Sales!$C$5:$C$18,0),MATCH(UsagePerHour!XW$4,Sales!$D$3:$ABF$3,0))/XW$2*INDEX(Usage!$D$5:$ABF$11,MATCH(UsagePerHour!$B$36,Usage!$C$5:$C$11,0),MATCH(UsagePerHour!XW$4,Usage!$D$3:$ABF$3,0)),"")</f>
        <v/>
      </c>
      <c r="XX50" s="6" t="str">
        <f>IFERROR(INDEX(Sales!$D$5:$ABF$18,MATCH(UsagePerHour!$B50,Sales!$C$5:$C$18,0),MATCH(UsagePerHour!XX$4,Sales!$D$3:$ABF$3,0))/XX$2*INDEX(Usage!$D$5:$ABF$11,MATCH(UsagePerHour!$B$36,Usage!$C$5:$C$11,0),MATCH(UsagePerHour!XX$4,Usage!$D$3:$ABF$3,0)),"")</f>
        <v/>
      </c>
      <c r="XY50" s="6" t="str">
        <f>IFERROR(INDEX(Sales!$D$5:$ABF$18,MATCH(UsagePerHour!$B50,Sales!$C$5:$C$18,0),MATCH(UsagePerHour!XY$4,Sales!$D$3:$ABF$3,0))/XY$2*INDEX(Usage!$D$5:$ABF$11,MATCH(UsagePerHour!$B$36,Usage!$C$5:$C$11,0),MATCH(UsagePerHour!XY$4,Usage!$D$3:$ABF$3,0)),"")</f>
        <v/>
      </c>
      <c r="XZ50" s="6" t="str">
        <f>IFERROR(INDEX(Sales!$D$5:$ABF$18,MATCH(UsagePerHour!$B50,Sales!$C$5:$C$18,0),MATCH(UsagePerHour!XZ$4,Sales!$D$3:$ABF$3,0))/XZ$2*INDEX(Usage!$D$5:$ABF$11,MATCH(UsagePerHour!$B$36,Usage!$C$5:$C$11,0),MATCH(UsagePerHour!XZ$4,Usage!$D$3:$ABF$3,0)),"")</f>
        <v/>
      </c>
      <c r="YA50" s="6" t="str">
        <f>IFERROR(INDEX(Sales!$D$5:$ABF$18,MATCH(UsagePerHour!$B50,Sales!$C$5:$C$18,0),MATCH(UsagePerHour!YA$4,Sales!$D$3:$ABF$3,0))/YA$2*INDEX(Usage!$D$5:$ABF$11,MATCH(UsagePerHour!$B$36,Usage!$C$5:$C$11,0),MATCH(UsagePerHour!YA$4,Usage!$D$3:$ABF$3,0)),"")</f>
        <v/>
      </c>
      <c r="YB50" s="6" t="str">
        <f>IFERROR(INDEX(Sales!$D$5:$ABF$18,MATCH(UsagePerHour!$B50,Sales!$C$5:$C$18,0),MATCH(UsagePerHour!YB$4,Sales!$D$3:$ABF$3,0))/YB$2*INDEX(Usage!$D$5:$ABF$11,MATCH(UsagePerHour!$B$36,Usage!$C$5:$C$11,0),MATCH(UsagePerHour!YB$4,Usage!$D$3:$ABF$3,0)),"")</f>
        <v/>
      </c>
      <c r="YC50" s="6" t="str">
        <f>IFERROR(INDEX(Sales!$D$5:$ABF$18,MATCH(UsagePerHour!$B50,Sales!$C$5:$C$18,0),MATCH(UsagePerHour!YC$4,Sales!$D$3:$ABF$3,0))/YC$2*INDEX(Usage!$D$5:$ABF$11,MATCH(UsagePerHour!$B$36,Usage!$C$5:$C$11,0),MATCH(UsagePerHour!YC$4,Usage!$D$3:$ABF$3,0)),"")</f>
        <v/>
      </c>
      <c r="YD50" s="6" t="str">
        <f>IFERROR(INDEX(Sales!$D$5:$ABF$18,MATCH(UsagePerHour!$B50,Sales!$C$5:$C$18,0),MATCH(UsagePerHour!YD$4,Sales!$D$3:$ABF$3,0))/YD$2*INDEX(Usage!$D$5:$ABF$11,MATCH(UsagePerHour!$B$36,Usage!$C$5:$C$11,0),MATCH(UsagePerHour!YD$4,Usage!$D$3:$ABF$3,0)),"")</f>
        <v/>
      </c>
      <c r="YE50" s="6" t="str">
        <f>IFERROR(INDEX(Sales!$D$5:$ABF$18,MATCH(UsagePerHour!$B50,Sales!$C$5:$C$18,0),MATCH(UsagePerHour!YE$4,Sales!$D$3:$ABF$3,0))/YE$2*INDEX(Usage!$D$5:$ABF$11,MATCH(UsagePerHour!$B$36,Usage!$C$5:$C$11,0),MATCH(UsagePerHour!YE$4,Usage!$D$3:$ABF$3,0)),"")</f>
        <v/>
      </c>
      <c r="YF50" s="6" t="str">
        <f>IFERROR(INDEX(Sales!$D$5:$ABF$18,MATCH(UsagePerHour!$B50,Sales!$C$5:$C$18,0),MATCH(UsagePerHour!YF$4,Sales!$D$3:$ABF$3,0))/YF$2*INDEX(Usage!$D$5:$ABF$11,MATCH(UsagePerHour!$B$36,Usage!$C$5:$C$11,0),MATCH(UsagePerHour!YF$4,Usage!$D$3:$ABF$3,0)),"")</f>
        <v/>
      </c>
      <c r="YG50" s="6" t="str">
        <f>IFERROR(INDEX(Sales!$D$5:$ABF$18,MATCH(UsagePerHour!$B50,Sales!$C$5:$C$18,0),MATCH(UsagePerHour!YG$4,Sales!$D$3:$ABF$3,0))/YG$2*INDEX(Usage!$D$5:$ABF$11,MATCH(UsagePerHour!$B$36,Usage!$C$5:$C$11,0),MATCH(UsagePerHour!YG$4,Usage!$D$3:$ABF$3,0)),"")</f>
        <v/>
      </c>
      <c r="YH50" s="6" t="str">
        <f>IFERROR(INDEX(Sales!$D$5:$ABF$18,MATCH(UsagePerHour!$B50,Sales!$C$5:$C$18,0),MATCH(UsagePerHour!YH$4,Sales!$D$3:$ABF$3,0))/YH$2*INDEX(Usage!$D$5:$ABF$11,MATCH(UsagePerHour!$B$36,Usage!$C$5:$C$11,0),MATCH(UsagePerHour!YH$4,Usage!$D$3:$ABF$3,0)),"")</f>
        <v/>
      </c>
      <c r="YI50" s="6" t="str">
        <f>IFERROR(INDEX(Sales!$D$5:$ABF$18,MATCH(UsagePerHour!$B50,Sales!$C$5:$C$18,0),MATCH(UsagePerHour!YI$4,Sales!$D$3:$ABF$3,0))/YI$2*INDEX(Usage!$D$5:$ABF$11,MATCH(UsagePerHour!$B$36,Usage!$C$5:$C$11,0),MATCH(UsagePerHour!YI$4,Usage!$D$3:$ABF$3,0)),"")</f>
        <v/>
      </c>
      <c r="YJ50" s="6" t="str">
        <f>IFERROR(INDEX(Sales!$D$5:$ABF$18,MATCH(UsagePerHour!$B50,Sales!$C$5:$C$18,0),MATCH(UsagePerHour!YJ$4,Sales!$D$3:$ABF$3,0))/YJ$2*INDEX(Usage!$D$5:$ABF$11,MATCH(UsagePerHour!$B$36,Usage!$C$5:$C$11,0),MATCH(UsagePerHour!YJ$4,Usage!$D$3:$ABF$3,0)),"")</f>
        <v/>
      </c>
      <c r="YK50" s="6" t="str">
        <f>IFERROR(INDEX(Sales!$D$5:$ABF$18,MATCH(UsagePerHour!$B50,Sales!$C$5:$C$18,0),MATCH(UsagePerHour!YK$4,Sales!$D$3:$ABF$3,0))/YK$2*INDEX(Usage!$D$5:$ABF$11,MATCH(UsagePerHour!$B$36,Usage!$C$5:$C$11,0),MATCH(UsagePerHour!YK$4,Usage!$D$3:$ABF$3,0)),"")</f>
        <v/>
      </c>
      <c r="YL50" s="6" t="str">
        <f>IFERROR(INDEX(Sales!$D$5:$ABF$18,MATCH(UsagePerHour!$B50,Sales!$C$5:$C$18,0),MATCH(UsagePerHour!YL$4,Sales!$D$3:$ABF$3,0))/YL$2*INDEX(Usage!$D$5:$ABF$11,MATCH(UsagePerHour!$B$36,Usage!$C$5:$C$11,0),MATCH(UsagePerHour!YL$4,Usage!$D$3:$ABF$3,0)),"")</f>
        <v/>
      </c>
      <c r="YM50" s="6" t="str">
        <f>IFERROR(INDEX(Sales!$D$5:$ABF$18,MATCH(UsagePerHour!$B50,Sales!$C$5:$C$18,0),MATCH(UsagePerHour!YM$4,Sales!$D$3:$ABF$3,0))/YM$2*INDEX(Usage!$D$5:$ABF$11,MATCH(UsagePerHour!$B$36,Usage!$C$5:$C$11,0),MATCH(UsagePerHour!YM$4,Usage!$D$3:$ABF$3,0)),"")</f>
        <v/>
      </c>
      <c r="YN50" s="6" t="str">
        <f>IFERROR(INDEX(Sales!$D$5:$ABF$18,MATCH(UsagePerHour!$B50,Sales!$C$5:$C$18,0),MATCH(UsagePerHour!YN$4,Sales!$D$3:$ABF$3,0))/YN$2*INDEX(Usage!$D$5:$ABF$11,MATCH(UsagePerHour!$B$36,Usage!$C$5:$C$11,0),MATCH(UsagePerHour!YN$4,Usage!$D$3:$ABF$3,0)),"")</f>
        <v/>
      </c>
      <c r="YO50" s="6" t="str">
        <f>IFERROR(INDEX(Sales!$D$5:$ABF$18,MATCH(UsagePerHour!$B50,Sales!$C$5:$C$18,0),MATCH(UsagePerHour!YO$4,Sales!$D$3:$ABF$3,0))/YO$2*INDEX(Usage!$D$5:$ABF$11,MATCH(UsagePerHour!$B$36,Usage!$C$5:$C$11,0),MATCH(UsagePerHour!YO$4,Usage!$D$3:$ABF$3,0)),"")</f>
        <v/>
      </c>
      <c r="YP50" s="6" t="str">
        <f>IFERROR(INDEX(Sales!$D$5:$ABF$18,MATCH(UsagePerHour!$B50,Sales!$C$5:$C$18,0),MATCH(UsagePerHour!YP$4,Sales!$D$3:$ABF$3,0))/YP$2*INDEX(Usage!$D$5:$ABF$11,MATCH(UsagePerHour!$B$36,Usage!$C$5:$C$11,0),MATCH(UsagePerHour!YP$4,Usage!$D$3:$ABF$3,0)),"")</f>
        <v/>
      </c>
      <c r="YQ50" s="6" t="str">
        <f>IFERROR(INDEX(Sales!$D$5:$ABF$18,MATCH(UsagePerHour!$B50,Sales!$C$5:$C$18,0),MATCH(UsagePerHour!YQ$4,Sales!$D$3:$ABF$3,0))/YQ$2*INDEX(Usage!$D$5:$ABF$11,MATCH(UsagePerHour!$B$36,Usage!$C$5:$C$11,0),MATCH(UsagePerHour!YQ$4,Usage!$D$3:$ABF$3,0)),"")</f>
        <v/>
      </c>
      <c r="YR50" s="6" t="str">
        <f>IFERROR(INDEX(Sales!$D$5:$ABF$18,MATCH(UsagePerHour!$B50,Sales!$C$5:$C$18,0),MATCH(UsagePerHour!YR$4,Sales!$D$3:$ABF$3,0))/YR$2*INDEX(Usage!$D$5:$ABF$11,MATCH(UsagePerHour!$B$36,Usage!$C$5:$C$11,0),MATCH(UsagePerHour!YR$4,Usage!$D$3:$ABF$3,0)),"")</f>
        <v/>
      </c>
      <c r="YS50" s="6" t="str">
        <f>IFERROR(INDEX(Sales!$D$5:$ABF$18,MATCH(UsagePerHour!$B50,Sales!$C$5:$C$18,0),MATCH(UsagePerHour!YS$4,Sales!$D$3:$ABF$3,0))/YS$2*INDEX(Usage!$D$5:$ABF$11,MATCH(UsagePerHour!$B$36,Usage!$C$5:$C$11,0),MATCH(UsagePerHour!YS$4,Usage!$D$3:$ABF$3,0)),"")</f>
        <v/>
      </c>
      <c r="YT50" s="6" t="str">
        <f>IFERROR(INDEX(Sales!$D$5:$ABF$18,MATCH(UsagePerHour!$B50,Sales!$C$5:$C$18,0),MATCH(UsagePerHour!YT$4,Sales!$D$3:$ABF$3,0))/YT$2*INDEX(Usage!$D$5:$ABF$11,MATCH(UsagePerHour!$B$36,Usage!$C$5:$C$11,0),MATCH(UsagePerHour!YT$4,Usage!$D$3:$ABF$3,0)),"")</f>
        <v/>
      </c>
      <c r="YU50" s="6" t="str">
        <f>IFERROR(INDEX(Sales!$D$5:$ABF$18,MATCH(UsagePerHour!$B50,Sales!$C$5:$C$18,0),MATCH(UsagePerHour!YU$4,Sales!$D$3:$ABF$3,0))/YU$2*INDEX(Usage!$D$5:$ABF$11,MATCH(UsagePerHour!$B$36,Usage!$C$5:$C$11,0),MATCH(UsagePerHour!YU$4,Usage!$D$3:$ABF$3,0)),"")</f>
        <v/>
      </c>
      <c r="YV50" s="6" t="str">
        <f>IFERROR(INDEX(Sales!$D$5:$ABF$18,MATCH(UsagePerHour!$B50,Sales!$C$5:$C$18,0),MATCH(UsagePerHour!YV$4,Sales!$D$3:$ABF$3,0))/YV$2*INDEX(Usage!$D$5:$ABF$11,MATCH(UsagePerHour!$B$36,Usage!$C$5:$C$11,0),MATCH(UsagePerHour!YV$4,Usage!$D$3:$ABF$3,0)),"")</f>
        <v/>
      </c>
      <c r="YW50" s="6" t="str">
        <f>IFERROR(INDEX(Sales!$D$5:$ABF$18,MATCH(UsagePerHour!$B50,Sales!$C$5:$C$18,0),MATCH(UsagePerHour!YW$4,Sales!$D$3:$ABF$3,0))/YW$2*INDEX(Usage!$D$5:$ABF$11,MATCH(UsagePerHour!$B$36,Usage!$C$5:$C$11,0),MATCH(UsagePerHour!YW$4,Usage!$D$3:$ABF$3,0)),"")</f>
        <v/>
      </c>
      <c r="YX50" s="6" t="str">
        <f>IFERROR(INDEX(Sales!$D$5:$ABF$18,MATCH(UsagePerHour!$B50,Sales!$C$5:$C$18,0),MATCH(UsagePerHour!YX$4,Sales!$D$3:$ABF$3,0))/YX$2*INDEX(Usage!$D$5:$ABF$11,MATCH(UsagePerHour!$B$36,Usage!$C$5:$C$11,0),MATCH(UsagePerHour!YX$4,Usage!$D$3:$ABF$3,0)),"")</f>
        <v/>
      </c>
      <c r="YY50" s="6" t="str">
        <f>IFERROR(INDEX(Sales!$D$5:$ABF$18,MATCH(UsagePerHour!$B50,Sales!$C$5:$C$18,0),MATCH(UsagePerHour!YY$4,Sales!$D$3:$ABF$3,0))/YY$2*INDEX(Usage!$D$5:$ABF$11,MATCH(UsagePerHour!$B$36,Usage!$C$5:$C$11,0),MATCH(UsagePerHour!YY$4,Usage!$D$3:$ABF$3,0)),"")</f>
        <v/>
      </c>
      <c r="YZ50" s="6" t="str">
        <f>IFERROR(INDEX(Sales!$D$5:$ABF$18,MATCH(UsagePerHour!$B50,Sales!$C$5:$C$18,0),MATCH(UsagePerHour!YZ$4,Sales!$D$3:$ABF$3,0))/YZ$2*INDEX(Usage!$D$5:$ABF$11,MATCH(UsagePerHour!$B$36,Usage!$C$5:$C$11,0),MATCH(UsagePerHour!YZ$4,Usage!$D$3:$ABF$3,0)),"")</f>
        <v/>
      </c>
      <c r="ZA50" s="6" t="str">
        <f>IFERROR(INDEX(Sales!$D$5:$ABF$18,MATCH(UsagePerHour!$B50,Sales!$C$5:$C$18,0),MATCH(UsagePerHour!ZA$4,Sales!$D$3:$ABF$3,0))/ZA$2*INDEX(Usage!$D$5:$ABF$11,MATCH(UsagePerHour!$B$36,Usage!$C$5:$C$11,0),MATCH(UsagePerHour!ZA$4,Usage!$D$3:$ABF$3,0)),"")</f>
        <v/>
      </c>
      <c r="ZB50" s="6" t="str">
        <f>IFERROR(INDEX(Sales!$D$5:$ABF$18,MATCH(UsagePerHour!$B50,Sales!$C$5:$C$18,0),MATCH(UsagePerHour!ZB$4,Sales!$D$3:$ABF$3,0))/ZB$2*INDEX(Usage!$D$5:$ABF$11,MATCH(UsagePerHour!$B$36,Usage!$C$5:$C$11,0),MATCH(UsagePerHour!ZB$4,Usage!$D$3:$ABF$3,0)),"")</f>
        <v/>
      </c>
      <c r="ZC50" s="6" t="str">
        <f>IFERROR(INDEX(Sales!$D$5:$ABF$18,MATCH(UsagePerHour!$B50,Sales!$C$5:$C$18,0),MATCH(UsagePerHour!ZC$4,Sales!$D$3:$ABF$3,0))/ZC$2*INDEX(Usage!$D$5:$ABF$11,MATCH(UsagePerHour!$B$36,Usage!$C$5:$C$11,0),MATCH(UsagePerHour!ZC$4,Usage!$D$3:$ABF$3,0)),"")</f>
        <v/>
      </c>
      <c r="ZD50" s="6" t="str">
        <f>IFERROR(INDEX(Sales!$D$5:$ABF$18,MATCH(UsagePerHour!$B50,Sales!$C$5:$C$18,0),MATCH(UsagePerHour!ZD$4,Sales!$D$3:$ABF$3,0))/ZD$2*INDEX(Usage!$D$5:$ABF$11,MATCH(UsagePerHour!$B$36,Usage!$C$5:$C$11,0),MATCH(UsagePerHour!ZD$4,Usage!$D$3:$ABF$3,0)),"")</f>
        <v/>
      </c>
      <c r="ZE50" s="6" t="str">
        <f>IFERROR(INDEX(Sales!$D$5:$ABF$18,MATCH(UsagePerHour!$B50,Sales!$C$5:$C$18,0),MATCH(UsagePerHour!ZE$4,Sales!$D$3:$ABF$3,0))/ZE$2*INDEX(Usage!$D$5:$ABF$11,MATCH(UsagePerHour!$B$36,Usage!$C$5:$C$11,0),MATCH(UsagePerHour!ZE$4,Usage!$D$3:$ABF$3,0)),"")</f>
        <v/>
      </c>
      <c r="ZF50" s="6" t="str">
        <f>IFERROR(INDEX(Sales!$D$5:$ABF$18,MATCH(UsagePerHour!$B50,Sales!$C$5:$C$18,0),MATCH(UsagePerHour!ZF$4,Sales!$D$3:$ABF$3,0))/ZF$2*INDEX(Usage!$D$5:$ABF$11,MATCH(UsagePerHour!$B$36,Usage!$C$5:$C$11,0),MATCH(UsagePerHour!ZF$4,Usage!$D$3:$ABF$3,0)),"")</f>
        <v/>
      </c>
      <c r="ZG50" s="6" t="str">
        <f>IFERROR(INDEX(Sales!$D$5:$ABF$18,MATCH(UsagePerHour!$B50,Sales!$C$5:$C$18,0),MATCH(UsagePerHour!ZG$4,Sales!$D$3:$ABF$3,0))/ZG$2*INDEX(Usage!$D$5:$ABF$11,MATCH(UsagePerHour!$B$36,Usage!$C$5:$C$11,0),MATCH(UsagePerHour!ZG$4,Usage!$D$3:$ABF$3,0)),"")</f>
        <v/>
      </c>
      <c r="ZH50" s="6" t="str">
        <f>IFERROR(INDEX(Sales!$D$5:$ABF$18,MATCH(UsagePerHour!$B50,Sales!$C$5:$C$18,0),MATCH(UsagePerHour!ZH$4,Sales!$D$3:$ABF$3,0))/ZH$2*INDEX(Usage!$D$5:$ABF$11,MATCH(UsagePerHour!$B$36,Usage!$C$5:$C$11,0),MATCH(UsagePerHour!ZH$4,Usage!$D$3:$ABF$3,0)),"")</f>
        <v/>
      </c>
      <c r="ZI50" s="6" t="str">
        <f>IFERROR(INDEX(Sales!$D$5:$ABF$18,MATCH(UsagePerHour!$B50,Sales!$C$5:$C$18,0),MATCH(UsagePerHour!ZI$4,Sales!$D$3:$ABF$3,0))/ZI$2*INDEX(Usage!$D$5:$ABF$11,MATCH(UsagePerHour!$B$36,Usage!$C$5:$C$11,0),MATCH(UsagePerHour!ZI$4,Usage!$D$3:$ABF$3,0)),"")</f>
        <v/>
      </c>
      <c r="ZJ50" s="6" t="str">
        <f>IFERROR(INDEX(Sales!$D$5:$ABF$18,MATCH(UsagePerHour!$B50,Sales!$C$5:$C$18,0),MATCH(UsagePerHour!ZJ$4,Sales!$D$3:$ABF$3,0))/ZJ$2*INDEX(Usage!$D$5:$ABF$11,MATCH(UsagePerHour!$B$36,Usage!$C$5:$C$11,0),MATCH(UsagePerHour!ZJ$4,Usage!$D$3:$ABF$3,0)),"")</f>
        <v/>
      </c>
      <c r="ZK50" s="6" t="str">
        <f>IFERROR(INDEX(Sales!$D$5:$ABF$18,MATCH(UsagePerHour!$B50,Sales!$C$5:$C$18,0),MATCH(UsagePerHour!ZK$4,Sales!$D$3:$ABF$3,0))/ZK$2*INDEX(Usage!$D$5:$ABF$11,MATCH(UsagePerHour!$B$36,Usage!$C$5:$C$11,0),MATCH(UsagePerHour!ZK$4,Usage!$D$3:$ABF$3,0)),"")</f>
        <v/>
      </c>
      <c r="ZL50" s="6" t="str">
        <f>IFERROR(INDEX(Sales!$D$5:$ABF$18,MATCH(UsagePerHour!$B50,Sales!$C$5:$C$18,0),MATCH(UsagePerHour!ZL$4,Sales!$D$3:$ABF$3,0))/ZL$2*INDEX(Usage!$D$5:$ABF$11,MATCH(UsagePerHour!$B$36,Usage!$C$5:$C$11,0),MATCH(UsagePerHour!ZL$4,Usage!$D$3:$ABF$3,0)),"")</f>
        <v/>
      </c>
      <c r="ZM50" s="6" t="str">
        <f>IFERROR(INDEX(Sales!$D$5:$ABF$18,MATCH(UsagePerHour!$B50,Sales!$C$5:$C$18,0),MATCH(UsagePerHour!ZM$4,Sales!$D$3:$ABF$3,0))/ZM$2*INDEX(Usage!$D$5:$ABF$11,MATCH(UsagePerHour!$B$36,Usage!$C$5:$C$11,0),MATCH(UsagePerHour!ZM$4,Usage!$D$3:$ABF$3,0)),"")</f>
        <v/>
      </c>
      <c r="ZN50" s="6" t="str">
        <f>IFERROR(INDEX(Sales!$D$5:$ABF$18,MATCH(UsagePerHour!$B50,Sales!$C$5:$C$18,0),MATCH(UsagePerHour!ZN$4,Sales!$D$3:$ABF$3,0))/ZN$2*INDEX(Usage!$D$5:$ABF$11,MATCH(UsagePerHour!$B$36,Usage!$C$5:$C$11,0),MATCH(UsagePerHour!ZN$4,Usage!$D$3:$ABF$3,0)),"")</f>
        <v/>
      </c>
      <c r="ZO50" s="6" t="str">
        <f>IFERROR(INDEX(Sales!$D$5:$ABF$18,MATCH(UsagePerHour!$B50,Sales!$C$5:$C$18,0),MATCH(UsagePerHour!ZO$4,Sales!$D$3:$ABF$3,0))/ZO$2*INDEX(Usage!$D$5:$ABF$11,MATCH(UsagePerHour!$B$36,Usage!$C$5:$C$11,0),MATCH(UsagePerHour!ZO$4,Usage!$D$3:$ABF$3,0)),"")</f>
        <v/>
      </c>
      <c r="ZP50" s="6" t="str">
        <f>IFERROR(INDEX(Sales!$D$5:$ABF$18,MATCH(UsagePerHour!$B50,Sales!$C$5:$C$18,0),MATCH(UsagePerHour!ZP$4,Sales!$D$3:$ABF$3,0))/ZP$2*INDEX(Usage!$D$5:$ABF$11,MATCH(UsagePerHour!$B$36,Usage!$C$5:$C$11,0),MATCH(UsagePerHour!ZP$4,Usage!$D$3:$ABF$3,0)),"")</f>
        <v/>
      </c>
      <c r="ZQ50" s="6" t="str">
        <f>IFERROR(INDEX(Sales!$D$5:$ABF$18,MATCH(UsagePerHour!$B50,Sales!$C$5:$C$18,0),MATCH(UsagePerHour!ZQ$4,Sales!$D$3:$ABF$3,0))/ZQ$2*INDEX(Usage!$D$5:$ABF$11,MATCH(UsagePerHour!$B$36,Usage!$C$5:$C$11,0),MATCH(UsagePerHour!ZQ$4,Usage!$D$3:$ABF$3,0)),"")</f>
        <v/>
      </c>
      <c r="ZR50" s="6" t="str">
        <f>IFERROR(INDEX(Sales!$D$5:$ABF$18,MATCH(UsagePerHour!$B50,Sales!$C$5:$C$18,0),MATCH(UsagePerHour!ZR$4,Sales!$D$3:$ABF$3,0))/ZR$2*INDEX(Usage!$D$5:$ABF$11,MATCH(UsagePerHour!$B$36,Usage!$C$5:$C$11,0),MATCH(UsagePerHour!ZR$4,Usage!$D$3:$ABF$3,0)),"")</f>
        <v/>
      </c>
      <c r="ZS50" s="6" t="str">
        <f>IFERROR(INDEX(Sales!$D$5:$ABF$18,MATCH(UsagePerHour!$B50,Sales!$C$5:$C$18,0),MATCH(UsagePerHour!ZS$4,Sales!$D$3:$ABF$3,0))/ZS$2*INDEX(Usage!$D$5:$ABF$11,MATCH(UsagePerHour!$B$36,Usage!$C$5:$C$11,0),MATCH(UsagePerHour!ZS$4,Usage!$D$3:$ABF$3,0)),"")</f>
        <v/>
      </c>
      <c r="ZT50" s="6" t="str">
        <f>IFERROR(INDEX(Sales!$D$5:$ABF$18,MATCH(UsagePerHour!$B50,Sales!$C$5:$C$18,0),MATCH(UsagePerHour!ZT$4,Sales!$D$3:$ABF$3,0))/ZT$2*INDEX(Usage!$D$5:$ABF$11,MATCH(UsagePerHour!$B$36,Usage!$C$5:$C$11,0),MATCH(UsagePerHour!ZT$4,Usage!$D$3:$ABF$3,0)),"")</f>
        <v/>
      </c>
      <c r="ZU50" s="6" t="str">
        <f>IFERROR(INDEX(Sales!$D$5:$ABF$18,MATCH(UsagePerHour!$B50,Sales!$C$5:$C$18,0),MATCH(UsagePerHour!ZU$4,Sales!$D$3:$ABF$3,0))/ZU$2*INDEX(Usage!$D$5:$ABF$11,MATCH(UsagePerHour!$B$36,Usage!$C$5:$C$11,0),MATCH(UsagePerHour!ZU$4,Usage!$D$3:$ABF$3,0)),"")</f>
        <v/>
      </c>
      <c r="ZV50" s="6" t="str">
        <f>IFERROR(INDEX(Sales!$D$5:$ABF$18,MATCH(UsagePerHour!$B50,Sales!$C$5:$C$18,0),MATCH(UsagePerHour!ZV$4,Sales!$D$3:$ABF$3,0))/ZV$2*INDEX(Usage!$D$5:$ABF$11,MATCH(UsagePerHour!$B$36,Usage!$C$5:$C$11,0),MATCH(UsagePerHour!ZV$4,Usage!$D$3:$ABF$3,0)),"")</f>
        <v/>
      </c>
      <c r="ZW50" s="6" t="str">
        <f>IFERROR(INDEX(Sales!$D$5:$ABF$18,MATCH(UsagePerHour!$B50,Sales!$C$5:$C$18,0),MATCH(UsagePerHour!ZW$4,Sales!$D$3:$ABF$3,0))/ZW$2*INDEX(Usage!$D$5:$ABF$11,MATCH(UsagePerHour!$B$36,Usage!$C$5:$C$11,0),MATCH(UsagePerHour!ZW$4,Usage!$D$3:$ABF$3,0)),"")</f>
        <v/>
      </c>
      <c r="ZX50" s="6" t="str">
        <f>IFERROR(INDEX(Sales!$D$5:$ABF$18,MATCH(UsagePerHour!$B50,Sales!$C$5:$C$18,0),MATCH(UsagePerHour!ZX$4,Sales!$D$3:$ABF$3,0))/ZX$2*INDEX(Usage!$D$5:$ABF$11,MATCH(UsagePerHour!$B$36,Usage!$C$5:$C$11,0),MATCH(UsagePerHour!ZX$4,Usage!$D$3:$ABF$3,0)),"")</f>
        <v/>
      </c>
      <c r="ZY50" s="6" t="str">
        <f>IFERROR(INDEX(Sales!$D$5:$ABF$18,MATCH(UsagePerHour!$B50,Sales!$C$5:$C$18,0),MATCH(UsagePerHour!ZY$4,Sales!$D$3:$ABF$3,0))/ZY$2*INDEX(Usage!$D$5:$ABF$11,MATCH(UsagePerHour!$B$36,Usage!$C$5:$C$11,0),MATCH(UsagePerHour!ZY$4,Usage!$D$3:$ABF$3,0)),"")</f>
        <v/>
      </c>
      <c r="ZZ50" s="6" t="str">
        <f>IFERROR(INDEX(Sales!$D$5:$ABF$18,MATCH(UsagePerHour!$B50,Sales!$C$5:$C$18,0),MATCH(UsagePerHour!ZZ$4,Sales!$D$3:$ABF$3,0))/ZZ$2*INDEX(Usage!$D$5:$ABF$11,MATCH(UsagePerHour!$B$36,Usage!$C$5:$C$11,0),MATCH(UsagePerHour!ZZ$4,Usage!$D$3:$ABF$3,0)),"")</f>
        <v/>
      </c>
      <c r="AAA50" s="6" t="str">
        <f>IFERROR(INDEX(Sales!$D$5:$ABF$18,MATCH(UsagePerHour!$B50,Sales!$C$5:$C$18,0),MATCH(UsagePerHour!AAA$4,Sales!$D$3:$ABF$3,0))/AAA$2*INDEX(Usage!$D$5:$ABF$11,MATCH(UsagePerHour!$B$36,Usage!$C$5:$C$11,0),MATCH(UsagePerHour!AAA$4,Usage!$D$3:$ABF$3,0)),"")</f>
        <v/>
      </c>
      <c r="AAB50" s="6" t="str">
        <f>IFERROR(INDEX(Sales!$D$5:$ABF$18,MATCH(UsagePerHour!$B50,Sales!$C$5:$C$18,0),MATCH(UsagePerHour!AAB$4,Sales!$D$3:$ABF$3,0))/AAB$2*INDEX(Usage!$D$5:$ABF$11,MATCH(UsagePerHour!$B$36,Usage!$C$5:$C$11,0),MATCH(UsagePerHour!AAB$4,Usage!$D$3:$ABF$3,0)),"")</f>
        <v/>
      </c>
      <c r="AAC50" s="6" t="str">
        <f>IFERROR(INDEX(Sales!$D$5:$ABF$18,MATCH(UsagePerHour!$B50,Sales!$C$5:$C$18,0),MATCH(UsagePerHour!AAC$4,Sales!$D$3:$ABF$3,0))/AAC$2*INDEX(Usage!$D$5:$ABF$11,MATCH(UsagePerHour!$B$36,Usage!$C$5:$C$11,0),MATCH(UsagePerHour!AAC$4,Usage!$D$3:$ABF$3,0)),"")</f>
        <v/>
      </c>
      <c r="AAD50" s="6" t="str">
        <f>IFERROR(INDEX(Sales!$D$5:$ABF$18,MATCH(UsagePerHour!$B50,Sales!$C$5:$C$18,0),MATCH(UsagePerHour!AAD$4,Sales!$D$3:$ABF$3,0))/AAD$2*INDEX(Usage!$D$5:$ABF$11,MATCH(UsagePerHour!$B$36,Usage!$C$5:$C$11,0),MATCH(UsagePerHour!AAD$4,Usage!$D$3:$ABF$3,0)),"")</f>
        <v/>
      </c>
      <c r="AAE50" s="6" t="str">
        <f>IFERROR(INDEX(Sales!$D$5:$ABF$18,MATCH(UsagePerHour!$B50,Sales!$C$5:$C$18,0),MATCH(UsagePerHour!AAE$4,Sales!$D$3:$ABF$3,0))/AAE$2*INDEX(Usage!$D$5:$ABF$11,MATCH(UsagePerHour!$B$36,Usage!$C$5:$C$11,0),MATCH(UsagePerHour!AAE$4,Usage!$D$3:$ABF$3,0)),"")</f>
        <v/>
      </c>
      <c r="AAF50" s="6" t="str">
        <f>IFERROR(INDEX(Sales!$D$5:$ABF$18,MATCH(UsagePerHour!$B50,Sales!$C$5:$C$18,0),MATCH(UsagePerHour!AAF$4,Sales!$D$3:$ABF$3,0))/AAF$2*INDEX(Usage!$D$5:$ABF$11,MATCH(UsagePerHour!$B$36,Usage!$C$5:$C$11,0),MATCH(UsagePerHour!AAF$4,Usage!$D$3:$ABF$3,0)),"")</f>
        <v/>
      </c>
      <c r="AAG50" s="6" t="str">
        <f>IFERROR(INDEX(Sales!$D$5:$ABF$18,MATCH(UsagePerHour!$B50,Sales!$C$5:$C$18,0),MATCH(UsagePerHour!AAG$4,Sales!$D$3:$ABF$3,0))/AAG$2*INDEX(Usage!$D$5:$ABF$11,MATCH(UsagePerHour!$B$36,Usage!$C$5:$C$11,0),MATCH(UsagePerHour!AAG$4,Usage!$D$3:$ABF$3,0)),"")</f>
        <v/>
      </c>
      <c r="AAH50" s="6" t="str">
        <f>IFERROR(INDEX(Sales!$D$5:$ABF$18,MATCH(UsagePerHour!$B50,Sales!$C$5:$C$18,0),MATCH(UsagePerHour!AAH$4,Sales!$D$3:$ABF$3,0))/AAH$2*INDEX(Usage!$D$5:$ABF$11,MATCH(UsagePerHour!$B$36,Usage!$C$5:$C$11,0),MATCH(UsagePerHour!AAH$4,Usage!$D$3:$ABF$3,0)),"")</f>
        <v/>
      </c>
      <c r="AAI50" s="6" t="str">
        <f>IFERROR(INDEX(Sales!$D$5:$ABF$18,MATCH(UsagePerHour!$B50,Sales!$C$5:$C$18,0),MATCH(UsagePerHour!AAI$4,Sales!$D$3:$ABF$3,0))/AAI$2*INDEX(Usage!$D$5:$ABF$11,MATCH(UsagePerHour!$B$36,Usage!$C$5:$C$11,0),MATCH(UsagePerHour!AAI$4,Usage!$D$3:$ABF$3,0)),"")</f>
        <v/>
      </c>
      <c r="AAJ50" s="6" t="str">
        <f>IFERROR(INDEX(Sales!$D$5:$ABF$18,MATCH(UsagePerHour!$B50,Sales!$C$5:$C$18,0),MATCH(UsagePerHour!AAJ$4,Sales!$D$3:$ABF$3,0))/AAJ$2*INDEX(Usage!$D$5:$ABF$11,MATCH(UsagePerHour!$B$36,Usage!$C$5:$C$11,0),MATCH(UsagePerHour!AAJ$4,Usage!$D$3:$ABF$3,0)),"")</f>
        <v/>
      </c>
      <c r="AAK50" s="6" t="str">
        <f>IFERROR(INDEX(Sales!$D$5:$ABF$18,MATCH(UsagePerHour!$B50,Sales!$C$5:$C$18,0),MATCH(UsagePerHour!AAK$4,Sales!$D$3:$ABF$3,0))/AAK$2*INDEX(Usage!$D$5:$ABF$11,MATCH(UsagePerHour!$B$36,Usage!$C$5:$C$11,0),MATCH(UsagePerHour!AAK$4,Usage!$D$3:$ABF$3,0)),"")</f>
        <v/>
      </c>
      <c r="AAL50" s="6" t="str">
        <f>IFERROR(INDEX(Sales!$D$5:$ABF$18,MATCH(UsagePerHour!$B50,Sales!$C$5:$C$18,0),MATCH(UsagePerHour!AAL$4,Sales!$D$3:$ABF$3,0))/AAL$2*INDEX(Usage!$D$5:$ABF$11,MATCH(UsagePerHour!$B$36,Usage!$C$5:$C$11,0),MATCH(UsagePerHour!AAL$4,Usage!$D$3:$ABF$3,0)),"")</f>
        <v/>
      </c>
      <c r="AAM50" s="6" t="str">
        <f>IFERROR(INDEX(Sales!$D$5:$ABF$18,MATCH(UsagePerHour!$B50,Sales!$C$5:$C$18,0),MATCH(UsagePerHour!AAM$4,Sales!$D$3:$ABF$3,0))/AAM$2*INDEX(Usage!$D$5:$ABF$11,MATCH(UsagePerHour!$B$36,Usage!$C$5:$C$11,0),MATCH(UsagePerHour!AAM$4,Usage!$D$3:$ABF$3,0)),"")</f>
        <v/>
      </c>
      <c r="AAN50" s="6" t="str">
        <f>IFERROR(INDEX(Sales!$D$5:$ABF$18,MATCH(UsagePerHour!$B50,Sales!$C$5:$C$18,0),MATCH(UsagePerHour!AAN$4,Sales!$D$3:$ABF$3,0))/AAN$2*INDEX(Usage!$D$5:$ABF$11,MATCH(UsagePerHour!$B$36,Usage!$C$5:$C$11,0),MATCH(UsagePerHour!AAN$4,Usage!$D$3:$ABF$3,0)),"")</f>
        <v/>
      </c>
      <c r="AAO50" s="6" t="str">
        <f>IFERROR(INDEX(Sales!$D$5:$ABF$18,MATCH(UsagePerHour!$B50,Sales!$C$5:$C$18,0),MATCH(UsagePerHour!AAO$4,Sales!$D$3:$ABF$3,0))/AAO$2*INDEX(Usage!$D$5:$ABF$11,MATCH(UsagePerHour!$B$36,Usage!$C$5:$C$11,0),MATCH(UsagePerHour!AAO$4,Usage!$D$3:$ABF$3,0)),"")</f>
        <v/>
      </c>
      <c r="AAP50" s="6" t="str">
        <f>IFERROR(INDEX(Sales!$D$5:$ABF$18,MATCH(UsagePerHour!$B50,Sales!$C$5:$C$18,0),MATCH(UsagePerHour!AAP$4,Sales!$D$3:$ABF$3,0))/AAP$2*INDEX(Usage!$D$5:$ABF$11,MATCH(UsagePerHour!$B$36,Usage!$C$5:$C$11,0),MATCH(UsagePerHour!AAP$4,Usage!$D$3:$ABF$3,0)),"")</f>
        <v/>
      </c>
      <c r="AAQ50" s="6" t="str">
        <f>IFERROR(INDEX(Sales!$D$5:$ABF$18,MATCH(UsagePerHour!$B50,Sales!$C$5:$C$18,0),MATCH(UsagePerHour!AAQ$4,Sales!$D$3:$ABF$3,0))/AAQ$2*INDEX(Usage!$D$5:$ABF$11,MATCH(UsagePerHour!$B$36,Usage!$C$5:$C$11,0),MATCH(UsagePerHour!AAQ$4,Usage!$D$3:$ABF$3,0)),"")</f>
        <v/>
      </c>
      <c r="AAR50" s="6" t="str">
        <f>IFERROR(INDEX(Sales!$D$5:$ABF$18,MATCH(UsagePerHour!$B50,Sales!$C$5:$C$18,0),MATCH(UsagePerHour!AAR$4,Sales!$D$3:$ABF$3,0))/AAR$2*INDEX(Usage!$D$5:$ABF$11,MATCH(UsagePerHour!$B$36,Usage!$C$5:$C$11,0),MATCH(UsagePerHour!AAR$4,Usage!$D$3:$ABF$3,0)),"")</f>
        <v/>
      </c>
      <c r="AAS50" s="6" t="str">
        <f>IFERROR(INDEX(Sales!$D$5:$ABF$18,MATCH(UsagePerHour!$B50,Sales!$C$5:$C$18,0),MATCH(UsagePerHour!AAS$4,Sales!$D$3:$ABF$3,0))/AAS$2*INDEX(Usage!$D$5:$ABF$11,MATCH(UsagePerHour!$B$36,Usage!$C$5:$C$11,0),MATCH(UsagePerHour!AAS$4,Usage!$D$3:$ABF$3,0)),"")</f>
        <v/>
      </c>
      <c r="AAT50" s="6" t="str">
        <f>IFERROR(INDEX(Sales!$D$5:$ABF$18,MATCH(UsagePerHour!$B50,Sales!$C$5:$C$18,0),MATCH(UsagePerHour!AAT$4,Sales!$D$3:$ABF$3,0))/AAT$2*INDEX(Usage!$D$5:$ABF$11,MATCH(UsagePerHour!$B$36,Usage!$C$5:$C$11,0),MATCH(UsagePerHour!AAT$4,Usage!$D$3:$ABF$3,0)),"")</f>
        <v/>
      </c>
      <c r="AAU50" s="6" t="str">
        <f>IFERROR(INDEX(Sales!$D$5:$ABF$18,MATCH(UsagePerHour!$B50,Sales!$C$5:$C$18,0),MATCH(UsagePerHour!AAU$4,Sales!$D$3:$ABF$3,0))/AAU$2*INDEX(Usage!$D$5:$ABF$11,MATCH(UsagePerHour!$B$36,Usage!$C$5:$C$11,0),MATCH(UsagePerHour!AAU$4,Usage!$D$3:$ABF$3,0)),"")</f>
        <v/>
      </c>
      <c r="AAV50" s="6" t="str">
        <f>IFERROR(INDEX(Sales!$D$5:$ABF$18,MATCH(UsagePerHour!$B50,Sales!$C$5:$C$18,0),MATCH(UsagePerHour!AAV$4,Sales!$D$3:$ABF$3,0))/AAV$2*INDEX(Usage!$D$5:$ABF$11,MATCH(UsagePerHour!$B$36,Usage!$C$5:$C$11,0),MATCH(UsagePerHour!AAV$4,Usage!$D$3:$ABF$3,0)),"")</f>
        <v/>
      </c>
      <c r="AAW50" s="6" t="str">
        <f>IFERROR(INDEX(Sales!$D$5:$ABF$18,MATCH(UsagePerHour!$B50,Sales!$C$5:$C$18,0),MATCH(UsagePerHour!AAW$4,Sales!$D$3:$ABF$3,0))/AAW$2*INDEX(Usage!$D$5:$ABF$11,MATCH(UsagePerHour!$B$36,Usage!$C$5:$C$11,0),MATCH(UsagePerHour!AAW$4,Usage!$D$3:$ABF$3,0)),"")</f>
        <v/>
      </c>
      <c r="AAX50" s="6" t="str">
        <f>IFERROR(INDEX(Sales!$D$5:$ABF$18,MATCH(UsagePerHour!$B50,Sales!$C$5:$C$18,0),MATCH(UsagePerHour!AAX$4,Sales!$D$3:$ABF$3,0))/AAX$2*INDEX(Usage!$D$5:$ABF$11,MATCH(UsagePerHour!$B$36,Usage!$C$5:$C$11,0),MATCH(UsagePerHour!AAX$4,Usage!$D$3:$ABF$3,0)),"")</f>
        <v/>
      </c>
      <c r="AAY50" s="6" t="str">
        <f>IFERROR(INDEX(Sales!$D$5:$ABF$18,MATCH(UsagePerHour!$B50,Sales!$C$5:$C$18,0),MATCH(UsagePerHour!AAY$4,Sales!$D$3:$ABF$3,0))/AAY$2*INDEX(Usage!$D$5:$ABF$11,MATCH(UsagePerHour!$B$36,Usage!$C$5:$C$11,0),MATCH(UsagePerHour!AAY$4,Usage!$D$3:$ABF$3,0)),"")</f>
        <v/>
      </c>
      <c r="AAZ50" s="6" t="str">
        <f>IFERROR(INDEX(Sales!$D$5:$ABF$18,MATCH(UsagePerHour!$B50,Sales!$C$5:$C$18,0),MATCH(UsagePerHour!AAZ$4,Sales!$D$3:$ABF$3,0))/AAZ$2*INDEX(Usage!$D$5:$ABF$11,MATCH(UsagePerHour!$B$36,Usage!$C$5:$C$11,0),MATCH(UsagePerHour!AAZ$4,Usage!$D$3:$ABF$3,0)),"")</f>
        <v/>
      </c>
      <c r="ABA50" s="6" t="str">
        <f>IFERROR(INDEX(Sales!$D$5:$ABF$18,MATCH(UsagePerHour!$B50,Sales!$C$5:$C$18,0),MATCH(UsagePerHour!ABA$4,Sales!$D$3:$ABF$3,0))/ABA$2*INDEX(Usage!$D$5:$ABF$11,MATCH(UsagePerHour!$B$36,Usage!$C$5:$C$11,0),MATCH(UsagePerHour!ABA$4,Usage!$D$3:$ABF$3,0)),"")</f>
        <v/>
      </c>
    </row>
    <row r="52" spans="2:729">
      <c r="B52" s="25" t="s">
        <v>19</v>
      </c>
      <c r="C52" s="7">
        <f>C4</f>
        <v>45658</v>
      </c>
      <c r="D52" s="8">
        <f>C52+1</f>
        <v>45659</v>
      </c>
      <c r="E52" s="8">
        <f t="shared" ref="E52" si="1939">D52+1</f>
        <v>45660</v>
      </c>
      <c r="F52" s="8">
        <f t="shared" ref="F52" si="1940">E52+1</f>
        <v>45661</v>
      </c>
      <c r="G52" s="8">
        <f t="shared" ref="G52" si="1941">F52+1</f>
        <v>45662</v>
      </c>
      <c r="H52" s="8">
        <f t="shared" ref="H52" si="1942">G52+1</f>
        <v>45663</v>
      </c>
      <c r="I52" s="8">
        <f t="shared" ref="I52" si="1943">H52+1</f>
        <v>45664</v>
      </c>
      <c r="J52" s="8">
        <f t="shared" ref="J52" si="1944">I52+1</f>
        <v>45665</v>
      </c>
      <c r="K52" s="8">
        <f t="shared" ref="K52" si="1945">J52+1</f>
        <v>45666</v>
      </c>
      <c r="L52" s="8">
        <f t="shared" ref="L52" si="1946">K52+1</f>
        <v>45667</v>
      </c>
      <c r="M52" s="8">
        <f t="shared" ref="M52" si="1947">L52+1</f>
        <v>45668</v>
      </c>
      <c r="N52" s="8">
        <f t="shared" ref="N52" si="1948">M52+1</f>
        <v>45669</v>
      </c>
      <c r="O52" s="8">
        <f t="shared" ref="O52" si="1949">N52+1</f>
        <v>45670</v>
      </c>
      <c r="P52" s="8">
        <f t="shared" ref="P52" si="1950">O52+1</f>
        <v>45671</v>
      </c>
      <c r="Q52" s="8">
        <f t="shared" ref="Q52" si="1951">P52+1</f>
        <v>45672</v>
      </c>
      <c r="R52" s="8">
        <f t="shared" ref="R52" si="1952">Q52+1</f>
        <v>45673</v>
      </c>
      <c r="S52" s="8">
        <f t="shared" ref="S52" si="1953">R52+1</f>
        <v>45674</v>
      </c>
      <c r="T52" s="8">
        <f t="shared" ref="T52" si="1954">S52+1</f>
        <v>45675</v>
      </c>
      <c r="U52" s="8">
        <f t="shared" ref="U52" si="1955">T52+1</f>
        <v>45676</v>
      </c>
      <c r="V52" s="8">
        <f t="shared" ref="V52" si="1956">U52+1</f>
        <v>45677</v>
      </c>
      <c r="W52" s="8">
        <f t="shared" ref="W52" si="1957">V52+1</f>
        <v>45678</v>
      </c>
      <c r="X52" s="8">
        <f t="shared" ref="X52" si="1958">W52+1</f>
        <v>45679</v>
      </c>
      <c r="Y52" s="8">
        <f t="shared" ref="Y52" si="1959">X52+1</f>
        <v>45680</v>
      </c>
      <c r="Z52" s="8">
        <f t="shared" ref="Z52" si="1960">Y52+1</f>
        <v>45681</v>
      </c>
      <c r="AA52" s="8">
        <f t="shared" ref="AA52" si="1961">Z52+1</f>
        <v>45682</v>
      </c>
      <c r="AB52" s="8">
        <f t="shared" ref="AB52" si="1962">AA52+1</f>
        <v>45683</v>
      </c>
      <c r="AC52" s="8">
        <f t="shared" ref="AC52" si="1963">AB52+1</f>
        <v>45684</v>
      </c>
      <c r="AD52" s="8">
        <f t="shared" ref="AD52" si="1964">AC52+1</f>
        <v>45685</v>
      </c>
      <c r="AE52" s="8">
        <f t="shared" ref="AE52" si="1965">AD52+1</f>
        <v>45686</v>
      </c>
      <c r="AF52" s="8">
        <f t="shared" ref="AF52" si="1966">AE52+1</f>
        <v>45687</v>
      </c>
      <c r="AG52" s="8">
        <f t="shared" ref="AG52" si="1967">AF52+1</f>
        <v>45688</v>
      </c>
      <c r="AH52" s="8">
        <f t="shared" ref="AH52" si="1968">AG52+1</f>
        <v>45689</v>
      </c>
      <c r="AI52" s="8">
        <f t="shared" ref="AI52" si="1969">AH52+1</f>
        <v>45690</v>
      </c>
      <c r="AJ52" s="8">
        <f t="shared" ref="AJ52" si="1970">AI52+1</f>
        <v>45691</v>
      </c>
      <c r="AK52" s="8">
        <f t="shared" ref="AK52" si="1971">AJ52+1</f>
        <v>45692</v>
      </c>
      <c r="AL52" s="8">
        <f t="shared" ref="AL52" si="1972">AK52+1</f>
        <v>45693</v>
      </c>
      <c r="AM52" s="8">
        <f t="shared" ref="AM52" si="1973">AL52+1</f>
        <v>45694</v>
      </c>
      <c r="AN52" s="8">
        <f t="shared" ref="AN52" si="1974">AM52+1</f>
        <v>45695</v>
      </c>
      <c r="AO52" s="8">
        <f t="shared" ref="AO52" si="1975">AN52+1</f>
        <v>45696</v>
      </c>
      <c r="AP52" s="8">
        <f t="shared" ref="AP52" si="1976">AO52+1</f>
        <v>45697</v>
      </c>
      <c r="AQ52" s="8">
        <f t="shared" ref="AQ52" si="1977">AP52+1</f>
        <v>45698</v>
      </c>
      <c r="AR52" s="8">
        <f t="shared" ref="AR52" si="1978">AQ52+1</f>
        <v>45699</v>
      </c>
      <c r="AS52" s="8">
        <f t="shared" ref="AS52" si="1979">AR52+1</f>
        <v>45700</v>
      </c>
      <c r="AT52" s="8">
        <f t="shared" ref="AT52" si="1980">AS52+1</f>
        <v>45701</v>
      </c>
      <c r="AU52" s="8">
        <f t="shared" ref="AU52" si="1981">AT52+1</f>
        <v>45702</v>
      </c>
      <c r="AV52" s="8">
        <f t="shared" ref="AV52" si="1982">AU52+1</f>
        <v>45703</v>
      </c>
      <c r="AW52" s="8">
        <f t="shared" ref="AW52" si="1983">AV52+1</f>
        <v>45704</v>
      </c>
      <c r="AX52" s="8">
        <f t="shared" ref="AX52" si="1984">AW52+1</f>
        <v>45705</v>
      </c>
      <c r="AY52" s="8">
        <f t="shared" ref="AY52" si="1985">AX52+1</f>
        <v>45706</v>
      </c>
      <c r="AZ52" s="8">
        <f t="shared" ref="AZ52" si="1986">AY52+1</f>
        <v>45707</v>
      </c>
      <c r="BA52" s="8">
        <f t="shared" ref="BA52" si="1987">AZ52+1</f>
        <v>45708</v>
      </c>
      <c r="BB52" s="8">
        <f t="shared" ref="BB52" si="1988">BA52+1</f>
        <v>45709</v>
      </c>
      <c r="BC52" s="8">
        <f t="shared" ref="BC52" si="1989">BB52+1</f>
        <v>45710</v>
      </c>
      <c r="BD52" s="8">
        <f t="shared" ref="BD52" si="1990">BC52+1</f>
        <v>45711</v>
      </c>
      <c r="BE52" s="8">
        <f t="shared" ref="BE52" si="1991">BD52+1</f>
        <v>45712</v>
      </c>
      <c r="BF52" s="8">
        <f t="shared" ref="BF52" si="1992">BE52+1</f>
        <v>45713</v>
      </c>
      <c r="BG52" s="8">
        <f t="shared" ref="BG52" si="1993">BF52+1</f>
        <v>45714</v>
      </c>
      <c r="BH52" s="8">
        <f t="shared" ref="BH52" si="1994">BG52+1</f>
        <v>45715</v>
      </c>
      <c r="BI52" s="8">
        <f t="shared" ref="BI52" si="1995">BH52+1</f>
        <v>45716</v>
      </c>
      <c r="BJ52" s="8">
        <f t="shared" ref="BJ52" si="1996">BI52+1</f>
        <v>45717</v>
      </c>
      <c r="BK52" s="8">
        <f t="shared" ref="BK52" si="1997">BJ52+1</f>
        <v>45718</v>
      </c>
      <c r="BL52" s="8">
        <f t="shared" ref="BL52" si="1998">BK52+1</f>
        <v>45719</v>
      </c>
      <c r="BM52" s="8">
        <f t="shared" ref="BM52" si="1999">BL52+1</f>
        <v>45720</v>
      </c>
      <c r="BN52" s="8">
        <f t="shared" ref="BN52" si="2000">BM52+1</f>
        <v>45721</v>
      </c>
      <c r="BO52" s="8">
        <f t="shared" ref="BO52" si="2001">BN52+1</f>
        <v>45722</v>
      </c>
      <c r="BP52" s="8">
        <f t="shared" ref="BP52" si="2002">BO52+1</f>
        <v>45723</v>
      </c>
      <c r="BQ52" s="8">
        <f t="shared" ref="BQ52" si="2003">BP52+1</f>
        <v>45724</v>
      </c>
      <c r="BR52" s="8">
        <f t="shared" ref="BR52" si="2004">BQ52+1</f>
        <v>45725</v>
      </c>
      <c r="BS52" s="8">
        <f t="shared" ref="BS52" si="2005">BR52+1</f>
        <v>45726</v>
      </c>
      <c r="BT52" s="8">
        <f t="shared" ref="BT52" si="2006">BS52+1</f>
        <v>45727</v>
      </c>
      <c r="BU52" s="8">
        <f t="shared" ref="BU52" si="2007">BT52+1</f>
        <v>45728</v>
      </c>
      <c r="BV52" s="8">
        <f t="shared" ref="BV52" si="2008">BU52+1</f>
        <v>45729</v>
      </c>
      <c r="BW52" s="8">
        <f t="shared" ref="BW52" si="2009">BV52+1</f>
        <v>45730</v>
      </c>
      <c r="BX52" s="8">
        <f t="shared" ref="BX52" si="2010">BW52+1</f>
        <v>45731</v>
      </c>
      <c r="BY52" s="8">
        <f t="shared" ref="BY52" si="2011">BX52+1</f>
        <v>45732</v>
      </c>
      <c r="BZ52" s="8">
        <f t="shared" ref="BZ52" si="2012">BY52+1</f>
        <v>45733</v>
      </c>
      <c r="CA52" s="8">
        <f t="shared" ref="CA52" si="2013">BZ52+1</f>
        <v>45734</v>
      </c>
      <c r="CB52" s="8">
        <f t="shared" ref="CB52" si="2014">CA52+1</f>
        <v>45735</v>
      </c>
      <c r="CC52" s="8">
        <f t="shared" ref="CC52" si="2015">CB52+1</f>
        <v>45736</v>
      </c>
      <c r="CD52" s="8">
        <f t="shared" ref="CD52" si="2016">CC52+1</f>
        <v>45737</v>
      </c>
      <c r="CE52" s="8">
        <f t="shared" ref="CE52" si="2017">CD52+1</f>
        <v>45738</v>
      </c>
      <c r="CF52" s="8">
        <f t="shared" ref="CF52" si="2018">CE52+1</f>
        <v>45739</v>
      </c>
      <c r="CG52" s="8">
        <f t="shared" ref="CG52" si="2019">CF52+1</f>
        <v>45740</v>
      </c>
      <c r="CH52" s="8">
        <f t="shared" ref="CH52" si="2020">CG52+1</f>
        <v>45741</v>
      </c>
      <c r="CI52" s="8">
        <f t="shared" ref="CI52" si="2021">CH52+1</f>
        <v>45742</v>
      </c>
      <c r="CJ52" s="8">
        <f t="shared" ref="CJ52" si="2022">CI52+1</f>
        <v>45743</v>
      </c>
      <c r="CK52" s="8">
        <f t="shared" ref="CK52" si="2023">CJ52+1</f>
        <v>45744</v>
      </c>
      <c r="CL52" s="8">
        <f t="shared" ref="CL52" si="2024">CK52+1</f>
        <v>45745</v>
      </c>
      <c r="CM52" s="8">
        <f t="shared" ref="CM52" si="2025">CL52+1</f>
        <v>45746</v>
      </c>
      <c r="CN52" s="8">
        <f t="shared" ref="CN52" si="2026">CM52+1</f>
        <v>45747</v>
      </c>
      <c r="CO52" s="8">
        <f t="shared" ref="CO52" si="2027">CN52+1</f>
        <v>45748</v>
      </c>
      <c r="CP52" s="8">
        <f t="shared" ref="CP52" si="2028">CO52+1</f>
        <v>45749</v>
      </c>
      <c r="CQ52" s="8">
        <f t="shared" ref="CQ52" si="2029">CP52+1</f>
        <v>45750</v>
      </c>
      <c r="CR52" s="8">
        <f t="shared" ref="CR52" si="2030">CQ52+1</f>
        <v>45751</v>
      </c>
      <c r="CS52" s="8">
        <f t="shared" ref="CS52" si="2031">CR52+1</f>
        <v>45752</v>
      </c>
      <c r="CT52" s="8">
        <f t="shared" ref="CT52" si="2032">CS52+1</f>
        <v>45753</v>
      </c>
      <c r="CU52" s="8">
        <f t="shared" ref="CU52" si="2033">CT52+1</f>
        <v>45754</v>
      </c>
      <c r="CV52" s="8">
        <f t="shared" ref="CV52" si="2034">CU52+1</f>
        <v>45755</v>
      </c>
      <c r="CW52" s="8">
        <f t="shared" ref="CW52" si="2035">CV52+1</f>
        <v>45756</v>
      </c>
      <c r="CX52" s="8">
        <f t="shared" ref="CX52" si="2036">CW52+1</f>
        <v>45757</v>
      </c>
      <c r="CY52" s="8">
        <f t="shared" ref="CY52" si="2037">CX52+1</f>
        <v>45758</v>
      </c>
      <c r="CZ52" s="8">
        <f t="shared" ref="CZ52" si="2038">CY52+1</f>
        <v>45759</v>
      </c>
      <c r="DA52" s="8">
        <f t="shared" ref="DA52" si="2039">CZ52+1</f>
        <v>45760</v>
      </c>
      <c r="DB52" s="8">
        <f t="shared" ref="DB52" si="2040">DA52+1</f>
        <v>45761</v>
      </c>
      <c r="DC52" s="8">
        <f t="shared" ref="DC52" si="2041">DB52+1</f>
        <v>45762</v>
      </c>
      <c r="DD52" s="8">
        <f t="shared" ref="DD52" si="2042">DC52+1</f>
        <v>45763</v>
      </c>
      <c r="DE52" s="8">
        <f t="shared" ref="DE52" si="2043">DD52+1</f>
        <v>45764</v>
      </c>
      <c r="DF52" s="8">
        <f t="shared" ref="DF52" si="2044">DE52+1</f>
        <v>45765</v>
      </c>
      <c r="DG52" s="8">
        <f t="shared" ref="DG52" si="2045">DF52+1</f>
        <v>45766</v>
      </c>
      <c r="DH52" s="8">
        <f t="shared" ref="DH52" si="2046">DG52+1</f>
        <v>45767</v>
      </c>
      <c r="DI52" s="8">
        <f t="shared" ref="DI52" si="2047">DH52+1</f>
        <v>45768</v>
      </c>
      <c r="DJ52" s="8">
        <f t="shared" ref="DJ52" si="2048">DI52+1</f>
        <v>45769</v>
      </c>
      <c r="DK52" s="8">
        <f t="shared" ref="DK52" si="2049">DJ52+1</f>
        <v>45770</v>
      </c>
      <c r="DL52" s="8">
        <f t="shared" ref="DL52" si="2050">DK52+1</f>
        <v>45771</v>
      </c>
      <c r="DM52" s="8">
        <f t="shared" ref="DM52" si="2051">DL52+1</f>
        <v>45772</v>
      </c>
      <c r="DN52" s="8">
        <f t="shared" ref="DN52" si="2052">DM52+1</f>
        <v>45773</v>
      </c>
      <c r="DO52" s="8">
        <f t="shared" ref="DO52" si="2053">DN52+1</f>
        <v>45774</v>
      </c>
      <c r="DP52" s="8">
        <f t="shared" ref="DP52" si="2054">DO52+1</f>
        <v>45775</v>
      </c>
      <c r="DQ52" s="8">
        <f t="shared" ref="DQ52" si="2055">DP52+1</f>
        <v>45776</v>
      </c>
      <c r="DR52" s="8">
        <f t="shared" ref="DR52" si="2056">DQ52+1</f>
        <v>45777</v>
      </c>
      <c r="DS52" s="8">
        <f t="shared" ref="DS52" si="2057">DR52+1</f>
        <v>45778</v>
      </c>
      <c r="DT52" s="8">
        <f t="shared" ref="DT52" si="2058">DS52+1</f>
        <v>45779</v>
      </c>
      <c r="DU52" s="8">
        <f t="shared" ref="DU52" si="2059">DT52+1</f>
        <v>45780</v>
      </c>
      <c r="DV52" s="8">
        <f t="shared" ref="DV52" si="2060">DU52+1</f>
        <v>45781</v>
      </c>
      <c r="DW52" s="8">
        <f t="shared" ref="DW52" si="2061">DV52+1</f>
        <v>45782</v>
      </c>
      <c r="DX52" s="8">
        <f t="shared" ref="DX52" si="2062">DW52+1</f>
        <v>45783</v>
      </c>
      <c r="DY52" s="8">
        <f t="shared" ref="DY52" si="2063">DX52+1</f>
        <v>45784</v>
      </c>
      <c r="DZ52" s="8">
        <f t="shared" ref="DZ52" si="2064">DY52+1</f>
        <v>45785</v>
      </c>
      <c r="EA52" s="8">
        <f t="shared" ref="EA52" si="2065">DZ52+1</f>
        <v>45786</v>
      </c>
      <c r="EB52" s="8">
        <f t="shared" ref="EB52" si="2066">EA52+1</f>
        <v>45787</v>
      </c>
      <c r="EC52" s="8">
        <f t="shared" ref="EC52" si="2067">EB52+1</f>
        <v>45788</v>
      </c>
      <c r="ED52" s="8">
        <f t="shared" ref="ED52" si="2068">EC52+1</f>
        <v>45789</v>
      </c>
      <c r="EE52" s="8">
        <f t="shared" ref="EE52" si="2069">ED52+1</f>
        <v>45790</v>
      </c>
      <c r="EF52" s="8">
        <f t="shared" ref="EF52" si="2070">EE52+1</f>
        <v>45791</v>
      </c>
      <c r="EG52" s="8">
        <f t="shared" ref="EG52" si="2071">EF52+1</f>
        <v>45792</v>
      </c>
      <c r="EH52" s="8">
        <f t="shared" ref="EH52" si="2072">EG52+1</f>
        <v>45793</v>
      </c>
      <c r="EI52" s="8">
        <f t="shared" ref="EI52" si="2073">EH52+1</f>
        <v>45794</v>
      </c>
      <c r="EJ52" s="8">
        <f t="shared" ref="EJ52" si="2074">EI52+1</f>
        <v>45795</v>
      </c>
      <c r="EK52" s="8">
        <f t="shared" ref="EK52" si="2075">EJ52+1</f>
        <v>45796</v>
      </c>
      <c r="EL52" s="8">
        <f t="shared" ref="EL52" si="2076">EK52+1</f>
        <v>45797</v>
      </c>
      <c r="EM52" s="8">
        <f t="shared" ref="EM52" si="2077">EL52+1</f>
        <v>45798</v>
      </c>
      <c r="EN52" s="8">
        <f t="shared" ref="EN52" si="2078">EM52+1</f>
        <v>45799</v>
      </c>
      <c r="EO52" s="8">
        <f t="shared" ref="EO52" si="2079">EN52+1</f>
        <v>45800</v>
      </c>
      <c r="EP52" s="8">
        <f t="shared" ref="EP52" si="2080">EO52+1</f>
        <v>45801</v>
      </c>
      <c r="EQ52" s="8">
        <f t="shared" ref="EQ52" si="2081">EP52+1</f>
        <v>45802</v>
      </c>
      <c r="ER52" s="8">
        <f t="shared" ref="ER52" si="2082">EQ52+1</f>
        <v>45803</v>
      </c>
      <c r="ES52" s="8">
        <f t="shared" ref="ES52" si="2083">ER52+1</f>
        <v>45804</v>
      </c>
      <c r="ET52" s="8">
        <f t="shared" ref="ET52" si="2084">ES52+1</f>
        <v>45805</v>
      </c>
      <c r="EU52" s="8">
        <f t="shared" ref="EU52" si="2085">ET52+1</f>
        <v>45806</v>
      </c>
      <c r="EV52" s="8">
        <f t="shared" ref="EV52" si="2086">EU52+1</f>
        <v>45807</v>
      </c>
      <c r="EW52" s="8">
        <f t="shared" ref="EW52" si="2087">EV52+1</f>
        <v>45808</v>
      </c>
      <c r="EX52" s="8">
        <f t="shared" ref="EX52" si="2088">EW52+1</f>
        <v>45809</v>
      </c>
      <c r="EY52" s="8">
        <f t="shared" ref="EY52" si="2089">EX52+1</f>
        <v>45810</v>
      </c>
      <c r="EZ52" s="8">
        <f t="shared" ref="EZ52" si="2090">EY52+1</f>
        <v>45811</v>
      </c>
      <c r="FA52" s="8">
        <f t="shared" ref="FA52" si="2091">EZ52+1</f>
        <v>45812</v>
      </c>
      <c r="FB52" s="8">
        <f t="shared" ref="FB52" si="2092">FA52+1</f>
        <v>45813</v>
      </c>
      <c r="FC52" s="8">
        <f t="shared" ref="FC52" si="2093">FB52+1</f>
        <v>45814</v>
      </c>
      <c r="FD52" s="8">
        <f t="shared" ref="FD52" si="2094">FC52+1</f>
        <v>45815</v>
      </c>
      <c r="FE52" s="8">
        <f t="shared" ref="FE52" si="2095">FD52+1</f>
        <v>45816</v>
      </c>
      <c r="FF52" s="8">
        <f t="shared" ref="FF52" si="2096">FE52+1</f>
        <v>45817</v>
      </c>
      <c r="FG52" s="8">
        <f t="shared" ref="FG52" si="2097">FF52+1</f>
        <v>45818</v>
      </c>
      <c r="FH52" s="8">
        <f t="shared" ref="FH52" si="2098">FG52+1</f>
        <v>45819</v>
      </c>
      <c r="FI52" s="8">
        <f t="shared" ref="FI52" si="2099">FH52+1</f>
        <v>45820</v>
      </c>
      <c r="FJ52" s="8">
        <f t="shared" ref="FJ52" si="2100">FI52+1</f>
        <v>45821</v>
      </c>
      <c r="FK52" s="8">
        <f t="shared" ref="FK52" si="2101">FJ52+1</f>
        <v>45822</v>
      </c>
      <c r="FL52" s="8">
        <f t="shared" ref="FL52" si="2102">FK52+1</f>
        <v>45823</v>
      </c>
      <c r="FM52" s="8">
        <f t="shared" ref="FM52" si="2103">FL52+1</f>
        <v>45824</v>
      </c>
      <c r="FN52" s="8">
        <f t="shared" ref="FN52" si="2104">FM52+1</f>
        <v>45825</v>
      </c>
      <c r="FO52" s="8">
        <f t="shared" ref="FO52" si="2105">FN52+1</f>
        <v>45826</v>
      </c>
      <c r="FP52" s="8">
        <f t="shared" ref="FP52" si="2106">FO52+1</f>
        <v>45827</v>
      </c>
      <c r="FQ52" s="8">
        <f t="shared" ref="FQ52" si="2107">FP52+1</f>
        <v>45828</v>
      </c>
      <c r="FR52" s="8">
        <f t="shared" ref="FR52" si="2108">FQ52+1</f>
        <v>45829</v>
      </c>
      <c r="FS52" s="8">
        <f t="shared" ref="FS52" si="2109">FR52+1</f>
        <v>45830</v>
      </c>
      <c r="FT52" s="8">
        <f t="shared" ref="FT52" si="2110">FS52+1</f>
        <v>45831</v>
      </c>
      <c r="FU52" s="8">
        <f t="shared" ref="FU52" si="2111">FT52+1</f>
        <v>45832</v>
      </c>
      <c r="FV52" s="8">
        <f t="shared" ref="FV52" si="2112">FU52+1</f>
        <v>45833</v>
      </c>
      <c r="FW52" s="8">
        <f t="shared" ref="FW52" si="2113">FV52+1</f>
        <v>45834</v>
      </c>
      <c r="FX52" s="8">
        <f t="shared" ref="FX52" si="2114">FW52+1</f>
        <v>45835</v>
      </c>
      <c r="FY52" s="8">
        <f t="shared" ref="FY52" si="2115">FX52+1</f>
        <v>45836</v>
      </c>
      <c r="FZ52" s="8">
        <f t="shared" ref="FZ52" si="2116">FY52+1</f>
        <v>45837</v>
      </c>
      <c r="GA52" s="8">
        <f t="shared" ref="GA52" si="2117">FZ52+1</f>
        <v>45838</v>
      </c>
      <c r="GB52" s="8">
        <f t="shared" ref="GB52" si="2118">GA52+1</f>
        <v>45839</v>
      </c>
      <c r="GC52" s="8">
        <f t="shared" ref="GC52" si="2119">GB52+1</f>
        <v>45840</v>
      </c>
      <c r="GD52" s="8">
        <f t="shared" ref="GD52" si="2120">GC52+1</f>
        <v>45841</v>
      </c>
      <c r="GE52" s="8">
        <f t="shared" ref="GE52" si="2121">GD52+1</f>
        <v>45842</v>
      </c>
      <c r="GF52" s="8">
        <f t="shared" ref="GF52" si="2122">GE52+1</f>
        <v>45843</v>
      </c>
      <c r="GG52" s="8">
        <f t="shared" ref="GG52" si="2123">GF52+1</f>
        <v>45844</v>
      </c>
      <c r="GH52" s="8">
        <f t="shared" ref="GH52" si="2124">GG52+1</f>
        <v>45845</v>
      </c>
      <c r="GI52" s="8">
        <f t="shared" ref="GI52" si="2125">GH52+1</f>
        <v>45846</v>
      </c>
      <c r="GJ52" s="8">
        <f t="shared" ref="GJ52" si="2126">GI52+1</f>
        <v>45847</v>
      </c>
      <c r="GK52" s="8">
        <f t="shared" ref="GK52" si="2127">GJ52+1</f>
        <v>45848</v>
      </c>
      <c r="GL52" s="8">
        <f t="shared" ref="GL52" si="2128">GK52+1</f>
        <v>45849</v>
      </c>
      <c r="GM52" s="8">
        <f t="shared" ref="GM52" si="2129">GL52+1</f>
        <v>45850</v>
      </c>
      <c r="GN52" s="8">
        <f t="shared" ref="GN52" si="2130">GM52+1</f>
        <v>45851</v>
      </c>
      <c r="GO52" s="8">
        <f t="shared" ref="GO52" si="2131">GN52+1</f>
        <v>45852</v>
      </c>
      <c r="GP52" s="8">
        <f t="shared" ref="GP52" si="2132">GO52+1</f>
        <v>45853</v>
      </c>
      <c r="GQ52" s="8">
        <f t="shared" ref="GQ52" si="2133">GP52+1</f>
        <v>45854</v>
      </c>
      <c r="GR52" s="8">
        <f t="shared" ref="GR52" si="2134">GQ52+1</f>
        <v>45855</v>
      </c>
      <c r="GS52" s="8">
        <f t="shared" ref="GS52" si="2135">GR52+1</f>
        <v>45856</v>
      </c>
      <c r="GT52" s="8">
        <f t="shared" ref="GT52" si="2136">GS52+1</f>
        <v>45857</v>
      </c>
      <c r="GU52" s="8">
        <f t="shared" ref="GU52" si="2137">GT52+1</f>
        <v>45858</v>
      </c>
      <c r="GV52" s="8">
        <f t="shared" ref="GV52" si="2138">GU52+1</f>
        <v>45859</v>
      </c>
      <c r="GW52" s="8">
        <f t="shared" ref="GW52" si="2139">GV52+1</f>
        <v>45860</v>
      </c>
      <c r="GX52" s="8">
        <f t="shared" ref="GX52" si="2140">GW52+1</f>
        <v>45861</v>
      </c>
      <c r="GY52" s="8">
        <f t="shared" ref="GY52" si="2141">GX52+1</f>
        <v>45862</v>
      </c>
      <c r="GZ52" s="8">
        <f t="shared" ref="GZ52" si="2142">GY52+1</f>
        <v>45863</v>
      </c>
      <c r="HA52" s="8">
        <f t="shared" ref="HA52" si="2143">GZ52+1</f>
        <v>45864</v>
      </c>
      <c r="HB52" s="8">
        <f t="shared" ref="HB52" si="2144">HA52+1</f>
        <v>45865</v>
      </c>
      <c r="HC52" s="8">
        <f t="shared" ref="HC52" si="2145">HB52+1</f>
        <v>45866</v>
      </c>
      <c r="HD52" s="8">
        <f t="shared" ref="HD52" si="2146">HC52+1</f>
        <v>45867</v>
      </c>
      <c r="HE52" s="8">
        <f t="shared" ref="HE52" si="2147">HD52+1</f>
        <v>45868</v>
      </c>
      <c r="HF52" s="8">
        <f t="shared" ref="HF52" si="2148">HE52+1</f>
        <v>45869</v>
      </c>
      <c r="HG52" s="8">
        <f t="shared" ref="HG52" si="2149">HF52+1</f>
        <v>45870</v>
      </c>
      <c r="HH52" s="8">
        <f t="shared" ref="HH52" si="2150">HG52+1</f>
        <v>45871</v>
      </c>
      <c r="HI52" s="8">
        <f t="shared" ref="HI52" si="2151">HH52+1</f>
        <v>45872</v>
      </c>
      <c r="HJ52" s="8">
        <f t="shared" ref="HJ52" si="2152">HI52+1</f>
        <v>45873</v>
      </c>
      <c r="HK52" s="8">
        <f t="shared" ref="HK52" si="2153">HJ52+1</f>
        <v>45874</v>
      </c>
      <c r="HL52" s="8">
        <f t="shared" ref="HL52" si="2154">HK52+1</f>
        <v>45875</v>
      </c>
      <c r="HM52" s="8">
        <f t="shared" ref="HM52" si="2155">HL52+1</f>
        <v>45876</v>
      </c>
      <c r="HN52" s="8">
        <f t="shared" ref="HN52" si="2156">HM52+1</f>
        <v>45877</v>
      </c>
      <c r="HO52" s="8">
        <f t="shared" ref="HO52" si="2157">HN52+1</f>
        <v>45878</v>
      </c>
      <c r="HP52" s="8">
        <f t="shared" ref="HP52" si="2158">HO52+1</f>
        <v>45879</v>
      </c>
      <c r="HQ52" s="8">
        <f t="shared" ref="HQ52" si="2159">HP52+1</f>
        <v>45880</v>
      </c>
      <c r="HR52" s="8">
        <f t="shared" ref="HR52" si="2160">HQ52+1</f>
        <v>45881</v>
      </c>
      <c r="HS52" s="8">
        <f t="shared" ref="HS52" si="2161">HR52+1</f>
        <v>45882</v>
      </c>
      <c r="HT52" s="8">
        <f t="shared" ref="HT52" si="2162">HS52+1</f>
        <v>45883</v>
      </c>
      <c r="HU52" s="8">
        <f t="shared" ref="HU52" si="2163">HT52+1</f>
        <v>45884</v>
      </c>
      <c r="HV52" s="8">
        <f t="shared" ref="HV52" si="2164">HU52+1</f>
        <v>45885</v>
      </c>
      <c r="HW52" s="8">
        <f t="shared" ref="HW52" si="2165">HV52+1</f>
        <v>45886</v>
      </c>
      <c r="HX52" s="8">
        <f t="shared" ref="HX52" si="2166">HW52+1</f>
        <v>45887</v>
      </c>
      <c r="HY52" s="8">
        <f t="shared" ref="HY52" si="2167">HX52+1</f>
        <v>45888</v>
      </c>
      <c r="HZ52" s="8">
        <f t="shared" ref="HZ52" si="2168">HY52+1</f>
        <v>45889</v>
      </c>
      <c r="IA52" s="8">
        <f t="shared" ref="IA52" si="2169">HZ52+1</f>
        <v>45890</v>
      </c>
      <c r="IB52" s="8">
        <f t="shared" ref="IB52" si="2170">IA52+1</f>
        <v>45891</v>
      </c>
      <c r="IC52" s="8">
        <f t="shared" ref="IC52" si="2171">IB52+1</f>
        <v>45892</v>
      </c>
      <c r="ID52" s="8">
        <f t="shared" ref="ID52" si="2172">IC52+1</f>
        <v>45893</v>
      </c>
      <c r="IE52" s="8">
        <f t="shared" ref="IE52" si="2173">ID52+1</f>
        <v>45894</v>
      </c>
      <c r="IF52" s="8">
        <f t="shared" ref="IF52" si="2174">IE52+1</f>
        <v>45895</v>
      </c>
      <c r="IG52" s="8">
        <f t="shared" ref="IG52" si="2175">IF52+1</f>
        <v>45896</v>
      </c>
      <c r="IH52" s="8">
        <f t="shared" ref="IH52" si="2176">IG52+1</f>
        <v>45897</v>
      </c>
      <c r="II52" s="8">
        <f t="shared" ref="II52" si="2177">IH52+1</f>
        <v>45898</v>
      </c>
      <c r="IJ52" s="8">
        <f t="shared" ref="IJ52" si="2178">II52+1</f>
        <v>45899</v>
      </c>
      <c r="IK52" s="8">
        <f t="shared" ref="IK52" si="2179">IJ52+1</f>
        <v>45900</v>
      </c>
      <c r="IL52" s="8">
        <f t="shared" ref="IL52" si="2180">IK52+1</f>
        <v>45901</v>
      </c>
      <c r="IM52" s="8">
        <f t="shared" ref="IM52" si="2181">IL52+1</f>
        <v>45902</v>
      </c>
      <c r="IN52" s="8">
        <f t="shared" ref="IN52" si="2182">IM52+1</f>
        <v>45903</v>
      </c>
      <c r="IO52" s="8">
        <f t="shared" ref="IO52" si="2183">IN52+1</f>
        <v>45904</v>
      </c>
      <c r="IP52" s="8">
        <f t="shared" ref="IP52" si="2184">IO52+1</f>
        <v>45905</v>
      </c>
      <c r="IQ52" s="8">
        <f t="shared" ref="IQ52" si="2185">IP52+1</f>
        <v>45906</v>
      </c>
      <c r="IR52" s="8">
        <f t="shared" ref="IR52" si="2186">IQ52+1</f>
        <v>45907</v>
      </c>
      <c r="IS52" s="8">
        <f t="shared" ref="IS52" si="2187">IR52+1</f>
        <v>45908</v>
      </c>
      <c r="IT52" s="8">
        <f t="shared" ref="IT52" si="2188">IS52+1</f>
        <v>45909</v>
      </c>
      <c r="IU52" s="8">
        <f t="shared" ref="IU52" si="2189">IT52+1</f>
        <v>45910</v>
      </c>
      <c r="IV52" s="8">
        <f t="shared" ref="IV52" si="2190">IU52+1</f>
        <v>45911</v>
      </c>
      <c r="IW52" s="8">
        <f t="shared" ref="IW52" si="2191">IV52+1</f>
        <v>45912</v>
      </c>
      <c r="IX52" s="8">
        <f t="shared" ref="IX52" si="2192">IW52+1</f>
        <v>45913</v>
      </c>
      <c r="IY52" s="8">
        <f t="shared" ref="IY52" si="2193">IX52+1</f>
        <v>45914</v>
      </c>
      <c r="IZ52" s="8">
        <f t="shared" ref="IZ52" si="2194">IY52+1</f>
        <v>45915</v>
      </c>
      <c r="JA52" s="8">
        <f t="shared" ref="JA52" si="2195">IZ52+1</f>
        <v>45916</v>
      </c>
      <c r="JB52" s="8">
        <f t="shared" ref="JB52" si="2196">JA52+1</f>
        <v>45917</v>
      </c>
      <c r="JC52" s="8">
        <f t="shared" ref="JC52" si="2197">JB52+1</f>
        <v>45918</v>
      </c>
      <c r="JD52" s="8">
        <f t="shared" ref="JD52" si="2198">JC52+1</f>
        <v>45919</v>
      </c>
      <c r="JE52" s="8">
        <f t="shared" ref="JE52" si="2199">JD52+1</f>
        <v>45920</v>
      </c>
      <c r="JF52" s="8">
        <f t="shared" ref="JF52" si="2200">JE52+1</f>
        <v>45921</v>
      </c>
      <c r="JG52" s="8">
        <f t="shared" ref="JG52" si="2201">JF52+1</f>
        <v>45922</v>
      </c>
      <c r="JH52" s="8">
        <f t="shared" ref="JH52" si="2202">JG52+1</f>
        <v>45923</v>
      </c>
      <c r="JI52" s="8">
        <f t="shared" ref="JI52" si="2203">JH52+1</f>
        <v>45924</v>
      </c>
      <c r="JJ52" s="8">
        <f t="shared" ref="JJ52" si="2204">JI52+1</f>
        <v>45925</v>
      </c>
      <c r="JK52" s="8">
        <f t="shared" ref="JK52" si="2205">JJ52+1</f>
        <v>45926</v>
      </c>
      <c r="JL52" s="8">
        <f t="shared" ref="JL52" si="2206">JK52+1</f>
        <v>45927</v>
      </c>
      <c r="JM52" s="8">
        <f t="shared" ref="JM52" si="2207">JL52+1</f>
        <v>45928</v>
      </c>
      <c r="JN52" s="8">
        <f t="shared" ref="JN52" si="2208">JM52+1</f>
        <v>45929</v>
      </c>
      <c r="JO52" s="8">
        <f t="shared" ref="JO52" si="2209">JN52+1</f>
        <v>45930</v>
      </c>
      <c r="JP52" s="8">
        <f t="shared" ref="JP52" si="2210">JO52+1</f>
        <v>45931</v>
      </c>
      <c r="JQ52" s="8">
        <f t="shared" ref="JQ52" si="2211">JP52+1</f>
        <v>45932</v>
      </c>
      <c r="JR52" s="8">
        <f t="shared" ref="JR52" si="2212">JQ52+1</f>
        <v>45933</v>
      </c>
      <c r="JS52" s="8">
        <f t="shared" ref="JS52" si="2213">JR52+1</f>
        <v>45934</v>
      </c>
      <c r="JT52" s="8">
        <f t="shared" ref="JT52" si="2214">JS52+1</f>
        <v>45935</v>
      </c>
      <c r="JU52" s="8">
        <f t="shared" ref="JU52" si="2215">JT52+1</f>
        <v>45936</v>
      </c>
      <c r="JV52" s="8">
        <f t="shared" ref="JV52" si="2216">JU52+1</f>
        <v>45937</v>
      </c>
      <c r="JW52" s="8">
        <f t="shared" ref="JW52" si="2217">JV52+1</f>
        <v>45938</v>
      </c>
      <c r="JX52" s="8">
        <f t="shared" ref="JX52" si="2218">JW52+1</f>
        <v>45939</v>
      </c>
      <c r="JY52" s="8">
        <f t="shared" ref="JY52" si="2219">JX52+1</f>
        <v>45940</v>
      </c>
      <c r="JZ52" s="8">
        <f t="shared" ref="JZ52" si="2220">JY52+1</f>
        <v>45941</v>
      </c>
      <c r="KA52" s="8">
        <f t="shared" ref="KA52" si="2221">JZ52+1</f>
        <v>45942</v>
      </c>
      <c r="KB52" s="8">
        <f t="shared" ref="KB52" si="2222">KA52+1</f>
        <v>45943</v>
      </c>
      <c r="KC52" s="8">
        <f t="shared" ref="KC52" si="2223">KB52+1</f>
        <v>45944</v>
      </c>
      <c r="KD52" s="8">
        <f t="shared" ref="KD52" si="2224">KC52+1</f>
        <v>45945</v>
      </c>
      <c r="KE52" s="8">
        <f t="shared" ref="KE52" si="2225">KD52+1</f>
        <v>45946</v>
      </c>
      <c r="KF52" s="8">
        <f t="shared" ref="KF52" si="2226">KE52+1</f>
        <v>45947</v>
      </c>
      <c r="KG52" s="8">
        <f t="shared" ref="KG52" si="2227">KF52+1</f>
        <v>45948</v>
      </c>
      <c r="KH52" s="8">
        <f t="shared" ref="KH52" si="2228">KG52+1</f>
        <v>45949</v>
      </c>
      <c r="KI52" s="8">
        <f t="shared" ref="KI52" si="2229">KH52+1</f>
        <v>45950</v>
      </c>
      <c r="KJ52" s="8">
        <f t="shared" ref="KJ52" si="2230">KI52+1</f>
        <v>45951</v>
      </c>
      <c r="KK52" s="8">
        <f t="shared" ref="KK52" si="2231">KJ52+1</f>
        <v>45952</v>
      </c>
      <c r="KL52" s="8">
        <f t="shared" ref="KL52" si="2232">KK52+1</f>
        <v>45953</v>
      </c>
      <c r="KM52" s="8">
        <f t="shared" ref="KM52" si="2233">KL52+1</f>
        <v>45954</v>
      </c>
      <c r="KN52" s="8">
        <f t="shared" ref="KN52" si="2234">KM52+1</f>
        <v>45955</v>
      </c>
      <c r="KO52" s="8">
        <f t="shared" ref="KO52" si="2235">KN52+1</f>
        <v>45956</v>
      </c>
      <c r="KP52" s="8">
        <f t="shared" ref="KP52" si="2236">KO52+1</f>
        <v>45957</v>
      </c>
      <c r="KQ52" s="8">
        <f t="shared" ref="KQ52" si="2237">KP52+1</f>
        <v>45958</v>
      </c>
      <c r="KR52" s="8">
        <f t="shared" ref="KR52" si="2238">KQ52+1</f>
        <v>45959</v>
      </c>
      <c r="KS52" s="8">
        <f t="shared" ref="KS52" si="2239">KR52+1</f>
        <v>45960</v>
      </c>
      <c r="KT52" s="8">
        <f t="shared" ref="KT52" si="2240">KS52+1</f>
        <v>45961</v>
      </c>
      <c r="KU52" s="8">
        <f t="shared" ref="KU52" si="2241">KT52+1</f>
        <v>45962</v>
      </c>
      <c r="KV52" s="8">
        <f t="shared" ref="KV52" si="2242">KU52+1</f>
        <v>45963</v>
      </c>
      <c r="KW52" s="8">
        <f t="shared" ref="KW52" si="2243">KV52+1</f>
        <v>45964</v>
      </c>
      <c r="KX52" s="8">
        <f t="shared" ref="KX52:KY52" si="2244">KW52+1</f>
        <v>45965</v>
      </c>
      <c r="KY52" s="8">
        <f t="shared" si="2244"/>
        <v>45966</v>
      </c>
      <c r="KZ52" s="8">
        <f t="shared" ref="KZ52" si="2245">KY52+1</f>
        <v>45967</v>
      </c>
      <c r="LA52" s="8">
        <f t="shared" ref="LA52" si="2246">KZ52+1</f>
        <v>45968</v>
      </c>
      <c r="LB52" s="8">
        <f t="shared" ref="LB52" si="2247">LA52+1</f>
        <v>45969</v>
      </c>
      <c r="LC52" s="8">
        <f t="shared" ref="LC52" si="2248">LB52+1</f>
        <v>45970</v>
      </c>
      <c r="LD52" s="8">
        <f t="shared" ref="LD52" si="2249">LC52+1</f>
        <v>45971</v>
      </c>
      <c r="LE52" s="8">
        <f t="shared" ref="LE52" si="2250">LD52+1</f>
        <v>45972</v>
      </c>
      <c r="LF52" s="8">
        <f t="shared" ref="LF52" si="2251">LE52+1</f>
        <v>45973</v>
      </c>
      <c r="LG52" s="8">
        <f t="shared" ref="LG52" si="2252">LF52+1</f>
        <v>45974</v>
      </c>
      <c r="LH52" s="8">
        <f t="shared" ref="LH52" si="2253">LG52+1</f>
        <v>45975</v>
      </c>
      <c r="LI52" s="8">
        <f t="shared" ref="LI52" si="2254">LH52+1</f>
        <v>45976</v>
      </c>
      <c r="LJ52" s="8">
        <f t="shared" ref="LJ52" si="2255">LI52+1</f>
        <v>45977</v>
      </c>
      <c r="LK52" s="8">
        <f t="shared" ref="LK52" si="2256">LJ52+1</f>
        <v>45978</v>
      </c>
      <c r="LL52" s="8">
        <f t="shared" ref="LL52" si="2257">LK52+1</f>
        <v>45979</v>
      </c>
      <c r="LM52" s="8">
        <f t="shared" ref="LM52" si="2258">LL52+1</f>
        <v>45980</v>
      </c>
      <c r="LN52" s="8">
        <f t="shared" ref="LN52" si="2259">LM52+1</f>
        <v>45981</v>
      </c>
      <c r="LO52" s="8">
        <f t="shared" ref="LO52" si="2260">LN52+1</f>
        <v>45982</v>
      </c>
      <c r="LP52" s="8">
        <f t="shared" ref="LP52" si="2261">LO52+1</f>
        <v>45983</v>
      </c>
      <c r="LQ52" s="8">
        <f t="shared" ref="LQ52" si="2262">LP52+1</f>
        <v>45984</v>
      </c>
      <c r="LR52" s="8">
        <f t="shared" ref="LR52" si="2263">LQ52+1</f>
        <v>45985</v>
      </c>
      <c r="LS52" s="8">
        <f t="shared" ref="LS52" si="2264">LR52+1</f>
        <v>45986</v>
      </c>
      <c r="LT52" s="8">
        <f t="shared" ref="LT52" si="2265">LS52+1</f>
        <v>45987</v>
      </c>
      <c r="LU52" s="8">
        <f t="shared" ref="LU52" si="2266">LT52+1</f>
        <v>45988</v>
      </c>
      <c r="LV52" s="8">
        <f t="shared" ref="LV52" si="2267">LU52+1</f>
        <v>45989</v>
      </c>
      <c r="LW52" s="8">
        <f t="shared" ref="LW52" si="2268">LV52+1</f>
        <v>45990</v>
      </c>
      <c r="LX52" s="8">
        <f t="shared" ref="LX52" si="2269">LW52+1</f>
        <v>45991</v>
      </c>
      <c r="LY52" s="8">
        <f t="shared" ref="LY52" si="2270">LX52+1</f>
        <v>45992</v>
      </c>
      <c r="LZ52" s="8">
        <f t="shared" ref="LZ52" si="2271">LY52+1</f>
        <v>45993</v>
      </c>
      <c r="MA52" s="8">
        <f t="shared" ref="MA52" si="2272">LZ52+1</f>
        <v>45994</v>
      </c>
      <c r="MB52" s="8">
        <f t="shared" ref="MB52" si="2273">MA52+1</f>
        <v>45995</v>
      </c>
      <c r="MC52" s="8">
        <f t="shared" ref="MC52" si="2274">MB52+1</f>
        <v>45996</v>
      </c>
      <c r="MD52" s="8">
        <f t="shared" ref="MD52" si="2275">MC52+1</f>
        <v>45997</v>
      </c>
      <c r="ME52" s="8">
        <f t="shared" ref="ME52" si="2276">MD52+1</f>
        <v>45998</v>
      </c>
      <c r="MF52" s="8">
        <f t="shared" ref="MF52" si="2277">ME52+1</f>
        <v>45999</v>
      </c>
      <c r="MG52" s="8">
        <f t="shared" ref="MG52" si="2278">MF52+1</f>
        <v>46000</v>
      </c>
      <c r="MH52" s="8">
        <f t="shared" ref="MH52" si="2279">MG52+1</f>
        <v>46001</v>
      </c>
      <c r="MI52" s="8">
        <f t="shared" ref="MI52" si="2280">MH52+1</f>
        <v>46002</v>
      </c>
      <c r="MJ52" s="8">
        <f t="shared" ref="MJ52" si="2281">MI52+1</f>
        <v>46003</v>
      </c>
      <c r="MK52" s="8">
        <f t="shared" ref="MK52" si="2282">MJ52+1</f>
        <v>46004</v>
      </c>
      <c r="ML52" s="8">
        <f t="shared" ref="ML52" si="2283">MK52+1</f>
        <v>46005</v>
      </c>
      <c r="MM52" s="8">
        <f t="shared" ref="MM52" si="2284">ML52+1</f>
        <v>46006</v>
      </c>
      <c r="MN52" s="8">
        <f t="shared" ref="MN52" si="2285">MM52+1</f>
        <v>46007</v>
      </c>
      <c r="MO52" s="8">
        <f t="shared" ref="MO52" si="2286">MN52+1</f>
        <v>46008</v>
      </c>
      <c r="MP52" s="8">
        <f t="shared" ref="MP52" si="2287">MO52+1</f>
        <v>46009</v>
      </c>
      <c r="MQ52" s="8">
        <f t="shared" ref="MQ52" si="2288">MP52+1</f>
        <v>46010</v>
      </c>
      <c r="MR52" s="8">
        <f t="shared" ref="MR52" si="2289">MQ52+1</f>
        <v>46011</v>
      </c>
      <c r="MS52" s="8">
        <f t="shared" ref="MS52" si="2290">MR52+1</f>
        <v>46012</v>
      </c>
      <c r="MT52" s="8">
        <f t="shared" ref="MT52" si="2291">MS52+1</f>
        <v>46013</v>
      </c>
      <c r="MU52" s="8">
        <f t="shared" ref="MU52" si="2292">MT52+1</f>
        <v>46014</v>
      </c>
      <c r="MV52" s="8">
        <f t="shared" ref="MV52" si="2293">MU52+1</f>
        <v>46015</v>
      </c>
      <c r="MW52" s="8">
        <f t="shared" ref="MW52" si="2294">MV52+1</f>
        <v>46016</v>
      </c>
      <c r="MX52" s="8">
        <f t="shared" ref="MX52" si="2295">MW52+1</f>
        <v>46017</v>
      </c>
      <c r="MY52" s="8">
        <f t="shared" ref="MY52" si="2296">MX52+1</f>
        <v>46018</v>
      </c>
      <c r="MZ52" s="8">
        <f t="shared" ref="MZ52" si="2297">MY52+1</f>
        <v>46019</v>
      </c>
      <c r="NA52" s="8">
        <f t="shared" ref="NA52" si="2298">MZ52+1</f>
        <v>46020</v>
      </c>
      <c r="NB52" s="8">
        <f t="shared" ref="NB52" si="2299">NA52+1</f>
        <v>46021</v>
      </c>
      <c r="NC52" s="8">
        <f t="shared" ref="NC52" si="2300">NB52+1</f>
        <v>46022</v>
      </c>
      <c r="ND52" s="8">
        <f t="shared" ref="ND52" si="2301">NC52+1</f>
        <v>46023</v>
      </c>
      <c r="NE52" s="8">
        <f t="shared" ref="NE52" si="2302">ND52+1</f>
        <v>46024</v>
      </c>
      <c r="NF52" s="8">
        <f t="shared" ref="NF52" si="2303">NE52+1</f>
        <v>46025</v>
      </c>
      <c r="NG52" s="8">
        <f t="shared" ref="NG52" si="2304">NF52+1</f>
        <v>46026</v>
      </c>
      <c r="NH52" s="8">
        <f t="shared" ref="NH52" si="2305">NG52+1</f>
        <v>46027</v>
      </c>
      <c r="NI52" s="8">
        <f t="shared" ref="NI52" si="2306">NH52+1</f>
        <v>46028</v>
      </c>
      <c r="NJ52" s="8">
        <f t="shared" ref="NJ52" si="2307">NI52+1</f>
        <v>46029</v>
      </c>
      <c r="NK52" s="8">
        <f t="shared" ref="NK52" si="2308">NJ52+1</f>
        <v>46030</v>
      </c>
      <c r="NL52" s="8">
        <f t="shared" ref="NL52" si="2309">NK52+1</f>
        <v>46031</v>
      </c>
      <c r="NM52" s="8">
        <f t="shared" ref="NM52" si="2310">NL52+1</f>
        <v>46032</v>
      </c>
      <c r="NN52" s="8">
        <f t="shared" ref="NN52" si="2311">NM52+1</f>
        <v>46033</v>
      </c>
      <c r="NO52" s="8">
        <f t="shared" ref="NO52" si="2312">NN52+1</f>
        <v>46034</v>
      </c>
      <c r="NP52" s="8">
        <f t="shared" ref="NP52" si="2313">NO52+1</f>
        <v>46035</v>
      </c>
      <c r="NQ52" s="8">
        <f t="shared" ref="NQ52" si="2314">NP52+1</f>
        <v>46036</v>
      </c>
      <c r="NR52" s="8">
        <f t="shared" ref="NR52" si="2315">NQ52+1</f>
        <v>46037</v>
      </c>
      <c r="NS52" s="8">
        <f t="shared" ref="NS52" si="2316">NR52+1</f>
        <v>46038</v>
      </c>
      <c r="NT52" s="8">
        <f t="shared" ref="NT52" si="2317">NS52+1</f>
        <v>46039</v>
      </c>
      <c r="NU52" s="8">
        <f t="shared" ref="NU52" si="2318">NT52+1</f>
        <v>46040</v>
      </c>
      <c r="NV52" s="8">
        <f t="shared" ref="NV52" si="2319">NU52+1</f>
        <v>46041</v>
      </c>
      <c r="NW52" s="8">
        <f t="shared" ref="NW52" si="2320">NV52+1</f>
        <v>46042</v>
      </c>
      <c r="NX52" s="8">
        <f t="shared" ref="NX52" si="2321">NW52+1</f>
        <v>46043</v>
      </c>
      <c r="NY52" s="8">
        <f t="shared" ref="NY52" si="2322">NX52+1</f>
        <v>46044</v>
      </c>
      <c r="NZ52" s="8">
        <f t="shared" ref="NZ52" si="2323">NY52+1</f>
        <v>46045</v>
      </c>
      <c r="OA52" s="8">
        <f t="shared" ref="OA52" si="2324">NZ52+1</f>
        <v>46046</v>
      </c>
      <c r="OB52" s="8">
        <f t="shared" ref="OB52" si="2325">OA52+1</f>
        <v>46047</v>
      </c>
      <c r="OC52" s="8">
        <f t="shared" ref="OC52" si="2326">OB52+1</f>
        <v>46048</v>
      </c>
      <c r="OD52" s="8">
        <f t="shared" ref="OD52" si="2327">OC52+1</f>
        <v>46049</v>
      </c>
      <c r="OE52" s="8">
        <f t="shared" ref="OE52" si="2328">OD52+1</f>
        <v>46050</v>
      </c>
      <c r="OF52" s="8">
        <f t="shared" ref="OF52" si="2329">OE52+1</f>
        <v>46051</v>
      </c>
      <c r="OG52" s="8">
        <f t="shared" ref="OG52" si="2330">OF52+1</f>
        <v>46052</v>
      </c>
      <c r="OH52" s="8">
        <f t="shared" ref="OH52" si="2331">OG52+1</f>
        <v>46053</v>
      </c>
      <c r="OI52" s="8">
        <f t="shared" ref="OI52" si="2332">OH52+1</f>
        <v>46054</v>
      </c>
      <c r="OJ52" s="8">
        <f t="shared" ref="OJ52" si="2333">OI52+1</f>
        <v>46055</v>
      </c>
      <c r="OK52" s="8">
        <f t="shared" ref="OK52" si="2334">OJ52+1</f>
        <v>46056</v>
      </c>
      <c r="OL52" s="8">
        <f t="shared" ref="OL52" si="2335">OK52+1</f>
        <v>46057</v>
      </c>
      <c r="OM52" s="8">
        <f t="shared" ref="OM52" si="2336">OL52+1</f>
        <v>46058</v>
      </c>
      <c r="ON52" s="8">
        <f t="shared" ref="ON52" si="2337">OM52+1</f>
        <v>46059</v>
      </c>
      <c r="OO52" s="8">
        <f t="shared" ref="OO52" si="2338">ON52+1</f>
        <v>46060</v>
      </c>
      <c r="OP52" s="8">
        <f t="shared" ref="OP52" si="2339">OO52+1</f>
        <v>46061</v>
      </c>
      <c r="OQ52" s="8">
        <f t="shared" ref="OQ52" si="2340">OP52+1</f>
        <v>46062</v>
      </c>
      <c r="OR52" s="8">
        <f t="shared" ref="OR52" si="2341">OQ52+1</f>
        <v>46063</v>
      </c>
      <c r="OS52" s="8">
        <f t="shared" ref="OS52" si="2342">OR52+1</f>
        <v>46064</v>
      </c>
      <c r="OT52" s="8">
        <f t="shared" ref="OT52" si="2343">OS52+1</f>
        <v>46065</v>
      </c>
      <c r="OU52" s="8">
        <f t="shared" ref="OU52" si="2344">OT52+1</f>
        <v>46066</v>
      </c>
      <c r="OV52" s="8">
        <f t="shared" ref="OV52" si="2345">OU52+1</f>
        <v>46067</v>
      </c>
      <c r="OW52" s="8">
        <f t="shared" ref="OW52" si="2346">OV52+1</f>
        <v>46068</v>
      </c>
      <c r="OX52" s="8">
        <f t="shared" ref="OX52" si="2347">OW52+1</f>
        <v>46069</v>
      </c>
      <c r="OY52" s="8">
        <f t="shared" ref="OY52" si="2348">OX52+1</f>
        <v>46070</v>
      </c>
      <c r="OZ52" s="8">
        <f t="shared" ref="OZ52" si="2349">OY52+1</f>
        <v>46071</v>
      </c>
      <c r="PA52" s="8">
        <f t="shared" ref="PA52" si="2350">OZ52+1</f>
        <v>46072</v>
      </c>
      <c r="PB52" s="8">
        <f t="shared" ref="PB52" si="2351">PA52+1</f>
        <v>46073</v>
      </c>
      <c r="PC52" s="8">
        <f t="shared" ref="PC52" si="2352">PB52+1</f>
        <v>46074</v>
      </c>
      <c r="PD52" s="8">
        <f t="shared" ref="PD52" si="2353">PC52+1</f>
        <v>46075</v>
      </c>
      <c r="PE52" s="8">
        <f t="shared" ref="PE52" si="2354">PD52+1</f>
        <v>46076</v>
      </c>
      <c r="PF52" s="8">
        <f t="shared" ref="PF52" si="2355">PE52+1</f>
        <v>46077</v>
      </c>
      <c r="PG52" s="8">
        <f t="shared" ref="PG52" si="2356">PF52+1</f>
        <v>46078</v>
      </c>
      <c r="PH52" s="8">
        <f t="shared" ref="PH52" si="2357">PG52+1</f>
        <v>46079</v>
      </c>
      <c r="PI52" s="8">
        <f t="shared" ref="PI52" si="2358">PH52+1</f>
        <v>46080</v>
      </c>
      <c r="PJ52" s="8">
        <f t="shared" ref="PJ52" si="2359">PI52+1</f>
        <v>46081</v>
      </c>
      <c r="PK52" s="8">
        <f t="shared" ref="PK52" si="2360">PJ52+1</f>
        <v>46082</v>
      </c>
      <c r="PL52" s="8">
        <f t="shared" ref="PL52" si="2361">PK52+1</f>
        <v>46083</v>
      </c>
      <c r="PM52" s="8">
        <f t="shared" ref="PM52" si="2362">PL52+1</f>
        <v>46084</v>
      </c>
      <c r="PN52" s="8">
        <f t="shared" ref="PN52" si="2363">PM52+1</f>
        <v>46085</v>
      </c>
      <c r="PO52" s="8">
        <f t="shared" ref="PO52" si="2364">PN52+1</f>
        <v>46086</v>
      </c>
      <c r="PP52" s="8">
        <f t="shared" ref="PP52" si="2365">PO52+1</f>
        <v>46087</v>
      </c>
      <c r="PQ52" s="8">
        <f t="shared" ref="PQ52" si="2366">PP52+1</f>
        <v>46088</v>
      </c>
      <c r="PR52" s="8">
        <f t="shared" ref="PR52" si="2367">PQ52+1</f>
        <v>46089</v>
      </c>
      <c r="PS52" s="8">
        <f t="shared" ref="PS52" si="2368">PR52+1</f>
        <v>46090</v>
      </c>
      <c r="PT52" s="8">
        <f t="shared" ref="PT52" si="2369">PS52+1</f>
        <v>46091</v>
      </c>
      <c r="PU52" s="8">
        <f t="shared" ref="PU52" si="2370">PT52+1</f>
        <v>46092</v>
      </c>
      <c r="PV52" s="8">
        <f t="shared" ref="PV52" si="2371">PU52+1</f>
        <v>46093</v>
      </c>
      <c r="PW52" s="8">
        <f t="shared" ref="PW52" si="2372">PV52+1</f>
        <v>46094</v>
      </c>
      <c r="PX52" s="8">
        <f t="shared" ref="PX52" si="2373">PW52+1</f>
        <v>46095</v>
      </c>
      <c r="PY52" s="8">
        <f t="shared" ref="PY52" si="2374">PX52+1</f>
        <v>46096</v>
      </c>
      <c r="PZ52" s="8">
        <f t="shared" ref="PZ52" si="2375">PY52+1</f>
        <v>46097</v>
      </c>
      <c r="QA52" s="8">
        <f t="shared" ref="QA52" si="2376">PZ52+1</f>
        <v>46098</v>
      </c>
      <c r="QB52" s="8">
        <f t="shared" ref="QB52" si="2377">QA52+1</f>
        <v>46099</v>
      </c>
      <c r="QC52" s="8">
        <f t="shared" ref="QC52" si="2378">QB52+1</f>
        <v>46100</v>
      </c>
      <c r="QD52" s="8">
        <f t="shared" ref="QD52" si="2379">QC52+1</f>
        <v>46101</v>
      </c>
      <c r="QE52" s="8">
        <f t="shared" ref="QE52" si="2380">QD52+1</f>
        <v>46102</v>
      </c>
      <c r="QF52" s="8">
        <f t="shared" ref="QF52" si="2381">QE52+1</f>
        <v>46103</v>
      </c>
      <c r="QG52" s="8">
        <f t="shared" ref="QG52" si="2382">QF52+1</f>
        <v>46104</v>
      </c>
      <c r="QH52" s="8">
        <f t="shared" ref="QH52" si="2383">QG52+1</f>
        <v>46105</v>
      </c>
      <c r="QI52" s="8">
        <f t="shared" ref="QI52" si="2384">QH52+1</f>
        <v>46106</v>
      </c>
      <c r="QJ52" s="8">
        <f t="shared" ref="QJ52" si="2385">QI52+1</f>
        <v>46107</v>
      </c>
      <c r="QK52" s="8">
        <f t="shared" ref="QK52" si="2386">QJ52+1</f>
        <v>46108</v>
      </c>
      <c r="QL52" s="8">
        <f t="shared" ref="QL52" si="2387">QK52+1</f>
        <v>46109</v>
      </c>
      <c r="QM52" s="8">
        <f t="shared" ref="QM52" si="2388">QL52+1</f>
        <v>46110</v>
      </c>
      <c r="QN52" s="8">
        <f t="shared" ref="QN52" si="2389">QM52+1</f>
        <v>46111</v>
      </c>
      <c r="QO52" s="8">
        <f t="shared" ref="QO52" si="2390">QN52+1</f>
        <v>46112</v>
      </c>
      <c r="QP52" s="8">
        <f t="shared" ref="QP52" si="2391">QO52+1</f>
        <v>46113</v>
      </c>
      <c r="QQ52" s="8">
        <f t="shared" ref="QQ52" si="2392">QP52+1</f>
        <v>46114</v>
      </c>
      <c r="QR52" s="8">
        <f t="shared" ref="QR52" si="2393">QQ52+1</f>
        <v>46115</v>
      </c>
      <c r="QS52" s="8">
        <f t="shared" ref="QS52" si="2394">QR52+1</f>
        <v>46116</v>
      </c>
      <c r="QT52" s="8">
        <f t="shared" ref="QT52" si="2395">QS52+1</f>
        <v>46117</v>
      </c>
      <c r="QU52" s="8">
        <f t="shared" ref="QU52" si="2396">QT52+1</f>
        <v>46118</v>
      </c>
      <c r="QV52" s="8">
        <f t="shared" ref="QV52" si="2397">QU52+1</f>
        <v>46119</v>
      </c>
      <c r="QW52" s="8">
        <f t="shared" ref="QW52" si="2398">QV52+1</f>
        <v>46120</v>
      </c>
      <c r="QX52" s="8">
        <f t="shared" ref="QX52" si="2399">QW52+1</f>
        <v>46121</v>
      </c>
      <c r="QY52" s="8">
        <f t="shared" ref="QY52" si="2400">QX52+1</f>
        <v>46122</v>
      </c>
      <c r="QZ52" s="8">
        <f t="shared" ref="QZ52" si="2401">QY52+1</f>
        <v>46123</v>
      </c>
      <c r="RA52" s="8">
        <f t="shared" ref="RA52" si="2402">QZ52+1</f>
        <v>46124</v>
      </c>
      <c r="RB52" s="8">
        <f t="shared" ref="RB52" si="2403">RA52+1</f>
        <v>46125</v>
      </c>
      <c r="RC52" s="8">
        <f t="shared" ref="RC52" si="2404">RB52+1</f>
        <v>46126</v>
      </c>
      <c r="RD52" s="8">
        <f t="shared" ref="RD52" si="2405">RC52+1</f>
        <v>46127</v>
      </c>
      <c r="RE52" s="8">
        <f t="shared" ref="RE52" si="2406">RD52+1</f>
        <v>46128</v>
      </c>
      <c r="RF52" s="8">
        <f t="shared" ref="RF52" si="2407">RE52+1</f>
        <v>46129</v>
      </c>
      <c r="RG52" s="8">
        <f t="shared" ref="RG52" si="2408">RF52+1</f>
        <v>46130</v>
      </c>
      <c r="RH52" s="8">
        <f t="shared" ref="RH52" si="2409">RG52+1</f>
        <v>46131</v>
      </c>
      <c r="RI52" s="8">
        <f t="shared" ref="RI52" si="2410">RH52+1</f>
        <v>46132</v>
      </c>
      <c r="RJ52" s="8">
        <f t="shared" ref="RJ52" si="2411">RI52+1</f>
        <v>46133</v>
      </c>
      <c r="RK52" s="8">
        <f t="shared" ref="RK52" si="2412">RJ52+1</f>
        <v>46134</v>
      </c>
      <c r="RL52" s="8">
        <f t="shared" ref="RL52" si="2413">RK52+1</f>
        <v>46135</v>
      </c>
      <c r="RM52" s="8">
        <f t="shared" ref="RM52" si="2414">RL52+1</f>
        <v>46136</v>
      </c>
      <c r="RN52" s="8">
        <f t="shared" ref="RN52" si="2415">RM52+1</f>
        <v>46137</v>
      </c>
      <c r="RO52" s="8">
        <f t="shared" ref="RO52" si="2416">RN52+1</f>
        <v>46138</v>
      </c>
      <c r="RP52" s="8">
        <f t="shared" ref="RP52" si="2417">RO52+1</f>
        <v>46139</v>
      </c>
      <c r="RQ52" s="8">
        <f t="shared" ref="RQ52" si="2418">RP52+1</f>
        <v>46140</v>
      </c>
      <c r="RR52" s="8">
        <f t="shared" ref="RR52" si="2419">RQ52+1</f>
        <v>46141</v>
      </c>
      <c r="RS52" s="8">
        <f t="shared" ref="RS52" si="2420">RR52+1</f>
        <v>46142</v>
      </c>
      <c r="RT52" s="8">
        <f t="shared" ref="RT52" si="2421">RS52+1</f>
        <v>46143</v>
      </c>
      <c r="RU52" s="8">
        <f t="shared" ref="RU52" si="2422">RT52+1</f>
        <v>46144</v>
      </c>
      <c r="RV52" s="8">
        <f t="shared" ref="RV52" si="2423">RU52+1</f>
        <v>46145</v>
      </c>
      <c r="RW52" s="8">
        <f t="shared" ref="RW52" si="2424">RV52+1</f>
        <v>46146</v>
      </c>
      <c r="RX52" s="8">
        <f t="shared" ref="RX52" si="2425">RW52+1</f>
        <v>46147</v>
      </c>
      <c r="RY52" s="8">
        <f t="shared" ref="RY52" si="2426">RX52+1</f>
        <v>46148</v>
      </c>
      <c r="RZ52" s="8">
        <f t="shared" ref="RZ52" si="2427">RY52+1</f>
        <v>46149</v>
      </c>
      <c r="SA52" s="8">
        <f t="shared" ref="SA52" si="2428">RZ52+1</f>
        <v>46150</v>
      </c>
      <c r="SB52" s="8">
        <f t="shared" ref="SB52" si="2429">SA52+1</f>
        <v>46151</v>
      </c>
      <c r="SC52" s="8">
        <f t="shared" ref="SC52" si="2430">SB52+1</f>
        <v>46152</v>
      </c>
      <c r="SD52" s="8">
        <f t="shared" ref="SD52" si="2431">SC52+1</f>
        <v>46153</v>
      </c>
      <c r="SE52" s="8">
        <f t="shared" ref="SE52" si="2432">SD52+1</f>
        <v>46154</v>
      </c>
      <c r="SF52" s="8">
        <f t="shared" ref="SF52" si="2433">SE52+1</f>
        <v>46155</v>
      </c>
      <c r="SG52" s="8">
        <f t="shared" ref="SG52" si="2434">SF52+1</f>
        <v>46156</v>
      </c>
      <c r="SH52" s="8">
        <f t="shared" ref="SH52" si="2435">SG52+1</f>
        <v>46157</v>
      </c>
      <c r="SI52" s="8">
        <f t="shared" ref="SI52" si="2436">SH52+1</f>
        <v>46158</v>
      </c>
      <c r="SJ52" s="8">
        <f t="shared" ref="SJ52" si="2437">SI52+1</f>
        <v>46159</v>
      </c>
      <c r="SK52" s="8">
        <f t="shared" ref="SK52" si="2438">SJ52+1</f>
        <v>46160</v>
      </c>
      <c r="SL52" s="8">
        <f t="shared" ref="SL52" si="2439">SK52+1</f>
        <v>46161</v>
      </c>
      <c r="SM52" s="8">
        <f t="shared" ref="SM52" si="2440">SL52+1</f>
        <v>46162</v>
      </c>
      <c r="SN52" s="8">
        <f t="shared" ref="SN52" si="2441">SM52+1</f>
        <v>46163</v>
      </c>
      <c r="SO52" s="8">
        <f t="shared" ref="SO52" si="2442">SN52+1</f>
        <v>46164</v>
      </c>
      <c r="SP52" s="8">
        <f t="shared" ref="SP52" si="2443">SO52+1</f>
        <v>46165</v>
      </c>
      <c r="SQ52" s="8">
        <f t="shared" ref="SQ52" si="2444">SP52+1</f>
        <v>46166</v>
      </c>
      <c r="SR52" s="8">
        <f t="shared" ref="SR52" si="2445">SQ52+1</f>
        <v>46167</v>
      </c>
      <c r="SS52" s="8">
        <f t="shared" ref="SS52" si="2446">SR52+1</f>
        <v>46168</v>
      </c>
      <c r="ST52" s="8">
        <f t="shared" ref="ST52" si="2447">SS52+1</f>
        <v>46169</v>
      </c>
      <c r="SU52" s="8">
        <f t="shared" ref="SU52" si="2448">ST52+1</f>
        <v>46170</v>
      </c>
      <c r="SV52" s="8">
        <f t="shared" ref="SV52" si="2449">SU52+1</f>
        <v>46171</v>
      </c>
      <c r="SW52" s="8">
        <f t="shared" ref="SW52" si="2450">SV52+1</f>
        <v>46172</v>
      </c>
      <c r="SX52" s="8">
        <f t="shared" ref="SX52" si="2451">SW52+1</f>
        <v>46173</v>
      </c>
      <c r="SY52" s="8">
        <f t="shared" ref="SY52" si="2452">SX52+1</f>
        <v>46174</v>
      </c>
      <c r="SZ52" s="8">
        <f t="shared" ref="SZ52" si="2453">SY52+1</f>
        <v>46175</v>
      </c>
      <c r="TA52" s="8">
        <f t="shared" ref="TA52" si="2454">SZ52+1</f>
        <v>46176</v>
      </c>
      <c r="TB52" s="8">
        <f t="shared" ref="TB52" si="2455">TA52+1</f>
        <v>46177</v>
      </c>
      <c r="TC52" s="8">
        <f t="shared" ref="TC52" si="2456">TB52+1</f>
        <v>46178</v>
      </c>
      <c r="TD52" s="8">
        <f t="shared" ref="TD52" si="2457">TC52+1</f>
        <v>46179</v>
      </c>
      <c r="TE52" s="8">
        <f t="shared" ref="TE52" si="2458">TD52+1</f>
        <v>46180</v>
      </c>
      <c r="TF52" s="8">
        <f t="shared" ref="TF52" si="2459">TE52+1</f>
        <v>46181</v>
      </c>
      <c r="TG52" s="8">
        <f t="shared" ref="TG52" si="2460">TF52+1</f>
        <v>46182</v>
      </c>
      <c r="TH52" s="8">
        <f t="shared" ref="TH52" si="2461">TG52+1</f>
        <v>46183</v>
      </c>
      <c r="TI52" s="8">
        <f t="shared" ref="TI52" si="2462">TH52+1</f>
        <v>46184</v>
      </c>
      <c r="TJ52" s="8">
        <f t="shared" ref="TJ52" si="2463">TI52+1</f>
        <v>46185</v>
      </c>
      <c r="TK52" s="8">
        <f t="shared" ref="TK52" si="2464">TJ52+1</f>
        <v>46186</v>
      </c>
      <c r="TL52" s="8">
        <f t="shared" ref="TL52" si="2465">TK52+1</f>
        <v>46187</v>
      </c>
      <c r="TM52" s="8">
        <f t="shared" ref="TM52" si="2466">TL52+1</f>
        <v>46188</v>
      </c>
      <c r="TN52" s="8">
        <f t="shared" ref="TN52" si="2467">TM52+1</f>
        <v>46189</v>
      </c>
      <c r="TO52" s="8">
        <f t="shared" ref="TO52" si="2468">TN52+1</f>
        <v>46190</v>
      </c>
      <c r="TP52" s="8">
        <f t="shared" ref="TP52" si="2469">TO52+1</f>
        <v>46191</v>
      </c>
      <c r="TQ52" s="8">
        <f t="shared" ref="TQ52" si="2470">TP52+1</f>
        <v>46192</v>
      </c>
      <c r="TR52" s="8">
        <f t="shared" ref="TR52" si="2471">TQ52+1</f>
        <v>46193</v>
      </c>
      <c r="TS52" s="8">
        <f t="shared" ref="TS52" si="2472">TR52+1</f>
        <v>46194</v>
      </c>
      <c r="TT52" s="8">
        <f t="shared" ref="TT52" si="2473">TS52+1</f>
        <v>46195</v>
      </c>
      <c r="TU52" s="8">
        <f t="shared" ref="TU52" si="2474">TT52+1</f>
        <v>46196</v>
      </c>
      <c r="TV52" s="8">
        <f t="shared" ref="TV52" si="2475">TU52+1</f>
        <v>46197</v>
      </c>
      <c r="TW52" s="8">
        <f t="shared" ref="TW52" si="2476">TV52+1</f>
        <v>46198</v>
      </c>
      <c r="TX52" s="8">
        <f t="shared" ref="TX52" si="2477">TW52+1</f>
        <v>46199</v>
      </c>
      <c r="TY52" s="8">
        <f t="shared" ref="TY52" si="2478">TX52+1</f>
        <v>46200</v>
      </c>
      <c r="TZ52" s="8">
        <f t="shared" ref="TZ52" si="2479">TY52+1</f>
        <v>46201</v>
      </c>
      <c r="UA52" s="8">
        <f t="shared" ref="UA52" si="2480">TZ52+1</f>
        <v>46202</v>
      </c>
      <c r="UB52" s="8">
        <f t="shared" ref="UB52" si="2481">UA52+1</f>
        <v>46203</v>
      </c>
      <c r="UC52" s="8">
        <f t="shared" ref="UC52" si="2482">UB52+1</f>
        <v>46204</v>
      </c>
      <c r="UD52" s="8">
        <f t="shared" ref="UD52" si="2483">UC52+1</f>
        <v>46205</v>
      </c>
      <c r="UE52" s="8">
        <f t="shared" ref="UE52" si="2484">UD52+1</f>
        <v>46206</v>
      </c>
      <c r="UF52" s="8">
        <f t="shared" ref="UF52" si="2485">UE52+1</f>
        <v>46207</v>
      </c>
      <c r="UG52" s="8">
        <f t="shared" ref="UG52" si="2486">UF52+1</f>
        <v>46208</v>
      </c>
      <c r="UH52" s="8">
        <f t="shared" ref="UH52" si="2487">UG52+1</f>
        <v>46209</v>
      </c>
      <c r="UI52" s="8">
        <f t="shared" ref="UI52" si="2488">UH52+1</f>
        <v>46210</v>
      </c>
      <c r="UJ52" s="8">
        <f t="shared" ref="UJ52" si="2489">UI52+1</f>
        <v>46211</v>
      </c>
      <c r="UK52" s="8">
        <f t="shared" ref="UK52" si="2490">UJ52+1</f>
        <v>46212</v>
      </c>
      <c r="UL52" s="8">
        <f t="shared" ref="UL52" si="2491">UK52+1</f>
        <v>46213</v>
      </c>
      <c r="UM52" s="8">
        <f t="shared" ref="UM52" si="2492">UL52+1</f>
        <v>46214</v>
      </c>
      <c r="UN52" s="8">
        <f t="shared" ref="UN52" si="2493">UM52+1</f>
        <v>46215</v>
      </c>
      <c r="UO52" s="8">
        <f t="shared" ref="UO52" si="2494">UN52+1</f>
        <v>46216</v>
      </c>
      <c r="UP52" s="8">
        <f t="shared" ref="UP52" si="2495">UO52+1</f>
        <v>46217</v>
      </c>
      <c r="UQ52" s="8">
        <f t="shared" ref="UQ52" si="2496">UP52+1</f>
        <v>46218</v>
      </c>
      <c r="UR52" s="8">
        <f t="shared" ref="UR52" si="2497">UQ52+1</f>
        <v>46219</v>
      </c>
      <c r="US52" s="8">
        <f t="shared" ref="US52" si="2498">UR52+1</f>
        <v>46220</v>
      </c>
      <c r="UT52" s="8">
        <f t="shared" ref="UT52" si="2499">US52+1</f>
        <v>46221</v>
      </c>
      <c r="UU52" s="8">
        <f t="shared" ref="UU52" si="2500">UT52+1</f>
        <v>46222</v>
      </c>
      <c r="UV52" s="8">
        <f t="shared" ref="UV52" si="2501">UU52+1</f>
        <v>46223</v>
      </c>
      <c r="UW52" s="8">
        <f t="shared" ref="UW52" si="2502">UV52+1</f>
        <v>46224</v>
      </c>
      <c r="UX52" s="8">
        <f t="shared" ref="UX52" si="2503">UW52+1</f>
        <v>46225</v>
      </c>
      <c r="UY52" s="8">
        <f t="shared" ref="UY52" si="2504">UX52+1</f>
        <v>46226</v>
      </c>
      <c r="UZ52" s="8">
        <f t="shared" ref="UZ52" si="2505">UY52+1</f>
        <v>46227</v>
      </c>
      <c r="VA52" s="8">
        <f t="shared" ref="VA52" si="2506">UZ52+1</f>
        <v>46228</v>
      </c>
      <c r="VB52" s="8">
        <f t="shared" ref="VB52" si="2507">VA52+1</f>
        <v>46229</v>
      </c>
      <c r="VC52" s="8">
        <f t="shared" ref="VC52" si="2508">VB52+1</f>
        <v>46230</v>
      </c>
      <c r="VD52" s="8">
        <f t="shared" ref="VD52" si="2509">VC52+1</f>
        <v>46231</v>
      </c>
      <c r="VE52" s="8">
        <f t="shared" ref="VE52" si="2510">VD52+1</f>
        <v>46232</v>
      </c>
      <c r="VF52" s="8">
        <f t="shared" ref="VF52" si="2511">VE52+1</f>
        <v>46233</v>
      </c>
      <c r="VG52" s="8">
        <f t="shared" ref="VG52" si="2512">VF52+1</f>
        <v>46234</v>
      </c>
      <c r="VH52" s="8">
        <f t="shared" ref="VH52" si="2513">VG52+1</f>
        <v>46235</v>
      </c>
      <c r="VI52" s="8">
        <f t="shared" ref="VI52" si="2514">VH52+1</f>
        <v>46236</v>
      </c>
      <c r="VJ52" s="8">
        <f t="shared" ref="VJ52" si="2515">VI52+1</f>
        <v>46237</v>
      </c>
      <c r="VK52" s="8">
        <f t="shared" ref="VK52" si="2516">VJ52+1</f>
        <v>46238</v>
      </c>
      <c r="VL52" s="8">
        <f t="shared" ref="VL52" si="2517">VK52+1</f>
        <v>46239</v>
      </c>
      <c r="VM52" s="8">
        <f t="shared" ref="VM52" si="2518">VL52+1</f>
        <v>46240</v>
      </c>
      <c r="VN52" s="8">
        <f t="shared" ref="VN52" si="2519">VM52+1</f>
        <v>46241</v>
      </c>
      <c r="VO52" s="8">
        <f t="shared" ref="VO52" si="2520">VN52+1</f>
        <v>46242</v>
      </c>
      <c r="VP52" s="8">
        <f t="shared" ref="VP52" si="2521">VO52+1</f>
        <v>46243</v>
      </c>
      <c r="VQ52" s="8">
        <f t="shared" ref="VQ52" si="2522">VP52+1</f>
        <v>46244</v>
      </c>
      <c r="VR52" s="8">
        <f t="shared" ref="VR52" si="2523">VQ52+1</f>
        <v>46245</v>
      </c>
      <c r="VS52" s="8">
        <f t="shared" ref="VS52" si="2524">VR52+1</f>
        <v>46246</v>
      </c>
      <c r="VT52" s="8">
        <f t="shared" ref="VT52" si="2525">VS52+1</f>
        <v>46247</v>
      </c>
      <c r="VU52" s="8">
        <f t="shared" ref="VU52" si="2526">VT52+1</f>
        <v>46248</v>
      </c>
      <c r="VV52" s="8">
        <f t="shared" ref="VV52" si="2527">VU52+1</f>
        <v>46249</v>
      </c>
      <c r="VW52" s="8">
        <f t="shared" ref="VW52" si="2528">VV52+1</f>
        <v>46250</v>
      </c>
      <c r="VX52" s="8">
        <f t="shared" ref="VX52" si="2529">VW52+1</f>
        <v>46251</v>
      </c>
      <c r="VY52" s="8">
        <f t="shared" ref="VY52" si="2530">VX52+1</f>
        <v>46252</v>
      </c>
      <c r="VZ52" s="8">
        <f t="shared" ref="VZ52" si="2531">VY52+1</f>
        <v>46253</v>
      </c>
      <c r="WA52" s="8">
        <f t="shared" ref="WA52" si="2532">VZ52+1</f>
        <v>46254</v>
      </c>
      <c r="WB52" s="8">
        <f t="shared" ref="WB52" si="2533">WA52+1</f>
        <v>46255</v>
      </c>
      <c r="WC52" s="8">
        <f t="shared" ref="WC52" si="2534">WB52+1</f>
        <v>46256</v>
      </c>
      <c r="WD52" s="8">
        <f t="shared" ref="WD52" si="2535">WC52+1</f>
        <v>46257</v>
      </c>
      <c r="WE52" s="8">
        <f t="shared" ref="WE52" si="2536">WD52+1</f>
        <v>46258</v>
      </c>
      <c r="WF52" s="8">
        <f t="shared" ref="WF52" si="2537">WE52+1</f>
        <v>46259</v>
      </c>
      <c r="WG52" s="8">
        <f t="shared" ref="WG52" si="2538">WF52+1</f>
        <v>46260</v>
      </c>
      <c r="WH52" s="8">
        <f t="shared" ref="WH52" si="2539">WG52+1</f>
        <v>46261</v>
      </c>
      <c r="WI52" s="8">
        <f t="shared" ref="WI52" si="2540">WH52+1</f>
        <v>46262</v>
      </c>
      <c r="WJ52" s="8">
        <f t="shared" ref="WJ52" si="2541">WI52+1</f>
        <v>46263</v>
      </c>
      <c r="WK52" s="8">
        <f t="shared" ref="WK52" si="2542">WJ52+1</f>
        <v>46264</v>
      </c>
      <c r="WL52" s="8">
        <f t="shared" ref="WL52" si="2543">WK52+1</f>
        <v>46265</v>
      </c>
      <c r="WM52" s="8">
        <f t="shared" ref="WM52" si="2544">WL52+1</f>
        <v>46266</v>
      </c>
      <c r="WN52" s="8">
        <f t="shared" ref="WN52" si="2545">WM52+1</f>
        <v>46267</v>
      </c>
      <c r="WO52" s="8">
        <f t="shared" ref="WO52" si="2546">WN52+1</f>
        <v>46268</v>
      </c>
      <c r="WP52" s="8">
        <f t="shared" ref="WP52" si="2547">WO52+1</f>
        <v>46269</v>
      </c>
      <c r="WQ52" s="8">
        <f t="shared" ref="WQ52" si="2548">WP52+1</f>
        <v>46270</v>
      </c>
      <c r="WR52" s="8">
        <f t="shared" ref="WR52" si="2549">WQ52+1</f>
        <v>46271</v>
      </c>
      <c r="WS52" s="8">
        <f t="shared" ref="WS52" si="2550">WR52+1</f>
        <v>46272</v>
      </c>
      <c r="WT52" s="8">
        <f t="shared" ref="WT52" si="2551">WS52+1</f>
        <v>46273</v>
      </c>
      <c r="WU52" s="8">
        <f t="shared" ref="WU52" si="2552">WT52+1</f>
        <v>46274</v>
      </c>
      <c r="WV52" s="8">
        <f t="shared" ref="WV52" si="2553">WU52+1</f>
        <v>46275</v>
      </c>
      <c r="WW52" s="8">
        <f t="shared" ref="WW52" si="2554">WV52+1</f>
        <v>46276</v>
      </c>
      <c r="WX52" s="8">
        <f t="shared" ref="WX52" si="2555">WW52+1</f>
        <v>46277</v>
      </c>
      <c r="WY52" s="8">
        <f t="shared" ref="WY52" si="2556">WX52+1</f>
        <v>46278</v>
      </c>
      <c r="WZ52" s="8">
        <f t="shared" ref="WZ52" si="2557">WY52+1</f>
        <v>46279</v>
      </c>
      <c r="XA52" s="8">
        <f t="shared" ref="XA52" si="2558">WZ52+1</f>
        <v>46280</v>
      </c>
      <c r="XB52" s="8">
        <f t="shared" ref="XB52" si="2559">XA52+1</f>
        <v>46281</v>
      </c>
      <c r="XC52" s="8">
        <f t="shared" ref="XC52" si="2560">XB52+1</f>
        <v>46282</v>
      </c>
      <c r="XD52" s="8">
        <f t="shared" ref="XD52" si="2561">XC52+1</f>
        <v>46283</v>
      </c>
      <c r="XE52" s="8">
        <f t="shared" ref="XE52" si="2562">XD52+1</f>
        <v>46284</v>
      </c>
      <c r="XF52" s="8">
        <f t="shared" ref="XF52" si="2563">XE52+1</f>
        <v>46285</v>
      </c>
      <c r="XG52" s="8">
        <f t="shared" ref="XG52" si="2564">XF52+1</f>
        <v>46286</v>
      </c>
      <c r="XH52" s="8">
        <f t="shared" ref="XH52" si="2565">XG52+1</f>
        <v>46287</v>
      </c>
      <c r="XI52" s="8">
        <f t="shared" ref="XI52" si="2566">XH52+1</f>
        <v>46288</v>
      </c>
      <c r="XJ52" s="8">
        <f t="shared" ref="XJ52" si="2567">XI52+1</f>
        <v>46289</v>
      </c>
      <c r="XK52" s="8">
        <f t="shared" ref="XK52" si="2568">XJ52+1</f>
        <v>46290</v>
      </c>
      <c r="XL52" s="8">
        <f t="shared" ref="XL52" si="2569">XK52+1</f>
        <v>46291</v>
      </c>
      <c r="XM52" s="8">
        <f t="shared" ref="XM52" si="2570">XL52+1</f>
        <v>46292</v>
      </c>
      <c r="XN52" s="8">
        <f t="shared" ref="XN52" si="2571">XM52+1</f>
        <v>46293</v>
      </c>
      <c r="XO52" s="8">
        <f t="shared" ref="XO52" si="2572">XN52+1</f>
        <v>46294</v>
      </c>
      <c r="XP52" s="8">
        <f t="shared" ref="XP52" si="2573">XO52+1</f>
        <v>46295</v>
      </c>
      <c r="XQ52" s="8">
        <f t="shared" ref="XQ52" si="2574">XP52+1</f>
        <v>46296</v>
      </c>
      <c r="XR52" s="8">
        <f t="shared" ref="XR52" si="2575">XQ52+1</f>
        <v>46297</v>
      </c>
      <c r="XS52" s="8">
        <f t="shared" ref="XS52" si="2576">XR52+1</f>
        <v>46298</v>
      </c>
      <c r="XT52" s="8">
        <f t="shared" ref="XT52" si="2577">XS52+1</f>
        <v>46299</v>
      </c>
      <c r="XU52" s="8">
        <f t="shared" ref="XU52" si="2578">XT52+1</f>
        <v>46300</v>
      </c>
      <c r="XV52" s="8">
        <f t="shared" ref="XV52" si="2579">XU52+1</f>
        <v>46301</v>
      </c>
      <c r="XW52" s="8">
        <f t="shared" ref="XW52" si="2580">XV52+1</f>
        <v>46302</v>
      </c>
      <c r="XX52" s="8">
        <f t="shared" ref="XX52" si="2581">XW52+1</f>
        <v>46303</v>
      </c>
      <c r="XY52" s="8">
        <f t="shared" ref="XY52" si="2582">XX52+1</f>
        <v>46304</v>
      </c>
      <c r="XZ52" s="8">
        <f t="shared" ref="XZ52" si="2583">XY52+1</f>
        <v>46305</v>
      </c>
      <c r="YA52" s="8">
        <f t="shared" ref="YA52" si="2584">XZ52+1</f>
        <v>46306</v>
      </c>
      <c r="YB52" s="8">
        <f t="shared" ref="YB52" si="2585">YA52+1</f>
        <v>46307</v>
      </c>
      <c r="YC52" s="8">
        <f t="shared" ref="YC52" si="2586">YB52+1</f>
        <v>46308</v>
      </c>
      <c r="YD52" s="8">
        <f t="shared" ref="YD52" si="2587">YC52+1</f>
        <v>46309</v>
      </c>
      <c r="YE52" s="8">
        <f t="shared" ref="YE52" si="2588">YD52+1</f>
        <v>46310</v>
      </c>
      <c r="YF52" s="8">
        <f t="shared" ref="YF52" si="2589">YE52+1</f>
        <v>46311</v>
      </c>
      <c r="YG52" s="8">
        <f t="shared" ref="YG52" si="2590">YF52+1</f>
        <v>46312</v>
      </c>
      <c r="YH52" s="8">
        <f t="shared" ref="YH52" si="2591">YG52+1</f>
        <v>46313</v>
      </c>
      <c r="YI52" s="8">
        <f t="shared" ref="YI52" si="2592">YH52+1</f>
        <v>46314</v>
      </c>
      <c r="YJ52" s="8">
        <f t="shared" ref="YJ52" si="2593">YI52+1</f>
        <v>46315</v>
      </c>
      <c r="YK52" s="8">
        <f t="shared" ref="YK52" si="2594">YJ52+1</f>
        <v>46316</v>
      </c>
      <c r="YL52" s="8">
        <f t="shared" ref="YL52" si="2595">YK52+1</f>
        <v>46317</v>
      </c>
      <c r="YM52" s="8">
        <f t="shared" ref="YM52" si="2596">YL52+1</f>
        <v>46318</v>
      </c>
      <c r="YN52" s="8">
        <f t="shared" ref="YN52" si="2597">YM52+1</f>
        <v>46319</v>
      </c>
      <c r="YO52" s="8">
        <f t="shared" ref="YO52" si="2598">YN52+1</f>
        <v>46320</v>
      </c>
      <c r="YP52" s="8">
        <f t="shared" ref="YP52" si="2599">YO52+1</f>
        <v>46321</v>
      </c>
      <c r="YQ52" s="8">
        <f t="shared" ref="YQ52" si="2600">YP52+1</f>
        <v>46322</v>
      </c>
      <c r="YR52" s="8">
        <f t="shared" ref="YR52" si="2601">YQ52+1</f>
        <v>46323</v>
      </c>
      <c r="YS52" s="8">
        <f t="shared" ref="YS52" si="2602">YR52+1</f>
        <v>46324</v>
      </c>
      <c r="YT52" s="8">
        <f t="shared" ref="YT52" si="2603">YS52+1</f>
        <v>46325</v>
      </c>
      <c r="YU52" s="8">
        <f t="shared" ref="YU52" si="2604">YT52+1</f>
        <v>46326</v>
      </c>
      <c r="YV52" s="8">
        <f t="shared" ref="YV52" si="2605">YU52+1</f>
        <v>46327</v>
      </c>
      <c r="YW52" s="8">
        <f t="shared" ref="YW52" si="2606">YV52+1</f>
        <v>46328</v>
      </c>
      <c r="YX52" s="8">
        <f t="shared" ref="YX52" si="2607">YW52+1</f>
        <v>46329</v>
      </c>
      <c r="YY52" s="8">
        <f t="shared" ref="YY52" si="2608">YX52+1</f>
        <v>46330</v>
      </c>
      <c r="YZ52" s="8">
        <f t="shared" ref="YZ52" si="2609">YY52+1</f>
        <v>46331</v>
      </c>
      <c r="ZA52" s="8">
        <f t="shared" ref="ZA52" si="2610">YZ52+1</f>
        <v>46332</v>
      </c>
      <c r="ZB52" s="8">
        <f t="shared" ref="ZB52" si="2611">ZA52+1</f>
        <v>46333</v>
      </c>
      <c r="ZC52" s="8">
        <f t="shared" ref="ZC52" si="2612">ZB52+1</f>
        <v>46334</v>
      </c>
      <c r="ZD52" s="8">
        <f t="shared" ref="ZD52" si="2613">ZC52+1</f>
        <v>46335</v>
      </c>
      <c r="ZE52" s="8">
        <f t="shared" ref="ZE52" si="2614">ZD52+1</f>
        <v>46336</v>
      </c>
      <c r="ZF52" s="8">
        <f t="shared" ref="ZF52" si="2615">ZE52+1</f>
        <v>46337</v>
      </c>
      <c r="ZG52" s="8">
        <f t="shared" ref="ZG52" si="2616">ZF52+1</f>
        <v>46338</v>
      </c>
      <c r="ZH52" s="8">
        <f t="shared" ref="ZH52" si="2617">ZG52+1</f>
        <v>46339</v>
      </c>
      <c r="ZI52" s="8">
        <f t="shared" ref="ZI52" si="2618">ZH52+1</f>
        <v>46340</v>
      </c>
      <c r="ZJ52" s="8">
        <f t="shared" ref="ZJ52" si="2619">ZI52+1</f>
        <v>46341</v>
      </c>
      <c r="ZK52" s="8">
        <f t="shared" ref="ZK52" si="2620">ZJ52+1</f>
        <v>46342</v>
      </c>
      <c r="ZL52" s="8">
        <f t="shared" ref="ZL52" si="2621">ZK52+1</f>
        <v>46343</v>
      </c>
      <c r="ZM52" s="8">
        <f t="shared" ref="ZM52" si="2622">ZL52+1</f>
        <v>46344</v>
      </c>
      <c r="ZN52" s="8">
        <f t="shared" ref="ZN52" si="2623">ZM52+1</f>
        <v>46345</v>
      </c>
      <c r="ZO52" s="8">
        <f t="shared" ref="ZO52" si="2624">ZN52+1</f>
        <v>46346</v>
      </c>
      <c r="ZP52" s="8">
        <f t="shared" ref="ZP52" si="2625">ZO52+1</f>
        <v>46347</v>
      </c>
      <c r="ZQ52" s="8">
        <f t="shared" ref="ZQ52" si="2626">ZP52+1</f>
        <v>46348</v>
      </c>
      <c r="ZR52" s="8">
        <f t="shared" ref="ZR52" si="2627">ZQ52+1</f>
        <v>46349</v>
      </c>
      <c r="ZS52" s="8">
        <f t="shared" ref="ZS52" si="2628">ZR52+1</f>
        <v>46350</v>
      </c>
      <c r="ZT52" s="8">
        <f t="shared" ref="ZT52" si="2629">ZS52+1</f>
        <v>46351</v>
      </c>
      <c r="ZU52" s="8">
        <f t="shared" ref="ZU52" si="2630">ZT52+1</f>
        <v>46352</v>
      </c>
      <c r="ZV52" s="8">
        <f t="shared" ref="ZV52" si="2631">ZU52+1</f>
        <v>46353</v>
      </c>
      <c r="ZW52" s="8">
        <f t="shared" ref="ZW52" si="2632">ZV52+1</f>
        <v>46354</v>
      </c>
      <c r="ZX52" s="8">
        <f t="shared" ref="ZX52" si="2633">ZW52+1</f>
        <v>46355</v>
      </c>
      <c r="ZY52" s="8">
        <f t="shared" ref="ZY52" si="2634">ZX52+1</f>
        <v>46356</v>
      </c>
      <c r="ZZ52" s="8">
        <f t="shared" ref="ZZ52" si="2635">ZY52+1</f>
        <v>46357</v>
      </c>
      <c r="AAA52" s="8">
        <f t="shared" ref="AAA52" si="2636">ZZ52+1</f>
        <v>46358</v>
      </c>
      <c r="AAB52" s="8">
        <f t="shared" ref="AAB52" si="2637">AAA52+1</f>
        <v>46359</v>
      </c>
      <c r="AAC52" s="8">
        <f t="shared" ref="AAC52" si="2638">AAB52+1</f>
        <v>46360</v>
      </c>
      <c r="AAD52" s="8">
        <f t="shared" ref="AAD52" si="2639">AAC52+1</f>
        <v>46361</v>
      </c>
      <c r="AAE52" s="8">
        <f t="shared" ref="AAE52" si="2640">AAD52+1</f>
        <v>46362</v>
      </c>
      <c r="AAF52" s="8">
        <f t="shared" ref="AAF52" si="2641">AAE52+1</f>
        <v>46363</v>
      </c>
      <c r="AAG52" s="8">
        <f t="shared" ref="AAG52" si="2642">AAF52+1</f>
        <v>46364</v>
      </c>
      <c r="AAH52" s="8">
        <f t="shared" ref="AAH52" si="2643">AAG52+1</f>
        <v>46365</v>
      </c>
      <c r="AAI52" s="8">
        <f t="shared" ref="AAI52" si="2644">AAH52+1</f>
        <v>46366</v>
      </c>
      <c r="AAJ52" s="8">
        <f t="shared" ref="AAJ52" si="2645">AAI52+1</f>
        <v>46367</v>
      </c>
      <c r="AAK52" s="8">
        <f t="shared" ref="AAK52" si="2646">AAJ52+1</f>
        <v>46368</v>
      </c>
      <c r="AAL52" s="8">
        <f t="shared" ref="AAL52" si="2647">AAK52+1</f>
        <v>46369</v>
      </c>
      <c r="AAM52" s="8">
        <f t="shared" ref="AAM52" si="2648">AAL52+1</f>
        <v>46370</v>
      </c>
      <c r="AAN52" s="8">
        <f t="shared" ref="AAN52" si="2649">AAM52+1</f>
        <v>46371</v>
      </c>
      <c r="AAO52" s="8">
        <f t="shared" ref="AAO52" si="2650">AAN52+1</f>
        <v>46372</v>
      </c>
      <c r="AAP52" s="8">
        <f t="shared" ref="AAP52" si="2651">AAO52+1</f>
        <v>46373</v>
      </c>
      <c r="AAQ52" s="8">
        <f t="shared" ref="AAQ52" si="2652">AAP52+1</f>
        <v>46374</v>
      </c>
      <c r="AAR52" s="8">
        <f t="shared" ref="AAR52" si="2653">AAQ52+1</f>
        <v>46375</v>
      </c>
      <c r="AAS52" s="8">
        <f t="shared" ref="AAS52" si="2654">AAR52+1</f>
        <v>46376</v>
      </c>
      <c r="AAT52" s="8">
        <f t="shared" ref="AAT52" si="2655">AAS52+1</f>
        <v>46377</v>
      </c>
      <c r="AAU52" s="8">
        <f t="shared" ref="AAU52" si="2656">AAT52+1</f>
        <v>46378</v>
      </c>
      <c r="AAV52" s="8">
        <f t="shared" ref="AAV52" si="2657">AAU52+1</f>
        <v>46379</v>
      </c>
      <c r="AAW52" s="8">
        <f t="shared" ref="AAW52" si="2658">AAV52+1</f>
        <v>46380</v>
      </c>
      <c r="AAX52" s="8">
        <f t="shared" ref="AAX52" si="2659">AAW52+1</f>
        <v>46381</v>
      </c>
      <c r="AAY52" s="8">
        <f t="shared" ref="AAY52" si="2660">AAX52+1</f>
        <v>46382</v>
      </c>
      <c r="AAZ52" s="8">
        <f t="shared" ref="AAZ52" si="2661">AAY52+1</f>
        <v>46383</v>
      </c>
      <c r="ABA52" s="8">
        <f t="shared" ref="ABA52" si="2662">AAZ52+1</f>
        <v>46384</v>
      </c>
    </row>
    <row r="53" spans="2:729">
      <c r="B53" s="26" t="s">
        <v>1</v>
      </c>
      <c r="C53" s="9" t="str">
        <f>TEXT(C52,"ddd")</f>
        <v>Wed</v>
      </c>
      <c r="D53" s="9" t="str">
        <f t="shared" ref="D53:W53" si="2663">TEXT(D52,"ddd")</f>
        <v>Thu</v>
      </c>
      <c r="E53" s="9" t="str">
        <f t="shared" si="2663"/>
        <v>Fri</v>
      </c>
      <c r="F53" s="9" t="str">
        <f t="shared" si="2663"/>
        <v>Sat</v>
      </c>
      <c r="G53" s="9" t="str">
        <f t="shared" si="2663"/>
        <v>Sun</v>
      </c>
      <c r="H53" s="9" t="str">
        <f t="shared" si="2663"/>
        <v>Mon</v>
      </c>
      <c r="I53" s="9" t="str">
        <f t="shared" si="2663"/>
        <v>Tue</v>
      </c>
      <c r="J53" s="9" t="str">
        <f t="shared" si="2663"/>
        <v>Wed</v>
      </c>
      <c r="K53" s="9" t="str">
        <f t="shared" si="2663"/>
        <v>Thu</v>
      </c>
      <c r="L53" s="9" t="str">
        <f t="shared" si="2663"/>
        <v>Fri</v>
      </c>
      <c r="M53" s="9" t="str">
        <f t="shared" si="2663"/>
        <v>Sat</v>
      </c>
      <c r="N53" s="9" t="str">
        <f t="shared" si="2663"/>
        <v>Sun</v>
      </c>
      <c r="O53" s="9" t="str">
        <f t="shared" si="2663"/>
        <v>Mon</v>
      </c>
      <c r="P53" s="9" t="str">
        <f t="shared" si="2663"/>
        <v>Tue</v>
      </c>
      <c r="Q53" s="9" t="str">
        <f t="shared" si="2663"/>
        <v>Wed</v>
      </c>
      <c r="R53" s="9" t="str">
        <f t="shared" si="2663"/>
        <v>Thu</v>
      </c>
      <c r="S53" s="9" t="str">
        <f t="shared" si="2663"/>
        <v>Fri</v>
      </c>
      <c r="T53" s="9" t="str">
        <f t="shared" si="2663"/>
        <v>Sat</v>
      </c>
      <c r="U53" s="9" t="str">
        <f t="shared" si="2663"/>
        <v>Sun</v>
      </c>
      <c r="V53" s="9" t="str">
        <f t="shared" si="2663"/>
        <v>Mon</v>
      </c>
      <c r="W53" s="9" t="str">
        <f t="shared" si="2663"/>
        <v>Tue</v>
      </c>
      <c r="X53" s="9" t="str">
        <f>TEXT(X52,"ddd")</f>
        <v>Wed</v>
      </c>
      <c r="Y53" s="9" t="str">
        <f t="shared" ref="Y53:CJ53" si="2664">TEXT(Y52,"ddd")</f>
        <v>Thu</v>
      </c>
      <c r="Z53" s="9" t="str">
        <f t="shared" si="2664"/>
        <v>Fri</v>
      </c>
      <c r="AA53" s="9" t="str">
        <f t="shared" si="2664"/>
        <v>Sat</v>
      </c>
      <c r="AB53" s="9" t="str">
        <f t="shared" si="2664"/>
        <v>Sun</v>
      </c>
      <c r="AC53" s="9" t="str">
        <f t="shared" si="2664"/>
        <v>Mon</v>
      </c>
      <c r="AD53" s="9" t="str">
        <f t="shared" si="2664"/>
        <v>Tue</v>
      </c>
      <c r="AE53" s="9" t="str">
        <f t="shared" si="2664"/>
        <v>Wed</v>
      </c>
      <c r="AF53" s="9" t="str">
        <f t="shared" si="2664"/>
        <v>Thu</v>
      </c>
      <c r="AG53" s="9" t="str">
        <f t="shared" si="2664"/>
        <v>Fri</v>
      </c>
      <c r="AH53" s="9" t="str">
        <f t="shared" si="2664"/>
        <v>Sat</v>
      </c>
      <c r="AI53" s="9" t="str">
        <f t="shared" si="2664"/>
        <v>Sun</v>
      </c>
      <c r="AJ53" s="9" t="str">
        <f t="shared" si="2664"/>
        <v>Mon</v>
      </c>
      <c r="AK53" s="9" t="str">
        <f t="shared" si="2664"/>
        <v>Tue</v>
      </c>
      <c r="AL53" s="9" t="str">
        <f t="shared" si="2664"/>
        <v>Wed</v>
      </c>
      <c r="AM53" s="9" t="str">
        <f t="shared" si="2664"/>
        <v>Thu</v>
      </c>
      <c r="AN53" s="9" t="str">
        <f t="shared" si="2664"/>
        <v>Fri</v>
      </c>
      <c r="AO53" s="9" t="str">
        <f t="shared" si="2664"/>
        <v>Sat</v>
      </c>
      <c r="AP53" s="9" t="str">
        <f t="shared" si="2664"/>
        <v>Sun</v>
      </c>
      <c r="AQ53" s="9" t="str">
        <f t="shared" si="2664"/>
        <v>Mon</v>
      </c>
      <c r="AR53" s="9" t="str">
        <f t="shared" si="2664"/>
        <v>Tue</v>
      </c>
      <c r="AS53" s="9" t="str">
        <f t="shared" si="2664"/>
        <v>Wed</v>
      </c>
      <c r="AT53" s="9" t="str">
        <f t="shared" si="2664"/>
        <v>Thu</v>
      </c>
      <c r="AU53" s="9" t="str">
        <f t="shared" si="2664"/>
        <v>Fri</v>
      </c>
      <c r="AV53" s="9" t="str">
        <f t="shared" si="2664"/>
        <v>Sat</v>
      </c>
      <c r="AW53" s="9" t="str">
        <f t="shared" si="2664"/>
        <v>Sun</v>
      </c>
      <c r="AX53" s="9" t="str">
        <f t="shared" si="2664"/>
        <v>Mon</v>
      </c>
      <c r="AY53" s="9" t="str">
        <f t="shared" si="2664"/>
        <v>Tue</v>
      </c>
      <c r="AZ53" s="9" t="str">
        <f t="shared" si="2664"/>
        <v>Wed</v>
      </c>
      <c r="BA53" s="9" t="str">
        <f t="shared" si="2664"/>
        <v>Thu</v>
      </c>
      <c r="BB53" s="9" t="str">
        <f t="shared" si="2664"/>
        <v>Fri</v>
      </c>
      <c r="BC53" s="9" t="str">
        <f t="shared" si="2664"/>
        <v>Sat</v>
      </c>
      <c r="BD53" s="9" t="str">
        <f t="shared" si="2664"/>
        <v>Sun</v>
      </c>
      <c r="BE53" s="9" t="str">
        <f t="shared" si="2664"/>
        <v>Mon</v>
      </c>
      <c r="BF53" s="9" t="str">
        <f t="shared" si="2664"/>
        <v>Tue</v>
      </c>
      <c r="BG53" s="9" t="str">
        <f t="shared" si="2664"/>
        <v>Wed</v>
      </c>
      <c r="BH53" s="9" t="str">
        <f t="shared" si="2664"/>
        <v>Thu</v>
      </c>
      <c r="BI53" s="9" t="str">
        <f t="shared" si="2664"/>
        <v>Fri</v>
      </c>
      <c r="BJ53" s="9" t="str">
        <f t="shared" si="2664"/>
        <v>Sat</v>
      </c>
      <c r="BK53" s="9" t="str">
        <f t="shared" si="2664"/>
        <v>Sun</v>
      </c>
      <c r="BL53" s="9" t="str">
        <f t="shared" si="2664"/>
        <v>Mon</v>
      </c>
      <c r="BM53" s="9" t="str">
        <f t="shared" si="2664"/>
        <v>Tue</v>
      </c>
      <c r="BN53" s="9" t="str">
        <f t="shared" si="2664"/>
        <v>Wed</v>
      </c>
      <c r="BO53" s="9" t="str">
        <f t="shared" si="2664"/>
        <v>Thu</v>
      </c>
      <c r="BP53" s="9" t="str">
        <f t="shared" si="2664"/>
        <v>Fri</v>
      </c>
      <c r="BQ53" s="9" t="str">
        <f t="shared" si="2664"/>
        <v>Sat</v>
      </c>
      <c r="BR53" s="9" t="str">
        <f t="shared" si="2664"/>
        <v>Sun</v>
      </c>
      <c r="BS53" s="9" t="str">
        <f t="shared" si="2664"/>
        <v>Mon</v>
      </c>
      <c r="BT53" s="9" t="str">
        <f t="shared" si="2664"/>
        <v>Tue</v>
      </c>
      <c r="BU53" s="9" t="str">
        <f t="shared" si="2664"/>
        <v>Wed</v>
      </c>
      <c r="BV53" s="9" t="str">
        <f t="shared" si="2664"/>
        <v>Thu</v>
      </c>
      <c r="BW53" s="9" t="str">
        <f t="shared" si="2664"/>
        <v>Fri</v>
      </c>
      <c r="BX53" s="9" t="str">
        <f t="shared" si="2664"/>
        <v>Sat</v>
      </c>
      <c r="BY53" s="9" t="str">
        <f t="shared" si="2664"/>
        <v>Sun</v>
      </c>
      <c r="BZ53" s="9" t="str">
        <f t="shared" si="2664"/>
        <v>Mon</v>
      </c>
      <c r="CA53" s="9" t="str">
        <f t="shared" si="2664"/>
        <v>Tue</v>
      </c>
      <c r="CB53" s="9" t="str">
        <f t="shared" si="2664"/>
        <v>Wed</v>
      </c>
      <c r="CC53" s="9" t="str">
        <f t="shared" si="2664"/>
        <v>Thu</v>
      </c>
      <c r="CD53" s="9" t="str">
        <f t="shared" si="2664"/>
        <v>Fri</v>
      </c>
      <c r="CE53" s="9" t="str">
        <f t="shared" si="2664"/>
        <v>Sat</v>
      </c>
      <c r="CF53" s="9" t="str">
        <f t="shared" si="2664"/>
        <v>Sun</v>
      </c>
      <c r="CG53" s="9" t="str">
        <f t="shared" si="2664"/>
        <v>Mon</v>
      </c>
      <c r="CH53" s="9" t="str">
        <f t="shared" si="2664"/>
        <v>Tue</v>
      </c>
      <c r="CI53" s="9" t="str">
        <f t="shared" si="2664"/>
        <v>Wed</v>
      </c>
      <c r="CJ53" s="9" t="str">
        <f t="shared" si="2664"/>
        <v>Thu</v>
      </c>
      <c r="CK53" s="9" t="str">
        <f t="shared" ref="CK53:EV53" si="2665">TEXT(CK52,"ddd")</f>
        <v>Fri</v>
      </c>
      <c r="CL53" s="9" t="str">
        <f t="shared" si="2665"/>
        <v>Sat</v>
      </c>
      <c r="CM53" s="9" t="str">
        <f t="shared" si="2665"/>
        <v>Sun</v>
      </c>
      <c r="CN53" s="9" t="str">
        <f t="shared" si="2665"/>
        <v>Mon</v>
      </c>
      <c r="CO53" s="9" t="str">
        <f t="shared" si="2665"/>
        <v>Tue</v>
      </c>
      <c r="CP53" s="9" t="str">
        <f t="shared" si="2665"/>
        <v>Wed</v>
      </c>
      <c r="CQ53" s="9" t="str">
        <f t="shared" si="2665"/>
        <v>Thu</v>
      </c>
      <c r="CR53" s="9" t="str">
        <f t="shared" si="2665"/>
        <v>Fri</v>
      </c>
      <c r="CS53" s="9" t="str">
        <f t="shared" si="2665"/>
        <v>Sat</v>
      </c>
      <c r="CT53" s="9" t="str">
        <f t="shared" si="2665"/>
        <v>Sun</v>
      </c>
      <c r="CU53" s="9" t="str">
        <f t="shared" si="2665"/>
        <v>Mon</v>
      </c>
      <c r="CV53" s="9" t="str">
        <f t="shared" si="2665"/>
        <v>Tue</v>
      </c>
      <c r="CW53" s="9" t="str">
        <f t="shared" si="2665"/>
        <v>Wed</v>
      </c>
      <c r="CX53" s="9" t="str">
        <f t="shared" si="2665"/>
        <v>Thu</v>
      </c>
      <c r="CY53" s="9" t="str">
        <f t="shared" si="2665"/>
        <v>Fri</v>
      </c>
      <c r="CZ53" s="9" t="str">
        <f t="shared" si="2665"/>
        <v>Sat</v>
      </c>
      <c r="DA53" s="9" t="str">
        <f t="shared" si="2665"/>
        <v>Sun</v>
      </c>
      <c r="DB53" s="9" t="str">
        <f t="shared" si="2665"/>
        <v>Mon</v>
      </c>
      <c r="DC53" s="9" t="str">
        <f t="shared" si="2665"/>
        <v>Tue</v>
      </c>
      <c r="DD53" s="9" t="str">
        <f t="shared" si="2665"/>
        <v>Wed</v>
      </c>
      <c r="DE53" s="9" t="str">
        <f t="shared" si="2665"/>
        <v>Thu</v>
      </c>
      <c r="DF53" s="9" t="str">
        <f t="shared" si="2665"/>
        <v>Fri</v>
      </c>
      <c r="DG53" s="9" t="str">
        <f t="shared" si="2665"/>
        <v>Sat</v>
      </c>
      <c r="DH53" s="9" t="str">
        <f t="shared" si="2665"/>
        <v>Sun</v>
      </c>
      <c r="DI53" s="9" t="str">
        <f t="shared" si="2665"/>
        <v>Mon</v>
      </c>
      <c r="DJ53" s="9" t="str">
        <f t="shared" si="2665"/>
        <v>Tue</v>
      </c>
      <c r="DK53" s="9" t="str">
        <f t="shared" si="2665"/>
        <v>Wed</v>
      </c>
      <c r="DL53" s="9" t="str">
        <f t="shared" si="2665"/>
        <v>Thu</v>
      </c>
      <c r="DM53" s="9" t="str">
        <f t="shared" si="2665"/>
        <v>Fri</v>
      </c>
      <c r="DN53" s="9" t="str">
        <f t="shared" si="2665"/>
        <v>Sat</v>
      </c>
      <c r="DO53" s="9" t="str">
        <f t="shared" si="2665"/>
        <v>Sun</v>
      </c>
      <c r="DP53" s="9" t="str">
        <f t="shared" si="2665"/>
        <v>Mon</v>
      </c>
      <c r="DQ53" s="9" t="str">
        <f t="shared" si="2665"/>
        <v>Tue</v>
      </c>
      <c r="DR53" s="9" t="str">
        <f t="shared" si="2665"/>
        <v>Wed</v>
      </c>
      <c r="DS53" s="9" t="str">
        <f t="shared" si="2665"/>
        <v>Thu</v>
      </c>
      <c r="DT53" s="9" t="str">
        <f t="shared" si="2665"/>
        <v>Fri</v>
      </c>
      <c r="DU53" s="9" t="str">
        <f t="shared" si="2665"/>
        <v>Sat</v>
      </c>
      <c r="DV53" s="9" t="str">
        <f t="shared" si="2665"/>
        <v>Sun</v>
      </c>
      <c r="DW53" s="9" t="str">
        <f t="shared" si="2665"/>
        <v>Mon</v>
      </c>
      <c r="DX53" s="9" t="str">
        <f t="shared" si="2665"/>
        <v>Tue</v>
      </c>
      <c r="DY53" s="9" t="str">
        <f t="shared" si="2665"/>
        <v>Wed</v>
      </c>
      <c r="DZ53" s="9" t="str">
        <f t="shared" si="2665"/>
        <v>Thu</v>
      </c>
      <c r="EA53" s="9" t="str">
        <f t="shared" si="2665"/>
        <v>Fri</v>
      </c>
      <c r="EB53" s="9" t="str">
        <f t="shared" si="2665"/>
        <v>Sat</v>
      </c>
      <c r="EC53" s="9" t="str">
        <f t="shared" si="2665"/>
        <v>Sun</v>
      </c>
      <c r="ED53" s="9" t="str">
        <f t="shared" si="2665"/>
        <v>Mon</v>
      </c>
      <c r="EE53" s="9" t="str">
        <f t="shared" si="2665"/>
        <v>Tue</v>
      </c>
      <c r="EF53" s="9" t="str">
        <f t="shared" si="2665"/>
        <v>Wed</v>
      </c>
      <c r="EG53" s="9" t="str">
        <f t="shared" si="2665"/>
        <v>Thu</v>
      </c>
      <c r="EH53" s="9" t="str">
        <f t="shared" si="2665"/>
        <v>Fri</v>
      </c>
      <c r="EI53" s="9" t="str">
        <f t="shared" si="2665"/>
        <v>Sat</v>
      </c>
      <c r="EJ53" s="9" t="str">
        <f t="shared" si="2665"/>
        <v>Sun</v>
      </c>
      <c r="EK53" s="9" t="str">
        <f t="shared" si="2665"/>
        <v>Mon</v>
      </c>
      <c r="EL53" s="9" t="str">
        <f t="shared" si="2665"/>
        <v>Tue</v>
      </c>
      <c r="EM53" s="9" t="str">
        <f t="shared" si="2665"/>
        <v>Wed</v>
      </c>
      <c r="EN53" s="9" t="str">
        <f t="shared" si="2665"/>
        <v>Thu</v>
      </c>
      <c r="EO53" s="9" t="str">
        <f t="shared" si="2665"/>
        <v>Fri</v>
      </c>
      <c r="EP53" s="9" t="str">
        <f t="shared" si="2665"/>
        <v>Sat</v>
      </c>
      <c r="EQ53" s="9" t="str">
        <f t="shared" si="2665"/>
        <v>Sun</v>
      </c>
      <c r="ER53" s="9" t="str">
        <f t="shared" si="2665"/>
        <v>Mon</v>
      </c>
      <c r="ES53" s="9" t="str">
        <f t="shared" si="2665"/>
        <v>Tue</v>
      </c>
      <c r="ET53" s="9" t="str">
        <f t="shared" si="2665"/>
        <v>Wed</v>
      </c>
      <c r="EU53" s="9" t="str">
        <f t="shared" si="2665"/>
        <v>Thu</v>
      </c>
      <c r="EV53" s="9" t="str">
        <f t="shared" si="2665"/>
        <v>Fri</v>
      </c>
      <c r="EW53" s="9" t="str">
        <f t="shared" ref="EW53:HH53" si="2666">TEXT(EW52,"ddd")</f>
        <v>Sat</v>
      </c>
      <c r="EX53" s="9" t="str">
        <f t="shared" si="2666"/>
        <v>Sun</v>
      </c>
      <c r="EY53" s="9" t="str">
        <f t="shared" si="2666"/>
        <v>Mon</v>
      </c>
      <c r="EZ53" s="9" t="str">
        <f t="shared" si="2666"/>
        <v>Tue</v>
      </c>
      <c r="FA53" s="9" t="str">
        <f t="shared" si="2666"/>
        <v>Wed</v>
      </c>
      <c r="FB53" s="9" t="str">
        <f t="shared" si="2666"/>
        <v>Thu</v>
      </c>
      <c r="FC53" s="9" t="str">
        <f t="shared" si="2666"/>
        <v>Fri</v>
      </c>
      <c r="FD53" s="9" t="str">
        <f t="shared" si="2666"/>
        <v>Sat</v>
      </c>
      <c r="FE53" s="9" t="str">
        <f t="shared" si="2666"/>
        <v>Sun</v>
      </c>
      <c r="FF53" s="9" t="str">
        <f t="shared" si="2666"/>
        <v>Mon</v>
      </c>
      <c r="FG53" s="9" t="str">
        <f t="shared" si="2666"/>
        <v>Tue</v>
      </c>
      <c r="FH53" s="9" t="str">
        <f t="shared" si="2666"/>
        <v>Wed</v>
      </c>
      <c r="FI53" s="9" t="str">
        <f t="shared" si="2666"/>
        <v>Thu</v>
      </c>
      <c r="FJ53" s="9" t="str">
        <f t="shared" si="2666"/>
        <v>Fri</v>
      </c>
      <c r="FK53" s="9" t="str">
        <f t="shared" si="2666"/>
        <v>Sat</v>
      </c>
      <c r="FL53" s="9" t="str">
        <f t="shared" si="2666"/>
        <v>Sun</v>
      </c>
      <c r="FM53" s="9" t="str">
        <f t="shared" si="2666"/>
        <v>Mon</v>
      </c>
      <c r="FN53" s="9" t="str">
        <f t="shared" si="2666"/>
        <v>Tue</v>
      </c>
      <c r="FO53" s="9" t="str">
        <f t="shared" si="2666"/>
        <v>Wed</v>
      </c>
      <c r="FP53" s="9" t="str">
        <f t="shared" si="2666"/>
        <v>Thu</v>
      </c>
      <c r="FQ53" s="9" t="str">
        <f t="shared" si="2666"/>
        <v>Fri</v>
      </c>
      <c r="FR53" s="9" t="str">
        <f t="shared" si="2666"/>
        <v>Sat</v>
      </c>
      <c r="FS53" s="9" t="str">
        <f t="shared" si="2666"/>
        <v>Sun</v>
      </c>
      <c r="FT53" s="9" t="str">
        <f t="shared" si="2666"/>
        <v>Mon</v>
      </c>
      <c r="FU53" s="9" t="str">
        <f t="shared" si="2666"/>
        <v>Tue</v>
      </c>
      <c r="FV53" s="9" t="str">
        <f t="shared" si="2666"/>
        <v>Wed</v>
      </c>
      <c r="FW53" s="9" t="str">
        <f t="shared" si="2666"/>
        <v>Thu</v>
      </c>
      <c r="FX53" s="9" t="str">
        <f t="shared" si="2666"/>
        <v>Fri</v>
      </c>
      <c r="FY53" s="9" t="str">
        <f t="shared" si="2666"/>
        <v>Sat</v>
      </c>
      <c r="FZ53" s="9" t="str">
        <f t="shared" si="2666"/>
        <v>Sun</v>
      </c>
      <c r="GA53" s="9" t="str">
        <f t="shared" si="2666"/>
        <v>Mon</v>
      </c>
      <c r="GB53" s="9" t="str">
        <f t="shared" si="2666"/>
        <v>Tue</v>
      </c>
      <c r="GC53" s="9" t="str">
        <f t="shared" si="2666"/>
        <v>Wed</v>
      </c>
      <c r="GD53" s="9" t="str">
        <f t="shared" si="2666"/>
        <v>Thu</v>
      </c>
      <c r="GE53" s="9" t="str">
        <f t="shared" si="2666"/>
        <v>Fri</v>
      </c>
      <c r="GF53" s="9" t="str">
        <f t="shared" si="2666"/>
        <v>Sat</v>
      </c>
      <c r="GG53" s="9" t="str">
        <f t="shared" si="2666"/>
        <v>Sun</v>
      </c>
      <c r="GH53" s="9" t="str">
        <f t="shared" si="2666"/>
        <v>Mon</v>
      </c>
      <c r="GI53" s="9" t="str">
        <f t="shared" si="2666"/>
        <v>Tue</v>
      </c>
      <c r="GJ53" s="9" t="str">
        <f t="shared" si="2666"/>
        <v>Wed</v>
      </c>
      <c r="GK53" s="9" t="str">
        <f t="shared" si="2666"/>
        <v>Thu</v>
      </c>
      <c r="GL53" s="9" t="str">
        <f t="shared" si="2666"/>
        <v>Fri</v>
      </c>
      <c r="GM53" s="9" t="str">
        <f t="shared" si="2666"/>
        <v>Sat</v>
      </c>
      <c r="GN53" s="9" t="str">
        <f t="shared" si="2666"/>
        <v>Sun</v>
      </c>
      <c r="GO53" s="9" t="str">
        <f t="shared" si="2666"/>
        <v>Mon</v>
      </c>
      <c r="GP53" s="9" t="str">
        <f t="shared" si="2666"/>
        <v>Tue</v>
      </c>
      <c r="GQ53" s="9" t="str">
        <f t="shared" si="2666"/>
        <v>Wed</v>
      </c>
      <c r="GR53" s="9" t="str">
        <f t="shared" si="2666"/>
        <v>Thu</v>
      </c>
      <c r="GS53" s="9" t="str">
        <f t="shared" si="2666"/>
        <v>Fri</v>
      </c>
      <c r="GT53" s="9" t="str">
        <f t="shared" si="2666"/>
        <v>Sat</v>
      </c>
      <c r="GU53" s="9" t="str">
        <f t="shared" si="2666"/>
        <v>Sun</v>
      </c>
      <c r="GV53" s="9" t="str">
        <f t="shared" si="2666"/>
        <v>Mon</v>
      </c>
      <c r="GW53" s="9" t="str">
        <f t="shared" si="2666"/>
        <v>Tue</v>
      </c>
      <c r="GX53" s="9" t="str">
        <f t="shared" si="2666"/>
        <v>Wed</v>
      </c>
      <c r="GY53" s="9" t="str">
        <f t="shared" si="2666"/>
        <v>Thu</v>
      </c>
      <c r="GZ53" s="9" t="str">
        <f t="shared" si="2666"/>
        <v>Fri</v>
      </c>
      <c r="HA53" s="9" t="str">
        <f t="shared" si="2666"/>
        <v>Sat</v>
      </c>
      <c r="HB53" s="9" t="str">
        <f t="shared" si="2666"/>
        <v>Sun</v>
      </c>
      <c r="HC53" s="9" t="str">
        <f t="shared" si="2666"/>
        <v>Mon</v>
      </c>
      <c r="HD53" s="9" t="str">
        <f t="shared" si="2666"/>
        <v>Tue</v>
      </c>
      <c r="HE53" s="9" t="str">
        <f t="shared" si="2666"/>
        <v>Wed</v>
      </c>
      <c r="HF53" s="9" t="str">
        <f t="shared" si="2666"/>
        <v>Thu</v>
      </c>
      <c r="HG53" s="9" t="str">
        <f t="shared" si="2666"/>
        <v>Fri</v>
      </c>
      <c r="HH53" s="9" t="str">
        <f t="shared" si="2666"/>
        <v>Sat</v>
      </c>
      <c r="HI53" s="9" t="str">
        <f t="shared" ref="HI53:JT53" si="2667">TEXT(HI52,"ddd")</f>
        <v>Sun</v>
      </c>
      <c r="HJ53" s="9" t="str">
        <f t="shared" si="2667"/>
        <v>Mon</v>
      </c>
      <c r="HK53" s="9" t="str">
        <f t="shared" si="2667"/>
        <v>Tue</v>
      </c>
      <c r="HL53" s="9" t="str">
        <f t="shared" si="2667"/>
        <v>Wed</v>
      </c>
      <c r="HM53" s="9" t="str">
        <f t="shared" si="2667"/>
        <v>Thu</v>
      </c>
      <c r="HN53" s="9" t="str">
        <f t="shared" si="2667"/>
        <v>Fri</v>
      </c>
      <c r="HO53" s="9" t="str">
        <f t="shared" si="2667"/>
        <v>Sat</v>
      </c>
      <c r="HP53" s="9" t="str">
        <f t="shared" si="2667"/>
        <v>Sun</v>
      </c>
      <c r="HQ53" s="9" t="str">
        <f t="shared" si="2667"/>
        <v>Mon</v>
      </c>
      <c r="HR53" s="9" t="str">
        <f t="shared" si="2667"/>
        <v>Tue</v>
      </c>
      <c r="HS53" s="9" t="str">
        <f t="shared" si="2667"/>
        <v>Wed</v>
      </c>
      <c r="HT53" s="9" t="str">
        <f t="shared" si="2667"/>
        <v>Thu</v>
      </c>
      <c r="HU53" s="9" t="str">
        <f t="shared" si="2667"/>
        <v>Fri</v>
      </c>
      <c r="HV53" s="9" t="str">
        <f t="shared" si="2667"/>
        <v>Sat</v>
      </c>
      <c r="HW53" s="9" t="str">
        <f t="shared" si="2667"/>
        <v>Sun</v>
      </c>
      <c r="HX53" s="9" t="str">
        <f t="shared" si="2667"/>
        <v>Mon</v>
      </c>
      <c r="HY53" s="9" t="str">
        <f t="shared" si="2667"/>
        <v>Tue</v>
      </c>
      <c r="HZ53" s="9" t="str">
        <f t="shared" si="2667"/>
        <v>Wed</v>
      </c>
      <c r="IA53" s="9" t="str">
        <f t="shared" si="2667"/>
        <v>Thu</v>
      </c>
      <c r="IB53" s="9" t="str">
        <f t="shared" si="2667"/>
        <v>Fri</v>
      </c>
      <c r="IC53" s="9" t="str">
        <f t="shared" si="2667"/>
        <v>Sat</v>
      </c>
      <c r="ID53" s="9" t="str">
        <f t="shared" si="2667"/>
        <v>Sun</v>
      </c>
      <c r="IE53" s="9" t="str">
        <f t="shared" si="2667"/>
        <v>Mon</v>
      </c>
      <c r="IF53" s="9" t="str">
        <f t="shared" si="2667"/>
        <v>Tue</v>
      </c>
      <c r="IG53" s="9" t="str">
        <f t="shared" si="2667"/>
        <v>Wed</v>
      </c>
      <c r="IH53" s="9" t="str">
        <f t="shared" si="2667"/>
        <v>Thu</v>
      </c>
      <c r="II53" s="9" t="str">
        <f t="shared" si="2667"/>
        <v>Fri</v>
      </c>
      <c r="IJ53" s="9" t="str">
        <f t="shared" si="2667"/>
        <v>Sat</v>
      </c>
      <c r="IK53" s="9" t="str">
        <f t="shared" si="2667"/>
        <v>Sun</v>
      </c>
      <c r="IL53" s="9" t="str">
        <f t="shared" si="2667"/>
        <v>Mon</v>
      </c>
      <c r="IM53" s="9" t="str">
        <f t="shared" si="2667"/>
        <v>Tue</v>
      </c>
      <c r="IN53" s="9" t="str">
        <f t="shared" si="2667"/>
        <v>Wed</v>
      </c>
      <c r="IO53" s="9" t="str">
        <f t="shared" si="2667"/>
        <v>Thu</v>
      </c>
      <c r="IP53" s="9" t="str">
        <f t="shared" si="2667"/>
        <v>Fri</v>
      </c>
      <c r="IQ53" s="9" t="str">
        <f t="shared" si="2667"/>
        <v>Sat</v>
      </c>
      <c r="IR53" s="9" t="str">
        <f t="shared" si="2667"/>
        <v>Sun</v>
      </c>
      <c r="IS53" s="9" t="str">
        <f t="shared" si="2667"/>
        <v>Mon</v>
      </c>
      <c r="IT53" s="9" t="str">
        <f t="shared" si="2667"/>
        <v>Tue</v>
      </c>
      <c r="IU53" s="9" t="str">
        <f t="shared" si="2667"/>
        <v>Wed</v>
      </c>
      <c r="IV53" s="9" t="str">
        <f t="shared" si="2667"/>
        <v>Thu</v>
      </c>
      <c r="IW53" s="9" t="str">
        <f t="shared" si="2667"/>
        <v>Fri</v>
      </c>
      <c r="IX53" s="9" t="str">
        <f t="shared" si="2667"/>
        <v>Sat</v>
      </c>
      <c r="IY53" s="9" t="str">
        <f t="shared" si="2667"/>
        <v>Sun</v>
      </c>
      <c r="IZ53" s="9" t="str">
        <f t="shared" si="2667"/>
        <v>Mon</v>
      </c>
      <c r="JA53" s="9" t="str">
        <f t="shared" si="2667"/>
        <v>Tue</v>
      </c>
      <c r="JB53" s="9" t="str">
        <f t="shared" si="2667"/>
        <v>Wed</v>
      </c>
      <c r="JC53" s="9" t="str">
        <f t="shared" si="2667"/>
        <v>Thu</v>
      </c>
      <c r="JD53" s="9" t="str">
        <f t="shared" si="2667"/>
        <v>Fri</v>
      </c>
      <c r="JE53" s="9" t="str">
        <f t="shared" si="2667"/>
        <v>Sat</v>
      </c>
      <c r="JF53" s="9" t="str">
        <f t="shared" si="2667"/>
        <v>Sun</v>
      </c>
      <c r="JG53" s="9" t="str">
        <f t="shared" si="2667"/>
        <v>Mon</v>
      </c>
      <c r="JH53" s="9" t="str">
        <f t="shared" si="2667"/>
        <v>Tue</v>
      </c>
      <c r="JI53" s="9" t="str">
        <f t="shared" si="2667"/>
        <v>Wed</v>
      </c>
      <c r="JJ53" s="9" t="str">
        <f t="shared" si="2667"/>
        <v>Thu</v>
      </c>
      <c r="JK53" s="9" t="str">
        <f t="shared" si="2667"/>
        <v>Fri</v>
      </c>
      <c r="JL53" s="9" t="str">
        <f t="shared" si="2667"/>
        <v>Sat</v>
      </c>
      <c r="JM53" s="9" t="str">
        <f t="shared" si="2667"/>
        <v>Sun</v>
      </c>
      <c r="JN53" s="9" t="str">
        <f t="shared" si="2667"/>
        <v>Mon</v>
      </c>
      <c r="JO53" s="9" t="str">
        <f t="shared" si="2667"/>
        <v>Tue</v>
      </c>
      <c r="JP53" s="9" t="str">
        <f t="shared" si="2667"/>
        <v>Wed</v>
      </c>
      <c r="JQ53" s="9" t="str">
        <f t="shared" si="2667"/>
        <v>Thu</v>
      </c>
      <c r="JR53" s="9" t="str">
        <f t="shared" si="2667"/>
        <v>Fri</v>
      </c>
      <c r="JS53" s="9" t="str">
        <f t="shared" si="2667"/>
        <v>Sat</v>
      </c>
      <c r="JT53" s="9" t="str">
        <f t="shared" si="2667"/>
        <v>Sun</v>
      </c>
      <c r="JU53" s="9" t="str">
        <f t="shared" ref="JU53:KC53" si="2668">TEXT(JU52,"ddd")</f>
        <v>Mon</v>
      </c>
      <c r="JV53" s="9" t="str">
        <f t="shared" si="2668"/>
        <v>Tue</v>
      </c>
      <c r="JW53" s="9" t="str">
        <f t="shared" si="2668"/>
        <v>Wed</v>
      </c>
      <c r="JX53" s="9" t="str">
        <f t="shared" si="2668"/>
        <v>Thu</v>
      </c>
      <c r="JY53" s="9" t="str">
        <f t="shared" si="2668"/>
        <v>Fri</v>
      </c>
      <c r="JZ53" s="9" t="str">
        <f t="shared" si="2668"/>
        <v>Sat</v>
      </c>
      <c r="KA53" s="9" t="str">
        <f t="shared" si="2668"/>
        <v>Sun</v>
      </c>
      <c r="KB53" s="9" t="str">
        <f t="shared" si="2668"/>
        <v>Mon</v>
      </c>
      <c r="KC53" s="9" t="str">
        <f t="shared" si="2668"/>
        <v>Tue</v>
      </c>
      <c r="KD53" s="9" t="str">
        <f t="shared" ref="KD53:KV53" si="2669">TEXT(KD52,"ddd")</f>
        <v>Wed</v>
      </c>
      <c r="KE53" s="9" t="str">
        <f t="shared" si="2669"/>
        <v>Thu</v>
      </c>
      <c r="KF53" s="9" t="str">
        <f t="shared" si="2669"/>
        <v>Fri</v>
      </c>
      <c r="KG53" s="9" t="str">
        <f t="shared" si="2669"/>
        <v>Sat</v>
      </c>
      <c r="KH53" s="9" t="str">
        <f t="shared" si="2669"/>
        <v>Sun</v>
      </c>
      <c r="KI53" s="9" t="str">
        <f t="shared" si="2669"/>
        <v>Mon</v>
      </c>
      <c r="KJ53" s="9" t="str">
        <f t="shared" si="2669"/>
        <v>Tue</v>
      </c>
      <c r="KK53" s="9" t="str">
        <f t="shared" si="2669"/>
        <v>Wed</v>
      </c>
      <c r="KL53" s="9" t="str">
        <f t="shared" si="2669"/>
        <v>Thu</v>
      </c>
      <c r="KM53" s="9" t="str">
        <f t="shared" si="2669"/>
        <v>Fri</v>
      </c>
      <c r="KN53" s="9" t="str">
        <f t="shared" si="2669"/>
        <v>Sat</v>
      </c>
      <c r="KO53" s="9" t="str">
        <f t="shared" si="2669"/>
        <v>Sun</v>
      </c>
      <c r="KP53" s="9" t="str">
        <f t="shared" si="2669"/>
        <v>Mon</v>
      </c>
      <c r="KQ53" s="9" t="str">
        <f t="shared" si="2669"/>
        <v>Tue</v>
      </c>
      <c r="KR53" s="9" t="str">
        <f t="shared" si="2669"/>
        <v>Wed</v>
      </c>
      <c r="KS53" s="9" t="str">
        <f t="shared" si="2669"/>
        <v>Thu</v>
      </c>
      <c r="KT53" s="9" t="str">
        <f t="shared" si="2669"/>
        <v>Fri</v>
      </c>
      <c r="KU53" s="9" t="str">
        <f t="shared" si="2669"/>
        <v>Sat</v>
      </c>
      <c r="KV53" s="9" t="str">
        <f t="shared" si="2669"/>
        <v>Sun</v>
      </c>
      <c r="KW53" s="9" t="str">
        <f t="shared" ref="KW53:KX53" si="2670">TEXT(KW52,"ddd")</f>
        <v>Mon</v>
      </c>
      <c r="KX53" s="9" t="str">
        <f t="shared" si="2670"/>
        <v>Tue</v>
      </c>
      <c r="KY53" s="9" t="str">
        <f t="shared" ref="KY53:NJ53" si="2671">TEXT(KY52,"ddd")</f>
        <v>Wed</v>
      </c>
      <c r="KZ53" s="9" t="str">
        <f t="shared" si="2671"/>
        <v>Thu</v>
      </c>
      <c r="LA53" s="9" t="str">
        <f t="shared" si="2671"/>
        <v>Fri</v>
      </c>
      <c r="LB53" s="9" t="str">
        <f t="shared" si="2671"/>
        <v>Sat</v>
      </c>
      <c r="LC53" s="9" t="str">
        <f t="shared" si="2671"/>
        <v>Sun</v>
      </c>
      <c r="LD53" s="9" t="str">
        <f t="shared" si="2671"/>
        <v>Mon</v>
      </c>
      <c r="LE53" s="9" t="str">
        <f t="shared" si="2671"/>
        <v>Tue</v>
      </c>
      <c r="LF53" s="9" t="str">
        <f t="shared" si="2671"/>
        <v>Wed</v>
      </c>
      <c r="LG53" s="9" t="str">
        <f t="shared" si="2671"/>
        <v>Thu</v>
      </c>
      <c r="LH53" s="9" t="str">
        <f t="shared" si="2671"/>
        <v>Fri</v>
      </c>
      <c r="LI53" s="9" t="str">
        <f t="shared" si="2671"/>
        <v>Sat</v>
      </c>
      <c r="LJ53" s="9" t="str">
        <f t="shared" si="2671"/>
        <v>Sun</v>
      </c>
      <c r="LK53" s="9" t="str">
        <f t="shared" si="2671"/>
        <v>Mon</v>
      </c>
      <c r="LL53" s="9" t="str">
        <f t="shared" si="2671"/>
        <v>Tue</v>
      </c>
      <c r="LM53" s="9" t="str">
        <f t="shared" si="2671"/>
        <v>Wed</v>
      </c>
      <c r="LN53" s="9" t="str">
        <f t="shared" si="2671"/>
        <v>Thu</v>
      </c>
      <c r="LO53" s="9" t="str">
        <f t="shared" si="2671"/>
        <v>Fri</v>
      </c>
      <c r="LP53" s="9" t="str">
        <f t="shared" si="2671"/>
        <v>Sat</v>
      </c>
      <c r="LQ53" s="9" t="str">
        <f t="shared" si="2671"/>
        <v>Sun</v>
      </c>
      <c r="LR53" s="9" t="str">
        <f t="shared" si="2671"/>
        <v>Mon</v>
      </c>
      <c r="LS53" s="9" t="str">
        <f t="shared" si="2671"/>
        <v>Tue</v>
      </c>
      <c r="LT53" s="9" t="str">
        <f t="shared" si="2671"/>
        <v>Wed</v>
      </c>
      <c r="LU53" s="9" t="str">
        <f t="shared" si="2671"/>
        <v>Thu</v>
      </c>
      <c r="LV53" s="9" t="str">
        <f t="shared" si="2671"/>
        <v>Fri</v>
      </c>
      <c r="LW53" s="9" t="str">
        <f t="shared" si="2671"/>
        <v>Sat</v>
      </c>
      <c r="LX53" s="9" t="str">
        <f t="shared" si="2671"/>
        <v>Sun</v>
      </c>
      <c r="LY53" s="9" t="str">
        <f t="shared" si="2671"/>
        <v>Mon</v>
      </c>
      <c r="LZ53" s="9" t="str">
        <f t="shared" si="2671"/>
        <v>Tue</v>
      </c>
      <c r="MA53" s="9" t="str">
        <f t="shared" si="2671"/>
        <v>Wed</v>
      </c>
      <c r="MB53" s="9" t="str">
        <f t="shared" si="2671"/>
        <v>Thu</v>
      </c>
      <c r="MC53" s="9" t="str">
        <f t="shared" si="2671"/>
        <v>Fri</v>
      </c>
      <c r="MD53" s="9" t="str">
        <f t="shared" si="2671"/>
        <v>Sat</v>
      </c>
      <c r="ME53" s="9" t="str">
        <f t="shared" si="2671"/>
        <v>Sun</v>
      </c>
      <c r="MF53" s="9" t="str">
        <f t="shared" si="2671"/>
        <v>Mon</v>
      </c>
      <c r="MG53" s="9" t="str">
        <f t="shared" si="2671"/>
        <v>Tue</v>
      </c>
      <c r="MH53" s="9" t="str">
        <f t="shared" si="2671"/>
        <v>Wed</v>
      </c>
      <c r="MI53" s="9" t="str">
        <f t="shared" si="2671"/>
        <v>Thu</v>
      </c>
      <c r="MJ53" s="9" t="str">
        <f t="shared" si="2671"/>
        <v>Fri</v>
      </c>
      <c r="MK53" s="9" t="str">
        <f t="shared" si="2671"/>
        <v>Sat</v>
      </c>
      <c r="ML53" s="9" t="str">
        <f t="shared" si="2671"/>
        <v>Sun</v>
      </c>
      <c r="MM53" s="9" t="str">
        <f t="shared" si="2671"/>
        <v>Mon</v>
      </c>
      <c r="MN53" s="9" t="str">
        <f t="shared" si="2671"/>
        <v>Tue</v>
      </c>
      <c r="MO53" s="9" t="str">
        <f t="shared" si="2671"/>
        <v>Wed</v>
      </c>
      <c r="MP53" s="9" t="str">
        <f t="shared" si="2671"/>
        <v>Thu</v>
      </c>
      <c r="MQ53" s="9" t="str">
        <f t="shared" si="2671"/>
        <v>Fri</v>
      </c>
      <c r="MR53" s="9" t="str">
        <f t="shared" si="2671"/>
        <v>Sat</v>
      </c>
      <c r="MS53" s="9" t="str">
        <f t="shared" si="2671"/>
        <v>Sun</v>
      </c>
      <c r="MT53" s="9" t="str">
        <f t="shared" si="2671"/>
        <v>Mon</v>
      </c>
      <c r="MU53" s="9" t="str">
        <f t="shared" si="2671"/>
        <v>Tue</v>
      </c>
      <c r="MV53" s="9" t="str">
        <f t="shared" si="2671"/>
        <v>Wed</v>
      </c>
      <c r="MW53" s="9" t="str">
        <f t="shared" si="2671"/>
        <v>Thu</v>
      </c>
      <c r="MX53" s="9" t="str">
        <f t="shared" si="2671"/>
        <v>Fri</v>
      </c>
      <c r="MY53" s="9" t="str">
        <f t="shared" si="2671"/>
        <v>Sat</v>
      </c>
      <c r="MZ53" s="9" t="str">
        <f t="shared" si="2671"/>
        <v>Sun</v>
      </c>
      <c r="NA53" s="9" t="str">
        <f t="shared" si="2671"/>
        <v>Mon</v>
      </c>
      <c r="NB53" s="9" t="str">
        <f t="shared" si="2671"/>
        <v>Tue</v>
      </c>
      <c r="NC53" s="9" t="str">
        <f t="shared" si="2671"/>
        <v>Wed</v>
      </c>
      <c r="ND53" s="9" t="str">
        <f t="shared" si="2671"/>
        <v>Thu</v>
      </c>
      <c r="NE53" s="9" t="str">
        <f t="shared" si="2671"/>
        <v>Fri</v>
      </c>
      <c r="NF53" s="9" t="str">
        <f t="shared" si="2671"/>
        <v>Sat</v>
      </c>
      <c r="NG53" s="9" t="str">
        <f t="shared" si="2671"/>
        <v>Sun</v>
      </c>
      <c r="NH53" s="9" t="str">
        <f t="shared" si="2671"/>
        <v>Mon</v>
      </c>
      <c r="NI53" s="9" t="str">
        <f t="shared" si="2671"/>
        <v>Tue</v>
      </c>
      <c r="NJ53" s="9" t="str">
        <f t="shared" si="2671"/>
        <v>Wed</v>
      </c>
      <c r="NK53" s="9" t="str">
        <f t="shared" ref="NK53:PK53" si="2672">TEXT(NK52,"ddd")</f>
        <v>Thu</v>
      </c>
      <c r="NL53" s="9" t="str">
        <f t="shared" si="2672"/>
        <v>Fri</v>
      </c>
      <c r="NM53" s="9" t="str">
        <f t="shared" si="2672"/>
        <v>Sat</v>
      </c>
      <c r="NN53" s="9" t="str">
        <f t="shared" si="2672"/>
        <v>Sun</v>
      </c>
      <c r="NO53" s="9" t="str">
        <f t="shared" si="2672"/>
        <v>Mon</v>
      </c>
      <c r="NP53" s="9" t="str">
        <f t="shared" si="2672"/>
        <v>Tue</v>
      </c>
      <c r="NQ53" s="9" t="str">
        <f t="shared" si="2672"/>
        <v>Wed</v>
      </c>
      <c r="NR53" s="9" t="str">
        <f t="shared" si="2672"/>
        <v>Thu</v>
      </c>
      <c r="NS53" s="9" t="str">
        <f t="shared" si="2672"/>
        <v>Fri</v>
      </c>
      <c r="NT53" s="9" t="str">
        <f t="shared" si="2672"/>
        <v>Sat</v>
      </c>
      <c r="NU53" s="9" t="str">
        <f t="shared" si="2672"/>
        <v>Sun</v>
      </c>
      <c r="NV53" s="9" t="str">
        <f t="shared" si="2672"/>
        <v>Mon</v>
      </c>
      <c r="NW53" s="9" t="str">
        <f t="shared" si="2672"/>
        <v>Tue</v>
      </c>
      <c r="NX53" s="9" t="str">
        <f t="shared" si="2672"/>
        <v>Wed</v>
      </c>
      <c r="NY53" s="9" t="str">
        <f t="shared" si="2672"/>
        <v>Thu</v>
      </c>
      <c r="NZ53" s="9" t="str">
        <f t="shared" si="2672"/>
        <v>Fri</v>
      </c>
      <c r="OA53" s="9" t="str">
        <f t="shared" si="2672"/>
        <v>Sat</v>
      </c>
      <c r="OB53" s="9" t="str">
        <f t="shared" si="2672"/>
        <v>Sun</v>
      </c>
      <c r="OC53" s="9" t="str">
        <f t="shared" si="2672"/>
        <v>Mon</v>
      </c>
      <c r="OD53" s="9" t="str">
        <f t="shared" si="2672"/>
        <v>Tue</v>
      </c>
      <c r="OE53" s="9" t="str">
        <f t="shared" si="2672"/>
        <v>Wed</v>
      </c>
      <c r="OF53" s="9" t="str">
        <f t="shared" si="2672"/>
        <v>Thu</v>
      </c>
      <c r="OG53" s="9" t="str">
        <f t="shared" si="2672"/>
        <v>Fri</v>
      </c>
      <c r="OH53" s="9" t="str">
        <f t="shared" si="2672"/>
        <v>Sat</v>
      </c>
      <c r="OI53" s="9" t="str">
        <f t="shared" si="2672"/>
        <v>Sun</v>
      </c>
      <c r="OJ53" s="9" t="str">
        <f t="shared" si="2672"/>
        <v>Mon</v>
      </c>
      <c r="OK53" s="9" t="str">
        <f t="shared" si="2672"/>
        <v>Tue</v>
      </c>
      <c r="OL53" s="9" t="str">
        <f t="shared" si="2672"/>
        <v>Wed</v>
      </c>
      <c r="OM53" s="9" t="str">
        <f t="shared" si="2672"/>
        <v>Thu</v>
      </c>
      <c r="ON53" s="9" t="str">
        <f t="shared" si="2672"/>
        <v>Fri</v>
      </c>
      <c r="OO53" s="9" t="str">
        <f t="shared" si="2672"/>
        <v>Sat</v>
      </c>
      <c r="OP53" s="9" t="str">
        <f t="shared" si="2672"/>
        <v>Sun</v>
      </c>
      <c r="OQ53" s="9" t="str">
        <f t="shared" si="2672"/>
        <v>Mon</v>
      </c>
      <c r="OR53" s="9" t="str">
        <f t="shared" si="2672"/>
        <v>Tue</v>
      </c>
      <c r="OS53" s="9" t="str">
        <f t="shared" si="2672"/>
        <v>Wed</v>
      </c>
      <c r="OT53" s="9" t="str">
        <f t="shared" si="2672"/>
        <v>Thu</v>
      </c>
      <c r="OU53" s="9" t="str">
        <f t="shared" si="2672"/>
        <v>Fri</v>
      </c>
      <c r="OV53" s="9" t="str">
        <f t="shared" si="2672"/>
        <v>Sat</v>
      </c>
      <c r="OW53" s="9" t="str">
        <f t="shared" si="2672"/>
        <v>Sun</v>
      </c>
      <c r="OX53" s="9" t="str">
        <f t="shared" si="2672"/>
        <v>Mon</v>
      </c>
      <c r="OY53" s="9" t="str">
        <f t="shared" si="2672"/>
        <v>Tue</v>
      </c>
      <c r="OZ53" s="9" t="str">
        <f t="shared" si="2672"/>
        <v>Wed</v>
      </c>
      <c r="PA53" s="9" t="str">
        <f t="shared" si="2672"/>
        <v>Thu</v>
      </c>
      <c r="PB53" s="9" t="str">
        <f t="shared" si="2672"/>
        <v>Fri</v>
      </c>
      <c r="PC53" s="9" t="str">
        <f t="shared" si="2672"/>
        <v>Sat</v>
      </c>
      <c r="PD53" s="9" t="str">
        <f t="shared" si="2672"/>
        <v>Sun</v>
      </c>
      <c r="PE53" s="9" t="str">
        <f t="shared" si="2672"/>
        <v>Mon</v>
      </c>
      <c r="PF53" s="9" t="str">
        <f t="shared" si="2672"/>
        <v>Tue</v>
      </c>
      <c r="PG53" s="9" t="str">
        <f t="shared" si="2672"/>
        <v>Wed</v>
      </c>
      <c r="PH53" s="9" t="str">
        <f t="shared" si="2672"/>
        <v>Thu</v>
      </c>
      <c r="PI53" s="9" t="str">
        <f t="shared" si="2672"/>
        <v>Fri</v>
      </c>
      <c r="PJ53" s="9" t="str">
        <f t="shared" si="2672"/>
        <v>Sat</v>
      </c>
      <c r="PK53" s="9" t="str">
        <f t="shared" si="2672"/>
        <v>Sun</v>
      </c>
      <c r="PL53" s="9" t="str">
        <f t="shared" ref="PL53:RW53" si="2673">TEXT(PL52,"ddd")</f>
        <v>Mon</v>
      </c>
      <c r="PM53" s="9" t="str">
        <f t="shared" si="2673"/>
        <v>Tue</v>
      </c>
      <c r="PN53" s="9" t="str">
        <f t="shared" si="2673"/>
        <v>Wed</v>
      </c>
      <c r="PO53" s="9" t="str">
        <f t="shared" si="2673"/>
        <v>Thu</v>
      </c>
      <c r="PP53" s="9" t="str">
        <f t="shared" si="2673"/>
        <v>Fri</v>
      </c>
      <c r="PQ53" s="9" t="str">
        <f t="shared" si="2673"/>
        <v>Sat</v>
      </c>
      <c r="PR53" s="9" t="str">
        <f t="shared" si="2673"/>
        <v>Sun</v>
      </c>
      <c r="PS53" s="9" t="str">
        <f t="shared" si="2673"/>
        <v>Mon</v>
      </c>
      <c r="PT53" s="9" t="str">
        <f t="shared" si="2673"/>
        <v>Tue</v>
      </c>
      <c r="PU53" s="9" t="str">
        <f t="shared" si="2673"/>
        <v>Wed</v>
      </c>
      <c r="PV53" s="9" t="str">
        <f t="shared" si="2673"/>
        <v>Thu</v>
      </c>
      <c r="PW53" s="9" t="str">
        <f t="shared" si="2673"/>
        <v>Fri</v>
      </c>
      <c r="PX53" s="9" t="str">
        <f t="shared" si="2673"/>
        <v>Sat</v>
      </c>
      <c r="PY53" s="9" t="str">
        <f t="shared" si="2673"/>
        <v>Sun</v>
      </c>
      <c r="PZ53" s="9" t="str">
        <f t="shared" si="2673"/>
        <v>Mon</v>
      </c>
      <c r="QA53" s="9" t="str">
        <f t="shared" si="2673"/>
        <v>Tue</v>
      </c>
      <c r="QB53" s="9" t="str">
        <f t="shared" si="2673"/>
        <v>Wed</v>
      </c>
      <c r="QC53" s="9" t="str">
        <f t="shared" si="2673"/>
        <v>Thu</v>
      </c>
      <c r="QD53" s="9" t="str">
        <f t="shared" si="2673"/>
        <v>Fri</v>
      </c>
      <c r="QE53" s="9" t="str">
        <f t="shared" si="2673"/>
        <v>Sat</v>
      </c>
      <c r="QF53" s="9" t="str">
        <f t="shared" si="2673"/>
        <v>Sun</v>
      </c>
      <c r="QG53" s="9" t="str">
        <f t="shared" si="2673"/>
        <v>Mon</v>
      </c>
      <c r="QH53" s="9" t="str">
        <f t="shared" si="2673"/>
        <v>Tue</v>
      </c>
      <c r="QI53" s="9" t="str">
        <f t="shared" si="2673"/>
        <v>Wed</v>
      </c>
      <c r="QJ53" s="9" t="str">
        <f t="shared" si="2673"/>
        <v>Thu</v>
      </c>
      <c r="QK53" s="9" t="str">
        <f t="shared" si="2673"/>
        <v>Fri</v>
      </c>
      <c r="QL53" s="9" t="str">
        <f t="shared" si="2673"/>
        <v>Sat</v>
      </c>
      <c r="QM53" s="9" t="str">
        <f t="shared" si="2673"/>
        <v>Sun</v>
      </c>
      <c r="QN53" s="9" t="str">
        <f t="shared" si="2673"/>
        <v>Mon</v>
      </c>
      <c r="QO53" s="9" t="str">
        <f t="shared" si="2673"/>
        <v>Tue</v>
      </c>
      <c r="QP53" s="9" t="str">
        <f t="shared" si="2673"/>
        <v>Wed</v>
      </c>
      <c r="QQ53" s="9" t="str">
        <f t="shared" si="2673"/>
        <v>Thu</v>
      </c>
      <c r="QR53" s="9" t="str">
        <f t="shared" si="2673"/>
        <v>Fri</v>
      </c>
      <c r="QS53" s="9" t="str">
        <f t="shared" si="2673"/>
        <v>Sat</v>
      </c>
      <c r="QT53" s="9" t="str">
        <f t="shared" si="2673"/>
        <v>Sun</v>
      </c>
      <c r="QU53" s="9" t="str">
        <f t="shared" si="2673"/>
        <v>Mon</v>
      </c>
      <c r="QV53" s="9" t="str">
        <f t="shared" si="2673"/>
        <v>Tue</v>
      </c>
      <c r="QW53" s="9" t="str">
        <f t="shared" si="2673"/>
        <v>Wed</v>
      </c>
      <c r="QX53" s="9" t="str">
        <f t="shared" si="2673"/>
        <v>Thu</v>
      </c>
      <c r="QY53" s="9" t="str">
        <f t="shared" si="2673"/>
        <v>Fri</v>
      </c>
      <c r="QZ53" s="9" t="str">
        <f t="shared" si="2673"/>
        <v>Sat</v>
      </c>
      <c r="RA53" s="9" t="str">
        <f t="shared" si="2673"/>
        <v>Sun</v>
      </c>
      <c r="RB53" s="9" t="str">
        <f t="shared" si="2673"/>
        <v>Mon</v>
      </c>
      <c r="RC53" s="9" t="str">
        <f t="shared" si="2673"/>
        <v>Tue</v>
      </c>
      <c r="RD53" s="9" t="str">
        <f t="shared" si="2673"/>
        <v>Wed</v>
      </c>
      <c r="RE53" s="9" t="str">
        <f t="shared" si="2673"/>
        <v>Thu</v>
      </c>
      <c r="RF53" s="9" t="str">
        <f t="shared" si="2673"/>
        <v>Fri</v>
      </c>
      <c r="RG53" s="9" t="str">
        <f t="shared" si="2673"/>
        <v>Sat</v>
      </c>
      <c r="RH53" s="9" t="str">
        <f t="shared" si="2673"/>
        <v>Sun</v>
      </c>
      <c r="RI53" s="9" t="str">
        <f t="shared" si="2673"/>
        <v>Mon</v>
      </c>
      <c r="RJ53" s="9" t="str">
        <f t="shared" si="2673"/>
        <v>Tue</v>
      </c>
      <c r="RK53" s="9" t="str">
        <f t="shared" si="2673"/>
        <v>Wed</v>
      </c>
      <c r="RL53" s="9" t="str">
        <f t="shared" si="2673"/>
        <v>Thu</v>
      </c>
      <c r="RM53" s="9" t="str">
        <f t="shared" si="2673"/>
        <v>Fri</v>
      </c>
      <c r="RN53" s="9" t="str">
        <f t="shared" si="2673"/>
        <v>Sat</v>
      </c>
      <c r="RO53" s="9" t="str">
        <f t="shared" si="2673"/>
        <v>Sun</v>
      </c>
      <c r="RP53" s="9" t="str">
        <f t="shared" si="2673"/>
        <v>Mon</v>
      </c>
      <c r="RQ53" s="9" t="str">
        <f t="shared" si="2673"/>
        <v>Tue</v>
      </c>
      <c r="RR53" s="9" t="str">
        <f t="shared" si="2673"/>
        <v>Wed</v>
      </c>
      <c r="RS53" s="9" t="str">
        <f t="shared" si="2673"/>
        <v>Thu</v>
      </c>
      <c r="RT53" s="9" t="str">
        <f t="shared" si="2673"/>
        <v>Fri</v>
      </c>
      <c r="RU53" s="9" t="str">
        <f t="shared" si="2673"/>
        <v>Sat</v>
      </c>
      <c r="RV53" s="9" t="str">
        <f t="shared" si="2673"/>
        <v>Sun</v>
      </c>
      <c r="RW53" s="9" t="str">
        <f t="shared" si="2673"/>
        <v>Mon</v>
      </c>
      <c r="RX53" s="9" t="str">
        <f t="shared" ref="RX53:UI53" si="2674">TEXT(RX52,"ddd")</f>
        <v>Tue</v>
      </c>
      <c r="RY53" s="9" t="str">
        <f t="shared" si="2674"/>
        <v>Wed</v>
      </c>
      <c r="RZ53" s="9" t="str">
        <f t="shared" si="2674"/>
        <v>Thu</v>
      </c>
      <c r="SA53" s="9" t="str">
        <f t="shared" si="2674"/>
        <v>Fri</v>
      </c>
      <c r="SB53" s="9" t="str">
        <f t="shared" si="2674"/>
        <v>Sat</v>
      </c>
      <c r="SC53" s="9" t="str">
        <f t="shared" si="2674"/>
        <v>Sun</v>
      </c>
      <c r="SD53" s="9" t="str">
        <f t="shared" si="2674"/>
        <v>Mon</v>
      </c>
      <c r="SE53" s="9" t="str">
        <f t="shared" si="2674"/>
        <v>Tue</v>
      </c>
      <c r="SF53" s="9" t="str">
        <f t="shared" si="2674"/>
        <v>Wed</v>
      </c>
      <c r="SG53" s="9" t="str">
        <f t="shared" si="2674"/>
        <v>Thu</v>
      </c>
      <c r="SH53" s="9" t="str">
        <f t="shared" si="2674"/>
        <v>Fri</v>
      </c>
      <c r="SI53" s="9" t="str">
        <f t="shared" si="2674"/>
        <v>Sat</v>
      </c>
      <c r="SJ53" s="9" t="str">
        <f t="shared" si="2674"/>
        <v>Sun</v>
      </c>
      <c r="SK53" s="9" t="str">
        <f t="shared" si="2674"/>
        <v>Mon</v>
      </c>
      <c r="SL53" s="9" t="str">
        <f t="shared" si="2674"/>
        <v>Tue</v>
      </c>
      <c r="SM53" s="9" t="str">
        <f t="shared" si="2674"/>
        <v>Wed</v>
      </c>
      <c r="SN53" s="9" t="str">
        <f t="shared" si="2674"/>
        <v>Thu</v>
      </c>
      <c r="SO53" s="9" t="str">
        <f t="shared" si="2674"/>
        <v>Fri</v>
      </c>
      <c r="SP53" s="9" t="str">
        <f t="shared" si="2674"/>
        <v>Sat</v>
      </c>
      <c r="SQ53" s="9" t="str">
        <f t="shared" si="2674"/>
        <v>Sun</v>
      </c>
      <c r="SR53" s="9" t="str">
        <f t="shared" si="2674"/>
        <v>Mon</v>
      </c>
      <c r="SS53" s="9" t="str">
        <f t="shared" si="2674"/>
        <v>Tue</v>
      </c>
      <c r="ST53" s="9" t="str">
        <f t="shared" si="2674"/>
        <v>Wed</v>
      </c>
      <c r="SU53" s="9" t="str">
        <f t="shared" si="2674"/>
        <v>Thu</v>
      </c>
      <c r="SV53" s="9" t="str">
        <f t="shared" si="2674"/>
        <v>Fri</v>
      </c>
      <c r="SW53" s="9" t="str">
        <f t="shared" si="2674"/>
        <v>Sat</v>
      </c>
      <c r="SX53" s="9" t="str">
        <f t="shared" si="2674"/>
        <v>Sun</v>
      </c>
      <c r="SY53" s="9" t="str">
        <f t="shared" si="2674"/>
        <v>Mon</v>
      </c>
      <c r="SZ53" s="9" t="str">
        <f t="shared" si="2674"/>
        <v>Tue</v>
      </c>
      <c r="TA53" s="9" t="str">
        <f t="shared" si="2674"/>
        <v>Wed</v>
      </c>
      <c r="TB53" s="9" t="str">
        <f t="shared" si="2674"/>
        <v>Thu</v>
      </c>
      <c r="TC53" s="9" t="str">
        <f t="shared" si="2674"/>
        <v>Fri</v>
      </c>
      <c r="TD53" s="9" t="str">
        <f t="shared" si="2674"/>
        <v>Sat</v>
      </c>
      <c r="TE53" s="9" t="str">
        <f t="shared" si="2674"/>
        <v>Sun</v>
      </c>
      <c r="TF53" s="9" t="str">
        <f t="shared" si="2674"/>
        <v>Mon</v>
      </c>
      <c r="TG53" s="9" t="str">
        <f t="shared" si="2674"/>
        <v>Tue</v>
      </c>
      <c r="TH53" s="9" t="str">
        <f t="shared" si="2674"/>
        <v>Wed</v>
      </c>
      <c r="TI53" s="9" t="str">
        <f t="shared" si="2674"/>
        <v>Thu</v>
      </c>
      <c r="TJ53" s="9" t="str">
        <f t="shared" si="2674"/>
        <v>Fri</v>
      </c>
      <c r="TK53" s="9" t="str">
        <f t="shared" si="2674"/>
        <v>Sat</v>
      </c>
      <c r="TL53" s="9" t="str">
        <f t="shared" si="2674"/>
        <v>Sun</v>
      </c>
      <c r="TM53" s="9" t="str">
        <f t="shared" si="2674"/>
        <v>Mon</v>
      </c>
      <c r="TN53" s="9" t="str">
        <f t="shared" si="2674"/>
        <v>Tue</v>
      </c>
      <c r="TO53" s="9" t="str">
        <f t="shared" si="2674"/>
        <v>Wed</v>
      </c>
      <c r="TP53" s="9" t="str">
        <f t="shared" si="2674"/>
        <v>Thu</v>
      </c>
      <c r="TQ53" s="9" t="str">
        <f t="shared" si="2674"/>
        <v>Fri</v>
      </c>
      <c r="TR53" s="9" t="str">
        <f t="shared" si="2674"/>
        <v>Sat</v>
      </c>
      <c r="TS53" s="9" t="str">
        <f t="shared" si="2674"/>
        <v>Sun</v>
      </c>
      <c r="TT53" s="9" t="str">
        <f t="shared" si="2674"/>
        <v>Mon</v>
      </c>
      <c r="TU53" s="9" t="str">
        <f t="shared" si="2674"/>
        <v>Tue</v>
      </c>
      <c r="TV53" s="9" t="str">
        <f t="shared" si="2674"/>
        <v>Wed</v>
      </c>
      <c r="TW53" s="9" t="str">
        <f t="shared" si="2674"/>
        <v>Thu</v>
      </c>
      <c r="TX53" s="9" t="str">
        <f t="shared" si="2674"/>
        <v>Fri</v>
      </c>
      <c r="TY53" s="9" t="str">
        <f t="shared" si="2674"/>
        <v>Sat</v>
      </c>
      <c r="TZ53" s="9" t="str">
        <f t="shared" si="2674"/>
        <v>Sun</v>
      </c>
      <c r="UA53" s="9" t="str">
        <f t="shared" si="2674"/>
        <v>Mon</v>
      </c>
      <c r="UB53" s="9" t="str">
        <f t="shared" si="2674"/>
        <v>Tue</v>
      </c>
      <c r="UC53" s="9" t="str">
        <f t="shared" si="2674"/>
        <v>Wed</v>
      </c>
      <c r="UD53" s="9" t="str">
        <f t="shared" si="2674"/>
        <v>Thu</v>
      </c>
      <c r="UE53" s="9" t="str">
        <f t="shared" si="2674"/>
        <v>Fri</v>
      </c>
      <c r="UF53" s="9" t="str">
        <f t="shared" si="2674"/>
        <v>Sat</v>
      </c>
      <c r="UG53" s="9" t="str">
        <f t="shared" si="2674"/>
        <v>Sun</v>
      </c>
      <c r="UH53" s="9" t="str">
        <f t="shared" si="2674"/>
        <v>Mon</v>
      </c>
      <c r="UI53" s="9" t="str">
        <f t="shared" si="2674"/>
        <v>Tue</v>
      </c>
      <c r="UJ53" s="9" t="str">
        <f t="shared" ref="UJ53:WU53" si="2675">TEXT(UJ52,"ddd")</f>
        <v>Wed</v>
      </c>
      <c r="UK53" s="9" t="str">
        <f t="shared" si="2675"/>
        <v>Thu</v>
      </c>
      <c r="UL53" s="9" t="str">
        <f t="shared" si="2675"/>
        <v>Fri</v>
      </c>
      <c r="UM53" s="9" t="str">
        <f t="shared" si="2675"/>
        <v>Sat</v>
      </c>
      <c r="UN53" s="9" t="str">
        <f t="shared" si="2675"/>
        <v>Sun</v>
      </c>
      <c r="UO53" s="9" t="str">
        <f t="shared" si="2675"/>
        <v>Mon</v>
      </c>
      <c r="UP53" s="9" t="str">
        <f t="shared" si="2675"/>
        <v>Tue</v>
      </c>
      <c r="UQ53" s="9" t="str">
        <f t="shared" si="2675"/>
        <v>Wed</v>
      </c>
      <c r="UR53" s="9" t="str">
        <f t="shared" si="2675"/>
        <v>Thu</v>
      </c>
      <c r="US53" s="9" t="str">
        <f t="shared" si="2675"/>
        <v>Fri</v>
      </c>
      <c r="UT53" s="9" t="str">
        <f t="shared" si="2675"/>
        <v>Sat</v>
      </c>
      <c r="UU53" s="9" t="str">
        <f t="shared" si="2675"/>
        <v>Sun</v>
      </c>
      <c r="UV53" s="9" t="str">
        <f t="shared" si="2675"/>
        <v>Mon</v>
      </c>
      <c r="UW53" s="9" t="str">
        <f t="shared" si="2675"/>
        <v>Tue</v>
      </c>
      <c r="UX53" s="9" t="str">
        <f t="shared" si="2675"/>
        <v>Wed</v>
      </c>
      <c r="UY53" s="9" t="str">
        <f t="shared" si="2675"/>
        <v>Thu</v>
      </c>
      <c r="UZ53" s="9" t="str">
        <f t="shared" si="2675"/>
        <v>Fri</v>
      </c>
      <c r="VA53" s="9" t="str">
        <f t="shared" si="2675"/>
        <v>Sat</v>
      </c>
      <c r="VB53" s="9" t="str">
        <f t="shared" si="2675"/>
        <v>Sun</v>
      </c>
      <c r="VC53" s="9" t="str">
        <f t="shared" si="2675"/>
        <v>Mon</v>
      </c>
      <c r="VD53" s="9" t="str">
        <f t="shared" si="2675"/>
        <v>Tue</v>
      </c>
      <c r="VE53" s="9" t="str">
        <f t="shared" si="2675"/>
        <v>Wed</v>
      </c>
      <c r="VF53" s="9" t="str">
        <f t="shared" si="2675"/>
        <v>Thu</v>
      </c>
      <c r="VG53" s="9" t="str">
        <f t="shared" si="2675"/>
        <v>Fri</v>
      </c>
      <c r="VH53" s="9" t="str">
        <f t="shared" si="2675"/>
        <v>Sat</v>
      </c>
      <c r="VI53" s="9" t="str">
        <f t="shared" si="2675"/>
        <v>Sun</v>
      </c>
      <c r="VJ53" s="9" t="str">
        <f t="shared" si="2675"/>
        <v>Mon</v>
      </c>
      <c r="VK53" s="9" t="str">
        <f t="shared" si="2675"/>
        <v>Tue</v>
      </c>
      <c r="VL53" s="9" t="str">
        <f t="shared" si="2675"/>
        <v>Wed</v>
      </c>
      <c r="VM53" s="9" t="str">
        <f t="shared" si="2675"/>
        <v>Thu</v>
      </c>
      <c r="VN53" s="9" t="str">
        <f t="shared" si="2675"/>
        <v>Fri</v>
      </c>
      <c r="VO53" s="9" t="str">
        <f t="shared" si="2675"/>
        <v>Sat</v>
      </c>
      <c r="VP53" s="9" t="str">
        <f t="shared" si="2675"/>
        <v>Sun</v>
      </c>
      <c r="VQ53" s="9" t="str">
        <f t="shared" si="2675"/>
        <v>Mon</v>
      </c>
      <c r="VR53" s="9" t="str">
        <f t="shared" si="2675"/>
        <v>Tue</v>
      </c>
      <c r="VS53" s="9" t="str">
        <f t="shared" si="2675"/>
        <v>Wed</v>
      </c>
      <c r="VT53" s="9" t="str">
        <f t="shared" si="2675"/>
        <v>Thu</v>
      </c>
      <c r="VU53" s="9" t="str">
        <f t="shared" si="2675"/>
        <v>Fri</v>
      </c>
      <c r="VV53" s="9" t="str">
        <f t="shared" si="2675"/>
        <v>Sat</v>
      </c>
      <c r="VW53" s="9" t="str">
        <f t="shared" si="2675"/>
        <v>Sun</v>
      </c>
      <c r="VX53" s="9" t="str">
        <f t="shared" si="2675"/>
        <v>Mon</v>
      </c>
      <c r="VY53" s="9" t="str">
        <f t="shared" si="2675"/>
        <v>Tue</v>
      </c>
      <c r="VZ53" s="9" t="str">
        <f t="shared" si="2675"/>
        <v>Wed</v>
      </c>
      <c r="WA53" s="9" t="str">
        <f t="shared" si="2675"/>
        <v>Thu</v>
      </c>
      <c r="WB53" s="9" t="str">
        <f t="shared" si="2675"/>
        <v>Fri</v>
      </c>
      <c r="WC53" s="9" t="str">
        <f t="shared" si="2675"/>
        <v>Sat</v>
      </c>
      <c r="WD53" s="9" t="str">
        <f t="shared" si="2675"/>
        <v>Sun</v>
      </c>
      <c r="WE53" s="9" t="str">
        <f t="shared" si="2675"/>
        <v>Mon</v>
      </c>
      <c r="WF53" s="9" t="str">
        <f t="shared" si="2675"/>
        <v>Tue</v>
      </c>
      <c r="WG53" s="9" t="str">
        <f t="shared" si="2675"/>
        <v>Wed</v>
      </c>
      <c r="WH53" s="9" t="str">
        <f t="shared" si="2675"/>
        <v>Thu</v>
      </c>
      <c r="WI53" s="9" t="str">
        <f t="shared" si="2675"/>
        <v>Fri</v>
      </c>
      <c r="WJ53" s="9" t="str">
        <f t="shared" si="2675"/>
        <v>Sat</v>
      </c>
      <c r="WK53" s="9" t="str">
        <f t="shared" si="2675"/>
        <v>Sun</v>
      </c>
      <c r="WL53" s="9" t="str">
        <f t="shared" si="2675"/>
        <v>Mon</v>
      </c>
      <c r="WM53" s="9" t="str">
        <f t="shared" si="2675"/>
        <v>Tue</v>
      </c>
      <c r="WN53" s="9" t="str">
        <f t="shared" si="2675"/>
        <v>Wed</v>
      </c>
      <c r="WO53" s="9" t="str">
        <f t="shared" si="2675"/>
        <v>Thu</v>
      </c>
      <c r="WP53" s="9" t="str">
        <f t="shared" si="2675"/>
        <v>Fri</v>
      </c>
      <c r="WQ53" s="9" t="str">
        <f t="shared" si="2675"/>
        <v>Sat</v>
      </c>
      <c r="WR53" s="9" t="str">
        <f t="shared" si="2675"/>
        <v>Sun</v>
      </c>
      <c r="WS53" s="9" t="str">
        <f t="shared" si="2675"/>
        <v>Mon</v>
      </c>
      <c r="WT53" s="9" t="str">
        <f t="shared" si="2675"/>
        <v>Tue</v>
      </c>
      <c r="WU53" s="9" t="str">
        <f t="shared" si="2675"/>
        <v>Wed</v>
      </c>
      <c r="WV53" s="9" t="str">
        <f t="shared" ref="WV53:YA53" si="2676">TEXT(WV52,"ddd")</f>
        <v>Thu</v>
      </c>
      <c r="WW53" s="9" t="str">
        <f t="shared" si="2676"/>
        <v>Fri</v>
      </c>
      <c r="WX53" s="9" t="str">
        <f t="shared" si="2676"/>
        <v>Sat</v>
      </c>
      <c r="WY53" s="9" t="str">
        <f t="shared" si="2676"/>
        <v>Sun</v>
      </c>
      <c r="WZ53" s="9" t="str">
        <f t="shared" si="2676"/>
        <v>Mon</v>
      </c>
      <c r="XA53" s="9" t="str">
        <f t="shared" si="2676"/>
        <v>Tue</v>
      </c>
      <c r="XB53" s="9" t="str">
        <f t="shared" si="2676"/>
        <v>Wed</v>
      </c>
      <c r="XC53" s="9" t="str">
        <f t="shared" si="2676"/>
        <v>Thu</v>
      </c>
      <c r="XD53" s="9" t="str">
        <f t="shared" si="2676"/>
        <v>Fri</v>
      </c>
      <c r="XE53" s="9" t="str">
        <f t="shared" si="2676"/>
        <v>Sat</v>
      </c>
      <c r="XF53" s="9" t="str">
        <f t="shared" si="2676"/>
        <v>Sun</v>
      </c>
      <c r="XG53" s="9" t="str">
        <f t="shared" si="2676"/>
        <v>Mon</v>
      </c>
      <c r="XH53" s="9" t="str">
        <f t="shared" si="2676"/>
        <v>Tue</v>
      </c>
      <c r="XI53" s="9" t="str">
        <f t="shared" si="2676"/>
        <v>Wed</v>
      </c>
      <c r="XJ53" s="9" t="str">
        <f t="shared" si="2676"/>
        <v>Thu</v>
      </c>
      <c r="XK53" s="9" t="str">
        <f t="shared" si="2676"/>
        <v>Fri</v>
      </c>
      <c r="XL53" s="9" t="str">
        <f t="shared" si="2676"/>
        <v>Sat</v>
      </c>
      <c r="XM53" s="9" t="str">
        <f t="shared" si="2676"/>
        <v>Sun</v>
      </c>
      <c r="XN53" s="9" t="str">
        <f t="shared" si="2676"/>
        <v>Mon</v>
      </c>
      <c r="XO53" s="9" t="str">
        <f t="shared" si="2676"/>
        <v>Tue</v>
      </c>
      <c r="XP53" s="9" t="str">
        <f t="shared" si="2676"/>
        <v>Wed</v>
      </c>
      <c r="XQ53" s="9" t="str">
        <f t="shared" si="2676"/>
        <v>Thu</v>
      </c>
      <c r="XR53" s="9" t="str">
        <f t="shared" si="2676"/>
        <v>Fri</v>
      </c>
      <c r="XS53" s="9" t="str">
        <f t="shared" si="2676"/>
        <v>Sat</v>
      </c>
      <c r="XT53" s="9" t="str">
        <f t="shared" si="2676"/>
        <v>Sun</v>
      </c>
      <c r="XU53" s="9" t="str">
        <f t="shared" si="2676"/>
        <v>Mon</v>
      </c>
      <c r="XV53" s="9" t="str">
        <f t="shared" si="2676"/>
        <v>Tue</v>
      </c>
      <c r="XW53" s="9" t="str">
        <f t="shared" si="2676"/>
        <v>Wed</v>
      </c>
      <c r="XX53" s="9" t="str">
        <f t="shared" si="2676"/>
        <v>Thu</v>
      </c>
      <c r="XY53" s="9" t="str">
        <f t="shared" si="2676"/>
        <v>Fri</v>
      </c>
      <c r="XZ53" s="9" t="str">
        <f t="shared" si="2676"/>
        <v>Sat</v>
      </c>
      <c r="YA53" s="9" t="str">
        <f t="shared" si="2676"/>
        <v>Sun</v>
      </c>
      <c r="YB53" s="9" t="str">
        <f t="shared" ref="YB53:YZ53" si="2677">TEXT(YB52,"ddd")</f>
        <v>Mon</v>
      </c>
      <c r="YC53" s="9" t="str">
        <f t="shared" si="2677"/>
        <v>Tue</v>
      </c>
      <c r="YD53" s="9" t="str">
        <f t="shared" si="2677"/>
        <v>Wed</v>
      </c>
      <c r="YE53" s="9" t="str">
        <f t="shared" si="2677"/>
        <v>Thu</v>
      </c>
      <c r="YF53" s="9" t="str">
        <f t="shared" si="2677"/>
        <v>Fri</v>
      </c>
      <c r="YG53" s="9" t="str">
        <f t="shared" si="2677"/>
        <v>Sat</v>
      </c>
      <c r="YH53" s="9" t="str">
        <f t="shared" si="2677"/>
        <v>Sun</v>
      </c>
      <c r="YI53" s="9" t="str">
        <f t="shared" si="2677"/>
        <v>Mon</v>
      </c>
      <c r="YJ53" s="9" t="str">
        <f t="shared" si="2677"/>
        <v>Tue</v>
      </c>
      <c r="YK53" s="9" t="str">
        <f t="shared" si="2677"/>
        <v>Wed</v>
      </c>
      <c r="YL53" s="9" t="str">
        <f t="shared" si="2677"/>
        <v>Thu</v>
      </c>
      <c r="YM53" s="9" t="str">
        <f t="shared" si="2677"/>
        <v>Fri</v>
      </c>
      <c r="YN53" s="9" t="str">
        <f t="shared" si="2677"/>
        <v>Sat</v>
      </c>
      <c r="YO53" s="9" t="str">
        <f t="shared" si="2677"/>
        <v>Sun</v>
      </c>
      <c r="YP53" s="9" t="str">
        <f t="shared" si="2677"/>
        <v>Mon</v>
      </c>
      <c r="YQ53" s="9" t="str">
        <f t="shared" si="2677"/>
        <v>Tue</v>
      </c>
      <c r="YR53" s="9" t="str">
        <f t="shared" si="2677"/>
        <v>Wed</v>
      </c>
      <c r="YS53" s="9" t="str">
        <f t="shared" si="2677"/>
        <v>Thu</v>
      </c>
      <c r="YT53" s="9" t="str">
        <f t="shared" si="2677"/>
        <v>Fri</v>
      </c>
      <c r="YU53" s="9" t="str">
        <f t="shared" si="2677"/>
        <v>Sat</v>
      </c>
      <c r="YV53" s="9" t="str">
        <f t="shared" si="2677"/>
        <v>Sun</v>
      </c>
      <c r="YW53" s="9" t="str">
        <f t="shared" si="2677"/>
        <v>Mon</v>
      </c>
      <c r="YX53" s="9" t="str">
        <f t="shared" si="2677"/>
        <v>Tue</v>
      </c>
      <c r="YY53" s="9" t="str">
        <f t="shared" si="2677"/>
        <v>Wed</v>
      </c>
      <c r="YZ53" s="9" t="str">
        <f t="shared" si="2677"/>
        <v>Thu</v>
      </c>
      <c r="ZA53" s="9" t="str">
        <f t="shared" ref="ZA53:ABA53" si="2678">TEXT(ZA52,"ddd")</f>
        <v>Fri</v>
      </c>
      <c r="ZB53" s="9" t="str">
        <f t="shared" si="2678"/>
        <v>Sat</v>
      </c>
      <c r="ZC53" s="9" t="str">
        <f t="shared" si="2678"/>
        <v>Sun</v>
      </c>
      <c r="ZD53" s="9" t="str">
        <f t="shared" si="2678"/>
        <v>Mon</v>
      </c>
      <c r="ZE53" s="9" t="str">
        <f t="shared" si="2678"/>
        <v>Tue</v>
      </c>
      <c r="ZF53" s="9" t="str">
        <f t="shared" si="2678"/>
        <v>Wed</v>
      </c>
      <c r="ZG53" s="9" t="str">
        <f t="shared" si="2678"/>
        <v>Thu</v>
      </c>
      <c r="ZH53" s="9" t="str">
        <f t="shared" si="2678"/>
        <v>Fri</v>
      </c>
      <c r="ZI53" s="9" t="str">
        <f t="shared" si="2678"/>
        <v>Sat</v>
      </c>
      <c r="ZJ53" s="9" t="str">
        <f t="shared" si="2678"/>
        <v>Sun</v>
      </c>
      <c r="ZK53" s="9" t="str">
        <f t="shared" si="2678"/>
        <v>Mon</v>
      </c>
      <c r="ZL53" s="9" t="str">
        <f t="shared" si="2678"/>
        <v>Tue</v>
      </c>
      <c r="ZM53" s="9" t="str">
        <f t="shared" si="2678"/>
        <v>Wed</v>
      </c>
      <c r="ZN53" s="9" t="str">
        <f t="shared" si="2678"/>
        <v>Thu</v>
      </c>
      <c r="ZO53" s="9" t="str">
        <f t="shared" si="2678"/>
        <v>Fri</v>
      </c>
      <c r="ZP53" s="9" t="str">
        <f t="shared" si="2678"/>
        <v>Sat</v>
      </c>
      <c r="ZQ53" s="9" t="str">
        <f t="shared" si="2678"/>
        <v>Sun</v>
      </c>
      <c r="ZR53" s="9" t="str">
        <f t="shared" si="2678"/>
        <v>Mon</v>
      </c>
      <c r="ZS53" s="9" t="str">
        <f t="shared" si="2678"/>
        <v>Tue</v>
      </c>
      <c r="ZT53" s="9" t="str">
        <f t="shared" si="2678"/>
        <v>Wed</v>
      </c>
      <c r="ZU53" s="9" t="str">
        <f t="shared" si="2678"/>
        <v>Thu</v>
      </c>
      <c r="ZV53" s="9" t="str">
        <f t="shared" si="2678"/>
        <v>Fri</v>
      </c>
      <c r="ZW53" s="9" t="str">
        <f t="shared" si="2678"/>
        <v>Sat</v>
      </c>
      <c r="ZX53" s="9" t="str">
        <f t="shared" si="2678"/>
        <v>Sun</v>
      </c>
      <c r="ZY53" s="9" t="str">
        <f t="shared" si="2678"/>
        <v>Mon</v>
      </c>
      <c r="ZZ53" s="9" t="str">
        <f t="shared" si="2678"/>
        <v>Tue</v>
      </c>
      <c r="AAA53" s="9" t="str">
        <f t="shared" si="2678"/>
        <v>Wed</v>
      </c>
      <c r="AAB53" s="9" t="str">
        <f t="shared" si="2678"/>
        <v>Thu</v>
      </c>
      <c r="AAC53" s="9" t="str">
        <f t="shared" si="2678"/>
        <v>Fri</v>
      </c>
      <c r="AAD53" s="9" t="str">
        <f t="shared" si="2678"/>
        <v>Sat</v>
      </c>
      <c r="AAE53" s="9" t="str">
        <f t="shared" si="2678"/>
        <v>Sun</v>
      </c>
      <c r="AAF53" s="9" t="str">
        <f t="shared" si="2678"/>
        <v>Mon</v>
      </c>
      <c r="AAG53" s="9" t="str">
        <f t="shared" si="2678"/>
        <v>Tue</v>
      </c>
      <c r="AAH53" s="9" t="str">
        <f t="shared" si="2678"/>
        <v>Wed</v>
      </c>
      <c r="AAI53" s="9" t="str">
        <f t="shared" si="2678"/>
        <v>Thu</v>
      </c>
      <c r="AAJ53" s="9" t="str">
        <f t="shared" si="2678"/>
        <v>Fri</v>
      </c>
      <c r="AAK53" s="9" t="str">
        <f t="shared" si="2678"/>
        <v>Sat</v>
      </c>
      <c r="AAL53" s="9" t="str">
        <f t="shared" si="2678"/>
        <v>Sun</v>
      </c>
      <c r="AAM53" s="9" t="str">
        <f t="shared" si="2678"/>
        <v>Mon</v>
      </c>
      <c r="AAN53" s="9" t="str">
        <f t="shared" si="2678"/>
        <v>Tue</v>
      </c>
      <c r="AAO53" s="9" t="str">
        <f t="shared" si="2678"/>
        <v>Wed</v>
      </c>
      <c r="AAP53" s="9" t="str">
        <f t="shared" si="2678"/>
        <v>Thu</v>
      </c>
      <c r="AAQ53" s="9" t="str">
        <f t="shared" si="2678"/>
        <v>Fri</v>
      </c>
      <c r="AAR53" s="9" t="str">
        <f t="shared" si="2678"/>
        <v>Sat</v>
      </c>
      <c r="AAS53" s="9" t="str">
        <f t="shared" si="2678"/>
        <v>Sun</v>
      </c>
      <c r="AAT53" s="9" t="str">
        <f t="shared" si="2678"/>
        <v>Mon</v>
      </c>
      <c r="AAU53" s="9" t="str">
        <f t="shared" si="2678"/>
        <v>Tue</v>
      </c>
      <c r="AAV53" s="9" t="str">
        <f t="shared" si="2678"/>
        <v>Wed</v>
      </c>
      <c r="AAW53" s="9" t="str">
        <f t="shared" si="2678"/>
        <v>Thu</v>
      </c>
      <c r="AAX53" s="9" t="str">
        <f t="shared" si="2678"/>
        <v>Fri</v>
      </c>
      <c r="AAY53" s="9" t="str">
        <f t="shared" si="2678"/>
        <v>Sat</v>
      </c>
      <c r="AAZ53" s="9" t="str">
        <f t="shared" si="2678"/>
        <v>Sun</v>
      </c>
      <c r="ABA53" s="9" t="str">
        <f t="shared" si="2678"/>
        <v>Mon</v>
      </c>
    </row>
    <row r="54" spans="2:729">
      <c r="B54" s="3" t="s">
        <v>2</v>
      </c>
      <c r="C54" s="6">
        <f>IFERROR(INDEX(Sales!$D$5:$ABF$18,MATCH(UsagePerHour!$B54,Sales!$C$5:$C$18,0),MATCH(UsagePerHour!C$4,Sales!$D$3:$ABF$3,0))/C$2*INDEX(Usage!$D$5:$ABF$11,MATCH(UsagePerHour!$B$52,Usage!$C$5:$C$11,0),MATCH(UsagePerHour!C$4,Usage!$D$3:$ABF$3,0)),"")</f>
        <v>0</v>
      </c>
      <c r="D54" s="6">
        <f>IFERROR(INDEX(Sales!$D$5:$ABF$18,MATCH(UsagePerHour!$B54,Sales!$C$5:$C$18,0),MATCH(UsagePerHour!D$4,Sales!$D$3:$ABF$3,0))/D$2*INDEX(Usage!$D$5:$ABF$11,MATCH(UsagePerHour!$B$52,Usage!$C$5:$C$11,0),MATCH(UsagePerHour!D$4,Usage!$D$3:$ABF$3,0)),"")</f>
        <v>0</v>
      </c>
      <c r="E54" s="6">
        <f>IFERROR(INDEX(Sales!$D$5:$ABF$18,MATCH(UsagePerHour!$B54,Sales!$C$5:$C$18,0),MATCH(UsagePerHour!E$4,Sales!$D$3:$ABF$3,0))/E$2*INDEX(Usage!$D$5:$ABF$11,MATCH(UsagePerHour!$B$52,Usage!$C$5:$C$11,0),MATCH(UsagePerHour!E$4,Usage!$D$3:$ABF$3,0)),"")</f>
        <v>0</v>
      </c>
      <c r="F54" s="6">
        <f>IFERROR(INDEX(Sales!$D$5:$ABF$18,MATCH(UsagePerHour!$B54,Sales!$C$5:$C$18,0),MATCH(UsagePerHour!F$4,Sales!$D$3:$ABF$3,0))/F$2*INDEX(Usage!$D$5:$ABF$11,MATCH(UsagePerHour!$B$52,Usage!$C$5:$C$11,0),MATCH(UsagePerHour!F$4,Usage!$D$3:$ABF$3,0)),"")</f>
        <v>0</v>
      </c>
      <c r="G54" s="6">
        <f>IFERROR(INDEX(Sales!$D$5:$ABF$18,MATCH(UsagePerHour!$B54,Sales!$C$5:$C$18,0),MATCH(UsagePerHour!G$4,Sales!$D$3:$ABF$3,0))/G$2*INDEX(Usage!$D$5:$ABF$11,MATCH(UsagePerHour!$B$52,Usage!$C$5:$C$11,0),MATCH(UsagePerHour!G$4,Usage!$D$3:$ABF$3,0)),"")</f>
        <v>0</v>
      </c>
      <c r="H54" s="6">
        <f>IFERROR(INDEX(Sales!$D$5:$ABF$18,MATCH(UsagePerHour!$B54,Sales!$C$5:$C$18,0),MATCH(UsagePerHour!H$4,Sales!$D$3:$ABF$3,0))/H$2*INDEX(Usage!$D$5:$ABF$11,MATCH(UsagePerHour!$B$52,Usage!$C$5:$C$11,0),MATCH(UsagePerHour!H$4,Usage!$D$3:$ABF$3,0)),"")</f>
        <v>0</v>
      </c>
      <c r="I54" s="6">
        <f>IFERROR(INDEX(Sales!$D$5:$ABF$18,MATCH(UsagePerHour!$B54,Sales!$C$5:$C$18,0),MATCH(UsagePerHour!I$4,Sales!$D$3:$ABF$3,0))/I$2*INDEX(Usage!$D$5:$ABF$11,MATCH(UsagePerHour!$B$52,Usage!$C$5:$C$11,0),MATCH(UsagePerHour!I$4,Usage!$D$3:$ABF$3,0)),"")</f>
        <v>0</v>
      </c>
      <c r="J54" s="6">
        <f>IFERROR(INDEX(Sales!$D$5:$ABF$18,MATCH(UsagePerHour!$B54,Sales!$C$5:$C$18,0),MATCH(UsagePerHour!J$4,Sales!$D$3:$ABF$3,0))/J$2*INDEX(Usage!$D$5:$ABF$11,MATCH(UsagePerHour!$B$52,Usage!$C$5:$C$11,0),MATCH(UsagePerHour!J$4,Usage!$D$3:$ABF$3,0)),"")</f>
        <v>0</v>
      </c>
      <c r="K54" s="6">
        <f>IFERROR(INDEX(Sales!$D$5:$ABF$18,MATCH(UsagePerHour!$B54,Sales!$C$5:$C$18,0),MATCH(UsagePerHour!K$4,Sales!$D$3:$ABF$3,0))/K$2*INDEX(Usage!$D$5:$ABF$11,MATCH(UsagePerHour!$B$52,Usage!$C$5:$C$11,0),MATCH(UsagePerHour!K$4,Usage!$D$3:$ABF$3,0)),"")</f>
        <v>0</v>
      </c>
      <c r="L54" s="6">
        <f>IFERROR(INDEX(Sales!$D$5:$ABF$18,MATCH(UsagePerHour!$B54,Sales!$C$5:$C$18,0),MATCH(UsagePerHour!L$4,Sales!$D$3:$ABF$3,0))/L$2*INDEX(Usage!$D$5:$ABF$11,MATCH(UsagePerHour!$B$52,Usage!$C$5:$C$11,0),MATCH(UsagePerHour!L$4,Usage!$D$3:$ABF$3,0)),"")</f>
        <v>0</v>
      </c>
      <c r="M54" s="6">
        <f>IFERROR(INDEX(Sales!$D$5:$ABF$18,MATCH(UsagePerHour!$B54,Sales!$C$5:$C$18,0),MATCH(UsagePerHour!M$4,Sales!$D$3:$ABF$3,0))/M$2*INDEX(Usage!$D$5:$ABF$11,MATCH(UsagePerHour!$B$52,Usage!$C$5:$C$11,0),MATCH(UsagePerHour!M$4,Usage!$D$3:$ABF$3,0)),"")</f>
        <v>0</v>
      </c>
      <c r="N54" s="6">
        <f>IFERROR(INDEX(Sales!$D$5:$ABF$18,MATCH(UsagePerHour!$B54,Sales!$C$5:$C$18,0),MATCH(UsagePerHour!N$4,Sales!$D$3:$ABF$3,0))/N$2*INDEX(Usage!$D$5:$ABF$11,MATCH(UsagePerHour!$B$52,Usage!$C$5:$C$11,0),MATCH(UsagePerHour!N$4,Usage!$D$3:$ABF$3,0)),"")</f>
        <v>0</v>
      </c>
      <c r="O54" s="6">
        <f>IFERROR(INDEX(Sales!$D$5:$ABF$18,MATCH(UsagePerHour!$B54,Sales!$C$5:$C$18,0),MATCH(UsagePerHour!O$4,Sales!$D$3:$ABF$3,0))/O$2*INDEX(Usage!$D$5:$ABF$11,MATCH(UsagePerHour!$B$52,Usage!$C$5:$C$11,0),MATCH(UsagePerHour!O$4,Usage!$D$3:$ABF$3,0)),"")</f>
        <v>0</v>
      </c>
      <c r="P54" s="6">
        <f>IFERROR(INDEX(Sales!$D$5:$ABF$18,MATCH(UsagePerHour!$B54,Sales!$C$5:$C$18,0),MATCH(UsagePerHour!P$4,Sales!$D$3:$ABF$3,0))/P$2*INDEX(Usage!$D$5:$ABF$11,MATCH(UsagePerHour!$B$52,Usage!$C$5:$C$11,0),MATCH(UsagePerHour!P$4,Usage!$D$3:$ABF$3,0)),"")</f>
        <v>0</v>
      </c>
      <c r="Q54" s="6">
        <f>IFERROR(INDEX(Sales!$D$5:$ABF$18,MATCH(UsagePerHour!$B54,Sales!$C$5:$C$18,0),MATCH(UsagePerHour!Q$4,Sales!$D$3:$ABF$3,0))/Q$2*INDEX(Usage!$D$5:$ABF$11,MATCH(UsagePerHour!$B$52,Usage!$C$5:$C$11,0),MATCH(UsagePerHour!Q$4,Usage!$D$3:$ABF$3,0)),"")</f>
        <v>0</v>
      </c>
      <c r="R54" s="6">
        <f>IFERROR(INDEX(Sales!$D$5:$ABF$18,MATCH(UsagePerHour!$B54,Sales!$C$5:$C$18,0),MATCH(UsagePerHour!R$4,Sales!$D$3:$ABF$3,0))/R$2*INDEX(Usage!$D$5:$ABF$11,MATCH(UsagePerHour!$B$52,Usage!$C$5:$C$11,0),MATCH(UsagePerHour!R$4,Usage!$D$3:$ABF$3,0)),"")</f>
        <v>0</v>
      </c>
      <c r="S54" s="6">
        <f>IFERROR(INDEX(Sales!$D$5:$ABF$18,MATCH(UsagePerHour!$B54,Sales!$C$5:$C$18,0),MATCH(UsagePerHour!S$4,Sales!$D$3:$ABF$3,0))/S$2*INDEX(Usage!$D$5:$ABF$11,MATCH(UsagePerHour!$B$52,Usage!$C$5:$C$11,0),MATCH(UsagePerHour!S$4,Usage!$D$3:$ABF$3,0)),"")</f>
        <v>0</v>
      </c>
      <c r="T54" s="6">
        <f>IFERROR(INDEX(Sales!$D$5:$ABF$18,MATCH(UsagePerHour!$B54,Sales!$C$5:$C$18,0),MATCH(UsagePerHour!T$4,Sales!$D$3:$ABF$3,0))/T$2*INDEX(Usage!$D$5:$ABF$11,MATCH(UsagePerHour!$B$52,Usage!$C$5:$C$11,0),MATCH(UsagePerHour!T$4,Usage!$D$3:$ABF$3,0)),"")</f>
        <v>0</v>
      </c>
      <c r="U54" s="6">
        <f>IFERROR(INDEX(Sales!$D$5:$ABF$18,MATCH(UsagePerHour!$B54,Sales!$C$5:$C$18,0),MATCH(UsagePerHour!U$4,Sales!$D$3:$ABF$3,0))/U$2*INDEX(Usage!$D$5:$ABF$11,MATCH(UsagePerHour!$B$52,Usage!$C$5:$C$11,0),MATCH(UsagePerHour!U$4,Usage!$D$3:$ABF$3,0)),"")</f>
        <v>0</v>
      </c>
      <c r="V54" s="6">
        <f>IFERROR(INDEX(Sales!$D$5:$ABF$18,MATCH(UsagePerHour!$B54,Sales!$C$5:$C$18,0),MATCH(UsagePerHour!V$4,Sales!$D$3:$ABF$3,0))/V$2*INDEX(Usage!$D$5:$ABF$11,MATCH(UsagePerHour!$B$52,Usage!$C$5:$C$11,0),MATCH(UsagePerHour!V$4,Usage!$D$3:$ABF$3,0)),"")</f>
        <v>0</v>
      </c>
      <c r="W54" s="6">
        <f>IFERROR(INDEX(Sales!$D$5:$ABF$18,MATCH(UsagePerHour!$B54,Sales!$C$5:$C$18,0),MATCH(UsagePerHour!W$4,Sales!$D$3:$ABF$3,0))/W$2*INDEX(Usage!$D$5:$ABF$11,MATCH(UsagePerHour!$B$52,Usage!$C$5:$C$11,0),MATCH(UsagePerHour!W$4,Usage!$D$3:$ABF$3,0)),"")</f>
        <v>0</v>
      </c>
      <c r="X54" s="6">
        <f>IFERROR(INDEX(Sales!$D$5:$ABF$18,MATCH(UsagePerHour!$B54,Sales!$C$5:$C$18,0),MATCH(UsagePerHour!X$4,Sales!$D$3:$ABF$3,0))/X$2*INDEX(Usage!$D$5:$ABF$11,MATCH(UsagePerHour!$B$52,Usage!$C$5:$C$11,0),MATCH(UsagePerHour!X$4,Usage!$D$3:$ABF$3,0)),"")</f>
        <v>0</v>
      </c>
      <c r="Y54" s="6">
        <f>IFERROR(INDEX(Sales!$D$5:$ABF$18,MATCH(UsagePerHour!$B54,Sales!$C$5:$C$18,0),MATCH(UsagePerHour!Y$4,Sales!$D$3:$ABF$3,0))/Y$2*INDEX(Usage!$D$5:$ABF$11,MATCH(UsagePerHour!$B$52,Usage!$C$5:$C$11,0),MATCH(UsagePerHour!Y$4,Usage!$D$3:$ABF$3,0)),"")</f>
        <v>0</v>
      </c>
      <c r="Z54" s="6">
        <f>IFERROR(INDEX(Sales!$D$5:$ABF$18,MATCH(UsagePerHour!$B54,Sales!$C$5:$C$18,0),MATCH(UsagePerHour!Z$4,Sales!$D$3:$ABF$3,0))/Z$2*INDEX(Usage!$D$5:$ABF$11,MATCH(UsagePerHour!$B$52,Usage!$C$5:$C$11,0),MATCH(UsagePerHour!Z$4,Usage!$D$3:$ABF$3,0)),"")</f>
        <v>0</v>
      </c>
      <c r="AA54" s="6">
        <f>IFERROR(INDEX(Sales!$D$5:$ABF$18,MATCH(UsagePerHour!$B54,Sales!$C$5:$C$18,0),MATCH(UsagePerHour!AA$4,Sales!$D$3:$ABF$3,0))/AA$2*INDEX(Usage!$D$5:$ABF$11,MATCH(UsagePerHour!$B$52,Usage!$C$5:$C$11,0),MATCH(UsagePerHour!AA$4,Usage!$D$3:$ABF$3,0)),"")</f>
        <v>0</v>
      </c>
      <c r="AB54" s="6">
        <f>IFERROR(INDEX(Sales!$D$5:$ABF$18,MATCH(UsagePerHour!$B54,Sales!$C$5:$C$18,0),MATCH(UsagePerHour!AB$4,Sales!$D$3:$ABF$3,0))/AB$2*INDEX(Usage!$D$5:$ABF$11,MATCH(UsagePerHour!$B$52,Usage!$C$5:$C$11,0),MATCH(UsagePerHour!AB$4,Usage!$D$3:$ABF$3,0)),"")</f>
        <v>0</v>
      </c>
      <c r="AC54" s="6">
        <f>IFERROR(INDEX(Sales!$D$5:$ABF$18,MATCH(UsagePerHour!$B54,Sales!$C$5:$C$18,0),MATCH(UsagePerHour!AC$4,Sales!$D$3:$ABF$3,0))/AC$2*INDEX(Usage!$D$5:$ABF$11,MATCH(UsagePerHour!$B$52,Usage!$C$5:$C$11,0),MATCH(UsagePerHour!AC$4,Usage!$D$3:$ABF$3,0)),"")</f>
        <v>0</v>
      </c>
      <c r="AD54" s="6">
        <f>IFERROR(INDEX(Sales!$D$5:$ABF$18,MATCH(UsagePerHour!$B54,Sales!$C$5:$C$18,0),MATCH(UsagePerHour!AD$4,Sales!$D$3:$ABF$3,0))/AD$2*INDEX(Usage!$D$5:$ABF$11,MATCH(UsagePerHour!$B$52,Usage!$C$5:$C$11,0),MATCH(UsagePerHour!AD$4,Usage!$D$3:$ABF$3,0)),"")</f>
        <v>0</v>
      </c>
      <c r="AE54" s="6">
        <f>IFERROR(INDEX(Sales!$D$5:$ABF$18,MATCH(UsagePerHour!$B54,Sales!$C$5:$C$18,0),MATCH(UsagePerHour!AE$4,Sales!$D$3:$ABF$3,0))/AE$2*INDEX(Usage!$D$5:$ABF$11,MATCH(UsagePerHour!$B$52,Usage!$C$5:$C$11,0),MATCH(UsagePerHour!AE$4,Usage!$D$3:$ABF$3,0)),"")</f>
        <v>0</v>
      </c>
      <c r="AF54" s="6">
        <f>IFERROR(INDEX(Sales!$D$5:$ABF$18,MATCH(UsagePerHour!$B54,Sales!$C$5:$C$18,0),MATCH(UsagePerHour!AF$4,Sales!$D$3:$ABF$3,0))/AF$2*INDEX(Usage!$D$5:$ABF$11,MATCH(UsagePerHour!$B$52,Usage!$C$5:$C$11,0),MATCH(UsagePerHour!AF$4,Usage!$D$3:$ABF$3,0)),"")</f>
        <v>0</v>
      </c>
      <c r="AG54" s="6">
        <f>IFERROR(INDEX(Sales!$D$5:$ABF$18,MATCH(UsagePerHour!$B54,Sales!$C$5:$C$18,0),MATCH(UsagePerHour!AG$4,Sales!$D$3:$ABF$3,0))/AG$2*INDEX(Usage!$D$5:$ABF$11,MATCH(UsagePerHour!$B$52,Usage!$C$5:$C$11,0),MATCH(UsagePerHour!AG$4,Usage!$D$3:$ABF$3,0)),"")</f>
        <v>0</v>
      </c>
      <c r="AH54" s="6">
        <f>IFERROR(INDEX(Sales!$D$5:$ABF$18,MATCH(UsagePerHour!$B54,Sales!$C$5:$C$18,0),MATCH(UsagePerHour!AH$4,Sales!$D$3:$ABF$3,0))/AH$2*INDEX(Usage!$D$5:$ABF$11,MATCH(UsagePerHour!$B$52,Usage!$C$5:$C$11,0),MATCH(UsagePerHour!AH$4,Usage!$D$3:$ABF$3,0)),"")</f>
        <v>0</v>
      </c>
      <c r="AI54" s="6">
        <f>IFERROR(INDEX(Sales!$D$5:$ABF$18,MATCH(UsagePerHour!$B54,Sales!$C$5:$C$18,0),MATCH(UsagePerHour!AI$4,Sales!$D$3:$ABF$3,0))/AI$2*INDEX(Usage!$D$5:$ABF$11,MATCH(UsagePerHour!$B$52,Usage!$C$5:$C$11,0),MATCH(UsagePerHour!AI$4,Usage!$D$3:$ABF$3,0)),"")</f>
        <v>0</v>
      </c>
      <c r="AJ54" s="6">
        <f>IFERROR(INDEX(Sales!$D$5:$ABF$18,MATCH(UsagePerHour!$B54,Sales!$C$5:$C$18,0),MATCH(UsagePerHour!AJ$4,Sales!$D$3:$ABF$3,0))/AJ$2*INDEX(Usage!$D$5:$ABF$11,MATCH(UsagePerHour!$B$52,Usage!$C$5:$C$11,0),MATCH(UsagePerHour!AJ$4,Usage!$D$3:$ABF$3,0)),"")</f>
        <v>0</v>
      </c>
      <c r="AK54" s="6">
        <f>IFERROR(INDEX(Sales!$D$5:$ABF$18,MATCH(UsagePerHour!$B54,Sales!$C$5:$C$18,0),MATCH(UsagePerHour!AK$4,Sales!$D$3:$ABF$3,0))/AK$2*INDEX(Usage!$D$5:$ABF$11,MATCH(UsagePerHour!$B$52,Usage!$C$5:$C$11,0),MATCH(UsagePerHour!AK$4,Usage!$D$3:$ABF$3,0)),"")</f>
        <v>0</v>
      </c>
      <c r="AL54" s="6">
        <f>IFERROR(INDEX(Sales!$D$5:$ABF$18,MATCH(UsagePerHour!$B54,Sales!$C$5:$C$18,0),MATCH(UsagePerHour!AL$4,Sales!$D$3:$ABF$3,0))/AL$2*INDEX(Usage!$D$5:$ABF$11,MATCH(UsagePerHour!$B$52,Usage!$C$5:$C$11,0),MATCH(UsagePerHour!AL$4,Usage!$D$3:$ABF$3,0)),"")</f>
        <v>0</v>
      </c>
      <c r="AM54" s="6">
        <f>IFERROR(INDEX(Sales!$D$5:$ABF$18,MATCH(UsagePerHour!$B54,Sales!$C$5:$C$18,0),MATCH(UsagePerHour!AM$4,Sales!$D$3:$ABF$3,0))/AM$2*INDEX(Usage!$D$5:$ABF$11,MATCH(UsagePerHour!$B$52,Usage!$C$5:$C$11,0),MATCH(UsagePerHour!AM$4,Usage!$D$3:$ABF$3,0)),"")</f>
        <v>0</v>
      </c>
      <c r="AN54" s="6">
        <f>IFERROR(INDEX(Sales!$D$5:$ABF$18,MATCH(UsagePerHour!$B54,Sales!$C$5:$C$18,0),MATCH(UsagePerHour!AN$4,Sales!$D$3:$ABF$3,0))/AN$2*INDEX(Usage!$D$5:$ABF$11,MATCH(UsagePerHour!$B$52,Usage!$C$5:$C$11,0),MATCH(UsagePerHour!AN$4,Usage!$D$3:$ABF$3,0)),"")</f>
        <v>0</v>
      </c>
      <c r="AO54" s="6">
        <f>IFERROR(INDEX(Sales!$D$5:$ABF$18,MATCH(UsagePerHour!$B54,Sales!$C$5:$C$18,0),MATCH(UsagePerHour!AO$4,Sales!$D$3:$ABF$3,0))/AO$2*INDEX(Usage!$D$5:$ABF$11,MATCH(UsagePerHour!$B$52,Usage!$C$5:$C$11,0),MATCH(UsagePerHour!AO$4,Usage!$D$3:$ABF$3,0)),"")</f>
        <v>0</v>
      </c>
      <c r="AP54" s="6">
        <f>IFERROR(INDEX(Sales!$D$5:$ABF$18,MATCH(UsagePerHour!$B54,Sales!$C$5:$C$18,0),MATCH(UsagePerHour!AP$4,Sales!$D$3:$ABF$3,0))/AP$2*INDEX(Usage!$D$5:$ABF$11,MATCH(UsagePerHour!$B$52,Usage!$C$5:$C$11,0),MATCH(UsagePerHour!AP$4,Usage!$D$3:$ABF$3,0)),"")</f>
        <v>0</v>
      </c>
      <c r="AQ54" s="6">
        <f>IFERROR(INDEX(Sales!$D$5:$ABF$18,MATCH(UsagePerHour!$B54,Sales!$C$5:$C$18,0),MATCH(UsagePerHour!AQ$4,Sales!$D$3:$ABF$3,0))/AQ$2*INDEX(Usage!$D$5:$ABF$11,MATCH(UsagePerHour!$B$52,Usage!$C$5:$C$11,0),MATCH(UsagePerHour!AQ$4,Usage!$D$3:$ABF$3,0)),"")</f>
        <v>0</v>
      </c>
      <c r="AR54" s="6">
        <f>IFERROR(INDEX(Sales!$D$5:$ABF$18,MATCH(UsagePerHour!$B54,Sales!$C$5:$C$18,0),MATCH(UsagePerHour!AR$4,Sales!$D$3:$ABF$3,0))/AR$2*INDEX(Usage!$D$5:$ABF$11,MATCH(UsagePerHour!$B$52,Usage!$C$5:$C$11,0),MATCH(UsagePerHour!AR$4,Usage!$D$3:$ABF$3,0)),"")</f>
        <v>0</v>
      </c>
      <c r="AS54" s="6">
        <f>IFERROR(INDEX(Sales!$D$5:$ABF$18,MATCH(UsagePerHour!$B54,Sales!$C$5:$C$18,0),MATCH(UsagePerHour!AS$4,Sales!$D$3:$ABF$3,0))/AS$2*INDEX(Usage!$D$5:$ABF$11,MATCH(UsagePerHour!$B$52,Usage!$C$5:$C$11,0),MATCH(UsagePerHour!AS$4,Usage!$D$3:$ABF$3,0)),"")</f>
        <v>0</v>
      </c>
      <c r="AT54" s="6">
        <f>IFERROR(INDEX(Sales!$D$5:$ABF$18,MATCH(UsagePerHour!$B54,Sales!$C$5:$C$18,0),MATCH(UsagePerHour!AT$4,Sales!$D$3:$ABF$3,0))/AT$2*INDEX(Usage!$D$5:$ABF$11,MATCH(UsagePerHour!$B$52,Usage!$C$5:$C$11,0),MATCH(UsagePerHour!AT$4,Usage!$D$3:$ABF$3,0)),"")</f>
        <v>0</v>
      </c>
      <c r="AU54" s="6">
        <f>IFERROR(INDEX(Sales!$D$5:$ABF$18,MATCH(UsagePerHour!$B54,Sales!$C$5:$C$18,0),MATCH(UsagePerHour!AU$4,Sales!$D$3:$ABF$3,0))/AU$2*INDEX(Usage!$D$5:$ABF$11,MATCH(UsagePerHour!$B$52,Usage!$C$5:$C$11,0),MATCH(UsagePerHour!AU$4,Usage!$D$3:$ABF$3,0)),"")</f>
        <v>0</v>
      </c>
      <c r="AV54" s="6">
        <f>IFERROR(INDEX(Sales!$D$5:$ABF$18,MATCH(UsagePerHour!$B54,Sales!$C$5:$C$18,0),MATCH(UsagePerHour!AV$4,Sales!$D$3:$ABF$3,0))/AV$2*INDEX(Usage!$D$5:$ABF$11,MATCH(UsagePerHour!$B$52,Usage!$C$5:$C$11,0),MATCH(UsagePerHour!AV$4,Usage!$D$3:$ABF$3,0)),"")</f>
        <v>0</v>
      </c>
      <c r="AW54" s="6">
        <f>IFERROR(INDEX(Sales!$D$5:$ABF$18,MATCH(UsagePerHour!$B54,Sales!$C$5:$C$18,0),MATCH(UsagePerHour!AW$4,Sales!$D$3:$ABF$3,0))/AW$2*INDEX(Usage!$D$5:$ABF$11,MATCH(UsagePerHour!$B$52,Usage!$C$5:$C$11,0),MATCH(UsagePerHour!AW$4,Usage!$D$3:$ABF$3,0)),"")</f>
        <v>0</v>
      </c>
      <c r="AX54" s="6">
        <f>IFERROR(INDEX(Sales!$D$5:$ABF$18,MATCH(UsagePerHour!$B54,Sales!$C$5:$C$18,0),MATCH(UsagePerHour!AX$4,Sales!$D$3:$ABF$3,0))/AX$2*INDEX(Usage!$D$5:$ABF$11,MATCH(UsagePerHour!$B$52,Usage!$C$5:$C$11,0),MATCH(UsagePerHour!AX$4,Usage!$D$3:$ABF$3,0)),"")</f>
        <v>0</v>
      </c>
      <c r="AY54" s="6">
        <f>IFERROR(INDEX(Sales!$D$5:$ABF$18,MATCH(UsagePerHour!$B54,Sales!$C$5:$C$18,0),MATCH(UsagePerHour!AY$4,Sales!$D$3:$ABF$3,0))/AY$2*INDEX(Usage!$D$5:$ABF$11,MATCH(UsagePerHour!$B$52,Usage!$C$5:$C$11,0),MATCH(UsagePerHour!AY$4,Usage!$D$3:$ABF$3,0)),"")</f>
        <v>0</v>
      </c>
      <c r="AZ54" s="6">
        <f>IFERROR(INDEX(Sales!$D$5:$ABF$18,MATCH(UsagePerHour!$B54,Sales!$C$5:$C$18,0),MATCH(UsagePerHour!AZ$4,Sales!$D$3:$ABF$3,0))/AZ$2*INDEX(Usage!$D$5:$ABF$11,MATCH(UsagePerHour!$B$52,Usage!$C$5:$C$11,0),MATCH(UsagePerHour!AZ$4,Usage!$D$3:$ABF$3,0)),"")</f>
        <v>0</v>
      </c>
      <c r="BA54" s="6">
        <f>IFERROR(INDEX(Sales!$D$5:$ABF$18,MATCH(UsagePerHour!$B54,Sales!$C$5:$C$18,0),MATCH(UsagePerHour!BA$4,Sales!$D$3:$ABF$3,0))/BA$2*INDEX(Usage!$D$5:$ABF$11,MATCH(UsagePerHour!$B$52,Usage!$C$5:$C$11,0),MATCH(UsagePerHour!BA$4,Usage!$D$3:$ABF$3,0)),"")</f>
        <v>0</v>
      </c>
      <c r="BB54" s="6">
        <f>IFERROR(INDEX(Sales!$D$5:$ABF$18,MATCH(UsagePerHour!$B54,Sales!$C$5:$C$18,0),MATCH(UsagePerHour!BB$4,Sales!$D$3:$ABF$3,0))/BB$2*INDEX(Usage!$D$5:$ABF$11,MATCH(UsagePerHour!$B$52,Usage!$C$5:$C$11,0),MATCH(UsagePerHour!BB$4,Usage!$D$3:$ABF$3,0)),"")</f>
        <v>0</v>
      </c>
      <c r="BC54" s="6">
        <f>IFERROR(INDEX(Sales!$D$5:$ABF$18,MATCH(UsagePerHour!$B54,Sales!$C$5:$C$18,0),MATCH(UsagePerHour!BC$4,Sales!$D$3:$ABF$3,0))/BC$2*INDEX(Usage!$D$5:$ABF$11,MATCH(UsagePerHour!$B$52,Usage!$C$5:$C$11,0),MATCH(UsagePerHour!BC$4,Usage!$D$3:$ABF$3,0)),"")</f>
        <v>0</v>
      </c>
      <c r="BD54" s="6">
        <f>IFERROR(INDEX(Sales!$D$5:$ABF$18,MATCH(UsagePerHour!$B54,Sales!$C$5:$C$18,0),MATCH(UsagePerHour!BD$4,Sales!$D$3:$ABF$3,0))/BD$2*INDEX(Usage!$D$5:$ABF$11,MATCH(UsagePerHour!$B$52,Usage!$C$5:$C$11,0),MATCH(UsagePerHour!BD$4,Usage!$D$3:$ABF$3,0)),"")</f>
        <v>0</v>
      </c>
      <c r="BE54" s="6">
        <f>IFERROR(INDEX(Sales!$D$5:$ABF$18,MATCH(UsagePerHour!$B54,Sales!$C$5:$C$18,0),MATCH(UsagePerHour!BE$4,Sales!$D$3:$ABF$3,0))/BE$2*INDEX(Usage!$D$5:$ABF$11,MATCH(UsagePerHour!$B$52,Usage!$C$5:$C$11,0),MATCH(UsagePerHour!BE$4,Usage!$D$3:$ABF$3,0)),"")</f>
        <v>0</v>
      </c>
      <c r="BF54" s="6">
        <f>IFERROR(INDEX(Sales!$D$5:$ABF$18,MATCH(UsagePerHour!$B54,Sales!$C$5:$C$18,0),MATCH(UsagePerHour!BF$4,Sales!$D$3:$ABF$3,0))/BF$2*INDEX(Usage!$D$5:$ABF$11,MATCH(UsagePerHour!$B$52,Usage!$C$5:$C$11,0),MATCH(UsagePerHour!BF$4,Usage!$D$3:$ABF$3,0)),"")</f>
        <v>0</v>
      </c>
      <c r="BG54" s="6">
        <f>IFERROR(INDEX(Sales!$D$5:$ABF$18,MATCH(UsagePerHour!$B54,Sales!$C$5:$C$18,0),MATCH(UsagePerHour!BG$4,Sales!$D$3:$ABF$3,0))/BG$2*INDEX(Usage!$D$5:$ABF$11,MATCH(UsagePerHour!$B$52,Usage!$C$5:$C$11,0),MATCH(UsagePerHour!BG$4,Usage!$D$3:$ABF$3,0)),"")</f>
        <v>0</v>
      </c>
      <c r="BH54" s="6">
        <f>IFERROR(INDEX(Sales!$D$5:$ABF$18,MATCH(UsagePerHour!$B54,Sales!$C$5:$C$18,0),MATCH(UsagePerHour!BH$4,Sales!$D$3:$ABF$3,0))/BH$2*INDEX(Usage!$D$5:$ABF$11,MATCH(UsagePerHour!$B$52,Usage!$C$5:$C$11,0),MATCH(UsagePerHour!BH$4,Usage!$D$3:$ABF$3,0)),"")</f>
        <v>0</v>
      </c>
      <c r="BI54" s="6">
        <f>IFERROR(INDEX(Sales!$D$5:$ABF$18,MATCH(UsagePerHour!$B54,Sales!$C$5:$C$18,0),MATCH(UsagePerHour!BI$4,Sales!$D$3:$ABF$3,0))/BI$2*INDEX(Usage!$D$5:$ABF$11,MATCH(UsagePerHour!$B$52,Usage!$C$5:$C$11,0),MATCH(UsagePerHour!BI$4,Usage!$D$3:$ABF$3,0)),"")</f>
        <v>0</v>
      </c>
      <c r="BJ54" s="6">
        <f>IFERROR(INDEX(Sales!$D$5:$ABF$18,MATCH(UsagePerHour!$B54,Sales!$C$5:$C$18,0),MATCH(UsagePerHour!BJ$4,Sales!$D$3:$ABF$3,0))/BJ$2*INDEX(Usage!$D$5:$ABF$11,MATCH(UsagePerHour!$B$52,Usage!$C$5:$C$11,0),MATCH(UsagePerHour!BJ$4,Usage!$D$3:$ABF$3,0)),"")</f>
        <v>0</v>
      </c>
      <c r="BK54" s="6">
        <f>IFERROR(INDEX(Sales!$D$5:$ABF$18,MATCH(UsagePerHour!$B54,Sales!$C$5:$C$18,0),MATCH(UsagePerHour!BK$4,Sales!$D$3:$ABF$3,0))/BK$2*INDEX(Usage!$D$5:$ABF$11,MATCH(UsagePerHour!$B$52,Usage!$C$5:$C$11,0),MATCH(UsagePerHour!BK$4,Usage!$D$3:$ABF$3,0)),"")</f>
        <v>0</v>
      </c>
      <c r="BL54" s="6">
        <f>IFERROR(INDEX(Sales!$D$5:$ABF$18,MATCH(UsagePerHour!$B54,Sales!$C$5:$C$18,0),MATCH(UsagePerHour!BL$4,Sales!$D$3:$ABF$3,0))/BL$2*INDEX(Usage!$D$5:$ABF$11,MATCH(UsagePerHour!$B$52,Usage!$C$5:$C$11,0),MATCH(UsagePerHour!BL$4,Usage!$D$3:$ABF$3,0)),"")</f>
        <v>0</v>
      </c>
      <c r="BM54" s="6">
        <f>IFERROR(INDEX(Sales!$D$5:$ABF$18,MATCH(UsagePerHour!$B54,Sales!$C$5:$C$18,0),MATCH(UsagePerHour!BM$4,Sales!$D$3:$ABF$3,0))/BM$2*INDEX(Usage!$D$5:$ABF$11,MATCH(UsagePerHour!$B$52,Usage!$C$5:$C$11,0),MATCH(UsagePerHour!BM$4,Usage!$D$3:$ABF$3,0)),"")</f>
        <v>0</v>
      </c>
      <c r="BN54" s="6">
        <f>IFERROR(INDEX(Sales!$D$5:$ABF$18,MATCH(UsagePerHour!$B54,Sales!$C$5:$C$18,0),MATCH(UsagePerHour!BN$4,Sales!$D$3:$ABF$3,0))/BN$2*INDEX(Usage!$D$5:$ABF$11,MATCH(UsagePerHour!$B$52,Usage!$C$5:$C$11,0),MATCH(UsagePerHour!BN$4,Usage!$D$3:$ABF$3,0)),"")</f>
        <v>0</v>
      </c>
      <c r="BO54" s="6">
        <f>IFERROR(INDEX(Sales!$D$5:$ABF$18,MATCH(UsagePerHour!$B54,Sales!$C$5:$C$18,0),MATCH(UsagePerHour!BO$4,Sales!$D$3:$ABF$3,0))/BO$2*INDEX(Usage!$D$5:$ABF$11,MATCH(UsagePerHour!$B$52,Usage!$C$5:$C$11,0),MATCH(UsagePerHour!BO$4,Usage!$D$3:$ABF$3,0)),"")</f>
        <v>0</v>
      </c>
      <c r="BP54" s="6">
        <f>IFERROR(INDEX(Sales!$D$5:$ABF$18,MATCH(UsagePerHour!$B54,Sales!$C$5:$C$18,0),MATCH(UsagePerHour!BP$4,Sales!$D$3:$ABF$3,0))/BP$2*INDEX(Usage!$D$5:$ABF$11,MATCH(UsagePerHour!$B$52,Usage!$C$5:$C$11,0),MATCH(UsagePerHour!BP$4,Usage!$D$3:$ABF$3,0)),"")</f>
        <v>0</v>
      </c>
      <c r="BQ54" s="6">
        <f>IFERROR(INDEX(Sales!$D$5:$ABF$18,MATCH(UsagePerHour!$B54,Sales!$C$5:$C$18,0),MATCH(UsagePerHour!BQ$4,Sales!$D$3:$ABF$3,0))/BQ$2*INDEX(Usage!$D$5:$ABF$11,MATCH(UsagePerHour!$B$52,Usage!$C$5:$C$11,0),MATCH(UsagePerHour!BQ$4,Usage!$D$3:$ABF$3,0)),"")</f>
        <v>0</v>
      </c>
      <c r="BR54" s="6">
        <f>IFERROR(INDEX(Sales!$D$5:$ABF$18,MATCH(UsagePerHour!$B54,Sales!$C$5:$C$18,0),MATCH(UsagePerHour!BR$4,Sales!$D$3:$ABF$3,0))/BR$2*INDEX(Usage!$D$5:$ABF$11,MATCH(UsagePerHour!$B$52,Usage!$C$5:$C$11,0),MATCH(UsagePerHour!BR$4,Usage!$D$3:$ABF$3,0)),"")</f>
        <v>0</v>
      </c>
      <c r="BS54" s="6">
        <f>IFERROR(INDEX(Sales!$D$5:$ABF$18,MATCH(UsagePerHour!$B54,Sales!$C$5:$C$18,0),MATCH(UsagePerHour!BS$4,Sales!$D$3:$ABF$3,0))/BS$2*INDEX(Usage!$D$5:$ABF$11,MATCH(UsagePerHour!$B$52,Usage!$C$5:$C$11,0),MATCH(UsagePerHour!BS$4,Usage!$D$3:$ABF$3,0)),"")</f>
        <v>0</v>
      </c>
      <c r="BT54" s="6">
        <f>IFERROR(INDEX(Sales!$D$5:$ABF$18,MATCH(UsagePerHour!$B54,Sales!$C$5:$C$18,0),MATCH(UsagePerHour!BT$4,Sales!$D$3:$ABF$3,0))/BT$2*INDEX(Usage!$D$5:$ABF$11,MATCH(UsagePerHour!$B$52,Usage!$C$5:$C$11,0),MATCH(UsagePerHour!BT$4,Usage!$D$3:$ABF$3,0)),"")</f>
        <v>0</v>
      </c>
      <c r="BU54" s="6">
        <f>IFERROR(INDEX(Sales!$D$5:$ABF$18,MATCH(UsagePerHour!$B54,Sales!$C$5:$C$18,0),MATCH(UsagePerHour!BU$4,Sales!$D$3:$ABF$3,0))/BU$2*INDEX(Usage!$D$5:$ABF$11,MATCH(UsagePerHour!$B$52,Usage!$C$5:$C$11,0),MATCH(UsagePerHour!BU$4,Usage!$D$3:$ABF$3,0)),"")</f>
        <v>0</v>
      </c>
      <c r="BV54" s="6">
        <f>IFERROR(INDEX(Sales!$D$5:$ABF$18,MATCH(UsagePerHour!$B54,Sales!$C$5:$C$18,0),MATCH(UsagePerHour!BV$4,Sales!$D$3:$ABF$3,0))/BV$2*INDEX(Usage!$D$5:$ABF$11,MATCH(UsagePerHour!$B$52,Usage!$C$5:$C$11,0),MATCH(UsagePerHour!BV$4,Usage!$D$3:$ABF$3,0)),"")</f>
        <v>0</v>
      </c>
      <c r="BW54" s="6">
        <f>IFERROR(INDEX(Sales!$D$5:$ABF$18,MATCH(UsagePerHour!$B54,Sales!$C$5:$C$18,0),MATCH(UsagePerHour!BW$4,Sales!$D$3:$ABF$3,0))/BW$2*INDEX(Usage!$D$5:$ABF$11,MATCH(UsagePerHour!$B$52,Usage!$C$5:$C$11,0),MATCH(UsagePerHour!BW$4,Usage!$D$3:$ABF$3,0)),"")</f>
        <v>0</v>
      </c>
      <c r="BX54" s="6">
        <f>IFERROR(INDEX(Sales!$D$5:$ABF$18,MATCH(UsagePerHour!$B54,Sales!$C$5:$C$18,0),MATCH(UsagePerHour!BX$4,Sales!$D$3:$ABF$3,0))/BX$2*INDEX(Usage!$D$5:$ABF$11,MATCH(UsagePerHour!$B$52,Usage!$C$5:$C$11,0),MATCH(UsagePerHour!BX$4,Usage!$D$3:$ABF$3,0)),"")</f>
        <v>0</v>
      </c>
      <c r="BY54" s="6">
        <f>IFERROR(INDEX(Sales!$D$5:$ABF$18,MATCH(UsagePerHour!$B54,Sales!$C$5:$C$18,0),MATCH(UsagePerHour!BY$4,Sales!$D$3:$ABF$3,0))/BY$2*INDEX(Usage!$D$5:$ABF$11,MATCH(UsagePerHour!$B$52,Usage!$C$5:$C$11,0),MATCH(UsagePerHour!BY$4,Usage!$D$3:$ABF$3,0)),"")</f>
        <v>0</v>
      </c>
      <c r="BZ54" s="6">
        <f>IFERROR(INDEX(Sales!$D$5:$ABF$18,MATCH(UsagePerHour!$B54,Sales!$C$5:$C$18,0),MATCH(UsagePerHour!BZ$4,Sales!$D$3:$ABF$3,0))/BZ$2*INDEX(Usage!$D$5:$ABF$11,MATCH(UsagePerHour!$B$52,Usage!$C$5:$C$11,0),MATCH(UsagePerHour!BZ$4,Usage!$D$3:$ABF$3,0)),"")</f>
        <v>0</v>
      </c>
      <c r="CA54" s="6">
        <f>IFERROR(INDEX(Sales!$D$5:$ABF$18,MATCH(UsagePerHour!$B54,Sales!$C$5:$C$18,0),MATCH(UsagePerHour!CA$4,Sales!$D$3:$ABF$3,0))/CA$2*INDEX(Usage!$D$5:$ABF$11,MATCH(UsagePerHour!$B$52,Usage!$C$5:$C$11,0),MATCH(UsagePerHour!CA$4,Usage!$D$3:$ABF$3,0)),"")</f>
        <v>0</v>
      </c>
      <c r="CB54" s="6">
        <f>IFERROR(INDEX(Sales!$D$5:$ABF$18,MATCH(UsagePerHour!$B54,Sales!$C$5:$C$18,0),MATCH(UsagePerHour!CB$4,Sales!$D$3:$ABF$3,0))/CB$2*INDEX(Usage!$D$5:$ABF$11,MATCH(UsagePerHour!$B$52,Usage!$C$5:$C$11,0),MATCH(UsagePerHour!CB$4,Usage!$D$3:$ABF$3,0)),"")</f>
        <v>0</v>
      </c>
      <c r="CC54" s="6">
        <f>IFERROR(INDEX(Sales!$D$5:$ABF$18,MATCH(UsagePerHour!$B54,Sales!$C$5:$C$18,0),MATCH(UsagePerHour!CC$4,Sales!$D$3:$ABF$3,0))/CC$2*INDEX(Usage!$D$5:$ABF$11,MATCH(UsagePerHour!$B$52,Usage!$C$5:$C$11,0),MATCH(UsagePerHour!CC$4,Usage!$D$3:$ABF$3,0)),"")</f>
        <v>0</v>
      </c>
      <c r="CD54" s="6">
        <f>IFERROR(INDEX(Sales!$D$5:$ABF$18,MATCH(UsagePerHour!$B54,Sales!$C$5:$C$18,0),MATCH(UsagePerHour!CD$4,Sales!$D$3:$ABF$3,0))/CD$2*INDEX(Usage!$D$5:$ABF$11,MATCH(UsagePerHour!$B$52,Usage!$C$5:$C$11,0),MATCH(UsagePerHour!CD$4,Usage!$D$3:$ABF$3,0)),"")</f>
        <v>0</v>
      </c>
      <c r="CE54" s="6">
        <f>IFERROR(INDEX(Sales!$D$5:$ABF$18,MATCH(UsagePerHour!$B54,Sales!$C$5:$C$18,0),MATCH(UsagePerHour!CE$4,Sales!$D$3:$ABF$3,0))/CE$2*INDEX(Usage!$D$5:$ABF$11,MATCH(UsagePerHour!$B$52,Usage!$C$5:$C$11,0),MATCH(UsagePerHour!CE$4,Usage!$D$3:$ABF$3,0)),"")</f>
        <v>0</v>
      </c>
      <c r="CF54" s="6">
        <f>IFERROR(INDEX(Sales!$D$5:$ABF$18,MATCH(UsagePerHour!$B54,Sales!$C$5:$C$18,0),MATCH(UsagePerHour!CF$4,Sales!$D$3:$ABF$3,0))/CF$2*INDEX(Usage!$D$5:$ABF$11,MATCH(UsagePerHour!$B$52,Usage!$C$5:$C$11,0),MATCH(UsagePerHour!CF$4,Usage!$D$3:$ABF$3,0)),"")</f>
        <v>0</v>
      </c>
      <c r="CG54" s="6">
        <f>IFERROR(INDEX(Sales!$D$5:$ABF$18,MATCH(UsagePerHour!$B54,Sales!$C$5:$C$18,0),MATCH(UsagePerHour!CG$4,Sales!$D$3:$ABF$3,0))/CG$2*INDEX(Usage!$D$5:$ABF$11,MATCH(UsagePerHour!$B$52,Usage!$C$5:$C$11,0),MATCH(UsagePerHour!CG$4,Usage!$D$3:$ABF$3,0)),"")</f>
        <v>0</v>
      </c>
      <c r="CH54" s="6">
        <f>IFERROR(INDEX(Sales!$D$5:$ABF$18,MATCH(UsagePerHour!$B54,Sales!$C$5:$C$18,0),MATCH(UsagePerHour!CH$4,Sales!$D$3:$ABF$3,0))/CH$2*INDEX(Usage!$D$5:$ABF$11,MATCH(UsagePerHour!$B$52,Usage!$C$5:$C$11,0),MATCH(UsagePerHour!CH$4,Usage!$D$3:$ABF$3,0)),"")</f>
        <v>0</v>
      </c>
      <c r="CI54" s="6">
        <f>IFERROR(INDEX(Sales!$D$5:$ABF$18,MATCH(UsagePerHour!$B54,Sales!$C$5:$C$18,0),MATCH(UsagePerHour!CI$4,Sales!$D$3:$ABF$3,0))/CI$2*INDEX(Usage!$D$5:$ABF$11,MATCH(UsagePerHour!$B$52,Usage!$C$5:$C$11,0),MATCH(UsagePerHour!CI$4,Usage!$D$3:$ABF$3,0)),"")</f>
        <v>0</v>
      </c>
      <c r="CJ54" s="6">
        <f>IFERROR(INDEX(Sales!$D$5:$ABF$18,MATCH(UsagePerHour!$B54,Sales!$C$5:$C$18,0),MATCH(UsagePerHour!CJ$4,Sales!$D$3:$ABF$3,0))/CJ$2*INDEX(Usage!$D$5:$ABF$11,MATCH(UsagePerHour!$B$52,Usage!$C$5:$C$11,0),MATCH(UsagePerHour!CJ$4,Usage!$D$3:$ABF$3,0)),"")</f>
        <v>0</v>
      </c>
      <c r="CK54" s="6">
        <f>IFERROR(INDEX(Sales!$D$5:$ABF$18,MATCH(UsagePerHour!$B54,Sales!$C$5:$C$18,0),MATCH(UsagePerHour!CK$4,Sales!$D$3:$ABF$3,0))/CK$2*INDEX(Usage!$D$5:$ABF$11,MATCH(UsagePerHour!$B$52,Usage!$C$5:$C$11,0),MATCH(UsagePerHour!CK$4,Usage!$D$3:$ABF$3,0)),"")</f>
        <v>0</v>
      </c>
      <c r="CL54" s="6">
        <f>IFERROR(INDEX(Sales!$D$5:$ABF$18,MATCH(UsagePerHour!$B54,Sales!$C$5:$C$18,0),MATCH(UsagePerHour!CL$4,Sales!$D$3:$ABF$3,0))/CL$2*INDEX(Usage!$D$5:$ABF$11,MATCH(UsagePerHour!$B$52,Usage!$C$5:$C$11,0),MATCH(UsagePerHour!CL$4,Usage!$D$3:$ABF$3,0)),"")</f>
        <v>0</v>
      </c>
      <c r="CM54" s="6">
        <f>IFERROR(INDEX(Sales!$D$5:$ABF$18,MATCH(UsagePerHour!$B54,Sales!$C$5:$C$18,0),MATCH(UsagePerHour!CM$4,Sales!$D$3:$ABF$3,0))/CM$2*INDEX(Usage!$D$5:$ABF$11,MATCH(UsagePerHour!$B$52,Usage!$C$5:$C$11,0),MATCH(UsagePerHour!CM$4,Usage!$D$3:$ABF$3,0)),"")</f>
        <v>0</v>
      </c>
      <c r="CN54" s="6">
        <f>IFERROR(INDEX(Sales!$D$5:$ABF$18,MATCH(UsagePerHour!$B54,Sales!$C$5:$C$18,0),MATCH(UsagePerHour!CN$4,Sales!$D$3:$ABF$3,0))/CN$2*INDEX(Usage!$D$5:$ABF$11,MATCH(UsagePerHour!$B$52,Usage!$C$5:$C$11,0),MATCH(UsagePerHour!CN$4,Usage!$D$3:$ABF$3,0)),"")</f>
        <v>0</v>
      </c>
      <c r="CO54" s="6">
        <f>IFERROR(INDEX(Sales!$D$5:$ABF$18,MATCH(UsagePerHour!$B54,Sales!$C$5:$C$18,0),MATCH(UsagePerHour!CO$4,Sales!$D$3:$ABF$3,0))/CO$2*INDEX(Usage!$D$5:$ABF$11,MATCH(UsagePerHour!$B$52,Usage!$C$5:$C$11,0),MATCH(UsagePerHour!CO$4,Usage!$D$3:$ABF$3,0)),"")</f>
        <v>0</v>
      </c>
      <c r="CP54" s="6">
        <f>IFERROR(INDEX(Sales!$D$5:$ABF$18,MATCH(UsagePerHour!$B54,Sales!$C$5:$C$18,0),MATCH(UsagePerHour!CP$4,Sales!$D$3:$ABF$3,0))/CP$2*INDEX(Usage!$D$5:$ABF$11,MATCH(UsagePerHour!$B$52,Usage!$C$5:$C$11,0),MATCH(UsagePerHour!CP$4,Usage!$D$3:$ABF$3,0)),"")</f>
        <v>0</v>
      </c>
      <c r="CQ54" s="6">
        <f>IFERROR(INDEX(Sales!$D$5:$ABF$18,MATCH(UsagePerHour!$B54,Sales!$C$5:$C$18,0),MATCH(UsagePerHour!CQ$4,Sales!$D$3:$ABF$3,0))/CQ$2*INDEX(Usage!$D$5:$ABF$11,MATCH(UsagePerHour!$B$52,Usage!$C$5:$C$11,0),MATCH(UsagePerHour!CQ$4,Usage!$D$3:$ABF$3,0)),"")</f>
        <v>0</v>
      </c>
      <c r="CR54" s="6">
        <f>IFERROR(INDEX(Sales!$D$5:$ABF$18,MATCH(UsagePerHour!$B54,Sales!$C$5:$C$18,0),MATCH(UsagePerHour!CR$4,Sales!$D$3:$ABF$3,0))/CR$2*INDEX(Usage!$D$5:$ABF$11,MATCH(UsagePerHour!$B$52,Usage!$C$5:$C$11,0),MATCH(UsagePerHour!CR$4,Usage!$D$3:$ABF$3,0)),"")</f>
        <v>0</v>
      </c>
      <c r="CS54" s="6">
        <f>IFERROR(INDEX(Sales!$D$5:$ABF$18,MATCH(UsagePerHour!$B54,Sales!$C$5:$C$18,0),MATCH(UsagePerHour!CS$4,Sales!$D$3:$ABF$3,0))/CS$2*INDEX(Usage!$D$5:$ABF$11,MATCH(UsagePerHour!$B$52,Usage!$C$5:$C$11,0),MATCH(UsagePerHour!CS$4,Usage!$D$3:$ABF$3,0)),"")</f>
        <v>0</v>
      </c>
      <c r="CT54" s="6">
        <f>IFERROR(INDEX(Sales!$D$5:$ABF$18,MATCH(UsagePerHour!$B54,Sales!$C$5:$C$18,0),MATCH(UsagePerHour!CT$4,Sales!$D$3:$ABF$3,0))/CT$2*INDEX(Usage!$D$5:$ABF$11,MATCH(UsagePerHour!$B$52,Usage!$C$5:$C$11,0),MATCH(UsagePerHour!CT$4,Usage!$D$3:$ABF$3,0)),"")</f>
        <v>0</v>
      </c>
      <c r="CU54" s="6">
        <f>IFERROR(INDEX(Sales!$D$5:$ABF$18,MATCH(UsagePerHour!$B54,Sales!$C$5:$C$18,0),MATCH(UsagePerHour!CU$4,Sales!$D$3:$ABF$3,0))/CU$2*INDEX(Usage!$D$5:$ABF$11,MATCH(UsagePerHour!$B$52,Usage!$C$5:$C$11,0),MATCH(UsagePerHour!CU$4,Usage!$D$3:$ABF$3,0)),"")</f>
        <v>0</v>
      </c>
      <c r="CV54" s="6">
        <f>IFERROR(INDEX(Sales!$D$5:$ABF$18,MATCH(UsagePerHour!$B54,Sales!$C$5:$C$18,0),MATCH(UsagePerHour!CV$4,Sales!$D$3:$ABF$3,0))/CV$2*INDEX(Usage!$D$5:$ABF$11,MATCH(UsagePerHour!$B$52,Usage!$C$5:$C$11,0),MATCH(UsagePerHour!CV$4,Usage!$D$3:$ABF$3,0)),"")</f>
        <v>0</v>
      </c>
      <c r="CW54" s="6">
        <f>IFERROR(INDEX(Sales!$D$5:$ABF$18,MATCH(UsagePerHour!$B54,Sales!$C$5:$C$18,0),MATCH(UsagePerHour!CW$4,Sales!$D$3:$ABF$3,0))/CW$2*INDEX(Usage!$D$5:$ABF$11,MATCH(UsagePerHour!$B$52,Usage!$C$5:$C$11,0),MATCH(UsagePerHour!CW$4,Usage!$D$3:$ABF$3,0)),"")</f>
        <v>0</v>
      </c>
      <c r="CX54" s="6">
        <f>IFERROR(INDEX(Sales!$D$5:$ABF$18,MATCH(UsagePerHour!$B54,Sales!$C$5:$C$18,0),MATCH(UsagePerHour!CX$4,Sales!$D$3:$ABF$3,0))/CX$2*INDEX(Usage!$D$5:$ABF$11,MATCH(UsagePerHour!$B$52,Usage!$C$5:$C$11,0),MATCH(UsagePerHour!CX$4,Usage!$D$3:$ABF$3,0)),"")</f>
        <v>0</v>
      </c>
      <c r="CY54" s="6">
        <f>IFERROR(INDEX(Sales!$D$5:$ABF$18,MATCH(UsagePerHour!$B54,Sales!$C$5:$C$18,0),MATCH(UsagePerHour!CY$4,Sales!$D$3:$ABF$3,0))/CY$2*INDEX(Usage!$D$5:$ABF$11,MATCH(UsagePerHour!$B$52,Usage!$C$5:$C$11,0),MATCH(UsagePerHour!CY$4,Usage!$D$3:$ABF$3,0)),"")</f>
        <v>0</v>
      </c>
      <c r="CZ54" s="6">
        <f>IFERROR(INDEX(Sales!$D$5:$ABF$18,MATCH(UsagePerHour!$B54,Sales!$C$5:$C$18,0),MATCH(UsagePerHour!CZ$4,Sales!$D$3:$ABF$3,0))/CZ$2*INDEX(Usage!$D$5:$ABF$11,MATCH(UsagePerHour!$B$52,Usage!$C$5:$C$11,0),MATCH(UsagePerHour!CZ$4,Usage!$D$3:$ABF$3,0)),"")</f>
        <v>0</v>
      </c>
      <c r="DA54" s="6">
        <f>IFERROR(INDEX(Sales!$D$5:$ABF$18,MATCH(UsagePerHour!$B54,Sales!$C$5:$C$18,0),MATCH(UsagePerHour!DA$4,Sales!$D$3:$ABF$3,0))/DA$2*INDEX(Usage!$D$5:$ABF$11,MATCH(UsagePerHour!$B$52,Usage!$C$5:$C$11,0),MATCH(UsagePerHour!DA$4,Usage!$D$3:$ABF$3,0)),"")</f>
        <v>0</v>
      </c>
      <c r="DB54" s="6">
        <f>IFERROR(INDEX(Sales!$D$5:$ABF$18,MATCH(UsagePerHour!$B54,Sales!$C$5:$C$18,0),MATCH(UsagePerHour!DB$4,Sales!$D$3:$ABF$3,0))/DB$2*INDEX(Usage!$D$5:$ABF$11,MATCH(UsagePerHour!$B$52,Usage!$C$5:$C$11,0),MATCH(UsagePerHour!DB$4,Usage!$D$3:$ABF$3,0)),"")</f>
        <v>0</v>
      </c>
      <c r="DC54" s="6">
        <f>IFERROR(INDEX(Sales!$D$5:$ABF$18,MATCH(UsagePerHour!$B54,Sales!$C$5:$C$18,0),MATCH(UsagePerHour!DC$4,Sales!$D$3:$ABF$3,0))/DC$2*INDEX(Usage!$D$5:$ABF$11,MATCH(UsagePerHour!$B$52,Usage!$C$5:$C$11,0),MATCH(UsagePerHour!DC$4,Usage!$D$3:$ABF$3,0)),"")</f>
        <v>0</v>
      </c>
      <c r="DD54" s="6">
        <f>IFERROR(INDEX(Sales!$D$5:$ABF$18,MATCH(UsagePerHour!$B54,Sales!$C$5:$C$18,0),MATCH(UsagePerHour!DD$4,Sales!$D$3:$ABF$3,0))/DD$2*INDEX(Usage!$D$5:$ABF$11,MATCH(UsagePerHour!$B$52,Usage!$C$5:$C$11,0),MATCH(UsagePerHour!DD$4,Usage!$D$3:$ABF$3,0)),"")</f>
        <v>0</v>
      </c>
      <c r="DE54" s="6">
        <f>IFERROR(INDEX(Sales!$D$5:$ABF$18,MATCH(UsagePerHour!$B54,Sales!$C$5:$C$18,0),MATCH(UsagePerHour!DE$4,Sales!$D$3:$ABF$3,0))/DE$2*INDEX(Usage!$D$5:$ABF$11,MATCH(UsagePerHour!$B$52,Usage!$C$5:$C$11,0),MATCH(UsagePerHour!DE$4,Usage!$D$3:$ABF$3,0)),"")</f>
        <v>0</v>
      </c>
      <c r="DF54" s="6">
        <f>IFERROR(INDEX(Sales!$D$5:$ABF$18,MATCH(UsagePerHour!$B54,Sales!$C$5:$C$18,0),MATCH(UsagePerHour!DF$4,Sales!$D$3:$ABF$3,0))/DF$2*INDEX(Usage!$D$5:$ABF$11,MATCH(UsagePerHour!$B$52,Usage!$C$5:$C$11,0),MATCH(UsagePerHour!DF$4,Usage!$D$3:$ABF$3,0)),"")</f>
        <v>0</v>
      </c>
      <c r="DG54" s="6">
        <f>IFERROR(INDEX(Sales!$D$5:$ABF$18,MATCH(UsagePerHour!$B54,Sales!$C$5:$C$18,0),MATCH(UsagePerHour!DG$4,Sales!$D$3:$ABF$3,0))/DG$2*INDEX(Usage!$D$5:$ABF$11,MATCH(UsagePerHour!$B$52,Usage!$C$5:$C$11,0),MATCH(UsagePerHour!DG$4,Usage!$D$3:$ABF$3,0)),"")</f>
        <v>0</v>
      </c>
      <c r="DH54" s="6">
        <f>IFERROR(INDEX(Sales!$D$5:$ABF$18,MATCH(UsagePerHour!$B54,Sales!$C$5:$C$18,0),MATCH(UsagePerHour!DH$4,Sales!$D$3:$ABF$3,0))/DH$2*INDEX(Usage!$D$5:$ABF$11,MATCH(UsagePerHour!$B$52,Usage!$C$5:$C$11,0),MATCH(UsagePerHour!DH$4,Usage!$D$3:$ABF$3,0)),"")</f>
        <v>0</v>
      </c>
      <c r="DI54" s="6">
        <f>IFERROR(INDEX(Sales!$D$5:$ABF$18,MATCH(UsagePerHour!$B54,Sales!$C$5:$C$18,0),MATCH(UsagePerHour!DI$4,Sales!$D$3:$ABF$3,0))/DI$2*INDEX(Usage!$D$5:$ABF$11,MATCH(UsagePerHour!$B$52,Usage!$C$5:$C$11,0),MATCH(UsagePerHour!DI$4,Usage!$D$3:$ABF$3,0)),"")</f>
        <v>0</v>
      </c>
      <c r="DJ54" s="6">
        <f>IFERROR(INDEX(Sales!$D$5:$ABF$18,MATCH(UsagePerHour!$B54,Sales!$C$5:$C$18,0),MATCH(UsagePerHour!DJ$4,Sales!$D$3:$ABF$3,0))/DJ$2*INDEX(Usage!$D$5:$ABF$11,MATCH(UsagePerHour!$B$52,Usage!$C$5:$C$11,0),MATCH(UsagePerHour!DJ$4,Usage!$D$3:$ABF$3,0)),"")</f>
        <v>0</v>
      </c>
      <c r="DK54" s="6">
        <f>IFERROR(INDEX(Sales!$D$5:$ABF$18,MATCH(UsagePerHour!$B54,Sales!$C$5:$C$18,0),MATCH(UsagePerHour!DK$4,Sales!$D$3:$ABF$3,0))/DK$2*INDEX(Usage!$D$5:$ABF$11,MATCH(UsagePerHour!$B$52,Usage!$C$5:$C$11,0),MATCH(UsagePerHour!DK$4,Usage!$D$3:$ABF$3,0)),"")</f>
        <v>0</v>
      </c>
      <c r="DL54" s="6">
        <f>IFERROR(INDEX(Sales!$D$5:$ABF$18,MATCH(UsagePerHour!$B54,Sales!$C$5:$C$18,0),MATCH(UsagePerHour!DL$4,Sales!$D$3:$ABF$3,0))/DL$2*INDEX(Usage!$D$5:$ABF$11,MATCH(UsagePerHour!$B$52,Usage!$C$5:$C$11,0),MATCH(UsagePerHour!DL$4,Usage!$D$3:$ABF$3,0)),"")</f>
        <v>0</v>
      </c>
      <c r="DM54" s="6">
        <f>IFERROR(INDEX(Sales!$D$5:$ABF$18,MATCH(UsagePerHour!$B54,Sales!$C$5:$C$18,0),MATCH(UsagePerHour!DM$4,Sales!$D$3:$ABF$3,0))/DM$2*INDEX(Usage!$D$5:$ABF$11,MATCH(UsagePerHour!$B$52,Usage!$C$5:$C$11,0),MATCH(UsagePerHour!DM$4,Usage!$D$3:$ABF$3,0)),"")</f>
        <v>0</v>
      </c>
      <c r="DN54" s="6">
        <f>IFERROR(INDEX(Sales!$D$5:$ABF$18,MATCH(UsagePerHour!$B54,Sales!$C$5:$C$18,0),MATCH(UsagePerHour!DN$4,Sales!$D$3:$ABF$3,0))/DN$2*INDEX(Usage!$D$5:$ABF$11,MATCH(UsagePerHour!$B$52,Usage!$C$5:$C$11,0),MATCH(UsagePerHour!DN$4,Usage!$D$3:$ABF$3,0)),"")</f>
        <v>0</v>
      </c>
      <c r="DO54" s="6">
        <f>IFERROR(INDEX(Sales!$D$5:$ABF$18,MATCH(UsagePerHour!$B54,Sales!$C$5:$C$18,0),MATCH(UsagePerHour!DO$4,Sales!$D$3:$ABF$3,0))/DO$2*INDEX(Usage!$D$5:$ABF$11,MATCH(UsagePerHour!$B$52,Usage!$C$5:$C$11,0),MATCH(UsagePerHour!DO$4,Usage!$D$3:$ABF$3,0)),"")</f>
        <v>0</v>
      </c>
      <c r="DP54" s="6">
        <f>IFERROR(INDEX(Sales!$D$5:$ABF$18,MATCH(UsagePerHour!$B54,Sales!$C$5:$C$18,0),MATCH(UsagePerHour!DP$4,Sales!$D$3:$ABF$3,0))/DP$2*INDEX(Usage!$D$5:$ABF$11,MATCH(UsagePerHour!$B$52,Usage!$C$5:$C$11,0),MATCH(UsagePerHour!DP$4,Usage!$D$3:$ABF$3,0)),"")</f>
        <v>0</v>
      </c>
      <c r="DQ54" s="6">
        <f>IFERROR(INDEX(Sales!$D$5:$ABF$18,MATCH(UsagePerHour!$B54,Sales!$C$5:$C$18,0),MATCH(UsagePerHour!DQ$4,Sales!$D$3:$ABF$3,0))/DQ$2*INDEX(Usage!$D$5:$ABF$11,MATCH(UsagePerHour!$B$52,Usage!$C$5:$C$11,0),MATCH(UsagePerHour!DQ$4,Usage!$D$3:$ABF$3,0)),"")</f>
        <v>0</v>
      </c>
      <c r="DR54" s="6">
        <f>IFERROR(INDEX(Sales!$D$5:$ABF$18,MATCH(UsagePerHour!$B54,Sales!$C$5:$C$18,0),MATCH(UsagePerHour!DR$4,Sales!$D$3:$ABF$3,0))/DR$2*INDEX(Usage!$D$5:$ABF$11,MATCH(UsagePerHour!$B$52,Usage!$C$5:$C$11,0),MATCH(UsagePerHour!DR$4,Usage!$D$3:$ABF$3,0)),"")</f>
        <v>0</v>
      </c>
      <c r="DS54" s="6">
        <f>IFERROR(INDEX(Sales!$D$5:$ABF$18,MATCH(UsagePerHour!$B54,Sales!$C$5:$C$18,0),MATCH(UsagePerHour!DS$4,Sales!$D$3:$ABF$3,0))/DS$2*INDEX(Usage!$D$5:$ABF$11,MATCH(UsagePerHour!$B$52,Usage!$C$5:$C$11,0),MATCH(UsagePerHour!DS$4,Usage!$D$3:$ABF$3,0)),"")</f>
        <v>0</v>
      </c>
      <c r="DT54" s="6">
        <f>IFERROR(INDEX(Sales!$D$5:$ABF$18,MATCH(UsagePerHour!$B54,Sales!$C$5:$C$18,0),MATCH(UsagePerHour!DT$4,Sales!$D$3:$ABF$3,0))/DT$2*INDEX(Usage!$D$5:$ABF$11,MATCH(UsagePerHour!$B$52,Usage!$C$5:$C$11,0),MATCH(UsagePerHour!DT$4,Usage!$D$3:$ABF$3,0)),"")</f>
        <v>0</v>
      </c>
      <c r="DU54" s="6">
        <f>IFERROR(INDEX(Sales!$D$5:$ABF$18,MATCH(UsagePerHour!$B54,Sales!$C$5:$C$18,0),MATCH(UsagePerHour!DU$4,Sales!$D$3:$ABF$3,0))/DU$2*INDEX(Usage!$D$5:$ABF$11,MATCH(UsagePerHour!$B$52,Usage!$C$5:$C$11,0),MATCH(UsagePerHour!DU$4,Usage!$D$3:$ABF$3,0)),"")</f>
        <v>0</v>
      </c>
      <c r="DV54" s="6">
        <f>IFERROR(INDEX(Sales!$D$5:$ABF$18,MATCH(UsagePerHour!$B54,Sales!$C$5:$C$18,0),MATCH(UsagePerHour!DV$4,Sales!$D$3:$ABF$3,0))/DV$2*INDEX(Usage!$D$5:$ABF$11,MATCH(UsagePerHour!$B$52,Usage!$C$5:$C$11,0),MATCH(UsagePerHour!DV$4,Usage!$D$3:$ABF$3,0)),"")</f>
        <v>0</v>
      </c>
      <c r="DW54" s="6">
        <f>IFERROR(INDEX(Sales!$D$5:$ABF$18,MATCH(UsagePerHour!$B54,Sales!$C$5:$C$18,0),MATCH(UsagePerHour!DW$4,Sales!$D$3:$ABF$3,0))/DW$2*INDEX(Usage!$D$5:$ABF$11,MATCH(UsagePerHour!$B$52,Usage!$C$5:$C$11,0),MATCH(UsagePerHour!DW$4,Usage!$D$3:$ABF$3,0)),"")</f>
        <v>0</v>
      </c>
      <c r="DX54" s="6">
        <f>IFERROR(INDEX(Sales!$D$5:$ABF$18,MATCH(UsagePerHour!$B54,Sales!$C$5:$C$18,0),MATCH(UsagePerHour!DX$4,Sales!$D$3:$ABF$3,0))/DX$2*INDEX(Usage!$D$5:$ABF$11,MATCH(UsagePerHour!$B$52,Usage!$C$5:$C$11,0),MATCH(UsagePerHour!DX$4,Usage!$D$3:$ABF$3,0)),"")</f>
        <v>0</v>
      </c>
      <c r="DY54" s="6">
        <f>IFERROR(INDEX(Sales!$D$5:$ABF$18,MATCH(UsagePerHour!$B54,Sales!$C$5:$C$18,0),MATCH(UsagePerHour!DY$4,Sales!$D$3:$ABF$3,0))/DY$2*INDEX(Usage!$D$5:$ABF$11,MATCH(UsagePerHour!$B$52,Usage!$C$5:$C$11,0),MATCH(UsagePerHour!DY$4,Usage!$D$3:$ABF$3,0)),"")</f>
        <v>0</v>
      </c>
      <c r="DZ54" s="6">
        <f>IFERROR(INDEX(Sales!$D$5:$ABF$18,MATCH(UsagePerHour!$B54,Sales!$C$5:$C$18,0),MATCH(UsagePerHour!DZ$4,Sales!$D$3:$ABF$3,0))/DZ$2*INDEX(Usage!$D$5:$ABF$11,MATCH(UsagePerHour!$B$52,Usage!$C$5:$C$11,0),MATCH(UsagePerHour!DZ$4,Usage!$D$3:$ABF$3,0)),"")</f>
        <v>0</v>
      </c>
      <c r="EA54" s="6">
        <f>IFERROR(INDEX(Sales!$D$5:$ABF$18,MATCH(UsagePerHour!$B54,Sales!$C$5:$C$18,0),MATCH(UsagePerHour!EA$4,Sales!$D$3:$ABF$3,0))/EA$2*INDEX(Usage!$D$5:$ABF$11,MATCH(UsagePerHour!$B$52,Usage!$C$5:$C$11,0),MATCH(UsagePerHour!EA$4,Usage!$D$3:$ABF$3,0)),"")</f>
        <v>0</v>
      </c>
      <c r="EB54" s="6">
        <f>IFERROR(INDEX(Sales!$D$5:$ABF$18,MATCH(UsagePerHour!$B54,Sales!$C$5:$C$18,0),MATCH(UsagePerHour!EB$4,Sales!$D$3:$ABF$3,0))/EB$2*INDEX(Usage!$D$5:$ABF$11,MATCH(UsagePerHour!$B$52,Usage!$C$5:$C$11,0),MATCH(UsagePerHour!EB$4,Usage!$D$3:$ABF$3,0)),"")</f>
        <v>0</v>
      </c>
      <c r="EC54" s="6">
        <f>IFERROR(INDEX(Sales!$D$5:$ABF$18,MATCH(UsagePerHour!$B54,Sales!$C$5:$C$18,0),MATCH(UsagePerHour!EC$4,Sales!$D$3:$ABF$3,0))/EC$2*INDEX(Usage!$D$5:$ABF$11,MATCH(UsagePerHour!$B$52,Usage!$C$5:$C$11,0),MATCH(UsagePerHour!EC$4,Usage!$D$3:$ABF$3,0)),"")</f>
        <v>0</v>
      </c>
      <c r="ED54" s="6">
        <f>IFERROR(INDEX(Sales!$D$5:$ABF$18,MATCH(UsagePerHour!$B54,Sales!$C$5:$C$18,0),MATCH(UsagePerHour!ED$4,Sales!$D$3:$ABF$3,0))/ED$2*INDEX(Usage!$D$5:$ABF$11,MATCH(UsagePerHour!$B$52,Usage!$C$5:$C$11,0),MATCH(UsagePerHour!ED$4,Usage!$D$3:$ABF$3,0)),"")</f>
        <v>0</v>
      </c>
      <c r="EE54" s="6">
        <f>IFERROR(INDEX(Sales!$D$5:$ABF$18,MATCH(UsagePerHour!$B54,Sales!$C$5:$C$18,0),MATCH(UsagePerHour!EE$4,Sales!$D$3:$ABF$3,0))/EE$2*INDEX(Usage!$D$5:$ABF$11,MATCH(UsagePerHour!$B$52,Usage!$C$5:$C$11,0),MATCH(UsagePerHour!EE$4,Usage!$D$3:$ABF$3,0)),"")</f>
        <v>0</v>
      </c>
      <c r="EF54" s="6">
        <f>IFERROR(INDEX(Sales!$D$5:$ABF$18,MATCH(UsagePerHour!$B54,Sales!$C$5:$C$18,0),MATCH(UsagePerHour!EF$4,Sales!$D$3:$ABF$3,0))/EF$2*INDEX(Usage!$D$5:$ABF$11,MATCH(UsagePerHour!$B$52,Usage!$C$5:$C$11,0),MATCH(UsagePerHour!EF$4,Usage!$D$3:$ABF$3,0)),"")</f>
        <v>0</v>
      </c>
      <c r="EG54" s="6">
        <f>IFERROR(INDEX(Sales!$D$5:$ABF$18,MATCH(UsagePerHour!$B54,Sales!$C$5:$C$18,0),MATCH(UsagePerHour!EG$4,Sales!$D$3:$ABF$3,0))/EG$2*INDEX(Usage!$D$5:$ABF$11,MATCH(UsagePerHour!$B$52,Usage!$C$5:$C$11,0),MATCH(UsagePerHour!EG$4,Usage!$D$3:$ABF$3,0)),"")</f>
        <v>0</v>
      </c>
      <c r="EH54" s="6">
        <f>IFERROR(INDEX(Sales!$D$5:$ABF$18,MATCH(UsagePerHour!$B54,Sales!$C$5:$C$18,0),MATCH(UsagePerHour!EH$4,Sales!$D$3:$ABF$3,0))/EH$2*INDEX(Usage!$D$5:$ABF$11,MATCH(UsagePerHour!$B$52,Usage!$C$5:$C$11,0),MATCH(UsagePerHour!EH$4,Usage!$D$3:$ABF$3,0)),"")</f>
        <v>0</v>
      </c>
      <c r="EI54" s="6">
        <f>IFERROR(INDEX(Sales!$D$5:$ABF$18,MATCH(UsagePerHour!$B54,Sales!$C$5:$C$18,0),MATCH(UsagePerHour!EI$4,Sales!$D$3:$ABF$3,0))/EI$2*INDEX(Usage!$D$5:$ABF$11,MATCH(UsagePerHour!$B$52,Usage!$C$5:$C$11,0),MATCH(UsagePerHour!EI$4,Usage!$D$3:$ABF$3,0)),"")</f>
        <v>0</v>
      </c>
      <c r="EJ54" s="6">
        <f>IFERROR(INDEX(Sales!$D$5:$ABF$18,MATCH(UsagePerHour!$B54,Sales!$C$5:$C$18,0),MATCH(UsagePerHour!EJ$4,Sales!$D$3:$ABF$3,0))/EJ$2*INDEX(Usage!$D$5:$ABF$11,MATCH(UsagePerHour!$B$52,Usage!$C$5:$C$11,0),MATCH(UsagePerHour!EJ$4,Usage!$D$3:$ABF$3,0)),"")</f>
        <v>0</v>
      </c>
      <c r="EK54" s="6">
        <f>IFERROR(INDEX(Sales!$D$5:$ABF$18,MATCH(UsagePerHour!$B54,Sales!$C$5:$C$18,0),MATCH(UsagePerHour!EK$4,Sales!$D$3:$ABF$3,0))/EK$2*INDEX(Usage!$D$5:$ABF$11,MATCH(UsagePerHour!$B$52,Usage!$C$5:$C$11,0),MATCH(UsagePerHour!EK$4,Usage!$D$3:$ABF$3,0)),"")</f>
        <v>0</v>
      </c>
      <c r="EL54" s="6">
        <f>IFERROR(INDEX(Sales!$D$5:$ABF$18,MATCH(UsagePerHour!$B54,Sales!$C$5:$C$18,0),MATCH(UsagePerHour!EL$4,Sales!$D$3:$ABF$3,0))/EL$2*INDEX(Usage!$D$5:$ABF$11,MATCH(UsagePerHour!$B$52,Usage!$C$5:$C$11,0),MATCH(UsagePerHour!EL$4,Usage!$D$3:$ABF$3,0)),"")</f>
        <v>0</v>
      </c>
      <c r="EM54" s="6">
        <f>IFERROR(INDEX(Sales!$D$5:$ABF$18,MATCH(UsagePerHour!$B54,Sales!$C$5:$C$18,0),MATCH(UsagePerHour!EM$4,Sales!$D$3:$ABF$3,0))/EM$2*INDEX(Usage!$D$5:$ABF$11,MATCH(UsagePerHour!$B$52,Usage!$C$5:$C$11,0),MATCH(UsagePerHour!EM$4,Usage!$D$3:$ABF$3,0)),"")</f>
        <v>0</v>
      </c>
      <c r="EN54" s="6">
        <f>IFERROR(INDEX(Sales!$D$5:$ABF$18,MATCH(UsagePerHour!$B54,Sales!$C$5:$C$18,0),MATCH(UsagePerHour!EN$4,Sales!$D$3:$ABF$3,0))/EN$2*INDEX(Usage!$D$5:$ABF$11,MATCH(UsagePerHour!$B$52,Usage!$C$5:$C$11,0),MATCH(UsagePerHour!EN$4,Usage!$D$3:$ABF$3,0)),"")</f>
        <v>0</v>
      </c>
      <c r="EO54" s="6">
        <f>IFERROR(INDEX(Sales!$D$5:$ABF$18,MATCH(UsagePerHour!$B54,Sales!$C$5:$C$18,0),MATCH(UsagePerHour!EO$4,Sales!$D$3:$ABF$3,0))/EO$2*INDEX(Usage!$D$5:$ABF$11,MATCH(UsagePerHour!$B$52,Usage!$C$5:$C$11,0),MATCH(UsagePerHour!EO$4,Usage!$D$3:$ABF$3,0)),"")</f>
        <v>0</v>
      </c>
      <c r="EP54" s="6">
        <f>IFERROR(INDEX(Sales!$D$5:$ABF$18,MATCH(UsagePerHour!$B54,Sales!$C$5:$C$18,0),MATCH(UsagePerHour!EP$4,Sales!$D$3:$ABF$3,0))/EP$2*INDEX(Usage!$D$5:$ABF$11,MATCH(UsagePerHour!$B$52,Usage!$C$5:$C$11,0),MATCH(UsagePerHour!EP$4,Usage!$D$3:$ABF$3,0)),"")</f>
        <v>0</v>
      </c>
      <c r="EQ54" s="6">
        <f>IFERROR(INDEX(Sales!$D$5:$ABF$18,MATCH(UsagePerHour!$B54,Sales!$C$5:$C$18,0),MATCH(UsagePerHour!EQ$4,Sales!$D$3:$ABF$3,0))/EQ$2*INDEX(Usage!$D$5:$ABF$11,MATCH(UsagePerHour!$B$52,Usage!$C$5:$C$11,0),MATCH(UsagePerHour!EQ$4,Usage!$D$3:$ABF$3,0)),"")</f>
        <v>0</v>
      </c>
      <c r="ER54" s="6">
        <f>IFERROR(INDEX(Sales!$D$5:$ABF$18,MATCH(UsagePerHour!$B54,Sales!$C$5:$C$18,0),MATCH(UsagePerHour!ER$4,Sales!$D$3:$ABF$3,0))/ER$2*INDEX(Usage!$D$5:$ABF$11,MATCH(UsagePerHour!$B$52,Usage!$C$5:$C$11,0),MATCH(UsagePerHour!ER$4,Usage!$D$3:$ABF$3,0)),"")</f>
        <v>0</v>
      </c>
      <c r="ES54" s="6">
        <f>IFERROR(INDEX(Sales!$D$5:$ABF$18,MATCH(UsagePerHour!$B54,Sales!$C$5:$C$18,0),MATCH(UsagePerHour!ES$4,Sales!$D$3:$ABF$3,0))/ES$2*INDEX(Usage!$D$5:$ABF$11,MATCH(UsagePerHour!$B$52,Usage!$C$5:$C$11,0),MATCH(UsagePerHour!ES$4,Usage!$D$3:$ABF$3,0)),"")</f>
        <v>0</v>
      </c>
      <c r="ET54" s="6">
        <f>IFERROR(INDEX(Sales!$D$5:$ABF$18,MATCH(UsagePerHour!$B54,Sales!$C$5:$C$18,0),MATCH(UsagePerHour!ET$4,Sales!$D$3:$ABF$3,0))/ET$2*INDEX(Usage!$D$5:$ABF$11,MATCH(UsagePerHour!$B$52,Usage!$C$5:$C$11,0),MATCH(UsagePerHour!ET$4,Usage!$D$3:$ABF$3,0)),"")</f>
        <v>0</v>
      </c>
      <c r="EU54" s="6">
        <f>IFERROR(INDEX(Sales!$D$5:$ABF$18,MATCH(UsagePerHour!$B54,Sales!$C$5:$C$18,0),MATCH(UsagePerHour!EU$4,Sales!$D$3:$ABF$3,0))/EU$2*INDEX(Usage!$D$5:$ABF$11,MATCH(UsagePerHour!$B$52,Usage!$C$5:$C$11,0),MATCH(UsagePerHour!EU$4,Usage!$D$3:$ABF$3,0)),"")</f>
        <v>0</v>
      </c>
      <c r="EV54" s="6">
        <f>IFERROR(INDEX(Sales!$D$5:$ABF$18,MATCH(UsagePerHour!$B54,Sales!$C$5:$C$18,0),MATCH(UsagePerHour!EV$4,Sales!$D$3:$ABF$3,0))/EV$2*INDEX(Usage!$D$5:$ABF$11,MATCH(UsagePerHour!$B$52,Usage!$C$5:$C$11,0),MATCH(UsagePerHour!EV$4,Usage!$D$3:$ABF$3,0)),"")</f>
        <v>0</v>
      </c>
      <c r="EW54" s="6">
        <f>IFERROR(INDEX(Sales!$D$5:$ABF$18,MATCH(UsagePerHour!$B54,Sales!$C$5:$C$18,0),MATCH(UsagePerHour!EW$4,Sales!$D$3:$ABF$3,0))/EW$2*INDEX(Usage!$D$5:$ABF$11,MATCH(UsagePerHour!$B$52,Usage!$C$5:$C$11,0),MATCH(UsagePerHour!EW$4,Usage!$D$3:$ABF$3,0)),"")</f>
        <v>0</v>
      </c>
      <c r="EX54" s="6">
        <f>IFERROR(INDEX(Sales!$D$5:$ABF$18,MATCH(UsagePerHour!$B54,Sales!$C$5:$C$18,0),MATCH(UsagePerHour!EX$4,Sales!$D$3:$ABF$3,0))/EX$2*INDEX(Usage!$D$5:$ABF$11,MATCH(UsagePerHour!$B$52,Usage!$C$5:$C$11,0),MATCH(UsagePerHour!EX$4,Usage!$D$3:$ABF$3,0)),"")</f>
        <v>0</v>
      </c>
      <c r="EY54" s="6">
        <f>IFERROR(INDEX(Sales!$D$5:$ABF$18,MATCH(UsagePerHour!$B54,Sales!$C$5:$C$18,0),MATCH(UsagePerHour!EY$4,Sales!$D$3:$ABF$3,0))/EY$2*INDEX(Usage!$D$5:$ABF$11,MATCH(UsagePerHour!$B$52,Usage!$C$5:$C$11,0),MATCH(UsagePerHour!EY$4,Usage!$D$3:$ABF$3,0)),"")</f>
        <v>0</v>
      </c>
      <c r="EZ54" s="6">
        <f>IFERROR(INDEX(Sales!$D$5:$ABF$18,MATCH(UsagePerHour!$B54,Sales!$C$5:$C$18,0),MATCH(UsagePerHour!EZ$4,Sales!$D$3:$ABF$3,0))/EZ$2*INDEX(Usage!$D$5:$ABF$11,MATCH(UsagePerHour!$B$52,Usage!$C$5:$C$11,0),MATCH(UsagePerHour!EZ$4,Usage!$D$3:$ABF$3,0)),"")</f>
        <v>0</v>
      </c>
      <c r="FA54" s="6">
        <f>IFERROR(INDEX(Sales!$D$5:$ABF$18,MATCH(UsagePerHour!$B54,Sales!$C$5:$C$18,0),MATCH(UsagePerHour!FA$4,Sales!$D$3:$ABF$3,0))/FA$2*INDEX(Usage!$D$5:$ABF$11,MATCH(UsagePerHour!$B$52,Usage!$C$5:$C$11,0),MATCH(UsagePerHour!FA$4,Usage!$D$3:$ABF$3,0)),"")</f>
        <v>0</v>
      </c>
      <c r="FB54" s="6">
        <f>IFERROR(INDEX(Sales!$D$5:$ABF$18,MATCH(UsagePerHour!$B54,Sales!$C$5:$C$18,0),MATCH(UsagePerHour!FB$4,Sales!$D$3:$ABF$3,0))/FB$2*INDEX(Usage!$D$5:$ABF$11,MATCH(UsagePerHour!$B$52,Usage!$C$5:$C$11,0),MATCH(UsagePerHour!FB$4,Usage!$D$3:$ABF$3,0)),"")</f>
        <v>0</v>
      </c>
      <c r="FC54" s="6">
        <f>IFERROR(INDEX(Sales!$D$5:$ABF$18,MATCH(UsagePerHour!$B54,Sales!$C$5:$C$18,0),MATCH(UsagePerHour!FC$4,Sales!$D$3:$ABF$3,0))/FC$2*INDEX(Usage!$D$5:$ABF$11,MATCH(UsagePerHour!$B$52,Usage!$C$5:$C$11,0),MATCH(UsagePerHour!FC$4,Usage!$D$3:$ABF$3,0)),"")</f>
        <v>0</v>
      </c>
      <c r="FD54" s="6">
        <f>IFERROR(INDEX(Sales!$D$5:$ABF$18,MATCH(UsagePerHour!$B54,Sales!$C$5:$C$18,0),MATCH(UsagePerHour!FD$4,Sales!$D$3:$ABF$3,0))/FD$2*INDEX(Usage!$D$5:$ABF$11,MATCH(UsagePerHour!$B$52,Usage!$C$5:$C$11,0),MATCH(UsagePerHour!FD$4,Usage!$D$3:$ABF$3,0)),"")</f>
        <v>0</v>
      </c>
      <c r="FE54" s="6">
        <f>IFERROR(INDEX(Sales!$D$5:$ABF$18,MATCH(UsagePerHour!$B54,Sales!$C$5:$C$18,0),MATCH(UsagePerHour!FE$4,Sales!$D$3:$ABF$3,0))/FE$2*INDEX(Usage!$D$5:$ABF$11,MATCH(UsagePerHour!$B$52,Usage!$C$5:$C$11,0),MATCH(UsagePerHour!FE$4,Usage!$D$3:$ABF$3,0)),"")</f>
        <v>0</v>
      </c>
      <c r="FF54" s="6">
        <f>IFERROR(INDEX(Sales!$D$5:$ABF$18,MATCH(UsagePerHour!$B54,Sales!$C$5:$C$18,0),MATCH(UsagePerHour!FF$4,Sales!$D$3:$ABF$3,0))/FF$2*INDEX(Usage!$D$5:$ABF$11,MATCH(UsagePerHour!$B$52,Usage!$C$5:$C$11,0),MATCH(UsagePerHour!FF$4,Usage!$D$3:$ABF$3,0)),"")</f>
        <v>0</v>
      </c>
      <c r="FG54" s="6">
        <f>IFERROR(INDEX(Sales!$D$5:$ABF$18,MATCH(UsagePerHour!$B54,Sales!$C$5:$C$18,0),MATCH(UsagePerHour!FG$4,Sales!$D$3:$ABF$3,0))/FG$2*INDEX(Usage!$D$5:$ABF$11,MATCH(UsagePerHour!$B$52,Usage!$C$5:$C$11,0),MATCH(UsagePerHour!FG$4,Usage!$D$3:$ABF$3,0)),"")</f>
        <v>0</v>
      </c>
      <c r="FH54" s="6">
        <f>IFERROR(INDEX(Sales!$D$5:$ABF$18,MATCH(UsagePerHour!$B54,Sales!$C$5:$C$18,0),MATCH(UsagePerHour!FH$4,Sales!$D$3:$ABF$3,0))/FH$2*INDEX(Usage!$D$5:$ABF$11,MATCH(UsagePerHour!$B$52,Usage!$C$5:$C$11,0),MATCH(UsagePerHour!FH$4,Usage!$D$3:$ABF$3,0)),"")</f>
        <v>0</v>
      </c>
      <c r="FI54" s="6">
        <f>IFERROR(INDEX(Sales!$D$5:$ABF$18,MATCH(UsagePerHour!$B54,Sales!$C$5:$C$18,0),MATCH(UsagePerHour!FI$4,Sales!$D$3:$ABF$3,0))/FI$2*INDEX(Usage!$D$5:$ABF$11,MATCH(UsagePerHour!$B$52,Usage!$C$5:$C$11,0),MATCH(UsagePerHour!FI$4,Usage!$D$3:$ABF$3,0)),"")</f>
        <v>0</v>
      </c>
      <c r="FJ54" s="6">
        <f>IFERROR(INDEX(Sales!$D$5:$ABF$18,MATCH(UsagePerHour!$B54,Sales!$C$5:$C$18,0),MATCH(UsagePerHour!FJ$4,Sales!$D$3:$ABF$3,0))/FJ$2*INDEX(Usage!$D$5:$ABF$11,MATCH(UsagePerHour!$B$52,Usage!$C$5:$C$11,0),MATCH(UsagePerHour!FJ$4,Usage!$D$3:$ABF$3,0)),"")</f>
        <v>0</v>
      </c>
      <c r="FK54" s="6">
        <f>IFERROR(INDEX(Sales!$D$5:$ABF$18,MATCH(UsagePerHour!$B54,Sales!$C$5:$C$18,0),MATCH(UsagePerHour!FK$4,Sales!$D$3:$ABF$3,0))/FK$2*INDEX(Usage!$D$5:$ABF$11,MATCH(UsagePerHour!$B$52,Usage!$C$5:$C$11,0),MATCH(UsagePerHour!FK$4,Usage!$D$3:$ABF$3,0)),"")</f>
        <v>0</v>
      </c>
      <c r="FL54" s="6">
        <f>IFERROR(INDEX(Sales!$D$5:$ABF$18,MATCH(UsagePerHour!$B54,Sales!$C$5:$C$18,0),MATCH(UsagePerHour!FL$4,Sales!$D$3:$ABF$3,0))/FL$2*INDEX(Usage!$D$5:$ABF$11,MATCH(UsagePerHour!$B$52,Usage!$C$5:$C$11,0),MATCH(UsagePerHour!FL$4,Usage!$D$3:$ABF$3,0)),"")</f>
        <v>0</v>
      </c>
      <c r="FM54" s="6">
        <f>IFERROR(INDEX(Sales!$D$5:$ABF$18,MATCH(UsagePerHour!$B54,Sales!$C$5:$C$18,0),MATCH(UsagePerHour!FM$4,Sales!$D$3:$ABF$3,0))/FM$2*INDEX(Usage!$D$5:$ABF$11,MATCH(UsagePerHour!$B$52,Usage!$C$5:$C$11,0),MATCH(UsagePerHour!FM$4,Usage!$D$3:$ABF$3,0)),"")</f>
        <v>0</v>
      </c>
      <c r="FN54" s="6">
        <f>IFERROR(INDEX(Sales!$D$5:$ABF$18,MATCH(UsagePerHour!$B54,Sales!$C$5:$C$18,0),MATCH(UsagePerHour!FN$4,Sales!$D$3:$ABF$3,0))/FN$2*INDEX(Usage!$D$5:$ABF$11,MATCH(UsagePerHour!$B$52,Usage!$C$5:$C$11,0),MATCH(UsagePerHour!FN$4,Usage!$D$3:$ABF$3,0)),"")</f>
        <v>0</v>
      </c>
      <c r="FO54" s="6">
        <f>IFERROR(INDEX(Sales!$D$5:$ABF$18,MATCH(UsagePerHour!$B54,Sales!$C$5:$C$18,0),MATCH(UsagePerHour!FO$4,Sales!$D$3:$ABF$3,0))/FO$2*INDEX(Usage!$D$5:$ABF$11,MATCH(UsagePerHour!$B$52,Usage!$C$5:$C$11,0),MATCH(UsagePerHour!FO$4,Usage!$D$3:$ABF$3,0)),"")</f>
        <v>0</v>
      </c>
      <c r="FP54" s="6">
        <f>IFERROR(INDEX(Sales!$D$5:$ABF$18,MATCH(UsagePerHour!$B54,Sales!$C$5:$C$18,0),MATCH(UsagePerHour!FP$4,Sales!$D$3:$ABF$3,0))/FP$2*INDEX(Usage!$D$5:$ABF$11,MATCH(UsagePerHour!$B$52,Usage!$C$5:$C$11,0),MATCH(UsagePerHour!FP$4,Usage!$D$3:$ABF$3,0)),"")</f>
        <v>0</v>
      </c>
      <c r="FQ54" s="6">
        <f>IFERROR(INDEX(Sales!$D$5:$ABF$18,MATCH(UsagePerHour!$B54,Sales!$C$5:$C$18,0),MATCH(UsagePerHour!FQ$4,Sales!$D$3:$ABF$3,0))/FQ$2*INDEX(Usage!$D$5:$ABF$11,MATCH(UsagePerHour!$B$52,Usage!$C$5:$C$11,0),MATCH(UsagePerHour!FQ$4,Usage!$D$3:$ABF$3,0)),"")</f>
        <v>0</v>
      </c>
      <c r="FR54" s="6">
        <f>IFERROR(INDEX(Sales!$D$5:$ABF$18,MATCH(UsagePerHour!$B54,Sales!$C$5:$C$18,0),MATCH(UsagePerHour!FR$4,Sales!$D$3:$ABF$3,0))/FR$2*INDEX(Usage!$D$5:$ABF$11,MATCH(UsagePerHour!$B$52,Usage!$C$5:$C$11,0),MATCH(UsagePerHour!FR$4,Usage!$D$3:$ABF$3,0)),"")</f>
        <v>0</v>
      </c>
      <c r="FS54" s="6">
        <f>IFERROR(INDEX(Sales!$D$5:$ABF$18,MATCH(UsagePerHour!$B54,Sales!$C$5:$C$18,0),MATCH(UsagePerHour!FS$4,Sales!$D$3:$ABF$3,0))/FS$2*INDEX(Usage!$D$5:$ABF$11,MATCH(UsagePerHour!$B$52,Usage!$C$5:$C$11,0),MATCH(UsagePerHour!FS$4,Usage!$D$3:$ABF$3,0)),"")</f>
        <v>0</v>
      </c>
      <c r="FT54" s="6">
        <f>IFERROR(INDEX(Sales!$D$5:$ABF$18,MATCH(UsagePerHour!$B54,Sales!$C$5:$C$18,0),MATCH(UsagePerHour!FT$4,Sales!$D$3:$ABF$3,0))/FT$2*INDEX(Usage!$D$5:$ABF$11,MATCH(UsagePerHour!$B$52,Usage!$C$5:$C$11,0),MATCH(UsagePerHour!FT$4,Usage!$D$3:$ABF$3,0)),"")</f>
        <v>0</v>
      </c>
      <c r="FU54" s="6">
        <f>IFERROR(INDEX(Sales!$D$5:$ABF$18,MATCH(UsagePerHour!$B54,Sales!$C$5:$C$18,0),MATCH(UsagePerHour!FU$4,Sales!$D$3:$ABF$3,0))/FU$2*INDEX(Usage!$D$5:$ABF$11,MATCH(UsagePerHour!$B$52,Usage!$C$5:$C$11,0),MATCH(UsagePerHour!FU$4,Usage!$D$3:$ABF$3,0)),"")</f>
        <v>0</v>
      </c>
      <c r="FV54" s="6">
        <f>IFERROR(INDEX(Sales!$D$5:$ABF$18,MATCH(UsagePerHour!$B54,Sales!$C$5:$C$18,0),MATCH(UsagePerHour!FV$4,Sales!$D$3:$ABF$3,0))/FV$2*INDEX(Usage!$D$5:$ABF$11,MATCH(UsagePerHour!$B$52,Usage!$C$5:$C$11,0),MATCH(UsagePerHour!FV$4,Usage!$D$3:$ABF$3,0)),"")</f>
        <v>0</v>
      </c>
      <c r="FW54" s="6">
        <f>IFERROR(INDEX(Sales!$D$5:$ABF$18,MATCH(UsagePerHour!$B54,Sales!$C$5:$C$18,0),MATCH(UsagePerHour!FW$4,Sales!$D$3:$ABF$3,0))/FW$2*INDEX(Usage!$D$5:$ABF$11,MATCH(UsagePerHour!$B$52,Usage!$C$5:$C$11,0),MATCH(UsagePerHour!FW$4,Usage!$D$3:$ABF$3,0)),"")</f>
        <v>0</v>
      </c>
      <c r="FX54" s="6">
        <f>IFERROR(INDEX(Sales!$D$5:$ABF$18,MATCH(UsagePerHour!$B54,Sales!$C$5:$C$18,0),MATCH(UsagePerHour!FX$4,Sales!$D$3:$ABF$3,0))/FX$2*INDEX(Usage!$D$5:$ABF$11,MATCH(UsagePerHour!$B$52,Usage!$C$5:$C$11,0),MATCH(UsagePerHour!FX$4,Usage!$D$3:$ABF$3,0)),"")</f>
        <v>0</v>
      </c>
      <c r="FY54" s="6">
        <f>IFERROR(INDEX(Sales!$D$5:$ABF$18,MATCH(UsagePerHour!$B54,Sales!$C$5:$C$18,0),MATCH(UsagePerHour!FY$4,Sales!$D$3:$ABF$3,0))/FY$2*INDEX(Usage!$D$5:$ABF$11,MATCH(UsagePerHour!$B$52,Usage!$C$5:$C$11,0),MATCH(UsagePerHour!FY$4,Usage!$D$3:$ABF$3,0)),"")</f>
        <v>0</v>
      </c>
      <c r="FZ54" s="6">
        <f>IFERROR(INDEX(Sales!$D$5:$ABF$18,MATCH(UsagePerHour!$B54,Sales!$C$5:$C$18,0),MATCH(UsagePerHour!FZ$4,Sales!$D$3:$ABF$3,0))/FZ$2*INDEX(Usage!$D$5:$ABF$11,MATCH(UsagePerHour!$B$52,Usage!$C$5:$C$11,0),MATCH(UsagePerHour!FZ$4,Usage!$D$3:$ABF$3,0)),"")</f>
        <v>0</v>
      </c>
      <c r="GA54" s="6">
        <f>IFERROR(INDEX(Sales!$D$5:$ABF$18,MATCH(UsagePerHour!$B54,Sales!$C$5:$C$18,0),MATCH(UsagePerHour!GA$4,Sales!$D$3:$ABF$3,0))/GA$2*INDEX(Usage!$D$5:$ABF$11,MATCH(UsagePerHour!$B$52,Usage!$C$5:$C$11,0),MATCH(UsagePerHour!GA$4,Usage!$D$3:$ABF$3,0)),"")</f>
        <v>0</v>
      </c>
      <c r="GB54" s="6">
        <f>IFERROR(INDEX(Sales!$D$5:$ABF$18,MATCH(UsagePerHour!$B54,Sales!$C$5:$C$18,0),MATCH(UsagePerHour!GB$4,Sales!$D$3:$ABF$3,0))/GB$2*INDEX(Usage!$D$5:$ABF$11,MATCH(UsagePerHour!$B$52,Usage!$C$5:$C$11,0),MATCH(UsagePerHour!GB$4,Usage!$D$3:$ABF$3,0)),"")</f>
        <v>0</v>
      </c>
      <c r="GC54" s="6">
        <f>IFERROR(INDEX(Sales!$D$5:$ABF$18,MATCH(UsagePerHour!$B54,Sales!$C$5:$C$18,0),MATCH(UsagePerHour!GC$4,Sales!$D$3:$ABF$3,0))/GC$2*INDEX(Usage!$D$5:$ABF$11,MATCH(UsagePerHour!$B$52,Usage!$C$5:$C$11,0),MATCH(UsagePerHour!GC$4,Usage!$D$3:$ABF$3,0)),"")</f>
        <v>0</v>
      </c>
      <c r="GD54" s="6">
        <f>IFERROR(INDEX(Sales!$D$5:$ABF$18,MATCH(UsagePerHour!$B54,Sales!$C$5:$C$18,0),MATCH(UsagePerHour!GD$4,Sales!$D$3:$ABF$3,0))/GD$2*INDEX(Usage!$D$5:$ABF$11,MATCH(UsagePerHour!$B$52,Usage!$C$5:$C$11,0),MATCH(UsagePerHour!GD$4,Usage!$D$3:$ABF$3,0)),"")</f>
        <v>0</v>
      </c>
      <c r="GE54" s="6">
        <f>IFERROR(INDEX(Sales!$D$5:$ABF$18,MATCH(UsagePerHour!$B54,Sales!$C$5:$C$18,0),MATCH(UsagePerHour!GE$4,Sales!$D$3:$ABF$3,0))/GE$2*INDEX(Usage!$D$5:$ABF$11,MATCH(UsagePerHour!$B$52,Usage!$C$5:$C$11,0),MATCH(UsagePerHour!GE$4,Usage!$D$3:$ABF$3,0)),"")</f>
        <v>0</v>
      </c>
      <c r="GF54" s="6">
        <f>IFERROR(INDEX(Sales!$D$5:$ABF$18,MATCH(UsagePerHour!$B54,Sales!$C$5:$C$18,0),MATCH(UsagePerHour!GF$4,Sales!$D$3:$ABF$3,0))/GF$2*INDEX(Usage!$D$5:$ABF$11,MATCH(UsagePerHour!$B$52,Usage!$C$5:$C$11,0),MATCH(UsagePerHour!GF$4,Usage!$D$3:$ABF$3,0)),"")</f>
        <v>0</v>
      </c>
      <c r="GG54" s="6">
        <f>IFERROR(INDEX(Sales!$D$5:$ABF$18,MATCH(UsagePerHour!$B54,Sales!$C$5:$C$18,0),MATCH(UsagePerHour!GG$4,Sales!$D$3:$ABF$3,0))/GG$2*INDEX(Usage!$D$5:$ABF$11,MATCH(UsagePerHour!$B$52,Usage!$C$5:$C$11,0),MATCH(UsagePerHour!GG$4,Usage!$D$3:$ABF$3,0)),"")</f>
        <v>0</v>
      </c>
      <c r="GH54" s="6">
        <f>IFERROR(INDEX(Sales!$D$5:$ABF$18,MATCH(UsagePerHour!$B54,Sales!$C$5:$C$18,0),MATCH(UsagePerHour!GH$4,Sales!$D$3:$ABF$3,0))/GH$2*INDEX(Usage!$D$5:$ABF$11,MATCH(UsagePerHour!$B$52,Usage!$C$5:$C$11,0),MATCH(UsagePerHour!GH$4,Usage!$D$3:$ABF$3,0)),"")</f>
        <v>0</v>
      </c>
      <c r="GI54" s="6">
        <f>IFERROR(INDEX(Sales!$D$5:$ABF$18,MATCH(UsagePerHour!$B54,Sales!$C$5:$C$18,0),MATCH(UsagePerHour!GI$4,Sales!$D$3:$ABF$3,0))/GI$2*INDEX(Usage!$D$5:$ABF$11,MATCH(UsagePerHour!$B$52,Usage!$C$5:$C$11,0),MATCH(UsagePerHour!GI$4,Usage!$D$3:$ABF$3,0)),"")</f>
        <v>0</v>
      </c>
      <c r="GJ54" s="6">
        <f>IFERROR(INDEX(Sales!$D$5:$ABF$18,MATCH(UsagePerHour!$B54,Sales!$C$5:$C$18,0),MATCH(UsagePerHour!GJ$4,Sales!$D$3:$ABF$3,0))/GJ$2*INDEX(Usage!$D$5:$ABF$11,MATCH(UsagePerHour!$B$52,Usage!$C$5:$C$11,0),MATCH(UsagePerHour!GJ$4,Usage!$D$3:$ABF$3,0)),"")</f>
        <v>0</v>
      </c>
      <c r="GK54" s="6">
        <f>IFERROR(INDEX(Sales!$D$5:$ABF$18,MATCH(UsagePerHour!$B54,Sales!$C$5:$C$18,0),MATCH(UsagePerHour!GK$4,Sales!$D$3:$ABF$3,0))/GK$2*INDEX(Usage!$D$5:$ABF$11,MATCH(UsagePerHour!$B$52,Usage!$C$5:$C$11,0),MATCH(UsagePerHour!GK$4,Usage!$D$3:$ABF$3,0)),"")</f>
        <v>0</v>
      </c>
      <c r="GL54" s="6">
        <f>IFERROR(INDEX(Sales!$D$5:$ABF$18,MATCH(UsagePerHour!$B54,Sales!$C$5:$C$18,0),MATCH(UsagePerHour!GL$4,Sales!$D$3:$ABF$3,0))/GL$2*INDEX(Usage!$D$5:$ABF$11,MATCH(UsagePerHour!$B$52,Usage!$C$5:$C$11,0),MATCH(UsagePerHour!GL$4,Usage!$D$3:$ABF$3,0)),"")</f>
        <v>0</v>
      </c>
      <c r="GM54" s="6">
        <f>IFERROR(INDEX(Sales!$D$5:$ABF$18,MATCH(UsagePerHour!$B54,Sales!$C$5:$C$18,0),MATCH(UsagePerHour!GM$4,Sales!$D$3:$ABF$3,0))/GM$2*INDEX(Usage!$D$5:$ABF$11,MATCH(UsagePerHour!$B$52,Usage!$C$5:$C$11,0),MATCH(UsagePerHour!GM$4,Usage!$D$3:$ABF$3,0)),"")</f>
        <v>0</v>
      </c>
      <c r="GN54" s="6">
        <f>IFERROR(INDEX(Sales!$D$5:$ABF$18,MATCH(UsagePerHour!$B54,Sales!$C$5:$C$18,0),MATCH(UsagePerHour!GN$4,Sales!$D$3:$ABF$3,0))/GN$2*INDEX(Usage!$D$5:$ABF$11,MATCH(UsagePerHour!$B$52,Usage!$C$5:$C$11,0),MATCH(UsagePerHour!GN$4,Usage!$D$3:$ABF$3,0)),"")</f>
        <v>0</v>
      </c>
      <c r="GO54" s="6">
        <f>IFERROR(INDEX(Sales!$D$5:$ABF$18,MATCH(UsagePerHour!$B54,Sales!$C$5:$C$18,0),MATCH(UsagePerHour!GO$4,Sales!$D$3:$ABF$3,0))/GO$2*INDEX(Usage!$D$5:$ABF$11,MATCH(UsagePerHour!$B$52,Usage!$C$5:$C$11,0),MATCH(UsagePerHour!GO$4,Usage!$D$3:$ABF$3,0)),"")</f>
        <v>0</v>
      </c>
      <c r="GP54" s="6">
        <f>IFERROR(INDEX(Sales!$D$5:$ABF$18,MATCH(UsagePerHour!$B54,Sales!$C$5:$C$18,0),MATCH(UsagePerHour!GP$4,Sales!$D$3:$ABF$3,0))/GP$2*INDEX(Usage!$D$5:$ABF$11,MATCH(UsagePerHour!$B$52,Usage!$C$5:$C$11,0),MATCH(UsagePerHour!GP$4,Usage!$D$3:$ABF$3,0)),"")</f>
        <v>0</v>
      </c>
      <c r="GQ54" s="6">
        <f>IFERROR(INDEX(Sales!$D$5:$ABF$18,MATCH(UsagePerHour!$B54,Sales!$C$5:$C$18,0),MATCH(UsagePerHour!GQ$4,Sales!$D$3:$ABF$3,0))/GQ$2*INDEX(Usage!$D$5:$ABF$11,MATCH(UsagePerHour!$B$52,Usage!$C$5:$C$11,0),MATCH(UsagePerHour!GQ$4,Usage!$D$3:$ABF$3,0)),"")</f>
        <v>0</v>
      </c>
      <c r="GR54" s="6">
        <f>IFERROR(INDEX(Sales!$D$5:$ABF$18,MATCH(UsagePerHour!$B54,Sales!$C$5:$C$18,0),MATCH(UsagePerHour!GR$4,Sales!$D$3:$ABF$3,0))/GR$2*INDEX(Usage!$D$5:$ABF$11,MATCH(UsagePerHour!$B$52,Usage!$C$5:$C$11,0),MATCH(UsagePerHour!GR$4,Usage!$D$3:$ABF$3,0)),"")</f>
        <v>0</v>
      </c>
      <c r="GS54" s="6">
        <f>IFERROR(INDEX(Sales!$D$5:$ABF$18,MATCH(UsagePerHour!$B54,Sales!$C$5:$C$18,0),MATCH(UsagePerHour!GS$4,Sales!$D$3:$ABF$3,0))/GS$2*INDEX(Usage!$D$5:$ABF$11,MATCH(UsagePerHour!$B$52,Usage!$C$5:$C$11,0),MATCH(UsagePerHour!GS$4,Usage!$D$3:$ABF$3,0)),"")</f>
        <v>0</v>
      </c>
      <c r="GT54" s="6">
        <f>IFERROR(INDEX(Sales!$D$5:$ABF$18,MATCH(UsagePerHour!$B54,Sales!$C$5:$C$18,0),MATCH(UsagePerHour!GT$4,Sales!$D$3:$ABF$3,0))/GT$2*INDEX(Usage!$D$5:$ABF$11,MATCH(UsagePerHour!$B$52,Usage!$C$5:$C$11,0),MATCH(UsagePerHour!GT$4,Usage!$D$3:$ABF$3,0)),"")</f>
        <v>0</v>
      </c>
      <c r="GU54" s="6">
        <f>IFERROR(INDEX(Sales!$D$5:$ABF$18,MATCH(UsagePerHour!$B54,Sales!$C$5:$C$18,0),MATCH(UsagePerHour!GU$4,Sales!$D$3:$ABF$3,0))/GU$2*INDEX(Usage!$D$5:$ABF$11,MATCH(UsagePerHour!$B$52,Usage!$C$5:$C$11,0),MATCH(UsagePerHour!GU$4,Usage!$D$3:$ABF$3,0)),"")</f>
        <v>0</v>
      </c>
      <c r="GV54" s="6">
        <f>IFERROR(INDEX(Sales!$D$5:$ABF$18,MATCH(UsagePerHour!$B54,Sales!$C$5:$C$18,0),MATCH(UsagePerHour!GV$4,Sales!$D$3:$ABF$3,0))/GV$2*INDEX(Usage!$D$5:$ABF$11,MATCH(UsagePerHour!$B$52,Usage!$C$5:$C$11,0),MATCH(UsagePerHour!GV$4,Usage!$D$3:$ABF$3,0)),"")</f>
        <v>0</v>
      </c>
      <c r="GW54" s="6">
        <f>IFERROR(INDEX(Sales!$D$5:$ABF$18,MATCH(UsagePerHour!$B54,Sales!$C$5:$C$18,0),MATCH(UsagePerHour!GW$4,Sales!$D$3:$ABF$3,0))/GW$2*INDEX(Usage!$D$5:$ABF$11,MATCH(UsagePerHour!$B$52,Usage!$C$5:$C$11,0),MATCH(UsagePerHour!GW$4,Usage!$D$3:$ABF$3,0)),"")</f>
        <v>0</v>
      </c>
      <c r="GX54" s="6">
        <f>IFERROR(INDEX(Sales!$D$5:$ABF$18,MATCH(UsagePerHour!$B54,Sales!$C$5:$C$18,0),MATCH(UsagePerHour!GX$4,Sales!$D$3:$ABF$3,0))/GX$2*INDEX(Usage!$D$5:$ABF$11,MATCH(UsagePerHour!$B$52,Usage!$C$5:$C$11,0),MATCH(UsagePerHour!GX$4,Usage!$D$3:$ABF$3,0)),"")</f>
        <v>0</v>
      </c>
      <c r="GY54" s="6">
        <f>IFERROR(INDEX(Sales!$D$5:$ABF$18,MATCH(UsagePerHour!$B54,Sales!$C$5:$C$18,0),MATCH(UsagePerHour!GY$4,Sales!$D$3:$ABF$3,0))/GY$2*INDEX(Usage!$D$5:$ABF$11,MATCH(UsagePerHour!$B$52,Usage!$C$5:$C$11,0),MATCH(UsagePerHour!GY$4,Usage!$D$3:$ABF$3,0)),"")</f>
        <v>0</v>
      </c>
      <c r="GZ54" s="6">
        <f>IFERROR(INDEX(Sales!$D$5:$ABF$18,MATCH(UsagePerHour!$B54,Sales!$C$5:$C$18,0),MATCH(UsagePerHour!GZ$4,Sales!$D$3:$ABF$3,0))/GZ$2*INDEX(Usage!$D$5:$ABF$11,MATCH(UsagePerHour!$B$52,Usage!$C$5:$C$11,0),MATCH(UsagePerHour!GZ$4,Usage!$D$3:$ABF$3,0)),"")</f>
        <v>0</v>
      </c>
      <c r="HA54" s="6">
        <f>IFERROR(INDEX(Sales!$D$5:$ABF$18,MATCH(UsagePerHour!$B54,Sales!$C$5:$C$18,0),MATCH(UsagePerHour!HA$4,Sales!$D$3:$ABF$3,0))/HA$2*INDEX(Usage!$D$5:$ABF$11,MATCH(UsagePerHour!$B$52,Usage!$C$5:$C$11,0),MATCH(UsagePerHour!HA$4,Usage!$D$3:$ABF$3,0)),"")</f>
        <v>0</v>
      </c>
      <c r="HB54" s="6">
        <f>IFERROR(INDEX(Sales!$D$5:$ABF$18,MATCH(UsagePerHour!$B54,Sales!$C$5:$C$18,0),MATCH(UsagePerHour!HB$4,Sales!$D$3:$ABF$3,0))/HB$2*INDEX(Usage!$D$5:$ABF$11,MATCH(UsagePerHour!$B$52,Usage!$C$5:$C$11,0),MATCH(UsagePerHour!HB$4,Usage!$D$3:$ABF$3,0)),"")</f>
        <v>0</v>
      </c>
      <c r="HC54" s="6">
        <f>IFERROR(INDEX(Sales!$D$5:$ABF$18,MATCH(UsagePerHour!$B54,Sales!$C$5:$C$18,0),MATCH(UsagePerHour!HC$4,Sales!$D$3:$ABF$3,0))/HC$2*INDEX(Usage!$D$5:$ABF$11,MATCH(UsagePerHour!$B$52,Usage!$C$5:$C$11,0),MATCH(UsagePerHour!HC$4,Usage!$D$3:$ABF$3,0)),"")</f>
        <v>0</v>
      </c>
      <c r="HD54" s="6">
        <f>IFERROR(INDEX(Sales!$D$5:$ABF$18,MATCH(UsagePerHour!$B54,Sales!$C$5:$C$18,0),MATCH(UsagePerHour!HD$4,Sales!$D$3:$ABF$3,0))/HD$2*INDEX(Usage!$D$5:$ABF$11,MATCH(UsagePerHour!$B$52,Usage!$C$5:$C$11,0),MATCH(UsagePerHour!HD$4,Usage!$D$3:$ABF$3,0)),"")</f>
        <v>0</v>
      </c>
      <c r="HE54" s="6">
        <f>IFERROR(INDEX(Sales!$D$5:$ABF$18,MATCH(UsagePerHour!$B54,Sales!$C$5:$C$18,0),MATCH(UsagePerHour!HE$4,Sales!$D$3:$ABF$3,0))/HE$2*INDEX(Usage!$D$5:$ABF$11,MATCH(UsagePerHour!$B$52,Usage!$C$5:$C$11,0),MATCH(UsagePerHour!HE$4,Usage!$D$3:$ABF$3,0)),"")</f>
        <v>0</v>
      </c>
      <c r="HF54" s="6">
        <f>IFERROR(INDEX(Sales!$D$5:$ABF$18,MATCH(UsagePerHour!$B54,Sales!$C$5:$C$18,0),MATCH(UsagePerHour!HF$4,Sales!$D$3:$ABF$3,0))/HF$2*INDEX(Usage!$D$5:$ABF$11,MATCH(UsagePerHour!$B$52,Usage!$C$5:$C$11,0),MATCH(UsagePerHour!HF$4,Usage!$D$3:$ABF$3,0)),"")</f>
        <v>0</v>
      </c>
      <c r="HG54" s="6">
        <f>IFERROR(INDEX(Sales!$D$5:$ABF$18,MATCH(UsagePerHour!$B54,Sales!$C$5:$C$18,0),MATCH(UsagePerHour!HG$4,Sales!$D$3:$ABF$3,0))/HG$2*INDEX(Usage!$D$5:$ABF$11,MATCH(UsagePerHour!$B$52,Usage!$C$5:$C$11,0),MATCH(UsagePerHour!HG$4,Usage!$D$3:$ABF$3,0)),"")</f>
        <v>0</v>
      </c>
      <c r="HH54" s="6">
        <f>IFERROR(INDEX(Sales!$D$5:$ABF$18,MATCH(UsagePerHour!$B54,Sales!$C$5:$C$18,0),MATCH(UsagePerHour!HH$4,Sales!$D$3:$ABF$3,0))/HH$2*INDEX(Usage!$D$5:$ABF$11,MATCH(UsagePerHour!$B$52,Usage!$C$5:$C$11,0),MATCH(UsagePerHour!HH$4,Usage!$D$3:$ABF$3,0)),"")</f>
        <v>0</v>
      </c>
      <c r="HI54" s="6">
        <f>IFERROR(INDEX(Sales!$D$5:$ABF$18,MATCH(UsagePerHour!$B54,Sales!$C$5:$C$18,0),MATCH(UsagePerHour!HI$4,Sales!$D$3:$ABF$3,0))/HI$2*INDEX(Usage!$D$5:$ABF$11,MATCH(UsagePerHour!$B$52,Usage!$C$5:$C$11,0),MATCH(UsagePerHour!HI$4,Usage!$D$3:$ABF$3,0)),"")</f>
        <v>0</v>
      </c>
      <c r="HJ54" s="6">
        <f>IFERROR(INDEX(Sales!$D$5:$ABF$18,MATCH(UsagePerHour!$B54,Sales!$C$5:$C$18,0),MATCH(UsagePerHour!HJ$4,Sales!$D$3:$ABF$3,0))/HJ$2*INDEX(Usage!$D$5:$ABF$11,MATCH(UsagePerHour!$B$52,Usage!$C$5:$C$11,0),MATCH(UsagePerHour!HJ$4,Usage!$D$3:$ABF$3,0)),"")</f>
        <v>0</v>
      </c>
      <c r="HK54" s="6">
        <f>IFERROR(INDEX(Sales!$D$5:$ABF$18,MATCH(UsagePerHour!$B54,Sales!$C$5:$C$18,0),MATCH(UsagePerHour!HK$4,Sales!$D$3:$ABF$3,0))/HK$2*INDEX(Usage!$D$5:$ABF$11,MATCH(UsagePerHour!$B$52,Usage!$C$5:$C$11,0),MATCH(UsagePerHour!HK$4,Usage!$D$3:$ABF$3,0)),"")</f>
        <v>0</v>
      </c>
      <c r="HL54" s="6">
        <f>IFERROR(INDEX(Sales!$D$5:$ABF$18,MATCH(UsagePerHour!$B54,Sales!$C$5:$C$18,0),MATCH(UsagePerHour!HL$4,Sales!$D$3:$ABF$3,0))/HL$2*INDEX(Usage!$D$5:$ABF$11,MATCH(UsagePerHour!$B$52,Usage!$C$5:$C$11,0),MATCH(UsagePerHour!HL$4,Usage!$D$3:$ABF$3,0)),"")</f>
        <v>1.884028129751647E-2</v>
      </c>
      <c r="HM54" s="6">
        <f>IFERROR(INDEX(Sales!$D$5:$ABF$18,MATCH(UsagePerHour!$B54,Sales!$C$5:$C$18,0),MATCH(UsagePerHour!HM$4,Sales!$D$3:$ABF$3,0))/HM$2*INDEX(Usage!$D$5:$ABF$11,MATCH(UsagePerHour!$B$52,Usage!$C$5:$C$11,0),MATCH(UsagePerHour!HM$4,Usage!$D$3:$ABF$3,0)),"")</f>
        <v>0</v>
      </c>
      <c r="HN54" s="6">
        <f>IFERROR(INDEX(Sales!$D$5:$ABF$18,MATCH(UsagePerHour!$B54,Sales!$C$5:$C$18,0),MATCH(UsagePerHour!HN$4,Sales!$D$3:$ABF$3,0))/HN$2*INDEX(Usage!$D$5:$ABF$11,MATCH(UsagePerHour!$B$52,Usage!$C$5:$C$11,0),MATCH(UsagePerHour!HN$4,Usage!$D$3:$ABF$3,0)),"")</f>
        <v>0</v>
      </c>
      <c r="HO54" s="6">
        <f>IFERROR(INDEX(Sales!$D$5:$ABF$18,MATCH(UsagePerHour!$B54,Sales!$C$5:$C$18,0),MATCH(UsagePerHour!HO$4,Sales!$D$3:$ABF$3,0))/HO$2*INDEX(Usage!$D$5:$ABF$11,MATCH(UsagePerHour!$B$52,Usage!$C$5:$C$11,0),MATCH(UsagePerHour!HO$4,Usage!$D$3:$ABF$3,0)),"")</f>
        <v>0</v>
      </c>
      <c r="HP54" s="6">
        <f>IFERROR(INDEX(Sales!$D$5:$ABF$18,MATCH(UsagePerHour!$B54,Sales!$C$5:$C$18,0),MATCH(UsagePerHour!HP$4,Sales!$D$3:$ABF$3,0))/HP$2*INDEX(Usage!$D$5:$ABF$11,MATCH(UsagePerHour!$B$52,Usage!$C$5:$C$11,0),MATCH(UsagePerHour!HP$4,Usage!$D$3:$ABF$3,0)),"")</f>
        <v>0</v>
      </c>
      <c r="HQ54" s="6">
        <f>IFERROR(INDEX(Sales!$D$5:$ABF$18,MATCH(UsagePerHour!$B54,Sales!$C$5:$C$18,0),MATCH(UsagePerHour!HQ$4,Sales!$D$3:$ABF$3,0))/HQ$2*INDEX(Usage!$D$5:$ABF$11,MATCH(UsagePerHour!$B$52,Usage!$C$5:$C$11,0),MATCH(UsagePerHour!HQ$4,Usage!$D$3:$ABF$3,0)),"")</f>
        <v>0</v>
      </c>
      <c r="HR54" s="6">
        <f>IFERROR(INDEX(Sales!$D$5:$ABF$18,MATCH(UsagePerHour!$B54,Sales!$C$5:$C$18,0),MATCH(UsagePerHour!HR$4,Sales!$D$3:$ABF$3,0))/HR$2*INDEX(Usage!$D$5:$ABF$11,MATCH(UsagePerHour!$B$52,Usage!$C$5:$C$11,0),MATCH(UsagePerHour!HR$4,Usage!$D$3:$ABF$3,0)),"")</f>
        <v>0</v>
      </c>
      <c r="HS54" s="6">
        <f>IFERROR(INDEX(Sales!$D$5:$ABF$18,MATCH(UsagePerHour!$B54,Sales!$C$5:$C$18,0),MATCH(UsagePerHour!HS$4,Sales!$D$3:$ABF$3,0))/HS$2*INDEX(Usage!$D$5:$ABF$11,MATCH(UsagePerHour!$B$52,Usage!$C$5:$C$11,0),MATCH(UsagePerHour!HS$4,Usage!$D$3:$ABF$3,0)),"")</f>
        <v>0</v>
      </c>
      <c r="HT54" s="6">
        <f>IFERROR(INDEX(Sales!$D$5:$ABF$18,MATCH(UsagePerHour!$B54,Sales!$C$5:$C$18,0),MATCH(UsagePerHour!HT$4,Sales!$D$3:$ABF$3,0))/HT$2*INDEX(Usage!$D$5:$ABF$11,MATCH(UsagePerHour!$B$52,Usage!$C$5:$C$11,0),MATCH(UsagePerHour!HT$4,Usage!$D$3:$ABF$3,0)),"")</f>
        <v>0</v>
      </c>
      <c r="HU54" s="6">
        <f>IFERROR(INDEX(Sales!$D$5:$ABF$18,MATCH(UsagePerHour!$B54,Sales!$C$5:$C$18,0),MATCH(UsagePerHour!HU$4,Sales!$D$3:$ABF$3,0))/HU$2*INDEX(Usage!$D$5:$ABF$11,MATCH(UsagePerHour!$B$52,Usage!$C$5:$C$11,0),MATCH(UsagePerHour!HU$4,Usage!$D$3:$ABF$3,0)),"")</f>
        <v>0</v>
      </c>
      <c r="HV54" s="6">
        <f>IFERROR(INDEX(Sales!$D$5:$ABF$18,MATCH(UsagePerHour!$B54,Sales!$C$5:$C$18,0),MATCH(UsagePerHour!HV$4,Sales!$D$3:$ABF$3,0))/HV$2*INDEX(Usage!$D$5:$ABF$11,MATCH(UsagePerHour!$B$52,Usage!$C$5:$C$11,0),MATCH(UsagePerHour!HV$4,Usage!$D$3:$ABF$3,0)),"")</f>
        <v>0</v>
      </c>
      <c r="HW54" s="6">
        <f>IFERROR(INDEX(Sales!$D$5:$ABF$18,MATCH(UsagePerHour!$B54,Sales!$C$5:$C$18,0),MATCH(UsagePerHour!HW$4,Sales!$D$3:$ABF$3,0))/HW$2*INDEX(Usage!$D$5:$ABF$11,MATCH(UsagePerHour!$B$52,Usage!$C$5:$C$11,0),MATCH(UsagePerHour!HW$4,Usage!$D$3:$ABF$3,0)),"")</f>
        <v>0</v>
      </c>
      <c r="HX54" s="6">
        <f>IFERROR(INDEX(Sales!$D$5:$ABF$18,MATCH(UsagePerHour!$B54,Sales!$C$5:$C$18,0),MATCH(UsagePerHour!HX$4,Sales!$D$3:$ABF$3,0))/HX$2*INDEX(Usage!$D$5:$ABF$11,MATCH(UsagePerHour!$B$52,Usage!$C$5:$C$11,0),MATCH(UsagePerHour!HX$4,Usage!$D$3:$ABF$3,0)),"")</f>
        <v>0</v>
      </c>
      <c r="HY54" s="6">
        <f>IFERROR(INDEX(Sales!$D$5:$ABF$18,MATCH(UsagePerHour!$B54,Sales!$C$5:$C$18,0),MATCH(UsagePerHour!HY$4,Sales!$D$3:$ABF$3,0))/HY$2*INDEX(Usage!$D$5:$ABF$11,MATCH(UsagePerHour!$B$52,Usage!$C$5:$C$11,0),MATCH(UsagePerHour!HY$4,Usage!$D$3:$ABF$3,0)),"")</f>
        <v>0</v>
      </c>
      <c r="HZ54" s="6">
        <f>IFERROR(INDEX(Sales!$D$5:$ABF$18,MATCH(UsagePerHour!$B54,Sales!$C$5:$C$18,0),MATCH(UsagePerHour!HZ$4,Sales!$D$3:$ABF$3,0))/HZ$2*INDEX(Usage!$D$5:$ABF$11,MATCH(UsagePerHour!$B$52,Usage!$C$5:$C$11,0),MATCH(UsagePerHour!HZ$4,Usage!$D$3:$ABF$3,0)),"")</f>
        <v>0</v>
      </c>
      <c r="IA54" s="6">
        <f>IFERROR(INDEX(Sales!$D$5:$ABF$18,MATCH(UsagePerHour!$B54,Sales!$C$5:$C$18,0),MATCH(UsagePerHour!IA$4,Sales!$D$3:$ABF$3,0))/IA$2*INDEX(Usage!$D$5:$ABF$11,MATCH(UsagePerHour!$B$52,Usage!$C$5:$C$11,0),MATCH(UsagePerHour!IA$4,Usage!$D$3:$ABF$3,0)),"")</f>
        <v>0</v>
      </c>
      <c r="IB54" s="6">
        <f>IFERROR(INDEX(Sales!$D$5:$ABF$18,MATCH(UsagePerHour!$B54,Sales!$C$5:$C$18,0),MATCH(UsagePerHour!IB$4,Sales!$D$3:$ABF$3,0))/IB$2*INDEX(Usage!$D$5:$ABF$11,MATCH(UsagePerHour!$B$52,Usage!$C$5:$C$11,0),MATCH(UsagePerHour!IB$4,Usage!$D$3:$ABF$3,0)),"")</f>
        <v>0</v>
      </c>
      <c r="IC54" s="6">
        <f>IFERROR(INDEX(Sales!$D$5:$ABF$18,MATCH(UsagePerHour!$B54,Sales!$C$5:$C$18,0),MATCH(UsagePerHour!IC$4,Sales!$D$3:$ABF$3,0))/IC$2*INDEX(Usage!$D$5:$ABF$11,MATCH(UsagePerHour!$B$52,Usage!$C$5:$C$11,0),MATCH(UsagePerHour!IC$4,Usage!$D$3:$ABF$3,0)),"")</f>
        <v>0</v>
      </c>
      <c r="ID54" s="6">
        <f>IFERROR(INDEX(Sales!$D$5:$ABF$18,MATCH(UsagePerHour!$B54,Sales!$C$5:$C$18,0),MATCH(UsagePerHour!ID$4,Sales!$D$3:$ABF$3,0))/ID$2*INDEX(Usage!$D$5:$ABF$11,MATCH(UsagePerHour!$B$52,Usage!$C$5:$C$11,0),MATCH(UsagePerHour!ID$4,Usage!$D$3:$ABF$3,0)),"")</f>
        <v>0</v>
      </c>
      <c r="IE54" s="6">
        <f>IFERROR(INDEX(Sales!$D$5:$ABF$18,MATCH(UsagePerHour!$B54,Sales!$C$5:$C$18,0),MATCH(UsagePerHour!IE$4,Sales!$D$3:$ABF$3,0))/IE$2*INDEX(Usage!$D$5:$ABF$11,MATCH(UsagePerHour!$B$52,Usage!$C$5:$C$11,0),MATCH(UsagePerHour!IE$4,Usage!$D$3:$ABF$3,0)),"")</f>
        <v>0</v>
      </c>
      <c r="IF54" s="6">
        <f>IFERROR(INDEX(Sales!$D$5:$ABF$18,MATCH(UsagePerHour!$B54,Sales!$C$5:$C$18,0),MATCH(UsagePerHour!IF$4,Sales!$D$3:$ABF$3,0))/IF$2*INDEX(Usage!$D$5:$ABF$11,MATCH(UsagePerHour!$B$52,Usage!$C$5:$C$11,0),MATCH(UsagePerHour!IF$4,Usage!$D$3:$ABF$3,0)),"")</f>
        <v>0</v>
      </c>
      <c r="IG54" s="6">
        <f>IFERROR(INDEX(Sales!$D$5:$ABF$18,MATCH(UsagePerHour!$B54,Sales!$C$5:$C$18,0),MATCH(UsagePerHour!IG$4,Sales!$D$3:$ABF$3,0))/IG$2*INDEX(Usage!$D$5:$ABF$11,MATCH(UsagePerHour!$B$52,Usage!$C$5:$C$11,0),MATCH(UsagePerHour!IG$4,Usage!$D$3:$ABF$3,0)),"")</f>
        <v>0</v>
      </c>
      <c r="IH54" s="6">
        <f>IFERROR(INDEX(Sales!$D$5:$ABF$18,MATCH(UsagePerHour!$B54,Sales!$C$5:$C$18,0),MATCH(UsagePerHour!IH$4,Sales!$D$3:$ABF$3,0))/IH$2*INDEX(Usage!$D$5:$ABF$11,MATCH(UsagePerHour!$B$52,Usage!$C$5:$C$11,0),MATCH(UsagePerHour!IH$4,Usage!$D$3:$ABF$3,0)),"")</f>
        <v>0</v>
      </c>
      <c r="II54" s="6">
        <f>IFERROR(INDEX(Sales!$D$5:$ABF$18,MATCH(UsagePerHour!$B54,Sales!$C$5:$C$18,0),MATCH(UsagePerHour!II$4,Sales!$D$3:$ABF$3,0))/II$2*INDEX(Usage!$D$5:$ABF$11,MATCH(UsagePerHour!$B$52,Usage!$C$5:$C$11,0),MATCH(UsagePerHour!II$4,Usage!$D$3:$ABF$3,0)),"")</f>
        <v>0</v>
      </c>
      <c r="IJ54" s="6">
        <f>IFERROR(INDEX(Sales!$D$5:$ABF$18,MATCH(UsagePerHour!$B54,Sales!$C$5:$C$18,0),MATCH(UsagePerHour!IJ$4,Sales!$D$3:$ABF$3,0))/IJ$2*INDEX(Usage!$D$5:$ABF$11,MATCH(UsagePerHour!$B$52,Usage!$C$5:$C$11,0),MATCH(UsagePerHour!IJ$4,Usage!$D$3:$ABF$3,0)),"")</f>
        <v>0</v>
      </c>
      <c r="IK54" s="6">
        <f>IFERROR(INDEX(Sales!$D$5:$ABF$18,MATCH(UsagePerHour!$B54,Sales!$C$5:$C$18,0),MATCH(UsagePerHour!IK$4,Sales!$D$3:$ABF$3,0))/IK$2*INDEX(Usage!$D$5:$ABF$11,MATCH(UsagePerHour!$B$52,Usage!$C$5:$C$11,0),MATCH(UsagePerHour!IK$4,Usage!$D$3:$ABF$3,0)),"")</f>
        <v>0</v>
      </c>
      <c r="IL54" s="6">
        <f>IFERROR(INDEX(Sales!$D$5:$ABF$18,MATCH(UsagePerHour!$B54,Sales!$C$5:$C$18,0),MATCH(UsagePerHour!IL$4,Sales!$D$3:$ABF$3,0))/IL$2*INDEX(Usage!$D$5:$ABF$11,MATCH(UsagePerHour!$B$52,Usage!$C$5:$C$11,0),MATCH(UsagePerHour!IL$4,Usage!$D$3:$ABF$3,0)),"")</f>
        <v>0</v>
      </c>
      <c r="IM54" s="6">
        <f>IFERROR(INDEX(Sales!$D$5:$ABF$18,MATCH(UsagePerHour!$B54,Sales!$C$5:$C$18,0),MATCH(UsagePerHour!IM$4,Sales!$D$3:$ABF$3,0))/IM$2*INDEX(Usage!$D$5:$ABF$11,MATCH(UsagePerHour!$B$52,Usage!$C$5:$C$11,0),MATCH(UsagePerHour!IM$4,Usage!$D$3:$ABF$3,0)),"")</f>
        <v>0</v>
      </c>
      <c r="IN54" s="6">
        <f>IFERROR(INDEX(Sales!$D$5:$ABF$18,MATCH(UsagePerHour!$B54,Sales!$C$5:$C$18,0),MATCH(UsagePerHour!IN$4,Sales!$D$3:$ABF$3,0))/IN$2*INDEX(Usage!$D$5:$ABF$11,MATCH(UsagePerHour!$B$52,Usage!$C$5:$C$11,0),MATCH(UsagePerHour!IN$4,Usage!$D$3:$ABF$3,0)),"")</f>
        <v>0</v>
      </c>
      <c r="IO54" s="6">
        <f>IFERROR(INDEX(Sales!$D$5:$ABF$18,MATCH(UsagePerHour!$B54,Sales!$C$5:$C$18,0),MATCH(UsagePerHour!IO$4,Sales!$D$3:$ABF$3,0))/IO$2*INDEX(Usage!$D$5:$ABF$11,MATCH(UsagePerHour!$B$52,Usage!$C$5:$C$11,0),MATCH(UsagePerHour!IO$4,Usage!$D$3:$ABF$3,0)),"")</f>
        <v>0</v>
      </c>
      <c r="IP54" s="6">
        <f>IFERROR(INDEX(Sales!$D$5:$ABF$18,MATCH(UsagePerHour!$B54,Sales!$C$5:$C$18,0),MATCH(UsagePerHour!IP$4,Sales!$D$3:$ABF$3,0))/IP$2*INDEX(Usage!$D$5:$ABF$11,MATCH(UsagePerHour!$B$52,Usage!$C$5:$C$11,0),MATCH(UsagePerHour!IP$4,Usage!$D$3:$ABF$3,0)),"")</f>
        <v>0</v>
      </c>
      <c r="IQ54" s="6">
        <f>IFERROR(INDEX(Sales!$D$5:$ABF$18,MATCH(UsagePerHour!$B54,Sales!$C$5:$C$18,0),MATCH(UsagePerHour!IQ$4,Sales!$D$3:$ABF$3,0))/IQ$2*INDEX(Usage!$D$5:$ABF$11,MATCH(UsagePerHour!$B$52,Usage!$C$5:$C$11,0),MATCH(UsagePerHour!IQ$4,Usage!$D$3:$ABF$3,0)),"")</f>
        <v>0</v>
      </c>
      <c r="IR54" s="6">
        <f>IFERROR(INDEX(Sales!$D$5:$ABF$18,MATCH(UsagePerHour!$B54,Sales!$C$5:$C$18,0),MATCH(UsagePerHour!IR$4,Sales!$D$3:$ABF$3,0))/IR$2*INDEX(Usage!$D$5:$ABF$11,MATCH(UsagePerHour!$B$52,Usage!$C$5:$C$11,0),MATCH(UsagePerHour!IR$4,Usage!$D$3:$ABF$3,0)),"")</f>
        <v>0</v>
      </c>
      <c r="IS54" s="6">
        <f>IFERROR(INDEX(Sales!$D$5:$ABF$18,MATCH(UsagePerHour!$B54,Sales!$C$5:$C$18,0),MATCH(UsagePerHour!IS$4,Sales!$D$3:$ABF$3,0))/IS$2*INDEX(Usage!$D$5:$ABF$11,MATCH(UsagePerHour!$B$52,Usage!$C$5:$C$11,0),MATCH(UsagePerHour!IS$4,Usage!$D$3:$ABF$3,0)),"")</f>
        <v>0</v>
      </c>
      <c r="IT54" s="6">
        <f>IFERROR(INDEX(Sales!$D$5:$ABF$18,MATCH(UsagePerHour!$B54,Sales!$C$5:$C$18,0),MATCH(UsagePerHour!IT$4,Sales!$D$3:$ABF$3,0))/IT$2*INDEX(Usage!$D$5:$ABF$11,MATCH(UsagePerHour!$B$52,Usage!$C$5:$C$11,0),MATCH(UsagePerHour!IT$4,Usage!$D$3:$ABF$3,0)),"")</f>
        <v>0</v>
      </c>
      <c r="IU54" s="6">
        <f>IFERROR(INDEX(Sales!$D$5:$ABF$18,MATCH(UsagePerHour!$B54,Sales!$C$5:$C$18,0),MATCH(UsagePerHour!IU$4,Sales!$D$3:$ABF$3,0))/IU$2*INDEX(Usage!$D$5:$ABF$11,MATCH(UsagePerHour!$B$52,Usage!$C$5:$C$11,0),MATCH(UsagePerHour!IU$4,Usage!$D$3:$ABF$3,0)),"")</f>
        <v>0</v>
      </c>
      <c r="IV54" s="6">
        <f>IFERROR(INDEX(Sales!$D$5:$ABF$18,MATCH(UsagePerHour!$B54,Sales!$C$5:$C$18,0),MATCH(UsagePerHour!IV$4,Sales!$D$3:$ABF$3,0))/IV$2*INDEX(Usage!$D$5:$ABF$11,MATCH(UsagePerHour!$B$52,Usage!$C$5:$C$11,0),MATCH(UsagePerHour!IV$4,Usage!$D$3:$ABF$3,0)),"")</f>
        <v>0</v>
      </c>
      <c r="IW54" s="6">
        <f>IFERROR(INDEX(Sales!$D$5:$ABF$18,MATCH(UsagePerHour!$B54,Sales!$C$5:$C$18,0),MATCH(UsagePerHour!IW$4,Sales!$D$3:$ABF$3,0))/IW$2*INDEX(Usage!$D$5:$ABF$11,MATCH(UsagePerHour!$B$52,Usage!$C$5:$C$11,0),MATCH(UsagePerHour!IW$4,Usage!$D$3:$ABF$3,0)),"")</f>
        <v>0</v>
      </c>
      <c r="IX54" s="6">
        <f>IFERROR(INDEX(Sales!$D$5:$ABF$18,MATCH(UsagePerHour!$B54,Sales!$C$5:$C$18,0),MATCH(UsagePerHour!IX$4,Sales!$D$3:$ABF$3,0))/IX$2*INDEX(Usage!$D$5:$ABF$11,MATCH(UsagePerHour!$B$52,Usage!$C$5:$C$11,0),MATCH(UsagePerHour!IX$4,Usage!$D$3:$ABF$3,0)),"")</f>
        <v>0</v>
      </c>
      <c r="IY54" s="6">
        <f>IFERROR(INDEX(Sales!$D$5:$ABF$18,MATCH(UsagePerHour!$B54,Sales!$C$5:$C$18,0),MATCH(UsagePerHour!IY$4,Sales!$D$3:$ABF$3,0))/IY$2*INDEX(Usage!$D$5:$ABF$11,MATCH(UsagePerHour!$B$52,Usage!$C$5:$C$11,0),MATCH(UsagePerHour!IY$4,Usage!$D$3:$ABF$3,0)),"")</f>
        <v>0</v>
      </c>
      <c r="IZ54" s="6">
        <f>IFERROR(INDEX(Sales!$D$5:$ABF$18,MATCH(UsagePerHour!$B54,Sales!$C$5:$C$18,0),MATCH(UsagePerHour!IZ$4,Sales!$D$3:$ABF$3,0))/IZ$2*INDEX(Usage!$D$5:$ABF$11,MATCH(UsagePerHour!$B$52,Usage!$C$5:$C$11,0),MATCH(UsagePerHour!IZ$4,Usage!$D$3:$ABF$3,0)),"")</f>
        <v>0</v>
      </c>
      <c r="JA54" s="6">
        <f>IFERROR(INDEX(Sales!$D$5:$ABF$18,MATCH(UsagePerHour!$B54,Sales!$C$5:$C$18,0),MATCH(UsagePerHour!JA$4,Sales!$D$3:$ABF$3,0))/JA$2*INDEX(Usage!$D$5:$ABF$11,MATCH(UsagePerHour!$B$52,Usage!$C$5:$C$11,0),MATCH(UsagePerHour!JA$4,Usage!$D$3:$ABF$3,0)),"")</f>
        <v>0</v>
      </c>
      <c r="JB54" s="6">
        <f>IFERROR(INDEX(Sales!$D$5:$ABF$18,MATCH(UsagePerHour!$B54,Sales!$C$5:$C$18,0),MATCH(UsagePerHour!JB$4,Sales!$D$3:$ABF$3,0))/JB$2*INDEX(Usage!$D$5:$ABF$11,MATCH(UsagePerHour!$B$52,Usage!$C$5:$C$11,0),MATCH(UsagePerHour!JB$4,Usage!$D$3:$ABF$3,0)),"")</f>
        <v>0</v>
      </c>
      <c r="JC54" s="6">
        <f>IFERROR(INDEX(Sales!$D$5:$ABF$18,MATCH(UsagePerHour!$B54,Sales!$C$5:$C$18,0),MATCH(UsagePerHour!JC$4,Sales!$D$3:$ABF$3,0))/JC$2*INDEX(Usage!$D$5:$ABF$11,MATCH(UsagePerHour!$B$52,Usage!$C$5:$C$11,0),MATCH(UsagePerHour!JC$4,Usage!$D$3:$ABF$3,0)),"")</f>
        <v>0</v>
      </c>
      <c r="JD54" s="6">
        <f>IFERROR(INDEX(Sales!$D$5:$ABF$18,MATCH(UsagePerHour!$B54,Sales!$C$5:$C$18,0),MATCH(UsagePerHour!JD$4,Sales!$D$3:$ABF$3,0))/JD$2*INDEX(Usage!$D$5:$ABF$11,MATCH(UsagePerHour!$B$52,Usage!$C$5:$C$11,0),MATCH(UsagePerHour!JD$4,Usage!$D$3:$ABF$3,0)),"")</f>
        <v>0</v>
      </c>
      <c r="JE54" s="6">
        <f>IFERROR(INDEX(Sales!$D$5:$ABF$18,MATCH(UsagePerHour!$B54,Sales!$C$5:$C$18,0),MATCH(UsagePerHour!JE$4,Sales!$D$3:$ABF$3,0))/JE$2*INDEX(Usage!$D$5:$ABF$11,MATCH(UsagePerHour!$B$52,Usage!$C$5:$C$11,0),MATCH(UsagePerHour!JE$4,Usage!$D$3:$ABF$3,0)),"")</f>
        <v>0</v>
      </c>
      <c r="JF54" s="6">
        <f>IFERROR(INDEX(Sales!$D$5:$ABF$18,MATCH(UsagePerHour!$B54,Sales!$C$5:$C$18,0),MATCH(UsagePerHour!JF$4,Sales!$D$3:$ABF$3,0))/JF$2*INDEX(Usage!$D$5:$ABF$11,MATCH(UsagePerHour!$B$52,Usage!$C$5:$C$11,0),MATCH(UsagePerHour!JF$4,Usage!$D$3:$ABF$3,0)),"")</f>
        <v>0</v>
      </c>
      <c r="JG54" s="6">
        <f>IFERROR(INDEX(Sales!$D$5:$ABF$18,MATCH(UsagePerHour!$B54,Sales!$C$5:$C$18,0),MATCH(UsagePerHour!JG$4,Sales!$D$3:$ABF$3,0))/JG$2*INDEX(Usage!$D$5:$ABF$11,MATCH(UsagePerHour!$B$52,Usage!$C$5:$C$11,0),MATCH(UsagePerHour!JG$4,Usage!$D$3:$ABF$3,0)),"")</f>
        <v>0</v>
      </c>
      <c r="JH54" s="6">
        <f>IFERROR(INDEX(Sales!$D$5:$ABF$18,MATCH(UsagePerHour!$B54,Sales!$C$5:$C$18,0),MATCH(UsagePerHour!JH$4,Sales!$D$3:$ABF$3,0))/JH$2*INDEX(Usage!$D$5:$ABF$11,MATCH(UsagePerHour!$B$52,Usage!$C$5:$C$11,0),MATCH(UsagePerHour!JH$4,Usage!$D$3:$ABF$3,0)),"")</f>
        <v>0</v>
      </c>
      <c r="JI54" s="6">
        <f>IFERROR(INDEX(Sales!$D$5:$ABF$18,MATCH(UsagePerHour!$B54,Sales!$C$5:$C$18,0),MATCH(UsagePerHour!JI$4,Sales!$D$3:$ABF$3,0))/JI$2*INDEX(Usage!$D$5:$ABF$11,MATCH(UsagePerHour!$B$52,Usage!$C$5:$C$11,0),MATCH(UsagePerHour!JI$4,Usage!$D$3:$ABF$3,0)),"")</f>
        <v>0</v>
      </c>
      <c r="JJ54" s="6">
        <f>IFERROR(INDEX(Sales!$D$5:$ABF$18,MATCH(UsagePerHour!$B54,Sales!$C$5:$C$18,0),MATCH(UsagePerHour!JJ$4,Sales!$D$3:$ABF$3,0))/JJ$2*INDEX(Usage!$D$5:$ABF$11,MATCH(UsagePerHour!$B$52,Usage!$C$5:$C$11,0),MATCH(UsagePerHour!JJ$4,Usage!$D$3:$ABF$3,0)),"")</f>
        <v>0</v>
      </c>
      <c r="JK54" s="6">
        <f>IFERROR(INDEX(Sales!$D$5:$ABF$18,MATCH(UsagePerHour!$B54,Sales!$C$5:$C$18,0),MATCH(UsagePerHour!JK$4,Sales!$D$3:$ABF$3,0))/JK$2*INDEX(Usage!$D$5:$ABF$11,MATCH(UsagePerHour!$B$52,Usage!$C$5:$C$11,0),MATCH(UsagePerHour!JK$4,Usage!$D$3:$ABF$3,0)),"")</f>
        <v>0</v>
      </c>
      <c r="JL54" s="6">
        <f>IFERROR(INDEX(Sales!$D$5:$ABF$18,MATCH(UsagePerHour!$B54,Sales!$C$5:$C$18,0),MATCH(UsagePerHour!JL$4,Sales!$D$3:$ABF$3,0))/JL$2*INDEX(Usage!$D$5:$ABF$11,MATCH(UsagePerHour!$B$52,Usage!$C$5:$C$11,0),MATCH(UsagePerHour!JL$4,Usage!$D$3:$ABF$3,0)),"")</f>
        <v>0</v>
      </c>
      <c r="JM54" s="6">
        <f>IFERROR(INDEX(Sales!$D$5:$ABF$18,MATCH(UsagePerHour!$B54,Sales!$C$5:$C$18,0),MATCH(UsagePerHour!JM$4,Sales!$D$3:$ABF$3,0))/JM$2*INDEX(Usage!$D$5:$ABF$11,MATCH(UsagePerHour!$B$52,Usage!$C$5:$C$11,0),MATCH(UsagePerHour!JM$4,Usage!$D$3:$ABF$3,0)),"")</f>
        <v>0</v>
      </c>
      <c r="JN54" s="6">
        <f>IFERROR(INDEX(Sales!$D$5:$ABF$18,MATCH(UsagePerHour!$B54,Sales!$C$5:$C$18,0),MATCH(UsagePerHour!JN$4,Sales!$D$3:$ABF$3,0))/JN$2*INDEX(Usage!$D$5:$ABF$11,MATCH(UsagePerHour!$B$52,Usage!$C$5:$C$11,0),MATCH(UsagePerHour!JN$4,Usage!$D$3:$ABF$3,0)),"")</f>
        <v>0</v>
      </c>
      <c r="JO54" s="6">
        <f>IFERROR(INDEX(Sales!$D$5:$ABF$18,MATCH(UsagePerHour!$B54,Sales!$C$5:$C$18,0),MATCH(UsagePerHour!JO$4,Sales!$D$3:$ABF$3,0))/JO$2*INDEX(Usage!$D$5:$ABF$11,MATCH(UsagePerHour!$B$52,Usage!$C$5:$C$11,0),MATCH(UsagePerHour!JO$4,Usage!$D$3:$ABF$3,0)),"")</f>
        <v>0</v>
      </c>
      <c r="JP54" s="6">
        <f>IFERROR(INDEX(Sales!$D$5:$ABF$18,MATCH(UsagePerHour!$B54,Sales!$C$5:$C$18,0),MATCH(UsagePerHour!JP$4,Sales!$D$3:$ABF$3,0))/JP$2*INDEX(Usage!$D$5:$ABF$11,MATCH(UsagePerHour!$B$52,Usage!$C$5:$C$11,0),MATCH(UsagePerHour!JP$4,Usage!$D$3:$ABF$3,0)),"")</f>
        <v>0</v>
      </c>
      <c r="JQ54" s="6">
        <f>IFERROR(INDEX(Sales!$D$5:$ABF$18,MATCH(UsagePerHour!$B54,Sales!$C$5:$C$18,0),MATCH(UsagePerHour!JQ$4,Sales!$D$3:$ABF$3,0))/JQ$2*INDEX(Usage!$D$5:$ABF$11,MATCH(UsagePerHour!$B$52,Usage!$C$5:$C$11,0),MATCH(UsagePerHour!JQ$4,Usage!$D$3:$ABF$3,0)),"")</f>
        <v>0</v>
      </c>
      <c r="JR54" s="6">
        <f>IFERROR(INDEX(Sales!$D$5:$ABF$18,MATCH(UsagePerHour!$B54,Sales!$C$5:$C$18,0),MATCH(UsagePerHour!JR$4,Sales!$D$3:$ABF$3,0))/JR$2*INDEX(Usage!$D$5:$ABF$11,MATCH(UsagePerHour!$B$52,Usage!$C$5:$C$11,0),MATCH(UsagePerHour!JR$4,Usage!$D$3:$ABF$3,0)),"")</f>
        <v>0</v>
      </c>
      <c r="JS54" s="6">
        <f>IFERROR(INDEX(Sales!$D$5:$ABF$18,MATCH(UsagePerHour!$B54,Sales!$C$5:$C$18,0),MATCH(UsagePerHour!JS$4,Sales!$D$3:$ABF$3,0))/JS$2*INDEX(Usage!$D$5:$ABF$11,MATCH(UsagePerHour!$B$52,Usage!$C$5:$C$11,0),MATCH(UsagePerHour!JS$4,Usage!$D$3:$ABF$3,0)),"")</f>
        <v>0</v>
      </c>
      <c r="JT54" s="6">
        <f>IFERROR(INDEX(Sales!$D$5:$ABF$18,MATCH(UsagePerHour!$B54,Sales!$C$5:$C$18,0),MATCH(UsagePerHour!JT$4,Sales!$D$3:$ABF$3,0))/JT$2*INDEX(Usage!$D$5:$ABF$11,MATCH(UsagePerHour!$B$52,Usage!$C$5:$C$11,0),MATCH(UsagePerHour!JT$4,Usage!$D$3:$ABF$3,0)),"")</f>
        <v>0</v>
      </c>
      <c r="JU54" s="6">
        <f>IFERROR(INDEX(Sales!$D$5:$ABF$18,MATCH(UsagePerHour!$B54,Sales!$C$5:$C$18,0),MATCH(UsagePerHour!JU$4,Sales!$D$3:$ABF$3,0))/JU$2*INDEX(Usage!$D$5:$ABF$11,MATCH(UsagePerHour!$B$52,Usage!$C$5:$C$11,0),MATCH(UsagePerHour!JU$4,Usage!$D$3:$ABF$3,0)),"")</f>
        <v>0</v>
      </c>
      <c r="JV54" s="6">
        <f>IFERROR(INDEX(Sales!$D$5:$ABF$18,MATCH(UsagePerHour!$B54,Sales!$C$5:$C$18,0),MATCH(UsagePerHour!JV$4,Sales!$D$3:$ABF$3,0))/JV$2*INDEX(Usage!$D$5:$ABF$11,MATCH(UsagePerHour!$B$52,Usage!$C$5:$C$11,0),MATCH(UsagePerHour!JV$4,Usage!$D$3:$ABF$3,0)),"")</f>
        <v>0</v>
      </c>
      <c r="JW54" s="6">
        <f>IFERROR(INDEX(Sales!$D$5:$ABF$18,MATCH(UsagePerHour!$B54,Sales!$C$5:$C$18,0),MATCH(UsagePerHour!JW$4,Sales!$D$3:$ABF$3,0))/JW$2*INDEX(Usage!$D$5:$ABF$11,MATCH(UsagePerHour!$B$52,Usage!$C$5:$C$11,0),MATCH(UsagePerHour!JW$4,Usage!$D$3:$ABF$3,0)),"")</f>
        <v>0</v>
      </c>
      <c r="JX54" s="6">
        <f>IFERROR(INDEX(Sales!$D$5:$ABF$18,MATCH(UsagePerHour!$B54,Sales!$C$5:$C$18,0),MATCH(UsagePerHour!JX$4,Sales!$D$3:$ABF$3,0))/JX$2*INDEX(Usage!$D$5:$ABF$11,MATCH(UsagePerHour!$B$52,Usage!$C$5:$C$11,0),MATCH(UsagePerHour!JX$4,Usage!$D$3:$ABF$3,0)),"")</f>
        <v>0</v>
      </c>
      <c r="JY54" s="6">
        <f>IFERROR(INDEX(Sales!$D$5:$ABF$18,MATCH(UsagePerHour!$B54,Sales!$C$5:$C$18,0),MATCH(UsagePerHour!JY$4,Sales!$D$3:$ABF$3,0))/JY$2*INDEX(Usage!$D$5:$ABF$11,MATCH(UsagePerHour!$B$52,Usage!$C$5:$C$11,0),MATCH(UsagePerHour!JY$4,Usage!$D$3:$ABF$3,0)),"")</f>
        <v>0</v>
      </c>
      <c r="JZ54" s="6">
        <f>IFERROR(INDEX(Sales!$D$5:$ABF$18,MATCH(UsagePerHour!$B54,Sales!$C$5:$C$18,0),MATCH(UsagePerHour!JZ$4,Sales!$D$3:$ABF$3,0))/JZ$2*INDEX(Usage!$D$5:$ABF$11,MATCH(UsagePerHour!$B$52,Usage!$C$5:$C$11,0),MATCH(UsagePerHour!JZ$4,Usage!$D$3:$ABF$3,0)),"")</f>
        <v>0</v>
      </c>
      <c r="KA54" s="6">
        <f>IFERROR(INDEX(Sales!$D$5:$ABF$18,MATCH(UsagePerHour!$B54,Sales!$C$5:$C$18,0),MATCH(UsagePerHour!KA$4,Sales!$D$3:$ABF$3,0))/KA$2*INDEX(Usage!$D$5:$ABF$11,MATCH(UsagePerHour!$B$52,Usage!$C$5:$C$11,0),MATCH(UsagePerHour!KA$4,Usage!$D$3:$ABF$3,0)),"")</f>
        <v>0</v>
      </c>
      <c r="KB54" s="6">
        <f>IFERROR(INDEX(Sales!$D$5:$ABF$18,MATCH(UsagePerHour!$B54,Sales!$C$5:$C$18,0),MATCH(UsagePerHour!KB$4,Sales!$D$3:$ABF$3,0))/KB$2*INDEX(Usage!$D$5:$ABF$11,MATCH(UsagePerHour!$B$52,Usage!$C$5:$C$11,0),MATCH(UsagePerHour!KB$4,Usage!$D$3:$ABF$3,0)),"")</f>
        <v>0</v>
      </c>
      <c r="KC54" s="6">
        <f>IFERROR(INDEX(Sales!$D$5:$ABF$18,MATCH(UsagePerHour!$B54,Sales!$C$5:$C$18,0),MATCH(UsagePerHour!KC$4,Sales!$D$3:$ABF$3,0))/KC$2*INDEX(Usage!$D$5:$ABF$11,MATCH(UsagePerHour!$B$52,Usage!$C$5:$C$11,0),MATCH(UsagePerHour!KC$4,Usage!$D$3:$ABF$3,0)),"")</f>
        <v>0</v>
      </c>
      <c r="KD54" s="6">
        <f>IFERROR(INDEX(Sales!$D$5:$ABF$18,MATCH(UsagePerHour!$B54,Sales!$C$5:$C$18,0),MATCH(UsagePerHour!KD$4,Sales!$D$3:$ABF$3,0))/KD$2*INDEX(Usage!$D$5:$ABF$11,MATCH(UsagePerHour!$B$52,Usage!$C$5:$C$11,0),MATCH(UsagePerHour!KD$4,Usage!$D$3:$ABF$3,0)),"")</f>
        <v>0</v>
      </c>
      <c r="KE54" s="6">
        <f>IFERROR(INDEX(Sales!$D$5:$ABF$18,MATCH(UsagePerHour!$B54,Sales!$C$5:$C$18,0),MATCH(UsagePerHour!KE$4,Sales!$D$3:$ABF$3,0))/KE$2*INDEX(Usage!$D$5:$ABF$11,MATCH(UsagePerHour!$B$52,Usage!$C$5:$C$11,0),MATCH(UsagePerHour!KE$4,Usage!$D$3:$ABF$3,0)),"")</f>
        <v>0</v>
      </c>
      <c r="KF54" s="6">
        <f>IFERROR(INDEX(Sales!$D$5:$ABF$18,MATCH(UsagePerHour!$B54,Sales!$C$5:$C$18,0),MATCH(UsagePerHour!KF$4,Sales!$D$3:$ABF$3,0))/KF$2*INDEX(Usage!$D$5:$ABF$11,MATCH(UsagePerHour!$B$52,Usage!$C$5:$C$11,0),MATCH(UsagePerHour!KF$4,Usage!$D$3:$ABF$3,0)),"")</f>
        <v>0</v>
      </c>
      <c r="KG54" s="6">
        <f>IFERROR(INDEX(Sales!$D$5:$ABF$18,MATCH(UsagePerHour!$B54,Sales!$C$5:$C$18,0),MATCH(UsagePerHour!KG$4,Sales!$D$3:$ABF$3,0))/KG$2*INDEX(Usage!$D$5:$ABF$11,MATCH(UsagePerHour!$B$52,Usage!$C$5:$C$11,0),MATCH(UsagePerHour!KG$4,Usage!$D$3:$ABF$3,0)),"")</f>
        <v>0</v>
      </c>
      <c r="KH54" s="6">
        <f>IFERROR(INDEX(Sales!$D$5:$ABF$18,MATCH(UsagePerHour!$B54,Sales!$C$5:$C$18,0),MATCH(UsagePerHour!KH$4,Sales!$D$3:$ABF$3,0))/KH$2*INDEX(Usage!$D$5:$ABF$11,MATCH(UsagePerHour!$B$52,Usage!$C$5:$C$11,0),MATCH(UsagePerHour!KH$4,Usage!$D$3:$ABF$3,0)),"")</f>
        <v>0</v>
      </c>
      <c r="KI54" s="6">
        <f>IFERROR(INDEX(Sales!$D$5:$ABF$18,MATCH(UsagePerHour!$B54,Sales!$C$5:$C$18,0),MATCH(UsagePerHour!KI$4,Sales!$D$3:$ABF$3,0))/KI$2*INDEX(Usage!$D$5:$ABF$11,MATCH(UsagePerHour!$B$52,Usage!$C$5:$C$11,0),MATCH(UsagePerHour!KI$4,Usage!$D$3:$ABF$3,0)),"")</f>
        <v>0</v>
      </c>
      <c r="KJ54" s="6">
        <f>IFERROR(INDEX(Sales!$D$5:$ABF$18,MATCH(UsagePerHour!$B54,Sales!$C$5:$C$18,0),MATCH(UsagePerHour!KJ$4,Sales!$D$3:$ABF$3,0))/KJ$2*INDEX(Usage!$D$5:$ABF$11,MATCH(UsagePerHour!$B$52,Usage!$C$5:$C$11,0),MATCH(UsagePerHour!KJ$4,Usage!$D$3:$ABF$3,0)),"")</f>
        <v>0</v>
      </c>
      <c r="KK54" s="6">
        <f>IFERROR(INDEX(Sales!$D$5:$ABF$18,MATCH(UsagePerHour!$B54,Sales!$C$5:$C$18,0),MATCH(UsagePerHour!KK$4,Sales!$D$3:$ABF$3,0))/KK$2*INDEX(Usage!$D$5:$ABF$11,MATCH(UsagePerHour!$B$52,Usage!$C$5:$C$11,0),MATCH(UsagePerHour!KK$4,Usage!$D$3:$ABF$3,0)),"")</f>
        <v>0</v>
      </c>
      <c r="KL54" s="6">
        <f>IFERROR(INDEX(Sales!$D$5:$ABF$18,MATCH(UsagePerHour!$B54,Sales!$C$5:$C$18,0),MATCH(UsagePerHour!KL$4,Sales!$D$3:$ABF$3,0))/KL$2*INDEX(Usage!$D$5:$ABF$11,MATCH(UsagePerHour!$B$52,Usage!$C$5:$C$11,0),MATCH(UsagePerHour!KL$4,Usage!$D$3:$ABF$3,0)),"")</f>
        <v>0</v>
      </c>
      <c r="KM54" s="6">
        <f>IFERROR(INDEX(Sales!$D$5:$ABF$18,MATCH(UsagePerHour!$B54,Sales!$C$5:$C$18,0),MATCH(UsagePerHour!KM$4,Sales!$D$3:$ABF$3,0))/KM$2*INDEX(Usage!$D$5:$ABF$11,MATCH(UsagePerHour!$B$52,Usage!$C$5:$C$11,0),MATCH(UsagePerHour!KM$4,Usage!$D$3:$ABF$3,0)),"")</f>
        <v>0</v>
      </c>
      <c r="KN54" s="6">
        <f>IFERROR(INDEX(Sales!$D$5:$ABF$18,MATCH(UsagePerHour!$B54,Sales!$C$5:$C$18,0),MATCH(UsagePerHour!KN$4,Sales!$D$3:$ABF$3,0))/KN$2*INDEX(Usage!$D$5:$ABF$11,MATCH(UsagePerHour!$B$52,Usage!$C$5:$C$11,0),MATCH(UsagePerHour!KN$4,Usage!$D$3:$ABF$3,0)),"")</f>
        <v>0</v>
      </c>
      <c r="KO54" s="6">
        <f>IFERROR(INDEX(Sales!$D$5:$ABF$18,MATCH(UsagePerHour!$B54,Sales!$C$5:$C$18,0),MATCH(UsagePerHour!KO$4,Sales!$D$3:$ABF$3,0))/KO$2*INDEX(Usage!$D$5:$ABF$11,MATCH(UsagePerHour!$B$52,Usage!$C$5:$C$11,0),MATCH(UsagePerHour!KO$4,Usage!$D$3:$ABF$3,0)),"")</f>
        <v>0</v>
      </c>
      <c r="KP54" s="6">
        <f>IFERROR(INDEX(Sales!$D$5:$ABF$18,MATCH(UsagePerHour!$B54,Sales!$C$5:$C$18,0),MATCH(UsagePerHour!KP$4,Sales!$D$3:$ABF$3,0))/KP$2*INDEX(Usage!$D$5:$ABF$11,MATCH(UsagePerHour!$B$52,Usage!$C$5:$C$11,0),MATCH(UsagePerHour!KP$4,Usage!$D$3:$ABF$3,0)),"")</f>
        <v>0</v>
      </c>
      <c r="KQ54" s="6">
        <f>IFERROR(INDEX(Sales!$D$5:$ABF$18,MATCH(UsagePerHour!$B54,Sales!$C$5:$C$18,0),MATCH(UsagePerHour!KQ$4,Sales!$D$3:$ABF$3,0))/KQ$2*INDEX(Usage!$D$5:$ABF$11,MATCH(UsagePerHour!$B$52,Usage!$C$5:$C$11,0),MATCH(UsagePerHour!KQ$4,Usage!$D$3:$ABF$3,0)),"")</f>
        <v>0</v>
      </c>
      <c r="KR54" s="6">
        <f>IFERROR(INDEX(Sales!$D$5:$ABF$18,MATCH(UsagePerHour!$B54,Sales!$C$5:$C$18,0),MATCH(UsagePerHour!KR$4,Sales!$D$3:$ABF$3,0))/KR$2*INDEX(Usage!$D$5:$ABF$11,MATCH(UsagePerHour!$B$52,Usage!$C$5:$C$11,0),MATCH(UsagePerHour!KR$4,Usage!$D$3:$ABF$3,0)),"")</f>
        <v>0</v>
      </c>
      <c r="KS54" s="6">
        <f>IFERROR(INDEX(Sales!$D$5:$ABF$18,MATCH(UsagePerHour!$B54,Sales!$C$5:$C$18,0),MATCH(UsagePerHour!KS$4,Sales!$D$3:$ABF$3,0))/KS$2*INDEX(Usage!$D$5:$ABF$11,MATCH(UsagePerHour!$B$52,Usage!$C$5:$C$11,0),MATCH(UsagePerHour!KS$4,Usage!$D$3:$ABF$3,0)),"")</f>
        <v>0</v>
      </c>
      <c r="KT54" s="6">
        <f>IFERROR(INDEX(Sales!$D$5:$ABF$18,MATCH(UsagePerHour!$B54,Sales!$C$5:$C$18,0),MATCH(UsagePerHour!KT$4,Sales!$D$3:$ABF$3,0))/KT$2*INDEX(Usage!$D$5:$ABF$11,MATCH(UsagePerHour!$B$52,Usage!$C$5:$C$11,0),MATCH(UsagePerHour!KT$4,Usage!$D$3:$ABF$3,0)),"")</f>
        <v>0</v>
      </c>
      <c r="KU54" s="6">
        <f>IFERROR(INDEX(Sales!$D$5:$ABF$18,MATCH(UsagePerHour!$B54,Sales!$C$5:$C$18,0),MATCH(UsagePerHour!KU$4,Sales!$D$3:$ABF$3,0))/KU$2*INDEX(Usage!$D$5:$ABF$11,MATCH(UsagePerHour!$B$52,Usage!$C$5:$C$11,0),MATCH(UsagePerHour!KU$4,Usage!$D$3:$ABF$3,0)),"")</f>
        <v>0</v>
      </c>
      <c r="KV54" s="6">
        <f>IFERROR(INDEX(Sales!$D$5:$ABF$18,MATCH(UsagePerHour!$B54,Sales!$C$5:$C$18,0),MATCH(UsagePerHour!KV$4,Sales!$D$3:$ABF$3,0))/KV$2*INDEX(Usage!$D$5:$ABF$11,MATCH(UsagePerHour!$B$52,Usage!$C$5:$C$11,0),MATCH(UsagePerHour!KV$4,Usage!$D$3:$ABF$3,0)),"")</f>
        <v>0</v>
      </c>
      <c r="KW54" s="6">
        <f>IFERROR(INDEX(Sales!$D$5:$ABF$18,MATCH(UsagePerHour!$B54,Sales!$C$5:$C$18,0),MATCH(UsagePerHour!KW$4,Sales!$D$3:$ABF$3,0))/KW$2*INDEX(Usage!$D$5:$ABF$11,MATCH(UsagePerHour!$B$52,Usage!$C$5:$C$11,0),MATCH(UsagePerHour!KW$4,Usage!$D$3:$ABF$3,0)),"")</f>
        <v>0</v>
      </c>
      <c r="KX54" s="6">
        <f>IFERROR(INDEX(Sales!$D$5:$ABF$18,MATCH(UsagePerHour!$B54,Sales!$C$5:$C$18,0),MATCH(UsagePerHour!KX$4,Sales!$D$3:$ABF$3,0))/KX$2*INDEX(Usage!$D$5:$ABF$11,MATCH(UsagePerHour!$B$52,Usage!$C$5:$C$11,0),MATCH(UsagePerHour!KX$4,Usage!$D$3:$ABF$3,0)),"")</f>
        <v>0</v>
      </c>
      <c r="KY54" s="6">
        <f>IFERROR(INDEX(Sales!$D$5:$ABF$18,MATCH(UsagePerHour!$B54,Sales!$C$5:$C$18,0),MATCH(UsagePerHour!KY$4,Sales!$D$3:$ABF$3,0))/KY$2*INDEX(Usage!$D$5:$ABF$11,MATCH(UsagePerHour!$B$52,Usage!$C$5:$C$11,0),MATCH(UsagePerHour!KY$4,Usage!$D$3:$ABF$3,0)),"")</f>
        <v>0</v>
      </c>
      <c r="KZ54" s="6">
        <f>IFERROR(INDEX(Sales!$D$5:$ABF$18,MATCH(UsagePerHour!$B54,Sales!$C$5:$C$18,0),MATCH(UsagePerHour!KZ$4,Sales!$D$3:$ABF$3,0))/KZ$2*INDEX(Usage!$D$5:$ABF$11,MATCH(UsagePerHour!$B$52,Usage!$C$5:$C$11,0),MATCH(UsagePerHour!KZ$4,Usage!$D$3:$ABF$3,0)),"")</f>
        <v>0</v>
      </c>
      <c r="LA54" s="6">
        <f>IFERROR(INDEX(Sales!$D$5:$ABF$18,MATCH(UsagePerHour!$B54,Sales!$C$5:$C$18,0),MATCH(UsagePerHour!LA$4,Sales!$D$3:$ABF$3,0))/LA$2*INDEX(Usage!$D$5:$ABF$11,MATCH(UsagePerHour!$B$52,Usage!$C$5:$C$11,0),MATCH(UsagePerHour!LA$4,Usage!$D$3:$ABF$3,0)),"")</f>
        <v>0</v>
      </c>
      <c r="LB54" s="6">
        <f>IFERROR(INDEX(Sales!$D$5:$ABF$18,MATCH(UsagePerHour!$B54,Sales!$C$5:$C$18,0),MATCH(UsagePerHour!LB$4,Sales!$D$3:$ABF$3,0))/LB$2*INDEX(Usage!$D$5:$ABF$11,MATCH(UsagePerHour!$B$52,Usage!$C$5:$C$11,0),MATCH(UsagePerHour!LB$4,Usage!$D$3:$ABF$3,0)),"")</f>
        <v>0</v>
      </c>
      <c r="LC54" s="6">
        <f>IFERROR(INDEX(Sales!$D$5:$ABF$18,MATCH(UsagePerHour!$B54,Sales!$C$5:$C$18,0),MATCH(UsagePerHour!LC$4,Sales!$D$3:$ABF$3,0))/LC$2*INDEX(Usage!$D$5:$ABF$11,MATCH(UsagePerHour!$B$52,Usage!$C$5:$C$11,0),MATCH(UsagePerHour!LC$4,Usage!$D$3:$ABF$3,0)),"")</f>
        <v>0</v>
      </c>
      <c r="LD54" s="6">
        <f>IFERROR(INDEX(Sales!$D$5:$ABF$18,MATCH(UsagePerHour!$B54,Sales!$C$5:$C$18,0),MATCH(UsagePerHour!LD$4,Sales!$D$3:$ABF$3,0))/LD$2*INDEX(Usage!$D$5:$ABF$11,MATCH(UsagePerHour!$B$52,Usage!$C$5:$C$11,0),MATCH(UsagePerHour!LD$4,Usage!$D$3:$ABF$3,0)),"")</f>
        <v>0</v>
      </c>
      <c r="LE54" s="6">
        <f>IFERROR(INDEX(Sales!$D$5:$ABF$18,MATCH(UsagePerHour!$B54,Sales!$C$5:$C$18,0),MATCH(UsagePerHour!LE$4,Sales!$D$3:$ABF$3,0))/LE$2*INDEX(Usage!$D$5:$ABF$11,MATCH(UsagePerHour!$B$52,Usage!$C$5:$C$11,0),MATCH(UsagePerHour!LE$4,Usage!$D$3:$ABF$3,0)),"")</f>
        <v>0</v>
      </c>
      <c r="LF54" s="6">
        <f>IFERROR(INDEX(Sales!$D$5:$ABF$18,MATCH(UsagePerHour!$B54,Sales!$C$5:$C$18,0),MATCH(UsagePerHour!LF$4,Sales!$D$3:$ABF$3,0))/LF$2*INDEX(Usage!$D$5:$ABF$11,MATCH(UsagePerHour!$B$52,Usage!$C$5:$C$11,0),MATCH(UsagePerHour!LF$4,Usage!$D$3:$ABF$3,0)),"")</f>
        <v>0</v>
      </c>
      <c r="LG54" s="6">
        <f>IFERROR(INDEX(Sales!$D$5:$ABF$18,MATCH(UsagePerHour!$B54,Sales!$C$5:$C$18,0),MATCH(UsagePerHour!LG$4,Sales!$D$3:$ABF$3,0))/LG$2*INDEX(Usage!$D$5:$ABF$11,MATCH(UsagePerHour!$B$52,Usage!$C$5:$C$11,0),MATCH(UsagePerHour!LG$4,Usage!$D$3:$ABF$3,0)),"")</f>
        <v>0</v>
      </c>
      <c r="LH54" s="6">
        <f>IFERROR(INDEX(Sales!$D$5:$ABF$18,MATCH(UsagePerHour!$B54,Sales!$C$5:$C$18,0),MATCH(UsagePerHour!LH$4,Sales!$D$3:$ABF$3,0))/LH$2*INDEX(Usage!$D$5:$ABF$11,MATCH(UsagePerHour!$B$52,Usage!$C$5:$C$11,0),MATCH(UsagePerHour!LH$4,Usage!$D$3:$ABF$3,0)),"")</f>
        <v>0</v>
      </c>
      <c r="LI54" s="6">
        <f>IFERROR(INDEX(Sales!$D$5:$ABF$18,MATCH(UsagePerHour!$B54,Sales!$C$5:$C$18,0),MATCH(UsagePerHour!LI$4,Sales!$D$3:$ABF$3,0))/LI$2*INDEX(Usage!$D$5:$ABF$11,MATCH(UsagePerHour!$B$52,Usage!$C$5:$C$11,0),MATCH(UsagePerHour!LI$4,Usage!$D$3:$ABF$3,0)),"")</f>
        <v>0</v>
      </c>
      <c r="LJ54" s="6">
        <f>IFERROR(INDEX(Sales!$D$5:$ABF$18,MATCH(UsagePerHour!$B54,Sales!$C$5:$C$18,0),MATCH(UsagePerHour!LJ$4,Sales!$D$3:$ABF$3,0))/LJ$2*INDEX(Usage!$D$5:$ABF$11,MATCH(UsagePerHour!$B$52,Usage!$C$5:$C$11,0),MATCH(UsagePerHour!LJ$4,Usage!$D$3:$ABF$3,0)),"")</f>
        <v>0</v>
      </c>
      <c r="LK54" s="6">
        <f>IFERROR(INDEX(Sales!$D$5:$ABF$18,MATCH(UsagePerHour!$B54,Sales!$C$5:$C$18,0),MATCH(UsagePerHour!LK$4,Sales!$D$3:$ABF$3,0))/LK$2*INDEX(Usage!$D$5:$ABF$11,MATCH(UsagePerHour!$B$52,Usage!$C$5:$C$11,0),MATCH(UsagePerHour!LK$4,Usage!$D$3:$ABF$3,0)),"")</f>
        <v>0</v>
      </c>
      <c r="LL54" s="6">
        <f>IFERROR(INDEX(Sales!$D$5:$ABF$18,MATCH(UsagePerHour!$B54,Sales!$C$5:$C$18,0),MATCH(UsagePerHour!LL$4,Sales!$D$3:$ABF$3,0))/LL$2*INDEX(Usage!$D$5:$ABF$11,MATCH(UsagePerHour!$B$52,Usage!$C$5:$C$11,0),MATCH(UsagePerHour!LL$4,Usage!$D$3:$ABF$3,0)),"")</f>
        <v>0</v>
      </c>
      <c r="LM54" s="6">
        <f>IFERROR(INDEX(Sales!$D$5:$ABF$18,MATCH(UsagePerHour!$B54,Sales!$C$5:$C$18,0),MATCH(UsagePerHour!LM$4,Sales!$D$3:$ABF$3,0))/LM$2*INDEX(Usage!$D$5:$ABF$11,MATCH(UsagePerHour!$B$52,Usage!$C$5:$C$11,0),MATCH(UsagePerHour!LM$4,Usage!$D$3:$ABF$3,0)),"")</f>
        <v>0</v>
      </c>
      <c r="LN54" s="6">
        <f>IFERROR(INDEX(Sales!$D$5:$ABF$18,MATCH(UsagePerHour!$B54,Sales!$C$5:$C$18,0),MATCH(UsagePerHour!LN$4,Sales!$D$3:$ABF$3,0))/LN$2*INDEX(Usage!$D$5:$ABF$11,MATCH(UsagePerHour!$B$52,Usage!$C$5:$C$11,0),MATCH(UsagePerHour!LN$4,Usage!$D$3:$ABF$3,0)),"")</f>
        <v>0</v>
      </c>
      <c r="LO54" s="6">
        <f>IFERROR(INDEX(Sales!$D$5:$ABF$18,MATCH(UsagePerHour!$B54,Sales!$C$5:$C$18,0),MATCH(UsagePerHour!LO$4,Sales!$D$3:$ABF$3,0))/LO$2*INDEX(Usage!$D$5:$ABF$11,MATCH(UsagePerHour!$B$52,Usage!$C$5:$C$11,0),MATCH(UsagePerHour!LO$4,Usage!$D$3:$ABF$3,0)),"")</f>
        <v>0</v>
      </c>
      <c r="LP54" s="6">
        <f>IFERROR(INDEX(Sales!$D$5:$ABF$18,MATCH(UsagePerHour!$B54,Sales!$C$5:$C$18,0),MATCH(UsagePerHour!LP$4,Sales!$D$3:$ABF$3,0))/LP$2*INDEX(Usage!$D$5:$ABF$11,MATCH(UsagePerHour!$B$52,Usage!$C$5:$C$11,0),MATCH(UsagePerHour!LP$4,Usage!$D$3:$ABF$3,0)),"")</f>
        <v>0</v>
      </c>
      <c r="LQ54" s="6">
        <f>IFERROR(INDEX(Sales!$D$5:$ABF$18,MATCH(UsagePerHour!$B54,Sales!$C$5:$C$18,0),MATCH(UsagePerHour!LQ$4,Sales!$D$3:$ABF$3,0))/LQ$2*INDEX(Usage!$D$5:$ABF$11,MATCH(UsagePerHour!$B$52,Usage!$C$5:$C$11,0),MATCH(UsagePerHour!LQ$4,Usage!$D$3:$ABF$3,0)),"")</f>
        <v>0</v>
      </c>
      <c r="LR54" s="6">
        <f>IFERROR(INDEX(Sales!$D$5:$ABF$18,MATCH(UsagePerHour!$B54,Sales!$C$5:$C$18,0),MATCH(UsagePerHour!LR$4,Sales!$D$3:$ABF$3,0))/LR$2*INDEX(Usage!$D$5:$ABF$11,MATCH(UsagePerHour!$B$52,Usage!$C$5:$C$11,0),MATCH(UsagePerHour!LR$4,Usage!$D$3:$ABF$3,0)),"")</f>
        <v>0</v>
      </c>
      <c r="LS54" s="6">
        <f>IFERROR(INDEX(Sales!$D$5:$ABF$18,MATCH(UsagePerHour!$B54,Sales!$C$5:$C$18,0),MATCH(UsagePerHour!LS$4,Sales!$D$3:$ABF$3,0))/LS$2*INDEX(Usage!$D$5:$ABF$11,MATCH(UsagePerHour!$B$52,Usage!$C$5:$C$11,0),MATCH(UsagePerHour!LS$4,Usage!$D$3:$ABF$3,0)),"")</f>
        <v>0</v>
      </c>
      <c r="LT54" s="6">
        <f>IFERROR(INDEX(Sales!$D$5:$ABF$18,MATCH(UsagePerHour!$B54,Sales!$C$5:$C$18,0),MATCH(UsagePerHour!LT$4,Sales!$D$3:$ABF$3,0))/LT$2*INDEX(Usage!$D$5:$ABF$11,MATCH(UsagePerHour!$B$52,Usage!$C$5:$C$11,0),MATCH(UsagePerHour!LT$4,Usage!$D$3:$ABF$3,0)),"")</f>
        <v>0</v>
      </c>
      <c r="LU54" s="6">
        <f>IFERROR(INDEX(Sales!$D$5:$ABF$18,MATCH(UsagePerHour!$B54,Sales!$C$5:$C$18,0),MATCH(UsagePerHour!LU$4,Sales!$D$3:$ABF$3,0))/LU$2*INDEX(Usage!$D$5:$ABF$11,MATCH(UsagePerHour!$B$52,Usage!$C$5:$C$11,0),MATCH(UsagePerHour!LU$4,Usage!$D$3:$ABF$3,0)),"")</f>
        <v>0</v>
      </c>
      <c r="LV54" s="6">
        <f>IFERROR(INDEX(Sales!$D$5:$ABF$18,MATCH(UsagePerHour!$B54,Sales!$C$5:$C$18,0),MATCH(UsagePerHour!LV$4,Sales!$D$3:$ABF$3,0))/LV$2*INDEX(Usage!$D$5:$ABF$11,MATCH(UsagePerHour!$B$52,Usage!$C$5:$C$11,0),MATCH(UsagePerHour!LV$4,Usage!$D$3:$ABF$3,0)),"")</f>
        <v>0</v>
      </c>
      <c r="LW54" s="6">
        <f>IFERROR(INDEX(Sales!$D$5:$ABF$18,MATCH(UsagePerHour!$B54,Sales!$C$5:$C$18,0),MATCH(UsagePerHour!LW$4,Sales!$D$3:$ABF$3,0))/LW$2*INDEX(Usage!$D$5:$ABF$11,MATCH(UsagePerHour!$B$52,Usage!$C$5:$C$11,0),MATCH(UsagePerHour!LW$4,Usage!$D$3:$ABF$3,0)),"")</f>
        <v>0</v>
      </c>
      <c r="LX54" s="6">
        <f>IFERROR(INDEX(Sales!$D$5:$ABF$18,MATCH(UsagePerHour!$B54,Sales!$C$5:$C$18,0),MATCH(UsagePerHour!LX$4,Sales!$D$3:$ABF$3,0))/LX$2*INDEX(Usage!$D$5:$ABF$11,MATCH(UsagePerHour!$B$52,Usage!$C$5:$C$11,0),MATCH(UsagePerHour!LX$4,Usage!$D$3:$ABF$3,0)),"")</f>
        <v>0</v>
      </c>
      <c r="LY54" s="6">
        <f>IFERROR(INDEX(Sales!$D$5:$ABF$18,MATCH(UsagePerHour!$B54,Sales!$C$5:$C$18,0),MATCH(UsagePerHour!LY$4,Sales!$D$3:$ABF$3,0))/LY$2*INDEX(Usage!$D$5:$ABF$11,MATCH(UsagePerHour!$B$52,Usage!$C$5:$C$11,0),MATCH(UsagePerHour!LY$4,Usage!$D$3:$ABF$3,0)),"")</f>
        <v>0</v>
      </c>
      <c r="LZ54" s="6">
        <f>IFERROR(INDEX(Sales!$D$5:$ABF$18,MATCH(UsagePerHour!$B54,Sales!$C$5:$C$18,0),MATCH(UsagePerHour!LZ$4,Sales!$D$3:$ABF$3,0))/LZ$2*INDEX(Usage!$D$5:$ABF$11,MATCH(UsagePerHour!$B$52,Usage!$C$5:$C$11,0),MATCH(UsagePerHour!LZ$4,Usage!$D$3:$ABF$3,0)),"")</f>
        <v>0</v>
      </c>
      <c r="MA54" s="6">
        <f>IFERROR(INDEX(Sales!$D$5:$ABF$18,MATCH(UsagePerHour!$B54,Sales!$C$5:$C$18,0),MATCH(UsagePerHour!MA$4,Sales!$D$3:$ABF$3,0))/MA$2*INDEX(Usage!$D$5:$ABF$11,MATCH(UsagePerHour!$B$52,Usage!$C$5:$C$11,0),MATCH(UsagePerHour!MA$4,Usage!$D$3:$ABF$3,0)),"")</f>
        <v>0</v>
      </c>
      <c r="MB54" s="6">
        <f>IFERROR(INDEX(Sales!$D$5:$ABF$18,MATCH(UsagePerHour!$B54,Sales!$C$5:$C$18,0),MATCH(UsagePerHour!MB$4,Sales!$D$3:$ABF$3,0))/MB$2*INDEX(Usage!$D$5:$ABF$11,MATCH(UsagePerHour!$B$52,Usage!$C$5:$C$11,0),MATCH(UsagePerHour!MB$4,Usage!$D$3:$ABF$3,0)),"")</f>
        <v>0</v>
      </c>
      <c r="MC54" s="6">
        <f>IFERROR(INDEX(Sales!$D$5:$ABF$18,MATCH(UsagePerHour!$B54,Sales!$C$5:$C$18,0),MATCH(UsagePerHour!MC$4,Sales!$D$3:$ABF$3,0))/MC$2*INDEX(Usage!$D$5:$ABF$11,MATCH(UsagePerHour!$B$52,Usage!$C$5:$C$11,0),MATCH(UsagePerHour!MC$4,Usage!$D$3:$ABF$3,0)),"")</f>
        <v>0</v>
      </c>
      <c r="MD54" s="6">
        <f>IFERROR(INDEX(Sales!$D$5:$ABF$18,MATCH(UsagePerHour!$B54,Sales!$C$5:$C$18,0),MATCH(UsagePerHour!MD$4,Sales!$D$3:$ABF$3,0))/MD$2*INDEX(Usage!$D$5:$ABF$11,MATCH(UsagePerHour!$B$52,Usage!$C$5:$C$11,0),MATCH(UsagePerHour!MD$4,Usage!$D$3:$ABF$3,0)),"")</f>
        <v>0</v>
      </c>
      <c r="ME54" s="6">
        <f>IFERROR(INDEX(Sales!$D$5:$ABF$18,MATCH(UsagePerHour!$B54,Sales!$C$5:$C$18,0),MATCH(UsagePerHour!ME$4,Sales!$D$3:$ABF$3,0))/ME$2*INDEX(Usage!$D$5:$ABF$11,MATCH(UsagePerHour!$B$52,Usage!$C$5:$C$11,0),MATCH(UsagePerHour!ME$4,Usage!$D$3:$ABF$3,0)),"")</f>
        <v>0</v>
      </c>
      <c r="MF54" s="6">
        <f>IFERROR(INDEX(Sales!$D$5:$ABF$18,MATCH(UsagePerHour!$B54,Sales!$C$5:$C$18,0),MATCH(UsagePerHour!MF$4,Sales!$D$3:$ABF$3,0))/MF$2*INDEX(Usage!$D$5:$ABF$11,MATCH(UsagePerHour!$B$52,Usage!$C$5:$C$11,0),MATCH(UsagePerHour!MF$4,Usage!$D$3:$ABF$3,0)),"")</f>
        <v>0</v>
      </c>
      <c r="MG54" s="6">
        <f>IFERROR(INDEX(Sales!$D$5:$ABF$18,MATCH(UsagePerHour!$B54,Sales!$C$5:$C$18,0),MATCH(UsagePerHour!MG$4,Sales!$D$3:$ABF$3,0))/MG$2*INDEX(Usage!$D$5:$ABF$11,MATCH(UsagePerHour!$B$52,Usage!$C$5:$C$11,0),MATCH(UsagePerHour!MG$4,Usage!$D$3:$ABF$3,0)),"")</f>
        <v>0</v>
      </c>
      <c r="MH54" s="6">
        <f>IFERROR(INDEX(Sales!$D$5:$ABF$18,MATCH(UsagePerHour!$B54,Sales!$C$5:$C$18,0),MATCH(UsagePerHour!MH$4,Sales!$D$3:$ABF$3,0))/MH$2*INDEX(Usage!$D$5:$ABF$11,MATCH(UsagePerHour!$B$52,Usage!$C$5:$C$11,0),MATCH(UsagePerHour!MH$4,Usage!$D$3:$ABF$3,0)),"")</f>
        <v>0</v>
      </c>
      <c r="MI54" s="6">
        <f>IFERROR(INDEX(Sales!$D$5:$ABF$18,MATCH(UsagePerHour!$B54,Sales!$C$5:$C$18,0),MATCH(UsagePerHour!MI$4,Sales!$D$3:$ABF$3,0))/MI$2*INDEX(Usage!$D$5:$ABF$11,MATCH(UsagePerHour!$B$52,Usage!$C$5:$C$11,0),MATCH(UsagePerHour!MI$4,Usage!$D$3:$ABF$3,0)),"")</f>
        <v>0</v>
      </c>
      <c r="MJ54" s="6">
        <f>IFERROR(INDEX(Sales!$D$5:$ABF$18,MATCH(UsagePerHour!$B54,Sales!$C$5:$C$18,0),MATCH(UsagePerHour!MJ$4,Sales!$D$3:$ABF$3,0))/MJ$2*INDEX(Usage!$D$5:$ABF$11,MATCH(UsagePerHour!$B$52,Usage!$C$5:$C$11,0),MATCH(UsagePerHour!MJ$4,Usage!$D$3:$ABF$3,0)),"")</f>
        <v>0</v>
      </c>
      <c r="MK54" s="6">
        <f>IFERROR(INDEX(Sales!$D$5:$ABF$18,MATCH(UsagePerHour!$B54,Sales!$C$5:$C$18,0),MATCH(UsagePerHour!MK$4,Sales!$D$3:$ABF$3,0))/MK$2*INDEX(Usage!$D$5:$ABF$11,MATCH(UsagePerHour!$B$52,Usage!$C$5:$C$11,0),MATCH(UsagePerHour!MK$4,Usage!$D$3:$ABF$3,0)),"")</f>
        <v>0</v>
      </c>
      <c r="ML54" s="6">
        <f>IFERROR(INDEX(Sales!$D$5:$ABF$18,MATCH(UsagePerHour!$B54,Sales!$C$5:$C$18,0),MATCH(UsagePerHour!ML$4,Sales!$D$3:$ABF$3,0))/ML$2*INDEX(Usage!$D$5:$ABF$11,MATCH(UsagePerHour!$B$52,Usage!$C$5:$C$11,0),MATCH(UsagePerHour!ML$4,Usage!$D$3:$ABF$3,0)),"")</f>
        <v>0</v>
      </c>
      <c r="MM54" s="6">
        <f>IFERROR(INDEX(Sales!$D$5:$ABF$18,MATCH(UsagePerHour!$B54,Sales!$C$5:$C$18,0),MATCH(UsagePerHour!MM$4,Sales!$D$3:$ABF$3,0))/MM$2*INDEX(Usage!$D$5:$ABF$11,MATCH(UsagePerHour!$B$52,Usage!$C$5:$C$11,0),MATCH(UsagePerHour!MM$4,Usage!$D$3:$ABF$3,0)),"")</f>
        <v>0</v>
      </c>
      <c r="MN54" s="6">
        <f>IFERROR(INDEX(Sales!$D$5:$ABF$18,MATCH(UsagePerHour!$B54,Sales!$C$5:$C$18,0),MATCH(UsagePerHour!MN$4,Sales!$D$3:$ABF$3,0))/MN$2*INDEX(Usage!$D$5:$ABF$11,MATCH(UsagePerHour!$B$52,Usage!$C$5:$C$11,0),MATCH(UsagePerHour!MN$4,Usage!$D$3:$ABF$3,0)),"")</f>
        <v>0</v>
      </c>
      <c r="MO54" s="6">
        <f>IFERROR(INDEX(Sales!$D$5:$ABF$18,MATCH(UsagePerHour!$B54,Sales!$C$5:$C$18,0),MATCH(UsagePerHour!MO$4,Sales!$D$3:$ABF$3,0))/MO$2*INDEX(Usage!$D$5:$ABF$11,MATCH(UsagePerHour!$B$52,Usage!$C$5:$C$11,0),MATCH(UsagePerHour!MO$4,Usage!$D$3:$ABF$3,0)),"")</f>
        <v>0</v>
      </c>
      <c r="MP54" s="6">
        <f>IFERROR(INDEX(Sales!$D$5:$ABF$18,MATCH(UsagePerHour!$B54,Sales!$C$5:$C$18,0),MATCH(UsagePerHour!MP$4,Sales!$D$3:$ABF$3,0))/MP$2*INDEX(Usage!$D$5:$ABF$11,MATCH(UsagePerHour!$B$52,Usage!$C$5:$C$11,0),MATCH(UsagePerHour!MP$4,Usage!$D$3:$ABF$3,0)),"")</f>
        <v>0</v>
      </c>
      <c r="MQ54" s="6">
        <f>IFERROR(INDEX(Sales!$D$5:$ABF$18,MATCH(UsagePerHour!$B54,Sales!$C$5:$C$18,0),MATCH(UsagePerHour!MQ$4,Sales!$D$3:$ABF$3,0))/MQ$2*INDEX(Usage!$D$5:$ABF$11,MATCH(UsagePerHour!$B$52,Usage!$C$5:$C$11,0),MATCH(UsagePerHour!MQ$4,Usage!$D$3:$ABF$3,0)),"")</f>
        <v>0</v>
      </c>
      <c r="MR54" s="6">
        <f>IFERROR(INDEX(Sales!$D$5:$ABF$18,MATCH(UsagePerHour!$B54,Sales!$C$5:$C$18,0),MATCH(UsagePerHour!MR$4,Sales!$D$3:$ABF$3,0))/MR$2*INDEX(Usage!$D$5:$ABF$11,MATCH(UsagePerHour!$B$52,Usage!$C$5:$C$11,0),MATCH(UsagePerHour!MR$4,Usage!$D$3:$ABF$3,0)),"")</f>
        <v>0</v>
      </c>
      <c r="MS54" s="6">
        <f>IFERROR(INDEX(Sales!$D$5:$ABF$18,MATCH(UsagePerHour!$B54,Sales!$C$5:$C$18,0),MATCH(UsagePerHour!MS$4,Sales!$D$3:$ABF$3,0))/MS$2*INDEX(Usage!$D$5:$ABF$11,MATCH(UsagePerHour!$B$52,Usage!$C$5:$C$11,0),MATCH(UsagePerHour!MS$4,Usage!$D$3:$ABF$3,0)),"")</f>
        <v>0</v>
      </c>
      <c r="MT54" s="6">
        <f>IFERROR(INDEX(Sales!$D$5:$ABF$18,MATCH(UsagePerHour!$B54,Sales!$C$5:$C$18,0),MATCH(UsagePerHour!MT$4,Sales!$D$3:$ABF$3,0))/MT$2*INDEX(Usage!$D$5:$ABF$11,MATCH(UsagePerHour!$B$52,Usage!$C$5:$C$11,0),MATCH(UsagePerHour!MT$4,Usage!$D$3:$ABF$3,0)),"")</f>
        <v>0</v>
      </c>
      <c r="MU54" s="6">
        <f>IFERROR(INDEX(Sales!$D$5:$ABF$18,MATCH(UsagePerHour!$B54,Sales!$C$5:$C$18,0),MATCH(UsagePerHour!MU$4,Sales!$D$3:$ABF$3,0))/MU$2*INDEX(Usage!$D$5:$ABF$11,MATCH(UsagePerHour!$B$52,Usage!$C$5:$C$11,0),MATCH(UsagePerHour!MU$4,Usage!$D$3:$ABF$3,0)),"")</f>
        <v>0</v>
      </c>
      <c r="MV54" s="6">
        <f>IFERROR(INDEX(Sales!$D$5:$ABF$18,MATCH(UsagePerHour!$B54,Sales!$C$5:$C$18,0),MATCH(UsagePerHour!MV$4,Sales!$D$3:$ABF$3,0))/MV$2*INDEX(Usage!$D$5:$ABF$11,MATCH(UsagePerHour!$B$52,Usage!$C$5:$C$11,0),MATCH(UsagePerHour!MV$4,Usage!$D$3:$ABF$3,0)),"")</f>
        <v>0</v>
      </c>
      <c r="MW54" s="6">
        <f>IFERROR(INDEX(Sales!$D$5:$ABF$18,MATCH(UsagePerHour!$B54,Sales!$C$5:$C$18,0),MATCH(UsagePerHour!MW$4,Sales!$D$3:$ABF$3,0))/MW$2*INDEX(Usage!$D$5:$ABF$11,MATCH(UsagePerHour!$B$52,Usage!$C$5:$C$11,0),MATCH(UsagePerHour!MW$4,Usage!$D$3:$ABF$3,0)),"")</f>
        <v>0</v>
      </c>
      <c r="MX54" s="6">
        <f>IFERROR(INDEX(Sales!$D$5:$ABF$18,MATCH(UsagePerHour!$B54,Sales!$C$5:$C$18,0),MATCH(UsagePerHour!MX$4,Sales!$D$3:$ABF$3,0))/MX$2*INDEX(Usage!$D$5:$ABF$11,MATCH(UsagePerHour!$B$52,Usage!$C$5:$C$11,0),MATCH(UsagePerHour!MX$4,Usage!$D$3:$ABF$3,0)),"")</f>
        <v>0</v>
      </c>
      <c r="MY54" s="6">
        <f>IFERROR(INDEX(Sales!$D$5:$ABF$18,MATCH(UsagePerHour!$B54,Sales!$C$5:$C$18,0),MATCH(UsagePerHour!MY$4,Sales!$D$3:$ABF$3,0))/MY$2*INDEX(Usage!$D$5:$ABF$11,MATCH(UsagePerHour!$B$52,Usage!$C$5:$C$11,0),MATCH(UsagePerHour!MY$4,Usage!$D$3:$ABF$3,0)),"")</f>
        <v>0</v>
      </c>
      <c r="MZ54" s="6">
        <f>IFERROR(INDEX(Sales!$D$5:$ABF$18,MATCH(UsagePerHour!$B54,Sales!$C$5:$C$18,0),MATCH(UsagePerHour!MZ$4,Sales!$D$3:$ABF$3,0))/MZ$2*INDEX(Usage!$D$5:$ABF$11,MATCH(UsagePerHour!$B$52,Usage!$C$5:$C$11,0),MATCH(UsagePerHour!MZ$4,Usage!$D$3:$ABF$3,0)),"")</f>
        <v>0</v>
      </c>
      <c r="NA54" s="6">
        <f>IFERROR(INDEX(Sales!$D$5:$ABF$18,MATCH(UsagePerHour!$B54,Sales!$C$5:$C$18,0),MATCH(UsagePerHour!NA$4,Sales!$D$3:$ABF$3,0))/NA$2*INDEX(Usage!$D$5:$ABF$11,MATCH(UsagePerHour!$B$52,Usage!$C$5:$C$11,0),MATCH(UsagePerHour!NA$4,Usage!$D$3:$ABF$3,0)),"")</f>
        <v>0</v>
      </c>
      <c r="NB54" s="6">
        <f>IFERROR(INDEX(Sales!$D$5:$ABF$18,MATCH(UsagePerHour!$B54,Sales!$C$5:$C$18,0),MATCH(UsagePerHour!NB$4,Sales!$D$3:$ABF$3,0))/NB$2*INDEX(Usage!$D$5:$ABF$11,MATCH(UsagePerHour!$B$52,Usage!$C$5:$C$11,0),MATCH(UsagePerHour!NB$4,Usage!$D$3:$ABF$3,0)),"")</f>
        <v>0</v>
      </c>
      <c r="NC54" s="6">
        <f>IFERROR(INDEX(Sales!$D$5:$ABF$18,MATCH(UsagePerHour!$B54,Sales!$C$5:$C$18,0),MATCH(UsagePerHour!NC$4,Sales!$D$3:$ABF$3,0))/NC$2*INDEX(Usage!$D$5:$ABF$11,MATCH(UsagePerHour!$B$52,Usage!$C$5:$C$11,0),MATCH(UsagePerHour!NC$4,Usage!$D$3:$ABF$3,0)),"")</f>
        <v>0</v>
      </c>
      <c r="ND54" s="6">
        <f>IFERROR(INDEX(Sales!$D$5:$ABF$18,MATCH(UsagePerHour!$B54,Sales!$C$5:$C$18,0),MATCH(UsagePerHour!ND$4,Sales!$D$3:$ABF$3,0))/ND$2*INDEX(Usage!$D$5:$ABF$11,MATCH(UsagePerHour!$B$52,Usage!$C$5:$C$11,0),MATCH(UsagePerHour!ND$4,Usage!$D$3:$ABF$3,0)),"")</f>
        <v>0</v>
      </c>
      <c r="NE54" s="6">
        <f>IFERROR(INDEX(Sales!$D$5:$ABF$18,MATCH(UsagePerHour!$B54,Sales!$C$5:$C$18,0),MATCH(UsagePerHour!NE$4,Sales!$D$3:$ABF$3,0))/NE$2*INDEX(Usage!$D$5:$ABF$11,MATCH(UsagePerHour!$B$52,Usage!$C$5:$C$11,0),MATCH(UsagePerHour!NE$4,Usage!$D$3:$ABF$3,0)),"")</f>
        <v>0</v>
      </c>
      <c r="NF54" s="6">
        <f>IFERROR(INDEX(Sales!$D$5:$ABF$18,MATCH(UsagePerHour!$B54,Sales!$C$5:$C$18,0),MATCH(UsagePerHour!NF$4,Sales!$D$3:$ABF$3,0))/NF$2*INDEX(Usage!$D$5:$ABF$11,MATCH(UsagePerHour!$B$52,Usage!$C$5:$C$11,0),MATCH(UsagePerHour!NF$4,Usage!$D$3:$ABF$3,0)),"")</f>
        <v>0</v>
      </c>
      <c r="NG54" s="6">
        <f>IFERROR(INDEX(Sales!$D$5:$ABF$18,MATCH(UsagePerHour!$B54,Sales!$C$5:$C$18,0),MATCH(UsagePerHour!NG$4,Sales!$D$3:$ABF$3,0))/NG$2*INDEX(Usage!$D$5:$ABF$11,MATCH(UsagePerHour!$B$52,Usage!$C$5:$C$11,0),MATCH(UsagePerHour!NG$4,Usage!$D$3:$ABF$3,0)),"")</f>
        <v>0</v>
      </c>
      <c r="NH54" s="6">
        <f>IFERROR(INDEX(Sales!$D$5:$ABF$18,MATCH(UsagePerHour!$B54,Sales!$C$5:$C$18,0),MATCH(UsagePerHour!NH$4,Sales!$D$3:$ABF$3,0))/NH$2*INDEX(Usage!$D$5:$ABF$11,MATCH(UsagePerHour!$B$52,Usage!$C$5:$C$11,0),MATCH(UsagePerHour!NH$4,Usage!$D$3:$ABF$3,0)),"")</f>
        <v>0</v>
      </c>
      <c r="NI54" s="6">
        <f>IFERROR(INDEX(Sales!$D$5:$ABF$18,MATCH(UsagePerHour!$B54,Sales!$C$5:$C$18,0),MATCH(UsagePerHour!NI$4,Sales!$D$3:$ABF$3,0))/NI$2*INDEX(Usage!$D$5:$ABF$11,MATCH(UsagePerHour!$B$52,Usage!$C$5:$C$11,0),MATCH(UsagePerHour!NI$4,Usage!$D$3:$ABF$3,0)),"")</f>
        <v>0</v>
      </c>
      <c r="NJ54" s="6">
        <f>IFERROR(INDEX(Sales!$D$5:$ABF$18,MATCH(UsagePerHour!$B54,Sales!$C$5:$C$18,0),MATCH(UsagePerHour!NJ$4,Sales!$D$3:$ABF$3,0))/NJ$2*INDEX(Usage!$D$5:$ABF$11,MATCH(UsagePerHour!$B$52,Usage!$C$5:$C$11,0),MATCH(UsagePerHour!NJ$4,Usage!$D$3:$ABF$3,0)),"")</f>
        <v>0</v>
      </c>
      <c r="NK54" s="6">
        <f>IFERROR(INDEX(Sales!$D$5:$ABF$18,MATCH(UsagePerHour!$B54,Sales!$C$5:$C$18,0),MATCH(UsagePerHour!NK$4,Sales!$D$3:$ABF$3,0))/NK$2*INDEX(Usage!$D$5:$ABF$11,MATCH(UsagePerHour!$B$52,Usage!$C$5:$C$11,0),MATCH(UsagePerHour!NK$4,Usage!$D$3:$ABF$3,0)),"")</f>
        <v>0</v>
      </c>
      <c r="NL54" s="6">
        <f>IFERROR(INDEX(Sales!$D$5:$ABF$18,MATCH(UsagePerHour!$B54,Sales!$C$5:$C$18,0),MATCH(UsagePerHour!NL$4,Sales!$D$3:$ABF$3,0))/NL$2*INDEX(Usage!$D$5:$ABF$11,MATCH(UsagePerHour!$B$52,Usage!$C$5:$C$11,0),MATCH(UsagePerHour!NL$4,Usage!$D$3:$ABF$3,0)),"")</f>
        <v>0</v>
      </c>
      <c r="NM54" s="6">
        <f>IFERROR(INDEX(Sales!$D$5:$ABF$18,MATCH(UsagePerHour!$B54,Sales!$C$5:$C$18,0),MATCH(UsagePerHour!NM$4,Sales!$D$3:$ABF$3,0))/NM$2*INDEX(Usage!$D$5:$ABF$11,MATCH(UsagePerHour!$B$52,Usage!$C$5:$C$11,0),MATCH(UsagePerHour!NM$4,Usage!$D$3:$ABF$3,0)),"")</f>
        <v>0</v>
      </c>
      <c r="NN54" s="6">
        <f>IFERROR(INDEX(Sales!$D$5:$ABF$18,MATCH(UsagePerHour!$B54,Sales!$C$5:$C$18,0),MATCH(UsagePerHour!NN$4,Sales!$D$3:$ABF$3,0))/NN$2*INDEX(Usage!$D$5:$ABF$11,MATCH(UsagePerHour!$B$52,Usage!$C$5:$C$11,0),MATCH(UsagePerHour!NN$4,Usage!$D$3:$ABF$3,0)),"")</f>
        <v>0</v>
      </c>
      <c r="NO54" s="6">
        <f>IFERROR(INDEX(Sales!$D$5:$ABF$18,MATCH(UsagePerHour!$B54,Sales!$C$5:$C$18,0),MATCH(UsagePerHour!NO$4,Sales!$D$3:$ABF$3,0))/NO$2*INDEX(Usage!$D$5:$ABF$11,MATCH(UsagePerHour!$B$52,Usage!$C$5:$C$11,0),MATCH(UsagePerHour!NO$4,Usage!$D$3:$ABF$3,0)),"")</f>
        <v>0</v>
      </c>
      <c r="NP54" s="6">
        <f>IFERROR(INDEX(Sales!$D$5:$ABF$18,MATCH(UsagePerHour!$B54,Sales!$C$5:$C$18,0),MATCH(UsagePerHour!NP$4,Sales!$D$3:$ABF$3,0))/NP$2*INDEX(Usage!$D$5:$ABF$11,MATCH(UsagePerHour!$B$52,Usage!$C$5:$C$11,0),MATCH(UsagePerHour!NP$4,Usage!$D$3:$ABF$3,0)),"")</f>
        <v>0</v>
      </c>
      <c r="NQ54" s="6">
        <f>IFERROR(INDEX(Sales!$D$5:$ABF$18,MATCH(UsagePerHour!$B54,Sales!$C$5:$C$18,0),MATCH(UsagePerHour!NQ$4,Sales!$D$3:$ABF$3,0))/NQ$2*INDEX(Usage!$D$5:$ABF$11,MATCH(UsagePerHour!$B$52,Usage!$C$5:$C$11,0),MATCH(UsagePerHour!NQ$4,Usage!$D$3:$ABF$3,0)),"")</f>
        <v>0</v>
      </c>
      <c r="NR54" s="6">
        <f>IFERROR(INDEX(Sales!$D$5:$ABF$18,MATCH(UsagePerHour!$B54,Sales!$C$5:$C$18,0),MATCH(UsagePerHour!NR$4,Sales!$D$3:$ABF$3,0))/NR$2*INDEX(Usage!$D$5:$ABF$11,MATCH(UsagePerHour!$B$52,Usage!$C$5:$C$11,0),MATCH(UsagePerHour!NR$4,Usage!$D$3:$ABF$3,0)),"")</f>
        <v>0</v>
      </c>
      <c r="NS54" s="6">
        <f>IFERROR(INDEX(Sales!$D$5:$ABF$18,MATCH(UsagePerHour!$B54,Sales!$C$5:$C$18,0),MATCH(UsagePerHour!NS$4,Sales!$D$3:$ABF$3,0))/NS$2*INDEX(Usage!$D$5:$ABF$11,MATCH(UsagePerHour!$B$52,Usage!$C$5:$C$11,0),MATCH(UsagePerHour!NS$4,Usage!$D$3:$ABF$3,0)),"")</f>
        <v>0</v>
      </c>
      <c r="NT54" s="6">
        <f>IFERROR(INDEX(Sales!$D$5:$ABF$18,MATCH(UsagePerHour!$B54,Sales!$C$5:$C$18,0),MATCH(UsagePerHour!NT$4,Sales!$D$3:$ABF$3,0))/NT$2*INDEX(Usage!$D$5:$ABF$11,MATCH(UsagePerHour!$B$52,Usage!$C$5:$C$11,0),MATCH(UsagePerHour!NT$4,Usage!$D$3:$ABF$3,0)),"")</f>
        <v>0</v>
      </c>
      <c r="NU54" s="6">
        <f>IFERROR(INDEX(Sales!$D$5:$ABF$18,MATCH(UsagePerHour!$B54,Sales!$C$5:$C$18,0),MATCH(UsagePerHour!NU$4,Sales!$D$3:$ABF$3,0))/NU$2*INDEX(Usage!$D$5:$ABF$11,MATCH(UsagePerHour!$B$52,Usage!$C$5:$C$11,0),MATCH(UsagePerHour!NU$4,Usage!$D$3:$ABF$3,0)),"")</f>
        <v>0</v>
      </c>
      <c r="NV54" s="6">
        <f>IFERROR(INDEX(Sales!$D$5:$ABF$18,MATCH(UsagePerHour!$B54,Sales!$C$5:$C$18,0),MATCH(UsagePerHour!NV$4,Sales!$D$3:$ABF$3,0))/NV$2*INDEX(Usage!$D$5:$ABF$11,MATCH(UsagePerHour!$B$52,Usage!$C$5:$C$11,0),MATCH(UsagePerHour!NV$4,Usage!$D$3:$ABF$3,0)),"")</f>
        <v>0</v>
      </c>
      <c r="NW54" s="6">
        <f>IFERROR(INDEX(Sales!$D$5:$ABF$18,MATCH(UsagePerHour!$B54,Sales!$C$5:$C$18,0),MATCH(UsagePerHour!NW$4,Sales!$D$3:$ABF$3,0))/NW$2*INDEX(Usage!$D$5:$ABF$11,MATCH(UsagePerHour!$B$52,Usage!$C$5:$C$11,0),MATCH(UsagePerHour!NW$4,Usage!$D$3:$ABF$3,0)),"")</f>
        <v>0</v>
      </c>
      <c r="NX54" s="6">
        <f>IFERROR(INDEX(Sales!$D$5:$ABF$18,MATCH(UsagePerHour!$B54,Sales!$C$5:$C$18,0),MATCH(UsagePerHour!NX$4,Sales!$D$3:$ABF$3,0))/NX$2*INDEX(Usage!$D$5:$ABF$11,MATCH(UsagePerHour!$B$52,Usage!$C$5:$C$11,0),MATCH(UsagePerHour!NX$4,Usage!$D$3:$ABF$3,0)),"")</f>
        <v>0</v>
      </c>
      <c r="NY54" s="6">
        <f>IFERROR(INDEX(Sales!$D$5:$ABF$18,MATCH(UsagePerHour!$B54,Sales!$C$5:$C$18,0),MATCH(UsagePerHour!NY$4,Sales!$D$3:$ABF$3,0))/NY$2*INDEX(Usage!$D$5:$ABF$11,MATCH(UsagePerHour!$B$52,Usage!$C$5:$C$11,0),MATCH(UsagePerHour!NY$4,Usage!$D$3:$ABF$3,0)),"")</f>
        <v>0</v>
      </c>
      <c r="NZ54" s="6">
        <f>IFERROR(INDEX(Sales!$D$5:$ABF$18,MATCH(UsagePerHour!$B54,Sales!$C$5:$C$18,0),MATCH(UsagePerHour!NZ$4,Sales!$D$3:$ABF$3,0))/NZ$2*INDEX(Usage!$D$5:$ABF$11,MATCH(UsagePerHour!$B$52,Usage!$C$5:$C$11,0),MATCH(UsagePerHour!NZ$4,Usage!$D$3:$ABF$3,0)),"")</f>
        <v>0</v>
      </c>
      <c r="OA54" s="6">
        <f>IFERROR(INDEX(Sales!$D$5:$ABF$18,MATCH(UsagePerHour!$B54,Sales!$C$5:$C$18,0),MATCH(UsagePerHour!OA$4,Sales!$D$3:$ABF$3,0))/OA$2*INDEX(Usage!$D$5:$ABF$11,MATCH(UsagePerHour!$B$52,Usage!$C$5:$C$11,0),MATCH(UsagePerHour!OA$4,Usage!$D$3:$ABF$3,0)),"")</f>
        <v>0</v>
      </c>
      <c r="OB54" s="6">
        <f>IFERROR(INDEX(Sales!$D$5:$ABF$18,MATCH(UsagePerHour!$B54,Sales!$C$5:$C$18,0),MATCH(UsagePerHour!OB$4,Sales!$D$3:$ABF$3,0))/OB$2*INDEX(Usage!$D$5:$ABF$11,MATCH(UsagePerHour!$B$52,Usage!$C$5:$C$11,0),MATCH(UsagePerHour!OB$4,Usage!$D$3:$ABF$3,0)),"")</f>
        <v>0</v>
      </c>
      <c r="OC54" s="6">
        <f>IFERROR(INDEX(Sales!$D$5:$ABF$18,MATCH(UsagePerHour!$B54,Sales!$C$5:$C$18,0),MATCH(UsagePerHour!OC$4,Sales!$D$3:$ABF$3,0))/OC$2*INDEX(Usage!$D$5:$ABF$11,MATCH(UsagePerHour!$B$52,Usage!$C$5:$C$11,0),MATCH(UsagePerHour!OC$4,Usage!$D$3:$ABF$3,0)),"")</f>
        <v>0</v>
      </c>
      <c r="OD54" s="6">
        <f>IFERROR(INDEX(Sales!$D$5:$ABF$18,MATCH(UsagePerHour!$B54,Sales!$C$5:$C$18,0),MATCH(UsagePerHour!OD$4,Sales!$D$3:$ABF$3,0))/OD$2*INDEX(Usage!$D$5:$ABF$11,MATCH(UsagePerHour!$B$52,Usage!$C$5:$C$11,0),MATCH(UsagePerHour!OD$4,Usage!$D$3:$ABF$3,0)),"")</f>
        <v>0</v>
      </c>
      <c r="OE54" s="6">
        <f>IFERROR(INDEX(Sales!$D$5:$ABF$18,MATCH(UsagePerHour!$B54,Sales!$C$5:$C$18,0),MATCH(UsagePerHour!OE$4,Sales!$D$3:$ABF$3,0))/OE$2*INDEX(Usage!$D$5:$ABF$11,MATCH(UsagePerHour!$B$52,Usage!$C$5:$C$11,0),MATCH(UsagePerHour!OE$4,Usage!$D$3:$ABF$3,0)),"")</f>
        <v>0</v>
      </c>
      <c r="OF54" s="6">
        <f>IFERROR(INDEX(Sales!$D$5:$ABF$18,MATCH(UsagePerHour!$B54,Sales!$C$5:$C$18,0),MATCH(UsagePerHour!OF$4,Sales!$D$3:$ABF$3,0))/OF$2*INDEX(Usage!$D$5:$ABF$11,MATCH(UsagePerHour!$B$52,Usage!$C$5:$C$11,0),MATCH(UsagePerHour!OF$4,Usage!$D$3:$ABF$3,0)),"")</f>
        <v>0</v>
      </c>
      <c r="OG54" s="6">
        <f>IFERROR(INDEX(Sales!$D$5:$ABF$18,MATCH(UsagePerHour!$B54,Sales!$C$5:$C$18,0),MATCH(UsagePerHour!OG$4,Sales!$D$3:$ABF$3,0))/OG$2*INDEX(Usage!$D$5:$ABF$11,MATCH(UsagePerHour!$B$52,Usage!$C$5:$C$11,0),MATCH(UsagePerHour!OG$4,Usage!$D$3:$ABF$3,0)),"")</f>
        <v>0</v>
      </c>
      <c r="OH54" s="6">
        <f>IFERROR(INDEX(Sales!$D$5:$ABF$18,MATCH(UsagePerHour!$B54,Sales!$C$5:$C$18,0),MATCH(UsagePerHour!OH$4,Sales!$D$3:$ABF$3,0))/OH$2*INDEX(Usage!$D$5:$ABF$11,MATCH(UsagePerHour!$B$52,Usage!$C$5:$C$11,0),MATCH(UsagePerHour!OH$4,Usage!$D$3:$ABF$3,0)),"")</f>
        <v>0</v>
      </c>
      <c r="OI54" s="6">
        <f>IFERROR(INDEX(Sales!$D$5:$ABF$18,MATCH(UsagePerHour!$B54,Sales!$C$5:$C$18,0),MATCH(UsagePerHour!OI$4,Sales!$D$3:$ABF$3,0))/OI$2*INDEX(Usage!$D$5:$ABF$11,MATCH(UsagePerHour!$B$52,Usage!$C$5:$C$11,0),MATCH(UsagePerHour!OI$4,Usage!$D$3:$ABF$3,0)),"")</f>
        <v>0</v>
      </c>
      <c r="OJ54" s="6">
        <f>IFERROR(INDEX(Sales!$D$5:$ABF$18,MATCH(UsagePerHour!$B54,Sales!$C$5:$C$18,0),MATCH(UsagePerHour!OJ$4,Sales!$D$3:$ABF$3,0))/OJ$2*INDEX(Usage!$D$5:$ABF$11,MATCH(UsagePerHour!$B$52,Usage!$C$5:$C$11,0),MATCH(UsagePerHour!OJ$4,Usage!$D$3:$ABF$3,0)),"")</f>
        <v>0</v>
      </c>
      <c r="OK54" s="6">
        <f>IFERROR(INDEX(Sales!$D$5:$ABF$18,MATCH(UsagePerHour!$B54,Sales!$C$5:$C$18,0),MATCH(UsagePerHour!OK$4,Sales!$D$3:$ABF$3,0))/OK$2*INDEX(Usage!$D$5:$ABF$11,MATCH(UsagePerHour!$B$52,Usage!$C$5:$C$11,0),MATCH(UsagePerHour!OK$4,Usage!$D$3:$ABF$3,0)),"")</f>
        <v>0</v>
      </c>
      <c r="OL54" s="6">
        <f>IFERROR(INDEX(Sales!$D$5:$ABF$18,MATCH(UsagePerHour!$B54,Sales!$C$5:$C$18,0),MATCH(UsagePerHour!OL$4,Sales!$D$3:$ABF$3,0))/OL$2*INDEX(Usage!$D$5:$ABF$11,MATCH(UsagePerHour!$B$52,Usage!$C$5:$C$11,0),MATCH(UsagePerHour!OL$4,Usage!$D$3:$ABF$3,0)),"")</f>
        <v>0</v>
      </c>
      <c r="OM54" s="6">
        <f>IFERROR(INDEX(Sales!$D$5:$ABF$18,MATCH(UsagePerHour!$B54,Sales!$C$5:$C$18,0),MATCH(UsagePerHour!OM$4,Sales!$D$3:$ABF$3,0))/OM$2*INDEX(Usage!$D$5:$ABF$11,MATCH(UsagePerHour!$B$52,Usage!$C$5:$C$11,0),MATCH(UsagePerHour!OM$4,Usage!$D$3:$ABF$3,0)),"")</f>
        <v>0</v>
      </c>
      <c r="ON54" s="6">
        <f>IFERROR(INDEX(Sales!$D$5:$ABF$18,MATCH(UsagePerHour!$B54,Sales!$C$5:$C$18,0),MATCH(UsagePerHour!ON$4,Sales!$D$3:$ABF$3,0))/ON$2*INDEX(Usage!$D$5:$ABF$11,MATCH(UsagePerHour!$B$52,Usage!$C$5:$C$11,0),MATCH(UsagePerHour!ON$4,Usage!$D$3:$ABF$3,0)),"")</f>
        <v>0</v>
      </c>
      <c r="OO54" s="6">
        <f>IFERROR(INDEX(Sales!$D$5:$ABF$18,MATCH(UsagePerHour!$B54,Sales!$C$5:$C$18,0),MATCH(UsagePerHour!OO$4,Sales!$D$3:$ABF$3,0))/OO$2*INDEX(Usage!$D$5:$ABF$11,MATCH(UsagePerHour!$B$52,Usage!$C$5:$C$11,0),MATCH(UsagePerHour!OO$4,Usage!$D$3:$ABF$3,0)),"")</f>
        <v>0</v>
      </c>
      <c r="OP54" s="6">
        <f>IFERROR(INDEX(Sales!$D$5:$ABF$18,MATCH(UsagePerHour!$B54,Sales!$C$5:$C$18,0),MATCH(UsagePerHour!OP$4,Sales!$D$3:$ABF$3,0))/OP$2*INDEX(Usage!$D$5:$ABF$11,MATCH(UsagePerHour!$B$52,Usage!$C$5:$C$11,0),MATCH(UsagePerHour!OP$4,Usage!$D$3:$ABF$3,0)),"")</f>
        <v>0</v>
      </c>
      <c r="OQ54" s="6">
        <f>IFERROR(INDEX(Sales!$D$5:$ABF$18,MATCH(UsagePerHour!$B54,Sales!$C$5:$C$18,0),MATCH(UsagePerHour!OQ$4,Sales!$D$3:$ABF$3,0))/OQ$2*INDEX(Usage!$D$5:$ABF$11,MATCH(UsagePerHour!$B$52,Usage!$C$5:$C$11,0),MATCH(UsagePerHour!OQ$4,Usage!$D$3:$ABF$3,0)),"")</f>
        <v>0</v>
      </c>
      <c r="OR54" s="6">
        <f>IFERROR(INDEX(Sales!$D$5:$ABF$18,MATCH(UsagePerHour!$B54,Sales!$C$5:$C$18,0),MATCH(UsagePerHour!OR$4,Sales!$D$3:$ABF$3,0))/OR$2*INDEX(Usage!$D$5:$ABF$11,MATCH(UsagePerHour!$B$52,Usage!$C$5:$C$11,0),MATCH(UsagePerHour!OR$4,Usage!$D$3:$ABF$3,0)),"")</f>
        <v>0</v>
      </c>
      <c r="OS54" s="6">
        <f>IFERROR(INDEX(Sales!$D$5:$ABF$18,MATCH(UsagePerHour!$B54,Sales!$C$5:$C$18,0),MATCH(UsagePerHour!OS$4,Sales!$D$3:$ABF$3,0))/OS$2*INDEX(Usage!$D$5:$ABF$11,MATCH(UsagePerHour!$B$52,Usage!$C$5:$C$11,0),MATCH(UsagePerHour!OS$4,Usage!$D$3:$ABF$3,0)),"")</f>
        <v>0</v>
      </c>
      <c r="OT54" s="6">
        <f>IFERROR(INDEX(Sales!$D$5:$ABF$18,MATCH(UsagePerHour!$B54,Sales!$C$5:$C$18,0),MATCH(UsagePerHour!OT$4,Sales!$D$3:$ABF$3,0))/OT$2*INDEX(Usage!$D$5:$ABF$11,MATCH(UsagePerHour!$B$52,Usage!$C$5:$C$11,0),MATCH(UsagePerHour!OT$4,Usage!$D$3:$ABF$3,0)),"")</f>
        <v>0</v>
      </c>
      <c r="OU54" s="6">
        <f>IFERROR(INDEX(Sales!$D$5:$ABF$18,MATCH(UsagePerHour!$B54,Sales!$C$5:$C$18,0),MATCH(UsagePerHour!OU$4,Sales!$D$3:$ABF$3,0))/OU$2*INDEX(Usage!$D$5:$ABF$11,MATCH(UsagePerHour!$B$52,Usage!$C$5:$C$11,0),MATCH(UsagePerHour!OU$4,Usage!$D$3:$ABF$3,0)),"")</f>
        <v>0</v>
      </c>
      <c r="OV54" s="6">
        <f>IFERROR(INDEX(Sales!$D$5:$ABF$18,MATCH(UsagePerHour!$B54,Sales!$C$5:$C$18,0),MATCH(UsagePerHour!OV$4,Sales!$D$3:$ABF$3,0))/OV$2*INDEX(Usage!$D$5:$ABF$11,MATCH(UsagePerHour!$B$52,Usage!$C$5:$C$11,0),MATCH(UsagePerHour!OV$4,Usage!$D$3:$ABF$3,0)),"")</f>
        <v>0</v>
      </c>
      <c r="OW54" s="6">
        <f>IFERROR(INDEX(Sales!$D$5:$ABF$18,MATCH(UsagePerHour!$B54,Sales!$C$5:$C$18,0),MATCH(UsagePerHour!OW$4,Sales!$D$3:$ABF$3,0))/OW$2*INDEX(Usage!$D$5:$ABF$11,MATCH(UsagePerHour!$B$52,Usage!$C$5:$C$11,0),MATCH(UsagePerHour!OW$4,Usage!$D$3:$ABF$3,0)),"")</f>
        <v>0</v>
      </c>
      <c r="OX54" s="6">
        <f>IFERROR(INDEX(Sales!$D$5:$ABF$18,MATCH(UsagePerHour!$B54,Sales!$C$5:$C$18,0),MATCH(UsagePerHour!OX$4,Sales!$D$3:$ABF$3,0))/OX$2*INDEX(Usage!$D$5:$ABF$11,MATCH(UsagePerHour!$B$52,Usage!$C$5:$C$11,0),MATCH(UsagePerHour!OX$4,Usage!$D$3:$ABF$3,0)),"")</f>
        <v>0</v>
      </c>
      <c r="OY54" s="6">
        <f>IFERROR(INDEX(Sales!$D$5:$ABF$18,MATCH(UsagePerHour!$B54,Sales!$C$5:$C$18,0),MATCH(UsagePerHour!OY$4,Sales!$D$3:$ABF$3,0))/OY$2*INDEX(Usage!$D$5:$ABF$11,MATCH(UsagePerHour!$B$52,Usage!$C$5:$C$11,0),MATCH(UsagePerHour!OY$4,Usage!$D$3:$ABF$3,0)),"")</f>
        <v>0</v>
      </c>
      <c r="OZ54" s="6">
        <f>IFERROR(INDEX(Sales!$D$5:$ABF$18,MATCH(UsagePerHour!$B54,Sales!$C$5:$C$18,0),MATCH(UsagePerHour!OZ$4,Sales!$D$3:$ABF$3,0))/OZ$2*INDEX(Usage!$D$5:$ABF$11,MATCH(UsagePerHour!$B$52,Usage!$C$5:$C$11,0),MATCH(UsagePerHour!OZ$4,Usage!$D$3:$ABF$3,0)),"")</f>
        <v>0</v>
      </c>
      <c r="PA54" s="6">
        <f>IFERROR(INDEX(Sales!$D$5:$ABF$18,MATCH(UsagePerHour!$B54,Sales!$C$5:$C$18,0),MATCH(UsagePerHour!PA$4,Sales!$D$3:$ABF$3,0))/PA$2*INDEX(Usage!$D$5:$ABF$11,MATCH(UsagePerHour!$B$52,Usage!$C$5:$C$11,0),MATCH(UsagePerHour!PA$4,Usage!$D$3:$ABF$3,0)),"")</f>
        <v>0</v>
      </c>
      <c r="PB54" s="6">
        <f>IFERROR(INDEX(Sales!$D$5:$ABF$18,MATCH(UsagePerHour!$B54,Sales!$C$5:$C$18,0),MATCH(UsagePerHour!PB$4,Sales!$D$3:$ABF$3,0))/PB$2*INDEX(Usage!$D$5:$ABF$11,MATCH(UsagePerHour!$B$52,Usage!$C$5:$C$11,0),MATCH(UsagePerHour!PB$4,Usage!$D$3:$ABF$3,0)),"")</f>
        <v>0</v>
      </c>
      <c r="PC54" s="6">
        <f>IFERROR(INDEX(Sales!$D$5:$ABF$18,MATCH(UsagePerHour!$B54,Sales!$C$5:$C$18,0),MATCH(UsagePerHour!PC$4,Sales!$D$3:$ABF$3,0))/PC$2*INDEX(Usage!$D$5:$ABF$11,MATCH(UsagePerHour!$B$52,Usage!$C$5:$C$11,0),MATCH(UsagePerHour!PC$4,Usage!$D$3:$ABF$3,0)),"")</f>
        <v>0</v>
      </c>
      <c r="PD54" s="6">
        <f>IFERROR(INDEX(Sales!$D$5:$ABF$18,MATCH(UsagePerHour!$B54,Sales!$C$5:$C$18,0),MATCH(UsagePerHour!PD$4,Sales!$D$3:$ABF$3,0))/PD$2*INDEX(Usage!$D$5:$ABF$11,MATCH(UsagePerHour!$B$52,Usage!$C$5:$C$11,0),MATCH(UsagePerHour!PD$4,Usage!$D$3:$ABF$3,0)),"")</f>
        <v>0</v>
      </c>
      <c r="PE54" s="6">
        <f>IFERROR(INDEX(Sales!$D$5:$ABF$18,MATCH(UsagePerHour!$B54,Sales!$C$5:$C$18,0),MATCH(UsagePerHour!PE$4,Sales!$D$3:$ABF$3,0))/PE$2*INDEX(Usage!$D$5:$ABF$11,MATCH(UsagePerHour!$B$52,Usage!$C$5:$C$11,0),MATCH(UsagePerHour!PE$4,Usage!$D$3:$ABF$3,0)),"")</f>
        <v>0</v>
      </c>
      <c r="PF54" s="6">
        <f>IFERROR(INDEX(Sales!$D$5:$ABF$18,MATCH(UsagePerHour!$B54,Sales!$C$5:$C$18,0),MATCH(UsagePerHour!PF$4,Sales!$D$3:$ABF$3,0))/PF$2*INDEX(Usage!$D$5:$ABF$11,MATCH(UsagePerHour!$B$52,Usage!$C$5:$C$11,0),MATCH(UsagePerHour!PF$4,Usage!$D$3:$ABF$3,0)),"")</f>
        <v>0</v>
      </c>
      <c r="PG54" s="6">
        <f>IFERROR(INDEX(Sales!$D$5:$ABF$18,MATCH(UsagePerHour!$B54,Sales!$C$5:$C$18,0),MATCH(UsagePerHour!PG$4,Sales!$D$3:$ABF$3,0))/PG$2*INDEX(Usage!$D$5:$ABF$11,MATCH(UsagePerHour!$B$52,Usage!$C$5:$C$11,0),MATCH(UsagePerHour!PG$4,Usage!$D$3:$ABF$3,0)),"")</f>
        <v>0</v>
      </c>
      <c r="PH54" s="6">
        <f>IFERROR(INDEX(Sales!$D$5:$ABF$18,MATCH(UsagePerHour!$B54,Sales!$C$5:$C$18,0),MATCH(UsagePerHour!PH$4,Sales!$D$3:$ABF$3,0))/PH$2*INDEX(Usage!$D$5:$ABF$11,MATCH(UsagePerHour!$B$52,Usage!$C$5:$C$11,0),MATCH(UsagePerHour!PH$4,Usage!$D$3:$ABF$3,0)),"")</f>
        <v>0</v>
      </c>
      <c r="PI54" s="6">
        <f>IFERROR(INDEX(Sales!$D$5:$ABF$18,MATCH(UsagePerHour!$B54,Sales!$C$5:$C$18,0),MATCH(UsagePerHour!PI$4,Sales!$D$3:$ABF$3,0))/PI$2*INDEX(Usage!$D$5:$ABF$11,MATCH(UsagePerHour!$B$52,Usage!$C$5:$C$11,0),MATCH(UsagePerHour!PI$4,Usage!$D$3:$ABF$3,0)),"")</f>
        <v>0</v>
      </c>
      <c r="PJ54" s="6">
        <f>IFERROR(INDEX(Sales!$D$5:$ABF$18,MATCH(UsagePerHour!$B54,Sales!$C$5:$C$18,0),MATCH(UsagePerHour!PJ$4,Sales!$D$3:$ABF$3,0))/PJ$2*INDEX(Usage!$D$5:$ABF$11,MATCH(UsagePerHour!$B$52,Usage!$C$5:$C$11,0),MATCH(UsagePerHour!PJ$4,Usage!$D$3:$ABF$3,0)),"")</f>
        <v>0</v>
      </c>
      <c r="PK54" s="6">
        <f>IFERROR(INDEX(Sales!$D$5:$ABF$18,MATCH(UsagePerHour!$B54,Sales!$C$5:$C$18,0),MATCH(UsagePerHour!PK$4,Sales!$D$3:$ABF$3,0))/PK$2*INDEX(Usage!$D$5:$ABF$11,MATCH(UsagePerHour!$B$52,Usage!$C$5:$C$11,0),MATCH(UsagePerHour!PK$4,Usage!$D$3:$ABF$3,0)),"")</f>
        <v>0</v>
      </c>
      <c r="PL54" s="6">
        <f>IFERROR(INDEX(Sales!$D$5:$ABF$18,MATCH(UsagePerHour!$B54,Sales!$C$5:$C$18,0),MATCH(UsagePerHour!PL$4,Sales!$D$3:$ABF$3,0))/PL$2*INDEX(Usage!$D$5:$ABF$11,MATCH(UsagePerHour!$B$52,Usage!$C$5:$C$11,0),MATCH(UsagePerHour!PL$4,Usage!$D$3:$ABF$3,0)),"")</f>
        <v>0</v>
      </c>
      <c r="PM54" s="6">
        <f>IFERROR(INDEX(Sales!$D$5:$ABF$18,MATCH(UsagePerHour!$B54,Sales!$C$5:$C$18,0),MATCH(UsagePerHour!PM$4,Sales!$D$3:$ABF$3,0))/PM$2*INDEX(Usage!$D$5:$ABF$11,MATCH(UsagePerHour!$B$52,Usage!$C$5:$C$11,0),MATCH(UsagePerHour!PM$4,Usage!$D$3:$ABF$3,0)),"")</f>
        <v>0</v>
      </c>
      <c r="PN54" s="6">
        <f>IFERROR(INDEX(Sales!$D$5:$ABF$18,MATCH(UsagePerHour!$B54,Sales!$C$5:$C$18,0),MATCH(UsagePerHour!PN$4,Sales!$D$3:$ABF$3,0))/PN$2*INDEX(Usage!$D$5:$ABF$11,MATCH(UsagePerHour!$B$52,Usage!$C$5:$C$11,0),MATCH(UsagePerHour!PN$4,Usage!$D$3:$ABF$3,0)),"")</f>
        <v>0</v>
      </c>
      <c r="PO54" s="6">
        <f>IFERROR(INDEX(Sales!$D$5:$ABF$18,MATCH(UsagePerHour!$B54,Sales!$C$5:$C$18,0),MATCH(UsagePerHour!PO$4,Sales!$D$3:$ABF$3,0))/PO$2*INDEX(Usage!$D$5:$ABF$11,MATCH(UsagePerHour!$B$52,Usage!$C$5:$C$11,0),MATCH(UsagePerHour!PO$4,Usage!$D$3:$ABF$3,0)),"")</f>
        <v>0</v>
      </c>
      <c r="PP54" s="6">
        <f>IFERROR(INDEX(Sales!$D$5:$ABF$18,MATCH(UsagePerHour!$B54,Sales!$C$5:$C$18,0),MATCH(UsagePerHour!PP$4,Sales!$D$3:$ABF$3,0))/PP$2*INDEX(Usage!$D$5:$ABF$11,MATCH(UsagePerHour!$B$52,Usage!$C$5:$C$11,0),MATCH(UsagePerHour!PP$4,Usage!$D$3:$ABF$3,0)),"")</f>
        <v>0</v>
      </c>
      <c r="PQ54" s="6">
        <f>IFERROR(INDEX(Sales!$D$5:$ABF$18,MATCH(UsagePerHour!$B54,Sales!$C$5:$C$18,0),MATCH(UsagePerHour!PQ$4,Sales!$D$3:$ABF$3,0))/PQ$2*INDEX(Usage!$D$5:$ABF$11,MATCH(UsagePerHour!$B$52,Usage!$C$5:$C$11,0),MATCH(UsagePerHour!PQ$4,Usage!$D$3:$ABF$3,0)),"")</f>
        <v>0</v>
      </c>
      <c r="PR54" s="6">
        <f>IFERROR(INDEX(Sales!$D$5:$ABF$18,MATCH(UsagePerHour!$B54,Sales!$C$5:$C$18,0),MATCH(UsagePerHour!PR$4,Sales!$D$3:$ABF$3,0))/PR$2*INDEX(Usage!$D$5:$ABF$11,MATCH(UsagePerHour!$B$52,Usage!$C$5:$C$11,0),MATCH(UsagePerHour!PR$4,Usage!$D$3:$ABF$3,0)),"")</f>
        <v>0</v>
      </c>
      <c r="PS54" s="6">
        <f>IFERROR(INDEX(Sales!$D$5:$ABF$18,MATCH(UsagePerHour!$B54,Sales!$C$5:$C$18,0),MATCH(UsagePerHour!PS$4,Sales!$D$3:$ABF$3,0))/PS$2*INDEX(Usage!$D$5:$ABF$11,MATCH(UsagePerHour!$B$52,Usage!$C$5:$C$11,0),MATCH(UsagePerHour!PS$4,Usage!$D$3:$ABF$3,0)),"")</f>
        <v>0</v>
      </c>
      <c r="PT54" s="6">
        <f>IFERROR(INDEX(Sales!$D$5:$ABF$18,MATCH(UsagePerHour!$B54,Sales!$C$5:$C$18,0),MATCH(UsagePerHour!PT$4,Sales!$D$3:$ABF$3,0))/PT$2*INDEX(Usage!$D$5:$ABF$11,MATCH(UsagePerHour!$B$52,Usage!$C$5:$C$11,0),MATCH(UsagePerHour!PT$4,Usage!$D$3:$ABF$3,0)),"")</f>
        <v>0</v>
      </c>
      <c r="PU54" s="6">
        <f>IFERROR(INDEX(Sales!$D$5:$ABF$18,MATCH(UsagePerHour!$B54,Sales!$C$5:$C$18,0),MATCH(UsagePerHour!PU$4,Sales!$D$3:$ABF$3,0))/PU$2*INDEX(Usage!$D$5:$ABF$11,MATCH(UsagePerHour!$B$52,Usage!$C$5:$C$11,0),MATCH(UsagePerHour!PU$4,Usage!$D$3:$ABF$3,0)),"")</f>
        <v>0</v>
      </c>
      <c r="PV54" s="6">
        <f>IFERROR(INDEX(Sales!$D$5:$ABF$18,MATCH(UsagePerHour!$B54,Sales!$C$5:$C$18,0),MATCH(UsagePerHour!PV$4,Sales!$D$3:$ABF$3,0))/PV$2*INDEX(Usage!$D$5:$ABF$11,MATCH(UsagePerHour!$B$52,Usage!$C$5:$C$11,0),MATCH(UsagePerHour!PV$4,Usage!$D$3:$ABF$3,0)),"")</f>
        <v>0</v>
      </c>
      <c r="PW54" s="6">
        <f>IFERROR(INDEX(Sales!$D$5:$ABF$18,MATCH(UsagePerHour!$B54,Sales!$C$5:$C$18,0),MATCH(UsagePerHour!PW$4,Sales!$D$3:$ABF$3,0))/PW$2*INDEX(Usage!$D$5:$ABF$11,MATCH(UsagePerHour!$B$52,Usage!$C$5:$C$11,0),MATCH(UsagePerHour!PW$4,Usage!$D$3:$ABF$3,0)),"")</f>
        <v>0</v>
      </c>
      <c r="PX54" s="6">
        <f>IFERROR(INDEX(Sales!$D$5:$ABF$18,MATCH(UsagePerHour!$B54,Sales!$C$5:$C$18,0),MATCH(UsagePerHour!PX$4,Sales!$D$3:$ABF$3,0))/PX$2*INDEX(Usage!$D$5:$ABF$11,MATCH(UsagePerHour!$B$52,Usage!$C$5:$C$11,0),MATCH(UsagePerHour!PX$4,Usage!$D$3:$ABF$3,0)),"")</f>
        <v>0</v>
      </c>
      <c r="PY54" s="6">
        <f>IFERROR(INDEX(Sales!$D$5:$ABF$18,MATCH(UsagePerHour!$B54,Sales!$C$5:$C$18,0),MATCH(UsagePerHour!PY$4,Sales!$D$3:$ABF$3,0))/PY$2*INDEX(Usage!$D$5:$ABF$11,MATCH(UsagePerHour!$B$52,Usage!$C$5:$C$11,0),MATCH(UsagePerHour!PY$4,Usage!$D$3:$ABF$3,0)),"")</f>
        <v>0</v>
      </c>
      <c r="PZ54" s="6">
        <f>IFERROR(INDEX(Sales!$D$5:$ABF$18,MATCH(UsagePerHour!$B54,Sales!$C$5:$C$18,0),MATCH(UsagePerHour!PZ$4,Sales!$D$3:$ABF$3,0))/PZ$2*INDEX(Usage!$D$5:$ABF$11,MATCH(UsagePerHour!$B$52,Usage!$C$5:$C$11,0),MATCH(UsagePerHour!PZ$4,Usage!$D$3:$ABF$3,0)),"")</f>
        <v>0</v>
      </c>
      <c r="QA54" s="6">
        <f>IFERROR(INDEX(Sales!$D$5:$ABF$18,MATCH(UsagePerHour!$B54,Sales!$C$5:$C$18,0),MATCH(UsagePerHour!QA$4,Sales!$D$3:$ABF$3,0))/QA$2*INDEX(Usage!$D$5:$ABF$11,MATCH(UsagePerHour!$B$52,Usage!$C$5:$C$11,0),MATCH(UsagePerHour!QA$4,Usage!$D$3:$ABF$3,0)),"")</f>
        <v>0</v>
      </c>
      <c r="QB54" s="6">
        <f>IFERROR(INDEX(Sales!$D$5:$ABF$18,MATCH(UsagePerHour!$B54,Sales!$C$5:$C$18,0),MATCH(UsagePerHour!QB$4,Sales!$D$3:$ABF$3,0))/QB$2*INDEX(Usage!$D$5:$ABF$11,MATCH(UsagePerHour!$B$52,Usage!$C$5:$C$11,0),MATCH(UsagePerHour!QB$4,Usage!$D$3:$ABF$3,0)),"")</f>
        <v>0</v>
      </c>
      <c r="QC54" s="6">
        <f>IFERROR(INDEX(Sales!$D$5:$ABF$18,MATCH(UsagePerHour!$B54,Sales!$C$5:$C$18,0),MATCH(UsagePerHour!QC$4,Sales!$D$3:$ABF$3,0))/QC$2*INDEX(Usage!$D$5:$ABF$11,MATCH(UsagePerHour!$B$52,Usage!$C$5:$C$11,0),MATCH(UsagePerHour!QC$4,Usage!$D$3:$ABF$3,0)),"")</f>
        <v>0</v>
      </c>
      <c r="QD54" s="6">
        <f>IFERROR(INDEX(Sales!$D$5:$ABF$18,MATCH(UsagePerHour!$B54,Sales!$C$5:$C$18,0),MATCH(UsagePerHour!QD$4,Sales!$D$3:$ABF$3,0))/QD$2*INDEX(Usage!$D$5:$ABF$11,MATCH(UsagePerHour!$B$52,Usage!$C$5:$C$11,0),MATCH(UsagePerHour!QD$4,Usage!$D$3:$ABF$3,0)),"")</f>
        <v>0</v>
      </c>
      <c r="QE54" s="6">
        <f>IFERROR(INDEX(Sales!$D$5:$ABF$18,MATCH(UsagePerHour!$B54,Sales!$C$5:$C$18,0),MATCH(UsagePerHour!QE$4,Sales!$D$3:$ABF$3,0))/QE$2*INDEX(Usage!$D$5:$ABF$11,MATCH(UsagePerHour!$B$52,Usage!$C$5:$C$11,0),MATCH(UsagePerHour!QE$4,Usage!$D$3:$ABF$3,0)),"")</f>
        <v>0</v>
      </c>
      <c r="QF54" s="6">
        <f>IFERROR(INDEX(Sales!$D$5:$ABF$18,MATCH(UsagePerHour!$B54,Sales!$C$5:$C$18,0),MATCH(UsagePerHour!QF$4,Sales!$D$3:$ABF$3,0))/QF$2*INDEX(Usage!$D$5:$ABF$11,MATCH(UsagePerHour!$B$52,Usage!$C$5:$C$11,0),MATCH(UsagePerHour!QF$4,Usage!$D$3:$ABF$3,0)),"")</f>
        <v>0</v>
      </c>
      <c r="QG54" s="6">
        <f>IFERROR(INDEX(Sales!$D$5:$ABF$18,MATCH(UsagePerHour!$B54,Sales!$C$5:$C$18,0),MATCH(UsagePerHour!QG$4,Sales!$D$3:$ABF$3,0))/QG$2*INDEX(Usage!$D$5:$ABF$11,MATCH(UsagePerHour!$B$52,Usage!$C$5:$C$11,0),MATCH(UsagePerHour!QG$4,Usage!$D$3:$ABF$3,0)),"")</f>
        <v>0</v>
      </c>
      <c r="QH54" s="6">
        <f>IFERROR(INDEX(Sales!$D$5:$ABF$18,MATCH(UsagePerHour!$B54,Sales!$C$5:$C$18,0),MATCH(UsagePerHour!QH$4,Sales!$D$3:$ABF$3,0))/QH$2*INDEX(Usage!$D$5:$ABF$11,MATCH(UsagePerHour!$B$52,Usage!$C$5:$C$11,0),MATCH(UsagePerHour!QH$4,Usage!$D$3:$ABF$3,0)),"")</f>
        <v>0</v>
      </c>
      <c r="QI54" s="6">
        <f>IFERROR(INDEX(Sales!$D$5:$ABF$18,MATCH(UsagePerHour!$B54,Sales!$C$5:$C$18,0),MATCH(UsagePerHour!QI$4,Sales!$D$3:$ABF$3,0))/QI$2*INDEX(Usage!$D$5:$ABF$11,MATCH(UsagePerHour!$B$52,Usage!$C$5:$C$11,0),MATCH(UsagePerHour!QI$4,Usage!$D$3:$ABF$3,0)),"")</f>
        <v>0</v>
      </c>
      <c r="QJ54" s="6">
        <f>IFERROR(INDEX(Sales!$D$5:$ABF$18,MATCH(UsagePerHour!$B54,Sales!$C$5:$C$18,0),MATCH(UsagePerHour!QJ$4,Sales!$D$3:$ABF$3,0))/QJ$2*INDEX(Usage!$D$5:$ABF$11,MATCH(UsagePerHour!$B$52,Usage!$C$5:$C$11,0),MATCH(UsagePerHour!QJ$4,Usage!$D$3:$ABF$3,0)),"")</f>
        <v>0</v>
      </c>
      <c r="QK54" s="6">
        <f>IFERROR(INDEX(Sales!$D$5:$ABF$18,MATCH(UsagePerHour!$B54,Sales!$C$5:$C$18,0),MATCH(UsagePerHour!QK$4,Sales!$D$3:$ABF$3,0))/QK$2*INDEX(Usage!$D$5:$ABF$11,MATCH(UsagePerHour!$B$52,Usage!$C$5:$C$11,0),MATCH(UsagePerHour!QK$4,Usage!$D$3:$ABF$3,0)),"")</f>
        <v>0</v>
      </c>
      <c r="QL54" s="6">
        <f>IFERROR(INDEX(Sales!$D$5:$ABF$18,MATCH(UsagePerHour!$B54,Sales!$C$5:$C$18,0),MATCH(UsagePerHour!QL$4,Sales!$D$3:$ABF$3,0))/QL$2*INDEX(Usage!$D$5:$ABF$11,MATCH(UsagePerHour!$B$52,Usage!$C$5:$C$11,0),MATCH(UsagePerHour!QL$4,Usage!$D$3:$ABF$3,0)),"")</f>
        <v>0</v>
      </c>
      <c r="QM54" s="6">
        <f>IFERROR(INDEX(Sales!$D$5:$ABF$18,MATCH(UsagePerHour!$B54,Sales!$C$5:$C$18,0),MATCH(UsagePerHour!QM$4,Sales!$D$3:$ABF$3,0))/QM$2*INDEX(Usage!$D$5:$ABF$11,MATCH(UsagePerHour!$B$52,Usage!$C$5:$C$11,0),MATCH(UsagePerHour!QM$4,Usage!$D$3:$ABF$3,0)),"")</f>
        <v>0</v>
      </c>
      <c r="QN54" s="6">
        <f>IFERROR(INDEX(Sales!$D$5:$ABF$18,MATCH(UsagePerHour!$B54,Sales!$C$5:$C$18,0),MATCH(UsagePerHour!QN$4,Sales!$D$3:$ABF$3,0))/QN$2*INDEX(Usage!$D$5:$ABF$11,MATCH(UsagePerHour!$B$52,Usage!$C$5:$C$11,0),MATCH(UsagePerHour!QN$4,Usage!$D$3:$ABF$3,0)),"")</f>
        <v>0</v>
      </c>
      <c r="QO54" s="6">
        <f>IFERROR(INDEX(Sales!$D$5:$ABF$18,MATCH(UsagePerHour!$B54,Sales!$C$5:$C$18,0),MATCH(UsagePerHour!QO$4,Sales!$D$3:$ABF$3,0))/QO$2*INDEX(Usage!$D$5:$ABF$11,MATCH(UsagePerHour!$B$52,Usage!$C$5:$C$11,0),MATCH(UsagePerHour!QO$4,Usage!$D$3:$ABF$3,0)),"")</f>
        <v>0</v>
      </c>
      <c r="QP54" s="6">
        <f>IFERROR(INDEX(Sales!$D$5:$ABF$18,MATCH(UsagePerHour!$B54,Sales!$C$5:$C$18,0),MATCH(UsagePerHour!QP$4,Sales!$D$3:$ABF$3,0))/QP$2*INDEX(Usage!$D$5:$ABF$11,MATCH(UsagePerHour!$B$52,Usage!$C$5:$C$11,0),MATCH(UsagePerHour!QP$4,Usage!$D$3:$ABF$3,0)),"")</f>
        <v>0</v>
      </c>
      <c r="QQ54" s="6">
        <f>IFERROR(INDEX(Sales!$D$5:$ABF$18,MATCH(UsagePerHour!$B54,Sales!$C$5:$C$18,0),MATCH(UsagePerHour!QQ$4,Sales!$D$3:$ABF$3,0))/QQ$2*INDEX(Usage!$D$5:$ABF$11,MATCH(UsagePerHour!$B$52,Usage!$C$5:$C$11,0),MATCH(UsagePerHour!QQ$4,Usage!$D$3:$ABF$3,0)),"")</f>
        <v>0</v>
      </c>
      <c r="QR54" s="6">
        <f>IFERROR(INDEX(Sales!$D$5:$ABF$18,MATCH(UsagePerHour!$B54,Sales!$C$5:$C$18,0),MATCH(UsagePerHour!QR$4,Sales!$D$3:$ABF$3,0))/QR$2*INDEX(Usage!$D$5:$ABF$11,MATCH(UsagePerHour!$B$52,Usage!$C$5:$C$11,0),MATCH(UsagePerHour!QR$4,Usage!$D$3:$ABF$3,0)),"")</f>
        <v>0</v>
      </c>
      <c r="QS54" s="6">
        <f>IFERROR(INDEX(Sales!$D$5:$ABF$18,MATCH(UsagePerHour!$B54,Sales!$C$5:$C$18,0),MATCH(UsagePerHour!QS$4,Sales!$D$3:$ABF$3,0))/QS$2*INDEX(Usage!$D$5:$ABF$11,MATCH(UsagePerHour!$B$52,Usage!$C$5:$C$11,0),MATCH(UsagePerHour!QS$4,Usage!$D$3:$ABF$3,0)),"")</f>
        <v>0</v>
      </c>
      <c r="QT54" s="6">
        <f>IFERROR(INDEX(Sales!$D$5:$ABF$18,MATCH(UsagePerHour!$B54,Sales!$C$5:$C$18,0),MATCH(UsagePerHour!QT$4,Sales!$D$3:$ABF$3,0))/QT$2*INDEX(Usage!$D$5:$ABF$11,MATCH(UsagePerHour!$B$52,Usage!$C$5:$C$11,0),MATCH(UsagePerHour!QT$4,Usage!$D$3:$ABF$3,0)),"")</f>
        <v>0</v>
      </c>
      <c r="QU54" s="6">
        <f>IFERROR(INDEX(Sales!$D$5:$ABF$18,MATCH(UsagePerHour!$B54,Sales!$C$5:$C$18,0),MATCH(UsagePerHour!QU$4,Sales!$D$3:$ABF$3,0))/QU$2*INDEX(Usage!$D$5:$ABF$11,MATCH(UsagePerHour!$B$52,Usage!$C$5:$C$11,0),MATCH(UsagePerHour!QU$4,Usage!$D$3:$ABF$3,0)),"")</f>
        <v>0</v>
      </c>
      <c r="QV54" s="6">
        <f>IFERROR(INDEX(Sales!$D$5:$ABF$18,MATCH(UsagePerHour!$B54,Sales!$C$5:$C$18,0),MATCH(UsagePerHour!QV$4,Sales!$D$3:$ABF$3,0))/QV$2*INDEX(Usage!$D$5:$ABF$11,MATCH(UsagePerHour!$B$52,Usage!$C$5:$C$11,0),MATCH(UsagePerHour!QV$4,Usage!$D$3:$ABF$3,0)),"")</f>
        <v>0</v>
      </c>
      <c r="QW54" s="6">
        <f>IFERROR(INDEX(Sales!$D$5:$ABF$18,MATCH(UsagePerHour!$B54,Sales!$C$5:$C$18,0),MATCH(UsagePerHour!QW$4,Sales!$D$3:$ABF$3,0))/QW$2*INDEX(Usage!$D$5:$ABF$11,MATCH(UsagePerHour!$B$52,Usage!$C$5:$C$11,0),MATCH(UsagePerHour!QW$4,Usage!$D$3:$ABF$3,0)),"")</f>
        <v>0</v>
      </c>
      <c r="QX54" s="6">
        <f>IFERROR(INDEX(Sales!$D$5:$ABF$18,MATCH(UsagePerHour!$B54,Sales!$C$5:$C$18,0),MATCH(UsagePerHour!QX$4,Sales!$D$3:$ABF$3,0))/QX$2*INDEX(Usage!$D$5:$ABF$11,MATCH(UsagePerHour!$B$52,Usage!$C$5:$C$11,0),MATCH(UsagePerHour!QX$4,Usage!$D$3:$ABF$3,0)),"")</f>
        <v>0</v>
      </c>
      <c r="QY54" s="6">
        <f>IFERROR(INDEX(Sales!$D$5:$ABF$18,MATCH(UsagePerHour!$B54,Sales!$C$5:$C$18,0),MATCH(UsagePerHour!QY$4,Sales!$D$3:$ABF$3,0))/QY$2*INDEX(Usage!$D$5:$ABF$11,MATCH(UsagePerHour!$B$52,Usage!$C$5:$C$11,0),MATCH(UsagePerHour!QY$4,Usage!$D$3:$ABF$3,0)),"")</f>
        <v>0</v>
      </c>
      <c r="QZ54" s="6">
        <f>IFERROR(INDEX(Sales!$D$5:$ABF$18,MATCH(UsagePerHour!$B54,Sales!$C$5:$C$18,0),MATCH(UsagePerHour!QZ$4,Sales!$D$3:$ABF$3,0))/QZ$2*INDEX(Usage!$D$5:$ABF$11,MATCH(UsagePerHour!$B$52,Usage!$C$5:$C$11,0),MATCH(UsagePerHour!QZ$4,Usage!$D$3:$ABF$3,0)),"")</f>
        <v>0</v>
      </c>
      <c r="RA54" s="6">
        <f>IFERROR(INDEX(Sales!$D$5:$ABF$18,MATCH(UsagePerHour!$B54,Sales!$C$5:$C$18,0),MATCH(UsagePerHour!RA$4,Sales!$D$3:$ABF$3,0))/RA$2*INDEX(Usage!$D$5:$ABF$11,MATCH(UsagePerHour!$B$52,Usage!$C$5:$C$11,0),MATCH(UsagePerHour!RA$4,Usage!$D$3:$ABF$3,0)),"")</f>
        <v>0</v>
      </c>
      <c r="RB54" s="6">
        <f>IFERROR(INDEX(Sales!$D$5:$ABF$18,MATCH(UsagePerHour!$B54,Sales!$C$5:$C$18,0),MATCH(UsagePerHour!RB$4,Sales!$D$3:$ABF$3,0))/RB$2*INDEX(Usage!$D$5:$ABF$11,MATCH(UsagePerHour!$B$52,Usage!$C$5:$C$11,0),MATCH(UsagePerHour!RB$4,Usage!$D$3:$ABF$3,0)),"")</f>
        <v>0</v>
      </c>
      <c r="RC54" s="6">
        <f>IFERROR(INDEX(Sales!$D$5:$ABF$18,MATCH(UsagePerHour!$B54,Sales!$C$5:$C$18,0),MATCH(UsagePerHour!RC$4,Sales!$D$3:$ABF$3,0))/RC$2*INDEX(Usage!$D$5:$ABF$11,MATCH(UsagePerHour!$B$52,Usage!$C$5:$C$11,0),MATCH(UsagePerHour!RC$4,Usage!$D$3:$ABF$3,0)),"")</f>
        <v>0</v>
      </c>
      <c r="RD54" s="6">
        <f>IFERROR(INDEX(Sales!$D$5:$ABF$18,MATCH(UsagePerHour!$B54,Sales!$C$5:$C$18,0),MATCH(UsagePerHour!RD$4,Sales!$D$3:$ABF$3,0))/RD$2*INDEX(Usage!$D$5:$ABF$11,MATCH(UsagePerHour!$B$52,Usage!$C$5:$C$11,0),MATCH(UsagePerHour!RD$4,Usage!$D$3:$ABF$3,0)),"")</f>
        <v>0</v>
      </c>
      <c r="RE54" s="6">
        <f>IFERROR(INDEX(Sales!$D$5:$ABF$18,MATCH(UsagePerHour!$B54,Sales!$C$5:$C$18,0),MATCH(UsagePerHour!RE$4,Sales!$D$3:$ABF$3,0))/RE$2*INDEX(Usage!$D$5:$ABF$11,MATCH(UsagePerHour!$B$52,Usage!$C$5:$C$11,0),MATCH(UsagePerHour!RE$4,Usage!$D$3:$ABF$3,0)),"")</f>
        <v>0</v>
      </c>
      <c r="RF54" s="6">
        <f>IFERROR(INDEX(Sales!$D$5:$ABF$18,MATCH(UsagePerHour!$B54,Sales!$C$5:$C$18,0),MATCH(UsagePerHour!RF$4,Sales!$D$3:$ABF$3,0))/RF$2*INDEX(Usage!$D$5:$ABF$11,MATCH(UsagePerHour!$B$52,Usage!$C$5:$C$11,0),MATCH(UsagePerHour!RF$4,Usage!$D$3:$ABF$3,0)),"")</f>
        <v>0</v>
      </c>
      <c r="RG54" s="6">
        <f>IFERROR(INDEX(Sales!$D$5:$ABF$18,MATCH(UsagePerHour!$B54,Sales!$C$5:$C$18,0),MATCH(UsagePerHour!RG$4,Sales!$D$3:$ABF$3,0))/RG$2*INDEX(Usage!$D$5:$ABF$11,MATCH(UsagePerHour!$B$52,Usage!$C$5:$C$11,0),MATCH(UsagePerHour!RG$4,Usage!$D$3:$ABF$3,0)),"")</f>
        <v>0</v>
      </c>
      <c r="RH54" s="6">
        <f>IFERROR(INDEX(Sales!$D$5:$ABF$18,MATCH(UsagePerHour!$B54,Sales!$C$5:$C$18,0),MATCH(UsagePerHour!RH$4,Sales!$D$3:$ABF$3,0))/RH$2*INDEX(Usage!$D$5:$ABF$11,MATCH(UsagePerHour!$B$52,Usage!$C$5:$C$11,0),MATCH(UsagePerHour!RH$4,Usage!$D$3:$ABF$3,0)),"")</f>
        <v>0</v>
      </c>
      <c r="RI54" s="6">
        <f>IFERROR(INDEX(Sales!$D$5:$ABF$18,MATCH(UsagePerHour!$B54,Sales!$C$5:$C$18,0),MATCH(UsagePerHour!RI$4,Sales!$D$3:$ABF$3,0))/RI$2*INDEX(Usage!$D$5:$ABF$11,MATCH(UsagePerHour!$B$52,Usage!$C$5:$C$11,0),MATCH(UsagePerHour!RI$4,Usage!$D$3:$ABF$3,0)),"")</f>
        <v>0</v>
      </c>
      <c r="RJ54" s="6">
        <f>IFERROR(INDEX(Sales!$D$5:$ABF$18,MATCH(UsagePerHour!$B54,Sales!$C$5:$C$18,0),MATCH(UsagePerHour!RJ$4,Sales!$D$3:$ABF$3,0))/RJ$2*INDEX(Usage!$D$5:$ABF$11,MATCH(UsagePerHour!$B$52,Usage!$C$5:$C$11,0),MATCH(UsagePerHour!RJ$4,Usage!$D$3:$ABF$3,0)),"")</f>
        <v>0</v>
      </c>
      <c r="RK54" s="6">
        <f>IFERROR(INDEX(Sales!$D$5:$ABF$18,MATCH(UsagePerHour!$B54,Sales!$C$5:$C$18,0),MATCH(UsagePerHour!RK$4,Sales!$D$3:$ABF$3,0))/RK$2*INDEX(Usage!$D$5:$ABF$11,MATCH(UsagePerHour!$B$52,Usage!$C$5:$C$11,0),MATCH(UsagePerHour!RK$4,Usage!$D$3:$ABF$3,0)),"")</f>
        <v>0</v>
      </c>
      <c r="RL54" s="6">
        <f>IFERROR(INDEX(Sales!$D$5:$ABF$18,MATCH(UsagePerHour!$B54,Sales!$C$5:$C$18,0),MATCH(UsagePerHour!RL$4,Sales!$D$3:$ABF$3,0))/RL$2*INDEX(Usage!$D$5:$ABF$11,MATCH(UsagePerHour!$B$52,Usage!$C$5:$C$11,0),MATCH(UsagePerHour!RL$4,Usage!$D$3:$ABF$3,0)),"")</f>
        <v>0</v>
      </c>
      <c r="RM54" s="6">
        <f>IFERROR(INDEX(Sales!$D$5:$ABF$18,MATCH(UsagePerHour!$B54,Sales!$C$5:$C$18,0),MATCH(UsagePerHour!RM$4,Sales!$D$3:$ABF$3,0))/RM$2*INDEX(Usage!$D$5:$ABF$11,MATCH(UsagePerHour!$B$52,Usage!$C$5:$C$11,0),MATCH(UsagePerHour!RM$4,Usage!$D$3:$ABF$3,0)),"")</f>
        <v>0</v>
      </c>
      <c r="RN54" s="6">
        <f>IFERROR(INDEX(Sales!$D$5:$ABF$18,MATCH(UsagePerHour!$B54,Sales!$C$5:$C$18,0),MATCH(UsagePerHour!RN$4,Sales!$D$3:$ABF$3,0))/RN$2*INDEX(Usage!$D$5:$ABF$11,MATCH(UsagePerHour!$B$52,Usage!$C$5:$C$11,0),MATCH(UsagePerHour!RN$4,Usage!$D$3:$ABF$3,0)),"")</f>
        <v>0</v>
      </c>
      <c r="RO54" s="6">
        <f>IFERROR(INDEX(Sales!$D$5:$ABF$18,MATCH(UsagePerHour!$B54,Sales!$C$5:$C$18,0),MATCH(UsagePerHour!RO$4,Sales!$D$3:$ABF$3,0))/RO$2*INDEX(Usage!$D$5:$ABF$11,MATCH(UsagePerHour!$B$52,Usage!$C$5:$C$11,0),MATCH(UsagePerHour!RO$4,Usage!$D$3:$ABF$3,0)),"")</f>
        <v>0</v>
      </c>
      <c r="RP54" s="6">
        <f>IFERROR(INDEX(Sales!$D$5:$ABF$18,MATCH(UsagePerHour!$B54,Sales!$C$5:$C$18,0),MATCH(UsagePerHour!RP$4,Sales!$D$3:$ABF$3,0))/RP$2*INDEX(Usage!$D$5:$ABF$11,MATCH(UsagePerHour!$B$52,Usage!$C$5:$C$11,0),MATCH(UsagePerHour!RP$4,Usage!$D$3:$ABF$3,0)),"")</f>
        <v>0</v>
      </c>
      <c r="RQ54" s="6">
        <f>IFERROR(INDEX(Sales!$D$5:$ABF$18,MATCH(UsagePerHour!$B54,Sales!$C$5:$C$18,0),MATCH(UsagePerHour!RQ$4,Sales!$D$3:$ABF$3,0))/RQ$2*INDEX(Usage!$D$5:$ABF$11,MATCH(UsagePerHour!$B$52,Usage!$C$5:$C$11,0),MATCH(UsagePerHour!RQ$4,Usage!$D$3:$ABF$3,0)),"")</f>
        <v>0</v>
      </c>
      <c r="RR54" s="6">
        <f>IFERROR(INDEX(Sales!$D$5:$ABF$18,MATCH(UsagePerHour!$B54,Sales!$C$5:$C$18,0),MATCH(UsagePerHour!RR$4,Sales!$D$3:$ABF$3,0))/RR$2*INDEX(Usage!$D$5:$ABF$11,MATCH(UsagePerHour!$B$52,Usage!$C$5:$C$11,0),MATCH(UsagePerHour!RR$4,Usage!$D$3:$ABF$3,0)),"")</f>
        <v>0</v>
      </c>
      <c r="RS54" s="6">
        <f>IFERROR(INDEX(Sales!$D$5:$ABF$18,MATCH(UsagePerHour!$B54,Sales!$C$5:$C$18,0),MATCH(UsagePerHour!RS$4,Sales!$D$3:$ABF$3,0))/RS$2*INDEX(Usage!$D$5:$ABF$11,MATCH(UsagePerHour!$B$52,Usage!$C$5:$C$11,0),MATCH(UsagePerHour!RS$4,Usage!$D$3:$ABF$3,0)),"")</f>
        <v>0</v>
      </c>
      <c r="RT54" s="6">
        <f>IFERROR(INDEX(Sales!$D$5:$ABF$18,MATCH(UsagePerHour!$B54,Sales!$C$5:$C$18,0),MATCH(UsagePerHour!RT$4,Sales!$D$3:$ABF$3,0))/RT$2*INDEX(Usage!$D$5:$ABF$11,MATCH(UsagePerHour!$B$52,Usage!$C$5:$C$11,0),MATCH(UsagePerHour!RT$4,Usage!$D$3:$ABF$3,0)),"")</f>
        <v>0</v>
      </c>
      <c r="RU54" s="6">
        <f>IFERROR(INDEX(Sales!$D$5:$ABF$18,MATCH(UsagePerHour!$B54,Sales!$C$5:$C$18,0),MATCH(UsagePerHour!RU$4,Sales!$D$3:$ABF$3,0))/RU$2*INDEX(Usage!$D$5:$ABF$11,MATCH(UsagePerHour!$B$52,Usage!$C$5:$C$11,0),MATCH(UsagePerHour!RU$4,Usage!$D$3:$ABF$3,0)),"")</f>
        <v>0</v>
      </c>
      <c r="RV54" s="6">
        <f>IFERROR(INDEX(Sales!$D$5:$ABF$18,MATCH(UsagePerHour!$B54,Sales!$C$5:$C$18,0),MATCH(UsagePerHour!RV$4,Sales!$D$3:$ABF$3,0))/RV$2*INDEX(Usage!$D$5:$ABF$11,MATCH(UsagePerHour!$B$52,Usage!$C$5:$C$11,0),MATCH(UsagePerHour!RV$4,Usage!$D$3:$ABF$3,0)),"")</f>
        <v>0</v>
      </c>
      <c r="RW54" s="6">
        <f>IFERROR(INDEX(Sales!$D$5:$ABF$18,MATCH(UsagePerHour!$B54,Sales!$C$5:$C$18,0),MATCH(UsagePerHour!RW$4,Sales!$D$3:$ABF$3,0))/RW$2*INDEX(Usage!$D$5:$ABF$11,MATCH(UsagePerHour!$B$52,Usage!$C$5:$C$11,0),MATCH(UsagePerHour!RW$4,Usage!$D$3:$ABF$3,0)),"")</f>
        <v>0</v>
      </c>
      <c r="RX54" s="6">
        <f>IFERROR(INDEX(Sales!$D$5:$ABF$18,MATCH(UsagePerHour!$B54,Sales!$C$5:$C$18,0),MATCH(UsagePerHour!RX$4,Sales!$D$3:$ABF$3,0))/RX$2*INDEX(Usage!$D$5:$ABF$11,MATCH(UsagePerHour!$B$52,Usage!$C$5:$C$11,0),MATCH(UsagePerHour!RX$4,Usage!$D$3:$ABF$3,0)),"")</f>
        <v>0</v>
      </c>
      <c r="RY54" s="6">
        <f>IFERROR(INDEX(Sales!$D$5:$ABF$18,MATCH(UsagePerHour!$B54,Sales!$C$5:$C$18,0),MATCH(UsagePerHour!RY$4,Sales!$D$3:$ABF$3,0))/RY$2*INDEX(Usage!$D$5:$ABF$11,MATCH(UsagePerHour!$B$52,Usage!$C$5:$C$11,0),MATCH(UsagePerHour!RY$4,Usage!$D$3:$ABF$3,0)),"")</f>
        <v>0</v>
      </c>
      <c r="RZ54" s="6">
        <f>IFERROR(INDEX(Sales!$D$5:$ABF$18,MATCH(UsagePerHour!$B54,Sales!$C$5:$C$18,0),MATCH(UsagePerHour!RZ$4,Sales!$D$3:$ABF$3,0))/RZ$2*INDEX(Usage!$D$5:$ABF$11,MATCH(UsagePerHour!$B$52,Usage!$C$5:$C$11,0),MATCH(UsagePerHour!RZ$4,Usage!$D$3:$ABF$3,0)),"")</f>
        <v>0</v>
      </c>
      <c r="SA54" s="6">
        <f>IFERROR(INDEX(Sales!$D$5:$ABF$18,MATCH(UsagePerHour!$B54,Sales!$C$5:$C$18,0),MATCH(UsagePerHour!SA$4,Sales!$D$3:$ABF$3,0))/SA$2*INDEX(Usage!$D$5:$ABF$11,MATCH(UsagePerHour!$B$52,Usage!$C$5:$C$11,0),MATCH(UsagePerHour!SA$4,Usage!$D$3:$ABF$3,0)),"")</f>
        <v>0</v>
      </c>
      <c r="SB54" s="6">
        <f>IFERROR(INDEX(Sales!$D$5:$ABF$18,MATCH(UsagePerHour!$B54,Sales!$C$5:$C$18,0),MATCH(UsagePerHour!SB$4,Sales!$D$3:$ABF$3,0))/SB$2*INDEX(Usage!$D$5:$ABF$11,MATCH(UsagePerHour!$B$52,Usage!$C$5:$C$11,0),MATCH(UsagePerHour!SB$4,Usage!$D$3:$ABF$3,0)),"")</f>
        <v>0</v>
      </c>
      <c r="SC54" s="6">
        <f>IFERROR(INDEX(Sales!$D$5:$ABF$18,MATCH(UsagePerHour!$B54,Sales!$C$5:$C$18,0),MATCH(UsagePerHour!SC$4,Sales!$D$3:$ABF$3,0))/SC$2*INDEX(Usage!$D$5:$ABF$11,MATCH(UsagePerHour!$B$52,Usage!$C$5:$C$11,0),MATCH(UsagePerHour!SC$4,Usage!$D$3:$ABF$3,0)),"")</f>
        <v>0</v>
      </c>
      <c r="SD54" s="6">
        <f>IFERROR(INDEX(Sales!$D$5:$ABF$18,MATCH(UsagePerHour!$B54,Sales!$C$5:$C$18,0),MATCH(UsagePerHour!SD$4,Sales!$D$3:$ABF$3,0))/SD$2*INDEX(Usage!$D$5:$ABF$11,MATCH(UsagePerHour!$B$52,Usage!$C$5:$C$11,0),MATCH(UsagePerHour!SD$4,Usage!$D$3:$ABF$3,0)),"")</f>
        <v>0</v>
      </c>
      <c r="SE54" s="6">
        <f>IFERROR(INDEX(Sales!$D$5:$ABF$18,MATCH(UsagePerHour!$B54,Sales!$C$5:$C$18,0),MATCH(UsagePerHour!SE$4,Sales!$D$3:$ABF$3,0))/SE$2*INDEX(Usage!$D$5:$ABF$11,MATCH(UsagePerHour!$B$52,Usage!$C$5:$C$11,0),MATCH(UsagePerHour!SE$4,Usage!$D$3:$ABF$3,0)),"")</f>
        <v>0</v>
      </c>
      <c r="SF54" s="6">
        <f>IFERROR(INDEX(Sales!$D$5:$ABF$18,MATCH(UsagePerHour!$B54,Sales!$C$5:$C$18,0),MATCH(UsagePerHour!SF$4,Sales!$D$3:$ABF$3,0))/SF$2*INDEX(Usage!$D$5:$ABF$11,MATCH(UsagePerHour!$B$52,Usage!$C$5:$C$11,0),MATCH(UsagePerHour!SF$4,Usage!$D$3:$ABF$3,0)),"")</f>
        <v>0</v>
      </c>
      <c r="SG54" s="6" t="str">
        <f>IFERROR(INDEX(Sales!$D$5:$ABF$18,MATCH(UsagePerHour!$B54,Sales!$C$5:$C$18,0),MATCH(UsagePerHour!SG$4,Sales!$D$3:$ABF$3,0))/SG$2*INDEX(Usage!$D$5:$ABF$11,MATCH(UsagePerHour!$B$52,Usage!$C$5:$C$11,0),MATCH(UsagePerHour!SG$4,Usage!$D$3:$ABF$3,0)),"")</f>
        <v/>
      </c>
      <c r="SH54" s="6" t="str">
        <f>IFERROR(INDEX(Sales!$D$5:$ABF$18,MATCH(UsagePerHour!$B54,Sales!$C$5:$C$18,0),MATCH(UsagePerHour!SH$4,Sales!$D$3:$ABF$3,0))/SH$2*INDEX(Usage!$D$5:$ABF$11,MATCH(UsagePerHour!$B$52,Usage!$C$5:$C$11,0),MATCH(UsagePerHour!SH$4,Usage!$D$3:$ABF$3,0)),"")</f>
        <v/>
      </c>
      <c r="SI54" s="6" t="str">
        <f>IFERROR(INDEX(Sales!$D$5:$ABF$18,MATCH(UsagePerHour!$B54,Sales!$C$5:$C$18,0),MATCH(UsagePerHour!SI$4,Sales!$D$3:$ABF$3,0))/SI$2*INDEX(Usage!$D$5:$ABF$11,MATCH(UsagePerHour!$B$52,Usage!$C$5:$C$11,0),MATCH(UsagePerHour!SI$4,Usage!$D$3:$ABF$3,0)),"")</f>
        <v/>
      </c>
      <c r="SJ54" s="6" t="str">
        <f>IFERROR(INDEX(Sales!$D$5:$ABF$18,MATCH(UsagePerHour!$B54,Sales!$C$5:$C$18,0),MATCH(UsagePerHour!SJ$4,Sales!$D$3:$ABF$3,0))/SJ$2*INDEX(Usage!$D$5:$ABF$11,MATCH(UsagePerHour!$B$52,Usage!$C$5:$C$11,0),MATCH(UsagePerHour!SJ$4,Usage!$D$3:$ABF$3,0)),"")</f>
        <v/>
      </c>
      <c r="SK54" s="6" t="str">
        <f>IFERROR(INDEX(Sales!$D$5:$ABF$18,MATCH(UsagePerHour!$B54,Sales!$C$5:$C$18,0),MATCH(UsagePerHour!SK$4,Sales!$D$3:$ABF$3,0))/SK$2*INDEX(Usage!$D$5:$ABF$11,MATCH(UsagePerHour!$B$52,Usage!$C$5:$C$11,0),MATCH(UsagePerHour!SK$4,Usage!$D$3:$ABF$3,0)),"")</f>
        <v/>
      </c>
      <c r="SL54" s="6" t="str">
        <f>IFERROR(INDEX(Sales!$D$5:$ABF$18,MATCH(UsagePerHour!$B54,Sales!$C$5:$C$18,0),MATCH(UsagePerHour!SL$4,Sales!$D$3:$ABF$3,0))/SL$2*INDEX(Usage!$D$5:$ABF$11,MATCH(UsagePerHour!$B$52,Usage!$C$5:$C$11,0),MATCH(UsagePerHour!SL$4,Usage!$D$3:$ABF$3,0)),"")</f>
        <v/>
      </c>
      <c r="SM54" s="6" t="str">
        <f>IFERROR(INDEX(Sales!$D$5:$ABF$18,MATCH(UsagePerHour!$B54,Sales!$C$5:$C$18,0),MATCH(UsagePerHour!SM$4,Sales!$D$3:$ABF$3,0))/SM$2*INDEX(Usage!$D$5:$ABF$11,MATCH(UsagePerHour!$B$52,Usage!$C$5:$C$11,0),MATCH(UsagePerHour!SM$4,Usage!$D$3:$ABF$3,0)),"")</f>
        <v/>
      </c>
      <c r="SN54" s="6" t="str">
        <f>IFERROR(INDEX(Sales!$D$5:$ABF$18,MATCH(UsagePerHour!$B54,Sales!$C$5:$C$18,0),MATCH(UsagePerHour!SN$4,Sales!$D$3:$ABF$3,0))/SN$2*INDEX(Usage!$D$5:$ABF$11,MATCH(UsagePerHour!$B$52,Usage!$C$5:$C$11,0),MATCH(UsagePerHour!SN$4,Usage!$D$3:$ABF$3,0)),"")</f>
        <v/>
      </c>
      <c r="SO54" s="6" t="str">
        <f>IFERROR(INDEX(Sales!$D$5:$ABF$18,MATCH(UsagePerHour!$B54,Sales!$C$5:$C$18,0),MATCH(UsagePerHour!SO$4,Sales!$D$3:$ABF$3,0))/SO$2*INDEX(Usage!$D$5:$ABF$11,MATCH(UsagePerHour!$B$52,Usage!$C$5:$C$11,0),MATCH(UsagePerHour!SO$4,Usage!$D$3:$ABF$3,0)),"")</f>
        <v/>
      </c>
      <c r="SP54" s="6" t="str">
        <f>IFERROR(INDEX(Sales!$D$5:$ABF$18,MATCH(UsagePerHour!$B54,Sales!$C$5:$C$18,0),MATCH(UsagePerHour!SP$4,Sales!$D$3:$ABF$3,0))/SP$2*INDEX(Usage!$D$5:$ABF$11,MATCH(UsagePerHour!$B$52,Usage!$C$5:$C$11,0),MATCH(UsagePerHour!SP$4,Usage!$D$3:$ABF$3,0)),"")</f>
        <v/>
      </c>
      <c r="SQ54" s="6" t="str">
        <f>IFERROR(INDEX(Sales!$D$5:$ABF$18,MATCH(UsagePerHour!$B54,Sales!$C$5:$C$18,0),MATCH(UsagePerHour!SQ$4,Sales!$D$3:$ABF$3,0))/SQ$2*INDEX(Usage!$D$5:$ABF$11,MATCH(UsagePerHour!$B$52,Usage!$C$5:$C$11,0),MATCH(UsagePerHour!SQ$4,Usage!$D$3:$ABF$3,0)),"")</f>
        <v/>
      </c>
      <c r="SR54" s="6" t="str">
        <f>IFERROR(INDEX(Sales!$D$5:$ABF$18,MATCH(UsagePerHour!$B54,Sales!$C$5:$C$18,0),MATCH(UsagePerHour!SR$4,Sales!$D$3:$ABF$3,0))/SR$2*INDEX(Usage!$D$5:$ABF$11,MATCH(UsagePerHour!$B$52,Usage!$C$5:$C$11,0),MATCH(UsagePerHour!SR$4,Usage!$D$3:$ABF$3,0)),"")</f>
        <v/>
      </c>
      <c r="SS54" s="6" t="str">
        <f>IFERROR(INDEX(Sales!$D$5:$ABF$18,MATCH(UsagePerHour!$B54,Sales!$C$5:$C$18,0),MATCH(UsagePerHour!SS$4,Sales!$D$3:$ABF$3,0))/SS$2*INDEX(Usage!$D$5:$ABF$11,MATCH(UsagePerHour!$B$52,Usage!$C$5:$C$11,0),MATCH(UsagePerHour!SS$4,Usage!$D$3:$ABF$3,0)),"")</f>
        <v/>
      </c>
      <c r="ST54" s="6" t="str">
        <f>IFERROR(INDEX(Sales!$D$5:$ABF$18,MATCH(UsagePerHour!$B54,Sales!$C$5:$C$18,0),MATCH(UsagePerHour!ST$4,Sales!$D$3:$ABF$3,0))/ST$2*INDEX(Usage!$D$5:$ABF$11,MATCH(UsagePerHour!$B$52,Usage!$C$5:$C$11,0),MATCH(UsagePerHour!ST$4,Usage!$D$3:$ABF$3,0)),"")</f>
        <v/>
      </c>
      <c r="SU54" s="6" t="str">
        <f>IFERROR(INDEX(Sales!$D$5:$ABF$18,MATCH(UsagePerHour!$B54,Sales!$C$5:$C$18,0),MATCH(UsagePerHour!SU$4,Sales!$D$3:$ABF$3,0))/SU$2*INDEX(Usage!$D$5:$ABF$11,MATCH(UsagePerHour!$B$52,Usage!$C$5:$C$11,0),MATCH(UsagePerHour!SU$4,Usage!$D$3:$ABF$3,0)),"")</f>
        <v/>
      </c>
      <c r="SV54" s="6" t="str">
        <f>IFERROR(INDEX(Sales!$D$5:$ABF$18,MATCH(UsagePerHour!$B54,Sales!$C$5:$C$18,0),MATCH(UsagePerHour!SV$4,Sales!$D$3:$ABF$3,0))/SV$2*INDEX(Usage!$D$5:$ABF$11,MATCH(UsagePerHour!$B$52,Usage!$C$5:$C$11,0),MATCH(UsagePerHour!SV$4,Usage!$D$3:$ABF$3,0)),"")</f>
        <v/>
      </c>
      <c r="SW54" s="6" t="str">
        <f>IFERROR(INDEX(Sales!$D$5:$ABF$18,MATCH(UsagePerHour!$B54,Sales!$C$5:$C$18,0),MATCH(UsagePerHour!SW$4,Sales!$D$3:$ABF$3,0))/SW$2*INDEX(Usage!$D$5:$ABF$11,MATCH(UsagePerHour!$B$52,Usage!$C$5:$C$11,0),MATCH(UsagePerHour!SW$4,Usage!$D$3:$ABF$3,0)),"")</f>
        <v/>
      </c>
      <c r="SX54" s="6" t="str">
        <f>IFERROR(INDEX(Sales!$D$5:$ABF$18,MATCH(UsagePerHour!$B54,Sales!$C$5:$C$18,0),MATCH(UsagePerHour!SX$4,Sales!$D$3:$ABF$3,0))/SX$2*INDEX(Usage!$D$5:$ABF$11,MATCH(UsagePerHour!$B$52,Usage!$C$5:$C$11,0),MATCH(UsagePerHour!SX$4,Usage!$D$3:$ABF$3,0)),"")</f>
        <v/>
      </c>
      <c r="SY54" s="6" t="str">
        <f>IFERROR(INDEX(Sales!$D$5:$ABF$18,MATCH(UsagePerHour!$B54,Sales!$C$5:$C$18,0),MATCH(UsagePerHour!SY$4,Sales!$D$3:$ABF$3,0))/SY$2*INDEX(Usage!$D$5:$ABF$11,MATCH(UsagePerHour!$B$52,Usage!$C$5:$C$11,0),MATCH(UsagePerHour!SY$4,Usage!$D$3:$ABF$3,0)),"")</f>
        <v/>
      </c>
      <c r="SZ54" s="6" t="str">
        <f>IFERROR(INDEX(Sales!$D$5:$ABF$18,MATCH(UsagePerHour!$B54,Sales!$C$5:$C$18,0),MATCH(UsagePerHour!SZ$4,Sales!$D$3:$ABF$3,0))/SZ$2*INDEX(Usage!$D$5:$ABF$11,MATCH(UsagePerHour!$B$52,Usage!$C$5:$C$11,0),MATCH(UsagePerHour!SZ$4,Usage!$D$3:$ABF$3,0)),"")</f>
        <v/>
      </c>
      <c r="TA54" s="6" t="str">
        <f>IFERROR(INDEX(Sales!$D$5:$ABF$18,MATCH(UsagePerHour!$B54,Sales!$C$5:$C$18,0),MATCH(UsagePerHour!TA$4,Sales!$D$3:$ABF$3,0))/TA$2*INDEX(Usage!$D$5:$ABF$11,MATCH(UsagePerHour!$B$52,Usage!$C$5:$C$11,0),MATCH(UsagePerHour!TA$4,Usage!$D$3:$ABF$3,0)),"")</f>
        <v/>
      </c>
      <c r="TB54" s="6" t="str">
        <f>IFERROR(INDEX(Sales!$D$5:$ABF$18,MATCH(UsagePerHour!$B54,Sales!$C$5:$C$18,0),MATCH(UsagePerHour!TB$4,Sales!$D$3:$ABF$3,0))/TB$2*INDEX(Usage!$D$5:$ABF$11,MATCH(UsagePerHour!$B$52,Usage!$C$5:$C$11,0),MATCH(UsagePerHour!TB$4,Usage!$D$3:$ABF$3,0)),"")</f>
        <v/>
      </c>
      <c r="TC54" s="6" t="str">
        <f>IFERROR(INDEX(Sales!$D$5:$ABF$18,MATCH(UsagePerHour!$B54,Sales!$C$5:$C$18,0),MATCH(UsagePerHour!TC$4,Sales!$D$3:$ABF$3,0))/TC$2*INDEX(Usage!$D$5:$ABF$11,MATCH(UsagePerHour!$B$52,Usage!$C$5:$C$11,0),MATCH(UsagePerHour!TC$4,Usage!$D$3:$ABF$3,0)),"")</f>
        <v/>
      </c>
      <c r="TD54" s="6" t="str">
        <f>IFERROR(INDEX(Sales!$D$5:$ABF$18,MATCH(UsagePerHour!$B54,Sales!$C$5:$C$18,0),MATCH(UsagePerHour!TD$4,Sales!$D$3:$ABF$3,0))/TD$2*INDEX(Usage!$D$5:$ABF$11,MATCH(UsagePerHour!$B$52,Usage!$C$5:$C$11,0),MATCH(UsagePerHour!TD$4,Usage!$D$3:$ABF$3,0)),"")</f>
        <v/>
      </c>
      <c r="TE54" s="6" t="str">
        <f>IFERROR(INDEX(Sales!$D$5:$ABF$18,MATCH(UsagePerHour!$B54,Sales!$C$5:$C$18,0),MATCH(UsagePerHour!TE$4,Sales!$D$3:$ABF$3,0))/TE$2*INDEX(Usage!$D$5:$ABF$11,MATCH(UsagePerHour!$B$52,Usage!$C$5:$C$11,0),MATCH(UsagePerHour!TE$4,Usage!$D$3:$ABF$3,0)),"")</f>
        <v/>
      </c>
      <c r="TF54" s="6" t="str">
        <f>IFERROR(INDEX(Sales!$D$5:$ABF$18,MATCH(UsagePerHour!$B54,Sales!$C$5:$C$18,0),MATCH(UsagePerHour!TF$4,Sales!$D$3:$ABF$3,0))/TF$2*INDEX(Usage!$D$5:$ABF$11,MATCH(UsagePerHour!$B$52,Usage!$C$5:$C$11,0),MATCH(UsagePerHour!TF$4,Usage!$D$3:$ABF$3,0)),"")</f>
        <v/>
      </c>
      <c r="TG54" s="6" t="str">
        <f>IFERROR(INDEX(Sales!$D$5:$ABF$18,MATCH(UsagePerHour!$B54,Sales!$C$5:$C$18,0),MATCH(UsagePerHour!TG$4,Sales!$D$3:$ABF$3,0))/TG$2*INDEX(Usage!$D$5:$ABF$11,MATCH(UsagePerHour!$B$52,Usage!$C$5:$C$11,0),MATCH(UsagePerHour!TG$4,Usage!$D$3:$ABF$3,0)),"")</f>
        <v/>
      </c>
      <c r="TH54" s="6" t="str">
        <f>IFERROR(INDEX(Sales!$D$5:$ABF$18,MATCH(UsagePerHour!$B54,Sales!$C$5:$C$18,0),MATCH(UsagePerHour!TH$4,Sales!$D$3:$ABF$3,0))/TH$2*INDEX(Usage!$D$5:$ABF$11,MATCH(UsagePerHour!$B$52,Usage!$C$5:$C$11,0),MATCH(UsagePerHour!TH$4,Usage!$D$3:$ABF$3,0)),"")</f>
        <v/>
      </c>
      <c r="TI54" s="6" t="str">
        <f>IFERROR(INDEX(Sales!$D$5:$ABF$18,MATCH(UsagePerHour!$B54,Sales!$C$5:$C$18,0),MATCH(UsagePerHour!TI$4,Sales!$D$3:$ABF$3,0))/TI$2*INDEX(Usage!$D$5:$ABF$11,MATCH(UsagePerHour!$B$52,Usage!$C$5:$C$11,0),MATCH(UsagePerHour!TI$4,Usage!$D$3:$ABF$3,0)),"")</f>
        <v/>
      </c>
      <c r="TJ54" s="6" t="str">
        <f>IFERROR(INDEX(Sales!$D$5:$ABF$18,MATCH(UsagePerHour!$B54,Sales!$C$5:$C$18,0),MATCH(UsagePerHour!TJ$4,Sales!$D$3:$ABF$3,0))/TJ$2*INDEX(Usage!$D$5:$ABF$11,MATCH(UsagePerHour!$B$52,Usage!$C$5:$C$11,0),MATCH(UsagePerHour!TJ$4,Usage!$D$3:$ABF$3,0)),"")</f>
        <v/>
      </c>
      <c r="TK54" s="6" t="str">
        <f>IFERROR(INDEX(Sales!$D$5:$ABF$18,MATCH(UsagePerHour!$B54,Sales!$C$5:$C$18,0),MATCH(UsagePerHour!TK$4,Sales!$D$3:$ABF$3,0))/TK$2*INDEX(Usage!$D$5:$ABF$11,MATCH(UsagePerHour!$B$52,Usage!$C$5:$C$11,0),MATCH(UsagePerHour!TK$4,Usage!$D$3:$ABF$3,0)),"")</f>
        <v/>
      </c>
      <c r="TL54" s="6" t="str">
        <f>IFERROR(INDEX(Sales!$D$5:$ABF$18,MATCH(UsagePerHour!$B54,Sales!$C$5:$C$18,0),MATCH(UsagePerHour!TL$4,Sales!$D$3:$ABF$3,0))/TL$2*INDEX(Usage!$D$5:$ABF$11,MATCH(UsagePerHour!$B$52,Usage!$C$5:$C$11,0),MATCH(UsagePerHour!TL$4,Usage!$D$3:$ABF$3,0)),"")</f>
        <v/>
      </c>
      <c r="TM54" s="6" t="str">
        <f>IFERROR(INDEX(Sales!$D$5:$ABF$18,MATCH(UsagePerHour!$B54,Sales!$C$5:$C$18,0),MATCH(UsagePerHour!TM$4,Sales!$D$3:$ABF$3,0))/TM$2*INDEX(Usage!$D$5:$ABF$11,MATCH(UsagePerHour!$B$52,Usage!$C$5:$C$11,0),MATCH(UsagePerHour!TM$4,Usage!$D$3:$ABF$3,0)),"")</f>
        <v/>
      </c>
      <c r="TN54" s="6" t="str">
        <f>IFERROR(INDEX(Sales!$D$5:$ABF$18,MATCH(UsagePerHour!$B54,Sales!$C$5:$C$18,0),MATCH(UsagePerHour!TN$4,Sales!$D$3:$ABF$3,0))/TN$2*INDEX(Usage!$D$5:$ABF$11,MATCH(UsagePerHour!$B$52,Usage!$C$5:$C$11,0),MATCH(UsagePerHour!TN$4,Usage!$D$3:$ABF$3,0)),"")</f>
        <v/>
      </c>
      <c r="TO54" s="6" t="str">
        <f>IFERROR(INDEX(Sales!$D$5:$ABF$18,MATCH(UsagePerHour!$B54,Sales!$C$5:$C$18,0),MATCH(UsagePerHour!TO$4,Sales!$D$3:$ABF$3,0))/TO$2*INDEX(Usage!$D$5:$ABF$11,MATCH(UsagePerHour!$B$52,Usage!$C$5:$C$11,0),MATCH(UsagePerHour!TO$4,Usage!$D$3:$ABF$3,0)),"")</f>
        <v/>
      </c>
      <c r="TP54" s="6" t="str">
        <f>IFERROR(INDEX(Sales!$D$5:$ABF$18,MATCH(UsagePerHour!$B54,Sales!$C$5:$C$18,0),MATCH(UsagePerHour!TP$4,Sales!$D$3:$ABF$3,0))/TP$2*INDEX(Usage!$D$5:$ABF$11,MATCH(UsagePerHour!$B$52,Usage!$C$5:$C$11,0),MATCH(UsagePerHour!TP$4,Usage!$D$3:$ABF$3,0)),"")</f>
        <v/>
      </c>
      <c r="TQ54" s="6" t="str">
        <f>IFERROR(INDEX(Sales!$D$5:$ABF$18,MATCH(UsagePerHour!$B54,Sales!$C$5:$C$18,0),MATCH(UsagePerHour!TQ$4,Sales!$D$3:$ABF$3,0))/TQ$2*INDEX(Usage!$D$5:$ABF$11,MATCH(UsagePerHour!$B$52,Usage!$C$5:$C$11,0),MATCH(UsagePerHour!TQ$4,Usage!$D$3:$ABF$3,0)),"")</f>
        <v/>
      </c>
      <c r="TR54" s="6" t="str">
        <f>IFERROR(INDEX(Sales!$D$5:$ABF$18,MATCH(UsagePerHour!$B54,Sales!$C$5:$C$18,0),MATCH(UsagePerHour!TR$4,Sales!$D$3:$ABF$3,0))/TR$2*INDEX(Usage!$D$5:$ABF$11,MATCH(UsagePerHour!$B$52,Usage!$C$5:$C$11,0),MATCH(UsagePerHour!TR$4,Usage!$D$3:$ABF$3,0)),"")</f>
        <v/>
      </c>
      <c r="TS54" s="6" t="str">
        <f>IFERROR(INDEX(Sales!$D$5:$ABF$18,MATCH(UsagePerHour!$B54,Sales!$C$5:$C$18,0),MATCH(UsagePerHour!TS$4,Sales!$D$3:$ABF$3,0))/TS$2*INDEX(Usage!$D$5:$ABF$11,MATCH(UsagePerHour!$B$52,Usage!$C$5:$C$11,0),MATCH(UsagePerHour!TS$4,Usage!$D$3:$ABF$3,0)),"")</f>
        <v/>
      </c>
      <c r="TT54" s="6" t="str">
        <f>IFERROR(INDEX(Sales!$D$5:$ABF$18,MATCH(UsagePerHour!$B54,Sales!$C$5:$C$18,0),MATCH(UsagePerHour!TT$4,Sales!$D$3:$ABF$3,0))/TT$2*INDEX(Usage!$D$5:$ABF$11,MATCH(UsagePerHour!$B$52,Usage!$C$5:$C$11,0),MATCH(UsagePerHour!TT$4,Usage!$D$3:$ABF$3,0)),"")</f>
        <v/>
      </c>
      <c r="TU54" s="6" t="str">
        <f>IFERROR(INDEX(Sales!$D$5:$ABF$18,MATCH(UsagePerHour!$B54,Sales!$C$5:$C$18,0),MATCH(UsagePerHour!TU$4,Sales!$D$3:$ABF$3,0))/TU$2*INDEX(Usage!$D$5:$ABF$11,MATCH(UsagePerHour!$B$52,Usage!$C$5:$C$11,0),MATCH(UsagePerHour!TU$4,Usage!$D$3:$ABF$3,0)),"")</f>
        <v/>
      </c>
      <c r="TV54" s="6" t="str">
        <f>IFERROR(INDEX(Sales!$D$5:$ABF$18,MATCH(UsagePerHour!$B54,Sales!$C$5:$C$18,0),MATCH(UsagePerHour!TV$4,Sales!$D$3:$ABF$3,0))/TV$2*INDEX(Usage!$D$5:$ABF$11,MATCH(UsagePerHour!$B$52,Usage!$C$5:$C$11,0),MATCH(UsagePerHour!TV$4,Usage!$D$3:$ABF$3,0)),"")</f>
        <v/>
      </c>
      <c r="TW54" s="6" t="str">
        <f>IFERROR(INDEX(Sales!$D$5:$ABF$18,MATCH(UsagePerHour!$B54,Sales!$C$5:$C$18,0),MATCH(UsagePerHour!TW$4,Sales!$D$3:$ABF$3,0))/TW$2*INDEX(Usage!$D$5:$ABF$11,MATCH(UsagePerHour!$B$52,Usage!$C$5:$C$11,0),MATCH(UsagePerHour!TW$4,Usage!$D$3:$ABF$3,0)),"")</f>
        <v/>
      </c>
      <c r="TX54" s="6" t="str">
        <f>IFERROR(INDEX(Sales!$D$5:$ABF$18,MATCH(UsagePerHour!$B54,Sales!$C$5:$C$18,0),MATCH(UsagePerHour!TX$4,Sales!$D$3:$ABF$3,0))/TX$2*INDEX(Usage!$D$5:$ABF$11,MATCH(UsagePerHour!$B$52,Usage!$C$5:$C$11,0),MATCH(UsagePerHour!TX$4,Usage!$D$3:$ABF$3,0)),"")</f>
        <v/>
      </c>
      <c r="TY54" s="6" t="str">
        <f>IFERROR(INDEX(Sales!$D$5:$ABF$18,MATCH(UsagePerHour!$B54,Sales!$C$5:$C$18,0),MATCH(UsagePerHour!TY$4,Sales!$D$3:$ABF$3,0))/TY$2*INDEX(Usage!$D$5:$ABF$11,MATCH(UsagePerHour!$B$52,Usage!$C$5:$C$11,0),MATCH(UsagePerHour!TY$4,Usage!$D$3:$ABF$3,0)),"")</f>
        <v/>
      </c>
      <c r="TZ54" s="6" t="str">
        <f>IFERROR(INDEX(Sales!$D$5:$ABF$18,MATCH(UsagePerHour!$B54,Sales!$C$5:$C$18,0),MATCH(UsagePerHour!TZ$4,Sales!$D$3:$ABF$3,0))/TZ$2*INDEX(Usage!$D$5:$ABF$11,MATCH(UsagePerHour!$B$52,Usage!$C$5:$C$11,0),MATCH(UsagePerHour!TZ$4,Usage!$D$3:$ABF$3,0)),"")</f>
        <v/>
      </c>
      <c r="UA54" s="6" t="str">
        <f>IFERROR(INDEX(Sales!$D$5:$ABF$18,MATCH(UsagePerHour!$B54,Sales!$C$5:$C$18,0),MATCH(UsagePerHour!UA$4,Sales!$D$3:$ABF$3,0))/UA$2*INDEX(Usage!$D$5:$ABF$11,MATCH(UsagePerHour!$B$52,Usage!$C$5:$C$11,0),MATCH(UsagePerHour!UA$4,Usage!$D$3:$ABF$3,0)),"")</f>
        <v/>
      </c>
      <c r="UB54" s="6" t="str">
        <f>IFERROR(INDEX(Sales!$D$5:$ABF$18,MATCH(UsagePerHour!$B54,Sales!$C$5:$C$18,0),MATCH(UsagePerHour!UB$4,Sales!$D$3:$ABF$3,0))/UB$2*INDEX(Usage!$D$5:$ABF$11,MATCH(UsagePerHour!$B$52,Usage!$C$5:$C$11,0),MATCH(UsagePerHour!UB$4,Usage!$D$3:$ABF$3,0)),"")</f>
        <v/>
      </c>
      <c r="UC54" s="6" t="str">
        <f>IFERROR(INDEX(Sales!$D$5:$ABF$18,MATCH(UsagePerHour!$B54,Sales!$C$5:$C$18,0),MATCH(UsagePerHour!UC$4,Sales!$D$3:$ABF$3,0))/UC$2*INDEX(Usage!$D$5:$ABF$11,MATCH(UsagePerHour!$B$52,Usage!$C$5:$C$11,0),MATCH(UsagePerHour!UC$4,Usage!$D$3:$ABF$3,0)),"")</f>
        <v/>
      </c>
      <c r="UD54" s="6" t="str">
        <f>IFERROR(INDEX(Sales!$D$5:$ABF$18,MATCH(UsagePerHour!$B54,Sales!$C$5:$C$18,0),MATCH(UsagePerHour!UD$4,Sales!$D$3:$ABF$3,0))/UD$2*INDEX(Usage!$D$5:$ABF$11,MATCH(UsagePerHour!$B$52,Usage!$C$5:$C$11,0),MATCH(UsagePerHour!UD$4,Usage!$D$3:$ABF$3,0)),"")</f>
        <v/>
      </c>
      <c r="UE54" s="6" t="str">
        <f>IFERROR(INDEX(Sales!$D$5:$ABF$18,MATCH(UsagePerHour!$B54,Sales!$C$5:$C$18,0),MATCH(UsagePerHour!UE$4,Sales!$D$3:$ABF$3,0))/UE$2*INDEX(Usage!$D$5:$ABF$11,MATCH(UsagePerHour!$B$52,Usage!$C$5:$C$11,0),MATCH(UsagePerHour!UE$4,Usage!$D$3:$ABF$3,0)),"")</f>
        <v/>
      </c>
      <c r="UF54" s="6" t="str">
        <f>IFERROR(INDEX(Sales!$D$5:$ABF$18,MATCH(UsagePerHour!$B54,Sales!$C$5:$C$18,0),MATCH(UsagePerHour!UF$4,Sales!$D$3:$ABF$3,0))/UF$2*INDEX(Usage!$D$5:$ABF$11,MATCH(UsagePerHour!$B$52,Usage!$C$5:$C$11,0),MATCH(UsagePerHour!UF$4,Usage!$D$3:$ABF$3,0)),"")</f>
        <v/>
      </c>
      <c r="UG54" s="6" t="str">
        <f>IFERROR(INDEX(Sales!$D$5:$ABF$18,MATCH(UsagePerHour!$B54,Sales!$C$5:$C$18,0),MATCH(UsagePerHour!UG$4,Sales!$D$3:$ABF$3,0))/UG$2*INDEX(Usage!$D$5:$ABF$11,MATCH(UsagePerHour!$B$52,Usage!$C$5:$C$11,0),MATCH(UsagePerHour!UG$4,Usage!$D$3:$ABF$3,0)),"")</f>
        <v/>
      </c>
      <c r="UH54" s="6" t="str">
        <f>IFERROR(INDEX(Sales!$D$5:$ABF$18,MATCH(UsagePerHour!$B54,Sales!$C$5:$C$18,0),MATCH(UsagePerHour!UH$4,Sales!$D$3:$ABF$3,0))/UH$2*INDEX(Usage!$D$5:$ABF$11,MATCH(UsagePerHour!$B$52,Usage!$C$5:$C$11,0),MATCH(UsagePerHour!UH$4,Usage!$D$3:$ABF$3,0)),"")</f>
        <v/>
      </c>
      <c r="UI54" s="6" t="str">
        <f>IFERROR(INDEX(Sales!$D$5:$ABF$18,MATCH(UsagePerHour!$B54,Sales!$C$5:$C$18,0),MATCH(UsagePerHour!UI$4,Sales!$D$3:$ABF$3,0))/UI$2*INDEX(Usage!$D$5:$ABF$11,MATCH(UsagePerHour!$B$52,Usage!$C$5:$C$11,0),MATCH(UsagePerHour!UI$4,Usage!$D$3:$ABF$3,0)),"")</f>
        <v/>
      </c>
      <c r="UJ54" s="6" t="str">
        <f>IFERROR(INDEX(Sales!$D$5:$ABF$18,MATCH(UsagePerHour!$B54,Sales!$C$5:$C$18,0),MATCH(UsagePerHour!UJ$4,Sales!$D$3:$ABF$3,0))/UJ$2*INDEX(Usage!$D$5:$ABF$11,MATCH(UsagePerHour!$B$52,Usage!$C$5:$C$11,0),MATCH(UsagePerHour!UJ$4,Usage!$D$3:$ABF$3,0)),"")</f>
        <v/>
      </c>
      <c r="UK54" s="6" t="str">
        <f>IFERROR(INDEX(Sales!$D$5:$ABF$18,MATCH(UsagePerHour!$B54,Sales!$C$5:$C$18,0),MATCH(UsagePerHour!UK$4,Sales!$D$3:$ABF$3,0))/UK$2*INDEX(Usage!$D$5:$ABF$11,MATCH(UsagePerHour!$B$52,Usage!$C$5:$C$11,0),MATCH(UsagePerHour!UK$4,Usage!$D$3:$ABF$3,0)),"")</f>
        <v/>
      </c>
      <c r="UL54" s="6" t="str">
        <f>IFERROR(INDEX(Sales!$D$5:$ABF$18,MATCH(UsagePerHour!$B54,Sales!$C$5:$C$18,0),MATCH(UsagePerHour!UL$4,Sales!$D$3:$ABF$3,0))/UL$2*INDEX(Usage!$D$5:$ABF$11,MATCH(UsagePerHour!$B$52,Usage!$C$5:$C$11,0),MATCH(UsagePerHour!UL$4,Usage!$D$3:$ABF$3,0)),"")</f>
        <v/>
      </c>
      <c r="UM54" s="6" t="str">
        <f>IFERROR(INDEX(Sales!$D$5:$ABF$18,MATCH(UsagePerHour!$B54,Sales!$C$5:$C$18,0),MATCH(UsagePerHour!UM$4,Sales!$D$3:$ABF$3,0))/UM$2*INDEX(Usage!$D$5:$ABF$11,MATCH(UsagePerHour!$B$52,Usage!$C$5:$C$11,0),MATCH(UsagePerHour!UM$4,Usage!$D$3:$ABF$3,0)),"")</f>
        <v/>
      </c>
      <c r="UN54" s="6" t="str">
        <f>IFERROR(INDEX(Sales!$D$5:$ABF$18,MATCH(UsagePerHour!$B54,Sales!$C$5:$C$18,0),MATCH(UsagePerHour!UN$4,Sales!$D$3:$ABF$3,0))/UN$2*INDEX(Usage!$D$5:$ABF$11,MATCH(UsagePerHour!$B$52,Usage!$C$5:$C$11,0),MATCH(UsagePerHour!UN$4,Usage!$D$3:$ABF$3,0)),"")</f>
        <v/>
      </c>
      <c r="UO54" s="6" t="str">
        <f>IFERROR(INDEX(Sales!$D$5:$ABF$18,MATCH(UsagePerHour!$B54,Sales!$C$5:$C$18,0),MATCH(UsagePerHour!UO$4,Sales!$D$3:$ABF$3,0))/UO$2*INDEX(Usage!$D$5:$ABF$11,MATCH(UsagePerHour!$B$52,Usage!$C$5:$C$11,0),MATCH(UsagePerHour!UO$4,Usage!$D$3:$ABF$3,0)),"")</f>
        <v/>
      </c>
      <c r="UP54" s="6" t="str">
        <f>IFERROR(INDEX(Sales!$D$5:$ABF$18,MATCH(UsagePerHour!$B54,Sales!$C$5:$C$18,0),MATCH(UsagePerHour!UP$4,Sales!$D$3:$ABF$3,0))/UP$2*INDEX(Usage!$D$5:$ABF$11,MATCH(UsagePerHour!$B$52,Usage!$C$5:$C$11,0),MATCH(UsagePerHour!UP$4,Usage!$D$3:$ABF$3,0)),"")</f>
        <v/>
      </c>
      <c r="UQ54" s="6" t="str">
        <f>IFERROR(INDEX(Sales!$D$5:$ABF$18,MATCH(UsagePerHour!$B54,Sales!$C$5:$C$18,0),MATCH(UsagePerHour!UQ$4,Sales!$D$3:$ABF$3,0))/UQ$2*INDEX(Usage!$D$5:$ABF$11,MATCH(UsagePerHour!$B$52,Usage!$C$5:$C$11,0),MATCH(UsagePerHour!UQ$4,Usage!$D$3:$ABF$3,0)),"")</f>
        <v/>
      </c>
      <c r="UR54" s="6" t="str">
        <f>IFERROR(INDEX(Sales!$D$5:$ABF$18,MATCH(UsagePerHour!$B54,Sales!$C$5:$C$18,0),MATCH(UsagePerHour!UR$4,Sales!$D$3:$ABF$3,0))/UR$2*INDEX(Usage!$D$5:$ABF$11,MATCH(UsagePerHour!$B$52,Usage!$C$5:$C$11,0),MATCH(UsagePerHour!UR$4,Usage!$D$3:$ABF$3,0)),"")</f>
        <v/>
      </c>
      <c r="US54" s="6" t="str">
        <f>IFERROR(INDEX(Sales!$D$5:$ABF$18,MATCH(UsagePerHour!$B54,Sales!$C$5:$C$18,0),MATCH(UsagePerHour!US$4,Sales!$D$3:$ABF$3,0))/US$2*INDEX(Usage!$D$5:$ABF$11,MATCH(UsagePerHour!$B$52,Usage!$C$5:$C$11,0),MATCH(UsagePerHour!US$4,Usage!$D$3:$ABF$3,0)),"")</f>
        <v/>
      </c>
      <c r="UT54" s="6" t="str">
        <f>IFERROR(INDEX(Sales!$D$5:$ABF$18,MATCH(UsagePerHour!$B54,Sales!$C$5:$C$18,0),MATCH(UsagePerHour!UT$4,Sales!$D$3:$ABF$3,0))/UT$2*INDEX(Usage!$D$5:$ABF$11,MATCH(UsagePerHour!$B$52,Usage!$C$5:$C$11,0),MATCH(UsagePerHour!UT$4,Usage!$D$3:$ABF$3,0)),"")</f>
        <v/>
      </c>
      <c r="UU54" s="6" t="str">
        <f>IFERROR(INDEX(Sales!$D$5:$ABF$18,MATCH(UsagePerHour!$B54,Sales!$C$5:$C$18,0),MATCH(UsagePerHour!UU$4,Sales!$D$3:$ABF$3,0))/UU$2*INDEX(Usage!$D$5:$ABF$11,MATCH(UsagePerHour!$B$52,Usage!$C$5:$C$11,0),MATCH(UsagePerHour!UU$4,Usage!$D$3:$ABF$3,0)),"")</f>
        <v/>
      </c>
      <c r="UV54" s="6" t="str">
        <f>IFERROR(INDEX(Sales!$D$5:$ABF$18,MATCH(UsagePerHour!$B54,Sales!$C$5:$C$18,0),MATCH(UsagePerHour!UV$4,Sales!$D$3:$ABF$3,0))/UV$2*INDEX(Usage!$D$5:$ABF$11,MATCH(UsagePerHour!$B$52,Usage!$C$5:$C$11,0),MATCH(UsagePerHour!UV$4,Usage!$D$3:$ABF$3,0)),"")</f>
        <v/>
      </c>
      <c r="UW54" s="6" t="str">
        <f>IFERROR(INDEX(Sales!$D$5:$ABF$18,MATCH(UsagePerHour!$B54,Sales!$C$5:$C$18,0),MATCH(UsagePerHour!UW$4,Sales!$D$3:$ABF$3,0))/UW$2*INDEX(Usage!$D$5:$ABF$11,MATCH(UsagePerHour!$B$52,Usage!$C$5:$C$11,0),MATCH(UsagePerHour!UW$4,Usage!$D$3:$ABF$3,0)),"")</f>
        <v/>
      </c>
      <c r="UX54" s="6" t="str">
        <f>IFERROR(INDEX(Sales!$D$5:$ABF$18,MATCH(UsagePerHour!$B54,Sales!$C$5:$C$18,0),MATCH(UsagePerHour!UX$4,Sales!$D$3:$ABF$3,0))/UX$2*INDEX(Usage!$D$5:$ABF$11,MATCH(UsagePerHour!$B$52,Usage!$C$5:$C$11,0),MATCH(UsagePerHour!UX$4,Usage!$D$3:$ABF$3,0)),"")</f>
        <v/>
      </c>
      <c r="UY54" s="6" t="str">
        <f>IFERROR(INDEX(Sales!$D$5:$ABF$18,MATCH(UsagePerHour!$B54,Sales!$C$5:$C$18,0),MATCH(UsagePerHour!UY$4,Sales!$D$3:$ABF$3,0))/UY$2*INDEX(Usage!$D$5:$ABF$11,MATCH(UsagePerHour!$B$52,Usage!$C$5:$C$11,0),MATCH(UsagePerHour!UY$4,Usage!$D$3:$ABF$3,0)),"")</f>
        <v/>
      </c>
      <c r="UZ54" s="6" t="str">
        <f>IFERROR(INDEX(Sales!$D$5:$ABF$18,MATCH(UsagePerHour!$B54,Sales!$C$5:$C$18,0),MATCH(UsagePerHour!UZ$4,Sales!$D$3:$ABF$3,0))/UZ$2*INDEX(Usage!$D$5:$ABF$11,MATCH(UsagePerHour!$B$52,Usage!$C$5:$C$11,0),MATCH(UsagePerHour!UZ$4,Usage!$D$3:$ABF$3,0)),"")</f>
        <v/>
      </c>
      <c r="VA54" s="6" t="str">
        <f>IFERROR(INDEX(Sales!$D$5:$ABF$18,MATCH(UsagePerHour!$B54,Sales!$C$5:$C$18,0),MATCH(UsagePerHour!VA$4,Sales!$D$3:$ABF$3,0))/VA$2*INDEX(Usage!$D$5:$ABF$11,MATCH(UsagePerHour!$B$52,Usage!$C$5:$C$11,0),MATCH(UsagePerHour!VA$4,Usage!$D$3:$ABF$3,0)),"")</f>
        <v/>
      </c>
      <c r="VB54" s="6" t="str">
        <f>IFERROR(INDEX(Sales!$D$5:$ABF$18,MATCH(UsagePerHour!$B54,Sales!$C$5:$C$18,0),MATCH(UsagePerHour!VB$4,Sales!$D$3:$ABF$3,0))/VB$2*INDEX(Usage!$D$5:$ABF$11,MATCH(UsagePerHour!$B$52,Usage!$C$5:$C$11,0),MATCH(UsagePerHour!VB$4,Usage!$D$3:$ABF$3,0)),"")</f>
        <v/>
      </c>
      <c r="VC54" s="6" t="str">
        <f>IFERROR(INDEX(Sales!$D$5:$ABF$18,MATCH(UsagePerHour!$B54,Sales!$C$5:$C$18,0),MATCH(UsagePerHour!VC$4,Sales!$D$3:$ABF$3,0))/VC$2*INDEX(Usage!$D$5:$ABF$11,MATCH(UsagePerHour!$B$52,Usage!$C$5:$C$11,0),MATCH(UsagePerHour!VC$4,Usage!$D$3:$ABF$3,0)),"")</f>
        <v/>
      </c>
      <c r="VD54" s="6" t="str">
        <f>IFERROR(INDEX(Sales!$D$5:$ABF$18,MATCH(UsagePerHour!$B54,Sales!$C$5:$C$18,0),MATCH(UsagePerHour!VD$4,Sales!$D$3:$ABF$3,0))/VD$2*INDEX(Usage!$D$5:$ABF$11,MATCH(UsagePerHour!$B$52,Usage!$C$5:$C$11,0),MATCH(UsagePerHour!VD$4,Usage!$D$3:$ABF$3,0)),"")</f>
        <v/>
      </c>
      <c r="VE54" s="6" t="str">
        <f>IFERROR(INDEX(Sales!$D$5:$ABF$18,MATCH(UsagePerHour!$B54,Sales!$C$5:$C$18,0),MATCH(UsagePerHour!VE$4,Sales!$D$3:$ABF$3,0))/VE$2*INDEX(Usage!$D$5:$ABF$11,MATCH(UsagePerHour!$B$52,Usage!$C$5:$C$11,0),MATCH(UsagePerHour!VE$4,Usage!$D$3:$ABF$3,0)),"")</f>
        <v/>
      </c>
      <c r="VF54" s="6" t="str">
        <f>IFERROR(INDEX(Sales!$D$5:$ABF$18,MATCH(UsagePerHour!$B54,Sales!$C$5:$C$18,0),MATCH(UsagePerHour!VF$4,Sales!$D$3:$ABF$3,0))/VF$2*INDEX(Usage!$D$5:$ABF$11,MATCH(UsagePerHour!$B$52,Usage!$C$5:$C$11,0),MATCH(UsagePerHour!VF$4,Usage!$D$3:$ABF$3,0)),"")</f>
        <v/>
      </c>
      <c r="VG54" s="6" t="str">
        <f>IFERROR(INDEX(Sales!$D$5:$ABF$18,MATCH(UsagePerHour!$B54,Sales!$C$5:$C$18,0),MATCH(UsagePerHour!VG$4,Sales!$D$3:$ABF$3,0))/VG$2*INDEX(Usage!$D$5:$ABF$11,MATCH(UsagePerHour!$B$52,Usage!$C$5:$C$11,0),MATCH(UsagePerHour!VG$4,Usage!$D$3:$ABF$3,0)),"")</f>
        <v/>
      </c>
      <c r="VH54" s="6" t="str">
        <f>IFERROR(INDEX(Sales!$D$5:$ABF$18,MATCH(UsagePerHour!$B54,Sales!$C$5:$C$18,0),MATCH(UsagePerHour!VH$4,Sales!$D$3:$ABF$3,0))/VH$2*INDEX(Usage!$D$5:$ABF$11,MATCH(UsagePerHour!$B$52,Usage!$C$5:$C$11,0),MATCH(UsagePerHour!VH$4,Usage!$D$3:$ABF$3,0)),"")</f>
        <v/>
      </c>
      <c r="VI54" s="6" t="str">
        <f>IFERROR(INDEX(Sales!$D$5:$ABF$18,MATCH(UsagePerHour!$B54,Sales!$C$5:$C$18,0),MATCH(UsagePerHour!VI$4,Sales!$D$3:$ABF$3,0))/VI$2*INDEX(Usage!$D$5:$ABF$11,MATCH(UsagePerHour!$B$52,Usage!$C$5:$C$11,0),MATCH(UsagePerHour!VI$4,Usage!$D$3:$ABF$3,0)),"")</f>
        <v/>
      </c>
      <c r="VJ54" s="6" t="str">
        <f>IFERROR(INDEX(Sales!$D$5:$ABF$18,MATCH(UsagePerHour!$B54,Sales!$C$5:$C$18,0),MATCH(UsagePerHour!VJ$4,Sales!$D$3:$ABF$3,0))/VJ$2*INDEX(Usage!$D$5:$ABF$11,MATCH(UsagePerHour!$B$52,Usage!$C$5:$C$11,0),MATCH(UsagePerHour!VJ$4,Usage!$D$3:$ABF$3,0)),"")</f>
        <v/>
      </c>
      <c r="VK54" s="6" t="str">
        <f>IFERROR(INDEX(Sales!$D$5:$ABF$18,MATCH(UsagePerHour!$B54,Sales!$C$5:$C$18,0),MATCH(UsagePerHour!VK$4,Sales!$D$3:$ABF$3,0))/VK$2*INDEX(Usage!$D$5:$ABF$11,MATCH(UsagePerHour!$B$52,Usage!$C$5:$C$11,0),MATCH(UsagePerHour!VK$4,Usage!$D$3:$ABF$3,0)),"")</f>
        <v/>
      </c>
      <c r="VL54" s="6" t="str">
        <f>IFERROR(INDEX(Sales!$D$5:$ABF$18,MATCH(UsagePerHour!$B54,Sales!$C$5:$C$18,0),MATCH(UsagePerHour!VL$4,Sales!$D$3:$ABF$3,0))/VL$2*INDEX(Usage!$D$5:$ABF$11,MATCH(UsagePerHour!$B$52,Usage!$C$5:$C$11,0),MATCH(UsagePerHour!VL$4,Usage!$D$3:$ABF$3,0)),"")</f>
        <v/>
      </c>
      <c r="VM54" s="6" t="str">
        <f>IFERROR(INDEX(Sales!$D$5:$ABF$18,MATCH(UsagePerHour!$B54,Sales!$C$5:$C$18,0),MATCH(UsagePerHour!VM$4,Sales!$D$3:$ABF$3,0))/VM$2*INDEX(Usage!$D$5:$ABF$11,MATCH(UsagePerHour!$B$52,Usage!$C$5:$C$11,0),MATCH(UsagePerHour!VM$4,Usage!$D$3:$ABF$3,0)),"")</f>
        <v/>
      </c>
      <c r="VN54" s="6" t="str">
        <f>IFERROR(INDEX(Sales!$D$5:$ABF$18,MATCH(UsagePerHour!$B54,Sales!$C$5:$C$18,0),MATCH(UsagePerHour!VN$4,Sales!$D$3:$ABF$3,0))/VN$2*INDEX(Usage!$D$5:$ABF$11,MATCH(UsagePerHour!$B$52,Usage!$C$5:$C$11,0),MATCH(UsagePerHour!VN$4,Usage!$D$3:$ABF$3,0)),"")</f>
        <v/>
      </c>
      <c r="VO54" s="6" t="str">
        <f>IFERROR(INDEX(Sales!$D$5:$ABF$18,MATCH(UsagePerHour!$B54,Sales!$C$5:$C$18,0),MATCH(UsagePerHour!VO$4,Sales!$D$3:$ABF$3,0))/VO$2*INDEX(Usage!$D$5:$ABF$11,MATCH(UsagePerHour!$B$52,Usage!$C$5:$C$11,0),MATCH(UsagePerHour!VO$4,Usage!$D$3:$ABF$3,0)),"")</f>
        <v/>
      </c>
      <c r="VP54" s="6" t="str">
        <f>IFERROR(INDEX(Sales!$D$5:$ABF$18,MATCH(UsagePerHour!$B54,Sales!$C$5:$C$18,0),MATCH(UsagePerHour!VP$4,Sales!$D$3:$ABF$3,0))/VP$2*INDEX(Usage!$D$5:$ABF$11,MATCH(UsagePerHour!$B$52,Usage!$C$5:$C$11,0),MATCH(UsagePerHour!VP$4,Usage!$D$3:$ABF$3,0)),"")</f>
        <v/>
      </c>
      <c r="VQ54" s="6" t="str">
        <f>IFERROR(INDEX(Sales!$D$5:$ABF$18,MATCH(UsagePerHour!$B54,Sales!$C$5:$C$18,0),MATCH(UsagePerHour!VQ$4,Sales!$D$3:$ABF$3,0))/VQ$2*INDEX(Usage!$D$5:$ABF$11,MATCH(UsagePerHour!$B$52,Usage!$C$5:$C$11,0),MATCH(UsagePerHour!VQ$4,Usage!$D$3:$ABF$3,0)),"")</f>
        <v/>
      </c>
      <c r="VR54" s="6" t="str">
        <f>IFERROR(INDEX(Sales!$D$5:$ABF$18,MATCH(UsagePerHour!$B54,Sales!$C$5:$C$18,0),MATCH(UsagePerHour!VR$4,Sales!$D$3:$ABF$3,0))/VR$2*INDEX(Usage!$D$5:$ABF$11,MATCH(UsagePerHour!$B$52,Usage!$C$5:$C$11,0),MATCH(UsagePerHour!VR$4,Usage!$D$3:$ABF$3,0)),"")</f>
        <v/>
      </c>
      <c r="VS54" s="6" t="str">
        <f>IFERROR(INDEX(Sales!$D$5:$ABF$18,MATCH(UsagePerHour!$B54,Sales!$C$5:$C$18,0),MATCH(UsagePerHour!VS$4,Sales!$D$3:$ABF$3,0))/VS$2*INDEX(Usage!$D$5:$ABF$11,MATCH(UsagePerHour!$B$52,Usage!$C$5:$C$11,0),MATCH(UsagePerHour!VS$4,Usage!$D$3:$ABF$3,0)),"")</f>
        <v/>
      </c>
      <c r="VT54" s="6" t="str">
        <f>IFERROR(INDEX(Sales!$D$5:$ABF$18,MATCH(UsagePerHour!$B54,Sales!$C$5:$C$18,0),MATCH(UsagePerHour!VT$4,Sales!$D$3:$ABF$3,0))/VT$2*INDEX(Usage!$D$5:$ABF$11,MATCH(UsagePerHour!$B$52,Usage!$C$5:$C$11,0),MATCH(UsagePerHour!VT$4,Usage!$D$3:$ABF$3,0)),"")</f>
        <v/>
      </c>
      <c r="VU54" s="6" t="str">
        <f>IFERROR(INDEX(Sales!$D$5:$ABF$18,MATCH(UsagePerHour!$B54,Sales!$C$5:$C$18,0),MATCH(UsagePerHour!VU$4,Sales!$D$3:$ABF$3,0))/VU$2*INDEX(Usage!$D$5:$ABF$11,MATCH(UsagePerHour!$B$52,Usage!$C$5:$C$11,0),MATCH(UsagePerHour!VU$4,Usage!$D$3:$ABF$3,0)),"")</f>
        <v/>
      </c>
      <c r="VV54" s="6" t="str">
        <f>IFERROR(INDEX(Sales!$D$5:$ABF$18,MATCH(UsagePerHour!$B54,Sales!$C$5:$C$18,0),MATCH(UsagePerHour!VV$4,Sales!$D$3:$ABF$3,0))/VV$2*INDEX(Usage!$D$5:$ABF$11,MATCH(UsagePerHour!$B$52,Usage!$C$5:$C$11,0),MATCH(UsagePerHour!VV$4,Usage!$D$3:$ABF$3,0)),"")</f>
        <v/>
      </c>
      <c r="VW54" s="6" t="str">
        <f>IFERROR(INDEX(Sales!$D$5:$ABF$18,MATCH(UsagePerHour!$B54,Sales!$C$5:$C$18,0),MATCH(UsagePerHour!VW$4,Sales!$D$3:$ABF$3,0))/VW$2*INDEX(Usage!$D$5:$ABF$11,MATCH(UsagePerHour!$B$52,Usage!$C$5:$C$11,0),MATCH(UsagePerHour!VW$4,Usage!$D$3:$ABF$3,0)),"")</f>
        <v/>
      </c>
      <c r="VX54" s="6" t="str">
        <f>IFERROR(INDEX(Sales!$D$5:$ABF$18,MATCH(UsagePerHour!$B54,Sales!$C$5:$C$18,0),MATCH(UsagePerHour!VX$4,Sales!$D$3:$ABF$3,0))/VX$2*INDEX(Usage!$D$5:$ABF$11,MATCH(UsagePerHour!$B$52,Usage!$C$5:$C$11,0),MATCH(UsagePerHour!VX$4,Usage!$D$3:$ABF$3,0)),"")</f>
        <v/>
      </c>
      <c r="VY54" s="6" t="str">
        <f>IFERROR(INDEX(Sales!$D$5:$ABF$18,MATCH(UsagePerHour!$B54,Sales!$C$5:$C$18,0),MATCH(UsagePerHour!VY$4,Sales!$D$3:$ABF$3,0))/VY$2*INDEX(Usage!$D$5:$ABF$11,MATCH(UsagePerHour!$B$52,Usage!$C$5:$C$11,0),MATCH(UsagePerHour!VY$4,Usage!$D$3:$ABF$3,0)),"")</f>
        <v/>
      </c>
      <c r="VZ54" s="6" t="str">
        <f>IFERROR(INDEX(Sales!$D$5:$ABF$18,MATCH(UsagePerHour!$B54,Sales!$C$5:$C$18,0),MATCH(UsagePerHour!VZ$4,Sales!$D$3:$ABF$3,0))/VZ$2*INDEX(Usage!$D$5:$ABF$11,MATCH(UsagePerHour!$B$52,Usage!$C$5:$C$11,0),MATCH(UsagePerHour!VZ$4,Usage!$D$3:$ABF$3,0)),"")</f>
        <v/>
      </c>
      <c r="WA54" s="6" t="str">
        <f>IFERROR(INDEX(Sales!$D$5:$ABF$18,MATCH(UsagePerHour!$B54,Sales!$C$5:$C$18,0),MATCH(UsagePerHour!WA$4,Sales!$D$3:$ABF$3,0))/WA$2*INDEX(Usage!$D$5:$ABF$11,MATCH(UsagePerHour!$B$52,Usage!$C$5:$C$11,0),MATCH(UsagePerHour!WA$4,Usage!$D$3:$ABF$3,0)),"")</f>
        <v/>
      </c>
      <c r="WB54" s="6" t="str">
        <f>IFERROR(INDEX(Sales!$D$5:$ABF$18,MATCH(UsagePerHour!$B54,Sales!$C$5:$C$18,0),MATCH(UsagePerHour!WB$4,Sales!$D$3:$ABF$3,0))/WB$2*INDEX(Usage!$D$5:$ABF$11,MATCH(UsagePerHour!$B$52,Usage!$C$5:$C$11,0),MATCH(UsagePerHour!WB$4,Usage!$D$3:$ABF$3,0)),"")</f>
        <v/>
      </c>
      <c r="WC54" s="6" t="str">
        <f>IFERROR(INDEX(Sales!$D$5:$ABF$18,MATCH(UsagePerHour!$B54,Sales!$C$5:$C$18,0),MATCH(UsagePerHour!WC$4,Sales!$D$3:$ABF$3,0))/WC$2*INDEX(Usage!$D$5:$ABF$11,MATCH(UsagePerHour!$B$52,Usage!$C$5:$C$11,0),MATCH(UsagePerHour!WC$4,Usage!$D$3:$ABF$3,0)),"")</f>
        <v/>
      </c>
      <c r="WD54" s="6" t="str">
        <f>IFERROR(INDEX(Sales!$D$5:$ABF$18,MATCH(UsagePerHour!$B54,Sales!$C$5:$C$18,0),MATCH(UsagePerHour!WD$4,Sales!$D$3:$ABF$3,0))/WD$2*INDEX(Usage!$D$5:$ABF$11,MATCH(UsagePerHour!$B$52,Usage!$C$5:$C$11,0),MATCH(UsagePerHour!WD$4,Usage!$D$3:$ABF$3,0)),"")</f>
        <v/>
      </c>
      <c r="WE54" s="6" t="str">
        <f>IFERROR(INDEX(Sales!$D$5:$ABF$18,MATCH(UsagePerHour!$B54,Sales!$C$5:$C$18,0),MATCH(UsagePerHour!WE$4,Sales!$D$3:$ABF$3,0))/WE$2*INDEX(Usage!$D$5:$ABF$11,MATCH(UsagePerHour!$B$52,Usage!$C$5:$C$11,0),MATCH(UsagePerHour!WE$4,Usage!$D$3:$ABF$3,0)),"")</f>
        <v/>
      </c>
      <c r="WF54" s="6" t="str">
        <f>IFERROR(INDEX(Sales!$D$5:$ABF$18,MATCH(UsagePerHour!$B54,Sales!$C$5:$C$18,0),MATCH(UsagePerHour!WF$4,Sales!$D$3:$ABF$3,0))/WF$2*INDEX(Usage!$D$5:$ABF$11,MATCH(UsagePerHour!$B$52,Usage!$C$5:$C$11,0),MATCH(UsagePerHour!WF$4,Usage!$D$3:$ABF$3,0)),"")</f>
        <v/>
      </c>
      <c r="WG54" s="6" t="str">
        <f>IFERROR(INDEX(Sales!$D$5:$ABF$18,MATCH(UsagePerHour!$B54,Sales!$C$5:$C$18,0),MATCH(UsagePerHour!WG$4,Sales!$D$3:$ABF$3,0))/WG$2*INDEX(Usage!$D$5:$ABF$11,MATCH(UsagePerHour!$B$52,Usage!$C$5:$C$11,0),MATCH(UsagePerHour!WG$4,Usage!$D$3:$ABF$3,0)),"")</f>
        <v/>
      </c>
      <c r="WH54" s="6" t="str">
        <f>IFERROR(INDEX(Sales!$D$5:$ABF$18,MATCH(UsagePerHour!$B54,Sales!$C$5:$C$18,0),MATCH(UsagePerHour!WH$4,Sales!$D$3:$ABF$3,0))/WH$2*INDEX(Usage!$D$5:$ABF$11,MATCH(UsagePerHour!$B$52,Usage!$C$5:$C$11,0),MATCH(UsagePerHour!WH$4,Usage!$D$3:$ABF$3,0)),"")</f>
        <v/>
      </c>
      <c r="WI54" s="6" t="str">
        <f>IFERROR(INDEX(Sales!$D$5:$ABF$18,MATCH(UsagePerHour!$B54,Sales!$C$5:$C$18,0),MATCH(UsagePerHour!WI$4,Sales!$D$3:$ABF$3,0))/WI$2*INDEX(Usage!$D$5:$ABF$11,MATCH(UsagePerHour!$B$52,Usage!$C$5:$C$11,0),MATCH(UsagePerHour!WI$4,Usage!$D$3:$ABF$3,0)),"")</f>
        <v/>
      </c>
      <c r="WJ54" s="6" t="str">
        <f>IFERROR(INDEX(Sales!$D$5:$ABF$18,MATCH(UsagePerHour!$B54,Sales!$C$5:$C$18,0),MATCH(UsagePerHour!WJ$4,Sales!$D$3:$ABF$3,0))/WJ$2*INDEX(Usage!$D$5:$ABF$11,MATCH(UsagePerHour!$B$52,Usage!$C$5:$C$11,0),MATCH(UsagePerHour!WJ$4,Usage!$D$3:$ABF$3,0)),"")</f>
        <v/>
      </c>
      <c r="WK54" s="6" t="str">
        <f>IFERROR(INDEX(Sales!$D$5:$ABF$18,MATCH(UsagePerHour!$B54,Sales!$C$5:$C$18,0),MATCH(UsagePerHour!WK$4,Sales!$D$3:$ABF$3,0))/WK$2*INDEX(Usage!$D$5:$ABF$11,MATCH(UsagePerHour!$B$52,Usage!$C$5:$C$11,0),MATCH(UsagePerHour!WK$4,Usage!$D$3:$ABF$3,0)),"")</f>
        <v/>
      </c>
      <c r="WL54" s="6" t="str">
        <f>IFERROR(INDEX(Sales!$D$5:$ABF$18,MATCH(UsagePerHour!$B54,Sales!$C$5:$C$18,0),MATCH(UsagePerHour!WL$4,Sales!$D$3:$ABF$3,0))/WL$2*INDEX(Usage!$D$5:$ABF$11,MATCH(UsagePerHour!$B$52,Usage!$C$5:$C$11,0),MATCH(UsagePerHour!WL$4,Usage!$D$3:$ABF$3,0)),"")</f>
        <v/>
      </c>
      <c r="WM54" s="6" t="str">
        <f>IFERROR(INDEX(Sales!$D$5:$ABF$18,MATCH(UsagePerHour!$B54,Sales!$C$5:$C$18,0),MATCH(UsagePerHour!WM$4,Sales!$D$3:$ABF$3,0))/WM$2*INDEX(Usage!$D$5:$ABF$11,MATCH(UsagePerHour!$B$52,Usage!$C$5:$C$11,0),MATCH(UsagePerHour!WM$4,Usage!$D$3:$ABF$3,0)),"")</f>
        <v/>
      </c>
      <c r="WN54" s="6" t="str">
        <f>IFERROR(INDEX(Sales!$D$5:$ABF$18,MATCH(UsagePerHour!$B54,Sales!$C$5:$C$18,0),MATCH(UsagePerHour!WN$4,Sales!$D$3:$ABF$3,0))/WN$2*INDEX(Usage!$D$5:$ABF$11,MATCH(UsagePerHour!$B$52,Usage!$C$5:$C$11,0),MATCH(UsagePerHour!WN$4,Usage!$D$3:$ABF$3,0)),"")</f>
        <v/>
      </c>
      <c r="WO54" s="6" t="str">
        <f>IFERROR(INDEX(Sales!$D$5:$ABF$18,MATCH(UsagePerHour!$B54,Sales!$C$5:$C$18,0),MATCH(UsagePerHour!WO$4,Sales!$D$3:$ABF$3,0))/WO$2*INDEX(Usage!$D$5:$ABF$11,MATCH(UsagePerHour!$B$52,Usage!$C$5:$C$11,0),MATCH(UsagePerHour!WO$4,Usage!$D$3:$ABF$3,0)),"")</f>
        <v/>
      </c>
      <c r="WP54" s="6" t="str">
        <f>IFERROR(INDEX(Sales!$D$5:$ABF$18,MATCH(UsagePerHour!$B54,Sales!$C$5:$C$18,0),MATCH(UsagePerHour!WP$4,Sales!$D$3:$ABF$3,0))/WP$2*INDEX(Usage!$D$5:$ABF$11,MATCH(UsagePerHour!$B$52,Usage!$C$5:$C$11,0),MATCH(UsagePerHour!WP$4,Usage!$D$3:$ABF$3,0)),"")</f>
        <v/>
      </c>
      <c r="WQ54" s="6" t="str">
        <f>IFERROR(INDEX(Sales!$D$5:$ABF$18,MATCH(UsagePerHour!$B54,Sales!$C$5:$C$18,0),MATCH(UsagePerHour!WQ$4,Sales!$D$3:$ABF$3,0))/WQ$2*INDEX(Usage!$D$5:$ABF$11,MATCH(UsagePerHour!$B$52,Usage!$C$5:$C$11,0),MATCH(UsagePerHour!WQ$4,Usage!$D$3:$ABF$3,0)),"")</f>
        <v/>
      </c>
      <c r="WR54" s="6" t="str">
        <f>IFERROR(INDEX(Sales!$D$5:$ABF$18,MATCH(UsagePerHour!$B54,Sales!$C$5:$C$18,0),MATCH(UsagePerHour!WR$4,Sales!$D$3:$ABF$3,0))/WR$2*INDEX(Usage!$D$5:$ABF$11,MATCH(UsagePerHour!$B$52,Usage!$C$5:$C$11,0),MATCH(UsagePerHour!WR$4,Usage!$D$3:$ABF$3,0)),"")</f>
        <v/>
      </c>
      <c r="WS54" s="6" t="str">
        <f>IFERROR(INDEX(Sales!$D$5:$ABF$18,MATCH(UsagePerHour!$B54,Sales!$C$5:$C$18,0),MATCH(UsagePerHour!WS$4,Sales!$D$3:$ABF$3,0))/WS$2*INDEX(Usage!$D$5:$ABF$11,MATCH(UsagePerHour!$B$52,Usage!$C$5:$C$11,0),MATCH(UsagePerHour!WS$4,Usage!$D$3:$ABF$3,0)),"")</f>
        <v/>
      </c>
      <c r="WT54" s="6" t="str">
        <f>IFERROR(INDEX(Sales!$D$5:$ABF$18,MATCH(UsagePerHour!$B54,Sales!$C$5:$C$18,0),MATCH(UsagePerHour!WT$4,Sales!$D$3:$ABF$3,0))/WT$2*INDEX(Usage!$D$5:$ABF$11,MATCH(UsagePerHour!$B$52,Usage!$C$5:$C$11,0),MATCH(UsagePerHour!WT$4,Usage!$D$3:$ABF$3,0)),"")</f>
        <v/>
      </c>
      <c r="WU54" s="6" t="str">
        <f>IFERROR(INDEX(Sales!$D$5:$ABF$18,MATCH(UsagePerHour!$B54,Sales!$C$5:$C$18,0),MATCH(UsagePerHour!WU$4,Sales!$D$3:$ABF$3,0))/WU$2*INDEX(Usage!$D$5:$ABF$11,MATCH(UsagePerHour!$B$52,Usage!$C$5:$C$11,0),MATCH(UsagePerHour!WU$4,Usage!$D$3:$ABF$3,0)),"")</f>
        <v/>
      </c>
      <c r="WV54" s="6" t="str">
        <f>IFERROR(INDEX(Sales!$D$5:$ABF$18,MATCH(UsagePerHour!$B54,Sales!$C$5:$C$18,0),MATCH(UsagePerHour!WV$4,Sales!$D$3:$ABF$3,0))/WV$2*INDEX(Usage!$D$5:$ABF$11,MATCH(UsagePerHour!$B$52,Usage!$C$5:$C$11,0),MATCH(UsagePerHour!WV$4,Usage!$D$3:$ABF$3,0)),"")</f>
        <v/>
      </c>
      <c r="WW54" s="6" t="str">
        <f>IFERROR(INDEX(Sales!$D$5:$ABF$18,MATCH(UsagePerHour!$B54,Sales!$C$5:$C$18,0),MATCH(UsagePerHour!WW$4,Sales!$D$3:$ABF$3,0))/WW$2*INDEX(Usage!$D$5:$ABF$11,MATCH(UsagePerHour!$B$52,Usage!$C$5:$C$11,0),MATCH(UsagePerHour!WW$4,Usage!$D$3:$ABF$3,0)),"")</f>
        <v/>
      </c>
      <c r="WX54" s="6" t="str">
        <f>IFERROR(INDEX(Sales!$D$5:$ABF$18,MATCH(UsagePerHour!$B54,Sales!$C$5:$C$18,0),MATCH(UsagePerHour!WX$4,Sales!$D$3:$ABF$3,0))/WX$2*INDEX(Usage!$D$5:$ABF$11,MATCH(UsagePerHour!$B$52,Usage!$C$5:$C$11,0),MATCH(UsagePerHour!WX$4,Usage!$D$3:$ABF$3,0)),"")</f>
        <v/>
      </c>
      <c r="WY54" s="6" t="str">
        <f>IFERROR(INDEX(Sales!$D$5:$ABF$18,MATCH(UsagePerHour!$B54,Sales!$C$5:$C$18,0),MATCH(UsagePerHour!WY$4,Sales!$D$3:$ABF$3,0))/WY$2*INDEX(Usage!$D$5:$ABF$11,MATCH(UsagePerHour!$B$52,Usage!$C$5:$C$11,0),MATCH(UsagePerHour!WY$4,Usage!$D$3:$ABF$3,0)),"")</f>
        <v/>
      </c>
      <c r="WZ54" s="6" t="str">
        <f>IFERROR(INDEX(Sales!$D$5:$ABF$18,MATCH(UsagePerHour!$B54,Sales!$C$5:$C$18,0),MATCH(UsagePerHour!WZ$4,Sales!$D$3:$ABF$3,0))/WZ$2*INDEX(Usage!$D$5:$ABF$11,MATCH(UsagePerHour!$B$52,Usage!$C$5:$C$11,0),MATCH(UsagePerHour!WZ$4,Usage!$D$3:$ABF$3,0)),"")</f>
        <v/>
      </c>
      <c r="XA54" s="6" t="str">
        <f>IFERROR(INDEX(Sales!$D$5:$ABF$18,MATCH(UsagePerHour!$B54,Sales!$C$5:$C$18,0),MATCH(UsagePerHour!XA$4,Sales!$D$3:$ABF$3,0))/XA$2*INDEX(Usage!$D$5:$ABF$11,MATCH(UsagePerHour!$B$52,Usage!$C$5:$C$11,0),MATCH(UsagePerHour!XA$4,Usage!$D$3:$ABF$3,0)),"")</f>
        <v/>
      </c>
      <c r="XB54" s="6" t="str">
        <f>IFERROR(INDEX(Sales!$D$5:$ABF$18,MATCH(UsagePerHour!$B54,Sales!$C$5:$C$18,0),MATCH(UsagePerHour!XB$4,Sales!$D$3:$ABF$3,0))/XB$2*INDEX(Usage!$D$5:$ABF$11,MATCH(UsagePerHour!$B$52,Usage!$C$5:$C$11,0),MATCH(UsagePerHour!XB$4,Usage!$D$3:$ABF$3,0)),"")</f>
        <v/>
      </c>
      <c r="XC54" s="6" t="str">
        <f>IFERROR(INDEX(Sales!$D$5:$ABF$18,MATCH(UsagePerHour!$B54,Sales!$C$5:$C$18,0),MATCH(UsagePerHour!XC$4,Sales!$D$3:$ABF$3,0))/XC$2*INDEX(Usage!$D$5:$ABF$11,MATCH(UsagePerHour!$B$52,Usage!$C$5:$C$11,0),MATCH(UsagePerHour!XC$4,Usage!$D$3:$ABF$3,0)),"")</f>
        <v/>
      </c>
      <c r="XD54" s="6" t="str">
        <f>IFERROR(INDEX(Sales!$D$5:$ABF$18,MATCH(UsagePerHour!$B54,Sales!$C$5:$C$18,0),MATCH(UsagePerHour!XD$4,Sales!$D$3:$ABF$3,0))/XD$2*INDEX(Usage!$D$5:$ABF$11,MATCH(UsagePerHour!$B$52,Usage!$C$5:$C$11,0),MATCH(UsagePerHour!XD$4,Usage!$D$3:$ABF$3,0)),"")</f>
        <v/>
      </c>
      <c r="XE54" s="6" t="str">
        <f>IFERROR(INDEX(Sales!$D$5:$ABF$18,MATCH(UsagePerHour!$B54,Sales!$C$5:$C$18,0),MATCH(UsagePerHour!XE$4,Sales!$D$3:$ABF$3,0))/XE$2*INDEX(Usage!$D$5:$ABF$11,MATCH(UsagePerHour!$B$52,Usage!$C$5:$C$11,0),MATCH(UsagePerHour!XE$4,Usage!$D$3:$ABF$3,0)),"")</f>
        <v/>
      </c>
      <c r="XF54" s="6" t="str">
        <f>IFERROR(INDEX(Sales!$D$5:$ABF$18,MATCH(UsagePerHour!$B54,Sales!$C$5:$C$18,0),MATCH(UsagePerHour!XF$4,Sales!$D$3:$ABF$3,0))/XF$2*INDEX(Usage!$D$5:$ABF$11,MATCH(UsagePerHour!$B$52,Usage!$C$5:$C$11,0),MATCH(UsagePerHour!XF$4,Usage!$D$3:$ABF$3,0)),"")</f>
        <v/>
      </c>
      <c r="XG54" s="6" t="str">
        <f>IFERROR(INDEX(Sales!$D$5:$ABF$18,MATCH(UsagePerHour!$B54,Sales!$C$5:$C$18,0),MATCH(UsagePerHour!XG$4,Sales!$D$3:$ABF$3,0))/XG$2*INDEX(Usage!$D$5:$ABF$11,MATCH(UsagePerHour!$B$52,Usage!$C$5:$C$11,0),MATCH(UsagePerHour!XG$4,Usage!$D$3:$ABF$3,0)),"")</f>
        <v/>
      </c>
      <c r="XH54" s="6" t="str">
        <f>IFERROR(INDEX(Sales!$D$5:$ABF$18,MATCH(UsagePerHour!$B54,Sales!$C$5:$C$18,0),MATCH(UsagePerHour!XH$4,Sales!$D$3:$ABF$3,0))/XH$2*INDEX(Usage!$D$5:$ABF$11,MATCH(UsagePerHour!$B$52,Usage!$C$5:$C$11,0),MATCH(UsagePerHour!XH$4,Usage!$D$3:$ABF$3,0)),"")</f>
        <v/>
      </c>
      <c r="XI54" s="6" t="str">
        <f>IFERROR(INDEX(Sales!$D$5:$ABF$18,MATCH(UsagePerHour!$B54,Sales!$C$5:$C$18,0),MATCH(UsagePerHour!XI$4,Sales!$D$3:$ABF$3,0))/XI$2*INDEX(Usage!$D$5:$ABF$11,MATCH(UsagePerHour!$B$52,Usage!$C$5:$C$11,0),MATCH(UsagePerHour!XI$4,Usage!$D$3:$ABF$3,0)),"")</f>
        <v/>
      </c>
      <c r="XJ54" s="6" t="str">
        <f>IFERROR(INDEX(Sales!$D$5:$ABF$18,MATCH(UsagePerHour!$B54,Sales!$C$5:$C$18,0),MATCH(UsagePerHour!XJ$4,Sales!$D$3:$ABF$3,0))/XJ$2*INDEX(Usage!$D$5:$ABF$11,MATCH(UsagePerHour!$B$52,Usage!$C$5:$C$11,0),MATCH(UsagePerHour!XJ$4,Usage!$D$3:$ABF$3,0)),"")</f>
        <v/>
      </c>
      <c r="XK54" s="6" t="str">
        <f>IFERROR(INDEX(Sales!$D$5:$ABF$18,MATCH(UsagePerHour!$B54,Sales!$C$5:$C$18,0),MATCH(UsagePerHour!XK$4,Sales!$D$3:$ABF$3,0))/XK$2*INDEX(Usage!$D$5:$ABF$11,MATCH(UsagePerHour!$B$52,Usage!$C$5:$C$11,0),MATCH(UsagePerHour!XK$4,Usage!$D$3:$ABF$3,0)),"")</f>
        <v/>
      </c>
      <c r="XL54" s="6" t="str">
        <f>IFERROR(INDEX(Sales!$D$5:$ABF$18,MATCH(UsagePerHour!$B54,Sales!$C$5:$C$18,0),MATCH(UsagePerHour!XL$4,Sales!$D$3:$ABF$3,0))/XL$2*INDEX(Usage!$D$5:$ABF$11,MATCH(UsagePerHour!$B$52,Usage!$C$5:$C$11,0),MATCH(UsagePerHour!XL$4,Usage!$D$3:$ABF$3,0)),"")</f>
        <v/>
      </c>
      <c r="XM54" s="6" t="str">
        <f>IFERROR(INDEX(Sales!$D$5:$ABF$18,MATCH(UsagePerHour!$B54,Sales!$C$5:$C$18,0),MATCH(UsagePerHour!XM$4,Sales!$D$3:$ABF$3,0))/XM$2*INDEX(Usage!$D$5:$ABF$11,MATCH(UsagePerHour!$B$52,Usage!$C$5:$C$11,0),MATCH(UsagePerHour!XM$4,Usage!$D$3:$ABF$3,0)),"")</f>
        <v/>
      </c>
      <c r="XN54" s="6" t="str">
        <f>IFERROR(INDEX(Sales!$D$5:$ABF$18,MATCH(UsagePerHour!$B54,Sales!$C$5:$C$18,0),MATCH(UsagePerHour!XN$4,Sales!$D$3:$ABF$3,0))/XN$2*INDEX(Usage!$D$5:$ABF$11,MATCH(UsagePerHour!$B$52,Usage!$C$5:$C$11,0),MATCH(UsagePerHour!XN$4,Usage!$D$3:$ABF$3,0)),"")</f>
        <v/>
      </c>
      <c r="XO54" s="6" t="str">
        <f>IFERROR(INDEX(Sales!$D$5:$ABF$18,MATCH(UsagePerHour!$B54,Sales!$C$5:$C$18,0),MATCH(UsagePerHour!XO$4,Sales!$D$3:$ABF$3,0))/XO$2*INDEX(Usage!$D$5:$ABF$11,MATCH(UsagePerHour!$B$52,Usage!$C$5:$C$11,0),MATCH(UsagePerHour!XO$4,Usage!$D$3:$ABF$3,0)),"")</f>
        <v/>
      </c>
      <c r="XP54" s="6" t="str">
        <f>IFERROR(INDEX(Sales!$D$5:$ABF$18,MATCH(UsagePerHour!$B54,Sales!$C$5:$C$18,0),MATCH(UsagePerHour!XP$4,Sales!$D$3:$ABF$3,0))/XP$2*INDEX(Usage!$D$5:$ABF$11,MATCH(UsagePerHour!$B$52,Usage!$C$5:$C$11,0),MATCH(UsagePerHour!XP$4,Usage!$D$3:$ABF$3,0)),"")</f>
        <v/>
      </c>
      <c r="XQ54" s="6" t="str">
        <f>IFERROR(INDEX(Sales!$D$5:$ABF$18,MATCH(UsagePerHour!$B54,Sales!$C$5:$C$18,0),MATCH(UsagePerHour!XQ$4,Sales!$D$3:$ABF$3,0))/XQ$2*INDEX(Usage!$D$5:$ABF$11,MATCH(UsagePerHour!$B$52,Usage!$C$5:$C$11,0),MATCH(UsagePerHour!XQ$4,Usage!$D$3:$ABF$3,0)),"")</f>
        <v/>
      </c>
      <c r="XR54" s="6" t="str">
        <f>IFERROR(INDEX(Sales!$D$5:$ABF$18,MATCH(UsagePerHour!$B54,Sales!$C$5:$C$18,0),MATCH(UsagePerHour!XR$4,Sales!$D$3:$ABF$3,0))/XR$2*INDEX(Usage!$D$5:$ABF$11,MATCH(UsagePerHour!$B$52,Usage!$C$5:$C$11,0),MATCH(UsagePerHour!XR$4,Usage!$D$3:$ABF$3,0)),"")</f>
        <v/>
      </c>
      <c r="XS54" s="6" t="str">
        <f>IFERROR(INDEX(Sales!$D$5:$ABF$18,MATCH(UsagePerHour!$B54,Sales!$C$5:$C$18,0),MATCH(UsagePerHour!XS$4,Sales!$D$3:$ABF$3,0))/XS$2*INDEX(Usage!$D$5:$ABF$11,MATCH(UsagePerHour!$B$52,Usage!$C$5:$C$11,0),MATCH(UsagePerHour!XS$4,Usage!$D$3:$ABF$3,0)),"")</f>
        <v/>
      </c>
      <c r="XT54" s="6" t="str">
        <f>IFERROR(INDEX(Sales!$D$5:$ABF$18,MATCH(UsagePerHour!$B54,Sales!$C$5:$C$18,0),MATCH(UsagePerHour!XT$4,Sales!$D$3:$ABF$3,0))/XT$2*INDEX(Usage!$D$5:$ABF$11,MATCH(UsagePerHour!$B$52,Usage!$C$5:$C$11,0),MATCH(UsagePerHour!XT$4,Usage!$D$3:$ABF$3,0)),"")</f>
        <v/>
      </c>
      <c r="XU54" s="6" t="str">
        <f>IFERROR(INDEX(Sales!$D$5:$ABF$18,MATCH(UsagePerHour!$B54,Sales!$C$5:$C$18,0),MATCH(UsagePerHour!XU$4,Sales!$D$3:$ABF$3,0))/XU$2*INDEX(Usage!$D$5:$ABF$11,MATCH(UsagePerHour!$B$52,Usage!$C$5:$C$11,0),MATCH(UsagePerHour!XU$4,Usage!$D$3:$ABF$3,0)),"")</f>
        <v/>
      </c>
      <c r="XV54" s="6" t="str">
        <f>IFERROR(INDEX(Sales!$D$5:$ABF$18,MATCH(UsagePerHour!$B54,Sales!$C$5:$C$18,0),MATCH(UsagePerHour!XV$4,Sales!$D$3:$ABF$3,0))/XV$2*INDEX(Usage!$D$5:$ABF$11,MATCH(UsagePerHour!$B$52,Usage!$C$5:$C$11,0),MATCH(UsagePerHour!XV$4,Usage!$D$3:$ABF$3,0)),"")</f>
        <v/>
      </c>
      <c r="XW54" s="6" t="str">
        <f>IFERROR(INDEX(Sales!$D$5:$ABF$18,MATCH(UsagePerHour!$B54,Sales!$C$5:$C$18,0),MATCH(UsagePerHour!XW$4,Sales!$D$3:$ABF$3,0))/XW$2*INDEX(Usage!$D$5:$ABF$11,MATCH(UsagePerHour!$B$52,Usage!$C$5:$C$11,0),MATCH(UsagePerHour!XW$4,Usage!$D$3:$ABF$3,0)),"")</f>
        <v/>
      </c>
      <c r="XX54" s="6" t="str">
        <f>IFERROR(INDEX(Sales!$D$5:$ABF$18,MATCH(UsagePerHour!$B54,Sales!$C$5:$C$18,0),MATCH(UsagePerHour!XX$4,Sales!$D$3:$ABF$3,0))/XX$2*INDEX(Usage!$D$5:$ABF$11,MATCH(UsagePerHour!$B$52,Usage!$C$5:$C$11,0),MATCH(UsagePerHour!XX$4,Usage!$D$3:$ABF$3,0)),"")</f>
        <v/>
      </c>
      <c r="XY54" s="6" t="str">
        <f>IFERROR(INDEX(Sales!$D$5:$ABF$18,MATCH(UsagePerHour!$B54,Sales!$C$5:$C$18,0),MATCH(UsagePerHour!XY$4,Sales!$D$3:$ABF$3,0))/XY$2*INDEX(Usage!$D$5:$ABF$11,MATCH(UsagePerHour!$B$52,Usage!$C$5:$C$11,0),MATCH(UsagePerHour!XY$4,Usage!$D$3:$ABF$3,0)),"")</f>
        <v/>
      </c>
      <c r="XZ54" s="6" t="str">
        <f>IFERROR(INDEX(Sales!$D$5:$ABF$18,MATCH(UsagePerHour!$B54,Sales!$C$5:$C$18,0),MATCH(UsagePerHour!XZ$4,Sales!$D$3:$ABF$3,0))/XZ$2*INDEX(Usage!$D$5:$ABF$11,MATCH(UsagePerHour!$B$52,Usage!$C$5:$C$11,0),MATCH(UsagePerHour!XZ$4,Usage!$D$3:$ABF$3,0)),"")</f>
        <v/>
      </c>
      <c r="YA54" s="6" t="str">
        <f>IFERROR(INDEX(Sales!$D$5:$ABF$18,MATCH(UsagePerHour!$B54,Sales!$C$5:$C$18,0),MATCH(UsagePerHour!YA$4,Sales!$D$3:$ABF$3,0))/YA$2*INDEX(Usage!$D$5:$ABF$11,MATCH(UsagePerHour!$B$52,Usage!$C$5:$C$11,0),MATCH(UsagePerHour!YA$4,Usage!$D$3:$ABF$3,0)),"")</f>
        <v/>
      </c>
      <c r="YB54" s="6" t="str">
        <f>IFERROR(INDEX(Sales!$D$5:$ABF$18,MATCH(UsagePerHour!$B54,Sales!$C$5:$C$18,0),MATCH(UsagePerHour!YB$4,Sales!$D$3:$ABF$3,0))/YB$2*INDEX(Usage!$D$5:$ABF$11,MATCH(UsagePerHour!$B$52,Usage!$C$5:$C$11,0),MATCH(UsagePerHour!YB$4,Usage!$D$3:$ABF$3,0)),"")</f>
        <v/>
      </c>
      <c r="YC54" s="6" t="str">
        <f>IFERROR(INDEX(Sales!$D$5:$ABF$18,MATCH(UsagePerHour!$B54,Sales!$C$5:$C$18,0),MATCH(UsagePerHour!YC$4,Sales!$D$3:$ABF$3,0))/YC$2*INDEX(Usage!$D$5:$ABF$11,MATCH(UsagePerHour!$B$52,Usage!$C$5:$C$11,0),MATCH(UsagePerHour!YC$4,Usage!$D$3:$ABF$3,0)),"")</f>
        <v/>
      </c>
      <c r="YD54" s="6" t="str">
        <f>IFERROR(INDEX(Sales!$D$5:$ABF$18,MATCH(UsagePerHour!$B54,Sales!$C$5:$C$18,0),MATCH(UsagePerHour!YD$4,Sales!$D$3:$ABF$3,0))/YD$2*INDEX(Usage!$D$5:$ABF$11,MATCH(UsagePerHour!$B$52,Usage!$C$5:$C$11,0),MATCH(UsagePerHour!YD$4,Usage!$D$3:$ABF$3,0)),"")</f>
        <v/>
      </c>
      <c r="YE54" s="6" t="str">
        <f>IFERROR(INDEX(Sales!$D$5:$ABF$18,MATCH(UsagePerHour!$B54,Sales!$C$5:$C$18,0),MATCH(UsagePerHour!YE$4,Sales!$D$3:$ABF$3,0))/YE$2*INDEX(Usage!$D$5:$ABF$11,MATCH(UsagePerHour!$B$52,Usage!$C$5:$C$11,0),MATCH(UsagePerHour!YE$4,Usage!$D$3:$ABF$3,0)),"")</f>
        <v/>
      </c>
      <c r="YF54" s="6" t="str">
        <f>IFERROR(INDEX(Sales!$D$5:$ABF$18,MATCH(UsagePerHour!$B54,Sales!$C$5:$C$18,0),MATCH(UsagePerHour!YF$4,Sales!$D$3:$ABF$3,0))/YF$2*INDEX(Usage!$D$5:$ABF$11,MATCH(UsagePerHour!$B$52,Usage!$C$5:$C$11,0),MATCH(UsagePerHour!YF$4,Usage!$D$3:$ABF$3,0)),"")</f>
        <v/>
      </c>
      <c r="YG54" s="6" t="str">
        <f>IFERROR(INDEX(Sales!$D$5:$ABF$18,MATCH(UsagePerHour!$B54,Sales!$C$5:$C$18,0),MATCH(UsagePerHour!YG$4,Sales!$D$3:$ABF$3,0))/YG$2*INDEX(Usage!$D$5:$ABF$11,MATCH(UsagePerHour!$B$52,Usage!$C$5:$C$11,0),MATCH(UsagePerHour!YG$4,Usage!$D$3:$ABF$3,0)),"")</f>
        <v/>
      </c>
      <c r="YH54" s="6" t="str">
        <f>IFERROR(INDEX(Sales!$D$5:$ABF$18,MATCH(UsagePerHour!$B54,Sales!$C$5:$C$18,0),MATCH(UsagePerHour!YH$4,Sales!$D$3:$ABF$3,0))/YH$2*INDEX(Usage!$D$5:$ABF$11,MATCH(UsagePerHour!$B$52,Usage!$C$5:$C$11,0),MATCH(UsagePerHour!YH$4,Usage!$D$3:$ABF$3,0)),"")</f>
        <v/>
      </c>
      <c r="YI54" s="6" t="str">
        <f>IFERROR(INDEX(Sales!$D$5:$ABF$18,MATCH(UsagePerHour!$B54,Sales!$C$5:$C$18,0),MATCH(UsagePerHour!YI$4,Sales!$D$3:$ABF$3,0))/YI$2*INDEX(Usage!$D$5:$ABF$11,MATCH(UsagePerHour!$B$52,Usage!$C$5:$C$11,0),MATCH(UsagePerHour!YI$4,Usage!$D$3:$ABF$3,0)),"")</f>
        <v/>
      </c>
      <c r="YJ54" s="6" t="str">
        <f>IFERROR(INDEX(Sales!$D$5:$ABF$18,MATCH(UsagePerHour!$B54,Sales!$C$5:$C$18,0),MATCH(UsagePerHour!YJ$4,Sales!$D$3:$ABF$3,0))/YJ$2*INDEX(Usage!$D$5:$ABF$11,MATCH(UsagePerHour!$B$52,Usage!$C$5:$C$11,0),MATCH(UsagePerHour!YJ$4,Usage!$D$3:$ABF$3,0)),"")</f>
        <v/>
      </c>
      <c r="YK54" s="6" t="str">
        <f>IFERROR(INDEX(Sales!$D$5:$ABF$18,MATCH(UsagePerHour!$B54,Sales!$C$5:$C$18,0),MATCH(UsagePerHour!YK$4,Sales!$D$3:$ABF$3,0))/YK$2*INDEX(Usage!$D$5:$ABF$11,MATCH(UsagePerHour!$B$52,Usage!$C$5:$C$11,0),MATCH(UsagePerHour!YK$4,Usage!$D$3:$ABF$3,0)),"")</f>
        <v/>
      </c>
      <c r="YL54" s="6" t="str">
        <f>IFERROR(INDEX(Sales!$D$5:$ABF$18,MATCH(UsagePerHour!$B54,Sales!$C$5:$C$18,0),MATCH(UsagePerHour!YL$4,Sales!$D$3:$ABF$3,0))/YL$2*INDEX(Usage!$D$5:$ABF$11,MATCH(UsagePerHour!$B$52,Usage!$C$5:$C$11,0),MATCH(UsagePerHour!YL$4,Usage!$D$3:$ABF$3,0)),"")</f>
        <v/>
      </c>
      <c r="YM54" s="6" t="str">
        <f>IFERROR(INDEX(Sales!$D$5:$ABF$18,MATCH(UsagePerHour!$B54,Sales!$C$5:$C$18,0),MATCH(UsagePerHour!YM$4,Sales!$D$3:$ABF$3,0))/YM$2*INDEX(Usage!$D$5:$ABF$11,MATCH(UsagePerHour!$B$52,Usage!$C$5:$C$11,0),MATCH(UsagePerHour!YM$4,Usage!$D$3:$ABF$3,0)),"")</f>
        <v/>
      </c>
      <c r="YN54" s="6" t="str">
        <f>IFERROR(INDEX(Sales!$D$5:$ABF$18,MATCH(UsagePerHour!$B54,Sales!$C$5:$C$18,0),MATCH(UsagePerHour!YN$4,Sales!$D$3:$ABF$3,0))/YN$2*INDEX(Usage!$D$5:$ABF$11,MATCH(UsagePerHour!$B$52,Usage!$C$5:$C$11,0),MATCH(UsagePerHour!YN$4,Usage!$D$3:$ABF$3,0)),"")</f>
        <v/>
      </c>
      <c r="YO54" s="6" t="str">
        <f>IFERROR(INDEX(Sales!$D$5:$ABF$18,MATCH(UsagePerHour!$B54,Sales!$C$5:$C$18,0),MATCH(UsagePerHour!YO$4,Sales!$D$3:$ABF$3,0))/YO$2*INDEX(Usage!$D$5:$ABF$11,MATCH(UsagePerHour!$B$52,Usage!$C$5:$C$11,0),MATCH(UsagePerHour!YO$4,Usage!$D$3:$ABF$3,0)),"")</f>
        <v/>
      </c>
      <c r="YP54" s="6" t="str">
        <f>IFERROR(INDEX(Sales!$D$5:$ABF$18,MATCH(UsagePerHour!$B54,Sales!$C$5:$C$18,0),MATCH(UsagePerHour!YP$4,Sales!$D$3:$ABF$3,0))/YP$2*INDEX(Usage!$D$5:$ABF$11,MATCH(UsagePerHour!$B$52,Usage!$C$5:$C$11,0),MATCH(UsagePerHour!YP$4,Usage!$D$3:$ABF$3,0)),"")</f>
        <v/>
      </c>
      <c r="YQ54" s="6" t="str">
        <f>IFERROR(INDEX(Sales!$D$5:$ABF$18,MATCH(UsagePerHour!$B54,Sales!$C$5:$C$18,0),MATCH(UsagePerHour!YQ$4,Sales!$D$3:$ABF$3,0))/YQ$2*INDEX(Usage!$D$5:$ABF$11,MATCH(UsagePerHour!$B$52,Usage!$C$5:$C$11,0),MATCH(UsagePerHour!YQ$4,Usage!$D$3:$ABF$3,0)),"")</f>
        <v/>
      </c>
      <c r="YR54" s="6" t="str">
        <f>IFERROR(INDEX(Sales!$D$5:$ABF$18,MATCH(UsagePerHour!$B54,Sales!$C$5:$C$18,0),MATCH(UsagePerHour!YR$4,Sales!$D$3:$ABF$3,0))/YR$2*INDEX(Usage!$D$5:$ABF$11,MATCH(UsagePerHour!$B$52,Usage!$C$5:$C$11,0),MATCH(UsagePerHour!YR$4,Usage!$D$3:$ABF$3,0)),"")</f>
        <v/>
      </c>
      <c r="YS54" s="6" t="str">
        <f>IFERROR(INDEX(Sales!$D$5:$ABF$18,MATCH(UsagePerHour!$B54,Sales!$C$5:$C$18,0),MATCH(UsagePerHour!YS$4,Sales!$D$3:$ABF$3,0))/YS$2*INDEX(Usage!$D$5:$ABF$11,MATCH(UsagePerHour!$B$52,Usage!$C$5:$C$11,0),MATCH(UsagePerHour!YS$4,Usage!$D$3:$ABF$3,0)),"")</f>
        <v/>
      </c>
      <c r="YT54" s="6" t="str">
        <f>IFERROR(INDEX(Sales!$D$5:$ABF$18,MATCH(UsagePerHour!$B54,Sales!$C$5:$C$18,0),MATCH(UsagePerHour!YT$4,Sales!$D$3:$ABF$3,0))/YT$2*INDEX(Usage!$D$5:$ABF$11,MATCH(UsagePerHour!$B$52,Usage!$C$5:$C$11,0),MATCH(UsagePerHour!YT$4,Usage!$D$3:$ABF$3,0)),"")</f>
        <v/>
      </c>
      <c r="YU54" s="6" t="str">
        <f>IFERROR(INDEX(Sales!$D$5:$ABF$18,MATCH(UsagePerHour!$B54,Sales!$C$5:$C$18,0),MATCH(UsagePerHour!YU$4,Sales!$D$3:$ABF$3,0))/YU$2*INDEX(Usage!$D$5:$ABF$11,MATCH(UsagePerHour!$B$52,Usage!$C$5:$C$11,0),MATCH(UsagePerHour!YU$4,Usage!$D$3:$ABF$3,0)),"")</f>
        <v/>
      </c>
      <c r="YV54" s="6" t="str">
        <f>IFERROR(INDEX(Sales!$D$5:$ABF$18,MATCH(UsagePerHour!$B54,Sales!$C$5:$C$18,0),MATCH(UsagePerHour!YV$4,Sales!$D$3:$ABF$3,0))/YV$2*INDEX(Usage!$D$5:$ABF$11,MATCH(UsagePerHour!$B$52,Usage!$C$5:$C$11,0),MATCH(UsagePerHour!YV$4,Usage!$D$3:$ABF$3,0)),"")</f>
        <v/>
      </c>
      <c r="YW54" s="6" t="str">
        <f>IFERROR(INDEX(Sales!$D$5:$ABF$18,MATCH(UsagePerHour!$B54,Sales!$C$5:$C$18,0),MATCH(UsagePerHour!YW$4,Sales!$D$3:$ABF$3,0))/YW$2*INDEX(Usage!$D$5:$ABF$11,MATCH(UsagePerHour!$B$52,Usage!$C$5:$C$11,0),MATCH(UsagePerHour!YW$4,Usage!$D$3:$ABF$3,0)),"")</f>
        <v/>
      </c>
      <c r="YX54" s="6" t="str">
        <f>IFERROR(INDEX(Sales!$D$5:$ABF$18,MATCH(UsagePerHour!$B54,Sales!$C$5:$C$18,0),MATCH(UsagePerHour!YX$4,Sales!$D$3:$ABF$3,0))/YX$2*INDEX(Usage!$D$5:$ABF$11,MATCH(UsagePerHour!$B$52,Usage!$C$5:$C$11,0),MATCH(UsagePerHour!YX$4,Usage!$D$3:$ABF$3,0)),"")</f>
        <v/>
      </c>
      <c r="YY54" s="6" t="str">
        <f>IFERROR(INDEX(Sales!$D$5:$ABF$18,MATCH(UsagePerHour!$B54,Sales!$C$5:$C$18,0),MATCH(UsagePerHour!YY$4,Sales!$D$3:$ABF$3,0))/YY$2*INDEX(Usage!$D$5:$ABF$11,MATCH(UsagePerHour!$B$52,Usage!$C$5:$C$11,0),MATCH(UsagePerHour!YY$4,Usage!$D$3:$ABF$3,0)),"")</f>
        <v/>
      </c>
      <c r="YZ54" s="6" t="str">
        <f>IFERROR(INDEX(Sales!$D$5:$ABF$18,MATCH(UsagePerHour!$B54,Sales!$C$5:$C$18,0),MATCH(UsagePerHour!YZ$4,Sales!$D$3:$ABF$3,0))/YZ$2*INDEX(Usage!$D$5:$ABF$11,MATCH(UsagePerHour!$B$52,Usage!$C$5:$C$11,0),MATCH(UsagePerHour!YZ$4,Usage!$D$3:$ABF$3,0)),"")</f>
        <v/>
      </c>
      <c r="ZA54" s="6" t="str">
        <f>IFERROR(INDEX(Sales!$D$5:$ABF$18,MATCH(UsagePerHour!$B54,Sales!$C$5:$C$18,0),MATCH(UsagePerHour!ZA$4,Sales!$D$3:$ABF$3,0))/ZA$2*INDEX(Usage!$D$5:$ABF$11,MATCH(UsagePerHour!$B$52,Usage!$C$5:$C$11,0),MATCH(UsagePerHour!ZA$4,Usage!$D$3:$ABF$3,0)),"")</f>
        <v/>
      </c>
      <c r="ZB54" s="6" t="str">
        <f>IFERROR(INDEX(Sales!$D$5:$ABF$18,MATCH(UsagePerHour!$B54,Sales!$C$5:$C$18,0),MATCH(UsagePerHour!ZB$4,Sales!$D$3:$ABF$3,0))/ZB$2*INDEX(Usage!$D$5:$ABF$11,MATCH(UsagePerHour!$B$52,Usage!$C$5:$C$11,0),MATCH(UsagePerHour!ZB$4,Usage!$D$3:$ABF$3,0)),"")</f>
        <v/>
      </c>
      <c r="ZC54" s="6" t="str">
        <f>IFERROR(INDEX(Sales!$D$5:$ABF$18,MATCH(UsagePerHour!$B54,Sales!$C$5:$C$18,0),MATCH(UsagePerHour!ZC$4,Sales!$D$3:$ABF$3,0))/ZC$2*INDEX(Usage!$D$5:$ABF$11,MATCH(UsagePerHour!$B$52,Usage!$C$5:$C$11,0),MATCH(UsagePerHour!ZC$4,Usage!$D$3:$ABF$3,0)),"")</f>
        <v/>
      </c>
      <c r="ZD54" s="6" t="str">
        <f>IFERROR(INDEX(Sales!$D$5:$ABF$18,MATCH(UsagePerHour!$B54,Sales!$C$5:$C$18,0),MATCH(UsagePerHour!ZD$4,Sales!$D$3:$ABF$3,0))/ZD$2*INDEX(Usage!$D$5:$ABF$11,MATCH(UsagePerHour!$B$52,Usage!$C$5:$C$11,0),MATCH(UsagePerHour!ZD$4,Usage!$D$3:$ABF$3,0)),"")</f>
        <v/>
      </c>
      <c r="ZE54" s="6" t="str">
        <f>IFERROR(INDEX(Sales!$D$5:$ABF$18,MATCH(UsagePerHour!$B54,Sales!$C$5:$C$18,0),MATCH(UsagePerHour!ZE$4,Sales!$D$3:$ABF$3,0))/ZE$2*INDEX(Usage!$D$5:$ABF$11,MATCH(UsagePerHour!$B$52,Usage!$C$5:$C$11,0),MATCH(UsagePerHour!ZE$4,Usage!$D$3:$ABF$3,0)),"")</f>
        <v/>
      </c>
      <c r="ZF54" s="6" t="str">
        <f>IFERROR(INDEX(Sales!$D$5:$ABF$18,MATCH(UsagePerHour!$B54,Sales!$C$5:$C$18,0),MATCH(UsagePerHour!ZF$4,Sales!$D$3:$ABF$3,0))/ZF$2*INDEX(Usage!$D$5:$ABF$11,MATCH(UsagePerHour!$B$52,Usage!$C$5:$C$11,0),MATCH(UsagePerHour!ZF$4,Usage!$D$3:$ABF$3,0)),"")</f>
        <v/>
      </c>
      <c r="ZG54" s="6" t="str">
        <f>IFERROR(INDEX(Sales!$D$5:$ABF$18,MATCH(UsagePerHour!$B54,Sales!$C$5:$C$18,0),MATCH(UsagePerHour!ZG$4,Sales!$D$3:$ABF$3,0))/ZG$2*INDEX(Usage!$D$5:$ABF$11,MATCH(UsagePerHour!$B$52,Usage!$C$5:$C$11,0),MATCH(UsagePerHour!ZG$4,Usage!$D$3:$ABF$3,0)),"")</f>
        <v/>
      </c>
      <c r="ZH54" s="6" t="str">
        <f>IFERROR(INDEX(Sales!$D$5:$ABF$18,MATCH(UsagePerHour!$B54,Sales!$C$5:$C$18,0),MATCH(UsagePerHour!ZH$4,Sales!$D$3:$ABF$3,0))/ZH$2*INDEX(Usage!$D$5:$ABF$11,MATCH(UsagePerHour!$B$52,Usage!$C$5:$C$11,0),MATCH(UsagePerHour!ZH$4,Usage!$D$3:$ABF$3,0)),"")</f>
        <v/>
      </c>
      <c r="ZI54" s="6" t="str">
        <f>IFERROR(INDEX(Sales!$D$5:$ABF$18,MATCH(UsagePerHour!$B54,Sales!$C$5:$C$18,0),MATCH(UsagePerHour!ZI$4,Sales!$D$3:$ABF$3,0))/ZI$2*INDEX(Usage!$D$5:$ABF$11,MATCH(UsagePerHour!$B$52,Usage!$C$5:$C$11,0),MATCH(UsagePerHour!ZI$4,Usage!$D$3:$ABF$3,0)),"")</f>
        <v/>
      </c>
      <c r="ZJ54" s="6" t="str">
        <f>IFERROR(INDEX(Sales!$D$5:$ABF$18,MATCH(UsagePerHour!$B54,Sales!$C$5:$C$18,0),MATCH(UsagePerHour!ZJ$4,Sales!$D$3:$ABF$3,0))/ZJ$2*INDEX(Usage!$D$5:$ABF$11,MATCH(UsagePerHour!$B$52,Usage!$C$5:$C$11,0),MATCH(UsagePerHour!ZJ$4,Usage!$D$3:$ABF$3,0)),"")</f>
        <v/>
      </c>
      <c r="ZK54" s="6" t="str">
        <f>IFERROR(INDEX(Sales!$D$5:$ABF$18,MATCH(UsagePerHour!$B54,Sales!$C$5:$C$18,0),MATCH(UsagePerHour!ZK$4,Sales!$D$3:$ABF$3,0))/ZK$2*INDEX(Usage!$D$5:$ABF$11,MATCH(UsagePerHour!$B$52,Usage!$C$5:$C$11,0),MATCH(UsagePerHour!ZK$4,Usage!$D$3:$ABF$3,0)),"")</f>
        <v/>
      </c>
      <c r="ZL54" s="6" t="str">
        <f>IFERROR(INDEX(Sales!$D$5:$ABF$18,MATCH(UsagePerHour!$B54,Sales!$C$5:$C$18,0),MATCH(UsagePerHour!ZL$4,Sales!$D$3:$ABF$3,0))/ZL$2*INDEX(Usage!$D$5:$ABF$11,MATCH(UsagePerHour!$B$52,Usage!$C$5:$C$11,0),MATCH(UsagePerHour!ZL$4,Usage!$D$3:$ABF$3,0)),"")</f>
        <v/>
      </c>
      <c r="ZM54" s="6" t="str">
        <f>IFERROR(INDEX(Sales!$D$5:$ABF$18,MATCH(UsagePerHour!$B54,Sales!$C$5:$C$18,0),MATCH(UsagePerHour!ZM$4,Sales!$D$3:$ABF$3,0))/ZM$2*INDEX(Usage!$D$5:$ABF$11,MATCH(UsagePerHour!$B$52,Usage!$C$5:$C$11,0),MATCH(UsagePerHour!ZM$4,Usage!$D$3:$ABF$3,0)),"")</f>
        <v/>
      </c>
      <c r="ZN54" s="6" t="str">
        <f>IFERROR(INDEX(Sales!$D$5:$ABF$18,MATCH(UsagePerHour!$B54,Sales!$C$5:$C$18,0),MATCH(UsagePerHour!ZN$4,Sales!$D$3:$ABF$3,0))/ZN$2*INDEX(Usage!$D$5:$ABF$11,MATCH(UsagePerHour!$B$52,Usage!$C$5:$C$11,0),MATCH(UsagePerHour!ZN$4,Usage!$D$3:$ABF$3,0)),"")</f>
        <v/>
      </c>
      <c r="ZO54" s="6" t="str">
        <f>IFERROR(INDEX(Sales!$D$5:$ABF$18,MATCH(UsagePerHour!$B54,Sales!$C$5:$C$18,0),MATCH(UsagePerHour!ZO$4,Sales!$D$3:$ABF$3,0))/ZO$2*INDEX(Usage!$D$5:$ABF$11,MATCH(UsagePerHour!$B$52,Usage!$C$5:$C$11,0),MATCH(UsagePerHour!ZO$4,Usage!$D$3:$ABF$3,0)),"")</f>
        <v/>
      </c>
      <c r="ZP54" s="6" t="str">
        <f>IFERROR(INDEX(Sales!$D$5:$ABF$18,MATCH(UsagePerHour!$B54,Sales!$C$5:$C$18,0),MATCH(UsagePerHour!ZP$4,Sales!$D$3:$ABF$3,0))/ZP$2*INDEX(Usage!$D$5:$ABF$11,MATCH(UsagePerHour!$B$52,Usage!$C$5:$C$11,0),MATCH(UsagePerHour!ZP$4,Usage!$D$3:$ABF$3,0)),"")</f>
        <v/>
      </c>
      <c r="ZQ54" s="6" t="str">
        <f>IFERROR(INDEX(Sales!$D$5:$ABF$18,MATCH(UsagePerHour!$B54,Sales!$C$5:$C$18,0),MATCH(UsagePerHour!ZQ$4,Sales!$D$3:$ABF$3,0))/ZQ$2*INDEX(Usage!$D$5:$ABF$11,MATCH(UsagePerHour!$B$52,Usage!$C$5:$C$11,0),MATCH(UsagePerHour!ZQ$4,Usage!$D$3:$ABF$3,0)),"")</f>
        <v/>
      </c>
      <c r="ZR54" s="6" t="str">
        <f>IFERROR(INDEX(Sales!$D$5:$ABF$18,MATCH(UsagePerHour!$B54,Sales!$C$5:$C$18,0),MATCH(UsagePerHour!ZR$4,Sales!$D$3:$ABF$3,0))/ZR$2*INDEX(Usage!$D$5:$ABF$11,MATCH(UsagePerHour!$B$52,Usage!$C$5:$C$11,0),MATCH(UsagePerHour!ZR$4,Usage!$D$3:$ABF$3,0)),"")</f>
        <v/>
      </c>
      <c r="ZS54" s="6" t="str">
        <f>IFERROR(INDEX(Sales!$D$5:$ABF$18,MATCH(UsagePerHour!$B54,Sales!$C$5:$C$18,0),MATCH(UsagePerHour!ZS$4,Sales!$D$3:$ABF$3,0))/ZS$2*INDEX(Usage!$D$5:$ABF$11,MATCH(UsagePerHour!$B$52,Usage!$C$5:$C$11,0),MATCH(UsagePerHour!ZS$4,Usage!$D$3:$ABF$3,0)),"")</f>
        <v/>
      </c>
      <c r="ZT54" s="6" t="str">
        <f>IFERROR(INDEX(Sales!$D$5:$ABF$18,MATCH(UsagePerHour!$B54,Sales!$C$5:$C$18,0),MATCH(UsagePerHour!ZT$4,Sales!$D$3:$ABF$3,0))/ZT$2*INDEX(Usage!$D$5:$ABF$11,MATCH(UsagePerHour!$B$52,Usage!$C$5:$C$11,0),MATCH(UsagePerHour!ZT$4,Usage!$D$3:$ABF$3,0)),"")</f>
        <v/>
      </c>
      <c r="ZU54" s="6" t="str">
        <f>IFERROR(INDEX(Sales!$D$5:$ABF$18,MATCH(UsagePerHour!$B54,Sales!$C$5:$C$18,0),MATCH(UsagePerHour!ZU$4,Sales!$D$3:$ABF$3,0))/ZU$2*INDEX(Usage!$D$5:$ABF$11,MATCH(UsagePerHour!$B$52,Usage!$C$5:$C$11,0),MATCH(UsagePerHour!ZU$4,Usage!$D$3:$ABF$3,0)),"")</f>
        <v/>
      </c>
      <c r="ZV54" s="6" t="str">
        <f>IFERROR(INDEX(Sales!$D$5:$ABF$18,MATCH(UsagePerHour!$B54,Sales!$C$5:$C$18,0),MATCH(UsagePerHour!ZV$4,Sales!$D$3:$ABF$3,0))/ZV$2*INDEX(Usage!$D$5:$ABF$11,MATCH(UsagePerHour!$B$52,Usage!$C$5:$C$11,0),MATCH(UsagePerHour!ZV$4,Usage!$D$3:$ABF$3,0)),"")</f>
        <v/>
      </c>
      <c r="ZW54" s="6" t="str">
        <f>IFERROR(INDEX(Sales!$D$5:$ABF$18,MATCH(UsagePerHour!$B54,Sales!$C$5:$C$18,0),MATCH(UsagePerHour!ZW$4,Sales!$D$3:$ABF$3,0))/ZW$2*INDEX(Usage!$D$5:$ABF$11,MATCH(UsagePerHour!$B$52,Usage!$C$5:$C$11,0),MATCH(UsagePerHour!ZW$4,Usage!$D$3:$ABF$3,0)),"")</f>
        <v/>
      </c>
      <c r="ZX54" s="6" t="str">
        <f>IFERROR(INDEX(Sales!$D$5:$ABF$18,MATCH(UsagePerHour!$B54,Sales!$C$5:$C$18,0),MATCH(UsagePerHour!ZX$4,Sales!$D$3:$ABF$3,0))/ZX$2*INDEX(Usage!$D$5:$ABF$11,MATCH(UsagePerHour!$B$52,Usage!$C$5:$C$11,0),MATCH(UsagePerHour!ZX$4,Usage!$D$3:$ABF$3,0)),"")</f>
        <v/>
      </c>
      <c r="ZY54" s="6" t="str">
        <f>IFERROR(INDEX(Sales!$D$5:$ABF$18,MATCH(UsagePerHour!$B54,Sales!$C$5:$C$18,0),MATCH(UsagePerHour!ZY$4,Sales!$D$3:$ABF$3,0))/ZY$2*INDEX(Usage!$D$5:$ABF$11,MATCH(UsagePerHour!$B$52,Usage!$C$5:$C$11,0),MATCH(UsagePerHour!ZY$4,Usage!$D$3:$ABF$3,0)),"")</f>
        <v/>
      </c>
      <c r="ZZ54" s="6" t="str">
        <f>IFERROR(INDEX(Sales!$D$5:$ABF$18,MATCH(UsagePerHour!$B54,Sales!$C$5:$C$18,0),MATCH(UsagePerHour!ZZ$4,Sales!$D$3:$ABF$3,0))/ZZ$2*INDEX(Usage!$D$5:$ABF$11,MATCH(UsagePerHour!$B$52,Usage!$C$5:$C$11,0),MATCH(UsagePerHour!ZZ$4,Usage!$D$3:$ABF$3,0)),"")</f>
        <v/>
      </c>
      <c r="AAA54" s="6" t="str">
        <f>IFERROR(INDEX(Sales!$D$5:$ABF$18,MATCH(UsagePerHour!$B54,Sales!$C$5:$C$18,0),MATCH(UsagePerHour!AAA$4,Sales!$D$3:$ABF$3,0))/AAA$2*INDEX(Usage!$D$5:$ABF$11,MATCH(UsagePerHour!$B$52,Usage!$C$5:$C$11,0),MATCH(UsagePerHour!AAA$4,Usage!$D$3:$ABF$3,0)),"")</f>
        <v/>
      </c>
      <c r="AAB54" s="6" t="str">
        <f>IFERROR(INDEX(Sales!$D$5:$ABF$18,MATCH(UsagePerHour!$B54,Sales!$C$5:$C$18,0),MATCH(UsagePerHour!AAB$4,Sales!$D$3:$ABF$3,0))/AAB$2*INDEX(Usage!$D$5:$ABF$11,MATCH(UsagePerHour!$B$52,Usage!$C$5:$C$11,0),MATCH(UsagePerHour!AAB$4,Usage!$D$3:$ABF$3,0)),"")</f>
        <v/>
      </c>
      <c r="AAC54" s="6" t="str">
        <f>IFERROR(INDEX(Sales!$D$5:$ABF$18,MATCH(UsagePerHour!$B54,Sales!$C$5:$C$18,0),MATCH(UsagePerHour!AAC$4,Sales!$D$3:$ABF$3,0))/AAC$2*INDEX(Usage!$D$5:$ABF$11,MATCH(UsagePerHour!$B$52,Usage!$C$5:$C$11,0),MATCH(UsagePerHour!AAC$4,Usage!$D$3:$ABF$3,0)),"")</f>
        <v/>
      </c>
      <c r="AAD54" s="6" t="str">
        <f>IFERROR(INDEX(Sales!$D$5:$ABF$18,MATCH(UsagePerHour!$B54,Sales!$C$5:$C$18,0),MATCH(UsagePerHour!AAD$4,Sales!$D$3:$ABF$3,0))/AAD$2*INDEX(Usage!$D$5:$ABF$11,MATCH(UsagePerHour!$B$52,Usage!$C$5:$C$11,0),MATCH(UsagePerHour!AAD$4,Usage!$D$3:$ABF$3,0)),"")</f>
        <v/>
      </c>
      <c r="AAE54" s="6" t="str">
        <f>IFERROR(INDEX(Sales!$D$5:$ABF$18,MATCH(UsagePerHour!$B54,Sales!$C$5:$C$18,0),MATCH(UsagePerHour!AAE$4,Sales!$D$3:$ABF$3,0))/AAE$2*INDEX(Usage!$D$5:$ABF$11,MATCH(UsagePerHour!$B$52,Usage!$C$5:$C$11,0),MATCH(UsagePerHour!AAE$4,Usage!$D$3:$ABF$3,0)),"")</f>
        <v/>
      </c>
      <c r="AAF54" s="6" t="str">
        <f>IFERROR(INDEX(Sales!$D$5:$ABF$18,MATCH(UsagePerHour!$B54,Sales!$C$5:$C$18,0),MATCH(UsagePerHour!AAF$4,Sales!$D$3:$ABF$3,0))/AAF$2*INDEX(Usage!$D$5:$ABF$11,MATCH(UsagePerHour!$B$52,Usage!$C$5:$C$11,0),MATCH(UsagePerHour!AAF$4,Usage!$D$3:$ABF$3,0)),"")</f>
        <v/>
      </c>
      <c r="AAG54" s="6" t="str">
        <f>IFERROR(INDEX(Sales!$D$5:$ABF$18,MATCH(UsagePerHour!$B54,Sales!$C$5:$C$18,0),MATCH(UsagePerHour!AAG$4,Sales!$D$3:$ABF$3,0))/AAG$2*INDEX(Usage!$D$5:$ABF$11,MATCH(UsagePerHour!$B$52,Usage!$C$5:$C$11,0),MATCH(UsagePerHour!AAG$4,Usage!$D$3:$ABF$3,0)),"")</f>
        <v/>
      </c>
      <c r="AAH54" s="6" t="str">
        <f>IFERROR(INDEX(Sales!$D$5:$ABF$18,MATCH(UsagePerHour!$B54,Sales!$C$5:$C$18,0),MATCH(UsagePerHour!AAH$4,Sales!$D$3:$ABF$3,0))/AAH$2*INDEX(Usage!$D$5:$ABF$11,MATCH(UsagePerHour!$B$52,Usage!$C$5:$C$11,0),MATCH(UsagePerHour!AAH$4,Usage!$D$3:$ABF$3,0)),"")</f>
        <v/>
      </c>
      <c r="AAI54" s="6" t="str">
        <f>IFERROR(INDEX(Sales!$D$5:$ABF$18,MATCH(UsagePerHour!$B54,Sales!$C$5:$C$18,0),MATCH(UsagePerHour!AAI$4,Sales!$D$3:$ABF$3,0))/AAI$2*INDEX(Usage!$D$5:$ABF$11,MATCH(UsagePerHour!$B$52,Usage!$C$5:$C$11,0),MATCH(UsagePerHour!AAI$4,Usage!$D$3:$ABF$3,0)),"")</f>
        <v/>
      </c>
      <c r="AAJ54" s="6" t="str">
        <f>IFERROR(INDEX(Sales!$D$5:$ABF$18,MATCH(UsagePerHour!$B54,Sales!$C$5:$C$18,0),MATCH(UsagePerHour!AAJ$4,Sales!$D$3:$ABF$3,0))/AAJ$2*INDEX(Usage!$D$5:$ABF$11,MATCH(UsagePerHour!$B$52,Usage!$C$5:$C$11,0),MATCH(UsagePerHour!AAJ$4,Usage!$D$3:$ABF$3,0)),"")</f>
        <v/>
      </c>
      <c r="AAK54" s="6" t="str">
        <f>IFERROR(INDEX(Sales!$D$5:$ABF$18,MATCH(UsagePerHour!$B54,Sales!$C$5:$C$18,0),MATCH(UsagePerHour!AAK$4,Sales!$D$3:$ABF$3,0))/AAK$2*INDEX(Usage!$D$5:$ABF$11,MATCH(UsagePerHour!$B$52,Usage!$C$5:$C$11,0),MATCH(UsagePerHour!AAK$4,Usage!$D$3:$ABF$3,0)),"")</f>
        <v/>
      </c>
      <c r="AAL54" s="6" t="str">
        <f>IFERROR(INDEX(Sales!$D$5:$ABF$18,MATCH(UsagePerHour!$B54,Sales!$C$5:$C$18,0),MATCH(UsagePerHour!AAL$4,Sales!$D$3:$ABF$3,0))/AAL$2*INDEX(Usage!$D$5:$ABF$11,MATCH(UsagePerHour!$B$52,Usage!$C$5:$C$11,0),MATCH(UsagePerHour!AAL$4,Usage!$D$3:$ABF$3,0)),"")</f>
        <v/>
      </c>
      <c r="AAM54" s="6" t="str">
        <f>IFERROR(INDEX(Sales!$D$5:$ABF$18,MATCH(UsagePerHour!$B54,Sales!$C$5:$C$18,0),MATCH(UsagePerHour!AAM$4,Sales!$D$3:$ABF$3,0))/AAM$2*INDEX(Usage!$D$5:$ABF$11,MATCH(UsagePerHour!$B$52,Usage!$C$5:$C$11,0),MATCH(UsagePerHour!AAM$4,Usage!$D$3:$ABF$3,0)),"")</f>
        <v/>
      </c>
      <c r="AAN54" s="6" t="str">
        <f>IFERROR(INDEX(Sales!$D$5:$ABF$18,MATCH(UsagePerHour!$B54,Sales!$C$5:$C$18,0),MATCH(UsagePerHour!AAN$4,Sales!$D$3:$ABF$3,0))/AAN$2*INDEX(Usage!$D$5:$ABF$11,MATCH(UsagePerHour!$B$52,Usage!$C$5:$C$11,0),MATCH(UsagePerHour!AAN$4,Usage!$D$3:$ABF$3,0)),"")</f>
        <v/>
      </c>
      <c r="AAO54" s="6" t="str">
        <f>IFERROR(INDEX(Sales!$D$5:$ABF$18,MATCH(UsagePerHour!$B54,Sales!$C$5:$C$18,0),MATCH(UsagePerHour!AAO$4,Sales!$D$3:$ABF$3,0))/AAO$2*INDEX(Usage!$D$5:$ABF$11,MATCH(UsagePerHour!$B$52,Usage!$C$5:$C$11,0),MATCH(UsagePerHour!AAO$4,Usage!$D$3:$ABF$3,0)),"")</f>
        <v/>
      </c>
      <c r="AAP54" s="6" t="str">
        <f>IFERROR(INDEX(Sales!$D$5:$ABF$18,MATCH(UsagePerHour!$B54,Sales!$C$5:$C$18,0),MATCH(UsagePerHour!AAP$4,Sales!$D$3:$ABF$3,0))/AAP$2*INDEX(Usage!$D$5:$ABF$11,MATCH(UsagePerHour!$B$52,Usage!$C$5:$C$11,0),MATCH(UsagePerHour!AAP$4,Usage!$D$3:$ABF$3,0)),"")</f>
        <v/>
      </c>
      <c r="AAQ54" s="6" t="str">
        <f>IFERROR(INDEX(Sales!$D$5:$ABF$18,MATCH(UsagePerHour!$B54,Sales!$C$5:$C$18,0),MATCH(UsagePerHour!AAQ$4,Sales!$D$3:$ABF$3,0))/AAQ$2*INDEX(Usage!$D$5:$ABF$11,MATCH(UsagePerHour!$B$52,Usage!$C$5:$C$11,0),MATCH(UsagePerHour!AAQ$4,Usage!$D$3:$ABF$3,0)),"")</f>
        <v/>
      </c>
      <c r="AAR54" s="6" t="str">
        <f>IFERROR(INDEX(Sales!$D$5:$ABF$18,MATCH(UsagePerHour!$B54,Sales!$C$5:$C$18,0),MATCH(UsagePerHour!AAR$4,Sales!$D$3:$ABF$3,0))/AAR$2*INDEX(Usage!$D$5:$ABF$11,MATCH(UsagePerHour!$B$52,Usage!$C$5:$C$11,0),MATCH(UsagePerHour!AAR$4,Usage!$D$3:$ABF$3,0)),"")</f>
        <v/>
      </c>
      <c r="AAS54" s="6" t="str">
        <f>IFERROR(INDEX(Sales!$D$5:$ABF$18,MATCH(UsagePerHour!$B54,Sales!$C$5:$C$18,0),MATCH(UsagePerHour!AAS$4,Sales!$D$3:$ABF$3,0))/AAS$2*INDEX(Usage!$D$5:$ABF$11,MATCH(UsagePerHour!$B$52,Usage!$C$5:$C$11,0),MATCH(UsagePerHour!AAS$4,Usage!$D$3:$ABF$3,0)),"")</f>
        <v/>
      </c>
      <c r="AAT54" s="6" t="str">
        <f>IFERROR(INDEX(Sales!$D$5:$ABF$18,MATCH(UsagePerHour!$B54,Sales!$C$5:$C$18,0),MATCH(UsagePerHour!AAT$4,Sales!$D$3:$ABF$3,0))/AAT$2*INDEX(Usage!$D$5:$ABF$11,MATCH(UsagePerHour!$B$52,Usage!$C$5:$C$11,0),MATCH(UsagePerHour!AAT$4,Usage!$D$3:$ABF$3,0)),"")</f>
        <v/>
      </c>
      <c r="AAU54" s="6" t="str">
        <f>IFERROR(INDEX(Sales!$D$5:$ABF$18,MATCH(UsagePerHour!$B54,Sales!$C$5:$C$18,0),MATCH(UsagePerHour!AAU$4,Sales!$D$3:$ABF$3,0))/AAU$2*INDEX(Usage!$D$5:$ABF$11,MATCH(UsagePerHour!$B$52,Usage!$C$5:$C$11,0),MATCH(UsagePerHour!AAU$4,Usage!$D$3:$ABF$3,0)),"")</f>
        <v/>
      </c>
      <c r="AAV54" s="6" t="str">
        <f>IFERROR(INDEX(Sales!$D$5:$ABF$18,MATCH(UsagePerHour!$B54,Sales!$C$5:$C$18,0),MATCH(UsagePerHour!AAV$4,Sales!$D$3:$ABF$3,0))/AAV$2*INDEX(Usage!$D$5:$ABF$11,MATCH(UsagePerHour!$B$52,Usage!$C$5:$C$11,0),MATCH(UsagePerHour!AAV$4,Usage!$D$3:$ABF$3,0)),"")</f>
        <v/>
      </c>
      <c r="AAW54" s="6" t="str">
        <f>IFERROR(INDEX(Sales!$D$5:$ABF$18,MATCH(UsagePerHour!$B54,Sales!$C$5:$C$18,0),MATCH(UsagePerHour!AAW$4,Sales!$D$3:$ABF$3,0))/AAW$2*INDEX(Usage!$D$5:$ABF$11,MATCH(UsagePerHour!$B$52,Usage!$C$5:$C$11,0),MATCH(UsagePerHour!AAW$4,Usage!$D$3:$ABF$3,0)),"")</f>
        <v/>
      </c>
      <c r="AAX54" s="6" t="str">
        <f>IFERROR(INDEX(Sales!$D$5:$ABF$18,MATCH(UsagePerHour!$B54,Sales!$C$5:$C$18,0),MATCH(UsagePerHour!AAX$4,Sales!$D$3:$ABF$3,0))/AAX$2*INDEX(Usage!$D$5:$ABF$11,MATCH(UsagePerHour!$B$52,Usage!$C$5:$C$11,0),MATCH(UsagePerHour!AAX$4,Usage!$D$3:$ABF$3,0)),"")</f>
        <v/>
      </c>
      <c r="AAY54" s="6" t="str">
        <f>IFERROR(INDEX(Sales!$D$5:$ABF$18,MATCH(UsagePerHour!$B54,Sales!$C$5:$C$18,0),MATCH(UsagePerHour!AAY$4,Sales!$D$3:$ABF$3,0))/AAY$2*INDEX(Usage!$D$5:$ABF$11,MATCH(UsagePerHour!$B$52,Usage!$C$5:$C$11,0),MATCH(UsagePerHour!AAY$4,Usage!$D$3:$ABF$3,0)),"")</f>
        <v/>
      </c>
      <c r="AAZ54" s="6" t="str">
        <f>IFERROR(INDEX(Sales!$D$5:$ABF$18,MATCH(UsagePerHour!$B54,Sales!$C$5:$C$18,0),MATCH(UsagePerHour!AAZ$4,Sales!$D$3:$ABF$3,0))/AAZ$2*INDEX(Usage!$D$5:$ABF$11,MATCH(UsagePerHour!$B$52,Usage!$C$5:$C$11,0),MATCH(UsagePerHour!AAZ$4,Usage!$D$3:$ABF$3,0)),"")</f>
        <v/>
      </c>
      <c r="ABA54" s="6" t="str">
        <f>IFERROR(INDEX(Sales!$D$5:$ABF$18,MATCH(UsagePerHour!$B54,Sales!$C$5:$C$18,0),MATCH(UsagePerHour!ABA$4,Sales!$D$3:$ABF$3,0))/ABA$2*INDEX(Usage!$D$5:$ABF$11,MATCH(UsagePerHour!$B$52,Usage!$C$5:$C$11,0),MATCH(UsagePerHour!ABA$4,Usage!$D$3:$ABF$3,0)),"")</f>
        <v/>
      </c>
    </row>
    <row r="55" spans="2:729">
      <c r="B55" s="3" t="s">
        <v>3</v>
      </c>
      <c r="C55" s="6">
        <f>IFERROR(INDEX(Sales!$D$5:$ABF$18,MATCH(UsagePerHour!$B55,Sales!$C$5:$C$18,0),MATCH(UsagePerHour!C$4,Sales!$D$3:$ABF$3,0))/C$2*INDEX(Usage!$D$5:$ABF$11,MATCH(UsagePerHour!$B$52,Usage!$C$5:$C$11,0),MATCH(UsagePerHour!C$4,Usage!$D$3:$ABF$3,0)),"")</f>
        <v>0</v>
      </c>
      <c r="D55" s="6">
        <f>IFERROR(INDEX(Sales!$D$5:$ABF$18,MATCH(UsagePerHour!$B55,Sales!$C$5:$C$18,0),MATCH(UsagePerHour!D$4,Sales!$D$3:$ABF$3,0))/D$2*INDEX(Usage!$D$5:$ABF$11,MATCH(UsagePerHour!$B$52,Usage!$C$5:$C$11,0),MATCH(UsagePerHour!D$4,Usage!$D$3:$ABF$3,0)),"")</f>
        <v>0</v>
      </c>
      <c r="E55" s="6">
        <f>IFERROR(INDEX(Sales!$D$5:$ABF$18,MATCH(UsagePerHour!$B55,Sales!$C$5:$C$18,0),MATCH(UsagePerHour!E$4,Sales!$D$3:$ABF$3,0))/E$2*INDEX(Usage!$D$5:$ABF$11,MATCH(UsagePerHour!$B$52,Usage!$C$5:$C$11,0),MATCH(UsagePerHour!E$4,Usage!$D$3:$ABF$3,0)),"")</f>
        <v>0</v>
      </c>
      <c r="F55" s="6">
        <f>IFERROR(INDEX(Sales!$D$5:$ABF$18,MATCH(UsagePerHour!$B55,Sales!$C$5:$C$18,0),MATCH(UsagePerHour!F$4,Sales!$D$3:$ABF$3,0))/F$2*INDEX(Usage!$D$5:$ABF$11,MATCH(UsagePerHour!$B$52,Usage!$C$5:$C$11,0),MATCH(UsagePerHour!F$4,Usage!$D$3:$ABF$3,0)),"")</f>
        <v>0</v>
      </c>
      <c r="G55" s="6">
        <f>IFERROR(INDEX(Sales!$D$5:$ABF$18,MATCH(UsagePerHour!$B55,Sales!$C$5:$C$18,0),MATCH(UsagePerHour!G$4,Sales!$D$3:$ABF$3,0))/G$2*INDEX(Usage!$D$5:$ABF$11,MATCH(UsagePerHour!$B$52,Usage!$C$5:$C$11,0),MATCH(UsagePerHour!G$4,Usage!$D$3:$ABF$3,0)),"")</f>
        <v>0</v>
      </c>
      <c r="H55" s="6">
        <f>IFERROR(INDEX(Sales!$D$5:$ABF$18,MATCH(UsagePerHour!$B55,Sales!$C$5:$C$18,0),MATCH(UsagePerHour!H$4,Sales!$D$3:$ABF$3,0))/H$2*INDEX(Usage!$D$5:$ABF$11,MATCH(UsagePerHour!$B$52,Usage!$C$5:$C$11,0),MATCH(UsagePerHour!H$4,Usage!$D$3:$ABF$3,0)),"")</f>
        <v>0</v>
      </c>
      <c r="I55" s="6">
        <f>IFERROR(INDEX(Sales!$D$5:$ABF$18,MATCH(UsagePerHour!$B55,Sales!$C$5:$C$18,0),MATCH(UsagePerHour!I$4,Sales!$D$3:$ABF$3,0))/I$2*INDEX(Usage!$D$5:$ABF$11,MATCH(UsagePerHour!$B$52,Usage!$C$5:$C$11,0),MATCH(UsagePerHour!I$4,Usage!$D$3:$ABF$3,0)),"")</f>
        <v>0</v>
      </c>
      <c r="J55" s="6">
        <f>IFERROR(INDEX(Sales!$D$5:$ABF$18,MATCH(UsagePerHour!$B55,Sales!$C$5:$C$18,0),MATCH(UsagePerHour!J$4,Sales!$D$3:$ABF$3,0))/J$2*INDEX(Usage!$D$5:$ABF$11,MATCH(UsagePerHour!$B$52,Usage!$C$5:$C$11,0),MATCH(UsagePerHour!J$4,Usage!$D$3:$ABF$3,0)),"")</f>
        <v>0</v>
      </c>
      <c r="K55" s="6">
        <f>IFERROR(INDEX(Sales!$D$5:$ABF$18,MATCH(UsagePerHour!$B55,Sales!$C$5:$C$18,0),MATCH(UsagePerHour!K$4,Sales!$D$3:$ABF$3,0))/K$2*INDEX(Usage!$D$5:$ABF$11,MATCH(UsagePerHour!$B$52,Usage!$C$5:$C$11,0),MATCH(UsagePerHour!K$4,Usage!$D$3:$ABF$3,0)),"")</f>
        <v>0</v>
      </c>
      <c r="L55" s="6">
        <f>IFERROR(INDEX(Sales!$D$5:$ABF$18,MATCH(UsagePerHour!$B55,Sales!$C$5:$C$18,0),MATCH(UsagePerHour!L$4,Sales!$D$3:$ABF$3,0))/L$2*INDEX(Usage!$D$5:$ABF$11,MATCH(UsagePerHour!$B$52,Usage!$C$5:$C$11,0),MATCH(UsagePerHour!L$4,Usage!$D$3:$ABF$3,0)),"")</f>
        <v>0</v>
      </c>
      <c r="M55" s="6">
        <f>IFERROR(INDEX(Sales!$D$5:$ABF$18,MATCH(UsagePerHour!$B55,Sales!$C$5:$C$18,0),MATCH(UsagePerHour!M$4,Sales!$D$3:$ABF$3,0))/M$2*INDEX(Usage!$D$5:$ABF$11,MATCH(UsagePerHour!$B$52,Usage!$C$5:$C$11,0),MATCH(UsagePerHour!M$4,Usage!$D$3:$ABF$3,0)),"")</f>
        <v>0</v>
      </c>
      <c r="N55" s="6">
        <f>IFERROR(INDEX(Sales!$D$5:$ABF$18,MATCH(UsagePerHour!$B55,Sales!$C$5:$C$18,0),MATCH(UsagePerHour!N$4,Sales!$D$3:$ABF$3,0))/N$2*INDEX(Usage!$D$5:$ABF$11,MATCH(UsagePerHour!$B$52,Usage!$C$5:$C$11,0),MATCH(UsagePerHour!N$4,Usage!$D$3:$ABF$3,0)),"")</f>
        <v>0</v>
      </c>
      <c r="O55" s="6">
        <f>IFERROR(INDEX(Sales!$D$5:$ABF$18,MATCH(UsagePerHour!$B55,Sales!$C$5:$C$18,0),MATCH(UsagePerHour!O$4,Sales!$D$3:$ABF$3,0))/O$2*INDEX(Usage!$D$5:$ABF$11,MATCH(UsagePerHour!$B$52,Usage!$C$5:$C$11,0),MATCH(UsagePerHour!O$4,Usage!$D$3:$ABF$3,0)),"")</f>
        <v>0</v>
      </c>
      <c r="P55" s="6">
        <f>IFERROR(INDEX(Sales!$D$5:$ABF$18,MATCH(UsagePerHour!$B55,Sales!$C$5:$C$18,0),MATCH(UsagePerHour!P$4,Sales!$D$3:$ABF$3,0))/P$2*INDEX(Usage!$D$5:$ABF$11,MATCH(UsagePerHour!$B$52,Usage!$C$5:$C$11,0),MATCH(UsagePerHour!P$4,Usage!$D$3:$ABF$3,0)),"")</f>
        <v>0</v>
      </c>
      <c r="Q55" s="6">
        <f>IFERROR(INDEX(Sales!$D$5:$ABF$18,MATCH(UsagePerHour!$B55,Sales!$C$5:$C$18,0),MATCH(UsagePerHour!Q$4,Sales!$D$3:$ABF$3,0))/Q$2*INDEX(Usage!$D$5:$ABF$11,MATCH(UsagePerHour!$B$52,Usage!$C$5:$C$11,0),MATCH(UsagePerHour!Q$4,Usage!$D$3:$ABF$3,0)),"")</f>
        <v>0</v>
      </c>
      <c r="R55" s="6">
        <f>IFERROR(INDEX(Sales!$D$5:$ABF$18,MATCH(UsagePerHour!$B55,Sales!$C$5:$C$18,0),MATCH(UsagePerHour!R$4,Sales!$D$3:$ABF$3,0))/R$2*INDEX(Usage!$D$5:$ABF$11,MATCH(UsagePerHour!$B$52,Usage!$C$5:$C$11,0),MATCH(UsagePerHour!R$4,Usage!$D$3:$ABF$3,0)),"")</f>
        <v>0</v>
      </c>
      <c r="S55" s="6">
        <f>IFERROR(INDEX(Sales!$D$5:$ABF$18,MATCH(UsagePerHour!$B55,Sales!$C$5:$C$18,0),MATCH(UsagePerHour!S$4,Sales!$D$3:$ABF$3,0))/S$2*INDEX(Usage!$D$5:$ABF$11,MATCH(UsagePerHour!$B$52,Usage!$C$5:$C$11,0),MATCH(UsagePerHour!S$4,Usage!$D$3:$ABF$3,0)),"")</f>
        <v>0</v>
      </c>
      <c r="T55" s="6">
        <f>IFERROR(INDEX(Sales!$D$5:$ABF$18,MATCH(UsagePerHour!$B55,Sales!$C$5:$C$18,0),MATCH(UsagePerHour!T$4,Sales!$D$3:$ABF$3,0))/T$2*INDEX(Usage!$D$5:$ABF$11,MATCH(UsagePerHour!$B$52,Usage!$C$5:$C$11,0),MATCH(UsagePerHour!T$4,Usage!$D$3:$ABF$3,0)),"")</f>
        <v>0</v>
      </c>
      <c r="U55" s="6">
        <f>IFERROR(INDEX(Sales!$D$5:$ABF$18,MATCH(UsagePerHour!$B55,Sales!$C$5:$C$18,0),MATCH(UsagePerHour!U$4,Sales!$D$3:$ABF$3,0))/U$2*INDEX(Usage!$D$5:$ABF$11,MATCH(UsagePerHour!$B$52,Usage!$C$5:$C$11,0),MATCH(UsagePerHour!U$4,Usage!$D$3:$ABF$3,0)),"")</f>
        <v>0</v>
      </c>
      <c r="V55" s="6">
        <f>IFERROR(INDEX(Sales!$D$5:$ABF$18,MATCH(UsagePerHour!$B55,Sales!$C$5:$C$18,0),MATCH(UsagePerHour!V$4,Sales!$D$3:$ABF$3,0))/V$2*INDEX(Usage!$D$5:$ABF$11,MATCH(UsagePerHour!$B$52,Usage!$C$5:$C$11,0),MATCH(UsagePerHour!V$4,Usage!$D$3:$ABF$3,0)),"")</f>
        <v>0</v>
      </c>
      <c r="W55" s="6">
        <f>IFERROR(INDEX(Sales!$D$5:$ABF$18,MATCH(UsagePerHour!$B55,Sales!$C$5:$C$18,0),MATCH(UsagePerHour!W$4,Sales!$D$3:$ABF$3,0))/W$2*INDEX(Usage!$D$5:$ABF$11,MATCH(UsagePerHour!$B$52,Usage!$C$5:$C$11,0),MATCH(UsagePerHour!W$4,Usage!$D$3:$ABF$3,0)),"")</f>
        <v>0</v>
      </c>
      <c r="X55" s="6">
        <f>IFERROR(INDEX(Sales!$D$5:$ABF$18,MATCH(UsagePerHour!$B55,Sales!$C$5:$C$18,0),MATCH(UsagePerHour!X$4,Sales!$D$3:$ABF$3,0))/X$2*INDEX(Usage!$D$5:$ABF$11,MATCH(UsagePerHour!$B$52,Usage!$C$5:$C$11,0),MATCH(UsagePerHour!X$4,Usage!$D$3:$ABF$3,0)),"")</f>
        <v>0</v>
      </c>
      <c r="Y55" s="6">
        <f>IFERROR(INDEX(Sales!$D$5:$ABF$18,MATCH(UsagePerHour!$B55,Sales!$C$5:$C$18,0),MATCH(UsagePerHour!Y$4,Sales!$D$3:$ABF$3,0))/Y$2*INDEX(Usage!$D$5:$ABF$11,MATCH(UsagePerHour!$B$52,Usage!$C$5:$C$11,0),MATCH(UsagePerHour!Y$4,Usage!$D$3:$ABF$3,0)),"")</f>
        <v>0</v>
      </c>
      <c r="Z55" s="6">
        <f>IFERROR(INDEX(Sales!$D$5:$ABF$18,MATCH(UsagePerHour!$B55,Sales!$C$5:$C$18,0),MATCH(UsagePerHour!Z$4,Sales!$D$3:$ABF$3,0))/Z$2*INDEX(Usage!$D$5:$ABF$11,MATCH(UsagePerHour!$B$52,Usage!$C$5:$C$11,0),MATCH(UsagePerHour!Z$4,Usage!$D$3:$ABF$3,0)),"")</f>
        <v>0</v>
      </c>
      <c r="AA55" s="6">
        <f>IFERROR(INDEX(Sales!$D$5:$ABF$18,MATCH(UsagePerHour!$B55,Sales!$C$5:$C$18,0),MATCH(UsagePerHour!AA$4,Sales!$D$3:$ABF$3,0))/AA$2*INDEX(Usage!$D$5:$ABF$11,MATCH(UsagePerHour!$B$52,Usage!$C$5:$C$11,0),MATCH(UsagePerHour!AA$4,Usage!$D$3:$ABF$3,0)),"")</f>
        <v>0</v>
      </c>
      <c r="AB55" s="6">
        <f>IFERROR(INDEX(Sales!$D$5:$ABF$18,MATCH(UsagePerHour!$B55,Sales!$C$5:$C$18,0),MATCH(UsagePerHour!AB$4,Sales!$D$3:$ABF$3,0))/AB$2*INDEX(Usage!$D$5:$ABF$11,MATCH(UsagePerHour!$B$52,Usage!$C$5:$C$11,0),MATCH(UsagePerHour!AB$4,Usage!$D$3:$ABF$3,0)),"")</f>
        <v>0</v>
      </c>
      <c r="AC55" s="6">
        <f>IFERROR(INDEX(Sales!$D$5:$ABF$18,MATCH(UsagePerHour!$B55,Sales!$C$5:$C$18,0),MATCH(UsagePerHour!AC$4,Sales!$D$3:$ABF$3,0))/AC$2*INDEX(Usage!$D$5:$ABF$11,MATCH(UsagePerHour!$B$52,Usage!$C$5:$C$11,0),MATCH(UsagePerHour!AC$4,Usage!$D$3:$ABF$3,0)),"")</f>
        <v>0</v>
      </c>
      <c r="AD55" s="6">
        <f>IFERROR(INDEX(Sales!$D$5:$ABF$18,MATCH(UsagePerHour!$B55,Sales!$C$5:$C$18,0),MATCH(UsagePerHour!AD$4,Sales!$D$3:$ABF$3,0))/AD$2*INDEX(Usage!$D$5:$ABF$11,MATCH(UsagePerHour!$B$52,Usage!$C$5:$C$11,0),MATCH(UsagePerHour!AD$4,Usage!$D$3:$ABF$3,0)),"")</f>
        <v>0</v>
      </c>
      <c r="AE55" s="6">
        <f>IFERROR(INDEX(Sales!$D$5:$ABF$18,MATCH(UsagePerHour!$B55,Sales!$C$5:$C$18,0),MATCH(UsagePerHour!AE$4,Sales!$D$3:$ABF$3,0))/AE$2*INDEX(Usage!$D$5:$ABF$11,MATCH(UsagePerHour!$B$52,Usage!$C$5:$C$11,0),MATCH(UsagePerHour!AE$4,Usage!$D$3:$ABF$3,0)),"")</f>
        <v>0</v>
      </c>
      <c r="AF55" s="6">
        <f>IFERROR(INDEX(Sales!$D$5:$ABF$18,MATCH(UsagePerHour!$B55,Sales!$C$5:$C$18,0),MATCH(UsagePerHour!AF$4,Sales!$D$3:$ABF$3,0))/AF$2*INDEX(Usage!$D$5:$ABF$11,MATCH(UsagePerHour!$B$52,Usage!$C$5:$C$11,0),MATCH(UsagePerHour!AF$4,Usage!$D$3:$ABF$3,0)),"")</f>
        <v>0</v>
      </c>
      <c r="AG55" s="6">
        <f>IFERROR(INDEX(Sales!$D$5:$ABF$18,MATCH(UsagePerHour!$B55,Sales!$C$5:$C$18,0),MATCH(UsagePerHour!AG$4,Sales!$D$3:$ABF$3,0))/AG$2*INDEX(Usage!$D$5:$ABF$11,MATCH(UsagePerHour!$B$52,Usage!$C$5:$C$11,0),MATCH(UsagePerHour!AG$4,Usage!$D$3:$ABF$3,0)),"")</f>
        <v>0</v>
      </c>
      <c r="AH55" s="6">
        <f>IFERROR(INDEX(Sales!$D$5:$ABF$18,MATCH(UsagePerHour!$B55,Sales!$C$5:$C$18,0),MATCH(UsagePerHour!AH$4,Sales!$D$3:$ABF$3,0))/AH$2*INDEX(Usage!$D$5:$ABF$11,MATCH(UsagePerHour!$B$52,Usage!$C$5:$C$11,0),MATCH(UsagePerHour!AH$4,Usage!$D$3:$ABF$3,0)),"")</f>
        <v>0</v>
      </c>
      <c r="AI55" s="6">
        <f>IFERROR(INDEX(Sales!$D$5:$ABF$18,MATCH(UsagePerHour!$B55,Sales!$C$5:$C$18,0),MATCH(UsagePerHour!AI$4,Sales!$D$3:$ABF$3,0))/AI$2*INDEX(Usage!$D$5:$ABF$11,MATCH(UsagePerHour!$B$52,Usage!$C$5:$C$11,0),MATCH(UsagePerHour!AI$4,Usage!$D$3:$ABF$3,0)),"")</f>
        <v>0</v>
      </c>
      <c r="AJ55" s="6">
        <f>IFERROR(INDEX(Sales!$D$5:$ABF$18,MATCH(UsagePerHour!$B55,Sales!$C$5:$C$18,0),MATCH(UsagePerHour!AJ$4,Sales!$D$3:$ABF$3,0))/AJ$2*INDEX(Usage!$D$5:$ABF$11,MATCH(UsagePerHour!$B$52,Usage!$C$5:$C$11,0),MATCH(UsagePerHour!AJ$4,Usage!$D$3:$ABF$3,0)),"")</f>
        <v>0</v>
      </c>
      <c r="AK55" s="6">
        <f>IFERROR(INDEX(Sales!$D$5:$ABF$18,MATCH(UsagePerHour!$B55,Sales!$C$5:$C$18,0),MATCH(UsagePerHour!AK$4,Sales!$D$3:$ABF$3,0))/AK$2*INDEX(Usage!$D$5:$ABF$11,MATCH(UsagePerHour!$B$52,Usage!$C$5:$C$11,0),MATCH(UsagePerHour!AK$4,Usage!$D$3:$ABF$3,0)),"")</f>
        <v>0</v>
      </c>
      <c r="AL55" s="6">
        <f>IFERROR(INDEX(Sales!$D$5:$ABF$18,MATCH(UsagePerHour!$B55,Sales!$C$5:$C$18,0),MATCH(UsagePerHour!AL$4,Sales!$D$3:$ABF$3,0))/AL$2*INDEX(Usage!$D$5:$ABF$11,MATCH(UsagePerHour!$B$52,Usage!$C$5:$C$11,0),MATCH(UsagePerHour!AL$4,Usage!$D$3:$ABF$3,0)),"")</f>
        <v>0</v>
      </c>
      <c r="AM55" s="6">
        <f>IFERROR(INDEX(Sales!$D$5:$ABF$18,MATCH(UsagePerHour!$B55,Sales!$C$5:$C$18,0),MATCH(UsagePerHour!AM$4,Sales!$D$3:$ABF$3,0))/AM$2*INDEX(Usage!$D$5:$ABF$11,MATCH(UsagePerHour!$B$52,Usage!$C$5:$C$11,0),MATCH(UsagePerHour!AM$4,Usage!$D$3:$ABF$3,0)),"")</f>
        <v>0</v>
      </c>
      <c r="AN55" s="6">
        <f>IFERROR(INDEX(Sales!$D$5:$ABF$18,MATCH(UsagePerHour!$B55,Sales!$C$5:$C$18,0),MATCH(UsagePerHour!AN$4,Sales!$D$3:$ABF$3,0))/AN$2*INDEX(Usage!$D$5:$ABF$11,MATCH(UsagePerHour!$B$52,Usage!$C$5:$C$11,0),MATCH(UsagePerHour!AN$4,Usage!$D$3:$ABF$3,0)),"")</f>
        <v>0</v>
      </c>
      <c r="AO55" s="6">
        <f>IFERROR(INDEX(Sales!$D$5:$ABF$18,MATCH(UsagePerHour!$B55,Sales!$C$5:$C$18,0),MATCH(UsagePerHour!AO$4,Sales!$D$3:$ABF$3,0))/AO$2*INDEX(Usage!$D$5:$ABF$11,MATCH(UsagePerHour!$B$52,Usage!$C$5:$C$11,0),MATCH(UsagePerHour!AO$4,Usage!$D$3:$ABF$3,0)),"")</f>
        <v>0</v>
      </c>
      <c r="AP55" s="6">
        <f>IFERROR(INDEX(Sales!$D$5:$ABF$18,MATCH(UsagePerHour!$B55,Sales!$C$5:$C$18,0),MATCH(UsagePerHour!AP$4,Sales!$D$3:$ABF$3,0))/AP$2*INDEX(Usage!$D$5:$ABF$11,MATCH(UsagePerHour!$B$52,Usage!$C$5:$C$11,0),MATCH(UsagePerHour!AP$4,Usage!$D$3:$ABF$3,0)),"")</f>
        <v>0</v>
      </c>
      <c r="AQ55" s="6">
        <f>IFERROR(INDEX(Sales!$D$5:$ABF$18,MATCH(UsagePerHour!$B55,Sales!$C$5:$C$18,0),MATCH(UsagePerHour!AQ$4,Sales!$D$3:$ABF$3,0))/AQ$2*INDEX(Usage!$D$5:$ABF$11,MATCH(UsagePerHour!$B$52,Usage!$C$5:$C$11,0),MATCH(UsagePerHour!AQ$4,Usage!$D$3:$ABF$3,0)),"")</f>
        <v>0</v>
      </c>
      <c r="AR55" s="6">
        <f>IFERROR(INDEX(Sales!$D$5:$ABF$18,MATCH(UsagePerHour!$B55,Sales!$C$5:$C$18,0),MATCH(UsagePerHour!AR$4,Sales!$D$3:$ABF$3,0))/AR$2*INDEX(Usage!$D$5:$ABF$11,MATCH(UsagePerHour!$B$52,Usage!$C$5:$C$11,0),MATCH(UsagePerHour!AR$4,Usage!$D$3:$ABF$3,0)),"")</f>
        <v>0</v>
      </c>
      <c r="AS55" s="6">
        <f>IFERROR(INDEX(Sales!$D$5:$ABF$18,MATCH(UsagePerHour!$B55,Sales!$C$5:$C$18,0),MATCH(UsagePerHour!AS$4,Sales!$D$3:$ABF$3,0))/AS$2*INDEX(Usage!$D$5:$ABF$11,MATCH(UsagePerHour!$B$52,Usage!$C$5:$C$11,0),MATCH(UsagePerHour!AS$4,Usage!$D$3:$ABF$3,0)),"")</f>
        <v>0</v>
      </c>
      <c r="AT55" s="6">
        <f>IFERROR(INDEX(Sales!$D$5:$ABF$18,MATCH(UsagePerHour!$B55,Sales!$C$5:$C$18,0),MATCH(UsagePerHour!AT$4,Sales!$D$3:$ABF$3,0))/AT$2*INDEX(Usage!$D$5:$ABF$11,MATCH(UsagePerHour!$B$52,Usage!$C$5:$C$11,0),MATCH(UsagePerHour!AT$4,Usage!$D$3:$ABF$3,0)),"")</f>
        <v>0</v>
      </c>
      <c r="AU55" s="6">
        <f>IFERROR(INDEX(Sales!$D$5:$ABF$18,MATCH(UsagePerHour!$B55,Sales!$C$5:$C$18,0),MATCH(UsagePerHour!AU$4,Sales!$D$3:$ABF$3,0))/AU$2*INDEX(Usage!$D$5:$ABF$11,MATCH(UsagePerHour!$B$52,Usage!$C$5:$C$11,0),MATCH(UsagePerHour!AU$4,Usage!$D$3:$ABF$3,0)),"")</f>
        <v>0</v>
      </c>
      <c r="AV55" s="6">
        <f>IFERROR(INDEX(Sales!$D$5:$ABF$18,MATCH(UsagePerHour!$B55,Sales!$C$5:$C$18,0),MATCH(UsagePerHour!AV$4,Sales!$D$3:$ABF$3,0))/AV$2*INDEX(Usage!$D$5:$ABF$11,MATCH(UsagePerHour!$B$52,Usage!$C$5:$C$11,0),MATCH(UsagePerHour!AV$4,Usage!$D$3:$ABF$3,0)),"")</f>
        <v>0</v>
      </c>
      <c r="AW55" s="6">
        <f>IFERROR(INDEX(Sales!$D$5:$ABF$18,MATCH(UsagePerHour!$B55,Sales!$C$5:$C$18,0),MATCH(UsagePerHour!AW$4,Sales!$D$3:$ABF$3,0))/AW$2*INDEX(Usage!$D$5:$ABF$11,MATCH(UsagePerHour!$B$52,Usage!$C$5:$C$11,0),MATCH(UsagePerHour!AW$4,Usage!$D$3:$ABF$3,0)),"")</f>
        <v>0</v>
      </c>
      <c r="AX55" s="6">
        <f>IFERROR(INDEX(Sales!$D$5:$ABF$18,MATCH(UsagePerHour!$B55,Sales!$C$5:$C$18,0),MATCH(UsagePerHour!AX$4,Sales!$D$3:$ABF$3,0))/AX$2*INDEX(Usage!$D$5:$ABF$11,MATCH(UsagePerHour!$B$52,Usage!$C$5:$C$11,0),MATCH(UsagePerHour!AX$4,Usage!$D$3:$ABF$3,0)),"")</f>
        <v>0</v>
      </c>
      <c r="AY55" s="6">
        <f>IFERROR(INDEX(Sales!$D$5:$ABF$18,MATCH(UsagePerHour!$B55,Sales!$C$5:$C$18,0),MATCH(UsagePerHour!AY$4,Sales!$D$3:$ABF$3,0))/AY$2*INDEX(Usage!$D$5:$ABF$11,MATCH(UsagePerHour!$B$52,Usage!$C$5:$C$11,0),MATCH(UsagePerHour!AY$4,Usage!$D$3:$ABF$3,0)),"")</f>
        <v>0</v>
      </c>
      <c r="AZ55" s="6">
        <f>IFERROR(INDEX(Sales!$D$5:$ABF$18,MATCH(UsagePerHour!$B55,Sales!$C$5:$C$18,0),MATCH(UsagePerHour!AZ$4,Sales!$D$3:$ABF$3,0))/AZ$2*INDEX(Usage!$D$5:$ABF$11,MATCH(UsagePerHour!$B$52,Usage!$C$5:$C$11,0),MATCH(UsagePerHour!AZ$4,Usage!$D$3:$ABF$3,0)),"")</f>
        <v>0</v>
      </c>
      <c r="BA55" s="6">
        <f>IFERROR(INDEX(Sales!$D$5:$ABF$18,MATCH(UsagePerHour!$B55,Sales!$C$5:$C$18,0),MATCH(UsagePerHour!BA$4,Sales!$D$3:$ABF$3,0))/BA$2*INDEX(Usage!$D$5:$ABF$11,MATCH(UsagePerHour!$B$52,Usage!$C$5:$C$11,0),MATCH(UsagePerHour!BA$4,Usage!$D$3:$ABF$3,0)),"")</f>
        <v>0</v>
      </c>
      <c r="BB55" s="6">
        <f>IFERROR(INDEX(Sales!$D$5:$ABF$18,MATCH(UsagePerHour!$B55,Sales!$C$5:$C$18,0),MATCH(UsagePerHour!BB$4,Sales!$D$3:$ABF$3,0))/BB$2*INDEX(Usage!$D$5:$ABF$11,MATCH(UsagePerHour!$B$52,Usage!$C$5:$C$11,0),MATCH(UsagePerHour!BB$4,Usage!$D$3:$ABF$3,0)),"")</f>
        <v>0</v>
      </c>
      <c r="BC55" s="6">
        <f>IFERROR(INDEX(Sales!$D$5:$ABF$18,MATCH(UsagePerHour!$B55,Sales!$C$5:$C$18,0),MATCH(UsagePerHour!BC$4,Sales!$D$3:$ABF$3,0))/BC$2*INDEX(Usage!$D$5:$ABF$11,MATCH(UsagePerHour!$B$52,Usage!$C$5:$C$11,0),MATCH(UsagePerHour!BC$4,Usage!$D$3:$ABF$3,0)),"")</f>
        <v>0</v>
      </c>
      <c r="BD55" s="6">
        <f>IFERROR(INDEX(Sales!$D$5:$ABF$18,MATCH(UsagePerHour!$B55,Sales!$C$5:$C$18,0),MATCH(UsagePerHour!BD$4,Sales!$D$3:$ABF$3,0))/BD$2*INDEX(Usage!$D$5:$ABF$11,MATCH(UsagePerHour!$B$52,Usage!$C$5:$C$11,0),MATCH(UsagePerHour!BD$4,Usage!$D$3:$ABF$3,0)),"")</f>
        <v>0</v>
      </c>
      <c r="BE55" s="6">
        <f>IFERROR(INDEX(Sales!$D$5:$ABF$18,MATCH(UsagePerHour!$B55,Sales!$C$5:$C$18,0),MATCH(UsagePerHour!BE$4,Sales!$D$3:$ABF$3,0))/BE$2*INDEX(Usage!$D$5:$ABF$11,MATCH(UsagePerHour!$B$52,Usage!$C$5:$C$11,0),MATCH(UsagePerHour!BE$4,Usage!$D$3:$ABF$3,0)),"")</f>
        <v>0</v>
      </c>
      <c r="BF55" s="6">
        <f>IFERROR(INDEX(Sales!$D$5:$ABF$18,MATCH(UsagePerHour!$B55,Sales!$C$5:$C$18,0),MATCH(UsagePerHour!BF$4,Sales!$D$3:$ABF$3,0))/BF$2*INDEX(Usage!$D$5:$ABF$11,MATCH(UsagePerHour!$B$52,Usage!$C$5:$C$11,0),MATCH(UsagePerHour!BF$4,Usage!$D$3:$ABF$3,0)),"")</f>
        <v>0</v>
      </c>
      <c r="BG55" s="6">
        <f>IFERROR(INDEX(Sales!$D$5:$ABF$18,MATCH(UsagePerHour!$B55,Sales!$C$5:$C$18,0),MATCH(UsagePerHour!BG$4,Sales!$D$3:$ABF$3,0))/BG$2*INDEX(Usage!$D$5:$ABF$11,MATCH(UsagePerHour!$B$52,Usage!$C$5:$C$11,0),MATCH(UsagePerHour!BG$4,Usage!$D$3:$ABF$3,0)),"")</f>
        <v>0</v>
      </c>
      <c r="BH55" s="6">
        <f>IFERROR(INDEX(Sales!$D$5:$ABF$18,MATCH(UsagePerHour!$B55,Sales!$C$5:$C$18,0),MATCH(UsagePerHour!BH$4,Sales!$D$3:$ABF$3,0))/BH$2*INDEX(Usage!$D$5:$ABF$11,MATCH(UsagePerHour!$B$52,Usage!$C$5:$C$11,0),MATCH(UsagePerHour!BH$4,Usage!$D$3:$ABF$3,0)),"")</f>
        <v>0</v>
      </c>
      <c r="BI55" s="6">
        <f>IFERROR(INDEX(Sales!$D$5:$ABF$18,MATCH(UsagePerHour!$B55,Sales!$C$5:$C$18,0),MATCH(UsagePerHour!BI$4,Sales!$D$3:$ABF$3,0))/BI$2*INDEX(Usage!$D$5:$ABF$11,MATCH(UsagePerHour!$B$52,Usage!$C$5:$C$11,0),MATCH(UsagePerHour!BI$4,Usage!$D$3:$ABF$3,0)),"")</f>
        <v>0</v>
      </c>
      <c r="BJ55" s="6">
        <f>IFERROR(INDEX(Sales!$D$5:$ABF$18,MATCH(UsagePerHour!$B55,Sales!$C$5:$C$18,0),MATCH(UsagePerHour!BJ$4,Sales!$D$3:$ABF$3,0))/BJ$2*INDEX(Usage!$D$5:$ABF$11,MATCH(UsagePerHour!$B$52,Usage!$C$5:$C$11,0),MATCH(UsagePerHour!BJ$4,Usage!$D$3:$ABF$3,0)),"")</f>
        <v>0</v>
      </c>
      <c r="BK55" s="6">
        <f>IFERROR(INDEX(Sales!$D$5:$ABF$18,MATCH(UsagePerHour!$B55,Sales!$C$5:$C$18,0),MATCH(UsagePerHour!BK$4,Sales!$D$3:$ABF$3,0))/BK$2*INDEX(Usage!$D$5:$ABF$11,MATCH(UsagePerHour!$B$52,Usage!$C$5:$C$11,0),MATCH(UsagePerHour!BK$4,Usage!$D$3:$ABF$3,0)),"")</f>
        <v>0</v>
      </c>
      <c r="BL55" s="6">
        <f>IFERROR(INDEX(Sales!$D$5:$ABF$18,MATCH(UsagePerHour!$B55,Sales!$C$5:$C$18,0),MATCH(UsagePerHour!BL$4,Sales!$D$3:$ABF$3,0))/BL$2*INDEX(Usage!$D$5:$ABF$11,MATCH(UsagePerHour!$B$52,Usage!$C$5:$C$11,0),MATCH(UsagePerHour!BL$4,Usage!$D$3:$ABF$3,0)),"")</f>
        <v>0</v>
      </c>
      <c r="BM55" s="6">
        <f>IFERROR(INDEX(Sales!$D$5:$ABF$18,MATCH(UsagePerHour!$B55,Sales!$C$5:$C$18,0),MATCH(UsagePerHour!BM$4,Sales!$D$3:$ABF$3,0))/BM$2*INDEX(Usage!$D$5:$ABF$11,MATCH(UsagePerHour!$B$52,Usage!$C$5:$C$11,0),MATCH(UsagePerHour!BM$4,Usage!$D$3:$ABF$3,0)),"")</f>
        <v>0</v>
      </c>
      <c r="BN55" s="6">
        <f>IFERROR(INDEX(Sales!$D$5:$ABF$18,MATCH(UsagePerHour!$B55,Sales!$C$5:$C$18,0),MATCH(UsagePerHour!BN$4,Sales!$D$3:$ABF$3,0))/BN$2*INDEX(Usage!$D$5:$ABF$11,MATCH(UsagePerHour!$B$52,Usage!$C$5:$C$11,0),MATCH(UsagePerHour!BN$4,Usage!$D$3:$ABF$3,0)),"")</f>
        <v>0</v>
      </c>
      <c r="BO55" s="6">
        <f>IFERROR(INDEX(Sales!$D$5:$ABF$18,MATCH(UsagePerHour!$B55,Sales!$C$5:$C$18,0),MATCH(UsagePerHour!BO$4,Sales!$D$3:$ABF$3,0))/BO$2*INDEX(Usage!$D$5:$ABF$11,MATCH(UsagePerHour!$B$52,Usage!$C$5:$C$11,0),MATCH(UsagePerHour!BO$4,Usage!$D$3:$ABF$3,0)),"")</f>
        <v>0</v>
      </c>
      <c r="BP55" s="6">
        <f>IFERROR(INDEX(Sales!$D$5:$ABF$18,MATCH(UsagePerHour!$B55,Sales!$C$5:$C$18,0),MATCH(UsagePerHour!BP$4,Sales!$D$3:$ABF$3,0))/BP$2*INDEX(Usage!$D$5:$ABF$11,MATCH(UsagePerHour!$B$52,Usage!$C$5:$C$11,0),MATCH(UsagePerHour!BP$4,Usage!$D$3:$ABF$3,0)),"")</f>
        <v>0</v>
      </c>
      <c r="BQ55" s="6">
        <f>IFERROR(INDEX(Sales!$D$5:$ABF$18,MATCH(UsagePerHour!$B55,Sales!$C$5:$C$18,0),MATCH(UsagePerHour!BQ$4,Sales!$D$3:$ABF$3,0))/BQ$2*INDEX(Usage!$D$5:$ABF$11,MATCH(UsagePerHour!$B$52,Usage!$C$5:$C$11,0),MATCH(UsagePerHour!BQ$4,Usage!$D$3:$ABF$3,0)),"")</f>
        <v>0</v>
      </c>
      <c r="BR55" s="6">
        <f>IFERROR(INDEX(Sales!$D$5:$ABF$18,MATCH(UsagePerHour!$B55,Sales!$C$5:$C$18,0),MATCH(UsagePerHour!BR$4,Sales!$D$3:$ABF$3,0))/BR$2*INDEX(Usage!$D$5:$ABF$11,MATCH(UsagePerHour!$B$52,Usage!$C$5:$C$11,0),MATCH(UsagePerHour!BR$4,Usage!$D$3:$ABF$3,0)),"")</f>
        <v>0</v>
      </c>
      <c r="BS55" s="6">
        <f>IFERROR(INDEX(Sales!$D$5:$ABF$18,MATCH(UsagePerHour!$B55,Sales!$C$5:$C$18,0),MATCH(UsagePerHour!BS$4,Sales!$D$3:$ABF$3,0))/BS$2*INDEX(Usage!$D$5:$ABF$11,MATCH(UsagePerHour!$B$52,Usage!$C$5:$C$11,0),MATCH(UsagePerHour!BS$4,Usage!$D$3:$ABF$3,0)),"")</f>
        <v>0</v>
      </c>
      <c r="BT55" s="6">
        <f>IFERROR(INDEX(Sales!$D$5:$ABF$18,MATCH(UsagePerHour!$B55,Sales!$C$5:$C$18,0),MATCH(UsagePerHour!BT$4,Sales!$D$3:$ABF$3,0))/BT$2*INDEX(Usage!$D$5:$ABF$11,MATCH(UsagePerHour!$B$52,Usage!$C$5:$C$11,0),MATCH(UsagePerHour!BT$4,Usage!$D$3:$ABF$3,0)),"")</f>
        <v>0</v>
      </c>
      <c r="BU55" s="6">
        <f>IFERROR(INDEX(Sales!$D$5:$ABF$18,MATCH(UsagePerHour!$B55,Sales!$C$5:$C$18,0),MATCH(UsagePerHour!BU$4,Sales!$D$3:$ABF$3,0))/BU$2*INDEX(Usage!$D$5:$ABF$11,MATCH(UsagePerHour!$B$52,Usage!$C$5:$C$11,0),MATCH(UsagePerHour!BU$4,Usage!$D$3:$ABF$3,0)),"")</f>
        <v>0</v>
      </c>
      <c r="BV55" s="6">
        <f>IFERROR(INDEX(Sales!$D$5:$ABF$18,MATCH(UsagePerHour!$B55,Sales!$C$5:$C$18,0),MATCH(UsagePerHour!BV$4,Sales!$D$3:$ABF$3,0))/BV$2*INDEX(Usage!$D$5:$ABF$11,MATCH(UsagePerHour!$B$52,Usage!$C$5:$C$11,0),MATCH(UsagePerHour!BV$4,Usage!$D$3:$ABF$3,0)),"")</f>
        <v>0</v>
      </c>
      <c r="BW55" s="6">
        <f>IFERROR(INDEX(Sales!$D$5:$ABF$18,MATCH(UsagePerHour!$B55,Sales!$C$5:$C$18,0),MATCH(UsagePerHour!BW$4,Sales!$D$3:$ABF$3,0))/BW$2*INDEX(Usage!$D$5:$ABF$11,MATCH(UsagePerHour!$B$52,Usage!$C$5:$C$11,0),MATCH(UsagePerHour!BW$4,Usage!$D$3:$ABF$3,0)),"")</f>
        <v>0</v>
      </c>
      <c r="BX55" s="6">
        <f>IFERROR(INDEX(Sales!$D$5:$ABF$18,MATCH(UsagePerHour!$B55,Sales!$C$5:$C$18,0),MATCH(UsagePerHour!BX$4,Sales!$D$3:$ABF$3,0))/BX$2*INDEX(Usage!$D$5:$ABF$11,MATCH(UsagePerHour!$B$52,Usage!$C$5:$C$11,0),MATCH(UsagePerHour!BX$4,Usage!$D$3:$ABF$3,0)),"")</f>
        <v>0</v>
      </c>
      <c r="BY55" s="6">
        <f>IFERROR(INDEX(Sales!$D$5:$ABF$18,MATCH(UsagePerHour!$B55,Sales!$C$5:$C$18,0),MATCH(UsagePerHour!BY$4,Sales!$D$3:$ABF$3,0))/BY$2*INDEX(Usage!$D$5:$ABF$11,MATCH(UsagePerHour!$B$52,Usage!$C$5:$C$11,0),MATCH(UsagePerHour!BY$4,Usage!$D$3:$ABF$3,0)),"")</f>
        <v>0</v>
      </c>
      <c r="BZ55" s="6">
        <f>IFERROR(INDEX(Sales!$D$5:$ABF$18,MATCH(UsagePerHour!$B55,Sales!$C$5:$C$18,0),MATCH(UsagePerHour!BZ$4,Sales!$D$3:$ABF$3,0))/BZ$2*INDEX(Usage!$D$5:$ABF$11,MATCH(UsagePerHour!$B$52,Usage!$C$5:$C$11,0),MATCH(UsagePerHour!BZ$4,Usage!$D$3:$ABF$3,0)),"")</f>
        <v>0</v>
      </c>
      <c r="CA55" s="6">
        <f>IFERROR(INDEX(Sales!$D$5:$ABF$18,MATCH(UsagePerHour!$B55,Sales!$C$5:$C$18,0),MATCH(UsagePerHour!CA$4,Sales!$D$3:$ABF$3,0))/CA$2*INDEX(Usage!$D$5:$ABF$11,MATCH(UsagePerHour!$B$52,Usage!$C$5:$C$11,0),MATCH(UsagePerHour!CA$4,Usage!$D$3:$ABF$3,0)),"")</f>
        <v>0</v>
      </c>
      <c r="CB55" s="6">
        <f>IFERROR(INDEX(Sales!$D$5:$ABF$18,MATCH(UsagePerHour!$B55,Sales!$C$5:$C$18,0),MATCH(UsagePerHour!CB$4,Sales!$D$3:$ABF$3,0))/CB$2*INDEX(Usage!$D$5:$ABF$11,MATCH(UsagePerHour!$B$52,Usage!$C$5:$C$11,0),MATCH(UsagePerHour!CB$4,Usage!$D$3:$ABF$3,0)),"")</f>
        <v>0</v>
      </c>
      <c r="CC55" s="6">
        <f>IFERROR(INDEX(Sales!$D$5:$ABF$18,MATCH(UsagePerHour!$B55,Sales!$C$5:$C$18,0),MATCH(UsagePerHour!CC$4,Sales!$D$3:$ABF$3,0))/CC$2*INDEX(Usage!$D$5:$ABF$11,MATCH(UsagePerHour!$B$52,Usage!$C$5:$C$11,0),MATCH(UsagePerHour!CC$4,Usage!$D$3:$ABF$3,0)),"")</f>
        <v>0</v>
      </c>
      <c r="CD55" s="6">
        <f>IFERROR(INDEX(Sales!$D$5:$ABF$18,MATCH(UsagePerHour!$B55,Sales!$C$5:$C$18,0),MATCH(UsagePerHour!CD$4,Sales!$D$3:$ABF$3,0))/CD$2*INDEX(Usage!$D$5:$ABF$11,MATCH(UsagePerHour!$B$52,Usage!$C$5:$C$11,0),MATCH(UsagePerHour!CD$4,Usage!$D$3:$ABF$3,0)),"")</f>
        <v>0</v>
      </c>
      <c r="CE55" s="6">
        <f>IFERROR(INDEX(Sales!$D$5:$ABF$18,MATCH(UsagePerHour!$B55,Sales!$C$5:$C$18,0),MATCH(UsagePerHour!CE$4,Sales!$D$3:$ABF$3,0))/CE$2*INDEX(Usage!$D$5:$ABF$11,MATCH(UsagePerHour!$B$52,Usage!$C$5:$C$11,0),MATCH(UsagePerHour!CE$4,Usage!$D$3:$ABF$3,0)),"")</f>
        <v>0</v>
      </c>
      <c r="CF55" s="6">
        <f>IFERROR(INDEX(Sales!$D$5:$ABF$18,MATCH(UsagePerHour!$B55,Sales!$C$5:$C$18,0),MATCH(UsagePerHour!CF$4,Sales!$D$3:$ABF$3,0))/CF$2*INDEX(Usage!$D$5:$ABF$11,MATCH(UsagePerHour!$B$52,Usage!$C$5:$C$11,0),MATCH(UsagePerHour!CF$4,Usage!$D$3:$ABF$3,0)),"")</f>
        <v>0</v>
      </c>
      <c r="CG55" s="6">
        <f>IFERROR(INDEX(Sales!$D$5:$ABF$18,MATCH(UsagePerHour!$B55,Sales!$C$5:$C$18,0),MATCH(UsagePerHour!CG$4,Sales!$D$3:$ABF$3,0))/CG$2*INDEX(Usage!$D$5:$ABF$11,MATCH(UsagePerHour!$B$52,Usage!$C$5:$C$11,0),MATCH(UsagePerHour!CG$4,Usage!$D$3:$ABF$3,0)),"")</f>
        <v>0</v>
      </c>
      <c r="CH55" s="6">
        <f>IFERROR(INDEX(Sales!$D$5:$ABF$18,MATCH(UsagePerHour!$B55,Sales!$C$5:$C$18,0),MATCH(UsagePerHour!CH$4,Sales!$D$3:$ABF$3,0))/CH$2*INDEX(Usage!$D$5:$ABF$11,MATCH(UsagePerHour!$B$52,Usage!$C$5:$C$11,0),MATCH(UsagePerHour!CH$4,Usage!$D$3:$ABF$3,0)),"")</f>
        <v>0</v>
      </c>
      <c r="CI55" s="6">
        <f>IFERROR(INDEX(Sales!$D$5:$ABF$18,MATCH(UsagePerHour!$B55,Sales!$C$5:$C$18,0),MATCH(UsagePerHour!CI$4,Sales!$D$3:$ABF$3,0))/CI$2*INDEX(Usage!$D$5:$ABF$11,MATCH(UsagePerHour!$B$52,Usage!$C$5:$C$11,0),MATCH(UsagePerHour!CI$4,Usage!$D$3:$ABF$3,0)),"")</f>
        <v>0</v>
      </c>
      <c r="CJ55" s="6">
        <f>IFERROR(INDEX(Sales!$D$5:$ABF$18,MATCH(UsagePerHour!$B55,Sales!$C$5:$C$18,0),MATCH(UsagePerHour!CJ$4,Sales!$D$3:$ABF$3,0))/CJ$2*INDEX(Usage!$D$5:$ABF$11,MATCH(UsagePerHour!$B$52,Usage!$C$5:$C$11,0),MATCH(UsagePerHour!CJ$4,Usage!$D$3:$ABF$3,0)),"")</f>
        <v>0</v>
      </c>
      <c r="CK55" s="6">
        <f>IFERROR(INDEX(Sales!$D$5:$ABF$18,MATCH(UsagePerHour!$B55,Sales!$C$5:$C$18,0),MATCH(UsagePerHour!CK$4,Sales!$D$3:$ABF$3,0))/CK$2*INDEX(Usage!$D$5:$ABF$11,MATCH(UsagePerHour!$B$52,Usage!$C$5:$C$11,0),MATCH(UsagePerHour!CK$4,Usage!$D$3:$ABF$3,0)),"")</f>
        <v>0</v>
      </c>
      <c r="CL55" s="6">
        <f>IFERROR(INDEX(Sales!$D$5:$ABF$18,MATCH(UsagePerHour!$B55,Sales!$C$5:$C$18,0),MATCH(UsagePerHour!CL$4,Sales!$D$3:$ABF$3,0))/CL$2*INDEX(Usage!$D$5:$ABF$11,MATCH(UsagePerHour!$B$52,Usage!$C$5:$C$11,0),MATCH(UsagePerHour!CL$4,Usage!$D$3:$ABF$3,0)),"")</f>
        <v>0</v>
      </c>
      <c r="CM55" s="6">
        <f>IFERROR(INDEX(Sales!$D$5:$ABF$18,MATCH(UsagePerHour!$B55,Sales!$C$5:$C$18,0),MATCH(UsagePerHour!CM$4,Sales!$D$3:$ABF$3,0))/CM$2*INDEX(Usage!$D$5:$ABF$11,MATCH(UsagePerHour!$B$52,Usage!$C$5:$C$11,0),MATCH(UsagePerHour!CM$4,Usage!$D$3:$ABF$3,0)),"")</f>
        <v>0</v>
      </c>
      <c r="CN55" s="6">
        <f>IFERROR(INDEX(Sales!$D$5:$ABF$18,MATCH(UsagePerHour!$B55,Sales!$C$5:$C$18,0),MATCH(UsagePerHour!CN$4,Sales!$D$3:$ABF$3,0))/CN$2*INDEX(Usage!$D$5:$ABF$11,MATCH(UsagePerHour!$B$52,Usage!$C$5:$C$11,0),MATCH(UsagePerHour!CN$4,Usage!$D$3:$ABF$3,0)),"")</f>
        <v>0</v>
      </c>
      <c r="CO55" s="6">
        <f>IFERROR(INDEX(Sales!$D$5:$ABF$18,MATCH(UsagePerHour!$B55,Sales!$C$5:$C$18,0),MATCH(UsagePerHour!CO$4,Sales!$D$3:$ABF$3,0))/CO$2*INDEX(Usage!$D$5:$ABF$11,MATCH(UsagePerHour!$B$52,Usage!$C$5:$C$11,0),MATCH(UsagePerHour!CO$4,Usage!$D$3:$ABF$3,0)),"")</f>
        <v>0</v>
      </c>
      <c r="CP55" s="6">
        <f>IFERROR(INDEX(Sales!$D$5:$ABF$18,MATCH(UsagePerHour!$B55,Sales!$C$5:$C$18,0),MATCH(UsagePerHour!CP$4,Sales!$D$3:$ABF$3,0))/CP$2*INDEX(Usage!$D$5:$ABF$11,MATCH(UsagePerHour!$B$52,Usage!$C$5:$C$11,0),MATCH(UsagePerHour!CP$4,Usage!$D$3:$ABF$3,0)),"")</f>
        <v>0</v>
      </c>
      <c r="CQ55" s="6">
        <f>IFERROR(INDEX(Sales!$D$5:$ABF$18,MATCH(UsagePerHour!$B55,Sales!$C$5:$C$18,0),MATCH(UsagePerHour!CQ$4,Sales!$D$3:$ABF$3,0))/CQ$2*INDEX(Usage!$D$5:$ABF$11,MATCH(UsagePerHour!$B$52,Usage!$C$5:$C$11,0),MATCH(UsagePerHour!CQ$4,Usage!$D$3:$ABF$3,0)),"")</f>
        <v>0</v>
      </c>
      <c r="CR55" s="6">
        <f>IFERROR(INDEX(Sales!$D$5:$ABF$18,MATCH(UsagePerHour!$B55,Sales!$C$5:$C$18,0),MATCH(UsagePerHour!CR$4,Sales!$D$3:$ABF$3,0))/CR$2*INDEX(Usage!$D$5:$ABF$11,MATCH(UsagePerHour!$B$52,Usage!$C$5:$C$11,0),MATCH(UsagePerHour!CR$4,Usage!$D$3:$ABF$3,0)),"")</f>
        <v>0</v>
      </c>
      <c r="CS55" s="6">
        <f>IFERROR(INDEX(Sales!$D$5:$ABF$18,MATCH(UsagePerHour!$B55,Sales!$C$5:$C$18,0),MATCH(UsagePerHour!CS$4,Sales!$D$3:$ABF$3,0))/CS$2*INDEX(Usage!$D$5:$ABF$11,MATCH(UsagePerHour!$B$52,Usage!$C$5:$C$11,0),MATCH(UsagePerHour!CS$4,Usage!$D$3:$ABF$3,0)),"")</f>
        <v>0</v>
      </c>
      <c r="CT55" s="6">
        <f>IFERROR(INDEX(Sales!$D$5:$ABF$18,MATCH(UsagePerHour!$B55,Sales!$C$5:$C$18,0),MATCH(UsagePerHour!CT$4,Sales!$D$3:$ABF$3,0))/CT$2*INDEX(Usage!$D$5:$ABF$11,MATCH(UsagePerHour!$B$52,Usage!$C$5:$C$11,0),MATCH(UsagePerHour!CT$4,Usage!$D$3:$ABF$3,0)),"")</f>
        <v>0</v>
      </c>
      <c r="CU55" s="6">
        <f>IFERROR(INDEX(Sales!$D$5:$ABF$18,MATCH(UsagePerHour!$B55,Sales!$C$5:$C$18,0),MATCH(UsagePerHour!CU$4,Sales!$D$3:$ABF$3,0))/CU$2*INDEX(Usage!$D$5:$ABF$11,MATCH(UsagePerHour!$B$52,Usage!$C$5:$C$11,0),MATCH(UsagePerHour!CU$4,Usage!$D$3:$ABF$3,0)),"")</f>
        <v>0</v>
      </c>
      <c r="CV55" s="6">
        <f>IFERROR(INDEX(Sales!$D$5:$ABF$18,MATCH(UsagePerHour!$B55,Sales!$C$5:$C$18,0),MATCH(UsagePerHour!CV$4,Sales!$D$3:$ABF$3,0))/CV$2*INDEX(Usage!$D$5:$ABF$11,MATCH(UsagePerHour!$B$52,Usage!$C$5:$C$11,0),MATCH(UsagePerHour!CV$4,Usage!$D$3:$ABF$3,0)),"")</f>
        <v>0</v>
      </c>
      <c r="CW55" s="6">
        <f>IFERROR(INDEX(Sales!$D$5:$ABF$18,MATCH(UsagePerHour!$B55,Sales!$C$5:$C$18,0),MATCH(UsagePerHour!CW$4,Sales!$D$3:$ABF$3,0))/CW$2*INDEX(Usage!$D$5:$ABF$11,MATCH(UsagePerHour!$B$52,Usage!$C$5:$C$11,0),MATCH(UsagePerHour!CW$4,Usage!$D$3:$ABF$3,0)),"")</f>
        <v>0</v>
      </c>
      <c r="CX55" s="6">
        <f>IFERROR(INDEX(Sales!$D$5:$ABF$18,MATCH(UsagePerHour!$B55,Sales!$C$5:$C$18,0),MATCH(UsagePerHour!CX$4,Sales!$D$3:$ABF$3,0))/CX$2*INDEX(Usage!$D$5:$ABF$11,MATCH(UsagePerHour!$B$52,Usage!$C$5:$C$11,0),MATCH(UsagePerHour!CX$4,Usage!$D$3:$ABF$3,0)),"")</f>
        <v>0</v>
      </c>
      <c r="CY55" s="6">
        <f>IFERROR(INDEX(Sales!$D$5:$ABF$18,MATCH(UsagePerHour!$B55,Sales!$C$5:$C$18,0),MATCH(UsagePerHour!CY$4,Sales!$D$3:$ABF$3,0))/CY$2*INDEX(Usage!$D$5:$ABF$11,MATCH(UsagePerHour!$B$52,Usage!$C$5:$C$11,0),MATCH(UsagePerHour!CY$4,Usage!$D$3:$ABF$3,0)),"")</f>
        <v>0</v>
      </c>
      <c r="CZ55" s="6">
        <f>IFERROR(INDEX(Sales!$D$5:$ABF$18,MATCH(UsagePerHour!$B55,Sales!$C$5:$C$18,0),MATCH(UsagePerHour!CZ$4,Sales!$D$3:$ABF$3,0))/CZ$2*INDEX(Usage!$D$5:$ABF$11,MATCH(UsagePerHour!$B$52,Usage!$C$5:$C$11,0),MATCH(UsagePerHour!CZ$4,Usage!$D$3:$ABF$3,0)),"")</f>
        <v>0</v>
      </c>
      <c r="DA55" s="6">
        <f>IFERROR(INDEX(Sales!$D$5:$ABF$18,MATCH(UsagePerHour!$B55,Sales!$C$5:$C$18,0),MATCH(UsagePerHour!DA$4,Sales!$D$3:$ABF$3,0))/DA$2*INDEX(Usage!$D$5:$ABF$11,MATCH(UsagePerHour!$B$52,Usage!$C$5:$C$11,0),MATCH(UsagePerHour!DA$4,Usage!$D$3:$ABF$3,0)),"")</f>
        <v>0</v>
      </c>
      <c r="DB55" s="6">
        <f>IFERROR(INDEX(Sales!$D$5:$ABF$18,MATCH(UsagePerHour!$B55,Sales!$C$5:$C$18,0),MATCH(UsagePerHour!DB$4,Sales!$D$3:$ABF$3,0))/DB$2*INDEX(Usage!$D$5:$ABF$11,MATCH(UsagePerHour!$B$52,Usage!$C$5:$C$11,0),MATCH(UsagePerHour!DB$4,Usage!$D$3:$ABF$3,0)),"")</f>
        <v>0</v>
      </c>
      <c r="DC55" s="6">
        <f>IFERROR(INDEX(Sales!$D$5:$ABF$18,MATCH(UsagePerHour!$B55,Sales!$C$5:$C$18,0),MATCH(UsagePerHour!DC$4,Sales!$D$3:$ABF$3,0))/DC$2*INDEX(Usage!$D$5:$ABF$11,MATCH(UsagePerHour!$B$52,Usage!$C$5:$C$11,0),MATCH(UsagePerHour!DC$4,Usage!$D$3:$ABF$3,0)),"")</f>
        <v>0</v>
      </c>
      <c r="DD55" s="6">
        <f>IFERROR(INDEX(Sales!$D$5:$ABF$18,MATCH(UsagePerHour!$B55,Sales!$C$5:$C$18,0),MATCH(UsagePerHour!DD$4,Sales!$D$3:$ABF$3,0))/DD$2*INDEX(Usage!$D$5:$ABF$11,MATCH(UsagePerHour!$B$52,Usage!$C$5:$C$11,0),MATCH(UsagePerHour!DD$4,Usage!$D$3:$ABF$3,0)),"")</f>
        <v>0</v>
      </c>
      <c r="DE55" s="6">
        <f>IFERROR(INDEX(Sales!$D$5:$ABF$18,MATCH(UsagePerHour!$B55,Sales!$C$5:$C$18,0),MATCH(UsagePerHour!DE$4,Sales!$D$3:$ABF$3,0))/DE$2*INDEX(Usage!$D$5:$ABF$11,MATCH(UsagePerHour!$B$52,Usage!$C$5:$C$11,0),MATCH(UsagePerHour!DE$4,Usage!$D$3:$ABF$3,0)),"")</f>
        <v>0</v>
      </c>
      <c r="DF55" s="6">
        <f>IFERROR(INDEX(Sales!$D$5:$ABF$18,MATCH(UsagePerHour!$B55,Sales!$C$5:$C$18,0),MATCH(UsagePerHour!DF$4,Sales!$D$3:$ABF$3,0))/DF$2*INDEX(Usage!$D$5:$ABF$11,MATCH(UsagePerHour!$B$52,Usage!$C$5:$C$11,0),MATCH(UsagePerHour!DF$4,Usage!$D$3:$ABF$3,0)),"")</f>
        <v>0</v>
      </c>
      <c r="DG55" s="6">
        <f>IFERROR(INDEX(Sales!$D$5:$ABF$18,MATCH(UsagePerHour!$B55,Sales!$C$5:$C$18,0),MATCH(UsagePerHour!DG$4,Sales!$D$3:$ABF$3,0))/DG$2*INDEX(Usage!$D$5:$ABF$11,MATCH(UsagePerHour!$B$52,Usage!$C$5:$C$11,0),MATCH(UsagePerHour!DG$4,Usage!$D$3:$ABF$3,0)),"")</f>
        <v>0</v>
      </c>
      <c r="DH55" s="6">
        <f>IFERROR(INDEX(Sales!$D$5:$ABF$18,MATCH(UsagePerHour!$B55,Sales!$C$5:$C$18,0),MATCH(UsagePerHour!DH$4,Sales!$D$3:$ABF$3,0))/DH$2*INDEX(Usage!$D$5:$ABF$11,MATCH(UsagePerHour!$B$52,Usage!$C$5:$C$11,0),MATCH(UsagePerHour!DH$4,Usage!$D$3:$ABF$3,0)),"")</f>
        <v>0</v>
      </c>
      <c r="DI55" s="6">
        <f>IFERROR(INDEX(Sales!$D$5:$ABF$18,MATCH(UsagePerHour!$B55,Sales!$C$5:$C$18,0),MATCH(UsagePerHour!DI$4,Sales!$D$3:$ABF$3,0))/DI$2*INDEX(Usage!$D$5:$ABF$11,MATCH(UsagePerHour!$B$52,Usage!$C$5:$C$11,0),MATCH(UsagePerHour!DI$4,Usage!$D$3:$ABF$3,0)),"")</f>
        <v>0</v>
      </c>
      <c r="DJ55" s="6">
        <f>IFERROR(INDEX(Sales!$D$5:$ABF$18,MATCH(UsagePerHour!$B55,Sales!$C$5:$C$18,0),MATCH(UsagePerHour!DJ$4,Sales!$D$3:$ABF$3,0))/DJ$2*INDEX(Usage!$D$5:$ABF$11,MATCH(UsagePerHour!$B$52,Usage!$C$5:$C$11,0),MATCH(UsagePerHour!DJ$4,Usage!$D$3:$ABF$3,0)),"")</f>
        <v>0</v>
      </c>
      <c r="DK55" s="6">
        <f>IFERROR(INDEX(Sales!$D$5:$ABF$18,MATCH(UsagePerHour!$B55,Sales!$C$5:$C$18,0),MATCH(UsagePerHour!DK$4,Sales!$D$3:$ABF$3,0))/DK$2*INDEX(Usage!$D$5:$ABF$11,MATCH(UsagePerHour!$B$52,Usage!$C$5:$C$11,0),MATCH(UsagePerHour!DK$4,Usage!$D$3:$ABF$3,0)),"")</f>
        <v>0</v>
      </c>
      <c r="DL55" s="6">
        <f>IFERROR(INDEX(Sales!$D$5:$ABF$18,MATCH(UsagePerHour!$B55,Sales!$C$5:$C$18,0),MATCH(UsagePerHour!DL$4,Sales!$D$3:$ABF$3,0))/DL$2*INDEX(Usage!$D$5:$ABF$11,MATCH(UsagePerHour!$B$52,Usage!$C$5:$C$11,0),MATCH(UsagePerHour!DL$4,Usage!$D$3:$ABF$3,0)),"")</f>
        <v>0</v>
      </c>
      <c r="DM55" s="6">
        <f>IFERROR(INDEX(Sales!$D$5:$ABF$18,MATCH(UsagePerHour!$B55,Sales!$C$5:$C$18,0),MATCH(UsagePerHour!DM$4,Sales!$D$3:$ABF$3,0))/DM$2*INDEX(Usage!$D$5:$ABF$11,MATCH(UsagePerHour!$B$52,Usage!$C$5:$C$11,0),MATCH(UsagePerHour!DM$4,Usage!$D$3:$ABF$3,0)),"")</f>
        <v>0</v>
      </c>
      <c r="DN55" s="6">
        <f>IFERROR(INDEX(Sales!$D$5:$ABF$18,MATCH(UsagePerHour!$B55,Sales!$C$5:$C$18,0),MATCH(UsagePerHour!DN$4,Sales!$D$3:$ABF$3,0))/DN$2*INDEX(Usage!$D$5:$ABF$11,MATCH(UsagePerHour!$B$52,Usage!$C$5:$C$11,0),MATCH(UsagePerHour!DN$4,Usage!$D$3:$ABF$3,0)),"")</f>
        <v>0</v>
      </c>
      <c r="DO55" s="6">
        <f>IFERROR(INDEX(Sales!$D$5:$ABF$18,MATCH(UsagePerHour!$B55,Sales!$C$5:$C$18,0),MATCH(UsagePerHour!DO$4,Sales!$D$3:$ABF$3,0))/DO$2*INDEX(Usage!$D$5:$ABF$11,MATCH(UsagePerHour!$B$52,Usage!$C$5:$C$11,0),MATCH(UsagePerHour!DO$4,Usage!$D$3:$ABF$3,0)),"")</f>
        <v>0</v>
      </c>
      <c r="DP55" s="6">
        <f>IFERROR(INDEX(Sales!$D$5:$ABF$18,MATCH(UsagePerHour!$B55,Sales!$C$5:$C$18,0),MATCH(UsagePerHour!DP$4,Sales!$D$3:$ABF$3,0))/DP$2*INDEX(Usage!$D$5:$ABF$11,MATCH(UsagePerHour!$B$52,Usage!$C$5:$C$11,0),MATCH(UsagePerHour!DP$4,Usage!$D$3:$ABF$3,0)),"")</f>
        <v>0</v>
      </c>
      <c r="DQ55" s="6">
        <f>IFERROR(INDEX(Sales!$D$5:$ABF$18,MATCH(UsagePerHour!$B55,Sales!$C$5:$C$18,0),MATCH(UsagePerHour!DQ$4,Sales!$D$3:$ABF$3,0))/DQ$2*INDEX(Usage!$D$5:$ABF$11,MATCH(UsagePerHour!$B$52,Usage!$C$5:$C$11,0),MATCH(UsagePerHour!DQ$4,Usage!$D$3:$ABF$3,0)),"")</f>
        <v>0</v>
      </c>
      <c r="DR55" s="6">
        <f>IFERROR(INDEX(Sales!$D$5:$ABF$18,MATCH(UsagePerHour!$B55,Sales!$C$5:$C$18,0),MATCH(UsagePerHour!DR$4,Sales!$D$3:$ABF$3,0))/DR$2*INDEX(Usage!$D$5:$ABF$11,MATCH(UsagePerHour!$B$52,Usage!$C$5:$C$11,0),MATCH(UsagePerHour!DR$4,Usage!$D$3:$ABF$3,0)),"")</f>
        <v>0</v>
      </c>
      <c r="DS55" s="6">
        <f>IFERROR(INDEX(Sales!$D$5:$ABF$18,MATCH(UsagePerHour!$B55,Sales!$C$5:$C$18,0),MATCH(UsagePerHour!DS$4,Sales!$D$3:$ABF$3,0))/DS$2*INDEX(Usage!$D$5:$ABF$11,MATCH(UsagePerHour!$B$52,Usage!$C$5:$C$11,0),MATCH(UsagePerHour!DS$4,Usage!$D$3:$ABF$3,0)),"")</f>
        <v>0</v>
      </c>
      <c r="DT55" s="6">
        <f>IFERROR(INDEX(Sales!$D$5:$ABF$18,MATCH(UsagePerHour!$B55,Sales!$C$5:$C$18,0),MATCH(UsagePerHour!DT$4,Sales!$D$3:$ABF$3,0))/DT$2*INDEX(Usage!$D$5:$ABF$11,MATCH(UsagePerHour!$B$52,Usage!$C$5:$C$11,0),MATCH(UsagePerHour!DT$4,Usage!$D$3:$ABF$3,0)),"")</f>
        <v>0</v>
      </c>
      <c r="DU55" s="6">
        <f>IFERROR(INDEX(Sales!$D$5:$ABF$18,MATCH(UsagePerHour!$B55,Sales!$C$5:$C$18,0),MATCH(UsagePerHour!DU$4,Sales!$D$3:$ABF$3,0))/DU$2*INDEX(Usage!$D$5:$ABF$11,MATCH(UsagePerHour!$B$52,Usage!$C$5:$C$11,0),MATCH(UsagePerHour!DU$4,Usage!$D$3:$ABF$3,0)),"")</f>
        <v>0</v>
      </c>
      <c r="DV55" s="6">
        <f>IFERROR(INDEX(Sales!$D$5:$ABF$18,MATCH(UsagePerHour!$B55,Sales!$C$5:$C$18,0),MATCH(UsagePerHour!DV$4,Sales!$D$3:$ABF$3,0))/DV$2*INDEX(Usage!$D$5:$ABF$11,MATCH(UsagePerHour!$B$52,Usage!$C$5:$C$11,0),MATCH(UsagePerHour!DV$4,Usage!$D$3:$ABF$3,0)),"")</f>
        <v>0</v>
      </c>
      <c r="DW55" s="6">
        <f>IFERROR(INDEX(Sales!$D$5:$ABF$18,MATCH(UsagePerHour!$B55,Sales!$C$5:$C$18,0),MATCH(UsagePerHour!DW$4,Sales!$D$3:$ABF$3,0))/DW$2*INDEX(Usage!$D$5:$ABF$11,MATCH(UsagePerHour!$B$52,Usage!$C$5:$C$11,0),MATCH(UsagePerHour!DW$4,Usage!$D$3:$ABF$3,0)),"")</f>
        <v>0</v>
      </c>
      <c r="DX55" s="6">
        <f>IFERROR(INDEX(Sales!$D$5:$ABF$18,MATCH(UsagePerHour!$B55,Sales!$C$5:$C$18,0),MATCH(UsagePerHour!DX$4,Sales!$D$3:$ABF$3,0))/DX$2*INDEX(Usage!$D$5:$ABF$11,MATCH(UsagePerHour!$B$52,Usage!$C$5:$C$11,0),MATCH(UsagePerHour!DX$4,Usage!$D$3:$ABF$3,0)),"")</f>
        <v>0</v>
      </c>
      <c r="DY55" s="6">
        <f>IFERROR(INDEX(Sales!$D$5:$ABF$18,MATCH(UsagePerHour!$B55,Sales!$C$5:$C$18,0),MATCH(UsagePerHour!DY$4,Sales!$D$3:$ABF$3,0))/DY$2*INDEX(Usage!$D$5:$ABF$11,MATCH(UsagePerHour!$B$52,Usage!$C$5:$C$11,0),MATCH(UsagePerHour!DY$4,Usage!$D$3:$ABF$3,0)),"")</f>
        <v>0</v>
      </c>
      <c r="DZ55" s="6">
        <f>IFERROR(INDEX(Sales!$D$5:$ABF$18,MATCH(UsagePerHour!$B55,Sales!$C$5:$C$18,0),MATCH(UsagePerHour!DZ$4,Sales!$D$3:$ABF$3,0))/DZ$2*INDEX(Usage!$D$5:$ABF$11,MATCH(UsagePerHour!$B$52,Usage!$C$5:$C$11,0),MATCH(UsagePerHour!DZ$4,Usage!$D$3:$ABF$3,0)),"")</f>
        <v>0</v>
      </c>
      <c r="EA55" s="6">
        <f>IFERROR(INDEX(Sales!$D$5:$ABF$18,MATCH(UsagePerHour!$B55,Sales!$C$5:$C$18,0),MATCH(UsagePerHour!EA$4,Sales!$D$3:$ABF$3,0))/EA$2*INDEX(Usage!$D$5:$ABF$11,MATCH(UsagePerHour!$B$52,Usage!$C$5:$C$11,0),MATCH(UsagePerHour!EA$4,Usage!$D$3:$ABF$3,0)),"")</f>
        <v>0</v>
      </c>
      <c r="EB55" s="6">
        <f>IFERROR(INDEX(Sales!$D$5:$ABF$18,MATCH(UsagePerHour!$B55,Sales!$C$5:$C$18,0),MATCH(UsagePerHour!EB$4,Sales!$D$3:$ABF$3,0))/EB$2*INDEX(Usage!$D$5:$ABF$11,MATCH(UsagePerHour!$B$52,Usage!$C$5:$C$11,0),MATCH(UsagePerHour!EB$4,Usage!$D$3:$ABF$3,0)),"")</f>
        <v>0</v>
      </c>
      <c r="EC55" s="6">
        <f>IFERROR(INDEX(Sales!$D$5:$ABF$18,MATCH(UsagePerHour!$B55,Sales!$C$5:$C$18,0),MATCH(UsagePerHour!EC$4,Sales!$D$3:$ABF$3,0))/EC$2*INDEX(Usage!$D$5:$ABF$11,MATCH(UsagePerHour!$B$52,Usage!$C$5:$C$11,0),MATCH(UsagePerHour!EC$4,Usage!$D$3:$ABF$3,0)),"")</f>
        <v>0</v>
      </c>
      <c r="ED55" s="6">
        <f>IFERROR(INDEX(Sales!$D$5:$ABF$18,MATCH(UsagePerHour!$B55,Sales!$C$5:$C$18,0),MATCH(UsagePerHour!ED$4,Sales!$D$3:$ABF$3,0))/ED$2*INDEX(Usage!$D$5:$ABF$11,MATCH(UsagePerHour!$B$52,Usage!$C$5:$C$11,0),MATCH(UsagePerHour!ED$4,Usage!$D$3:$ABF$3,0)),"")</f>
        <v>0</v>
      </c>
      <c r="EE55" s="6">
        <f>IFERROR(INDEX(Sales!$D$5:$ABF$18,MATCH(UsagePerHour!$B55,Sales!$C$5:$C$18,0),MATCH(UsagePerHour!EE$4,Sales!$D$3:$ABF$3,0))/EE$2*INDEX(Usage!$D$5:$ABF$11,MATCH(UsagePerHour!$B$52,Usage!$C$5:$C$11,0),MATCH(UsagePerHour!EE$4,Usage!$D$3:$ABF$3,0)),"")</f>
        <v>0</v>
      </c>
      <c r="EF55" s="6">
        <f>IFERROR(INDEX(Sales!$D$5:$ABF$18,MATCH(UsagePerHour!$B55,Sales!$C$5:$C$18,0),MATCH(UsagePerHour!EF$4,Sales!$D$3:$ABF$3,0))/EF$2*INDEX(Usage!$D$5:$ABF$11,MATCH(UsagePerHour!$B$52,Usage!$C$5:$C$11,0),MATCH(UsagePerHour!EF$4,Usage!$D$3:$ABF$3,0)),"")</f>
        <v>0</v>
      </c>
      <c r="EG55" s="6">
        <f>IFERROR(INDEX(Sales!$D$5:$ABF$18,MATCH(UsagePerHour!$B55,Sales!$C$5:$C$18,0),MATCH(UsagePerHour!EG$4,Sales!$D$3:$ABF$3,0))/EG$2*INDEX(Usage!$D$5:$ABF$11,MATCH(UsagePerHour!$B$52,Usage!$C$5:$C$11,0),MATCH(UsagePerHour!EG$4,Usage!$D$3:$ABF$3,0)),"")</f>
        <v>0</v>
      </c>
      <c r="EH55" s="6">
        <f>IFERROR(INDEX(Sales!$D$5:$ABF$18,MATCH(UsagePerHour!$B55,Sales!$C$5:$C$18,0),MATCH(UsagePerHour!EH$4,Sales!$D$3:$ABF$3,0))/EH$2*INDEX(Usage!$D$5:$ABF$11,MATCH(UsagePerHour!$B$52,Usage!$C$5:$C$11,0),MATCH(UsagePerHour!EH$4,Usage!$D$3:$ABF$3,0)),"")</f>
        <v>0</v>
      </c>
      <c r="EI55" s="6">
        <f>IFERROR(INDEX(Sales!$D$5:$ABF$18,MATCH(UsagePerHour!$B55,Sales!$C$5:$C$18,0),MATCH(UsagePerHour!EI$4,Sales!$D$3:$ABF$3,0))/EI$2*INDEX(Usage!$D$5:$ABF$11,MATCH(UsagePerHour!$B$52,Usage!$C$5:$C$11,0),MATCH(UsagePerHour!EI$4,Usage!$D$3:$ABF$3,0)),"")</f>
        <v>0</v>
      </c>
      <c r="EJ55" s="6">
        <f>IFERROR(INDEX(Sales!$D$5:$ABF$18,MATCH(UsagePerHour!$B55,Sales!$C$5:$C$18,0),MATCH(UsagePerHour!EJ$4,Sales!$D$3:$ABF$3,0))/EJ$2*INDEX(Usage!$D$5:$ABF$11,MATCH(UsagePerHour!$B$52,Usage!$C$5:$C$11,0),MATCH(UsagePerHour!EJ$4,Usage!$D$3:$ABF$3,0)),"")</f>
        <v>0</v>
      </c>
      <c r="EK55" s="6">
        <f>IFERROR(INDEX(Sales!$D$5:$ABF$18,MATCH(UsagePerHour!$B55,Sales!$C$5:$C$18,0),MATCH(UsagePerHour!EK$4,Sales!$D$3:$ABF$3,0))/EK$2*INDEX(Usage!$D$5:$ABF$11,MATCH(UsagePerHour!$B$52,Usage!$C$5:$C$11,0),MATCH(UsagePerHour!EK$4,Usage!$D$3:$ABF$3,0)),"")</f>
        <v>0</v>
      </c>
      <c r="EL55" s="6">
        <f>IFERROR(INDEX(Sales!$D$5:$ABF$18,MATCH(UsagePerHour!$B55,Sales!$C$5:$C$18,0),MATCH(UsagePerHour!EL$4,Sales!$D$3:$ABF$3,0))/EL$2*INDEX(Usage!$D$5:$ABF$11,MATCH(UsagePerHour!$B$52,Usage!$C$5:$C$11,0),MATCH(UsagePerHour!EL$4,Usage!$D$3:$ABF$3,0)),"")</f>
        <v>0</v>
      </c>
      <c r="EM55" s="6">
        <f>IFERROR(INDEX(Sales!$D$5:$ABF$18,MATCH(UsagePerHour!$B55,Sales!$C$5:$C$18,0),MATCH(UsagePerHour!EM$4,Sales!$D$3:$ABF$3,0))/EM$2*INDEX(Usage!$D$5:$ABF$11,MATCH(UsagePerHour!$B$52,Usage!$C$5:$C$11,0),MATCH(UsagePerHour!EM$4,Usage!$D$3:$ABF$3,0)),"")</f>
        <v>0</v>
      </c>
      <c r="EN55" s="6">
        <f>IFERROR(INDEX(Sales!$D$5:$ABF$18,MATCH(UsagePerHour!$B55,Sales!$C$5:$C$18,0),MATCH(UsagePerHour!EN$4,Sales!$D$3:$ABF$3,0))/EN$2*INDEX(Usage!$D$5:$ABF$11,MATCH(UsagePerHour!$B$52,Usage!$C$5:$C$11,0),MATCH(UsagePerHour!EN$4,Usage!$D$3:$ABF$3,0)),"")</f>
        <v>0</v>
      </c>
      <c r="EO55" s="6">
        <f>IFERROR(INDEX(Sales!$D$5:$ABF$18,MATCH(UsagePerHour!$B55,Sales!$C$5:$C$18,0),MATCH(UsagePerHour!EO$4,Sales!$D$3:$ABF$3,0))/EO$2*INDEX(Usage!$D$5:$ABF$11,MATCH(UsagePerHour!$B$52,Usage!$C$5:$C$11,0),MATCH(UsagePerHour!EO$4,Usage!$D$3:$ABF$3,0)),"")</f>
        <v>0</v>
      </c>
      <c r="EP55" s="6">
        <f>IFERROR(INDEX(Sales!$D$5:$ABF$18,MATCH(UsagePerHour!$B55,Sales!$C$5:$C$18,0),MATCH(UsagePerHour!EP$4,Sales!$D$3:$ABF$3,0))/EP$2*INDEX(Usage!$D$5:$ABF$11,MATCH(UsagePerHour!$B$52,Usage!$C$5:$C$11,0),MATCH(UsagePerHour!EP$4,Usage!$D$3:$ABF$3,0)),"")</f>
        <v>0</v>
      </c>
      <c r="EQ55" s="6">
        <f>IFERROR(INDEX(Sales!$D$5:$ABF$18,MATCH(UsagePerHour!$B55,Sales!$C$5:$C$18,0),MATCH(UsagePerHour!EQ$4,Sales!$D$3:$ABF$3,0))/EQ$2*INDEX(Usage!$D$5:$ABF$11,MATCH(UsagePerHour!$B$52,Usage!$C$5:$C$11,0),MATCH(UsagePerHour!EQ$4,Usage!$D$3:$ABF$3,0)),"")</f>
        <v>0</v>
      </c>
      <c r="ER55" s="6">
        <f>IFERROR(INDEX(Sales!$D$5:$ABF$18,MATCH(UsagePerHour!$B55,Sales!$C$5:$C$18,0),MATCH(UsagePerHour!ER$4,Sales!$D$3:$ABF$3,0))/ER$2*INDEX(Usage!$D$5:$ABF$11,MATCH(UsagePerHour!$B$52,Usage!$C$5:$C$11,0),MATCH(UsagePerHour!ER$4,Usage!$D$3:$ABF$3,0)),"")</f>
        <v>0</v>
      </c>
      <c r="ES55" s="6">
        <f>IFERROR(INDEX(Sales!$D$5:$ABF$18,MATCH(UsagePerHour!$B55,Sales!$C$5:$C$18,0),MATCH(UsagePerHour!ES$4,Sales!$D$3:$ABF$3,0))/ES$2*INDEX(Usage!$D$5:$ABF$11,MATCH(UsagePerHour!$B$52,Usage!$C$5:$C$11,0),MATCH(UsagePerHour!ES$4,Usage!$D$3:$ABF$3,0)),"")</f>
        <v>0</v>
      </c>
      <c r="ET55" s="6">
        <f>IFERROR(INDEX(Sales!$D$5:$ABF$18,MATCH(UsagePerHour!$B55,Sales!$C$5:$C$18,0),MATCH(UsagePerHour!ET$4,Sales!$D$3:$ABF$3,0))/ET$2*INDEX(Usage!$D$5:$ABF$11,MATCH(UsagePerHour!$B$52,Usage!$C$5:$C$11,0),MATCH(UsagePerHour!ET$4,Usage!$D$3:$ABF$3,0)),"")</f>
        <v>0</v>
      </c>
      <c r="EU55" s="6">
        <f>IFERROR(INDEX(Sales!$D$5:$ABF$18,MATCH(UsagePerHour!$B55,Sales!$C$5:$C$18,0),MATCH(UsagePerHour!EU$4,Sales!$D$3:$ABF$3,0))/EU$2*INDEX(Usage!$D$5:$ABF$11,MATCH(UsagePerHour!$B$52,Usage!$C$5:$C$11,0),MATCH(UsagePerHour!EU$4,Usage!$D$3:$ABF$3,0)),"")</f>
        <v>0</v>
      </c>
      <c r="EV55" s="6">
        <f>IFERROR(INDEX(Sales!$D$5:$ABF$18,MATCH(UsagePerHour!$B55,Sales!$C$5:$C$18,0),MATCH(UsagePerHour!EV$4,Sales!$D$3:$ABF$3,0))/EV$2*INDEX(Usage!$D$5:$ABF$11,MATCH(UsagePerHour!$B$52,Usage!$C$5:$C$11,0),MATCH(UsagePerHour!EV$4,Usage!$D$3:$ABF$3,0)),"")</f>
        <v>0</v>
      </c>
      <c r="EW55" s="6">
        <f>IFERROR(INDEX(Sales!$D$5:$ABF$18,MATCH(UsagePerHour!$B55,Sales!$C$5:$C$18,0),MATCH(UsagePerHour!EW$4,Sales!$D$3:$ABF$3,0))/EW$2*INDEX(Usage!$D$5:$ABF$11,MATCH(UsagePerHour!$B$52,Usage!$C$5:$C$11,0),MATCH(UsagePerHour!EW$4,Usage!$D$3:$ABF$3,0)),"")</f>
        <v>0</v>
      </c>
      <c r="EX55" s="6">
        <f>IFERROR(INDEX(Sales!$D$5:$ABF$18,MATCH(UsagePerHour!$B55,Sales!$C$5:$C$18,0),MATCH(UsagePerHour!EX$4,Sales!$D$3:$ABF$3,0))/EX$2*INDEX(Usage!$D$5:$ABF$11,MATCH(UsagePerHour!$B$52,Usage!$C$5:$C$11,0),MATCH(UsagePerHour!EX$4,Usage!$D$3:$ABF$3,0)),"")</f>
        <v>0</v>
      </c>
      <c r="EY55" s="6">
        <f>IFERROR(INDEX(Sales!$D$5:$ABF$18,MATCH(UsagePerHour!$B55,Sales!$C$5:$C$18,0),MATCH(UsagePerHour!EY$4,Sales!$D$3:$ABF$3,0))/EY$2*INDEX(Usage!$D$5:$ABF$11,MATCH(UsagePerHour!$B$52,Usage!$C$5:$C$11,0),MATCH(UsagePerHour!EY$4,Usage!$D$3:$ABF$3,0)),"")</f>
        <v>0</v>
      </c>
      <c r="EZ55" s="6">
        <f>IFERROR(INDEX(Sales!$D$5:$ABF$18,MATCH(UsagePerHour!$B55,Sales!$C$5:$C$18,0),MATCH(UsagePerHour!EZ$4,Sales!$D$3:$ABF$3,0))/EZ$2*INDEX(Usage!$D$5:$ABF$11,MATCH(UsagePerHour!$B$52,Usage!$C$5:$C$11,0),MATCH(UsagePerHour!EZ$4,Usage!$D$3:$ABF$3,0)),"")</f>
        <v>0</v>
      </c>
      <c r="FA55" s="6">
        <f>IFERROR(INDEX(Sales!$D$5:$ABF$18,MATCH(UsagePerHour!$B55,Sales!$C$5:$C$18,0),MATCH(UsagePerHour!FA$4,Sales!$D$3:$ABF$3,0))/FA$2*INDEX(Usage!$D$5:$ABF$11,MATCH(UsagePerHour!$B$52,Usage!$C$5:$C$11,0),MATCH(UsagePerHour!FA$4,Usage!$D$3:$ABF$3,0)),"")</f>
        <v>0</v>
      </c>
      <c r="FB55" s="6">
        <f>IFERROR(INDEX(Sales!$D$5:$ABF$18,MATCH(UsagePerHour!$B55,Sales!$C$5:$C$18,0),MATCH(UsagePerHour!FB$4,Sales!$D$3:$ABF$3,0))/FB$2*INDEX(Usage!$D$5:$ABF$11,MATCH(UsagePerHour!$B$52,Usage!$C$5:$C$11,0),MATCH(UsagePerHour!FB$4,Usage!$D$3:$ABF$3,0)),"")</f>
        <v>0</v>
      </c>
      <c r="FC55" s="6">
        <f>IFERROR(INDEX(Sales!$D$5:$ABF$18,MATCH(UsagePerHour!$B55,Sales!$C$5:$C$18,0),MATCH(UsagePerHour!FC$4,Sales!$D$3:$ABF$3,0))/FC$2*INDEX(Usage!$D$5:$ABF$11,MATCH(UsagePerHour!$B$52,Usage!$C$5:$C$11,0),MATCH(UsagePerHour!FC$4,Usage!$D$3:$ABF$3,0)),"")</f>
        <v>0</v>
      </c>
      <c r="FD55" s="6">
        <f>IFERROR(INDEX(Sales!$D$5:$ABF$18,MATCH(UsagePerHour!$B55,Sales!$C$5:$C$18,0),MATCH(UsagePerHour!FD$4,Sales!$D$3:$ABF$3,0))/FD$2*INDEX(Usage!$D$5:$ABF$11,MATCH(UsagePerHour!$B$52,Usage!$C$5:$C$11,0),MATCH(UsagePerHour!FD$4,Usage!$D$3:$ABF$3,0)),"")</f>
        <v>0</v>
      </c>
      <c r="FE55" s="6">
        <f>IFERROR(INDEX(Sales!$D$5:$ABF$18,MATCH(UsagePerHour!$B55,Sales!$C$5:$C$18,0),MATCH(UsagePerHour!FE$4,Sales!$D$3:$ABF$3,0))/FE$2*INDEX(Usage!$D$5:$ABF$11,MATCH(UsagePerHour!$B$52,Usage!$C$5:$C$11,0),MATCH(UsagePerHour!FE$4,Usage!$D$3:$ABF$3,0)),"")</f>
        <v>0</v>
      </c>
      <c r="FF55" s="6">
        <f>IFERROR(INDEX(Sales!$D$5:$ABF$18,MATCH(UsagePerHour!$B55,Sales!$C$5:$C$18,0),MATCH(UsagePerHour!FF$4,Sales!$D$3:$ABF$3,0))/FF$2*INDEX(Usage!$D$5:$ABF$11,MATCH(UsagePerHour!$B$52,Usage!$C$5:$C$11,0),MATCH(UsagePerHour!FF$4,Usage!$D$3:$ABF$3,0)),"")</f>
        <v>0</v>
      </c>
      <c r="FG55" s="6">
        <f>IFERROR(INDEX(Sales!$D$5:$ABF$18,MATCH(UsagePerHour!$B55,Sales!$C$5:$C$18,0),MATCH(UsagePerHour!FG$4,Sales!$D$3:$ABF$3,0))/FG$2*INDEX(Usage!$D$5:$ABF$11,MATCH(UsagePerHour!$B$52,Usage!$C$5:$C$11,0),MATCH(UsagePerHour!FG$4,Usage!$D$3:$ABF$3,0)),"")</f>
        <v>0</v>
      </c>
      <c r="FH55" s="6">
        <f>IFERROR(INDEX(Sales!$D$5:$ABF$18,MATCH(UsagePerHour!$B55,Sales!$C$5:$C$18,0),MATCH(UsagePerHour!FH$4,Sales!$D$3:$ABF$3,0))/FH$2*INDEX(Usage!$D$5:$ABF$11,MATCH(UsagePerHour!$B$52,Usage!$C$5:$C$11,0),MATCH(UsagePerHour!FH$4,Usage!$D$3:$ABF$3,0)),"")</f>
        <v>0</v>
      </c>
      <c r="FI55" s="6">
        <f>IFERROR(INDEX(Sales!$D$5:$ABF$18,MATCH(UsagePerHour!$B55,Sales!$C$5:$C$18,0),MATCH(UsagePerHour!FI$4,Sales!$D$3:$ABF$3,0))/FI$2*INDEX(Usage!$D$5:$ABF$11,MATCH(UsagePerHour!$B$52,Usage!$C$5:$C$11,0),MATCH(UsagePerHour!FI$4,Usage!$D$3:$ABF$3,0)),"")</f>
        <v>0</v>
      </c>
      <c r="FJ55" s="6">
        <f>IFERROR(INDEX(Sales!$D$5:$ABF$18,MATCH(UsagePerHour!$B55,Sales!$C$5:$C$18,0),MATCH(UsagePerHour!FJ$4,Sales!$D$3:$ABF$3,0))/FJ$2*INDEX(Usage!$D$5:$ABF$11,MATCH(UsagePerHour!$B$52,Usage!$C$5:$C$11,0),MATCH(UsagePerHour!FJ$4,Usage!$D$3:$ABF$3,0)),"")</f>
        <v>0</v>
      </c>
      <c r="FK55" s="6">
        <f>IFERROR(INDEX(Sales!$D$5:$ABF$18,MATCH(UsagePerHour!$B55,Sales!$C$5:$C$18,0),MATCH(UsagePerHour!FK$4,Sales!$D$3:$ABF$3,0))/FK$2*INDEX(Usage!$D$5:$ABF$11,MATCH(UsagePerHour!$B$52,Usage!$C$5:$C$11,0),MATCH(UsagePerHour!FK$4,Usage!$D$3:$ABF$3,0)),"")</f>
        <v>0</v>
      </c>
      <c r="FL55" s="6">
        <f>IFERROR(INDEX(Sales!$D$5:$ABF$18,MATCH(UsagePerHour!$B55,Sales!$C$5:$C$18,0),MATCH(UsagePerHour!FL$4,Sales!$D$3:$ABF$3,0))/FL$2*INDEX(Usage!$D$5:$ABF$11,MATCH(UsagePerHour!$B$52,Usage!$C$5:$C$11,0),MATCH(UsagePerHour!FL$4,Usage!$D$3:$ABF$3,0)),"")</f>
        <v>0</v>
      </c>
      <c r="FM55" s="6">
        <f>IFERROR(INDEX(Sales!$D$5:$ABF$18,MATCH(UsagePerHour!$B55,Sales!$C$5:$C$18,0),MATCH(UsagePerHour!FM$4,Sales!$D$3:$ABF$3,0))/FM$2*INDEX(Usage!$D$5:$ABF$11,MATCH(UsagePerHour!$B$52,Usage!$C$5:$C$11,0),MATCH(UsagePerHour!FM$4,Usage!$D$3:$ABF$3,0)),"")</f>
        <v>0</v>
      </c>
      <c r="FN55" s="6">
        <f>IFERROR(INDEX(Sales!$D$5:$ABF$18,MATCH(UsagePerHour!$B55,Sales!$C$5:$C$18,0),MATCH(UsagePerHour!FN$4,Sales!$D$3:$ABF$3,0))/FN$2*INDEX(Usage!$D$5:$ABF$11,MATCH(UsagePerHour!$B$52,Usage!$C$5:$C$11,0),MATCH(UsagePerHour!FN$4,Usage!$D$3:$ABF$3,0)),"")</f>
        <v>0</v>
      </c>
      <c r="FO55" s="6">
        <f>IFERROR(INDEX(Sales!$D$5:$ABF$18,MATCH(UsagePerHour!$B55,Sales!$C$5:$C$18,0),MATCH(UsagePerHour!FO$4,Sales!$D$3:$ABF$3,0))/FO$2*INDEX(Usage!$D$5:$ABF$11,MATCH(UsagePerHour!$B$52,Usage!$C$5:$C$11,0),MATCH(UsagePerHour!FO$4,Usage!$D$3:$ABF$3,0)),"")</f>
        <v>0</v>
      </c>
      <c r="FP55" s="6">
        <f>IFERROR(INDEX(Sales!$D$5:$ABF$18,MATCH(UsagePerHour!$B55,Sales!$C$5:$C$18,0),MATCH(UsagePerHour!FP$4,Sales!$D$3:$ABF$3,0))/FP$2*INDEX(Usage!$D$5:$ABF$11,MATCH(UsagePerHour!$B$52,Usage!$C$5:$C$11,0),MATCH(UsagePerHour!FP$4,Usage!$D$3:$ABF$3,0)),"")</f>
        <v>0</v>
      </c>
      <c r="FQ55" s="6">
        <f>IFERROR(INDEX(Sales!$D$5:$ABF$18,MATCH(UsagePerHour!$B55,Sales!$C$5:$C$18,0),MATCH(UsagePerHour!FQ$4,Sales!$D$3:$ABF$3,0))/FQ$2*INDEX(Usage!$D$5:$ABF$11,MATCH(UsagePerHour!$B$52,Usage!$C$5:$C$11,0),MATCH(UsagePerHour!FQ$4,Usage!$D$3:$ABF$3,0)),"")</f>
        <v>0</v>
      </c>
      <c r="FR55" s="6">
        <f>IFERROR(INDEX(Sales!$D$5:$ABF$18,MATCH(UsagePerHour!$B55,Sales!$C$5:$C$18,0),MATCH(UsagePerHour!FR$4,Sales!$D$3:$ABF$3,0))/FR$2*INDEX(Usage!$D$5:$ABF$11,MATCH(UsagePerHour!$B$52,Usage!$C$5:$C$11,0),MATCH(UsagePerHour!FR$4,Usage!$D$3:$ABF$3,0)),"")</f>
        <v>0</v>
      </c>
      <c r="FS55" s="6">
        <f>IFERROR(INDEX(Sales!$D$5:$ABF$18,MATCH(UsagePerHour!$B55,Sales!$C$5:$C$18,0),MATCH(UsagePerHour!FS$4,Sales!$D$3:$ABF$3,0))/FS$2*INDEX(Usage!$D$5:$ABF$11,MATCH(UsagePerHour!$B$52,Usage!$C$5:$C$11,0),MATCH(UsagePerHour!FS$4,Usage!$D$3:$ABF$3,0)),"")</f>
        <v>0</v>
      </c>
      <c r="FT55" s="6">
        <f>IFERROR(INDEX(Sales!$D$5:$ABF$18,MATCH(UsagePerHour!$B55,Sales!$C$5:$C$18,0),MATCH(UsagePerHour!FT$4,Sales!$D$3:$ABF$3,0))/FT$2*INDEX(Usage!$D$5:$ABF$11,MATCH(UsagePerHour!$B$52,Usage!$C$5:$C$11,0),MATCH(UsagePerHour!FT$4,Usage!$D$3:$ABF$3,0)),"")</f>
        <v>0</v>
      </c>
      <c r="FU55" s="6">
        <f>IFERROR(INDEX(Sales!$D$5:$ABF$18,MATCH(UsagePerHour!$B55,Sales!$C$5:$C$18,0),MATCH(UsagePerHour!FU$4,Sales!$D$3:$ABF$3,0))/FU$2*INDEX(Usage!$D$5:$ABF$11,MATCH(UsagePerHour!$B$52,Usage!$C$5:$C$11,0),MATCH(UsagePerHour!FU$4,Usage!$D$3:$ABF$3,0)),"")</f>
        <v>0</v>
      </c>
      <c r="FV55" s="6">
        <f>IFERROR(INDEX(Sales!$D$5:$ABF$18,MATCH(UsagePerHour!$B55,Sales!$C$5:$C$18,0),MATCH(UsagePerHour!FV$4,Sales!$D$3:$ABF$3,0))/FV$2*INDEX(Usage!$D$5:$ABF$11,MATCH(UsagePerHour!$B$52,Usage!$C$5:$C$11,0),MATCH(UsagePerHour!FV$4,Usage!$D$3:$ABF$3,0)),"")</f>
        <v>0</v>
      </c>
      <c r="FW55" s="6">
        <f>IFERROR(INDEX(Sales!$D$5:$ABF$18,MATCH(UsagePerHour!$B55,Sales!$C$5:$C$18,0),MATCH(UsagePerHour!FW$4,Sales!$D$3:$ABF$3,0))/FW$2*INDEX(Usage!$D$5:$ABF$11,MATCH(UsagePerHour!$B$52,Usage!$C$5:$C$11,0),MATCH(UsagePerHour!FW$4,Usage!$D$3:$ABF$3,0)),"")</f>
        <v>0</v>
      </c>
      <c r="FX55" s="6">
        <f>IFERROR(INDEX(Sales!$D$5:$ABF$18,MATCH(UsagePerHour!$B55,Sales!$C$5:$C$18,0),MATCH(UsagePerHour!FX$4,Sales!$D$3:$ABF$3,0))/FX$2*INDEX(Usage!$D$5:$ABF$11,MATCH(UsagePerHour!$B$52,Usage!$C$5:$C$11,0),MATCH(UsagePerHour!FX$4,Usage!$D$3:$ABF$3,0)),"")</f>
        <v>0</v>
      </c>
      <c r="FY55" s="6">
        <f>IFERROR(INDEX(Sales!$D$5:$ABF$18,MATCH(UsagePerHour!$B55,Sales!$C$5:$C$18,0),MATCH(UsagePerHour!FY$4,Sales!$D$3:$ABF$3,0))/FY$2*INDEX(Usage!$D$5:$ABF$11,MATCH(UsagePerHour!$B$52,Usage!$C$5:$C$11,0),MATCH(UsagePerHour!FY$4,Usage!$D$3:$ABF$3,0)),"")</f>
        <v>0</v>
      </c>
      <c r="FZ55" s="6">
        <f>IFERROR(INDEX(Sales!$D$5:$ABF$18,MATCH(UsagePerHour!$B55,Sales!$C$5:$C$18,0),MATCH(UsagePerHour!FZ$4,Sales!$D$3:$ABF$3,0))/FZ$2*INDEX(Usage!$D$5:$ABF$11,MATCH(UsagePerHour!$B$52,Usage!$C$5:$C$11,0),MATCH(UsagePerHour!FZ$4,Usage!$D$3:$ABF$3,0)),"")</f>
        <v>0</v>
      </c>
      <c r="GA55" s="6">
        <f>IFERROR(INDEX(Sales!$D$5:$ABF$18,MATCH(UsagePerHour!$B55,Sales!$C$5:$C$18,0),MATCH(UsagePerHour!GA$4,Sales!$D$3:$ABF$3,0))/GA$2*INDEX(Usage!$D$5:$ABF$11,MATCH(UsagePerHour!$B$52,Usage!$C$5:$C$11,0),MATCH(UsagePerHour!GA$4,Usage!$D$3:$ABF$3,0)),"")</f>
        <v>0</v>
      </c>
      <c r="GB55" s="6">
        <f>IFERROR(INDEX(Sales!$D$5:$ABF$18,MATCH(UsagePerHour!$B55,Sales!$C$5:$C$18,0),MATCH(UsagePerHour!GB$4,Sales!$D$3:$ABF$3,0))/GB$2*INDEX(Usage!$D$5:$ABF$11,MATCH(UsagePerHour!$B$52,Usage!$C$5:$C$11,0),MATCH(UsagePerHour!GB$4,Usage!$D$3:$ABF$3,0)),"")</f>
        <v>0</v>
      </c>
      <c r="GC55" s="6">
        <f>IFERROR(INDEX(Sales!$D$5:$ABF$18,MATCH(UsagePerHour!$B55,Sales!$C$5:$C$18,0),MATCH(UsagePerHour!GC$4,Sales!$D$3:$ABF$3,0))/GC$2*INDEX(Usage!$D$5:$ABF$11,MATCH(UsagePerHour!$B$52,Usage!$C$5:$C$11,0),MATCH(UsagePerHour!GC$4,Usage!$D$3:$ABF$3,0)),"")</f>
        <v>0</v>
      </c>
      <c r="GD55" s="6">
        <f>IFERROR(INDEX(Sales!$D$5:$ABF$18,MATCH(UsagePerHour!$B55,Sales!$C$5:$C$18,0),MATCH(UsagePerHour!GD$4,Sales!$D$3:$ABF$3,0))/GD$2*INDEX(Usage!$D$5:$ABF$11,MATCH(UsagePerHour!$B$52,Usage!$C$5:$C$11,0),MATCH(UsagePerHour!GD$4,Usage!$D$3:$ABF$3,0)),"")</f>
        <v>0</v>
      </c>
      <c r="GE55" s="6">
        <f>IFERROR(INDEX(Sales!$D$5:$ABF$18,MATCH(UsagePerHour!$B55,Sales!$C$5:$C$18,0),MATCH(UsagePerHour!GE$4,Sales!$D$3:$ABF$3,0))/GE$2*INDEX(Usage!$D$5:$ABF$11,MATCH(UsagePerHour!$B$52,Usage!$C$5:$C$11,0),MATCH(UsagePerHour!GE$4,Usage!$D$3:$ABF$3,0)),"")</f>
        <v>0</v>
      </c>
      <c r="GF55" s="6">
        <f>IFERROR(INDEX(Sales!$D$5:$ABF$18,MATCH(UsagePerHour!$B55,Sales!$C$5:$C$18,0),MATCH(UsagePerHour!GF$4,Sales!$D$3:$ABF$3,0))/GF$2*INDEX(Usage!$D$5:$ABF$11,MATCH(UsagePerHour!$B$52,Usage!$C$5:$C$11,0),MATCH(UsagePerHour!GF$4,Usage!$D$3:$ABF$3,0)),"")</f>
        <v>0</v>
      </c>
      <c r="GG55" s="6">
        <f>IFERROR(INDEX(Sales!$D$5:$ABF$18,MATCH(UsagePerHour!$B55,Sales!$C$5:$C$18,0),MATCH(UsagePerHour!GG$4,Sales!$D$3:$ABF$3,0))/GG$2*INDEX(Usage!$D$5:$ABF$11,MATCH(UsagePerHour!$B$52,Usage!$C$5:$C$11,0),MATCH(UsagePerHour!GG$4,Usage!$D$3:$ABF$3,0)),"")</f>
        <v>0</v>
      </c>
      <c r="GH55" s="6">
        <f>IFERROR(INDEX(Sales!$D$5:$ABF$18,MATCH(UsagePerHour!$B55,Sales!$C$5:$C$18,0),MATCH(UsagePerHour!GH$4,Sales!$D$3:$ABF$3,0))/GH$2*INDEX(Usage!$D$5:$ABF$11,MATCH(UsagePerHour!$B$52,Usage!$C$5:$C$11,0),MATCH(UsagePerHour!GH$4,Usage!$D$3:$ABF$3,0)),"")</f>
        <v>0</v>
      </c>
      <c r="GI55" s="6">
        <f>IFERROR(INDEX(Sales!$D$5:$ABF$18,MATCH(UsagePerHour!$B55,Sales!$C$5:$C$18,0),MATCH(UsagePerHour!GI$4,Sales!$D$3:$ABF$3,0))/GI$2*INDEX(Usage!$D$5:$ABF$11,MATCH(UsagePerHour!$B$52,Usage!$C$5:$C$11,0),MATCH(UsagePerHour!GI$4,Usage!$D$3:$ABF$3,0)),"")</f>
        <v>0</v>
      </c>
      <c r="GJ55" s="6">
        <f>IFERROR(INDEX(Sales!$D$5:$ABF$18,MATCH(UsagePerHour!$B55,Sales!$C$5:$C$18,0),MATCH(UsagePerHour!GJ$4,Sales!$D$3:$ABF$3,0))/GJ$2*INDEX(Usage!$D$5:$ABF$11,MATCH(UsagePerHour!$B$52,Usage!$C$5:$C$11,0),MATCH(UsagePerHour!GJ$4,Usage!$D$3:$ABF$3,0)),"")</f>
        <v>0</v>
      </c>
      <c r="GK55" s="6">
        <f>IFERROR(INDEX(Sales!$D$5:$ABF$18,MATCH(UsagePerHour!$B55,Sales!$C$5:$C$18,0),MATCH(UsagePerHour!GK$4,Sales!$D$3:$ABF$3,0))/GK$2*INDEX(Usage!$D$5:$ABF$11,MATCH(UsagePerHour!$B$52,Usage!$C$5:$C$11,0),MATCH(UsagePerHour!GK$4,Usage!$D$3:$ABF$3,0)),"")</f>
        <v>0</v>
      </c>
      <c r="GL55" s="6">
        <f>IFERROR(INDEX(Sales!$D$5:$ABF$18,MATCH(UsagePerHour!$B55,Sales!$C$5:$C$18,0),MATCH(UsagePerHour!GL$4,Sales!$D$3:$ABF$3,0))/GL$2*INDEX(Usage!$D$5:$ABF$11,MATCH(UsagePerHour!$B$52,Usage!$C$5:$C$11,0),MATCH(UsagePerHour!GL$4,Usage!$D$3:$ABF$3,0)),"")</f>
        <v>0</v>
      </c>
      <c r="GM55" s="6">
        <f>IFERROR(INDEX(Sales!$D$5:$ABF$18,MATCH(UsagePerHour!$B55,Sales!$C$5:$C$18,0),MATCH(UsagePerHour!GM$4,Sales!$D$3:$ABF$3,0))/GM$2*INDEX(Usage!$D$5:$ABF$11,MATCH(UsagePerHour!$B$52,Usage!$C$5:$C$11,0),MATCH(UsagePerHour!GM$4,Usage!$D$3:$ABF$3,0)),"")</f>
        <v>0</v>
      </c>
      <c r="GN55" s="6">
        <f>IFERROR(INDEX(Sales!$D$5:$ABF$18,MATCH(UsagePerHour!$B55,Sales!$C$5:$C$18,0),MATCH(UsagePerHour!GN$4,Sales!$D$3:$ABF$3,0))/GN$2*INDEX(Usage!$D$5:$ABF$11,MATCH(UsagePerHour!$B$52,Usage!$C$5:$C$11,0),MATCH(UsagePerHour!GN$4,Usage!$D$3:$ABF$3,0)),"")</f>
        <v>0</v>
      </c>
      <c r="GO55" s="6">
        <f>IFERROR(INDEX(Sales!$D$5:$ABF$18,MATCH(UsagePerHour!$B55,Sales!$C$5:$C$18,0),MATCH(UsagePerHour!GO$4,Sales!$D$3:$ABF$3,0))/GO$2*INDEX(Usage!$D$5:$ABF$11,MATCH(UsagePerHour!$B$52,Usage!$C$5:$C$11,0),MATCH(UsagePerHour!GO$4,Usage!$D$3:$ABF$3,0)),"")</f>
        <v>0</v>
      </c>
      <c r="GP55" s="6">
        <f>IFERROR(INDEX(Sales!$D$5:$ABF$18,MATCH(UsagePerHour!$B55,Sales!$C$5:$C$18,0),MATCH(UsagePerHour!GP$4,Sales!$D$3:$ABF$3,0))/GP$2*INDEX(Usage!$D$5:$ABF$11,MATCH(UsagePerHour!$B$52,Usage!$C$5:$C$11,0),MATCH(UsagePerHour!GP$4,Usage!$D$3:$ABF$3,0)),"")</f>
        <v>0</v>
      </c>
      <c r="GQ55" s="6">
        <f>IFERROR(INDEX(Sales!$D$5:$ABF$18,MATCH(UsagePerHour!$B55,Sales!$C$5:$C$18,0),MATCH(UsagePerHour!GQ$4,Sales!$D$3:$ABF$3,0))/GQ$2*INDEX(Usage!$D$5:$ABF$11,MATCH(UsagePerHour!$B$52,Usage!$C$5:$C$11,0),MATCH(UsagePerHour!GQ$4,Usage!$D$3:$ABF$3,0)),"")</f>
        <v>0</v>
      </c>
      <c r="GR55" s="6">
        <f>IFERROR(INDEX(Sales!$D$5:$ABF$18,MATCH(UsagePerHour!$B55,Sales!$C$5:$C$18,0),MATCH(UsagePerHour!GR$4,Sales!$D$3:$ABF$3,0))/GR$2*INDEX(Usage!$D$5:$ABF$11,MATCH(UsagePerHour!$B$52,Usage!$C$5:$C$11,0),MATCH(UsagePerHour!GR$4,Usage!$D$3:$ABF$3,0)),"")</f>
        <v>0</v>
      </c>
      <c r="GS55" s="6">
        <f>IFERROR(INDEX(Sales!$D$5:$ABF$18,MATCH(UsagePerHour!$B55,Sales!$C$5:$C$18,0),MATCH(UsagePerHour!GS$4,Sales!$D$3:$ABF$3,0))/GS$2*INDEX(Usage!$D$5:$ABF$11,MATCH(UsagePerHour!$B$52,Usage!$C$5:$C$11,0),MATCH(UsagePerHour!GS$4,Usage!$D$3:$ABF$3,0)),"")</f>
        <v>0</v>
      </c>
      <c r="GT55" s="6">
        <f>IFERROR(INDEX(Sales!$D$5:$ABF$18,MATCH(UsagePerHour!$B55,Sales!$C$5:$C$18,0),MATCH(UsagePerHour!GT$4,Sales!$D$3:$ABF$3,0))/GT$2*INDEX(Usage!$D$5:$ABF$11,MATCH(UsagePerHour!$B$52,Usage!$C$5:$C$11,0),MATCH(UsagePerHour!GT$4,Usage!$D$3:$ABF$3,0)),"")</f>
        <v>0</v>
      </c>
      <c r="GU55" s="6">
        <f>IFERROR(INDEX(Sales!$D$5:$ABF$18,MATCH(UsagePerHour!$B55,Sales!$C$5:$C$18,0),MATCH(UsagePerHour!GU$4,Sales!$D$3:$ABF$3,0))/GU$2*INDEX(Usage!$D$5:$ABF$11,MATCH(UsagePerHour!$B$52,Usage!$C$5:$C$11,0),MATCH(UsagePerHour!GU$4,Usage!$D$3:$ABF$3,0)),"")</f>
        <v>0</v>
      </c>
      <c r="GV55" s="6">
        <f>IFERROR(INDEX(Sales!$D$5:$ABF$18,MATCH(UsagePerHour!$B55,Sales!$C$5:$C$18,0),MATCH(UsagePerHour!GV$4,Sales!$D$3:$ABF$3,0))/GV$2*INDEX(Usage!$D$5:$ABF$11,MATCH(UsagePerHour!$B$52,Usage!$C$5:$C$11,0),MATCH(UsagePerHour!GV$4,Usage!$D$3:$ABF$3,0)),"")</f>
        <v>0</v>
      </c>
      <c r="GW55" s="6">
        <f>IFERROR(INDEX(Sales!$D$5:$ABF$18,MATCH(UsagePerHour!$B55,Sales!$C$5:$C$18,0),MATCH(UsagePerHour!GW$4,Sales!$D$3:$ABF$3,0))/GW$2*INDEX(Usage!$D$5:$ABF$11,MATCH(UsagePerHour!$B$52,Usage!$C$5:$C$11,0),MATCH(UsagePerHour!GW$4,Usage!$D$3:$ABF$3,0)),"")</f>
        <v>0</v>
      </c>
      <c r="GX55" s="6">
        <f>IFERROR(INDEX(Sales!$D$5:$ABF$18,MATCH(UsagePerHour!$B55,Sales!$C$5:$C$18,0),MATCH(UsagePerHour!GX$4,Sales!$D$3:$ABF$3,0))/GX$2*INDEX(Usage!$D$5:$ABF$11,MATCH(UsagePerHour!$B$52,Usage!$C$5:$C$11,0),MATCH(UsagePerHour!GX$4,Usage!$D$3:$ABF$3,0)),"")</f>
        <v>0</v>
      </c>
      <c r="GY55" s="6">
        <f>IFERROR(INDEX(Sales!$D$5:$ABF$18,MATCH(UsagePerHour!$B55,Sales!$C$5:$C$18,0),MATCH(UsagePerHour!GY$4,Sales!$D$3:$ABF$3,0))/GY$2*INDEX(Usage!$D$5:$ABF$11,MATCH(UsagePerHour!$B$52,Usage!$C$5:$C$11,0),MATCH(UsagePerHour!GY$4,Usage!$D$3:$ABF$3,0)),"")</f>
        <v>0</v>
      </c>
      <c r="GZ55" s="6">
        <f>IFERROR(INDEX(Sales!$D$5:$ABF$18,MATCH(UsagePerHour!$B55,Sales!$C$5:$C$18,0),MATCH(UsagePerHour!GZ$4,Sales!$D$3:$ABF$3,0))/GZ$2*INDEX(Usage!$D$5:$ABF$11,MATCH(UsagePerHour!$B$52,Usage!$C$5:$C$11,0),MATCH(UsagePerHour!GZ$4,Usage!$D$3:$ABF$3,0)),"")</f>
        <v>0</v>
      </c>
      <c r="HA55" s="6">
        <f>IFERROR(INDEX(Sales!$D$5:$ABF$18,MATCH(UsagePerHour!$B55,Sales!$C$5:$C$18,0),MATCH(UsagePerHour!HA$4,Sales!$D$3:$ABF$3,0))/HA$2*INDEX(Usage!$D$5:$ABF$11,MATCH(UsagePerHour!$B$52,Usage!$C$5:$C$11,0),MATCH(UsagePerHour!HA$4,Usage!$D$3:$ABF$3,0)),"")</f>
        <v>0</v>
      </c>
      <c r="HB55" s="6">
        <f>IFERROR(INDEX(Sales!$D$5:$ABF$18,MATCH(UsagePerHour!$B55,Sales!$C$5:$C$18,0),MATCH(UsagePerHour!HB$4,Sales!$D$3:$ABF$3,0))/HB$2*INDEX(Usage!$D$5:$ABF$11,MATCH(UsagePerHour!$B$52,Usage!$C$5:$C$11,0),MATCH(UsagePerHour!HB$4,Usage!$D$3:$ABF$3,0)),"")</f>
        <v>0</v>
      </c>
      <c r="HC55" s="6">
        <f>IFERROR(INDEX(Sales!$D$5:$ABF$18,MATCH(UsagePerHour!$B55,Sales!$C$5:$C$18,0),MATCH(UsagePerHour!HC$4,Sales!$D$3:$ABF$3,0))/HC$2*INDEX(Usage!$D$5:$ABF$11,MATCH(UsagePerHour!$B$52,Usage!$C$5:$C$11,0),MATCH(UsagePerHour!HC$4,Usage!$D$3:$ABF$3,0)),"")</f>
        <v>0</v>
      </c>
      <c r="HD55" s="6">
        <f>IFERROR(INDEX(Sales!$D$5:$ABF$18,MATCH(UsagePerHour!$B55,Sales!$C$5:$C$18,0),MATCH(UsagePerHour!HD$4,Sales!$D$3:$ABF$3,0))/HD$2*INDEX(Usage!$D$5:$ABF$11,MATCH(UsagePerHour!$B$52,Usage!$C$5:$C$11,0),MATCH(UsagePerHour!HD$4,Usage!$D$3:$ABF$3,0)),"")</f>
        <v>0</v>
      </c>
      <c r="HE55" s="6">
        <f>IFERROR(INDEX(Sales!$D$5:$ABF$18,MATCH(UsagePerHour!$B55,Sales!$C$5:$C$18,0),MATCH(UsagePerHour!HE$4,Sales!$D$3:$ABF$3,0))/HE$2*INDEX(Usage!$D$5:$ABF$11,MATCH(UsagePerHour!$B$52,Usage!$C$5:$C$11,0),MATCH(UsagePerHour!HE$4,Usage!$D$3:$ABF$3,0)),"")</f>
        <v>0</v>
      </c>
      <c r="HF55" s="6">
        <f>IFERROR(INDEX(Sales!$D$5:$ABF$18,MATCH(UsagePerHour!$B55,Sales!$C$5:$C$18,0),MATCH(UsagePerHour!HF$4,Sales!$D$3:$ABF$3,0))/HF$2*INDEX(Usage!$D$5:$ABF$11,MATCH(UsagePerHour!$B$52,Usage!$C$5:$C$11,0),MATCH(UsagePerHour!HF$4,Usage!$D$3:$ABF$3,0)),"")</f>
        <v>0</v>
      </c>
      <c r="HG55" s="6">
        <f>IFERROR(INDEX(Sales!$D$5:$ABF$18,MATCH(UsagePerHour!$B55,Sales!$C$5:$C$18,0),MATCH(UsagePerHour!HG$4,Sales!$D$3:$ABF$3,0))/HG$2*INDEX(Usage!$D$5:$ABF$11,MATCH(UsagePerHour!$B$52,Usage!$C$5:$C$11,0),MATCH(UsagePerHour!HG$4,Usage!$D$3:$ABF$3,0)),"")</f>
        <v>0</v>
      </c>
      <c r="HH55" s="6">
        <f>IFERROR(INDEX(Sales!$D$5:$ABF$18,MATCH(UsagePerHour!$B55,Sales!$C$5:$C$18,0),MATCH(UsagePerHour!HH$4,Sales!$D$3:$ABF$3,0))/HH$2*INDEX(Usage!$D$5:$ABF$11,MATCH(UsagePerHour!$B$52,Usage!$C$5:$C$11,0),MATCH(UsagePerHour!HH$4,Usage!$D$3:$ABF$3,0)),"")</f>
        <v>0</v>
      </c>
      <c r="HI55" s="6">
        <f>IFERROR(INDEX(Sales!$D$5:$ABF$18,MATCH(UsagePerHour!$B55,Sales!$C$5:$C$18,0),MATCH(UsagePerHour!HI$4,Sales!$D$3:$ABF$3,0))/HI$2*INDEX(Usage!$D$5:$ABF$11,MATCH(UsagePerHour!$B$52,Usage!$C$5:$C$11,0),MATCH(UsagePerHour!HI$4,Usage!$D$3:$ABF$3,0)),"")</f>
        <v>0</v>
      </c>
      <c r="HJ55" s="6">
        <f>IFERROR(INDEX(Sales!$D$5:$ABF$18,MATCH(UsagePerHour!$B55,Sales!$C$5:$C$18,0),MATCH(UsagePerHour!HJ$4,Sales!$D$3:$ABF$3,0))/HJ$2*INDEX(Usage!$D$5:$ABF$11,MATCH(UsagePerHour!$B$52,Usage!$C$5:$C$11,0),MATCH(UsagePerHour!HJ$4,Usage!$D$3:$ABF$3,0)),"")</f>
        <v>0</v>
      </c>
      <c r="HK55" s="6">
        <f>IFERROR(INDEX(Sales!$D$5:$ABF$18,MATCH(UsagePerHour!$B55,Sales!$C$5:$C$18,0),MATCH(UsagePerHour!HK$4,Sales!$D$3:$ABF$3,0))/HK$2*INDEX(Usage!$D$5:$ABF$11,MATCH(UsagePerHour!$B$52,Usage!$C$5:$C$11,0),MATCH(UsagePerHour!HK$4,Usage!$D$3:$ABF$3,0)),"")</f>
        <v>0</v>
      </c>
      <c r="HL55" s="6">
        <f>IFERROR(INDEX(Sales!$D$5:$ABF$18,MATCH(UsagePerHour!$B55,Sales!$C$5:$C$18,0),MATCH(UsagePerHour!HL$4,Sales!$D$3:$ABF$3,0))/HL$2*INDEX(Usage!$D$5:$ABF$11,MATCH(UsagePerHour!$B$52,Usage!$C$5:$C$11,0),MATCH(UsagePerHour!HL$4,Usage!$D$3:$ABF$3,0)),"")</f>
        <v>0.27207932083122149</v>
      </c>
      <c r="HM55" s="6">
        <f>IFERROR(INDEX(Sales!$D$5:$ABF$18,MATCH(UsagePerHour!$B55,Sales!$C$5:$C$18,0),MATCH(UsagePerHour!HM$4,Sales!$D$3:$ABF$3,0))/HM$2*INDEX(Usage!$D$5:$ABF$11,MATCH(UsagePerHour!$B$52,Usage!$C$5:$C$11,0),MATCH(UsagePerHour!HM$4,Usage!$D$3:$ABF$3,0)),"")</f>
        <v>0</v>
      </c>
      <c r="HN55" s="6">
        <f>IFERROR(INDEX(Sales!$D$5:$ABF$18,MATCH(UsagePerHour!$B55,Sales!$C$5:$C$18,0),MATCH(UsagePerHour!HN$4,Sales!$D$3:$ABF$3,0))/HN$2*INDEX(Usage!$D$5:$ABF$11,MATCH(UsagePerHour!$B$52,Usage!$C$5:$C$11,0),MATCH(UsagePerHour!HN$4,Usage!$D$3:$ABF$3,0)),"")</f>
        <v>0</v>
      </c>
      <c r="HO55" s="6">
        <f>IFERROR(INDEX(Sales!$D$5:$ABF$18,MATCH(UsagePerHour!$B55,Sales!$C$5:$C$18,0),MATCH(UsagePerHour!HO$4,Sales!$D$3:$ABF$3,0))/HO$2*INDEX(Usage!$D$5:$ABF$11,MATCH(UsagePerHour!$B$52,Usage!$C$5:$C$11,0),MATCH(UsagePerHour!HO$4,Usage!$D$3:$ABF$3,0)),"")</f>
        <v>0</v>
      </c>
      <c r="HP55" s="6">
        <f>IFERROR(INDEX(Sales!$D$5:$ABF$18,MATCH(UsagePerHour!$B55,Sales!$C$5:$C$18,0),MATCH(UsagePerHour!HP$4,Sales!$D$3:$ABF$3,0))/HP$2*INDEX(Usage!$D$5:$ABF$11,MATCH(UsagePerHour!$B$52,Usage!$C$5:$C$11,0),MATCH(UsagePerHour!HP$4,Usage!$D$3:$ABF$3,0)),"")</f>
        <v>0</v>
      </c>
      <c r="HQ55" s="6">
        <f>IFERROR(INDEX(Sales!$D$5:$ABF$18,MATCH(UsagePerHour!$B55,Sales!$C$5:$C$18,0),MATCH(UsagePerHour!HQ$4,Sales!$D$3:$ABF$3,0))/HQ$2*INDEX(Usage!$D$5:$ABF$11,MATCH(UsagePerHour!$B$52,Usage!$C$5:$C$11,0),MATCH(UsagePerHour!HQ$4,Usage!$D$3:$ABF$3,0)),"")</f>
        <v>0</v>
      </c>
      <c r="HR55" s="6">
        <f>IFERROR(INDEX(Sales!$D$5:$ABF$18,MATCH(UsagePerHour!$B55,Sales!$C$5:$C$18,0),MATCH(UsagePerHour!HR$4,Sales!$D$3:$ABF$3,0))/HR$2*INDEX(Usage!$D$5:$ABF$11,MATCH(UsagePerHour!$B$52,Usage!$C$5:$C$11,0),MATCH(UsagePerHour!HR$4,Usage!$D$3:$ABF$3,0)),"")</f>
        <v>0</v>
      </c>
      <c r="HS55" s="6">
        <f>IFERROR(INDEX(Sales!$D$5:$ABF$18,MATCH(UsagePerHour!$B55,Sales!$C$5:$C$18,0),MATCH(UsagePerHour!HS$4,Sales!$D$3:$ABF$3,0))/HS$2*INDEX(Usage!$D$5:$ABF$11,MATCH(UsagePerHour!$B$52,Usage!$C$5:$C$11,0),MATCH(UsagePerHour!HS$4,Usage!$D$3:$ABF$3,0)),"")</f>
        <v>0</v>
      </c>
      <c r="HT55" s="6">
        <f>IFERROR(INDEX(Sales!$D$5:$ABF$18,MATCH(UsagePerHour!$B55,Sales!$C$5:$C$18,0),MATCH(UsagePerHour!HT$4,Sales!$D$3:$ABF$3,0))/HT$2*INDEX(Usage!$D$5:$ABF$11,MATCH(UsagePerHour!$B$52,Usage!$C$5:$C$11,0),MATCH(UsagePerHour!HT$4,Usage!$D$3:$ABF$3,0)),"")</f>
        <v>0</v>
      </c>
      <c r="HU55" s="6">
        <f>IFERROR(INDEX(Sales!$D$5:$ABF$18,MATCH(UsagePerHour!$B55,Sales!$C$5:$C$18,0),MATCH(UsagePerHour!HU$4,Sales!$D$3:$ABF$3,0))/HU$2*INDEX(Usage!$D$5:$ABF$11,MATCH(UsagePerHour!$B$52,Usage!$C$5:$C$11,0),MATCH(UsagePerHour!HU$4,Usage!$D$3:$ABF$3,0)),"")</f>
        <v>0</v>
      </c>
      <c r="HV55" s="6">
        <f>IFERROR(INDEX(Sales!$D$5:$ABF$18,MATCH(UsagePerHour!$B55,Sales!$C$5:$C$18,0),MATCH(UsagePerHour!HV$4,Sales!$D$3:$ABF$3,0))/HV$2*INDEX(Usage!$D$5:$ABF$11,MATCH(UsagePerHour!$B$52,Usage!$C$5:$C$11,0),MATCH(UsagePerHour!HV$4,Usage!$D$3:$ABF$3,0)),"")</f>
        <v>0</v>
      </c>
      <c r="HW55" s="6">
        <f>IFERROR(INDEX(Sales!$D$5:$ABF$18,MATCH(UsagePerHour!$B55,Sales!$C$5:$C$18,0),MATCH(UsagePerHour!HW$4,Sales!$D$3:$ABF$3,0))/HW$2*INDEX(Usage!$D$5:$ABF$11,MATCH(UsagePerHour!$B$52,Usage!$C$5:$C$11,0),MATCH(UsagePerHour!HW$4,Usage!$D$3:$ABF$3,0)),"")</f>
        <v>0</v>
      </c>
      <c r="HX55" s="6">
        <f>IFERROR(INDEX(Sales!$D$5:$ABF$18,MATCH(UsagePerHour!$B55,Sales!$C$5:$C$18,0),MATCH(UsagePerHour!HX$4,Sales!$D$3:$ABF$3,0))/HX$2*INDEX(Usage!$D$5:$ABF$11,MATCH(UsagePerHour!$B$52,Usage!$C$5:$C$11,0),MATCH(UsagePerHour!HX$4,Usage!$D$3:$ABF$3,0)),"")</f>
        <v>0</v>
      </c>
      <c r="HY55" s="6">
        <f>IFERROR(INDEX(Sales!$D$5:$ABF$18,MATCH(UsagePerHour!$B55,Sales!$C$5:$C$18,0),MATCH(UsagePerHour!HY$4,Sales!$D$3:$ABF$3,0))/HY$2*INDEX(Usage!$D$5:$ABF$11,MATCH(UsagePerHour!$B$52,Usage!$C$5:$C$11,0),MATCH(UsagePerHour!HY$4,Usage!$D$3:$ABF$3,0)),"")</f>
        <v>0</v>
      </c>
      <c r="HZ55" s="6">
        <f>IFERROR(INDEX(Sales!$D$5:$ABF$18,MATCH(UsagePerHour!$B55,Sales!$C$5:$C$18,0),MATCH(UsagePerHour!HZ$4,Sales!$D$3:$ABF$3,0))/HZ$2*INDEX(Usage!$D$5:$ABF$11,MATCH(UsagePerHour!$B$52,Usage!$C$5:$C$11,0),MATCH(UsagePerHour!HZ$4,Usage!$D$3:$ABF$3,0)),"")</f>
        <v>0</v>
      </c>
      <c r="IA55" s="6">
        <f>IFERROR(INDEX(Sales!$D$5:$ABF$18,MATCH(UsagePerHour!$B55,Sales!$C$5:$C$18,0),MATCH(UsagePerHour!IA$4,Sales!$D$3:$ABF$3,0))/IA$2*INDEX(Usage!$D$5:$ABF$11,MATCH(UsagePerHour!$B$52,Usage!$C$5:$C$11,0),MATCH(UsagePerHour!IA$4,Usage!$D$3:$ABF$3,0)),"")</f>
        <v>0</v>
      </c>
      <c r="IB55" s="6">
        <f>IFERROR(INDEX(Sales!$D$5:$ABF$18,MATCH(UsagePerHour!$B55,Sales!$C$5:$C$18,0),MATCH(UsagePerHour!IB$4,Sales!$D$3:$ABF$3,0))/IB$2*INDEX(Usage!$D$5:$ABF$11,MATCH(UsagePerHour!$B$52,Usage!$C$5:$C$11,0),MATCH(UsagePerHour!IB$4,Usage!$D$3:$ABF$3,0)),"")</f>
        <v>0</v>
      </c>
      <c r="IC55" s="6">
        <f>IFERROR(INDEX(Sales!$D$5:$ABF$18,MATCH(UsagePerHour!$B55,Sales!$C$5:$C$18,0),MATCH(UsagePerHour!IC$4,Sales!$D$3:$ABF$3,0))/IC$2*INDEX(Usage!$D$5:$ABF$11,MATCH(UsagePerHour!$B$52,Usage!$C$5:$C$11,0),MATCH(UsagePerHour!IC$4,Usage!$D$3:$ABF$3,0)),"")</f>
        <v>0</v>
      </c>
      <c r="ID55" s="6">
        <f>IFERROR(INDEX(Sales!$D$5:$ABF$18,MATCH(UsagePerHour!$B55,Sales!$C$5:$C$18,0),MATCH(UsagePerHour!ID$4,Sales!$D$3:$ABF$3,0))/ID$2*INDEX(Usage!$D$5:$ABF$11,MATCH(UsagePerHour!$B$52,Usage!$C$5:$C$11,0),MATCH(UsagePerHour!ID$4,Usage!$D$3:$ABF$3,0)),"")</f>
        <v>0</v>
      </c>
      <c r="IE55" s="6">
        <f>IFERROR(INDEX(Sales!$D$5:$ABF$18,MATCH(UsagePerHour!$B55,Sales!$C$5:$C$18,0),MATCH(UsagePerHour!IE$4,Sales!$D$3:$ABF$3,0))/IE$2*INDEX(Usage!$D$5:$ABF$11,MATCH(UsagePerHour!$B$52,Usage!$C$5:$C$11,0),MATCH(UsagePerHour!IE$4,Usage!$D$3:$ABF$3,0)),"")</f>
        <v>0</v>
      </c>
      <c r="IF55" s="6">
        <f>IFERROR(INDEX(Sales!$D$5:$ABF$18,MATCH(UsagePerHour!$B55,Sales!$C$5:$C$18,0),MATCH(UsagePerHour!IF$4,Sales!$D$3:$ABF$3,0))/IF$2*INDEX(Usage!$D$5:$ABF$11,MATCH(UsagePerHour!$B$52,Usage!$C$5:$C$11,0),MATCH(UsagePerHour!IF$4,Usage!$D$3:$ABF$3,0)),"")</f>
        <v>0</v>
      </c>
      <c r="IG55" s="6">
        <f>IFERROR(INDEX(Sales!$D$5:$ABF$18,MATCH(UsagePerHour!$B55,Sales!$C$5:$C$18,0),MATCH(UsagePerHour!IG$4,Sales!$D$3:$ABF$3,0))/IG$2*INDEX(Usage!$D$5:$ABF$11,MATCH(UsagePerHour!$B$52,Usage!$C$5:$C$11,0),MATCH(UsagePerHour!IG$4,Usage!$D$3:$ABF$3,0)),"")</f>
        <v>0</v>
      </c>
      <c r="IH55" s="6">
        <f>IFERROR(INDEX(Sales!$D$5:$ABF$18,MATCH(UsagePerHour!$B55,Sales!$C$5:$C$18,0),MATCH(UsagePerHour!IH$4,Sales!$D$3:$ABF$3,0))/IH$2*INDEX(Usage!$D$5:$ABF$11,MATCH(UsagePerHour!$B$52,Usage!$C$5:$C$11,0),MATCH(UsagePerHour!IH$4,Usage!$D$3:$ABF$3,0)),"")</f>
        <v>0</v>
      </c>
      <c r="II55" s="6">
        <f>IFERROR(INDEX(Sales!$D$5:$ABF$18,MATCH(UsagePerHour!$B55,Sales!$C$5:$C$18,0),MATCH(UsagePerHour!II$4,Sales!$D$3:$ABF$3,0))/II$2*INDEX(Usage!$D$5:$ABF$11,MATCH(UsagePerHour!$B$52,Usage!$C$5:$C$11,0),MATCH(UsagePerHour!II$4,Usage!$D$3:$ABF$3,0)),"")</f>
        <v>0</v>
      </c>
      <c r="IJ55" s="6">
        <f>IFERROR(INDEX(Sales!$D$5:$ABF$18,MATCH(UsagePerHour!$B55,Sales!$C$5:$C$18,0),MATCH(UsagePerHour!IJ$4,Sales!$D$3:$ABF$3,0))/IJ$2*INDEX(Usage!$D$5:$ABF$11,MATCH(UsagePerHour!$B$52,Usage!$C$5:$C$11,0),MATCH(UsagePerHour!IJ$4,Usage!$D$3:$ABF$3,0)),"")</f>
        <v>0</v>
      </c>
      <c r="IK55" s="6">
        <f>IFERROR(INDEX(Sales!$D$5:$ABF$18,MATCH(UsagePerHour!$B55,Sales!$C$5:$C$18,0),MATCH(UsagePerHour!IK$4,Sales!$D$3:$ABF$3,0))/IK$2*INDEX(Usage!$D$5:$ABF$11,MATCH(UsagePerHour!$B$52,Usage!$C$5:$C$11,0),MATCH(UsagePerHour!IK$4,Usage!$D$3:$ABF$3,0)),"")</f>
        <v>0</v>
      </c>
      <c r="IL55" s="6">
        <f>IFERROR(INDEX(Sales!$D$5:$ABF$18,MATCH(UsagePerHour!$B55,Sales!$C$5:$C$18,0),MATCH(UsagePerHour!IL$4,Sales!$D$3:$ABF$3,0))/IL$2*INDEX(Usage!$D$5:$ABF$11,MATCH(UsagePerHour!$B$52,Usage!$C$5:$C$11,0),MATCH(UsagePerHour!IL$4,Usage!$D$3:$ABF$3,0)),"")</f>
        <v>0</v>
      </c>
      <c r="IM55" s="6">
        <f>IFERROR(INDEX(Sales!$D$5:$ABF$18,MATCH(UsagePerHour!$B55,Sales!$C$5:$C$18,0),MATCH(UsagePerHour!IM$4,Sales!$D$3:$ABF$3,0))/IM$2*INDEX(Usage!$D$5:$ABF$11,MATCH(UsagePerHour!$B$52,Usage!$C$5:$C$11,0),MATCH(UsagePerHour!IM$4,Usage!$D$3:$ABF$3,0)),"")</f>
        <v>0</v>
      </c>
      <c r="IN55" s="6">
        <f>IFERROR(INDEX(Sales!$D$5:$ABF$18,MATCH(UsagePerHour!$B55,Sales!$C$5:$C$18,0),MATCH(UsagePerHour!IN$4,Sales!$D$3:$ABF$3,0))/IN$2*INDEX(Usage!$D$5:$ABF$11,MATCH(UsagePerHour!$B$52,Usage!$C$5:$C$11,0),MATCH(UsagePerHour!IN$4,Usage!$D$3:$ABF$3,0)),"")</f>
        <v>0</v>
      </c>
      <c r="IO55" s="6">
        <f>IFERROR(INDEX(Sales!$D$5:$ABF$18,MATCH(UsagePerHour!$B55,Sales!$C$5:$C$18,0),MATCH(UsagePerHour!IO$4,Sales!$D$3:$ABF$3,0))/IO$2*INDEX(Usage!$D$5:$ABF$11,MATCH(UsagePerHour!$B$52,Usage!$C$5:$C$11,0),MATCH(UsagePerHour!IO$4,Usage!$D$3:$ABF$3,0)),"")</f>
        <v>0</v>
      </c>
      <c r="IP55" s="6">
        <f>IFERROR(INDEX(Sales!$D$5:$ABF$18,MATCH(UsagePerHour!$B55,Sales!$C$5:$C$18,0),MATCH(UsagePerHour!IP$4,Sales!$D$3:$ABF$3,0))/IP$2*INDEX(Usage!$D$5:$ABF$11,MATCH(UsagePerHour!$B$52,Usage!$C$5:$C$11,0),MATCH(UsagePerHour!IP$4,Usage!$D$3:$ABF$3,0)),"")</f>
        <v>0</v>
      </c>
      <c r="IQ55" s="6">
        <f>IFERROR(INDEX(Sales!$D$5:$ABF$18,MATCH(UsagePerHour!$B55,Sales!$C$5:$C$18,0),MATCH(UsagePerHour!IQ$4,Sales!$D$3:$ABF$3,0))/IQ$2*INDEX(Usage!$D$5:$ABF$11,MATCH(UsagePerHour!$B$52,Usage!$C$5:$C$11,0),MATCH(UsagePerHour!IQ$4,Usage!$D$3:$ABF$3,0)),"")</f>
        <v>0</v>
      </c>
      <c r="IR55" s="6">
        <f>IFERROR(INDEX(Sales!$D$5:$ABF$18,MATCH(UsagePerHour!$B55,Sales!$C$5:$C$18,0),MATCH(UsagePerHour!IR$4,Sales!$D$3:$ABF$3,0))/IR$2*INDEX(Usage!$D$5:$ABF$11,MATCH(UsagePerHour!$B$52,Usage!$C$5:$C$11,0),MATCH(UsagePerHour!IR$4,Usage!$D$3:$ABF$3,0)),"")</f>
        <v>0</v>
      </c>
      <c r="IS55" s="6">
        <f>IFERROR(INDEX(Sales!$D$5:$ABF$18,MATCH(UsagePerHour!$B55,Sales!$C$5:$C$18,0),MATCH(UsagePerHour!IS$4,Sales!$D$3:$ABF$3,0))/IS$2*INDEX(Usage!$D$5:$ABF$11,MATCH(UsagePerHour!$B$52,Usage!$C$5:$C$11,0),MATCH(UsagePerHour!IS$4,Usage!$D$3:$ABF$3,0)),"")</f>
        <v>0</v>
      </c>
      <c r="IT55" s="6">
        <f>IFERROR(INDEX(Sales!$D$5:$ABF$18,MATCH(UsagePerHour!$B55,Sales!$C$5:$C$18,0),MATCH(UsagePerHour!IT$4,Sales!$D$3:$ABF$3,0))/IT$2*INDEX(Usage!$D$5:$ABF$11,MATCH(UsagePerHour!$B$52,Usage!$C$5:$C$11,0),MATCH(UsagePerHour!IT$4,Usage!$D$3:$ABF$3,0)),"")</f>
        <v>0</v>
      </c>
      <c r="IU55" s="6">
        <f>IFERROR(INDEX(Sales!$D$5:$ABF$18,MATCH(UsagePerHour!$B55,Sales!$C$5:$C$18,0),MATCH(UsagePerHour!IU$4,Sales!$D$3:$ABF$3,0))/IU$2*INDEX(Usage!$D$5:$ABF$11,MATCH(UsagePerHour!$B$52,Usage!$C$5:$C$11,0),MATCH(UsagePerHour!IU$4,Usage!$D$3:$ABF$3,0)),"")</f>
        <v>0</v>
      </c>
      <c r="IV55" s="6">
        <f>IFERROR(INDEX(Sales!$D$5:$ABF$18,MATCH(UsagePerHour!$B55,Sales!$C$5:$C$18,0),MATCH(UsagePerHour!IV$4,Sales!$D$3:$ABF$3,0))/IV$2*INDEX(Usage!$D$5:$ABF$11,MATCH(UsagePerHour!$B$52,Usage!$C$5:$C$11,0),MATCH(UsagePerHour!IV$4,Usage!$D$3:$ABF$3,0)),"")</f>
        <v>0</v>
      </c>
      <c r="IW55" s="6">
        <f>IFERROR(INDEX(Sales!$D$5:$ABF$18,MATCH(UsagePerHour!$B55,Sales!$C$5:$C$18,0),MATCH(UsagePerHour!IW$4,Sales!$D$3:$ABF$3,0))/IW$2*INDEX(Usage!$D$5:$ABF$11,MATCH(UsagePerHour!$B$52,Usage!$C$5:$C$11,0),MATCH(UsagePerHour!IW$4,Usage!$D$3:$ABF$3,0)),"")</f>
        <v>0</v>
      </c>
      <c r="IX55" s="6">
        <f>IFERROR(INDEX(Sales!$D$5:$ABF$18,MATCH(UsagePerHour!$B55,Sales!$C$5:$C$18,0),MATCH(UsagePerHour!IX$4,Sales!$D$3:$ABF$3,0))/IX$2*INDEX(Usage!$D$5:$ABF$11,MATCH(UsagePerHour!$B$52,Usage!$C$5:$C$11,0),MATCH(UsagePerHour!IX$4,Usage!$D$3:$ABF$3,0)),"")</f>
        <v>0</v>
      </c>
      <c r="IY55" s="6">
        <f>IFERROR(INDEX(Sales!$D$5:$ABF$18,MATCH(UsagePerHour!$B55,Sales!$C$5:$C$18,0),MATCH(UsagePerHour!IY$4,Sales!$D$3:$ABF$3,0))/IY$2*INDEX(Usage!$D$5:$ABF$11,MATCH(UsagePerHour!$B$52,Usage!$C$5:$C$11,0),MATCH(UsagePerHour!IY$4,Usage!$D$3:$ABF$3,0)),"")</f>
        <v>0</v>
      </c>
      <c r="IZ55" s="6">
        <f>IFERROR(INDEX(Sales!$D$5:$ABF$18,MATCH(UsagePerHour!$B55,Sales!$C$5:$C$18,0),MATCH(UsagePerHour!IZ$4,Sales!$D$3:$ABF$3,0))/IZ$2*INDEX(Usage!$D$5:$ABF$11,MATCH(UsagePerHour!$B$52,Usage!$C$5:$C$11,0),MATCH(UsagePerHour!IZ$4,Usage!$D$3:$ABF$3,0)),"")</f>
        <v>0</v>
      </c>
      <c r="JA55" s="6">
        <f>IFERROR(INDEX(Sales!$D$5:$ABF$18,MATCH(UsagePerHour!$B55,Sales!$C$5:$C$18,0),MATCH(UsagePerHour!JA$4,Sales!$D$3:$ABF$3,0))/JA$2*INDEX(Usage!$D$5:$ABF$11,MATCH(UsagePerHour!$B$52,Usage!$C$5:$C$11,0),MATCH(UsagePerHour!JA$4,Usage!$D$3:$ABF$3,0)),"")</f>
        <v>0</v>
      </c>
      <c r="JB55" s="6">
        <f>IFERROR(INDEX(Sales!$D$5:$ABF$18,MATCH(UsagePerHour!$B55,Sales!$C$5:$C$18,0),MATCH(UsagePerHour!JB$4,Sales!$D$3:$ABF$3,0))/JB$2*INDEX(Usage!$D$5:$ABF$11,MATCH(UsagePerHour!$B$52,Usage!$C$5:$C$11,0),MATCH(UsagePerHour!JB$4,Usage!$D$3:$ABF$3,0)),"")</f>
        <v>0</v>
      </c>
      <c r="JC55" s="6">
        <f>IFERROR(INDEX(Sales!$D$5:$ABF$18,MATCH(UsagePerHour!$B55,Sales!$C$5:$C$18,0),MATCH(UsagePerHour!JC$4,Sales!$D$3:$ABF$3,0))/JC$2*INDEX(Usage!$D$5:$ABF$11,MATCH(UsagePerHour!$B$52,Usage!$C$5:$C$11,0),MATCH(UsagePerHour!JC$4,Usage!$D$3:$ABF$3,0)),"")</f>
        <v>0</v>
      </c>
      <c r="JD55" s="6">
        <f>IFERROR(INDEX(Sales!$D$5:$ABF$18,MATCH(UsagePerHour!$B55,Sales!$C$5:$C$18,0),MATCH(UsagePerHour!JD$4,Sales!$D$3:$ABF$3,0))/JD$2*INDEX(Usage!$D$5:$ABF$11,MATCH(UsagePerHour!$B$52,Usage!$C$5:$C$11,0),MATCH(UsagePerHour!JD$4,Usage!$D$3:$ABF$3,0)),"")</f>
        <v>0</v>
      </c>
      <c r="JE55" s="6">
        <f>IFERROR(INDEX(Sales!$D$5:$ABF$18,MATCH(UsagePerHour!$B55,Sales!$C$5:$C$18,0),MATCH(UsagePerHour!JE$4,Sales!$D$3:$ABF$3,0))/JE$2*INDEX(Usage!$D$5:$ABF$11,MATCH(UsagePerHour!$B$52,Usage!$C$5:$C$11,0),MATCH(UsagePerHour!JE$4,Usage!$D$3:$ABF$3,0)),"")</f>
        <v>0</v>
      </c>
      <c r="JF55" s="6">
        <f>IFERROR(INDEX(Sales!$D$5:$ABF$18,MATCH(UsagePerHour!$B55,Sales!$C$5:$C$18,0),MATCH(UsagePerHour!JF$4,Sales!$D$3:$ABF$3,0))/JF$2*INDEX(Usage!$D$5:$ABF$11,MATCH(UsagePerHour!$B$52,Usage!$C$5:$C$11,0),MATCH(UsagePerHour!JF$4,Usage!$D$3:$ABF$3,0)),"")</f>
        <v>0</v>
      </c>
      <c r="JG55" s="6">
        <f>IFERROR(INDEX(Sales!$D$5:$ABF$18,MATCH(UsagePerHour!$B55,Sales!$C$5:$C$18,0),MATCH(UsagePerHour!JG$4,Sales!$D$3:$ABF$3,0))/JG$2*INDEX(Usage!$D$5:$ABF$11,MATCH(UsagePerHour!$B$52,Usage!$C$5:$C$11,0),MATCH(UsagePerHour!JG$4,Usage!$D$3:$ABF$3,0)),"")</f>
        <v>0</v>
      </c>
      <c r="JH55" s="6">
        <f>IFERROR(INDEX(Sales!$D$5:$ABF$18,MATCH(UsagePerHour!$B55,Sales!$C$5:$C$18,0),MATCH(UsagePerHour!JH$4,Sales!$D$3:$ABF$3,0))/JH$2*INDEX(Usage!$D$5:$ABF$11,MATCH(UsagePerHour!$B$52,Usage!$C$5:$C$11,0),MATCH(UsagePerHour!JH$4,Usage!$D$3:$ABF$3,0)),"")</f>
        <v>0</v>
      </c>
      <c r="JI55" s="6">
        <f>IFERROR(INDEX(Sales!$D$5:$ABF$18,MATCH(UsagePerHour!$B55,Sales!$C$5:$C$18,0),MATCH(UsagePerHour!JI$4,Sales!$D$3:$ABF$3,0))/JI$2*INDEX(Usage!$D$5:$ABF$11,MATCH(UsagePerHour!$B$52,Usage!$C$5:$C$11,0),MATCH(UsagePerHour!JI$4,Usage!$D$3:$ABF$3,0)),"")</f>
        <v>0</v>
      </c>
      <c r="JJ55" s="6">
        <f>IFERROR(INDEX(Sales!$D$5:$ABF$18,MATCH(UsagePerHour!$B55,Sales!$C$5:$C$18,0),MATCH(UsagePerHour!JJ$4,Sales!$D$3:$ABF$3,0))/JJ$2*INDEX(Usage!$D$5:$ABF$11,MATCH(UsagePerHour!$B$52,Usage!$C$5:$C$11,0),MATCH(UsagePerHour!JJ$4,Usage!$D$3:$ABF$3,0)),"")</f>
        <v>0</v>
      </c>
      <c r="JK55" s="6">
        <f>IFERROR(INDEX(Sales!$D$5:$ABF$18,MATCH(UsagePerHour!$B55,Sales!$C$5:$C$18,0),MATCH(UsagePerHour!JK$4,Sales!$D$3:$ABF$3,0))/JK$2*INDEX(Usage!$D$5:$ABF$11,MATCH(UsagePerHour!$B$52,Usage!$C$5:$C$11,0),MATCH(UsagePerHour!JK$4,Usage!$D$3:$ABF$3,0)),"")</f>
        <v>0</v>
      </c>
      <c r="JL55" s="6">
        <f>IFERROR(INDEX(Sales!$D$5:$ABF$18,MATCH(UsagePerHour!$B55,Sales!$C$5:$C$18,0),MATCH(UsagePerHour!JL$4,Sales!$D$3:$ABF$3,0))/JL$2*INDEX(Usage!$D$5:$ABF$11,MATCH(UsagePerHour!$B$52,Usage!$C$5:$C$11,0),MATCH(UsagePerHour!JL$4,Usage!$D$3:$ABF$3,0)),"")</f>
        <v>0</v>
      </c>
      <c r="JM55" s="6">
        <f>IFERROR(INDEX(Sales!$D$5:$ABF$18,MATCH(UsagePerHour!$B55,Sales!$C$5:$C$18,0),MATCH(UsagePerHour!JM$4,Sales!$D$3:$ABF$3,0))/JM$2*INDEX(Usage!$D$5:$ABF$11,MATCH(UsagePerHour!$B$52,Usage!$C$5:$C$11,0),MATCH(UsagePerHour!JM$4,Usage!$D$3:$ABF$3,0)),"")</f>
        <v>0</v>
      </c>
      <c r="JN55" s="6">
        <f>IFERROR(INDEX(Sales!$D$5:$ABF$18,MATCH(UsagePerHour!$B55,Sales!$C$5:$C$18,0),MATCH(UsagePerHour!JN$4,Sales!$D$3:$ABF$3,0))/JN$2*INDEX(Usage!$D$5:$ABF$11,MATCH(UsagePerHour!$B$52,Usage!$C$5:$C$11,0),MATCH(UsagePerHour!JN$4,Usage!$D$3:$ABF$3,0)),"")</f>
        <v>0</v>
      </c>
      <c r="JO55" s="6">
        <f>IFERROR(INDEX(Sales!$D$5:$ABF$18,MATCH(UsagePerHour!$B55,Sales!$C$5:$C$18,0),MATCH(UsagePerHour!JO$4,Sales!$D$3:$ABF$3,0))/JO$2*INDEX(Usage!$D$5:$ABF$11,MATCH(UsagePerHour!$B$52,Usage!$C$5:$C$11,0),MATCH(UsagePerHour!JO$4,Usage!$D$3:$ABF$3,0)),"")</f>
        <v>0</v>
      </c>
      <c r="JP55" s="6">
        <f>IFERROR(INDEX(Sales!$D$5:$ABF$18,MATCH(UsagePerHour!$B55,Sales!$C$5:$C$18,0),MATCH(UsagePerHour!JP$4,Sales!$D$3:$ABF$3,0))/JP$2*INDEX(Usage!$D$5:$ABF$11,MATCH(UsagePerHour!$B$52,Usage!$C$5:$C$11,0),MATCH(UsagePerHour!JP$4,Usage!$D$3:$ABF$3,0)),"")</f>
        <v>0</v>
      </c>
      <c r="JQ55" s="6">
        <f>IFERROR(INDEX(Sales!$D$5:$ABF$18,MATCH(UsagePerHour!$B55,Sales!$C$5:$C$18,0),MATCH(UsagePerHour!JQ$4,Sales!$D$3:$ABF$3,0))/JQ$2*INDEX(Usage!$D$5:$ABF$11,MATCH(UsagePerHour!$B$52,Usage!$C$5:$C$11,0),MATCH(UsagePerHour!JQ$4,Usage!$D$3:$ABF$3,0)),"")</f>
        <v>0</v>
      </c>
      <c r="JR55" s="6">
        <f>IFERROR(INDEX(Sales!$D$5:$ABF$18,MATCH(UsagePerHour!$B55,Sales!$C$5:$C$18,0),MATCH(UsagePerHour!JR$4,Sales!$D$3:$ABF$3,0))/JR$2*INDEX(Usage!$D$5:$ABF$11,MATCH(UsagePerHour!$B$52,Usage!$C$5:$C$11,0),MATCH(UsagePerHour!JR$4,Usage!$D$3:$ABF$3,0)),"")</f>
        <v>0</v>
      </c>
      <c r="JS55" s="6">
        <f>IFERROR(INDEX(Sales!$D$5:$ABF$18,MATCH(UsagePerHour!$B55,Sales!$C$5:$C$18,0),MATCH(UsagePerHour!JS$4,Sales!$D$3:$ABF$3,0))/JS$2*INDEX(Usage!$D$5:$ABF$11,MATCH(UsagePerHour!$B$52,Usage!$C$5:$C$11,0),MATCH(UsagePerHour!JS$4,Usage!$D$3:$ABF$3,0)),"")</f>
        <v>0</v>
      </c>
      <c r="JT55" s="6">
        <f>IFERROR(INDEX(Sales!$D$5:$ABF$18,MATCH(UsagePerHour!$B55,Sales!$C$5:$C$18,0),MATCH(UsagePerHour!JT$4,Sales!$D$3:$ABF$3,0))/JT$2*INDEX(Usage!$D$5:$ABF$11,MATCH(UsagePerHour!$B$52,Usage!$C$5:$C$11,0),MATCH(UsagePerHour!JT$4,Usage!$D$3:$ABF$3,0)),"")</f>
        <v>0</v>
      </c>
      <c r="JU55" s="6">
        <f>IFERROR(INDEX(Sales!$D$5:$ABF$18,MATCH(UsagePerHour!$B55,Sales!$C$5:$C$18,0),MATCH(UsagePerHour!JU$4,Sales!$D$3:$ABF$3,0))/JU$2*INDEX(Usage!$D$5:$ABF$11,MATCH(UsagePerHour!$B$52,Usage!$C$5:$C$11,0),MATCH(UsagePerHour!JU$4,Usage!$D$3:$ABF$3,0)),"")</f>
        <v>0</v>
      </c>
      <c r="JV55" s="6">
        <f>IFERROR(INDEX(Sales!$D$5:$ABF$18,MATCH(UsagePerHour!$B55,Sales!$C$5:$C$18,0),MATCH(UsagePerHour!JV$4,Sales!$D$3:$ABF$3,0))/JV$2*INDEX(Usage!$D$5:$ABF$11,MATCH(UsagePerHour!$B$52,Usage!$C$5:$C$11,0),MATCH(UsagePerHour!JV$4,Usage!$D$3:$ABF$3,0)),"")</f>
        <v>0</v>
      </c>
      <c r="JW55" s="6">
        <f>IFERROR(INDEX(Sales!$D$5:$ABF$18,MATCH(UsagePerHour!$B55,Sales!$C$5:$C$18,0),MATCH(UsagePerHour!JW$4,Sales!$D$3:$ABF$3,0))/JW$2*INDEX(Usage!$D$5:$ABF$11,MATCH(UsagePerHour!$B$52,Usage!$C$5:$C$11,0),MATCH(UsagePerHour!JW$4,Usage!$D$3:$ABF$3,0)),"")</f>
        <v>0</v>
      </c>
      <c r="JX55" s="6">
        <f>IFERROR(INDEX(Sales!$D$5:$ABF$18,MATCH(UsagePerHour!$B55,Sales!$C$5:$C$18,0),MATCH(UsagePerHour!JX$4,Sales!$D$3:$ABF$3,0))/JX$2*INDEX(Usage!$D$5:$ABF$11,MATCH(UsagePerHour!$B$52,Usage!$C$5:$C$11,0),MATCH(UsagePerHour!JX$4,Usage!$D$3:$ABF$3,0)),"")</f>
        <v>0</v>
      </c>
      <c r="JY55" s="6">
        <f>IFERROR(INDEX(Sales!$D$5:$ABF$18,MATCH(UsagePerHour!$B55,Sales!$C$5:$C$18,0),MATCH(UsagePerHour!JY$4,Sales!$D$3:$ABF$3,0))/JY$2*INDEX(Usage!$D$5:$ABF$11,MATCH(UsagePerHour!$B$52,Usage!$C$5:$C$11,0),MATCH(UsagePerHour!JY$4,Usage!$D$3:$ABF$3,0)),"")</f>
        <v>0</v>
      </c>
      <c r="JZ55" s="6">
        <f>IFERROR(INDEX(Sales!$D$5:$ABF$18,MATCH(UsagePerHour!$B55,Sales!$C$5:$C$18,0),MATCH(UsagePerHour!JZ$4,Sales!$D$3:$ABF$3,0))/JZ$2*INDEX(Usage!$D$5:$ABF$11,MATCH(UsagePerHour!$B$52,Usage!$C$5:$C$11,0),MATCH(UsagePerHour!JZ$4,Usage!$D$3:$ABF$3,0)),"")</f>
        <v>0</v>
      </c>
      <c r="KA55" s="6">
        <f>IFERROR(INDEX(Sales!$D$5:$ABF$18,MATCH(UsagePerHour!$B55,Sales!$C$5:$C$18,0),MATCH(UsagePerHour!KA$4,Sales!$D$3:$ABF$3,0))/KA$2*INDEX(Usage!$D$5:$ABF$11,MATCH(UsagePerHour!$B$52,Usage!$C$5:$C$11,0),MATCH(UsagePerHour!KA$4,Usage!$D$3:$ABF$3,0)),"")</f>
        <v>0</v>
      </c>
      <c r="KB55" s="6">
        <f>IFERROR(INDEX(Sales!$D$5:$ABF$18,MATCH(UsagePerHour!$B55,Sales!$C$5:$C$18,0),MATCH(UsagePerHour!KB$4,Sales!$D$3:$ABF$3,0))/KB$2*INDEX(Usage!$D$5:$ABF$11,MATCH(UsagePerHour!$B$52,Usage!$C$5:$C$11,0),MATCH(UsagePerHour!KB$4,Usage!$D$3:$ABF$3,0)),"")</f>
        <v>0</v>
      </c>
      <c r="KC55" s="6">
        <f>IFERROR(INDEX(Sales!$D$5:$ABF$18,MATCH(UsagePerHour!$B55,Sales!$C$5:$C$18,0),MATCH(UsagePerHour!KC$4,Sales!$D$3:$ABF$3,0))/KC$2*INDEX(Usage!$D$5:$ABF$11,MATCH(UsagePerHour!$B$52,Usage!$C$5:$C$11,0),MATCH(UsagePerHour!KC$4,Usage!$D$3:$ABF$3,0)),"")</f>
        <v>0</v>
      </c>
      <c r="KD55" s="6">
        <f>IFERROR(INDEX(Sales!$D$5:$ABF$18,MATCH(UsagePerHour!$B55,Sales!$C$5:$C$18,0),MATCH(UsagePerHour!KD$4,Sales!$D$3:$ABF$3,0))/KD$2*INDEX(Usage!$D$5:$ABF$11,MATCH(UsagePerHour!$B$52,Usage!$C$5:$C$11,0),MATCH(UsagePerHour!KD$4,Usage!$D$3:$ABF$3,0)),"")</f>
        <v>0</v>
      </c>
      <c r="KE55" s="6">
        <f>IFERROR(INDEX(Sales!$D$5:$ABF$18,MATCH(UsagePerHour!$B55,Sales!$C$5:$C$18,0),MATCH(UsagePerHour!KE$4,Sales!$D$3:$ABF$3,0))/KE$2*INDEX(Usage!$D$5:$ABF$11,MATCH(UsagePerHour!$B$52,Usage!$C$5:$C$11,0),MATCH(UsagePerHour!KE$4,Usage!$D$3:$ABF$3,0)),"")</f>
        <v>0</v>
      </c>
      <c r="KF55" s="6">
        <f>IFERROR(INDEX(Sales!$D$5:$ABF$18,MATCH(UsagePerHour!$B55,Sales!$C$5:$C$18,0),MATCH(UsagePerHour!KF$4,Sales!$D$3:$ABF$3,0))/KF$2*INDEX(Usage!$D$5:$ABF$11,MATCH(UsagePerHour!$B$52,Usage!$C$5:$C$11,0),MATCH(UsagePerHour!KF$4,Usage!$D$3:$ABF$3,0)),"")</f>
        <v>0</v>
      </c>
      <c r="KG55" s="6">
        <f>IFERROR(INDEX(Sales!$D$5:$ABF$18,MATCH(UsagePerHour!$B55,Sales!$C$5:$C$18,0),MATCH(UsagePerHour!KG$4,Sales!$D$3:$ABF$3,0))/KG$2*INDEX(Usage!$D$5:$ABF$11,MATCH(UsagePerHour!$B$52,Usage!$C$5:$C$11,0),MATCH(UsagePerHour!KG$4,Usage!$D$3:$ABF$3,0)),"")</f>
        <v>0</v>
      </c>
      <c r="KH55" s="6">
        <f>IFERROR(INDEX(Sales!$D$5:$ABF$18,MATCH(UsagePerHour!$B55,Sales!$C$5:$C$18,0),MATCH(UsagePerHour!KH$4,Sales!$D$3:$ABF$3,0))/KH$2*INDEX(Usage!$D$5:$ABF$11,MATCH(UsagePerHour!$B$52,Usage!$C$5:$C$11,0),MATCH(UsagePerHour!KH$4,Usage!$D$3:$ABF$3,0)),"")</f>
        <v>0</v>
      </c>
      <c r="KI55" s="6">
        <f>IFERROR(INDEX(Sales!$D$5:$ABF$18,MATCH(UsagePerHour!$B55,Sales!$C$5:$C$18,0),MATCH(UsagePerHour!KI$4,Sales!$D$3:$ABF$3,0))/KI$2*INDEX(Usage!$D$5:$ABF$11,MATCH(UsagePerHour!$B$52,Usage!$C$5:$C$11,0),MATCH(UsagePerHour!KI$4,Usage!$D$3:$ABF$3,0)),"")</f>
        <v>0</v>
      </c>
      <c r="KJ55" s="6">
        <f>IFERROR(INDEX(Sales!$D$5:$ABF$18,MATCH(UsagePerHour!$B55,Sales!$C$5:$C$18,0),MATCH(UsagePerHour!KJ$4,Sales!$D$3:$ABF$3,0))/KJ$2*INDEX(Usage!$D$5:$ABF$11,MATCH(UsagePerHour!$B$52,Usage!$C$5:$C$11,0),MATCH(UsagePerHour!KJ$4,Usage!$D$3:$ABF$3,0)),"")</f>
        <v>0</v>
      </c>
      <c r="KK55" s="6">
        <f>IFERROR(INDEX(Sales!$D$5:$ABF$18,MATCH(UsagePerHour!$B55,Sales!$C$5:$C$18,0),MATCH(UsagePerHour!KK$4,Sales!$D$3:$ABF$3,0))/KK$2*INDEX(Usage!$D$5:$ABF$11,MATCH(UsagePerHour!$B$52,Usage!$C$5:$C$11,0),MATCH(UsagePerHour!KK$4,Usage!$D$3:$ABF$3,0)),"")</f>
        <v>0</v>
      </c>
      <c r="KL55" s="6">
        <f>IFERROR(INDEX(Sales!$D$5:$ABF$18,MATCH(UsagePerHour!$B55,Sales!$C$5:$C$18,0),MATCH(UsagePerHour!KL$4,Sales!$D$3:$ABF$3,0))/KL$2*INDEX(Usage!$D$5:$ABF$11,MATCH(UsagePerHour!$B$52,Usage!$C$5:$C$11,0),MATCH(UsagePerHour!KL$4,Usage!$D$3:$ABF$3,0)),"")</f>
        <v>0</v>
      </c>
      <c r="KM55" s="6">
        <f>IFERROR(INDEX(Sales!$D$5:$ABF$18,MATCH(UsagePerHour!$B55,Sales!$C$5:$C$18,0),MATCH(UsagePerHour!KM$4,Sales!$D$3:$ABF$3,0))/KM$2*INDEX(Usage!$D$5:$ABF$11,MATCH(UsagePerHour!$B$52,Usage!$C$5:$C$11,0),MATCH(UsagePerHour!KM$4,Usage!$D$3:$ABF$3,0)),"")</f>
        <v>0</v>
      </c>
      <c r="KN55" s="6">
        <f>IFERROR(INDEX(Sales!$D$5:$ABF$18,MATCH(UsagePerHour!$B55,Sales!$C$5:$C$18,0),MATCH(UsagePerHour!KN$4,Sales!$D$3:$ABF$3,0))/KN$2*INDEX(Usage!$D$5:$ABF$11,MATCH(UsagePerHour!$B$52,Usage!$C$5:$C$11,0),MATCH(UsagePerHour!KN$4,Usage!$D$3:$ABF$3,0)),"")</f>
        <v>0</v>
      </c>
      <c r="KO55" s="6">
        <f>IFERROR(INDEX(Sales!$D$5:$ABF$18,MATCH(UsagePerHour!$B55,Sales!$C$5:$C$18,0),MATCH(UsagePerHour!KO$4,Sales!$D$3:$ABF$3,0))/KO$2*INDEX(Usage!$D$5:$ABF$11,MATCH(UsagePerHour!$B$52,Usage!$C$5:$C$11,0),MATCH(UsagePerHour!KO$4,Usage!$D$3:$ABF$3,0)),"")</f>
        <v>0</v>
      </c>
      <c r="KP55" s="6">
        <f>IFERROR(INDEX(Sales!$D$5:$ABF$18,MATCH(UsagePerHour!$B55,Sales!$C$5:$C$18,0),MATCH(UsagePerHour!KP$4,Sales!$D$3:$ABF$3,0))/KP$2*INDEX(Usage!$D$5:$ABF$11,MATCH(UsagePerHour!$B$52,Usage!$C$5:$C$11,0),MATCH(UsagePerHour!KP$4,Usage!$D$3:$ABF$3,0)),"")</f>
        <v>0</v>
      </c>
      <c r="KQ55" s="6">
        <f>IFERROR(INDEX(Sales!$D$5:$ABF$18,MATCH(UsagePerHour!$B55,Sales!$C$5:$C$18,0),MATCH(UsagePerHour!KQ$4,Sales!$D$3:$ABF$3,0))/KQ$2*INDEX(Usage!$D$5:$ABF$11,MATCH(UsagePerHour!$B$52,Usage!$C$5:$C$11,0),MATCH(UsagePerHour!KQ$4,Usage!$D$3:$ABF$3,0)),"")</f>
        <v>0</v>
      </c>
      <c r="KR55" s="6">
        <f>IFERROR(INDEX(Sales!$D$5:$ABF$18,MATCH(UsagePerHour!$B55,Sales!$C$5:$C$18,0),MATCH(UsagePerHour!KR$4,Sales!$D$3:$ABF$3,0))/KR$2*INDEX(Usage!$D$5:$ABF$11,MATCH(UsagePerHour!$B$52,Usage!$C$5:$C$11,0),MATCH(UsagePerHour!KR$4,Usage!$D$3:$ABF$3,0)),"")</f>
        <v>0</v>
      </c>
      <c r="KS55" s="6">
        <f>IFERROR(INDEX(Sales!$D$5:$ABF$18,MATCH(UsagePerHour!$B55,Sales!$C$5:$C$18,0),MATCH(UsagePerHour!KS$4,Sales!$D$3:$ABF$3,0))/KS$2*INDEX(Usage!$D$5:$ABF$11,MATCH(UsagePerHour!$B$52,Usage!$C$5:$C$11,0),MATCH(UsagePerHour!KS$4,Usage!$D$3:$ABF$3,0)),"")</f>
        <v>0</v>
      </c>
      <c r="KT55" s="6">
        <f>IFERROR(INDEX(Sales!$D$5:$ABF$18,MATCH(UsagePerHour!$B55,Sales!$C$5:$C$18,0),MATCH(UsagePerHour!KT$4,Sales!$D$3:$ABF$3,0))/KT$2*INDEX(Usage!$D$5:$ABF$11,MATCH(UsagePerHour!$B$52,Usage!$C$5:$C$11,0),MATCH(UsagePerHour!KT$4,Usage!$D$3:$ABF$3,0)),"")</f>
        <v>0</v>
      </c>
      <c r="KU55" s="6">
        <f>IFERROR(INDEX(Sales!$D$5:$ABF$18,MATCH(UsagePerHour!$B55,Sales!$C$5:$C$18,0),MATCH(UsagePerHour!KU$4,Sales!$D$3:$ABF$3,0))/KU$2*INDEX(Usage!$D$5:$ABF$11,MATCH(UsagePerHour!$B$52,Usage!$C$5:$C$11,0),MATCH(UsagePerHour!KU$4,Usage!$D$3:$ABF$3,0)),"")</f>
        <v>0</v>
      </c>
      <c r="KV55" s="6">
        <f>IFERROR(INDEX(Sales!$D$5:$ABF$18,MATCH(UsagePerHour!$B55,Sales!$C$5:$C$18,0),MATCH(UsagePerHour!KV$4,Sales!$D$3:$ABF$3,0))/KV$2*INDEX(Usage!$D$5:$ABF$11,MATCH(UsagePerHour!$B$52,Usage!$C$5:$C$11,0),MATCH(UsagePerHour!KV$4,Usage!$D$3:$ABF$3,0)),"")</f>
        <v>0</v>
      </c>
      <c r="KW55" s="6">
        <f>IFERROR(INDEX(Sales!$D$5:$ABF$18,MATCH(UsagePerHour!$B55,Sales!$C$5:$C$18,0),MATCH(UsagePerHour!KW$4,Sales!$D$3:$ABF$3,0))/KW$2*INDEX(Usage!$D$5:$ABF$11,MATCH(UsagePerHour!$B$52,Usage!$C$5:$C$11,0),MATCH(UsagePerHour!KW$4,Usage!$D$3:$ABF$3,0)),"")</f>
        <v>0</v>
      </c>
      <c r="KX55" s="6">
        <f>IFERROR(INDEX(Sales!$D$5:$ABF$18,MATCH(UsagePerHour!$B55,Sales!$C$5:$C$18,0),MATCH(UsagePerHour!KX$4,Sales!$D$3:$ABF$3,0))/KX$2*INDEX(Usage!$D$5:$ABF$11,MATCH(UsagePerHour!$B$52,Usage!$C$5:$C$11,0),MATCH(UsagePerHour!KX$4,Usage!$D$3:$ABF$3,0)),"")</f>
        <v>0</v>
      </c>
      <c r="KY55" s="6">
        <f>IFERROR(INDEX(Sales!$D$5:$ABF$18,MATCH(UsagePerHour!$B55,Sales!$C$5:$C$18,0),MATCH(UsagePerHour!KY$4,Sales!$D$3:$ABF$3,0))/KY$2*INDEX(Usage!$D$5:$ABF$11,MATCH(UsagePerHour!$B$52,Usage!$C$5:$C$11,0),MATCH(UsagePerHour!KY$4,Usage!$D$3:$ABF$3,0)),"")</f>
        <v>0</v>
      </c>
      <c r="KZ55" s="6">
        <f>IFERROR(INDEX(Sales!$D$5:$ABF$18,MATCH(UsagePerHour!$B55,Sales!$C$5:$C$18,0),MATCH(UsagePerHour!KZ$4,Sales!$D$3:$ABF$3,0))/KZ$2*INDEX(Usage!$D$5:$ABF$11,MATCH(UsagePerHour!$B$52,Usage!$C$5:$C$11,0),MATCH(UsagePerHour!KZ$4,Usage!$D$3:$ABF$3,0)),"")</f>
        <v>0</v>
      </c>
      <c r="LA55" s="6">
        <f>IFERROR(INDEX(Sales!$D$5:$ABF$18,MATCH(UsagePerHour!$B55,Sales!$C$5:$C$18,0),MATCH(UsagePerHour!LA$4,Sales!$D$3:$ABF$3,0))/LA$2*INDEX(Usage!$D$5:$ABF$11,MATCH(UsagePerHour!$B$52,Usage!$C$5:$C$11,0),MATCH(UsagePerHour!LA$4,Usage!$D$3:$ABF$3,0)),"")</f>
        <v>0</v>
      </c>
      <c r="LB55" s="6">
        <f>IFERROR(INDEX(Sales!$D$5:$ABF$18,MATCH(UsagePerHour!$B55,Sales!$C$5:$C$18,0),MATCH(UsagePerHour!LB$4,Sales!$D$3:$ABF$3,0))/LB$2*INDEX(Usage!$D$5:$ABF$11,MATCH(UsagePerHour!$B$52,Usage!$C$5:$C$11,0),MATCH(UsagePerHour!LB$4,Usage!$D$3:$ABF$3,0)),"")</f>
        <v>0</v>
      </c>
      <c r="LC55" s="6">
        <f>IFERROR(INDEX(Sales!$D$5:$ABF$18,MATCH(UsagePerHour!$B55,Sales!$C$5:$C$18,0),MATCH(UsagePerHour!LC$4,Sales!$D$3:$ABF$3,0))/LC$2*INDEX(Usage!$D$5:$ABF$11,MATCH(UsagePerHour!$B$52,Usage!$C$5:$C$11,0),MATCH(UsagePerHour!LC$4,Usage!$D$3:$ABF$3,0)),"")</f>
        <v>0</v>
      </c>
      <c r="LD55" s="6">
        <f>IFERROR(INDEX(Sales!$D$5:$ABF$18,MATCH(UsagePerHour!$B55,Sales!$C$5:$C$18,0),MATCH(UsagePerHour!LD$4,Sales!$D$3:$ABF$3,0))/LD$2*INDEX(Usage!$D$5:$ABF$11,MATCH(UsagePerHour!$B$52,Usage!$C$5:$C$11,0),MATCH(UsagePerHour!LD$4,Usage!$D$3:$ABF$3,0)),"")</f>
        <v>0</v>
      </c>
      <c r="LE55" s="6">
        <f>IFERROR(INDEX(Sales!$D$5:$ABF$18,MATCH(UsagePerHour!$B55,Sales!$C$5:$C$18,0),MATCH(UsagePerHour!LE$4,Sales!$D$3:$ABF$3,0))/LE$2*INDEX(Usage!$D$5:$ABF$11,MATCH(UsagePerHour!$B$52,Usage!$C$5:$C$11,0),MATCH(UsagePerHour!LE$4,Usage!$D$3:$ABF$3,0)),"")</f>
        <v>0</v>
      </c>
      <c r="LF55" s="6">
        <f>IFERROR(INDEX(Sales!$D$5:$ABF$18,MATCH(UsagePerHour!$B55,Sales!$C$5:$C$18,0),MATCH(UsagePerHour!LF$4,Sales!$D$3:$ABF$3,0))/LF$2*INDEX(Usage!$D$5:$ABF$11,MATCH(UsagePerHour!$B$52,Usage!$C$5:$C$11,0),MATCH(UsagePerHour!LF$4,Usage!$D$3:$ABF$3,0)),"")</f>
        <v>0</v>
      </c>
      <c r="LG55" s="6">
        <f>IFERROR(INDEX(Sales!$D$5:$ABF$18,MATCH(UsagePerHour!$B55,Sales!$C$5:$C$18,0),MATCH(UsagePerHour!LG$4,Sales!$D$3:$ABF$3,0))/LG$2*INDEX(Usage!$D$5:$ABF$11,MATCH(UsagePerHour!$B$52,Usage!$C$5:$C$11,0),MATCH(UsagePerHour!LG$4,Usage!$D$3:$ABF$3,0)),"")</f>
        <v>0</v>
      </c>
      <c r="LH55" s="6">
        <f>IFERROR(INDEX(Sales!$D$5:$ABF$18,MATCH(UsagePerHour!$B55,Sales!$C$5:$C$18,0),MATCH(UsagePerHour!LH$4,Sales!$D$3:$ABF$3,0))/LH$2*INDEX(Usage!$D$5:$ABF$11,MATCH(UsagePerHour!$B$52,Usage!$C$5:$C$11,0),MATCH(UsagePerHour!LH$4,Usage!$D$3:$ABF$3,0)),"")</f>
        <v>0</v>
      </c>
      <c r="LI55" s="6">
        <f>IFERROR(INDEX(Sales!$D$5:$ABF$18,MATCH(UsagePerHour!$B55,Sales!$C$5:$C$18,0),MATCH(UsagePerHour!LI$4,Sales!$D$3:$ABF$3,0))/LI$2*INDEX(Usage!$D$5:$ABF$11,MATCH(UsagePerHour!$B$52,Usage!$C$5:$C$11,0),MATCH(UsagePerHour!LI$4,Usage!$D$3:$ABF$3,0)),"")</f>
        <v>0</v>
      </c>
      <c r="LJ55" s="6">
        <f>IFERROR(INDEX(Sales!$D$5:$ABF$18,MATCH(UsagePerHour!$B55,Sales!$C$5:$C$18,0),MATCH(UsagePerHour!LJ$4,Sales!$D$3:$ABF$3,0))/LJ$2*INDEX(Usage!$D$5:$ABF$11,MATCH(UsagePerHour!$B$52,Usage!$C$5:$C$11,0),MATCH(UsagePerHour!LJ$4,Usage!$D$3:$ABF$3,0)),"")</f>
        <v>0</v>
      </c>
      <c r="LK55" s="6">
        <f>IFERROR(INDEX(Sales!$D$5:$ABF$18,MATCH(UsagePerHour!$B55,Sales!$C$5:$C$18,0),MATCH(UsagePerHour!LK$4,Sales!$D$3:$ABF$3,0))/LK$2*INDEX(Usage!$D$5:$ABF$11,MATCH(UsagePerHour!$B$52,Usage!$C$5:$C$11,0),MATCH(UsagePerHour!LK$4,Usage!$D$3:$ABF$3,0)),"")</f>
        <v>0</v>
      </c>
      <c r="LL55" s="6">
        <f>IFERROR(INDEX(Sales!$D$5:$ABF$18,MATCH(UsagePerHour!$B55,Sales!$C$5:$C$18,0),MATCH(UsagePerHour!LL$4,Sales!$D$3:$ABF$3,0))/LL$2*INDEX(Usage!$D$5:$ABF$11,MATCH(UsagePerHour!$B$52,Usage!$C$5:$C$11,0),MATCH(UsagePerHour!LL$4,Usage!$D$3:$ABF$3,0)),"")</f>
        <v>0</v>
      </c>
      <c r="LM55" s="6">
        <f>IFERROR(INDEX(Sales!$D$5:$ABF$18,MATCH(UsagePerHour!$B55,Sales!$C$5:$C$18,0),MATCH(UsagePerHour!LM$4,Sales!$D$3:$ABF$3,0))/LM$2*INDEX(Usage!$D$5:$ABF$11,MATCH(UsagePerHour!$B$52,Usage!$C$5:$C$11,0),MATCH(UsagePerHour!LM$4,Usage!$D$3:$ABF$3,0)),"")</f>
        <v>0</v>
      </c>
      <c r="LN55" s="6">
        <f>IFERROR(INDEX(Sales!$D$5:$ABF$18,MATCH(UsagePerHour!$B55,Sales!$C$5:$C$18,0),MATCH(UsagePerHour!LN$4,Sales!$D$3:$ABF$3,0))/LN$2*INDEX(Usage!$D$5:$ABF$11,MATCH(UsagePerHour!$B$52,Usage!$C$5:$C$11,0),MATCH(UsagePerHour!LN$4,Usage!$D$3:$ABF$3,0)),"")</f>
        <v>0</v>
      </c>
      <c r="LO55" s="6">
        <f>IFERROR(INDEX(Sales!$D$5:$ABF$18,MATCH(UsagePerHour!$B55,Sales!$C$5:$C$18,0),MATCH(UsagePerHour!LO$4,Sales!$D$3:$ABF$3,0))/LO$2*INDEX(Usage!$D$5:$ABF$11,MATCH(UsagePerHour!$B$52,Usage!$C$5:$C$11,0),MATCH(UsagePerHour!LO$4,Usage!$D$3:$ABF$3,0)),"")</f>
        <v>0</v>
      </c>
      <c r="LP55" s="6">
        <f>IFERROR(INDEX(Sales!$D$5:$ABF$18,MATCH(UsagePerHour!$B55,Sales!$C$5:$C$18,0),MATCH(UsagePerHour!LP$4,Sales!$D$3:$ABF$3,0))/LP$2*INDEX(Usage!$D$5:$ABF$11,MATCH(UsagePerHour!$B$52,Usage!$C$5:$C$11,0),MATCH(UsagePerHour!LP$4,Usage!$D$3:$ABF$3,0)),"")</f>
        <v>0</v>
      </c>
      <c r="LQ55" s="6">
        <f>IFERROR(INDEX(Sales!$D$5:$ABF$18,MATCH(UsagePerHour!$B55,Sales!$C$5:$C$18,0),MATCH(UsagePerHour!LQ$4,Sales!$D$3:$ABF$3,0))/LQ$2*INDEX(Usage!$D$5:$ABF$11,MATCH(UsagePerHour!$B$52,Usage!$C$5:$C$11,0),MATCH(UsagePerHour!LQ$4,Usage!$D$3:$ABF$3,0)),"")</f>
        <v>0</v>
      </c>
      <c r="LR55" s="6">
        <f>IFERROR(INDEX(Sales!$D$5:$ABF$18,MATCH(UsagePerHour!$B55,Sales!$C$5:$C$18,0),MATCH(UsagePerHour!LR$4,Sales!$D$3:$ABF$3,0))/LR$2*INDEX(Usage!$D$5:$ABF$11,MATCH(UsagePerHour!$B$52,Usage!$C$5:$C$11,0),MATCH(UsagePerHour!LR$4,Usage!$D$3:$ABF$3,0)),"")</f>
        <v>0</v>
      </c>
      <c r="LS55" s="6">
        <f>IFERROR(INDEX(Sales!$D$5:$ABF$18,MATCH(UsagePerHour!$B55,Sales!$C$5:$C$18,0),MATCH(UsagePerHour!LS$4,Sales!$D$3:$ABF$3,0))/LS$2*INDEX(Usage!$D$5:$ABF$11,MATCH(UsagePerHour!$B$52,Usage!$C$5:$C$11,0),MATCH(UsagePerHour!LS$4,Usage!$D$3:$ABF$3,0)),"")</f>
        <v>0</v>
      </c>
      <c r="LT55" s="6">
        <f>IFERROR(INDEX(Sales!$D$5:$ABF$18,MATCH(UsagePerHour!$B55,Sales!$C$5:$C$18,0),MATCH(UsagePerHour!LT$4,Sales!$D$3:$ABF$3,0))/LT$2*INDEX(Usage!$D$5:$ABF$11,MATCH(UsagePerHour!$B$52,Usage!$C$5:$C$11,0),MATCH(UsagePerHour!LT$4,Usage!$D$3:$ABF$3,0)),"")</f>
        <v>0</v>
      </c>
      <c r="LU55" s="6">
        <f>IFERROR(INDEX(Sales!$D$5:$ABF$18,MATCH(UsagePerHour!$B55,Sales!$C$5:$C$18,0),MATCH(UsagePerHour!LU$4,Sales!$D$3:$ABF$3,0))/LU$2*INDEX(Usage!$D$5:$ABF$11,MATCH(UsagePerHour!$B$52,Usage!$C$5:$C$11,0),MATCH(UsagePerHour!LU$4,Usage!$D$3:$ABF$3,0)),"")</f>
        <v>0</v>
      </c>
      <c r="LV55" s="6">
        <f>IFERROR(INDEX(Sales!$D$5:$ABF$18,MATCH(UsagePerHour!$B55,Sales!$C$5:$C$18,0),MATCH(UsagePerHour!LV$4,Sales!$D$3:$ABF$3,0))/LV$2*INDEX(Usage!$D$5:$ABF$11,MATCH(UsagePerHour!$B$52,Usage!$C$5:$C$11,0),MATCH(UsagePerHour!LV$4,Usage!$D$3:$ABF$3,0)),"")</f>
        <v>0</v>
      </c>
      <c r="LW55" s="6">
        <f>IFERROR(INDEX(Sales!$D$5:$ABF$18,MATCH(UsagePerHour!$B55,Sales!$C$5:$C$18,0),MATCH(UsagePerHour!LW$4,Sales!$D$3:$ABF$3,0))/LW$2*INDEX(Usage!$D$5:$ABF$11,MATCH(UsagePerHour!$B$52,Usage!$C$5:$C$11,0),MATCH(UsagePerHour!LW$4,Usage!$D$3:$ABF$3,0)),"")</f>
        <v>0</v>
      </c>
      <c r="LX55" s="6">
        <f>IFERROR(INDEX(Sales!$D$5:$ABF$18,MATCH(UsagePerHour!$B55,Sales!$C$5:$C$18,0),MATCH(UsagePerHour!LX$4,Sales!$D$3:$ABF$3,0))/LX$2*INDEX(Usage!$D$5:$ABF$11,MATCH(UsagePerHour!$B$52,Usage!$C$5:$C$11,0),MATCH(UsagePerHour!LX$4,Usage!$D$3:$ABF$3,0)),"")</f>
        <v>0</v>
      </c>
      <c r="LY55" s="6">
        <f>IFERROR(INDEX(Sales!$D$5:$ABF$18,MATCH(UsagePerHour!$B55,Sales!$C$5:$C$18,0),MATCH(UsagePerHour!LY$4,Sales!$D$3:$ABF$3,0))/LY$2*INDEX(Usage!$D$5:$ABF$11,MATCH(UsagePerHour!$B$52,Usage!$C$5:$C$11,0),MATCH(UsagePerHour!LY$4,Usage!$D$3:$ABF$3,0)),"")</f>
        <v>0</v>
      </c>
      <c r="LZ55" s="6">
        <f>IFERROR(INDEX(Sales!$D$5:$ABF$18,MATCH(UsagePerHour!$B55,Sales!$C$5:$C$18,0),MATCH(UsagePerHour!LZ$4,Sales!$D$3:$ABF$3,0))/LZ$2*INDEX(Usage!$D$5:$ABF$11,MATCH(UsagePerHour!$B$52,Usage!$C$5:$C$11,0),MATCH(UsagePerHour!LZ$4,Usage!$D$3:$ABF$3,0)),"")</f>
        <v>0</v>
      </c>
      <c r="MA55" s="6">
        <f>IFERROR(INDEX(Sales!$D$5:$ABF$18,MATCH(UsagePerHour!$B55,Sales!$C$5:$C$18,0),MATCH(UsagePerHour!MA$4,Sales!$D$3:$ABF$3,0))/MA$2*INDEX(Usage!$D$5:$ABF$11,MATCH(UsagePerHour!$B$52,Usage!$C$5:$C$11,0),MATCH(UsagePerHour!MA$4,Usage!$D$3:$ABF$3,0)),"")</f>
        <v>0</v>
      </c>
      <c r="MB55" s="6">
        <f>IFERROR(INDEX(Sales!$D$5:$ABF$18,MATCH(UsagePerHour!$B55,Sales!$C$5:$C$18,0),MATCH(UsagePerHour!MB$4,Sales!$D$3:$ABF$3,0))/MB$2*INDEX(Usage!$D$5:$ABF$11,MATCH(UsagePerHour!$B$52,Usage!$C$5:$C$11,0),MATCH(UsagePerHour!MB$4,Usage!$D$3:$ABF$3,0)),"")</f>
        <v>0</v>
      </c>
      <c r="MC55" s="6">
        <f>IFERROR(INDEX(Sales!$D$5:$ABF$18,MATCH(UsagePerHour!$B55,Sales!$C$5:$C$18,0),MATCH(UsagePerHour!MC$4,Sales!$D$3:$ABF$3,0))/MC$2*INDEX(Usage!$D$5:$ABF$11,MATCH(UsagePerHour!$B$52,Usage!$C$5:$C$11,0),MATCH(UsagePerHour!MC$4,Usage!$D$3:$ABF$3,0)),"")</f>
        <v>0</v>
      </c>
      <c r="MD55" s="6">
        <f>IFERROR(INDEX(Sales!$D$5:$ABF$18,MATCH(UsagePerHour!$B55,Sales!$C$5:$C$18,0),MATCH(UsagePerHour!MD$4,Sales!$D$3:$ABF$3,0))/MD$2*INDEX(Usage!$D$5:$ABF$11,MATCH(UsagePerHour!$B$52,Usage!$C$5:$C$11,0),MATCH(UsagePerHour!MD$4,Usage!$D$3:$ABF$3,0)),"")</f>
        <v>0</v>
      </c>
      <c r="ME55" s="6">
        <f>IFERROR(INDEX(Sales!$D$5:$ABF$18,MATCH(UsagePerHour!$B55,Sales!$C$5:$C$18,0),MATCH(UsagePerHour!ME$4,Sales!$D$3:$ABF$3,0))/ME$2*INDEX(Usage!$D$5:$ABF$11,MATCH(UsagePerHour!$B$52,Usage!$C$5:$C$11,0),MATCH(UsagePerHour!ME$4,Usage!$D$3:$ABF$3,0)),"")</f>
        <v>0</v>
      </c>
      <c r="MF55" s="6">
        <f>IFERROR(INDEX(Sales!$D$5:$ABF$18,MATCH(UsagePerHour!$B55,Sales!$C$5:$C$18,0),MATCH(UsagePerHour!MF$4,Sales!$D$3:$ABF$3,0))/MF$2*INDEX(Usage!$D$5:$ABF$11,MATCH(UsagePerHour!$B$52,Usage!$C$5:$C$11,0),MATCH(UsagePerHour!MF$4,Usage!$D$3:$ABF$3,0)),"")</f>
        <v>0</v>
      </c>
      <c r="MG55" s="6">
        <f>IFERROR(INDEX(Sales!$D$5:$ABF$18,MATCH(UsagePerHour!$B55,Sales!$C$5:$C$18,0),MATCH(UsagePerHour!MG$4,Sales!$D$3:$ABF$3,0))/MG$2*INDEX(Usage!$D$5:$ABF$11,MATCH(UsagePerHour!$B$52,Usage!$C$5:$C$11,0),MATCH(UsagePerHour!MG$4,Usage!$D$3:$ABF$3,0)),"")</f>
        <v>0</v>
      </c>
      <c r="MH55" s="6">
        <f>IFERROR(INDEX(Sales!$D$5:$ABF$18,MATCH(UsagePerHour!$B55,Sales!$C$5:$C$18,0),MATCH(UsagePerHour!MH$4,Sales!$D$3:$ABF$3,0))/MH$2*INDEX(Usage!$D$5:$ABF$11,MATCH(UsagePerHour!$B$52,Usage!$C$5:$C$11,0),MATCH(UsagePerHour!MH$4,Usage!$D$3:$ABF$3,0)),"")</f>
        <v>0</v>
      </c>
      <c r="MI55" s="6">
        <f>IFERROR(INDEX(Sales!$D$5:$ABF$18,MATCH(UsagePerHour!$B55,Sales!$C$5:$C$18,0),MATCH(UsagePerHour!MI$4,Sales!$D$3:$ABF$3,0))/MI$2*INDEX(Usage!$D$5:$ABF$11,MATCH(UsagePerHour!$B$52,Usage!$C$5:$C$11,0),MATCH(UsagePerHour!MI$4,Usage!$D$3:$ABF$3,0)),"")</f>
        <v>0</v>
      </c>
      <c r="MJ55" s="6">
        <f>IFERROR(INDEX(Sales!$D$5:$ABF$18,MATCH(UsagePerHour!$B55,Sales!$C$5:$C$18,0),MATCH(UsagePerHour!MJ$4,Sales!$D$3:$ABF$3,0))/MJ$2*INDEX(Usage!$D$5:$ABF$11,MATCH(UsagePerHour!$B$52,Usage!$C$5:$C$11,0),MATCH(UsagePerHour!MJ$4,Usage!$D$3:$ABF$3,0)),"")</f>
        <v>0</v>
      </c>
      <c r="MK55" s="6">
        <f>IFERROR(INDEX(Sales!$D$5:$ABF$18,MATCH(UsagePerHour!$B55,Sales!$C$5:$C$18,0),MATCH(UsagePerHour!MK$4,Sales!$D$3:$ABF$3,0))/MK$2*INDEX(Usage!$D$5:$ABF$11,MATCH(UsagePerHour!$B$52,Usage!$C$5:$C$11,0),MATCH(UsagePerHour!MK$4,Usage!$D$3:$ABF$3,0)),"")</f>
        <v>0</v>
      </c>
      <c r="ML55" s="6">
        <f>IFERROR(INDEX(Sales!$D$5:$ABF$18,MATCH(UsagePerHour!$B55,Sales!$C$5:$C$18,0),MATCH(UsagePerHour!ML$4,Sales!$D$3:$ABF$3,0))/ML$2*INDEX(Usage!$D$5:$ABF$11,MATCH(UsagePerHour!$B$52,Usage!$C$5:$C$11,0),MATCH(UsagePerHour!ML$4,Usage!$D$3:$ABF$3,0)),"")</f>
        <v>0</v>
      </c>
      <c r="MM55" s="6">
        <f>IFERROR(INDEX(Sales!$D$5:$ABF$18,MATCH(UsagePerHour!$B55,Sales!$C$5:$C$18,0),MATCH(UsagePerHour!MM$4,Sales!$D$3:$ABF$3,0))/MM$2*INDEX(Usage!$D$5:$ABF$11,MATCH(UsagePerHour!$B$52,Usage!$C$5:$C$11,0),MATCH(UsagePerHour!MM$4,Usage!$D$3:$ABF$3,0)),"")</f>
        <v>0</v>
      </c>
      <c r="MN55" s="6">
        <f>IFERROR(INDEX(Sales!$D$5:$ABF$18,MATCH(UsagePerHour!$B55,Sales!$C$5:$C$18,0),MATCH(UsagePerHour!MN$4,Sales!$D$3:$ABF$3,0))/MN$2*INDEX(Usage!$D$5:$ABF$11,MATCH(UsagePerHour!$B$52,Usage!$C$5:$C$11,0),MATCH(UsagePerHour!MN$4,Usage!$D$3:$ABF$3,0)),"")</f>
        <v>0</v>
      </c>
      <c r="MO55" s="6">
        <f>IFERROR(INDEX(Sales!$D$5:$ABF$18,MATCH(UsagePerHour!$B55,Sales!$C$5:$C$18,0),MATCH(UsagePerHour!MO$4,Sales!$D$3:$ABF$3,0))/MO$2*INDEX(Usage!$D$5:$ABF$11,MATCH(UsagePerHour!$B$52,Usage!$C$5:$C$11,0),MATCH(UsagePerHour!MO$4,Usage!$D$3:$ABF$3,0)),"")</f>
        <v>0</v>
      </c>
      <c r="MP55" s="6">
        <f>IFERROR(INDEX(Sales!$D$5:$ABF$18,MATCH(UsagePerHour!$B55,Sales!$C$5:$C$18,0),MATCH(UsagePerHour!MP$4,Sales!$D$3:$ABF$3,0))/MP$2*INDEX(Usage!$D$5:$ABF$11,MATCH(UsagePerHour!$B$52,Usage!$C$5:$C$11,0),MATCH(UsagePerHour!MP$4,Usage!$D$3:$ABF$3,0)),"")</f>
        <v>0</v>
      </c>
      <c r="MQ55" s="6">
        <f>IFERROR(INDEX(Sales!$D$5:$ABF$18,MATCH(UsagePerHour!$B55,Sales!$C$5:$C$18,0),MATCH(UsagePerHour!MQ$4,Sales!$D$3:$ABF$3,0))/MQ$2*INDEX(Usage!$D$5:$ABF$11,MATCH(UsagePerHour!$B$52,Usage!$C$5:$C$11,0),MATCH(UsagePerHour!MQ$4,Usage!$D$3:$ABF$3,0)),"")</f>
        <v>0</v>
      </c>
      <c r="MR55" s="6">
        <f>IFERROR(INDEX(Sales!$D$5:$ABF$18,MATCH(UsagePerHour!$B55,Sales!$C$5:$C$18,0),MATCH(UsagePerHour!MR$4,Sales!$D$3:$ABF$3,0))/MR$2*INDEX(Usage!$D$5:$ABF$11,MATCH(UsagePerHour!$B$52,Usage!$C$5:$C$11,0),MATCH(UsagePerHour!MR$4,Usage!$D$3:$ABF$3,0)),"")</f>
        <v>0</v>
      </c>
      <c r="MS55" s="6">
        <f>IFERROR(INDEX(Sales!$D$5:$ABF$18,MATCH(UsagePerHour!$B55,Sales!$C$5:$C$18,0),MATCH(UsagePerHour!MS$4,Sales!$D$3:$ABF$3,0))/MS$2*INDEX(Usage!$D$5:$ABF$11,MATCH(UsagePerHour!$B$52,Usage!$C$5:$C$11,0),MATCH(UsagePerHour!MS$4,Usage!$D$3:$ABF$3,0)),"")</f>
        <v>0</v>
      </c>
      <c r="MT55" s="6">
        <f>IFERROR(INDEX(Sales!$D$5:$ABF$18,MATCH(UsagePerHour!$B55,Sales!$C$5:$C$18,0),MATCH(UsagePerHour!MT$4,Sales!$D$3:$ABF$3,0))/MT$2*INDEX(Usage!$D$5:$ABF$11,MATCH(UsagePerHour!$B$52,Usage!$C$5:$C$11,0),MATCH(UsagePerHour!MT$4,Usage!$D$3:$ABF$3,0)),"")</f>
        <v>0</v>
      </c>
      <c r="MU55" s="6">
        <f>IFERROR(INDEX(Sales!$D$5:$ABF$18,MATCH(UsagePerHour!$B55,Sales!$C$5:$C$18,0),MATCH(UsagePerHour!MU$4,Sales!$D$3:$ABF$3,0))/MU$2*INDEX(Usage!$D$5:$ABF$11,MATCH(UsagePerHour!$B$52,Usage!$C$5:$C$11,0),MATCH(UsagePerHour!MU$4,Usage!$D$3:$ABF$3,0)),"")</f>
        <v>0</v>
      </c>
      <c r="MV55" s="6">
        <f>IFERROR(INDEX(Sales!$D$5:$ABF$18,MATCH(UsagePerHour!$B55,Sales!$C$5:$C$18,0),MATCH(UsagePerHour!MV$4,Sales!$D$3:$ABF$3,0))/MV$2*INDEX(Usage!$D$5:$ABF$11,MATCH(UsagePerHour!$B$52,Usage!$C$5:$C$11,0),MATCH(UsagePerHour!MV$4,Usage!$D$3:$ABF$3,0)),"")</f>
        <v>0</v>
      </c>
      <c r="MW55" s="6">
        <f>IFERROR(INDEX(Sales!$D$5:$ABF$18,MATCH(UsagePerHour!$B55,Sales!$C$5:$C$18,0),MATCH(UsagePerHour!MW$4,Sales!$D$3:$ABF$3,0))/MW$2*INDEX(Usage!$D$5:$ABF$11,MATCH(UsagePerHour!$B$52,Usage!$C$5:$C$11,0),MATCH(UsagePerHour!MW$4,Usage!$D$3:$ABF$3,0)),"")</f>
        <v>0</v>
      </c>
      <c r="MX55" s="6">
        <f>IFERROR(INDEX(Sales!$D$5:$ABF$18,MATCH(UsagePerHour!$B55,Sales!$C$5:$C$18,0),MATCH(UsagePerHour!MX$4,Sales!$D$3:$ABF$3,0))/MX$2*INDEX(Usage!$D$5:$ABF$11,MATCH(UsagePerHour!$B$52,Usage!$C$5:$C$11,0),MATCH(UsagePerHour!MX$4,Usage!$D$3:$ABF$3,0)),"")</f>
        <v>0</v>
      </c>
      <c r="MY55" s="6">
        <f>IFERROR(INDEX(Sales!$D$5:$ABF$18,MATCH(UsagePerHour!$B55,Sales!$C$5:$C$18,0),MATCH(UsagePerHour!MY$4,Sales!$D$3:$ABF$3,0))/MY$2*INDEX(Usage!$D$5:$ABF$11,MATCH(UsagePerHour!$B$52,Usage!$C$5:$C$11,0),MATCH(UsagePerHour!MY$4,Usage!$D$3:$ABF$3,0)),"")</f>
        <v>0</v>
      </c>
      <c r="MZ55" s="6">
        <f>IFERROR(INDEX(Sales!$D$5:$ABF$18,MATCH(UsagePerHour!$B55,Sales!$C$5:$C$18,0),MATCH(UsagePerHour!MZ$4,Sales!$D$3:$ABF$3,0))/MZ$2*INDEX(Usage!$D$5:$ABF$11,MATCH(UsagePerHour!$B$52,Usage!$C$5:$C$11,0),MATCH(UsagePerHour!MZ$4,Usage!$D$3:$ABF$3,0)),"")</f>
        <v>0</v>
      </c>
      <c r="NA55" s="6">
        <f>IFERROR(INDEX(Sales!$D$5:$ABF$18,MATCH(UsagePerHour!$B55,Sales!$C$5:$C$18,0),MATCH(UsagePerHour!NA$4,Sales!$D$3:$ABF$3,0))/NA$2*INDEX(Usage!$D$5:$ABF$11,MATCH(UsagePerHour!$B$52,Usage!$C$5:$C$11,0),MATCH(UsagePerHour!NA$4,Usage!$D$3:$ABF$3,0)),"")</f>
        <v>0</v>
      </c>
      <c r="NB55" s="6">
        <f>IFERROR(INDEX(Sales!$D$5:$ABF$18,MATCH(UsagePerHour!$B55,Sales!$C$5:$C$18,0),MATCH(UsagePerHour!NB$4,Sales!$D$3:$ABF$3,0))/NB$2*INDEX(Usage!$D$5:$ABF$11,MATCH(UsagePerHour!$B$52,Usage!$C$5:$C$11,0),MATCH(UsagePerHour!NB$4,Usage!$D$3:$ABF$3,0)),"")</f>
        <v>0</v>
      </c>
      <c r="NC55" s="6">
        <f>IFERROR(INDEX(Sales!$D$5:$ABF$18,MATCH(UsagePerHour!$B55,Sales!$C$5:$C$18,0),MATCH(UsagePerHour!NC$4,Sales!$D$3:$ABF$3,0))/NC$2*INDEX(Usage!$D$5:$ABF$11,MATCH(UsagePerHour!$B$52,Usage!$C$5:$C$11,0),MATCH(UsagePerHour!NC$4,Usage!$D$3:$ABF$3,0)),"")</f>
        <v>0</v>
      </c>
      <c r="ND55" s="6">
        <f>IFERROR(INDEX(Sales!$D$5:$ABF$18,MATCH(UsagePerHour!$B55,Sales!$C$5:$C$18,0),MATCH(UsagePerHour!ND$4,Sales!$D$3:$ABF$3,0))/ND$2*INDEX(Usage!$D$5:$ABF$11,MATCH(UsagePerHour!$B$52,Usage!$C$5:$C$11,0),MATCH(UsagePerHour!ND$4,Usage!$D$3:$ABF$3,0)),"")</f>
        <v>0</v>
      </c>
      <c r="NE55" s="6">
        <f>IFERROR(INDEX(Sales!$D$5:$ABF$18,MATCH(UsagePerHour!$B55,Sales!$C$5:$C$18,0),MATCH(UsagePerHour!NE$4,Sales!$D$3:$ABF$3,0))/NE$2*INDEX(Usage!$D$5:$ABF$11,MATCH(UsagePerHour!$B$52,Usage!$C$5:$C$11,0),MATCH(UsagePerHour!NE$4,Usage!$D$3:$ABF$3,0)),"")</f>
        <v>0</v>
      </c>
      <c r="NF55" s="6">
        <f>IFERROR(INDEX(Sales!$D$5:$ABF$18,MATCH(UsagePerHour!$B55,Sales!$C$5:$C$18,0),MATCH(UsagePerHour!NF$4,Sales!$D$3:$ABF$3,0))/NF$2*INDEX(Usage!$D$5:$ABF$11,MATCH(UsagePerHour!$B$52,Usage!$C$5:$C$11,0),MATCH(UsagePerHour!NF$4,Usage!$D$3:$ABF$3,0)),"")</f>
        <v>0</v>
      </c>
      <c r="NG55" s="6">
        <f>IFERROR(INDEX(Sales!$D$5:$ABF$18,MATCH(UsagePerHour!$B55,Sales!$C$5:$C$18,0),MATCH(UsagePerHour!NG$4,Sales!$D$3:$ABF$3,0))/NG$2*INDEX(Usage!$D$5:$ABF$11,MATCH(UsagePerHour!$B$52,Usage!$C$5:$C$11,0),MATCH(UsagePerHour!NG$4,Usage!$D$3:$ABF$3,0)),"")</f>
        <v>0</v>
      </c>
      <c r="NH55" s="6">
        <f>IFERROR(INDEX(Sales!$D$5:$ABF$18,MATCH(UsagePerHour!$B55,Sales!$C$5:$C$18,0),MATCH(UsagePerHour!NH$4,Sales!$D$3:$ABF$3,0))/NH$2*INDEX(Usage!$D$5:$ABF$11,MATCH(UsagePerHour!$B$52,Usage!$C$5:$C$11,0),MATCH(UsagePerHour!NH$4,Usage!$D$3:$ABF$3,0)),"")</f>
        <v>0</v>
      </c>
      <c r="NI55" s="6">
        <f>IFERROR(INDEX(Sales!$D$5:$ABF$18,MATCH(UsagePerHour!$B55,Sales!$C$5:$C$18,0),MATCH(UsagePerHour!NI$4,Sales!$D$3:$ABF$3,0))/NI$2*INDEX(Usage!$D$5:$ABF$11,MATCH(UsagePerHour!$B$52,Usage!$C$5:$C$11,0),MATCH(UsagePerHour!NI$4,Usage!$D$3:$ABF$3,0)),"")</f>
        <v>0</v>
      </c>
      <c r="NJ55" s="6">
        <f>IFERROR(INDEX(Sales!$D$5:$ABF$18,MATCH(UsagePerHour!$B55,Sales!$C$5:$C$18,0),MATCH(UsagePerHour!NJ$4,Sales!$D$3:$ABF$3,0))/NJ$2*INDEX(Usage!$D$5:$ABF$11,MATCH(UsagePerHour!$B$52,Usage!$C$5:$C$11,0),MATCH(UsagePerHour!NJ$4,Usage!$D$3:$ABF$3,0)),"")</f>
        <v>0</v>
      </c>
      <c r="NK55" s="6">
        <f>IFERROR(INDEX(Sales!$D$5:$ABF$18,MATCH(UsagePerHour!$B55,Sales!$C$5:$C$18,0),MATCH(UsagePerHour!NK$4,Sales!$D$3:$ABF$3,0))/NK$2*INDEX(Usage!$D$5:$ABF$11,MATCH(UsagePerHour!$B$52,Usage!$C$5:$C$11,0),MATCH(UsagePerHour!NK$4,Usage!$D$3:$ABF$3,0)),"")</f>
        <v>0</v>
      </c>
      <c r="NL55" s="6">
        <f>IFERROR(INDEX(Sales!$D$5:$ABF$18,MATCH(UsagePerHour!$B55,Sales!$C$5:$C$18,0),MATCH(UsagePerHour!NL$4,Sales!$D$3:$ABF$3,0))/NL$2*INDEX(Usage!$D$5:$ABF$11,MATCH(UsagePerHour!$B$52,Usage!$C$5:$C$11,0),MATCH(UsagePerHour!NL$4,Usage!$D$3:$ABF$3,0)),"")</f>
        <v>0</v>
      </c>
      <c r="NM55" s="6">
        <f>IFERROR(INDEX(Sales!$D$5:$ABF$18,MATCH(UsagePerHour!$B55,Sales!$C$5:$C$18,0),MATCH(UsagePerHour!NM$4,Sales!$D$3:$ABF$3,0))/NM$2*INDEX(Usage!$D$5:$ABF$11,MATCH(UsagePerHour!$B$52,Usage!$C$5:$C$11,0),MATCH(UsagePerHour!NM$4,Usage!$D$3:$ABF$3,0)),"")</f>
        <v>0</v>
      </c>
      <c r="NN55" s="6">
        <f>IFERROR(INDEX(Sales!$D$5:$ABF$18,MATCH(UsagePerHour!$B55,Sales!$C$5:$C$18,0),MATCH(UsagePerHour!NN$4,Sales!$D$3:$ABF$3,0))/NN$2*INDEX(Usage!$D$5:$ABF$11,MATCH(UsagePerHour!$B$52,Usage!$C$5:$C$11,0),MATCH(UsagePerHour!NN$4,Usage!$D$3:$ABF$3,0)),"")</f>
        <v>0</v>
      </c>
      <c r="NO55" s="6">
        <f>IFERROR(INDEX(Sales!$D$5:$ABF$18,MATCH(UsagePerHour!$B55,Sales!$C$5:$C$18,0),MATCH(UsagePerHour!NO$4,Sales!$D$3:$ABF$3,0))/NO$2*INDEX(Usage!$D$5:$ABF$11,MATCH(UsagePerHour!$B$52,Usage!$C$5:$C$11,0),MATCH(UsagePerHour!NO$4,Usage!$D$3:$ABF$3,0)),"")</f>
        <v>0</v>
      </c>
      <c r="NP55" s="6">
        <f>IFERROR(INDEX(Sales!$D$5:$ABF$18,MATCH(UsagePerHour!$B55,Sales!$C$5:$C$18,0),MATCH(UsagePerHour!NP$4,Sales!$D$3:$ABF$3,0))/NP$2*INDEX(Usage!$D$5:$ABF$11,MATCH(UsagePerHour!$B$52,Usage!$C$5:$C$11,0),MATCH(UsagePerHour!NP$4,Usage!$D$3:$ABF$3,0)),"")</f>
        <v>0</v>
      </c>
      <c r="NQ55" s="6">
        <f>IFERROR(INDEX(Sales!$D$5:$ABF$18,MATCH(UsagePerHour!$B55,Sales!$C$5:$C$18,0),MATCH(UsagePerHour!NQ$4,Sales!$D$3:$ABF$3,0))/NQ$2*INDEX(Usage!$D$5:$ABF$11,MATCH(UsagePerHour!$B$52,Usage!$C$5:$C$11,0),MATCH(UsagePerHour!NQ$4,Usage!$D$3:$ABF$3,0)),"")</f>
        <v>0</v>
      </c>
      <c r="NR55" s="6">
        <f>IFERROR(INDEX(Sales!$D$5:$ABF$18,MATCH(UsagePerHour!$B55,Sales!$C$5:$C$18,0),MATCH(UsagePerHour!NR$4,Sales!$D$3:$ABF$3,0))/NR$2*INDEX(Usage!$D$5:$ABF$11,MATCH(UsagePerHour!$B$52,Usage!$C$5:$C$11,0),MATCH(UsagePerHour!NR$4,Usage!$D$3:$ABF$3,0)),"")</f>
        <v>0</v>
      </c>
      <c r="NS55" s="6">
        <f>IFERROR(INDEX(Sales!$D$5:$ABF$18,MATCH(UsagePerHour!$B55,Sales!$C$5:$C$18,0),MATCH(UsagePerHour!NS$4,Sales!$D$3:$ABF$3,0))/NS$2*INDEX(Usage!$D$5:$ABF$11,MATCH(UsagePerHour!$B$52,Usage!$C$5:$C$11,0),MATCH(UsagePerHour!NS$4,Usage!$D$3:$ABF$3,0)),"")</f>
        <v>0</v>
      </c>
      <c r="NT55" s="6">
        <f>IFERROR(INDEX(Sales!$D$5:$ABF$18,MATCH(UsagePerHour!$B55,Sales!$C$5:$C$18,0),MATCH(UsagePerHour!NT$4,Sales!$D$3:$ABF$3,0))/NT$2*INDEX(Usage!$D$5:$ABF$11,MATCH(UsagePerHour!$B$52,Usage!$C$5:$C$11,0),MATCH(UsagePerHour!NT$4,Usage!$D$3:$ABF$3,0)),"")</f>
        <v>0</v>
      </c>
      <c r="NU55" s="6">
        <f>IFERROR(INDEX(Sales!$D$5:$ABF$18,MATCH(UsagePerHour!$B55,Sales!$C$5:$C$18,0),MATCH(UsagePerHour!NU$4,Sales!$D$3:$ABF$3,0))/NU$2*INDEX(Usage!$D$5:$ABF$11,MATCH(UsagePerHour!$B$52,Usage!$C$5:$C$11,0),MATCH(UsagePerHour!NU$4,Usage!$D$3:$ABF$3,0)),"")</f>
        <v>0</v>
      </c>
      <c r="NV55" s="6">
        <f>IFERROR(INDEX(Sales!$D$5:$ABF$18,MATCH(UsagePerHour!$B55,Sales!$C$5:$C$18,0),MATCH(UsagePerHour!NV$4,Sales!$D$3:$ABF$3,0))/NV$2*INDEX(Usage!$D$5:$ABF$11,MATCH(UsagePerHour!$B$52,Usage!$C$5:$C$11,0),MATCH(UsagePerHour!NV$4,Usage!$D$3:$ABF$3,0)),"")</f>
        <v>0</v>
      </c>
      <c r="NW55" s="6">
        <f>IFERROR(INDEX(Sales!$D$5:$ABF$18,MATCH(UsagePerHour!$B55,Sales!$C$5:$C$18,0),MATCH(UsagePerHour!NW$4,Sales!$D$3:$ABF$3,0))/NW$2*INDEX(Usage!$D$5:$ABF$11,MATCH(UsagePerHour!$B$52,Usage!$C$5:$C$11,0),MATCH(UsagePerHour!NW$4,Usage!$D$3:$ABF$3,0)),"")</f>
        <v>0</v>
      </c>
      <c r="NX55" s="6">
        <f>IFERROR(INDEX(Sales!$D$5:$ABF$18,MATCH(UsagePerHour!$B55,Sales!$C$5:$C$18,0),MATCH(UsagePerHour!NX$4,Sales!$D$3:$ABF$3,0))/NX$2*INDEX(Usage!$D$5:$ABF$11,MATCH(UsagePerHour!$B$52,Usage!$C$5:$C$11,0),MATCH(UsagePerHour!NX$4,Usage!$D$3:$ABF$3,0)),"")</f>
        <v>0</v>
      </c>
      <c r="NY55" s="6">
        <f>IFERROR(INDEX(Sales!$D$5:$ABF$18,MATCH(UsagePerHour!$B55,Sales!$C$5:$C$18,0),MATCH(UsagePerHour!NY$4,Sales!$D$3:$ABF$3,0))/NY$2*INDEX(Usage!$D$5:$ABF$11,MATCH(UsagePerHour!$B$52,Usage!$C$5:$C$11,0),MATCH(UsagePerHour!NY$4,Usage!$D$3:$ABF$3,0)),"")</f>
        <v>0</v>
      </c>
      <c r="NZ55" s="6">
        <f>IFERROR(INDEX(Sales!$D$5:$ABF$18,MATCH(UsagePerHour!$B55,Sales!$C$5:$C$18,0),MATCH(UsagePerHour!NZ$4,Sales!$D$3:$ABF$3,0))/NZ$2*INDEX(Usage!$D$5:$ABF$11,MATCH(UsagePerHour!$B$52,Usage!$C$5:$C$11,0),MATCH(UsagePerHour!NZ$4,Usage!$D$3:$ABF$3,0)),"")</f>
        <v>0</v>
      </c>
      <c r="OA55" s="6">
        <f>IFERROR(INDEX(Sales!$D$5:$ABF$18,MATCH(UsagePerHour!$B55,Sales!$C$5:$C$18,0),MATCH(UsagePerHour!OA$4,Sales!$D$3:$ABF$3,0))/OA$2*INDEX(Usage!$D$5:$ABF$11,MATCH(UsagePerHour!$B$52,Usage!$C$5:$C$11,0),MATCH(UsagePerHour!OA$4,Usage!$D$3:$ABF$3,0)),"")</f>
        <v>0</v>
      </c>
      <c r="OB55" s="6">
        <f>IFERROR(INDEX(Sales!$D$5:$ABF$18,MATCH(UsagePerHour!$B55,Sales!$C$5:$C$18,0),MATCH(UsagePerHour!OB$4,Sales!$D$3:$ABF$3,0))/OB$2*INDEX(Usage!$D$5:$ABF$11,MATCH(UsagePerHour!$B$52,Usage!$C$5:$C$11,0),MATCH(UsagePerHour!OB$4,Usage!$D$3:$ABF$3,0)),"")</f>
        <v>0</v>
      </c>
      <c r="OC55" s="6">
        <f>IFERROR(INDEX(Sales!$D$5:$ABF$18,MATCH(UsagePerHour!$B55,Sales!$C$5:$C$18,0),MATCH(UsagePerHour!OC$4,Sales!$D$3:$ABF$3,0))/OC$2*INDEX(Usage!$D$5:$ABF$11,MATCH(UsagePerHour!$B$52,Usage!$C$5:$C$11,0),MATCH(UsagePerHour!OC$4,Usage!$D$3:$ABF$3,0)),"")</f>
        <v>0</v>
      </c>
      <c r="OD55" s="6">
        <f>IFERROR(INDEX(Sales!$D$5:$ABF$18,MATCH(UsagePerHour!$B55,Sales!$C$5:$C$18,0),MATCH(UsagePerHour!OD$4,Sales!$D$3:$ABF$3,0))/OD$2*INDEX(Usage!$D$5:$ABF$11,MATCH(UsagePerHour!$B$52,Usage!$C$5:$C$11,0),MATCH(UsagePerHour!OD$4,Usage!$D$3:$ABF$3,0)),"")</f>
        <v>0</v>
      </c>
      <c r="OE55" s="6">
        <f>IFERROR(INDEX(Sales!$D$5:$ABF$18,MATCH(UsagePerHour!$B55,Sales!$C$5:$C$18,0),MATCH(UsagePerHour!OE$4,Sales!$D$3:$ABF$3,0))/OE$2*INDEX(Usage!$D$5:$ABF$11,MATCH(UsagePerHour!$B$52,Usage!$C$5:$C$11,0),MATCH(UsagePerHour!OE$4,Usage!$D$3:$ABF$3,0)),"")</f>
        <v>0</v>
      </c>
      <c r="OF55" s="6">
        <f>IFERROR(INDEX(Sales!$D$5:$ABF$18,MATCH(UsagePerHour!$B55,Sales!$C$5:$C$18,0),MATCH(UsagePerHour!OF$4,Sales!$D$3:$ABF$3,0))/OF$2*INDEX(Usage!$D$5:$ABF$11,MATCH(UsagePerHour!$B$52,Usage!$C$5:$C$11,0),MATCH(UsagePerHour!OF$4,Usage!$D$3:$ABF$3,0)),"")</f>
        <v>0</v>
      </c>
      <c r="OG55" s="6">
        <f>IFERROR(INDEX(Sales!$D$5:$ABF$18,MATCH(UsagePerHour!$B55,Sales!$C$5:$C$18,0),MATCH(UsagePerHour!OG$4,Sales!$D$3:$ABF$3,0))/OG$2*INDEX(Usage!$D$5:$ABF$11,MATCH(UsagePerHour!$B$52,Usage!$C$5:$C$11,0),MATCH(UsagePerHour!OG$4,Usage!$D$3:$ABF$3,0)),"")</f>
        <v>0</v>
      </c>
      <c r="OH55" s="6">
        <f>IFERROR(INDEX(Sales!$D$5:$ABF$18,MATCH(UsagePerHour!$B55,Sales!$C$5:$C$18,0),MATCH(UsagePerHour!OH$4,Sales!$D$3:$ABF$3,0))/OH$2*INDEX(Usage!$D$5:$ABF$11,MATCH(UsagePerHour!$B$52,Usage!$C$5:$C$11,0),MATCH(UsagePerHour!OH$4,Usage!$D$3:$ABF$3,0)),"")</f>
        <v>0</v>
      </c>
      <c r="OI55" s="6">
        <f>IFERROR(INDEX(Sales!$D$5:$ABF$18,MATCH(UsagePerHour!$B55,Sales!$C$5:$C$18,0),MATCH(UsagePerHour!OI$4,Sales!$D$3:$ABF$3,0))/OI$2*INDEX(Usage!$D$5:$ABF$11,MATCH(UsagePerHour!$B$52,Usage!$C$5:$C$11,0),MATCH(UsagePerHour!OI$4,Usage!$D$3:$ABF$3,0)),"")</f>
        <v>0</v>
      </c>
      <c r="OJ55" s="6">
        <f>IFERROR(INDEX(Sales!$D$5:$ABF$18,MATCH(UsagePerHour!$B55,Sales!$C$5:$C$18,0),MATCH(UsagePerHour!OJ$4,Sales!$D$3:$ABF$3,0))/OJ$2*INDEX(Usage!$D$5:$ABF$11,MATCH(UsagePerHour!$B$52,Usage!$C$5:$C$11,0),MATCH(UsagePerHour!OJ$4,Usage!$D$3:$ABF$3,0)),"")</f>
        <v>0</v>
      </c>
      <c r="OK55" s="6">
        <f>IFERROR(INDEX(Sales!$D$5:$ABF$18,MATCH(UsagePerHour!$B55,Sales!$C$5:$C$18,0),MATCH(UsagePerHour!OK$4,Sales!$D$3:$ABF$3,0))/OK$2*INDEX(Usage!$D$5:$ABF$11,MATCH(UsagePerHour!$B$52,Usage!$C$5:$C$11,0),MATCH(UsagePerHour!OK$4,Usage!$D$3:$ABF$3,0)),"")</f>
        <v>0</v>
      </c>
      <c r="OL55" s="6">
        <f>IFERROR(INDEX(Sales!$D$5:$ABF$18,MATCH(UsagePerHour!$B55,Sales!$C$5:$C$18,0),MATCH(UsagePerHour!OL$4,Sales!$D$3:$ABF$3,0))/OL$2*INDEX(Usage!$D$5:$ABF$11,MATCH(UsagePerHour!$B$52,Usage!$C$5:$C$11,0),MATCH(UsagePerHour!OL$4,Usage!$D$3:$ABF$3,0)),"")</f>
        <v>0</v>
      </c>
      <c r="OM55" s="6">
        <f>IFERROR(INDEX(Sales!$D$5:$ABF$18,MATCH(UsagePerHour!$B55,Sales!$C$5:$C$18,0),MATCH(UsagePerHour!OM$4,Sales!$D$3:$ABF$3,0))/OM$2*INDEX(Usage!$D$5:$ABF$11,MATCH(UsagePerHour!$B$52,Usage!$C$5:$C$11,0),MATCH(UsagePerHour!OM$4,Usage!$D$3:$ABF$3,0)),"")</f>
        <v>0</v>
      </c>
      <c r="ON55" s="6">
        <f>IFERROR(INDEX(Sales!$D$5:$ABF$18,MATCH(UsagePerHour!$B55,Sales!$C$5:$C$18,0),MATCH(UsagePerHour!ON$4,Sales!$D$3:$ABF$3,0))/ON$2*INDEX(Usage!$D$5:$ABF$11,MATCH(UsagePerHour!$B$52,Usage!$C$5:$C$11,0),MATCH(UsagePerHour!ON$4,Usage!$D$3:$ABF$3,0)),"")</f>
        <v>0</v>
      </c>
      <c r="OO55" s="6">
        <f>IFERROR(INDEX(Sales!$D$5:$ABF$18,MATCH(UsagePerHour!$B55,Sales!$C$5:$C$18,0),MATCH(UsagePerHour!OO$4,Sales!$D$3:$ABF$3,0))/OO$2*INDEX(Usage!$D$5:$ABF$11,MATCH(UsagePerHour!$B$52,Usage!$C$5:$C$11,0),MATCH(UsagePerHour!OO$4,Usage!$D$3:$ABF$3,0)),"")</f>
        <v>0</v>
      </c>
      <c r="OP55" s="6">
        <f>IFERROR(INDEX(Sales!$D$5:$ABF$18,MATCH(UsagePerHour!$B55,Sales!$C$5:$C$18,0),MATCH(UsagePerHour!OP$4,Sales!$D$3:$ABF$3,0))/OP$2*INDEX(Usage!$D$5:$ABF$11,MATCH(UsagePerHour!$B$52,Usage!$C$5:$C$11,0),MATCH(UsagePerHour!OP$4,Usage!$D$3:$ABF$3,0)),"")</f>
        <v>0</v>
      </c>
      <c r="OQ55" s="6">
        <f>IFERROR(INDEX(Sales!$D$5:$ABF$18,MATCH(UsagePerHour!$B55,Sales!$C$5:$C$18,0),MATCH(UsagePerHour!OQ$4,Sales!$D$3:$ABF$3,0))/OQ$2*INDEX(Usage!$D$5:$ABF$11,MATCH(UsagePerHour!$B$52,Usage!$C$5:$C$11,0),MATCH(UsagePerHour!OQ$4,Usage!$D$3:$ABF$3,0)),"")</f>
        <v>0</v>
      </c>
      <c r="OR55" s="6">
        <f>IFERROR(INDEX(Sales!$D$5:$ABF$18,MATCH(UsagePerHour!$B55,Sales!$C$5:$C$18,0),MATCH(UsagePerHour!OR$4,Sales!$D$3:$ABF$3,0))/OR$2*INDEX(Usage!$D$5:$ABF$11,MATCH(UsagePerHour!$B$52,Usage!$C$5:$C$11,0),MATCH(UsagePerHour!OR$4,Usage!$D$3:$ABF$3,0)),"")</f>
        <v>0</v>
      </c>
      <c r="OS55" s="6">
        <f>IFERROR(INDEX(Sales!$D$5:$ABF$18,MATCH(UsagePerHour!$B55,Sales!$C$5:$C$18,0),MATCH(UsagePerHour!OS$4,Sales!$D$3:$ABF$3,0))/OS$2*INDEX(Usage!$D$5:$ABF$11,MATCH(UsagePerHour!$B$52,Usage!$C$5:$C$11,0),MATCH(UsagePerHour!OS$4,Usage!$D$3:$ABF$3,0)),"")</f>
        <v>0</v>
      </c>
      <c r="OT55" s="6">
        <f>IFERROR(INDEX(Sales!$D$5:$ABF$18,MATCH(UsagePerHour!$B55,Sales!$C$5:$C$18,0),MATCH(UsagePerHour!OT$4,Sales!$D$3:$ABF$3,0))/OT$2*INDEX(Usage!$D$5:$ABF$11,MATCH(UsagePerHour!$B$52,Usage!$C$5:$C$11,0),MATCH(UsagePerHour!OT$4,Usage!$D$3:$ABF$3,0)),"")</f>
        <v>0</v>
      </c>
      <c r="OU55" s="6">
        <f>IFERROR(INDEX(Sales!$D$5:$ABF$18,MATCH(UsagePerHour!$B55,Sales!$C$5:$C$18,0),MATCH(UsagePerHour!OU$4,Sales!$D$3:$ABF$3,0))/OU$2*INDEX(Usage!$D$5:$ABF$11,MATCH(UsagePerHour!$B$52,Usage!$C$5:$C$11,0),MATCH(UsagePerHour!OU$4,Usage!$D$3:$ABF$3,0)),"")</f>
        <v>0</v>
      </c>
      <c r="OV55" s="6">
        <f>IFERROR(INDEX(Sales!$D$5:$ABF$18,MATCH(UsagePerHour!$B55,Sales!$C$5:$C$18,0),MATCH(UsagePerHour!OV$4,Sales!$D$3:$ABF$3,0))/OV$2*INDEX(Usage!$D$5:$ABF$11,MATCH(UsagePerHour!$B$52,Usage!$C$5:$C$11,0),MATCH(UsagePerHour!OV$4,Usage!$D$3:$ABF$3,0)),"")</f>
        <v>0</v>
      </c>
      <c r="OW55" s="6">
        <f>IFERROR(INDEX(Sales!$D$5:$ABF$18,MATCH(UsagePerHour!$B55,Sales!$C$5:$C$18,0),MATCH(UsagePerHour!OW$4,Sales!$D$3:$ABF$3,0))/OW$2*INDEX(Usage!$D$5:$ABF$11,MATCH(UsagePerHour!$B$52,Usage!$C$5:$C$11,0),MATCH(UsagePerHour!OW$4,Usage!$D$3:$ABF$3,0)),"")</f>
        <v>0</v>
      </c>
      <c r="OX55" s="6">
        <f>IFERROR(INDEX(Sales!$D$5:$ABF$18,MATCH(UsagePerHour!$B55,Sales!$C$5:$C$18,0),MATCH(UsagePerHour!OX$4,Sales!$D$3:$ABF$3,0))/OX$2*INDEX(Usage!$D$5:$ABF$11,MATCH(UsagePerHour!$B$52,Usage!$C$5:$C$11,0),MATCH(UsagePerHour!OX$4,Usage!$D$3:$ABF$3,0)),"")</f>
        <v>0</v>
      </c>
      <c r="OY55" s="6">
        <f>IFERROR(INDEX(Sales!$D$5:$ABF$18,MATCH(UsagePerHour!$B55,Sales!$C$5:$C$18,0),MATCH(UsagePerHour!OY$4,Sales!$D$3:$ABF$3,0))/OY$2*INDEX(Usage!$D$5:$ABF$11,MATCH(UsagePerHour!$B$52,Usage!$C$5:$C$11,0),MATCH(UsagePerHour!OY$4,Usage!$D$3:$ABF$3,0)),"")</f>
        <v>0</v>
      </c>
      <c r="OZ55" s="6">
        <f>IFERROR(INDEX(Sales!$D$5:$ABF$18,MATCH(UsagePerHour!$B55,Sales!$C$5:$C$18,0),MATCH(UsagePerHour!OZ$4,Sales!$D$3:$ABF$3,0))/OZ$2*INDEX(Usage!$D$5:$ABF$11,MATCH(UsagePerHour!$B$52,Usage!$C$5:$C$11,0),MATCH(UsagePerHour!OZ$4,Usage!$D$3:$ABF$3,0)),"")</f>
        <v>0</v>
      </c>
      <c r="PA55" s="6">
        <f>IFERROR(INDEX(Sales!$D$5:$ABF$18,MATCH(UsagePerHour!$B55,Sales!$C$5:$C$18,0),MATCH(UsagePerHour!PA$4,Sales!$D$3:$ABF$3,0))/PA$2*INDEX(Usage!$D$5:$ABF$11,MATCH(UsagePerHour!$B$52,Usage!$C$5:$C$11,0),MATCH(UsagePerHour!PA$4,Usage!$D$3:$ABF$3,0)),"")</f>
        <v>0</v>
      </c>
      <c r="PB55" s="6">
        <f>IFERROR(INDEX(Sales!$D$5:$ABF$18,MATCH(UsagePerHour!$B55,Sales!$C$5:$C$18,0),MATCH(UsagePerHour!PB$4,Sales!$D$3:$ABF$3,0))/PB$2*INDEX(Usage!$D$5:$ABF$11,MATCH(UsagePerHour!$B$52,Usage!$C$5:$C$11,0),MATCH(UsagePerHour!PB$4,Usage!$D$3:$ABF$3,0)),"")</f>
        <v>0</v>
      </c>
      <c r="PC55" s="6">
        <f>IFERROR(INDEX(Sales!$D$5:$ABF$18,MATCH(UsagePerHour!$B55,Sales!$C$5:$C$18,0),MATCH(UsagePerHour!PC$4,Sales!$D$3:$ABF$3,0))/PC$2*INDEX(Usage!$D$5:$ABF$11,MATCH(UsagePerHour!$B$52,Usage!$C$5:$C$11,0),MATCH(UsagePerHour!PC$4,Usage!$D$3:$ABF$3,0)),"")</f>
        <v>0</v>
      </c>
      <c r="PD55" s="6">
        <f>IFERROR(INDEX(Sales!$D$5:$ABF$18,MATCH(UsagePerHour!$B55,Sales!$C$5:$C$18,0),MATCH(UsagePerHour!PD$4,Sales!$D$3:$ABF$3,0))/PD$2*INDEX(Usage!$D$5:$ABF$11,MATCH(UsagePerHour!$B$52,Usage!$C$5:$C$11,0),MATCH(UsagePerHour!PD$4,Usage!$D$3:$ABF$3,0)),"")</f>
        <v>0</v>
      </c>
      <c r="PE55" s="6">
        <f>IFERROR(INDEX(Sales!$D$5:$ABF$18,MATCH(UsagePerHour!$B55,Sales!$C$5:$C$18,0),MATCH(UsagePerHour!PE$4,Sales!$D$3:$ABF$3,0))/PE$2*INDEX(Usage!$D$5:$ABF$11,MATCH(UsagePerHour!$B$52,Usage!$C$5:$C$11,0),MATCH(UsagePerHour!PE$4,Usage!$D$3:$ABF$3,0)),"")</f>
        <v>0</v>
      </c>
      <c r="PF55" s="6">
        <f>IFERROR(INDEX(Sales!$D$5:$ABF$18,MATCH(UsagePerHour!$B55,Sales!$C$5:$C$18,0),MATCH(UsagePerHour!PF$4,Sales!$D$3:$ABF$3,0))/PF$2*INDEX(Usage!$D$5:$ABF$11,MATCH(UsagePerHour!$B$52,Usage!$C$5:$C$11,0),MATCH(UsagePerHour!PF$4,Usage!$D$3:$ABF$3,0)),"")</f>
        <v>0</v>
      </c>
      <c r="PG55" s="6">
        <f>IFERROR(INDEX(Sales!$D$5:$ABF$18,MATCH(UsagePerHour!$B55,Sales!$C$5:$C$18,0),MATCH(UsagePerHour!PG$4,Sales!$D$3:$ABF$3,0))/PG$2*INDEX(Usage!$D$5:$ABF$11,MATCH(UsagePerHour!$B$52,Usage!$C$5:$C$11,0),MATCH(UsagePerHour!PG$4,Usage!$D$3:$ABF$3,0)),"")</f>
        <v>0</v>
      </c>
      <c r="PH55" s="6">
        <f>IFERROR(INDEX(Sales!$D$5:$ABF$18,MATCH(UsagePerHour!$B55,Sales!$C$5:$C$18,0),MATCH(UsagePerHour!PH$4,Sales!$D$3:$ABF$3,0))/PH$2*INDEX(Usage!$D$5:$ABF$11,MATCH(UsagePerHour!$B$52,Usage!$C$5:$C$11,0),MATCH(UsagePerHour!PH$4,Usage!$D$3:$ABF$3,0)),"")</f>
        <v>0</v>
      </c>
      <c r="PI55" s="6">
        <f>IFERROR(INDEX(Sales!$D$5:$ABF$18,MATCH(UsagePerHour!$B55,Sales!$C$5:$C$18,0),MATCH(UsagePerHour!PI$4,Sales!$D$3:$ABF$3,0))/PI$2*INDEX(Usage!$D$5:$ABF$11,MATCH(UsagePerHour!$B$52,Usage!$C$5:$C$11,0),MATCH(UsagePerHour!PI$4,Usage!$D$3:$ABF$3,0)),"")</f>
        <v>0</v>
      </c>
      <c r="PJ55" s="6">
        <f>IFERROR(INDEX(Sales!$D$5:$ABF$18,MATCH(UsagePerHour!$B55,Sales!$C$5:$C$18,0),MATCH(UsagePerHour!PJ$4,Sales!$D$3:$ABF$3,0))/PJ$2*INDEX(Usage!$D$5:$ABF$11,MATCH(UsagePerHour!$B$52,Usage!$C$5:$C$11,0),MATCH(UsagePerHour!PJ$4,Usage!$D$3:$ABF$3,0)),"")</f>
        <v>0</v>
      </c>
      <c r="PK55" s="6">
        <f>IFERROR(INDEX(Sales!$D$5:$ABF$18,MATCH(UsagePerHour!$B55,Sales!$C$5:$C$18,0),MATCH(UsagePerHour!PK$4,Sales!$D$3:$ABF$3,0))/PK$2*INDEX(Usage!$D$5:$ABF$11,MATCH(UsagePerHour!$B$52,Usage!$C$5:$C$11,0),MATCH(UsagePerHour!PK$4,Usage!$D$3:$ABF$3,0)),"")</f>
        <v>0</v>
      </c>
      <c r="PL55" s="6">
        <f>IFERROR(INDEX(Sales!$D$5:$ABF$18,MATCH(UsagePerHour!$B55,Sales!$C$5:$C$18,0),MATCH(UsagePerHour!PL$4,Sales!$D$3:$ABF$3,0))/PL$2*INDEX(Usage!$D$5:$ABF$11,MATCH(UsagePerHour!$B$52,Usage!$C$5:$C$11,0),MATCH(UsagePerHour!PL$4,Usage!$D$3:$ABF$3,0)),"")</f>
        <v>0</v>
      </c>
      <c r="PM55" s="6">
        <f>IFERROR(INDEX(Sales!$D$5:$ABF$18,MATCH(UsagePerHour!$B55,Sales!$C$5:$C$18,0),MATCH(UsagePerHour!PM$4,Sales!$D$3:$ABF$3,0))/PM$2*INDEX(Usage!$D$5:$ABF$11,MATCH(UsagePerHour!$B$52,Usage!$C$5:$C$11,0),MATCH(UsagePerHour!PM$4,Usage!$D$3:$ABF$3,0)),"")</f>
        <v>0</v>
      </c>
      <c r="PN55" s="6">
        <f>IFERROR(INDEX(Sales!$D$5:$ABF$18,MATCH(UsagePerHour!$B55,Sales!$C$5:$C$18,0),MATCH(UsagePerHour!PN$4,Sales!$D$3:$ABF$3,0))/PN$2*INDEX(Usage!$D$5:$ABF$11,MATCH(UsagePerHour!$B$52,Usage!$C$5:$C$11,0),MATCH(UsagePerHour!PN$4,Usage!$D$3:$ABF$3,0)),"")</f>
        <v>0</v>
      </c>
      <c r="PO55" s="6">
        <f>IFERROR(INDEX(Sales!$D$5:$ABF$18,MATCH(UsagePerHour!$B55,Sales!$C$5:$C$18,0),MATCH(UsagePerHour!PO$4,Sales!$D$3:$ABF$3,0))/PO$2*INDEX(Usage!$D$5:$ABF$11,MATCH(UsagePerHour!$B$52,Usage!$C$5:$C$11,0),MATCH(UsagePerHour!PO$4,Usage!$D$3:$ABF$3,0)),"")</f>
        <v>0</v>
      </c>
      <c r="PP55" s="6">
        <f>IFERROR(INDEX(Sales!$D$5:$ABF$18,MATCH(UsagePerHour!$B55,Sales!$C$5:$C$18,0),MATCH(UsagePerHour!PP$4,Sales!$D$3:$ABF$3,0))/PP$2*INDEX(Usage!$D$5:$ABF$11,MATCH(UsagePerHour!$B$52,Usage!$C$5:$C$11,0),MATCH(UsagePerHour!PP$4,Usage!$D$3:$ABF$3,0)),"")</f>
        <v>0</v>
      </c>
      <c r="PQ55" s="6">
        <f>IFERROR(INDEX(Sales!$D$5:$ABF$18,MATCH(UsagePerHour!$B55,Sales!$C$5:$C$18,0),MATCH(UsagePerHour!PQ$4,Sales!$D$3:$ABF$3,0))/PQ$2*INDEX(Usage!$D$5:$ABF$11,MATCH(UsagePerHour!$B$52,Usage!$C$5:$C$11,0),MATCH(UsagePerHour!PQ$4,Usage!$D$3:$ABF$3,0)),"")</f>
        <v>0</v>
      </c>
      <c r="PR55" s="6">
        <f>IFERROR(INDEX(Sales!$D$5:$ABF$18,MATCH(UsagePerHour!$B55,Sales!$C$5:$C$18,0),MATCH(UsagePerHour!PR$4,Sales!$D$3:$ABF$3,0))/PR$2*INDEX(Usage!$D$5:$ABF$11,MATCH(UsagePerHour!$B$52,Usage!$C$5:$C$11,0),MATCH(UsagePerHour!PR$4,Usage!$D$3:$ABF$3,0)),"")</f>
        <v>0</v>
      </c>
      <c r="PS55" s="6">
        <f>IFERROR(INDEX(Sales!$D$5:$ABF$18,MATCH(UsagePerHour!$B55,Sales!$C$5:$C$18,0),MATCH(UsagePerHour!PS$4,Sales!$D$3:$ABF$3,0))/PS$2*INDEX(Usage!$D$5:$ABF$11,MATCH(UsagePerHour!$B$52,Usage!$C$5:$C$11,0),MATCH(UsagePerHour!PS$4,Usage!$D$3:$ABF$3,0)),"")</f>
        <v>0</v>
      </c>
      <c r="PT55" s="6">
        <f>IFERROR(INDEX(Sales!$D$5:$ABF$18,MATCH(UsagePerHour!$B55,Sales!$C$5:$C$18,0),MATCH(UsagePerHour!PT$4,Sales!$D$3:$ABF$3,0))/PT$2*INDEX(Usage!$D$5:$ABF$11,MATCH(UsagePerHour!$B$52,Usage!$C$5:$C$11,0),MATCH(UsagePerHour!PT$4,Usage!$D$3:$ABF$3,0)),"")</f>
        <v>0</v>
      </c>
      <c r="PU55" s="6">
        <f>IFERROR(INDEX(Sales!$D$5:$ABF$18,MATCH(UsagePerHour!$B55,Sales!$C$5:$C$18,0),MATCH(UsagePerHour!PU$4,Sales!$D$3:$ABF$3,0))/PU$2*INDEX(Usage!$D$5:$ABF$11,MATCH(UsagePerHour!$B$52,Usage!$C$5:$C$11,0),MATCH(UsagePerHour!PU$4,Usage!$D$3:$ABF$3,0)),"")</f>
        <v>0</v>
      </c>
      <c r="PV55" s="6">
        <f>IFERROR(INDEX(Sales!$D$5:$ABF$18,MATCH(UsagePerHour!$B55,Sales!$C$5:$C$18,0),MATCH(UsagePerHour!PV$4,Sales!$D$3:$ABF$3,0))/PV$2*INDEX(Usage!$D$5:$ABF$11,MATCH(UsagePerHour!$B$52,Usage!$C$5:$C$11,0),MATCH(UsagePerHour!PV$4,Usage!$D$3:$ABF$3,0)),"")</f>
        <v>0</v>
      </c>
      <c r="PW55" s="6">
        <f>IFERROR(INDEX(Sales!$D$5:$ABF$18,MATCH(UsagePerHour!$B55,Sales!$C$5:$C$18,0),MATCH(UsagePerHour!PW$4,Sales!$D$3:$ABF$3,0))/PW$2*INDEX(Usage!$D$5:$ABF$11,MATCH(UsagePerHour!$B$52,Usage!$C$5:$C$11,0),MATCH(UsagePerHour!PW$4,Usage!$D$3:$ABF$3,0)),"")</f>
        <v>0</v>
      </c>
      <c r="PX55" s="6">
        <f>IFERROR(INDEX(Sales!$D$5:$ABF$18,MATCH(UsagePerHour!$B55,Sales!$C$5:$C$18,0),MATCH(UsagePerHour!PX$4,Sales!$D$3:$ABF$3,0))/PX$2*INDEX(Usage!$D$5:$ABF$11,MATCH(UsagePerHour!$B$52,Usage!$C$5:$C$11,0),MATCH(UsagePerHour!PX$4,Usage!$D$3:$ABF$3,0)),"")</f>
        <v>0</v>
      </c>
      <c r="PY55" s="6">
        <f>IFERROR(INDEX(Sales!$D$5:$ABF$18,MATCH(UsagePerHour!$B55,Sales!$C$5:$C$18,0),MATCH(UsagePerHour!PY$4,Sales!$D$3:$ABF$3,0))/PY$2*INDEX(Usage!$D$5:$ABF$11,MATCH(UsagePerHour!$B$52,Usage!$C$5:$C$11,0),MATCH(UsagePerHour!PY$4,Usage!$D$3:$ABF$3,0)),"")</f>
        <v>0</v>
      </c>
      <c r="PZ55" s="6">
        <f>IFERROR(INDEX(Sales!$D$5:$ABF$18,MATCH(UsagePerHour!$B55,Sales!$C$5:$C$18,0),MATCH(UsagePerHour!PZ$4,Sales!$D$3:$ABF$3,0))/PZ$2*INDEX(Usage!$D$5:$ABF$11,MATCH(UsagePerHour!$B$52,Usage!$C$5:$C$11,0),MATCH(UsagePerHour!PZ$4,Usage!$D$3:$ABF$3,0)),"")</f>
        <v>0</v>
      </c>
      <c r="QA55" s="6">
        <f>IFERROR(INDEX(Sales!$D$5:$ABF$18,MATCH(UsagePerHour!$B55,Sales!$C$5:$C$18,0),MATCH(UsagePerHour!QA$4,Sales!$D$3:$ABF$3,0))/QA$2*INDEX(Usage!$D$5:$ABF$11,MATCH(UsagePerHour!$B$52,Usage!$C$5:$C$11,0),MATCH(UsagePerHour!QA$4,Usage!$D$3:$ABF$3,0)),"")</f>
        <v>0</v>
      </c>
      <c r="QB55" s="6">
        <f>IFERROR(INDEX(Sales!$D$5:$ABF$18,MATCH(UsagePerHour!$B55,Sales!$C$5:$C$18,0),MATCH(UsagePerHour!QB$4,Sales!$D$3:$ABF$3,0))/QB$2*INDEX(Usage!$D$5:$ABF$11,MATCH(UsagePerHour!$B$52,Usage!$C$5:$C$11,0),MATCH(UsagePerHour!QB$4,Usage!$D$3:$ABF$3,0)),"")</f>
        <v>0</v>
      </c>
      <c r="QC55" s="6">
        <f>IFERROR(INDEX(Sales!$D$5:$ABF$18,MATCH(UsagePerHour!$B55,Sales!$C$5:$C$18,0),MATCH(UsagePerHour!QC$4,Sales!$D$3:$ABF$3,0))/QC$2*INDEX(Usage!$D$5:$ABF$11,MATCH(UsagePerHour!$B$52,Usage!$C$5:$C$11,0),MATCH(UsagePerHour!QC$4,Usage!$D$3:$ABF$3,0)),"")</f>
        <v>0</v>
      </c>
      <c r="QD55" s="6">
        <f>IFERROR(INDEX(Sales!$D$5:$ABF$18,MATCH(UsagePerHour!$B55,Sales!$C$5:$C$18,0),MATCH(UsagePerHour!QD$4,Sales!$D$3:$ABF$3,0))/QD$2*INDEX(Usage!$D$5:$ABF$11,MATCH(UsagePerHour!$B$52,Usage!$C$5:$C$11,0),MATCH(UsagePerHour!QD$4,Usage!$D$3:$ABF$3,0)),"")</f>
        <v>0</v>
      </c>
      <c r="QE55" s="6">
        <f>IFERROR(INDEX(Sales!$D$5:$ABF$18,MATCH(UsagePerHour!$B55,Sales!$C$5:$C$18,0),MATCH(UsagePerHour!QE$4,Sales!$D$3:$ABF$3,0))/QE$2*INDEX(Usage!$D$5:$ABF$11,MATCH(UsagePerHour!$B$52,Usage!$C$5:$C$11,0),MATCH(UsagePerHour!QE$4,Usage!$D$3:$ABF$3,0)),"")</f>
        <v>0</v>
      </c>
      <c r="QF55" s="6">
        <f>IFERROR(INDEX(Sales!$D$5:$ABF$18,MATCH(UsagePerHour!$B55,Sales!$C$5:$C$18,0),MATCH(UsagePerHour!QF$4,Sales!$D$3:$ABF$3,0))/QF$2*INDEX(Usage!$D$5:$ABF$11,MATCH(UsagePerHour!$B$52,Usage!$C$5:$C$11,0),MATCH(UsagePerHour!QF$4,Usage!$D$3:$ABF$3,0)),"")</f>
        <v>0</v>
      </c>
      <c r="QG55" s="6">
        <f>IFERROR(INDEX(Sales!$D$5:$ABF$18,MATCH(UsagePerHour!$B55,Sales!$C$5:$C$18,0),MATCH(UsagePerHour!QG$4,Sales!$D$3:$ABF$3,0))/QG$2*INDEX(Usage!$D$5:$ABF$11,MATCH(UsagePerHour!$B$52,Usage!$C$5:$C$11,0),MATCH(UsagePerHour!QG$4,Usage!$D$3:$ABF$3,0)),"")</f>
        <v>0</v>
      </c>
      <c r="QH55" s="6">
        <f>IFERROR(INDEX(Sales!$D$5:$ABF$18,MATCH(UsagePerHour!$B55,Sales!$C$5:$C$18,0),MATCH(UsagePerHour!QH$4,Sales!$D$3:$ABF$3,0))/QH$2*INDEX(Usage!$D$5:$ABF$11,MATCH(UsagePerHour!$B$52,Usage!$C$5:$C$11,0),MATCH(UsagePerHour!QH$4,Usage!$D$3:$ABF$3,0)),"")</f>
        <v>0</v>
      </c>
      <c r="QI55" s="6">
        <f>IFERROR(INDEX(Sales!$D$5:$ABF$18,MATCH(UsagePerHour!$B55,Sales!$C$5:$C$18,0),MATCH(UsagePerHour!QI$4,Sales!$D$3:$ABF$3,0))/QI$2*INDEX(Usage!$D$5:$ABF$11,MATCH(UsagePerHour!$B$52,Usage!$C$5:$C$11,0),MATCH(UsagePerHour!QI$4,Usage!$D$3:$ABF$3,0)),"")</f>
        <v>0</v>
      </c>
      <c r="QJ55" s="6">
        <f>IFERROR(INDEX(Sales!$D$5:$ABF$18,MATCH(UsagePerHour!$B55,Sales!$C$5:$C$18,0),MATCH(UsagePerHour!QJ$4,Sales!$D$3:$ABF$3,0))/QJ$2*INDEX(Usage!$D$5:$ABF$11,MATCH(UsagePerHour!$B$52,Usage!$C$5:$C$11,0),MATCH(UsagePerHour!QJ$4,Usage!$D$3:$ABF$3,0)),"")</f>
        <v>0</v>
      </c>
      <c r="QK55" s="6">
        <f>IFERROR(INDEX(Sales!$D$5:$ABF$18,MATCH(UsagePerHour!$B55,Sales!$C$5:$C$18,0),MATCH(UsagePerHour!QK$4,Sales!$D$3:$ABF$3,0))/QK$2*INDEX(Usage!$D$5:$ABF$11,MATCH(UsagePerHour!$B$52,Usage!$C$5:$C$11,0),MATCH(UsagePerHour!QK$4,Usage!$D$3:$ABF$3,0)),"")</f>
        <v>0</v>
      </c>
      <c r="QL55" s="6">
        <f>IFERROR(INDEX(Sales!$D$5:$ABF$18,MATCH(UsagePerHour!$B55,Sales!$C$5:$C$18,0),MATCH(UsagePerHour!QL$4,Sales!$D$3:$ABF$3,0))/QL$2*INDEX(Usage!$D$5:$ABF$11,MATCH(UsagePerHour!$B$52,Usage!$C$5:$C$11,0),MATCH(UsagePerHour!QL$4,Usage!$D$3:$ABF$3,0)),"")</f>
        <v>0</v>
      </c>
      <c r="QM55" s="6">
        <f>IFERROR(INDEX(Sales!$D$5:$ABF$18,MATCH(UsagePerHour!$B55,Sales!$C$5:$C$18,0),MATCH(UsagePerHour!QM$4,Sales!$D$3:$ABF$3,0))/QM$2*INDEX(Usage!$D$5:$ABF$11,MATCH(UsagePerHour!$B$52,Usage!$C$5:$C$11,0),MATCH(UsagePerHour!QM$4,Usage!$D$3:$ABF$3,0)),"")</f>
        <v>0</v>
      </c>
      <c r="QN55" s="6">
        <f>IFERROR(INDEX(Sales!$D$5:$ABF$18,MATCH(UsagePerHour!$B55,Sales!$C$5:$C$18,0),MATCH(UsagePerHour!QN$4,Sales!$D$3:$ABF$3,0))/QN$2*INDEX(Usage!$D$5:$ABF$11,MATCH(UsagePerHour!$B$52,Usage!$C$5:$C$11,0),MATCH(UsagePerHour!QN$4,Usage!$D$3:$ABF$3,0)),"")</f>
        <v>0</v>
      </c>
      <c r="QO55" s="6">
        <f>IFERROR(INDEX(Sales!$D$5:$ABF$18,MATCH(UsagePerHour!$B55,Sales!$C$5:$C$18,0),MATCH(UsagePerHour!QO$4,Sales!$D$3:$ABF$3,0))/QO$2*INDEX(Usage!$D$5:$ABF$11,MATCH(UsagePerHour!$B$52,Usage!$C$5:$C$11,0),MATCH(UsagePerHour!QO$4,Usage!$D$3:$ABF$3,0)),"")</f>
        <v>0</v>
      </c>
      <c r="QP55" s="6">
        <f>IFERROR(INDEX(Sales!$D$5:$ABF$18,MATCH(UsagePerHour!$B55,Sales!$C$5:$C$18,0),MATCH(UsagePerHour!QP$4,Sales!$D$3:$ABF$3,0))/QP$2*INDEX(Usage!$D$5:$ABF$11,MATCH(UsagePerHour!$B$52,Usage!$C$5:$C$11,0),MATCH(UsagePerHour!QP$4,Usage!$D$3:$ABF$3,0)),"")</f>
        <v>0</v>
      </c>
      <c r="QQ55" s="6">
        <f>IFERROR(INDEX(Sales!$D$5:$ABF$18,MATCH(UsagePerHour!$B55,Sales!$C$5:$C$18,0),MATCH(UsagePerHour!QQ$4,Sales!$D$3:$ABF$3,0))/QQ$2*INDEX(Usage!$D$5:$ABF$11,MATCH(UsagePerHour!$B$52,Usage!$C$5:$C$11,0),MATCH(UsagePerHour!QQ$4,Usage!$D$3:$ABF$3,0)),"")</f>
        <v>0</v>
      </c>
      <c r="QR55" s="6">
        <f>IFERROR(INDEX(Sales!$D$5:$ABF$18,MATCH(UsagePerHour!$B55,Sales!$C$5:$C$18,0),MATCH(UsagePerHour!QR$4,Sales!$D$3:$ABF$3,0))/QR$2*INDEX(Usage!$D$5:$ABF$11,MATCH(UsagePerHour!$B$52,Usage!$C$5:$C$11,0),MATCH(UsagePerHour!QR$4,Usage!$D$3:$ABF$3,0)),"")</f>
        <v>0</v>
      </c>
      <c r="QS55" s="6">
        <f>IFERROR(INDEX(Sales!$D$5:$ABF$18,MATCH(UsagePerHour!$B55,Sales!$C$5:$C$18,0),MATCH(UsagePerHour!QS$4,Sales!$D$3:$ABF$3,0))/QS$2*INDEX(Usage!$D$5:$ABF$11,MATCH(UsagePerHour!$B$52,Usage!$C$5:$C$11,0),MATCH(UsagePerHour!QS$4,Usage!$D$3:$ABF$3,0)),"")</f>
        <v>0</v>
      </c>
      <c r="QT55" s="6">
        <f>IFERROR(INDEX(Sales!$D$5:$ABF$18,MATCH(UsagePerHour!$B55,Sales!$C$5:$C$18,0),MATCH(UsagePerHour!QT$4,Sales!$D$3:$ABF$3,0))/QT$2*INDEX(Usage!$D$5:$ABF$11,MATCH(UsagePerHour!$B$52,Usage!$C$5:$C$11,0),MATCH(UsagePerHour!QT$4,Usage!$D$3:$ABF$3,0)),"")</f>
        <v>0</v>
      </c>
      <c r="QU55" s="6">
        <f>IFERROR(INDEX(Sales!$D$5:$ABF$18,MATCH(UsagePerHour!$B55,Sales!$C$5:$C$18,0),MATCH(UsagePerHour!QU$4,Sales!$D$3:$ABF$3,0))/QU$2*INDEX(Usage!$D$5:$ABF$11,MATCH(UsagePerHour!$B$52,Usage!$C$5:$C$11,0),MATCH(UsagePerHour!QU$4,Usage!$D$3:$ABF$3,0)),"")</f>
        <v>0</v>
      </c>
      <c r="QV55" s="6">
        <f>IFERROR(INDEX(Sales!$D$5:$ABF$18,MATCH(UsagePerHour!$B55,Sales!$C$5:$C$18,0),MATCH(UsagePerHour!QV$4,Sales!$D$3:$ABF$3,0))/QV$2*INDEX(Usage!$D$5:$ABF$11,MATCH(UsagePerHour!$B$52,Usage!$C$5:$C$11,0),MATCH(UsagePerHour!QV$4,Usage!$D$3:$ABF$3,0)),"")</f>
        <v>0</v>
      </c>
      <c r="QW55" s="6">
        <f>IFERROR(INDEX(Sales!$D$5:$ABF$18,MATCH(UsagePerHour!$B55,Sales!$C$5:$C$18,0),MATCH(UsagePerHour!QW$4,Sales!$D$3:$ABF$3,0))/QW$2*INDEX(Usage!$D$5:$ABF$11,MATCH(UsagePerHour!$B$52,Usage!$C$5:$C$11,0),MATCH(UsagePerHour!QW$4,Usage!$D$3:$ABF$3,0)),"")</f>
        <v>0</v>
      </c>
      <c r="QX55" s="6">
        <f>IFERROR(INDEX(Sales!$D$5:$ABF$18,MATCH(UsagePerHour!$B55,Sales!$C$5:$C$18,0),MATCH(UsagePerHour!QX$4,Sales!$D$3:$ABF$3,0))/QX$2*INDEX(Usage!$D$5:$ABF$11,MATCH(UsagePerHour!$B$52,Usage!$C$5:$C$11,0),MATCH(UsagePerHour!QX$4,Usage!$D$3:$ABF$3,0)),"")</f>
        <v>0</v>
      </c>
      <c r="QY55" s="6">
        <f>IFERROR(INDEX(Sales!$D$5:$ABF$18,MATCH(UsagePerHour!$B55,Sales!$C$5:$C$18,0),MATCH(UsagePerHour!QY$4,Sales!$D$3:$ABF$3,0))/QY$2*INDEX(Usage!$D$5:$ABF$11,MATCH(UsagePerHour!$B$52,Usage!$C$5:$C$11,0),MATCH(UsagePerHour!QY$4,Usage!$D$3:$ABF$3,0)),"")</f>
        <v>0</v>
      </c>
      <c r="QZ55" s="6">
        <f>IFERROR(INDEX(Sales!$D$5:$ABF$18,MATCH(UsagePerHour!$B55,Sales!$C$5:$C$18,0),MATCH(UsagePerHour!QZ$4,Sales!$D$3:$ABF$3,0))/QZ$2*INDEX(Usage!$D$5:$ABF$11,MATCH(UsagePerHour!$B$52,Usage!$C$5:$C$11,0),MATCH(UsagePerHour!QZ$4,Usage!$D$3:$ABF$3,0)),"")</f>
        <v>0</v>
      </c>
      <c r="RA55" s="6">
        <f>IFERROR(INDEX(Sales!$D$5:$ABF$18,MATCH(UsagePerHour!$B55,Sales!$C$5:$C$18,0),MATCH(UsagePerHour!RA$4,Sales!$D$3:$ABF$3,0))/RA$2*INDEX(Usage!$D$5:$ABF$11,MATCH(UsagePerHour!$B$52,Usage!$C$5:$C$11,0),MATCH(UsagePerHour!RA$4,Usage!$D$3:$ABF$3,0)),"")</f>
        <v>0</v>
      </c>
      <c r="RB55" s="6">
        <f>IFERROR(INDEX(Sales!$D$5:$ABF$18,MATCH(UsagePerHour!$B55,Sales!$C$5:$C$18,0),MATCH(UsagePerHour!RB$4,Sales!$D$3:$ABF$3,0))/RB$2*INDEX(Usage!$D$5:$ABF$11,MATCH(UsagePerHour!$B$52,Usage!$C$5:$C$11,0),MATCH(UsagePerHour!RB$4,Usage!$D$3:$ABF$3,0)),"")</f>
        <v>0</v>
      </c>
      <c r="RC55" s="6">
        <f>IFERROR(INDEX(Sales!$D$5:$ABF$18,MATCH(UsagePerHour!$B55,Sales!$C$5:$C$18,0),MATCH(UsagePerHour!RC$4,Sales!$D$3:$ABF$3,0))/RC$2*INDEX(Usage!$D$5:$ABF$11,MATCH(UsagePerHour!$B$52,Usage!$C$5:$C$11,0),MATCH(UsagePerHour!RC$4,Usage!$D$3:$ABF$3,0)),"")</f>
        <v>0</v>
      </c>
      <c r="RD55" s="6">
        <f>IFERROR(INDEX(Sales!$D$5:$ABF$18,MATCH(UsagePerHour!$B55,Sales!$C$5:$C$18,0),MATCH(UsagePerHour!RD$4,Sales!$D$3:$ABF$3,0))/RD$2*INDEX(Usage!$D$5:$ABF$11,MATCH(UsagePerHour!$B$52,Usage!$C$5:$C$11,0),MATCH(UsagePerHour!RD$4,Usage!$D$3:$ABF$3,0)),"")</f>
        <v>0</v>
      </c>
      <c r="RE55" s="6">
        <f>IFERROR(INDEX(Sales!$D$5:$ABF$18,MATCH(UsagePerHour!$B55,Sales!$C$5:$C$18,0),MATCH(UsagePerHour!RE$4,Sales!$D$3:$ABF$3,0))/RE$2*INDEX(Usage!$D$5:$ABF$11,MATCH(UsagePerHour!$B$52,Usage!$C$5:$C$11,0),MATCH(UsagePerHour!RE$4,Usage!$D$3:$ABF$3,0)),"")</f>
        <v>0</v>
      </c>
      <c r="RF55" s="6">
        <f>IFERROR(INDEX(Sales!$D$5:$ABF$18,MATCH(UsagePerHour!$B55,Sales!$C$5:$C$18,0),MATCH(UsagePerHour!RF$4,Sales!$D$3:$ABF$3,0))/RF$2*INDEX(Usage!$D$5:$ABF$11,MATCH(UsagePerHour!$B$52,Usage!$C$5:$C$11,0),MATCH(UsagePerHour!RF$4,Usage!$D$3:$ABF$3,0)),"")</f>
        <v>0</v>
      </c>
      <c r="RG55" s="6">
        <f>IFERROR(INDEX(Sales!$D$5:$ABF$18,MATCH(UsagePerHour!$B55,Sales!$C$5:$C$18,0),MATCH(UsagePerHour!RG$4,Sales!$D$3:$ABF$3,0))/RG$2*INDEX(Usage!$D$5:$ABF$11,MATCH(UsagePerHour!$B$52,Usage!$C$5:$C$11,0),MATCH(UsagePerHour!RG$4,Usage!$D$3:$ABF$3,0)),"")</f>
        <v>0</v>
      </c>
      <c r="RH55" s="6">
        <f>IFERROR(INDEX(Sales!$D$5:$ABF$18,MATCH(UsagePerHour!$B55,Sales!$C$5:$C$18,0),MATCH(UsagePerHour!RH$4,Sales!$D$3:$ABF$3,0))/RH$2*INDEX(Usage!$D$5:$ABF$11,MATCH(UsagePerHour!$B$52,Usage!$C$5:$C$11,0),MATCH(UsagePerHour!RH$4,Usage!$D$3:$ABF$3,0)),"")</f>
        <v>0</v>
      </c>
      <c r="RI55" s="6">
        <f>IFERROR(INDEX(Sales!$D$5:$ABF$18,MATCH(UsagePerHour!$B55,Sales!$C$5:$C$18,0),MATCH(UsagePerHour!RI$4,Sales!$D$3:$ABF$3,0))/RI$2*INDEX(Usage!$D$5:$ABF$11,MATCH(UsagePerHour!$B$52,Usage!$C$5:$C$11,0),MATCH(UsagePerHour!RI$4,Usage!$D$3:$ABF$3,0)),"")</f>
        <v>0</v>
      </c>
      <c r="RJ55" s="6">
        <f>IFERROR(INDEX(Sales!$D$5:$ABF$18,MATCH(UsagePerHour!$B55,Sales!$C$5:$C$18,0),MATCH(UsagePerHour!RJ$4,Sales!$D$3:$ABF$3,0))/RJ$2*INDEX(Usage!$D$5:$ABF$11,MATCH(UsagePerHour!$B$52,Usage!$C$5:$C$11,0),MATCH(UsagePerHour!RJ$4,Usage!$D$3:$ABF$3,0)),"")</f>
        <v>0</v>
      </c>
      <c r="RK55" s="6">
        <f>IFERROR(INDEX(Sales!$D$5:$ABF$18,MATCH(UsagePerHour!$B55,Sales!$C$5:$C$18,0),MATCH(UsagePerHour!RK$4,Sales!$D$3:$ABF$3,0))/RK$2*INDEX(Usage!$D$5:$ABF$11,MATCH(UsagePerHour!$B$52,Usage!$C$5:$C$11,0),MATCH(UsagePerHour!RK$4,Usage!$D$3:$ABF$3,0)),"")</f>
        <v>0</v>
      </c>
      <c r="RL55" s="6">
        <f>IFERROR(INDEX(Sales!$D$5:$ABF$18,MATCH(UsagePerHour!$B55,Sales!$C$5:$C$18,0),MATCH(UsagePerHour!RL$4,Sales!$D$3:$ABF$3,0))/RL$2*INDEX(Usage!$D$5:$ABF$11,MATCH(UsagePerHour!$B$52,Usage!$C$5:$C$11,0),MATCH(UsagePerHour!RL$4,Usage!$D$3:$ABF$3,0)),"")</f>
        <v>0</v>
      </c>
      <c r="RM55" s="6">
        <f>IFERROR(INDEX(Sales!$D$5:$ABF$18,MATCH(UsagePerHour!$B55,Sales!$C$5:$C$18,0),MATCH(UsagePerHour!RM$4,Sales!$D$3:$ABF$3,0))/RM$2*INDEX(Usage!$D$5:$ABF$11,MATCH(UsagePerHour!$B$52,Usage!$C$5:$C$11,0),MATCH(UsagePerHour!RM$4,Usage!$D$3:$ABF$3,0)),"")</f>
        <v>0</v>
      </c>
      <c r="RN55" s="6">
        <f>IFERROR(INDEX(Sales!$D$5:$ABF$18,MATCH(UsagePerHour!$B55,Sales!$C$5:$C$18,0),MATCH(UsagePerHour!RN$4,Sales!$D$3:$ABF$3,0))/RN$2*INDEX(Usage!$D$5:$ABF$11,MATCH(UsagePerHour!$B$52,Usage!$C$5:$C$11,0),MATCH(UsagePerHour!RN$4,Usage!$D$3:$ABF$3,0)),"")</f>
        <v>0</v>
      </c>
      <c r="RO55" s="6">
        <f>IFERROR(INDEX(Sales!$D$5:$ABF$18,MATCH(UsagePerHour!$B55,Sales!$C$5:$C$18,0),MATCH(UsagePerHour!RO$4,Sales!$D$3:$ABF$3,0))/RO$2*INDEX(Usage!$D$5:$ABF$11,MATCH(UsagePerHour!$B$52,Usage!$C$5:$C$11,0),MATCH(UsagePerHour!RO$4,Usage!$D$3:$ABF$3,0)),"")</f>
        <v>0</v>
      </c>
      <c r="RP55" s="6">
        <f>IFERROR(INDEX(Sales!$D$5:$ABF$18,MATCH(UsagePerHour!$B55,Sales!$C$5:$C$18,0),MATCH(UsagePerHour!RP$4,Sales!$D$3:$ABF$3,0))/RP$2*INDEX(Usage!$D$5:$ABF$11,MATCH(UsagePerHour!$B$52,Usage!$C$5:$C$11,0),MATCH(UsagePerHour!RP$4,Usage!$D$3:$ABF$3,0)),"")</f>
        <v>0</v>
      </c>
      <c r="RQ55" s="6">
        <f>IFERROR(INDEX(Sales!$D$5:$ABF$18,MATCH(UsagePerHour!$B55,Sales!$C$5:$C$18,0),MATCH(UsagePerHour!RQ$4,Sales!$D$3:$ABF$3,0))/RQ$2*INDEX(Usage!$D$5:$ABF$11,MATCH(UsagePerHour!$B$52,Usage!$C$5:$C$11,0),MATCH(UsagePerHour!RQ$4,Usage!$D$3:$ABF$3,0)),"")</f>
        <v>0</v>
      </c>
      <c r="RR55" s="6">
        <f>IFERROR(INDEX(Sales!$D$5:$ABF$18,MATCH(UsagePerHour!$B55,Sales!$C$5:$C$18,0),MATCH(UsagePerHour!RR$4,Sales!$D$3:$ABF$3,0))/RR$2*INDEX(Usage!$D$5:$ABF$11,MATCH(UsagePerHour!$B$52,Usage!$C$5:$C$11,0),MATCH(UsagePerHour!RR$4,Usage!$D$3:$ABF$3,0)),"")</f>
        <v>0</v>
      </c>
      <c r="RS55" s="6">
        <f>IFERROR(INDEX(Sales!$D$5:$ABF$18,MATCH(UsagePerHour!$B55,Sales!$C$5:$C$18,0),MATCH(UsagePerHour!RS$4,Sales!$D$3:$ABF$3,0))/RS$2*INDEX(Usage!$D$5:$ABF$11,MATCH(UsagePerHour!$B$52,Usage!$C$5:$C$11,0),MATCH(UsagePerHour!RS$4,Usage!$D$3:$ABF$3,0)),"")</f>
        <v>0</v>
      </c>
      <c r="RT55" s="6">
        <f>IFERROR(INDEX(Sales!$D$5:$ABF$18,MATCH(UsagePerHour!$B55,Sales!$C$5:$C$18,0),MATCH(UsagePerHour!RT$4,Sales!$D$3:$ABF$3,0))/RT$2*INDEX(Usage!$D$5:$ABF$11,MATCH(UsagePerHour!$B$52,Usage!$C$5:$C$11,0),MATCH(UsagePerHour!RT$4,Usage!$D$3:$ABF$3,0)),"")</f>
        <v>0</v>
      </c>
      <c r="RU55" s="6">
        <f>IFERROR(INDEX(Sales!$D$5:$ABF$18,MATCH(UsagePerHour!$B55,Sales!$C$5:$C$18,0),MATCH(UsagePerHour!RU$4,Sales!$D$3:$ABF$3,0))/RU$2*INDEX(Usage!$D$5:$ABF$11,MATCH(UsagePerHour!$B$52,Usage!$C$5:$C$11,0),MATCH(UsagePerHour!RU$4,Usage!$D$3:$ABF$3,0)),"")</f>
        <v>0</v>
      </c>
      <c r="RV55" s="6">
        <f>IFERROR(INDEX(Sales!$D$5:$ABF$18,MATCH(UsagePerHour!$B55,Sales!$C$5:$C$18,0),MATCH(UsagePerHour!RV$4,Sales!$D$3:$ABF$3,0))/RV$2*INDEX(Usage!$D$5:$ABF$11,MATCH(UsagePerHour!$B$52,Usage!$C$5:$C$11,0),MATCH(UsagePerHour!RV$4,Usage!$D$3:$ABF$3,0)),"")</f>
        <v>0</v>
      </c>
      <c r="RW55" s="6">
        <f>IFERROR(INDEX(Sales!$D$5:$ABF$18,MATCH(UsagePerHour!$B55,Sales!$C$5:$C$18,0),MATCH(UsagePerHour!RW$4,Sales!$D$3:$ABF$3,0))/RW$2*INDEX(Usage!$D$5:$ABF$11,MATCH(UsagePerHour!$B$52,Usage!$C$5:$C$11,0),MATCH(UsagePerHour!RW$4,Usage!$D$3:$ABF$3,0)),"")</f>
        <v>0</v>
      </c>
      <c r="RX55" s="6">
        <f>IFERROR(INDEX(Sales!$D$5:$ABF$18,MATCH(UsagePerHour!$B55,Sales!$C$5:$C$18,0),MATCH(UsagePerHour!RX$4,Sales!$D$3:$ABF$3,0))/RX$2*INDEX(Usage!$D$5:$ABF$11,MATCH(UsagePerHour!$B$52,Usage!$C$5:$C$11,0),MATCH(UsagePerHour!RX$4,Usage!$D$3:$ABF$3,0)),"")</f>
        <v>0</v>
      </c>
      <c r="RY55" s="6">
        <f>IFERROR(INDEX(Sales!$D$5:$ABF$18,MATCH(UsagePerHour!$B55,Sales!$C$5:$C$18,0),MATCH(UsagePerHour!RY$4,Sales!$D$3:$ABF$3,0))/RY$2*INDEX(Usage!$D$5:$ABF$11,MATCH(UsagePerHour!$B$52,Usage!$C$5:$C$11,0),MATCH(UsagePerHour!RY$4,Usage!$D$3:$ABF$3,0)),"")</f>
        <v>0</v>
      </c>
      <c r="RZ55" s="6">
        <f>IFERROR(INDEX(Sales!$D$5:$ABF$18,MATCH(UsagePerHour!$B55,Sales!$C$5:$C$18,0),MATCH(UsagePerHour!RZ$4,Sales!$D$3:$ABF$3,0))/RZ$2*INDEX(Usage!$D$5:$ABF$11,MATCH(UsagePerHour!$B$52,Usage!$C$5:$C$11,0),MATCH(UsagePerHour!RZ$4,Usage!$D$3:$ABF$3,0)),"")</f>
        <v>0</v>
      </c>
      <c r="SA55" s="6">
        <f>IFERROR(INDEX(Sales!$D$5:$ABF$18,MATCH(UsagePerHour!$B55,Sales!$C$5:$C$18,0),MATCH(UsagePerHour!SA$4,Sales!$D$3:$ABF$3,0))/SA$2*INDEX(Usage!$D$5:$ABF$11,MATCH(UsagePerHour!$B$52,Usage!$C$5:$C$11,0),MATCH(UsagePerHour!SA$4,Usage!$D$3:$ABF$3,0)),"")</f>
        <v>0</v>
      </c>
      <c r="SB55" s="6">
        <f>IFERROR(INDEX(Sales!$D$5:$ABF$18,MATCH(UsagePerHour!$B55,Sales!$C$5:$C$18,0),MATCH(UsagePerHour!SB$4,Sales!$D$3:$ABF$3,0))/SB$2*INDEX(Usage!$D$5:$ABF$11,MATCH(UsagePerHour!$B$52,Usage!$C$5:$C$11,0),MATCH(UsagePerHour!SB$4,Usage!$D$3:$ABF$3,0)),"")</f>
        <v>0</v>
      </c>
      <c r="SC55" s="6">
        <f>IFERROR(INDEX(Sales!$D$5:$ABF$18,MATCH(UsagePerHour!$B55,Sales!$C$5:$C$18,0),MATCH(UsagePerHour!SC$4,Sales!$D$3:$ABF$3,0))/SC$2*INDEX(Usage!$D$5:$ABF$11,MATCH(UsagePerHour!$B$52,Usage!$C$5:$C$11,0),MATCH(UsagePerHour!SC$4,Usage!$D$3:$ABF$3,0)),"")</f>
        <v>0</v>
      </c>
      <c r="SD55" s="6">
        <f>IFERROR(INDEX(Sales!$D$5:$ABF$18,MATCH(UsagePerHour!$B55,Sales!$C$5:$C$18,0),MATCH(UsagePerHour!SD$4,Sales!$D$3:$ABF$3,0))/SD$2*INDEX(Usage!$D$5:$ABF$11,MATCH(UsagePerHour!$B$52,Usage!$C$5:$C$11,0),MATCH(UsagePerHour!SD$4,Usage!$D$3:$ABF$3,0)),"")</f>
        <v>0</v>
      </c>
      <c r="SE55" s="6">
        <f>IFERROR(INDEX(Sales!$D$5:$ABF$18,MATCH(UsagePerHour!$B55,Sales!$C$5:$C$18,0),MATCH(UsagePerHour!SE$4,Sales!$D$3:$ABF$3,0))/SE$2*INDEX(Usage!$D$5:$ABF$11,MATCH(UsagePerHour!$B$52,Usage!$C$5:$C$11,0),MATCH(UsagePerHour!SE$4,Usage!$D$3:$ABF$3,0)),"")</f>
        <v>0</v>
      </c>
      <c r="SF55" s="6">
        <f>IFERROR(INDEX(Sales!$D$5:$ABF$18,MATCH(UsagePerHour!$B55,Sales!$C$5:$C$18,0),MATCH(UsagePerHour!SF$4,Sales!$D$3:$ABF$3,0))/SF$2*INDEX(Usage!$D$5:$ABF$11,MATCH(UsagePerHour!$B$52,Usage!$C$5:$C$11,0),MATCH(UsagePerHour!SF$4,Usage!$D$3:$ABF$3,0)),"")</f>
        <v>0</v>
      </c>
      <c r="SG55" s="6" t="str">
        <f>IFERROR(INDEX(Sales!$D$5:$ABF$18,MATCH(UsagePerHour!$B55,Sales!$C$5:$C$18,0),MATCH(UsagePerHour!SG$4,Sales!$D$3:$ABF$3,0))/SG$2*INDEX(Usage!$D$5:$ABF$11,MATCH(UsagePerHour!$B$52,Usage!$C$5:$C$11,0),MATCH(UsagePerHour!SG$4,Usage!$D$3:$ABF$3,0)),"")</f>
        <v/>
      </c>
      <c r="SH55" s="6" t="str">
        <f>IFERROR(INDEX(Sales!$D$5:$ABF$18,MATCH(UsagePerHour!$B55,Sales!$C$5:$C$18,0),MATCH(UsagePerHour!SH$4,Sales!$D$3:$ABF$3,0))/SH$2*INDEX(Usage!$D$5:$ABF$11,MATCH(UsagePerHour!$B$52,Usage!$C$5:$C$11,0),MATCH(UsagePerHour!SH$4,Usage!$D$3:$ABF$3,0)),"")</f>
        <v/>
      </c>
      <c r="SI55" s="6" t="str">
        <f>IFERROR(INDEX(Sales!$D$5:$ABF$18,MATCH(UsagePerHour!$B55,Sales!$C$5:$C$18,0),MATCH(UsagePerHour!SI$4,Sales!$D$3:$ABF$3,0))/SI$2*INDEX(Usage!$D$5:$ABF$11,MATCH(UsagePerHour!$B$52,Usage!$C$5:$C$11,0),MATCH(UsagePerHour!SI$4,Usage!$D$3:$ABF$3,0)),"")</f>
        <v/>
      </c>
      <c r="SJ55" s="6" t="str">
        <f>IFERROR(INDEX(Sales!$D$5:$ABF$18,MATCH(UsagePerHour!$B55,Sales!$C$5:$C$18,0),MATCH(UsagePerHour!SJ$4,Sales!$D$3:$ABF$3,0))/SJ$2*INDEX(Usage!$D$5:$ABF$11,MATCH(UsagePerHour!$B$52,Usage!$C$5:$C$11,0),MATCH(UsagePerHour!SJ$4,Usage!$D$3:$ABF$3,0)),"")</f>
        <v/>
      </c>
      <c r="SK55" s="6" t="str">
        <f>IFERROR(INDEX(Sales!$D$5:$ABF$18,MATCH(UsagePerHour!$B55,Sales!$C$5:$C$18,0),MATCH(UsagePerHour!SK$4,Sales!$D$3:$ABF$3,0))/SK$2*INDEX(Usage!$D$5:$ABF$11,MATCH(UsagePerHour!$B$52,Usage!$C$5:$C$11,0),MATCH(UsagePerHour!SK$4,Usage!$D$3:$ABF$3,0)),"")</f>
        <v/>
      </c>
      <c r="SL55" s="6" t="str">
        <f>IFERROR(INDEX(Sales!$D$5:$ABF$18,MATCH(UsagePerHour!$B55,Sales!$C$5:$C$18,0),MATCH(UsagePerHour!SL$4,Sales!$D$3:$ABF$3,0))/SL$2*INDEX(Usage!$D$5:$ABF$11,MATCH(UsagePerHour!$B$52,Usage!$C$5:$C$11,0),MATCH(UsagePerHour!SL$4,Usage!$D$3:$ABF$3,0)),"")</f>
        <v/>
      </c>
      <c r="SM55" s="6" t="str">
        <f>IFERROR(INDEX(Sales!$D$5:$ABF$18,MATCH(UsagePerHour!$B55,Sales!$C$5:$C$18,0),MATCH(UsagePerHour!SM$4,Sales!$D$3:$ABF$3,0))/SM$2*INDEX(Usage!$D$5:$ABF$11,MATCH(UsagePerHour!$B$52,Usage!$C$5:$C$11,0),MATCH(UsagePerHour!SM$4,Usage!$D$3:$ABF$3,0)),"")</f>
        <v/>
      </c>
      <c r="SN55" s="6" t="str">
        <f>IFERROR(INDEX(Sales!$D$5:$ABF$18,MATCH(UsagePerHour!$B55,Sales!$C$5:$C$18,0),MATCH(UsagePerHour!SN$4,Sales!$D$3:$ABF$3,0))/SN$2*INDEX(Usage!$D$5:$ABF$11,MATCH(UsagePerHour!$B$52,Usage!$C$5:$C$11,0),MATCH(UsagePerHour!SN$4,Usage!$D$3:$ABF$3,0)),"")</f>
        <v/>
      </c>
      <c r="SO55" s="6" t="str">
        <f>IFERROR(INDEX(Sales!$D$5:$ABF$18,MATCH(UsagePerHour!$B55,Sales!$C$5:$C$18,0),MATCH(UsagePerHour!SO$4,Sales!$D$3:$ABF$3,0))/SO$2*INDEX(Usage!$D$5:$ABF$11,MATCH(UsagePerHour!$B$52,Usage!$C$5:$C$11,0),MATCH(UsagePerHour!SO$4,Usage!$D$3:$ABF$3,0)),"")</f>
        <v/>
      </c>
      <c r="SP55" s="6" t="str">
        <f>IFERROR(INDEX(Sales!$D$5:$ABF$18,MATCH(UsagePerHour!$B55,Sales!$C$5:$C$18,0),MATCH(UsagePerHour!SP$4,Sales!$D$3:$ABF$3,0))/SP$2*INDEX(Usage!$D$5:$ABF$11,MATCH(UsagePerHour!$B$52,Usage!$C$5:$C$11,0),MATCH(UsagePerHour!SP$4,Usage!$D$3:$ABF$3,0)),"")</f>
        <v/>
      </c>
      <c r="SQ55" s="6" t="str">
        <f>IFERROR(INDEX(Sales!$D$5:$ABF$18,MATCH(UsagePerHour!$B55,Sales!$C$5:$C$18,0),MATCH(UsagePerHour!SQ$4,Sales!$D$3:$ABF$3,0))/SQ$2*INDEX(Usage!$D$5:$ABF$11,MATCH(UsagePerHour!$B$52,Usage!$C$5:$C$11,0),MATCH(UsagePerHour!SQ$4,Usage!$D$3:$ABF$3,0)),"")</f>
        <v/>
      </c>
      <c r="SR55" s="6" t="str">
        <f>IFERROR(INDEX(Sales!$D$5:$ABF$18,MATCH(UsagePerHour!$B55,Sales!$C$5:$C$18,0),MATCH(UsagePerHour!SR$4,Sales!$D$3:$ABF$3,0))/SR$2*INDEX(Usage!$D$5:$ABF$11,MATCH(UsagePerHour!$B$52,Usage!$C$5:$C$11,0),MATCH(UsagePerHour!SR$4,Usage!$D$3:$ABF$3,0)),"")</f>
        <v/>
      </c>
      <c r="SS55" s="6" t="str">
        <f>IFERROR(INDEX(Sales!$D$5:$ABF$18,MATCH(UsagePerHour!$B55,Sales!$C$5:$C$18,0),MATCH(UsagePerHour!SS$4,Sales!$D$3:$ABF$3,0))/SS$2*INDEX(Usage!$D$5:$ABF$11,MATCH(UsagePerHour!$B$52,Usage!$C$5:$C$11,0),MATCH(UsagePerHour!SS$4,Usage!$D$3:$ABF$3,0)),"")</f>
        <v/>
      </c>
      <c r="ST55" s="6" t="str">
        <f>IFERROR(INDEX(Sales!$D$5:$ABF$18,MATCH(UsagePerHour!$B55,Sales!$C$5:$C$18,0),MATCH(UsagePerHour!ST$4,Sales!$D$3:$ABF$3,0))/ST$2*INDEX(Usage!$D$5:$ABF$11,MATCH(UsagePerHour!$B$52,Usage!$C$5:$C$11,0),MATCH(UsagePerHour!ST$4,Usage!$D$3:$ABF$3,0)),"")</f>
        <v/>
      </c>
      <c r="SU55" s="6" t="str">
        <f>IFERROR(INDEX(Sales!$D$5:$ABF$18,MATCH(UsagePerHour!$B55,Sales!$C$5:$C$18,0),MATCH(UsagePerHour!SU$4,Sales!$D$3:$ABF$3,0))/SU$2*INDEX(Usage!$D$5:$ABF$11,MATCH(UsagePerHour!$B$52,Usage!$C$5:$C$11,0),MATCH(UsagePerHour!SU$4,Usage!$D$3:$ABF$3,0)),"")</f>
        <v/>
      </c>
      <c r="SV55" s="6" t="str">
        <f>IFERROR(INDEX(Sales!$D$5:$ABF$18,MATCH(UsagePerHour!$B55,Sales!$C$5:$C$18,0),MATCH(UsagePerHour!SV$4,Sales!$D$3:$ABF$3,0))/SV$2*INDEX(Usage!$D$5:$ABF$11,MATCH(UsagePerHour!$B$52,Usage!$C$5:$C$11,0),MATCH(UsagePerHour!SV$4,Usage!$D$3:$ABF$3,0)),"")</f>
        <v/>
      </c>
      <c r="SW55" s="6" t="str">
        <f>IFERROR(INDEX(Sales!$D$5:$ABF$18,MATCH(UsagePerHour!$B55,Sales!$C$5:$C$18,0),MATCH(UsagePerHour!SW$4,Sales!$D$3:$ABF$3,0))/SW$2*INDEX(Usage!$D$5:$ABF$11,MATCH(UsagePerHour!$B$52,Usage!$C$5:$C$11,0),MATCH(UsagePerHour!SW$4,Usage!$D$3:$ABF$3,0)),"")</f>
        <v/>
      </c>
      <c r="SX55" s="6" t="str">
        <f>IFERROR(INDEX(Sales!$D$5:$ABF$18,MATCH(UsagePerHour!$B55,Sales!$C$5:$C$18,0),MATCH(UsagePerHour!SX$4,Sales!$D$3:$ABF$3,0))/SX$2*INDEX(Usage!$D$5:$ABF$11,MATCH(UsagePerHour!$B$52,Usage!$C$5:$C$11,0),MATCH(UsagePerHour!SX$4,Usage!$D$3:$ABF$3,0)),"")</f>
        <v/>
      </c>
      <c r="SY55" s="6" t="str">
        <f>IFERROR(INDEX(Sales!$D$5:$ABF$18,MATCH(UsagePerHour!$B55,Sales!$C$5:$C$18,0),MATCH(UsagePerHour!SY$4,Sales!$D$3:$ABF$3,0))/SY$2*INDEX(Usage!$D$5:$ABF$11,MATCH(UsagePerHour!$B$52,Usage!$C$5:$C$11,0),MATCH(UsagePerHour!SY$4,Usage!$D$3:$ABF$3,0)),"")</f>
        <v/>
      </c>
      <c r="SZ55" s="6" t="str">
        <f>IFERROR(INDEX(Sales!$D$5:$ABF$18,MATCH(UsagePerHour!$B55,Sales!$C$5:$C$18,0),MATCH(UsagePerHour!SZ$4,Sales!$D$3:$ABF$3,0))/SZ$2*INDEX(Usage!$D$5:$ABF$11,MATCH(UsagePerHour!$B$52,Usage!$C$5:$C$11,0),MATCH(UsagePerHour!SZ$4,Usage!$D$3:$ABF$3,0)),"")</f>
        <v/>
      </c>
      <c r="TA55" s="6" t="str">
        <f>IFERROR(INDEX(Sales!$D$5:$ABF$18,MATCH(UsagePerHour!$B55,Sales!$C$5:$C$18,0),MATCH(UsagePerHour!TA$4,Sales!$D$3:$ABF$3,0))/TA$2*INDEX(Usage!$D$5:$ABF$11,MATCH(UsagePerHour!$B$52,Usage!$C$5:$C$11,0),MATCH(UsagePerHour!TA$4,Usage!$D$3:$ABF$3,0)),"")</f>
        <v/>
      </c>
      <c r="TB55" s="6" t="str">
        <f>IFERROR(INDEX(Sales!$D$5:$ABF$18,MATCH(UsagePerHour!$B55,Sales!$C$5:$C$18,0),MATCH(UsagePerHour!TB$4,Sales!$D$3:$ABF$3,0))/TB$2*INDEX(Usage!$D$5:$ABF$11,MATCH(UsagePerHour!$B$52,Usage!$C$5:$C$11,0),MATCH(UsagePerHour!TB$4,Usage!$D$3:$ABF$3,0)),"")</f>
        <v/>
      </c>
      <c r="TC55" s="6" t="str">
        <f>IFERROR(INDEX(Sales!$D$5:$ABF$18,MATCH(UsagePerHour!$B55,Sales!$C$5:$C$18,0),MATCH(UsagePerHour!TC$4,Sales!$D$3:$ABF$3,0))/TC$2*INDEX(Usage!$D$5:$ABF$11,MATCH(UsagePerHour!$B$52,Usage!$C$5:$C$11,0),MATCH(UsagePerHour!TC$4,Usage!$D$3:$ABF$3,0)),"")</f>
        <v/>
      </c>
      <c r="TD55" s="6" t="str">
        <f>IFERROR(INDEX(Sales!$D$5:$ABF$18,MATCH(UsagePerHour!$B55,Sales!$C$5:$C$18,0),MATCH(UsagePerHour!TD$4,Sales!$D$3:$ABF$3,0))/TD$2*INDEX(Usage!$D$5:$ABF$11,MATCH(UsagePerHour!$B$52,Usage!$C$5:$C$11,0),MATCH(UsagePerHour!TD$4,Usage!$D$3:$ABF$3,0)),"")</f>
        <v/>
      </c>
      <c r="TE55" s="6" t="str">
        <f>IFERROR(INDEX(Sales!$D$5:$ABF$18,MATCH(UsagePerHour!$B55,Sales!$C$5:$C$18,0),MATCH(UsagePerHour!TE$4,Sales!$D$3:$ABF$3,0))/TE$2*INDEX(Usage!$D$5:$ABF$11,MATCH(UsagePerHour!$B$52,Usage!$C$5:$C$11,0),MATCH(UsagePerHour!TE$4,Usage!$D$3:$ABF$3,0)),"")</f>
        <v/>
      </c>
      <c r="TF55" s="6" t="str">
        <f>IFERROR(INDEX(Sales!$D$5:$ABF$18,MATCH(UsagePerHour!$B55,Sales!$C$5:$C$18,0),MATCH(UsagePerHour!TF$4,Sales!$D$3:$ABF$3,0))/TF$2*INDEX(Usage!$D$5:$ABF$11,MATCH(UsagePerHour!$B$52,Usage!$C$5:$C$11,0),MATCH(UsagePerHour!TF$4,Usage!$D$3:$ABF$3,0)),"")</f>
        <v/>
      </c>
      <c r="TG55" s="6" t="str">
        <f>IFERROR(INDEX(Sales!$D$5:$ABF$18,MATCH(UsagePerHour!$B55,Sales!$C$5:$C$18,0),MATCH(UsagePerHour!TG$4,Sales!$D$3:$ABF$3,0))/TG$2*INDEX(Usage!$D$5:$ABF$11,MATCH(UsagePerHour!$B$52,Usage!$C$5:$C$11,0),MATCH(UsagePerHour!TG$4,Usage!$D$3:$ABF$3,0)),"")</f>
        <v/>
      </c>
      <c r="TH55" s="6" t="str">
        <f>IFERROR(INDEX(Sales!$D$5:$ABF$18,MATCH(UsagePerHour!$B55,Sales!$C$5:$C$18,0),MATCH(UsagePerHour!TH$4,Sales!$D$3:$ABF$3,0))/TH$2*INDEX(Usage!$D$5:$ABF$11,MATCH(UsagePerHour!$B$52,Usage!$C$5:$C$11,0),MATCH(UsagePerHour!TH$4,Usage!$D$3:$ABF$3,0)),"")</f>
        <v/>
      </c>
      <c r="TI55" s="6" t="str">
        <f>IFERROR(INDEX(Sales!$D$5:$ABF$18,MATCH(UsagePerHour!$B55,Sales!$C$5:$C$18,0),MATCH(UsagePerHour!TI$4,Sales!$D$3:$ABF$3,0))/TI$2*INDEX(Usage!$D$5:$ABF$11,MATCH(UsagePerHour!$B$52,Usage!$C$5:$C$11,0),MATCH(UsagePerHour!TI$4,Usage!$D$3:$ABF$3,0)),"")</f>
        <v/>
      </c>
      <c r="TJ55" s="6" t="str">
        <f>IFERROR(INDEX(Sales!$D$5:$ABF$18,MATCH(UsagePerHour!$B55,Sales!$C$5:$C$18,0),MATCH(UsagePerHour!TJ$4,Sales!$D$3:$ABF$3,0))/TJ$2*INDEX(Usage!$D$5:$ABF$11,MATCH(UsagePerHour!$B$52,Usage!$C$5:$C$11,0),MATCH(UsagePerHour!TJ$4,Usage!$D$3:$ABF$3,0)),"")</f>
        <v/>
      </c>
      <c r="TK55" s="6" t="str">
        <f>IFERROR(INDEX(Sales!$D$5:$ABF$18,MATCH(UsagePerHour!$B55,Sales!$C$5:$C$18,0),MATCH(UsagePerHour!TK$4,Sales!$D$3:$ABF$3,0))/TK$2*INDEX(Usage!$D$5:$ABF$11,MATCH(UsagePerHour!$B$52,Usage!$C$5:$C$11,0),MATCH(UsagePerHour!TK$4,Usage!$D$3:$ABF$3,0)),"")</f>
        <v/>
      </c>
      <c r="TL55" s="6" t="str">
        <f>IFERROR(INDEX(Sales!$D$5:$ABF$18,MATCH(UsagePerHour!$B55,Sales!$C$5:$C$18,0),MATCH(UsagePerHour!TL$4,Sales!$D$3:$ABF$3,0))/TL$2*INDEX(Usage!$D$5:$ABF$11,MATCH(UsagePerHour!$B$52,Usage!$C$5:$C$11,0),MATCH(UsagePerHour!TL$4,Usage!$D$3:$ABF$3,0)),"")</f>
        <v/>
      </c>
      <c r="TM55" s="6" t="str">
        <f>IFERROR(INDEX(Sales!$D$5:$ABF$18,MATCH(UsagePerHour!$B55,Sales!$C$5:$C$18,0),MATCH(UsagePerHour!TM$4,Sales!$D$3:$ABF$3,0))/TM$2*INDEX(Usage!$D$5:$ABF$11,MATCH(UsagePerHour!$B$52,Usage!$C$5:$C$11,0),MATCH(UsagePerHour!TM$4,Usage!$D$3:$ABF$3,0)),"")</f>
        <v/>
      </c>
      <c r="TN55" s="6" t="str">
        <f>IFERROR(INDEX(Sales!$D$5:$ABF$18,MATCH(UsagePerHour!$B55,Sales!$C$5:$C$18,0),MATCH(UsagePerHour!TN$4,Sales!$D$3:$ABF$3,0))/TN$2*INDEX(Usage!$D$5:$ABF$11,MATCH(UsagePerHour!$B$52,Usage!$C$5:$C$11,0),MATCH(UsagePerHour!TN$4,Usage!$D$3:$ABF$3,0)),"")</f>
        <v/>
      </c>
      <c r="TO55" s="6" t="str">
        <f>IFERROR(INDEX(Sales!$D$5:$ABF$18,MATCH(UsagePerHour!$B55,Sales!$C$5:$C$18,0),MATCH(UsagePerHour!TO$4,Sales!$D$3:$ABF$3,0))/TO$2*INDEX(Usage!$D$5:$ABF$11,MATCH(UsagePerHour!$B$52,Usage!$C$5:$C$11,0),MATCH(UsagePerHour!TO$4,Usage!$D$3:$ABF$3,0)),"")</f>
        <v/>
      </c>
      <c r="TP55" s="6" t="str">
        <f>IFERROR(INDEX(Sales!$D$5:$ABF$18,MATCH(UsagePerHour!$B55,Sales!$C$5:$C$18,0),MATCH(UsagePerHour!TP$4,Sales!$D$3:$ABF$3,0))/TP$2*INDEX(Usage!$D$5:$ABF$11,MATCH(UsagePerHour!$B$52,Usage!$C$5:$C$11,0),MATCH(UsagePerHour!TP$4,Usage!$D$3:$ABF$3,0)),"")</f>
        <v/>
      </c>
      <c r="TQ55" s="6" t="str">
        <f>IFERROR(INDEX(Sales!$D$5:$ABF$18,MATCH(UsagePerHour!$B55,Sales!$C$5:$C$18,0),MATCH(UsagePerHour!TQ$4,Sales!$D$3:$ABF$3,0))/TQ$2*INDEX(Usage!$D$5:$ABF$11,MATCH(UsagePerHour!$B$52,Usage!$C$5:$C$11,0),MATCH(UsagePerHour!TQ$4,Usage!$D$3:$ABF$3,0)),"")</f>
        <v/>
      </c>
      <c r="TR55" s="6" t="str">
        <f>IFERROR(INDEX(Sales!$D$5:$ABF$18,MATCH(UsagePerHour!$B55,Sales!$C$5:$C$18,0),MATCH(UsagePerHour!TR$4,Sales!$D$3:$ABF$3,0))/TR$2*INDEX(Usage!$D$5:$ABF$11,MATCH(UsagePerHour!$B$52,Usage!$C$5:$C$11,0),MATCH(UsagePerHour!TR$4,Usage!$D$3:$ABF$3,0)),"")</f>
        <v/>
      </c>
      <c r="TS55" s="6" t="str">
        <f>IFERROR(INDEX(Sales!$D$5:$ABF$18,MATCH(UsagePerHour!$B55,Sales!$C$5:$C$18,0),MATCH(UsagePerHour!TS$4,Sales!$D$3:$ABF$3,0))/TS$2*INDEX(Usage!$D$5:$ABF$11,MATCH(UsagePerHour!$B$52,Usage!$C$5:$C$11,0),MATCH(UsagePerHour!TS$4,Usage!$D$3:$ABF$3,0)),"")</f>
        <v/>
      </c>
      <c r="TT55" s="6" t="str">
        <f>IFERROR(INDEX(Sales!$D$5:$ABF$18,MATCH(UsagePerHour!$B55,Sales!$C$5:$C$18,0),MATCH(UsagePerHour!TT$4,Sales!$D$3:$ABF$3,0))/TT$2*INDEX(Usage!$D$5:$ABF$11,MATCH(UsagePerHour!$B$52,Usage!$C$5:$C$11,0),MATCH(UsagePerHour!TT$4,Usage!$D$3:$ABF$3,0)),"")</f>
        <v/>
      </c>
      <c r="TU55" s="6" t="str">
        <f>IFERROR(INDEX(Sales!$D$5:$ABF$18,MATCH(UsagePerHour!$B55,Sales!$C$5:$C$18,0),MATCH(UsagePerHour!TU$4,Sales!$D$3:$ABF$3,0))/TU$2*INDEX(Usage!$D$5:$ABF$11,MATCH(UsagePerHour!$B$52,Usage!$C$5:$C$11,0),MATCH(UsagePerHour!TU$4,Usage!$D$3:$ABF$3,0)),"")</f>
        <v/>
      </c>
      <c r="TV55" s="6" t="str">
        <f>IFERROR(INDEX(Sales!$D$5:$ABF$18,MATCH(UsagePerHour!$B55,Sales!$C$5:$C$18,0),MATCH(UsagePerHour!TV$4,Sales!$D$3:$ABF$3,0))/TV$2*INDEX(Usage!$D$5:$ABF$11,MATCH(UsagePerHour!$B$52,Usage!$C$5:$C$11,0),MATCH(UsagePerHour!TV$4,Usage!$D$3:$ABF$3,0)),"")</f>
        <v/>
      </c>
      <c r="TW55" s="6" t="str">
        <f>IFERROR(INDEX(Sales!$D$5:$ABF$18,MATCH(UsagePerHour!$B55,Sales!$C$5:$C$18,0),MATCH(UsagePerHour!TW$4,Sales!$D$3:$ABF$3,0))/TW$2*INDEX(Usage!$D$5:$ABF$11,MATCH(UsagePerHour!$B$52,Usage!$C$5:$C$11,0),MATCH(UsagePerHour!TW$4,Usage!$D$3:$ABF$3,0)),"")</f>
        <v/>
      </c>
      <c r="TX55" s="6" t="str">
        <f>IFERROR(INDEX(Sales!$D$5:$ABF$18,MATCH(UsagePerHour!$B55,Sales!$C$5:$C$18,0),MATCH(UsagePerHour!TX$4,Sales!$D$3:$ABF$3,0))/TX$2*INDEX(Usage!$D$5:$ABF$11,MATCH(UsagePerHour!$B$52,Usage!$C$5:$C$11,0),MATCH(UsagePerHour!TX$4,Usage!$D$3:$ABF$3,0)),"")</f>
        <v/>
      </c>
      <c r="TY55" s="6" t="str">
        <f>IFERROR(INDEX(Sales!$D$5:$ABF$18,MATCH(UsagePerHour!$B55,Sales!$C$5:$C$18,0),MATCH(UsagePerHour!TY$4,Sales!$D$3:$ABF$3,0))/TY$2*INDEX(Usage!$D$5:$ABF$11,MATCH(UsagePerHour!$B$52,Usage!$C$5:$C$11,0),MATCH(UsagePerHour!TY$4,Usage!$D$3:$ABF$3,0)),"")</f>
        <v/>
      </c>
      <c r="TZ55" s="6" t="str">
        <f>IFERROR(INDEX(Sales!$D$5:$ABF$18,MATCH(UsagePerHour!$B55,Sales!$C$5:$C$18,0),MATCH(UsagePerHour!TZ$4,Sales!$D$3:$ABF$3,0))/TZ$2*INDEX(Usage!$D$5:$ABF$11,MATCH(UsagePerHour!$B$52,Usage!$C$5:$C$11,0),MATCH(UsagePerHour!TZ$4,Usage!$D$3:$ABF$3,0)),"")</f>
        <v/>
      </c>
      <c r="UA55" s="6" t="str">
        <f>IFERROR(INDEX(Sales!$D$5:$ABF$18,MATCH(UsagePerHour!$B55,Sales!$C$5:$C$18,0),MATCH(UsagePerHour!UA$4,Sales!$D$3:$ABF$3,0))/UA$2*INDEX(Usage!$D$5:$ABF$11,MATCH(UsagePerHour!$B$52,Usage!$C$5:$C$11,0),MATCH(UsagePerHour!UA$4,Usage!$D$3:$ABF$3,0)),"")</f>
        <v/>
      </c>
      <c r="UB55" s="6" t="str">
        <f>IFERROR(INDEX(Sales!$D$5:$ABF$18,MATCH(UsagePerHour!$B55,Sales!$C$5:$C$18,0),MATCH(UsagePerHour!UB$4,Sales!$D$3:$ABF$3,0))/UB$2*INDEX(Usage!$D$5:$ABF$11,MATCH(UsagePerHour!$B$52,Usage!$C$5:$C$11,0),MATCH(UsagePerHour!UB$4,Usage!$D$3:$ABF$3,0)),"")</f>
        <v/>
      </c>
      <c r="UC55" s="6" t="str">
        <f>IFERROR(INDEX(Sales!$D$5:$ABF$18,MATCH(UsagePerHour!$B55,Sales!$C$5:$C$18,0),MATCH(UsagePerHour!UC$4,Sales!$D$3:$ABF$3,0))/UC$2*INDEX(Usage!$D$5:$ABF$11,MATCH(UsagePerHour!$B$52,Usage!$C$5:$C$11,0),MATCH(UsagePerHour!UC$4,Usage!$D$3:$ABF$3,0)),"")</f>
        <v/>
      </c>
      <c r="UD55" s="6" t="str">
        <f>IFERROR(INDEX(Sales!$D$5:$ABF$18,MATCH(UsagePerHour!$B55,Sales!$C$5:$C$18,0),MATCH(UsagePerHour!UD$4,Sales!$D$3:$ABF$3,0))/UD$2*INDEX(Usage!$D$5:$ABF$11,MATCH(UsagePerHour!$B$52,Usage!$C$5:$C$11,0),MATCH(UsagePerHour!UD$4,Usage!$D$3:$ABF$3,0)),"")</f>
        <v/>
      </c>
      <c r="UE55" s="6" t="str">
        <f>IFERROR(INDEX(Sales!$D$5:$ABF$18,MATCH(UsagePerHour!$B55,Sales!$C$5:$C$18,0),MATCH(UsagePerHour!UE$4,Sales!$D$3:$ABF$3,0))/UE$2*INDEX(Usage!$D$5:$ABF$11,MATCH(UsagePerHour!$B$52,Usage!$C$5:$C$11,0),MATCH(UsagePerHour!UE$4,Usage!$D$3:$ABF$3,0)),"")</f>
        <v/>
      </c>
      <c r="UF55" s="6" t="str">
        <f>IFERROR(INDEX(Sales!$D$5:$ABF$18,MATCH(UsagePerHour!$B55,Sales!$C$5:$C$18,0),MATCH(UsagePerHour!UF$4,Sales!$D$3:$ABF$3,0))/UF$2*INDEX(Usage!$D$5:$ABF$11,MATCH(UsagePerHour!$B$52,Usage!$C$5:$C$11,0),MATCH(UsagePerHour!UF$4,Usage!$D$3:$ABF$3,0)),"")</f>
        <v/>
      </c>
      <c r="UG55" s="6" t="str">
        <f>IFERROR(INDEX(Sales!$D$5:$ABF$18,MATCH(UsagePerHour!$B55,Sales!$C$5:$C$18,0),MATCH(UsagePerHour!UG$4,Sales!$D$3:$ABF$3,0))/UG$2*INDEX(Usage!$D$5:$ABF$11,MATCH(UsagePerHour!$B$52,Usage!$C$5:$C$11,0),MATCH(UsagePerHour!UG$4,Usage!$D$3:$ABF$3,0)),"")</f>
        <v/>
      </c>
      <c r="UH55" s="6" t="str">
        <f>IFERROR(INDEX(Sales!$D$5:$ABF$18,MATCH(UsagePerHour!$B55,Sales!$C$5:$C$18,0),MATCH(UsagePerHour!UH$4,Sales!$D$3:$ABF$3,0))/UH$2*INDEX(Usage!$D$5:$ABF$11,MATCH(UsagePerHour!$B$52,Usage!$C$5:$C$11,0),MATCH(UsagePerHour!UH$4,Usage!$D$3:$ABF$3,0)),"")</f>
        <v/>
      </c>
      <c r="UI55" s="6" t="str">
        <f>IFERROR(INDEX(Sales!$D$5:$ABF$18,MATCH(UsagePerHour!$B55,Sales!$C$5:$C$18,0),MATCH(UsagePerHour!UI$4,Sales!$D$3:$ABF$3,0))/UI$2*INDEX(Usage!$D$5:$ABF$11,MATCH(UsagePerHour!$B$52,Usage!$C$5:$C$11,0),MATCH(UsagePerHour!UI$4,Usage!$D$3:$ABF$3,0)),"")</f>
        <v/>
      </c>
      <c r="UJ55" s="6" t="str">
        <f>IFERROR(INDEX(Sales!$D$5:$ABF$18,MATCH(UsagePerHour!$B55,Sales!$C$5:$C$18,0),MATCH(UsagePerHour!UJ$4,Sales!$D$3:$ABF$3,0))/UJ$2*INDEX(Usage!$D$5:$ABF$11,MATCH(UsagePerHour!$B$52,Usage!$C$5:$C$11,0),MATCH(UsagePerHour!UJ$4,Usage!$D$3:$ABF$3,0)),"")</f>
        <v/>
      </c>
      <c r="UK55" s="6" t="str">
        <f>IFERROR(INDEX(Sales!$D$5:$ABF$18,MATCH(UsagePerHour!$B55,Sales!$C$5:$C$18,0),MATCH(UsagePerHour!UK$4,Sales!$D$3:$ABF$3,0))/UK$2*INDEX(Usage!$D$5:$ABF$11,MATCH(UsagePerHour!$B$52,Usage!$C$5:$C$11,0),MATCH(UsagePerHour!UK$4,Usage!$D$3:$ABF$3,0)),"")</f>
        <v/>
      </c>
      <c r="UL55" s="6" t="str">
        <f>IFERROR(INDEX(Sales!$D$5:$ABF$18,MATCH(UsagePerHour!$B55,Sales!$C$5:$C$18,0),MATCH(UsagePerHour!UL$4,Sales!$D$3:$ABF$3,0))/UL$2*INDEX(Usage!$D$5:$ABF$11,MATCH(UsagePerHour!$B$52,Usage!$C$5:$C$11,0),MATCH(UsagePerHour!UL$4,Usage!$D$3:$ABF$3,0)),"")</f>
        <v/>
      </c>
      <c r="UM55" s="6" t="str">
        <f>IFERROR(INDEX(Sales!$D$5:$ABF$18,MATCH(UsagePerHour!$B55,Sales!$C$5:$C$18,0),MATCH(UsagePerHour!UM$4,Sales!$D$3:$ABF$3,0))/UM$2*INDEX(Usage!$D$5:$ABF$11,MATCH(UsagePerHour!$B$52,Usage!$C$5:$C$11,0),MATCH(UsagePerHour!UM$4,Usage!$D$3:$ABF$3,0)),"")</f>
        <v/>
      </c>
      <c r="UN55" s="6" t="str">
        <f>IFERROR(INDEX(Sales!$D$5:$ABF$18,MATCH(UsagePerHour!$B55,Sales!$C$5:$C$18,0),MATCH(UsagePerHour!UN$4,Sales!$D$3:$ABF$3,0))/UN$2*INDEX(Usage!$D$5:$ABF$11,MATCH(UsagePerHour!$B$52,Usage!$C$5:$C$11,0),MATCH(UsagePerHour!UN$4,Usage!$D$3:$ABF$3,0)),"")</f>
        <v/>
      </c>
      <c r="UO55" s="6" t="str">
        <f>IFERROR(INDEX(Sales!$D$5:$ABF$18,MATCH(UsagePerHour!$B55,Sales!$C$5:$C$18,0),MATCH(UsagePerHour!UO$4,Sales!$D$3:$ABF$3,0))/UO$2*INDEX(Usage!$D$5:$ABF$11,MATCH(UsagePerHour!$B$52,Usage!$C$5:$C$11,0),MATCH(UsagePerHour!UO$4,Usage!$D$3:$ABF$3,0)),"")</f>
        <v/>
      </c>
      <c r="UP55" s="6" t="str">
        <f>IFERROR(INDEX(Sales!$D$5:$ABF$18,MATCH(UsagePerHour!$B55,Sales!$C$5:$C$18,0),MATCH(UsagePerHour!UP$4,Sales!$D$3:$ABF$3,0))/UP$2*INDEX(Usage!$D$5:$ABF$11,MATCH(UsagePerHour!$B$52,Usage!$C$5:$C$11,0),MATCH(UsagePerHour!UP$4,Usage!$D$3:$ABF$3,0)),"")</f>
        <v/>
      </c>
      <c r="UQ55" s="6" t="str">
        <f>IFERROR(INDEX(Sales!$D$5:$ABF$18,MATCH(UsagePerHour!$B55,Sales!$C$5:$C$18,0),MATCH(UsagePerHour!UQ$4,Sales!$D$3:$ABF$3,0))/UQ$2*INDEX(Usage!$D$5:$ABF$11,MATCH(UsagePerHour!$B$52,Usage!$C$5:$C$11,0),MATCH(UsagePerHour!UQ$4,Usage!$D$3:$ABF$3,0)),"")</f>
        <v/>
      </c>
      <c r="UR55" s="6" t="str">
        <f>IFERROR(INDEX(Sales!$D$5:$ABF$18,MATCH(UsagePerHour!$B55,Sales!$C$5:$C$18,0),MATCH(UsagePerHour!UR$4,Sales!$D$3:$ABF$3,0))/UR$2*INDEX(Usage!$D$5:$ABF$11,MATCH(UsagePerHour!$B$52,Usage!$C$5:$C$11,0),MATCH(UsagePerHour!UR$4,Usage!$D$3:$ABF$3,0)),"")</f>
        <v/>
      </c>
      <c r="US55" s="6" t="str">
        <f>IFERROR(INDEX(Sales!$D$5:$ABF$18,MATCH(UsagePerHour!$B55,Sales!$C$5:$C$18,0),MATCH(UsagePerHour!US$4,Sales!$D$3:$ABF$3,0))/US$2*INDEX(Usage!$D$5:$ABF$11,MATCH(UsagePerHour!$B$52,Usage!$C$5:$C$11,0),MATCH(UsagePerHour!US$4,Usage!$D$3:$ABF$3,0)),"")</f>
        <v/>
      </c>
      <c r="UT55" s="6" t="str">
        <f>IFERROR(INDEX(Sales!$D$5:$ABF$18,MATCH(UsagePerHour!$B55,Sales!$C$5:$C$18,0),MATCH(UsagePerHour!UT$4,Sales!$D$3:$ABF$3,0))/UT$2*INDEX(Usage!$D$5:$ABF$11,MATCH(UsagePerHour!$B$52,Usage!$C$5:$C$11,0),MATCH(UsagePerHour!UT$4,Usage!$D$3:$ABF$3,0)),"")</f>
        <v/>
      </c>
      <c r="UU55" s="6" t="str">
        <f>IFERROR(INDEX(Sales!$D$5:$ABF$18,MATCH(UsagePerHour!$B55,Sales!$C$5:$C$18,0),MATCH(UsagePerHour!UU$4,Sales!$D$3:$ABF$3,0))/UU$2*INDEX(Usage!$D$5:$ABF$11,MATCH(UsagePerHour!$B$52,Usage!$C$5:$C$11,0),MATCH(UsagePerHour!UU$4,Usage!$D$3:$ABF$3,0)),"")</f>
        <v/>
      </c>
      <c r="UV55" s="6" t="str">
        <f>IFERROR(INDEX(Sales!$D$5:$ABF$18,MATCH(UsagePerHour!$B55,Sales!$C$5:$C$18,0),MATCH(UsagePerHour!UV$4,Sales!$D$3:$ABF$3,0))/UV$2*INDEX(Usage!$D$5:$ABF$11,MATCH(UsagePerHour!$B$52,Usage!$C$5:$C$11,0),MATCH(UsagePerHour!UV$4,Usage!$D$3:$ABF$3,0)),"")</f>
        <v/>
      </c>
      <c r="UW55" s="6" t="str">
        <f>IFERROR(INDEX(Sales!$D$5:$ABF$18,MATCH(UsagePerHour!$B55,Sales!$C$5:$C$18,0),MATCH(UsagePerHour!UW$4,Sales!$D$3:$ABF$3,0))/UW$2*INDEX(Usage!$D$5:$ABF$11,MATCH(UsagePerHour!$B$52,Usage!$C$5:$C$11,0),MATCH(UsagePerHour!UW$4,Usage!$D$3:$ABF$3,0)),"")</f>
        <v/>
      </c>
      <c r="UX55" s="6" t="str">
        <f>IFERROR(INDEX(Sales!$D$5:$ABF$18,MATCH(UsagePerHour!$B55,Sales!$C$5:$C$18,0),MATCH(UsagePerHour!UX$4,Sales!$D$3:$ABF$3,0))/UX$2*INDEX(Usage!$D$5:$ABF$11,MATCH(UsagePerHour!$B$52,Usage!$C$5:$C$11,0),MATCH(UsagePerHour!UX$4,Usage!$D$3:$ABF$3,0)),"")</f>
        <v/>
      </c>
      <c r="UY55" s="6" t="str">
        <f>IFERROR(INDEX(Sales!$D$5:$ABF$18,MATCH(UsagePerHour!$B55,Sales!$C$5:$C$18,0),MATCH(UsagePerHour!UY$4,Sales!$D$3:$ABF$3,0))/UY$2*INDEX(Usage!$D$5:$ABF$11,MATCH(UsagePerHour!$B$52,Usage!$C$5:$C$11,0),MATCH(UsagePerHour!UY$4,Usage!$D$3:$ABF$3,0)),"")</f>
        <v/>
      </c>
      <c r="UZ55" s="6" t="str">
        <f>IFERROR(INDEX(Sales!$D$5:$ABF$18,MATCH(UsagePerHour!$B55,Sales!$C$5:$C$18,0),MATCH(UsagePerHour!UZ$4,Sales!$D$3:$ABF$3,0))/UZ$2*INDEX(Usage!$D$5:$ABF$11,MATCH(UsagePerHour!$B$52,Usage!$C$5:$C$11,0),MATCH(UsagePerHour!UZ$4,Usage!$D$3:$ABF$3,0)),"")</f>
        <v/>
      </c>
      <c r="VA55" s="6" t="str">
        <f>IFERROR(INDEX(Sales!$D$5:$ABF$18,MATCH(UsagePerHour!$B55,Sales!$C$5:$C$18,0),MATCH(UsagePerHour!VA$4,Sales!$D$3:$ABF$3,0))/VA$2*INDEX(Usage!$D$5:$ABF$11,MATCH(UsagePerHour!$B$52,Usage!$C$5:$C$11,0),MATCH(UsagePerHour!VA$4,Usage!$D$3:$ABF$3,0)),"")</f>
        <v/>
      </c>
      <c r="VB55" s="6" t="str">
        <f>IFERROR(INDEX(Sales!$D$5:$ABF$18,MATCH(UsagePerHour!$B55,Sales!$C$5:$C$18,0),MATCH(UsagePerHour!VB$4,Sales!$D$3:$ABF$3,0))/VB$2*INDEX(Usage!$D$5:$ABF$11,MATCH(UsagePerHour!$B$52,Usage!$C$5:$C$11,0),MATCH(UsagePerHour!VB$4,Usage!$D$3:$ABF$3,0)),"")</f>
        <v/>
      </c>
      <c r="VC55" s="6" t="str">
        <f>IFERROR(INDEX(Sales!$D$5:$ABF$18,MATCH(UsagePerHour!$B55,Sales!$C$5:$C$18,0),MATCH(UsagePerHour!VC$4,Sales!$D$3:$ABF$3,0))/VC$2*INDEX(Usage!$D$5:$ABF$11,MATCH(UsagePerHour!$B$52,Usage!$C$5:$C$11,0),MATCH(UsagePerHour!VC$4,Usage!$D$3:$ABF$3,0)),"")</f>
        <v/>
      </c>
      <c r="VD55" s="6" t="str">
        <f>IFERROR(INDEX(Sales!$D$5:$ABF$18,MATCH(UsagePerHour!$B55,Sales!$C$5:$C$18,0),MATCH(UsagePerHour!VD$4,Sales!$D$3:$ABF$3,0))/VD$2*INDEX(Usage!$D$5:$ABF$11,MATCH(UsagePerHour!$B$52,Usage!$C$5:$C$11,0),MATCH(UsagePerHour!VD$4,Usage!$D$3:$ABF$3,0)),"")</f>
        <v/>
      </c>
      <c r="VE55" s="6" t="str">
        <f>IFERROR(INDEX(Sales!$D$5:$ABF$18,MATCH(UsagePerHour!$B55,Sales!$C$5:$C$18,0),MATCH(UsagePerHour!VE$4,Sales!$D$3:$ABF$3,0))/VE$2*INDEX(Usage!$D$5:$ABF$11,MATCH(UsagePerHour!$B$52,Usage!$C$5:$C$11,0),MATCH(UsagePerHour!VE$4,Usage!$D$3:$ABF$3,0)),"")</f>
        <v/>
      </c>
      <c r="VF55" s="6" t="str">
        <f>IFERROR(INDEX(Sales!$D$5:$ABF$18,MATCH(UsagePerHour!$B55,Sales!$C$5:$C$18,0),MATCH(UsagePerHour!VF$4,Sales!$D$3:$ABF$3,0))/VF$2*INDEX(Usage!$D$5:$ABF$11,MATCH(UsagePerHour!$B$52,Usage!$C$5:$C$11,0),MATCH(UsagePerHour!VF$4,Usage!$D$3:$ABF$3,0)),"")</f>
        <v/>
      </c>
      <c r="VG55" s="6" t="str">
        <f>IFERROR(INDEX(Sales!$D$5:$ABF$18,MATCH(UsagePerHour!$B55,Sales!$C$5:$C$18,0),MATCH(UsagePerHour!VG$4,Sales!$D$3:$ABF$3,0))/VG$2*INDEX(Usage!$D$5:$ABF$11,MATCH(UsagePerHour!$B$52,Usage!$C$5:$C$11,0),MATCH(UsagePerHour!VG$4,Usage!$D$3:$ABF$3,0)),"")</f>
        <v/>
      </c>
      <c r="VH55" s="6" t="str">
        <f>IFERROR(INDEX(Sales!$D$5:$ABF$18,MATCH(UsagePerHour!$B55,Sales!$C$5:$C$18,0),MATCH(UsagePerHour!VH$4,Sales!$D$3:$ABF$3,0))/VH$2*INDEX(Usage!$D$5:$ABF$11,MATCH(UsagePerHour!$B$52,Usage!$C$5:$C$11,0),MATCH(UsagePerHour!VH$4,Usage!$D$3:$ABF$3,0)),"")</f>
        <v/>
      </c>
      <c r="VI55" s="6" t="str">
        <f>IFERROR(INDEX(Sales!$D$5:$ABF$18,MATCH(UsagePerHour!$B55,Sales!$C$5:$C$18,0),MATCH(UsagePerHour!VI$4,Sales!$D$3:$ABF$3,0))/VI$2*INDEX(Usage!$D$5:$ABF$11,MATCH(UsagePerHour!$B$52,Usage!$C$5:$C$11,0),MATCH(UsagePerHour!VI$4,Usage!$D$3:$ABF$3,0)),"")</f>
        <v/>
      </c>
      <c r="VJ55" s="6" t="str">
        <f>IFERROR(INDEX(Sales!$D$5:$ABF$18,MATCH(UsagePerHour!$B55,Sales!$C$5:$C$18,0),MATCH(UsagePerHour!VJ$4,Sales!$D$3:$ABF$3,0))/VJ$2*INDEX(Usage!$D$5:$ABF$11,MATCH(UsagePerHour!$B$52,Usage!$C$5:$C$11,0),MATCH(UsagePerHour!VJ$4,Usage!$D$3:$ABF$3,0)),"")</f>
        <v/>
      </c>
      <c r="VK55" s="6" t="str">
        <f>IFERROR(INDEX(Sales!$D$5:$ABF$18,MATCH(UsagePerHour!$B55,Sales!$C$5:$C$18,0),MATCH(UsagePerHour!VK$4,Sales!$D$3:$ABF$3,0))/VK$2*INDEX(Usage!$D$5:$ABF$11,MATCH(UsagePerHour!$B$52,Usage!$C$5:$C$11,0),MATCH(UsagePerHour!VK$4,Usage!$D$3:$ABF$3,0)),"")</f>
        <v/>
      </c>
      <c r="VL55" s="6" t="str">
        <f>IFERROR(INDEX(Sales!$D$5:$ABF$18,MATCH(UsagePerHour!$B55,Sales!$C$5:$C$18,0),MATCH(UsagePerHour!VL$4,Sales!$D$3:$ABF$3,0))/VL$2*INDEX(Usage!$D$5:$ABF$11,MATCH(UsagePerHour!$B$52,Usage!$C$5:$C$11,0),MATCH(UsagePerHour!VL$4,Usage!$D$3:$ABF$3,0)),"")</f>
        <v/>
      </c>
      <c r="VM55" s="6" t="str">
        <f>IFERROR(INDEX(Sales!$D$5:$ABF$18,MATCH(UsagePerHour!$B55,Sales!$C$5:$C$18,0),MATCH(UsagePerHour!VM$4,Sales!$D$3:$ABF$3,0))/VM$2*INDEX(Usage!$D$5:$ABF$11,MATCH(UsagePerHour!$B$52,Usage!$C$5:$C$11,0),MATCH(UsagePerHour!VM$4,Usage!$D$3:$ABF$3,0)),"")</f>
        <v/>
      </c>
      <c r="VN55" s="6" t="str">
        <f>IFERROR(INDEX(Sales!$D$5:$ABF$18,MATCH(UsagePerHour!$B55,Sales!$C$5:$C$18,0),MATCH(UsagePerHour!VN$4,Sales!$D$3:$ABF$3,0))/VN$2*INDEX(Usage!$D$5:$ABF$11,MATCH(UsagePerHour!$B$52,Usage!$C$5:$C$11,0),MATCH(UsagePerHour!VN$4,Usage!$D$3:$ABF$3,0)),"")</f>
        <v/>
      </c>
      <c r="VO55" s="6" t="str">
        <f>IFERROR(INDEX(Sales!$D$5:$ABF$18,MATCH(UsagePerHour!$B55,Sales!$C$5:$C$18,0),MATCH(UsagePerHour!VO$4,Sales!$D$3:$ABF$3,0))/VO$2*INDEX(Usage!$D$5:$ABF$11,MATCH(UsagePerHour!$B$52,Usage!$C$5:$C$11,0),MATCH(UsagePerHour!VO$4,Usage!$D$3:$ABF$3,0)),"")</f>
        <v/>
      </c>
      <c r="VP55" s="6" t="str">
        <f>IFERROR(INDEX(Sales!$D$5:$ABF$18,MATCH(UsagePerHour!$B55,Sales!$C$5:$C$18,0),MATCH(UsagePerHour!VP$4,Sales!$D$3:$ABF$3,0))/VP$2*INDEX(Usage!$D$5:$ABF$11,MATCH(UsagePerHour!$B$52,Usage!$C$5:$C$11,0),MATCH(UsagePerHour!VP$4,Usage!$D$3:$ABF$3,0)),"")</f>
        <v/>
      </c>
      <c r="VQ55" s="6" t="str">
        <f>IFERROR(INDEX(Sales!$D$5:$ABF$18,MATCH(UsagePerHour!$B55,Sales!$C$5:$C$18,0),MATCH(UsagePerHour!VQ$4,Sales!$D$3:$ABF$3,0))/VQ$2*INDEX(Usage!$D$5:$ABF$11,MATCH(UsagePerHour!$B$52,Usage!$C$5:$C$11,0),MATCH(UsagePerHour!VQ$4,Usage!$D$3:$ABF$3,0)),"")</f>
        <v/>
      </c>
      <c r="VR55" s="6" t="str">
        <f>IFERROR(INDEX(Sales!$D$5:$ABF$18,MATCH(UsagePerHour!$B55,Sales!$C$5:$C$18,0),MATCH(UsagePerHour!VR$4,Sales!$D$3:$ABF$3,0))/VR$2*INDEX(Usage!$D$5:$ABF$11,MATCH(UsagePerHour!$B$52,Usage!$C$5:$C$11,0),MATCH(UsagePerHour!VR$4,Usage!$D$3:$ABF$3,0)),"")</f>
        <v/>
      </c>
      <c r="VS55" s="6" t="str">
        <f>IFERROR(INDEX(Sales!$D$5:$ABF$18,MATCH(UsagePerHour!$B55,Sales!$C$5:$C$18,0),MATCH(UsagePerHour!VS$4,Sales!$D$3:$ABF$3,0))/VS$2*INDEX(Usage!$D$5:$ABF$11,MATCH(UsagePerHour!$B$52,Usage!$C$5:$C$11,0),MATCH(UsagePerHour!VS$4,Usage!$D$3:$ABF$3,0)),"")</f>
        <v/>
      </c>
      <c r="VT55" s="6" t="str">
        <f>IFERROR(INDEX(Sales!$D$5:$ABF$18,MATCH(UsagePerHour!$B55,Sales!$C$5:$C$18,0),MATCH(UsagePerHour!VT$4,Sales!$D$3:$ABF$3,0))/VT$2*INDEX(Usage!$D$5:$ABF$11,MATCH(UsagePerHour!$B$52,Usage!$C$5:$C$11,0),MATCH(UsagePerHour!VT$4,Usage!$D$3:$ABF$3,0)),"")</f>
        <v/>
      </c>
      <c r="VU55" s="6" t="str">
        <f>IFERROR(INDEX(Sales!$D$5:$ABF$18,MATCH(UsagePerHour!$B55,Sales!$C$5:$C$18,0),MATCH(UsagePerHour!VU$4,Sales!$D$3:$ABF$3,0))/VU$2*INDEX(Usage!$D$5:$ABF$11,MATCH(UsagePerHour!$B$52,Usage!$C$5:$C$11,0),MATCH(UsagePerHour!VU$4,Usage!$D$3:$ABF$3,0)),"")</f>
        <v/>
      </c>
      <c r="VV55" s="6" t="str">
        <f>IFERROR(INDEX(Sales!$D$5:$ABF$18,MATCH(UsagePerHour!$B55,Sales!$C$5:$C$18,0),MATCH(UsagePerHour!VV$4,Sales!$D$3:$ABF$3,0))/VV$2*INDEX(Usage!$D$5:$ABF$11,MATCH(UsagePerHour!$B$52,Usage!$C$5:$C$11,0),MATCH(UsagePerHour!VV$4,Usage!$D$3:$ABF$3,0)),"")</f>
        <v/>
      </c>
      <c r="VW55" s="6" t="str">
        <f>IFERROR(INDEX(Sales!$D$5:$ABF$18,MATCH(UsagePerHour!$B55,Sales!$C$5:$C$18,0),MATCH(UsagePerHour!VW$4,Sales!$D$3:$ABF$3,0))/VW$2*INDEX(Usage!$D$5:$ABF$11,MATCH(UsagePerHour!$B$52,Usage!$C$5:$C$11,0),MATCH(UsagePerHour!VW$4,Usage!$D$3:$ABF$3,0)),"")</f>
        <v/>
      </c>
      <c r="VX55" s="6" t="str">
        <f>IFERROR(INDEX(Sales!$D$5:$ABF$18,MATCH(UsagePerHour!$B55,Sales!$C$5:$C$18,0),MATCH(UsagePerHour!VX$4,Sales!$D$3:$ABF$3,0))/VX$2*INDEX(Usage!$D$5:$ABF$11,MATCH(UsagePerHour!$B$52,Usage!$C$5:$C$11,0),MATCH(UsagePerHour!VX$4,Usage!$D$3:$ABF$3,0)),"")</f>
        <v/>
      </c>
      <c r="VY55" s="6" t="str">
        <f>IFERROR(INDEX(Sales!$D$5:$ABF$18,MATCH(UsagePerHour!$B55,Sales!$C$5:$C$18,0),MATCH(UsagePerHour!VY$4,Sales!$D$3:$ABF$3,0))/VY$2*INDEX(Usage!$D$5:$ABF$11,MATCH(UsagePerHour!$B$52,Usage!$C$5:$C$11,0),MATCH(UsagePerHour!VY$4,Usage!$D$3:$ABF$3,0)),"")</f>
        <v/>
      </c>
      <c r="VZ55" s="6" t="str">
        <f>IFERROR(INDEX(Sales!$D$5:$ABF$18,MATCH(UsagePerHour!$B55,Sales!$C$5:$C$18,0),MATCH(UsagePerHour!VZ$4,Sales!$D$3:$ABF$3,0))/VZ$2*INDEX(Usage!$D$5:$ABF$11,MATCH(UsagePerHour!$B$52,Usage!$C$5:$C$11,0),MATCH(UsagePerHour!VZ$4,Usage!$D$3:$ABF$3,0)),"")</f>
        <v/>
      </c>
      <c r="WA55" s="6" t="str">
        <f>IFERROR(INDEX(Sales!$D$5:$ABF$18,MATCH(UsagePerHour!$B55,Sales!$C$5:$C$18,0),MATCH(UsagePerHour!WA$4,Sales!$D$3:$ABF$3,0))/WA$2*INDEX(Usage!$D$5:$ABF$11,MATCH(UsagePerHour!$B$52,Usage!$C$5:$C$11,0),MATCH(UsagePerHour!WA$4,Usage!$D$3:$ABF$3,0)),"")</f>
        <v/>
      </c>
      <c r="WB55" s="6" t="str">
        <f>IFERROR(INDEX(Sales!$D$5:$ABF$18,MATCH(UsagePerHour!$B55,Sales!$C$5:$C$18,0),MATCH(UsagePerHour!WB$4,Sales!$D$3:$ABF$3,0))/WB$2*INDEX(Usage!$D$5:$ABF$11,MATCH(UsagePerHour!$B$52,Usage!$C$5:$C$11,0),MATCH(UsagePerHour!WB$4,Usage!$D$3:$ABF$3,0)),"")</f>
        <v/>
      </c>
      <c r="WC55" s="6" t="str">
        <f>IFERROR(INDEX(Sales!$D$5:$ABF$18,MATCH(UsagePerHour!$B55,Sales!$C$5:$C$18,0),MATCH(UsagePerHour!WC$4,Sales!$D$3:$ABF$3,0))/WC$2*INDEX(Usage!$D$5:$ABF$11,MATCH(UsagePerHour!$B$52,Usage!$C$5:$C$11,0),MATCH(UsagePerHour!WC$4,Usage!$D$3:$ABF$3,0)),"")</f>
        <v/>
      </c>
      <c r="WD55" s="6" t="str">
        <f>IFERROR(INDEX(Sales!$D$5:$ABF$18,MATCH(UsagePerHour!$B55,Sales!$C$5:$C$18,0),MATCH(UsagePerHour!WD$4,Sales!$D$3:$ABF$3,0))/WD$2*INDEX(Usage!$D$5:$ABF$11,MATCH(UsagePerHour!$B$52,Usage!$C$5:$C$11,0),MATCH(UsagePerHour!WD$4,Usage!$D$3:$ABF$3,0)),"")</f>
        <v/>
      </c>
      <c r="WE55" s="6" t="str">
        <f>IFERROR(INDEX(Sales!$D$5:$ABF$18,MATCH(UsagePerHour!$B55,Sales!$C$5:$C$18,0),MATCH(UsagePerHour!WE$4,Sales!$D$3:$ABF$3,0))/WE$2*INDEX(Usage!$D$5:$ABF$11,MATCH(UsagePerHour!$B$52,Usage!$C$5:$C$11,0),MATCH(UsagePerHour!WE$4,Usage!$D$3:$ABF$3,0)),"")</f>
        <v/>
      </c>
      <c r="WF55" s="6" t="str">
        <f>IFERROR(INDEX(Sales!$D$5:$ABF$18,MATCH(UsagePerHour!$B55,Sales!$C$5:$C$18,0),MATCH(UsagePerHour!WF$4,Sales!$D$3:$ABF$3,0))/WF$2*INDEX(Usage!$D$5:$ABF$11,MATCH(UsagePerHour!$B$52,Usage!$C$5:$C$11,0),MATCH(UsagePerHour!WF$4,Usage!$D$3:$ABF$3,0)),"")</f>
        <v/>
      </c>
      <c r="WG55" s="6" t="str">
        <f>IFERROR(INDEX(Sales!$D$5:$ABF$18,MATCH(UsagePerHour!$B55,Sales!$C$5:$C$18,0),MATCH(UsagePerHour!WG$4,Sales!$D$3:$ABF$3,0))/WG$2*INDEX(Usage!$D$5:$ABF$11,MATCH(UsagePerHour!$B$52,Usage!$C$5:$C$11,0),MATCH(UsagePerHour!WG$4,Usage!$D$3:$ABF$3,0)),"")</f>
        <v/>
      </c>
      <c r="WH55" s="6" t="str">
        <f>IFERROR(INDEX(Sales!$D$5:$ABF$18,MATCH(UsagePerHour!$B55,Sales!$C$5:$C$18,0),MATCH(UsagePerHour!WH$4,Sales!$D$3:$ABF$3,0))/WH$2*INDEX(Usage!$D$5:$ABF$11,MATCH(UsagePerHour!$B$52,Usage!$C$5:$C$11,0),MATCH(UsagePerHour!WH$4,Usage!$D$3:$ABF$3,0)),"")</f>
        <v/>
      </c>
      <c r="WI55" s="6" t="str">
        <f>IFERROR(INDEX(Sales!$D$5:$ABF$18,MATCH(UsagePerHour!$B55,Sales!$C$5:$C$18,0),MATCH(UsagePerHour!WI$4,Sales!$D$3:$ABF$3,0))/WI$2*INDEX(Usage!$D$5:$ABF$11,MATCH(UsagePerHour!$B$52,Usage!$C$5:$C$11,0),MATCH(UsagePerHour!WI$4,Usage!$D$3:$ABF$3,0)),"")</f>
        <v/>
      </c>
      <c r="WJ55" s="6" t="str">
        <f>IFERROR(INDEX(Sales!$D$5:$ABF$18,MATCH(UsagePerHour!$B55,Sales!$C$5:$C$18,0),MATCH(UsagePerHour!WJ$4,Sales!$D$3:$ABF$3,0))/WJ$2*INDEX(Usage!$D$5:$ABF$11,MATCH(UsagePerHour!$B$52,Usage!$C$5:$C$11,0),MATCH(UsagePerHour!WJ$4,Usage!$D$3:$ABF$3,0)),"")</f>
        <v/>
      </c>
      <c r="WK55" s="6" t="str">
        <f>IFERROR(INDEX(Sales!$D$5:$ABF$18,MATCH(UsagePerHour!$B55,Sales!$C$5:$C$18,0),MATCH(UsagePerHour!WK$4,Sales!$D$3:$ABF$3,0))/WK$2*INDEX(Usage!$D$5:$ABF$11,MATCH(UsagePerHour!$B$52,Usage!$C$5:$C$11,0),MATCH(UsagePerHour!WK$4,Usage!$D$3:$ABF$3,0)),"")</f>
        <v/>
      </c>
      <c r="WL55" s="6" t="str">
        <f>IFERROR(INDEX(Sales!$D$5:$ABF$18,MATCH(UsagePerHour!$B55,Sales!$C$5:$C$18,0),MATCH(UsagePerHour!WL$4,Sales!$D$3:$ABF$3,0))/WL$2*INDEX(Usage!$D$5:$ABF$11,MATCH(UsagePerHour!$B$52,Usage!$C$5:$C$11,0),MATCH(UsagePerHour!WL$4,Usage!$D$3:$ABF$3,0)),"")</f>
        <v/>
      </c>
      <c r="WM55" s="6" t="str">
        <f>IFERROR(INDEX(Sales!$D$5:$ABF$18,MATCH(UsagePerHour!$B55,Sales!$C$5:$C$18,0),MATCH(UsagePerHour!WM$4,Sales!$D$3:$ABF$3,0))/WM$2*INDEX(Usage!$D$5:$ABF$11,MATCH(UsagePerHour!$B$52,Usage!$C$5:$C$11,0),MATCH(UsagePerHour!WM$4,Usage!$D$3:$ABF$3,0)),"")</f>
        <v/>
      </c>
      <c r="WN55" s="6" t="str">
        <f>IFERROR(INDEX(Sales!$D$5:$ABF$18,MATCH(UsagePerHour!$B55,Sales!$C$5:$C$18,0),MATCH(UsagePerHour!WN$4,Sales!$D$3:$ABF$3,0))/WN$2*INDEX(Usage!$D$5:$ABF$11,MATCH(UsagePerHour!$B$52,Usage!$C$5:$C$11,0),MATCH(UsagePerHour!WN$4,Usage!$D$3:$ABF$3,0)),"")</f>
        <v/>
      </c>
      <c r="WO55" s="6" t="str">
        <f>IFERROR(INDEX(Sales!$D$5:$ABF$18,MATCH(UsagePerHour!$B55,Sales!$C$5:$C$18,0),MATCH(UsagePerHour!WO$4,Sales!$D$3:$ABF$3,0))/WO$2*INDEX(Usage!$D$5:$ABF$11,MATCH(UsagePerHour!$B$52,Usage!$C$5:$C$11,0),MATCH(UsagePerHour!WO$4,Usage!$D$3:$ABF$3,0)),"")</f>
        <v/>
      </c>
      <c r="WP55" s="6" t="str">
        <f>IFERROR(INDEX(Sales!$D$5:$ABF$18,MATCH(UsagePerHour!$B55,Sales!$C$5:$C$18,0),MATCH(UsagePerHour!WP$4,Sales!$D$3:$ABF$3,0))/WP$2*INDEX(Usage!$D$5:$ABF$11,MATCH(UsagePerHour!$B$52,Usage!$C$5:$C$11,0),MATCH(UsagePerHour!WP$4,Usage!$D$3:$ABF$3,0)),"")</f>
        <v/>
      </c>
      <c r="WQ55" s="6" t="str">
        <f>IFERROR(INDEX(Sales!$D$5:$ABF$18,MATCH(UsagePerHour!$B55,Sales!$C$5:$C$18,0),MATCH(UsagePerHour!WQ$4,Sales!$D$3:$ABF$3,0))/WQ$2*INDEX(Usage!$D$5:$ABF$11,MATCH(UsagePerHour!$B$52,Usage!$C$5:$C$11,0),MATCH(UsagePerHour!WQ$4,Usage!$D$3:$ABF$3,0)),"")</f>
        <v/>
      </c>
      <c r="WR55" s="6" t="str">
        <f>IFERROR(INDEX(Sales!$D$5:$ABF$18,MATCH(UsagePerHour!$B55,Sales!$C$5:$C$18,0),MATCH(UsagePerHour!WR$4,Sales!$D$3:$ABF$3,0))/WR$2*INDEX(Usage!$D$5:$ABF$11,MATCH(UsagePerHour!$B$52,Usage!$C$5:$C$11,0),MATCH(UsagePerHour!WR$4,Usage!$D$3:$ABF$3,0)),"")</f>
        <v/>
      </c>
      <c r="WS55" s="6" t="str">
        <f>IFERROR(INDEX(Sales!$D$5:$ABF$18,MATCH(UsagePerHour!$B55,Sales!$C$5:$C$18,0),MATCH(UsagePerHour!WS$4,Sales!$D$3:$ABF$3,0))/WS$2*INDEX(Usage!$D$5:$ABF$11,MATCH(UsagePerHour!$B$52,Usage!$C$5:$C$11,0),MATCH(UsagePerHour!WS$4,Usage!$D$3:$ABF$3,0)),"")</f>
        <v/>
      </c>
      <c r="WT55" s="6" t="str">
        <f>IFERROR(INDEX(Sales!$D$5:$ABF$18,MATCH(UsagePerHour!$B55,Sales!$C$5:$C$18,0),MATCH(UsagePerHour!WT$4,Sales!$D$3:$ABF$3,0))/WT$2*INDEX(Usage!$D$5:$ABF$11,MATCH(UsagePerHour!$B$52,Usage!$C$5:$C$11,0),MATCH(UsagePerHour!WT$4,Usage!$D$3:$ABF$3,0)),"")</f>
        <v/>
      </c>
      <c r="WU55" s="6" t="str">
        <f>IFERROR(INDEX(Sales!$D$5:$ABF$18,MATCH(UsagePerHour!$B55,Sales!$C$5:$C$18,0),MATCH(UsagePerHour!WU$4,Sales!$D$3:$ABF$3,0))/WU$2*INDEX(Usage!$D$5:$ABF$11,MATCH(UsagePerHour!$B$52,Usage!$C$5:$C$11,0),MATCH(UsagePerHour!WU$4,Usage!$D$3:$ABF$3,0)),"")</f>
        <v/>
      </c>
      <c r="WV55" s="6" t="str">
        <f>IFERROR(INDEX(Sales!$D$5:$ABF$18,MATCH(UsagePerHour!$B55,Sales!$C$5:$C$18,0),MATCH(UsagePerHour!WV$4,Sales!$D$3:$ABF$3,0))/WV$2*INDEX(Usage!$D$5:$ABF$11,MATCH(UsagePerHour!$B$52,Usage!$C$5:$C$11,0),MATCH(UsagePerHour!WV$4,Usage!$D$3:$ABF$3,0)),"")</f>
        <v/>
      </c>
      <c r="WW55" s="6" t="str">
        <f>IFERROR(INDEX(Sales!$D$5:$ABF$18,MATCH(UsagePerHour!$B55,Sales!$C$5:$C$18,0),MATCH(UsagePerHour!WW$4,Sales!$D$3:$ABF$3,0))/WW$2*INDEX(Usage!$D$5:$ABF$11,MATCH(UsagePerHour!$B$52,Usage!$C$5:$C$11,0),MATCH(UsagePerHour!WW$4,Usage!$D$3:$ABF$3,0)),"")</f>
        <v/>
      </c>
      <c r="WX55" s="6" t="str">
        <f>IFERROR(INDEX(Sales!$D$5:$ABF$18,MATCH(UsagePerHour!$B55,Sales!$C$5:$C$18,0),MATCH(UsagePerHour!WX$4,Sales!$D$3:$ABF$3,0))/WX$2*INDEX(Usage!$D$5:$ABF$11,MATCH(UsagePerHour!$B$52,Usage!$C$5:$C$11,0),MATCH(UsagePerHour!WX$4,Usage!$D$3:$ABF$3,0)),"")</f>
        <v/>
      </c>
      <c r="WY55" s="6" t="str">
        <f>IFERROR(INDEX(Sales!$D$5:$ABF$18,MATCH(UsagePerHour!$B55,Sales!$C$5:$C$18,0),MATCH(UsagePerHour!WY$4,Sales!$D$3:$ABF$3,0))/WY$2*INDEX(Usage!$D$5:$ABF$11,MATCH(UsagePerHour!$B$52,Usage!$C$5:$C$11,0),MATCH(UsagePerHour!WY$4,Usage!$D$3:$ABF$3,0)),"")</f>
        <v/>
      </c>
      <c r="WZ55" s="6" t="str">
        <f>IFERROR(INDEX(Sales!$D$5:$ABF$18,MATCH(UsagePerHour!$B55,Sales!$C$5:$C$18,0),MATCH(UsagePerHour!WZ$4,Sales!$D$3:$ABF$3,0))/WZ$2*INDEX(Usage!$D$5:$ABF$11,MATCH(UsagePerHour!$B$52,Usage!$C$5:$C$11,0),MATCH(UsagePerHour!WZ$4,Usage!$D$3:$ABF$3,0)),"")</f>
        <v/>
      </c>
      <c r="XA55" s="6" t="str">
        <f>IFERROR(INDEX(Sales!$D$5:$ABF$18,MATCH(UsagePerHour!$B55,Sales!$C$5:$C$18,0),MATCH(UsagePerHour!XA$4,Sales!$D$3:$ABF$3,0))/XA$2*INDEX(Usage!$D$5:$ABF$11,MATCH(UsagePerHour!$B$52,Usage!$C$5:$C$11,0),MATCH(UsagePerHour!XA$4,Usage!$D$3:$ABF$3,0)),"")</f>
        <v/>
      </c>
      <c r="XB55" s="6" t="str">
        <f>IFERROR(INDEX(Sales!$D$5:$ABF$18,MATCH(UsagePerHour!$B55,Sales!$C$5:$C$18,0),MATCH(UsagePerHour!XB$4,Sales!$D$3:$ABF$3,0))/XB$2*INDEX(Usage!$D$5:$ABF$11,MATCH(UsagePerHour!$B$52,Usage!$C$5:$C$11,0),MATCH(UsagePerHour!XB$4,Usage!$D$3:$ABF$3,0)),"")</f>
        <v/>
      </c>
      <c r="XC55" s="6" t="str">
        <f>IFERROR(INDEX(Sales!$D$5:$ABF$18,MATCH(UsagePerHour!$B55,Sales!$C$5:$C$18,0),MATCH(UsagePerHour!XC$4,Sales!$D$3:$ABF$3,0))/XC$2*INDEX(Usage!$D$5:$ABF$11,MATCH(UsagePerHour!$B$52,Usage!$C$5:$C$11,0),MATCH(UsagePerHour!XC$4,Usage!$D$3:$ABF$3,0)),"")</f>
        <v/>
      </c>
      <c r="XD55" s="6" t="str">
        <f>IFERROR(INDEX(Sales!$D$5:$ABF$18,MATCH(UsagePerHour!$B55,Sales!$C$5:$C$18,0),MATCH(UsagePerHour!XD$4,Sales!$D$3:$ABF$3,0))/XD$2*INDEX(Usage!$D$5:$ABF$11,MATCH(UsagePerHour!$B$52,Usage!$C$5:$C$11,0),MATCH(UsagePerHour!XD$4,Usage!$D$3:$ABF$3,0)),"")</f>
        <v/>
      </c>
      <c r="XE55" s="6" t="str">
        <f>IFERROR(INDEX(Sales!$D$5:$ABF$18,MATCH(UsagePerHour!$B55,Sales!$C$5:$C$18,0),MATCH(UsagePerHour!XE$4,Sales!$D$3:$ABF$3,0))/XE$2*INDEX(Usage!$D$5:$ABF$11,MATCH(UsagePerHour!$B$52,Usage!$C$5:$C$11,0),MATCH(UsagePerHour!XE$4,Usage!$D$3:$ABF$3,0)),"")</f>
        <v/>
      </c>
      <c r="XF55" s="6" t="str">
        <f>IFERROR(INDEX(Sales!$D$5:$ABF$18,MATCH(UsagePerHour!$B55,Sales!$C$5:$C$18,0),MATCH(UsagePerHour!XF$4,Sales!$D$3:$ABF$3,0))/XF$2*INDEX(Usage!$D$5:$ABF$11,MATCH(UsagePerHour!$B$52,Usage!$C$5:$C$11,0),MATCH(UsagePerHour!XF$4,Usage!$D$3:$ABF$3,0)),"")</f>
        <v/>
      </c>
      <c r="XG55" s="6" t="str">
        <f>IFERROR(INDEX(Sales!$D$5:$ABF$18,MATCH(UsagePerHour!$B55,Sales!$C$5:$C$18,0),MATCH(UsagePerHour!XG$4,Sales!$D$3:$ABF$3,0))/XG$2*INDEX(Usage!$D$5:$ABF$11,MATCH(UsagePerHour!$B$52,Usage!$C$5:$C$11,0),MATCH(UsagePerHour!XG$4,Usage!$D$3:$ABF$3,0)),"")</f>
        <v/>
      </c>
      <c r="XH55" s="6" t="str">
        <f>IFERROR(INDEX(Sales!$D$5:$ABF$18,MATCH(UsagePerHour!$B55,Sales!$C$5:$C$18,0),MATCH(UsagePerHour!XH$4,Sales!$D$3:$ABF$3,0))/XH$2*INDEX(Usage!$D$5:$ABF$11,MATCH(UsagePerHour!$B$52,Usage!$C$5:$C$11,0),MATCH(UsagePerHour!XH$4,Usage!$D$3:$ABF$3,0)),"")</f>
        <v/>
      </c>
      <c r="XI55" s="6" t="str">
        <f>IFERROR(INDEX(Sales!$D$5:$ABF$18,MATCH(UsagePerHour!$B55,Sales!$C$5:$C$18,0),MATCH(UsagePerHour!XI$4,Sales!$D$3:$ABF$3,0))/XI$2*INDEX(Usage!$D$5:$ABF$11,MATCH(UsagePerHour!$B$52,Usage!$C$5:$C$11,0),MATCH(UsagePerHour!XI$4,Usage!$D$3:$ABF$3,0)),"")</f>
        <v/>
      </c>
      <c r="XJ55" s="6" t="str">
        <f>IFERROR(INDEX(Sales!$D$5:$ABF$18,MATCH(UsagePerHour!$B55,Sales!$C$5:$C$18,0),MATCH(UsagePerHour!XJ$4,Sales!$D$3:$ABF$3,0))/XJ$2*INDEX(Usage!$D$5:$ABF$11,MATCH(UsagePerHour!$B$52,Usage!$C$5:$C$11,0),MATCH(UsagePerHour!XJ$4,Usage!$D$3:$ABF$3,0)),"")</f>
        <v/>
      </c>
      <c r="XK55" s="6" t="str">
        <f>IFERROR(INDEX(Sales!$D$5:$ABF$18,MATCH(UsagePerHour!$B55,Sales!$C$5:$C$18,0),MATCH(UsagePerHour!XK$4,Sales!$D$3:$ABF$3,0))/XK$2*INDEX(Usage!$D$5:$ABF$11,MATCH(UsagePerHour!$B$52,Usage!$C$5:$C$11,0),MATCH(UsagePerHour!XK$4,Usage!$D$3:$ABF$3,0)),"")</f>
        <v/>
      </c>
      <c r="XL55" s="6" t="str">
        <f>IFERROR(INDEX(Sales!$D$5:$ABF$18,MATCH(UsagePerHour!$B55,Sales!$C$5:$C$18,0),MATCH(UsagePerHour!XL$4,Sales!$D$3:$ABF$3,0))/XL$2*INDEX(Usage!$D$5:$ABF$11,MATCH(UsagePerHour!$B$52,Usage!$C$5:$C$11,0),MATCH(UsagePerHour!XL$4,Usage!$D$3:$ABF$3,0)),"")</f>
        <v/>
      </c>
      <c r="XM55" s="6" t="str">
        <f>IFERROR(INDEX(Sales!$D$5:$ABF$18,MATCH(UsagePerHour!$B55,Sales!$C$5:$C$18,0),MATCH(UsagePerHour!XM$4,Sales!$D$3:$ABF$3,0))/XM$2*INDEX(Usage!$D$5:$ABF$11,MATCH(UsagePerHour!$B$52,Usage!$C$5:$C$11,0),MATCH(UsagePerHour!XM$4,Usage!$D$3:$ABF$3,0)),"")</f>
        <v/>
      </c>
      <c r="XN55" s="6" t="str">
        <f>IFERROR(INDEX(Sales!$D$5:$ABF$18,MATCH(UsagePerHour!$B55,Sales!$C$5:$C$18,0),MATCH(UsagePerHour!XN$4,Sales!$D$3:$ABF$3,0))/XN$2*INDEX(Usage!$D$5:$ABF$11,MATCH(UsagePerHour!$B$52,Usage!$C$5:$C$11,0),MATCH(UsagePerHour!XN$4,Usage!$D$3:$ABF$3,0)),"")</f>
        <v/>
      </c>
      <c r="XO55" s="6" t="str">
        <f>IFERROR(INDEX(Sales!$D$5:$ABF$18,MATCH(UsagePerHour!$B55,Sales!$C$5:$C$18,0),MATCH(UsagePerHour!XO$4,Sales!$D$3:$ABF$3,0))/XO$2*INDEX(Usage!$D$5:$ABF$11,MATCH(UsagePerHour!$B$52,Usage!$C$5:$C$11,0),MATCH(UsagePerHour!XO$4,Usage!$D$3:$ABF$3,0)),"")</f>
        <v/>
      </c>
      <c r="XP55" s="6" t="str">
        <f>IFERROR(INDEX(Sales!$D$5:$ABF$18,MATCH(UsagePerHour!$B55,Sales!$C$5:$C$18,0),MATCH(UsagePerHour!XP$4,Sales!$D$3:$ABF$3,0))/XP$2*INDEX(Usage!$D$5:$ABF$11,MATCH(UsagePerHour!$B$52,Usage!$C$5:$C$11,0),MATCH(UsagePerHour!XP$4,Usage!$D$3:$ABF$3,0)),"")</f>
        <v/>
      </c>
      <c r="XQ55" s="6" t="str">
        <f>IFERROR(INDEX(Sales!$D$5:$ABF$18,MATCH(UsagePerHour!$B55,Sales!$C$5:$C$18,0),MATCH(UsagePerHour!XQ$4,Sales!$D$3:$ABF$3,0))/XQ$2*INDEX(Usage!$D$5:$ABF$11,MATCH(UsagePerHour!$B$52,Usage!$C$5:$C$11,0),MATCH(UsagePerHour!XQ$4,Usage!$D$3:$ABF$3,0)),"")</f>
        <v/>
      </c>
      <c r="XR55" s="6" t="str">
        <f>IFERROR(INDEX(Sales!$D$5:$ABF$18,MATCH(UsagePerHour!$B55,Sales!$C$5:$C$18,0),MATCH(UsagePerHour!XR$4,Sales!$D$3:$ABF$3,0))/XR$2*INDEX(Usage!$D$5:$ABF$11,MATCH(UsagePerHour!$B$52,Usage!$C$5:$C$11,0),MATCH(UsagePerHour!XR$4,Usage!$D$3:$ABF$3,0)),"")</f>
        <v/>
      </c>
      <c r="XS55" s="6" t="str">
        <f>IFERROR(INDEX(Sales!$D$5:$ABF$18,MATCH(UsagePerHour!$B55,Sales!$C$5:$C$18,0),MATCH(UsagePerHour!XS$4,Sales!$D$3:$ABF$3,0))/XS$2*INDEX(Usage!$D$5:$ABF$11,MATCH(UsagePerHour!$B$52,Usage!$C$5:$C$11,0),MATCH(UsagePerHour!XS$4,Usage!$D$3:$ABF$3,0)),"")</f>
        <v/>
      </c>
      <c r="XT55" s="6" t="str">
        <f>IFERROR(INDEX(Sales!$D$5:$ABF$18,MATCH(UsagePerHour!$B55,Sales!$C$5:$C$18,0),MATCH(UsagePerHour!XT$4,Sales!$D$3:$ABF$3,0))/XT$2*INDEX(Usage!$D$5:$ABF$11,MATCH(UsagePerHour!$B$52,Usage!$C$5:$C$11,0),MATCH(UsagePerHour!XT$4,Usage!$D$3:$ABF$3,0)),"")</f>
        <v/>
      </c>
      <c r="XU55" s="6" t="str">
        <f>IFERROR(INDEX(Sales!$D$5:$ABF$18,MATCH(UsagePerHour!$B55,Sales!$C$5:$C$18,0),MATCH(UsagePerHour!XU$4,Sales!$D$3:$ABF$3,0))/XU$2*INDEX(Usage!$D$5:$ABF$11,MATCH(UsagePerHour!$B$52,Usage!$C$5:$C$11,0),MATCH(UsagePerHour!XU$4,Usage!$D$3:$ABF$3,0)),"")</f>
        <v/>
      </c>
      <c r="XV55" s="6" t="str">
        <f>IFERROR(INDEX(Sales!$D$5:$ABF$18,MATCH(UsagePerHour!$B55,Sales!$C$5:$C$18,0),MATCH(UsagePerHour!XV$4,Sales!$D$3:$ABF$3,0))/XV$2*INDEX(Usage!$D$5:$ABF$11,MATCH(UsagePerHour!$B$52,Usage!$C$5:$C$11,0),MATCH(UsagePerHour!XV$4,Usage!$D$3:$ABF$3,0)),"")</f>
        <v/>
      </c>
      <c r="XW55" s="6" t="str">
        <f>IFERROR(INDEX(Sales!$D$5:$ABF$18,MATCH(UsagePerHour!$B55,Sales!$C$5:$C$18,0),MATCH(UsagePerHour!XW$4,Sales!$D$3:$ABF$3,0))/XW$2*INDEX(Usage!$D$5:$ABF$11,MATCH(UsagePerHour!$B$52,Usage!$C$5:$C$11,0),MATCH(UsagePerHour!XW$4,Usage!$D$3:$ABF$3,0)),"")</f>
        <v/>
      </c>
      <c r="XX55" s="6" t="str">
        <f>IFERROR(INDEX(Sales!$D$5:$ABF$18,MATCH(UsagePerHour!$B55,Sales!$C$5:$C$18,0),MATCH(UsagePerHour!XX$4,Sales!$D$3:$ABF$3,0))/XX$2*INDEX(Usage!$D$5:$ABF$11,MATCH(UsagePerHour!$B$52,Usage!$C$5:$C$11,0),MATCH(UsagePerHour!XX$4,Usage!$D$3:$ABF$3,0)),"")</f>
        <v/>
      </c>
      <c r="XY55" s="6" t="str">
        <f>IFERROR(INDEX(Sales!$D$5:$ABF$18,MATCH(UsagePerHour!$B55,Sales!$C$5:$C$18,0),MATCH(UsagePerHour!XY$4,Sales!$D$3:$ABF$3,0))/XY$2*INDEX(Usage!$D$5:$ABF$11,MATCH(UsagePerHour!$B$52,Usage!$C$5:$C$11,0),MATCH(UsagePerHour!XY$4,Usage!$D$3:$ABF$3,0)),"")</f>
        <v/>
      </c>
      <c r="XZ55" s="6" t="str">
        <f>IFERROR(INDEX(Sales!$D$5:$ABF$18,MATCH(UsagePerHour!$B55,Sales!$C$5:$C$18,0),MATCH(UsagePerHour!XZ$4,Sales!$D$3:$ABF$3,0))/XZ$2*INDEX(Usage!$D$5:$ABF$11,MATCH(UsagePerHour!$B$52,Usage!$C$5:$C$11,0),MATCH(UsagePerHour!XZ$4,Usage!$D$3:$ABF$3,0)),"")</f>
        <v/>
      </c>
      <c r="YA55" s="6" t="str">
        <f>IFERROR(INDEX(Sales!$D$5:$ABF$18,MATCH(UsagePerHour!$B55,Sales!$C$5:$C$18,0),MATCH(UsagePerHour!YA$4,Sales!$D$3:$ABF$3,0))/YA$2*INDEX(Usage!$D$5:$ABF$11,MATCH(UsagePerHour!$B$52,Usage!$C$5:$C$11,0),MATCH(UsagePerHour!YA$4,Usage!$D$3:$ABF$3,0)),"")</f>
        <v/>
      </c>
      <c r="YB55" s="6" t="str">
        <f>IFERROR(INDEX(Sales!$D$5:$ABF$18,MATCH(UsagePerHour!$B55,Sales!$C$5:$C$18,0),MATCH(UsagePerHour!YB$4,Sales!$D$3:$ABF$3,0))/YB$2*INDEX(Usage!$D$5:$ABF$11,MATCH(UsagePerHour!$B$52,Usage!$C$5:$C$11,0),MATCH(UsagePerHour!YB$4,Usage!$D$3:$ABF$3,0)),"")</f>
        <v/>
      </c>
      <c r="YC55" s="6" t="str">
        <f>IFERROR(INDEX(Sales!$D$5:$ABF$18,MATCH(UsagePerHour!$B55,Sales!$C$5:$C$18,0),MATCH(UsagePerHour!YC$4,Sales!$D$3:$ABF$3,0))/YC$2*INDEX(Usage!$D$5:$ABF$11,MATCH(UsagePerHour!$B$52,Usage!$C$5:$C$11,0),MATCH(UsagePerHour!YC$4,Usage!$D$3:$ABF$3,0)),"")</f>
        <v/>
      </c>
      <c r="YD55" s="6" t="str">
        <f>IFERROR(INDEX(Sales!$D$5:$ABF$18,MATCH(UsagePerHour!$B55,Sales!$C$5:$C$18,0),MATCH(UsagePerHour!YD$4,Sales!$D$3:$ABF$3,0))/YD$2*INDEX(Usage!$D$5:$ABF$11,MATCH(UsagePerHour!$B$52,Usage!$C$5:$C$11,0),MATCH(UsagePerHour!YD$4,Usage!$D$3:$ABF$3,0)),"")</f>
        <v/>
      </c>
      <c r="YE55" s="6" t="str">
        <f>IFERROR(INDEX(Sales!$D$5:$ABF$18,MATCH(UsagePerHour!$B55,Sales!$C$5:$C$18,0),MATCH(UsagePerHour!YE$4,Sales!$D$3:$ABF$3,0))/YE$2*INDEX(Usage!$D$5:$ABF$11,MATCH(UsagePerHour!$B$52,Usage!$C$5:$C$11,0),MATCH(UsagePerHour!YE$4,Usage!$D$3:$ABF$3,0)),"")</f>
        <v/>
      </c>
      <c r="YF55" s="6" t="str">
        <f>IFERROR(INDEX(Sales!$D$5:$ABF$18,MATCH(UsagePerHour!$B55,Sales!$C$5:$C$18,0),MATCH(UsagePerHour!YF$4,Sales!$D$3:$ABF$3,0))/YF$2*INDEX(Usage!$D$5:$ABF$11,MATCH(UsagePerHour!$B$52,Usage!$C$5:$C$11,0),MATCH(UsagePerHour!YF$4,Usage!$D$3:$ABF$3,0)),"")</f>
        <v/>
      </c>
      <c r="YG55" s="6" t="str">
        <f>IFERROR(INDEX(Sales!$D$5:$ABF$18,MATCH(UsagePerHour!$B55,Sales!$C$5:$C$18,0),MATCH(UsagePerHour!YG$4,Sales!$D$3:$ABF$3,0))/YG$2*INDEX(Usage!$D$5:$ABF$11,MATCH(UsagePerHour!$B$52,Usage!$C$5:$C$11,0),MATCH(UsagePerHour!YG$4,Usage!$D$3:$ABF$3,0)),"")</f>
        <v/>
      </c>
      <c r="YH55" s="6" t="str">
        <f>IFERROR(INDEX(Sales!$D$5:$ABF$18,MATCH(UsagePerHour!$B55,Sales!$C$5:$C$18,0),MATCH(UsagePerHour!YH$4,Sales!$D$3:$ABF$3,0))/YH$2*INDEX(Usage!$D$5:$ABF$11,MATCH(UsagePerHour!$B$52,Usage!$C$5:$C$11,0),MATCH(UsagePerHour!YH$4,Usage!$D$3:$ABF$3,0)),"")</f>
        <v/>
      </c>
      <c r="YI55" s="6" t="str">
        <f>IFERROR(INDEX(Sales!$D$5:$ABF$18,MATCH(UsagePerHour!$B55,Sales!$C$5:$C$18,0),MATCH(UsagePerHour!YI$4,Sales!$D$3:$ABF$3,0))/YI$2*INDEX(Usage!$D$5:$ABF$11,MATCH(UsagePerHour!$B$52,Usage!$C$5:$C$11,0),MATCH(UsagePerHour!YI$4,Usage!$D$3:$ABF$3,0)),"")</f>
        <v/>
      </c>
      <c r="YJ55" s="6" t="str">
        <f>IFERROR(INDEX(Sales!$D$5:$ABF$18,MATCH(UsagePerHour!$B55,Sales!$C$5:$C$18,0),MATCH(UsagePerHour!YJ$4,Sales!$D$3:$ABF$3,0))/YJ$2*INDEX(Usage!$D$5:$ABF$11,MATCH(UsagePerHour!$B$52,Usage!$C$5:$C$11,0),MATCH(UsagePerHour!YJ$4,Usage!$D$3:$ABF$3,0)),"")</f>
        <v/>
      </c>
      <c r="YK55" s="6" t="str">
        <f>IFERROR(INDEX(Sales!$D$5:$ABF$18,MATCH(UsagePerHour!$B55,Sales!$C$5:$C$18,0),MATCH(UsagePerHour!YK$4,Sales!$D$3:$ABF$3,0))/YK$2*INDEX(Usage!$D$5:$ABF$11,MATCH(UsagePerHour!$B$52,Usage!$C$5:$C$11,0),MATCH(UsagePerHour!YK$4,Usage!$D$3:$ABF$3,0)),"")</f>
        <v/>
      </c>
      <c r="YL55" s="6" t="str">
        <f>IFERROR(INDEX(Sales!$D$5:$ABF$18,MATCH(UsagePerHour!$B55,Sales!$C$5:$C$18,0),MATCH(UsagePerHour!YL$4,Sales!$D$3:$ABF$3,0))/YL$2*INDEX(Usage!$D$5:$ABF$11,MATCH(UsagePerHour!$B$52,Usage!$C$5:$C$11,0),MATCH(UsagePerHour!YL$4,Usage!$D$3:$ABF$3,0)),"")</f>
        <v/>
      </c>
      <c r="YM55" s="6" t="str">
        <f>IFERROR(INDEX(Sales!$D$5:$ABF$18,MATCH(UsagePerHour!$B55,Sales!$C$5:$C$18,0),MATCH(UsagePerHour!YM$4,Sales!$D$3:$ABF$3,0))/YM$2*INDEX(Usage!$D$5:$ABF$11,MATCH(UsagePerHour!$B$52,Usage!$C$5:$C$11,0),MATCH(UsagePerHour!YM$4,Usage!$D$3:$ABF$3,0)),"")</f>
        <v/>
      </c>
      <c r="YN55" s="6" t="str">
        <f>IFERROR(INDEX(Sales!$D$5:$ABF$18,MATCH(UsagePerHour!$B55,Sales!$C$5:$C$18,0),MATCH(UsagePerHour!YN$4,Sales!$D$3:$ABF$3,0))/YN$2*INDEX(Usage!$D$5:$ABF$11,MATCH(UsagePerHour!$B$52,Usage!$C$5:$C$11,0),MATCH(UsagePerHour!YN$4,Usage!$D$3:$ABF$3,0)),"")</f>
        <v/>
      </c>
      <c r="YO55" s="6" t="str">
        <f>IFERROR(INDEX(Sales!$D$5:$ABF$18,MATCH(UsagePerHour!$B55,Sales!$C$5:$C$18,0),MATCH(UsagePerHour!YO$4,Sales!$D$3:$ABF$3,0))/YO$2*INDEX(Usage!$D$5:$ABF$11,MATCH(UsagePerHour!$B$52,Usage!$C$5:$C$11,0),MATCH(UsagePerHour!YO$4,Usage!$D$3:$ABF$3,0)),"")</f>
        <v/>
      </c>
      <c r="YP55" s="6" t="str">
        <f>IFERROR(INDEX(Sales!$D$5:$ABF$18,MATCH(UsagePerHour!$B55,Sales!$C$5:$C$18,0),MATCH(UsagePerHour!YP$4,Sales!$D$3:$ABF$3,0))/YP$2*INDEX(Usage!$D$5:$ABF$11,MATCH(UsagePerHour!$B$52,Usage!$C$5:$C$11,0),MATCH(UsagePerHour!YP$4,Usage!$D$3:$ABF$3,0)),"")</f>
        <v/>
      </c>
      <c r="YQ55" s="6" t="str">
        <f>IFERROR(INDEX(Sales!$D$5:$ABF$18,MATCH(UsagePerHour!$B55,Sales!$C$5:$C$18,0),MATCH(UsagePerHour!YQ$4,Sales!$D$3:$ABF$3,0))/YQ$2*INDEX(Usage!$D$5:$ABF$11,MATCH(UsagePerHour!$B$52,Usage!$C$5:$C$11,0),MATCH(UsagePerHour!YQ$4,Usage!$D$3:$ABF$3,0)),"")</f>
        <v/>
      </c>
      <c r="YR55" s="6" t="str">
        <f>IFERROR(INDEX(Sales!$D$5:$ABF$18,MATCH(UsagePerHour!$B55,Sales!$C$5:$C$18,0),MATCH(UsagePerHour!YR$4,Sales!$D$3:$ABF$3,0))/YR$2*INDEX(Usage!$D$5:$ABF$11,MATCH(UsagePerHour!$B$52,Usage!$C$5:$C$11,0),MATCH(UsagePerHour!YR$4,Usage!$D$3:$ABF$3,0)),"")</f>
        <v/>
      </c>
      <c r="YS55" s="6" t="str">
        <f>IFERROR(INDEX(Sales!$D$5:$ABF$18,MATCH(UsagePerHour!$B55,Sales!$C$5:$C$18,0),MATCH(UsagePerHour!YS$4,Sales!$D$3:$ABF$3,0))/YS$2*INDEX(Usage!$D$5:$ABF$11,MATCH(UsagePerHour!$B$52,Usage!$C$5:$C$11,0),MATCH(UsagePerHour!YS$4,Usage!$D$3:$ABF$3,0)),"")</f>
        <v/>
      </c>
      <c r="YT55" s="6" t="str">
        <f>IFERROR(INDEX(Sales!$D$5:$ABF$18,MATCH(UsagePerHour!$B55,Sales!$C$5:$C$18,0),MATCH(UsagePerHour!YT$4,Sales!$D$3:$ABF$3,0))/YT$2*INDEX(Usage!$D$5:$ABF$11,MATCH(UsagePerHour!$B$52,Usage!$C$5:$C$11,0),MATCH(UsagePerHour!YT$4,Usage!$D$3:$ABF$3,0)),"")</f>
        <v/>
      </c>
      <c r="YU55" s="6" t="str">
        <f>IFERROR(INDEX(Sales!$D$5:$ABF$18,MATCH(UsagePerHour!$B55,Sales!$C$5:$C$18,0),MATCH(UsagePerHour!YU$4,Sales!$D$3:$ABF$3,0))/YU$2*INDEX(Usage!$D$5:$ABF$11,MATCH(UsagePerHour!$B$52,Usage!$C$5:$C$11,0),MATCH(UsagePerHour!YU$4,Usage!$D$3:$ABF$3,0)),"")</f>
        <v/>
      </c>
      <c r="YV55" s="6" t="str">
        <f>IFERROR(INDEX(Sales!$D$5:$ABF$18,MATCH(UsagePerHour!$B55,Sales!$C$5:$C$18,0),MATCH(UsagePerHour!YV$4,Sales!$D$3:$ABF$3,0))/YV$2*INDEX(Usage!$D$5:$ABF$11,MATCH(UsagePerHour!$B$52,Usage!$C$5:$C$11,0),MATCH(UsagePerHour!YV$4,Usage!$D$3:$ABF$3,0)),"")</f>
        <v/>
      </c>
      <c r="YW55" s="6" t="str">
        <f>IFERROR(INDEX(Sales!$D$5:$ABF$18,MATCH(UsagePerHour!$B55,Sales!$C$5:$C$18,0),MATCH(UsagePerHour!YW$4,Sales!$D$3:$ABF$3,0))/YW$2*INDEX(Usage!$D$5:$ABF$11,MATCH(UsagePerHour!$B$52,Usage!$C$5:$C$11,0),MATCH(UsagePerHour!YW$4,Usage!$D$3:$ABF$3,0)),"")</f>
        <v/>
      </c>
      <c r="YX55" s="6" t="str">
        <f>IFERROR(INDEX(Sales!$D$5:$ABF$18,MATCH(UsagePerHour!$B55,Sales!$C$5:$C$18,0),MATCH(UsagePerHour!YX$4,Sales!$D$3:$ABF$3,0))/YX$2*INDEX(Usage!$D$5:$ABF$11,MATCH(UsagePerHour!$B$52,Usage!$C$5:$C$11,0),MATCH(UsagePerHour!YX$4,Usage!$D$3:$ABF$3,0)),"")</f>
        <v/>
      </c>
      <c r="YY55" s="6" t="str">
        <f>IFERROR(INDEX(Sales!$D$5:$ABF$18,MATCH(UsagePerHour!$B55,Sales!$C$5:$C$18,0),MATCH(UsagePerHour!YY$4,Sales!$D$3:$ABF$3,0))/YY$2*INDEX(Usage!$D$5:$ABF$11,MATCH(UsagePerHour!$B$52,Usage!$C$5:$C$11,0),MATCH(UsagePerHour!YY$4,Usage!$D$3:$ABF$3,0)),"")</f>
        <v/>
      </c>
      <c r="YZ55" s="6" t="str">
        <f>IFERROR(INDEX(Sales!$D$5:$ABF$18,MATCH(UsagePerHour!$B55,Sales!$C$5:$C$18,0),MATCH(UsagePerHour!YZ$4,Sales!$D$3:$ABF$3,0))/YZ$2*INDEX(Usage!$D$5:$ABF$11,MATCH(UsagePerHour!$B$52,Usage!$C$5:$C$11,0),MATCH(UsagePerHour!YZ$4,Usage!$D$3:$ABF$3,0)),"")</f>
        <v/>
      </c>
      <c r="ZA55" s="6" t="str">
        <f>IFERROR(INDEX(Sales!$D$5:$ABF$18,MATCH(UsagePerHour!$B55,Sales!$C$5:$C$18,0),MATCH(UsagePerHour!ZA$4,Sales!$D$3:$ABF$3,0))/ZA$2*INDEX(Usage!$D$5:$ABF$11,MATCH(UsagePerHour!$B$52,Usage!$C$5:$C$11,0),MATCH(UsagePerHour!ZA$4,Usage!$D$3:$ABF$3,0)),"")</f>
        <v/>
      </c>
      <c r="ZB55" s="6" t="str">
        <f>IFERROR(INDEX(Sales!$D$5:$ABF$18,MATCH(UsagePerHour!$B55,Sales!$C$5:$C$18,0),MATCH(UsagePerHour!ZB$4,Sales!$D$3:$ABF$3,0))/ZB$2*INDEX(Usage!$D$5:$ABF$11,MATCH(UsagePerHour!$B$52,Usage!$C$5:$C$11,0),MATCH(UsagePerHour!ZB$4,Usage!$D$3:$ABF$3,0)),"")</f>
        <v/>
      </c>
      <c r="ZC55" s="6" t="str">
        <f>IFERROR(INDEX(Sales!$D$5:$ABF$18,MATCH(UsagePerHour!$B55,Sales!$C$5:$C$18,0),MATCH(UsagePerHour!ZC$4,Sales!$D$3:$ABF$3,0))/ZC$2*INDEX(Usage!$D$5:$ABF$11,MATCH(UsagePerHour!$B$52,Usage!$C$5:$C$11,0),MATCH(UsagePerHour!ZC$4,Usage!$D$3:$ABF$3,0)),"")</f>
        <v/>
      </c>
      <c r="ZD55" s="6" t="str">
        <f>IFERROR(INDEX(Sales!$D$5:$ABF$18,MATCH(UsagePerHour!$B55,Sales!$C$5:$C$18,0),MATCH(UsagePerHour!ZD$4,Sales!$D$3:$ABF$3,0))/ZD$2*INDEX(Usage!$D$5:$ABF$11,MATCH(UsagePerHour!$B$52,Usage!$C$5:$C$11,0),MATCH(UsagePerHour!ZD$4,Usage!$D$3:$ABF$3,0)),"")</f>
        <v/>
      </c>
      <c r="ZE55" s="6" t="str">
        <f>IFERROR(INDEX(Sales!$D$5:$ABF$18,MATCH(UsagePerHour!$B55,Sales!$C$5:$C$18,0),MATCH(UsagePerHour!ZE$4,Sales!$D$3:$ABF$3,0))/ZE$2*INDEX(Usage!$D$5:$ABF$11,MATCH(UsagePerHour!$B$52,Usage!$C$5:$C$11,0),MATCH(UsagePerHour!ZE$4,Usage!$D$3:$ABF$3,0)),"")</f>
        <v/>
      </c>
      <c r="ZF55" s="6" t="str">
        <f>IFERROR(INDEX(Sales!$D$5:$ABF$18,MATCH(UsagePerHour!$B55,Sales!$C$5:$C$18,0),MATCH(UsagePerHour!ZF$4,Sales!$D$3:$ABF$3,0))/ZF$2*INDEX(Usage!$D$5:$ABF$11,MATCH(UsagePerHour!$B$52,Usage!$C$5:$C$11,0),MATCH(UsagePerHour!ZF$4,Usage!$D$3:$ABF$3,0)),"")</f>
        <v/>
      </c>
      <c r="ZG55" s="6" t="str">
        <f>IFERROR(INDEX(Sales!$D$5:$ABF$18,MATCH(UsagePerHour!$B55,Sales!$C$5:$C$18,0),MATCH(UsagePerHour!ZG$4,Sales!$D$3:$ABF$3,0))/ZG$2*INDEX(Usage!$D$5:$ABF$11,MATCH(UsagePerHour!$B$52,Usage!$C$5:$C$11,0),MATCH(UsagePerHour!ZG$4,Usage!$D$3:$ABF$3,0)),"")</f>
        <v/>
      </c>
      <c r="ZH55" s="6" t="str">
        <f>IFERROR(INDEX(Sales!$D$5:$ABF$18,MATCH(UsagePerHour!$B55,Sales!$C$5:$C$18,0),MATCH(UsagePerHour!ZH$4,Sales!$D$3:$ABF$3,0))/ZH$2*INDEX(Usage!$D$5:$ABF$11,MATCH(UsagePerHour!$B$52,Usage!$C$5:$C$11,0),MATCH(UsagePerHour!ZH$4,Usage!$D$3:$ABF$3,0)),"")</f>
        <v/>
      </c>
      <c r="ZI55" s="6" t="str">
        <f>IFERROR(INDEX(Sales!$D$5:$ABF$18,MATCH(UsagePerHour!$B55,Sales!$C$5:$C$18,0),MATCH(UsagePerHour!ZI$4,Sales!$D$3:$ABF$3,0))/ZI$2*INDEX(Usage!$D$5:$ABF$11,MATCH(UsagePerHour!$B$52,Usage!$C$5:$C$11,0),MATCH(UsagePerHour!ZI$4,Usage!$D$3:$ABF$3,0)),"")</f>
        <v/>
      </c>
      <c r="ZJ55" s="6" t="str">
        <f>IFERROR(INDEX(Sales!$D$5:$ABF$18,MATCH(UsagePerHour!$B55,Sales!$C$5:$C$18,0),MATCH(UsagePerHour!ZJ$4,Sales!$D$3:$ABF$3,0))/ZJ$2*INDEX(Usage!$D$5:$ABF$11,MATCH(UsagePerHour!$B$52,Usage!$C$5:$C$11,0),MATCH(UsagePerHour!ZJ$4,Usage!$D$3:$ABF$3,0)),"")</f>
        <v/>
      </c>
      <c r="ZK55" s="6" t="str">
        <f>IFERROR(INDEX(Sales!$D$5:$ABF$18,MATCH(UsagePerHour!$B55,Sales!$C$5:$C$18,0),MATCH(UsagePerHour!ZK$4,Sales!$D$3:$ABF$3,0))/ZK$2*INDEX(Usage!$D$5:$ABF$11,MATCH(UsagePerHour!$B$52,Usage!$C$5:$C$11,0),MATCH(UsagePerHour!ZK$4,Usage!$D$3:$ABF$3,0)),"")</f>
        <v/>
      </c>
      <c r="ZL55" s="6" t="str">
        <f>IFERROR(INDEX(Sales!$D$5:$ABF$18,MATCH(UsagePerHour!$B55,Sales!$C$5:$C$18,0),MATCH(UsagePerHour!ZL$4,Sales!$D$3:$ABF$3,0))/ZL$2*INDEX(Usage!$D$5:$ABF$11,MATCH(UsagePerHour!$B$52,Usage!$C$5:$C$11,0),MATCH(UsagePerHour!ZL$4,Usage!$D$3:$ABF$3,0)),"")</f>
        <v/>
      </c>
      <c r="ZM55" s="6" t="str">
        <f>IFERROR(INDEX(Sales!$D$5:$ABF$18,MATCH(UsagePerHour!$B55,Sales!$C$5:$C$18,0),MATCH(UsagePerHour!ZM$4,Sales!$D$3:$ABF$3,0))/ZM$2*INDEX(Usage!$D$5:$ABF$11,MATCH(UsagePerHour!$B$52,Usage!$C$5:$C$11,0),MATCH(UsagePerHour!ZM$4,Usage!$D$3:$ABF$3,0)),"")</f>
        <v/>
      </c>
      <c r="ZN55" s="6" t="str">
        <f>IFERROR(INDEX(Sales!$D$5:$ABF$18,MATCH(UsagePerHour!$B55,Sales!$C$5:$C$18,0),MATCH(UsagePerHour!ZN$4,Sales!$D$3:$ABF$3,0))/ZN$2*INDEX(Usage!$D$5:$ABF$11,MATCH(UsagePerHour!$B$52,Usage!$C$5:$C$11,0),MATCH(UsagePerHour!ZN$4,Usage!$D$3:$ABF$3,0)),"")</f>
        <v/>
      </c>
      <c r="ZO55" s="6" t="str">
        <f>IFERROR(INDEX(Sales!$D$5:$ABF$18,MATCH(UsagePerHour!$B55,Sales!$C$5:$C$18,0),MATCH(UsagePerHour!ZO$4,Sales!$D$3:$ABF$3,0))/ZO$2*INDEX(Usage!$D$5:$ABF$11,MATCH(UsagePerHour!$B$52,Usage!$C$5:$C$11,0),MATCH(UsagePerHour!ZO$4,Usage!$D$3:$ABF$3,0)),"")</f>
        <v/>
      </c>
      <c r="ZP55" s="6" t="str">
        <f>IFERROR(INDEX(Sales!$D$5:$ABF$18,MATCH(UsagePerHour!$B55,Sales!$C$5:$C$18,0),MATCH(UsagePerHour!ZP$4,Sales!$D$3:$ABF$3,0))/ZP$2*INDEX(Usage!$D$5:$ABF$11,MATCH(UsagePerHour!$B$52,Usage!$C$5:$C$11,0),MATCH(UsagePerHour!ZP$4,Usage!$D$3:$ABF$3,0)),"")</f>
        <v/>
      </c>
      <c r="ZQ55" s="6" t="str">
        <f>IFERROR(INDEX(Sales!$D$5:$ABF$18,MATCH(UsagePerHour!$B55,Sales!$C$5:$C$18,0),MATCH(UsagePerHour!ZQ$4,Sales!$D$3:$ABF$3,0))/ZQ$2*INDEX(Usage!$D$5:$ABF$11,MATCH(UsagePerHour!$B$52,Usage!$C$5:$C$11,0),MATCH(UsagePerHour!ZQ$4,Usage!$D$3:$ABF$3,0)),"")</f>
        <v/>
      </c>
      <c r="ZR55" s="6" t="str">
        <f>IFERROR(INDEX(Sales!$D$5:$ABF$18,MATCH(UsagePerHour!$B55,Sales!$C$5:$C$18,0),MATCH(UsagePerHour!ZR$4,Sales!$D$3:$ABF$3,0))/ZR$2*INDEX(Usage!$D$5:$ABF$11,MATCH(UsagePerHour!$B$52,Usage!$C$5:$C$11,0),MATCH(UsagePerHour!ZR$4,Usage!$D$3:$ABF$3,0)),"")</f>
        <v/>
      </c>
      <c r="ZS55" s="6" t="str">
        <f>IFERROR(INDEX(Sales!$D$5:$ABF$18,MATCH(UsagePerHour!$B55,Sales!$C$5:$C$18,0),MATCH(UsagePerHour!ZS$4,Sales!$D$3:$ABF$3,0))/ZS$2*INDEX(Usage!$D$5:$ABF$11,MATCH(UsagePerHour!$B$52,Usage!$C$5:$C$11,0),MATCH(UsagePerHour!ZS$4,Usage!$D$3:$ABF$3,0)),"")</f>
        <v/>
      </c>
      <c r="ZT55" s="6" t="str">
        <f>IFERROR(INDEX(Sales!$D$5:$ABF$18,MATCH(UsagePerHour!$B55,Sales!$C$5:$C$18,0),MATCH(UsagePerHour!ZT$4,Sales!$D$3:$ABF$3,0))/ZT$2*INDEX(Usage!$D$5:$ABF$11,MATCH(UsagePerHour!$B$52,Usage!$C$5:$C$11,0),MATCH(UsagePerHour!ZT$4,Usage!$D$3:$ABF$3,0)),"")</f>
        <v/>
      </c>
      <c r="ZU55" s="6" t="str">
        <f>IFERROR(INDEX(Sales!$D$5:$ABF$18,MATCH(UsagePerHour!$B55,Sales!$C$5:$C$18,0),MATCH(UsagePerHour!ZU$4,Sales!$D$3:$ABF$3,0))/ZU$2*INDEX(Usage!$D$5:$ABF$11,MATCH(UsagePerHour!$B$52,Usage!$C$5:$C$11,0),MATCH(UsagePerHour!ZU$4,Usage!$D$3:$ABF$3,0)),"")</f>
        <v/>
      </c>
      <c r="ZV55" s="6" t="str">
        <f>IFERROR(INDEX(Sales!$D$5:$ABF$18,MATCH(UsagePerHour!$B55,Sales!$C$5:$C$18,0),MATCH(UsagePerHour!ZV$4,Sales!$D$3:$ABF$3,0))/ZV$2*INDEX(Usage!$D$5:$ABF$11,MATCH(UsagePerHour!$B$52,Usage!$C$5:$C$11,0),MATCH(UsagePerHour!ZV$4,Usage!$D$3:$ABF$3,0)),"")</f>
        <v/>
      </c>
      <c r="ZW55" s="6" t="str">
        <f>IFERROR(INDEX(Sales!$D$5:$ABF$18,MATCH(UsagePerHour!$B55,Sales!$C$5:$C$18,0),MATCH(UsagePerHour!ZW$4,Sales!$D$3:$ABF$3,0))/ZW$2*INDEX(Usage!$D$5:$ABF$11,MATCH(UsagePerHour!$B$52,Usage!$C$5:$C$11,0),MATCH(UsagePerHour!ZW$4,Usage!$D$3:$ABF$3,0)),"")</f>
        <v/>
      </c>
      <c r="ZX55" s="6" t="str">
        <f>IFERROR(INDEX(Sales!$D$5:$ABF$18,MATCH(UsagePerHour!$B55,Sales!$C$5:$C$18,0),MATCH(UsagePerHour!ZX$4,Sales!$D$3:$ABF$3,0))/ZX$2*INDEX(Usage!$D$5:$ABF$11,MATCH(UsagePerHour!$B$52,Usage!$C$5:$C$11,0),MATCH(UsagePerHour!ZX$4,Usage!$D$3:$ABF$3,0)),"")</f>
        <v/>
      </c>
      <c r="ZY55" s="6" t="str">
        <f>IFERROR(INDEX(Sales!$D$5:$ABF$18,MATCH(UsagePerHour!$B55,Sales!$C$5:$C$18,0),MATCH(UsagePerHour!ZY$4,Sales!$D$3:$ABF$3,0))/ZY$2*INDEX(Usage!$D$5:$ABF$11,MATCH(UsagePerHour!$B$52,Usage!$C$5:$C$11,0),MATCH(UsagePerHour!ZY$4,Usage!$D$3:$ABF$3,0)),"")</f>
        <v/>
      </c>
      <c r="ZZ55" s="6" t="str">
        <f>IFERROR(INDEX(Sales!$D$5:$ABF$18,MATCH(UsagePerHour!$B55,Sales!$C$5:$C$18,0),MATCH(UsagePerHour!ZZ$4,Sales!$D$3:$ABF$3,0))/ZZ$2*INDEX(Usage!$D$5:$ABF$11,MATCH(UsagePerHour!$B$52,Usage!$C$5:$C$11,0),MATCH(UsagePerHour!ZZ$4,Usage!$D$3:$ABF$3,0)),"")</f>
        <v/>
      </c>
      <c r="AAA55" s="6" t="str">
        <f>IFERROR(INDEX(Sales!$D$5:$ABF$18,MATCH(UsagePerHour!$B55,Sales!$C$5:$C$18,0),MATCH(UsagePerHour!AAA$4,Sales!$D$3:$ABF$3,0))/AAA$2*INDEX(Usage!$D$5:$ABF$11,MATCH(UsagePerHour!$B$52,Usage!$C$5:$C$11,0),MATCH(UsagePerHour!AAA$4,Usage!$D$3:$ABF$3,0)),"")</f>
        <v/>
      </c>
      <c r="AAB55" s="6" t="str">
        <f>IFERROR(INDEX(Sales!$D$5:$ABF$18,MATCH(UsagePerHour!$B55,Sales!$C$5:$C$18,0),MATCH(UsagePerHour!AAB$4,Sales!$D$3:$ABF$3,0))/AAB$2*INDEX(Usage!$D$5:$ABF$11,MATCH(UsagePerHour!$B$52,Usage!$C$5:$C$11,0),MATCH(UsagePerHour!AAB$4,Usage!$D$3:$ABF$3,0)),"")</f>
        <v/>
      </c>
      <c r="AAC55" s="6" t="str">
        <f>IFERROR(INDEX(Sales!$D$5:$ABF$18,MATCH(UsagePerHour!$B55,Sales!$C$5:$C$18,0),MATCH(UsagePerHour!AAC$4,Sales!$D$3:$ABF$3,0))/AAC$2*INDEX(Usage!$D$5:$ABF$11,MATCH(UsagePerHour!$B$52,Usage!$C$5:$C$11,0),MATCH(UsagePerHour!AAC$4,Usage!$D$3:$ABF$3,0)),"")</f>
        <v/>
      </c>
      <c r="AAD55" s="6" t="str">
        <f>IFERROR(INDEX(Sales!$D$5:$ABF$18,MATCH(UsagePerHour!$B55,Sales!$C$5:$C$18,0),MATCH(UsagePerHour!AAD$4,Sales!$D$3:$ABF$3,0))/AAD$2*INDEX(Usage!$D$5:$ABF$11,MATCH(UsagePerHour!$B$52,Usage!$C$5:$C$11,0),MATCH(UsagePerHour!AAD$4,Usage!$D$3:$ABF$3,0)),"")</f>
        <v/>
      </c>
      <c r="AAE55" s="6" t="str">
        <f>IFERROR(INDEX(Sales!$D$5:$ABF$18,MATCH(UsagePerHour!$B55,Sales!$C$5:$C$18,0),MATCH(UsagePerHour!AAE$4,Sales!$D$3:$ABF$3,0))/AAE$2*INDEX(Usage!$D$5:$ABF$11,MATCH(UsagePerHour!$B$52,Usage!$C$5:$C$11,0),MATCH(UsagePerHour!AAE$4,Usage!$D$3:$ABF$3,0)),"")</f>
        <v/>
      </c>
      <c r="AAF55" s="6" t="str">
        <f>IFERROR(INDEX(Sales!$D$5:$ABF$18,MATCH(UsagePerHour!$B55,Sales!$C$5:$C$18,0),MATCH(UsagePerHour!AAF$4,Sales!$D$3:$ABF$3,0))/AAF$2*INDEX(Usage!$D$5:$ABF$11,MATCH(UsagePerHour!$B$52,Usage!$C$5:$C$11,0),MATCH(UsagePerHour!AAF$4,Usage!$D$3:$ABF$3,0)),"")</f>
        <v/>
      </c>
      <c r="AAG55" s="6" t="str">
        <f>IFERROR(INDEX(Sales!$D$5:$ABF$18,MATCH(UsagePerHour!$B55,Sales!$C$5:$C$18,0),MATCH(UsagePerHour!AAG$4,Sales!$D$3:$ABF$3,0))/AAG$2*INDEX(Usage!$D$5:$ABF$11,MATCH(UsagePerHour!$B$52,Usage!$C$5:$C$11,0),MATCH(UsagePerHour!AAG$4,Usage!$D$3:$ABF$3,0)),"")</f>
        <v/>
      </c>
      <c r="AAH55" s="6" t="str">
        <f>IFERROR(INDEX(Sales!$D$5:$ABF$18,MATCH(UsagePerHour!$B55,Sales!$C$5:$C$18,0),MATCH(UsagePerHour!AAH$4,Sales!$D$3:$ABF$3,0))/AAH$2*INDEX(Usage!$D$5:$ABF$11,MATCH(UsagePerHour!$B$52,Usage!$C$5:$C$11,0),MATCH(UsagePerHour!AAH$4,Usage!$D$3:$ABF$3,0)),"")</f>
        <v/>
      </c>
      <c r="AAI55" s="6" t="str">
        <f>IFERROR(INDEX(Sales!$D$5:$ABF$18,MATCH(UsagePerHour!$B55,Sales!$C$5:$C$18,0),MATCH(UsagePerHour!AAI$4,Sales!$D$3:$ABF$3,0))/AAI$2*INDEX(Usage!$D$5:$ABF$11,MATCH(UsagePerHour!$B$52,Usage!$C$5:$C$11,0),MATCH(UsagePerHour!AAI$4,Usage!$D$3:$ABF$3,0)),"")</f>
        <v/>
      </c>
      <c r="AAJ55" s="6" t="str">
        <f>IFERROR(INDEX(Sales!$D$5:$ABF$18,MATCH(UsagePerHour!$B55,Sales!$C$5:$C$18,0),MATCH(UsagePerHour!AAJ$4,Sales!$D$3:$ABF$3,0))/AAJ$2*INDEX(Usage!$D$5:$ABF$11,MATCH(UsagePerHour!$B$52,Usage!$C$5:$C$11,0),MATCH(UsagePerHour!AAJ$4,Usage!$D$3:$ABF$3,0)),"")</f>
        <v/>
      </c>
      <c r="AAK55" s="6" t="str">
        <f>IFERROR(INDEX(Sales!$D$5:$ABF$18,MATCH(UsagePerHour!$B55,Sales!$C$5:$C$18,0),MATCH(UsagePerHour!AAK$4,Sales!$D$3:$ABF$3,0))/AAK$2*INDEX(Usage!$D$5:$ABF$11,MATCH(UsagePerHour!$B$52,Usage!$C$5:$C$11,0),MATCH(UsagePerHour!AAK$4,Usage!$D$3:$ABF$3,0)),"")</f>
        <v/>
      </c>
      <c r="AAL55" s="6" t="str">
        <f>IFERROR(INDEX(Sales!$D$5:$ABF$18,MATCH(UsagePerHour!$B55,Sales!$C$5:$C$18,0),MATCH(UsagePerHour!AAL$4,Sales!$D$3:$ABF$3,0))/AAL$2*INDEX(Usage!$D$5:$ABF$11,MATCH(UsagePerHour!$B$52,Usage!$C$5:$C$11,0),MATCH(UsagePerHour!AAL$4,Usage!$D$3:$ABF$3,0)),"")</f>
        <v/>
      </c>
      <c r="AAM55" s="6" t="str">
        <f>IFERROR(INDEX(Sales!$D$5:$ABF$18,MATCH(UsagePerHour!$B55,Sales!$C$5:$C$18,0),MATCH(UsagePerHour!AAM$4,Sales!$D$3:$ABF$3,0))/AAM$2*INDEX(Usage!$D$5:$ABF$11,MATCH(UsagePerHour!$B$52,Usage!$C$5:$C$11,0),MATCH(UsagePerHour!AAM$4,Usage!$D$3:$ABF$3,0)),"")</f>
        <v/>
      </c>
      <c r="AAN55" s="6" t="str">
        <f>IFERROR(INDEX(Sales!$D$5:$ABF$18,MATCH(UsagePerHour!$B55,Sales!$C$5:$C$18,0),MATCH(UsagePerHour!AAN$4,Sales!$D$3:$ABF$3,0))/AAN$2*INDEX(Usage!$D$5:$ABF$11,MATCH(UsagePerHour!$B$52,Usage!$C$5:$C$11,0),MATCH(UsagePerHour!AAN$4,Usage!$D$3:$ABF$3,0)),"")</f>
        <v/>
      </c>
      <c r="AAO55" s="6" t="str">
        <f>IFERROR(INDEX(Sales!$D$5:$ABF$18,MATCH(UsagePerHour!$B55,Sales!$C$5:$C$18,0),MATCH(UsagePerHour!AAO$4,Sales!$D$3:$ABF$3,0))/AAO$2*INDEX(Usage!$D$5:$ABF$11,MATCH(UsagePerHour!$B$52,Usage!$C$5:$C$11,0),MATCH(UsagePerHour!AAO$4,Usage!$D$3:$ABF$3,0)),"")</f>
        <v/>
      </c>
      <c r="AAP55" s="6" t="str">
        <f>IFERROR(INDEX(Sales!$D$5:$ABF$18,MATCH(UsagePerHour!$B55,Sales!$C$5:$C$18,0),MATCH(UsagePerHour!AAP$4,Sales!$D$3:$ABF$3,0))/AAP$2*INDEX(Usage!$D$5:$ABF$11,MATCH(UsagePerHour!$B$52,Usage!$C$5:$C$11,0),MATCH(UsagePerHour!AAP$4,Usage!$D$3:$ABF$3,0)),"")</f>
        <v/>
      </c>
      <c r="AAQ55" s="6" t="str">
        <f>IFERROR(INDEX(Sales!$D$5:$ABF$18,MATCH(UsagePerHour!$B55,Sales!$C$5:$C$18,0),MATCH(UsagePerHour!AAQ$4,Sales!$D$3:$ABF$3,0))/AAQ$2*INDEX(Usage!$D$5:$ABF$11,MATCH(UsagePerHour!$B$52,Usage!$C$5:$C$11,0),MATCH(UsagePerHour!AAQ$4,Usage!$D$3:$ABF$3,0)),"")</f>
        <v/>
      </c>
      <c r="AAR55" s="6" t="str">
        <f>IFERROR(INDEX(Sales!$D$5:$ABF$18,MATCH(UsagePerHour!$B55,Sales!$C$5:$C$18,0),MATCH(UsagePerHour!AAR$4,Sales!$D$3:$ABF$3,0))/AAR$2*INDEX(Usage!$D$5:$ABF$11,MATCH(UsagePerHour!$B$52,Usage!$C$5:$C$11,0),MATCH(UsagePerHour!AAR$4,Usage!$D$3:$ABF$3,0)),"")</f>
        <v/>
      </c>
      <c r="AAS55" s="6" t="str">
        <f>IFERROR(INDEX(Sales!$D$5:$ABF$18,MATCH(UsagePerHour!$B55,Sales!$C$5:$C$18,0),MATCH(UsagePerHour!AAS$4,Sales!$D$3:$ABF$3,0))/AAS$2*INDEX(Usage!$D$5:$ABF$11,MATCH(UsagePerHour!$B$52,Usage!$C$5:$C$11,0),MATCH(UsagePerHour!AAS$4,Usage!$D$3:$ABF$3,0)),"")</f>
        <v/>
      </c>
      <c r="AAT55" s="6" t="str">
        <f>IFERROR(INDEX(Sales!$D$5:$ABF$18,MATCH(UsagePerHour!$B55,Sales!$C$5:$C$18,0),MATCH(UsagePerHour!AAT$4,Sales!$D$3:$ABF$3,0))/AAT$2*INDEX(Usage!$D$5:$ABF$11,MATCH(UsagePerHour!$B$52,Usage!$C$5:$C$11,0),MATCH(UsagePerHour!AAT$4,Usage!$D$3:$ABF$3,0)),"")</f>
        <v/>
      </c>
      <c r="AAU55" s="6" t="str">
        <f>IFERROR(INDEX(Sales!$D$5:$ABF$18,MATCH(UsagePerHour!$B55,Sales!$C$5:$C$18,0),MATCH(UsagePerHour!AAU$4,Sales!$D$3:$ABF$3,0))/AAU$2*INDEX(Usage!$D$5:$ABF$11,MATCH(UsagePerHour!$B$52,Usage!$C$5:$C$11,0),MATCH(UsagePerHour!AAU$4,Usage!$D$3:$ABF$3,0)),"")</f>
        <v/>
      </c>
      <c r="AAV55" s="6" t="str">
        <f>IFERROR(INDEX(Sales!$D$5:$ABF$18,MATCH(UsagePerHour!$B55,Sales!$C$5:$C$18,0),MATCH(UsagePerHour!AAV$4,Sales!$D$3:$ABF$3,0))/AAV$2*INDEX(Usage!$D$5:$ABF$11,MATCH(UsagePerHour!$B$52,Usage!$C$5:$C$11,0),MATCH(UsagePerHour!AAV$4,Usage!$D$3:$ABF$3,0)),"")</f>
        <v/>
      </c>
      <c r="AAW55" s="6" t="str">
        <f>IFERROR(INDEX(Sales!$D$5:$ABF$18,MATCH(UsagePerHour!$B55,Sales!$C$5:$C$18,0),MATCH(UsagePerHour!AAW$4,Sales!$D$3:$ABF$3,0))/AAW$2*INDEX(Usage!$D$5:$ABF$11,MATCH(UsagePerHour!$B$52,Usage!$C$5:$C$11,0),MATCH(UsagePerHour!AAW$4,Usage!$D$3:$ABF$3,0)),"")</f>
        <v/>
      </c>
      <c r="AAX55" s="6" t="str">
        <f>IFERROR(INDEX(Sales!$D$5:$ABF$18,MATCH(UsagePerHour!$B55,Sales!$C$5:$C$18,0),MATCH(UsagePerHour!AAX$4,Sales!$D$3:$ABF$3,0))/AAX$2*INDEX(Usage!$D$5:$ABF$11,MATCH(UsagePerHour!$B$52,Usage!$C$5:$C$11,0),MATCH(UsagePerHour!AAX$4,Usage!$D$3:$ABF$3,0)),"")</f>
        <v/>
      </c>
      <c r="AAY55" s="6" t="str">
        <f>IFERROR(INDEX(Sales!$D$5:$ABF$18,MATCH(UsagePerHour!$B55,Sales!$C$5:$C$18,0),MATCH(UsagePerHour!AAY$4,Sales!$D$3:$ABF$3,0))/AAY$2*INDEX(Usage!$D$5:$ABF$11,MATCH(UsagePerHour!$B$52,Usage!$C$5:$C$11,0),MATCH(UsagePerHour!AAY$4,Usage!$D$3:$ABF$3,0)),"")</f>
        <v/>
      </c>
      <c r="AAZ55" s="6" t="str">
        <f>IFERROR(INDEX(Sales!$D$5:$ABF$18,MATCH(UsagePerHour!$B55,Sales!$C$5:$C$18,0),MATCH(UsagePerHour!AAZ$4,Sales!$D$3:$ABF$3,0))/AAZ$2*INDEX(Usage!$D$5:$ABF$11,MATCH(UsagePerHour!$B$52,Usage!$C$5:$C$11,0),MATCH(UsagePerHour!AAZ$4,Usage!$D$3:$ABF$3,0)),"")</f>
        <v/>
      </c>
      <c r="ABA55" s="6" t="str">
        <f>IFERROR(INDEX(Sales!$D$5:$ABF$18,MATCH(UsagePerHour!$B55,Sales!$C$5:$C$18,0),MATCH(UsagePerHour!ABA$4,Sales!$D$3:$ABF$3,0))/ABA$2*INDEX(Usage!$D$5:$ABF$11,MATCH(UsagePerHour!$B$52,Usage!$C$5:$C$11,0),MATCH(UsagePerHour!ABA$4,Usage!$D$3:$ABF$3,0)),"")</f>
        <v/>
      </c>
    </row>
    <row r="56" spans="2:729">
      <c r="B56" s="3" t="s">
        <v>4</v>
      </c>
      <c r="C56" s="6">
        <f>IFERROR(INDEX(Sales!$D$5:$ABF$18,MATCH(UsagePerHour!$B56,Sales!$C$5:$C$18,0),MATCH(UsagePerHour!C$4,Sales!$D$3:$ABF$3,0))/C$2*INDEX(Usage!$D$5:$ABF$11,MATCH(UsagePerHour!$B$52,Usage!$C$5:$C$11,0),MATCH(UsagePerHour!C$4,Usage!$D$3:$ABF$3,0)),"")</f>
        <v>0</v>
      </c>
      <c r="D56" s="6">
        <f>IFERROR(INDEX(Sales!$D$5:$ABF$18,MATCH(UsagePerHour!$B56,Sales!$C$5:$C$18,0),MATCH(UsagePerHour!D$4,Sales!$D$3:$ABF$3,0))/D$2*INDEX(Usage!$D$5:$ABF$11,MATCH(UsagePerHour!$B$52,Usage!$C$5:$C$11,0),MATCH(UsagePerHour!D$4,Usage!$D$3:$ABF$3,0)),"")</f>
        <v>0</v>
      </c>
      <c r="E56" s="6">
        <f>IFERROR(INDEX(Sales!$D$5:$ABF$18,MATCH(UsagePerHour!$B56,Sales!$C$5:$C$18,0),MATCH(UsagePerHour!E$4,Sales!$D$3:$ABF$3,0))/E$2*INDEX(Usage!$D$5:$ABF$11,MATCH(UsagePerHour!$B$52,Usage!$C$5:$C$11,0),MATCH(UsagePerHour!E$4,Usage!$D$3:$ABF$3,0)),"")</f>
        <v>0</v>
      </c>
      <c r="F56" s="6">
        <f>IFERROR(INDEX(Sales!$D$5:$ABF$18,MATCH(UsagePerHour!$B56,Sales!$C$5:$C$18,0),MATCH(UsagePerHour!F$4,Sales!$D$3:$ABF$3,0))/F$2*INDEX(Usage!$D$5:$ABF$11,MATCH(UsagePerHour!$B$52,Usage!$C$5:$C$11,0),MATCH(UsagePerHour!F$4,Usage!$D$3:$ABF$3,0)),"")</f>
        <v>0</v>
      </c>
      <c r="G56" s="6">
        <f>IFERROR(INDEX(Sales!$D$5:$ABF$18,MATCH(UsagePerHour!$B56,Sales!$C$5:$C$18,0),MATCH(UsagePerHour!G$4,Sales!$D$3:$ABF$3,0))/G$2*INDEX(Usage!$D$5:$ABF$11,MATCH(UsagePerHour!$B$52,Usage!$C$5:$C$11,0),MATCH(UsagePerHour!G$4,Usage!$D$3:$ABF$3,0)),"")</f>
        <v>0</v>
      </c>
      <c r="H56" s="6">
        <f>IFERROR(INDEX(Sales!$D$5:$ABF$18,MATCH(UsagePerHour!$B56,Sales!$C$5:$C$18,0),MATCH(UsagePerHour!H$4,Sales!$D$3:$ABF$3,0))/H$2*INDEX(Usage!$D$5:$ABF$11,MATCH(UsagePerHour!$B$52,Usage!$C$5:$C$11,0),MATCH(UsagePerHour!H$4,Usage!$D$3:$ABF$3,0)),"")</f>
        <v>0</v>
      </c>
      <c r="I56" s="6">
        <f>IFERROR(INDEX(Sales!$D$5:$ABF$18,MATCH(UsagePerHour!$B56,Sales!$C$5:$C$18,0),MATCH(UsagePerHour!I$4,Sales!$D$3:$ABF$3,0))/I$2*INDEX(Usage!$D$5:$ABF$11,MATCH(UsagePerHour!$B$52,Usage!$C$5:$C$11,0),MATCH(UsagePerHour!I$4,Usage!$D$3:$ABF$3,0)),"")</f>
        <v>0</v>
      </c>
      <c r="J56" s="6">
        <f>IFERROR(INDEX(Sales!$D$5:$ABF$18,MATCH(UsagePerHour!$B56,Sales!$C$5:$C$18,0),MATCH(UsagePerHour!J$4,Sales!$D$3:$ABF$3,0))/J$2*INDEX(Usage!$D$5:$ABF$11,MATCH(UsagePerHour!$B$52,Usage!$C$5:$C$11,0),MATCH(UsagePerHour!J$4,Usage!$D$3:$ABF$3,0)),"")</f>
        <v>0</v>
      </c>
      <c r="K56" s="6">
        <f>IFERROR(INDEX(Sales!$D$5:$ABF$18,MATCH(UsagePerHour!$B56,Sales!$C$5:$C$18,0),MATCH(UsagePerHour!K$4,Sales!$D$3:$ABF$3,0))/K$2*INDEX(Usage!$D$5:$ABF$11,MATCH(UsagePerHour!$B$52,Usage!$C$5:$C$11,0),MATCH(UsagePerHour!K$4,Usage!$D$3:$ABF$3,0)),"")</f>
        <v>0</v>
      </c>
      <c r="L56" s="6">
        <f>IFERROR(INDEX(Sales!$D$5:$ABF$18,MATCH(UsagePerHour!$B56,Sales!$C$5:$C$18,0),MATCH(UsagePerHour!L$4,Sales!$D$3:$ABF$3,0))/L$2*INDEX(Usage!$D$5:$ABF$11,MATCH(UsagePerHour!$B$52,Usage!$C$5:$C$11,0),MATCH(UsagePerHour!L$4,Usage!$D$3:$ABF$3,0)),"")</f>
        <v>0</v>
      </c>
      <c r="M56" s="6">
        <f>IFERROR(INDEX(Sales!$D$5:$ABF$18,MATCH(UsagePerHour!$B56,Sales!$C$5:$C$18,0),MATCH(UsagePerHour!M$4,Sales!$D$3:$ABF$3,0))/M$2*INDEX(Usage!$D$5:$ABF$11,MATCH(UsagePerHour!$B$52,Usage!$C$5:$C$11,0),MATCH(UsagePerHour!M$4,Usage!$D$3:$ABF$3,0)),"")</f>
        <v>0</v>
      </c>
      <c r="N56" s="6">
        <f>IFERROR(INDEX(Sales!$D$5:$ABF$18,MATCH(UsagePerHour!$B56,Sales!$C$5:$C$18,0),MATCH(UsagePerHour!N$4,Sales!$D$3:$ABF$3,0))/N$2*INDEX(Usage!$D$5:$ABF$11,MATCH(UsagePerHour!$B$52,Usage!$C$5:$C$11,0),MATCH(UsagePerHour!N$4,Usage!$D$3:$ABF$3,0)),"")</f>
        <v>0</v>
      </c>
      <c r="O56" s="6">
        <f>IFERROR(INDEX(Sales!$D$5:$ABF$18,MATCH(UsagePerHour!$B56,Sales!$C$5:$C$18,0),MATCH(UsagePerHour!O$4,Sales!$D$3:$ABF$3,0))/O$2*INDEX(Usage!$D$5:$ABF$11,MATCH(UsagePerHour!$B$52,Usage!$C$5:$C$11,0),MATCH(UsagePerHour!O$4,Usage!$D$3:$ABF$3,0)),"")</f>
        <v>0</v>
      </c>
      <c r="P56" s="6">
        <f>IFERROR(INDEX(Sales!$D$5:$ABF$18,MATCH(UsagePerHour!$B56,Sales!$C$5:$C$18,0),MATCH(UsagePerHour!P$4,Sales!$D$3:$ABF$3,0))/P$2*INDEX(Usage!$D$5:$ABF$11,MATCH(UsagePerHour!$B$52,Usage!$C$5:$C$11,0),MATCH(UsagePerHour!P$4,Usage!$D$3:$ABF$3,0)),"")</f>
        <v>0</v>
      </c>
      <c r="Q56" s="6">
        <f>IFERROR(INDEX(Sales!$D$5:$ABF$18,MATCH(UsagePerHour!$B56,Sales!$C$5:$C$18,0),MATCH(UsagePerHour!Q$4,Sales!$D$3:$ABF$3,0))/Q$2*INDEX(Usage!$D$5:$ABF$11,MATCH(UsagePerHour!$B$52,Usage!$C$5:$C$11,0),MATCH(UsagePerHour!Q$4,Usage!$D$3:$ABF$3,0)),"")</f>
        <v>0</v>
      </c>
      <c r="R56" s="6">
        <f>IFERROR(INDEX(Sales!$D$5:$ABF$18,MATCH(UsagePerHour!$B56,Sales!$C$5:$C$18,0),MATCH(UsagePerHour!R$4,Sales!$D$3:$ABF$3,0))/R$2*INDEX(Usage!$D$5:$ABF$11,MATCH(UsagePerHour!$B$52,Usage!$C$5:$C$11,0),MATCH(UsagePerHour!R$4,Usage!$D$3:$ABF$3,0)),"")</f>
        <v>0</v>
      </c>
      <c r="S56" s="6">
        <f>IFERROR(INDEX(Sales!$D$5:$ABF$18,MATCH(UsagePerHour!$B56,Sales!$C$5:$C$18,0),MATCH(UsagePerHour!S$4,Sales!$D$3:$ABF$3,0))/S$2*INDEX(Usage!$D$5:$ABF$11,MATCH(UsagePerHour!$B$52,Usage!$C$5:$C$11,0),MATCH(UsagePerHour!S$4,Usage!$D$3:$ABF$3,0)),"")</f>
        <v>0</v>
      </c>
      <c r="T56" s="6">
        <f>IFERROR(INDEX(Sales!$D$5:$ABF$18,MATCH(UsagePerHour!$B56,Sales!$C$5:$C$18,0),MATCH(UsagePerHour!T$4,Sales!$D$3:$ABF$3,0))/T$2*INDEX(Usage!$D$5:$ABF$11,MATCH(UsagePerHour!$B$52,Usage!$C$5:$C$11,0),MATCH(UsagePerHour!T$4,Usage!$D$3:$ABF$3,0)),"")</f>
        <v>0</v>
      </c>
      <c r="U56" s="6">
        <f>IFERROR(INDEX(Sales!$D$5:$ABF$18,MATCH(UsagePerHour!$B56,Sales!$C$5:$C$18,0),MATCH(UsagePerHour!U$4,Sales!$D$3:$ABF$3,0))/U$2*INDEX(Usage!$D$5:$ABF$11,MATCH(UsagePerHour!$B$52,Usage!$C$5:$C$11,0),MATCH(UsagePerHour!U$4,Usage!$D$3:$ABF$3,0)),"")</f>
        <v>0</v>
      </c>
      <c r="V56" s="6">
        <f>IFERROR(INDEX(Sales!$D$5:$ABF$18,MATCH(UsagePerHour!$B56,Sales!$C$5:$C$18,0),MATCH(UsagePerHour!V$4,Sales!$D$3:$ABF$3,0))/V$2*INDEX(Usage!$D$5:$ABF$11,MATCH(UsagePerHour!$B$52,Usage!$C$5:$C$11,0),MATCH(UsagePerHour!V$4,Usage!$D$3:$ABF$3,0)),"")</f>
        <v>0</v>
      </c>
      <c r="W56" s="6">
        <f>IFERROR(INDEX(Sales!$D$5:$ABF$18,MATCH(UsagePerHour!$B56,Sales!$C$5:$C$18,0),MATCH(UsagePerHour!W$4,Sales!$D$3:$ABF$3,0))/W$2*INDEX(Usage!$D$5:$ABF$11,MATCH(UsagePerHour!$B$52,Usage!$C$5:$C$11,0),MATCH(UsagePerHour!W$4,Usage!$D$3:$ABF$3,0)),"")</f>
        <v>0</v>
      </c>
      <c r="X56" s="6">
        <f>IFERROR(INDEX(Sales!$D$5:$ABF$18,MATCH(UsagePerHour!$B56,Sales!$C$5:$C$18,0),MATCH(UsagePerHour!X$4,Sales!$D$3:$ABF$3,0))/X$2*INDEX(Usage!$D$5:$ABF$11,MATCH(UsagePerHour!$B$52,Usage!$C$5:$C$11,0),MATCH(UsagePerHour!X$4,Usage!$D$3:$ABF$3,0)),"")</f>
        <v>0</v>
      </c>
      <c r="Y56" s="6">
        <f>IFERROR(INDEX(Sales!$D$5:$ABF$18,MATCH(UsagePerHour!$B56,Sales!$C$5:$C$18,0),MATCH(UsagePerHour!Y$4,Sales!$D$3:$ABF$3,0))/Y$2*INDEX(Usage!$D$5:$ABF$11,MATCH(UsagePerHour!$B$52,Usage!$C$5:$C$11,0),MATCH(UsagePerHour!Y$4,Usage!$D$3:$ABF$3,0)),"")</f>
        <v>0</v>
      </c>
      <c r="Z56" s="6">
        <f>IFERROR(INDEX(Sales!$D$5:$ABF$18,MATCH(UsagePerHour!$B56,Sales!$C$5:$C$18,0),MATCH(UsagePerHour!Z$4,Sales!$D$3:$ABF$3,0))/Z$2*INDEX(Usage!$D$5:$ABF$11,MATCH(UsagePerHour!$B$52,Usage!$C$5:$C$11,0),MATCH(UsagePerHour!Z$4,Usage!$D$3:$ABF$3,0)),"")</f>
        <v>0</v>
      </c>
      <c r="AA56" s="6">
        <f>IFERROR(INDEX(Sales!$D$5:$ABF$18,MATCH(UsagePerHour!$B56,Sales!$C$5:$C$18,0),MATCH(UsagePerHour!AA$4,Sales!$D$3:$ABF$3,0))/AA$2*INDEX(Usage!$D$5:$ABF$11,MATCH(UsagePerHour!$B$52,Usage!$C$5:$C$11,0),MATCH(UsagePerHour!AA$4,Usage!$D$3:$ABF$3,0)),"")</f>
        <v>0</v>
      </c>
      <c r="AB56" s="6">
        <f>IFERROR(INDEX(Sales!$D$5:$ABF$18,MATCH(UsagePerHour!$B56,Sales!$C$5:$C$18,0),MATCH(UsagePerHour!AB$4,Sales!$D$3:$ABF$3,0))/AB$2*INDEX(Usage!$D$5:$ABF$11,MATCH(UsagePerHour!$B$52,Usage!$C$5:$C$11,0),MATCH(UsagePerHour!AB$4,Usage!$D$3:$ABF$3,0)),"")</f>
        <v>0</v>
      </c>
      <c r="AC56" s="6">
        <f>IFERROR(INDEX(Sales!$D$5:$ABF$18,MATCH(UsagePerHour!$B56,Sales!$C$5:$C$18,0),MATCH(UsagePerHour!AC$4,Sales!$D$3:$ABF$3,0))/AC$2*INDEX(Usage!$D$5:$ABF$11,MATCH(UsagePerHour!$B$52,Usage!$C$5:$C$11,0),MATCH(UsagePerHour!AC$4,Usage!$D$3:$ABF$3,0)),"")</f>
        <v>0</v>
      </c>
      <c r="AD56" s="6">
        <f>IFERROR(INDEX(Sales!$D$5:$ABF$18,MATCH(UsagePerHour!$B56,Sales!$C$5:$C$18,0),MATCH(UsagePerHour!AD$4,Sales!$D$3:$ABF$3,0))/AD$2*INDEX(Usage!$D$5:$ABF$11,MATCH(UsagePerHour!$B$52,Usage!$C$5:$C$11,0),MATCH(UsagePerHour!AD$4,Usage!$D$3:$ABF$3,0)),"")</f>
        <v>0</v>
      </c>
      <c r="AE56" s="6">
        <f>IFERROR(INDEX(Sales!$D$5:$ABF$18,MATCH(UsagePerHour!$B56,Sales!$C$5:$C$18,0),MATCH(UsagePerHour!AE$4,Sales!$D$3:$ABF$3,0))/AE$2*INDEX(Usage!$D$5:$ABF$11,MATCH(UsagePerHour!$B$52,Usage!$C$5:$C$11,0),MATCH(UsagePerHour!AE$4,Usage!$D$3:$ABF$3,0)),"")</f>
        <v>0</v>
      </c>
      <c r="AF56" s="6">
        <f>IFERROR(INDEX(Sales!$D$5:$ABF$18,MATCH(UsagePerHour!$B56,Sales!$C$5:$C$18,0),MATCH(UsagePerHour!AF$4,Sales!$D$3:$ABF$3,0))/AF$2*INDEX(Usage!$D$5:$ABF$11,MATCH(UsagePerHour!$B$52,Usage!$C$5:$C$11,0),MATCH(UsagePerHour!AF$4,Usage!$D$3:$ABF$3,0)),"")</f>
        <v>0</v>
      </c>
      <c r="AG56" s="6">
        <f>IFERROR(INDEX(Sales!$D$5:$ABF$18,MATCH(UsagePerHour!$B56,Sales!$C$5:$C$18,0),MATCH(UsagePerHour!AG$4,Sales!$D$3:$ABF$3,0))/AG$2*INDEX(Usage!$D$5:$ABF$11,MATCH(UsagePerHour!$B$52,Usage!$C$5:$C$11,0),MATCH(UsagePerHour!AG$4,Usage!$D$3:$ABF$3,0)),"")</f>
        <v>0</v>
      </c>
      <c r="AH56" s="6">
        <f>IFERROR(INDEX(Sales!$D$5:$ABF$18,MATCH(UsagePerHour!$B56,Sales!$C$5:$C$18,0),MATCH(UsagePerHour!AH$4,Sales!$D$3:$ABF$3,0))/AH$2*INDEX(Usage!$D$5:$ABF$11,MATCH(UsagePerHour!$B$52,Usage!$C$5:$C$11,0),MATCH(UsagePerHour!AH$4,Usage!$D$3:$ABF$3,0)),"")</f>
        <v>0</v>
      </c>
      <c r="AI56" s="6">
        <f>IFERROR(INDEX(Sales!$D$5:$ABF$18,MATCH(UsagePerHour!$B56,Sales!$C$5:$C$18,0),MATCH(UsagePerHour!AI$4,Sales!$D$3:$ABF$3,0))/AI$2*INDEX(Usage!$D$5:$ABF$11,MATCH(UsagePerHour!$B$52,Usage!$C$5:$C$11,0),MATCH(UsagePerHour!AI$4,Usage!$D$3:$ABF$3,0)),"")</f>
        <v>0</v>
      </c>
      <c r="AJ56" s="6">
        <f>IFERROR(INDEX(Sales!$D$5:$ABF$18,MATCH(UsagePerHour!$B56,Sales!$C$5:$C$18,0),MATCH(UsagePerHour!AJ$4,Sales!$D$3:$ABF$3,0))/AJ$2*INDEX(Usage!$D$5:$ABF$11,MATCH(UsagePerHour!$B$52,Usage!$C$5:$C$11,0),MATCH(UsagePerHour!AJ$4,Usage!$D$3:$ABF$3,0)),"")</f>
        <v>0</v>
      </c>
      <c r="AK56" s="6">
        <f>IFERROR(INDEX(Sales!$D$5:$ABF$18,MATCH(UsagePerHour!$B56,Sales!$C$5:$C$18,0),MATCH(UsagePerHour!AK$4,Sales!$D$3:$ABF$3,0))/AK$2*INDEX(Usage!$D$5:$ABF$11,MATCH(UsagePerHour!$B$52,Usage!$C$5:$C$11,0),MATCH(UsagePerHour!AK$4,Usage!$D$3:$ABF$3,0)),"")</f>
        <v>0</v>
      </c>
      <c r="AL56" s="6">
        <f>IFERROR(INDEX(Sales!$D$5:$ABF$18,MATCH(UsagePerHour!$B56,Sales!$C$5:$C$18,0),MATCH(UsagePerHour!AL$4,Sales!$D$3:$ABF$3,0))/AL$2*INDEX(Usage!$D$5:$ABF$11,MATCH(UsagePerHour!$B$52,Usage!$C$5:$C$11,0),MATCH(UsagePerHour!AL$4,Usage!$D$3:$ABF$3,0)),"")</f>
        <v>0</v>
      </c>
      <c r="AM56" s="6">
        <f>IFERROR(INDEX(Sales!$D$5:$ABF$18,MATCH(UsagePerHour!$B56,Sales!$C$5:$C$18,0),MATCH(UsagePerHour!AM$4,Sales!$D$3:$ABF$3,0))/AM$2*INDEX(Usage!$D$5:$ABF$11,MATCH(UsagePerHour!$B$52,Usage!$C$5:$C$11,0),MATCH(UsagePerHour!AM$4,Usage!$D$3:$ABF$3,0)),"")</f>
        <v>0</v>
      </c>
      <c r="AN56" s="6">
        <f>IFERROR(INDEX(Sales!$D$5:$ABF$18,MATCH(UsagePerHour!$B56,Sales!$C$5:$C$18,0),MATCH(UsagePerHour!AN$4,Sales!$D$3:$ABF$3,0))/AN$2*INDEX(Usage!$D$5:$ABF$11,MATCH(UsagePerHour!$B$52,Usage!$C$5:$C$11,0),MATCH(UsagePerHour!AN$4,Usage!$D$3:$ABF$3,0)),"")</f>
        <v>0</v>
      </c>
      <c r="AO56" s="6">
        <f>IFERROR(INDEX(Sales!$D$5:$ABF$18,MATCH(UsagePerHour!$B56,Sales!$C$5:$C$18,0),MATCH(UsagePerHour!AO$4,Sales!$D$3:$ABF$3,0))/AO$2*INDEX(Usage!$D$5:$ABF$11,MATCH(UsagePerHour!$B$52,Usage!$C$5:$C$11,0),MATCH(UsagePerHour!AO$4,Usage!$D$3:$ABF$3,0)),"")</f>
        <v>0</v>
      </c>
      <c r="AP56" s="6">
        <f>IFERROR(INDEX(Sales!$D$5:$ABF$18,MATCH(UsagePerHour!$B56,Sales!$C$5:$C$18,0),MATCH(UsagePerHour!AP$4,Sales!$D$3:$ABF$3,0))/AP$2*INDEX(Usage!$D$5:$ABF$11,MATCH(UsagePerHour!$B$52,Usage!$C$5:$C$11,0),MATCH(UsagePerHour!AP$4,Usage!$D$3:$ABF$3,0)),"")</f>
        <v>0</v>
      </c>
      <c r="AQ56" s="6">
        <f>IFERROR(INDEX(Sales!$D$5:$ABF$18,MATCH(UsagePerHour!$B56,Sales!$C$5:$C$18,0),MATCH(UsagePerHour!AQ$4,Sales!$D$3:$ABF$3,0))/AQ$2*INDEX(Usage!$D$5:$ABF$11,MATCH(UsagePerHour!$B$52,Usage!$C$5:$C$11,0),MATCH(UsagePerHour!AQ$4,Usage!$D$3:$ABF$3,0)),"")</f>
        <v>0</v>
      </c>
      <c r="AR56" s="6">
        <f>IFERROR(INDEX(Sales!$D$5:$ABF$18,MATCH(UsagePerHour!$B56,Sales!$C$5:$C$18,0),MATCH(UsagePerHour!AR$4,Sales!$D$3:$ABF$3,0))/AR$2*INDEX(Usage!$D$5:$ABF$11,MATCH(UsagePerHour!$B$52,Usage!$C$5:$C$11,0),MATCH(UsagePerHour!AR$4,Usage!$D$3:$ABF$3,0)),"")</f>
        <v>0</v>
      </c>
      <c r="AS56" s="6">
        <f>IFERROR(INDEX(Sales!$D$5:$ABF$18,MATCH(UsagePerHour!$B56,Sales!$C$5:$C$18,0),MATCH(UsagePerHour!AS$4,Sales!$D$3:$ABF$3,0))/AS$2*INDEX(Usage!$D$5:$ABF$11,MATCH(UsagePerHour!$B$52,Usage!$C$5:$C$11,0),MATCH(UsagePerHour!AS$4,Usage!$D$3:$ABF$3,0)),"")</f>
        <v>0</v>
      </c>
      <c r="AT56" s="6">
        <f>IFERROR(INDEX(Sales!$D$5:$ABF$18,MATCH(UsagePerHour!$B56,Sales!$C$5:$C$18,0),MATCH(UsagePerHour!AT$4,Sales!$D$3:$ABF$3,0))/AT$2*INDEX(Usage!$D$5:$ABF$11,MATCH(UsagePerHour!$B$52,Usage!$C$5:$C$11,0),MATCH(UsagePerHour!AT$4,Usage!$D$3:$ABF$3,0)),"")</f>
        <v>0</v>
      </c>
      <c r="AU56" s="6">
        <f>IFERROR(INDEX(Sales!$D$5:$ABF$18,MATCH(UsagePerHour!$B56,Sales!$C$5:$C$18,0),MATCH(UsagePerHour!AU$4,Sales!$D$3:$ABF$3,0))/AU$2*INDEX(Usage!$D$5:$ABF$11,MATCH(UsagePerHour!$B$52,Usage!$C$5:$C$11,0),MATCH(UsagePerHour!AU$4,Usage!$D$3:$ABF$3,0)),"")</f>
        <v>0</v>
      </c>
      <c r="AV56" s="6">
        <f>IFERROR(INDEX(Sales!$D$5:$ABF$18,MATCH(UsagePerHour!$B56,Sales!$C$5:$C$18,0),MATCH(UsagePerHour!AV$4,Sales!$D$3:$ABF$3,0))/AV$2*INDEX(Usage!$D$5:$ABF$11,MATCH(UsagePerHour!$B$52,Usage!$C$5:$C$11,0),MATCH(UsagePerHour!AV$4,Usage!$D$3:$ABF$3,0)),"")</f>
        <v>0</v>
      </c>
      <c r="AW56" s="6">
        <f>IFERROR(INDEX(Sales!$D$5:$ABF$18,MATCH(UsagePerHour!$B56,Sales!$C$5:$C$18,0),MATCH(UsagePerHour!AW$4,Sales!$D$3:$ABF$3,0))/AW$2*INDEX(Usage!$D$5:$ABF$11,MATCH(UsagePerHour!$B$52,Usage!$C$5:$C$11,0),MATCH(UsagePerHour!AW$4,Usage!$D$3:$ABF$3,0)),"")</f>
        <v>0</v>
      </c>
      <c r="AX56" s="6">
        <f>IFERROR(INDEX(Sales!$D$5:$ABF$18,MATCH(UsagePerHour!$B56,Sales!$C$5:$C$18,0),MATCH(UsagePerHour!AX$4,Sales!$D$3:$ABF$3,0))/AX$2*INDEX(Usage!$D$5:$ABF$11,MATCH(UsagePerHour!$B$52,Usage!$C$5:$C$11,0),MATCH(UsagePerHour!AX$4,Usage!$D$3:$ABF$3,0)),"")</f>
        <v>0</v>
      </c>
      <c r="AY56" s="6">
        <f>IFERROR(INDEX(Sales!$D$5:$ABF$18,MATCH(UsagePerHour!$B56,Sales!$C$5:$C$18,0),MATCH(UsagePerHour!AY$4,Sales!$D$3:$ABF$3,0))/AY$2*INDEX(Usage!$D$5:$ABF$11,MATCH(UsagePerHour!$B$52,Usage!$C$5:$C$11,0),MATCH(UsagePerHour!AY$4,Usage!$D$3:$ABF$3,0)),"")</f>
        <v>0</v>
      </c>
      <c r="AZ56" s="6">
        <f>IFERROR(INDEX(Sales!$D$5:$ABF$18,MATCH(UsagePerHour!$B56,Sales!$C$5:$C$18,0),MATCH(UsagePerHour!AZ$4,Sales!$D$3:$ABF$3,0))/AZ$2*INDEX(Usage!$D$5:$ABF$11,MATCH(UsagePerHour!$B$52,Usage!$C$5:$C$11,0),MATCH(UsagePerHour!AZ$4,Usage!$D$3:$ABF$3,0)),"")</f>
        <v>0</v>
      </c>
      <c r="BA56" s="6">
        <f>IFERROR(INDEX(Sales!$D$5:$ABF$18,MATCH(UsagePerHour!$B56,Sales!$C$5:$C$18,0),MATCH(UsagePerHour!BA$4,Sales!$D$3:$ABF$3,0))/BA$2*INDEX(Usage!$D$5:$ABF$11,MATCH(UsagePerHour!$B$52,Usage!$C$5:$C$11,0),MATCH(UsagePerHour!BA$4,Usage!$D$3:$ABF$3,0)),"")</f>
        <v>0</v>
      </c>
      <c r="BB56" s="6">
        <f>IFERROR(INDEX(Sales!$D$5:$ABF$18,MATCH(UsagePerHour!$B56,Sales!$C$5:$C$18,0),MATCH(UsagePerHour!BB$4,Sales!$D$3:$ABF$3,0))/BB$2*INDEX(Usage!$D$5:$ABF$11,MATCH(UsagePerHour!$B$52,Usage!$C$5:$C$11,0),MATCH(UsagePerHour!BB$4,Usage!$D$3:$ABF$3,0)),"")</f>
        <v>0</v>
      </c>
      <c r="BC56" s="6">
        <f>IFERROR(INDEX(Sales!$D$5:$ABF$18,MATCH(UsagePerHour!$B56,Sales!$C$5:$C$18,0),MATCH(UsagePerHour!BC$4,Sales!$D$3:$ABF$3,0))/BC$2*INDEX(Usage!$D$5:$ABF$11,MATCH(UsagePerHour!$B$52,Usage!$C$5:$C$11,0),MATCH(UsagePerHour!BC$4,Usage!$D$3:$ABF$3,0)),"")</f>
        <v>0</v>
      </c>
      <c r="BD56" s="6">
        <f>IFERROR(INDEX(Sales!$D$5:$ABF$18,MATCH(UsagePerHour!$B56,Sales!$C$5:$C$18,0),MATCH(UsagePerHour!BD$4,Sales!$D$3:$ABF$3,0))/BD$2*INDEX(Usage!$D$5:$ABF$11,MATCH(UsagePerHour!$B$52,Usage!$C$5:$C$11,0),MATCH(UsagePerHour!BD$4,Usage!$D$3:$ABF$3,0)),"")</f>
        <v>0</v>
      </c>
      <c r="BE56" s="6">
        <f>IFERROR(INDEX(Sales!$D$5:$ABF$18,MATCH(UsagePerHour!$B56,Sales!$C$5:$C$18,0),MATCH(UsagePerHour!BE$4,Sales!$D$3:$ABF$3,0))/BE$2*INDEX(Usage!$D$5:$ABF$11,MATCH(UsagePerHour!$B$52,Usage!$C$5:$C$11,0),MATCH(UsagePerHour!BE$4,Usage!$D$3:$ABF$3,0)),"")</f>
        <v>0</v>
      </c>
      <c r="BF56" s="6">
        <f>IFERROR(INDEX(Sales!$D$5:$ABF$18,MATCH(UsagePerHour!$B56,Sales!$C$5:$C$18,0),MATCH(UsagePerHour!BF$4,Sales!$D$3:$ABF$3,0))/BF$2*INDEX(Usage!$D$5:$ABF$11,MATCH(UsagePerHour!$B$52,Usage!$C$5:$C$11,0),MATCH(UsagePerHour!BF$4,Usage!$D$3:$ABF$3,0)),"")</f>
        <v>0</v>
      </c>
      <c r="BG56" s="6">
        <f>IFERROR(INDEX(Sales!$D$5:$ABF$18,MATCH(UsagePerHour!$B56,Sales!$C$5:$C$18,0),MATCH(UsagePerHour!BG$4,Sales!$D$3:$ABF$3,0))/BG$2*INDEX(Usage!$D$5:$ABF$11,MATCH(UsagePerHour!$B$52,Usage!$C$5:$C$11,0),MATCH(UsagePerHour!BG$4,Usage!$D$3:$ABF$3,0)),"")</f>
        <v>0</v>
      </c>
      <c r="BH56" s="6">
        <f>IFERROR(INDEX(Sales!$D$5:$ABF$18,MATCH(UsagePerHour!$B56,Sales!$C$5:$C$18,0),MATCH(UsagePerHour!BH$4,Sales!$D$3:$ABF$3,0))/BH$2*INDEX(Usage!$D$5:$ABF$11,MATCH(UsagePerHour!$B$52,Usage!$C$5:$C$11,0),MATCH(UsagePerHour!BH$4,Usage!$D$3:$ABF$3,0)),"")</f>
        <v>0</v>
      </c>
      <c r="BI56" s="6">
        <f>IFERROR(INDEX(Sales!$D$5:$ABF$18,MATCH(UsagePerHour!$B56,Sales!$C$5:$C$18,0),MATCH(UsagePerHour!BI$4,Sales!$D$3:$ABF$3,0))/BI$2*INDEX(Usage!$D$5:$ABF$11,MATCH(UsagePerHour!$B$52,Usage!$C$5:$C$11,0),MATCH(UsagePerHour!BI$4,Usage!$D$3:$ABF$3,0)),"")</f>
        <v>0</v>
      </c>
      <c r="BJ56" s="6">
        <f>IFERROR(INDEX(Sales!$D$5:$ABF$18,MATCH(UsagePerHour!$B56,Sales!$C$5:$C$18,0),MATCH(UsagePerHour!BJ$4,Sales!$D$3:$ABF$3,0))/BJ$2*INDEX(Usage!$D$5:$ABF$11,MATCH(UsagePerHour!$B$52,Usage!$C$5:$C$11,0),MATCH(UsagePerHour!BJ$4,Usage!$D$3:$ABF$3,0)),"")</f>
        <v>0</v>
      </c>
      <c r="BK56" s="6">
        <f>IFERROR(INDEX(Sales!$D$5:$ABF$18,MATCH(UsagePerHour!$B56,Sales!$C$5:$C$18,0),MATCH(UsagePerHour!BK$4,Sales!$D$3:$ABF$3,0))/BK$2*INDEX(Usage!$D$5:$ABF$11,MATCH(UsagePerHour!$B$52,Usage!$C$5:$C$11,0),MATCH(UsagePerHour!BK$4,Usage!$D$3:$ABF$3,0)),"")</f>
        <v>0</v>
      </c>
      <c r="BL56" s="6">
        <f>IFERROR(INDEX(Sales!$D$5:$ABF$18,MATCH(UsagePerHour!$B56,Sales!$C$5:$C$18,0),MATCH(UsagePerHour!BL$4,Sales!$D$3:$ABF$3,0))/BL$2*INDEX(Usage!$D$5:$ABF$11,MATCH(UsagePerHour!$B$52,Usage!$C$5:$C$11,0),MATCH(UsagePerHour!BL$4,Usage!$D$3:$ABF$3,0)),"")</f>
        <v>0</v>
      </c>
      <c r="BM56" s="6">
        <f>IFERROR(INDEX(Sales!$D$5:$ABF$18,MATCH(UsagePerHour!$B56,Sales!$C$5:$C$18,0),MATCH(UsagePerHour!BM$4,Sales!$D$3:$ABF$3,0))/BM$2*INDEX(Usage!$D$5:$ABF$11,MATCH(UsagePerHour!$B$52,Usage!$C$5:$C$11,0),MATCH(UsagePerHour!BM$4,Usage!$D$3:$ABF$3,0)),"")</f>
        <v>0</v>
      </c>
      <c r="BN56" s="6">
        <f>IFERROR(INDEX(Sales!$D$5:$ABF$18,MATCH(UsagePerHour!$B56,Sales!$C$5:$C$18,0),MATCH(UsagePerHour!BN$4,Sales!$D$3:$ABF$3,0))/BN$2*INDEX(Usage!$D$5:$ABF$11,MATCH(UsagePerHour!$B$52,Usage!$C$5:$C$11,0),MATCH(UsagePerHour!BN$4,Usage!$D$3:$ABF$3,0)),"")</f>
        <v>0</v>
      </c>
      <c r="BO56" s="6">
        <f>IFERROR(INDEX(Sales!$D$5:$ABF$18,MATCH(UsagePerHour!$B56,Sales!$C$5:$C$18,0),MATCH(UsagePerHour!BO$4,Sales!$D$3:$ABF$3,0))/BO$2*INDEX(Usage!$D$5:$ABF$11,MATCH(UsagePerHour!$B$52,Usage!$C$5:$C$11,0),MATCH(UsagePerHour!BO$4,Usage!$D$3:$ABF$3,0)),"")</f>
        <v>0</v>
      </c>
      <c r="BP56" s="6">
        <f>IFERROR(INDEX(Sales!$D$5:$ABF$18,MATCH(UsagePerHour!$B56,Sales!$C$5:$C$18,0),MATCH(UsagePerHour!BP$4,Sales!$D$3:$ABF$3,0))/BP$2*INDEX(Usage!$D$5:$ABF$11,MATCH(UsagePerHour!$B$52,Usage!$C$5:$C$11,0),MATCH(UsagePerHour!BP$4,Usage!$D$3:$ABF$3,0)),"")</f>
        <v>0</v>
      </c>
      <c r="BQ56" s="6">
        <f>IFERROR(INDEX(Sales!$D$5:$ABF$18,MATCH(UsagePerHour!$B56,Sales!$C$5:$C$18,0),MATCH(UsagePerHour!BQ$4,Sales!$D$3:$ABF$3,0))/BQ$2*INDEX(Usage!$D$5:$ABF$11,MATCH(UsagePerHour!$B$52,Usage!$C$5:$C$11,0),MATCH(UsagePerHour!BQ$4,Usage!$D$3:$ABF$3,0)),"")</f>
        <v>0</v>
      </c>
      <c r="BR56" s="6">
        <f>IFERROR(INDEX(Sales!$D$5:$ABF$18,MATCH(UsagePerHour!$B56,Sales!$C$5:$C$18,0),MATCH(UsagePerHour!BR$4,Sales!$D$3:$ABF$3,0))/BR$2*INDEX(Usage!$D$5:$ABF$11,MATCH(UsagePerHour!$B$52,Usage!$C$5:$C$11,0),MATCH(UsagePerHour!BR$4,Usage!$D$3:$ABF$3,0)),"")</f>
        <v>0</v>
      </c>
      <c r="BS56" s="6">
        <f>IFERROR(INDEX(Sales!$D$5:$ABF$18,MATCH(UsagePerHour!$B56,Sales!$C$5:$C$18,0),MATCH(UsagePerHour!BS$4,Sales!$D$3:$ABF$3,0))/BS$2*INDEX(Usage!$D$5:$ABF$11,MATCH(UsagePerHour!$B$52,Usage!$C$5:$C$11,0),MATCH(UsagePerHour!BS$4,Usage!$D$3:$ABF$3,0)),"")</f>
        <v>0</v>
      </c>
      <c r="BT56" s="6">
        <f>IFERROR(INDEX(Sales!$D$5:$ABF$18,MATCH(UsagePerHour!$B56,Sales!$C$5:$C$18,0),MATCH(UsagePerHour!BT$4,Sales!$D$3:$ABF$3,0))/BT$2*INDEX(Usage!$D$5:$ABF$11,MATCH(UsagePerHour!$B$52,Usage!$C$5:$C$11,0),MATCH(UsagePerHour!BT$4,Usage!$D$3:$ABF$3,0)),"")</f>
        <v>0</v>
      </c>
      <c r="BU56" s="6">
        <f>IFERROR(INDEX(Sales!$D$5:$ABF$18,MATCH(UsagePerHour!$B56,Sales!$C$5:$C$18,0),MATCH(UsagePerHour!BU$4,Sales!$D$3:$ABF$3,0))/BU$2*INDEX(Usage!$D$5:$ABF$11,MATCH(UsagePerHour!$B$52,Usage!$C$5:$C$11,0),MATCH(UsagePerHour!BU$4,Usage!$D$3:$ABF$3,0)),"")</f>
        <v>0</v>
      </c>
      <c r="BV56" s="6">
        <f>IFERROR(INDEX(Sales!$D$5:$ABF$18,MATCH(UsagePerHour!$B56,Sales!$C$5:$C$18,0),MATCH(UsagePerHour!BV$4,Sales!$D$3:$ABF$3,0))/BV$2*INDEX(Usage!$D$5:$ABF$11,MATCH(UsagePerHour!$B$52,Usage!$C$5:$C$11,0),MATCH(UsagePerHour!BV$4,Usage!$D$3:$ABF$3,0)),"")</f>
        <v>0</v>
      </c>
      <c r="BW56" s="6">
        <f>IFERROR(INDEX(Sales!$D$5:$ABF$18,MATCH(UsagePerHour!$B56,Sales!$C$5:$C$18,0),MATCH(UsagePerHour!BW$4,Sales!$D$3:$ABF$3,0))/BW$2*INDEX(Usage!$D$5:$ABF$11,MATCH(UsagePerHour!$B$52,Usage!$C$5:$C$11,0),MATCH(UsagePerHour!BW$4,Usage!$D$3:$ABF$3,0)),"")</f>
        <v>0</v>
      </c>
      <c r="BX56" s="6">
        <f>IFERROR(INDEX(Sales!$D$5:$ABF$18,MATCH(UsagePerHour!$B56,Sales!$C$5:$C$18,0),MATCH(UsagePerHour!BX$4,Sales!$D$3:$ABF$3,0))/BX$2*INDEX(Usage!$D$5:$ABF$11,MATCH(UsagePerHour!$B$52,Usage!$C$5:$C$11,0),MATCH(UsagePerHour!BX$4,Usage!$D$3:$ABF$3,0)),"")</f>
        <v>0</v>
      </c>
      <c r="BY56" s="6">
        <f>IFERROR(INDEX(Sales!$D$5:$ABF$18,MATCH(UsagePerHour!$B56,Sales!$C$5:$C$18,0),MATCH(UsagePerHour!BY$4,Sales!$D$3:$ABF$3,0))/BY$2*INDEX(Usage!$D$5:$ABF$11,MATCH(UsagePerHour!$B$52,Usage!$C$5:$C$11,0),MATCH(UsagePerHour!BY$4,Usage!$D$3:$ABF$3,0)),"")</f>
        <v>0</v>
      </c>
      <c r="BZ56" s="6">
        <f>IFERROR(INDEX(Sales!$D$5:$ABF$18,MATCH(UsagePerHour!$B56,Sales!$C$5:$C$18,0),MATCH(UsagePerHour!BZ$4,Sales!$D$3:$ABF$3,0))/BZ$2*INDEX(Usage!$D$5:$ABF$11,MATCH(UsagePerHour!$B$52,Usage!$C$5:$C$11,0),MATCH(UsagePerHour!BZ$4,Usage!$D$3:$ABF$3,0)),"")</f>
        <v>0</v>
      </c>
      <c r="CA56" s="6">
        <f>IFERROR(INDEX(Sales!$D$5:$ABF$18,MATCH(UsagePerHour!$B56,Sales!$C$5:$C$18,0),MATCH(UsagePerHour!CA$4,Sales!$D$3:$ABF$3,0))/CA$2*INDEX(Usage!$D$5:$ABF$11,MATCH(UsagePerHour!$B$52,Usage!$C$5:$C$11,0),MATCH(UsagePerHour!CA$4,Usage!$D$3:$ABF$3,0)),"")</f>
        <v>0</v>
      </c>
      <c r="CB56" s="6">
        <f>IFERROR(INDEX(Sales!$D$5:$ABF$18,MATCH(UsagePerHour!$B56,Sales!$C$5:$C$18,0),MATCH(UsagePerHour!CB$4,Sales!$D$3:$ABF$3,0))/CB$2*INDEX(Usage!$D$5:$ABF$11,MATCH(UsagePerHour!$B$52,Usage!$C$5:$C$11,0),MATCH(UsagePerHour!CB$4,Usage!$D$3:$ABF$3,0)),"")</f>
        <v>0</v>
      </c>
      <c r="CC56" s="6">
        <f>IFERROR(INDEX(Sales!$D$5:$ABF$18,MATCH(UsagePerHour!$B56,Sales!$C$5:$C$18,0),MATCH(UsagePerHour!CC$4,Sales!$D$3:$ABF$3,0))/CC$2*INDEX(Usage!$D$5:$ABF$11,MATCH(UsagePerHour!$B$52,Usage!$C$5:$C$11,0),MATCH(UsagePerHour!CC$4,Usage!$D$3:$ABF$3,0)),"")</f>
        <v>0</v>
      </c>
      <c r="CD56" s="6">
        <f>IFERROR(INDEX(Sales!$D$5:$ABF$18,MATCH(UsagePerHour!$B56,Sales!$C$5:$C$18,0),MATCH(UsagePerHour!CD$4,Sales!$D$3:$ABF$3,0))/CD$2*INDEX(Usage!$D$5:$ABF$11,MATCH(UsagePerHour!$B$52,Usage!$C$5:$C$11,0),MATCH(UsagePerHour!CD$4,Usage!$D$3:$ABF$3,0)),"")</f>
        <v>0</v>
      </c>
      <c r="CE56" s="6">
        <f>IFERROR(INDEX(Sales!$D$5:$ABF$18,MATCH(UsagePerHour!$B56,Sales!$C$5:$C$18,0),MATCH(UsagePerHour!CE$4,Sales!$D$3:$ABF$3,0))/CE$2*INDEX(Usage!$D$5:$ABF$11,MATCH(UsagePerHour!$B$52,Usage!$C$5:$C$11,0),MATCH(UsagePerHour!CE$4,Usage!$D$3:$ABF$3,0)),"")</f>
        <v>0</v>
      </c>
      <c r="CF56" s="6">
        <f>IFERROR(INDEX(Sales!$D$5:$ABF$18,MATCH(UsagePerHour!$B56,Sales!$C$5:$C$18,0),MATCH(UsagePerHour!CF$4,Sales!$D$3:$ABF$3,0))/CF$2*INDEX(Usage!$D$5:$ABF$11,MATCH(UsagePerHour!$B$52,Usage!$C$5:$C$11,0),MATCH(UsagePerHour!CF$4,Usage!$D$3:$ABF$3,0)),"")</f>
        <v>0</v>
      </c>
      <c r="CG56" s="6">
        <f>IFERROR(INDEX(Sales!$D$5:$ABF$18,MATCH(UsagePerHour!$B56,Sales!$C$5:$C$18,0),MATCH(UsagePerHour!CG$4,Sales!$D$3:$ABF$3,0))/CG$2*INDEX(Usage!$D$5:$ABF$11,MATCH(UsagePerHour!$B$52,Usage!$C$5:$C$11,0),MATCH(UsagePerHour!CG$4,Usage!$D$3:$ABF$3,0)),"")</f>
        <v>0</v>
      </c>
      <c r="CH56" s="6">
        <f>IFERROR(INDEX(Sales!$D$5:$ABF$18,MATCH(UsagePerHour!$B56,Sales!$C$5:$C$18,0),MATCH(UsagePerHour!CH$4,Sales!$D$3:$ABF$3,0))/CH$2*INDEX(Usage!$D$5:$ABF$11,MATCH(UsagePerHour!$B$52,Usage!$C$5:$C$11,0),MATCH(UsagePerHour!CH$4,Usage!$D$3:$ABF$3,0)),"")</f>
        <v>0</v>
      </c>
      <c r="CI56" s="6">
        <f>IFERROR(INDEX(Sales!$D$5:$ABF$18,MATCH(UsagePerHour!$B56,Sales!$C$5:$C$18,0),MATCH(UsagePerHour!CI$4,Sales!$D$3:$ABF$3,0))/CI$2*INDEX(Usage!$D$5:$ABF$11,MATCH(UsagePerHour!$B$52,Usage!$C$5:$C$11,0),MATCH(UsagePerHour!CI$4,Usage!$D$3:$ABF$3,0)),"")</f>
        <v>0</v>
      </c>
      <c r="CJ56" s="6">
        <f>IFERROR(INDEX(Sales!$D$5:$ABF$18,MATCH(UsagePerHour!$B56,Sales!$C$5:$C$18,0),MATCH(UsagePerHour!CJ$4,Sales!$D$3:$ABF$3,0))/CJ$2*INDEX(Usage!$D$5:$ABF$11,MATCH(UsagePerHour!$B$52,Usage!$C$5:$C$11,0),MATCH(UsagePerHour!CJ$4,Usage!$D$3:$ABF$3,0)),"")</f>
        <v>0</v>
      </c>
      <c r="CK56" s="6">
        <f>IFERROR(INDEX(Sales!$D$5:$ABF$18,MATCH(UsagePerHour!$B56,Sales!$C$5:$C$18,0),MATCH(UsagePerHour!CK$4,Sales!$D$3:$ABF$3,0))/CK$2*INDEX(Usage!$D$5:$ABF$11,MATCH(UsagePerHour!$B$52,Usage!$C$5:$C$11,0),MATCH(UsagePerHour!CK$4,Usage!$D$3:$ABF$3,0)),"")</f>
        <v>0</v>
      </c>
      <c r="CL56" s="6">
        <f>IFERROR(INDEX(Sales!$D$5:$ABF$18,MATCH(UsagePerHour!$B56,Sales!$C$5:$C$18,0),MATCH(UsagePerHour!CL$4,Sales!$D$3:$ABF$3,0))/CL$2*INDEX(Usage!$D$5:$ABF$11,MATCH(UsagePerHour!$B$52,Usage!$C$5:$C$11,0),MATCH(UsagePerHour!CL$4,Usage!$D$3:$ABF$3,0)),"")</f>
        <v>0</v>
      </c>
      <c r="CM56" s="6">
        <f>IFERROR(INDEX(Sales!$D$5:$ABF$18,MATCH(UsagePerHour!$B56,Sales!$C$5:$C$18,0),MATCH(UsagePerHour!CM$4,Sales!$D$3:$ABF$3,0))/CM$2*INDEX(Usage!$D$5:$ABF$11,MATCH(UsagePerHour!$B$52,Usage!$C$5:$C$11,0),MATCH(UsagePerHour!CM$4,Usage!$D$3:$ABF$3,0)),"")</f>
        <v>0</v>
      </c>
      <c r="CN56" s="6">
        <f>IFERROR(INDEX(Sales!$D$5:$ABF$18,MATCH(UsagePerHour!$B56,Sales!$C$5:$C$18,0),MATCH(UsagePerHour!CN$4,Sales!$D$3:$ABF$3,0))/CN$2*INDEX(Usage!$D$5:$ABF$11,MATCH(UsagePerHour!$B$52,Usage!$C$5:$C$11,0),MATCH(UsagePerHour!CN$4,Usage!$D$3:$ABF$3,0)),"")</f>
        <v>0</v>
      </c>
      <c r="CO56" s="6">
        <f>IFERROR(INDEX(Sales!$D$5:$ABF$18,MATCH(UsagePerHour!$B56,Sales!$C$5:$C$18,0),MATCH(UsagePerHour!CO$4,Sales!$D$3:$ABF$3,0))/CO$2*INDEX(Usage!$D$5:$ABF$11,MATCH(UsagePerHour!$B$52,Usage!$C$5:$C$11,0),MATCH(UsagePerHour!CO$4,Usage!$D$3:$ABF$3,0)),"")</f>
        <v>0</v>
      </c>
      <c r="CP56" s="6">
        <f>IFERROR(INDEX(Sales!$D$5:$ABF$18,MATCH(UsagePerHour!$B56,Sales!$C$5:$C$18,0),MATCH(UsagePerHour!CP$4,Sales!$D$3:$ABF$3,0))/CP$2*INDEX(Usage!$D$5:$ABF$11,MATCH(UsagePerHour!$B$52,Usage!$C$5:$C$11,0),MATCH(UsagePerHour!CP$4,Usage!$D$3:$ABF$3,0)),"")</f>
        <v>0</v>
      </c>
      <c r="CQ56" s="6">
        <f>IFERROR(INDEX(Sales!$D$5:$ABF$18,MATCH(UsagePerHour!$B56,Sales!$C$5:$C$18,0),MATCH(UsagePerHour!CQ$4,Sales!$D$3:$ABF$3,0))/CQ$2*INDEX(Usage!$D$5:$ABF$11,MATCH(UsagePerHour!$B$52,Usage!$C$5:$C$11,0),MATCH(UsagePerHour!CQ$4,Usage!$D$3:$ABF$3,0)),"")</f>
        <v>0</v>
      </c>
      <c r="CR56" s="6">
        <f>IFERROR(INDEX(Sales!$D$5:$ABF$18,MATCH(UsagePerHour!$B56,Sales!$C$5:$C$18,0),MATCH(UsagePerHour!CR$4,Sales!$D$3:$ABF$3,0))/CR$2*INDEX(Usage!$D$5:$ABF$11,MATCH(UsagePerHour!$B$52,Usage!$C$5:$C$11,0),MATCH(UsagePerHour!CR$4,Usage!$D$3:$ABF$3,0)),"")</f>
        <v>0</v>
      </c>
      <c r="CS56" s="6">
        <f>IFERROR(INDEX(Sales!$D$5:$ABF$18,MATCH(UsagePerHour!$B56,Sales!$C$5:$C$18,0),MATCH(UsagePerHour!CS$4,Sales!$D$3:$ABF$3,0))/CS$2*INDEX(Usage!$D$5:$ABF$11,MATCH(UsagePerHour!$B$52,Usage!$C$5:$C$11,0),MATCH(UsagePerHour!CS$4,Usage!$D$3:$ABF$3,0)),"")</f>
        <v>0</v>
      </c>
      <c r="CT56" s="6">
        <f>IFERROR(INDEX(Sales!$D$5:$ABF$18,MATCH(UsagePerHour!$B56,Sales!$C$5:$C$18,0),MATCH(UsagePerHour!CT$4,Sales!$D$3:$ABF$3,0))/CT$2*INDEX(Usage!$D$5:$ABF$11,MATCH(UsagePerHour!$B$52,Usage!$C$5:$C$11,0),MATCH(UsagePerHour!CT$4,Usage!$D$3:$ABF$3,0)),"")</f>
        <v>0</v>
      </c>
      <c r="CU56" s="6">
        <f>IFERROR(INDEX(Sales!$D$5:$ABF$18,MATCH(UsagePerHour!$B56,Sales!$C$5:$C$18,0),MATCH(UsagePerHour!CU$4,Sales!$D$3:$ABF$3,0))/CU$2*INDEX(Usage!$D$5:$ABF$11,MATCH(UsagePerHour!$B$52,Usage!$C$5:$C$11,0),MATCH(UsagePerHour!CU$4,Usage!$D$3:$ABF$3,0)),"")</f>
        <v>0</v>
      </c>
      <c r="CV56" s="6">
        <f>IFERROR(INDEX(Sales!$D$5:$ABF$18,MATCH(UsagePerHour!$B56,Sales!$C$5:$C$18,0),MATCH(UsagePerHour!CV$4,Sales!$D$3:$ABF$3,0))/CV$2*INDEX(Usage!$D$5:$ABF$11,MATCH(UsagePerHour!$B$52,Usage!$C$5:$C$11,0),MATCH(UsagePerHour!CV$4,Usage!$D$3:$ABF$3,0)),"")</f>
        <v>0</v>
      </c>
      <c r="CW56" s="6">
        <f>IFERROR(INDEX(Sales!$D$5:$ABF$18,MATCH(UsagePerHour!$B56,Sales!$C$5:$C$18,0),MATCH(UsagePerHour!CW$4,Sales!$D$3:$ABF$3,0))/CW$2*INDEX(Usage!$D$5:$ABF$11,MATCH(UsagePerHour!$B$52,Usage!$C$5:$C$11,0),MATCH(UsagePerHour!CW$4,Usage!$D$3:$ABF$3,0)),"")</f>
        <v>0</v>
      </c>
      <c r="CX56" s="6">
        <f>IFERROR(INDEX(Sales!$D$5:$ABF$18,MATCH(UsagePerHour!$B56,Sales!$C$5:$C$18,0),MATCH(UsagePerHour!CX$4,Sales!$D$3:$ABF$3,0))/CX$2*INDEX(Usage!$D$5:$ABF$11,MATCH(UsagePerHour!$B$52,Usage!$C$5:$C$11,0),MATCH(UsagePerHour!CX$4,Usage!$D$3:$ABF$3,0)),"")</f>
        <v>0</v>
      </c>
      <c r="CY56" s="6">
        <f>IFERROR(INDEX(Sales!$D$5:$ABF$18,MATCH(UsagePerHour!$B56,Sales!$C$5:$C$18,0),MATCH(UsagePerHour!CY$4,Sales!$D$3:$ABF$3,0))/CY$2*INDEX(Usage!$D$5:$ABF$11,MATCH(UsagePerHour!$B$52,Usage!$C$5:$C$11,0),MATCH(UsagePerHour!CY$4,Usage!$D$3:$ABF$3,0)),"")</f>
        <v>0</v>
      </c>
      <c r="CZ56" s="6">
        <f>IFERROR(INDEX(Sales!$D$5:$ABF$18,MATCH(UsagePerHour!$B56,Sales!$C$5:$C$18,0),MATCH(UsagePerHour!CZ$4,Sales!$D$3:$ABF$3,0))/CZ$2*INDEX(Usage!$D$5:$ABF$11,MATCH(UsagePerHour!$B$52,Usage!$C$5:$C$11,0),MATCH(UsagePerHour!CZ$4,Usage!$D$3:$ABF$3,0)),"")</f>
        <v>0</v>
      </c>
      <c r="DA56" s="6">
        <f>IFERROR(INDEX(Sales!$D$5:$ABF$18,MATCH(UsagePerHour!$B56,Sales!$C$5:$C$18,0),MATCH(UsagePerHour!DA$4,Sales!$D$3:$ABF$3,0))/DA$2*INDEX(Usage!$D$5:$ABF$11,MATCH(UsagePerHour!$B$52,Usage!$C$5:$C$11,0),MATCH(UsagePerHour!DA$4,Usage!$D$3:$ABF$3,0)),"")</f>
        <v>0</v>
      </c>
      <c r="DB56" s="6">
        <f>IFERROR(INDEX(Sales!$D$5:$ABF$18,MATCH(UsagePerHour!$B56,Sales!$C$5:$C$18,0),MATCH(UsagePerHour!DB$4,Sales!$D$3:$ABF$3,0))/DB$2*INDEX(Usage!$D$5:$ABF$11,MATCH(UsagePerHour!$B$52,Usage!$C$5:$C$11,0),MATCH(UsagePerHour!DB$4,Usage!$D$3:$ABF$3,0)),"")</f>
        <v>0</v>
      </c>
      <c r="DC56" s="6">
        <f>IFERROR(INDEX(Sales!$D$5:$ABF$18,MATCH(UsagePerHour!$B56,Sales!$C$5:$C$18,0),MATCH(UsagePerHour!DC$4,Sales!$D$3:$ABF$3,0))/DC$2*INDEX(Usage!$D$5:$ABF$11,MATCH(UsagePerHour!$B$52,Usage!$C$5:$C$11,0),MATCH(UsagePerHour!DC$4,Usage!$D$3:$ABF$3,0)),"")</f>
        <v>0</v>
      </c>
      <c r="DD56" s="6">
        <f>IFERROR(INDEX(Sales!$D$5:$ABF$18,MATCH(UsagePerHour!$B56,Sales!$C$5:$C$18,0),MATCH(UsagePerHour!DD$4,Sales!$D$3:$ABF$3,0))/DD$2*INDEX(Usage!$D$5:$ABF$11,MATCH(UsagePerHour!$B$52,Usage!$C$5:$C$11,0),MATCH(UsagePerHour!DD$4,Usage!$D$3:$ABF$3,0)),"")</f>
        <v>0</v>
      </c>
      <c r="DE56" s="6">
        <f>IFERROR(INDEX(Sales!$D$5:$ABF$18,MATCH(UsagePerHour!$B56,Sales!$C$5:$C$18,0),MATCH(UsagePerHour!DE$4,Sales!$D$3:$ABF$3,0))/DE$2*INDEX(Usage!$D$5:$ABF$11,MATCH(UsagePerHour!$B$52,Usage!$C$5:$C$11,0),MATCH(UsagePerHour!DE$4,Usage!$D$3:$ABF$3,0)),"")</f>
        <v>0</v>
      </c>
      <c r="DF56" s="6">
        <f>IFERROR(INDEX(Sales!$D$5:$ABF$18,MATCH(UsagePerHour!$B56,Sales!$C$5:$C$18,0),MATCH(UsagePerHour!DF$4,Sales!$D$3:$ABF$3,0))/DF$2*INDEX(Usage!$D$5:$ABF$11,MATCH(UsagePerHour!$B$52,Usage!$C$5:$C$11,0),MATCH(UsagePerHour!DF$4,Usage!$D$3:$ABF$3,0)),"")</f>
        <v>0</v>
      </c>
      <c r="DG56" s="6">
        <f>IFERROR(INDEX(Sales!$D$5:$ABF$18,MATCH(UsagePerHour!$B56,Sales!$C$5:$C$18,0),MATCH(UsagePerHour!DG$4,Sales!$D$3:$ABF$3,0))/DG$2*INDEX(Usage!$D$5:$ABF$11,MATCH(UsagePerHour!$B$52,Usage!$C$5:$C$11,0),MATCH(UsagePerHour!DG$4,Usage!$D$3:$ABF$3,0)),"")</f>
        <v>0</v>
      </c>
      <c r="DH56" s="6">
        <f>IFERROR(INDEX(Sales!$D$5:$ABF$18,MATCH(UsagePerHour!$B56,Sales!$C$5:$C$18,0),MATCH(UsagePerHour!DH$4,Sales!$D$3:$ABF$3,0))/DH$2*INDEX(Usage!$D$5:$ABF$11,MATCH(UsagePerHour!$B$52,Usage!$C$5:$C$11,0),MATCH(UsagePerHour!DH$4,Usage!$D$3:$ABF$3,0)),"")</f>
        <v>0</v>
      </c>
      <c r="DI56" s="6">
        <f>IFERROR(INDEX(Sales!$D$5:$ABF$18,MATCH(UsagePerHour!$B56,Sales!$C$5:$C$18,0),MATCH(UsagePerHour!DI$4,Sales!$D$3:$ABF$3,0))/DI$2*INDEX(Usage!$D$5:$ABF$11,MATCH(UsagePerHour!$B$52,Usage!$C$5:$C$11,0),MATCH(UsagePerHour!DI$4,Usage!$D$3:$ABF$3,0)),"")</f>
        <v>0</v>
      </c>
      <c r="DJ56" s="6">
        <f>IFERROR(INDEX(Sales!$D$5:$ABF$18,MATCH(UsagePerHour!$B56,Sales!$C$5:$C$18,0),MATCH(UsagePerHour!DJ$4,Sales!$D$3:$ABF$3,0))/DJ$2*INDEX(Usage!$D$5:$ABF$11,MATCH(UsagePerHour!$B$52,Usage!$C$5:$C$11,0),MATCH(UsagePerHour!DJ$4,Usage!$D$3:$ABF$3,0)),"")</f>
        <v>0</v>
      </c>
      <c r="DK56" s="6">
        <f>IFERROR(INDEX(Sales!$D$5:$ABF$18,MATCH(UsagePerHour!$B56,Sales!$C$5:$C$18,0),MATCH(UsagePerHour!DK$4,Sales!$D$3:$ABF$3,0))/DK$2*INDEX(Usage!$D$5:$ABF$11,MATCH(UsagePerHour!$B$52,Usage!$C$5:$C$11,0),MATCH(UsagePerHour!DK$4,Usage!$D$3:$ABF$3,0)),"")</f>
        <v>0</v>
      </c>
      <c r="DL56" s="6">
        <f>IFERROR(INDEX(Sales!$D$5:$ABF$18,MATCH(UsagePerHour!$B56,Sales!$C$5:$C$18,0),MATCH(UsagePerHour!DL$4,Sales!$D$3:$ABF$3,0))/DL$2*INDEX(Usage!$D$5:$ABF$11,MATCH(UsagePerHour!$B$52,Usage!$C$5:$C$11,0),MATCH(UsagePerHour!DL$4,Usage!$D$3:$ABF$3,0)),"")</f>
        <v>0</v>
      </c>
      <c r="DM56" s="6">
        <f>IFERROR(INDEX(Sales!$D$5:$ABF$18,MATCH(UsagePerHour!$B56,Sales!$C$5:$C$18,0),MATCH(UsagePerHour!DM$4,Sales!$D$3:$ABF$3,0))/DM$2*INDEX(Usage!$D$5:$ABF$11,MATCH(UsagePerHour!$B$52,Usage!$C$5:$C$11,0),MATCH(UsagePerHour!DM$4,Usage!$D$3:$ABF$3,0)),"")</f>
        <v>0</v>
      </c>
      <c r="DN56" s="6">
        <f>IFERROR(INDEX(Sales!$D$5:$ABF$18,MATCH(UsagePerHour!$B56,Sales!$C$5:$C$18,0),MATCH(UsagePerHour!DN$4,Sales!$D$3:$ABF$3,0))/DN$2*INDEX(Usage!$D$5:$ABF$11,MATCH(UsagePerHour!$B$52,Usage!$C$5:$C$11,0),MATCH(UsagePerHour!DN$4,Usage!$D$3:$ABF$3,0)),"")</f>
        <v>0</v>
      </c>
      <c r="DO56" s="6">
        <f>IFERROR(INDEX(Sales!$D$5:$ABF$18,MATCH(UsagePerHour!$B56,Sales!$C$5:$C$18,0),MATCH(UsagePerHour!DO$4,Sales!$D$3:$ABF$3,0))/DO$2*INDEX(Usage!$D$5:$ABF$11,MATCH(UsagePerHour!$B$52,Usage!$C$5:$C$11,0),MATCH(UsagePerHour!DO$4,Usage!$D$3:$ABF$3,0)),"")</f>
        <v>0</v>
      </c>
      <c r="DP56" s="6">
        <f>IFERROR(INDEX(Sales!$D$5:$ABF$18,MATCH(UsagePerHour!$B56,Sales!$C$5:$C$18,0),MATCH(UsagePerHour!DP$4,Sales!$D$3:$ABF$3,0))/DP$2*INDEX(Usage!$D$5:$ABF$11,MATCH(UsagePerHour!$B$52,Usage!$C$5:$C$11,0),MATCH(UsagePerHour!DP$4,Usage!$D$3:$ABF$3,0)),"")</f>
        <v>0</v>
      </c>
      <c r="DQ56" s="6">
        <f>IFERROR(INDEX(Sales!$D$5:$ABF$18,MATCH(UsagePerHour!$B56,Sales!$C$5:$C$18,0),MATCH(UsagePerHour!DQ$4,Sales!$D$3:$ABF$3,0))/DQ$2*INDEX(Usage!$D$5:$ABF$11,MATCH(UsagePerHour!$B$52,Usage!$C$5:$C$11,0),MATCH(UsagePerHour!DQ$4,Usage!$D$3:$ABF$3,0)),"")</f>
        <v>0</v>
      </c>
      <c r="DR56" s="6">
        <f>IFERROR(INDEX(Sales!$D$5:$ABF$18,MATCH(UsagePerHour!$B56,Sales!$C$5:$C$18,0),MATCH(UsagePerHour!DR$4,Sales!$D$3:$ABF$3,0))/DR$2*INDEX(Usage!$D$5:$ABF$11,MATCH(UsagePerHour!$B$52,Usage!$C$5:$C$11,0),MATCH(UsagePerHour!DR$4,Usage!$D$3:$ABF$3,0)),"")</f>
        <v>0</v>
      </c>
      <c r="DS56" s="6">
        <f>IFERROR(INDEX(Sales!$D$5:$ABF$18,MATCH(UsagePerHour!$B56,Sales!$C$5:$C$18,0),MATCH(UsagePerHour!DS$4,Sales!$D$3:$ABF$3,0))/DS$2*INDEX(Usage!$D$5:$ABF$11,MATCH(UsagePerHour!$B$52,Usage!$C$5:$C$11,0),MATCH(UsagePerHour!DS$4,Usage!$D$3:$ABF$3,0)),"")</f>
        <v>0</v>
      </c>
      <c r="DT56" s="6">
        <f>IFERROR(INDEX(Sales!$D$5:$ABF$18,MATCH(UsagePerHour!$B56,Sales!$C$5:$C$18,0),MATCH(UsagePerHour!DT$4,Sales!$D$3:$ABF$3,0))/DT$2*INDEX(Usage!$D$5:$ABF$11,MATCH(UsagePerHour!$B$52,Usage!$C$5:$C$11,0),MATCH(UsagePerHour!DT$4,Usage!$D$3:$ABF$3,0)),"")</f>
        <v>0</v>
      </c>
      <c r="DU56" s="6">
        <f>IFERROR(INDEX(Sales!$D$5:$ABF$18,MATCH(UsagePerHour!$B56,Sales!$C$5:$C$18,0),MATCH(UsagePerHour!DU$4,Sales!$D$3:$ABF$3,0))/DU$2*INDEX(Usage!$D$5:$ABF$11,MATCH(UsagePerHour!$B$52,Usage!$C$5:$C$11,0),MATCH(UsagePerHour!DU$4,Usage!$D$3:$ABF$3,0)),"")</f>
        <v>0</v>
      </c>
      <c r="DV56" s="6">
        <f>IFERROR(INDEX(Sales!$D$5:$ABF$18,MATCH(UsagePerHour!$B56,Sales!$C$5:$C$18,0),MATCH(UsagePerHour!DV$4,Sales!$D$3:$ABF$3,0))/DV$2*INDEX(Usage!$D$5:$ABF$11,MATCH(UsagePerHour!$B$52,Usage!$C$5:$C$11,0),MATCH(UsagePerHour!DV$4,Usage!$D$3:$ABF$3,0)),"")</f>
        <v>0</v>
      </c>
      <c r="DW56" s="6">
        <f>IFERROR(INDEX(Sales!$D$5:$ABF$18,MATCH(UsagePerHour!$B56,Sales!$C$5:$C$18,0),MATCH(UsagePerHour!DW$4,Sales!$D$3:$ABF$3,0))/DW$2*INDEX(Usage!$D$5:$ABF$11,MATCH(UsagePerHour!$B$52,Usage!$C$5:$C$11,0),MATCH(UsagePerHour!DW$4,Usage!$D$3:$ABF$3,0)),"")</f>
        <v>0</v>
      </c>
      <c r="DX56" s="6">
        <f>IFERROR(INDEX(Sales!$D$5:$ABF$18,MATCH(UsagePerHour!$B56,Sales!$C$5:$C$18,0),MATCH(UsagePerHour!DX$4,Sales!$D$3:$ABF$3,0))/DX$2*INDEX(Usage!$D$5:$ABF$11,MATCH(UsagePerHour!$B$52,Usage!$C$5:$C$11,0),MATCH(UsagePerHour!DX$4,Usage!$D$3:$ABF$3,0)),"")</f>
        <v>0</v>
      </c>
      <c r="DY56" s="6">
        <f>IFERROR(INDEX(Sales!$D$5:$ABF$18,MATCH(UsagePerHour!$B56,Sales!$C$5:$C$18,0),MATCH(UsagePerHour!DY$4,Sales!$D$3:$ABF$3,0))/DY$2*INDEX(Usage!$D$5:$ABF$11,MATCH(UsagePerHour!$B$52,Usage!$C$5:$C$11,0),MATCH(UsagePerHour!DY$4,Usage!$D$3:$ABF$3,0)),"")</f>
        <v>0</v>
      </c>
      <c r="DZ56" s="6">
        <f>IFERROR(INDEX(Sales!$D$5:$ABF$18,MATCH(UsagePerHour!$B56,Sales!$C$5:$C$18,0),MATCH(UsagePerHour!DZ$4,Sales!$D$3:$ABF$3,0))/DZ$2*INDEX(Usage!$D$5:$ABF$11,MATCH(UsagePerHour!$B$52,Usage!$C$5:$C$11,0),MATCH(UsagePerHour!DZ$4,Usage!$D$3:$ABF$3,0)),"")</f>
        <v>0</v>
      </c>
      <c r="EA56" s="6">
        <f>IFERROR(INDEX(Sales!$D$5:$ABF$18,MATCH(UsagePerHour!$B56,Sales!$C$5:$C$18,0),MATCH(UsagePerHour!EA$4,Sales!$D$3:$ABF$3,0))/EA$2*INDEX(Usage!$D$5:$ABF$11,MATCH(UsagePerHour!$B$52,Usage!$C$5:$C$11,0),MATCH(UsagePerHour!EA$4,Usage!$D$3:$ABF$3,0)),"")</f>
        <v>0</v>
      </c>
      <c r="EB56" s="6">
        <f>IFERROR(INDEX(Sales!$D$5:$ABF$18,MATCH(UsagePerHour!$B56,Sales!$C$5:$C$18,0),MATCH(UsagePerHour!EB$4,Sales!$D$3:$ABF$3,0))/EB$2*INDEX(Usage!$D$5:$ABF$11,MATCH(UsagePerHour!$B$52,Usage!$C$5:$C$11,0),MATCH(UsagePerHour!EB$4,Usage!$D$3:$ABF$3,0)),"")</f>
        <v>0</v>
      </c>
      <c r="EC56" s="6">
        <f>IFERROR(INDEX(Sales!$D$5:$ABF$18,MATCH(UsagePerHour!$B56,Sales!$C$5:$C$18,0),MATCH(UsagePerHour!EC$4,Sales!$D$3:$ABF$3,0))/EC$2*INDEX(Usage!$D$5:$ABF$11,MATCH(UsagePerHour!$B$52,Usage!$C$5:$C$11,0),MATCH(UsagePerHour!EC$4,Usage!$D$3:$ABF$3,0)),"")</f>
        <v>0</v>
      </c>
      <c r="ED56" s="6">
        <f>IFERROR(INDEX(Sales!$D$5:$ABF$18,MATCH(UsagePerHour!$B56,Sales!$C$5:$C$18,0),MATCH(UsagePerHour!ED$4,Sales!$D$3:$ABF$3,0))/ED$2*INDEX(Usage!$D$5:$ABF$11,MATCH(UsagePerHour!$B$52,Usage!$C$5:$C$11,0),MATCH(UsagePerHour!ED$4,Usage!$D$3:$ABF$3,0)),"")</f>
        <v>0</v>
      </c>
      <c r="EE56" s="6">
        <f>IFERROR(INDEX(Sales!$D$5:$ABF$18,MATCH(UsagePerHour!$B56,Sales!$C$5:$C$18,0),MATCH(UsagePerHour!EE$4,Sales!$D$3:$ABF$3,0))/EE$2*INDEX(Usage!$D$5:$ABF$11,MATCH(UsagePerHour!$B$52,Usage!$C$5:$C$11,0),MATCH(UsagePerHour!EE$4,Usage!$D$3:$ABF$3,0)),"")</f>
        <v>0</v>
      </c>
      <c r="EF56" s="6">
        <f>IFERROR(INDEX(Sales!$D$5:$ABF$18,MATCH(UsagePerHour!$B56,Sales!$C$5:$C$18,0),MATCH(UsagePerHour!EF$4,Sales!$D$3:$ABF$3,0))/EF$2*INDEX(Usage!$D$5:$ABF$11,MATCH(UsagePerHour!$B$52,Usage!$C$5:$C$11,0),MATCH(UsagePerHour!EF$4,Usage!$D$3:$ABF$3,0)),"")</f>
        <v>0</v>
      </c>
      <c r="EG56" s="6">
        <f>IFERROR(INDEX(Sales!$D$5:$ABF$18,MATCH(UsagePerHour!$B56,Sales!$C$5:$C$18,0),MATCH(UsagePerHour!EG$4,Sales!$D$3:$ABF$3,0))/EG$2*INDEX(Usage!$D$5:$ABF$11,MATCH(UsagePerHour!$B$52,Usage!$C$5:$C$11,0),MATCH(UsagePerHour!EG$4,Usage!$D$3:$ABF$3,0)),"")</f>
        <v>0</v>
      </c>
      <c r="EH56" s="6">
        <f>IFERROR(INDEX(Sales!$D$5:$ABF$18,MATCH(UsagePerHour!$B56,Sales!$C$5:$C$18,0),MATCH(UsagePerHour!EH$4,Sales!$D$3:$ABF$3,0))/EH$2*INDEX(Usage!$D$5:$ABF$11,MATCH(UsagePerHour!$B$52,Usage!$C$5:$C$11,0),MATCH(UsagePerHour!EH$4,Usage!$D$3:$ABF$3,0)),"")</f>
        <v>0</v>
      </c>
      <c r="EI56" s="6">
        <f>IFERROR(INDEX(Sales!$D$5:$ABF$18,MATCH(UsagePerHour!$B56,Sales!$C$5:$C$18,0),MATCH(UsagePerHour!EI$4,Sales!$D$3:$ABF$3,0))/EI$2*INDEX(Usage!$D$5:$ABF$11,MATCH(UsagePerHour!$B$52,Usage!$C$5:$C$11,0),MATCH(UsagePerHour!EI$4,Usage!$D$3:$ABF$3,0)),"")</f>
        <v>0</v>
      </c>
      <c r="EJ56" s="6">
        <f>IFERROR(INDEX(Sales!$D$5:$ABF$18,MATCH(UsagePerHour!$B56,Sales!$C$5:$C$18,0),MATCH(UsagePerHour!EJ$4,Sales!$D$3:$ABF$3,0))/EJ$2*INDEX(Usage!$D$5:$ABF$11,MATCH(UsagePerHour!$B$52,Usage!$C$5:$C$11,0),MATCH(UsagePerHour!EJ$4,Usage!$D$3:$ABF$3,0)),"")</f>
        <v>0</v>
      </c>
      <c r="EK56" s="6">
        <f>IFERROR(INDEX(Sales!$D$5:$ABF$18,MATCH(UsagePerHour!$B56,Sales!$C$5:$C$18,0),MATCH(UsagePerHour!EK$4,Sales!$D$3:$ABF$3,0))/EK$2*INDEX(Usage!$D$5:$ABF$11,MATCH(UsagePerHour!$B$52,Usage!$C$5:$C$11,0),MATCH(UsagePerHour!EK$4,Usage!$D$3:$ABF$3,0)),"")</f>
        <v>0</v>
      </c>
      <c r="EL56" s="6">
        <f>IFERROR(INDEX(Sales!$D$5:$ABF$18,MATCH(UsagePerHour!$B56,Sales!$C$5:$C$18,0),MATCH(UsagePerHour!EL$4,Sales!$D$3:$ABF$3,0))/EL$2*INDEX(Usage!$D$5:$ABF$11,MATCH(UsagePerHour!$B$52,Usage!$C$5:$C$11,0),MATCH(UsagePerHour!EL$4,Usage!$D$3:$ABF$3,0)),"")</f>
        <v>0</v>
      </c>
      <c r="EM56" s="6">
        <f>IFERROR(INDEX(Sales!$D$5:$ABF$18,MATCH(UsagePerHour!$B56,Sales!$C$5:$C$18,0),MATCH(UsagePerHour!EM$4,Sales!$D$3:$ABF$3,0))/EM$2*INDEX(Usage!$D$5:$ABF$11,MATCH(UsagePerHour!$B$52,Usage!$C$5:$C$11,0),MATCH(UsagePerHour!EM$4,Usage!$D$3:$ABF$3,0)),"")</f>
        <v>0</v>
      </c>
      <c r="EN56" s="6">
        <f>IFERROR(INDEX(Sales!$D$5:$ABF$18,MATCH(UsagePerHour!$B56,Sales!$C$5:$C$18,0),MATCH(UsagePerHour!EN$4,Sales!$D$3:$ABF$3,0))/EN$2*INDEX(Usage!$D$5:$ABF$11,MATCH(UsagePerHour!$B$52,Usage!$C$5:$C$11,0),MATCH(UsagePerHour!EN$4,Usage!$D$3:$ABF$3,0)),"")</f>
        <v>0</v>
      </c>
      <c r="EO56" s="6">
        <f>IFERROR(INDEX(Sales!$D$5:$ABF$18,MATCH(UsagePerHour!$B56,Sales!$C$5:$C$18,0),MATCH(UsagePerHour!EO$4,Sales!$D$3:$ABF$3,0))/EO$2*INDEX(Usage!$D$5:$ABF$11,MATCH(UsagePerHour!$B$52,Usage!$C$5:$C$11,0),MATCH(UsagePerHour!EO$4,Usage!$D$3:$ABF$3,0)),"")</f>
        <v>0</v>
      </c>
      <c r="EP56" s="6">
        <f>IFERROR(INDEX(Sales!$D$5:$ABF$18,MATCH(UsagePerHour!$B56,Sales!$C$5:$C$18,0),MATCH(UsagePerHour!EP$4,Sales!$D$3:$ABF$3,0))/EP$2*INDEX(Usage!$D$5:$ABF$11,MATCH(UsagePerHour!$B$52,Usage!$C$5:$C$11,0),MATCH(UsagePerHour!EP$4,Usage!$D$3:$ABF$3,0)),"")</f>
        <v>0</v>
      </c>
      <c r="EQ56" s="6">
        <f>IFERROR(INDEX(Sales!$D$5:$ABF$18,MATCH(UsagePerHour!$B56,Sales!$C$5:$C$18,0),MATCH(UsagePerHour!EQ$4,Sales!$D$3:$ABF$3,0))/EQ$2*INDEX(Usage!$D$5:$ABF$11,MATCH(UsagePerHour!$B$52,Usage!$C$5:$C$11,0),MATCH(UsagePerHour!EQ$4,Usage!$D$3:$ABF$3,0)),"")</f>
        <v>0</v>
      </c>
      <c r="ER56" s="6">
        <f>IFERROR(INDEX(Sales!$D$5:$ABF$18,MATCH(UsagePerHour!$B56,Sales!$C$5:$C$18,0),MATCH(UsagePerHour!ER$4,Sales!$D$3:$ABF$3,0))/ER$2*INDEX(Usage!$D$5:$ABF$11,MATCH(UsagePerHour!$B$52,Usage!$C$5:$C$11,0),MATCH(UsagePerHour!ER$4,Usage!$D$3:$ABF$3,0)),"")</f>
        <v>0</v>
      </c>
      <c r="ES56" s="6">
        <f>IFERROR(INDEX(Sales!$D$5:$ABF$18,MATCH(UsagePerHour!$B56,Sales!$C$5:$C$18,0),MATCH(UsagePerHour!ES$4,Sales!$D$3:$ABF$3,0))/ES$2*INDEX(Usage!$D$5:$ABF$11,MATCH(UsagePerHour!$B$52,Usage!$C$5:$C$11,0),MATCH(UsagePerHour!ES$4,Usage!$D$3:$ABF$3,0)),"")</f>
        <v>0</v>
      </c>
      <c r="ET56" s="6">
        <f>IFERROR(INDEX(Sales!$D$5:$ABF$18,MATCH(UsagePerHour!$B56,Sales!$C$5:$C$18,0),MATCH(UsagePerHour!ET$4,Sales!$D$3:$ABF$3,0))/ET$2*INDEX(Usage!$D$5:$ABF$11,MATCH(UsagePerHour!$B$52,Usage!$C$5:$C$11,0),MATCH(UsagePerHour!ET$4,Usage!$D$3:$ABF$3,0)),"")</f>
        <v>0</v>
      </c>
      <c r="EU56" s="6">
        <f>IFERROR(INDEX(Sales!$D$5:$ABF$18,MATCH(UsagePerHour!$B56,Sales!$C$5:$C$18,0),MATCH(UsagePerHour!EU$4,Sales!$D$3:$ABF$3,0))/EU$2*INDEX(Usage!$D$5:$ABF$11,MATCH(UsagePerHour!$B$52,Usage!$C$5:$C$11,0),MATCH(UsagePerHour!EU$4,Usage!$D$3:$ABF$3,0)),"")</f>
        <v>0</v>
      </c>
      <c r="EV56" s="6">
        <f>IFERROR(INDEX(Sales!$D$5:$ABF$18,MATCH(UsagePerHour!$B56,Sales!$C$5:$C$18,0),MATCH(UsagePerHour!EV$4,Sales!$D$3:$ABF$3,0))/EV$2*INDEX(Usage!$D$5:$ABF$11,MATCH(UsagePerHour!$B$52,Usage!$C$5:$C$11,0),MATCH(UsagePerHour!EV$4,Usage!$D$3:$ABF$3,0)),"")</f>
        <v>0</v>
      </c>
      <c r="EW56" s="6">
        <f>IFERROR(INDEX(Sales!$D$5:$ABF$18,MATCH(UsagePerHour!$B56,Sales!$C$5:$C$18,0),MATCH(UsagePerHour!EW$4,Sales!$D$3:$ABF$3,0))/EW$2*INDEX(Usage!$D$5:$ABF$11,MATCH(UsagePerHour!$B$52,Usage!$C$5:$C$11,0),MATCH(UsagePerHour!EW$4,Usage!$D$3:$ABF$3,0)),"")</f>
        <v>0</v>
      </c>
      <c r="EX56" s="6">
        <f>IFERROR(INDEX(Sales!$D$5:$ABF$18,MATCH(UsagePerHour!$B56,Sales!$C$5:$C$18,0),MATCH(UsagePerHour!EX$4,Sales!$D$3:$ABF$3,0))/EX$2*INDEX(Usage!$D$5:$ABF$11,MATCH(UsagePerHour!$B$52,Usage!$C$5:$C$11,0),MATCH(UsagePerHour!EX$4,Usage!$D$3:$ABF$3,0)),"")</f>
        <v>0</v>
      </c>
      <c r="EY56" s="6">
        <f>IFERROR(INDEX(Sales!$D$5:$ABF$18,MATCH(UsagePerHour!$B56,Sales!$C$5:$C$18,0),MATCH(UsagePerHour!EY$4,Sales!$D$3:$ABF$3,0))/EY$2*INDEX(Usage!$D$5:$ABF$11,MATCH(UsagePerHour!$B$52,Usage!$C$5:$C$11,0),MATCH(UsagePerHour!EY$4,Usage!$D$3:$ABF$3,0)),"")</f>
        <v>0</v>
      </c>
      <c r="EZ56" s="6">
        <f>IFERROR(INDEX(Sales!$D$5:$ABF$18,MATCH(UsagePerHour!$B56,Sales!$C$5:$C$18,0),MATCH(UsagePerHour!EZ$4,Sales!$D$3:$ABF$3,0))/EZ$2*INDEX(Usage!$D$5:$ABF$11,MATCH(UsagePerHour!$B$52,Usage!$C$5:$C$11,0),MATCH(UsagePerHour!EZ$4,Usage!$D$3:$ABF$3,0)),"")</f>
        <v>0</v>
      </c>
      <c r="FA56" s="6">
        <f>IFERROR(INDEX(Sales!$D$5:$ABF$18,MATCH(UsagePerHour!$B56,Sales!$C$5:$C$18,0),MATCH(UsagePerHour!FA$4,Sales!$D$3:$ABF$3,0))/FA$2*INDEX(Usage!$D$5:$ABF$11,MATCH(UsagePerHour!$B$52,Usage!$C$5:$C$11,0),MATCH(UsagePerHour!FA$4,Usage!$D$3:$ABF$3,0)),"")</f>
        <v>0</v>
      </c>
      <c r="FB56" s="6">
        <f>IFERROR(INDEX(Sales!$D$5:$ABF$18,MATCH(UsagePerHour!$B56,Sales!$C$5:$C$18,0),MATCH(UsagePerHour!FB$4,Sales!$D$3:$ABF$3,0))/FB$2*INDEX(Usage!$D$5:$ABF$11,MATCH(UsagePerHour!$B$52,Usage!$C$5:$C$11,0),MATCH(UsagePerHour!FB$4,Usage!$D$3:$ABF$3,0)),"")</f>
        <v>0</v>
      </c>
      <c r="FC56" s="6">
        <f>IFERROR(INDEX(Sales!$D$5:$ABF$18,MATCH(UsagePerHour!$B56,Sales!$C$5:$C$18,0),MATCH(UsagePerHour!FC$4,Sales!$D$3:$ABF$3,0))/FC$2*INDEX(Usage!$D$5:$ABF$11,MATCH(UsagePerHour!$B$52,Usage!$C$5:$C$11,0),MATCH(UsagePerHour!FC$4,Usage!$D$3:$ABF$3,0)),"")</f>
        <v>0</v>
      </c>
      <c r="FD56" s="6">
        <f>IFERROR(INDEX(Sales!$D$5:$ABF$18,MATCH(UsagePerHour!$B56,Sales!$C$5:$C$18,0),MATCH(UsagePerHour!FD$4,Sales!$D$3:$ABF$3,0))/FD$2*INDEX(Usage!$D$5:$ABF$11,MATCH(UsagePerHour!$B$52,Usage!$C$5:$C$11,0),MATCH(UsagePerHour!FD$4,Usage!$D$3:$ABF$3,0)),"")</f>
        <v>0</v>
      </c>
      <c r="FE56" s="6">
        <f>IFERROR(INDEX(Sales!$D$5:$ABF$18,MATCH(UsagePerHour!$B56,Sales!$C$5:$C$18,0),MATCH(UsagePerHour!FE$4,Sales!$D$3:$ABF$3,0))/FE$2*INDEX(Usage!$D$5:$ABF$11,MATCH(UsagePerHour!$B$52,Usage!$C$5:$C$11,0),MATCH(UsagePerHour!FE$4,Usage!$D$3:$ABF$3,0)),"")</f>
        <v>0</v>
      </c>
      <c r="FF56" s="6">
        <f>IFERROR(INDEX(Sales!$D$5:$ABF$18,MATCH(UsagePerHour!$B56,Sales!$C$5:$C$18,0),MATCH(UsagePerHour!FF$4,Sales!$D$3:$ABF$3,0))/FF$2*INDEX(Usage!$D$5:$ABF$11,MATCH(UsagePerHour!$B$52,Usage!$C$5:$C$11,0),MATCH(UsagePerHour!FF$4,Usage!$D$3:$ABF$3,0)),"")</f>
        <v>0</v>
      </c>
      <c r="FG56" s="6">
        <f>IFERROR(INDEX(Sales!$D$5:$ABF$18,MATCH(UsagePerHour!$B56,Sales!$C$5:$C$18,0),MATCH(UsagePerHour!FG$4,Sales!$D$3:$ABF$3,0))/FG$2*INDEX(Usage!$D$5:$ABF$11,MATCH(UsagePerHour!$B$52,Usage!$C$5:$C$11,0),MATCH(UsagePerHour!FG$4,Usage!$D$3:$ABF$3,0)),"")</f>
        <v>0</v>
      </c>
      <c r="FH56" s="6">
        <f>IFERROR(INDEX(Sales!$D$5:$ABF$18,MATCH(UsagePerHour!$B56,Sales!$C$5:$C$18,0),MATCH(UsagePerHour!FH$4,Sales!$D$3:$ABF$3,0))/FH$2*INDEX(Usage!$D$5:$ABF$11,MATCH(UsagePerHour!$B$52,Usage!$C$5:$C$11,0),MATCH(UsagePerHour!FH$4,Usage!$D$3:$ABF$3,0)),"")</f>
        <v>0</v>
      </c>
      <c r="FI56" s="6">
        <f>IFERROR(INDEX(Sales!$D$5:$ABF$18,MATCH(UsagePerHour!$B56,Sales!$C$5:$C$18,0),MATCH(UsagePerHour!FI$4,Sales!$D$3:$ABF$3,0))/FI$2*INDEX(Usage!$D$5:$ABF$11,MATCH(UsagePerHour!$B$52,Usage!$C$5:$C$11,0),MATCH(UsagePerHour!FI$4,Usage!$D$3:$ABF$3,0)),"")</f>
        <v>0</v>
      </c>
      <c r="FJ56" s="6">
        <f>IFERROR(INDEX(Sales!$D$5:$ABF$18,MATCH(UsagePerHour!$B56,Sales!$C$5:$C$18,0),MATCH(UsagePerHour!FJ$4,Sales!$D$3:$ABF$3,0))/FJ$2*INDEX(Usage!$D$5:$ABF$11,MATCH(UsagePerHour!$B$52,Usage!$C$5:$C$11,0),MATCH(UsagePerHour!FJ$4,Usage!$D$3:$ABF$3,0)),"")</f>
        <v>0</v>
      </c>
      <c r="FK56" s="6">
        <f>IFERROR(INDEX(Sales!$D$5:$ABF$18,MATCH(UsagePerHour!$B56,Sales!$C$5:$C$18,0),MATCH(UsagePerHour!FK$4,Sales!$D$3:$ABF$3,0))/FK$2*INDEX(Usage!$D$5:$ABF$11,MATCH(UsagePerHour!$B$52,Usage!$C$5:$C$11,0),MATCH(UsagePerHour!FK$4,Usage!$D$3:$ABF$3,0)),"")</f>
        <v>0</v>
      </c>
      <c r="FL56" s="6">
        <f>IFERROR(INDEX(Sales!$D$5:$ABF$18,MATCH(UsagePerHour!$B56,Sales!$C$5:$C$18,0),MATCH(UsagePerHour!FL$4,Sales!$D$3:$ABF$3,0))/FL$2*INDEX(Usage!$D$5:$ABF$11,MATCH(UsagePerHour!$B$52,Usage!$C$5:$C$11,0),MATCH(UsagePerHour!FL$4,Usage!$D$3:$ABF$3,0)),"")</f>
        <v>0</v>
      </c>
      <c r="FM56" s="6">
        <f>IFERROR(INDEX(Sales!$D$5:$ABF$18,MATCH(UsagePerHour!$B56,Sales!$C$5:$C$18,0),MATCH(UsagePerHour!FM$4,Sales!$D$3:$ABF$3,0))/FM$2*INDEX(Usage!$D$5:$ABF$11,MATCH(UsagePerHour!$B$52,Usage!$C$5:$C$11,0),MATCH(UsagePerHour!FM$4,Usage!$D$3:$ABF$3,0)),"")</f>
        <v>0</v>
      </c>
      <c r="FN56" s="6">
        <f>IFERROR(INDEX(Sales!$D$5:$ABF$18,MATCH(UsagePerHour!$B56,Sales!$C$5:$C$18,0),MATCH(UsagePerHour!FN$4,Sales!$D$3:$ABF$3,0))/FN$2*INDEX(Usage!$D$5:$ABF$11,MATCH(UsagePerHour!$B$52,Usage!$C$5:$C$11,0),MATCH(UsagePerHour!FN$4,Usage!$D$3:$ABF$3,0)),"")</f>
        <v>0</v>
      </c>
      <c r="FO56" s="6">
        <f>IFERROR(INDEX(Sales!$D$5:$ABF$18,MATCH(UsagePerHour!$B56,Sales!$C$5:$C$18,0),MATCH(UsagePerHour!FO$4,Sales!$D$3:$ABF$3,0))/FO$2*INDEX(Usage!$D$5:$ABF$11,MATCH(UsagePerHour!$B$52,Usage!$C$5:$C$11,0),MATCH(UsagePerHour!FO$4,Usage!$D$3:$ABF$3,0)),"")</f>
        <v>0</v>
      </c>
      <c r="FP56" s="6">
        <f>IFERROR(INDEX(Sales!$D$5:$ABF$18,MATCH(UsagePerHour!$B56,Sales!$C$5:$C$18,0),MATCH(UsagePerHour!FP$4,Sales!$D$3:$ABF$3,0))/FP$2*INDEX(Usage!$D$5:$ABF$11,MATCH(UsagePerHour!$B$52,Usage!$C$5:$C$11,0),MATCH(UsagePerHour!FP$4,Usage!$D$3:$ABF$3,0)),"")</f>
        <v>0</v>
      </c>
      <c r="FQ56" s="6">
        <f>IFERROR(INDEX(Sales!$D$5:$ABF$18,MATCH(UsagePerHour!$B56,Sales!$C$5:$C$18,0),MATCH(UsagePerHour!FQ$4,Sales!$D$3:$ABF$3,0))/FQ$2*INDEX(Usage!$D$5:$ABF$11,MATCH(UsagePerHour!$B$52,Usage!$C$5:$C$11,0),MATCH(UsagePerHour!FQ$4,Usage!$D$3:$ABF$3,0)),"")</f>
        <v>0</v>
      </c>
      <c r="FR56" s="6">
        <f>IFERROR(INDEX(Sales!$D$5:$ABF$18,MATCH(UsagePerHour!$B56,Sales!$C$5:$C$18,0),MATCH(UsagePerHour!FR$4,Sales!$D$3:$ABF$3,0))/FR$2*INDEX(Usage!$D$5:$ABF$11,MATCH(UsagePerHour!$B$52,Usage!$C$5:$C$11,0),MATCH(UsagePerHour!FR$4,Usage!$D$3:$ABF$3,0)),"")</f>
        <v>0</v>
      </c>
      <c r="FS56" s="6">
        <f>IFERROR(INDEX(Sales!$D$5:$ABF$18,MATCH(UsagePerHour!$B56,Sales!$C$5:$C$18,0),MATCH(UsagePerHour!FS$4,Sales!$D$3:$ABF$3,0))/FS$2*INDEX(Usage!$D$5:$ABF$11,MATCH(UsagePerHour!$B$52,Usage!$C$5:$C$11,0),MATCH(UsagePerHour!FS$4,Usage!$D$3:$ABF$3,0)),"")</f>
        <v>0</v>
      </c>
      <c r="FT56" s="6">
        <f>IFERROR(INDEX(Sales!$D$5:$ABF$18,MATCH(UsagePerHour!$B56,Sales!$C$5:$C$18,0),MATCH(UsagePerHour!FT$4,Sales!$D$3:$ABF$3,0))/FT$2*INDEX(Usage!$D$5:$ABF$11,MATCH(UsagePerHour!$B$52,Usage!$C$5:$C$11,0),MATCH(UsagePerHour!FT$4,Usage!$D$3:$ABF$3,0)),"")</f>
        <v>0</v>
      </c>
      <c r="FU56" s="6">
        <f>IFERROR(INDEX(Sales!$D$5:$ABF$18,MATCH(UsagePerHour!$B56,Sales!$C$5:$C$18,0),MATCH(UsagePerHour!FU$4,Sales!$D$3:$ABF$3,0))/FU$2*INDEX(Usage!$D$5:$ABF$11,MATCH(UsagePerHour!$B$52,Usage!$C$5:$C$11,0),MATCH(UsagePerHour!FU$4,Usage!$D$3:$ABF$3,0)),"")</f>
        <v>0</v>
      </c>
      <c r="FV56" s="6">
        <f>IFERROR(INDEX(Sales!$D$5:$ABF$18,MATCH(UsagePerHour!$B56,Sales!$C$5:$C$18,0),MATCH(UsagePerHour!FV$4,Sales!$D$3:$ABF$3,0))/FV$2*INDEX(Usage!$D$5:$ABF$11,MATCH(UsagePerHour!$B$52,Usage!$C$5:$C$11,0),MATCH(UsagePerHour!FV$4,Usage!$D$3:$ABF$3,0)),"")</f>
        <v>0</v>
      </c>
      <c r="FW56" s="6">
        <f>IFERROR(INDEX(Sales!$D$5:$ABF$18,MATCH(UsagePerHour!$B56,Sales!$C$5:$C$18,0),MATCH(UsagePerHour!FW$4,Sales!$D$3:$ABF$3,0))/FW$2*INDEX(Usage!$D$5:$ABF$11,MATCH(UsagePerHour!$B$52,Usage!$C$5:$C$11,0),MATCH(UsagePerHour!FW$4,Usage!$D$3:$ABF$3,0)),"")</f>
        <v>0</v>
      </c>
      <c r="FX56" s="6">
        <f>IFERROR(INDEX(Sales!$D$5:$ABF$18,MATCH(UsagePerHour!$B56,Sales!$C$5:$C$18,0),MATCH(UsagePerHour!FX$4,Sales!$D$3:$ABF$3,0))/FX$2*INDEX(Usage!$D$5:$ABF$11,MATCH(UsagePerHour!$B$52,Usage!$C$5:$C$11,0),MATCH(UsagePerHour!FX$4,Usage!$D$3:$ABF$3,0)),"")</f>
        <v>0</v>
      </c>
      <c r="FY56" s="6">
        <f>IFERROR(INDEX(Sales!$D$5:$ABF$18,MATCH(UsagePerHour!$B56,Sales!$C$5:$C$18,0),MATCH(UsagePerHour!FY$4,Sales!$D$3:$ABF$3,0))/FY$2*INDEX(Usage!$D$5:$ABF$11,MATCH(UsagePerHour!$B$52,Usage!$C$5:$C$11,0),MATCH(UsagePerHour!FY$4,Usage!$D$3:$ABF$3,0)),"")</f>
        <v>0</v>
      </c>
      <c r="FZ56" s="6">
        <f>IFERROR(INDEX(Sales!$D$5:$ABF$18,MATCH(UsagePerHour!$B56,Sales!$C$5:$C$18,0),MATCH(UsagePerHour!FZ$4,Sales!$D$3:$ABF$3,0))/FZ$2*INDEX(Usage!$D$5:$ABF$11,MATCH(UsagePerHour!$B$52,Usage!$C$5:$C$11,0),MATCH(UsagePerHour!FZ$4,Usage!$D$3:$ABF$3,0)),"")</f>
        <v>0</v>
      </c>
      <c r="GA56" s="6">
        <f>IFERROR(INDEX(Sales!$D$5:$ABF$18,MATCH(UsagePerHour!$B56,Sales!$C$5:$C$18,0),MATCH(UsagePerHour!GA$4,Sales!$D$3:$ABF$3,0))/GA$2*INDEX(Usage!$D$5:$ABF$11,MATCH(UsagePerHour!$B$52,Usage!$C$5:$C$11,0),MATCH(UsagePerHour!GA$4,Usage!$D$3:$ABF$3,0)),"")</f>
        <v>0</v>
      </c>
      <c r="GB56" s="6">
        <f>IFERROR(INDEX(Sales!$D$5:$ABF$18,MATCH(UsagePerHour!$B56,Sales!$C$5:$C$18,0),MATCH(UsagePerHour!GB$4,Sales!$D$3:$ABF$3,0))/GB$2*INDEX(Usage!$D$5:$ABF$11,MATCH(UsagePerHour!$B$52,Usage!$C$5:$C$11,0),MATCH(UsagePerHour!GB$4,Usage!$D$3:$ABF$3,0)),"")</f>
        <v>0</v>
      </c>
      <c r="GC56" s="6">
        <f>IFERROR(INDEX(Sales!$D$5:$ABF$18,MATCH(UsagePerHour!$B56,Sales!$C$5:$C$18,0),MATCH(UsagePerHour!GC$4,Sales!$D$3:$ABF$3,0))/GC$2*INDEX(Usage!$D$5:$ABF$11,MATCH(UsagePerHour!$B$52,Usage!$C$5:$C$11,0),MATCH(UsagePerHour!GC$4,Usage!$D$3:$ABF$3,0)),"")</f>
        <v>0</v>
      </c>
      <c r="GD56" s="6">
        <f>IFERROR(INDEX(Sales!$D$5:$ABF$18,MATCH(UsagePerHour!$B56,Sales!$C$5:$C$18,0),MATCH(UsagePerHour!GD$4,Sales!$D$3:$ABF$3,0))/GD$2*INDEX(Usage!$D$5:$ABF$11,MATCH(UsagePerHour!$B$52,Usage!$C$5:$C$11,0),MATCH(UsagePerHour!GD$4,Usage!$D$3:$ABF$3,0)),"")</f>
        <v>0</v>
      </c>
      <c r="GE56" s="6">
        <f>IFERROR(INDEX(Sales!$D$5:$ABF$18,MATCH(UsagePerHour!$B56,Sales!$C$5:$C$18,0),MATCH(UsagePerHour!GE$4,Sales!$D$3:$ABF$3,0))/GE$2*INDEX(Usage!$D$5:$ABF$11,MATCH(UsagePerHour!$B$52,Usage!$C$5:$C$11,0),MATCH(UsagePerHour!GE$4,Usage!$D$3:$ABF$3,0)),"")</f>
        <v>0</v>
      </c>
      <c r="GF56" s="6">
        <f>IFERROR(INDEX(Sales!$D$5:$ABF$18,MATCH(UsagePerHour!$B56,Sales!$C$5:$C$18,0),MATCH(UsagePerHour!GF$4,Sales!$D$3:$ABF$3,0))/GF$2*INDEX(Usage!$D$5:$ABF$11,MATCH(UsagePerHour!$B$52,Usage!$C$5:$C$11,0),MATCH(UsagePerHour!GF$4,Usage!$D$3:$ABF$3,0)),"")</f>
        <v>0</v>
      </c>
      <c r="GG56" s="6">
        <f>IFERROR(INDEX(Sales!$D$5:$ABF$18,MATCH(UsagePerHour!$B56,Sales!$C$5:$C$18,0),MATCH(UsagePerHour!GG$4,Sales!$D$3:$ABF$3,0))/GG$2*INDEX(Usage!$D$5:$ABF$11,MATCH(UsagePerHour!$B$52,Usage!$C$5:$C$11,0),MATCH(UsagePerHour!GG$4,Usage!$D$3:$ABF$3,0)),"")</f>
        <v>0</v>
      </c>
      <c r="GH56" s="6">
        <f>IFERROR(INDEX(Sales!$D$5:$ABF$18,MATCH(UsagePerHour!$B56,Sales!$C$5:$C$18,0),MATCH(UsagePerHour!GH$4,Sales!$D$3:$ABF$3,0))/GH$2*INDEX(Usage!$D$5:$ABF$11,MATCH(UsagePerHour!$B$52,Usage!$C$5:$C$11,0),MATCH(UsagePerHour!GH$4,Usage!$D$3:$ABF$3,0)),"")</f>
        <v>0</v>
      </c>
      <c r="GI56" s="6">
        <f>IFERROR(INDEX(Sales!$D$5:$ABF$18,MATCH(UsagePerHour!$B56,Sales!$C$5:$C$18,0),MATCH(UsagePerHour!GI$4,Sales!$D$3:$ABF$3,0))/GI$2*INDEX(Usage!$D$5:$ABF$11,MATCH(UsagePerHour!$B$52,Usage!$C$5:$C$11,0),MATCH(UsagePerHour!GI$4,Usage!$D$3:$ABF$3,0)),"")</f>
        <v>0</v>
      </c>
      <c r="GJ56" s="6">
        <f>IFERROR(INDEX(Sales!$D$5:$ABF$18,MATCH(UsagePerHour!$B56,Sales!$C$5:$C$18,0),MATCH(UsagePerHour!GJ$4,Sales!$D$3:$ABF$3,0))/GJ$2*INDEX(Usage!$D$5:$ABF$11,MATCH(UsagePerHour!$B$52,Usage!$C$5:$C$11,0),MATCH(UsagePerHour!GJ$4,Usage!$D$3:$ABF$3,0)),"")</f>
        <v>0</v>
      </c>
      <c r="GK56" s="6">
        <f>IFERROR(INDEX(Sales!$D$5:$ABF$18,MATCH(UsagePerHour!$B56,Sales!$C$5:$C$18,0),MATCH(UsagePerHour!GK$4,Sales!$D$3:$ABF$3,0))/GK$2*INDEX(Usage!$D$5:$ABF$11,MATCH(UsagePerHour!$B$52,Usage!$C$5:$C$11,0),MATCH(UsagePerHour!GK$4,Usage!$D$3:$ABF$3,0)),"")</f>
        <v>0</v>
      </c>
      <c r="GL56" s="6">
        <f>IFERROR(INDEX(Sales!$D$5:$ABF$18,MATCH(UsagePerHour!$B56,Sales!$C$5:$C$18,0),MATCH(UsagePerHour!GL$4,Sales!$D$3:$ABF$3,0))/GL$2*INDEX(Usage!$D$5:$ABF$11,MATCH(UsagePerHour!$B$52,Usage!$C$5:$C$11,0),MATCH(UsagePerHour!GL$4,Usage!$D$3:$ABF$3,0)),"")</f>
        <v>0</v>
      </c>
      <c r="GM56" s="6">
        <f>IFERROR(INDEX(Sales!$D$5:$ABF$18,MATCH(UsagePerHour!$B56,Sales!$C$5:$C$18,0),MATCH(UsagePerHour!GM$4,Sales!$D$3:$ABF$3,0))/GM$2*INDEX(Usage!$D$5:$ABF$11,MATCH(UsagePerHour!$B$52,Usage!$C$5:$C$11,0),MATCH(UsagePerHour!GM$4,Usage!$D$3:$ABF$3,0)),"")</f>
        <v>0</v>
      </c>
      <c r="GN56" s="6">
        <f>IFERROR(INDEX(Sales!$D$5:$ABF$18,MATCH(UsagePerHour!$B56,Sales!$C$5:$C$18,0),MATCH(UsagePerHour!GN$4,Sales!$D$3:$ABF$3,0))/GN$2*INDEX(Usage!$D$5:$ABF$11,MATCH(UsagePerHour!$B$52,Usage!$C$5:$C$11,0),MATCH(UsagePerHour!GN$4,Usage!$D$3:$ABF$3,0)),"")</f>
        <v>0</v>
      </c>
      <c r="GO56" s="6">
        <f>IFERROR(INDEX(Sales!$D$5:$ABF$18,MATCH(UsagePerHour!$B56,Sales!$C$5:$C$18,0),MATCH(UsagePerHour!GO$4,Sales!$D$3:$ABF$3,0))/GO$2*INDEX(Usage!$D$5:$ABF$11,MATCH(UsagePerHour!$B$52,Usage!$C$5:$C$11,0),MATCH(UsagePerHour!GO$4,Usage!$D$3:$ABF$3,0)),"")</f>
        <v>0</v>
      </c>
      <c r="GP56" s="6">
        <f>IFERROR(INDEX(Sales!$D$5:$ABF$18,MATCH(UsagePerHour!$B56,Sales!$C$5:$C$18,0),MATCH(UsagePerHour!GP$4,Sales!$D$3:$ABF$3,0))/GP$2*INDEX(Usage!$D$5:$ABF$11,MATCH(UsagePerHour!$B$52,Usage!$C$5:$C$11,0),MATCH(UsagePerHour!GP$4,Usage!$D$3:$ABF$3,0)),"")</f>
        <v>0</v>
      </c>
      <c r="GQ56" s="6">
        <f>IFERROR(INDEX(Sales!$D$5:$ABF$18,MATCH(UsagePerHour!$B56,Sales!$C$5:$C$18,0),MATCH(UsagePerHour!GQ$4,Sales!$D$3:$ABF$3,0))/GQ$2*INDEX(Usage!$D$5:$ABF$11,MATCH(UsagePerHour!$B$52,Usage!$C$5:$C$11,0),MATCH(UsagePerHour!GQ$4,Usage!$D$3:$ABF$3,0)),"")</f>
        <v>0</v>
      </c>
      <c r="GR56" s="6">
        <f>IFERROR(INDEX(Sales!$D$5:$ABF$18,MATCH(UsagePerHour!$B56,Sales!$C$5:$C$18,0),MATCH(UsagePerHour!GR$4,Sales!$D$3:$ABF$3,0))/GR$2*INDEX(Usage!$D$5:$ABF$11,MATCH(UsagePerHour!$B$52,Usage!$C$5:$C$11,0),MATCH(UsagePerHour!GR$4,Usage!$D$3:$ABF$3,0)),"")</f>
        <v>0</v>
      </c>
      <c r="GS56" s="6">
        <f>IFERROR(INDEX(Sales!$D$5:$ABF$18,MATCH(UsagePerHour!$B56,Sales!$C$5:$C$18,0),MATCH(UsagePerHour!GS$4,Sales!$D$3:$ABF$3,0))/GS$2*INDEX(Usage!$D$5:$ABF$11,MATCH(UsagePerHour!$B$52,Usage!$C$5:$C$11,0),MATCH(UsagePerHour!GS$4,Usage!$D$3:$ABF$3,0)),"")</f>
        <v>0</v>
      </c>
      <c r="GT56" s="6">
        <f>IFERROR(INDEX(Sales!$D$5:$ABF$18,MATCH(UsagePerHour!$B56,Sales!$C$5:$C$18,0),MATCH(UsagePerHour!GT$4,Sales!$D$3:$ABF$3,0))/GT$2*INDEX(Usage!$D$5:$ABF$11,MATCH(UsagePerHour!$B$52,Usage!$C$5:$C$11,0),MATCH(UsagePerHour!GT$4,Usage!$D$3:$ABF$3,0)),"")</f>
        <v>0</v>
      </c>
      <c r="GU56" s="6">
        <f>IFERROR(INDEX(Sales!$D$5:$ABF$18,MATCH(UsagePerHour!$B56,Sales!$C$5:$C$18,0),MATCH(UsagePerHour!GU$4,Sales!$D$3:$ABF$3,0))/GU$2*INDEX(Usage!$D$5:$ABF$11,MATCH(UsagePerHour!$B$52,Usage!$C$5:$C$11,0),MATCH(UsagePerHour!GU$4,Usage!$D$3:$ABF$3,0)),"")</f>
        <v>0</v>
      </c>
      <c r="GV56" s="6">
        <f>IFERROR(INDEX(Sales!$D$5:$ABF$18,MATCH(UsagePerHour!$B56,Sales!$C$5:$C$18,0),MATCH(UsagePerHour!GV$4,Sales!$D$3:$ABF$3,0))/GV$2*INDEX(Usage!$D$5:$ABF$11,MATCH(UsagePerHour!$B$52,Usage!$C$5:$C$11,0),MATCH(UsagePerHour!GV$4,Usage!$D$3:$ABF$3,0)),"")</f>
        <v>0</v>
      </c>
      <c r="GW56" s="6">
        <f>IFERROR(INDEX(Sales!$D$5:$ABF$18,MATCH(UsagePerHour!$B56,Sales!$C$5:$C$18,0),MATCH(UsagePerHour!GW$4,Sales!$D$3:$ABF$3,0))/GW$2*INDEX(Usage!$D$5:$ABF$11,MATCH(UsagePerHour!$B$52,Usage!$C$5:$C$11,0),MATCH(UsagePerHour!GW$4,Usage!$D$3:$ABF$3,0)),"")</f>
        <v>0</v>
      </c>
      <c r="GX56" s="6">
        <f>IFERROR(INDEX(Sales!$D$5:$ABF$18,MATCH(UsagePerHour!$B56,Sales!$C$5:$C$18,0),MATCH(UsagePerHour!GX$4,Sales!$D$3:$ABF$3,0))/GX$2*INDEX(Usage!$D$5:$ABF$11,MATCH(UsagePerHour!$B$52,Usage!$C$5:$C$11,0),MATCH(UsagePerHour!GX$4,Usage!$D$3:$ABF$3,0)),"")</f>
        <v>0</v>
      </c>
      <c r="GY56" s="6">
        <f>IFERROR(INDEX(Sales!$D$5:$ABF$18,MATCH(UsagePerHour!$B56,Sales!$C$5:$C$18,0),MATCH(UsagePerHour!GY$4,Sales!$D$3:$ABF$3,0))/GY$2*INDEX(Usage!$D$5:$ABF$11,MATCH(UsagePerHour!$B$52,Usage!$C$5:$C$11,0),MATCH(UsagePerHour!GY$4,Usage!$D$3:$ABF$3,0)),"")</f>
        <v>0</v>
      </c>
      <c r="GZ56" s="6">
        <f>IFERROR(INDEX(Sales!$D$5:$ABF$18,MATCH(UsagePerHour!$B56,Sales!$C$5:$C$18,0),MATCH(UsagePerHour!GZ$4,Sales!$D$3:$ABF$3,0))/GZ$2*INDEX(Usage!$D$5:$ABF$11,MATCH(UsagePerHour!$B$52,Usage!$C$5:$C$11,0),MATCH(UsagePerHour!GZ$4,Usage!$D$3:$ABF$3,0)),"")</f>
        <v>0</v>
      </c>
      <c r="HA56" s="6">
        <f>IFERROR(INDEX(Sales!$D$5:$ABF$18,MATCH(UsagePerHour!$B56,Sales!$C$5:$C$18,0),MATCH(UsagePerHour!HA$4,Sales!$D$3:$ABF$3,0))/HA$2*INDEX(Usage!$D$5:$ABF$11,MATCH(UsagePerHour!$B$52,Usage!$C$5:$C$11,0),MATCH(UsagePerHour!HA$4,Usage!$D$3:$ABF$3,0)),"")</f>
        <v>0</v>
      </c>
      <c r="HB56" s="6">
        <f>IFERROR(INDEX(Sales!$D$5:$ABF$18,MATCH(UsagePerHour!$B56,Sales!$C$5:$C$18,0),MATCH(UsagePerHour!HB$4,Sales!$D$3:$ABF$3,0))/HB$2*INDEX(Usage!$D$5:$ABF$11,MATCH(UsagePerHour!$B$52,Usage!$C$5:$C$11,0),MATCH(UsagePerHour!HB$4,Usage!$D$3:$ABF$3,0)),"")</f>
        <v>0</v>
      </c>
      <c r="HC56" s="6">
        <f>IFERROR(INDEX(Sales!$D$5:$ABF$18,MATCH(UsagePerHour!$B56,Sales!$C$5:$C$18,0),MATCH(UsagePerHour!HC$4,Sales!$D$3:$ABF$3,0))/HC$2*INDEX(Usage!$D$5:$ABF$11,MATCH(UsagePerHour!$B$52,Usage!$C$5:$C$11,0),MATCH(UsagePerHour!HC$4,Usage!$D$3:$ABF$3,0)),"")</f>
        <v>0</v>
      </c>
      <c r="HD56" s="6">
        <f>IFERROR(INDEX(Sales!$D$5:$ABF$18,MATCH(UsagePerHour!$B56,Sales!$C$5:$C$18,0),MATCH(UsagePerHour!HD$4,Sales!$D$3:$ABF$3,0))/HD$2*INDEX(Usage!$D$5:$ABF$11,MATCH(UsagePerHour!$B$52,Usage!$C$5:$C$11,0),MATCH(UsagePerHour!HD$4,Usage!$D$3:$ABF$3,0)),"")</f>
        <v>0</v>
      </c>
      <c r="HE56" s="6">
        <f>IFERROR(INDEX(Sales!$D$5:$ABF$18,MATCH(UsagePerHour!$B56,Sales!$C$5:$C$18,0),MATCH(UsagePerHour!HE$4,Sales!$D$3:$ABF$3,0))/HE$2*INDEX(Usage!$D$5:$ABF$11,MATCH(UsagePerHour!$B$52,Usage!$C$5:$C$11,0),MATCH(UsagePerHour!HE$4,Usage!$D$3:$ABF$3,0)),"")</f>
        <v>0</v>
      </c>
      <c r="HF56" s="6">
        <f>IFERROR(INDEX(Sales!$D$5:$ABF$18,MATCH(UsagePerHour!$B56,Sales!$C$5:$C$18,0),MATCH(UsagePerHour!HF$4,Sales!$D$3:$ABF$3,0))/HF$2*INDEX(Usage!$D$5:$ABF$11,MATCH(UsagePerHour!$B$52,Usage!$C$5:$C$11,0),MATCH(UsagePerHour!HF$4,Usage!$D$3:$ABF$3,0)),"")</f>
        <v>0</v>
      </c>
      <c r="HG56" s="6">
        <f>IFERROR(INDEX(Sales!$D$5:$ABF$18,MATCH(UsagePerHour!$B56,Sales!$C$5:$C$18,0),MATCH(UsagePerHour!HG$4,Sales!$D$3:$ABF$3,0))/HG$2*INDEX(Usage!$D$5:$ABF$11,MATCH(UsagePerHour!$B$52,Usage!$C$5:$C$11,0),MATCH(UsagePerHour!HG$4,Usage!$D$3:$ABF$3,0)),"")</f>
        <v>0</v>
      </c>
      <c r="HH56" s="6">
        <f>IFERROR(INDEX(Sales!$D$5:$ABF$18,MATCH(UsagePerHour!$B56,Sales!$C$5:$C$18,0),MATCH(UsagePerHour!HH$4,Sales!$D$3:$ABF$3,0))/HH$2*INDEX(Usage!$D$5:$ABF$11,MATCH(UsagePerHour!$B$52,Usage!$C$5:$C$11,0),MATCH(UsagePerHour!HH$4,Usage!$D$3:$ABF$3,0)),"")</f>
        <v>0</v>
      </c>
      <c r="HI56" s="6">
        <f>IFERROR(INDEX(Sales!$D$5:$ABF$18,MATCH(UsagePerHour!$B56,Sales!$C$5:$C$18,0),MATCH(UsagePerHour!HI$4,Sales!$D$3:$ABF$3,0))/HI$2*INDEX(Usage!$D$5:$ABF$11,MATCH(UsagePerHour!$B$52,Usage!$C$5:$C$11,0),MATCH(UsagePerHour!HI$4,Usage!$D$3:$ABF$3,0)),"")</f>
        <v>0</v>
      </c>
      <c r="HJ56" s="6">
        <f>IFERROR(INDEX(Sales!$D$5:$ABF$18,MATCH(UsagePerHour!$B56,Sales!$C$5:$C$18,0),MATCH(UsagePerHour!HJ$4,Sales!$D$3:$ABF$3,0))/HJ$2*INDEX(Usage!$D$5:$ABF$11,MATCH(UsagePerHour!$B$52,Usage!$C$5:$C$11,0),MATCH(UsagePerHour!HJ$4,Usage!$D$3:$ABF$3,0)),"")</f>
        <v>0</v>
      </c>
      <c r="HK56" s="6">
        <f>IFERROR(INDEX(Sales!$D$5:$ABF$18,MATCH(UsagePerHour!$B56,Sales!$C$5:$C$18,0),MATCH(UsagePerHour!HK$4,Sales!$D$3:$ABF$3,0))/HK$2*INDEX(Usage!$D$5:$ABF$11,MATCH(UsagePerHour!$B$52,Usage!$C$5:$C$11,0),MATCH(UsagePerHour!HK$4,Usage!$D$3:$ABF$3,0)),"")</f>
        <v>0</v>
      </c>
      <c r="HL56" s="6">
        <f>IFERROR(INDEX(Sales!$D$5:$ABF$18,MATCH(UsagePerHour!$B56,Sales!$C$5:$C$18,0),MATCH(UsagePerHour!HL$4,Sales!$D$3:$ABF$3,0))/HL$2*INDEX(Usage!$D$5:$ABF$11,MATCH(UsagePerHour!$B$52,Usage!$C$5:$C$11,0),MATCH(UsagePerHour!HL$4,Usage!$D$3:$ABF$3,0)),"")</f>
        <v>0.98629941713127223</v>
      </c>
      <c r="HM56" s="6">
        <f>IFERROR(INDEX(Sales!$D$5:$ABF$18,MATCH(UsagePerHour!$B56,Sales!$C$5:$C$18,0),MATCH(UsagePerHour!HM$4,Sales!$D$3:$ABF$3,0))/HM$2*INDEX(Usage!$D$5:$ABF$11,MATCH(UsagePerHour!$B$52,Usage!$C$5:$C$11,0),MATCH(UsagePerHour!HM$4,Usage!$D$3:$ABF$3,0)),"")</f>
        <v>0</v>
      </c>
      <c r="HN56" s="6">
        <f>IFERROR(INDEX(Sales!$D$5:$ABF$18,MATCH(UsagePerHour!$B56,Sales!$C$5:$C$18,0),MATCH(UsagePerHour!HN$4,Sales!$D$3:$ABF$3,0))/HN$2*INDEX(Usage!$D$5:$ABF$11,MATCH(UsagePerHour!$B$52,Usage!$C$5:$C$11,0),MATCH(UsagePerHour!HN$4,Usage!$D$3:$ABF$3,0)),"")</f>
        <v>0</v>
      </c>
      <c r="HO56" s="6">
        <f>IFERROR(INDEX(Sales!$D$5:$ABF$18,MATCH(UsagePerHour!$B56,Sales!$C$5:$C$18,0),MATCH(UsagePerHour!HO$4,Sales!$D$3:$ABF$3,0))/HO$2*INDEX(Usage!$D$5:$ABF$11,MATCH(UsagePerHour!$B$52,Usage!$C$5:$C$11,0),MATCH(UsagePerHour!HO$4,Usage!$D$3:$ABF$3,0)),"")</f>
        <v>0</v>
      </c>
      <c r="HP56" s="6">
        <f>IFERROR(INDEX(Sales!$D$5:$ABF$18,MATCH(UsagePerHour!$B56,Sales!$C$5:$C$18,0),MATCH(UsagePerHour!HP$4,Sales!$D$3:$ABF$3,0))/HP$2*INDEX(Usage!$D$5:$ABF$11,MATCH(UsagePerHour!$B$52,Usage!$C$5:$C$11,0),MATCH(UsagePerHour!HP$4,Usage!$D$3:$ABF$3,0)),"")</f>
        <v>0</v>
      </c>
      <c r="HQ56" s="6">
        <f>IFERROR(INDEX(Sales!$D$5:$ABF$18,MATCH(UsagePerHour!$B56,Sales!$C$5:$C$18,0),MATCH(UsagePerHour!HQ$4,Sales!$D$3:$ABF$3,0))/HQ$2*INDEX(Usage!$D$5:$ABF$11,MATCH(UsagePerHour!$B$52,Usage!$C$5:$C$11,0),MATCH(UsagePerHour!HQ$4,Usage!$D$3:$ABF$3,0)),"")</f>
        <v>0</v>
      </c>
      <c r="HR56" s="6">
        <f>IFERROR(INDEX(Sales!$D$5:$ABF$18,MATCH(UsagePerHour!$B56,Sales!$C$5:$C$18,0),MATCH(UsagePerHour!HR$4,Sales!$D$3:$ABF$3,0))/HR$2*INDEX(Usage!$D$5:$ABF$11,MATCH(UsagePerHour!$B$52,Usage!$C$5:$C$11,0),MATCH(UsagePerHour!HR$4,Usage!$D$3:$ABF$3,0)),"")</f>
        <v>0</v>
      </c>
      <c r="HS56" s="6">
        <f>IFERROR(INDEX(Sales!$D$5:$ABF$18,MATCH(UsagePerHour!$B56,Sales!$C$5:$C$18,0),MATCH(UsagePerHour!HS$4,Sales!$D$3:$ABF$3,0))/HS$2*INDEX(Usage!$D$5:$ABF$11,MATCH(UsagePerHour!$B$52,Usage!$C$5:$C$11,0),MATCH(UsagePerHour!HS$4,Usage!$D$3:$ABF$3,0)),"")</f>
        <v>0</v>
      </c>
      <c r="HT56" s="6">
        <f>IFERROR(INDEX(Sales!$D$5:$ABF$18,MATCH(UsagePerHour!$B56,Sales!$C$5:$C$18,0),MATCH(UsagePerHour!HT$4,Sales!$D$3:$ABF$3,0))/HT$2*INDEX(Usage!$D$5:$ABF$11,MATCH(UsagePerHour!$B$52,Usage!$C$5:$C$11,0),MATCH(UsagePerHour!HT$4,Usage!$D$3:$ABF$3,0)),"")</f>
        <v>0</v>
      </c>
      <c r="HU56" s="6">
        <f>IFERROR(INDEX(Sales!$D$5:$ABF$18,MATCH(UsagePerHour!$B56,Sales!$C$5:$C$18,0),MATCH(UsagePerHour!HU$4,Sales!$D$3:$ABF$3,0))/HU$2*INDEX(Usage!$D$5:$ABF$11,MATCH(UsagePerHour!$B$52,Usage!$C$5:$C$11,0),MATCH(UsagePerHour!HU$4,Usage!$D$3:$ABF$3,0)),"")</f>
        <v>0</v>
      </c>
      <c r="HV56" s="6">
        <f>IFERROR(INDEX(Sales!$D$5:$ABF$18,MATCH(UsagePerHour!$B56,Sales!$C$5:$C$18,0),MATCH(UsagePerHour!HV$4,Sales!$D$3:$ABF$3,0))/HV$2*INDEX(Usage!$D$5:$ABF$11,MATCH(UsagePerHour!$B$52,Usage!$C$5:$C$11,0),MATCH(UsagePerHour!HV$4,Usage!$D$3:$ABF$3,0)),"")</f>
        <v>0</v>
      </c>
      <c r="HW56" s="6">
        <f>IFERROR(INDEX(Sales!$D$5:$ABF$18,MATCH(UsagePerHour!$B56,Sales!$C$5:$C$18,0),MATCH(UsagePerHour!HW$4,Sales!$D$3:$ABF$3,0))/HW$2*INDEX(Usage!$D$5:$ABF$11,MATCH(UsagePerHour!$B$52,Usage!$C$5:$C$11,0),MATCH(UsagePerHour!HW$4,Usage!$D$3:$ABF$3,0)),"")</f>
        <v>0</v>
      </c>
      <c r="HX56" s="6">
        <f>IFERROR(INDEX(Sales!$D$5:$ABF$18,MATCH(UsagePerHour!$B56,Sales!$C$5:$C$18,0),MATCH(UsagePerHour!HX$4,Sales!$D$3:$ABF$3,0))/HX$2*INDEX(Usage!$D$5:$ABF$11,MATCH(UsagePerHour!$B$52,Usage!$C$5:$C$11,0),MATCH(UsagePerHour!HX$4,Usage!$D$3:$ABF$3,0)),"")</f>
        <v>0</v>
      </c>
      <c r="HY56" s="6">
        <f>IFERROR(INDEX(Sales!$D$5:$ABF$18,MATCH(UsagePerHour!$B56,Sales!$C$5:$C$18,0),MATCH(UsagePerHour!HY$4,Sales!$D$3:$ABF$3,0))/HY$2*INDEX(Usage!$D$5:$ABF$11,MATCH(UsagePerHour!$B$52,Usage!$C$5:$C$11,0),MATCH(UsagePerHour!HY$4,Usage!$D$3:$ABF$3,0)),"")</f>
        <v>0</v>
      </c>
      <c r="HZ56" s="6">
        <f>IFERROR(INDEX(Sales!$D$5:$ABF$18,MATCH(UsagePerHour!$B56,Sales!$C$5:$C$18,0),MATCH(UsagePerHour!HZ$4,Sales!$D$3:$ABF$3,0))/HZ$2*INDEX(Usage!$D$5:$ABF$11,MATCH(UsagePerHour!$B$52,Usage!$C$5:$C$11,0),MATCH(UsagePerHour!HZ$4,Usage!$D$3:$ABF$3,0)),"")</f>
        <v>0</v>
      </c>
      <c r="IA56" s="6">
        <f>IFERROR(INDEX(Sales!$D$5:$ABF$18,MATCH(UsagePerHour!$B56,Sales!$C$5:$C$18,0),MATCH(UsagePerHour!IA$4,Sales!$D$3:$ABF$3,0))/IA$2*INDEX(Usage!$D$5:$ABF$11,MATCH(UsagePerHour!$B$52,Usage!$C$5:$C$11,0),MATCH(UsagePerHour!IA$4,Usage!$D$3:$ABF$3,0)),"")</f>
        <v>0</v>
      </c>
      <c r="IB56" s="6">
        <f>IFERROR(INDEX(Sales!$D$5:$ABF$18,MATCH(UsagePerHour!$B56,Sales!$C$5:$C$18,0),MATCH(UsagePerHour!IB$4,Sales!$D$3:$ABF$3,0))/IB$2*INDEX(Usage!$D$5:$ABF$11,MATCH(UsagePerHour!$B$52,Usage!$C$5:$C$11,0),MATCH(UsagePerHour!IB$4,Usage!$D$3:$ABF$3,0)),"")</f>
        <v>0</v>
      </c>
      <c r="IC56" s="6">
        <f>IFERROR(INDEX(Sales!$D$5:$ABF$18,MATCH(UsagePerHour!$B56,Sales!$C$5:$C$18,0),MATCH(UsagePerHour!IC$4,Sales!$D$3:$ABF$3,0))/IC$2*INDEX(Usage!$D$5:$ABF$11,MATCH(UsagePerHour!$B$52,Usage!$C$5:$C$11,0),MATCH(UsagePerHour!IC$4,Usage!$D$3:$ABF$3,0)),"")</f>
        <v>0</v>
      </c>
      <c r="ID56" s="6">
        <f>IFERROR(INDEX(Sales!$D$5:$ABF$18,MATCH(UsagePerHour!$B56,Sales!$C$5:$C$18,0),MATCH(UsagePerHour!ID$4,Sales!$D$3:$ABF$3,0))/ID$2*INDEX(Usage!$D$5:$ABF$11,MATCH(UsagePerHour!$B$52,Usage!$C$5:$C$11,0),MATCH(UsagePerHour!ID$4,Usage!$D$3:$ABF$3,0)),"")</f>
        <v>0</v>
      </c>
      <c r="IE56" s="6">
        <f>IFERROR(INDEX(Sales!$D$5:$ABF$18,MATCH(UsagePerHour!$B56,Sales!$C$5:$C$18,0),MATCH(UsagePerHour!IE$4,Sales!$D$3:$ABF$3,0))/IE$2*INDEX(Usage!$D$5:$ABF$11,MATCH(UsagePerHour!$B$52,Usage!$C$5:$C$11,0),MATCH(UsagePerHour!IE$4,Usage!$D$3:$ABF$3,0)),"")</f>
        <v>0</v>
      </c>
      <c r="IF56" s="6">
        <f>IFERROR(INDEX(Sales!$D$5:$ABF$18,MATCH(UsagePerHour!$B56,Sales!$C$5:$C$18,0),MATCH(UsagePerHour!IF$4,Sales!$D$3:$ABF$3,0))/IF$2*INDEX(Usage!$D$5:$ABF$11,MATCH(UsagePerHour!$B$52,Usage!$C$5:$C$11,0),MATCH(UsagePerHour!IF$4,Usage!$D$3:$ABF$3,0)),"")</f>
        <v>0</v>
      </c>
      <c r="IG56" s="6">
        <f>IFERROR(INDEX(Sales!$D$5:$ABF$18,MATCH(UsagePerHour!$B56,Sales!$C$5:$C$18,0),MATCH(UsagePerHour!IG$4,Sales!$D$3:$ABF$3,0))/IG$2*INDEX(Usage!$D$5:$ABF$11,MATCH(UsagePerHour!$B$52,Usage!$C$5:$C$11,0),MATCH(UsagePerHour!IG$4,Usage!$D$3:$ABF$3,0)),"")</f>
        <v>0</v>
      </c>
      <c r="IH56" s="6">
        <f>IFERROR(INDEX(Sales!$D$5:$ABF$18,MATCH(UsagePerHour!$B56,Sales!$C$5:$C$18,0),MATCH(UsagePerHour!IH$4,Sales!$D$3:$ABF$3,0))/IH$2*INDEX(Usage!$D$5:$ABF$11,MATCH(UsagePerHour!$B$52,Usage!$C$5:$C$11,0),MATCH(UsagePerHour!IH$4,Usage!$D$3:$ABF$3,0)),"")</f>
        <v>0</v>
      </c>
      <c r="II56" s="6">
        <f>IFERROR(INDEX(Sales!$D$5:$ABF$18,MATCH(UsagePerHour!$B56,Sales!$C$5:$C$18,0),MATCH(UsagePerHour!II$4,Sales!$D$3:$ABF$3,0))/II$2*INDEX(Usage!$D$5:$ABF$11,MATCH(UsagePerHour!$B$52,Usage!$C$5:$C$11,0),MATCH(UsagePerHour!II$4,Usage!$D$3:$ABF$3,0)),"")</f>
        <v>0</v>
      </c>
      <c r="IJ56" s="6">
        <f>IFERROR(INDEX(Sales!$D$5:$ABF$18,MATCH(UsagePerHour!$B56,Sales!$C$5:$C$18,0),MATCH(UsagePerHour!IJ$4,Sales!$D$3:$ABF$3,0))/IJ$2*INDEX(Usage!$D$5:$ABF$11,MATCH(UsagePerHour!$B$52,Usage!$C$5:$C$11,0),MATCH(UsagePerHour!IJ$4,Usage!$D$3:$ABF$3,0)),"")</f>
        <v>0</v>
      </c>
      <c r="IK56" s="6">
        <f>IFERROR(INDEX(Sales!$D$5:$ABF$18,MATCH(UsagePerHour!$B56,Sales!$C$5:$C$18,0),MATCH(UsagePerHour!IK$4,Sales!$D$3:$ABF$3,0))/IK$2*INDEX(Usage!$D$5:$ABF$11,MATCH(UsagePerHour!$B$52,Usage!$C$5:$C$11,0),MATCH(UsagePerHour!IK$4,Usage!$D$3:$ABF$3,0)),"")</f>
        <v>0</v>
      </c>
      <c r="IL56" s="6">
        <f>IFERROR(INDEX(Sales!$D$5:$ABF$18,MATCH(UsagePerHour!$B56,Sales!$C$5:$C$18,0),MATCH(UsagePerHour!IL$4,Sales!$D$3:$ABF$3,0))/IL$2*INDEX(Usage!$D$5:$ABF$11,MATCH(UsagePerHour!$B$52,Usage!$C$5:$C$11,0),MATCH(UsagePerHour!IL$4,Usage!$D$3:$ABF$3,0)),"")</f>
        <v>0</v>
      </c>
      <c r="IM56" s="6">
        <f>IFERROR(INDEX(Sales!$D$5:$ABF$18,MATCH(UsagePerHour!$B56,Sales!$C$5:$C$18,0),MATCH(UsagePerHour!IM$4,Sales!$D$3:$ABF$3,0))/IM$2*INDEX(Usage!$D$5:$ABF$11,MATCH(UsagePerHour!$B$52,Usage!$C$5:$C$11,0),MATCH(UsagePerHour!IM$4,Usage!$D$3:$ABF$3,0)),"")</f>
        <v>0</v>
      </c>
      <c r="IN56" s="6">
        <f>IFERROR(INDEX(Sales!$D$5:$ABF$18,MATCH(UsagePerHour!$B56,Sales!$C$5:$C$18,0),MATCH(UsagePerHour!IN$4,Sales!$D$3:$ABF$3,0))/IN$2*INDEX(Usage!$D$5:$ABF$11,MATCH(UsagePerHour!$B$52,Usage!$C$5:$C$11,0),MATCH(UsagePerHour!IN$4,Usage!$D$3:$ABF$3,0)),"")</f>
        <v>0</v>
      </c>
      <c r="IO56" s="6">
        <f>IFERROR(INDEX(Sales!$D$5:$ABF$18,MATCH(UsagePerHour!$B56,Sales!$C$5:$C$18,0),MATCH(UsagePerHour!IO$4,Sales!$D$3:$ABF$3,0))/IO$2*INDEX(Usage!$D$5:$ABF$11,MATCH(UsagePerHour!$B$52,Usage!$C$5:$C$11,0),MATCH(UsagePerHour!IO$4,Usage!$D$3:$ABF$3,0)),"")</f>
        <v>0</v>
      </c>
      <c r="IP56" s="6">
        <f>IFERROR(INDEX(Sales!$D$5:$ABF$18,MATCH(UsagePerHour!$B56,Sales!$C$5:$C$18,0),MATCH(UsagePerHour!IP$4,Sales!$D$3:$ABF$3,0))/IP$2*INDEX(Usage!$D$5:$ABF$11,MATCH(UsagePerHour!$B$52,Usage!$C$5:$C$11,0),MATCH(UsagePerHour!IP$4,Usage!$D$3:$ABF$3,0)),"")</f>
        <v>0</v>
      </c>
      <c r="IQ56" s="6">
        <f>IFERROR(INDEX(Sales!$D$5:$ABF$18,MATCH(UsagePerHour!$B56,Sales!$C$5:$C$18,0),MATCH(UsagePerHour!IQ$4,Sales!$D$3:$ABF$3,0))/IQ$2*INDEX(Usage!$D$5:$ABF$11,MATCH(UsagePerHour!$B$52,Usage!$C$5:$C$11,0),MATCH(UsagePerHour!IQ$4,Usage!$D$3:$ABF$3,0)),"")</f>
        <v>0</v>
      </c>
      <c r="IR56" s="6">
        <f>IFERROR(INDEX(Sales!$D$5:$ABF$18,MATCH(UsagePerHour!$B56,Sales!$C$5:$C$18,0),MATCH(UsagePerHour!IR$4,Sales!$D$3:$ABF$3,0))/IR$2*INDEX(Usage!$D$5:$ABF$11,MATCH(UsagePerHour!$B$52,Usage!$C$5:$C$11,0),MATCH(UsagePerHour!IR$4,Usage!$D$3:$ABF$3,0)),"")</f>
        <v>0</v>
      </c>
      <c r="IS56" s="6">
        <f>IFERROR(INDEX(Sales!$D$5:$ABF$18,MATCH(UsagePerHour!$B56,Sales!$C$5:$C$18,0),MATCH(UsagePerHour!IS$4,Sales!$D$3:$ABF$3,0))/IS$2*INDEX(Usage!$D$5:$ABF$11,MATCH(UsagePerHour!$B$52,Usage!$C$5:$C$11,0),MATCH(UsagePerHour!IS$4,Usage!$D$3:$ABF$3,0)),"")</f>
        <v>0</v>
      </c>
      <c r="IT56" s="6">
        <f>IFERROR(INDEX(Sales!$D$5:$ABF$18,MATCH(UsagePerHour!$B56,Sales!$C$5:$C$18,0),MATCH(UsagePerHour!IT$4,Sales!$D$3:$ABF$3,0))/IT$2*INDEX(Usage!$D$5:$ABF$11,MATCH(UsagePerHour!$B$52,Usage!$C$5:$C$11,0),MATCH(UsagePerHour!IT$4,Usage!$D$3:$ABF$3,0)),"")</f>
        <v>0</v>
      </c>
      <c r="IU56" s="6">
        <f>IFERROR(INDEX(Sales!$D$5:$ABF$18,MATCH(UsagePerHour!$B56,Sales!$C$5:$C$18,0),MATCH(UsagePerHour!IU$4,Sales!$D$3:$ABF$3,0))/IU$2*INDEX(Usage!$D$5:$ABF$11,MATCH(UsagePerHour!$B$52,Usage!$C$5:$C$11,0),MATCH(UsagePerHour!IU$4,Usage!$D$3:$ABF$3,0)),"")</f>
        <v>0</v>
      </c>
      <c r="IV56" s="6">
        <f>IFERROR(INDEX(Sales!$D$5:$ABF$18,MATCH(UsagePerHour!$B56,Sales!$C$5:$C$18,0),MATCH(UsagePerHour!IV$4,Sales!$D$3:$ABF$3,0))/IV$2*INDEX(Usage!$D$5:$ABF$11,MATCH(UsagePerHour!$B$52,Usage!$C$5:$C$11,0),MATCH(UsagePerHour!IV$4,Usage!$D$3:$ABF$3,0)),"")</f>
        <v>0</v>
      </c>
      <c r="IW56" s="6">
        <f>IFERROR(INDEX(Sales!$D$5:$ABF$18,MATCH(UsagePerHour!$B56,Sales!$C$5:$C$18,0),MATCH(UsagePerHour!IW$4,Sales!$D$3:$ABF$3,0))/IW$2*INDEX(Usage!$D$5:$ABF$11,MATCH(UsagePerHour!$B$52,Usage!$C$5:$C$11,0),MATCH(UsagePerHour!IW$4,Usage!$D$3:$ABF$3,0)),"")</f>
        <v>0</v>
      </c>
      <c r="IX56" s="6">
        <f>IFERROR(INDEX(Sales!$D$5:$ABF$18,MATCH(UsagePerHour!$B56,Sales!$C$5:$C$18,0),MATCH(UsagePerHour!IX$4,Sales!$D$3:$ABF$3,0))/IX$2*INDEX(Usage!$D$5:$ABF$11,MATCH(UsagePerHour!$B$52,Usage!$C$5:$C$11,0),MATCH(UsagePerHour!IX$4,Usage!$D$3:$ABF$3,0)),"")</f>
        <v>0</v>
      </c>
      <c r="IY56" s="6">
        <f>IFERROR(INDEX(Sales!$D$5:$ABF$18,MATCH(UsagePerHour!$B56,Sales!$C$5:$C$18,0),MATCH(UsagePerHour!IY$4,Sales!$D$3:$ABF$3,0))/IY$2*INDEX(Usage!$D$5:$ABF$11,MATCH(UsagePerHour!$B$52,Usage!$C$5:$C$11,0),MATCH(UsagePerHour!IY$4,Usage!$D$3:$ABF$3,0)),"")</f>
        <v>0</v>
      </c>
      <c r="IZ56" s="6">
        <f>IFERROR(INDEX(Sales!$D$5:$ABF$18,MATCH(UsagePerHour!$B56,Sales!$C$5:$C$18,0),MATCH(UsagePerHour!IZ$4,Sales!$D$3:$ABF$3,0))/IZ$2*INDEX(Usage!$D$5:$ABF$11,MATCH(UsagePerHour!$B$52,Usage!$C$5:$C$11,0),MATCH(UsagePerHour!IZ$4,Usage!$D$3:$ABF$3,0)),"")</f>
        <v>0</v>
      </c>
      <c r="JA56" s="6">
        <f>IFERROR(INDEX(Sales!$D$5:$ABF$18,MATCH(UsagePerHour!$B56,Sales!$C$5:$C$18,0),MATCH(UsagePerHour!JA$4,Sales!$D$3:$ABF$3,0))/JA$2*INDEX(Usage!$D$5:$ABF$11,MATCH(UsagePerHour!$B$52,Usage!$C$5:$C$11,0),MATCH(UsagePerHour!JA$4,Usage!$D$3:$ABF$3,0)),"")</f>
        <v>0</v>
      </c>
      <c r="JB56" s="6">
        <f>IFERROR(INDEX(Sales!$D$5:$ABF$18,MATCH(UsagePerHour!$B56,Sales!$C$5:$C$18,0),MATCH(UsagePerHour!JB$4,Sales!$D$3:$ABF$3,0))/JB$2*INDEX(Usage!$D$5:$ABF$11,MATCH(UsagePerHour!$B$52,Usage!$C$5:$C$11,0),MATCH(UsagePerHour!JB$4,Usage!$D$3:$ABF$3,0)),"")</f>
        <v>0</v>
      </c>
      <c r="JC56" s="6">
        <f>IFERROR(INDEX(Sales!$D$5:$ABF$18,MATCH(UsagePerHour!$B56,Sales!$C$5:$C$18,0),MATCH(UsagePerHour!JC$4,Sales!$D$3:$ABF$3,0))/JC$2*INDEX(Usage!$D$5:$ABF$11,MATCH(UsagePerHour!$B$52,Usage!$C$5:$C$11,0),MATCH(UsagePerHour!JC$4,Usage!$D$3:$ABF$3,0)),"")</f>
        <v>0</v>
      </c>
      <c r="JD56" s="6">
        <f>IFERROR(INDEX(Sales!$D$5:$ABF$18,MATCH(UsagePerHour!$B56,Sales!$C$5:$C$18,0),MATCH(UsagePerHour!JD$4,Sales!$D$3:$ABF$3,0))/JD$2*INDEX(Usage!$D$5:$ABF$11,MATCH(UsagePerHour!$B$52,Usage!$C$5:$C$11,0),MATCH(UsagePerHour!JD$4,Usage!$D$3:$ABF$3,0)),"")</f>
        <v>0</v>
      </c>
      <c r="JE56" s="6">
        <f>IFERROR(INDEX(Sales!$D$5:$ABF$18,MATCH(UsagePerHour!$B56,Sales!$C$5:$C$18,0),MATCH(UsagePerHour!JE$4,Sales!$D$3:$ABF$3,0))/JE$2*INDEX(Usage!$D$5:$ABF$11,MATCH(UsagePerHour!$B$52,Usage!$C$5:$C$11,0),MATCH(UsagePerHour!JE$4,Usage!$D$3:$ABF$3,0)),"")</f>
        <v>0</v>
      </c>
      <c r="JF56" s="6">
        <f>IFERROR(INDEX(Sales!$D$5:$ABF$18,MATCH(UsagePerHour!$B56,Sales!$C$5:$C$18,0),MATCH(UsagePerHour!JF$4,Sales!$D$3:$ABF$3,0))/JF$2*INDEX(Usage!$D$5:$ABF$11,MATCH(UsagePerHour!$B$52,Usage!$C$5:$C$11,0),MATCH(UsagePerHour!JF$4,Usage!$D$3:$ABF$3,0)),"")</f>
        <v>0</v>
      </c>
      <c r="JG56" s="6">
        <f>IFERROR(INDEX(Sales!$D$5:$ABF$18,MATCH(UsagePerHour!$B56,Sales!$C$5:$C$18,0),MATCH(UsagePerHour!JG$4,Sales!$D$3:$ABF$3,0))/JG$2*INDEX(Usage!$D$5:$ABF$11,MATCH(UsagePerHour!$B$52,Usage!$C$5:$C$11,0),MATCH(UsagePerHour!JG$4,Usage!$D$3:$ABF$3,0)),"")</f>
        <v>0</v>
      </c>
      <c r="JH56" s="6">
        <f>IFERROR(INDEX(Sales!$D$5:$ABF$18,MATCH(UsagePerHour!$B56,Sales!$C$5:$C$18,0),MATCH(UsagePerHour!JH$4,Sales!$D$3:$ABF$3,0))/JH$2*INDEX(Usage!$D$5:$ABF$11,MATCH(UsagePerHour!$B$52,Usage!$C$5:$C$11,0),MATCH(UsagePerHour!JH$4,Usage!$D$3:$ABF$3,0)),"")</f>
        <v>0</v>
      </c>
      <c r="JI56" s="6">
        <f>IFERROR(INDEX(Sales!$D$5:$ABF$18,MATCH(UsagePerHour!$B56,Sales!$C$5:$C$18,0),MATCH(UsagePerHour!JI$4,Sales!$D$3:$ABF$3,0))/JI$2*INDEX(Usage!$D$5:$ABF$11,MATCH(UsagePerHour!$B$52,Usage!$C$5:$C$11,0),MATCH(UsagePerHour!JI$4,Usage!$D$3:$ABF$3,0)),"")</f>
        <v>0</v>
      </c>
      <c r="JJ56" s="6">
        <f>IFERROR(INDEX(Sales!$D$5:$ABF$18,MATCH(UsagePerHour!$B56,Sales!$C$5:$C$18,0),MATCH(UsagePerHour!JJ$4,Sales!$D$3:$ABF$3,0))/JJ$2*INDEX(Usage!$D$5:$ABF$11,MATCH(UsagePerHour!$B$52,Usage!$C$5:$C$11,0),MATCH(UsagePerHour!JJ$4,Usage!$D$3:$ABF$3,0)),"")</f>
        <v>0</v>
      </c>
      <c r="JK56" s="6">
        <f>IFERROR(INDEX(Sales!$D$5:$ABF$18,MATCH(UsagePerHour!$B56,Sales!$C$5:$C$18,0),MATCH(UsagePerHour!JK$4,Sales!$D$3:$ABF$3,0))/JK$2*INDEX(Usage!$D$5:$ABF$11,MATCH(UsagePerHour!$B$52,Usage!$C$5:$C$11,0),MATCH(UsagePerHour!JK$4,Usage!$D$3:$ABF$3,0)),"")</f>
        <v>0</v>
      </c>
      <c r="JL56" s="6">
        <f>IFERROR(INDEX(Sales!$D$5:$ABF$18,MATCH(UsagePerHour!$B56,Sales!$C$5:$C$18,0),MATCH(UsagePerHour!JL$4,Sales!$D$3:$ABF$3,0))/JL$2*INDEX(Usage!$D$5:$ABF$11,MATCH(UsagePerHour!$B$52,Usage!$C$5:$C$11,0),MATCH(UsagePerHour!JL$4,Usage!$D$3:$ABF$3,0)),"")</f>
        <v>0</v>
      </c>
      <c r="JM56" s="6">
        <f>IFERROR(INDEX(Sales!$D$5:$ABF$18,MATCH(UsagePerHour!$B56,Sales!$C$5:$C$18,0),MATCH(UsagePerHour!JM$4,Sales!$D$3:$ABF$3,0))/JM$2*INDEX(Usage!$D$5:$ABF$11,MATCH(UsagePerHour!$B$52,Usage!$C$5:$C$11,0),MATCH(UsagePerHour!JM$4,Usage!$D$3:$ABF$3,0)),"")</f>
        <v>0</v>
      </c>
      <c r="JN56" s="6">
        <f>IFERROR(INDEX(Sales!$D$5:$ABF$18,MATCH(UsagePerHour!$B56,Sales!$C$5:$C$18,0),MATCH(UsagePerHour!JN$4,Sales!$D$3:$ABF$3,0))/JN$2*INDEX(Usage!$D$5:$ABF$11,MATCH(UsagePerHour!$B$52,Usage!$C$5:$C$11,0),MATCH(UsagePerHour!JN$4,Usage!$D$3:$ABF$3,0)),"")</f>
        <v>0</v>
      </c>
      <c r="JO56" s="6">
        <f>IFERROR(INDEX(Sales!$D$5:$ABF$18,MATCH(UsagePerHour!$B56,Sales!$C$5:$C$18,0),MATCH(UsagePerHour!JO$4,Sales!$D$3:$ABF$3,0))/JO$2*INDEX(Usage!$D$5:$ABF$11,MATCH(UsagePerHour!$B$52,Usage!$C$5:$C$11,0),MATCH(UsagePerHour!JO$4,Usage!$D$3:$ABF$3,0)),"")</f>
        <v>0</v>
      </c>
      <c r="JP56" s="6">
        <f>IFERROR(INDEX(Sales!$D$5:$ABF$18,MATCH(UsagePerHour!$B56,Sales!$C$5:$C$18,0),MATCH(UsagePerHour!JP$4,Sales!$D$3:$ABF$3,0))/JP$2*INDEX(Usage!$D$5:$ABF$11,MATCH(UsagePerHour!$B$52,Usage!$C$5:$C$11,0),MATCH(UsagePerHour!JP$4,Usage!$D$3:$ABF$3,0)),"")</f>
        <v>0</v>
      </c>
      <c r="JQ56" s="6">
        <f>IFERROR(INDEX(Sales!$D$5:$ABF$18,MATCH(UsagePerHour!$B56,Sales!$C$5:$C$18,0),MATCH(UsagePerHour!JQ$4,Sales!$D$3:$ABF$3,0))/JQ$2*INDEX(Usage!$D$5:$ABF$11,MATCH(UsagePerHour!$B$52,Usage!$C$5:$C$11,0),MATCH(UsagePerHour!JQ$4,Usage!$D$3:$ABF$3,0)),"")</f>
        <v>0</v>
      </c>
      <c r="JR56" s="6">
        <f>IFERROR(INDEX(Sales!$D$5:$ABF$18,MATCH(UsagePerHour!$B56,Sales!$C$5:$C$18,0),MATCH(UsagePerHour!JR$4,Sales!$D$3:$ABF$3,0))/JR$2*INDEX(Usage!$D$5:$ABF$11,MATCH(UsagePerHour!$B$52,Usage!$C$5:$C$11,0),MATCH(UsagePerHour!JR$4,Usage!$D$3:$ABF$3,0)),"")</f>
        <v>0</v>
      </c>
      <c r="JS56" s="6">
        <f>IFERROR(INDEX(Sales!$D$5:$ABF$18,MATCH(UsagePerHour!$B56,Sales!$C$5:$C$18,0),MATCH(UsagePerHour!JS$4,Sales!$D$3:$ABF$3,0))/JS$2*INDEX(Usage!$D$5:$ABF$11,MATCH(UsagePerHour!$B$52,Usage!$C$5:$C$11,0),MATCH(UsagePerHour!JS$4,Usage!$D$3:$ABF$3,0)),"")</f>
        <v>0</v>
      </c>
      <c r="JT56" s="6">
        <f>IFERROR(INDEX(Sales!$D$5:$ABF$18,MATCH(UsagePerHour!$B56,Sales!$C$5:$C$18,0),MATCH(UsagePerHour!JT$4,Sales!$D$3:$ABF$3,0))/JT$2*INDEX(Usage!$D$5:$ABF$11,MATCH(UsagePerHour!$B$52,Usage!$C$5:$C$11,0),MATCH(UsagePerHour!JT$4,Usage!$D$3:$ABF$3,0)),"")</f>
        <v>0</v>
      </c>
      <c r="JU56" s="6">
        <f>IFERROR(INDEX(Sales!$D$5:$ABF$18,MATCH(UsagePerHour!$B56,Sales!$C$5:$C$18,0),MATCH(UsagePerHour!JU$4,Sales!$D$3:$ABF$3,0))/JU$2*INDEX(Usage!$D$5:$ABF$11,MATCH(UsagePerHour!$B$52,Usage!$C$5:$C$11,0),MATCH(UsagePerHour!JU$4,Usage!$D$3:$ABF$3,0)),"")</f>
        <v>0</v>
      </c>
      <c r="JV56" s="6">
        <f>IFERROR(INDEX(Sales!$D$5:$ABF$18,MATCH(UsagePerHour!$B56,Sales!$C$5:$C$18,0),MATCH(UsagePerHour!JV$4,Sales!$D$3:$ABF$3,0))/JV$2*INDEX(Usage!$D$5:$ABF$11,MATCH(UsagePerHour!$B$52,Usage!$C$5:$C$11,0),MATCH(UsagePerHour!JV$4,Usage!$D$3:$ABF$3,0)),"")</f>
        <v>0</v>
      </c>
      <c r="JW56" s="6">
        <f>IFERROR(INDEX(Sales!$D$5:$ABF$18,MATCH(UsagePerHour!$B56,Sales!$C$5:$C$18,0),MATCH(UsagePerHour!JW$4,Sales!$D$3:$ABF$3,0))/JW$2*INDEX(Usage!$D$5:$ABF$11,MATCH(UsagePerHour!$B$52,Usage!$C$5:$C$11,0),MATCH(UsagePerHour!JW$4,Usage!$D$3:$ABF$3,0)),"")</f>
        <v>0</v>
      </c>
      <c r="JX56" s="6">
        <f>IFERROR(INDEX(Sales!$D$5:$ABF$18,MATCH(UsagePerHour!$B56,Sales!$C$5:$C$18,0),MATCH(UsagePerHour!JX$4,Sales!$D$3:$ABF$3,0))/JX$2*INDEX(Usage!$D$5:$ABF$11,MATCH(UsagePerHour!$B$52,Usage!$C$5:$C$11,0),MATCH(UsagePerHour!JX$4,Usage!$D$3:$ABF$3,0)),"")</f>
        <v>0</v>
      </c>
      <c r="JY56" s="6">
        <f>IFERROR(INDEX(Sales!$D$5:$ABF$18,MATCH(UsagePerHour!$B56,Sales!$C$5:$C$18,0),MATCH(UsagePerHour!JY$4,Sales!$D$3:$ABF$3,0))/JY$2*INDEX(Usage!$D$5:$ABF$11,MATCH(UsagePerHour!$B$52,Usage!$C$5:$C$11,0),MATCH(UsagePerHour!JY$4,Usage!$D$3:$ABF$3,0)),"")</f>
        <v>0</v>
      </c>
      <c r="JZ56" s="6">
        <f>IFERROR(INDEX(Sales!$D$5:$ABF$18,MATCH(UsagePerHour!$B56,Sales!$C$5:$C$18,0),MATCH(UsagePerHour!JZ$4,Sales!$D$3:$ABF$3,0))/JZ$2*INDEX(Usage!$D$5:$ABF$11,MATCH(UsagePerHour!$B$52,Usage!$C$5:$C$11,0),MATCH(UsagePerHour!JZ$4,Usage!$D$3:$ABF$3,0)),"")</f>
        <v>0</v>
      </c>
      <c r="KA56" s="6">
        <f>IFERROR(INDEX(Sales!$D$5:$ABF$18,MATCH(UsagePerHour!$B56,Sales!$C$5:$C$18,0),MATCH(UsagePerHour!KA$4,Sales!$D$3:$ABF$3,0))/KA$2*INDEX(Usage!$D$5:$ABF$11,MATCH(UsagePerHour!$B$52,Usage!$C$5:$C$11,0),MATCH(UsagePerHour!KA$4,Usage!$D$3:$ABF$3,0)),"")</f>
        <v>0</v>
      </c>
      <c r="KB56" s="6">
        <f>IFERROR(INDEX(Sales!$D$5:$ABF$18,MATCH(UsagePerHour!$B56,Sales!$C$5:$C$18,0),MATCH(UsagePerHour!KB$4,Sales!$D$3:$ABF$3,0))/KB$2*INDEX(Usage!$D$5:$ABF$11,MATCH(UsagePerHour!$B$52,Usage!$C$5:$C$11,0),MATCH(UsagePerHour!KB$4,Usage!$D$3:$ABF$3,0)),"")</f>
        <v>0</v>
      </c>
      <c r="KC56" s="6">
        <f>IFERROR(INDEX(Sales!$D$5:$ABF$18,MATCH(UsagePerHour!$B56,Sales!$C$5:$C$18,0),MATCH(UsagePerHour!KC$4,Sales!$D$3:$ABF$3,0))/KC$2*INDEX(Usage!$D$5:$ABF$11,MATCH(UsagePerHour!$B$52,Usage!$C$5:$C$11,0),MATCH(UsagePerHour!KC$4,Usage!$D$3:$ABF$3,0)),"")</f>
        <v>0</v>
      </c>
      <c r="KD56" s="6">
        <f>IFERROR(INDEX(Sales!$D$5:$ABF$18,MATCH(UsagePerHour!$B56,Sales!$C$5:$C$18,0),MATCH(UsagePerHour!KD$4,Sales!$D$3:$ABF$3,0))/KD$2*INDEX(Usage!$D$5:$ABF$11,MATCH(UsagePerHour!$B$52,Usage!$C$5:$C$11,0),MATCH(UsagePerHour!KD$4,Usage!$D$3:$ABF$3,0)),"")</f>
        <v>0</v>
      </c>
      <c r="KE56" s="6">
        <f>IFERROR(INDEX(Sales!$D$5:$ABF$18,MATCH(UsagePerHour!$B56,Sales!$C$5:$C$18,0),MATCH(UsagePerHour!KE$4,Sales!$D$3:$ABF$3,0))/KE$2*INDEX(Usage!$D$5:$ABF$11,MATCH(UsagePerHour!$B$52,Usage!$C$5:$C$11,0),MATCH(UsagePerHour!KE$4,Usage!$D$3:$ABF$3,0)),"")</f>
        <v>0</v>
      </c>
      <c r="KF56" s="6">
        <f>IFERROR(INDEX(Sales!$D$5:$ABF$18,MATCH(UsagePerHour!$B56,Sales!$C$5:$C$18,0),MATCH(UsagePerHour!KF$4,Sales!$D$3:$ABF$3,0))/KF$2*INDEX(Usage!$D$5:$ABF$11,MATCH(UsagePerHour!$B$52,Usage!$C$5:$C$11,0),MATCH(UsagePerHour!KF$4,Usage!$D$3:$ABF$3,0)),"")</f>
        <v>0</v>
      </c>
      <c r="KG56" s="6">
        <f>IFERROR(INDEX(Sales!$D$5:$ABF$18,MATCH(UsagePerHour!$B56,Sales!$C$5:$C$18,0),MATCH(UsagePerHour!KG$4,Sales!$D$3:$ABF$3,0))/KG$2*INDEX(Usage!$D$5:$ABF$11,MATCH(UsagePerHour!$B$52,Usage!$C$5:$C$11,0),MATCH(UsagePerHour!KG$4,Usage!$D$3:$ABF$3,0)),"")</f>
        <v>0</v>
      </c>
      <c r="KH56" s="6">
        <f>IFERROR(INDEX(Sales!$D$5:$ABF$18,MATCH(UsagePerHour!$B56,Sales!$C$5:$C$18,0),MATCH(UsagePerHour!KH$4,Sales!$D$3:$ABF$3,0))/KH$2*INDEX(Usage!$D$5:$ABF$11,MATCH(UsagePerHour!$B$52,Usage!$C$5:$C$11,0),MATCH(UsagePerHour!KH$4,Usage!$D$3:$ABF$3,0)),"")</f>
        <v>0</v>
      </c>
      <c r="KI56" s="6">
        <f>IFERROR(INDEX(Sales!$D$5:$ABF$18,MATCH(UsagePerHour!$B56,Sales!$C$5:$C$18,0),MATCH(UsagePerHour!KI$4,Sales!$D$3:$ABF$3,0))/KI$2*INDEX(Usage!$D$5:$ABF$11,MATCH(UsagePerHour!$B$52,Usage!$C$5:$C$11,0),MATCH(UsagePerHour!KI$4,Usage!$D$3:$ABF$3,0)),"")</f>
        <v>0</v>
      </c>
      <c r="KJ56" s="6">
        <f>IFERROR(INDEX(Sales!$D$5:$ABF$18,MATCH(UsagePerHour!$B56,Sales!$C$5:$C$18,0),MATCH(UsagePerHour!KJ$4,Sales!$D$3:$ABF$3,0))/KJ$2*INDEX(Usage!$D$5:$ABF$11,MATCH(UsagePerHour!$B$52,Usage!$C$5:$C$11,0),MATCH(UsagePerHour!KJ$4,Usage!$D$3:$ABF$3,0)),"")</f>
        <v>0</v>
      </c>
      <c r="KK56" s="6">
        <f>IFERROR(INDEX(Sales!$D$5:$ABF$18,MATCH(UsagePerHour!$B56,Sales!$C$5:$C$18,0),MATCH(UsagePerHour!KK$4,Sales!$D$3:$ABF$3,0))/KK$2*INDEX(Usage!$D$5:$ABF$11,MATCH(UsagePerHour!$B$52,Usage!$C$5:$C$11,0),MATCH(UsagePerHour!KK$4,Usage!$D$3:$ABF$3,0)),"")</f>
        <v>0</v>
      </c>
      <c r="KL56" s="6">
        <f>IFERROR(INDEX(Sales!$D$5:$ABF$18,MATCH(UsagePerHour!$B56,Sales!$C$5:$C$18,0),MATCH(UsagePerHour!KL$4,Sales!$D$3:$ABF$3,0))/KL$2*INDEX(Usage!$D$5:$ABF$11,MATCH(UsagePerHour!$B$52,Usage!$C$5:$C$11,0),MATCH(UsagePerHour!KL$4,Usage!$D$3:$ABF$3,0)),"")</f>
        <v>0</v>
      </c>
      <c r="KM56" s="6">
        <f>IFERROR(INDEX(Sales!$D$5:$ABF$18,MATCH(UsagePerHour!$B56,Sales!$C$5:$C$18,0),MATCH(UsagePerHour!KM$4,Sales!$D$3:$ABF$3,0))/KM$2*INDEX(Usage!$D$5:$ABF$11,MATCH(UsagePerHour!$B$52,Usage!$C$5:$C$11,0),MATCH(UsagePerHour!KM$4,Usage!$D$3:$ABF$3,0)),"")</f>
        <v>0</v>
      </c>
      <c r="KN56" s="6">
        <f>IFERROR(INDEX(Sales!$D$5:$ABF$18,MATCH(UsagePerHour!$B56,Sales!$C$5:$C$18,0),MATCH(UsagePerHour!KN$4,Sales!$D$3:$ABF$3,0))/KN$2*INDEX(Usage!$D$5:$ABF$11,MATCH(UsagePerHour!$B$52,Usage!$C$5:$C$11,0),MATCH(UsagePerHour!KN$4,Usage!$D$3:$ABF$3,0)),"")</f>
        <v>0</v>
      </c>
      <c r="KO56" s="6">
        <f>IFERROR(INDEX(Sales!$D$5:$ABF$18,MATCH(UsagePerHour!$B56,Sales!$C$5:$C$18,0),MATCH(UsagePerHour!KO$4,Sales!$D$3:$ABF$3,0))/KO$2*INDEX(Usage!$D$5:$ABF$11,MATCH(UsagePerHour!$B$52,Usage!$C$5:$C$11,0),MATCH(UsagePerHour!KO$4,Usage!$D$3:$ABF$3,0)),"")</f>
        <v>0</v>
      </c>
      <c r="KP56" s="6">
        <f>IFERROR(INDEX(Sales!$D$5:$ABF$18,MATCH(UsagePerHour!$B56,Sales!$C$5:$C$18,0),MATCH(UsagePerHour!KP$4,Sales!$D$3:$ABF$3,0))/KP$2*INDEX(Usage!$D$5:$ABF$11,MATCH(UsagePerHour!$B$52,Usage!$C$5:$C$11,0),MATCH(UsagePerHour!KP$4,Usage!$D$3:$ABF$3,0)),"")</f>
        <v>0</v>
      </c>
      <c r="KQ56" s="6">
        <f>IFERROR(INDEX(Sales!$D$5:$ABF$18,MATCH(UsagePerHour!$B56,Sales!$C$5:$C$18,0),MATCH(UsagePerHour!KQ$4,Sales!$D$3:$ABF$3,0))/KQ$2*INDEX(Usage!$D$5:$ABF$11,MATCH(UsagePerHour!$B$52,Usage!$C$5:$C$11,0),MATCH(UsagePerHour!KQ$4,Usage!$D$3:$ABF$3,0)),"")</f>
        <v>0</v>
      </c>
      <c r="KR56" s="6">
        <f>IFERROR(INDEX(Sales!$D$5:$ABF$18,MATCH(UsagePerHour!$B56,Sales!$C$5:$C$18,0),MATCH(UsagePerHour!KR$4,Sales!$D$3:$ABF$3,0))/KR$2*INDEX(Usage!$D$5:$ABF$11,MATCH(UsagePerHour!$B$52,Usage!$C$5:$C$11,0),MATCH(UsagePerHour!KR$4,Usage!$D$3:$ABF$3,0)),"")</f>
        <v>0</v>
      </c>
      <c r="KS56" s="6">
        <f>IFERROR(INDEX(Sales!$D$5:$ABF$18,MATCH(UsagePerHour!$B56,Sales!$C$5:$C$18,0),MATCH(UsagePerHour!KS$4,Sales!$D$3:$ABF$3,0))/KS$2*INDEX(Usage!$D$5:$ABF$11,MATCH(UsagePerHour!$B$52,Usage!$C$5:$C$11,0),MATCH(UsagePerHour!KS$4,Usage!$D$3:$ABF$3,0)),"")</f>
        <v>0</v>
      </c>
      <c r="KT56" s="6">
        <f>IFERROR(INDEX(Sales!$D$5:$ABF$18,MATCH(UsagePerHour!$B56,Sales!$C$5:$C$18,0),MATCH(UsagePerHour!KT$4,Sales!$D$3:$ABF$3,0))/KT$2*INDEX(Usage!$D$5:$ABF$11,MATCH(UsagePerHour!$B$52,Usage!$C$5:$C$11,0),MATCH(UsagePerHour!KT$4,Usage!$D$3:$ABF$3,0)),"")</f>
        <v>0</v>
      </c>
      <c r="KU56" s="6">
        <f>IFERROR(INDEX(Sales!$D$5:$ABF$18,MATCH(UsagePerHour!$B56,Sales!$C$5:$C$18,0),MATCH(UsagePerHour!KU$4,Sales!$D$3:$ABF$3,0))/KU$2*INDEX(Usage!$D$5:$ABF$11,MATCH(UsagePerHour!$B$52,Usage!$C$5:$C$11,0),MATCH(UsagePerHour!KU$4,Usage!$D$3:$ABF$3,0)),"")</f>
        <v>0</v>
      </c>
      <c r="KV56" s="6">
        <f>IFERROR(INDEX(Sales!$D$5:$ABF$18,MATCH(UsagePerHour!$B56,Sales!$C$5:$C$18,0),MATCH(UsagePerHour!KV$4,Sales!$D$3:$ABF$3,0))/KV$2*INDEX(Usage!$D$5:$ABF$11,MATCH(UsagePerHour!$B$52,Usage!$C$5:$C$11,0),MATCH(UsagePerHour!KV$4,Usage!$D$3:$ABF$3,0)),"")</f>
        <v>0</v>
      </c>
      <c r="KW56" s="6">
        <f>IFERROR(INDEX(Sales!$D$5:$ABF$18,MATCH(UsagePerHour!$B56,Sales!$C$5:$C$18,0),MATCH(UsagePerHour!KW$4,Sales!$D$3:$ABF$3,0))/KW$2*INDEX(Usage!$D$5:$ABF$11,MATCH(UsagePerHour!$B$52,Usage!$C$5:$C$11,0),MATCH(UsagePerHour!KW$4,Usage!$D$3:$ABF$3,0)),"")</f>
        <v>0</v>
      </c>
      <c r="KX56" s="6">
        <f>IFERROR(INDEX(Sales!$D$5:$ABF$18,MATCH(UsagePerHour!$B56,Sales!$C$5:$C$18,0),MATCH(UsagePerHour!KX$4,Sales!$D$3:$ABF$3,0))/KX$2*INDEX(Usage!$D$5:$ABF$11,MATCH(UsagePerHour!$B$52,Usage!$C$5:$C$11,0),MATCH(UsagePerHour!KX$4,Usage!$D$3:$ABF$3,0)),"")</f>
        <v>0</v>
      </c>
      <c r="KY56" s="6">
        <f>IFERROR(INDEX(Sales!$D$5:$ABF$18,MATCH(UsagePerHour!$B56,Sales!$C$5:$C$18,0),MATCH(UsagePerHour!KY$4,Sales!$D$3:$ABF$3,0))/KY$2*INDEX(Usage!$D$5:$ABF$11,MATCH(UsagePerHour!$B$52,Usage!$C$5:$C$11,0),MATCH(UsagePerHour!KY$4,Usage!$D$3:$ABF$3,0)),"")</f>
        <v>0</v>
      </c>
      <c r="KZ56" s="6">
        <f>IFERROR(INDEX(Sales!$D$5:$ABF$18,MATCH(UsagePerHour!$B56,Sales!$C$5:$C$18,0),MATCH(UsagePerHour!KZ$4,Sales!$D$3:$ABF$3,0))/KZ$2*INDEX(Usage!$D$5:$ABF$11,MATCH(UsagePerHour!$B$52,Usage!$C$5:$C$11,0),MATCH(UsagePerHour!KZ$4,Usage!$D$3:$ABF$3,0)),"")</f>
        <v>0</v>
      </c>
      <c r="LA56" s="6">
        <f>IFERROR(INDEX(Sales!$D$5:$ABF$18,MATCH(UsagePerHour!$B56,Sales!$C$5:$C$18,0),MATCH(UsagePerHour!LA$4,Sales!$D$3:$ABF$3,0))/LA$2*INDEX(Usage!$D$5:$ABF$11,MATCH(UsagePerHour!$B$52,Usage!$C$5:$C$11,0),MATCH(UsagePerHour!LA$4,Usage!$D$3:$ABF$3,0)),"")</f>
        <v>0</v>
      </c>
      <c r="LB56" s="6">
        <f>IFERROR(INDEX(Sales!$D$5:$ABF$18,MATCH(UsagePerHour!$B56,Sales!$C$5:$C$18,0),MATCH(UsagePerHour!LB$4,Sales!$D$3:$ABF$3,0))/LB$2*INDEX(Usage!$D$5:$ABF$11,MATCH(UsagePerHour!$B$52,Usage!$C$5:$C$11,0),MATCH(UsagePerHour!LB$4,Usage!$D$3:$ABF$3,0)),"")</f>
        <v>0</v>
      </c>
      <c r="LC56" s="6">
        <f>IFERROR(INDEX(Sales!$D$5:$ABF$18,MATCH(UsagePerHour!$B56,Sales!$C$5:$C$18,0),MATCH(UsagePerHour!LC$4,Sales!$D$3:$ABF$3,0))/LC$2*INDEX(Usage!$D$5:$ABF$11,MATCH(UsagePerHour!$B$52,Usage!$C$5:$C$11,0),MATCH(UsagePerHour!LC$4,Usage!$D$3:$ABF$3,0)),"")</f>
        <v>0</v>
      </c>
      <c r="LD56" s="6">
        <f>IFERROR(INDEX(Sales!$D$5:$ABF$18,MATCH(UsagePerHour!$B56,Sales!$C$5:$C$18,0),MATCH(UsagePerHour!LD$4,Sales!$D$3:$ABF$3,0))/LD$2*INDEX(Usage!$D$5:$ABF$11,MATCH(UsagePerHour!$B$52,Usage!$C$5:$C$11,0),MATCH(UsagePerHour!LD$4,Usage!$D$3:$ABF$3,0)),"")</f>
        <v>0</v>
      </c>
      <c r="LE56" s="6">
        <f>IFERROR(INDEX(Sales!$D$5:$ABF$18,MATCH(UsagePerHour!$B56,Sales!$C$5:$C$18,0),MATCH(UsagePerHour!LE$4,Sales!$D$3:$ABF$3,0))/LE$2*INDEX(Usage!$D$5:$ABF$11,MATCH(UsagePerHour!$B$52,Usage!$C$5:$C$11,0),MATCH(UsagePerHour!LE$4,Usage!$D$3:$ABF$3,0)),"")</f>
        <v>0</v>
      </c>
      <c r="LF56" s="6">
        <f>IFERROR(INDEX(Sales!$D$5:$ABF$18,MATCH(UsagePerHour!$B56,Sales!$C$5:$C$18,0),MATCH(UsagePerHour!LF$4,Sales!$D$3:$ABF$3,0))/LF$2*INDEX(Usage!$D$5:$ABF$11,MATCH(UsagePerHour!$B$52,Usage!$C$5:$C$11,0),MATCH(UsagePerHour!LF$4,Usage!$D$3:$ABF$3,0)),"")</f>
        <v>0</v>
      </c>
      <c r="LG56" s="6">
        <f>IFERROR(INDEX(Sales!$D$5:$ABF$18,MATCH(UsagePerHour!$B56,Sales!$C$5:$C$18,0),MATCH(UsagePerHour!LG$4,Sales!$D$3:$ABF$3,0))/LG$2*INDEX(Usage!$D$5:$ABF$11,MATCH(UsagePerHour!$B$52,Usage!$C$5:$C$11,0),MATCH(UsagePerHour!LG$4,Usage!$D$3:$ABF$3,0)),"")</f>
        <v>0</v>
      </c>
      <c r="LH56" s="6">
        <f>IFERROR(INDEX(Sales!$D$5:$ABF$18,MATCH(UsagePerHour!$B56,Sales!$C$5:$C$18,0),MATCH(UsagePerHour!LH$4,Sales!$D$3:$ABF$3,0))/LH$2*INDEX(Usage!$D$5:$ABF$11,MATCH(UsagePerHour!$B$52,Usage!$C$5:$C$11,0),MATCH(UsagePerHour!LH$4,Usage!$D$3:$ABF$3,0)),"")</f>
        <v>0</v>
      </c>
      <c r="LI56" s="6">
        <f>IFERROR(INDEX(Sales!$D$5:$ABF$18,MATCH(UsagePerHour!$B56,Sales!$C$5:$C$18,0),MATCH(UsagePerHour!LI$4,Sales!$D$3:$ABF$3,0))/LI$2*INDEX(Usage!$D$5:$ABF$11,MATCH(UsagePerHour!$B$52,Usage!$C$5:$C$11,0),MATCH(UsagePerHour!LI$4,Usage!$D$3:$ABF$3,0)),"")</f>
        <v>0</v>
      </c>
      <c r="LJ56" s="6">
        <f>IFERROR(INDEX(Sales!$D$5:$ABF$18,MATCH(UsagePerHour!$B56,Sales!$C$5:$C$18,0),MATCH(UsagePerHour!LJ$4,Sales!$D$3:$ABF$3,0))/LJ$2*INDEX(Usage!$D$5:$ABF$11,MATCH(UsagePerHour!$B$52,Usage!$C$5:$C$11,0),MATCH(UsagePerHour!LJ$4,Usage!$D$3:$ABF$3,0)),"")</f>
        <v>0</v>
      </c>
      <c r="LK56" s="6">
        <f>IFERROR(INDEX(Sales!$D$5:$ABF$18,MATCH(UsagePerHour!$B56,Sales!$C$5:$C$18,0),MATCH(UsagePerHour!LK$4,Sales!$D$3:$ABF$3,0))/LK$2*INDEX(Usage!$D$5:$ABF$11,MATCH(UsagePerHour!$B$52,Usage!$C$5:$C$11,0),MATCH(UsagePerHour!LK$4,Usage!$D$3:$ABF$3,0)),"")</f>
        <v>0</v>
      </c>
      <c r="LL56" s="6">
        <f>IFERROR(INDEX(Sales!$D$5:$ABF$18,MATCH(UsagePerHour!$B56,Sales!$C$5:$C$18,0),MATCH(UsagePerHour!LL$4,Sales!$D$3:$ABF$3,0))/LL$2*INDEX(Usage!$D$5:$ABF$11,MATCH(UsagePerHour!$B$52,Usage!$C$5:$C$11,0),MATCH(UsagePerHour!LL$4,Usage!$D$3:$ABF$3,0)),"")</f>
        <v>0</v>
      </c>
      <c r="LM56" s="6">
        <f>IFERROR(INDEX(Sales!$D$5:$ABF$18,MATCH(UsagePerHour!$B56,Sales!$C$5:$C$18,0),MATCH(UsagePerHour!LM$4,Sales!$D$3:$ABF$3,0))/LM$2*INDEX(Usage!$D$5:$ABF$11,MATCH(UsagePerHour!$B$52,Usage!$C$5:$C$11,0),MATCH(UsagePerHour!LM$4,Usage!$D$3:$ABF$3,0)),"")</f>
        <v>0</v>
      </c>
      <c r="LN56" s="6">
        <f>IFERROR(INDEX(Sales!$D$5:$ABF$18,MATCH(UsagePerHour!$B56,Sales!$C$5:$C$18,0),MATCH(UsagePerHour!LN$4,Sales!$D$3:$ABF$3,0))/LN$2*INDEX(Usage!$D$5:$ABF$11,MATCH(UsagePerHour!$B$52,Usage!$C$5:$C$11,0),MATCH(UsagePerHour!LN$4,Usage!$D$3:$ABF$3,0)),"")</f>
        <v>0</v>
      </c>
      <c r="LO56" s="6">
        <f>IFERROR(INDEX(Sales!$D$5:$ABF$18,MATCH(UsagePerHour!$B56,Sales!$C$5:$C$18,0),MATCH(UsagePerHour!LO$4,Sales!$D$3:$ABF$3,0))/LO$2*INDEX(Usage!$D$5:$ABF$11,MATCH(UsagePerHour!$B$52,Usage!$C$5:$C$11,0),MATCH(UsagePerHour!LO$4,Usage!$D$3:$ABF$3,0)),"")</f>
        <v>0</v>
      </c>
      <c r="LP56" s="6">
        <f>IFERROR(INDEX(Sales!$D$5:$ABF$18,MATCH(UsagePerHour!$B56,Sales!$C$5:$C$18,0),MATCH(UsagePerHour!LP$4,Sales!$D$3:$ABF$3,0))/LP$2*INDEX(Usage!$D$5:$ABF$11,MATCH(UsagePerHour!$B$52,Usage!$C$5:$C$11,0),MATCH(UsagePerHour!LP$4,Usage!$D$3:$ABF$3,0)),"")</f>
        <v>0</v>
      </c>
      <c r="LQ56" s="6">
        <f>IFERROR(INDEX(Sales!$D$5:$ABF$18,MATCH(UsagePerHour!$B56,Sales!$C$5:$C$18,0),MATCH(UsagePerHour!LQ$4,Sales!$D$3:$ABF$3,0))/LQ$2*INDEX(Usage!$D$5:$ABF$11,MATCH(UsagePerHour!$B$52,Usage!$C$5:$C$11,0),MATCH(UsagePerHour!LQ$4,Usage!$D$3:$ABF$3,0)),"")</f>
        <v>0</v>
      </c>
      <c r="LR56" s="6">
        <f>IFERROR(INDEX(Sales!$D$5:$ABF$18,MATCH(UsagePerHour!$B56,Sales!$C$5:$C$18,0),MATCH(UsagePerHour!LR$4,Sales!$D$3:$ABF$3,0))/LR$2*INDEX(Usage!$D$5:$ABF$11,MATCH(UsagePerHour!$B$52,Usage!$C$5:$C$11,0),MATCH(UsagePerHour!LR$4,Usage!$D$3:$ABF$3,0)),"")</f>
        <v>0</v>
      </c>
      <c r="LS56" s="6">
        <f>IFERROR(INDEX(Sales!$D$5:$ABF$18,MATCH(UsagePerHour!$B56,Sales!$C$5:$C$18,0),MATCH(UsagePerHour!LS$4,Sales!$D$3:$ABF$3,0))/LS$2*INDEX(Usage!$D$5:$ABF$11,MATCH(UsagePerHour!$B$52,Usage!$C$5:$C$11,0),MATCH(UsagePerHour!LS$4,Usage!$D$3:$ABF$3,0)),"")</f>
        <v>0</v>
      </c>
      <c r="LT56" s="6">
        <f>IFERROR(INDEX(Sales!$D$5:$ABF$18,MATCH(UsagePerHour!$B56,Sales!$C$5:$C$18,0),MATCH(UsagePerHour!LT$4,Sales!$D$3:$ABF$3,0))/LT$2*INDEX(Usage!$D$5:$ABF$11,MATCH(UsagePerHour!$B$52,Usage!$C$5:$C$11,0),MATCH(UsagePerHour!LT$4,Usage!$D$3:$ABF$3,0)),"")</f>
        <v>0</v>
      </c>
      <c r="LU56" s="6">
        <f>IFERROR(INDEX(Sales!$D$5:$ABF$18,MATCH(UsagePerHour!$B56,Sales!$C$5:$C$18,0),MATCH(UsagePerHour!LU$4,Sales!$D$3:$ABF$3,0))/LU$2*INDEX(Usage!$D$5:$ABF$11,MATCH(UsagePerHour!$B$52,Usage!$C$5:$C$11,0),MATCH(UsagePerHour!LU$4,Usage!$D$3:$ABF$3,0)),"")</f>
        <v>0</v>
      </c>
      <c r="LV56" s="6">
        <f>IFERROR(INDEX(Sales!$D$5:$ABF$18,MATCH(UsagePerHour!$B56,Sales!$C$5:$C$18,0),MATCH(UsagePerHour!LV$4,Sales!$D$3:$ABF$3,0))/LV$2*INDEX(Usage!$D$5:$ABF$11,MATCH(UsagePerHour!$B$52,Usage!$C$5:$C$11,0),MATCH(UsagePerHour!LV$4,Usage!$D$3:$ABF$3,0)),"")</f>
        <v>0</v>
      </c>
      <c r="LW56" s="6">
        <f>IFERROR(INDEX(Sales!$D$5:$ABF$18,MATCH(UsagePerHour!$B56,Sales!$C$5:$C$18,0),MATCH(UsagePerHour!LW$4,Sales!$D$3:$ABF$3,0))/LW$2*INDEX(Usage!$D$5:$ABF$11,MATCH(UsagePerHour!$B$52,Usage!$C$5:$C$11,0),MATCH(UsagePerHour!LW$4,Usage!$D$3:$ABF$3,0)),"")</f>
        <v>0</v>
      </c>
      <c r="LX56" s="6">
        <f>IFERROR(INDEX(Sales!$D$5:$ABF$18,MATCH(UsagePerHour!$B56,Sales!$C$5:$C$18,0),MATCH(UsagePerHour!LX$4,Sales!$D$3:$ABF$3,0))/LX$2*INDEX(Usage!$D$5:$ABF$11,MATCH(UsagePerHour!$B$52,Usage!$C$5:$C$11,0),MATCH(UsagePerHour!LX$4,Usage!$D$3:$ABF$3,0)),"")</f>
        <v>0</v>
      </c>
      <c r="LY56" s="6">
        <f>IFERROR(INDEX(Sales!$D$5:$ABF$18,MATCH(UsagePerHour!$B56,Sales!$C$5:$C$18,0),MATCH(UsagePerHour!LY$4,Sales!$D$3:$ABF$3,0))/LY$2*INDEX(Usage!$D$5:$ABF$11,MATCH(UsagePerHour!$B$52,Usage!$C$5:$C$11,0),MATCH(UsagePerHour!LY$4,Usage!$D$3:$ABF$3,0)),"")</f>
        <v>0</v>
      </c>
      <c r="LZ56" s="6">
        <f>IFERROR(INDEX(Sales!$D$5:$ABF$18,MATCH(UsagePerHour!$B56,Sales!$C$5:$C$18,0),MATCH(UsagePerHour!LZ$4,Sales!$D$3:$ABF$3,0))/LZ$2*INDEX(Usage!$D$5:$ABF$11,MATCH(UsagePerHour!$B$52,Usage!$C$5:$C$11,0),MATCH(UsagePerHour!LZ$4,Usage!$D$3:$ABF$3,0)),"")</f>
        <v>0</v>
      </c>
      <c r="MA56" s="6">
        <f>IFERROR(INDEX(Sales!$D$5:$ABF$18,MATCH(UsagePerHour!$B56,Sales!$C$5:$C$18,0),MATCH(UsagePerHour!MA$4,Sales!$D$3:$ABF$3,0))/MA$2*INDEX(Usage!$D$5:$ABF$11,MATCH(UsagePerHour!$B$52,Usage!$C$5:$C$11,0),MATCH(UsagePerHour!MA$4,Usage!$D$3:$ABF$3,0)),"")</f>
        <v>0</v>
      </c>
      <c r="MB56" s="6">
        <f>IFERROR(INDEX(Sales!$D$5:$ABF$18,MATCH(UsagePerHour!$B56,Sales!$C$5:$C$18,0),MATCH(UsagePerHour!MB$4,Sales!$D$3:$ABF$3,0))/MB$2*INDEX(Usage!$D$5:$ABF$11,MATCH(UsagePerHour!$B$52,Usage!$C$5:$C$11,0),MATCH(UsagePerHour!MB$4,Usage!$D$3:$ABF$3,0)),"")</f>
        <v>0</v>
      </c>
      <c r="MC56" s="6">
        <f>IFERROR(INDEX(Sales!$D$5:$ABF$18,MATCH(UsagePerHour!$B56,Sales!$C$5:$C$18,0),MATCH(UsagePerHour!MC$4,Sales!$D$3:$ABF$3,0))/MC$2*INDEX(Usage!$D$5:$ABF$11,MATCH(UsagePerHour!$B$52,Usage!$C$5:$C$11,0),MATCH(UsagePerHour!MC$4,Usage!$D$3:$ABF$3,0)),"")</f>
        <v>0</v>
      </c>
      <c r="MD56" s="6">
        <f>IFERROR(INDEX(Sales!$D$5:$ABF$18,MATCH(UsagePerHour!$B56,Sales!$C$5:$C$18,0),MATCH(UsagePerHour!MD$4,Sales!$D$3:$ABF$3,0))/MD$2*INDEX(Usage!$D$5:$ABF$11,MATCH(UsagePerHour!$B$52,Usage!$C$5:$C$11,0),MATCH(UsagePerHour!MD$4,Usage!$D$3:$ABF$3,0)),"")</f>
        <v>0</v>
      </c>
      <c r="ME56" s="6">
        <f>IFERROR(INDEX(Sales!$D$5:$ABF$18,MATCH(UsagePerHour!$B56,Sales!$C$5:$C$18,0),MATCH(UsagePerHour!ME$4,Sales!$D$3:$ABF$3,0))/ME$2*INDEX(Usage!$D$5:$ABF$11,MATCH(UsagePerHour!$B$52,Usage!$C$5:$C$11,0),MATCH(UsagePerHour!ME$4,Usage!$D$3:$ABF$3,0)),"")</f>
        <v>0</v>
      </c>
      <c r="MF56" s="6">
        <f>IFERROR(INDEX(Sales!$D$5:$ABF$18,MATCH(UsagePerHour!$B56,Sales!$C$5:$C$18,0),MATCH(UsagePerHour!MF$4,Sales!$D$3:$ABF$3,0))/MF$2*INDEX(Usage!$D$5:$ABF$11,MATCH(UsagePerHour!$B$52,Usage!$C$5:$C$11,0),MATCH(UsagePerHour!MF$4,Usage!$D$3:$ABF$3,0)),"")</f>
        <v>0</v>
      </c>
      <c r="MG56" s="6">
        <f>IFERROR(INDEX(Sales!$D$5:$ABF$18,MATCH(UsagePerHour!$B56,Sales!$C$5:$C$18,0),MATCH(UsagePerHour!MG$4,Sales!$D$3:$ABF$3,0))/MG$2*INDEX(Usage!$D$5:$ABF$11,MATCH(UsagePerHour!$B$52,Usage!$C$5:$C$11,0),MATCH(UsagePerHour!MG$4,Usage!$D$3:$ABF$3,0)),"")</f>
        <v>0</v>
      </c>
      <c r="MH56" s="6">
        <f>IFERROR(INDEX(Sales!$D$5:$ABF$18,MATCH(UsagePerHour!$B56,Sales!$C$5:$C$18,0),MATCH(UsagePerHour!MH$4,Sales!$D$3:$ABF$3,0))/MH$2*INDEX(Usage!$D$5:$ABF$11,MATCH(UsagePerHour!$B$52,Usage!$C$5:$C$11,0),MATCH(UsagePerHour!MH$4,Usage!$D$3:$ABF$3,0)),"")</f>
        <v>0</v>
      </c>
      <c r="MI56" s="6">
        <f>IFERROR(INDEX(Sales!$D$5:$ABF$18,MATCH(UsagePerHour!$B56,Sales!$C$5:$C$18,0),MATCH(UsagePerHour!MI$4,Sales!$D$3:$ABF$3,0))/MI$2*INDEX(Usage!$D$5:$ABF$11,MATCH(UsagePerHour!$B$52,Usage!$C$5:$C$11,0),MATCH(UsagePerHour!MI$4,Usage!$D$3:$ABF$3,0)),"")</f>
        <v>0</v>
      </c>
      <c r="MJ56" s="6">
        <f>IFERROR(INDEX(Sales!$D$5:$ABF$18,MATCH(UsagePerHour!$B56,Sales!$C$5:$C$18,0),MATCH(UsagePerHour!MJ$4,Sales!$D$3:$ABF$3,0))/MJ$2*INDEX(Usage!$D$5:$ABF$11,MATCH(UsagePerHour!$B$52,Usage!$C$5:$C$11,0),MATCH(UsagePerHour!MJ$4,Usage!$D$3:$ABF$3,0)),"")</f>
        <v>0</v>
      </c>
      <c r="MK56" s="6">
        <f>IFERROR(INDEX(Sales!$D$5:$ABF$18,MATCH(UsagePerHour!$B56,Sales!$C$5:$C$18,0),MATCH(UsagePerHour!MK$4,Sales!$D$3:$ABF$3,0))/MK$2*INDEX(Usage!$D$5:$ABF$11,MATCH(UsagePerHour!$B$52,Usage!$C$5:$C$11,0),MATCH(UsagePerHour!MK$4,Usage!$D$3:$ABF$3,0)),"")</f>
        <v>0</v>
      </c>
      <c r="ML56" s="6">
        <f>IFERROR(INDEX(Sales!$D$5:$ABF$18,MATCH(UsagePerHour!$B56,Sales!$C$5:$C$18,0),MATCH(UsagePerHour!ML$4,Sales!$D$3:$ABF$3,0))/ML$2*INDEX(Usage!$D$5:$ABF$11,MATCH(UsagePerHour!$B$52,Usage!$C$5:$C$11,0),MATCH(UsagePerHour!ML$4,Usage!$D$3:$ABF$3,0)),"")</f>
        <v>0</v>
      </c>
      <c r="MM56" s="6">
        <f>IFERROR(INDEX(Sales!$D$5:$ABF$18,MATCH(UsagePerHour!$B56,Sales!$C$5:$C$18,0),MATCH(UsagePerHour!MM$4,Sales!$D$3:$ABF$3,0))/MM$2*INDEX(Usage!$D$5:$ABF$11,MATCH(UsagePerHour!$B$52,Usage!$C$5:$C$11,0),MATCH(UsagePerHour!MM$4,Usage!$D$3:$ABF$3,0)),"")</f>
        <v>0</v>
      </c>
      <c r="MN56" s="6">
        <f>IFERROR(INDEX(Sales!$D$5:$ABF$18,MATCH(UsagePerHour!$B56,Sales!$C$5:$C$18,0),MATCH(UsagePerHour!MN$4,Sales!$D$3:$ABF$3,0))/MN$2*INDEX(Usage!$D$5:$ABF$11,MATCH(UsagePerHour!$B$52,Usage!$C$5:$C$11,0),MATCH(UsagePerHour!MN$4,Usage!$D$3:$ABF$3,0)),"")</f>
        <v>0</v>
      </c>
      <c r="MO56" s="6">
        <f>IFERROR(INDEX(Sales!$D$5:$ABF$18,MATCH(UsagePerHour!$B56,Sales!$C$5:$C$18,0),MATCH(UsagePerHour!MO$4,Sales!$D$3:$ABF$3,0))/MO$2*INDEX(Usage!$D$5:$ABF$11,MATCH(UsagePerHour!$B$52,Usage!$C$5:$C$11,0),MATCH(UsagePerHour!MO$4,Usage!$D$3:$ABF$3,0)),"")</f>
        <v>0</v>
      </c>
      <c r="MP56" s="6">
        <f>IFERROR(INDEX(Sales!$D$5:$ABF$18,MATCH(UsagePerHour!$B56,Sales!$C$5:$C$18,0),MATCH(UsagePerHour!MP$4,Sales!$D$3:$ABF$3,0))/MP$2*INDEX(Usage!$D$5:$ABF$11,MATCH(UsagePerHour!$B$52,Usage!$C$5:$C$11,0),MATCH(UsagePerHour!MP$4,Usage!$D$3:$ABF$3,0)),"")</f>
        <v>0</v>
      </c>
      <c r="MQ56" s="6">
        <f>IFERROR(INDEX(Sales!$D$5:$ABF$18,MATCH(UsagePerHour!$B56,Sales!$C$5:$C$18,0),MATCH(UsagePerHour!MQ$4,Sales!$D$3:$ABF$3,0))/MQ$2*INDEX(Usage!$D$5:$ABF$11,MATCH(UsagePerHour!$B$52,Usage!$C$5:$C$11,0),MATCH(UsagePerHour!MQ$4,Usage!$D$3:$ABF$3,0)),"")</f>
        <v>0</v>
      </c>
      <c r="MR56" s="6">
        <f>IFERROR(INDEX(Sales!$D$5:$ABF$18,MATCH(UsagePerHour!$B56,Sales!$C$5:$C$18,0),MATCH(UsagePerHour!MR$4,Sales!$D$3:$ABF$3,0))/MR$2*INDEX(Usage!$D$5:$ABF$11,MATCH(UsagePerHour!$B$52,Usage!$C$5:$C$11,0),MATCH(UsagePerHour!MR$4,Usage!$D$3:$ABF$3,0)),"")</f>
        <v>0</v>
      </c>
      <c r="MS56" s="6">
        <f>IFERROR(INDEX(Sales!$D$5:$ABF$18,MATCH(UsagePerHour!$B56,Sales!$C$5:$C$18,0),MATCH(UsagePerHour!MS$4,Sales!$D$3:$ABF$3,0))/MS$2*INDEX(Usage!$D$5:$ABF$11,MATCH(UsagePerHour!$B$52,Usage!$C$5:$C$11,0),MATCH(UsagePerHour!MS$4,Usage!$D$3:$ABF$3,0)),"")</f>
        <v>0</v>
      </c>
      <c r="MT56" s="6">
        <f>IFERROR(INDEX(Sales!$D$5:$ABF$18,MATCH(UsagePerHour!$B56,Sales!$C$5:$C$18,0),MATCH(UsagePerHour!MT$4,Sales!$D$3:$ABF$3,0))/MT$2*INDEX(Usage!$D$5:$ABF$11,MATCH(UsagePerHour!$B$52,Usage!$C$5:$C$11,0),MATCH(UsagePerHour!MT$4,Usage!$D$3:$ABF$3,0)),"")</f>
        <v>0</v>
      </c>
      <c r="MU56" s="6">
        <f>IFERROR(INDEX(Sales!$D$5:$ABF$18,MATCH(UsagePerHour!$B56,Sales!$C$5:$C$18,0),MATCH(UsagePerHour!MU$4,Sales!$D$3:$ABF$3,0))/MU$2*INDEX(Usage!$D$5:$ABF$11,MATCH(UsagePerHour!$B$52,Usage!$C$5:$C$11,0),MATCH(UsagePerHour!MU$4,Usage!$D$3:$ABF$3,0)),"")</f>
        <v>0</v>
      </c>
      <c r="MV56" s="6">
        <f>IFERROR(INDEX(Sales!$D$5:$ABF$18,MATCH(UsagePerHour!$B56,Sales!$C$5:$C$18,0),MATCH(UsagePerHour!MV$4,Sales!$D$3:$ABF$3,0))/MV$2*INDEX(Usage!$D$5:$ABF$11,MATCH(UsagePerHour!$B$52,Usage!$C$5:$C$11,0),MATCH(UsagePerHour!MV$4,Usage!$D$3:$ABF$3,0)),"")</f>
        <v>0</v>
      </c>
      <c r="MW56" s="6">
        <f>IFERROR(INDEX(Sales!$D$5:$ABF$18,MATCH(UsagePerHour!$B56,Sales!$C$5:$C$18,0),MATCH(UsagePerHour!MW$4,Sales!$D$3:$ABF$3,0))/MW$2*INDEX(Usage!$D$5:$ABF$11,MATCH(UsagePerHour!$B$52,Usage!$C$5:$C$11,0),MATCH(UsagePerHour!MW$4,Usage!$D$3:$ABF$3,0)),"")</f>
        <v>0</v>
      </c>
      <c r="MX56" s="6">
        <f>IFERROR(INDEX(Sales!$D$5:$ABF$18,MATCH(UsagePerHour!$B56,Sales!$C$5:$C$18,0),MATCH(UsagePerHour!MX$4,Sales!$D$3:$ABF$3,0))/MX$2*INDEX(Usage!$D$5:$ABF$11,MATCH(UsagePerHour!$B$52,Usage!$C$5:$C$11,0),MATCH(UsagePerHour!MX$4,Usage!$D$3:$ABF$3,0)),"")</f>
        <v>0</v>
      </c>
      <c r="MY56" s="6">
        <f>IFERROR(INDEX(Sales!$D$5:$ABF$18,MATCH(UsagePerHour!$B56,Sales!$C$5:$C$18,0),MATCH(UsagePerHour!MY$4,Sales!$D$3:$ABF$3,0))/MY$2*INDEX(Usage!$D$5:$ABF$11,MATCH(UsagePerHour!$B$52,Usage!$C$5:$C$11,0),MATCH(UsagePerHour!MY$4,Usage!$D$3:$ABF$3,0)),"")</f>
        <v>0</v>
      </c>
      <c r="MZ56" s="6">
        <f>IFERROR(INDEX(Sales!$D$5:$ABF$18,MATCH(UsagePerHour!$B56,Sales!$C$5:$C$18,0),MATCH(UsagePerHour!MZ$4,Sales!$D$3:$ABF$3,0))/MZ$2*INDEX(Usage!$D$5:$ABF$11,MATCH(UsagePerHour!$B$52,Usage!$C$5:$C$11,0),MATCH(UsagePerHour!MZ$4,Usage!$D$3:$ABF$3,0)),"")</f>
        <v>0</v>
      </c>
      <c r="NA56" s="6">
        <f>IFERROR(INDEX(Sales!$D$5:$ABF$18,MATCH(UsagePerHour!$B56,Sales!$C$5:$C$18,0),MATCH(UsagePerHour!NA$4,Sales!$D$3:$ABF$3,0))/NA$2*INDEX(Usage!$D$5:$ABF$11,MATCH(UsagePerHour!$B$52,Usage!$C$5:$C$11,0),MATCH(UsagePerHour!NA$4,Usage!$D$3:$ABF$3,0)),"")</f>
        <v>0</v>
      </c>
      <c r="NB56" s="6">
        <f>IFERROR(INDEX(Sales!$D$5:$ABF$18,MATCH(UsagePerHour!$B56,Sales!$C$5:$C$18,0),MATCH(UsagePerHour!NB$4,Sales!$D$3:$ABF$3,0))/NB$2*INDEX(Usage!$D$5:$ABF$11,MATCH(UsagePerHour!$B$52,Usage!$C$5:$C$11,0),MATCH(UsagePerHour!NB$4,Usage!$D$3:$ABF$3,0)),"")</f>
        <v>0</v>
      </c>
      <c r="NC56" s="6">
        <f>IFERROR(INDEX(Sales!$D$5:$ABF$18,MATCH(UsagePerHour!$B56,Sales!$C$5:$C$18,0),MATCH(UsagePerHour!NC$4,Sales!$D$3:$ABF$3,0))/NC$2*INDEX(Usage!$D$5:$ABF$11,MATCH(UsagePerHour!$B$52,Usage!$C$5:$C$11,0),MATCH(UsagePerHour!NC$4,Usage!$D$3:$ABF$3,0)),"")</f>
        <v>0</v>
      </c>
      <c r="ND56" s="6">
        <f>IFERROR(INDEX(Sales!$D$5:$ABF$18,MATCH(UsagePerHour!$B56,Sales!$C$5:$C$18,0),MATCH(UsagePerHour!ND$4,Sales!$D$3:$ABF$3,0))/ND$2*INDEX(Usage!$D$5:$ABF$11,MATCH(UsagePerHour!$B$52,Usage!$C$5:$C$11,0),MATCH(UsagePerHour!ND$4,Usage!$D$3:$ABF$3,0)),"")</f>
        <v>0</v>
      </c>
      <c r="NE56" s="6">
        <f>IFERROR(INDEX(Sales!$D$5:$ABF$18,MATCH(UsagePerHour!$B56,Sales!$C$5:$C$18,0),MATCH(UsagePerHour!NE$4,Sales!$D$3:$ABF$3,0))/NE$2*INDEX(Usage!$D$5:$ABF$11,MATCH(UsagePerHour!$B$52,Usage!$C$5:$C$11,0),MATCH(UsagePerHour!NE$4,Usage!$D$3:$ABF$3,0)),"")</f>
        <v>0</v>
      </c>
      <c r="NF56" s="6">
        <f>IFERROR(INDEX(Sales!$D$5:$ABF$18,MATCH(UsagePerHour!$B56,Sales!$C$5:$C$18,0),MATCH(UsagePerHour!NF$4,Sales!$D$3:$ABF$3,0))/NF$2*INDEX(Usage!$D$5:$ABF$11,MATCH(UsagePerHour!$B$52,Usage!$C$5:$C$11,0),MATCH(UsagePerHour!NF$4,Usage!$D$3:$ABF$3,0)),"")</f>
        <v>0</v>
      </c>
      <c r="NG56" s="6">
        <f>IFERROR(INDEX(Sales!$D$5:$ABF$18,MATCH(UsagePerHour!$B56,Sales!$C$5:$C$18,0),MATCH(UsagePerHour!NG$4,Sales!$D$3:$ABF$3,0))/NG$2*INDEX(Usage!$D$5:$ABF$11,MATCH(UsagePerHour!$B$52,Usage!$C$5:$C$11,0),MATCH(UsagePerHour!NG$4,Usage!$D$3:$ABF$3,0)),"")</f>
        <v>0</v>
      </c>
      <c r="NH56" s="6">
        <f>IFERROR(INDEX(Sales!$D$5:$ABF$18,MATCH(UsagePerHour!$B56,Sales!$C$5:$C$18,0),MATCH(UsagePerHour!NH$4,Sales!$D$3:$ABF$3,0))/NH$2*INDEX(Usage!$D$5:$ABF$11,MATCH(UsagePerHour!$B$52,Usage!$C$5:$C$11,0),MATCH(UsagePerHour!NH$4,Usage!$D$3:$ABF$3,0)),"")</f>
        <v>0</v>
      </c>
      <c r="NI56" s="6">
        <f>IFERROR(INDEX(Sales!$D$5:$ABF$18,MATCH(UsagePerHour!$B56,Sales!$C$5:$C$18,0),MATCH(UsagePerHour!NI$4,Sales!$D$3:$ABF$3,0))/NI$2*INDEX(Usage!$D$5:$ABF$11,MATCH(UsagePerHour!$B$52,Usage!$C$5:$C$11,0),MATCH(UsagePerHour!NI$4,Usage!$D$3:$ABF$3,0)),"")</f>
        <v>0</v>
      </c>
      <c r="NJ56" s="6">
        <f>IFERROR(INDEX(Sales!$D$5:$ABF$18,MATCH(UsagePerHour!$B56,Sales!$C$5:$C$18,0),MATCH(UsagePerHour!NJ$4,Sales!$D$3:$ABF$3,0))/NJ$2*INDEX(Usage!$D$5:$ABF$11,MATCH(UsagePerHour!$B$52,Usage!$C$5:$C$11,0),MATCH(UsagePerHour!NJ$4,Usage!$D$3:$ABF$3,0)),"")</f>
        <v>0</v>
      </c>
      <c r="NK56" s="6">
        <f>IFERROR(INDEX(Sales!$D$5:$ABF$18,MATCH(UsagePerHour!$B56,Sales!$C$5:$C$18,0),MATCH(UsagePerHour!NK$4,Sales!$D$3:$ABF$3,0))/NK$2*INDEX(Usage!$D$5:$ABF$11,MATCH(UsagePerHour!$B$52,Usage!$C$5:$C$11,0),MATCH(UsagePerHour!NK$4,Usage!$D$3:$ABF$3,0)),"")</f>
        <v>0</v>
      </c>
      <c r="NL56" s="6">
        <f>IFERROR(INDEX(Sales!$D$5:$ABF$18,MATCH(UsagePerHour!$B56,Sales!$C$5:$C$18,0),MATCH(UsagePerHour!NL$4,Sales!$D$3:$ABF$3,0))/NL$2*INDEX(Usage!$D$5:$ABF$11,MATCH(UsagePerHour!$B$52,Usage!$C$5:$C$11,0),MATCH(UsagePerHour!NL$4,Usage!$D$3:$ABF$3,0)),"")</f>
        <v>0</v>
      </c>
      <c r="NM56" s="6">
        <f>IFERROR(INDEX(Sales!$D$5:$ABF$18,MATCH(UsagePerHour!$B56,Sales!$C$5:$C$18,0),MATCH(UsagePerHour!NM$4,Sales!$D$3:$ABF$3,0))/NM$2*INDEX(Usage!$D$5:$ABF$11,MATCH(UsagePerHour!$B$52,Usage!$C$5:$C$11,0),MATCH(UsagePerHour!NM$4,Usage!$D$3:$ABF$3,0)),"")</f>
        <v>0</v>
      </c>
      <c r="NN56" s="6">
        <f>IFERROR(INDEX(Sales!$D$5:$ABF$18,MATCH(UsagePerHour!$B56,Sales!$C$5:$C$18,0),MATCH(UsagePerHour!NN$4,Sales!$D$3:$ABF$3,0))/NN$2*INDEX(Usage!$D$5:$ABF$11,MATCH(UsagePerHour!$B$52,Usage!$C$5:$C$11,0),MATCH(UsagePerHour!NN$4,Usage!$D$3:$ABF$3,0)),"")</f>
        <v>0</v>
      </c>
      <c r="NO56" s="6">
        <f>IFERROR(INDEX(Sales!$D$5:$ABF$18,MATCH(UsagePerHour!$B56,Sales!$C$5:$C$18,0),MATCH(UsagePerHour!NO$4,Sales!$D$3:$ABF$3,0))/NO$2*INDEX(Usage!$D$5:$ABF$11,MATCH(UsagePerHour!$B$52,Usage!$C$5:$C$11,0),MATCH(UsagePerHour!NO$4,Usage!$D$3:$ABF$3,0)),"")</f>
        <v>0</v>
      </c>
      <c r="NP56" s="6">
        <f>IFERROR(INDEX(Sales!$D$5:$ABF$18,MATCH(UsagePerHour!$B56,Sales!$C$5:$C$18,0),MATCH(UsagePerHour!NP$4,Sales!$D$3:$ABF$3,0))/NP$2*INDEX(Usage!$D$5:$ABF$11,MATCH(UsagePerHour!$B$52,Usage!$C$5:$C$11,0),MATCH(UsagePerHour!NP$4,Usage!$D$3:$ABF$3,0)),"")</f>
        <v>0</v>
      </c>
      <c r="NQ56" s="6">
        <f>IFERROR(INDEX(Sales!$D$5:$ABF$18,MATCH(UsagePerHour!$B56,Sales!$C$5:$C$18,0),MATCH(UsagePerHour!NQ$4,Sales!$D$3:$ABF$3,0))/NQ$2*INDEX(Usage!$D$5:$ABF$11,MATCH(UsagePerHour!$B$52,Usage!$C$5:$C$11,0),MATCH(UsagePerHour!NQ$4,Usage!$D$3:$ABF$3,0)),"")</f>
        <v>0</v>
      </c>
      <c r="NR56" s="6">
        <f>IFERROR(INDEX(Sales!$D$5:$ABF$18,MATCH(UsagePerHour!$B56,Sales!$C$5:$C$18,0),MATCH(UsagePerHour!NR$4,Sales!$D$3:$ABF$3,0))/NR$2*INDEX(Usage!$D$5:$ABF$11,MATCH(UsagePerHour!$B$52,Usage!$C$5:$C$11,0),MATCH(UsagePerHour!NR$4,Usage!$D$3:$ABF$3,0)),"")</f>
        <v>0</v>
      </c>
      <c r="NS56" s="6">
        <f>IFERROR(INDEX(Sales!$D$5:$ABF$18,MATCH(UsagePerHour!$B56,Sales!$C$5:$C$18,0),MATCH(UsagePerHour!NS$4,Sales!$D$3:$ABF$3,0))/NS$2*INDEX(Usage!$D$5:$ABF$11,MATCH(UsagePerHour!$B$52,Usage!$C$5:$C$11,0),MATCH(UsagePerHour!NS$4,Usage!$D$3:$ABF$3,0)),"")</f>
        <v>0</v>
      </c>
      <c r="NT56" s="6">
        <f>IFERROR(INDEX(Sales!$D$5:$ABF$18,MATCH(UsagePerHour!$B56,Sales!$C$5:$C$18,0),MATCH(UsagePerHour!NT$4,Sales!$D$3:$ABF$3,0))/NT$2*INDEX(Usage!$D$5:$ABF$11,MATCH(UsagePerHour!$B$52,Usage!$C$5:$C$11,0),MATCH(UsagePerHour!NT$4,Usage!$D$3:$ABF$3,0)),"")</f>
        <v>0</v>
      </c>
      <c r="NU56" s="6">
        <f>IFERROR(INDEX(Sales!$D$5:$ABF$18,MATCH(UsagePerHour!$B56,Sales!$C$5:$C$18,0),MATCH(UsagePerHour!NU$4,Sales!$D$3:$ABF$3,0))/NU$2*INDEX(Usage!$D$5:$ABF$11,MATCH(UsagePerHour!$B$52,Usage!$C$5:$C$11,0),MATCH(UsagePerHour!NU$4,Usage!$D$3:$ABF$3,0)),"")</f>
        <v>0</v>
      </c>
      <c r="NV56" s="6">
        <f>IFERROR(INDEX(Sales!$D$5:$ABF$18,MATCH(UsagePerHour!$B56,Sales!$C$5:$C$18,0),MATCH(UsagePerHour!NV$4,Sales!$D$3:$ABF$3,0))/NV$2*INDEX(Usage!$D$5:$ABF$11,MATCH(UsagePerHour!$B$52,Usage!$C$5:$C$11,0),MATCH(UsagePerHour!NV$4,Usage!$D$3:$ABF$3,0)),"")</f>
        <v>0</v>
      </c>
      <c r="NW56" s="6">
        <f>IFERROR(INDEX(Sales!$D$5:$ABF$18,MATCH(UsagePerHour!$B56,Sales!$C$5:$C$18,0),MATCH(UsagePerHour!NW$4,Sales!$D$3:$ABF$3,0))/NW$2*INDEX(Usage!$D$5:$ABF$11,MATCH(UsagePerHour!$B$52,Usage!$C$5:$C$11,0),MATCH(UsagePerHour!NW$4,Usage!$D$3:$ABF$3,0)),"")</f>
        <v>0</v>
      </c>
      <c r="NX56" s="6">
        <f>IFERROR(INDEX(Sales!$D$5:$ABF$18,MATCH(UsagePerHour!$B56,Sales!$C$5:$C$18,0),MATCH(UsagePerHour!NX$4,Sales!$D$3:$ABF$3,0))/NX$2*INDEX(Usage!$D$5:$ABF$11,MATCH(UsagePerHour!$B$52,Usage!$C$5:$C$11,0),MATCH(UsagePerHour!NX$4,Usage!$D$3:$ABF$3,0)),"")</f>
        <v>0</v>
      </c>
      <c r="NY56" s="6">
        <f>IFERROR(INDEX(Sales!$D$5:$ABF$18,MATCH(UsagePerHour!$B56,Sales!$C$5:$C$18,0),MATCH(UsagePerHour!NY$4,Sales!$D$3:$ABF$3,0))/NY$2*INDEX(Usage!$D$5:$ABF$11,MATCH(UsagePerHour!$B$52,Usage!$C$5:$C$11,0),MATCH(UsagePerHour!NY$4,Usage!$D$3:$ABF$3,0)),"")</f>
        <v>0</v>
      </c>
      <c r="NZ56" s="6">
        <f>IFERROR(INDEX(Sales!$D$5:$ABF$18,MATCH(UsagePerHour!$B56,Sales!$C$5:$C$18,0),MATCH(UsagePerHour!NZ$4,Sales!$D$3:$ABF$3,0))/NZ$2*INDEX(Usage!$D$5:$ABF$11,MATCH(UsagePerHour!$B$52,Usage!$C$5:$C$11,0),MATCH(UsagePerHour!NZ$4,Usage!$D$3:$ABF$3,0)),"")</f>
        <v>0</v>
      </c>
      <c r="OA56" s="6">
        <f>IFERROR(INDEX(Sales!$D$5:$ABF$18,MATCH(UsagePerHour!$B56,Sales!$C$5:$C$18,0),MATCH(UsagePerHour!OA$4,Sales!$D$3:$ABF$3,0))/OA$2*INDEX(Usage!$D$5:$ABF$11,MATCH(UsagePerHour!$B$52,Usage!$C$5:$C$11,0),MATCH(UsagePerHour!OA$4,Usage!$D$3:$ABF$3,0)),"")</f>
        <v>0</v>
      </c>
      <c r="OB56" s="6">
        <f>IFERROR(INDEX(Sales!$D$5:$ABF$18,MATCH(UsagePerHour!$B56,Sales!$C$5:$C$18,0),MATCH(UsagePerHour!OB$4,Sales!$D$3:$ABF$3,0))/OB$2*INDEX(Usage!$D$5:$ABF$11,MATCH(UsagePerHour!$B$52,Usage!$C$5:$C$11,0),MATCH(UsagePerHour!OB$4,Usage!$D$3:$ABF$3,0)),"")</f>
        <v>0</v>
      </c>
      <c r="OC56" s="6">
        <f>IFERROR(INDEX(Sales!$D$5:$ABF$18,MATCH(UsagePerHour!$B56,Sales!$C$5:$C$18,0),MATCH(UsagePerHour!OC$4,Sales!$D$3:$ABF$3,0))/OC$2*INDEX(Usage!$D$5:$ABF$11,MATCH(UsagePerHour!$B$52,Usage!$C$5:$C$11,0),MATCH(UsagePerHour!OC$4,Usage!$D$3:$ABF$3,0)),"")</f>
        <v>0</v>
      </c>
      <c r="OD56" s="6">
        <f>IFERROR(INDEX(Sales!$D$5:$ABF$18,MATCH(UsagePerHour!$B56,Sales!$C$5:$C$18,0),MATCH(UsagePerHour!OD$4,Sales!$D$3:$ABF$3,0))/OD$2*INDEX(Usage!$D$5:$ABF$11,MATCH(UsagePerHour!$B$52,Usage!$C$5:$C$11,0),MATCH(UsagePerHour!OD$4,Usage!$D$3:$ABF$3,0)),"")</f>
        <v>0</v>
      </c>
      <c r="OE56" s="6">
        <f>IFERROR(INDEX(Sales!$D$5:$ABF$18,MATCH(UsagePerHour!$B56,Sales!$C$5:$C$18,0),MATCH(UsagePerHour!OE$4,Sales!$D$3:$ABF$3,0))/OE$2*INDEX(Usage!$D$5:$ABF$11,MATCH(UsagePerHour!$B$52,Usage!$C$5:$C$11,0),MATCH(UsagePerHour!OE$4,Usage!$D$3:$ABF$3,0)),"")</f>
        <v>0</v>
      </c>
      <c r="OF56" s="6">
        <f>IFERROR(INDEX(Sales!$D$5:$ABF$18,MATCH(UsagePerHour!$B56,Sales!$C$5:$C$18,0),MATCH(UsagePerHour!OF$4,Sales!$D$3:$ABF$3,0))/OF$2*INDEX(Usage!$D$5:$ABF$11,MATCH(UsagePerHour!$B$52,Usage!$C$5:$C$11,0),MATCH(UsagePerHour!OF$4,Usage!$D$3:$ABF$3,0)),"")</f>
        <v>0</v>
      </c>
      <c r="OG56" s="6">
        <f>IFERROR(INDEX(Sales!$D$5:$ABF$18,MATCH(UsagePerHour!$B56,Sales!$C$5:$C$18,0),MATCH(UsagePerHour!OG$4,Sales!$D$3:$ABF$3,0))/OG$2*INDEX(Usage!$D$5:$ABF$11,MATCH(UsagePerHour!$B$52,Usage!$C$5:$C$11,0),MATCH(UsagePerHour!OG$4,Usage!$D$3:$ABF$3,0)),"")</f>
        <v>0</v>
      </c>
      <c r="OH56" s="6">
        <f>IFERROR(INDEX(Sales!$D$5:$ABF$18,MATCH(UsagePerHour!$B56,Sales!$C$5:$C$18,0),MATCH(UsagePerHour!OH$4,Sales!$D$3:$ABF$3,0))/OH$2*INDEX(Usage!$D$5:$ABF$11,MATCH(UsagePerHour!$B$52,Usage!$C$5:$C$11,0),MATCH(UsagePerHour!OH$4,Usage!$D$3:$ABF$3,0)),"")</f>
        <v>0</v>
      </c>
      <c r="OI56" s="6">
        <f>IFERROR(INDEX(Sales!$D$5:$ABF$18,MATCH(UsagePerHour!$B56,Sales!$C$5:$C$18,0),MATCH(UsagePerHour!OI$4,Sales!$D$3:$ABF$3,0))/OI$2*INDEX(Usage!$D$5:$ABF$11,MATCH(UsagePerHour!$B$52,Usage!$C$5:$C$11,0),MATCH(UsagePerHour!OI$4,Usage!$D$3:$ABF$3,0)),"")</f>
        <v>0</v>
      </c>
      <c r="OJ56" s="6">
        <f>IFERROR(INDEX(Sales!$D$5:$ABF$18,MATCH(UsagePerHour!$B56,Sales!$C$5:$C$18,0),MATCH(UsagePerHour!OJ$4,Sales!$D$3:$ABF$3,0))/OJ$2*INDEX(Usage!$D$5:$ABF$11,MATCH(UsagePerHour!$B$52,Usage!$C$5:$C$11,0),MATCH(UsagePerHour!OJ$4,Usage!$D$3:$ABF$3,0)),"")</f>
        <v>0</v>
      </c>
      <c r="OK56" s="6">
        <f>IFERROR(INDEX(Sales!$D$5:$ABF$18,MATCH(UsagePerHour!$B56,Sales!$C$5:$C$18,0),MATCH(UsagePerHour!OK$4,Sales!$D$3:$ABF$3,0))/OK$2*INDEX(Usage!$D$5:$ABF$11,MATCH(UsagePerHour!$B$52,Usage!$C$5:$C$11,0),MATCH(UsagePerHour!OK$4,Usage!$D$3:$ABF$3,0)),"")</f>
        <v>0</v>
      </c>
      <c r="OL56" s="6">
        <f>IFERROR(INDEX(Sales!$D$5:$ABF$18,MATCH(UsagePerHour!$B56,Sales!$C$5:$C$18,0),MATCH(UsagePerHour!OL$4,Sales!$D$3:$ABF$3,0))/OL$2*INDEX(Usage!$D$5:$ABF$11,MATCH(UsagePerHour!$B$52,Usage!$C$5:$C$11,0),MATCH(UsagePerHour!OL$4,Usage!$D$3:$ABF$3,0)),"")</f>
        <v>0</v>
      </c>
      <c r="OM56" s="6">
        <f>IFERROR(INDEX(Sales!$D$5:$ABF$18,MATCH(UsagePerHour!$B56,Sales!$C$5:$C$18,0),MATCH(UsagePerHour!OM$4,Sales!$D$3:$ABF$3,0))/OM$2*INDEX(Usage!$D$5:$ABF$11,MATCH(UsagePerHour!$B$52,Usage!$C$5:$C$11,0),MATCH(UsagePerHour!OM$4,Usage!$D$3:$ABF$3,0)),"")</f>
        <v>0</v>
      </c>
      <c r="ON56" s="6">
        <f>IFERROR(INDEX(Sales!$D$5:$ABF$18,MATCH(UsagePerHour!$B56,Sales!$C$5:$C$18,0),MATCH(UsagePerHour!ON$4,Sales!$D$3:$ABF$3,0))/ON$2*INDEX(Usage!$D$5:$ABF$11,MATCH(UsagePerHour!$B$52,Usage!$C$5:$C$11,0),MATCH(UsagePerHour!ON$4,Usage!$D$3:$ABF$3,0)),"")</f>
        <v>0</v>
      </c>
      <c r="OO56" s="6">
        <f>IFERROR(INDEX(Sales!$D$5:$ABF$18,MATCH(UsagePerHour!$B56,Sales!$C$5:$C$18,0),MATCH(UsagePerHour!OO$4,Sales!$D$3:$ABF$3,0))/OO$2*INDEX(Usage!$D$5:$ABF$11,MATCH(UsagePerHour!$B$52,Usage!$C$5:$C$11,0),MATCH(UsagePerHour!OO$4,Usage!$D$3:$ABF$3,0)),"")</f>
        <v>0</v>
      </c>
      <c r="OP56" s="6">
        <f>IFERROR(INDEX(Sales!$D$5:$ABF$18,MATCH(UsagePerHour!$B56,Sales!$C$5:$C$18,0),MATCH(UsagePerHour!OP$4,Sales!$D$3:$ABF$3,0))/OP$2*INDEX(Usage!$D$5:$ABF$11,MATCH(UsagePerHour!$B$52,Usage!$C$5:$C$11,0),MATCH(UsagePerHour!OP$4,Usage!$D$3:$ABF$3,0)),"")</f>
        <v>0</v>
      </c>
      <c r="OQ56" s="6">
        <f>IFERROR(INDEX(Sales!$D$5:$ABF$18,MATCH(UsagePerHour!$B56,Sales!$C$5:$C$18,0),MATCH(UsagePerHour!OQ$4,Sales!$D$3:$ABF$3,0))/OQ$2*INDEX(Usage!$D$5:$ABF$11,MATCH(UsagePerHour!$B$52,Usage!$C$5:$C$11,0),MATCH(UsagePerHour!OQ$4,Usage!$D$3:$ABF$3,0)),"")</f>
        <v>0</v>
      </c>
      <c r="OR56" s="6">
        <f>IFERROR(INDEX(Sales!$D$5:$ABF$18,MATCH(UsagePerHour!$B56,Sales!$C$5:$C$18,0),MATCH(UsagePerHour!OR$4,Sales!$D$3:$ABF$3,0))/OR$2*INDEX(Usage!$D$5:$ABF$11,MATCH(UsagePerHour!$B$52,Usage!$C$5:$C$11,0),MATCH(UsagePerHour!OR$4,Usage!$D$3:$ABF$3,0)),"")</f>
        <v>0</v>
      </c>
      <c r="OS56" s="6">
        <f>IFERROR(INDEX(Sales!$D$5:$ABF$18,MATCH(UsagePerHour!$B56,Sales!$C$5:$C$18,0),MATCH(UsagePerHour!OS$4,Sales!$D$3:$ABF$3,0))/OS$2*INDEX(Usage!$D$5:$ABF$11,MATCH(UsagePerHour!$B$52,Usage!$C$5:$C$11,0),MATCH(UsagePerHour!OS$4,Usage!$D$3:$ABF$3,0)),"")</f>
        <v>0</v>
      </c>
      <c r="OT56" s="6">
        <f>IFERROR(INDEX(Sales!$D$5:$ABF$18,MATCH(UsagePerHour!$B56,Sales!$C$5:$C$18,0),MATCH(UsagePerHour!OT$4,Sales!$D$3:$ABF$3,0))/OT$2*INDEX(Usage!$D$5:$ABF$11,MATCH(UsagePerHour!$B$52,Usage!$C$5:$C$11,0),MATCH(UsagePerHour!OT$4,Usage!$D$3:$ABF$3,0)),"")</f>
        <v>0</v>
      </c>
      <c r="OU56" s="6">
        <f>IFERROR(INDEX(Sales!$D$5:$ABF$18,MATCH(UsagePerHour!$B56,Sales!$C$5:$C$18,0),MATCH(UsagePerHour!OU$4,Sales!$D$3:$ABF$3,0))/OU$2*INDEX(Usage!$D$5:$ABF$11,MATCH(UsagePerHour!$B$52,Usage!$C$5:$C$11,0),MATCH(UsagePerHour!OU$4,Usage!$D$3:$ABF$3,0)),"")</f>
        <v>0</v>
      </c>
      <c r="OV56" s="6">
        <f>IFERROR(INDEX(Sales!$D$5:$ABF$18,MATCH(UsagePerHour!$B56,Sales!$C$5:$C$18,0),MATCH(UsagePerHour!OV$4,Sales!$D$3:$ABF$3,0))/OV$2*INDEX(Usage!$D$5:$ABF$11,MATCH(UsagePerHour!$B$52,Usage!$C$5:$C$11,0),MATCH(UsagePerHour!OV$4,Usage!$D$3:$ABF$3,0)),"")</f>
        <v>0</v>
      </c>
      <c r="OW56" s="6">
        <f>IFERROR(INDEX(Sales!$D$5:$ABF$18,MATCH(UsagePerHour!$B56,Sales!$C$5:$C$18,0),MATCH(UsagePerHour!OW$4,Sales!$D$3:$ABF$3,0))/OW$2*INDEX(Usage!$D$5:$ABF$11,MATCH(UsagePerHour!$B$52,Usage!$C$5:$C$11,0),MATCH(UsagePerHour!OW$4,Usage!$D$3:$ABF$3,0)),"")</f>
        <v>0</v>
      </c>
      <c r="OX56" s="6">
        <f>IFERROR(INDEX(Sales!$D$5:$ABF$18,MATCH(UsagePerHour!$B56,Sales!$C$5:$C$18,0),MATCH(UsagePerHour!OX$4,Sales!$D$3:$ABF$3,0))/OX$2*INDEX(Usage!$D$5:$ABF$11,MATCH(UsagePerHour!$B$52,Usage!$C$5:$C$11,0),MATCH(UsagePerHour!OX$4,Usage!$D$3:$ABF$3,0)),"")</f>
        <v>0</v>
      </c>
      <c r="OY56" s="6">
        <f>IFERROR(INDEX(Sales!$D$5:$ABF$18,MATCH(UsagePerHour!$B56,Sales!$C$5:$C$18,0),MATCH(UsagePerHour!OY$4,Sales!$D$3:$ABF$3,0))/OY$2*INDEX(Usage!$D$5:$ABF$11,MATCH(UsagePerHour!$B$52,Usage!$C$5:$C$11,0),MATCH(UsagePerHour!OY$4,Usage!$D$3:$ABF$3,0)),"")</f>
        <v>0</v>
      </c>
      <c r="OZ56" s="6">
        <f>IFERROR(INDEX(Sales!$D$5:$ABF$18,MATCH(UsagePerHour!$B56,Sales!$C$5:$C$18,0),MATCH(UsagePerHour!OZ$4,Sales!$D$3:$ABF$3,0))/OZ$2*INDEX(Usage!$D$5:$ABF$11,MATCH(UsagePerHour!$B$52,Usage!$C$5:$C$11,0),MATCH(UsagePerHour!OZ$4,Usage!$D$3:$ABF$3,0)),"")</f>
        <v>0</v>
      </c>
      <c r="PA56" s="6">
        <f>IFERROR(INDEX(Sales!$D$5:$ABF$18,MATCH(UsagePerHour!$B56,Sales!$C$5:$C$18,0),MATCH(UsagePerHour!PA$4,Sales!$D$3:$ABF$3,0))/PA$2*INDEX(Usage!$D$5:$ABF$11,MATCH(UsagePerHour!$B$52,Usage!$C$5:$C$11,0),MATCH(UsagePerHour!PA$4,Usage!$D$3:$ABF$3,0)),"")</f>
        <v>0</v>
      </c>
      <c r="PB56" s="6">
        <f>IFERROR(INDEX(Sales!$D$5:$ABF$18,MATCH(UsagePerHour!$B56,Sales!$C$5:$C$18,0),MATCH(UsagePerHour!PB$4,Sales!$D$3:$ABF$3,0))/PB$2*INDEX(Usage!$D$5:$ABF$11,MATCH(UsagePerHour!$B$52,Usage!$C$5:$C$11,0),MATCH(UsagePerHour!PB$4,Usage!$D$3:$ABF$3,0)),"")</f>
        <v>0</v>
      </c>
      <c r="PC56" s="6">
        <f>IFERROR(INDEX(Sales!$D$5:$ABF$18,MATCH(UsagePerHour!$B56,Sales!$C$5:$C$18,0),MATCH(UsagePerHour!PC$4,Sales!$D$3:$ABF$3,0))/PC$2*INDEX(Usage!$D$5:$ABF$11,MATCH(UsagePerHour!$B$52,Usage!$C$5:$C$11,0),MATCH(UsagePerHour!PC$4,Usage!$D$3:$ABF$3,0)),"")</f>
        <v>0</v>
      </c>
      <c r="PD56" s="6">
        <f>IFERROR(INDEX(Sales!$D$5:$ABF$18,MATCH(UsagePerHour!$B56,Sales!$C$5:$C$18,0),MATCH(UsagePerHour!PD$4,Sales!$D$3:$ABF$3,0))/PD$2*INDEX(Usage!$D$5:$ABF$11,MATCH(UsagePerHour!$B$52,Usage!$C$5:$C$11,0),MATCH(UsagePerHour!PD$4,Usage!$D$3:$ABF$3,0)),"")</f>
        <v>0</v>
      </c>
      <c r="PE56" s="6">
        <f>IFERROR(INDEX(Sales!$D$5:$ABF$18,MATCH(UsagePerHour!$B56,Sales!$C$5:$C$18,0),MATCH(UsagePerHour!PE$4,Sales!$D$3:$ABF$3,0))/PE$2*INDEX(Usage!$D$5:$ABF$11,MATCH(UsagePerHour!$B$52,Usage!$C$5:$C$11,0),MATCH(UsagePerHour!PE$4,Usage!$D$3:$ABF$3,0)),"")</f>
        <v>0</v>
      </c>
      <c r="PF56" s="6">
        <f>IFERROR(INDEX(Sales!$D$5:$ABF$18,MATCH(UsagePerHour!$B56,Sales!$C$5:$C$18,0),MATCH(UsagePerHour!PF$4,Sales!$D$3:$ABF$3,0))/PF$2*INDEX(Usage!$D$5:$ABF$11,MATCH(UsagePerHour!$B$52,Usage!$C$5:$C$11,0),MATCH(UsagePerHour!PF$4,Usage!$D$3:$ABF$3,0)),"")</f>
        <v>0</v>
      </c>
      <c r="PG56" s="6">
        <f>IFERROR(INDEX(Sales!$D$5:$ABF$18,MATCH(UsagePerHour!$B56,Sales!$C$5:$C$18,0),MATCH(UsagePerHour!PG$4,Sales!$D$3:$ABF$3,0))/PG$2*INDEX(Usage!$D$5:$ABF$11,MATCH(UsagePerHour!$B$52,Usage!$C$5:$C$11,0),MATCH(UsagePerHour!PG$4,Usage!$D$3:$ABF$3,0)),"")</f>
        <v>0</v>
      </c>
      <c r="PH56" s="6">
        <f>IFERROR(INDEX(Sales!$D$5:$ABF$18,MATCH(UsagePerHour!$B56,Sales!$C$5:$C$18,0),MATCH(UsagePerHour!PH$4,Sales!$D$3:$ABF$3,0))/PH$2*INDEX(Usage!$D$5:$ABF$11,MATCH(UsagePerHour!$B$52,Usage!$C$5:$C$11,0),MATCH(UsagePerHour!PH$4,Usage!$D$3:$ABF$3,0)),"")</f>
        <v>0</v>
      </c>
      <c r="PI56" s="6">
        <f>IFERROR(INDEX(Sales!$D$5:$ABF$18,MATCH(UsagePerHour!$B56,Sales!$C$5:$C$18,0),MATCH(UsagePerHour!PI$4,Sales!$D$3:$ABF$3,0))/PI$2*INDEX(Usage!$D$5:$ABF$11,MATCH(UsagePerHour!$B$52,Usage!$C$5:$C$11,0),MATCH(UsagePerHour!PI$4,Usage!$D$3:$ABF$3,0)),"")</f>
        <v>0</v>
      </c>
      <c r="PJ56" s="6">
        <f>IFERROR(INDEX(Sales!$D$5:$ABF$18,MATCH(UsagePerHour!$B56,Sales!$C$5:$C$18,0),MATCH(UsagePerHour!PJ$4,Sales!$D$3:$ABF$3,0))/PJ$2*INDEX(Usage!$D$5:$ABF$11,MATCH(UsagePerHour!$B$52,Usage!$C$5:$C$11,0),MATCH(UsagePerHour!PJ$4,Usage!$D$3:$ABF$3,0)),"")</f>
        <v>0</v>
      </c>
      <c r="PK56" s="6">
        <f>IFERROR(INDEX(Sales!$D$5:$ABF$18,MATCH(UsagePerHour!$B56,Sales!$C$5:$C$18,0),MATCH(UsagePerHour!PK$4,Sales!$D$3:$ABF$3,0))/PK$2*INDEX(Usage!$D$5:$ABF$11,MATCH(UsagePerHour!$B$52,Usage!$C$5:$C$11,0),MATCH(UsagePerHour!PK$4,Usage!$D$3:$ABF$3,0)),"")</f>
        <v>0</v>
      </c>
      <c r="PL56" s="6">
        <f>IFERROR(INDEX(Sales!$D$5:$ABF$18,MATCH(UsagePerHour!$B56,Sales!$C$5:$C$18,0),MATCH(UsagePerHour!PL$4,Sales!$D$3:$ABF$3,0))/PL$2*INDEX(Usage!$D$5:$ABF$11,MATCH(UsagePerHour!$B$52,Usage!$C$5:$C$11,0),MATCH(UsagePerHour!PL$4,Usage!$D$3:$ABF$3,0)),"")</f>
        <v>0</v>
      </c>
      <c r="PM56" s="6">
        <f>IFERROR(INDEX(Sales!$D$5:$ABF$18,MATCH(UsagePerHour!$B56,Sales!$C$5:$C$18,0),MATCH(UsagePerHour!PM$4,Sales!$D$3:$ABF$3,0))/PM$2*INDEX(Usage!$D$5:$ABF$11,MATCH(UsagePerHour!$B$52,Usage!$C$5:$C$11,0),MATCH(UsagePerHour!PM$4,Usage!$D$3:$ABF$3,0)),"")</f>
        <v>0</v>
      </c>
      <c r="PN56" s="6">
        <f>IFERROR(INDEX(Sales!$D$5:$ABF$18,MATCH(UsagePerHour!$B56,Sales!$C$5:$C$18,0),MATCH(UsagePerHour!PN$4,Sales!$D$3:$ABF$3,0))/PN$2*INDEX(Usage!$D$5:$ABF$11,MATCH(UsagePerHour!$B$52,Usage!$C$5:$C$11,0),MATCH(UsagePerHour!PN$4,Usage!$D$3:$ABF$3,0)),"")</f>
        <v>0</v>
      </c>
      <c r="PO56" s="6">
        <f>IFERROR(INDEX(Sales!$D$5:$ABF$18,MATCH(UsagePerHour!$B56,Sales!$C$5:$C$18,0),MATCH(UsagePerHour!PO$4,Sales!$D$3:$ABF$3,0))/PO$2*INDEX(Usage!$D$5:$ABF$11,MATCH(UsagePerHour!$B$52,Usage!$C$5:$C$11,0),MATCH(UsagePerHour!PO$4,Usage!$D$3:$ABF$3,0)),"")</f>
        <v>0</v>
      </c>
      <c r="PP56" s="6">
        <f>IFERROR(INDEX(Sales!$D$5:$ABF$18,MATCH(UsagePerHour!$B56,Sales!$C$5:$C$18,0),MATCH(UsagePerHour!PP$4,Sales!$D$3:$ABF$3,0))/PP$2*INDEX(Usage!$D$5:$ABF$11,MATCH(UsagePerHour!$B$52,Usage!$C$5:$C$11,0),MATCH(UsagePerHour!PP$4,Usage!$D$3:$ABF$3,0)),"")</f>
        <v>0</v>
      </c>
      <c r="PQ56" s="6">
        <f>IFERROR(INDEX(Sales!$D$5:$ABF$18,MATCH(UsagePerHour!$B56,Sales!$C$5:$C$18,0),MATCH(UsagePerHour!PQ$4,Sales!$D$3:$ABF$3,0))/PQ$2*INDEX(Usage!$D$5:$ABF$11,MATCH(UsagePerHour!$B$52,Usage!$C$5:$C$11,0),MATCH(UsagePerHour!PQ$4,Usage!$D$3:$ABF$3,0)),"")</f>
        <v>0</v>
      </c>
      <c r="PR56" s="6">
        <f>IFERROR(INDEX(Sales!$D$5:$ABF$18,MATCH(UsagePerHour!$B56,Sales!$C$5:$C$18,0),MATCH(UsagePerHour!PR$4,Sales!$D$3:$ABF$3,0))/PR$2*INDEX(Usage!$D$5:$ABF$11,MATCH(UsagePerHour!$B$52,Usage!$C$5:$C$11,0),MATCH(UsagePerHour!PR$4,Usage!$D$3:$ABF$3,0)),"")</f>
        <v>0</v>
      </c>
      <c r="PS56" s="6">
        <f>IFERROR(INDEX(Sales!$D$5:$ABF$18,MATCH(UsagePerHour!$B56,Sales!$C$5:$C$18,0),MATCH(UsagePerHour!PS$4,Sales!$D$3:$ABF$3,0))/PS$2*INDEX(Usage!$D$5:$ABF$11,MATCH(UsagePerHour!$B$52,Usage!$C$5:$C$11,0),MATCH(UsagePerHour!PS$4,Usage!$D$3:$ABF$3,0)),"")</f>
        <v>0</v>
      </c>
      <c r="PT56" s="6">
        <f>IFERROR(INDEX(Sales!$D$5:$ABF$18,MATCH(UsagePerHour!$B56,Sales!$C$5:$C$18,0),MATCH(UsagePerHour!PT$4,Sales!$D$3:$ABF$3,0))/PT$2*INDEX(Usage!$D$5:$ABF$11,MATCH(UsagePerHour!$B$52,Usage!$C$5:$C$11,0),MATCH(UsagePerHour!PT$4,Usage!$D$3:$ABF$3,0)),"")</f>
        <v>0</v>
      </c>
      <c r="PU56" s="6">
        <f>IFERROR(INDEX(Sales!$D$5:$ABF$18,MATCH(UsagePerHour!$B56,Sales!$C$5:$C$18,0),MATCH(UsagePerHour!PU$4,Sales!$D$3:$ABF$3,0))/PU$2*INDEX(Usage!$D$5:$ABF$11,MATCH(UsagePerHour!$B$52,Usage!$C$5:$C$11,0),MATCH(UsagePerHour!PU$4,Usage!$D$3:$ABF$3,0)),"")</f>
        <v>0</v>
      </c>
      <c r="PV56" s="6">
        <f>IFERROR(INDEX(Sales!$D$5:$ABF$18,MATCH(UsagePerHour!$B56,Sales!$C$5:$C$18,0),MATCH(UsagePerHour!PV$4,Sales!$D$3:$ABF$3,0))/PV$2*INDEX(Usage!$D$5:$ABF$11,MATCH(UsagePerHour!$B$52,Usage!$C$5:$C$11,0),MATCH(UsagePerHour!PV$4,Usage!$D$3:$ABF$3,0)),"")</f>
        <v>0</v>
      </c>
      <c r="PW56" s="6">
        <f>IFERROR(INDEX(Sales!$D$5:$ABF$18,MATCH(UsagePerHour!$B56,Sales!$C$5:$C$18,0),MATCH(UsagePerHour!PW$4,Sales!$D$3:$ABF$3,0))/PW$2*INDEX(Usage!$D$5:$ABF$11,MATCH(UsagePerHour!$B$52,Usage!$C$5:$C$11,0),MATCH(UsagePerHour!PW$4,Usage!$D$3:$ABF$3,0)),"")</f>
        <v>0</v>
      </c>
      <c r="PX56" s="6">
        <f>IFERROR(INDEX(Sales!$D$5:$ABF$18,MATCH(UsagePerHour!$B56,Sales!$C$5:$C$18,0),MATCH(UsagePerHour!PX$4,Sales!$D$3:$ABF$3,0))/PX$2*INDEX(Usage!$D$5:$ABF$11,MATCH(UsagePerHour!$B$52,Usage!$C$5:$C$11,0),MATCH(UsagePerHour!PX$4,Usage!$D$3:$ABF$3,0)),"")</f>
        <v>0</v>
      </c>
      <c r="PY56" s="6">
        <f>IFERROR(INDEX(Sales!$D$5:$ABF$18,MATCH(UsagePerHour!$B56,Sales!$C$5:$C$18,0),MATCH(UsagePerHour!PY$4,Sales!$D$3:$ABF$3,0))/PY$2*INDEX(Usage!$D$5:$ABF$11,MATCH(UsagePerHour!$B$52,Usage!$C$5:$C$11,0),MATCH(UsagePerHour!PY$4,Usage!$D$3:$ABF$3,0)),"")</f>
        <v>0</v>
      </c>
      <c r="PZ56" s="6">
        <f>IFERROR(INDEX(Sales!$D$5:$ABF$18,MATCH(UsagePerHour!$B56,Sales!$C$5:$C$18,0),MATCH(UsagePerHour!PZ$4,Sales!$D$3:$ABF$3,0))/PZ$2*INDEX(Usage!$D$5:$ABF$11,MATCH(UsagePerHour!$B$52,Usage!$C$5:$C$11,0),MATCH(UsagePerHour!PZ$4,Usage!$D$3:$ABF$3,0)),"")</f>
        <v>0</v>
      </c>
      <c r="QA56" s="6">
        <f>IFERROR(INDEX(Sales!$D$5:$ABF$18,MATCH(UsagePerHour!$B56,Sales!$C$5:$C$18,0),MATCH(UsagePerHour!QA$4,Sales!$D$3:$ABF$3,0))/QA$2*INDEX(Usage!$D$5:$ABF$11,MATCH(UsagePerHour!$B$52,Usage!$C$5:$C$11,0),MATCH(UsagePerHour!QA$4,Usage!$D$3:$ABF$3,0)),"")</f>
        <v>0</v>
      </c>
      <c r="QB56" s="6">
        <f>IFERROR(INDEX(Sales!$D$5:$ABF$18,MATCH(UsagePerHour!$B56,Sales!$C$5:$C$18,0),MATCH(UsagePerHour!QB$4,Sales!$D$3:$ABF$3,0))/QB$2*INDEX(Usage!$D$5:$ABF$11,MATCH(UsagePerHour!$B$52,Usage!$C$5:$C$11,0),MATCH(UsagePerHour!QB$4,Usage!$D$3:$ABF$3,0)),"")</f>
        <v>0</v>
      </c>
      <c r="QC56" s="6">
        <f>IFERROR(INDEX(Sales!$D$5:$ABF$18,MATCH(UsagePerHour!$B56,Sales!$C$5:$C$18,0),MATCH(UsagePerHour!QC$4,Sales!$D$3:$ABF$3,0))/QC$2*INDEX(Usage!$D$5:$ABF$11,MATCH(UsagePerHour!$B$52,Usage!$C$5:$C$11,0),MATCH(UsagePerHour!QC$4,Usage!$D$3:$ABF$3,0)),"")</f>
        <v>0</v>
      </c>
      <c r="QD56" s="6">
        <f>IFERROR(INDEX(Sales!$D$5:$ABF$18,MATCH(UsagePerHour!$B56,Sales!$C$5:$C$18,0),MATCH(UsagePerHour!QD$4,Sales!$D$3:$ABF$3,0))/QD$2*INDEX(Usage!$D$5:$ABF$11,MATCH(UsagePerHour!$B$52,Usage!$C$5:$C$11,0),MATCH(UsagePerHour!QD$4,Usage!$D$3:$ABF$3,0)),"")</f>
        <v>0</v>
      </c>
      <c r="QE56" s="6">
        <f>IFERROR(INDEX(Sales!$D$5:$ABF$18,MATCH(UsagePerHour!$B56,Sales!$C$5:$C$18,0),MATCH(UsagePerHour!QE$4,Sales!$D$3:$ABF$3,0))/QE$2*INDEX(Usage!$D$5:$ABF$11,MATCH(UsagePerHour!$B$52,Usage!$C$5:$C$11,0),MATCH(UsagePerHour!QE$4,Usage!$D$3:$ABF$3,0)),"")</f>
        <v>0</v>
      </c>
      <c r="QF56" s="6">
        <f>IFERROR(INDEX(Sales!$D$5:$ABF$18,MATCH(UsagePerHour!$B56,Sales!$C$5:$C$18,0),MATCH(UsagePerHour!QF$4,Sales!$D$3:$ABF$3,0))/QF$2*INDEX(Usage!$D$5:$ABF$11,MATCH(UsagePerHour!$B$52,Usage!$C$5:$C$11,0),MATCH(UsagePerHour!QF$4,Usage!$D$3:$ABF$3,0)),"")</f>
        <v>0</v>
      </c>
      <c r="QG56" s="6">
        <f>IFERROR(INDEX(Sales!$D$5:$ABF$18,MATCH(UsagePerHour!$B56,Sales!$C$5:$C$18,0),MATCH(UsagePerHour!QG$4,Sales!$D$3:$ABF$3,0))/QG$2*INDEX(Usage!$D$5:$ABF$11,MATCH(UsagePerHour!$B$52,Usage!$C$5:$C$11,0),MATCH(UsagePerHour!QG$4,Usage!$D$3:$ABF$3,0)),"")</f>
        <v>0</v>
      </c>
      <c r="QH56" s="6">
        <f>IFERROR(INDEX(Sales!$D$5:$ABF$18,MATCH(UsagePerHour!$B56,Sales!$C$5:$C$18,0),MATCH(UsagePerHour!QH$4,Sales!$D$3:$ABF$3,0))/QH$2*INDEX(Usage!$D$5:$ABF$11,MATCH(UsagePerHour!$B$52,Usage!$C$5:$C$11,0),MATCH(UsagePerHour!QH$4,Usage!$D$3:$ABF$3,0)),"")</f>
        <v>0</v>
      </c>
      <c r="QI56" s="6">
        <f>IFERROR(INDEX(Sales!$D$5:$ABF$18,MATCH(UsagePerHour!$B56,Sales!$C$5:$C$18,0),MATCH(UsagePerHour!QI$4,Sales!$D$3:$ABF$3,0))/QI$2*INDEX(Usage!$D$5:$ABF$11,MATCH(UsagePerHour!$B$52,Usage!$C$5:$C$11,0),MATCH(UsagePerHour!QI$4,Usage!$D$3:$ABF$3,0)),"")</f>
        <v>0</v>
      </c>
      <c r="QJ56" s="6">
        <f>IFERROR(INDEX(Sales!$D$5:$ABF$18,MATCH(UsagePerHour!$B56,Sales!$C$5:$C$18,0),MATCH(UsagePerHour!QJ$4,Sales!$D$3:$ABF$3,0))/QJ$2*INDEX(Usage!$D$5:$ABF$11,MATCH(UsagePerHour!$B$52,Usage!$C$5:$C$11,0),MATCH(UsagePerHour!QJ$4,Usage!$D$3:$ABF$3,0)),"")</f>
        <v>0</v>
      </c>
      <c r="QK56" s="6">
        <f>IFERROR(INDEX(Sales!$D$5:$ABF$18,MATCH(UsagePerHour!$B56,Sales!$C$5:$C$18,0),MATCH(UsagePerHour!QK$4,Sales!$D$3:$ABF$3,0))/QK$2*INDEX(Usage!$D$5:$ABF$11,MATCH(UsagePerHour!$B$52,Usage!$C$5:$C$11,0),MATCH(UsagePerHour!QK$4,Usage!$D$3:$ABF$3,0)),"")</f>
        <v>0</v>
      </c>
      <c r="QL56" s="6">
        <f>IFERROR(INDEX(Sales!$D$5:$ABF$18,MATCH(UsagePerHour!$B56,Sales!$C$5:$C$18,0),MATCH(UsagePerHour!QL$4,Sales!$D$3:$ABF$3,0))/QL$2*INDEX(Usage!$D$5:$ABF$11,MATCH(UsagePerHour!$B$52,Usage!$C$5:$C$11,0),MATCH(UsagePerHour!QL$4,Usage!$D$3:$ABF$3,0)),"")</f>
        <v>0</v>
      </c>
      <c r="QM56" s="6">
        <f>IFERROR(INDEX(Sales!$D$5:$ABF$18,MATCH(UsagePerHour!$B56,Sales!$C$5:$C$18,0),MATCH(UsagePerHour!QM$4,Sales!$D$3:$ABF$3,0))/QM$2*INDEX(Usage!$D$5:$ABF$11,MATCH(UsagePerHour!$B$52,Usage!$C$5:$C$11,0),MATCH(UsagePerHour!QM$4,Usage!$D$3:$ABF$3,0)),"")</f>
        <v>0</v>
      </c>
      <c r="QN56" s="6">
        <f>IFERROR(INDEX(Sales!$D$5:$ABF$18,MATCH(UsagePerHour!$B56,Sales!$C$5:$C$18,0),MATCH(UsagePerHour!QN$4,Sales!$D$3:$ABF$3,0))/QN$2*INDEX(Usage!$D$5:$ABF$11,MATCH(UsagePerHour!$B$52,Usage!$C$5:$C$11,0),MATCH(UsagePerHour!QN$4,Usage!$D$3:$ABF$3,0)),"")</f>
        <v>0</v>
      </c>
      <c r="QO56" s="6">
        <f>IFERROR(INDEX(Sales!$D$5:$ABF$18,MATCH(UsagePerHour!$B56,Sales!$C$5:$C$18,0),MATCH(UsagePerHour!QO$4,Sales!$D$3:$ABF$3,0))/QO$2*INDEX(Usage!$D$5:$ABF$11,MATCH(UsagePerHour!$B$52,Usage!$C$5:$C$11,0),MATCH(UsagePerHour!QO$4,Usage!$D$3:$ABF$3,0)),"")</f>
        <v>0</v>
      </c>
      <c r="QP56" s="6">
        <f>IFERROR(INDEX(Sales!$D$5:$ABF$18,MATCH(UsagePerHour!$B56,Sales!$C$5:$C$18,0),MATCH(UsagePerHour!QP$4,Sales!$D$3:$ABF$3,0))/QP$2*INDEX(Usage!$D$5:$ABF$11,MATCH(UsagePerHour!$B$52,Usage!$C$5:$C$11,0),MATCH(UsagePerHour!QP$4,Usage!$D$3:$ABF$3,0)),"")</f>
        <v>0</v>
      </c>
      <c r="QQ56" s="6">
        <f>IFERROR(INDEX(Sales!$D$5:$ABF$18,MATCH(UsagePerHour!$B56,Sales!$C$5:$C$18,0),MATCH(UsagePerHour!QQ$4,Sales!$D$3:$ABF$3,0))/QQ$2*INDEX(Usage!$D$5:$ABF$11,MATCH(UsagePerHour!$B$52,Usage!$C$5:$C$11,0),MATCH(UsagePerHour!QQ$4,Usage!$D$3:$ABF$3,0)),"")</f>
        <v>0</v>
      </c>
      <c r="QR56" s="6">
        <f>IFERROR(INDEX(Sales!$D$5:$ABF$18,MATCH(UsagePerHour!$B56,Sales!$C$5:$C$18,0),MATCH(UsagePerHour!QR$4,Sales!$D$3:$ABF$3,0))/QR$2*INDEX(Usage!$D$5:$ABF$11,MATCH(UsagePerHour!$B$52,Usage!$C$5:$C$11,0),MATCH(UsagePerHour!QR$4,Usage!$D$3:$ABF$3,0)),"")</f>
        <v>0</v>
      </c>
      <c r="QS56" s="6">
        <f>IFERROR(INDEX(Sales!$D$5:$ABF$18,MATCH(UsagePerHour!$B56,Sales!$C$5:$C$18,0),MATCH(UsagePerHour!QS$4,Sales!$D$3:$ABF$3,0))/QS$2*INDEX(Usage!$D$5:$ABF$11,MATCH(UsagePerHour!$B$52,Usage!$C$5:$C$11,0),MATCH(UsagePerHour!QS$4,Usage!$D$3:$ABF$3,0)),"")</f>
        <v>0</v>
      </c>
      <c r="QT56" s="6">
        <f>IFERROR(INDEX(Sales!$D$5:$ABF$18,MATCH(UsagePerHour!$B56,Sales!$C$5:$C$18,0),MATCH(UsagePerHour!QT$4,Sales!$D$3:$ABF$3,0))/QT$2*INDEX(Usage!$D$5:$ABF$11,MATCH(UsagePerHour!$B$52,Usage!$C$5:$C$11,0),MATCH(UsagePerHour!QT$4,Usage!$D$3:$ABF$3,0)),"")</f>
        <v>0</v>
      </c>
      <c r="QU56" s="6">
        <f>IFERROR(INDEX(Sales!$D$5:$ABF$18,MATCH(UsagePerHour!$B56,Sales!$C$5:$C$18,0),MATCH(UsagePerHour!QU$4,Sales!$D$3:$ABF$3,0))/QU$2*INDEX(Usage!$D$5:$ABF$11,MATCH(UsagePerHour!$B$52,Usage!$C$5:$C$11,0),MATCH(UsagePerHour!QU$4,Usage!$D$3:$ABF$3,0)),"")</f>
        <v>0</v>
      </c>
      <c r="QV56" s="6">
        <f>IFERROR(INDEX(Sales!$D$5:$ABF$18,MATCH(UsagePerHour!$B56,Sales!$C$5:$C$18,0),MATCH(UsagePerHour!QV$4,Sales!$D$3:$ABF$3,0))/QV$2*INDEX(Usage!$D$5:$ABF$11,MATCH(UsagePerHour!$B$52,Usage!$C$5:$C$11,0),MATCH(UsagePerHour!QV$4,Usage!$D$3:$ABF$3,0)),"")</f>
        <v>0</v>
      </c>
      <c r="QW56" s="6">
        <f>IFERROR(INDEX(Sales!$D$5:$ABF$18,MATCH(UsagePerHour!$B56,Sales!$C$5:$C$18,0),MATCH(UsagePerHour!QW$4,Sales!$D$3:$ABF$3,0))/QW$2*INDEX(Usage!$D$5:$ABF$11,MATCH(UsagePerHour!$B$52,Usage!$C$5:$C$11,0),MATCH(UsagePerHour!QW$4,Usage!$D$3:$ABF$3,0)),"")</f>
        <v>0</v>
      </c>
      <c r="QX56" s="6">
        <f>IFERROR(INDEX(Sales!$D$5:$ABF$18,MATCH(UsagePerHour!$B56,Sales!$C$5:$C$18,0),MATCH(UsagePerHour!QX$4,Sales!$D$3:$ABF$3,0))/QX$2*INDEX(Usage!$D$5:$ABF$11,MATCH(UsagePerHour!$B$52,Usage!$C$5:$C$11,0),MATCH(UsagePerHour!QX$4,Usage!$D$3:$ABF$3,0)),"")</f>
        <v>0</v>
      </c>
      <c r="QY56" s="6">
        <f>IFERROR(INDEX(Sales!$D$5:$ABF$18,MATCH(UsagePerHour!$B56,Sales!$C$5:$C$18,0),MATCH(UsagePerHour!QY$4,Sales!$D$3:$ABF$3,0))/QY$2*INDEX(Usage!$D$5:$ABF$11,MATCH(UsagePerHour!$B$52,Usage!$C$5:$C$11,0),MATCH(UsagePerHour!QY$4,Usage!$D$3:$ABF$3,0)),"")</f>
        <v>0</v>
      </c>
      <c r="QZ56" s="6">
        <f>IFERROR(INDEX(Sales!$D$5:$ABF$18,MATCH(UsagePerHour!$B56,Sales!$C$5:$C$18,0),MATCH(UsagePerHour!QZ$4,Sales!$D$3:$ABF$3,0))/QZ$2*INDEX(Usage!$D$5:$ABF$11,MATCH(UsagePerHour!$B$52,Usage!$C$5:$C$11,0),MATCH(UsagePerHour!QZ$4,Usage!$D$3:$ABF$3,0)),"")</f>
        <v>0</v>
      </c>
      <c r="RA56" s="6">
        <f>IFERROR(INDEX(Sales!$D$5:$ABF$18,MATCH(UsagePerHour!$B56,Sales!$C$5:$C$18,0),MATCH(UsagePerHour!RA$4,Sales!$D$3:$ABF$3,0))/RA$2*INDEX(Usage!$D$5:$ABF$11,MATCH(UsagePerHour!$B$52,Usage!$C$5:$C$11,0),MATCH(UsagePerHour!RA$4,Usage!$D$3:$ABF$3,0)),"")</f>
        <v>0</v>
      </c>
      <c r="RB56" s="6">
        <f>IFERROR(INDEX(Sales!$D$5:$ABF$18,MATCH(UsagePerHour!$B56,Sales!$C$5:$C$18,0),MATCH(UsagePerHour!RB$4,Sales!$D$3:$ABF$3,0))/RB$2*INDEX(Usage!$D$5:$ABF$11,MATCH(UsagePerHour!$B$52,Usage!$C$5:$C$11,0),MATCH(UsagePerHour!RB$4,Usage!$D$3:$ABF$3,0)),"")</f>
        <v>0</v>
      </c>
      <c r="RC56" s="6">
        <f>IFERROR(INDEX(Sales!$D$5:$ABF$18,MATCH(UsagePerHour!$B56,Sales!$C$5:$C$18,0),MATCH(UsagePerHour!RC$4,Sales!$D$3:$ABF$3,0))/RC$2*INDEX(Usage!$D$5:$ABF$11,MATCH(UsagePerHour!$B$52,Usage!$C$5:$C$11,0),MATCH(UsagePerHour!RC$4,Usage!$D$3:$ABF$3,0)),"")</f>
        <v>0</v>
      </c>
      <c r="RD56" s="6">
        <f>IFERROR(INDEX(Sales!$D$5:$ABF$18,MATCH(UsagePerHour!$B56,Sales!$C$5:$C$18,0),MATCH(UsagePerHour!RD$4,Sales!$D$3:$ABF$3,0))/RD$2*INDEX(Usage!$D$5:$ABF$11,MATCH(UsagePerHour!$B$52,Usage!$C$5:$C$11,0),MATCH(UsagePerHour!RD$4,Usage!$D$3:$ABF$3,0)),"")</f>
        <v>0</v>
      </c>
      <c r="RE56" s="6">
        <f>IFERROR(INDEX(Sales!$D$5:$ABF$18,MATCH(UsagePerHour!$B56,Sales!$C$5:$C$18,0),MATCH(UsagePerHour!RE$4,Sales!$D$3:$ABF$3,0))/RE$2*INDEX(Usage!$D$5:$ABF$11,MATCH(UsagePerHour!$B$52,Usage!$C$5:$C$11,0),MATCH(UsagePerHour!RE$4,Usage!$D$3:$ABF$3,0)),"")</f>
        <v>0</v>
      </c>
      <c r="RF56" s="6">
        <f>IFERROR(INDEX(Sales!$D$5:$ABF$18,MATCH(UsagePerHour!$B56,Sales!$C$5:$C$18,0),MATCH(UsagePerHour!RF$4,Sales!$D$3:$ABF$3,0))/RF$2*INDEX(Usage!$D$5:$ABF$11,MATCH(UsagePerHour!$B$52,Usage!$C$5:$C$11,0),MATCH(UsagePerHour!RF$4,Usage!$D$3:$ABF$3,0)),"")</f>
        <v>0</v>
      </c>
      <c r="RG56" s="6">
        <f>IFERROR(INDEX(Sales!$D$5:$ABF$18,MATCH(UsagePerHour!$B56,Sales!$C$5:$C$18,0),MATCH(UsagePerHour!RG$4,Sales!$D$3:$ABF$3,0))/RG$2*INDEX(Usage!$D$5:$ABF$11,MATCH(UsagePerHour!$B$52,Usage!$C$5:$C$11,0),MATCH(UsagePerHour!RG$4,Usage!$D$3:$ABF$3,0)),"")</f>
        <v>0</v>
      </c>
      <c r="RH56" s="6">
        <f>IFERROR(INDEX(Sales!$D$5:$ABF$18,MATCH(UsagePerHour!$B56,Sales!$C$5:$C$18,0),MATCH(UsagePerHour!RH$4,Sales!$D$3:$ABF$3,0))/RH$2*INDEX(Usage!$D$5:$ABF$11,MATCH(UsagePerHour!$B$52,Usage!$C$5:$C$11,0),MATCH(UsagePerHour!RH$4,Usage!$D$3:$ABF$3,0)),"")</f>
        <v>0</v>
      </c>
      <c r="RI56" s="6">
        <f>IFERROR(INDEX(Sales!$D$5:$ABF$18,MATCH(UsagePerHour!$B56,Sales!$C$5:$C$18,0),MATCH(UsagePerHour!RI$4,Sales!$D$3:$ABF$3,0))/RI$2*INDEX(Usage!$D$5:$ABF$11,MATCH(UsagePerHour!$B$52,Usage!$C$5:$C$11,0),MATCH(UsagePerHour!RI$4,Usage!$D$3:$ABF$3,0)),"")</f>
        <v>0</v>
      </c>
      <c r="RJ56" s="6">
        <f>IFERROR(INDEX(Sales!$D$5:$ABF$18,MATCH(UsagePerHour!$B56,Sales!$C$5:$C$18,0),MATCH(UsagePerHour!RJ$4,Sales!$D$3:$ABF$3,0))/RJ$2*INDEX(Usage!$D$5:$ABF$11,MATCH(UsagePerHour!$B$52,Usage!$C$5:$C$11,0),MATCH(UsagePerHour!RJ$4,Usage!$D$3:$ABF$3,0)),"")</f>
        <v>0</v>
      </c>
      <c r="RK56" s="6">
        <f>IFERROR(INDEX(Sales!$D$5:$ABF$18,MATCH(UsagePerHour!$B56,Sales!$C$5:$C$18,0),MATCH(UsagePerHour!RK$4,Sales!$D$3:$ABF$3,0))/RK$2*INDEX(Usage!$D$5:$ABF$11,MATCH(UsagePerHour!$B$52,Usage!$C$5:$C$11,0),MATCH(UsagePerHour!RK$4,Usage!$D$3:$ABF$3,0)),"")</f>
        <v>0</v>
      </c>
      <c r="RL56" s="6">
        <f>IFERROR(INDEX(Sales!$D$5:$ABF$18,MATCH(UsagePerHour!$B56,Sales!$C$5:$C$18,0),MATCH(UsagePerHour!RL$4,Sales!$D$3:$ABF$3,0))/RL$2*INDEX(Usage!$D$5:$ABF$11,MATCH(UsagePerHour!$B$52,Usage!$C$5:$C$11,0),MATCH(UsagePerHour!RL$4,Usage!$D$3:$ABF$3,0)),"")</f>
        <v>0</v>
      </c>
      <c r="RM56" s="6">
        <f>IFERROR(INDEX(Sales!$D$5:$ABF$18,MATCH(UsagePerHour!$B56,Sales!$C$5:$C$18,0),MATCH(UsagePerHour!RM$4,Sales!$D$3:$ABF$3,0))/RM$2*INDEX(Usage!$D$5:$ABF$11,MATCH(UsagePerHour!$B$52,Usage!$C$5:$C$11,0),MATCH(UsagePerHour!RM$4,Usage!$D$3:$ABF$3,0)),"")</f>
        <v>0</v>
      </c>
      <c r="RN56" s="6">
        <f>IFERROR(INDEX(Sales!$D$5:$ABF$18,MATCH(UsagePerHour!$B56,Sales!$C$5:$C$18,0),MATCH(UsagePerHour!RN$4,Sales!$D$3:$ABF$3,0))/RN$2*INDEX(Usage!$D$5:$ABF$11,MATCH(UsagePerHour!$B$52,Usage!$C$5:$C$11,0),MATCH(UsagePerHour!RN$4,Usage!$D$3:$ABF$3,0)),"")</f>
        <v>0</v>
      </c>
      <c r="RO56" s="6">
        <f>IFERROR(INDEX(Sales!$D$5:$ABF$18,MATCH(UsagePerHour!$B56,Sales!$C$5:$C$18,0),MATCH(UsagePerHour!RO$4,Sales!$D$3:$ABF$3,0))/RO$2*INDEX(Usage!$D$5:$ABF$11,MATCH(UsagePerHour!$B$52,Usage!$C$5:$C$11,0),MATCH(UsagePerHour!RO$4,Usage!$D$3:$ABF$3,0)),"")</f>
        <v>0</v>
      </c>
      <c r="RP56" s="6">
        <f>IFERROR(INDEX(Sales!$D$5:$ABF$18,MATCH(UsagePerHour!$B56,Sales!$C$5:$C$18,0),MATCH(UsagePerHour!RP$4,Sales!$D$3:$ABF$3,0))/RP$2*INDEX(Usage!$D$5:$ABF$11,MATCH(UsagePerHour!$B$52,Usage!$C$5:$C$11,0),MATCH(UsagePerHour!RP$4,Usage!$D$3:$ABF$3,0)),"")</f>
        <v>0</v>
      </c>
      <c r="RQ56" s="6">
        <f>IFERROR(INDEX(Sales!$D$5:$ABF$18,MATCH(UsagePerHour!$B56,Sales!$C$5:$C$18,0),MATCH(UsagePerHour!RQ$4,Sales!$D$3:$ABF$3,0))/RQ$2*INDEX(Usage!$D$5:$ABF$11,MATCH(UsagePerHour!$B$52,Usage!$C$5:$C$11,0),MATCH(UsagePerHour!RQ$4,Usage!$D$3:$ABF$3,0)),"")</f>
        <v>0</v>
      </c>
      <c r="RR56" s="6">
        <f>IFERROR(INDEX(Sales!$D$5:$ABF$18,MATCH(UsagePerHour!$B56,Sales!$C$5:$C$18,0),MATCH(UsagePerHour!RR$4,Sales!$D$3:$ABF$3,0))/RR$2*INDEX(Usage!$D$5:$ABF$11,MATCH(UsagePerHour!$B$52,Usage!$C$5:$C$11,0),MATCH(UsagePerHour!RR$4,Usage!$D$3:$ABF$3,0)),"")</f>
        <v>0</v>
      </c>
      <c r="RS56" s="6">
        <f>IFERROR(INDEX(Sales!$D$5:$ABF$18,MATCH(UsagePerHour!$B56,Sales!$C$5:$C$18,0),MATCH(UsagePerHour!RS$4,Sales!$D$3:$ABF$3,0))/RS$2*INDEX(Usage!$D$5:$ABF$11,MATCH(UsagePerHour!$B$52,Usage!$C$5:$C$11,0),MATCH(UsagePerHour!RS$4,Usage!$D$3:$ABF$3,0)),"")</f>
        <v>0</v>
      </c>
      <c r="RT56" s="6">
        <f>IFERROR(INDEX(Sales!$D$5:$ABF$18,MATCH(UsagePerHour!$B56,Sales!$C$5:$C$18,0),MATCH(UsagePerHour!RT$4,Sales!$D$3:$ABF$3,0))/RT$2*INDEX(Usage!$D$5:$ABF$11,MATCH(UsagePerHour!$B$52,Usage!$C$5:$C$11,0),MATCH(UsagePerHour!RT$4,Usage!$D$3:$ABF$3,0)),"")</f>
        <v>0</v>
      </c>
      <c r="RU56" s="6">
        <f>IFERROR(INDEX(Sales!$D$5:$ABF$18,MATCH(UsagePerHour!$B56,Sales!$C$5:$C$18,0),MATCH(UsagePerHour!RU$4,Sales!$D$3:$ABF$3,0))/RU$2*INDEX(Usage!$D$5:$ABF$11,MATCH(UsagePerHour!$B$52,Usage!$C$5:$C$11,0),MATCH(UsagePerHour!RU$4,Usage!$D$3:$ABF$3,0)),"")</f>
        <v>0</v>
      </c>
      <c r="RV56" s="6">
        <f>IFERROR(INDEX(Sales!$D$5:$ABF$18,MATCH(UsagePerHour!$B56,Sales!$C$5:$C$18,0),MATCH(UsagePerHour!RV$4,Sales!$D$3:$ABF$3,0))/RV$2*INDEX(Usage!$D$5:$ABF$11,MATCH(UsagePerHour!$B$52,Usage!$C$5:$C$11,0),MATCH(UsagePerHour!RV$4,Usage!$D$3:$ABF$3,0)),"")</f>
        <v>0</v>
      </c>
      <c r="RW56" s="6">
        <f>IFERROR(INDEX(Sales!$D$5:$ABF$18,MATCH(UsagePerHour!$B56,Sales!$C$5:$C$18,0),MATCH(UsagePerHour!RW$4,Sales!$D$3:$ABF$3,0))/RW$2*INDEX(Usage!$D$5:$ABF$11,MATCH(UsagePerHour!$B$52,Usage!$C$5:$C$11,0),MATCH(UsagePerHour!RW$4,Usage!$D$3:$ABF$3,0)),"")</f>
        <v>0</v>
      </c>
      <c r="RX56" s="6">
        <f>IFERROR(INDEX(Sales!$D$5:$ABF$18,MATCH(UsagePerHour!$B56,Sales!$C$5:$C$18,0),MATCH(UsagePerHour!RX$4,Sales!$D$3:$ABF$3,0))/RX$2*INDEX(Usage!$D$5:$ABF$11,MATCH(UsagePerHour!$B$52,Usage!$C$5:$C$11,0),MATCH(UsagePerHour!RX$4,Usage!$D$3:$ABF$3,0)),"")</f>
        <v>0</v>
      </c>
      <c r="RY56" s="6">
        <f>IFERROR(INDEX(Sales!$D$5:$ABF$18,MATCH(UsagePerHour!$B56,Sales!$C$5:$C$18,0),MATCH(UsagePerHour!RY$4,Sales!$D$3:$ABF$3,0))/RY$2*INDEX(Usage!$D$5:$ABF$11,MATCH(UsagePerHour!$B$52,Usage!$C$5:$C$11,0),MATCH(UsagePerHour!RY$4,Usage!$D$3:$ABF$3,0)),"")</f>
        <v>0</v>
      </c>
      <c r="RZ56" s="6">
        <f>IFERROR(INDEX(Sales!$D$5:$ABF$18,MATCH(UsagePerHour!$B56,Sales!$C$5:$C$18,0),MATCH(UsagePerHour!RZ$4,Sales!$D$3:$ABF$3,0))/RZ$2*INDEX(Usage!$D$5:$ABF$11,MATCH(UsagePerHour!$B$52,Usage!$C$5:$C$11,0),MATCH(UsagePerHour!RZ$4,Usage!$D$3:$ABF$3,0)),"")</f>
        <v>0</v>
      </c>
      <c r="SA56" s="6">
        <f>IFERROR(INDEX(Sales!$D$5:$ABF$18,MATCH(UsagePerHour!$B56,Sales!$C$5:$C$18,0),MATCH(UsagePerHour!SA$4,Sales!$D$3:$ABF$3,0))/SA$2*INDEX(Usage!$D$5:$ABF$11,MATCH(UsagePerHour!$B$52,Usage!$C$5:$C$11,0),MATCH(UsagePerHour!SA$4,Usage!$D$3:$ABF$3,0)),"")</f>
        <v>0</v>
      </c>
      <c r="SB56" s="6">
        <f>IFERROR(INDEX(Sales!$D$5:$ABF$18,MATCH(UsagePerHour!$B56,Sales!$C$5:$C$18,0),MATCH(UsagePerHour!SB$4,Sales!$D$3:$ABF$3,0))/SB$2*INDEX(Usage!$D$5:$ABF$11,MATCH(UsagePerHour!$B$52,Usage!$C$5:$C$11,0),MATCH(UsagePerHour!SB$4,Usage!$D$3:$ABF$3,0)),"")</f>
        <v>0</v>
      </c>
      <c r="SC56" s="6">
        <f>IFERROR(INDEX(Sales!$D$5:$ABF$18,MATCH(UsagePerHour!$B56,Sales!$C$5:$C$18,0),MATCH(UsagePerHour!SC$4,Sales!$D$3:$ABF$3,0))/SC$2*INDEX(Usage!$D$5:$ABF$11,MATCH(UsagePerHour!$B$52,Usage!$C$5:$C$11,0),MATCH(UsagePerHour!SC$4,Usage!$D$3:$ABF$3,0)),"")</f>
        <v>0</v>
      </c>
      <c r="SD56" s="6">
        <f>IFERROR(INDEX(Sales!$D$5:$ABF$18,MATCH(UsagePerHour!$B56,Sales!$C$5:$C$18,0),MATCH(UsagePerHour!SD$4,Sales!$D$3:$ABF$3,0))/SD$2*INDEX(Usage!$D$5:$ABF$11,MATCH(UsagePerHour!$B$52,Usage!$C$5:$C$11,0),MATCH(UsagePerHour!SD$4,Usage!$D$3:$ABF$3,0)),"")</f>
        <v>0</v>
      </c>
      <c r="SE56" s="6">
        <f>IFERROR(INDEX(Sales!$D$5:$ABF$18,MATCH(UsagePerHour!$B56,Sales!$C$5:$C$18,0),MATCH(UsagePerHour!SE$4,Sales!$D$3:$ABF$3,0))/SE$2*INDEX(Usage!$D$5:$ABF$11,MATCH(UsagePerHour!$B$52,Usage!$C$5:$C$11,0),MATCH(UsagePerHour!SE$4,Usage!$D$3:$ABF$3,0)),"")</f>
        <v>0</v>
      </c>
      <c r="SF56" s="6">
        <f>IFERROR(INDEX(Sales!$D$5:$ABF$18,MATCH(UsagePerHour!$B56,Sales!$C$5:$C$18,0),MATCH(UsagePerHour!SF$4,Sales!$D$3:$ABF$3,0))/SF$2*INDEX(Usage!$D$5:$ABF$11,MATCH(UsagePerHour!$B$52,Usage!$C$5:$C$11,0),MATCH(UsagePerHour!SF$4,Usage!$D$3:$ABF$3,0)),"")</f>
        <v>0</v>
      </c>
      <c r="SG56" s="6" t="str">
        <f>IFERROR(INDEX(Sales!$D$5:$ABF$18,MATCH(UsagePerHour!$B56,Sales!$C$5:$C$18,0),MATCH(UsagePerHour!SG$4,Sales!$D$3:$ABF$3,0))/SG$2*INDEX(Usage!$D$5:$ABF$11,MATCH(UsagePerHour!$B$52,Usage!$C$5:$C$11,0),MATCH(UsagePerHour!SG$4,Usage!$D$3:$ABF$3,0)),"")</f>
        <v/>
      </c>
      <c r="SH56" s="6" t="str">
        <f>IFERROR(INDEX(Sales!$D$5:$ABF$18,MATCH(UsagePerHour!$B56,Sales!$C$5:$C$18,0),MATCH(UsagePerHour!SH$4,Sales!$D$3:$ABF$3,0))/SH$2*INDEX(Usage!$D$5:$ABF$11,MATCH(UsagePerHour!$B$52,Usage!$C$5:$C$11,0),MATCH(UsagePerHour!SH$4,Usage!$D$3:$ABF$3,0)),"")</f>
        <v/>
      </c>
      <c r="SI56" s="6" t="str">
        <f>IFERROR(INDEX(Sales!$D$5:$ABF$18,MATCH(UsagePerHour!$B56,Sales!$C$5:$C$18,0),MATCH(UsagePerHour!SI$4,Sales!$D$3:$ABF$3,0))/SI$2*INDEX(Usage!$D$5:$ABF$11,MATCH(UsagePerHour!$B$52,Usage!$C$5:$C$11,0),MATCH(UsagePerHour!SI$4,Usage!$D$3:$ABF$3,0)),"")</f>
        <v/>
      </c>
      <c r="SJ56" s="6" t="str">
        <f>IFERROR(INDEX(Sales!$D$5:$ABF$18,MATCH(UsagePerHour!$B56,Sales!$C$5:$C$18,0),MATCH(UsagePerHour!SJ$4,Sales!$D$3:$ABF$3,0))/SJ$2*INDEX(Usage!$D$5:$ABF$11,MATCH(UsagePerHour!$B$52,Usage!$C$5:$C$11,0),MATCH(UsagePerHour!SJ$4,Usage!$D$3:$ABF$3,0)),"")</f>
        <v/>
      </c>
      <c r="SK56" s="6" t="str">
        <f>IFERROR(INDEX(Sales!$D$5:$ABF$18,MATCH(UsagePerHour!$B56,Sales!$C$5:$C$18,0),MATCH(UsagePerHour!SK$4,Sales!$D$3:$ABF$3,0))/SK$2*INDEX(Usage!$D$5:$ABF$11,MATCH(UsagePerHour!$B$52,Usage!$C$5:$C$11,0),MATCH(UsagePerHour!SK$4,Usage!$D$3:$ABF$3,0)),"")</f>
        <v/>
      </c>
      <c r="SL56" s="6" t="str">
        <f>IFERROR(INDEX(Sales!$D$5:$ABF$18,MATCH(UsagePerHour!$B56,Sales!$C$5:$C$18,0),MATCH(UsagePerHour!SL$4,Sales!$D$3:$ABF$3,0))/SL$2*INDEX(Usage!$D$5:$ABF$11,MATCH(UsagePerHour!$B$52,Usage!$C$5:$C$11,0),MATCH(UsagePerHour!SL$4,Usage!$D$3:$ABF$3,0)),"")</f>
        <v/>
      </c>
      <c r="SM56" s="6" t="str">
        <f>IFERROR(INDEX(Sales!$D$5:$ABF$18,MATCH(UsagePerHour!$B56,Sales!$C$5:$C$18,0),MATCH(UsagePerHour!SM$4,Sales!$D$3:$ABF$3,0))/SM$2*INDEX(Usage!$D$5:$ABF$11,MATCH(UsagePerHour!$B$52,Usage!$C$5:$C$11,0),MATCH(UsagePerHour!SM$4,Usage!$D$3:$ABF$3,0)),"")</f>
        <v/>
      </c>
      <c r="SN56" s="6" t="str">
        <f>IFERROR(INDEX(Sales!$D$5:$ABF$18,MATCH(UsagePerHour!$B56,Sales!$C$5:$C$18,0),MATCH(UsagePerHour!SN$4,Sales!$D$3:$ABF$3,0))/SN$2*INDEX(Usage!$D$5:$ABF$11,MATCH(UsagePerHour!$B$52,Usage!$C$5:$C$11,0),MATCH(UsagePerHour!SN$4,Usage!$D$3:$ABF$3,0)),"")</f>
        <v/>
      </c>
      <c r="SO56" s="6" t="str">
        <f>IFERROR(INDEX(Sales!$D$5:$ABF$18,MATCH(UsagePerHour!$B56,Sales!$C$5:$C$18,0),MATCH(UsagePerHour!SO$4,Sales!$D$3:$ABF$3,0))/SO$2*INDEX(Usage!$D$5:$ABF$11,MATCH(UsagePerHour!$B$52,Usage!$C$5:$C$11,0),MATCH(UsagePerHour!SO$4,Usage!$D$3:$ABF$3,0)),"")</f>
        <v/>
      </c>
      <c r="SP56" s="6" t="str">
        <f>IFERROR(INDEX(Sales!$D$5:$ABF$18,MATCH(UsagePerHour!$B56,Sales!$C$5:$C$18,0),MATCH(UsagePerHour!SP$4,Sales!$D$3:$ABF$3,0))/SP$2*INDEX(Usage!$D$5:$ABF$11,MATCH(UsagePerHour!$B$52,Usage!$C$5:$C$11,0),MATCH(UsagePerHour!SP$4,Usage!$D$3:$ABF$3,0)),"")</f>
        <v/>
      </c>
      <c r="SQ56" s="6" t="str">
        <f>IFERROR(INDEX(Sales!$D$5:$ABF$18,MATCH(UsagePerHour!$B56,Sales!$C$5:$C$18,0),MATCH(UsagePerHour!SQ$4,Sales!$D$3:$ABF$3,0))/SQ$2*INDEX(Usage!$D$5:$ABF$11,MATCH(UsagePerHour!$B$52,Usage!$C$5:$C$11,0),MATCH(UsagePerHour!SQ$4,Usage!$D$3:$ABF$3,0)),"")</f>
        <v/>
      </c>
      <c r="SR56" s="6" t="str">
        <f>IFERROR(INDEX(Sales!$D$5:$ABF$18,MATCH(UsagePerHour!$B56,Sales!$C$5:$C$18,0),MATCH(UsagePerHour!SR$4,Sales!$D$3:$ABF$3,0))/SR$2*INDEX(Usage!$D$5:$ABF$11,MATCH(UsagePerHour!$B$52,Usage!$C$5:$C$11,0),MATCH(UsagePerHour!SR$4,Usage!$D$3:$ABF$3,0)),"")</f>
        <v/>
      </c>
      <c r="SS56" s="6" t="str">
        <f>IFERROR(INDEX(Sales!$D$5:$ABF$18,MATCH(UsagePerHour!$B56,Sales!$C$5:$C$18,0),MATCH(UsagePerHour!SS$4,Sales!$D$3:$ABF$3,0))/SS$2*INDEX(Usage!$D$5:$ABF$11,MATCH(UsagePerHour!$B$52,Usage!$C$5:$C$11,0),MATCH(UsagePerHour!SS$4,Usage!$D$3:$ABF$3,0)),"")</f>
        <v/>
      </c>
      <c r="ST56" s="6" t="str">
        <f>IFERROR(INDEX(Sales!$D$5:$ABF$18,MATCH(UsagePerHour!$B56,Sales!$C$5:$C$18,0),MATCH(UsagePerHour!ST$4,Sales!$D$3:$ABF$3,0))/ST$2*INDEX(Usage!$D$5:$ABF$11,MATCH(UsagePerHour!$B$52,Usage!$C$5:$C$11,0),MATCH(UsagePerHour!ST$4,Usage!$D$3:$ABF$3,0)),"")</f>
        <v/>
      </c>
      <c r="SU56" s="6" t="str">
        <f>IFERROR(INDEX(Sales!$D$5:$ABF$18,MATCH(UsagePerHour!$B56,Sales!$C$5:$C$18,0),MATCH(UsagePerHour!SU$4,Sales!$D$3:$ABF$3,0))/SU$2*INDEX(Usage!$D$5:$ABF$11,MATCH(UsagePerHour!$B$52,Usage!$C$5:$C$11,0),MATCH(UsagePerHour!SU$4,Usage!$D$3:$ABF$3,0)),"")</f>
        <v/>
      </c>
      <c r="SV56" s="6" t="str">
        <f>IFERROR(INDEX(Sales!$D$5:$ABF$18,MATCH(UsagePerHour!$B56,Sales!$C$5:$C$18,0),MATCH(UsagePerHour!SV$4,Sales!$D$3:$ABF$3,0))/SV$2*INDEX(Usage!$D$5:$ABF$11,MATCH(UsagePerHour!$B$52,Usage!$C$5:$C$11,0),MATCH(UsagePerHour!SV$4,Usage!$D$3:$ABF$3,0)),"")</f>
        <v/>
      </c>
      <c r="SW56" s="6" t="str">
        <f>IFERROR(INDEX(Sales!$D$5:$ABF$18,MATCH(UsagePerHour!$B56,Sales!$C$5:$C$18,0),MATCH(UsagePerHour!SW$4,Sales!$D$3:$ABF$3,0))/SW$2*INDEX(Usage!$D$5:$ABF$11,MATCH(UsagePerHour!$B$52,Usage!$C$5:$C$11,0),MATCH(UsagePerHour!SW$4,Usage!$D$3:$ABF$3,0)),"")</f>
        <v/>
      </c>
      <c r="SX56" s="6" t="str">
        <f>IFERROR(INDEX(Sales!$D$5:$ABF$18,MATCH(UsagePerHour!$B56,Sales!$C$5:$C$18,0),MATCH(UsagePerHour!SX$4,Sales!$D$3:$ABF$3,0))/SX$2*INDEX(Usage!$D$5:$ABF$11,MATCH(UsagePerHour!$B$52,Usage!$C$5:$C$11,0),MATCH(UsagePerHour!SX$4,Usage!$D$3:$ABF$3,0)),"")</f>
        <v/>
      </c>
      <c r="SY56" s="6" t="str">
        <f>IFERROR(INDEX(Sales!$D$5:$ABF$18,MATCH(UsagePerHour!$B56,Sales!$C$5:$C$18,0),MATCH(UsagePerHour!SY$4,Sales!$D$3:$ABF$3,0))/SY$2*INDEX(Usage!$D$5:$ABF$11,MATCH(UsagePerHour!$B$52,Usage!$C$5:$C$11,0),MATCH(UsagePerHour!SY$4,Usage!$D$3:$ABF$3,0)),"")</f>
        <v/>
      </c>
      <c r="SZ56" s="6" t="str">
        <f>IFERROR(INDEX(Sales!$D$5:$ABF$18,MATCH(UsagePerHour!$B56,Sales!$C$5:$C$18,0),MATCH(UsagePerHour!SZ$4,Sales!$D$3:$ABF$3,0))/SZ$2*INDEX(Usage!$D$5:$ABF$11,MATCH(UsagePerHour!$B$52,Usage!$C$5:$C$11,0),MATCH(UsagePerHour!SZ$4,Usage!$D$3:$ABF$3,0)),"")</f>
        <v/>
      </c>
      <c r="TA56" s="6" t="str">
        <f>IFERROR(INDEX(Sales!$D$5:$ABF$18,MATCH(UsagePerHour!$B56,Sales!$C$5:$C$18,0),MATCH(UsagePerHour!TA$4,Sales!$D$3:$ABF$3,0))/TA$2*INDEX(Usage!$D$5:$ABF$11,MATCH(UsagePerHour!$B$52,Usage!$C$5:$C$11,0),MATCH(UsagePerHour!TA$4,Usage!$D$3:$ABF$3,0)),"")</f>
        <v/>
      </c>
      <c r="TB56" s="6" t="str">
        <f>IFERROR(INDEX(Sales!$D$5:$ABF$18,MATCH(UsagePerHour!$B56,Sales!$C$5:$C$18,0),MATCH(UsagePerHour!TB$4,Sales!$D$3:$ABF$3,0))/TB$2*INDEX(Usage!$D$5:$ABF$11,MATCH(UsagePerHour!$B$52,Usage!$C$5:$C$11,0),MATCH(UsagePerHour!TB$4,Usage!$D$3:$ABF$3,0)),"")</f>
        <v/>
      </c>
      <c r="TC56" s="6" t="str">
        <f>IFERROR(INDEX(Sales!$D$5:$ABF$18,MATCH(UsagePerHour!$B56,Sales!$C$5:$C$18,0),MATCH(UsagePerHour!TC$4,Sales!$D$3:$ABF$3,0))/TC$2*INDEX(Usage!$D$5:$ABF$11,MATCH(UsagePerHour!$B$52,Usage!$C$5:$C$11,0),MATCH(UsagePerHour!TC$4,Usage!$D$3:$ABF$3,0)),"")</f>
        <v/>
      </c>
      <c r="TD56" s="6" t="str">
        <f>IFERROR(INDEX(Sales!$D$5:$ABF$18,MATCH(UsagePerHour!$B56,Sales!$C$5:$C$18,0),MATCH(UsagePerHour!TD$4,Sales!$D$3:$ABF$3,0))/TD$2*INDEX(Usage!$D$5:$ABF$11,MATCH(UsagePerHour!$B$52,Usage!$C$5:$C$11,0),MATCH(UsagePerHour!TD$4,Usage!$D$3:$ABF$3,0)),"")</f>
        <v/>
      </c>
      <c r="TE56" s="6" t="str">
        <f>IFERROR(INDEX(Sales!$D$5:$ABF$18,MATCH(UsagePerHour!$B56,Sales!$C$5:$C$18,0),MATCH(UsagePerHour!TE$4,Sales!$D$3:$ABF$3,0))/TE$2*INDEX(Usage!$D$5:$ABF$11,MATCH(UsagePerHour!$B$52,Usage!$C$5:$C$11,0),MATCH(UsagePerHour!TE$4,Usage!$D$3:$ABF$3,0)),"")</f>
        <v/>
      </c>
      <c r="TF56" s="6" t="str">
        <f>IFERROR(INDEX(Sales!$D$5:$ABF$18,MATCH(UsagePerHour!$B56,Sales!$C$5:$C$18,0),MATCH(UsagePerHour!TF$4,Sales!$D$3:$ABF$3,0))/TF$2*INDEX(Usage!$D$5:$ABF$11,MATCH(UsagePerHour!$B$52,Usage!$C$5:$C$11,0),MATCH(UsagePerHour!TF$4,Usage!$D$3:$ABF$3,0)),"")</f>
        <v/>
      </c>
      <c r="TG56" s="6" t="str">
        <f>IFERROR(INDEX(Sales!$D$5:$ABF$18,MATCH(UsagePerHour!$B56,Sales!$C$5:$C$18,0),MATCH(UsagePerHour!TG$4,Sales!$D$3:$ABF$3,0))/TG$2*INDEX(Usage!$D$5:$ABF$11,MATCH(UsagePerHour!$B$52,Usage!$C$5:$C$11,0),MATCH(UsagePerHour!TG$4,Usage!$D$3:$ABF$3,0)),"")</f>
        <v/>
      </c>
      <c r="TH56" s="6" t="str">
        <f>IFERROR(INDEX(Sales!$D$5:$ABF$18,MATCH(UsagePerHour!$B56,Sales!$C$5:$C$18,0),MATCH(UsagePerHour!TH$4,Sales!$D$3:$ABF$3,0))/TH$2*INDEX(Usage!$D$5:$ABF$11,MATCH(UsagePerHour!$B$52,Usage!$C$5:$C$11,0),MATCH(UsagePerHour!TH$4,Usage!$D$3:$ABF$3,0)),"")</f>
        <v/>
      </c>
      <c r="TI56" s="6" t="str">
        <f>IFERROR(INDEX(Sales!$D$5:$ABF$18,MATCH(UsagePerHour!$B56,Sales!$C$5:$C$18,0),MATCH(UsagePerHour!TI$4,Sales!$D$3:$ABF$3,0))/TI$2*INDEX(Usage!$D$5:$ABF$11,MATCH(UsagePerHour!$B$52,Usage!$C$5:$C$11,0),MATCH(UsagePerHour!TI$4,Usage!$D$3:$ABF$3,0)),"")</f>
        <v/>
      </c>
      <c r="TJ56" s="6" t="str">
        <f>IFERROR(INDEX(Sales!$D$5:$ABF$18,MATCH(UsagePerHour!$B56,Sales!$C$5:$C$18,0),MATCH(UsagePerHour!TJ$4,Sales!$D$3:$ABF$3,0))/TJ$2*INDEX(Usage!$D$5:$ABF$11,MATCH(UsagePerHour!$B$52,Usage!$C$5:$C$11,0),MATCH(UsagePerHour!TJ$4,Usage!$D$3:$ABF$3,0)),"")</f>
        <v/>
      </c>
      <c r="TK56" s="6" t="str">
        <f>IFERROR(INDEX(Sales!$D$5:$ABF$18,MATCH(UsagePerHour!$B56,Sales!$C$5:$C$18,0),MATCH(UsagePerHour!TK$4,Sales!$D$3:$ABF$3,0))/TK$2*INDEX(Usage!$D$5:$ABF$11,MATCH(UsagePerHour!$B$52,Usage!$C$5:$C$11,0),MATCH(UsagePerHour!TK$4,Usage!$D$3:$ABF$3,0)),"")</f>
        <v/>
      </c>
      <c r="TL56" s="6" t="str">
        <f>IFERROR(INDEX(Sales!$D$5:$ABF$18,MATCH(UsagePerHour!$B56,Sales!$C$5:$C$18,0),MATCH(UsagePerHour!TL$4,Sales!$D$3:$ABF$3,0))/TL$2*INDEX(Usage!$D$5:$ABF$11,MATCH(UsagePerHour!$B$52,Usage!$C$5:$C$11,0),MATCH(UsagePerHour!TL$4,Usage!$D$3:$ABF$3,0)),"")</f>
        <v/>
      </c>
      <c r="TM56" s="6" t="str">
        <f>IFERROR(INDEX(Sales!$D$5:$ABF$18,MATCH(UsagePerHour!$B56,Sales!$C$5:$C$18,0),MATCH(UsagePerHour!TM$4,Sales!$D$3:$ABF$3,0))/TM$2*INDEX(Usage!$D$5:$ABF$11,MATCH(UsagePerHour!$B$52,Usage!$C$5:$C$11,0),MATCH(UsagePerHour!TM$4,Usage!$D$3:$ABF$3,0)),"")</f>
        <v/>
      </c>
      <c r="TN56" s="6" t="str">
        <f>IFERROR(INDEX(Sales!$D$5:$ABF$18,MATCH(UsagePerHour!$B56,Sales!$C$5:$C$18,0),MATCH(UsagePerHour!TN$4,Sales!$D$3:$ABF$3,0))/TN$2*INDEX(Usage!$D$5:$ABF$11,MATCH(UsagePerHour!$B$52,Usage!$C$5:$C$11,0),MATCH(UsagePerHour!TN$4,Usage!$D$3:$ABF$3,0)),"")</f>
        <v/>
      </c>
      <c r="TO56" s="6" t="str">
        <f>IFERROR(INDEX(Sales!$D$5:$ABF$18,MATCH(UsagePerHour!$B56,Sales!$C$5:$C$18,0),MATCH(UsagePerHour!TO$4,Sales!$D$3:$ABF$3,0))/TO$2*INDEX(Usage!$D$5:$ABF$11,MATCH(UsagePerHour!$B$52,Usage!$C$5:$C$11,0),MATCH(UsagePerHour!TO$4,Usage!$D$3:$ABF$3,0)),"")</f>
        <v/>
      </c>
      <c r="TP56" s="6" t="str">
        <f>IFERROR(INDEX(Sales!$D$5:$ABF$18,MATCH(UsagePerHour!$B56,Sales!$C$5:$C$18,0),MATCH(UsagePerHour!TP$4,Sales!$D$3:$ABF$3,0))/TP$2*INDEX(Usage!$D$5:$ABF$11,MATCH(UsagePerHour!$B$52,Usage!$C$5:$C$11,0),MATCH(UsagePerHour!TP$4,Usage!$D$3:$ABF$3,0)),"")</f>
        <v/>
      </c>
      <c r="TQ56" s="6" t="str">
        <f>IFERROR(INDEX(Sales!$D$5:$ABF$18,MATCH(UsagePerHour!$B56,Sales!$C$5:$C$18,0),MATCH(UsagePerHour!TQ$4,Sales!$D$3:$ABF$3,0))/TQ$2*INDEX(Usage!$D$5:$ABF$11,MATCH(UsagePerHour!$B$52,Usage!$C$5:$C$11,0),MATCH(UsagePerHour!TQ$4,Usage!$D$3:$ABF$3,0)),"")</f>
        <v/>
      </c>
      <c r="TR56" s="6" t="str">
        <f>IFERROR(INDEX(Sales!$D$5:$ABF$18,MATCH(UsagePerHour!$B56,Sales!$C$5:$C$18,0),MATCH(UsagePerHour!TR$4,Sales!$D$3:$ABF$3,0))/TR$2*INDEX(Usage!$D$5:$ABF$11,MATCH(UsagePerHour!$B$52,Usage!$C$5:$C$11,0),MATCH(UsagePerHour!TR$4,Usage!$D$3:$ABF$3,0)),"")</f>
        <v/>
      </c>
      <c r="TS56" s="6" t="str">
        <f>IFERROR(INDEX(Sales!$D$5:$ABF$18,MATCH(UsagePerHour!$B56,Sales!$C$5:$C$18,0),MATCH(UsagePerHour!TS$4,Sales!$D$3:$ABF$3,0))/TS$2*INDEX(Usage!$D$5:$ABF$11,MATCH(UsagePerHour!$B$52,Usage!$C$5:$C$11,0),MATCH(UsagePerHour!TS$4,Usage!$D$3:$ABF$3,0)),"")</f>
        <v/>
      </c>
      <c r="TT56" s="6" t="str">
        <f>IFERROR(INDEX(Sales!$D$5:$ABF$18,MATCH(UsagePerHour!$B56,Sales!$C$5:$C$18,0),MATCH(UsagePerHour!TT$4,Sales!$D$3:$ABF$3,0))/TT$2*INDEX(Usage!$D$5:$ABF$11,MATCH(UsagePerHour!$B$52,Usage!$C$5:$C$11,0),MATCH(UsagePerHour!TT$4,Usage!$D$3:$ABF$3,0)),"")</f>
        <v/>
      </c>
      <c r="TU56" s="6" t="str">
        <f>IFERROR(INDEX(Sales!$D$5:$ABF$18,MATCH(UsagePerHour!$B56,Sales!$C$5:$C$18,0),MATCH(UsagePerHour!TU$4,Sales!$D$3:$ABF$3,0))/TU$2*INDEX(Usage!$D$5:$ABF$11,MATCH(UsagePerHour!$B$52,Usage!$C$5:$C$11,0),MATCH(UsagePerHour!TU$4,Usage!$D$3:$ABF$3,0)),"")</f>
        <v/>
      </c>
      <c r="TV56" s="6" t="str">
        <f>IFERROR(INDEX(Sales!$D$5:$ABF$18,MATCH(UsagePerHour!$B56,Sales!$C$5:$C$18,0),MATCH(UsagePerHour!TV$4,Sales!$D$3:$ABF$3,0))/TV$2*INDEX(Usage!$D$5:$ABF$11,MATCH(UsagePerHour!$B$52,Usage!$C$5:$C$11,0),MATCH(UsagePerHour!TV$4,Usage!$D$3:$ABF$3,0)),"")</f>
        <v/>
      </c>
      <c r="TW56" s="6" t="str">
        <f>IFERROR(INDEX(Sales!$D$5:$ABF$18,MATCH(UsagePerHour!$B56,Sales!$C$5:$C$18,0),MATCH(UsagePerHour!TW$4,Sales!$D$3:$ABF$3,0))/TW$2*INDEX(Usage!$D$5:$ABF$11,MATCH(UsagePerHour!$B$52,Usage!$C$5:$C$11,0),MATCH(UsagePerHour!TW$4,Usage!$D$3:$ABF$3,0)),"")</f>
        <v/>
      </c>
      <c r="TX56" s="6" t="str">
        <f>IFERROR(INDEX(Sales!$D$5:$ABF$18,MATCH(UsagePerHour!$B56,Sales!$C$5:$C$18,0),MATCH(UsagePerHour!TX$4,Sales!$D$3:$ABF$3,0))/TX$2*INDEX(Usage!$D$5:$ABF$11,MATCH(UsagePerHour!$B$52,Usage!$C$5:$C$11,0),MATCH(UsagePerHour!TX$4,Usage!$D$3:$ABF$3,0)),"")</f>
        <v/>
      </c>
      <c r="TY56" s="6" t="str">
        <f>IFERROR(INDEX(Sales!$D$5:$ABF$18,MATCH(UsagePerHour!$B56,Sales!$C$5:$C$18,0),MATCH(UsagePerHour!TY$4,Sales!$D$3:$ABF$3,0))/TY$2*INDEX(Usage!$D$5:$ABF$11,MATCH(UsagePerHour!$B$52,Usage!$C$5:$C$11,0),MATCH(UsagePerHour!TY$4,Usage!$D$3:$ABF$3,0)),"")</f>
        <v/>
      </c>
      <c r="TZ56" s="6" t="str">
        <f>IFERROR(INDEX(Sales!$D$5:$ABF$18,MATCH(UsagePerHour!$B56,Sales!$C$5:$C$18,0),MATCH(UsagePerHour!TZ$4,Sales!$D$3:$ABF$3,0))/TZ$2*INDEX(Usage!$D$5:$ABF$11,MATCH(UsagePerHour!$B$52,Usage!$C$5:$C$11,0),MATCH(UsagePerHour!TZ$4,Usage!$D$3:$ABF$3,0)),"")</f>
        <v/>
      </c>
      <c r="UA56" s="6" t="str">
        <f>IFERROR(INDEX(Sales!$D$5:$ABF$18,MATCH(UsagePerHour!$B56,Sales!$C$5:$C$18,0),MATCH(UsagePerHour!UA$4,Sales!$D$3:$ABF$3,0))/UA$2*INDEX(Usage!$D$5:$ABF$11,MATCH(UsagePerHour!$B$52,Usage!$C$5:$C$11,0),MATCH(UsagePerHour!UA$4,Usage!$D$3:$ABF$3,0)),"")</f>
        <v/>
      </c>
      <c r="UB56" s="6" t="str">
        <f>IFERROR(INDEX(Sales!$D$5:$ABF$18,MATCH(UsagePerHour!$B56,Sales!$C$5:$C$18,0),MATCH(UsagePerHour!UB$4,Sales!$D$3:$ABF$3,0))/UB$2*INDEX(Usage!$D$5:$ABF$11,MATCH(UsagePerHour!$B$52,Usage!$C$5:$C$11,0),MATCH(UsagePerHour!UB$4,Usage!$D$3:$ABF$3,0)),"")</f>
        <v/>
      </c>
      <c r="UC56" s="6" t="str">
        <f>IFERROR(INDEX(Sales!$D$5:$ABF$18,MATCH(UsagePerHour!$B56,Sales!$C$5:$C$18,0),MATCH(UsagePerHour!UC$4,Sales!$D$3:$ABF$3,0))/UC$2*INDEX(Usage!$D$5:$ABF$11,MATCH(UsagePerHour!$B$52,Usage!$C$5:$C$11,0),MATCH(UsagePerHour!UC$4,Usage!$D$3:$ABF$3,0)),"")</f>
        <v/>
      </c>
      <c r="UD56" s="6" t="str">
        <f>IFERROR(INDEX(Sales!$D$5:$ABF$18,MATCH(UsagePerHour!$B56,Sales!$C$5:$C$18,0),MATCH(UsagePerHour!UD$4,Sales!$D$3:$ABF$3,0))/UD$2*INDEX(Usage!$D$5:$ABF$11,MATCH(UsagePerHour!$B$52,Usage!$C$5:$C$11,0),MATCH(UsagePerHour!UD$4,Usage!$D$3:$ABF$3,0)),"")</f>
        <v/>
      </c>
      <c r="UE56" s="6" t="str">
        <f>IFERROR(INDEX(Sales!$D$5:$ABF$18,MATCH(UsagePerHour!$B56,Sales!$C$5:$C$18,0),MATCH(UsagePerHour!UE$4,Sales!$D$3:$ABF$3,0))/UE$2*INDEX(Usage!$D$5:$ABF$11,MATCH(UsagePerHour!$B$52,Usage!$C$5:$C$11,0),MATCH(UsagePerHour!UE$4,Usage!$D$3:$ABF$3,0)),"")</f>
        <v/>
      </c>
      <c r="UF56" s="6" t="str">
        <f>IFERROR(INDEX(Sales!$D$5:$ABF$18,MATCH(UsagePerHour!$B56,Sales!$C$5:$C$18,0),MATCH(UsagePerHour!UF$4,Sales!$D$3:$ABF$3,0))/UF$2*INDEX(Usage!$D$5:$ABF$11,MATCH(UsagePerHour!$B$52,Usage!$C$5:$C$11,0),MATCH(UsagePerHour!UF$4,Usage!$D$3:$ABF$3,0)),"")</f>
        <v/>
      </c>
      <c r="UG56" s="6" t="str">
        <f>IFERROR(INDEX(Sales!$D$5:$ABF$18,MATCH(UsagePerHour!$B56,Sales!$C$5:$C$18,0),MATCH(UsagePerHour!UG$4,Sales!$D$3:$ABF$3,0))/UG$2*INDEX(Usage!$D$5:$ABF$11,MATCH(UsagePerHour!$B$52,Usage!$C$5:$C$11,0),MATCH(UsagePerHour!UG$4,Usage!$D$3:$ABF$3,0)),"")</f>
        <v/>
      </c>
      <c r="UH56" s="6" t="str">
        <f>IFERROR(INDEX(Sales!$D$5:$ABF$18,MATCH(UsagePerHour!$B56,Sales!$C$5:$C$18,0),MATCH(UsagePerHour!UH$4,Sales!$D$3:$ABF$3,0))/UH$2*INDEX(Usage!$D$5:$ABF$11,MATCH(UsagePerHour!$B$52,Usage!$C$5:$C$11,0),MATCH(UsagePerHour!UH$4,Usage!$D$3:$ABF$3,0)),"")</f>
        <v/>
      </c>
      <c r="UI56" s="6" t="str">
        <f>IFERROR(INDEX(Sales!$D$5:$ABF$18,MATCH(UsagePerHour!$B56,Sales!$C$5:$C$18,0),MATCH(UsagePerHour!UI$4,Sales!$D$3:$ABF$3,0))/UI$2*INDEX(Usage!$D$5:$ABF$11,MATCH(UsagePerHour!$B$52,Usage!$C$5:$C$11,0),MATCH(UsagePerHour!UI$4,Usage!$D$3:$ABF$3,0)),"")</f>
        <v/>
      </c>
      <c r="UJ56" s="6" t="str">
        <f>IFERROR(INDEX(Sales!$D$5:$ABF$18,MATCH(UsagePerHour!$B56,Sales!$C$5:$C$18,0),MATCH(UsagePerHour!UJ$4,Sales!$D$3:$ABF$3,0))/UJ$2*INDEX(Usage!$D$5:$ABF$11,MATCH(UsagePerHour!$B$52,Usage!$C$5:$C$11,0),MATCH(UsagePerHour!UJ$4,Usage!$D$3:$ABF$3,0)),"")</f>
        <v/>
      </c>
      <c r="UK56" s="6" t="str">
        <f>IFERROR(INDEX(Sales!$D$5:$ABF$18,MATCH(UsagePerHour!$B56,Sales!$C$5:$C$18,0),MATCH(UsagePerHour!UK$4,Sales!$D$3:$ABF$3,0))/UK$2*INDEX(Usage!$D$5:$ABF$11,MATCH(UsagePerHour!$B$52,Usage!$C$5:$C$11,0),MATCH(UsagePerHour!UK$4,Usage!$D$3:$ABF$3,0)),"")</f>
        <v/>
      </c>
      <c r="UL56" s="6" t="str">
        <f>IFERROR(INDEX(Sales!$D$5:$ABF$18,MATCH(UsagePerHour!$B56,Sales!$C$5:$C$18,0),MATCH(UsagePerHour!UL$4,Sales!$D$3:$ABF$3,0))/UL$2*INDEX(Usage!$D$5:$ABF$11,MATCH(UsagePerHour!$B$52,Usage!$C$5:$C$11,0),MATCH(UsagePerHour!UL$4,Usage!$D$3:$ABF$3,0)),"")</f>
        <v/>
      </c>
      <c r="UM56" s="6" t="str">
        <f>IFERROR(INDEX(Sales!$D$5:$ABF$18,MATCH(UsagePerHour!$B56,Sales!$C$5:$C$18,0),MATCH(UsagePerHour!UM$4,Sales!$D$3:$ABF$3,0))/UM$2*INDEX(Usage!$D$5:$ABF$11,MATCH(UsagePerHour!$B$52,Usage!$C$5:$C$11,0),MATCH(UsagePerHour!UM$4,Usage!$D$3:$ABF$3,0)),"")</f>
        <v/>
      </c>
      <c r="UN56" s="6" t="str">
        <f>IFERROR(INDEX(Sales!$D$5:$ABF$18,MATCH(UsagePerHour!$B56,Sales!$C$5:$C$18,0),MATCH(UsagePerHour!UN$4,Sales!$D$3:$ABF$3,0))/UN$2*INDEX(Usage!$D$5:$ABF$11,MATCH(UsagePerHour!$B$52,Usage!$C$5:$C$11,0),MATCH(UsagePerHour!UN$4,Usage!$D$3:$ABF$3,0)),"")</f>
        <v/>
      </c>
      <c r="UO56" s="6" t="str">
        <f>IFERROR(INDEX(Sales!$D$5:$ABF$18,MATCH(UsagePerHour!$B56,Sales!$C$5:$C$18,0),MATCH(UsagePerHour!UO$4,Sales!$D$3:$ABF$3,0))/UO$2*INDEX(Usage!$D$5:$ABF$11,MATCH(UsagePerHour!$B$52,Usage!$C$5:$C$11,0),MATCH(UsagePerHour!UO$4,Usage!$D$3:$ABF$3,0)),"")</f>
        <v/>
      </c>
      <c r="UP56" s="6" t="str">
        <f>IFERROR(INDEX(Sales!$D$5:$ABF$18,MATCH(UsagePerHour!$B56,Sales!$C$5:$C$18,0),MATCH(UsagePerHour!UP$4,Sales!$D$3:$ABF$3,0))/UP$2*INDEX(Usage!$D$5:$ABF$11,MATCH(UsagePerHour!$B$52,Usage!$C$5:$C$11,0),MATCH(UsagePerHour!UP$4,Usage!$D$3:$ABF$3,0)),"")</f>
        <v/>
      </c>
      <c r="UQ56" s="6" t="str">
        <f>IFERROR(INDEX(Sales!$D$5:$ABF$18,MATCH(UsagePerHour!$B56,Sales!$C$5:$C$18,0),MATCH(UsagePerHour!UQ$4,Sales!$D$3:$ABF$3,0))/UQ$2*INDEX(Usage!$D$5:$ABF$11,MATCH(UsagePerHour!$B$52,Usage!$C$5:$C$11,0),MATCH(UsagePerHour!UQ$4,Usage!$D$3:$ABF$3,0)),"")</f>
        <v/>
      </c>
      <c r="UR56" s="6" t="str">
        <f>IFERROR(INDEX(Sales!$D$5:$ABF$18,MATCH(UsagePerHour!$B56,Sales!$C$5:$C$18,0),MATCH(UsagePerHour!UR$4,Sales!$D$3:$ABF$3,0))/UR$2*INDEX(Usage!$D$5:$ABF$11,MATCH(UsagePerHour!$B$52,Usage!$C$5:$C$11,0),MATCH(UsagePerHour!UR$4,Usage!$D$3:$ABF$3,0)),"")</f>
        <v/>
      </c>
      <c r="US56" s="6" t="str">
        <f>IFERROR(INDEX(Sales!$D$5:$ABF$18,MATCH(UsagePerHour!$B56,Sales!$C$5:$C$18,0),MATCH(UsagePerHour!US$4,Sales!$D$3:$ABF$3,0))/US$2*INDEX(Usage!$D$5:$ABF$11,MATCH(UsagePerHour!$B$52,Usage!$C$5:$C$11,0),MATCH(UsagePerHour!US$4,Usage!$D$3:$ABF$3,0)),"")</f>
        <v/>
      </c>
      <c r="UT56" s="6" t="str">
        <f>IFERROR(INDEX(Sales!$D$5:$ABF$18,MATCH(UsagePerHour!$B56,Sales!$C$5:$C$18,0),MATCH(UsagePerHour!UT$4,Sales!$D$3:$ABF$3,0))/UT$2*INDEX(Usage!$D$5:$ABF$11,MATCH(UsagePerHour!$B$52,Usage!$C$5:$C$11,0),MATCH(UsagePerHour!UT$4,Usage!$D$3:$ABF$3,0)),"")</f>
        <v/>
      </c>
      <c r="UU56" s="6" t="str">
        <f>IFERROR(INDEX(Sales!$D$5:$ABF$18,MATCH(UsagePerHour!$B56,Sales!$C$5:$C$18,0),MATCH(UsagePerHour!UU$4,Sales!$D$3:$ABF$3,0))/UU$2*INDEX(Usage!$D$5:$ABF$11,MATCH(UsagePerHour!$B$52,Usage!$C$5:$C$11,0),MATCH(UsagePerHour!UU$4,Usage!$D$3:$ABF$3,0)),"")</f>
        <v/>
      </c>
      <c r="UV56" s="6" t="str">
        <f>IFERROR(INDEX(Sales!$D$5:$ABF$18,MATCH(UsagePerHour!$B56,Sales!$C$5:$C$18,0),MATCH(UsagePerHour!UV$4,Sales!$D$3:$ABF$3,0))/UV$2*INDEX(Usage!$D$5:$ABF$11,MATCH(UsagePerHour!$B$52,Usage!$C$5:$C$11,0),MATCH(UsagePerHour!UV$4,Usage!$D$3:$ABF$3,0)),"")</f>
        <v/>
      </c>
      <c r="UW56" s="6" t="str">
        <f>IFERROR(INDEX(Sales!$D$5:$ABF$18,MATCH(UsagePerHour!$B56,Sales!$C$5:$C$18,0),MATCH(UsagePerHour!UW$4,Sales!$D$3:$ABF$3,0))/UW$2*INDEX(Usage!$D$5:$ABF$11,MATCH(UsagePerHour!$B$52,Usage!$C$5:$C$11,0),MATCH(UsagePerHour!UW$4,Usage!$D$3:$ABF$3,0)),"")</f>
        <v/>
      </c>
      <c r="UX56" s="6" t="str">
        <f>IFERROR(INDEX(Sales!$D$5:$ABF$18,MATCH(UsagePerHour!$B56,Sales!$C$5:$C$18,0),MATCH(UsagePerHour!UX$4,Sales!$D$3:$ABF$3,0))/UX$2*INDEX(Usage!$D$5:$ABF$11,MATCH(UsagePerHour!$B$52,Usage!$C$5:$C$11,0),MATCH(UsagePerHour!UX$4,Usage!$D$3:$ABF$3,0)),"")</f>
        <v/>
      </c>
      <c r="UY56" s="6" t="str">
        <f>IFERROR(INDEX(Sales!$D$5:$ABF$18,MATCH(UsagePerHour!$B56,Sales!$C$5:$C$18,0),MATCH(UsagePerHour!UY$4,Sales!$D$3:$ABF$3,0))/UY$2*INDEX(Usage!$D$5:$ABF$11,MATCH(UsagePerHour!$B$52,Usage!$C$5:$C$11,0),MATCH(UsagePerHour!UY$4,Usage!$D$3:$ABF$3,0)),"")</f>
        <v/>
      </c>
      <c r="UZ56" s="6" t="str">
        <f>IFERROR(INDEX(Sales!$D$5:$ABF$18,MATCH(UsagePerHour!$B56,Sales!$C$5:$C$18,0),MATCH(UsagePerHour!UZ$4,Sales!$D$3:$ABF$3,0))/UZ$2*INDEX(Usage!$D$5:$ABF$11,MATCH(UsagePerHour!$B$52,Usage!$C$5:$C$11,0),MATCH(UsagePerHour!UZ$4,Usage!$D$3:$ABF$3,0)),"")</f>
        <v/>
      </c>
      <c r="VA56" s="6" t="str">
        <f>IFERROR(INDEX(Sales!$D$5:$ABF$18,MATCH(UsagePerHour!$B56,Sales!$C$5:$C$18,0),MATCH(UsagePerHour!VA$4,Sales!$D$3:$ABF$3,0))/VA$2*INDEX(Usage!$D$5:$ABF$11,MATCH(UsagePerHour!$B$52,Usage!$C$5:$C$11,0),MATCH(UsagePerHour!VA$4,Usage!$D$3:$ABF$3,0)),"")</f>
        <v/>
      </c>
      <c r="VB56" s="6" t="str">
        <f>IFERROR(INDEX(Sales!$D$5:$ABF$18,MATCH(UsagePerHour!$B56,Sales!$C$5:$C$18,0),MATCH(UsagePerHour!VB$4,Sales!$D$3:$ABF$3,0))/VB$2*INDEX(Usage!$D$5:$ABF$11,MATCH(UsagePerHour!$B$52,Usage!$C$5:$C$11,0),MATCH(UsagePerHour!VB$4,Usage!$D$3:$ABF$3,0)),"")</f>
        <v/>
      </c>
      <c r="VC56" s="6" t="str">
        <f>IFERROR(INDEX(Sales!$D$5:$ABF$18,MATCH(UsagePerHour!$B56,Sales!$C$5:$C$18,0),MATCH(UsagePerHour!VC$4,Sales!$D$3:$ABF$3,0))/VC$2*INDEX(Usage!$D$5:$ABF$11,MATCH(UsagePerHour!$B$52,Usage!$C$5:$C$11,0),MATCH(UsagePerHour!VC$4,Usage!$D$3:$ABF$3,0)),"")</f>
        <v/>
      </c>
      <c r="VD56" s="6" t="str">
        <f>IFERROR(INDEX(Sales!$D$5:$ABF$18,MATCH(UsagePerHour!$B56,Sales!$C$5:$C$18,0),MATCH(UsagePerHour!VD$4,Sales!$D$3:$ABF$3,0))/VD$2*INDEX(Usage!$D$5:$ABF$11,MATCH(UsagePerHour!$B$52,Usage!$C$5:$C$11,0),MATCH(UsagePerHour!VD$4,Usage!$D$3:$ABF$3,0)),"")</f>
        <v/>
      </c>
      <c r="VE56" s="6" t="str">
        <f>IFERROR(INDEX(Sales!$D$5:$ABF$18,MATCH(UsagePerHour!$B56,Sales!$C$5:$C$18,0),MATCH(UsagePerHour!VE$4,Sales!$D$3:$ABF$3,0))/VE$2*INDEX(Usage!$D$5:$ABF$11,MATCH(UsagePerHour!$B$52,Usage!$C$5:$C$11,0),MATCH(UsagePerHour!VE$4,Usage!$D$3:$ABF$3,0)),"")</f>
        <v/>
      </c>
      <c r="VF56" s="6" t="str">
        <f>IFERROR(INDEX(Sales!$D$5:$ABF$18,MATCH(UsagePerHour!$B56,Sales!$C$5:$C$18,0),MATCH(UsagePerHour!VF$4,Sales!$D$3:$ABF$3,0))/VF$2*INDEX(Usage!$D$5:$ABF$11,MATCH(UsagePerHour!$B$52,Usage!$C$5:$C$11,0),MATCH(UsagePerHour!VF$4,Usage!$D$3:$ABF$3,0)),"")</f>
        <v/>
      </c>
      <c r="VG56" s="6" t="str">
        <f>IFERROR(INDEX(Sales!$D$5:$ABF$18,MATCH(UsagePerHour!$B56,Sales!$C$5:$C$18,0),MATCH(UsagePerHour!VG$4,Sales!$D$3:$ABF$3,0))/VG$2*INDEX(Usage!$D$5:$ABF$11,MATCH(UsagePerHour!$B$52,Usage!$C$5:$C$11,0),MATCH(UsagePerHour!VG$4,Usage!$D$3:$ABF$3,0)),"")</f>
        <v/>
      </c>
      <c r="VH56" s="6" t="str">
        <f>IFERROR(INDEX(Sales!$D$5:$ABF$18,MATCH(UsagePerHour!$B56,Sales!$C$5:$C$18,0),MATCH(UsagePerHour!VH$4,Sales!$D$3:$ABF$3,0))/VH$2*INDEX(Usage!$D$5:$ABF$11,MATCH(UsagePerHour!$B$52,Usage!$C$5:$C$11,0),MATCH(UsagePerHour!VH$4,Usage!$D$3:$ABF$3,0)),"")</f>
        <v/>
      </c>
      <c r="VI56" s="6" t="str">
        <f>IFERROR(INDEX(Sales!$D$5:$ABF$18,MATCH(UsagePerHour!$B56,Sales!$C$5:$C$18,0),MATCH(UsagePerHour!VI$4,Sales!$D$3:$ABF$3,0))/VI$2*INDEX(Usage!$D$5:$ABF$11,MATCH(UsagePerHour!$B$52,Usage!$C$5:$C$11,0),MATCH(UsagePerHour!VI$4,Usage!$D$3:$ABF$3,0)),"")</f>
        <v/>
      </c>
      <c r="VJ56" s="6" t="str">
        <f>IFERROR(INDEX(Sales!$D$5:$ABF$18,MATCH(UsagePerHour!$B56,Sales!$C$5:$C$18,0),MATCH(UsagePerHour!VJ$4,Sales!$D$3:$ABF$3,0))/VJ$2*INDEX(Usage!$D$5:$ABF$11,MATCH(UsagePerHour!$B$52,Usage!$C$5:$C$11,0),MATCH(UsagePerHour!VJ$4,Usage!$D$3:$ABF$3,0)),"")</f>
        <v/>
      </c>
      <c r="VK56" s="6" t="str">
        <f>IFERROR(INDEX(Sales!$D$5:$ABF$18,MATCH(UsagePerHour!$B56,Sales!$C$5:$C$18,0),MATCH(UsagePerHour!VK$4,Sales!$D$3:$ABF$3,0))/VK$2*INDEX(Usage!$D$5:$ABF$11,MATCH(UsagePerHour!$B$52,Usage!$C$5:$C$11,0),MATCH(UsagePerHour!VK$4,Usage!$D$3:$ABF$3,0)),"")</f>
        <v/>
      </c>
      <c r="VL56" s="6" t="str">
        <f>IFERROR(INDEX(Sales!$D$5:$ABF$18,MATCH(UsagePerHour!$B56,Sales!$C$5:$C$18,0),MATCH(UsagePerHour!VL$4,Sales!$D$3:$ABF$3,0))/VL$2*INDEX(Usage!$D$5:$ABF$11,MATCH(UsagePerHour!$B$52,Usage!$C$5:$C$11,0),MATCH(UsagePerHour!VL$4,Usage!$D$3:$ABF$3,0)),"")</f>
        <v/>
      </c>
      <c r="VM56" s="6" t="str">
        <f>IFERROR(INDEX(Sales!$D$5:$ABF$18,MATCH(UsagePerHour!$B56,Sales!$C$5:$C$18,0),MATCH(UsagePerHour!VM$4,Sales!$D$3:$ABF$3,0))/VM$2*INDEX(Usage!$D$5:$ABF$11,MATCH(UsagePerHour!$B$52,Usage!$C$5:$C$11,0),MATCH(UsagePerHour!VM$4,Usage!$D$3:$ABF$3,0)),"")</f>
        <v/>
      </c>
      <c r="VN56" s="6" t="str">
        <f>IFERROR(INDEX(Sales!$D$5:$ABF$18,MATCH(UsagePerHour!$B56,Sales!$C$5:$C$18,0),MATCH(UsagePerHour!VN$4,Sales!$D$3:$ABF$3,0))/VN$2*INDEX(Usage!$D$5:$ABF$11,MATCH(UsagePerHour!$B$52,Usage!$C$5:$C$11,0),MATCH(UsagePerHour!VN$4,Usage!$D$3:$ABF$3,0)),"")</f>
        <v/>
      </c>
      <c r="VO56" s="6" t="str">
        <f>IFERROR(INDEX(Sales!$D$5:$ABF$18,MATCH(UsagePerHour!$B56,Sales!$C$5:$C$18,0),MATCH(UsagePerHour!VO$4,Sales!$D$3:$ABF$3,0))/VO$2*INDEX(Usage!$D$5:$ABF$11,MATCH(UsagePerHour!$B$52,Usage!$C$5:$C$11,0),MATCH(UsagePerHour!VO$4,Usage!$D$3:$ABF$3,0)),"")</f>
        <v/>
      </c>
      <c r="VP56" s="6" t="str">
        <f>IFERROR(INDEX(Sales!$D$5:$ABF$18,MATCH(UsagePerHour!$B56,Sales!$C$5:$C$18,0),MATCH(UsagePerHour!VP$4,Sales!$D$3:$ABF$3,0))/VP$2*INDEX(Usage!$D$5:$ABF$11,MATCH(UsagePerHour!$B$52,Usage!$C$5:$C$11,0),MATCH(UsagePerHour!VP$4,Usage!$D$3:$ABF$3,0)),"")</f>
        <v/>
      </c>
      <c r="VQ56" s="6" t="str">
        <f>IFERROR(INDEX(Sales!$D$5:$ABF$18,MATCH(UsagePerHour!$B56,Sales!$C$5:$C$18,0),MATCH(UsagePerHour!VQ$4,Sales!$D$3:$ABF$3,0))/VQ$2*INDEX(Usage!$D$5:$ABF$11,MATCH(UsagePerHour!$B$52,Usage!$C$5:$C$11,0),MATCH(UsagePerHour!VQ$4,Usage!$D$3:$ABF$3,0)),"")</f>
        <v/>
      </c>
      <c r="VR56" s="6" t="str">
        <f>IFERROR(INDEX(Sales!$D$5:$ABF$18,MATCH(UsagePerHour!$B56,Sales!$C$5:$C$18,0),MATCH(UsagePerHour!VR$4,Sales!$D$3:$ABF$3,0))/VR$2*INDEX(Usage!$D$5:$ABF$11,MATCH(UsagePerHour!$B$52,Usage!$C$5:$C$11,0),MATCH(UsagePerHour!VR$4,Usage!$D$3:$ABF$3,0)),"")</f>
        <v/>
      </c>
      <c r="VS56" s="6" t="str">
        <f>IFERROR(INDEX(Sales!$D$5:$ABF$18,MATCH(UsagePerHour!$B56,Sales!$C$5:$C$18,0),MATCH(UsagePerHour!VS$4,Sales!$D$3:$ABF$3,0))/VS$2*INDEX(Usage!$D$5:$ABF$11,MATCH(UsagePerHour!$B$52,Usage!$C$5:$C$11,0),MATCH(UsagePerHour!VS$4,Usage!$D$3:$ABF$3,0)),"")</f>
        <v/>
      </c>
      <c r="VT56" s="6" t="str">
        <f>IFERROR(INDEX(Sales!$D$5:$ABF$18,MATCH(UsagePerHour!$B56,Sales!$C$5:$C$18,0),MATCH(UsagePerHour!VT$4,Sales!$D$3:$ABF$3,0))/VT$2*INDEX(Usage!$D$5:$ABF$11,MATCH(UsagePerHour!$B$52,Usage!$C$5:$C$11,0),MATCH(UsagePerHour!VT$4,Usage!$D$3:$ABF$3,0)),"")</f>
        <v/>
      </c>
      <c r="VU56" s="6" t="str">
        <f>IFERROR(INDEX(Sales!$D$5:$ABF$18,MATCH(UsagePerHour!$B56,Sales!$C$5:$C$18,0),MATCH(UsagePerHour!VU$4,Sales!$D$3:$ABF$3,0))/VU$2*INDEX(Usage!$D$5:$ABF$11,MATCH(UsagePerHour!$B$52,Usage!$C$5:$C$11,0),MATCH(UsagePerHour!VU$4,Usage!$D$3:$ABF$3,0)),"")</f>
        <v/>
      </c>
      <c r="VV56" s="6" t="str">
        <f>IFERROR(INDEX(Sales!$D$5:$ABF$18,MATCH(UsagePerHour!$B56,Sales!$C$5:$C$18,0),MATCH(UsagePerHour!VV$4,Sales!$D$3:$ABF$3,0))/VV$2*INDEX(Usage!$D$5:$ABF$11,MATCH(UsagePerHour!$B$52,Usage!$C$5:$C$11,0),MATCH(UsagePerHour!VV$4,Usage!$D$3:$ABF$3,0)),"")</f>
        <v/>
      </c>
      <c r="VW56" s="6" t="str">
        <f>IFERROR(INDEX(Sales!$D$5:$ABF$18,MATCH(UsagePerHour!$B56,Sales!$C$5:$C$18,0),MATCH(UsagePerHour!VW$4,Sales!$D$3:$ABF$3,0))/VW$2*INDEX(Usage!$D$5:$ABF$11,MATCH(UsagePerHour!$B$52,Usage!$C$5:$C$11,0),MATCH(UsagePerHour!VW$4,Usage!$D$3:$ABF$3,0)),"")</f>
        <v/>
      </c>
      <c r="VX56" s="6" t="str">
        <f>IFERROR(INDEX(Sales!$D$5:$ABF$18,MATCH(UsagePerHour!$B56,Sales!$C$5:$C$18,0),MATCH(UsagePerHour!VX$4,Sales!$D$3:$ABF$3,0))/VX$2*INDEX(Usage!$D$5:$ABF$11,MATCH(UsagePerHour!$B$52,Usage!$C$5:$C$11,0),MATCH(UsagePerHour!VX$4,Usage!$D$3:$ABF$3,0)),"")</f>
        <v/>
      </c>
      <c r="VY56" s="6" t="str">
        <f>IFERROR(INDEX(Sales!$D$5:$ABF$18,MATCH(UsagePerHour!$B56,Sales!$C$5:$C$18,0),MATCH(UsagePerHour!VY$4,Sales!$D$3:$ABF$3,0))/VY$2*INDEX(Usage!$D$5:$ABF$11,MATCH(UsagePerHour!$B$52,Usage!$C$5:$C$11,0),MATCH(UsagePerHour!VY$4,Usage!$D$3:$ABF$3,0)),"")</f>
        <v/>
      </c>
      <c r="VZ56" s="6" t="str">
        <f>IFERROR(INDEX(Sales!$D$5:$ABF$18,MATCH(UsagePerHour!$B56,Sales!$C$5:$C$18,0),MATCH(UsagePerHour!VZ$4,Sales!$D$3:$ABF$3,0))/VZ$2*INDEX(Usage!$D$5:$ABF$11,MATCH(UsagePerHour!$B$52,Usage!$C$5:$C$11,0),MATCH(UsagePerHour!VZ$4,Usage!$D$3:$ABF$3,0)),"")</f>
        <v/>
      </c>
      <c r="WA56" s="6" t="str">
        <f>IFERROR(INDEX(Sales!$D$5:$ABF$18,MATCH(UsagePerHour!$B56,Sales!$C$5:$C$18,0),MATCH(UsagePerHour!WA$4,Sales!$D$3:$ABF$3,0))/WA$2*INDEX(Usage!$D$5:$ABF$11,MATCH(UsagePerHour!$B$52,Usage!$C$5:$C$11,0),MATCH(UsagePerHour!WA$4,Usage!$D$3:$ABF$3,0)),"")</f>
        <v/>
      </c>
      <c r="WB56" s="6" t="str">
        <f>IFERROR(INDEX(Sales!$D$5:$ABF$18,MATCH(UsagePerHour!$B56,Sales!$C$5:$C$18,0),MATCH(UsagePerHour!WB$4,Sales!$D$3:$ABF$3,0))/WB$2*INDEX(Usage!$D$5:$ABF$11,MATCH(UsagePerHour!$B$52,Usage!$C$5:$C$11,0),MATCH(UsagePerHour!WB$4,Usage!$D$3:$ABF$3,0)),"")</f>
        <v/>
      </c>
      <c r="WC56" s="6" t="str">
        <f>IFERROR(INDEX(Sales!$D$5:$ABF$18,MATCH(UsagePerHour!$B56,Sales!$C$5:$C$18,0),MATCH(UsagePerHour!WC$4,Sales!$D$3:$ABF$3,0))/WC$2*INDEX(Usage!$D$5:$ABF$11,MATCH(UsagePerHour!$B$52,Usage!$C$5:$C$11,0),MATCH(UsagePerHour!WC$4,Usage!$D$3:$ABF$3,0)),"")</f>
        <v/>
      </c>
      <c r="WD56" s="6" t="str">
        <f>IFERROR(INDEX(Sales!$D$5:$ABF$18,MATCH(UsagePerHour!$B56,Sales!$C$5:$C$18,0),MATCH(UsagePerHour!WD$4,Sales!$D$3:$ABF$3,0))/WD$2*INDEX(Usage!$D$5:$ABF$11,MATCH(UsagePerHour!$B$52,Usage!$C$5:$C$11,0),MATCH(UsagePerHour!WD$4,Usage!$D$3:$ABF$3,0)),"")</f>
        <v/>
      </c>
      <c r="WE56" s="6" t="str">
        <f>IFERROR(INDEX(Sales!$D$5:$ABF$18,MATCH(UsagePerHour!$B56,Sales!$C$5:$C$18,0),MATCH(UsagePerHour!WE$4,Sales!$D$3:$ABF$3,0))/WE$2*INDEX(Usage!$D$5:$ABF$11,MATCH(UsagePerHour!$B$52,Usage!$C$5:$C$11,0),MATCH(UsagePerHour!WE$4,Usage!$D$3:$ABF$3,0)),"")</f>
        <v/>
      </c>
      <c r="WF56" s="6" t="str">
        <f>IFERROR(INDEX(Sales!$D$5:$ABF$18,MATCH(UsagePerHour!$B56,Sales!$C$5:$C$18,0),MATCH(UsagePerHour!WF$4,Sales!$D$3:$ABF$3,0))/WF$2*INDEX(Usage!$D$5:$ABF$11,MATCH(UsagePerHour!$B$52,Usage!$C$5:$C$11,0),MATCH(UsagePerHour!WF$4,Usage!$D$3:$ABF$3,0)),"")</f>
        <v/>
      </c>
      <c r="WG56" s="6" t="str">
        <f>IFERROR(INDEX(Sales!$D$5:$ABF$18,MATCH(UsagePerHour!$B56,Sales!$C$5:$C$18,0),MATCH(UsagePerHour!WG$4,Sales!$D$3:$ABF$3,0))/WG$2*INDEX(Usage!$D$5:$ABF$11,MATCH(UsagePerHour!$B$52,Usage!$C$5:$C$11,0),MATCH(UsagePerHour!WG$4,Usage!$D$3:$ABF$3,0)),"")</f>
        <v/>
      </c>
      <c r="WH56" s="6" t="str">
        <f>IFERROR(INDEX(Sales!$D$5:$ABF$18,MATCH(UsagePerHour!$B56,Sales!$C$5:$C$18,0),MATCH(UsagePerHour!WH$4,Sales!$D$3:$ABF$3,0))/WH$2*INDEX(Usage!$D$5:$ABF$11,MATCH(UsagePerHour!$B$52,Usage!$C$5:$C$11,0),MATCH(UsagePerHour!WH$4,Usage!$D$3:$ABF$3,0)),"")</f>
        <v/>
      </c>
      <c r="WI56" s="6" t="str">
        <f>IFERROR(INDEX(Sales!$D$5:$ABF$18,MATCH(UsagePerHour!$B56,Sales!$C$5:$C$18,0),MATCH(UsagePerHour!WI$4,Sales!$D$3:$ABF$3,0))/WI$2*INDEX(Usage!$D$5:$ABF$11,MATCH(UsagePerHour!$B$52,Usage!$C$5:$C$11,0),MATCH(UsagePerHour!WI$4,Usage!$D$3:$ABF$3,0)),"")</f>
        <v/>
      </c>
      <c r="WJ56" s="6" t="str">
        <f>IFERROR(INDEX(Sales!$D$5:$ABF$18,MATCH(UsagePerHour!$B56,Sales!$C$5:$C$18,0),MATCH(UsagePerHour!WJ$4,Sales!$D$3:$ABF$3,0))/WJ$2*INDEX(Usage!$D$5:$ABF$11,MATCH(UsagePerHour!$B$52,Usage!$C$5:$C$11,0),MATCH(UsagePerHour!WJ$4,Usage!$D$3:$ABF$3,0)),"")</f>
        <v/>
      </c>
      <c r="WK56" s="6" t="str">
        <f>IFERROR(INDEX(Sales!$D$5:$ABF$18,MATCH(UsagePerHour!$B56,Sales!$C$5:$C$18,0),MATCH(UsagePerHour!WK$4,Sales!$D$3:$ABF$3,0))/WK$2*INDEX(Usage!$D$5:$ABF$11,MATCH(UsagePerHour!$B$52,Usage!$C$5:$C$11,0),MATCH(UsagePerHour!WK$4,Usage!$D$3:$ABF$3,0)),"")</f>
        <v/>
      </c>
      <c r="WL56" s="6" t="str">
        <f>IFERROR(INDEX(Sales!$D$5:$ABF$18,MATCH(UsagePerHour!$B56,Sales!$C$5:$C$18,0),MATCH(UsagePerHour!WL$4,Sales!$D$3:$ABF$3,0))/WL$2*INDEX(Usage!$D$5:$ABF$11,MATCH(UsagePerHour!$B$52,Usage!$C$5:$C$11,0),MATCH(UsagePerHour!WL$4,Usage!$D$3:$ABF$3,0)),"")</f>
        <v/>
      </c>
      <c r="WM56" s="6" t="str">
        <f>IFERROR(INDEX(Sales!$D$5:$ABF$18,MATCH(UsagePerHour!$B56,Sales!$C$5:$C$18,0),MATCH(UsagePerHour!WM$4,Sales!$D$3:$ABF$3,0))/WM$2*INDEX(Usage!$D$5:$ABF$11,MATCH(UsagePerHour!$B$52,Usage!$C$5:$C$11,0),MATCH(UsagePerHour!WM$4,Usage!$D$3:$ABF$3,0)),"")</f>
        <v/>
      </c>
      <c r="WN56" s="6" t="str">
        <f>IFERROR(INDEX(Sales!$D$5:$ABF$18,MATCH(UsagePerHour!$B56,Sales!$C$5:$C$18,0),MATCH(UsagePerHour!WN$4,Sales!$D$3:$ABF$3,0))/WN$2*INDEX(Usage!$D$5:$ABF$11,MATCH(UsagePerHour!$B$52,Usage!$C$5:$C$11,0),MATCH(UsagePerHour!WN$4,Usage!$D$3:$ABF$3,0)),"")</f>
        <v/>
      </c>
      <c r="WO56" s="6" t="str">
        <f>IFERROR(INDEX(Sales!$D$5:$ABF$18,MATCH(UsagePerHour!$B56,Sales!$C$5:$C$18,0),MATCH(UsagePerHour!WO$4,Sales!$D$3:$ABF$3,0))/WO$2*INDEX(Usage!$D$5:$ABF$11,MATCH(UsagePerHour!$B$52,Usage!$C$5:$C$11,0),MATCH(UsagePerHour!WO$4,Usage!$D$3:$ABF$3,0)),"")</f>
        <v/>
      </c>
      <c r="WP56" s="6" t="str">
        <f>IFERROR(INDEX(Sales!$D$5:$ABF$18,MATCH(UsagePerHour!$B56,Sales!$C$5:$C$18,0),MATCH(UsagePerHour!WP$4,Sales!$D$3:$ABF$3,0))/WP$2*INDEX(Usage!$D$5:$ABF$11,MATCH(UsagePerHour!$B$52,Usage!$C$5:$C$11,0),MATCH(UsagePerHour!WP$4,Usage!$D$3:$ABF$3,0)),"")</f>
        <v/>
      </c>
      <c r="WQ56" s="6" t="str">
        <f>IFERROR(INDEX(Sales!$D$5:$ABF$18,MATCH(UsagePerHour!$B56,Sales!$C$5:$C$18,0),MATCH(UsagePerHour!WQ$4,Sales!$D$3:$ABF$3,0))/WQ$2*INDEX(Usage!$D$5:$ABF$11,MATCH(UsagePerHour!$B$52,Usage!$C$5:$C$11,0),MATCH(UsagePerHour!WQ$4,Usage!$D$3:$ABF$3,0)),"")</f>
        <v/>
      </c>
      <c r="WR56" s="6" t="str">
        <f>IFERROR(INDEX(Sales!$D$5:$ABF$18,MATCH(UsagePerHour!$B56,Sales!$C$5:$C$18,0),MATCH(UsagePerHour!WR$4,Sales!$D$3:$ABF$3,0))/WR$2*INDEX(Usage!$D$5:$ABF$11,MATCH(UsagePerHour!$B$52,Usage!$C$5:$C$11,0),MATCH(UsagePerHour!WR$4,Usage!$D$3:$ABF$3,0)),"")</f>
        <v/>
      </c>
      <c r="WS56" s="6" t="str">
        <f>IFERROR(INDEX(Sales!$D$5:$ABF$18,MATCH(UsagePerHour!$B56,Sales!$C$5:$C$18,0),MATCH(UsagePerHour!WS$4,Sales!$D$3:$ABF$3,0))/WS$2*INDEX(Usage!$D$5:$ABF$11,MATCH(UsagePerHour!$B$52,Usage!$C$5:$C$11,0),MATCH(UsagePerHour!WS$4,Usage!$D$3:$ABF$3,0)),"")</f>
        <v/>
      </c>
      <c r="WT56" s="6" t="str">
        <f>IFERROR(INDEX(Sales!$D$5:$ABF$18,MATCH(UsagePerHour!$B56,Sales!$C$5:$C$18,0),MATCH(UsagePerHour!WT$4,Sales!$D$3:$ABF$3,0))/WT$2*INDEX(Usage!$D$5:$ABF$11,MATCH(UsagePerHour!$B$52,Usage!$C$5:$C$11,0),MATCH(UsagePerHour!WT$4,Usage!$D$3:$ABF$3,0)),"")</f>
        <v/>
      </c>
      <c r="WU56" s="6" t="str">
        <f>IFERROR(INDEX(Sales!$D$5:$ABF$18,MATCH(UsagePerHour!$B56,Sales!$C$5:$C$18,0),MATCH(UsagePerHour!WU$4,Sales!$D$3:$ABF$3,0))/WU$2*INDEX(Usage!$D$5:$ABF$11,MATCH(UsagePerHour!$B$52,Usage!$C$5:$C$11,0),MATCH(UsagePerHour!WU$4,Usage!$D$3:$ABF$3,0)),"")</f>
        <v/>
      </c>
      <c r="WV56" s="6" t="str">
        <f>IFERROR(INDEX(Sales!$D$5:$ABF$18,MATCH(UsagePerHour!$B56,Sales!$C$5:$C$18,0),MATCH(UsagePerHour!WV$4,Sales!$D$3:$ABF$3,0))/WV$2*INDEX(Usage!$D$5:$ABF$11,MATCH(UsagePerHour!$B$52,Usage!$C$5:$C$11,0),MATCH(UsagePerHour!WV$4,Usage!$D$3:$ABF$3,0)),"")</f>
        <v/>
      </c>
      <c r="WW56" s="6" t="str">
        <f>IFERROR(INDEX(Sales!$D$5:$ABF$18,MATCH(UsagePerHour!$B56,Sales!$C$5:$C$18,0),MATCH(UsagePerHour!WW$4,Sales!$D$3:$ABF$3,0))/WW$2*INDEX(Usage!$D$5:$ABF$11,MATCH(UsagePerHour!$B$52,Usage!$C$5:$C$11,0),MATCH(UsagePerHour!WW$4,Usage!$D$3:$ABF$3,0)),"")</f>
        <v/>
      </c>
      <c r="WX56" s="6" t="str">
        <f>IFERROR(INDEX(Sales!$D$5:$ABF$18,MATCH(UsagePerHour!$B56,Sales!$C$5:$C$18,0),MATCH(UsagePerHour!WX$4,Sales!$D$3:$ABF$3,0))/WX$2*INDEX(Usage!$D$5:$ABF$11,MATCH(UsagePerHour!$B$52,Usage!$C$5:$C$11,0),MATCH(UsagePerHour!WX$4,Usage!$D$3:$ABF$3,0)),"")</f>
        <v/>
      </c>
      <c r="WY56" s="6" t="str">
        <f>IFERROR(INDEX(Sales!$D$5:$ABF$18,MATCH(UsagePerHour!$B56,Sales!$C$5:$C$18,0),MATCH(UsagePerHour!WY$4,Sales!$D$3:$ABF$3,0))/WY$2*INDEX(Usage!$D$5:$ABF$11,MATCH(UsagePerHour!$B$52,Usage!$C$5:$C$11,0),MATCH(UsagePerHour!WY$4,Usage!$D$3:$ABF$3,0)),"")</f>
        <v/>
      </c>
      <c r="WZ56" s="6" t="str">
        <f>IFERROR(INDEX(Sales!$D$5:$ABF$18,MATCH(UsagePerHour!$B56,Sales!$C$5:$C$18,0),MATCH(UsagePerHour!WZ$4,Sales!$D$3:$ABF$3,0))/WZ$2*INDEX(Usage!$D$5:$ABF$11,MATCH(UsagePerHour!$B$52,Usage!$C$5:$C$11,0),MATCH(UsagePerHour!WZ$4,Usage!$D$3:$ABF$3,0)),"")</f>
        <v/>
      </c>
      <c r="XA56" s="6" t="str">
        <f>IFERROR(INDEX(Sales!$D$5:$ABF$18,MATCH(UsagePerHour!$B56,Sales!$C$5:$C$18,0),MATCH(UsagePerHour!XA$4,Sales!$D$3:$ABF$3,0))/XA$2*INDEX(Usage!$D$5:$ABF$11,MATCH(UsagePerHour!$B$52,Usage!$C$5:$C$11,0),MATCH(UsagePerHour!XA$4,Usage!$D$3:$ABF$3,0)),"")</f>
        <v/>
      </c>
      <c r="XB56" s="6" t="str">
        <f>IFERROR(INDEX(Sales!$D$5:$ABF$18,MATCH(UsagePerHour!$B56,Sales!$C$5:$C$18,0),MATCH(UsagePerHour!XB$4,Sales!$D$3:$ABF$3,0))/XB$2*INDEX(Usage!$D$5:$ABF$11,MATCH(UsagePerHour!$B$52,Usage!$C$5:$C$11,0),MATCH(UsagePerHour!XB$4,Usage!$D$3:$ABF$3,0)),"")</f>
        <v/>
      </c>
      <c r="XC56" s="6" t="str">
        <f>IFERROR(INDEX(Sales!$D$5:$ABF$18,MATCH(UsagePerHour!$B56,Sales!$C$5:$C$18,0),MATCH(UsagePerHour!XC$4,Sales!$D$3:$ABF$3,0))/XC$2*INDEX(Usage!$D$5:$ABF$11,MATCH(UsagePerHour!$B$52,Usage!$C$5:$C$11,0),MATCH(UsagePerHour!XC$4,Usage!$D$3:$ABF$3,0)),"")</f>
        <v/>
      </c>
      <c r="XD56" s="6" t="str">
        <f>IFERROR(INDEX(Sales!$D$5:$ABF$18,MATCH(UsagePerHour!$B56,Sales!$C$5:$C$18,0),MATCH(UsagePerHour!XD$4,Sales!$D$3:$ABF$3,0))/XD$2*INDEX(Usage!$D$5:$ABF$11,MATCH(UsagePerHour!$B$52,Usage!$C$5:$C$11,0),MATCH(UsagePerHour!XD$4,Usage!$D$3:$ABF$3,0)),"")</f>
        <v/>
      </c>
      <c r="XE56" s="6" t="str">
        <f>IFERROR(INDEX(Sales!$D$5:$ABF$18,MATCH(UsagePerHour!$B56,Sales!$C$5:$C$18,0),MATCH(UsagePerHour!XE$4,Sales!$D$3:$ABF$3,0))/XE$2*INDEX(Usage!$D$5:$ABF$11,MATCH(UsagePerHour!$B$52,Usage!$C$5:$C$11,0),MATCH(UsagePerHour!XE$4,Usage!$D$3:$ABF$3,0)),"")</f>
        <v/>
      </c>
      <c r="XF56" s="6" t="str">
        <f>IFERROR(INDEX(Sales!$D$5:$ABF$18,MATCH(UsagePerHour!$B56,Sales!$C$5:$C$18,0),MATCH(UsagePerHour!XF$4,Sales!$D$3:$ABF$3,0))/XF$2*INDEX(Usage!$D$5:$ABF$11,MATCH(UsagePerHour!$B$52,Usage!$C$5:$C$11,0),MATCH(UsagePerHour!XF$4,Usage!$D$3:$ABF$3,0)),"")</f>
        <v/>
      </c>
      <c r="XG56" s="6" t="str">
        <f>IFERROR(INDEX(Sales!$D$5:$ABF$18,MATCH(UsagePerHour!$B56,Sales!$C$5:$C$18,0),MATCH(UsagePerHour!XG$4,Sales!$D$3:$ABF$3,0))/XG$2*INDEX(Usage!$D$5:$ABF$11,MATCH(UsagePerHour!$B$52,Usage!$C$5:$C$11,0),MATCH(UsagePerHour!XG$4,Usage!$D$3:$ABF$3,0)),"")</f>
        <v/>
      </c>
      <c r="XH56" s="6" t="str">
        <f>IFERROR(INDEX(Sales!$D$5:$ABF$18,MATCH(UsagePerHour!$B56,Sales!$C$5:$C$18,0),MATCH(UsagePerHour!XH$4,Sales!$D$3:$ABF$3,0))/XH$2*INDEX(Usage!$D$5:$ABF$11,MATCH(UsagePerHour!$B$52,Usage!$C$5:$C$11,0),MATCH(UsagePerHour!XH$4,Usage!$D$3:$ABF$3,0)),"")</f>
        <v/>
      </c>
      <c r="XI56" s="6" t="str">
        <f>IFERROR(INDEX(Sales!$D$5:$ABF$18,MATCH(UsagePerHour!$B56,Sales!$C$5:$C$18,0),MATCH(UsagePerHour!XI$4,Sales!$D$3:$ABF$3,0))/XI$2*INDEX(Usage!$D$5:$ABF$11,MATCH(UsagePerHour!$B$52,Usage!$C$5:$C$11,0),MATCH(UsagePerHour!XI$4,Usage!$D$3:$ABF$3,0)),"")</f>
        <v/>
      </c>
      <c r="XJ56" s="6" t="str">
        <f>IFERROR(INDEX(Sales!$D$5:$ABF$18,MATCH(UsagePerHour!$B56,Sales!$C$5:$C$18,0),MATCH(UsagePerHour!XJ$4,Sales!$D$3:$ABF$3,0))/XJ$2*INDEX(Usage!$D$5:$ABF$11,MATCH(UsagePerHour!$B$52,Usage!$C$5:$C$11,0),MATCH(UsagePerHour!XJ$4,Usage!$D$3:$ABF$3,0)),"")</f>
        <v/>
      </c>
      <c r="XK56" s="6" t="str">
        <f>IFERROR(INDEX(Sales!$D$5:$ABF$18,MATCH(UsagePerHour!$B56,Sales!$C$5:$C$18,0),MATCH(UsagePerHour!XK$4,Sales!$D$3:$ABF$3,0))/XK$2*INDEX(Usage!$D$5:$ABF$11,MATCH(UsagePerHour!$B$52,Usage!$C$5:$C$11,0),MATCH(UsagePerHour!XK$4,Usage!$D$3:$ABF$3,0)),"")</f>
        <v/>
      </c>
      <c r="XL56" s="6" t="str">
        <f>IFERROR(INDEX(Sales!$D$5:$ABF$18,MATCH(UsagePerHour!$B56,Sales!$C$5:$C$18,0),MATCH(UsagePerHour!XL$4,Sales!$D$3:$ABF$3,0))/XL$2*INDEX(Usage!$D$5:$ABF$11,MATCH(UsagePerHour!$B$52,Usage!$C$5:$C$11,0),MATCH(UsagePerHour!XL$4,Usage!$D$3:$ABF$3,0)),"")</f>
        <v/>
      </c>
      <c r="XM56" s="6" t="str">
        <f>IFERROR(INDEX(Sales!$D$5:$ABF$18,MATCH(UsagePerHour!$B56,Sales!$C$5:$C$18,0),MATCH(UsagePerHour!XM$4,Sales!$D$3:$ABF$3,0))/XM$2*INDEX(Usage!$D$5:$ABF$11,MATCH(UsagePerHour!$B$52,Usage!$C$5:$C$11,0),MATCH(UsagePerHour!XM$4,Usage!$D$3:$ABF$3,0)),"")</f>
        <v/>
      </c>
      <c r="XN56" s="6" t="str">
        <f>IFERROR(INDEX(Sales!$D$5:$ABF$18,MATCH(UsagePerHour!$B56,Sales!$C$5:$C$18,0),MATCH(UsagePerHour!XN$4,Sales!$D$3:$ABF$3,0))/XN$2*INDEX(Usage!$D$5:$ABF$11,MATCH(UsagePerHour!$B$52,Usage!$C$5:$C$11,0),MATCH(UsagePerHour!XN$4,Usage!$D$3:$ABF$3,0)),"")</f>
        <v/>
      </c>
      <c r="XO56" s="6" t="str">
        <f>IFERROR(INDEX(Sales!$D$5:$ABF$18,MATCH(UsagePerHour!$B56,Sales!$C$5:$C$18,0),MATCH(UsagePerHour!XO$4,Sales!$D$3:$ABF$3,0))/XO$2*INDEX(Usage!$D$5:$ABF$11,MATCH(UsagePerHour!$B$52,Usage!$C$5:$C$11,0),MATCH(UsagePerHour!XO$4,Usage!$D$3:$ABF$3,0)),"")</f>
        <v/>
      </c>
      <c r="XP56" s="6" t="str">
        <f>IFERROR(INDEX(Sales!$D$5:$ABF$18,MATCH(UsagePerHour!$B56,Sales!$C$5:$C$18,0),MATCH(UsagePerHour!XP$4,Sales!$D$3:$ABF$3,0))/XP$2*INDEX(Usage!$D$5:$ABF$11,MATCH(UsagePerHour!$B$52,Usage!$C$5:$C$11,0),MATCH(UsagePerHour!XP$4,Usage!$D$3:$ABF$3,0)),"")</f>
        <v/>
      </c>
      <c r="XQ56" s="6" t="str">
        <f>IFERROR(INDEX(Sales!$D$5:$ABF$18,MATCH(UsagePerHour!$B56,Sales!$C$5:$C$18,0),MATCH(UsagePerHour!XQ$4,Sales!$D$3:$ABF$3,0))/XQ$2*INDEX(Usage!$D$5:$ABF$11,MATCH(UsagePerHour!$B$52,Usage!$C$5:$C$11,0),MATCH(UsagePerHour!XQ$4,Usage!$D$3:$ABF$3,0)),"")</f>
        <v/>
      </c>
      <c r="XR56" s="6" t="str">
        <f>IFERROR(INDEX(Sales!$D$5:$ABF$18,MATCH(UsagePerHour!$B56,Sales!$C$5:$C$18,0),MATCH(UsagePerHour!XR$4,Sales!$D$3:$ABF$3,0))/XR$2*INDEX(Usage!$D$5:$ABF$11,MATCH(UsagePerHour!$B$52,Usage!$C$5:$C$11,0),MATCH(UsagePerHour!XR$4,Usage!$D$3:$ABF$3,0)),"")</f>
        <v/>
      </c>
      <c r="XS56" s="6" t="str">
        <f>IFERROR(INDEX(Sales!$D$5:$ABF$18,MATCH(UsagePerHour!$B56,Sales!$C$5:$C$18,0),MATCH(UsagePerHour!XS$4,Sales!$D$3:$ABF$3,0))/XS$2*INDEX(Usage!$D$5:$ABF$11,MATCH(UsagePerHour!$B$52,Usage!$C$5:$C$11,0),MATCH(UsagePerHour!XS$4,Usage!$D$3:$ABF$3,0)),"")</f>
        <v/>
      </c>
      <c r="XT56" s="6" t="str">
        <f>IFERROR(INDEX(Sales!$D$5:$ABF$18,MATCH(UsagePerHour!$B56,Sales!$C$5:$C$18,0),MATCH(UsagePerHour!XT$4,Sales!$D$3:$ABF$3,0))/XT$2*INDEX(Usage!$D$5:$ABF$11,MATCH(UsagePerHour!$B$52,Usage!$C$5:$C$11,0),MATCH(UsagePerHour!XT$4,Usage!$D$3:$ABF$3,0)),"")</f>
        <v/>
      </c>
      <c r="XU56" s="6" t="str">
        <f>IFERROR(INDEX(Sales!$D$5:$ABF$18,MATCH(UsagePerHour!$B56,Sales!$C$5:$C$18,0),MATCH(UsagePerHour!XU$4,Sales!$D$3:$ABF$3,0))/XU$2*INDEX(Usage!$D$5:$ABF$11,MATCH(UsagePerHour!$B$52,Usage!$C$5:$C$11,0),MATCH(UsagePerHour!XU$4,Usage!$D$3:$ABF$3,0)),"")</f>
        <v/>
      </c>
      <c r="XV56" s="6" t="str">
        <f>IFERROR(INDEX(Sales!$D$5:$ABF$18,MATCH(UsagePerHour!$B56,Sales!$C$5:$C$18,0),MATCH(UsagePerHour!XV$4,Sales!$D$3:$ABF$3,0))/XV$2*INDEX(Usage!$D$5:$ABF$11,MATCH(UsagePerHour!$B$52,Usage!$C$5:$C$11,0),MATCH(UsagePerHour!XV$4,Usage!$D$3:$ABF$3,0)),"")</f>
        <v/>
      </c>
      <c r="XW56" s="6" t="str">
        <f>IFERROR(INDEX(Sales!$D$5:$ABF$18,MATCH(UsagePerHour!$B56,Sales!$C$5:$C$18,0),MATCH(UsagePerHour!XW$4,Sales!$D$3:$ABF$3,0))/XW$2*INDEX(Usage!$D$5:$ABF$11,MATCH(UsagePerHour!$B$52,Usage!$C$5:$C$11,0),MATCH(UsagePerHour!XW$4,Usage!$D$3:$ABF$3,0)),"")</f>
        <v/>
      </c>
      <c r="XX56" s="6" t="str">
        <f>IFERROR(INDEX(Sales!$D$5:$ABF$18,MATCH(UsagePerHour!$B56,Sales!$C$5:$C$18,0),MATCH(UsagePerHour!XX$4,Sales!$D$3:$ABF$3,0))/XX$2*INDEX(Usage!$D$5:$ABF$11,MATCH(UsagePerHour!$B$52,Usage!$C$5:$C$11,0),MATCH(UsagePerHour!XX$4,Usage!$D$3:$ABF$3,0)),"")</f>
        <v/>
      </c>
      <c r="XY56" s="6" t="str">
        <f>IFERROR(INDEX(Sales!$D$5:$ABF$18,MATCH(UsagePerHour!$B56,Sales!$C$5:$C$18,0),MATCH(UsagePerHour!XY$4,Sales!$D$3:$ABF$3,0))/XY$2*INDEX(Usage!$D$5:$ABF$11,MATCH(UsagePerHour!$B$52,Usage!$C$5:$C$11,0),MATCH(UsagePerHour!XY$4,Usage!$D$3:$ABF$3,0)),"")</f>
        <v/>
      </c>
      <c r="XZ56" s="6" t="str">
        <f>IFERROR(INDEX(Sales!$D$5:$ABF$18,MATCH(UsagePerHour!$B56,Sales!$C$5:$C$18,0),MATCH(UsagePerHour!XZ$4,Sales!$D$3:$ABF$3,0))/XZ$2*INDEX(Usage!$D$5:$ABF$11,MATCH(UsagePerHour!$B$52,Usage!$C$5:$C$11,0),MATCH(UsagePerHour!XZ$4,Usage!$D$3:$ABF$3,0)),"")</f>
        <v/>
      </c>
      <c r="YA56" s="6" t="str">
        <f>IFERROR(INDEX(Sales!$D$5:$ABF$18,MATCH(UsagePerHour!$B56,Sales!$C$5:$C$18,0),MATCH(UsagePerHour!YA$4,Sales!$D$3:$ABF$3,0))/YA$2*INDEX(Usage!$D$5:$ABF$11,MATCH(UsagePerHour!$B$52,Usage!$C$5:$C$11,0),MATCH(UsagePerHour!YA$4,Usage!$D$3:$ABF$3,0)),"")</f>
        <v/>
      </c>
      <c r="YB56" s="6" t="str">
        <f>IFERROR(INDEX(Sales!$D$5:$ABF$18,MATCH(UsagePerHour!$B56,Sales!$C$5:$C$18,0),MATCH(UsagePerHour!YB$4,Sales!$D$3:$ABF$3,0))/YB$2*INDEX(Usage!$D$5:$ABF$11,MATCH(UsagePerHour!$B$52,Usage!$C$5:$C$11,0),MATCH(UsagePerHour!YB$4,Usage!$D$3:$ABF$3,0)),"")</f>
        <v/>
      </c>
      <c r="YC56" s="6" t="str">
        <f>IFERROR(INDEX(Sales!$D$5:$ABF$18,MATCH(UsagePerHour!$B56,Sales!$C$5:$C$18,0),MATCH(UsagePerHour!YC$4,Sales!$D$3:$ABF$3,0))/YC$2*INDEX(Usage!$D$5:$ABF$11,MATCH(UsagePerHour!$B$52,Usage!$C$5:$C$11,0),MATCH(UsagePerHour!YC$4,Usage!$D$3:$ABF$3,0)),"")</f>
        <v/>
      </c>
      <c r="YD56" s="6" t="str">
        <f>IFERROR(INDEX(Sales!$D$5:$ABF$18,MATCH(UsagePerHour!$B56,Sales!$C$5:$C$18,0),MATCH(UsagePerHour!YD$4,Sales!$D$3:$ABF$3,0))/YD$2*INDEX(Usage!$D$5:$ABF$11,MATCH(UsagePerHour!$B$52,Usage!$C$5:$C$11,0),MATCH(UsagePerHour!YD$4,Usage!$D$3:$ABF$3,0)),"")</f>
        <v/>
      </c>
      <c r="YE56" s="6" t="str">
        <f>IFERROR(INDEX(Sales!$D$5:$ABF$18,MATCH(UsagePerHour!$B56,Sales!$C$5:$C$18,0),MATCH(UsagePerHour!YE$4,Sales!$D$3:$ABF$3,0))/YE$2*INDEX(Usage!$D$5:$ABF$11,MATCH(UsagePerHour!$B$52,Usage!$C$5:$C$11,0),MATCH(UsagePerHour!YE$4,Usage!$D$3:$ABF$3,0)),"")</f>
        <v/>
      </c>
      <c r="YF56" s="6" t="str">
        <f>IFERROR(INDEX(Sales!$D$5:$ABF$18,MATCH(UsagePerHour!$B56,Sales!$C$5:$C$18,0),MATCH(UsagePerHour!YF$4,Sales!$D$3:$ABF$3,0))/YF$2*INDEX(Usage!$D$5:$ABF$11,MATCH(UsagePerHour!$B$52,Usage!$C$5:$C$11,0),MATCH(UsagePerHour!YF$4,Usage!$D$3:$ABF$3,0)),"")</f>
        <v/>
      </c>
      <c r="YG56" s="6" t="str">
        <f>IFERROR(INDEX(Sales!$D$5:$ABF$18,MATCH(UsagePerHour!$B56,Sales!$C$5:$C$18,0),MATCH(UsagePerHour!YG$4,Sales!$D$3:$ABF$3,0))/YG$2*INDEX(Usage!$D$5:$ABF$11,MATCH(UsagePerHour!$B$52,Usage!$C$5:$C$11,0),MATCH(UsagePerHour!YG$4,Usage!$D$3:$ABF$3,0)),"")</f>
        <v/>
      </c>
      <c r="YH56" s="6" t="str">
        <f>IFERROR(INDEX(Sales!$D$5:$ABF$18,MATCH(UsagePerHour!$B56,Sales!$C$5:$C$18,0),MATCH(UsagePerHour!YH$4,Sales!$D$3:$ABF$3,0))/YH$2*INDEX(Usage!$D$5:$ABF$11,MATCH(UsagePerHour!$B$52,Usage!$C$5:$C$11,0),MATCH(UsagePerHour!YH$4,Usage!$D$3:$ABF$3,0)),"")</f>
        <v/>
      </c>
      <c r="YI56" s="6" t="str">
        <f>IFERROR(INDEX(Sales!$D$5:$ABF$18,MATCH(UsagePerHour!$B56,Sales!$C$5:$C$18,0),MATCH(UsagePerHour!YI$4,Sales!$D$3:$ABF$3,0))/YI$2*INDEX(Usage!$D$5:$ABF$11,MATCH(UsagePerHour!$B$52,Usage!$C$5:$C$11,0),MATCH(UsagePerHour!YI$4,Usage!$D$3:$ABF$3,0)),"")</f>
        <v/>
      </c>
      <c r="YJ56" s="6" t="str">
        <f>IFERROR(INDEX(Sales!$D$5:$ABF$18,MATCH(UsagePerHour!$B56,Sales!$C$5:$C$18,0),MATCH(UsagePerHour!YJ$4,Sales!$D$3:$ABF$3,0))/YJ$2*INDEX(Usage!$D$5:$ABF$11,MATCH(UsagePerHour!$B$52,Usage!$C$5:$C$11,0),MATCH(UsagePerHour!YJ$4,Usage!$D$3:$ABF$3,0)),"")</f>
        <v/>
      </c>
      <c r="YK56" s="6" t="str">
        <f>IFERROR(INDEX(Sales!$D$5:$ABF$18,MATCH(UsagePerHour!$B56,Sales!$C$5:$C$18,0),MATCH(UsagePerHour!YK$4,Sales!$D$3:$ABF$3,0))/YK$2*INDEX(Usage!$D$5:$ABF$11,MATCH(UsagePerHour!$B$52,Usage!$C$5:$C$11,0),MATCH(UsagePerHour!YK$4,Usage!$D$3:$ABF$3,0)),"")</f>
        <v/>
      </c>
      <c r="YL56" s="6" t="str">
        <f>IFERROR(INDEX(Sales!$D$5:$ABF$18,MATCH(UsagePerHour!$B56,Sales!$C$5:$C$18,0),MATCH(UsagePerHour!YL$4,Sales!$D$3:$ABF$3,0))/YL$2*INDEX(Usage!$D$5:$ABF$11,MATCH(UsagePerHour!$B$52,Usage!$C$5:$C$11,0),MATCH(UsagePerHour!YL$4,Usage!$D$3:$ABF$3,0)),"")</f>
        <v/>
      </c>
      <c r="YM56" s="6" t="str">
        <f>IFERROR(INDEX(Sales!$D$5:$ABF$18,MATCH(UsagePerHour!$B56,Sales!$C$5:$C$18,0),MATCH(UsagePerHour!YM$4,Sales!$D$3:$ABF$3,0))/YM$2*INDEX(Usage!$D$5:$ABF$11,MATCH(UsagePerHour!$B$52,Usage!$C$5:$C$11,0),MATCH(UsagePerHour!YM$4,Usage!$D$3:$ABF$3,0)),"")</f>
        <v/>
      </c>
      <c r="YN56" s="6" t="str">
        <f>IFERROR(INDEX(Sales!$D$5:$ABF$18,MATCH(UsagePerHour!$B56,Sales!$C$5:$C$18,0),MATCH(UsagePerHour!YN$4,Sales!$D$3:$ABF$3,0))/YN$2*INDEX(Usage!$D$5:$ABF$11,MATCH(UsagePerHour!$B$52,Usage!$C$5:$C$11,0),MATCH(UsagePerHour!YN$4,Usage!$D$3:$ABF$3,0)),"")</f>
        <v/>
      </c>
      <c r="YO56" s="6" t="str">
        <f>IFERROR(INDEX(Sales!$D$5:$ABF$18,MATCH(UsagePerHour!$B56,Sales!$C$5:$C$18,0),MATCH(UsagePerHour!YO$4,Sales!$D$3:$ABF$3,0))/YO$2*INDEX(Usage!$D$5:$ABF$11,MATCH(UsagePerHour!$B$52,Usage!$C$5:$C$11,0),MATCH(UsagePerHour!YO$4,Usage!$D$3:$ABF$3,0)),"")</f>
        <v/>
      </c>
      <c r="YP56" s="6" t="str">
        <f>IFERROR(INDEX(Sales!$D$5:$ABF$18,MATCH(UsagePerHour!$B56,Sales!$C$5:$C$18,0),MATCH(UsagePerHour!YP$4,Sales!$D$3:$ABF$3,0))/YP$2*INDEX(Usage!$D$5:$ABF$11,MATCH(UsagePerHour!$B$52,Usage!$C$5:$C$11,0),MATCH(UsagePerHour!YP$4,Usage!$D$3:$ABF$3,0)),"")</f>
        <v/>
      </c>
      <c r="YQ56" s="6" t="str">
        <f>IFERROR(INDEX(Sales!$D$5:$ABF$18,MATCH(UsagePerHour!$B56,Sales!$C$5:$C$18,0),MATCH(UsagePerHour!YQ$4,Sales!$D$3:$ABF$3,0))/YQ$2*INDEX(Usage!$D$5:$ABF$11,MATCH(UsagePerHour!$B$52,Usage!$C$5:$C$11,0),MATCH(UsagePerHour!YQ$4,Usage!$D$3:$ABF$3,0)),"")</f>
        <v/>
      </c>
      <c r="YR56" s="6" t="str">
        <f>IFERROR(INDEX(Sales!$D$5:$ABF$18,MATCH(UsagePerHour!$B56,Sales!$C$5:$C$18,0),MATCH(UsagePerHour!YR$4,Sales!$D$3:$ABF$3,0))/YR$2*INDEX(Usage!$D$5:$ABF$11,MATCH(UsagePerHour!$B$52,Usage!$C$5:$C$11,0),MATCH(UsagePerHour!YR$4,Usage!$D$3:$ABF$3,0)),"")</f>
        <v/>
      </c>
      <c r="YS56" s="6" t="str">
        <f>IFERROR(INDEX(Sales!$D$5:$ABF$18,MATCH(UsagePerHour!$B56,Sales!$C$5:$C$18,0),MATCH(UsagePerHour!YS$4,Sales!$D$3:$ABF$3,0))/YS$2*INDEX(Usage!$D$5:$ABF$11,MATCH(UsagePerHour!$B$52,Usage!$C$5:$C$11,0),MATCH(UsagePerHour!YS$4,Usage!$D$3:$ABF$3,0)),"")</f>
        <v/>
      </c>
      <c r="YT56" s="6" t="str">
        <f>IFERROR(INDEX(Sales!$D$5:$ABF$18,MATCH(UsagePerHour!$B56,Sales!$C$5:$C$18,0),MATCH(UsagePerHour!YT$4,Sales!$D$3:$ABF$3,0))/YT$2*INDEX(Usage!$D$5:$ABF$11,MATCH(UsagePerHour!$B$52,Usage!$C$5:$C$11,0),MATCH(UsagePerHour!YT$4,Usage!$D$3:$ABF$3,0)),"")</f>
        <v/>
      </c>
      <c r="YU56" s="6" t="str">
        <f>IFERROR(INDEX(Sales!$D$5:$ABF$18,MATCH(UsagePerHour!$B56,Sales!$C$5:$C$18,0),MATCH(UsagePerHour!YU$4,Sales!$D$3:$ABF$3,0))/YU$2*INDEX(Usage!$D$5:$ABF$11,MATCH(UsagePerHour!$B$52,Usage!$C$5:$C$11,0),MATCH(UsagePerHour!YU$4,Usage!$D$3:$ABF$3,0)),"")</f>
        <v/>
      </c>
      <c r="YV56" s="6" t="str">
        <f>IFERROR(INDEX(Sales!$D$5:$ABF$18,MATCH(UsagePerHour!$B56,Sales!$C$5:$C$18,0),MATCH(UsagePerHour!YV$4,Sales!$D$3:$ABF$3,0))/YV$2*INDEX(Usage!$D$5:$ABF$11,MATCH(UsagePerHour!$B$52,Usage!$C$5:$C$11,0),MATCH(UsagePerHour!YV$4,Usage!$D$3:$ABF$3,0)),"")</f>
        <v/>
      </c>
      <c r="YW56" s="6" t="str">
        <f>IFERROR(INDEX(Sales!$D$5:$ABF$18,MATCH(UsagePerHour!$B56,Sales!$C$5:$C$18,0),MATCH(UsagePerHour!YW$4,Sales!$D$3:$ABF$3,0))/YW$2*INDEX(Usage!$D$5:$ABF$11,MATCH(UsagePerHour!$B$52,Usage!$C$5:$C$11,0),MATCH(UsagePerHour!YW$4,Usage!$D$3:$ABF$3,0)),"")</f>
        <v/>
      </c>
      <c r="YX56" s="6" t="str">
        <f>IFERROR(INDEX(Sales!$D$5:$ABF$18,MATCH(UsagePerHour!$B56,Sales!$C$5:$C$18,0),MATCH(UsagePerHour!YX$4,Sales!$D$3:$ABF$3,0))/YX$2*INDEX(Usage!$D$5:$ABF$11,MATCH(UsagePerHour!$B$52,Usage!$C$5:$C$11,0),MATCH(UsagePerHour!YX$4,Usage!$D$3:$ABF$3,0)),"")</f>
        <v/>
      </c>
      <c r="YY56" s="6" t="str">
        <f>IFERROR(INDEX(Sales!$D$5:$ABF$18,MATCH(UsagePerHour!$B56,Sales!$C$5:$C$18,0),MATCH(UsagePerHour!YY$4,Sales!$D$3:$ABF$3,0))/YY$2*INDEX(Usage!$D$5:$ABF$11,MATCH(UsagePerHour!$B$52,Usage!$C$5:$C$11,0),MATCH(UsagePerHour!YY$4,Usage!$D$3:$ABF$3,0)),"")</f>
        <v/>
      </c>
      <c r="YZ56" s="6" t="str">
        <f>IFERROR(INDEX(Sales!$D$5:$ABF$18,MATCH(UsagePerHour!$B56,Sales!$C$5:$C$18,0),MATCH(UsagePerHour!YZ$4,Sales!$D$3:$ABF$3,0))/YZ$2*INDEX(Usage!$D$5:$ABF$11,MATCH(UsagePerHour!$B$52,Usage!$C$5:$C$11,0),MATCH(UsagePerHour!YZ$4,Usage!$D$3:$ABF$3,0)),"")</f>
        <v/>
      </c>
      <c r="ZA56" s="6" t="str">
        <f>IFERROR(INDEX(Sales!$D$5:$ABF$18,MATCH(UsagePerHour!$B56,Sales!$C$5:$C$18,0),MATCH(UsagePerHour!ZA$4,Sales!$D$3:$ABF$3,0))/ZA$2*INDEX(Usage!$D$5:$ABF$11,MATCH(UsagePerHour!$B$52,Usage!$C$5:$C$11,0),MATCH(UsagePerHour!ZA$4,Usage!$D$3:$ABF$3,0)),"")</f>
        <v/>
      </c>
      <c r="ZB56" s="6" t="str">
        <f>IFERROR(INDEX(Sales!$D$5:$ABF$18,MATCH(UsagePerHour!$B56,Sales!$C$5:$C$18,0),MATCH(UsagePerHour!ZB$4,Sales!$D$3:$ABF$3,0))/ZB$2*INDEX(Usage!$D$5:$ABF$11,MATCH(UsagePerHour!$B$52,Usage!$C$5:$C$11,0),MATCH(UsagePerHour!ZB$4,Usage!$D$3:$ABF$3,0)),"")</f>
        <v/>
      </c>
      <c r="ZC56" s="6" t="str">
        <f>IFERROR(INDEX(Sales!$D$5:$ABF$18,MATCH(UsagePerHour!$B56,Sales!$C$5:$C$18,0),MATCH(UsagePerHour!ZC$4,Sales!$D$3:$ABF$3,0))/ZC$2*INDEX(Usage!$D$5:$ABF$11,MATCH(UsagePerHour!$B$52,Usage!$C$5:$C$11,0),MATCH(UsagePerHour!ZC$4,Usage!$D$3:$ABF$3,0)),"")</f>
        <v/>
      </c>
      <c r="ZD56" s="6" t="str">
        <f>IFERROR(INDEX(Sales!$D$5:$ABF$18,MATCH(UsagePerHour!$B56,Sales!$C$5:$C$18,0),MATCH(UsagePerHour!ZD$4,Sales!$D$3:$ABF$3,0))/ZD$2*INDEX(Usage!$D$5:$ABF$11,MATCH(UsagePerHour!$B$52,Usage!$C$5:$C$11,0),MATCH(UsagePerHour!ZD$4,Usage!$D$3:$ABF$3,0)),"")</f>
        <v/>
      </c>
      <c r="ZE56" s="6" t="str">
        <f>IFERROR(INDEX(Sales!$D$5:$ABF$18,MATCH(UsagePerHour!$B56,Sales!$C$5:$C$18,0),MATCH(UsagePerHour!ZE$4,Sales!$D$3:$ABF$3,0))/ZE$2*INDEX(Usage!$D$5:$ABF$11,MATCH(UsagePerHour!$B$52,Usage!$C$5:$C$11,0),MATCH(UsagePerHour!ZE$4,Usage!$D$3:$ABF$3,0)),"")</f>
        <v/>
      </c>
      <c r="ZF56" s="6" t="str">
        <f>IFERROR(INDEX(Sales!$D$5:$ABF$18,MATCH(UsagePerHour!$B56,Sales!$C$5:$C$18,0),MATCH(UsagePerHour!ZF$4,Sales!$D$3:$ABF$3,0))/ZF$2*INDEX(Usage!$D$5:$ABF$11,MATCH(UsagePerHour!$B$52,Usage!$C$5:$C$11,0),MATCH(UsagePerHour!ZF$4,Usage!$D$3:$ABF$3,0)),"")</f>
        <v/>
      </c>
      <c r="ZG56" s="6" t="str">
        <f>IFERROR(INDEX(Sales!$D$5:$ABF$18,MATCH(UsagePerHour!$B56,Sales!$C$5:$C$18,0),MATCH(UsagePerHour!ZG$4,Sales!$D$3:$ABF$3,0))/ZG$2*INDEX(Usage!$D$5:$ABF$11,MATCH(UsagePerHour!$B$52,Usage!$C$5:$C$11,0),MATCH(UsagePerHour!ZG$4,Usage!$D$3:$ABF$3,0)),"")</f>
        <v/>
      </c>
      <c r="ZH56" s="6" t="str">
        <f>IFERROR(INDEX(Sales!$D$5:$ABF$18,MATCH(UsagePerHour!$B56,Sales!$C$5:$C$18,0),MATCH(UsagePerHour!ZH$4,Sales!$D$3:$ABF$3,0))/ZH$2*INDEX(Usage!$D$5:$ABF$11,MATCH(UsagePerHour!$B$52,Usage!$C$5:$C$11,0),MATCH(UsagePerHour!ZH$4,Usage!$D$3:$ABF$3,0)),"")</f>
        <v/>
      </c>
      <c r="ZI56" s="6" t="str">
        <f>IFERROR(INDEX(Sales!$D$5:$ABF$18,MATCH(UsagePerHour!$B56,Sales!$C$5:$C$18,0),MATCH(UsagePerHour!ZI$4,Sales!$D$3:$ABF$3,0))/ZI$2*INDEX(Usage!$D$5:$ABF$11,MATCH(UsagePerHour!$B$52,Usage!$C$5:$C$11,0),MATCH(UsagePerHour!ZI$4,Usage!$D$3:$ABF$3,0)),"")</f>
        <v/>
      </c>
      <c r="ZJ56" s="6" t="str">
        <f>IFERROR(INDEX(Sales!$D$5:$ABF$18,MATCH(UsagePerHour!$B56,Sales!$C$5:$C$18,0),MATCH(UsagePerHour!ZJ$4,Sales!$D$3:$ABF$3,0))/ZJ$2*INDEX(Usage!$D$5:$ABF$11,MATCH(UsagePerHour!$B$52,Usage!$C$5:$C$11,0),MATCH(UsagePerHour!ZJ$4,Usage!$D$3:$ABF$3,0)),"")</f>
        <v/>
      </c>
      <c r="ZK56" s="6" t="str">
        <f>IFERROR(INDEX(Sales!$D$5:$ABF$18,MATCH(UsagePerHour!$B56,Sales!$C$5:$C$18,0),MATCH(UsagePerHour!ZK$4,Sales!$D$3:$ABF$3,0))/ZK$2*INDEX(Usage!$D$5:$ABF$11,MATCH(UsagePerHour!$B$52,Usage!$C$5:$C$11,0),MATCH(UsagePerHour!ZK$4,Usage!$D$3:$ABF$3,0)),"")</f>
        <v/>
      </c>
      <c r="ZL56" s="6" t="str">
        <f>IFERROR(INDEX(Sales!$D$5:$ABF$18,MATCH(UsagePerHour!$B56,Sales!$C$5:$C$18,0),MATCH(UsagePerHour!ZL$4,Sales!$D$3:$ABF$3,0))/ZL$2*INDEX(Usage!$D$5:$ABF$11,MATCH(UsagePerHour!$B$52,Usage!$C$5:$C$11,0),MATCH(UsagePerHour!ZL$4,Usage!$D$3:$ABF$3,0)),"")</f>
        <v/>
      </c>
      <c r="ZM56" s="6" t="str">
        <f>IFERROR(INDEX(Sales!$D$5:$ABF$18,MATCH(UsagePerHour!$B56,Sales!$C$5:$C$18,0),MATCH(UsagePerHour!ZM$4,Sales!$D$3:$ABF$3,0))/ZM$2*INDEX(Usage!$D$5:$ABF$11,MATCH(UsagePerHour!$B$52,Usage!$C$5:$C$11,0),MATCH(UsagePerHour!ZM$4,Usage!$D$3:$ABF$3,0)),"")</f>
        <v/>
      </c>
      <c r="ZN56" s="6" t="str">
        <f>IFERROR(INDEX(Sales!$D$5:$ABF$18,MATCH(UsagePerHour!$B56,Sales!$C$5:$C$18,0),MATCH(UsagePerHour!ZN$4,Sales!$D$3:$ABF$3,0))/ZN$2*INDEX(Usage!$D$5:$ABF$11,MATCH(UsagePerHour!$B$52,Usage!$C$5:$C$11,0),MATCH(UsagePerHour!ZN$4,Usage!$D$3:$ABF$3,0)),"")</f>
        <v/>
      </c>
      <c r="ZO56" s="6" t="str">
        <f>IFERROR(INDEX(Sales!$D$5:$ABF$18,MATCH(UsagePerHour!$B56,Sales!$C$5:$C$18,0),MATCH(UsagePerHour!ZO$4,Sales!$D$3:$ABF$3,0))/ZO$2*INDEX(Usage!$D$5:$ABF$11,MATCH(UsagePerHour!$B$52,Usage!$C$5:$C$11,0),MATCH(UsagePerHour!ZO$4,Usage!$D$3:$ABF$3,0)),"")</f>
        <v/>
      </c>
      <c r="ZP56" s="6" t="str">
        <f>IFERROR(INDEX(Sales!$D$5:$ABF$18,MATCH(UsagePerHour!$B56,Sales!$C$5:$C$18,0),MATCH(UsagePerHour!ZP$4,Sales!$D$3:$ABF$3,0))/ZP$2*INDEX(Usage!$D$5:$ABF$11,MATCH(UsagePerHour!$B$52,Usage!$C$5:$C$11,0),MATCH(UsagePerHour!ZP$4,Usage!$D$3:$ABF$3,0)),"")</f>
        <v/>
      </c>
      <c r="ZQ56" s="6" t="str">
        <f>IFERROR(INDEX(Sales!$D$5:$ABF$18,MATCH(UsagePerHour!$B56,Sales!$C$5:$C$18,0),MATCH(UsagePerHour!ZQ$4,Sales!$D$3:$ABF$3,0))/ZQ$2*INDEX(Usage!$D$5:$ABF$11,MATCH(UsagePerHour!$B$52,Usage!$C$5:$C$11,0),MATCH(UsagePerHour!ZQ$4,Usage!$D$3:$ABF$3,0)),"")</f>
        <v/>
      </c>
      <c r="ZR56" s="6" t="str">
        <f>IFERROR(INDEX(Sales!$D$5:$ABF$18,MATCH(UsagePerHour!$B56,Sales!$C$5:$C$18,0),MATCH(UsagePerHour!ZR$4,Sales!$D$3:$ABF$3,0))/ZR$2*INDEX(Usage!$D$5:$ABF$11,MATCH(UsagePerHour!$B$52,Usage!$C$5:$C$11,0),MATCH(UsagePerHour!ZR$4,Usage!$D$3:$ABF$3,0)),"")</f>
        <v/>
      </c>
      <c r="ZS56" s="6" t="str">
        <f>IFERROR(INDEX(Sales!$D$5:$ABF$18,MATCH(UsagePerHour!$B56,Sales!$C$5:$C$18,0),MATCH(UsagePerHour!ZS$4,Sales!$D$3:$ABF$3,0))/ZS$2*INDEX(Usage!$D$5:$ABF$11,MATCH(UsagePerHour!$B$52,Usage!$C$5:$C$11,0),MATCH(UsagePerHour!ZS$4,Usage!$D$3:$ABF$3,0)),"")</f>
        <v/>
      </c>
      <c r="ZT56" s="6" t="str">
        <f>IFERROR(INDEX(Sales!$D$5:$ABF$18,MATCH(UsagePerHour!$B56,Sales!$C$5:$C$18,0),MATCH(UsagePerHour!ZT$4,Sales!$D$3:$ABF$3,0))/ZT$2*INDEX(Usage!$D$5:$ABF$11,MATCH(UsagePerHour!$B$52,Usage!$C$5:$C$11,0),MATCH(UsagePerHour!ZT$4,Usage!$D$3:$ABF$3,0)),"")</f>
        <v/>
      </c>
      <c r="ZU56" s="6" t="str">
        <f>IFERROR(INDEX(Sales!$D$5:$ABF$18,MATCH(UsagePerHour!$B56,Sales!$C$5:$C$18,0),MATCH(UsagePerHour!ZU$4,Sales!$D$3:$ABF$3,0))/ZU$2*INDEX(Usage!$D$5:$ABF$11,MATCH(UsagePerHour!$B$52,Usage!$C$5:$C$11,0),MATCH(UsagePerHour!ZU$4,Usage!$D$3:$ABF$3,0)),"")</f>
        <v/>
      </c>
      <c r="ZV56" s="6" t="str">
        <f>IFERROR(INDEX(Sales!$D$5:$ABF$18,MATCH(UsagePerHour!$B56,Sales!$C$5:$C$18,0),MATCH(UsagePerHour!ZV$4,Sales!$D$3:$ABF$3,0))/ZV$2*INDEX(Usage!$D$5:$ABF$11,MATCH(UsagePerHour!$B$52,Usage!$C$5:$C$11,0),MATCH(UsagePerHour!ZV$4,Usage!$D$3:$ABF$3,0)),"")</f>
        <v/>
      </c>
      <c r="ZW56" s="6" t="str">
        <f>IFERROR(INDEX(Sales!$D$5:$ABF$18,MATCH(UsagePerHour!$B56,Sales!$C$5:$C$18,0),MATCH(UsagePerHour!ZW$4,Sales!$D$3:$ABF$3,0))/ZW$2*INDEX(Usage!$D$5:$ABF$11,MATCH(UsagePerHour!$B$52,Usage!$C$5:$C$11,0),MATCH(UsagePerHour!ZW$4,Usage!$D$3:$ABF$3,0)),"")</f>
        <v/>
      </c>
      <c r="ZX56" s="6" t="str">
        <f>IFERROR(INDEX(Sales!$D$5:$ABF$18,MATCH(UsagePerHour!$B56,Sales!$C$5:$C$18,0),MATCH(UsagePerHour!ZX$4,Sales!$D$3:$ABF$3,0))/ZX$2*INDEX(Usage!$D$5:$ABF$11,MATCH(UsagePerHour!$B$52,Usage!$C$5:$C$11,0),MATCH(UsagePerHour!ZX$4,Usage!$D$3:$ABF$3,0)),"")</f>
        <v/>
      </c>
      <c r="ZY56" s="6" t="str">
        <f>IFERROR(INDEX(Sales!$D$5:$ABF$18,MATCH(UsagePerHour!$B56,Sales!$C$5:$C$18,0),MATCH(UsagePerHour!ZY$4,Sales!$D$3:$ABF$3,0))/ZY$2*INDEX(Usage!$D$5:$ABF$11,MATCH(UsagePerHour!$B$52,Usage!$C$5:$C$11,0),MATCH(UsagePerHour!ZY$4,Usage!$D$3:$ABF$3,0)),"")</f>
        <v/>
      </c>
      <c r="ZZ56" s="6" t="str">
        <f>IFERROR(INDEX(Sales!$D$5:$ABF$18,MATCH(UsagePerHour!$B56,Sales!$C$5:$C$18,0),MATCH(UsagePerHour!ZZ$4,Sales!$D$3:$ABF$3,0))/ZZ$2*INDEX(Usage!$D$5:$ABF$11,MATCH(UsagePerHour!$B$52,Usage!$C$5:$C$11,0),MATCH(UsagePerHour!ZZ$4,Usage!$D$3:$ABF$3,0)),"")</f>
        <v/>
      </c>
      <c r="AAA56" s="6" t="str">
        <f>IFERROR(INDEX(Sales!$D$5:$ABF$18,MATCH(UsagePerHour!$B56,Sales!$C$5:$C$18,0),MATCH(UsagePerHour!AAA$4,Sales!$D$3:$ABF$3,0))/AAA$2*INDEX(Usage!$D$5:$ABF$11,MATCH(UsagePerHour!$B$52,Usage!$C$5:$C$11,0),MATCH(UsagePerHour!AAA$4,Usage!$D$3:$ABF$3,0)),"")</f>
        <v/>
      </c>
      <c r="AAB56" s="6" t="str">
        <f>IFERROR(INDEX(Sales!$D$5:$ABF$18,MATCH(UsagePerHour!$B56,Sales!$C$5:$C$18,0),MATCH(UsagePerHour!AAB$4,Sales!$D$3:$ABF$3,0))/AAB$2*INDEX(Usage!$D$5:$ABF$11,MATCH(UsagePerHour!$B$52,Usage!$C$5:$C$11,0),MATCH(UsagePerHour!AAB$4,Usage!$D$3:$ABF$3,0)),"")</f>
        <v/>
      </c>
      <c r="AAC56" s="6" t="str">
        <f>IFERROR(INDEX(Sales!$D$5:$ABF$18,MATCH(UsagePerHour!$B56,Sales!$C$5:$C$18,0),MATCH(UsagePerHour!AAC$4,Sales!$D$3:$ABF$3,0))/AAC$2*INDEX(Usage!$D$5:$ABF$11,MATCH(UsagePerHour!$B$52,Usage!$C$5:$C$11,0),MATCH(UsagePerHour!AAC$4,Usage!$D$3:$ABF$3,0)),"")</f>
        <v/>
      </c>
      <c r="AAD56" s="6" t="str">
        <f>IFERROR(INDEX(Sales!$D$5:$ABF$18,MATCH(UsagePerHour!$B56,Sales!$C$5:$C$18,0),MATCH(UsagePerHour!AAD$4,Sales!$D$3:$ABF$3,0))/AAD$2*INDEX(Usage!$D$5:$ABF$11,MATCH(UsagePerHour!$B$52,Usage!$C$5:$C$11,0),MATCH(UsagePerHour!AAD$4,Usage!$D$3:$ABF$3,0)),"")</f>
        <v/>
      </c>
      <c r="AAE56" s="6" t="str">
        <f>IFERROR(INDEX(Sales!$D$5:$ABF$18,MATCH(UsagePerHour!$B56,Sales!$C$5:$C$18,0),MATCH(UsagePerHour!AAE$4,Sales!$D$3:$ABF$3,0))/AAE$2*INDEX(Usage!$D$5:$ABF$11,MATCH(UsagePerHour!$B$52,Usage!$C$5:$C$11,0),MATCH(UsagePerHour!AAE$4,Usage!$D$3:$ABF$3,0)),"")</f>
        <v/>
      </c>
      <c r="AAF56" s="6" t="str">
        <f>IFERROR(INDEX(Sales!$D$5:$ABF$18,MATCH(UsagePerHour!$B56,Sales!$C$5:$C$18,0),MATCH(UsagePerHour!AAF$4,Sales!$D$3:$ABF$3,0))/AAF$2*INDEX(Usage!$D$5:$ABF$11,MATCH(UsagePerHour!$B$52,Usage!$C$5:$C$11,0),MATCH(UsagePerHour!AAF$4,Usage!$D$3:$ABF$3,0)),"")</f>
        <v/>
      </c>
      <c r="AAG56" s="6" t="str">
        <f>IFERROR(INDEX(Sales!$D$5:$ABF$18,MATCH(UsagePerHour!$B56,Sales!$C$5:$C$18,0),MATCH(UsagePerHour!AAG$4,Sales!$D$3:$ABF$3,0))/AAG$2*INDEX(Usage!$D$5:$ABF$11,MATCH(UsagePerHour!$B$52,Usage!$C$5:$C$11,0),MATCH(UsagePerHour!AAG$4,Usage!$D$3:$ABF$3,0)),"")</f>
        <v/>
      </c>
      <c r="AAH56" s="6" t="str">
        <f>IFERROR(INDEX(Sales!$D$5:$ABF$18,MATCH(UsagePerHour!$B56,Sales!$C$5:$C$18,0),MATCH(UsagePerHour!AAH$4,Sales!$D$3:$ABF$3,0))/AAH$2*INDEX(Usage!$D$5:$ABF$11,MATCH(UsagePerHour!$B$52,Usage!$C$5:$C$11,0),MATCH(UsagePerHour!AAH$4,Usage!$D$3:$ABF$3,0)),"")</f>
        <v/>
      </c>
      <c r="AAI56" s="6" t="str">
        <f>IFERROR(INDEX(Sales!$D$5:$ABF$18,MATCH(UsagePerHour!$B56,Sales!$C$5:$C$18,0),MATCH(UsagePerHour!AAI$4,Sales!$D$3:$ABF$3,0))/AAI$2*INDEX(Usage!$D$5:$ABF$11,MATCH(UsagePerHour!$B$52,Usage!$C$5:$C$11,0),MATCH(UsagePerHour!AAI$4,Usage!$D$3:$ABF$3,0)),"")</f>
        <v/>
      </c>
      <c r="AAJ56" s="6" t="str">
        <f>IFERROR(INDEX(Sales!$D$5:$ABF$18,MATCH(UsagePerHour!$B56,Sales!$C$5:$C$18,0),MATCH(UsagePerHour!AAJ$4,Sales!$D$3:$ABF$3,0))/AAJ$2*INDEX(Usage!$D$5:$ABF$11,MATCH(UsagePerHour!$B$52,Usage!$C$5:$C$11,0),MATCH(UsagePerHour!AAJ$4,Usage!$D$3:$ABF$3,0)),"")</f>
        <v/>
      </c>
      <c r="AAK56" s="6" t="str">
        <f>IFERROR(INDEX(Sales!$D$5:$ABF$18,MATCH(UsagePerHour!$B56,Sales!$C$5:$C$18,0),MATCH(UsagePerHour!AAK$4,Sales!$D$3:$ABF$3,0))/AAK$2*INDEX(Usage!$D$5:$ABF$11,MATCH(UsagePerHour!$B$52,Usage!$C$5:$C$11,0),MATCH(UsagePerHour!AAK$4,Usage!$D$3:$ABF$3,0)),"")</f>
        <v/>
      </c>
      <c r="AAL56" s="6" t="str">
        <f>IFERROR(INDEX(Sales!$D$5:$ABF$18,MATCH(UsagePerHour!$B56,Sales!$C$5:$C$18,0),MATCH(UsagePerHour!AAL$4,Sales!$D$3:$ABF$3,0))/AAL$2*INDEX(Usage!$D$5:$ABF$11,MATCH(UsagePerHour!$B$52,Usage!$C$5:$C$11,0),MATCH(UsagePerHour!AAL$4,Usage!$D$3:$ABF$3,0)),"")</f>
        <v/>
      </c>
      <c r="AAM56" s="6" t="str">
        <f>IFERROR(INDEX(Sales!$D$5:$ABF$18,MATCH(UsagePerHour!$B56,Sales!$C$5:$C$18,0),MATCH(UsagePerHour!AAM$4,Sales!$D$3:$ABF$3,0))/AAM$2*INDEX(Usage!$D$5:$ABF$11,MATCH(UsagePerHour!$B$52,Usage!$C$5:$C$11,0),MATCH(UsagePerHour!AAM$4,Usage!$D$3:$ABF$3,0)),"")</f>
        <v/>
      </c>
      <c r="AAN56" s="6" t="str">
        <f>IFERROR(INDEX(Sales!$D$5:$ABF$18,MATCH(UsagePerHour!$B56,Sales!$C$5:$C$18,0),MATCH(UsagePerHour!AAN$4,Sales!$D$3:$ABF$3,0))/AAN$2*INDEX(Usage!$D$5:$ABF$11,MATCH(UsagePerHour!$B$52,Usage!$C$5:$C$11,0),MATCH(UsagePerHour!AAN$4,Usage!$D$3:$ABF$3,0)),"")</f>
        <v/>
      </c>
      <c r="AAO56" s="6" t="str">
        <f>IFERROR(INDEX(Sales!$D$5:$ABF$18,MATCH(UsagePerHour!$B56,Sales!$C$5:$C$18,0),MATCH(UsagePerHour!AAO$4,Sales!$D$3:$ABF$3,0))/AAO$2*INDEX(Usage!$D$5:$ABF$11,MATCH(UsagePerHour!$B$52,Usage!$C$5:$C$11,0),MATCH(UsagePerHour!AAO$4,Usage!$D$3:$ABF$3,0)),"")</f>
        <v/>
      </c>
      <c r="AAP56" s="6" t="str">
        <f>IFERROR(INDEX(Sales!$D$5:$ABF$18,MATCH(UsagePerHour!$B56,Sales!$C$5:$C$18,0),MATCH(UsagePerHour!AAP$4,Sales!$D$3:$ABF$3,0))/AAP$2*INDEX(Usage!$D$5:$ABF$11,MATCH(UsagePerHour!$B$52,Usage!$C$5:$C$11,0),MATCH(UsagePerHour!AAP$4,Usage!$D$3:$ABF$3,0)),"")</f>
        <v/>
      </c>
      <c r="AAQ56" s="6" t="str">
        <f>IFERROR(INDEX(Sales!$D$5:$ABF$18,MATCH(UsagePerHour!$B56,Sales!$C$5:$C$18,0),MATCH(UsagePerHour!AAQ$4,Sales!$D$3:$ABF$3,0))/AAQ$2*INDEX(Usage!$D$5:$ABF$11,MATCH(UsagePerHour!$B$52,Usage!$C$5:$C$11,0),MATCH(UsagePerHour!AAQ$4,Usage!$D$3:$ABF$3,0)),"")</f>
        <v/>
      </c>
      <c r="AAR56" s="6" t="str">
        <f>IFERROR(INDEX(Sales!$D$5:$ABF$18,MATCH(UsagePerHour!$B56,Sales!$C$5:$C$18,0),MATCH(UsagePerHour!AAR$4,Sales!$D$3:$ABF$3,0))/AAR$2*INDEX(Usage!$D$5:$ABF$11,MATCH(UsagePerHour!$B$52,Usage!$C$5:$C$11,0),MATCH(UsagePerHour!AAR$4,Usage!$D$3:$ABF$3,0)),"")</f>
        <v/>
      </c>
      <c r="AAS56" s="6" t="str">
        <f>IFERROR(INDEX(Sales!$D$5:$ABF$18,MATCH(UsagePerHour!$B56,Sales!$C$5:$C$18,0),MATCH(UsagePerHour!AAS$4,Sales!$D$3:$ABF$3,0))/AAS$2*INDEX(Usage!$D$5:$ABF$11,MATCH(UsagePerHour!$B$52,Usage!$C$5:$C$11,0),MATCH(UsagePerHour!AAS$4,Usage!$D$3:$ABF$3,0)),"")</f>
        <v/>
      </c>
      <c r="AAT56" s="6" t="str">
        <f>IFERROR(INDEX(Sales!$D$5:$ABF$18,MATCH(UsagePerHour!$B56,Sales!$C$5:$C$18,0),MATCH(UsagePerHour!AAT$4,Sales!$D$3:$ABF$3,0))/AAT$2*INDEX(Usage!$D$5:$ABF$11,MATCH(UsagePerHour!$B$52,Usage!$C$5:$C$11,0),MATCH(UsagePerHour!AAT$4,Usage!$D$3:$ABF$3,0)),"")</f>
        <v/>
      </c>
      <c r="AAU56" s="6" t="str">
        <f>IFERROR(INDEX(Sales!$D$5:$ABF$18,MATCH(UsagePerHour!$B56,Sales!$C$5:$C$18,0),MATCH(UsagePerHour!AAU$4,Sales!$D$3:$ABF$3,0))/AAU$2*INDEX(Usage!$D$5:$ABF$11,MATCH(UsagePerHour!$B$52,Usage!$C$5:$C$11,0),MATCH(UsagePerHour!AAU$4,Usage!$D$3:$ABF$3,0)),"")</f>
        <v/>
      </c>
      <c r="AAV56" s="6" t="str">
        <f>IFERROR(INDEX(Sales!$D$5:$ABF$18,MATCH(UsagePerHour!$B56,Sales!$C$5:$C$18,0),MATCH(UsagePerHour!AAV$4,Sales!$D$3:$ABF$3,0))/AAV$2*INDEX(Usage!$D$5:$ABF$11,MATCH(UsagePerHour!$B$52,Usage!$C$5:$C$11,0),MATCH(UsagePerHour!AAV$4,Usage!$D$3:$ABF$3,0)),"")</f>
        <v/>
      </c>
      <c r="AAW56" s="6" t="str">
        <f>IFERROR(INDEX(Sales!$D$5:$ABF$18,MATCH(UsagePerHour!$B56,Sales!$C$5:$C$18,0),MATCH(UsagePerHour!AAW$4,Sales!$D$3:$ABF$3,0))/AAW$2*INDEX(Usage!$D$5:$ABF$11,MATCH(UsagePerHour!$B$52,Usage!$C$5:$C$11,0),MATCH(UsagePerHour!AAW$4,Usage!$D$3:$ABF$3,0)),"")</f>
        <v/>
      </c>
      <c r="AAX56" s="6" t="str">
        <f>IFERROR(INDEX(Sales!$D$5:$ABF$18,MATCH(UsagePerHour!$B56,Sales!$C$5:$C$18,0),MATCH(UsagePerHour!AAX$4,Sales!$D$3:$ABF$3,0))/AAX$2*INDEX(Usage!$D$5:$ABF$11,MATCH(UsagePerHour!$B$52,Usage!$C$5:$C$11,0),MATCH(UsagePerHour!AAX$4,Usage!$D$3:$ABF$3,0)),"")</f>
        <v/>
      </c>
      <c r="AAY56" s="6" t="str">
        <f>IFERROR(INDEX(Sales!$D$5:$ABF$18,MATCH(UsagePerHour!$B56,Sales!$C$5:$C$18,0),MATCH(UsagePerHour!AAY$4,Sales!$D$3:$ABF$3,0))/AAY$2*INDEX(Usage!$D$5:$ABF$11,MATCH(UsagePerHour!$B$52,Usage!$C$5:$C$11,0),MATCH(UsagePerHour!AAY$4,Usage!$D$3:$ABF$3,0)),"")</f>
        <v/>
      </c>
      <c r="AAZ56" s="6" t="str">
        <f>IFERROR(INDEX(Sales!$D$5:$ABF$18,MATCH(UsagePerHour!$B56,Sales!$C$5:$C$18,0),MATCH(UsagePerHour!AAZ$4,Sales!$D$3:$ABF$3,0))/AAZ$2*INDEX(Usage!$D$5:$ABF$11,MATCH(UsagePerHour!$B$52,Usage!$C$5:$C$11,0),MATCH(UsagePerHour!AAZ$4,Usage!$D$3:$ABF$3,0)),"")</f>
        <v/>
      </c>
      <c r="ABA56" s="6" t="str">
        <f>IFERROR(INDEX(Sales!$D$5:$ABF$18,MATCH(UsagePerHour!$B56,Sales!$C$5:$C$18,0),MATCH(UsagePerHour!ABA$4,Sales!$D$3:$ABF$3,0))/ABA$2*INDEX(Usage!$D$5:$ABF$11,MATCH(UsagePerHour!$B$52,Usage!$C$5:$C$11,0),MATCH(UsagePerHour!ABA$4,Usage!$D$3:$ABF$3,0)),"")</f>
        <v/>
      </c>
    </row>
    <row r="57" spans="2:729">
      <c r="B57" s="3" t="s">
        <v>5</v>
      </c>
      <c r="C57" s="6">
        <f>IFERROR(INDEX(Sales!$D$5:$ABF$18,MATCH(UsagePerHour!$B57,Sales!$C$5:$C$18,0),MATCH(UsagePerHour!C$4,Sales!$D$3:$ABF$3,0))/C$2*INDEX(Usage!$D$5:$ABF$11,MATCH(UsagePerHour!$B$52,Usage!$C$5:$C$11,0),MATCH(UsagePerHour!C$4,Usage!$D$3:$ABF$3,0)),"")</f>
        <v>0</v>
      </c>
      <c r="D57" s="6">
        <f>IFERROR(INDEX(Sales!$D$5:$ABF$18,MATCH(UsagePerHour!$B57,Sales!$C$5:$C$18,0),MATCH(UsagePerHour!D$4,Sales!$D$3:$ABF$3,0))/D$2*INDEX(Usage!$D$5:$ABF$11,MATCH(UsagePerHour!$B$52,Usage!$C$5:$C$11,0),MATCH(UsagePerHour!D$4,Usage!$D$3:$ABF$3,0)),"")</f>
        <v>0</v>
      </c>
      <c r="E57" s="6">
        <f>IFERROR(INDEX(Sales!$D$5:$ABF$18,MATCH(UsagePerHour!$B57,Sales!$C$5:$C$18,0),MATCH(UsagePerHour!E$4,Sales!$D$3:$ABF$3,0))/E$2*INDEX(Usage!$D$5:$ABF$11,MATCH(UsagePerHour!$B$52,Usage!$C$5:$C$11,0),MATCH(UsagePerHour!E$4,Usage!$D$3:$ABF$3,0)),"")</f>
        <v>0</v>
      </c>
      <c r="F57" s="6">
        <f>IFERROR(INDEX(Sales!$D$5:$ABF$18,MATCH(UsagePerHour!$B57,Sales!$C$5:$C$18,0),MATCH(UsagePerHour!F$4,Sales!$D$3:$ABF$3,0))/F$2*INDEX(Usage!$D$5:$ABF$11,MATCH(UsagePerHour!$B$52,Usage!$C$5:$C$11,0),MATCH(UsagePerHour!F$4,Usage!$D$3:$ABF$3,0)),"")</f>
        <v>0</v>
      </c>
      <c r="G57" s="6">
        <f>IFERROR(INDEX(Sales!$D$5:$ABF$18,MATCH(UsagePerHour!$B57,Sales!$C$5:$C$18,0),MATCH(UsagePerHour!G$4,Sales!$D$3:$ABF$3,0))/G$2*INDEX(Usage!$D$5:$ABF$11,MATCH(UsagePerHour!$B$52,Usage!$C$5:$C$11,0),MATCH(UsagePerHour!G$4,Usage!$D$3:$ABF$3,0)),"")</f>
        <v>0</v>
      </c>
      <c r="H57" s="6">
        <f>IFERROR(INDEX(Sales!$D$5:$ABF$18,MATCH(UsagePerHour!$B57,Sales!$C$5:$C$18,0),MATCH(UsagePerHour!H$4,Sales!$D$3:$ABF$3,0))/H$2*INDEX(Usage!$D$5:$ABF$11,MATCH(UsagePerHour!$B$52,Usage!$C$5:$C$11,0),MATCH(UsagePerHour!H$4,Usage!$D$3:$ABF$3,0)),"")</f>
        <v>0</v>
      </c>
      <c r="I57" s="6">
        <f>IFERROR(INDEX(Sales!$D$5:$ABF$18,MATCH(UsagePerHour!$B57,Sales!$C$5:$C$18,0),MATCH(UsagePerHour!I$4,Sales!$D$3:$ABF$3,0))/I$2*INDEX(Usage!$D$5:$ABF$11,MATCH(UsagePerHour!$B$52,Usage!$C$5:$C$11,0),MATCH(UsagePerHour!I$4,Usage!$D$3:$ABF$3,0)),"")</f>
        <v>0</v>
      </c>
      <c r="J57" s="6">
        <f>IFERROR(INDEX(Sales!$D$5:$ABF$18,MATCH(UsagePerHour!$B57,Sales!$C$5:$C$18,0),MATCH(UsagePerHour!J$4,Sales!$D$3:$ABF$3,0))/J$2*INDEX(Usage!$D$5:$ABF$11,MATCH(UsagePerHour!$B$52,Usage!$C$5:$C$11,0),MATCH(UsagePerHour!J$4,Usage!$D$3:$ABF$3,0)),"")</f>
        <v>0</v>
      </c>
      <c r="K57" s="6">
        <f>IFERROR(INDEX(Sales!$D$5:$ABF$18,MATCH(UsagePerHour!$B57,Sales!$C$5:$C$18,0),MATCH(UsagePerHour!K$4,Sales!$D$3:$ABF$3,0))/K$2*INDEX(Usage!$D$5:$ABF$11,MATCH(UsagePerHour!$B$52,Usage!$C$5:$C$11,0),MATCH(UsagePerHour!K$4,Usage!$D$3:$ABF$3,0)),"")</f>
        <v>0</v>
      </c>
      <c r="L57" s="6">
        <f>IFERROR(INDEX(Sales!$D$5:$ABF$18,MATCH(UsagePerHour!$B57,Sales!$C$5:$C$18,0),MATCH(UsagePerHour!L$4,Sales!$D$3:$ABF$3,0))/L$2*INDEX(Usage!$D$5:$ABF$11,MATCH(UsagePerHour!$B$52,Usage!$C$5:$C$11,0),MATCH(UsagePerHour!L$4,Usage!$D$3:$ABF$3,0)),"")</f>
        <v>0</v>
      </c>
      <c r="M57" s="6">
        <f>IFERROR(INDEX(Sales!$D$5:$ABF$18,MATCH(UsagePerHour!$B57,Sales!$C$5:$C$18,0),MATCH(UsagePerHour!M$4,Sales!$D$3:$ABF$3,0))/M$2*INDEX(Usage!$D$5:$ABF$11,MATCH(UsagePerHour!$B$52,Usage!$C$5:$C$11,0),MATCH(UsagePerHour!M$4,Usage!$D$3:$ABF$3,0)),"")</f>
        <v>0</v>
      </c>
      <c r="N57" s="6">
        <f>IFERROR(INDEX(Sales!$D$5:$ABF$18,MATCH(UsagePerHour!$B57,Sales!$C$5:$C$18,0),MATCH(UsagePerHour!N$4,Sales!$D$3:$ABF$3,0))/N$2*INDEX(Usage!$D$5:$ABF$11,MATCH(UsagePerHour!$B$52,Usage!$C$5:$C$11,0),MATCH(UsagePerHour!N$4,Usage!$D$3:$ABF$3,0)),"")</f>
        <v>0</v>
      </c>
      <c r="O57" s="6">
        <f>IFERROR(INDEX(Sales!$D$5:$ABF$18,MATCH(UsagePerHour!$B57,Sales!$C$5:$C$18,0),MATCH(UsagePerHour!O$4,Sales!$D$3:$ABF$3,0))/O$2*INDEX(Usage!$D$5:$ABF$11,MATCH(UsagePerHour!$B$52,Usage!$C$5:$C$11,0),MATCH(UsagePerHour!O$4,Usage!$D$3:$ABF$3,0)),"")</f>
        <v>0</v>
      </c>
      <c r="P57" s="6">
        <f>IFERROR(INDEX(Sales!$D$5:$ABF$18,MATCH(UsagePerHour!$B57,Sales!$C$5:$C$18,0),MATCH(UsagePerHour!P$4,Sales!$D$3:$ABF$3,0))/P$2*INDEX(Usage!$D$5:$ABF$11,MATCH(UsagePerHour!$B$52,Usage!$C$5:$C$11,0),MATCH(UsagePerHour!P$4,Usage!$D$3:$ABF$3,0)),"")</f>
        <v>0</v>
      </c>
      <c r="Q57" s="6">
        <f>IFERROR(INDEX(Sales!$D$5:$ABF$18,MATCH(UsagePerHour!$B57,Sales!$C$5:$C$18,0),MATCH(UsagePerHour!Q$4,Sales!$D$3:$ABF$3,0))/Q$2*INDEX(Usage!$D$5:$ABF$11,MATCH(UsagePerHour!$B$52,Usage!$C$5:$C$11,0),MATCH(UsagePerHour!Q$4,Usage!$D$3:$ABF$3,0)),"")</f>
        <v>0</v>
      </c>
      <c r="R57" s="6">
        <f>IFERROR(INDEX(Sales!$D$5:$ABF$18,MATCH(UsagePerHour!$B57,Sales!$C$5:$C$18,0),MATCH(UsagePerHour!R$4,Sales!$D$3:$ABF$3,0))/R$2*INDEX(Usage!$D$5:$ABF$11,MATCH(UsagePerHour!$B$52,Usage!$C$5:$C$11,0),MATCH(UsagePerHour!R$4,Usage!$D$3:$ABF$3,0)),"")</f>
        <v>0</v>
      </c>
      <c r="S57" s="6">
        <f>IFERROR(INDEX(Sales!$D$5:$ABF$18,MATCH(UsagePerHour!$B57,Sales!$C$5:$C$18,0),MATCH(UsagePerHour!S$4,Sales!$D$3:$ABF$3,0))/S$2*INDEX(Usage!$D$5:$ABF$11,MATCH(UsagePerHour!$B$52,Usage!$C$5:$C$11,0),MATCH(UsagePerHour!S$4,Usage!$D$3:$ABF$3,0)),"")</f>
        <v>0</v>
      </c>
      <c r="T57" s="6">
        <f>IFERROR(INDEX(Sales!$D$5:$ABF$18,MATCH(UsagePerHour!$B57,Sales!$C$5:$C$18,0),MATCH(UsagePerHour!T$4,Sales!$D$3:$ABF$3,0))/T$2*INDEX(Usage!$D$5:$ABF$11,MATCH(UsagePerHour!$B$52,Usage!$C$5:$C$11,0),MATCH(UsagePerHour!T$4,Usage!$D$3:$ABF$3,0)),"")</f>
        <v>0</v>
      </c>
      <c r="U57" s="6">
        <f>IFERROR(INDEX(Sales!$D$5:$ABF$18,MATCH(UsagePerHour!$B57,Sales!$C$5:$C$18,0),MATCH(UsagePerHour!U$4,Sales!$D$3:$ABF$3,0))/U$2*INDEX(Usage!$D$5:$ABF$11,MATCH(UsagePerHour!$B$52,Usage!$C$5:$C$11,0),MATCH(UsagePerHour!U$4,Usage!$D$3:$ABF$3,0)),"")</f>
        <v>0</v>
      </c>
      <c r="V57" s="6">
        <f>IFERROR(INDEX(Sales!$D$5:$ABF$18,MATCH(UsagePerHour!$B57,Sales!$C$5:$C$18,0),MATCH(UsagePerHour!V$4,Sales!$D$3:$ABF$3,0))/V$2*INDEX(Usage!$D$5:$ABF$11,MATCH(UsagePerHour!$B$52,Usage!$C$5:$C$11,0),MATCH(UsagePerHour!V$4,Usage!$D$3:$ABF$3,0)),"")</f>
        <v>0</v>
      </c>
      <c r="W57" s="6">
        <f>IFERROR(INDEX(Sales!$D$5:$ABF$18,MATCH(UsagePerHour!$B57,Sales!$C$5:$C$18,0),MATCH(UsagePerHour!W$4,Sales!$D$3:$ABF$3,0))/W$2*INDEX(Usage!$D$5:$ABF$11,MATCH(UsagePerHour!$B$52,Usage!$C$5:$C$11,0),MATCH(UsagePerHour!W$4,Usage!$D$3:$ABF$3,0)),"")</f>
        <v>0</v>
      </c>
      <c r="X57" s="6">
        <f>IFERROR(INDEX(Sales!$D$5:$ABF$18,MATCH(UsagePerHour!$B57,Sales!$C$5:$C$18,0),MATCH(UsagePerHour!X$4,Sales!$D$3:$ABF$3,0))/X$2*INDEX(Usage!$D$5:$ABF$11,MATCH(UsagePerHour!$B$52,Usage!$C$5:$C$11,0),MATCH(UsagePerHour!X$4,Usage!$D$3:$ABF$3,0)),"")</f>
        <v>0</v>
      </c>
      <c r="Y57" s="6">
        <f>IFERROR(INDEX(Sales!$D$5:$ABF$18,MATCH(UsagePerHour!$B57,Sales!$C$5:$C$18,0),MATCH(UsagePerHour!Y$4,Sales!$D$3:$ABF$3,0))/Y$2*INDEX(Usage!$D$5:$ABF$11,MATCH(UsagePerHour!$B$52,Usage!$C$5:$C$11,0),MATCH(UsagePerHour!Y$4,Usage!$D$3:$ABF$3,0)),"")</f>
        <v>0</v>
      </c>
      <c r="Z57" s="6">
        <f>IFERROR(INDEX(Sales!$D$5:$ABF$18,MATCH(UsagePerHour!$B57,Sales!$C$5:$C$18,0),MATCH(UsagePerHour!Z$4,Sales!$D$3:$ABF$3,0))/Z$2*INDEX(Usage!$D$5:$ABF$11,MATCH(UsagePerHour!$B$52,Usage!$C$5:$C$11,0),MATCH(UsagePerHour!Z$4,Usage!$D$3:$ABF$3,0)),"")</f>
        <v>0</v>
      </c>
      <c r="AA57" s="6">
        <f>IFERROR(INDEX(Sales!$D$5:$ABF$18,MATCH(UsagePerHour!$B57,Sales!$C$5:$C$18,0),MATCH(UsagePerHour!AA$4,Sales!$D$3:$ABF$3,0))/AA$2*INDEX(Usage!$D$5:$ABF$11,MATCH(UsagePerHour!$B$52,Usage!$C$5:$C$11,0),MATCH(UsagePerHour!AA$4,Usage!$D$3:$ABF$3,0)),"")</f>
        <v>0</v>
      </c>
      <c r="AB57" s="6">
        <f>IFERROR(INDEX(Sales!$D$5:$ABF$18,MATCH(UsagePerHour!$B57,Sales!$C$5:$C$18,0),MATCH(UsagePerHour!AB$4,Sales!$D$3:$ABF$3,0))/AB$2*INDEX(Usage!$D$5:$ABF$11,MATCH(UsagePerHour!$B$52,Usage!$C$5:$C$11,0),MATCH(UsagePerHour!AB$4,Usage!$D$3:$ABF$3,0)),"")</f>
        <v>0</v>
      </c>
      <c r="AC57" s="6">
        <f>IFERROR(INDEX(Sales!$D$5:$ABF$18,MATCH(UsagePerHour!$B57,Sales!$C$5:$C$18,0),MATCH(UsagePerHour!AC$4,Sales!$D$3:$ABF$3,0))/AC$2*INDEX(Usage!$D$5:$ABF$11,MATCH(UsagePerHour!$B$52,Usage!$C$5:$C$11,0),MATCH(UsagePerHour!AC$4,Usage!$D$3:$ABF$3,0)),"")</f>
        <v>0</v>
      </c>
      <c r="AD57" s="6">
        <f>IFERROR(INDEX(Sales!$D$5:$ABF$18,MATCH(UsagePerHour!$B57,Sales!$C$5:$C$18,0),MATCH(UsagePerHour!AD$4,Sales!$D$3:$ABF$3,0))/AD$2*INDEX(Usage!$D$5:$ABF$11,MATCH(UsagePerHour!$B$52,Usage!$C$5:$C$11,0),MATCH(UsagePerHour!AD$4,Usage!$D$3:$ABF$3,0)),"")</f>
        <v>0</v>
      </c>
      <c r="AE57" s="6">
        <f>IFERROR(INDEX(Sales!$D$5:$ABF$18,MATCH(UsagePerHour!$B57,Sales!$C$5:$C$18,0),MATCH(UsagePerHour!AE$4,Sales!$D$3:$ABF$3,0))/AE$2*INDEX(Usage!$D$5:$ABF$11,MATCH(UsagePerHour!$B$52,Usage!$C$5:$C$11,0),MATCH(UsagePerHour!AE$4,Usage!$D$3:$ABF$3,0)),"")</f>
        <v>0</v>
      </c>
      <c r="AF57" s="6">
        <f>IFERROR(INDEX(Sales!$D$5:$ABF$18,MATCH(UsagePerHour!$B57,Sales!$C$5:$C$18,0),MATCH(UsagePerHour!AF$4,Sales!$D$3:$ABF$3,0))/AF$2*INDEX(Usage!$D$5:$ABF$11,MATCH(UsagePerHour!$B$52,Usage!$C$5:$C$11,0),MATCH(UsagePerHour!AF$4,Usage!$D$3:$ABF$3,0)),"")</f>
        <v>0</v>
      </c>
      <c r="AG57" s="6">
        <f>IFERROR(INDEX(Sales!$D$5:$ABF$18,MATCH(UsagePerHour!$B57,Sales!$C$5:$C$18,0),MATCH(UsagePerHour!AG$4,Sales!$D$3:$ABF$3,0))/AG$2*INDEX(Usage!$D$5:$ABF$11,MATCH(UsagePerHour!$B$52,Usage!$C$5:$C$11,0),MATCH(UsagePerHour!AG$4,Usage!$D$3:$ABF$3,0)),"")</f>
        <v>0</v>
      </c>
      <c r="AH57" s="6">
        <f>IFERROR(INDEX(Sales!$D$5:$ABF$18,MATCH(UsagePerHour!$B57,Sales!$C$5:$C$18,0),MATCH(UsagePerHour!AH$4,Sales!$D$3:$ABF$3,0))/AH$2*INDEX(Usage!$D$5:$ABF$11,MATCH(UsagePerHour!$B$52,Usage!$C$5:$C$11,0),MATCH(UsagePerHour!AH$4,Usage!$D$3:$ABF$3,0)),"")</f>
        <v>0</v>
      </c>
      <c r="AI57" s="6">
        <f>IFERROR(INDEX(Sales!$D$5:$ABF$18,MATCH(UsagePerHour!$B57,Sales!$C$5:$C$18,0),MATCH(UsagePerHour!AI$4,Sales!$D$3:$ABF$3,0))/AI$2*INDEX(Usage!$D$5:$ABF$11,MATCH(UsagePerHour!$B$52,Usage!$C$5:$C$11,0),MATCH(UsagePerHour!AI$4,Usage!$D$3:$ABF$3,0)),"")</f>
        <v>0</v>
      </c>
      <c r="AJ57" s="6">
        <f>IFERROR(INDEX(Sales!$D$5:$ABF$18,MATCH(UsagePerHour!$B57,Sales!$C$5:$C$18,0),MATCH(UsagePerHour!AJ$4,Sales!$D$3:$ABF$3,0))/AJ$2*INDEX(Usage!$D$5:$ABF$11,MATCH(UsagePerHour!$B$52,Usage!$C$5:$C$11,0),MATCH(UsagePerHour!AJ$4,Usage!$D$3:$ABF$3,0)),"")</f>
        <v>0</v>
      </c>
      <c r="AK57" s="6">
        <f>IFERROR(INDEX(Sales!$D$5:$ABF$18,MATCH(UsagePerHour!$B57,Sales!$C$5:$C$18,0),MATCH(UsagePerHour!AK$4,Sales!$D$3:$ABF$3,0))/AK$2*INDEX(Usage!$D$5:$ABF$11,MATCH(UsagePerHour!$B$52,Usage!$C$5:$C$11,0),MATCH(UsagePerHour!AK$4,Usage!$D$3:$ABF$3,0)),"")</f>
        <v>0</v>
      </c>
      <c r="AL57" s="6">
        <f>IFERROR(INDEX(Sales!$D$5:$ABF$18,MATCH(UsagePerHour!$B57,Sales!$C$5:$C$18,0),MATCH(UsagePerHour!AL$4,Sales!$D$3:$ABF$3,0))/AL$2*INDEX(Usage!$D$5:$ABF$11,MATCH(UsagePerHour!$B$52,Usage!$C$5:$C$11,0),MATCH(UsagePerHour!AL$4,Usage!$D$3:$ABF$3,0)),"")</f>
        <v>0</v>
      </c>
      <c r="AM57" s="6">
        <f>IFERROR(INDEX(Sales!$D$5:$ABF$18,MATCH(UsagePerHour!$B57,Sales!$C$5:$C$18,0),MATCH(UsagePerHour!AM$4,Sales!$D$3:$ABF$3,0))/AM$2*INDEX(Usage!$D$5:$ABF$11,MATCH(UsagePerHour!$B$52,Usage!$C$5:$C$11,0),MATCH(UsagePerHour!AM$4,Usage!$D$3:$ABF$3,0)),"")</f>
        <v>0</v>
      </c>
      <c r="AN57" s="6">
        <f>IFERROR(INDEX(Sales!$D$5:$ABF$18,MATCH(UsagePerHour!$B57,Sales!$C$5:$C$18,0),MATCH(UsagePerHour!AN$4,Sales!$D$3:$ABF$3,0))/AN$2*INDEX(Usage!$D$5:$ABF$11,MATCH(UsagePerHour!$B$52,Usage!$C$5:$C$11,0),MATCH(UsagePerHour!AN$4,Usage!$D$3:$ABF$3,0)),"")</f>
        <v>0</v>
      </c>
      <c r="AO57" s="6">
        <f>IFERROR(INDEX(Sales!$D$5:$ABF$18,MATCH(UsagePerHour!$B57,Sales!$C$5:$C$18,0),MATCH(UsagePerHour!AO$4,Sales!$D$3:$ABF$3,0))/AO$2*INDEX(Usage!$D$5:$ABF$11,MATCH(UsagePerHour!$B$52,Usage!$C$5:$C$11,0),MATCH(UsagePerHour!AO$4,Usage!$D$3:$ABF$3,0)),"")</f>
        <v>0</v>
      </c>
      <c r="AP57" s="6">
        <f>IFERROR(INDEX(Sales!$D$5:$ABF$18,MATCH(UsagePerHour!$B57,Sales!$C$5:$C$18,0),MATCH(UsagePerHour!AP$4,Sales!$D$3:$ABF$3,0))/AP$2*INDEX(Usage!$D$5:$ABF$11,MATCH(UsagePerHour!$B$52,Usage!$C$5:$C$11,0),MATCH(UsagePerHour!AP$4,Usage!$D$3:$ABF$3,0)),"")</f>
        <v>0</v>
      </c>
      <c r="AQ57" s="6">
        <f>IFERROR(INDEX(Sales!$D$5:$ABF$18,MATCH(UsagePerHour!$B57,Sales!$C$5:$C$18,0),MATCH(UsagePerHour!AQ$4,Sales!$D$3:$ABF$3,0))/AQ$2*INDEX(Usage!$D$5:$ABF$11,MATCH(UsagePerHour!$B$52,Usage!$C$5:$C$11,0),MATCH(UsagePerHour!AQ$4,Usage!$D$3:$ABF$3,0)),"")</f>
        <v>0</v>
      </c>
      <c r="AR57" s="6">
        <f>IFERROR(INDEX(Sales!$D$5:$ABF$18,MATCH(UsagePerHour!$B57,Sales!$C$5:$C$18,0),MATCH(UsagePerHour!AR$4,Sales!$D$3:$ABF$3,0))/AR$2*INDEX(Usage!$D$5:$ABF$11,MATCH(UsagePerHour!$B$52,Usage!$C$5:$C$11,0),MATCH(UsagePerHour!AR$4,Usage!$D$3:$ABF$3,0)),"")</f>
        <v>0</v>
      </c>
      <c r="AS57" s="6">
        <f>IFERROR(INDEX(Sales!$D$5:$ABF$18,MATCH(UsagePerHour!$B57,Sales!$C$5:$C$18,0),MATCH(UsagePerHour!AS$4,Sales!$D$3:$ABF$3,0))/AS$2*INDEX(Usage!$D$5:$ABF$11,MATCH(UsagePerHour!$B$52,Usage!$C$5:$C$11,0),MATCH(UsagePerHour!AS$4,Usage!$D$3:$ABF$3,0)),"")</f>
        <v>0</v>
      </c>
      <c r="AT57" s="6">
        <f>IFERROR(INDEX(Sales!$D$5:$ABF$18,MATCH(UsagePerHour!$B57,Sales!$C$5:$C$18,0),MATCH(UsagePerHour!AT$4,Sales!$D$3:$ABF$3,0))/AT$2*INDEX(Usage!$D$5:$ABF$11,MATCH(UsagePerHour!$B$52,Usage!$C$5:$C$11,0),MATCH(UsagePerHour!AT$4,Usage!$D$3:$ABF$3,0)),"")</f>
        <v>0</v>
      </c>
      <c r="AU57" s="6">
        <f>IFERROR(INDEX(Sales!$D$5:$ABF$18,MATCH(UsagePerHour!$B57,Sales!$C$5:$C$18,0),MATCH(UsagePerHour!AU$4,Sales!$D$3:$ABF$3,0))/AU$2*INDEX(Usage!$D$5:$ABF$11,MATCH(UsagePerHour!$B$52,Usage!$C$5:$C$11,0),MATCH(UsagePerHour!AU$4,Usage!$D$3:$ABF$3,0)),"")</f>
        <v>0</v>
      </c>
      <c r="AV57" s="6">
        <f>IFERROR(INDEX(Sales!$D$5:$ABF$18,MATCH(UsagePerHour!$B57,Sales!$C$5:$C$18,0),MATCH(UsagePerHour!AV$4,Sales!$D$3:$ABF$3,0))/AV$2*INDEX(Usage!$D$5:$ABF$11,MATCH(UsagePerHour!$B$52,Usage!$C$5:$C$11,0),MATCH(UsagePerHour!AV$4,Usage!$D$3:$ABF$3,0)),"")</f>
        <v>0</v>
      </c>
      <c r="AW57" s="6">
        <f>IFERROR(INDEX(Sales!$D$5:$ABF$18,MATCH(UsagePerHour!$B57,Sales!$C$5:$C$18,0),MATCH(UsagePerHour!AW$4,Sales!$D$3:$ABF$3,0))/AW$2*INDEX(Usage!$D$5:$ABF$11,MATCH(UsagePerHour!$B$52,Usage!$C$5:$C$11,0),MATCH(UsagePerHour!AW$4,Usage!$D$3:$ABF$3,0)),"")</f>
        <v>0</v>
      </c>
      <c r="AX57" s="6">
        <f>IFERROR(INDEX(Sales!$D$5:$ABF$18,MATCH(UsagePerHour!$B57,Sales!$C$5:$C$18,0),MATCH(UsagePerHour!AX$4,Sales!$D$3:$ABF$3,0))/AX$2*INDEX(Usage!$D$5:$ABF$11,MATCH(UsagePerHour!$B$52,Usage!$C$5:$C$11,0),MATCH(UsagePerHour!AX$4,Usage!$D$3:$ABF$3,0)),"")</f>
        <v>0</v>
      </c>
      <c r="AY57" s="6">
        <f>IFERROR(INDEX(Sales!$D$5:$ABF$18,MATCH(UsagePerHour!$B57,Sales!$C$5:$C$18,0),MATCH(UsagePerHour!AY$4,Sales!$D$3:$ABF$3,0))/AY$2*INDEX(Usage!$D$5:$ABF$11,MATCH(UsagePerHour!$B$52,Usage!$C$5:$C$11,0),MATCH(UsagePerHour!AY$4,Usage!$D$3:$ABF$3,0)),"")</f>
        <v>0</v>
      </c>
      <c r="AZ57" s="6">
        <f>IFERROR(INDEX(Sales!$D$5:$ABF$18,MATCH(UsagePerHour!$B57,Sales!$C$5:$C$18,0),MATCH(UsagePerHour!AZ$4,Sales!$D$3:$ABF$3,0))/AZ$2*INDEX(Usage!$D$5:$ABF$11,MATCH(UsagePerHour!$B$52,Usage!$C$5:$C$11,0),MATCH(UsagePerHour!AZ$4,Usage!$D$3:$ABF$3,0)),"")</f>
        <v>0</v>
      </c>
      <c r="BA57" s="6">
        <f>IFERROR(INDEX(Sales!$D$5:$ABF$18,MATCH(UsagePerHour!$B57,Sales!$C$5:$C$18,0),MATCH(UsagePerHour!BA$4,Sales!$D$3:$ABF$3,0))/BA$2*INDEX(Usage!$D$5:$ABF$11,MATCH(UsagePerHour!$B$52,Usage!$C$5:$C$11,0),MATCH(UsagePerHour!BA$4,Usage!$D$3:$ABF$3,0)),"")</f>
        <v>0</v>
      </c>
      <c r="BB57" s="6">
        <f>IFERROR(INDEX(Sales!$D$5:$ABF$18,MATCH(UsagePerHour!$B57,Sales!$C$5:$C$18,0),MATCH(UsagePerHour!BB$4,Sales!$D$3:$ABF$3,0))/BB$2*INDEX(Usage!$D$5:$ABF$11,MATCH(UsagePerHour!$B$52,Usage!$C$5:$C$11,0),MATCH(UsagePerHour!BB$4,Usage!$D$3:$ABF$3,0)),"")</f>
        <v>0</v>
      </c>
      <c r="BC57" s="6">
        <f>IFERROR(INDEX(Sales!$D$5:$ABF$18,MATCH(UsagePerHour!$B57,Sales!$C$5:$C$18,0),MATCH(UsagePerHour!BC$4,Sales!$D$3:$ABF$3,0))/BC$2*INDEX(Usage!$D$5:$ABF$11,MATCH(UsagePerHour!$B$52,Usage!$C$5:$C$11,0),MATCH(UsagePerHour!BC$4,Usage!$D$3:$ABF$3,0)),"")</f>
        <v>0</v>
      </c>
      <c r="BD57" s="6">
        <f>IFERROR(INDEX(Sales!$D$5:$ABF$18,MATCH(UsagePerHour!$B57,Sales!$C$5:$C$18,0),MATCH(UsagePerHour!BD$4,Sales!$D$3:$ABF$3,0))/BD$2*INDEX(Usage!$D$5:$ABF$11,MATCH(UsagePerHour!$B$52,Usage!$C$5:$C$11,0),MATCH(UsagePerHour!BD$4,Usage!$D$3:$ABF$3,0)),"")</f>
        <v>0</v>
      </c>
      <c r="BE57" s="6">
        <f>IFERROR(INDEX(Sales!$D$5:$ABF$18,MATCH(UsagePerHour!$B57,Sales!$C$5:$C$18,0),MATCH(UsagePerHour!BE$4,Sales!$D$3:$ABF$3,0))/BE$2*INDEX(Usage!$D$5:$ABF$11,MATCH(UsagePerHour!$B$52,Usage!$C$5:$C$11,0),MATCH(UsagePerHour!BE$4,Usage!$D$3:$ABF$3,0)),"")</f>
        <v>0</v>
      </c>
      <c r="BF57" s="6">
        <f>IFERROR(INDEX(Sales!$D$5:$ABF$18,MATCH(UsagePerHour!$B57,Sales!$C$5:$C$18,0),MATCH(UsagePerHour!BF$4,Sales!$D$3:$ABF$3,0))/BF$2*INDEX(Usage!$D$5:$ABF$11,MATCH(UsagePerHour!$B$52,Usage!$C$5:$C$11,0),MATCH(UsagePerHour!BF$4,Usage!$D$3:$ABF$3,0)),"")</f>
        <v>0</v>
      </c>
      <c r="BG57" s="6">
        <f>IFERROR(INDEX(Sales!$D$5:$ABF$18,MATCH(UsagePerHour!$B57,Sales!$C$5:$C$18,0),MATCH(UsagePerHour!BG$4,Sales!$D$3:$ABF$3,0))/BG$2*INDEX(Usage!$D$5:$ABF$11,MATCH(UsagePerHour!$B$52,Usage!$C$5:$C$11,0),MATCH(UsagePerHour!BG$4,Usage!$D$3:$ABF$3,0)),"")</f>
        <v>0</v>
      </c>
      <c r="BH57" s="6">
        <f>IFERROR(INDEX(Sales!$D$5:$ABF$18,MATCH(UsagePerHour!$B57,Sales!$C$5:$C$18,0),MATCH(UsagePerHour!BH$4,Sales!$D$3:$ABF$3,0))/BH$2*INDEX(Usage!$D$5:$ABF$11,MATCH(UsagePerHour!$B$52,Usage!$C$5:$C$11,0),MATCH(UsagePerHour!BH$4,Usage!$D$3:$ABF$3,0)),"")</f>
        <v>0</v>
      </c>
      <c r="BI57" s="6">
        <f>IFERROR(INDEX(Sales!$D$5:$ABF$18,MATCH(UsagePerHour!$B57,Sales!$C$5:$C$18,0),MATCH(UsagePerHour!BI$4,Sales!$D$3:$ABF$3,0))/BI$2*INDEX(Usage!$D$5:$ABF$11,MATCH(UsagePerHour!$B$52,Usage!$C$5:$C$11,0),MATCH(UsagePerHour!BI$4,Usage!$D$3:$ABF$3,0)),"")</f>
        <v>0</v>
      </c>
      <c r="BJ57" s="6">
        <f>IFERROR(INDEX(Sales!$D$5:$ABF$18,MATCH(UsagePerHour!$B57,Sales!$C$5:$C$18,0),MATCH(UsagePerHour!BJ$4,Sales!$D$3:$ABF$3,0))/BJ$2*INDEX(Usage!$D$5:$ABF$11,MATCH(UsagePerHour!$B$52,Usage!$C$5:$C$11,0),MATCH(UsagePerHour!BJ$4,Usage!$D$3:$ABF$3,0)),"")</f>
        <v>0</v>
      </c>
      <c r="BK57" s="6">
        <f>IFERROR(INDEX(Sales!$D$5:$ABF$18,MATCH(UsagePerHour!$B57,Sales!$C$5:$C$18,0),MATCH(UsagePerHour!BK$4,Sales!$D$3:$ABF$3,0))/BK$2*INDEX(Usage!$D$5:$ABF$11,MATCH(UsagePerHour!$B$52,Usage!$C$5:$C$11,0),MATCH(UsagePerHour!BK$4,Usage!$D$3:$ABF$3,0)),"")</f>
        <v>0</v>
      </c>
      <c r="BL57" s="6">
        <f>IFERROR(INDEX(Sales!$D$5:$ABF$18,MATCH(UsagePerHour!$B57,Sales!$C$5:$C$18,0),MATCH(UsagePerHour!BL$4,Sales!$D$3:$ABF$3,0))/BL$2*INDEX(Usage!$D$5:$ABF$11,MATCH(UsagePerHour!$B$52,Usage!$C$5:$C$11,0),MATCH(UsagePerHour!BL$4,Usage!$D$3:$ABF$3,0)),"")</f>
        <v>0</v>
      </c>
      <c r="BM57" s="6">
        <f>IFERROR(INDEX(Sales!$D$5:$ABF$18,MATCH(UsagePerHour!$B57,Sales!$C$5:$C$18,0),MATCH(UsagePerHour!BM$4,Sales!$D$3:$ABF$3,0))/BM$2*INDEX(Usage!$D$5:$ABF$11,MATCH(UsagePerHour!$B$52,Usage!$C$5:$C$11,0),MATCH(UsagePerHour!BM$4,Usage!$D$3:$ABF$3,0)),"")</f>
        <v>0</v>
      </c>
      <c r="BN57" s="6">
        <f>IFERROR(INDEX(Sales!$D$5:$ABF$18,MATCH(UsagePerHour!$B57,Sales!$C$5:$C$18,0),MATCH(UsagePerHour!BN$4,Sales!$D$3:$ABF$3,0))/BN$2*INDEX(Usage!$D$5:$ABF$11,MATCH(UsagePerHour!$B$52,Usage!$C$5:$C$11,0),MATCH(UsagePerHour!BN$4,Usage!$D$3:$ABF$3,0)),"")</f>
        <v>0</v>
      </c>
      <c r="BO57" s="6">
        <f>IFERROR(INDEX(Sales!$D$5:$ABF$18,MATCH(UsagePerHour!$B57,Sales!$C$5:$C$18,0),MATCH(UsagePerHour!BO$4,Sales!$D$3:$ABF$3,0))/BO$2*INDEX(Usage!$D$5:$ABF$11,MATCH(UsagePerHour!$B$52,Usage!$C$5:$C$11,0),MATCH(UsagePerHour!BO$4,Usage!$D$3:$ABF$3,0)),"")</f>
        <v>0</v>
      </c>
      <c r="BP57" s="6">
        <f>IFERROR(INDEX(Sales!$D$5:$ABF$18,MATCH(UsagePerHour!$B57,Sales!$C$5:$C$18,0),MATCH(UsagePerHour!BP$4,Sales!$D$3:$ABF$3,0))/BP$2*INDEX(Usage!$D$5:$ABF$11,MATCH(UsagePerHour!$B$52,Usage!$C$5:$C$11,0),MATCH(UsagePerHour!BP$4,Usage!$D$3:$ABF$3,0)),"")</f>
        <v>0</v>
      </c>
      <c r="BQ57" s="6">
        <f>IFERROR(INDEX(Sales!$D$5:$ABF$18,MATCH(UsagePerHour!$B57,Sales!$C$5:$C$18,0),MATCH(UsagePerHour!BQ$4,Sales!$D$3:$ABF$3,0))/BQ$2*INDEX(Usage!$D$5:$ABF$11,MATCH(UsagePerHour!$B$52,Usage!$C$5:$C$11,0),MATCH(UsagePerHour!BQ$4,Usage!$D$3:$ABF$3,0)),"")</f>
        <v>0</v>
      </c>
      <c r="BR57" s="6">
        <f>IFERROR(INDEX(Sales!$D$5:$ABF$18,MATCH(UsagePerHour!$B57,Sales!$C$5:$C$18,0),MATCH(UsagePerHour!BR$4,Sales!$D$3:$ABF$3,0))/BR$2*INDEX(Usage!$D$5:$ABF$11,MATCH(UsagePerHour!$B$52,Usage!$C$5:$C$11,0),MATCH(UsagePerHour!BR$4,Usage!$D$3:$ABF$3,0)),"")</f>
        <v>0</v>
      </c>
      <c r="BS57" s="6">
        <f>IFERROR(INDEX(Sales!$D$5:$ABF$18,MATCH(UsagePerHour!$B57,Sales!$C$5:$C$18,0),MATCH(UsagePerHour!BS$4,Sales!$D$3:$ABF$3,0))/BS$2*INDEX(Usage!$D$5:$ABF$11,MATCH(UsagePerHour!$B$52,Usage!$C$5:$C$11,0),MATCH(UsagePerHour!BS$4,Usage!$D$3:$ABF$3,0)),"")</f>
        <v>0</v>
      </c>
      <c r="BT57" s="6">
        <f>IFERROR(INDEX(Sales!$D$5:$ABF$18,MATCH(UsagePerHour!$B57,Sales!$C$5:$C$18,0),MATCH(UsagePerHour!BT$4,Sales!$D$3:$ABF$3,0))/BT$2*INDEX(Usage!$D$5:$ABF$11,MATCH(UsagePerHour!$B$52,Usage!$C$5:$C$11,0),MATCH(UsagePerHour!BT$4,Usage!$D$3:$ABF$3,0)),"")</f>
        <v>0</v>
      </c>
      <c r="BU57" s="6">
        <f>IFERROR(INDEX(Sales!$D$5:$ABF$18,MATCH(UsagePerHour!$B57,Sales!$C$5:$C$18,0),MATCH(UsagePerHour!BU$4,Sales!$D$3:$ABF$3,0))/BU$2*INDEX(Usage!$D$5:$ABF$11,MATCH(UsagePerHour!$B$52,Usage!$C$5:$C$11,0),MATCH(UsagePerHour!BU$4,Usage!$D$3:$ABF$3,0)),"")</f>
        <v>0</v>
      </c>
      <c r="BV57" s="6">
        <f>IFERROR(INDEX(Sales!$D$5:$ABF$18,MATCH(UsagePerHour!$B57,Sales!$C$5:$C$18,0),MATCH(UsagePerHour!BV$4,Sales!$D$3:$ABF$3,0))/BV$2*INDEX(Usage!$D$5:$ABF$11,MATCH(UsagePerHour!$B$52,Usage!$C$5:$C$11,0),MATCH(UsagePerHour!BV$4,Usage!$D$3:$ABF$3,0)),"")</f>
        <v>0</v>
      </c>
      <c r="BW57" s="6">
        <f>IFERROR(INDEX(Sales!$D$5:$ABF$18,MATCH(UsagePerHour!$B57,Sales!$C$5:$C$18,0),MATCH(UsagePerHour!BW$4,Sales!$D$3:$ABF$3,0))/BW$2*INDEX(Usage!$D$5:$ABF$11,MATCH(UsagePerHour!$B$52,Usage!$C$5:$C$11,0),MATCH(UsagePerHour!BW$4,Usage!$D$3:$ABF$3,0)),"")</f>
        <v>0</v>
      </c>
      <c r="BX57" s="6">
        <f>IFERROR(INDEX(Sales!$D$5:$ABF$18,MATCH(UsagePerHour!$B57,Sales!$C$5:$C$18,0),MATCH(UsagePerHour!BX$4,Sales!$D$3:$ABF$3,0))/BX$2*INDEX(Usage!$D$5:$ABF$11,MATCH(UsagePerHour!$B$52,Usage!$C$5:$C$11,0),MATCH(UsagePerHour!BX$4,Usage!$D$3:$ABF$3,0)),"")</f>
        <v>0</v>
      </c>
      <c r="BY57" s="6">
        <f>IFERROR(INDEX(Sales!$D$5:$ABF$18,MATCH(UsagePerHour!$B57,Sales!$C$5:$C$18,0),MATCH(UsagePerHour!BY$4,Sales!$D$3:$ABF$3,0))/BY$2*INDEX(Usage!$D$5:$ABF$11,MATCH(UsagePerHour!$B$52,Usage!$C$5:$C$11,0),MATCH(UsagePerHour!BY$4,Usage!$D$3:$ABF$3,0)),"")</f>
        <v>0</v>
      </c>
      <c r="BZ57" s="6">
        <f>IFERROR(INDEX(Sales!$D$5:$ABF$18,MATCH(UsagePerHour!$B57,Sales!$C$5:$C$18,0),MATCH(UsagePerHour!BZ$4,Sales!$D$3:$ABF$3,0))/BZ$2*INDEX(Usage!$D$5:$ABF$11,MATCH(UsagePerHour!$B$52,Usage!$C$5:$C$11,0),MATCH(UsagePerHour!BZ$4,Usage!$D$3:$ABF$3,0)),"")</f>
        <v>0</v>
      </c>
      <c r="CA57" s="6">
        <f>IFERROR(INDEX(Sales!$D$5:$ABF$18,MATCH(UsagePerHour!$B57,Sales!$C$5:$C$18,0),MATCH(UsagePerHour!CA$4,Sales!$D$3:$ABF$3,0))/CA$2*INDEX(Usage!$D$5:$ABF$11,MATCH(UsagePerHour!$B$52,Usage!$C$5:$C$11,0),MATCH(UsagePerHour!CA$4,Usage!$D$3:$ABF$3,0)),"")</f>
        <v>0</v>
      </c>
      <c r="CB57" s="6">
        <f>IFERROR(INDEX(Sales!$D$5:$ABF$18,MATCH(UsagePerHour!$B57,Sales!$C$5:$C$18,0),MATCH(UsagePerHour!CB$4,Sales!$D$3:$ABF$3,0))/CB$2*INDEX(Usage!$D$5:$ABF$11,MATCH(UsagePerHour!$B$52,Usage!$C$5:$C$11,0),MATCH(UsagePerHour!CB$4,Usage!$D$3:$ABF$3,0)),"")</f>
        <v>0</v>
      </c>
      <c r="CC57" s="6">
        <f>IFERROR(INDEX(Sales!$D$5:$ABF$18,MATCH(UsagePerHour!$B57,Sales!$C$5:$C$18,0),MATCH(UsagePerHour!CC$4,Sales!$D$3:$ABF$3,0))/CC$2*INDEX(Usage!$D$5:$ABF$11,MATCH(UsagePerHour!$B$52,Usage!$C$5:$C$11,0),MATCH(UsagePerHour!CC$4,Usage!$D$3:$ABF$3,0)),"")</f>
        <v>0</v>
      </c>
      <c r="CD57" s="6">
        <f>IFERROR(INDEX(Sales!$D$5:$ABF$18,MATCH(UsagePerHour!$B57,Sales!$C$5:$C$18,0),MATCH(UsagePerHour!CD$4,Sales!$D$3:$ABF$3,0))/CD$2*INDEX(Usage!$D$5:$ABF$11,MATCH(UsagePerHour!$B$52,Usage!$C$5:$C$11,0),MATCH(UsagePerHour!CD$4,Usage!$D$3:$ABF$3,0)),"")</f>
        <v>0</v>
      </c>
      <c r="CE57" s="6">
        <f>IFERROR(INDEX(Sales!$D$5:$ABF$18,MATCH(UsagePerHour!$B57,Sales!$C$5:$C$18,0),MATCH(UsagePerHour!CE$4,Sales!$D$3:$ABF$3,0))/CE$2*INDEX(Usage!$D$5:$ABF$11,MATCH(UsagePerHour!$B$52,Usage!$C$5:$C$11,0),MATCH(UsagePerHour!CE$4,Usage!$D$3:$ABF$3,0)),"")</f>
        <v>0</v>
      </c>
      <c r="CF57" s="6">
        <f>IFERROR(INDEX(Sales!$D$5:$ABF$18,MATCH(UsagePerHour!$B57,Sales!$C$5:$C$18,0),MATCH(UsagePerHour!CF$4,Sales!$D$3:$ABF$3,0))/CF$2*INDEX(Usage!$D$5:$ABF$11,MATCH(UsagePerHour!$B$52,Usage!$C$5:$C$11,0),MATCH(UsagePerHour!CF$4,Usage!$D$3:$ABF$3,0)),"")</f>
        <v>0</v>
      </c>
      <c r="CG57" s="6">
        <f>IFERROR(INDEX(Sales!$D$5:$ABF$18,MATCH(UsagePerHour!$B57,Sales!$C$5:$C$18,0),MATCH(UsagePerHour!CG$4,Sales!$D$3:$ABF$3,0))/CG$2*INDEX(Usage!$D$5:$ABF$11,MATCH(UsagePerHour!$B$52,Usage!$C$5:$C$11,0),MATCH(UsagePerHour!CG$4,Usage!$D$3:$ABF$3,0)),"")</f>
        <v>0</v>
      </c>
      <c r="CH57" s="6">
        <f>IFERROR(INDEX(Sales!$D$5:$ABF$18,MATCH(UsagePerHour!$B57,Sales!$C$5:$C$18,0),MATCH(UsagePerHour!CH$4,Sales!$D$3:$ABF$3,0))/CH$2*INDEX(Usage!$D$5:$ABF$11,MATCH(UsagePerHour!$B$52,Usage!$C$5:$C$11,0),MATCH(UsagePerHour!CH$4,Usage!$D$3:$ABF$3,0)),"")</f>
        <v>0</v>
      </c>
      <c r="CI57" s="6">
        <f>IFERROR(INDEX(Sales!$D$5:$ABF$18,MATCH(UsagePerHour!$B57,Sales!$C$5:$C$18,0),MATCH(UsagePerHour!CI$4,Sales!$D$3:$ABF$3,0))/CI$2*INDEX(Usage!$D$5:$ABF$11,MATCH(UsagePerHour!$B$52,Usage!$C$5:$C$11,0),MATCH(UsagePerHour!CI$4,Usage!$D$3:$ABF$3,0)),"")</f>
        <v>0</v>
      </c>
      <c r="CJ57" s="6">
        <f>IFERROR(INDEX(Sales!$D$5:$ABF$18,MATCH(UsagePerHour!$B57,Sales!$C$5:$C$18,0),MATCH(UsagePerHour!CJ$4,Sales!$D$3:$ABF$3,0))/CJ$2*INDEX(Usage!$D$5:$ABF$11,MATCH(UsagePerHour!$B$52,Usage!$C$5:$C$11,0),MATCH(UsagePerHour!CJ$4,Usage!$D$3:$ABF$3,0)),"")</f>
        <v>0</v>
      </c>
      <c r="CK57" s="6">
        <f>IFERROR(INDEX(Sales!$D$5:$ABF$18,MATCH(UsagePerHour!$B57,Sales!$C$5:$C$18,0),MATCH(UsagePerHour!CK$4,Sales!$D$3:$ABF$3,0))/CK$2*INDEX(Usage!$D$5:$ABF$11,MATCH(UsagePerHour!$B$52,Usage!$C$5:$C$11,0),MATCH(UsagePerHour!CK$4,Usage!$D$3:$ABF$3,0)),"")</f>
        <v>0</v>
      </c>
      <c r="CL57" s="6">
        <f>IFERROR(INDEX(Sales!$D$5:$ABF$18,MATCH(UsagePerHour!$B57,Sales!$C$5:$C$18,0),MATCH(UsagePerHour!CL$4,Sales!$D$3:$ABF$3,0))/CL$2*INDEX(Usage!$D$5:$ABF$11,MATCH(UsagePerHour!$B$52,Usage!$C$5:$C$11,0),MATCH(UsagePerHour!CL$4,Usage!$D$3:$ABF$3,0)),"")</f>
        <v>0</v>
      </c>
      <c r="CM57" s="6">
        <f>IFERROR(INDEX(Sales!$D$5:$ABF$18,MATCH(UsagePerHour!$B57,Sales!$C$5:$C$18,0),MATCH(UsagePerHour!CM$4,Sales!$D$3:$ABF$3,0))/CM$2*INDEX(Usage!$D$5:$ABF$11,MATCH(UsagePerHour!$B$52,Usage!$C$5:$C$11,0),MATCH(UsagePerHour!CM$4,Usage!$D$3:$ABF$3,0)),"")</f>
        <v>0</v>
      </c>
      <c r="CN57" s="6">
        <f>IFERROR(INDEX(Sales!$D$5:$ABF$18,MATCH(UsagePerHour!$B57,Sales!$C$5:$C$18,0),MATCH(UsagePerHour!CN$4,Sales!$D$3:$ABF$3,0))/CN$2*INDEX(Usage!$D$5:$ABF$11,MATCH(UsagePerHour!$B$52,Usage!$C$5:$C$11,0),MATCH(UsagePerHour!CN$4,Usage!$D$3:$ABF$3,0)),"")</f>
        <v>0</v>
      </c>
      <c r="CO57" s="6">
        <f>IFERROR(INDEX(Sales!$D$5:$ABF$18,MATCH(UsagePerHour!$B57,Sales!$C$5:$C$18,0),MATCH(UsagePerHour!CO$4,Sales!$D$3:$ABF$3,0))/CO$2*INDEX(Usage!$D$5:$ABF$11,MATCH(UsagePerHour!$B$52,Usage!$C$5:$C$11,0),MATCH(UsagePerHour!CO$4,Usage!$D$3:$ABF$3,0)),"")</f>
        <v>0</v>
      </c>
      <c r="CP57" s="6">
        <f>IFERROR(INDEX(Sales!$D$5:$ABF$18,MATCH(UsagePerHour!$B57,Sales!$C$5:$C$18,0),MATCH(UsagePerHour!CP$4,Sales!$D$3:$ABF$3,0))/CP$2*INDEX(Usage!$D$5:$ABF$11,MATCH(UsagePerHour!$B$52,Usage!$C$5:$C$11,0),MATCH(UsagePerHour!CP$4,Usage!$D$3:$ABF$3,0)),"")</f>
        <v>0</v>
      </c>
      <c r="CQ57" s="6">
        <f>IFERROR(INDEX(Sales!$D$5:$ABF$18,MATCH(UsagePerHour!$B57,Sales!$C$5:$C$18,0),MATCH(UsagePerHour!CQ$4,Sales!$D$3:$ABF$3,0))/CQ$2*INDEX(Usage!$D$5:$ABF$11,MATCH(UsagePerHour!$B$52,Usage!$C$5:$C$11,0),MATCH(UsagePerHour!CQ$4,Usage!$D$3:$ABF$3,0)),"")</f>
        <v>0</v>
      </c>
      <c r="CR57" s="6">
        <f>IFERROR(INDEX(Sales!$D$5:$ABF$18,MATCH(UsagePerHour!$B57,Sales!$C$5:$C$18,0),MATCH(UsagePerHour!CR$4,Sales!$D$3:$ABF$3,0))/CR$2*INDEX(Usage!$D$5:$ABF$11,MATCH(UsagePerHour!$B$52,Usage!$C$5:$C$11,0),MATCH(UsagePerHour!CR$4,Usage!$D$3:$ABF$3,0)),"")</f>
        <v>0</v>
      </c>
      <c r="CS57" s="6">
        <f>IFERROR(INDEX(Sales!$D$5:$ABF$18,MATCH(UsagePerHour!$B57,Sales!$C$5:$C$18,0),MATCH(UsagePerHour!CS$4,Sales!$D$3:$ABF$3,0))/CS$2*INDEX(Usage!$D$5:$ABF$11,MATCH(UsagePerHour!$B$52,Usage!$C$5:$C$11,0),MATCH(UsagePerHour!CS$4,Usage!$D$3:$ABF$3,0)),"")</f>
        <v>0</v>
      </c>
      <c r="CT57" s="6">
        <f>IFERROR(INDEX(Sales!$D$5:$ABF$18,MATCH(UsagePerHour!$B57,Sales!$C$5:$C$18,0),MATCH(UsagePerHour!CT$4,Sales!$D$3:$ABF$3,0))/CT$2*INDEX(Usage!$D$5:$ABF$11,MATCH(UsagePerHour!$B$52,Usage!$C$5:$C$11,0),MATCH(UsagePerHour!CT$4,Usage!$D$3:$ABF$3,0)),"")</f>
        <v>0</v>
      </c>
      <c r="CU57" s="6">
        <f>IFERROR(INDEX(Sales!$D$5:$ABF$18,MATCH(UsagePerHour!$B57,Sales!$C$5:$C$18,0),MATCH(UsagePerHour!CU$4,Sales!$D$3:$ABF$3,0))/CU$2*INDEX(Usage!$D$5:$ABF$11,MATCH(UsagePerHour!$B$52,Usage!$C$5:$C$11,0),MATCH(UsagePerHour!CU$4,Usage!$D$3:$ABF$3,0)),"")</f>
        <v>0</v>
      </c>
      <c r="CV57" s="6">
        <f>IFERROR(INDEX(Sales!$D$5:$ABF$18,MATCH(UsagePerHour!$B57,Sales!$C$5:$C$18,0),MATCH(UsagePerHour!CV$4,Sales!$D$3:$ABF$3,0))/CV$2*INDEX(Usage!$D$5:$ABF$11,MATCH(UsagePerHour!$B$52,Usage!$C$5:$C$11,0),MATCH(UsagePerHour!CV$4,Usage!$D$3:$ABF$3,0)),"")</f>
        <v>0</v>
      </c>
      <c r="CW57" s="6">
        <f>IFERROR(INDEX(Sales!$D$5:$ABF$18,MATCH(UsagePerHour!$B57,Sales!$C$5:$C$18,0),MATCH(UsagePerHour!CW$4,Sales!$D$3:$ABF$3,0))/CW$2*INDEX(Usage!$D$5:$ABF$11,MATCH(UsagePerHour!$B$52,Usage!$C$5:$C$11,0),MATCH(UsagePerHour!CW$4,Usage!$D$3:$ABF$3,0)),"")</f>
        <v>0</v>
      </c>
      <c r="CX57" s="6">
        <f>IFERROR(INDEX(Sales!$D$5:$ABF$18,MATCH(UsagePerHour!$B57,Sales!$C$5:$C$18,0),MATCH(UsagePerHour!CX$4,Sales!$D$3:$ABF$3,0))/CX$2*INDEX(Usage!$D$5:$ABF$11,MATCH(UsagePerHour!$B$52,Usage!$C$5:$C$11,0),MATCH(UsagePerHour!CX$4,Usage!$D$3:$ABF$3,0)),"")</f>
        <v>0</v>
      </c>
      <c r="CY57" s="6">
        <f>IFERROR(INDEX(Sales!$D$5:$ABF$18,MATCH(UsagePerHour!$B57,Sales!$C$5:$C$18,0),MATCH(UsagePerHour!CY$4,Sales!$D$3:$ABF$3,0))/CY$2*INDEX(Usage!$D$5:$ABF$11,MATCH(UsagePerHour!$B$52,Usage!$C$5:$C$11,0),MATCH(UsagePerHour!CY$4,Usage!$D$3:$ABF$3,0)),"")</f>
        <v>0</v>
      </c>
      <c r="CZ57" s="6">
        <f>IFERROR(INDEX(Sales!$D$5:$ABF$18,MATCH(UsagePerHour!$B57,Sales!$C$5:$C$18,0),MATCH(UsagePerHour!CZ$4,Sales!$D$3:$ABF$3,0))/CZ$2*INDEX(Usage!$D$5:$ABF$11,MATCH(UsagePerHour!$B$52,Usage!$C$5:$C$11,0),MATCH(UsagePerHour!CZ$4,Usage!$D$3:$ABF$3,0)),"")</f>
        <v>0</v>
      </c>
      <c r="DA57" s="6">
        <f>IFERROR(INDEX(Sales!$D$5:$ABF$18,MATCH(UsagePerHour!$B57,Sales!$C$5:$C$18,0),MATCH(UsagePerHour!DA$4,Sales!$D$3:$ABF$3,0))/DA$2*INDEX(Usage!$D$5:$ABF$11,MATCH(UsagePerHour!$B$52,Usage!$C$5:$C$11,0),MATCH(UsagePerHour!DA$4,Usage!$D$3:$ABF$3,0)),"")</f>
        <v>0</v>
      </c>
      <c r="DB57" s="6">
        <f>IFERROR(INDEX(Sales!$D$5:$ABF$18,MATCH(UsagePerHour!$B57,Sales!$C$5:$C$18,0),MATCH(UsagePerHour!DB$4,Sales!$D$3:$ABF$3,0))/DB$2*INDEX(Usage!$D$5:$ABF$11,MATCH(UsagePerHour!$B$52,Usage!$C$5:$C$11,0),MATCH(UsagePerHour!DB$4,Usage!$D$3:$ABF$3,0)),"")</f>
        <v>0</v>
      </c>
      <c r="DC57" s="6">
        <f>IFERROR(INDEX(Sales!$D$5:$ABF$18,MATCH(UsagePerHour!$B57,Sales!$C$5:$C$18,0),MATCH(UsagePerHour!DC$4,Sales!$D$3:$ABF$3,0))/DC$2*INDEX(Usage!$D$5:$ABF$11,MATCH(UsagePerHour!$B$52,Usage!$C$5:$C$11,0),MATCH(UsagePerHour!DC$4,Usage!$D$3:$ABF$3,0)),"")</f>
        <v>0</v>
      </c>
      <c r="DD57" s="6">
        <f>IFERROR(INDEX(Sales!$D$5:$ABF$18,MATCH(UsagePerHour!$B57,Sales!$C$5:$C$18,0),MATCH(UsagePerHour!DD$4,Sales!$D$3:$ABF$3,0))/DD$2*INDEX(Usage!$D$5:$ABF$11,MATCH(UsagePerHour!$B$52,Usage!$C$5:$C$11,0),MATCH(UsagePerHour!DD$4,Usage!$D$3:$ABF$3,0)),"")</f>
        <v>0</v>
      </c>
      <c r="DE57" s="6">
        <f>IFERROR(INDEX(Sales!$D$5:$ABF$18,MATCH(UsagePerHour!$B57,Sales!$C$5:$C$18,0),MATCH(UsagePerHour!DE$4,Sales!$D$3:$ABF$3,0))/DE$2*INDEX(Usage!$D$5:$ABF$11,MATCH(UsagePerHour!$B$52,Usage!$C$5:$C$11,0),MATCH(UsagePerHour!DE$4,Usage!$D$3:$ABF$3,0)),"")</f>
        <v>0</v>
      </c>
      <c r="DF57" s="6">
        <f>IFERROR(INDEX(Sales!$D$5:$ABF$18,MATCH(UsagePerHour!$B57,Sales!$C$5:$C$18,0),MATCH(UsagePerHour!DF$4,Sales!$D$3:$ABF$3,0))/DF$2*INDEX(Usage!$D$5:$ABF$11,MATCH(UsagePerHour!$B$52,Usage!$C$5:$C$11,0),MATCH(UsagePerHour!DF$4,Usage!$D$3:$ABF$3,0)),"")</f>
        <v>0</v>
      </c>
      <c r="DG57" s="6">
        <f>IFERROR(INDEX(Sales!$D$5:$ABF$18,MATCH(UsagePerHour!$B57,Sales!$C$5:$C$18,0),MATCH(UsagePerHour!DG$4,Sales!$D$3:$ABF$3,0))/DG$2*INDEX(Usage!$D$5:$ABF$11,MATCH(UsagePerHour!$B$52,Usage!$C$5:$C$11,0),MATCH(UsagePerHour!DG$4,Usage!$D$3:$ABF$3,0)),"")</f>
        <v>0</v>
      </c>
      <c r="DH57" s="6">
        <f>IFERROR(INDEX(Sales!$D$5:$ABF$18,MATCH(UsagePerHour!$B57,Sales!$C$5:$C$18,0),MATCH(UsagePerHour!DH$4,Sales!$D$3:$ABF$3,0))/DH$2*INDEX(Usage!$D$5:$ABF$11,MATCH(UsagePerHour!$B$52,Usage!$C$5:$C$11,0),MATCH(UsagePerHour!DH$4,Usage!$D$3:$ABF$3,0)),"")</f>
        <v>0</v>
      </c>
      <c r="DI57" s="6">
        <f>IFERROR(INDEX(Sales!$D$5:$ABF$18,MATCH(UsagePerHour!$B57,Sales!$C$5:$C$18,0),MATCH(UsagePerHour!DI$4,Sales!$D$3:$ABF$3,0))/DI$2*INDEX(Usage!$D$5:$ABF$11,MATCH(UsagePerHour!$B$52,Usage!$C$5:$C$11,0),MATCH(UsagePerHour!DI$4,Usage!$D$3:$ABF$3,0)),"")</f>
        <v>0</v>
      </c>
      <c r="DJ57" s="6">
        <f>IFERROR(INDEX(Sales!$D$5:$ABF$18,MATCH(UsagePerHour!$B57,Sales!$C$5:$C$18,0),MATCH(UsagePerHour!DJ$4,Sales!$D$3:$ABF$3,0))/DJ$2*INDEX(Usage!$D$5:$ABF$11,MATCH(UsagePerHour!$B$52,Usage!$C$5:$C$11,0),MATCH(UsagePerHour!DJ$4,Usage!$D$3:$ABF$3,0)),"")</f>
        <v>0</v>
      </c>
      <c r="DK57" s="6">
        <f>IFERROR(INDEX(Sales!$D$5:$ABF$18,MATCH(UsagePerHour!$B57,Sales!$C$5:$C$18,0),MATCH(UsagePerHour!DK$4,Sales!$D$3:$ABF$3,0))/DK$2*INDEX(Usage!$D$5:$ABF$11,MATCH(UsagePerHour!$B$52,Usage!$C$5:$C$11,0),MATCH(UsagePerHour!DK$4,Usage!$D$3:$ABF$3,0)),"")</f>
        <v>0</v>
      </c>
      <c r="DL57" s="6">
        <f>IFERROR(INDEX(Sales!$D$5:$ABF$18,MATCH(UsagePerHour!$B57,Sales!$C$5:$C$18,0),MATCH(UsagePerHour!DL$4,Sales!$D$3:$ABF$3,0))/DL$2*INDEX(Usage!$D$5:$ABF$11,MATCH(UsagePerHour!$B$52,Usage!$C$5:$C$11,0),MATCH(UsagePerHour!DL$4,Usage!$D$3:$ABF$3,0)),"")</f>
        <v>0</v>
      </c>
      <c r="DM57" s="6">
        <f>IFERROR(INDEX(Sales!$D$5:$ABF$18,MATCH(UsagePerHour!$B57,Sales!$C$5:$C$18,0),MATCH(UsagePerHour!DM$4,Sales!$D$3:$ABF$3,0))/DM$2*INDEX(Usage!$D$5:$ABF$11,MATCH(UsagePerHour!$B$52,Usage!$C$5:$C$11,0),MATCH(UsagePerHour!DM$4,Usage!$D$3:$ABF$3,0)),"")</f>
        <v>0</v>
      </c>
      <c r="DN57" s="6">
        <f>IFERROR(INDEX(Sales!$D$5:$ABF$18,MATCH(UsagePerHour!$B57,Sales!$C$5:$C$18,0),MATCH(UsagePerHour!DN$4,Sales!$D$3:$ABF$3,0))/DN$2*INDEX(Usage!$D$5:$ABF$11,MATCH(UsagePerHour!$B$52,Usage!$C$5:$C$11,0),MATCH(UsagePerHour!DN$4,Usage!$D$3:$ABF$3,0)),"")</f>
        <v>0</v>
      </c>
      <c r="DO57" s="6">
        <f>IFERROR(INDEX(Sales!$D$5:$ABF$18,MATCH(UsagePerHour!$B57,Sales!$C$5:$C$18,0),MATCH(UsagePerHour!DO$4,Sales!$D$3:$ABF$3,0))/DO$2*INDEX(Usage!$D$5:$ABF$11,MATCH(UsagePerHour!$B$52,Usage!$C$5:$C$11,0),MATCH(UsagePerHour!DO$4,Usage!$D$3:$ABF$3,0)),"")</f>
        <v>0</v>
      </c>
      <c r="DP57" s="6">
        <f>IFERROR(INDEX(Sales!$D$5:$ABF$18,MATCH(UsagePerHour!$B57,Sales!$C$5:$C$18,0),MATCH(UsagePerHour!DP$4,Sales!$D$3:$ABF$3,0))/DP$2*INDEX(Usage!$D$5:$ABF$11,MATCH(UsagePerHour!$B$52,Usage!$C$5:$C$11,0),MATCH(UsagePerHour!DP$4,Usage!$D$3:$ABF$3,0)),"")</f>
        <v>0</v>
      </c>
      <c r="DQ57" s="6">
        <f>IFERROR(INDEX(Sales!$D$5:$ABF$18,MATCH(UsagePerHour!$B57,Sales!$C$5:$C$18,0),MATCH(UsagePerHour!DQ$4,Sales!$D$3:$ABF$3,0))/DQ$2*INDEX(Usage!$D$5:$ABF$11,MATCH(UsagePerHour!$B$52,Usage!$C$5:$C$11,0),MATCH(UsagePerHour!DQ$4,Usage!$D$3:$ABF$3,0)),"")</f>
        <v>0</v>
      </c>
      <c r="DR57" s="6">
        <f>IFERROR(INDEX(Sales!$D$5:$ABF$18,MATCH(UsagePerHour!$B57,Sales!$C$5:$C$18,0),MATCH(UsagePerHour!DR$4,Sales!$D$3:$ABF$3,0))/DR$2*INDEX(Usage!$D$5:$ABF$11,MATCH(UsagePerHour!$B$52,Usage!$C$5:$C$11,0),MATCH(UsagePerHour!DR$4,Usage!$D$3:$ABF$3,0)),"")</f>
        <v>0</v>
      </c>
      <c r="DS57" s="6">
        <f>IFERROR(INDEX(Sales!$D$5:$ABF$18,MATCH(UsagePerHour!$B57,Sales!$C$5:$C$18,0),MATCH(UsagePerHour!DS$4,Sales!$D$3:$ABF$3,0))/DS$2*INDEX(Usage!$D$5:$ABF$11,MATCH(UsagePerHour!$B$52,Usage!$C$5:$C$11,0),MATCH(UsagePerHour!DS$4,Usage!$D$3:$ABF$3,0)),"")</f>
        <v>0</v>
      </c>
      <c r="DT57" s="6">
        <f>IFERROR(INDEX(Sales!$D$5:$ABF$18,MATCH(UsagePerHour!$B57,Sales!$C$5:$C$18,0),MATCH(UsagePerHour!DT$4,Sales!$D$3:$ABF$3,0))/DT$2*INDEX(Usage!$D$5:$ABF$11,MATCH(UsagePerHour!$B$52,Usage!$C$5:$C$11,0),MATCH(UsagePerHour!DT$4,Usage!$D$3:$ABF$3,0)),"")</f>
        <v>0</v>
      </c>
      <c r="DU57" s="6">
        <f>IFERROR(INDEX(Sales!$D$5:$ABF$18,MATCH(UsagePerHour!$B57,Sales!$C$5:$C$18,0),MATCH(UsagePerHour!DU$4,Sales!$D$3:$ABF$3,0))/DU$2*INDEX(Usage!$D$5:$ABF$11,MATCH(UsagePerHour!$B$52,Usage!$C$5:$C$11,0),MATCH(UsagePerHour!DU$4,Usage!$D$3:$ABF$3,0)),"")</f>
        <v>0</v>
      </c>
      <c r="DV57" s="6">
        <f>IFERROR(INDEX(Sales!$D$5:$ABF$18,MATCH(UsagePerHour!$B57,Sales!$C$5:$C$18,0),MATCH(UsagePerHour!DV$4,Sales!$D$3:$ABF$3,0))/DV$2*INDEX(Usage!$D$5:$ABF$11,MATCH(UsagePerHour!$B$52,Usage!$C$5:$C$11,0),MATCH(UsagePerHour!DV$4,Usage!$D$3:$ABF$3,0)),"")</f>
        <v>0</v>
      </c>
      <c r="DW57" s="6">
        <f>IFERROR(INDEX(Sales!$D$5:$ABF$18,MATCH(UsagePerHour!$B57,Sales!$C$5:$C$18,0),MATCH(UsagePerHour!DW$4,Sales!$D$3:$ABF$3,0))/DW$2*INDEX(Usage!$D$5:$ABF$11,MATCH(UsagePerHour!$B$52,Usage!$C$5:$C$11,0),MATCH(UsagePerHour!DW$4,Usage!$D$3:$ABF$3,0)),"")</f>
        <v>0</v>
      </c>
      <c r="DX57" s="6">
        <f>IFERROR(INDEX(Sales!$D$5:$ABF$18,MATCH(UsagePerHour!$B57,Sales!$C$5:$C$18,0),MATCH(UsagePerHour!DX$4,Sales!$D$3:$ABF$3,0))/DX$2*INDEX(Usage!$D$5:$ABF$11,MATCH(UsagePerHour!$B$52,Usage!$C$5:$C$11,0),MATCH(UsagePerHour!DX$4,Usage!$D$3:$ABF$3,0)),"")</f>
        <v>0</v>
      </c>
      <c r="DY57" s="6">
        <f>IFERROR(INDEX(Sales!$D$5:$ABF$18,MATCH(UsagePerHour!$B57,Sales!$C$5:$C$18,0),MATCH(UsagePerHour!DY$4,Sales!$D$3:$ABF$3,0))/DY$2*INDEX(Usage!$D$5:$ABF$11,MATCH(UsagePerHour!$B$52,Usage!$C$5:$C$11,0),MATCH(UsagePerHour!DY$4,Usage!$D$3:$ABF$3,0)),"")</f>
        <v>0</v>
      </c>
      <c r="DZ57" s="6">
        <f>IFERROR(INDEX(Sales!$D$5:$ABF$18,MATCH(UsagePerHour!$B57,Sales!$C$5:$C$18,0),MATCH(UsagePerHour!DZ$4,Sales!$D$3:$ABF$3,0))/DZ$2*INDEX(Usage!$D$5:$ABF$11,MATCH(UsagePerHour!$B$52,Usage!$C$5:$C$11,0),MATCH(UsagePerHour!DZ$4,Usage!$D$3:$ABF$3,0)),"")</f>
        <v>0</v>
      </c>
      <c r="EA57" s="6">
        <f>IFERROR(INDEX(Sales!$D$5:$ABF$18,MATCH(UsagePerHour!$B57,Sales!$C$5:$C$18,0),MATCH(UsagePerHour!EA$4,Sales!$D$3:$ABF$3,0))/EA$2*INDEX(Usage!$D$5:$ABF$11,MATCH(UsagePerHour!$B$52,Usage!$C$5:$C$11,0),MATCH(UsagePerHour!EA$4,Usage!$D$3:$ABF$3,0)),"")</f>
        <v>0</v>
      </c>
      <c r="EB57" s="6">
        <f>IFERROR(INDEX(Sales!$D$5:$ABF$18,MATCH(UsagePerHour!$B57,Sales!$C$5:$C$18,0),MATCH(UsagePerHour!EB$4,Sales!$D$3:$ABF$3,0))/EB$2*INDEX(Usage!$D$5:$ABF$11,MATCH(UsagePerHour!$B$52,Usage!$C$5:$C$11,0),MATCH(UsagePerHour!EB$4,Usage!$D$3:$ABF$3,0)),"")</f>
        <v>0</v>
      </c>
      <c r="EC57" s="6">
        <f>IFERROR(INDEX(Sales!$D$5:$ABF$18,MATCH(UsagePerHour!$B57,Sales!$C$5:$C$18,0),MATCH(UsagePerHour!EC$4,Sales!$D$3:$ABF$3,0))/EC$2*INDEX(Usage!$D$5:$ABF$11,MATCH(UsagePerHour!$B$52,Usage!$C$5:$C$11,0),MATCH(UsagePerHour!EC$4,Usage!$D$3:$ABF$3,0)),"")</f>
        <v>0</v>
      </c>
      <c r="ED57" s="6">
        <f>IFERROR(INDEX(Sales!$D$5:$ABF$18,MATCH(UsagePerHour!$B57,Sales!$C$5:$C$18,0),MATCH(UsagePerHour!ED$4,Sales!$D$3:$ABF$3,0))/ED$2*INDEX(Usage!$D$5:$ABF$11,MATCH(UsagePerHour!$B$52,Usage!$C$5:$C$11,0),MATCH(UsagePerHour!ED$4,Usage!$D$3:$ABF$3,0)),"")</f>
        <v>0</v>
      </c>
      <c r="EE57" s="6">
        <f>IFERROR(INDEX(Sales!$D$5:$ABF$18,MATCH(UsagePerHour!$B57,Sales!$C$5:$C$18,0),MATCH(UsagePerHour!EE$4,Sales!$D$3:$ABF$3,0))/EE$2*INDEX(Usage!$D$5:$ABF$11,MATCH(UsagePerHour!$B$52,Usage!$C$5:$C$11,0),MATCH(UsagePerHour!EE$4,Usage!$D$3:$ABF$3,0)),"")</f>
        <v>0</v>
      </c>
      <c r="EF57" s="6">
        <f>IFERROR(INDEX(Sales!$D$5:$ABF$18,MATCH(UsagePerHour!$B57,Sales!$C$5:$C$18,0),MATCH(UsagePerHour!EF$4,Sales!$D$3:$ABF$3,0))/EF$2*INDEX(Usage!$D$5:$ABF$11,MATCH(UsagePerHour!$B$52,Usage!$C$5:$C$11,0),MATCH(UsagePerHour!EF$4,Usage!$D$3:$ABF$3,0)),"")</f>
        <v>0</v>
      </c>
      <c r="EG57" s="6">
        <f>IFERROR(INDEX(Sales!$D$5:$ABF$18,MATCH(UsagePerHour!$B57,Sales!$C$5:$C$18,0),MATCH(UsagePerHour!EG$4,Sales!$D$3:$ABF$3,0))/EG$2*INDEX(Usage!$D$5:$ABF$11,MATCH(UsagePerHour!$B$52,Usage!$C$5:$C$11,0),MATCH(UsagePerHour!EG$4,Usage!$D$3:$ABF$3,0)),"")</f>
        <v>0</v>
      </c>
      <c r="EH57" s="6">
        <f>IFERROR(INDEX(Sales!$D$5:$ABF$18,MATCH(UsagePerHour!$B57,Sales!$C$5:$C$18,0),MATCH(UsagePerHour!EH$4,Sales!$D$3:$ABF$3,0))/EH$2*INDEX(Usage!$D$5:$ABF$11,MATCH(UsagePerHour!$B$52,Usage!$C$5:$C$11,0),MATCH(UsagePerHour!EH$4,Usage!$D$3:$ABF$3,0)),"")</f>
        <v>0</v>
      </c>
      <c r="EI57" s="6">
        <f>IFERROR(INDEX(Sales!$D$5:$ABF$18,MATCH(UsagePerHour!$B57,Sales!$C$5:$C$18,0),MATCH(UsagePerHour!EI$4,Sales!$D$3:$ABF$3,0))/EI$2*INDEX(Usage!$D$5:$ABF$11,MATCH(UsagePerHour!$B$52,Usage!$C$5:$C$11,0),MATCH(UsagePerHour!EI$4,Usage!$D$3:$ABF$3,0)),"")</f>
        <v>0</v>
      </c>
      <c r="EJ57" s="6">
        <f>IFERROR(INDEX(Sales!$D$5:$ABF$18,MATCH(UsagePerHour!$B57,Sales!$C$5:$C$18,0),MATCH(UsagePerHour!EJ$4,Sales!$D$3:$ABF$3,0))/EJ$2*INDEX(Usage!$D$5:$ABF$11,MATCH(UsagePerHour!$B$52,Usage!$C$5:$C$11,0),MATCH(UsagePerHour!EJ$4,Usage!$D$3:$ABF$3,0)),"")</f>
        <v>0</v>
      </c>
      <c r="EK57" s="6">
        <f>IFERROR(INDEX(Sales!$D$5:$ABF$18,MATCH(UsagePerHour!$B57,Sales!$C$5:$C$18,0),MATCH(UsagePerHour!EK$4,Sales!$D$3:$ABF$3,0))/EK$2*INDEX(Usage!$D$5:$ABF$11,MATCH(UsagePerHour!$B$52,Usage!$C$5:$C$11,0),MATCH(UsagePerHour!EK$4,Usage!$D$3:$ABF$3,0)),"")</f>
        <v>0</v>
      </c>
      <c r="EL57" s="6">
        <f>IFERROR(INDEX(Sales!$D$5:$ABF$18,MATCH(UsagePerHour!$B57,Sales!$C$5:$C$18,0),MATCH(UsagePerHour!EL$4,Sales!$D$3:$ABF$3,0))/EL$2*INDEX(Usage!$D$5:$ABF$11,MATCH(UsagePerHour!$B$52,Usage!$C$5:$C$11,0),MATCH(UsagePerHour!EL$4,Usage!$D$3:$ABF$3,0)),"")</f>
        <v>0</v>
      </c>
      <c r="EM57" s="6">
        <f>IFERROR(INDEX(Sales!$D$5:$ABF$18,MATCH(UsagePerHour!$B57,Sales!$C$5:$C$18,0),MATCH(UsagePerHour!EM$4,Sales!$D$3:$ABF$3,0))/EM$2*INDEX(Usage!$D$5:$ABF$11,MATCH(UsagePerHour!$B$52,Usage!$C$5:$C$11,0),MATCH(UsagePerHour!EM$4,Usage!$D$3:$ABF$3,0)),"")</f>
        <v>0</v>
      </c>
      <c r="EN57" s="6">
        <f>IFERROR(INDEX(Sales!$D$5:$ABF$18,MATCH(UsagePerHour!$B57,Sales!$C$5:$C$18,0),MATCH(UsagePerHour!EN$4,Sales!$D$3:$ABF$3,0))/EN$2*INDEX(Usage!$D$5:$ABF$11,MATCH(UsagePerHour!$B$52,Usage!$C$5:$C$11,0),MATCH(UsagePerHour!EN$4,Usage!$D$3:$ABF$3,0)),"")</f>
        <v>0</v>
      </c>
      <c r="EO57" s="6">
        <f>IFERROR(INDEX(Sales!$D$5:$ABF$18,MATCH(UsagePerHour!$B57,Sales!$C$5:$C$18,0),MATCH(UsagePerHour!EO$4,Sales!$D$3:$ABF$3,0))/EO$2*INDEX(Usage!$D$5:$ABF$11,MATCH(UsagePerHour!$B$52,Usage!$C$5:$C$11,0),MATCH(UsagePerHour!EO$4,Usage!$D$3:$ABF$3,0)),"")</f>
        <v>0</v>
      </c>
      <c r="EP57" s="6">
        <f>IFERROR(INDEX(Sales!$D$5:$ABF$18,MATCH(UsagePerHour!$B57,Sales!$C$5:$C$18,0),MATCH(UsagePerHour!EP$4,Sales!$D$3:$ABF$3,0))/EP$2*INDEX(Usage!$D$5:$ABF$11,MATCH(UsagePerHour!$B$52,Usage!$C$5:$C$11,0),MATCH(UsagePerHour!EP$4,Usage!$D$3:$ABF$3,0)),"")</f>
        <v>0</v>
      </c>
      <c r="EQ57" s="6">
        <f>IFERROR(INDEX(Sales!$D$5:$ABF$18,MATCH(UsagePerHour!$B57,Sales!$C$5:$C$18,0),MATCH(UsagePerHour!EQ$4,Sales!$D$3:$ABF$3,0))/EQ$2*INDEX(Usage!$D$5:$ABF$11,MATCH(UsagePerHour!$B$52,Usage!$C$5:$C$11,0),MATCH(UsagePerHour!EQ$4,Usage!$D$3:$ABF$3,0)),"")</f>
        <v>0</v>
      </c>
      <c r="ER57" s="6">
        <f>IFERROR(INDEX(Sales!$D$5:$ABF$18,MATCH(UsagePerHour!$B57,Sales!$C$5:$C$18,0),MATCH(UsagePerHour!ER$4,Sales!$D$3:$ABF$3,0))/ER$2*INDEX(Usage!$D$5:$ABF$11,MATCH(UsagePerHour!$B$52,Usage!$C$5:$C$11,0),MATCH(UsagePerHour!ER$4,Usage!$D$3:$ABF$3,0)),"")</f>
        <v>0</v>
      </c>
      <c r="ES57" s="6">
        <f>IFERROR(INDEX(Sales!$D$5:$ABF$18,MATCH(UsagePerHour!$B57,Sales!$C$5:$C$18,0),MATCH(UsagePerHour!ES$4,Sales!$D$3:$ABF$3,0))/ES$2*INDEX(Usage!$D$5:$ABF$11,MATCH(UsagePerHour!$B$52,Usage!$C$5:$C$11,0),MATCH(UsagePerHour!ES$4,Usage!$D$3:$ABF$3,0)),"")</f>
        <v>0</v>
      </c>
      <c r="ET57" s="6">
        <f>IFERROR(INDEX(Sales!$D$5:$ABF$18,MATCH(UsagePerHour!$B57,Sales!$C$5:$C$18,0),MATCH(UsagePerHour!ET$4,Sales!$D$3:$ABF$3,0))/ET$2*INDEX(Usage!$D$5:$ABF$11,MATCH(UsagePerHour!$B$52,Usage!$C$5:$C$11,0),MATCH(UsagePerHour!ET$4,Usage!$D$3:$ABF$3,0)),"")</f>
        <v>0</v>
      </c>
      <c r="EU57" s="6">
        <f>IFERROR(INDEX(Sales!$D$5:$ABF$18,MATCH(UsagePerHour!$B57,Sales!$C$5:$C$18,0),MATCH(UsagePerHour!EU$4,Sales!$D$3:$ABF$3,0))/EU$2*INDEX(Usage!$D$5:$ABF$11,MATCH(UsagePerHour!$B$52,Usage!$C$5:$C$11,0),MATCH(UsagePerHour!EU$4,Usage!$D$3:$ABF$3,0)),"")</f>
        <v>0</v>
      </c>
      <c r="EV57" s="6">
        <f>IFERROR(INDEX(Sales!$D$5:$ABF$18,MATCH(UsagePerHour!$B57,Sales!$C$5:$C$18,0),MATCH(UsagePerHour!EV$4,Sales!$D$3:$ABF$3,0))/EV$2*INDEX(Usage!$D$5:$ABF$11,MATCH(UsagePerHour!$B$52,Usage!$C$5:$C$11,0),MATCH(UsagePerHour!EV$4,Usage!$D$3:$ABF$3,0)),"")</f>
        <v>0</v>
      </c>
      <c r="EW57" s="6">
        <f>IFERROR(INDEX(Sales!$D$5:$ABF$18,MATCH(UsagePerHour!$B57,Sales!$C$5:$C$18,0),MATCH(UsagePerHour!EW$4,Sales!$D$3:$ABF$3,0))/EW$2*INDEX(Usage!$D$5:$ABF$11,MATCH(UsagePerHour!$B$52,Usage!$C$5:$C$11,0),MATCH(UsagePerHour!EW$4,Usage!$D$3:$ABF$3,0)),"")</f>
        <v>0</v>
      </c>
      <c r="EX57" s="6">
        <f>IFERROR(INDEX(Sales!$D$5:$ABF$18,MATCH(UsagePerHour!$B57,Sales!$C$5:$C$18,0),MATCH(UsagePerHour!EX$4,Sales!$D$3:$ABF$3,0))/EX$2*INDEX(Usage!$D$5:$ABF$11,MATCH(UsagePerHour!$B$52,Usage!$C$5:$C$11,0),MATCH(UsagePerHour!EX$4,Usage!$D$3:$ABF$3,0)),"")</f>
        <v>0</v>
      </c>
      <c r="EY57" s="6">
        <f>IFERROR(INDEX(Sales!$D$5:$ABF$18,MATCH(UsagePerHour!$B57,Sales!$C$5:$C$18,0),MATCH(UsagePerHour!EY$4,Sales!$D$3:$ABF$3,0))/EY$2*INDEX(Usage!$D$5:$ABF$11,MATCH(UsagePerHour!$B$52,Usage!$C$5:$C$11,0),MATCH(UsagePerHour!EY$4,Usage!$D$3:$ABF$3,0)),"")</f>
        <v>0</v>
      </c>
      <c r="EZ57" s="6">
        <f>IFERROR(INDEX(Sales!$D$5:$ABF$18,MATCH(UsagePerHour!$B57,Sales!$C$5:$C$18,0),MATCH(UsagePerHour!EZ$4,Sales!$D$3:$ABF$3,0))/EZ$2*INDEX(Usage!$D$5:$ABF$11,MATCH(UsagePerHour!$B$52,Usage!$C$5:$C$11,0),MATCH(UsagePerHour!EZ$4,Usage!$D$3:$ABF$3,0)),"")</f>
        <v>0</v>
      </c>
      <c r="FA57" s="6">
        <f>IFERROR(INDEX(Sales!$D$5:$ABF$18,MATCH(UsagePerHour!$B57,Sales!$C$5:$C$18,0),MATCH(UsagePerHour!FA$4,Sales!$D$3:$ABF$3,0))/FA$2*INDEX(Usage!$D$5:$ABF$11,MATCH(UsagePerHour!$B$52,Usage!$C$5:$C$11,0),MATCH(UsagePerHour!FA$4,Usage!$D$3:$ABF$3,0)),"")</f>
        <v>0</v>
      </c>
      <c r="FB57" s="6">
        <f>IFERROR(INDEX(Sales!$D$5:$ABF$18,MATCH(UsagePerHour!$B57,Sales!$C$5:$C$18,0),MATCH(UsagePerHour!FB$4,Sales!$D$3:$ABF$3,0))/FB$2*INDEX(Usage!$D$5:$ABF$11,MATCH(UsagePerHour!$B$52,Usage!$C$5:$C$11,0),MATCH(UsagePerHour!FB$4,Usage!$D$3:$ABF$3,0)),"")</f>
        <v>0</v>
      </c>
      <c r="FC57" s="6">
        <f>IFERROR(INDEX(Sales!$D$5:$ABF$18,MATCH(UsagePerHour!$B57,Sales!$C$5:$C$18,0),MATCH(UsagePerHour!FC$4,Sales!$D$3:$ABF$3,0))/FC$2*INDEX(Usage!$D$5:$ABF$11,MATCH(UsagePerHour!$B$52,Usage!$C$5:$C$11,0),MATCH(UsagePerHour!FC$4,Usage!$D$3:$ABF$3,0)),"")</f>
        <v>0</v>
      </c>
      <c r="FD57" s="6">
        <f>IFERROR(INDEX(Sales!$D$5:$ABF$18,MATCH(UsagePerHour!$B57,Sales!$C$5:$C$18,0),MATCH(UsagePerHour!FD$4,Sales!$D$3:$ABF$3,0))/FD$2*INDEX(Usage!$D$5:$ABF$11,MATCH(UsagePerHour!$B$52,Usage!$C$5:$C$11,0),MATCH(UsagePerHour!FD$4,Usage!$D$3:$ABF$3,0)),"")</f>
        <v>0</v>
      </c>
      <c r="FE57" s="6">
        <f>IFERROR(INDEX(Sales!$D$5:$ABF$18,MATCH(UsagePerHour!$B57,Sales!$C$5:$C$18,0),MATCH(UsagePerHour!FE$4,Sales!$D$3:$ABF$3,0))/FE$2*INDEX(Usage!$D$5:$ABF$11,MATCH(UsagePerHour!$B$52,Usage!$C$5:$C$11,0),MATCH(UsagePerHour!FE$4,Usage!$D$3:$ABF$3,0)),"")</f>
        <v>0</v>
      </c>
      <c r="FF57" s="6">
        <f>IFERROR(INDEX(Sales!$D$5:$ABF$18,MATCH(UsagePerHour!$B57,Sales!$C$5:$C$18,0),MATCH(UsagePerHour!FF$4,Sales!$D$3:$ABF$3,0))/FF$2*INDEX(Usage!$D$5:$ABF$11,MATCH(UsagePerHour!$B$52,Usage!$C$5:$C$11,0),MATCH(UsagePerHour!FF$4,Usage!$D$3:$ABF$3,0)),"")</f>
        <v>0</v>
      </c>
      <c r="FG57" s="6">
        <f>IFERROR(INDEX(Sales!$D$5:$ABF$18,MATCH(UsagePerHour!$B57,Sales!$C$5:$C$18,0),MATCH(UsagePerHour!FG$4,Sales!$D$3:$ABF$3,0))/FG$2*INDEX(Usage!$D$5:$ABF$11,MATCH(UsagePerHour!$B$52,Usage!$C$5:$C$11,0),MATCH(UsagePerHour!FG$4,Usage!$D$3:$ABF$3,0)),"")</f>
        <v>0</v>
      </c>
      <c r="FH57" s="6">
        <f>IFERROR(INDEX(Sales!$D$5:$ABF$18,MATCH(UsagePerHour!$B57,Sales!$C$5:$C$18,0),MATCH(UsagePerHour!FH$4,Sales!$D$3:$ABF$3,0))/FH$2*INDEX(Usage!$D$5:$ABF$11,MATCH(UsagePerHour!$B$52,Usage!$C$5:$C$11,0),MATCH(UsagePerHour!FH$4,Usage!$D$3:$ABF$3,0)),"")</f>
        <v>0</v>
      </c>
      <c r="FI57" s="6">
        <f>IFERROR(INDEX(Sales!$D$5:$ABF$18,MATCH(UsagePerHour!$B57,Sales!$C$5:$C$18,0),MATCH(UsagePerHour!FI$4,Sales!$D$3:$ABF$3,0))/FI$2*INDEX(Usage!$D$5:$ABF$11,MATCH(UsagePerHour!$B$52,Usage!$C$5:$C$11,0),MATCH(UsagePerHour!FI$4,Usage!$D$3:$ABF$3,0)),"")</f>
        <v>0</v>
      </c>
      <c r="FJ57" s="6">
        <f>IFERROR(INDEX(Sales!$D$5:$ABF$18,MATCH(UsagePerHour!$B57,Sales!$C$5:$C$18,0),MATCH(UsagePerHour!FJ$4,Sales!$D$3:$ABF$3,0))/FJ$2*INDEX(Usage!$D$5:$ABF$11,MATCH(UsagePerHour!$B$52,Usage!$C$5:$C$11,0),MATCH(UsagePerHour!FJ$4,Usage!$D$3:$ABF$3,0)),"")</f>
        <v>0</v>
      </c>
      <c r="FK57" s="6">
        <f>IFERROR(INDEX(Sales!$D$5:$ABF$18,MATCH(UsagePerHour!$B57,Sales!$C$5:$C$18,0),MATCH(UsagePerHour!FK$4,Sales!$D$3:$ABF$3,0))/FK$2*INDEX(Usage!$D$5:$ABF$11,MATCH(UsagePerHour!$B$52,Usage!$C$5:$C$11,0),MATCH(UsagePerHour!FK$4,Usage!$D$3:$ABF$3,0)),"")</f>
        <v>0</v>
      </c>
      <c r="FL57" s="6">
        <f>IFERROR(INDEX(Sales!$D$5:$ABF$18,MATCH(UsagePerHour!$B57,Sales!$C$5:$C$18,0),MATCH(UsagePerHour!FL$4,Sales!$D$3:$ABF$3,0))/FL$2*INDEX(Usage!$D$5:$ABF$11,MATCH(UsagePerHour!$B$52,Usage!$C$5:$C$11,0),MATCH(UsagePerHour!FL$4,Usage!$D$3:$ABF$3,0)),"")</f>
        <v>0</v>
      </c>
      <c r="FM57" s="6">
        <f>IFERROR(INDEX(Sales!$D$5:$ABF$18,MATCH(UsagePerHour!$B57,Sales!$C$5:$C$18,0),MATCH(UsagePerHour!FM$4,Sales!$D$3:$ABF$3,0))/FM$2*INDEX(Usage!$D$5:$ABF$11,MATCH(UsagePerHour!$B$52,Usage!$C$5:$C$11,0),MATCH(UsagePerHour!FM$4,Usage!$D$3:$ABF$3,0)),"")</f>
        <v>0</v>
      </c>
      <c r="FN57" s="6">
        <f>IFERROR(INDEX(Sales!$D$5:$ABF$18,MATCH(UsagePerHour!$B57,Sales!$C$5:$C$18,0),MATCH(UsagePerHour!FN$4,Sales!$D$3:$ABF$3,0))/FN$2*INDEX(Usage!$D$5:$ABF$11,MATCH(UsagePerHour!$B$52,Usage!$C$5:$C$11,0),MATCH(UsagePerHour!FN$4,Usage!$D$3:$ABF$3,0)),"")</f>
        <v>0</v>
      </c>
      <c r="FO57" s="6">
        <f>IFERROR(INDEX(Sales!$D$5:$ABF$18,MATCH(UsagePerHour!$B57,Sales!$C$5:$C$18,0),MATCH(UsagePerHour!FO$4,Sales!$D$3:$ABF$3,0))/FO$2*INDEX(Usage!$D$5:$ABF$11,MATCH(UsagePerHour!$B$52,Usage!$C$5:$C$11,0),MATCH(UsagePerHour!FO$4,Usage!$D$3:$ABF$3,0)),"")</f>
        <v>0</v>
      </c>
      <c r="FP57" s="6">
        <f>IFERROR(INDEX(Sales!$D$5:$ABF$18,MATCH(UsagePerHour!$B57,Sales!$C$5:$C$18,0),MATCH(UsagePerHour!FP$4,Sales!$D$3:$ABF$3,0))/FP$2*INDEX(Usage!$D$5:$ABF$11,MATCH(UsagePerHour!$B$52,Usage!$C$5:$C$11,0),MATCH(UsagePerHour!FP$4,Usage!$D$3:$ABF$3,0)),"")</f>
        <v>0</v>
      </c>
      <c r="FQ57" s="6">
        <f>IFERROR(INDEX(Sales!$D$5:$ABF$18,MATCH(UsagePerHour!$B57,Sales!$C$5:$C$18,0),MATCH(UsagePerHour!FQ$4,Sales!$D$3:$ABF$3,0))/FQ$2*INDEX(Usage!$D$5:$ABF$11,MATCH(UsagePerHour!$B$52,Usage!$C$5:$C$11,0),MATCH(UsagePerHour!FQ$4,Usage!$D$3:$ABF$3,0)),"")</f>
        <v>0</v>
      </c>
      <c r="FR57" s="6">
        <f>IFERROR(INDEX(Sales!$D$5:$ABF$18,MATCH(UsagePerHour!$B57,Sales!$C$5:$C$18,0),MATCH(UsagePerHour!FR$4,Sales!$D$3:$ABF$3,0))/FR$2*INDEX(Usage!$D$5:$ABF$11,MATCH(UsagePerHour!$B$52,Usage!$C$5:$C$11,0),MATCH(UsagePerHour!FR$4,Usage!$D$3:$ABF$3,0)),"")</f>
        <v>0</v>
      </c>
      <c r="FS57" s="6">
        <f>IFERROR(INDEX(Sales!$D$5:$ABF$18,MATCH(UsagePerHour!$B57,Sales!$C$5:$C$18,0),MATCH(UsagePerHour!FS$4,Sales!$D$3:$ABF$3,0))/FS$2*INDEX(Usage!$D$5:$ABF$11,MATCH(UsagePerHour!$B$52,Usage!$C$5:$C$11,0),MATCH(UsagePerHour!FS$4,Usage!$D$3:$ABF$3,0)),"")</f>
        <v>0</v>
      </c>
      <c r="FT57" s="6">
        <f>IFERROR(INDEX(Sales!$D$5:$ABF$18,MATCH(UsagePerHour!$B57,Sales!$C$5:$C$18,0),MATCH(UsagePerHour!FT$4,Sales!$D$3:$ABF$3,0))/FT$2*INDEX(Usage!$D$5:$ABF$11,MATCH(UsagePerHour!$B$52,Usage!$C$5:$C$11,0),MATCH(UsagePerHour!FT$4,Usage!$D$3:$ABF$3,0)),"")</f>
        <v>0</v>
      </c>
      <c r="FU57" s="6">
        <f>IFERROR(INDEX(Sales!$D$5:$ABF$18,MATCH(UsagePerHour!$B57,Sales!$C$5:$C$18,0),MATCH(UsagePerHour!FU$4,Sales!$D$3:$ABF$3,0))/FU$2*INDEX(Usage!$D$5:$ABF$11,MATCH(UsagePerHour!$B$52,Usage!$C$5:$C$11,0),MATCH(UsagePerHour!FU$4,Usage!$D$3:$ABF$3,0)),"")</f>
        <v>0</v>
      </c>
      <c r="FV57" s="6">
        <f>IFERROR(INDEX(Sales!$D$5:$ABF$18,MATCH(UsagePerHour!$B57,Sales!$C$5:$C$18,0),MATCH(UsagePerHour!FV$4,Sales!$D$3:$ABF$3,0))/FV$2*INDEX(Usage!$D$5:$ABF$11,MATCH(UsagePerHour!$B$52,Usage!$C$5:$C$11,0),MATCH(UsagePerHour!FV$4,Usage!$D$3:$ABF$3,0)),"")</f>
        <v>0</v>
      </c>
      <c r="FW57" s="6">
        <f>IFERROR(INDEX(Sales!$D$5:$ABF$18,MATCH(UsagePerHour!$B57,Sales!$C$5:$C$18,0),MATCH(UsagePerHour!FW$4,Sales!$D$3:$ABF$3,0))/FW$2*INDEX(Usage!$D$5:$ABF$11,MATCH(UsagePerHour!$B$52,Usage!$C$5:$C$11,0),MATCH(UsagePerHour!FW$4,Usage!$D$3:$ABF$3,0)),"")</f>
        <v>0</v>
      </c>
      <c r="FX57" s="6">
        <f>IFERROR(INDEX(Sales!$D$5:$ABF$18,MATCH(UsagePerHour!$B57,Sales!$C$5:$C$18,0),MATCH(UsagePerHour!FX$4,Sales!$D$3:$ABF$3,0))/FX$2*INDEX(Usage!$D$5:$ABF$11,MATCH(UsagePerHour!$B$52,Usage!$C$5:$C$11,0),MATCH(UsagePerHour!FX$4,Usage!$D$3:$ABF$3,0)),"")</f>
        <v>0</v>
      </c>
      <c r="FY57" s="6">
        <f>IFERROR(INDEX(Sales!$D$5:$ABF$18,MATCH(UsagePerHour!$B57,Sales!$C$5:$C$18,0),MATCH(UsagePerHour!FY$4,Sales!$D$3:$ABF$3,0))/FY$2*INDEX(Usage!$D$5:$ABF$11,MATCH(UsagePerHour!$B$52,Usage!$C$5:$C$11,0),MATCH(UsagePerHour!FY$4,Usage!$D$3:$ABF$3,0)),"")</f>
        <v>0</v>
      </c>
      <c r="FZ57" s="6">
        <f>IFERROR(INDEX(Sales!$D$5:$ABF$18,MATCH(UsagePerHour!$B57,Sales!$C$5:$C$18,0),MATCH(UsagePerHour!FZ$4,Sales!$D$3:$ABF$3,0))/FZ$2*INDEX(Usage!$D$5:$ABF$11,MATCH(UsagePerHour!$B$52,Usage!$C$5:$C$11,0),MATCH(UsagePerHour!FZ$4,Usage!$D$3:$ABF$3,0)),"")</f>
        <v>0</v>
      </c>
      <c r="GA57" s="6">
        <f>IFERROR(INDEX(Sales!$D$5:$ABF$18,MATCH(UsagePerHour!$B57,Sales!$C$5:$C$18,0),MATCH(UsagePerHour!GA$4,Sales!$D$3:$ABF$3,0))/GA$2*INDEX(Usage!$D$5:$ABF$11,MATCH(UsagePerHour!$B$52,Usage!$C$5:$C$11,0),MATCH(UsagePerHour!GA$4,Usage!$D$3:$ABF$3,0)),"")</f>
        <v>0</v>
      </c>
      <c r="GB57" s="6">
        <f>IFERROR(INDEX(Sales!$D$5:$ABF$18,MATCH(UsagePerHour!$B57,Sales!$C$5:$C$18,0),MATCH(UsagePerHour!GB$4,Sales!$D$3:$ABF$3,0))/GB$2*INDEX(Usage!$D$5:$ABF$11,MATCH(UsagePerHour!$B$52,Usage!$C$5:$C$11,0),MATCH(UsagePerHour!GB$4,Usage!$D$3:$ABF$3,0)),"")</f>
        <v>0</v>
      </c>
      <c r="GC57" s="6">
        <f>IFERROR(INDEX(Sales!$D$5:$ABF$18,MATCH(UsagePerHour!$B57,Sales!$C$5:$C$18,0),MATCH(UsagePerHour!GC$4,Sales!$D$3:$ABF$3,0))/GC$2*INDEX(Usage!$D$5:$ABF$11,MATCH(UsagePerHour!$B$52,Usage!$C$5:$C$11,0),MATCH(UsagePerHour!GC$4,Usage!$D$3:$ABF$3,0)),"")</f>
        <v>0</v>
      </c>
      <c r="GD57" s="6">
        <f>IFERROR(INDEX(Sales!$D$5:$ABF$18,MATCH(UsagePerHour!$B57,Sales!$C$5:$C$18,0),MATCH(UsagePerHour!GD$4,Sales!$D$3:$ABF$3,0))/GD$2*INDEX(Usage!$D$5:$ABF$11,MATCH(UsagePerHour!$B$52,Usage!$C$5:$C$11,0),MATCH(UsagePerHour!GD$4,Usage!$D$3:$ABF$3,0)),"")</f>
        <v>0</v>
      </c>
      <c r="GE57" s="6">
        <f>IFERROR(INDEX(Sales!$D$5:$ABF$18,MATCH(UsagePerHour!$B57,Sales!$C$5:$C$18,0),MATCH(UsagePerHour!GE$4,Sales!$D$3:$ABF$3,0))/GE$2*INDEX(Usage!$D$5:$ABF$11,MATCH(UsagePerHour!$B$52,Usage!$C$5:$C$11,0),MATCH(UsagePerHour!GE$4,Usage!$D$3:$ABF$3,0)),"")</f>
        <v>0</v>
      </c>
      <c r="GF57" s="6">
        <f>IFERROR(INDEX(Sales!$D$5:$ABF$18,MATCH(UsagePerHour!$B57,Sales!$C$5:$C$18,0),MATCH(UsagePerHour!GF$4,Sales!$D$3:$ABF$3,0))/GF$2*INDEX(Usage!$D$5:$ABF$11,MATCH(UsagePerHour!$B$52,Usage!$C$5:$C$11,0),MATCH(UsagePerHour!GF$4,Usage!$D$3:$ABF$3,0)),"")</f>
        <v>0</v>
      </c>
      <c r="GG57" s="6">
        <f>IFERROR(INDEX(Sales!$D$5:$ABF$18,MATCH(UsagePerHour!$B57,Sales!$C$5:$C$18,0),MATCH(UsagePerHour!GG$4,Sales!$D$3:$ABF$3,0))/GG$2*INDEX(Usage!$D$5:$ABF$11,MATCH(UsagePerHour!$B$52,Usage!$C$5:$C$11,0),MATCH(UsagePerHour!GG$4,Usage!$D$3:$ABF$3,0)),"")</f>
        <v>0</v>
      </c>
      <c r="GH57" s="6">
        <f>IFERROR(INDEX(Sales!$D$5:$ABF$18,MATCH(UsagePerHour!$B57,Sales!$C$5:$C$18,0),MATCH(UsagePerHour!GH$4,Sales!$D$3:$ABF$3,0))/GH$2*INDEX(Usage!$D$5:$ABF$11,MATCH(UsagePerHour!$B$52,Usage!$C$5:$C$11,0),MATCH(UsagePerHour!GH$4,Usage!$D$3:$ABF$3,0)),"")</f>
        <v>0</v>
      </c>
      <c r="GI57" s="6">
        <f>IFERROR(INDEX(Sales!$D$5:$ABF$18,MATCH(UsagePerHour!$B57,Sales!$C$5:$C$18,0),MATCH(UsagePerHour!GI$4,Sales!$D$3:$ABF$3,0))/GI$2*INDEX(Usage!$D$5:$ABF$11,MATCH(UsagePerHour!$B$52,Usage!$C$5:$C$11,0),MATCH(UsagePerHour!GI$4,Usage!$D$3:$ABF$3,0)),"")</f>
        <v>0</v>
      </c>
      <c r="GJ57" s="6">
        <f>IFERROR(INDEX(Sales!$D$5:$ABF$18,MATCH(UsagePerHour!$B57,Sales!$C$5:$C$18,0),MATCH(UsagePerHour!GJ$4,Sales!$D$3:$ABF$3,0))/GJ$2*INDEX(Usage!$D$5:$ABF$11,MATCH(UsagePerHour!$B$52,Usage!$C$5:$C$11,0),MATCH(UsagePerHour!GJ$4,Usage!$D$3:$ABF$3,0)),"")</f>
        <v>0</v>
      </c>
      <c r="GK57" s="6">
        <f>IFERROR(INDEX(Sales!$D$5:$ABF$18,MATCH(UsagePerHour!$B57,Sales!$C$5:$C$18,0),MATCH(UsagePerHour!GK$4,Sales!$D$3:$ABF$3,0))/GK$2*INDEX(Usage!$D$5:$ABF$11,MATCH(UsagePerHour!$B$52,Usage!$C$5:$C$11,0),MATCH(UsagePerHour!GK$4,Usage!$D$3:$ABF$3,0)),"")</f>
        <v>0</v>
      </c>
      <c r="GL57" s="6">
        <f>IFERROR(INDEX(Sales!$D$5:$ABF$18,MATCH(UsagePerHour!$B57,Sales!$C$5:$C$18,0),MATCH(UsagePerHour!GL$4,Sales!$D$3:$ABF$3,0))/GL$2*INDEX(Usage!$D$5:$ABF$11,MATCH(UsagePerHour!$B$52,Usage!$C$5:$C$11,0),MATCH(UsagePerHour!GL$4,Usage!$D$3:$ABF$3,0)),"")</f>
        <v>0</v>
      </c>
      <c r="GM57" s="6">
        <f>IFERROR(INDEX(Sales!$D$5:$ABF$18,MATCH(UsagePerHour!$B57,Sales!$C$5:$C$18,0),MATCH(UsagePerHour!GM$4,Sales!$D$3:$ABF$3,0))/GM$2*INDEX(Usage!$D$5:$ABF$11,MATCH(UsagePerHour!$B$52,Usage!$C$5:$C$11,0),MATCH(UsagePerHour!GM$4,Usage!$D$3:$ABF$3,0)),"")</f>
        <v>0</v>
      </c>
      <c r="GN57" s="6">
        <f>IFERROR(INDEX(Sales!$D$5:$ABF$18,MATCH(UsagePerHour!$B57,Sales!$C$5:$C$18,0),MATCH(UsagePerHour!GN$4,Sales!$D$3:$ABF$3,0))/GN$2*INDEX(Usage!$D$5:$ABF$11,MATCH(UsagePerHour!$B$52,Usage!$C$5:$C$11,0),MATCH(UsagePerHour!GN$4,Usage!$D$3:$ABF$3,0)),"")</f>
        <v>0</v>
      </c>
      <c r="GO57" s="6">
        <f>IFERROR(INDEX(Sales!$D$5:$ABF$18,MATCH(UsagePerHour!$B57,Sales!$C$5:$C$18,0),MATCH(UsagePerHour!GO$4,Sales!$D$3:$ABF$3,0))/GO$2*INDEX(Usage!$D$5:$ABF$11,MATCH(UsagePerHour!$B$52,Usage!$C$5:$C$11,0),MATCH(UsagePerHour!GO$4,Usage!$D$3:$ABF$3,0)),"")</f>
        <v>0</v>
      </c>
      <c r="GP57" s="6">
        <f>IFERROR(INDEX(Sales!$D$5:$ABF$18,MATCH(UsagePerHour!$B57,Sales!$C$5:$C$18,0),MATCH(UsagePerHour!GP$4,Sales!$D$3:$ABF$3,0))/GP$2*INDEX(Usage!$D$5:$ABF$11,MATCH(UsagePerHour!$B$52,Usage!$C$5:$C$11,0),MATCH(UsagePerHour!GP$4,Usage!$D$3:$ABF$3,0)),"")</f>
        <v>0</v>
      </c>
      <c r="GQ57" s="6">
        <f>IFERROR(INDEX(Sales!$D$5:$ABF$18,MATCH(UsagePerHour!$B57,Sales!$C$5:$C$18,0),MATCH(UsagePerHour!GQ$4,Sales!$D$3:$ABF$3,0))/GQ$2*INDEX(Usage!$D$5:$ABF$11,MATCH(UsagePerHour!$B$52,Usage!$C$5:$C$11,0),MATCH(UsagePerHour!GQ$4,Usage!$D$3:$ABF$3,0)),"")</f>
        <v>0</v>
      </c>
      <c r="GR57" s="6">
        <f>IFERROR(INDEX(Sales!$D$5:$ABF$18,MATCH(UsagePerHour!$B57,Sales!$C$5:$C$18,0),MATCH(UsagePerHour!GR$4,Sales!$D$3:$ABF$3,0))/GR$2*INDEX(Usage!$D$5:$ABF$11,MATCH(UsagePerHour!$B$52,Usage!$C$5:$C$11,0),MATCH(UsagePerHour!GR$4,Usage!$D$3:$ABF$3,0)),"")</f>
        <v>0</v>
      </c>
      <c r="GS57" s="6">
        <f>IFERROR(INDEX(Sales!$D$5:$ABF$18,MATCH(UsagePerHour!$B57,Sales!$C$5:$C$18,0),MATCH(UsagePerHour!GS$4,Sales!$D$3:$ABF$3,0))/GS$2*INDEX(Usage!$D$5:$ABF$11,MATCH(UsagePerHour!$B$52,Usage!$C$5:$C$11,0),MATCH(UsagePerHour!GS$4,Usage!$D$3:$ABF$3,0)),"")</f>
        <v>0</v>
      </c>
      <c r="GT57" s="6">
        <f>IFERROR(INDEX(Sales!$D$5:$ABF$18,MATCH(UsagePerHour!$B57,Sales!$C$5:$C$18,0),MATCH(UsagePerHour!GT$4,Sales!$D$3:$ABF$3,0))/GT$2*INDEX(Usage!$D$5:$ABF$11,MATCH(UsagePerHour!$B$52,Usage!$C$5:$C$11,0),MATCH(UsagePerHour!GT$4,Usage!$D$3:$ABF$3,0)),"")</f>
        <v>0</v>
      </c>
      <c r="GU57" s="6">
        <f>IFERROR(INDEX(Sales!$D$5:$ABF$18,MATCH(UsagePerHour!$B57,Sales!$C$5:$C$18,0),MATCH(UsagePerHour!GU$4,Sales!$D$3:$ABF$3,0))/GU$2*INDEX(Usage!$D$5:$ABF$11,MATCH(UsagePerHour!$B$52,Usage!$C$5:$C$11,0),MATCH(UsagePerHour!GU$4,Usage!$D$3:$ABF$3,0)),"")</f>
        <v>0</v>
      </c>
      <c r="GV57" s="6">
        <f>IFERROR(INDEX(Sales!$D$5:$ABF$18,MATCH(UsagePerHour!$B57,Sales!$C$5:$C$18,0),MATCH(UsagePerHour!GV$4,Sales!$D$3:$ABF$3,0))/GV$2*INDEX(Usage!$D$5:$ABF$11,MATCH(UsagePerHour!$B$52,Usage!$C$5:$C$11,0),MATCH(UsagePerHour!GV$4,Usage!$D$3:$ABF$3,0)),"")</f>
        <v>0</v>
      </c>
      <c r="GW57" s="6">
        <f>IFERROR(INDEX(Sales!$D$5:$ABF$18,MATCH(UsagePerHour!$B57,Sales!$C$5:$C$18,0),MATCH(UsagePerHour!GW$4,Sales!$D$3:$ABF$3,0))/GW$2*INDEX(Usage!$D$5:$ABF$11,MATCH(UsagePerHour!$B$52,Usage!$C$5:$C$11,0),MATCH(UsagePerHour!GW$4,Usage!$D$3:$ABF$3,0)),"")</f>
        <v>0</v>
      </c>
      <c r="GX57" s="6">
        <f>IFERROR(INDEX(Sales!$D$5:$ABF$18,MATCH(UsagePerHour!$B57,Sales!$C$5:$C$18,0),MATCH(UsagePerHour!GX$4,Sales!$D$3:$ABF$3,0))/GX$2*INDEX(Usage!$D$5:$ABF$11,MATCH(UsagePerHour!$B$52,Usage!$C$5:$C$11,0),MATCH(UsagePerHour!GX$4,Usage!$D$3:$ABF$3,0)),"")</f>
        <v>0</v>
      </c>
      <c r="GY57" s="6">
        <f>IFERROR(INDEX(Sales!$D$5:$ABF$18,MATCH(UsagePerHour!$B57,Sales!$C$5:$C$18,0),MATCH(UsagePerHour!GY$4,Sales!$D$3:$ABF$3,0))/GY$2*INDEX(Usage!$D$5:$ABF$11,MATCH(UsagePerHour!$B$52,Usage!$C$5:$C$11,0),MATCH(UsagePerHour!GY$4,Usage!$D$3:$ABF$3,0)),"")</f>
        <v>0</v>
      </c>
      <c r="GZ57" s="6">
        <f>IFERROR(INDEX(Sales!$D$5:$ABF$18,MATCH(UsagePerHour!$B57,Sales!$C$5:$C$18,0),MATCH(UsagePerHour!GZ$4,Sales!$D$3:$ABF$3,0))/GZ$2*INDEX(Usage!$D$5:$ABF$11,MATCH(UsagePerHour!$B$52,Usage!$C$5:$C$11,0),MATCH(UsagePerHour!GZ$4,Usage!$D$3:$ABF$3,0)),"")</f>
        <v>0</v>
      </c>
      <c r="HA57" s="6">
        <f>IFERROR(INDEX(Sales!$D$5:$ABF$18,MATCH(UsagePerHour!$B57,Sales!$C$5:$C$18,0),MATCH(UsagePerHour!HA$4,Sales!$D$3:$ABF$3,0))/HA$2*INDEX(Usage!$D$5:$ABF$11,MATCH(UsagePerHour!$B$52,Usage!$C$5:$C$11,0),MATCH(UsagePerHour!HA$4,Usage!$D$3:$ABF$3,0)),"")</f>
        <v>0</v>
      </c>
      <c r="HB57" s="6">
        <f>IFERROR(INDEX(Sales!$D$5:$ABF$18,MATCH(UsagePerHour!$B57,Sales!$C$5:$C$18,0),MATCH(UsagePerHour!HB$4,Sales!$D$3:$ABF$3,0))/HB$2*INDEX(Usage!$D$5:$ABF$11,MATCH(UsagePerHour!$B$52,Usage!$C$5:$C$11,0),MATCH(UsagePerHour!HB$4,Usage!$D$3:$ABF$3,0)),"")</f>
        <v>0</v>
      </c>
      <c r="HC57" s="6">
        <f>IFERROR(INDEX(Sales!$D$5:$ABF$18,MATCH(UsagePerHour!$B57,Sales!$C$5:$C$18,0),MATCH(UsagePerHour!HC$4,Sales!$D$3:$ABF$3,0))/HC$2*INDEX(Usage!$D$5:$ABF$11,MATCH(UsagePerHour!$B$52,Usage!$C$5:$C$11,0),MATCH(UsagePerHour!HC$4,Usage!$D$3:$ABF$3,0)),"")</f>
        <v>0</v>
      </c>
      <c r="HD57" s="6">
        <f>IFERROR(INDEX(Sales!$D$5:$ABF$18,MATCH(UsagePerHour!$B57,Sales!$C$5:$C$18,0),MATCH(UsagePerHour!HD$4,Sales!$D$3:$ABF$3,0))/HD$2*INDEX(Usage!$D$5:$ABF$11,MATCH(UsagePerHour!$B$52,Usage!$C$5:$C$11,0),MATCH(UsagePerHour!HD$4,Usage!$D$3:$ABF$3,0)),"")</f>
        <v>0</v>
      </c>
      <c r="HE57" s="6">
        <f>IFERROR(INDEX(Sales!$D$5:$ABF$18,MATCH(UsagePerHour!$B57,Sales!$C$5:$C$18,0),MATCH(UsagePerHour!HE$4,Sales!$D$3:$ABF$3,0))/HE$2*INDEX(Usage!$D$5:$ABF$11,MATCH(UsagePerHour!$B$52,Usage!$C$5:$C$11,0),MATCH(UsagePerHour!HE$4,Usage!$D$3:$ABF$3,0)),"")</f>
        <v>0</v>
      </c>
      <c r="HF57" s="6">
        <f>IFERROR(INDEX(Sales!$D$5:$ABF$18,MATCH(UsagePerHour!$B57,Sales!$C$5:$C$18,0),MATCH(UsagePerHour!HF$4,Sales!$D$3:$ABF$3,0))/HF$2*INDEX(Usage!$D$5:$ABF$11,MATCH(UsagePerHour!$B$52,Usage!$C$5:$C$11,0),MATCH(UsagePerHour!HF$4,Usage!$D$3:$ABF$3,0)),"")</f>
        <v>0</v>
      </c>
      <c r="HG57" s="6">
        <f>IFERROR(INDEX(Sales!$D$5:$ABF$18,MATCH(UsagePerHour!$B57,Sales!$C$5:$C$18,0),MATCH(UsagePerHour!HG$4,Sales!$D$3:$ABF$3,0))/HG$2*INDEX(Usage!$D$5:$ABF$11,MATCH(UsagePerHour!$B$52,Usage!$C$5:$C$11,0),MATCH(UsagePerHour!HG$4,Usage!$D$3:$ABF$3,0)),"")</f>
        <v>0</v>
      </c>
      <c r="HH57" s="6">
        <f>IFERROR(INDEX(Sales!$D$5:$ABF$18,MATCH(UsagePerHour!$B57,Sales!$C$5:$C$18,0),MATCH(UsagePerHour!HH$4,Sales!$D$3:$ABF$3,0))/HH$2*INDEX(Usage!$D$5:$ABF$11,MATCH(UsagePerHour!$B$52,Usage!$C$5:$C$11,0),MATCH(UsagePerHour!HH$4,Usage!$D$3:$ABF$3,0)),"")</f>
        <v>0</v>
      </c>
      <c r="HI57" s="6">
        <f>IFERROR(INDEX(Sales!$D$5:$ABF$18,MATCH(UsagePerHour!$B57,Sales!$C$5:$C$18,0),MATCH(UsagePerHour!HI$4,Sales!$D$3:$ABF$3,0))/HI$2*INDEX(Usage!$D$5:$ABF$11,MATCH(UsagePerHour!$B$52,Usage!$C$5:$C$11,0),MATCH(UsagePerHour!HI$4,Usage!$D$3:$ABF$3,0)),"")</f>
        <v>0</v>
      </c>
      <c r="HJ57" s="6">
        <f>IFERROR(INDEX(Sales!$D$5:$ABF$18,MATCH(UsagePerHour!$B57,Sales!$C$5:$C$18,0),MATCH(UsagePerHour!HJ$4,Sales!$D$3:$ABF$3,0))/HJ$2*INDEX(Usage!$D$5:$ABF$11,MATCH(UsagePerHour!$B$52,Usage!$C$5:$C$11,0),MATCH(UsagePerHour!HJ$4,Usage!$D$3:$ABF$3,0)),"")</f>
        <v>0</v>
      </c>
      <c r="HK57" s="6">
        <f>IFERROR(INDEX(Sales!$D$5:$ABF$18,MATCH(UsagePerHour!$B57,Sales!$C$5:$C$18,0),MATCH(UsagePerHour!HK$4,Sales!$D$3:$ABF$3,0))/HK$2*INDEX(Usage!$D$5:$ABF$11,MATCH(UsagePerHour!$B$52,Usage!$C$5:$C$11,0),MATCH(UsagePerHour!HK$4,Usage!$D$3:$ABF$3,0)),"")</f>
        <v>0</v>
      </c>
      <c r="HL57" s="6">
        <f>IFERROR(INDEX(Sales!$D$5:$ABF$18,MATCH(UsagePerHour!$B57,Sales!$C$5:$C$18,0),MATCH(UsagePerHour!HL$4,Sales!$D$3:$ABF$3,0))/HL$2*INDEX(Usage!$D$5:$ABF$11,MATCH(UsagePerHour!$B$52,Usage!$C$5:$C$11,0),MATCH(UsagePerHour!HL$4,Usage!$D$3:$ABF$3,0)),"")</f>
        <v>0.3845032944754182</v>
      </c>
      <c r="HM57" s="6">
        <f>IFERROR(INDEX(Sales!$D$5:$ABF$18,MATCH(UsagePerHour!$B57,Sales!$C$5:$C$18,0),MATCH(UsagePerHour!HM$4,Sales!$D$3:$ABF$3,0))/HM$2*INDEX(Usage!$D$5:$ABF$11,MATCH(UsagePerHour!$B$52,Usage!$C$5:$C$11,0),MATCH(UsagePerHour!HM$4,Usage!$D$3:$ABF$3,0)),"")</f>
        <v>0</v>
      </c>
      <c r="HN57" s="6">
        <f>IFERROR(INDEX(Sales!$D$5:$ABF$18,MATCH(UsagePerHour!$B57,Sales!$C$5:$C$18,0),MATCH(UsagePerHour!HN$4,Sales!$D$3:$ABF$3,0))/HN$2*INDEX(Usage!$D$5:$ABF$11,MATCH(UsagePerHour!$B$52,Usage!$C$5:$C$11,0),MATCH(UsagePerHour!HN$4,Usage!$D$3:$ABF$3,0)),"")</f>
        <v>0</v>
      </c>
      <c r="HO57" s="6">
        <f>IFERROR(INDEX(Sales!$D$5:$ABF$18,MATCH(UsagePerHour!$B57,Sales!$C$5:$C$18,0),MATCH(UsagePerHour!HO$4,Sales!$D$3:$ABF$3,0))/HO$2*INDEX(Usage!$D$5:$ABF$11,MATCH(UsagePerHour!$B$52,Usage!$C$5:$C$11,0),MATCH(UsagePerHour!HO$4,Usage!$D$3:$ABF$3,0)),"")</f>
        <v>0</v>
      </c>
      <c r="HP57" s="6">
        <f>IFERROR(INDEX(Sales!$D$5:$ABF$18,MATCH(UsagePerHour!$B57,Sales!$C$5:$C$18,0),MATCH(UsagePerHour!HP$4,Sales!$D$3:$ABF$3,0))/HP$2*INDEX(Usage!$D$5:$ABF$11,MATCH(UsagePerHour!$B$52,Usage!$C$5:$C$11,0),MATCH(UsagePerHour!HP$4,Usage!$D$3:$ABF$3,0)),"")</f>
        <v>0</v>
      </c>
      <c r="HQ57" s="6">
        <f>IFERROR(INDEX(Sales!$D$5:$ABF$18,MATCH(UsagePerHour!$B57,Sales!$C$5:$C$18,0),MATCH(UsagePerHour!HQ$4,Sales!$D$3:$ABF$3,0))/HQ$2*INDEX(Usage!$D$5:$ABF$11,MATCH(UsagePerHour!$B$52,Usage!$C$5:$C$11,0),MATCH(UsagePerHour!HQ$4,Usage!$D$3:$ABF$3,0)),"")</f>
        <v>0</v>
      </c>
      <c r="HR57" s="6">
        <f>IFERROR(INDEX(Sales!$D$5:$ABF$18,MATCH(UsagePerHour!$B57,Sales!$C$5:$C$18,0),MATCH(UsagePerHour!HR$4,Sales!$D$3:$ABF$3,0))/HR$2*INDEX(Usage!$D$5:$ABF$11,MATCH(UsagePerHour!$B$52,Usage!$C$5:$C$11,0),MATCH(UsagePerHour!HR$4,Usage!$D$3:$ABF$3,0)),"")</f>
        <v>0</v>
      </c>
      <c r="HS57" s="6">
        <f>IFERROR(INDEX(Sales!$D$5:$ABF$18,MATCH(UsagePerHour!$B57,Sales!$C$5:$C$18,0),MATCH(UsagePerHour!HS$4,Sales!$D$3:$ABF$3,0))/HS$2*INDEX(Usage!$D$5:$ABF$11,MATCH(UsagePerHour!$B$52,Usage!$C$5:$C$11,0),MATCH(UsagePerHour!HS$4,Usage!$D$3:$ABF$3,0)),"")</f>
        <v>0</v>
      </c>
      <c r="HT57" s="6">
        <f>IFERROR(INDEX(Sales!$D$5:$ABF$18,MATCH(UsagePerHour!$B57,Sales!$C$5:$C$18,0),MATCH(UsagePerHour!HT$4,Sales!$D$3:$ABF$3,0))/HT$2*INDEX(Usage!$D$5:$ABF$11,MATCH(UsagePerHour!$B$52,Usage!$C$5:$C$11,0),MATCH(UsagePerHour!HT$4,Usage!$D$3:$ABF$3,0)),"")</f>
        <v>0</v>
      </c>
      <c r="HU57" s="6">
        <f>IFERROR(INDEX(Sales!$D$5:$ABF$18,MATCH(UsagePerHour!$B57,Sales!$C$5:$C$18,0),MATCH(UsagePerHour!HU$4,Sales!$D$3:$ABF$3,0))/HU$2*INDEX(Usage!$D$5:$ABF$11,MATCH(UsagePerHour!$B$52,Usage!$C$5:$C$11,0),MATCH(UsagePerHour!HU$4,Usage!$D$3:$ABF$3,0)),"")</f>
        <v>0</v>
      </c>
      <c r="HV57" s="6">
        <f>IFERROR(INDEX(Sales!$D$5:$ABF$18,MATCH(UsagePerHour!$B57,Sales!$C$5:$C$18,0),MATCH(UsagePerHour!HV$4,Sales!$D$3:$ABF$3,0))/HV$2*INDEX(Usage!$D$5:$ABF$11,MATCH(UsagePerHour!$B$52,Usage!$C$5:$C$11,0),MATCH(UsagePerHour!HV$4,Usage!$D$3:$ABF$3,0)),"")</f>
        <v>0</v>
      </c>
      <c r="HW57" s="6">
        <f>IFERROR(INDEX(Sales!$D$5:$ABF$18,MATCH(UsagePerHour!$B57,Sales!$C$5:$C$18,0),MATCH(UsagePerHour!HW$4,Sales!$D$3:$ABF$3,0))/HW$2*INDEX(Usage!$D$5:$ABF$11,MATCH(UsagePerHour!$B$52,Usage!$C$5:$C$11,0),MATCH(UsagePerHour!HW$4,Usage!$D$3:$ABF$3,0)),"")</f>
        <v>0</v>
      </c>
      <c r="HX57" s="6">
        <f>IFERROR(INDEX(Sales!$D$5:$ABF$18,MATCH(UsagePerHour!$B57,Sales!$C$5:$C$18,0),MATCH(UsagePerHour!HX$4,Sales!$D$3:$ABF$3,0))/HX$2*INDEX(Usage!$D$5:$ABF$11,MATCH(UsagePerHour!$B$52,Usage!$C$5:$C$11,0),MATCH(UsagePerHour!HX$4,Usage!$D$3:$ABF$3,0)),"")</f>
        <v>0</v>
      </c>
      <c r="HY57" s="6">
        <f>IFERROR(INDEX(Sales!$D$5:$ABF$18,MATCH(UsagePerHour!$B57,Sales!$C$5:$C$18,0),MATCH(UsagePerHour!HY$4,Sales!$D$3:$ABF$3,0))/HY$2*INDEX(Usage!$D$5:$ABF$11,MATCH(UsagePerHour!$B$52,Usage!$C$5:$C$11,0),MATCH(UsagePerHour!HY$4,Usage!$D$3:$ABF$3,0)),"")</f>
        <v>0</v>
      </c>
      <c r="HZ57" s="6">
        <f>IFERROR(INDEX(Sales!$D$5:$ABF$18,MATCH(UsagePerHour!$B57,Sales!$C$5:$C$18,0),MATCH(UsagePerHour!HZ$4,Sales!$D$3:$ABF$3,0))/HZ$2*INDEX(Usage!$D$5:$ABF$11,MATCH(UsagePerHour!$B$52,Usage!$C$5:$C$11,0),MATCH(UsagePerHour!HZ$4,Usage!$D$3:$ABF$3,0)),"")</f>
        <v>0</v>
      </c>
      <c r="IA57" s="6">
        <f>IFERROR(INDEX(Sales!$D$5:$ABF$18,MATCH(UsagePerHour!$B57,Sales!$C$5:$C$18,0),MATCH(UsagePerHour!IA$4,Sales!$D$3:$ABF$3,0))/IA$2*INDEX(Usage!$D$5:$ABF$11,MATCH(UsagePerHour!$B$52,Usage!$C$5:$C$11,0),MATCH(UsagePerHour!IA$4,Usage!$D$3:$ABF$3,0)),"")</f>
        <v>0</v>
      </c>
      <c r="IB57" s="6">
        <f>IFERROR(INDEX(Sales!$D$5:$ABF$18,MATCH(UsagePerHour!$B57,Sales!$C$5:$C$18,0),MATCH(UsagePerHour!IB$4,Sales!$D$3:$ABF$3,0))/IB$2*INDEX(Usage!$D$5:$ABF$11,MATCH(UsagePerHour!$B$52,Usage!$C$5:$C$11,0),MATCH(UsagePerHour!IB$4,Usage!$D$3:$ABF$3,0)),"")</f>
        <v>0</v>
      </c>
      <c r="IC57" s="6">
        <f>IFERROR(INDEX(Sales!$D$5:$ABF$18,MATCH(UsagePerHour!$B57,Sales!$C$5:$C$18,0),MATCH(UsagePerHour!IC$4,Sales!$D$3:$ABF$3,0))/IC$2*INDEX(Usage!$D$5:$ABF$11,MATCH(UsagePerHour!$B$52,Usage!$C$5:$C$11,0),MATCH(UsagePerHour!IC$4,Usage!$D$3:$ABF$3,0)),"")</f>
        <v>0</v>
      </c>
      <c r="ID57" s="6">
        <f>IFERROR(INDEX(Sales!$D$5:$ABF$18,MATCH(UsagePerHour!$B57,Sales!$C$5:$C$18,0),MATCH(UsagePerHour!ID$4,Sales!$D$3:$ABF$3,0))/ID$2*INDEX(Usage!$D$5:$ABF$11,MATCH(UsagePerHour!$B$52,Usage!$C$5:$C$11,0),MATCH(UsagePerHour!ID$4,Usage!$D$3:$ABF$3,0)),"")</f>
        <v>0</v>
      </c>
      <c r="IE57" s="6">
        <f>IFERROR(INDEX(Sales!$D$5:$ABF$18,MATCH(UsagePerHour!$B57,Sales!$C$5:$C$18,0),MATCH(UsagePerHour!IE$4,Sales!$D$3:$ABF$3,0))/IE$2*INDEX(Usage!$D$5:$ABF$11,MATCH(UsagePerHour!$B$52,Usage!$C$5:$C$11,0),MATCH(UsagePerHour!IE$4,Usage!$D$3:$ABF$3,0)),"")</f>
        <v>0</v>
      </c>
      <c r="IF57" s="6">
        <f>IFERROR(INDEX(Sales!$D$5:$ABF$18,MATCH(UsagePerHour!$B57,Sales!$C$5:$C$18,0),MATCH(UsagePerHour!IF$4,Sales!$D$3:$ABF$3,0))/IF$2*INDEX(Usage!$D$5:$ABF$11,MATCH(UsagePerHour!$B$52,Usage!$C$5:$C$11,0),MATCH(UsagePerHour!IF$4,Usage!$D$3:$ABF$3,0)),"")</f>
        <v>0</v>
      </c>
      <c r="IG57" s="6">
        <f>IFERROR(INDEX(Sales!$D$5:$ABF$18,MATCH(UsagePerHour!$B57,Sales!$C$5:$C$18,0),MATCH(UsagePerHour!IG$4,Sales!$D$3:$ABF$3,0))/IG$2*INDEX(Usage!$D$5:$ABF$11,MATCH(UsagePerHour!$B$52,Usage!$C$5:$C$11,0),MATCH(UsagePerHour!IG$4,Usage!$D$3:$ABF$3,0)),"")</f>
        <v>0</v>
      </c>
      <c r="IH57" s="6">
        <f>IFERROR(INDEX(Sales!$D$5:$ABF$18,MATCH(UsagePerHour!$B57,Sales!$C$5:$C$18,0),MATCH(UsagePerHour!IH$4,Sales!$D$3:$ABF$3,0))/IH$2*INDEX(Usage!$D$5:$ABF$11,MATCH(UsagePerHour!$B$52,Usage!$C$5:$C$11,0),MATCH(UsagePerHour!IH$4,Usage!$D$3:$ABF$3,0)),"")</f>
        <v>0</v>
      </c>
      <c r="II57" s="6">
        <f>IFERROR(INDEX(Sales!$D$5:$ABF$18,MATCH(UsagePerHour!$B57,Sales!$C$5:$C$18,0),MATCH(UsagePerHour!II$4,Sales!$D$3:$ABF$3,0))/II$2*INDEX(Usage!$D$5:$ABF$11,MATCH(UsagePerHour!$B$52,Usage!$C$5:$C$11,0),MATCH(UsagePerHour!II$4,Usage!$D$3:$ABF$3,0)),"")</f>
        <v>0</v>
      </c>
      <c r="IJ57" s="6">
        <f>IFERROR(INDEX(Sales!$D$5:$ABF$18,MATCH(UsagePerHour!$B57,Sales!$C$5:$C$18,0),MATCH(UsagePerHour!IJ$4,Sales!$D$3:$ABF$3,0))/IJ$2*INDEX(Usage!$D$5:$ABF$11,MATCH(UsagePerHour!$B$52,Usage!$C$5:$C$11,0),MATCH(UsagePerHour!IJ$4,Usage!$D$3:$ABF$3,0)),"")</f>
        <v>0</v>
      </c>
      <c r="IK57" s="6">
        <f>IFERROR(INDEX(Sales!$D$5:$ABF$18,MATCH(UsagePerHour!$B57,Sales!$C$5:$C$18,0),MATCH(UsagePerHour!IK$4,Sales!$D$3:$ABF$3,0))/IK$2*INDEX(Usage!$D$5:$ABF$11,MATCH(UsagePerHour!$B$52,Usage!$C$5:$C$11,0),MATCH(UsagePerHour!IK$4,Usage!$D$3:$ABF$3,0)),"")</f>
        <v>0</v>
      </c>
      <c r="IL57" s="6">
        <f>IFERROR(INDEX(Sales!$D$5:$ABF$18,MATCH(UsagePerHour!$B57,Sales!$C$5:$C$18,0),MATCH(UsagePerHour!IL$4,Sales!$D$3:$ABF$3,0))/IL$2*INDEX(Usage!$D$5:$ABF$11,MATCH(UsagePerHour!$B$52,Usage!$C$5:$C$11,0),MATCH(UsagePerHour!IL$4,Usage!$D$3:$ABF$3,0)),"")</f>
        <v>0</v>
      </c>
      <c r="IM57" s="6">
        <f>IFERROR(INDEX(Sales!$D$5:$ABF$18,MATCH(UsagePerHour!$B57,Sales!$C$5:$C$18,0),MATCH(UsagePerHour!IM$4,Sales!$D$3:$ABF$3,0))/IM$2*INDEX(Usage!$D$5:$ABF$11,MATCH(UsagePerHour!$B$52,Usage!$C$5:$C$11,0),MATCH(UsagePerHour!IM$4,Usage!$D$3:$ABF$3,0)),"")</f>
        <v>0</v>
      </c>
      <c r="IN57" s="6">
        <f>IFERROR(INDEX(Sales!$D$5:$ABF$18,MATCH(UsagePerHour!$B57,Sales!$C$5:$C$18,0),MATCH(UsagePerHour!IN$4,Sales!$D$3:$ABF$3,0))/IN$2*INDEX(Usage!$D$5:$ABF$11,MATCH(UsagePerHour!$B$52,Usage!$C$5:$C$11,0),MATCH(UsagePerHour!IN$4,Usage!$D$3:$ABF$3,0)),"")</f>
        <v>0</v>
      </c>
      <c r="IO57" s="6">
        <f>IFERROR(INDEX(Sales!$D$5:$ABF$18,MATCH(UsagePerHour!$B57,Sales!$C$5:$C$18,0),MATCH(UsagePerHour!IO$4,Sales!$D$3:$ABF$3,0))/IO$2*INDEX(Usage!$D$5:$ABF$11,MATCH(UsagePerHour!$B$52,Usage!$C$5:$C$11,0),MATCH(UsagePerHour!IO$4,Usage!$D$3:$ABF$3,0)),"")</f>
        <v>0</v>
      </c>
      <c r="IP57" s="6">
        <f>IFERROR(INDEX(Sales!$D$5:$ABF$18,MATCH(UsagePerHour!$B57,Sales!$C$5:$C$18,0),MATCH(UsagePerHour!IP$4,Sales!$D$3:$ABF$3,0))/IP$2*INDEX(Usage!$D$5:$ABF$11,MATCH(UsagePerHour!$B$52,Usage!$C$5:$C$11,0),MATCH(UsagePerHour!IP$4,Usage!$D$3:$ABF$3,0)),"")</f>
        <v>0</v>
      </c>
      <c r="IQ57" s="6">
        <f>IFERROR(INDEX(Sales!$D$5:$ABF$18,MATCH(UsagePerHour!$B57,Sales!$C$5:$C$18,0),MATCH(UsagePerHour!IQ$4,Sales!$D$3:$ABF$3,0))/IQ$2*INDEX(Usage!$D$5:$ABF$11,MATCH(UsagePerHour!$B$52,Usage!$C$5:$C$11,0),MATCH(UsagePerHour!IQ$4,Usage!$D$3:$ABF$3,0)),"")</f>
        <v>0</v>
      </c>
      <c r="IR57" s="6">
        <f>IFERROR(INDEX(Sales!$D$5:$ABF$18,MATCH(UsagePerHour!$B57,Sales!$C$5:$C$18,0),MATCH(UsagePerHour!IR$4,Sales!$D$3:$ABF$3,0))/IR$2*INDEX(Usage!$D$5:$ABF$11,MATCH(UsagePerHour!$B$52,Usage!$C$5:$C$11,0),MATCH(UsagePerHour!IR$4,Usage!$D$3:$ABF$3,0)),"")</f>
        <v>0</v>
      </c>
      <c r="IS57" s="6">
        <f>IFERROR(INDEX(Sales!$D$5:$ABF$18,MATCH(UsagePerHour!$B57,Sales!$C$5:$C$18,0),MATCH(UsagePerHour!IS$4,Sales!$D$3:$ABF$3,0))/IS$2*INDEX(Usage!$D$5:$ABF$11,MATCH(UsagePerHour!$B$52,Usage!$C$5:$C$11,0),MATCH(UsagePerHour!IS$4,Usage!$D$3:$ABF$3,0)),"")</f>
        <v>0</v>
      </c>
      <c r="IT57" s="6">
        <f>IFERROR(INDEX(Sales!$D$5:$ABF$18,MATCH(UsagePerHour!$B57,Sales!$C$5:$C$18,0),MATCH(UsagePerHour!IT$4,Sales!$D$3:$ABF$3,0))/IT$2*INDEX(Usage!$D$5:$ABF$11,MATCH(UsagePerHour!$B$52,Usage!$C$5:$C$11,0),MATCH(UsagePerHour!IT$4,Usage!$D$3:$ABF$3,0)),"")</f>
        <v>0</v>
      </c>
      <c r="IU57" s="6">
        <f>IFERROR(INDEX(Sales!$D$5:$ABF$18,MATCH(UsagePerHour!$B57,Sales!$C$5:$C$18,0),MATCH(UsagePerHour!IU$4,Sales!$D$3:$ABF$3,0))/IU$2*INDEX(Usage!$D$5:$ABF$11,MATCH(UsagePerHour!$B$52,Usage!$C$5:$C$11,0),MATCH(UsagePerHour!IU$4,Usage!$D$3:$ABF$3,0)),"")</f>
        <v>0</v>
      </c>
      <c r="IV57" s="6">
        <f>IFERROR(INDEX(Sales!$D$5:$ABF$18,MATCH(UsagePerHour!$B57,Sales!$C$5:$C$18,0),MATCH(UsagePerHour!IV$4,Sales!$D$3:$ABF$3,0))/IV$2*INDEX(Usage!$D$5:$ABF$11,MATCH(UsagePerHour!$B$52,Usage!$C$5:$C$11,0),MATCH(UsagePerHour!IV$4,Usage!$D$3:$ABF$3,0)),"")</f>
        <v>0</v>
      </c>
      <c r="IW57" s="6">
        <f>IFERROR(INDEX(Sales!$D$5:$ABF$18,MATCH(UsagePerHour!$B57,Sales!$C$5:$C$18,0),MATCH(UsagePerHour!IW$4,Sales!$D$3:$ABF$3,0))/IW$2*INDEX(Usage!$D$5:$ABF$11,MATCH(UsagePerHour!$B$52,Usage!$C$5:$C$11,0),MATCH(UsagePerHour!IW$4,Usage!$D$3:$ABF$3,0)),"")</f>
        <v>0</v>
      </c>
      <c r="IX57" s="6">
        <f>IFERROR(INDEX(Sales!$D$5:$ABF$18,MATCH(UsagePerHour!$B57,Sales!$C$5:$C$18,0),MATCH(UsagePerHour!IX$4,Sales!$D$3:$ABF$3,0))/IX$2*INDEX(Usage!$D$5:$ABF$11,MATCH(UsagePerHour!$B$52,Usage!$C$5:$C$11,0),MATCH(UsagePerHour!IX$4,Usage!$D$3:$ABF$3,0)),"")</f>
        <v>0</v>
      </c>
      <c r="IY57" s="6">
        <f>IFERROR(INDEX(Sales!$D$5:$ABF$18,MATCH(UsagePerHour!$B57,Sales!$C$5:$C$18,0),MATCH(UsagePerHour!IY$4,Sales!$D$3:$ABF$3,0))/IY$2*INDEX(Usage!$D$5:$ABF$11,MATCH(UsagePerHour!$B$52,Usage!$C$5:$C$11,0),MATCH(UsagePerHour!IY$4,Usage!$D$3:$ABF$3,0)),"")</f>
        <v>0</v>
      </c>
      <c r="IZ57" s="6">
        <f>IFERROR(INDEX(Sales!$D$5:$ABF$18,MATCH(UsagePerHour!$B57,Sales!$C$5:$C$18,0),MATCH(UsagePerHour!IZ$4,Sales!$D$3:$ABF$3,0))/IZ$2*INDEX(Usage!$D$5:$ABF$11,MATCH(UsagePerHour!$B$52,Usage!$C$5:$C$11,0),MATCH(UsagePerHour!IZ$4,Usage!$D$3:$ABF$3,0)),"")</f>
        <v>0</v>
      </c>
      <c r="JA57" s="6">
        <f>IFERROR(INDEX(Sales!$D$5:$ABF$18,MATCH(UsagePerHour!$B57,Sales!$C$5:$C$18,0),MATCH(UsagePerHour!JA$4,Sales!$D$3:$ABF$3,0))/JA$2*INDEX(Usage!$D$5:$ABF$11,MATCH(UsagePerHour!$B$52,Usage!$C$5:$C$11,0),MATCH(UsagePerHour!JA$4,Usage!$D$3:$ABF$3,0)),"")</f>
        <v>0</v>
      </c>
      <c r="JB57" s="6">
        <f>IFERROR(INDEX(Sales!$D$5:$ABF$18,MATCH(UsagePerHour!$B57,Sales!$C$5:$C$18,0),MATCH(UsagePerHour!JB$4,Sales!$D$3:$ABF$3,0))/JB$2*INDEX(Usage!$D$5:$ABF$11,MATCH(UsagePerHour!$B$52,Usage!$C$5:$C$11,0),MATCH(UsagePerHour!JB$4,Usage!$D$3:$ABF$3,0)),"")</f>
        <v>0</v>
      </c>
      <c r="JC57" s="6">
        <f>IFERROR(INDEX(Sales!$D$5:$ABF$18,MATCH(UsagePerHour!$B57,Sales!$C$5:$C$18,0),MATCH(UsagePerHour!JC$4,Sales!$D$3:$ABF$3,0))/JC$2*INDEX(Usage!$D$5:$ABF$11,MATCH(UsagePerHour!$B$52,Usage!$C$5:$C$11,0),MATCH(UsagePerHour!JC$4,Usage!$D$3:$ABF$3,0)),"")</f>
        <v>0</v>
      </c>
      <c r="JD57" s="6">
        <f>IFERROR(INDEX(Sales!$D$5:$ABF$18,MATCH(UsagePerHour!$B57,Sales!$C$5:$C$18,0),MATCH(UsagePerHour!JD$4,Sales!$D$3:$ABF$3,0))/JD$2*INDEX(Usage!$D$5:$ABF$11,MATCH(UsagePerHour!$B$52,Usage!$C$5:$C$11,0),MATCH(UsagePerHour!JD$4,Usage!$D$3:$ABF$3,0)),"")</f>
        <v>0</v>
      </c>
      <c r="JE57" s="6">
        <f>IFERROR(INDEX(Sales!$D$5:$ABF$18,MATCH(UsagePerHour!$B57,Sales!$C$5:$C$18,0),MATCH(UsagePerHour!JE$4,Sales!$D$3:$ABF$3,0))/JE$2*INDEX(Usage!$D$5:$ABF$11,MATCH(UsagePerHour!$B$52,Usage!$C$5:$C$11,0),MATCH(UsagePerHour!JE$4,Usage!$D$3:$ABF$3,0)),"")</f>
        <v>0</v>
      </c>
      <c r="JF57" s="6">
        <f>IFERROR(INDEX(Sales!$D$5:$ABF$18,MATCH(UsagePerHour!$B57,Sales!$C$5:$C$18,0),MATCH(UsagePerHour!JF$4,Sales!$D$3:$ABF$3,0))/JF$2*INDEX(Usage!$D$5:$ABF$11,MATCH(UsagePerHour!$B$52,Usage!$C$5:$C$11,0),MATCH(UsagePerHour!JF$4,Usage!$D$3:$ABF$3,0)),"")</f>
        <v>0</v>
      </c>
      <c r="JG57" s="6">
        <f>IFERROR(INDEX(Sales!$D$5:$ABF$18,MATCH(UsagePerHour!$B57,Sales!$C$5:$C$18,0),MATCH(UsagePerHour!JG$4,Sales!$D$3:$ABF$3,0))/JG$2*INDEX(Usage!$D$5:$ABF$11,MATCH(UsagePerHour!$B$52,Usage!$C$5:$C$11,0),MATCH(UsagePerHour!JG$4,Usage!$D$3:$ABF$3,0)),"")</f>
        <v>0</v>
      </c>
      <c r="JH57" s="6">
        <f>IFERROR(INDEX(Sales!$D$5:$ABF$18,MATCH(UsagePerHour!$B57,Sales!$C$5:$C$18,0),MATCH(UsagePerHour!JH$4,Sales!$D$3:$ABF$3,0))/JH$2*INDEX(Usage!$D$5:$ABF$11,MATCH(UsagePerHour!$B$52,Usage!$C$5:$C$11,0),MATCH(UsagePerHour!JH$4,Usage!$D$3:$ABF$3,0)),"")</f>
        <v>0</v>
      </c>
      <c r="JI57" s="6">
        <f>IFERROR(INDEX(Sales!$D$5:$ABF$18,MATCH(UsagePerHour!$B57,Sales!$C$5:$C$18,0),MATCH(UsagePerHour!JI$4,Sales!$D$3:$ABF$3,0))/JI$2*INDEX(Usage!$D$5:$ABF$11,MATCH(UsagePerHour!$B$52,Usage!$C$5:$C$11,0),MATCH(UsagePerHour!JI$4,Usage!$D$3:$ABF$3,0)),"")</f>
        <v>0</v>
      </c>
      <c r="JJ57" s="6">
        <f>IFERROR(INDEX(Sales!$D$5:$ABF$18,MATCH(UsagePerHour!$B57,Sales!$C$5:$C$18,0),MATCH(UsagePerHour!JJ$4,Sales!$D$3:$ABF$3,0))/JJ$2*INDEX(Usage!$D$5:$ABF$11,MATCH(UsagePerHour!$B$52,Usage!$C$5:$C$11,0),MATCH(UsagePerHour!JJ$4,Usage!$D$3:$ABF$3,0)),"")</f>
        <v>0</v>
      </c>
      <c r="JK57" s="6">
        <f>IFERROR(INDEX(Sales!$D$5:$ABF$18,MATCH(UsagePerHour!$B57,Sales!$C$5:$C$18,0),MATCH(UsagePerHour!JK$4,Sales!$D$3:$ABF$3,0))/JK$2*INDEX(Usage!$D$5:$ABF$11,MATCH(UsagePerHour!$B$52,Usage!$C$5:$C$11,0),MATCH(UsagePerHour!JK$4,Usage!$D$3:$ABF$3,0)),"")</f>
        <v>0</v>
      </c>
      <c r="JL57" s="6">
        <f>IFERROR(INDEX(Sales!$D$5:$ABF$18,MATCH(UsagePerHour!$B57,Sales!$C$5:$C$18,0),MATCH(UsagePerHour!JL$4,Sales!$D$3:$ABF$3,0))/JL$2*INDEX(Usage!$D$5:$ABF$11,MATCH(UsagePerHour!$B$52,Usage!$C$5:$C$11,0),MATCH(UsagePerHour!JL$4,Usage!$D$3:$ABF$3,0)),"")</f>
        <v>0</v>
      </c>
      <c r="JM57" s="6">
        <f>IFERROR(INDEX(Sales!$D$5:$ABF$18,MATCH(UsagePerHour!$B57,Sales!$C$5:$C$18,0),MATCH(UsagePerHour!JM$4,Sales!$D$3:$ABF$3,0))/JM$2*INDEX(Usage!$D$5:$ABF$11,MATCH(UsagePerHour!$B$52,Usage!$C$5:$C$11,0),MATCH(UsagePerHour!JM$4,Usage!$D$3:$ABF$3,0)),"")</f>
        <v>0</v>
      </c>
      <c r="JN57" s="6">
        <f>IFERROR(INDEX(Sales!$D$5:$ABF$18,MATCH(UsagePerHour!$B57,Sales!$C$5:$C$18,0),MATCH(UsagePerHour!JN$4,Sales!$D$3:$ABF$3,0))/JN$2*INDEX(Usage!$D$5:$ABF$11,MATCH(UsagePerHour!$B$52,Usage!$C$5:$C$11,0),MATCH(UsagePerHour!JN$4,Usage!$D$3:$ABF$3,0)),"")</f>
        <v>0</v>
      </c>
      <c r="JO57" s="6">
        <f>IFERROR(INDEX(Sales!$D$5:$ABF$18,MATCH(UsagePerHour!$B57,Sales!$C$5:$C$18,0),MATCH(UsagePerHour!JO$4,Sales!$D$3:$ABF$3,0))/JO$2*INDEX(Usage!$D$5:$ABF$11,MATCH(UsagePerHour!$B$52,Usage!$C$5:$C$11,0),MATCH(UsagePerHour!JO$4,Usage!$D$3:$ABF$3,0)),"")</f>
        <v>0</v>
      </c>
      <c r="JP57" s="6">
        <f>IFERROR(INDEX(Sales!$D$5:$ABF$18,MATCH(UsagePerHour!$B57,Sales!$C$5:$C$18,0),MATCH(UsagePerHour!JP$4,Sales!$D$3:$ABF$3,0))/JP$2*INDEX(Usage!$D$5:$ABF$11,MATCH(UsagePerHour!$B$52,Usage!$C$5:$C$11,0),MATCH(UsagePerHour!JP$4,Usage!$D$3:$ABF$3,0)),"")</f>
        <v>0</v>
      </c>
      <c r="JQ57" s="6">
        <f>IFERROR(INDEX(Sales!$D$5:$ABF$18,MATCH(UsagePerHour!$B57,Sales!$C$5:$C$18,0),MATCH(UsagePerHour!JQ$4,Sales!$D$3:$ABF$3,0))/JQ$2*INDEX(Usage!$D$5:$ABF$11,MATCH(UsagePerHour!$B$52,Usage!$C$5:$C$11,0),MATCH(UsagePerHour!JQ$4,Usage!$D$3:$ABF$3,0)),"")</f>
        <v>0</v>
      </c>
      <c r="JR57" s="6">
        <f>IFERROR(INDEX(Sales!$D$5:$ABF$18,MATCH(UsagePerHour!$B57,Sales!$C$5:$C$18,0),MATCH(UsagePerHour!JR$4,Sales!$D$3:$ABF$3,0))/JR$2*INDEX(Usage!$D$5:$ABF$11,MATCH(UsagePerHour!$B$52,Usage!$C$5:$C$11,0),MATCH(UsagePerHour!JR$4,Usage!$D$3:$ABF$3,0)),"")</f>
        <v>0</v>
      </c>
      <c r="JS57" s="6">
        <f>IFERROR(INDEX(Sales!$D$5:$ABF$18,MATCH(UsagePerHour!$B57,Sales!$C$5:$C$18,0),MATCH(UsagePerHour!JS$4,Sales!$D$3:$ABF$3,0))/JS$2*INDEX(Usage!$D$5:$ABF$11,MATCH(UsagePerHour!$B$52,Usage!$C$5:$C$11,0),MATCH(UsagePerHour!JS$4,Usage!$D$3:$ABF$3,0)),"")</f>
        <v>0</v>
      </c>
      <c r="JT57" s="6">
        <f>IFERROR(INDEX(Sales!$D$5:$ABF$18,MATCH(UsagePerHour!$B57,Sales!$C$5:$C$18,0),MATCH(UsagePerHour!JT$4,Sales!$D$3:$ABF$3,0))/JT$2*INDEX(Usage!$D$5:$ABF$11,MATCH(UsagePerHour!$B$52,Usage!$C$5:$C$11,0),MATCH(UsagePerHour!JT$4,Usage!$D$3:$ABF$3,0)),"")</f>
        <v>0</v>
      </c>
      <c r="JU57" s="6">
        <f>IFERROR(INDEX(Sales!$D$5:$ABF$18,MATCH(UsagePerHour!$B57,Sales!$C$5:$C$18,0),MATCH(UsagePerHour!JU$4,Sales!$D$3:$ABF$3,0))/JU$2*INDEX(Usage!$D$5:$ABF$11,MATCH(UsagePerHour!$B$52,Usage!$C$5:$C$11,0),MATCH(UsagePerHour!JU$4,Usage!$D$3:$ABF$3,0)),"")</f>
        <v>0</v>
      </c>
      <c r="JV57" s="6">
        <f>IFERROR(INDEX(Sales!$D$5:$ABF$18,MATCH(UsagePerHour!$B57,Sales!$C$5:$C$18,0),MATCH(UsagePerHour!JV$4,Sales!$D$3:$ABF$3,0))/JV$2*INDEX(Usage!$D$5:$ABF$11,MATCH(UsagePerHour!$B$52,Usage!$C$5:$C$11,0),MATCH(UsagePerHour!JV$4,Usage!$D$3:$ABF$3,0)),"")</f>
        <v>0</v>
      </c>
      <c r="JW57" s="6">
        <f>IFERROR(INDEX(Sales!$D$5:$ABF$18,MATCH(UsagePerHour!$B57,Sales!$C$5:$C$18,0),MATCH(UsagePerHour!JW$4,Sales!$D$3:$ABF$3,0))/JW$2*INDEX(Usage!$D$5:$ABF$11,MATCH(UsagePerHour!$B$52,Usage!$C$5:$C$11,0),MATCH(UsagePerHour!JW$4,Usage!$D$3:$ABF$3,0)),"")</f>
        <v>0</v>
      </c>
      <c r="JX57" s="6">
        <f>IFERROR(INDEX(Sales!$D$5:$ABF$18,MATCH(UsagePerHour!$B57,Sales!$C$5:$C$18,0),MATCH(UsagePerHour!JX$4,Sales!$D$3:$ABF$3,0))/JX$2*INDEX(Usage!$D$5:$ABF$11,MATCH(UsagePerHour!$B$52,Usage!$C$5:$C$11,0),MATCH(UsagePerHour!JX$4,Usage!$D$3:$ABF$3,0)),"")</f>
        <v>0</v>
      </c>
      <c r="JY57" s="6">
        <f>IFERROR(INDEX(Sales!$D$5:$ABF$18,MATCH(UsagePerHour!$B57,Sales!$C$5:$C$18,0),MATCH(UsagePerHour!JY$4,Sales!$D$3:$ABF$3,0))/JY$2*INDEX(Usage!$D$5:$ABF$11,MATCH(UsagePerHour!$B$52,Usage!$C$5:$C$11,0),MATCH(UsagePerHour!JY$4,Usage!$D$3:$ABF$3,0)),"")</f>
        <v>0</v>
      </c>
      <c r="JZ57" s="6">
        <f>IFERROR(INDEX(Sales!$D$5:$ABF$18,MATCH(UsagePerHour!$B57,Sales!$C$5:$C$18,0),MATCH(UsagePerHour!JZ$4,Sales!$D$3:$ABF$3,0))/JZ$2*INDEX(Usage!$D$5:$ABF$11,MATCH(UsagePerHour!$B$52,Usage!$C$5:$C$11,0),MATCH(UsagePerHour!JZ$4,Usage!$D$3:$ABF$3,0)),"")</f>
        <v>0</v>
      </c>
      <c r="KA57" s="6">
        <f>IFERROR(INDEX(Sales!$D$5:$ABF$18,MATCH(UsagePerHour!$B57,Sales!$C$5:$C$18,0),MATCH(UsagePerHour!KA$4,Sales!$D$3:$ABF$3,0))/KA$2*INDEX(Usage!$D$5:$ABF$11,MATCH(UsagePerHour!$B$52,Usage!$C$5:$C$11,0),MATCH(UsagePerHour!KA$4,Usage!$D$3:$ABF$3,0)),"")</f>
        <v>0</v>
      </c>
      <c r="KB57" s="6">
        <f>IFERROR(INDEX(Sales!$D$5:$ABF$18,MATCH(UsagePerHour!$B57,Sales!$C$5:$C$18,0),MATCH(UsagePerHour!KB$4,Sales!$D$3:$ABF$3,0))/KB$2*INDEX(Usage!$D$5:$ABF$11,MATCH(UsagePerHour!$B$52,Usage!$C$5:$C$11,0),MATCH(UsagePerHour!KB$4,Usage!$D$3:$ABF$3,0)),"")</f>
        <v>0</v>
      </c>
      <c r="KC57" s="6">
        <f>IFERROR(INDEX(Sales!$D$5:$ABF$18,MATCH(UsagePerHour!$B57,Sales!$C$5:$C$18,0),MATCH(UsagePerHour!KC$4,Sales!$D$3:$ABF$3,0))/KC$2*INDEX(Usage!$D$5:$ABF$11,MATCH(UsagePerHour!$B$52,Usage!$C$5:$C$11,0),MATCH(UsagePerHour!KC$4,Usage!$D$3:$ABF$3,0)),"")</f>
        <v>0</v>
      </c>
      <c r="KD57" s="6">
        <f>IFERROR(INDEX(Sales!$D$5:$ABF$18,MATCH(UsagePerHour!$B57,Sales!$C$5:$C$18,0),MATCH(UsagePerHour!KD$4,Sales!$D$3:$ABF$3,0))/KD$2*INDEX(Usage!$D$5:$ABF$11,MATCH(UsagePerHour!$B$52,Usage!$C$5:$C$11,0),MATCH(UsagePerHour!KD$4,Usage!$D$3:$ABF$3,0)),"")</f>
        <v>0</v>
      </c>
      <c r="KE57" s="6">
        <f>IFERROR(INDEX(Sales!$D$5:$ABF$18,MATCH(UsagePerHour!$B57,Sales!$C$5:$C$18,0),MATCH(UsagePerHour!KE$4,Sales!$D$3:$ABF$3,0))/KE$2*INDEX(Usage!$D$5:$ABF$11,MATCH(UsagePerHour!$B$52,Usage!$C$5:$C$11,0),MATCH(UsagePerHour!KE$4,Usage!$D$3:$ABF$3,0)),"")</f>
        <v>0</v>
      </c>
      <c r="KF57" s="6">
        <f>IFERROR(INDEX(Sales!$D$5:$ABF$18,MATCH(UsagePerHour!$B57,Sales!$C$5:$C$18,0),MATCH(UsagePerHour!KF$4,Sales!$D$3:$ABF$3,0))/KF$2*INDEX(Usage!$D$5:$ABF$11,MATCH(UsagePerHour!$B$52,Usage!$C$5:$C$11,0),MATCH(UsagePerHour!KF$4,Usage!$D$3:$ABF$3,0)),"")</f>
        <v>0</v>
      </c>
      <c r="KG57" s="6">
        <f>IFERROR(INDEX(Sales!$D$5:$ABF$18,MATCH(UsagePerHour!$B57,Sales!$C$5:$C$18,0),MATCH(UsagePerHour!KG$4,Sales!$D$3:$ABF$3,0))/KG$2*INDEX(Usage!$D$5:$ABF$11,MATCH(UsagePerHour!$B$52,Usage!$C$5:$C$11,0),MATCH(UsagePerHour!KG$4,Usage!$D$3:$ABF$3,0)),"")</f>
        <v>0</v>
      </c>
      <c r="KH57" s="6">
        <f>IFERROR(INDEX(Sales!$D$5:$ABF$18,MATCH(UsagePerHour!$B57,Sales!$C$5:$C$18,0),MATCH(UsagePerHour!KH$4,Sales!$D$3:$ABF$3,0))/KH$2*INDEX(Usage!$D$5:$ABF$11,MATCH(UsagePerHour!$B$52,Usage!$C$5:$C$11,0),MATCH(UsagePerHour!KH$4,Usage!$D$3:$ABF$3,0)),"")</f>
        <v>0</v>
      </c>
      <c r="KI57" s="6">
        <f>IFERROR(INDEX(Sales!$D$5:$ABF$18,MATCH(UsagePerHour!$B57,Sales!$C$5:$C$18,0),MATCH(UsagePerHour!KI$4,Sales!$D$3:$ABF$3,0))/KI$2*INDEX(Usage!$D$5:$ABF$11,MATCH(UsagePerHour!$B$52,Usage!$C$5:$C$11,0),MATCH(UsagePerHour!KI$4,Usage!$D$3:$ABF$3,0)),"")</f>
        <v>0</v>
      </c>
      <c r="KJ57" s="6">
        <f>IFERROR(INDEX(Sales!$D$5:$ABF$18,MATCH(UsagePerHour!$B57,Sales!$C$5:$C$18,0),MATCH(UsagePerHour!KJ$4,Sales!$D$3:$ABF$3,0))/KJ$2*INDEX(Usage!$D$5:$ABF$11,MATCH(UsagePerHour!$B$52,Usage!$C$5:$C$11,0),MATCH(UsagePerHour!KJ$4,Usage!$D$3:$ABF$3,0)),"")</f>
        <v>0</v>
      </c>
      <c r="KK57" s="6">
        <f>IFERROR(INDEX(Sales!$D$5:$ABF$18,MATCH(UsagePerHour!$B57,Sales!$C$5:$C$18,0),MATCH(UsagePerHour!KK$4,Sales!$D$3:$ABF$3,0))/KK$2*INDEX(Usage!$D$5:$ABF$11,MATCH(UsagePerHour!$B$52,Usage!$C$5:$C$11,0),MATCH(UsagePerHour!KK$4,Usage!$D$3:$ABF$3,0)),"")</f>
        <v>0</v>
      </c>
      <c r="KL57" s="6">
        <f>IFERROR(INDEX(Sales!$D$5:$ABF$18,MATCH(UsagePerHour!$B57,Sales!$C$5:$C$18,0),MATCH(UsagePerHour!KL$4,Sales!$D$3:$ABF$3,0))/KL$2*INDEX(Usage!$D$5:$ABF$11,MATCH(UsagePerHour!$B$52,Usage!$C$5:$C$11,0),MATCH(UsagePerHour!KL$4,Usage!$D$3:$ABF$3,0)),"")</f>
        <v>0</v>
      </c>
      <c r="KM57" s="6">
        <f>IFERROR(INDEX(Sales!$D$5:$ABF$18,MATCH(UsagePerHour!$B57,Sales!$C$5:$C$18,0),MATCH(UsagePerHour!KM$4,Sales!$D$3:$ABF$3,0))/KM$2*INDEX(Usage!$D$5:$ABF$11,MATCH(UsagePerHour!$B$52,Usage!$C$5:$C$11,0),MATCH(UsagePerHour!KM$4,Usage!$D$3:$ABF$3,0)),"")</f>
        <v>0</v>
      </c>
      <c r="KN57" s="6">
        <f>IFERROR(INDEX(Sales!$D$5:$ABF$18,MATCH(UsagePerHour!$B57,Sales!$C$5:$C$18,0),MATCH(UsagePerHour!KN$4,Sales!$D$3:$ABF$3,0))/KN$2*INDEX(Usage!$D$5:$ABF$11,MATCH(UsagePerHour!$B$52,Usage!$C$5:$C$11,0),MATCH(UsagePerHour!KN$4,Usage!$D$3:$ABF$3,0)),"")</f>
        <v>0</v>
      </c>
      <c r="KO57" s="6">
        <f>IFERROR(INDEX(Sales!$D$5:$ABF$18,MATCH(UsagePerHour!$B57,Sales!$C$5:$C$18,0),MATCH(UsagePerHour!KO$4,Sales!$D$3:$ABF$3,0))/KO$2*INDEX(Usage!$D$5:$ABF$11,MATCH(UsagePerHour!$B$52,Usage!$C$5:$C$11,0),MATCH(UsagePerHour!KO$4,Usage!$D$3:$ABF$3,0)),"")</f>
        <v>0</v>
      </c>
      <c r="KP57" s="6">
        <f>IFERROR(INDEX(Sales!$D$5:$ABF$18,MATCH(UsagePerHour!$B57,Sales!$C$5:$C$18,0),MATCH(UsagePerHour!KP$4,Sales!$D$3:$ABF$3,0))/KP$2*INDEX(Usage!$D$5:$ABF$11,MATCH(UsagePerHour!$B$52,Usage!$C$5:$C$11,0),MATCH(UsagePerHour!KP$4,Usage!$D$3:$ABF$3,0)),"")</f>
        <v>0</v>
      </c>
      <c r="KQ57" s="6">
        <f>IFERROR(INDEX(Sales!$D$5:$ABF$18,MATCH(UsagePerHour!$B57,Sales!$C$5:$C$18,0),MATCH(UsagePerHour!KQ$4,Sales!$D$3:$ABF$3,0))/KQ$2*INDEX(Usage!$D$5:$ABF$11,MATCH(UsagePerHour!$B$52,Usage!$C$5:$C$11,0),MATCH(UsagePerHour!KQ$4,Usage!$D$3:$ABF$3,0)),"")</f>
        <v>0</v>
      </c>
      <c r="KR57" s="6">
        <f>IFERROR(INDEX(Sales!$D$5:$ABF$18,MATCH(UsagePerHour!$B57,Sales!$C$5:$C$18,0),MATCH(UsagePerHour!KR$4,Sales!$D$3:$ABF$3,0))/KR$2*INDEX(Usage!$D$5:$ABF$11,MATCH(UsagePerHour!$B$52,Usage!$C$5:$C$11,0),MATCH(UsagePerHour!KR$4,Usage!$D$3:$ABF$3,0)),"")</f>
        <v>0</v>
      </c>
      <c r="KS57" s="6">
        <f>IFERROR(INDEX(Sales!$D$5:$ABF$18,MATCH(UsagePerHour!$B57,Sales!$C$5:$C$18,0),MATCH(UsagePerHour!KS$4,Sales!$D$3:$ABF$3,0))/KS$2*INDEX(Usage!$D$5:$ABF$11,MATCH(UsagePerHour!$B$52,Usage!$C$5:$C$11,0),MATCH(UsagePerHour!KS$4,Usage!$D$3:$ABF$3,0)),"")</f>
        <v>0</v>
      </c>
      <c r="KT57" s="6">
        <f>IFERROR(INDEX(Sales!$D$5:$ABF$18,MATCH(UsagePerHour!$B57,Sales!$C$5:$C$18,0),MATCH(UsagePerHour!KT$4,Sales!$D$3:$ABF$3,0))/KT$2*INDEX(Usage!$D$5:$ABF$11,MATCH(UsagePerHour!$B$52,Usage!$C$5:$C$11,0),MATCH(UsagePerHour!KT$4,Usage!$D$3:$ABF$3,0)),"")</f>
        <v>0</v>
      </c>
      <c r="KU57" s="6">
        <f>IFERROR(INDEX(Sales!$D$5:$ABF$18,MATCH(UsagePerHour!$B57,Sales!$C$5:$C$18,0),MATCH(UsagePerHour!KU$4,Sales!$D$3:$ABF$3,0))/KU$2*INDEX(Usage!$D$5:$ABF$11,MATCH(UsagePerHour!$B$52,Usage!$C$5:$C$11,0),MATCH(UsagePerHour!KU$4,Usage!$D$3:$ABF$3,0)),"")</f>
        <v>0</v>
      </c>
      <c r="KV57" s="6">
        <f>IFERROR(INDEX(Sales!$D$5:$ABF$18,MATCH(UsagePerHour!$B57,Sales!$C$5:$C$18,0),MATCH(UsagePerHour!KV$4,Sales!$D$3:$ABF$3,0))/KV$2*INDEX(Usage!$D$5:$ABF$11,MATCH(UsagePerHour!$B$52,Usage!$C$5:$C$11,0),MATCH(UsagePerHour!KV$4,Usage!$D$3:$ABF$3,0)),"")</f>
        <v>0</v>
      </c>
      <c r="KW57" s="6">
        <f>IFERROR(INDEX(Sales!$D$5:$ABF$18,MATCH(UsagePerHour!$B57,Sales!$C$5:$C$18,0),MATCH(UsagePerHour!KW$4,Sales!$D$3:$ABF$3,0))/KW$2*INDEX(Usage!$D$5:$ABF$11,MATCH(UsagePerHour!$B$52,Usage!$C$5:$C$11,0),MATCH(UsagePerHour!KW$4,Usage!$D$3:$ABF$3,0)),"")</f>
        <v>0</v>
      </c>
      <c r="KX57" s="6">
        <f>IFERROR(INDEX(Sales!$D$5:$ABF$18,MATCH(UsagePerHour!$B57,Sales!$C$5:$C$18,0),MATCH(UsagePerHour!KX$4,Sales!$D$3:$ABF$3,0))/KX$2*INDEX(Usage!$D$5:$ABF$11,MATCH(UsagePerHour!$B$52,Usage!$C$5:$C$11,0),MATCH(UsagePerHour!KX$4,Usage!$D$3:$ABF$3,0)),"")</f>
        <v>0</v>
      </c>
      <c r="KY57" s="6">
        <f>IFERROR(INDEX(Sales!$D$5:$ABF$18,MATCH(UsagePerHour!$B57,Sales!$C$5:$C$18,0),MATCH(UsagePerHour!KY$4,Sales!$D$3:$ABF$3,0))/KY$2*INDEX(Usage!$D$5:$ABF$11,MATCH(UsagePerHour!$B$52,Usage!$C$5:$C$11,0),MATCH(UsagePerHour!KY$4,Usage!$D$3:$ABF$3,0)),"")</f>
        <v>0</v>
      </c>
      <c r="KZ57" s="6">
        <f>IFERROR(INDEX(Sales!$D$5:$ABF$18,MATCH(UsagePerHour!$B57,Sales!$C$5:$C$18,0),MATCH(UsagePerHour!KZ$4,Sales!$D$3:$ABF$3,0))/KZ$2*INDEX(Usage!$D$5:$ABF$11,MATCH(UsagePerHour!$B$52,Usage!$C$5:$C$11,0),MATCH(UsagePerHour!KZ$4,Usage!$D$3:$ABF$3,0)),"")</f>
        <v>0</v>
      </c>
      <c r="LA57" s="6">
        <f>IFERROR(INDEX(Sales!$D$5:$ABF$18,MATCH(UsagePerHour!$B57,Sales!$C$5:$C$18,0),MATCH(UsagePerHour!LA$4,Sales!$D$3:$ABF$3,0))/LA$2*INDEX(Usage!$D$5:$ABF$11,MATCH(UsagePerHour!$B$52,Usage!$C$5:$C$11,0),MATCH(UsagePerHour!LA$4,Usage!$D$3:$ABF$3,0)),"")</f>
        <v>0</v>
      </c>
      <c r="LB57" s="6">
        <f>IFERROR(INDEX(Sales!$D$5:$ABF$18,MATCH(UsagePerHour!$B57,Sales!$C$5:$C$18,0),MATCH(UsagePerHour!LB$4,Sales!$D$3:$ABF$3,0))/LB$2*INDEX(Usage!$D$5:$ABF$11,MATCH(UsagePerHour!$B$52,Usage!$C$5:$C$11,0),MATCH(UsagePerHour!LB$4,Usage!$D$3:$ABF$3,0)),"")</f>
        <v>0</v>
      </c>
      <c r="LC57" s="6">
        <f>IFERROR(INDEX(Sales!$D$5:$ABF$18,MATCH(UsagePerHour!$B57,Sales!$C$5:$C$18,0),MATCH(UsagePerHour!LC$4,Sales!$D$3:$ABF$3,0))/LC$2*INDEX(Usage!$D$5:$ABF$11,MATCH(UsagePerHour!$B$52,Usage!$C$5:$C$11,0),MATCH(UsagePerHour!LC$4,Usage!$D$3:$ABF$3,0)),"")</f>
        <v>0</v>
      </c>
      <c r="LD57" s="6">
        <f>IFERROR(INDEX(Sales!$D$5:$ABF$18,MATCH(UsagePerHour!$B57,Sales!$C$5:$C$18,0),MATCH(UsagePerHour!LD$4,Sales!$D$3:$ABF$3,0))/LD$2*INDEX(Usage!$D$5:$ABF$11,MATCH(UsagePerHour!$B$52,Usage!$C$5:$C$11,0),MATCH(UsagePerHour!LD$4,Usage!$D$3:$ABF$3,0)),"")</f>
        <v>0</v>
      </c>
      <c r="LE57" s="6">
        <f>IFERROR(INDEX(Sales!$D$5:$ABF$18,MATCH(UsagePerHour!$B57,Sales!$C$5:$C$18,0),MATCH(UsagePerHour!LE$4,Sales!$D$3:$ABF$3,0))/LE$2*INDEX(Usage!$D$5:$ABF$11,MATCH(UsagePerHour!$B$52,Usage!$C$5:$C$11,0),MATCH(UsagePerHour!LE$4,Usage!$D$3:$ABF$3,0)),"")</f>
        <v>0</v>
      </c>
      <c r="LF57" s="6">
        <f>IFERROR(INDEX(Sales!$D$5:$ABF$18,MATCH(UsagePerHour!$B57,Sales!$C$5:$C$18,0),MATCH(UsagePerHour!LF$4,Sales!$D$3:$ABF$3,0))/LF$2*INDEX(Usage!$D$5:$ABF$11,MATCH(UsagePerHour!$B$52,Usage!$C$5:$C$11,0),MATCH(UsagePerHour!LF$4,Usage!$D$3:$ABF$3,0)),"")</f>
        <v>0</v>
      </c>
      <c r="LG57" s="6">
        <f>IFERROR(INDEX(Sales!$D$5:$ABF$18,MATCH(UsagePerHour!$B57,Sales!$C$5:$C$18,0),MATCH(UsagePerHour!LG$4,Sales!$D$3:$ABF$3,0))/LG$2*INDEX(Usage!$D$5:$ABF$11,MATCH(UsagePerHour!$B$52,Usage!$C$5:$C$11,0),MATCH(UsagePerHour!LG$4,Usage!$D$3:$ABF$3,0)),"")</f>
        <v>0</v>
      </c>
      <c r="LH57" s="6">
        <f>IFERROR(INDEX(Sales!$D$5:$ABF$18,MATCH(UsagePerHour!$B57,Sales!$C$5:$C$18,0),MATCH(UsagePerHour!LH$4,Sales!$D$3:$ABF$3,0))/LH$2*INDEX(Usage!$D$5:$ABF$11,MATCH(UsagePerHour!$B$52,Usage!$C$5:$C$11,0),MATCH(UsagePerHour!LH$4,Usage!$D$3:$ABF$3,0)),"")</f>
        <v>0</v>
      </c>
      <c r="LI57" s="6">
        <f>IFERROR(INDEX(Sales!$D$5:$ABF$18,MATCH(UsagePerHour!$B57,Sales!$C$5:$C$18,0),MATCH(UsagePerHour!LI$4,Sales!$D$3:$ABF$3,0))/LI$2*INDEX(Usage!$D$5:$ABF$11,MATCH(UsagePerHour!$B$52,Usage!$C$5:$C$11,0),MATCH(UsagePerHour!LI$4,Usage!$D$3:$ABF$3,0)),"")</f>
        <v>0</v>
      </c>
      <c r="LJ57" s="6">
        <f>IFERROR(INDEX(Sales!$D$5:$ABF$18,MATCH(UsagePerHour!$B57,Sales!$C$5:$C$18,0),MATCH(UsagePerHour!LJ$4,Sales!$D$3:$ABF$3,0))/LJ$2*INDEX(Usage!$D$5:$ABF$11,MATCH(UsagePerHour!$B$52,Usage!$C$5:$C$11,0),MATCH(UsagePerHour!LJ$4,Usage!$D$3:$ABF$3,0)),"")</f>
        <v>0</v>
      </c>
      <c r="LK57" s="6">
        <f>IFERROR(INDEX(Sales!$D$5:$ABF$18,MATCH(UsagePerHour!$B57,Sales!$C$5:$C$18,0),MATCH(UsagePerHour!LK$4,Sales!$D$3:$ABF$3,0))/LK$2*INDEX(Usage!$D$5:$ABF$11,MATCH(UsagePerHour!$B$52,Usage!$C$5:$C$11,0),MATCH(UsagePerHour!LK$4,Usage!$D$3:$ABF$3,0)),"")</f>
        <v>0</v>
      </c>
      <c r="LL57" s="6">
        <f>IFERROR(INDEX(Sales!$D$5:$ABF$18,MATCH(UsagePerHour!$B57,Sales!$C$5:$C$18,0),MATCH(UsagePerHour!LL$4,Sales!$D$3:$ABF$3,0))/LL$2*INDEX(Usage!$D$5:$ABF$11,MATCH(UsagePerHour!$B$52,Usage!$C$5:$C$11,0),MATCH(UsagePerHour!LL$4,Usage!$D$3:$ABF$3,0)),"")</f>
        <v>0</v>
      </c>
      <c r="LM57" s="6">
        <f>IFERROR(INDEX(Sales!$D$5:$ABF$18,MATCH(UsagePerHour!$B57,Sales!$C$5:$C$18,0),MATCH(UsagePerHour!LM$4,Sales!$D$3:$ABF$3,0))/LM$2*INDEX(Usage!$D$5:$ABF$11,MATCH(UsagePerHour!$B$52,Usage!$C$5:$C$11,0),MATCH(UsagePerHour!LM$4,Usage!$D$3:$ABF$3,0)),"")</f>
        <v>0</v>
      </c>
      <c r="LN57" s="6">
        <f>IFERROR(INDEX(Sales!$D$5:$ABF$18,MATCH(UsagePerHour!$B57,Sales!$C$5:$C$18,0),MATCH(UsagePerHour!LN$4,Sales!$D$3:$ABF$3,0))/LN$2*INDEX(Usage!$D$5:$ABF$11,MATCH(UsagePerHour!$B$52,Usage!$C$5:$C$11,0),MATCH(UsagePerHour!LN$4,Usage!$D$3:$ABF$3,0)),"")</f>
        <v>0</v>
      </c>
      <c r="LO57" s="6">
        <f>IFERROR(INDEX(Sales!$D$5:$ABF$18,MATCH(UsagePerHour!$B57,Sales!$C$5:$C$18,0),MATCH(UsagePerHour!LO$4,Sales!$D$3:$ABF$3,0))/LO$2*INDEX(Usage!$D$5:$ABF$11,MATCH(UsagePerHour!$B$52,Usage!$C$5:$C$11,0),MATCH(UsagePerHour!LO$4,Usage!$D$3:$ABF$3,0)),"")</f>
        <v>0</v>
      </c>
      <c r="LP57" s="6">
        <f>IFERROR(INDEX(Sales!$D$5:$ABF$18,MATCH(UsagePerHour!$B57,Sales!$C$5:$C$18,0),MATCH(UsagePerHour!LP$4,Sales!$D$3:$ABF$3,0))/LP$2*INDEX(Usage!$D$5:$ABF$11,MATCH(UsagePerHour!$B$52,Usage!$C$5:$C$11,0),MATCH(UsagePerHour!LP$4,Usage!$D$3:$ABF$3,0)),"")</f>
        <v>0</v>
      </c>
      <c r="LQ57" s="6">
        <f>IFERROR(INDEX(Sales!$D$5:$ABF$18,MATCH(UsagePerHour!$B57,Sales!$C$5:$C$18,0),MATCH(UsagePerHour!LQ$4,Sales!$D$3:$ABF$3,0))/LQ$2*INDEX(Usage!$D$5:$ABF$11,MATCH(UsagePerHour!$B$52,Usage!$C$5:$C$11,0),MATCH(UsagePerHour!LQ$4,Usage!$D$3:$ABF$3,0)),"")</f>
        <v>0</v>
      </c>
      <c r="LR57" s="6">
        <f>IFERROR(INDEX(Sales!$D$5:$ABF$18,MATCH(UsagePerHour!$B57,Sales!$C$5:$C$18,0),MATCH(UsagePerHour!LR$4,Sales!$D$3:$ABF$3,0))/LR$2*INDEX(Usage!$D$5:$ABF$11,MATCH(UsagePerHour!$B$52,Usage!$C$5:$C$11,0),MATCH(UsagePerHour!LR$4,Usage!$D$3:$ABF$3,0)),"")</f>
        <v>0</v>
      </c>
      <c r="LS57" s="6">
        <f>IFERROR(INDEX(Sales!$D$5:$ABF$18,MATCH(UsagePerHour!$B57,Sales!$C$5:$C$18,0),MATCH(UsagePerHour!LS$4,Sales!$D$3:$ABF$3,0))/LS$2*INDEX(Usage!$D$5:$ABF$11,MATCH(UsagePerHour!$B$52,Usage!$C$5:$C$11,0),MATCH(UsagePerHour!LS$4,Usage!$D$3:$ABF$3,0)),"")</f>
        <v>0</v>
      </c>
      <c r="LT57" s="6">
        <f>IFERROR(INDEX(Sales!$D$5:$ABF$18,MATCH(UsagePerHour!$B57,Sales!$C$5:$C$18,0),MATCH(UsagePerHour!LT$4,Sales!$D$3:$ABF$3,0))/LT$2*INDEX(Usage!$D$5:$ABF$11,MATCH(UsagePerHour!$B$52,Usage!$C$5:$C$11,0),MATCH(UsagePerHour!LT$4,Usage!$D$3:$ABF$3,0)),"")</f>
        <v>0</v>
      </c>
      <c r="LU57" s="6">
        <f>IFERROR(INDEX(Sales!$D$5:$ABF$18,MATCH(UsagePerHour!$B57,Sales!$C$5:$C$18,0),MATCH(UsagePerHour!LU$4,Sales!$D$3:$ABF$3,0))/LU$2*INDEX(Usage!$D$5:$ABF$11,MATCH(UsagePerHour!$B$52,Usage!$C$5:$C$11,0),MATCH(UsagePerHour!LU$4,Usage!$D$3:$ABF$3,0)),"")</f>
        <v>0</v>
      </c>
      <c r="LV57" s="6">
        <f>IFERROR(INDEX(Sales!$D$5:$ABF$18,MATCH(UsagePerHour!$B57,Sales!$C$5:$C$18,0),MATCH(UsagePerHour!LV$4,Sales!$D$3:$ABF$3,0))/LV$2*INDEX(Usage!$D$5:$ABF$11,MATCH(UsagePerHour!$B$52,Usage!$C$5:$C$11,0),MATCH(UsagePerHour!LV$4,Usage!$D$3:$ABF$3,0)),"")</f>
        <v>0</v>
      </c>
      <c r="LW57" s="6">
        <f>IFERROR(INDEX(Sales!$D$5:$ABF$18,MATCH(UsagePerHour!$B57,Sales!$C$5:$C$18,0),MATCH(UsagePerHour!LW$4,Sales!$D$3:$ABF$3,0))/LW$2*INDEX(Usage!$D$5:$ABF$11,MATCH(UsagePerHour!$B$52,Usage!$C$5:$C$11,0),MATCH(UsagePerHour!LW$4,Usage!$D$3:$ABF$3,0)),"")</f>
        <v>0</v>
      </c>
      <c r="LX57" s="6">
        <f>IFERROR(INDEX(Sales!$D$5:$ABF$18,MATCH(UsagePerHour!$B57,Sales!$C$5:$C$18,0),MATCH(UsagePerHour!LX$4,Sales!$D$3:$ABF$3,0))/LX$2*INDEX(Usage!$D$5:$ABF$11,MATCH(UsagePerHour!$B$52,Usage!$C$5:$C$11,0),MATCH(UsagePerHour!LX$4,Usage!$D$3:$ABF$3,0)),"")</f>
        <v>0</v>
      </c>
      <c r="LY57" s="6">
        <f>IFERROR(INDEX(Sales!$D$5:$ABF$18,MATCH(UsagePerHour!$B57,Sales!$C$5:$C$18,0),MATCH(UsagePerHour!LY$4,Sales!$D$3:$ABF$3,0))/LY$2*INDEX(Usage!$D$5:$ABF$11,MATCH(UsagePerHour!$B$52,Usage!$C$5:$C$11,0),MATCH(UsagePerHour!LY$4,Usage!$D$3:$ABF$3,0)),"")</f>
        <v>0</v>
      </c>
      <c r="LZ57" s="6">
        <f>IFERROR(INDEX(Sales!$D$5:$ABF$18,MATCH(UsagePerHour!$B57,Sales!$C$5:$C$18,0),MATCH(UsagePerHour!LZ$4,Sales!$D$3:$ABF$3,0))/LZ$2*INDEX(Usage!$D$5:$ABF$11,MATCH(UsagePerHour!$B$52,Usage!$C$5:$C$11,0),MATCH(UsagePerHour!LZ$4,Usage!$D$3:$ABF$3,0)),"")</f>
        <v>0</v>
      </c>
      <c r="MA57" s="6">
        <f>IFERROR(INDEX(Sales!$D$5:$ABF$18,MATCH(UsagePerHour!$B57,Sales!$C$5:$C$18,0),MATCH(UsagePerHour!MA$4,Sales!$D$3:$ABF$3,0))/MA$2*INDEX(Usage!$D$5:$ABF$11,MATCH(UsagePerHour!$B$52,Usage!$C$5:$C$11,0),MATCH(UsagePerHour!MA$4,Usage!$D$3:$ABF$3,0)),"")</f>
        <v>0</v>
      </c>
      <c r="MB57" s="6">
        <f>IFERROR(INDEX(Sales!$D$5:$ABF$18,MATCH(UsagePerHour!$B57,Sales!$C$5:$C$18,0),MATCH(UsagePerHour!MB$4,Sales!$D$3:$ABF$3,0))/MB$2*INDEX(Usage!$D$5:$ABF$11,MATCH(UsagePerHour!$B$52,Usage!$C$5:$C$11,0),MATCH(UsagePerHour!MB$4,Usage!$D$3:$ABF$3,0)),"")</f>
        <v>0</v>
      </c>
      <c r="MC57" s="6">
        <f>IFERROR(INDEX(Sales!$D$5:$ABF$18,MATCH(UsagePerHour!$B57,Sales!$C$5:$C$18,0),MATCH(UsagePerHour!MC$4,Sales!$D$3:$ABF$3,0))/MC$2*INDEX(Usage!$D$5:$ABF$11,MATCH(UsagePerHour!$B$52,Usage!$C$5:$C$11,0),MATCH(UsagePerHour!MC$4,Usage!$D$3:$ABF$3,0)),"")</f>
        <v>0</v>
      </c>
      <c r="MD57" s="6">
        <f>IFERROR(INDEX(Sales!$D$5:$ABF$18,MATCH(UsagePerHour!$B57,Sales!$C$5:$C$18,0),MATCH(UsagePerHour!MD$4,Sales!$D$3:$ABF$3,0))/MD$2*INDEX(Usage!$D$5:$ABF$11,MATCH(UsagePerHour!$B$52,Usage!$C$5:$C$11,0),MATCH(UsagePerHour!MD$4,Usage!$D$3:$ABF$3,0)),"")</f>
        <v>0</v>
      </c>
      <c r="ME57" s="6">
        <f>IFERROR(INDEX(Sales!$D$5:$ABF$18,MATCH(UsagePerHour!$B57,Sales!$C$5:$C$18,0),MATCH(UsagePerHour!ME$4,Sales!$D$3:$ABF$3,0))/ME$2*INDEX(Usage!$D$5:$ABF$11,MATCH(UsagePerHour!$B$52,Usage!$C$5:$C$11,0),MATCH(UsagePerHour!ME$4,Usage!$D$3:$ABF$3,0)),"")</f>
        <v>0</v>
      </c>
      <c r="MF57" s="6">
        <f>IFERROR(INDEX(Sales!$D$5:$ABF$18,MATCH(UsagePerHour!$B57,Sales!$C$5:$C$18,0),MATCH(UsagePerHour!MF$4,Sales!$D$3:$ABF$3,0))/MF$2*INDEX(Usage!$D$5:$ABF$11,MATCH(UsagePerHour!$B$52,Usage!$C$5:$C$11,0),MATCH(UsagePerHour!MF$4,Usage!$D$3:$ABF$3,0)),"")</f>
        <v>0</v>
      </c>
      <c r="MG57" s="6">
        <f>IFERROR(INDEX(Sales!$D$5:$ABF$18,MATCH(UsagePerHour!$B57,Sales!$C$5:$C$18,0),MATCH(UsagePerHour!MG$4,Sales!$D$3:$ABF$3,0))/MG$2*INDEX(Usage!$D$5:$ABF$11,MATCH(UsagePerHour!$B$52,Usage!$C$5:$C$11,0),MATCH(UsagePerHour!MG$4,Usage!$D$3:$ABF$3,0)),"")</f>
        <v>0</v>
      </c>
      <c r="MH57" s="6">
        <f>IFERROR(INDEX(Sales!$D$5:$ABF$18,MATCH(UsagePerHour!$B57,Sales!$C$5:$C$18,0),MATCH(UsagePerHour!MH$4,Sales!$D$3:$ABF$3,0))/MH$2*INDEX(Usage!$D$5:$ABF$11,MATCH(UsagePerHour!$B$52,Usage!$C$5:$C$11,0),MATCH(UsagePerHour!MH$4,Usage!$D$3:$ABF$3,0)),"")</f>
        <v>0</v>
      </c>
      <c r="MI57" s="6">
        <f>IFERROR(INDEX(Sales!$D$5:$ABF$18,MATCH(UsagePerHour!$B57,Sales!$C$5:$C$18,0),MATCH(UsagePerHour!MI$4,Sales!$D$3:$ABF$3,0))/MI$2*INDEX(Usage!$D$5:$ABF$11,MATCH(UsagePerHour!$B$52,Usage!$C$5:$C$11,0),MATCH(UsagePerHour!MI$4,Usage!$D$3:$ABF$3,0)),"")</f>
        <v>0</v>
      </c>
      <c r="MJ57" s="6">
        <f>IFERROR(INDEX(Sales!$D$5:$ABF$18,MATCH(UsagePerHour!$B57,Sales!$C$5:$C$18,0),MATCH(UsagePerHour!MJ$4,Sales!$D$3:$ABF$3,0))/MJ$2*INDEX(Usage!$D$5:$ABF$11,MATCH(UsagePerHour!$B$52,Usage!$C$5:$C$11,0),MATCH(UsagePerHour!MJ$4,Usage!$D$3:$ABF$3,0)),"")</f>
        <v>0</v>
      </c>
      <c r="MK57" s="6">
        <f>IFERROR(INDEX(Sales!$D$5:$ABF$18,MATCH(UsagePerHour!$B57,Sales!$C$5:$C$18,0),MATCH(UsagePerHour!MK$4,Sales!$D$3:$ABF$3,0))/MK$2*INDEX(Usage!$D$5:$ABF$11,MATCH(UsagePerHour!$B$52,Usage!$C$5:$C$11,0),MATCH(UsagePerHour!MK$4,Usage!$D$3:$ABF$3,0)),"")</f>
        <v>0</v>
      </c>
      <c r="ML57" s="6">
        <f>IFERROR(INDEX(Sales!$D$5:$ABF$18,MATCH(UsagePerHour!$B57,Sales!$C$5:$C$18,0),MATCH(UsagePerHour!ML$4,Sales!$D$3:$ABF$3,0))/ML$2*INDEX(Usage!$D$5:$ABF$11,MATCH(UsagePerHour!$B$52,Usage!$C$5:$C$11,0),MATCH(UsagePerHour!ML$4,Usage!$D$3:$ABF$3,0)),"")</f>
        <v>0</v>
      </c>
      <c r="MM57" s="6">
        <f>IFERROR(INDEX(Sales!$D$5:$ABF$18,MATCH(UsagePerHour!$B57,Sales!$C$5:$C$18,0),MATCH(UsagePerHour!MM$4,Sales!$D$3:$ABF$3,0))/MM$2*INDEX(Usage!$D$5:$ABF$11,MATCH(UsagePerHour!$B$52,Usage!$C$5:$C$11,0),MATCH(UsagePerHour!MM$4,Usage!$D$3:$ABF$3,0)),"")</f>
        <v>0</v>
      </c>
      <c r="MN57" s="6">
        <f>IFERROR(INDEX(Sales!$D$5:$ABF$18,MATCH(UsagePerHour!$B57,Sales!$C$5:$C$18,0),MATCH(UsagePerHour!MN$4,Sales!$D$3:$ABF$3,0))/MN$2*INDEX(Usage!$D$5:$ABF$11,MATCH(UsagePerHour!$B$52,Usage!$C$5:$C$11,0),MATCH(UsagePerHour!MN$4,Usage!$D$3:$ABF$3,0)),"")</f>
        <v>0</v>
      </c>
      <c r="MO57" s="6">
        <f>IFERROR(INDEX(Sales!$D$5:$ABF$18,MATCH(UsagePerHour!$B57,Sales!$C$5:$C$18,0),MATCH(UsagePerHour!MO$4,Sales!$D$3:$ABF$3,0))/MO$2*INDEX(Usage!$D$5:$ABF$11,MATCH(UsagePerHour!$B$52,Usage!$C$5:$C$11,0),MATCH(UsagePerHour!MO$4,Usage!$D$3:$ABF$3,0)),"")</f>
        <v>0</v>
      </c>
      <c r="MP57" s="6">
        <f>IFERROR(INDEX(Sales!$D$5:$ABF$18,MATCH(UsagePerHour!$B57,Sales!$C$5:$C$18,0),MATCH(UsagePerHour!MP$4,Sales!$D$3:$ABF$3,0))/MP$2*INDEX(Usage!$D$5:$ABF$11,MATCH(UsagePerHour!$B$52,Usage!$C$5:$C$11,0),MATCH(UsagePerHour!MP$4,Usage!$D$3:$ABF$3,0)),"")</f>
        <v>0</v>
      </c>
      <c r="MQ57" s="6">
        <f>IFERROR(INDEX(Sales!$D$5:$ABF$18,MATCH(UsagePerHour!$B57,Sales!$C$5:$C$18,0),MATCH(UsagePerHour!MQ$4,Sales!$D$3:$ABF$3,0))/MQ$2*INDEX(Usage!$D$5:$ABF$11,MATCH(UsagePerHour!$B$52,Usage!$C$5:$C$11,0),MATCH(UsagePerHour!MQ$4,Usage!$D$3:$ABF$3,0)),"")</f>
        <v>0</v>
      </c>
      <c r="MR57" s="6">
        <f>IFERROR(INDEX(Sales!$D$5:$ABF$18,MATCH(UsagePerHour!$B57,Sales!$C$5:$C$18,0),MATCH(UsagePerHour!MR$4,Sales!$D$3:$ABF$3,0))/MR$2*INDEX(Usage!$D$5:$ABF$11,MATCH(UsagePerHour!$B$52,Usage!$C$5:$C$11,0),MATCH(UsagePerHour!MR$4,Usage!$D$3:$ABF$3,0)),"")</f>
        <v>0</v>
      </c>
      <c r="MS57" s="6">
        <f>IFERROR(INDEX(Sales!$D$5:$ABF$18,MATCH(UsagePerHour!$B57,Sales!$C$5:$C$18,0),MATCH(UsagePerHour!MS$4,Sales!$D$3:$ABF$3,0))/MS$2*INDEX(Usage!$D$5:$ABF$11,MATCH(UsagePerHour!$B$52,Usage!$C$5:$C$11,0),MATCH(UsagePerHour!MS$4,Usage!$D$3:$ABF$3,0)),"")</f>
        <v>0</v>
      </c>
      <c r="MT57" s="6">
        <f>IFERROR(INDEX(Sales!$D$5:$ABF$18,MATCH(UsagePerHour!$B57,Sales!$C$5:$C$18,0),MATCH(UsagePerHour!MT$4,Sales!$D$3:$ABF$3,0))/MT$2*INDEX(Usage!$D$5:$ABF$11,MATCH(UsagePerHour!$B$52,Usage!$C$5:$C$11,0),MATCH(UsagePerHour!MT$4,Usage!$D$3:$ABF$3,0)),"")</f>
        <v>0</v>
      </c>
      <c r="MU57" s="6">
        <f>IFERROR(INDEX(Sales!$D$5:$ABF$18,MATCH(UsagePerHour!$B57,Sales!$C$5:$C$18,0),MATCH(UsagePerHour!MU$4,Sales!$D$3:$ABF$3,0))/MU$2*INDEX(Usage!$D$5:$ABF$11,MATCH(UsagePerHour!$B$52,Usage!$C$5:$C$11,0),MATCH(UsagePerHour!MU$4,Usage!$D$3:$ABF$3,0)),"")</f>
        <v>0</v>
      </c>
      <c r="MV57" s="6">
        <f>IFERROR(INDEX(Sales!$D$5:$ABF$18,MATCH(UsagePerHour!$B57,Sales!$C$5:$C$18,0),MATCH(UsagePerHour!MV$4,Sales!$D$3:$ABF$3,0))/MV$2*INDEX(Usage!$D$5:$ABF$11,MATCH(UsagePerHour!$B$52,Usage!$C$5:$C$11,0),MATCH(UsagePerHour!MV$4,Usage!$D$3:$ABF$3,0)),"")</f>
        <v>0</v>
      </c>
      <c r="MW57" s="6">
        <f>IFERROR(INDEX(Sales!$D$5:$ABF$18,MATCH(UsagePerHour!$B57,Sales!$C$5:$C$18,0),MATCH(UsagePerHour!MW$4,Sales!$D$3:$ABF$3,0))/MW$2*INDEX(Usage!$D$5:$ABF$11,MATCH(UsagePerHour!$B$52,Usage!$C$5:$C$11,0),MATCH(UsagePerHour!MW$4,Usage!$D$3:$ABF$3,0)),"")</f>
        <v>0</v>
      </c>
      <c r="MX57" s="6">
        <f>IFERROR(INDEX(Sales!$D$5:$ABF$18,MATCH(UsagePerHour!$B57,Sales!$C$5:$C$18,0),MATCH(UsagePerHour!MX$4,Sales!$D$3:$ABF$3,0))/MX$2*INDEX(Usage!$D$5:$ABF$11,MATCH(UsagePerHour!$B$52,Usage!$C$5:$C$11,0),MATCH(UsagePerHour!MX$4,Usage!$D$3:$ABF$3,0)),"")</f>
        <v>0</v>
      </c>
      <c r="MY57" s="6">
        <f>IFERROR(INDEX(Sales!$D$5:$ABF$18,MATCH(UsagePerHour!$B57,Sales!$C$5:$C$18,0),MATCH(UsagePerHour!MY$4,Sales!$D$3:$ABF$3,0))/MY$2*INDEX(Usage!$D$5:$ABF$11,MATCH(UsagePerHour!$B$52,Usage!$C$5:$C$11,0),MATCH(UsagePerHour!MY$4,Usage!$D$3:$ABF$3,0)),"")</f>
        <v>0</v>
      </c>
      <c r="MZ57" s="6">
        <f>IFERROR(INDEX(Sales!$D$5:$ABF$18,MATCH(UsagePerHour!$B57,Sales!$C$5:$C$18,0),MATCH(UsagePerHour!MZ$4,Sales!$D$3:$ABF$3,0))/MZ$2*INDEX(Usage!$D$5:$ABF$11,MATCH(UsagePerHour!$B$52,Usage!$C$5:$C$11,0),MATCH(UsagePerHour!MZ$4,Usage!$D$3:$ABF$3,0)),"")</f>
        <v>0</v>
      </c>
      <c r="NA57" s="6">
        <f>IFERROR(INDEX(Sales!$D$5:$ABF$18,MATCH(UsagePerHour!$B57,Sales!$C$5:$C$18,0),MATCH(UsagePerHour!NA$4,Sales!$D$3:$ABF$3,0))/NA$2*INDEX(Usage!$D$5:$ABF$11,MATCH(UsagePerHour!$B$52,Usage!$C$5:$C$11,0),MATCH(UsagePerHour!NA$4,Usage!$D$3:$ABF$3,0)),"")</f>
        <v>0</v>
      </c>
      <c r="NB57" s="6">
        <f>IFERROR(INDEX(Sales!$D$5:$ABF$18,MATCH(UsagePerHour!$B57,Sales!$C$5:$C$18,0),MATCH(UsagePerHour!NB$4,Sales!$D$3:$ABF$3,0))/NB$2*INDEX(Usage!$D$5:$ABF$11,MATCH(UsagePerHour!$B$52,Usage!$C$5:$C$11,0),MATCH(UsagePerHour!NB$4,Usage!$D$3:$ABF$3,0)),"")</f>
        <v>0</v>
      </c>
      <c r="NC57" s="6">
        <f>IFERROR(INDEX(Sales!$D$5:$ABF$18,MATCH(UsagePerHour!$B57,Sales!$C$5:$C$18,0),MATCH(UsagePerHour!NC$4,Sales!$D$3:$ABF$3,0))/NC$2*INDEX(Usage!$D$5:$ABF$11,MATCH(UsagePerHour!$B$52,Usage!$C$5:$C$11,0),MATCH(UsagePerHour!NC$4,Usage!$D$3:$ABF$3,0)),"")</f>
        <v>0</v>
      </c>
      <c r="ND57" s="6">
        <f>IFERROR(INDEX(Sales!$D$5:$ABF$18,MATCH(UsagePerHour!$B57,Sales!$C$5:$C$18,0),MATCH(UsagePerHour!ND$4,Sales!$D$3:$ABF$3,0))/ND$2*INDEX(Usage!$D$5:$ABF$11,MATCH(UsagePerHour!$B$52,Usage!$C$5:$C$11,0),MATCH(UsagePerHour!ND$4,Usage!$D$3:$ABF$3,0)),"")</f>
        <v>0</v>
      </c>
      <c r="NE57" s="6">
        <f>IFERROR(INDEX(Sales!$D$5:$ABF$18,MATCH(UsagePerHour!$B57,Sales!$C$5:$C$18,0),MATCH(UsagePerHour!NE$4,Sales!$D$3:$ABF$3,0))/NE$2*INDEX(Usage!$D$5:$ABF$11,MATCH(UsagePerHour!$B$52,Usage!$C$5:$C$11,0),MATCH(UsagePerHour!NE$4,Usage!$D$3:$ABF$3,0)),"")</f>
        <v>0</v>
      </c>
      <c r="NF57" s="6">
        <f>IFERROR(INDEX(Sales!$D$5:$ABF$18,MATCH(UsagePerHour!$B57,Sales!$C$5:$C$18,0),MATCH(UsagePerHour!NF$4,Sales!$D$3:$ABF$3,0))/NF$2*INDEX(Usage!$D$5:$ABF$11,MATCH(UsagePerHour!$B$52,Usage!$C$5:$C$11,0),MATCH(UsagePerHour!NF$4,Usage!$D$3:$ABF$3,0)),"")</f>
        <v>0</v>
      </c>
      <c r="NG57" s="6">
        <f>IFERROR(INDEX(Sales!$D$5:$ABF$18,MATCH(UsagePerHour!$B57,Sales!$C$5:$C$18,0),MATCH(UsagePerHour!NG$4,Sales!$D$3:$ABF$3,0))/NG$2*INDEX(Usage!$D$5:$ABF$11,MATCH(UsagePerHour!$B$52,Usage!$C$5:$C$11,0),MATCH(UsagePerHour!NG$4,Usage!$D$3:$ABF$3,0)),"")</f>
        <v>0</v>
      </c>
      <c r="NH57" s="6">
        <f>IFERROR(INDEX(Sales!$D$5:$ABF$18,MATCH(UsagePerHour!$B57,Sales!$C$5:$C$18,0),MATCH(UsagePerHour!NH$4,Sales!$D$3:$ABF$3,0))/NH$2*INDEX(Usage!$D$5:$ABF$11,MATCH(UsagePerHour!$B$52,Usage!$C$5:$C$11,0),MATCH(UsagePerHour!NH$4,Usage!$D$3:$ABF$3,0)),"")</f>
        <v>0</v>
      </c>
      <c r="NI57" s="6">
        <f>IFERROR(INDEX(Sales!$D$5:$ABF$18,MATCH(UsagePerHour!$B57,Sales!$C$5:$C$18,0),MATCH(UsagePerHour!NI$4,Sales!$D$3:$ABF$3,0))/NI$2*INDEX(Usage!$D$5:$ABF$11,MATCH(UsagePerHour!$B$52,Usage!$C$5:$C$11,0),MATCH(UsagePerHour!NI$4,Usage!$D$3:$ABF$3,0)),"")</f>
        <v>0</v>
      </c>
      <c r="NJ57" s="6">
        <f>IFERROR(INDEX(Sales!$D$5:$ABF$18,MATCH(UsagePerHour!$B57,Sales!$C$5:$C$18,0),MATCH(UsagePerHour!NJ$4,Sales!$D$3:$ABF$3,0))/NJ$2*INDEX(Usage!$D$5:$ABF$11,MATCH(UsagePerHour!$B$52,Usage!$C$5:$C$11,0),MATCH(UsagePerHour!NJ$4,Usage!$D$3:$ABF$3,0)),"")</f>
        <v>0</v>
      </c>
      <c r="NK57" s="6">
        <f>IFERROR(INDEX(Sales!$D$5:$ABF$18,MATCH(UsagePerHour!$B57,Sales!$C$5:$C$18,0),MATCH(UsagePerHour!NK$4,Sales!$D$3:$ABF$3,0))/NK$2*INDEX(Usage!$D$5:$ABF$11,MATCH(UsagePerHour!$B$52,Usage!$C$5:$C$11,0),MATCH(UsagePerHour!NK$4,Usage!$D$3:$ABF$3,0)),"")</f>
        <v>0</v>
      </c>
      <c r="NL57" s="6">
        <f>IFERROR(INDEX(Sales!$D$5:$ABF$18,MATCH(UsagePerHour!$B57,Sales!$C$5:$C$18,0),MATCH(UsagePerHour!NL$4,Sales!$D$3:$ABF$3,0))/NL$2*INDEX(Usage!$D$5:$ABF$11,MATCH(UsagePerHour!$B$52,Usage!$C$5:$C$11,0),MATCH(UsagePerHour!NL$4,Usage!$D$3:$ABF$3,0)),"")</f>
        <v>0</v>
      </c>
      <c r="NM57" s="6">
        <f>IFERROR(INDEX(Sales!$D$5:$ABF$18,MATCH(UsagePerHour!$B57,Sales!$C$5:$C$18,0),MATCH(UsagePerHour!NM$4,Sales!$D$3:$ABF$3,0))/NM$2*INDEX(Usage!$D$5:$ABF$11,MATCH(UsagePerHour!$B$52,Usage!$C$5:$C$11,0),MATCH(UsagePerHour!NM$4,Usage!$D$3:$ABF$3,0)),"")</f>
        <v>0</v>
      </c>
      <c r="NN57" s="6">
        <f>IFERROR(INDEX(Sales!$D$5:$ABF$18,MATCH(UsagePerHour!$B57,Sales!$C$5:$C$18,0),MATCH(UsagePerHour!NN$4,Sales!$D$3:$ABF$3,0))/NN$2*INDEX(Usage!$D$5:$ABF$11,MATCH(UsagePerHour!$B$52,Usage!$C$5:$C$11,0),MATCH(UsagePerHour!NN$4,Usage!$D$3:$ABF$3,0)),"")</f>
        <v>0</v>
      </c>
      <c r="NO57" s="6">
        <f>IFERROR(INDEX(Sales!$D$5:$ABF$18,MATCH(UsagePerHour!$B57,Sales!$C$5:$C$18,0),MATCH(UsagePerHour!NO$4,Sales!$D$3:$ABF$3,0))/NO$2*INDEX(Usage!$D$5:$ABF$11,MATCH(UsagePerHour!$B$52,Usage!$C$5:$C$11,0),MATCH(UsagePerHour!NO$4,Usage!$D$3:$ABF$3,0)),"")</f>
        <v>0</v>
      </c>
      <c r="NP57" s="6">
        <f>IFERROR(INDEX(Sales!$D$5:$ABF$18,MATCH(UsagePerHour!$B57,Sales!$C$5:$C$18,0),MATCH(UsagePerHour!NP$4,Sales!$D$3:$ABF$3,0))/NP$2*INDEX(Usage!$D$5:$ABF$11,MATCH(UsagePerHour!$B$52,Usage!$C$5:$C$11,0),MATCH(UsagePerHour!NP$4,Usage!$D$3:$ABF$3,0)),"")</f>
        <v>0</v>
      </c>
      <c r="NQ57" s="6">
        <f>IFERROR(INDEX(Sales!$D$5:$ABF$18,MATCH(UsagePerHour!$B57,Sales!$C$5:$C$18,0),MATCH(UsagePerHour!NQ$4,Sales!$D$3:$ABF$3,0))/NQ$2*INDEX(Usage!$D$5:$ABF$11,MATCH(UsagePerHour!$B$52,Usage!$C$5:$C$11,0),MATCH(UsagePerHour!NQ$4,Usage!$D$3:$ABF$3,0)),"")</f>
        <v>0</v>
      </c>
      <c r="NR57" s="6">
        <f>IFERROR(INDEX(Sales!$D$5:$ABF$18,MATCH(UsagePerHour!$B57,Sales!$C$5:$C$18,0),MATCH(UsagePerHour!NR$4,Sales!$D$3:$ABF$3,0))/NR$2*INDEX(Usage!$D$5:$ABF$11,MATCH(UsagePerHour!$B$52,Usage!$C$5:$C$11,0),MATCH(UsagePerHour!NR$4,Usage!$D$3:$ABF$3,0)),"")</f>
        <v>0</v>
      </c>
      <c r="NS57" s="6">
        <f>IFERROR(INDEX(Sales!$D$5:$ABF$18,MATCH(UsagePerHour!$B57,Sales!$C$5:$C$18,0),MATCH(UsagePerHour!NS$4,Sales!$D$3:$ABF$3,0))/NS$2*INDEX(Usage!$D$5:$ABF$11,MATCH(UsagePerHour!$B$52,Usage!$C$5:$C$11,0),MATCH(UsagePerHour!NS$4,Usage!$D$3:$ABF$3,0)),"")</f>
        <v>0</v>
      </c>
      <c r="NT57" s="6">
        <f>IFERROR(INDEX(Sales!$D$5:$ABF$18,MATCH(UsagePerHour!$B57,Sales!$C$5:$C$18,0),MATCH(UsagePerHour!NT$4,Sales!$D$3:$ABF$3,0))/NT$2*INDEX(Usage!$D$5:$ABF$11,MATCH(UsagePerHour!$B$52,Usage!$C$5:$C$11,0),MATCH(UsagePerHour!NT$4,Usage!$D$3:$ABF$3,0)),"")</f>
        <v>0</v>
      </c>
      <c r="NU57" s="6">
        <f>IFERROR(INDEX(Sales!$D$5:$ABF$18,MATCH(UsagePerHour!$B57,Sales!$C$5:$C$18,0),MATCH(UsagePerHour!NU$4,Sales!$D$3:$ABF$3,0))/NU$2*INDEX(Usage!$D$5:$ABF$11,MATCH(UsagePerHour!$B$52,Usage!$C$5:$C$11,0),MATCH(UsagePerHour!NU$4,Usage!$D$3:$ABF$3,0)),"")</f>
        <v>0</v>
      </c>
      <c r="NV57" s="6">
        <f>IFERROR(INDEX(Sales!$D$5:$ABF$18,MATCH(UsagePerHour!$B57,Sales!$C$5:$C$18,0),MATCH(UsagePerHour!NV$4,Sales!$D$3:$ABF$3,0))/NV$2*INDEX(Usage!$D$5:$ABF$11,MATCH(UsagePerHour!$B$52,Usage!$C$5:$C$11,0),MATCH(UsagePerHour!NV$4,Usage!$D$3:$ABF$3,0)),"")</f>
        <v>0</v>
      </c>
      <c r="NW57" s="6">
        <f>IFERROR(INDEX(Sales!$D$5:$ABF$18,MATCH(UsagePerHour!$B57,Sales!$C$5:$C$18,0),MATCH(UsagePerHour!NW$4,Sales!$D$3:$ABF$3,0))/NW$2*INDEX(Usage!$D$5:$ABF$11,MATCH(UsagePerHour!$B$52,Usage!$C$5:$C$11,0),MATCH(UsagePerHour!NW$4,Usage!$D$3:$ABF$3,0)),"")</f>
        <v>0</v>
      </c>
      <c r="NX57" s="6">
        <f>IFERROR(INDEX(Sales!$D$5:$ABF$18,MATCH(UsagePerHour!$B57,Sales!$C$5:$C$18,0),MATCH(UsagePerHour!NX$4,Sales!$D$3:$ABF$3,0))/NX$2*INDEX(Usage!$D$5:$ABF$11,MATCH(UsagePerHour!$B$52,Usage!$C$5:$C$11,0),MATCH(UsagePerHour!NX$4,Usage!$D$3:$ABF$3,0)),"")</f>
        <v>0</v>
      </c>
      <c r="NY57" s="6">
        <f>IFERROR(INDEX(Sales!$D$5:$ABF$18,MATCH(UsagePerHour!$B57,Sales!$C$5:$C$18,0),MATCH(UsagePerHour!NY$4,Sales!$D$3:$ABF$3,0))/NY$2*INDEX(Usage!$D$5:$ABF$11,MATCH(UsagePerHour!$B$52,Usage!$C$5:$C$11,0),MATCH(UsagePerHour!NY$4,Usage!$D$3:$ABF$3,0)),"")</f>
        <v>0</v>
      </c>
      <c r="NZ57" s="6">
        <f>IFERROR(INDEX(Sales!$D$5:$ABF$18,MATCH(UsagePerHour!$B57,Sales!$C$5:$C$18,0),MATCH(UsagePerHour!NZ$4,Sales!$D$3:$ABF$3,0))/NZ$2*INDEX(Usage!$D$5:$ABF$11,MATCH(UsagePerHour!$B$52,Usage!$C$5:$C$11,0),MATCH(UsagePerHour!NZ$4,Usage!$D$3:$ABF$3,0)),"")</f>
        <v>0</v>
      </c>
      <c r="OA57" s="6">
        <f>IFERROR(INDEX(Sales!$D$5:$ABF$18,MATCH(UsagePerHour!$B57,Sales!$C$5:$C$18,0),MATCH(UsagePerHour!OA$4,Sales!$D$3:$ABF$3,0))/OA$2*INDEX(Usage!$D$5:$ABF$11,MATCH(UsagePerHour!$B$52,Usage!$C$5:$C$11,0),MATCH(UsagePerHour!OA$4,Usage!$D$3:$ABF$3,0)),"")</f>
        <v>0</v>
      </c>
      <c r="OB57" s="6">
        <f>IFERROR(INDEX(Sales!$D$5:$ABF$18,MATCH(UsagePerHour!$B57,Sales!$C$5:$C$18,0),MATCH(UsagePerHour!OB$4,Sales!$D$3:$ABF$3,0))/OB$2*INDEX(Usage!$D$5:$ABF$11,MATCH(UsagePerHour!$B$52,Usage!$C$5:$C$11,0),MATCH(UsagePerHour!OB$4,Usage!$D$3:$ABF$3,0)),"")</f>
        <v>0</v>
      </c>
      <c r="OC57" s="6">
        <f>IFERROR(INDEX(Sales!$D$5:$ABF$18,MATCH(UsagePerHour!$B57,Sales!$C$5:$C$18,0),MATCH(UsagePerHour!OC$4,Sales!$D$3:$ABF$3,0))/OC$2*INDEX(Usage!$D$5:$ABF$11,MATCH(UsagePerHour!$B$52,Usage!$C$5:$C$11,0),MATCH(UsagePerHour!OC$4,Usage!$D$3:$ABF$3,0)),"")</f>
        <v>0</v>
      </c>
      <c r="OD57" s="6">
        <f>IFERROR(INDEX(Sales!$D$5:$ABF$18,MATCH(UsagePerHour!$B57,Sales!$C$5:$C$18,0),MATCH(UsagePerHour!OD$4,Sales!$D$3:$ABF$3,0))/OD$2*INDEX(Usage!$D$5:$ABF$11,MATCH(UsagePerHour!$B$52,Usage!$C$5:$C$11,0),MATCH(UsagePerHour!OD$4,Usage!$D$3:$ABF$3,0)),"")</f>
        <v>0</v>
      </c>
      <c r="OE57" s="6">
        <f>IFERROR(INDEX(Sales!$D$5:$ABF$18,MATCH(UsagePerHour!$B57,Sales!$C$5:$C$18,0),MATCH(UsagePerHour!OE$4,Sales!$D$3:$ABF$3,0))/OE$2*INDEX(Usage!$D$5:$ABF$11,MATCH(UsagePerHour!$B$52,Usage!$C$5:$C$11,0),MATCH(UsagePerHour!OE$4,Usage!$D$3:$ABF$3,0)),"")</f>
        <v>0</v>
      </c>
      <c r="OF57" s="6">
        <f>IFERROR(INDEX(Sales!$D$5:$ABF$18,MATCH(UsagePerHour!$B57,Sales!$C$5:$C$18,0),MATCH(UsagePerHour!OF$4,Sales!$D$3:$ABF$3,0))/OF$2*INDEX(Usage!$D$5:$ABF$11,MATCH(UsagePerHour!$B$52,Usage!$C$5:$C$11,0),MATCH(UsagePerHour!OF$4,Usage!$D$3:$ABF$3,0)),"")</f>
        <v>0</v>
      </c>
      <c r="OG57" s="6">
        <f>IFERROR(INDEX(Sales!$D$5:$ABF$18,MATCH(UsagePerHour!$B57,Sales!$C$5:$C$18,0),MATCH(UsagePerHour!OG$4,Sales!$D$3:$ABF$3,0))/OG$2*INDEX(Usage!$D$5:$ABF$11,MATCH(UsagePerHour!$B$52,Usage!$C$5:$C$11,0),MATCH(UsagePerHour!OG$4,Usage!$D$3:$ABF$3,0)),"")</f>
        <v>0</v>
      </c>
      <c r="OH57" s="6">
        <f>IFERROR(INDEX(Sales!$D$5:$ABF$18,MATCH(UsagePerHour!$B57,Sales!$C$5:$C$18,0),MATCH(UsagePerHour!OH$4,Sales!$D$3:$ABF$3,0))/OH$2*INDEX(Usage!$D$5:$ABF$11,MATCH(UsagePerHour!$B$52,Usage!$C$5:$C$11,0),MATCH(UsagePerHour!OH$4,Usage!$D$3:$ABF$3,0)),"")</f>
        <v>0</v>
      </c>
      <c r="OI57" s="6">
        <f>IFERROR(INDEX(Sales!$D$5:$ABF$18,MATCH(UsagePerHour!$B57,Sales!$C$5:$C$18,0),MATCH(UsagePerHour!OI$4,Sales!$D$3:$ABF$3,0))/OI$2*INDEX(Usage!$D$5:$ABF$11,MATCH(UsagePerHour!$B$52,Usage!$C$5:$C$11,0),MATCH(UsagePerHour!OI$4,Usage!$D$3:$ABF$3,0)),"")</f>
        <v>0</v>
      </c>
      <c r="OJ57" s="6">
        <f>IFERROR(INDEX(Sales!$D$5:$ABF$18,MATCH(UsagePerHour!$B57,Sales!$C$5:$C$18,0),MATCH(UsagePerHour!OJ$4,Sales!$D$3:$ABF$3,0))/OJ$2*INDEX(Usage!$D$5:$ABF$11,MATCH(UsagePerHour!$B$52,Usage!$C$5:$C$11,0),MATCH(UsagePerHour!OJ$4,Usage!$D$3:$ABF$3,0)),"")</f>
        <v>0</v>
      </c>
      <c r="OK57" s="6">
        <f>IFERROR(INDEX(Sales!$D$5:$ABF$18,MATCH(UsagePerHour!$B57,Sales!$C$5:$C$18,0),MATCH(UsagePerHour!OK$4,Sales!$D$3:$ABF$3,0))/OK$2*INDEX(Usage!$D$5:$ABF$11,MATCH(UsagePerHour!$B$52,Usage!$C$5:$C$11,0),MATCH(UsagePerHour!OK$4,Usage!$D$3:$ABF$3,0)),"")</f>
        <v>0</v>
      </c>
      <c r="OL57" s="6">
        <f>IFERROR(INDEX(Sales!$D$5:$ABF$18,MATCH(UsagePerHour!$B57,Sales!$C$5:$C$18,0),MATCH(UsagePerHour!OL$4,Sales!$D$3:$ABF$3,0))/OL$2*INDEX(Usage!$D$5:$ABF$11,MATCH(UsagePerHour!$B$52,Usage!$C$5:$C$11,0),MATCH(UsagePerHour!OL$4,Usage!$D$3:$ABF$3,0)),"")</f>
        <v>0</v>
      </c>
      <c r="OM57" s="6">
        <f>IFERROR(INDEX(Sales!$D$5:$ABF$18,MATCH(UsagePerHour!$B57,Sales!$C$5:$C$18,0),MATCH(UsagePerHour!OM$4,Sales!$D$3:$ABF$3,0))/OM$2*INDEX(Usage!$D$5:$ABF$11,MATCH(UsagePerHour!$B$52,Usage!$C$5:$C$11,0),MATCH(UsagePerHour!OM$4,Usage!$D$3:$ABF$3,0)),"")</f>
        <v>0</v>
      </c>
      <c r="ON57" s="6">
        <f>IFERROR(INDEX(Sales!$D$5:$ABF$18,MATCH(UsagePerHour!$B57,Sales!$C$5:$C$18,0),MATCH(UsagePerHour!ON$4,Sales!$D$3:$ABF$3,0))/ON$2*INDEX(Usage!$D$5:$ABF$11,MATCH(UsagePerHour!$B$52,Usage!$C$5:$C$11,0),MATCH(UsagePerHour!ON$4,Usage!$D$3:$ABF$3,0)),"")</f>
        <v>0</v>
      </c>
      <c r="OO57" s="6">
        <f>IFERROR(INDEX(Sales!$D$5:$ABF$18,MATCH(UsagePerHour!$B57,Sales!$C$5:$C$18,0),MATCH(UsagePerHour!OO$4,Sales!$D$3:$ABF$3,0))/OO$2*INDEX(Usage!$D$5:$ABF$11,MATCH(UsagePerHour!$B$52,Usage!$C$5:$C$11,0),MATCH(UsagePerHour!OO$4,Usage!$D$3:$ABF$3,0)),"")</f>
        <v>0</v>
      </c>
      <c r="OP57" s="6">
        <f>IFERROR(INDEX(Sales!$D$5:$ABF$18,MATCH(UsagePerHour!$B57,Sales!$C$5:$C$18,0),MATCH(UsagePerHour!OP$4,Sales!$D$3:$ABF$3,0))/OP$2*INDEX(Usage!$D$5:$ABF$11,MATCH(UsagePerHour!$B$52,Usage!$C$5:$C$11,0),MATCH(UsagePerHour!OP$4,Usage!$D$3:$ABF$3,0)),"")</f>
        <v>0</v>
      </c>
      <c r="OQ57" s="6">
        <f>IFERROR(INDEX(Sales!$D$5:$ABF$18,MATCH(UsagePerHour!$B57,Sales!$C$5:$C$18,0),MATCH(UsagePerHour!OQ$4,Sales!$D$3:$ABF$3,0))/OQ$2*INDEX(Usage!$D$5:$ABF$11,MATCH(UsagePerHour!$B$52,Usage!$C$5:$C$11,0),MATCH(UsagePerHour!OQ$4,Usage!$D$3:$ABF$3,0)),"")</f>
        <v>0</v>
      </c>
      <c r="OR57" s="6">
        <f>IFERROR(INDEX(Sales!$D$5:$ABF$18,MATCH(UsagePerHour!$B57,Sales!$C$5:$C$18,0),MATCH(UsagePerHour!OR$4,Sales!$D$3:$ABF$3,0))/OR$2*INDEX(Usage!$D$5:$ABF$11,MATCH(UsagePerHour!$B$52,Usage!$C$5:$C$11,0),MATCH(UsagePerHour!OR$4,Usage!$D$3:$ABF$3,0)),"")</f>
        <v>0</v>
      </c>
      <c r="OS57" s="6">
        <f>IFERROR(INDEX(Sales!$D$5:$ABF$18,MATCH(UsagePerHour!$B57,Sales!$C$5:$C$18,0),MATCH(UsagePerHour!OS$4,Sales!$D$3:$ABF$3,0))/OS$2*INDEX(Usage!$D$5:$ABF$11,MATCH(UsagePerHour!$B$52,Usage!$C$5:$C$11,0),MATCH(UsagePerHour!OS$4,Usage!$D$3:$ABF$3,0)),"")</f>
        <v>0</v>
      </c>
      <c r="OT57" s="6">
        <f>IFERROR(INDEX(Sales!$D$5:$ABF$18,MATCH(UsagePerHour!$B57,Sales!$C$5:$C$18,0),MATCH(UsagePerHour!OT$4,Sales!$D$3:$ABF$3,0))/OT$2*INDEX(Usage!$D$5:$ABF$11,MATCH(UsagePerHour!$B$52,Usage!$C$5:$C$11,0),MATCH(UsagePerHour!OT$4,Usage!$D$3:$ABF$3,0)),"")</f>
        <v>0</v>
      </c>
      <c r="OU57" s="6">
        <f>IFERROR(INDEX(Sales!$D$5:$ABF$18,MATCH(UsagePerHour!$B57,Sales!$C$5:$C$18,0),MATCH(UsagePerHour!OU$4,Sales!$D$3:$ABF$3,0))/OU$2*INDEX(Usage!$D$5:$ABF$11,MATCH(UsagePerHour!$B$52,Usage!$C$5:$C$11,0),MATCH(UsagePerHour!OU$4,Usage!$D$3:$ABF$3,0)),"")</f>
        <v>0</v>
      </c>
      <c r="OV57" s="6">
        <f>IFERROR(INDEX(Sales!$D$5:$ABF$18,MATCH(UsagePerHour!$B57,Sales!$C$5:$C$18,0),MATCH(UsagePerHour!OV$4,Sales!$D$3:$ABF$3,0))/OV$2*INDEX(Usage!$D$5:$ABF$11,MATCH(UsagePerHour!$B$52,Usage!$C$5:$C$11,0),MATCH(UsagePerHour!OV$4,Usage!$D$3:$ABF$3,0)),"")</f>
        <v>0</v>
      </c>
      <c r="OW57" s="6">
        <f>IFERROR(INDEX(Sales!$D$5:$ABF$18,MATCH(UsagePerHour!$B57,Sales!$C$5:$C$18,0),MATCH(UsagePerHour!OW$4,Sales!$D$3:$ABF$3,0))/OW$2*INDEX(Usage!$D$5:$ABF$11,MATCH(UsagePerHour!$B$52,Usage!$C$5:$C$11,0),MATCH(UsagePerHour!OW$4,Usage!$D$3:$ABF$3,0)),"")</f>
        <v>0</v>
      </c>
      <c r="OX57" s="6">
        <f>IFERROR(INDEX(Sales!$D$5:$ABF$18,MATCH(UsagePerHour!$B57,Sales!$C$5:$C$18,0),MATCH(UsagePerHour!OX$4,Sales!$D$3:$ABF$3,0))/OX$2*INDEX(Usage!$D$5:$ABF$11,MATCH(UsagePerHour!$B$52,Usage!$C$5:$C$11,0),MATCH(UsagePerHour!OX$4,Usage!$D$3:$ABF$3,0)),"")</f>
        <v>0</v>
      </c>
      <c r="OY57" s="6">
        <f>IFERROR(INDEX(Sales!$D$5:$ABF$18,MATCH(UsagePerHour!$B57,Sales!$C$5:$C$18,0),MATCH(UsagePerHour!OY$4,Sales!$D$3:$ABF$3,0))/OY$2*INDEX(Usage!$D$5:$ABF$11,MATCH(UsagePerHour!$B$52,Usage!$C$5:$C$11,0),MATCH(UsagePerHour!OY$4,Usage!$D$3:$ABF$3,0)),"")</f>
        <v>0</v>
      </c>
      <c r="OZ57" s="6">
        <f>IFERROR(INDEX(Sales!$D$5:$ABF$18,MATCH(UsagePerHour!$B57,Sales!$C$5:$C$18,0),MATCH(UsagePerHour!OZ$4,Sales!$D$3:$ABF$3,0))/OZ$2*INDEX(Usage!$D$5:$ABF$11,MATCH(UsagePerHour!$B$52,Usage!$C$5:$C$11,0),MATCH(UsagePerHour!OZ$4,Usage!$D$3:$ABF$3,0)),"")</f>
        <v>0</v>
      </c>
      <c r="PA57" s="6">
        <f>IFERROR(INDEX(Sales!$D$5:$ABF$18,MATCH(UsagePerHour!$B57,Sales!$C$5:$C$18,0),MATCH(UsagePerHour!PA$4,Sales!$D$3:$ABF$3,0))/PA$2*INDEX(Usage!$D$5:$ABF$11,MATCH(UsagePerHour!$B$52,Usage!$C$5:$C$11,0),MATCH(UsagePerHour!PA$4,Usage!$D$3:$ABF$3,0)),"")</f>
        <v>0</v>
      </c>
      <c r="PB57" s="6">
        <f>IFERROR(INDEX(Sales!$D$5:$ABF$18,MATCH(UsagePerHour!$B57,Sales!$C$5:$C$18,0),MATCH(UsagePerHour!PB$4,Sales!$D$3:$ABF$3,0))/PB$2*INDEX(Usage!$D$5:$ABF$11,MATCH(UsagePerHour!$B$52,Usage!$C$5:$C$11,0),MATCH(UsagePerHour!PB$4,Usage!$D$3:$ABF$3,0)),"")</f>
        <v>0</v>
      </c>
      <c r="PC57" s="6">
        <f>IFERROR(INDEX(Sales!$D$5:$ABF$18,MATCH(UsagePerHour!$B57,Sales!$C$5:$C$18,0),MATCH(UsagePerHour!PC$4,Sales!$D$3:$ABF$3,0))/PC$2*INDEX(Usage!$D$5:$ABF$11,MATCH(UsagePerHour!$B$52,Usage!$C$5:$C$11,0),MATCH(UsagePerHour!PC$4,Usage!$D$3:$ABF$3,0)),"")</f>
        <v>0</v>
      </c>
      <c r="PD57" s="6">
        <f>IFERROR(INDEX(Sales!$D$5:$ABF$18,MATCH(UsagePerHour!$B57,Sales!$C$5:$C$18,0),MATCH(UsagePerHour!PD$4,Sales!$D$3:$ABF$3,0))/PD$2*INDEX(Usage!$D$5:$ABF$11,MATCH(UsagePerHour!$B$52,Usage!$C$5:$C$11,0),MATCH(UsagePerHour!PD$4,Usage!$D$3:$ABF$3,0)),"")</f>
        <v>0</v>
      </c>
      <c r="PE57" s="6">
        <f>IFERROR(INDEX(Sales!$D$5:$ABF$18,MATCH(UsagePerHour!$B57,Sales!$C$5:$C$18,0),MATCH(UsagePerHour!PE$4,Sales!$D$3:$ABF$3,0))/PE$2*INDEX(Usage!$D$5:$ABF$11,MATCH(UsagePerHour!$B$52,Usage!$C$5:$C$11,0),MATCH(UsagePerHour!PE$4,Usage!$D$3:$ABF$3,0)),"")</f>
        <v>0</v>
      </c>
      <c r="PF57" s="6">
        <f>IFERROR(INDEX(Sales!$D$5:$ABF$18,MATCH(UsagePerHour!$B57,Sales!$C$5:$C$18,0),MATCH(UsagePerHour!PF$4,Sales!$D$3:$ABF$3,0))/PF$2*INDEX(Usage!$D$5:$ABF$11,MATCH(UsagePerHour!$B$52,Usage!$C$5:$C$11,0),MATCH(UsagePerHour!PF$4,Usage!$D$3:$ABF$3,0)),"")</f>
        <v>0</v>
      </c>
      <c r="PG57" s="6">
        <f>IFERROR(INDEX(Sales!$D$5:$ABF$18,MATCH(UsagePerHour!$B57,Sales!$C$5:$C$18,0),MATCH(UsagePerHour!PG$4,Sales!$D$3:$ABF$3,0))/PG$2*INDEX(Usage!$D$5:$ABF$11,MATCH(UsagePerHour!$B$52,Usage!$C$5:$C$11,0),MATCH(UsagePerHour!PG$4,Usage!$D$3:$ABF$3,0)),"")</f>
        <v>0</v>
      </c>
      <c r="PH57" s="6">
        <f>IFERROR(INDEX(Sales!$D$5:$ABF$18,MATCH(UsagePerHour!$B57,Sales!$C$5:$C$18,0),MATCH(UsagePerHour!PH$4,Sales!$D$3:$ABF$3,0))/PH$2*INDEX(Usage!$D$5:$ABF$11,MATCH(UsagePerHour!$B$52,Usage!$C$5:$C$11,0),MATCH(UsagePerHour!PH$4,Usage!$D$3:$ABF$3,0)),"")</f>
        <v>0</v>
      </c>
      <c r="PI57" s="6">
        <f>IFERROR(INDEX(Sales!$D$5:$ABF$18,MATCH(UsagePerHour!$B57,Sales!$C$5:$C$18,0),MATCH(UsagePerHour!PI$4,Sales!$D$3:$ABF$3,0))/PI$2*INDEX(Usage!$D$5:$ABF$11,MATCH(UsagePerHour!$B$52,Usage!$C$5:$C$11,0),MATCH(UsagePerHour!PI$4,Usage!$D$3:$ABF$3,0)),"")</f>
        <v>0</v>
      </c>
      <c r="PJ57" s="6">
        <f>IFERROR(INDEX(Sales!$D$5:$ABF$18,MATCH(UsagePerHour!$B57,Sales!$C$5:$C$18,0),MATCH(UsagePerHour!PJ$4,Sales!$D$3:$ABF$3,0))/PJ$2*INDEX(Usage!$D$5:$ABF$11,MATCH(UsagePerHour!$B$52,Usage!$C$5:$C$11,0),MATCH(UsagePerHour!PJ$4,Usage!$D$3:$ABF$3,0)),"")</f>
        <v>0</v>
      </c>
      <c r="PK57" s="6">
        <f>IFERROR(INDEX(Sales!$D$5:$ABF$18,MATCH(UsagePerHour!$B57,Sales!$C$5:$C$18,0),MATCH(UsagePerHour!PK$4,Sales!$D$3:$ABF$3,0))/PK$2*INDEX(Usage!$D$5:$ABF$11,MATCH(UsagePerHour!$B$52,Usage!$C$5:$C$11,0),MATCH(UsagePerHour!PK$4,Usage!$D$3:$ABF$3,0)),"")</f>
        <v>0</v>
      </c>
      <c r="PL57" s="6">
        <f>IFERROR(INDEX(Sales!$D$5:$ABF$18,MATCH(UsagePerHour!$B57,Sales!$C$5:$C$18,0),MATCH(UsagePerHour!PL$4,Sales!$D$3:$ABF$3,0))/PL$2*INDEX(Usage!$D$5:$ABF$11,MATCH(UsagePerHour!$B$52,Usage!$C$5:$C$11,0),MATCH(UsagePerHour!PL$4,Usage!$D$3:$ABF$3,0)),"")</f>
        <v>0</v>
      </c>
      <c r="PM57" s="6">
        <f>IFERROR(INDEX(Sales!$D$5:$ABF$18,MATCH(UsagePerHour!$B57,Sales!$C$5:$C$18,0),MATCH(UsagePerHour!PM$4,Sales!$D$3:$ABF$3,0))/PM$2*INDEX(Usage!$D$5:$ABF$11,MATCH(UsagePerHour!$B$52,Usage!$C$5:$C$11,0),MATCH(UsagePerHour!PM$4,Usage!$D$3:$ABF$3,0)),"")</f>
        <v>0</v>
      </c>
      <c r="PN57" s="6">
        <f>IFERROR(INDEX(Sales!$D$5:$ABF$18,MATCH(UsagePerHour!$B57,Sales!$C$5:$C$18,0),MATCH(UsagePerHour!PN$4,Sales!$D$3:$ABF$3,0))/PN$2*INDEX(Usage!$D$5:$ABF$11,MATCH(UsagePerHour!$B$52,Usage!$C$5:$C$11,0),MATCH(UsagePerHour!PN$4,Usage!$D$3:$ABF$3,0)),"")</f>
        <v>0</v>
      </c>
      <c r="PO57" s="6">
        <f>IFERROR(INDEX(Sales!$D$5:$ABF$18,MATCH(UsagePerHour!$B57,Sales!$C$5:$C$18,0),MATCH(UsagePerHour!PO$4,Sales!$D$3:$ABF$3,0))/PO$2*INDEX(Usage!$D$5:$ABF$11,MATCH(UsagePerHour!$B$52,Usage!$C$5:$C$11,0),MATCH(UsagePerHour!PO$4,Usage!$D$3:$ABF$3,0)),"")</f>
        <v>0</v>
      </c>
      <c r="PP57" s="6">
        <f>IFERROR(INDEX(Sales!$D$5:$ABF$18,MATCH(UsagePerHour!$B57,Sales!$C$5:$C$18,0),MATCH(UsagePerHour!PP$4,Sales!$D$3:$ABF$3,0))/PP$2*INDEX(Usage!$D$5:$ABF$11,MATCH(UsagePerHour!$B$52,Usage!$C$5:$C$11,0),MATCH(UsagePerHour!PP$4,Usage!$D$3:$ABF$3,0)),"")</f>
        <v>0</v>
      </c>
      <c r="PQ57" s="6">
        <f>IFERROR(INDEX(Sales!$D$5:$ABF$18,MATCH(UsagePerHour!$B57,Sales!$C$5:$C$18,0),MATCH(UsagePerHour!PQ$4,Sales!$D$3:$ABF$3,0))/PQ$2*INDEX(Usage!$D$5:$ABF$11,MATCH(UsagePerHour!$B$52,Usage!$C$5:$C$11,0),MATCH(UsagePerHour!PQ$4,Usage!$D$3:$ABF$3,0)),"")</f>
        <v>0</v>
      </c>
      <c r="PR57" s="6">
        <f>IFERROR(INDEX(Sales!$D$5:$ABF$18,MATCH(UsagePerHour!$B57,Sales!$C$5:$C$18,0),MATCH(UsagePerHour!PR$4,Sales!$D$3:$ABF$3,0))/PR$2*INDEX(Usage!$D$5:$ABF$11,MATCH(UsagePerHour!$B$52,Usage!$C$5:$C$11,0),MATCH(UsagePerHour!PR$4,Usage!$D$3:$ABF$3,0)),"")</f>
        <v>0</v>
      </c>
      <c r="PS57" s="6">
        <f>IFERROR(INDEX(Sales!$D$5:$ABF$18,MATCH(UsagePerHour!$B57,Sales!$C$5:$C$18,0),MATCH(UsagePerHour!PS$4,Sales!$D$3:$ABF$3,0))/PS$2*INDEX(Usage!$D$5:$ABF$11,MATCH(UsagePerHour!$B$52,Usage!$C$5:$C$11,0),MATCH(UsagePerHour!PS$4,Usage!$D$3:$ABF$3,0)),"")</f>
        <v>0</v>
      </c>
      <c r="PT57" s="6">
        <f>IFERROR(INDEX(Sales!$D$5:$ABF$18,MATCH(UsagePerHour!$B57,Sales!$C$5:$C$18,0),MATCH(UsagePerHour!PT$4,Sales!$D$3:$ABF$3,0))/PT$2*INDEX(Usage!$D$5:$ABF$11,MATCH(UsagePerHour!$B$52,Usage!$C$5:$C$11,0),MATCH(UsagePerHour!PT$4,Usage!$D$3:$ABF$3,0)),"")</f>
        <v>0</v>
      </c>
      <c r="PU57" s="6">
        <f>IFERROR(INDEX(Sales!$D$5:$ABF$18,MATCH(UsagePerHour!$B57,Sales!$C$5:$C$18,0),MATCH(UsagePerHour!PU$4,Sales!$D$3:$ABF$3,0))/PU$2*INDEX(Usage!$D$5:$ABF$11,MATCH(UsagePerHour!$B$52,Usage!$C$5:$C$11,0),MATCH(UsagePerHour!PU$4,Usage!$D$3:$ABF$3,0)),"")</f>
        <v>0</v>
      </c>
      <c r="PV57" s="6">
        <f>IFERROR(INDEX(Sales!$D$5:$ABF$18,MATCH(UsagePerHour!$B57,Sales!$C$5:$C$18,0),MATCH(UsagePerHour!PV$4,Sales!$D$3:$ABF$3,0))/PV$2*INDEX(Usage!$D$5:$ABF$11,MATCH(UsagePerHour!$B$52,Usage!$C$5:$C$11,0),MATCH(UsagePerHour!PV$4,Usage!$D$3:$ABF$3,0)),"")</f>
        <v>0</v>
      </c>
      <c r="PW57" s="6">
        <f>IFERROR(INDEX(Sales!$D$5:$ABF$18,MATCH(UsagePerHour!$B57,Sales!$C$5:$C$18,0),MATCH(UsagePerHour!PW$4,Sales!$D$3:$ABF$3,0))/PW$2*INDEX(Usage!$D$5:$ABF$11,MATCH(UsagePerHour!$B$52,Usage!$C$5:$C$11,0),MATCH(UsagePerHour!PW$4,Usage!$D$3:$ABF$3,0)),"")</f>
        <v>0</v>
      </c>
      <c r="PX57" s="6">
        <f>IFERROR(INDEX(Sales!$D$5:$ABF$18,MATCH(UsagePerHour!$B57,Sales!$C$5:$C$18,0),MATCH(UsagePerHour!PX$4,Sales!$D$3:$ABF$3,0))/PX$2*INDEX(Usage!$D$5:$ABF$11,MATCH(UsagePerHour!$B$52,Usage!$C$5:$C$11,0),MATCH(UsagePerHour!PX$4,Usage!$D$3:$ABF$3,0)),"")</f>
        <v>0</v>
      </c>
      <c r="PY57" s="6">
        <f>IFERROR(INDEX(Sales!$D$5:$ABF$18,MATCH(UsagePerHour!$B57,Sales!$C$5:$C$18,0),MATCH(UsagePerHour!PY$4,Sales!$D$3:$ABF$3,0))/PY$2*INDEX(Usage!$D$5:$ABF$11,MATCH(UsagePerHour!$B$52,Usage!$C$5:$C$11,0),MATCH(UsagePerHour!PY$4,Usage!$D$3:$ABF$3,0)),"")</f>
        <v>0</v>
      </c>
      <c r="PZ57" s="6">
        <f>IFERROR(INDEX(Sales!$D$5:$ABF$18,MATCH(UsagePerHour!$B57,Sales!$C$5:$C$18,0),MATCH(UsagePerHour!PZ$4,Sales!$D$3:$ABF$3,0))/PZ$2*INDEX(Usage!$D$5:$ABF$11,MATCH(UsagePerHour!$B$52,Usage!$C$5:$C$11,0),MATCH(UsagePerHour!PZ$4,Usage!$D$3:$ABF$3,0)),"")</f>
        <v>0</v>
      </c>
      <c r="QA57" s="6">
        <f>IFERROR(INDEX(Sales!$D$5:$ABF$18,MATCH(UsagePerHour!$B57,Sales!$C$5:$C$18,0),MATCH(UsagePerHour!QA$4,Sales!$D$3:$ABF$3,0))/QA$2*INDEX(Usage!$D$5:$ABF$11,MATCH(UsagePerHour!$B$52,Usage!$C$5:$C$11,0),MATCH(UsagePerHour!QA$4,Usage!$D$3:$ABF$3,0)),"")</f>
        <v>0</v>
      </c>
      <c r="QB57" s="6">
        <f>IFERROR(INDEX(Sales!$D$5:$ABF$18,MATCH(UsagePerHour!$B57,Sales!$C$5:$C$18,0),MATCH(UsagePerHour!QB$4,Sales!$D$3:$ABF$3,0))/QB$2*INDEX(Usage!$D$5:$ABF$11,MATCH(UsagePerHour!$B$52,Usage!$C$5:$C$11,0),MATCH(UsagePerHour!QB$4,Usage!$D$3:$ABF$3,0)),"")</f>
        <v>0</v>
      </c>
      <c r="QC57" s="6">
        <f>IFERROR(INDEX(Sales!$D$5:$ABF$18,MATCH(UsagePerHour!$B57,Sales!$C$5:$C$18,0),MATCH(UsagePerHour!QC$4,Sales!$D$3:$ABF$3,0))/QC$2*INDEX(Usage!$D$5:$ABF$11,MATCH(UsagePerHour!$B$52,Usage!$C$5:$C$11,0),MATCH(UsagePerHour!QC$4,Usage!$D$3:$ABF$3,0)),"")</f>
        <v>0</v>
      </c>
      <c r="QD57" s="6">
        <f>IFERROR(INDEX(Sales!$D$5:$ABF$18,MATCH(UsagePerHour!$B57,Sales!$C$5:$C$18,0),MATCH(UsagePerHour!QD$4,Sales!$D$3:$ABF$3,0))/QD$2*INDEX(Usage!$D$5:$ABF$11,MATCH(UsagePerHour!$B$52,Usage!$C$5:$C$11,0),MATCH(UsagePerHour!QD$4,Usage!$D$3:$ABF$3,0)),"")</f>
        <v>0</v>
      </c>
      <c r="QE57" s="6">
        <f>IFERROR(INDEX(Sales!$D$5:$ABF$18,MATCH(UsagePerHour!$B57,Sales!$C$5:$C$18,0),MATCH(UsagePerHour!QE$4,Sales!$D$3:$ABF$3,0))/QE$2*INDEX(Usage!$D$5:$ABF$11,MATCH(UsagePerHour!$B$52,Usage!$C$5:$C$11,0),MATCH(UsagePerHour!QE$4,Usage!$D$3:$ABF$3,0)),"")</f>
        <v>0</v>
      </c>
      <c r="QF57" s="6">
        <f>IFERROR(INDEX(Sales!$D$5:$ABF$18,MATCH(UsagePerHour!$B57,Sales!$C$5:$C$18,0),MATCH(UsagePerHour!QF$4,Sales!$D$3:$ABF$3,0))/QF$2*INDEX(Usage!$D$5:$ABF$11,MATCH(UsagePerHour!$B$52,Usage!$C$5:$C$11,0),MATCH(UsagePerHour!QF$4,Usage!$D$3:$ABF$3,0)),"")</f>
        <v>0</v>
      </c>
      <c r="QG57" s="6">
        <f>IFERROR(INDEX(Sales!$D$5:$ABF$18,MATCH(UsagePerHour!$B57,Sales!$C$5:$C$18,0),MATCH(UsagePerHour!QG$4,Sales!$D$3:$ABF$3,0))/QG$2*INDEX(Usage!$D$5:$ABF$11,MATCH(UsagePerHour!$B$52,Usage!$C$5:$C$11,0),MATCH(UsagePerHour!QG$4,Usage!$D$3:$ABF$3,0)),"")</f>
        <v>0</v>
      </c>
      <c r="QH57" s="6">
        <f>IFERROR(INDEX(Sales!$D$5:$ABF$18,MATCH(UsagePerHour!$B57,Sales!$C$5:$C$18,0),MATCH(UsagePerHour!QH$4,Sales!$D$3:$ABF$3,0))/QH$2*INDEX(Usage!$D$5:$ABF$11,MATCH(UsagePerHour!$B$52,Usage!$C$5:$C$11,0),MATCH(UsagePerHour!QH$4,Usage!$D$3:$ABF$3,0)),"")</f>
        <v>0</v>
      </c>
      <c r="QI57" s="6">
        <f>IFERROR(INDEX(Sales!$D$5:$ABF$18,MATCH(UsagePerHour!$B57,Sales!$C$5:$C$18,0),MATCH(UsagePerHour!QI$4,Sales!$D$3:$ABF$3,0))/QI$2*INDEX(Usage!$D$5:$ABF$11,MATCH(UsagePerHour!$B$52,Usage!$C$5:$C$11,0),MATCH(UsagePerHour!QI$4,Usage!$D$3:$ABF$3,0)),"")</f>
        <v>0</v>
      </c>
      <c r="QJ57" s="6">
        <f>IFERROR(INDEX(Sales!$D$5:$ABF$18,MATCH(UsagePerHour!$B57,Sales!$C$5:$C$18,0),MATCH(UsagePerHour!QJ$4,Sales!$D$3:$ABF$3,0))/QJ$2*INDEX(Usage!$D$5:$ABF$11,MATCH(UsagePerHour!$B$52,Usage!$C$5:$C$11,0),MATCH(UsagePerHour!QJ$4,Usage!$D$3:$ABF$3,0)),"")</f>
        <v>0</v>
      </c>
      <c r="QK57" s="6">
        <f>IFERROR(INDEX(Sales!$D$5:$ABF$18,MATCH(UsagePerHour!$B57,Sales!$C$5:$C$18,0),MATCH(UsagePerHour!QK$4,Sales!$D$3:$ABF$3,0))/QK$2*INDEX(Usage!$D$5:$ABF$11,MATCH(UsagePerHour!$B$52,Usage!$C$5:$C$11,0),MATCH(UsagePerHour!QK$4,Usage!$D$3:$ABF$3,0)),"")</f>
        <v>0</v>
      </c>
      <c r="QL57" s="6">
        <f>IFERROR(INDEX(Sales!$D$5:$ABF$18,MATCH(UsagePerHour!$B57,Sales!$C$5:$C$18,0),MATCH(UsagePerHour!QL$4,Sales!$D$3:$ABF$3,0))/QL$2*INDEX(Usage!$D$5:$ABF$11,MATCH(UsagePerHour!$B$52,Usage!$C$5:$C$11,0),MATCH(UsagePerHour!QL$4,Usage!$D$3:$ABF$3,0)),"")</f>
        <v>0</v>
      </c>
      <c r="QM57" s="6">
        <f>IFERROR(INDEX(Sales!$D$5:$ABF$18,MATCH(UsagePerHour!$B57,Sales!$C$5:$C$18,0),MATCH(UsagePerHour!QM$4,Sales!$D$3:$ABF$3,0))/QM$2*INDEX(Usage!$D$5:$ABF$11,MATCH(UsagePerHour!$B$52,Usage!$C$5:$C$11,0),MATCH(UsagePerHour!QM$4,Usage!$D$3:$ABF$3,0)),"")</f>
        <v>0</v>
      </c>
      <c r="QN57" s="6">
        <f>IFERROR(INDEX(Sales!$D$5:$ABF$18,MATCH(UsagePerHour!$B57,Sales!$C$5:$C$18,0),MATCH(UsagePerHour!QN$4,Sales!$D$3:$ABF$3,0))/QN$2*INDEX(Usage!$D$5:$ABF$11,MATCH(UsagePerHour!$B$52,Usage!$C$5:$C$11,0),MATCH(UsagePerHour!QN$4,Usage!$D$3:$ABF$3,0)),"")</f>
        <v>0</v>
      </c>
      <c r="QO57" s="6">
        <f>IFERROR(INDEX(Sales!$D$5:$ABF$18,MATCH(UsagePerHour!$B57,Sales!$C$5:$C$18,0),MATCH(UsagePerHour!QO$4,Sales!$D$3:$ABF$3,0))/QO$2*INDEX(Usage!$D$5:$ABF$11,MATCH(UsagePerHour!$B$52,Usage!$C$5:$C$11,0),MATCH(UsagePerHour!QO$4,Usage!$D$3:$ABF$3,0)),"")</f>
        <v>0</v>
      </c>
      <c r="QP57" s="6">
        <f>IFERROR(INDEX(Sales!$D$5:$ABF$18,MATCH(UsagePerHour!$B57,Sales!$C$5:$C$18,0),MATCH(UsagePerHour!QP$4,Sales!$D$3:$ABF$3,0))/QP$2*INDEX(Usage!$D$5:$ABF$11,MATCH(UsagePerHour!$B$52,Usage!$C$5:$C$11,0),MATCH(UsagePerHour!QP$4,Usage!$D$3:$ABF$3,0)),"")</f>
        <v>0</v>
      </c>
      <c r="QQ57" s="6">
        <f>IFERROR(INDEX(Sales!$D$5:$ABF$18,MATCH(UsagePerHour!$B57,Sales!$C$5:$C$18,0),MATCH(UsagePerHour!QQ$4,Sales!$D$3:$ABF$3,0))/QQ$2*INDEX(Usage!$D$5:$ABF$11,MATCH(UsagePerHour!$B$52,Usage!$C$5:$C$11,0),MATCH(UsagePerHour!QQ$4,Usage!$D$3:$ABF$3,0)),"")</f>
        <v>0</v>
      </c>
      <c r="QR57" s="6">
        <f>IFERROR(INDEX(Sales!$D$5:$ABF$18,MATCH(UsagePerHour!$B57,Sales!$C$5:$C$18,0),MATCH(UsagePerHour!QR$4,Sales!$D$3:$ABF$3,0))/QR$2*INDEX(Usage!$D$5:$ABF$11,MATCH(UsagePerHour!$B$52,Usage!$C$5:$C$11,0),MATCH(UsagePerHour!QR$4,Usage!$D$3:$ABF$3,0)),"")</f>
        <v>0</v>
      </c>
      <c r="QS57" s="6">
        <f>IFERROR(INDEX(Sales!$D$5:$ABF$18,MATCH(UsagePerHour!$B57,Sales!$C$5:$C$18,0),MATCH(UsagePerHour!QS$4,Sales!$D$3:$ABF$3,0))/QS$2*INDEX(Usage!$D$5:$ABF$11,MATCH(UsagePerHour!$B$52,Usage!$C$5:$C$11,0),MATCH(UsagePerHour!QS$4,Usage!$D$3:$ABF$3,0)),"")</f>
        <v>0</v>
      </c>
      <c r="QT57" s="6">
        <f>IFERROR(INDEX(Sales!$D$5:$ABF$18,MATCH(UsagePerHour!$B57,Sales!$C$5:$C$18,0),MATCH(UsagePerHour!QT$4,Sales!$D$3:$ABF$3,0))/QT$2*INDEX(Usage!$D$5:$ABF$11,MATCH(UsagePerHour!$B$52,Usage!$C$5:$C$11,0),MATCH(UsagePerHour!QT$4,Usage!$D$3:$ABF$3,0)),"")</f>
        <v>0</v>
      </c>
      <c r="QU57" s="6">
        <f>IFERROR(INDEX(Sales!$D$5:$ABF$18,MATCH(UsagePerHour!$B57,Sales!$C$5:$C$18,0),MATCH(UsagePerHour!QU$4,Sales!$D$3:$ABF$3,0))/QU$2*INDEX(Usage!$D$5:$ABF$11,MATCH(UsagePerHour!$B$52,Usage!$C$5:$C$11,0),MATCH(UsagePerHour!QU$4,Usage!$D$3:$ABF$3,0)),"")</f>
        <v>0</v>
      </c>
      <c r="QV57" s="6">
        <f>IFERROR(INDEX(Sales!$D$5:$ABF$18,MATCH(UsagePerHour!$B57,Sales!$C$5:$C$18,0),MATCH(UsagePerHour!QV$4,Sales!$D$3:$ABF$3,0))/QV$2*INDEX(Usage!$D$5:$ABF$11,MATCH(UsagePerHour!$B$52,Usage!$C$5:$C$11,0),MATCH(UsagePerHour!QV$4,Usage!$D$3:$ABF$3,0)),"")</f>
        <v>0</v>
      </c>
      <c r="QW57" s="6">
        <f>IFERROR(INDEX(Sales!$D$5:$ABF$18,MATCH(UsagePerHour!$B57,Sales!$C$5:$C$18,0),MATCH(UsagePerHour!QW$4,Sales!$D$3:$ABF$3,0))/QW$2*INDEX(Usage!$D$5:$ABF$11,MATCH(UsagePerHour!$B$52,Usage!$C$5:$C$11,0),MATCH(UsagePerHour!QW$4,Usage!$D$3:$ABF$3,0)),"")</f>
        <v>0</v>
      </c>
      <c r="QX57" s="6">
        <f>IFERROR(INDEX(Sales!$D$5:$ABF$18,MATCH(UsagePerHour!$B57,Sales!$C$5:$C$18,0),MATCH(UsagePerHour!QX$4,Sales!$D$3:$ABF$3,0))/QX$2*INDEX(Usage!$D$5:$ABF$11,MATCH(UsagePerHour!$B$52,Usage!$C$5:$C$11,0),MATCH(UsagePerHour!QX$4,Usage!$D$3:$ABF$3,0)),"")</f>
        <v>0</v>
      </c>
      <c r="QY57" s="6">
        <f>IFERROR(INDEX(Sales!$D$5:$ABF$18,MATCH(UsagePerHour!$B57,Sales!$C$5:$C$18,0),MATCH(UsagePerHour!QY$4,Sales!$D$3:$ABF$3,0))/QY$2*INDEX(Usage!$D$5:$ABF$11,MATCH(UsagePerHour!$B$52,Usage!$C$5:$C$11,0),MATCH(UsagePerHour!QY$4,Usage!$D$3:$ABF$3,0)),"")</f>
        <v>0</v>
      </c>
      <c r="QZ57" s="6">
        <f>IFERROR(INDEX(Sales!$D$5:$ABF$18,MATCH(UsagePerHour!$B57,Sales!$C$5:$C$18,0),MATCH(UsagePerHour!QZ$4,Sales!$D$3:$ABF$3,0))/QZ$2*INDEX(Usage!$D$5:$ABF$11,MATCH(UsagePerHour!$B$52,Usage!$C$5:$C$11,0),MATCH(UsagePerHour!QZ$4,Usage!$D$3:$ABF$3,0)),"")</f>
        <v>0</v>
      </c>
      <c r="RA57" s="6">
        <f>IFERROR(INDEX(Sales!$D$5:$ABF$18,MATCH(UsagePerHour!$B57,Sales!$C$5:$C$18,0),MATCH(UsagePerHour!RA$4,Sales!$D$3:$ABF$3,0))/RA$2*INDEX(Usage!$D$5:$ABF$11,MATCH(UsagePerHour!$B$52,Usage!$C$5:$C$11,0),MATCH(UsagePerHour!RA$4,Usage!$D$3:$ABF$3,0)),"")</f>
        <v>0</v>
      </c>
      <c r="RB57" s="6">
        <f>IFERROR(INDEX(Sales!$D$5:$ABF$18,MATCH(UsagePerHour!$B57,Sales!$C$5:$C$18,0),MATCH(UsagePerHour!RB$4,Sales!$D$3:$ABF$3,0))/RB$2*INDEX(Usage!$D$5:$ABF$11,MATCH(UsagePerHour!$B$52,Usage!$C$5:$C$11,0),MATCH(UsagePerHour!RB$4,Usage!$D$3:$ABF$3,0)),"")</f>
        <v>0</v>
      </c>
      <c r="RC57" s="6">
        <f>IFERROR(INDEX(Sales!$D$5:$ABF$18,MATCH(UsagePerHour!$B57,Sales!$C$5:$C$18,0),MATCH(UsagePerHour!RC$4,Sales!$D$3:$ABF$3,0))/RC$2*INDEX(Usage!$D$5:$ABF$11,MATCH(UsagePerHour!$B$52,Usage!$C$5:$C$11,0),MATCH(UsagePerHour!RC$4,Usage!$D$3:$ABF$3,0)),"")</f>
        <v>0</v>
      </c>
      <c r="RD57" s="6">
        <f>IFERROR(INDEX(Sales!$D$5:$ABF$18,MATCH(UsagePerHour!$B57,Sales!$C$5:$C$18,0),MATCH(UsagePerHour!RD$4,Sales!$D$3:$ABF$3,0))/RD$2*INDEX(Usage!$D$5:$ABF$11,MATCH(UsagePerHour!$B$52,Usage!$C$5:$C$11,0),MATCH(UsagePerHour!RD$4,Usage!$D$3:$ABF$3,0)),"")</f>
        <v>0</v>
      </c>
      <c r="RE57" s="6">
        <f>IFERROR(INDEX(Sales!$D$5:$ABF$18,MATCH(UsagePerHour!$B57,Sales!$C$5:$C$18,0),MATCH(UsagePerHour!RE$4,Sales!$D$3:$ABF$3,0))/RE$2*INDEX(Usage!$D$5:$ABF$11,MATCH(UsagePerHour!$B$52,Usage!$C$5:$C$11,0),MATCH(UsagePerHour!RE$4,Usage!$D$3:$ABF$3,0)),"")</f>
        <v>0</v>
      </c>
      <c r="RF57" s="6">
        <f>IFERROR(INDEX(Sales!$D$5:$ABF$18,MATCH(UsagePerHour!$B57,Sales!$C$5:$C$18,0),MATCH(UsagePerHour!RF$4,Sales!$D$3:$ABF$3,0))/RF$2*INDEX(Usage!$D$5:$ABF$11,MATCH(UsagePerHour!$B$52,Usage!$C$5:$C$11,0),MATCH(UsagePerHour!RF$4,Usage!$D$3:$ABF$3,0)),"")</f>
        <v>0</v>
      </c>
      <c r="RG57" s="6">
        <f>IFERROR(INDEX(Sales!$D$5:$ABF$18,MATCH(UsagePerHour!$B57,Sales!$C$5:$C$18,0),MATCH(UsagePerHour!RG$4,Sales!$D$3:$ABF$3,0))/RG$2*INDEX(Usage!$D$5:$ABF$11,MATCH(UsagePerHour!$B$52,Usage!$C$5:$C$11,0),MATCH(UsagePerHour!RG$4,Usage!$D$3:$ABF$3,0)),"")</f>
        <v>0</v>
      </c>
      <c r="RH57" s="6">
        <f>IFERROR(INDEX(Sales!$D$5:$ABF$18,MATCH(UsagePerHour!$B57,Sales!$C$5:$C$18,0),MATCH(UsagePerHour!RH$4,Sales!$D$3:$ABF$3,0))/RH$2*INDEX(Usage!$D$5:$ABF$11,MATCH(UsagePerHour!$B$52,Usage!$C$5:$C$11,0),MATCH(UsagePerHour!RH$4,Usage!$D$3:$ABF$3,0)),"")</f>
        <v>0</v>
      </c>
      <c r="RI57" s="6">
        <f>IFERROR(INDEX(Sales!$D$5:$ABF$18,MATCH(UsagePerHour!$B57,Sales!$C$5:$C$18,0),MATCH(UsagePerHour!RI$4,Sales!$D$3:$ABF$3,0))/RI$2*INDEX(Usage!$D$5:$ABF$11,MATCH(UsagePerHour!$B$52,Usage!$C$5:$C$11,0),MATCH(UsagePerHour!RI$4,Usage!$D$3:$ABF$3,0)),"")</f>
        <v>0</v>
      </c>
      <c r="RJ57" s="6">
        <f>IFERROR(INDEX(Sales!$D$5:$ABF$18,MATCH(UsagePerHour!$B57,Sales!$C$5:$C$18,0),MATCH(UsagePerHour!RJ$4,Sales!$D$3:$ABF$3,0))/RJ$2*INDEX(Usage!$D$5:$ABF$11,MATCH(UsagePerHour!$B$52,Usage!$C$5:$C$11,0),MATCH(UsagePerHour!RJ$4,Usage!$D$3:$ABF$3,0)),"")</f>
        <v>0</v>
      </c>
      <c r="RK57" s="6">
        <f>IFERROR(INDEX(Sales!$D$5:$ABF$18,MATCH(UsagePerHour!$B57,Sales!$C$5:$C$18,0),MATCH(UsagePerHour!RK$4,Sales!$D$3:$ABF$3,0))/RK$2*INDEX(Usage!$D$5:$ABF$11,MATCH(UsagePerHour!$B$52,Usage!$C$5:$C$11,0),MATCH(UsagePerHour!RK$4,Usage!$D$3:$ABF$3,0)),"")</f>
        <v>0</v>
      </c>
      <c r="RL57" s="6">
        <f>IFERROR(INDEX(Sales!$D$5:$ABF$18,MATCH(UsagePerHour!$B57,Sales!$C$5:$C$18,0),MATCH(UsagePerHour!RL$4,Sales!$D$3:$ABF$3,0))/RL$2*INDEX(Usage!$D$5:$ABF$11,MATCH(UsagePerHour!$B$52,Usage!$C$5:$C$11,0),MATCH(UsagePerHour!RL$4,Usage!$D$3:$ABF$3,0)),"")</f>
        <v>0</v>
      </c>
      <c r="RM57" s="6">
        <f>IFERROR(INDEX(Sales!$D$5:$ABF$18,MATCH(UsagePerHour!$B57,Sales!$C$5:$C$18,0),MATCH(UsagePerHour!RM$4,Sales!$D$3:$ABF$3,0))/RM$2*INDEX(Usage!$D$5:$ABF$11,MATCH(UsagePerHour!$B$52,Usage!$C$5:$C$11,0),MATCH(UsagePerHour!RM$4,Usage!$D$3:$ABF$3,0)),"")</f>
        <v>0</v>
      </c>
      <c r="RN57" s="6">
        <f>IFERROR(INDEX(Sales!$D$5:$ABF$18,MATCH(UsagePerHour!$B57,Sales!$C$5:$C$18,0),MATCH(UsagePerHour!RN$4,Sales!$D$3:$ABF$3,0))/RN$2*INDEX(Usage!$D$5:$ABF$11,MATCH(UsagePerHour!$B$52,Usage!$C$5:$C$11,0),MATCH(UsagePerHour!RN$4,Usage!$D$3:$ABF$3,0)),"")</f>
        <v>0</v>
      </c>
      <c r="RO57" s="6">
        <f>IFERROR(INDEX(Sales!$D$5:$ABF$18,MATCH(UsagePerHour!$B57,Sales!$C$5:$C$18,0),MATCH(UsagePerHour!RO$4,Sales!$D$3:$ABF$3,0))/RO$2*INDEX(Usage!$D$5:$ABF$11,MATCH(UsagePerHour!$B$52,Usage!$C$5:$C$11,0),MATCH(UsagePerHour!RO$4,Usage!$D$3:$ABF$3,0)),"")</f>
        <v>0</v>
      </c>
      <c r="RP57" s="6">
        <f>IFERROR(INDEX(Sales!$D$5:$ABF$18,MATCH(UsagePerHour!$B57,Sales!$C$5:$C$18,0),MATCH(UsagePerHour!RP$4,Sales!$D$3:$ABF$3,0))/RP$2*INDEX(Usage!$D$5:$ABF$11,MATCH(UsagePerHour!$B$52,Usage!$C$5:$C$11,0),MATCH(UsagePerHour!RP$4,Usage!$D$3:$ABF$3,0)),"")</f>
        <v>0</v>
      </c>
      <c r="RQ57" s="6">
        <f>IFERROR(INDEX(Sales!$D$5:$ABF$18,MATCH(UsagePerHour!$B57,Sales!$C$5:$C$18,0),MATCH(UsagePerHour!RQ$4,Sales!$D$3:$ABF$3,0))/RQ$2*INDEX(Usage!$D$5:$ABF$11,MATCH(UsagePerHour!$B$52,Usage!$C$5:$C$11,0),MATCH(UsagePerHour!RQ$4,Usage!$D$3:$ABF$3,0)),"")</f>
        <v>0</v>
      </c>
      <c r="RR57" s="6">
        <f>IFERROR(INDEX(Sales!$D$5:$ABF$18,MATCH(UsagePerHour!$B57,Sales!$C$5:$C$18,0),MATCH(UsagePerHour!RR$4,Sales!$D$3:$ABF$3,0))/RR$2*INDEX(Usage!$D$5:$ABF$11,MATCH(UsagePerHour!$B$52,Usage!$C$5:$C$11,0),MATCH(UsagePerHour!RR$4,Usage!$D$3:$ABF$3,0)),"")</f>
        <v>0</v>
      </c>
      <c r="RS57" s="6">
        <f>IFERROR(INDEX(Sales!$D$5:$ABF$18,MATCH(UsagePerHour!$B57,Sales!$C$5:$C$18,0),MATCH(UsagePerHour!RS$4,Sales!$D$3:$ABF$3,0))/RS$2*INDEX(Usage!$D$5:$ABF$11,MATCH(UsagePerHour!$B$52,Usage!$C$5:$C$11,0),MATCH(UsagePerHour!RS$4,Usage!$D$3:$ABF$3,0)),"")</f>
        <v>0</v>
      </c>
      <c r="RT57" s="6">
        <f>IFERROR(INDEX(Sales!$D$5:$ABF$18,MATCH(UsagePerHour!$B57,Sales!$C$5:$C$18,0),MATCH(UsagePerHour!RT$4,Sales!$D$3:$ABF$3,0))/RT$2*INDEX(Usage!$D$5:$ABF$11,MATCH(UsagePerHour!$B$52,Usage!$C$5:$C$11,0),MATCH(UsagePerHour!RT$4,Usage!$D$3:$ABF$3,0)),"")</f>
        <v>0</v>
      </c>
      <c r="RU57" s="6">
        <f>IFERROR(INDEX(Sales!$D$5:$ABF$18,MATCH(UsagePerHour!$B57,Sales!$C$5:$C$18,0),MATCH(UsagePerHour!RU$4,Sales!$D$3:$ABF$3,0))/RU$2*INDEX(Usage!$D$5:$ABF$11,MATCH(UsagePerHour!$B$52,Usage!$C$5:$C$11,0),MATCH(UsagePerHour!RU$4,Usage!$D$3:$ABF$3,0)),"")</f>
        <v>0</v>
      </c>
      <c r="RV57" s="6">
        <f>IFERROR(INDEX(Sales!$D$5:$ABF$18,MATCH(UsagePerHour!$B57,Sales!$C$5:$C$18,0),MATCH(UsagePerHour!RV$4,Sales!$D$3:$ABF$3,0))/RV$2*INDEX(Usage!$D$5:$ABF$11,MATCH(UsagePerHour!$B$52,Usage!$C$5:$C$11,0),MATCH(UsagePerHour!RV$4,Usage!$D$3:$ABF$3,0)),"")</f>
        <v>0</v>
      </c>
      <c r="RW57" s="6">
        <f>IFERROR(INDEX(Sales!$D$5:$ABF$18,MATCH(UsagePerHour!$B57,Sales!$C$5:$C$18,0),MATCH(UsagePerHour!RW$4,Sales!$D$3:$ABF$3,0))/RW$2*INDEX(Usage!$D$5:$ABF$11,MATCH(UsagePerHour!$B$52,Usage!$C$5:$C$11,0),MATCH(UsagePerHour!RW$4,Usage!$D$3:$ABF$3,0)),"")</f>
        <v>0</v>
      </c>
      <c r="RX57" s="6">
        <f>IFERROR(INDEX(Sales!$D$5:$ABF$18,MATCH(UsagePerHour!$B57,Sales!$C$5:$C$18,0),MATCH(UsagePerHour!RX$4,Sales!$D$3:$ABF$3,0))/RX$2*INDEX(Usage!$D$5:$ABF$11,MATCH(UsagePerHour!$B$52,Usage!$C$5:$C$11,0),MATCH(UsagePerHour!RX$4,Usage!$D$3:$ABF$3,0)),"")</f>
        <v>0</v>
      </c>
      <c r="RY57" s="6">
        <f>IFERROR(INDEX(Sales!$D$5:$ABF$18,MATCH(UsagePerHour!$B57,Sales!$C$5:$C$18,0),MATCH(UsagePerHour!RY$4,Sales!$D$3:$ABF$3,0))/RY$2*INDEX(Usage!$D$5:$ABF$11,MATCH(UsagePerHour!$B$52,Usage!$C$5:$C$11,0),MATCH(UsagePerHour!RY$4,Usage!$D$3:$ABF$3,0)),"")</f>
        <v>0</v>
      </c>
      <c r="RZ57" s="6">
        <f>IFERROR(INDEX(Sales!$D$5:$ABF$18,MATCH(UsagePerHour!$B57,Sales!$C$5:$C$18,0),MATCH(UsagePerHour!RZ$4,Sales!$D$3:$ABF$3,0))/RZ$2*INDEX(Usage!$D$5:$ABF$11,MATCH(UsagePerHour!$B$52,Usage!$C$5:$C$11,0),MATCH(UsagePerHour!RZ$4,Usage!$D$3:$ABF$3,0)),"")</f>
        <v>0</v>
      </c>
      <c r="SA57" s="6">
        <f>IFERROR(INDEX(Sales!$D$5:$ABF$18,MATCH(UsagePerHour!$B57,Sales!$C$5:$C$18,0),MATCH(UsagePerHour!SA$4,Sales!$D$3:$ABF$3,0))/SA$2*INDEX(Usage!$D$5:$ABF$11,MATCH(UsagePerHour!$B$52,Usage!$C$5:$C$11,0),MATCH(UsagePerHour!SA$4,Usage!$D$3:$ABF$3,0)),"")</f>
        <v>0</v>
      </c>
      <c r="SB57" s="6">
        <f>IFERROR(INDEX(Sales!$D$5:$ABF$18,MATCH(UsagePerHour!$B57,Sales!$C$5:$C$18,0),MATCH(UsagePerHour!SB$4,Sales!$D$3:$ABF$3,0))/SB$2*INDEX(Usage!$D$5:$ABF$11,MATCH(UsagePerHour!$B$52,Usage!$C$5:$C$11,0),MATCH(UsagePerHour!SB$4,Usage!$D$3:$ABF$3,0)),"")</f>
        <v>0</v>
      </c>
      <c r="SC57" s="6">
        <f>IFERROR(INDEX(Sales!$D$5:$ABF$18,MATCH(UsagePerHour!$B57,Sales!$C$5:$C$18,0),MATCH(UsagePerHour!SC$4,Sales!$D$3:$ABF$3,0))/SC$2*INDEX(Usage!$D$5:$ABF$11,MATCH(UsagePerHour!$B$52,Usage!$C$5:$C$11,0),MATCH(UsagePerHour!SC$4,Usage!$D$3:$ABF$3,0)),"")</f>
        <v>0</v>
      </c>
      <c r="SD57" s="6">
        <f>IFERROR(INDEX(Sales!$D$5:$ABF$18,MATCH(UsagePerHour!$B57,Sales!$C$5:$C$18,0),MATCH(UsagePerHour!SD$4,Sales!$D$3:$ABF$3,0))/SD$2*INDEX(Usage!$D$5:$ABF$11,MATCH(UsagePerHour!$B$52,Usage!$C$5:$C$11,0),MATCH(UsagePerHour!SD$4,Usage!$D$3:$ABF$3,0)),"")</f>
        <v>0</v>
      </c>
      <c r="SE57" s="6">
        <f>IFERROR(INDEX(Sales!$D$5:$ABF$18,MATCH(UsagePerHour!$B57,Sales!$C$5:$C$18,0),MATCH(UsagePerHour!SE$4,Sales!$D$3:$ABF$3,0))/SE$2*INDEX(Usage!$D$5:$ABF$11,MATCH(UsagePerHour!$B$52,Usage!$C$5:$C$11,0),MATCH(UsagePerHour!SE$4,Usage!$D$3:$ABF$3,0)),"")</f>
        <v>0</v>
      </c>
      <c r="SF57" s="6">
        <f>IFERROR(INDEX(Sales!$D$5:$ABF$18,MATCH(UsagePerHour!$B57,Sales!$C$5:$C$18,0),MATCH(UsagePerHour!SF$4,Sales!$D$3:$ABF$3,0))/SF$2*INDEX(Usage!$D$5:$ABF$11,MATCH(UsagePerHour!$B$52,Usage!$C$5:$C$11,0),MATCH(UsagePerHour!SF$4,Usage!$D$3:$ABF$3,0)),"")</f>
        <v>0</v>
      </c>
      <c r="SG57" s="6" t="str">
        <f>IFERROR(INDEX(Sales!$D$5:$ABF$18,MATCH(UsagePerHour!$B57,Sales!$C$5:$C$18,0),MATCH(UsagePerHour!SG$4,Sales!$D$3:$ABF$3,0))/SG$2*INDEX(Usage!$D$5:$ABF$11,MATCH(UsagePerHour!$B$52,Usage!$C$5:$C$11,0),MATCH(UsagePerHour!SG$4,Usage!$D$3:$ABF$3,0)),"")</f>
        <v/>
      </c>
      <c r="SH57" s="6" t="str">
        <f>IFERROR(INDEX(Sales!$D$5:$ABF$18,MATCH(UsagePerHour!$B57,Sales!$C$5:$C$18,0),MATCH(UsagePerHour!SH$4,Sales!$D$3:$ABF$3,0))/SH$2*INDEX(Usage!$D$5:$ABF$11,MATCH(UsagePerHour!$B$52,Usage!$C$5:$C$11,0),MATCH(UsagePerHour!SH$4,Usage!$D$3:$ABF$3,0)),"")</f>
        <v/>
      </c>
      <c r="SI57" s="6" t="str">
        <f>IFERROR(INDEX(Sales!$D$5:$ABF$18,MATCH(UsagePerHour!$B57,Sales!$C$5:$C$18,0),MATCH(UsagePerHour!SI$4,Sales!$D$3:$ABF$3,0))/SI$2*INDEX(Usage!$D$5:$ABF$11,MATCH(UsagePerHour!$B$52,Usage!$C$5:$C$11,0),MATCH(UsagePerHour!SI$4,Usage!$D$3:$ABF$3,0)),"")</f>
        <v/>
      </c>
      <c r="SJ57" s="6" t="str">
        <f>IFERROR(INDEX(Sales!$D$5:$ABF$18,MATCH(UsagePerHour!$B57,Sales!$C$5:$C$18,0),MATCH(UsagePerHour!SJ$4,Sales!$D$3:$ABF$3,0))/SJ$2*INDEX(Usage!$D$5:$ABF$11,MATCH(UsagePerHour!$B$52,Usage!$C$5:$C$11,0),MATCH(UsagePerHour!SJ$4,Usage!$D$3:$ABF$3,0)),"")</f>
        <v/>
      </c>
      <c r="SK57" s="6" t="str">
        <f>IFERROR(INDEX(Sales!$D$5:$ABF$18,MATCH(UsagePerHour!$B57,Sales!$C$5:$C$18,0),MATCH(UsagePerHour!SK$4,Sales!$D$3:$ABF$3,0))/SK$2*INDEX(Usage!$D$5:$ABF$11,MATCH(UsagePerHour!$B$52,Usage!$C$5:$C$11,0),MATCH(UsagePerHour!SK$4,Usage!$D$3:$ABF$3,0)),"")</f>
        <v/>
      </c>
      <c r="SL57" s="6" t="str">
        <f>IFERROR(INDEX(Sales!$D$5:$ABF$18,MATCH(UsagePerHour!$B57,Sales!$C$5:$C$18,0),MATCH(UsagePerHour!SL$4,Sales!$D$3:$ABF$3,0))/SL$2*INDEX(Usage!$D$5:$ABF$11,MATCH(UsagePerHour!$B$52,Usage!$C$5:$C$11,0),MATCH(UsagePerHour!SL$4,Usage!$D$3:$ABF$3,0)),"")</f>
        <v/>
      </c>
      <c r="SM57" s="6" t="str">
        <f>IFERROR(INDEX(Sales!$D$5:$ABF$18,MATCH(UsagePerHour!$B57,Sales!$C$5:$C$18,0),MATCH(UsagePerHour!SM$4,Sales!$D$3:$ABF$3,0))/SM$2*INDEX(Usage!$D$5:$ABF$11,MATCH(UsagePerHour!$B$52,Usage!$C$5:$C$11,0),MATCH(UsagePerHour!SM$4,Usage!$D$3:$ABF$3,0)),"")</f>
        <v/>
      </c>
      <c r="SN57" s="6" t="str">
        <f>IFERROR(INDEX(Sales!$D$5:$ABF$18,MATCH(UsagePerHour!$B57,Sales!$C$5:$C$18,0),MATCH(UsagePerHour!SN$4,Sales!$D$3:$ABF$3,0))/SN$2*INDEX(Usage!$D$5:$ABF$11,MATCH(UsagePerHour!$B$52,Usage!$C$5:$C$11,0),MATCH(UsagePerHour!SN$4,Usage!$D$3:$ABF$3,0)),"")</f>
        <v/>
      </c>
      <c r="SO57" s="6" t="str">
        <f>IFERROR(INDEX(Sales!$D$5:$ABF$18,MATCH(UsagePerHour!$B57,Sales!$C$5:$C$18,0),MATCH(UsagePerHour!SO$4,Sales!$D$3:$ABF$3,0))/SO$2*INDEX(Usage!$D$5:$ABF$11,MATCH(UsagePerHour!$B$52,Usage!$C$5:$C$11,0),MATCH(UsagePerHour!SO$4,Usage!$D$3:$ABF$3,0)),"")</f>
        <v/>
      </c>
      <c r="SP57" s="6" t="str">
        <f>IFERROR(INDEX(Sales!$D$5:$ABF$18,MATCH(UsagePerHour!$B57,Sales!$C$5:$C$18,0),MATCH(UsagePerHour!SP$4,Sales!$D$3:$ABF$3,0))/SP$2*INDEX(Usage!$D$5:$ABF$11,MATCH(UsagePerHour!$B$52,Usage!$C$5:$C$11,0),MATCH(UsagePerHour!SP$4,Usage!$D$3:$ABF$3,0)),"")</f>
        <v/>
      </c>
      <c r="SQ57" s="6" t="str">
        <f>IFERROR(INDEX(Sales!$D$5:$ABF$18,MATCH(UsagePerHour!$B57,Sales!$C$5:$C$18,0),MATCH(UsagePerHour!SQ$4,Sales!$D$3:$ABF$3,0))/SQ$2*INDEX(Usage!$D$5:$ABF$11,MATCH(UsagePerHour!$B$52,Usage!$C$5:$C$11,0),MATCH(UsagePerHour!SQ$4,Usage!$D$3:$ABF$3,0)),"")</f>
        <v/>
      </c>
      <c r="SR57" s="6" t="str">
        <f>IFERROR(INDEX(Sales!$D$5:$ABF$18,MATCH(UsagePerHour!$B57,Sales!$C$5:$C$18,0),MATCH(UsagePerHour!SR$4,Sales!$D$3:$ABF$3,0))/SR$2*INDEX(Usage!$D$5:$ABF$11,MATCH(UsagePerHour!$B$52,Usage!$C$5:$C$11,0),MATCH(UsagePerHour!SR$4,Usage!$D$3:$ABF$3,0)),"")</f>
        <v/>
      </c>
      <c r="SS57" s="6" t="str">
        <f>IFERROR(INDEX(Sales!$D$5:$ABF$18,MATCH(UsagePerHour!$B57,Sales!$C$5:$C$18,0),MATCH(UsagePerHour!SS$4,Sales!$D$3:$ABF$3,0))/SS$2*INDEX(Usage!$D$5:$ABF$11,MATCH(UsagePerHour!$B$52,Usage!$C$5:$C$11,0),MATCH(UsagePerHour!SS$4,Usage!$D$3:$ABF$3,0)),"")</f>
        <v/>
      </c>
      <c r="ST57" s="6" t="str">
        <f>IFERROR(INDEX(Sales!$D$5:$ABF$18,MATCH(UsagePerHour!$B57,Sales!$C$5:$C$18,0),MATCH(UsagePerHour!ST$4,Sales!$D$3:$ABF$3,0))/ST$2*INDEX(Usage!$D$5:$ABF$11,MATCH(UsagePerHour!$B$52,Usage!$C$5:$C$11,0),MATCH(UsagePerHour!ST$4,Usage!$D$3:$ABF$3,0)),"")</f>
        <v/>
      </c>
      <c r="SU57" s="6" t="str">
        <f>IFERROR(INDEX(Sales!$D$5:$ABF$18,MATCH(UsagePerHour!$B57,Sales!$C$5:$C$18,0),MATCH(UsagePerHour!SU$4,Sales!$D$3:$ABF$3,0))/SU$2*INDEX(Usage!$D$5:$ABF$11,MATCH(UsagePerHour!$B$52,Usage!$C$5:$C$11,0),MATCH(UsagePerHour!SU$4,Usage!$D$3:$ABF$3,0)),"")</f>
        <v/>
      </c>
      <c r="SV57" s="6" t="str">
        <f>IFERROR(INDEX(Sales!$D$5:$ABF$18,MATCH(UsagePerHour!$B57,Sales!$C$5:$C$18,0),MATCH(UsagePerHour!SV$4,Sales!$D$3:$ABF$3,0))/SV$2*INDEX(Usage!$D$5:$ABF$11,MATCH(UsagePerHour!$B$52,Usage!$C$5:$C$11,0),MATCH(UsagePerHour!SV$4,Usage!$D$3:$ABF$3,0)),"")</f>
        <v/>
      </c>
      <c r="SW57" s="6" t="str">
        <f>IFERROR(INDEX(Sales!$D$5:$ABF$18,MATCH(UsagePerHour!$B57,Sales!$C$5:$C$18,0),MATCH(UsagePerHour!SW$4,Sales!$D$3:$ABF$3,0))/SW$2*INDEX(Usage!$D$5:$ABF$11,MATCH(UsagePerHour!$B$52,Usage!$C$5:$C$11,0),MATCH(UsagePerHour!SW$4,Usage!$D$3:$ABF$3,0)),"")</f>
        <v/>
      </c>
      <c r="SX57" s="6" t="str">
        <f>IFERROR(INDEX(Sales!$D$5:$ABF$18,MATCH(UsagePerHour!$B57,Sales!$C$5:$C$18,0),MATCH(UsagePerHour!SX$4,Sales!$D$3:$ABF$3,0))/SX$2*INDEX(Usage!$D$5:$ABF$11,MATCH(UsagePerHour!$B$52,Usage!$C$5:$C$11,0),MATCH(UsagePerHour!SX$4,Usage!$D$3:$ABF$3,0)),"")</f>
        <v/>
      </c>
      <c r="SY57" s="6" t="str">
        <f>IFERROR(INDEX(Sales!$D$5:$ABF$18,MATCH(UsagePerHour!$B57,Sales!$C$5:$C$18,0),MATCH(UsagePerHour!SY$4,Sales!$D$3:$ABF$3,0))/SY$2*INDEX(Usage!$D$5:$ABF$11,MATCH(UsagePerHour!$B$52,Usage!$C$5:$C$11,0),MATCH(UsagePerHour!SY$4,Usage!$D$3:$ABF$3,0)),"")</f>
        <v/>
      </c>
      <c r="SZ57" s="6" t="str">
        <f>IFERROR(INDEX(Sales!$D$5:$ABF$18,MATCH(UsagePerHour!$B57,Sales!$C$5:$C$18,0),MATCH(UsagePerHour!SZ$4,Sales!$D$3:$ABF$3,0))/SZ$2*INDEX(Usage!$D$5:$ABF$11,MATCH(UsagePerHour!$B$52,Usage!$C$5:$C$11,0),MATCH(UsagePerHour!SZ$4,Usage!$D$3:$ABF$3,0)),"")</f>
        <v/>
      </c>
      <c r="TA57" s="6" t="str">
        <f>IFERROR(INDEX(Sales!$D$5:$ABF$18,MATCH(UsagePerHour!$B57,Sales!$C$5:$C$18,0),MATCH(UsagePerHour!TA$4,Sales!$D$3:$ABF$3,0))/TA$2*INDEX(Usage!$D$5:$ABF$11,MATCH(UsagePerHour!$B$52,Usage!$C$5:$C$11,0),MATCH(UsagePerHour!TA$4,Usage!$D$3:$ABF$3,0)),"")</f>
        <v/>
      </c>
      <c r="TB57" s="6" t="str">
        <f>IFERROR(INDEX(Sales!$D$5:$ABF$18,MATCH(UsagePerHour!$B57,Sales!$C$5:$C$18,0),MATCH(UsagePerHour!TB$4,Sales!$D$3:$ABF$3,0))/TB$2*INDEX(Usage!$D$5:$ABF$11,MATCH(UsagePerHour!$B$52,Usage!$C$5:$C$11,0),MATCH(UsagePerHour!TB$4,Usage!$D$3:$ABF$3,0)),"")</f>
        <v/>
      </c>
      <c r="TC57" s="6" t="str">
        <f>IFERROR(INDEX(Sales!$D$5:$ABF$18,MATCH(UsagePerHour!$B57,Sales!$C$5:$C$18,0),MATCH(UsagePerHour!TC$4,Sales!$D$3:$ABF$3,0))/TC$2*INDEX(Usage!$D$5:$ABF$11,MATCH(UsagePerHour!$B$52,Usage!$C$5:$C$11,0),MATCH(UsagePerHour!TC$4,Usage!$D$3:$ABF$3,0)),"")</f>
        <v/>
      </c>
      <c r="TD57" s="6" t="str">
        <f>IFERROR(INDEX(Sales!$D$5:$ABF$18,MATCH(UsagePerHour!$B57,Sales!$C$5:$C$18,0),MATCH(UsagePerHour!TD$4,Sales!$D$3:$ABF$3,0))/TD$2*INDEX(Usage!$D$5:$ABF$11,MATCH(UsagePerHour!$B$52,Usage!$C$5:$C$11,0),MATCH(UsagePerHour!TD$4,Usage!$D$3:$ABF$3,0)),"")</f>
        <v/>
      </c>
      <c r="TE57" s="6" t="str">
        <f>IFERROR(INDEX(Sales!$D$5:$ABF$18,MATCH(UsagePerHour!$B57,Sales!$C$5:$C$18,0),MATCH(UsagePerHour!TE$4,Sales!$D$3:$ABF$3,0))/TE$2*INDEX(Usage!$D$5:$ABF$11,MATCH(UsagePerHour!$B$52,Usage!$C$5:$C$11,0),MATCH(UsagePerHour!TE$4,Usage!$D$3:$ABF$3,0)),"")</f>
        <v/>
      </c>
      <c r="TF57" s="6" t="str">
        <f>IFERROR(INDEX(Sales!$D$5:$ABF$18,MATCH(UsagePerHour!$B57,Sales!$C$5:$C$18,0),MATCH(UsagePerHour!TF$4,Sales!$D$3:$ABF$3,0))/TF$2*INDEX(Usage!$D$5:$ABF$11,MATCH(UsagePerHour!$B$52,Usage!$C$5:$C$11,0),MATCH(UsagePerHour!TF$4,Usage!$D$3:$ABF$3,0)),"")</f>
        <v/>
      </c>
      <c r="TG57" s="6" t="str">
        <f>IFERROR(INDEX(Sales!$D$5:$ABF$18,MATCH(UsagePerHour!$B57,Sales!$C$5:$C$18,0),MATCH(UsagePerHour!TG$4,Sales!$D$3:$ABF$3,0))/TG$2*INDEX(Usage!$D$5:$ABF$11,MATCH(UsagePerHour!$B$52,Usage!$C$5:$C$11,0),MATCH(UsagePerHour!TG$4,Usage!$D$3:$ABF$3,0)),"")</f>
        <v/>
      </c>
      <c r="TH57" s="6" t="str">
        <f>IFERROR(INDEX(Sales!$D$5:$ABF$18,MATCH(UsagePerHour!$B57,Sales!$C$5:$C$18,0),MATCH(UsagePerHour!TH$4,Sales!$D$3:$ABF$3,0))/TH$2*INDEX(Usage!$D$5:$ABF$11,MATCH(UsagePerHour!$B$52,Usage!$C$5:$C$11,0),MATCH(UsagePerHour!TH$4,Usage!$D$3:$ABF$3,0)),"")</f>
        <v/>
      </c>
      <c r="TI57" s="6" t="str">
        <f>IFERROR(INDEX(Sales!$D$5:$ABF$18,MATCH(UsagePerHour!$B57,Sales!$C$5:$C$18,0),MATCH(UsagePerHour!TI$4,Sales!$D$3:$ABF$3,0))/TI$2*INDEX(Usage!$D$5:$ABF$11,MATCH(UsagePerHour!$B$52,Usage!$C$5:$C$11,0),MATCH(UsagePerHour!TI$4,Usage!$D$3:$ABF$3,0)),"")</f>
        <v/>
      </c>
      <c r="TJ57" s="6" t="str">
        <f>IFERROR(INDEX(Sales!$D$5:$ABF$18,MATCH(UsagePerHour!$B57,Sales!$C$5:$C$18,0),MATCH(UsagePerHour!TJ$4,Sales!$D$3:$ABF$3,0))/TJ$2*INDEX(Usage!$D$5:$ABF$11,MATCH(UsagePerHour!$B$52,Usage!$C$5:$C$11,0),MATCH(UsagePerHour!TJ$4,Usage!$D$3:$ABF$3,0)),"")</f>
        <v/>
      </c>
      <c r="TK57" s="6" t="str">
        <f>IFERROR(INDEX(Sales!$D$5:$ABF$18,MATCH(UsagePerHour!$B57,Sales!$C$5:$C$18,0),MATCH(UsagePerHour!TK$4,Sales!$D$3:$ABF$3,0))/TK$2*INDEX(Usage!$D$5:$ABF$11,MATCH(UsagePerHour!$B$52,Usage!$C$5:$C$11,0),MATCH(UsagePerHour!TK$4,Usage!$D$3:$ABF$3,0)),"")</f>
        <v/>
      </c>
      <c r="TL57" s="6" t="str">
        <f>IFERROR(INDEX(Sales!$D$5:$ABF$18,MATCH(UsagePerHour!$B57,Sales!$C$5:$C$18,0),MATCH(UsagePerHour!TL$4,Sales!$D$3:$ABF$3,0))/TL$2*INDEX(Usage!$D$5:$ABF$11,MATCH(UsagePerHour!$B$52,Usage!$C$5:$C$11,0),MATCH(UsagePerHour!TL$4,Usage!$D$3:$ABF$3,0)),"")</f>
        <v/>
      </c>
      <c r="TM57" s="6" t="str">
        <f>IFERROR(INDEX(Sales!$D$5:$ABF$18,MATCH(UsagePerHour!$B57,Sales!$C$5:$C$18,0),MATCH(UsagePerHour!TM$4,Sales!$D$3:$ABF$3,0))/TM$2*INDEX(Usage!$D$5:$ABF$11,MATCH(UsagePerHour!$B$52,Usage!$C$5:$C$11,0),MATCH(UsagePerHour!TM$4,Usage!$D$3:$ABF$3,0)),"")</f>
        <v/>
      </c>
      <c r="TN57" s="6" t="str">
        <f>IFERROR(INDEX(Sales!$D$5:$ABF$18,MATCH(UsagePerHour!$B57,Sales!$C$5:$C$18,0),MATCH(UsagePerHour!TN$4,Sales!$D$3:$ABF$3,0))/TN$2*INDEX(Usage!$D$5:$ABF$11,MATCH(UsagePerHour!$B$52,Usage!$C$5:$C$11,0),MATCH(UsagePerHour!TN$4,Usage!$D$3:$ABF$3,0)),"")</f>
        <v/>
      </c>
      <c r="TO57" s="6" t="str">
        <f>IFERROR(INDEX(Sales!$D$5:$ABF$18,MATCH(UsagePerHour!$B57,Sales!$C$5:$C$18,0),MATCH(UsagePerHour!TO$4,Sales!$D$3:$ABF$3,0))/TO$2*INDEX(Usage!$D$5:$ABF$11,MATCH(UsagePerHour!$B$52,Usage!$C$5:$C$11,0),MATCH(UsagePerHour!TO$4,Usage!$D$3:$ABF$3,0)),"")</f>
        <v/>
      </c>
      <c r="TP57" s="6" t="str">
        <f>IFERROR(INDEX(Sales!$D$5:$ABF$18,MATCH(UsagePerHour!$B57,Sales!$C$5:$C$18,0),MATCH(UsagePerHour!TP$4,Sales!$D$3:$ABF$3,0))/TP$2*INDEX(Usage!$D$5:$ABF$11,MATCH(UsagePerHour!$B$52,Usage!$C$5:$C$11,0),MATCH(UsagePerHour!TP$4,Usage!$D$3:$ABF$3,0)),"")</f>
        <v/>
      </c>
      <c r="TQ57" s="6" t="str">
        <f>IFERROR(INDEX(Sales!$D$5:$ABF$18,MATCH(UsagePerHour!$B57,Sales!$C$5:$C$18,0),MATCH(UsagePerHour!TQ$4,Sales!$D$3:$ABF$3,0))/TQ$2*INDEX(Usage!$D$5:$ABF$11,MATCH(UsagePerHour!$B$52,Usage!$C$5:$C$11,0),MATCH(UsagePerHour!TQ$4,Usage!$D$3:$ABF$3,0)),"")</f>
        <v/>
      </c>
      <c r="TR57" s="6" t="str">
        <f>IFERROR(INDEX(Sales!$D$5:$ABF$18,MATCH(UsagePerHour!$B57,Sales!$C$5:$C$18,0),MATCH(UsagePerHour!TR$4,Sales!$D$3:$ABF$3,0))/TR$2*INDEX(Usage!$D$5:$ABF$11,MATCH(UsagePerHour!$B$52,Usage!$C$5:$C$11,0),MATCH(UsagePerHour!TR$4,Usage!$D$3:$ABF$3,0)),"")</f>
        <v/>
      </c>
      <c r="TS57" s="6" t="str">
        <f>IFERROR(INDEX(Sales!$D$5:$ABF$18,MATCH(UsagePerHour!$B57,Sales!$C$5:$C$18,0),MATCH(UsagePerHour!TS$4,Sales!$D$3:$ABF$3,0))/TS$2*INDEX(Usage!$D$5:$ABF$11,MATCH(UsagePerHour!$B$52,Usage!$C$5:$C$11,0),MATCH(UsagePerHour!TS$4,Usage!$D$3:$ABF$3,0)),"")</f>
        <v/>
      </c>
      <c r="TT57" s="6" t="str">
        <f>IFERROR(INDEX(Sales!$D$5:$ABF$18,MATCH(UsagePerHour!$B57,Sales!$C$5:$C$18,0),MATCH(UsagePerHour!TT$4,Sales!$D$3:$ABF$3,0))/TT$2*INDEX(Usage!$D$5:$ABF$11,MATCH(UsagePerHour!$B$52,Usage!$C$5:$C$11,0),MATCH(UsagePerHour!TT$4,Usage!$D$3:$ABF$3,0)),"")</f>
        <v/>
      </c>
      <c r="TU57" s="6" t="str">
        <f>IFERROR(INDEX(Sales!$D$5:$ABF$18,MATCH(UsagePerHour!$B57,Sales!$C$5:$C$18,0),MATCH(UsagePerHour!TU$4,Sales!$D$3:$ABF$3,0))/TU$2*INDEX(Usage!$D$5:$ABF$11,MATCH(UsagePerHour!$B$52,Usage!$C$5:$C$11,0),MATCH(UsagePerHour!TU$4,Usage!$D$3:$ABF$3,0)),"")</f>
        <v/>
      </c>
      <c r="TV57" s="6" t="str">
        <f>IFERROR(INDEX(Sales!$D$5:$ABF$18,MATCH(UsagePerHour!$B57,Sales!$C$5:$C$18,0),MATCH(UsagePerHour!TV$4,Sales!$D$3:$ABF$3,0))/TV$2*INDEX(Usage!$D$5:$ABF$11,MATCH(UsagePerHour!$B$52,Usage!$C$5:$C$11,0),MATCH(UsagePerHour!TV$4,Usage!$D$3:$ABF$3,0)),"")</f>
        <v/>
      </c>
      <c r="TW57" s="6" t="str">
        <f>IFERROR(INDEX(Sales!$D$5:$ABF$18,MATCH(UsagePerHour!$B57,Sales!$C$5:$C$18,0),MATCH(UsagePerHour!TW$4,Sales!$D$3:$ABF$3,0))/TW$2*INDEX(Usage!$D$5:$ABF$11,MATCH(UsagePerHour!$B$52,Usage!$C$5:$C$11,0),MATCH(UsagePerHour!TW$4,Usage!$D$3:$ABF$3,0)),"")</f>
        <v/>
      </c>
      <c r="TX57" s="6" t="str">
        <f>IFERROR(INDEX(Sales!$D$5:$ABF$18,MATCH(UsagePerHour!$B57,Sales!$C$5:$C$18,0),MATCH(UsagePerHour!TX$4,Sales!$D$3:$ABF$3,0))/TX$2*INDEX(Usage!$D$5:$ABF$11,MATCH(UsagePerHour!$B$52,Usage!$C$5:$C$11,0),MATCH(UsagePerHour!TX$4,Usage!$D$3:$ABF$3,0)),"")</f>
        <v/>
      </c>
      <c r="TY57" s="6" t="str">
        <f>IFERROR(INDEX(Sales!$D$5:$ABF$18,MATCH(UsagePerHour!$B57,Sales!$C$5:$C$18,0),MATCH(UsagePerHour!TY$4,Sales!$D$3:$ABF$3,0))/TY$2*INDEX(Usage!$D$5:$ABF$11,MATCH(UsagePerHour!$B$52,Usage!$C$5:$C$11,0),MATCH(UsagePerHour!TY$4,Usage!$D$3:$ABF$3,0)),"")</f>
        <v/>
      </c>
      <c r="TZ57" s="6" t="str">
        <f>IFERROR(INDEX(Sales!$D$5:$ABF$18,MATCH(UsagePerHour!$B57,Sales!$C$5:$C$18,0),MATCH(UsagePerHour!TZ$4,Sales!$D$3:$ABF$3,0))/TZ$2*INDEX(Usage!$D$5:$ABF$11,MATCH(UsagePerHour!$B$52,Usage!$C$5:$C$11,0),MATCH(UsagePerHour!TZ$4,Usage!$D$3:$ABF$3,0)),"")</f>
        <v/>
      </c>
      <c r="UA57" s="6" t="str">
        <f>IFERROR(INDEX(Sales!$D$5:$ABF$18,MATCH(UsagePerHour!$B57,Sales!$C$5:$C$18,0),MATCH(UsagePerHour!UA$4,Sales!$D$3:$ABF$3,0))/UA$2*INDEX(Usage!$D$5:$ABF$11,MATCH(UsagePerHour!$B$52,Usage!$C$5:$C$11,0),MATCH(UsagePerHour!UA$4,Usage!$D$3:$ABF$3,0)),"")</f>
        <v/>
      </c>
      <c r="UB57" s="6" t="str">
        <f>IFERROR(INDEX(Sales!$D$5:$ABF$18,MATCH(UsagePerHour!$B57,Sales!$C$5:$C$18,0),MATCH(UsagePerHour!UB$4,Sales!$D$3:$ABF$3,0))/UB$2*INDEX(Usage!$D$5:$ABF$11,MATCH(UsagePerHour!$B$52,Usage!$C$5:$C$11,0),MATCH(UsagePerHour!UB$4,Usage!$D$3:$ABF$3,0)),"")</f>
        <v/>
      </c>
      <c r="UC57" s="6" t="str">
        <f>IFERROR(INDEX(Sales!$D$5:$ABF$18,MATCH(UsagePerHour!$B57,Sales!$C$5:$C$18,0),MATCH(UsagePerHour!UC$4,Sales!$D$3:$ABF$3,0))/UC$2*INDEX(Usage!$D$5:$ABF$11,MATCH(UsagePerHour!$B$52,Usage!$C$5:$C$11,0),MATCH(UsagePerHour!UC$4,Usage!$D$3:$ABF$3,0)),"")</f>
        <v/>
      </c>
      <c r="UD57" s="6" t="str">
        <f>IFERROR(INDEX(Sales!$D$5:$ABF$18,MATCH(UsagePerHour!$B57,Sales!$C$5:$C$18,0),MATCH(UsagePerHour!UD$4,Sales!$D$3:$ABF$3,0))/UD$2*INDEX(Usage!$D$5:$ABF$11,MATCH(UsagePerHour!$B$52,Usage!$C$5:$C$11,0),MATCH(UsagePerHour!UD$4,Usage!$D$3:$ABF$3,0)),"")</f>
        <v/>
      </c>
      <c r="UE57" s="6" t="str">
        <f>IFERROR(INDEX(Sales!$D$5:$ABF$18,MATCH(UsagePerHour!$B57,Sales!$C$5:$C$18,0),MATCH(UsagePerHour!UE$4,Sales!$D$3:$ABF$3,0))/UE$2*INDEX(Usage!$D$5:$ABF$11,MATCH(UsagePerHour!$B$52,Usage!$C$5:$C$11,0),MATCH(UsagePerHour!UE$4,Usage!$D$3:$ABF$3,0)),"")</f>
        <v/>
      </c>
      <c r="UF57" s="6" t="str">
        <f>IFERROR(INDEX(Sales!$D$5:$ABF$18,MATCH(UsagePerHour!$B57,Sales!$C$5:$C$18,0),MATCH(UsagePerHour!UF$4,Sales!$D$3:$ABF$3,0))/UF$2*INDEX(Usage!$D$5:$ABF$11,MATCH(UsagePerHour!$B$52,Usage!$C$5:$C$11,0),MATCH(UsagePerHour!UF$4,Usage!$D$3:$ABF$3,0)),"")</f>
        <v/>
      </c>
      <c r="UG57" s="6" t="str">
        <f>IFERROR(INDEX(Sales!$D$5:$ABF$18,MATCH(UsagePerHour!$B57,Sales!$C$5:$C$18,0),MATCH(UsagePerHour!UG$4,Sales!$D$3:$ABF$3,0))/UG$2*INDEX(Usage!$D$5:$ABF$11,MATCH(UsagePerHour!$B$52,Usage!$C$5:$C$11,0),MATCH(UsagePerHour!UG$4,Usage!$D$3:$ABF$3,0)),"")</f>
        <v/>
      </c>
      <c r="UH57" s="6" t="str">
        <f>IFERROR(INDEX(Sales!$D$5:$ABF$18,MATCH(UsagePerHour!$B57,Sales!$C$5:$C$18,0),MATCH(UsagePerHour!UH$4,Sales!$D$3:$ABF$3,0))/UH$2*INDEX(Usage!$D$5:$ABF$11,MATCH(UsagePerHour!$B$52,Usage!$C$5:$C$11,0),MATCH(UsagePerHour!UH$4,Usage!$D$3:$ABF$3,0)),"")</f>
        <v/>
      </c>
      <c r="UI57" s="6" t="str">
        <f>IFERROR(INDEX(Sales!$D$5:$ABF$18,MATCH(UsagePerHour!$B57,Sales!$C$5:$C$18,0),MATCH(UsagePerHour!UI$4,Sales!$D$3:$ABF$3,0))/UI$2*INDEX(Usage!$D$5:$ABF$11,MATCH(UsagePerHour!$B$52,Usage!$C$5:$C$11,0),MATCH(UsagePerHour!UI$4,Usage!$D$3:$ABF$3,0)),"")</f>
        <v/>
      </c>
      <c r="UJ57" s="6" t="str">
        <f>IFERROR(INDEX(Sales!$D$5:$ABF$18,MATCH(UsagePerHour!$B57,Sales!$C$5:$C$18,0),MATCH(UsagePerHour!UJ$4,Sales!$D$3:$ABF$3,0))/UJ$2*INDEX(Usage!$D$5:$ABF$11,MATCH(UsagePerHour!$B$52,Usage!$C$5:$C$11,0),MATCH(UsagePerHour!UJ$4,Usage!$D$3:$ABF$3,0)),"")</f>
        <v/>
      </c>
      <c r="UK57" s="6" t="str">
        <f>IFERROR(INDEX(Sales!$D$5:$ABF$18,MATCH(UsagePerHour!$B57,Sales!$C$5:$C$18,0),MATCH(UsagePerHour!UK$4,Sales!$D$3:$ABF$3,0))/UK$2*INDEX(Usage!$D$5:$ABF$11,MATCH(UsagePerHour!$B$52,Usage!$C$5:$C$11,0),MATCH(UsagePerHour!UK$4,Usage!$D$3:$ABF$3,0)),"")</f>
        <v/>
      </c>
      <c r="UL57" s="6" t="str">
        <f>IFERROR(INDEX(Sales!$D$5:$ABF$18,MATCH(UsagePerHour!$B57,Sales!$C$5:$C$18,0),MATCH(UsagePerHour!UL$4,Sales!$D$3:$ABF$3,0))/UL$2*INDEX(Usage!$D$5:$ABF$11,MATCH(UsagePerHour!$B$52,Usage!$C$5:$C$11,0),MATCH(UsagePerHour!UL$4,Usage!$D$3:$ABF$3,0)),"")</f>
        <v/>
      </c>
      <c r="UM57" s="6" t="str">
        <f>IFERROR(INDEX(Sales!$D$5:$ABF$18,MATCH(UsagePerHour!$B57,Sales!$C$5:$C$18,0),MATCH(UsagePerHour!UM$4,Sales!$D$3:$ABF$3,0))/UM$2*INDEX(Usage!$D$5:$ABF$11,MATCH(UsagePerHour!$B$52,Usage!$C$5:$C$11,0),MATCH(UsagePerHour!UM$4,Usage!$D$3:$ABF$3,0)),"")</f>
        <v/>
      </c>
      <c r="UN57" s="6" t="str">
        <f>IFERROR(INDEX(Sales!$D$5:$ABF$18,MATCH(UsagePerHour!$B57,Sales!$C$5:$C$18,0),MATCH(UsagePerHour!UN$4,Sales!$D$3:$ABF$3,0))/UN$2*INDEX(Usage!$D$5:$ABF$11,MATCH(UsagePerHour!$B$52,Usage!$C$5:$C$11,0),MATCH(UsagePerHour!UN$4,Usage!$D$3:$ABF$3,0)),"")</f>
        <v/>
      </c>
      <c r="UO57" s="6" t="str">
        <f>IFERROR(INDEX(Sales!$D$5:$ABF$18,MATCH(UsagePerHour!$B57,Sales!$C$5:$C$18,0),MATCH(UsagePerHour!UO$4,Sales!$D$3:$ABF$3,0))/UO$2*INDEX(Usage!$D$5:$ABF$11,MATCH(UsagePerHour!$B$52,Usage!$C$5:$C$11,0),MATCH(UsagePerHour!UO$4,Usage!$D$3:$ABF$3,0)),"")</f>
        <v/>
      </c>
      <c r="UP57" s="6" t="str">
        <f>IFERROR(INDEX(Sales!$D$5:$ABF$18,MATCH(UsagePerHour!$B57,Sales!$C$5:$C$18,0),MATCH(UsagePerHour!UP$4,Sales!$D$3:$ABF$3,0))/UP$2*INDEX(Usage!$D$5:$ABF$11,MATCH(UsagePerHour!$B$52,Usage!$C$5:$C$11,0),MATCH(UsagePerHour!UP$4,Usage!$D$3:$ABF$3,0)),"")</f>
        <v/>
      </c>
      <c r="UQ57" s="6" t="str">
        <f>IFERROR(INDEX(Sales!$D$5:$ABF$18,MATCH(UsagePerHour!$B57,Sales!$C$5:$C$18,0),MATCH(UsagePerHour!UQ$4,Sales!$D$3:$ABF$3,0))/UQ$2*INDEX(Usage!$D$5:$ABF$11,MATCH(UsagePerHour!$B$52,Usage!$C$5:$C$11,0),MATCH(UsagePerHour!UQ$4,Usage!$D$3:$ABF$3,0)),"")</f>
        <v/>
      </c>
      <c r="UR57" s="6" t="str">
        <f>IFERROR(INDEX(Sales!$D$5:$ABF$18,MATCH(UsagePerHour!$B57,Sales!$C$5:$C$18,0),MATCH(UsagePerHour!UR$4,Sales!$D$3:$ABF$3,0))/UR$2*INDEX(Usage!$D$5:$ABF$11,MATCH(UsagePerHour!$B$52,Usage!$C$5:$C$11,0),MATCH(UsagePerHour!UR$4,Usage!$D$3:$ABF$3,0)),"")</f>
        <v/>
      </c>
      <c r="US57" s="6" t="str">
        <f>IFERROR(INDEX(Sales!$D$5:$ABF$18,MATCH(UsagePerHour!$B57,Sales!$C$5:$C$18,0),MATCH(UsagePerHour!US$4,Sales!$D$3:$ABF$3,0))/US$2*INDEX(Usage!$D$5:$ABF$11,MATCH(UsagePerHour!$B$52,Usage!$C$5:$C$11,0),MATCH(UsagePerHour!US$4,Usage!$D$3:$ABF$3,0)),"")</f>
        <v/>
      </c>
      <c r="UT57" s="6" t="str">
        <f>IFERROR(INDEX(Sales!$D$5:$ABF$18,MATCH(UsagePerHour!$B57,Sales!$C$5:$C$18,0),MATCH(UsagePerHour!UT$4,Sales!$D$3:$ABF$3,0))/UT$2*INDEX(Usage!$D$5:$ABF$11,MATCH(UsagePerHour!$B$52,Usage!$C$5:$C$11,0),MATCH(UsagePerHour!UT$4,Usage!$D$3:$ABF$3,0)),"")</f>
        <v/>
      </c>
      <c r="UU57" s="6" t="str">
        <f>IFERROR(INDEX(Sales!$D$5:$ABF$18,MATCH(UsagePerHour!$B57,Sales!$C$5:$C$18,0),MATCH(UsagePerHour!UU$4,Sales!$D$3:$ABF$3,0))/UU$2*INDEX(Usage!$D$5:$ABF$11,MATCH(UsagePerHour!$B$52,Usage!$C$5:$C$11,0),MATCH(UsagePerHour!UU$4,Usage!$D$3:$ABF$3,0)),"")</f>
        <v/>
      </c>
      <c r="UV57" s="6" t="str">
        <f>IFERROR(INDEX(Sales!$D$5:$ABF$18,MATCH(UsagePerHour!$B57,Sales!$C$5:$C$18,0),MATCH(UsagePerHour!UV$4,Sales!$D$3:$ABF$3,0))/UV$2*INDEX(Usage!$D$5:$ABF$11,MATCH(UsagePerHour!$B$52,Usage!$C$5:$C$11,0),MATCH(UsagePerHour!UV$4,Usage!$D$3:$ABF$3,0)),"")</f>
        <v/>
      </c>
      <c r="UW57" s="6" t="str">
        <f>IFERROR(INDEX(Sales!$D$5:$ABF$18,MATCH(UsagePerHour!$B57,Sales!$C$5:$C$18,0),MATCH(UsagePerHour!UW$4,Sales!$D$3:$ABF$3,0))/UW$2*INDEX(Usage!$D$5:$ABF$11,MATCH(UsagePerHour!$B$52,Usage!$C$5:$C$11,0),MATCH(UsagePerHour!UW$4,Usage!$D$3:$ABF$3,0)),"")</f>
        <v/>
      </c>
      <c r="UX57" s="6" t="str">
        <f>IFERROR(INDEX(Sales!$D$5:$ABF$18,MATCH(UsagePerHour!$B57,Sales!$C$5:$C$18,0),MATCH(UsagePerHour!UX$4,Sales!$D$3:$ABF$3,0))/UX$2*INDEX(Usage!$D$5:$ABF$11,MATCH(UsagePerHour!$B$52,Usage!$C$5:$C$11,0),MATCH(UsagePerHour!UX$4,Usage!$D$3:$ABF$3,0)),"")</f>
        <v/>
      </c>
      <c r="UY57" s="6" t="str">
        <f>IFERROR(INDEX(Sales!$D$5:$ABF$18,MATCH(UsagePerHour!$B57,Sales!$C$5:$C$18,0),MATCH(UsagePerHour!UY$4,Sales!$D$3:$ABF$3,0))/UY$2*INDEX(Usage!$D$5:$ABF$11,MATCH(UsagePerHour!$B$52,Usage!$C$5:$C$11,0),MATCH(UsagePerHour!UY$4,Usage!$D$3:$ABF$3,0)),"")</f>
        <v/>
      </c>
      <c r="UZ57" s="6" t="str">
        <f>IFERROR(INDEX(Sales!$D$5:$ABF$18,MATCH(UsagePerHour!$B57,Sales!$C$5:$C$18,0),MATCH(UsagePerHour!UZ$4,Sales!$D$3:$ABF$3,0))/UZ$2*INDEX(Usage!$D$5:$ABF$11,MATCH(UsagePerHour!$B$52,Usage!$C$5:$C$11,0),MATCH(UsagePerHour!UZ$4,Usage!$D$3:$ABF$3,0)),"")</f>
        <v/>
      </c>
      <c r="VA57" s="6" t="str">
        <f>IFERROR(INDEX(Sales!$D$5:$ABF$18,MATCH(UsagePerHour!$B57,Sales!$C$5:$C$18,0),MATCH(UsagePerHour!VA$4,Sales!$D$3:$ABF$3,0))/VA$2*INDEX(Usage!$D$5:$ABF$11,MATCH(UsagePerHour!$B$52,Usage!$C$5:$C$11,0),MATCH(UsagePerHour!VA$4,Usage!$D$3:$ABF$3,0)),"")</f>
        <v/>
      </c>
      <c r="VB57" s="6" t="str">
        <f>IFERROR(INDEX(Sales!$D$5:$ABF$18,MATCH(UsagePerHour!$B57,Sales!$C$5:$C$18,0),MATCH(UsagePerHour!VB$4,Sales!$D$3:$ABF$3,0))/VB$2*INDEX(Usage!$D$5:$ABF$11,MATCH(UsagePerHour!$B$52,Usage!$C$5:$C$11,0),MATCH(UsagePerHour!VB$4,Usage!$D$3:$ABF$3,0)),"")</f>
        <v/>
      </c>
      <c r="VC57" s="6" t="str">
        <f>IFERROR(INDEX(Sales!$D$5:$ABF$18,MATCH(UsagePerHour!$B57,Sales!$C$5:$C$18,0),MATCH(UsagePerHour!VC$4,Sales!$D$3:$ABF$3,0))/VC$2*INDEX(Usage!$D$5:$ABF$11,MATCH(UsagePerHour!$B$52,Usage!$C$5:$C$11,0),MATCH(UsagePerHour!VC$4,Usage!$D$3:$ABF$3,0)),"")</f>
        <v/>
      </c>
      <c r="VD57" s="6" t="str">
        <f>IFERROR(INDEX(Sales!$D$5:$ABF$18,MATCH(UsagePerHour!$B57,Sales!$C$5:$C$18,0),MATCH(UsagePerHour!VD$4,Sales!$D$3:$ABF$3,0))/VD$2*INDEX(Usage!$D$5:$ABF$11,MATCH(UsagePerHour!$B$52,Usage!$C$5:$C$11,0),MATCH(UsagePerHour!VD$4,Usage!$D$3:$ABF$3,0)),"")</f>
        <v/>
      </c>
      <c r="VE57" s="6" t="str">
        <f>IFERROR(INDEX(Sales!$D$5:$ABF$18,MATCH(UsagePerHour!$B57,Sales!$C$5:$C$18,0),MATCH(UsagePerHour!VE$4,Sales!$D$3:$ABF$3,0))/VE$2*INDEX(Usage!$D$5:$ABF$11,MATCH(UsagePerHour!$B$52,Usage!$C$5:$C$11,0),MATCH(UsagePerHour!VE$4,Usage!$D$3:$ABF$3,0)),"")</f>
        <v/>
      </c>
      <c r="VF57" s="6" t="str">
        <f>IFERROR(INDEX(Sales!$D$5:$ABF$18,MATCH(UsagePerHour!$B57,Sales!$C$5:$C$18,0),MATCH(UsagePerHour!VF$4,Sales!$D$3:$ABF$3,0))/VF$2*INDEX(Usage!$D$5:$ABF$11,MATCH(UsagePerHour!$B$52,Usage!$C$5:$C$11,0),MATCH(UsagePerHour!VF$4,Usage!$D$3:$ABF$3,0)),"")</f>
        <v/>
      </c>
      <c r="VG57" s="6" t="str">
        <f>IFERROR(INDEX(Sales!$D$5:$ABF$18,MATCH(UsagePerHour!$B57,Sales!$C$5:$C$18,0),MATCH(UsagePerHour!VG$4,Sales!$D$3:$ABF$3,0))/VG$2*INDEX(Usage!$D$5:$ABF$11,MATCH(UsagePerHour!$B$52,Usage!$C$5:$C$11,0),MATCH(UsagePerHour!VG$4,Usage!$D$3:$ABF$3,0)),"")</f>
        <v/>
      </c>
      <c r="VH57" s="6" t="str">
        <f>IFERROR(INDEX(Sales!$D$5:$ABF$18,MATCH(UsagePerHour!$B57,Sales!$C$5:$C$18,0),MATCH(UsagePerHour!VH$4,Sales!$D$3:$ABF$3,0))/VH$2*INDEX(Usage!$D$5:$ABF$11,MATCH(UsagePerHour!$B$52,Usage!$C$5:$C$11,0),MATCH(UsagePerHour!VH$4,Usage!$D$3:$ABF$3,0)),"")</f>
        <v/>
      </c>
      <c r="VI57" s="6" t="str">
        <f>IFERROR(INDEX(Sales!$D$5:$ABF$18,MATCH(UsagePerHour!$B57,Sales!$C$5:$C$18,0),MATCH(UsagePerHour!VI$4,Sales!$D$3:$ABF$3,0))/VI$2*INDEX(Usage!$D$5:$ABF$11,MATCH(UsagePerHour!$B$52,Usage!$C$5:$C$11,0),MATCH(UsagePerHour!VI$4,Usage!$D$3:$ABF$3,0)),"")</f>
        <v/>
      </c>
      <c r="VJ57" s="6" t="str">
        <f>IFERROR(INDEX(Sales!$D$5:$ABF$18,MATCH(UsagePerHour!$B57,Sales!$C$5:$C$18,0),MATCH(UsagePerHour!VJ$4,Sales!$D$3:$ABF$3,0))/VJ$2*INDEX(Usage!$D$5:$ABF$11,MATCH(UsagePerHour!$B$52,Usage!$C$5:$C$11,0),MATCH(UsagePerHour!VJ$4,Usage!$D$3:$ABF$3,0)),"")</f>
        <v/>
      </c>
      <c r="VK57" s="6" t="str">
        <f>IFERROR(INDEX(Sales!$D$5:$ABF$18,MATCH(UsagePerHour!$B57,Sales!$C$5:$C$18,0),MATCH(UsagePerHour!VK$4,Sales!$D$3:$ABF$3,0))/VK$2*INDEX(Usage!$D$5:$ABF$11,MATCH(UsagePerHour!$B$52,Usage!$C$5:$C$11,0),MATCH(UsagePerHour!VK$4,Usage!$D$3:$ABF$3,0)),"")</f>
        <v/>
      </c>
      <c r="VL57" s="6" t="str">
        <f>IFERROR(INDEX(Sales!$D$5:$ABF$18,MATCH(UsagePerHour!$B57,Sales!$C$5:$C$18,0),MATCH(UsagePerHour!VL$4,Sales!$D$3:$ABF$3,0))/VL$2*INDEX(Usage!$D$5:$ABF$11,MATCH(UsagePerHour!$B$52,Usage!$C$5:$C$11,0),MATCH(UsagePerHour!VL$4,Usage!$D$3:$ABF$3,0)),"")</f>
        <v/>
      </c>
      <c r="VM57" s="6" t="str">
        <f>IFERROR(INDEX(Sales!$D$5:$ABF$18,MATCH(UsagePerHour!$B57,Sales!$C$5:$C$18,0),MATCH(UsagePerHour!VM$4,Sales!$D$3:$ABF$3,0))/VM$2*INDEX(Usage!$D$5:$ABF$11,MATCH(UsagePerHour!$B$52,Usage!$C$5:$C$11,0),MATCH(UsagePerHour!VM$4,Usage!$D$3:$ABF$3,0)),"")</f>
        <v/>
      </c>
      <c r="VN57" s="6" t="str">
        <f>IFERROR(INDEX(Sales!$D$5:$ABF$18,MATCH(UsagePerHour!$B57,Sales!$C$5:$C$18,0),MATCH(UsagePerHour!VN$4,Sales!$D$3:$ABF$3,0))/VN$2*INDEX(Usage!$D$5:$ABF$11,MATCH(UsagePerHour!$B$52,Usage!$C$5:$C$11,0),MATCH(UsagePerHour!VN$4,Usage!$D$3:$ABF$3,0)),"")</f>
        <v/>
      </c>
      <c r="VO57" s="6" t="str">
        <f>IFERROR(INDEX(Sales!$D$5:$ABF$18,MATCH(UsagePerHour!$B57,Sales!$C$5:$C$18,0),MATCH(UsagePerHour!VO$4,Sales!$D$3:$ABF$3,0))/VO$2*INDEX(Usage!$D$5:$ABF$11,MATCH(UsagePerHour!$B$52,Usage!$C$5:$C$11,0),MATCH(UsagePerHour!VO$4,Usage!$D$3:$ABF$3,0)),"")</f>
        <v/>
      </c>
      <c r="VP57" s="6" t="str">
        <f>IFERROR(INDEX(Sales!$D$5:$ABF$18,MATCH(UsagePerHour!$B57,Sales!$C$5:$C$18,0),MATCH(UsagePerHour!VP$4,Sales!$D$3:$ABF$3,0))/VP$2*INDEX(Usage!$D$5:$ABF$11,MATCH(UsagePerHour!$B$52,Usage!$C$5:$C$11,0),MATCH(UsagePerHour!VP$4,Usage!$D$3:$ABF$3,0)),"")</f>
        <v/>
      </c>
      <c r="VQ57" s="6" t="str">
        <f>IFERROR(INDEX(Sales!$D$5:$ABF$18,MATCH(UsagePerHour!$B57,Sales!$C$5:$C$18,0),MATCH(UsagePerHour!VQ$4,Sales!$D$3:$ABF$3,0))/VQ$2*INDEX(Usage!$D$5:$ABF$11,MATCH(UsagePerHour!$B$52,Usage!$C$5:$C$11,0),MATCH(UsagePerHour!VQ$4,Usage!$D$3:$ABF$3,0)),"")</f>
        <v/>
      </c>
      <c r="VR57" s="6" t="str">
        <f>IFERROR(INDEX(Sales!$D$5:$ABF$18,MATCH(UsagePerHour!$B57,Sales!$C$5:$C$18,0),MATCH(UsagePerHour!VR$4,Sales!$D$3:$ABF$3,0))/VR$2*INDEX(Usage!$D$5:$ABF$11,MATCH(UsagePerHour!$B$52,Usage!$C$5:$C$11,0),MATCH(UsagePerHour!VR$4,Usage!$D$3:$ABF$3,0)),"")</f>
        <v/>
      </c>
      <c r="VS57" s="6" t="str">
        <f>IFERROR(INDEX(Sales!$D$5:$ABF$18,MATCH(UsagePerHour!$B57,Sales!$C$5:$C$18,0),MATCH(UsagePerHour!VS$4,Sales!$D$3:$ABF$3,0))/VS$2*INDEX(Usage!$D$5:$ABF$11,MATCH(UsagePerHour!$B$52,Usage!$C$5:$C$11,0),MATCH(UsagePerHour!VS$4,Usage!$D$3:$ABF$3,0)),"")</f>
        <v/>
      </c>
      <c r="VT57" s="6" t="str">
        <f>IFERROR(INDEX(Sales!$D$5:$ABF$18,MATCH(UsagePerHour!$B57,Sales!$C$5:$C$18,0),MATCH(UsagePerHour!VT$4,Sales!$D$3:$ABF$3,0))/VT$2*INDEX(Usage!$D$5:$ABF$11,MATCH(UsagePerHour!$B$52,Usage!$C$5:$C$11,0),MATCH(UsagePerHour!VT$4,Usage!$D$3:$ABF$3,0)),"")</f>
        <v/>
      </c>
      <c r="VU57" s="6" t="str">
        <f>IFERROR(INDEX(Sales!$D$5:$ABF$18,MATCH(UsagePerHour!$B57,Sales!$C$5:$C$18,0),MATCH(UsagePerHour!VU$4,Sales!$D$3:$ABF$3,0))/VU$2*INDEX(Usage!$D$5:$ABF$11,MATCH(UsagePerHour!$B$52,Usage!$C$5:$C$11,0),MATCH(UsagePerHour!VU$4,Usage!$D$3:$ABF$3,0)),"")</f>
        <v/>
      </c>
      <c r="VV57" s="6" t="str">
        <f>IFERROR(INDEX(Sales!$D$5:$ABF$18,MATCH(UsagePerHour!$B57,Sales!$C$5:$C$18,0),MATCH(UsagePerHour!VV$4,Sales!$D$3:$ABF$3,0))/VV$2*INDEX(Usage!$D$5:$ABF$11,MATCH(UsagePerHour!$B$52,Usage!$C$5:$C$11,0),MATCH(UsagePerHour!VV$4,Usage!$D$3:$ABF$3,0)),"")</f>
        <v/>
      </c>
      <c r="VW57" s="6" t="str">
        <f>IFERROR(INDEX(Sales!$D$5:$ABF$18,MATCH(UsagePerHour!$B57,Sales!$C$5:$C$18,0),MATCH(UsagePerHour!VW$4,Sales!$D$3:$ABF$3,0))/VW$2*INDEX(Usage!$D$5:$ABF$11,MATCH(UsagePerHour!$B$52,Usage!$C$5:$C$11,0),MATCH(UsagePerHour!VW$4,Usage!$D$3:$ABF$3,0)),"")</f>
        <v/>
      </c>
      <c r="VX57" s="6" t="str">
        <f>IFERROR(INDEX(Sales!$D$5:$ABF$18,MATCH(UsagePerHour!$B57,Sales!$C$5:$C$18,0),MATCH(UsagePerHour!VX$4,Sales!$D$3:$ABF$3,0))/VX$2*INDEX(Usage!$D$5:$ABF$11,MATCH(UsagePerHour!$B$52,Usage!$C$5:$C$11,0),MATCH(UsagePerHour!VX$4,Usage!$D$3:$ABF$3,0)),"")</f>
        <v/>
      </c>
      <c r="VY57" s="6" t="str">
        <f>IFERROR(INDEX(Sales!$D$5:$ABF$18,MATCH(UsagePerHour!$B57,Sales!$C$5:$C$18,0),MATCH(UsagePerHour!VY$4,Sales!$D$3:$ABF$3,0))/VY$2*INDEX(Usage!$D$5:$ABF$11,MATCH(UsagePerHour!$B$52,Usage!$C$5:$C$11,0),MATCH(UsagePerHour!VY$4,Usage!$D$3:$ABF$3,0)),"")</f>
        <v/>
      </c>
      <c r="VZ57" s="6" t="str">
        <f>IFERROR(INDEX(Sales!$D$5:$ABF$18,MATCH(UsagePerHour!$B57,Sales!$C$5:$C$18,0),MATCH(UsagePerHour!VZ$4,Sales!$D$3:$ABF$3,0))/VZ$2*INDEX(Usage!$D$5:$ABF$11,MATCH(UsagePerHour!$B$52,Usage!$C$5:$C$11,0),MATCH(UsagePerHour!VZ$4,Usage!$D$3:$ABF$3,0)),"")</f>
        <v/>
      </c>
      <c r="WA57" s="6" t="str">
        <f>IFERROR(INDEX(Sales!$D$5:$ABF$18,MATCH(UsagePerHour!$B57,Sales!$C$5:$C$18,0),MATCH(UsagePerHour!WA$4,Sales!$D$3:$ABF$3,0))/WA$2*INDEX(Usage!$D$5:$ABF$11,MATCH(UsagePerHour!$B$52,Usage!$C$5:$C$11,0),MATCH(UsagePerHour!WA$4,Usage!$D$3:$ABF$3,0)),"")</f>
        <v/>
      </c>
      <c r="WB57" s="6" t="str">
        <f>IFERROR(INDEX(Sales!$D$5:$ABF$18,MATCH(UsagePerHour!$B57,Sales!$C$5:$C$18,0),MATCH(UsagePerHour!WB$4,Sales!$D$3:$ABF$3,0))/WB$2*INDEX(Usage!$D$5:$ABF$11,MATCH(UsagePerHour!$B$52,Usage!$C$5:$C$11,0),MATCH(UsagePerHour!WB$4,Usage!$D$3:$ABF$3,0)),"")</f>
        <v/>
      </c>
      <c r="WC57" s="6" t="str">
        <f>IFERROR(INDEX(Sales!$D$5:$ABF$18,MATCH(UsagePerHour!$B57,Sales!$C$5:$C$18,0),MATCH(UsagePerHour!WC$4,Sales!$D$3:$ABF$3,0))/WC$2*INDEX(Usage!$D$5:$ABF$11,MATCH(UsagePerHour!$B$52,Usage!$C$5:$C$11,0),MATCH(UsagePerHour!WC$4,Usage!$D$3:$ABF$3,0)),"")</f>
        <v/>
      </c>
      <c r="WD57" s="6" t="str">
        <f>IFERROR(INDEX(Sales!$D$5:$ABF$18,MATCH(UsagePerHour!$B57,Sales!$C$5:$C$18,0),MATCH(UsagePerHour!WD$4,Sales!$D$3:$ABF$3,0))/WD$2*INDEX(Usage!$D$5:$ABF$11,MATCH(UsagePerHour!$B$52,Usage!$C$5:$C$11,0),MATCH(UsagePerHour!WD$4,Usage!$D$3:$ABF$3,0)),"")</f>
        <v/>
      </c>
      <c r="WE57" s="6" t="str">
        <f>IFERROR(INDEX(Sales!$D$5:$ABF$18,MATCH(UsagePerHour!$B57,Sales!$C$5:$C$18,0),MATCH(UsagePerHour!WE$4,Sales!$D$3:$ABF$3,0))/WE$2*INDEX(Usage!$D$5:$ABF$11,MATCH(UsagePerHour!$B$52,Usage!$C$5:$C$11,0),MATCH(UsagePerHour!WE$4,Usage!$D$3:$ABF$3,0)),"")</f>
        <v/>
      </c>
      <c r="WF57" s="6" t="str">
        <f>IFERROR(INDEX(Sales!$D$5:$ABF$18,MATCH(UsagePerHour!$B57,Sales!$C$5:$C$18,0),MATCH(UsagePerHour!WF$4,Sales!$D$3:$ABF$3,0))/WF$2*INDEX(Usage!$D$5:$ABF$11,MATCH(UsagePerHour!$B$52,Usage!$C$5:$C$11,0),MATCH(UsagePerHour!WF$4,Usage!$D$3:$ABF$3,0)),"")</f>
        <v/>
      </c>
      <c r="WG57" s="6" t="str">
        <f>IFERROR(INDEX(Sales!$D$5:$ABF$18,MATCH(UsagePerHour!$B57,Sales!$C$5:$C$18,0),MATCH(UsagePerHour!WG$4,Sales!$D$3:$ABF$3,0))/WG$2*INDEX(Usage!$D$5:$ABF$11,MATCH(UsagePerHour!$B$52,Usage!$C$5:$C$11,0),MATCH(UsagePerHour!WG$4,Usage!$D$3:$ABF$3,0)),"")</f>
        <v/>
      </c>
      <c r="WH57" s="6" t="str">
        <f>IFERROR(INDEX(Sales!$D$5:$ABF$18,MATCH(UsagePerHour!$B57,Sales!$C$5:$C$18,0),MATCH(UsagePerHour!WH$4,Sales!$D$3:$ABF$3,0))/WH$2*INDEX(Usage!$D$5:$ABF$11,MATCH(UsagePerHour!$B$52,Usage!$C$5:$C$11,0),MATCH(UsagePerHour!WH$4,Usage!$D$3:$ABF$3,0)),"")</f>
        <v/>
      </c>
      <c r="WI57" s="6" t="str">
        <f>IFERROR(INDEX(Sales!$D$5:$ABF$18,MATCH(UsagePerHour!$B57,Sales!$C$5:$C$18,0),MATCH(UsagePerHour!WI$4,Sales!$D$3:$ABF$3,0))/WI$2*INDEX(Usage!$D$5:$ABF$11,MATCH(UsagePerHour!$B$52,Usage!$C$5:$C$11,0),MATCH(UsagePerHour!WI$4,Usage!$D$3:$ABF$3,0)),"")</f>
        <v/>
      </c>
      <c r="WJ57" s="6" t="str">
        <f>IFERROR(INDEX(Sales!$D$5:$ABF$18,MATCH(UsagePerHour!$B57,Sales!$C$5:$C$18,0),MATCH(UsagePerHour!WJ$4,Sales!$D$3:$ABF$3,0))/WJ$2*INDEX(Usage!$D$5:$ABF$11,MATCH(UsagePerHour!$B$52,Usage!$C$5:$C$11,0),MATCH(UsagePerHour!WJ$4,Usage!$D$3:$ABF$3,0)),"")</f>
        <v/>
      </c>
      <c r="WK57" s="6" t="str">
        <f>IFERROR(INDEX(Sales!$D$5:$ABF$18,MATCH(UsagePerHour!$B57,Sales!$C$5:$C$18,0),MATCH(UsagePerHour!WK$4,Sales!$D$3:$ABF$3,0))/WK$2*INDEX(Usage!$D$5:$ABF$11,MATCH(UsagePerHour!$B$52,Usage!$C$5:$C$11,0),MATCH(UsagePerHour!WK$4,Usage!$D$3:$ABF$3,0)),"")</f>
        <v/>
      </c>
      <c r="WL57" s="6" t="str">
        <f>IFERROR(INDEX(Sales!$D$5:$ABF$18,MATCH(UsagePerHour!$B57,Sales!$C$5:$C$18,0),MATCH(UsagePerHour!WL$4,Sales!$D$3:$ABF$3,0))/WL$2*INDEX(Usage!$D$5:$ABF$11,MATCH(UsagePerHour!$B$52,Usage!$C$5:$C$11,0),MATCH(UsagePerHour!WL$4,Usage!$D$3:$ABF$3,0)),"")</f>
        <v/>
      </c>
      <c r="WM57" s="6" t="str">
        <f>IFERROR(INDEX(Sales!$D$5:$ABF$18,MATCH(UsagePerHour!$B57,Sales!$C$5:$C$18,0),MATCH(UsagePerHour!WM$4,Sales!$D$3:$ABF$3,0))/WM$2*INDEX(Usage!$D$5:$ABF$11,MATCH(UsagePerHour!$B$52,Usage!$C$5:$C$11,0),MATCH(UsagePerHour!WM$4,Usage!$D$3:$ABF$3,0)),"")</f>
        <v/>
      </c>
      <c r="WN57" s="6" t="str">
        <f>IFERROR(INDEX(Sales!$D$5:$ABF$18,MATCH(UsagePerHour!$B57,Sales!$C$5:$C$18,0),MATCH(UsagePerHour!WN$4,Sales!$D$3:$ABF$3,0))/WN$2*INDEX(Usage!$D$5:$ABF$11,MATCH(UsagePerHour!$B$52,Usage!$C$5:$C$11,0),MATCH(UsagePerHour!WN$4,Usage!$D$3:$ABF$3,0)),"")</f>
        <v/>
      </c>
      <c r="WO57" s="6" t="str">
        <f>IFERROR(INDEX(Sales!$D$5:$ABF$18,MATCH(UsagePerHour!$B57,Sales!$C$5:$C$18,0),MATCH(UsagePerHour!WO$4,Sales!$D$3:$ABF$3,0))/WO$2*INDEX(Usage!$D$5:$ABF$11,MATCH(UsagePerHour!$B$52,Usage!$C$5:$C$11,0),MATCH(UsagePerHour!WO$4,Usage!$D$3:$ABF$3,0)),"")</f>
        <v/>
      </c>
      <c r="WP57" s="6" t="str">
        <f>IFERROR(INDEX(Sales!$D$5:$ABF$18,MATCH(UsagePerHour!$B57,Sales!$C$5:$C$18,0),MATCH(UsagePerHour!WP$4,Sales!$D$3:$ABF$3,0))/WP$2*INDEX(Usage!$D$5:$ABF$11,MATCH(UsagePerHour!$B$52,Usage!$C$5:$C$11,0),MATCH(UsagePerHour!WP$4,Usage!$D$3:$ABF$3,0)),"")</f>
        <v/>
      </c>
      <c r="WQ57" s="6" t="str">
        <f>IFERROR(INDEX(Sales!$D$5:$ABF$18,MATCH(UsagePerHour!$B57,Sales!$C$5:$C$18,0),MATCH(UsagePerHour!WQ$4,Sales!$D$3:$ABF$3,0))/WQ$2*INDEX(Usage!$D$5:$ABF$11,MATCH(UsagePerHour!$B$52,Usage!$C$5:$C$11,0),MATCH(UsagePerHour!WQ$4,Usage!$D$3:$ABF$3,0)),"")</f>
        <v/>
      </c>
      <c r="WR57" s="6" t="str">
        <f>IFERROR(INDEX(Sales!$D$5:$ABF$18,MATCH(UsagePerHour!$B57,Sales!$C$5:$C$18,0),MATCH(UsagePerHour!WR$4,Sales!$D$3:$ABF$3,0))/WR$2*INDEX(Usage!$D$5:$ABF$11,MATCH(UsagePerHour!$B$52,Usage!$C$5:$C$11,0),MATCH(UsagePerHour!WR$4,Usage!$D$3:$ABF$3,0)),"")</f>
        <v/>
      </c>
      <c r="WS57" s="6" t="str">
        <f>IFERROR(INDEX(Sales!$D$5:$ABF$18,MATCH(UsagePerHour!$B57,Sales!$C$5:$C$18,0),MATCH(UsagePerHour!WS$4,Sales!$D$3:$ABF$3,0))/WS$2*INDEX(Usage!$D$5:$ABF$11,MATCH(UsagePerHour!$B$52,Usage!$C$5:$C$11,0),MATCH(UsagePerHour!WS$4,Usage!$D$3:$ABF$3,0)),"")</f>
        <v/>
      </c>
      <c r="WT57" s="6" t="str">
        <f>IFERROR(INDEX(Sales!$D$5:$ABF$18,MATCH(UsagePerHour!$B57,Sales!$C$5:$C$18,0),MATCH(UsagePerHour!WT$4,Sales!$D$3:$ABF$3,0))/WT$2*INDEX(Usage!$D$5:$ABF$11,MATCH(UsagePerHour!$B$52,Usage!$C$5:$C$11,0),MATCH(UsagePerHour!WT$4,Usage!$D$3:$ABF$3,0)),"")</f>
        <v/>
      </c>
      <c r="WU57" s="6" t="str">
        <f>IFERROR(INDEX(Sales!$D$5:$ABF$18,MATCH(UsagePerHour!$B57,Sales!$C$5:$C$18,0),MATCH(UsagePerHour!WU$4,Sales!$D$3:$ABF$3,0))/WU$2*INDEX(Usage!$D$5:$ABF$11,MATCH(UsagePerHour!$B$52,Usage!$C$5:$C$11,0),MATCH(UsagePerHour!WU$4,Usage!$D$3:$ABF$3,0)),"")</f>
        <v/>
      </c>
      <c r="WV57" s="6" t="str">
        <f>IFERROR(INDEX(Sales!$D$5:$ABF$18,MATCH(UsagePerHour!$B57,Sales!$C$5:$C$18,0),MATCH(UsagePerHour!WV$4,Sales!$D$3:$ABF$3,0))/WV$2*INDEX(Usage!$D$5:$ABF$11,MATCH(UsagePerHour!$B$52,Usage!$C$5:$C$11,0),MATCH(UsagePerHour!WV$4,Usage!$D$3:$ABF$3,0)),"")</f>
        <v/>
      </c>
      <c r="WW57" s="6" t="str">
        <f>IFERROR(INDEX(Sales!$D$5:$ABF$18,MATCH(UsagePerHour!$B57,Sales!$C$5:$C$18,0),MATCH(UsagePerHour!WW$4,Sales!$D$3:$ABF$3,0))/WW$2*INDEX(Usage!$D$5:$ABF$11,MATCH(UsagePerHour!$B$52,Usage!$C$5:$C$11,0),MATCH(UsagePerHour!WW$4,Usage!$D$3:$ABF$3,0)),"")</f>
        <v/>
      </c>
      <c r="WX57" s="6" t="str">
        <f>IFERROR(INDEX(Sales!$D$5:$ABF$18,MATCH(UsagePerHour!$B57,Sales!$C$5:$C$18,0),MATCH(UsagePerHour!WX$4,Sales!$D$3:$ABF$3,0))/WX$2*INDEX(Usage!$D$5:$ABF$11,MATCH(UsagePerHour!$B$52,Usage!$C$5:$C$11,0),MATCH(UsagePerHour!WX$4,Usage!$D$3:$ABF$3,0)),"")</f>
        <v/>
      </c>
      <c r="WY57" s="6" t="str">
        <f>IFERROR(INDEX(Sales!$D$5:$ABF$18,MATCH(UsagePerHour!$B57,Sales!$C$5:$C$18,0),MATCH(UsagePerHour!WY$4,Sales!$D$3:$ABF$3,0))/WY$2*INDEX(Usage!$D$5:$ABF$11,MATCH(UsagePerHour!$B$52,Usage!$C$5:$C$11,0),MATCH(UsagePerHour!WY$4,Usage!$D$3:$ABF$3,0)),"")</f>
        <v/>
      </c>
      <c r="WZ57" s="6" t="str">
        <f>IFERROR(INDEX(Sales!$D$5:$ABF$18,MATCH(UsagePerHour!$B57,Sales!$C$5:$C$18,0),MATCH(UsagePerHour!WZ$4,Sales!$D$3:$ABF$3,0))/WZ$2*INDEX(Usage!$D$5:$ABF$11,MATCH(UsagePerHour!$B$52,Usage!$C$5:$C$11,0),MATCH(UsagePerHour!WZ$4,Usage!$D$3:$ABF$3,0)),"")</f>
        <v/>
      </c>
      <c r="XA57" s="6" t="str">
        <f>IFERROR(INDEX(Sales!$D$5:$ABF$18,MATCH(UsagePerHour!$B57,Sales!$C$5:$C$18,0),MATCH(UsagePerHour!XA$4,Sales!$D$3:$ABF$3,0))/XA$2*INDEX(Usage!$D$5:$ABF$11,MATCH(UsagePerHour!$B$52,Usage!$C$5:$C$11,0),MATCH(UsagePerHour!XA$4,Usage!$D$3:$ABF$3,0)),"")</f>
        <v/>
      </c>
      <c r="XB57" s="6" t="str">
        <f>IFERROR(INDEX(Sales!$D$5:$ABF$18,MATCH(UsagePerHour!$B57,Sales!$C$5:$C$18,0),MATCH(UsagePerHour!XB$4,Sales!$D$3:$ABF$3,0))/XB$2*INDEX(Usage!$D$5:$ABF$11,MATCH(UsagePerHour!$B$52,Usage!$C$5:$C$11,0),MATCH(UsagePerHour!XB$4,Usage!$D$3:$ABF$3,0)),"")</f>
        <v/>
      </c>
      <c r="XC57" s="6" t="str">
        <f>IFERROR(INDEX(Sales!$D$5:$ABF$18,MATCH(UsagePerHour!$B57,Sales!$C$5:$C$18,0),MATCH(UsagePerHour!XC$4,Sales!$D$3:$ABF$3,0))/XC$2*INDEX(Usage!$D$5:$ABF$11,MATCH(UsagePerHour!$B$52,Usage!$C$5:$C$11,0),MATCH(UsagePerHour!XC$4,Usage!$D$3:$ABF$3,0)),"")</f>
        <v/>
      </c>
      <c r="XD57" s="6" t="str">
        <f>IFERROR(INDEX(Sales!$D$5:$ABF$18,MATCH(UsagePerHour!$B57,Sales!$C$5:$C$18,0),MATCH(UsagePerHour!XD$4,Sales!$D$3:$ABF$3,0))/XD$2*INDEX(Usage!$D$5:$ABF$11,MATCH(UsagePerHour!$B$52,Usage!$C$5:$C$11,0),MATCH(UsagePerHour!XD$4,Usage!$D$3:$ABF$3,0)),"")</f>
        <v/>
      </c>
      <c r="XE57" s="6" t="str">
        <f>IFERROR(INDEX(Sales!$D$5:$ABF$18,MATCH(UsagePerHour!$B57,Sales!$C$5:$C$18,0),MATCH(UsagePerHour!XE$4,Sales!$D$3:$ABF$3,0))/XE$2*INDEX(Usage!$D$5:$ABF$11,MATCH(UsagePerHour!$B$52,Usage!$C$5:$C$11,0),MATCH(UsagePerHour!XE$4,Usage!$D$3:$ABF$3,0)),"")</f>
        <v/>
      </c>
      <c r="XF57" s="6" t="str">
        <f>IFERROR(INDEX(Sales!$D$5:$ABF$18,MATCH(UsagePerHour!$B57,Sales!$C$5:$C$18,0),MATCH(UsagePerHour!XF$4,Sales!$D$3:$ABF$3,0))/XF$2*INDEX(Usage!$D$5:$ABF$11,MATCH(UsagePerHour!$B$52,Usage!$C$5:$C$11,0),MATCH(UsagePerHour!XF$4,Usage!$D$3:$ABF$3,0)),"")</f>
        <v/>
      </c>
      <c r="XG57" s="6" t="str">
        <f>IFERROR(INDEX(Sales!$D$5:$ABF$18,MATCH(UsagePerHour!$B57,Sales!$C$5:$C$18,0),MATCH(UsagePerHour!XG$4,Sales!$D$3:$ABF$3,0))/XG$2*INDEX(Usage!$D$5:$ABF$11,MATCH(UsagePerHour!$B$52,Usage!$C$5:$C$11,0),MATCH(UsagePerHour!XG$4,Usage!$D$3:$ABF$3,0)),"")</f>
        <v/>
      </c>
      <c r="XH57" s="6" t="str">
        <f>IFERROR(INDEX(Sales!$D$5:$ABF$18,MATCH(UsagePerHour!$B57,Sales!$C$5:$C$18,0),MATCH(UsagePerHour!XH$4,Sales!$D$3:$ABF$3,0))/XH$2*INDEX(Usage!$D$5:$ABF$11,MATCH(UsagePerHour!$B$52,Usage!$C$5:$C$11,0),MATCH(UsagePerHour!XH$4,Usage!$D$3:$ABF$3,0)),"")</f>
        <v/>
      </c>
      <c r="XI57" s="6" t="str">
        <f>IFERROR(INDEX(Sales!$D$5:$ABF$18,MATCH(UsagePerHour!$B57,Sales!$C$5:$C$18,0),MATCH(UsagePerHour!XI$4,Sales!$D$3:$ABF$3,0))/XI$2*INDEX(Usage!$D$5:$ABF$11,MATCH(UsagePerHour!$B$52,Usage!$C$5:$C$11,0),MATCH(UsagePerHour!XI$4,Usage!$D$3:$ABF$3,0)),"")</f>
        <v/>
      </c>
      <c r="XJ57" s="6" t="str">
        <f>IFERROR(INDEX(Sales!$D$5:$ABF$18,MATCH(UsagePerHour!$B57,Sales!$C$5:$C$18,0),MATCH(UsagePerHour!XJ$4,Sales!$D$3:$ABF$3,0))/XJ$2*INDEX(Usage!$D$5:$ABF$11,MATCH(UsagePerHour!$B$52,Usage!$C$5:$C$11,0),MATCH(UsagePerHour!XJ$4,Usage!$D$3:$ABF$3,0)),"")</f>
        <v/>
      </c>
      <c r="XK57" s="6" t="str">
        <f>IFERROR(INDEX(Sales!$D$5:$ABF$18,MATCH(UsagePerHour!$B57,Sales!$C$5:$C$18,0),MATCH(UsagePerHour!XK$4,Sales!$D$3:$ABF$3,0))/XK$2*INDEX(Usage!$D$5:$ABF$11,MATCH(UsagePerHour!$B$52,Usage!$C$5:$C$11,0),MATCH(UsagePerHour!XK$4,Usage!$D$3:$ABF$3,0)),"")</f>
        <v/>
      </c>
      <c r="XL57" s="6" t="str">
        <f>IFERROR(INDEX(Sales!$D$5:$ABF$18,MATCH(UsagePerHour!$B57,Sales!$C$5:$C$18,0),MATCH(UsagePerHour!XL$4,Sales!$D$3:$ABF$3,0))/XL$2*INDEX(Usage!$D$5:$ABF$11,MATCH(UsagePerHour!$B$52,Usage!$C$5:$C$11,0),MATCH(UsagePerHour!XL$4,Usage!$D$3:$ABF$3,0)),"")</f>
        <v/>
      </c>
      <c r="XM57" s="6" t="str">
        <f>IFERROR(INDEX(Sales!$D$5:$ABF$18,MATCH(UsagePerHour!$B57,Sales!$C$5:$C$18,0),MATCH(UsagePerHour!XM$4,Sales!$D$3:$ABF$3,0))/XM$2*INDEX(Usage!$D$5:$ABF$11,MATCH(UsagePerHour!$B$52,Usage!$C$5:$C$11,0),MATCH(UsagePerHour!XM$4,Usage!$D$3:$ABF$3,0)),"")</f>
        <v/>
      </c>
      <c r="XN57" s="6" t="str">
        <f>IFERROR(INDEX(Sales!$D$5:$ABF$18,MATCH(UsagePerHour!$B57,Sales!$C$5:$C$18,0),MATCH(UsagePerHour!XN$4,Sales!$D$3:$ABF$3,0))/XN$2*INDEX(Usage!$D$5:$ABF$11,MATCH(UsagePerHour!$B$52,Usage!$C$5:$C$11,0),MATCH(UsagePerHour!XN$4,Usage!$D$3:$ABF$3,0)),"")</f>
        <v/>
      </c>
      <c r="XO57" s="6" t="str">
        <f>IFERROR(INDEX(Sales!$D$5:$ABF$18,MATCH(UsagePerHour!$B57,Sales!$C$5:$C$18,0),MATCH(UsagePerHour!XO$4,Sales!$D$3:$ABF$3,0))/XO$2*INDEX(Usage!$D$5:$ABF$11,MATCH(UsagePerHour!$B$52,Usage!$C$5:$C$11,0),MATCH(UsagePerHour!XO$4,Usage!$D$3:$ABF$3,0)),"")</f>
        <v/>
      </c>
      <c r="XP57" s="6" t="str">
        <f>IFERROR(INDEX(Sales!$D$5:$ABF$18,MATCH(UsagePerHour!$B57,Sales!$C$5:$C$18,0),MATCH(UsagePerHour!XP$4,Sales!$D$3:$ABF$3,0))/XP$2*INDEX(Usage!$D$5:$ABF$11,MATCH(UsagePerHour!$B$52,Usage!$C$5:$C$11,0),MATCH(UsagePerHour!XP$4,Usage!$D$3:$ABF$3,0)),"")</f>
        <v/>
      </c>
      <c r="XQ57" s="6" t="str">
        <f>IFERROR(INDEX(Sales!$D$5:$ABF$18,MATCH(UsagePerHour!$B57,Sales!$C$5:$C$18,0),MATCH(UsagePerHour!XQ$4,Sales!$D$3:$ABF$3,0))/XQ$2*INDEX(Usage!$D$5:$ABF$11,MATCH(UsagePerHour!$B$52,Usage!$C$5:$C$11,0),MATCH(UsagePerHour!XQ$4,Usage!$D$3:$ABF$3,0)),"")</f>
        <v/>
      </c>
      <c r="XR57" s="6" t="str">
        <f>IFERROR(INDEX(Sales!$D$5:$ABF$18,MATCH(UsagePerHour!$B57,Sales!$C$5:$C$18,0),MATCH(UsagePerHour!XR$4,Sales!$D$3:$ABF$3,0))/XR$2*INDEX(Usage!$D$5:$ABF$11,MATCH(UsagePerHour!$B$52,Usage!$C$5:$C$11,0),MATCH(UsagePerHour!XR$4,Usage!$D$3:$ABF$3,0)),"")</f>
        <v/>
      </c>
      <c r="XS57" s="6" t="str">
        <f>IFERROR(INDEX(Sales!$D$5:$ABF$18,MATCH(UsagePerHour!$B57,Sales!$C$5:$C$18,0),MATCH(UsagePerHour!XS$4,Sales!$D$3:$ABF$3,0))/XS$2*INDEX(Usage!$D$5:$ABF$11,MATCH(UsagePerHour!$B$52,Usage!$C$5:$C$11,0),MATCH(UsagePerHour!XS$4,Usage!$D$3:$ABF$3,0)),"")</f>
        <v/>
      </c>
      <c r="XT57" s="6" t="str">
        <f>IFERROR(INDEX(Sales!$D$5:$ABF$18,MATCH(UsagePerHour!$B57,Sales!$C$5:$C$18,0),MATCH(UsagePerHour!XT$4,Sales!$D$3:$ABF$3,0))/XT$2*INDEX(Usage!$D$5:$ABF$11,MATCH(UsagePerHour!$B$52,Usage!$C$5:$C$11,0),MATCH(UsagePerHour!XT$4,Usage!$D$3:$ABF$3,0)),"")</f>
        <v/>
      </c>
      <c r="XU57" s="6" t="str">
        <f>IFERROR(INDEX(Sales!$D$5:$ABF$18,MATCH(UsagePerHour!$B57,Sales!$C$5:$C$18,0),MATCH(UsagePerHour!XU$4,Sales!$D$3:$ABF$3,0))/XU$2*INDEX(Usage!$D$5:$ABF$11,MATCH(UsagePerHour!$B$52,Usage!$C$5:$C$11,0),MATCH(UsagePerHour!XU$4,Usage!$D$3:$ABF$3,0)),"")</f>
        <v/>
      </c>
      <c r="XV57" s="6" t="str">
        <f>IFERROR(INDEX(Sales!$D$5:$ABF$18,MATCH(UsagePerHour!$B57,Sales!$C$5:$C$18,0),MATCH(UsagePerHour!XV$4,Sales!$D$3:$ABF$3,0))/XV$2*INDEX(Usage!$D$5:$ABF$11,MATCH(UsagePerHour!$B$52,Usage!$C$5:$C$11,0),MATCH(UsagePerHour!XV$4,Usage!$D$3:$ABF$3,0)),"")</f>
        <v/>
      </c>
      <c r="XW57" s="6" t="str">
        <f>IFERROR(INDEX(Sales!$D$5:$ABF$18,MATCH(UsagePerHour!$B57,Sales!$C$5:$C$18,0),MATCH(UsagePerHour!XW$4,Sales!$D$3:$ABF$3,0))/XW$2*INDEX(Usage!$D$5:$ABF$11,MATCH(UsagePerHour!$B$52,Usage!$C$5:$C$11,0),MATCH(UsagePerHour!XW$4,Usage!$D$3:$ABF$3,0)),"")</f>
        <v/>
      </c>
      <c r="XX57" s="6" t="str">
        <f>IFERROR(INDEX(Sales!$D$5:$ABF$18,MATCH(UsagePerHour!$B57,Sales!$C$5:$C$18,0),MATCH(UsagePerHour!XX$4,Sales!$D$3:$ABF$3,0))/XX$2*INDEX(Usage!$D$5:$ABF$11,MATCH(UsagePerHour!$B$52,Usage!$C$5:$C$11,0),MATCH(UsagePerHour!XX$4,Usage!$D$3:$ABF$3,0)),"")</f>
        <v/>
      </c>
      <c r="XY57" s="6" t="str">
        <f>IFERROR(INDEX(Sales!$D$5:$ABF$18,MATCH(UsagePerHour!$B57,Sales!$C$5:$C$18,0),MATCH(UsagePerHour!XY$4,Sales!$D$3:$ABF$3,0))/XY$2*INDEX(Usage!$D$5:$ABF$11,MATCH(UsagePerHour!$B$52,Usage!$C$5:$C$11,0),MATCH(UsagePerHour!XY$4,Usage!$D$3:$ABF$3,0)),"")</f>
        <v/>
      </c>
      <c r="XZ57" s="6" t="str">
        <f>IFERROR(INDEX(Sales!$D$5:$ABF$18,MATCH(UsagePerHour!$B57,Sales!$C$5:$C$18,0),MATCH(UsagePerHour!XZ$4,Sales!$D$3:$ABF$3,0))/XZ$2*INDEX(Usage!$D$5:$ABF$11,MATCH(UsagePerHour!$B$52,Usage!$C$5:$C$11,0),MATCH(UsagePerHour!XZ$4,Usage!$D$3:$ABF$3,0)),"")</f>
        <v/>
      </c>
      <c r="YA57" s="6" t="str">
        <f>IFERROR(INDEX(Sales!$D$5:$ABF$18,MATCH(UsagePerHour!$B57,Sales!$C$5:$C$18,0),MATCH(UsagePerHour!YA$4,Sales!$D$3:$ABF$3,0))/YA$2*INDEX(Usage!$D$5:$ABF$11,MATCH(UsagePerHour!$B$52,Usage!$C$5:$C$11,0),MATCH(UsagePerHour!YA$4,Usage!$D$3:$ABF$3,0)),"")</f>
        <v/>
      </c>
      <c r="YB57" s="6" t="str">
        <f>IFERROR(INDEX(Sales!$D$5:$ABF$18,MATCH(UsagePerHour!$B57,Sales!$C$5:$C$18,0),MATCH(UsagePerHour!YB$4,Sales!$D$3:$ABF$3,0))/YB$2*INDEX(Usage!$D$5:$ABF$11,MATCH(UsagePerHour!$B$52,Usage!$C$5:$C$11,0),MATCH(UsagePerHour!YB$4,Usage!$D$3:$ABF$3,0)),"")</f>
        <v/>
      </c>
      <c r="YC57" s="6" t="str">
        <f>IFERROR(INDEX(Sales!$D$5:$ABF$18,MATCH(UsagePerHour!$B57,Sales!$C$5:$C$18,0),MATCH(UsagePerHour!YC$4,Sales!$D$3:$ABF$3,0))/YC$2*INDEX(Usage!$D$5:$ABF$11,MATCH(UsagePerHour!$B$52,Usage!$C$5:$C$11,0),MATCH(UsagePerHour!YC$4,Usage!$D$3:$ABF$3,0)),"")</f>
        <v/>
      </c>
      <c r="YD57" s="6" t="str">
        <f>IFERROR(INDEX(Sales!$D$5:$ABF$18,MATCH(UsagePerHour!$B57,Sales!$C$5:$C$18,0),MATCH(UsagePerHour!YD$4,Sales!$D$3:$ABF$3,0))/YD$2*INDEX(Usage!$D$5:$ABF$11,MATCH(UsagePerHour!$B$52,Usage!$C$5:$C$11,0),MATCH(UsagePerHour!YD$4,Usage!$D$3:$ABF$3,0)),"")</f>
        <v/>
      </c>
      <c r="YE57" s="6" t="str">
        <f>IFERROR(INDEX(Sales!$D$5:$ABF$18,MATCH(UsagePerHour!$B57,Sales!$C$5:$C$18,0),MATCH(UsagePerHour!YE$4,Sales!$D$3:$ABF$3,0))/YE$2*INDEX(Usage!$D$5:$ABF$11,MATCH(UsagePerHour!$B$52,Usage!$C$5:$C$11,0),MATCH(UsagePerHour!YE$4,Usage!$D$3:$ABF$3,0)),"")</f>
        <v/>
      </c>
      <c r="YF57" s="6" t="str">
        <f>IFERROR(INDEX(Sales!$D$5:$ABF$18,MATCH(UsagePerHour!$B57,Sales!$C$5:$C$18,0),MATCH(UsagePerHour!YF$4,Sales!$D$3:$ABF$3,0))/YF$2*INDEX(Usage!$D$5:$ABF$11,MATCH(UsagePerHour!$B$52,Usage!$C$5:$C$11,0),MATCH(UsagePerHour!YF$4,Usage!$D$3:$ABF$3,0)),"")</f>
        <v/>
      </c>
      <c r="YG57" s="6" t="str">
        <f>IFERROR(INDEX(Sales!$D$5:$ABF$18,MATCH(UsagePerHour!$B57,Sales!$C$5:$C$18,0),MATCH(UsagePerHour!YG$4,Sales!$D$3:$ABF$3,0))/YG$2*INDEX(Usage!$D$5:$ABF$11,MATCH(UsagePerHour!$B$52,Usage!$C$5:$C$11,0),MATCH(UsagePerHour!YG$4,Usage!$D$3:$ABF$3,0)),"")</f>
        <v/>
      </c>
      <c r="YH57" s="6" t="str">
        <f>IFERROR(INDEX(Sales!$D$5:$ABF$18,MATCH(UsagePerHour!$B57,Sales!$C$5:$C$18,0),MATCH(UsagePerHour!YH$4,Sales!$D$3:$ABF$3,0))/YH$2*INDEX(Usage!$D$5:$ABF$11,MATCH(UsagePerHour!$B$52,Usage!$C$5:$C$11,0),MATCH(UsagePerHour!YH$4,Usage!$D$3:$ABF$3,0)),"")</f>
        <v/>
      </c>
      <c r="YI57" s="6" t="str">
        <f>IFERROR(INDEX(Sales!$D$5:$ABF$18,MATCH(UsagePerHour!$B57,Sales!$C$5:$C$18,0),MATCH(UsagePerHour!YI$4,Sales!$D$3:$ABF$3,0))/YI$2*INDEX(Usage!$D$5:$ABF$11,MATCH(UsagePerHour!$B$52,Usage!$C$5:$C$11,0),MATCH(UsagePerHour!YI$4,Usage!$D$3:$ABF$3,0)),"")</f>
        <v/>
      </c>
      <c r="YJ57" s="6" t="str">
        <f>IFERROR(INDEX(Sales!$D$5:$ABF$18,MATCH(UsagePerHour!$B57,Sales!$C$5:$C$18,0),MATCH(UsagePerHour!YJ$4,Sales!$D$3:$ABF$3,0))/YJ$2*INDEX(Usage!$D$5:$ABF$11,MATCH(UsagePerHour!$B$52,Usage!$C$5:$C$11,0),MATCH(UsagePerHour!YJ$4,Usage!$D$3:$ABF$3,0)),"")</f>
        <v/>
      </c>
      <c r="YK57" s="6" t="str">
        <f>IFERROR(INDEX(Sales!$D$5:$ABF$18,MATCH(UsagePerHour!$B57,Sales!$C$5:$C$18,0),MATCH(UsagePerHour!YK$4,Sales!$D$3:$ABF$3,0))/YK$2*INDEX(Usage!$D$5:$ABF$11,MATCH(UsagePerHour!$B$52,Usage!$C$5:$C$11,0),MATCH(UsagePerHour!YK$4,Usage!$D$3:$ABF$3,0)),"")</f>
        <v/>
      </c>
      <c r="YL57" s="6" t="str">
        <f>IFERROR(INDEX(Sales!$D$5:$ABF$18,MATCH(UsagePerHour!$B57,Sales!$C$5:$C$18,0),MATCH(UsagePerHour!YL$4,Sales!$D$3:$ABF$3,0))/YL$2*INDEX(Usage!$D$5:$ABF$11,MATCH(UsagePerHour!$B$52,Usage!$C$5:$C$11,0),MATCH(UsagePerHour!YL$4,Usage!$D$3:$ABF$3,0)),"")</f>
        <v/>
      </c>
      <c r="YM57" s="6" t="str">
        <f>IFERROR(INDEX(Sales!$D$5:$ABF$18,MATCH(UsagePerHour!$B57,Sales!$C$5:$C$18,0),MATCH(UsagePerHour!YM$4,Sales!$D$3:$ABF$3,0))/YM$2*INDEX(Usage!$D$5:$ABF$11,MATCH(UsagePerHour!$B$52,Usage!$C$5:$C$11,0),MATCH(UsagePerHour!YM$4,Usage!$D$3:$ABF$3,0)),"")</f>
        <v/>
      </c>
      <c r="YN57" s="6" t="str">
        <f>IFERROR(INDEX(Sales!$D$5:$ABF$18,MATCH(UsagePerHour!$B57,Sales!$C$5:$C$18,0),MATCH(UsagePerHour!YN$4,Sales!$D$3:$ABF$3,0))/YN$2*INDEX(Usage!$D$5:$ABF$11,MATCH(UsagePerHour!$B$52,Usage!$C$5:$C$11,0),MATCH(UsagePerHour!YN$4,Usage!$D$3:$ABF$3,0)),"")</f>
        <v/>
      </c>
      <c r="YO57" s="6" t="str">
        <f>IFERROR(INDEX(Sales!$D$5:$ABF$18,MATCH(UsagePerHour!$B57,Sales!$C$5:$C$18,0),MATCH(UsagePerHour!YO$4,Sales!$D$3:$ABF$3,0))/YO$2*INDEX(Usage!$D$5:$ABF$11,MATCH(UsagePerHour!$B$52,Usage!$C$5:$C$11,0),MATCH(UsagePerHour!YO$4,Usage!$D$3:$ABF$3,0)),"")</f>
        <v/>
      </c>
      <c r="YP57" s="6" t="str">
        <f>IFERROR(INDEX(Sales!$D$5:$ABF$18,MATCH(UsagePerHour!$B57,Sales!$C$5:$C$18,0),MATCH(UsagePerHour!YP$4,Sales!$D$3:$ABF$3,0))/YP$2*INDEX(Usage!$D$5:$ABF$11,MATCH(UsagePerHour!$B$52,Usage!$C$5:$C$11,0),MATCH(UsagePerHour!YP$4,Usage!$D$3:$ABF$3,0)),"")</f>
        <v/>
      </c>
      <c r="YQ57" s="6" t="str">
        <f>IFERROR(INDEX(Sales!$D$5:$ABF$18,MATCH(UsagePerHour!$B57,Sales!$C$5:$C$18,0),MATCH(UsagePerHour!YQ$4,Sales!$D$3:$ABF$3,0))/YQ$2*INDEX(Usage!$D$5:$ABF$11,MATCH(UsagePerHour!$B$52,Usage!$C$5:$C$11,0),MATCH(UsagePerHour!YQ$4,Usage!$D$3:$ABF$3,0)),"")</f>
        <v/>
      </c>
      <c r="YR57" s="6" t="str">
        <f>IFERROR(INDEX(Sales!$D$5:$ABF$18,MATCH(UsagePerHour!$B57,Sales!$C$5:$C$18,0),MATCH(UsagePerHour!YR$4,Sales!$D$3:$ABF$3,0))/YR$2*INDEX(Usage!$D$5:$ABF$11,MATCH(UsagePerHour!$B$52,Usage!$C$5:$C$11,0),MATCH(UsagePerHour!YR$4,Usage!$D$3:$ABF$3,0)),"")</f>
        <v/>
      </c>
      <c r="YS57" s="6" t="str">
        <f>IFERROR(INDEX(Sales!$D$5:$ABF$18,MATCH(UsagePerHour!$B57,Sales!$C$5:$C$18,0),MATCH(UsagePerHour!YS$4,Sales!$D$3:$ABF$3,0))/YS$2*INDEX(Usage!$D$5:$ABF$11,MATCH(UsagePerHour!$B$52,Usage!$C$5:$C$11,0),MATCH(UsagePerHour!YS$4,Usage!$D$3:$ABF$3,0)),"")</f>
        <v/>
      </c>
      <c r="YT57" s="6" t="str">
        <f>IFERROR(INDEX(Sales!$D$5:$ABF$18,MATCH(UsagePerHour!$B57,Sales!$C$5:$C$18,0),MATCH(UsagePerHour!YT$4,Sales!$D$3:$ABF$3,0))/YT$2*INDEX(Usage!$D$5:$ABF$11,MATCH(UsagePerHour!$B$52,Usage!$C$5:$C$11,0),MATCH(UsagePerHour!YT$4,Usage!$D$3:$ABF$3,0)),"")</f>
        <v/>
      </c>
      <c r="YU57" s="6" t="str">
        <f>IFERROR(INDEX(Sales!$D$5:$ABF$18,MATCH(UsagePerHour!$B57,Sales!$C$5:$C$18,0),MATCH(UsagePerHour!YU$4,Sales!$D$3:$ABF$3,0))/YU$2*INDEX(Usage!$D$5:$ABF$11,MATCH(UsagePerHour!$B$52,Usage!$C$5:$C$11,0),MATCH(UsagePerHour!YU$4,Usage!$D$3:$ABF$3,0)),"")</f>
        <v/>
      </c>
      <c r="YV57" s="6" t="str">
        <f>IFERROR(INDEX(Sales!$D$5:$ABF$18,MATCH(UsagePerHour!$B57,Sales!$C$5:$C$18,0),MATCH(UsagePerHour!YV$4,Sales!$D$3:$ABF$3,0))/YV$2*INDEX(Usage!$D$5:$ABF$11,MATCH(UsagePerHour!$B$52,Usage!$C$5:$C$11,0),MATCH(UsagePerHour!YV$4,Usage!$D$3:$ABF$3,0)),"")</f>
        <v/>
      </c>
      <c r="YW57" s="6" t="str">
        <f>IFERROR(INDEX(Sales!$D$5:$ABF$18,MATCH(UsagePerHour!$B57,Sales!$C$5:$C$18,0),MATCH(UsagePerHour!YW$4,Sales!$D$3:$ABF$3,0))/YW$2*INDEX(Usage!$D$5:$ABF$11,MATCH(UsagePerHour!$B$52,Usage!$C$5:$C$11,0),MATCH(UsagePerHour!YW$4,Usage!$D$3:$ABF$3,0)),"")</f>
        <v/>
      </c>
      <c r="YX57" s="6" t="str">
        <f>IFERROR(INDEX(Sales!$D$5:$ABF$18,MATCH(UsagePerHour!$B57,Sales!$C$5:$C$18,0),MATCH(UsagePerHour!YX$4,Sales!$D$3:$ABF$3,0))/YX$2*INDEX(Usage!$D$5:$ABF$11,MATCH(UsagePerHour!$B$52,Usage!$C$5:$C$11,0),MATCH(UsagePerHour!YX$4,Usage!$D$3:$ABF$3,0)),"")</f>
        <v/>
      </c>
      <c r="YY57" s="6" t="str">
        <f>IFERROR(INDEX(Sales!$D$5:$ABF$18,MATCH(UsagePerHour!$B57,Sales!$C$5:$C$18,0),MATCH(UsagePerHour!YY$4,Sales!$D$3:$ABF$3,0))/YY$2*INDEX(Usage!$D$5:$ABF$11,MATCH(UsagePerHour!$B$52,Usage!$C$5:$C$11,0),MATCH(UsagePerHour!YY$4,Usage!$D$3:$ABF$3,0)),"")</f>
        <v/>
      </c>
      <c r="YZ57" s="6" t="str">
        <f>IFERROR(INDEX(Sales!$D$5:$ABF$18,MATCH(UsagePerHour!$B57,Sales!$C$5:$C$18,0),MATCH(UsagePerHour!YZ$4,Sales!$D$3:$ABF$3,0))/YZ$2*INDEX(Usage!$D$5:$ABF$11,MATCH(UsagePerHour!$B$52,Usage!$C$5:$C$11,0),MATCH(UsagePerHour!YZ$4,Usage!$D$3:$ABF$3,0)),"")</f>
        <v/>
      </c>
      <c r="ZA57" s="6" t="str">
        <f>IFERROR(INDEX(Sales!$D$5:$ABF$18,MATCH(UsagePerHour!$B57,Sales!$C$5:$C$18,0),MATCH(UsagePerHour!ZA$4,Sales!$D$3:$ABF$3,0))/ZA$2*INDEX(Usage!$D$5:$ABF$11,MATCH(UsagePerHour!$B$52,Usage!$C$5:$C$11,0),MATCH(UsagePerHour!ZA$4,Usage!$D$3:$ABF$3,0)),"")</f>
        <v/>
      </c>
      <c r="ZB57" s="6" t="str">
        <f>IFERROR(INDEX(Sales!$D$5:$ABF$18,MATCH(UsagePerHour!$B57,Sales!$C$5:$C$18,0),MATCH(UsagePerHour!ZB$4,Sales!$D$3:$ABF$3,0))/ZB$2*INDEX(Usage!$D$5:$ABF$11,MATCH(UsagePerHour!$B$52,Usage!$C$5:$C$11,0),MATCH(UsagePerHour!ZB$4,Usage!$D$3:$ABF$3,0)),"")</f>
        <v/>
      </c>
      <c r="ZC57" s="6" t="str">
        <f>IFERROR(INDEX(Sales!$D$5:$ABF$18,MATCH(UsagePerHour!$B57,Sales!$C$5:$C$18,0),MATCH(UsagePerHour!ZC$4,Sales!$D$3:$ABF$3,0))/ZC$2*INDEX(Usage!$D$5:$ABF$11,MATCH(UsagePerHour!$B$52,Usage!$C$5:$C$11,0),MATCH(UsagePerHour!ZC$4,Usage!$D$3:$ABF$3,0)),"")</f>
        <v/>
      </c>
      <c r="ZD57" s="6" t="str">
        <f>IFERROR(INDEX(Sales!$D$5:$ABF$18,MATCH(UsagePerHour!$B57,Sales!$C$5:$C$18,0),MATCH(UsagePerHour!ZD$4,Sales!$D$3:$ABF$3,0))/ZD$2*INDEX(Usage!$D$5:$ABF$11,MATCH(UsagePerHour!$B$52,Usage!$C$5:$C$11,0),MATCH(UsagePerHour!ZD$4,Usage!$D$3:$ABF$3,0)),"")</f>
        <v/>
      </c>
      <c r="ZE57" s="6" t="str">
        <f>IFERROR(INDEX(Sales!$D$5:$ABF$18,MATCH(UsagePerHour!$B57,Sales!$C$5:$C$18,0),MATCH(UsagePerHour!ZE$4,Sales!$D$3:$ABF$3,0))/ZE$2*INDEX(Usage!$D$5:$ABF$11,MATCH(UsagePerHour!$B$52,Usage!$C$5:$C$11,0),MATCH(UsagePerHour!ZE$4,Usage!$D$3:$ABF$3,0)),"")</f>
        <v/>
      </c>
      <c r="ZF57" s="6" t="str">
        <f>IFERROR(INDEX(Sales!$D$5:$ABF$18,MATCH(UsagePerHour!$B57,Sales!$C$5:$C$18,0),MATCH(UsagePerHour!ZF$4,Sales!$D$3:$ABF$3,0))/ZF$2*INDEX(Usage!$D$5:$ABF$11,MATCH(UsagePerHour!$B$52,Usage!$C$5:$C$11,0),MATCH(UsagePerHour!ZF$4,Usage!$D$3:$ABF$3,0)),"")</f>
        <v/>
      </c>
      <c r="ZG57" s="6" t="str">
        <f>IFERROR(INDEX(Sales!$D$5:$ABF$18,MATCH(UsagePerHour!$B57,Sales!$C$5:$C$18,0),MATCH(UsagePerHour!ZG$4,Sales!$D$3:$ABF$3,0))/ZG$2*INDEX(Usage!$D$5:$ABF$11,MATCH(UsagePerHour!$B$52,Usage!$C$5:$C$11,0),MATCH(UsagePerHour!ZG$4,Usage!$D$3:$ABF$3,0)),"")</f>
        <v/>
      </c>
      <c r="ZH57" s="6" t="str">
        <f>IFERROR(INDEX(Sales!$D$5:$ABF$18,MATCH(UsagePerHour!$B57,Sales!$C$5:$C$18,0),MATCH(UsagePerHour!ZH$4,Sales!$D$3:$ABF$3,0))/ZH$2*INDEX(Usage!$D$5:$ABF$11,MATCH(UsagePerHour!$B$52,Usage!$C$5:$C$11,0),MATCH(UsagePerHour!ZH$4,Usage!$D$3:$ABF$3,0)),"")</f>
        <v/>
      </c>
      <c r="ZI57" s="6" t="str">
        <f>IFERROR(INDEX(Sales!$D$5:$ABF$18,MATCH(UsagePerHour!$B57,Sales!$C$5:$C$18,0),MATCH(UsagePerHour!ZI$4,Sales!$D$3:$ABF$3,0))/ZI$2*INDEX(Usage!$D$5:$ABF$11,MATCH(UsagePerHour!$B$52,Usage!$C$5:$C$11,0),MATCH(UsagePerHour!ZI$4,Usage!$D$3:$ABF$3,0)),"")</f>
        <v/>
      </c>
      <c r="ZJ57" s="6" t="str">
        <f>IFERROR(INDEX(Sales!$D$5:$ABF$18,MATCH(UsagePerHour!$B57,Sales!$C$5:$C$18,0),MATCH(UsagePerHour!ZJ$4,Sales!$D$3:$ABF$3,0))/ZJ$2*INDEX(Usage!$D$5:$ABF$11,MATCH(UsagePerHour!$B$52,Usage!$C$5:$C$11,0),MATCH(UsagePerHour!ZJ$4,Usage!$D$3:$ABF$3,0)),"")</f>
        <v/>
      </c>
      <c r="ZK57" s="6" t="str">
        <f>IFERROR(INDEX(Sales!$D$5:$ABF$18,MATCH(UsagePerHour!$B57,Sales!$C$5:$C$18,0),MATCH(UsagePerHour!ZK$4,Sales!$D$3:$ABF$3,0))/ZK$2*INDEX(Usage!$D$5:$ABF$11,MATCH(UsagePerHour!$B$52,Usage!$C$5:$C$11,0),MATCH(UsagePerHour!ZK$4,Usage!$D$3:$ABF$3,0)),"")</f>
        <v/>
      </c>
      <c r="ZL57" s="6" t="str">
        <f>IFERROR(INDEX(Sales!$D$5:$ABF$18,MATCH(UsagePerHour!$B57,Sales!$C$5:$C$18,0),MATCH(UsagePerHour!ZL$4,Sales!$D$3:$ABF$3,0))/ZL$2*INDEX(Usage!$D$5:$ABF$11,MATCH(UsagePerHour!$B$52,Usage!$C$5:$C$11,0),MATCH(UsagePerHour!ZL$4,Usage!$D$3:$ABF$3,0)),"")</f>
        <v/>
      </c>
      <c r="ZM57" s="6" t="str">
        <f>IFERROR(INDEX(Sales!$D$5:$ABF$18,MATCH(UsagePerHour!$B57,Sales!$C$5:$C$18,0),MATCH(UsagePerHour!ZM$4,Sales!$D$3:$ABF$3,0))/ZM$2*INDEX(Usage!$D$5:$ABF$11,MATCH(UsagePerHour!$B$52,Usage!$C$5:$C$11,0),MATCH(UsagePerHour!ZM$4,Usage!$D$3:$ABF$3,0)),"")</f>
        <v/>
      </c>
      <c r="ZN57" s="6" t="str">
        <f>IFERROR(INDEX(Sales!$D$5:$ABF$18,MATCH(UsagePerHour!$B57,Sales!$C$5:$C$18,0),MATCH(UsagePerHour!ZN$4,Sales!$D$3:$ABF$3,0))/ZN$2*INDEX(Usage!$D$5:$ABF$11,MATCH(UsagePerHour!$B$52,Usage!$C$5:$C$11,0),MATCH(UsagePerHour!ZN$4,Usage!$D$3:$ABF$3,0)),"")</f>
        <v/>
      </c>
      <c r="ZO57" s="6" t="str">
        <f>IFERROR(INDEX(Sales!$D$5:$ABF$18,MATCH(UsagePerHour!$B57,Sales!$C$5:$C$18,0),MATCH(UsagePerHour!ZO$4,Sales!$D$3:$ABF$3,0))/ZO$2*INDEX(Usage!$D$5:$ABF$11,MATCH(UsagePerHour!$B$52,Usage!$C$5:$C$11,0),MATCH(UsagePerHour!ZO$4,Usage!$D$3:$ABF$3,0)),"")</f>
        <v/>
      </c>
      <c r="ZP57" s="6" t="str">
        <f>IFERROR(INDEX(Sales!$D$5:$ABF$18,MATCH(UsagePerHour!$B57,Sales!$C$5:$C$18,0),MATCH(UsagePerHour!ZP$4,Sales!$D$3:$ABF$3,0))/ZP$2*INDEX(Usage!$D$5:$ABF$11,MATCH(UsagePerHour!$B$52,Usage!$C$5:$C$11,0),MATCH(UsagePerHour!ZP$4,Usage!$D$3:$ABF$3,0)),"")</f>
        <v/>
      </c>
      <c r="ZQ57" s="6" t="str">
        <f>IFERROR(INDEX(Sales!$D$5:$ABF$18,MATCH(UsagePerHour!$B57,Sales!$C$5:$C$18,0),MATCH(UsagePerHour!ZQ$4,Sales!$D$3:$ABF$3,0))/ZQ$2*INDEX(Usage!$D$5:$ABF$11,MATCH(UsagePerHour!$B$52,Usage!$C$5:$C$11,0),MATCH(UsagePerHour!ZQ$4,Usage!$D$3:$ABF$3,0)),"")</f>
        <v/>
      </c>
      <c r="ZR57" s="6" t="str">
        <f>IFERROR(INDEX(Sales!$D$5:$ABF$18,MATCH(UsagePerHour!$B57,Sales!$C$5:$C$18,0),MATCH(UsagePerHour!ZR$4,Sales!$D$3:$ABF$3,0))/ZR$2*INDEX(Usage!$D$5:$ABF$11,MATCH(UsagePerHour!$B$52,Usage!$C$5:$C$11,0),MATCH(UsagePerHour!ZR$4,Usage!$D$3:$ABF$3,0)),"")</f>
        <v/>
      </c>
      <c r="ZS57" s="6" t="str">
        <f>IFERROR(INDEX(Sales!$D$5:$ABF$18,MATCH(UsagePerHour!$B57,Sales!$C$5:$C$18,0),MATCH(UsagePerHour!ZS$4,Sales!$D$3:$ABF$3,0))/ZS$2*INDEX(Usage!$D$5:$ABF$11,MATCH(UsagePerHour!$B$52,Usage!$C$5:$C$11,0),MATCH(UsagePerHour!ZS$4,Usage!$D$3:$ABF$3,0)),"")</f>
        <v/>
      </c>
      <c r="ZT57" s="6" t="str">
        <f>IFERROR(INDEX(Sales!$D$5:$ABF$18,MATCH(UsagePerHour!$B57,Sales!$C$5:$C$18,0),MATCH(UsagePerHour!ZT$4,Sales!$D$3:$ABF$3,0))/ZT$2*INDEX(Usage!$D$5:$ABF$11,MATCH(UsagePerHour!$B$52,Usage!$C$5:$C$11,0),MATCH(UsagePerHour!ZT$4,Usage!$D$3:$ABF$3,0)),"")</f>
        <v/>
      </c>
      <c r="ZU57" s="6" t="str">
        <f>IFERROR(INDEX(Sales!$D$5:$ABF$18,MATCH(UsagePerHour!$B57,Sales!$C$5:$C$18,0),MATCH(UsagePerHour!ZU$4,Sales!$D$3:$ABF$3,0))/ZU$2*INDEX(Usage!$D$5:$ABF$11,MATCH(UsagePerHour!$B$52,Usage!$C$5:$C$11,0),MATCH(UsagePerHour!ZU$4,Usage!$D$3:$ABF$3,0)),"")</f>
        <v/>
      </c>
      <c r="ZV57" s="6" t="str">
        <f>IFERROR(INDEX(Sales!$D$5:$ABF$18,MATCH(UsagePerHour!$B57,Sales!$C$5:$C$18,0),MATCH(UsagePerHour!ZV$4,Sales!$D$3:$ABF$3,0))/ZV$2*INDEX(Usage!$D$5:$ABF$11,MATCH(UsagePerHour!$B$52,Usage!$C$5:$C$11,0),MATCH(UsagePerHour!ZV$4,Usage!$D$3:$ABF$3,0)),"")</f>
        <v/>
      </c>
      <c r="ZW57" s="6" t="str">
        <f>IFERROR(INDEX(Sales!$D$5:$ABF$18,MATCH(UsagePerHour!$B57,Sales!$C$5:$C$18,0),MATCH(UsagePerHour!ZW$4,Sales!$D$3:$ABF$3,0))/ZW$2*INDEX(Usage!$D$5:$ABF$11,MATCH(UsagePerHour!$B$52,Usage!$C$5:$C$11,0),MATCH(UsagePerHour!ZW$4,Usage!$D$3:$ABF$3,0)),"")</f>
        <v/>
      </c>
      <c r="ZX57" s="6" t="str">
        <f>IFERROR(INDEX(Sales!$D$5:$ABF$18,MATCH(UsagePerHour!$B57,Sales!$C$5:$C$18,0),MATCH(UsagePerHour!ZX$4,Sales!$D$3:$ABF$3,0))/ZX$2*INDEX(Usage!$D$5:$ABF$11,MATCH(UsagePerHour!$B$52,Usage!$C$5:$C$11,0),MATCH(UsagePerHour!ZX$4,Usage!$D$3:$ABF$3,0)),"")</f>
        <v/>
      </c>
      <c r="ZY57" s="6" t="str">
        <f>IFERROR(INDEX(Sales!$D$5:$ABF$18,MATCH(UsagePerHour!$B57,Sales!$C$5:$C$18,0),MATCH(UsagePerHour!ZY$4,Sales!$D$3:$ABF$3,0))/ZY$2*INDEX(Usage!$D$5:$ABF$11,MATCH(UsagePerHour!$B$52,Usage!$C$5:$C$11,0),MATCH(UsagePerHour!ZY$4,Usage!$D$3:$ABF$3,0)),"")</f>
        <v/>
      </c>
      <c r="ZZ57" s="6" t="str">
        <f>IFERROR(INDEX(Sales!$D$5:$ABF$18,MATCH(UsagePerHour!$B57,Sales!$C$5:$C$18,0),MATCH(UsagePerHour!ZZ$4,Sales!$D$3:$ABF$3,0))/ZZ$2*INDEX(Usage!$D$5:$ABF$11,MATCH(UsagePerHour!$B$52,Usage!$C$5:$C$11,0),MATCH(UsagePerHour!ZZ$4,Usage!$D$3:$ABF$3,0)),"")</f>
        <v/>
      </c>
      <c r="AAA57" s="6" t="str">
        <f>IFERROR(INDEX(Sales!$D$5:$ABF$18,MATCH(UsagePerHour!$B57,Sales!$C$5:$C$18,0),MATCH(UsagePerHour!AAA$4,Sales!$D$3:$ABF$3,0))/AAA$2*INDEX(Usage!$D$5:$ABF$11,MATCH(UsagePerHour!$B$52,Usage!$C$5:$C$11,0),MATCH(UsagePerHour!AAA$4,Usage!$D$3:$ABF$3,0)),"")</f>
        <v/>
      </c>
      <c r="AAB57" s="6" t="str">
        <f>IFERROR(INDEX(Sales!$D$5:$ABF$18,MATCH(UsagePerHour!$B57,Sales!$C$5:$C$18,0),MATCH(UsagePerHour!AAB$4,Sales!$D$3:$ABF$3,0))/AAB$2*INDEX(Usage!$D$5:$ABF$11,MATCH(UsagePerHour!$B$52,Usage!$C$5:$C$11,0),MATCH(UsagePerHour!AAB$4,Usage!$D$3:$ABF$3,0)),"")</f>
        <v/>
      </c>
      <c r="AAC57" s="6" t="str">
        <f>IFERROR(INDEX(Sales!$D$5:$ABF$18,MATCH(UsagePerHour!$B57,Sales!$C$5:$C$18,0),MATCH(UsagePerHour!AAC$4,Sales!$D$3:$ABF$3,0))/AAC$2*INDEX(Usage!$D$5:$ABF$11,MATCH(UsagePerHour!$B$52,Usage!$C$5:$C$11,0),MATCH(UsagePerHour!AAC$4,Usage!$D$3:$ABF$3,0)),"")</f>
        <v/>
      </c>
      <c r="AAD57" s="6" t="str">
        <f>IFERROR(INDEX(Sales!$D$5:$ABF$18,MATCH(UsagePerHour!$B57,Sales!$C$5:$C$18,0),MATCH(UsagePerHour!AAD$4,Sales!$D$3:$ABF$3,0))/AAD$2*INDEX(Usage!$D$5:$ABF$11,MATCH(UsagePerHour!$B$52,Usage!$C$5:$C$11,0),MATCH(UsagePerHour!AAD$4,Usage!$D$3:$ABF$3,0)),"")</f>
        <v/>
      </c>
      <c r="AAE57" s="6" t="str">
        <f>IFERROR(INDEX(Sales!$D$5:$ABF$18,MATCH(UsagePerHour!$B57,Sales!$C$5:$C$18,0),MATCH(UsagePerHour!AAE$4,Sales!$D$3:$ABF$3,0))/AAE$2*INDEX(Usage!$D$5:$ABF$11,MATCH(UsagePerHour!$B$52,Usage!$C$5:$C$11,0),MATCH(UsagePerHour!AAE$4,Usage!$D$3:$ABF$3,0)),"")</f>
        <v/>
      </c>
      <c r="AAF57" s="6" t="str">
        <f>IFERROR(INDEX(Sales!$D$5:$ABF$18,MATCH(UsagePerHour!$B57,Sales!$C$5:$C$18,0),MATCH(UsagePerHour!AAF$4,Sales!$D$3:$ABF$3,0))/AAF$2*INDEX(Usage!$D$5:$ABF$11,MATCH(UsagePerHour!$B$52,Usage!$C$5:$C$11,0),MATCH(UsagePerHour!AAF$4,Usage!$D$3:$ABF$3,0)),"")</f>
        <v/>
      </c>
      <c r="AAG57" s="6" t="str">
        <f>IFERROR(INDEX(Sales!$D$5:$ABF$18,MATCH(UsagePerHour!$B57,Sales!$C$5:$C$18,0),MATCH(UsagePerHour!AAG$4,Sales!$D$3:$ABF$3,0))/AAG$2*INDEX(Usage!$D$5:$ABF$11,MATCH(UsagePerHour!$B$52,Usage!$C$5:$C$11,0),MATCH(UsagePerHour!AAG$4,Usage!$D$3:$ABF$3,0)),"")</f>
        <v/>
      </c>
      <c r="AAH57" s="6" t="str">
        <f>IFERROR(INDEX(Sales!$D$5:$ABF$18,MATCH(UsagePerHour!$B57,Sales!$C$5:$C$18,0),MATCH(UsagePerHour!AAH$4,Sales!$D$3:$ABF$3,0))/AAH$2*INDEX(Usage!$D$5:$ABF$11,MATCH(UsagePerHour!$B$52,Usage!$C$5:$C$11,0),MATCH(UsagePerHour!AAH$4,Usage!$D$3:$ABF$3,0)),"")</f>
        <v/>
      </c>
      <c r="AAI57" s="6" t="str">
        <f>IFERROR(INDEX(Sales!$D$5:$ABF$18,MATCH(UsagePerHour!$B57,Sales!$C$5:$C$18,0),MATCH(UsagePerHour!AAI$4,Sales!$D$3:$ABF$3,0))/AAI$2*INDEX(Usage!$D$5:$ABF$11,MATCH(UsagePerHour!$B$52,Usage!$C$5:$C$11,0),MATCH(UsagePerHour!AAI$4,Usage!$D$3:$ABF$3,0)),"")</f>
        <v/>
      </c>
      <c r="AAJ57" s="6" t="str">
        <f>IFERROR(INDEX(Sales!$D$5:$ABF$18,MATCH(UsagePerHour!$B57,Sales!$C$5:$C$18,0),MATCH(UsagePerHour!AAJ$4,Sales!$D$3:$ABF$3,0))/AAJ$2*INDEX(Usage!$D$5:$ABF$11,MATCH(UsagePerHour!$B$52,Usage!$C$5:$C$11,0),MATCH(UsagePerHour!AAJ$4,Usage!$D$3:$ABF$3,0)),"")</f>
        <v/>
      </c>
      <c r="AAK57" s="6" t="str">
        <f>IFERROR(INDEX(Sales!$D$5:$ABF$18,MATCH(UsagePerHour!$B57,Sales!$C$5:$C$18,0),MATCH(UsagePerHour!AAK$4,Sales!$D$3:$ABF$3,0))/AAK$2*INDEX(Usage!$D$5:$ABF$11,MATCH(UsagePerHour!$B$52,Usage!$C$5:$C$11,0),MATCH(UsagePerHour!AAK$4,Usage!$D$3:$ABF$3,0)),"")</f>
        <v/>
      </c>
      <c r="AAL57" s="6" t="str">
        <f>IFERROR(INDEX(Sales!$D$5:$ABF$18,MATCH(UsagePerHour!$B57,Sales!$C$5:$C$18,0),MATCH(UsagePerHour!AAL$4,Sales!$D$3:$ABF$3,0))/AAL$2*INDEX(Usage!$D$5:$ABF$11,MATCH(UsagePerHour!$B$52,Usage!$C$5:$C$11,0),MATCH(UsagePerHour!AAL$4,Usage!$D$3:$ABF$3,0)),"")</f>
        <v/>
      </c>
      <c r="AAM57" s="6" t="str">
        <f>IFERROR(INDEX(Sales!$D$5:$ABF$18,MATCH(UsagePerHour!$B57,Sales!$C$5:$C$18,0),MATCH(UsagePerHour!AAM$4,Sales!$D$3:$ABF$3,0))/AAM$2*INDEX(Usage!$D$5:$ABF$11,MATCH(UsagePerHour!$B$52,Usage!$C$5:$C$11,0),MATCH(UsagePerHour!AAM$4,Usage!$D$3:$ABF$3,0)),"")</f>
        <v/>
      </c>
      <c r="AAN57" s="6" t="str">
        <f>IFERROR(INDEX(Sales!$D$5:$ABF$18,MATCH(UsagePerHour!$B57,Sales!$C$5:$C$18,0),MATCH(UsagePerHour!AAN$4,Sales!$D$3:$ABF$3,0))/AAN$2*INDEX(Usage!$D$5:$ABF$11,MATCH(UsagePerHour!$B$52,Usage!$C$5:$C$11,0),MATCH(UsagePerHour!AAN$4,Usage!$D$3:$ABF$3,0)),"")</f>
        <v/>
      </c>
      <c r="AAO57" s="6" t="str">
        <f>IFERROR(INDEX(Sales!$D$5:$ABF$18,MATCH(UsagePerHour!$B57,Sales!$C$5:$C$18,0),MATCH(UsagePerHour!AAO$4,Sales!$D$3:$ABF$3,0))/AAO$2*INDEX(Usage!$D$5:$ABF$11,MATCH(UsagePerHour!$B$52,Usage!$C$5:$C$11,0),MATCH(UsagePerHour!AAO$4,Usage!$D$3:$ABF$3,0)),"")</f>
        <v/>
      </c>
      <c r="AAP57" s="6" t="str">
        <f>IFERROR(INDEX(Sales!$D$5:$ABF$18,MATCH(UsagePerHour!$B57,Sales!$C$5:$C$18,0),MATCH(UsagePerHour!AAP$4,Sales!$D$3:$ABF$3,0))/AAP$2*INDEX(Usage!$D$5:$ABF$11,MATCH(UsagePerHour!$B$52,Usage!$C$5:$C$11,0),MATCH(UsagePerHour!AAP$4,Usage!$D$3:$ABF$3,0)),"")</f>
        <v/>
      </c>
      <c r="AAQ57" s="6" t="str">
        <f>IFERROR(INDEX(Sales!$D$5:$ABF$18,MATCH(UsagePerHour!$B57,Sales!$C$5:$C$18,0),MATCH(UsagePerHour!AAQ$4,Sales!$D$3:$ABF$3,0))/AAQ$2*INDEX(Usage!$D$5:$ABF$11,MATCH(UsagePerHour!$B$52,Usage!$C$5:$C$11,0),MATCH(UsagePerHour!AAQ$4,Usage!$D$3:$ABF$3,0)),"")</f>
        <v/>
      </c>
      <c r="AAR57" s="6" t="str">
        <f>IFERROR(INDEX(Sales!$D$5:$ABF$18,MATCH(UsagePerHour!$B57,Sales!$C$5:$C$18,0),MATCH(UsagePerHour!AAR$4,Sales!$D$3:$ABF$3,0))/AAR$2*INDEX(Usage!$D$5:$ABF$11,MATCH(UsagePerHour!$B$52,Usage!$C$5:$C$11,0),MATCH(UsagePerHour!AAR$4,Usage!$D$3:$ABF$3,0)),"")</f>
        <v/>
      </c>
      <c r="AAS57" s="6" t="str">
        <f>IFERROR(INDEX(Sales!$D$5:$ABF$18,MATCH(UsagePerHour!$B57,Sales!$C$5:$C$18,0),MATCH(UsagePerHour!AAS$4,Sales!$D$3:$ABF$3,0))/AAS$2*INDEX(Usage!$D$5:$ABF$11,MATCH(UsagePerHour!$B$52,Usage!$C$5:$C$11,0),MATCH(UsagePerHour!AAS$4,Usage!$D$3:$ABF$3,0)),"")</f>
        <v/>
      </c>
      <c r="AAT57" s="6" t="str">
        <f>IFERROR(INDEX(Sales!$D$5:$ABF$18,MATCH(UsagePerHour!$B57,Sales!$C$5:$C$18,0),MATCH(UsagePerHour!AAT$4,Sales!$D$3:$ABF$3,0))/AAT$2*INDEX(Usage!$D$5:$ABF$11,MATCH(UsagePerHour!$B$52,Usage!$C$5:$C$11,0),MATCH(UsagePerHour!AAT$4,Usage!$D$3:$ABF$3,0)),"")</f>
        <v/>
      </c>
      <c r="AAU57" s="6" t="str">
        <f>IFERROR(INDEX(Sales!$D$5:$ABF$18,MATCH(UsagePerHour!$B57,Sales!$C$5:$C$18,0),MATCH(UsagePerHour!AAU$4,Sales!$D$3:$ABF$3,0))/AAU$2*INDEX(Usage!$D$5:$ABF$11,MATCH(UsagePerHour!$B$52,Usage!$C$5:$C$11,0),MATCH(UsagePerHour!AAU$4,Usage!$D$3:$ABF$3,0)),"")</f>
        <v/>
      </c>
      <c r="AAV57" s="6" t="str">
        <f>IFERROR(INDEX(Sales!$D$5:$ABF$18,MATCH(UsagePerHour!$B57,Sales!$C$5:$C$18,0),MATCH(UsagePerHour!AAV$4,Sales!$D$3:$ABF$3,0))/AAV$2*INDEX(Usage!$D$5:$ABF$11,MATCH(UsagePerHour!$B$52,Usage!$C$5:$C$11,0),MATCH(UsagePerHour!AAV$4,Usage!$D$3:$ABF$3,0)),"")</f>
        <v/>
      </c>
      <c r="AAW57" s="6" t="str">
        <f>IFERROR(INDEX(Sales!$D$5:$ABF$18,MATCH(UsagePerHour!$B57,Sales!$C$5:$C$18,0),MATCH(UsagePerHour!AAW$4,Sales!$D$3:$ABF$3,0))/AAW$2*INDEX(Usage!$D$5:$ABF$11,MATCH(UsagePerHour!$B$52,Usage!$C$5:$C$11,0),MATCH(UsagePerHour!AAW$4,Usage!$D$3:$ABF$3,0)),"")</f>
        <v/>
      </c>
      <c r="AAX57" s="6" t="str">
        <f>IFERROR(INDEX(Sales!$D$5:$ABF$18,MATCH(UsagePerHour!$B57,Sales!$C$5:$C$18,0),MATCH(UsagePerHour!AAX$4,Sales!$D$3:$ABF$3,0))/AAX$2*INDEX(Usage!$D$5:$ABF$11,MATCH(UsagePerHour!$B$52,Usage!$C$5:$C$11,0),MATCH(UsagePerHour!AAX$4,Usage!$D$3:$ABF$3,0)),"")</f>
        <v/>
      </c>
      <c r="AAY57" s="6" t="str">
        <f>IFERROR(INDEX(Sales!$D$5:$ABF$18,MATCH(UsagePerHour!$B57,Sales!$C$5:$C$18,0),MATCH(UsagePerHour!AAY$4,Sales!$D$3:$ABF$3,0))/AAY$2*INDEX(Usage!$D$5:$ABF$11,MATCH(UsagePerHour!$B$52,Usage!$C$5:$C$11,0),MATCH(UsagePerHour!AAY$4,Usage!$D$3:$ABF$3,0)),"")</f>
        <v/>
      </c>
      <c r="AAZ57" s="6" t="str">
        <f>IFERROR(INDEX(Sales!$D$5:$ABF$18,MATCH(UsagePerHour!$B57,Sales!$C$5:$C$18,0),MATCH(UsagePerHour!AAZ$4,Sales!$D$3:$ABF$3,0))/AAZ$2*INDEX(Usage!$D$5:$ABF$11,MATCH(UsagePerHour!$B$52,Usage!$C$5:$C$11,0),MATCH(UsagePerHour!AAZ$4,Usage!$D$3:$ABF$3,0)),"")</f>
        <v/>
      </c>
      <c r="ABA57" s="6" t="str">
        <f>IFERROR(INDEX(Sales!$D$5:$ABF$18,MATCH(UsagePerHour!$B57,Sales!$C$5:$C$18,0),MATCH(UsagePerHour!ABA$4,Sales!$D$3:$ABF$3,0))/ABA$2*INDEX(Usage!$D$5:$ABF$11,MATCH(UsagePerHour!$B$52,Usage!$C$5:$C$11,0),MATCH(UsagePerHour!ABA$4,Usage!$D$3:$ABF$3,0)),"")</f>
        <v/>
      </c>
    </row>
    <row r="58" spans="2:729">
      <c r="B58" s="3" t="s">
        <v>6</v>
      </c>
      <c r="C58" s="6">
        <f>IFERROR(INDEX(Sales!$D$5:$ABF$18,MATCH(UsagePerHour!$B58,Sales!$C$5:$C$18,0),MATCH(UsagePerHour!C$4,Sales!$D$3:$ABF$3,0))/C$2*INDEX(Usage!$D$5:$ABF$11,MATCH(UsagePerHour!$B$52,Usage!$C$5:$C$11,0),MATCH(UsagePerHour!C$4,Usage!$D$3:$ABF$3,0)),"")</f>
        <v>0</v>
      </c>
      <c r="D58" s="6">
        <f>IFERROR(INDEX(Sales!$D$5:$ABF$18,MATCH(UsagePerHour!$B58,Sales!$C$5:$C$18,0),MATCH(UsagePerHour!D$4,Sales!$D$3:$ABF$3,0))/D$2*INDEX(Usage!$D$5:$ABF$11,MATCH(UsagePerHour!$B$52,Usage!$C$5:$C$11,0),MATCH(UsagePerHour!D$4,Usage!$D$3:$ABF$3,0)),"")</f>
        <v>0</v>
      </c>
      <c r="E58" s="6">
        <f>IFERROR(INDEX(Sales!$D$5:$ABF$18,MATCH(UsagePerHour!$B58,Sales!$C$5:$C$18,0),MATCH(UsagePerHour!E$4,Sales!$D$3:$ABF$3,0))/E$2*INDEX(Usage!$D$5:$ABF$11,MATCH(UsagePerHour!$B$52,Usage!$C$5:$C$11,0),MATCH(UsagePerHour!E$4,Usage!$D$3:$ABF$3,0)),"")</f>
        <v>0</v>
      </c>
      <c r="F58" s="6">
        <f>IFERROR(INDEX(Sales!$D$5:$ABF$18,MATCH(UsagePerHour!$B58,Sales!$C$5:$C$18,0),MATCH(UsagePerHour!F$4,Sales!$D$3:$ABF$3,0))/F$2*INDEX(Usage!$D$5:$ABF$11,MATCH(UsagePerHour!$B$52,Usage!$C$5:$C$11,0),MATCH(UsagePerHour!F$4,Usage!$D$3:$ABF$3,0)),"")</f>
        <v>0</v>
      </c>
      <c r="G58" s="6">
        <f>IFERROR(INDEX(Sales!$D$5:$ABF$18,MATCH(UsagePerHour!$B58,Sales!$C$5:$C$18,0),MATCH(UsagePerHour!G$4,Sales!$D$3:$ABF$3,0))/G$2*INDEX(Usage!$D$5:$ABF$11,MATCH(UsagePerHour!$B$52,Usage!$C$5:$C$11,0),MATCH(UsagePerHour!G$4,Usage!$D$3:$ABF$3,0)),"")</f>
        <v>0</v>
      </c>
      <c r="H58" s="6">
        <f>IFERROR(INDEX(Sales!$D$5:$ABF$18,MATCH(UsagePerHour!$B58,Sales!$C$5:$C$18,0),MATCH(UsagePerHour!H$4,Sales!$D$3:$ABF$3,0))/H$2*INDEX(Usage!$D$5:$ABF$11,MATCH(UsagePerHour!$B$52,Usage!$C$5:$C$11,0),MATCH(UsagePerHour!H$4,Usage!$D$3:$ABF$3,0)),"")</f>
        <v>0</v>
      </c>
      <c r="I58" s="6">
        <f>IFERROR(INDEX(Sales!$D$5:$ABF$18,MATCH(UsagePerHour!$B58,Sales!$C$5:$C$18,0),MATCH(UsagePerHour!I$4,Sales!$D$3:$ABF$3,0))/I$2*INDEX(Usage!$D$5:$ABF$11,MATCH(UsagePerHour!$B$52,Usage!$C$5:$C$11,0),MATCH(UsagePerHour!I$4,Usage!$D$3:$ABF$3,0)),"")</f>
        <v>0</v>
      </c>
      <c r="J58" s="6">
        <f>IFERROR(INDEX(Sales!$D$5:$ABF$18,MATCH(UsagePerHour!$B58,Sales!$C$5:$C$18,0),MATCH(UsagePerHour!J$4,Sales!$D$3:$ABF$3,0))/J$2*INDEX(Usage!$D$5:$ABF$11,MATCH(UsagePerHour!$B$52,Usage!$C$5:$C$11,0),MATCH(UsagePerHour!J$4,Usage!$D$3:$ABF$3,0)),"")</f>
        <v>0</v>
      </c>
      <c r="K58" s="6">
        <f>IFERROR(INDEX(Sales!$D$5:$ABF$18,MATCH(UsagePerHour!$B58,Sales!$C$5:$C$18,0),MATCH(UsagePerHour!K$4,Sales!$D$3:$ABF$3,0))/K$2*INDEX(Usage!$D$5:$ABF$11,MATCH(UsagePerHour!$B$52,Usage!$C$5:$C$11,0),MATCH(UsagePerHour!K$4,Usage!$D$3:$ABF$3,0)),"")</f>
        <v>0</v>
      </c>
      <c r="L58" s="6">
        <f>IFERROR(INDEX(Sales!$D$5:$ABF$18,MATCH(UsagePerHour!$B58,Sales!$C$5:$C$18,0),MATCH(UsagePerHour!L$4,Sales!$D$3:$ABF$3,0))/L$2*INDEX(Usage!$D$5:$ABF$11,MATCH(UsagePerHour!$B$52,Usage!$C$5:$C$11,0),MATCH(UsagePerHour!L$4,Usage!$D$3:$ABF$3,0)),"")</f>
        <v>0</v>
      </c>
      <c r="M58" s="6">
        <f>IFERROR(INDEX(Sales!$D$5:$ABF$18,MATCH(UsagePerHour!$B58,Sales!$C$5:$C$18,0),MATCH(UsagePerHour!M$4,Sales!$D$3:$ABF$3,0))/M$2*INDEX(Usage!$D$5:$ABF$11,MATCH(UsagePerHour!$B$52,Usage!$C$5:$C$11,0),MATCH(UsagePerHour!M$4,Usage!$D$3:$ABF$3,0)),"")</f>
        <v>0</v>
      </c>
      <c r="N58" s="6">
        <f>IFERROR(INDEX(Sales!$D$5:$ABF$18,MATCH(UsagePerHour!$B58,Sales!$C$5:$C$18,0),MATCH(UsagePerHour!N$4,Sales!$D$3:$ABF$3,0))/N$2*INDEX(Usage!$D$5:$ABF$11,MATCH(UsagePerHour!$B$52,Usage!$C$5:$C$11,0),MATCH(UsagePerHour!N$4,Usage!$D$3:$ABF$3,0)),"")</f>
        <v>0</v>
      </c>
      <c r="O58" s="6">
        <f>IFERROR(INDEX(Sales!$D$5:$ABF$18,MATCH(UsagePerHour!$B58,Sales!$C$5:$C$18,0),MATCH(UsagePerHour!O$4,Sales!$D$3:$ABF$3,0))/O$2*INDEX(Usage!$D$5:$ABF$11,MATCH(UsagePerHour!$B$52,Usage!$C$5:$C$11,0),MATCH(UsagePerHour!O$4,Usage!$D$3:$ABF$3,0)),"")</f>
        <v>0</v>
      </c>
      <c r="P58" s="6">
        <f>IFERROR(INDEX(Sales!$D$5:$ABF$18,MATCH(UsagePerHour!$B58,Sales!$C$5:$C$18,0),MATCH(UsagePerHour!P$4,Sales!$D$3:$ABF$3,0))/P$2*INDEX(Usage!$D$5:$ABF$11,MATCH(UsagePerHour!$B$52,Usage!$C$5:$C$11,0),MATCH(UsagePerHour!P$4,Usage!$D$3:$ABF$3,0)),"")</f>
        <v>0</v>
      </c>
      <c r="Q58" s="6">
        <f>IFERROR(INDEX(Sales!$D$5:$ABF$18,MATCH(UsagePerHour!$B58,Sales!$C$5:$C$18,0),MATCH(UsagePerHour!Q$4,Sales!$D$3:$ABF$3,0))/Q$2*INDEX(Usage!$D$5:$ABF$11,MATCH(UsagePerHour!$B$52,Usage!$C$5:$C$11,0),MATCH(UsagePerHour!Q$4,Usage!$D$3:$ABF$3,0)),"")</f>
        <v>0</v>
      </c>
      <c r="R58" s="6">
        <f>IFERROR(INDEX(Sales!$D$5:$ABF$18,MATCH(UsagePerHour!$B58,Sales!$C$5:$C$18,0),MATCH(UsagePerHour!R$4,Sales!$D$3:$ABF$3,0))/R$2*INDEX(Usage!$D$5:$ABF$11,MATCH(UsagePerHour!$B$52,Usage!$C$5:$C$11,0),MATCH(UsagePerHour!R$4,Usage!$D$3:$ABF$3,0)),"")</f>
        <v>0</v>
      </c>
      <c r="S58" s="6">
        <f>IFERROR(INDEX(Sales!$D$5:$ABF$18,MATCH(UsagePerHour!$B58,Sales!$C$5:$C$18,0),MATCH(UsagePerHour!S$4,Sales!$D$3:$ABF$3,0))/S$2*INDEX(Usage!$D$5:$ABF$11,MATCH(UsagePerHour!$B$52,Usage!$C$5:$C$11,0),MATCH(UsagePerHour!S$4,Usage!$D$3:$ABF$3,0)),"")</f>
        <v>0</v>
      </c>
      <c r="T58" s="6">
        <f>IFERROR(INDEX(Sales!$D$5:$ABF$18,MATCH(UsagePerHour!$B58,Sales!$C$5:$C$18,0),MATCH(UsagePerHour!T$4,Sales!$D$3:$ABF$3,0))/T$2*INDEX(Usage!$D$5:$ABF$11,MATCH(UsagePerHour!$B$52,Usage!$C$5:$C$11,0),MATCH(UsagePerHour!T$4,Usage!$D$3:$ABF$3,0)),"")</f>
        <v>0</v>
      </c>
      <c r="U58" s="6">
        <f>IFERROR(INDEX(Sales!$D$5:$ABF$18,MATCH(UsagePerHour!$B58,Sales!$C$5:$C$18,0),MATCH(UsagePerHour!U$4,Sales!$D$3:$ABF$3,0))/U$2*INDEX(Usage!$D$5:$ABF$11,MATCH(UsagePerHour!$B$52,Usage!$C$5:$C$11,0),MATCH(UsagePerHour!U$4,Usage!$D$3:$ABF$3,0)),"")</f>
        <v>0</v>
      </c>
      <c r="V58" s="6">
        <f>IFERROR(INDEX(Sales!$D$5:$ABF$18,MATCH(UsagePerHour!$B58,Sales!$C$5:$C$18,0),MATCH(UsagePerHour!V$4,Sales!$D$3:$ABF$3,0))/V$2*INDEX(Usage!$D$5:$ABF$11,MATCH(UsagePerHour!$B$52,Usage!$C$5:$C$11,0),MATCH(UsagePerHour!V$4,Usage!$D$3:$ABF$3,0)),"")</f>
        <v>0</v>
      </c>
      <c r="W58" s="6">
        <f>IFERROR(INDEX(Sales!$D$5:$ABF$18,MATCH(UsagePerHour!$B58,Sales!$C$5:$C$18,0),MATCH(UsagePerHour!W$4,Sales!$D$3:$ABF$3,0))/W$2*INDEX(Usage!$D$5:$ABF$11,MATCH(UsagePerHour!$B$52,Usage!$C$5:$C$11,0),MATCH(UsagePerHour!W$4,Usage!$D$3:$ABF$3,0)),"")</f>
        <v>0</v>
      </c>
      <c r="X58" s="6">
        <f>IFERROR(INDEX(Sales!$D$5:$ABF$18,MATCH(UsagePerHour!$B58,Sales!$C$5:$C$18,0),MATCH(UsagePerHour!X$4,Sales!$D$3:$ABF$3,0))/X$2*INDEX(Usage!$D$5:$ABF$11,MATCH(UsagePerHour!$B$52,Usage!$C$5:$C$11,0),MATCH(UsagePerHour!X$4,Usage!$D$3:$ABF$3,0)),"")</f>
        <v>0</v>
      </c>
      <c r="Y58" s="6">
        <f>IFERROR(INDEX(Sales!$D$5:$ABF$18,MATCH(UsagePerHour!$B58,Sales!$C$5:$C$18,0),MATCH(UsagePerHour!Y$4,Sales!$D$3:$ABF$3,0))/Y$2*INDEX(Usage!$D$5:$ABF$11,MATCH(UsagePerHour!$B$52,Usage!$C$5:$C$11,0),MATCH(UsagePerHour!Y$4,Usage!$D$3:$ABF$3,0)),"")</f>
        <v>0</v>
      </c>
      <c r="Z58" s="6">
        <f>IFERROR(INDEX(Sales!$D$5:$ABF$18,MATCH(UsagePerHour!$B58,Sales!$C$5:$C$18,0),MATCH(UsagePerHour!Z$4,Sales!$D$3:$ABF$3,0))/Z$2*INDEX(Usage!$D$5:$ABF$11,MATCH(UsagePerHour!$B$52,Usage!$C$5:$C$11,0),MATCH(UsagePerHour!Z$4,Usage!$D$3:$ABF$3,0)),"")</f>
        <v>0</v>
      </c>
      <c r="AA58" s="6">
        <f>IFERROR(INDEX(Sales!$D$5:$ABF$18,MATCH(UsagePerHour!$B58,Sales!$C$5:$C$18,0),MATCH(UsagePerHour!AA$4,Sales!$D$3:$ABF$3,0))/AA$2*INDEX(Usage!$D$5:$ABF$11,MATCH(UsagePerHour!$B$52,Usage!$C$5:$C$11,0),MATCH(UsagePerHour!AA$4,Usage!$D$3:$ABF$3,0)),"")</f>
        <v>0</v>
      </c>
      <c r="AB58" s="6">
        <f>IFERROR(INDEX(Sales!$D$5:$ABF$18,MATCH(UsagePerHour!$B58,Sales!$C$5:$C$18,0),MATCH(UsagePerHour!AB$4,Sales!$D$3:$ABF$3,0))/AB$2*INDEX(Usage!$D$5:$ABF$11,MATCH(UsagePerHour!$B$52,Usage!$C$5:$C$11,0),MATCH(UsagePerHour!AB$4,Usage!$D$3:$ABF$3,0)),"")</f>
        <v>0</v>
      </c>
      <c r="AC58" s="6">
        <f>IFERROR(INDEX(Sales!$D$5:$ABF$18,MATCH(UsagePerHour!$B58,Sales!$C$5:$C$18,0),MATCH(UsagePerHour!AC$4,Sales!$D$3:$ABF$3,0))/AC$2*INDEX(Usage!$D$5:$ABF$11,MATCH(UsagePerHour!$B$52,Usage!$C$5:$C$11,0),MATCH(UsagePerHour!AC$4,Usage!$D$3:$ABF$3,0)),"")</f>
        <v>0</v>
      </c>
      <c r="AD58" s="6">
        <f>IFERROR(INDEX(Sales!$D$5:$ABF$18,MATCH(UsagePerHour!$B58,Sales!$C$5:$C$18,0),MATCH(UsagePerHour!AD$4,Sales!$D$3:$ABF$3,0))/AD$2*INDEX(Usage!$D$5:$ABF$11,MATCH(UsagePerHour!$B$52,Usage!$C$5:$C$11,0),MATCH(UsagePerHour!AD$4,Usage!$D$3:$ABF$3,0)),"")</f>
        <v>0</v>
      </c>
      <c r="AE58" s="6">
        <f>IFERROR(INDEX(Sales!$D$5:$ABF$18,MATCH(UsagePerHour!$B58,Sales!$C$5:$C$18,0),MATCH(UsagePerHour!AE$4,Sales!$D$3:$ABF$3,0))/AE$2*INDEX(Usage!$D$5:$ABF$11,MATCH(UsagePerHour!$B$52,Usage!$C$5:$C$11,0),MATCH(UsagePerHour!AE$4,Usage!$D$3:$ABF$3,0)),"")</f>
        <v>0</v>
      </c>
      <c r="AF58" s="6">
        <f>IFERROR(INDEX(Sales!$D$5:$ABF$18,MATCH(UsagePerHour!$B58,Sales!$C$5:$C$18,0),MATCH(UsagePerHour!AF$4,Sales!$D$3:$ABF$3,0))/AF$2*INDEX(Usage!$D$5:$ABF$11,MATCH(UsagePerHour!$B$52,Usage!$C$5:$C$11,0),MATCH(UsagePerHour!AF$4,Usage!$D$3:$ABF$3,0)),"")</f>
        <v>0</v>
      </c>
      <c r="AG58" s="6">
        <f>IFERROR(INDEX(Sales!$D$5:$ABF$18,MATCH(UsagePerHour!$B58,Sales!$C$5:$C$18,0),MATCH(UsagePerHour!AG$4,Sales!$D$3:$ABF$3,0))/AG$2*INDEX(Usage!$D$5:$ABF$11,MATCH(UsagePerHour!$B$52,Usage!$C$5:$C$11,0),MATCH(UsagePerHour!AG$4,Usage!$D$3:$ABF$3,0)),"")</f>
        <v>0</v>
      </c>
      <c r="AH58" s="6">
        <f>IFERROR(INDEX(Sales!$D$5:$ABF$18,MATCH(UsagePerHour!$B58,Sales!$C$5:$C$18,0),MATCH(UsagePerHour!AH$4,Sales!$D$3:$ABF$3,0))/AH$2*INDEX(Usage!$D$5:$ABF$11,MATCH(UsagePerHour!$B$52,Usage!$C$5:$C$11,0),MATCH(UsagePerHour!AH$4,Usage!$D$3:$ABF$3,0)),"")</f>
        <v>0</v>
      </c>
      <c r="AI58" s="6">
        <f>IFERROR(INDEX(Sales!$D$5:$ABF$18,MATCH(UsagePerHour!$B58,Sales!$C$5:$C$18,0),MATCH(UsagePerHour!AI$4,Sales!$D$3:$ABF$3,0))/AI$2*INDEX(Usage!$D$5:$ABF$11,MATCH(UsagePerHour!$B$52,Usage!$C$5:$C$11,0),MATCH(UsagePerHour!AI$4,Usage!$D$3:$ABF$3,0)),"")</f>
        <v>0</v>
      </c>
      <c r="AJ58" s="6">
        <f>IFERROR(INDEX(Sales!$D$5:$ABF$18,MATCH(UsagePerHour!$B58,Sales!$C$5:$C$18,0),MATCH(UsagePerHour!AJ$4,Sales!$D$3:$ABF$3,0))/AJ$2*INDEX(Usage!$D$5:$ABF$11,MATCH(UsagePerHour!$B$52,Usage!$C$5:$C$11,0),MATCH(UsagePerHour!AJ$4,Usage!$D$3:$ABF$3,0)),"")</f>
        <v>0</v>
      </c>
      <c r="AK58" s="6">
        <f>IFERROR(INDEX(Sales!$D$5:$ABF$18,MATCH(UsagePerHour!$B58,Sales!$C$5:$C$18,0),MATCH(UsagePerHour!AK$4,Sales!$D$3:$ABF$3,0))/AK$2*INDEX(Usage!$D$5:$ABF$11,MATCH(UsagePerHour!$B$52,Usage!$C$5:$C$11,0),MATCH(UsagePerHour!AK$4,Usage!$D$3:$ABF$3,0)),"")</f>
        <v>0</v>
      </c>
      <c r="AL58" s="6">
        <f>IFERROR(INDEX(Sales!$D$5:$ABF$18,MATCH(UsagePerHour!$B58,Sales!$C$5:$C$18,0),MATCH(UsagePerHour!AL$4,Sales!$D$3:$ABF$3,0))/AL$2*INDEX(Usage!$D$5:$ABF$11,MATCH(UsagePerHour!$B$52,Usage!$C$5:$C$11,0),MATCH(UsagePerHour!AL$4,Usage!$D$3:$ABF$3,0)),"")</f>
        <v>0</v>
      </c>
      <c r="AM58" s="6">
        <f>IFERROR(INDEX(Sales!$D$5:$ABF$18,MATCH(UsagePerHour!$B58,Sales!$C$5:$C$18,0),MATCH(UsagePerHour!AM$4,Sales!$D$3:$ABF$3,0))/AM$2*INDEX(Usage!$D$5:$ABF$11,MATCH(UsagePerHour!$B$52,Usage!$C$5:$C$11,0),MATCH(UsagePerHour!AM$4,Usage!$D$3:$ABF$3,0)),"")</f>
        <v>0</v>
      </c>
      <c r="AN58" s="6">
        <f>IFERROR(INDEX(Sales!$D$5:$ABF$18,MATCH(UsagePerHour!$B58,Sales!$C$5:$C$18,0),MATCH(UsagePerHour!AN$4,Sales!$D$3:$ABF$3,0))/AN$2*INDEX(Usage!$D$5:$ABF$11,MATCH(UsagePerHour!$B$52,Usage!$C$5:$C$11,0),MATCH(UsagePerHour!AN$4,Usage!$D$3:$ABF$3,0)),"")</f>
        <v>0</v>
      </c>
      <c r="AO58" s="6">
        <f>IFERROR(INDEX(Sales!$D$5:$ABF$18,MATCH(UsagePerHour!$B58,Sales!$C$5:$C$18,0),MATCH(UsagePerHour!AO$4,Sales!$D$3:$ABF$3,0))/AO$2*INDEX(Usage!$D$5:$ABF$11,MATCH(UsagePerHour!$B$52,Usage!$C$5:$C$11,0),MATCH(UsagePerHour!AO$4,Usage!$D$3:$ABF$3,0)),"")</f>
        <v>0</v>
      </c>
      <c r="AP58" s="6">
        <f>IFERROR(INDEX(Sales!$D$5:$ABF$18,MATCH(UsagePerHour!$B58,Sales!$C$5:$C$18,0),MATCH(UsagePerHour!AP$4,Sales!$D$3:$ABF$3,0))/AP$2*INDEX(Usage!$D$5:$ABF$11,MATCH(UsagePerHour!$B$52,Usage!$C$5:$C$11,0),MATCH(UsagePerHour!AP$4,Usage!$D$3:$ABF$3,0)),"")</f>
        <v>0</v>
      </c>
      <c r="AQ58" s="6">
        <f>IFERROR(INDEX(Sales!$D$5:$ABF$18,MATCH(UsagePerHour!$B58,Sales!$C$5:$C$18,0),MATCH(UsagePerHour!AQ$4,Sales!$D$3:$ABF$3,0))/AQ$2*INDEX(Usage!$D$5:$ABF$11,MATCH(UsagePerHour!$B$52,Usage!$C$5:$C$11,0),MATCH(UsagePerHour!AQ$4,Usage!$D$3:$ABF$3,0)),"")</f>
        <v>0</v>
      </c>
      <c r="AR58" s="6">
        <f>IFERROR(INDEX(Sales!$D$5:$ABF$18,MATCH(UsagePerHour!$B58,Sales!$C$5:$C$18,0),MATCH(UsagePerHour!AR$4,Sales!$D$3:$ABF$3,0))/AR$2*INDEX(Usage!$D$5:$ABF$11,MATCH(UsagePerHour!$B$52,Usage!$C$5:$C$11,0),MATCH(UsagePerHour!AR$4,Usage!$D$3:$ABF$3,0)),"")</f>
        <v>0</v>
      </c>
      <c r="AS58" s="6">
        <f>IFERROR(INDEX(Sales!$D$5:$ABF$18,MATCH(UsagePerHour!$B58,Sales!$C$5:$C$18,0),MATCH(UsagePerHour!AS$4,Sales!$D$3:$ABF$3,0))/AS$2*INDEX(Usage!$D$5:$ABF$11,MATCH(UsagePerHour!$B$52,Usage!$C$5:$C$11,0),MATCH(UsagePerHour!AS$4,Usage!$D$3:$ABF$3,0)),"")</f>
        <v>0</v>
      </c>
      <c r="AT58" s="6">
        <f>IFERROR(INDEX(Sales!$D$5:$ABF$18,MATCH(UsagePerHour!$B58,Sales!$C$5:$C$18,0),MATCH(UsagePerHour!AT$4,Sales!$D$3:$ABF$3,0))/AT$2*INDEX(Usage!$D$5:$ABF$11,MATCH(UsagePerHour!$B$52,Usage!$C$5:$C$11,0),MATCH(UsagePerHour!AT$4,Usage!$D$3:$ABF$3,0)),"")</f>
        <v>0</v>
      </c>
      <c r="AU58" s="6">
        <f>IFERROR(INDEX(Sales!$D$5:$ABF$18,MATCH(UsagePerHour!$B58,Sales!$C$5:$C$18,0),MATCH(UsagePerHour!AU$4,Sales!$D$3:$ABF$3,0))/AU$2*INDEX(Usage!$D$5:$ABF$11,MATCH(UsagePerHour!$B$52,Usage!$C$5:$C$11,0),MATCH(UsagePerHour!AU$4,Usage!$D$3:$ABF$3,0)),"")</f>
        <v>0</v>
      </c>
      <c r="AV58" s="6">
        <f>IFERROR(INDEX(Sales!$D$5:$ABF$18,MATCH(UsagePerHour!$B58,Sales!$C$5:$C$18,0),MATCH(UsagePerHour!AV$4,Sales!$D$3:$ABF$3,0))/AV$2*INDEX(Usage!$D$5:$ABF$11,MATCH(UsagePerHour!$B$52,Usage!$C$5:$C$11,0),MATCH(UsagePerHour!AV$4,Usage!$D$3:$ABF$3,0)),"")</f>
        <v>0</v>
      </c>
      <c r="AW58" s="6">
        <f>IFERROR(INDEX(Sales!$D$5:$ABF$18,MATCH(UsagePerHour!$B58,Sales!$C$5:$C$18,0),MATCH(UsagePerHour!AW$4,Sales!$D$3:$ABF$3,0))/AW$2*INDEX(Usage!$D$5:$ABF$11,MATCH(UsagePerHour!$B$52,Usage!$C$5:$C$11,0),MATCH(UsagePerHour!AW$4,Usage!$D$3:$ABF$3,0)),"")</f>
        <v>0</v>
      </c>
      <c r="AX58" s="6">
        <f>IFERROR(INDEX(Sales!$D$5:$ABF$18,MATCH(UsagePerHour!$B58,Sales!$C$5:$C$18,0),MATCH(UsagePerHour!AX$4,Sales!$D$3:$ABF$3,0))/AX$2*INDEX(Usage!$D$5:$ABF$11,MATCH(UsagePerHour!$B$52,Usage!$C$5:$C$11,0),MATCH(UsagePerHour!AX$4,Usage!$D$3:$ABF$3,0)),"")</f>
        <v>0</v>
      </c>
      <c r="AY58" s="6">
        <f>IFERROR(INDEX(Sales!$D$5:$ABF$18,MATCH(UsagePerHour!$B58,Sales!$C$5:$C$18,0),MATCH(UsagePerHour!AY$4,Sales!$D$3:$ABF$3,0))/AY$2*INDEX(Usage!$D$5:$ABF$11,MATCH(UsagePerHour!$B$52,Usage!$C$5:$C$11,0),MATCH(UsagePerHour!AY$4,Usage!$D$3:$ABF$3,0)),"")</f>
        <v>0</v>
      </c>
      <c r="AZ58" s="6">
        <f>IFERROR(INDEX(Sales!$D$5:$ABF$18,MATCH(UsagePerHour!$B58,Sales!$C$5:$C$18,0),MATCH(UsagePerHour!AZ$4,Sales!$D$3:$ABF$3,0))/AZ$2*INDEX(Usage!$D$5:$ABF$11,MATCH(UsagePerHour!$B$52,Usage!$C$5:$C$11,0),MATCH(UsagePerHour!AZ$4,Usage!$D$3:$ABF$3,0)),"")</f>
        <v>0</v>
      </c>
      <c r="BA58" s="6">
        <f>IFERROR(INDEX(Sales!$D$5:$ABF$18,MATCH(UsagePerHour!$B58,Sales!$C$5:$C$18,0),MATCH(UsagePerHour!BA$4,Sales!$D$3:$ABF$3,0))/BA$2*INDEX(Usage!$D$5:$ABF$11,MATCH(UsagePerHour!$B$52,Usage!$C$5:$C$11,0),MATCH(UsagePerHour!BA$4,Usage!$D$3:$ABF$3,0)),"")</f>
        <v>0</v>
      </c>
      <c r="BB58" s="6">
        <f>IFERROR(INDEX(Sales!$D$5:$ABF$18,MATCH(UsagePerHour!$B58,Sales!$C$5:$C$18,0),MATCH(UsagePerHour!BB$4,Sales!$D$3:$ABF$3,0))/BB$2*INDEX(Usage!$D$5:$ABF$11,MATCH(UsagePerHour!$B$52,Usage!$C$5:$C$11,0),MATCH(UsagePerHour!BB$4,Usage!$D$3:$ABF$3,0)),"")</f>
        <v>0</v>
      </c>
      <c r="BC58" s="6">
        <f>IFERROR(INDEX(Sales!$D$5:$ABF$18,MATCH(UsagePerHour!$B58,Sales!$C$5:$C$18,0),MATCH(UsagePerHour!BC$4,Sales!$D$3:$ABF$3,0))/BC$2*INDEX(Usage!$D$5:$ABF$11,MATCH(UsagePerHour!$B$52,Usage!$C$5:$C$11,0),MATCH(UsagePerHour!BC$4,Usage!$D$3:$ABF$3,0)),"")</f>
        <v>0</v>
      </c>
      <c r="BD58" s="6">
        <f>IFERROR(INDEX(Sales!$D$5:$ABF$18,MATCH(UsagePerHour!$B58,Sales!$C$5:$C$18,0),MATCH(UsagePerHour!BD$4,Sales!$D$3:$ABF$3,0))/BD$2*INDEX(Usage!$D$5:$ABF$11,MATCH(UsagePerHour!$B$52,Usage!$C$5:$C$11,0),MATCH(UsagePerHour!BD$4,Usage!$D$3:$ABF$3,0)),"")</f>
        <v>0</v>
      </c>
      <c r="BE58" s="6">
        <f>IFERROR(INDEX(Sales!$D$5:$ABF$18,MATCH(UsagePerHour!$B58,Sales!$C$5:$C$18,0),MATCH(UsagePerHour!BE$4,Sales!$D$3:$ABF$3,0))/BE$2*INDEX(Usage!$D$5:$ABF$11,MATCH(UsagePerHour!$B$52,Usage!$C$5:$C$11,0),MATCH(UsagePerHour!BE$4,Usage!$D$3:$ABF$3,0)),"")</f>
        <v>0</v>
      </c>
      <c r="BF58" s="6">
        <f>IFERROR(INDEX(Sales!$D$5:$ABF$18,MATCH(UsagePerHour!$B58,Sales!$C$5:$C$18,0),MATCH(UsagePerHour!BF$4,Sales!$D$3:$ABF$3,0))/BF$2*INDEX(Usage!$D$5:$ABF$11,MATCH(UsagePerHour!$B$52,Usage!$C$5:$C$11,0),MATCH(UsagePerHour!BF$4,Usage!$D$3:$ABF$3,0)),"")</f>
        <v>0</v>
      </c>
      <c r="BG58" s="6">
        <f>IFERROR(INDEX(Sales!$D$5:$ABF$18,MATCH(UsagePerHour!$B58,Sales!$C$5:$C$18,0),MATCH(UsagePerHour!BG$4,Sales!$D$3:$ABF$3,0))/BG$2*INDEX(Usage!$D$5:$ABF$11,MATCH(UsagePerHour!$B$52,Usage!$C$5:$C$11,0),MATCH(UsagePerHour!BG$4,Usage!$D$3:$ABF$3,0)),"")</f>
        <v>0</v>
      </c>
      <c r="BH58" s="6">
        <f>IFERROR(INDEX(Sales!$D$5:$ABF$18,MATCH(UsagePerHour!$B58,Sales!$C$5:$C$18,0),MATCH(UsagePerHour!BH$4,Sales!$D$3:$ABF$3,0))/BH$2*INDEX(Usage!$D$5:$ABF$11,MATCH(UsagePerHour!$B$52,Usage!$C$5:$C$11,0),MATCH(UsagePerHour!BH$4,Usage!$D$3:$ABF$3,0)),"")</f>
        <v>0</v>
      </c>
      <c r="BI58" s="6">
        <f>IFERROR(INDEX(Sales!$D$5:$ABF$18,MATCH(UsagePerHour!$B58,Sales!$C$5:$C$18,0),MATCH(UsagePerHour!BI$4,Sales!$D$3:$ABF$3,0))/BI$2*INDEX(Usage!$D$5:$ABF$11,MATCH(UsagePerHour!$B$52,Usage!$C$5:$C$11,0),MATCH(UsagePerHour!BI$4,Usage!$D$3:$ABF$3,0)),"")</f>
        <v>0</v>
      </c>
      <c r="BJ58" s="6">
        <f>IFERROR(INDEX(Sales!$D$5:$ABF$18,MATCH(UsagePerHour!$B58,Sales!$C$5:$C$18,0),MATCH(UsagePerHour!BJ$4,Sales!$D$3:$ABF$3,0))/BJ$2*INDEX(Usage!$D$5:$ABF$11,MATCH(UsagePerHour!$B$52,Usage!$C$5:$C$11,0),MATCH(UsagePerHour!BJ$4,Usage!$D$3:$ABF$3,0)),"")</f>
        <v>0</v>
      </c>
      <c r="BK58" s="6">
        <f>IFERROR(INDEX(Sales!$D$5:$ABF$18,MATCH(UsagePerHour!$B58,Sales!$C$5:$C$18,0),MATCH(UsagePerHour!BK$4,Sales!$D$3:$ABF$3,0))/BK$2*INDEX(Usage!$D$5:$ABF$11,MATCH(UsagePerHour!$B$52,Usage!$C$5:$C$11,0),MATCH(UsagePerHour!BK$4,Usage!$D$3:$ABF$3,0)),"")</f>
        <v>0</v>
      </c>
      <c r="BL58" s="6">
        <f>IFERROR(INDEX(Sales!$D$5:$ABF$18,MATCH(UsagePerHour!$B58,Sales!$C$5:$C$18,0),MATCH(UsagePerHour!BL$4,Sales!$D$3:$ABF$3,0))/BL$2*INDEX(Usage!$D$5:$ABF$11,MATCH(UsagePerHour!$B$52,Usage!$C$5:$C$11,0),MATCH(UsagePerHour!BL$4,Usage!$D$3:$ABF$3,0)),"")</f>
        <v>0</v>
      </c>
      <c r="BM58" s="6">
        <f>IFERROR(INDEX(Sales!$D$5:$ABF$18,MATCH(UsagePerHour!$B58,Sales!$C$5:$C$18,0),MATCH(UsagePerHour!BM$4,Sales!$D$3:$ABF$3,0))/BM$2*INDEX(Usage!$D$5:$ABF$11,MATCH(UsagePerHour!$B$52,Usage!$C$5:$C$11,0),MATCH(UsagePerHour!BM$4,Usage!$D$3:$ABF$3,0)),"")</f>
        <v>0</v>
      </c>
      <c r="BN58" s="6">
        <f>IFERROR(INDEX(Sales!$D$5:$ABF$18,MATCH(UsagePerHour!$B58,Sales!$C$5:$C$18,0),MATCH(UsagePerHour!BN$4,Sales!$D$3:$ABF$3,0))/BN$2*INDEX(Usage!$D$5:$ABF$11,MATCH(UsagePerHour!$B$52,Usage!$C$5:$C$11,0),MATCH(UsagePerHour!BN$4,Usage!$D$3:$ABF$3,0)),"")</f>
        <v>0</v>
      </c>
      <c r="BO58" s="6">
        <f>IFERROR(INDEX(Sales!$D$5:$ABF$18,MATCH(UsagePerHour!$B58,Sales!$C$5:$C$18,0),MATCH(UsagePerHour!BO$4,Sales!$D$3:$ABF$3,0))/BO$2*INDEX(Usage!$D$5:$ABF$11,MATCH(UsagePerHour!$B$52,Usage!$C$5:$C$11,0),MATCH(UsagePerHour!BO$4,Usage!$D$3:$ABF$3,0)),"")</f>
        <v>0</v>
      </c>
      <c r="BP58" s="6">
        <f>IFERROR(INDEX(Sales!$D$5:$ABF$18,MATCH(UsagePerHour!$B58,Sales!$C$5:$C$18,0),MATCH(UsagePerHour!BP$4,Sales!$D$3:$ABF$3,0))/BP$2*INDEX(Usage!$D$5:$ABF$11,MATCH(UsagePerHour!$B$52,Usage!$C$5:$C$11,0),MATCH(UsagePerHour!BP$4,Usage!$D$3:$ABF$3,0)),"")</f>
        <v>0</v>
      </c>
      <c r="BQ58" s="6">
        <f>IFERROR(INDEX(Sales!$D$5:$ABF$18,MATCH(UsagePerHour!$B58,Sales!$C$5:$C$18,0),MATCH(UsagePerHour!BQ$4,Sales!$D$3:$ABF$3,0))/BQ$2*INDEX(Usage!$D$5:$ABF$11,MATCH(UsagePerHour!$B$52,Usage!$C$5:$C$11,0),MATCH(UsagePerHour!BQ$4,Usage!$D$3:$ABF$3,0)),"")</f>
        <v>0</v>
      </c>
      <c r="BR58" s="6">
        <f>IFERROR(INDEX(Sales!$D$5:$ABF$18,MATCH(UsagePerHour!$B58,Sales!$C$5:$C$18,0),MATCH(UsagePerHour!BR$4,Sales!$D$3:$ABF$3,0))/BR$2*INDEX(Usage!$D$5:$ABF$11,MATCH(UsagePerHour!$B$52,Usage!$C$5:$C$11,0),MATCH(UsagePerHour!BR$4,Usage!$D$3:$ABF$3,0)),"")</f>
        <v>0</v>
      </c>
      <c r="BS58" s="6">
        <f>IFERROR(INDEX(Sales!$D$5:$ABF$18,MATCH(UsagePerHour!$B58,Sales!$C$5:$C$18,0),MATCH(UsagePerHour!BS$4,Sales!$D$3:$ABF$3,0))/BS$2*INDEX(Usage!$D$5:$ABF$11,MATCH(UsagePerHour!$B$52,Usage!$C$5:$C$11,0),MATCH(UsagePerHour!BS$4,Usage!$D$3:$ABF$3,0)),"")</f>
        <v>0</v>
      </c>
      <c r="BT58" s="6">
        <f>IFERROR(INDEX(Sales!$D$5:$ABF$18,MATCH(UsagePerHour!$B58,Sales!$C$5:$C$18,0),MATCH(UsagePerHour!BT$4,Sales!$D$3:$ABF$3,0))/BT$2*INDEX(Usage!$D$5:$ABF$11,MATCH(UsagePerHour!$B$52,Usage!$C$5:$C$11,0),MATCH(UsagePerHour!BT$4,Usage!$D$3:$ABF$3,0)),"")</f>
        <v>0</v>
      </c>
      <c r="BU58" s="6">
        <f>IFERROR(INDEX(Sales!$D$5:$ABF$18,MATCH(UsagePerHour!$B58,Sales!$C$5:$C$18,0),MATCH(UsagePerHour!BU$4,Sales!$D$3:$ABF$3,0))/BU$2*INDEX(Usage!$D$5:$ABF$11,MATCH(UsagePerHour!$B$52,Usage!$C$5:$C$11,0),MATCH(UsagePerHour!BU$4,Usage!$D$3:$ABF$3,0)),"")</f>
        <v>0</v>
      </c>
      <c r="BV58" s="6">
        <f>IFERROR(INDEX(Sales!$D$5:$ABF$18,MATCH(UsagePerHour!$B58,Sales!$C$5:$C$18,0),MATCH(UsagePerHour!BV$4,Sales!$D$3:$ABF$3,0))/BV$2*INDEX(Usage!$D$5:$ABF$11,MATCH(UsagePerHour!$B$52,Usage!$C$5:$C$11,0),MATCH(UsagePerHour!BV$4,Usage!$D$3:$ABF$3,0)),"")</f>
        <v>0</v>
      </c>
      <c r="BW58" s="6">
        <f>IFERROR(INDEX(Sales!$D$5:$ABF$18,MATCH(UsagePerHour!$B58,Sales!$C$5:$C$18,0),MATCH(UsagePerHour!BW$4,Sales!$D$3:$ABF$3,0))/BW$2*INDEX(Usage!$D$5:$ABF$11,MATCH(UsagePerHour!$B$52,Usage!$C$5:$C$11,0),MATCH(UsagePerHour!BW$4,Usage!$D$3:$ABF$3,0)),"")</f>
        <v>0</v>
      </c>
      <c r="BX58" s="6">
        <f>IFERROR(INDEX(Sales!$D$5:$ABF$18,MATCH(UsagePerHour!$B58,Sales!$C$5:$C$18,0),MATCH(UsagePerHour!BX$4,Sales!$D$3:$ABF$3,0))/BX$2*INDEX(Usage!$D$5:$ABF$11,MATCH(UsagePerHour!$B$52,Usage!$C$5:$C$11,0),MATCH(UsagePerHour!BX$4,Usage!$D$3:$ABF$3,0)),"")</f>
        <v>0</v>
      </c>
      <c r="BY58" s="6">
        <f>IFERROR(INDEX(Sales!$D$5:$ABF$18,MATCH(UsagePerHour!$B58,Sales!$C$5:$C$18,0),MATCH(UsagePerHour!BY$4,Sales!$D$3:$ABF$3,0))/BY$2*INDEX(Usage!$D$5:$ABF$11,MATCH(UsagePerHour!$B$52,Usage!$C$5:$C$11,0),MATCH(UsagePerHour!BY$4,Usage!$D$3:$ABF$3,0)),"")</f>
        <v>0</v>
      </c>
      <c r="BZ58" s="6">
        <f>IFERROR(INDEX(Sales!$D$5:$ABF$18,MATCH(UsagePerHour!$B58,Sales!$C$5:$C$18,0),MATCH(UsagePerHour!BZ$4,Sales!$D$3:$ABF$3,0))/BZ$2*INDEX(Usage!$D$5:$ABF$11,MATCH(UsagePerHour!$B$52,Usage!$C$5:$C$11,0),MATCH(UsagePerHour!BZ$4,Usage!$D$3:$ABF$3,0)),"")</f>
        <v>0</v>
      </c>
      <c r="CA58" s="6">
        <f>IFERROR(INDEX(Sales!$D$5:$ABF$18,MATCH(UsagePerHour!$B58,Sales!$C$5:$C$18,0),MATCH(UsagePerHour!CA$4,Sales!$D$3:$ABF$3,0))/CA$2*INDEX(Usage!$D$5:$ABF$11,MATCH(UsagePerHour!$B$52,Usage!$C$5:$C$11,0),MATCH(UsagePerHour!CA$4,Usage!$D$3:$ABF$3,0)),"")</f>
        <v>0</v>
      </c>
      <c r="CB58" s="6">
        <f>IFERROR(INDEX(Sales!$D$5:$ABF$18,MATCH(UsagePerHour!$B58,Sales!$C$5:$C$18,0),MATCH(UsagePerHour!CB$4,Sales!$D$3:$ABF$3,0))/CB$2*INDEX(Usage!$D$5:$ABF$11,MATCH(UsagePerHour!$B$52,Usage!$C$5:$C$11,0),MATCH(UsagePerHour!CB$4,Usage!$D$3:$ABF$3,0)),"")</f>
        <v>0</v>
      </c>
      <c r="CC58" s="6">
        <f>IFERROR(INDEX(Sales!$D$5:$ABF$18,MATCH(UsagePerHour!$B58,Sales!$C$5:$C$18,0),MATCH(UsagePerHour!CC$4,Sales!$D$3:$ABF$3,0))/CC$2*INDEX(Usage!$D$5:$ABF$11,MATCH(UsagePerHour!$B$52,Usage!$C$5:$C$11,0),MATCH(UsagePerHour!CC$4,Usage!$D$3:$ABF$3,0)),"")</f>
        <v>0</v>
      </c>
      <c r="CD58" s="6">
        <f>IFERROR(INDEX(Sales!$D$5:$ABF$18,MATCH(UsagePerHour!$B58,Sales!$C$5:$C$18,0),MATCH(UsagePerHour!CD$4,Sales!$D$3:$ABF$3,0))/CD$2*INDEX(Usage!$D$5:$ABF$11,MATCH(UsagePerHour!$B$52,Usage!$C$5:$C$11,0),MATCH(UsagePerHour!CD$4,Usage!$D$3:$ABF$3,0)),"")</f>
        <v>0</v>
      </c>
      <c r="CE58" s="6">
        <f>IFERROR(INDEX(Sales!$D$5:$ABF$18,MATCH(UsagePerHour!$B58,Sales!$C$5:$C$18,0),MATCH(UsagePerHour!CE$4,Sales!$D$3:$ABF$3,0))/CE$2*INDEX(Usage!$D$5:$ABF$11,MATCH(UsagePerHour!$B$52,Usage!$C$5:$C$11,0),MATCH(UsagePerHour!CE$4,Usage!$D$3:$ABF$3,0)),"")</f>
        <v>0</v>
      </c>
      <c r="CF58" s="6">
        <f>IFERROR(INDEX(Sales!$D$5:$ABF$18,MATCH(UsagePerHour!$B58,Sales!$C$5:$C$18,0),MATCH(UsagePerHour!CF$4,Sales!$D$3:$ABF$3,0))/CF$2*INDEX(Usage!$D$5:$ABF$11,MATCH(UsagePerHour!$B$52,Usage!$C$5:$C$11,0),MATCH(UsagePerHour!CF$4,Usage!$D$3:$ABF$3,0)),"")</f>
        <v>0</v>
      </c>
      <c r="CG58" s="6">
        <f>IFERROR(INDEX(Sales!$D$5:$ABF$18,MATCH(UsagePerHour!$B58,Sales!$C$5:$C$18,0),MATCH(UsagePerHour!CG$4,Sales!$D$3:$ABF$3,0))/CG$2*INDEX(Usage!$D$5:$ABF$11,MATCH(UsagePerHour!$B$52,Usage!$C$5:$C$11,0),MATCH(UsagePerHour!CG$4,Usage!$D$3:$ABF$3,0)),"")</f>
        <v>0</v>
      </c>
      <c r="CH58" s="6">
        <f>IFERROR(INDEX(Sales!$D$5:$ABF$18,MATCH(UsagePerHour!$B58,Sales!$C$5:$C$18,0),MATCH(UsagePerHour!CH$4,Sales!$D$3:$ABF$3,0))/CH$2*INDEX(Usage!$D$5:$ABF$11,MATCH(UsagePerHour!$B$52,Usage!$C$5:$C$11,0),MATCH(UsagePerHour!CH$4,Usage!$D$3:$ABF$3,0)),"")</f>
        <v>0</v>
      </c>
      <c r="CI58" s="6">
        <f>IFERROR(INDEX(Sales!$D$5:$ABF$18,MATCH(UsagePerHour!$B58,Sales!$C$5:$C$18,0),MATCH(UsagePerHour!CI$4,Sales!$D$3:$ABF$3,0))/CI$2*INDEX(Usage!$D$5:$ABF$11,MATCH(UsagePerHour!$B$52,Usage!$C$5:$C$11,0),MATCH(UsagePerHour!CI$4,Usage!$D$3:$ABF$3,0)),"")</f>
        <v>0</v>
      </c>
      <c r="CJ58" s="6">
        <f>IFERROR(INDEX(Sales!$D$5:$ABF$18,MATCH(UsagePerHour!$B58,Sales!$C$5:$C$18,0),MATCH(UsagePerHour!CJ$4,Sales!$D$3:$ABF$3,0))/CJ$2*INDEX(Usage!$D$5:$ABF$11,MATCH(UsagePerHour!$B$52,Usage!$C$5:$C$11,0),MATCH(UsagePerHour!CJ$4,Usage!$D$3:$ABF$3,0)),"")</f>
        <v>0</v>
      </c>
      <c r="CK58" s="6">
        <f>IFERROR(INDEX(Sales!$D$5:$ABF$18,MATCH(UsagePerHour!$B58,Sales!$C$5:$C$18,0),MATCH(UsagePerHour!CK$4,Sales!$D$3:$ABF$3,0))/CK$2*INDEX(Usage!$D$5:$ABF$11,MATCH(UsagePerHour!$B$52,Usage!$C$5:$C$11,0),MATCH(UsagePerHour!CK$4,Usage!$D$3:$ABF$3,0)),"")</f>
        <v>0</v>
      </c>
      <c r="CL58" s="6">
        <f>IFERROR(INDEX(Sales!$D$5:$ABF$18,MATCH(UsagePerHour!$B58,Sales!$C$5:$C$18,0),MATCH(UsagePerHour!CL$4,Sales!$D$3:$ABF$3,0))/CL$2*INDEX(Usage!$D$5:$ABF$11,MATCH(UsagePerHour!$B$52,Usage!$C$5:$C$11,0),MATCH(UsagePerHour!CL$4,Usage!$D$3:$ABF$3,0)),"")</f>
        <v>0</v>
      </c>
      <c r="CM58" s="6">
        <f>IFERROR(INDEX(Sales!$D$5:$ABF$18,MATCH(UsagePerHour!$B58,Sales!$C$5:$C$18,0),MATCH(UsagePerHour!CM$4,Sales!$D$3:$ABF$3,0))/CM$2*INDEX(Usage!$D$5:$ABF$11,MATCH(UsagePerHour!$B$52,Usage!$C$5:$C$11,0),MATCH(UsagePerHour!CM$4,Usage!$D$3:$ABF$3,0)),"")</f>
        <v>0</v>
      </c>
      <c r="CN58" s="6">
        <f>IFERROR(INDEX(Sales!$D$5:$ABF$18,MATCH(UsagePerHour!$B58,Sales!$C$5:$C$18,0),MATCH(UsagePerHour!CN$4,Sales!$D$3:$ABF$3,0))/CN$2*INDEX(Usage!$D$5:$ABF$11,MATCH(UsagePerHour!$B$52,Usage!$C$5:$C$11,0),MATCH(UsagePerHour!CN$4,Usage!$D$3:$ABF$3,0)),"")</f>
        <v>0</v>
      </c>
      <c r="CO58" s="6">
        <f>IFERROR(INDEX(Sales!$D$5:$ABF$18,MATCH(UsagePerHour!$B58,Sales!$C$5:$C$18,0),MATCH(UsagePerHour!CO$4,Sales!$D$3:$ABF$3,0))/CO$2*INDEX(Usage!$D$5:$ABF$11,MATCH(UsagePerHour!$B$52,Usage!$C$5:$C$11,0),MATCH(UsagePerHour!CO$4,Usage!$D$3:$ABF$3,0)),"")</f>
        <v>0</v>
      </c>
      <c r="CP58" s="6">
        <f>IFERROR(INDEX(Sales!$D$5:$ABF$18,MATCH(UsagePerHour!$B58,Sales!$C$5:$C$18,0),MATCH(UsagePerHour!CP$4,Sales!$D$3:$ABF$3,0))/CP$2*INDEX(Usage!$D$5:$ABF$11,MATCH(UsagePerHour!$B$52,Usage!$C$5:$C$11,0),MATCH(UsagePerHour!CP$4,Usage!$D$3:$ABF$3,0)),"")</f>
        <v>0</v>
      </c>
      <c r="CQ58" s="6">
        <f>IFERROR(INDEX(Sales!$D$5:$ABF$18,MATCH(UsagePerHour!$B58,Sales!$C$5:$C$18,0),MATCH(UsagePerHour!CQ$4,Sales!$D$3:$ABF$3,0))/CQ$2*INDEX(Usage!$D$5:$ABF$11,MATCH(UsagePerHour!$B$52,Usage!$C$5:$C$11,0),MATCH(UsagePerHour!CQ$4,Usage!$D$3:$ABF$3,0)),"")</f>
        <v>0</v>
      </c>
      <c r="CR58" s="6">
        <f>IFERROR(INDEX(Sales!$D$5:$ABF$18,MATCH(UsagePerHour!$B58,Sales!$C$5:$C$18,0),MATCH(UsagePerHour!CR$4,Sales!$D$3:$ABF$3,0))/CR$2*INDEX(Usage!$D$5:$ABF$11,MATCH(UsagePerHour!$B$52,Usage!$C$5:$C$11,0),MATCH(UsagePerHour!CR$4,Usage!$D$3:$ABF$3,0)),"")</f>
        <v>0</v>
      </c>
      <c r="CS58" s="6">
        <f>IFERROR(INDEX(Sales!$D$5:$ABF$18,MATCH(UsagePerHour!$B58,Sales!$C$5:$C$18,0),MATCH(UsagePerHour!CS$4,Sales!$D$3:$ABF$3,0))/CS$2*INDEX(Usage!$D$5:$ABF$11,MATCH(UsagePerHour!$B$52,Usage!$C$5:$C$11,0),MATCH(UsagePerHour!CS$4,Usage!$D$3:$ABF$3,0)),"")</f>
        <v>0</v>
      </c>
      <c r="CT58" s="6">
        <f>IFERROR(INDEX(Sales!$D$5:$ABF$18,MATCH(UsagePerHour!$B58,Sales!$C$5:$C$18,0),MATCH(UsagePerHour!CT$4,Sales!$D$3:$ABF$3,0))/CT$2*INDEX(Usage!$D$5:$ABF$11,MATCH(UsagePerHour!$B$52,Usage!$C$5:$C$11,0),MATCH(UsagePerHour!CT$4,Usage!$D$3:$ABF$3,0)),"")</f>
        <v>0</v>
      </c>
      <c r="CU58" s="6">
        <f>IFERROR(INDEX(Sales!$D$5:$ABF$18,MATCH(UsagePerHour!$B58,Sales!$C$5:$C$18,0),MATCH(UsagePerHour!CU$4,Sales!$D$3:$ABF$3,0))/CU$2*INDEX(Usage!$D$5:$ABF$11,MATCH(UsagePerHour!$B$52,Usage!$C$5:$C$11,0),MATCH(UsagePerHour!CU$4,Usage!$D$3:$ABF$3,0)),"")</f>
        <v>0</v>
      </c>
      <c r="CV58" s="6">
        <f>IFERROR(INDEX(Sales!$D$5:$ABF$18,MATCH(UsagePerHour!$B58,Sales!$C$5:$C$18,0),MATCH(UsagePerHour!CV$4,Sales!$D$3:$ABF$3,0))/CV$2*INDEX(Usage!$D$5:$ABF$11,MATCH(UsagePerHour!$B$52,Usage!$C$5:$C$11,0),MATCH(UsagePerHour!CV$4,Usage!$D$3:$ABF$3,0)),"")</f>
        <v>0</v>
      </c>
      <c r="CW58" s="6">
        <f>IFERROR(INDEX(Sales!$D$5:$ABF$18,MATCH(UsagePerHour!$B58,Sales!$C$5:$C$18,0),MATCH(UsagePerHour!CW$4,Sales!$D$3:$ABF$3,0))/CW$2*INDEX(Usage!$D$5:$ABF$11,MATCH(UsagePerHour!$B$52,Usage!$C$5:$C$11,0),MATCH(UsagePerHour!CW$4,Usage!$D$3:$ABF$3,0)),"")</f>
        <v>0</v>
      </c>
      <c r="CX58" s="6">
        <f>IFERROR(INDEX(Sales!$D$5:$ABF$18,MATCH(UsagePerHour!$B58,Sales!$C$5:$C$18,0),MATCH(UsagePerHour!CX$4,Sales!$D$3:$ABF$3,0))/CX$2*INDEX(Usage!$D$5:$ABF$11,MATCH(UsagePerHour!$B$52,Usage!$C$5:$C$11,0),MATCH(UsagePerHour!CX$4,Usage!$D$3:$ABF$3,0)),"")</f>
        <v>0</v>
      </c>
      <c r="CY58" s="6">
        <f>IFERROR(INDEX(Sales!$D$5:$ABF$18,MATCH(UsagePerHour!$B58,Sales!$C$5:$C$18,0),MATCH(UsagePerHour!CY$4,Sales!$D$3:$ABF$3,0))/CY$2*INDEX(Usage!$D$5:$ABF$11,MATCH(UsagePerHour!$B$52,Usage!$C$5:$C$11,0),MATCH(UsagePerHour!CY$4,Usage!$D$3:$ABF$3,0)),"")</f>
        <v>0</v>
      </c>
      <c r="CZ58" s="6">
        <f>IFERROR(INDEX(Sales!$D$5:$ABF$18,MATCH(UsagePerHour!$B58,Sales!$C$5:$C$18,0),MATCH(UsagePerHour!CZ$4,Sales!$D$3:$ABF$3,0))/CZ$2*INDEX(Usage!$D$5:$ABF$11,MATCH(UsagePerHour!$B$52,Usage!$C$5:$C$11,0),MATCH(UsagePerHour!CZ$4,Usage!$D$3:$ABF$3,0)),"")</f>
        <v>0</v>
      </c>
      <c r="DA58" s="6">
        <f>IFERROR(INDEX(Sales!$D$5:$ABF$18,MATCH(UsagePerHour!$B58,Sales!$C$5:$C$18,0),MATCH(UsagePerHour!DA$4,Sales!$D$3:$ABF$3,0))/DA$2*INDEX(Usage!$D$5:$ABF$11,MATCH(UsagePerHour!$B$52,Usage!$C$5:$C$11,0),MATCH(UsagePerHour!DA$4,Usage!$D$3:$ABF$3,0)),"")</f>
        <v>0</v>
      </c>
      <c r="DB58" s="6">
        <f>IFERROR(INDEX(Sales!$D$5:$ABF$18,MATCH(UsagePerHour!$B58,Sales!$C$5:$C$18,0),MATCH(UsagePerHour!DB$4,Sales!$D$3:$ABF$3,0))/DB$2*INDEX(Usage!$D$5:$ABF$11,MATCH(UsagePerHour!$B$52,Usage!$C$5:$C$11,0),MATCH(UsagePerHour!DB$4,Usage!$D$3:$ABF$3,0)),"")</f>
        <v>0</v>
      </c>
      <c r="DC58" s="6">
        <f>IFERROR(INDEX(Sales!$D$5:$ABF$18,MATCH(UsagePerHour!$B58,Sales!$C$5:$C$18,0),MATCH(UsagePerHour!DC$4,Sales!$D$3:$ABF$3,0))/DC$2*INDEX(Usage!$D$5:$ABF$11,MATCH(UsagePerHour!$B$52,Usage!$C$5:$C$11,0),MATCH(UsagePerHour!DC$4,Usage!$D$3:$ABF$3,0)),"")</f>
        <v>0</v>
      </c>
      <c r="DD58" s="6">
        <f>IFERROR(INDEX(Sales!$D$5:$ABF$18,MATCH(UsagePerHour!$B58,Sales!$C$5:$C$18,0),MATCH(UsagePerHour!DD$4,Sales!$D$3:$ABF$3,0))/DD$2*INDEX(Usage!$D$5:$ABF$11,MATCH(UsagePerHour!$B$52,Usage!$C$5:$C$11,0),MATCH(UsagePerHour!DD$4,Usage!$D$3:$ABF$3,0)),"")</f>
        <v>0</v>
      </c>
      <c r="DE58" s="6">
        <f>IFERROR(INDEX(Sales!$D$5:$ABF$18,MATCH(UsagePerHour!$B58,Sales!$C$5:$C$18,0),MATCH(UsagePerHour!DE$4,Sales!$D$3:$ABF$3,0))/DE$2*INDEX(Usage!$D$5:$ABF$11,MATCH(UsagePerHour!$B$52,Usage!$C$5:$C$11,0),MATCH(UsagePerHour!DE$4,Usage!$D$3:$ABF$3,0)),"")</f>
        <v>0</v>
      </c>
      <c r="DF58" s="6">
        <f>IFERROR(INDEX(Sales!$D$5:$ABF$18,MATCH(UsagePerHour!$B58,Sales!$C$5:$C$18,0),MATCH(UsagePerHour!DF$4,Sales!$D$3:$ABF$3,0))/DF$2*INDEX(Usage!$D$5:$ABF$11,MATCH(UsagePerHour!$B$52,Usage!$C$5:$C$11,0),MATCH(UsagePerHour!DF$4,Usage!$D$3:$ABF$3,0)),"")</f>
        <v>0</v>
      </c>
      <c r="DG58" s="6">
        <f>IFERROR(INDEX(Sales!$D$5:$ABF$18,MATCH(UsagePerHour!$B58,Sales!$C$5:$C$18,0),MATCH(UsagePerHour!DG$4,Sales!$D$3:$ABF$3,0))/DG$2*INDEX(Usage!$D$5:$ABF$11,MATCH(UsagePerHour!$B$52,Usage!$C$5:$C$11,0),MATCH(UsagePerHour!DG$4,Usage!$D$3:$ABF$3,0)),"")</f>
        <v>0</v>
      </c>
      <c r="DH58" s="6">
        <f>IFERROR(INDEX(Sales!$D$5:$ABF$18,MATCH(UsagePerHour!$B58,Sales!$C$5:$C$18,0),MATCH(UsagePerHour!DH$4,Sales!$D$3:$ABF$3,0))/DH$2*INDEX(Usage!$D$5:$ABF$11,MATCH(UsagePerHour!$B$52,Usage!$C$5:$C$11,0),MATCH(UsagePerHour!DH$4,Usage!$D$3:$ABF$3,0)),"")</f>
        <v>0</v>
      </c>
      <c r="DI58" s="6">
        <f>IFERROR(INDEX(Sales!$D$5:$ABF$18,MATCH(UsagePerHour!$B58,Sales!$C$5:$C$18,0),MATCH(UsagePerHour!DI$4,Sales!$D$3:$ABF$3,0))/DI$2*INDEX(Usage!$D$5:$ABF$11,MATCH(UsagePerHour!$B$52,Usage!$C$5:$C$11,0),MATCH(UsagePerHour!DI$4,Usage!$D$3:$ABF$3,0)),"")</f>
        <v>0</v>
      </c>
      <c r="DJ58" s="6">
        <f>IFERROR(INDEX(Sales!$D$5:$ABF$18,MATCH(UsagePerHour!$B58,Sales!$C$5:$C$18,0),MATCH(UsagePerHour!DJ$4,Sales!$D$3:$ABF$3,0))/DJ$2*INDEX(Usage!$D$5:$ABF$11,MATCH(UsagePerHour!$B$52,Usage!$C$5:$C$11,0),MATCH(UsagePerHour!DJ$4,Usage!$D$3:$ABF$3,0)),"")</f>
        <v>0</v>
      </c>
      <c r="DK58" s="6">
        <f>IFERROR(INDEX(Sales!$D$5:$ABF$18,MATCH(UsagePerHour!$B58,Sales!$C$5:$C$18,0),MATCH(UsagePerHour!DK$4,Sales!$D$3:$ABF$3,0))/DK$2*INDEX(Usage!$D$5:$ABF$11,MATCH(UsagePerHour!$B$52,Usage!$C$5:$C$11,0),MATCH(UsagePerHour!DK$4,Usage!$D$3:$ABF$3,0)),"")</f>
        <v>0</v>
      </c>
      <c r="DL58" s="6">
        <f>IFERROR(INDEX(Sales!$D$5:$ABF$18,MATCH(UsagePerHour!$B58,Sales!$C$5:$C$18,0),MATCH(UsagePerHour!DL$4,Sales!$D$3:$ABF$3,0))/DL$2*INDEX(Usage!$D$5:$ABF$11,MATCH(UsagePerHour!$B$52,Usage!$C$5:$C$11,0),MATCH(UsagePerHour!DL$4,Usage!$D$3:$ABF$3,0)),"")</f>
        <v>0</v>
      </c>
      <c r="DM58" s="6">
        <f>IFERROR(INDEX(Sales!$D$5:$ABF$18,MATCH(UsagePerHour!$B58,Sales!$C$5:$C$18,0),MATCH(UsagePerHour!DM$4,Sales!$D$3:$ABF$3,0))/DM$2*INDEX(Usage!$D$5:$ABF$11,MATCH(UsagePerHour!$B$52,Usage!$C$5:$C$11,0),MATCH(UsagePerHour!DM$4,Usage!$D$3:$ABF$3,0)),"")</f>
        <v>0</v>
      </c>
      <c r="DN58" s="6">
        <f>IFERROR(INDEX(Sales!$D$5:$ABF$18,MATCH(UsagePerHour!$B58,Sales!$C$5:$C$18,0),MATCH(UsagePerHour!DN$4,Sales!$D$3:$ABF$3,0))/DN$2*INDEX(Usage!$D$5:$ABF$11,MATCH(UsagePerHour!$B$52,Usage!$C$5:$C$11,0),MATCH(UsagePerHour!DN$4,Usage!$D$3:$ABF$3,0)),"")</f>
        <v>0</v>
      </c>
      <c r="DO58" s="6">
        <f>IFERROR(INDEX(Sales!$D$5:$ABF$18,MATCH(UsagePerHour!$B58,Sales!$C$5:$C$18,0),MATCH(UsagePerHour!DO$4,Sales!$D$3:$ABF$3,0))/DO$2*INDEX(Usage!$D$5:$ABF$11,MATCH(UsagePerHour!$B$52,Usage!$C$5:$C$11,0),MATCH(UsagePerHour!DO$4,Usage!$D$3:$ABF$3,0)),"")</f>
        <v>0</v>
      </c>
      <c r="DP58" s="6">
        <f>IFERROR(INDEX(Sales!$D$5:$ABF$18,MATCH(UsagePerHour!$B58,Sales!$C$5:$C$18,0),MATCH(UsagePerHour!DP$4,Sales!$D$3:$ABF$3,0))/DP$2*INDEX(Usage!$D$5:$ABF$11,MATCH(UsagePerHour!$B$52,Usage!$C$5:$C$11,0),MATCH(UsagePerHour!DP$4,Usage!$D$3:$ABF$3,0)),"")</f>
        <v>0</v>
      </c>
      <c r="DQ58" s="6">
        <f>IFERROR(INDEX(Sales!$D$5:$ABF$18,MATCH(UsagePerHour!$B58,Sales!$C$5:$C$18,0),MATCH(UsagePerHour!DQ$4,Sales!$D$3:$ABF$3,0))/DQ$2*INDEX(Usage!$D$5:$ABF$11,MATCH(UsagePerHour!$B$52,Usage!$C$5:$C$11,0),MATCH(UsagePerHour!DQ$4,Usage!$D$3:$ABF$3,0)),"")</f>
        <v>0</v>
      </c>
      <c r="DR58" s="6">
        <f>IFERROR(INDEX(Sales!$D$5:$ABF$18,MATCH(UsagePerHour!$B58,Sales!$C$5:$C$18,0),MATCH(UsagePerHour!DR$4,Sales!$D$3:$ABF$3,0))/DR$2*INDEX(Usage!$D$5:$ABF$11,MATCH(UsagePerHour!$B$52,Usage!$C$5:$C$11,0),MATCH(UsagePerHour!DR$4,Usage!$D$3:$ABF$3,0)),"")</f>
        <v>0</v>
      </c>
      <c r="DS58" s="6">
        <f>IFERROR(INDEX(Sales!$D$5:$ABF$18,MATCH(UsagePerHour!$B58,Sales!$C$5:$C$18,0),MATCH(UsagePerHour!DS$4,Sales!$D$3:$ABF$3,0))/DS$2*INDEX(Usage!$D$5:$ABF$11,MATCH(UsagePerHour!$B$52,Usage!$C$5:$C$11,0),MATCH(UsagePerHour!DS$4,Usage!$D$3:$ABF$3,0)),"")</f>
        <v>0</v>
      </c>
      <c r="DT58" s="6">
        <f>IFERROR(INDEX(Sales!$D$5:$ABF$18,MATCH(UsagePerHour!$B58,Sales!$C$5:$C$18,0),MATCH(UsagePerHour!DT$4,Sales!$D$3:$ABF$3,0))/DT$2*INDEX(Usage!$D$5:$ABF$11,MATCH(UsagePerHour!$B$52,Usage!$C$5:$C$11,0),MATCH(UsagePerHour!DT$4,Usage!$D$3:$ABF$3,0)),"")</f>
        <v>0</v>
      </c>
      <c r="DU58" s="6">
        <f>IFERROR(INDEX(Sales!$D$5:$ABF$18,MATCH(UsagePerHour!$B58,Sales!$C$5:$C$18,0),MATCH(UsagePerHour!DU$4,Sales!$D$3:$ABF$3,0))/DU$2*INDEX(Usage!$D$5:$ABF$11,MATCH(UsagePerHour!$B$52,Usage!$C$5:$C$11,0),MATCH(UsagePerHour!DU$4,Usage!$D$3:$ABF$3,0)),"")</f>
        <v>0</v>
      </c>
      <c r="DV58" s="6">
        <f>IFERROR(INDEX(Sales!$D$5:$ABF$18,MATCH(UsagePerHour!$B58,Sales!$C$5:$C$18,0),MATCH(UsagePerHour!DV$4,Sales!$D$3:$ABF$3,0))/DV$2*INDEX(Usage!$D$5:$ABF$11,MATCH(UsagePerHour!$B$52,Usage!$C$5:$C$11,0),MATCH(UsagePerHour!DV$4,Usage!$D$3:$ABF$3,0)),"")</f>
        <v>0</v>
      </c>
      <c r="DW58" s="6">
        <f>IFERROR(INDEX(Sales!$D$5:$ABF$18,MATCH(UsagePerHour!$B58,Sales!$C$5:$C$18,0),MATCH(UsagePerHour!DW$4,Sales!$D$3:$ABF$3,0))/DW$2*INDEX(Usage!$D$5:$ABF$11,MATCH(UsagePerHour!$B$52,Usage!$C$5:$C$11,0),MATCH(UsagePerHour!DW$4,Usage!$D$3:$ABF$3,0)),"")</f>
        <v>0</v>
      </c>
      <c r="DX58" s="6">
        <f>IFERROR(INDEX(Sales!$D$5:$ABF$18,MATCH(UsagePerHour!$B58,Sales!$C$5:$C$18,0),MATCH(UsagePerHour!DX$4,Sales!$D$3:$ABF$3,0))/DX$2*INDEX(Usage!$D$5:$ABF$11,MATCH(UsagePerHour!$B$52,Usage!$C$5:$C$11,0),MATCH(UsagePerHour!DX$4,Usage!$D$3:$ABF$3,0)),"")</f>
        <v>0</v>
      </c>
      <c r="DY58" s="6">
        <f>IFERROR(INDEX(Sales!$D$5:$ABF$18,MATCH(UsagePerHour!$B58,Sales!$C$5:$C$18,0),MATCH(UsagePerHour!DY$4,Sales!$D$3:$ABF$3,0))/DY$2*INDEX(Usage!$D$5:$ABF$11,MATCH(UsagePerHour!$B$52,Usage!$C$5:$C$11,0),MATCH(UsagePerHour!DY$4,Usage!$D$3:$ABF$3,0)),"")</f>
        <v>0</v>
      </c>
      <c r="DZ58" s="6">
        <f>IFERROR(INDEX(Sales!$D$5:$ABF$18,MATCH(UsagePerHour!$B58,Sales!$C$5:$C$18,0),MATCH(UsagePerHour!DZ$4,Sales!$D$3:$ABF$3,0))/DZ$2*INDEX(Usage!$D$5:$ABF$11,MATCH(UsagePerHour!$B$52,Usage!$C$5:$C$11,0),MATCH(UsagePerHour!DZ$4,Usage!$D$3:$ABF$3,0)),"")</f>
        <v>0</v>
      </c>
      <c r="EA58" s="6">
        <f>IFERROR(INDEX(Sales!$D$5:$ABF$18,MATCH(UsagePerHour!$B58,Sales!$C$5:$C$18,0),MATCH(UsagePerHour!EA$4,Sales!$D$3:$ABF$3,0))/EA$2*INDEX(Usage!$D$5:$ABF$11,MATCH(UsagePerHour!$B$52,Usage!$C$5:$C$11,0),MATCH(UsagePerHour!EA$4,Usage!$D$3:$ABF$3,0)),"")</f>
        <v>0</v>
      </c>
      <c r="EB58" s="6">
        <f>IFERROR(INDEX(Sales!$D$5:$ABF$18,MATCH(UsagePerHour!$B58,Sales!$C$5:$C$18,0),MATCH(UsagePerHour!EB$4,Sales!$D$3:$ABF$3,0))/EB$2*INDEX(Usage!$D$5:$ABF$11,MATCH(UsagePerHour!$B$52,Usage!$C$5:$C$11,0),MATCH(UsagePerHour!EB$4,Usage!$D$3:$ABF$3,0)),"")</f>
        <v>0</v>
      </c>
      <c r="EC58" s="6">
        <f>IFERROR(INDEX(Sales!$D$5:$ABF$18,MATCH(UsagePerHour!$B58,Sales!$C$5:$C$18,0),MATCH(UsagePerHour!EC$4,Sales!$D$3:$ABF$3,0))/EC$2*INDEX(Usage!$D$5:$ABF$11,MATCH(UsagePerHour!$B$52,Usage!$C$5:$C$11,0),MATCH(UsagePerHour!EC$4,Usage!$D$3:$ABF$3,0)),"")</f>
        <v>0</v>
      </c>
      <c r="ED58" s="6">
        <f>IFERROR(INDEX(Sales!$D$5:$ABF$18,MATCH(UsagePerHour!$B58,Sales!$C$5:$C$18,0),MATCH(UsagePerHour!ED$4,Sales!$D$3:$ABF$3,0))/ED$2*INDEX(Usage!$D$5:$ABF$11,MATCH(UsagePerHour!$B$52,Usage!$C$5:$C$11,0),MATCH(UsagePerHour!ED$4,Usage!$D$3:$ABF$3,0)),"")</f>
        <v>0</v>
      </c>
      <c r="EE58" s="6">
        <f>IFERROR(INDEX(Sales!$D$5:$ABF$18,MATCH(UsagePerHour!$B58,Sales!$C$5:$C$18,0),MATCH(UsagePerHour!EE$4,Sales!$D$3:$ABF$3,0))/EE$2*INDEX(Usage!$D$5:$ABF$11,MATCH(UsagePerHour!$B$52,Usage!$C$5:$C$11,0),MATCH(UsagePerHour!EE$4,Usage!$D$3:$ABF$3,0)),"")</f>
        <v>0</v>
      </c>
      <c r="EF58" s="6">
        <f>IFERROR(INDEX(Sales!$D$5:$ABF$18,MATCH(UsagePerHour!$B58,Sales!$C$5:$C$18,0),MATCH(UsagePerHour!EF$4,Sales!$D$3:$ABF$3,0))/EF$2*INDEX(Usage!$D$5:$ABF$11,MATCH(UsagePerHour!$B$52,Usage!$C$5:$C$11,0),MATCH(UsagePerHour!EF$4,Usage!$D$3:$ABF$3,0)),"")</f>
        <v>0</v>
      </c>
      <c r="EG58" s="6">
        <f>IFERROR(INDEX(Sales!$D$5:$ABF$18,MATCH(UsagePerHour!$B58,Sales!$C$5:$C$18,0),MATCH(UsagePerHour!EG$4,Sales!$D$3:$ABF$3,0))/EG$2*INDEX(Usage!$D$5:$ABF$11,MATCH(UsagePerHour!$B$52,Usage!$C$5:$C$11,0),MATCH(UsagePerHour!EG$4,Usage!$D$3:$ABF$3,0)),"")</f>
        <v>0</v>
      </c>
      <c r="EH58" s="6">
        <f>IFERROR(INDEX(Sales!$D$5:$ABF$18,MATCH(UsagePerHour!$B58,Sales!$C$5:$C$18,0),MATCH(UsagePerHour!EH$4,Sales!$D$3:$ABF$3,0))/EH$2*INDEX(Usage!$D$5:$ABF$11,MATCH(UsagePerHour!$B$52,Usage!$C$5:$C$11,0),MATCH(UsagePerHour!EH$4,Usage!$D$3:$ABF$3,0)),"")</f>
        <v>0</v>
      </c>
      <c r="EI58" s="6">
        <f>IFERROR(INDEX(Sales!$D$5:$ABF$18,MATCH(UsagePerHour!$B58,Sales!$C$5:$C$18,0),MATCH(UsagePerHour!EI$4,Sales!$D$3:$ABF$3,0))/EI$2*INDEX(Usage!$D$5:$ABF$11,MATCH(UsagePerHour!$B$52,Usage!$C$5:$C$11,0),MATCH(UsagePerHour!EI$4,Usage!$D$3:$ABF$3,0)),"")</f>
        <v>0</v>
      </c>
      <c r="EJ58" s="6">
        <f>IFERROR(INDEX(Sales!$D$5:$ABF$18,MATCH(UsagePerHour!$B58,Sales!$C$5:$C$18,0),MATCH(UsagePerHour!EJ$4,Sales!$D$3:$ABF$3,0))/EJ$2*INDEX(Usage!$D$5:$ABF$11,MATCH(UsagePerHour!$B$52,Usage!$C$5:$C$11,0),MATCH(UsagePerHour!EJ$4,Usage!$D$3:$ABF$3,0)),"")</f>
        <v>0</v>
      </c>
      <c r="EK58" s="6">
        <f>IFERROR(INDEX(Sales!$D$5:$ABF$18,MATCH(UsagePerHour!$B58,Sales!$C$5:$C$18,0),MATCH(UsagePerHour!EK$4,Sales!$D$3:$ABF$3,0))/EK$2*INDEX(Usage!$D$5:$ABF$11,MATCH(UsagePerHour!$B$52,Usage!$C$5:$C$11,0),MATCH(UsagePerHour!EK$4,Usage!$D$3:$ABF$3,0)),"")</f>
        <v>0</v>
      </c>
      <c r="EL58" s="6">
        <f>IFERROR(INDEX(Sales!$D$5:$ABF$18,MATCH(UsagePerHour!$B58,Sales!$C$5:$C$18,0),MATCH(UsagePerHour!EL$4,Sales!$D$3:$ABF$3,0))/EL$2*INDEX(Usage!$D$5:$ABF$11,MATCH(UsagePerHour!$B$52,Usage!$C$5:$C$11,0),MATCH(UsagePerHour!EL$4,Usage!$D$3:$ABF$3,0)),"")</f>
        <v>0</v>
      </c>
      <c r="EM58" s="6">
        <f>IFERROR(INDEX(Sales!$D$5:$ABF$18,MATCH(UsagePerHour!$B58,Sales!$C$5:$C$18,0),MATCH(UsagePerHour!EM$4,Sales!$D$3:$ABF$3,0))/EM$2*INDEX(Usage!$D$5:$ABF$11,MATCH(UsagePerHour!$B$52,Usage!$C$5:$C$11,0),MATCH(UsagePerHour!EM$4,Usage!$D$3:$ABF$3,0)),"")</f>
        <v>0</v>
      </c>
      <c r="EN58" s="6">
        <f>IFERROR(INDEX(Sales!$D$5:$ABF$18,MATCH(UsagePerHour!$B58,Sales!$C$5:$C$18,0),MATCH(UsagePerHour!EN$4,Sales!$D$3:$ABF$3,0))/EN$2*INDEX(Usage!$D$5:$ABF$11,MATCH(UsagePerHour!$B$52,Usage!$C$5:$C$11,0),MATCH(UsagePerHour!EN$4,Usage!$D$3:$ABF$3,0)),"")</f>
        <v>0</v>
      </c>
      <c r="EO58" s="6">
        <f>IFERROR(INDEX(Sales!$D$5:$ABF$18,MATCH(UsagePerHour!$B58,Sales!$C$5:$C$18,0),MATCH(UsagePerHour!EO$4,Sales!$D$3:$ABF$3,0))/EO$2*INDEX(Usage!$D$5:$ABF$11,MATCH(UsagePerHour!$B$52,Usage!$C$5:$C$11,0),MATCH(UsagePerHour!EO$4,Usage!$D$3:$ABF$3,0)),"")</f>
        <v>0</v>
      </c>
      <c r="EP58" s="6">
        <f>IFERROR(INDEX(Sales!$D$5:$ABF$18,MATCH(UsagePerHour!$B58,Sales!$C$5:$C$18,0),MATCH(UsagePerHour!EP$4,Sales!$D$3:$ABF$3,0))/EP$2*INDEX(Usage!$D$5:$ABF$11,MATCH(UsagePerHour!$B$52,Usage!$C$5:$C$11,0),MATCH(UsagePerHour!EP$4,Usage!$D$3:$ABF$3,0)),"")</f>
        <v>0</v>
      </c>
      <c r="EQ58" s="6">
        <f>IFERROR(INDEX(Sales!$D$5:$ABF$18,MATCH(UsagePerHour!$B58,Sales!$C$5:$C$18,0),MATCH(UsagePerHour!EQ$4,Sales!$D$3:$ABF$3,0))/EQ$2*INDEX(Usage!$D$5:$ABF$11,MATCH(UsagePerHour!$B$52,Usage!$C$5:$C$11,0),MATCH(UsagePerHour!EQ$4,Usage!$D$3:$ABF$3,0)),"")</f>
        <v>0</v>
      </c>
      <c r="ER58" s="6">
        <f>IFERROR(INDEX(Sales!$D$5:$ABF$18,MATCH(UsagePerHour!$B58,Sales!$C$5:$C$18,0),MATCH(UsagePerHour!ER$4,Sales!$D$3:$ABF$3,0))/ER$2*INDEX(Usage!$D$5:$ABF$11,MATCH(UsagePerHour!$B$52,Usage!$C$5:$C$11,0),MATCH(UsagePerHour!ER$4,Usage!$D$3:$ABF$3,0)),"")</f>
        <v>0</v>
      </c>
      <c r="ES58" s="6">
        <f>IFERROR(INDEX(Sales!$D$5:$ABF$18,MATCH(UsagePerHour!$B58,Sales!$C$5:$C$18,0),MATCH(UsagePerHour!ES$4,Sales!$D$3:$ABF$3,0))/ES$2*INDEX(Usage!$D$5:$ABF$11,MATCH(UsagePerHour!$B$52,Usage!$C$5:$C$11,0),MATCH(UsagePerHour!ES$4,Usage!$D$3:$ABF$3,0)),"")</f>
        <v>0</v>
      </c>
      <c r="ET58" s="6">
        <f>IFERROR(INDEX(Sales!$D$5:$ABF$18,MATCH(UsagePerHour!$B58,Sales!$C$5:$C$18,0),MATCH(UsagePerHour!ET$4,Sales!$D$3:$ABF$3,0))/ET$2*INDEX(Usage!$D$5:$ABF$11,MATCH(UsagePerHour!$B$52,Usage!$C$5:$C$11,0),MATCH(UsagePerHour!ET$4,Usage!$D$3:$ABF$3,0)),"")</f>
        <v>0</v>
      </c>
      <c r="EU58" s="6">
        <f>IFERROR(INDEX(Sales!$D$5:$ABF$18,MATCH(UsagePerHour!$B58,Sales!$C$5:$C$18,0),MATCH(UsagePerHour!EU$4,Sales!$D$3:$ABF$3,0))/EU$2*INDEX(Usage!$D$5:$ABF$11,MATCH(UsagePerHour!$B$52,Usage!$C$5:$C$11,0),MATCH(UsagePerHour!EU$4,Usage!$D$3:$ABF$3,0)),"")</f>
        <v>0</v>
      </c>
      <c r="EV58" s="6">
        <f>IFERROR(INDEX(Sales!$D$5:$ABF$18,MATCH(UsagePerHour!$B58,Sales!$C$5:$C$18,0),MATCH(UsagePerHour!EV$4,Sales!$D$3:$ABF$3,0))/EV$2*INDEX(Usage!$D$5:$ABF$11,MATCH(UsagePerHour!$B$52,Usage!$C$5:$C$11,0),MATCH(UsagePerHour!EV$4,Usage!$D$3:$ABF$3,0)),"")</f>
        <v>0</v>
      </c>
      <c r="EW58" s="6">
        <f>IFERROR(INDEX(Sales!$D$5:$ABF$18,MATCH(UsagePerHour!$B58,Sales!$C$5:$C$18,0),MATCH(UsagePerHour!EW$4,Sales!$D$3:$ABF$3,0))/EW$2*INDEX(Usage!$D$5:$ABF$11,MATCH(UsagePerHour!$B$52,Usage!$C$5:$C$11,0),MATCH(UsagePerHour!EW$4,Usage!$D$3:$ABF$3,0)),"")</f>
        <v>0</v>
      </c>
      <c r="EX58" s="6">
        <f>IFERROR(INDEX(Sales!$D$5:$ABF$18,MATCH(UsagePerHour!$B58,Sales!$C$5:$C$18,0),MATCH(UsagePerHour!EX$4,Sales!$D$3:$ABF$3,0))/EX$2*INDEX(Usage!$D$5:$ABF$11,MATCH(UsagePerHour!$B$52,Usage!$C$5:$C$11,0),MATCH(UsagePerHour!EX$4,Usage!$D$3:$ABF$3,0)),"")</f>
        <v>0</v>
      </c>
      <c r="EY58" s="6">
        <f>IFERROR(INDEX(Sales!$D$5:$ABF$18,MATCH(UsagePerHour!$B58,Sales!$C$5:$C$18,0),MATCH(UsagePerHour!EY$4,Sales!$D$3:$ABF$3,0))/EY$2*INDEX(Usage!$D$5:$ABF$11,MATCH(UsagePerHour!$B$52,Usage!$C$5:$C$11,0),MATCH(UsagePerHour!EY$4,Usage!$D$3:$ABF$3,0)),"")</f>
        <v>0</v>
      </c>
      <c r="EZ58" s="6">
        <f>IFERROR(INDEX(Sales!$D$5:$ABF$18,MATCH(UsagePerHour!$B58,Sales!$C$5:$C$18,0),MATCH(UsagePerHour!EZ$4,Sales!$D$3:$ABF$3,0))/EZ$2*INDEX(Usage!$D$5:$ABF$11,MATCH(UsagePerHour!$B$52,Usage!$C$5:$C$11,0),MATCH(UsagePerHour!EZ$4,Usage!$D$3:$ABF$3,0)),"")</f>
        <v>0</v>
      </c>
      <c r="FA58" s="6">
        <f>IFERROR(INDEX(Sales!$D$5:$ABF$18,MATCH(UsagePerHour!$B58,Sales!$C$5:$C$18,0),MATCH(UsagePerHour!FA$4,Sales!$D$3:$ABF$3,0))/FA$2*INDEX(Usage!$D$5:$ABF$11,MATCH(UsagePerHour!$B$52,Usage!$C$5:$C$11,0),MATCH(UsagePerHour!FA$4,Usage!$D$3:$ABF$3,0)),"")</f>
        <v>0</v>
      </c>
      <c r="FB58" s="6">
        <f>IFERROR(INDEX(Sales!$D$5:$ABF$18,MATCH(UsagePerHour!$B58,Sales!$C$5:$C$18,0),MATCH(UsagePerHour!FB$4,Sales!$D$3:$ABF$3,0))/FB$2*INDEX(Usage!$D$5:$ABF$11,MATCH(UsagePerHour!$B$52,Usage!$C$5:$C$11,0),MATCH(UsagePerHour!FB$4,Usage!$D$3:$ABF$3,0)),"")</f>
        <v>0</v>
      </c>
      <c r="FC58" s="6">
        <f>IFERROR(INDEX(Sales!$D$5:$ABF$18,MATCH(UsagePerHour!$B58,Sales!$C$5:$C$18,0),MATCH(UsagePerHour!FC$4,Sales!$D$3:$ABF$3,0))/FC$2*INDEX(Usage!$D$5:$ABF$11,MATCH(UsagePerHour!$B$52,Usage!$C$5:$C$11,0),MATCH(UsagePerHour!FC$4,Usage!$D$3:$ABF$3,0)),"")</f>
        <v>0</v>
      </c>
      <c r="FD58" s="6">
        <f>IFERROR(INDEX(Sales!$D$5:$ABF$18,MATCH(UsagePerHour!$B58,Sales!$C$5:$C$18,0),MATCH(UsagePerHour!FD$4,Sales!$D$3:$ABF$3,0))/FD$2*INDEX(Usage!$D$5:$ABF$11,MATCH(UsagePerHour!$B$52,Usage!$C$5:$C$11,0),MATCH(UsagePerHour!FD$4,Usage!$D$3:$ABF$3,0)),"")</f>
        <v>0</v>
      </c>
      <c r="FE58" s="6">
        <f>IFERROR(INDEX(Sales!$D$5:$ABF$18,MATCH(UsagePerHour!$B58,Sales!$C$5:$C$18,0),MATCH(UsagePerHour!FE$4,Sales!$D$3:$ABF$3,0))/FE$2*INDEX(Usage!$D$5:$ABF$11,MATCH(UsagePerHour!$B$52,Usage!$C$5:$C$11,0),MATCH(UsagePerHour!FE$4,Usage!$D$3:$ABF$3,0)),"")</f>
        <v>0</v>
      </c>
      <c r="FF58" s="6">
        <f>IFERROR(INDEX(Sales!$D$5:$ABF$18,MATCH(UsagePerHour!$B58,Sales!$C$5:$C$18,0),MATCH(UsagePerHour!FF$4,Sales!$D$3:$ABF$3,0))/FF$2*INDEX(Usage!$D$5:$ABF$11,MATCH(UsagePerHour!$B$52,Usage!$C$5:$C$11,0),MATCH(UsagePerHour!FF$4,Usage!$D$3:$ABF$3,0)),"")</f>
        <v>0</v>
      </c>
      <c r="FG58" s="6">
        <f>IFERROR(INDEX(Sales!$D$5:$ABF$18,MATCH(UsagePerHour!$B58,Sales!$C$5:$C$18,0),MATCH(UsagePerHour!FG$4,Sales!$D$3:$ABF$3,0))/FG$2*INDEX(Usage!$D$5:$ABF$11,MATCH(UsagePerHour!$B$52,Usage!$C$5:$C$11,0),MATCH(UsagePerHour!FG$4,Usage!$D$3:$ABF$3,0)),"")</f>
        <v>0</v>
      </c>
      <c r="FH58" s="6">
        <f>IFERROR(INDEX(Sales!$D$5:$ABF$18,MATCH(UsagePerHour!$B58,Sales!$C$5:$C$18,0),MATCH(UsagePerHour!FH$4,Sales!$D$3:$ABF$3,0))/FH$2*INDEX(Usage!$D$5:$ABF$11,MATCH(UsagePerHour!$B$52,Usage!$C$5:$C$11,0),MATCH(UsagePerHour!FH$4,Usage!$D$3:$ABF$3,0)),"")</f>
        <v>0</v>
      </c>
      <c r="FI58" s="6">
        <f>IFERROR(INDEX(Sales!$D$5:$ABF$18,MATCH(UsagePerHour!$B58,Sales!$C$5:$C$18,0),MATCH(UsagePerHour!FI$4,Sales!$D$3:$ABF$3,0))/FI$2*INDEX(Usage!$D$5:$ABF$11,MATCH(UsagePerHour!$B$52,Usage!$C$5:$C$11,0),MATCH(UsagePerHour!FI$4,Usage!$D$3:$ABF$3,0)),"")</f>
        <v>0</v>
      </c>
      <c r="FJ58" s="6">
        <f>IFERROR(INDEX(Sales!$D$5:$ABF$18,MATCH(UsagePerHour!$B58,Sales!$C$5:$C$18,0),MATCH(UsagePerHour!FJ$4,Sales!$D$3:$ABF$3,0))/FJ$2*INDEX(Usage!$D$5:$ABF$11,MATCH(UsagePerHour!$B$52,Usage!$C$5:$C$11,0),MATCH(UsagePerHour!FJ$4,Usage!$D$3:$ABF$3,0)),"")</f>
        <v>0</v>
      </c>
      <c r="FK58" s="6">
        <f>IFERROR(INDEX(Sales!$D$5:$ABF$18,MATCH(UsagePerHour!$B58,Sales!$C$5:$C$18,0),MATCH(UsagePerHour!FK$4,Sales!$D$3:$ABF$3,0))/FK$2*INDEX(Usage!$D$5:$ABF$11,MATCH(UsagePerHour!$B$52,Usage!$C$5:$C$11,0),MATCH(UsagePerHour!FK$4,Usage!$D$3:$ABF$3,0)),"")</f>
        <v>0</v>
      </c>
      <c r="FL58" s="6">
        <f>IFERROR(INDEX(Sales!$D$5:$ABF$18,MATCH(UsagePerHour!$B58,Sales!$C$5:$C$18,0),MATCH(UsagePerHour!FL$4,Sales!$D$3:$ABF$3,0))/FL$2*INDEX(Usage!$D$5:$ABF$11,MATCH(UsagePerHour!$B$52,Usage!$C$5:$C$11,0),MATCH(UsagePerHour!FL$4,Usage!$D$3:$ABF$3,0)),"")</f>
        <v>0</v>
      </c>
      <c r="FM58" s="6">
        <f>IFERROR(INDEX(Sales!$D$5:$ABF$18,MATCH(UsagePerHour!$B58,Sales!$C$5:$C$18,0),MATCH(UsagePerHour!FM$4,Sales!$D$3:$ABF$3,0))/FM$2*INDEX(Usage!$D$5:$ABF$11,MATCH(UsagePerHour!$B$52,Usage!$C$5:$C$11,0),MATCH(UsagePerHour!FM$4,Usage!$D$3:$ABF$3,0)),"")</f>
        <v>0</v>
      </c>
      <c r="FN58" s="6">
        <f>IFERROR(INDEX(Sales!$D$5:$ABF$18,MATCH(UsagePerHour!$B58,Sales!$C$5:$C$18,0),MATCH(UsagePerHour!FN$4,Sales!$D$3:$ABF$3,0))/FN$2*INDEX(Usage!$D$5:$ABF$11,MATCH(UsagePerHour!$B$52,Usage!$C$5:$C$11,0),MATCH(UsagePerHour!FN$4,Usage!$D$3:$ABF$3,0)),"")</f>
        <v>0</v>
      </c>
      <c r="FO58" s="6">
        <f>IFERROR(INDEX(Sales!$D$5:$ABF$18,MATCH(UsagePerHour!$B58,Sales!$C$5:$C$18,0),MATCH(UsagePerHour!FO$4,Sales!$D$3:$ABF$3,0))/FO$2*INDEX(Usage!$D$5:$ABF$11,MATCH(UsagePerHour!$B$52,Usage!$C$5:$C$11,0),MATCH(UsagePerHour!FO$4,Usage!$D$3:$ABF$3,0)),"")</f>
        <v>0</v>
      </c>
      <c r="FP58" s="6">
        <f>IFERROR(INDEX(Sales!$D$5:$ABF$18,MATCH(UsagePerHour!$B58,Sales!$C$5:$C$18,0),MATCH(UsagePerHour!FP$4,Sales!$D$3:$ABF$3,0))/FP$2*INDEX(Usage!$D$5:$ABF$11,MATCH(UsagePerHour!$B$52,Usage!$C$5:$C$11,0),MATCH(UsagePerHour!FP$4,Usage!$D$3:$ABF$3,0)),"")</f>
        <v>0</v>
      </c>
      <c r="FQ58" s="6">
        <f>IFERROR(INDEX(Sales!$D$5:$ABF$18,MATCH(UsagePerHour!$B58,Sales!$C$5:$C$18,0),MATCH(UsagePerHour!FQ$4,Sales!$D$3:$ABF$3,0))/FQ$2*INDEX(Usage!$D$5:$ABF$11,MATCH(UsagePerHour!$B$52,Usage!$C$5:$C$11,0),MATCH(UsagePerHour!FQ$4,Usage!$D$3:$ABF$3,0)),"")</f>
        <v>0</v>
      </c>
      <c r="FR58" s="6">
        <f>IFERROR(INDEX(Sales!$D$5:$ABF$18,MATCH(UsagePerHour!$B58,Sales!$C$5:$C$18,0),MATCH(UsagePerHour!FR$4,Sales!$D$3:$ABF$3,0))/FR$2*INDEX(Usage!$D$5:$ABF$11,MATCH(UsagePerHour!$B$52,Usage!$C$5:$C$11,0),MATCH(UsagePerHour!FR$4,Usage!$D$3:$ABF$3,0)),"")</f>
        <v>0</v>
      </c>
      <c r="FS58" s="6">
        <f>IFERROR(INDEX(Sales!$D$5:$ABF$18,MATCH(UsagePerHour!$B58,Sales!$C$5:$C$18,0),MATCH(UsagePerHour!FS$4,Sales!$D$3:$ABF$3,0))/FS$2*INDEX(Usage!$D$5:$ABF$11,MATCH(UsagePerHour!$B$52,Usage!$C$5:$C$11,0),MATCH(UsagePerHour!FS$4,Usage!$D$3:$ABF$3,0)),"")</f>
        <v>0</v>
      </c>
      <c r="FT58" s="6">
        <f>IFERROR(INDEX(Sales!$D$5:$ABF$18,MATCH(UsagePerHour!$B58,Sales!$C$5:$C$18,0),MATCH(UsagePerHour!FT$4,Sales!$D$3:$ABF$3,0))/FT$2*INDEX(Usage!$D$5:$ABF$11,MATCH(UsagePerHour!$B$52,Usage!$C$5:$C$11,0),MATCH(UsagePerHour!FT$4,Usage!$D$3:$ABF$3,0)),"")</f>
        <v>0</v>
      </c>
      <c r="FU58" s="6">
        <f>IFERROR(INDEX(Sales!$D$5:$ABF$18,MATCH(UsagePerHour!$B58,Sales!$C$5:$C$18,0),MATCH(UsagePerHour!FU$4,Sales!$D$3:$ABF$3,0))/FU$2*INDEX(Usage!$D$5:$ABF$11,MATCH(UsagePerHour!$B$52,Usage!$C$5:$C$11,0),MATCH(UsagePerHour!FU$4,Usage!$D$3:$ABF$3,0)),"")</f>
        <v>0</v>
      </c>
      <c r="FV58" s="6">
        <f>IFERROR(INDEX(Sales!$D$5:$ABF$18,MATCH(UsagePerHour!$B58,Sales!$C$5:$C$18,0),MATCH(UsagePerHour!FV$4,Sales!$D$3:$ABF$3,0))/FV$2*INDEX(Usage!$D$5:$ABF$11,MATCH(UsagePerHour!$B$52,Usage!$C$5:$C$11,0),MATCH(UsagePerHour!FV$4,Usage!$D$3:$ABF$3,0)),"")</f>
        <v>0</v>
      </c>
      <c r="FW58" s="6">
        <f>IFERROR(INDEX(Sales!$D$5:$ABF$18,MATCH(UsagePerHour!$B58,Sales!$C$5:$C$18,0),MATCH(UsagePerHour!FW$4,Sales!$D$3:$ABF$3,0))/FW$2*INDEX(Usage!$D$5:$ABF$11,MATCH(UsagePerHour!$B$52,Usage!$C$5:$C$11,0),MATCH(UsagePerHour!FW$4,Usage!$D$3:$ABF$3,0)),"")</f>
        <v>0</v>
      </c>
      <c r="FX58" s="6">
        <f>IFERROR(INDEX(Sales!$D$5:$ABF$18,MATCH(UsagePerHour!$B58,Sales!$C$5:$C$18,0),MATCH(UsagePerHour!FX$4,Sales!$D$3:$ABF$3,0))/FX$2*INDEX(Usage!$D$5:$ABF$11,MATCH(UsagePerHour!$B$52,Usage!$C$5:$C$11,0),MATCH(UsagePerHour!FX$4,Usage!$D$3:$ABF$3,0)),"")</f>
        <v>0</v>
      </c>
      <c r="FY58" s="6">
        <f>IFERROR(INDEX(Sales!$D$5:$ABF$18,MATCH(UsagePerHour!$B58,Sales!$C$5:$C$18,0),MATCH(UsagePerHour!FY$4,Sales!$D$3:$ABF$3,0))/FY$2*INDEX(Usage!$D$5:$ABF$11,MATCH(UsagePerHour!$B$52,Usage!$C$5:$C$11,0),MATCH(UsagePerHour!FY$4,Usage!$D$3:$ABF$3,0)),"")</f>
        <v>0</v>
      </c>
      <c r="FZ58" s="6">
        <f>IFERROR(INDEX(Sales!$D$5:$ABF$18,MATCH(UsagePerHour!$B58,Sales!$C$5:$C$18,0),MATCH(UsagePerHour!FZ$4,Sales!$D$3:$ABF$3,0))/FZ$2*INDEX(Usage!$D$5:$ABF$11,MATCH(UsagePerHour!$B$52,Usage!$C$5:$C$11,0),MATCH(UsagePerHour!FZ$4,Usage!$D$3:$ABF$3,0)),"")</f>
        <v>0</v>
      </c>
      <c r="GA58" s="6">
        <f>IFERROR(INDEX(Sales!$D$5:$ABF$18,MATCH(UsagePerHour!$B58,Sales!$C$5:$C$18,0),MATCH(UsagePerHour!GA$4,Sales!$D$3:$ABF$3,0))/GA$2*INDEX(Usage!$D$5:$ABF$11,MATCH(UsagePerHour!$B$52,Usage!$C$5:$C$11,0),MATCH(UsagePerHour!GA$4,Usage!$D$3:$ABF$3,0)),"")</f>
        <v>0</v>
      </c>
      <c r="GB58" s="6">
        <f>IFERROR(INDEX(Sales!$D$5:$ABF$18,MATCH(UsagePerHour!$B58,Sales!$C$5:$C$18,0),MATCH(UsagePerHour!GB$4,Sales!$D$3:$ABF$3,0))/GB$2*INDEX(Usage!$D$5:$ABF$11,MATCH(UsagePerHour!$B$52,Usage!$C$5:$C$11,0),MATCH(UsagePerHour!GB$4,Usage!$D$3:$ABF$3,0)),"")</f>
        <v>0</v>
      </c>
      <c r="GC58" s="6">
        <f>IFERROR(INDEX(Sales!$D$5:$ABF$18,MATCH(UsagePerHour!$B58,Sales!$C$5:$C$18,0),MATCH(UsagePerHour!GC$4,Sales!$D$3:$ABF$3,0))/GC$2*INDEX(Usage!$D$5:$ABF$11,MATCH(UsagePerHour!$B$52,Usage!$C$5:$C$11,0),MATCH(UsagePerHour!GC$4,Usage!$D$3:$ABF$3,0)),"")</f>
        <v>0</v>
      </c>
      <c r="GD58" s="6">
        <f>IFERROR(INDEX(Sales!$D$5:$ABF$18,MATCH(UsagePerHour!$B58,Sales!$C$5:$C$18,0),MATCH(UsagePerHour!GD$4,Sales!$D$3:$ABF$3,0))/GD$2*INDEX(Usage!$D$5:$ABF$11,MATCH(UsagePerHour!$B$52,Usage!$C$5:$C$11,0),MATCH(UsagePerHour!GD$4,Usage!$D$3:$ABF$3,0)),"")</f>
        <v>0</v>
      </c>
      <c r="GE58" s="6">
        <f>IFERROR(INDEX(Sales!$D$5:$ABF$18,MATCH(UsagePerHour!$B58,Sales!$C$5:$C$18,0),MATCH(UsagePerHour!GE$4,Sales!$D$3:$ABF$3,0))/GE$2*INDEX(Usage!$D$5:$ABF$11,MATCH(UsagePerHour!$B$52,Usage!$C$5:$C$11,0),MATCH(UsagePerHour!GE$4,Usage!$D$3:$ABF$3,0)),"")</f>
        <v>0</v>
      </c>
      <c r="GF58" s="6">
        <f>IFERROR(INDEX(Sales!$D$5:$ABF$18,MATCH(UsagePerHour!$B58,Sales!$C$5:$C$18,0),MATCH(UsagePerHour!GF$4,Sales!$D$3:$ABF$3,0))/GF$2*INDEX(Usage!$D$5:$ABF$11,MATCH(UsagePerHour!$B$52,Usage!$C$5:$C$11,0),MATCH(UsagePerHour!GF$4,Usage!$D$3:$ABF$3,0)),"")</f>
        <v>0</v>
      </c>
      <c r="GG58" s="6">
        <f>IFERROR(INDEX(Sales!$D$5:$ABF$18,MATCH(UsagePerHour!$B58,Sales!$C$5:$C$18,0),MATCH(UsagePerHour!GG$4,Sales!$D$3:$ABF$3,0))/GG$2*INDEX(Usage!$D$5:$ABF$11,MATCH(UsagePerHour!$B$52,Usage!$C$5:$C$11,0),MATCH(UsagePerHour!GG$4,Usage!$D$3:$ABF$3,0)),"")</f>
        <v>0</v>
      </c>
      <c r="GH58" s="6">
        <f>IFERROR(INDEX(Sales!$D$5:$ABF$18,MATCH(UsagePerHour!$B58,Sales!$C$5:$C$18,0),MATCH(UsagePerHour!GH$4,Sales!$D$3:$ABF$3,0))/GH$2*INDEX(Usage!$D$5:$ABF$11,MATCH(UsagePerHour!$B$52,Usage!$C$5:$C$11,0),MATCH(UsagePerHour!GH$4,Usage!$D$3:$ABF$3,0)),"")</f>
        <v>0</v>
      </c>
      <c r="GI58" s="6">
        <f>IFERROR(INDEX(Sales!$D$5:$ABF$18,MATCH(UsagePerHour!$B58,Sales!$C$5:$C$18,0),MATCH(UsagePerHour!GI$4,Sales!$D$3:$ABF$3,0))/GI$2*INDEX(Usage!$D$5:$ABF$11,MATCH(UsagePerHour!$B$52,Usage!$C$5:$C$11,0),MATCH(UsagePerHour!GI$4,Usage!$D$3:$ABF$3,0)),"")</f>
        <v>0</v>
      </c>
      <c r="GJ58" s="6">
        <f>IFERROR(INDEX(Sales!$D$5:$ABF$18,MATCH(UsagePerHour!$B58,Sales!$C$5:$C$18,0),MATCH(UsagePerHour!GJ$4,Sales!$D$3:$ABF$3,0))/GJ$2*INDEX(Usage!$D$5:$ABF$11,MATCH(UsagePerHour!$B$52,Usage!$C$5:$C$11,0),MATCH(UsagePerHour!GJ$4,Usage!$D$3:$ABF$3,0)),"")</f>
        <v>0</v>
      </c>
      <c r="GK58" s="6">
        <f>IFERROR(INDEX(Sales!$D$5:$ABF$18,MATCH(UsagePerHour!$B58,Sales!$C$5:$C$18,0),MATCH(UsagePerHour!GK$4,Sales!$D$3:$ABF$3,0))/GK$2*INDEX(Usage!$D$5:$ABF$11,MATCH(UsagePerHour!$B$52,Usage!$C$5:$C$11,0),MATCH(UsagePerHour!GK$4,Usage!$D$3:$ABF$3,0)),"")</f>
        <v>0</v>
      </c>
      <c r="GL58" s="6">
        <f>IFERROR(INDEX(Sales!$D$5:$ABF$18,MATCH(UsagePerHour!$B58,Sales!$C$5:$C$18,0),MATCH(UsagePerHour!GL$4,Sales!$D$3:$ABF$3,0))/GL$2*INDEX(Usage!$D$5:$ABF$11,MATCH(UsagePerHour!$B$52,Usage!$C$5:$C$11,0),MATCH(UsagePerHour!GL$4,Usage!$D$3:$ABF$3,0)),"")</f>
        <v>0</v>
      </c>
      <c r="GM58" s="6">
        <f>IFERROR(INDEX(Sales!$D$5:$ABF$18,MATCH(UsagePerHour!$B58,Sales!$C$5:$C$18,0),MATCH(UsagePerHour!GM$4,Sales!$D$3:$ABF$3,0))/GM$2*INDEX(Usage!$D$5:$ABF$11,MATCH(UsagePerHour!$B$52,Usage!$C$5:$C$11,0),MATCH(UsagePerHour!GM$4,Usage!$D$3:$ABF$3,0)),"")</f>
        <v>0</v>
      </c>
      <c r="GN58" s="6">
        <f>IFERROR(INDEX(Sales!$D$5:$ABF$18,MATCH(UsagePerHour!$B58,Sales!$C$5:$C$18,0),MATCH(UsagePerHour!GN$4,Sales!$D$3:$ABF$3,0))/GN$2*INDEX(Usage!$D$5:$ABF$11,MATCH(UsagePerHour!$B$52,Usage!$C$5:$C$11,0),MATCH(UsagePerHour!GN$4,Usage!$D$3:$ABF$3,0)),"")</f>
        <v>0</v>
      </c>
      <c r="GO58" s="6">
        <f>IFERROR(INDEX(Sales!$D$5:$ABF$18,MATCH(UsagePerHour!$B58,Sales!$C$5:$C$18,0),MATCH(UsagePerHour!GO$4,Sales!$D$3:$ABF$3,0))/GO$2*INDEX(Usage!$D$5:$ABF$11,MATCH(UsagePerHour!$B$52,Usage!$C$5:$C$11,0),MATCH(UsagePerHour!GO$4,Usage!$D$3:$ABF$3,0)),"")</f>
        <v>0</v>
      </c>
      <c r="GP58" s="6">
        <f>IFERROR(INDEX(Sales!$D$5:$ABF$18,MATCH(UsagePerHour!$B58,Sales!$C$5:$C$18,0),MATCH(UsagePerHour!GP$4,Sales!$D$3:$ABF$3,0))/GP$2*INDEX(Usage!$D$5:$ABF$11,MATCH(UsagePerHour!$B$52,Usage!$C$5:$C$11,0),MATCH(UsagePerHour!GP$4,Usage!$D$3:$ABF$3,0)),"")</f>
        <v>0</v>
      </c>
      <c r="GQ58" s="6">
        <f>IFERROR(INDEX(Sales!$D$5:$ABF$18,MATCH(UsagePerHour!$B58,Sales!$C$5:$C$18,0),MATCH(UsagePerHour!GQ$4,Sales!$D$3:$ABF$3,0))/GQ$2*INDEX(Usage!$D$5:$ABF$11,MATCH(UsagePerHour!$B$52,Usage!$C$5:$C$11,0),MATCH(UsagePerHour!GQ$4,Usage!$D$3:$ABF$3,0)),"")</f>
        <v>0</v>
      </c>
      <c r="GR58" s="6">
        <f>IFERROR(INDEX(Sales!$D$5:$ABF$18,MATCH(UsagePerHour!$B58,Sales!$C$5:$C$18,0),MATCH(UsagePerHour!GR$4,Sales!$D$3:$ABF$3,0))/GR$2*INDEX(Usage!$D$5:$ABF$11,MATCH(UsagePerHour!$B$52,Usage!$C$5:$C$11,0),MATCH(UsagePerHour!GR$4,Usage!$D$3:$ABF$3,0)),"")</f>
        <v>0</v>
      </c>
      <c r="GS58" s="6">
        <f>IFERROR(INDEX(Sales!$D$5:$ABF$18,MATCH(UsagePerHour!$B58,Sales!$C$5:$C$18,0),MATCH(UsagePerHour!GS$4,Sales!$D$3:$ABF$3,0))/GS$2*INDEX(Usage!$D$5:$ABF$11,MATCH(UsagePerHour!$B$52,Usage!$C$5:$C$11,0),MATCH(UsagePerHour!GS$4,Usage!$D$3:$ABF$3,0)),"")</f>
        <v>0</v>
      </c>
      <c r="GT58" s="6">
        <f>IFERROR(INDEX(Sales!$D$5:$ABF$18,MATCH(UsagePerHour!$B58,Sales!$C$5:$C$18,0),MATCH(UsagePerHour!GT$4,Sales!$D$3:$ABF$3,0))/GT$2*INDEX(Usage!$D$5:$ABF$11,MATCH(UsagePerHour!$B$52,Usage!$C$5:$C$11,0),MATCH(UsagePerHour!GT$4,Usage!$D$3:$ABF$3,0)),"")</f>
        <v>0</v>
      </c>
      <c r="GU58" s="6">
        <f>IFERROR(INDEX(Sales!$D$5:$ABF$18,MATCH(UsagePerHour!$B58,Sales!$C$5:$C$18,0),MATCH(UsagePerHour!GU$4,Sales!$D$3:$ABF$3,0))/GU$2*INDEX(Usage!$D$5:$ABF$11,MATCH(UsagePerHour!$B$52,Usage!$C$5:$C$11,0),MATCH(UsagePerHour!GU$4,Usage!$D$3:$ABF$3,0)),"")</f>
        <v>0</v>
      </c>
      <c r="GV58" s="6">
        <f>IFERROR(INDEX(Sales!$D$5:$ABF$18,MATCH(UsagePerHour!$B58,Sales!$C$5:$C$18,0),MATCH(UsagePerHour!GV$4,Sales!$D$3:$ABF$3,0))/GV$2*INDEX(Usage!$D$5:$ABF$11,MATCH(UsagePerHour!$B$52,Usage!$C$5:$C$11,0),MATCH(UsagePerHour!GV$4,Usage!$D$3:$ABF$3,0)),"")</f>
        <v>0</v>
      </c>
      <c r="GW58" s="6">
        <f>IFERROR(INDEX(Sales!$D$5:$ABF$18,MATCH(UsagePerHour!$B58,Sales!$C$5:$C$18,0),MATCH(UsagePerHour!GW$4,Sales!$D$3:$ABF$3,0))/GW$2*INDEX(Usage!$D$5:$ABF$11,MATCH(UsagePerHour!$B$52,Usage!$C$5:$C$11,0),MATCH(UsagePerHour!GW$4,Usage!$D$3:$ABF$3,0)),"")</f>
        <v>0</v>
      </c>
      <c r="GX58" s="6">
        <f>IFERROR(INDEX(Sales!$D$5:$ABF$18,MATCH(UsagePerHour!$B58,Sales!$C$5:$C$18,0),MATCH(UsagePerHour!GX$4,Sales!$D$3:$ABF$3,0))/GX$2*INDEX(Usage!$D$5:$ABF$11,MATCH(UsagePerHour!$B$52,Usage!$C$5:$C$11,0),MATCH(UsagePerHour!GX$4,Usage!$D$3:$ABF$3,0)),"")</f>
        <v>0</v>
      </c>
      <c r="GY58" s="6">
        <f>IFERROR(INDEX(Sales!$D$5:$ABF$18,MATCH(UsagePerHour!$B58,Sales!$C$5:$C$18,0),MATCH(UsagePerHour!GY$4,Sales!$D$3:$ABF$3,0))/GY$2*INDEX(Usage!$D$5:$ABF$11,MATCH(UsagePerHour!$B$52,Usage!$C$5:$C$11,0),MATCH(UsagePerHour!GY$4,Usage!$D$3:$ABF$3,0)),"")</f>
        <v>0</v>
      </c>
      <c r="GZ58" s="6">
        <f>IFERROR(INDEX(Sales!$D$5:$ABF$18,MATCH(UsagePerHour!$B58,Sales!$C$5:$C$18,0),MATCH(UsagePerHour!GZ$4,Sales!$D$3:$ABF$3,0))/GZ$2*INDEX(Usage!$D$5:$ABF$11,MATCH(UsagePerHour!$B$52,Usage!$C$5:$C$11,0),MATCH(UsagePerHour!GZ$4,Usage!$D$3:$ABF$3,0)),"")</f>
        <v>0</v>
      </c>
      <c r="HA58" s="6">
        <f>IFERROR(INDEX(Sales!$D$5:$ABF$18,MATCH(UsagePerHour!$B58,Sales!$C$5:$C$18,0),MATCH(UsagePerHour!HA$4,Sales!$D$3:$ABF$3,0))/HA$2*INDEX(Usage!$D$5:$ABF$11,MATCH(UsagePerHour!$B$52,Usage!$C$5:$C$11,0),MATCH(UsagePerHour!HA$4,Usage!$D$3:$ABF$3,0)),"")</f>
        <v>0</v>
      </c>
      <c r="HB58" s="6">
        <f>IFERROR(INDEX(Sales!$D$5:$ABF$18,MATCH(UsagePerHour!$B58,Sales!$C$5:$C$18,0),MATCH(UsagePerHour!HB$4,Sales!$D$3:$ABF$3,0))/HB$2*INDEX(Usage!$D$5:$ABF$11,MATCH(UsagePerHour!$B$52,Usage!$C$5:$C$11,0),MATCH(UsagePerHour!HB$4,Usage!$D$3:$ABF$3,0)),"")</f>
        <v>0</v>
      </c>
      <c r="HC58" s="6">
        <f>IFERROR(INDEX(Sales!$D$5:$ABF$18,MATCH(UsagePerHour!$B58,Sales!$C$5:$C$18,0),MATCH(UsagePerHour!HC$4,Sales!$D$3:$ABF$3,0))/HC$2*INDEX(Usage!$D$5:$ABF$11,MATCH(UsagePerHour!$B$52,Usage!$C$5:$C$11,0),MATCH(UsagePerHour!HC$4,Usage!$D$3:$ABF$3,0)),"")</f>
        <v>0</v>
      </c>
      <c r="HD58" s="6">
        <f>IFERROR(INDEX(Sales!$D$5:$ABF$18,MATCH(UsagePerHour!$B58,Sales!$C$5:$C$18,0),MATCH(UsagePerHour!HD$4,Sales!$D$3:$ABF$3,0))/HD$2*INDEX(Usage!$D$5:$ABF$11,MATCH(UsagePerHour!$B$52,Usage!$C$5:$C$11,0),MATCH(UsagePerHour!HD$4,Usage!$D$3:$ABF$3,0)),"")</f>
        <v>0</v>
      </c>
      <c r="HE58" s="6">
        <f>IFERROR(INDEX(Sales!$D$5:$ABF$18,MATCH(UsagePerHour!$B58,Sales!$C$5:$C$18,0),MATCH(UsagePerHour!HE$4,Sales!$D$3:$ABF$3,0))/HE$2*INDEX(Usage!$D$5:$ABF$11,MATCH(UsagePerHour!$B$52,Usage!$C$5:$C$11,0),MATCH(UsagePerHour!HE$4,Usage!$D$3:$ABF$3,0)),"")</f>
        <v>0</v>
      </c>
      <c r="HF58" s="6">
        <f>IFERROR(INDEX(Sales!$D$5:$ABF$18,MATCH(UsagePerHour!$B58,Sales!$C$5:$C$18,0),MATCH(UsagePerHour!HF$4,Sales!$D$3:$ABF$3,0))/HF$2*INDEX(Usage!$D$5:$ABF$11,MATCH(UsagePerHour!$B$52,Usage!$C$5:$C$11,0),MATCH(UsagePerHour!HF$4,Usage!$D$3:$ABF$3,0)),"")</f>
        <v>0</v>
      </c>
      <c r="HG58" s="6">
        <f>IFERROR(INDEX(Sales!$D$5:$ABF$18,MATCH(UsagePerHour!$B58,Sales!$C$5:$C$18,0),MATCH(UsagePerHour!HG$4,Sales!$D$3:$ABF$3,0))/HG$2*INDEX(Usage!$D$5:$ABF$11,MATCH(UsagePerHour!$B$52,Usage!$C$5:$C$11,0),MATCH(UsagePerHour!HG$4,Usage!$D$3:$ABF$3,0)),"")</f>
        <v>0</v>
      </c>
      <c r="HH58" s="6">
        <f>IFERROR(INDEX(Sales!$D$5:$ABF$18,MATCH(UsagePerHour!$B58,Sales!$C$5:$C$18,0),MATCH(UsagePerHour!HH$4,Sales!$D$3:$ABF$3,0))/HH$2*INDEX(Usage!$D$5:$ABF$11,MATCH(UsagePerHour!$B$52,Usage!$C$5:$C$11,0),MATCH(UsagePerHour!HH$4,Usage!$D$3:$ABF$3,0)),"")</f>
        <v>0</v>
      </c>
      <c r="HI58" s="6">
        <f>IFERROR(INDEX(Sales!$D$5:$ABF$18,MATCH(UsagePerHour!$B58,Sales!$C$5:$C$18,0),MATCH(UsagePerHour!HI$4,Sales!$D$3:$ABF$3,0))/HI$2*INDEX(Usage!$D$5:$ABF$11,MATCH(UsagePerHour!$B$52,Usage!$C$5:$C$11,0),MATCH(UsagePerHour!HI$4,Usage!$D$3:$ABF$3,0)),"")</f>
        <v>0</v>
      </c>
      <c r="HJ58" s="6">
        <f>IFERROR(INDEX(Sales!$D$5:$ABF$18,MATCH(UsagePerHour!$B58,Sales!$C$5:$C$18,0),MATCH(UsagePerHour!HJ$4,Sales!$D$3:$ABF$3,0))/HJ$2*INDEX(Usage!$D$5:$ABF$11,MATCH(UsagePerHour!$B$52,Usage!$C$5:$C$11,0),MATCH(UsagePerHour!HJ$4,Usage!$D$3:$ABF$3,0)),"")</f>
        <v>0</v>
      </c>
      <c r="HK58" s="6">
        <f>IFERROR(INDEX(Sales!$D$5:$ABF$18,MATCH(UsagePerHour!$B58,Sales!$C$5:$C$18,0),MATCH(UsagePerHour!HK$4,Sales!$D$3:$ABF$3,0))/HK$2*INDEX(Usage!$D$5:$ABF$11,MATCH(UsagePerHour!$B$52,Usage!$C$5:$C$11,0),MATCH(UsagePerHour!HK$4,Usage!$D$3:$ABF$3,0)),"")</f>
        <v>0</v>
      </c>
      <c r="HL58" s="6">
        <f>IFERROR(INDEX(Sales!$D$5:$ABF$18,MATCH(UsagePerHour!$B58,Sales!$C$5:$C$18,0),MATCH(UsagePerHour!HL$4,Sales!$D$3:$ABF$3,0))/HL$2*INDEX(Usage!$D$5:$ABF$11,MATCH(UsagePerHour!$B$52,Usage!$C$5:$C$11,0),MATCH(UsagePerHour!HL$4,Usage!$D$3:$ABF$3,0)),"")</f>
        <v>0.18571813228585909</v>
      </c>
      <c r="HM58" s="6">
        <f>IFERROR(INDEX(Sales!$D$5:$ABF$18,MATCH(UsagePerHour!$B58,Sales!$C$5:$C$18,0),MATCH(UsagePerHour!HM$4,Sales!$D$3:$ABF$3,0))/HM$2*INDEX(Usage!$D$5:$ABF$11,MATCH(UsagePerHour!$B$52,Usage!$C$5:$C$11,0),MATCH(UsagePerHour!HM$4,Usage!$D$3:$ABF$3,0)),"")</f>
        <v>0</v>
      </c>
      <c r="HN58" s="6">
        <f>IFERROR(INDEX(Sales!$D$5:$ABF$18,MATCH(UsagePerHour!$B58,Sales!$C$5:$C$18,0),MATCH(UsagePerHour!HN$4,Sales!$D$3:$ABF$3,0))/HN$2*INDEX(Usage!$D$5:$ABF$11,MATCH(UsagePerHour!$B$52,Usage!$C$5:$C$11,0),MATCH(UsagePerHour!HN$4,Usage!$D$3:$ABF$3,0)),"")</f>
        <v>0</v>
      </c>
      <c r="HO58" s="6">
        <f>IFERROR(INDEX(Sales!$D$5:$ABF$18,MATCH(UsagePerHour!$B58,Sales!$C$5:$C$18,0),MATCH(UsagePerHour!HO$4,Sales!$D$3:$ABF$3,0))/HO$2*INDEX(Usage!$D$5:$ABF$11,MATCH(UsagePerHour!$B$52,Usage!$C$5:$C$11,0),MATCH(UsagePerHour!HO$4,Usage!$D$3:$ABF$3,0)),"")</f>
        <v>0</v>
      </c>
      <c r="HP58" s="6">
        <f>IFERROR(INDEX(Sales!$D$5:$ABF$18,MATCH(UsagePerHour!$B58,Sales!$C$5:$C$18,0),MATCH(UsagePerHour!HP$4,Sales!$D$3:$ABF$3,0))/HP$2*INDEX(Usage!$D$5:$ABF$11,MATCH(UsagePerHour!$B$52,Usage!$C$5:$C$11,0),MATCH(UsagePerHour!HP$4,Usage!$D$3:$ABF$3,0)),"")</f>
        <v>0</v>
      </c>
      <c r="HQ58" s="6">
        <f>IFERROR(INDEX(Sales!$D$5:$ABF$18,MATCH(UsagePerHour!$B58,Sales!$C$5:$C$18,0),MATCH(UsagePerHour!HQ$4,Sales!$D$3:$ABF$3,0))/HQ$2*INDEX(Usage!$D$5:$ABF$11,MATCH(UsagePerHour!$B$52,Usage!$C$5:$C$11,0),MATCH(UsagePerHour!HQ$4,Usage!$D$3:$ABF$3,0)),"")</f>
        <v>0</v>
      </c>
      <c r="HR58" s="6">
        <f>IFERROR(INDEX(Sales!$D$5:$ABF$18,MATCH(UsagePerHour!$B58,Sales!$C$5:$C$18,0),MATCH(UsagePerHour!HR$4,Sales!$D$3:$ABF$3,0))/HR$2*INDEX(Usage!$D$5:$ABF$11,MATCH(UsagePerHour!$B$52,Usage!$C$5:$C$11,0),MATCH(UsagePerHour!HR$4,Usage!$D$3:$ABF$3,0)),"")</f>
        <v>0</v>
      </c>
      <c r="HS58" s="6">
        <f>IFERROR(INDEX(Sales!$D$5:$ABF$18,MATCH(UsagePerHour!$B58,Sales!$C$5:$C$18,0),MATCH(UsagePerHour!HS$4,Sales!$D$3:$ABF$3,0))/HS$2*INDEX(Usage!$D$5:$ABF$11,MATCH(UsagePerHour!$B$52,Usage!$C$5:$C$11,0),MATCH(UsagePerHour!HS$4,Usage!$D$3:$ABF$3,0)),"")</f>
        <v>0</v>
      </c>
      <c r="HT58" s="6">
        <f>IFERROR(INDEX(Sales!$D$5:$ABF$18,MATCH(UsagePerHour!$B58,Sales!$C$5:$C$18,0),MATCH(UsagePerHour!HT$4,Sales!$D$3:$ABF$3,0))/HT$2*INDEX(Usage!$D$5:$ABF$11,MATCH(UsagePerHour!$B$52,Usage!$C$5:$C$11,0),MATCH(UsagePerHour!HT$4,Usage!$D$3:$ABF$3,0)),"")</f>
        <v>0</v>
      </c>
      <c r="HU58" s="6">
        <f>IFERROR(INDEX(Sales!$D$5:$ABF$18,MATCH(UsagePerHour!$B58,Sales!$C$5:$C$18,0),MATCH(UsagePerHour!HU$4,Sales!$D$3:$ABF$3,0))/HU$2*INDEX(Usage!$D$5:$ABF$11,MATCH(UsagePerHour!$B$52,Usage!$C$5:$C$11,0),MATCH(UsagePerHour!HU$4,Usage!$D$3:$ABF$3,0)),"")</f>
        <v>0</v>
      </c>
      <c r="HV58" s="6">
        <f>IFERROR(INDEX(Sales!$D$5:$ABF$18,MATCH(UsagePerHour!$B58,Sales!$C$5:$C$18,0),MATCH(UsagePerHour!HV$4,Sales!$D$3:$ABF$3,0))/HV$2*INDEX(Usage!$D$5:$ABF$11,MATCH(UsagePerHour!$B$52,Usage!$C$5:$C$11,0),MATCH(UsagePerHour!HV$4,Usage!$D$3:$ABF$3,0)),"")</f>
        <v>0</v>
      </c>
      <c r="HW58" s="6">
        <f>IFERROR(INDEX(Sales!$D$5:$ABF$18,MATCH(UsagePerHour!$B58,Sales!$C$5:$C$18,0),MATCH(UsagePerHour!HW$4,Sales!$D$3:$ABF$3,0))/HW$2*INDEX(Usage!$D$5:$ABF$11,MATCH(UsagePerHour!$B$52,Usage!$C$5:$C$11,0),MATCH(UsagePerHour!HW$4,Usage!$D$3:$ABF$3,0)),"")</f>
        <v>0</v>
      </c>
      <c r="HX58" s="6">
        <f>IFERROR(INDEX(Sales!$D$5:$ABF$18,MATCH(UsagePerHour!$B58,Sales!$C$5:$C$18,0),MATCH(UsagePerHour!HX$4,Sales!$D$3:$ABF$3,0))/HX$2*INDEX(Usage!$D$5:$ABF$11,MATCH(UsagePerHour!$B$52,Usage!$C$5:$C$11,0),MATCH(UsagePerHour!HX$4,Usage!$D$3:$ABF$3,0)),"")</f>
        <v>0</v>
      </c>
      <c r="HY58" s="6">
        <f>IFERROR(INDEX(Sales!$D$5:$ABF$18,MATCH(UsagePerHour!$B58,Sales!$C$5:$C$18,0),MATCH(UsagePerHour!HY$4,Sales!$D$3:$ABF$3,0))/HY$2*INDEX(Usage!$D$5:$ABF$11,MATCH(UsagePerHour!$B$52,Usage!$C$5:$C$11,0),MATCH(UsagePerHour!HY$4,Usage!$D$3:$ABF$3,0)),"")</f>
        <v>0</v>
      </c>
      <c r="HZ58" s="6">
        <f>IFERROR(INDEX(Sales!$D$5:$ABF$18,MATCH(UsagePerHour!$B58,Sales!$C$5:$C$18,0),MATCH(UsagePerHour!HZ$4,Sales!$D$3:$ABF$3,0))/HZ$2*INDEX(Usage!$D$5:$ABF$11,MATCH(UsagePerHour!$B$52,Usage!$C$5:$C$11,0),MATCH(UsagePerHour!HZ$4,Usage!$D$3:$ABF$3,0)),"")</f>
        <v>0</v>
      </c>
      <c r="IA58" s="6">
        <f>IFERROR(INDEX(Sales!$D$5:$ABF$18,MATCH(UsagePerHour!$B58,Sales!$C$5:$C$18,0),MATCH(UsagePerHour!IA$4,Sales!$D$3:$ABF$3,0))/IA$2*INDEX(Usage!$D$5:$ABF$11,MATCH(UsagePerHour!$B$52,Usage!$C$5:$C$11,0),MATCH(UsagePerHour!IA$4,Usage!$D$3:$ABF$3,0)),"")</f>
        <v>0</v>
      </c>
      <c r="IB58" s="6">
        <f>IFERROR(INDEX(Sales!$D$5:$ABF$18,MATCH(UsagePerHour!$B58,Sales!$C$5:$C$18,0),MATCH(UsagePerHour!IB$4,Sales!$D$3:$ABF$3,0))/IB$2*INDEX(Usage!$D$5:$ABF$11,MATCH(UsagePerHour!$B$52,Usage!$C$5:$C$11,0),MATCH(UsagePerHour!IB$4,Usage!$D$3:$ABF$3,0)),"")</f>
        <v>0</v>
      </c>
      <c r="IC58" s="6">
        <f>IFERROR(INDEX(Sales!$D$5:$ABF$18,MATCH(UsagePerHour!$B58,Sales!$C$5:$C$18,0),MATCH(UsagePerHour!IC$4,Sales!$D$3:$ABF$3,0))/IC$2*INDEX(Usage!$D$5:$ABF$11,MATCH(UsagePerHour!$B$52,Usage!$C$5:$C$11,0),MATCH(UsagePerHour!IC$4,Usage!$D$3:$ABF$3,0)),"")</f>
        <v>0</v>
      </c>
      <c r="ID58" s="6">
        <f>IFERROR(INDEX(Sales!$D$5:$ABF$18,MATCH(UsagePerHour!$B58,Sales!$C$5:$C$18,0),MATCH(UsagePerHour!ID$4,Sales!$D$3:$ABF$3,0))/ID$2*INDEX(Usage!$D$5:$ABF$11,MATCH(UsagePerHour!$B$52,Usage!$C$5:$C$11,0),MATCH(UsagePerHour!ID$4,Usage!$D$3:$ABF$3,0)),"")</f>
        <v>0</v>
      </c>
      <c r="IE58" s="6">
        <f>IFERROR(INDEX(Sales!$D$5:$ABF$18,MATCH(UsagePerHour!$B58,Sales!$C$5:$C$18,0),MATCH(UsagePerHour!IE$4,Sales!$D$3:$ABF$3,0))/IE$2*INDEX(Usage!$D$5:$ABF$11,MATCH(UsagePerHour!$B$52,Usage!$C$5:$C$11,0),MATCH(UsagePerHour!IE$4,Usage!$D$3:$ABF$3,0)),"")</f>
        <v>0</v>
      </c>
      <c r="IF58" s="6">
        <f>IFERROR(INDEX(Sales!$D$5:$ABF$18,MATCH(UsagePerHour!$B58,Sales!$C$5:$C$18,0),MATCH(UsagePerHour!IF$4,Sales!$D$3:$ABF$3,0))/IF$2*INDEX(Usage!$D$5:$ABF$11,MATCH(UsagePerHour!$B$52,Usage!$C$5:$C$11,0),MATCH(UsagePerHour!IF$4,Usage!$D$3:$ABF$3,0)),"")</f>
        <v>0</v>
      </c>
      <c r="IG58" s="6">
        <f>IFERROR(INDEX(Sales!$D$5:$ABF$18,MATCH(UsagePerHour!$B58,Sales!$C$5:$C$18,0),MATCH(UsagePerHour!IG$4,Sales!$D$3:$ABF$3,0))/IG$2*INDEX(Usage!$D$5:$ABF$11,MATCH(UsagePerHour!$B$52,Usage!$C$5:$C$11,0),MATCH(UsagePerHour!IG$4,Usage!$D$3:$ABF$3,0)),"")</f>
        <v>0</v>
      </c>
      <c r="IH58" s="6">
        <f>IFERROR(INDEX(Sales!$D$5:$ABF$18,MATCH(UsagePerHour!$B58,Sales!$C$5:$C$18,0),MATCH(UsagePerHour!IH$4,Sales!$D$3:$ABF$3,0))/IH$2*INDEX(Usage!$D$5:$ABF$11,MATCH(UsagePerHour!$B$52,Usage!$C$5:$C$11,0),MATCH(UsagePerHour!IH$4,Usage!$D$3:$ABF$3,0)),"")</f>
        <v>0</v>
      </c>
      <c r="II58" s="6">
        <f>IFERROR(INDEX(Sales!$D$5:$ABF$18,MATCH(UsagePerHour!$B58,Sales!$C$5:$C$18,0),MATCH(UsagePerHour!II$4,Sales!$D$3:$ABF$3,0))/II$2*INDEX(Usage!$D$5:$ABF$11,MATCH(UsagePerHour!$B$52,Usage!$C$5:$C$11,0),MATCH(UsagePerHour!II$4,Usage!$D$3:$ABF$3,0)),"")</f>
        <v>0</v>
      </c>
      <c r="IJ58" s="6">
        <f>IFERROR(INDEX(Sales!$D$5:$ABF$18,MATCH(UsagePerHour!$B58,Sales!$C$5:$C$18,0),MATCH(UsagePerHour!IJ$4,Sales!$D$3:$ABF$3,0))/IJ$2*INDEX(Usage!$D$5:$ABF$11,MATCH(UsagePerHour!$B$52,Usage!$C$5:$C$11,0),MATCH(UsagePerHour!IJ$4,Usage!$D$3:$ABF$3,0)),"")</f>
        <v>0</v>
      </c>
      <c r="IK58" s="6">
        <f>IFERROR(INDEX(Sales!$D$5:$ABF$18,MATCH(UsagePerHour!$B58,Sales!$C$5:$C$18,0),MATCH(UsagePerHour!IK$4,Sales!$D$3:$ABF$3,0))/IK$2*INDEX(Usage!$D$5:$ABF$11,MATCH(UsagePerHour!$B$52,Usage!$C$5:$C$11,0),MATCH(UsagePerHour!IK$4,Usage!$D$3:$ABF$3,0)),"")</f>
        <v>0</v>
      </c>
      <c r="IL58" s="6">
        <f>IFERROR(INDEX(Sales!$D$5:$ABF$18,MATCH(UsagePerHour!$B58,Sales!$C$5:$C$18,0),MATCH(UsagePerHour!IL$4,Sales!$D$3:$ABF$3,0))/IL$2*INDEX(Usage!$D$5:$ABF$11,MATCH(UsagePerHour!$B$52,Usage!$C$5:$C$11,0),MATCH(UsagePerHour!IL$4,Usage!$D$3:$ABF$3,0)),"")</f>
        <v>0</v>
      </c>
      <c r="IM58" s="6">
        <f>IFERROR(INDEX(Sales!$D$5:$ABF$18,MATCH(UsagePerHour!$B58,Sales!$C$5:$C$18,0),MATCH(UsagePerHour!IM$4,Sales!$D$3:$ABF$3,0))/IM$2*INDEX(Usage!$D$5:$ABF$11,MATCH(UsagePerHour!$B$52,Usage!$C$5:$C$11,0),MATCH(UsagePerHour!IM$4,Usage!$D$3:$ABF$3,0)),"")</f>
        <v>0</v>
      </c>
      <c r="IN58" s="6">
        <f>IFERROR(INDEX(Sales!$D$5:$ABF$18,MATCH(UsagePerHour!$B58,Sales!$C$5:$C$18,0),MATCH(UsagePerHour!IN$4,Sales!$D$3:$ABF$3,0))/IN$2*INDEX(Usage!$D$5:$ABF$11,MATCH(UsagePerHour!$B$52,Usage!$C$5:$C$11,0),MATCH(UsagePerHour!IN$4,Usage!$D$3:$ABF$3,0)),"")</f>
        <v>0</v>
      </c>
      <c r="IO58" s="6">
        <f>IFERROR(INDEX(Sales!$D$5:$ABF$18,MATCH(UsagePerHour!$B58,Sales!$C$5:$C$18,0),MATCH(UsagePerHour!IO$4,Sales!$D$3:$ABF$3,0))/IO$2*INDEX(Usage!$D$5:$ABF$11,MATCH(UsagePerHour!$B$52,Usage!$C$5:$C$11,0),MATCH(UsagePerHour!IO$4,Usage!$D$3:$ABF$3,0)),"")</f>
        <v>0</v>
      </c>
      <c r="IP58" s="6">
        <f>IFERROR(INDEX(Sales!$D$5:$ABF$18,MATCH(UsagePerHour!$B58,Sales!$C$5:$C$18,0),MATCH(UsagePerHour!IP$4,Sales!$D$3:$ABF$3,0))/IP$2*INDEX(Usage!$D$5:$ABF$11,MATCH(UsagePerHour!$B$52,Usage!$C$5:$C$11,0),MATCH(UsagePerHour!IP$4,Usage!$D$3:$ABF$3,0)),"")</f>
        <v>0</v>
      </c>
      <c r="IQ58" s="6">
        <f>IFERROR(INDEX(Sales!$D$5:$ABF$18,MATCH(UsagePerHour!$B58,Sales!$C$5:$C$18,0),MATCH(UsagePerHour!IQ$4,Sales!$D$3:$ABF$3,0))/IQ$2*INDEX(Usage!$D$5:$ABF$11,MATCH(UsagePerHour!$B$52,Usage!$C$5:$C$11,0),MATCH(UsagePerHour!IQ$4,Usage!$D$3:$ABF$3,0)),"")</f>
        <v>0</v>
      </c>
      <c r="IR58" s="6">
        <f>IFERROR(INDEX(Sales!$D$5:$ABF$18,MATCH(UsagePerHour!$B58,Sales!$C$5:$C$18,0),MATCH(UsagePerHour!IR$4,Sales!$D$3:$ABF$3,0))/IR$2*INDEX(Usage!$D$5:$ABF$11,MATCH(UsagePerHour!$B$52,Usage!$C$5:$C$11,0),MATCH(UsagePerHour!IR$4,Usage!$D$3:$ABF$3,0)),"")</f>
        <v>0</v>
      </c>
      <c r="IS58" s="6">
        <f>IFERROR(INDEX(Sales!$D$5:$ABF$18,MATCH(UsagePerHour!$B58,Sales!$C$5:$C$18,0),MATCH(UsagePerHour!IS$4,Sales!$D$3:$ABF$3,0))/IS$2*INDEX(Usage!$D$5:$ABF$11,MATCH(UsagePerHour!$B$52,Usage!$C$5:$C$11,0),MATCH(UsagePerHour!IS$4,Usage!$D$3:$ABF$3,0)),"")</f>
        <v>0</v>
      </c>
      <c r="IT58" s="6">
        <f>IFERROR(INDEX(Sales!$D$5:$ABF$18,MATCH(UsagePerHour!$B58,Sales!$C$5:$C$18,0),MATCH(UsagePerHour!IT$4,Sales!$D$3:$ABF$3,0))/IT$2*INDEX(Usage!$D$5:$ABF$11,MATCH(UsagePerHour!$B$52,Usage!$C$5:$C$11,0),MATCH(UsagePerHour!IT$4,Usage!$D$3:$ABF$3,0)),"")</f>
        <v>0</v>
      </c>
      <c r="IU58" s="6">
        <f>IFERROR(INDEX(Sales!$D$5:$ABF$18,MATCH(UsagePerHour!$B58,Sales!$C$5:$C$18,0),MATCH(UsagePerHour!IU$4,Sales!$D$3:$ABF$3,0))/IU$2*INDEX(Usage!$D$5:$ABF$11,MATCH(UsagePerHour!$B$52,Usage!$C$5:$C$11,0),MATCH(UsagePerHour!IU$4,Usage!$D$3:$ABF$3,0)),"")</f>
        <v>0</v>
      </c>
      <c r="IV58" s="6">
        <f>IFERROR(INDEX(Sales!$D$5:$ABF$18,MATCH(UsagePerHour!$B58,Sales!$C$5:$C$18,0),MATCH(UsagePerHour!IV$4,Sales!$D$3:$ABF$3,0))/IV$2*INDEX(Usage!$D$5:$ABF$11,MATCH(UsagePerHour!$B$52,Usage!$C$5:$C$11,0),MATCH(UsagePerHour!IV$4,Usage!$D$3:$ABF$3,0)),"")</f>
        <v>0</v>
      </c>
      <c r="IW58" s="6">
        <f>IFERROR(INDEX(Sales!$D$5:$ABF$18,MATCH(UsagePerHour!$B58,Sales!$C$5:$C$18,0),MATCH(UsagePerHour!IW$4,Sales!$D$3:$ABF$3,0))/IW$2*INDEX(Usage!$D$5:$ABF$11,MATCH(UsagePerHour!$B$52,Usage!$C$5:$C$11,0),MATCH(UsagePerHour!IW$4,Usage!$D$3:$ABF$3,0)),"")</f>
        <v>0</v>
      </c>
      <c r="IX58" s="6">
        <f>IFERROR(INDEX(Sales!$D$5:$ABF$18,MATCH(UsagePerHour!$B58,Sales!$C$5:$C$18,0),MATCH(UsagePerHour!IX$4,Sales!$D$3:$ABF$3,0))/IX$2*INDEX(Usage!$D$5:$ABF$11,MATCH(UsagePerHour!$B$52,Usage!$C$5:$C$11,0),MATCH(UsagePerHour!IX$4,Usage!$D$3:$ABF$3,0)),"")</f>
        <v>0</v>
      </c>
      <c r="IY58" s="6">
        <f>IFERROR(INDEX(Sales!$D$5:$ABF$18,MATCH(UsagePerHour!$B58,Sales!$C$5:$C$18,0),MATCH(UsagePerHour!IY$4,Sales!$D$3:$ABF$3,0))/IY$2*INDEX(Usage!$D$5:$ABF$11,MATCH(UsagePerHour!$B$52,Usage!$C$5:$C$11,0),MATCH(UsagePerHour!IY$4,Usage!$D$3:$ABF$3,0)),"")</f>
        <v>0</v>
      </c>
      <c r="IZ58" s="6">
        <f>IFERROR(INDEX(Sales!$D$5:$ABF$18,MATCH(UsagePerHour!$B58,Sales!$C$5:$C$18,0),MATCH(UsagePerHour!IZ$4,Sales!$D$3:$ABF$3,0))/IZ$2*INDEX(Usage!$D$5:$ABF$11,MATCH(UsagePerHour!$B$52,Usage!$C$5:$C$11,0),MATCH(UsagePerHour!IZ$4,Usage!$D$3:$ABF$3,0)),"")</f>
        <v>0</v>
      </c>
      <c r="JA58" s="6">
        <f>IFERROR(INDEX(Sales!$D$5:$ABF$18,MATCH(UsagePerHour!$B58,Sales!$C$5:$C$18,0),MATCH(UsagePerHour!JA$4,Sales!$D$3:$ABF$3,0))/JA$2*INDEX(Usage!$D$5:$ABF$11,MATCH(UsagePerHour!$B$52,Usage!$C$5:$C$11,0),MATCH(UsagePerHour!JA$4,Usage!$D$3:$ABF$3,0)),"")</f>
        <v>0</v>
      </c>
      <c r="JB58" s="6">
        <f>IFERROR(INDEX(Sales!$D$5:$ABF$18,MATCH(UsagePerHour!$B58,Sales!$C$5:$C$18,0),MATCH(UsagePerHour!JB$4,Sales!$D$3:$ABF$3,0))/JB$2*INDEX(Usage!$D$5:$ABF$11,MATCH(UsagePerHour!$B$52,Usage!$C$5:$C$11,0),MATCH(UsagePerHour!JB$4,Usage!$D$3:$ABF$3,0)),"")</f>
        <v>0</v>
      </c>
      <c r="JC58" s="6">
        <f>IFERROR(INDEX(Sales!$D$5:$ABF$18,MATCH(UsagePerHour!$B58,Sales!$C$5:$C$18,0),MATCH(UsagePerHour!JC$4,Sales!$D$3:$ABF$3,0))/JC$2*INDEX(Usage!$D$5:$ABF$11,MATCH(UsagePerHour!$B$52,Usage!$C$5:$C$11,0),MATCH(UsagePerHour!JC$4,Usage!$D$3:$ABF$3,0)),"")</f>
        <v>0</v>
      </c>
      <c r="JD58" s="6">
        <f>IFERROR(INDEX(Sales!$D$5:$ABF$18,MATCH(UsagePerHour!$B58,Sales!$C$5:$C$18,0),MATCH(UsagePerHour!JD$4,Sales!$D$3:$ABF$3,0))/JD$2*INDEX(Usage!$D$5:$ABF$11,MATCH(UsagePerHour!$B$52,Usage!$C$5:$C$11,0),MATCH(UsagePerHour!JD$4,Usage!$D$3:$ABF$3,0)),"")</f>
        <v>0</v>
      </c>
      <c r="JE58" s="6">
        <f>IFERROR(INDEX(Sales!$D$5:$ABF$18,MATCH(UsagePerHour!$B58,Sales!$C$5:$C$18,0),MATCH(UsagePerHour!JE$4,Sales!$D$3:$ABF$3,0))/JE$2*INDEX(Usage!$D$5:$ABF$11,MATCH(UsagePerHour!$B$52,Usage!$C$5:$C$11,0),MATCH(UsagePerHour!JE$4,Usage!$D$3:$ABF$3,0)),"")</f>
        <v>0</v>
      </c>
      <c r="JF58" s="6">
        <f>IFERROR(INDEX(Sales!$D$5:$ABF$18,MATCH(UsagePerHour!$B58,Sales!$C$5:$C$18,0),MATCH(UsagePerHour!JF$4,Sales!$D$3:$ABF$3,0))/JF$2*INDEX(Usage!$D$5:$ABF$11,MATCH(UsagePerHour!$B$52,Usage!$C$5:$C$11,0),MATCH(UsagePerHour!JF$4,Usage!$D$3:$ABF$3,0)),"")</f>
        <v>0</v>
      </c>
      <c r="JG58" s="6">
        <f>IFERROR(INDEX(Sales!$D$5:$ABF$18,MATCH(UsagePerHour!$B58,Sales!$C$5:$C$18,0),MATCH(UsagePerHour!JG$4,Sales!$D$3:$ABF$3,0))/JG$2*INDEX(Usage!$D$5:$ABF$11,MATCH(UsagePerHour!$B$52,Usage!$C$5:$C$11,0),MATCH(UsagePerHour!JG$4,Usage!$D$3:$ABF$3,0)),"")</f>
        <v>0</v>
      </c>
      <c r="JH58" s="6">
        <f>IFERROR(INDEX(Sales!$D$5:$ABF$18,MATCH(UsagePerHour!$B58,Sales!$C$5:$C$18,0),MATCH(UsagePerHour!JH$4,Sales!$D$3:$ABF$3,0))/JH$2*INDEX(Usage!$D$5:$ABF$11,MATCH(UsagePerHour!$B$52,Usage!$C$5:$C$11,0),MATCH(UsagePerHour!JH$4,Usage!$D$3:$ABF$3,0)),"")</f>
        <v>0</v>
      </c>
      <c r="JI58" s="6">
        <f>IFERROR(INDEX(Sales!$D$5:$ABF$18,MATCH(UsagePerHour!$B58,Sales!$C$5:$C$18,0),MATCH(UsagePerHour!JI$4,Sales!$D$3:$ABF$3,0))/JI$2*INDEX(Usage!$D$5:$ABF$11,MATCH(UsagePerHour!$B$52,Usage!$C$5:$C$11,0),MATCH(UsagePerHour!JI$4,Usage!$D$3:$ABF$3,0)),"")</f>
        <v>0</v>
      </c>
      <c r="JJ58" s="6">
        <f>IFERROR(INDEX(Sales!$D$5:$ABF$18,MATCH(UsagePerHour!$B58,Sales!$C$5:$C$18,0),MATCH(UsagePerHour!JJ$4,Sales!$D$3:$ABF$3,0))/JJ$2*INDEX(Usage!$D$5:$ABF$11,MATCH(UsagePerHour!$B$52,Usage!$C$5:$C$11,0),MATCH(UsagePerHour!JJ$4,Usage!$D$3:$ABF$3,0)),"")</f>
        <v>0</v>
      </c>
      <c r="JK58" s="6">
        <f>IFERROR(INDEX(Sales!$D$5:$ABF$18,MATCH(UsagePerHour!$B58,Sales!$C$5:$C$18,0),MATCH(UsagePerHour!JK$4,Sales!$D$3:$ABF$3,0))/JK$2*INDEX(Usage!$D$5:$ABF$11,MATCH(UsagePerHour!$B$52,Usage!$C$5:$C$11,0),MATCH(UsagePerHour!JK$4,Usage!$D$3:$ABF$3,0)),"")</f>
        <v>0</v>
      </c>
      <c r="JL58" s="6">
        <f>IFERROR(INDEX(Sales!$D$5:$ABF$18,MATCH(UsagePerHour!$B58,Sales!$C$5:$C$18,0),MATCH(UsagePerHour!JL$4,Sales!$D$3:$ABF$3,0))/JL$2*INDEX(Usage!$D$5:$ABF$11,MATCH(UsagePerHour!$B$52,Usage!$C$5:$C$11,0),MATCH(UsagePerHour!JL$4,Usage!$D$3:$ABF$3,0)),"")</f>
        <v>0</v>
      </c>
      <c r="JM58" s="6">
        <f>IFERROR(INDEX(Sales!$D$5:$ABF$18,MATCH(UsagePerHour!$B58,Sales!$C$5:$C$18,0),MATCH(UsagePerHour!JM$4,Sales!$D$3:$ABF$3,0))/JM$2*INDEX(Usage!$D$5:$ABF$11,MATCH(UsagePerHour!$B$52,Usage!$C$5:$C$11,0),MATCH(UsagePerHour!JM$4,Usage!$D$3:$ABF$3,0)),"")</f>
        <v>0</v>
      </c>
      <c r="JN58" s="6">
        <f>IFERROR(INDEX(Sales!$D$5:$ABF$18,MATCH(UsagePerHour!$B58,Sales!$C$5:$C$18,0),MATCH(UsagePerHour!JN$4,Sales!$D$3:$ABF$3,0))/JN$2*INDEX(Usage!$D$5:$ABF$11,MATCH(UsagePerHour!$B$52,Usage!$C$5:$C$11,0),MATCH(UsagePerHour!JN$4,Usage!$D$3:$ABF$3,0)),"")</f>
        <v>0</v>
      </c>
      <c r="JO58" s="6">
        <f>IFERROR(INDEX(Sales!$D$5:$ABF$18,MATCH(UsagePerHour!$B58,Sales!$C$5:$C$18,0),MATCH(UsagePerHour!JO$4,Sales!$D$3:$ABF$3,0))/JO$2*INDEX(Usage!$D$5:$ABF$11,MATCH(UsagePerHour!$B$52,Usage!$C$5:$C$11,0),MATCH(UsagePerHour!JO$4,Usage!$D$3:$ABF$3,0)),"")</f>
        <v>0</v>
      </c>
      <c r="JP58" s="6">
        <f>IFERROR(INDEX(Sales!$D$5:$ABF$18,MATCH(UsagePerHour!$B58,Sales!$C$5:$C$18,0),MATCH(UsagePerHour!JP$4,Sales!$D$3:$ABF$3,0))/JP$2*INDEX(Usage!$D$5:$ABF$11,MATCH(UsagePerHour!$B$52,Usage!$C$5:$C$11,0),MATCH(UsagePerHour!JP$4,Usage!$D$3:$ABF$3,0)),"")</f>
        <v>0</v>
      </c>
      <c r="JQ58" s="6">
        <f>IFERROR(INDEX(Sales!$D$5:$ABF$18,MATCH(UsagePerHour!$B58,Sales!$C$5:$C$18,0),MATCH(UsagePerHour!JQ$4,Sales!$D$3:$ABF$3,0))/JQ$2*INDEX(Usage!$D$5:$ABF$11,MATCH(UsagePerHour!$B$52,Usage!$C$5:$C$11,0),MATCH(UsagePerHour!JQ$4,Usage!$D$3:$ABF$3,0)),"")</f>
        <v>0</v>
      </c>
      <c r="JR58" s="6">
        <f>IFERROR(INDEX(Sales!$D$5:$ABF$18,MATCH(UsagePerHour!$B58,Sales!$C$5:$C$18,0),MATCH(UsagePerHour!JR$4,Sales!$D$3:$ABF$3,0))/JR$2*INDEX(Usage!$D$5:$ABF$11,MATCH(UsagePerHour!$B$52,Usage!$C$5:$C$11,0),MATCH(UsagePerHour!JR$4,Usage!$D$3:$ABF$3,0)),"")</f>
        <v>0</v>
      </c>
      <c r="JS58" s="6">
        <f>IFERROR(INDEX(Sales!$D$5:$ABF$18,MATCH(UsagePerHour!$B58,Sales!$C$5:$C$18,0),MATCH(UsagePerHour!JS$4,Sales!$D$3:$ABF$3,0))/JS$2*INDEX(Usage!$D$5:$ABF$11,MATCH(UsagePerHour!$B$52,Usage!$C$5:$C$11,0),MATCH(UsagePerHour!JS$4,Usage!$D$3:$ABF$3,0)),"")</f>
        <v>0</v>
      </c>
      <c r="JT58" s="6">
        <f>IFERROR(INDEX(Sales!$D$5:$ABF$18,MATCH(UsagePerHour!$B58,Sales!$C$5:$C$18,0),MATCH(UsagePerHour!JT$4,Sales!$D$3:$ABF$3,0))/JT$2*INDEX(Usage!$D$5:$ABF$11,MATCH(UsagePerHour!$B$52,Usage!$C$5:$C$11,0),MATCH(UsagePerHour!JT$4,Usage!$D$3:$ABF$3,0)),"")</f>
        <v>0</v>
      </c>
      <c r="JU58" s="6">
        <f>IFERROR(INDEX(Sales!$D$5:$ABF$18,MATCH(UsagePerHour!$B58,Sales!$C$5:$C$18,0),MATCH(UsagePerHour!JU$4,Sales!$D$3:$ABF$3,0))/JU$2*INDEX(Usage!$D$5:$ABF$11,MATCH(UsagePerHour!$B$52,Usage!$C$5:$C$11,0),MATCH(UsagePerHour!JU$4,Usage!$D$3:$ABF$3,0)),"")</f>
        <v>0</v>
      </c>
      <c r="JV58" s="6">
        <f>IFERROR(INDEX(Sales!$D$5:$ABF$18,MATCH(UsagePerHour!$B58,Sales!$C$5:$C$18,0),MATCH(UsagePerHour!JV$4,Sales!$D$3:$ABF$3,0))/JV$2*INDEX(Usage!$D$5:$ABF$11,MATCH(UsagePerHour!$B$52,Usage!$C$5:$C$11,0),MATCH(UsagePerHour!JV$4,Usage!$D$3:$ABF$3,0)),"")</f>
        <v>0</v>
      </c>
      <c r="JW58" s="6">
        <f>IFERROR(INDEX(Sales!$D$5:$ABF$18,MATCH(UsagePerHour!$B58,Sales!$C$5:$C$18,0),MATCH(UsagePerHour!JW$4,Sales!$D$3:$ABF$3,0))/JW$2*INDEX(Usage!$D$5:$ABF$11,MATCH(UsagePerHour!$B$52,Usage!$C$5:$C$11,0),MATCH(UsagePerHour!JW$4,Usage!$D$3:$ABF$3,0)),"")</f>
        <v>0</v>
      </c>
      <c r="JX58" s="6">
        <f>IFERROR(INDEX(Sales!$D$5:$ABF$18,MATCH(UsagePerHour!$B58,Sales!$C$5:$C$18,0),MATCH(UsagePerHour!JX$4,Sales!$D$3:$ABF$3,0))/JX$2*INDEX(Usage!$D$5:$ABF$11,MATCH(UsagePerHour!$B$52,Usage!$C$5:$C$11,0),MATCH(UsagePerHour!JX$4,Usage!$D$3:$ABF$3,0)),"")</f>
        <v>0</v>
      </c>
      <c r="JY58" s="6">
        <f>IFERROR(INDEX(Sales!$D$5:$ABF$18,MATCH(UsagePerHour!$B58,Sales!$C$5:$C$18,0),MATCH(UsagePerHour!JY$4,Sales!$D$3:$ABF$3,0))/JY$2*INDEX(Usage!$D$5:$ABF$11,MATCH(UsagePerHour!$B$52,Usage!$C$5:$C$11,0),MATCH(UsagePerHour!JY$4,Usage!$D$3:$ABF$3,0)),"")</f>
        <v>0</v>
      </c>
      <c r="JZ58" s="6">
        <f>IFERROR(INDEX(Sales!$D$5:$ABF$18,MATCH(UsagePerHour!$B58,Sales!$C$5:$C$18,0),MATCH(UsagePerHour!JZ$4,Sales!$D$3:$ABF$3,0))/JZ$2*INDEX(Usage!$D$5:$ABF$11,MATCH(UsagePerHour!$B$52,Usage!$C$5:$C$11,0),MATCH(UsagePerHour!JZ$4,Usage!$D$3:$ABF$3,0)),"")</f>
        <v>0</v>
      </c>
      <c r="KA58" s="6">
        <f>IFERROR(INDEX(Sales!$D$5:$ABF$18,MATCH(UsagePerHour!$B58,Sales!$C$5:$C$18,0),MATCH(UsagePerHour!KA$4,Sales!$D$3:$ABF$3,0))/KA$2*INDEX(Usage!$D$5:$ABF$11,MATCH(UsagePerHour!$B$52,Usage!$C$5:$C$11,0),MATCH(UsagePerHour!KA$4,Usage!$D$3:$ABF$3,0)),"")</f>
        <v>0</v>
      </c>
      <c r="KB58" s="6">
        <f>IFERROR(INDEX(Sales!$D$5:$ABF$18,MATCH(UsagePerHour!$B58,Sales!$C$5:$C$18,0),MATCH(UsagePerHour!KB$4,Sales!$D$3:$ABF$3,0))/KB$2*INDEX(Usage!$D$5:$ABF$11,MATCH(UsagePerHour!$B$52,Usage!$C$5:$C$11,0),MATCH(UsagePerHour!KB$4,Usage!$D$3:$ABF$3,0)),"")</f>
        <v>0</v>
      </c>
      <c r="KC58" s="6">
        <f>IFERROR(INDEX(Sales!$D$5:$ABF$18,MATCH(UsagePerHour!$B58,Sales!$C$5:$C$18,0),MATCH(UsagePerHour!KC$4,Sales!$D$3:$ABF$3,0))/KC$2*INDEX(Usage!$D$5:$ABF$11,MATCH(UsagePerHour!$B$52,Usage!$C$5:$C$11,0),MATCH(UsagePerHour!KC$4,Usage!$D$3:$ABF$3,0)),"")</f>
        <v>0</v>
      </c>
      <c r="KD58" s="6">
        <f>IFERROR(INDEX(Sales!$D$5:$ABF$18,MATCH(UsagePerHour!$B58,Sales!$C$5:$C$18,0),MATCH(UsagePerHour!KD$4,Sales!$D$3:$ABF$3,0))/KD$2*INDEX(Usage!$D$5:$ABF$11,MATCH(UsagePerHour!$B$52,Usage!$C$5:$C$11,0),MATCH(UsagePerHour!KD$4,Usage!$D$3:$ABF$3,0)),"")</f>
        <v>0</v>
      </c>
      <c r="KE58" s="6">
        <f>IFERROR(INDEX(Sales!$D$5:$ABF$18,MATCH(UsagePerHour!$B58,Sales!$C$5:$C$18,0),MATCH(UsagePerHour!KE$4,Sales!$D$3:$ABF$3,0))/KE$2*INDEX(Usage!$D$5:$ABF$11,MATCH(UsagePerHour!$B$52,Usage!$C$5:$C$11,0),MATCH(UsagePerHour!KE$4,Usage!$D$3:$ABF$3,0)),"")</f>
        <v>0</v>
      </c>
      <c r="KF58" s="6">
        <f>IFERROR(INDEX(Sales!$D$5:$ABF$18,MATCH(UsagePerHour!$B58,Sales!$C$5:$C$18,0),MATCH(UsagePerHour!KF$4,Sales!$D$3:$ABF$3,0))/KF$2*INDEX(Usage!$D$5:$ABF$11,MATCH(UsagePerHour!$B$52,Usage!$C$5:$C$11,0),MATCH(UsagePerHour!KF$4,Usage!$D$3:$ABF$3,0)),"")</f>
        <v>0</v>
      </c>
      <c r="KG58" s="6">
        <f>IFERROR(INDEX(Sales!$D$5:$ABF$18,MATCH(UsagePerHour!$B58,Sales!$C$5:$C$18,0),MATCH(UsagePerHour!KG$4,Sales!$D$3:$ABF$3,0))/KG$2*INDEX(Usage!$D$5:$ABF$11,MATCH(UsagePerHour!$B$52,Usage!$C$5:$C$11,0),MATCH(UsagePerHour!KG$4,Usage!$D$3:$ABF$3,0)),"")</f>
        <v>0</v>
      </c>
      <c r="KH58" s="6">
        <f>IFERROR(INDEX(Sales!$D$5:$ABF$18,MATCH(UsagePerHour!$B58,Sales!$C$5:$C$18,0),MATCH(UsagePerHour!KH$4,Sales!$D$3:$ABF$3,0))/KH$2*INDEX(Usage!$D$5:$ABF$11,MATCH(UsagePerHour!$B$52,Usage!$C$5:$C$11,0),MATCH(UsagePerHour!KH$4,Usage!$D$3:$ABF$3,0)),"")</f>
        <v>0</v>
      </c>
      <c r="KI58" s="6">
        <f>IFERROR(INDEX(Sales!$D$5:$ABF$18,MATCH(UsagePerHour!$B58,Sales!$C$5:$C$18,0),MATCH(UsagePerHour!KI$4,Sales!$D$3:$ABF$3,0))/KI$2*INDEX(Usage!$D$5:$ABF$11,MATCH(UsagePerHour!$B$52,Usage!$C$5:$C$11,0),MATCH(UsagePerHour!KI$4,Usage!$D$3:$ABF$3,0)),"")</f>
        <v>0</v>
      </c>
      <c r="KJ58" s="6">
        <f>IFERROR(INDEX(Sales!$D$5:$ABF$18,MATCH(UsagePerHour!$B58,Sales!$C$5:$C$18,0),MATCH(UsagePerHour!KJ$4,Sales!$D$3:$ABF$3,0))/KJ$2*INDEX(Usage!$D$5:$ABF$11,MATCH(UsagePerHour!$B$52,Usage!$C$5:$C$11,0),MATCH(UsagePerHour!KJ$4,Usage!$D$3:$ABF$3,0)),"")</f>
        <v>0</v>
      </c>
      <c r="KK58" s="6">
        <f>IFERROR(INDEX(Sales!$D$5:$ABF$18,MATCH(UsagePerHour!$B58,Sales!$C$5:$C$18,0),MATCH(UsagePerHour!KK$4,Sales!$D$3:$ABF$3,0))/KK$2*INDEX(Usage!$D$5:$ABF$11,MATCH(UsagePerHour!$B$52,Usage!$C$5:$C$11,0),MATCH(UsagePerHour!KK$4,Usage!$D$3:$ABF$3,0)),"")</f>
        <v>0</v>
      </c>
      <c r="KL58" s="6">
        <f>IFERROR(INDEX(Sales!$D$5:$ABF$18,MATCH(UsagePerHour!$B58,Sales!$C$5:$C$18,0),MATCH(UsagePerHour!KL$4,Sales!$D$3:$ABF$3,0))/KL$2*INDEX(Usage!$D$5:$ABF$11,MATCH(UsagePerHour!$B$52,Usage!$C$5:$C$11,0),MATCH(UsagePerHour!KL$4,Usage!$D$3:$ABF$3,0)),"")</f>
        <v>0</v>
      </c>
      <c r="KM58" s="6">
        <f>IFERROR(INDEX(Sales!$D$5:$ABF$18,MATCH(UsagePerHour!$B58,Sales!$C$5:$C$18,0),MATCH(UsagePerHour!KM$4,Sales!$D$3:$ABF$3,0))/KM$2*INDEX(Usage!$D$5:$ABF$11,MATCH(UsagePerHour!$B$52,Usage!$C$5:$C$11,0),MATCH(UsagePerHour!KM$4,Usage!$D$3:$ABF$3,0)),"")</f>
        <v>0</v>
      </c>
      <c r="KN58" s="6">
        <f>IFERROR(INDEX(Sales!$D$5:$ABF$18,MATCH(UsagePerHour!$B58,Sales!$C$5:$C$18,0),MATCH(UsagePerHour!KN$4,Sales!$D$3:$ABF$3,0))/KN$2*INDEX(Usage!$D$5:$ABF$11,MATCH(UsagePerHour!$B$52,Usage!$C$5:$C$11,0),MATCH(UsagePerHour!KN$4,Usage!$D$3:$ABF$3,0)),"")</f>
        <v>0</v>
      </c>
      <c r="KO58" s="6">
        <f>IFERROR(INDEX(Sales!$D$5:$ABF$18,MATCH(UsagePerHour!$B58,Sales!$C$5:$C$18,0),MATCH(UsagePerHour!KO$4,Sales!$D$3:$ABF$3,0))/KO$2*INDEX(Usage!$D$5:$ABF$11,MATCH(UsagePerHour!$B$52,Usage!$C$5:$C$11,0),MATCH(UsagePerHour!KO$4,Usage!$D$3:$ABF$3,0)),"")</f>
        <v>0</v>
      </c>
      <c r="KP58" s="6">
        <f>IFERROR(INDEX(Sales!$D$5:$ABF$18,MATCH(UsagePerHour!$B58,Sales!$C$5:$C$18,0),MATCH(UsagePerHour!KP$4,Sales!$D$3:$ABF$3,0))/KP$2*INDEX(Usage!$D$5:$ABF$11,MATCH(UsagePerHour!$B$52,Usage!$C$5:$C$11,0),MATCH(UsagePerHour!KP$4,Usage!$D$3:$ABF$3,0)),"")</f>
        <v>0</v>
      </c>
      <c r="KQ58" s="6">
        <f>IFERROR(INDEX(Sales!$D$5:$ABF$18,MATCH(UsagePerHour!$B58,Sales!$C$5:$C$18,0),MATCH(UsagePerHour!KQ$4,Sales!$D$3:$ABF$3,0))/KQ$2*INDEX(Usage!$D$5:$ABF$11,MATCH(UsagePerHour!$B$52,Usage!$C$5:$C$11,0),MATCH(UsagePerHour!KQ$4,Usage!$D$3:$ABF$3,0)),"")</f>
        <v>0</v>
      </c>
      <c r="KR58" s="6">
        <f>IFERROR(INDEX(Sales!$D$5:$ABF$18,MATCH(UsagePerHour!$B58,Sales!$C$5:$C$18,0),MATCH(UsagePerHour!KR$4,Sales!$D$3:$ABF$3,0))/KR$2*INDEX(Usage!$D$5:$ABF$11,MATCH(UsagePerHour!$B$52,Usage!$C$5:$C$11,0),MATCH(UsagePerHour!KR$4,Usage!$D$3:$ABF$3,0)),"")</f>
        <v>0</v>
      </c>
      <c r="KS58" s="6">
        <f>IFERROR(INDEX(Sales!$D$5:$ABF$18,MATCH(UsagePerHour!$B58,Sales!$C$5:$C$18,0),MATCH(UsagePerHour!KS$4,Sales!$D$3:$ABF$3,0))/KS$2*INDEX(Usage!$D$5:$ABF$11,MATCH(UsagePerHour!$B$52,Usage!$C$5:$C$11,0),MATCH(UsagePerHour!KS$4,Usage!$D$3:$ABF$3,0)),"")</f>
        <v>0</v>
      </c>
      <c r="KT58" s="6">
        <f>IFERROR(INDEX(Sales!$D$5:$ABF$18,MATCH(UsagePerHour!$B58,Sales!$C$5:$C$18,0),MATCH(UsagePerHour!KT$4,Sales!$D$3:$ABF$3,0))/KT$2*INDEX(Usage!$D$5:$ABF$11,MATCH(UsagePerHour!$B$52,Usage!$C$5:$C$11,0),MATCH(UsagePerHour!KT$4,Usage!$D$3:$ABF$3,0)),"")</f>
        <v>0</v>
      </c>
      <c r="KU58" s="6">
        <f>IFERROR(INDEX(Sales!$D$5:$ABF$18,MATCH(UsagePerHour!$B58,Sales!$C$5:$C$18,0),MATCH(UsagePerHour!KU$4,Sales!$D$3:$ABF$3,0))/KU$2*INDEX(Usage!$D$5:$ABF$11,MATCH(UsagePerHour!$B$52,Usage!$C$5:$C$11,0),MATCH(UsagePerHour!KU$4,Usage!$D$3:$ABF$3,0)),"")</f>
        <v>0</v>
      </c>
      <c r="KV58" s="6">
        <f>IFERROR(INDEX(Sales!$D$5:$ABF$18,MATCH(UsagePerHour!$B58,Sales!$C$5:$C$18,0),MATCH(UsagePerHour!KV$4,Sales!$D$3:$ABF$3,0))/KV$2*INDEX(Usage!$D$5:$ABF$11,MATCH(UsagePerHour!$B$52,Usage!$C$5:$C$11,0),MATCH(UsagePerHour!KV$4,Usage!$D$3:$ABF$3,0)),"")</f>
        <v>0</v>
      </c>
      <c r="KW58" s="6">
        <f>IFERROR(INDEX(Sales!$D$5:$ABF$18,MATCH(UsagePerHour!$B58,Sales!$C$5:$C$18,0),MATCH(UsagePerHour!KW$4,Sales!$D$3:$ABF$3,0))/KW$2*INDEX(Usage!$D$5:$ABF$11,MATCH(UsagePerHour!$B$52,Usage!$C$5:$C$11,0),MATCH(UsagePerHour!KW$4,Usage!$D$3:$ABF$3,0)),"")</f>
        <v>0</v>
      </c>
      <c r="KX58" s="6">
        <f>IFERROR(INDEX(Sales!$D$5:$ABF$18,MATCH(UsagePerHour!$B58,Sales!$C$5:$C$18,0),MATCH(UsagePerHour!KX$4,Sales!$D$3:$ABF$3,0))/KX$2*INDEX(Usage!$D$5:$ABF$11,MATCH(UsagePerHour!$B$52,Usage!$C$5:$C$11,0),MATCH(UsagePerHour!KX$4,Usage!$D$3:$ABF$3,0)),"")</f>
        <v>0</v>
      </c>
      <c r="KY58" s="6">
        <f>IFERROR(INDEX(Sales!$D$5:$ABF$18,MATCH(UsagePerHour!$B58,Sales!$C$5:$C$18,0),MATCH(UsagePerHour!KY$4,Sales!$D$3:$ABF$3,0))/KY$2*INDEX(Usage!$D$5:$ABF$11,MATCH(UsagePerHour!$B$52,Usage!$C$5:$C$11,0),MATCH(UsagePerHour!KY$4,Usage!$D$3:$ABF$3,0)),"")</f>
        <v>0</v>
      </c>
      <c r="KZ58" s="6">
        <f>IFERROR(INDEX(Sales!$D$5:$ABF$18,MATCH(UsagePerHour!$B58,Sales!$C$5:$C$18,0),MATCH(UsagePerHour!KZ$4,Sales!$D$3:$ABF$3,0))/KZ$2*INDEX(Usage!$D$5:$ABF$11,MATCH(UsagePerHour!$B$52,Usage!$C$5:$C$11,0),MATCH(UsagePerHour!KZ$4,Usage!$D$3:$ABF$3,0)),"")</f>
        <v>0</v>
      </c>
      <c r="LA58" s="6">
        <f>IFERROR(INDEX(Sales!$D$5:$ABF$18,MATCH(UsagePerHour!$B58,Sales!$C$5:$C$18,0),MATCH(UsagePerHour!LA$4,Sales!$D$3:$ABF$3,0))/LA$2*INDEX(Usage!$D$5:$ABF$11,MATCH(UsagePerHour!$B$52,Usage!$C$5:$C$11,0),MATCH(UsagePerHour!LA$4,Usage!$D$3:$ABF$3,0)),"")</f>
        <v>0</v>
      </c>
      <c r="LB58" s="6">
        <f>IFERROR(INDEX(Sales!$D$5:$ABF$18,MATCH(UsagePerHour!$B58,Sales!$C$5:$C$18,0),MATCH(UsagePerHour!LB$4,Sales!$D$3:$ABF$3,0))/LB$2*INDEX(Usage!$D$5:$ABF$11,MATCH(UsagePerHour!$B$52,Usage!$C$5:$C$11,0),MATCH(UsagePerHour!LB$4,Usage!$D$3:$ABF$3,0)),"")</f>
        <v>0</v>
      </c>
      <c r="LC58" s="6">
        <f>IFERROR(INDEX(Sales!$D$5:$ABF$18,MATCH(UsagePerHour!$B58,Sales!$C$5:$C$18,0),MATCH(UsagePerHour!LC$4,Sales!$D$3:$ABF$3,0))/LC$2*INDEX(Usage!$D$5:$ABF$11,MATCH(UsagePerHour!$B$52,Usage!$C$5:$C$11,0),MATCH(UsagePerHour!LC$4,Usage!$D$3:$ABF$3,0)),"")</f>
        <v>0</v>
      </c>
      <c r="LD58" s="6">
        <f>IFERROR(INDEX(Sales!$D$5:$ABF$18,MATCH(UsagePerHour!$B58,Sales!$C$5:$C$18,0),MATCH(UsagePerHour!LD$4,Sales!$D$3:$ABF$3,0))/LD$2*INDEX(Usage!$D$5:$ABF$11,MATCH(UsagePerHour!$B$52,Usage!$C$5:$C$11,0),MATCH(UsagePerHour!LD$4,Usage!$D$3:$ABF$3,0)),"")</f>
        <v>0</v>
      </c>
      <c r="LE58" s="6">
        <f>IFERROR(INDEX(Sales!$D$5:$ABF$18,MATCH(UsagePerHour!$B58,Sales!$C$5:$C$18,0),MATCH(UsagePerHour!LE$4,Sales!$D$3:$ABF$3,0))/LE$2*INDEX(Usage!$D$5:$ABF$11,MATCH(UsagePerHour!$B$52,Usage!$C$5:$C$11,0),MATCH(UsagePerHour!LE$4,Usage!$D$3:$ABF$3,0)),"")</f>
        <v>0</v>
      </c>
      <c r="LF58" s="6">
        <f>IFERROR(INDEX(Sales!$D$5:$ABF$18,MATCH(UsagePerHour!$B58,Sales!$C$5:$C$18,0),MATCH(UsagePerHour!LF$4,Sales!$D$3:$ABF$3,0))/LF$2*INDEX(Usage!$D$5:$ABF$11,MATCH(UsagePerHour!$B$52,Usage!$C$5:$C$11,0),MATCH(UsagePerHour!LF$4,Usage!$D$3:$ABF$3,0)),"")</f>
        <v>0</v>
      </c>
      <c r="LG58" s="6">
        <f>IFERROR(INDEX(Sales!$D$5:$ABF$18,MATCH(UsagePerHour!$B58,Sales!$C$5:$C$18,0),MATCH(UsagePerHour!LG$4,Sales!$D$3:$ABF$3,0))/LG$2*INDEX(Usage!$D$5:$ABF$11,MATCH(UsagePerHour!$B$52,Usage!$C$5:$C$11,0),MATCH(UsagePerHour!LG$4,Usage!$D$3:$ABF$3,0)),"")</f>
        <v>0</v>
      </c>
      <c r="LH58" s="6">
        <f>IFERROR(INDEX(Sales!$D$5:$ABF$18,MATCH(UsagePerHour!$B58,Sales!$C$5:$C$18,0),MATCH(UsagePerHour!LH$4,Sales!$D$3:$ABF$3,0))/LH$2*INDEX(Usage!$D$5:$ABF$11,MATCH(UsagePerHour!$B$52,Usage!$C$5:$C$11,0),MATCH(UsagePerHour!LH$4,Usage!$D$3:$ABF$3,0)),"")</f>
        <v>0</v>
      </c>
      <c r="LI58" s="6">
        <f>IFERROR(INDEX(Sales!$D$5:$ABF$18,MATCH(UsagePerHour!$B58,Sales!$C$5:$C$18,0),MATCH(UsagePerHour!LI$4,Sales!$D$3:$ABF$3,0))/LI$2*INDEX(Usage!$D$5:$ABF$11,MATCH(UsagePerHour!$B$52,Usage!$C$5:$C$11,0),MATCH(UsagePerHour!LI$4,Usage!$D$3:$ABF$3,0)),"")</f>
        <v>0</v>
      </c>
      <c r="LJ58" s="6">
        <f>IFERROR(INDEX(Sales!$D$5:$ABF$18,MATCH(UsagePerHour!$B58,Sales!$C$5:$C$18,0),MATCH(UsagePerHour!LJ$4,Sales!$D$3:$ABF$3,0))/LJ$2*INDEX(Usage!$D$5:$ABF$11,MATCH(UsagePerHour!$B$52,Usage!$C$5:$C$11,0),MATCH(UsagePerHour!LJ$4,Usage!$D$3:$ABF$3,0)),"")</f>
        <v>0</v>
      </c>
      <c r="LK58" s="6">
        <f>IFERROR(INDEX(Sales!$D$5:$ABF$18,MATCH(UsagePerHour!$B58,Sales!$C$5:$C$18,0),MATCH(UsagePerHour!LK$4,Sales!$D$3:$ABF$3,0))/LK$2*INDEX(Usage!$D$5:$ABF$11,MATCH(UsagePerHour!$B$52,Usage!$C$5:$C$11,0),MATCH(UsagePerHour!LK$4,Usage!$D$3:$ABF$3,0)),"")</f>
        <v>0</v>
      </c>
      <c r="LL58" s="6">
        <f>IFERROR(INDEX(Sales!$D$5:$ABF$18,MATCH(UsagePerHour!$B58,Sales!$C$5:$C$18,0),MATCH(UsagePerHour!LL$4,Sales!$D$3:$ABF$3,0))/LL$2*INDEX(Usage!$D$5:$ABF$11,MATCH(UsagePerHour!$B$52,Usage!$C$5:$C$11,0),MATCH(UsagePerHour!LL$4,Usage!$D$3:$ABF$3,0)),"")</f>
        <v>0</v>
      </c>
      <c r="LM58" s="6">
        <f>IFERROR(INDEX(Sales!$D$5:$ABF$18,MATCH(UsagePerHour!$B58,Sales!$C$5:$C$18,0),MATCH(UsagePerHour!LM$4,Sales!$D$3:$ABF$3,0))/LM$2*INDEX(Usage!$D$5:$ABF$11,MATCH(UsagePerHour!$B$52,Usage!$C$5:$C$11,0),MATCH(UsagePerHour!LM$4,Usage!$D$3:$ABF$3,0)),"")</f>
        <v>0</v>
      </c>
      <c r="LN58" s="6">
        <f>IFERROR(INDEX(Sales!$D$5:$ABF$18,MATCH(UsagePerHour!$B58,Sales!$C$5:$C$18,0),MATCH(UsagePerHour!LN$4,Sales!$D$3:$ABF$3,0))/LN$2*INDEX(Usage!$D$5:$ABF$11,MATCH(UsagePerHour!$B$52,Usage!$C$5:$C$11,0),MATCH(UsagePerHour!LN$4,Usage!$D$3:$ABF$3,0)),"")</f>
        <v>0</v>
      </c>
      <c r="LO58" s="6">
        <f>IFERROR(INDEX(Sales!$D$5:$ABF$18,MATCH(UsagePerHour!$B58,Sales!$C$5:$C$18,0),MATCH(UsagePerHour!LO$4,Sales!$D$3:$ABF$3,0))/LO$2*INDEX(Usage!$D$5:$ABF$11,MATCH(UsagePerHour!$B$52,Usage!$C$5:$C$11,0),MATCH(UsagePerHour!LO$4,Usage!$D$3:$ABF$3,0)),"")</f>
        <v>0</v>
      </c>
      <c r="LP58" s="6">
        <f>IFERROR(INDEX(Sales!$D$5:$ABF$18,MATCH(UsagePerHour!$B58,Sales!$C$5:$C$18,0),MATCH(UsagePerHour!LP$4,Sales!$D$3:$ABF$3,0))/LP$2*INDEX(Usage!$D$5:$ABF$11,MATCH(UsagePerHour!$B$52,Usage!$C$5:$C$11,0),MATCH(UsagePerHour!LP$4,Usage!$D$3:$ABF$3,0)),"")</f>
        <v>0</v>
      </c>
      <c r="LQ58" s="6">
        <f>IFERROR(INDEX(Sales!$D$5:$ABF$18,MATCH(UsagePerHour!$B58,Sales!$C$5:$C$18,0),MATCH(UsagePerHour!LQ$4,Sales!$D$3:$ABF$3,0))/LQ$2*INDEX(Usage!$D$5:$ABF$11,MATCH(UsagePerHour!$B$52,Usage!$C$5:$C$11,0),MATCH(UsagePerHour!LQ$4,Usage!$D$3:$ABF$3,0)),"")</f>
        <v>0</v>
      </c>
      <c r="LR58" s="6">
        <f>IFERROR(INDEX(Sales!$D$5:$ABF$18,MATCH(UsagePerHour!$B58,Sales!$C$5:$C$18,0),MATCH(UsagePerHour!LR$4,Sales!$D$3:$ABF$3,0))/LR$2*INDEX(Usage!$D$5:$ABF$11,MATCH(UsagePerHour!$B$52,Usage!$C$5:$C$11,0),MATCH(UsagePerHour!LR$4,Usage!$D$3:$ABF$3,0)),"")</f>
        <v>0</v>
      </c>
      <c r="LS58" s="6">
        <f>IFERROR(INDEX(Sales!$D$5:$ABF$18,MATCH(UsagePerHour!$B58,Sales!$C$5:$C$18,0),MATCH(UsagePerHour!LS$4,Sales!$D$3:$ABF$3,0))/LS$2*INDEX(Usage!$D$5:$ABF$11,MATCH(UsagePerHour!$B$52,Usage!$C$5:$C$11,0),MATCH(UsagePerHour!LS$4,Usage!$D$3:$ABF$3,0)),"")</f>
        <v>0</v>
      </c>
      <c r="LT58" s="6">
        <f>IFERROR(INDEX(Sales!$D$5:$ABF$18,MATCH(UsagePerHour!$B58,Sales!$C$5:$C$18,0),MATCH(UsagePerHour!LT$4,Sales!$D$3:$ABF$3,0))/LT$2*INDEX(Usage!$D$5:$ABF$11,MATCH(UsagePerHour!$B$52,Usage!$C$5:$C$11,0),MATCH(UsagePerHour!LT$4,Usage!$D$3:$ABF$3,0)),"")</f>
        <v>0</v>
      </c>
      <c r="LU58" s="6">
        <f>IFERROR(INDEX(Sales!$D$5:$ABF$18,MATCH(UsagePerHour!$B58,Sales!$C$5:$C$18,0),MATCH(UsagePerHour!LU$4,Sales!$D$3:$ABF$3,0))/LU$2*INDEX(Usage!$D$5:$ABF$11,MATCH(UsagePerHour!$B$52,Usage!$C$5:$C$11,0),MATCH(UsagePerHour!LU$4,Usage!$D$3:$ABF$3,0)),"")</f>
        <v>0</v>
      </c>
      <c r="LV58" s="6">
        <f>IFERROR(INDEX(Sales!$D$5:$ABF$18,MATCH(UsagePerHour!$B58,Sales!$C$5:$C$18,0),MATCH(UsagePerHour!LV$4,Sales!$D$3:$ABF$3,0))/LV$2*INDEX(Usage!$D$5:$ABF$11,MATCH(UsagePerHour!$B$52,Usage!$C$5:$C$11,0),MATCH(UsagePerHour!LV$4,Usage!$D$3:$ABF$3,0)),"")</f>
        <v>0</v>
      </c>
      <c r="LW58" s="6">
        <f>IFERROR(INDEX(Sales!$D$5:$ABF$18,MATCH(UsagePerHour!$B58,Sales!$C$5:$C$18,0),MATCH(UsagePerHour!LW$4,Sales!$D$3:$ABF$3,0))/LW$2*INDEX(Usage!$D$5:$ABF$11,MATCH(UsagePerHour!$B$52,Usage!$C$5:$C$11,0),MATCH(UsagePerHour!LW$4,Usage!$D$3:$ABF$3,0)),"")</f>
        <v>0</v>
      </c>
      <c r="LX58" s="6">
        <f>IFERROR(INDEX(Sales!$D$5:$ABF$18,MATCH(UsagePerHour!$B58,Sales!$C$5:$C$18,0),MATCH(UsagePerHour!LX$4,Sales!$D$3:$ABF$3,0))/LX$2*INDEX(Usage!$D$5:$ABF$11,MATCH(UsagePerHour!$B$52,Usage!$C$5:$C$11,0),MATCH(UsagePerHour!LX$4,Usage!$D$3:$ABF$3,0)),"")</f>
        <v>0</v>
      </c>
      <c r="LY58" s="6">
        <f>IFERROR(INDEX(Sales!$D$5:$ABF$18,MATCH(UsagePerHour!$B58,Sales!$C$5:$C$18,0),MATCH(UsagePerHour!LY$4,Sales!$D$3:$ABF$3,0))/LY$2*INDEX(Usage!$D$5:$ABF$11,MATCH(UsagePerHour!$B$52,Usage!$C$5:$C$11,0),MATCH(UsagePerHour!LY$4,Usage!$D$3:$ABF$3,0)),"")</f>
        <v>0</v>
      </c>
      <c r="LZ58" s="6">
        <f>IFERROR(INDEX(Sales!$D$5:$ABF$18,MATCH(UsagePerHour!$B58,Sales!$C$5:$C$18,0),MATCH(UsagePerHour!LZ$4,Sales!$D$3:$ABF$3,0))/LZ$2*INDEX(Usage!$D$5:$ABF$11,MATCH(UsagePerHour!$B$52,Usage!$C$5:$C$11,0),MATCH(UsagePerHour!LZ$4,Usage!$D$3:$ABF$3,0)),"")</f>
        <v>0</v>
      </c>
      <c r="MA58" s="6">
        <f>IFERROR(INDEX(Sales!$D$5:$ABF$18,MATCH(UsagePerHour!$B58,Sales!$C$5:$C$18,0),MATCH(UsagePerHour!MA$4,Sales!$D$3:$ABF$3,0))/MA$2*INDEX(Usage!$D$5:$ABF$11,MATCH(UsagePerHour!$B$52,Usage!$C$5:$C$11,0),MATCH(UsagePerHour!MA$4,Usage!$D$3:$ABF$3,0)),"")</f>
        <v>0</v>
      </c>
      <c r="MB58" s="6">
        <f>IFERROR(INDEX(Sales!$D$5:$ABF$18,MATCH(UsagePerHour!$B58,Sales!$C$5:$C$18,0),MATCH(UsagePerHour!MB$4,Sales!$D$3:$ABF$3,0))/MB$2*INDEX(Usage!$D$5:$ABF$11,MATCH(UsagePerHour!$B$52,Usage!$C$5:$C$11,0),MATCH(UsagePerHour!MB$4,Usage!$D$3:$ABF$3,0)),"")</f>
        <v>0</v>
      </c>
      <c r="MC58" s="6">
        <f>IFERROR(INDEX(Sales!$D$5:$ABF$18,MATCH(UsagePerHour!$B58,Sales!$C$5:$C$18,0),MATCH(UsagePerHour!MC$4,Sales!$D$3:$ABF$3,0))/MC$2*INDEX(Usage!$D$5:$ABF$11,MATCH(UsagePerHour!$B$52,Usage!$C$5:$C$11,0),MATCH(UsagePerHour!MC$4,Usage!$D$3:$ABF$3,0)),"")</f>
        <v>0</v>
      </c>
      <c r="MD58" s="6">
        <f>IFERROR(INDEX(Sales!$D$5:$ABF$18,MATCH(UsagePerHour!$B58,Sales!$C$5:$C$18,0),MATCH(UsagePerHour!MD$4,Sales!$D$3:$ABF$3,0))/MD$2*INDEX(Usage!$D$5:$ABF$11,MATCH(UsagePerHour!$B$52,Usage!$C$5:$C$11,0),MATCH(UsagePerHour!MD$4,Usage!$D$3:$ABF$3,0)),"")</f>
        <v>0</v>
      </c>
      <c r="ME58" s="6">
        <f>IFERROR(INDEX(Sales!$D$5:$ABF$18,MATCH(UsagePerHour!$B58,Sales!$C$5:$C$18,0),MATCH(UsagePerHour!ME$4,Sales!$D$3:$ABF$3,0))/ME$2*INDEX(Usage!$D$5:$ABF$11,MATCH(UsagePerHour!$B$52,Usage!$C$5:$C$11,0),MATCH(UsagePerHour!ME$4,Usage!$D$3:$ABF$3,0)),"")</f>
        <v>0</v>
      </c>
      <c r="MF58" s="6">
        <f>IFERROR(INDEX(Sales!$D$5:$ABF$18,MATCH(UsagePerHour!$B58,Sales!$C$5:$C$18,0),MATCH(UsagePerHour!MF$4,Sales!$D$3:$ABF$3,0))/MF$2*INDEX(Usage!$D$5:$ABF$11,MATCH(UsagePerHour!$B$52,Usage!$C$5:$C$11,0),MATCH(UsagePerHour!MF$4,Usage!$D$3:$ABF$3,0)),"")</f>
        <v>0</v>
      </c>
      <c r="MG58" s="6">
        <f>IFERROR(INDEX(Sales!$D$5:$ABF$18,MATCH(UsagePerHour!$B58,Sales!$C$5:$C$18,0),MATCH(UsagePerHour!MG$4,Sales!$D$3:$ABF$3,0))/MG$2*INDEX(Usage!$D$5:$ABF$11,MATCH(UsagePerHour!$B$52,Usage!$C$5:$C$11,0),MATCH(UsagePerHour!MG$4,Usage!$D$3:$ABF$3,0)),"")</f>
        <v>0</v>
      </c>
      <c r="MH58" s="6">
        <f>IFERROR(INDEX(Sales!$D$5:$ABF$18,MATCH(UsagePerHour!$B58,Sales!$C$5:$C$18,0),MATCH(UsagePerHour!MH$4,Sales!$D$3:$ABF$3,0))/MH$2*INDEX(Usage!$D$5:$ABF$11,MATCH(UsagePerHour!$B$52,Usage!$C$5:$C$11,0),MATCH(UsagePerHour!MH$4,Usage!$D$3:$ABF$3,0)),"")</f>
        <v>0</v>
      </c>
      <c r="MI58" s="6">
        <f>IFERROR(INDEX(Sales!$D$5:$ABF$18,MATCH(UsagePerHour!$B58,Sales!$C$5:$C$18,0),MATCH(UsagePerHour!MI$4,Sales!$D$3:$ABF$3,0))/MI$2*INDEX(Usage!$D$5:$ABF$11,MATCH(UsagePerHour!$B$52,Usage!$C$5:$C$11,0),MATCH(UsagePerHour!MI$4,Usage!$D$3:$ABF$3,0)),"")</f>
        <v>0</v>
      </c>
      <c r="MJ58" s="6">
        <f>IFERROR(INDEX(Sales!$D$5:$ABF$18,MATCH(UsagePerHour!$B58,Sales!$C$5:$C$18,0),MATCH(UsagePerHour!MJ$4,Sales!$D$3:$ABF$3,0))/MJ$2*INDEX(Usage!$D$5:$ABF$11,MATCH(UsagePerHour!$B$52,Usage!$C$5:$C$11,0),MATCH(UsagePerHour!MJ$4,Usage!$D$3:$ABF$3,0)),"")</f>
        <v>0</v>
      </c>
      <c r="MK58" s="6">
        <f>IFERROR(INDEX(Sales!$D$5:$ABF$18,MATCH(UsagePerHour!$B58,Sales!$C$5:$C$18,0),MATCH(UsagePerHour!MK$4,Sales!$D$3:$ABF$3,0))/MK$2*INDEX(Usage!$D$5:$ABF$11,MATCH(UsagePerHour!$B$52,Usage!$C$5:$C$11,0),MATCH(UsagePerHour!MK$4,Usage!$D$3:$ABF$3,0)),"")</f>
        <v>0</v>
      </c>
      <c r="ML58" s="6">
        <f>IFERROR(INDEX(Sales!$D$5:$ABF$18,MATCH(UsagePerHour!$B58,Sales!$C$5:$C$18,0),MATCH(UsagePerHour!ML$4,Sales!$D$3:$ABF$3,0))/ML$2*INDEX(Usage!$D$5:$ABF$11,MATCH(UsagePerHour!$B$52,Usage!$C$5:$C$11,0),MATCH(UsagePerHour!ML$4,Usage!$D$3:$ABF$3,0)),"")</f>
        <v>0</v>
      </c>
      <c r="MM58" s="6">
        <f>IFERROR(INDEX(Sales!$D$5:$ABF$18,MATCH(UsagePerHour!$B58,Sales!$C$5:$C$18,0),MATCH(UsagePerHour!MM$4,Sales!$D$3:$ABF$3,0))/MM$2*INDEX(Usage!$D$5:$ABF$11,MATCH(UsagePerHour!$B$52,Usage!$C$5:$C$11,0),MATCH(UsagePerHour!MM$4,Usage!$D$3:$ABF$3,0)),"")</f>
        <v>0</v>
      </c>
      <c r="MN58" s="6">
        <f>IFERROR(INDEX(Sales!$D$5:$ABF$18,MATCH(UsagePerHour!$B58,Sales!$C$5:$C$18,0),MATCH(UsagePerHour!MN$4,Sales!$D$3:$ABF$3,0))/MN$2*INDEX(Usage!$D$5:$ABF$11,MATCH(UsagePerHour!$B$52,Usage!$C$5:$C$11,0),MATCH(UsagePerHour!MN$4,Usage!$D$3:$ABF$3,0)),"")</f>
        <v>0</v>
      </c>
      <c r="MO58" s="6">
        <f>IFERROR(INDEX(Sales!$D$5:$ABF$18,MATCH(UsagePerHour!$B58,Sales!$C$5:$C$18,0),MATCH(UsagePerHour!MO$4,Sales!$D$3:$ABF$3,0))/MO$2*INDEX(Usage!$D$5:$ABF$11,MATCH(UsagePerHour!$B$52,Usage!$C$5:$C$11,0),MATCH(UsagePerHour!MO$4,Usage!$D$3:$ABF$3,0)),"")</f>
        <v>0</v>
      </c>
      <c r="MP58" s="6">
        <f>IFERROR(INDEX(Sales!$D$5:$ABF$18,MATCH(UsagePerHour!$B58,Sales!$C$5:$C$18,0),MATCH(UsagePerHour!MP$4,Sales!$D$3:$ABF$3,0))/MP$2*INDEX(Usage!$D$5:$ABF$11,MATCH(UsagePerHour!$B$52,Usage!$C$5:$C$11,0),MATCH(UsagePerHour!MP$4,Usage!$D$3:$ABF$3,0)),"")</f>
        <v>0</v>
      </c>
      <c r="MQ58" s="6">
        <f>IFERROR(INDEX(Sales!$D$5:$ABF$18,MATCH(UsagePerHour!$B58,Sales!$C$5:$C$18,0),MATCH(UsagePerHour!MQ$4,Sales!$D$3:$ABF$3,0))/MQ$2*INDEX(Usage!$D$5:$ABF$11,MATCH(UsagePerHour!$B$52,Usage!$C$5:$C$11,0),MATCH(UsagePerHour!MQ$4,Usage!$D$3:$ABF$3,0)),"")</f>
        <v>0</v>
      </c>
      <c r="MR58" s="6">
        <f>IFERROR(INDEX(Sales!$D$5:$ABF$18,MATCH(UsagePerHour!$B58,Sales!$C$5:$C$18,0),MATCH(UsagePerHour!MR$4,Sales!$D$3:$ABF$3,0))/MR$2*INDEX(Usage!$D$5:$ABF$11,MATCH(UsagePerHour!$B$52,Usage!$C$5:$C$11,0),MATCH(UsagePerHour!MR$4,Usage!$D$3:$ABF$3,0)),"")</f>
        <v>0</v>
      </c>
      <c r="MS58" s="6">
        <f>IFERROR(INDEX(Sales!$D$5:$ABF$18,MATCH(UsagePerHour!$B58,Sales!$C$5:$C$18,0),MATCH(UsagePerHour!MS$4,Sales!$D$3:$ABF$3,0))/MS$2*INDEX(Usage!$D$5:$ABF$11,MATCH(UsagePerHour!$B$52,Usage!$C$5:$C$11,0),MATCH(UsagePerHour!MS$4,Usage!$D$3:$ABF$3,0)),"")</f>
        <v>0</v>
      </c>
      <c r="MT58" s="6">
        <f>IFERROR(INDEX(Sales!$D$5:$ABF$18,MATCH(UsagePerHour!$B58,Sales!$C$5:$C$18,0),MATCH(UsagePerHour!MT$4,Sales!$D$3:$ABF$3,0))/MT$2*INDEX(Usage!$D$5:$ABF$11,MATCH(UsagePerHour!$B$52,Usage!$C$5:$C$11,0),MATCH(UsagePerHour!MT$4,Usage!$D$3:$ABF$3,0)),"")</f>
        <v>0</v>
      </c>
      <c r="MU58" s="6">
        <f>IFERROR(INDEX(Sales!$D$5:$ABF$18,MATCH(UsagePerHour!$B58,Sales!$C$5:$C$18,0),MATCH(UsagePerHour!MU$4,Sales!$D$3:$ABF$3,0))/MU$2*INDEX(Usage!$D$5:$ABF$11,MATCH(UsagePerHour!$B$52,Usage!$C$5:$C$11,0),MATCH(UsagePerHour!MU$4,Usage!$D$3:$ABF$3,0)),"")</f>
        <v>0</v>
      </c>
      <c r="MV58" s="6">
        <f>IFERROR(INDEX(Sales!$D$5:$ABF$18,MATCH(UsagePerHour!$B58,Sales!$C$5:$C$18,0),MATCH(UsagePerHour!MV$4,Sales!$D$3:$ABF$3,0))/MV$2*INDEX(Usage!$D$5:$ABF$11,MATCH(UsagePerHour!$B$52,Usage!$C$5:$C$11,0),MATCH(UsagePerHour!MV$4,Usage!$D$3:$ABF$3,0)),"")</f>
        <v>0</v>
      </c>
      <c r="MW58" s="6">
        <f>IFERROR(INDEX(Sales!$D$5:$ABF$18,MATCH(UsagePerHour!$B58,Sales!$C$5:$C$18,0),MATCH(UsagePerHour!MW$4,Sales!$D$3:$ABF$3,0))/MW$2*INDEX(Usage!$D$5:$ABF$11,MATCH(UsagePerHour!$B$52,Usage!$C$5:$C$11,0),MATCH(UsagePerHour!MW$4,Usage!$D$3:$ABF$3,0)),"")</f>
        <v>0</v>
      </c>
      <c r="MX58" s="6">
        <f>IFERROR(INDEX(Sales!$D$5:$ABF$18,MATCH(UsagePerHour!$B58,Sales!$C$5:$C$18,0),MATCH(UsagePerHour!MX$4,Sales!$D$3:$ABF$3,0))/MX$2*INDEX(Usage!$D$5:$ABF$11,MATCH(UsagePerHour!$B$52,Usage!$C$5:$C$11,0),MATCH(UsagePerHour!MX$4,Usage!$D$3:$ABF$3,0)),"")</f>
        <v>0</v>
      </c>
      <c r="MY58" s="6">
        <f>IFERROR(INDEX(Sales!$D$5:$ABF$18,MATCH(UsagePerHour!$B58,Sales!$C$5:$C$18,0),MATCH(UsagePerHour!MY$4,Sales!$D$3:$ABF$3,0))/MY$2*INDEX(Usage!$D$5:$ABF$11,MATCH(UsagePerHour!$B$52,Usage!$C$5:$C$11,0),MATCH(UsagePerHour!MY$4,Usage!$D$3:$ABF$3,0)),"")</f>
        <v>0</v>
      </c>
      <c r="MZ58" s="6">
        <f>IFERROR(INDEX(Sales!$D$5:$ABF$18,MATCH(UsagePerHour!$B58,Sales!$C$5:$C$18,0),MATCH(UsagePerHour!MZ$4,Sales!$D$3:$ABF$3,0))/MZ$2*INDEX(Usage!$D$5:$ABF$11,MATCH(UsagePerHour!$B$52,Usage!$C$5:$C$11,0),MATCH(UsagePerHour!MZ$4,Usage!$D$3:$ABF$3,0)),"")</f>
        <v>0</v>
      </c>
      <c r="NA58" s="6">
        <f>IFERROR(INDEX(Sales!$D$5:$ABF$18,MATCH(UsagePerHour!$B58,Sales!$C$5:$C$18,0),MATCH(UsagePerHour!NA$4,Sales!$D$3:$ABF$3,0))/NA$2*INDEX(Usage!$D$5:$ABF$11,MATCH(UsagePerHour!$B$52,Usage!$C$5:$C$11,0),MATCH(UsagePerHour!NA$4,Usage!$D$3:$ABF$3,0)),"")</f>
        <v>0</v>
      </c>
      <c r="NB58" s="6">
        <f>IFERROR(INDEX(Sales!$D$5:$ABF$18,MATCH(UsagePerHour!$B58,Sales!$C$5:$C$18,0),MATCH(UsagePerHour!NB$4,Sales!$D$3:$ABF$3,0))/NB$2*INDEX(Usage!$D$5:$ABF$11,MATCH(UsagePerHour!$B$52,Usage!$C$5:$C$11,0),MATCH(UsagePerHour!NB$4,Usage!$D$3:$ABF$3,0)),"")</f>
        <v>0</v>
      </c>
      <c r="NC58" s="6">
        <f>IFERROR(INDEX(Sales!$D$5:$ABF$18,MATCH(UsagePerHour!$B58,Sales!$C$5:$C$18,0),MATCH(UsagePerHour!NC$4,Sales!$D$3:$ABF$3,0))/NC$2*INDEX(Usage!$D$5:$ABF$11,MATCH(UsagePerHour!$B$52,Usage!$C$5:$C$11,0),MATCH(UsagePerHour!NC$4,Usage!$D$3:$ABF$3,0)),"")</f>
        <v>0</v>
      </c>
      <c r="ND58" s="6">
        <f>IFERROR(INDEX(Sales!$D$5:$ABF$18,MATCH(UsagePerHour!$B58,Sales!$C$5:$C$18,0),MATCH(UsagePerHour!ND$4,Sales!$D$3:$ABF$3,0))/ND$2*INDEX(Usage!$D$5:$ABF$11,MATCH(UsagePerHour!$B$52,Usage!$C$5:$C$11,0),MATCH(UsagePerHour!ND$4,Usage!$D$3:$ABF$3,0)),"")</f>
        <v>0</v>
      </c>
      <c r="NE58" s="6">
        <f>IFERROR(INDEX(Sales!$D$5:$ABF$18,MATCH(UsagePerHour!$B58,Sales!$C$5:$C$18,0),MATCH(UsagePerHour!NE$4,Sales!$D$3:$ABF$3,0))/NE$2*INDEX(Usage!$D$5:$ABF$11,MATCH(UsagePerHour!$B$52,Usage!$C$5:$C$11,0),MATCH(UsagePerHour!NE$4,Usage!$D$3:$ABF$3,0)),"")</f>
        <v>0</v>
      </c>
      <c r="NF58" s="6">
        <f>IFERROR(INDEX(Sales!$D$5:$ABF$18,MATCH(UsagePerHour!$B58,Sales!$C$5:$C$18,0),MATCH(UsagePerHour!NF$4,Sales!$D$3:$ABF$3,0))/NF$2*INDEX(Usage!$D$5:$ABF$11,MATCH(UsagePerHour!$B$52,Usage!$C$5:$C$11,0),MATCH(UsagePerHour!NF$4,Usage!$D$3:$ABF$3,0)),"")</f>
        <v>0</v>
      </c>
      <c r="NG58" s="6">
        <f>IFERROR(INDEX(Sales!$D$5:$ABF$18,MATCH(UsagePerHour!$B58,Sales!$C$5:$C$18,0),MATCH(UsagePerHour!NG$4,Sales!$D$3:$ABF$3,0))/NG$2*INDEX(Usage!$D$5:$ABF$11,MATCH(UsagePerHour!$B$52,Usage!$C$5:$C$11,0),MATCH(UsagePerHour!NG$4,Usage!$D$3:$ABF$3,0)),"")</f>
        <v>0</v>
      </c>
      <c r="NH58" s="6">
        <f>IFERROR(INDEX(Sales!$D$5:$ABF$18,MATCH(UsagePerHour!$B58,Sales!$C$5:$C$18,0),MATCH(UsagePerHour!NH$4,Sales!$D$3:$ABF$3,0))/NH$2*INDEX(Usage!$D$5:$ABF$11,MATCH(UsagePerHour!$B$52,Usage!$C$5:$C$11,0),MATCH(UsagePerHour!NH$4,Usage!$D$3:$ABF$3,0)),"")</f>
        <v>0</v>
      </c>
      <c r="NI58" s="6">
        <f>IFERROR(INDEX(Sales!$D$5:$ABF$18,MATCH(UsagePerHour!$B58,Sales!$C$5:$C$18,0),MATCH(UsagePerHour!NI$4,Sales!$D$3:$ABF$3,0))/NI$2*INDEX(Usage!$D$5:$ABF$11,MATCH(UsagePerHour!$B$52,Usage!$C$5:$C$11,0),MATCH(UsagePerHour!NI$4,Usage!$D$3:$ABF$3,0)),"")</f>
        <v>0</v>
      </c>
      <c r="NJ58" s="6">
        <f>IFERROR(INDEX(Sales!$D$5:$ABF$18,MATCH(UsagePerHour!$B58,Sales!$C$5:$C$18,0),MATCH(UsagePerHour!NJ$4,Sales!$D$3:$ABF$3,0))/NJ$2*INDEX(Usage!$D$5:$ABF$11,MATCH(UsagePerHour!$B$52,Usage!$C$5:$C$11,0),MATCH(UsagePerHour!NJ$4,Usage!$D$3:$ABF$3,0)),"")</f>
        <v>0</v>
      </c>
      <c r="NK58" s="6">
        <f>IFERROR(INDEX(Sales!$D$5:$ABF$18,MATCH(UsagePerHour!$B58,Sales!$C$5:$C$18,0),MATCH(UsagePerHour!NK$4,Sales!$D$3:$ABF$3,0))/NK$2*INDEX(Usage!$D$5:$ABF$11,MATCH(UsagePerHour!$B$52,Usage!$C$5:$C$11,0),MATCH(UsagePerHour!NK$4,Usage!$D$3:$ABF$3,0)),"")</f>
        <v>0</v>
      </c>
      <c r="NL58" s="6">
        <f>IFERROR(INDEX(Sales!$D$5:$ABF$18,MATCH(UsagePerHour!$B58,Sales!$C$5:$C$18,0),MATCH(UsagePerHour!NL$4,Sales!$D$3:$ABF$3,0))/NL$2*INDEX(Usage!$D$5:$ABF$11,MATCH(UsagePerHour!$B$52,Usage!$C$5:$C$11,0),MATCH(UsagePerHour!NL$4,Usage!$D$3:$ABF$3,0)),"")</f>
        <v>0</v>
      </c>
      <c r="NM58" s="6">
        <f>IFERROR(INDEX(Sales!$D$5:$ABF$18,MATCH(UsagePerHour!$B58,Sales!$C$5:$C$18,0),MATCH(UsagePerHour!NM$4,Sales!$D$3:$ABF$3,0))/NM$2*INDEX(Usage!$D$5:$ABF$11,MATCH(UsagePerHour!$B$52,Usage!$C$5:$C$11,0),MATCH(UsagePerHour!NM$4,Usage!$D$3:$ABF$3,0)),"")</f>
        <v>0</v>
      </c>
      <c r="NN58" s="6">
        <f>IFERROR(INDEX(Sales!$D$5:$ABF$18,MATCH(UsagePerHour!$B58,Sales!$C$5:$C$18,0),MATCH(UsagePerHour!NN$4,Sales!$D$3:$ABF$3,0))/NN$2*INDEX(Usage!$D$5:$ABF$11,MATCH(UsagePerHour!$B$52,Usage!$C$5:$C$11,0),MATCH(UsagePerHour!NN$4,Usage!$D$3:$ABF$3,0)),"")</f>
        <v>0</v>
      </c>
      <c r="NO58" s="6">
        <f>IFERROR(INDEX(Sales!$D$5:$ABF$18,MATCH(UsagePerHour!$B58,Sales!$C$5:$C$18,0),MATCH(UsagePerHour!NO$4,Sales!$D$3:$ABF$3,0))/NO$2*INDEX(Usage!$D$5:$ABF$11,MATCH(UsagePerHour!$B$52,Usage!$C$5:$C$11,0),MATCH(UsagePerHour!NO$4,Usage!$D$3:$ABF$3,0)),"")</f>
        <v>0</v>
      </c>
      <c r="NP58" s="6">
        <f>IFERROR(INDEX(Sales!$D$5:$ABF$18,MATCH(UsagePerHour!$B58,Sales!$C$5:$C$18,0),MATCH(UsagePerHour!NP$4,Sales!$D$3:$ABF$3,0))/NP$2*INDEX(Usage!$D$5:$ABF$11,MATCH(UsagePerHour!$B$52,Usage!$C$5:$C$11,0),MATCH(UsagePerHour!NP$4,Usage!$D$3:$ABF$3,0)),"")</f>
        <v>0</v>
      </c>
      <c r="NQ58" s="6">
        <f>IFERROR(INDEX(Sales!$D$5:$ABF$18,MATCH(UsagePerHour!$B58,Sales!$C$5:$C$18,0),MATCH(UsagePerHour!NQ$4,Sales!$D$3:$ABF$3,0))/NQ$2*INDEX(Usage!$D$5:$ABF$11,MATCH(UsagePerHour!$B$52,Usage!$C$5:$C$11,0),MATCH(UsagePerHour!NQ$4,Usage!$D$3:$ABF$3,0)),"")</f>
        <v>0</v>
      </c>
      <c r="NR58" s="6">
        <f>IFERROR(INDEX(Sales!$D$5:$ABF$18,MATCH(UsagePerHour!$B58,Sales!$C$5:$C$18,0),MATCH(UsagePerHour!NR$4,Sales!$D$3:$ABF$3,0))/NR$2*INDEX(Usage!$D$5:$ABF$11,MATCH(UsagePerHour!$B$52,Usage!$C$5:$C$11,0),MATCH(UsagePerHour!NR$4,Usage!$D$3:$ABF$3,0)),"")</f>
        <v>0</v>
      </c>
      <c r="NS58" s="6">
        <f>IFERROR(INDEX(Sales!$D$5:$ABF$18,MATCH(UsagePerHour!$B58,Sales!$C$5:$C$18,0),MATCH(UsagePerHour!NS$4,Sales!$D$3:$ABF$3,0))/NS$2*INDEX(Usage!$D$5:$ABF$11,MATCH(UsagePerHour!$B$52,Usage!$C$5:$C$11,0),MATCH(UsagePerHour!NS$4,Usage!$D$3:$ABF$3,0)),"")</f>
        <v>0</v>
      </c>
      <c r="NT58" s="6">
        <f>IFERROR(INDEX(Sales!$D$5:$ABF$18,MATCH(UsagePerHour!$B58,Sales!$C$5:$C$18,0),MATCH(UsagePerHour!NT$4,Sales!$D$3:$ABF$3,0))/NT$2*INDEX(Usage!$D$5:$ABF$11,MATCH(UsagePerHour!$B$52,Usage!$C$5:$C$11,0),MATCH(UsagePerHour!NT$4,Usage!$D$3:$ABF$3,0)),"")</f>
        <v>0</v>
      </c>
      <c r="NU58" s="6">
        <f>IFERROR(INDEX(Sales!$D$5:$ABF$18,MATCH(UsagePerHour!$B58,Sales!$C$5:$C$18,0),MATCH(UsagePerHour!NU$4,Sales!$D$3:$ABF$3,0))/NU$2*INDEX(Usage!$D$5:$ABF$11,MATCH(UsagePerHour!$B$52,Usage!$C$5:$C$11,0),MATCH(UsagePerHour!NU$4,Usage!$D$3:$ABF$3,0)),"")</f>
        <v>0</v>
      </c>
      <c r="NV58" s="6">
        <f>IFERROR(INDEX(Sales!$D$5:$ABF$18,MATCH(UsagePerHour!$B58,Sales!$C$5:$C$18,0),MATCH(UsagePerHour!NV$4,Sales!$D$3:$ABF$3,0))/NV$2*INDEX(Usage!$D$5:$ABF$11,MATCH(UsagePerHour!$B$52,Usage!$C$5:$C$11,0),MATCH(UsagePerHour!NV$4,Usage!$D$3:$ABF$3,0)),"")</f>
        <v>0</v>
      </c>
      <c r="NW58" s="6">
        <f>IFERROR(INDEX(Sales!$D$5:$ABF$18,MATCH(UsagePerHour!$B58,Sales!$C$5:$C$18,0),MATCH(UsagePerHour!NW$4,Sales!$D$3:$ABF$3,0))/NW$2*INDEX(Usage!$D$5:$ABF$11,MATCH(UsagePerHour!$B$52,Usage!$C$5:$C$11,0),MATCH(UsagePerHour!NW$4,Usage!$D$3:$ABF$3,0)),"")</f>
        <v>0</v>
      </c>
      <c r="NX58" s="6">
        <f>IFERROR(INDEX(Sales!$D$5:$ABF$18,MATCH(UsagePerHour!$B58,Sales!$C$5:$C$18,0),MATCH(UsagePerHour!NX$4,Sales!$D$3:$ABF$3,0))/NX$2*INDEX(Usage!$D$5:$ABF$11,MATCH(UsagePerHour!$B$52,Usage!$C$5:$C$11,0),MATCH(UsagePerHour!NX$4,Usage!$D$3:$ABF$3,0)),"")</f>
        <v>0</v>
      </c>
      <c r="NY58" s="6">
        <f>IFERROR(INDEX(Sales!$D$5:$ABF$18,MATCH(UsagePerHour!$B58,Sales!$C$5:$C$18,0),MATCH(UsagePerHour!NY$4,Sales!$D$3:$ABF$3,0))/NY$2*INDEX(Usage!$D$5:$ABF$11,MATCH(UsagePerHour!$B$52,Usage!$C$5:$C$11,0),MATCH(UsagePerHour!NY$4,Usage!$D$3:$ABF$3,0)),"")</f>
        <v>0</v>
      </c>
      <c r="NZ58" s="6">
        <f>IFERROR(INDEX(Sales!$D$5:$ABF$18,MATCH(UsagePerHour!$B58,Sales!$C$5:$C$18,0),MATCH(UsagePerHour!NZ$4,Sales!$D$3:$ABF$3,0))/NZ$2*INDEX(Usage!$D$5:$ABF$11,MATCH(UsagePerHour!$B$52,Usage!$C$5:$C$11,0),MATCH(UsagePerHour!NZ$4,Usage!$D$3:$ABF$3,0)),"")</f>
        <v>0</v>
      </c>
      <c r="OA58" s="6">
        <f>IFERROR(INDEX(Sales!$D$5:$ABF$18,MATCH(UsagePerHour!$B58,Sales!$C$5:$C$18,0),MATCH(UsagePerHour!OA$4,Sales!$D$3:$ABF$3,0))/OA$2*INDEX(Usage!$D$5:$ABF$11,MATCH(UsagePerHour!$B$52,Usage!$C$5:$C$11,0),MATCH(UsagePerHour!OA$4,Usage!$D$3:$ABF$3,0)),"")</f>
        <v>0</v>
      </c>
      <c r="OB58" s="6">
        <f>IFERROR(INDEX(Sales!$D$5:$ABF$18,MATCH(UsagePerHour!$B58,Sales!$C$5:$C$18,0),MATCH(UsagePerHour!OB$4,Sales!$D$3:$ABF$3,0))/OB$2*INDEX(Usage!$D$5:$ABF$11,MATCH(UsagePerHour!$B$52,Usage!$C$5:$C$11,0),MATCH(UsagePerHour!OB$4,Usage!$D$3:$ABF$3,0)),"")</f>
        <v>0</v>
      </c>
      <c r="OC58" s="6">
        <f>IFERROR(INDEX(Sales!$D$5:$ABF$18,MATCH(UsagePerHour!$B58,Sales!$C$5:$C$18,0),MATCH(UsagePerHour!OC$4,Sales!$D$3:$ABF$3,0))/OC$2*INDEX(Usage!$D$5:$ABF$11,MATCH(UsagePerHour!$B$52,Usage!$C$5:$C$11,0),MATCH(UsagePerHour!OC$4,Usage!$D$3:$ABF$3,0)),"")</f>
        <v>0</v>
      </c>
      <c r="OD58" s="6">
        <f>IFERROR(INDEX(Sales!$D$5:$ABF$18,MATCH(UsagePerHour!$B58,Sales!$C$5:$C$18,0),MATCH(UsagePerHour!OD$4,Sales!$D$3:$ABF$3,0))/OD$2*INDEX(Usage!$D$5:$ABF$11,MATCH(UsagePerHour!$B$52,Usage!$C$5:$C$11,0),MATCH(UsagePerHour!OD$4,Usage!$D$3:$ABF$3,0)),"")</f>
        <v>0</v>
      </c>
      <c r="OE58" s="6">
        <f>IFERROR(INDEX(Sales!$D$5:$ABF$18,MATCH(UsagePerHour!$B58,Sales!$C$5:$C$18,0),MATCH(UsagePerHour!OE$4,Sales!$D$3:$ABF$3,0))/OE$2*INDEX(Usage!$D$5:$ABF$11,MATCH(UsagePerHour!$B$52,Usage!$C$5:$C$11,0),MATCH(UsagePerHour!OE$4,Usage!$D$3:$ABF$3,0)),"")</f>
        <v>0</v>
      </c>
      <c r="OF58" s="6">
        <f>IFERROR(INDEX(Sales!$D$5:$ABF$18,MATCH(UsagePerHour!$B58,Sales!$C$5:$C$18,0),MATCH(UsagePerHour!OF$4,Sales!$D$3:$ABF$3,0))/OF$2*INDEX(Usage!$D$5:$ABF$11,MATCH(UsagePerHour!$B$52,Usage!$C$5:$C$11,0),MATCH(UsagePerHour!OF$4,Usage!$D$3:$ABF$3,0)),"")</f>
        <v>0</v>
      </c>
      <c r="OG58" s="6">
        <f>IFERROR(INDEX(Sales!$D$5:$ABF$18,MATCH(UsagePerHour!$B58,Sales!$C$5:$C$18,0),MATCH(UsagePerHour!OG$4,Sales!$D$3:$ABF$3,0))/OG$2*INDEX(Usage!$D$5:$ABF$11,MATCH(UsagePerHour!$B$52,Usage!$C$5:$C$11,0),MATCH(UsagePerHour!OG$4,Usage!$D$3:$ABF$3,0)),"")</f>
        <v>0</v>
      </c>
      <c r="OH58" s="6">
        <f>IFERROR(INDEX(Sales!$D$5:$ABF$18,MATCH(UsagePerHour!$B58,Sales!$C$5:$C$18,0),MATCH(UsagePerHour!OH$4,Sales!$D$3:$ABF$3,0))/OH$2*INDEX(Usage!$D$5:$ABF$11,MATCH(UsagePerHour!$B$52,Usage!$C$5:$C$11,0),MATCH(UsagePerHour!OH$4,Usage!$D$3:$ABF$3,0)),"")</f>
        <v>0</v>
      </c>
      <c r="OI58" s="6">
        <f>IFERROR(INDEX(Sales!$D$5:$ABF$18,MATCH(UsagePerHour!$B58,Sales!$C$5:$C$18,0),MATCH(UsagePerHour!OI$4,Sales!$D$3:$ABF$3,0))/OI$2*INDEX(Usage!$D$5:$ABF$11,MATCH(UsagePerHour!$B$52,Usage!$C$5:$C$11,0),MATCH(UsagePerHour!OI$4,Usage!$D$3:$ABF$3,0)),"")</f>
        <v>0</v>
      </c>
      <c r="OJ58" s="6">
        <f>IFERROR(INDEX(Sales!$D$5:$ABF$18,MATCH(UsagePerHour!$B58,Sales!$C$5:$C$18,0),MATCH(UsagePerHour!OJ$4,Sales!$D$3:$ABF$3,0))/OJ$2*INDEX(Usage!$D$5:$ABF$11,MATCH(UsagePerHour!$B$52,Usage!$C$5:$C$11,0),MATCH(UsagePerHour!OJ$4,Usage!$D$3:$ABF$3,0)),"")</f>
        <v>0</v>
      </c>
      <c r="OK58" s="6">
        <f>IFERROR(INDEX(Sales!$D$5:$ABF$18,MATCH(UsagePerHour!$B58,Sales!$C$5:$C$18,0),MATCH(UsagePerHour!OK$4,Sales!$D$3:$ABF$3,0))/OK$2*INDEX(Usage!$D$5:$ABF$11,MATCH(UsagePerHour!$B$52,Usage!$C$5:$C$11,0),MATCH(UsagePerHour!OK$4,Usage!$D$3:$ABF$3,0)),"")</f>
        <v>0</v>
      </c>
      <c r="OL58" s="6">
        <f>IFERROR(INDEX(Sales!$D$5:$ABF$18,MATCH(UsagePerHour!$B58,Sales!$C$5:$C$18,0),MATCH(UsagePerHour!OL$4,Sales!$D$3:$ABF$3,0))/OL$2*INDEX(Usage!$D$5:$ABF$11,MATCH(UsagePerHour!$B$52,Usage!$C$5:$C$11,0),MATCH(UsagePerHour!OL$4,Usage!$D$3:$ABF$3,0)),"")</f>
        <v>0</v>
      </c>
      <c r="OM58" s="6">
        <f>IFERROR(INDEX(Sales!$D$5:$ABF$18,MATCH(UsagePerHour!$B58,Sales!$C$5:$C$18,0),MATCH(UsagePerHour!OM$4,Sales!$D$3:$ABF$3,0))/OM$2*INDEX(Usage!$D$5:$ABF$11,MATCH(UsagePerHour!$B$52,Usage!$C$5:$C$11,0),MATCH(UsagePerHour!OM$4,Usage!$D$3:$ABF$3,0)),"")</f>
        <v>0</v>
      </c>
      <c r="ON58" s="6">
        <f>IFERROR(INDEX(Sales!$D$5:$ABF$18,MATCH(UsagePerHour!$B58,Sales!$C$5:$C$18,0),MATCH(UsagePerHour!ON$4,Sales!$D$3:$ABF$3,0))/ON$2*INDEX(Usage!$D$5:$ABF$11,MATCH(UsagePerHour!$B$52,Usage!$C$5:$C$11,0),MATCH(UsagePerHour!ON$4,Usage!$D$3:$ABF$3,0)),"")</f>
        <v>0</v>
      </c>
      <c r="OO58" s="6">
        <f>IFERROR(INDEX(Sales!$D$5:$ABF$18,MATCH(UsagePerHour!$B58,Sales!$C$5:$C$18,0),MATCH(UsagePerHour!OO$4,Sales!$D$3:$ABF$3,0))/OO$2*INDEX(Usage!$D$5:$ABF$11,MATCH(UsagePerHour!$B$52,Usage!$C$5:$C$11,0),MATCH(UsagePerHour!OO$4,Usage!$D$3:$ABF$3,0)),"")</f>
        <v>0</v>
      </c>
      <c r="OP58" s="6">
        <f>IFERROR(INDEX(Sales!$D$5:$ABF$18,MATCH(UsagePerHour!$B58,Sales!$C$5:$C$18,0),MATCH(UsagePerHour!OP$4,Sales!$D$3:$ABF$3,0))/OP$2*INDEX(Usage!$D$5:$ABF$11,MATCH(UsagePerHour!$B$52,Usage!$C$5:$C$11,0),MATCH(UsagePerHour!OP$4,Usage!$D$3:$ABF$3,0)),"")</f>
        <v>0</v>
      </c>
      <c r="OQ58" s="6">
        <f>IFERROR(INDEX(Sales!$D$5:$ABF$18,MATCH(UsagePerHour!$B58,Sales!$C$5:$C$18,0),MATCH(UsagePerHour!OQ$4,Sales!$D$3:$ABF$3,0))/OQ$2*INDEX(Usage!$D$5:$ABF$11,MATCH(UsagePerHour!$B$52,Usage!$C$5:$C$11,0),MATCH(UsagePerHour!OQ$4,Usage!$D$3:$ABF$3,0)),"")</f>
        <v>0</v>
      </c>
      <c r="OR58" s="6">
        <f>IFERROR(INDEX(Sales!$D$5:$ABF$18,MATCH(UsagePerHour!$B58,Sales!$C$5:$C$18,0),MATCH(UsagePerHour!OR$4,Sales!$D$3:$ABF$3,0))/OR$2*INDEX(Usage!$D$5:$ABF$11,MATCH(UsagePerHour!$B$52,Usage!$C$5:$C$11,0),MATCH(UsagePerHour!OR$4,Usage!$D$3:$ABF$3,0)),"")</f>
        <v>0</v>
      </c>
      <c r="OS58" s="6">
        <f>IFERROR(INDEX(Sales!$D$5:$ABF$18,MATCH(UsagePerHour!$B58,Sales!$C$5:$C$18,0),MATCH(UsagePerHour!OS$4,Sales!$D$3:$ABF$3,0))/OS$2*INDEX(Usage!$D$5:$ABF$11,MATCH(UsagePerHour!$B$52,Usage!$C$5:$C$11,0),MATCH(UsagePerHour!OS$4,Usage!$D$3:$ABF$3,0)),"")</f>
        <v>0</v>
      </c>
      <c r="OT58" s="6">
        <f>IFERROR(INDEX(Sales!$D$5:$ABF$18,MATCH(UsagePerHour!$B58,Sales!$C$5:$C$18,0),MATCH(UsagePerHour!OT$4,Sales!$D$3:$ABF$3,0))/OT$2*INDEX(Usage!$D$5:$ABF$11,MATCH(UsagePerHour!$B$52,Usage!$C$5:$C$11,0),MATCH(UsagePerHour!OT$4,Usage!$D$3:$ABF$3,0)),"")</f>
        <v>0</v>
      </c>
      <c r="OU58" s="6">
        <f>IFERROR(INDEX(Sales!$D$5:$ABF$18,MATCH(UsagePerHour!$B58,Sales!$C$5:$C$18,0),MATCH(UsagePerHour!OU$4,Sales!$D$3:$ABF$3,0))/OU$2*INDEX(Usage!$D$5:$ABF$11,MATCH(UsagePerHour!$B$52,Usage!$C$5:$C$11,0),MATCH(UsagePerHour!OU$4,Usage!$D$3:$ABF$3,0)),"")</f>
        <v>0</v>
      </c>
      <c r="OV58" s="6">
        <f>IFERROR(INDEX(Sales!$D$5:$ABF$18,MATCH(UsagePerHour!$B58,Sales!$C$5:$C$18,0),MATCH(UsagePerHour!OV$4,Sales!$D$3:$ABF$3,0))/OV$2*INDEX(Usage!$D$5:$ABF$11,MATCH(UsagePerHour!$B$52,Usage!$C$5:$C$11,0),MATCH(UsagePerHour!OV$4,Usage!$D$3:$ABF$3,0)),"")</f>
        <v>0</v>
      </c>
      <c r="OW58" s="6">
        <f>IFERROR(INDEX(Sales!$D$5:$ABF$18,MATCH(UsagePerHour!$B58,Sales!$C$5:$C$18,0),MATCH(UsagePerHour!OW$4,Sales!$D$3:$ABF$3,0))/OW$2*INDEX(Usage!$D$5:$ABF$11,MATCH(UsagePerHour!$B$52,Usage!$C$5:$C$11,0),MATCH(UsagePerHour!OW$4,Usage!$D$3:$ABF$3,0)),"")</f>
        <v>0</v>
      </c>
      <c r="OX58" s="6">
        <f>IFERROR(INDEX(Sales!$D$5:$ABF$18,MATCH(UsagePerHour!$B58,Sales!$C$5:$C$18,0),MATCH(UsagePerHour!OX$4,Sales!$D$3:$ABF$3,0))/OX$2*INDEX(Usage!$D$5:$ABF$11,MATCH(UsagePerHour!$B$52,Usage!$C$5:$C$11,0),MATCH(UsagePerHour!OX$4,Usage!$D$3:$ABF$3,0)),"")</f>
        <v>0</v>
      </c>
      <c r="OY58" s="6">
        <f>IFERROR(INDEX(Sales!$D$5:$ABF$18,MATCH(UsagePerHour!$B58,Sales!$C$5:$C$18,0),MATCH(UsagePerHour!OY$4,Sales!$D$3:$ABF$3,0))/OY$2*INDEX(Usage!$D$5:$ABF$11,MATCH(UsagePerHour!$B$52,Usage!$C$5:$C$11,0),MATCH(UsagePerHour!OY$4,Usage!$D$3:$ABF$3,0)),"")</f>
        <v>0</v>
      </c>
      <c r="OZ58" s="6">
        <f>IFERROR(INDEX(Sales!$D$5:$ABF$18,MATCH(UsagePerHour!$B58,Sales!$C$5:$C$18,0),MATCH(UsagePerHour!OZ$4,Sales!$D$3:$ABF$3,0))/OZ$2*INDEX(Usage!$D$5:$ABF$11,MATCH(UsagePerHour!$B$52,Usage!$C$5:$C$11,0),MATCH(UsagePerHour!OZ$4,Usage!$D$3:$ABF$3,0)),"")</f>
        <v>0</v>
      </c>
      <c r="PA58" s="6">
        <f>IFERROR(INDEX(Sales!$D$5:$ABF$18,MATCH(UsagePerHour!$B58,Sales!$C$5:$C$18,0),MATCH(UsagePerHour!PA$4,Sales!$D$3:$ABF$3,0))/PA$2*INDEX(Usage!$D$5:$ABF$11,MATCH(UsagePerHour!$B$52,Usage!$C$5:$C$11,0),MATCH(UsagePerHour!PA$4,Usage!$D$3:$ABF$3,0)),"")</f>
        <v>0</v>
      </c>
      <c r="PB58" s="6">
        <f>IFERROR(INDEX(Sales!$D$5:$ABF$18,MATCH(UsagePerHour!$B58,Sales!$C$5:$C$18,0),MATCH(UsagePerHour!PB$4,Sales!$D$3:$ABF$3,0))/PB$2*INDEX(Usage!$D$5:$ABF$11,MATCH(UsagePerHour!$B$52,Usage!$C$5:$C$11,0),MATCH(UsagePerHour!PB$4,Usage!$D$3:$ABF$3,0)),"")</f>
        <v>0</v>
      </c>
      <c r="PC58" s="6">
        <f>IFERROR(INDEX(Sales!$D$5:$ABF$18,MATCH(UsagePerHour!$B58,Sales!$C$5:$C$18,0),MATCH(UsagePerHour!PC$4,Sales!$D$3:$ABF$3,0))/PC$2*INDEX(Usage!$D$5:$ABF$11,MATCH(UsagePerHour!$B$52,Usage!$C$5:$C$11,0),MATCH(UsagePerHour!PC$4,Usage!$D$3:$ABF$3,0)),"")</f>
        <v>0</v>
      </c>
      <c r="PD58" s="6">
        <f>IFERROR(INDEX(Sales!$D$5:$ABF$18,MATCH(UsagePerHour!$B58,Sales!$C$5:$C$18,0),MATCH(UsagePerHour!PD$4,Sales!$D$3:$ABF$3,0))/PD$2*INDEX(Usage!$D$5:$ABF$11,MATCH(UsagePerHour!$B$52,Usage!$C$5:$C$11,0),MATCH(UsagePerHour!PD$4,Usage!$D$3:$ABF$3,0)),"")</f>
        <v>0</v>
      </c>
      <c r="PE58" s="6">
        <f>IFERROR(INDEX(Sales!$D$5:$ABF$18,MATCH(UsagePerHour!$B58,Sales!$C$5:$C$18,0),MATCH(UsagePerHour!PE$4,Sales!$D$3:$ABF$3,0))/PE$2*INDEX(Usage!$D$5:$ABF$11,MATCH(UsagePerHour!$B$52,Usage!$C$5:$C$11,0),MATCH(UsagePerHour!PE$4,Usage!$D$3:$ABF$3,0)),"")</f>
        <v>0</v>
      </c>
      <c r="PF58" s="6">
        <f>IFERROR(INDEX(Sales!$D$5:$ABF$18,MATCH(UsagePerHour!$B58,Sales!$C$5:$C$18,0),MATCH(UsagePerHour!PF$4,Sales!$D$3:$ABF$3,0))/PF$2*INDEX(Usage!$D$5:$ABF$11,MATCH(UsagePerHour!$B$52,Usage!$C$5:$C$11,0),MATCH(UsagePerHour!PF$4,Usage!$D$3:$ABF$3,0)),"")</f>
        <v>0</v>
      </c>
      <c r="PG58" s="6">
        <f>IFERROR(INDEX(Sales!$D$5:$ABF$18,MATCH(UsagePerHour!$B58,Sales!$C$5:$C$18,0),MATCH(UsagePerHour!PG$4,Sales!$D$3:$ABF$3,0))/PG$2*INDEX(Usage!$D$5:$ABF$11,MATCH(UsagePerHour!$B$52,Usage!$C$5:$C$11,0),MATCH(UsagePerHour!PG$4,Usage!$D$3:$ABF$3,0)),"")</f>
        <v>0</v>
      </c>
      <c r="PH58" s="6">
        <f>IFERROR(INDEX(Sales!$D$5:$ABF$18,MATCH(UsagePerHour!$B58,Sales!$C$5:$C$18,0),MATCH(UsagePerHour!PH$4,Sales!$D$3:$ABF$3,0))/PH$2*INDEX(Usage!$D$5:$ABF$11,MATCH(UsagePerHour!$B$52,Usage!$C$5:$C$11,0),MATCH(UsagePerHour!PH$4,Usage!$D$3:$ABF$3,0)),"")</f>
        <v>0</v>
      </c>
      <c r="PI58" s="6">
        <f>IFERROR(INDEX(Sales!$D$5:$ABF$18,MATCH(UsagePerHour!$B58,Sales!$C$5:$C$18,0),MATCH(UsagePerHour!PI$4,Sales!$D$3:$ABF$3,0))/PI$2*INDEX(Usage!$D$5:$ABF$11,MATCH(UsagePerHour!$B$52,Usage!$C$5:$C$11,0),MATCH(UsagePerHour!PI$4,Usage!$D$3:$ABF$3,0)),"")</f>
        <v>0</v>
      </c>
      <c r="PJ58" s="6">
        <f>IFERROR(INDEX(Sales!$D$5:$ABF$18,MATCH(UsagePerHour!$B58,Sales!$C$5:$C$18,0),MATCH(UsagePerHour!PJ$4,Sales!$D$3:$ABF$3,0))/PJ$2*INDEX(Usage!$D$5:$ABF$11,MATCH(UsagePerHour!$B$52,Usage!$C$5:$C$11,0),MATCH(UsagePerHour!PJ$4,Usage!$D$3:$ABF$3,0)),"")</f>
        <v>0</v>
      </c>
      <c r="PK58" s="6">
        <f>IFERROR(INDEX(Sales!$D$5:$ABF$18,MATCH(UsagePerHour!$B58,Sales!$C$5:$C$18,0),MATCH(UsagePerHour!PK$4,Sales!$D$3:$ABF$3,0))/PK$2*INDEX(Usage!$D$5:$ABF$11,MATCH(UsagePerHour!$B$52,Usage!$C$5:$C$11,0),MATCH(UsagePerHour!PK$4,Usage!$D$3:$ABF$3,0)),"")</f>
        <v>0</v>
      </c>
      <c r="PL58" s="6">
        <f>IFERROR(INDEX(Sales!$D$5:$ABF$18,MATCH(UsagePerHour!$B58,Sales!$C$5:$C$18,0),MATCH(UsagePerHour!PL$4,Sales!$D$3:$ABF$3,0))/PL$2*INDEX(Usage!$D$5:$ABF$11,MATCH(UsagePerHour!$B$52,Usage!$C$5:$C$11,0),MATCH(UsagePerHour!PL$4,Usage!$D$3:$ABF$3,0)),"")</f>
        <v>0</v>
      </c>
      <c r="PM58" s="6">
        <f>IFERROR(INDEX(Sales!$D$5:$ABF$18,MATCH(UsagePerHour!$B58,Sales!$C$5:$C$18,0),MATCH(UsagePerHour!PM$4,Sales!$D$3:$ABF$3,0))/PM$2*INDEX(Usage!$D$5:$ABF$11,MATCH(UsagePerHour!$B$52,Usage!$C$5:$C$11,0),MATCH(UsagePerHour!PM$4,Usage!$D$3:$ABF$3,0)),"")</f>
        <v>0</v>
      </c>
      <c r="PN58" s="6">
        <f>IFERROR(INDEX(Sales!$D$5:$ABF$18,MATCH(UsagePerHour!$B58,Sales!$C$5:$C$18,0),MATCH(UsagePerHour!PN$4,Sales!$D$3:$ABF$3,0))/PN$2*INDEX(Usage!$D$5:$ABF$11,MATCH(UsagePerHour!$B$52,Usage!$C$5:$C$11,0),MATCH(UsagePerHour!PN$4,Usage!$D$3:$ABF$3,0)),"")</f>
        <v>0</v>
      </c>
      <c r="PO58" s="6">
        <f>IFERROR(INDEX(Sales!$D$5:$ABF$18,MATCH(UsagePerHour!$B58,Sales!$C$5:$C$18,0),MATCH(UsagePerHour!PO$4,Sales!$D$3:$ABF$3,0))/PO$2*INDEX(Usage!$D$5:$ABF$11,MATCH(UsagePerHour!$B$52,Usage!$C$5:$C$11,0),MATCH(UsagePerHour!PO$4,Usage!$D$3:$ABF$3,0)),"")</f>
        <v>0</v>
      </c>
      <c r="PP58" s="6">
        <f>IFERROR(INDEX(Sales!$D$5:$ABF$18,MATCH(UsagePerHour!$B58,Sales!$C$5:$C$18,0),MATCH(UsagePerHour!PP$4,Sales!$D$3:$ABF$3,0))/PP$2*INDEX(Usage!$D$5:$ABF$11,MATCH(UsagePerHour!$B$52,Usage!$C$5:$C$11,0),MATCH(UsagePerHour!PP$4,Usage!$D$3:$ABF$3,0)),"")</f>
        <v>0</v>
      </c>
      <c r="PQ58" s="6">
        <f>IFERROR(INDEX(Sales!$D$5:$ABF$18,MATCH(UsagePerHour!$B58,Sales!$C$5:$C$18,0),MATCH(UsagePerHour!PQ$4,Sales!$D$3:$ABF$3,0))/PQ$2*INDEX(Usage!$D$5:$ABF$11,MATCH(UsagePerHour!$B$52,Usage!$C$5:$C$11,0),MATCH(UsagePerHour!PQ$4,Usage!$D$3:$ABF$3,0)),"")</f>
        <v>0</v>
      </c>
      <c r="PR58" s="6">
        <f>IFERROR(INDEX(Sales!$D$5:$ABF$18,MATCH(UsagePerHour!$B58,Sales!$C$5:$C$18,0),MATCH(UsagePerHour!PR$4,Sales!$D$3:$ABF$3,0))/PR$2*INDEX(Usage!$D$5:$ABF$11,MATCH(UsagePerHour!$B$52,Usage!$C$5:$C$11,0),MATCH(UsagePerHour!PR$4,Usage!$D$3:$ABF$3,0)),"")</f>
        <v>0</v>
      </c>
      <c r="PS58" s="6">
        <f>IFERROR(INDEX(Sales!$D$5:$ABF$18,MATCH(UsagePerHour!$B58,Sales!$C$5:$C$18,0),MATCH(UsagePerHour!PS$4,Sales!$D$3:$ABF$3,0))/PS$2*INDEX(Usage!$D$5:$ABF$11,MATCH(UsagePerHour!$B$52,Usage!$C$5:$C$11,0),MATCH(UsagePerHour!PS$4,Usage!$D$3:$ABF$3,0)),"")</f>
        <v>0</v>
      </c>
      <c r="PT58" s="6">
        <f>IFERROR(INDEX(Sales!$D$5:$ABF$18,MATCH(UsagePerHour!$B58,Sales!$C$5:$C$18,0),MATCH(UsagePerHour!PT$4,Sales!$D$3:$ABF$3,0))/PT$2*INDEX(Usage!$D$5:$ABF$11,MATCH(UsagePerHour!$B$52,Usage!$C$5:$C$11,0),MATCH(UsagePerHour!PT$4,Usage!$D$3:$ABF$3,0)),"")</f>
        <v>0</v>
      </c>
      <c r="PU58" s="6">
        <f>IFERROR(INDEX(Sales!$D$5:$ABF$18,MATCH(UsagePerHour!$B58,Sales!$C$5:$C$18,0),MATCH(UsagePerHour!PU$4,Sales!$D$3:$ABF$3,0))/PU$2*INDEX(Usage!$D$5:$ABF$11,MATCH(UsagePerHour!$B$52,Usage!$C$5:$C$11,0),MATCH(UsagePerHour!PU$4,Usage!$D$3:$ABF$3,0)),"")</f>
        <v>0</v>
      </c>
      <c r="PV58" s="6">
        <f>IFERROR(INDEX(Sales!$D$5:$ABF$18,MATCH(UsagePerHour!$B58,Sales!$C$5:$C$18,0),MATCH(UsagePerHour!PV$4,Sales!$D$3:$ABF$3,0))/PV$2*INDEX(Usage!$D$5:$ABF$11,MATCH(UsagePerHour!$B$52,Usage!$C$5:$C$11,0),MATCH(UsagePerHour!PV$4,Usage!$D$3:$ABF$3,0)),"")</f>
        <v>0</v>
      </c>
      <c r="PW58" s="6">
        <f>IFERROR(INDEX(Sales!$D$5:$ABF$18,MATCH(UsagePerHour!$B58,Sales!$C$5:$C$18,0),MATCH(UsagePerHour!PW$4,Sales!$D$3:$ABF$3,0))/PW$2*INDEX(Usage!$D$5:$ABF$11,MATCH(UsagePerHour!$B$52,Usage!$C$5:$C$11,0),MATCH(UsagePerHour!PW$4,Usage!$D$3:$ABF$3,0)),"")</f>
        <v>0</v>
      </c>
      <c r="PX58" s="6">
        <f>IFERROR(INDEX(Sales!$D$5:$ABF$18,MATCH(UsagePerHour!$B58,Sales!$C$5:$C$18,0),MATCH(UsagePerHour!PX$4,Sales!$D$3:$ABF$3,0))/PX$2*INDEX(Usage!$D$5:$ABF$11,MATCH(UsagePerHour!$B$52,Usage!$C$5:$C$11,0),MATCH(UsagePerHour!PX$4,Usage!$D$3:$ABF$3,0)),"")</f>
        <v>0</v>
      </c>
      <c r="PY58" s="6">
        <f>IFERROR(INDEX(Sales!$D$5:$ABF$18,MATCH(UsagePerHour!$B58,Sales!$C$5:$C$18,0),MATCH(UsagePerHour!PY$4,Sales!$D$3:$ABF$3,0))/PY$2*INDEX(Usage!$D$5:$ABF$11,MATCH(UsagePerHour!$B$52,Usage!$C$5:$C$11,0),MATCH(UsagePerHour!PY$4,Usage!$D$3:$ABF$3,0)),"")</f>
        <v>0</v>
      </c>
      <c r="PZ58" s="6">
        <f>IFERROR(INDEX(Sales!$D$5:$ABF$18,MATCH(UsagePerHour!$B58,Sales!$C$5:$C$18,0),MATCH(UsagePerHour!PZ$4,Sales!$D$3:$ABF$3,0))/PZ$2*INDEX(Usage!$D$5:$ABF$11,MATCH(UsagePerHour!$B$52,Usage!$C$5:$C$11,0),MATCH(UsagePerHour!PZ$4,Usage!$D$3:$ABF$3,0)),"")</f>
        <v>0</v>
      </c>
      <c r="QA58" s="6">
        <f>IFERROR(INDEX(Sales!$D$5:$ABF$18,MATCH(UsagePerHour!$B58,Sales!$C$5:$C$18,0),MATCH(UsagePerHour!QA$4,Sales!$D$3:$ABF$3,0))/QA$2*INDEX(Usage!$D$5:$ABF$11,MATCH(UsagePerHour!$B$52,Usage!$C$5:$C$11,0),MATCH(UsagePerHour!QA$4,Usage!$D$3:$ABF$3,0)),"")</f>
        <v>0</v>
      </c>
      <c r="QB58" s="6">
        <f>IFERROR(INDEX(Sales!$D$5:$ABF$18,MATCH(UsagePerHour!$B58,Sales!$C$5:$C$18,0),MATCH(UsagePerHour!QB$4,Sales!$D$3:$ABF$3,0))/QB$2*INDEX(Usage!$D$5:$ABF$11,MATCH(UsagePerHour!$B$52,Usage!$C$5:$C$11,0),MATCH(UsagePerHour!QB$4,Usage!$D$3:$ABF$3,0)),"")</f>
        <v>0</v>
      </c>
      <c r="QC58" s="6">
        <f>IFERROR(INDEX(Sales!$D$5:$ABF$18,MATCH(UsagePerHour!$B58,Sales!$C$5:$C$18,0),MATCH(UsagePerHour!QC$4,Sales!$D$3:$ABF$3,0))/QC$2*INDEX(Usage!$D$5:$ABF$11,MATCH(UsagePerHour!$B$52,Usage!$C$5:$C$11,0),MATCH(UsagePerHour!QC$4,Usage!$D$3:$ABF$3,0)),"")</f>
        <v>0</v>
      </c>
      <c r="QD58" s="6">
        <f>IFERROR(INDEX(Sales!$D$5:$ABF$18,MATCH(UsagePerHour!$B58,Sales!$C$5:$C$18,0),MATCH(UsagePerHour!QD$4,Sales!$D$3:$ABF$3,0))/QD$2*INDEX(Usage!$D$5:$ABF$11,MATCH(UsagePerHour!$B$52,Usage!$C$5:$C$11,0),MATCH(UsagePerHour!QD$4,Usage!$D$3:$ABF$3,0)),"")</f>
        <v>0</v>
      </c>
      <c r="QE58" s="6">
        <f>IFERROR(INDEX(Sales!$D$5:$ABF$18,MATCH(UsagePerHour!$B58,Sales!$C$5:$C$18,0),MATCH(UsagePerHour!QE$4,Sales!$D$3:$ABF$3,0))/QE$2*INDEX(Usage!$D$5:$ABF$11,MATCH(UsagePerHour!$B$52,Usage!$C$5:$C$11,0),MATCH(UsagePerHour!QE$4,Usage!$D$3:$ABF$3,0)),"")</f>
        <v>0</v>
      </c>
      <c r="QF58" s="6">
        <f>IFERROR(INDEX(Sales!$D$5:$ABF$18,MATCH(UsagePerHour!$B58,Sales!$C$5:$C$18,0),MATCH(UsagePerHour!QF$4,Sales!$D$3:$ABF$3,0))/QF$2*INDEX(Usage!$D$5:$ABF$11,MATCH(UsagePerHour!$B$52,Usage!$C$5:$C$11,0),MATCH(UsagePerHour!QF$4,Usage!$D$3:$ABF$3,0)),"")</f>
        <v>0</v>
      </c>
      <c r="QG58" s="6">
        <f>IFERROR(INDEX(Sales!$D$5:$ABF$18,MATCH(UsagePerHour!$B58,Sales!$C$5:$C$18,0),MATCH(UsagePerHour!QG$4,Sales!$D$3:$ABF$3,0))/QG$2*INDEX(Usage!$D$5:$ABF$11,MATCH(UsagePerHour!$B$52,Usage!$C$5:$C$11,0),MATCH(UsagePerHour!QG$4,Usage!$D$3:$ABF$3,0)),"")</f>
        <v>0</v>
      </c>
      <c r="QH58" s="6">
        <f>IFERROR(INDEX(Sales!$D$5:$ABF$18,MATCH(UsagePerHour!$B58,Sales!$C$5:$C$18,0),MATCH(UsagePerHour!QH$4,Sales!$D$3:$ABF$3,0))/QH$2*INDEX(Usage!$D$5:$ABF$11,MATCH(UsagePerHour!$B$52,Usage!$C$5:$C$11,0),MATCH(UsagePerHour!QH$4,Usage!$D$3:$ABF$3,0)),"")</f>
        <v>0</v>
      </c>
      <c r="QI58" s="6">
        <f>IFERROR(INDEX(Sales!$D$5:$ABF$18,MATCH(UsagePerHour!$B58,Sales!$C$5:$C$18,0),MATCH(UsagePerHour!QI$4,Sales!$D$3:$ABF$3,0))/QI$2*INDEX(Usage!$D$5:$ABF$11,MATCH(UsagePerHour!$B$52,Usage!$C$5:$C$11,0),MATCH(UsagePerHour!QI$4,Usage!$D$3:$ABF$3,0)),"")</f>
        <v>0</v>
      </c>
      <c r="QJ58" s="6">
        <f>IFERROR(INDEX(Sales!$D$5:$ABF$18,MATCH(UsagePerHour!$B58,Sales!$C$5:$C$18,0),MATCH(UsagePerHour!QJ$4,Sales!$D$3:$ABF$3,0))/QJ$2*INDEX(Usage!$D$5:$ABF$11,MATCH(UsagePerHour!$B$52,Usage!$C$5:$C$11,0),MATCH(UsagePerHour!QJ$4,Usage!$D$3:$ABF$3,0)),"")</f>
        <v>0</v>
      </c>
      <c r="QK58" s="6">
        <f>IFERROR(INDEX(Sales!$D$5:$ABF$18,MATCH(UsagePerHour!$B58,Sales!$C$5:$C$18,0),MATCH(UsagePerHour!QK$4,Sales!$D$3:$ABF$3,0))/QK$2*INDEX(Usage!$D$5:$ABF$11,MATCH(UsagePerHour!$B$52,Usage!$C$5:$C$11,0),MATCH(UsagePerHour!QK$4,Usage!$D$3:$ABF$3,0)),"")</f>
        <v>0</v>
      </c>
      <c r="QL58" s="6">
        <f>IFERROR(INDEX(Sales!$D$5:$ABF$18,MATCH(UsagePerHour!$B58,Sales!$C$5:$C$18,0),MATCH(UsagePerHour!QL$4,Sales!$D$3:$ABF$3,0))/QL$2*INDEX(Usage!$D$5:$ABF$11,MATCH(UsagePerHour!$B$52,Usage!$C$5:$C$11,0),MATCH(UsagePerHour!QL$4,Usage!$D$3:$ABF$3,0)),"")</f>
        <v>0</v>
      </c>
      <c r="QM58" s="6">
        <f>IFERROR(INDEX(Sales!$D$5:$ABF$18,MATCH(UsagePerHour!$B58,Sales!$C$5:$C$18,0),MATCH(UsagePerHour!QM$4,Sales!$D$3:$ABF$3,0))/QM$2*INDEX(Usage!$D$5:$ABF$11,MATCH(UsagePerHour!$B$52,Usage!$C$5:$C$11,0),MATCH(UsagePerHour!QM$4,Usage!$D$3:$ABF$3,0)),"")</f>
        <v>0</v>
      </c>
      <c r="QN58" s="6">
        <f>IFERROR(INDEX(Sales!$D$5:$ABF$18,MATCH(UsagePerHour!$B58,Sales!$C$5:$C$18,0),MATCH(UsagePerHour!QN$4,Sales!$D$3:$ABF$3,0))/QN$2*INDEX(Usage!$D$5:$ABF$11,MATCH(UsagePerHour!$B$52,Usage!$C$5:$C$11,0),MATCH(UsagePerHour!QN$4,Usage!$D$3:$ABF$3,0)),"")</f>
        <v>0</v>
      </c>
      <c r="QO58" s="6">
        <f>IFERROR(INDEX(Sales!$D$5:$ABF$18,MATCH(UsagePerHour!$B58,Sales!$C$5:$C$18,0),MATCH(UsagePerHour!QO$4,Sales!$D$3:$ABF$3,0))/QO$2*INDEX(Usage!$D$5:$ABF$11,MATCH(UsagePerHour!$B$52,Usage!$C$5:$C$11,0),MATCH(UsagePerHour!QO$4,Usage!$D$3:$ABF$3,0)),"")</f>
        <v>0</v>
      </c>
      <c r="QP58" s="6">
        <f>IFERROR(INDEX(Sales!$D$5:$ABF$18,MATCH(UsagePerHour!$B58,Sales!$C$5:$C$18,0),MATCH(UsagePerHour!QP$4,Sales!$D$3:$ABF$3,0))/QP$2*INDEX(Usage!$D$5:$ABF$11,MATCH(UsagePerHour!$B$52,Usage!$C$5:$C$11,0),MATCH(UsagePerHour!QP$4,Usage!$D$3:$ABF$3,0)),"")</f>
        <v>0</v>
      </c>
      <c r="QQ58" s="6">
        <f>IFERROR(INDEX(Sales!$D$5:$ABF$18,MATCH(UsagePerHour!$B58,Sales!$C$5:$C$18,0),MATCH(UsagePerHour!QQ$4,Sales!$D$3:$ABF$3,0))/QQ$2*INDEX(Usage!$D$5:$ABF$11,MATCH(UsagePerHour!$B$52,Usage!$C$5:$C$11,0),MATCH(UsagePerHour!QQ$4,Usage!$D$3:$ABF$3,0)),"")</f>
        <v>0</v>
      </c>
      <c r="QR58" s="6">
        <f>IFERROR(INDEX(Sales!$D$5:$ABF$18,MATCH(UsagePerHour!$B58,Sales!$C$5:$C$18,0),MATCH(UsagePerHour!QR$4,Sales!$D$3:$ABF$3,0))/QR$2*INDEX(Usage!$D$5:$ABF$11,MATCH(UsagePerHour!$B$52,Usage!$C$5:$C$11,0),MATCH(UsagePerHour!QR$4,Usage!$D$3:$ABF$3,0)),"")</f>
        <v>0</v>
      </c>
      <c r="QS58" s="6">
        <f>IFERROR(INDEX(Sales!$D$5:$ABF$18,MATCH(UsagePerHour!$B58,Sales!$C$5:$C$18,0),MATCH(UsagePerHour!QS$4,Sales!$D$3:$ABF$3,0))/QS$2*INDEX(Usage!$D$5:$ABF$11,MATCH(UsagePerHour!$B$52,Usage!$C$5:$C$11,0),MATCH(UsagePerHour!QS$4,Usage!$D$3:$ABF$3,0)),"")</f>
        <v>0</v>
      </c>
      <c r="QT58" s="6">
        <f>IFERROR(INDEX(Sales!$D$5:$ABF$18,MATCH(UsagePerHour!$B58,Sales!$C$5:$C$18,0),MATCH(UsagePerHour!QT$4,Sales!$D$3:$ABF$3,0))/QT$2*INDEX(Usage!$D$5:$ABF$11,MATCH(UsagePerHour!$B$52,Usage!$C$5:$C$11,0),MATCH(UsagePerHour!QT$4,Usage!$D$3:$ABF$3,0)),"")</f>
        <v>0</v>
      </c>
      <c r="QU58" s="6">
        <f>IFERROR(INDEX(Sales!$D$5:$ABF$18,MATCH(UsagePerHour!$B58,Sales!$C$5:$C$18,0),MATCH(UsagePerHour!QU$4,Sales!$D$3:$ABF$3,0))/QU$2*INDEX(Usage!$D$5:$ABF$11,MATCH(UsagePerHour!$B$52,Usage!$C$5:$C$11,0),MATCH(UsagePerHour!QU$4,Usage!$D$3:$ABF$3,0)),"")</f>
        <v>0</v>
      </c>
      <c r="QV58" s="6">
        <f>IFERROR(INDEX(Sales!$D$5:$ABF$18,MATCH(UsagePerHour!$B58,Sales!$C$5:$C$18,0),MATCH(UsagePerHour!QV$4,Sales!$D$3:$ABF$3,0))/QV$2*INDEX(Usage!$D$5:$ABF$11,MATCH(UsagePerHour!$B$52,Usage!$C$5:$C$11,0),MATCH(UsagePerHour!QV$4,Usage!$D$3:$ABF$3,0)),"")</f>
        <v>0</v>
      </c>
      <c r="QW58" s="6">
        <f>IFERROR(INDEX(Sales!$D$5:$ABF$18,MATCH(UsagePerHour!$B58,Sales!$C$5:$C$18,0),MATCH(UsagePerHour!QW$4,Sales!$D$3:$ABF$3,0))/QW$2*INDEX(Usage!$D$5:$ABF$11,MATCH(UsagePerHour!$B$52,Usage!$C$5:$C$11,0),MATCH(UsagePerHour!QW$4,Usage!$D$3:$ABF$3,0)),"")</f>
        <v>0</v>
      </c>
      <c r="QX58" s="6">
        <f>IFERROR(INDEX(Sales!$D$5:$ABF$18,MATCH(UsagePerHour!$B58,Sales!$C$5:$C$18,0),MATCH(UsagePerHour!QX$4,Sales!$D$3:$ABF$3,0))/QX$2*INDEX(Usage!$D$5:$ABF$11,MATCH(UsagePerHour!$B$52,Usage!$C$5:$C$11,0),MATCH(UsagePerHour!QX$4,Usage!$D$3:$ABF$3,0)),"")</f>
        <v>0</v>
      </c>
      <c r="QY58" s="6">
        <f>IFERROR(INDEX(Sales!$D$5:$ABF$18,MATCH(UsagePerHour!$B58,Sales!$C$5:$C$18,0),MATCH(UsagePerHour!QY$4,Sales!$D$3:$ABF$3,0))/QY$2*INDEX(Usage!$D$5:$ABF$11,MATCH(UsagePerHour!$B$52,Usage!$C$5:$C$11,0),MATCH(UsagePerHour!QY$4,Usage!$D$3:$ABF$3,0)),"")</f>
        <v>0</v>
      </c>
      <c r="QZ58" s="6">
        <f>IFERROR(INDEX(Sales!$D$5:$ABF$18,MATCH(UsagePerHour!$B58,Sales!$C$5:$C$18,0),MATCH(UsagePerHour!QZ$4,Sales!$D$3:$ABF$3,0))/QZ$2*INDEX(Usage!$D$5:$ABF$11,MATCH(UsagePerHour!$B$52,Usage!$C$5:$C$11,0),MATCH(UsagePerHour!QZ$4,Usage!$D$3:$ABF$3,0)),"")</f>
        <v>0</v>
      </c>
      <c r="RA58" s="6">
        <f>IFERROR(INDEX(Sales!$D$5:$ABF$18,MATCH(UsagePerHour!$B58,Sales!$C$5:$C$18,0),MATCH(UsagePerHour!RA$4,Sales!$D$3:$ABF$3,0))/RA$2*INDEX(Usage!$D$5:$ABF$11,MATCH(UsagePerHour!$B$52,Usage!$C$5:$C$11,0),MATCH(UsagePerHour!RA$4,Usage!$D$3:$ABF$3,0)),"")</f>
        <v>0</v>
      </c>
      <c r="RB58" s="6">
        <f>IFERROR(INDEX(Sales!$D$5:$ABF$18,MATCH(UsagePerHour!$B58,Sales!$C$5:$C$18,0),MATCH(UsagePerHour!RB$4,Sales!$D$3:$ABF$3,0))/RB$2*INDEX(Usage!$D$5:$ABF$11,MATCH(UsagePerHour!$B$52,Usage!$C$5:$C$11,0),MATCH(UsagePerHour!RB$4,Usage!$D$3:$ABF$3,0)),"")</f>
        <v>0</v>
      </c>
      <c r="RC58" s="6">
        <f>IFERROR(INDEX(Sales!$D$5:$ABF$18,MATCH(UsagePerHour!$B58,Sales!$C$5:$C$18,0),MATCH(UsagePerHour!RC$4,Sales!$D$3:$ABF$3,0))/RC$2*INDEX(Usage!$D$5:$ABF$11,MATCH(UsagePerHour!$B$52,Usage!$C$5:$C$11,0),MATCH(UsagePerHour!RC$4,Usage!$D$3:$ABF$3,0)),"")</f>
        <v>0</v>
      </c>
      <c r="RD58" s="6">
        <f>IFERROR(INDEX(Sales!$D$5:$ABF$18,MATCH(UsagePerHour!$B58,Sales!$C$5:$C$18,0),MATCH(UsagePerHour!RD$4,Sales!$D$3:$ABF$3,0))/RD$2*INDEX(Usage!$D$5:$ABF$11,MATCH(UsagePerHour!$B$52,Usage!$C$5:$C$11,0),MATCH(UsagePerHour!RD$4,Usage!$D$3:$ABF$3,0)),"")</f>
        <v>0</v>
      </c>
      <c r="RE58" s="6">
        <f>IFERROR(INDEX(Sales!$D$5:$ABF$18,MATCH(UsagePerHour!$B58,Sales!$C$5:$C$18,0),MATCH(UsagePerHour!RE$4,Sales!$D$3:$ABF$3,0))/RE$2*INDEX(Usage!$D$5:$ABF$11,MATCH(UsagePerHour!$B$52,Usage!$C$5:$C$11,0),MATCH(UsagePerHour!RE$4,Usage!$D$3:$ABF$3,0)),"")</f>
        <v>0</v>
      </c>
      <c r="RF58" s="6">
        <f>IFERROR(INDEX(Sales!$D$5:$ABF$18,MATCH(UsagePerHour!$B58,Sales!$C$5:$C$18,0),MATCH(UsagePerHour!RF$4,Sales!$D$3:$ABF$3,0))/RF$2*INDEX(Usage!$D$5:$ABF$11,MATCH(UsagePerHour!$B$52,Usage!$C$5:$C$11,0),MATCH(UsagePerHour!RF$4,Usage!$D$3:$ABF$3,0)),"")</f>
        <v>0</v>
      </c>
      <c r="RG58" s="6">
        <f>IFERROR(INDEX(Sales!$D$5:$ABF$18,MATCH(UsagePerHour!$B58,Sales!$C$5:$C$18,0),MATCH(UsagePerHour!RG$4,Sales!$D$3:$ABF$3,0))/RG$2*INDEX(Usage!$D$5:$ABF$11,MATCH(UsagePerHour!$B$52,Usage!$C$5:$C$11,0),MATCH(UsagePerHour!RG$4,Usage!$D$3:$ABF$3,0)),"")</f>
        <v>0</v>
      </c>
      <c r="RH58" s="6">
        <f>IFERROR(INDEX(Sales!$D$5:$ABF$18,MATCH(UsagePerHour!$B58,Sales!$C$5:$C$18,0),MATCH(UsagePerHour!RH$4,Sales!$D$3:$ABF$3,0))/RH$2*INDEX(Usage!$D$5:$ABF$11,MATCH(UsagePerHour!$B$52,Usage!$C$5:$C$11,0),MATCH(UsagePerHour!RH$4,Usage!$D$3:$ABF$3,0)),"")</f>
        <v>0</v>
      </c>
      <c r="RI58" s="6">
        <f>IFERROR(INDEX(Sales!$D$5:$ABF$18,MATCH(UsagePerHour!$B58,Sales!$C$5:$C$18,0),MATCH(UsagePerHour!RI$4,Sales!$D$3:$ABF$3,0))/RI$2*INDEX(Usage!$D$5:$ABF$11,MATCH(UsagePerHour!$B$52,Usage!$C$5:$C$11,0),MATCH(UsagePerHour!RI$4,Usage!$D$3:$ABF$3,0)),"")</f>
        <v>0</v>
      </c>
      <c r="RJ58" s="6">
        <f>IFERROR(INDEX(Sales!$D$5:$ABF$18,MATCH(UsagePerHour!$B58,Sales!$C$5:$C$18,0),MATCH(UsagePerHour!RJ$4,Sales!$D$3:$ABF$3,0))/RJ$2*INDEX(Usage!$D$5:$ABF$11,MATCH(UsagePerHour!$B$52,Usage!$C$5:$C$11,0),MATCH(UsagePerHour!RJ$4,Usage!$D$3:$ABF$3,0)),"")</f>
        <v>0</v>
      </c>
      <c r="RK58" s="6">
        <f>IFERROR(INDEX(Sales!$D$5:$ABF$18,MATCH(UsagePerHour!$B58,Sales!$C$5:$C$18,0),MATCH(UsagePerHour!RK$4,Sales!$D$3:$ABF$3,0))/RK$2*INDEX(Usage!$D$5:$ABF$11,MATCH(UsagePerHour!$B$52,Usage!$C$5:$C$11,0),MATCH(UsagePerHour!RK$4,Usage!$D$3:$ABF$3,0)),"")</f>
        <v>0</v>
      </c>
      <c r="RL58" s="6">
        <f>IFERROR(INDEX(Sales!$D$5:$ABF$18,MATCH(UsagePerHour!$B58,Sales!$C$5:$C$18,0),MATCH(UsagePerHour!RL$4,Sales!$D$3:$ABF$3,0))/RL$2*INDEX(Usage!$D$5:$ABF$11,MATCH(UsagePerHour!$B$52,Usage!$C$5:$C$11,0),MATCH(UsagePerHour!RL$4,Usage!$D$3:$ABF$3,0)),"")</f>
        <v>0</v>
      </c>
      <c r="RM58" s="6">
        <f>IFERROR(INDEX(Sales!$D$5:$ABF$18,MATCH(UsagePerHour!$B58,Sales!$C$5:$C$18,0),MATCH(UsagePerHour!RM$4,Sales!$D$3:$ABF$3,0))/RM$2*INDEX(Usage!$D$5:$ABF$11,MATCH(UsagePerHour!$B$52,Usage!$C$5:$C$11,0),MATCH(UsagePerHour!RM$4,Usage!$D$3:$ABF$3,0)),"")</f>
        <v>0</v>
      </c>
      <c r="RN58" s="6">
        <f>IFERROR(INDEX(Sales!$D$5:$ABF$18,MATCH(UsagePerHour!$B58,Sales!$C$5:$C$18,0),MATCH(UsagePerHour!RN$4,Sales!$D$3:$ABF$3,0))/RN$2*INDEX(Usage!$D$5:$ABF$11,MATCH(UsagePerHour!$B$52,Usage!$C$5:$C$11,0),MATCH(UsagePerHour!RN$4,Usage!$D$3:$ABF$3,0)),"")</f>
        <v>0</v>
      </c>
      <c r="RO58" s="6">
        <f>IFERROR(INDEX(Sales!$D$5:$ABF$18,MATCH(UsagePerHour!$B58,Sales!$C$5:$C$18,0),MATCH(UsagePerHour!RO$4,Sales!$D$3:$ABF$3,0))/RO$2*INDEX(Usage!$D$5:$ABF$11,MATCH(UsagePerHour!$B$52,Usage!$C$5:$C$11,0),MATCH(UsagePerHour!RO$4,Usage!$D$3:$ABF$3,0)),"")</f>
        <v>0</v>
      </c>
      <c r="RP58" s="6">
        <f>IFERROR(INDEX(Sales!$D$5:$ABF$18,MATCH(UsagePerHour!$B58,Sales!$C$5:$C$18,0),MATCH(UsagePerHour!RP$4,Sales!$D$3:$ABF$3,0))/RP$2*INDEX(Usage!$D$5:$ABF$11,MATCH(UsagePerHour!$B$52,Usage!$C$5:$C$11,0),MATCH(UsagePerHour!RP$4,Usage!$D$3:$ABF$3,0)),"")</f>
        <v>0</v>
      </c>
      <c r="RQ58" s="6">
        <f>IFERROR(INDEX(Sales!$D$5:$ABF$18,MATCH(UsagePerHour!$B58,Sales!$C$5:$C$18,0),MATCH(UsagePerHour!RQ$4,Sales!$D$3:$ABF$3,0))/RQ$2*INDEX(Usage!$D$5:$ABF$11,MATCH(UsagePerHour!$B$52,Usage!$C$5:$C$11,0),MATCH(UsagePerHour!RQ$4,Usage!$D$3:$ABF$3,0)),"")</f>
        <v>0</v>
      </c>
      <c r="RR58" s="6">
        <f>IFERROR(INDEX(Sales!$D$5:$ABF$18,MATCH(UsagePerHour!$B58,Sales!$C$5:$C$18,0),MATCH(UsagePerHour!RR$4,Sales!$D$3:$ABF$3,0))/RR$2*INDEX(Usage!$D$5:$ABF$11,MATCH(UsagePerHour!$B$52,Usage!$C$5:$C$11,0),MATCH(UsagePerHour!RR$4,Usage!$D$3:$ABF$3,0)),"")</f>
        <v>0</v>
      </c>
      <c r="RS58" s="6">
        <f>IFERROR(INDEX(Sales!$D$5:$ABF$18,MATCH(UsagePerHour!$B58,Sales!$C$5:$C$18,0),MATCH(UsagePerHour!RS$4,Sales!$D$3:$ABF$3,0))/RS$2*INDEX(Usage!$D$5:$ABF$11,MATCH(UsagePerHour!$B$52,Usage!$C$5:$C$11,0),MATCH(UsagePerHour!RS$4,Usage!$D$3:$ABF$3,0)),"")</f>
        <v>0</v>
      </c>
      <c r="RT58" s="6">
        <f>IFERROR(INDEX(Sales!$D$5:$ABF$18,MATCH(UsagePerHour!$B58,Sales!$C$5:$C$18,0),MATCH(UsagePerHour!RT$4,Sales!$D$3:$ABF$3,0))/RT$2*INDEX(Usage!$D$5:$ABF$11,MATCH(UsagePerHour!$B$52,Usage!$C$5:$C$11,0),MATCH(UsagePerHour!RT$4,Usage!$D$3:$ABF$3,0)),"")</f>
        <v>0</v>
      </c>
      <c r="RU58" s="6">
        <f>IFERROR(INDEX(Sales!$D$5:$ABF$18,MATCH(UsagePerHour!$B58,Sales!$C$5:$C$18,0),MATCH(UsagePerHour!RU$4,Sales!$D$3:$ABF$3,0))/RU$2*INDEX(Usage!$D$5:$ABF$11,MATCH(UsagePerHour!$B$52,Usage!$C$5:$C$11,0),MATCH(UsagePerHour!RU$4,Usage!$D$3:$ABF$3,0)),"")</f>
        <v>0</v>
      </c>
      <c r="RV58" s="6">
        <f>IFERROR(INDEX(Sales!$D$5:$ABF$18,MATCH(UsagePerHour!$B58,Sales!$C$5:$C$18,0),MATCH(UsagePerHour!RV$4,Sales!$D$3:$ABF$3,0))/RV$2*INDEX(Usage!$D$5:$ABF$11,MATCH(UsagePerHour!$B$52,Usage!$C$5:$C$11,0),MATCH(UsagePerHour!RV$4,Usage!$D$3:$ABF$3,0)),"")</f>
        <v>0</v>
      </c>
      <c r="RW58" s="6">
        <f>IFERROR(INDEX(Sales!$D$5:$ABF$18,MATCH(UsagePerHour!$B58,Sales!$C$5:$C$18,0),MATCH(UsagePerHour!RW$4,Sales!$D$3:$ABF$3,0))/RW$2*INDEX(Usage!$D$5:$ABF$11,MATCH(UsagePerHour!$B$52,Usage!$C$5:$C$11,0),MATCH(UsagePerHour!RW$4,Usage!$D$3:$ABF$3,0)),"")</f>
        <v>0</v>
      </c>
      <c r="RX58" s="6">
        <f>IFERROR(INDEX(Sales!$D$5:$ABF$18,MATCH(UsagePerHour!$B58,Sales!$C$5:$C$18,0),MATCH(UsagePerHour!RX$4,Sales!$D$3:$ABF$3,0))/RX$2*INDEX(Usage!$D$5:$ABF$11,MATCH(UsagePerHour!$B$52,Usage!$C$5:$C$11,0),MATCH(UsagePerHour!RX$4,Usage!$D$3:$ABF$3,0)),"")</f>
        <v>0</v>
      </c>
      <c r="RY58" s="6">
        <f>IFERROR(INDEX(Sales!$D$5:$ABF$18,MATCH(UsagePerHour!$B58,Sales!$C$5:$C$18,0),MATCH(UsagePerHour!RY$4,Sales!$D$3:$ABF$3,0))/RY$2*INDEX(Usage!$D$5:$ABF$11,MATCH(UsagePerHour!$B$52,Usage!$C$5:$C$11,0),MATCH(UsagePerHour!RY$4,Usage!$D$3:$ABF$3,0)),"")</f>
        <v>0</v>
      </c>
      <c r="RZ58" s="6">
        <f>IFERROR(INDEX(Sales!$D$5:$ABF$18,MATCH(UsagePerHour!$B58,Sales!$C$5:$C$18,0),MATCH(UsagePerHour!RZ$4,Sales!$D$3:$ABF$3,0))/RZ$2*INDEX(Usage!$D$5:$ABF$11,MATCH(UsagePerHour!$B$52,Usage!$C$5:$C$11,0),MATCH(UsagePerHour!RZ$4,Usage!$D$3:$ABF$3,0)),"")</f>
        <v>0</v>
      </c>
      <c r="SA58" s="6">
        <f>IFERROR(INDEX(Sales!$D$5:$ABF$18,MATCH(UsagePerHour!$B58,Sales!$C$5:$C$18,0),MATCH(UsagePerHour!SA$4,Sales!$D$3:$ABF$3,0))/SA$2*INDEX(Usage!$D$5:$ABF$11,MATCH(UsagePerHour!$B$52,Usage!$C$5:$C$11,0),MATCH(UsagePerHour!SA$4,Usage!$D$3:$ABF$3,0)),"")</f>
        <v>0</v>
      </c>
      <c r="SB58" s="6">
        <f>IFERROR(INDEX(Sales!$D$5:$ABF$18,MATCH(UsagePerHour!$B58,Sales!$C$5:$C$18,0),MATCH(UsagePerHour!SB$4,Sales!$D$3:$ABF$3,0))/SB$2*INDEX(Usage!$D$5:$ABF$11,MATCH(UsagePerHour!$B$52,Usage!$C$5:$C$11,0),MATCH(UsagePerHour!SB$4,Usage!$D$3:$ABF$3,0)),"")</f>
        <v>0</v>
      </c>
      <c r="SC58" s="6">
        <f>IFERROR(INDEX(Sales!$D$5:$ABF$18,MATCH(UsagePerHour!$B58,Sales!$C$5:$C$18,0),MATCH(UsagePerHour!SC$4,Sales!$D$3:$ABF$3,0))/SC$2*INDEX(Usage!$D$5:$ABF$11,MATCH(UsagePerHour!$B$52,Usage!$C$5:$C$11,0),MATCH(UsagePerHour!SC$4,Usage!$D$3:$ABF$3,0)),"")</f>
        <v>0</v>
      </c>
      <c r="SD58" s="6">
        <f>IFERROR(INDEX(Sales!$D$5:$ABF$18,MATCH(UsagePerHour!$B58,Sales!$C$5:$C$18,0),MATCH(UsagePerHour!SD$4,Sales!$D$3:$ABF$3,0))/SD$2*INDEX(Usage!$D$5:$ABF$11,MATCH(UsagePerHour!$B$52,Usage!$C$5:$C$11,0),MATCH(UsagePerHour!SD$4,Usage!$D$3:$ABF$3,0)),"")</f>
        <v>0</v>
      </c>
      <c r="SE58" s="6">
        <f>IFERROR(INDEX(Sales!$D$5:$ABF$18,MATCH(UsagePerHour!$B58,Sales!$C$5:$C$18,0),MATCH(UsagePerHour!SE$4,Sales!$D$3:$ABF$3,0))/SE$2*INDEX(Usage!$D$5:$ABF$11,MATCH(UsagePerHour!$B$52,Usage!$C$5:$C$11,0),MATCH(UsagePerHour!SE$4,Usage!$D$3:$ABF$3,0)),"")</f>
        <v>0</v>
      </c>
      <c r="SF58" s="6">
        <f>IFERROR(INDEX(Sales!$D$5:$ABF$18,MATCH(UsagePerHour!$B58,Sales!$C$5:$C$18,0),MATCH(UsagePerHour!SF$4,Sales!$D$3:$ABF$3,0))/SF$2*INDEX(Usage!$D$5:$ABF$11,MATCH(UsagePerHour!$B$52,Usage!$C$5:$C$11,0),MATCH(UsagePerHour!SF$4,Usage!$D$3:$ABF$3,0)),"")</f>
        <v>0</v>
      </c>
      <c r="SG58" s="6" t="str">
        <f>IFERROR(INDEX(Sales!$D$5:$ABF$18,MATCH(UsagePerHour!$B58,Sales!$C$5:$C$18,0),MATCH(UsagePerHour!SG$4,Sales!$D$3:$ABF$3,0))/SG$2*INDEX(Usage!$D$5:$ABF$11,MATCH(UsagePerHour!$B$52,Usage!$C$5:$C$11,0),MATCH(UsagePerHour!SG$4,Usage!$D$3:$ABF$3,0)),"")</f>
        <v/>
      </c>
      <c r="SH58" s="6" t="str">
        <f>IFERROR(INDEX(Sales!$D$5:$ABF$18,MATCH(UsagePerHour!$B58,Sales!$C$5:$C$18,0),MATCH(UsagePerHour!SH$4,Sales!$D$3:$ABF$3,0))/SH$2*INDEX(Usage!$D$5:$ABF$11,MATCH(UsagePerHour!$B$52,Usage!$C$5:$C$11,0),MATCH(UsagePerHour!SH$4,Usage!$D$3:$ABF$3,0)),"")</f>
        <v/>
      </c>
      <c r="SI58" s="6" t="str">
        <f>IFERROR(INDEX(Sales!$D$5:$ABF$18,MATCH(UsagePerHour!$B58,Sales!$C$5:$C$18,0),MATCH(UsagePerHour!SI$4,Sales!$D$3:$ABF$3,0))/SI$2*INDEX(Usage!$D$5:$ABF$11,MATCH(UsagePerHour!$B$52,Usage!$C$5:$C$11,0),MATCH(UsagePerHour!SI$4,Usage!$D$3:$ABF$3,0)),"")</f>
        <v/>
      </c>
      <c r="SJ58" s="6" t="str">
        <f>IFERROR(INDEX(Sales!$D$5:$ABF$18,MATCH(UsagePerHour!$B58,Sales!$C$5:$C$18,0),MATCH(UsagePerHour!SJ$4,Sales!$D$3:$ABF$3,0))/SJ$2*INDEX(Usage!$D$5:$ABF$11,MATCH(UsagePerHour!$B$52,Usage!$C$5:$C$11,0),MATCH(UsagePerHour!SJ$4,Usage!$D$3:$ABF$3,0)),"")</f>
        <v/>
      </c>
      <c r="SK58" s="6" t="str">
        <f>IFERROR(INDEX(Sales!$D$5:$ABF$18,MATCH(UsagePerHour!$B58,Sales!$C$5:$C$18,0),MATCH(UsagePerHour!SK$4,Sales!$D$3:$ABF$3,0))/SK$2*INDEX(Usage!$D$5:$ABF$11,MATCH(UsagePerHour!$B$52,Usage!$C$5:$C$11,0),MATCH(UsagePerHour!SK$4,Usage!$D$3:$ABF$3,0)),"")</f>
        <v/>
      </c>
      <c r="SL58" s="6" t="str">
        <f>IFERROR(INDEX(Sales!$D$5:$ABF$18,MATCH(UsagePerHour!$B58,Sales!$C$5:$C$18,0),MATCH(UsagePerHour!SL$4,Sales!$D$3:$ABF$3,0))/SL$2*INDEX(Usage!$D$5:$ABF$11,MATCH(UsagePerHour!$B$52,Usage!$C$5:$C$11,0),MATCH(UsagePerHour!SL$4,Usage!$D$3:$ABF$3,0)),"")</f>
        <v/>
      </c>
      <c r="SM58" s="6" t="str">
        <f>IFERROR(INDEX(Sales!$D$5:$ABF$18,MATCH(UsagePerHour!$B58,Sales!$C$5:$C$18,0),MATCH(UsagePerHour!SM$4,Sales!$D$3:$ABF$3,0))/SM$2*INDEX(Usage!$D$5:$ABF$11,MATCH(UsagePerHour!$B$52,Usage!$C$5:$C$11,0),MATCH(UsagePerHour!SM$4,Usage!$D$3:$ABF$3,0)),"")</f>
        <v/>
      </c>
      <c r="SN58" s="6" t="str">
        <f>IFERROR(INDEX(Sales!$D$5:$ABF$18,MATCH(UsagePerHour!$B58,Sales!$C$5:$C$18,0),MATCH(UsagePerHour!SN$4,Sales!$D$3:$ABF$3,0))/SN$2*INDEX(Usage!$D$5:$ABF$11,MATCH(UsagePerHour!$B$52,Usage!$C$5:$C$11,0),MATCH(UsagePerHour!SN$4,Usage!$D$3:$ABF$3,0)),"")</f>
        <v/>
      </c>
      <c r="SO58" s="6" t="str">
        <f>IFERROR(INDEX(Sales!$D$5:$ABF$18,MATCH(UsagePerHour!$B58,Sales!$C$5:$C$18,0),MATCH(UsagePerHour!SO$4,Sales!$D$3:$ABF$3,0))/SO$2*INDEX(Usage!$D$5:$ABF$11,MATCH(UsagePerHour!$B$52,Usage!$C$5:$C$11,0),MATCH(UsagePerHour!SO$4,Usage!$D$3:$ABF$3,0)),"")</f>
        <v/>
      </c>
      <c r="SP58" s="6" t="str">
        <f>IFERROR(INDEX(Sales!$D$5:$ABF$18,MATCH(UsagePerHour!$B58,Sales!$C$5:$C$18,0),MATCH(UsagePerHour!SP$4,Sales!$D$3:$ABF$3,0))/SP$2*INDEX(Usage!$D$5:$ABF$11,MATCH(UsagePerHour!$B$52,Usage!$C$5:$C$11,0),MATCH(UsagePerHour!SP$4,Usage!$D$3:$ABF$3,0)),"")</f>
        <v/>
      </c>
      <c r="SQ58" s="6" t="str">
        <f>IFERROR(INDEX(Sales!$D$5:$ABF$18,MATCH(UsagePerHour!$B58,Sales!$C$5:$C$18,0),MATCH(UsagePerHour!SQ$4,Sales!$D$3:$ABF$3,0))/SQ$2*INDEX(Usage!$D$5:$ABF$11,MATCH(UsagePerHour!$B$52,Usage!$C$5:$C$11,0),MATCH(UsagePerHour!SQ$4,Usage!$D$3:$ABF$3,0)),"")</f>
        <v/>
      </c>
      <c r="SR58" s="6" t="str">
        <f>IFERROR(INDEX(Sales!$D$5:$ABF$18,MATCH(UsagePerHour!$B58,Sales!$C$5:$C$18,0),MATCH(UsagePerHour!SR$4,Sales!$D$3:$ABF$3,0))/SR$2*INDEX(Usage!$D$5:$ABF$11,MATCH(UsagePerHour!$B$52,Usage!$C$5:$C$11,0),MATCH(UsagePerHour!SR$4,Usage!$D$3:$ABF$3,0)),"")</f>
        <v/>
      </c>
      <c r="SS58" s="6" t="str">
        <f>IFERROR(INDEX(Sales!$D$5:$ABF$18,MATCH(UsagePerHour!$B58,Sales!$C$5:$C$18,0),MATCH(UsagePerHour!SS$4,Sales!$D$3:$ABF$3,0))/SS$2*INDEX(Usage!$D$5:$ABF$11,MATCH(UsagePerHour!$B$52,Usage!$C$5:$C$11,0),MATCH(UsagePerHour!SS$4,Usage!$D$3:$ABF$3,0)),"")</f>
        <v/>
      </c>
      <c r="ST58" s="6" t="str">
        <f>IFERROR(INDEX(Sales!$D$5:$ABF$18,MATCH(UsagePerHour!$B58,Sales!$C$5:$C$18,0),MATCH(UsagePerHour!ST$4,Sales!$D$3:$ABF$3,0))/ST$2*INDEX(Usage!$D$5:$ABF$11,MATCH(UsagePerHour!$B$52,Usage!$C$5:$C$11,0),MATCH(UsagePerHour!ST$4,Usage!$D$3:$ABF$3,0)),"")</f>
        <v/>
      </c>
      <c r="SU58" s="6" t="str">
        <f>IFERROR(INDEX(Sales!$D$5:$ABF$18,MATCH(UsagePerHour!$B58,Sales!$C$5:$C$18,0),MATCH(UsagePerHour!SU$4,Sales!$D$3:$ABF$3,0))/SU$2*INDEX(Usage!$D$5:$ABF$11,MATCH(UsagePerHour!$B$52,Usage!$C$5:$C$11,0),MATCH(UsagePerHour!SU$4,Usage!$D$3:$ABF$3,0)),"")</f>
        <v/>
      </c>
      <c r="SV58" s="6" t="str">
        <f>IFERROR(INDEX(Sales!$D$5:$ABF$18,MATCH(UsagePerHour!$B58,Sales!$C$5:$C$18,0),MATCH(UsagePerHour!SV$4,Sales!$D$3:$ABF$3,0))/SV$2*INDEX(Usage!$D$5:$ABF$11,MATCH(UsagePerHour!$B$52,Usage!$C$5:$C$11,0),MATCH(UsagePerHour!SV$4,Usage!$D$3:$ABF$3,0)),"")</f>
        <v/>
      </c>
      <c r="SW58" s="6" t="str">
        <f>IFERROR(INDEX(Sales!$D$5:$ABF$18,MATCH(UsagePerHour!$B58,Sales!$C$5:$C$18,0),MATCH(UsagePerHour!SW$4,Sales!$D$3:$ABF$3,0))/SW$2*INDEX(Usage!$D$5:$ABF$11,MATCH(UsagePerHour!$B$52,Usage!$C$5:$C$11,0),MATCH(UsagePerHour!SW$4,Usage!$D$3:$ABF$3,0)),"")</f>
        <v/>
      </c>
      <c r="SX58" s="6" t="str">
        <f>IFERROR(INDEX(Sales!$D$5:$ABF$18,MATCH(UsagePerHour!$B58,Sales!$C$5:$C$18,0),MATCH(UsagePerHour!SX$4,Sales!$D$3:$ABF$3,0))/SX$2*INDEX(Usage!$D$5:$ABF$11,MATCH(UsagePerHour!$B$52,Usage!$C$5:$C$11,0),MATCH(UsagePerHour!SX$4,Usage!$D$3:$ABF$3,0)),"")</f>
        <v/>
      </c>
      <c r="SY58" s="6" t="str">
        <f>IFERROR(INDEX(Sales!$D$5:$ABF$18,MATCH(UsagePerHour!$B58,Sales!$C$5:$C$18,0),MATCH(UsagePerHour!SY$4,Sales!$D$3:$ABF$3,0))/SY$2*INDEX(Usage!$D$5:$ABF$11,MATCH(UsagePerHour!$B$52,Usage!$C$5:$C$11,0),MATCH(UsagePerHour!SY$4,Usage!$D$3:$ABF$3,0)),"")</f>
        <v/>
      </c>
      <c r="SZ58" s="6" t="str">
        <f>IFERROR(INDEX(Sales!$D$5:$ABF$18,MATCH(UsagePerHour!$B58,Sales!$C$5:$C$18,0),MATCH(UsagePerHour!SZ$4,Sales!$D$3:$ABF$3,0))/SZ$2*INDEX(Usage!$D$5:$ABF$11,MATCH(UsagePerHour!$B$52,Usage!$C$5:$C$11,0),MATCH(UsagePerHour!SZ$4,Usage!$D$3:$ABF$3,0)),"")</f>
        <v/>
      </c>
      <c r="TA58" s="6" t="str">
        <f>IFERROR(INDEX(Sales!$D$5:$ABF$18,MATCH(UsagePerHour!$B58,Sales!$C$5:$C$18,0),MATCH(UsagePerHour!TA$4,Sales!$D$3:$ABF$3,0))/TA$2*INDEX(Usage!$D$5:$ABF$11,MATCH(UsagePerHour!$B$52,Usage!$C$5:$C$11,0),MATCH(UsagePerHour!TA$4,Usage!$D$3:$ABF$3,0)),"")</f>
        <v/>
      </c>
      <c r="TB58" s="6" t="str">
        <f>IFERROR(INDEX(Sales!$D$5:$ABF$18,MATCH(UsagePerHour!$B58,Sales!$C$5:$C$18,0),MATCH(UsagePerHour!TB$4,Sales!$D$3:$ABF$3,0))/TB$2*INDEX(Usage!$D$5:$ABF$11,MATCH(UsagePerHour!$B$52,Usage!$C$5:$C$11,0),MATCH(UsagePerHour!TB$4,Usage!$D$3:$ABF$3,0)),"")</f>
        <v/>
      </c>
      <c r="TC58" s="6" t="str">
        <f>IFERROR(INDEX(Sales!$D$5:$ABF$18,MATCH(UsagePerHour!$B58,Sales!$C$5:$C$18,0),MATCH(UsagePerHour!TC$4,Sales!$D$3:$ABF$3,0))/TC$2*INDEX(Usage!$D$5:$ABF$11,MATCH(UsagePerHour!$B$52,Usage!$C$5:$C$11,0),MATCH(UsagePerHour!TC$4,Usage!$D$3:$ABF$3,0)),"")</f>
        <v/>
      </c>
      <c r="TD58" s="6" t="str">
        <f>IFERROR(INDEX(Sales!$D$5:$ABF$18,MATCH(UsagePerHour!$B58,Sales!$C$5:$C$18,0),MATCH(UsagePerHour!TD$4,Sales!$D$3:$ABF$3,0))/TD$2*INDEX(Usage!$D$5:$ABF$11,MATCH(UsagePerHour!$B$52,Usage!$C$5:$C$11,0),MATCH(UsagePerHour!TD$4,Usage!$D$3:$ABF$3,0)),"")</f>
        <v/>
      </c>
      <c r="TE58" s="6" t="str">
        <f>IFERROR(INDEX(Sales!$D$5:$ABF$18,MATCH(UsagePerHour!$B58,Sales!$C$5:$C$18,0),MATCH(UsagePerHour!TE$4,Sales!$D$3:$ABF$3,0))/TE$2*INDEX(Usage!$D$5:$ABF$11,MATCH(UsagePerHour!$B$52,Usage!$C$5:$C$11,0),MATCH(UsagePerHour!TE$4,Usage!$D$3:$ABF$3,0)),"")</f>
        <v/>
      </c>
      <c r="TF58" s="6" t="str">
        <f>IFERROR(INDEX(Sales!$D$5:$ABF$18,MATCH(UsagePerHour!$B58,Sales!$C$5:$C$18,0),MATCH(UsagePerHour!TF$4,Sales!$D$3:$ABF$3,0))/TF$2*INDEX(Usage!$D$5:$ABF$11,MATCH(UsagePerHour!$B$52,Usage!$C$5:$C$11,0),MATCH(UsagePerHour!TF$4,Usage!$D$3:$ABF$3,0)),"")</f>
        <v/>
      </c>
      <c r="TG58" s="6" t="str">
        <f>IFERROR(INDEX(Sales!$D$5:$ABF$18,MATCH(UsagePerHour!$B58,Sales!$C$5:$C$18,0),MATCH(UsagePerHour!TG$4,Sales!$D$3:$ABF$3,0))/TG$2*INDEX(Usage!$D$5:$ABF$11,MATCH(UsagePerHour!$B$52,Usage!$C$5:$C$11,0),MATCH(UsagePerHour!TG$4,Usage!$D$3:$ABF$3,0)),"")</f>
        <v/>
      </c>
      <c r="TH58" s="6" t="str">
        <f>IFERROR(INDEX(Sales!$D$5:$ABF$18,MATCH(UsagePerHour!$B58,Sales!$C$5:$C$18,0),MATCH(UsagePerHour!TH$4,Sales!$D$3:$ABF$3,0))/TH$2*INDEX(Usage!$D$5:$ABF$11,MATCH(UsagePerHour!$B$52,Usage!$C$5:$C$11,0),MATCH(UsagePerHour!TH$4,Usage!$D$3:$ABF$3,0)),"")</f>
        <v/>
      </c>
      <c r="TI58" s="6" t="str">
        <f>IFERROR(INDEX(Sales!$D$5:$ABF$18,MATCH(UsagePerHour!$B58,Sales!$C$5:$C$18,0),MATCH(UsagePerHour!TI$4,Sales!$D$3:$ABF$3,0))/TI$2*INDEX(Usage!$D$5:$ABF$11,MATCH(UsagePerHour!$B$52,Usage!$C$5:$C$11,0),MATCH(UsagePerHour!TI$4,Usage!$D$3:$ABF$3,0)),"")</f>
        <v/>
      </c>
      <c r="TJ58" s="6" t="str">
        <f>IFERROR(INDEX(Sales!$D$5:$ABF$18,MATCH(UsagePerHour!$B58,Sales!$C$5:$C$18,0),MATCH(UsagePerHour!TJ$4,Sales!$D$3:$ABF$3,0))/TJ$2*INDEX(Usage!$D$5:$ABF$11,MATCH(UsagePerHour!$B$52,Usage!$C$5:$C$11,0),MATCH(UsagePerHour!TJ$4,Usage!$D$3:$ABF$3,0)),"")</f>
        <v/>
      </c>
      <c r="TK58" s="6" t="str">
        <f>IFERROR(INDEX(Sales!$D$5:$ABF$18,MATCH(UsagePerHour!$B58,Sales!$C$5:$C$18,0),MATCH(UsagePerHour!TK$4,Sales!$D$3:$ABF$3,0))/TK$2*INDEX(Usage!$D$5:$ABF$11,MATCH(UsagePerHour!$B$52,Usage!$C$5:$C$11,0),MATCH(UsagePerHour!TK$4,Usage!$D$3:$ABF$3,0)),"")</f>
        <v/>
      </c>
      <c r="TL58" s="6" t="str">
        <f>IFERROR(INDEX(Sales!$D$5:$ABF$18,MATCH(UsagePerHour!$B58,Sales!$C$5:$C$18,0),MATCH(UsagePerHour!TL$4,Sales!$D$3:$ABF$3,0))/TL$2*INDEX(Usage!$D$5:$ABF$11,MATCH(UsagePerHour!$B$52,Usage!$C$5:$C$11,0),MATCH(UsagePerHour!TL$4,Usage!$D$3:$ABF$3,0)),"")</f>
        <v/>
      </c>
      <c r="TM58" s="6" t="str">
        <f>IFERROR(INDEX(Sales!$D$5:$ABF$18,MATCH(UsagePerHour!$B58,Sales!$C$5:$C$18,0),MATCH(UsagePerHour!TM$4,Sales!$D$3:$ABF$3,0))/TM$2*INDEX(Usage!$D$5:$ABF$11,MATCH(UsagePerHour!$B$52,Usage!$C$5:$C$11,0),MATCH(UsagePerHour!TM$4,Usage!$D$3:$ABF$3,0)),"")</f>
        <v/>
      </c>
      <c r="TN58" s="6" t="str">
        <f>IFERROR(INDEX(Sales!$D$5:$ABF$18,MATCH(UsagePerHour!$B58,Sales!$C$5:$C$18,0),MATCH(UsagePerHour!TN$4,Sales!$D$3:$ABF$3,0))/TN$2*INDEX(Usage!$D$5:$ABF$11,MATCH(UsagePerHour!$B$52,Usage!$C$5:$C$11,0),MATCH(UsagePerHour!TN$4,Usage!$D$3:$ABF$3,0)),"")</f>
        <v/>
      </c>
      <c r="TO58" s="6" t="str">
        <f>IFERROR(INDEX(Sales!$D$5:$ABF$18,MATCH(UsagePerHour!$B58,Sales!$C$5:$C$18,0),MATCH(UsagePerHour!TO$4,Sales!$D$3:$ABF$3,0))/TO$2*INDEX(Usage!$D$5:$ABF$11,MATCH(UsagePerHour!$B$52,Usage!$C$5:$C$11,0),MATCH(UsagePerHour!TO$4,Usage!$D$3:$ABF$3,0)),"")</f>
        <v/>
      </c>
      <c r="TP58" s="6" t="str">
        <f>IFERROR(INDEX(Sales!$D$5:$ABF$18,MATCH(UsagePerHour!$B58,Sales!$C$5:$C$18,0),MATCH(UsagePerHour!TP$4,Sales!$D$3:$ABF$3,0))/TP$2*INDEX(Usage!$D$5:$ABF$11,MATCH(UsagePerHour!$B$52,Usage!$C$5:$C$11,0),MATCH(UsagePerHour!TP$4,Usage!$D$3:$ABF$3,0)),"")</f>
        <v/>
      </c>
      <c r="TQ58" s="6" t="str">
        <f>IFERROR(INDEX(Sales!$D$5:$ABF$18,MATCH(UsagePerHour!$B58,Sales!$C$5:$C$18,0),MATCH(UsagePerHour!TQ$4,Sales!$D$3:$ABF$3,0))/TQ$2*INDEX(Usage!$D$5:$ABF$11,MATCH(UsagePerHour!$B$52,Usage!$C$5:$C$11,0),MATCH(UsagePerHour!TQ$4,Usage!$D$3:$ABF$3,0)),"")</f>
        <v/>
      </c>
      <c r="TR58" s="6" t="str">
        <f>IFERROR(INDEX(Sales!$D$5:$ABF$18,MATCH(UsagePerHour!$B58,Sales!$C$5:$C$18,0),MATCH(UsagePerHour!TR$4,Sales!$D$3:$ABF$3,0))/TR$2*INDEX(Usage!$D$5:$ABF$11,MATCH(UsagePerHour!$B$52,Usage!$C$5:$C$11,0),MATCH(UsagePerHour!TR$4,Usage!$D$3:$ABF$3,0)),"")</f>
        <v/>
      </c>
      <c r="TS58" s="6" t="str">
        <f>IFERROR(INDEX(Sales!$D$5:$ABF$18,MATCH(UsagePerHour!$B58,Sales!$C$5:$C$18,0),MATCH(UsagePerHour!TS$4,Sales!$D$3:$ABF$3,0))/TS$2*INDEX(Usage!$D$5:$ABF$11,MATCH(UsagePerHour!$B$52,Usage!$C$5:$C$11,0),MATCH(UsagePerHour!TS$4,Usage!$D$3:$ABF$3,0)),"")</f>
        <v/>
      </c>
      <c r="TT58" s="6" t="str">
        <f>IFERROR(INDEX(Sales!$D$5:$ABF$18,MATCH(UsagePerHour!$B58,Sales!$C$5:$C$18,0),MATCH(UsagePerHour!TT$4,Sales!$D$3:$ABF$3,0))/TT$2*INDEX(Usage!$D$5:$ABF$11,MATCH(UsagePerHour!$B$52,Usage!$C$5:$C$11,0),MATCH(UsagePerHour!TT$4,Usage!$D$3:$ABF$3,0)),"")</f>
        <v/>
      </c>
      <c r="TU58" s="6" t="str">
        <f>IFERROR(INDEX(Sales!$D$5:$ABF$18,MATCH(UsagePerHour!$B58,Sales!$C$5:$C$18,0),MATCH(UsagePerHour!TU$4,Sales!$D$3:$ABF$3,0))/TU$2*INDEX(Usage!$D$5:$ABF$11,MATCH(UsagePerHour!$B$52,Usage!$C$5:$C$11,0),MATCH(UsagePerHour!TU$4,Usage!$D$3:$ABF$3,0)),"")</f>
        <v/>
      </c>
      <c r="TV58" s="6" t="str">
        <f>IFERROR(INDEX(Sales!$D$5:$ABF$18,MATCH(UsagePerHour!$B58,Sales!$C$5:$C$18,0),MATCH(UsagePerHour!TV$4,Sales!$D$3:$ABF$3,0))/TV$2*INDEX(Usage!$D$5:$ABF$11,MATCH(UsagePerHour!$B$52,Usage!$C$5:$C$11,0),MATCH(UsagePerHour!TV$4,Usage!$D$3:$ABF$3,0)),"")</f>
        <v/>
      </c>
      <c r="TW58" s="6" t="str">
        <f>IFERROR(INDEX(Sales!$D$5:$ABF$18,MATCH(UsagePerHour!$B58,Sales!$C$5:$C$18,0),MATCH(UsagePerHour!TW$4,Sales!$D$3:$ABF$3,0))/TW$2*INDEX(Usage!$D$5:$ABF$11,MATCH(UsagePerHour!$B$52,Usage!$C$5:$C$11,0),MATCH(UsagePerHour!TW$4,Usage!$D$3:$ABF$3,0)),"")</f>
        <v/>
      </c>
      <c r="TX58" s="6" t="str">
        <f>IFERROR(INDEX(Sales!$D$5:$ABF$18,MATCH(UsagePerHour!$B58,Sales!$C$5:$C$18,0),MATCH(UsagePerHour!TX$4,Sales!$D$3:$ABF$3,0))/TX$2*INDEX(Usage!$D$5:$ABF$11,MATCH(UsagePerHour!$B$52,Usage!$C$5:$C$11,0),MATCH(UsagePerHour!TX$4,Usage!$D$3:$ABF$3,0)),"")</f>
        <v/>
      </c>
      <c r="TY58" s="6" t="str">
        <f>IFERROR(INDEX(Sales!$D$5:$ABF$18,MATCH(UsagePerHour!$B58,Sales!$C$5:$C$18,0),MATCH(UsagePerHour!TY$4,Sales!$D$3:$ABF$3,0))/TY$2*INDEX(Usage!$D$5:$ABF$11,MATCH(UsagePerHour!$B$52,Usage!$C$5:$C$11,0),MATCH(UsagePerHour!TY$4,Usage!$D$3:$ABF$3,0)),"")</f>
        <v/>
      </c>
      <c r="TZ58" s="6" t="str">
        <f>IFERROR(INDEX(Sales!$D$5:$ABF$18,MATCH(UsagePerHour!$B58,Sales!$C$5:$C$18,0),MATCH(UsagePerHour!TZ$4,Sales!$D$3:$ABF$3,0))/TZ$2*INDEX(Usage!$D$5:$ABF$11,MATCH(UsagePerHour!$B$52,Usage!$C$5:$C$11,0),MATCH(UsagePerHour!TZ$4,Usage!$D$3:$ABF$3,0)),"")</f>
        <v/>
      </c>
      <c r="UA58" s="6" t="str">
        <f>IFERROR(INDEX(Sales!$D$5:$ABF$18,MATCH(UsagePerHour!$B58,Sales!$C$5:$C$18,0),MATCH(UsagePerHour!UA$4,Sales!$D$3:$ABF$3,0))/UA$2*INDEX(Usage!$D$5:$ABF$11,MATCH(UsagePerHour!$B$52,Usage!$C$5:$C$11,0),MATCH(UsagePerHour!UA$4,Usage!$D$3:$ABF$3,0)),"")</f>
        <v/>
      </c>
      <c r="UB58" s="6" t="str">
        <f>IFERROR(INDEX(Sales!$D$5:$ABF$18,MATCH(UsagePerHour!$B58,Sales!$C$5:$C$18,0),MATCH(UsagePerHour!UB$4,Sales!$D$3:$ABF$3,0))/UB$2*INDEX(Usage!$D$5:$ABF$11,MATCH(UsagePerHour!$B$52,Usage!$C$5:$C$11,0),MATCH(UsagePerHour!UB$4,Usage!$D$3:$ABF$3,0)),"")</f>
        <v/>
      </c>
      <c r="UC58" s="6" t="str">
        <f>IFERROR(INDEX(Sales!$D$5:$ABF$18,MATCH(UsagePerHour!$B58,Sales!$C$5:$C$18,0),MATCH(UsagePerHour!UC$4,Sales!$D$3:$ABF$3,0))/UC$2*INDEX(Usage!$D$5:$ABF$11,MATCH(UsagePerHour!$B$52,Usage!$C$5:$C$11,0),MATCH(UsagePerHour!UC$4,Usage!$D$3:$ABF$3,0)),"")</f>
        <v/>
      </c>
      <c r="UD58" s="6" t="str">
        <f>IFERROR(INDEX(Sales!$D$5:$ABF$18,MATCH(UsagePerHour!$B58,Sales!$C$5:$C$18,0),MATCH(UsagePerHour!UD$4,Sales!$D$3:$ABF$3,0))/UD$2*INDEX(Usage!$D$5:$ABF$11,MATCH(UsagePerHour!$B$52,Usage!$C$5:$C$11,0),MATCH(UsagePerHour!UD$4,Usage!$D$3:$ABF$3,0)),"")</f>
        <v/>
      </c>
      <c r="UE58" s="6" t="str">
        <f>IFERROR(INDEX(Sales!$D$5:$ABF$18,MATCH(UsagePerHour!$B58,Sales!$C$5:$C$18,0),MATCH(UsagePerHour!UE$4,Sales!$D$3:$ABF$3,0))/UE$2*INDEX(Usage!$D$5:$ABF$11,MATCH(UsagePerHour!$B$52,Usage!$C$5:$C$11,0),MATCH(UsagePerHour!UE$4,Usage!$D$3:$ABF$3,0)),"")</f>
        <v/>
      </c>
      <c r="UF58" s="6" t="str">
        <f>IFERROR(INDEX(Sales!$D$5:$ABF$18,MATCH(UsagePerHour!$B58,Sales!$C$5:$C$18,0),MATCH(UsagePerHour!UF$4,Sales!$D$3:$ABF$3,0))/UF$2*INDEX(Usage!$D$5:$ABF$11,MATCH(UsagePerHour!$B$52,Usage!$C$5:$C$11,0),MATCH(UsagePerHour!UF$4,Usage!$D$3:$ABF$3,0)),"")</f>
        <v/>
      </c>
      <c r="UG58" s="6" t="str">
        <f>IFERROR(INDEX(Sales!$D$5:$ABF$18,MATCH(UsagePerHour!$B58,Sales!$C$5:$C$18,0),MATCH(UsagePerHour!UG$4,Sales!$D$3:$ABF$3,0))/UG$2*INDEX(Usage!$D$5:$ABF$11,MATCH(UsagePerHour!$B$52,Usage!$C$5:$C$11,0),MATCH(UsagePerHour!UG$4,Usage!$D$3:$ABF$3,0)),"")</f>
        <v/>
      </c>
      <c r="UH58" s="6" t="str">
        <f>IFERROR(INDEX(Sales!$D$5:$ABF$18,MATCH(UsagePerHour!$B58,Sales!$C$5:$C$18,0),MATCH(UsagePerHour!UH$4,Sales!$D$3:$ABF$3,0))/UH$2*INDEX(Usage!$D$5:$ABF$11,MATCH(UsagePerHour!$B$52,Usage!$C$5:$C$11,0),MATCH(UsagePerHour!UH$4,Usage!$D$3:$ABF$3,0)),"")</f>
        <v/>
      </c>
      <c r="UI58" s="6" t="str">
        <f>IFERROR(INDEX(Sales!$D$5:$ABF$18,MATCH(UsagePerHour!$B58,Sales!$C$5:$C$18,0),MATCH(UsagePerHour!UI$4,Sales!$D$3:$ABF$3,0))/UI$2*INDEX(Usage!$D$5:$ABF$11,MATCH(UsagePerHour!$B$52,Usage!$C$5:$C$11,0),MATCH(UsagePerHour!UI$4,Usage!$D$3:$ABF$3,0)),"")</f>
        <v/>
      </c>
      <c r="UJ58" s="6" t="str">
        <f>IFERROR(INDEX(Sales!$D$5:$ABF$18,MATCH(UsagePerHour!$B58,Sales!$C$5:$C$18,0),MATCH(UsagePerHour!UJ$4,Sales!$D$3:$ABF$3,0))/UJ$2*INDEX(Usage!$D$5:$ABF$11,MATCH(UsagePerHour!$B$52,Usage!$C$5:$C$11,0),MATCH(UsagePerHour!UJ$4,Usage!$D$3:$ABF$3,0)),"")</f>
        <v/>
      </c>
      <c r="UK58" s="6" t="str">
        <f>IFERROR(INDEX(Sales!$D$5:$ABF$18,MATCH(UsagePerHour!$B58,Sales!$C$5:$C$18,0),MATCH(UsagePerHour!UK$4,Sales!$D$3:$ABF$3,0))/UK$2*INDEX(Usage!$D$5:$ABF$11,MATCH(UsagePerHour!$B$52,Usage!$C$5:$C$11,0),MATCH(UsagePerHour!UK$4,Usage!$D$3:$ABF$3,0)),"")</f>
        <v/>
      </c>
      <c r="UL58" s="6" t="str">
        <f>IFERROR(INDEX(Sales!$D$5:$ABF$18,MATCH(UsagePerHour!$B58,Sales!$C$5:$C$18,0),MATCH(UsagePerHour!UL$4,Sales!$D$3:$ABF$3,0))/UL$2*INDEX(Usage!$D$5:$ABF$11,MATCH(UsagePerHour!$B$52,Usage!$C$5:$C$11,0),MATCH(UsagePerHour!UL$4,Usage!$D$3:$ABF$3,0)),"")</f>
        <v/>
      </c>
      <c r="UM58" s="6" t="str">
        <f>IFERROR(INDEX(Sales!$D$5:$ABF$18,MATCH(UsagePerHour!$B58,Sales!$C$5:$C$18,0),MATCH(UsagePerHour!UM$4,Sales!$D$3:$ABF$3,0))/UM$2*INDEX(Usage!$D$5:$ABF$11,MATCH(UsagePerHour!$B$52,Usage!$C$5:$C$11,0),MATCH(UsagePerHour!UM$4,Usage!$D$3:$ABF$3,0)),"")</f>
        <v/>
      </c>
      <c r="UN58" s="6" t="str">
        <f>IFERROR(INDEX(Sales!$D$5:$ABF$18,MATCH(UsagePerHour!$B58,Sales!$C$5:$C$18,0),MATCH(UsagePerHour!UN$4,Sales!$D$3:$ABF$3,0))/UN$2*INDEX(Usage!$D$5:$ABF$11,MATCH(UsagePerHour!$B$52,Usage!$C$5:$C$11,0),MATCH(UsagePerHour!UN$4,Usage!$D$3:$ABF$3,0)),"")</f>
        <v/>
      </c>
      <c r="UO58" s="6" t="str">
        <f>IFERROR(INDEX(Sales!$D$5:$ABF$18,MATCH(UsagePerHour!$B58,Sales!$C$5:$C$18,0),MATCH(UsagePerHour!UO$4,Sales!$D$3:$ABF$3,0))/UO$2*INDEX(Usage!$D$5:$ABF$11,MATCH(UsagePerHour!$B$52,Usage!$C$5:$C$11,0),MATCH(UsagePerHour!UO$4,Usage!$D$3:$ABF$3,0)),"")</f>
        <v/>
      </c>
      <c r="UP58" s="6" t="str">
        <f>IFERROR(INDEX(Sales!$D$5:$ABF$18,MATCH(UsagePerHour!$B58,Sales!$C$5:$C$18,0),MATCH(UsagePerHour!UP$4,Sales!$D$3:$ABF$3,0))/UP$2*INDEX(Usage!$D$5:$ABF$11,MATCH(UsagePerHour!$B$52,Usage!$C$5:$C$11,0),MATCH(UsagePerHour!UP$4,Usage!$D$3:$ABF$3,0)),"")</f>
        <v/>
      </c>
      <c r="UQ58" s="6" t="str">
        <f>IFERROR(INDEX(Sales!$D$5:$ABF$18,MATCH(UsagePerHour!$B58,Sales!$C$5:$C$18,0),MATCH(UsagePerHour!UQ$4,Sales!$D$3:$ABF$3,0))/UQ$2*INDEX(Usage!$D$5:$ABF$11,MATCH(UsagePerHour!$B$52,Usage!$C$5:$C$11,0),MATCH(UsagePerHour!UQ$4,Usage!$D$3:$ABF$3,0)),"")</f>
        <v/>
      </c>
      <c r="UR58" s="6" t="str">
        <f>IFERROR(INDEX(Sales!$D$5:$ABF$18,MATCH(UsagePerHour!$B58,Sales!$C$5:$C$18,0),MATCH(UsagePerHour!UR$4,Sales!$D$3:$ABF$3,0))/UR$2*INDEX(Usage!$D$5:$ABF$11,MATCH(UsagePerHour!$B$52,Usage!$C$5:$C$11,0),MATCH(UsagePerHour!UR$4,Usage!$D$3:$ABF$3,0)),"")</f>
        <v/>
      </c>
      <c r="US58" s="6" t="str">
        <f>IFERROR(INDEX(Sales!$D$5:$ABF$18,MATCH(UsagePerHour!$B58,Sales!$C$5:$C$18,0),MATCH(UsagePerHour!US$4,Sales!$D$3:$ABF$3,0))/US$2*INDEX(Usage!$D$5:$ABF$11,MATCH(UsagePerHour!$B$52,Usage!$C$5:$C$11,0),MATCH(UsagePerHour!US$4,Usage!$D$3:$ABF$3,0)),"")</f>
        <v/>
      </c>
      <c r="UT58" s="6" t="str">
        <f>IFERROR(INDEX(Sales!$D$5:$ABF$18,MATCH(UsagePerHour!$B58,Sales!$C$5:$C$18,0),MATCH(UsagePerHour!UT$4,Sales!$D$3:$ABF$3,0))/UT$2*INDEX(Usage!$D$5:$ABF$11,MATCH(UsagePerHour!$B$52,Usage!$C$5:$C$11,0),MATCH(UsagePerHour!UT$4,Usage!$D$3:$ABF$3,0)),"")</f>
        <v/>
      </c>
      <c r="UU58" s="6" t="str">
        <f>IFERROR(INDEX(Sales!$D$5:$ABF$18,MATCH(UsagePerHour!$B58,Sales!$C$5:$C$18,0),MATCH(UsagePerHour!UU$4,Sales!$D$3:$ABF$3,0))/UU$2*INDEX(Usage!$D$5:$ABF$11,MATCH(UsagePerHour!$B$52,Usage!$C$5:$C$11,0),MATCH(UsagePerHour!UU$4,Usage!$D$3:$ABF$3,0)),"")</f>
        <v/>
      </c>
      <c r="UV58" s="6" t="str">
        <f>IFERROR(INDEX(Sales!$D$5:$ABF$18,MATCH(UsagePerHour!$B58,Sales!$C$5:$C$18,0),MATCH(UsagePerHour!UV$4,Sales!$D$3:$ABF$3,0))/UV$2*INDEX(Usage!$D$5:$ABF$11,MATCH(UsagePerHour!$B$52,Usage!$C$5:$C$11,0),MATCH(UsagePerHour!UV$4,Usage!$D$3:$ABF$3,0)),"")</f>
        <v/>
      </c>
      <c r="UW58" s="6" t="str">
        <f>IFERROR(INDEX(Sales!$D$5:$ABF$18,MATCH(UsagePerHour!$B58,Sales!$C$5:$C$18,0),MATCH(UsagePerHour!UW$4,Sales!$D$3:$ABF$3,0))/UW$2*INDEX(Usage!$D$5:$ABF$11,MATCH(UsagePerHour!$B$52,Usage!$C$5:$C$11,0),MATCH(UsagePerHour!UW$4,Usage!$D$3:$ABF$3,0)),"")</f>
        <v/>
      </c>
      <c r="UX58" s="6" t="str">
        <f>IFERROR(INDEX(Sales!$D$5:$ABF$18,MATCH(UsagePerHour!$B58,Sales!$C$5:$C$18,0),MATCH(UsagePerHour!UX$4,Sales!$D$3:$ABF$3,0))/UX$2*INDEX(Usage!$D$5:$ABF$11,MATCH(UsagePerHour!$B$52,Usage!$C$5:$C$11,0),MATCH(UsagePerHour!UX$4,Usage!$D$3:$ABF$3,0)),"")</f>
        <v/>
      </c>
      <c r="UY58" s="6" t="str">
        <f>IFERROR(INDEX(Sales!$D$5:$ABF$18,MATCH(UsagePerHour!$B58,Sales!$C$5:$C$18,0),MATCH(UsagePerHour!UY$4,Sales!$D$3:$ABF$3,0))/UY$2*INDEX(Usage!$D$5:$ABF$11,MATCH(UsagePerHour!$B$52,Usage!$C$5:$C$11,0),MATCH(UsagePerHour!UY$4,Usage!$D$3:$ABF$3,0)),"")</f>
        <v/>
      </c>
      <c r="UZ58" s="6" t="str">
        <f>IFERROR(INDEX(Sales!$D$5:$ABF$18,MATCH(UsagePerHour!$B58,Sales!$C$5:$C$18,0),MATCH(UsagePerHour!UZ$4,Sales!$D$3:$ABF$3,0))/UZ$2*INDEX(Usage!$D$5:$ABF$11,MATCH(UsagePerHour!$B$52,Usage!$C$5:$C$11,0),MATCH(UsagePerHour!UZ$4,Usage!$D$3:$ABF$3,0)),"")</f>
        <v/>
      </c>
      <c r="VA58" s="6" t="str">
        <f>IFERROR(INDEX(Sales!$D$5:$ABF$18,MATCH(UsagePerHour!$B58,Sales!$C$5:$C$18,0),MATCH(UsagePerHour!VA$4,Sales!$D$3:$ABF$3,0))/VA$2*INDEX(Usage!$D$5:$ABF$11,MATCH(UsagePerHour!$B$52,Usage!$C$5:$C$11,0),MATCH(UsagePerHour!VA$4,Usage!$D$3:$ABF$3,0)),"")</f>
        <v/>
      </c>
      <c r="VB58" s="6" t="str">
        <f>IFERROR(INDEX(Sales!$D$5:$ABF$18,MATCH(UsagePerHour!$B58,Sales!$C$5:$C$18,0),MATCH(UsagePerHour!VB$4,Sales!$D$3:$ABF$3,0))/VB$2*INDEX(Usage!$D$5:$ABF$11,MATCH(UsagePerHour!$B$52,Usage!$C$5:$C$11,0),MATCH(UsagePerHour!VB$4,Usage!$D$3:$ABF$3,0)),"")</f>
        <v/>
      </c>
      <c r="VC58" s="6" t="str">
        <f>IFERROR(INDEX(Sales!$D$5:$ABF$18,MATCH(UsagePerHour!$B58,Sales!$C$5:$C$18,0),MATCH(UsagePerHour!VC$4,Sales!$D$3:$ABF$3,0))/VC$2*INDEX(Usage!$D$5:$ABF$11,MATCH(UsagePerHour!$B$52,Usage!$C$5:$C$11,0),MATCH(UsagePerHour!VC$4,Usage!$D$3:$ABF$3,0)),"")</f>
        <v/>
      </c>
      <c r="VD58" s="6" t="str">
        <f>IFERROR(INDEX(Sales!$D$5:$ABF$18,MATCH(UsagePerHour!$B58,Sales!$C$5:$C$18,0),MATCH(UsagePerHour!VD$4,Sales!$D$3:$ABF$3,0))/VD$2*INDEX(Usage!$D$5:$ABF$11,MATCH(UsagePerHour!$B$52,Usage!$C$5:$C$11,0),MATCH(UsagePerHour!VD$4,Usage!$D$3:$ABF$3,0)),"")</f>
        <v/>
      </c>
      <c r="VE58" s="6" t="str">
        <f>IFERROR(INDEX(Sales!$D$5:$ABF$18,MATCH(UsagePerHour!$B58,Sales!$C$5:$C$18,0),MATCH(UsagePerHour!VE$4,Sales!$D$3:$ABF$3,0))/VE$2*INDEX(Usage!$D$5:$ABF$11,MATCH(UsagePerHour!$B$52,Usage!$C$5:$C$11,0),MATCH(UsagePerHour!VE$4,Usage!$D$3:$ABF$3,0)),"")</f>
        <v/>
      </c>
      <c r="VF58" s="6" t="str">
        <f>IFERROR(INDEX(Sales!$D$5:$ABF$18,MATCH(UsagePerHour!$B58,Sales!$C$5:$C$18,0),MATCH(UsagePerHour!VF$4,Sales!$D$3:$ABF$3,0))/VF$2*INDEX(Usage!$D$5:$ABF$11,MATCH(UsagePerHour!$B$52,Usage!$C$5:$C$11,0),MATCH(UsagePerHour!VF$4,Usage!$D$3:$ABF$3,0)),"")</f>
        <v/>
      </c>
      <c r="VG58" s="6" t="str">
        <f>IFERROR(INDEX(Sales!$D$5:$ABF$18,MATCH(UsagePerHour!$B58,Sales!$C$5:$C$18,0),MATCH(UsagePerHour!VG$4,Sales!$D$3:$ABF$3,0))/VG$2*INDEX(Usage!$D$5:$ABF$11,MATCH(UsagePerHour!$B$52,Usage!$C$5:$C$11,0),MATCH(UsagePerHour!VG$4,Usage!$D$3:$ABF$3,0)),"")</f>
        <v/>
      </c>
      <c r="VH58" s="6" t="str">
        <f>IFERROR(INDEX(Sales!$D$5:$ABF$18,MATCH(UsagePerHour!$B58,Sales!$C$5:$C$18,0),MATCH(UsagePerHour!VH$4,Sales!$D$3:$ABF$3,0))/VH$2*INDEX(Usage!$D$5:$ABF$11,MATCH(UsagePerHour!$B$52,Usage!$C$5:$C$11,0),MATCH(UsagePerHour!VH$4,Usage!$D$3:$ABF$3,0)),"")</f>
        <v/>
      </c>
      <c r="VI58" s="6" t="str">
        <f>IFERROR(INDEX(Sales!$D$5:$ABF$18,MATCH(UsagePerHour!$B58,Sales!$C$5:$C$18,0),MATCH(UsagePerHour!VI$4,Sales!$D$3:$ABF$3,0))/VI$2*INDEX(Usage!$D$5:$ABF$11,MATCH(UsagePerHour!$B$52,Usage!$C$5:$C$11,0),MATCH(UsagePerHour!VI$4,Usage!$D$3:$ABF$3,0)),"")</f>
        <v/>
      </c>
      <c r="VJ58" s="6" t="str">
        <f>IFERROR(INDEX(Sales!$D$5:$ABF$18,MATCH(UsagePerHour!$B58,Sales!$C$5:$C$18,0),MATCH(UsagePerHour!VJ$4,Sales!$D$3:$ABF$3,0))/VJ$2*INDEX(Usage!$D$5:$ABF$11,MATCH(UsagePerHour!$B$52,Usage!$C$5:$C$11,0),MATCH(UsagePerHour!VJ$4,Usage!$D$3:$ABF$3,0)),"")</f>
        <v/>
      </c>
      <c r="VK58" s="6" t="str">
        <f>IFERROR(INDEX(Sales!$D$5:$ABF$18,MATCH(UsagePerHour!$B58,Sales!$C$5:$C$18,0),MATCH(UsagePerHour!VK$4,Sales!$D$3:$ABF$3,0))/VK$2*INDEX(Usage!$D$5:$ABF$11,MATCH(UsagePerHour!$B$52,Usage!$C$5:$C$11,0),MATCH(UsagePerHour!VK$4,Usage!$D$3:$ABF$3,0)),"")</f>
        <v/>
      </c>
      <c r="VL58" s="6" t="str">
        <f>IFERROR(INDEX(Sales!$D$5:$ABF$18,MATCH(UsagePerHour!$B58,Sales!$C$5:$C$18,0),MATCH(UsagePerHour!VL$4,Sales!$D$3:$ABF$3,0))/VL$2*INDEX(Usage!$D$5:$ABF$11,MATCH(UsagePerHour!$B$52,Usage!$C$5:$C$11,0),MATCH(UsagePerHour!VL$4,Usage!$D$3:$ABF$3,0)),"")</f>
        <v/>
      </c>
      <c r="VM58" s="6" t="str">
        <f>IFERROR(INDEX(Sales!$D$5:$ABF$18,MATCH(UsagePerHour!$B58,Sales!$C$5:$C$18,0),MATCH(UsagePerHour!VM$4,Sales!$D$3:$ABF$3,0))/VM$2*INDEX(Usage!$D$5:$ABF$11,MATCH(UsagePerHour!$B$52,Usage!$C$5:$C$11,0),MATCH(UsagePerHour!VM$4,Usage!$D$3:$ABF$3,0)),"")</f>
        <v/>
      </c>
      <c r="VN58" s="6" t="str">
        <f>IFERROR(INDEX(Sales!$D$5:$ABF$18,MATCH(UsagePerHour!$B58,Sales!$C$5:$C$18,0),MATCH(UsagePerHour!VN$4,Sales!$D$3:$ABF$3,0))/VN$2*INDEX(Usage!$D$5:$ABF$11,MATCH(UsagePerHour!$B$52,Usage!$C$5:$C$11,0),MATCH(UsagePerHour!VN$4,Usage!$D$3:$ABF$3,0)),"")</f>
        <v/>
      </c>
      <c r="VO58" s="6" t="str">
        <f>IFERROR(INDEX(Sales!$D$5:$ABF$18,MATCH(UsagePerHour!$B58,Sales!$C$5:$C$18,0),MATCH(UsagePerHour!VO$4,Sales!$D$3:$ABF$3,0))/VO$2*INDEX(Usage!$D$5:$ABF$11,MATCH(UsagePerHour!$B$52,Usage!$C$5:$C$11,0),MATCH(UsagePerHour!VO$4,Usage!$D$3:$ABF$3,0)),"")</f>
        <v/>
      </c>
      <c r="VP58" s="6" t="str">
        <f>IFERROR(INDEX(Sales!$D$5:$ABF$18,MATCH(UsagePerHour!$B58,Sales!$C$5:$C$18,0),MATCH(UsagePerHour!VP$4,Sales!$D$3:$ABF$3,0))/VP$2*INDEX(Usage!$D$5:$ABF$11,MATCH(UsagePerHour!$B$52,Usage!$C$5:$C$11,0),MATCH(UsagePerHour!VP$4,Usage!$D$3:$ABF$3,0)),"")</f>
        <v/>
      </c>
      <c r="VQ58" s="6" t="str">
        <f>IFERROR(INDEX(Sales!$D$5:$ABF$18,MATCH(UsagePerHour!$B58,Sales!$C$5:$C$18,0),MATCH(UsagePerHour!VQ$4,Sales!$D$3:$ABF$3,0))/VQ$2*INDEX(Usage!$D$5:$ABF$11,MATCH(UsagePerHour!$B$52,Usage!$C$5:$C$11,0),MATCH(UsagePerHour!VQ$4,Usage!$D$3:$ABF$3,0)),"")</f>
        <v/>
      </c>
      <c r="VR58" s="6" t="str">
        <f>IFERROR(INDEX(Sales!$D$5:$ABF$18,MATCH(UsagePerHour!$B58,Sales!$C$5:$C$18,0),MATCH(UsagePerHour!VR$4,Sales!$D$3:$ABF$3,0))/VR$2*INDEX(Usage!$D$5:$ABF$11,MATCH(UsagePerHour!$B$52,Usage!$C$5:$C$11,0),MATCH(UsagePerHour!VR$4,Usage!$D$3:$ABF$3,0)),"")</f>
        <v/>
      </c>
      <c r="VS58" s="6" t="str">
        <f>IFERROR(INDEX(Sales!$D$5:$ABF$18,MATCH(UsagePerHour!$B58,Sales!$C$5:$C$18,0),MATCH(UsagePerHour!VS$4,Sales!$D$3:$ABF$3,0))/VS$2*INDEX(Usage!$D$5:$ABF$11,MATCH(UsagePerHour!$B$52,Usage!$C$5:$C$11,0),MATCH(UsagePerHour!VS$4,Usage!$D$3:$ABF$3,0)),"")</f>
        <v/>
      </c>
      <c r="VT58" s="6" t="str">
        <f>IFERROR(INDEX(Sales!$D$5:$ABF$18,MATCH(UsagePerHour!$B58,Sales!$C$5:$C$18,0),MATCH(UsagePerHour!VT$4,Sales!$D$3:$ABF$3,0))/VT$2*INDEX(Usage!$D$5:$ABF$11,MATCH(UsagePerHour!$B$52,Usage!$C$5:$C$11,0),MATCH(UsagePerHour!VT$4,Usage!$D$3:$ABF$3,0)),"")</f>
        <v/>
      </c>
      <c r="VU58" s="6" t="str">
        <f>IFERROR(INDEX(Sales!$D$5:$ABF$18,MATCH(UsagePerHour!$B58,Sales!$C$5:$C$18,0),MATCH(UsagePerHour!VU$4,Sales!$D$3:$ABF$3,0))/VU$2*INDEX(Usage!$D$5:$ABF$11,MATCH(UsagePerHour!$B$52,Usage!$C$5:$C$11,0),MATCH(UsagePerHour!VU$4,Usage!$D$3:$ABF$3,0)),"")</f>
        <v/>
      </c>
      <c r="VV58" s="6" t="str">
        <f>IFERROR(INDEX(Sales!$D$5:$ABF$18,MATCH(UsagePerHour!$B58,Sales!$C$5:$C$18,0),MATCH(UsagePerHour!VV$4,Sales!$D$3:$ABF$3,0))/VV$2*INDEX(Usage!$D$5:$ABF$11,MATCH(UsagePerHour!$B$52,Usage!$C$5:$C$11,0),MATCH(UsagePerHour!VV$4,Usage!$D$3:$ABF$3,0)),"")</f>
        <v/>
      </c>
      <c r="VW58" s="6" t="str">
        <f>IFERROR(INDEX(Sales!$D$5:$ABF$18,MATCH(UsagePerHour!$B58,Sales!$C$5:$C$18,0),MATCH(UsagePerHour!VW$4,Sales!$D$3:$ABF$3,0))/VW$2*INDEX(Usage!$D$5:$ABF$11,MATCH(UsagePerHour!$B$52,Usage!$C$5:$C$11,0),MATCH(UsagePerHour!VW$4,Usage!$D$3:$ABF$3,0)),"")</f>
        <v/>
      </c>
      <c r="VX58" s="6" t="str">
        <f>IFERROR(INDEX(Sales!$D$5:$ABF$18,MATCH(UsagePerHour!$B58,Sales!$C$5:$C$18,0),MATCH(UsagePerHour!VX$4,Sales!$D$3:$ABF$3,0))/VX$2*INDEX(Usage!$D$5:$ABF$11,MATCH(UsagePerHour!$B$52,Usage!$C$5:$C$11,0),MATCH(UsagePerHour!VX$4,Usage!$D$3:$ABF$3,0)),"")</f>
        <v/>
      </c>
      <c r="VY58" s="6" t="str">
        <f>IFERROR(INDEX(Sales!$D$5:$ABF$18,MATCH(UsagePerHour!$B58,Sales!$C$5:$C$18,0),MATCH(UsagePerHour!VY$4,Sales!$D$3:$ABF$3,0))/VY$2*INDEX(Usage!$D$5:$ABF$11,MATCH(UsagePerHour!$B$52,Usage!$C$5:$C$11,0),MATCH(UsagePerHour!VY$4,Usage!$D$3:$ABF$3,0)),"")</f>
        <v/>
      </c>
      <c r="VZ58" s="6" t="str">
        <f>IFERROR(INDEX(Sales!$D$5:$ABF$18,MATCH(UsagePerHour!$B58,Sales!$C$5:$C$18,0),MATCH(UsagePerHour!VZ$4,Sales!$D$3:$ABF$3,0))/VZ$2*INDEX(Usage!$D$5:$ABF$11,MATCH(UsagePerHour!$B$52,Usage!$C$5:$C$11,0),MATCH(UsagePerHour!VZ$4,Usage!$D$3:$ABF$3,0)),"")</f>
        <v/>
      </c>
      <c r="WA58" s="6" t="str">
        <f>IFERROR(INDEX(Sales!$D$5:$ABF$18,MATCH(UsagePerHour!$B58,Sales!$C$5:$C$18,0),MATCH(UsagePerHour!WA$4,Sales!$D$3:$ABF$3,0))/WA$2*INDEX(Usage!$D$5:$ABF$11,MATCH(UsagePerHour!$B$52,Usage!$C$5:$C$11,0),MATCH(UsagePerHour!WA$4,Usage!$D$3:$ABF$3,0)),"")</f>
        <v/>
      </c>
      <c r="WB58" s="6" t="str">
        <f>IFERROR(INDEX(Sales!$D$5:$ABF$18,MATCH(UsagePerHour!$B58,Sales!$C$5:$C$18,0),MATCH(UsagePerHour!WB$4,Sales!$D$3:$ABF$3,0))/WB$2*INDEX(Usage!$D$5:$ABF$11,MATCH(UsagePerHour!$B$52,Usage!$C$5:$C$11,0),MATCH(UsagePerHour!WB$4,Usage!$D$3:$ABF$3,0)),"")</f>
        <v/>
      </c>
      <c r="WC58" s="6" t="str">
        <f>IFERROR(INDEX(Sales!$D$5:$ABF$18,MATCH(UsagePerHour!$B58,Sales!$C$5:$C$18,0),MATCH(UsagePerHour!WC$4,Sales!$D$3:$ABF$3,0))/WC$2*INDEX(Usage!$D$5:$ABF$11,MATCH(UsagePerHour!$B$52,Usage!$C$5:$C$11,0),MATCH(UsagePerHour!WC$4,Usage!$D$3:$ABF$3,0)),"")</f>
        <v/>
      </c>
      <c r="WD58" s="6" t="str">
        <f>IFERROR(INDEX(Sales!$D$5:$ABF$18,MATCH(UsagePerHour!$B58,Sales!$C$5:$C$18,0),MATCH(UsagePerHour!WD$4,Sales!$D$3:$ABF$3,0))/WD$2*INDEX(Usage!$D$5:$ABF$11,MATCH(UsagePerHour!$B$52,Usage!$C$5:$C$11,0),MATCH(UsagePerHour!WD$4,Usage!$D$3:$ABF$3,0)),"")</f>
        <v/>
      </c>
      <c r="WE58" s="6" t="str">
        <f>IFERROR(INDEX(Sales!$D$5:$ABF$18,MATCH(UsagePerHour!$B58,Sales!$C$5:$C$18,0),MATCH(UsagePerHour!WE$4,Sales!$D$3:$ABF$3,0))/WE$2*INDEX(Usage!$D$5:$ABF$11,MATCH(UsagePerHour!$B$52,Usage!$C$5:$C$11,0),MATCH(UsagePerHour!WE$4,Usage!$D$3:$ABF$3,0)),"")</f>
        <v/>
      </c>
      <c r="WF58" s="6" t="str">
        <f>IFERROR(INDEX(Sales!$D$5:$ABF$18,MATCH(UsagePerHour!$B58,Sales!$C$5:$C$18,0),MATCH(UsagePerHour!WF$4,Sales!$D$3:$ABF$3,0))/WF$2*INDEX(Usage!$D$5:$ABF$11,MATCH(UsagePerHour!$B$52,Usage!$C$5:$C$11,0),MATCH(UsagePerHour!WF$4,Usage!$D$3:$ABF$3,0)),"")</f>
        <v/>
      </c>
      <c r="WG58" s="6" t="str">
        <f>IFERROR(INDEX(Sales!$D$5:$ABF$18,MATCH(UsagePerHour!$B58,Sales!$C$5:$C$18,0),MATCH(UsagePerHour!WG$4,Sales!$D$3:$ABF$3,0))/WG$2*INDEX(Usage!$D$5:$ABF$11,MATCH(UsagePerHour!$B$52,Usage!$C$5:$C$11,0),MATCH(UsagePerHour!WG$4,Usage!$D$3:$ABF$3,0)),"")</f>
        <v/>
      </c>
      <c r="WH58" s="6" t="str">
        <f>IFERROR(INDEX(Sales!$D$5:$ABF$18,MATCH(UsagePerHour!$B58,Sales!$C$5:$C$18,0),MATCH(UsagePerHour!WH$4,Sales!$D$3:$ABF$3,0))/WH$2*INDEX(Usage!$D$5:$ABF$11,MATCH(UsagePerHour!$B$52,Usage!$C$5:$C$11,0),MATCH(UsagePerHour!WH$4,Usage!$D$3:$ABF$3,0)),"")</f>
        <v/>
      </c>
      <c r="WI58" s="6" t="str">
        <f>IFERROR(INDEX(Sales!$D$5:$ABF$18,MATCH(UsagePerHour!$B58,Sales!$C$5:$C$18,0),MATCH(UsagePerHour!WI$4,Sales!$D$3:$ABF$3,0))/WI$2*INDEX(Usage!$D$5:$ABF$11,MATCH(UsagePerHour!$B$52,Usage!$C$5:$C$11,0),MATCH(UsagePerHour!WI$4,Usage!$D$3:$ABF$3,0)),"")</f>
        <v/>
      </c>
      <c r="WJ58" s="6" t="str">
        <f>IFERROR(INDEX(Sales!$D$5:$ABF$18,MATCH(UsagePerHour!$B58,Sales!$C$5:$C$18,0),MATCH(UsagePerHour!WJ$4,Sales!$D$3:$ABF$3,0))/WJ$2*INDEX(Usage!$D$5:$ABF$11,MATCH(UsagePerHour!$B$52,Usage!$C$5:$C$11,0),MATCH(UsagePerHour!WJ$4,Usage!$D$3:$ABF$3,0)),"")</f>
        <v/>
      </c>
      <c r="WK58" s="6" t="str">
        <f>IFERROR(INDEX(Sales!$D$5:$ABF$18,MATCH(UsagePerHour!$B58,Sales!$C$5:$C$18,0),MATCH(UsagePerHour!WK$4,Sales!$D$3:$ABF$3,0))/WK$2*INDEX(Usage!$D$5:$ABF$11,MATCH(UsagePerHour!$B$52,Usage!$C$5:$C$11,0),MATCH(UsagePerHour!WK$4,Usage!$D$3:$ABF$3,0)),"")</f>
        <v/>
      </c>
      <c r="WL58" s="6" t="str">
        <f>IFERROR(INDEX(Sales!$D$5:$ABF$18,MATCH(UsagePerHour!$B58,Sales!$C$5:$C$18,0),MATCH(UsagePerHour!WL$4,Sales!$D$3:$ABF$3,0))/WL$2*INDEX(Usage!$D$5:$ABF$11,MATCH(UsagePerHour!$B$52,Usage!$C$5:$C$11,0),MATCH(UsagePerHour!WL$4,Usage!$D$3:$ABF$3,0)),"")</f>
        <v/>
      </c>
      <c r="WM58" s="6" t="str">
        <f>IFERROR(INDEX(Sales!$D$5:$ABF$18,MATCH(UsagePerHour!$B58,Sales!$C$5:$C$18,0),MATCH(UsagePerHour!WM$4,Sales!$D$3:$ABF$3,0))/WM$2*INDEX(Usage!$D$5:$ABF$11,MATCH(UsagePerHour!$B$52,Usage!$C$5:$C$11,0),MATCH(UsagePerHour!WM$4,Usage!$D$3:$ABF$3,0)),"")</f>
        <v/>
      </c>
      <c r="WN58" s="6" t="str">
        <f>IFERROR(INDEX(Sales!$D$5:$ABF$18,MATCH(UsagePerHour!$B58,Sales!$C$5:$C$18,0),MATCH(UsagePerHour!WN$4,Sales!$D$3:$ABF$3,0))/WN$2*INDEX(Usage!$D$5:$ABF$11,MATCH(UsagePerHour!$B$52,Usage!$C$5:$C$11,0),MATCH(UsagePerHour!WN$4,Usage!$D$3:$ABF$3,0)),"")</f>
        <v/>
      </c>
      <c r="WO58" s="6" t="str">
        <f>IFERROR(INDEX(Sales!$D$5:$ABF$18,MATCH(UsagePerHour!$B58,Sales!$C$5:$C$18,0),MATCH(UsagePerHour!WO$4,Sales!$D$3:$ABF$3,0))/WO$2*INDEX(Usage!$D$5:$ABF$11,MATCH(UsagePerHour!$B$52,Usage!$C$5:$C$11,0),MATCH(UsagePerHour!WO$4,Usage!$D$3:$ABF$3,0)),"")</f>
        <v/>
      </c>
      <c r="WP58" s="6" t="str">
        <f>IFERROR(INDEX(Sales!$D$5:$ABF$18,MATCH(UsagePerHour!$B58,Sales!$C$5:$C$18,0),MATCH(UsagePerHour!WP$4,Sales!$D$3:$ABF$3,0))/WP$2*INDEX(Usage!$D$5:$ABF$11,MATCH(UsagePerHour!$B$52,Usage!$C$5:$C$11,0),MATCH(UsagePerHour!WP$4,Usage!$D$3:$ABF$3,0)),"")</f>
        <v/>
      </c>
      <c r="WQ58" s="6" t="str">
        <f>IFERROR(INDEX(Sales!$D$5:$ABF$18,MATCH(UsagePerHour!$B58,Sales!$C$5:$C$18,0),MATCH(UsagePerHour!WQ$4,Sales!$D$3:$ABF$3,0))/WQ$2*INDEX(Usage!$D$5:$ABF$11,MATCH(UsagePerHour!$B$52,Usage!$C$5:$C$11,0),MATCH(UsagePerHour!WQ$4,Usage!$D$3:$ABF$3,0)),"")</f>
        <v/>
      </c>
      <c r="WR58" s="6" t="str">
        <f>IFERROR(INDEX(Sales!$D$5:$ABF$18,MATCH(UsagePerHour!$B58,Sales!$C$5:$C$18,0),MATCH(UsagePerHour!WR$4,Sales!$D$3:$ABF$3,0))/WR$2*INDEX(Usage!$D$5:$ABF$11,MATCH(UsagePerHour!$B$52,Usage!$C$5:$C$11,0),MATCH(UsagePerHour!WR$4,Usage!$D$3:$ABF$3,0)),"")</f>
        <v/>
      </c>
      <c r="WS58" s="6" t="str">
        <f>IFERROR(INDEX(Sales!$D$5:$ABF$18,MATCH(UsagePerHour!$B58,Sales!$C$5:$C$18,0),MATCH(UsagePerHour!WS$4,Sales!$D$3:$ABF$3,0))/WS$2*INDEX(Usage!$D$5:$ABF$11,MATCH(UsagePerHour!$B$52,Usage!$C$5:$C$11,0),MATCH(UsagePerHour!WS$4,Usage!$D$3:$ABF$3,0)),"")</f>
        <v/>
      </c>
      <c r="WT58" s="6" t="str">
        <f>IFERROR(INDEX(Sales!$D$5:$ABF$18,MATCH(UsagePerHour!$B58,Sales!$C$5:$C$18,0),MATCH(UsagePerHour!WT$4,Sales!$D$3:$ABF$3,0))/WT$2*INDEX(Usage!$D$5:$ABF$11,MATCH(UsagePerHour!$B$52,Usage!$C$5:$C$11,0),MATCH(UsagePerHour!WT$4,Usage!$D$3:$ABF$3,0)),"")</f>
        <v/>
      </c>
      <c r="WU58" s="6" t="str">
        <f>IFERROR(INDEX(Sales!$D$5:$ABF$18,MATCH(UsagePerHour!$B58,Sales!$C$5:$C$18,0),MATCH(UsagePerHour!WU$4,Sales!$D$3:$ABF$3,0))/WU$2*INDEX(Usage!$D$5:$ABF$11,MATCH(UsagePerHour!$B$52,Usage!$C$5:$C$11,0),MATCH(UsagePerHour!WU$4,Usage!$D$3:$ABF$3,0)),"")</f>
        <v/>
      </c>
      <c r="WV58" s="6" t="str">
        <f>IFERROR(INDEX(Sales!$D$5:$ABF$18,MATCH(UsagePerHour!$B58,Sales!$C$5:$C$18,0),MATCH(UsagePerHour!WV$4,Sales!$D$3:$ABF$3,0))/WV$2*INDEX(Usage!$D$5:$ABF$11,MATCH(UsagePerHour!$B$52,Usage!$C$5:$C$11,0),MATCH(UsagePerHour!WV$4,Usage!$D$3:$ABF$3,0)),"")</f>
        <v/>
      </c>
      <c r="WW58" s="6" t="str">
        <f>IFERROR(INDEX(Sales!$D$5:$ABF$18,MATCH(UsagePerHour!$B58,Sales!$C$5:$C$18,0),MATCH(UsagePerHour!WW$4,Sales!$D$3:$ABF$3,0))/WW$2*INDEX(Usage!$D$5:$ABF$11,MATCH(UsagePerHour!$B$52,Usage!$C$5:$C$11,0),MATCH(UsagePerHour!WW$4,Usage!$D$3:$ABF$3,0)),"")</f>
        <v/>
      </c>
      <c r="WX58" s="6" t="str">
        <f>IFERROR(INDEX(Sales!$D$5:$ABF$18,MATCH(UsagePerHour!$B58,Sales!$C$5:$C$18,0),MATCH(UsagePerHour!WX$4,Sales!$D$3:$ABF$3,0))/WX$2*INDEX(Usage!$D$5:$ABF$11,MATCH(UsagePerHour!$B$52,Usage!$C$5:$C$11,0),MATCH(UsagePerHour!WX$4,Usage!$D$3:$ABF$3,0)),"")</f>
        <v/>
      </c>
      <c r="WY58" s="6" t="str">
        <f>IFERROR(INDEX(Sales!$D$5:$ABF$18,MATCH(UsagePerHour!$B58,Sales!$C$5:$C$18,0),MATCH(UsagePerHour!WY$4,Sales!$D$3:$ABF$3,0))/WY$2*INDEX(Usage!$D$5:$ABF$11,MATCH(UsagePerHour!$B$52,Usage!$C$5:$C$11,0),MATCH(UsagePerHour!WY$4,Usage!$D$3:$ABF$3,0)),"")</f>
        <v/>
      </c>
      <c r="WZ58" s="6" t="str">
        <f>IFERROR(INDEX(Sales!$D$5:$ABF$18,MATCH(UsagePerHour!$B58,Sales!$C$5:$C$18,0),MATCH(UsagePerHour!WZ$4,Sales!$D$3:$ABF$3,0))/WZ$2*INDEX(Usage!$D$5:$ABF$11,MATCH(UsagePerHour!$B$52,Usage!$C$5:$C$11,0),MATCH(UsagePerHour!WZ$4,Usage!$D$3:$ABF$3,0)),"")</f>
        <v/>
      </c>
      <c r="XA58" s="6" t="str">
        <f>IFERROR(INDEX(Sales!$D$5:$ABF$18,MATCH(UsagePerHour!$B58,Sales!$C$5:$C$18,0),MATCH(UsagePerHour!XA$4,Sales!$D$3:$ABF$3,0))/XA$2*INDEX(Usage!$D$5:$ABF$11,MATCH(UsagePerHour!$B$52,Usage!$C$5:$C$11,0),MATCH(UsagePerHour!XA$4,Usage!$D$3:$ABF$3,0)),"")</f>
        <v/>
      </c>
      <c r="XB58" s="6" t="str">
        <f>IFERROR(INDEX(Sales!$D$5:$ABF$18,MATCH(UsagePerHour!$B58,Sales!$C$5:$C$18,0),MATCH(UsagePerHour!XB$4,Sales!$D$3:$ABF$3,0))/XB$2*INDEX(Usage!$D$5:$ABF$11,MATCH(UsagePerHour!$B$52,Usage!$C$5:$C$11,0),MATCH(UsagePerHour!XB$4,Usage!$D$3:$ABF$3,0)),"")</f>
        <v/>
      </c>
      <c r="XC58" s="6" t="str">
        <f>IFERROR(INDEX(Sales!$D$5:$ABF$18,MATCH(UsagePerHour!$B58,Sales!$C$5:$C$18,0),MATCH(UsagePerHour!XC$4,Sales!$D$3:$ABF$3,0))/XC$2*INDEX(Usage!$D$5:$ABF$11,MATCH(UsagePerHour!$B$52,Usage!$C$5:$C$11,0),MATCH(UsagePerHour!XC$4,Usage!$D$3:$ABF$3,0)),"")</f>
        <v/>
      </c>
      <c r="XD58" s="6" t="str">
        <f>IFERROR(INDEX(Sales!$D$5:$ABF$18,MATCH(UsagePerHour!$B58,Sales!$C$5:$C$18,0),MATCH(UsagePerHour!XD$4,Sales!$D$3:$ABF$3,0))/XD$2*INDEX(Usage!$D$5:$ABF$11,MATCH(UsagePerHour!$B$52,Usage!$C$5:$C$11,0),MATCH(UsagePerHour!XD$4,Usage!$D$3:$ABF$3,0)),"")</f>
        <v/>
      </c>
      <c r="XE58" s="6" t="str">
        <f>IFERROR(INDEX(Sales!$D$5:$ABF$18,MATCH(UsagePerHour!$B58,Sales!$C$5:$C$18,0),MATCH(UsagePerHour!XE$4,Sales!$D$3:$ABF$3,0))/XE$2*INDEX(Usage!$D$5:$ABF$11,MATCH(UsagePerHour!$B$52,Usage!$C$5:$C$11,0),MATCH(UsagePerHour!XE$4,Usage!$D$3:$ABF$3,0)),"")</f>
        <v/>
      </c>
      <c r="XF58" s="6" t="str">
        <f>IFERROR(INDEX(Sales!$D$5:$ABF$18,MATCH(UsagePerHour!$B58,Sales!$C$5:$C$18,0),MATCH(UsagePerHour!XF$4,Sales!$D$3:$ABF$3,0))/XF$2*INDEX(Usage!$D$5:$ABF$11,MATCH(UsagePerHour!$B$52,Usage!$C$5:$C$11,0),MATCH(UsagePerHour!XF$4,Usage!$D$3:$ABF$3,0)),"")</f>
        <v/>
      </c>
      <c r="XG58" s="6" t="str">
        <f>IFERROR(INDEX(Sales!$D$5:$ABF$18,MATCH(UsagePerHour!$B58,Sales!$C$5:$C$18,0),MATCH(UsagePerHour!XG$4,Sales!$D$3:$ABF$3,0))/XG$2*INDEX(Usage!$D$5:$ABF$11,MATCH(UsagePerHour!$B$52,Usage!$C$5:$C$11,0),MATCH(UsagePerHour!XG$4,Usage!$D$3:$ABF$3,0)),"")</f>
        <v/>
      </c>
      <c r="XH58" s="6" t="str">
        <f>IFERROR(INDEX(Sales!$D$5:$ABF$18,MATCH(UsagePerHour!$B58,Sales!$C$5:$C$18,0),MATCH(UsagePerHour!XH$4,Sales!$D$3:$ABF$3,0))/XH$2*INDEX(Usage!$D$5:$ABF$11,MATCH(UsagePerHour!$B$52,Usage!$C$5:$C$11,0),MATCH(UsagePerHour!XH$4,Usage!$D$3:$ABF$3,0)),"")</f>
        <v/>
      </c>
      <c r="XI58" s="6" t="str">
        <f>IFERROR(INDEX(Sales!$D$5:$ABF$18,MATCH(UsagePerHour!$B58,Sales!$C$5:$C$18,0),MATCH(UsagePerHour!XI$4,Sales!$D$3:$ABF$3,0))/XI$2*INDEX(Usage!$D$5:$ABF$11,MATCH(UsagePerHour!$B$52,Usage!$C$5:$C$11,0),MATCH(UsagePerHour!XI$4,Usage!$D$3:$ABF$3,0)),"")</f>
        <v/>
      </c>
      <c r="XJ58" s="6" t="str">
        <f>IFERROR(INDEX(Sales!$D$5:$ABF$18,MATCH(UsagePerHour!$B58,Sales!$C$5:$C$18,0),MATCH(UsagePerHour!XJ$4,Sales!$D$3:$ABF$3,0))/XJ$2*INDEX(Usage!$D$5:$ABF$11,MATCH(UsagePerHour!$B$52,Usage!$C$5:$C$11,0),MATCH(UsagePerHour!XJ$4,Usage!$D$3:$ABF$3,0)),"")</f>
        <v/>
      </c>
      <c r="XK58" s="6" t="str">
        <f>IFERROR(INDEX(Sales!$D$5:$ABF$18,MATCH(UsagePerHour!$B58,Sales!$C$5:$C$18,0),MATCH(UsagePerHour!XK$4,Sales!$D$3:$ABF$3,0))/XK$2*INDEX(Usage!$D$5:$ABF$11,MATCH(UsagePerHour!$B$52,Usage!$C$5:$C$11,0),MATCH(UsagePerHour!XK$4,Usage!$D$3:$ABF$3,0)),"")</f>
        <v/>
      </c>
      <c r="XL58" s="6" t="str">
        <f>IFERROR(INDEX(Sales!$D$5:$ABF$18,MATCH(UsagePerHour!$B58,Sales!$C$5:$C$18,0),MATCH(UsagePerHour!XL$4,Sales!$D$3:$ABF$3,0))/XL$2*INDEX(Usage!$D$5:$ABF$11,MATCH(UsagePerHour!$B$52,Usage!$C$5:$C$11,0),MATCH(UsagePerHour!XL$4,Usage!$D$3:$ABF$3,0)),"")</f>
        <v/>
      </c>
      <c r="XM58" s="6" t="str">
        <f>IFERROR(INDEX(Sales!$D$5:$ABF$18,MATCH(UsagePerHour!$B58,Sales!$C$5:$C$18,0),MATCH(UsagePerHour!XM$4,Sales!$D$3:$ABF$3,0))/XM$2*INDEX(Usage!$D$5:$ABF$11,MATCH(UsagePerHour!$B$52,Usage!$C$5:$C$11,0),MATCH(UsagePerHour!XM$4,Usage!$D$3:$ABF$3,0)),"")</f>
        <v/>
      </c>
      <c r="XN58" s="6" t="str">
        <f>IFERROR(INDEX(Sales!$D$5:$ABF$18,MATCH(UsagePerHour!$B58,Sales!$C$5:$C$18,0),MATCH(UsagePerHour!XN$4,Sales!$D$3:$ABF$3,0))/XN$2*INDEX(Usage!$D$5:$ABF$11,MATCH(UsagePerHour!$B$52,Usage!$C$5:$C$11,0),MATCH(UsagePerHour!XN$4,Usage!$D$3:$ABF$3,0)),"")</f>
        <v/>
      </c>
      <c r="XO58" s="6" t="str">
        <f>IFERROR(INDEX(Sales!$D$5:$ABF$18,MATCH(UsagePerHour!$B58,Sales!$C$5:$C$18,0),MATCH(UsagePerHour!XO$4,Sales!$D$3:$ABF$3,0))/XO$2*INDEX(Usage!$D$5:$ABF$11,MATCH(UsagePerHour!$B$52,Usage!$C$5:$C$11,0),MATCH(UsagePerHour!XO$4,Usage!$D$3:$ABF$3,0)),"")</f>
        <v/>
      </c>
      <c r="XP58" s="6" t="str">
        <f>IFERROR(INDEX(Sales!$D$5:$ABF$18,MATCH(UsagePerHour!$B58,Sales!$C$5:$C$18,0),MATCH(UsagePerHour!XP$4,Sales!$D$3:$ABF$3,0))/XP$2*INDEX(Usage!$D$5:$ABF$11,MATCH(UsagePerHour!$B$52,Usage!$C$5:$C$11,0),MATCH(UsagePerHour!XP$4,Usage!$D$3:$ABF$3,0)),"")</f>
        <v/>
      </c>
      <c r="XQ58" s="6" t="str">
        <f>IFERROR(INDEX(Sales!$D$5:$ABF$18,MATCH(UsagePerHour!$B58,Sales!$C$5:$C$18,0),MATCH(UsagePerHour!XQ$4,Sales!$D$3:$ABF$3,0))/XQ$2*INDEX(Usage!$D$5:$ABF$11,MATCH(UsagePerHour!$B$52,Usage!$C$5:$C$11,0),MATCH(UsagePerHour!XQ$4,Usage!$D$3:$ABF$3,0)),"")</f>
        <v/>
      </c>
      <c r="XR58" s="6" t="str">
        <f>IFERROR(INDEX(Sales!$D$5:$ABF$18,MATCH(UsagePerHour!$B58,Sales!$C$5:$C$18,0),MATCH(UsagePerHour!XR$4,Sales!$D$3:$ABF$3,0))/XR$2*INDEX(Usage!$D$5:$ABF$11,MATCH(UsagePerHour!$B$52,Usage!$C$5:$C$11,0),MATCH(UsagePerHour!XR$4,Usage!$D$3:$ABF$3,0)),"")</f>
        <v/>
      </c>
      <c r="XS58" s="6" t="str">
        <f>IFERROR(INDEX(Sales!$D$5:$ABF$18,MATCH(UsagePerHour!$B58,Sales!$C$5:$C$18,0),MATCH(UsagePerHour!XS$4,Sales!$D$3:$ABF$3,0))/XS$2*INDEX(Usage!$D$5:$ABF$11,MATCH(UsagePerHour!$B$52,Usage!$C$5:$C$11,0),MATCH(UsagePerHour!XS$4,Usage!$D$3:$ABF$3,0)),"")</f>
        <v/>
      </c>
      <c r="XT58" s="6" t="str">
        <f>IFERROR(INDEX(Sales!$D$5:$ABF$18,MATCH(UsagePerHour!$B58,Sales!$C$5:$C$18,0),MATCH(UsagePerHour!XT$4,Sales!$D$3:$ABF$3,0))/XT$2*INDEX(Usage!$D$5:$ABF$11,MATCH(UsagePerHour!$B$52,Usage!$C$5:$C$11,0),MATCH(UsagePerHour!XT$4,Usage!$D$3:$ABF$3,0)),"")</f>
        <v/>
      </c>
      <c r="XU58" s="6" t="str">
        <f>IFERROR(INDEX(Sales!$D$5:$ABF$18,MATCH(UsagePerHour!$B58,Sales!$C$5:$C$18,0),MATCH(UsagePerHour!XU$4,Sales!$D$3:$ABF$3,0))/XU$2*INDEX(Usage!$D$5:$ABF$11,MATCH(UsagePerHour!$B$52,Usage!$C$5:$C$11,0),MATCH(UsagePerHour!XU$4,Usage!$D$3:$ABF$3,0)),"")</f>
        <v/>
      </c>
      <c r="XV58" s="6" t="str">
        <f>IFERROR(INDEX(Sales!$D$5:$ABF$18,MATCH(UsagePerHour!$B58,Sales!$C$5:$C$18,0),MATCH(UsagePerHour!XV$4,Sales!$D$3:$ABF$3,0))/XV$2*INDEX(Usage!$D$5:$ABF$11,MATCH(UsagePerHour!$B$52,Usage!$C$5:$C$11,0),MATCH(UsagePerHour!XV$4,Usage!$D$3:$ABF$3,0)),"")</f>
        <v/>
      </c>
      <c r="XW58" s="6" t="str">
        <f>IFERROR(INDEX(Sales!$D$5:$ABF$18,MATCH(UsagePerHour!$B58,Sales!$C$5:$C$18,0),MATCH(UsagePerHour!XW$4,Sales!$D$3:$ABF$3,0))/XW$2*INDEX(Usage!$D$5:$ABF$11,MATCH(UsagePerHour!$B$52,Usage!$C$5:$C$11,0),MATCH(UsagePerHour!XW$4,Usage!$D$3:$ABF$3,0)),"")</f>
        <v/>
      </c>
      <c r="XX58" s="6" t="str">
        <f>IFERROR(INDEX(Sales!$D$5:$ABF$18,MATCH(UsagePerHour!$B58,Sales!$C$5:$C$18,0),MATCH(UsagePerHour!XX$4,Sales!$D$3:$ABF$3,0))/XX$2*INDEX(Usage!$D$5:$ABF$11,MATCH(UsagePerHour!$B$52,Usage!$C$5:$C$11,0),MATCH(UsagePerHour!XX$4,Usage!$D$3:$ABF$3,0)),"")</f>
        <v/>
      </c>
      <c r="XY58" s="6" t="str">
        <f>IFERROR(INDEX(Sales!$D$5:$ABF$18,MATCH(UsagePerHour!$B58,Sales!$C$5:$C$18,0),MATCH(UsagePerHour!XY$4,Sales!$D$3:$ABF$3,0))/XY$2*INDEX(Usage!$D$5:$ABF$11,MATCH(UsagePerHour!$B$52,Usage!$C$5:$C$11,0),MATCH(UsagePerHour!XY$4,Usage!$D$3:$ABF$3,0)),"")</f>
        <v/>
      </c>
      <c r="XZ58" s="6" t="str">
        <f>IFERROR(INDEX(Sales!$D$5:$ABF$18,MATCH(UsagePerHour!$B58,Sales!$C$5:$C$18,0),MATCH(UsagePerHour!XZ$4,Sales!$D$3:$ABF$3,0))/XZ$2*INDEX(Usage!$D$5:$ABF$11,MATCH(UsagePerHour!$B$52,Usage!$C$5:$C$11,0),MATCH(UsagePerHour!XZ$4,Usage!$D$3:$ABF$3,0)),"")</f>
        <v/>
      </c>
      <c r="YA58" s="6" t="str">
        <f>IFERROR(INDEX(Sales!$D$5:$ABF$18,MATCH(UsagePerHour!$B58,Sales!$C$5:$C$18,0),MATCH(UsagePerHour!YA$4,Sales!$D$3:$ABF$3,0))/YA$2*INDEX(Usage!$D$5:$ABF$11,MATCH(UsagePerHour!$B$52,Usage!$C$5:$C$11,0),MATCH(UsagePerHour!YA$4,Usage!$D$3:$ABF$3,0)),"")</f>
        <v/>
      </c>
      <c r="YB58" s="6" t="str">
        <f>IFERROR(INDEX(Sales!$D$5:$ABF$18,MATCH(UsagePerHour!$B58,Sales!$C$5:$C$18,0),MATCH(UsagePerHour!YB$4,Sales!$D$3:$ABF$3,0))/YB$2*INDEX(Usage!$D$5:$ABF$11,MATCH(UsagePerHour!$B$52,Usage!$C$5:$C$11,0),MATCH(UsagePerHour!YB$4,Usage!$D$3:$ABF$3,0)),"")</f>
        <v/>
      </c>
      <c r="YC58" s="6" t="str">
        <f>IFERROR(INDEX(Sales!$D$5:$ABF$18,MATCH(UsagePerHour!$B58,Sales!$C$5:$C$18,0),MATCH(UsagePerHour!YC$4,Sales!$D$3:$ABF$3,0))/YC$2*INDEX(Usage!$D$5:$ABF$11,MATCH(UsagePerHour!$B$52,Usage!$C$5:$C$11,0),MATCH(UsagePerHour!YC$4,Usage!$D$3:$ABF$3,0)),"")</f>
        <v/>
      </c>
      <c r="YD58" s="6" t="str">
        <f>IFERROR(INDEX(Sales!$D$5:$ABF$18,MATCH(UsagePerHour!$B58,Sales!$C$5:$C$18,0),MATCH(UsagePerHour!YD$4,Sales!$D$3:$ABF$3,0))/YD$2*INDEX(Usage!$D$5:$ABF$11,MATCH(UsagePerHour!$B$52,Usage!$C$5:$C$11,0),MATCH(UsagePerHour!YD$4,Usage!$D$3:$ABF$3,0)),"")</f>
        <v/>
      </c>
      <c r="YE58" s="6" t="str">
        <f>IFERROR(INDEX(Sales!$D$5:$ABF$18,MATCH(UsagePerHour!$B58,Sales!$C$5:$C$18,0),MATCH(UsagePerHour!YE$4,Sales!$D$3:$ABF$3,0))/YE$2*INDEX(Usage!$D$5:$ABF$11,MATCH(UsagePerHour!$B$52,Usage!$C$5:$C$11,0),MATCH(UsagePerHour!YE$4,Usage!$D$3:$ABF$3,0)),"")</f>
        <v/>
      </c>
      <c r="YF58" s="6" t="str">
        <f>IFERROR(INDEX(Sales!$D$5:$ABF$18,MATCH(UsagePerHour!$B58,Sales!$C$5:$C$18,0),MATCH(UsagePerHour!YF$4,Sales!$D$3:$ABF$3,0))/YF$2*INDEX(Usage!$D$5:$ABF$11,MATCH(UsagePerHour!$B$52,Usage!$C$5:$C$11,0),MATCH(UsagePerHour!YF$4,Usage!$D$3:$ABF$3,0)),"")</f>
        <v/>
      </c>
      <c r="YG58" s="6" t="str">
        <f>IFERROR(INDEX(Sales!$D$5:$ABF$18,MATCH(UsagePerHour!$B58,Sales!$C$5:$C$18,0),MATCH(UsagePerHour!YG$4,Sales!$D$3:$ABF$3,0))/YG$2*INDEX(Usage!$D$5:$ABF$11,MATCH(UsagePerHour!$B$52,Usage!$C$5:$C$11,0),MATCH(UsagePerHour!YG$4,Usage!$D$3:$ABF$3,0)),"")</f>
        <v/>
      </c>
      <c r="YH58" s="6" t="str">
        <f>IFERROR(INDEX(Sales!$D$5:$ABF$18,MATCH(UsagePerHour!$B58,Sales!$C$5:$C$18,0),MATCH(UsagePerHour!YH$4,Sales!$D$3:$ABF$3,0))/YH$2*INDEX(Usage!$D$5:$ABF$11,MATCH(UsagePerHour!$B$52,Usage!$C$5:$C$11,0),MATCH(UsagePerHour!YH$4,Usage!$D$3:$ABF$3,0)),"")</f>
        <v/>
      </c>
      <c r="YI58" s="6" t="str">
        <f>IFERROR(INDEX(Sales!$D$5:$ABF$18,MATCH(UsagePerHour!$B58,Sales!$C$5:$C$18,0),MATCH(UsagePerHour!YI$4,Sales!$D$3:$ABF$3,0))/YI$2*INDEX(Usage!$D$5:$ABF$11,MATCH(UsagePerHour!$B$52,Usage!$C$5:$C$11,0),MATCH(UsagePerHour!YI$4,Usage!$D$3:$ABF$3,0)),"")</f>
        <v/>
      </c>
      <c r="YJ58" s="6" t="str">
        <f>IFERROR(INDEX(Sales!$D$5:$ABF$18,MATCH(UsagePerHour!$B58,Sales!$C$5:$C$18,0),MATCH(UsagePerHour!YJ$4,Sales!$D$3:$ABF$3,0))/YJ$2*INDEX(Usage!$D$5:$ABF$11,MATCH(UsagePerHour!$B$52,Usage!$C$5:$C$11,0),MATCH(UsagePerHour!YJ$4,Usage!$D$3:$ABF$3,0)),"")</f>
        <v/>
      </c>
      <c r="YK58" s="6" t="str">
        <f>IFERROR(INDEX(Sales!$D$5:$ABF$18,MATCH(UsagePerHour!$B58,Sales!$C$5:$C$18,0),MATCH(UsagePerHour!YK$4,Sales!$D$3:$ABF$3,0))/YK$2*INDEX(Usage!$D$5:$ABF$11,MATCH(UsagePerHour!$B$52,Usage!$C$5:$C$11,0),MATCH(UsagePerHour!YK$4,Usage!$D$3:$ABF$3,0)),"")</f>
        <v/>
      </c>
      <c r="YL58" s="6" t="str">
        <f>IFERROR(INDEX(Sales!$D$5:$ABF$18,MATCH(UsagePerHour!$B58,Sales!$C$5:$C$18,0),MATCH(UsagePerHour!YL$4,Sales!$D$3:$ABF$3,0))/YL$2*INDEX(Usage!$D$5:$ABF$11,MATCH(UsagePerHour!$B$52,Usage!$C$5:$C$11,0),MATCH(UsagePerHour!YL$4,Usage!$D$3:$ABF$3,0)),"")</f>
        <v/>
      </c>
      <c r="YM58" s="6" t="str">
        <f>IFERROR(INDEX(Sales!$D$5:$ABF$18,MATCH(UsagePerHour!$B58,Sales!$C$5:$C$18,0),MATCH(UsagePerHour!YM$4,Sales!$D$3:$ABF$3,0))/YM$2*INDEX(Usage!$D$5:$ABF$11,MATCH(UsagePerHour!$B$52,Usage!$C$5:$C$11,0),MATCH(UsagePerHour!YM$4,Usage!$D$3:$ABF$3,0)),"")</f>
        <v/>
      </c>
      <c r="YN58" s="6" t="str">
        <f>IFERROR(INDEX(Sales!$D$5:$ABF$18,MATCH(UsagePerHour!$B58,Sales!$C$5:$C$18,0),MATCH(UsagePerHour!YN$4,Sales!$D$3:$ABF$3,0))/YN$2*INDEX(Usage!$D$5:$ABF$11,MATCH(UsagePerHour!$B$52,Usage!$C$5:$C$11,0),MATCH(UsagePerHour!YN$4,Usage!$D$3:$ABF$3,0)),"")</f>
        <v/>
      </c>
      <c r="YO58" s="6" t="str">
        <f>IFERROR(INDEX(Sales!$D$5:$ABF$18,MATCH(UsagePerHour!$B58,Sales!$C$5:$C$18,0),MATCH(UsagePerHour!YO$4,Sales!$D$3:$ABF$3,0))/YO$2*INDEX(Usage!$D$5:$ABF$11,MATCH(UsagePerHour!$B$52,Usage!$C$5:$C$11,0),MATCH(UsagePerHour!YO$4,Usage!$D$3:$ABF$3,0)),"")</f>
        <v/>
      </c>
      <c r="YP58" s="6" t="str">
        <f>IFERROR(INDEX(Sales!$D$5:$ABF$18,MATCH(UsagePerHour!$B58,Sales!$C$5:$C$18,0),MATCH(UsagePerHour!YP$4,Sales!$D$3:$ABF$3,0))/YP$2*INDEX(Usage!$D$5:$ABF$11,MATCH(UsagePerHour!$B$52,Usage!$C$5:$C$11,0),MATCH(UsagePerHour!YP$4,Usage!$D$3:$ABF$3,0)),"")</f>
        <v/>
      </c>
      <c r="YQ58" s="6" t="str">
        <f>IFERROR(INDEX(Sales!$D$5:$ABF$18,MATCH(UsagePerHour!$B58,Sales!$C$5:$C$18,0),MATCH(UsagePerHour!YQ$4,Sales!$D$3:$ABF$3,0))/YQ$2*INDEX(Usage!$D$5:$ABF$11,MATCH(UsagePerHour!$B$52,Usage!$C$5:$C$11,0),MATCH(UsagePerHour!YQ$4,Usage!$D$3:$ABF$3,0)),"")</f>
        <v/>
      </c>
      <c r="YR58" s="6" t="str">
        <f>IFERROR(INDEX(Sales!$D$5:$ABF$18,MATCH(UsagePerHour!$B58,Sales!$C$5:$C$18,0),MATCH(UsagePerHour!YR$4,Sales!$D$3:$ABF$3,0))/YR$2*INDEX(Usage!$D$5:$ABF$11,MATCH(UsagePerHour!$B$52,Usage!$C$5:$C$11,0),MATCH(UsagePerHour!YR$4,Usage!$D$3:$ABF$3,0)),"")</f>
        <v/>
      </c>
      <c r="YS58" s="6" t="str">
        <f>IFERROR(INDEX(Sales!$D$5:$ABF$18,MATCH(UsagePerHour!$B58,Sales!$C$5:$C$18,0),MATCH(UsagePerHour!YS$4,Sales!$D$3:$ABF$3,0))/YS$2*INDEX(Usage!$D$5:$ABF$11,MATCH(UsagePerHour!$B$52,Usage!$C$5:$C$11,0),MATCH(UsagePerHour!YS$4,Usage!$D$3:$ABF$3,0)),"")</f>
        <v/>
      </c>
      <c r="YT58" s="6" t="str">
        <f>IFERROR(INDEX(Sales!$D$5:$ABF$18,MATCH(UsagePerHour!$B58,Sales!$C$5:$C$18,0),MATCH(UsagePerHour!YT$4,Sales!$D$3:$ABF$3,0))/YT$2*INDEX(Usage!$D$5:$ABF$11,MATCH(UsagePerHour!$B$52,Usage!$C$5:$C$11,0),MATCH(UsagePerHour!YT$4,Usage!$D$3:$ABF$3,0)),"")</f>
        <v/>
      </c>
      <c r="YU58" s="6" t="str">
        <f>IFERROR(INDEX(Sales!$D$5:$ABF$18,MATCH(UsagePerHour!$B58,Sales!$C$5:$C$18,0),MATCH(UsagePerHour!YU$4,Sales!$D$3:$ABF$3,0))/YU$2*INDEX(Usage!$D$5:$ABF$11,MATCH(UsagePerHour!$B$52,Usage!$C$5:$C$11,0),MATCH(UsagePerHour!YU$4,Usage!$D$3:$ABF$3,0)),"")</f>
        <v/>
      </c>
      <c r="YV58" s="6" t="str">
        <f>IFERROR(INDEX(Sales!$D$5:$ABF$18,MATCH(UsagePerHour!$B58,Sales!$C$5:$C$18,0),MATCH(UsagePerHour!YV$4,Sales!$D$3:$ABF$3,0))/YV$2*INDEX(Usage!$D$5:$ABF$11,MATCH(UsagePerHour!$B$52,Usage!$C$5:$C$11,0),MATCH(UsagePerHour!YV$4,Usage!$D$3:$ABF$3,0)),"")</f>
        <v/>
      </c>
      <c r="YW58" s="6" t="str">
        <f>IFERROR(INDEX(Sales!$D$5:$ABF$18,MATCH(UsagePerHour!$B58,Sales!$C$5:$C$18,0),MATCH(UsagePerHour!YW$4,Sales!$D$3:$ABF$3,0))/YW$2*INDEX(Usage!$D$5:$ABF$11,MATCH(UsagePerHour!$B$52,Usage!$C$5:$C$11,0),MATCH(UsagePerHour!YW$4,Usage!$D$3:$ABF$3,0)),"")</f>
        <v/>
      </c>
      <c r="YX58" s="6" t="str">
        <f>IFERROR(INDEX(Sales!$D$5:$ABF$18,MATCH(UsagePerHour!$B58,Sales!$C$5:$C$18,0),MATCH(UsagePerHour!YX$4,Sales!$D$3:$ABF$3,0))/YX$2*INDEX(Usage!$D$5:$ABF$11,MATCH(UsagePerHour!$B$52,Usage!$C$5:$C$11,0),MATCH(UsagePerHour!YX$4,Usage!$D$3:$ABF$3,0)),"")</f>
        <v/>
      </c>
      <c r="YY58" s="6" t="str">
        <f>IFERROR(INDEX(Sales!$D$5:$ABF$18,MATCH(UsagePerHour!$B58,Sales!$C$5:$C$18,0),MATCH(UsagePerHour!YY$4,Sales!$D$3:$ABF$3,0))/YY$2*INDEX(Usage!$D$5:$ABF$11,MATCH(UsagePerHour!$B$52,Usage!$C$5:$C$11,0),MATCH(UsagePerHour!YY$4,Usage!$D$3:$ABF$3,0)),"")</f>
        <v/>
      </c>
      <c r="YZ58" s="6" t="str">
        <f>IFERROR(INDEX(Sales!$D$5:$ABF$18,MATCH(UsagePerHour!$B58,Sales!$C$5:$C$18,0),MATCH(UsagePerHour!YZ$4,Sales!$D$3:$ABF$3,0))/YZ$2*INDEX(Usage!$D$5:$ABF$11,MATCH(UsagePerHour!$B$52,Usage!$C$5:$C$11,0),MATCH(UsagePerHour!YZ$4,Usage!$D$3:$ABF$3,0)),"")</f>
        <v/>
      </c>
      <c r="ZA58" s="6" t="str">
        <f>IFERROR(INDEX(Sales!$D$5:$ABF$18,MATCH(UsagePerHour!$B58,Sales!$C$5:$C$18,0),MATCH(UsagePerHour!ZA$4,Sales!$D$3:$ABF$3,0))/ZA$2*INDEX(Usage!$D$5:$ABF$11,MATCH(UsagePerHour!$B$52,Usage!$C$5:$C$11,0),MATCH(UsagePerHour!ZA$4,Usage!$D$3:$ABF$3,0)),"")</f>
        <v/>
      </c>
      <c r="ZB58" s="6" t="str">
        <f>IFERROR(INDEX(Sales!$D$5:$ABF$18,MATCH(UsagePerHour!$B58,Sales!$C$5:$C$18,0),MATCH(UsagePerHour!ZB$4,Sales!$D$3:$ABF$3,0))/ZB$2*INDEX(Usage!$D$5:$ABF$11,MATCH(UsagePerHour!$B$52,Usage!$C$5:$C$11,0),MATCH(UsagePerHour!ZB$4,Usage!$D$3:$ABF$3,0)),"")</f>
        <v/>
      </c>
      <c r="ZC58" s="6" t="str">
        <f>IFERROR(INDEX(Sales!$D$5:$ABF$18,MATCH(UsagePerHour!$B58,Sales!$C$5:$C$18,0),MATCH(UsagePerHour!ZC$4,Sales!$D$3:$ABF$3,0))/ZC$2*INDEX(Usage!$D$5:$ABF$11,MATCH(UsagePerHour!$B$52,Usage!$C$5:$C$11,0),MATCH(UsagePerHour!ZC$4,Usage!$D$3:$ABF$3,0)),"")</f>
        <v/>
      </c>
      <c r="ZD58" s="6" t="str">
        <f>IFERROR(INDEX(Sales!$D$5:$ABF$18,MATCH(UsagePerHour!$B58,Sales!$C$5:$C$18,0),MATCH(UsagePerHour!ZD$4,Sales!$D$3:$ABF$3,0))/ZD$2*INDEX(Usage!$D$5:$ABF$11,MATCH(UsagePerHour!$B$52,Usage!$C$5:$C$11,0),MATCH(UsagePerHour!ZD$4,Usage!$D$3:$ABF$3,0)),"")</f>
        <v/>
      </c>
      <c r="ZE58" s="6" t="str">
        <f>IFERROR(INDEX(Sales!$D$5:$ABF$18,MATCH(UsagePerHour!$B58,Sales!$C$5:$C$18,0),MATCH(UsagePerHour!ZE$4,Sales!$D$3:$ABF$3,0))/ZE$2*INDEX(Usage!$D$5:$ABF$11,MATCH(UsagePerHour!$B$52,Usage!$C$5:$C$11,0),MATCH(UsagePerHour!ZE$4,Usage!$D$3:$ABF$3,0)),"")</f>
        <v/>
      </c>
      <c r="ZF58" s="6" t="str">
        <f>IFERROR(INDEX(Sales!$D$5:$ABF$18,MATCH(UsagePerHour!$B58,Sales!$C$5:$C$18,0),MATCH(UsagePerHour!ZF$4,Sales!$D$3:$ABF$3,0))/ZF$2*INDEX(Usage!$D$5:$ABF$11,MATCH(UsagePerHour!$B$52,Usage!$C$5:$C$11,0),MATCH(UsagePerHour!ZF$4,Usage!$D$3:$ABF$3,0)),"")</f>
        <v/>
      </c>
      <c r="ZG58" s="6" t="str">
        <f>IFERROR(INDEX(Sales!$D$5:$ABF$18,MATCH(UsagePerHour!$B58,Sales!$C$5:$C$18,0),MATCH(UsagePerHour!ZG$4,Sales!$D$3:$ABF$3,0))/ZG$2*INDEX(Usage!$D$5:$ABF$11,MATCH(UsagePerHour!$B$52,Usage!$C$5:$C$11,0),MATCH(UsagePerHour!ZG$4,Usage!$D$3:$ABF$3,0)),"")</f>
        <v/>
      </c>
      <c r="ZH58" s="6" t="str">
        <f>IFERROR(INDEX(Sales!$D$5:$ABF$18,MATCH(UsagePerHour!$B58,Sales!$C$5:$C$18,0),MATCH(UsagePerHour!ZH$4,Sales!$D$3:$ABF$3,0))/ZH$2*INDEX(Usage!$D$5:$ABF$11,MATCH(UsagePerHour!$B$52,Usage!$C$5:$C$11,0),MATCH(UsagePerHour!ZH$4,Usage!$D$3:$ABF$3,0)),"")</f>
        <v/>
      </c>
      <c r="ZI58" s="6" t="str">
        <f>IFERROR(INDEX(Sales!$D$5:$ABF$18,MATCH(UsagePerHour!$B58,Sales!$C$5:$C$18,0),MATCH(UsagePerHour!ZI$4,Sales!$D$3:$ABF$3,0))/ZI$2*INDEX(Usage!$D$5:$ABF$11,MATCH(UsagePerHour!$B$52,Usage!$C$5:$C$11,0),MATCH(UsagePerHour!ZI$4,Usage!$D$3:$ABF$3,0)),"")</f>
        <v/>
      </c>
      <c r="ZJ58" s="6" t="str">
        <f>IFERROR(INDEX(Sales!$D$5:$ABF$18,MATCH(UsagePerHour!$B58,Sales!$C$5:$C$18,0),MATCH(UsagePerHour!ZJ$4,Sales!$D$3:$ABF$3,0))/ZJ$2*INDEX(Usage!$D$5:$ABF$11,MATCH(UsagePerHour!$B$52,Usage!$C$5:$C$11,0),MATCH(UsagePerHour!ZJ$4,Usage!$D$3:$ABF$3,0)),"")</f>
        <v/>
      </c>
      <c r="ZK58" s="6" t="str">
        <f>IFERROR(INDEX(Sales!$D$5:$ABF$18,MATCH(UsagePerHour!$B58,Sales!$C$5:$C$18,0),MATCH(UsagePerHour!ZK$4,Sales!$D$3:$ABF$3,0))/ZK$2*INDEX(Usage!$D$5:$ABF$11,MATCH(UsagePerHour!$B$52,Usage!$C$5:$C$11,0),MATCH(UsagePerHour!ZK$4,Usage!$D$3:$ABF$3,0)),"")</f>
        <v/>
      </c>
      <c r="ZL58" s="6" t="str">
        <f>IFERROR(INDEX(Sales!$D$5:$ABF$18,MATCH(UsagePerHour!$B58,Sales!$C$5:$C$18,0),MATCH(UsagePerHour!ZL$4,Sales!$D$3:$ABF$3,0))/ZL$2*INDEX(Usage!$D$5:$ABF$11,MATCH(UsagePerHour!$B$52,Usage!$C$5:$C$11,0),MATCH(UsagePerHour!ZL$4,Usage!$D$3:$ABF$3,0)),"")</f>
        <v/>
      </c>
      <c r="ZM58" s="6" t="str">
        <f>IFERROR(INDEX(Sales!$D$5:$ABF$18,MATCH(UsagePerHour!$B58,Sales!$C$5:$C$18,0),MATCH(UsagePerHour!ZM$4,Sales!$D$3:$ABF$3,0))/ZM$2*INDEX(Usage!$D$5:$ABF$11,MATCH(UsagePerHour!$B$52,Usage!$C$5:$C$11,0),MATCH(UsagePerHour!ZM$4,Usage!$D$3:$ABF$3,0)),"")</f>
        <v/>
      </c>
      <c r="ZN58" s="6" t="str">
        <f>IFERROR(INDEX(Sales!$D$5:$ABF$18,MATCH(UsagePerHour!$B58,Sales!$C$5:$C$18,0),MATCH(UsagePerHour!ZN$4,Sales!$D$3:$ABF$3,0))/ZN$2*INDEX(Usage!$D$5:$ABF$11,MATCH(UsagePerHour!$B$52,Usage!$C$5:$C$11,0),MATCH(UsagePerHour!ZN$4,Usage!$D$3:$ABF$3,0)),"")</f>
        <v/>
      </c>
      <c r="ZO58" s="6" t="str">
        <f>IFERROR(INDEX(Sales!$D$5:$ABF$18,MATCH(UsagePerHour!$B58,Sales!$C$5:$C$18,0),MATCH(UsagePerHour!ZO$4,Sales!$D$3:$ABF$3,0))/ZO$2*INDEX(Usage!$D$5:$ABF$11,MATCH(UsagePerHour!$B$52,Usage!$C$5:$C$11,0),MATCH(UsagePerHour!ZO$4,Usage!$D$3:$ABF$3,0)),"")</f>
        <v/>
      </c>
      <c r="ZP58" s="6" t="str">
        <f>IFERROR(INDEX(Sales!$D$5:$ABF$18,MATCH(UsagePerHour!$B58,Sales!$C$5:$C$18,0),MATCH(UsagePerHour!ZP$4,Sales!$D$3:$ABF$3,0))/ZP$2*INDEX(Usage!$D$5:$ABF$11,MATCH(UsagePerHour!$B$52,Usage!$C$5:$C$11,0),MATCH(UsagePerHour!ZP$4,Usage!$D$3:$ABF$3,0)),"")</f>
        <v/>
      </c>
      <c r="ZQ58" s="6" t="str">
        <f>IFERROR(INDEX(Sales!$D$5:$ABF$18,MATCH(UsagePerHour!$B58,Sales!$C$5:$C$18,0),MATCH(UsagePerHour!ZQ$4,Sales!$D$3:$ABF$3,0))/ZQ$2*INDEX(Usage!$D$5:$ABF$11,MATCH(UsagePerHour!$B$52,Usage!$C$5:$C$11,0),MATCH(UsagePerHour!ZQ$4,Usage!$D$3:$ABF$3,0)),"")</f>
        <v/>
      </c>
      <c r="ZR58" s="6" t="str">
        <f>IFERROR(INDEX(Sales!$D$5:$ABF$18,MATCH(UsagePerHour!$B58,Sales!$C$5:$C$18,0),MATCH(UsagePerHour!ZR$4,Sales!$D$3:$ABF$3,0))/ZR$2*INDEX(Usage!$D$5:$ABF$11,MATCH(UsagePerHour!$B$52,Usage!$C$5:$C$11,0),MATCH(UsagePerHour!ZR$4,Usage!$D$3:$ABF$3,0)),"")</f>
        <v/>
      </c>
      <c r="ZS58" s="6" t="str">
        <f>IFERROR(INDEX(Sales!$D$5:$ABF$18,MATCH(UsagePerHour!$B58,Sales!$C$5:$C$18,0),MATCH(UsagePerHour!ZS$4,Sales!$D$3:$ABF$3,0))/ZS$2*INDEX(Usage!$D$5:$ABF$11,MATCH(UsagePerHour!$B$52,Usage!$C$5:$C$11,0),MATCH(UsagePerHour!ZS$4,Usage!$D$3:$ABF$3,0)),"")</f>
        <v/>
      </c>
      <c r="ZT58" s="6" t="str">
        <f>IFERROR(INDEX(Sales!$D$5:$ABF$18,MATCH(UsagePerHour!$B58,Sales!$C$5:$C$18,0),MATCH(UsagePerHour!ZT$4,Sales!$D$3:$ABF$3,0))/ZT$2*INDEX(Usage!$D$5:$ABF$11,MATCH(UsagePerHour!$B$52,Usage!$C$5:$C$11,0),MATCH(UsagePerHour!ZT$4,Usage!$D$3:$ABF$3,0)),"")</f>
        <v/>
      </c>
      <c r="ZU58" s="6" t="str">
        <f>IFERROR(INDEX(Sales!$D$5:$ABF$18,MATCH(UsagePerHour!$B58,Sales!$C$5:$C$18,0),MATCH(UsagePerHour!ZU$4,Sales!$D$3:$ABF$3,0))/ZU$2*INDEX(Usage!$D$5:$ABF$11,MATCH(UsagePerHour!$B$52,Usage!$C$5:$C$11,0),MATCH(UsagePerHour!ZU$4,Usage!$D$3:$ABF$3,0)),"")</f>
        <v/>
      </c>
      <c r="ZV58" s="6" t="str">
        <f>IFERROR(INDEX(Sales!$D$5:$ABF$18,MATCH(UsagePerHour!$B58,Sales!$C$5:$C$18,0),MATCH(UsagePerHour!ZV$4,Sales!$D$3:$ABF$3,0))/ZV$2*INDEX(Usage!$D$5:$ABF$11,MATCH(UsagePerHour!$B$52,Usage!$C$5:$C$11,0),MATCH(UsagePerHour!ZV$4,Usage!$D$3:$ABF$3,0)),"")</f>
        <v/>
      </c>
      <c r="ZW58" s="6" t="str">
        <f>IFERROR(INDEX(Sales!$D$5:$ABF$18,MATCH(UsagePerHour!$B58,Sales!$C$5:$C$18,0),MATCH(UsagePerHour!ZW$4,Sales!$D$3:$ABF$3,0))/ZW$2*INDEX(Usage!$D$5:$ABF$11,MATCH(UsagePerHour!$B$52,Usage!$C$5:$C$11,0),MATCH(UsagePerHour!ZW$4,Usage!$D$3:$ABF$3,0)),"")</f>
        <v/>
      </c>
      <c r="ZX58" s="6" t="str">
        <f>IFERROR(INDEX(Sales!$D$5:$ABF$18,MATCH(UsagePerHour!$B58,Sales!$C$5:$C$18,0),MATCH(UsagePerHour!ZX$4,Sales!$D$3:$ABF$3,0))/ZX$2*INDEX(Usage!$D$5:$ABF$11,MATCH(UsagePerHour!$B$52,Usage!$C$5:$C$11,0),MATCH(UsagePerHour!ZX$4,Usage!$D$3:$ABF$3,0)),"")</f>
        <v/>
      </c>
      <c r="ZY58" s="6" t="str">
        <f>IFERROR(INDEX(Sales!$D$5:$ABF$18,MATCH(UsagePerHour!$B58,Sales!$C$5:$C$18,0),MATCH(UsagePerHour!ZY$4,Sales!$D$3:$ABF$3,0))/ZY$2*INDEX(Usage!$D$5:$ABF$11,MATCH(UsagePerHour!$B$52,Usage!$C$5:$C$11,0),MATCH(UsagePerHour!ZY$4,Usage!$D$3:$ABF$3,0)),"")</f>
        <v/>
      </c>
      <c r="ZZ58" s="6" t="str">
        <f>IFERROR(INDEX(Sales!$D$5:$ABF$18,MATCH(UsagePerHour!$B58,Sales!$C$5:$C$18,0),MATCH(UsagePerHour!ZZ$4,Sales!$D$3:$ABF$3,0))/ZZ$2*INDEX(Usage!$D$5:$ABF$11,MATCH(UsagePerHour!$B$52,Usage!$C$5:$C$11,0),MATCH(UsagePerHour!ZZ$4,Usage!$D$3:$ABF$3,0)),"")</f>
        <v/>
      </c>
      <c r="AAA58" s="6" t="str">
        <f>IFERROR(INDEX(Sales!$D$5:$ABF$18,MATCH(UsagePerHour!$B58,Sales!$C$5:$C$18,0),MATCH(UsagePerHour!AAA$4,Sales!$D$3:$ABF$3,0))/AAA$2*INDEX(Usage!$D$5:$ABF$11,MATCH(UsagePerHour!$B$52,Usage!$C$5:$C$11,0),MATCH(UsagePerHour!AAA$4,Usage!$D$3:$ABF$3,0)),"")</f>
        <v/>
      </c>
      <c r="AAB58" s="6" t="str">
        <f>IFERROR(INDEX(Sales!$D$5:$ABF$18,MATCH(UsagePerHour!$B58,Sales!$C$5:$C$18,0),MATCH(UsagePerHour!AAB$4,Sales!$D$3:$ABF$3,0))/AAB$2*INDEX(Usage!$D$5:$ABF$11,MATCH(UsagePerHour!$B$52,Usage!$C$5:$C$11,0),MATCH(UsagePerHour!AAB$4,Usage!$D$3:$ABF$3,0)),"")</f>
        <v/>
      </c>
      <c r="AAC58" s="6" t="str">
        <f>IFERROR(INDEX(Sales!$D$5:$ABF$18,MATCH(UsagePerHour!$B58,Sales!$C$5:$C$18,0),MATCH(UsagePerHour!AAC$4,Sales!$D$3:$ABF$3,0))/AAC$2*INDEX(Usage!$D$5:$ABF$11,MATCH(UsagePerHour!$B$52,Usage!$C$5:$C$11,0),MATCH(UsagePerHour!AAC$4,Usage!$D$3:$ABF$3,0)),"")</f>
        <v/>
      </c>
      <c r="AAD58" s="6" t="str">
        <f>IFERROR(INDEX(Sales!$D$5:$ABF$18,MATCH(UsagePerHour!$B58,Sales!$C$5:$C$18,0),MATCH(UsagePerHour!AAD$4,Sales!$D$3:$ABF$3,0))/AAD$2*INDEX(Usage!$D$5:$ABF$11,MATCH(UsagePerHour!$B$52,Usage!$C$5:$C$11,0),MATCH(UsagePerHour!AAD$4,Usage!$D$3:$ABF$3,0)),"")</f>
        <v/>
      </c>
      <c r="AAE58" s="6" t="str">
        <f>IFERROR(INDEX(Sales!$D$5:$ABF$18,MATCH(UsagePerHour!$B58,Sales!$C$5:$C$18,0),MATCH(UsagePerHour!AAE$4,Sales!$D$3:$ABF$3,0))/AAE$2*INDEX(Usage!$D$5:$ABF$11,MATCH(UsagePerHour!$B$52,Usage!$C$5:$C$11,0),MATCH(UsagePerHour!AAE$4,Usage!$D$3:$ABF$3,0)),"")</f>
        <v/>
      </c>
      <c r="AAF58" s="6" t="str">
        <f>IFERROR(INDEX(Sales!$D$5:$ABF$18,MATCH(UsagePerHour!$B58,Sales!$C$5:$C$18,0),MATCH(UsagePerHour!AAF$4,Sales!$D$3:$ABF$3,0))/AAF$2*INDEX(Usage!$D$5:$ABF$11,MATCH(UsagePerHour!$B$52,Usage!$C$5:$C$11,0),MATCH(UsagePerHour!AAF$4,Usage!$D$3:$ABF$3,0)),"")</f>
        <v/>
      </c>
      <c r="AAG58" s="6" t="str">
        <f>IFERROR(INDEX(Sales!$D$5:$ABF$18,MATCH(UsagePerHour!$B58,Sales!$C$5:$C$18,0),MATCH(UsagePerHour!AAG$4,Sales!$D$3:$ABF$3,0))/AAG$2*INDEX(Usage!$D$5:$ABF$11,MATCH(UsagePerHour!$B$52,Usage!$C$5:$C$11,0),MATCH(UsagePerHour!AAG$4,Usage!$D$3:$ABF$3,0)),"")</f>
        <v/>
      </c>
      <c r="AAH58" s="6" t="str">
        <f>IFERROR(INDEX(Sales!$D$5:$ABF$18,MATCH(UsagePerHour!$B58,Sales!$C$5:$C$18,0),MATCH(UsagePerHour!AAH$4,Sales!$D$3:$ABF$3,0))/AAH$2*INDEX(Usage!$D$5:$ABF$11,MATCH(UsagePerHour!$B$52,Usage!$C$5:$C$11,0),MATCH(UsagePerHour!AAH$4,Usage!$D$3:$ABF$3,0)),"")</f>
        <v/>
      </c>
      <c r="AAI58" s="6" t="str">
        <f>IFERROR(INDEX(Sales!$D$5:$ABF$18,MATCH(UsagePerHour!$B58,Sales!$C$5:$C$18,0),MATCH(UsagePerHour!AAI$4,Sales!$D$3:$ABF$3,0))/AAI$2*INDEX(Usage!$D$5:$ABF$11,MATCH(UsagePerHour!$B$52,Usage!$C$5:$C$11,0),MATCH(UsagePerHour!AAI$4,Usage!$D$3:$ABF$3,0)),"")</f>
        <v/>
      </c>
      <c r="AAJ58" s="6" t="str">
        <f>IFERROR(INDEX(Sales!$D$5:$ABF$18,MATCH(UsagePerHour!$B58,Sales!$C$5:$C$18,0),MATCH(UsagePerHour!AAJ$4,Sales!$D$3:$ABF$3,0))/AAJ$2*INDEX(Usage!$D$5:$ABF$11,MATCH(UsagePerHour!$B$52,Usage!$C$5:$C$11,0),MATCH(UsagePerHour!AAJ$4,Usage!$D$3:$ABF$3,0)),"")</f>
        <v/>
      </c>
      <c r="AAK58" s="6" t="str">
        <f>IFERROR(INDEX(Sales!$D$5:$ABF$18,MATCH(UsagePerHour!$B58,Sales!$C$5:$C$18,0),MATCH(UsagePerHour!AAK$4,Sales!$D$3:$ABF$3,0))/AAK$2*INDEX(Usage!$D$5:$ABF$11,MATCH(UsagePerHour!$B$52,Usage!$C$5:$C$11,0),MATCH(UsagePerHour!AAK$4,Usage!$D$3:$ABF$3,0)),"")</f>
        <v/>
      </c>
      <c r="AAL58" s="6" t="str">
        <f>IFERROR(INDEX(Sales!$D$5:$ABF$18,MATCH(UsagePerHour!$B58,Sales!$C$5:$C$18,0),MATCH(UsagePerHour!AAL$4,Sales!$D$3:$ABF$3,0))/AAL$2*INDEX(Usage!$D$5:$ABF$11,MATCH(UsagePerHour!$B$52,Usage!$C$5:$C$11,0),MATCH(UsagePerHour!AAL$4,Usage!$D$3:$ABF$3,0)),"")</f>
        <v/>
      </c>
      <c r="AAM58" s="6" t="str">
        <f>IFERROR(INDEX(Sales!$D$5:$ABF$18,MATCH(UsagePerHour!$B58,Sales!$C$5:$C$18,0),MATCH(UsagePerHour!AAM$4,Sales!$D$3:$ABF$3,0))/AAM$2*INDEX(Usage!$D$5:$ABF$11,MATCH(UsagePerHour!$B$52,Usage!$C$5:$C$11,0),MATCH(UsagePerHour!AAM$4,Usage!$D$3:$ABF$3,0)),"")</f>
        <v/>
      </c>
      <c r="AAN58" s="6" t="str">
        <f>IFERROR(INDEX(Sales!$D$5:$ABF$18,MATCH(UsagePerHour!$B58,Sales!$C$5:$C$18,0),MATCH(UsagePerHour!AAN$4,Sales!$D$3:$ABF$3,0))/AAN$2*INDEX(Usage!$D$5:$ABF$11,MATCH(UsagePerHour!$B$52,Usage!$C$5:$C$11,0),MATCH(UsagePerHour!AAN$4,Usage!$D$3:$ABF$3,0)),"")</f>
        <v/>
      </c>
      <c r="AAO58" s="6" t="str">
        <f>IFERROR(INDEX(Sales!$D$5:$ABF$18,MATCH(UsagePerHour!$B58,Sales!$C$5:$C$18,0),MATCH(UsagePerHour!AAO$4,Sales!$D$3:$ABF$3,0))/AAO$2*INDEX(Usage!$D$5:$ABF$11,MATCH(UsagePerHour!$B$52,Usage!$C$5:$C$11,0),MATCH(UsagePerHour!AAO$4,Usage!$D$3:$ABF$3,0)),"")</f>
        <v/>
      </c>
      <c r="AAP58" s="6" t="str">
        <f>IFERROR(INDEX(Sales!$D$5:$ABF$18,MATCH(UsagePerHour!$B58,Sales!$C$5:$C$18,0),MATCH(UsagePerHour!AAP$4,Sales!$D$3:$ABF$3,0))/AAP$2*INDEX(Usage!$D$5:$ABF$11,MATCH(UsagePerHour!$B$52,Usage!$C$5:$C$11,0),MATCH(UsagePerHour!AAP$4,Usage!$D$3:$ABF$3,0)),"")</f>
        <v/>
      </c>
      <c r="AAQ58" s="6" t="str">
        <f>IFERROR(INDEX(Sales!$D$5:$ABF$18,MATCH(UsagePerHour!$B58,Sales!$C$5:$C$18,0),MATCH(UsagePerHour!AAQ$4,Sales!$D$3:$ABF$3,0))/AAQ$2*INDEX(Usage!$D$5:$ABF$11,MATCH(UsagePerHour!$B$52,Usage!$C$5:$C$11,0),MATCH(UsagePerHour!AAQ$4,Usage!$D$3:$ABF$3,0)),"")</f>
        <v/>
      </c>
      <c r="AAR58" s="6" t="str">
        <f>IFERROR(INDEX(Sales!$D$5:$ABF$18,MATCH(UsagePerHour!$B58,Sales!$C$5:$C$18,0),MATCH(UsagePerHour!AAR$4,Sales!$D$3:$ABF$3,0))/AAR$2*INDEX(Usage!$D$5:$ABF$11,MATCH(UsagePerHour!$B$52,Usage!$C$5:$C$11,0),MATCH(UsagePerHour!AAR$4,Usage!$D$3:$ABF$3,0)),"")</f>
        <v/>
      </c>
      <c r="AAS58" s="6" t="str">
        <f>IFERROR(INDEX(Sales!$D$5:$ABF$18,MATCH(UsagePerHour!$B58,Sales!$C$5:$C$18,0),MATCH(UsagePerHour!AAS$4,Sales!$D$3:$ABF$3,0))/AAS$2*INDEX(Usage!$D$5:$ABF$11,MATCH(UsagePerHour!$B$52,Usage!$C$5:$C$11,0),MATCH(UsagePerHour!AAS$4,Usage!$D$3:$ABF$3,0)),"")</f>
        <v/>
      </c>
      <c r="AAT58" s="6" t="str">
        <f>IFERROR(INDEX(Sales!$D$5:$ABF$18,MATCH(UsagePerHour!$B58,Sales!$C$5:$C$18,0),MATCH(UsagePerHour!AAT$4,Sales!$D$3:$ABF$3,0))/AAT$2*INDEX(Usage!$D$5:$ABF$11,MATCH(UsagePerHour!$B$52,Usage!$C$5:$C$11,0),MATCH(UsagePerHour!AAT$4,Usage!$D$3:$ABF$3,0)),"")</f>
        <v/>
      </c>
      <c r="AAU58" s="6" t="str">
        <f>IFERROR(INDEX(Sales!$D$5:$ABF$18,MATCH(UsagePerHour!$B58,Sales!$C$5:$C$18,0),MATCH(UsagePerHour!AAU$4,Sales!$D$3:$ABF$3,0))/AAU$2*INDEX(Usage!$D$5:$ABF$11,MATCH(UsagePerHour!$B$52,Usage!$C$5:$C$11,0),MATCH(UsagePerHour!AAU$4,Usage!$D$3:$ABF$3,0)),"")</f>
        <v/>
      </c>
      <c r="AAV58" s="6" t="str">
        <f>IFERROR(INDEX(Sales!$D$5:$ABF$18,MATCH(UsagePerHour!$B58,Sales!$C$5:$C$18,0),MATCH(UsagePerHour!AAV$4,Sales!$D$3:$ABF$3,0))/AAV$2*INDEX(Usage!$D$5:$ABF$11,MATCH(UsagePerHour!$B$52,Usage!$C$5:$C$11,0),MATCH(UsagePerHour!AAV$4,Usage!$D$3:$ABF$3,0)),"")</f>
        <v/>
      </c>
      <c r="AAW58" s="6" t="str">
        <f>IFERROR(INDEX(Sales!$D$5:$ABF$18,MATCH(UsagePerHour!$B58,Sales!$C$5:$C$18,0),MATCH(UsagePerHour!AAW$4,Sales!$D$3:$ABF$3,0))/AAW$2*INDEX(Usage!$D$5:$ABF$11,MATCH(UsagePerHour!$B$52,Usage!$C$5:$C$11,0),MATCH(UsagePerHour!AAW$4,Usage!$D$3:$ABF$3,0)),"")</f>
        <v/>
      </c>
      <c r="AAX58" s="6" t="str">
        <f>IFERROR(INDEX(Sales!$D$5:$ABF$18,MATCH(UsagePerHour!$B58,Sales!$C$5:$C$18,0),MATCH(UsagePerHour!AAX$4,Sales!$D$3:$ABF$3,0))/AAX$2*INDEX(Usage!$D$5:$ABF$11,MATCH(UsagePerHour!$B$52,Usage!$C$5:$C$11,0),MATCH(UsagePerHour!AAX$4,Usage!$D$3:$ABF$3,0)),"")</f>
        <v/>
      </c>
      <c r="AAY58" s="6" t="str">
        <f>IFERROR(INDEX(Sales!$D$5:$ABF$18,MATCH(UsagePerHour!$B58,Sales!$C$5:$C$18,0),MATCH(UsagePerHour!AAY$4,Sales!$D$3:$ABF$3,0))/AAY$2*INDEX(Usage!$D$5:$ABF$11,MATCH(UsagePerHour!$B$52,Usage!$C$5:$C$11,0),MATCH(UsagePerHour!AAY$4,Usage!$D$3:$ABF$3,0)),"")</f>
        <v/>
      </c>
      <c r="AAZ58" s="6" t="str">
        <f>IFERROR(INDEX(Sales!$D$5:$ABF$18,MATCH(UsagePerHour!$B58,Sales!$C$5:$C$18,0),MATCH(UsagePerHour!AAZ$4,Sales!$D$3:$ABF$3,0))/AAZ$2*INDEX(Usage!$D$5:$ABF$11,MATCH(UsagePerHour!$B$52,Usage!$C$5:$C$11,0),MATCH(UsagePerHour!AAZ$4,Usage!$D$3:$ABF$3,0)),"")</f>
        <v/>
      </c>
      <c r="ABA58" s="6" t="str">
        <f>IFERROR(INDEX(Sales!$D$5:$ABF$18,MATCH(UsagePerHour!$B58,Sales!$C$5:$C$18,0),MATCH(UsagePerHour!ABA$4,Sales!$D$3:$ABF$3,0))/ABA$2*INDEX(Usage!$D$5:$ABF$11,MATCH(UsagePerHour!$B$52,Usage!$C$5:$C$11,0),MATCH(UsagePerHour!ABA$4,Usage!$D$3:$ABF$3,0)),"")</f>
        <v/>
      </c>
    </row>
    <row r="59" spans="2:729">
      <c r="B59" s="3" t="s">
        <v>7</v>
      </c>
      <c r="C59" s="6">
        <f>IFERROR(INDEX(Sales!$D$5:$ABF$18,MATCH(UsagePerHour!$B59,Sales!$C$5:$C$18,0),MATCH(UsagePerHour!C$4,Sales!$D$3:$ABF$3,0))/C$2*INDEX(Usage!$D$5:$ABF$11,MATCH(UsagePerHour!$B$52,Usage!$C$5:$C$11,0),MATCH(UsagePerHour!C$4,Usage!$D$3:$ABF$3,0)),"")</f>
        <v>0</v>
      </c>
      <c r="D59" s="6">
        <f>IFERROR(INDEX(Sales!$D$5:$ABF$18,MATCH(UsagePerHour!$B59,Sales!$C$5:$C$18,0),MATCH(UsagePerHour!D$4,Sales!$D$3:$ABF$3,0))/D$2*INDEX(Usage!$D$5:$ABF$11,MATCH(UsagePerHour!$B$52,Usage!$C$5:$C$11,0),MATCH(UsagePerHour!D$4,Usage!$D$3:$ABF$3,0)),"")</f>
        <v>0</v>
      </c>
      <c r="E59" s="6">
        <f>IFERROR(INDEX(Sales!$D$5:$ABF$18,MATCH(UsagePerHour!$B59,Sales!$C$5:$C$18,0),MATCH(UsagePerHour!E$4,Sales!$D$3:$ABF$3,0))/E$2*INDEX(Usage!$D$5:$ABF$11,MATCH(UsagePerHour!$B$52,Usage!$C$5:$C$11,0),MATCH(UsagePerHour!E$4,Usage!$D$3:$ABF$3,0)),"")</f>
        <v>0</v>
      </c>
      <c r="F59" s="6">
        <f>IFERROR(INDEX(Sales!$D$5:$ABF$18,MATCH(UsagePerHour!$B59,Sales!$C$5:$C$18,0),MATCH(UsagePerHour!F$4,Sales!$D$3:$ABF$3,0))/F$2*INDEX(Usage!$D$5:$ABF$11,MATCH(UsagePerHour!$B$52,Usage!$C$5:$C$11,0),MATCH(UsagePerHour!F$4,Usage!$D$3:$ABF$3,0)),"")</f>
        <v>0</v>
      </c>
      <c r="G59" s="6">
        <f>IFERROR(INDEX(Sales!$D$5:$ABF$18,MATCH(UsagePerHour!$B59,Sales!$C$5:$C$18,0),MATCH(UsagePerHour!G$4,Sales!$D$3:$ABF$3,0))/G$2*INDEX(Usage!$D$5:$ABF$11,MATCH(UsagePerHour!$B$52,Usage!$C$5:$C$11,0),MATCH(UsagePerHour!G$4,Usage!$D$3:$ABF$3,0)),"")</f>
        <v>0</v>
      </c>
      <c r="H59" s="6">
        <f>IFERROR(INDEX(Sales!$D$5:$ABF$18,MATCH(UsagePerHour!$B59,Sales!$C$5:$C$18,0),MATCH(UsagePerHour!H$4,Sales!$D$3:$ABF$3,0))/H$2*INDEX(Usage!$D$5:$ABF$11,MATCH(UsagePerHour!$B$52,Usage!$C$5:$C$11,0),MATCH(UsagePerHour!H$4,Usage!$D$3:$ABF$3,0)),"")</f>
        <v>0</v>
      </c>
      <c r="I59" s="6">
        <f>IFERROR(INDEX(Sales!$D$5:$ABF$18,MATCH(UsagePerHour!$B59,Sales!$C$5:$C$18,0),MATCH(UsagePerHour!I$4,Sales!$D$3:$ABF$3,0))/I$2*INDEX(Usage!$D$5:$ABF$11,MATCH(UsagePerHour!$B$52,Usage!$C$5:$C$11,0),MATCH(UsagePerHour!I$4,Usage!$D$3:$ABF$3,0)),"")</f>
        <v>0</v>
      </c>
      <c r="J59" s="6">
        <f>IFERROR(INDEX(Sales!$D$5:$ABF$18,MATCH(UsagePerHour!$B59,Sales!$C$5:$C$18,0),MATCH(UsagePerHour!J$4,Sales!$D$3:$ABF$3,0))/J$2*INDEX(Usage!$D$5:$ABF$11,MATCH(UsagePerHour!$B$52,Usage!$C$5:$C$11,0),MATCH(UsagePerHour!J$4,Usage!$D$3:$ABF$3,0)),"")</f>
        <v>0</v>
      </c>
      <c r="K59" s="6">
        <f>IFERROR(INDEX(Sales!$D$5:$ABF$18,MATCH(UsagePerHour!$B59,Sales!$C$5:$C$18,0),MATCH(UsagePerHour!K$4,Sales!$D$3:$ABF$3,0))/K$2*INDEX(Usage!$D$5:$ABF$11,MATCH(UsagePerHour!$B$52,Usage!$C$5:$C$11,0),MATCH(UsagePerHour!K$4,Usage!$D$3:$ABF$3,0)),"")</f>
        <v>0</v>
      </c>
      <c r="L59" s="6">
        <f>IFERROR(INDEX(Sales!$D$5:$ABF$18,MATCH(UsagePerHour!$B59,Sales!$C$5:$C$18,0),MATCH(UsagePerHour!L$4,Sales!$D$3:$ABF$3,0))/L$2*INDEX(Usage!$D$5:$ABF$11,MATCH(UsagePerHour!$B$52,Usage!$C$5:$C$11,0),MATCH(UsagePerHour!L$4,Usage!$D$3:$ABF$3,0)),"")</f>
        <v>0</v>
      </c>
      <c r="M59" s="6">
        <f>IFERROR(INDEX(Sales!$D$5:$ABF$18,MATCH(UsagePerHour!$B59,Sales!$C$5:$C$18,0),MATCH(UsagePerHour!M$4,Sales!$D$3:$ABF$3,0))/M$2*INDEX(Usage!$D$5:$ABF$11,MATCH(UsagePerHour!$B$52,Usage!$C$5:$C$11,0),MATCH(UsagePerHour!M$4,Usage!$D$3:$ABF$3,0)),"")</f>
        <v>0</v>
      </c>
      <c r="N59" s="6">
        <f>IFERROR(INDEX(Sales!$D$5:$ABF$18,MATCH(UsagePerHour!$B59,Sales!$C$5:$C$18,0),MATCH(UsagePerHour!N$4,Sales!$D$3:$ABF$3,0))/N$2*INDEX(Usage!$D$5:$ABF$11,MATCH(UsagePerHour!$B$52,Usage!$C$5:$C$11,0),MATCH(UsagePerHour!N$4,Usage!$D$3:$ABF$3,0)),"")</f>
        <v>0</v>
      </c>
      <c r="O59" s="6">
        <f>IFERROR(INDEX(Sales!$D$5:$ABF$18,MATCH(UsagePerHour!$B59,Sales!$C$5:$C$18,0),MATCH(UsagePerHour!O$4,Sales!$D$3:$ABF$3,0))/O$2*INDEX(Usage!$D$5:$ABF$11,MATCH(UsagePerHour!$B$52,Usage!$C$5:$C$11,0),MATCH(UsagePerHour!O$4,Usage!$D$3:$ABF$3,0)),"")</f>
        <v>0</v>
      </c>
      <c r="P59" s="6">
        <f>IFERROR(INDEX(Sales!$D$5:$ABF$18,MATCH(UsagePerHour!$B59,Sales!$C$5:$C$18,0),MATCH(UsagePerHour!P$4,Sales!$D$3:$ABF$3,0))/P$2*INDEX(Usage!$D$5:$ABF$11,MATCH(UsagePerHour!$B$52,Usage!$C$5:$C$11,0),MATCH(UsagePerHour!P$4,Usage!$D$3:$ABF$3,0)),"")</f>
        <v>0</v>
      </c>
      <c r="Q59" s="6">
        <f>IFERROR(INDEX(Sales!$D$5:$ABF$18,MATCH(UsagePerHour!$B59,Sales!$C$5:$C$18,0),MATCH(UsagePerHour!Q$4,Sales!$D$3:$ABF$3,0))/Q$2*INDEX(Usage!$D$5:$ABF$11,MATCH(UsagePerHour!$B$52,Usage!$C$5:$C$11,0),MATCH(UsagePerHour!Q$4,Usage!$D$3:$ABF$3,0)),"")</f>
        <v>0</v>
      </c>
      <c r="R59" s="6">
        <f>IFERROR(INDEX(Sales!$D$5:$ABF$18,MATCH(UsagePerHour!$B59,Sales!$C$5:$C$18,0),MATCH(UsagePerHour!R$4,Sales!$D$3:$ABF$3,0))/R$2*INDEX(Usage!$D$5:$ABF$11,MATCH(UsagePerHour!$B$52,Usage!$C$5:$C$11,0),MATCH(UsagePerHour!R$4,Usage!$D$3:$ABF$3,0)),"")</f>
        <v>0</v>
      </c>
      <c r="S59" s="6">
        <f>IFERROR(INDEX(Sales!$D$5:$ABF$18,MATCH(UsagePerHour!$B59,Sales!$C$5:$C$18,0),MATCH(UsagePerHour!S$4,Sales!$D$3:$ABF$3,0))/S$2*INDEX(Usage!$D$5:$ABF$11,MATCH(UsagePerHour!$B$52,Usage!$C$5:$C$11,0),MATCH(UsagePerHour!S$4,Usage!$D$3:$ABF$3,0)),"")</f>
        <v>0</v>
      </c>
      <c r="T59" s="6">
        <f>IFERROR(INDEX(Sales!$D$5:$ABF$18,MATCH(UsagePerHour!$B59,Sales!$C$5:$C$18,0),MATCH(UsagePerHour!T$4,Sales!$D$3:$ABF$3,0))/T$2*INDEX(Usage!$D$5:$ABF$11,MATCH(UsagePerHour!$B$52,Usage!$C$5:$C$11,0),MATCH(UsagePerHour!T$4,Usage!$D$3:$ABF$3,0)),"")</f>
        <v>0</v>
      </c>
      <c r="U59" s="6">
        <f>IFERROR(INDEX(Sales!$D$5:$ABF$18,MATCH(UsagePerHour!$B59,Sales!$C$5:$C$18,0),MATCH(UsagePerHour!U$4,Sales!$D$3:$ABF$3,0))/U$2*INDEX(Usage!$D$5:$ABF$11,MATCH(UsagePerHour!$B$52,Usage!$C$5:$C$11,0),MATCH(UsagePerHour!U$4,Usage!$D$3:$ABF$3,0)),"")</f>
        <v>0</v>
      </c>
      <c r="V59" s="6">
        <f>IFERROR(INDEX(Sales!$D$5:$ABF$18,MATCH(UsagePerHour!$B59,Sales!$C$5:$C$18,0),MATCH(UsagePerHour!V$4,Sales!$D$3:$ABF$3,0))/V$2*INDEX(Usage!$D$5:$ABF$11,MATCH(UsagePerHour!$B$52,Usage!$C$5:$C$11,0),MATCH(UsagePerHour!V$4,Usage!$D$3:$ABF$3,0)),"")</f>
        <v>0</v>
      </c>
      <c r="W59" s="6">
        <f>IFERROR(INDEX(Sales!$D$5:$ABF$18,MATCH(UsagePerHour!$B59,Sales!$C$5:$C$18,0),MATCH(UsagePerHour!W$4,Sales!$D$3:$ABF$3,0))/W$2*INDEX(Usage!$D$5:$ABF$11,MATCH(UsagePerHour!$B$52,Usage!$C$5:$C$11,0),MATCH(UsagePerHour!W$4,Usage!$D$3:$ABF$3,0)),"")</f>
        <v>0</v>
      </c>
      <c r="X59" s="6">
        <f>IFERROR(INDEX(Sales!$D$5:$ABF$18,MATCH(UsagePerHour!$B59,Sales!$C$5:$C$18,0),MATCH(UsagePerHour!X$4,Sales!$D$3:$ABF$3,0))/X$2*INDEX(Usage!$D$5:$ABF$11,MATCH(UsagePerHour!$B$52,Usage!$C$5:$C$11,0),MATCH(UsagePerHour!X$4,Usage!$D$3:$ABF$3,0)),"")</f>
        <v>0</v>
      </c>
      <c r="Y59" s="6">
        <f>IFERROR(INDEX(Sales!$D$5:$ABF$18,MATCH(UsagePerHour!$B59,Sales!$C$5:$C$18,0),MATCH(UsagePerHour!Y$4,Sales!$D$3:$ABF$3,0))/Y$2*INDEX(Usage!$D$5:$ABF$11,MATCH(UsagePerHour!$B$52,Usage!$C$5:$C$11,0),MATCH(UsagePerHour!Y$4,Usage!$D$3:$ABF$3,0)),"")</f>
        <v>0</v>
      </c>
      <c r="Z59" s="6">
        <f>IFERROR(INDEX(Sales!$D$5:$ABF$18,MATCH(UsagePerHour!$B59,Sales!$C$5:$C$18,0),MATCH(UsagePerHour!Z$4,Sales!$D$3:$ABF$3,0))/Z$2*INDEX(Usage!$D$5:$ABF$11,MATCH(UsagePerHour!$B$52,Usage!$C$5:$C$11,0),MATCH(UsagePerHour!Z$4,Usage!$D$3:$ABF$3,0)),"")</f>
        <v>0</v>
      </c>
      <c r="AA59" s="6">
        <f>IFERROR(INDEX(Sales!$D$5:$ABF$18,MATCH(UsagePerHour!$B59,Sales!$C$5:$C$18,0),MATCH(UsagePerHour!AA$4,Sales!$D$3:$ABF$3,0))/AA$2*INDEX(Usage!$D$5:$ABF$11,MATCH(UsagePerHour!$B$52,Usage!$C$5:$C$11,0),MATCH(UsagePerHour!AA$4,Usage!$D$3:$ABF$3,0)),"")</f>
        <v>0</v>
      </c>
      <c r="AB59" s="6">
        <f>IFERROR(INDEX(Sales!$D$5:$ABF$18,MATCH(UsagePerHour!$B59,Sales!$C$5:$C$18,0),MATCH(UsagePerHour!AB$4,Sales!$D$3:$ABF$3,0))/AB$2*INDEX(Usage!$D$5:$ABF$11,MATCH(UsagePerHour!$B$52,Usage!$C$5:$C$11,0),MATCH(UsagePerHour!AB$4,Usage!$D$3:$ABF$3,0)),"")</f>
        <v>0</v>
      </c>
      <c r="AC59" s="6">
        <f>IFERROR(INDEX(Sales!$D$5:$ABF$18,MATCH(UsagePerHour!$B59,Sales!$C$5:$C$18,0),MATCH(UsagePerHour!AC$4,Sales!$D$3:$ABF$3,0))/AC$2*INDEX(Usage!$D$5:$ABF$11,MATCH(UsagePerHour!$B$52,Usage!$C$5:$C$11,0),MATCH(UsagePerHour!AC$4,Usage!$D$3:$ABF$3,0)),"")</f>
        <v>0</v>
      </c>
      <c r="AD59" s="6">
        <f>IFERROR(INDEX(Sales!$D$5:$ABF$18,MATCH(UsagePerHour!$B59,Sales!$C$5:$C$18,0),MATCH(UsagePerHour!AD$4,Sales!$D$3:$ABF$3,0))/AD$2*INDEX(Usage!$D$5:$ABF$11,MATCH(UsagePerHour!$B$52,Usage!$C$5:$C$11,0),MATCH(UsagePerHour!AD$4,Usage!$D$3:$ABF$3,0)),"")</f>
        <v>0</v>
      </c>
      <c r="AE59" s="6">
        <f>IFERROR(INDEX(Sales!$D$5:$ABF$18,MATCH(UsagePerHour!$B59,Sales!$C$5:$C$18,0),MATCH(UsagePerHour!AE$4,Sales!$D$3:$ABF$3,0))/AE$2*INDEX(Usage!$D$5:$ABF$11,MATCH(UsagePerHour!$B$52,Usage!$C$5:$C$11,0),MATCH(UsagePerHour!AE$4,Usage!$D$3:$ABF$3,0)),"")</f>
        <v>0</v>
      </c>
      <c r="AF59" s="6">
        <f>IFERROR(INDEX(Sales!$D$5:$ABF$18,MATCH(UsagePerHour!$B59,Sales!$C$5:$C$18,0),MATCH(UsagePerHour!AF$4,Sales!$D$3:$ABF$3,0))/AF$2*INDEX(Usage!$D$5:$ABF$11,MATCH(UsagePerHour!$B$52,Usage!$C$5:$C$11,0),MATCH(UsagePerHour!AF$4,Usage!$D$3:$ABF$3,0)),"")</f>
        <v>0</v>
      </c>
      <c r="AG59" s="6">
        <f>IFERROR(INDEX(Sales!$D$5:$ABF$18,MATCH(UsagePerHour!$B59,Sales!$C$5:$C$18,0),MATCH(UsagePerHour!AG$4,Sales!$D$3:$ABF$3,0))/AG$2*INDEX(Usage!$D$5:$ABF$11,MATCH(UsagePerHour!$B$52,Usage!$C$5:$C$11,0),MATCH(UsagePerHour!AG$4,Usage!$D$3:$ABF$3,0)),"")</f>
        <v>0</v>
      </c>
      <c r="AH59" s="6">
        <f>IFERROR(INDEX(Sales!$D$5:$ABF$18,MATCH(UsagePerHour!$B59,Sales!$C$5:$C$18,0),MATCH(UsagePerHour!AH$4,Sales!$D$3:$ABF$3,0))/AH$2*INDEX(Usage!$D$5:$ABF$11,MATCH(UsagePerHour!$B$52,Usage!$C$5:$C$11,0),MATCH(UsagePerHour!AH$4,Usage!$D$3:$ABF$3,0)),"")</f>
        <v>0</v>
      </c>
      <c r="AI59" s="6">
        <f>IFERROR(INDEX(Sales!$D$5:$ABF$18,MATCH(UsagePerHour!$B59,Sales!$C$5:$C$18,0),MATCH(UsagePerHour!AI$4,Sales!$D$3:$ABF$3,0))/AI$2*INDEX(Usage!$D$5:$ABF$11,MATCH(UsagePerHour!$B$52,Usage!$C$5:$C$11,0),MATCH(UsagePerHour!AI$4,Usage!$D$3:$ABF$3,0)),"")</f>
        <v>0</v>
      </c>
      <c r="AJ59" s="6">
        <f>IFERROR(INDEX(Sales!$D$5:$ABF$18,MATCH(UsagePerHour!$B59,Sales!$C$5:$C$18,0),MATCH(UsagePerHour!AJ$4,Sales!$D$3:$ABF$3,0))/AJ$2*INDEX(Usage!$D$5:$ABF$11,MATCH(UsagePerHour!$B$52,Usage!$C$5:$C$11,0),MATCH(UsagePerHour!AJ$4,Usage!$D$3:$ABF$3,0)),"")</f>
        <v>0</v>
      </c>
      <c r="AK59" s="6">
        <f>IFERROR(INDEX(Sales!$D$5:$ABF$18,MATCH(UsagePerHour!$B59,Sales!$C$5:$C$18,0),MATCH(UsagePerHour!AK$4,Sales!$D$3:$ABF$3,0))/AK$2*INDEX(Usage!$D$5:$ABF$11,MATCH(UsagePerHour!$B$52,Usage!$C$5:$C$11,0),MATCH(UsagePerHour!AK$4,Usage!$D$3:$ABF$3,0)),"")</f>
        <v>0</v>
      </c>
      <c r="AL59" s="6">
        <f>IFERROR(INDEX(Sales!$D$5:$ABF$18,MATCH(UsagePerHour!$B59,Sales!$C$5:$C$18,0),MATCH(UsagePerHour!AL$4,Sales!$D$3:$ABF$3,0))/AL$2*INDEX(Usage!$D$5:$ABF$11,MATCH(UsagePerHour!$B$52,Usage!$C$5:$C$11,0),MATCH(UsagePerHour!AL$4,Usage!$D$3:$ABF$3,0)),"")</f>
        <v>0</v>
      </c>
      <c r="AM59" s="6">
        <f>IFERROR(INDEX(Sales!$D$5:$ABF$18,MATCH(UsagePerHour!$B59,Sales!$C$5:$C$18,0),MATCH(UsagePerHour!AM$4,Sales!$D$3:$ABF$3,0))/AM$2*INDEX(Usage!$D$5:$ABF$11,MATCH(UsagePerHour!$B$52,Usage!$C$5:$C$11,0),MATCH(UsagePerHour!AM$4,Usage!$D$3:$ABF$3,0)),"")</f>
        <v>0</v>
      </c>
      <c r="AN59" s="6">
        <f>IFERROR(INDEX(Sales!$D$5:$ABF$18,MATCH(UsagePerHour!$B59,Sales!$C$5:$C$18,0),MATCH(UsagePerHour!AN$4,Sales!$D$3:$ABF$3,0))/AN$2*INDEX(Usage!$D$5:$ABF$11,MATCH(UsagePerHour!$B$52,Usage!$C$5:$C$11,0),MATCH(UsagePerHour!AN$4,Usage!$D$3:$ABF$3,0)),"")</f>
        <v>0</v>
      </c>
      <c r="AO59" s="6">
        <f>IFERROR(INDEX(Sales!$D$5:$ABF$18,MATCH(UsagePerHour!$B59,Sales!$C$5:$C$18,0),MATCH(UsagePerHour!AO$4,Sales!$D$3:$ABF$3,0))/AO$2*INDEX(Usage!$D$5:$ABF$11,MATCH(UsagePerHour!$B$52,Usage!$C$5:$C$11,0),MATCH(UsagePerHour!AO$4,Usage!$D$3:$ABF$3,0)),"")</f>
        <v>0</v>
      </c>
      <c r="AP59" s="6">
        <f>IFERROR(INDEX(Sales!$D$5:$ABF$18,MATCH(UsagePerHour!$B59,Sales!$C$5:$C$18,0),MATCH(UsagePerHour!AP$4,Sales!$D$3:$ABF$3,0))/AP$2*INDEX(Usage!$D$5:$ABF$11,MATCH(UsagePerHour!$B$52,Usage!$C$5:$C$11,0),MATCH(UsagePerHour!AP$4,Usage!$D$3:$ABF$3,0)),"")</f>
        <v>0</v>
      </c>
      <c r="AQ59" s="6">
        <f>IFERROR(INDEX(Sales!$D$5:$ABF$18,MATCH(UsagePerHour!$B59,Sales!$C$5:$C$18,0),MATCH(UsagePerHour!AQ$4,Sales!$D$3:$ABF$3,0))/AQ$2*INDEX(Usage!$D$5:$ABF$11,MATCH(UsagePerHour!$B$52,Usage!$C$5:$C$11,0),MATCH(UsagePerHour!AQ$4,Usage!$D$3:$ABF$3,0)),"")</f>
        <v>0</v>
      </c>
      <c r="AR59" s="6">
        <f>IFERROR(INDEX(Sales!$D$5:$ABF$18,MATCH(UsagePerHour!$B59,Sales!$C$5:$C$18,0),MATCH(UsagePerHour!AR$4,Sales!$D$3:$ABF$3,0))/AR$2*INDEX(Usage!$D$5:$ABF$11,MATCH(UsagePerHour!$B$52,Usage!$C$5:$C$11,0),MATCH(UsagePerHour!AR$4,Usage!$D$3:$ABF$3,0)),"")</f>
        <v>0</v>
      </c>
      <c r="AS59" s="6">
        <f>IFERROR(INDEX(Sales!$D$5:$ABF$18,MATCH(UsagePerHour!$B59,Sales!$C$5:$C$18,0),MATCH(UsagePerHour!AS$4,Sales!$D$3:$ABF$3,0))/AS$2*INDEX(Usage!$D$5:$ABF$11,MATCH(UsagePerHour!$B$52,Usage!$C$5:$C$11,0),MATCH(UsagePerHour!AS$4,Usage!$D$3:$ABF$3,0)),"")</f>
        <v>0</v>
      </c>
      <c r="AT59" s="6">
        <f>IFERROR(INDEX(Sales!$D$5:$ABF$18,MATCH(UsagePerHour!$B59,Sales!$C$5:$C$18,0),MATCH(UsagePerHour!AT$4,Sales!$D$3:$ABF$3,0))/AT$2*INDEX(Usage!$D$5:$ABF$11,MATCH(UsagePerHour!$B$52,Usage!$C$5:$C$11,0),MATCH(UsagePerHour!AT$4,Usage!$D$3:$ABF$3,0)),"")</f>
        <v>0</v>
      </c>
      <c r="AU59" s="6">
        <f>IFERROR(INDEX(Sales!$D$5:$ABF$18,MATCH(UsagePerHour!$B59,Sales!$C$5:$C$18,0),MATCH(UsagePerHour!AU$4,Sales!$D$3:$ABF$3,0))/AU$2*INDEX(Usage!$D$5:$ABF$11,MATCH(UsagePerHour!$B$52,Usage!$C$5:$C$11,0),MATCH(UsagePerHour!AU$4,Usage!$D$3:$ABF$3,0)),"")</f>
        <v>0</v>
      </c>
      <c r="AV59" s="6">
        <f>IFERROR(INDEX(Sales!$D$5:$ABF$18,MATCH(UsagePerHour!$B59,Sales!$C$5:$C$18,0),MATCH(UsagePerHour!AV$4,Sales!$D$3:$ABF$3,0))/AV$2*INDEX(Usage!$D$5:$ABF$11,MATCH(UsagePerHour!$B$52,Usage!$C$5:$C$11,0),MATCH(UsagePerHour!AV$4,Usage!$D$3:$ABF$3,0)),"")</f>
        <v>0</v>
      </c>
      <c r="AW59" s="6">
        <f>IFERROR(INDEX(Sales!$D$5:$ABF$18,MATCH(UsagePerHour!$B59,Sales!$C$5:$C$18,0),MATCH(UsagePerHour!AW$4,Sales!$D$3:$ABF$3,0))/AW$2*INDEX(Usage!$D$5:$ABF$11,MATCH(UsagePerHour!$B$52,Usage!$C$5:$C$11,0),MATCH(UsagePerHour!AW$4,Usage!$D$3:$ABF$3,0)),"")</f>
        <v>0</v>
      </c>
      <c r="AX59" s="6">
        <f>IFERROR(INDEX(Sales!$D$5:$ABF$18,MATCH(UsagePerHour!$B59,Sales!$C$5:$C$18,0),MATCH(UsagePerHour!AX$4,Sales!$D$3:$ABF$3,0))/AX$2*INDEX(Usage!$D$5:$ABF$11,MATCH(UsagePerHour!$B$52,Usage!$C$5:$C$11,0),MATCH(UsagePerHour!AX$4,Usage!$D$3:$ABF$3,0)),"")</f>
        <v>0</v>
      </c>
      <c r="AY59" s="6">
        <f>IFERROR(INDEX(Sales!$D$5:$ABF$18,MATCH(UsagePerHour!$B59,Sales!$C$5:$C$18,0),MATCH(UsagePerHour!AY$4,Sales!$D$3:$ABF$3,0))/AY$2*INDEX(Usage!$D$5:$ABF$11,MATCH(UsagePerHour!$B$52,Usage!$C$5:$C$11,0),MATCH(UsagePerHour!AY$4,Usage!$D$3:$ABF$3,0)),"")</f>
        <v>0</v>
      </c>
      <c r="AZ59" s="6">
        <f>IFERROR(INDEX(Sales!$D$5:$ABF$18,MATCH(UsagePerHour!$B59,Sales!$C$5:$C$18,0),MATCH(UsagePerHour!AZ$4,Sales!$D$3:$ABF$3,0))/AZ$2*INDEX(Usage!$D$5:$ABF$11,MATCH(UsagePerHour!$B$52,Usage!$C$5:$C$11,0),MATCH(UsagePerHour!AZ$4,Usage!$D$3:$ABF$3,0)),"")</f>
        <v>0</v>
      </c>
      <c r="BA59" s="6">
        <f>IFERROR(INDEX(Sales!$D$5:$ABF$18,MATCH(UsagePerHour!$B59,Sales!$C$5:$C$18,0),MATCH(UsagePerHour!BA$4,Sales!$D$3:$ABF$3,0))/BA$2*INDEX(Usage!$D$5:$ABF$11,MATCH(UsagePerHour!$B$52,Usage!$C$5:$C$11,0),MATCH(UsagePerHour!BA$4,Usage!$D$3:$ABF$3,0)),"")</f>
        <v>0</v>
      </c>
      <c r="BB59" s="6">
        <f>IFERROR(INDEX(Sales!$D$5:$ABF$18,MATCH(UsagePerHour!$B59,Sales!$C$5:$C$18,0),MATCH(UsagePerHour!BB$4,Sales!$D$3:$ABF$3,0))/BB$2*INDEX(Usage!$D$5:$ABF$11,MATCH(UsagePerHour!$B$52,Usage!$C$5:$C$11,0),MATCH(UsagePerHour!BB$4,Usage!$D$3:$ABF$3,0)),"")</f>
        <v>0</v>
      </c>
      <c r="BC59" s="6">
        <f>IFERROR(INDEX(Sales!$D$5:$ABF$18,MATCH(UsagePerHour!$B59,Sales!$C$5:$C$18,0),MATCH(UsagePerHour!BC$4,Sales!$D$3:$ABF$3,0))/BC$2*INDEX(Usage!$D$5:$ABF$11,MATCH(UsagePerHour!$B$52,Usage!$C$5:$C$11,0),MATCH(UsagePerHour!BC$4,Usage!$D$3:$ABF$3,0)),"")</f>
        <v>0</v>
      </c>
      <c r="BD59" s="6">
        <f>IFERROR(INDEX(Sales!$D$5:$ABF$18,MATCH(UsagePerHour!$B59,Sales!$C$5:$C$18,0),MATCH(UsagePerHour!BD$4,Sales!$D$3:$ABF$3,0))/BD$2*INDEX(Usage!$D$5:$ABF$11,MATCH(UsagePerHour!$B$52,Usage!$C$5:$C$11,0),MATCH(UsagePerHour!BD$4,Usage!$D$3:$ABF$3,0)),"")</f>
        <v>0</v>
      </c>
      <c r="BE59" s="6">
        <f>IFERROR(INDEX(Sales!$D$5:$ABF$18,MATCH(UsagePerHour!$B59,Sales!$C$5:$C$18,0),MATCH(UsagePerHour!BE$4,Sales!$D$3:$ABF$3,0))/BE$2*INDEX(Usage!$D$5:$ABF$11,MATCH(UsagePerHour!$B$52,Usage!$C$5:$C$11,0),MATCH(UsagePerHour!BE$4,Usage!$D$3:$ABF$3,0)),"")</f>
        <v>0</v>
      </c>
      <c r="BF59" s="6">
        <f>IFERROR(INDEX(Sales!$D$5:$ABF$18,MATCH(UsagePerHour!$B59,Sales!$C$5:$C$18,0),MATCH(UsagePerHour!BF$4,Sales!$D$3:$ABF$3,0))/BF$2*INDEX(Usage!$D$5:$ABF$11,MATCH(UsagePerHour!$B$52,Usage!$C$5:$C$11,0),MATCH(UsagePerHour!BF$4,Usage!$D$3:$ABF$3,0)),"")</f>
        <v>0</v>
      </c>
      <c r="BG59" s="6">
        <f>IFERROR(INDEX(Sales!$D$5:$ABF$18,MATCH(UsagePerHour!$B59,Sales!$C$5:$C$18,0),MATCH(UsagePerHour!BG$4,Sales!$D$3:$ABF$3,0))/BG$2*INDEX(Usage!$D$5:$ABF$11,MATCH(UsagePerHour!$B$52,Usage!$C$5:$C$11,0),MATCH(UsagePerHour!BG$4,Usage!$D$3:$ABF$3,0)),"")</f>
        <v>0</v>
      </c>
      <c r="BH59" s="6">
        <f>IFERROR(INDEX(Sales!$D$5:$ABF$18,MATCH(UsagePerHour!$B59,Sales!$C$5:$C$18,0),MATCH(UsagePerHour!BH$4,Sales!$D$3:$ABF$3,0))/BH$2*INDEX(Usage!$D$5:$ABF$11,MATCH(UsagePerHour!$B$52,Usage!$C$5:$C$11,0),MATCH(UsagePerHour!BH$4,Usage!$D$3:$ABF$3,0)),"")</f>
        <v>0</v>
      </c>
      <c r="BI59" s="6">
        <f>IFERROR(INDEX(Sales!$D$5:$ABF$18,MATCH(UsagePerHour!$B59,Sales!$C$5:$C$18,0),MATCH(UsagePerHour!BI$4,Sales!$D$3:$ABF$3,0))/BI$2*INDEX(Usage!$D$5:$ABF$11,MATCH(UsagePerHour!$B$52,Usage!$C$5:$C$11,0),MATCH(UsagePerHour!BI$4,Usage!$D$3:$ABF$3,0)),"")</f>
        <v>0</v>
      </c>
      <c r="BJ59" s="6">
        <f>IFERROR(INDEX(Sales!$D$5:$ABF$18,MATCH(UsagePerHour!$B59,Sales!$C$5:$C$18,0),MATCH(UsagePerHour!BJ$4,Sales!$D$3:$ABF$3,0))/BJ$2*INDEX(Usage!$D$5:$ABF$11,MATCH(UsagePerHour!$B$52,Usage!$C$5:$C$11,0),MATCH(UsagePerHour!BJ$4,Usage!$D$3:$ABF$3,0)),"")</f>
        <v>0</v>
      </c>
      <c r="BK59" s="6">
        <f>IFERROR(INDEX(Sales!$D$5:$ABF$18,MATCH(UsagePerHour!$B59,Sales!$C$5:$C$18,0),MATCH(UsagePerHour!BK$4,Sales!$D$3:$ABF$3,0))/BK$2*INDEX(Usage!$D$5:$ABF$11,MATCH(UsagePerHour!$B$52,Usage!$C$5:$C$11,0),MATCH(UsagePerHour!BK$4,Usage!$D$3:$ABF$3,0)),"")</f>
        <v>0</v>
      </c>
      <c r="BL59" s="6">
        <f>IFERROR(INDEX(Sales!$D$5:$ABF$18,MATCH(UsagePerHour!$B59,Sales!$C$5:$C$18,0),MATCH(UsagePerHour!BL$4,Sales!$D$3:$ABF$3,0))/BL$2*INDEX(Usage!$D$5:$ABF$11,MATCH(UsagePerHour!$B$52,Usage!$C$5:$C$11,0),MATCH(UsagePerHour!BL$4,Usage!$D$3:$ABF$3,0)),"")</f>
        <v>0</v>
      </c>
      <c r="BM59" s="6">
        <f>IFERROR(INDEX(Sales!$D$5:$ABF$18,MATCH(UsagePerHour!$B59,Sales!$C$5:$C$18,0),MATCH(UsagePerHour!BM$4,Sales!$D$3:$ABF$3,0))/BM$2*INDEX(Usage!$D$5:$ABF$11,MATCH(UsagePerHour!$B$52,Usage!$C$5:$C$11,0),MATCH(UsagePerHour!BM$4,Usage!$D$3:$ABF$3,0)),"")</f>
        <v>0</v>
      </c>
      <c r="BN59" s="6">
        <f>IFERROR(INDEX(Sales!$D$5:$ABF$18,MATCH(UsagePerHour!$B59,Sales!$C$5:$C$18,0),MATCH(UsagePerHour!BN$4,Sales!$D$3:$ABF$3,0))/BN$2*INDEX(Usage!$D$5:$ABF$11,MATCH(UsagePerHour!$B$52,Usage!$C$5:$C$11,0),MATCH(UsagePerHour!BN$4,Usage!$D$3:$ABF$3,0)),"")</f>
        <v>0</v>
      </c>
      <c r="BO59" s="6">
        <f>IFERROR(INDEX(Sales!$D$5:$ABF$18,MATCH(UsagePerHour!$B59,Sales!$C$5:$C$18,0),MATCH(UsagePerHour!BO$4,Sales!$D$3:$ABF$3,0))/BO$2*INDEX(Usage!$D$5:$ABF$11,MATCH(UsagePerHour!$B$52,Usage!$C$5:$C$11,0),MATCH(UsagePerHour!BO$4,Usage!$D$3:$ABF$3,0)),"")</f>
        <v>0</v>
      </c>
      <c r="BP59" s="6">
        <f>IFERROR(INDEX(Sales!$D$5:$ABF$18,MATCH(UsagePerHour!$B59,Sales!$C$5:$C$18,0),MATCH(UsagePerHour!BP$4,Sales!$D$3:$ABF$3,0))/BP$2*INDEX(Usage!$D$5:$ABF$11,MATCH(UsagePerHour!$B$52,Usage!$C$5:$C$11,0),MATCH(UsagePerHour!BP$4,Usage!$D$3:$ABF$3,0)),"")</f>
        <v>0</v>
      </c>
      <c r="BQ59" s="6">
        <f>IFERROR(INDEX(Sales!$D$5:$ABF$18,MATCH(UsagePerHour!$B59,Sales!$C$5:$C$18,0),MATCH(UsagePerHour!BQ$4,Sales!$D$3:$ABF$3,0))/BQ$2*INDEX(Usage!$D$5:$ABF$11,MATCH(UsagePerHour!$B$52,Usage!$C$5:$C$11,0),MATCH(UsagePerHour!BQ$4,Usage!$D$3:$ABF$3,0)),"")</f>
        <v>0</v>
      </c>
      <c r="BR59" s="6">
        <f>IFERROR(INDEX(Sales!$D$5:$ABF$18,MATCH(UsagePerHour!$B59,Sales!$C$5:$C$18,0),MATCH(UsagePerHour!BR$4,Sales!$D$3:$ABF$3,0))/BR$2*INDEX(Usage!$D$5:$ABF$11,MATCH(UsagePerHour!$B$52,Usage!$C$5:$C$11,0),MATCH(UsagePerHour!BR$4,Usage!$D$3:$ABF$3,0)),"")</f>
        <v>0</v>
      </c>
      <c r="BS59" s="6">
        <f>IFERROR(INDEX(Sales!$D$5:$ABF$18,MATCH(UsagePerHour!$B59,Sales!$C$5:$C$18,0),MATCH(UsagePerHour!BS$4,Sales!$D$3:$ABF$3,0))/BS$2*INDEX(Usage!$D$5:$ABF$11,MATCH(UsagePerHour!$B$52,Usage!$C$5:$C$11,0),MATCH(UsagePerHour!BS$4,Usage!$D$3:$ABF$3,0)),"")</f>
        <v>0</v>
      </c>
      <c r="BT59" s="6">
        <f>IFERROR(INDEX(Sales!$D$5:$ABF$18,MATCH(UsagePerHour!$B59,Sales!$C$5:$C$18,0),MATCH(UsagePerHour!BT$4,Sales!$D$3:$ABF$3,0))/BT$2*INDEX(Usage!$D$5:$ABF$11,MATCH(UsagePerHour!$B$52,Usage!$C$5:$C$11,0),MATCH(UsagePerHour!BT$4,Usage!$D$3:$ABF$3,0)),"")</f>
        <v>0</v>
      </c>
      <c r="BU59" s="6">
        <f>IFERROR(INDEX(Sales!$D$5:$ABF$18,MATCH(UsagePerHour!$B59,Sales!$C$5:$C$18,0),MATCH(UsagePerHour!BU$4,Sales!$D$3:$ABF$3,0))/BU$2*INDEX(Usage!$D$5:$ABF$11,MATCH(UsagePerHour!$B$52,Usage!$C$5:$C$11,0),MATCH(UsagePerHour!BU$4,Usage!$D$3:$ABF$3,0)),"")</f>
        <v>0</v>
      </c>
      <c r="BV59" s="6">
        <f>IFERROR(INDEX(Sales!$D$5:$ABF$18,MATCH(UsagePerHour!$B59,Sales!$C$5:$C$18,0),MATCH(UsagePerHour!BV$4,Sales!$D$3:$ABF$3,0))/BV$2*INDEX(Usage!$D$5:$ABF$11,MATCH(UsagePerHour!$B$52,Usage!$C$5:$C$11,0),MATCH(UsagePerHour!BV$4,Usage!$D$3:$ABF$3,0)),"")</f>
        <v>0</v>
      </c>
      <c r="BW59" s="6">
        <f>IFERROR(INDEX(Sales!$D$5:$ABF$18,MATCH(UsagePerHour!$B59,Sales!$C$5:$C$18,0),MATCH(UsagePerHour!BW$4,Sales!$D$3:$ABF$3,0))/BW$2*INDEX(Usage!$D$5:$ABF$11,MATCH(UsagePerHour!$B$52,Usage!$C$5:$C$11,0),MATCH(UsagePerHour!BW$4,Usage!$D$3:$ABF$3,0)),"")</f>
        <v>0</v>
      </c>
      <c r="BX59" s="6">
        <f>IFERROR(INDEX(Sales!$D$5:$ABF$18,MATCH(UsagePerHour!$B59,Sales!$C$5:$C$18,0),MATCH(UsagePerHour!BX$4,Sales!$D$3:$ABF$3,0))/BX$2*INDEX(Usage!$D$5:$ABF$11,MATCH(UsagePerHour!$B$52,Usage!$C$5:$C$11,0),MATCH(UsagePerHour!BX$4,Usage!$D$3:$ABF$3,0)),"")</f>
        <v>0</v>
      </c>
      <c r="BY59" s="6">
        <f>IFERROR(INDEX(Sales!$D$5:$ABF$18,MATCH(UsagePerHour!$B59,Sales!$C$5:$C$18,0),MATCH(UsagePerHour!BY$4,Sales!$D$3:$ABF$3,0))/BY$2*INDEX(Usage!$D$5:$ABF$11,MATCH(UsagePerHour!$B$52,Usage!$C$5:$C$11,0),MATCH(UsagePerHour!BY$4,Usage!$D$3:$ABF$3,0)),"")</f>
        <v>0</v>
      </c>
      <c r="BZ59" s="6">
        <f>IFERROR(INDEX(Sales!$D$5:$ABF$18,MATCH(UsagePerHour!$B59,Sales!$C$5:$C$18,0),MATCH(UsagePerHour!BZ$4,Sales!$D$3:$ABF$3,0))/BZ$2*INDEX(Usage!$D$5:$ABF$11,MATCH(UsagePerHour!$B$52,Usage!$C$5:$C$11,0),MATCH(UsagePerHour!BZ$4,Usage!$D$3:$ABF$3,0)),"")</f>
        <v>0</v>
      </c>
      <c r="CA59" s="6">
        <f>IFERROR(INDEX(Sales!$D$5:$ABF$18,MATCH(UsagePerHour!$B59,Sales!$C$5:$C$18,0),MATCH(UsagePerHour!CA$4,Sales!$D$3:$ABF$3,0))/CA$2*INDEX(Usage!$D$5:$ABF$11,MATCH(UsagePerHour!$B$52,Usage!$C$5:$C$11,0),MATCH(UsagePerHour!CA$4,Usage!$D$3:$ABF$3,0)),"")</f>
        <v>0</v>
      </c>
      <c r="CB59" s="6">
        <f>IFERROR(INDEX(Sales!$D$5:$ABF$18,MATCH(UsagePerHour!$B59,Sales!$C$5:$C$18,0),MATCH(UsagePerHour!CB$4,Sales!$D$3:$ABF$3,0))/CB$2*INDEX(Usage!$D$5:$ABF$11,MATCH(UsagePerHour!$B$52,Usage!$C$5:$C$11,0),MATCH(UsagePerHour!CB$4,Usage!$D$3:$ABF$3,0)),"")</f>
        <v>0</v>
      </c>
      <c r="CC59" s="6">
        <f>IFERROR(INDEX(Sales!$D$5:$ABF$18,MATCH(UsagePerHour!$B59,Sales!$C$5:$C$18,0),MATCH(UsagePerHour!CC$4,Sales!$D$3:$ABF$3,0))/CC$2*INDEX(Usage!$D$5:$ABF$11,MATCH(UsagePerHour!$B$52,Usage!$C$5:$C$11,0),MATCH(UsagePerHour!CC$4,Usage!$D$3:$ABF$3,0)),"")</f>
        <v>0</v>
      </c>
      <c r="CD59" s="6">
        <f>IFERROR(INDEX(Sales!$D$5:$ABF$18,MATCH(UsagePerHour!$B59,Sales!$C$5:$C$18,0),MATCH(UsagePerHour!CD$4,Sales!$D$3:$ABF$3,0))/CD$2*INDEX(Usage!$D$5:$ABF$11,MATCH(UsagePerHour!$B$52,Usage!$C$5:$C$11,0),MATCH(UsagePerHour!CD$4,Usage!$D$3:$ABF$3,0)),"")</f>
        <v>0</v>
      </c>
      <c r="CE59" s="6">
        <f>IFERROR(INDEX(Sales!$D$5:$ABF$18,MATCH(UsagePerHour!$B59,Sales!$C$5:$C$18,0),MATCH(UsagePerHour!CE$4,Sales!$D$3:$ABF$3,0))/CE$2*INDEX(Usage!$D$5:$ABF$11,MATCH(UsagePerHour!$B$52,Usage!$C$5:$C$11,0),MATCH(UsagePerHour!CE$4,Usage!$D$3:$ABF$3,0)),"")</f>
        <v>0</v>
      </c>
      <c r="CF59" s="6">
        <f>IFERROR(INDEX(Sales!$D$5:$ABF$18,MATCH(UsagePerHour!$B59,Sales!$C$5:$C$18,0),MATCH(UsagePerHour!CF$4,Sales!$D$3:$ABF$3,0))/CF$2*INDEX(Usage!$D$5:$ABF$11,MATCH(UsagePerHour!$B$52,Usage!$C$5:$C$11,0),MATCH(UsagePerHour!CF$4,Usage!$D$3:$ABF$3,0)),"")</f>
        <v>0</v>
      </c>
      <c r="CG59" s="6">
        <f>IFERROR(INDEX(Sales!$D$5:$ABF$18,MATCH(UsagePerHour!$B59,Sales!$C$5:$C$18,0),MATCH(UsagePerHour!CG$4,Sales!$D$3:$ABF$3,0))/CG$2*INDEX(Usage!$D$5:$ABF$11,MATCH(UsagePerHour!$B$52,Usage!$C$5:$C$11,0),MATCH(UsagePerHour!CG$4,Usage!$D$3:$ABF$3,0)),"")</f>
        <v>0</v>
      </c>
      <c r="CH59" s="6">
        <f>IFERROR(INDEX(Sales!$D$5:$ABF$18,MATCH(UsagePerHour!$B59,Sales!$C$5:$C$18,0),MATCH(UsagePerHour!CH$4,Sales!$D$3:$ABF$3,0))/CH$2*INDEX(Usage!$D$5:$ABF$11,MATCH(UsagePerHour!$B$52,Usage!$C$5:$C$11,0),MATCH(UsagePerHour!CH$4,Usage!$D$3:$ABF$3,0)),"")</f>
        <v>0</v>
      </c>
      <c r="CI59" s="6">
        <f>IFERROR(INDEX(Sales!$D$5:$ABF$18,MATCH(UsagePerHour!$B59,Sales!$C$5:$C$18,0),MATCH(UsagePerHour!CI$4,Sales!$D$3:$ABF$3,0))/CI$2*INDEX(Usage!$D$5:$ABF$11,MATCH(UsagePerHour!$B$52,Usage!$C$5:$C$11,0),MATCH(UsagePerHour!CI$4,Usage!$D$3:$ABF$3,0)),"")</f>
        <v>0</v>
      </c>
      <c r="CJ59" s="6">
        <f>IFERROR(INDEX(Sales!$D$5:$ABF$18,MATCH(UsagePerHour!$B59,Sales!$C$5:$C$18,0),MATCH(UsagePerHour!CJ$4,Sales!$D$3:$ABF$3,0))/CJ$2*INDEX(Usage!$D$5:$ABF$11,MATCH(UsagePerHour!$B$52,Usage!$C$5:$C$11,0),MATCH(UsagePerHour!CJ$4,Usage!$D$3:$ABF$3,0)),"")</f>
        <v>0</v>
      </c>
      <c r="CK59" s="6">
        <f>IFERROR(INDEX(Sales!$D$5:$ABF$18,MATCH(UsagePerHour!$B59,Sales!$C$5:$C$18,0),MATCH(UsagePerHour!CK$4,Sales!$D$3:$ABF$3,0))/CK$2*INDEX(Usage!$D$5:$ABF$11,MATCH(UsagePerHour!$B$52,Usage!$C$5:$C$11,0),MATCH(UsagePerHour!CK$4,Usage!$D$3:$ABF$3,0)),"")</f>
        <v>0</v>
      </c>
      <c r="CL59" s="6">
        <f>IFERROR(INDEX(Sales!$D$5:$ABF$18,MATCH(UsagePerHour!$B59,Sales!$C$5:$C$18,0),MATCH(UsagePerHour!CL$4,Sales!$D$3:$ABF$3,0))/CL$2*INDEX(Usage!$D$5:$ABF$11,MATCH(UsagePerHour!$B$52,Usage!$C$5:$C$11,0),MATCH(UsagePerHour!CL$4,Usage!$D$3:$ABF$3,0)),"")</f>
        <v>0</v>
      </c>
      <c r="CM59" s="6">
        <f>IFERROR(INDEX(Sales!$D$5:$ABF$18,MATCH(UsagePerHour!$B59,Sales!$C$5:$C$18,0),MATCH(UsagePerHour!CM$4,Sales!$D$3:$ABF$3,0))/CM$2*INDEX(Usage!$D$5:$ABF$11,MATCH(UsagePerHour!$B$52,Usage!$C$5:$C$11,0),MATCH(UsagePerHour!CM$4,Usage!$D$3:$ABF$3,0)),"")</f>
        <v>0</v>
      </c>
      <c r="CN59" s="6">
        <f>IFERROR(INDEX(Sales!$D$5:$ABF$18,MATCH(UsagePerHour!$B59,Sales!$C$5:$C$18,0),MATCH(UsagePerHour!CN$4,Sales!$D$3:$ABF$3,0))/CN$2*INDEX(Usage!$D$5:$ABF$11,MATCH(UsagePerHour!$B$52,Usage!$C$5:$C$11,0),MATCH(UsagePerHour!CN$4,Usage!$D$3:$ABF$3,0)),"")</f>
        <v>0</v>
      </c>
      <c r="CO59" s="6">
        <f>IFERROR(INDEX(Sales!$D$5:$ABF$18,MATCH(UsagePerHour!$B59,Sales!$C$5:$C$18,0),MATCH(UsagePerHour!CO$4,Sales!$D$3:$ABF$3,0))/CO$2*INDEX(Usage!$D$5:$ABF$11,MATCH(UsagePerHour!$B$52,Usage!$C$5:$C$11,0),MATCH(UsagePerHour!CO$4,Usage!$D$3:$ABF$3,0)),"")</f>
        <v>0</v>
      </c>
      <c r="CP59" s="6">
        <f>IFERROR(INDEX(Sales!$D$5:$ABF$18,MATCH(UsagePerHour!$B59,Sales!$C$5:$C$18,0),MATCH(UsagePerHour!CP$4,Sales!$D$3:$ABF$3,0))/CP$2*INDEX(Usage!$D$5:$ABF$11,MATCH(UsagePerHour!$B$52,Usage!$C$5:$C$11,0),MATCH(UsagePerHour!CP$4,Usage!$D$3:$ABF$3,0)),"")</f>
        <v>0</v>
      </c>
      <c r="CQ59" s="6">
        <f>IFERROR(INDEX(Sales!$D$5:$ABF$18,MATCH(UsagePerHour!$B59,Sales!$C$5:$C$18,0),MATCH(UsagePerHour!CQ$4,Sales!$D$3:$ABF$3,0))/CQ$2*INDEX(Usage!$D$5:$ABF$11,MATCH(UsagePerHour!$B$52,Usage!$C$5:$C$11,0),MATCH(UsagePerHour!CQ$4,Usage!$D$3:$ABF$3,0)),"")</f>
        <v>0</v>
      </c>
      <c r="CR59" s="6">
        <f>IFERROR(INDEX(Sales!$D$5:$ABF$18,MATCH(UsagePerHour!$B59,Sales!$C$5:$C$18,0),MATCH(UsagePerHour!CR$4,Sales!$D$3:$ABF$3,0))/CR$2*INDEX(Usage!$D$5:$ABF$11,MATCH(UsagePerHour!$B$52,Usage!$C$5:$C$11,0),MATCH(UsagePerHour!CR$4,Usage!$D$3:$ABF$3,0)),"")</f>
        <v>0</v>
      </c>
      <c r="CS59" s="6">
        <f>IFERROR(INDEX(Sales!$D$5:$ABF$18,MATCH(UsagePerHour!$B59,Sales!$C$5:$C$18,0),MATCH(UsagePerHour!CS$4,Sales!$D$3:$ABF$3,0))/CS$2*INDEX(Usage!$D$5:$ABF$11,MATCH(UsagePerHour!$B$52,Usage!$C$5:$C$11,0),MATCH(UsagePerHour!CS$4,Usage!$D$3:$ABF$3,0)),"")</f>
        <v>0</v>
      </c>
      <c r="CT59" s="6">
        <f>IFERROR(INDEX(Sales!$D$5:$ABF$18,MATCH(UsagePerHour!$B59,Sales!$C$5:$C$18,0),MATCH(UsagePerHour!CT$4,Sales!$D$3:$ABF$3,0))/CT$2*INDEX(Usage!$D$5:$ABF$11,MATCH(UsagePerHour!$B$52,Usage!$C$5:$C$11,0),MATCH(UsagePerHour!CT$4,Usage!$D$3:$ABF$3,0)),"")</f>
        <v>0</v>
      </c>
      <c r="CU59" s="6">
        <f>IFERROR(INDEX(Sales!$D$5:$ABF$18,MATCH(UsagePerHour!$B59,Sales!$C$5:$C$18,0),MATCH(UsagePerHour!CU$4,Sales!$D$3:$ABF$3,0))/CU$2*INDEX(Usage!$D$5:$ABF$11,MATCH(UsagePerHour!$B$52,Usage!$C$5:$C$11,0),MATCH(UsagePerHour!CU$4,Usage!$D$3:$ABF$3,0)),"")</f>
        <v>0</v>
      </c>
      <c r="CV59" s="6">
        <f>IFERROR(INDEX(Sales!$D$5:$ABF$18,MATCH(UsagePerHour!$B59,Sales!$C$5:$C$18,0),MATCH(UsagePerHour!CV$4,Sales!$D$3:$ABF$3,0))/CV$2*INDEX(Usage!$D$5:$ABF$11,MATCH(UsagePerHour!$B$52,Usage!$C$5:$C$11,0),MATCH(UsagePerHour!CV$4,Usage!$D$3:$ABF$3,0)),"")</f>
        <v>0</v>
      </c>
      <c r="CW59" s="6">
        <f>IFERROR(INDEX(Sales!$D$5:$ABF$18,MATCH(UsagePerHour!$B59,Sales!$C$5:$C$18,0),MATCH(UsagePerHour!CW$4,Sales!$D$3:$ABF$3,0))/CW$2*INDEX(Usage!$D$5:$ABF$11,MATCH(UsagePerHour!$B$52,Usage!$C$5:$C$11,0),MATCH(UsagePerHour!CW$4,Usage!$D$3:$ABF$3,0)),"")</f>
        <v>0</v>
      </c>
      <c r="CX59" s="6">
        <f>IFERROR(INDEX(Sales!$D$5:$ABF$18,MATCH(UsagePerHour!$B59,Sales!$C$5:$C$18,0),MATCH(UsagePerHour!CX$4,Sales!$D$3:$ABF$3,0))/CX$2*INDEX(Usage!$D$5:$ABF$11,MATCH(UsagePerHour!$B$52,Usage!$C$5:$C$11,0),MATCH(UsagePerHour!CX$4,Usage!$D$3:$ABF$3,0)),"")</f>
        <v>0</v>
      </c>
      <c r="CY59" s="6">
        <f>IFERROR(INDEX(Sales!$D$5:$ABF$18,MATCH(UsagePerHour!$B59,Sales!$C$5:$C$18,0),MATCH(UsagePerHour!CY$4,Sales!$D$3:$ABF$3,0))/CY$2*INDEX(Usage!$D$5:$ABF$11,MATCH(UsagePerHour!$B$52,Usage!$C$5:$C$11,0),MATCH(UsagePerHour!CY$4,Usage!$D$3:$ABF$3,0)),"")</f>
        <v>0</v>
      </c>
      <c r="CZ59" s="6">
        <f>IFERROR(INDEX(Sales!$D$5:$ABF$18,MATCH(UsagePerHour!$B59,Sales!$C$5:$C$18,0),MATCH(UsagePerHour!CZ$4,Sales!$D$3:$ABF$3,0))/CZ$2*INDEX(Usage!$D$5:$ABF$11,MATCH(UsagePerHour!$B$52,Usage!$C$5:$C$11,0),MATCH(UsagePerHour!CZ$4,Usage!$D$3:$ABF$3,0)),"")</f>
        <v>0</v>
      </c>
      <c r="DA59" s="6">
        <f>IFERROR(INDEX(Sales!$D$5:$ABF$18,MATCH(UsagePerHour!$B59,Sales!$C$5:$C$18,0),MATCH(UsagePerHour!DA$4,Sales!$D$3:$ABF$3,0))/DA$2*INDEX(Usage!$D$5:$ABF$11,MATCH(UsagePerHour!$B$52,Usage!$C$5:$C$11,0),MATCH(UsagePerHour!DA$4,Usage!$D$3:$ABF$3,0)),"")</f>
        <v>0</v>
      </c>
      <c r="DB59" s="6">
        <f>IFERROR(INDEX(Sales!$D$5:$ABF$18,MATCH(UsagePerHour!$B59,Sales!$C$5:$C$18,0),MATCH(UsagePerHour!DB$4,Sales!$D$3:$ABF$3,0))/DB$2*INDEX(Usage!$D$5:$ABF$11,MATCH(UsagePerHour!$B$52,Usage!$C$5:$C$11,0),MATCH(UsagePerHour!DB$4,Usage!$D$3:$ABF$3,0)),"")</f>
        <v>0</v>
      </c>
      <c r="DC59" s="6">
        <f>IFERROR(INDEX(Sales!$D$5:$ABF$18,MATCH(UsagePerHour!$B59,Sales!$C$5:$C$18,0),MATCH(UsagePerHour!DC$4,Sales!$D$3:$ABF$3,0))/DC$2*INDEX(Usage!$D$5:$ABF$11,MATCH(UsagePerHour!$B$52,Usage!$C$5:$C$11,0),MATCH(UsagePerHour!DC$4,Usage!$D$3:$ABF$3,0)),"")</f>
        <v>0</v>
      </c>
      <c r="DD59" s="6">
        <f>IFERROR(INDEX(Sales!$D$5:$ABF$18,MATCH(UsagePerHour!$B59,Sales!$C$5:$C$18,0),MATCH(UsagePerHour!DD$4,Sales!$D$3:$ABF$3,0))/DD$2*INDEX(Usage!$D$5:$ABF$11,MATCH(UsagePerHour!$B$52,Usage!$C$5:$C$11,0),MATCH(UsagePerHour!DD$4,Usage!$D$3:$ABF$3,0)),"")</f>
        <v>0</v>
      </c>
      <c r="DE59" s="6">
        <f>IFERROR(INDEX(Sales!$D$5:$ABF$18,MATCH(UsagePerHour!$B59,Sales!$C$5:$C$18,0),MATCH(UsagePerHour!DE$4,Sales!$D$3:$ABF$3,0))/DE$2*INDEX(Usage!$D$5:$ABF$11,MATCH(UsagePerHour!$B$52,Usage!$C$5:$C$11,0),MATCH(UsagePerHour!DE$4,Usage!$D$3:$ABF$3,0)),"")</f>
        <v>0</v>
      </c>
      <c r="DF59" s="6">
        <f>IFERROR(INDEX(Sales!$D$5:$ABF$18,MATCH(UsagePerHour!$B59,Sales!$C$5:$C$18,0),MATCH(UsagePerHour!DF$4,Sales!$D$3:$ABF$3,0))/DF$2*INDEX(Usage!$D$5:$ABF$11,MATCH(UsagePerHour!$B$52,Usage!$C$5:$C$11,0),MATCH(UsagePerHour!DF$4,Usage!$D$3:$ABF$3,0)),"")</f>
        <v>0</v>
      </c>
      <c r="DG59" s="6">
        <f>IFERROR(INDEX(Sales!$D$5:$ABF$18,MATCH(UsagePerHour!$B59,Sales!$C$5:$C$18,0),MATCH(UsagePerHour!DG$4,Sales!$D$3:$ABF$3,0))/DG$2*INDEX(Usage!$D$5:$ABF$11,MATCH(UsagePerHour!$B$52,Usage!$C$5:$C$11,0),MATCH(UsagePerHour!DG$4,Usage!$D$3:$ABF$3,0)),"")</f>
        <v>0</v>
      </c>
      <c r="DH59" s="6">
        <f>IFERROR(INDEX(Sales!$D$5:$ABF$18,MATCH(UsagePerHour!$B59,Sales!$C$5:$C$18,0),MATCH(UsagePerHour!DH$4,Sales!$D$3:$ABF$3,0))/DH$2*INDEX(Usage!$D$5:$ABF$11,MATCH(UsagePerHour!$B$52,Usage!$C$5:$C$11,0),MATCH(UsagePerHour!DH$4,Usage!$D$3:$ABF$3,0)),"")</f>
        <v>0</v>
      </c>
      <c r="DI59" s="6">
        <f>IFERROR(INDEX(Sales!$D$5:$ABF$18,MATCH(UsagePerHour!$B59,Sales!$C$5:$C$18,0),MATCH(UsagePerHour!DI$4,Sales!$D$3:$ABF$3,0))/DI$2*INDEX(Usage!$D$5:$ABF$11,MATCH(UsagePerHour!$B$52,Usage!$C$5:$C$11,0),MATCH(UsagePerHour!DI$4,Usage!$D$3:$ABF$3,0)),"")</f>
        <v>0</v>
      </c>
      <c r="DJ59" s="6">
        <f>IFERROR(INDEX(Sales!$D$5:$ABF$18,MATCH(UsagePerHour!$B59,Sales!$C$5:$C$18,0),MATCH(UsagePerHour!DJ$4,Sales!$D$3:$ABF$3,0))/DJ$2*INDEX(Usage!$D$5:$ABF$11,MATCH(UsagePerHour!$B$52,Usage!$C$5:$C$11,0),MATCH(UsagePerHour!DJ$4,Usage!$D$3:$ABF$3,0)),"")</f>
        <v>0</v>
      </c>
      <c r="DK59" s="6">
        <f>IFERROR(INDEX(Sales!$D$5:$ABF$18,MATCH(UsagePerHour!$B59,Sales!$C$5:$C$18,0),MATCH(UsagePerHour!DK$4,Sales!$D$3:$ABF$3,0))/DK$2*INDEX(Usage!$D$5:$ABF$11,MATCH(UsagePerHour!$B$52,Usage!$C$5:$C$11,0),MATCH(UsagePerHour!DK$4,Usage!$D$3:$ABF$3,0)),"")</f>
        <v>0</v>
      </c>
      <c r="DL59" s="6">
        <f>IFERROR(INDEX(Sales!$D$5:$ABF$18,MATCH(UsagePerHour!$B59,Sales!$C$5:$C$18,0),MATCH(UsagePerHour!DL$4,Sales!$D$3:$ABF$3,0))/DL$2*INDEX(Usage!$D$5:$ABF$11,MATCH(UsagePerHour!$B$52,Usage!$C$5:$C$11,0),MATCH(UsagePerHour!DL$4,Usage!$D$3:$ABF$3,0)),"")</f>
        <v>0</v>
      </c>
      <c r="DM59" s="6">
        <f>IFERROR(INDEX(Sales!$D$5:$ABF$18,MATCH(UsagePerHour!$B59,Sales!$C$5:$C$18,0),MATCH(UsagePerHour!DM$4,Sales!$D$3:$ABF$3,0))/DM$2*INDEX(Usage!$D$5:$ABF$11,MATCH(UsagePerHour!$B$52,Usage!$C$5:$C$11,0),MATCH(UsagePerHour!DM$4,Usage!$D$3:$ABF$3,0)),"")</f>
        <v>0</v>
      </c>
      <c r="DN59" s="6">
        <f>IFERROR(INDEX(Sales!$D$5:$ABF$18,MATCH(UsagePerHour!$B59,Sales!$C$5:$C$18,0),MATCH(UsagePerHour!DN$4,Sales!$D$3:$ABF$3,0))/DN$2*INDEX(Usage!$D$5:$ABF$11,MATCH(UsagePerHour!$B$52,Usage!$C$5:$C$11,0),MATCH(UsagePerHour!DN$4,Usage!$D$3:$ABF$3,0)),"")</f>
        <v>0</v>
      </c>
      <c r="DO59" s="6">
        <f>IFERROR(INDEX(Sales!$D$5:$ABF$18,MATCH(UsagePerHour!$B59,Sales!$C$5:$C$18,0),MATCH(UsagePerHour!DO$4,Sales!$D$3:$ABF$3,0))/DO$2*INDEX(Usage!$D$5:$ABF$11,MATCH(UsagePerHour!$B$52,Usage!$C$5:$C$11,0),MATCH(UsagePerHour!DO$4,Usage!$D$3:$ABF$3,0)),"")</f>
        <v>0</v>
      </c>
      <c r="DP59" s="6">
        <f>IFERROR(INDEX(Sales!$D$5:$ABF$18,MATCH(UsagePerHour!$B59,Sales!$C$5:$C$18,0),MATCH(UsagePerHour!DP$4,Sales!$D$3:$ABF$3,0))/DP$2*INDEX(Usage!$D$5:$ABF$11,MATCH(UsagePerHour!$B$52,Usage!$C$5:$C$11,0),MATCH(UsagePerHour!DP$4,Usage!$D$3:$ABF$3,0)),"")</f>
        <v>0</v>
      </c>
      <c r="DQ59" s="6">
        <f>IFERROR(INDEX(Sales!$D$5:$ABF$18,MATCH(UsagePerHour!$B59,Sales!$C$5:$C$18,0),MATCH(UsagePerHour!DQ$4,Sales!$D$3:$ABF$3,0))/DQ$2*INDEX(Usage!$D$5:$ABF$11,MATCH(UsagePerHour!$B$52,Usage!$C$5:$C$11,0),MATCH(UsagePerHour!DQ$4,Usage!$D$3:$ABF$3,0)),"")</f>
        <v>0</v>
      </c>
      <c r="DR59" s="6">
        <f>IFERROR(INDEX(Sales!$D$5:$ABF$18,MATCH(UsagePerHour!$B59,Sales!$C$5:$C$18,0),MATCH(UsagePerHour!DR$4,Sales!$D$3:$ABF$3,0))/DR$2*INDEX(Usage!$D$5:$ABF$11,MATCH(UsagePerHour!$B$52,Usage!$C$5:$C$11,0),MATCH(UsagePerHour!DR$4,Usage!$D$3:$ABF$3,0)),"")</f>
        <v>0</v>
      </c>
      <c r="DS59" s="6">
        <f>IFERROR(INDEX(Sales!$D$5:$ABF$18,MATCH(UsagePerHour!$B59,Sales!$C$5:$C$18,0),MATCH(UsagePerHour!DS$4,Sales!$D$3:$ABF$3,0))/DS$2*INDEX(Usage!$D$5:$ABF$11,MATCH(UsagePerHour!$B$52,Usage!$C$5:$C$11,0),MATCH(UsagePerHour!DS$4,Usage!$D$3:$ABF$3,0)),"")</f>
        <v>0</v>
      </c>
      <c r="DT59" s="6">
        <f>IFERROR(INDEX(Sales!$D$5:$ABF$18,MATCH(UsagePerHour!$B59,Sales!$C$5:$C$18,0),MATCH(UsagePerHour!DT$4,Sales!$D$3:$ABF$3,0))/DT$2*INDEX(Usage!$D$5:$ABF$11,MATCH(UsagePerHour!$B$52,Usage!$C$5:$C$11,0),MATCH(UsagePerHour!DT$4,Usage!$D$3:$ABF$3,0)),"")</f>
        <v>0</v>
      </c>
      <c r="DU59" s="6">
        <f>IFERROR(INDEX(Sales!$D$5:$ABF$18,MATCH(UsagePerHour!$B59,Sales!$C$5:$C$18,0),MATCH(UsagePerHour!DU$4,Sales!$D$3:$ABF$3,0))/DU$2*INDEX(Usage!$D$5:$ABF$11,MATCH(UsagePerHour!$B$52,Usage!$C$5:$C$11,0),MATCH(UsagePerHour!DU$4,Usage!$D$3:$ABF$3,0)),"")</f>
        <v>0</v>
      </c>
      <c r="DV59" s="6">
        <f>IFERROR(INDEX(Sales!$D$5:$ABF$18,MATCH(UsagePerHour!$B59,Sales!$C$5:$C$18,0),MATCH(UsagePerHour!DV$4,Sales!$D$3:$ABF$3,0))/DV$2*INDEX(Usage!$D$5:$ABF$11,MATCH(UsagePerHour!$B$52,Usage!$C$5:$C$11,0),MATCH(UsagePerHour!DV$4,Usage!$D$3:$ABF$3,0)),"")</f>
        <v>0</v>
      </c>
      <c r="DW59" s="6">
        <f>IFERROR(INDEX(Sales!$D$5:$ABF$18,MATCH(UsagePerHour!$B59,Sales!$C$5:$C$18,0),MATCH(UsagePerHour!DW$4,Sales!$D$3:$ABF$3,0))/DW$2*INDEX(Usage!$D$5:$ABF$11,MATCH(UsagePerHour!$B$52,Usage!$C$5:$C$11,0),MATCH(UsagePerHour!DW$4,Usage!$D$3:$ABF$3,0)),"")</f>
        <v>0</v>
      </c>
      <c r="DX59" s="6">
        <f>IFERROR(INDEX(Sales!$D$5:$ABF$18,MATCH(UsagePerHour!$B59,Sales!$C$5:$C$18,0),MATCH(UsagePerHour!DX$4,Sales!$D$3:$ABF$3,0))/DX$2*INDEX(Usage!$D$5:$ABF$11,MATCH(UsagePerHour!$B$52,Usage!$C$5:$C$11,0),MATCH(UsagePerHour!DX$4,Usage!$D$3:$ABF$3,0)),"")</f>
        <v>0</v>
      </c>
      <c r="DY59" s="6">
        <f>IFERROR(INDEX(Sales!$D$5:$ABF$18,MATCH(UsagePerHour!$B59,Sales!$C$5:$C$18,0),MATCH(UsagePerHour!DY$4,Sales!$D$3:$ABF$3,0))/DY$2*INDEX(Usage!$D$5:$ABF$11,MATCH(UsagePerHour!$B$52,Usage!$C$5:$C$11,0),MATCH(UsagePerHour!DY$4,Usage!$D$3:$ABF$3,0)),"")</f>
        <v>0</v>
      </c>
      <c r="DZ59" s="6">
        <f>IFERROR(INDEX(Sales!$D$5:$ABF$18,MATCH(UsagePerHour!$B59,Sales!$C$5:$C$18,0),MATCH(UsagePerHour!DZ$4,Sales!$D$3:$ABF$3,0))/DZ$2*INDEX(Usage!$D$5:$ABF$11,MATCH(UsagePerHour!$B$52,Usage!$C$5:$C$11,0),MATCH(UsagePerHour!DZ$4,Usage!$D$3:$ABF$3,0)),"")</f>
        <v>0</v>
      </c>
      <c r="EA59" s="6">
        <f>IFERROR(INDEX(Sales!$D$5:$ABF$18,MATCH(UsagePerHour!$B59,Sales!$C$5:$C$18,0),MATCH(UsagePerHour!EA$4,Sales!$D$3:$ABF$3,0))/EA$2*INDEX(Usage!$D$5:$ABF$11,MATCH(UsagePerHour!$B$52,Usage!$C$5:$C$11,0),MATCH(UsagePerHour!EA$4,Usage!$D$3:$ABF$3,0)),"")</f>
        <v>0</v>
      </c>
      <c r="EB59" s="6">
        <f>IFERROR(INDEX(Sales!$D$5:$ABF$18,MATCH(UsagePerHour!$B59,Sales!$C$5:$C$18,0),MATCH(UsagePerHour!EB$4,Sales!$D$3:$ABF$3,0))/EB$2*INDEX(Usage!$D$5:$ABF$11,MATCH(UsagePerHour!$B$52,Usage!$C$5:$C$11,0),MATCH(UsagePerHour!EB$4,Usage!$D$3:$ABF$3,0)),"")</f>
        <v>0</v>
      </c>
      <c r="EC59" s="6">
        <f>IFERROR(INDEX(Sales!$D$5:$ABF$18,MATCH(UsagePerHour!$B59,Sales!$C$5:$C$18,0),MATCH(UsagePerHour!EC$4,Sales!$D$3:$ABF$3,0))/EC$2*INDEX(Usage!$D$5:$ABF$11,MATCH(UsagePerHour!$B$52,Usage!$C$5:$C$11,0),MATCH(UsagePerHour!EC$4,Usage!$D$3:$ABF$3,0)),"")</f>
        <v>0</v>
      </c>
      <c r="ED59" s="6">
        <f>IFERROR(INDEX(Sales!$D$5:$ABF$18,MATCH(UsagePerHour!$B59,Sales!$C$5:$C$18,0),MATCH(UsagePerHour!ED$4,Sales!$D$3:$ABF$3,0))/ED$2*INDEX(Usage!$D$5:$ABF$11,MATCH(UsagePerHour!$B$52,Usage!$C$5:$C$11,0),MATCH(UsagePerHour!ED$4,Usage!$D$3:$ABF$3,0)),"")</f>
        <v>0</v>
      </c>
      <c r="EE59" s="6">
        <f>IFERROR(INDEX(Sales!$D$5:$ABF$18,MATCH(UsagePerHour!$B59,Sales!$C$5:$C$18,0),MATCH(UsagePerHour!EE$4,Sales!$D$3:$ABF$3,0))/EE$2*INDEX(Usage!$D$5:$ABF$11,MATCH(UsagePerHour!$B$52,Usage!$C$5:$C$11,0),MATCH(UsagePerHour!EE$4,Usage!$D$3:$ABF$3,0)),"")</f>
        <v>0</v>
      </c>
      <c r="EF59" s="6">
        <f>IFERROR(INDEX(Sales!$D$5:$ABF$18,MATCH(UsagePerHour!$B59,Sales!$C$5:$C$18,0),MATCH(UsagePerHour!EF$4,Sales!$D$3:$ABF$3,0))/EF$2*INDEX(Usage!$D$5:$ABF$11,MATCH(UsagePerHour!$B$52,Usage!$C$5:$C$11,0),MATCH(UsagePerHour!EF$4,Usage!$D$3:$ABF$3,0)),"")</f>
        <v>0</v>
      </c>
      <c r="EG59" s="6">
        <f>IFERROR(INDEX(Sales!$D$5:$ABF$18,MATCH(UsagePerHour!$B59,Sales!$C$5:$C$18,0),MATCH(UsagePerHour!EG$4,Sales!$D$3:$ABF$3,0))/EG$2*INDEX(Usage!$D$5:$ABF$11,MATCH(UsagePerHour!$B$52,Usage!$C$5:$C$11,0),MATCH(UsagePerHour!EG$4,Usage!$D$3:$ABF$3,0)),"")</f>
        <v>0</v>
      </c>
      <c r="EH59" s="6">
        <f>IFERROR(INDEX(Sales!$D$5:$ABF$18,MATCH(UsagePerHour!$B59,Sales!$C$5:$C$18,0),MATCH(UsagePerHour!EH$4,Sales!$D$3:$ABF$3,0))/EH$2*INDEX(Usage!$D$5:$ABF$11,MATCH(UsagePerHour!$B$52,Usage!$C$5:$C$11,0),MATCH(UsagePerHour!EH$4,Usage!$D$3:$ABF$3,0)),"")</f>
        <v>0</v>
      </c>
      <c r="EI59" s="6">
        <f>IFERROR(INDEX(Sales!$D$5:$ABF$18,MATCH(UsagePerHour!$B59,Sales!$C$5:$C$18,0),MATCH(UsagePerHour!EI$4,Sales!$D$3:$ABF$3,0))/EI$2*INDEX(Usage!$D$5:$ABF$11,MATCH(UsagePerHour!$B$52,Usage!$C$5:$C$11,0),MATCH(UsagePerHour!EI$4,Usage!$D$3:$ABF$3,0)),"")</f>
        <v>0</v>
      </c>
      <c r="EJ59" s="6">
        <f>IFERROR(INDEX(Sales!$D$5:$ABF$18,MATCH(UsagePerHour!$B59,Sales!$C$5:$C$18,0),MATCH(UsagePerHour!EJ$4,Sales!$D$3:$ABF$3,0))/EJ$2*INDEX(Usage!$D$5:$ABF$11,MATCH(UsagePerHour!$B$52,Usage!$C$5:$C$11,0),MATCH(UsagePerHour!EJ$4,Usage!$D$3:$ABF$3,0)),"")</f>
        <v>0</v>
      </c>
      <c r="EK59" s="6">
        <f>IFERROR(INDEX(Sales!$D$5:$ABF$18,MATCH(UsagePerHour!$B59,Sales!$C$5:$C$18,0),MATCH(UsagePerHour!EK$4,Sales!$D$3:$ABF$3,0))/EK$2*INDEX(Usage!$D$5:$ABF$11,MATCH(UsagePerHour!$B$52,Usage!$C$5:$C$11,0),MATCH(UsagePerHour!EK$4,Usage!$D$3:$ABF$3,0)),"")</f>
        <v>0</v>
      </c>
      <c r="EL59" s="6">
        <f>IFERROR(INDEX(Sales!$D$5:$ABF$18,MATCH(UsagePerHour!$B59,Sales!$C$5:$C$18,0),MATCH(UsagePerHour!EL$4,Sales!$D$3:$ABF$3,0))/EL$2*INDEX(Usage!$D$5:$ABF$11,MATCH(UsagePerHour!$B$52,Usage!$C$5:$C$11,0),MATCH(UsagePerHour!EL$4,Usage!$D$3:$ABF$3,0)),"")</f>
        <v>0</v>
      </c>
      <c r="EM59" s="6">
        <f>IFERROR(INDEX(Sales!$D$5:$ABF$18,MATCH(UsagePerHour!$B59,Sales!$C$5:$C$18,0),MATCH(UsagePerHour!EM$4,Sales!$D$3:$ABF$3,0))/EM$2*INDEX(Usage!$D$5:$ABF$11,MATCH(UsagePerHour!$B$52,Usage!$C$5:$C$11,0),MATCH(UsagePerHour!EM$4,Usage!$D$3:$ABF$3,0)),"")</f>
        <v>0</v>
      </c>
      <c r="EN59" s="6">
        <f>IFERROR(INDEX(Sales!$D$5:$ABF$18,MATCH(UsagePerHour!$B59,Sales!$C$5:$C$18,0),MATCH(UsagePerHour!EN$4,Sales!$D$3:$ABF$3,0))/EN$2*INDEX(Usage!$D$5:$ABF$11,MATCH(UsagePerHour!$B$52,Usage!$C$5:$C$11,0),MATCH(UsagePerHour!EN$4,Usage!$D$3:$ABF$3,0)),"")</f>
        <v>0</v>
      </c>
      <c r="EO59" s="6">
        <f>IFERROR(INDEX(Sales!$D$5:$ABF$18,MATCH(UsagePerHour!$B59,Sales!$C$5:$C$18,0),MATCH(UsagePerHour!EO$4,Sales!$D$3:$ABF$3,0))/EO$2*INDEX(Usage!$D$5:$ABF$11,MATCH(UsagePerHour!$B$52,Usage!$C$5:$C$11,0),MATCH(UsagePerHour!EO$4,Usage!$D$3:$ABF$3,0)),"")</f>
        <v>0</v>
      </c>
      <c r="EP59" s="6">
        <f>IFERROR(INDEX(Sales!$D$5:$ABF$18,MATCH(UsagePerHour!$B59,Sales!$C$5:$C$18,0),MATCH(UsagePerHour!EP$4,Sales!$D$3:$ABF$3,0))/EP$2*INDEX(Usage!$D$5:$ABF$11,MATCH(UsagePerHour!$B$52,Usage!$C$5:$C$11,0),MATCH(UsagePerHour!EP$4,Usage!$D$3:$ABF$3,0)),"")</f>
        <v>0</v>
      </c>
      <c r="EQ59" s="6">
        <f>IFERROR(INDEX(Sales!$D$5:$ABF$18,MATCH(UsagePerHour!$B59,Sales!$C$5:$C$18,0),MATCH(UsagePerHour!EQ$4,Sales!$D$3:$ABF$3,0))/EQ$2*INDEX(Usage!$D$5:$ABF$11,MATCH(UsagePerHour!$B$52,Usage!$C$5:$C$11,0),MATCH(UsagePerHour!EQ$4,Usage!$D$3:$ABF$3,0)),"")</f>
        <v>0</v>
      </c>
      <c r="ER59" s="6">
        <f>IFERROR(INDEX(Sales!$D$5:$ABF$18,MATCH(UsagePerHour!$B59,Sales!$C$5:$C$18,0),MATCH(UsagePerHour!ER$4,Sales!$D$3:$ABF$3,0))/ER$2*INDEX(Usage!$D$5:$ABF$11,MATCH(UsagePerHour!$B$52,Usage!$C$5:$C$11,0),MATCH(UsagePerHour!ER$4,Usage!$D$3:$ABF$3,0)),"")</f>
        <v>0</v>
      </c>
      <c r="ES59" s="6">
        <f>IFERROR(INDEX(Sales!$D$5:$ABF$18,MATCH(UsagePerHour!$B59,Sales!$C$5:$C$18,0),MATCH(UsagePerHour!ES$4,Sales!$D$3:$ABF$3,0))/ES$2*INDEX(Usage!$D$5:$ABF$11,MATCH(UsagePerHour!$B$52,Usage!$C$5:$C$11,0),MATCH(UsagePerHour!ES$4,Usage!$D$3:$ABF$3,0)),"")</f>
        <v>0</v>
      </c>
      <c r="ET59" s="6">
        <f>IFERROR(INDEX(Sales!$D$5:$ABF$18,MATCH(UsagePerHour!$B59,Sales!$C$5:$C$18,0),MATCH(UsagePerHour!ET$4,Sales!$D$3:$ABF$3,0))/ET$2*INDEX(Usage!$D$5:$ABF$11,MATCH(UsagePerHour!$B$52,Usage!$C$5:$C$11,0),MATCH(UsagePerHour!ET$4,Usage!$D$3:$ABF$3,0)),"")</f>
        <v>0</v>
      </c>
      <c r="EU59" s="6">
        <f>IFERROR(INDEX(Sales!$D$5:$ABF$18,MATCH(UsagePerHour!$B59,Sales!$C$5:$C$18,0),MATCH(UsagePerHour!EU$4,Sales!$D$3:$ABF$3,0))/EU$2*INDEX(Usage!$D$5:$ABF$11,MATCH(UsagePerHour!$B$52,Usage!$C$5:$C$11,0),MATCH(UsagePerHour!EU$4,Usage!$D$3:$ABF$3,0)),"")</f>
        <v>0</v>
      </c>
      <c r="EV59" s="6">
        <f>IFERROR(INDEX(Sales!$D$5:$ABF$18,MATCH(UsagePerHour!$B59,Sales!$C$5:$C$18,0),MATCH(UsagePerHour!EV$4,Sales!$D$3:$ABF$3,0))/EV$2*INDEX(Usage!$D$5:$ABF$11,MATCH(UsagePerHour!$B$52,Usage!$C$5:$C$11,0),MATCH(UsagePerHour!EV$4,Usage!$D$3:$ABF$3,0)),"")</f>
        <v>0</v>
      </c>
      <c r="EW59" s="6">
        <f>IFERROR(INDEX(Sales!$D$5:$ABF$18,MATCH(UsagePerHour!$B59,Sales!$C$5:$C$18,0),MATCH(UsagePerHour!EW$4,Sales!$D$3:$ABF$3,0))/EW$2*INDEX(Usage!$D$5:$ABF$11,MATCH(UsagePerHour!$B$52,Usage!$C$5:$C$11,0),MATCH(UsagePerHour!EW$4,Usage!$D$3:$ABF$3,0)),"")</f>
        <v>0</v>
      </c>
      <c r="EX59" s="6">
        <f>IFERROR(INDEX(Sales!$D$5:$ABF$18,MATCH(UsagePerHour!$B59,Sales!$C$5:$C$18,0),MATCH(UsagePerHour!EX$4,Sales!$D$3:$ABF$3,0))/EX$2*INDEX(Usage!$D$5:$ABF$11,MATCH(UsagePerHour!$B$52,Usage!$C$5:$C$11,0),MATCH(UsagePerHour!EX$4,Usage!$D$3:$ABF$3,0)),"")</f>
        <v>0</v>
      </c>
      <c r="EY59" s="6">
        <f>IFERROR(INDEX(Sales!$D$5:$ABF$18,MATCH(UsagePerHour!$B59,Sales!$C$5:$C$18,0),MATCH(UsagePerHour!EY$4,Sales!$D$3:$ABF$3,0))/EY$2*INDEX(Usage!$D$5:$ABF$11,MATCH(UsagePerHour!$B$52,Usage!$C$5:$C$11,0),MATCH(UsagePerHour!EY$4,Usage!$D$3:$ABF$3,0)),"")</f>
        <v>0</v>
      </c>
      <c r="EZ59" s="6">
        <f>IFERROR(INDEX(Sales!$D$5:$ABF$18,MATCH(UsagePerHour!$B59,Sales!$C$5:$C$18,0),MATCH(UsagePerHour!EZ$4,Sales!$D$3:$ABF$3,0))/EZ$2*INDEX(Usage!$D$5:$ABF$11,MATCH(UsagePerHour!$B$52,Usage!$C$5:$C$11,0),MATCH(UsagePerHour!EZ$4,Usage!$D$3:$ABF$3,0)),"")</f>
        <v>0</v>
      </c>
      <c r="FA59" s="6">
        <f>IFERROR(INDEX(Sales!$D$5:$ABF$18,MATCH(UsagePerHour!$B59,Sales!$C$5:$C$18,0),MATCH(UsagePerHour!FA$4,Sales!$D$3:$ABF$3,0))/FA$2*INDEX(Usage!$D$5:$ABF$11,MATCH(UsagePerHour!$B$52,Usage!$C$5:$C$11,0),MATCH(UsagePerHour!FA$4,Usage!$D$3:$ABF$3,0)),"")</f>
        <v>0</v>
      </c>
      <c r="FB59" s="6">
        <f>IFERROR(INDEX(Sales!$D$5:$ABF$18,MATCH(UsagePerHour!$B59,Sales!$C$5:$C$18,0),MATCH(UsagePerHour!FB$4,Sales!$D$3:$ABF$3,0))/FB$2*INDEX(Usage!$D$5:$ABF$11,MATCH(UsagePerHour!$B$52,Usage!$C$5:$C$11,0),MATCH(UsagePerHour!FB$4,Usage!$D$3:$ABF$3,0)),"")</f>
        <v>0</v>
      </c>
      <c r="FC59" s="6">
        <f>IFERROR(INDEX(Sales!$D$5:$ABF$18,MATCH(UsagePerHour!$B59,Sales!$C$5:$C$18,0),MATCH(UsagePerHour!FC$4,Sales!$D$3:$ABF$3,0))/FC$2*INDEX(Usage!$D$5:$ABF$11,MATCH(UsagePerHour!$B$52,Usage!$C$5:$C$11,0),MATCH(UsagePerHour!FC$4,Usage!$D$3:$ABF$3,0)),"")</f>
        <v>0</v>
      </c>
      <c r="FD59" s="6">
        <f>IFERROR(INDEX(Sales!$D$5:$ABF$18,MATCH(UsagePerHour!$B59,Sales!$C$5:$C$18,0),MATCH(UsagePerHour!FD$4,Sales!$D$3:$ABF$3,0))/FD$2*INDEX(Usage!$D$5:$ABF$11,MATCH(UsagePerHour!$B$52,Usage!$C$5:$C$11,0),MATCH(UsagePerHour!FD$4,Usage!$D$3:$ABF$3,0)),"")</f>
        <v>0</v>
      </c>
      <c r="FE59" s="6">
        <f>IFERROR(INDEX(Sales!$D$5:$ABF$18,MATCH(UsagePerHour!$B59,Sales!$C$5:$C$18,0),MATCH(UsagePerHour!FE$4,Sales!$D$3:$ABF$3,0))/FE$2*INDEX(Usage!$D$5:$ABF$11,MATCH(UsagePerHour!$B$52,Usage!$C$5:$C$11,0),MATCH(UsagePerHour!FE$4,Usage!$D$3:$ABF$3,0)),"")</f>
        <v>0</v>
      </c>
      <c r="FF59" s="6">
        <f>IFERROR(INDEX(Sales!$D$5:$ABF$18,MATCH(UsagePerHour!$B59,Sales!$C$5:$C$18,0),MATCH(UsagePerHour!FF$4,Sales!$D$3:$ABF$3,0))/FF$2*INDEX(Usage!$D$5:$ABF$11,MATCH(UsagePerHour!$B$52,Usage!$C$5:$C$11,0),MATCH(UsagePerHour!FF$4,Usage!$D$3:$ABF$3,0)),"")</f>
        <v>0</v>
      </c>
      <c r="FG59" s="6">
        <f>IFERROR(INDEX(Sales!$D$5:$ABF$18,MATCH(UsagePerHour!$B59,Sales!$C$5:$C$18,0),MATCH(UsagePerHour!FG$4,Sales!$D$3:$ABF$3,0))/FG$2*INDEX(Usage!$D$5:$ABF$11,MATCH(UsagePerHour!$B$52,Usage!$C$5:$C$11,0),MATCH(UsagePerHour!FG$4,Usage!$D$3:$ABF$3,0)),"")</f>
        <v>0</v>
      </c>
      <c r="FH59" s="6">
        <f>IFERROR(INDEX(Sales!$D$5:$ABF$18,MATCH(UsagePerHour!$B59,Sales!$C$5:$C$18,0),MATCH(UsagePerHour!FH$4,Sales!$D$3:$ABF$3,0))/FH$2*INDEX(Usage!$D$5:$ABF$11,MATCH(UsagePerHour!$B$52,Usage!$C$5:$C$11,0),MATCH(UsagePerHour!FH$4,Usage!$D$3:$ABF$3,0)),"")</f>
        <v>0</v>
      </c>
      <c r="FI59" s="6">
        <f>IFERROR(INDEX(Sales!$D$5:$ABF$18,MATCH(UsagePerHour!$B59,Sales!$C$5:$C$18,0),MATCH(UsagePerHour!FI$4,Sales!$D$3:$ABF$3,0))/FI$2*INDEX(Usage!$D$5:$ABF$11,MATCH(UsagePerHour!$B$52,Usage!$C$5:$C$11,0),MATCH(UsagePerHour!FI$4,Usage!$D$3:$ABF$3,0)),"")</f>
        <v>0</v>
      </c>
      <c r="FJ59" s="6">
        <f>IFERROR(INDEX(Sales!$D$5:$ABF$18,MATCH(UsagePerHour!$B59,Sales!$C$5:$C$18,0),MATCH(UsagePerHour!FJ$4,Sales!$D$3:$ABF$3,0))/FJ$2*INDEX(Usage!$D$5:$ABF$11,MATCH(UsagePerHour!$B$52,Usage!$C$5:$C$11,0),MATCH(UsagePerHour!FJ$4,Usage!$D$3:$ABF$3,0)),"")</f>
        <v>0</v>
      </c>
      <c r="FK59" s="6">
        <f>IFERROR(INDEX(Sales!$D$5:$ABF$18,MATCH(UsagePerHour!$B59,Sales!$C$5:$C$18,0),MATCH(UsagePerHour!FK$4,Sales!$D$3:$ABF$3,0))/FK$2*INDEX(Usage!$D$5:$ABF$11,MATCH(UsagePerHour!$B$52,Usage!$C$5:$C$11,0),MATCH(UsagePerHour!FK$4,Usage!$D$3:$ABF$3,0)),"")</f>
        <v>0</v>
      </c>
      <c r="FL59" s="6">
        <f>IFERROR(INDEX(Sales!$D$5:$ABF$18,MATCH(UsagePerHour!$B59,Sales!$C$5:$C$18,0),MATCH(UsagePerHour!FL$4,Sales!$D$3:$ABF$3,0))/FL$2*INDEX(Usage!$D$5:$ABF$11,MATCH(UsagePerHour!$B$52,Usage!$C$5:$C$11,0),MATCH(UsagePerHour!FL$4,Usage!$D$3:$ABF$3,0)),"")</f>
        <v>0</v>
      </c>
      <c r="FM59" s="6">
        <f>IFERROR(INDEX(Sales!$D$5:$ABF$18,MATCH(UsagePerHour!$B59,Sales!$C$5:$C$18,0),MATCH(UsagePerHour!FM$4,Sales!$D$3:$ABF$3,0))/FM$2*INDEX(Usage!$D$5:$ABF$11,MATCH(UsagePerHour!$B$52,Usage!$C$5:$C$11,0),MATCH(UsagePerHour!FM$4,Usage!$D$3:$ABF$3,0)),"")</f>
        <v>0</v>
      </c>
      <c r="FN59" s="6">
        <f>IFERROR(INDEX(Sales!$D$5:$ABF$18,MATCH(UsagePerHour!$B59,Sales!$C$5:$C$18,0),MATCH(UsagePerHour!FN$4,Sales!$D$3:$ABF$3,0))/FN$2*INDEX(Usage!$D$5:$ABF$11,MATCH(UsagePerHour!$B$52,Usage!$C$5:$C$11,0),MATCH(UsagePerHour!FN$4,Usage!$D$3:$ABF$3,0)),"")</f>
        <v>0</v>
      </c>
      <c r="FO59" s="6">
        <f>IFERROR(INDEX(Sales!$D$5:$ABF$18,MATCH(UsagePerHour!$B59,Sales!$C$5:$C$18,0),MATCH(UsagePerHour!FO$4,Sales!$D$3:$ABF$3,0))/FO$2*INDEX(Usage!$D$5:$ABF$11,MATCH(UsagePerHour!$B$52,Usage!$C$5:$C$11,0),MATCH(UsagePerHour!FO$4,Usage!$D$3:$ABF$3,0)),"")</f>
        <v>0</v>
      </c>
      <c r="FP59" s="6">
        <f>IFERROR(INDEX(Sales!$D$5:$ABF$18,MATCH(UsagePerHour!$B59,Sales!$C$5:$C$18,0),MATCH(UsagePerHour!FP$4,Sales!$D$3:$ABF$3,0))/FP$2*INDEX(Usage!$D$5:$ABF$11,MATCH(UsagePerHour!$B$52,Usage!$C$5:$C$11,0),MATCH(UsagePerHour!FP$4,Usage!$D$3:$ABF$3,0)),"")</f>
        <v>0</v>
      </c>
      <c r="FQ59" s="6">
        <f>IFERROR(INDEX(Sales!$D$5:$ABF$18,MATCH(UsagePerHour!$B59,Sales!$C$5:$C$18,0),MATCH(UsagePerHour!FQ$4,Sales!$D$3:$ABF$3,0))/FQ$2*INDEX(Usage!$D$5:$ABF$11,MATCH(UsagePerHour!$B$52,Usage!$C$5:$C$11,0),MATCH(UsagePerHour!FQ$4,Usage!$D$3:$ABF$3,0)),"")</f>
        <v>0</v>
      </c>
      <c r="FR59" s="6">
        <f>IFERROR(INDEX(Sales!$D$5:$ABF$18,MATCH(UsagePerHour!$B59,Sales!$C$5:$C$18,0),MATCH(UsagePerHour!FR$4,Sales!$D$3:$ABF$3,0))/FR$2*INDEX(Usage!$D$5:$ABF$11,MATCH(UsagePerHour!$B$52,Usage!$C$5:$C$11,0),MATCH(UsagePerHour!FR$4,Usage!$D$3:$ABF$3,0)),"")</f>
        <v>0</v>
      </c>
      <c r="FS59" s="6">
        <f>IFERROR(INDEX(Sales!$D$5:$ABF$18,MATCH(UsagePerHour!$B59,Sales!$C$5:$C$18,0),MATCH(UsagePerHour!FS$4,Sales!$D$3:$ABF$3,0))/FS$2*INDEX(Usage!$D$5:$ABF$11,MATCH(UsagePerHour!$B$52,Usage!$C$5:$C$11,0),MATCH(UsagePerHour!FS$4,Usage!$D$3:$ABF$3,0)),"")</f>
        <v>0</v>
      </c>
      <c r="FT59" s="6">
        <f>IFERROR(INDEX(Sales!$D$5:$ABF$18,MATCH(UsagePerHour!$B59,Sales!$C$5:$C$18,0),MATCH(UsagePerHour!FT$4,Sales!$D$3:$ABF$3,0))/FT$2*INDEX(Usage!$D$5:$ABF$11,MATCH(UsagePerHour!$B$52,Usage!$C$5:$C$11,0),MATCH(UsagePerHour!FT$4,Usage!$D$3:$ABF$3,0)),"")</f>
        <v>0</v>
      </c>
      <c r="FU59" s="6">
        <f>IFERROR(INDEX(Sales!$D$5:$ABF$18,MATCH(UsagePerHour!$B59,Sales!$C$5:$C$18,0),MATCH(UsagePerHour!FU$4,Sales!$D$3:$ABF$3,0))/FU$2*INDEX(Usage!$D$5:$ABF$11,MATCH(UsagePerHour!$B$52,Usage!$C$5:$C$11,0),MATCH(UsagePerHour!FU$4,Usage!$D$3:$ABF$3,0)),"")</f>
        <v>0</v>
      </c>
      <c r="FV59" s="6">
        <f>IFERROR(INDEX(Sales!$D$5:$ABF$18,MATCH(UsagePerHour!$B59,Sales!$C$5:$C$18,0),MATCH(UsagePerHour!FV$4,Sales!$D$3:$ABF$3,0))/FV$2*INDEX(Usage!$D$5:$ABF$11,MATCH(UsagePerHour!$B$52,Usage!$C$5:$C$11,0),MATCH(UsagePerHour!FV$4,Usage!$D$3:$ABF$3,0)),"")</f>
        <v>0</v>
      </c>
      <c r="FW59" s="6">
        <f>IFERROR(INDEX(Sales!$D$5:$ABF$18,MATCH(UsagePerHour!$B59,Sales!$C$5:$C$18,0),MATCH(UsagePerHour!FW$4,Sales!$D$3:$ABF$3,0))/FW$2*INDEX(Usage!$D$5:$ABF$11,MATCH(UsagePerHour!$B$52,Usage!$C$5:$C$11,0),MATCH(UsagePerHour!FW$4,Usage!$D$3:$ABF$3,0)),"")</f>
        <v>0</v>
      </c>
      <c r="FX59" s="6">
        <f>IFERROR(INDEX(Sales!$D$5:$ABF$18,MATCH(UsagePerHour!$B59,Sales!$C$5:$C$18,0),MATCH(UsagePerHour!FX$4,Sales!$D$3:$ABF$3,0))/FX$2*INDEX(Usage!$D$5:$ABF$11,MATCH(UsagePerHour!$B$52,Usage!$C$5:$C$11,0),MATCH(UsagePerHour!FX$4,Usage!$D$3:$ABF$3,0)),"")</f>
        <v>0</v>
      </c>
      <c r="FY59" s="6">
        <f>IFERROR(INDEX(Sales!$D$5:$ABF$18,MATCH(UsagePerHour!$B59,Sales!$C$5:$C$18,0),MATCH(UsagePerHour!FY$4,Sales!$D$3:$ABF$3,0))/FY$2*INDEX(Usage!$D$5:$ABF$11,MATCH(UsagePerHour!$B$52,Usage!$C$5:$C$11,0),MATCH(UsagePerHour!FY$4,Usage!$D$3:$ABF$3,0)),"")</f>
        <v>0</v>
      </c>
      <c r="FZ59" s="6">
        <f>IFERROR(INDEX(Sales!$D$5:$ABF$18,MATCH(UsagePerHour!$B59,Sales!$C$5:$C$18,0),MATCH(UsagePerHour!FZ$4,Sales!$D$3:$ABF$3,0))/FZ$2*INDEX(Usage!$D$5:$ABF$11,MATCH(UsagePerHour!$B$52,Usage!$C$5:$C$11,0),MATCH(UsagePerHour!FZ$4,Usage!$D$3:$ABF$3,0)),"")</f>
        <v>0</v>
      </c>
      <c r="GA59" s="6">
        <f>IFERROR(INDEX(Sales!$D$5:$ABF$18,MATCH(UsagePerHour!$B59,Sales!$C$5:$C$18,0),MATCH(UsagePerHour!GA$4,Sales!$D$3:$ABF$3,0))/GA$2*INDEX(Usage!$D$5:$ABF$11,MATCH(UsagePerHour!$B$52,Usage!$C$5:$C$11,0),MATCH(UsagePerHour!GA$4,Usage!$D$3:$ABF$3,0)),"")</f>
        <v>0</v>
      </c>
      <c r="GB59" s="6">
        <f>IFERROR(INDEX(Sales!$D$5:$ABF$18,MATCH(UsagePerHour!$B59,Sales!$C$5:$C$18,0),MATCH(UsagePerHour!GB$4,Sales!$D$3:$ABF$3,0))/GB$2*INDEX(Usage!$D$5:$ABF$11,MATCH(UsagePerHour!$B$52,Usage!$C$5:$C$11,0),MATCH(UsagePerHour!GB$4,Usage!$D$3:$ABF$3,0)),"")</f>
        <v>0</v>
      </c>
      <c r="GC59" s="6">
        <f>IFERROR(INDEX(Sales!$D$5:$ABF$18,MATCH(UsagePerHour!$B59,Sales!$C$5:$C$18,0),MATCH(UsagePerHour!GC$4,Sales!$D$3:$ABF$3,0))/GC$2*INDEX(Usage!$D$5:$ABF$11,MATCH(UsagePerHour!$B$52,Usage!$C$5:$C$11,0),MATCH(UsagePerHour!GC$4,Usage!$D$3:$ABF$3,0)),"")</f>
        <v>0</v>
      </c>
      <c r="GD59" s="6">
        <f>IFERROR(INDEX(Sales!$D$5:$ABF$18,MATCH(UsagePerHour!$B59,Sales!$C$5:$C$18,0),MATCH(UsagePerHour!GD$4,Sales!$D$3:$ABF$3,0))/GD$2*INDEX(Usage!$D$5:$ABF$11,MATCH(UsagePerHour!$B$52,Usage!$C$5:$C$11,0),MATCH(UsagePerHour!GD$4,Usage!$D$3:$ABF$3,0)),"")</f>
        <v>0</v>
      </c>
      <c r="GE59" s="6">
        <f>IFERROR(INDEX(Sales!$D$5:$ABF$18,MATCH(UsagePerHour!$B59,Sales!$C$5:$C$18,0),MATCH(UsagePerHour!GE$4,Sales!$D$3:$ABF$3,0))/GE$2*INDEX(Usage!$D$5:$ABF$11,MATCH(UsagePerHour!$B$52,Usage!$C$5:$C$11,0),MATCH(UsagePerHour!GE$4,Usage!$D$3:$ABF$3,0)),"")</f>
        <v>0</v>
      </c>
      <c r="GF59" s="6">
        <f>IFERROR(INDEX(Sales!$D$5:$ABF$18,MATCH(UsagePerHour!$B59,Sales!$C$5:$C$18,0),MATCH(UsagePerHour!GF$4,Sales!$D$3:$ABF$3,0))/GF$2*INDEX(Usage!$D$5:$ABF$11,MATCH(UsagePerHour!$B$52,Usage!$C$5:$C$11,0),MATCH(UsagePerHour!GF$4,Usage!$D$3:$ABF$3,0)),"")</f>
        <v>0</v>
      </c>
      <c r="GG59" s="6">
        <f>IFERROR(INDEX(Sales!$D$5:$ABF$18,MATCH(UsagePerHour!$B59,Sales!$C$5:$C$18,0),MATCH(UsagePerHour!GG$4,Sales!$D$3:$ABF$3,0))/GG$2*INDEX(Usage!$D$5:$ABF$11,MATCH(UsagePerHour!$B$52,Usage!$C$5:$C$11,0),MATCH(UsagePerHour!GG$4,Usage!$D$3:$ABF$3,0)),"")</f>
        <v>0</v>
      </c>
      <c r="GH59" s="6">
        <f>IFERROR(INDEX(Sales!$D$5:$ABF$18,MATCH(UsagePerHour!$B59,Sales!$C$5:$C$18,0),MATCH(UsagePerHour!GH$4,Sales!$D$3:$ABF$3,0))/GH$2*INDEX(Usage!$D$5:$ABF$11,MATCH(UsagePerHour!$B$52,Usage!$C$5:$C$11,0),MATCH(UsagePerHour!GH$4,Usage!$D$3:$ABF$3,0)),"")</f>
        <v>0</v>
      </c>
      <c r="GI59" s="6">
        <f>IFERROR(INDEX(Sales!$D$5:$ABF$18,MATCH(UsagePerHour!$B59,Sales!$C$5:$C$18,0),MATCH(UsagePerHour!GI$4,Sales!$D$3:$ABF$3,0))/GI$2*INDEX(Usage!$D$5:$ABF$11,MATCH(UsagePerHour!$B$52,Usage!$C$5:$C$11,0),MATCH(UsagePerHour!GI$4,Usage!$D$3:$ABF$3,0)),"")</f>
        <v>0</v>
      </c>
      <c r="GJ59" s="6">
        <f>IFERROR(INDEX(Sales!$D$5:$ABF$18,MATCH(UsagePerHour!$B59,Sales!$C$5:$C$18,0),MATCH(UsagePerHour!GJ$4,Sales!$D$3:$ABF$3,0))/GJ$2*INDEX(Usage!$D$5:$ABF$11,MATCH(UsagePerHour!$B$52,Usage!$C$5:$C$11,0),MATCH(UsagePerHour!GJ$4,Usage!$D$3:$ABF$3,0)),"")</f>
        <v>0</v>
      </c>
      <c r="GK59" s="6">
        <f>IFERROR(INDEX(Sales!$D$5:$ABF$18,MATCH(UsagePerHour!$B59,Sales!$C$5:$C$18,0),MATCH(UsagePerHour!GK$4,Sales!$D$3:$ABF$3,0))/GK$2*INDEX(Usage!$D$5:$ABF$11,MATCH(UsagePerHour!$B$52,Usage!$C$5:$C$11,0),MATCH(UsagePerHour!GK$4,Usage!$D$3:$ABF$3,0)),"")</f>
        <v>0</v>
      </c>
      <c r="GL59" s="6">
        <f>IFERROR(INDEX(Sales!$D$5:$ABF$18,MATCH(UsagePerHour!$B59,Sales!$C$5:$C$18,0),MATCH(UsagePerHour!GL$4,Sales!$D$3:$ABF$3,0))/GL$2*INDEX(Usage!$D$5:$ABF$11,MATCH(UsagePerHour!$B$52,Usage!$C$5:$C$11,0),MATCH(UsagePerHour!GL$4,Usage!$D$3:$ABF$3,0)),"")</f>
        <v>0</v>
      </c>
      <c r="GM59" s="6">
        <f>IFERROR(INDEX(Sales!$D$5:$ABF$18,MATCH(UsagePerHour!$B59,Sales!$C$5:$C$18,0),MATCH(UsagePerHour!GM$4,Sales!$D$3:$ABF$3,0))/GM$2*INDEX(Usage!$D$5:$ABF$11,MATCH(UsagePerHour!$B$52,Usage!$C$5:$C$11,0),MATCH(UsagePerHour!GM$4,Usage!$D$3:$ABF$3,0)),"")</f>
        <v>0</v>
      </c>
      <c r="GN59" s="6">
        <f>IFERROR(INDEX(Sales!$D$5:$ABF$18,MATCH(UsagePerHour!$B59,Sales!$C$5:$C$18,0),MATCH(UsagePerHour!GN$4,Sales!$D$3:$ABF$3,0))/GN$2*INDEX(Usage!$D$5:$ABF$11,MATCH(UsagePerHour!$B$52,Usage!$C$5:$C$11,0),MATCH(UsagePerHour!GN$4,Usage!$D$3:$ABF$3,0)),"")</f>
        <v>0</v>
      </c>
      <c r="GO59" s="6">
        <f>IFERROR(INDEX(Sales!$D$5:$ABF$18,MATCH(UsagePerHour!$B59,Sales!$C$5:$C$18,0),MATCH(UsagePerHour!GO$4,Sales!$D$3:$ABF$3,0))/GO$2*INDEX(Usage!$D$5:$ABF$11,MATCH(UsagePerHour!$B$52,Usage!$C$5:$C$11,0),MATCH(UsagePerHour!GO$4,Usage!$D$3:$ABF$3,0)),"")</f>
        <v>0</v>
      </c>
      <c r="GP59" s="6">
        <f>IFERROR(INDEX(Sales!$D$5:$ABF$18,MATCH(UsagePerHour!$B59,Sales!$C$5:$C$18,0),MATCH(UsagePerHour!GP$4,Sales!$D$3:$ABF$3,0))/GP$2*INDEX(Usage!$D$5:$ABF$11,MATCH(UsagePerHour!$B$52,Usage!$C$5:$C$11,0),MATCH(UsagePerHour!GP$4,Usage!$D$3:$ABF$3,0)),"")</f>
        <v>0</v>
      </c>
      <c r="GQ59" s="6">
        <f>IFERROR(INDEX(Sales!$D$5:$ABF$18,MATCH(UsagePerHour!$B59,Sales!$C$5:$C$18,0),MATCH(UsagePerHour!GQ$4,Sales!$D$3:$ABF$3,0))/GQ$2*INDEX(Usage!$D$5:$ABF$11,MATCH(UsagePerHour!$B$52,Usage!$C$5:$C$11,0),MATCH(UsagePerHour!GQ$4,Usage!$D$3:$ABF$3,0)),"")</f>
        <v>0</v>
      </c>
      <c r="GR59" s="6">
        <f>IFERROR(INDEX(Sales!$D$5:$ABF$18,MATCH(UsagePerHour!$B59,Sales!$C$5:$C$18,0),MATCH(UsagePerHour!GR$4,Sales!$D$3:$ABF$3,0))/GR$2*INDEX(Usage!$D$5:$ABF$11,MATCH(UsagePerHour!$B$52,Usage!$C$5:$C$11,0),MATCH(UsagePerHour!GR$4,Usage!$D$3:$ABF$3,0)),"")</f>
        <v>0</v>
      </c>
      <c r="GS59" s="6">
        <f>IFERROR(INDEX(Sales!$D$5:$ABF$18,MATCH(UsagePerHour!$B59,Sales!$C$5:$C$18,0),MATCH(UsagePerHour!GS$4,Sales!$D$3:$ABF$3,0))/GS$2*INDEX(Usage!$D$5:$ABF$11,MATCH(UsagePerHour!$B$52,Usage!$C$5:$C$11,0),MATCH(UsagePerHour!GS$4,Usage!$D$3:$ABF$3,0)),"")</f>
        <v>0</v>
      </c>
      <c r="GT59" s="6">
        <f>IFERROR(INDEX(Sales!$D$5:$ABF$18,MATCH(UsagePerHour!$B59,Sales!$C$5:$C$18,0),MATCH(UsagePerHour!GT$4,Sales!$D$3:$ABF$3,0))/GT$2*INDEX(Usage!$D$5:$ABF$11,MATCH(UsagePerHour!$B$52,Usage!$C$5:$C$11,0),MATCH(UsagePerHour!GT$4,Usage!$D$3:$ABF$3,0)),"")</f>
        <v>0</v>
      </c>
      <c r="GU59" s="6">
        <f>IFERROR(INDEX(Sales!$D$5:$ABF$18,MATCH(UsagePerHour!$B59,Sales!$C$5:$C$18,0),MATCH(UsagePerHour!GU$4,Sales!$D$3:$ABF$3,0))/GU$2*INDEX(Usage!$D$5:$ABF$11,MATCH(UsagePerHour!$B$52,Usage!$C$5:$C$11,0),MATCH(UsagePerHour!GU$4,Usage!$D$3:$ABF$3,0)),"")</f>
        <v>0</v>
      </c>
      <c r="GV59" s="6">
        <f>IFERROR(INDEX(Sales!$D$5:$ABF$18,MATCH(UsagePerHour!$B59,Sales!$C$5:$C$18,0),MATCH(UsagePerHour!GV$4,Sales!$D$3:$ABF$3,0))/GV$2*INDEX(Usage!$D$5:$ABF$11,MATCH(UsagePerHour!$B$52,Usage!$C$5:$C$11,0),MATCH(UsagePerHour!GV$4,Usage!$D$3:$ABF$3,0)),"")</f>
        <v>0</v>
      </c>
      <c r="GW59" s="6">
        <f>IFERROR(INDEX(Sales!$D$5:$ABF$18,MATCH(UsagePerHour!$B59,Sales!$C$5:$C$18,0),MATCH(UsagePerHour!GW$4,Sales!$D$3:$ABF$3,0))/GW$2*INDEX(Usage!$D$5:$ABF$11,MATCH(UsagePerHour!$B$52,Usage!$C$5:$C$11,0),MATCH(UsagePerHour!GW$4,Usage!$D$3:$ABF$3,0)),"")</f>
        <v>0</v>
      </c>
      <c r="GX59" s="6">
        <f>IFERROR(INDEX(Sales!$D$5:$ABF$18,MATCH(UsagePerHour!$B59,Sales!$C$5:$C$18,0),MATCH(UsagePerHour!GX$4,Sales!$D$3:$ABF$3,0))/GX$2*INDEX(Usage!$D$5:$ABF$11,MATCH(UsagePerHour!$B$52,Usage!$C$5:$C$11,0),MATCH(UsagePerHour!GX$4,Usage!$D$3:$ABF$3,0)),"")</f>
        <v>0</v>
      </c>
      <c r="GY59" s="6">
        <f>IFERROR(INDEX(Sales!$D$5:$ABF$18,MATCH(UsagePerHour!$B59,Sales!$C$5:$C$18,0),MATCH(UsagePerHour!GY$4,Sales!$D$3:$ABF$3,0))/GY$2*INDEX(Usage!$D$5:$ABF$11,MATCH(UsagePerHour!$B$52,Usage!$C$5:$C$11,0),MATCH(UsagePerHour!GY$4,Usage!$D$3:$ABF$3,0)),"")</f>
        <v>0</v>
      </c>
      <c r="GZ59" s="6">
        <f>IFERROR(INDEX(Sales!$D$5:$ABF$18,MATCH(UsagePerHour!$B59,Sales!$C$5:$C$18,0),MATCH(UsagePerHour!GZ$4,Sales!$D$3:$ABF$3,0))/GZ$2*INDEX(Usage!$D$5:$ABF$11,MATCH(UsagePerHour!$B$52,Usage!$C$5:$C$11,0),MATCH(UsagePerHour!GZ$4,Usage!$D$3:$ABF$3,0)),"")</f>
        <v>0</v>
      </c>
      <c r="HA59" s="6">
        <f>IFERROR(INDEX(Sales!$D$5:$ABF$18,MATCH(UsagePerHour!$B59,Sales!$C$5:$C$18,0),MATCH(UsagePerHour!HA$4,Sales!$D$3:$ABF$3,0))/HA$2*INDEX(Usage!$D$5:$ABF$11,MATCH(UsagePerHour!$B$52,Usage!$C$5:$C$11,0),MATCH(UsagePerHour!HA$4,Usage!$D$3:$ABF$3,0)),"")</f>
        <v>0</v>
      </c>
      <c r="HB59" s="6">
        <f>IFERROR(INDEX(Sales!$D$5:$ABF$18,MATCH(UsagePerHour!$B59,Sales!$C$5:$C$18,0),MATCH(UsagePerHour!HB$4,Sales!$D$3:$ABF$3,0))/HB$2*INDEX(Usage!$D$5:$ABF$11,MATCH(UsagePerHour!$B$52,Usage!$C$5:$C$11,0),MATCH(UsagePerHour!HB$4,Usage!$D$3:$ABF$3,0)),"")</f>
        <v>0</v>
      </c>
      <c r="HC59" s="6">
        <f>IFERROR(INDEX(Sales!$D$5:$ABF$18,MATCH(UsagePerHour!$B59,Sales!$C$5:$C$18,0),MATCH(UsagePerHour!HC$4,Sales!$D$3:$ABF$3,0))/HC$2*INDEX(Usage!$D$5:$ABF$11,MATCH(UsagePerHour!$B$52,Usage!$C$5:$C$11,0),MATCH(UsagePerHour!HC$4,Usage!$D$3:$ABF$3,0)),"")</f>
        <v>0</v>
      </c>
      <c r="HD59" s="6">
        <f>IFERROR(INDEX(Sales!$D$5:$ABF$18,MATCH(UsagePerHour!$B59,Sales!$C$5:$C$18,0),MATCH(UsagePerHour!HD$4,Sales!$D$3:$ABF$3,0))/HD$2*INDEX(Usage!$D$5:$ABF$11,MATCH(UsagePerHour!$B$52,Usage!$C$5:$C$11,0),MATCH(UsagePerHour!HD$4,Usage!$D$3:$ABF$3,0)),"")</f>
        <v>0</v>
      </c>
      <c r="HE59" s="6">
        <f>IFERROR(INDEX(Sales!$D$5:$ABF$18,MATCH(UsagePerHour!$B59,Sales!$C$5:$C$18,0),MATCH(UsagePerHour!HE$4,Sales!$D$3:$ABF$3,0))/HE$2*INDEX(Usage!$D$5:$ABF$11,MATCH(UsagePerHour!$B$52,Usage!$C$5:$C$11,0),MATCH(UsagePerHour!HE$4,Usage!$D$3:$ABF$3,0)),"")</f>
        <v>0</v>
      </c>
      <c r="HF59" s="6">
        <f>IFERROR(INDEX(Sales!$D$5:$ABF$18,MATCH(UsagePerHour!$B59,Sales!$C$5:$C$18,0),MATCH(UsagePerHour!HF$4,Sales!$D$3:$ABF$3,0))/HF$2*INDEX(Usage!$D$5:$ABF$11,MATCH(UsagePerHour!$B$52,Usage!$C$5:$C$11,0),MATCH(UsagePerHour!HF$4,Usage!$D$3:$ABF$3,0)),"")</f>
        <v>0</v>
      </c>
      <c r="HG59" s="6">
        <f>IFERROR(INDEX(Sales!$D$5:$ABF$18,MATCH(UsagePerHour!$B59,Sales!$C$5:$C$18,0),MATCH(UsagePerHour!HG$4,Sales!$D$3:$ABF$3,0))/HG$2*INDEX(Usage!$D$5:$ABF$11,MATCH(UsagePerHour!$B$52,Usage!$C$5:$C$11,0),MATCH(UsagePerHour!HG$4,Usage!$D$3:$ABF$3,0)),"")</f>
        <v>0</v>
      </c>
      <c r="HH59" s="6">
        <f>IFERROR(INDEX(Sales!$D$5:$ABF$18,MATCH(UsagePerHour!$B59,Sales!$C$5:$C$18,0),MATCH(UsagePerHour!HH$4,Sales!$D$3:$ABF$3,0))/HH$2*INDEX(Usage!$D$5:$ABF$11,MATCH(UsagePerHour!$B$52,Usage!$C$5:$C$11,0),MATCH(UsagePerHour!HH$4,Usage!$D$3:$ABF$3,0)),"")</f>
        <v>0</v>
      </c>
      <c r="HI59" s="6">
        <f>IFERROR(INDEX(Sales!$D$5:$ABF$18,MATCH(UsagePerHour!$B59,Sales!$C$5:$C$18,0),MATCH(UsagePerHour!HI$4,Sales!$D$3:$ABF$3,0))/HI$2*INDEX(Usage!$D$5:$ABF$11,MATCH(UsagePerHour!$B$52,Usage!$C$5:$C$11,0),MATCH(UsagePerHour!HI$4,Usage!$D$3:$ABF$3,0)),"")</f>
        <v>0</v>
      </c>
      <c r="HJ59" s="6">
        <f>IFERROR(INDEX(Sales!$D$5:$ABF$18,MATCH(UsagePerHour!$B59,Sales!$C$5:$C$18,0),MATCH(UsagePerHour!HJ$4,Sales!$D$3:$ABF$3,0))/HJ$2*INDEX(Usage!$D$5:$ABF$11,MATCH(UsagePerHour!$B$52,Usage!$C$5:$C$11,0),MATCH(UsagePerHour!HJ$4,Usage!$D$3:$ABF$3,0)),"")</f>
        <v>0</v>
      </c>
      <c r="HK59" s="6">
        <f>IFERROR(INDEX(Sales!$D$5:$ABF$18,MATCH(UsagePerHour!$B59,Sales!$C$5:$C$18,0),MATCH(UsagePerHour!HK$4,Sales!$D$3:$ABF$3,0))/HK$2*INDEX(Usage!$D$5:$ABF$11,MATCH(UsagePerHour!$B$52,Usage!$C$5:$C$11,0),MATCH(UsagePerHour!HK$4,Usage!$D$3:$ABF$3,0)),"")</f>
        <v>0</v>
      </c>
      <c r="HL59" s="6">
        <f>IFERROR(INDEX(Sales!$D$5:$ABF$18,MATCH(UsagePerHour!$B59,Sales!$C$5:$C$18,0),MATCH(UsagePerHour!HL$4,Sales!$D$3:$ABF$3,0))/HL$2*INDEX(Usage!$D$5:$ABF$11,MATCH(UsagePerHour!$B$52,Usage!$C$5:$C$11,0),MATCH(UsagePerHour!HL$4,Usage!$D$3:$ABF$3,0)),"")</f>
        <v>0.31037759756715666</v>
      </c>
      <c r="HM59" s="6">
        <f>IFERROR(INDEX(Sales!$D$5:$ABF$18,MATCH(UsagePerHour!$B59,Sales!$C$5:$C$18,0),MATCH(UsagePerHour!HM$4,Sales!$D$3:$ABF$3,0))/HM$2*INDEX(Usage!$D$5:$ABF$11,MATCH(UsagePerHour!$B$52,Usage!$C$5:$C$11,0),MATCH(UsagePerHour!HM$4,Usage!$D$3:$ABF$3,0)),"")</f>
        <v>0</v>
      </c>
      <c r="HN59" s="6">
        <f>IFERROR(INDEX(Sales!$D$5:$ABF$18,MATCH(UsagePerHour!$B59,Sales!$C$5:$C$18,0),MATCH(UsagePerHour!HN$4,Sales!$D$3:$ABF$3,0))/HN$2*INDEX(Usage!$D$5:$ABF$11,MATCH(UsagePerHour!$B$52,Usage!$C$5:$C$11,0),MATCH(UsagePerHour!HN$4,Usage!$D$3:$ABF$3,0)),"")</f>
        <v>0</v>
      </c>
      <c r="HO59" s="6">
        <f>IFERROR(INDEX(Sales!$D$5:$ABF$18,MATCH(UsagePerHour!$B59,Sales!$C$5:$C$18,0),MATCH(UsagePerHour!HO$4,Sales!$D$3:$ABF$3,0))/HO$2*INDEX(Usage!$D$5:$ABF$11,MATCH(UsagePerHour!$B$52,Usage!$C$5:$C$11,0),MATCH(UsagePerHour!HO$4,Usage!$D$3:$ABF$3,0)),"")</f>
        <v>0</v>
      </c>
      <c r="HP59" s="6">
        <f>IFERROR(INDEX(Sales!$D$5:$ABF$18,MATCH(UsagePerHour!$B59,Sales!$C$5:$C$18,0),MATCH(UsagePerHour!HP$4,Sales!$D$3:$ABF$3,0))/HP$2*INDEX(Usage!$D$5:$ABF$11,MATCH(UsagePerHour!$B$52,Usage!$C$5:$C$11,0),MATCH(UsagePerHour!HP$4,Usage!$D$3:$ABF$3,0)),"")</f>
        <v>0</v>
      </c>
      <c r="HQ59" s="6">
        <f>IFERROR(INDEX(Sales!$D$5:$ABF$18,MATCH(UsagePerHour!$B59,Sales!$C$5:$C$18,0),MATCH(UsagePerHour!HQ$4,Sales!$D$3:$ABF$3,0))/HQ$2*INDEX(Usage!$D$5:$ABF$11,MATCH(UsagePerHour!$B$52,Usage!$C$5:$C$11,0),MATCH(UsagePerHour!HQ$4,Usage!$D$3:$ABF$3,0)),"")</f>
        <v>0</v>
      </c>
      <c r="HR59" s="6">
        <f>IFERROR(INDEX(Sales!$D$5:$ABF$18,MATCH(UsagePerHour!$B59,Sales!$C$5:$C$18,0),MATCH(UsagePerHour!HR$4,Sales!$D$3:$ABF$3,0))/HR$2*INDEX(Usage!$D$5:$ABF$11,MATCH(UsagePerHour!$B$52,Usage!$C$5:$C$11,0),MATCH(UsagePerHour!HR$4,Usage!$D$3:$ABF$3,0)),"")</f>
        <v>0</v>
      </c>
      <c r="HS59" s="6">
        <f>IFERROR(INDEX(Sales!$D$5:$ABF$18,MATCH(UsagePerHour!$B59,Sales!$C$5:$C$18,0),MATCH(UsagePerHour!HS$4,Sales!$D$3:$ABF$3,0))/HS$2*INDEX(Usage!$D$5:$ABF$11,MATCH(UsagePerHour!$B$52,Usage!$C$5:$C$11,0),MATCH(UsagePerHour!HS$4,Usage!$D$3:$ABF$3,0)),"")</f>
        <v>0</v>
      </c>
      <c r="HT59" s="6">
        <f>IFERROR(INDEX(Sales!$D$5:$ABF$18,MATCH(UsagePerHour!$B59,Sales!$C$5:$C$18,0),MATCH(UsagePerHour!HT$4,Sales!$D$3:$ABF$3,0))/HT$2*INDEX(Usage!$D$5:$ABF$11,MATCH(UsagePerHour!$B$52,Usage!$C$5:$C$11,0),MATCH(UsagePerHour!HT$4,Usage!$D$3:$ABF$3,0)),"")</f>
        <v>0</v>
      </c>
      <c r="HU59" s="6">
        <f>IFERROR(INDEX(Sales!$D$5:$ABF$18,MATCH(UsagePerHour!$B59,Sales!$C$5:$C$18,0),MATCH(UsagePerHour!HU$4,Sales!$D$3:$ABF$3,0))/HU$2*INDEX(Usage!$D$5:$ABF$11,MATCH(UsagePerHour!$B$52,Usage!$C$5:$C$11,0),MATCH(UsagePerHour!HU$4,Usage!$D$3:$ABF$3,0)),"")</f>
        <v>0</v>
      </c>
      <c r="HV59" s="6">
        <f>IFERROR(INDEX(Sales!$D$5:$ABF$18,MATCH(UsagePerHour!$B59,Sales!$C$5:$C$18,0),MATCH(UsagePerHour!HV$4,Sales!$D$3:$ABF$3,0))/HV$2*INDEX(Usage!$D$5:$ABF$11,MATCH(UsagePerHour!$B$52,Usage!$C$5:$C$11,0),MATCH(UsagePerHour!HV$4,Usage!$D$3:$ABF$3,0)),"")</f>
        <v>0</v>
      </c>
      <c r="HW59" s="6">
        <f>IFERROR(INDEX(Sales!$D$5:$ABF$18,MATCH(UsagePerHour!$B59,Sales!$C$5:$C$18,0),MATCH(UsagePerHour!HW$4,Sales!$D$3:$ABF$3,0))/HW$2*INDEX(Usage!$D$5:$ABF$11,MATCH(UsagePerHour!$B$52,Usage!$C$5:$C$11,0),MATCH(UsagePerHour!HW$4,Usage!$D$3:$ABF$3,0)),"")</f>
        <v>0</v>
      </c>
      <c r="HX59" s="6">
        <f>IFERROR(INDEX(Sales!$D$5:$ABF$18,MATCH(UsagePerHour!$B59,Sales!$C$5:$C$18,0),MATCH(UsagePerHour!HX$4,Sales!$D$3:$ABF$3,0))/HX$2*INDEX(Usage!$D$5:$ABF$11,MATCH(UsagePerHour!$B$52,Usage!$C$5:$C$11,0),MATCH(UsagePerHour!HX$4,Usage!$D$3:$ABF$3,0)),"")</f>
        <v>0</v>
      </c>
      <c r="HY59" s="6">
        <f>IFERROR(INDEX(Sales!$D$5:$ABF$18,MATCH(UsagePerHour!$B59,Sales!$C$5:$C$18,0),MATCH(UsagePerHour!HY$4,Sales!$D$3:$ABF$3,0))/HY$2*INDEX(Usage!$D$5:$ABF$11,MATCH(UsagePerHour!$B$52,Usage!$C$5:$C$11,0),MATCH(UsagePerHour!HY$4,Usage!$D$3:$ABF$3,0)),"")</f>
        <v>0</v>
      </c>
      <c r="HZ59" s="6">
        <f>IFERROR(INDEX(Sales!$D$5:$ABF$18,MATCH(UsagePerHour!$B59,Sales!$C$5:$C$18,0),MATCH(UsagePerHour!HZ$4,Sales!$D$3:$ABF$3,0))/HZ$2*INDEX(Usage!$D$5:$ABF$11,MATCH(UsagePerHour!$B$52,Usage!$C$5:$C$11,0),MATCH(UsagePerHour!HZ$4,Usage!$D$3:$ABF$3,0)),"")</f>
        <v>0</v>
      </c>
      <c r="IA59" s="6">
        <f>IFERROR(INDEX(Sales!$D$5:$ABF$18,MATCH(UsagePerHour!$B59,Sales!$C$5:$C$18,0),MATCH(UsagePerHour!IA$4,Sales!$D$3:$ABF$3,0))/IA$2*INDEX(Usage!$D$5:$ABF$11,MATCH(UsagePerHour!$B$52,Usage!$C$5:$C$11,0),MATCH(UsagePerHour!IA$4,Usage!$D$3:$ABF$3,0)),"")</f>
        <v>0</v>
      </c>
      <c r="IB59" s="6">
        <f>IFERROR(INDEX(Sales!$D$5:$ABF$18,MATCH(UsagePerHour!$B59,Sales!$C$5:$C$18,0),MATCH(UsagePerHour!IB$4,Sales!$D$3:$ABF$3,0))/IB$2*INDEX(Usage!$D$5:$ABF$11,MATCH(UsagePerHour!$B$52,Usage!$C$5:$C$11,0),MATCH(UsagePerHour!IB$4,Usage!$D$3:$ABF$3,0)),"")</f>
        <v>0</v>
      </c>
      <c r="IC59" s="6">
        <f>IFERROR(INDEX(Sales!$D$5:$ABF$18,MATCH(UsagePerHour!$B59,Sales!$C$5:$C$18,0),MATCH(UsagePerHour!IC$4,Sales!$D$3:$ABF$3,0))/IC$2*INDEX(Usage!$D$5:$ABF$11,MATCH(UsagePerHour!$B$52,Usage!$C$5:$C$11,0),MATCH(UsagePerHour!IC$4,Usage!$D$3:$ABF$3,0)),"")</f>
        <v>0</v>
      </c>
      <c r="ID59" s="6">
        <f>IFERROR(INDEX(Sales!$D$5:$ABF$18,MATCH(UsagePerHour!$B59,Sales!$C$5:$C$18,0),MATCH(UsagePerHour!ID$4,Sales!$D$3:$ABF$3,0))/ID$2*INDEX(Usage!$D$5:$ABF$11,MATCH(UsagePerHour!$B$52,Usage!$C$5:$C$11,0),MATCH(UsagePerHour!ID$4,Usage!$D$3:$ABF$3,0)),"")</f>
        <v>0</v>
      </c>
      <c r="IE59" s="6">
        <f>IFERROR(INDEX(Sales!$D$5:$ABF$18,MATCH(UsagePerHour!$B59,Sales!$C$5:$C$18,0),MATCH(UsagePerHour!IE$4,Sales!$D$3:$ABF$3,0))/IE$2*INDEX(Usage!$D$5:$ABF$11,MATCH(UsagePerHour!$B$52,Usage!$C$5:$C$11,0),MATCH(UsagePerHour!IE$4,Usage!$D$3:$ABF$3,0)),"")</f>
        <v>0</v>
      </c>
      <c r="IF59" s="6">
        <f>IFERROR(INDEX(Sales!$D$5:$ABF$18,MATCH(UsagePerHour!$B59,Sales!$C$5:$C$18,0),MATCH(UsagePerHour!IF$4,Sales!$D$3:$ABF$3,0))/IF$2*INDEX(Usage!$D$5:$ABF$11,MATCH(UsagePerHour!$B$52,Usage!$C$5:$C$11,0),MATCH(UsagePerHour!IF$4,Usage!$D$3:$ABF$3,0)),"")</f>
        <v>0</v>
      </c>
      <c r="IG59" s="6">
        <f>IFERROR(INDEX(Sales!$D$5:$ABF$18,MATCH(UsagePerHour!$B59,Sales!$C$5:$C$18,0),MATCH(UsagePerHour!IG$4,Sales!$D$3:$ABF$3,0))/IG$2*INDEX(Usage!$D$5:$ABF$11,MATCH(UsagePerHour!$B$52,Usage!$C$5:$C$11,0),MATCH(UsagePerHour!IG$4,Usage!$D$3:$ABF$3,0)),"")</f>
        <v>0</v>
      </c>
      <c r="IH59" s="6">
        <f>IFERROR(INDEX(Sales!$D$5:$ABF$18,MATCH(UsagePerHour!$B59,Sales!$C$5:$C$18,0),MATCH(UsagePerHour!IH$4,Sales!$D$3:$ABF$3,0))/IH$2*INDEX(Usage!$D$5:$ABF$11,MATCH(UsagePerHour!$B$52,Usage!$C$5:$C$11,0),MATCH(UsagePerHour!IH$4,Usage!$D$3:$ABF$3,0)),"")</f>
        <v>0</v>
      </c>
      <c r="II59" s="6">
        <f>IFERROR(INDEX(Sales!$D$5:$ABF$18,MATCH(UsagePerHour!$B59,Sales!$C$5:$C$18,0),MATCH(UsagePerHour!II$4,Sales!$D$3:$ABF$3,0))/II$2*INDEX(Usage!$D$5:$ABF$11,MATCH(UsagePerHour!$B$52,Usage!$C$5:$C$11,0),MATCH(UsagePerHour!II$4,Usage!$D$3:$ABF$3,0)),"")</f>
        <v>0</v>
      </c>
      <c r="IJ59" s="6">
        <f>IFERROR(INDEX(Sales!$D$5:$ABF$18,MATCH(UsagePerHour!$B59,Sales!$C$5:$C$18,0),MATCH(UsagePerHour!IJ$4,Sales!$D$3:$ABF$3,0))/IJ$2*INDEX(Usage!$D$5:$ABF$11,MATCH(UsagePerHour!$B$52,Usage!$C$5:$C$11,0),MATCH(UsagePerHour!IJ$4,Usage!$D$3:$ABF$3,0)),"")</f>
        <v>0</v>
      </c>
      <c r="IK59" s="6">
        <f>IFERROR(INDEX(Sales!$D$5:$ABF$18,MATCH(UsagePerHour!$B59,Sales!$C$5:$C$18,0),MATCH(UsagePerHour!IK$4,Sales!$D$3:$ABF$3,0))/IK$2*INDEX(Usage!$D$5:$ABF$11,MATCH(UsagePerHour!$B$52,Usage!$C$5:$C$11,0),MATCH(UsagePerHour!IK$4,Usage!$D$3:$ABF$3,0)),"")</f>
        <v>0</v>
      </c>
      <c r="IL59" s="6">
        <f>IFERROR(INDEX(Sales!$D$5:$ABF$18,MATCH(UsagePerHour!$B59,Sales!$C$5:$C$18,0),MATCH(UsagePerHour!IL$4,Sales!$D$3:$ABF$3,0))/IL$2*INDEX(Usage!$D$5:$ABF$11,MATCH(UsagePerHour!$B$52,Usage!$C$5:$C$11,0),MATCH(UsagePerHour!IL$4,Usage!$D$3:$ABF$3,0)),"")</f>
        <v>0</v>
      </c>
      <c r="IM59" s="6">
        <f>IFERROR(INDEX(Sales!$D$5:$ABF$18,MATCH(UsagePerHour!$B59,Sales!$C$5:$C$18,0),MATCH(UsagePerHour!IM$4,Sales!$D$3:$ABF$3,0))/IM$2*INDEX(Usage!$D$5:$ABF$11,MATCH(UsagePerHour!$B$52,Usage!$C$5:$C$11,0),MATCH(UsagePerHour!IM$4,Usage!$D$3:$ABF$3,0)),"")</f>
        <v>0</v>
      </c>
      <c r="IN59" s="6">
        <f>IFERROR(INDEX(Sales!$D$5:$ABF$18,MATCH(UsagePerHour!$B59,Sales!$C$5:$C$18,0),MATCH(UsagePerHour!IN$4,Sales!$D$3:$ABF$3,0))/IN$2*INDEX(Usage!$D$5:$ABF$11,MATCH(UsagePerHour!$B$52,Usage!$C$5:$C$11,0),MATCH(UsagePerHour!IN$4,Usage!$D$3:$ABF$3,0)),"")</f>
        <v>0</v>
      </c>
      <c r="IO59" s="6">
        <f>IFERROR(INDEX(Sales!$D$5:$ABF$18,MATCH(UsagePerHour!$B59,Sales!$C$5:$C$18,0),MATCH(UsagePerHour!IO$4,Sales!$D$3:$ABF$3,0))/IO$2*INDEX(Usage!$D$5:$ABF$11,MATCH(UsagePerHour!$B$52,Usage!$C$5:$C$11,0),MATCH(UsagePerHour!IO$4,Usage!$D$3:$ABF$3,0)),"")</f>
        <v>0</v>
      </c>
      <c r="IP59" s="6">
        <f>IFERROR(INDEX(Sales!$D$5:$ABF$18,MATCH(UsagePerHour!$B59,Sales!$C$5:$C$18,0),MATCH(UsagePerHour!IP$4,Sales!$D$3:$ABF$3,0))/IP$2*INDEX(Usage!$D$5:$ABF$11,MATCH(UsagePerHour!$B$52,Usage!$C$5:$C$11,0),MATCH(UsagePerHour!IP$4,Usage!$D$3:$ABF$3,0)),"")</f>
        <v>0</v>
      </c>
      <c r="IQ59" s="6">
        <f>IFERROR(INDEX(Sales!$D$5:$ABF$18,MATCH(UsagePerHour!$B59,Sales!$C$5:$C$18,0),MATCH(UsagePerHour!IQ$4,Sales!$D$3:$ABF$3,0))/IQ$2*INDEX(Usage!$D$5:$ABF$11,MATCH(UsagePerHour!$B$52,Usage!$C$5:$C$11,0),MATCH(UsagePerHour!IQ$4,Usage!$D$3:$ABF$3,0)),"")</f>
        <v>0</v>
      </c>
      <c r="IR59" s="6">
        <f>IFERROR(INDEX(Sales!$D$5:$ABF$18,MATCH(UsagePerHour!$B59,Sales!$C$5:$C$18,0),MATCH(UsagePerHour!IR$4,Sales!$D$3:$ABF$3,0))/IR$2*INDEX(Usage!$D$5:$ABF$11,MATCH(UsagePerHour!$B$52,Usage!$C$5:$C$11,0),MATCH(UsagePerHour!IR$4,Usage!$D$3:$ABF$3,0)),"")</f>
        <v>0</v>
      </c>
      <c r="IS59" s="6">
        <f>IFERROR(INDEX(Sales!$D$5:$ABF$18,MATCH(UsagePerHour!$B59,Sales!$C$5:$C$18,0),MATCH(UsagePerHour!IS$4,Sales!$D$3:$ABF$3,0))/IS$2*INDEX(Usage!$D$5:$ABF$11,MATCH(UsagePerHour!$B$52,Usage!$C$5:$C$11,0),MATCH(UsagePerHour!IS$4,Usage!$D$3:$ABF$3,0)),"")</f>
        <v>0</v>
      </c>
      <c r="IT59" s="6">
        <f>IFERROR(INDEX(Sales!$D$5:$ABF$18,MATCH(UsagePerHour!$B59,Sales!$C$5:$C$18,0),MATCH(UsagePerHour!IT$4,Sales!$D$3:$ABF$3,0))/IT$2*INDEX(Usage!$D$5:$ABF$11,MATCH(UsagePerHour!$B$52,Usage!$C$5:$C$11,0),MATCH(UsagePerHour!IT$4,Usage!$D$3:$ABF$3,0)),"")</f>
        <v>0</v>
      </c>
      <c r="IU59" s="6">
        <f>IFERROR(INDEX(Sales!$D$5:$ABF$18,MATCH(UsagePerHour!$B59,Sales!$C$5:$C$18,0),MATCH(UsagePerHour!IU$4,Sales!$D$3:$ABF$3,0))/IU$2*INDEX(Usage!$D$5:$ABF$11,MATCH(UsagePerHour!$B$52,Usage!$C$5:$C$11,0),MATCH(UsagePerHour!IU$4,Usage!$D$3:$ABF$3,0)),"")</f>
        <v>0</v>
      </c>
      <c r="IV59" s="6">
        <f>IFERROR(INDEX(Sales!$D$5:$ABF$18,MATCH(UsagePerHour!$B59,Sales!$C$5:$C$18,0),MATCH(UsagePerHour!IV$4,Sales!$D$3:$ABF$3,0))/IV$2*INDEX(Usage!$D$5:$ABF$11,MATCH(UsagePerHour!$B$52,Usage!$C$5:$C$11,0),MATCH(UsagePerHour!IV$4,Usage!$D$3:$ABF$3,0)),"")</f>
        <v>0</v>
      </c>
      <c r="IW59" s="6">
        <f>IFERROR(INDEX(Sales!$D$5:$ABF$18,MATCH(UsagePerHour!$B59,Sales!$C$5:$C$18,0),MATCH(UsagePerHour!IW$4,Sales!$D$3:$ABF$3,0))/IW$2*INDEX(Usage!$D$5:$ABF$11,MATCH(UsagePerHour!$B$52,Usage!$C$5:$C$11,0),MATCH(UsagePerHour!IW$4,Usage!$D$3:$ABF$3,0)),"")</f>
        <v>0</v>
      </c>
      <c r="IX59" s="6">
        <f>IFERROR(INDEX(Sales!$D$5:$ABF$18,MATCH(UsagePerHour!$B59,Sales!$C$5:$C$18,0),MATCH(UsagePerHour!IX$4,Sales!$D$3:$ABF$3,0))/IX$2*INDEX(Usage!$D$5:$ABF$11,MATCH(UsagePerHour!$B$52,Usage!$C$5:$C$11,0),MATCH(UsagePerHour!IX$4,Usage!$D$3:$ABF$3,0)),"")</f>
        <v>0</v>
      </c>
      <c r="IY59" s="6">
        <f>IFERROR(INDEX(Sales!$D$5:$ABF$18,MATCH(UsagePerHour!$B59,Sales!$C$5:$C$18,0),MATCH(UsagePerHour!IY$4,Sales!$D$3:$ABF$3,0))/IY$2*INDEX(Usage!$D$5:$ABF$11,MATCH(UsagePerHour!$B$52,Usage!$C$5:$C$11,0),MATCH(UsagePerHour!IY$4,Usage!$D$3:$ABF$3,0)),"")</f>
        <v>0</v>
      </c>
      <c r="IZ59" s="6">
        <f>IFERROR(INDEX(Sales!$D$5:$ABF$18,MATCH(UsagePerHour!$B59,Sales!$C$5:$C$18,0),MATCH(UsagePerHour!IZ$4,Sales!$D$3:$ABF$3,0))/IZ$2*INDEX(Usage!$D$5:$ABF$11,MATCH(UsagePerHour!$B$52,Usage!$C$5:$C$11,0),MATCH(UsagePerHour!IZ$4,Usage!$D$3:$ABF$3,0)),"")</f>
        <v>0</v>
      </c>
      <c r="JA59" s="6">
        <f>IFERROR(INDEX(Sales!$D$5:$ABF$18,MATCH(UsagePerHour!$B59,Sales!$C$5:$C$18,0),MATCH(UsagePerHour!JA$4,Sales!$D$3:$ABF$3,0))/JA$2*INDEX(Usage!$D$5:$ABF$11,MATCH(UsagePerHour!$B$52,Usage!$C$5:$C$11,0),MATCH(UsagePerHour!JA$4,Usage!$D$3:$ABF$3,0)),"")</f>
        <v>0</v>
      </c>
      <c r="JB59" s="6">
        <f>IFERROR(INDEX(Sales!$D$5:$ABF$18,MATCH(UsagePerHour!$B59,Sales!$C$5:$C$18,0),MATCH(UsagePerHour!JB$4,Sales!$D$3:$ABF$3,0))/JB$2*INDEX(Usage!$D$5:$ABF$11,MATCH(UsagePerHour!$B$52,Usage!$C$5:$C$11,0),MATCH(UsagePerHour!JB$4,Usage!$D$3:$ABF$3,0)),"")</f>
        <v>0</v>
      </c>
      <c r="JC59" s="6">
        <f>IFERROR(INDEX(Sales!$D$5:$ABF$18,MATCH(UsagePerHour!$B59,Sales!$C$5:$C$18,0),MATCH(UsagePerHour!JC$4,Sales!$D$3:$ABF$3,0))/JC$2*INDEX(Usage!$D$5:$ABF$11,MATCH(UsagePerHour!$B$52,Usage!$C$5:$C$11,0),MATCH(UsagePerHour!JC$4,Usage!$D$3:$ABF$3,0)),"")</f>
        <v>0</v>
      </c>
      <c r="JD59" s="6">
        <f>IFERROR(INDEX(Sales!$D$5:$ABF$18,MATCH(UsagePerHour!$B59,Sales!$C$5:$C$18,0),MATCH(UsagePerHour!JD$4,Sales!$D$3:$ABF$3,0))/JD$2*INDEX(Usage!$D$5:$ABF$11,MATCH(UsagePerHour!$B$52,Usage!$C$5:$C$11,0),MATCH(UsagePerHour!JD$4,Usage!$D$3:$ABF$3,0)),"")</f>
        <v>0</v>
      </c>
      <c r="JE59" s="6">
        <f>IFERROR(INDEX(Sales!$D$5:$ABF$18,MATCH(UsagePerHour!$B59,Sales!$C$5:$C$18,0),MATCH(UsagePerHour!JE$4,Sales!$D$3:$ABF$3,0))/JE$2*INDEX(Usage!$D$5:$ABF$11,MATCH(UsagePerHour!$B$52,Usage!$C$5:$C$11,0),MATCH(UsagePerHour!JE$4,Usage!$D$3:$ABF$3,0)),"")</f>
        <v>0</v>
      </c>
      <c r="JF59" s="6">
        <f>IFERROR(INDEX(Sales!$D$5:$ABF$18,MATCH(UsagePerHour!$B59,Sales!$C$5:$C$18,0),MATCH(UsagePerHour!JF$4,Sales!$D$3:$ABF$3,0))/JF$2*INDEX(Usage!$D$5:$ABF$11,MATCH(UsagePerHour!$B$52,Usage!$C$5:$C$11,0),MATCH(UsagePerHour!JF$4,Usage!$D$3:$ABF$3,0)),"")</f>
        <v>0</v>
      </c>
      <c r="JG59" s="6">
        <f>IFERROR(INDEX(Sales!$D$5:$ABF$18,MATCH(UsagePerHour!$B59,Sales!$C$5:$C$18,0),MATCH(UsagePerHour!JG$4,Sales!$D$3:$ABF$3,0))/JG$2*INDEX(Usage!$D$5:$ABF$11,MATCH(UsagePerHour!$B$52,Usage!$C$5:$C$11,0),MATCH(UsagePerHour!JG$4,Usage!$D$3:$ABF$3,0)),"")</f>
        <v>0</v>
      </c>
      <c r="JH59" s="6">
        <f>IFERROR(INDEX(Sales!$D$5:$ABF$18,MATCH(UsagePerHour!$B59,Sales!$C$5:$C$18,0),MATCH(UsagePerHour!JH$4,Sales!$D$3:$ABF$3,0))/JH$2*INDEX(Usage!$D$5:$ABF$11,MATCH(UsagePerHour!$B$52,Usage!$C$5:$C$11,0),MATCH(UsagePerHour!JH$4,Usage!$D$3:$ABF$3,0)),"")</f>
        <v>0</v>
      </c>
      <c r="JI59" s="6">
        <f>IFERROR(INDEX(Sales!$D$5:$ABF$18,MATCH(UsagePerHour!$B59,Sales!$C$5:$C$18,0),MATCH(UsagePerHour!JI$4,Sales!$D$3:$ABF$3,0))/JI$2*INDEX(Usage!$D$5:$ABF$11,MATCH(UsagePerHour!$B$52,Usage!$C$5:$C$11,0),MATCH(UsagePerHour!JI$4,Usage!$D$3:$ABF$3,0)),"")</f>
        <v>0</v>
      </c>
      <c r="JJ59" s="6">
        <f>IFERROR(INDEX(Sales!$D$5:$ABF$18,MATCH(UsagePerHour!$B59,Sales!$C$5:$C$18,0),MATCH(UsagePerHour!JJ$4,Sales!$D$3:$ABF$3,0))/JJ$2*INDEX(Usage!$D$5:$ABF$11,MATCH(UsagePerHour!$B$52,Usage!$C$5:$C$11,0),MATCH(UsagePerHour!JJ$4,Usage!$D$3:$ABF$3,0)),"")</f>
        <v>0</v>
      </c>
      <c r="JK59" s="6">
        <f>IFERROR(INDEX(Sales!$D$5:$ABF$18,MATCH(UsagePerHour!$B59,Sales!$C$5:$C$18,0),MATCH(UsagePerHour!JK$4,Sales!$D$3:$ABF$3,0))/JK$2*INDEX(Usage!$D$5:$ABF$11,MATCH(UsagePerHour!$B$52,Usage!$C$5:$C$11,0),MATCH(UsagePerHour!JK$4,Usage!$D$3:$ABF$3,0)),"")</f>
        <v>0</v>
      </c>
      <c r="JL59" s="6">
        <f>IFERROR(INDEX(Sales!$D$5:$ABF$18,MATCH(UsagePerHour!$B59,Sales!$C$5:$C$18,0),MATCH(UsagePerHour!JL$4,Sales!$D$3:$ABF$3,0))/JL$2*INDEX(Usage!$D$5:$ABF$11,MATCH(UsagePerHour!$B$52,Usage!$C$5:$C$11,0),MATCH(UsagePerHour!JL$4,Usage!$D$3:$ABF$3,0)),"")</f>
        <v>0</v>
      </c>
      <c r="JM59" s="6">
        <f>IFERROR(INDEX(Sales!$D$5:$ABF$18,MATCH(UsagePerHour!$B59,Sales!$C$5:$C$18,0),MATCH(UsagePerHour!JM$4,Sales!$D$3:$ABF$3,0))/JM$2*INDEX(Usage!$D$5:$ABF$11,MATCH(UsagePerHour!$B$52,Usage!$C$5:$C$11,0),MATCH(UsagePerHour!JM$4,Usage!$D$3:$ABF$3,0)),"")</f>
        <v>0</v>
      </c>
      <c r="JN59" s="6">
        <f>IFERROR(INDEX(Sales!$D$5:$ABF$18,MATCH(UsagePerHour!$B59,Sales!$C$5:$C$18,0),MATCH(UsagePerHour!JN$4,Sales!$D$3:$ABF$3,0))/JN$2*INDEX(Usage!$D$5:$ABF$11,MATCH(UsagePerHour!$B$52,Usage!$C$5:$C$11,0),MATCH(UsagePerHour!JN$4,Usage!$D$3:$ABF$3,0)),"")</f>
        <v>0</v>
      </c>
      <c r="JO59" s="6">
        <f>IFERROR(INDEX(Sales!$D$5:$ABF$18,MATCH(UsagePerHour!$B59,Sales!$C$5:$C$18,0),MATCH(UsagePerHour!JO$4,Sales!$D$3:$ABF$3,0))/JO$2*INDEX(Usage!$D$5:$ABF$11,MATCH(UsagePerHour!$B$52,Usage!$C$5:$C$11,0),MATCH(UsagePerHour!JO$4,Usage!$D$3:$ABF$3,0)),"")</f>
        <v>0</v>
      </c>
      <c r="JP59" s="6">
        <f>IFERROR(INDEX(Sales!$D$5:$ABF$18,MATCH(UsagePerHour!$B59,Sales!$C$5:$C$18,0),MATCH(UsagePerHour!JP$4,Sales!$D$3:$ABF$3,0))/JP$2*INDEX(Usage!$D$5:$ABF$11,MATCH(UsagePerHour!$B$52,Usage!$C$5:$C$11,0),MATCH(UsagePerHour!JP$4,Usage!$D$3:$ABF$3,0)),"")</f>
        <v>0</v>
      </c>
      <c r="JQ59" s="6">
        <f>IFERROR(INDEX(Sales!$D$5:$ABF$18,MATCH(UsagePerHour!$B59,Sales!$C$5:$C$18,0),MATCH(UsagePerHour!JQ$4,Sales!$D$3:$ABF$3,0))/JQ$2*INDEX(Usage!$D$5:$ABF$11,MATCH(UsagePerHour!$B$52,Usage!$C$5:$C$11,0),MATCH(UsagePerHour!JQ$4,Usage!$D$3:$ABF$3,0)),"")</f>
        <v>0</v>
      </c>
      <c r="JR59" s="6">
        <f>IFERROR(INDEX(Sales!$D$5:$ABF$18,MATCH(UsagePerHour!$B59,Sales!$C$5:$C$18,0),MATCH(UsagePerHour!JR$4,Sales!$D$3:$ABF$3,0))/JR$2*INDEX(Usage!$D$5:$ABF$11,MATCH(UsagePerHour!$B$52,Usage!$C$5:$C$11,0),MATCH(UsagePerHour!JR$4,Usage!$D$3:$ABF$3,0)),"")</f>
        <v>0</v>
      </c>
      <c r="JS59" s="6">
        <f>IFERROR(INDEX(Sales!$D$5:$ABF$18,MATCH(UsagePerHour!$B59,Sales!$C$5:$C$18,0),MATCH(UsagePerHour!JS$4,Sales!$D$3:$ABF$3,0))/JS$2*INDEX(Usage!$D$5:$ABF$11,MATCH(UsagePerHour!$B$52,Usage!$C$5:$C$11,0),MATCH(UsagePerHour!JS$4,Usage!$D$3:$ABF$3,0)),"")</f>
        <v>0</v>
      </c>
      <c r="JT59" s="6">
        <f>IFERROR(INDEX(Sales!$D$5:$ABF$18,MATCH(UsagePerHour!$B59,Sales!$C$5:$C$18,0),MATCH(UsagePerHour!JT$4,Sales!$D$3:$ABF$3,0))/JT$2*INDEX(Usage!$D$5:$ABF$11,MATCH(UsagePerHour!$B$52,Usage!$C$5:$C$11,0),MATCH(UsagePerHour!JT$4,Usage!$D$3:$ABF$3,0)),"")</f>
        <v>0</v>
      </c>
      <c r="JU59" s="6">
        <f>IFERROR(INDEX(Sales!$D$5:$ABF$18,MATCH(UsagePerHour!$B59,Sales!$C$5:$C$18,0),MATCH(UsagePerHour!JU$4,Sales!$D$3:$ABF$3,0))/JU$2*INDEX(Usage!$D$5:$ABF$11,MATCH(UsagePerHour!$B$52,Usage!$C$5:$C$11,0),MATCH(UsagePerHour!JU$4,Usage!$D$3:$ABF$3,0)),"")</f>
        <v>0</v>
      </c>
      <c r="JV59" s="6">
        <f>IFERROR(INDEX(Sales!$D$5:$ABF$18,MATCH(UsagePerHour!$B59,Sales!$C$5:$C$18,0),MATCH(UsagePerHour!JV$4,Sales!$D$3:$ABF$3,0))/JV$2*INDEX(Usage!$D$5:$ABF$11,MATCH(UsagePerHour!$B$52,Usage!$C$5:$C$11,0),MATCH(UsagePerHour!JV$4,Usage!$D$3:$ABF$3,0)),"")</f>
        <v>0</v>
      </c>
      <c r="JW59" s="6">
        <f>IFERROR(INDEX(Sales!$D$5:$ABF$18,MATCH(UsagePerHour!$B59,Sales!$C$5:$C$18,0),MATCH(UsagePerHour!JW$4,Sales!$D$3:$ABF$3,0))/JW$2*INDEX(Usage!$D$5:$ABF$11,MATCH(UsagePerHour!$B$52,Usage!$C$5:$C$11,0),MATCH(UsagePerHour!JW$4,Usage!$D$3:$ABF$3,0)),"")</f>
        <v>0</v>
      </c>
      <c r="JX59" s="6">
        <f>IFERROR(INDEX(Sales!$D$5:$ABF$18,MATCH(UsagePerHour!$B59,Sales!$C$5:$C$18,0),MATCH(UsagePerHour!JX$4,Sales!$D$3:$ABF$3,0))/JX$2*INDEX(Usage!$D$5:$ABF$11,MATCH(UsagePerHour!$B$52,Usage!$C$5:$C$11,0),MATCH(UsagePerHour!JX$4,Usage!$D$3:$ABF$3,0)),"")</f>
        <v>0</v>
      </c>
      <c r="JY59" s="6">
        <f>IFERROR(INDEX(Sales!$D$5:$ABF$18,MATCH(UsagePerHour!$B59,Sales!$C$5:$C$18,0),MATCH(UsagePerHour!JY$4,Sales!$D$3:$ABF$3,0))/JY$2*INDEX(Usage!$D$5:$ABF$11,MATCH(UsagePerHour!$B$52,Usage!$C$5:$C$11,0),MATCH(UsagePerHour!JY$4,Usage!$D$3:$ABF$3,0)),"")</f>
        <v>0</v>
      </c>
      <c r="JZ59" s="6">
        <f>IFERROR(INDEX(Sales!$D$5:$ABF$18,MATCH(UsagePerHour!$B59,Sales!$C$5:$C$18,0),MATCH(UsagePerHour!JZ$4,Sales!$D$3:$ABF$3,0))/JZ$2*INDEX(Usage!$D$5:$ABF$11,MATCH(UsagePerHour!$B$52,Usage!$C$5:$C$11,0),MATCH(UsagePerHour!JZ$4,Usage!$D$3:$ABF$3,0)),"")</f>
        <v>0</v>
      </c>
      <c r="KA59" s="6">
        <f>IFERROR(INDEX(Sales!$D$5:$ABF$18,MATCH(UsagePerHour!$B59,Sales!$C$5:$C$18,0),MATCH(UsagePerHour!KA$4,Sales!$D$3:$ABF$3,0))/KA$2*INDEX(Usage!$D$5:$ABF$11,MATCH(UsagePerHour!$B$52,Usage!$C$5:$C$11,0),MATCH(UsagePerHour!KA$4,Usage!$D$3:$ABF$3,0)),"")</f>
        <v>0</v>
      </c>
      <c r="KB59" s="6">
        <f>IFERROR(INDEX(Sales!$D$5:$ABF$18,MATCH(UsagePerHour!$B59,Sales!$C$5:$C$18,0),MATCH(UsagePerHour!KB$4,Sales!$D$3:$ABF$3,0))/KB$2*INDEX(Usage!$D$5:$ABF$11,MATCH(UsagePerHour!$B$52,Usage!$C$5:$C$11,0),MATCH(UsagePerHour!KB$4,Usage!$D$3:$ABF$3,0)),"")</f>
        <v>0</v>
      </c>
      <c r="KC59" s="6">
        <f>IFERROR(INDEX(Sales!$D$5:$ABF$18,MATCH(UsagePerHour!$B59,Sales!$C$5:$C$18,0),MATCH(UsagePerHour!KC$4,Sales!$D$3:$ABF$3,0))/KC$2*INDEX(Usage!$D$5:$ABF$11,MATCH(UsagePerHour!$B$52,Usage!$C$5:$C$11,0),MATCH(UsagePerHour!KC$4,Usage!$D$3:$ABF$3,0)),"")</f>
        <v>0</v>
      </c>
      <c r="KD59" s="6">
        <f>IFERROR(INDEX(Sales!$D$5:$ABF$18,MATCH(UsagePerHour!$B59,Sales!$C$5:$C$18,0),MATCH(UsagePerHour!KD$4,Sales!$D$3:$ABF$3,0))/KD$2*INDEX(Usage!$D$5:$ABF$11,MATCH(UsagePerHour!$B$52,Usage!$C$5:$C$11,0),MATCH(UsagePerHour!KD$4,Usage!$D$3:$ABF$3,0)),"")</f>
        <v>0</v>
      </c>
      <c r="KE59" s="6">
        <f>IFERROR(INDEX(Sales!$D$5:$ABF$18,MATCH(UsagePerHour!$B59,Sales!$C$5:$C$18,0),MATCH(UsagePerHour!KE$4,Sales!$D$3:$ABF$3,0))/KE$2*INDEX(Usage!$D$5:$ABF$11,MATCH(UsagePerHour!$B$52,Usage!$C$5:$C$11,0),MATCH(UsagePerHour!KE$4,Usage!$D$3:$ABF$3,0)),"")</f>
        <v>0</v>
      </c>
      <c r="KF59" s="6">
        <f>IFERROR(INDEX(Sales!$D$5:$ABF$18,MATCH(UsagePerHour!$B59,Sales!$C$5:$C$18,0),MATCH(UsagePerHour!KF$4,Sales!$D$3:$ABF$3,0))/KF$2*INDEX(Usage!$D$5:$ABF$11,MATCH(UsagePerHour!$B$52,Usage!$C$5:$C$11,0),MATCH(UsagePerHour!KF$4,Usage!$D$3:$ABF$3,0)),"")</f>
        <v>0</v>
      </c>
      <c r="KG59" s="6">
        <f>IFERROR(INDEX(Sales!$D$5:$ABF$18,MATCH(UsagePerHour!$B59,Sales!$C$5:$C$18,0),MATCH(UsagePerHour!KG$4,Sales!$D$3:$ABF$3,0))/KG$2*INDEX(Usage!$D$5:$ABF$11,MATCH(UsagePerHour!$B$52,Usage!$C$5:$C$11,0),MATCH(UsagePerHour!KG$4,Usage!$D$3:$ABF$3,0)),"")</f>
        <v>0</v>
      </c>
      <c r="KH59" s="6">
        <f>IFERROR(INDEX(Sales!$D$5:$ABF$18,MATCH(UsagePerHour!$B59,Sales!$C$5:$C$18,0),MATCH(UsagePerHour!KH$4,Sales!$D$3:$ABF$3,0))/KH$2*INDEX(Usage!$D$5:$ABF$11,MATCH(UsagePerHour!$B$52,Usage!$C$5:$C$11,0),MATCH(UsagePerHour!KH$4,Usage!$D$3:$ABF$3,0)),"")</f>
        <v>0</v>
      </c>
      <c r="KI59" s="6">
        <f>IFERROR(INDEX(Sales!$D$5:$ABF$18,MATCH(UsagePerHour!$B59,Sales!$C$5:$C$18,0),MATCH(UsagePerHour!KI$4,Sales!$D$3:$ABF$3,0))/KI$2*INDEX(Usage!$D$5:$ABF$11,MATCH(UsagePerHour!$B$52,Usage!$C$5:$C$11,0),MATCH(UsagePerHour!KI$4,Usage!$D$3:$ABF$3,0)),"")</f>
        <v>0</v>
      </c>
      <c r="KJ59" s="6">
        <f>IFERROR(INDEX(Sales!$D$5:$ABF$18,MATCH(UsagePerHour!$B59,Sales!$C$5:$C$18,0),MATCH(UsagePerHour!KJ$4,Sales!$D$3:$ABF$3,0))/KJ$2*INDEX(Usage!$D$5:$ABF$11,MATCH(UsagePerHour!$B$52,Usage!$C$5:$C$11,0),MATCH(UsagePerHour!KJ$4,Usage!$D$3:$ABF$3,0)),"")</f>
        <v>0</v>
      </c>
      <c r="KK59" s="6">
        <f>IFERROR(INDEX(Sales!$D$5:$ABF$18,MATCH(UsagePerHour!$B59,Sales!$C$5:$C$18,0),MATCH(UsagePerHour!KK$4,Sales!$D$3:$ABF$3,0))/KK$2*INDEX(Usage!$D$5:$ABF$11,MATCH(UsagePerHour!$B$52,Usage!$C$5:$C$11,0),MATCH(UsagePerHour!KK$4,Usage!$D$3:$ABF$3,0)),"")</f>
        <v>0</v>
      </c>
      <c r="KL59" s="6">
        <f>IFERROR(INDEX(Sales!$D$5:$ABF$18,MATCH(UsagePerHour!$B59,Sales!$C$5:$C$18,0),MATCH(UsagePerHour!KL$4,Sales!$D$3:$ABF$3,0))/KL$2*INDEX(Usage!$D$5:$ABF$11,MATCH(UsagePerHour!$B$52,Usage!$C$5:$C$11,0),MATCH(UsagePerHour!KL$4,Usage!$D$3:$ABF$3,0)),"")</f>
        <v>0</v>
      </c>
      <c r="KM59" s="6">
        <f>IFERROR(INDEX(Sales!$D$5:$ABF$18,MATCH(UsagePerHour!$B59,Sales!$C$5:$C$18,0),MATCH(UsagePerHour!KM$4,Sales!$D$3:$ABF$3,0))/KM$2*INDEX(Usage!$D$5:$ABF$11,MATCH(UsagePerHour!$B$52,Usage!$C$5:$C$11,0),MATCH(UsagePerHour!KM$4,Usage!$D$3:$ABF$3,0)),"")</f>
        <v>0</v>
      </c>
      <c r="KN59" s="6">
        <f>IFERROR(INDEX(Sales!$D$5:$ABF$18,MATCH(UsagePerHour!$B59,Sales!$C$5:$C$18,0),MATCH(UsagePerHour!KN$4,Sales!$D$3:$ABF$3,0))/KN$2*INDEX(Usage!$D$5:$ABF$11,MATCH(UsagePerHour!$B$52,Usage!$C$5:$C$11,0),MATCH(UsagePerHour!KN$4,Usage!$D$3:$ABF$3,0)),"")</f>
        <v>0</v>
      </c>
      <c r="KO59" s="6">
        <f>IFERROR(INDEX(Sales!$D$5:$ABF$18,MATCH(UsagePerHour!$B59,Sales!$C$5:$C$18,0),MATCH(UsagePerHour!KO$4,Sales!$D$3:$ABF$3,0))/KO$2*INDEX(Usage!$D$5:$ABF$11,MATCH(UsagePerHour!$B$52,Usage!$C$5:$C$11,0),MATCH(UsagePerHour!KO$4,Usage!$D$3:$ABF$3,0)),"")</f>
        <v>0</v>
      </c>
      <c r="KP59" s="6">
        <f>IFERROR(INDEX(Sales!$D$5:$ABF$18,MATCH(UsagePerHour!$B59,Sales!$C$5:$C$18,0),MATCH(UsagePerHour!KP$4,Sales!$D$3:$ABF$3,0))/KP$2*INDEX(Usage!$D$5:$ABF$11,MATCH(UsagePerHour!$B$52,Usage!$C$5:$C$11,0),MATCH(UsagePerHour!KP$4,Usage!$D$3:$ABF$3,0)),"")</f>
        <v>0</v>
      </c>
      <c r="KQ59" s="6">
        <f>IFERROR(INDEX(Sales!$D$5:$ABF$18,MATCH(UsagePerHour!$B59,Sales!$C$5:$C$18,0),MATCH(UsagePerHour!KQ$4,Sales!$D$3:$ABF$3,0))/KQ$2*INDEX(Usage!$D$5:$ABF$11,MATCH(UsagePerHour!$B$52,Usage!$C$5:$C$11,0),MATCH(UsagePerHour!KQ$4,Usage!$D$3:$ABF$3,0)),"")</f>
        <v>0</v>
      </c>
      <c r="KR59" s="6">
        <f>IFERROR(INDEX(Sales!$D$5:$ABF$18,MATCH(UsagePerHour!$B59,Sales!$C$5:$C$18,0),MATCH(UsagePerHour!KR$4,Sales!$D$3:$ABF$3,0))/KR$2*INDEX(Usage!$D$5:$ABF$11,MATCH(UsagePerHour!$B$52,Usage!$C$5:$C$11,0),MATCH(UsagePerHour!KR$4,Usage!$D$3:$ABF$3,0)),"")</f>
        <v>0</v>
      </c>
      <c r="KS59" s="6">
        <f>IFERROR(INDEX(Sales!$D$5:$ABF$18,MATCH(UsagePerHour!$B59,Sales!$C$5:$C$18,0),MATCH(UsagePerHour!KS$4,Sales!$D$3:$ABF$3,0))/KS$2*INDEX(Usage!$D$5:$ABF$11,MATCH(UsagePerHour!$B$52,Usage!$C$5:$C$11,0),MATCH(UsagePerHour!KS$4,Usage!$D$3:$ABF$3,0)),"")</f>
        <v>0</v>
      </c>
      <c r="KT59" s="6">
        <f>IFERROR(INDEX(Sales!$D$5:$ABF$18,MATCH(UsagePerHour!$B59,Sales!$C$5:$C$18,0),MATCH(UsagePerHour!KT$4,Sales!$D$3:$ABF$3,0))/KT$2*INDEX(Usage!$D$5:$ABF$11,MATCH(UsagePerHour!$B$52,Usage!$C$5:$C$11,0),MATCH(UsagePerHour!KT$4,Usage!$D$3:$ABF$3,0)),"")</f>
        <v>0</v>
      </c>
      <c r="KU59" s="6">
        <f>IFERROR(INDEX(Sales!$D$5:$ABF$18,MATCH(UsagePerHour!$B59,Sales!$C$5:$C$18,0),MATCH(UsagePerHour!KU$4,Sales!$D$3:$ABF$3,0))/KU$2*INDEX(Usage!$D$5:$ABF$11,MATCH(UsagePerHour!$B$52,Usage!$C$5:$C$11,0),MATCH(UsagePerHour!KU$4,Usage!$D$3:$ABF$3,0)),"")</f>
        <v>0</v>
      </c>
      <c r="KV59" s="6">
        <f>IFERROR(INDEX(Sales!$D$5:$ABF$18,MATCH(UsagePerHour!$B59,Sales!$C$5:$C$18,0),MATCH(UsagePerHour!KV$4,Sales!$D$3:$ABF$3,0))/KV$2*INDEX(Usage!$D$5:$ABF$11,MATCH(UsagePerHour!$B$52,Usage!$C$5:$C$11,0),MATCH(UsagePerHour!KV$4,Usage!$D$3:$ABF$3,0)),"")</f>
        <v>0</v>
      </c>
      <c r="KW59" s="6">
        <f>IFERROR(INDEX(Sales!$D$5:$ABF$18,MATCH(UsagePerHour!$B59,Sales!$C$5:$C$18,0),MATCH(UsagePerHour!KW$4,Sales!$D$3:$ABF$3,0))/KW$2*INDEX(Usage!$D$5:$ABF$11,MATCH(UsagePerHour!$B$52,Usage!$C$5:$C$11,0),MATCH(UsagePerHour!KW$4,Usage!$D$3:$ABF$3,0)),"")</f>
        <v>0</v>
      </c>
      <c r="KX59" s="6">
        <f>IFERROR(INDEX(Sales!$D$5:$ABF$18,MATCH(UsagePerHour!$B59,Sales!$C$5:$C$18,0),MATCH(UsagePerHour!KX$4,Sales!$D$3:$ABF$3,0))/KX$2*INDEX(Usage!$D$5:$ABF$11,MATCH(UsagePerHour!$B$52,Usage!$C$5:$C$11,0),MATCH(UsagePerHour!KX$4,Usage!$D$3:$ABF$3,0)),"")</f>
        <v>0</v>
      </c>
      <c r="KY59" s="6">
        <f>IFERROR(INDEX(Sales!$D$5:$ABF$18,MATCH(UsagePerHour!$B59,Sales!$C$5:$C$18,0),MATCH(UsagePerHour!KY$4,Sales!$D$3:$ABF$3,0))/KY$2*INDEX(Usage!$D$5:$ABF$11,MATCH(UsagePerHour!$B$52,Usage!$C$5:$C$11,0),MATCH(UsagePerHour!KY$4,Usage!$D$3:$ABF$3,0)),"")</f>
        <v>0</v>
      </c>
      <c r="KZ59" s="6">
        <f>IFERROR(INDEX(Sales!$D$5:$ABF$18,MATCH(UsagePerHour!$B59,Sales!$C$5:$C$18,0),MATCH(UsagePerHour!KZ$4,Sales!$D$3:$ABF$3,0))/KZ$2*INDEX(Usage!$D$5:$ABF$11,MATCH(UsagePerHour!$B$52,Usage!$C$5:$C$11,0),MATCH(UsagePerHour!KZ$4,Usage!$D$3:$ABF$3,0)),"")</f>
        <v>0</v>
      </c>
      <c r="LA59" s="6">
        <f>IFERROR(INDEX(Sales!$D$5:$ABF$18,MATCH(UsagePerHour!$B59,Sales!$C$5:$C$18,0),MATCH(UsagePerHour!LA$4,Sales!$D$3:$ABF$3,0))/LA$2*INDEX(Usage!$D$5:$ABF$11,MATCH(UsagePerHour!$B$52,Usage!$C$5:$C$11,0),MATCH(UsagePerHour!LA$4,Usage!$D$3:$ABF$3,0)),"")</f>
        <v>0</v>
      </c>
      <c r="LB59" s="6">
        <f>IFERROR(INDEX(Sales!$D$5:$ABF$18,MATCH(UsagePerHour!$B59,Sales!$C$5:$C$18,0),MATCH(UsagePerHour!LB$4,Sales!$D$3:$ABF$3,0))/LB$2*INDEX(Usage!$D$5:$ABF$11,MATCH(UsagePerHour!$B$52,Usage!$C$5:$C$11,0),MATCH(UsagePerHour!LB$4,Usage!$D$3:$ABF$3,0)),"")</f>
        <v>0</v>
      </c>
      <c r="LC59" s="6">
        <f>IFERROR(INDEX(Sales!$D$5:$ABF$18,MATCH(UsagePerHour!$B59,Sales!$C$5:$C$18,0),MATCH(UsagePerHour!LC$4,Sales!$D$3:$ABF$3,0))/LC$2*INDEX(Usage!$D$5:$ABF$11,MATCH(UsagePerHour!$B$52,Usage!$C$5:$C$11,0),MATCH(UsagePerHour!LC$4,Usage!$D$3:$ABF$3,0)),"")</f>
        <v>0</v>
      </c>
      <c r="LD59" s="6">
        <f>IFERROR(INDEX(Sales!$D$5:$ABF$18,MATCH(UsagePerHour!$B59,Sales!$C$5:$C$18,0),MATCH(UsagePerHour!LD$4,Sales!$D$3:$ABF$3,0))/LD$2*INDEX(Usage!$D$5:$ABF$11,MATCH(UsagePerHour!$B$52,Usage!$C$5:$C$11,0),MATCH(UsagePerHour!LD$4,Usage!$D$3:$ABF$3,0)),"")</f>
        <v>0</v>
      </c>
      <c r="LE59" s="6">
        <f>IFERROR(INDEX(Sales!$D$5:$ABF$18,MATCH(UsagePerHour!$B59,Sales!$C$5:$C$18,0),MATCH(UsagePerHour!LE$4,Sales!$D$3:$ABF$3,0))/LE$2*INDEX(Usage!$D$5:$ABF$11,MATCH(UsagePerHour!$B$52,Usage!$C$5:$C$11,0),MATCH(UsagePerHour!LE$4,Usage!$D$3:$ABF$3,0)),"")</f>
        <v>0</v>
      </c>
      <c r="LF59" s="6">
        <f>IFERROR(INDEX(Sales!$D$5:$ABF$18,MATCH(UsagePerHour!$B59,Sales!$C$5:$C$18,0),MATCH(UsagePerHour!LF$4,Sales!$D$3:$ABF$3,0))/LF$2*INDEX(Usage!$D$5:$ABF$11,MATCH(UsagePerHour!$B$52,Usage!$C$5:$C$11,0),MATCH(UsagePerHour!LF$4,Usage!$D$3:$ABF$3,0)),"")</f>
        <v>0</v>
      </c>
      <c r="LG59" s="6">
        <f>IFERROR(INDEX(Sales!$D$5:$ABF$18,MATCH(UsagePerHour!$B59,Sales!$C$5:$C$18,0),MATCH(UsagePerHour!LG$4,Sales!$D$3:$ABF$3,0))/LG$2*INDEX(Usage!$D$5:$ABF$11,MATCH(UsagePerHour!$B$52,Usage!$C$5:$C$11,0),MATCH(UsagePerHour!LG$4,Usage!$D$3:$ABF$3,0)),"")</f>
        <v>0</v>
      </c>
      <c r="LH59" s="6">
        <f>IFERROR(INDEX(Sales!$D$5:$ABF$18,MATCH(UsagePerHour!$B59,Sales!$C$5:$C$18,0),MATCH(UsagePerHour!LH$4,Sales!$D$3:$ABF$3,0))/LH$2*INDEX(Usage!$D$5:$ABF$11,MATCH(UsagePerHour!$B$52,Usage!$C$5:$C$11,0),MATCH(UsagePerHour!LH$4,Usage!$D$3:$ABF$3,0)),"")</f>
        <v>0</v>
      </c>
      <c r="LI59" s="6">
        <f>IFERROR(INDEX(Sales!$D$5:$ABF$18,MATCH(UsagePerHour!$B59,Sales!$C$5:$C$18,0),MATCH(UsagePerHour!LI$4,Sales!$D$3:$ABF$3,0))/LI$2*INDEX(Usage!$D$5:$ABF$11,MATCH(UsagePerHour!$B$52,Usage!$C$5:$C$11,0),MATCH(UsagePerHour!LI$4,Usage!$D$3:$ABF$3,0)),"")</f>
        <v>0</v>
      </c>
      <c r="LJ59" s="6">
        <f>IFERROR(INDEX(Sales!$D$5:$ABF$18,MATCH(UsagePerHour!$B59,Sales!$C$5:$C$18,0),MATCH(UsagePerHour!LJ$4,Sales!$D$3:$ABF$3,0))/LJ$2*INDEX(Usage!$D$5:$ABF$11,MATCH(UsagePerHour!$B$52,Usage!$C$5:$C$11,0),MATCH(UsagePerHour!LJ$4,Usage!$D$3:$ABF$3,0)),"")</f>
        <v>0</v>
      </c>
      <c r="LK59" s="6">
        <f>IFERROR(INDEX(Sales!$D$5:$ABF$18,MATCH(UsagePerHour!$B59,Sales!$C$5:$C$18,0),MATCH(UsagePerHour!LK$4,Sales!$D$3:$ABF$3,0))/LK$2*INDEX(Usage!$D$5:$ABF$11,MATCH(UsagePerHour!$B$52,Usage!$C$5:$C$11,0),MATCH(UsagePerHour!LK$4,Usage!$D$3:$ABF$3,0)),"")</f>
        <v>0</v>
      </c>
      <c r="LL59" s="6">
        <f>IFERROR(INDEX(Sales!$D$5:$ABF$18,MATCH(UsagePerHour!$B59,Sales!$C$5:$C$18,0),MATCH(UsagePerHour!LL$4,Sales!$D$3:$ABF$3,0))/LL$2*INDEX(Usage!$D$5:$ABF$11,MATCH(UsagePerHour!$B$52,Usage!$C$5:$C$11,0),MATCH(UsagePerHour!LL$4,Usage!$D$3:$ABF$3,0)),"")</f>
        <v>0</v>
      </c>
      <c r="LM59" s="6">
        <f>IFERROR(INDEX(Sales!$D$5:$ABF$18,MATCH(UsagePerHour!$B59,Sales!$C$5:$C$18,0),MATCH(UsagePerHour!LM$4,Sales!$D$3:$ABF$3,0))/LM$2*INDEX(Usage!$D$5:$ABF$11,MATCH(UsagePerHour!$B$52,Usage!$C$5:$C$11,0),MATCH(UsagePerHour!LM$4,Usage!$D$3:$ABF$3,0)),"")</f>
        <v>0</v>
      </c>
      <c r="LN59" s="6">
        <f>IFERROR(INDEX(Sales!$D$5:$ABF$18,MATCH(UsagePerHour!$B59,Sales!$C$5:$C$18,0),MATCH(UsagePerHour!LN$4,Sales!$D$3:$ABF$3,0))/LN$2*INDEX(Usage!$D$5:$ABF$11,MATCH(UsagePerHour!$B$52,Usage!$C$5:$C$11,0),MATCH(UsagePerHour!LN$4,Usage!$D$3:$ABF$3,0)),"")</f>
        <v>0</v>
      </c>
      <c r="LO59" s="6">
        <f>IFERROR(INDEX(Sales!$D$5:$ABF$18,MATCH(UsagePerHour!$B59,Sales!$C$5:$C$18,0),MATCH(UsagePerHour!LO$4,Sales!$D$3:$ABF$3,0))/LO$2*INDEX(Usage!$D$5:$ABF$11,MATCH(UsagePerHour!$B$52,Usage!$C$5:$C$11,0),MATCH(UsagePerHour!LO$4,Usage!$D$3:$ABF$3,0)),"")</f>
        <v>0</v>
      </c>
      <c r="LP59" s="6">
        <f>IFERROR(INDEX(Sales!$D$5:$ABF$18,MATCH(UsagePerHour!$B59,Sales!$C$5:$C$18,0),MATCH(UsagePerHour!LP$4,Sales!$D$3:$ABF$3,0))/LP$2*INDEX(Usage!$D$5:$ABF$11,MATCH(UsagePerHour!$B$52,Usage!$C$5:$C$11,0),MATCH(UsagePerHour!LP$4,Usage!$D$3:$ABF$3,0)),"")</f>
        <v>0</v>
      </c>
      <c r="LQ59" s="6">
        <f>IFERROR(INDEX(Sales!$D$5:$ABF$18,MATCH(UsagePerHour!$B59,Sales!$C$5:$C$18,0),MATCH(UsagePerHour!LQ$4,Sales!$D$3:$ABF$3,0))/LQ$2*INDEX(Usage!$D$5:$ABF$11,MATCH(UsagePerHour!$B$52,Usage!$C$5:$C$11,0),MATCH(UsagePerHour!LQ$4,Usage!$D$3:$ABF$3,0)),"")</f>
        <v>0</v>
      </c>
      <c r="LR59" s="6">
        <f>IFERROR(INDEX(Sales!$D$5:$ABF$18,MATCH(UsagePerHour!$B59,Sales!$C$5:$C$18,0),MATCH(UsagePerHour!LR$4,Sales!$D$3:$ABF$3,0))/LR$2*INDEX(Usage!$D$5:$ABF$11,MATCH(UsagePerHour!$B$52,Usage!$C$5:$C$11,0),MATCH(UsagePerHour!LR$4,Usage!$D$3:$ABF$3,0)),"")</f>
        <v>0</v>
      </c>
      <c r="LS59" s="6">
        <f>IFERROR(INDEX(Sales!$D$5:$ABF$18,MATCH(UsagePerHour!$B59,Sales!$C$5:$C$18,0),MATCH(UsagePerHour!LS$4,Sales!$D$3:$ABF$3,0))/LS$2*INDEX(Usage!$D$5:$ABF$11,MATCH(UsagePerHour!$B$52,Usage!$C$5:$C$11,0),MATCH(UsagePerHour!LS$4,Usage!$D$3:$ABF$3,0)),"")</f>
        <v>0</v>
      </c>
      <c r="LT59" s="6">
        <f>IFERROR(INDEX(Sales!$D$5:$ABF$18,MATCH(UsagePerHour!$B59,Sales!$C$5:$C$18,0),MATCH(UsagePerHour!LT$4,Sales!$D$3:$ABF$3,0))/LT$2*INDEX(Usage!$D$5:$ABF$11,MATCH(UsagePerHour!$B$52,Usage!$C$5:$C$11,0),MATCH(UsagePerHour!LT$4,Usage!$D$3:$ABF$3,0)),"")</f>
        <v>0</v>
      </c>
      <c r="LU59" s="6">
        <f>IFERROR(INDEX(Sales!$D$5:$ABF$18,MATCH(UsagePerHour!$B59,Sales!$C$5:$C$18,0),MATCH(UsagePerHour!LU$4,Sales!$D$3:$ABF$3,0))/LU$2*INDEX(Usage!$D$5:$ABF$11,MATCH(UsagePerHour!$B$52,Usage!$C$5:$C$11,0),MATCH(UsagePerHour!LU$4,Usage!$D$3:$ABF$3,0)),"")</f>
        <v>0</v>
      </c>
      <c r="LV59" s="6">
        <f>IFERROR(INDEX(Sales!$D$5:$ABF$18,MATCH(UsagePerHour!$B59,Sales!$C$5:$C$18,0),MATCH(UsagePerHour!LV$4,Sales!$D$3:$ABF$3,0))/LV$2*INDEX(Usage!$D$5:$ABF$11,MATCH(UsagePerHour!$B$52,Usage!$C$5:$C$11,0),MATCH(UsagePerHour!LV$4,Usage!$D$3:$ABF$3,0)),"")</f>
        <v>0</v>
      </c>
      <c r="LW59" s="6">
        <f>IFERROR(INDEX(Sales!$D$5:$ABF$18,MATCH(UsagePerHour!$B59,Sales!$C$5:$C$18,0),MATCH(UsagePerHour!LW$4,Sales!$D$3:$ABF$3,0))/LW$2*INDEX(Usage!$D$5:$ABF$11,MATCH(UsagePerHour!$B$52,Usage!$C$5:$C$11,0),MATCH(UsagePerHour!LW$4,Usage!$D$3:$ABF$3,0)),"")</f>
        <v>0</v>
      </c>
      <c r="LX59" s="6">
        <f>IFERROR(INDEX(Sales!$D$5:$ABF$18,MATCH(UsagePerHour!$B59,Sales!$C$5:$C$18,0),MATCH(UsagePerHour!LX$4,Sales!$D$3:$ABF$3,0))/LX$2*INDEX(Usage!$D$5:$ABF$11,MATCH(UsagePerHour!$B$52,Usage!$C$5:$C$11,0),MATCH(UsagePerHour!LX$4,Usage!$D$3:$ABF$3,0)),"")</f>
        <v>0</v>
      </c>
      <c r="LY59" s="6">
        <f>IFERROR(INDEX(Sales!$D$5:$ABF$18,MATCH(UsagePerHour!$B59,Sales!$C$5:$C$18,0),MATCH(UsagePerHour!LY$4,Sales!$D$3:$ABF$3,0))/LY$2*INDEX(Usage!$D$5:$ABF$11,MATCH(UsagePerHour!$B$52,Usage!$C$5:$C$11,0),MATCH(UsagePerHour!LY$4,Usage!$D$3:$ABF$3,0)),"")</f>
        <v>0</v>
      </c>
      <c r="LZ59" s="6">
        <f>IFERROR(INDEX(Sales!$D$5:$ABF$18,MATCH(UsagePerHour!$B59,Sales!$C$5:$C$18,0),MATCH(UsagePerHour!LZ$4,Sales!$D$3:$ABF$3,0))/LZ$2*INDEX(Usage!$D$5:$ABF$11,MATCH(UsagePerHour!$B$52,Usage!$C$5:$C$11,0),MATCH(UsagePerHour!LZ$4,Usage!$D$3:$ABF$3,0)),"")</f>
        <v>0</v>
      </c>
      <c r="MA59" s="6">
        <f>IFERROR(INDEX(Sales!$D$5:$ABF$18,MATCH(UsagePerHour!$B59,Sales!$C$5:$C$18,0),MATCH(UsagePerHour!MA$4,Sales!$D$3:$ABF$3,0))/MA$2*INDEX(Usage!$D$5:$ABF$11,MATCH(UsagePerHour!$B$52,Usage!$C$5:$C$11,0),MATCH(UsagePerHour!MA$4,Usage!$D$3:$ABF$3,0)),"")</f>
        <v>0</v>
      </c>
      <c r="MB59" s="6">
        <f>IFERROR(INDEX(Sales!$D$5:$ABF$18,MATCH(UsagePerHour!$B59,Sales!$C$5:$C$18,0),MATCH(UsagePerHour!MB$4,Sales!$D$3:$ABF$3,0))/MB$2*INDEX(Usage!$D$5:$ABF$11,MATCH(UsagePerHour!$B$52,Usage!$C$5:$C$11,0),MATCH(UsagePerHour!MB$4,Usage!$D$3:$ABF$3,0)),"")</f>
        <v>0</v>
      </c>
      <c r="MC59" s="6">
        <f>IFERROR(INDEX(Sales!$D$5:$ABF$18,MATCH(UsagePerHour!$B59,Sales!$C$5:$C$18,0),MATCH(UsagePerHour!MC$4,Sales!$D$3:$ABF$3,0))/MC$2*INDEX(Usage!$D$5:$ABF$11,MATCH(UsagePerHour!$B$52,Usage!$C$5:$C$11,0),MATCH(UsagePerHour!MC$4,Usage!$D$3:$ABF$3,0)),"")</f>
        <v>0</v>
      </c>
      <c r="MD59" s="6">
        <f>IFERROR(INDEX(Sales!$D$5:$ABF$18,MATCH(UsagePerHour!$B59,Sales!$C$5:$C$18,0),MATCH(UsagePerHour!MD$4,Sales!$D$3:$ABF$3,0))/MD$2*INDEX(Usage!$D$5:$ABF$11,MATCH(UsagePerHour!$B$52,Usage!$C$5:$C$11,0),MATCH(UsagePerHour!MD$4,Usage!$D$3:$ABF$3,0)),"")</f>
        <v>0</v>
      </c>
      <c r="ME59" s="6">
        <f>IFERROR(INDEX(Sales!$D$5:$ABF$18,MATCH(UsagePerHour!$B59,Sales!$C$5:$C$18,0),MATCH(UsagePerHour!ME$4,Sales!$D$3:$ABF$3,0))/ME$2*INDEX(Usage!$D$5:$ABF$11,MATCH(UsagePerHour!$B$52,Usage!$C$5:$C$11,0),MATCH(UsagePerHour!ME$4,Usage!$D$3:$ABF$3,0)),"")</f>
        <v>0</v>
      </c>
      <c r="MF59" s="6">
        <f>IFERROR(INDEX(Sales!$D$5:$ABF$18,MATCH(UsagePerHour!$B59,Sales!$C$5:$C$18,0),MATCH(UsagePerHour!MF$4,Sales!$D$3:$ABF$3,0))/MF$2*INDEX(Usage!$D$5:$ABF$11,MATCH(UsagePerHour!$B$52,Usage!$C$5:$C$11,0),MATCH(UsagePerHour!MF$4,Usage!$D$3:$ABF$3,0)),"")</f>
        <v>0</v>
      </c>
      <c r="MG59" s="6">
        <f>IFERROR(INDEX(Sales!$D$5:$ABF$18,MATCH(UsagePerHour!$B59,Sales!$C$5:$C$18,0),MATCH(UsagePerHour!MG$4,Sales!$D$3:$ABF$3,0))/MG$2*INDEX(Usage!$D$5:$ABF$11,MATCH(UsagePerHour!$B$52,Usage!$C$5:$C$11,0),MATCH(UsagePerHour!MG$4,Usage!$D$3:$ABF$3,0)),"")</f>
        <v>0</v>
      </c>
      <c r="MH59" s="6">
        <f>IFERROR(INDEX(Sales!$D$5:$ABF$18,MATCH(UsagePerHour!$B59,Sales!$C$5:$C$18,0),MATCH(UsagePerHour!MH$4,Sales!$D$3:$ABF$3,0))/MH$2*INDEX(Usage!$D$5:$ABF$11,MATCH(UsagePerHour!$B$52,Usage!$C$5:$C$11,0),MATCH(UsagePerHour!MH$4,Usage!$D$3:$ABF$3,0)),"")</f>
        <v>0</v>
      </c>
      <c r="MI59" s="6">
        <f>IFERROR(INDEX(Sales!$D$5:$ABF$18,MATCH(UsagePerHour!$B59,Sales!$C$5:$C$18,0),MATCH(UsagePerHour!MI$4,Sales!$D$3:$ABF$3,0))/MI$2*INDEX(Usage!$D$5:$ABF$11,MATCH(UsagePerHour!$B$52,Usage!$C$5:$C$11,0),MATCH(UsagePerHour!MI$4,Usage!$D$3:$ABF$3,0)),"")</f>
        <v>0</v>
      </c>
      <c r="MJ59" s="6">
        <f>IFERROR(INDEX(Sales!$D$5:$ABF$18,MATCH(UsagePerHour!$B59,Sales!$C$5:$C$18,0),MATCH(UsagePerHour!MJ$4,Sales!$D$3:$ABF$3,0))/MJ$2*INDEX(Usage!$D$5:$ABF$11,MATCH(UsagePerHour!$B$52,Usage!$C$5:$C$11,0),MATCH(UsagePerHour!MJ$4,Usage!$D$3:$ABF$3,0)),"")</f>
        <v>0</v>
      </c>
      <c r="MK59" s="6">
        <f>IFERROR(INDEX(Sales!$D$5:$ABF$18,MATCH(UsagePerHour!$B59,Sales!$C$5:$C$18,0),MATCH(UsagePerHour!MK$4,Sales!$D$3:$ABF$3,0))/MK$2*INDEX(Usage!$D$5:$ABF$11,MATCH(UsagePerHour!$B$52,Usage!$C$5:$C$11,0),MATCH(UsagePerHour!MK$4,Usage!$D$3:$ABF$3,0)),"")</f>
        <v>0</v>
      </c>
      <c r="ML59" s="6">
        <f>IFERROR(INDEX(Sales!$D$5:$ABF$18,MATCH(UsagePerHour!$B59,Sales!$C$5:$C$18,0),MATCH(UsagePerHour!ML$4,Sales!$D$3:$ABF$3,0))/ML$2*INDEX(Usage!$D$5:$ABF$11,MATCH(UsagePerHour!$B$52,Usage!$C$5:$C$11,0),MATCH(UsagePerHour!ML$4,Usage!$D$3:$ABF$3,0)),"")</f>
        <v>0</v>
      </c>
      <c r="MM59" s="6">
        <f>IFERROR(INDEX(Sales!$D$5:$ABF$18,MATCH(UsagePerHour!$B59,Sales!$C$5:$C$18,0),MATCH(UsagePerHour!MM$4,Sales!$D$3:$ABF$3,0))/MM$2*INDEX(Usage!$D$5:$ABF$11,MATCH(UsagePerHour!$B$52,Usage!$C$5:$C$11,0),MATCH(UsagePerHour!MM$4,Usage!$D$3:$ABF$3,0)),"")</f>
        <v>0</v>
      </c>
      <c r="MN59" s="6">
        <f>IFERROR(INDEX(Sales!$D$5:$ABF$18,MATCH(UsagePerHour!$B59,Sales!$C$5:$C$18,0),MATCH(UsagePerHour!MN$4,Sales!$D$3:$ABF$3,0))/MN$2*INDEX(Usage!$D$5:$ABF$11,MATCH(UsagePerHour!$B$52,Usage!$C$5:$C$11,0),MATCH(UsagePerHour!MN$4,Usage!$D$3:$ABF$3,0)),"")</f>
        <v>0</v>
      </c>
      <c r="MO59" s="6">
        <f>IFERROR(INDEX(Sales!$D$5:$ABF$18,MATCH(UsagePerHour!$B59,Sales!$C$5:$C$18,0),MATCH(UsagePerHour!MO$4,Sales!$D$3:$ABF$3,0))/MO$2*INDEX(Usage!$D$5:$ABF$11,MATCH(UsagePerHour!$B$52,Usage!$C$5:$C$11,0),MATCH(UsagePerHour!MO$4,Usage!$D$3:$ABF$3,0)),"")</f>
        <v>0</v>
      </c>
      <c r="MP59" s="6">
        <f>IFERROR(INDEX(Sales!$D$5:$ABF$18,MATCH(UsagePerHour!$B59,Sales!$C$5:$C$18,0),MATCH(UsagePerHour!MP$4,Sales!$D$3:$ABF$3,0))/MP$2*INDEX(Usage!$D$5:$ABF$11,MATCH(UsagePerHour!$B$52,Usage!$C$5:$C$11,0),MATCH(UsagePerHour!MP$4,Usage!$D$3:$ABF$3,0)),"")</f>
        <v>0</v>
      </c>
      <c r="MQ59" s="6">
        <f>IFERROR(INDEX(Sales!$D$5:$ABF$18,MATCH(UsagePerHour!$B59,Sales!$C$5:$C$18,0),MATCH(UsagePerHour!MQ$4,Sales!$D$3:$ABF$3,0))/MQ$2*INDEX(Usage!$D$5:$ABF$11,MATCH(UsagePerHour!$B$52,Usage!$C$5:$C$11,0),MATCH(UsagePerHour!MQ$4,Usage!$D$3:$ABF$3,0)),"")</f>
        <v>0</v>
      </c>
      <c r="MR59" s="6">
        <f>IFERROR(INDEX(Sales!$D$5:$ABF$18,MATCH(UsagePerHour!$B59,Sales!$C$5:$C$18,0),MATCH(UsagePerHour!MR$4,Sales!$D$3:$ABF$3,0))/MR$2*INDEX(Usage!$D$5:$ABF$11,MATCH(UsagePerHour!$B$52,Usage!$C$5:$C$11,0),MATCH(UsagePerHour!MR$4,Usage!$D$3:$ABF$3,0)),"")</f>
        <v>0</v>
      </c>
      <c r="MS59" s="6">
        <f>IFERROR(INDEX(Sales!$D$5:$ABF$18,MATCH(UsagePerHour!$B59,Sales!$C$5:$C$18,0),MATCH(UsagePerHour!MS$4,Sales!$D$3:$ABF$3,0))/MS$2*INDEX(Usage!$D$5:$ABF$11,MATCH(UsagePerHour!$B$52,Usage!$C$5:$C$11,0),MATCH(UsagePerHour!MS$4,Usage!$D$3:$ABF$3,0)),"")</f>
        <v>0</v>
      </c>
      <c r="MT59" s="6">
        <f>IFERROR(INDEX(Sales!$D$5:$ABF$18,MATCH(UsagePerHour!$B59,Sales!$C$5:$C$18,0),MATCH(UsagePerHour!MT$4,Sales!$D$3:$ABF$3,0))/MT$2*INDEX(Usage!$D$5:$ABF$11,MATCH(UsagePerHour!$B$52,Usage!$C$5:$C$11,0),MATCH(UsagePerHour!MT$4,Usage!$D$3:$ABF$3,0)),"")</f>
        <v>0</v>
      </c>
      <c r="MU59" s="6">
        <f>IFERROR(INDEX(Sales!$D$5:$ABF$18,MATCH(UsagePerHour!$B59,Sales!$C$5:$C$18,0),MATCH(UsagePerHour!MU$4,Sales!$D$3:$ABF$3,0))/MU$2*INDEX(Usage!$D$5:$ABF$11,MATCH(UsagePerHour!$B$52,Usage!$C$5:$C$11,0),MATCH(UsagePerHour!MU$4,Usage!$D$3:$ABF$3,0)),"")</f>
        <v>0</v>
      </c>
      <c r="MV59" s="6">
        <f>IFERROR(INDEX(Sales!$D$5:$ABF$18,MATCH(UsagePerHour!$B59,Sales!$C$5:$C$18,0),MATCH(UsagePerHour!MV$4,Sales!$D$3:$ABF$3,0))/MV$2*INDEX(Usage!$D$5:$ABF$11,MATCH(UsagePerHour!$B$52,Usage!$C$5:$C$11,0),MATCH(UsagePerHour!MV$4,Usage!$D$3:$ABF$3,0)),"")</f>
        <v>0</v>
      </c>
      <c r="MW59" s="6">
        <f>IFERROR(INDEX(Sales!$D$5:$ABF$18,MATCH(UsagePerHour!$B59,Sales!$C$5:$C$18,0),MATCH(UsagePerHour!MW$4,Sales!$D$3:$ABF$3,0))/MW$2*INDEX(Usage!$D$5:$ABF$11,MATCH(UsagePerHour!$B$52,Usage!$C$5:$C$11,0),MATCH(UsagePerHour!MW$4,Usage!$D$3:$ABF$3,0)),"")</f>
        <v>0</v>
      </c>
      <c r="MX59" s="6">
        <f>IFERROR(INDEX(Sales!$D$5:$ABF$18,MATCH(UsagePerHour!$B59,Sales!$C$5:$C$18,0),MATCH(UsagePerHour!MX$4,Sales!$D$3:$ABF$3,0))/MX$2*INDEX(Usage!$D$5:$ABF$11,MATCH(UsagePerHour!$B$52,Usage!$C$5:$C$11,0),MATCH(UsagePerHour!MX$4,Usage!$D$3:$ABF$3,0)),"")</f>
        <v>0</v>
      </c>
      <c r="MY59" s="6">
        <f>IFERROR(INDEX(Sales!$D$5:$ABF$18,MATCH(UsagePerHour!$B59,Sales!$C$5:$C$18,0),MATCH(UsagePerHour!MY$4,Sales!$D$3:$ABF$3,0))/MY$2*INDEX(Usage!$D$5:$ABF$11,MATCH(UsagePerHour!$B$52,Usage!$C$5:$C$11,0),MATCH(UsagePerHour!MY$4,Usage!$D$3:$ABF$3,0)),"")</f>
        <v>0</v>
      </c>
      <c r="MZ59" s="6">
        <f>IFERROR(INDEX(Sales!$D$5:$ABF$18,MATCH(UsagePerHour!$B59,Sales!$C$5:$C$18,0),MATCH(UsagePerHour!MZ$4,Sales!$D$3:$ABF$3,0))/MZ$2*INDEX(Usage!$D$5:$ABF$11,MATCH(UsagePerHour!$B$52,Usage!$C$5:$C$11,0),MATCH(UsagePerHour!MZ$4,Usage!$D$3:$ABF$3,0)),"")</f>
        <v>0</v>
      </c>
      <c r="NA59" s="6">
        <f>IFERROR(INDEX(Sales!$D$5:$ABF$18,MATCH(UsagePerHour!$B59,Sales!$C$5:$C$18,0),MATCH(UsagePerHour!NA$4,Sales!$D$3:$ABF$3,0))/NA$2*INDEX(Usage!$D$5:$ABF$11,MATCH(UsagePerHour!$B$52,Usage!$C$5:$C$11,0),MATCH(UsagePerHour!NA$4,Usage!$D$3:$ABF$3,0)),"")</f>
        <v>0</v>
      </c>
      <c r="NB59" s="6">
        <f>IFERROR(INDEX(Sales!$D$5:$ABF$18,MATCH(UsagePerHour!$B59,Sales!$C$5:$C$18,0),MATCH(UsagePerHour!NB$4,Sales!$D$3:$ABF$3,0))/NB$2*INDEX(Usage!$D$5:$ABF$11,MATCH(UsagePerHour!$B$52,Usage!$C$5:$C$11,0),MATCH(UsagePerHour!NB$4,Usage!$D$3:$ABF$3,0)),"")</f>
        <v>0</v>
      </c>
      <c r="NC59" s="6">
        <f>IFERROR(INDEX(Sales!$D$5:$ABF$18,MATCH(UsagePerHour!$B59,Sales!$C$5:$C$18,0),MATCH(UsagePerHour!NC$4,Sales!$D$3:$ABF$3,0))/NC$2*INDEX(Usage!$D$5:$ABF$11,MATCH(UsagePerHour!$B$52,Usage!$C$5:$C$11,0),MATCH(UsagePerHour!NC$4,Usage!$D$3:$ABF$3,0)),"")</f>
        <v>0</v>
      </c>
      <c r="ND59" s="6">
        <f>IFERROR(INDEX(Sales!$D$5:$ABF$18,MATCH(UsagePerHour!$B59,Sales!$C$5:$C$18,0),MATCH(UsagePerHour!ND$4,Sales!$D$3:$ABF$3,0))/ND$2*INDEX(Usage!$D$5:$ABF$11,MATCH(UsagePerHour!$B$52,Usage!$C$5:$C$11,0),MATCH(UsagePerHour!ND$4,Usage!$D$3:$ABF$3,0)),"")</f>
        <v>0</v>
      </c>
      <c r="NE59" s="6">
        <f>IFERROR(INDEX(Sales!$D$5:$ABF$18,MATCH(UsagePerHour!$B59,Sales!$C$5:$C$18,0),MATCH(UsagePerHour!NE$4,Sales!$D$3:$ABF$3,0))/NE$2*INDEX(Usage!$D$5:$ABF$11,MATCH(UsagePerHour!$B$52,Usage!$C$5:$C$11,0),MATCH(UsagePerHour!NE$4,Usage!$D$3:$ABF$3,0)),"")</f>
        <v>0</v>
      </c>
      <c r="NF59" s="6">
        <f>IFERROR(INDEX(Sales!$D$5:$ABF$18,MATCH(UsagePerHour!$B59,Sales!$C$5:$C$18,0),MATCH(UsagePerHour!NF$4,Sales!$D$3:$ABF$3,0))/NF$2*INDEX(Usage!$D$5:$ABF$11,MATCH(UsagePerHour!$B$52,Usage!$C$5:$C$11,0),MATCH(UsagePerHour!NF$4,Usage!$D$3:$ABF$3,0)),"")</f>
        <v>0</v>
      </c>
      <c r="NG59" s="6">
        <f>IFERROR(INDEX(Sales!$D$5:$ABF$18,MATCH(UsagePerHour!$B59,Sales!$C$5:$C$18,0),MATCH(UsagePerHour!NG$4,Sales!$D$3:$ABF$3,0))/NG$2*INDEX(Usage!$D$5:$ABF$11,MATCH(UsagePerHour!$B$52,Usage!$C$5:$C$11,0),MATCH(UsagePerHour!NG$4,Usage!$D$3:$ABF$3,0)),"")</f>
        <v>0</v>
      </c>
      <c r="NH59" s="6">
        <f>IFERROR(INDEX(Sales!$D$5:$ABF$18,MATCH(UsagePerHour!$B59,Sales!$C$5:$C$18,0),MATCH(UsagePerHour!NH$4,Sales!$D$3:$ABF$3,0))/NH$2*INDEX(Usage!$D$5:$ABF$11,MATCH(UsagePerHour!$B$52,Usage!$C$5:$C$11,0),MATCH(UsagePerHour!NH$4,Usage!$D$3:$ABF$3,0)),"")</f>
        <v>0</v>
      </c>
      <c r="NI59" s="6">
        <f>IFERROR(INDEX(Sales!$D$5:$ABF$18,MATCH(UsagePerHour!$B59,Sales!$C$5:$C$18,0),MATCH(UsagePerHour!NI$4,Sales!$D$3:$ABF$3,0))/NI$2*INDEX(Usage!$D$5:$ABF$11,MATCH(UsagePerHour!$B$52,Usage!$C$5:$C$11,0),MATCH(UsagePerHour!NI$4,Usage!$D$3:$ABF$3,0)),"")</f>
        <v>0</v>
      </c>
      <c r="NJ59" s="6">
        <f>IFERROR(INDEX(Sales!$D$5:$ABF$18,MATCH(UsagePerHour!$B59,Sales!$C$5:$C$18,0),MATCH(UsagePerHour!NJ$4,Sales!$D$3:$ABF$3,0))/NJ$2*INDEX(Usage!$D$5:$ABF$11,MATCH(UsagePerHour!$B$52,Usage!$C$5:$C$11,0),MATCH(UsagePerHour!NJ$4,Usage!$D$3:$ABF$3,0)),"")</f>
        <v>0</v>
      </c>
      <c r="NK59" s="6">
        <f>IFERROR(INDEX(Sales!$D$5:$ABF$18,MATCH(UsagePerHour!$B59,Sales!$C$5:$C$18,0),MATCH(UsagePerHour!NK$4,Sales!$D$3:$ABF$3,0))/NK$2*INDEX(Usage!$D$5:$ABF$11,MATCH(UsagePerHour!$B$52,Usage!$C$5:$C$11,0),MATCH(UsagePerHour!NK$4,Usage!$D$3:$ABF$3,0)),"")</f>
        <v>0</v>
      </c>
      <c r="NL59" s="6">
        <f>IFERROR(INDEX(Sales!$D$5:$ABF$18,MATCH(UsagePerHour!$B59,Sales!$C$5:$C$18,0),MATCH(UsagePerHour!NL$4,Sales!$D$3:$ABF$3,0))/NL$2*INDEX(Usage!$D$5:$ABF$11,MATCH(UsagePerHour!$B$52,Usage!$C$5:$C$11,0),MATCH(UsagePerHour!NL$4,Usage!$D$3:$ABF$3,0)),"")</f>
        <v>0</v>
      </c>
      <c r="NM59" s="6">
        <f>IFERROR(INDEX(Sales!$D$5:$ABF$18,MATCH(UsagePerHour!$B59,Sales!$C$5:$C$18,0),MATCH(UsagePerHour!NM$4,Sales!$D$3:$ABF$3,0))/NM$2*INDEX(Usage!$D$5:$ABF$11,MATCH(UsagePerHour!$B$52,Usage!$C$5:$C$11,0),MATCH(UsagePerHour!NM$4,Usage!$D$3:$ABF$3,0)),"")</f>
        <v>0</v>
      </c>
      <c r="NN59" s="6">
        <f>IFERROR(INDEX(Sales!$D$5:$ABF$18,MATCH(UsagePerHour!$B59,Sales!$C$5:$C$18,0),MATCH(UsagePerHour!NN$4,Sales!$D$3:$ABF$3,0))/NN$2*INDEX(Usage!$D$5:$ABF$11,MATCH(UsagePerHour!$B$52,Usage!$C$5:$C$11,0),MATCH(UsagePerHour!NN$4,Usage!$D$3:$ABF$3,0)),"")</f>
        <v>0</v>
      </c>
      <c r="NO59" s="6">
        <f>IFERROR(INDEX(Sales!$D$5:$ABF$18,MATCH(UsagePerHour!$B59,Sales!$C$5:$C$18,0),MATCH(UsagePerHour!NO$4,Sales!$D$3:$ABF$3,0))/NO$2*INDEX(Usage!$D$5:$ABF$11,MATCH(UsagePerHour!$B$52,Usage!$C$5:$C$11,0),MATCH(UsagePerHour!NO$4,Usage!$D$3:$ABF$3,0)),"")</f>
        <v>0</v>
      </c>
      <c r="NP59" s="6">
        <f>IFERROR(INDEX(Sales!$D$5:$ABF$18,MATCH(UsagePerHour!$B59,Sales!$C$5:$C$18,0),MATCH(UsagePerHour!NP$4,Sales!$D$3:$ABF$3,0))/NP$2*INDEX(Usage!$D$5:$ABF$11,MATCH(UsagePerHour!$B$52,Usage!$C$5:$C$11,0),MATCH(UsagePerHour!NP$4,Usage!$D$3:$ABF$3,0)),"")</f>
        <v>0</v>
      </c>
      <c r="NQ59" s="6">
        <f>IFERROR(INDEX(Sales!$D$5:$ABF$18,MATCH(UsagePerHour!$B59,Sales!$C$5:$C$18,0),MATCH(UsagePerHour!NQ$4,Sales!$D$3:$ABF$3,0))/NQ$2*INDEX(Usage!$D$5:$ABF$11,MATCH(UsagePerHour!$B$52,Usage!$C$5:$C$11,0),MATCH(UsagePerHour!NQ$4,Usage!$D$3:$ABF$3,0)),"")</f>
        <v>0</v>
      </c>
      <c r="NR59" s="6">
        <f>IFERROR(INDEX(Sales!$D$5:$ABF$18,MATCH(UsagePerHour!$B59,Sales!$C$5:$C$18,0),MATCH(UsagePerHour!NR$4,Sales!$D$3:$ABF$3,0))/NR$2*INDEX(Usage!$D$5:$ABF$11,MATCH(UsagePerHour!$B$52,Usage!$C$5:$C$11,0),MATCH(UsagePerHour!NR$4,Usage!$D$3:$ABF$3,0)),"")</f>
        <v>0</v>
      </c>
      <c r="NS59" s="6">
        <f>IFERROR(INDEX(Sales!$D$5:$ABF$18,MATCH(UsagePerHour!$B59,Sales!$C$5:$C$18,0),MATCH(UsagePerHour!NS$4,Sales!$D$3:$ABF$3,0))/NS$2*INDEX(Usage!$D$5:$ABF$11,MATCH(UsagePerHour!$B$52,Usage!$C$5:$C$11,0),MATCH(UsagePerHour!NS$4,Usage!$D$3:$ABF$3,0)),"")</f>
        <v>0</v>
      </c>
      <c r="NT59" s="6">
        <f>IFERROR(INDEX(Sales!$D$5:$ABF$18,MATCH(UsagePerHour!$B59,Sales!$C$5:$C$18,0),MATCH(UsagePerHour!NT$4,Sales!$D$3:$ABF$3,0))/NT$2*INDEX(Usage!$D$5:$ABF$11,MATCH(UsagePerHour!$B$52,Usage!$C$5:$C$11,0),MATCH(UsagePerHour!NT$4,Usage!$D$3:$ABF$3,0)),"")</f>
        <v>0</v>
      </c>
      <c r="NU59" s="6">
        <f>IFERROR(INDEX(Sales!$D$5:$ABF$18,MATCH(UsagePerHour!$B59,Sales!$C$5:$C$18,0),MATCH(UsagePerHour!NU$4,Sales!$D$3:$ABF$3,0))/NU$2*INDEX(Usage!$D$5:$ABF$11,MATCH(UsagePerHour!$B$52,Usage!$C$5:$C$11,0),MATCH(UsagePerHour!NU$4,Usage!$D$3:$ABF$3,0)),"")</f>
        <v>0</v>
      </c>
      <c r="NV59" s="6">
        <f>IFERROR(INDEX(Sales!$D$5:$ABF$18,MATCH(UsagePerHour!$B59,Sales!$C$5:$C$18,0),MATCH(UsagePerHour!NV$4,Sales!$D$3:$ABF$3,0))/NV$2*INDEX(Usage!$D$5:$ABF$11,MATCH(UsagePerHour!$B$52,Usage!$C$5:$C$11,0),MATCH(UsagePerHour!NV$4,Usage!$D$3:$ABF$3,0)),"")</f>
        <v>0</v>
      </c>
      <c r="NW59" s="6">
        <f>IFERROR(INDEX(Sales!$D$5:$ABF$18,MATCH(UsagePerHour!$B59,Sales!$C$5:$C$18,0),MATCH(UsagePerHour!NW$4,Sales!$D$3:$ABF$3,0))/NW$2*INDEX(Usage!$D$5:$ABF$11,MATCH(UsagePerHour!$B$52,Usage!$C$5:$C$11,0),MATCH(UsagePerHour!NW$4,Usage!$D$3:$ABF$3,0)),"")</f>
        <v>0</v>
      </c>
      <c r="NX59" s="6">
        <f>IFERROR(INDEX(Sales!$D$5:$ABF$18,MATCH(UsagePerHour!$B59,Sales!$C$5:$C$18,0),MATCH(UsagePerHour!NX$4,Sales!$D$3:$ABF$3,0))/NX$2*INDEX(Usage!$D$5:$ABF$11,MATCH(UsagePerHour!$B$52,Usage!$C$5:$C$11,0),MATCH(UsagePerHour!NX$4,Usage!$D$3:$ABF$3,0)),"")</f>
        <v>0</v>
      </c>
      <c r="NY59" s="6">
        <f>IFERROR(INDEX(Sales!$D$5:$ABF$18,MATCH(UsagePerHour!$B59,Sales!$C$5:$C$18,0),MATCH(UsagePerHour!NY$4,Sales!$D$3:$ABF$3,0))/NY$2*INDEX(Usage!$D$5:$ABF$11,MATCH(UsagePerHour!$B$52,Usage!$C$5:$C$11,0),MATCH(UsagePerHour!NY$4,Usage!$D$3:$ABF$3,0)),"")</f>
        <v>0</v>
      </c>
      <c r="NZ59" s="6">
        <f>IFERROR(INDEX(Sales!$D$5:$ABF$18,MATCH(UsagePerHour!$B59,Sales!$C$5:$C$18,0),MATCH(UsagePerHour!NZ$4,Sales!$D$3:$ABF$3,0))/NZ$2*INDEX(Usage!$D$5:$ABF$11,MATCH(UsagePerHour!$B$52,Usage!$C$5:$C$11,0),MATCH(UsagePerHour!NZ$4,Usage!$D$3:$ABF$3,0)),"")</f>
        <v>0</v>
      </c>
      <c r="OA59" s="6">
        <f>IFERROR(INDEX(Sales!$D$5:$ABF$18,MATCH(UsagePerHour!$B59,Sales!$C$5:$C$18,0),MATCH(UsagePerHour!OA$4,Sales!$D$3:$ABF$3,0))/OA$2*INDEX(Usage!$D$5:$ABF$11,MATCH(UsagePerHour!$B$52,Usage!$C$5:$C$11,0),MATCH(UsagePerHour!OA$4,Usage!$D$3:$ABF$3,0)),"")</f>
        <v>0</v>
      </c>
      <c r="OB59" s="6">
        <f>IFERROR(INDEX(Sales!$D$5:$ABF$18,MATCH(UsagePerHour!$B59,Sales!$C$5:$C$18,0),MATCH(UsagePerHour!OB$4,Sales!$D$3:$ABF$3,0))/OB$2*INDEX(Usage!$D$5:$ABF$11,MATCH(UsagePerHour!$B$52,Usage!$C$5:$C$11,0),MATCH(UsagePerHour!OB$4,Usage!$D$3:$ABF$3,0)),"")</f>
        <v>0</v>
      </c>
      <c r="OC59" s="6">
        <f>IFERROR(INDEX(Sales!$D$5:$ABF$18,MATCH(UsagePerHour!$B59,Sales!$C$5:$C$18,0),MATCH(UsagePerHour!OC$4,Sales!$D$3:$ABF$3,0))/OC$2*INDEX(Usage!$D$5:$ABF$11,MATCH(UsagePerHour!$B$52,Usage!$C$5:$C$11,0),MATCH(UsagePerHour!OC$4,Usage!$D$3:$ABF$3,0)),"")</f>
        <v>0</v>
      </c>
      <c r="OD59" s="6">
        <f>IFERROR(INDEX(Sales!$D$5:$ABF$18,MATCH(UsagePerHour!$B59,Sales!$C$5:$C$18,0),MATCH(UsagePerHour!OD$4,Sales!$D$3:$ABF$3,0))/OD$2*INDEX(Usage!$D$5:$ABF$11,MATCH(UsagePerHour!$B$52,Usage!$C$5:$C$11,0),MATCH(UsagePerHour!OD$4,Usage!$D$3:$ABF$3,0)),"")</f>
        <v>0</v>
      </c>
      <c r="OE59" s="6">
        <f>IFERROR(INDEX(Sales!$D$5:$ABF$18,MATCH(UsagePerHour!$B59,Sales!$C$5:$C$18,0),MATCH(UsagePerHour!OE$4,Sales!$D$3:$ABF$3,0))/OE$2*INDEX(Usage!$D$5:$ABF$11,MATCH(UsagePerHour!$B$52,Usage!$C$5:$C$11,0),MATCH(UsagePerHour!OE$4,Usage!$D$3:$ABF$3,0)),"")</f>
        <v>0</v>
      </c>
      <c r="OF59" s="6">
        <f>IFERROR(INDEX(Sales!$D$5:$ABF$18,MATCH(UsagePerHour!$B59,Sales!$C$5:$C$18,0),MATCH(UsagePerHour!OF$4,Sales!$D$3:$ABF$3,0))/OF$2*INDEX(Usage!$D$5:$ABF$11,MATCH(UsagePerHour!$B$52,Usage!$C$5:$C$11,0),MATCH(UsagePerHour!OF$4,Usage!$D$3:$ABF$3,0)),"")</f>
        <v>0</v>
      </c>
      <c r="OG59" s="6">
        <f>IFERROR(INDEX(Sales!$D$5:$ABF$18,MATCH(UsagePerHour!$B59,Sales!$C$5:$C$18,0),MATCH(UsagePerHour!OG$4,Sales!$D$3:$ABF$3,0))/OG$2*INDEX(Usage!$D$5:$ABF$11,MATCH(UsagePerHour!$B$52,Usage!$C$5:$C$11,0),MATCH(UsagePerHour!OG$4,Usage!$D$3:$ABF$3,0)),"")</f>
        <v>0</v>
      </c>
      <c r="OH59" s="6">
        <f>IFERROR(INDEX(Sales!$D$5:$ABF$18,MATCH(UsagePerHour!$B59,Sales!$C$5:$C$18,0),MATCH(UsagePerHour!OH$4,Sales!$D$3:$ABF$3,0))/OH$2*INDEX(Usage!$D$5:$ABF$11,MATCH(UsagePerHour!$B$52,Usage!$C$5:$C$11,0),MATCH(UsagePerHour!OH$4,Usage!$D$3:$ABF$3,0)),"")</f>
        <v>0</v>
      </c>
      <c r="OI59" s="6">
        <f>IFERROR(INDEX(Sales!$D$5:$ABF$18,MATCH(UsagePerHour!$B59,Sales!$C$5:$C$18,0),MATCH(UsagePerHour!OI$4,Sales!$D$3:$ABF$3,0))/OI$2*INDEX(Usage!$D$5:$ABF$11,MATCH(UsagePerHour!$B$52,Usage!$C$5:$C$11,0),MATCH(UsagePerHour!OI$4,Usage!$D$3:$ABF$3,0)),"")</f>
        <v>0</v>
      </c>
      <c r="OJ59" s="6">
        <f>IFERROR(INDEX(Sales!$D$5:$ABF$18,MATCH(UsagePerHour!$B59,Sales!$C$5:$C$18,0),MATCH(UsagePerHour!OJ$4,Sales!$D$3:$ABF$3,0))/OJ$2*INDEX(Usage!$D$5:$ABF$11,MATCH(UsagePerHour!$B$52,Usage!$C$5:$C$11,0),MATCH(UsagePerHour!OJ$4,Usage!$D$3:$ABF$3,0)),"")</f>
        <v>0</v>
      </c>
      <c r="OK59" s="6">
        <f>IFERROR(INDEX(Sales!$D$5:$ABF$18,MATCH(UsagePerHour!$B59,Sales!$C$5:$C$18,0),MATCH(UsagePerHour!OK$4,Sales!$D$3:$ABF$3,0))/OK$2*INDEX(Usage!$D$5:$ABF$11,MATCH(UsagePerHour!$B$52,Usage!$C$5:$C$11,0),MATCH(UsagePerHour!OK$4,Usage!$D$3:$ABF$3,0)),"")</f>
        <v>0</v>
      </c>
      <c r="OL59" s="6">
        <f>IFERROR(INDEX(Sales!$D$5:$ABF$18,MATCH(UsagePerHour!$B59,Sales!$C$5:$C$18,0),MATCH(UsagePerHour!OL$4,Sales!$D$3:$ABF$3,0))/OL$2*INDEX(Usage!$D$5:$ABF$11,MATCH(UsagePerHour!$B$52,Usage!$C$5:$C$11,0),MATCH(UsagePerHour!OL$4,Usage!$D$3:$ABF$3,0)),"")</f>
        <v>0</v>
      </c>
      <c r="OM59" s="6">
        <f>IFERROR(INDEX(Sales!$D$5:$ABF$18,MATCH(UsagePerHour!$B59,Sales!$C$5:$C$18,0),MATCH(UsagePerHour!OM$4,Sales!$D$3:$ABF$3,0))/OM$2*INDEX(Usage!$D$5:$ABF$11,MATCH(UsagePerHour!$B$52,Usage!$C$5:$C$11,0),MATCH(UsagePerHour!OM$4,Usage!$D$3:$ABF$3,0)),"")</f>
        <v>0</v>
      </c>
      <c r="ON59" s="6">
        <f>IFERROR(INDEX(Sales!$D$5:$ABF$18,MATCH(UsagePerHour!$B59,Sales!$C$5:$C$18,0),MATCH(UsagePerHour!ON$4,Sales!$D$3:$ABF$3,0))/ON$2*INDEX(Usage!$D$5:$ABF$11,MATCH(UsagePerHour!$B$52,Usage!$C$5:$C$11,0),MATCH(UsagePerHour!ON$4,Usage!$D$3:$ABF$3,0)),"")</f>
        <v>0</v>
      </c>
      <c r="OO59" s="6">
        <f>IFERROR(INDEX(Sales!$D$5:$ABF$18,MATCH(UsagePerHour!$B59,Sales!$C$5:$C$18,0),MATCH(UsagePerHour!OO$4,Sales!$D$3:$ABF$3,0))/OO$2*INDEX(Usage!$D$5:$ABF$11,MATCH(UsagePerHour!$B$52,Usage!$C$5:$C$11,0),MATCH(UsagePerHour!OO$4,Usage!$D$3:$ABF$3,0)),"")</f>
        <v>0</v>
      </c>
      <c r="OP59" s="6">
        <f>IFERROR(INDEX(Sales!$D$5:$ABF$18,MATCH(UsagePerHour!$B59,Sales!$C$5:$C$18,0),MATCH(UsagePerHour!OP$4,Sales!$D$3:$ABF$3,0))/OP$2*INDEX(Usage!$D$5:$ABF$11,MATCH(UsagePerHour!$B$52,Usage!$C$5:$C$11,0),MATCH(UsagePerHour!OP$4,Usage!$D$3:$ABF$3,0)),"")</f>
        <v>0</v>
      </c>
      <c r="OQ59" s="6">
        <f>IFERROR(INDEX(Sales!$D$5:$ABF$18,MATCH(UsagePerHour!$B59,Sales!$C$5:$C$18,0),MATCH(UsagePerHour!OQ$4,Sales!$D$3:$ABF$3,0))/OQ$2*INDEX(Usage!$D$5:$ABF$11,MATCH(UsagePerHour!$B$52,Usage!$C$5:$C$11,0),MATCH(UsagePerHour!OQ$4,Usage!$D$3:$ABF$3,0)),"")</f>
        <v>0</v>
      </c>
      <c r="OR59" s="6">
        <f>IFERROR(INDEX(Sales!$D$5:$ABF$18,MATCH(UsagePerHour!$B59,Sales!$C$5:$C$18,0),MATCH(UsagePerHour!OR$4,Sales!$D$3:$ABF$3,0))/OR$2*INDEX(Usage!$D$5:$ABF$11,MATCH(UsagePerHour!$B$52,Usage!$C$5:$C$11,0),MATCH(UsagePerHour!OR$4,Usage!$D$3:$ABF$3,0)),"")</f>
        <v>0</v>
      </c>
      <c r="OS59" s="6">
        <f>IFERROR(INDEX(Sales!$D$5:$ABF$18,MATCH(UsagePerHour!$B59,Sales!$C$5:$C$18,0),MATCH(UsagePerHour!OS$4,Sales!$D$3:$ABF$3,0))/OS$2*INDEX(Usage!$D$5:$ABF$11,MATCH(UsagePerHour!$B$52,Usage!$C$5:$C$11,0),MATCH(UsagePerHour!OS$4,Usage!$D$3:$ABF$3,0)),"")</f>
        <v>0</v>
      </c>
      <c r="OT59" s="6">
        <f>IFERROR(INDEX(Sales!$D$5:$ABF$18,MATCH(UsagePerHour!$B59,Sales!$C$5:$C$18,0),MATCH(UsagePerHour!OT$4,Sales!$D$3:$ABF$3,0))/OT$2*INDEX(Usage!$D$5:$ABF$11,MATCH(UsagePerHour!$B$52,Usage!$C$5:$C$11,0),MATCH(UsagePerHour!OT$4,Usage!$D$3:$ABF$3,0)),"")</f>
        <v>0</v>
      </c>
      <c r="OU59" s="6">
        <f>IFERROR(INDEX(Sales!$D$5:$ABF$18,MATCH(UsagePerHour!$B59,Sales!$C$5:$C$18,0),MATCH(UsagePerHour!OU$4,Sales!$D$3:$ABF$3,0))/OU$2*INDEX(Usage!$D$5:$ABF$11,MATCH(UsagePerHour!$B$52,Usage!$C$5:$C$11,0),MATCH(UsagePerHour!OU$4,Usage!$D$3:$ABF$3,0)),"")</f>
        <v>0</v>
      </c>
      <c r="OV59" s="6">
        <f>IFERROR(INDEX(Sales!$D$5:$ABF$18,MATCH(UsagePerHour!$B59,Sales!$C$5:$C$18,0),MATCH(UsagePerHour!OV$4,Sales!$D$3:$ABF$3,0))/OV$2*INDEX(Usage!$D$5:$ABF$11,MATCH(UsagePerHour!$B$52,Usage!$C$5:$C$11,0),MATCH(UsagePerHour!OV$4,Usage!$D$3:$ABF$3,0)),"")</f>
        <v>0</v>
      </c>
      <c r="OW59" s="6">
        <f>IFERROR(INDEX(Sales!$D$5:$ABF$18,MATCH(UsagePerHour!$B59,Sales!$C$5:$C$18,0),MATCH(UsagePerHour!OW$4,Sales!$D$3:$ABF$3,0))/OW$2*INDEX(Usage!$D$5:$ABF$11,MATCH(UsagePerHour!$B$52,Usage!$C$5:$C$11,0),MATCH(UsagePerHour!OW$4,Usage!$D$3:$ABF$3,0)),"")</f>
        <v>0</v>
      </c>
      <c r="OX59" s="6">
        <f>IFERROR(INDEX(Sales!$D$5:$ABF$18,MATCH(UsagePerHour!$B59,Sales!$C$5:$C$18,0),MATCH(UsagePerHour!OX$4,Sales!$D$3:$ABF$3,0))/OX$2*INDEX(Usage!$D$5:$ABF$11,MATCH(UsagePerHour!$B$52,Usage!$C$5:$C$11,0),MATCH(UsagePerHour!OX$4,Usage!$D$3:$ABF$3,0)),"")</f>
        <v>0</v>
      </c>
      <c r="OY59" s="6">
        <f>IFERROR(INDEX(Sales!$D$5:$ABF$18,MATCH(UsagePerHour!$B59,Sales!$C$5:$C$18,0),MATCH(UsagePerHour!OY$4,Sales!$D$3:$ABF$3,0))/OY$2*INDEX(Usage!$D$5:$ABF$11,MATCH(UsagePerHour!$B$52,Usage!$C$5:$C$11,0),MATCH(UsagePerHour!OY$4,Usage!$D$3:$ABF$3,0)),"")</f>
        <v>0</v>
      </c>
      <c r="OZ59" s="6">
        <f>IFERROR(INDEX(Sales!$D$5:$ABF$18,MATCH(UsagePerHour!$B59,Sales!$C$5:$C$18,0),MATCH(UsagePerHour!OZ$4,Sales!$D$3:$ABF$3,0))/OZ$2*INDEX(Usage!$D$5:$ABF$11,MATCH(UsagePerHour!$B$52,Usage!$C$5:$C$11,0),MATCH(UsagePerHour!OZ$4,Usage!$D$3:$ABF$3,0)),"")</f>
        <v>0</v>
      </c>
      <c r="PA59" s="6">
        <f>IFERROR(INDEX(Sales!$D$5:$ABF$18,MATCH(UsagePerHour!$B59,Sales!$C$5:$C$18,0),MATCH(UsagePerHour!PA$4,Sales!$D$3:$ABF$3,0))/PA$2*INDEX(Usage!$D$5:$ABF$11,MATCH(UsagePerHour!$B$52,Usage!$C$5:$C$11,0),MATCH(UsagePerHour!PA$4,Usage!$D$3:$ABF$3,0)),"")</f>
        <v>0</v>
      </c>
      <c r="PB59" s="6">
        <f>IFERROR(INDEX(Sales!$D$5:$ABF$18,MATCH(UsagePerHour!$B59,Sales!$C$5:$C$18,0),MATCH(UsagePerHour!PB$4,Sales!$D$3:$ABF$3,0))/PB$2*INDEX(Usage!$D$5:$ABF$11,MATCH(UsagePerHour!$B$52,Usage!$C$5:$C$11,0),MATCH(UsagePerHour!PB$4,Usage!$D$3:$ABF$3,0)),"")</f>
        <v>0</v>
      </c>
      <c r="PC59" s="6">
        <f>IFERROR(INDEX(Sales!$D$5:$ABF$18,MATCH(UsagePerHour!$B59,Sales!$C$5:$C$18,0),MATCH(UsagePerHour!PC$4,Sales!$D$3:$ABF$3,0))/PC$2*INDEX(Usage!$D$5:$ABF$11,MATCH(UsagePerHour!$B$52,Usage!$C$5:$C$11,0),MATCH(UsagePerHour!PC$4,Usage!$D$3:$ABF$3,0)),"")</f>
        <v>0</v>
      </c>
      <c r="PD59" s="6">
        <f>IFERROR(INDEX(Sales!$D$5:$ABF$18,MATCH(UsagePerHour!$B59,Sales!$C$5:$C$18,0),MATCH(UsagePerHour!PD$4,Sales!$D$3:$ABF$3,0))/PD$2*INDEX(Usage!$D$5:$ABF$11,MATCH(UsagePerHour!$B$52,Usage!$C$5:$C$11,0),MATCH(UsagePerHour!PD$4,Usage!$D$3:$ABF$3,0)),"")</f>
        <v>0</v>
      </c>
      <c r="PE59" s="6">
        <f>IFERROR(INDEX(Sales!$D$5:$ABF$18,MATCH(UsagePerHour!$B59,Sales!$C$5:$C$18,0),MATCH(UsagePerHour!PE$4,Sales!$D$3:$ABF$3,0))/PE$2*INDEX(Usage!$D$5:$ABF$11,MATCH(UsagePerHour!$B$52,Usage!$C$5:$C$11,0),MATCH(UsagePerHour!PE$4,Usage!$D$3:$ABF$3,0)),"")</f>
        <v>0</v>
      </c>
      <c r="PF59" s="6">
        <f>IFERROR(INDEX(Sales!$D$5:$ABF$18,MATCH(UsagePerHour!$B59,Sales!$C$5:$C$18,0),MATCH(UsagePerHour!PF$4,Sales!$D$3:$ABF$3,0))/PF$2*INDEX(Usage!$D$5:$ABF$11,MATCH(UsagePerHour!$B$52,Usage!$C$5:$C$11,0),MATCH(UsagePerHour!PF$4,Usage!$D$3:$ABF$3,0)),"")</f>
        <v>0</v>
      </c>
      <c r="PG59" s="6">
        <f>IFERROR(INDEX(Sales!$D$5:$ABF$18,MATCH(UsagePerHour!$B59,Sales!$C$5:$C$18,0),MATCH(UsagePerHour!PG$4,Sales!$D$3:$ABF$3,0))/PG$2*INDEX(Usage!$D$5:$ABF$11,MATCH(UsagePerHour!$B$52,Usage!$C$5:$C$11,0),MATCH(UsagePerHour!PG$4,Usage!$D$3:$ABF$3,0)),"")</f>
        <v>0</v>
      </c>
      <c r="PH59" s="6">
        <f>IFERROR(INDEX(Sales!$D$5:$ABF$18,MATCH(UsagePerHour!$B59,Sales!$C$5:$C$18,0),MATCH(UsagePerHour!PH$4,Sales!$D$3:$ABF$3,0))/PH$2*INDEX(Usage!$D$5:$ABF$11,MATCH(UsagePerHour!$B$52,Usage!$C$5:$C$11,0),MATCH(UsagePerHour!PH$4,Usage!$D$3:$ABF$3,0)),"")</f>
        <v>0</v>
      </c>
      <c r="PI59" s="6">
        <f>IFERROR(INDEX(Sales!$D$5:$ABF$18,MATCH(UsagePerHour!$B59,Sales!$C$5:$C$18,0),MATCH(UsagePerHour!PI$4,Sales!$D$3:$ABF$3,0))/PI$2*INDEX(Usage!$D$5:$ABF$11,MATCH(UsagePerHour!$B$52,Usage!$C$5:$C$11,0),MATCH(UsagePerHour!PI$4,Usage!$D$3:$ABF$3,0)),"")</f>
        <v>0</v>
      </c>
      <c r="PJ59" s="6">
        <f>IFERROR(INDEX(Sales!$D$5:$ABF$18,MATCH(UsagePerHour!$B59,Sales!$C$5:$C$18,0),MATCH(UsagePerHour!PJ$4,Sales!$D$3:$ABF$3,0))/PJ$2*INDEX(Usage!$D$5:$ABF$11,MATCH(UsagePerHour!$B$52,Usage!$C$5:$C$11,0),MATCH(UsagePerHour!PJ$4,Usage!$D$3:$ABF$3,0)),"")</f>
        <v>0</v>
      </c>
      <c r="PK59" s="6">
        <f>IFERROR(INDEX(Sales!$D$5:$ABF$18,MATCH(UsagePerHour!$B59,Sales!$C$5:$C$18,0),MATCH(UsagePerHour!PK$4,Sales!$D$3:$ABF$3,0))/PK$2*INDEX(Usage!$D$5:$ABF$11,MATCH(UsagePerHour!$B$52,Usage!$C$5:$C$11,0),MATCH(UsagePerHour!PK$4,Usage!$D$3:$ABF$3,0)),"")</f>
        <v>0</v>
      </c>
      <c r="PL59" s="6">
        <f>IFERROR(INDEX(Sales!$D$5:$ABF$18,MATCH(UsagePerHour!$B59,Sales!$C$5:$C$18,0),MATCH(UsagePerHour!PL$4,Sales!$D$3:$ABF$3,0))/PL$2*INDEX(Usage!$D$5:$ABF$11,MATCH(UsagePerHour!$B$52,Usage!$C$5:$C$11,0),MATCH(UsagePerHour!PL$4,Usage!$D$3:$ABF$3,0)),"")</f>
        <v>0</v>
      </c>
      <c r="PM59" s="6">
        <f>IFERROR(INDEX(Sales!$D$5:$ABF$18,MATCH(UsagePerHour!$B59,Sales!$C$5:$C$18,0),MATCH(UsagePerHour!PM$4,Sales!$D$3:$ABF$3,0))/PM$2*INDEX(Usage!$D$5:$ABF$11,MATCH(UsagePerHour!$B$52,Usage!$C$5:$C$11,0),MATCH(UsagePerHour!PM$4,Usage!$D$3:$ABF$3,0)),"")</f>
        <v>0</v>
      </c>
      <c r="PN59" s="6">
        <f>IFERROR(INDEX(Sales!$D$5:$ABF$18,MATCH(UsagePerHour!$B59,Sales!$C$5:$C$18,0),MATCH(UsagePerHour!PN$4,Sales!$D$3:$ABF$3,0))/PN$2*INDEX(Usage!$D$5:$ABF$11,MATCH(UsagePerHour!$B$52,Usage!$C$5:$C$11,0),MATCH(UsagePerHour!PN$4,Usage!$D$3:$ABF$3,0)),"")</f>
        <v>0</v>
      </c>
      <c r="PO59" s="6">
        <f>IFERROR(INDEX(Sales!$D$5:$ABF$18,MATCH(UsagePerHour!$B59,Sales!$C$5:$C$18,0),MATCH(UsagePerHour!PO$4,Sales!$D$3:$ABF$3,0))/PO$2*INDEX(Usage!$D$5:$ABF$11,MATCH(UsagePerHour!$B$52,Usage!$C$5:$C$11,0),MATCH(UsagePerHour!PO$4,Usage!$D$3:$ABF$3,0)),"")</f>
        <v>0</v>
      </c>
      <c r="PP59" s="6">
        <f>IFERROR(INDEX(Sales!$D$5:$ABF$18,MATCH(UsagePerHour!$B59,Sales!$C$5:$C$18,0),MATCH(UsagePerHour!PP$4,Sales!$D$3:$ABF$3,0))/PP$2*INDEX(Usage!$D$5:$ABF$11,MATCH(UsagePerHour!$B$52,Usage!$C$5:$C$11,0),MATCH(UsagePerHour!PP$4,Usage!$D$3:$ABF$3,0)),"")</f>
        <v>0</v>
      </c>
      <c r="PQ59" s="6">
        <f>IFERROR(INDEX(Sales!$D$5:$ABF$18,MATCH(UsagePerHour!$B59,Sales!$C$5:$C$18,0),MATCH(UsagePerHour!PQ$4,Sales!$D$3:$ABF$3,0))/PQ$2*INDEX(Usage!$D$5:$ABF$11,MATCH(UsagePerHour!$B$52,Usage!$C$5:$C$11,0),MATCH(UsagePerHour!PQ$4,Usage!$D$3:$ABF$3,0)),"")</f>
        <v>0</v>
      </c>
      <c r="PR59" s="6">
        <f>IFERROR(INDEX(Sales!$D$5:$ABF$18,MATCH(UsagePerHour!$B59,Sales!$C$5:$C$18,0),MATCH(UsagePerHour!PR$4,Sales!$D$3:$ABF$3,0))/PR$2*INDEX(Usage!$D$5:$ABF$11,MATCH(UsagePerHour!$B$52,Usage!$C$5:$C$11,0),MATCH(UsagePerHour!PR$4,Usage!$D$3:$ABF$3,0)),"")</f>
        <v>0</v>
      </c>
      <c r="PS59" s="6">
        <f>IFERROR(INDEX(Sales!$D$5:$ABF$18,MATCH(UsagePerHour!$B59,Sales!$C$5:$C$18,0),MATCH(UsagePerHour!PS$4,Sales!$D$3:$ABF$3,0))/PS$2*INDEX(Usage!$D$5:$ABF$11,MATCH(UsagePerHour!$B$52,Usage!$C$5:$C$11,0),MATCH(UsagePerHour!PS$4,Usage!$D$3:$ABF$3,0)),"")</f>
        <v>0</v>
      </c>
      <c r="PT59" s="6">
        <f>IFERROR(INDEX(Sales!$D$5:$ABF$18,MATCH(UsagePerHour!$B59,Sales!$C$5:$C$18,0),MATCH(UsagePerHour!PT$4,Sales!$D$3:$ABF$3,0))/PT$2*INDEX(Usage!$D$5:$ABF$11,MATCH(UsagePerHour!$B$52,Usage!$C$5:$C$11,0),MATCH(UsagePerHour!PT$4,Usage!$D$3:$ABF$3,0)),"")</f>
        <v>0</v>
      </c>
      <c r="PU59" s="6">
        <f>IFERROR(INDEX(Sales!$D$5:$ABF$18,MATCH(UsagePerHour!$B59,Sales!$C$5:$C$18,0),MATCH(UsagePerHour!PU$4,Sales!$D$3:$ABF$3,0))/PU$2*INDEX(Usage!$D$5:$ABF$11,MATCH(UsagePerHour!$B$52,Usage!$C$5:$C$11,0),MATCH(UsagePerHour!PU$4,Usage!$D$3:$ABF$3,0)),"")</f>
        <v>0</v>
      </c>
      <c r="PV59" s="6">
        <f>IFERROR(INDEX(Sales!$D$5:$ABF$18,MATCH(UsagePerHour!$B59,Sales!$C$5:$C$18,0),MATCH(UsagePerHour!PV$4,Sales!$D$3:$ABF$3,0))/PV$2*INDEX(Usage!$D$5:$ABF$11,MATCH(UsagePerHour!$B$52,Usage!$C$5:$C$11,0),MATCH(UsagePerHour!PV$4,Usage!$D$3:$ABF$3,0)),"")</f>
        <v>0</v>
      </c>
      <c r="PW59" s="6">
        <f>IFERROR(INDEX(Sales!$D$5:$ABF$18,MATCH(UsagePerHour!$B59,Sales!$C$5:$C$18,0),MATCH(UsagePerHour!PW$4,Sales!$D$3:$ABF$3,0))/PW$2*INDEX(Usage!$D$5:$ABF$11,MATCH(UsagePerHour!$B$52,Usage!$C$5:$C$11,0),MATCH(UsagePerHour!PW$4,Usage!$D$3:$ABF$3,0)),"")</f>
        <v>0</v>
      </c>
      <c r="PX59" s="6">
        <f>IFERROR(INDEX(Sales!$D$5:$ABF$18,MATCH(UsagePerHour!$B59,Sales!$C$5:$C$18,0),MATCH(UsagePerHour!PX$4,Sales!$D$3:$ABF$3,0))/PX$2*INDEX(Usage!$D$5:$ABF$11,MATCH(UsagePerHour!$B$52,Usage!$C$5:$C$11,0),MATCH(UsagePerHour!PX$4,Usage!$D$3:$ABF$3,0)),"")</f>
        <v>0</v>
      </c>
      <c r="PY59" s="6">
        <f>IFERROR(INDEX(Sales!$D$5:$ABF$18,MATCH(UsagePerHour!$B59,Sales!$C$5:$C$18,0),MATCH(UsagePerHour!PY$4,Sales!$D$3:$ABF$3,0))/PY$2*INDEX(Usage!$D$5:$ABF$11,MATCH(UsagePerHour!$B$52,Usage!$C$5:$C$11,0),MATCH(UsagePerHour!PY$4,Usage!$D$3:$ABF$3,0)),"")</f>
        <v>0</v>
      </c>
      <c r="PZ59" s="6">
        <f>IFERROR(INDEX(Sales!$D$5:$ABF$18,MATCH(UsagePerHour!$B59,Sales!$C$5:$C$18,0),MATCH(UsagePerHour!PZ$4,Sales!$D$3:$ABF$3,0))/PZ$2*INDEX(Usage!$D$5:$ABF$11,MATCH(UsagePerHour!$B$52,Usage!$C$5:$C$11,0),MATCH(UsagePerHour!PZ$4,Usage!$D$3:$ABF$3,0)),"")</f>
        <v>0</v>
      </c>
      <c r="QA59" s="6">
        <f>IFERROR(INDEX(Sales!$D$5:$ABF$18,MATCH(UsagePerHour!$B59,Sales!$C$5:$C$18,0),MATCH(UsagePerHour!QA$4,Sales!$D$3:$ABF$3,0))/QA$2*INDEX(Usage!$D$5:$ABF$11,MATCH(UsagePerHour!$B$52,Usage!$C$5:$C$11,0),MATCH(UsagePerHour!QA$4,Usage!$D$3:$ABF$3,0)),"")</f>
        <v>0</v>
      </c>
      <c r="QB59" s="6">
        <f>IFERROR(INDEX(Sales!$D$5:$ABF$18,MATCH(UsagePerHour!$B59,Sales!$C$5:$C$18,0),MATCH(UsagePerHour!QB$4,Sales!$D$3:$ABF$3,0))/QB$2*INDEX(Usage!$D$5:$ABF$11,MATCH(UsagePerHour!$B$52,Usage!$C$5:$C$11,0),MATCH(UsagePerHour!QB$4,Usage!$D$3:$ABF$3,0)),"")</f>
        <v>0</v>
      </c>
      <c r="QC59" s="6">
        <f>IFERROR(INDEX(Sales!$D$5:$ABF$18,MATCH(UsagePerHour!$B59,Sales!$C$5:$C$18,0),MATCH(UsagePerHour!QC$4,Sales!$D$3:$ABF$3,0))/QC$2*INDEX(Usage!$D$5:$ABF$11,MATCH(UsagePerHour!$B$52,Usage!$C$5:$C$11,0),MATCH(UsagePerHour!QC$4,Usage!$D$3:$ABF$3,0)),"")</f>
        <v>0</v>
      </c>
      <c r="QD59" s="6">
        <f>IFERROR(INDEX(Sales!$D$5:$ABF$18,MATCH(UsagePerHour!$B59,Sales!$C$5:$C$18,0),MATCH(UsagePerHour!QD$4,Sales!$D$3:$ABF$3,0))/QD$2*INDEX(Usage!$D$5:$ABF$11,MATCH(UsagePerHour!$B$52,Usage!$C$5:$C$11,0),MATCH(UsagePerHour!QD$4,Usage!$D$3:$ABF$3,0)),"")</f>
        <v>0</v>
      </c>
      <c r="QE59" s="6">
        <f>IFERROR(INDEX(Sales!$D$5:$ABF$18,MATCH(UsagePerHour!$B59,Sales!$C$5:$C$18,0),MATCH(UsagePerHour!QE$4,Sales!$D$3:$ABF$3,0))/QE$2*INDEX(Usage!$D$5:$ABF$11,MATCH(UsagePerHour!$B$52,Usage!$C$5:$C$11,0),MATCH(UsagePerHour!QE$4,Usage!$D$3:$ABF$3,0)),"")</f>
        <v>0</v>
      </c>
      <c r="QF59" s="6">
        <f>IFERROR(INDEX(Sales!$D$5:$ABF$18,MATCH(UsagePerHour!$B59,Sales!$C$5:$C$18,0),MATCH(UsagePerHour!QF$4,Sales!$D$3:$ABF$3,0))/QF$2*INDEX(Usage!$D$5:$ABF$11,MATCH(UsagePerHour!$B$52,Usage!$C$5:$C$11,0),MATCH(UsagePerHour!QF$4,Usage!$D$3:$ABF$3,0)),"")</f>
        <v>0</v>
      </c>
      <c r="QG59" s="6">
        <f>IFERROR(INDEX(Sales!$D$5:$ABF$18,MATCH(UsagePerHour!$B59,Sales!$C$5:$C$18,0),MATCH(UsagePerHour!QG$4,Sales!$D$3:$ABF$3,0))/QG$2*INDEX(Usage!$D$5:$ABF$11,MATCH(UsagePerHour!$B$52,Usage!$C$5:$C$11,0),MATCH(UsagePerHour!QG$4,Usage!$D$3:$ABF$3,0)),"")</f>
        <v>0</v>
      </c>
      <c r="QH59" s="6">
        <f>IFERROR(INDEX(Sales!$D$5:$ABF$18,MATCH(UsagePerHour!$B59,Sales!$C$5:$C$18,0),MATCH(UsagePerHour!QH$4,Sales!$D$3:$ABF$3,0))/QH$2*INDEX(Usage!$D$5:$ABF$11,MATCH(UsagePerHour!$B$52,Usage!$C$5:$C$11,0),MATCH(UsagePerHour!QH$4,Usage!$D$3:$ABF$3,0)),"")</f>
        <v>0</v>
      </c>
      <c r="QI59" s="6">
        <f>IFERROR(INDEX(Sales!$D$5:$ABF$18,MATCH(UsagePerHour!$B59,Sales!$C$5:$C$18,0),MATCH(UsagePerHour!QI$4,Sales!$D$3:$ABF$3,0))/QI$2*INDEX(Usage!$D$5:$ABF$11,MATCH(UsagePerHour!$B$52,Usage!$C$5:$C$11,0),MATCH(UsagePerHour!QI$4,Usage!$D$3:$ABF$3,0)),"")</f>
        <v>0</v>
      </c>
      <c r="QJ59" s="6">
        <f>IFERROR(INDEX(Sales!$D$5:$ABF$18,MATCH(UsagePerHour!$B59,Sales!$C$5:$C$18,0),MATCH(UsagePerHour!QJ$4,Sales!$D$3:$ABF$3,0))/QJ$2*INDEX(Usage!$D$5:$ABF$11,MATCH(UsagePerHour!$B$52,Usage!$C$5:$C$11,0),MATCH(UsagePerHour!QJ$4,Usage!$D$3:$ABF$3,0)),"")</f>
        <v>0</v>
      </c>
      <c r="QK59" s="6">
        <f>IFERROR(INDEX(Sales!$D$5:$ABF$18,MATCH(UsagePerHour!$B59,Sales!$C$5:$C$18,0),MATCH(UsagePerHour!QK$4,Sales!$D$3:$ABF$3,0))/QK$2*INDEX(Usage!$D$5:$ABF$11,MATCH(UsagePerHour!$B$52,Usage!$C$5:$C$11,0),MATCH(UsagePerHour!QK$4,Usage!$D$3:$ABF$3,0)),"")</f>
        <v>0</v>
      </c>
      <c r="QL59" s="6">
        <f>IFERROR(INDEX(Sales!$D$5:$ABF$18,MATCH(UsagePerHour!$B59,Sales!$C$5:$C$18,0),MATCH(UsagePerHour!QL$4,Sales!$D$3:$ABF$3,0))/QL$2*INDEX(Usage!$D$5:$ABF$11,MATCH(UsagePerHour!$B$52,Usage!$C$5:$C$11,0),MATCH(UsagePerHour!QL$4,Usage!$D$3:$ABF$3,0)),"")</f>
        <v>0</v>
      </c>
      <c r="QM59" s="6">
        <f>IFERROR(INDEX(Sales!$D$5:$ABF$18,MATCH(UsagePerHour!$B59,Sales!$C$5:$C$18,0),MATCH(UsagePerHour!QM$4,Sales!$D$3:$ABF$3,0))/QM$2*INDEX(Usage!$D$5:$ABF$11,MATCH(UsagePerHour!$B$52,Usage!$C$5:$C$11,0),MATCH(UsagePerHour!QM$4,Usage!$D$3:$ABF$3,0)),"")</f>
        <v>0</v>
      </c>
      <c r="QN59" s="6">
        <f>IFERROR(INDEX(Sales!$D$5:$ABF$18,MATCH(UsagePerHour!$B59,Sales!$C$5:$C$18,0),MATCH(UsagePerHour!QN$4,Sales!$D$3:$ABF$3,0))/QN$2*INDEX(Usage!$D$5:$ABF$11,MATCH(UsagePerHour!$B$52,Usage!$C$5:$C$11,0),MATCH(UsagePerHour!QN$4,Usage!$D$3:$ABF$3,0)),"")</f>
        <v>0</v>
      </c>
      <c r="QO59" s="6">
        <f>IFERROR(INDEX(Sales!$D$5:$ABF$18,MATCH(UsagePerHour!$B59,Sales!$C$5:$C$18,0),MATCH(UsagePerHour!QO$4,Sales!$D$3:$ABF$3,0))/QO$2*INDEX(Usage!$D$5:$ABF$11,MATCH(UsagePerHour!$B$52,Usage!$C$5:$C$11,0),MATCH(UsagePerHour!QO$4,Usage!$D$3:$ABF$3,0)),"")</f>
        <v>0</v>
      </c>
      <c r="QP59" s="6">
        <f>IFERROR(INDEX(Sales!$D$5:$ABF$18,MATCH(UsagePerHour!$B59,Sales!$C$5:$C$18,0),MATCH(UsagePerHour!QP$4,Sales!$D$3:$ABF$3,0))/QP$2*INDEX(Usage!$D$5:$ABF$11,MATCH(UsagePerHour!$B$52,Usage!$C$5:$C$11,0),MATCH(UsagePerHour!QP$4,Usage!$D$3:$ABF$3,0)),"")</f>
        <v>0</v>
      </c>
      <c r="QQ59" s="6">
        <f>IFERROR(INDEX(Sales!$D$5:$ABF$18,MATCH(UsagePerHour!$B59,Sales!$C$5:$C$18,0),MATCH(UsagePerHour!QQ$4,Sales!$D$3:$ABF$3,0))/QQ$2*INDEX(Usage!$D$5:$ABF$11,MATCH(UsagePerHour!$B$52,Usage!$C$5:$C$11,0),MATCH(UsagePerHour!QQ$4,Usage!$D$3:$ABF$3,0)),"")</f>
        <v>0</v>
      </c>
      <c r="QR59" s="6">
        <f>IFERROR(INDEX(Sales!$D$5:$ABF$18,MATCH(UsagePerHour!$B59,Sales!$C$5:$C$18,0),MATCH(UsagePerHour!QR$4,Sales!$D$3:$ABF$3,0))/QR$2*INDEX(Usage!$D$5:$ABF$11,MATCH(UsagePerHour!$B$52,Usage!$C$5:$C$11,0),MATCH(UsagePerHour!QR$4,Usage!$D$3:$ABF$3,0)),"")</f>
        <v>0</v>
      </c>
      <c r="QS59" s="6">
        <f>IFERROR(INDEX(Sales!$D$5:$ABF$18,MATCH(UsagePerHour!$B59,Sales!$C$5:$C$18,0),MATCH(UsagePerHour!QS$4,Sales!$D$3:$ABF$3,0))/QS$2*INDEX(Usage!$D$5:$ABF$11,MATCH(UsagePerHour!$B$52,Usage!$C$5:$C$11,0),MATCH(UsagePerHour!QS$4,Usage!$D$3:$ABF$3,0)),"")</f>
        <v>0</v>
      </c>
      <c r="QT59" s="6">
        <f>IFERROR(INDEX(Sales!$D$5:$ABF$18,MATCH(UsagePerHour!$B59,Sales!$C$5:$C$18,0),MATCH(UsagePerHour!QT$4,Sales!$D$3:$ABF$3,0))/QT$2*INDEX(Usage!$D$5:$ABF$11,MATCH(UsagePerHour!$B$52,Usage!$C$5:$C$11,0),MATCH(UsagePerHour!QT$4,Usage!$D$3:$ABF$3,0)),"")</f>
        <v>0</v>
      </c>
      <c r="QU59" s="6">
        <f>IFERROR(INDEX(Sales!$D$5:$ABF$18,MATCH(UsagePerHour!$B59,Sales!$C$5:$C$18,0),MATCH(UsagePerHour!QU$4,Sales!$D$3:$ABF$3,0))/QU$2*INDEX(Usage!$D$5:$ABF$11,MATCH(UsagePerHour!$B$52,Usage!$C$5:$C$11,0),MATCH(UsagePerHour!QU$4,Usage!$D$3:$ABF$3,0)),"")</f>
        <v>0</v>
      </c>
      <c r="QV59" s="6">
        <f>IFERROR(INDEX(Sales!$D$5:$ABF$18,MATCH(UsagePerHour!$B59,Sales!$C$5:$C$18,0),MATCH(UsagePerHour!QV$4,Sales!$D$3:$ABF$3,0))/QV$2*INDEX(Usage!$D$5:$ABF$11,MATCH(UsagePerHour!$B$52,Usage!$C$5:$C$11,0),MATCH(UsagePerHour!QV$4,Usage!$D$3:$ABF$3,0)),"")</f>
        <v>0</v>
      </c>
      <c r="QW59" s="6">
        <f>IFERROR(INDEX(Sales!$D$5:$ABF$18,MATCH(UsagePerHour!$B59,Sales!$C$5:$C$18,0),MATCH(UsagePerHour!QW$4,Sales!$D$3:$ABF$3,0))/QW$2*INDEX(Usage!$D$5:$ABF$11,MATCH(UsagePerHour!$B$52,Usage!$C$5:$C$11,0),MATCH(UsagePerHour!QW$4,Usage!$D$3:$ABF$3,0)),"")</f>
        <v>0</v>
      </c>
      <c r="QX59" s="6">
        <f>IFERROR(INDEX(Sales!$D$5:$ABF$18,MATCH(UsagePerHour!$B59,Sales!$C$5:$C$18,0),MATCH(UsagePerHour!QX$4,Sales!$D$3:$ABF$3,0))/QX$2*INDEX(Usage!$D$5:$ABF$11,MATCH(UsagePerHour!$B$52,Usage!$C$5:$C$11,0),MATCH(UsagePerHour!QX$4,Usage!$D$3:$ABF$3,0)),"")</f>
        <v>0</v>
      </c>
      <c r="QY59" s="6">
        <f>IFERROR(INDEX(Sales!$D$5:$ABF$18,MATCH(UsagePerHour!$B59,Sales!$C$5:$C$18,0),MATCH(UsagePerHour!QY$4,Sales!$D$3:$ABF$3,0))/QY$2*INDEX(Usage!$D$5:$ABF$11,MATCH(UsagePerHour!$B$52,Usage!$C$5:$C$11,0),MATCH(UsagePerHour!QY$4,Usage!$D$3:$ABF$3,0)),"")</f>
        <v>0</v>
      </c>
      <c r="QZ59" s="6">
        <f>IFERROR(INDEX(Sales!$D$5:$ABF$18,MATCH(UsagePerHour!$B59,Sales!$C$5:$C$18,0),MATCH(UsagePerHour!QZ$4,Sales!$D$3:$ABF$3,0))/QZ$2*INDEX(Usage!$D$5:$ABF$11,MATCH(UsagePerHour!$B$52,Usage!$C$5:$C$11,0),MATCH(UsagePerHour!QZ$4,Usage!$D$3:$ABF$3,0)),"")</f>
        <v>0</v>
      </c>
      <c r="RA59" s="6">
        <f>IFERROR(INDEX(Sales!$D$5:$ABF$18,MATCH(UsagePerHour!$B59,Sales!$C$5:$C$18,0),MATCH(UsagePerHour!RA$4,Sales!$D$3:$ABF$3,0))/RA$2*INDEX(Usage!$D$5:$ABF$11,MATCH(UsagePerHour!$B$52,Usage!$C$5:$C$11,0),MATCH(UsagePerHour!RA$4,Usage!$D$3:$ABF$3,0)),"")</f>
        <v>0</v>
      </c>
      <c r="RB59" s="6">
        <f>IFERROR(INDEX(Sales!$D$5:$ABF$18,MATCH(UsagePerHour!$B59,Sales!$C$5:$C$18,0),MATCH(UsagePerHour!RB$4,Sales!$D$3:$ABF$3,0))/RB$2*INDEX(Usage!$D$5:$ABF$11,MATCH(UsagePerHour!$B$52,Usage!$C$5:$C$11,0),MATCH(UsagePerHour!RB$4,Usage!$D$3:$ABF$3,0)),"")</f>
        <v>0</v>
      </c>
      <c r="RC59" s="6">
        <f>IFERROR(INDEX(Sales!$D$5:$ABF$18,MATCH(UsagePerHour!$B59,Sales!$C$5:$C$18,0),MATCH(UsagePerHour!RC$4,Sales!$D$3:$ABF$3,0))/RC$2*INDEX(Usage!$D$5:$ABF$11,MATCH(UsagePerHour!$B$52,Usage!$C$5:$C$11,0),MATCH(UsagePerHour!RC$4,Usage!$D$3:$ABF$3,0)),"")</f>
        <v>0</v>
      </c>
      <c r="RD59" s="6">
        <f>IFERROR(INDEX(Sales!$D$5:$ABF$18,MATCH(UsagePerHour!$B59,Sales!$C$5:$C$18,0),MATCH(UsagePerHour!RD$4,Sales!$D$3:$ABF$3,0))/RD$2*INDEX(Usage!$D$5:$ABF$11,MATCH(UsagePerHour!$B$52,Usage!$C$5:$C$11,0),MATCH(UsagePerHour!RD$4,Usage!$D$3:$ABF$3,0)),"")</f>
        <v>0</v>
      </c>
      <c r="RE59" s="6">
        <f>IFERROR(INDEX(Sales!$D$5:$ABF$18,MATCH(UsagePerHour!$B59,Sales!$C$5:$C$18,0),MATCH(UsagePerHour!RE$4,Sales!$D$3:$ABF$3,0))/RE$2*INDEX(Usage!$D$5:$ABF$11,MATCH(UsagePerHour!$B$52,Usage!$C$5:$C$11,0),MATCH(UsagePerHour!RE$4,Usage!$D$3:$ABF$3,0)),"")</f>
        <v>0</v>
      </c>
      <c r="RF59" s="6">
        <f>IFERROR(INDEX(Sales!$D$5:$ABF$18,MATCH(UsagePerHour!$B59,Sales!$C$5:$C$18,0),MATCH(UsagePerHour!RF$4,Sales!$D$3:$ABF$3,0))/RF$2*INDEX(Usage!$D$5:$ABF$11,MATCH(UsagePerHour!$B$52,Usage!$C$5:$C$11,0),MATCH(UsagePerHour!RF$4,Usage!$D$3:$ABF$3,0)),"")</f>
        <v>0</v>
      </c>
      <c r="RG59" s="6">
        <f>IFERROR(INDEX(Sales!$D$5:$ABF$18,MATCH(UsagePerHour!$B59,Sales!$C$5:$C$18,0),MATCH(UsagePerHour!RG$4,Sales!$D$3:$ABF$3,0))/RG$2*INDEX(Usage!$D$5:$ABF$11,MATCH(UsagePerHour!$B$52,Usage!$C$5:$C$11,0),MATCH(UsagePerHour!RG$4,Usage!$D$3:$ABF$3,0)),"")</f>
        <v>0</v>
      </c>
      <c r="RH59" s="6">
        <f>IFERROR(INDEX(Sales!$D$5:$ABF$18,MATCH(UsagePerHour!$B59,Sales!$C$5:$C$18,0),MATCH(UsagePerHour!RH$4,Sales!$D$3:$ABF$3,0))/RH$2*INDEX(Usage!$D$5:$ABF$11,MATCH(UsagePerHour!$B$52,Usage!$C$5:$C$11,0),MATCH(UsagePerHour!RH$4,Usage!$D$3:$ABF$3,0)),"")</f>
        <v>0</v>
      </c>
      <c r="RI59" s="6">
        <f>IFERROR(INDEX(Sales!$D$5:$ABF$18,MATCH(UsagePerHour!$B59,Sales!$C$5:$C$18,0),MATCH(UsagePerHour!RI$4,Sales!$D$3:$ABF$3,0))/RI$2*INDEX(Usage!$D$5:$ABF$11,MATCH(UsagePerHour!$B$52,Usage!$C$5:$C$11,0),MATCH(UsagePerHour!RI$4,Usage!$D$3:$ABF$3,0)),"")</f>
        <v>0</v>
      </c>
      <c r="RJ59" s="6">
        <f>IFERROR(INDEX(Sales!$D$5:$ABF$18,MATCH(UsagePerHour!$B59,Sales!$C$5:$C$18,0),MATCH(UsagePerHour!RJ$4,Sales!$D$3:$ABF$3,0))/RJ$2*INDEX(Usage!$D$5:$ABF$11,MATCH(UsagePerHour!$B$52,Usage!$C$5:$C$11,0),MATCH(UsagePerHour!RJ$4,Usage!$D$3:$ABF$3,0)),"")</f>
        <v>0</v>
      </c>
      <c r="RK59" s="6">
        <f>IFERROR(INDEX(Sales!$D$5:$ABF$18,MATCH(UsagePerHour!$B59,Sales!$C$5:$C$18,0),MATCH(UsagePerHour!RK$4,Sales!$D$3:$ABF$3,0))/RK$2*INDEX(Usage!$D$5:$ABF$11,MATCH(UsagePerHour!$B$52,Usage!$C$5:$C$11,0),MATCH(UsagePerHour!RK$4,Usage!$D$3:$ABF$3,0)),"")</f>
        <v>0</v>
      </c>
      <c r="RL59" s="6">
        <f>IFERROR(INDEX(Sales!$D$5:$ABF$18,MATCH(UsagePerHour!$B59,Sales!$C$5:$C$18,0),MATCH(UsagePerHour!RL$4,Sales!$D$3:$ABF$3,0))/RL$2*INDEX(Usage!$D$5:$ABF$11,MATCH(UsagePerHour!$B$52,Usage!$C$5:$C$11,0),MATCH(UsagePerHour!RL$4,Usage!$D$3:$ABF$3,0)),"")</f>
        <v>0</v>
      </c>
      <c r="RM59" s="6">
        <f>IFERROR(INDEX(Sales!$D$5:$ABF$18,MATCH(UsagePerHour!$B59,Sales!$C$5:$C$18,0),MATCH(UsagePerHour!RM$4,Sales!$D$3:$ABF$3,0))/RM$2*INDEX(Usage!$D$5:$ABF$11,MATCH(UsagePerHour!$B$52,Usage!$C$5:$C$11,0),MATCH(UsagePerHour!RM$4,Usage!$D$3:$ABF$3,0)),"")</f>
        <v>0</v>
      </c>
      <c r="RN59" s="6">
        <f>IFERROR(INDEX(Sales!$D$5:$ABF$18,MATCH(UsagePerHour!$B59,Sales!$C$5:$C$18,0),MATCH(UsagePerHour!RN$4,Sales!$D$3:$ABF$3,0))/RN$2*INDEX(Usage!$D$5:$ABF$11,MATCH(UsagePerHour!$B$52,Usage!$C$5:$C$11,0),MATCH(UsagePerHour!RN$4,Usage!$D$3:$ABF$3,0)),"")</f>
        <v>0</v>
      </c>
      <c r="RO59" s="6">
        <f>IFERROR(INDEX(Sales!$D$5:$ABF$18,MATCH(UsagePerHour!$B59,Sales!$C$5:$C$18,0),MATCH(UsagePerHour!RO$4,Sales!$D$3:$ABF$3,0))/RO$2*INDEX(Usage!$D$5:$ABF$11,MATCH(UsagePerHour!$B$52,Usage!$C$5:$C$11,0),MATCH(UsagePerHour!RO$4,Usage!$D$3:$ABF$3,0)),"")</f>
        <v>0</v>
      </c>
      <c r="RP59" s="6">
        <f>IFERROR(INDEX(Sales!$D$5:$ABF$18,MATCH(UsagePerHour!$B59,Sales!$C$5:$C$18,0),MATCH(UsagePerHour!RP$4,Sales!$D$3:$ABF$3,0))/RP$2*INDEX(Usage!$D$5:$ABF$11,MATCH(UsagePerHour!$B$52,Usage!$C$5:$C$11,0),MATCH(UsagePerHour!RP$4,Usage!$D$3:$ABF$3,0)),"")</f>
        <v>0</v>
      </c>
      <c r="RQ59" s="6">
        <f>IFERROR(INDEX(Sales!$D$5:$ABF$18,MATCH(UsagePerHour!$B59,Sales!$C$5:$C$18,0),MATCH(UsagePerHour!RQ$4,Sales!$D$3:$ABF$3,0))/RQ$2*INDEX(Usage!$D$5:$ABF$11,MATCH(UsagePerHour!$B$52,Usage!$C$5:$C$11,0),MATCH(UsagePerHour!RQ$4,Usage!$D$3:$ABF$3,0)),"")</f>
        <v>0</v>
      </c>
      <c r="RR59" s="6">
        <f>IFERROR(INDEX(Sales!$D$5:$ABF$18,MATCH(UsagePerHour!$B59,Sales!$C$5:$C$18,0),MATCH(UsagePerHour!RR$4,Sales!$D$3:$ABF$3,0))/RR$2*INDEX(Usage!$D$5:$ABF$11,MATCH(UsagePerHour!$B$52,Usage!$C$5:$C$11,0),MATCH(UsagePerHour!RR$4,Usage!$D$3:$ABF$3,0)),"")</f>
        <v>0</v>
      </c>
      <c r="RS59" s="6">
        <f>IFERROR(INDEX(Sales!$D$5:$ABF$18,MATCH(UsagePerHour!$B59,Sales!$C$5:$C$18,0),MATCH(UsagePerHour!RS$4,Sales!$D$3:$ABF$3,0))/RS$2*INDEX(Usage!$D$5:$ABF$11,MATCH(UsagePerHour!$B$52,Usage!$C$5:$C$11,0),MATCH(UsagePerHour!RS$4,Usage!$D$3:$ABF$3,0)),"")</f>
        <v>0</v>
      </c>
      <c r="RT59" s="6">
        <f>IFERROR(INDEX(Sales!$D$5:$ABF$18,MATCH(UsagePerHour!$B59,Sales!$C$5:$C$18,0),MATCH(UsagePerHour!RT$4,Sales!$D$3:$ABF$3,0))/RT$2*INDEX(Usage!$D$5:$ABF$11,MATCH(UsagePerHour!$B$52,Usage!$C$5:$C$11,0),MATCH(UsagePerHour!RT$4,Usage!$D$3:$ABF$3,0)),"")</f>
        <v>0</v>
      </c>
      <c r="RU59" s="6">
        <f>IFERROR(INDEX(Sales!$D$5:$ABF$18,MATCH(UsagePerHour!$B59,Sales!$C$5:$C$18,0),MATCH(UsagePerHour!RU$4,Sales!$D$3:$ABF$3,0))/RU$2*INDEX(Usage!$D$5:$ABF$11,MATCH(UsagePerHour!$B$52,Usage!$C$5:$C$11,0),MATCH(UsagePerHour!RU$4,Usage!$D$3:$ABF$3,0)),"")</f>
        <v>0</v>
      </c>
      <c r="RV59" s="6">
        <f>IFERROR(INDEX(Sales!$D$5:$ABF$18,MATCH(UsagePerHour!$B59,Sales!$C$5:$C$18,0),MATCH(UsagePerHour!RV$4,Sales!$D$3:$ABF$3,0))/RV$2*INDEX(Usage!$D$5:$ABF$11,MATCH(UsagePerHour!$B$52,Usage!$C$5:$C$11,0),MATCH(UsagePerHour!RV$4,Usage!$D$3:$ABF$3,0)),"")</f>
        <v>0</v>
      </c>
      <c r="RW59" s="6">
        <f>IFERROR(INDEX(Sales!$D$5:$ABF$18,MATCH(UsagePerHour!$B59,Sales!$C$5:$C$18,0),MATCH(UsagePerHour!RW$4,Sales!$D$3:$ABF$3,0))/RW$2*INDEX(Usage!$D$5:$ABF$11,MATCH(UsagePerHour!$B$52,Usage!$C$5:$C$11,0),MATCH(UsagePerHour!RW$4,Usage!$D$3:$ABF$3,0)),"")</f>
        <v>0</v>
      </c>
      <c r="RX59" s="6">
        <f>IFERROR(INDEX(Sales!$D$5:$ABF$18,MATCH(UsagePerHour!$B59,Sales!$C$5:$C$18,0),MATCH(UsagePerHour!RX$4,Sales!$D$3:$ABF$3,0))/RX$2*INDEX(Usage!$D$5:$ABF$11,MATCH(UsagePerHour!$B$52,Usage!$C$5:$C$11,0),MATCH(UsagePerHour!RX$4,Usage!$D$3:$ABF$3,0)),"")</f>
        <v>0</v>
      </c>
      <c r="RY59" s="6">
        <f>IFERROR(INDEX(Sales!$D$5:$ABF$18,MATCH(UsagePerHour!$B59,Sales!$C$5:$C$18,0),MATCH(UsagePerHour!RY$4,Sales!$D$3:$ABF$3,0))/RY$2*INDEX(Usage!$D$5:$ABF$11,MATCH(UsagePerHour!$B$52,Usage!$C$5:$C$11,0),MATCH(UsagePerHour!RY$4,Usage!$D$3:$ABF$3,0)),"")</f>
        <v>0</v>
      </c>
      <c r="RZ59" s="6">
        <f>IFERROR(INDEX(Sales!$D$5:$ABF$18,MATCH(UsagePerHour!$B59,Sales!$C$5:$C$18,0),MATCH(UsagePerHour!RZ$4,Sales!$D$3:$ABF$3,0))/RZ$2*INDEX(Usage!$D$5:$ABF$11,MATCH(UsagePerHour!$B$52,Usage!$C$5:$C$11,0),MATCH(UsagePerHour!RZ$4,Usage!$D$3:$ABF$3,0)),"")</f>
        <v>0</v>
      </c>
      <c r="SA59" s="6">
        <f>IFERROR(INDEX(Sales!$D$5:$ABF$18,MATCH(UsagePerHour!$B59,Sales!$C$5:$C$18,0),MATCH(UsagePerHour!SA$4,Sales!$D$3:$ABF$3,0))/SA$2*INDEX(Usage!$D$5:$ABF$11,MATCH(UsagePerHour!$B$52,Usage!$C$5:$C$11,0),MATCH(UsagePerHour!SA$4,Usage!$D$3:$ABF$3,0)),"")</f>
        <v>0</v>
      </c>
      <c r="SB59" s="6">
        <f>IFERROR(INDEX(Sales!$D$5:$ABF$18,MATCH(UsagePerHour!$B59,Sales!$C$5:$C$18,0),MATCH(UsagePerHour!SB$4,Sales!$D$3:$ABF$3,0))/SB$2*INDEX(Usage!$D$5:$ABF$11,MATCH(UsagePerHour!$B$52,Usage!$C$5:$C$11,0),MATCH(UsagePerHour!SB$4,Usage!$D$3:$ABF$3,0)),"")</f>
        <v>0</v>
      </c>
      <c r="SC59" s="6">
        <f>IFERROR(INDEX(Sales!$D$5:$ABF$18,MATCH(UsagePerHour!$B59,Sales!$C$5:$C$18,0),MATCH(UsagePerHour!SC$4,Sales!$D$3:$ABF$3,0))/SC$2*INDEX(Usage!$D$5:$ABF$11,MATCH(UsagePerHour!$B$52,Usage!$C$5:$C$11,0),MATCH(UsagePerHour!SC$4,Usage!$D$3:$ABF$3,0)),"")</f>
        <v>0</v>
      </c>
      <c r="SD59" s="6">
        <f>IFERROR(INDEX(Sales!$D$5:$ABF$18,MATCH(UsagePerHour!$B59,Sales!$C$5:$C$18,0),MATCH(UsagePerHour!SD$4,Sales!$D$3:$ABF$3,0))/SD$2*INDEX(Usage!$D$5:$ABF$11,MATCH(UsagePerHour!$B$52,Usage!$C$5:$C$11,0),MATCH(UsagePerHour!SD$4,Usage!$D$3:$ABF$3,0)),"")</f>
        <v>0</v>
      </c>
      <c r="SE59" s="6">
        <f>IFERROR(INDEX(Sales!$D$5:$ABF$18,MATCH(UsagePerHour!$B59,Sales!$C$5:$C$18,0),MATCH(UsagePerHour!SE$4,Sales!$D$3:$ABF$3,0))/SE$2*INDEX(Usage!$D$5:$ABF$11,MATCH(UsagePerHour!$B$52,Usage!$C$5:$C$11,0),MATCH(UsagePerHour!SE$4,Usage!$D$3:$ABF$3,0)),"")</f>
        <v>0</v>
      </c>
      <c r="SF59" s="6">
        <f>IFERROR(INDEX(Sales!$D$5:$ABF$18,MATCH(UsagePerHour!$B59,Sales!$C$5:$C$18,0),MATCH(UsagePerHour!SF$4,Sales!$D$3:$ABF$3,0))/SF$2*INDEX(Usage!$D$5:$ABF$11,MATCH(UsagePerHour!$B$52,Usage!$C$5:$C$11,0),MATCH(UsagePerHour!SF$4,Usage!$D$3:$ABF$3,0)),"")</f>
        <v>0</v>
      </c>
      <c r="SG59" s="6" t="str">
        <f>IFERROR(INDEX(Sales!$D$5:$ABF$18,MATCH(UsagePerHour!$B59,Sales!$C$5:$C$18,0),MATCH(UsagePerHour!SG$4,Sales!$D$3:$ABF$3,0))/SG$2*INDEX(Usage!$D$5:$ABF$11,MATCH(UsagePerHour!$B$52,Usage!$C$5:$C$11,0),MATCH(UsagePerHour!SG$4,Usage!$D$3:$ABF$3,0)),"")</f>
        <v/>
      </c>
      <c r="SH59" s="6" t="str">
        <f>IFERROR(INDEX(Sales!$D$5:$ABF$18,MATCH(UsagePerHour!$B59,Sales!$C$5:$C$18,0),MATCH(UsagePerHour!SH$4,Sales!$D$3:$ABF$3,0))/SH$2*INDEX(Usage!$D$5:$ABF$11,MATCH(UsagePerHour!$B$52,Usage!$C$5:$C$11,0),MATCH(UsagePerHour!SH$4,Usage!$D$3:$ABF$3,0)),"")</f>
        <v/>
      </c>
      <c r="SI59" s="6" t="str">
        <f>IFERROR(INDEX(Sales!$D$5:$ABF$18,MATCH(UsagePerHour!$B59,Sales!$C$5:$C$18,0),MATCH(UsagePerHour!SI$4,Sales!$D$3:$ABF$3,0))/SI$2*INDEX(Usage!$D$5:$ABF$11,MATCH(UsagePerHour!$B$52,Usage!$C$5:$C$11,0),MATCH(UsagePerHour!SI$4,Usage!$D$3:$ABF$3,0)),"")</f>
        <v/>
      </c>
      <c r="SJ59" s="6" t="str">
        <f>IFERROR(INDEX(Sales!$D$5:$ABF$18,MATCH(UsagePerHour!$B59,Sales!$C$5:$C$18,0),MATCH(UsagePerHour!SJ$4,Sales!$D$3:$ABF$3,0))/SJ$2*INDEX(Usage!$D$5:$ABF$11,MATCH(UsagePerHour!$B$52,Usage!$C$5:$C$11,0),MATCH(UsagePerHour!SJ$4,Usage!$D$3:$ABF$3,0)),"")</f>
        <v/>
      </c>
      <c r="SK59" s="6" t="str">
        <f>IFERROR(INDEX(Sales!$D$5:$ABF$18,MATCH(UsagePerHour!$B59,Sales!$C$5:$C$18,0),MATCH(UsagePerHour!SK$4,Sales!$D$3:$ABF$3,0))/SK$2*INDEX(Usage!$D$5:$ABF$11,MATCH(UsagePerHour!$B$52,Usage!$C$5:$C$11,0),MATCH(UsagePerHour!SK$4,Usage!$D$3:$ABF$3,0)),"")</f>
        <v/>
      </c>
      <c r="SL59" s="6" t="str">
        <f>IFERROR(INDEX(Sales!$D$5:$ABF$18,MATCH(UsagePerHour!$B59,Sales!$C$5:$C$18,0),MATCH(UsagePerHour!SL$4,Sales!$D$3:$ABF$3,0))/SL$2*INDEX(Usage!$D$5:$ABF$11,MATCH(UsagePerHour!$B$52,Usage!$C$5:$C$11,0),MATCH(UsagePerHour!SL$4,Usage!$D$3:$ABF$3,0)),"")</f>
        <v/>
      </c>
      <c r="SM59" s="6" t="str">
        <f>IFERROR(INDEX(Sales!$D$5:$ABF$18,MATCH(UsagePerHour!$B59,Sales!$C$5:$C$18,0),MATCH(UsagePerHour!SM$4,Sales!$D$3:$ABF$3,0))/SM$2*INDEX(Usage!$D$5:$ABF$11,MATCH(UsagePerHour!$B$52,Usage!$C$5:$C$11,0),MATCH(UsagePerHour!SM$4,Usage!$D$3:$ABF$3,0)),"")</f>
        <v/>
      </c>
      <c r="SN59" s="6" t="str">
        <f>IFERROR(INDEX(Sales!$D$5:$ABF$18,MATCH(UsagePerHour!$B59,Sales!$C$5:$C$18,0),MATCH(UsagePerHour!SN$4,Sales!$D$3:$ABF$3,0))/SN$2*INDEX(Usage!$D$5:$ABF$11,MATCH(UsagePerHour!$B$52,Usage!$C$5:$C$11,0),MATCH(UsagePerHour!SN$4,Usage!$D$3:$ABF$3,0)),"")</f>
        <v/>
      </c>
      <c r="SO59" s="6" t="str">
        <f>IFERROR(INDEX(Sales!$D$5:$ABF$18,MATCH(UsagePerHour!$B59,Sales!$C$5:$C$18,0),MATCH(UsagePerHour!SO$4,Sales!$D$3:$ABF$3,0))/SO$2*INDEX(Usage!$D$5:$ABF$11,MATCH(UsagePerHour!$B$52,Usage!$C$5:$C$11,0),MATCH(UsagePerHour!SO$4,Usage!$D$3:$ABF$3,0)),"")</f>
        <v/>
      </c>
      <c r="SP59" s="6" t="str">
        <f>IFERROR(INDEX(Sales!$D$5:$ABF$18,MATCH(UsagePerHour!$B59,Sales!$C$5:$C$18,0),MATCH(UsagePerHour!SP$4,Sales!$D$3:$ABF$3,0))/SP$2*INDEX(Usage!$D$5:$ABF$11,MATCH(UsagePerHour!$B$52,Usage!$C$5:$C$11,0),MATCH(UsagePerHour!SP$4,Usage!$D$3:$ABF$3,0)),"")</f>
        <v/>
      </c>
      <c r="SQ59" s="6" t="str">
        <f>IFERROR(INDEX(Sales!$D$5:$ABF$18,MATCH(UsagePerHour!$B59,Sales!$C$5:$C$18,0),MATCH(UsagePerHour!SQ$4,Sales!$D$3:$ABF$3,0))/SQ$2*INDEX(Usage!$D$5:$ABF$11,MATCH(UsagePerHour!$B$52,Usage!$C$5:$C$11,0),MATCH(UsagePerHour!SQ$4,Usage!$D$3:$ABF$3,0)),"")</f>
        <v/>
      </c>
      <c r="SR59" s="6" t="str">
        <f>IFERROR(INDEX(Sales!$D$5:$ABF$18,MATCH(UsagePerHour!$B59,Sales!$C$5:$C$18,0),MATCH(UsagePerHour!SR$4,Sales!$D$3:$ABF$3,0))/SR$2*INDEX(Usage!$D$5:$ABF$11,MATCH(UsagePerHour!$B$52,Usage!$C$5:$C$11,0),MATCH(UsagePerHour!SR$4,Usage!$D$3:$ABF$3,0)),"")</f>
        <v/>
      </c>
      <c r="SS59" s="6" t="str">
        <f>IFERROR(INDEX(Sales!$D$5:$ABF$18,MATCH(UsagePerHour!$B59,Sales!$C$5:$C$18,0),MATCH(UsagePerHour!SS$4,Sales!$D$3:$ABF$3,0))/SS$2*INDEX(Usage!$D$5:$ABF$11,MATCH(UsagePerHour!$B$52,Usage!$C$5:$C$11,0),MATCH(UsagePerHour!SS$4,Usage!$D$3:$ABF$3,0)),"")</f>
        <v/>
      </c>
      <c r="ST59" s="6" t="str">
        <f>IFERROR(INDEX(Sales!$D$5:$ABF$18,MATCH(UsagePerHour!$B59,Sales!$C$5:$C$18,0),MATCH(UsagePerHour!ST$4,Sales!$D$3:$ABF$3,0))/ST$2*INDEX(Usage!$D$5:$ABF$11,MATCH(UsagePerHour!$B$52,Usage!$C$5:$C$11,0),MATCH(UsagePerHour!ST$4,Usage!$D$3:$ABF$3,0)),"")</f>
        <v/>
      </c>
      <c r="SU59" s="6" t="str">
        <f>IFERROR(INDEX(Sales!$D$5:$ABF$18,MATCH(UsagePerHour!$B59,Sales!$C$5:$C$18,0),MATCH(UsagePerHour!SU$4,Sales!$D$3:$ABF$3,0))/SU$2*INDEX(Usage!$D$5:$ABF$11,MATCH(UsagePerHour!$B$52,Usage!$C$5:$C$11,0),MATCH(UsagePerHour!SU$4,Usage!$D$3:$ABF$3,0)),"")</f>
        <v/>
      </c>
      <c r="SV59" s="6" t="str">
        <f>IFERROR(INDEX(Sales!$D$5:$ABF$18,MATCH(UsagePerHour!$B59,Sales!$C$5:$C$18,0),MATCH(UsagePerHour!SV$4,Sales!$D$3:$ABF$3,0))/SV$2*INDEX(Usage!$D$5:$ABF$11,MATCH(UsagePerHour!$B$52,Usage!$C$5:$C$11,0),MATCH(UsagePerHour!SV$4,Usage!$D$3:$ABF$3,0)),"")</f>
        <v/>
      </c>
      <c r="SW59" s="6" t="str">
        <f>IFERROR(INDEX(Sales!$D$5:$ABF$18,MATCH(UsagePerHour!$B59,Sales!$C$5:$C$18,0),MATCH(UsagePerHour!SW$4,Sales!$D$3:$ABF$3,0))/SW$2*INDEX(Usage!$D$5:$ABF$11,MATCH(UsagePerHour!$B$52,Usage!$C$5:$C$11,0),MATCH(UsagePerHour!SW$4,Usage!$D$3:$ABF$3,0)),"")</f>
        <v/>
      </c>
      <c r="SX59" s="6" t="str">
        <f>IFERROR(INDEX(Sales!$D$5:$ABF$18,MATCH(UsagePerHour!$B59,Sales!$C$5:$C$18,0),MATCH(UsagePerHour!SX$4,Sales!$D$3:$ABF$3,0))/SX$2*INDEX(Usage!$D$5:$ABF$11,MATCH(UsagePerHour!$B$52,Usage!$C$5:$C$11,0),MATCH(UsagePerHour!SX$4,Usage!$D$3:$ABF$3,0)),"")</f>
        <v/>
      </c>
      <c r="SY59" s="6" t="str">
        <f>IFERROR(INDEX(Sales!$D$5:$ABF$18,MATCH(UsagePerHour!$B59,Sales!$C$5:$C$18,0),MATCH(UsagePerHour!SY$4,Sales!$D$3:$ABF$3,0))/SY$2*INDEX(Usage!$D$5:$ABF$11,MATCH(UsagePerHour!$B$52,Usage!$C$5:$C$11,0),MATCH(UsagePerHour!SY$4,Usage!$D$3:$ABF$3,0)),"")</f>
        <v/>
      </c>
      <c r="SZ59" s="6" t="str">
        <f>IFERROR(INDEX(Sales!$D$5:$ABF$18,MATCH(UsagePerHour!$B59,Sales!$C$5:$C$18,0),MATCH(UsagePerHour!SZ$4,Sales!$D$3:$ABF$3,0))/SZ$2*INDEX(Usage!$D$5:$ABF$11,MATCH(UsagePerHour!$B$52,Usage!$C$5:$C$11,0),MATCH(UsagePerHour!SZ$4,Usage!$D$3:$ABF$3,0)),"")</f>
        <v/>
      </c>
      <c r="TA59" s="6" t="str">
        <f>IFERROR(INDEX(Sales!$D$5:$ABF$18,MATCH(UsagePerHour!$B59,Sales!$C$5:$C$18,0),MATCH(UsagePerHour!TA$4,Sales!$D$3:$ABF$3,0))/TA$2*INDEX(Usage!$D$5:$ABF$11,MATCH(UsagePerHour!$B$52,Usage!$C$5:$C$11,0),MATCH(UsagePerHour!TA$4,Usage!$D$3:$ABF$3,0)),"")</f>
        <v/>
      </c>
      <c r="TB59" s="6" t="str">
        <f>IFERROR(INDEX(Sales!$D$5:$ABF$18,MATCH(UsagePerHour!$B59,Sales!$C$5:$C$18,0),MATCH(UsagePerHour!TB$4,Sales!$D$3:$ABF$3,0))/TB$2*INDEX(Usage!$D$5:$ABF$11,MATCH(UsagePerHour!$B$52,Usage!$C$5:$C$11,0),MATCH(UsagePerHour!TB$4,Usage!$D$3:$ABF$3,0)),"")</f>
        <v/>
      </c>
      <c r="TC59" s="6" t="str">
        <f>IFERROR(INDEX(Sales!$D$5:$ABF$18,MATCH(UsagePerHour!$B59,Sales!$C$5:$C$18,0),MATCH(UsagePerHour!TC$4,Sales!$D$3:$ABF$3,0))/TC$2*INDEX(Usage!$D$5:$ABF$11,MATCH(UsagePerHour!$B$52,Usage!$C$5:$C$11,0),MATCH(UsagePerHour!TC$4,Usage!$D$3:$ABF$3,0)),"")</f>
        <v/>
      </c>
      <c r="TD59" s="6" t="str">
        <f>IFERROR(INDEX(Sales!$D$5:$ABF$18,MATCH(UsagePerHour!$B59,Sales!$C$5:$C$18,0),MATCH(UsagePerHour!TD$4,Sales!$D$3:$ABF$3,0))/TD$2*INDEX(Usage!$D$5:$ABF$11,MATCH(UsagePerHour!$B$52,Usage!$C$5:$C$11,0),MATCH(UsagePerHour!TD$4,Usage!$D$3:$ABF$3,0)),"")</f>
        <v/>
      </c>
      <c r="TE59" s="6" t="str">
        <f>IFERROR(INDEX(Sales!$D$5:$ABF$18,MATCH(UsagePerHour!$B59,Sales!$C$5:$C$18,0),MATCH(UsagePerHour!TE$4,Sales!$D$3:$ABF$3,0))/TE$2*INDEX(Usage!$D$5:$ABF$11,MATCH(UsagePerHour!$B$52,Usage!$C$5:$C$11,0),MATCH(UsagePerHour!TE$4,Usage!$D$3:$ABF$3,0)),"")</f>
        <v/>
      </c>
      <c r="TF59" s="6" t="str">
        <f>IFERROR(INDEX(Sales!$D$5:$ABF$18,MATCH(UsagePerHour!$B59,Sales!$C$5:$C$18,0),MATCH(UsagePerHour!TF$4,Sales!$D$3:$ABF$3,0))/TF$2*INDEX(Usage!$D$5:$ABF$11,MATCH(UsagePerHour!$B$52,Usage!$C$5:$C$11,0),MATCH(UsagePerHour!TF$4,Usage!$D$3:$ABF$3,0)),"")</f>
        <v/>
      </c>
      <c r="TG59" s="6" t="str">
        <f>IFERROR(INDEX(Sales!$D$5:$ABF$18,MATCH(UsagePerHour!$B59,Sales!$C$5:$C$18,0),MATCH(UsagePerHour!TG$4,Sales!$D$3:$ABF$3,0))/TG$2*INDEX(Usage!$D$5:$ABF$11,MATCH(UsagePerHour!$B$52,Usage!$C$5:$C$11,0),MATCH(UsagePerHour!TG$4,Usage!$D$3:$ABF$3,0)),"")</f>
        <v/>
      </c>
      <c r="TH59" s="6" t="str">
        <f>IFERROR(INDEX(Sales!$D$5:$ABF$18,MATCH(UsagePerHour!$B59,Sales!$C$5:$C$18,0),MATCH(UsagePerHour!TH$4,Sales!$D$3:$ABF$3,0))/TH$2*INDEX(Usage!$D$5:$ABF$11,MATCH(UsagePerHour!$B$52,Usage!$C$5:$C$11,0),MATCH(UsagePerHour!TH$4,Usage!$D$3:$ABF$3,0)),"")</f>
        <v/>
      </c>
      <c r="TI59" s="6" t="str">
        <f>IFERROR(INDEX(Sales!$D$5:$ABF$18,MATCH(UsagePerHour!$B59,Sales!$C$5:$C$18,0),MATCH(UsagePerHour!TI$4,Sales!$D$3:$ABF$3,0))/TI$2*INDEX(Usage!$D$5:$ABF$11,MATCH(UsagePerHour!$B$52,Usage!$C$5:$C$11,0),MATCH(UsagePerHour!TI$4,Usage!$D$3:$ABF$3,0)),"")</f>
        <v/>
      </c>
      <c r="TJ59" s="6" t="str">
        <f>IFERROR(INDEX(Sales!$D$5:$ABF$18,MATCH(UsagePerHour!$B59,Sales!$C$5:$C$18,0),MATCH(UsagePerHour!TJ$4,Sales!$D$3:$ABF$3,0))/TJ$2*INDEX(Usage!$D$5:$ABF$11,MATCH(UsagePerHour!$B$52,Usage!$C$5:$C$11,0),MATCH(UsagePerHour!TJ$4,Usage!$D$3:$ABF$3,0)),"")</f>
        <v/>
      </c>
      <c r="TK59" s="6" t="str">
        <f>IFERROR(INDEX(Sales!$D$5:$ABF$18,MATCH(UsagePerHour!$B59,Sales!$C$5:$C$18,0),MATCH(UsagePerHour!TK$4,Sales!$D$3:$ABF$3,0))/TK$2*INDEX(Usage!$D$5:$ABF$11,MATCH(UsagePerHour!$B$52,Usage!$C$5:$C$11,0),MATCH(UsagePerHour!TK$4,Usage!$D$3:$ABF$3,0)),"")</f>
        <v/>
      </c>
      <c r="TL59" s="6" t="str">
        <f>IFERROR(INDEX(Sales!$D$5:$ABF$18,MATCH(UsagePerHour!$B59,Sales!$C$5:$C$18,0),MATCH(UsagePerHour!TL$4,Sales!$D$3:$ABF$3,0))/TL$2*INDEX(Usage!$D$5:$ABF$11,MATCH(UsagePerHour!$B$52,Usage!$C$5:$C$11,0),MATCH(UsagePerHour!TL$4,Usage!$D$3:$ABF$3,0)),"")</f>
        <v/>
      </c>
      <c r="TM59" s="6" t="str">
        <f>IFERROR(INDEX(Sales!$D$5:$ABF$18,MATCH(UsagePerHour!$B59,Sales!$C$5:$C$18,0),MATCH(UsagePerHour!TM$4,Sales!$D$3:$ABF$3,0))/TM$2*INDEX(Usage!$D$5:$ABF$11,MATCH(UsagePerHour!$B$52,Usage!$C$5:$C$11,0),MATCH(UsagePerHour!TM$4,Usage!$D$3:$ABF$3,0)),"")</f>
        <v/>
      </c>
      <c r="TN59" s="6" t="str">
        <f>IFERROR(INDEX(Sales!$D$5:$ABF$18,MATCH(UsagePerHour!$B59,Sales!$C$5:$C$18,0),MATCH(UsagePerHour!TN$4,Sales!$D$3:$ABF$3,0))/TN$2*INDEX(Usage!$D$5:$ABF$11,MATCH(UsagePerHour!$B$52,Usage!$C$5:$C$11,0),MATCH(UsagePerHour!TN$4,Usage!$D$3:$ABF$3,0)),"")</f>
        <v/>
      </c>
      <c r="TO59" s="6" t="str">
        <f>IFERROR(INDEX(Sales!$D$5:$ABF$18,MATCH(UsagePerHour!$B59,Sales!$C$5:$C$18,0),MATCH(UsagePerHour!TO$4,Sales!$D$3:$ABF$3,0))/TO$2*INDEX(Usage!$D$5:$ABF$11,MATCH(UsagePerHour!$B$52,Usage!$C$5:$C$11,0),MATCH(UsagePerHour!TO$4,Usage!$D$3:$ABF$3,0)),"")</f>
        <v/>
      </c>
      <c r="TP59" s="6" t="str">
        <f>IFERROR(INDEX(Sales!$D$5:$ABF$18,MATCH(UsagePerHour!$B59,Sales!$C$5:$C$18,0),MATCH(UsagePerHour!TP$4,Sales!$D$3:$ABF$3,0))/TP$2*INDEX(Usage!$D$5:$ABF$11,MATCH(UsagePerHour!$B$52,Usage!$C$5:$C$11,0),MATCH(UsagePerHour!TP$4,Usage!$D$3:$ABF$3,0)),"")</f>
        <v/>
      </c>
      <c r="TQ59" s="6" t="str">
        <f>IFERROR(INDEX(Sales!$D$5:$ABF$18,MATCH(UsagePerHour!$B59,Sales!$C$5:$C$18,0),MATCH(UsagePerHour!TQ$4,Sales!$D$3:$ABF$3,0))/TQ$2*INDEX(Usage!$D$5:$ABF$11,MATCH(UsagePerHour!$B$52,Usage!$C$5:$C$11,0),MATCH(UsagePerHour!TQ$4,Usage!$D$3:$ABF$3,0)),"")</f>
        <v/>
      </c>
      <c r="TR59" s="6" t="str">
        <f>IFERROR(INDEX(Sales!$D$5:$ABF$18,MATCH(UsagePerHour!$B59,Sales!$C$5:$C$18,0),MATCH(UsagePerHour!TR$4,Sales!$D$3:$ABF$3,0))/TR$2*INDEX(Usage!$D$5:$ABF$11,MATCH(UsagePerHour!$B$52,Usage!$C$5:$C$11,0),MATCH(UsagePerHour!TR$4,Usage!$D$3:$ABF$3,0)),"")</f>
        <v/>
      </c>
      <c r="TS59" s="6" t="str">
        <f>IFERROR(INDEX(Sales!$D$5:$ABF$18,MATCH(UsagePerHour!$B59,Sales!$C$5:$C$18,0),MATCH(UsagePerHour!TS$4,Sales!$D$3:$ABF$3,0))/TS$2*INDEX(Usage!$D$5:$ABF$11,MATCH(UsagePerHour!$B$52,Usage!$C$5:$C$11,0),MATCH(UsagePerHour!TS$4,Usage!$D$3:$ABF$3,0)),"")</f>
        <v/>
      </c>
      <c r="TT59" s="6" t="str">
        <f>IFERROR(INDEX(Sales!$D$5:$ABF$18,MATCH(UsagePerHour!$B59,Sales!$C$5:$C$18,0),MATCH(UsagePerHour!TT$4,Sales!$D$3:$ABF$3,0))/TT$2*INDEX(Usage!$D$5:$ABF$11,MATCH(UsagePerHour!$B$52,Usage!$C$5:$C$11,0),MATCH(UsagePerHour!TT$4,Usage!$D$3:$ABF$3,0)),"")</f>
        <v/>
      </c>
      <c r="TU59" s="6" t="str">
        <f>IFERROR(INDEX(Sales!$D$5:$ABF$18,MATCH(UsagePerHour!$B59,Sales!$C$5:$C$18,0),MATCH(UsagePerHour!TU$4,Sales!$D$3:$ABF$3,0))/TU$2*INDEX(Usage!$D$5:$ABF$11,MATCH(UsagePerHour!$B$52,Usage!$C$5:$C$11,0),MATCH(UsagePerHour!TU$4,Usage!$D$3:$ABF$3,0)),"")</f>
        <v/>
      </c>
      <c r="TV59" s="6" t="str">
        <f>IFERROR(INDEX(Sales!$D$5:$ABF$18,MATCH(UsagePerHour!$B59,Sales!$C$5:$C$18,0),MATCH(UsagePerHour!TV$4,Sales!$D$3:$ABF$3,0))/TV$2*INDEX(Usage!$D$5:$ABF$11,MATCH(UsagePerHour!$B$52,Usage!$C$5:$C$11,0),MATCH(UsagePerHour!TV$4,Usage!$D$3:$ABF$3,0)),"")</f>
        <v/>
      </c>
      <c r="TW59" s="6" t="str">
        <f>IFERROR(INDEX(Sales!$D$5:$ABF$18,MATCH(UsagePerHour!$B59,Sales!$C$5:$C$18,0),MATCH(UsagePerHour!TW$4,Sales!$D$3:$ABF$3,0))/TW$2*INDEX(Usage!$D$5:$ABF$11,MATCH(UsagePerHour!$B$52,Usage!$C$5:$C$11,0),MATCH(UsagePerHour!TW$4,Usage!$D$3:$ABF$3,0)),"")</f>
        <v/>
      </c>
      <c r="TX59" s="6" t="str">
        <f>IFERROR(INDEX(Sales!$D$5:$ABF$18,MATCH(UsagePerHour!$B59,Sales!$C$5:$C$18,0),MATCH(UsagePerHour!TX$4,Sales!$D$3:$ABF$3,0))/TX$2*INDEX(Usage!$D$5:$ABF$11,MATCH(UsagePerHour!$B$52,Usage!$C$5:$C$11,0),MATCH(UsagePerHour!TX$4,Usage!$D$3:$ABF$3,0)),"")</f>
        <v/>
      </c>
      <c r="TY59" s="6" t="str">
        <f>IFERROR(INDEX(Sales!$D$5:$ABF$18,MATCH(UsagePerHour!$B59,Sales!$C$5:$C$18,0),MATCH(UsagePerHour!TY$4,Sales!$D$3:$ABF$3,0))/TY$2*INDEX(Usage!$D$5:$ABF$11,MATCH(UsagePerHour!$B$52,Usage!$C$5:$C$11,0),MATCH(UsagePerHour!TY$4,Usage!$D$3:$ABF$3,0)),"")</f>
        <v/>
      </c>
      <c r="TZ59" s="6" t="str">
        <f>IFERROR(INDEX(Sales!$D$5:$ABF$18,MATCH(UsagePerHour!$B59,Sales!$C$5:$C$18,0),MATCH(UsagePerHour!TZ$4,Sales!$D$3:$ABF$3,0))/TZ$2*INDEX(Usage!$D$5:$ABF$11,MATCH(UsagePerHour!$B$52,Usage!$C$5:$C$11,0),MATCH(UsagePerHour!TZ$4,Usage!$D$3:$ABF$3,0)),"")</f>
        <v/>
      </c>
      <c r="UA59" s="6" t="str">
        <f>IFERROR(INDEX(Sales!$D$5:$ABF$18,MATCH(UsagePerHour!$B59,Sales!$C$5:$C$18,0),MATCH(UsagePerHour!UA$4,Sales!$D$3:$ABF$3,0))/UA$2*INDEX(Usage!$D$5:$ABF$11,MATCH(UsagePerHour!$B$52,Usage!$C$5:$C$11,0),MATCH(UsagePerHour!UA$4,Usage!$D$3:$ABF$3,0)),"")</f>
        <v/>
      </c>
      <c r="UB59" s="6" t="str">
        <f>IFERROR(INDEX(Sales!$D$5:$ABF$18,MATCH(UsagePerHour!$B59,Sales!$C$5:$C$18,0),MATCH(UsagePerHour!UB$4,Sales!$D$3:$ABF$3,0))/UB$2*INDEX(Usage!$D$5:$ABF$11,MATCH(UsagePerHour!$B$52,Usage!$C$5:$C$11,0),MATCH(UsagePerHour!UB$4,Usage!$D$3:$ABF$3,0)),"")</f>
        <v/>
      </c>
      <c r="UC59" s="6" t="str">
        <f>IFERROR(INDEX(Sales!$D$5:$ABF$18,MATCH(UsagePerHour!$B59,Sales!$C$5:$C$18,0),MATCH(UsagePerHour!UC$4,Sales!$D$3:$ABF$3,0))/UC$2*INDEX(Usage!$D$5:$ABF$11,MATCH(UsagePerHour!$B$52,Usage!$C$5:$C$11,0),MATCH(UsagePerHour!UC$4,Usage!$D$3:$ABF$3,0)),"")</f>
        <v/>
      </c>
      <c r="UD59" s="6" t="str">
        <f>IFERROR(INDEX(Sales!$D$5:$ABF$18,MATCH(UsagePerHour!$B59,Sales!$C$5:$C$18,0),MATCH(UsagePerHour!UD$4,Sales!$D$3:$ABF$3,0))/UD$2*INDEX(Usage!$D$5:$ABF$11,MATCH(UsagePerHour!$B$52,Usage!$C$5:$C$11,0),MATCH(UsagePerHour!UD$4,Usage!$D$3:$ABF$3,0)),"")</f>
        <v/>
      </c>
      <c r="UE59" s="6" t="str">
        <f>IFERROR(INDEX(Sales!$D$5:$ABF$18,MATCH(UsagePerHour!$B59,Sales!$C$5:$C$18,0),MATCH(UsagePerHour!UE$4,Sales!$D$3:$ABF$3,0))/UE$2*INDEX(Usage!$D$5:$ABF$11,MATCH(UsagePerHour!$B$52,Usage!$C$5:$C$11,0),MATCH(UsagePerHour!UE$4,Usage!$D$3:$ABF$3,0)),"")</f>
        <v/>
      </c>
      <c r="UF59" s="6" t="str">
        <f>IFERROR(INDEX(Sales!$D$5:$ABF$18,MATCH(UsagePerHour!$B59,Sales!$C$5:$C$18,0),MATCH(UsagePerHour!UF$4,Sales!$D$3:$ABF$3,0))/UF$2*INDEX(Usage!$D$5:$ABF$11,MATCH(UsagePerHour!$B$52,Usage!$C$5:$C$11,0),MATCH(UsagePerHour!UF$4,Usage!$D$3:$ABF$3,0)),"")</f>
        <v/>
      </c>
      <c r="UG59" s="6" t="str">
        <f>IFERROR(INDEX(Sales!$D$5:$ABF$18,MATCH(UsagePerHour!$B59,Sales!$C$5:$C$18,0),MATCH(UsagePerHour!UG$4,Sales!$D$3:$ABF$3,0))/UG$2*INDEX(Usage!$D$5:$ABF$11,MATCH(UsagePerHour!$B$52,Usage!$C$5:$C$11,0),MATCH(UsagePerHour!UG$4,Usage!$D$3:$ABF$3,0)),"")</f>
        <v/>
      </c>
      <c r="UH59" s="6" t="str">
        <f>IFERROR(INDEX(Sales!$D$5:$ABF$18,MATCH(UsagePerHour!$B59,Sales!$C$5:$C$18,0),MATCH(UsagePerHour!UH$4,Sales!$D$3:$ABF$3,0))/UH$2*INDEX(Usage!$D$5:$ABF$11,MATCH(UsagePerHour!$B$52,Usage!$C$5:$C$11,0),MATCH(UsagePerHour!UH$4,Usage!$D$3:$ABF$3,0)),"")</f>
        <v/>
      </c>
      <c r="UI59" s="6" t="str">
        <f>IFERROR(INDEX(Sales!$D$5:$ABF$18,MATCH(UsagePerHour!$B59,Sales!$C$5:$C$18,0),MATCH(UsagePerHour!UI$4,Sales!$D$3:$ABF$3,0))/UI$2*INDEX(Usage!$D$5:$ABF$11,MATCH(UsagePerHour!$B$52,Usage!$C$5:$C$11,0),MATCH(UsagePerHour!UI$4,Usage!$D$3:$ABF$3,0)),"")</f>
        <v/>
      </c>
      <c r="UJ59" s="6" t="str">
        <f>IFERROR(INDEX(Sales!$D$5:$ABF$18,MATCH(UsagePerHour!$B59,Sales!$C$5:$C$18,0),MATCH(UsagePerHour!UJ$4,Sales!$D$3:$ABF$3,0))/UJ$2*INDEX(Usage!$D$5:$ABF$11,MATCH(UsagePerHour!$B$52,Usage!$C$5:$C$11,0),MATCH(UsagePerHour!UJ$4,Usage!$D$3:$ABF$3,0)),"")</f>
        <v/>
      </c>
      <c r="UK59" s="6" t="str">
        <f>IFERROR(INDEX(Sales!$D$5:$ABF$18,MATCH(UsagePerHour!$B59,Sales!$C$5:$C$18,0),MATCH(UsagePerHour!UK$4,Sales!$D$3:$ABF$3,0))/UK$2*INDEX(Usage!$D$5:$ABF$11,MATCH(UsagePerHour!$B$52,Usage!$C$5:$C$11,0),MATCH(UsagePerHour!UK$4,Usage!$D$3:$ABF$3,0)),"")</f>
        <v/>
      </c>
      <c r="UL59" s="6" t="str">
        <f>IFERROR(INDEX(Sales!$D$5:$ABF$18,MATCH(UsagePerHour!$B59,Sales!$C$5:$C$18,0),MATCH(UsagePerHour!UL$4,Sales!$D$3:$ABF$3,0))/UL$2*INDEX(Usage!$D$5:$ABF$11,MATCH(UsagePerHour!$B$52,Usage!$C$5:$C$11,0),MATCH(UsagePerHour!UL$4,Usage!$D$3:$ABF$3,0)),"")</f>
        <v/>
      </c>
      <c r="UM59" s="6" t="str">
        <f>IFERROR(INDEX(Sales!$D$5:$ABF$18,MATCH(UsagePerHour!$B59,Sales!$C$5:$C$18,0),MATCH(UsagePerHour!UM$4,Sales!$D$3:$ABF$3,0))/UM$2*INDEX(Usage!$D$5:$ABF$11,MATCH(UsagePerHour!$B$52,Usage!$C$5:$C$11,0),MATCH(UsagePerHour!UM$4,Usage!$D$3:$ABF$3,0)),"")</f>
        <v/>
      </c>
      <c r="UN59" s="6" t="str">
        <f>IFERROR(INDEX(Sales!$D$5:$ABF$18,MATCH(UsagePerHour!$B59,Sales!$C$5:$C$18,0),MATCH(UsagePerHour!UN$4,Sales!$D$3:$ABF$3,0))/UN$2*INDEX(Usage!$D$5:$ABF$11,MATCH(UsagePerHour!$B$52,Usage!$C$5:$C$11,0),MATCH(UsagePerHour!UN$4,Usage!$D$3:$ABF$3,0)),"")</f>
        <v/>
      </c>
      <c r="UO59" s="6" t="str">
        <f>IFERROR(INDEX(Sales!$D$5:$ABF$18,MATCH(UsagePerHour!$B59,Sales!$C$5:$C$18,0),MATCH(UsagePerHour!UO$4,Sales!$D$3:$ABF$3,0))/UO$2*INDEX(Usage!$D$5:$ABF$11,MATCH(UsagePerHour!$B$52,Usage!$C$5:$C$11,0),MATCH(UsagePerHour!UO$4,Usage!$D$3:$ABF$3,0)),"")</f>
        <v/>
      </c>
      <c r="UP59" s="6" t="str">
        <f>IFERROR(INDEX(Sales!$D$5:$ABF$18,MATCH(UsagePerHour!$B59,Sales!$C$5:$C$18,0),MATCH(UsagePerHour!UP$4,Sales!$D$3:$ABF$3,0))/UP$2*INDEX(Usage!$D$5:$ABF$11,MATCH(UsagePerHour!$B$52,Usage!$C$5:$C$11,0),MATCH(UsagePerHour!UP$4,Usage!$D$3:$ABF$3,0)),"")</f>
        <v/>
      </c>
      <c r="UQ59" s="6" t="str">
        <f>IFERROR(INDEX(Sales!$D$5:$ABF$18,MATCH(UsagePerHour!$B59,Sales!$C$5:$C$18,0),MATCH(UsagePerHour!UQ$4,Sales!$D$3:$ABF$3,0))/UQ$2*INDEX(Usage!$D$5:$ABF$11,MATCH(UsagePerHour!$B$52,Usage!$C$5:$C$11,0),MATCH(UsagePerHour!UQ$4,Usage!$D$3:$ABF$3,0)),"")</f>
        <v/>
      </c>
      <c r="UR59" s="6" t="str">
        <f>IFERROR(INDEX(Sales!$D$5:$ABF$18,MATCH(UsagePerHour!$B59,Sales!$C$5:$C$18,0),MATCH(UsagePerHour!UR$4,Sales!$D$3:$ABF$3,0))/UR$2*INDEX(Usage!$D$5:$ABF$11,MATCH(UsagePerHour!$B$52,Usage!$C$5:$C$11,0),MATCH(UsagePerHour!UR$4,Usage!$D$3:$ABF$3,0)),"")</f>
        <v/>
      </c>
      <c r="US59" s="6" t="str">
        <f>IFERROR(INDEX(Sales!$D$5:$ABF$18,MATCH(UsagePerHour!$B59,Sales!$C$5:$C$18,0),MATCH(UsagePerHour!US$4,Sales!$D$3:$ABF$3,0))/US$2*INDEX(Usage!$D$5:$ABF$11,MATCH(UsagePerHour!$B$52,Usage!$C$5:$C$11,0),MATCH(UsagePerHour!US$4,Usage!$D$3:$ABF$3,0)),"")</f>
        <v/>
      </c>
      <c r="UT59" s="6" t="str">
        <f>IFERROR(INDEX(Sales!$D$5:$ABF$18,MATCH(UsagePerHour!$B59,Sales!$C$5:$C$18,0),MATCH(UsagePerHour!UT$4,Sales!$D$3:$ABF$3,0))/UT$2*INDEX(Usage!$D$5:$ABF$11,MATCH(UsagePerHour!$B$52,Usage!$C$5:$C$11,0),MATCH(UsagePerHour!UT$4,Usage!$D$3:$ABF$3,0)),"")</f>
        <v/>
      </c>
      <c r="UU59" s="6" t="str">
        <f>IFERROR(INDEX(Sales!$D$5:$ABF$18,MATCH(UsagePerHour!$B59,Sales!$C$5:$C$18,0),MATCH(UsagePerHour!UU$4,Sales!$D$3:$ABF$3,0))/UU$2*INDEX(Usage!$D$5:$ABF$11,MATCH(UsagePerHour!$B$52,Usage!$C$5:$C$11,0),MATCH(UsagePerHour!UU$4,Usage!$D$3:$ABF$3,0)),"")</f>
        <v/>
      </c>
      <c r="UV59" s="6" t="str">
        <f>IFERROR(INDEX(Sales!$D$5:$ABF$18,MATCH(UsagePerHour!$B59,Sales!$C$5:$C$18,0),MATCH(UsagePerHour!UV$4,Sales!$D$3:$ABF$3,0))/UV$2*INDEX(Usage!$D$5:$ABF$11,MATCH(UsagePerHour!$B$52,Usage!$C$5:$C$11,0),MATCH(UsagePerHour!UV$4,Usage!$D$3:$ABF$3,0)),"")</f>
        <v/>
      </c>
      <c r="UW59" s="6" t="str">
        <f>IFERROR(INDEX(Sales!$D$5:$ABF$18,MATCH(UsagePerHour!$B59,Sales!$C$5:$C$18,0),MATCH(UsagePerHour!UW$4,Sales!$D$3:$ABF$3,0))/UW$2*INDEX(Usage!$D$5:$ABF$11,MATCH(UsagePerHour!$B$52,Usage!$C$5:$C$11,0),MATCH(UsagePerHour!UW$4,Usage!$D$3:$ABF$3,0)),"")</f>
        <v/>
      </c>
      <c r="UX59" s="6" t="str">
        <f>IFERROR(INDEX(Sales!$D$5:$ABF$18,MATCH(UsagePerHour!$B59,Sales!$C$5:$C$18,0),MATCH(UsagePerHour!UX$4,Sales!$D$3:$ABF$3,0))/UX$2*INDEX(Usage!$D$5:$ABF$11,MATCH(UsagePerHour!$B$52,Usage!$C$5:$C$11,0),MATCH(UsagePerHour!UX$4,Usage!$D$3:$ABF$3,0)),"")</f>
        <v/>
      </c>
      <c r="UY59" s="6" t="str">
        <f>IFERROR(INDEX(Sales!$D$5:$ABF$18,MATCH(UsagePerHour!$B59,Sales!$C$5:$C$18,0),MATCH(UsagePerHour!UY$4,Sales!$D$3:$ABF$3,0))/UY$2*INDEX(Usage!$D$5:$ABF$11,MATCH(UsagePerHour!$B$52,Usage!$C$5:$C$11,0),MATCH(UsagePerHour!UY$4,Usage!$D$3:$ABF$3,0)),"")</f>
        <v/>
      </c>
      <c r="UZ59" s="6" t="str">
        <f>IFERROR(INDEX(Sales!$D$5:$ABF$18,MATCH(UsagePerHour!$B59,Sales!$C$5:$C$18,0),MATCH(UsagePerHour!UZ$4,Sales!$D$3:$ABF$3,0))/UZ$2*INDEX(Usage!$D$5:$ABF$11,MATCH(UsagePerHour!$B$52,Usage!$C$5:$C$11,0),MATCH(UsagePerHour!UZ$4,Usage!$D$3:$ABF$3,0)),"")</f>
        <v/>
      </c>
      <c r="VA59" s="6" t="str">
        <f>IFERROR(INDEX(Sales!$D$5:$ABF$18,MATCH(UsagePerHour!$B59,Sales!$C$5:$C$18,0),MATCH(UsagePerHour!VA$4,Sales!$D$3:$ABF$3,0))/VA$2*INDEX(Usage!$D$5:$ABF$11,MATCH(UsagePerHour!$B$52,Usage!$C$5:$C$11,0),MATCH(UsagePerHour!VA$4,Usage!$D$3:$ABF$3,0)),"")</f>
        <v/>
      </c>
      <c r="VB59" s="6" t="str">
        <f>IFERROR(INDEX(Sales!$D$5:$ABF$18,MATCH(UsagePerHour!$B59,Sales!$C$5:$C$18,0),MATCH(UsagePerHour!VB$4,Sales!$D$3:$ABF$3,0))/VB$2*INDEX(Usage!$D$5:$ABF$11,MATCH(UsagePerHour!$B$52,Usage!$C$5:$C$11,0),MATCH(UsagePerHour!VB$4,Usage!$D$3:$ABF$3,0)),"")</f>
        <v/>
      </c>
      <c r="VC59" s="6" t="str">
        <f>IFERROR(INDEX(Sales!$D$5:$ABF$18,MATCH(UsagePerHour!$B59,Sales!$C$5:$C$18,0),MATCH(UsagePerHour!VC$4,Sales!$D$3:$ABF$3,0))/VC$2*INDEX(Usage!$D$5:$ABF$11,MATCH(UsagePerHour!$B$52,Usage!$C$5:$C$11,0),MATCH(UsagePerHour!VC$4,Usage!$D$3:$ABF$3,0)),"")</f>
        <v/>
      </c>
      <c r="VD59" s="6" t="str">
        <f>IFERROR(INDEX(Sales!$D$5:$ABF$18,MATCH(UsagePerHour!$B59,Sales!$C$5:$C$18,0),MATCH(UsagePerHour!VD$4,Sales!$D$3:$ABF$3,0))/VD$2*INDEX(Usage!$D$5:$ABF$11,MATCH(UsagePerHour!$B$52,Usage!$C$5:$C$11,0),MATCH(UsagePerHour!VD$4,Usage!$D$3:$ABF$3,0)),"")</f>
        <v/>
      </c>
      <c r="VE59" s="6" t="str">
        <f>IFERROR(INDEX(Sales!$D$5:$ABF$18,MATCH(UsagePerHour!$B59,Sales!$C$5:$C$18,0),MATCH(UsagePerHour!VE$4,Sales!$D$3:$ABF$3,0))/VE$2*INDEX(Usage!$D$5:$ABF$11,MATCH(UsagePerHour!$B$52,Usage!$C$5:$C$11,0),MATCH(UsagePerHour!VE$4,Usage!$D$3:$ABF$3,0)),"")</f>
        <v/>
      </c>
      <c r="VF59" s="6" t="str">
        <f>IFERROR(INDEX(Sales!$D$5:$ABF$18,MATCH(UsagePerHour!$B59,Sales!$C$5:$C$18,0),MATCH(UsagePerHour!VF$4,Sales!$D$3:$ABF$3,0))/VF$2*INDEX(Usage!$D$5:$ABF$11,MATCH(UsagePerHour!$B$52,Usage!$C$5:$C$11,0),MATCH(UsagePerHour!VF$4,Usage!$D$3:$ABF$3,0)),"")</f>
        <v/>
      </c>
      <c r="VG59" s="6" t="str">
        <f>IFERROR(INDEX(Sales!$D$5:$ABF$18,MATCH(UsagePerHour!$B59,Sales!$C$5:$C$18,0),MATCH(UsagePerHour!VG$4,Sales!$D$3:$ABF$3,0))/VG$2*INDEX(Usage!$D$5:$ABF$11,MATCH(UsagePerHour!$B$52,Usage!$C$5:$C$11,0),MATCH(UsagePerHour!VG$4,Usage!$D$3:$ABF$3,0)),"")</f>
        <v/>
      </c>
      <c r="VH59" s="6" t="str">
        <f>IFERROR(INDEX(Sales!$D$5:$ABF$18,MATCH(UsagePerHour!$B59,Sales!$C$5:$C$18,0),MATCH(UsagePerHour!VH$4,Sales!$D$3:$ABF$3,0))/VH$2*INDEX(Usage!$D$5:$ABF$11,MATCH(UsagePerHour!$B$52,Usage!$C$5:$C$11,0),MATCH(UsagePerHour!VH$4,Usage!$D$3:$ABF$3,0)),"")</f>
        <v/>
      </c>
      <c r="VI59" s="6" t="str">
        <f>IFERROR(INDEX(Sales!$D$5:$ABF$18,MATCH(UsagePerHour!$B59,Sales!$C$5:$C$18,0),MATCH(UsagePerHour!VI$4,Sales!$D$3:$ABF$3,0))/VI$2*INDEX(Usage!$D$5:$ABF$11,MATCH(UsagePerHour!$B$52,Usage!$C$5:$C$11,0),MATCH(UsagePerHour!VI$4,Usage!$D$3:$ABF$3,0)),"")</f>
        <v/>
      </c>
      <c r="VJ59" s="6" t="str">
        <f>IFERROR(INDEX(Sales!$D$5:$ABF$18,MATCH(UsagePerHour!$B59,Sales!$C$5:$C$18,0),MATCH(UsagePerHour!VJ$4,Sales!$D$3:$ABF$3,0))/VJ$2*INDEX(Usage!$D$5:$ABF$11,MATCH(UsagePerHour!$B$52,Usage!$C$5:$C$11,0),MATCH(UsagePerHour!VJ$4,Usage!$D$3:$ABF$3,0)),"")</f>
        <v/>
      </c>
      <c r="VK59" s="6" t="str">
        <f>IFERROR(INDEX(Sales!$D$5:$ABF$18,MATCH(UsagePerHour!$B59,Sales!$C$5:$C$18,0),MATCH(UsagePerHour!VK$4,Sales!$D$3:$ABF$3,0))/VK$2*INDEX(Usage!$D$5:$ABF$11,MATCH(UsagePerHour!$B$52,Usage!$C$5:$C$11,0),MATCH(UsagePerHour!VK$4,Usage!$D$3:$ABF$3,0)),"")</f>
        <v/>
      </c>
      <c r="VL59" s="6" t="str">
        <f>IFERROR(INDEX(Sales!$D$5:$ABF$18,MATCH(UsagePerHour!$B59,Sales!$C$5:$C$18,0),MATCH(UsagePerHour!VL$4,Sales!$D$3:$ABF$3,0))/VL$2*INDEX(Usage!$D$5:$ABF$11,MATCH(UsagePerHour!$B$52,Usage!$C$5:$C$11,0),MATCH(UsagePerHour!VL$4,Usage!$D$3:$ABF$3,0)),"")</f>
        <v/>
      </c>
      <c r="VM59" s="6" t="str">
        <f>IFERROR(INDEX(Sales!$D$5:$ABF$18,MATCH(UsagePerHour!$B59,Sales!$C$5:$C$18,0),MATCH(UsagePerHour!VM$4,Sales!$D$3:$ABF$3,0))/VM$2*INDEX(Usage!$D$5:$ABF$11,MATCH(UsagePerHour!$B$52,Usage!$C$5:$C$11,0),MATCH(UsagePerHour!VM$4,Usage!$D$3:$ABF$3,0)),"")</f>
        <v/>
      </c>
      <c r="VN59" s="6" t="str">
        <f>IFERROR(INDEX(Sales!$D$5:$ABF$18,MATCH(UsagePerHour!$B59,Sales!$C$5:$C$18,0),MATCH(UsagePerHour!VN$4,Sales!$D$3:$ABF$3,0))/VN$2*INDEX(Usage!$D$5:$ABF$11,MATCH(UsagePerHour!$B$52,Usage!$C$5:$C$11,0),MATCH(UsagePerHour!VN$4,Usage!$D$3:$ABF$3,0)),"")</f>
        <v/>
      </c>
      <c r="VO59" s="6" t="str">
        <f>IFERROR(INDEX(Sales!$D$5:$ABF$18,MATCH(UsagePerHour!$B59,Sales!$C$5:$C$18,0),MATCH(UsagePerHour!VO$4,Sales!$D$3:$ABF$3,0))/VO$2*INDEX(Usage!$D$5:$ABF$11,MATCH(UsagePerHour!$B$52,Usage!$C$5:$C$11,0),MATCH(UsagePerHour!VO$4,Usage!$D$3:$ABF$3,0)),"")</f>
        <v/>
      </c>
      <c r="VP59" s="6" t="str">
        <f>IFERROR(INDEX(Sales!$D$5:$ABF$18,MATCH(UsagePerHour!$B59,Sales!$C$5:$C$18,0),MATCH(UsagePerHour!VP$4,Sales!$D$3:$ABF$3,0))/VP$2*INDEX(Usage!$D$5:$ABF$11,MATCH(UsagePerHour!$B$52,Usage!$C$5:$C$11,0),MATCH(UsagePerHour!VP$4,Usage!$D$3:$ABF$3,0)),"")</f>
        <v/>
      </c>
      <c r="VQ59" s="6" t="str">
        <f>IFERROR(INDEX(Sales!$D$5:$ABF$18,MATCH(UsagePerHour!$B59,Sales!$C$5:$C$18,0),MATCH(UsagePerHour!VQ$4,Sales!$D$3:$ABF$3,0))/VQ$2*INDEX(Usage!$D$5:$ABF$11,MATCH(UsagePerHour!$B$52,Usage!$C$5:$C$11,0),MATCH(UsagePerHour!VQ$4,Usage!$D$3:$ABF$3,0)),"")</f>
        <v/>
      </c>
      <c r="VR59" s="6" t="str">
        <f>IFERROR(INDEX(Sales!$D$5:$ABF$18,MATCH(UsagePerHour!$B59,Sales!$C$5:$C$18,0),MATCH(UsagePerHour!VR$4,Sales!$D$3:$ABF$3,0))/VR$2*INDEX(Usage!$D$5:$ABF$11,MATCH(UsagePerHour!$B$52,Usage!$C$5:$C$11,0),MATCH(UsagePerHour!VR$4,Usage!$D$3:$ABF$3,0)),"")</f>
        <v/>
      </c>
      <c r="VS59" s="6" t="str">
        <f>IFERROR(INDEX(Sales!$D$5:$ABF$18,MATCH(UsagePerHour!$B59,Sales!$C$5:$C$18,0),MATCH(UsagePerHour!VS$4,Sales!$D$3:$ABF$3,0))/VS$2*INDEX(Usage!$D$5:$ABF$11,MATCH(UsagePerHour!$B$52,Usage!$C$5:$C$11,0),MATCH(UsagePerHour!VS$4,Usage!$D$3:$ABF$3,0)),"")</f>
        <v/>
      </c>
      <c r="VT59" s="6" t="str">
        <f>IFERROR(INDEX(Sales!$D$5:$ABF$18,MATCH(UsagePerHour!$B59,Sales!$C$5:$C$18,0),MATCH(UsagePerHour!VT$4,Sales!$D$3:$ABF$3,0))/VT$2*INDEX(Usage!$D$5:$ABF$11,MATCH(UsagePerHour!$B$52,Usage!$C$5:$C$11,0),MATCH(UsagePerHour!VT$4,Usage!$D$3:$ABF$3,0)),"")</f>
        <v/>
      </c>
      <c r="VU59" s="6" t="str">
        <f>IFERROR(INDEX(Sales!$D$5:$ABF$18,MATCH(UsagePerHour!$B59,Sales!$C$5:$C$18,0),MATCH(UsagePerHour!VU$4,Sales!$D$3:$ABF$3,0))/VU$2*INDEX(Usage!$D$5:$ABF$11,MATCH(UsagePerHour!$B$52,Usage!$C$5:$C$11,0),MATCH(UsagePerHour!VU$4,Usage!$D$3:$ABF$3,0)),"")</f>
        <v/>
      </c>
      <c r="VV59" s="6" t="str">
        <f>IFERROR(INDEX(Sales!$D$5:$ABF$18,MATCH(UsagePerHour!$B59,Sales!$C$5:$C$18,0),MATCH(UsagePerHour!VV$4,Sales!$D$3:$ABF$3,0))/VV$2*INDEX(Usage!$D$5:$ABF$11,MATCH(UsagePerHour!$B$52,Usage!$C$5:$C$11,0),MATCH(UsagePerHour!VV$4,Usage!$D$3:$ABF$3,0)),"")</f>
        <v/>
      </c>
      <c r="VW59" s="6" t="str">
        <f>IFERROR(INDEX(Sales!$D$5:$ABF$18,MATCH(UsagePerHour!$B59,Sales!$C$5:$C$18,0),MATCH(UsagePerHour!VW$4,Sales!$D$3:$ABF$3,0))/VW$2*INDEX(Usage!$D$5:$ABF$11,MATCH(UsagePerHour!$B$52,Usage!$C$5:$C$11,0),MATCH(UsagePerHour!VW$4,Usage!$D$3:$ABF$3,0)),"")</f>
        <v/>
      </c>
      <c r="VX59" s="6" t="str">
        <f>IFERROR(INDEX(Sales!$D$5:$ABF$18,MATCH(UsagePerHour!$B59,Sales!$C$5:$C$18,0),MATCH(UsagePerHour!VX$4,Sales!$D$3:$ABF$3,0))/VX$2*INDEX(Usage!$D$5:$ABF$11,MATCH(UsagePerHour!$B$52,Usage!$C$5:$C$11,0),MATCH(UsagePerHour!VX$4,Usage!$D$3:$ABF$3,0)),"")</f>
        <v/>
      </c>
      <c r="VY59" s="6" t="str">
        <f>IFERROR(INDEX(Sales!$D$5:$ABF$18,MATCH(UsagePerHour!$B59,Sales!$C$5:$C$18,0),MATCH(UsagePerHour!VY$4,Sales!$D$3:$ABF$3,0))/VY$2*INDEX(Usage!$D$5:$ABF$11,MATCH(UsagePerHour!$B$52,Usage!$C$5:$C$11,0),MATCH(UsagePerHour!VY$4,Usage!$D$3:$ABF$3,0)),"")</f>
        <v/>
      </c>
      <c r="VZ59" s="6" t="str">
        <f>IFERROR(INDEX(Sales!$D$5:$ABF$18,MATCH(UsagePerHour!$B59,Sales!$C$5:$C$18,0),MATCH(UsagePerHour!VZ$4,Sales!$D$3:$ABF$3,0))/VZ$2*INDEX(Usage!$D$5:$ABF$11,MATCH(UsagePerHour!$B$52,Usage!$C$5:$C$11,0),MATCH(UsagePerHour!VZ$4,Usage!$D$3:$ABF$3,0)),"")</f>
        <v/>
      </c>
      <c r="WA59" s="6" t="str">
        <f>IFERROR(INDEX(Sales!$D$5:$ABF$18,MATCH(UsagePerHour!$B59,Sales!$C$5:$C$18,0),MATCH(UsagePerHour!WA$4,Sales!$D$3:$ABF$3,0))/WA$2*INDEX(Usage!$D$5:$ABF$11,MATCH(UsagePerHour!$B$52,Usage!$C$5:$C$11,0),MATCH(UsagePerHour!WA$4,Usage!$D$3:$ABF$3,0)),"")</f>
        <v/>
      </c>
      <c r="WB59" s="6" t="str">
        <f>IFERROR(INDEX(Sales!$D$5:$ABF$18,MATCH(UsagePerHour!$B59,Sales!$C$5:$C$18,0),MATCH(UsagePerHour!WB$4,Sales!$D$3:$ABF$3,0))/WB$2*INDEX(Usage!$D$5:$ABF$11,MATCH(UsagePerHour!$B$52,Usage!$C$5:$C$11,0),MATCH(UsagePerHour!WB$4,Usage!$D$3:$ABF$3,0)),"")</f>
        <v/>
      </c>
      <c r="WC59" s="6" t="str">
        <f>IFERROR(INDEX(Sales!$D$5:$ABF$18,MATCH(UsagePerHour!$B59,Sales!$C$5:$C$18,0),MATCH(UsagePerHour!WC$4,Sales!$D$3:$ABF$3,0))/WC$2*INDEX(Usage!$D$5:$ABF$11,MATCH(UsagePerHour!$B$52,Usage!$C$5:$C$11,0),MATCH(UsagePerHour!WC$4,Usage!$D$3:$ABF$3,0)),"")</f>
        <v/>
      </c>
      <c r="WD59" s="6" t="str">
        <f>IFERROR(INDEX(Sales!$D$5:$ABF$18,MATCH(UsagePerHour!$B59,Sales!$C$5:$C$18,0),MATCH(UsagePerHour!WD$4,Sales!$D$3:$ABF$3,0))/WD$2*INDEX(Usage!$D$5:$ABF$11,MATCH(UsagePerHour!$B$52,Usage!$C$5:$C$11,0),MATCH(UsagePerHour!WD$4,Usage!$D$3:$ABF$3,0)),"")</f>
        <v/>
      </c>
      <c r="WE59" s="6" t="str">
        <f>IFERROR(INDEX(Sales!$D$5:$ABF$18,MATCH(UsagePerHour!$B59,Sales!$C$5:$C$18,0),MATCH(UsagePerHour!WE$4,Sales!$D$3:$ABF$3,0))/WE$2*INDEX(Usage!$D$5:$ABF$11,MATCH(UsagePerHour!$B$52,Usage!$C$5:$C$11,0),MATCH(UsagePerHour!WE$4,Usage!$D$3:$ABF$3,0)),"")</f>
        <v/>
      </c>
      <c r="WF59" s="6" t="str">
        <f>IFERROR(INDEX(Sales!$D$5:$ABF$18,MATCH(UsagePerHour!$B59,Sales!$C$5:$C$18,0),MATCH(UsagePerHour!WF$4,Sales!$D$3:$ABF$3,0))/WF$2*INDEX(Usage!$D$5:$ABF$11,MATCH(UsagePerHour!$B$52,Usage!$C$5:$C$11,0),MATCH(UsagePerHour!WF$4,Usage!$D$3:$ABF$3,0)),"")</f>
        <v/>
      </c>
      <c r="WG59" s="6" t="str">
        <f>IFERROR(INDEX(Sales!$D$5:$ABF$18,MATCH(UsagePerHour!$B59,Sales!$C$5:$C$18,0),MATCH(UsagePerHour!WG$4,Sales!$D$3:$ABF$3,0))/WG$2*INDEX(Usage!$D$5:$ABF$11,MATCH(UsagePerHour!$B$52,Usage!$C$5:$C$11,0),MATCH(UsagePerHour!WG$4,Usage!$D$3:$ABF$3,0)),"")</f>
        <v/>
      </c>
      <c r="WH59" s="6" t="str">
        <f>IFERROR(INDEX(Sales!$D$5:$ABF$18,MATCH(UsagePerHour!$B59,Sales!$C$5:$C$18,0),MATCH(UsagePerHour!WH$4,Sales!$D$3:$ABF$3,0))/WH$2*INDEX(Usage!$D$5:$ABF$11,MATCH(UsagePerHour!$B$52,Usage!$C$5:$C$11,0),MATCH(UsagePerHour!WH$4,Usage!$D$3:$ABF$3,0)),"")</f>
        <v/>
      </c>
      <c r="WI59" s="6" t="str">
        <f>IFERROR(INDEX(Sales!$D$5:$ABF$18,MATCH(UsagePerHour!$B59,Sales!$C$5:$C$18,0),MATCH(UsagePerHour!WI$4,Sales!$D$3:$ABF$3,0))/WI$2*INDEX(Usage!$D$5:$ABF$11,MATCH(UsagePerHour!$B$52,Usage!$C$5:$C$11,0),MATCH(UsagePerHour!WI$4,Usage!$D$3:$ABF$3,0)),"")</f>
        <v/>
      </c>
      <c r="WJ59" s="6" t="str">
        <f>IFERROR(INDEX(Sales!$D$5:$ABF$18,MATCH(UsagePerHour!$B59,Sales!$C$5:$C$18,0),MATCH(UsagePerHour!WJ$4,Sales!$D$3:$ABF$3,0))/WJ$2*INDEX(Usage!$D$5:$ABF$11,MATCH(UsagePerHour!$B$52,Usage!$C$5:$C$11,0),MATCH(UsagePerHour!WJ$4,Usage!$D$3:$ABF$3,0)),"")</f>
        <v/>
      </c>
      <c r="WK59" s="6" t="str">
        <f>IFERROR(INDEX(Sales!$D$5:$ABF$18,MATCH(UsagePerHour!$B59,Sales!$C$5:$C$18,0),MATCH(UsagePerHour!WK$4,Sales!$D$3:$ABF$3,0))/WK$2*INDEX(Usage!$D$5:$ABF$11,MATCH(UsagePerHour!$B$52,Usage!$C$5:$C$11,0),MATCH(UsagePerHour!WK$4,Usage!$D$3:$ABF$3,0)),"")</f>
        <v/>
      </c>
      <c r="WL59" s="6" t="str">
        <f>IFERROR(INDEX(Sales!$D$5:$ABF$18,MATCH(UsagePerHour!$B59,Sales!$C$5:$C$18,0),MATCH(UsagePerHour!WL$4,Sales!$D$3:$ABF$3,0))/WL$2*INDEX(Usage!$D$5:$ABF$11,MATCH(UsagePerHour!$B$52,Usage!$C$5:$C$11,0),MATCH(UsagePerHour!WL$4,Usage!$D$3:$ABF$3,0)),"")</f>
        <v/>
      </c>
      <c r="WM59" s="6" t="str">
        <f>IFERROR(INDEX(Sales!$D$5:$ABF$18,MATCH(UsagePerHour!$B59,Sales!$C$5:$C$18,0),MATCH(UsagePerHour!WM$4,Sales!$D$3:$ABF$3,0))/WM$2*INDEX(Usage!$D$5:$ABF$11,MATCH(UsagePerHour!$B$52,Usage!$C$5:$C$11,0),MATCH(UsagePerHour!WM$4,Usage!$D$3:$ABF$3,0)),"")</f>
        <v/>
      </c>
      <c r="WN59" s="6" t="str">
        <f>IFERROR(INDEX(Sales!$D$5:$ABF$18,MATCH(UsagePerHour!$B59,Sales!$C$5:$C$18,0),MATCH(UsagePerHour!WN$4,Sales!$D$3:$ABF$3,0))/WN$2*INDEX(Usage!$D$5:$ABF$11,MATCH(UsagePerHour!$B$52,Usage!$C$5:$C$11,0),MATCH(UsagePerHour!WN$4,Usage!$D$3:$ABF$3,0)),"")</f>
        <v/>
      </c>
      <c r="WO59" s="6" t="str">
        <f>IFERROR(INDEX(Sales!$D$5:$ABF$18,MATCH(UsagePerHour!$B59,Sales!$C$5:$C$18,0),MATCH(UsagePerHour!WO$4,Sales!$D$3:$ABF$3,0))/WO$2*INDEX(Usage!$D$5:$ABF$11,MATCH(UsagePerHour!$B$52,Usage!$C$5:$C$11,0),MATCH(UsagePerHour!WO$4,Usage!$D$3:$ABF$3,0)),"")</f>
        <v/>
      </c>
      <c r="WP59" s="6" t="str">
        <f>IFERROR(INDEX(Sales!$D$5:$ABF$18,MATCH(UsagePerHour!$B59,Sales!$C$5:$C$18,0),MATCH(UsagePerHour!WP$4,Sales!$D$3:$ABF$3,0))/WP$2*INDEX(Usage!$D$5:$ABF$11,MATCH(UsagePerHour!$B$52,Usage!$C$5:$C$11,0),MATCH(UsagePerHour!WP$4,Usage!$D$3:$ABF$3,0)),"")</f>
        <v/>
      </c>
      <c r="WQ59" s="6" t="str">
        <f>IFERROR(INDEX(Sales!$D$5:$ABF$18,MATCH(UsagePerHour!$B59,Sales!$C$5:$C$18,0),MATCH(UsagePerHour!WQ$4,Sales!$D$3:$ABF$3,0))/WQ$2*INDEX(Usage!$D$5:$ABF$11,MATCH(UsagePerHour!$B$52,Usage!$C$5:$C$11,0),MATCH(UsagePerHour!WQ$4,Usage!$D$3:$ABF$3,0)),"")</f>
        <v/>
      </c>
      <c r="WR59" s="6" t="str">
        <f>IFERROR(INDEX(Sales!$D$5:$ABF$18,MATCH(UsagePerHour!$B59,Sales!$C$5:$C$18,0),MATCH(UsagePerHour!WR$4,Sales!$D$3:$ABF$3,0))/WR$2*INDEX(Usage!$D$5:$ABF$11,MATCH(UsagePerHour!$B$52,Usage!$C$5:$C$11,0),MATCH(UsagePerHour!WR$4,Usage!$D$3:$ABF$3,0)),"")</f>
        <v/>
      </c>
      <c r="WS59" s="6" t="str">
        <f>IFERROR(INDEX(Sales!$D$5:$ABF$18,MATCH(UsagePerHour!$B59,Sales!$C$5:$C$18,0),MATCH(UsagePerHour!WS$4,Sales!$D$3:$ABF$3,0))/WS$2*INDEX(Usage!$D$5:$ABF$11,MATCH(UsagePerHour!$B$52,Usage!$C$5:$C$11,0),MATCH(UsagePerHour!WS$4,Usage!$D$3:$ABF$3,0)),"")</f>
        <v/>
      </c>
      <c r="WT59" s="6" t="str">
        <f>IFERROR(INDEX(Sales!$D$5:$ABF$18,MATCH(UsagePerHour!$B59,Sales!$C$5:$C$18,0),MATCH(UsagePerHour!WT$4,Sales!$D$3:$ABF$3,0))/WT$2*INDEX(Usage!$D$5:$ABF$11,MATCH(UsagePerHour!$B$52,Usage!$C$5:$C$11,0),MATCH(UsagePerHour!WT$4,Usage!$D$3:$ABF$3,0)),"")</f>
        <v/>
      </c>
      <c r="WU59" s="6" t="str">
        <f>IFERROR(INDEX(Sales!$D$5:$ABF$18,MATCH(UsagePerHour!$B59,Sales!$C$5:$C$18,0),MATCH(UsagePerHour!WU$4,Sales!$D$3:$ABF$3,0))/WU$2*INDEX(Usage!$D$5:$ABF$11,MATCH(UsagePerHour!$B$52,Usage!$C$5:$C$11,0),MATCH(UsagePerHour!WU$4,Usage!$D$3:$ABF$3,0)),"")</f>
        <v/>
      </c>
      <c r="WV59" s="6" t="str">
        <f>IFERROR(INDEX(Sales!$D$5:$ABF$18,MATCH(UsagePerHour!$B59,Sales!$C$5:$C$18,0),MATCH(UsagePerHour!WV$4,Sales!$D$3:$ABF$3,0))/WV$2*INDEX(Usage!$D$5:$ABF$11,MATCH(UsagePerHour!$B$52,Usage!$C$5:$C$11,0),MATCH(UsagePerHour!WV$4,Usage!$D$3:$ABF$3,0)),"")</f>
        <v/>
      </c>
      <c r="WW59" s="6" t="str">
        <f>IFERROR(INDEX(Sales!$D$5:$ABF$18,MATCH(UsagePerHour!$B59,Sales!$C$5:$C$18,0),MATCH(UsagePerHour!WW$4,Sales!$D$3:$ABF$3,0))/WW$2*INDEX(Usage!$D$5:$ABF$11,MATCH(UsagePerHour!$B$52,Usage!$C$5:$C$11,0),MATCH(UsagePerHour!WW$4,Usage!$D$3:$ABF$3,0)),"")</f>
        <v/>
      </c>
      <c r="WX59" s="6" t="str">
        <f>IFERROR(INDEX(Sales!$D$5:$ABF$18,MATCH(UsagePerHour!$B59,Sales!$C$5:$C$18,0),MATCH(UsagePerHour!WX$4,Sales!$D$3:$ABF$3,0))/WX$2*INDEX(Usage!$D$5:$ABF$11,MATCH(UsagePerHour!$B$52,Usage!$C$5:$C$11,0),MATCH(UsagePerHour!WX$4,Usage!$D$3:$ABF$3,0)),"")</f>
        <v/>
      </c>
      <c r="WY59" s="6" t="str">
        <f>IFERROR(INDEX(Sales!$D$5:$ABF$18,MATCH(UsagePerHour!$B59,Sales!$C$5:$C$18,0),MATCH(UsagePerHour!WY$4,Sales!$D$3:$ABF$3,0))/WY$2*INDEX(Usage!$D$5:$ABF$11,MATCH(UsagePerHour!$B$52,Usage!$C$5:$C$11,0),MATCH(UsagePerHour!WY$4,Usage!$D$3:$ABF$3,0)),"")</f>
        <v/>
      </c>
      <c r="WZ59" s="6" t="str">
        <f>IFERROR(INDEX(Sales!$D$5:$ABF$18,MATCH(UsagePerHour!$B59,Sales!$C$5:$C$18,0),MATCH(UsagePerHour!WZ$4,Sales!$D$3:$ABF$3,0))/WZ$2*INDEX(Usage!$D$5:$ABF$11,MATCH(UsagePerHour!$B$52,Usage!$C$5:$C$11,0),MATCH(UsagePerHour!WZ$4,Usage!$D$3:$ABF$3,0)),"")</f>
        <v/>
      </c>
      <c r="XA59" s="6" t="str">
        <f>IFERROR(INDEX(Sales!$D$5:$ABF$18,MATCH(UsagePerHour!$B59,Sales!$C$5:$C$18,0),MATCH(UsagePerHour!XA$4,Sales!$D$3:$ABF$3,0))/XA$2*INDEX(Usage!$D$5:$ABF$11,MATCH(UsagePerHour!$B$52,Usage!$C$5:$C$11,0),MATCH(UsagePerHour!XA$4,Usage!$D$3:$ABF$3,0)),"")</f>
        <v/>
      </c>
      <c r="XB59" s="6" t="str">
        <f>IFERROR(INDEX(Sales!$D$5:$ABF$18,MATCH(UsagePerHour!$B59,Sales!$C$5:$C$18,0),MATCH(UsagePerHour!XB$4,Sales!$D$3:$ABF$3,0))/XB$2*INDEX(Usage!$D$5:$ABF$11,MATCH(UsagePerHour!$B$52,Usage!$C$5:$C$11,0),MATCH(UsagePerHour!XB$4,Usage!$D$3:$ABF$3,0)),"")</f>
        <v/>
      </c>
      <c r="XC59" s="6" t="str">
        <f>IFERROR(INDEX(Sales!$D$5:$ABF$18,MATCH(UsagePerHour!$B59,Sales!$C$5:$C$18,0),MATCH(UsagePerHour!XC$4,Sales!$D$3:$ABF$3,0))/XC$2*INDEX(Usage!$D$5:$ABF$11,MATCH(UsagePerHour!$B$52,Usage!$C$5:$C$11,0),MATCH(UsagePerHour!XC$4,Usage!$D$3:$ABF$3,0)),"")</f>
        <v/>
      </c>
      <c r="XD59" s="6" t="str">
        <f>IFERROR(INDEX(Sales!$D$5:$ABF$18,MATCH(UsagePerHour!$B59,Sales!$C$5:$C$18,0),MATCH(UsagePerHour!XD$4,Sales!$D$3:$ABF$3,0))/XD$2*INDEX(Usage!$D$5:$ABF$11,MATCH(UsagePerHour!$B$52,Usage!$C$5:$C$11,0),MATCH(UsagePerHour!XD$4,Usage!$D$3:$ABF$3,0)),"")</f>
        <v/>
      </c>
      <c r="XE59" s="6" t="str">
        <f>IFERROR(INDEX(Sales!$D$5:$ABF$18,MATCH(UsagePerHour!$B59,Sales!$C$5:$C$18,0),MATCH(UsagePerHour!XE$4,Sales!$D$3:$ABF$3,0))/XE$2*INDEX(Usage!$D$5:$ABF$11,MATCH(UsagePerHour!$B$52,Usage!$C$5:$C$11,0),MATCH(UsagePerHour!XE$4,Usage!$D$3:$ABF$3,0)),"")</f>
        <v/>
      </c>
      <c r="XF59" s="6" t="str">
        <f>IFERROR(INDEX(Sales!$D$5:$ABF$18,MATCH(UsagePerHour!$B59,Sales!$C$5:$C$18,0),MATCH(UsagePerHour!XF$4,Sales!$D$3:$ABF$3,0))/XF$2*INDEX(Usage!$D$5:$ABF$11,MATCH(UsagePerHour!$B$52,Usage!$C$5:$C$11,0),MATCH(UsagePerHour!XF$4,Usage!$D$3:$ABF$3,0)),"")</f>
        <v/>
      </c>
      <c r="XG59" s="6" t="str">
        <f>IFERROR(INDEX(Sales!$D$5:$ABF$18,MATCH(UsagePerHour!$B59,Sales!$C$5:$C$18,0),MATCH(UsagePerHour!XG$4,Sales!$D$3:$ABF$3,0))/XG$2*INDEX(Usage!$D$5:$ABF$11,MATCH(UsagePerHour!$B$52,Usage!$C$5:$C$11,0),MATCH(UsagePerHour!XG$4,Usage!$D$3:$ABF$3,0)),"")</f>
        <v/>
      </c>
      <c r="XH59" s="6" t="str">
        <f>IFERROR(INDEX(Sales!$D$5:$ABF$18,MATCH(UsagePerHour!$B59,Sales!$C$5:$C$18,0),MATCH(UsagePerHour!XH$4,Sales!$D$3:$ABF$3,0))/XH$2*INDEX(Usage!$D$5:$ABF$11,MATCH(UsagePerHour!$B$52,Usage!$C$5:$C$11,0),MATCH(UsagePerHour!XH$4,Usage!$D$3:$ABF$3,0)),"")</f>
        <v/>
      </c>
      <c r="XI59" s="6" t="str">
        <f>IFERROR(INDEX(Sales!$D$5:$ABF$18,MATCH(UsagePerHour!$B59,Sales!$C$5:$C$18,0),MATCH(UsagePerHour!XI$4,Sales!$D$3:$ABF$3,0))/XI$2*INDEX(Usage!$D$5:$ABF$11,MATCH(UsagePerHour!$B$52,Usage!$C$5:$C$11,0),MATCH(UsagePerHour!XI$4,Usage!$D$3:$ABF$3,0)),"")</f>
        <v/>
      </c>
      <c r="XJ59" s="6" t="str">
        <f>IFERROR(INDEX(Sales!$D$5:$ABF$18,MATCH(UsagePerHour!$B59,Sales!$C$5:$C$18,0),MATCH(UsagePerHour!XJ$4,Sales!$D$3:$ABF$3,0))/XJ$2*INDEX(Usage!$D$5:$ABF$11,MATCH(UsagePerHour!$B$52,Usage!$C$5:$C$11,0),MATCH(UsagePerHour!XJ$4,Usage!$D$3:$ABF$3,0)),"")</f>
        <v/>
      </c>
      <c r="XK59" s="6" t="str">
        <f>IFERROR(INDEX(Sales!$D$5:$ABF$18,MATCH(UsagePerHour!$B59,Sales!$C$5:$C$18,0),MATCH(UsagePerHour!XK$4,Sales!$D$3:$ABF$3,0))/XK$2*INDEX(Usage!$D$5:$ABF$11,MATCH(UsagePerHour!$B$52,Usage!$C$5:$C$11,0),MATCH(UsagePerHour!XK$4,Usage!$D$3:$ABF$3,0)),"")</f>
        <v/>
      </c>
      <c r="XL59" s="6" t="str">
        <f>IFERROR(INDEX(Sales!$D$5:$ABF$18,MATCH(UsagePerHour!$B59,Sales!$C$5:$C$18,0),MATCH(UsagePerHour!XL$4,Sales!$D$3:$ABF$3,0))/XL$2*INDEX(Usage!$D$5:$ABF$11,MATCH(UsagePerHour!$B$52,Usage!$C$5:$C$11,0),MATCH(UsagePerHour!XL$4,Usage!$D$3:$ABF$3,0)),"")</f>
        <v/>
      </c>
      <c r="XM59" s="6" t="str">
        <f>IFERROR(INDEX(Sales!$D$5:$ABF$18,MATCH(UsagePerHour!$B59,Sales!$C$5:$C$18,0),MATCH(UsagePerHour!XM$4,Sales!$D$3:$ABF$3,0))/XM$2*INDEX(Usage!$D$5:$ABF$11,MATCH(UsagePerHour!$B$52,Usage!$C$5:$C$11,0),MATCH(UsagePerHour!XM$4,Usage!$D$3:$ABF$3,0)),"")</f>
        <v/>
      </c>
      <c r="XN59" s="6" t="str">
        <f>IFERROR(INDEX(Sales!$D$5:$ABF$18,MATCH(UsagePerHour!$B59,Sales!$C$5:$C$18,0),MATCH(UsagePerHour!XN$4,Sales!$D$3:$ABF$3,0))/XN$2*INDEX(Usage!$D$5:$ABF$11,MATCH(UsagePerHour!$B$52,Usage!$C$5:$C$11,0),MATCH(UsagePerHour!XN$4,Usage!$D$3:$ABF$3,0)),"")</f>
        <v/>
      </c>
      <c r="XO59" s="6" t="str">
        <f>IFERROR(INDEX(Sales!$D$5:$ABF$18,MATCH(UsagePerHour!$B59,Sales!$C$5:$C$18,0),MATCH(UsagePerHour!XO$4,Sales!$D$3:$ABF$3,0))/XO$2*INDEX(Usage!$D$5:$ABF$11,MATCH(UsagePerHour!$B$52,Usage!$C$5:$C$11,0),MATCH(UsagePerHour!XO$4,Usage!$D$3:$ABF$3,0)),"")</f>
        <v/>
      </c>
      <c r="XP59" s="6" t="str">
        <f>IFERROR(INDEX(Sales!$D$5:$ABF$18,MATCH(UsagePerHour!$B59,Sales!$C$5:$C$18,0),MATCH(UsagePerHour!XP$4,Sales!$D$3:$ABF$3,0))/XP$2*INDEX(Usage!$D$5:$ABF$11,MATCH(UsagePerHour!$B$52,Usage!$C$5:$C$11,0),MATCH(UsagePerHour!XP$4,Usage!$D$3:$ABF$3,0)),"")</f>
        <v/>
      </c>
      <c r="XQ59" s="6" t="str">
        <f>IFERROR(INDEX(Sales!$D$5:$ABF$18,MATCH(UsagePerHour!$B59,Sales!$C$5:$C$18,0),MATCH(UsagePerHour!XQ$4,Sales!$D$3:$ABF$3,0))/XQ$2*INDEX(Usage!$D$5:$ABF$11,MATCH(UsagePerHour!$B$52,Usage!$C$5:$C$11,0),MATCH(UsagePerHour!XQ$4,Usage!$D$3:$ABF$3,0)),"")</f>
        <v/>
      </c>
      <c r="XR59" s="6" t="str">
        <f>IFERROR(INDEX(Sales!$D$5:$ABF$18,MATCH(UsagePerHour!$B59,Sales!$C$5:$C$18,0),MATCH(UsagePerHour!XR$4,Sales!$D$3:$ABF$3,0))/XR$2*INDEX(Usage!$D$5:$ABF$11,MATCH(UsagePerHour!$B$52,Usage!$C$5:$C$11,0),MATCH(UsagePerHour!XR$4,Usage!$D$3:$ABF$3,0)),"")</f>
        <v/>
      </c>
      <c r="XS59" s="6" t="str">
        <f>IFERROR(INDEX(Sales!$D$5:$ABF$18,MATCH(UsagePerHour!$B59,Sales!$C$5:$C$18,0),MATCH(UsagePerHour!XS$4,Sales!$D$3:$ABF$3,0))/XS$2*INDEX(Usage!$D$5:$ABF$11,MATCH(UsagePerHour!$B$52,Usage!$C$5:$C$11,0),MATCH(UsagePerHour!XS$4,Usage!$D$3:$ABF$3,0)),"")</f>
        <v/>
      </c>
      <c r="XT59" s="6" t="str">
        <f>IFERROR(INDEX(Sales!$D$5:$ABF$18,MATCH(UsagePerHour!$B59,Sales!$C$5:$C$18,0),MATCH(UsagePerHour!XT$4,Sales!$D$3:$ABF$3,0))/XT$2*INDEX(Usage!$D$5:$ABF$11,MATCH(UsagePerHour!$B$52,Usage!$C$5:$C$11,0),MATCH(UsagePerHour!XT$4,Usage!$D$3:$ABF$3,0)),"")</f>
        <v/>
      </c>
      <c r="XU59" s="6" t="str">
        <f>IFERROR(INDEX(Sales!$D$5:$ABF$18,MATCH(UsagePerHour!$B59,Sales!$C$5:$C$18,0),MATCH(UsagePerHour!XU$4,Sales!$D$3:$ABF$3,0))/XU$2*INDEX(Usage!$D$5:$ABF$11,MATCH(UsagePerHour!$B$52,Usage!$C$5:$C$11,0),MATCH(UsagePerHour!XU$4,Usage!$D$3:$ABF$3,0)),"")</f>
        <v/>
      </c>
      <c r="XV59" s="6" t="str">
        <f>IFERROR(INDEX(Sales!$D$5:$ABF$18,MATCH(UsagePerHour!$B59,Sales!$C$5:$C$18,0),MATCH(UsagePerHour!XV$4,Sales!$D$3:$ABF$3,0))/XV$2*INDEX(Usage!$D$5:$ABF$11,MATCH(UsagePerHour!$B$52,Usage!$C$5:$C$11,0),MATCH(UsagePerHour!XV$4,Usage!$D$3:$ABF$3,0)),"")</f>
        <v/>
      </c>
      <c r="XW59" s="6" t="str">
        <f>IFERROR(INDEX(Sales!$D$5:$ABF$18,MATCH(UsagePerHour!$B59,Sales!$C$5:$C$18,0),MATCH(UsagePerHour!XW$4,Sales!$D$3:$ABF$3,0))/XW$2*INDEX(Usage!$D$5:$ABF$11,MATCH(UsagePerHour!$B$52,Usage!$C$5:$C$11,0),MATCH(UsagePerHour!XW$4,Usage!$D$3:$ABF$3,0)),"")</f>
        <v/>
      </c>
      <c r="XX59" s="6" t="str">
        <f>IFERROR(INDEX(Sales!$D$5:$ABF$18,MATCH(UsagePerHour!$B59,Sales!$C$5:$C$18,0),MATCH(UsagePerHour!XX$4,Sales!$D$3:$ABF$3,0))/XX$2*INDEX(Usage!$D$5:$ABF$11,MATCH(UsagePerHour!$B$52,Usage!$C$5:$C$11,0),MATCH(UsagePerHour!XX$4,Usage!$D$3:$ABF$3,0)),"")</f>
        <v/>
      </c>
      <c r="XY59" s="6" t="str">
        <f>IFERROR(INDEX(Sales!$D$5:$ABF$18,MATCH(UsagePerHour!$B59,Sales!$C$5:$C$18,0),MATCH(UsagePerHour!XY$4,Sales!$D$3:$ABF$3,0))/XY$2*INDEX(Usage!$D$5:$ABF$11,MATCH(UsagePerHour!$B$52,Usage!$C$5:$C$11,0),MATCH(UsagePerHour!XY$4,Usage!$D$3:$ABF$3,0)),"")</f>
        <v/>
      </c>
      <c r="XZ59" s="6" t="str">
        <f>IFERROR(INDEX(Sales!$D$5:$ABF$18,MATCH(UsagePerHour!$B59,Sales!$C$5:$C$18,0),MATCH(UsagePerHour!XZ$4,Sales!$D$3:$ABF$3,0))/XZ$2*INDEX(Usage!$D$5:$ABF$11,MATCH(UsagePerHour!$B$52,Usage!$C$5:$C$11,0),MATCH(UsagePerHour!XZ$4,Usage!$D$3:$ABF$3,0)),"")</f>
        <v/>
      </c>
      <c r="YA59" s="6" t="str">
        <f>IFERROR(INDEX(Sales!$D$5:$ABF$18,MATCH(UsagePerHour!$B59,Sales!$C$5:$C$18,0),MATCH(UsagePerHour!YA$4,Sales!$D$3:$ABF$3,0))/YA$2*INDEX(Usage!$D$5:$ABF$11,MATCH(UsagePerHour!$B$52,Usage!$C$5:$C$11,0),MATCH(UsagePerHour!YA$4,Usage!$D$3:$ABF$3,0)),"")</f>
        <v/>
      </c>
      <c r="YB59" s="6" t="str">
        <f>IFERROR(INDEX(Sales!$D$5:$ABF$18,MATCH(UsagePerHour!$B59,Sales!$C$5:$C$18,0),MATCH(UsagePerHour!YB$4,Sales!$D$3:$ABF$3,0))/YB$2*INDEX(Usage!$D$5:$ABF$11,MATCH(UsagePerHour!$B$52,Usage!$C$5:$C$11,0),MATCH(UsagePerHour!YB$4,Usage!$D$3:$ABF$3,0)),"")</f>
        <v/>
      </c>
      <c r="YC59" s="6" t="str">
        <f>IFERROR(INDEX(Sales!$D$5:$ABF$18,MATCH(UsagePerHour!$B59,Sales!$C$5:$C$18,0),MATCH(UsagePerHour!YC$4,Sales!$D$3:$ABF$3,0))/YC$2*INDEX(Usage!$D$5:$ABF$11,MATCH(UsagePerHour!$B$52,Usage!$C$5:$C$11,0),MATCH(UsagePerHour!YC$4,Usage!$D$3:$ABF$3,0)),"")</f>
        <v/>
      </c>
      <c r="YD59" s="6" t="str">
        <f>IFERROR(INDEX(Sales!$D$5:$ABF$18,MATCH(UsagePerHour!$B59,Sales!$C$5:$C$18,0),MATCH(UsagePerHour!YD$4,Sales!$D$3:$ABF$3,0))/YD$2*INDEX(Usage!$D$5:$ABF$11,MATCH(UsagePerHour!$B$52,Usage!$C$5:$C$11,0),MATCH(UsagePerHour!YD$4,Usage!$D$3:$ABF$3,0)),"")</f>
        <v/>
      </c>
      <c r="YE59" s="6" t="str">
        <f>IFERROR(INDEX(Sales!$D$5:$ABF$18,MATCH(UsagePerHour!$B59,Sales!$C$5:$C$18,0),MATCH(UsagePerHour!YE$4,Sales!$D$3:$ABF$3,0))/YE$2*INDEX(Usage!$D$5:$ABF$11,MATCH(UsagePerHour!$B$52,Usage!$C$5:$C$11,0),MATCH(UsagePerHour!YE$4,Usage!$D$3:$ABF$3,0)),"")</f>
        <v/>
      </c>
      <c r="YF59" s="6" t="str">
        <f>IFERROR(INDEX(Sales!$D$5:$ABF$18,MATCH(UsagePerHour!$B59,Sales!$C$5:$C$18,0),MATCH(UsagePerHour!YF$4,Sales!$D$3:$ABF$3,0))/YF$2*INDEX(Usage!$D$5:$ABF$11,MATCH(UsagePerHour!$B$52,Usage!$C$5:$C$11,0),MATCH(UsagePerHour!YF$4,Usage!$D$3:$ABF$3,0)),"")</f>
        <v/>
      </c>
      <c r="YG59" s="6" t="str">
        <f>IFERROR(INDEX(Sales!$D$5:$ABF$18,MATCH(UsagePerHour!$B59,Sales!$C$5:$C$18,0),MATCH(UsagePerHour!YG$4,Sales!$D$3:$ABF$3,0))/YG$2*INDEX(Usage!$D$5:$ABF$11,MATCH(UsagePerHour!$B$52,Usage!$C$5:$C$11,0),MATCH(UsagePerHour!YG$4,Usage!$D$3:$ABF$3,0)),"")</f>
        <v/>
      </c>
      <c r="YH59" s="6" t="str">
        <f>IFERROR(INDEX(Sales!$D$5:$ABF$18,MATCH(UsagePerHour!$B59,Sales!$C$5:$C$18,0),MATCH(UsagePerHour!YH$4,Sales!$D$3:$ABF$3,0))/YH$2*INDEX(Usage!$D$5:$ABF$11,MATCH(UsagePerHour!$B$52,Usage!$C$5:$C$11,0),MATCH(UsagePerHour!YH$4,Usage!$D$3:$ABF$3,0)),"")</f>
        <v/>
      </c>
      <c r="YI59" s="6" t="str">
        <f>IFERROR(INDEX(Sales!$D$5:$ABF$18,MATCH(UsagePerHour!$B59,Sales!$C$5:$C$18,0),MATCH(UsagePerHour!YI$4,Sales!$D$3:$ABF$3,0))/YI$2*INDEX(Usage!$D$5:$ABF$11,MATCH(UsagePerHour!$B$52,Usage!$C$5:$C$11,0),MATCH(UsagePerHour!YI$4,Usage!$D$3:$ABF$3,0)),"")</f>
        <v/>
      </c>
      <c r="YJ59" s="6" t="str">
        <f>IFERROR(INDEX(Sales!$D$5:$ABF$18,MATCH(UsagePerHour!$B59,Sales!$C$5:$C$18,0),MATCH(UsagePerHour!YJ$4,Sales!$D$3:$ABF$3,0))/YJ$2*INDEX(Usage!$D$5:$ABF$11,MATCH(UsagePerHour!$B$52,Usage!$C$5:$C$11,0),MATCH(UsagePerHour!YJ$4,Usage!$D$3:$ABF$3,0)),"")</f>
        <v/>
      </c>
      <c r="YK59" s="6" t="str">
        <f>IFERROR(INDEX(Sales!$D$5:$ABF$18,MATCH(UsagePerHour!$B59,Sales!$C$5:$C$18,0),MATCH(UsagePerHour!YK$4,Sales!$D$3:$ABF$3,0))/YK$2*INDEX(Usage!$D$5:$ABF$11,MATCH(UsagePerHour!$B$52,Usage!$C$5:$C$11,0),MATCH(UsagePerHour!YK$4,Usage!$D$3:$ABF$3,0)),"")</f>
        <v/>
      </c>
      <c r="YL59" s="6" t="str">
        <f>IFERROR(INDEX(Sales!$D$5:$ABF$18,MATCH(UsagePerHour!$B59,Sales!$C$5:$C$18,0),MATCH(UsagePerHour!YL$4,Sales!$D$3:$ABF$3,0))/YL$2*INDEX(Usage!$D$5:$ABF$11,MATCH(UsagePerHour!$B$52,Usage!$C$5:$C$11,0),MATCH(UsagePerHour!YL$4,Usage!$D$3:$ABF$3,0)),"")</f>
        <v/>
      </c>
      <c r="YM59" s="6" t="str">
        <f>IFERROR(INDEX(Sales!$D$5:$ABF$18,MATCH(UsagePerHour!$B59,Sales!$C$5:$C$18,0),MATCH(UsagePerHour!YM$4,Sales!$D$3:$ABF$3,0))/YM$2*INDEX(Usage!$D$5:$ABF$11,MATCH(UsagePerHour!$B$52,Usage!$C$5:$C$11,0),MATCH(UsagePerHour!YM$4,Usage!$D$3:$ABF$3,0)),"")</f>
        <v/>
      </c>
      <c r="YN59" s="6" t="str">
        <f>IFERROR(INDEX(Sales!$D$5:$ABF$18,MATCH(UsagePerHour!$B59,Sales!$C$5:$C$18,0),MATCH(UsagePerHour!YN$4,Sales!$D$3:$ABF$3,0))/YN$2*INDEX(Usage!$D$5:$ABF$11,MATCH(UsagePerHour!$B$52,Usage!$C$5:$C$11,0),MATCH(UsagePerHour!YN$4,Usage!$D$3:$ABF$3,0)),"")</f>
        <v/>
      </c>
      <c r="YO59" s="6" t="str">
        <f>IFERROR(INDEX(Sales!$D$5:$ABF$18,MATCH(UsagePerHour!$B59,Sales!$C$5:$C$18,0),MATCH(UsagePerHour!YO$4,Sales!$D$3:$ABF$3,0))/YO$2*INDEX(Usage!$D$5:$ABF$11,MATCH(UsagePerHour!$B$52,Usage!$C$5:$C$11,0),MATCH(UsagePerHour!YO$4,Usage!$D$3:$ABF$3,0)),"")</f>
        <v/>
      </c>
      <c r="YP59" s="6" t="str">
        <f>IFERROR(INDEX(Sales!$D$5:$ABF$18,MATCH(UsagePerHour!$B59,Sales!$C$5:$C$18,0),MATCH(UsagePerHour!YP$4,Sales!$D$3:$ABF$3,0))/YP$2*INDEX(Usage!$D$5:$ABF$11,MATCH(UsagePerHour!$B$52,Usage!$C$5:$C$11,0),MATCH(UsagePerHour!YP$4,Usage!$D$3:$ABF$3,0)),"")</f>
        <v/>
      </c>
      <c r="YQ59" s="6" t="str">
        <f>IFERROR(INDEX(Sales!$D$5:$ABF$18,MATCH(UsagePerHour!$B59,Sales!$C$5:$C$18,0),MATCH(UsagePerHour!YQ$4,Sales!$D$3:$ABF$3,0))/YQ$2*INDEX(Usage!$D$5:$ABF$11,MATCH(UsagePerHour!$B$52,Usage!$C$5:$C$11,0),MATCH(UsagePerHour!YQ$4,Usage!$D$3:$ABF$3,0)),"")</f>
        <v/>
      </c>
      <c r="YR59" s="6" t="str">
        <f>IFERROR(INDEX(Sales!$D$5:$ABF$18,MATCH(UsagePerHour!$B59,Sales!$C$5:$C$18,0),MATCH(UsagePerHour!YR$4,Sales!$D$3:$ABF$3,0))/YR$2*INDEX(Usage!$D$5:$ABF$11,MATCH(UsagePerHour!$B$52,Usage!$C$5:$C$11,0),MATCH(UsagePerHour!YR$4,Usage!$D$3:$ABF$3,0)),"")</f>
        <v/>
      </c>
      <c r="YS59" s="6" t="str">
        <f>IFERROR(INDEX(Sales!$D$5:$ABF$18,MATCH(UsagePerHour!$B59,Sales!$C$5:$C$18,0),MATCH(UsagePerHour!YS$4,Sales!$D$3:$ABF$3,0))/YS$2*INDEX(Usage!$D$5:$ABF$11,MATCH(UsagePerHour!$B$52,Usage!$C$5:$C$11,0),MATCH(UsagePerHour!YS$4,Usage!$D$3:$ABF$3,0)),"")</f>
        <v/>
      </c>
      <c r="YT59" s="6" t="str">
        <f>IFERROR(INDEX(Sales!$D$5:$ABF$18,MATCH(UsagePerHour!$B59,Sales!$C$5:$C$18,0),MATCH(UsagePerHour!YT$4,Sales!$D$3:$ABF$3,0))/YT$2*INDEX(Usage!$D$5:$ABF$11,MATCH(UsagePerHour!$B$52,Usage!$C$5:$C$11,0),MATCH(UsagePerHour!YT$4,Usage!$D$3:$ABF$3,0)),"")</f>
        <v/>
      </c>
      <c r="YU59" s="6" t="str">
        <f>IFERROR(INDEX(Sales!$D$5:$ABF$18,MATCH(UsagePerHour!$B59,Sales!$C$5:$C$18,0),MATCH(UsagePerHour!YU$4,Sales!$D$3:$ABF$3,0))/YU$2*INDEX(Usage!$D$5:$ABF$11,MATCH(UsagePerHour!$B$52,Usage!$C$5:$C$11,0),MATCH(UsagePerHour!YU$4,Usage!$D$3:$ABF$3,0)),"")</f>
        <v/>
      </c>
      <c r="YV59" s="6" t="str">
        <f>IFERROR(INDEX(Sales!$D$5:$ABF$18,MATCH(UsagePerHour!$B59,Sales!$C$5:$C$18,0),MATCH(UsagePerHour!YV$4,Sales!$D$3:$ABF$3,0))/YV$2*INDEX(Usage!$D$5:$ABF$11,MATCH(UsagePerHour!$B$52,Usage!$C$5:$C$11,0),MATCH(UsagePerHour!YV$4,Usage!$D$3:$ABF$3,0)),"")</f>
        <v/>
      </c>
      <c r="YW59" s="6" t="str">
        <f>IFERROR(INDEX(Sales!$D$5:$ABF$18,MATCH(UsagePerHour!$B59,Sales!$C$5:$C$18,0),MATCH(UsagePerHour!YW$4,Sales!$D$3:$ABF$3,0))/YW$2*INDEX(Usage!$D$5:$ABF$11,MATCH(UsagePerHour!$B$52,Usage!$C$5:$C$11,0),MATCH(UsagePerHour!YW$4,Usage!$D$3:$ABF$3,0)),"")</f>
        <v/>
      </c>
      <c r="YX59" s="6" t="str">
        <f>IFERROR(INDEX(Sales!$D$5:$ABF$18,MATCH(UsagePerHour!$B59,Sales!$C$5:$C$18,0),MATCH(UsagePerHour!YX$4,Sales!$D$3:$ABF$3,0))/YX$2*INDEX(Usage!$D$5:$ABF$11,MATCH(UsagePerHour!$B$52,Usage!$C$5:$C$11,0),MATCH(UsagePerHour!YX$4,Usage!$D$3:$ABF$3,0)),"")</f>
        <v/>
      </c>
      <c r="YY59" s="6" t="str">
        <f>IFERROR(INDEX(Sales!$D$5:$ABF$18,MATCH(UsagePerHour!$B59,Sales!$C$5:$C$18,0),MATCH(UsagePerHour!YY$4,Sales!$D$3:$ABF$3,0))/YY$2*INDEX(Usage!$D$5:$ABF$11,MATCH(UsagePerHour!$B$52,Usage!$C$5:$C$11,0),MATCH(UsagePerHour!YY$4,Usage!$D$3:$ABF$3,0)),"")</f>
        <v/>
      </c>
      <c r="YZ59" s="6" t="str">
        <f>IFERROR(INDEX(Sales!$D$5:$ABF$18,MATCH(UsagePerHour!$B59,Sales!$C$5:$C$18,0),MATCH(UsagePerHour!YZ$4,Sales!$D$3:$ABF$3,0))/YZ$2*INDEX(Usage!$D$5:$ABF$11,MATCH(UsagePerHour!$B$52,Usage!$C$5:$C$11,0),MATCH(UsagePerHour!YZ$4,Usage!$D$3:$ABF$3,0)),"")</f>
        <v/>
      </c>
      <c r="ZA59" s="6" t="str">
        <f>IFERROR(INDEX(Sales!$D$5:$ABF$18,MATCH(UsagePerHour!$B59,Sales!$C$5:$C$18,0),MATCH(UsagePerHour!ZA$4,Sales!$D$3:$ABF$3,0))/ZA$2*INDEX(Usage!$D$5:$ABF$11,MATCH(UsagePerHour!$B$52,Usage!$C$5:$C$11,0),MATCH(UsagePerHour!ZA$4,Usage!$D$3:$ABF$3,0)),"")</f>
        <v/>
      </c>
      <c r="ZB59" s="6" t="str">
        <f>IFERROR(INDEX(Sales!$D$5:$ABF$18,MATCH(UsagePerHour!$B59,Sales!$C$5:$C$18,0),MATCH(UsagePerHour!ZB$4,Sales!$D$3:$ABF$3,0))/ZB$2*INDEX(Usage!$D$5:$ABF$11,MATCH(UsagePerHour!$B$52,Usage!$C$5:$C$11,0),MATCH(UsagePerHour!ZB$4,Usage!$D$3:$ABF$3,0)),"")</f>
        <v/>
      </c>
      <c r="ZC59" s="6" t="str">
        <f>IFERROR(INDEX(Sales!$D$5:$ABF$18,MATCH(UsagePerHour!$B59,Sales!$C$5:$C$18,0),MATCH(UsagePerHour!ZC$4,Sales!$D$3:$ABF$3,0))/ZC$2*INDEX(Usage!$D$5:$ABF$11,MATCH(UsagePerHour!$B$52,Usage!$C$5:$C$11,0),MATCH(UsagePerHour!ZC$4,Usage!$D$3:$ABF$3,0)),"")</f>
        <v/>
      </c>
      <c r="ZD59" s="6" t="str">
        <f>IFERROR(INDEX(Sales!$D$5:$ABF$18,MATCH(UsagePerHour!$B59,Sales!$C$5:$C$18,0),MATCH(UsagePerHour!ZD$4,Sales!$D$3:$ABF$3,0))/ZD$2*INDEX(Usage!$D$5:$ABF$11,MATCH(UsagePerHour!$B$52,Usage!$C$5:$C$11,0),MATCH(UsagePerHour!ZD$4,Usage!$D$3:$ABF$3,0)),"")</f>
        <v/>
      </c>
      <c r="ZE59" s="6" t="str">
        <f>IFERROR(INDEX(Sales!$D$5:$ABF$18,MATCH(UsagePerHour!$B59,Sales!$C$5:$C$18,0),MATCH(UsagePerHour!ZE$4,Sales!$D$3:$ABF$3,0))/ZE$2*INDEX(Usage!$D$5:$ABF$11,MATCH(UsagePerHour!$B$52,Usage!$C$5:$C$11,0),MATCH(UsagePerHour!ZE$4,Usage!$D$3:$ABF$3,0)),"")</f>
        <v/>
      </c>
      <c r="ZF59" s="6" t="str">
        <f>IFERROR(INDEX(Sales!$D$5:$ABF$18,MATCH(UsagePerHour!$B59,Sales!$C$5:$C$18,0),MATCH(UsagePerHour!ZF$4,Sales!$D$3:$ABF$3,0))/ZF$2*INDEX(Usage!$D$5:$ABF$11,MATCH(UsagePerHour!$B$52,Usage!$C$5:$C$11,0),MATCH(UsagePerHour!ZF$4,Usage!$D$3:$ABF$3,0)),"")</f>
        <v/>
      </c>
      <c r="ZG59" s="6" t="str">
        <f>IFERROR(INDEX(Sales!$D$5:$ABF$18,MATCH(UsagePerHour!$B59,Sales!$C$5:$C$18,0),MATCH(UsagePerHour!ZG$4,Sales!$D$3:$ABF$3,0))/ZG$2*INDEX(Usage!$D$5:$ABF$11,MATCH(UsagePerHour!$B$52,Usage!$C$5:$C$11,0),MATCH(UsagePerHour!ZG$4,Usage!$D$3:$ABF$3,0)),"")</f>
        <v/>
      </c>
      <c r="ZH59" s="6" t="str">
        <f>IFERROR(INDEX(Sales!$D$5:$ABF$18,MATCH(UsagePerHour!$B59,Sales!$C$5:$C$18,0),MATCH(UsagePerHour!ZH$4,Sales!$D$3:$ABF$3,0))/ZH$2*INDEX(Usage!$D$5:$ABF$11,MATCH(UsagePerHour!$B$52,Usage!$C$5:$C$11,0),MATCH(UsagePerHour!ZH$4,Usage!$D$3:$ABF$3,0)),"")</f>
        <v/>
      </c>
      <c r="ZI59" s="6" t="str">
        <f>IFERROR(INDEX(Sales!$D$5:$ABF$18,MATCH(UsagePerHour!$B59,Sales!$C$5:$C$18,0),MATCH(UsagePerHour!ZI$4,Sales!$D$3:$ABF$3,0))/ZI$2*INDEX(Usage!$D$5:$ABF$11,MATCH(UsagePerHour!$B$52,Usage!$C$5:$C$11,0),MATCH(UsagePerHour!ZI$4,Usage!$D$3:$ABF$3,0)),"")</f>
        <v/>
      </c>
      <c r="ZJ59" s="6" t="str">
        <f>IFERROR(INDEX(Sales!$D$5:$ABF$18,MATCH(UsagePerHour!$B59,Sales!$C$5:$C$18,0),MATCH(UsagePerHour!ZJ$4,Sales!$D$3:$ABF$3,0))/ZJ$2*INDEX(Usage!$D$5:$ABF$11,MATCH(UsagePerHour!$B$52,Usage!$C$5:$C$11,0),MATCH(UsagePerHour!ZJ$4,Usage!$D$3:$ABF$3,0)),"")</f>
        <v/>
      </c>
      <c r="ZK59" s="6" t="str">
        <f>IFERROR(INDEX(Sales!$D$5:$ABF$18,MATCH(UsagePerHour!$B59,Sales!$C$5:$C$18,0),MATCH(UsagePerHour!ZK$4,Sales!$D$3:$ABF$3,0))/ZK$2*INDEX(Usage!$D$5:$ABF$11,MATCH(UsagePerHour!$B$52,Usage!$C$5:$C$11,0),MATCH(UsagePerHour!ZK$4,Usage!$D$3:$ABF$3,0)),"")</f>
        <v/>
      </c>
      <c r="ZL59" s="6" t="str">
        <f>IFERROR(INDEX(Sales!$D$5:$ABF$18,MATCH(UsagePerHour!$B59,Sales!$C$5:$C$18,0),MATCH(UsagePerHour!ZL$4,Sales!$D$3:$ABF$3,0))/ZL$2*INDEX(Usage!$D$5:$ABF$11,MATCH(UsagePerHour!$B$52,Usage!$C$5:$C$11,0),MATCH(UsagePerHour!ZL$4,Usage!$D$3:$ABF$3,0)),"")</f>
        <v/>
      </c>
      <c r="ZM59" s="6" t="str">
        <f>IFERROR(INDEX(Sales!$D$5:$ABF$18,MATCH(UsagePerHour!$B59,Sales!$C$5:$C$18,0),MATCH(UsagePerHour!ZM$4,Sales!$D$3:$ABF$3,0))/ZM$2*INDEX(Usage!$D$5:$ABF$11,MATCH(UsagePerHour!$B$52,Usage!$C$5:$C$11,0),MATCH(UsagePerHour!ZM$4,Usage!$D$3:$ABF$3,0)),"")</f>
        <v/>
      </c>
      <c r="ZN59" s="6" t="str">
        <f>IFERROR(INDEX(Sales!$D$5:$ABF$18,MATCH(UsagePerHour!$B59,Sales!$C$5:$C$18,0),MATCH(UsagePerHour!ZN$4,Sales!$D$3:$ABF$3,0))/ZN$2*INDEX(Usage!$D$5:$ABF$11,MATCH(UsagePerHour!$B$52,Usage!$C$5:$C$11,0),MATCH(UsagePerHour!ZN$4,Usage!$D$3:$ABF$3,0)),"")</f>
        <v/>
      </c>
      <c r="ZO59" s="6" t="str">
        <f>IFERROR(INDEX(Sales!$D$5:$ABF$18,MATCH(UsagePerHour!$B59,Sales!$C$5:$C$18,0),MATCH(UsagePerHour!ZO$4,Sales!$D$3:$ABF$3,0))/ZO$2*INDEX(Usage!$D$5:$ABF$11,MATCH(UsagePerHour!$B$52,Usage!$C$5:$C$11,0),MATCH(UsagePerHour!ZO$4,Usage!$D$3:$ABF$3,0)),"")</f>
        <v/>
      </c>
      <c r="ZP59" s="6" t="str">
        <f>IFERROR(INDEX(Sales!$D$5:$ABF$18,MATCH(UsagePerHour!$B59,Sales!$C$5:$C$18,0),MATCH(UsagePerHour!ZP$4,Sales!$D$3:$ABF$3,0))/ZP$2*INDEX(Usage!$D$5:$ABF$11,MATCH(UsagePerHour!$B$52,Usage!$C$5:$C$11,0),MATCH(UsagePerHour!ZP$4,Usage!$D$3:$ABF$3,0)),"")</f>
        <v/>
      </c>
      <c r="ZQ59" s="6" t="str">
        <f>IFERROR(INDEX(Sales!$D$5:$ABF$18,MATCH(UsagePerHour!$B59,Sales!$C$5:$C$18,0),MATCH(UsagePerHour!ZQ$4,Sales!$D$3:$ABF$3,0))/ZQ$2*INDEX(Usage!$D$5:$ABF$11,MATCH(UsagePerHour!$B$52,Usage!$C$5:$C$11,0),MATCH(UsagePerHour!ZQ$4,Usage!$D$3:$ABF$3,0)),"")</f>
        <v/>
      </c>
      <c r="ZR59" s="6" t="str">
        <f>IFERROR(INDEX(Sales!$D$5:$ABF$18,MATCH(UsagePerHour!$B59,Sales!$C$5:$C$18,0),MATCH(UsagePerHour!ZR$4,Sales!$D$3:$ABF$3,0))/ZR$2*INDEX(Usage!$D$5:$ABF$11,MATCH(UsagePerHour!$B$52,Usage!$C$5:$C$11,0),MATCH(UsagePerHour!ZR$4,Usage!$D$3:$ABF$3,0)),"")</f>
        <v/>
      </c>
      <c r="ZS59" s="6" t="str">
        <f>IFERROR(INDEX(Sales!$D$5:$ABF$18,MATCH(UsagePerHour!$B59,Sales!$C$5:$C$18,0),MATCH(UsagePerHour!ZS$4,Sales!$D$3:$ABF$3,0))/ZS$2*INDEX(Usage!$D$5:$ABF$11,MATCH(UsagePerHour!$B$52,Usage!$C$5:$C$11,0),MATCH(UsagePerHour!ZS$4,Usage!$D$3:$ABF$3,0)),"")</f>
        <v/>
      </c>
      <c r="ZT59" s="6" t="str">
        <f>IFERROR(INDEX(Sales!$D$5:$ABF$18,MATCH(UsagePerHour!$B59,Sales!$C$5:$C$18,0),MATCH(UsagePerHour!ZT$4,Sales!$D$3:$ABF$3,0))/ZT$2*INDEX(Usage!$D$5:$ABF$11,MATCH(UsagePerHour!$B$52,Usage!$C$5:$C$11,0),MATCH(UsagePerHour!ZT$4,Usage!$D$3:$ABF$3,0)),"")</f>
        <v/>
      </c>
      <c r="ZU59" s="6" t="str">
        <f>IFERROR(INDEX(Sales!$D$5:$ABF$18,MATCH(UsagePerHour!$B59,Sales!$C$5:$C$18,0),MATCH(UsagePerHour!ZU$4,Sales!$D$3:$ABF$3,0))/ZU$2*INDEX(Usage!$D$5:$ABF$11,MATCH(UsagePerHour!$B$52,Usage!$C$5:$C$11,0),MATCH(UsagePerHour!ZU$4,Usage!$D$3:$ABF$3,0)),"")</f>
        <v/>
      </c>
      <c r="ZV59" s="6" t="str">
        <f>IFERROR(INDEX(Sales!$D$5:$ABF$18,MATCH(UsagePerHour!$B59,Sales!$C$5:$C$18,0),MATCH(UsagePerHour!ZV$4,Sales!$D$3:$ABF$3,0))/ZV$2*INDEX(Usage!$D$5:$ABF$11,MATCH(UsagePerHour!$B$52,Usage!$C$5:$C$11,0),MATCH(UsagePerHour!ZV$4,Usage!$D$3:$ABF$3,0)),"")</f>
        <v/>
      </c>
      <c r="ZW59" s="6" t="str">
        <f>IFERROR(INDEX(Sales!$D$5:$ABF$18,MATCH(UsagePerHour!$B59,Sales!$C$5:$C$18,0),MATCH(UsagePerHour!ZW$4,Sales!$D$3:$ABF$3,0))/ZW$2*INDEX(Usage!$D$5:$ABF$11,MATCH(UsagePerHour!$B$52,Usage!$C$5:$C$11,0),MATCH(UsagePerHour!ZW$4,Usage!$D$3:$ABF$3,0)),"")</f>
        <v/>
      </c>
      <c r="ZX59" s="6" t="str">
        <f>IFERROR(INDEX(Sales!$D$5:$ABF$18,MATCH(UsagePerHour!$B59,Sales!$C$5:$C$18,0),MATCH(UsagePerHour!ZX$4,Sales!$D$3:$ABF$3,0))/ZX$2*INDEX(Usage!$D$5:$ABF$11,MATCH(UsagePerHour!$B$52,Usage!$C$5:$C$11,0),MATCH(UsagePerHour!ZX$4,Usage!$D$3:$ABF$3,0)),"")</f>
        <v/>
      </c>
      <c r="ZY59" s="6" t="str">
        <f>IFERROR(INDEX(Sales!$D$5:$ABF$18,MATCH(UsagePerHour!$B59,Sales!$C$5:$C$18,0),MATCH(UsagePerHour!ZY$4,Sales!$D$3:$ABF$3,0))/ZY$2*INDEX(Usage!$D$5:$ABF$11,MATCH(UsagePerHour!$B$52,Usage!$C$5:$C$11,0),MATCH(UsagePerHour!ZY$4,Usage!$D$3:$ABF$3,0)),"")</f>
        <v/>
      </c>
      <c r="ZZ59" s="6" t="str">
        <f>IFERROR(INDEX(Sales!$D$5:$ABF$18,MATCH(UsagePerHour!$B59,Sales!$C$5:$C$18,0),MATCH(UsagePerHour!ZZ$4,Sales!$D$3:$ABF$3,0))/ZZ$2*INDEX(Usage!$D$5:$ABF$11,MATCH(UsagePerHour!$B$52,Usage!$C$5:$C$11,0),MATCH(UsagePerHour!ZZ$4,Usage!$D$3:$ABF$3,0)),"")</f>
        <v/>
      </c>
      <c r="AAA59" s="6" t="str">
        <f>IFERROR(INDEX(Sales!$D$5:$ABF$18,MATCH(UsagePerHour!$B59,Sales!$C$5:$C$18,0),MATCH(UsagePerHour!AAA$4,Sales!$D$3:$ABF$3,0))/AAA$2*INDEX(Usage!$D$5:$ABF$11,MATCH(UsagePerHour!$B$52,Usage!$C$5:$C$11,0),MATCH(UsagePerHour!AAA$4,Usage!$D$3:$ABF$3,0)),"")</f>
        <v/>
      </c>
      <c r="AAB59" s="6" t="str">
        <f>IFERROR(INDEX(Sales!$D$5:$ABF$18,MATCH(UsagePerHour!$B59,Sales!$C$5:$C$18,0),MATCH(UsagePerHour!AAB$4,Sales!$D$3:$ABF$3,0))/AAB$2*INDEX(Usage!$D$5:$ABF$11,MATCH(UsagePerHour!$B$52,Usage!$C$5:$C$11,0),MATCH(UsagePerHour!AAB$4,Usage!$D$3:$ABF$3,0)),"")</f>
        <v/>
      </c>
      <c r="AAC59" s="6" t="str">
        <f>IFERROR(INDEX(Sales!$D$5:$ABF$18,MATCH(UsagePerHour!$B59,Sales!$C$5:$C$18,0),MATCH(UsagePerHour!AAC$4,Sales!$D$3:$ABF$3,0))/AAC$2*INDEX(Usage!$D$5:$ABF$11,MATCH(UsagePerHour!$B$52,Usage!$C$5:$C$11,0),MATCH(UsagePerHour!AAC$4,Usage!$D$3:$ABF$3,0)),"")</f>
        <v/>
      </c>
      <c r="AAD59" s="6" t="str">
        <f>IFERROR(INDEX(Sales!$D$5:$ABF$18,MATCH(UsagePerHour!$B59,Sales!$C$5:$C$18,0),MATCH(UsagePerHour!AAD$4,Sales!$D$3:$ABF$3,0))/AAD$2*INDEX(Usage!$D$5:$ABF$11,MATCH(UsagePerHour!$B$52,Usage!$C$5:$C$11,0),MATCH(UsagePerHour!AAD$4,Usage!$D$3:$ABF$3,0)),"")</f>
        <v/>
      </c>
      <c r="AAE59" s="6" t="str">
        <f>IFERROR(INDEX(Sales!$D$5:$ABF$18,MATCH(UsagePerHour!$B59,Sales!$C$5:$C$18,0),MATCH(UsagePerHour!AAE$4,Sales!$D$3:$ABF$3,0))/AAE$2*INDEX(Usage!$D$5:$ABF$11,MATCH(UsagePerHour!$B$52,Usage!$C$5:$C$11,0),MATCH(UsagePerHour!AAE$4,Usage!$D$3:$ABF$3,0)),"")</f>
        <v/>
      </c>
      <c r="AAF59" s="6" t="str">
        <f>IFERROR(INDEX(Sales!$D$5:$ABF$18,MATCH(UsagePerHour!$B59,Sales!$C$5:$C$18,0),MATCH(UsagePerHour!AAF$4,Sales!$D$3:$ABF$3,0))/AAF$2*INDEX(Usage!$D$5:$ABF$11,MATCH(UsagePerHour!$B$52,Usage!$C$5:$C$11,0),MATCH(UsagePerHour!AAF$4,Usage!$D$3:$ABF$3,0)),"")</f>
        <v/>
      </c>
      <c r="AAG59" s="6" t="str">
        <f>IFERROR(INDEX(Sales!$D$5:$ABF$18,MATCH(UsagePerHour!$B59,Sales!$C$5:$C$18,0),MATCH(UsagePerHour!AAG$4,Sales!$D$3:$ABF$3,0))/AAG$2*INDEX(Usage!$D$5:$ABF$11,MATCH(UsagePerHour!$B$52,Usage!$C$5:$C$11,0),MATCH(UsagePerHour!AAG$4,Usage!$D$3:$ABF$3,0)),"")</f>
        <v/>
      </c>
      <c r="AAH59" s="6" t="str">
        <f>IFERROR(INDEX(Sales!$D$5:$ABF$18,MATCH(UsagePerHour!$B59,Sales!$C$5:$C$18,0),MATCH(UsagePerHour!AAH$4,Sales!$D$3:$ABF$3,0))/AAH$2*INDEX(Usage!$D$5:$ABF$11,MATCH(UsagePerHour!$B$52,Usage!$C$5:$C$11,0),MATCH(UsagePerHour!AAH$4,Usage!$D$3:$ABF$3,0)),"")</f>
        <v/>
      </c>
      <c r="AAI59" s="6" t="str">
        <f>IFERROR(INDEX(Sales!$D$5:$ABF$18,MATCH(UsagePerHour!$B59,Sales!$C$5:$C$18,0),MATCH(UsagePerHour!AAI$4,Sales!$D$3:$ABF$3,0))/AAI$2*INDEX(Usage!$D$5:$ABF$11,MATCH(UsagePerHour!$B$52,Usage!$C$5:$C$11,0),MATCH(UsagePerHour!AAI$4,Usage!$D$3:$ABF$3,0)),"")</f>
        <v/>
      </c>
      <c r="AAJ59" s="6" t="str">
        <f>IFERROR(INDEX(Sales!$D$5:$ABF$18,MATCH(UsagePerHour!$B59,Sales!$C$5:$C$18,0),MATCH(UsagePerHour!AAJ$4,Sales!$D$3:$ABF$3,0))/AAJ$2*INDEX(Usage!$D$5:$ABF$11,MATCH(UsagePerHour!$B$52,Usage!$C$5:$C$11,0),MATCH(UsagePerHour!AAJ$4,Usage!$D$3:$ABF$3,0)),"")</f>
        <v/>
      </c>
      <c r="AAK59" s="6" t="str">
        <f>IFERROR(INDEX(Sales!$D$5:$ABF$18,MATCH(UsagePerHour!$B59,Sales!$C$5:$C$18,0),MATCH(UsagePerHour!AAK$4,Sales!$D$3:$ABF$3,0))/AAK$2*INDEX(Usage!$D$5:$ABF$11,MATCH(UsagePerHour!$B$52,Usage!$C$5:$C$11,0),MATCH(UsagePerHour!AAK$4,Usage!$D$3:$ABF$3,0)),"")</f>
        <v/>
      </c>
      <c r="AAL59" s="6" t="str">
        <f>IFERROR(INDEX(Sales!$D$5:$ABF$18,MATCH(UsagePerHour!$B59,Sales!$C$5:$C$18,0),MATCH(UsagePerHour!AAL$4,Sales!$D$3:$ABF$3,0))/AAL$2*INDEX(Usage!$D$5:$ABF$11,MATCH(UsagePerHour!$B$52,Usage!$C$5:$C$11,0),MATCH(UsagePerHour!AAL$4,Usage!$D$3:$ABF$3,0)),"")</f>
        <v/>
      </c>
      <c r="AAM59" s="6" t="str">
        <f>IFERROR(INDEX(Sales!$D$5:$ABF$18,MATCH(UsagePerHour!$B59,Sales!$C$5:$C$18,0),MATCH(UsagePerHour!AAM$4,Sales!$D$3:$ABF$3,0))/AAM$2*INDEX(Usage!$D$5:$ABF$11,MATCH(UsagePerHour!$B$52,Usage!$C$5:$C$11,0),MATCH(UsagePerHour!AAM$4,Usage!$D$3:$ABF$3,0)),"")</f>
        <v/>
      </c>
      <c r="AAN59" s="6" t="str">
        <f>IFERROR(INDEX(Sales!$D$5:$ABF$18,MATCH(UsagePerHour!$B59,Sales!$C$5:$C$18,0),MATCH(UsagePerHour!AAN$4,Sales!$D$3:$ABF$3,0))/AAN$2*INDEX(Usage!$D$5:$ABF$11,MATCH(UsagePerHour!$B$52,Usage!$C$5:$C$11,0),MATCH(UsagePerHour!AAN$4,Usage!$D$3:$ABF$3,0)),"")</f>
        <v/>
      </c>
      <c r="AAO59" s="6" t="str">
        <f>IFERROR(INDEX(Sales!$D$5:$ABF$18,MATCH(UsagePerHour!$B59,Sales!$C$5:$C$18,0),MATCH(UsagePerHour!AAO$4,Sales!$D$3:$ABF$3,0))/AAO$2*INDEX(Usage!$D$5:$ABF$11,MATCH(UsagePerHour!$B$52,Usage!$C$5:$C$11,0),MATCH(UsagePerHour!AAO$4,Usage!$D$3:$ABF$3,0)),"")</f>
        <v/>
      </c>
      <c r="AAP59" s="6" t="str">
        <f>IFERROR(INDEX(Sales!$D$5:$ABF$18,MATCH(UsagePerHour!$B59,Sales!$C$5:$C$18,0),MATCH(UsagePerHour!AAP$4,Sales!$D$3:$ABF$3,0))/AAP$2*INDEX(Usage!$D$5:$ABF$11,MATCH(UsagePerHour!$B$52,Usage!$C$5:$C$11,0),MATCH(UsagePerHour!AAP$4,Usage!$D$3:$ABF$3,0)),"")</f>
        <v/>
      </c>
      <c r="AAQ59" s="6" t="str">
        <f>IFERROR(INDEX(Sales!$D$5:$ABF$18,MATCH(UsagePerHour!$B59,Sales!$C$5:$C$18,0),MATCH(UsagePerHour!AAQ$4,Sales!$D$3:$ABF$3,0))/AAQ$2*INDEX(Usage!$D$5:$ABF$11,MATCH(UsagePerHour!$B$52,Usage!$C$5:$C$11,0),MATCH(UsagePerHour!AAQ$4,Usage!$D$3:$ABF$3,0)),"")</f>
        <v/>
      </c>
      <c r="AAR59" s="6" t="str">
        <f>IFERROR(INDEX(Sales!$D$5:$ABF$18,MATCH(UsagePerHour!$B59,Sales!$C$5:$C$18,0),MATCH(UsagePerHour!AAR$4,Sales!$D$3:$ABF$3,0))/AAR$2*INDEX(Usage!$D$5:$ABF$11,MATCH(UsagePerHour!$B$52,Usage!$C$5:$C$11,0),MATCH(UsagePerHour!AAR$4,Usage!$D$3:$ABF$3,0)),"")</f>
        <v/>
      </c>
      <c r="AAS59" s="6" t="str">
        <f>IFERROR(INDEX(Sales!$D$5:$ABF$18,MATCH(UsagePerHour!$B59,Sales!$C$5:$C$18,0),MATCH(UsagePerHour!AAS$4,Sales!$D$3:$ABF$3,0))/AAS$2*INDEX(Usage!$D$5:$ABF$11,MATCH(UsagePerHour!$B$52,Usage!$C$5:$C$11,0),MATCH(UsagePerHour!AAS$4,Usage!$D$3:$ABF$3,0)),"")</f>
        <v/>
      </c>
      <c r="AAT59" s="6" t="str">
        <f>IFERROR(INDEX(Sales!$D$5:$ABF$18,MATCH(UsagePerHour!$B59,Sales!$C$5:$C$18,0),MATCH(UsagePerHour!AAT$4,Sales!$D$3:$ABF$3,0))/AAT$2*INDEX(Usage!$D$5:$ABF$11,MATCH(UsagePerHour!$B$52,Usage!$C$5:$C$11,0),MATCH(UsagePerHour!AAT$4,Usage!$D$3:$ABF$3,0)),"")</f>
        <v/>
      </c>
      <c r="AAU59" s="6" t="str">
        <f>IFERROR(INDEX(Sales!$D$5:$ABF$18,MATCH(UsagePerHour!$B59,Sales!$C$5:$C$18,0),MATCH(UsagePerHour!AAU$4,Sales!$D$3:$ABF$3,0))/AAU$2*INDEX(Usage!$D$5:$ABF$11,MATCH(UsagePerHour!$B$52,Usage!$C$5:$C$11,0),MATCH(UsagePerHour!AAU$4,Usage!$D$3:$ABF$3,0)),"")</f>
        <v/>
      </c>
      <c r="AAV59" s="6" t="str">
        <f>IFERROR(INDEX(Sales!$D$5:$ABF$18,MATCH(UsagePerHour!$B59,Sales!$C$5:$C$18,0),MATCH(UsagePerHour!AAV$4,Sales!$D$3:$ABF$3,0))/AAV$2*INDEX(Usage!$D$5:$ABF$11,MATCH(UsagePerHour!$B$52,Usage!$C$5:$C$11,0),MATCH(UsagePerHour!AAV$4,Usage!$D$3:$ABF$3,0)),"")</f>
        <v/>
      </c>
      <c r="AAW59" s="6" t="str">
        <f>IFERROR(INDEX(Sales!$D$5:$ABF$18,MATCH(UsagePerHour!$B59,Sales!$C$5:$C$18,0),MATCH(UsagePerHour!AAW$4,Sales!$D$3:$ABF$3,0))/AAW$2*INDEX(Usage!$D$5:$ABF$11,MATCH(UsagePerHour!$B$52,Usage!$C$5:$C$11,0),MATCH(UsagePerHour!AAW$4,Usage!$D$3:$ABF$3,0)),"")</f>
        <v/>
      </c>
      <c r="AAX59" s="6" t="str">
        <f>IFERROR(INDEX(Sales!$D$5:$ABF$18,MATCH(UsagePerHour!$B59,Sales!$C$5:$C$18,0),MATCH(UsagePerHour!AAX$4,Sales!$D$3:$ABF$3,0))/AAX$2*INDEX(Usage!$D$5:$ABF$11,MATCH(UsagePerHour!$B$52,Usage!$C$5:$C$11,0),MATCH(UsagePerHour!AAX$4,Usage!$D$3:$ABF$3,0)),"")</f>
        <v/>
      </c>
      <c r="AAY59" s="6" t="str">
        <f>IFERROR(INDEX(Sales!$D$5:$ABF$18,MATCH(UsagePerHour!$B59,Sales!$C$5:$C$18,0),MATCH(UsagePerHour!AAY$4,Sales!$D$3:$ABF$3,0))/AAY$2*INDEX(Usage!$D$5:$ABF$11,MATCH(UsagePerHour!$B$52,Usage!$C$5:$C$11,0),MATCH(UsagePerHour!AAY$4,Usage!$D$3:$ABF$3,0)),"")</f>
        <v/>
      </c>
      <c r="AAZ59" s="6" t="str">
        <f>IFERROR(INDEX(Sales!$D$5:$ABF$18,MATCH(UsagePerHour!$B59,Sales!$C$5:$C$18,0),MATCH(UsagePerHour!AAZ$4,Sales!$D$3:$ABF$3,0))/AAZ$2*INDEX(Usage!$D$5:$ABF$11,MATCH(UsagePerHour!$B$52,Usage!$C$5:$C$11,0),MATCH(UsagePerHour!AAZ$4,Usage!$D$3:$ABF$3,0)),"")</f>
        <v/>
      </c>
      <c r="ABA59" s="6" t="str">
        <f>IFERROR(INDEX(Sales!$D$5:$ABF$18,MATCH(UsagePerHour!$B59,Sales!$C$5:$C$18,0),MATCH(UsagePerHour!ABA$4,Sales!$D$3:$ABF$3,0))/ABA$2*INDEX(Usage!$D$5:$ABF$11,MATCH(UsagePerHour!$B$52,Usage!$C$5:$C$11,0),MATCH(UsagePerHour!ABA$4,Usage!$D$3:$ABF$3,0)),"")</f>
        <v/>
      </c>
    </row>
    <row r="60" spans="2:729">
      <c r="B60" s="3" t="s">
        <v>8</v>
      </c>
      <c r="C60" s="6">
        <f>IFERROR(INDEX(Sales!$D$5:$ABF$18,MATCH(UsagePerHour!$B60,Sales!$C$5:$C$18,0),MATCH(UsagePerHour!C$4,Sales!$D$3:$ABF$3,0))/C$2*INDEX(Usage!$D$5:$ABF$11,MATCH(UsagePerHour!$B$52,Usage!$C$5:$C$11,0),MATCH(UsagePerHour!C$4,Usage!$D$3:$ABF$3,0)),"")</f>
        <v>0</v>
      </c>
      <c r="D60" s="6">
        <f>IFERROR(INDEX(Sales!$D$5:$ABF$18,MATCH(UsagePerHour!$B60,Sales!$C$5:$C$18,0),MATCH(UsagePerHour!D$4,Sales!$D$3:$ABF$3,0))/D$2*INDEX(Usage!$D$5:$ABF$11,MATCH(UsagePerHour!$B$52,Usage!$C$5:$C$11,0),MATCH(UsagePerHour!D$4,Usage!$D$3:$ABF$3,0)),"")</f>
        <v>0</v>
      </c>
      <c r="E60" s="6">
        <f>IFERROR(INDEX(Sales!$D$5:$ABF$18,MATCH(UsagePerHour!$B60,Sales!$C$5:$C$18,0),MATCH(UsagePerHour!E$4,Sales!$D$3:$ABF$3,0))/E$2*INDEX(Usage!$D$5:$ABF$11,MATCH(UsagePerHour!$B$52,Usage!$C$5:$C$11,0),MATCH(UsagePerHour!E$4,Usage!$D$3:$ABF$3,0)),"")</f>
        <v>0</v>
      </c>
      <c r="F60" s="6">
        <f>IFERROR(INDEX(Sales!$D$5:$ABF$18,MATCH(UsagePerHour!$B60,Sales!$C$5:$C$18,0),MATCH(UsagePerHour!F$4,Sales!$D$3:$ABF$3,0))/F$2*INDEX(Usage!$D$5:$ABF$11,MATCH(UsagePerHour!$B$52,Usage!$C$5:$C$11,0),MATCH(UsagePerHour!F$4,Usage!$D$3:$ABF$3,0)),"")</f>
        <v>0</v>
      </c>
      <c r="G60" s="6">
        <f>IFERROR(INDEX(Sales!$D$5:$ABF$18,MATCH(UsagePerHour!$B60,Sales!$C$5:$C$18,0),MATCH(UsagePerHour!G$4,Sales!$D$3:$ABF$3,0))/G$2*INDEX(Usage!$D$5:$ABF$11,MATCH(UsagePerHour!$B$52,Usage!$C$5:$C$11,0),MATCH(UsagePerHour!G$4,Usage!$D$3:$ABF$3,0)),"")</f>
        <v>0</v>
      </c>
      <c r="H60" s="6">
        <f>IFERROR(INDEX(Sales!$D$5:$ABF$18,MATCH(UsagePerHour!$B60,Sales!$C$5:$C$18,0),MATCH(UsagePerHour!H$4,Sales!$D$3:$ABF$3,0))/H$2*INDEX(Usage!$D$5:$ABF$11,MATCH(UsagePerHour!$B$52,Usage!$C$5:$C$11,0),MATCH(UsagePerHour!H$4,Usage!$D$3:$ABF$3,0)),"")</f>
        <v>0</v>
      </c>
      <c r="I60" s="6">
        <f>IFERROR(INDEX(Sales!$D$5:$ABF$18,MATCH(UsagePerHour!$B60,Sales!$C$5:$C$18,0),MATCH(UsagePerHour!I$4,Sales!$D$3:$ABF$3,0))/I$2*INDEX(Usage!$D$5:$ABF$11,MATCH(UsagePerHour!$B$52,Usage!$C$5:$C$11,0),MATCH(UsagePerHour!I$4,Usage!$D$3:$ABF$3,0)),"")</f>
        <v>0</v>
      </c>
      <c r="J60" s="6">
        <f>IFERROR(INDEX(Sales!$D$5:$ABF$18,MATCH(UsagePerHour!$B60,Sales!$C$5:$C$18,0),MATCH(UsagePerHour!J$4,Sales!$D$3:$ABF$3,0))/J$2*INDEX(Usage!$D$5:$ABF$11,MATCH(UsagePerHour!$B$52,Usage!$C$5:$C$11,0),MATCH(UsagePerHour!J$4,Usage!$D$3:$ABF$3,0)),"")</f>
        <v>0</v>
      </c>
      <c r="K60" s="6">
        <f>IFERROR(INDEX(Sales!$D$5:$ABF$18,MATCH(UsagePerHour!$B60,Sales!$C$5:$C$18,0),MATCH(UsagePerHour!K$4,Sales!$D$3:$ABF$3,0))/K$2*INDEX(Usage!$D$5:$ABF$11,MATCH(UsagePerHour!$B$52,Usage!$C$5:$C$11,0),MATCH(UsagePerHour!K$4,Usage!$D$3:$ABF$3,0)),"")</f>
        <v>0</v>
      </c>
      <c r="L60" s="6">
        <f>IFERROR(INDEX(Sales!$D$5:$ABF$18,MATCH(UsagePerHour!$B60,Sales!$C$5:$C$18,0),MATCH(UsagePerHour!L$4,Sales!$D$3:$ABF$3,0))/L$2*INDEX(Usage!$D$5:$ABF$11,MATCH(UsagePerHour!$B$52,Usage!$C$5:$C$11,0),MATCH(UsagePerHour!L$4,Usage!$D$3:$ABF$3,0)),"")</f>
        <v>0</v>
      </c>
      <c r="M60" s="6">
        <f>IFERROR(INDEX(Sales!$D$5:$ABF$18,MATCH(UsagePerHour!$B60,Sales!$C$5:$C$18,0),MATCH(UsagePerHour!M$4,Sales!$D$3:$ABF$3,0))/M$2*INDEX(Usage!$D$5:$ABF$11,MATCH(UsagePerHour!$B$52,Usage!$C$5:$C$11,0),MATCH(UsagePerHour!M$4,Usage!$D$3:$ABF$3,0)),"")</f>
        <v>0</v>
      </c>
      <c r="N60" s="6">
        <f>IFERROR(INDEX(Sales!$D$5:$ABF$18,MATCH(UsagePerHour!$B60,Sales!$C$5:$C$18,0),MATCH(UsagePerHour!N$4,Sales!$D$3:$ABF$3,0))/N$2*INDEX(Usage!$D$5:$ABF$11,MATCH(UsagePerHour!$B$52,Usage!$C$5:$C$11,0),MATCH(UsagePerHour!N$4,Usage!$D$3:$ABF$3,0)),"")</f>
        <v>0</v>
      </c>
      <c r="O60" s="6">
        <f>IFERROR(INDEX(Sales!$D$5:$ABF$18,MATCH(UsagePerHour!$B60,Sales!$C$5:$C$18,0),MATCH(UsagePerHour!O$4,Sales!$D$3:$ABF$3,0))/O$2*INDEX(Usage!$D$5:$ABF$11,MATCH(UsagePerHour!$B$52,Usage!$C$5:$C$11,0),MATCH(UsagePerHour!O$4,Usage!$D$3:$ABF$3,0)),"")</f>
        <v>0</v>
      </c>
      <c r="P60" s="6">
        <f>IFERROR(INDEX(Sales!$D$5:$ABF$18,MATCH(UsagePerHour!$B60,Sales!$C$5:$C$18,0),MATCH(UsagePerHour!P$4,Sales!$D$3:$ABF$3,0))/P$2*INDEX(Usage!$D$5:$ABF$11,MATCH(UsagePerHour!$B$52,Usage!$C$5:$C$11,0),MATCH(UsagePerHour!P$4,Usage!$D$3:$ABF$3,0)),"")</f>
        <v>0</v>
      </c>
      <c r="Q60" s="6">
        <f>IFERROR(INDEX(Sales!$D$5:$ABF$18,MATCH(UsagePerHour!$B60,Sales!$C$5:$C$18,0),MATCH(UsagePerHour!Q$4,Sales!$D$3:$ABF$3,0))/Q$2*INDEX(Usage!$D$5:$ABF$11,MATCH(UsagePerHour!$B$52,Usage!$C$5:$C$11,0),MATCH(UsagePerHour!Q$4,Usage!$D$3:$ABF$3,0)),"")</f>
        <v>0</v>
      </c>
      <c r="R60" s="6">
        <f>IFERROR(INDEX(Sales!$D$5:$ABF$18,MATCH(UsagePerHour!$B60,Sales!$C$5:$C$18,0),MATCH(UsagePerHour!R$4,Sales!$D$3:$ABF$3,0))/R$2*INDEX(Usage!$D$5:$ABF$11,MATCH(UsagePerHour!$B$52,Usage!$C$5:$C$11,0),MATCH(UsagePerHour!R$4,Usage!$D$3:$ABF$3,0)),"")</f>
        <v>0</v>
      </c>
      <c r="S60" s="6">
        <f>IFERROR(INDEX(Sales!$D$5:$ABF$18,MATCH(UsagePerHour!$B60,Sales!$C$5:$C$18,0),MATCH(UsagePerHour!S$4,Sales!$D$3:$ABF$3,0))/S$2*INDEX(Usage!$D$5:$ABF$11,MATCH(UsagePerHour!$B$52,Usage!$C$5:$C$11,0),MATCH(UsagePerHour!S$4,Usage!$D$3:$ABF$3,0)),"")</f>
        <v>0</v>
      </c>
      <c r="T60" s="6">
        <f>IFERROR(INDEX(Sales!$D$5:$ABF$18,MATCH(UsagePerHour!$B60,Sales!$C$5:$C$18,0),MATCH(UsagePerHour!T$4,Sales!$D$3:$ABF$3,0))/T$2*INDEX(Usage!$D$5:$ABF$11,MATCH(UsagePerHour!$B$52,Usage!$C$5:$C$11,0),MATCH(UsagePerHour!T$4,Usage!$D$3:$ABF$3,0)),"")</f>
        <v>0</v>
      </c>
      <c r="U60" s="6">
        <f>IFERROR(INDEX(Sales!$D$5:$ABF$18,MATCH(UsagePerHour!$B60,Sales!$C$5:$C$18,0),MATCH(UsagePerHour!U$4,Sales!$D$3:$ABF$3,0))/U$2*INDEX(Usage!$D$5:$ABF$11,MATCH(UsagePerHour!$B$52,Usage!$C$5:$C$11,0),MATCH(UsagePerHour!U$4,Usage!$D$3:$ABF$3,0)),"")</f>
        <v>0</v>
      </c>
      <c r="V60" s="6">
        <f>IFERROR(INDEX(Sales!$D$5:$ABF$18,MATCH(UsagePerHour!$B60,Sales!$C$5:$C$18,0),MATCH(UsagePerHour!V$4,Sales!$D$3:$ABF$3,0))/V$2*INDEX(Usage!$D$5:$ABF$11,MATCH(UsagePerHour!$B$52,Usage!$C$5:$C$11,0),MATCH(UsagePerHour!V$4,Usage!$D$3:$ABF$3,0)),"")</f>
        <v>0</v>
      </c>
      <c r="W60" s="6">
        <f>IFERROR(INDEX(Sales!$D$5:$ABF$18,MATCH(UsagePerHour!$B60,Sales!$C$5:$C$18,0),MATCH(UsagePerHour!W$4,Sales!$D$3:$ABF$3,0))/W$2*INDEX(Usage!$D$5:$ABF$11,MATCH(UsagePerHour!$B$52,Usage!$C$5:$C$11,0),MATCH(UsagePerHour!W$4,Usage!$D$3:$ABF$3,0)),"")</f>
        <v>0</v>
      </c>
      <c r="X60" s="6">
        <f>IFERROR(INDEX(Sales!$D$5:$ABF$18,MATCH(UsagePerHour!$B60,Sales!$C$5:$C$18,0),MATCH(UsagePerHour!X$4,Sales!$D$3:$ABF$3,0))/X$2*INDEX(Usage!$D$5:$ABF$11,MATCH(UsagePerHour!$B$52,Usage!$C$5:$C$11,0),MATCH(UsagePerHour!X$4,Usage!$D$3:$ABF$3,0)),"")</f>
        <v>0</v>
      </c>
      <c r="Y60" s="6">
        <f>IFERROR(INDEX(Sales!$D$5:$ABF$18,MATCH(UsagePerHour!$B60,Sales!$C$5:$C$18,0),MATCH(UsagePerHour!Y$4,Sales!$D$3:$ABF$3,0))/Y$2*INDEX(Usage!$D$5:$ABF$11,MATCH(UsagePerHour!$B$52,Usage!$C$5:$C$11,0),MATCH(UsagePerHour!Y$4,Usage!$D$3:$ABF$3,0)),"")</f>
        <v>0</v>
      </c>
      <c r="Z60" s="6">
        <f>IFERROR(INDEX(Sales!$D$5:$ABF$18,MATCH(UsagePerHour!$B60,Sales!$C$5:$C$18,0),MATCH(UsagePerHour!Z$4,Sales!$D$3:$ABF$3,0))/Z$2*INDEX(Usage!$D$5:$ABF$11,MATCH(UsagePerHour!$B$52,Usage!$C$5:$C$11,0),MATCH(UsagePerHour!Z$4,Usage!$D$3:$ABF$3,0)),"")</f>
        <v>0</v>
      </c>
      <c r="AA60" s="6">
        <f>IFERROR(INDEX(Sales!$D$5:$ABF$18,MATCH(UsagePerHour!$B60,Sales!$C$5:$C$18,0),MATCH(UsagePerHour!AA$4,Sales!$D$3:$ABF$3,0))/AA$2*INDEX(Usage!$D$5:$ABF$11,MATCH(UsagePerHour!$B$52,Usage!$C$5:$C$11,0),MATCH(UsagePerHour!AA$4,Usage!$D$3:$ABF$3,0)),"")</f>
        <v>0</v>
      </c>
      <c r="AB60" s="6">
        <f>IFERROR(INDEX(Sales!$D$5:$ABF$18,MATCH(UsagePerHour!$B60,Sales!$C$5:$C$18,0),MATCH(UsagePerHour!AB$4,Sales!$D$3:$ABF$3,0))/AB$2*INDEX(Usage!$D$5:$ABF$11,MATCH(UsagePerHour!$B$52,Usage!$C$5:$C$11,0),MATCH(UsagePerHour!AB$4,Usage!$D$3:$ABF$3,0)),"")</f>
        <v>0</v>
      </c>
      <c r="AC60" s="6">
        <f>IFERROR(INDEX(Sales!$D$5:$ABF$18,MATCH(UsagePerHour!$B60,Sales!$C$5:$C$18,0),MATCH(UsagePerHour!AC$4,Sales!$D$3:$ABF$3,0))/AC$2*INDEX(Usage!$D$5:$ABF$11,MATCH(UsagePerHour!$B$52,Usage!$C$5:$C$11,0),MATCH(UsagePerHour!AC$4,Usage!$D$3:$ABF$3,0)),"")</f>
        <v>0</v>
      </c>
      <c r="AD60" s="6">
        <f>IFERROR(INDEX(Sales!$D$5:$ABF$18,MATCH(UsagePerHour!$B60,Sales!$C$5:$C$18,0),MATCH(UsagePerHour!AD$4,Sales!$D$3:$ABF$3,0))/AD$2*INDEX(Usage!$D$5:$ABF$11,MATCH(UsagePerHour!$B$52,Usage!$C$5:$C$11,0),MATCH(UsagePerHour!AD$4,Usage!$D$3:$ABF$3,0)),"")</f>
        <v>0</v>
      </c>
      <c r="AE60" s="6">
        <f>IFERROR(INDEX(Sales!$D$5:$ABF$18,MATCH(UsagePerHour!$B60,Sales!$C$5:$C$18,0),MATCH(UsagePerHour!AE$4,Sales!$D$3:$ABF$3,0))/AE$2*INDEX(Usage!$D$5:$ABF$11,MATCH(UsagePerHour!$B$52,Usage!$C$5:$C$11,0),MATCH(UsagePerHour!AE$4,Usage!$D$3:$ABF$3,0)),"")</f>
        <v>0</v>
      </c>
      <c r="AF60" s="6">
        <f>IFERROR(INDEX(Sales!$D$5:$ABF$18,MATCH(UsagePerHour!$B60,Sales!$C$5:$C$18,0),MATCH(UsagePerHour!AF$4,Sales!$D$3:$ABF$3,0))/AF$2*INDEX(Usage!$D$5:$ABF$11,MATCH(UsagePerHour!$B$52,Usage!$C$5:$C$11,0),MATCH(UsagePerHour!AF$4,Usage!$D$3:$ABF$3,0)),"")</f>
        <v>0</v>
      </c>
      <c r="AG60" s="6">
        <f>IFERROR(INDEX(Sales!$D$5:$ABF$18,MATCH(UsagePerHour!$B60,Sales!$C$5:$C$18,0),MATCH(UsagePerHour!AG$4,Sales!$D$3:$ABF$3,0))/AG$2*INDEX(Usage!$D$5:$ABF$11,MATCH(UsagePerHour!$B$52,Usage!$C$5:$C$11,0),MATCH(UsagePerHour!AG$4,Usage!$D$3:$ABF$3,0)),"")</f>
        <v>0</v>
      </c>
      <c r="AH60" s="6">
        <f>IFERROR(INDEX(Sales!$D$5:$ABF$18,MATCH(UsagePerHour!$B60,Sales!$C$5:$C$18,0),MATCH(UsagePerHour!AH$4,Sales!$D$3:$ABF$3,0))/AH$2*INDEX(Usage!$D$5:$ABF$11,MATCH(UsagePerHour!$B$52,Usage!$C$5:$C$11,0),MATCH(UsagePerHour!AH$4,Usage!$D$3:$ABF$3,0)),"")</f>
        <v>0</v>
      </c>
      <c r="AI60" s="6">
        <f>IFERROR(INDEX(Sales!$D$5:$ABF$18,MATCH(UsagePerHour!$B60,Sales!$C$5:$C$18,0),MATCH(UsagePerHour!AI$4,Sales!$D$3:$ABF$3,0))/AI$2*INDEX(Usage!$D$5:$ABF$11,MATCH(UsagePerHour!$B$52,Usage!$C$5:$C$11,0),MATCH(UsagePerHour!AI$4,Usage!$D$3:$ABF$3,0)),"")</f>
        <v>0</v>
      </c>
      <c r="AJ60" s="6">
        <f>IFERROR(INDEX(Sales!$D$5:$ABF$18,MATCH(UsagePerHour!$B60,Sales!$C$5:$C$18,0),MATCH(UsagePerHour!AJ$4,Sales!$D$3:$ABF$3,0))/AJ$2*INDEX(Usage!$D$5:$ABF$11,MATCH(UsagePerHour!$B$52,Usage!$C$5:$C$11,0),MATCH(UsagePerHour!AJ$4,Usage!$D$3:$ABF$3,0)),"")</f>
        <v>0</v>
      </c>
      <c r="AK60" s="6">
        <f>IFERROR(INDEX(Sales!$D$5:$ABF$18,MATCH(UsagePerHour!$B60,Sales!$C$5:$C$18,0),MATCH(UsagePerHour!AK$4,Sales!$D$3:$ABF$3,0))/AK$2*INDEX(Usage!$D$5:$ABF$11,MATCH(UsagePerHour!$B$52,Usage!$C$5:$C$11,0),MATCH(UsagePerHour!AK$4,Usage!$D$3:$ABF$3,0)),"")</f>
        <v>0</v>
      </c>
      <c r="AL60" s="6">
        <f>IFERROR(INDEX(Sales!$D$5:$ABF$18,MATCH(UsagePerHour!$B60,Sales!$C$5:$C$18,0),MATCH(UsagePerHour!AL$4,Sales!$D$3:$ABF$3,0))/AL$2*INDEX(Usage!$D$5:$ABF$11,MATCH(UsagePerHour!$B$52,Usage!$C$5:$C$11,0),MATCH(UsagePerHour!AL$4,Usage!$D$3:$ABF$3,0)),"")</f>
        <v>0</v>
      </c>
      <c r="AM60" s="6">
        <f>IFERROR(INDEX(Sales!$D$5:$ABF$18,MATCH(UsagePerHour!$B60,Sales!$C$5:$C$18,0),MATCH(UsagePerHour!AM$4,Sales!$D$3:$ABF$3,0))/AM$2*INDEX(Usage!$D$5:$ABF$11,MATCH(UsagePerHour!$B$52,Usage!$C$5:$C$11,0),MATCH(UsagePerHour!AM$4,Usage!$D$3:$ABF$3,0)),"")</f>
        <v>0</v>
      </c>
      <c r="AN60" s="6">
        <f>IFERROR(INDEX(Sales!$D$5:$ABF$18,MATCH(UsagePerHour!$B60,Sales!$C$5:$C$18,0),MATCH(UsagePerHour!AN$4,Sales!$D$3:$ABF$3,0))/AN$2*INDEX(Usage!$D$5:$ABF$11,MATCH(UsagePerHour!$B$52,Usage!$C$5:$C$11,0),MATCH(UsagePerHour!AN$4,Usage!$D$3:$ABF$3,0)),"")</f>
        <v>0</v>
      </c>
      <c r="AO60" s="6">
        <f>IFERROR(INDEX(Sales!$D$5:$ABF$18,MATCH(UsagePerHour!$B60,Sales!$C$5:$C$18,0),MATCH(UsagePerHour!AO$4,Sales!$D$3:$ABF$3,0))/AO$2*INDEX(Usage!$D$5:$ABF$11,MATCH(UsagePerHour!$B$52,Usage!$C$5:$C$11,0),MATCH(UsagePerHour!AO$4,Usage!$D$3:$ABF$3,0)),"")</f>
        <v>0</v>
      </c>
      <c r="AP60" s="6">
        <f>IFERROR(INDEX(Sales!$D$5:$ABF$18,MATCH(UsagePerHour!$B60,Sales!$C$5:$C$18,0),MATCH(UsagePerHour!AP$4,Sales!$D$3:$ABF$3,0))/AP$2*INDEX(Usage!$D$5:$ABF$11,MATCH(UsagePerHour!$B$52,Usage!$C$5:$C$11,0),MATCH(UsagePerHour!AP$4,Usage!$D$3:$ABF$3,0)),"")</f>
        <v>0</v>
      </c>
      <c r="AQ60" s="6">
        <f>IFERROR(INDEX(Sales!$D$5:$ABF$18,MATCH(UsagePerHour!$B60,Sales!$C$5:$C$18,0),MATCH(UsagePerHour!AQ$4,Sales!$D$3:$ABF$3,0))/AQ$2*INDEX(Usage!$D$5:$ABF$11,MATCH(UsagePerHour!$B$52,Usage!$C$5:$C$11,0),MATCH(UsagePerHour!AQ$4,Usage!$D$3:$ABF$3,0)),"")</f>
        <v>0</v>
      </c>
      <c r="AR60" s="6">
        <f>IFERROR(INDEX(Sales!$D$5:$ABF$18,MATCH(UsagePerHour!$B60,Sales!$C$5:$C$18,0),MATCH(UsagePerHour!AR$4,Sales!$D$3:$ABF$3,0))/AR$2*INDEX(Usage!$D$5:$ABF$11,MATCH(UsagePerHour!$B$52,Usage!$C$5:$C$11,0),MATCH(UsagePerHour!AR$4,Usage!$D$3:$ABF$3,0)),"")</f>
        <v>0</v>
      </c>
      <c r="AS60" s="6">
        <f>IFERROR(INDEX(Sales!$D$5:$ABF$18,MATCH(UsagePerHour!$B60,Sales!$C$5:$C$18,0),MATCH(UsagePerHour!AS$4,Sales!$D$3:$ABF$3,0))/AS$2*INDEX(Usage!$D$5:$ABF$11,MATCH(UsagePerHour!$B$52,Usage!$C$5:$C$11,0),MATCH(UsagePerHour!AS$4,Usage!$D$3:$ABF$3,0)),"")</f>
        <v>0</v>
      </c>
      <c r="AT60" s="6">
        <f>IFERROR(INDEX(Sales!$D$5:$ABF$18,MATCH(UsagePerHour!$B60,Sales!$C$5:$C$18,0),MATCH(UsagePerHour!AT$4,Sales!$D$3:$ABF$3,0))/AT$2*INDEX(Usage!$D$5:$ABF$11,MATCH(UsagePerHour!$B$52,Usage!$C$5:$C$11,0),MATCH(UsagePerHour!AT$4,Usage!$D$3:$ABF$3,0)),"")</f>
        <v>0</v>
      </c>
      <c r="AU60" s="6">
        <f>IFERROR(INDEX(Sales!$D$5:$ABF$18,MATCH(UsagePerHour!$B60,Sales!$C$5:$C$18,0),MATCH(UsagePerHour!AU$4,Sales!$D$3:$ABF$3,0))/AU$2*INDEX(Usage!$D$5:$ABF$11,MATCH(UsagePerHour!$B$52,Usage!$C$5:$C$11,0),MATCH(UsagePerHour!AU$4,Usage!$D$3:$ABF$3,0)),"")</f>
        <v>0</v>
      </c>
      <c r="AV60" s="6">
        <f>IFERROR(INDEX(Sales!$D$5:$ABF$18,MATCH(UsagePerHour!$B60,Sales!$C$5:$C$18,0),MATCH(UsagePerHour!AV$4,Sales!$D$3:$ABF$3,0))/AV$2*INDEX(Usage!$D$5:$ABF$11,MATCH(UsagePerHour!$B$52,Usage!$C$5:$C$11,0),MATCH(UsagePerHour!AV$4,Usage!$D$3:$ABF$3,0)),"")</f>
        <v>0</v>
      </c>
      <c r="AW60" s="6">
        <f>IFERROR(INDEX(Sales!$D$5:$ABF$18,MATCH(UsagePerHour!$B60,Sales!$C$5:$C$18,0),MATCH(UsagePerHour!AW$4,Sales!$D$3:$ABF$3,0))/AW$2*INDEX(Usage!$D$5:$ABF$11,MATCH(UsagePerHour!$B$52,Usage!$C$5:$C$11,0),MATCH(UsagePerHour!AW$4,Usage!$D$3:$ABF$3,0)),"")</f>
        <v>0</v>
      </c>
      <c r="AX60" s="6">
        <f>IFERROR(INDEX(Sales!$D$5:$ABF$18,MATCH(UsagePerHour!$B60,Sales!$C$5:$C$18,0),MATCH(UsagePerHour!AX$4,Sales!$D$3:$ABF$3,0))/AX$2*INDEX(Usage!$D$5:$ABF$11,MATCH(UsagePerHour!$B$52,Usage!$C$5:$C$11,0),MATCH(UsagePerHour!AX$4,Usage!$D$3:$ABF$3,0)),"")</f>
        <v>0</v>
      </c>
      <c r="AY60" s="6">
        <f>IFERROR(INDEX(Sales!$D$5:$ABF$18,MATCH(UsagePerHour!$B60,Sales!$C$5:$C$18,0),MATCH(UsagePerHour!AY$4,Sales!$D$3:$ABF$3,0))/AY$2*INDEX(Usage!$D$5:$ABF$11,MATCH(UsagePerHour!$B$52,Usage!$C$5:$C$11,0),MATCH(UsagePerHour!AY$4,Usage!$D$3:$ABF$3,0)),"")</f>
        <v>0</v>
      </c>
      <c r="AZ60" s="6">
        <f>IFERROR(INDEX(Sales!$D$5:$ABF$18,MATCH(UsagePerHour!$B60,Sales!$C$5:$C$18,0),MATCH(UsagePerHour!AZ$4,Sales!$D$3:$ABF$3,0))/AZ$2*INDEX(Usage!$D$5:$ABF$11,MATCH(UsagePerHour!$B$52,Usage!$C$5:$C$11,0),MATCH(UsagePerHour!AZ$4,Usage!$D$3:$ABF$3,0)),"")</f>
        <v>0</v>
      </c>
      <c r="BA60" s="6">
        <f>IFERROR(INDEX(Sales!$D$5:$ABF$18,MATCH(UsagePerHour!$B60,Sales!$C$5:$C$18,0),MATCH(UsagePerHour!BA$4,Sales!$D$3:$ABF$3,0))/BA$2*INDEX(Usage!$D$5:$ABF$11,MATCH(UsagePerHour!$B$52,Usage!$C$5:$C$11,0),MATCH(UsagePerHour!BA$4,Usage!$D$3:$ABF$3,0)),"")</f>
        <v>0</v>
      </c>
      <c r="BB60" s="6">
        <f>IFERROR(INDEX(Sales!$D$5:$ABF$18,MATCH(UsagePerHour!$B60,Sales!$C$5:$C$18,0),MATCH(UsagePerHour!BB$4,Sales!$D$3:$ABF$3,0))/BB$2*INDEX(Usage!$D$5:$ABF$11,MATCH(UsagePerHour!$B$52,Usage!$C$5:$C$11,0),MATCH(UsagePerHour!BB$4,Usage!$D$3:$ABF$3,0)),"")</f>
        <v>0</v>
      </c>
      <c r="BC60" s="6">
        <f>IFERROR(INDEX(Sales!$D$5:$ABF$18,MATCH(UsagePerHour!$B60,Sales!$C$5:$C$18,0),MATCH(UsagePerHour!BC$4,Sales!$D$3:$ABF$3,0))/BC$2*INDEX(Usage!$D$5:$ABF$11,MATCH(UsagePerHour!$B$52,Usage!$C$5:$C$11,0),MATCH(UsagePerHour!BC$4,Usage!$D$3:$ABF$3,0)),"")</f>
        <v>0</v>
      </c>
      <c r="BD60" s="6">
        <f>IFERROR(INDEX(Sales!$D$5:$ABF$18,MATCH(UsagePerHour!$B60,Sales!$C$5:$C$18,0),MATCH(UsagePerHour!BD$4,Sales!$D$3:$ABF$3,0))/BD$2*INDEX(Usage!$D$5:$ABF$11,MATCH(UsagePerHour!$B$52,Usage!$C$5:$C$11,0),MATCH(UsagePerHour!BD$4,Usage!$D$3:$ABF$3,0)),"")</f>
        <v>0</v>
      </c>
      <c r="BE60" s="6">
        <f>IFERROR(INDEX(Sales!$D$5:$ABF$18,MATCH(UsagePerHour!$B60,Sales!$C$5:$C$18,0),MATCH(UsagePerHour!BE$4,Sales!$D$3:$ABF$3,0))/BE$2*INDEX(Usage!$D$5:$ABF$11,MATCH(UsagePerHour!$B$52,Usage!$C$5:$C$11,0),MATCH(UsagePerHour!BE$4,Usage!$D$3:$ABF$3,0)),"")</f>
        <v>0</v>
      </c>
      <c r="BF60" s="6">
        <f>IFERROR(INDEX(Sales!$D$5:$ABF$18,MATCH(UsagePerHour!$B60,Sales!$C$5:$C$18,0),MATCH(UsagePerHour!BF$4,Sales!$D$3:$ABF$3,0))/BF$2*INDEX(Usage!$D$5:$ABF$11,MATCH(UsagePerHour!$B$52,Usage!$C$5:$C$11,0),MATCH(UsagePerHour!BF$4,Usage!$D$3:$ABF$3,0)),"")</f>
        <v>0</v>
      </c>
      <c r="BG60" s="6">
        <f>IFERROR(INDEX(Sales!$D$5:$ABF$18,MATCH(UsagePerHour!$B60,Sales!$C$5:$C$18,0),MATCH(UsagePerHour!BG$4,Sales!$D$3:$ABF$3,0))/BG$2*INDEX(Usage!$D$5:$ABF$11,MATCH(UsagePerHour!$B$52,Usage!$C$5:$C$11,0),MATCH(UsagePerHour!BG$4,Usage!$D$3:$ABF$3,0)),"")</f>
        <v>0</v>
      </c>
      <c r="BH60" s="6">
        <f>IFERROR(INDEX(Sales!$D$5:$ABF$18,MATCH(UsagePerHour!$B60,Sales!$C$5:$C$18,0),MATCH(UsagePerHour!BH$4,Sales!$D$3:$ABF$3,0))/BH$2*INDEX(Usage!$D$5:$ABF$11,MATCH(UsagePerHour!$B$52,Usage!$C$5:$C$11,0),MATCH(UsagePerHour!BH$4,Usage!$D$3:$ABF$3,0)),"")</f>
        <v>0</v>
      </c>
      <c r="BI60" s="6">
        <f>IFERROR(INDEX(Sales!$D$5:$ABF$18,MATCH(UsagePerHour!$B60,Sales!$C$5:$C$18,0),MATCH(UsagePerHour!BI$4,Sales!$D$3:$ABF$3,0))/BI$2*INDEX(Usage!$D$5:$ABF$11,MATCH(UsagePerHour!$B$52,Usage!$C$5:$C$11,0),MATCH(UsagePerHour!BI$4,Usage!$D$3:$ABF$3,0)),"")</f>
        <v>0</v>
      </c>
      <c r="BJ60" s="6">
        <f>IFERROR(INDEX(Sales!$D$5:$ABF$18,MATCH(UsagePerHour!$B60,Sales!$C$5:$C$18,0),MATCH(UsagePerHour!BJ$4,Sales!$D$3:$ABF$3,0))/BJ$2*INDEX(Usage!$D$5:$ABF$11,MATCH(UsagePerHour!$B$52,Usage!$C$5:$C$11,0),MATCH(UsagePerHour!BJ$4,Usage!$D$3:$ABF$3,0)),"")</f>
        <v>0</v>
      </c>
      <c r="BK60" s="6">
        <f>IFERROR(INDEX(Sales!$D$5:$ABF$18,MATCH(UsagePerHour!$B60,Sales!$C$5:$C$18,0),MATCH(UsagePerHour!BK$4,Sales!$D$3:$ABF$3,0))/BK$2*INDEX(Usage!$D$5:$ABF$11,MATCH(UsagePerHour!$B$52,Usage!$C$5:$C$11,0),MATCH(UsagePerHour!BK$4,Usage!$D$3:$ABF$3,0)),"")</f>
        <v>0</v>
      </c>
      <c r="BL60" s="6">
        <f>IFERROR(INDEX(Sales!$D$5:$ABF$18,MATCH(UsagePerHour!$B60,Sales!$C$5:$C$18,0),MATCH(UsagePerHour!BL$4,Sales!$D$3:$ABF$3,0))/BL$2*INDEX(Usage!$D$5:$ABF$11,MATCH(UsagePerHour!$B$52,Usage!$C$5:$C$11,0),MATCH(UsagePerHour!BL$4,Usage!$D$3:$ABF$3,0)),"")</f>
        <v>0</v>
      </c>
      <c r="BM60" s="6">
        <f>IFERROR(INDEX(Sales!$D$5:$ABF$18,MATCH(UsagePerHour!$B60,Sales!$C$5:$C$18,0),MATCH(UsagePerHour!BM$4,Sales!$D$3:$ABF$3,0))/BM$2*INDEX(Usage!$D$5:$ABF$11,MATCH(UsagePerHour!$B$52,Usage!$C$5:$C$11,0),MATCH(UsagePerHour!BM$4,Usage!$D$3:$ABF$3,0)),"")</f>
        <v>0</v>
      </c>
      <c r="BN60" s="6">
        <f>IFERROR(INDEX(Sales!$D$5:$ABF$18,MATCH(UsagePerHour!$B60,Sales!$C$5:$C$18,0),MATCH(UsagePerHour!BN$4,Sales!$D$3:$ABF$3,0))/BN$2*INDEX(Usage!$D$5:$ABF$11,MATCH(UsagePerHour!$B$52,Usage!$C$5:$C$11,0),MATCH(UsagePerHour!BN$4,Usage!$D$3:$ABF$3,0)),"")</f>
        <v>0</v>
      </c>
      <c r="BO60" s="6">
        <f>IFERROR(INDEX(Sales!$D$5:$ABF$18,MATCH(UsagePerHour!$B60,Sales!$C$5:$C$18,0),MATCH(UsagePerHour!BO$4,Sales!$D$3:$ABF$3,0))/BO$2*INDEX(Usage!$D$5:$ABF$11,MATCH(UsagePerHour!$B$52,Usage!$C$5:$C$11,0),MATCH(UsagePerHour!BO$4,Usage!$D$3:$ABF$3,0)),"")</f>
        <v>0</v>
      </c>
      <c r="BP60" s="6">
        <f>IFERROR(INDEX(Sales!$D$5:$ABF$18,MATCH(UsagePerHour!$B60,Sales!$C$5:$C$18,0),MATCH(UsagePerHour!BP$4,Sales!$D$3:$ABF$3,0))/BP$2*INDEX(Usage!$D$5:$ABF$11,MATCH(UsagePerHour!$B$52,Usage!$C$5:$C$11,0),MATCH(UsagePerHour!BP$4,Usage!$D$3:$ABF$3,0)),"")</f>
        <v>0</v>
      </c>
      <c r="BQ60" s="6">
        <f>IFERROR(INDEX(Sales!$D$5:$ABF$18,MATCH(UsagePerHour!$B60,Sales!$C$5:$C$18,0),MATCH(UsagePerHour!BQ$4,Sales!$D$3:$ABF$3,0))/BQ$2*INDEX(Usage!$D$5:$ABF$11,MATCH(UsagePerHour!$B$52,Usage!$C$5:$C$11,0),MATCH(UsagePerHour!BQ$4,Usage!$D$3:$ABF$3,0)),"")</f>
        <v>0</v>
      </c>
      <c r="BR60" s="6">
        <f>IFERROR(INDEX(Sales!$D$5:$ABF$18,MATCH(UsagePerHour!$B60,Sales!$C$5:$C$18,0),MATCH(UsagePerHour!BR$4,Sales!$D$3:$ABF$3,0))/BR$2*INDEX(Usage!$D$5:$ABF$11,MATCH(UsagePerHour!$B$52,Usage!$C$5:$C$11,0),MATCH(UsagePerHour!BR$4,Usage!$D$3:$ABF$3,0)),"")</f>
        <v>0</v>
      </c>
      <c r="BS60" s="6">
        <f>IFERROR(INDEX(Sales!$D$5:$ABF$18,MATCH(UsagePerHour!$B60,Sales!$C$5:$C$18,0),MATCH(UsagePerHour!BS$4,Sales!$D$3:$ABF$3,0))/BS$2*INDEX(Usage!$D$5:$ABF$11,MATCH(UsagePerHour!$B$52,Usage!$C$5:$C$11,0),MATCH(UsagePerHour!BS$4,Usage!$D$3:$ABF$3,0)),"")</f>
        <v>0</v>
      </c>
      <c r="BT60" s="6">
        <f>IFERROR(INDEX(Sales!$D$5:$ABF$18,MATCH(UsagePerHour!$B60,Sales!$C$5:$C$18,0),MATCH(UsagePerHour!BT$4,Sales!$D$3:$ABF$3,0))/BT$2*INDEX(Usage!$D$5:$ABF$11,MATCH(UsagePerHour!$B$52,Usage!$C$5:$C$11,0),MATCH(UsagePerHour!BT$4,Usage!$D$3:$ABF$3,0)),"")</f>
        <v>0</v>
      </c>
      <c r="BU60" s="6">
        <f>IFERROR(INDEX(Sales!$D$5:$ABF$18,MATCH(UsagePerHour!$B60,Sales!$C$5:$C$18,0),MATCH(UsagePerHour!BU$4,Sales!$D$3:$ABF$3,0))/BU$2*INDEX(Usage!$D$5:$ABF$11,MATCH(UsagePerHour!$B$52,Usage!$C$5:$C$11,0),MATCH(UsagePerHour!BU$4,Usage!$D$3:$ABF$3,0)),"")</f>
        <v>0</v>
      </c>
      <c r="BV60" s="6">
        <f>IFERROR(INDEX(Sales!$D$5:$ABF$18,MATCH(UsagePerHour!$B60,Sales!$C$5:$C$18,0),MATCH(UsagePerHour!BV$4,Sales!$D$3:$ABF$3,0))/BV$2*INDEX(Usage!$D$5:$ABF$11,MATCH(UsagePerHour!$B$52,Usage!$C$5:$C$11,0),MATCH(UsagePerHour!BV$4,Usage!$D$3:$ABF$3,0)),"")</f>
        <v>0</v>
      </c>
      <c r="BW60" s="6">
        <f>IFERROR(INDEX(Sales!$D$5:$ABF$18,MATCH(UsagePerHour!$B60,Sales!$C$5:$C$18,0),MATCH(UsagePerHour!BW$4,Sales!$D$3:$ABF$3,0))/BW$2*INDEX(Usage!$D$5:$ABF$11,MATCH(UsagePerHour!$B$52,Usage!$C$5:$C$11,0),MATCH(UsagePerHour!BW$4,Usage!$D$3:$ABF$3,0)),"")</f>
        <v>0</v>
      </c>
      <c r="BX60" s="6">
        <f>IFERROR(INDEX(Sales!$D$5:$ABF$18,MATCH(UsagePerHour!$B60,Sales!$C$5:$C$18,0),MATCH(UsagePerHour!BX$4,Sales!$D$3:$ABF$3,0))/BX$2*INDEX(Usage!$D$5:$ABF$11,MATCH(UsagePerHour!$B$52,Usage!$C$5:$C$11,0),MATCH(UsagePerHour!BX$4,Usage!$D$3:$ABF$3,0)),"")</f>
        <v>0</v>
      </c>
      <c r="BY60" s="6">
        <f>IFERROR(INDEX(Sales!$D$5:$ABF$18,MATCH(UsagePerHour!$B60,Sales!$C$5:$C$18,0),MATCH(UsagePerHour!BY$4,Sales!$D$3:$ABF$3,0))/BY$2*INDEX(Usage!$D$5:$ABF$11,MATCH(UsagePerHour!$B$52,Usage!$C$5:$C$11,0),MATCH(UsagePerHour!BY$4,Usage!$D$3:$ABF$3,0)),"")</f>
        <v>0</v>
      </c>
      <c r="BZ60" s="6">
        <f>IFERROR(INDEX(Sales!$D$5:$ABF$18,MATCH(UsagePerHour!$B60,Sales!$C$5:$C$18,0),MATCH(UsagePerHour!BZ$4,Sales!$D$3:$ABF$3,0))/BZ$2*INDEX(Usage!$D$5:$ABF$11,MATCH(UsagePerHour!$B$52,Usage!$C$5:$C$11,0),MATCH(UsagePerHour!BZ$4,Usage!$D$3:$ABF$3,0)),"")</f>
        <v>0</v>
      </c>
      <c r="CA60" s="6">
        <f>IFERROR(INDEX(Sales!$D$5:$ABF$18,MATCH(UsagePerHour!$B60,Sales!$C$5:$C$18,0),MATCH(UsagePerHour!CA$4,Sales!$D$3:$ABF$3,0))/CA$2*INDEX(Usage!$D$5:$ABF$11,MATCH(UsagePerHour!$B$52,Usage!$C$5:$C$11,0),MATCH(UsagePerHour!CA$4,Usage!$D$3:$ABF$3,0)),"")</f>
        <v>0</v>
      </c>
      <c r="CB60" s="6">
        <f>IFERROR(INDEX(Sales!$D$5:$ABF$18,MATCH(UsagePerHour!$B60,Sales!$C$5:$C$18,0),MATCH(UsagePerHour!CB$4,Sales!$D$3:$ABF$3,0))/CB$2*INDEX(Usage!$D$5:$ABF$11,MATCH(UsagePerHour!$B$52,Usage!$C$5:$C$11,0),MATCH(UsagePerHour!CB$4,Usage!$D$3:$ABF$3,0)),"")</f>
        <v>0</v>
      </c>
      <c r="CC60" s="6">
        <f>IFERROR(INDEX(Sales!$D$5:$ABF$18,MATCH(UsagePerHour!$B60,Sales!$C$5:$C$18,0),MATCH(UsagePerHour!CC$4,Sales!$D$3:$ABF$3,0))/CC$2*INDEX(Usage!$D$5:$ABF$11,MATCH(UsagePerHour!$B$52,Usage!$C$5:$C$11,0),MATCH(UsagePerHour!CC$4,Usage!$D$3:$ABF$3,0)),"")</f>
        <v>0</v>
      </c>
      <c r="CD60" s="6">
        <f>IFERROR(INDEX(Sales!$D$5:$ABF$18,MATCH(UsagePerHour!$B60,Sales!$C$5:$C$18,0),MATCH(UsagePerHour!CD$4,Sales!$D$3:$ABF$3,0))/CD$2*INDEX(Usage!$D$5:$ABF$11,MATCH(UsagePerHour!$B$52,Usage!$C$5:$C$11,0),MATCH(UsagePerHour!CD$4,Usage!$D$3:$ABF$3,0)),"")</f>
        <v>0</v>
      </c>
      <c r="CE60" s="6">
        <f>IFERROR(INDEX(Sales!$D$5:$ABF$18,MATCH(UsagePerHour!$B60,Sales!$C$5:$C$18,0),MATCH(UsagePerHour!CE$4,Sales!$D$3:$ABF$3,0))/CE$2*INDEX(Usage!$D$5:$ABF$11,MATCH(UsagePerHour!$B$52,Usage!$C$5:$C$11,0),MATCH(UsagePerHour!CE$4,Usage!$D$3:$ABF$3,0)),"")</f>
        <v>0</v>
      </c>
      <c r="CF60" s="6">
        <f>IFERROR(INDEX(Sales!$D$5:$ABF$18,MATCH(UsagePerHour!$B60,Sales!$C$5:$C$18,0),MATCH(UsagePerHour!CF$4,Sales!$D$3:$ABF$3,0))/CF$2*INDEX(Usage!$D$5:$ABF$11,MATCH(UsagePerHour!$B$52,Usage!$C$5:$C$11,0),MATCH(UsagePerHour!CF$4,Usage!$D$3:$ABF$3,0)),"")</f>
        <v>0</v>
      </c>
      <c r="CG60" s="6">
        <f>IFERROR(INDEX(Sales!$D$5:$ABF$18,MATCH(UsagePerHour!$B60,Sales!$C$5:$C$18,0),MATCH(UsagePerHour!CG$4,Sales!$D$3:$ABF$3,0))/CG$2*INDEX(Usage!$D$5:$ABF$11,MATCH(UsagePerHour!$B$52,Usage!$C$5:$C$11,0),MATCH(UsagePerHour!CG$4,Usage!$D$3:$ABF$3,0)),"")</f>
        <v>0</v>
      </c>
      <c r="CH60" s="6">
        <f>IFERROR(INDEX(Sales!$D$5:$ABF$18,MATCH(UsagePerHour!$B60,Sales!$C$5:$C$18,0),MATCH(UsagePerHour!CH$4,Sales!$D$3:$ABF$3,0))/CH$2*INDEX(Usage!$D$5:$ABF$11,MATCH(UsagePerHour!$B$52,Usage!$C$5:$C$11,0),MATCH(UsagePerHour!CH$4,Usage!$D$3:$ABF$3,0)),"")</f>
        <v>0</v>
      </c>
      <c r="CI60" s="6">
        <f>IFERROR(INDEX(Sales!$D$5:$ABF$18,MATCH(UsagePerHour!$B60,Sales!$C$5:$C$18,0),MATCH(UsagePerHour!CI$4,Sales!$D$3:$ABF$3,0))/CI$2*INDEX(Usage!$D$5:$ABF$11,MATCH(UsagePerHour!$B$52,Usage!$C$5:$C$11,0),MATCH(UsagePerHour!CI$4,Usage!$D$3:$ABF$3,0)),"")</f>
        <v>0</v>
      </c>
      <c r="CJ60" s="6">
        <f>IFERROR(INDEX(Sales!$D$5:$ABF$18,MATCH(UsagePerHour!$B60,Sales!$C$5:$C$18,0),MATCH(UsagePerHour!CJ$4,Sales!$D$3:$ABF$3,0))/CJ$2*INDEX(Usage!$D$5:$ABF$11,MATCH(UsagePerHour!$B$52,Usage!$C$5:$C$11,0),MATCH(UsagePerHour!CJ$4,Usage!$D$3:$ABF$3,0)),"")</f>
        <v>0</v>
      </c>
      <c r="CK60" s="6">
        <f>IFERROR(INDEX(Sales!$D$5:$ABF$18,MATCH(UsagePerHour!$B60,Sales!$C$5:$C$18,0),MATCH(UsagePerHour!CK$4,Sales!$D$3:$ABF$3,0))/CK$2*INDEX(Usage!$D$5:$ABF$11,MATCH(UsagePerHour!$B$52,Usage!$C$5:$C$11,0),MATCH(UsagePerHour!CK$4,Usage!$D$3:$ABF$3,0)),"")</f>
        <v>0</v>
      </c>
      <c r="CL60" s="6">
        <f>IFERROR(INDEX(Sales!$D$5:$ABF$18,MATCH(UsagePerHour!$B60,Sales!$C$5:$C$18,0),MATCH(UsagePerHour!CL$4,Sales!$D$3:$ABF$3,0))/CL$2*INDEX(Usage!$D$5:$ABF$11,MATCH(UsagePerHour!$B$52,Usage!$C$5:$C$11,0),MATCH(UsagePerHour!CL$4,Usage!$D$3:$ABF$3,0)),"")</f>
        <v>0</v>
      </c>
      <c r="CM60" s="6">
        <f>IFERROR(INDEX(Sales!$D$5:$ABF$18,MATCH(UsagePerHour!$B60,Sales!$C$5:$C$18,0),MATCH(UsagePerHour!CM$4,Sales!$D$3:$ABF$3,0))/CM$2*INDEX(Usage!$D$5:$ABF$11,MATCH(UsagePerHour!$B$52,Usage!$C$5:$C$11,0),MATCH(UsagePerHour!CM$4,Usage!$D$3:$ABF$3,0)),"")</f>
        <v>0</v>
      </c>
      <c r="CN60" s="6">
        <f>IFERROR(INDEX(Sales!$D$5:$ABF$18,MATCH(UsagePerHour!$B60,Sales!$C$5:$C$18,0),MATCH(UsagePerHour!CN$4,Sales!$D$3:$ABF$3,0))/CN$2*INDEX(Usage!$D$5:$ABF$11,MATCH(UsagePerHour!$B$52,Usage!$C$5:$C$11,0),MATCH(UsagePerHour!CN$4,Usage!$D$3:$ABF$3,0)),"")</f>
        <v>0</v>
      </c>
      <c r="CO60" s="6">
        <f>IFERROR(INDEX(Sales!$D$5:$ABF$18,MATCH(UsagePerHour!$B60,Sales!$C$5:$C$18,0),MATCH(UsagePerHour!CO$4,Sales!$D$3:$ABF$3,0))/CO$2*INDEX(Usage!$D$5:$ABF$11,MATCH(UsagePerHour!$B$52,Usage!$C$5:$C$11,0),MATCH(UsagePerHour!CO$4,Usage!$D$3:$ABF$3,0)),"")</f>
        <v>0</v>
      </c>
      <c r="CP60" s="6">
        <f>IFERROR(INDEX(Sales!$D$5:$ABF$18,MATCH(UsagePerHour!$B60,Sales!$C$5:$C$18,0),MATCH(UsagePerHour!CP$4,Sales!$D$3:$ABF$3,0))/CP$2*INDEX(Usage!$D$5:$ABF$11,MATCH(UsagePerHour!$B$52,Usage!$C$5:$C$11,0),MATCH(UsagePerHour!CP$4,Usage!$D$3:$ABF$3,0)),"")</f>
        <v>0</v>
      </c>
      <c r="CQ60" s="6">
        <f>IFERROR(INDEX(Sales!$D$5:$ABF$18,MATCH(UsagePerHour!$B60,Sales!$C$5:$C$18,0),MATCH(UsagePerHour!CQ$4,Sales!$D$3:$ABF$3,0))/CQ$2*INDEX(Usage!$D$5:$ABF$11,MATCH(UsagePerHour!$B$52,Usage!$C$5:$C$11,0),MATCH(UsagePerHour!CQ$4,Usage!$D$3:$ABF$3,0)),"")</f>
        <v>0</v>
      </c>
      <c r="CR60" s="6">
        <f>IFERROR(INDEX(Sales!$D$5:$ABF$18,MATCH(UsagePerHour!$B60,Sales!$C$5:$C$18,0),MATCH(UsagePerHour!CR$4,Sales!$D$3:$ABF$3,0))/CR$2*INDEX(Usage!$D$5:$ABF$11,MATCH(UsagePerHour!$B$52,Usage!$C$5:$C$11,0),MATCH(UsagePerHour!CR$4,Usage!$D$3:$ABF$3,0)),"")</f>
        <v>0</v>
      </c>
      <c r="CS60" s="6">
        <f>IFERROR(INDEX(Sales!$D$5:$ABF$18,MATCH(UsagePerHour!$B60,Sales!$C$5:$C$18,0),MATCH(UsagePerHour!CS$4,Sales!$D$3:$ABF$3,0))/CS$2*INDEX(Usage!$D$5:$ABF$11,MATCH(UsagePerHour!$B$52,Usage!$C$5:$C$11,0),MATCH(UsagePerHour!CS$4,Usage!$D$3:$ABF$3,0)),"")</f>
        <v>0</v>
      </c>
      <c r="CT60" s="6">
        <f>IFERROR(INDEX(Sales!$D$5:$ABF$18,MATCH(UsagePerHour!$B60,Sales!$C$5:$C$18,0),MATCH(UsagePerHour!CT$4,Sales!$D$3:$ABF$3,0))/CT$2*INDEX(Usage!$D$5:$ABF$11,MATCH(UsagePerHour!$B$52,Usage!$C$5:$C$11,0),MATCH(UsagePerHour!CT$4,Usage!$D$3:$ABF$3,0)),"")</f>
        <v>0</v>
      </c>
      <c r="CU60" s="6">
        <f>IFERROR(INDEX(Sales!$D$5:$ABF$18,MATCH(UsagePerHour!$B60,Sales!$C$5:$C$18,0),MATCH(UsagePerHour!CU$4,Sales!$D$3:$ABF$3,0))/CU$2*INDEX(Usage!$D$5:$ABF$11,MATCH(UsagePerHour!$B$52,Usage!$C$5:$C$11,0),MATCH(UsagePerHour!CU$4,Usage!$D$3:$ABF$3,0)),"")</f>
        <v>0</v>
      </c>
      <c r="CV60" s="6">
        <f>IFERROR(INDEX(Sales!$D$5:$ABF$18,MATCH(UsagePerHour!$B60,Sales!$C$5:$C$18,0),MATCH(UsagePerHour!CV$4,Sales!$D$3:$ABF$3,0))/CV$2*INDEX(Usage!$D$5:$ABF$11,MATCH(UsagePerHour!$B$52,Usage!$C$5:$C$11,0),MATCH(UsagePerHour!CV$4,Usage!$D$3:$ABF$3,0)),"")</f>
        <v>0</v>
      </c>
      <c r="CW60" s="6">
        <f>IFERROR(INDEX(Sales!$D$5:$ABF$18,MATCH(UsagePerHour!$B60,Sales!$C$5:$C$18,0),MATCH(UsagePerHour!CW$4,Sales!$D$3:$ABF$3,0))/CW$2*INDEX(Usage!$D$5:$ABF$11,MATCH(UsagePerHour!$B$52,Usage!$C$5:$C$11,0),MATCH(UsagePerHour!CW$4,Usage!$D$3:$ABF$3,0)),"")</f>
        <v>0</v>
      </c>
      <c r="CX60" s="6">
        <f>IFERROR(INDEX(Sales!$D$5:$ABF$18,MATCH(UsagePerHour!$B60,Sales!$C$5:$C$18,0),MATCH(UsagePerHour!CX$4,Sales!$D$3:$ABF$3,0))/CX$2*INDEX(Usage!$D$5:$ABF$11,MATCH(UsagePerHour!$B$52,Usage!$C$5:$C$11,0),MATCH(UsagePerHour!CX$4,Usage!$D$3:$ABF$3,0)),"")</f>
        <v>0</v>
      </c>
      <c r="CY60" s="6">
        <f>IFERROR(INDEX(Sales!$D$5:$ABF$18,MATCH(UsagePerHour!$B60,Sales!$C$5:$C$18,0),MATCH(UsagePerHour!CY$4,Sales!$D$3:$ABF$3,0))/CY$2*INDEX(Usage!$D$5:$ABF$11,MATCH(UsagePerHour!$B$52,Usage!$C$5:$C$11,0),MATCH(UsagePerHour!CY$4,Usage!$D$3:$ABF$3,0)),"")</f>
        <v>0</v>
      </c>
      <c r="CZ60" s="6">
        <f>IFERROR(INDEX(Sales!$D$5:$ABF$18,MATCH(UsagePerHour!$B60,Sales!$C$5:$C$18,0),MATCH(UsagePerHour!CZ$4,Sales!$D$3:$ABF$3,0))/CZ$2*INDEX(Usage!$D$5:$ABF$11,MATCH(UsagePerHour!$B$52,Usage!$C$5:$C$11,0),MATCH(UsagePerHour!CZ$4,Usage!$D$3:$ABF$3,0)),"")</f>
        <v>0</v>
      </c>
      <c r="DA60" s="6">
        <f>IFERROR(INDEX(Sales!$D$5:$ABF$18,MATCH(UsagePerHour!$B60,Sales!$C$5:$C$18,0),MATCH(UsagePerHour!DA$4,Sales!$D$3:$ABF$3,0))/DA$2*INDEX(Usage!$D$5:$ABF$11,MATCH(UsagePerHour!$B$52,Usage!$C$5:$C$11,0),MATCH(UsagePerHour!DA$4,Usage!$D$3:$ABF$3,0)),"")</f>
        <v>0</v>
      </c>
      <c r="DB60" s="6">
        <f>IFERROR(INDEX(Sales!$D$5:$ABF$18,MATCH(UsagePerHour!$B60,Sales!$C$5:$C$18,0),MATCH(UsagePerHour!DB$4,Sales!$D$3:$ABF$3,0))/DB$2*INDEX(Usage!$D$5:$ABF$11,MATCH(UsagePerHour!$B$52,Usage!$C$5:$C$11,0),MATCH(UsagePerHour!DB$4,Usage!$D$3:$ABF$3,0)),"")</f>
        <v>0</v>
      </c>
      <c r="DC60" s="6">
        <f>IFERROR(INDEX(Sales!$D$5:$ABF$18,MATCH(UsagePerHour!$B60,Sales!$C$5:$C$18,0),MATCH(UsagePerHour!DC$4,Sales!$D$3:$ABF$3,0))/DC$2*INDEX(Usage!$D$5:$ABF$11,MATCH(UsagePerHour!$B$52,Usage!$C$5:$C$11,0),MATCH(UsagePerHour!DC$4,Usage!$D$3:$ABF$3,0)),"")</f>
        <v>0</v>
      </c>
      <c r="DD60" s="6">
        <f>IFERROR(INDEX(Sales!$D$5:$ABF$18,MATCH(UsagePerHour!$B60,Sales!$C$5:$C$18,0),MATCH(UsagePerHour!DD$4,Sales!$D$3:$ABF$3,0))/DD$2*INDEX(Usage!$D$5:$ABF$11,MATCH(UsagePerHour!$B$52,Usage!$C$5:$C$11,0),MATCH(UsagePerHour!DD$4,Usage!$D$3:$ABF$3,0)),"")</f>
        <v>0</v>
      </c>
      <c r="DE60" s="6">
        <f>IFERROR(INDEX(Sales!$D$5:$ABF$18,MATCH(UsagePerHour!$B60,Sales!$C$5:$C$18,0),MATCH(UsagePerHour!DE$4,Sales!$D$3:$ABF$3,0))/DE$2*INDEX(Usage!$D$5:$ABF$11,MATCH(UsagePerHour!$B$52,Usage!$C$5:$C$11,0),MATCH(UsagePerHour!DE$4,Usage!$D$3:$ABF$3,0)),"")</f>
        <v>0</v>
      </c>
      <c r="DF60" s="6">
        <f>IFERROR(INDEX(Sales!$D$5:$ABF$18,MATCH(UsagePerHour!$B60,Sales!$C$5:$C$18,0),MATCH(UsagePerHour!DF$4,Sales!$D$3:$ABF$3,0))/DF$2*INDEX(Usage!$D$5:$ABF$11,MATCH(UsagePerHour!$B$52,Usage!$C$5:$C$11,0),MATCH(UsagePerHour!DF$4,Usage!$D$3:$ABF$3,0)),"")</f>
        <v>0</v>
      </c>
      <c r="DG60" s="6">
        <f>IFERROR(INDEX(Sales!$D$5:$ABF$18,MATCH(UsagePerHour!$B60,Sales!$C$5:$C$18,0),MATCH(UsagePerHour!DG$4,Sales!$D$3:$ABF$3,0))/DG$2*INDEX(Usage!$D$5:$ABF$11,MATCH(UsagePerHour!$B$52,Usage!$C$5:$C$11,0),MATCH(UsagePerHour!DG$4,Usage!$D$3:$ABF$3,0)),"")</f>
        <v>0</v>
      </c>
      <c r="DH60" s="6">
        <f>IFERROR(INDEX(Sales!$D$5:$ABF$18,MATCH(UsagePerHour!$B60,Sales!$C$5:$C$18,0),MATCH(UsagePerHour!DH$4,Sales!$D$3:$ABF$3,0))/DH$2*INDEX(Usage!$D$5:$ABF$11,MATCH(UsagePerHour!$B$52,Usage!$C$5:$C$11,0),MATCH(UsagePerHour!DH$4,Usage!$D$3:$ABF$3,0)),"")</f>
        <v>0</v>
      </c>
      <c r="DI60" s="6">
        <f>IFERROR(INDEX(Sales!$D$5:$ABF$18,MATCH(UsagePerHour!$B60,Sales!$C$5:$C$18,0),MATCH(UsagePerHour!DI$4,Sales!$D$3:$ABF$3,0))/DI$2*INDEX(Usage!$D$5:$ABF$11,MATCH(UsagePerHour!$B$52,Usage!$C$5:$C$11,0),MATCH(UsagePerHour!DI$4,Usage!$D$3:$ABF$3,0)),"")</f>
        <v>0</v>
      </c>
      <c r="DJ60" s="6">
        <f>IFERROR(INDEX(Sales!$D$5:$ABF$18,MATCH(UsagePerHour!$B60,Sales!$C$5:$C$18,0),MATCH(UsagePerHour!DJ$4,Sales!$D$3:$ABF$3,0))/DJ$2*INDEX(Usage!$D$5:$ABF$11,MATCH(UsagePerHour!$B$52,Usage!$C$5:$C$11,0),MATCH(UsagePerHour!DJ$4,Usage!$D$3:$ABF$3,0)),"")</f>
        <v>0</v>
      </c>
      <c r="DK60" s="6">
        <f>IFERROR(INDEX(Sales!$D$5:$ABF$18,MATCH(UsagePerHour!$B60,Sales!$C$5:$C$18,0),MATCH(UsagePerHour!DK$4,Sales!$D$3:$ABF$3,0))/DK$2*INDEX(Usage!$D$5:$ABF$11,MATCH(UsagePerHour!$B$52,Usage!$C$5:$C$11,0),MATCH(UsagePerHour!DK$4,Usage!$D$3:$ABF$3,0)),"")</f>
        <v>0</v>
      </c>
      <c r="DL60" s="6">
        <f>IFERROR(INDEX(Sales!$D$5:$ABF$18,MATCH(UsagePerHour!$B60,Sales!$C$5:$C$18,0),MATCH(UsagePerHour!DL$4,Sales!$D$3:$ABF$3,0))/DL$2*INDEX(Usage!$D$5:$ABF$11,MATCH(UsagePerHour!$B$52,Usage!$C$5:$C$11,0),MATCH(UsagePerHour!DL$4,Usage!$D$3:$ABF$3,0)),"")</f>
        <v>0</v>
      </c>
      <c r="DM60" s="6">
        <f>IFERROR(INDEX(Sales!$D$5:$ABF$18,MATCH(UsagePerHour!$B60,Sales!$C$5:$C$18,0),MATCH(UsagePerHour!DM$4,Sales!$D$3:$ABF$3,0))/DM$2*INDEX(Usage!$D$5:$ABF$11,MATCH(UsagePerHour!$B$52,Usage!$C$5:$C$11,0),MATCH(UsagePerHour!DM$4,Usage!$D$3:$ABF$3,0)),"")</f>
        <v>0</v>
      </c>
      <c r="DN60" s="6">
        <f>IFERROR(INDEX(Sales!$D$5:$ABF$18,MATCH(UsagePerHour!$B60,Sales!$C$5:$C$18,0),MATCH(UsagePerHour!DN$4,Sales!$D$3:$ABF$3,0))/DN$2*INDEX(Usage!$D$5:$ABF$11,MATCH(UsagePerHour!$B$52,Usage!$C$5:$C$11,0),MATCH(UsagePerHour!DN$4,Usage!$D$3:$ABF$3,0)),"")</f>
        <v>0</v>
      </c>
      <c r="DO60" s="6">
        <f>IFERROR(INDEX(Sales!$D$5:$ABF$18,MATCH(UsagePerHour!$B60,Sales!$C$5:$C$18,0),MATCH(UsagePerHour!DO$4,Sales!$D$3:$ABF$3,0))/DO$2*INDEX(Usage!$D$5:$ABF$11,MATCH(UsagePerHour!$B$52,Usage!$C$5:$C$11,0),MATCH(UsagePerHour!DO$4,Usage!$D$3:$ABF$3,0)),"")</f>
        <v>0</v>
      </c>
      <c r="DP60" s="6">
        <f>IFERROR(INDEX(Sales!$D$5:$ABF$18,MATCH(UsagePerHour!$B60,Sales!$C$5:$C$18,0),MATCH(UsagePerHour!DP$4,Sales!$D$3:$ABF$3,0))/DP$2*INDEX(Usage!$D$5:$ABF$11,MATCH(UsagePerHour!$B$52,Usage!$C$5:$C$11,0),MATCH(UsagePerHour!DP$4,Usage!$D$3:$ABF$3,0)),"")</f>
        <v>0</v>
      </c>
      <c r="DQ60" s="6">
        <f>IFERROR(INDEX(Sales!$D$5:$ABF$18,MATCH(UsagePerHour!$B60,Sales!$C$5:$C$18,0),MATCH(UsagePerHour!DQ$4,Sales!$D$3:$ABF$3,0))/DQ$2*INDEX(Usage!$D$5:$ABF$11,MATCH(UsagePerHour!$B$52,Usage!$C$5:$C$11,0),MATCH(UsagePerHour!DQ$4,Usage!$D$3:$ABF$3,0)),"")</f>
        <v>0</v>
      </c>
      <c r="DR60" s="6">
        <f>IFERROR(INDEX(Sales!$D$5:$ABF$18,MATCH(UsagePerHour!$B60,Sales!$C$5:$C$18,0),MATCH(UsagePerHour!DR$4,Sales!$D$3:$ABF$3,0))/DR$2*INDEX(Usage!$D$5:$ABF$11,MATCH(UsagePerHour!$B$52,Usage!$C$5:$C$11,0),MATCH(UsagePerHour!DR$4,Usage!$D$3:$ABF$3,0)),"")</f>
        <v>0</v>
      </c>
      <c r="DS60" s="6">
        <f>IFERROR(INDEX(Sales!$D$5:$ABF$18,MATCH(UsagePerHour!$B60,Sales!$C$5:$C$18,0),MATCH(UsagePerHour!DS$4,Sales!$D$3:$ABF$3,0))/DS$2*INDEX(Usage!$D$5:$ABF$11,MATCH(UsagePerHour!$B$52,Usage!$C$5:$C$11,0),MATCH(UsagePerHour!DS$4,Usage!$D$3:$ABF$3,0)),"")</f>
        <v>0</v>
      </c>
      <c r="DT60" s="6">
        <f>IFERROR(INDEX(Sales!$D$5:$ABF$18,MATCH(UsagePerHour!$B60,Sales!$C$5:$C$18,0),MATCH(UsagePerHour!DT$4,Sales!$D$3:$ABF$3,0))/DT$2*INDEX(Usage!$D$5:$ABF$11,MATCH(UsagePerHour!$B$52,Usage!$C$5:$C$11,0),MATCH(UsagePerHour!DT$4,Usage!$D$3:$ABF$3,0)),"")</f>
        <v>0</v>
      </c>
      <c r="DU60" s="6">
        <f>IFERROR(INDEX(Sales!$D$5:$ABF$18,MATCH(UsagePerHour!$B60,Sales!$C$5:$C$18,0),MATCH(UsagePerHour!DU$4,Sales!$D$3:$ABF$3,0))/DU$2*INDEX(Usage!$D$5:$ABF$11,MATCH(UsagePerHour!$B$52,Usage!$C$5:$C$11,0),MATCH(UsagePerHour!DU$4,Usage!$D$3:$ABF$3,0)),"")</f>
        <v>0</v>
      </c>
      <c r="DV60" s="6">
        <f>IFERROR(INDEX(Sales!$D$5:$ABF$18,MATCH(UsagePerHour!$B60,Sales!$C$5:$C$18,0),MATCH(UsagePerHour!DV$4,Sales!$D$3:$ABF$3,0))/DV$2*INDEX(Usage!$D$5:$ABF$11,MATCH(UsagePerHour!$B$52,Usage!$C$5:$C$11,0),MATCH(UsagePerHour!DV$4,Usage!$D$3:$ABF$3,0)),"")</f>
        <v>0</v>
      </c>
      <c r="DW60" s="6">
        <f>IFERROR(INDEX(Sales!$D$5:$ABF$18,MATCH(UsagePerHour!$B60,Sales!$C$5:$C$18,0),MATCH(UsagePerHour!DW$4,Sales!$D$3:$ABF$3,0))/DW$2*INDEX(Usage!$D$5:$ABF$11,MATCH(UsagePerHour!$B$52,Usage!$C$5:$C$11,0),MATCH(UsagePerHour!DW$4,Usage!$D$3:$ABF$3,0)),"")</f>
        <v>0</v>
      </c>
      <c r="DX60" s="6">
        <f>IFERROR(INDEX(Sales!$D$5:$ABF$18,MATCH(UsagePerHour!$B60,Sales!$C$5:$C$18,0),MATCH(UsagePerHour!DX$4,Sales!$D$3:$ABF$3,0))/DX$2*INDEX(Usage!$D$5:$ABF$11,MATCH(UsagePerHour!$B$52,Usage!$C$5:$C$11,0),MATCH(UsagePerHour!DX$4,Usage!$D$3:$ABF$3,0)),"")</f>
        <v>0</v>
      </c>
      <c r="DY60" s="6">
        <f>IFERROR(INDEX(Sales!$D$5:$ABF$18,MATCH(UsagePerHour!$B60,Sales!$C$5:$C$18,0),MATCH(UsagePerHour!DY$4,Sales!$D$3:$ABF$3,0))/DY$2*INDEX(Usage!$D$5:$ABF$11,MATCH(UsagePerHour!$B$52,Usage!$C$5:$C$11,0),MATCH(UsagePerHour!DY$4,Usage!$D$3:$ABF$3,0)),"")</f>
        <v>0</v>
      </c>
      <c r="DZ60" s="6">
        <f>IFERROR(INDEX(Sales!$D$5:$ABF$18,MATCH(UsagePerHour!$B60,Sales!$C$5:$C$18,0),MATCH(UsagePerHour!DZ$4,Sales!$D$3:$ABF$3,0))/DZ$2*INDEX(Usage!$D$5:$ABF$11,MATCH(UsagePerHour!$B$52,Usage!$C$5:$C$11,0),MATCH(UsagePerHour!DZ$4,Usage!$D$3:$ABF$3,0)),"")</f>
        <v>0</v>
      </c>
      <c r="EA60" s="6">
        <f>IFERROR(INDEX(Sales!$D$5:$ABF$18,MATCH(UsagePerHour!$B60,Sales!$C$5:$C$18,0),MATCH(UsagePerHour!EA$4,Sales!$D$3:$ABF$3,0))/EA$2*INDEX(Usage!$D$5:$ABF$11,MATCH(UsagePerHour!$B$52,Usage!$C$5:$C$11,0),MATCH(UsagePerHour!EA$4,Usage!$D$3:$ABF$3,0)),"")</f>
        <v>0</v>
      </c>
      <c r="EB60" s="6">
        <f>IFERROR(INDEX(Sales!$D$5:$ABF$18,MATCH(UsagePerHour!$B60,Sales!$C$5:$C$18,0),MATCH(UsagePerHour!EB$4,Sales!$D$3:$ABF$3,0))/EB$2*INDEX(Usage!$D$5:$ABF$11,MATCH(UsagePerHour!$B$52,Usage!$C$5:$C$11,0),MATCH(UsagePerHour!EB$4,Usage!$D$3:$ABF$3,0)),"")</f>
        <v>0</v>
      </c>
      <c r="EC60" s="6">
        <f>IFERROR(INDEX(Sales!$D$5:$ABF$18,MATCH(UsagePerHour!$B60,Sales!$C$5:$C$18,0),MATCH(UsagePerHour!EC$4,Sales!$D$3:$ABF$3,0))/EC$2*INDEX(Usage!$D$5:$ABF$11,MATCH(UsagePerHour!$B$52,Usage!$C$5:$C$11,0),MATCH(UsagePerHour!EC$4,Usage!$D$3:$ABF$3,0)),"")</f>
        <v>0</v>
      </c>
      <c r="ED60" s="6">
        <f>IFERROR(INDEX(Sales!$D$5:$ABF$18,MATCH(UsagePerHour!$B60,Sales!$C$5:$C$18,0),MATCH(UsagePerHour!ED$4,Sales!$D$3:$ABF$3,0))/ED$2*INDEX(Usage!$D$5:$ABF$11,MATCH(UsagePerHour!$B$52,Usage!$C$5:$C$11,0),MATCH(UsagePerHour!ED$4,Usage!$D$3:$ABF$3,0)),"")</f>
        <v>0</v>
      </c>
      <c r="EE60" s="6">
        <f>IFERROR(INDEX(Sales!$D$5:$ABF$18,MATCH(UsagePerHour!$B60,Sales!$C$5:$C$18,0),MATCH(UsagePerHour!EE$4,Sales!$D$3:$ABF$3,0))/EE$2*INDEX(Usage!$D$5:$ABF$11,MATCH(UsagePerHour!$B$52,Usage!$C$5:$C$11,0),MATCH(UsagePerHour!EE$4,Usage!$D$3:$ABF$3,0)),"")</f>
        <v>0</v>
      </c>
      <c r="EF60" s="6">
        <f>IFERROR(INDEX(Sales!$D$5:$ABF$18,MATCH(UsagePerHour!$B60,Sales!$C$5:$C$18,0),MATCH(UsagePerHour!EF$4,Sales!$D$3:$ABF$3,0))/EF$2*INDEX(Usage!$D$5:$ABF$11,MATCH(UsagePerHour!$B$52,Usage!$C$5:$C$11,0),MATCH(UsagePerHour!EF$4,Usage!$D$3:$ABF$3,0)),"")</f>
        <v>0</v>
      </c>
      <c r="EG60" s="6">
        <f>IFERROR(INDEX(Sales!$D$5:$ABF$18,MATCH(UsagePerHour!$B60,Sales!$C$5:$C$18,0),MATCH(UsagePerHour!EG$4,Sales!$D$3:$ABF$3,0))/EG$2*INDEX(Usage!$D$5:$ABF$11,MATCH(UsagePerHour!$B$52,Usage!$C$5:$C$11,0),MATCH(UsagePerHour!EG$4,Usage!$D$3:$ABF$3,0)),"")</f>
        <v>0</v>
      </c>
      <c r="EH60" s="6">
        <f>IFERROR(INDEX(Sales!$D$5:$ABF$18,MATCH(UsagePerHour!$B60,Sales!$C$5:$C$18,0),MATCH(UsagePerHour!EH$4,Sales!$D$3:$ABF$3,0))/EH$2*INDEX(Usage!$D$5:$ABF$11,MATCH(UsagePerHour!$B$52,Usage!$C$5:$C$11,0),MATCH(UsagePerHour!EH$4,Usage!$D$3:$ABF$3,0)),"")</f>
        <v>0</v>
      </c>
      <c r="EI60" s="6">
        <f>IFERROR(INDEX(Sales!$D$5:$ABF$18,MATCH(UsagePerHour!$B60,Sales!$C$5:$C$18,0),MATCH(UsagePerHour!EI$4,Sales!$D$3:$ABF$3,0))/EI$2*INDEX(Usage!$D$5:$ABF$11,MATCH(UsagePerHour!$B$52,Usage!$C$5:$C$11,0),MATCH(UsagePerHour!EI$4,Usage!$D$3:$ABF$3,0)),"")</f>
        <v>0</v>
      </c>
      <c r="EJ60" s="6">
        <f>IFERROR(INDEX(Sales!$D$5:$ABF$18,MATCH(UsagePerHour!$B60,Sales!$C$5:$C$18,0),MATCH(UsagePerHour!EJ$4,Sales!$D$3:$ABF$3,0))/EJ$2*INDEX(Usage!$D$5:$ABF$11,MATCH(UsagePerHour!$B$52,Usage!$C$5:$C$11,0),MATCH(UsagePerHour!EJ$4,Usage!$D$3:$ABF$3,0)),"")</f>
        <v>0</v>
      </c>
      <c r="EK60" s="6">
        <f>IFERROR(INDEX(Sales!$D$5:$ABF$18,MATCH(UsagePerHour!$B60,Sales!$C$5:$C$18,0),MATCH(UsagePerHour!EK$4,Sales!$D$3:$ABF$3,0))/EK$2*INDEX(Usage!$D$5:$ABF$11,MATCH(UsagePerHour!$B$52,Usage!$C$5:$C$11,0),MATCH(UsagePerHour!EK$4,Usage!$D$3:$ABF$3,0)),"")</f>
        <v>0</v>
      </c>
      <c r="EL60" s="6">
        <f>IFERROR(INDEX(Sales!$D$5:$ABF$18,MATCH(UsagePerHour!$B60,Sales!$C$5:$C$18,0),MATCH(UsagePerHour!EL$4,Sales!$D$3:$ABF$3,0))/EL$2*INDEX(Usage!$D$5:$ABF$11,MATCH(UsagePerHour!$B$52,Usage!$C$5:$C$11,0),MATCH(UsagePerHour!EL$4,Usage!$D$3:$ABF$3,0)),"")</f>
        <v>0</v>
      </c>
      <c r="EM60" s="6">
        <f>IFERROR(INDEX(Sales!$D$5:$ABF$18,MATCH(UsagePerHour!$B60,Sales!$C$5:$C$18,0),MATCH(UsagePerHour!EM$4,Sales!$D$3:$ABF$3,0))/EM$2*INDEX(Usage!$D$5:$ABF$11,MATCH(UsagePerHour!$B$52,Usage!$C$5:$C$11,0),MATCH(UsagePerHour!EM$4,Usage!$D$3:$ABF$3,0)),"")</f>
        <v>0</v>
      </c>
      <c r="EN60" s="6">
        <f>IFERROR(INDEX(Sales!$D$5:$ABF$18,MATCH(UsagePerHour!$B60,Sales!$C$5:$C$18,0),MATCH(UsagePerHour!EN$4,Sales!$D$3:$ABF$3,0))/EN$2*INDEX(Usage!$D$5:$ABF$11,MATCH(UsagePerHour!$B$52,Usage!$C$5:$C$11,0),MATCH(UsagePerHour!EN$4,Usage!$D$3:$ABF$3,0)),"")</f>
        <v>0</v>
      </c>
      <c r="EO60" s="6">
        <f>IFERROR(INDEX(Sales!$D$5:$ABF$18,MATCH(UsagePerHour!$B60,Sales!$C$5:$C$18,0),MATCH(UsagePerHour!EO$4,Sales!$D$3:$ABF$3,0))/EO$2*INDEX(Usage!$D$5:$ABF$11,MATCH(UsagePerHour!$B$52,Usage!$C$5:$C$11,0),MATCH(UsagePerHour!EO$4,Usage!$D$3:$ABF$3,0)),"")</f>
        <v>0</v>
      </c>
      <c r="EP60" s="6">
        <f>IFERROR(INDEX(Sales!$D$5:$ABF$18,MATCH(UsagePerHour!$B60,Sales!$C$5:$C$18,0),MATCH(UsagePerHour!EP$4,Sales!$D$3:$ABF$3,0))/EP$2*INDEX(Usage!$D$5:$ABF$11,MATCH(UsagePerHour!$B$52,Usage!$C$5:$C$11,0),MATCH(UsagePerHour!EP$4,Usage!$D$3:$ABF$3,0)),"")</f>
        <v>0</v>
      </c>
      <c r="EQ60" s="6">
        <f>IFERROR(INDEX(Sales!$D$5:$ABF$18,MATCH(UsagePerHour!$B60,Sales!$C$5:$C$18,0),MATCH(UsagePerHour!EQ$4,Sales!$D$3:$ABF$3,0))/EQ$2*INDEX(Usage!$D$5:$ABF$11,MATCH(UsagePerHour!$B$52,Usage!$C$5:$C$11,0),MATCH(UsagePerHour!EQ$4,Usage!$D$3:$ABF$3,0)),"")</f>
        <v>0</v>
      </c>
      <c r="ER60" s="6">
        <f>IFERROR(INDEX(Sales!$D$5:$ABF$18,MATCH(UsagePerHour!$B60,Sales!$C$5:$C$18,0),MATCH(UsagePerHour!ER$4,Sales!$D$3:$ABF$3,0))/ER$2*INDEX(Usage!$D$5:$ABF$11,MATCH(UsagePerHour!$B$52,Usage!$C$5:$C$11,0),MATCH(UsagePerHour!ER$4,Usage!$D$3:$ABF$3,0)),"")</f>
        <v>0</v>
      </c>
      <c r="ES60" s="6">
        <f>IFERROR(INDEX(Sales!$D$5:$ABF$18,MATCH(UsagePerHour!$B60,Sales!$C$5:$C$18,0),MATCH(UsagePerHour!ES$4,Sales!$D$3:$ABF$3,0))/ES$2*INDEX(Usage!$D$5:$ABF$11,MATCH(UsagePerHour!$B$52,Usage!$C$5:$C$11,0),MATCH(UsagePerHour!ES$4,Usage!$D$3:$ABF$3,0)),"")</f>
        <v>0</v>
      </c>
      <c r="ET60" s="6">
        <f>IFERROR(INDEX(Sales!$D$5:$ABF$18,MATCH(UsagePerHour!$B60,Sales!$C$5:$C$18,0),MATCH(UsagePerHour!ET$4,Sales!$D$3:$ABF$3,0))/ET$2*INDEX(Usage!$D$5:$ABF$11,MATCH(UsagePerHour!$B$52,Usage!$C$5:$C$11,0),MATCH(UsagePerHour!ET$4,Usage!$D$3:$ABF$3,0)),"")</f>
        <v>0</v>
      </c>
      <c r="EU60" s="6">
        <f>IFERROR(INDEX(Sales!$D$5:$ABF$18,MATCH(UsagePerHour!$B60,Sales!$C$5:$C$18,0),MATCH(UsagePerHour!EU$4,Sales!$D$3:$ABF$3,0))/EU$2*INDEX(Usage!$D$5:$ABF$11,MATCH(UsagePerHour!$B$52,Usage!$C$5:$C$11,0),MATCH(UsagePerHour!EU$4,Usage!$D$3:$ABF$3,0)),"")</f>
        <v>0</v>
      </c>
      <c r="EV60" s="6">
        <f>IFERROR(INDEX(Sales!$D$5:$ABF$18,MATCH(UsagePerHour!$B60,Sales!$C$5:$C$18,0),MATCH(UsagePerHour!EV$4,Sales!$D$3:$ABF$3,0))/EV$2*INDEX(Usage!$D$5:$ABF$11,MATCH(UsagePerHour!$B$52,Usage!$C$5:$C$11,0),MATCH(UsagePerHour!EV$4,Usage!$D$3:$ABF$3,0)),"")</f>
        <v>0</v>
      </c>
      <c r="EW60" s="6">
        <f>IFERROR(INDEX(Sales!$D$5:$ABF$18,MATCH(UsagePerHour!$B60,Sales!$C$5:$C$18,0),MATCH(UsagePerHour!EW$4,Sales!$D$3:$ABF$3,0))/EW$2*INDEX(Usage!$D$5:$ABF$11,MATCH(UsagePerHour!$B$52,Usage!$C$5:$C$11,0),MATCH(UsagePerHour!EW$4,Usage!$D$3:$ABF$3,0)),"")</f>
        <v>0</v>
      </c>
      <c r="EX60" s="6">
        <f>IFERROR(INDEX(Sales!$D$5:$ABF$18,MATCH(UsagePerHour!$B60,Sales!$C$5:$C$18,0),MATCH(UsagePerHour!EX$4,Sales!$D$3:$ABF$3,0))/EX$2*INDEX(Usage!$D$5:$ABF$11,MATCH(UsagePerHour!$B$52,Usage!$C$5:$C$11,0),MATCH(UsagePerHour!EX$4,Usage!$D$3:$ABF$3,0)),"")</f>
        <v>0</v>
      </c>
      <c r="EY60" s="6">
        <f>IFERROR(INDEX(Sales!$D$5:$ABF$18,MATCH(UsagePerHour!$B60,Sales!$C$5:$C$18,0),MATCH(UsagePerHour!EY$4,Sales!$D$3:$ABF$3,0))/EY$2*INDEX(Usage!$D$5:$ABF$11,MATCH(UsagePerHour!$B$52,Usage!$C$5:$C$11,0),MATCH(UsagePerHour!EY$4,Usage!$D$3:$ABF$3,0)),"")</f>
        <v>0</v>
      </c>
      <c r="EZ60" s="6">
        <f>IFERROR(INDEX(Sales!$D$5:$ABF$18,MATCH(UsagePerHour!$B60,Sales!$C$5:$C$18,0),MATCH(UsagePerHour!EZ$4,Sales!$D$3:$ABF$3,0))/EZ$2*INDEX(Usage!$D$5:$ABF$11,MATCH(UsagePerHour!$B$52,Usage!$C$5:$C$11,0),MATCH(UsagePerHour!EZ$4,Usage!$D$3:$ABF$3,0)),"")</f>
        <v>0</v>
      </c>
      <c r="FA60" s="6">
        <f>IFERROR(INDEX(Sales!$D$5:$ABF$18,MATCH(UsagePerHour!$B60,Sales!$C$5:$C$18,0),MATCH(UsagePerHour!FA$4,Sales!$D$3:$ABF$3,0))/FA$2*INDEX(Usage!$D$5:$ABF$11,MATCH(UsagePerHour!$B$52,Usage!$C$5:$C$11,0),MATCH(UsagePerHour!FA$4,Usage!$D$3:$ABF$3,0)),"")</f>
        <v>0</v>
      </c>
      <c r="FB60" s="6">
        <f>IFERROR(INDEX(Sales!$D$5:$ABF$18,MATCH(UsagePerHour!$B60,Sales!$C$5:$C$18,0),MATCH(UsagePerHour!FB$4,Sales!$D$3:$ABF$3,0))/FB$2*INDEX(Usage!$D$5:$ABF$11,MATCH(UsagePerHour!$B$52,Usage!$C$5:$C$11,0),MATCH(UsagePerHour!FB$4,Usage!$D$3:$ABF$3,0)),"")</f>
        <v>0</v>
      </c>
      <c r="FC60" s="6">
        <f>IFERROR(INDEX(Sales!$D$5:$ABF$18,MATCH(UsagePerHour!$B60,Sales!$C$5:$C$18,0),MATCH(UsagePerHour!FC$4,Sales!$D$3:$ABF$3,0))/FC$2*INDEX(Usage!$D$5:$ABF$11,MATCH(UsagePerHour!$B$52,Usage!$C$5:$C$11,0),MATCH(UsagePerHour!FC$4,Usage!$D$3:$ABF$3,0)),"")</f>
        <v>0</v>
      </c>
      <c r="FD60" s="6">
        <f>IFERROR(INDEX(Sales!$D$5:$ABF$18,MATCH(UsagePerHour!$B60,Sales!$C$5:$C$18,0),MATCH(UsagePerHour!FD$4,Sales!$D$3:$ABF$3,0))/FD$2*INDEX(Usage!$D$5:$ABF$11,MATCH(UsagePerHour!$B$52,Usage!$C$5:$C$11,0),MATCH(UsagePerHour!FD$4,Usage!$D$3:$ABF$3,0)),"")</f>
        <v>0</v>
      </c>
      <c r="FE60" s="6">
        <f>IFERROR(INDEX(Sales!$D$5:$ABF$18,MATCH(UsagePerHour!$B60,Sales!$C$5:$C$18,0),MATCH(UsagePerHour!FE$4,Sales!$D$3:$ABF$3,0))/FE$2*INDEX(Usage!$D$5:$ABF$11,MATCH(UsagePerHour!$B$52,Usage!$C$5:$C$11,0),MATCH(UsagePerHour!FE$4,Usage!$D$3:$ABF$3,0)),"")</f>
        <v>0</v>
      </c>
      <c r="FF60" s="6">
        <f>IFERROR(INDEX(Sales!$D$5:$ABF$18,MATCH(UsagePerHour!$B60,Sales!$C$5:$C$18,0),MATCH(UsagePerHour!FF$4,Sales!$D$3:$ABF$3,0))/FF$2*INDEX(Usage!$D$5:$ABF$11,MATCH(UsagePerHour!$B$52,Usage!$C$5:$C$11,0),MATCH(UsagePerHour!FF$4,Usage!$D$3:$ABF$3,0)),"")</f>
        <v>0</v>
      </c>
      <c r="FG60" s="6">
        <f>IFERROR(INDEX(Sales!$D$5:$ABF$18,MATCH(UsagePerHour!$B60,Sales!$C$5:$C$18,0),MATCH(UsagePerHour!FG$4,Sales!$D$3:$ABF$3,0))/FG$2*INDEX(Usage!$D$5:$ABF$11,MATCH(UsagePerHour!$B$52,Usage!$C$5:$C$11,0),MATCH(UsagePerHour!FG$4,Usage!$D$3:$ABF$3,0)),"")</f>
        <v>0</v>
      </c>
      <c r="FH60" s="6">
        <f>IFERROR(INDEX(Sales!$D$5:$ABF$18,MATCH(UsagePerHour!$B60,Sales!$C$5:$C$18,0),MATCH(UsagePerHour!FH$4,Sales!$D$3:$ABF$3,0))/FH$2*INDEX(Usage!$D$5:$ABF$11,MATCH(UsagePerHour!$B$52,Usage!$C$5:$C$11,0),MATCH(UsagePerHour!FH$4,Usage!$D$3:$ABF$3,0)),"")</f>
        <v>0</v>
      </c>
      <c r="FI60" s="6">
        <f>IFERROR(INDEX(Sales!$D$5:$ABF$18,MATCH(UsagePerHour!$B60,Sales!$C$5:$C$18,0),MATCH(UsagePerHour!FI$4,Sales!$D$3:$ABF$3,0))/FI$2*INDEX(Usage!$D$5:$ABF$11,MATCH(UsagePerHour!$B$52,Usage!$C$5:$C$11,0),MATCH(UsagePerHour!FI$4,Usage!$D$3:$ABF$3,0)),"")</f>
        <v>0</v>
      </c>
      <c r="FJ60" s="6">
        <f>IFERROR(INDEX(Sales!$D$5:$ABF$18,MATCH(UsagePerHour!$B60,Sales!$C$5:$C$18,0),MATCH(UsagePerHour!FJ$4,Sales!$D$3:$ABF$3,0))/FJ$2*INDEX(Usage!$D$5:$ABF$11,MATCH(UsagePerHour!$B$52,Usage!$C$5:$C$11,0),MATCH(UsagePerHour!FJ$4,Usage!$D$3:$ABF$3,0)),"")</f>
        <v>0</v>
      </c>
      <c r="FK60" s="6">
        <f>IFERROR(INDEX(Sales!$D$5:$ABF$18,MATCH(UsagePerHour!$B60,Sales!$C$5:$C$18,0),MATCH(UsagePerHour!FK$4,Sales!$D$3:$ABF$3,0))/FK$2*INDEX(Usage!$D$5:$ABF$11,MATCH(UsagePerHour!$B$52,Usage!$C$5:$C$11,0),MATCH(UsagePerHour!FK$4,Usage!$D$3:$ABF$3,0)),"")</f>
        <v>0</v>
      </c>
      <c r="FL60" s="6">
        <f>IFERROR(INDEX(Sales!$D$5:$ABF$18,MATCH(UsagePerHour!$B60,Sales!$C$5:$C$18,0),MATCH(UsagePerHour!FL$4,Sales!$D$3:$ABF$3,0))/FL$2*INDEX(Usage!$D$5:$ABF$11,MATCH(UsagePerHour!$B$52,Usage!$C$5:$C$11,0),MATCH(UsagePerHour!FL$4,Usage!$D$3:$ABF$3,0)),"")</f>
        <v>0</v>
      </c>
      <c r="FM60" s="6">
        <f>IFERROR(INDEX(Sales!$D$5:$ABF$18,MATCH(UsagePerHour!$B60,Sales!$C$5:$C$18,0),MATCH(UsagePerHour!FM$4,Sales!$D$3:$ABF$3,0))/FM$2*INDEX(Usage!$D$5:$ABF$11,MATCH(UsagePerHour!$B$52,Usage!$C$5:$C$11,0),MATCH(UsagePerHour!FM$4,Usage!$D$3:$ABF$3,0)),"")</f>
        <v>0</v>
      </c>
      <c r="FN60" s="6">
        <f>IFERROR(INDEX(Sales!$D$5:$ABF$18,MATCH(UsagePerHour!$B60,Sales!$C$5:$C$18,0),MATCH(UsagePerHour!FN$4,Sales!$D$3:$ABF$3,0))/FN$2*INDEX(Usage!$D$5:$ABF$11,MATCH(UsagePerHour!$B$52,Usage!$C$5:$C$11,0),MATCH(UsagePerHour!FN$4,Usage!$D$3:$ABF$3,0)),"")</f>
        <v>0</v>
      </c>
      <c r="FO60" s="6">
        <f>IFERROR(INDEX(Sales!$D$5:$ABF$18,MATCH(UsagePerHour!$B60,Sales!$C$5:$C$18,0),MATCH(UsagePerHour!FO$4,Sales!$D$3:$ABF$3,0))/FO$2*INDEX(Usage!$D$5:$ABF$11,MATCH(UsagePerHour!$B$52,Usage!$C$5:$C$11,0),MATCH(UsagePerHour!FO$4,Usage!$D$3:$ABF$3,0)),"")</f>
        <v>0</v>
      </c>
      <c r="FP60" s="6">
        <f>IFERROR(INDEX(Sales!$D$5:$ABF$18,MATCH(UsagePerHour!$B60,Sales!$C$5:$C$18,0),MATCH(UsagePerHour!FP$4,Sales!$D$3:$ABF$3,0))/FP$2*INDEX(Usage!$D$5:$ABF$11,MATCH(UsagePerHour!$B$52,Usage!$C$5:$C$11,0),MATCH(UsagePerHour!FP$4,Usage!$D$3:$ABF$3,0)),"")</f>
        <v>0</v>
      </c>
      <c r="FQ60" s="6">
        <f>IFERROR(INDEX(Sales!$D$5:$ABF$18,MATCH(UsagePerHour!$B60,Sales!$C$5:$C$18,0),MATCH(UsagePerHour!FQ$4,Sales!$D$3:$ABF$3,0))/FQ$2*INDEX(Usage!$D$5:$ABF$11,MATCH(UsagePerHour!$B$52,Usage!$C$5:$C$11,0),MATCH(UsagePerHour!FQ$4,Usage!$D$3:$ABF$3,0)),"")</f>
        <v>0</v>
      </c>
      <c r="FR60" s="6">
        <f>IFERROR(INDEX(Sales!$D$5:$ABF$18,MATCH(UsagePerHour!$B60,Sales!$C$5:$C$18,0),MATCH(UsagePerHour!FR$4,Sales!$D$3:$ABF$3,0))/FR$2*INDEX(Usage!$D$5:$ABF$11,MATCH(UsagePerHour!$B$52,Usage!$C$5:$C$11,0),MATCH(UsagePerHour!FR$4,Usage!$D$3:$ABF$3,0)),"")</f>
        <v>0</v>
      </c>
      <c r="FS60" s="6">
        <f>IFERROR(INDEX(Sales!$D$5:$ABF$18,MATCH(UsagePerHour!$B60,Sales!$C$5:$C$18,0),MATCH(UsagePerHour!FS$4,Sales!$D$3:$ABF$3,0))/FS$2*INDEX(Usage!$D$5:$ABF$11,MATCH(UsagePerHour!$B$52,Usage!$C$5:$C$11,0),MATCH(UsagePerHour!FS$4,Usage!$D$3:$ABF$3,0)),"")</f>
        <v>0</v>
      </c>
      <c r="FT60" s="6">
        <f>IFERROR(INDEX(Sales!$D$5:$ABF$18,MATCH(UsagePerHour!$B60,Sales!$C$5:$C$18,0),MATCH(UsagePerHour!FT$4,Sales!$D$3:$ABF$3,0))/FT$2*INDEX(Usage!$D$5:$ABF$11,MATCH(UsagePerHour!$B$52,Usage!$C$5:$C$11,0),MATCH(UsagePerHour!FT$4,Usage!$D$3:$ABF$3,0)),"")</f>
        <v>0</v>
      </c>
      <c r="FU60" s="6">
        <f>IFERROR(INDEX(Sales!$D$5:$ABF$18,MATCH(UsagePerHour!$B60,Sales!$C$5:$C$18,0),MATCH(UsagePerHour!FU$4,Sales!$D$3:$ABF$3,0))/FU$2*INDEX(Usage!$D$5:$ABF$11,MATCH(UsagePerHour!$B$52,Usage!$C$5:$C$11,0),MATCH(UsagePerHour!FU$4,Usage!$D$3:$ABF$3,0)),"")</f>
        <v>0</v>
      </c>
      <c r="FV60" s="6">
        <f>IFERROR(INDEX(Sales!$D$5:$ABF$18,MATCH(UsagePerHour!$B60,Sales!$C$5:$C$18,0),MATCH(UsagePerHour!FV$4,Sales!$D$3:$ABF$3,0))/FV$2*INDEX(Usage!$D$5:$ABF$11,MATCH(UsagePerHour!$B$52,Usage!$C$5:$C$11,0),MATCH(UsagePerHour!FV$4,Usage!$D$3:$ABF$3,0)),"")</f>
        <v>0</v>
      </c>
      <c r="FW60" s="6">
        <f>IFERROR(INDEX(Sales!$D$5:$ABF$18,MATCH(UsagePerHour!$B60,Sales!$C$5:$C$18,0),MATCH(UsagePerHour!FW$4,Sales!$D$3:$ABF$3,0))/FW$2*INDEX(Usage!$D$5:$ABF$11,MATCH(UsagePerHour!$B$52,Usage!$C$5:$C$11,0),MATCH(UsagePerHour!FW$4,Usage!$D$3:$ABF$3,0)),"")</f>
        <v>0</v>
      </c>
      <c r="FX60" s="6">
        <f>IFERROR(INDEX(Sales!$D$5:$ABF$18,MATCH(UsagePerHour!$B60,Sales!$C$5:$C$18,0),MATCH(UsagePerHour!FX$4,Sales!$D$3:$ABF$3,0))/FX$2*INDEX(Usage!$D$5:$ABF$11,MATCH(UsagePerHour!$B$52,Usage!$C$5:$C$11,0),MATCH(UsagePerHour!FX$4,Usage!$D$3:$ABF$3,0)),"")</f>
        <v>0</v>
      </c>
      <c r="FY60" s="6">
        <f>IFERROR(INDEX(Sales!$D$5:$ABF$18,MATCH(UsagePerHour!$B60,Sales!$C$5:$C$18,0),MATCH(UsagePerHour!FY$4,Sales!$D$3:$ABF$3,0))/FY$2*INDEX(Usage!$D$5:$ABF$11,MATCH(UsagePerHour!$B$52,Usage!$C$5:$C$11,0),MATCH(UsagePerHour!FY$4,Usage!$D$3:$ABF$3,0)),"")</f>
        <v>0</v>
      </c>
      <c r="FZ60" s="6">
        <f>IFERROR(INDEX(Sales!$D$5:$ABF$18,MATCH(UsagePerHour!$B60,Sales!$C$5:$C$18,0),MATCH(UsagePerHour!FZ$4,Sales!$D$3:$ABF$3,0))/FZ$2*INDEX(Usage!$D$5:$ABF$11,MATCH(UsagePerHour!$B$52,Usage!$C$5:$C$11,0),MATCH(UsagePerHour!FZ$4,Usage!$D$3:$ABF$3,0)),"")</f>
        <v>0</v>
      </c>
      <c r="GA60" s="6">
        <f>IFERROR(INDEX(Sales!$D$5:$ABF$18,MATCH(UsagePerHour!$B60,Sales!$C$5:$C$18,0),MATCH(UsagePerHour!GA$4,Sales!$D$3:$ABF$3,0))/GA$2*INDEX(Usage!$D$5:$ABF$11,MATCH(UsagePerHour!$B$52,Usage!$C$5:$C$11,0),MATCH(UsagePerHour!GA$4,Usage!$D$3:$ABF$3,0)),"")</f>
        <v>0</v>
      </c>
      <c r="GB60" s="6">
        <f>IFERROR(INDEX(Sales!$D$5:$ABF$18,MATCH(UsagePerHour!$B60,Sales!$C$5:$C$18,0),MATCH(UsagePerHour!GB$4,Sales!$D$3:$ABF$3,0))/GB$2*INDEX(Usage!$D$5:$ABF$11,MATCH(UsagePerHour!$B$52,Usage!$C$5:$C$11,0),MATCH(UsagePerHour!GB$4,Usage!$D$3:$ABF$3,0)),"")</f>
        <v>0</v>
      </c>
      <c r="GC60" s="6">
        <f>IFERROR(INDEX(Sales!$D$5:$ABF$18,MATCH(UsagePerHour!$B60,Sales!$C$5:$C$18,0),MATCH(UsagePerHour!GC$4,Sales!$D$3:$ABF$3,0))/GC$2*INDEX(Usage!$D$5:$ABF$11,MATCH(UsagePerHour!$B$52,Usage!$C$5:$C$11,0),MATCH(UsagePerHour!GC$4,Usage!$D$3:$ABF$3,0)),"")</f>
        <v>0</v>
      </c>
      <c r="GD60" s="6">
        <f>IFERROR(INDEX(Sales!$D$5:$ABF$18,MATCH(UsagePerHour!$B60,Sales!$C$5:$C$18,0),MATCH(UsagePerHour!GD$4,Sales!$D$3:$ABF$3,0))/GD$2*INDEX(Usage!$D$5:$ABF$11,MATCH(UsagePerHour!$B$52,Usage!$C$5:$C$11,0),MATCH(UsagePerHour!GD$4,Usage!$D$3:$ABF$3,0)),"")</f>
        <v>0</v>
      </c>
      <c r="GE60" s="6">
        <f>IFERROR(INDEX(Sales!$D$5:$ABF$18,MATCH(UsagePerHour!$B60,Sales!$C$5:$C$18,0),MATCH(UsagePerHour!GE$4,Sales!$D$3:$ABF$3,0))/GE$2*INDEX(Usage!$D$5:$ABF$11,MATCH(UsagePerHour!$B$52,Usage!$C$5:$C$11,0),MATCH(UsagePerHour!GE$4,Usage!$D$3:$ABF$3,0)),"")</f>
        <v>0</v>
      </c>
      <c r="GF60" s="6">
        <f>IFERROR(INDEX(Sales!$D$5:$ABF$18,MATCH(UsagePerHour!$B60,Sales!$C$5:$C$18,0),MATCH(UsagePerHour!GF$4,Sales!$D$3:$ABF$3,0))/GF$2*INDEX(Usage!$D$5:$ABF$11,MATCH(UsagePerHour!$B$52,Usage!$C$5:$C$11,0),MATCH(UsagePerHour!GF$4,Usage!$D$3:$ABF$3,0)),"")</f>
        <v>0</v>
      </c>
      <c r="GG60" s="6">
        <f>IFERROR(INDEX(Sales!$D$5:$ABF$18,MATCH(UsagePerHour!$B60,Sales!$C$5:$C$18,0),MATCH(UsagePerHour!GG$4,Sales!$D$3:$ABF$3,0))/GG$2*INDEX(Usage!$D$5:$ABF$11,MATCH(UsagePerHour!$B$52,Usage!$C$5:$C$11,0),MATCH(UsagePerHour!GG$4,Usage!$D$3:$ABF$3,0)),"")</f>
        <v>0</v>
      </c>
      <c r="GH60" s="6">
        <f>IFERROR(INDEX(Sales!$D$5:$ABF$18,MATCH(UsagePerHour!$B60,Sales!$C$5:$C$18,0),MATCH(UsagePerHour!GH$4,Sales!$D$3:$ABF$3,0))/GH$2*INDEX(Usage!$D$5:$ABF$11,MATCH(UsagePerHour!$B$52,Usage!$C$5:$C$11,0),MATCH(UsagePerHour!GH$4,Usage!$D$3:$ABF$3,0)),"")</f>
        <v>0</v>
      </c>
      <c r="GI60" s="6">
        <f>IFERROR(INDEX(Sales!$D$5:$ABF$18,MATCH(UsagePerHour!$B60,Sales!$C$5:$C$18,0),MATCH(UsagePerHour!GI$4,Sales!$D$3:$ABF$3,0))/GI$2*INDEX(Usage!$D$5:$ABF$11,MATCH(UsagePerHour!$B$52,Usage!$C$5:$C$11,0),MATCH(UsagePerHour!GI$4,Usage!$D$3:$ABF$3,0)),"")</f>
        <v>0</v>
      </c>
      <c r="GJ60" s="6">
        <f>IFERROR(INDEX(Sales!$D$5:$ABF$18,MATCH(UsagePerHour!$B60,Sales!$C$5:$C$18,0),MATCH(UsagePerHour!GJ$4,Sales!$D$3:$ABF$3,0))/GJ$2*INDEX(Usage!$D$5:$ABF$11,MATCH(UsagePerHour!$B$52,Usage!$C$5:$C$11,0),MATCH(UsagePerHour!GJ$4,Usage!$D$3:$ABF$3,0)),"")</f>
        <v>0</v>
      </c>
      <c r="GK60" s="6">
        <f>IFERROR(INDEX(Sales!$D$5:$ABF$18,MATCH(UsagePerHour!$B60,Sales!$C$5:$C$18,0),MATCH(UsagePerHour!GK$4,Sales!$D$3:$ABF$3,0))/GK$2*INDEX(Usage!$D$5:$ABF$11,MATCH(UsagePerHour!$B$52,Usage!$C$5:$C$11,0),MATCH(UsagePerHour!GK$4,Usage!$D$3:$ABF$3,0)),"")</f>
        <v>0</v>
      </c>
      <c r="GL60" s="6">
        <f>IFERROR(INDEX(Sales!$D$5:$ABF$18,MATCH(UsagePerHour!$B60,Sales!$C$5:$C$18,0),MATCH(UsagePerHour!GL$4,Sales!$D$3:$ABF$3,0))/GL$2*INDEX(Usage!$D$5:$ABF$11,MATCH(UsagePerHour!$B$52,Usage!$C$5:$C$11,0),MATCH(UsagePerHour!GL$4,Usage!$D$3:$ABF$3,0)),"")</f>
        <v>0</v>
      </c>
      <c r="GM60" s="6">
        <f>IFERROR(INDEX(Sales!$D$5:$ABF$18,MATCH(UsagePerHour!$B60,Sales!$C$5:$C$18,0),MATCH(UsagePerHour!GM$4,Sales!$D$3:$ABF$3,0))/GM$2*INDEX(Usage!$D$5:$ABF$11,MATCH(UsagePerHour!$B$52,Usage!$C$5:$C$11,0),MATCH(UsagePerHour!GM$4,Usage!$D$3:$ABF$3,0)),"")</f>
        <v>0</v>
      </c>
      <c r="GN60" s="6">
        <f>IFERROR(INDEX(Sales!$D$5:$ABF$18,MATCH(UsagePerHour!$B60,Sales!$C$5:$C$18,0),MATCH(UsagePerHour!GN$4,Sales!$D$3:$ABF$3,0))/GN$2*INDEX(Usage!$D$5:$ABF$11,MATCH(UsagePerHour!$B$52,Usage!$C$5:$C$11,0),MATCH(UsagePerHour!GN$4,Usage!$D$3:$ABF$3,0)),"")</f>
        <v>0</v>
      </c>
      <c r="GO60" s="6">
        <f>IFERROR(INDEX(Sales!$D$5:$ABF$18,MATCH(UsagePerHour!$B60,Sales!$C$5:$C$18,0),MATCH(UsagePerHour!GO$4,Sales!$D$3:$ABF$3,0))/GO$2*INDEX(Usage!$D$5:$ABF$11,MATCH(UsagePerHour!$B$52,Usage!$C$5:$C$11,0),MATCH(UsagePerHour!GO$4,Usage!$D$3:$ABF$3,0)),"")</f>
        <v>0</v>
      </c>
      <c r="GP60" s="6">
        <f>IFERROR(INDEX(Sales!$D$5:$ABF$18,MATCH(UsagePerHour!$B60,Sales!$C$5:$C$18,0),MATCH(UsagePerHour!GP$4,Sales!$D$3:$ABF$3,0))/GP$2*INDEX(Usage!$D$5:$ABF$11,MATCH(UsagePerHour!$B$52,Usage!$C$5:$C$11,0),MATCH(UsagePerHour!GP$4,Usage!$D$3:$ABF$3,0)),"")</f>
        <v>0</v>
      </c>
      <c r="GQ60" s="6">
        <f>IFERROR(INDEX(Sales!$D$5:$ABF$18,MATCH(UsagePerHour!$B60,Sales!$C$5:$C$18,0),MATCH(UsagePerHour!GQ$4,Sales!$D$3:$ABF$3,0))/GQ$2*INDEX(Usage!$D$5:$ABF$11,MATCH(UsagePerHour!$B$52,Usage!$C$5:$C$11,0),MATCH(UsagePerHour!GQ$4,Usage!$D$3:$ABF$3,0)),"")</f>
        <v>0</v>
      </c>
      <c r="GR60" s="6">
        <f>IFERROR(INDEX(Sales!$D$5:$ABF$18,MATCH(UsagePerHour!$B60,Sales!$C$5:$C$18,0),MATCH(UsagePerHour!GR$4,Sales!$D$3:$ABF$3,0))/GR$2*INDEX(Usage!$D$5:$ABF$11,MATCH(UsagePerHour!$B$52,Usage!$C$5:$C$11,0),MATCH(UsagePerHour!GR$4,Usage!$D$3:$ABF$3,0)),"")</f>
        <v>0</v>
      </c>
      <c r="GS60" s="6">
        <f>IFERROR(INDEX(Sales!$D$5:$ABF$18,MATCH(UsagePerHour!$B60,Sales!$C$5:$C$18,0),MATCH(UsagePerHour!GS$4,Sales!$D$3:$ABF$3,0))/GS$2*INDEX(Usage!$D$5:$ABF$11,MATCH(UsagePerHour!$B$52,Usage!$C$5:$C$11,0),MATCH(UsagePerHour!GS$4,Usage!$D$3:$ABF$3,0)),"")</f>
        <v>0</v>
      </c>
      <c r="GT60" s="6">
        <f>IFERROR(INDEX(Sales!$D$5:$ABF$18,MATCH(UsagePerHour!$B60,Sales!$C$5:$C$18,0),MATCH(UsagePerHour!GT$4,Sales!$D$3:$ABF$3,0))/GT$2*INDEX(Usage!$D$5:$ABF$11,MATCH(UsagePerHour!$B$52,Usage!$C$5:$C$11,0),MATCH(UsagePerHour!GT$4,Usage!$D$3:$ABF$3,0)),"")</f>
        <v>0</v>
      </c>
      <c r="GU60" s="6">
        <f>IFERROR(INDEX(Sales!$D$5:$ABF$18,MATCH(UsagePerHour!$B60,Sales!$C$5:$C$18,0),MATCH(UsagePerHour!GU$4,Sales!$D$3:$ABF$3,0))/GU$2*INDEX(Usage!$D$5:$ABF$11,MATCH(UsagePerHour!$B$52,Usage!$C$5:$C$11,0),MATCH(UsagePerHour!GU$4,Usage!$D$3:$ABF$3,0)),"")</f>
        <v>0</v>
      </c>
      <c r="GV60" s="6">
        <f>IFERROR(INDEX(Sales!$D$5:$ABF$18,MATCH(UsagePerHour!$B60,Sales!$C$5:$C$18,0),MATCH(UsagePerHour!GV$4,Sales!$D$3:$ABF$3,0))/GV$2*INDEX(Usage!$D$5:$ABF$11,MATCH(UsagePerHour!$B$52,Usage!$C$5:$C$11,0),MATCH(UsagePerHour!GV$4,Usage!$D$3:$ABF$3,0)),"")</f>
        <v>0</v>
      </c>
      <c r="GW60" s="6">
        <f>IFERROR(INDEX(Sales!$D$5:$ABF$18,MATCH(UsagePerHour!$B60,Sales!$C$5:$C$18,0),MATCH(UsagePerHour!GW$4,Sales!$D$3:$ABF$3,0))/GW$2*INDEX(Usage!$D$5:$ABF$11,MATCH(UsagePerHour!$B$52,Usage!$C$5:$C$11,0),MATCH(UsagePerHour!GW$4,Usage!$D$3:$ABF$3,0)),"")</f>
        <v>0</v>
      </c>
      <c r="GX60" s="6">
        <f>IFERROR(INDEX(Sales!$D$5:$ABF$18,MATCH(UsagePerHour!$B60,Sales!$C$5:$C$18,0),MATCH(UsagePerHour!GX$4,Sales!$D$3:$ABF$3,0))/GX$2*INDEX(Usage!$D$5:$ABF$11,MATCH(UsagePerHour!$B$52,Usage!$C$5:$C$11,0),MATCH(UsagePerHour!GX$4,Usage!$D$3:$ABF$3,0)),"")</f>
        <v>0</v>
      </c>
      <c r="GY60" s="6">
        <f>IFERROR(INDEX(Sales!$D$5:$ABF$18,MATCH(UsagePerHour!$B60,Sales!$C$5:$C$18,0),MATCH(UsagePerHour!GY$4,Sales!$D$3:$ABF$3,0))/GY$2*INDEX(Usage!$D$5:$ABF$11,MATCH(UsagePerHour!$B$52,Usage!$C$5:$C$11,0),MATCH(UsagePerHour!GY$4,Usage!$D$3:$ABF$3,0)),"")</f>
        <v>0</v>
      </c>
      <c r="GZ60" s="6">
        <f>IFERROR(INDEX(Sales!$D$5:$ABF$18,MATCH(UsagePerHour!$B60,Sales!$C$5:$C$18,0),MATCH(UsagePerHour!GZ$4,Sales!$D$3:$ABF$3,0))/GZ$2*INDEX(Usage!$D$5:$ABF$11,MATCH(UsagePerHour!$B$52,Usage!$C$5:$C$11,0),MATCH(UsagePerHour!GZ$4,Usage!$D$3:$ABF$3,0)),"")</f>
        <v>0</v>
      </c>
      <c r="HA60" s="6">
        <f>IFERROR(INDEX(Sales!$D$5:$ABF$18,MATCH(UsagePerHour!$B60,Sales!$C$5:$C$18,0),MATCH(UsagePerHour!HA$4,Sales!$D$3:$ABF$3,0))/HA$2*INDEX(Usage!$D$5:$ABF$11,MATCH(UsagePerHour!$B$52,Usage!$C$5:$C$11,0),MATCH(UsagePerHour!HA$4,Usage!$D$3:$ABF$3,0)),"")</f>
        <v>0</v>
      </c>
      <c r="HB60" s="6">
        <f>IFERROR(INDEX(Sales!$D$5:$ABF$18,MATCH(UsagePerHour!$B60,Sales!$C$5:$C$18,0),MATCH(UsagePerHour!HB$4,Sales!$D$3:$ABF$3,0))/HB$2*INDEX(Usage!$D$5:$ABF$11,MATCH(UsagePerHour!$B$52,Usage!$C$5:$C$11,0),MATCH(UsagePerHour!HB$4,Usage!$D$3:$ABF$3,0)),"")</f>
        <v>0</v>
      </c>
      <c r="HC60" s="6">
        <f>IFERROR(INDEX(Sales!$D$5:$ABF$18,MATCH(UsagePerHour!$B60,Sales!$C$5:$C$18,0),MATCH(UsagePerHour!HC$4,Sales!$D$3:$ABF$3,0))/HC$2*INDEX(Usage!$D$5:$ABF$11,MATCH(UsagePerHour!$B$52,Usage!$C$5:$C$11,0),MATCH(UsagePerHour!HC$4,Usage!$D$3:$ABF$3,0)),"")</f>
        <v>0</v>
      </c>
      <c r="HD60" s="6">
        <f>IFERROR(INDEX(Sales!$D$5:$ABF$18,MATCH(UsagePerHour!$B60,Sales!$C$5:$C$18,0),MATCH(UsagePerHour!HD$4,Sales!$D$3:$ABF$3,0))/HD$2*INDEX(Usage!$D$5:$ABF$11,MATCH(UsagePerHour!$B$52,Usage!$C$5:$C$11,0),MATCH(UsagePerHour!HD$4,Usage!$D$3:$ABF$3,0)),"")</f>
        <v>0</v>
      </c>
      <c r="HE60" s="6">
        <f>IFERROR(INDEX(Sales!$D$5:$ABF$18,MATCH(UsagePerHour!$B60,Sales!$C$5:$C$18,0),MATCH(UsagePerHour!HE$4,Sales!$D$3:$ABF$3,0))/HE$2*INDEX(Usage!$D$5:$ABF$11,MATCH(UsagePerHour!$B$52,Usage!$C$5:$C$11,0),MATCH(UsagePerHour!HE$4,Usage!$D$3:$ABF$3,0)),"")</f>
        <v>0</v>
      </c>
      <c r="HF60" s="6">
        <f>IFERROR(INDEX(Sales!$D$5:$ABF$18,MATCH(UsagePerHour!$B60,Sales!$C$5:$C$18,0),MATCH(UsagePerHour!HF$4,Sales!$D$3:$ABF$3,0))/HF$2*INDEX(Usage!$D$5:$ABF$11,MATCH(UsagePerHour!$B$52,Usage!$C$5:$C$11,0),MATCH(UsagePerHour!HF$4,Usage!$D$3:$ABF$3,0)),"")</f>
        <v>0</v>
      </c>
      <c r="HG60" s="6">
        <f>IFERROR(INDEX(Sales!$D$5:$ABF$18,MATCH(UsagePerHour!$B60,Sales!$C$5:$C$18,0),MATCH(UsagePerHour!HG$4,Sales!$D$3:$ABF$3,0))/HG$2*INDEX(Usage!$D$5:$ABF$11,MATCH(UsagePerHour!$B$52,Usage!$C$5:$C$11,0),MATCH(UsagePerHour!HG$4,Usage!$D$3:$ABF$3,0)),"")</f>
        <v>0</v>
      </c>
      <c r="HH60" s="6">
        <f>IFERROR(INDEX(Sales!$D$5:$ABF$18,MATCH(UsagePerHour!$B60,Sales!$C$5:$C$18,0),MATCH(UsagePerHour!HH$4,Sales!$D$3:$ABF$3,0))/HH$2*INDEX(Usage!$D$5:$ABF$11,MATCH(UsagePerHour!$B$52,Usage!$C$5:$C$11,0),MATCH(UsagePerHour!HH$4,Usage!$D$3:$ABF$3,0)),"")</f>
        <v>0</v>
      </c>
      <c r="HI60" s="6">
        <f>IFERROR(INDEX(Sales!$D$5:$ABF$18,MATCH(UsagePerHour!$B60,Sales!$C$5:$C$18,0),MATCH(UsagePerHour!HI$4,Sales!$D$3:$ABF$3,0))/HI$2*INDEX(Usage!$D$5:$ABF$11,MATCH(UsagePerHour!$B$52,Usage!$C$5:$C$11,0),MATCH(UsagePerHour!HI$4,Usage!$D$3:$ABF$3,0)),"")</f>
        <v>0</v>
      </c>
      <c r="HJ60" s="6">
        <f>IFERROR(INDEX(Sales!$D$5:$ABF$18,MATCH(UsagePerHour!$B60,Sales!$C$5:$C$18,0),MATCH(UsagePerHour!HJ$4,Sales!$D$3:$ABF$3,0))/HJ$2*INDEX(Usage!$D$5:$ABF$11,MATCH(UsagePerHour!$B$52,Usage!$C$5:$C$11,0),MATCH(UsagePerHour!HJ$4,Usage!$D$3:$ABF$3,0)),"")</f>
        <v>0</v>
      </c>
      <c r="HK60" s="6">
        <f>IFERROR(INDEX(Sales!$D$5:$ABF$18,MATCH(UsagePerHour!$B60,Sales!$C$5:$C$18,0),MATCH(UsagePerHour!HK$4,Sales!$D$3:$ABF$3,0))/HK$2*INDEX(Usage!$D$5:$ABF$11,MATCH(UsagePerHour!$B$52,Usage!$C$5:$C$11,0),MATCH(UsagePerHour!HK$4,Usage!$D$3:$ABF$3,0)),"")</f>
        <v>0</v>
      </c>
      <c r="HL60" s="6">
        <f>IFERROR(INDEX(Sales!$D$5:$ABF$18,MATCH(UsagePerHour!$B60,Sales!$C$5:$C$18,0),MATCH(UsagePerHour!HL$4,Sales!$D$3:$ABF$3,0))/HL$2*INDEX(Usage!$D$5:$ABF$11,MATCH(UsagePerHour!$B$52,Usage!$C$5:$C$11,0),MATCH(UsagePerHour!HL$4,Usage!$D$3:$ABF$3,0)),"")</f>
        <v>0.32306449569183987</v>
      </c>
      <c r="HM60" s="6">
        <f>IFERROR(INDEX(Sales!$D$5:$ABF$18,MATCH(UsagePerHour!$B60,Sales!$C$5:$C$18,0),MATCH(UsagePerHour!HM$4,Sales!$D$3:$ABF$3,0))/HM$2*INDEX(Usage!$D$5:$ABF$11,MATCH(UsagePerHour!$B$52,Usage!$C$5:$C$11,0),MATCH(UsagePerHour!HM$4,Usage!$D$3:$ABF$3,0)),"")</f>
        <v>0</v>
      </c>
      <c r="HN60" s="6">
        <f>IFERROR(INDEX(Sales!$D$5:$ABF$18,MATCH(UsagePerHour!$B60,Sales!$C$5:$C$18,0),MATCH(UsagePerHour!HN$4,Sales!$D$3:$ABF$3,0))/HN$2*INDEX(Usage!$D$5:$ABF$11,MATCH(UsagePerHour!$B$52,Usage!$C$5:$C$11,0),MATCH(UsagePerHour!HN$4,Usage!$D$3:$ABF$3,0)),"")</f>
        <v>0</v>
      </c>
      <c r="HO60" s="6">
        <f>IFERROR(INDEX(Sales!$D$5:$ABF$18,MATCH(UsagePerHour!$B60,Sales!$C$5:$C$18,0),MATCH(UsagePerHour!HO$4,Sales!$D$3:$ABF$3,0))/HO$2*INDEX(Usage!$D$5:$ABF$11,MATCH(UsagePerHour!$B$52,Usage!$C$5:$C$11,0),MATCH(UsagePerHour!HO$4,Usage!$D$3:$ABF$3,0)),"")</f>
        <v>0</v>
      </c>
      <c r="HP60" s="6">
        <f>IFERROR(INDEX(Sales!$D$5:$ABF$18,MATCH(UsagePerHour!$B60,Sales!$C$5:$C$18,0),MATCH(UsagePerHour!HP$4,Sales!$D$3:$ABF$3,0))/HP$2*INDEX(Usage!$D$5:$ABF$11,MATCH(UsagePerHour!$B$52,Usage!$C$5:$C$11,0),MATCH(UsagePerHour!HP$4,Usage!$D$3:$ABF$3,0)),"")</f>
        <v>0</v>
      </c>
      <c r="HQ60" s="6">
        <f>IFERROR(INDEX(Sales!$D$5:$ABF$18,MATCH(UsagePerHour!$B60,Sales!$C$5:$C$18,0),MATCH(UsagePerHour!HQ$4,Sales!$D$3:$ABF$3,0))/HQ$2*INDEX(Usage!$D$5:$ABF$11,MATCH(UsagePerHour!$B$52,Usage!$C$5:$C$11,0),MATCH(UsagePerHour!HQ$4,Usage!$D$3:$ABF$3,0)),"")</f>
        <v>0</v>
      </c>
      <c r="HR60" s="6">
        <f>IFERROR(INDEX(Sales!$D$5:$ABF$18,MATCH(UsagePerHour!$B60,Sales!$C$5:$C$18,0),MATCH(UsagePerHour!HR$4,Sales!$D$3:$ABF$3,0))/HR$2*INDEX(Usage!$D$5:$ABF$11,MATCH(UsagePerHour!$B$52,Usage!$C$5:$C$11,0),MATCH(UsagePerHour!HR$4,Usage!$D$3:$ABF$3,0)),"")</f>
        <v>0</v>
      </c>
      <c r="HS60" s="6">
        <f>IFERROR(INDEX(Sales!$D$5:$ABF$18,MATCH(UsagePerHour!$B60,Sales!$C$5:$C$18,0),MATCH(UsagePerHour!HS$4,Sales!$D$3:$ABF$3,0))/HS$2*INDEX(Usage!$D$5:$ABF$11,MATCH(UsagePerHour!$B$52,Usage!$C$5:$C$11,0),MATCH(UsagePerHour!HS$4,Usage!$D$3:$ABF$3,0)),"")</f>
        <v>0</v>
      </c>
      <c r="HT60" s="6">
        <f>IFERROR(INDEX(Sales!$D$5:$ABF$18,MATCH(UsagePerHour!$B60,Sales!$C$5:$C$18,0),MATCH(UsagePerHour!HT$4,Sales!$D$3:$ABF$3,0))/HT$2*INDEX(Usage!$D$5:$ABF$11,MATCH(UsagePerHour!$B$52,Usage!$C$5:$C$11,0),MATCH(UsagePerHour!HT$4,Usage!$D$3:$ABF$3,0)),"")</f>
        <v>0</v>
      </c>
      <c r="HU60" s="6">
        <f>IFERROR(INDEX(Sales!$D$5:$ABF$18,MATCH(UsagePerHour!$B60,Sales!$C$5:$C$18,0),MATCH(UsagePerHour!HU$4,Sales!$D$3:$ABF$3,0))/HU$2*INDEX(Usage!$D$5:$ABF$11,MATCH(UsagePerHour!$B$52,Usage!$C$5:$C$11,0),MATCH(UsagePerHour!HU$4,Usage!$D$3:$ABF$3,0)),"")</f>
        <v>0</v>
      </c>
      <c r="HV60" s="6">
        <f>IFERROR(INDEX(Sales!$D$5:$ABF$18,MATCH(UsagePerHour!$B60,Sales!$C$5:$C$18,0),MATCH(UsagePerHour!HV$4,Sales!$D$3:$ABF$3,0))/HV$2*INDEX(Usage!$D$5:$ABF$11,MATCH(UsagePerHour!$B$52,Usage!$C$5:$C$11,0),MATCH(UsagePerHour!HV$4,Usage!$D$3:$ABF$3,0)),"")</f>
        <v>0</v>
      </c>
      <c r="HW60" s="6">
        <f>IFERROR(INDEX(Sales!$D$5:$ABF$18,MATCH(UsagePerHour!$B60,Sales!$C$5:$C$18,0),MATCH(UsagePerHour!HW$4,Sales!$D$3:$ABF$3,0))/HW$2*INDEX(Usage!$D$5:$ABF$11,MATCH(UsagePerHour!$B$52,Usage!$C$5:$C$11,0),MATCH(UsagePerHour!HW$4,Usage!$D$3:$ABF$3,0)),"")</f>
        <v>0</v>
      </c>
      <c r="HX60" s="6">
        <f>IFERROR(INDEX(Sales!$D$5:$ABF$18,MATCH(UsagePerHour!$B60,Sales!$C$5:$C$18,0),MATCH(UsagePerHour!HX$4,Sales!$D$3:$ABF$3,0))/HX$2*INDEX(Usage!$D$5:$ABF$11,MATCH(UsagePerHour!$B$52,Usage!$C$5:$C$11,0),MATCH(UsagePerHour!HX$4,Usage!$D$3:$ABF$3,0)),"")</f>
        <v>0</v>
      </c>
      <c r="HY60" s="6">
        <f>IFERROR(INDEX(Sales!$D$5:$ABF$18,MATCH(UsagePerHour!$B60,Sales!$C$5:$C$18,0),MATCH(UsagePerHour!HY$4,Sales!$D$3:$ABF$3,0))/HY$2*INDEX(Usage!$D$5:$ABF$11,MATCH(UsagePerHour!$B$52,Usage!$C$5:$C$11,0),MATCH(UsagePerHour!HY$4,Usage!$D$3:$ABF$3,0)),"")</f>
        <v>0</v>
      </c>
      <c r="HZ60" s="6">
        <f>IFERROR(INDEX(Sales!$D$5:$ABF$18,MATCH(UsagePerHour!$B60,Sales!$C$5:$C$18,0),MATCH(UsagePerHour!HZ$4,Sales!$D$3:$ABF$3,0))/HZ$2*INDEX(Usage!$D$5:$ABF$11,MATCH(UsagePerHour!$B$52,Usage!$C$5:$C$11,0),MATCH(UsagePerHour!HZ$4,Usage!$D$3:$ABF$3,0)),"")</f>
        <v>0</v>
      </c>
      <c r="IA60" s="6">
        <f>IFERROR(INDEX(Sales!$D$5:$ABF$18,MATCH(UsagePerHour!$B60,Sales!$C$5:$C$18,0),MATCH(UsagePerHour!IA$4,Sales!$D$3:$ABF$3,0))/IA$2*INDEX(Usage!$D$5:$ABF$11,MATCH(UsagePerHour!$B$52,Usage!$C$5:$C$11,0),MATCH(UsagePerHour!IA$4,Usage!$D$3:$ABF$3,0)),"")</f>
        <v>0</v>
      </c>
      <c r="IB60" s="6">
        <f>IFERROR(INDEX(Sales!$D$5:$ABF$18,MATCH(UsagePerHour!$B60,Sales!$C$5:$C$18,0),MATCH(UsagePerHour!IB$4,Sales!$D$3:$ABF$3,0))/IB$2*INDEX(Usage!$D$5:$ABF$11,MATCH(UsagePerHour!$B$52,Usage!$C$5:$C$11,0),MATCH(UsagePerHour!IB$4,Usage!$D$3:$ABF$3,0)),"")</f>
        <v>0</v>
      </c>
      <c r="IC60" s="6">
        <f>IFERROR(INDEX(Sales!$D$5:$ABF$18,MATCH(UsagePerHour!$B60,Sales!$C$5:$C$18,0),MATCH(UsagePerHour!IC$4,Sales!$D$3:$ABF$3,0))/IC$2*INDEX(Usage!$D$5:$ABF$11,MATCH(UsagePerHour!$B$52,Usage!$C$5:$C$11,0),MATCH(UsagePerHour!IC$4,Usage!$D$3:$ABF$3,0)),"")</f>
        <v>0</v>
      </c>
      <c r="ID60" s="6">
        <f>IFERROR(INDEX(Sales!$D$5:$ABF$18,MATCH(UsagePerHour!$B60,Sales!$C$5:$C$18,0),MATCH(UsagePerHour!ID$4,Sales!$D$3:$ABF$3,0))/ID$2*INDEX(Usage!$D$5:$ABF$11,MATCH(UsagePerHour!$B$52,Usage!$C$5:$C$11,0),MATCH(UsagePerHour!ID$4,Usage!$D$3:$ABF$3,0)),"")</f>
        <v>0</v>
      </c>
      <c r="IE60" s="6">
        <f>IFERROR(INDEX(Sales!$D$5:$ABF$18,MATCH(UsagePerHour!$B60,Sales!$C$5:$C$18,0),MATCH(UsagePerHour!IE$4,Sales!$D$3:$ABF$3,0))/IE$2*INDEX(Usage!$D$5:$ABF$11,MATCH(UsagePerHour!$B$52,Usage!$C$5:$C$11,0),MATCH(UsagePerHour!IE$4,Usage!$D$3:$ABF$3,0)),"")</f>
        <v>0</v>
      </c>
      <c r="IF60" s="6">
        <f>IFERROR(INDEX(Sales!$D$5:$ABF$18,MATCH(UsagePerHour!$B60,Sales!$C$5:$C$18,0),MATCH(UsagePerHour!IF$4,Sales!$D$3:$ABF$3,0))/IF$2*INDEX(Usage!$D$5:$ABF$11,MATCH(UsagePerHour!$B$52,Usage!$C$5:$C$11,0),MATCH(UsagePerHour!IF$4,Usage!$D$3:$ABF$3,0)),"")</f>
        <v>0</v>
      </c>
      <c r="IG60" s="6">
        <f>IFERROR(INDEX(Sales!$D$5:$ABF$18,MATCH(UsagePerHour!$B60,Sales!$C$5:$C$18,0),MATCH(UsagePerHour!IG$4,Sales!$D$3:$ABF$3,0))/IG$2*INDEX(Usage!$D$5:$ABF$11,MATCH(UsagePerHour!$B$52,Usage!$C$5:$C$11,0),MATCH(UsagePerHour!IG$4,Usage!$D$3:$ABF$3,0)),"")</f>
        <v>0</v>
      </c>
      <c r="IH60" s="6">
        <f>IFERROR(INDEX(Sales!$D$5:$ABF$18,MATCH(UsagePerHour!$B60,Sales!$C$5:$C$18,0),MATCH(UsagePerHour!IH$4,Sales!$D$3:$ABF$3,0))/IH$2*INDEX(Usage!$D$5:$ABF$11,MATCH(UsagePerHour!$B$52,Usage!$C$5:$C$11,0),MATCH(UsagePerHour!IH$4,Usage!$D$3:$ABF$3,0)),"")</f>
        <v>0</v>
      </c>
      <c r="II60" s="6">
        <f>IFERROR(INDEX(Sales!$D$5:$ABF$18,MATCH(UsagePerHour!$B60,Sales!$C$5:$C$18,0),MATCH(UsagePerHour!II$4,Sales!$D$3:$ABF$3,0))/II$2*INDEX(Usage!$D$5:$ABF$11,MATCH(UsagePerHour!$B$52,Usage!$C$5:$C$11,0),MATCH(UsagePerHour!II$4,Usage!$D$3:$ABF$3,0)),"")</f>
        <v>0</v>
      </c>
      <c r="IJ60" s="6">
        <f>IFERROR(INDEX(Sales!$D$5:$ABF$18,MATCH(UsagePerHour!$B60,Sales!$C$5:$C$18,0),MATCH(UsagePerHour!IJ$4,Sales!$D$3:$ABF$3,0))/IJ$2*INDEX(Usage!$D$5:$ABF$11,MATCH(UsagePerHour!$B$52,Usage!$C$5:$C$11,0),MATCH(UsagePerHour!IJ$4,Usage!$D$3:$ABF$3,0)),"")</f>
        <v>0</v>
      </c>
      <c r="IK60" s="6">
        <f>IFERROR(INDEX(Sales!$D$5:$ABF$18,MATCH(UsagePerHour!$B60,Sales!$C$5:$C$18,0),MATCH(UsagePerHour!IK$4,Sales!$D$3:$ABF$3,0))/IK$2*INDEX(Usage!$D$5:$ABF$11,MATCH(UsagePerHour!$B$52,Usage!$C$5:$C$11,0),MATCH(UsagePerHour!IK$4,Usage!$D$3:$ABF$3,0)),"")</f>
        <v>0</v>
      </c>
      <c r="IL60" s="6">
        <f>IFERROR(INDEX(Sales!$D$5:$ABF$18,MATCH(UsagePerHour!$B60,Sales!$C$5:$C$18,0),MATCH(UsagePerHour!IL$4,Sales!$D$3:$ABF$3,0))/IL$2*INDEX(Usage!$D$5:$ABF$11,MATCH(UsagePerHour!$B$52,Usage!$C$5:$C$11,0),MATCH(UsagePerHour!IL$4,Usage!$D$3:$ABF$3,0)),"")</f>
        <v>0</v>
      </c>
      <c r="IM60" s="6">
        <f>IFERROR(INDEX(Sales!$D$5:$ABF$18,MATCH(UsagePerHour!$B60,Sales!$C$5:$C$18,0),MATCH(UsagePerHour!IM$4,Sales!$D$3:$ABF$3,0))/IM$2*INDEX(Usage!$D$5:$ABF$11,MATCH(UsagePerHour!$B$52,Usage!$C$5:$C$11,0),MATCH(UsagePerHour!IM$4,Usage!$D$3:$ABF$3,0)),"")</f>
        <v>0</v>
      </c>
      <c r="IN60" s="6">
        <f>IFERROR(INDEX(Sales!$D$5:$ABF$18,MATCH(UsagePerHour!$B60,Sales!$C$5:$C$18,0),MATCH(UsagePerHour!IN$4,Sales!$D$3:$ABF$3,0))/IN$2*INDEX(Usage!$D$5:$ABF$11,MATCH(UsagePerHour!$B$52,Usage!$C$5:$C$11,0),MATCH(UsagePerHour!IN$4,Usage!$D$3:$ABF$3,0)),"")</f>
        <v>0</v>
      </c>
      <c r="IO60" s="6">
        <f>IFERROR(INDEX(Sales!$D$5:$ABF$18,MATCH(UsagePerHour!$B60,Sales!$C$5:$C$18,0),MATCH(UsagePerHour!IO$4,Sales!$D$3:$ABF$3,0))/IO$2*INDEX(Usage!$D$5:$ABF$11,MATCH(UsagePerHour!$B$52,Usage!$C$5:$C$11,0),MATCH(UsagePerHour!IO$4,Usage!$D$3:$ABF$3,0)),"")</f>
        <v>0</v>
      </c>
      <c r="IP60" s="6">
        <f>IFERROR(INDEX(Sales!$D$5:$ABF$18,MATCH(UsagePerHour!$B60,Sales!$C$5:$C$18,0),MATCH(UsagePerHour!IP$4,Sales!$D$3:$ABF$3,0))/IP$2*INDEX(Usage!$D$5:$ABF$11,MATCH(UsagePerHour!$B$52,Usage!$C$5:$C$11,0),MATCH(UsagePerHour!IP$4,Usage!$D$3:$ABF$3,0)),"")</f>
        <v>0</v>
      </c>
      <c r="IQ60" s="6">
        <f>IFERROR(INDEX(Sales!$D$5:$ABF$18,MATCH(UsagePerHour!$B60,Sales!$C$5:$C$18,0),MATCH(UsagePerHour!IQ$4,Sales!$D$3:$ABF$3,0))/IQ$2*INDEX(Usage!$D$5:$ABF$11,MATCH(UsagePerHour!$B$52,Usage!$C$5:$C$11,0),MATCH(UsagePerHour!IQ$4,Usage!$D$3:$ABF$3,0)),"")</f>
        <v>0</v>
      </c>
      <c r="IR60" s="6">
        <f>IFERROR(INDEX(Sales!$D$5:$ABF$18,MATCH(UsagePerHour!$B60,Sales!$C$5:$C$18,0),MATCH(UsagePerHour!IR$4,Sales!$D$3:$ABF$3,0))/IR$2*INDEX(Usage!$D$5:$ABF$11,MATCH(UsagePerHour!$B$52,Usage!$C$5:$C$11,0),MATCH(UsagePerHour!IR$4,Usage!$D$3:$ABF$3,0)),"")</f>
        <v>0</v>
      </c>
      <c r="IS60" s="6">
        <f>IFERROR(INDEX(Sales!$D$5:$ABF$18,MATCH(UsagePerHour!$B60,Sales!$C$5:$C$18,0),MATCH(UsagePerHour!IS$4,Sales!$D$3:$ABF$3,0))/IS$2*INDEX(Usage!$D$5:$ABF$11,MATCH(UsagePerHour!$B$52,Usage!$C$5:$C$11,0),MATCH(UsagePerHour!IS$4,Usage!$D$3:$ABF$3,0)),"")</f>
        <v>0</v>
      </c>
      <c r="IT60" s="6">
        <f>IFERROR(INDEX(Sales!$D$5:$ABF$18,MATCH(UsagePerHour!$B60,Sales!$C$5:$C$18,0),MATCH(UsagePerHour!IT$4,Sales!$D$3:$ABF$3,0))/IT$2*INDEX(Usage!$D$5:$ABF$11,MATCH(UsagePerHour!$B$52,Usage!$C$5:$C$11,0),MATCH(UsagePerHour!IT$4,Usage!$D$3:$ABF$3,0)),"")</f>
        <v>0</v>
      </c>
      <c r="IU60" s="6">
        <f>IFERROR(INDEX(Sales!$D$5:$ABF$18,MATCH(UsagePerHour!$B60,Sales!$C$5:$C$18,0),MATCH(UsagePerHour!IU$4,Sales!$D$3:$ABF$3,0))/IU$2*INDEX(Usage!$D$5:$ABF$11,MATCH(UsagePerHour!$B$52,Usage!$C$5:$C$11,0),MATCH(UsagePerHour!IU$4,Usage!$D$3:$ABF$3,0)),"")</f>
        <v>0</v>
      </c>
      <c r="IV60" s="6">
        <f>IFERROR(INDEX(Sales!$D$5:$ABF$18,MATCH(UsagePerHour!$B60,Sales!$C$5:$C$18,0),MATCH(UsagePerHour!IV$4,Sales!$D$3:$ABF$3,0))/IV$2*INDEX(Usage!$D$5:$ABF$11,MATCH(UsagePerHour!$B$52,Usage!$C$5:$C$11,0),MATCH(UsagePerHour!IV$4,Usage!$D$3:$ABF$3,0)),"")</f>
        <v>0</v>
      </c>
      <c r="IW60" s="6">
        <f>IFERROR(INDEX(Sales!$D$5:$ABF$18,MATCH(UsagePerHour!$B60,Sales!$C$5:$C$18,0),MATCH(UsagePerHour!IW$4,Sales!$D$3:$ABF$3,0))/IW$2*INDEX(Usage!$D$5:$ABF$11,MATCH(UsagePerHour!$B$52,Usage!$C$5:$C$11,0),MATCH(UsagePerHour!IW$4,Usage!$D$3:$ABF$3,0)),"")</f>
        <v>0</v>
      </c>
      <c r="IX60" s="6">
        <f>IFERROR(INDEX(Sales!$D$5:$ABF$18,MATCH(UsagePerHour!$B60,Sales!$C$5:$C$18,0),MATCH(UsagePerHour!IX$4,Sales!$D$3:$ABF$3,0))/IX$2*INDEX(Usage!$D$5:$ABF$11,MATCH(UsagePerHour!$B$52,Usage!$C$5:$C$11,0),MATCH(UsagePerHour!IX$4,Usage!$D$3:$ABF$3,0)),"")</f>
        <v>0</v>
      </c>
      <c r="IY60" s="6">
        <f>IFERROR(INDEX(Sales!$D$5:$ABF$18,MATCH(UsagePerHour!$B60,Sales!$C$5:$C$18,0),MATCH(UsagePerHour!IY$4,Sales!$D$3:$ABF$3,0))/IY$2*INDEX(Usage!$D$5:$ABF$11,MATCH(UsagePerHour!$B$52,Usage!$C$5:$C$11,0),MATCH(UsagePerHour!IY$4,Usage!$D$3:$ABF$3,0)),"")</f>
        <v>0</v>
      </c>
      <c r="IZ60" s="6">
        <f>IFERROR(INDEX(Sales!$D$5:$ABF$18,MATCH(UsagePerHour!$B60,Sales!$C$5:$C$18,0),MATCH(UsagePerHour!IZ$4,Sales!$D$3:$ABF$3,0))/IZ$2*INDEX(Usage!$D$5:$ABF$11,MATCH(UsagePerHour!$B$52,Usage!$C$5:$C$11,0),MATCH(UsagePerHour!IZ$4,Usage!$D$3:$ABF$3,0)),"")</f>
        <v>0</v>
      </c>
      <c r="JA60" s="6">
        <f>IFERROR(INDEX(Sales!$D$5:$ABF$18,MATCH(UsagePerHour!$B60,Sales!$C$5:$C$18,0),MATCH(UsagePerHour!JA$4,Sales!$D$3:$ABF$3,0))/JA$2*INDEX(Usage!$D$5:$ABF$11,MATCH(UsagePerHour!$B$52,Usage!$C$5:$C$11,0),MATCH(UsagePerHour!JA$4,Usage!$D$3:$ABF$3,0)),"")</f>
        <v>0</v>
      </c>
      <c r="JB60" s="6">
        <f>IFERROR(INDEX(Sales!$D$5:$ABF$18,MATCH(UsagePerHour!$B60,Sales!$C$5:$C$18,0),MATCH(UsagePerHour!JB$4,Sales!$D$3:$ABF$3,0))/JB$2*INDEX(Usage!$D$5:$ABF$11,MATCH(UsagePerHour!$B$52,Usage!$C$5:$C$11,0),MATCH(UsagePerHour!JB$4,Usage!$D$3:$ABF$3,0)),"")</f>
        <v>0</v>
      </c>
      <c r="JC60" s="6">
        <f>IFERROR(INDEX(Sales!$D$5:$ABF$18,MATCH(UsagePerHour!$B60,Sales!$C$5:$C$18,0),MATCH(UsagePerHour!JC$4,Sales!$D$3:$ABF$3,0))/JC$2*INDEX(Usage!$D$5:$ABF$11,MATCH(UsagePerHour!$B$52,Usage!$C$5:$C$11,0),MATCH(UsagePerHour!JC$4,Usage!$D$3:$ABF$3,0)),"")</f>
        <v>0</v>
      </c>
      <c r="JD60" s="6">
        <f>IFERROR(INDEX(Sales!$D$5:$ABF$18,MATCH(UsagePerHour!$B60,Sales!$C$5:$C$18,0),MATCH(UsagePerHour!JD$4,Sales!$D$3:$ABF$3,0))/JD$2*INDEX(Usage!$D$5:$ABF$11,MATCH(UsagePerHour!$B$52,Usage!$C$5:$C$11,0),MATCH(UsagePerHour!JD$4,Usage!$D$3:$ABF$3,0)),"")</f>
        <v>0</v>
      </c>
      <c r="JE60" s="6">
        <f>IFERROR(INDEX(Sales!$D$5:$ABF$18,MATCH(UsagePerHour!$B60,Sales!$C$5:$C$18,0),MATCH(UsagePerHour!JE$4,Sales!$D$3:$ABF$3,0))/JE$2*INDEX(Usage!$D$5:$ABF$11,MATCH(UsagePerHour!$B$52,Usage!$C$5:$C$11,0),MATCH(UsagePerHour!JE$4,Usage!$D$3:$ABF$3,0)),"")</f>
        <v>0</v>
      </c>
      <c r="JF60" s="6">
        <f>IFERROR(INDEX(Sales!$D$5:$ABF$18,MATCH(UsagePerHour!$B60,Sales!$C$5:$C$18,0),MATCH(UsagePerHour!JF$4,Sales!$D$3:$ABF$3,0))/JF$2*INDEX(Usage!$D$5:$ABF$11,MATCH(UsagePerHour!$B$52,Usage!$C$5:$C$11,0),MATCH(UsagePerHour!JF$4,Usage!$D$3:$ABF$3,0)),"")</f>
        <v>0</v>
      </c>
      <c r="JG60" s="6">
        <f>IFERROR(INDEX(Sales!$D$5:$ABF$18,MATCH(UsagePerHour!$B60,Sales!$C$5:$C$18,0),MATCH(UsagePerHour!JG$4,Sales!$D$3:$ABF$3,0))/JG$2*INDEX(Usage!$D$5:$ABF$11,MATCH(UsagePerHour!$B$52,Usage!$C$5:$C$11,0),MATCH(UsagePerHour!JG$4,Usage!$D$3:$ABF$3,0)),"")</f>
        <v>0</v>
      </c>
      <c r="JH60" s="6">
        <f>IFERROR(INDEX(Sales!$D$5:$ABF$18,MATCH(UsagePerHour!$B60,Sales!$C$5:$C$18,0),MATCH(UsagePerHour!JH$4,Sales!$D$3:$ABF$3,0))/JH$2*INDEX(Usage!$D$5:$ABF$11,MATCH(UsagePerHour!$B$52,Usage!$C$5:$C$11,0),MATCH(UsagePerHour!JH$4,Usage!$D$3:$ABF$3,0)),"")</f>
        <v>0</v>
      </c>
      <c r="JI60" s="6">
        <f>IFERROR(INDEX(Sales!$D$5:$ABF$18,MATCH(UsagePerHour!$B60,Sales!$C$5:$C$18,0),MATCH(UsagePerHour!JI$4,Sales!$D$3:$ABF$3,0))/JI$2*INDEX(Usage!$D$5:$ABF$11,MATCH(UsagePerHour!$B$52,Usage!$C$5:$C$11,0),MATCH(UsagePerHour!JI$4,Usage!$D$3:$ABF$3,0)),"")</f>
        <v>0</v>
      </c>
      <c r="JJ60" s="6">
        <f>IFERROR(INDEX(Sales!$D$5:$ABF$18,MATCH(UsagePerHour!$B60,Sales!$C$5:$C$18,0),MATCH(UsagePerHour!JJ$4,Sales!$D$3:$ABF$3,0))/JJ$2*INDEX(Usage!$D$5:$ABF$11,MATCH(UsagePerHour!$B$52,Usage!$C$5:$C$11,0),MATCH(UsagePerHour!JJ$4,Usage!$D$3:$ABF$3,0)),"")</f>
        <v>0</v>
      </c>
      <c r="JK60" s="6">
        <f>IFERROR(INDEX(Sales!$D$5:$ABF$18,MATCH(UsagePerHour!$B60,Sales!$C$5:$C$18,0),MATCH(UsagePerHour!JK$4,Sales!$D$3:$ABF$3,0))/JK$2*INDEX(Usage!$D$5:$ABF$11,MATCH(UsagePerHour!$B$52,Usage!$C$5:$C$11,0),MATCH(UsagePerHour!JK$4,Usage!$D$3:$ABF$3,0)),"")</f>
        <v>0</v>
      </c>
      <c r="JL60" s="6">
        <f>IFERROR(INDEX(Sales!$D$5:$ABF$18,MATCH(UsagePerHour!$B60,Sales!$C$5:$C$18,0),MATCH(UsagePerHour!JL$4,Sales!$D$3:$ABF$3,0))/JL$2*INDEX(Usage!$D$5:$ABF$11,MATCH(UsagePerHour!$B$52,Usage!$C$5:$C$11,0),MATCH(UsagePerHour!JL$4,Usage!$D$3:$ABF$3,0)),"")</f>
        <v>0</v>
      </c>
      <c r="JM60" s="6">
        <f>IFERROR(INDEX(Sales!$D$5:$ABF$18,MATCH(UsagePerHour!$B60,Sales!$C$5:$C$18,0),MATCH(UsagePerHour!JM$4,Sales!$D$3:$ABF$3,0))/JM$2*INDEX(Usage!$D$5:$ABF$11,MATCH(UsagePerHour!$B$52,Usage!$C$5:$C$11,0),MATCH(UsagePerHour!JM$4,Usage!$D$3:$ABF$3,0)),"")</f>
        <v>0</v>
      </c>
      <c r="JN60" s="6">
        <f>IFERROR(INDEX(Sales!$D$5:$ABF$18,MATCH(UsagePerHour!$B60,Sales!$C$5:$C$18,0),MATCH(UsagePerHour!JN$4,Sales!$D$3:$ABF$3,0))/JN$2*INDEX(Usage!$D$5:$ABF$11,MATCH(UsagePerHour!$B$52,Usage!$C$5:$C$11,0),MATCH(UsagePerHour!JN$4,Usage!$D$3:$ABF$3,0)),"")</f>
        <v>0</v>
      </c>
      <c r="JO60" s="6">
        <f>IFERROR(INDEX(Sales!$D$5:$ABF$18,MATCH(UsagePerHour!$B60,Sales!$C$5:$C$18,0),MATCH(UsagePerHour!JO$4,Sales!$D$3:$ABF$3,0))/JO$2*INDEX(Usage!$D$5:$ABF$11,MATCH(UsagePerHour!$B$52,Usage!$C$5:$C$11,0),MATCH(UsagePerHour!JO$4,Usage!$D$3:$ABF$3,0)),"")</f>
        <v>0</v>
      </c>
      <c r="JP60" s="6">
        <f>IFERROR(INDEX(Sales!$D$5:$ABF$18,MATCH(UsagePerHour!$B60,Sales!$C$5:$C$18,0),MATCH(UsagePerHour!JP$4,Sales!$D$3:$ABF$3,0))/JP$2*INDEX(Usage!$D$5:$ABF$11,MATCH(UsagePerHour!$B$52,Usage!$C$5:$C$11,0),MATCH(UsagePerHour!JP$4,Usage!$D$3:$ABF$3,0)),"")</f>
        <v>0</v>
      </c>
      <c r="JQ60" s="6">
        <f>IFERROR(INDEX(Sales!$D$5:$ABF$18,MATCH(UsagePerHour!$B60,Sales!$C$5:$C$18,0),MATCH(UsagePerHour!JQ$4,Sales!$D$3:$ABF$3,0))/JQ$2*INDEX(Usage!$D$5:$ABF$11,MATCH(UsagePerHour!$B$52,Usage!$C$5:$C$11,0),MATCH(UsagePerHour!JQ$4,Usage!$D$3:$ABF$3,0)),"")</f>
        <v>0</v>
      </c>
      <c r="JR60" s="6">
        <f>IFERROR(INDEX(Sales!$D$5:$ABF$18,MATCH(UsagePerHour!$B60,Sales!$C$5:$C$18,0),MATCH(UsagePerHour!JR$4,Sales!$D$3:$ABF$3,0))/JR$2*INDEX(Usage!$D$5:$ABF$11,MATCH(UsagePerHour!$B$52,Usage!$C$5:$C$11,0),MATCH(UsagePerHour!JR$4,Usage!$D$3:$ABF$3,0)),"")</f>
        <v>0</v>
      </c>
      <c r="JS60" s="6">
        <f>IFERROR(INDEX(Sales!$D$5:$ABF$18,MATCH(UsagePerHour!$B60,Sales!$C$5:$C$18,0),MATCH(UsagePerHour!JS$4,Sales!$D$3:$ABF$3,0))/JS$2*INDEX(Usage!$D$5:$ABF$11,MATCH(UsagePerHour!$B$52,Usage!$C$5:$C$11,0),MATCH(UsagePerHour!JS$4,Usage!$D$3:$ABF$3,0)),"")</f>
        <v>0</v>
      </c>
      <c r="JT60" s="6">
        <f>IFERROR(INDEX(Sales!$D$5:$ABF$18,MATCH(UsagePerHour!$B60,Sales!$C$5:$C$18,0),MATCH(UsagePerHour!JT$4,Sales!$D$3:$ABF$3,0))/JT$2*INDEX(Usage!$D$5:$ABF$11,MATCH(UsagePerHour!$B$52,Usage!$C$5:$C$11,0),MATCH(UsagePerHour!JT$4,Usage!$D$3:$ABF$3,0)),"")</f>
        <v>0</v>
      </c>
      <c r="JU60" s="6">
        <f>IFERROR(INDEX(Sales!$D$5:$ABF$18,MATCH(UsagePerHour!$B60,Sales!$C$5:$C$18,0),MATCH(UsagePerHour!JU$4,Sales!$D$3:$ABF$3,0))/JU$2*INDEX(Usage!$D$5:$ABF$11,MATCH(UsagePerHour!$B$52,Usage!$C$5:$C$11,0),MATCH(UsagePerHour!JU$4,Usage!$D$3:$ABF$3,0)),"")</f>
        <v>0</v>
      </c>
      <c r="JV60" s="6">
        <f>IFERROR(INDEX(Sales!$D$5:$ABF$18,MATCH(UsagePerHour!$B60,Sales!$C$5:$C$18,0),MATCH(UsagePerHour!JV$4,Sales!$D$3:$ABF$3,0))/JV$2*INDEX(Usage!$D$5:$ABF$11,MATCH(UsagePerHour!$B$52,Usage!$C$5:$C$11,0),MATCH(UsagePerHour!JV$4,Usage!$D$3:$ABF$3,0)),"")</f>
        <v>0</v>
      </c>
      <c r="JW60" s="6">
        <f>IFERROR(INDEX(Sales!$D$5:$ABF$18,MATCH(UsagePerHour!$B60,Sales!$C$5:$C$18,0),MATCH(UsagePerHour!JW$4,Sales!$D$3:$ABF$3,0))/JW$2*INDEX(Usage!$D$5:$ABF$11,MATCH(UsagePerHour!$B$52,Usage!$C$5:$C$11,0),MATCH(UsagePerHour!JW$4,Usage!$D$3:$ABF$3,0)),"")</f>
        <v>0</v>
      </c>
      <c r="JX60" s="6">
        <f>IFERROR(INDEX(Sales!$D$5:$ABF$18,MATCH(UsagePerHour!$B60,Sales!$C$5:$C$18,0),MATCH(UsagePerHour!JX$4,Sales!$D$3:$ABF$3,0))/JX$2*INDEX(Usage!$D$5:$ABF$11,MATCH(UsagePerHour!$B$52,Usage!$C$5:$C$11,0),MATCH(UsagePerHour!JX$4,Usage!$D$3:$ABF$3,0)),"")</f>
        <v>0</v>
      </c>
      <c r="JY60" s="6">
        <f>IFERROR(INDEX(Sales!$D$5:$ABF$18,MATCH(UsagePerHour!$B60,Sales!$C$5:$C$18,0),MATCH(UsagePerHour!JY$4,Sales!$D$3:$ABF$3,0))/JY$2*INDEX(Usage!$D$5:$ABF$11,MATCH(UsagePerHour!$B$52,Usage!$C$5:$C$11,0),MATCH(UsagePerHour!JY$4,Usage!$D$3:$ABF$3,0)),"")</f>
        <v>0</v>
      </c>
      <c r="JZ60" s="6">
        <f>IFERROR(INDEX(Sales!$D$5:$ABF$18,MATCH(UsagePerHour!$B60,Sales!$C$5:$C$18,0),MATCH(UsagePerHour!JZ$4,Sales!$D$3:$ABF$3,0))/JZ$2*INDEX(Usage!$D$5:$ABF$11,MATCH(UsagePerHour!$B$52,Usage!$C$5:$C$11,0),MATCH(UsagePerHour!JZ$4,Usage!$D$3:$ABF$3,0)),"")</f>
        <v>0</v>
      </c>
      <c r="KA60" s="6">
        <f>IFERROR(INDEX(Sales!$D$5:$ABF$18,MATCH(UsagePerHour!$B60,Sales!$C$5:$C$18,0),MATCH(UsagePerHour!KA$4,Sales!$D$3:$ABF$3,0))/KA$2*INDEX(Usage!$D$5:$ABF$11,MATCH(UsagePerHour!$B$52,Usage!$C$5:$C$11,0),MATCH(UsagePerHour!KA$4,Usage!$D$3:$ABF$3,0)),"")</f>
        <v>0</v>
      </c>
      <c r="KB60" s="6">
        <f>IFERROR(INDEX(Sales!$D$5:$ABF$18,MATCH(UsagePerHour!$B60,Sales!$C$5:$C$18,0),MATCH(UsagePerHour!KB$4,Sales!$D$3:$ABF$3,0))/KB$2*INDEX(Usage!$D$5:$ABF$11,MATCH(UsagePerHour!$B$52,Usage!$C$5:$C$11,0),MATCH(UsagePerHour!KB$4,Usage!$D$3:$ABF$3,0)),"")</f>
        <v>0</v>
      </c>
      <c r="KC60" s="6">
        <f>IFERROR(INDEX(Sales!$D$5:$ABF$18,MATCH(UsagePerHour!$B60,Sales!$C$5:$C$18,0),MATCH(UsagePerHour!KC$4,Sales!$D$3:$ABF$3,0))/KC$2*INDEX(Usage!$D$5:$ABF$11,MATCH(UsagePerHour!$B$52,Usage!$C$5:$C$11,0),MATCH(UsagePerHour!KC$4,Usage!$D$3:$ABF$3,0)),"")</f>
        <v>0</v>
      </c>
      <c r="KD60" s="6">
        <f>IFERROR(INDEX(Sales!$D$5:$ABF$18,MATCH(UsagePerHour!$B60,Sales!$C$5:$C$18,0),MATCH(UsagePerHour!KD$4,Sales!$D$3:$ABF$3,0))/KD$2*INDEX(Usage!$D$5:$ABF$11,MATCH(UsagePerHour!$B$52,Usage!$C$5:$C$11,0),MATCH(UsagePerHour!KD$4,Usage!$D$3:$ABF$3,0)),"")</f>
        <v>0</v>
      </c>
      <c r="KE60" s="6">
        <f>IFERROR(INDEX(Sales!$D$5:$ABF$18,MATCH(UsagePerHour!$B60,Sales!$C$5:$C$18,0),MATCH(UsagePerHour!KE$4,Sales!$D$3:$ABF$3,0))/KE$2*INDEX(Usage!$D$5:$ABF$11,MATCH(UsagePerHour!$B$52,Usage!$C$5:$C$11,0),MATCH(UsagePerHour!KE$4,Usage!$D$3:$ABF$3,0)),"")</f>
        <v>0</v>
      </c>
      <c r="KF60" s="6">
        <f>IFERROR(INDEX(Sales!$D$5:$ABF$18,MATCH(UsagePerHour!$B60,Sales!$C$5:$C$18,0),MATCH(UsagePerHour!KF$4,Sales!$D$3:$ABF$3,0))/KF$2*INDEX(Usage!$D$5:$ABF$11,MATCH(UsagePerHour!$B$52,Usage!$C$5:$C$11,0),MATCH(UsagePerHour!KF$4,Usage!$D$3:$ABF$3,0)),"")</f>
        <v>0</v>
      </c>
      <c r="KG60" s="6">
        <f>IFERROR(INDEX(Sales!$D$5:$ABF$18,MATCH(UsagePerHour!$B60,Sales!$C$5:$C$18,0),MATCH(UsagePerHour!KG$4,Sales!$D$3:$ABF$3,0))/KG$2*INDEX(Usage!$D$5:$ABF$11,MATCH(UsagePerHour!$B$52,Usage!$C$5:$C$11,0),MATCH(UsagePerHour!KG$4,Usage!$D$3:$ABF$3,0)),"")</f>
        <v>0</v>
      </c>
      <c r="KH60" s="6">
        <f>IFERROR(INDEX(Sales!$D$5:$ABF$18,MATCH(UsagePerHour!$B60,Sales!$C$5:$C$18,0),MATCH(UsagePerHour!KH$4,Sales!$D$3:$ABF$3,0))/KH$2*INDEX(Usage!$D$5:$ABF$11,MATCH(UsagePerHour!$B$52,Usage!$C$5:$C$11,0),MATCH(UsagePerHour!KH$4,Usage!$D$3:$ABF$3,0)),"")</f>
        <v>0</v>
      </c>
      <c r="KI60" s="6">
        <f>IFERROR(INDEX(Sales!$D$5:$ABF$18,MATCH(UsagePerHour!$B60,Sales!$C$5:$C$18,0),MATCH(UsagePerHour!KI$4,Sales!$D$3:$ABF$3,0))/KI$2*INDEX(Usage!$D$5:$ABF$11,MATCH(UsagePerHour!$B$52,Usage!$C$5:$C$11,0),MATCH(UsagePerHour!KI$4,Usage!$D$3:$ABF$3,0)),"")</f>
        <v>0</v>
      </c>
      <c r="KJ60" s="6">
        <f>IFERROR(INDEX(Sales!$D$5:$ABF$18,MATCH(UsagePerHour!$B60,Sales!$C$5:$C$18,0),MATCH(UsagePerHour!KJ$4,Sales!$D$3:$ABF$3,0))/KJ$2*INDEX(Usage!$D$5:$ABF$11,MATCH(UsagePerHour!$B$52,Usage!$C$5:$C$11,0),MATCH(UsagePerHour!KJ$4,Usage!$D$3:$ABF$3,0)),"")</f>
        <v>0</v>
      </c>
      <c r="KK60" s="6">
        <f>IFERROR(INDEX(Sales!$D$5:$ABF$18,MATCH(UsagePerHour!$B60,Sales!$C$5:$C$18,0),MATCH(UsagePerHour!KK$4,Sales!$D$3:$ABF$3,0))/KK$2*INDEX(Usage!$D$5:$ABF$11,MATCH(UsagePerHour!$B$52,Usage!$C$5:$C$11,0),MATCH(UsagePerHour!KK$4,Usage!$D$3:$ABF$3,0)),"")</f>
        <v>0</v>
      </c>
      <c r="KL60" s="6">
        <f>IFERROR(INDEX(Sales!$D$5:$ABF$18,MATCH(UsagePerHour!$B60,Sales!$C$5:$C$18,0),MATCH(UsagePerHour!KL$4,Sales!$D$3:$ABF$3,0))/KL$2*INDEX(Usage!$D$5:$ABF$11,MATCH(UsagePerHour!$B$52,Usage!$C$5:$C$11,0),MATCH(UsagePerHour!KL$4,Usage!$D$3:$ABF$3,0)),"")</f>
        <v>0</v>
      </c>
      <c r="KM60" s="6">
        <f>IFERROR(INDEX(Sales!$D$5:$ABF$18,MATCH(UsagePerHour!$B60,Sales!$C$5:$C$18,0),MATCH(UsagePerHour!KM$4,Sales!$D$3:$ABF$3,0))/KM$2*INDEX(Usage!$D$5:$ABF$11,MATCH(UsagePerHour!$B$52,Usage!$C$5:$C$11,0),MATCH(UsagePerHour!KM$4,Usage!$D$3:$ABF$3,0)),"")</f>
        <v>0</v>
      </c>
      <c r="KN60" s="6">
        <f>IFERROR(INDEX(Sales!$D$5:$ABF$18,MATCH(UsagePerHour!$B60,Sales!$C$5:$C$18,0),MATCH(UsagePerHour!KN$4,Sales!$D$3:$ABF$3,0))/KN$2*INDEX(Usage!$D$5:$ABF$11,MATCH(UsagePerHour!$B$52,Usage!$C$5:$C$11,0),MATCH(UsagePerHour!KN$4,Usage!$D$3:$ABF$3,0)),"")</f>
        <v>0</v>
      </c>
      <c r="KO60" s="6">
        <f>IFERROR(INDEX(Sales!$D$5:$ABF$18,MATCH(UsagePerHour!$B60,Sales!$C$5:$C$18,0),MATCH(UsagePerHour!KO$4,Sales!$D$3:$ABF$3,0))/KO$2*INDEX(Usage!$D$5:$ABF$11,MATCH(UsagePerHour!$B$52,Usage!$C$5:$C$11,0),MATCH(UsagePerHour!KO$4,Usage!$D$3:$ABF$3,0)),"")</f>
        <v>0</v>
      </c>
      <c r="KP60" s="6">
        <f>IFERROR(INDEX(Sales!$D$5:$ABF$18,MATCH(UsagePerHour!$B60,Sales!$C$5:$C$18,0),MATCH(UsagePerHour!KP$4,Sales!$D$3:$ABF$3,0))/KP$2*INDEX(Usage!$D$5:$ABF$11,MATCH(UsagePerHour!$B$52,Usage!$C$5:$C$11,0),MATCH(UsagePerHour!KP$4,Usage!$D$3:$ABF$3,0)),"")</f>
        <v>0</v>
      </c>
      <c r="KQ60" s="6">
        <f>IFERROR(INDEX(Sales!$D$5:$ABF$18,MATCH(UsagePerHour!$B60,Sales!$C$5:$C$18,0),MATCH(UsagePerHour!KQ$4,Sales!$D$3:$ABF$3,0))/KQ$2*INDEX(Usage!$D$5:$ABF$11,MATCH(UsagePerHour!$B$52,Usage!$C$5:$C$11,0),MATCH(UsagePerHour!KQ$4,Usage!$D$3:$ABF$3,0)),"")</f>
        <v>0</v>
      </c>
      <c r="KR60" s="6">
        <f>IFERROR(INDEX(Sales!$D$5:$ABF$18,MATCH(UsagePerHour!$B60,Sales!$C$5:$C$18,0),MATCH(UsagePerHour!KR$4,Sales!$D$3:$ABF$3,0))/KR$2*INDEX(Usage!$D$5:$ABF$11,MATCH(UsagePerHour!$B$52,Usage!$C$5:$C$11,0),MATCH(UsagePerHour!KR$4,Usage!$D$3:$ABF$3,0)),"")</f>
        <v>0</v>
      </c>
      <c r="KS60" s="6">
        <f>IFERROR(INDEX(Sales!$D$5:$ABF$18,MATCH(UsagePerHour!$B60,Sales!$C$5:$C$18,0),MATCH(UsagePerHour!KS$4,Sales!$D$3:$ABF$3,0))/KS$2*INDEX(Usage!$D$5:$ABF$11,MATCH(UsagePerHour!$B$52,Usage!$C$5:$C$11,0),MATCH(UsagePerHour!KS$4,Usage!$D$3:$ABF$3,0)),"")</f>
        <v>0</v>
      </c>
      <c r="KT60" s="6">
        <f>IFERROR(INDEX(Sales!$D$5:$ABF$18,MATCH(UsagePerHour!$B60,Sales!$C$5:$C$18,0),MATCH(UsagePerHour!KT$4,Sales!$D$3:$ABF$3,0))/KT$2*INDEX(Usage!$D$5:$ABF$11,MATCH(UsagePerHour!$B$52,Usage!$C$5:$C$11,0),MATCH(UsagePerHour!KT$4,Usage!$D$3:$ABF$3,0)),"")</f>
        <v>0</v>
      </c>
      <c r="KU60" s="6">
        <f>IFERROR(INDEX(Sales!$D$5:$ABF$18,MATCH(UsagePerHour!$B60,Sales!$C$5:$C$18,0),MATCH(UsagePerHour!KU$4,Sales!$D$3:$ABF$3,0))/KU$2*INDEX(Usage!$D$5:$ABF$11,MATCH(UsagePerHour!$B$52,Usage!$C$5:$C$11,0),MATCH(UsagePerHour!KU$4,Usage!$D$3:$ABF$3,0)),"")</f>
        <v>0</v>
      </c>
      <c r="KV60" s="6">
        <f>IFERROR(INDEX(Sales!$D$5:$ABF$18,MATCH(UsagePerHour!$B60,Sales!$C$5:$C$18,0),MATCH(UsagePerHour!KV$4,Sales!$D$3:$ABF$3,0))/KV$2*INDEX(Usage!$D$5:$ABF$11,MATCH(UsagePerHour!$B$52,Usage!$C$5:$C$11,0),MATCH(UsagePerHour!KV$4,Usage!$D$3:$ABF$3,0)),"")</f>
        <v>0</v>
      </c>
      <c r="KW60" s="6">
        <f>IFERROR(INDEX(Sales!$D$5:$ABF$18,MATCH(UsagePerHour!$B60,Sales!$C$5:$C$18,0),MATCH(UsagePerHour!KW$4,Sales!$D$3:$ABF$3,0))/KW$2*INDEX(Usage!$D$5:$ABF$11,MATCH(UsagePerHour!$B$52,Usage!$C$5:$C$11,0),MATCH(UsagePerHour!KW$4,Usage!$D$3:$ABF$3,0)),"")</f>
        <v>0</v>
      </c>
      <c r="KX60" s="6">
        <f>IFERROR(INDEX(Sales!$D$5:$ABF$18,MATCH(UsagePerHour!$B60,Sales!$C$5:$C$18,0),MATCH(UsagePerHour!KX$4,Sales!$D$3:$ABF$3,0))/KX$2*INDEX(Usage!$D$5:$ABF$11,MATCH(UsagePerHour!$B$52,Usage!$C$5:$C$11,0),MATCH(UsagePerHour!KX$4,Usage!$D$3:$ABF$3,0)),"")</f>
        <v>0</v>
      </c>
      <c r="KY60" s="6">
        <f>IFERROR(INDEX(Sales!$D$5:$ABF$18,MATCH(UsagePerHour!$B60,Sales!$C$5:$C$18,0),MATCH(UsagePerHour!KY$4,Sales!$D$3:$ABF$3,0))/KY$2*INDEX(Usage!$D$5:$ABF$11,MATCH(UsagePerHour!$B$52,Usage!$C$5:$C$11,0),MATCH(UsagePerHour!KY$4,Usage!$D$3:$ABF$3,0)),"")</f>
        <v>0</v>
      </c>
      <c r="KZ60" s="6">
        <f>IFERROR(INDEX(Sales!$D$5:$ABF$18,MATCH(UsagePerHour!$B60,Sales!$C$5:$C$18,0),MATCH(UsagePerHour!KZ$4,Sales!$D$3:$ABF$3,0))/KZ$2*INDEX(Usage!$D$5:$ABF$11,MATCH(UsagePerHour!$B$52,Usage!$C$5:$C$11,0),MATCH(UsagePerHour!KZ$4,Usage!$D$3:$ABF$3,0)),"")</f>
        <v>0</v>
      </c>
      <c r="LA60" s="6">
        <f>IFERROR(INDEX(Sales!$D$5:$ABF$18,MATCH(UsagePerHour!$B60,Sales!$C$5:$C$18,0),MATCH(UsagePerHour!LA$4,Sales!$D$3:$ABF$3,0))/LA$2*INDEX(Usage!$D$5:$ABF$11,MATCH(UsagePerHour!$B$52,Usage!$C$5:$C$11,0),MATCH(UsagePerHour!LA$4,Usage!$D$3:$ABF$3,0)),"")</f>
        <v>0</v>
      </c>
      <c r="LB60" s="6">
        <f>IFERROR(INDEX(Sales!$D$5:$ABF$18,MATCH(UsagePerHour!$B60,Sales!$C$5:$C$18,0),MATCH(UsagePerHour!LB$4,Sales!$D$3:$ABF$3,0))/LB$2*INDEX(Usage!$D$5:$ABF$11,MATCH(UsagePerHour!$B$52,Usage!$C$5:$C$11,0),MATCH(UsagePerHour!LB$4,Usage!$D$3:$ABF$3,0)),"")</f>
        <v>0</v>
      </c>
      <c r="LC60" s="6">
        <f>IFERROR(INDEX(Sales!$D$5:$ABF$18,MATCH(UsagePerHour!$B60,Sales!$C$5:$C$18,0),MATCH(UsagePerHour!LC$4,Sales!$D$3:$ABF$3,0))/LC$2*INDEX(Usage!$D$5:$ABF$11,MATCH(UsagePerHour!$B$52,Usage!$C$5:$C$11,0),MATCH(UsagePerHour!LC$4,Usage!$D$3:$ABF$3,0)),"")</f>
        <v>0</v>
      </c>
      <c r="LD60" s="6">
        <f>IFERROR(INDEX(Sales!$D$5:$ABF$18,MATCH(UsagePerHour!$B60,Sales!$C$5:$C$18,0),MATCH(UsagePerHour!LD$4,Sales!$D$3:$ABF$3,0))/LD$2*INDEX(Usage!$D$5:$ABF$11,MATCH(UsagePerHour!$B$52,Usage!$C$5:$C$11,0),MATCH(UsagePerHour!LD$4,Usage!$D$3:$ABF$3,0)),"")</f>
        <v>0</v>
      </c>
      <c r="LE60" s="6">
        <f>IFERROR(INDEX(Sales!$D$5:$ABF$18,MATCH(UsagePerHour!$B60,Sales!$C$5:$C$18,0),MATCH(UsagePerHour!LE$4,Sales!$D$3:$ABF$3,0))/LE$2*INDEX(Usage!$D$5:$ABF$11,MATCH(UsagePerHour!$B$52,Usage!$C$5:$C$11,0),MATCH(UsagePerHour!LE$4,Usage!$D$3:$ABF$3,0)),"")</f>
        <v>0</v>
      </c>
      <c r="LF60" s="6">
        <f>IFERROR(INDEX(Sales!$D$5:$ABF$18,MATCH(UsagePerHour!$B60,Sales!$C$5:$C$18,0),MATCH(UsagePerHour!LF$4,Sales!$D$3:$ABF$3,0))/LF$2*INDEX(Usage!$D$5:$ABF$11,MATCH(UsagePerHour!$B$52,Usage!$C$5:$C$11,0),MATCH(UsagePerHour!LF$4,Usage!$D$3:$ABF$3,0)),"")</f>
        <v>0</v>
      </c>
      <c r="LG60" s="6">
        <f>IFERROR(INDEX(Sales!$D$5:$ABF$18,MATCH(UsagePerHour!$B60,Sales!$C$5:$C$18,0),MATCH(UsagePerHour!LG$4,Sales!$D$3:$ABF$3,0))/LG$2*INDEX(Usage!$D$5:$ABF$11,MATCH(UsagePerHour!$B$52,Usage!$C$5:$C$11,0),MATCH(UsagePerHour!LG$4,Usage!$D$3:$ABF$3,0)),"")</f>
        <v>0</v>
      </c>
      <c r="LH60" s="6">
        <f>IFERROR(INDEX(Sales!$D$5:$ABF$18,MATCH(UsagePerHour!$B60,Sales!$C$5:$C$18,0),MATCH(UsagePerHour!LH$4,Sales!$D$3:$ABF$3,0))/LH$2*INDEX(Usage!$D$5:$ABF$11,MATCH(UsagePerHour!$B$52,Usage!$C$5:$C$11,0),MATCH(UsagePerHour!LH$4,Usage!$D$3:$ABF$3,0)),"")</f>
        <v>0</v>
      </c>
      <c r="LI60" s="6">
        <f>IFERROR(INDEX(Sales!$D$5:$ABF$18,MATCH(UsagePerHour!$B60,Sales!$C$5:$C$18,0),MATCH(UsagePerHour!LI$4,Sales!$D$3:$ABF$3,0))/LI$2*INDEX(Usage!$D$5:$ABF$11,MATCH(UsagePerHour!$B$52,Usage!$C$5:$C$11,0),MATCH(UsagePerHour!LI$4,Usage!$D$3:$ABF$3,0)),"")</f>
        <v>0</v>
      </c>
      <c r="LJ60" s="6">
        <f>IFERROR(INDEX(Sales!$D$5:$ABF$18,MATCH(UsagePerHour!$B60,Sales!$C$5:$C$18,0),MATCH(UsagePerHour!LJ$4,Sales!$D$3:$ABF$3,0))/LJ$2*INDEX(Usage!$D$5:$ABF$11,MATCH(UsagePerHour!$B$52,Usage!$C$5:$C$11,0),MATCH(UsagePerHour!LJ$4,Usage!$D$3:$ABF$3,0)),"")</f>
        <v>0</v>
      </c>
      <c r="LK60" s="6">
        <f>IFERROR(INDEX(Sales!$D$5:$ABF$18,MATCH(UsagePerHour!$B60,Sales!$C$5:$C$18,0),MATCH(UsagePerHour!LK$4,Sales!$D$3:$ABF$3,0))/LK$2*INDEX(Usage!$D$5:$ABF$11,MATCH(UsagePerHour!$B$52,Usage!$C$5:$C$11,0),MATCH(UsagePerHour!LK$4,Usage!$D$3:$ABF$3,0)),"")</f>
        <v>0</v>
      </c>
      <c r="LL60" s="6">
        <f>IFERROR(INDEX(Sales!$D$5:$ABF$18,MATCH(UsagePerHour!$B60,Sales!$C$5:$C$18,0),MATCH(UsagePerHour!LL$4,Sales!$D$3:$ABF$3,0))/LL$2*INDEX(Usage!$D$5:$ABF$11,MATCH(UsagePerHour!$B$52,Usage!$C$5:$C$11,0),MATCH(UsagePerHour!LL$4,Usage!$D$3:$ABF$3,0)),"")</f>
        <v>0</v>
      </c>
      <c r="LM60" s="6">
        <f>IFERROR(INDEX(Sales!$D$5:$ABF$18,MATCH(UsagePerHour!$B60,Sales!$C$5:$C$18,0),MATCH(UsagePerHour!LM$4,Sales!$D$3:$ABF$3,0))/LM$2*INDEX(Usage!$D$5:$ABF$11,MATCH(UsagePerHour!$B$52,Usage!$C$5:$C$11,0),MATCH(UsagePerHour!LM$4,Usage!$D$3:$ABF$3,0)),"")</f>
        <v>0</v>
      </c>
      <c r="LN60" s="6">
        <f>IFERROR(INDEX(Sales!$D$5:$ABF$18,MATCH(UsagePerHour!$B60,Sales!$C$5:$C$18,0),MATCH(UsagePerHour!LN$4,Sales!$D$3:$ABF$3,0))/LN$2*INDEX(Usage!$D$5:$ABF$11,MATCH(UsagePerHour!$B$52,Usage!$C$5:$C$11,0),MATCH(UsagePerHour!LN$4,Usage!$D$3:$ABF$3,0)),"")</f>
        <v>0</v>
      </c>
      <c r="LO60" s="6">
        <f>IFERROR(INDEX(Sales!$D$5:$ABF$18,MATCH(UsagePerHour!$B60,Sales!$C$5:$C$18,0),MATCH(UsagePerHour!LO$4,Sales!$D$3:$ABF$3,0))/LO$2*INDEX(Usage!$D$5:$ABF$11,MATCH(UsagePerHour!$B$52,Usage!$C$5:$C$11,0),MATCH(UsagePerHour!LO$4,Usage!$D$3:$ABF$3,0)),"")</f>
        <v>0</v>
      </c>
      <c r="LP60" s="6">
        <f>IFERROR(INDEX(Sales!$D$5:$ABF$18,MATCH(UsagePerHour!$B60,Sales!$C$5:$C$18,0),MATCH(UsagePerHour!LP$4,Sales!$D$3:$ABF$3,0))/LP$2*INDEX(Usage!$D$5:$ABF$11,MATCH(UsagePerHour!$B$52,Usage!$C$5:$C$11,0),MATCH(UsagePerHour!LP$4,Usage!$D$3:$ABF$3,0)),"")</f>
        <v>0</v>
      </c>
      <c r="LQ60" s="6">
        <f>IFERROR(INDEX(Sales!$D$5:$ABF$18,MATCH(UsagePerHour!$B60,Sales!$C$5:$C$18,0),MATCH(UsagePerHour!LQ$4,Sales!$D$3:$ABF$3,0))/LQ$2*INDEX(Usage!$D$5:$ABF$11,MATCH(UsagePerHour!$B$52,Usage!$C$5:$C$11,0),MATCH(UsagePerHour!LQ$4,Usage!$D$3:$ABF$3,0)),"")</f>
        <v>0</v>
      </c>
      <c r="LR60" s="6">
        <f>IFERROR(INDEX(Sales!$D$5:$ABF$18,MATCH(UsagePerHour!$B60,Sales!$C$5:$C$18,0),MATCH(UsagePerHour!LR$4,Sales!$D$3:$ABF$3,0))/LR$2*INDEX(Usage!$D$5:$ABF$11,MATCH(UsagePerHour!$B$52,Usage!$C$5:$C$11,0),MATCH(UsagePerHour!LR$4,Usage!$D$3:$ABF$3,0)),"")</f>
        <v>0</v>
      </c>
      <c r="LS60" s="6">
        <f>IFERROR(INDEX(Sales!$D$5:$ABF$18,MATCH(UsagePerHour!$B60,Sales!$C$5:$C$18,0),MATCH(UsagePerHour!LS$4,Sales!$D$3:$ABF$3,0))/LS$2*INDEX(Usage!$D$5:$ABF$11,MATCH(UsagePerHour!$B$52,Usage!$C$5:$C$11,0),MATCH(UsagePerHour!LS$4,Usage!$D$3:$ABF$3,0)),"")</f>
        <v>0</v>
      </c>
      <c r="LT60" s="6">
        <f>IFERROR(INDEX(Sales!$D$5:$ABF$18,MATCH(UsagePerHour!$B60,Sales!$C$5:$C$18,0),MATCH(UsagePerHour!LT$4,Sales!$D$3:$ABF$3,0))/LT$2*INDEX(Usage!$D$5:$ABF$11,MATCH(UsagePerHour!$B$52,Usage!$C$5:$C$11,0),MATCH(UsagePerHour!LT$4,Usage!$D$3:$ABF$3,0)),"")</f>
        <v>0</v>
      </c>
      <c r="LU60" s="6">
        <f>IFERROR(INDEX(Sales!$D$5:$ABF$18,MATCH(UsagePerHour!$B60,Sales!$C$5:$C$18,0),MATCH(UsagePerHour!LU$4,Sales!$D$3:$ABF$3,0))/LU$2*INDEX(Usage!$D$5:$ABF$11,MATCH(UsagePerHour!$B$52,Usage!$C$5:$C$11,0),MATCH(UsagePerHour!LU$4,Usage!$D$3:$ABF$3,0)),"")</f>
        <v>0</v>
      </c>
      <c r="LV60" s="6">
        <f>IFERROR(INDEX(Sales!$D$5:$ABF$18,MATCH(UsagePerHour!$B60,Sales!$C$5:$C$18,0),MATCH(UsagePerHour!LV$4,Sales!$D$3:$ABF$3,0))/LV$2*INDEX(Usage!$D$5:$ABF$11,MATCH(UsagePerHour!$B$52,Usage!$C$5:$C$11,0),MATCH(UsagePerHour!LV$4,Usage!$D$3:$ABF$3,0)),"")</f>
        <v>0</v>
      </c>
      <c r="LW60" s="6">
        <f>IFERROR(INDEX(Sales!$D$5:$ABF$18,MATCH(UsagePerHour!$B60,Sales!$C$5:$C$18,0),MATCH(UsagePerHour!LW$4,Sales!$D$3:$ABF$3,0))/LW$2*INDEX(Usage!$D$5:$ABF$11,MATCH(UsagePerHour!$B$52,Usage!$C$5:$C$11,0),MATCH(UsagePerHour!LW$4,Usage!$D$3:$ABF$3,0)),"")</f>
        <v>0</v>
      </c>
      <c r="LX60" s="6">
        <f>IFERROR(INDEX(Sales!$D$5:$ABF$18,MATCH(UsagePerHour!$B60,Sales!$C$5:$C$18,0),MATCH(UsagePerHour!LX$4,Sales!$D$3:$ABF$3,0))/LX$2*INDEX(Usage!$D$5:$ABF$11,MATCH(UsagePerHour!$B$52,Usage!$C$5:$C$11,0),MATCH(UsagePerHour!LX$4,Usage!$D$3:$ABF$3,0)),"")</f>
        <v>0</v>
      </c>
      <c r="LY60" s="6">
        <f>IFERROR(INDEX(Sales!$D$5:$ABF$18,MATCH(UsagePerHour!$B60,Sales!$C$5:$C$18,0),MATCH(UsagePerHour!LY$4,Sales!$D$3:$ABF$3,0))/LY$2*INDEX(Usage!$D$5:$ABF$11,MATCH(UsagePerHour!$B$52,Usage!$C$5:$C$11,0),MATCH(UsagePerHour!LY$4,Usage!$D$3:$ABF$3,0)),"")</f>
        <v>0</v>
      </c>
      <c r="LZ60" s="6">
        <f>IFERROR(INDEX(Sales!$D$5:$ABF$18,MATCH(UsagePerHour!$B60,Sales!$C$5:$C$18,0),MATCH(UsagePerHour!LZ$4,Sales!$D$3:$ABF$3,0))/LZ$2*INDEX(Usage!$D$5:$ABF$11,MATCH(UsagePerHour!$B$52,Usage!$C$5:$C$11,0),MATCH(UsagePerHour!LZ$4,Usage!$D$3:$ABF$3,0)),"")</f>
        <v>0</v>
      </c>
      <c r="MA60" s="6">
        <f>IFERROR(INDEX(Sales!$D$5:$ABF$18,MATCH(UsagePerHour!$B60,Sales!$C$5:$C$18,0),MATCH(UsagePerHour!MA$4,Sales!$D$3:$ABF$3,0))/MA$2*INDEX(Usage!$D$5:$ABF$11,MATCH(UsagePerHour!$B$52,Usage!$C$5:$C$11,0),MATCH(UsagePerHour!MA$4,Usage!$D$3:$ABF$3,0)),"")</f>
        <v>0</v>
      </c>
      <c r="MB60" s="6">
        <f>IFERROR(INDEX(Sales!$D$5:$ABF$18,MATCH(UsagePerHour!$B60,Sales!$C$5:$C$18,0),MATCH(UsagePerHour!MB$4,Sales!$D$3:$ABF$3,0))/MB$2*INDEX(Usage!$D$5:$ABF$11,MATCH(UsagePerHour!$B$52,Usage!$C$5:$C$11,0),MATCH(UsagePerHour!MB$4,Usage!$D$3:$ABF$3,0)),"")</f>
        <v>0</v>
      </c>
      <c r="MC60" s="6">
        <f>IFERROR(INDEX(Sales!$D$5:$ABF$18,MATCH(UsagePerHour!$B60,Sales!$C$5:$C$18,0),MATCH(UsagePerHour!MC$4,Sales!$D$3:$ABF$3,0))/MC$2*INDEX(Usage!$D$5:$ABF$11,MATCH(UsagePerHour!$B$52,Usage!$C$5:$C$11,0),MATCH(UsagePerHour!MC$4,Usage!$D$3:$ABF$3,0)),"")</f>
        <v>0</v>
      </c>
      <c r="MD60" s="6">
        <f>IFERROR(INDEX(Sales!$D$5:$ABF$18,MATCH(UsagePerHour!$B60,Sales!$C$5:$C$18,0),MATCH(UsagePerHour!MD$4,Sales!$D$3:$ABF$3,0))/MD$2*INDEX(Usage!$D$5:$ABF$11,MATCH(UsagePerHour!$B$52,Usage!$C$5:$C$11,0),MATCH(UsagePerHour!MD$4,Usage!$D$3:$ABF$3,0)),"")</f>
        <v>0</v>
      </c>
      <c r="ME60" s="6">
        <f>IFERROR(INDEX(Sales!$D$5:$ABF$18,MATCH(UsagePerHour!$B60,Sales!$C$5:$C$18,0),MATCH(UsagePerHour!ME$4,Sales!$D$3:$ABF$3,0))/ME$2*INDEX(Usage!$D$5:$ABF$11,MATCH(UsagePerHour!$B$52,Usage!$C$5:$C$11,0),MATCH(UsagePerHour!ME$4,Usage!$D$3:$ABF$3,0)),"")</f>
        <v>0</v>
      </c>
      <c r="MF60" s="6">
        <f>IFERROR(INDEX(Sales!$D$5:$ABF$18,MATCH(UsagePerHour!$B60,Sales!$C$5:$C$18,0),MATCH(UsagePerHour!MF$4,Sales!$D$3:$ABF$3,0))/MF$2*INDEX(Usage!$D$5:$ABF$11,MATCH(UsagePerHour!$B$52,Usage!$C$5:$C$11,0),MATCH(UsagePerHour!MF$4,Usage!$D$3:$ABF$3,0)),"")</f>
        <v>0</v>
      </c>
      <c r="MG60" s="6">
        <f>IFERROR(INDEX(Sales!$D$5:$ABF$18,MATCH(UsagePerHour!$B60,Sales!$C$5:$C$18,0),MATCH(UsagePerHour!MG$4,Sales!$D$3:$ABF$3,0))/MG$2*INDEX(Usage!$D$5:$ABF$11,MATCH(UsagePerHour!$B$52,Usage!$C$5:$C$11,0),MATCH(UsagePerHour!MG$4,Usage!$D$3:$ABF$3,0)),"")</f>
        <v>0</v>
      </c>
      <c r="MH60" s="6">
        <f>IFERROR(INDEX(Sales!$D$5:$ABF$18,MATCH(UsagePerHour!$B60,Sales!$C$5:$C$18,0),MATCH(UsagePerHour!MH$4,Sales!$D$3:$ABF$3,0))/MH$2*INDEX(Usage!$D$5:$ABF$11,MATCH(UsagePerHour!$B$52,Usage!$C$5:$C$11,0),MATCH(UsagePerHour!MH$4,Usage!$D$3:$ABF$3,0)),"")</f>
        <v>0</v>
      </c>
      <c r="MI60" s="6">
        <f>IFERROR(INDEX(Sales!$D$5:$ABF$18,MATCH(UsagePerHour!$B60,Sales!$C$5:$C$18,0),MATCH(UsagePerHour!MI$4,Sales!$D$3:$ABF$3,0))/MI$2*INDEX(Usage!$D$5:$ABF$11,MATCH(UsagePerHour!$B$52,Usage!$C$5:$C$11,0),MATCH(UsagePerHour!MI$4,Usage!$D$3:$ABF$3,0)),"")</f>
        <v>0</v>
      </c>
      <c r="MJ60" s="6">
        <f>IFERROR(INDEX(Sales!$D$5:$ABF$18,MATCH(UsagePerHour!$B60,Sales!$C$5:$C$18,0),MATCH(UsagePerHour!MJ$4,Sales!$D$3:$ABF$3,0))/MJ$2*INDEX(Usage!$D$5:$ABF$11,MATCH(UsagePerHour!$B$52,Usage!$C$5:$C$11,0),MATCH(UsagePerHour!MJ$4,Usage!$D$3:$ABF$3,0)),"")</f>
        <v>0</v>
      </c>
      <c r="MK60" s="6">
        <f>IFERROR(INDEX(Sales!$D$5:$ABF$18,MATCH(UsagePerHour!$B60,Sales!$C$5:$C$18,0),MATCH(UsagePerHour!MK$4,Sales!$D$3:$ABF$3,0))/MK$2*INDEX(Usage!$D$5:$ABF$11,MATCH(UsagePerHour!$B$52,Usage!$C$5:$C$11,0),MATCH(UsagePerHour!MK$4,Usage!$D$3:$ABF$3,0)),"")</f>
        <v>0</v>
      </c>
      <c r="ML60" s="6">
        <f>IFERROR(INDEX(Sales!$D$5:$ABF$18,MATCH(UsagePerHour!$B60,Sales!$C$5:$C$18,0),MATCH(UsagePerHour!ML$4,Sales!$D$3:$ABF$3,0))/ML$2*INDEX(Usage!$D$5:$ABF$11,MATCH(UsagePerHour!$B$52,Usage!$C$5:$C$11,0),MATCH(UsagePerHour!ML$4,Usage!$D$3:$ABF$3,0)),"")</f>
        <v>0</v>
      </c>
      <c r="MM60" s="6">
        <f>IFERROR(INDEX(Sales!$D$5:$ABF$18,MATCH(UsagePerHour!$B60,Sales!$C$5:$C$18,0),MATCH(UsagePerHour!MM$4,Sales!$D$3:$ABF$3,0))/MM$2*INDEX(Usage!$D$5:$ABF$11,MATCH(UsagePerHour!$B$52,Usage!$C$5:$C$11,0),MATCH(UsagePerHour!MM$4,Usage!$D$3:$ABF$3,0)),"")</f>
        <v>0</v>
      </c>
      <c r="MN60" s="6">
        <f>IFERROR(INDEX(Sales!$D$5:$ABF$18,MATCH(UsagePerHour!$B60,Sales!$C$5:$C$18,0),MATCH(UsagePerHour!MN$4,Sales!$D$3:$ABF$3,0))/MN$2*INDEX(Usage!$D$5:$ABF$11,MATCH(UsagePerHour!$B$52,Usage!$C$5:$C$11,0),MATCH(UsagePerHour!MN$4,Usage!$D$3:$ABF$3,0)),"")</f>
        <v>0</v>
      </c>
      <c r="MO60" s="6">
        <f>IFERROR(INDEX(Sales!$D$5:$ABF$18,MATCH(UsagePerHour!$B60,Sales!$C$5:$C$18,0),MATCH(UsagePerHour!MO$4,Sales!$D$3:$ABF$3,0))/MO$2*INDEX(Usage!$D$5:$ABF$11,MATCH(UsagePerHour!$B$52,Usage!$C$5:$C$11,0),MATCH(UsagePerHour!MO$4,Usage!$D$3:$ABF$3,0)),"")</f>
        <v>0</v>
      </c>
      <c r="MP60" s="6">
        <f>IFERROR(INDEX(Sales!$D$5:$ABF$18,MATCH(UsagePerHour!$B60,Sales!$C$5:$C$18,0),MATCH(UsagePerHour!MP$4,Sales!$D$3:$ABF$3,0))/MP$2*INDEX(Usage!$D$5:$ABF$11,MATCH(UsagePerHour!$B$52,Usage!$C$5:$C$11,0),MATCH(UsagePerHour!MP$4,Usage!$D$3:$ABF$3,0)),"")</f>
        <v>0</v>
      </c>
      <c r="MQ60" s="6">
        <f>IFERROR(INDEX(Sales!$D$5:$ABF$18,MATCH(UsagePerHour!$B60,Sales!$C$5:$C$18,0),MATCH(UsagePerHour!MQ$4,Sales!$D$3:$ABF$3,0))/MQ$2*INDEX(Usage!$D$5:$ABF$11,MATCH(UsagePerHour!$B$52,Usage!$C$5:$C$11,0),MATCH(UsagePerHour!MQ$4,Usage!$D$3:$ABF$3,0)),"")</f>
        <v>0</v>
      </c>
      <c r="MR60" s="6">
        <f>IFERROR(INDEX(Sales!$D$5:$ABF$18,MATCH(UsagePerHour!$B60,Sales!$C$5:$C$18,0),MATCH(UsagePerHour!MR$4,Sales!$D$3:$ABF$3,0))/MR$2*INDEX(Usage!$D$5:$ABF$11,MATCH(UsagePerHour!$B$52,Usage!$C$5:$C$11,0),MATCH(UsagePerHour!MR$4,Usage!$D$3:$ABF$3,0)),"")</f>
        <v>0</v>
      </c>
      <c r="MS60" s="6">
        <f>IFERROR(INDEX(Sales!$D$5:$ABF$18,MATCH(UsagePerHour!$B60,Sales!$C$5:$C$18,0),MATCH(UsagePerHour!MS$4,Sales!$D$3:$ABF$3,0))/MS$2*INDEX(Usage!$D$5:$ABF$11,MATCH(UsagePerHour!$B$52,Usage!$C$5:$C$11,0),MATCH(UsagePerHour!MS$4,Usage!$D$3:$ABF$3,0)),"")</f>
        <v>0</v>
      </c>
      <c r="MT60" s="6">
        <f>IFERROR(INDEX(Sales!$D$5:$ABF$18,MATCH(UsagePerHour!$B60,Sales!$C$5:$C$18,0),MATCH(UsagePerHour!MT$4,Sales!$D$3:$ABF$3,0))/MT$2*INDEX(Usage!$D$5:$ABF$11,MATCH(UsagePerHour!$B$52,Usage!$C$5:$C$11,0),MATCH(UsagePerHour!MT$4,Usage!$D$3:$ABF$3,0)),"")</f>
        <v>0</v>
      </c>
      <c r="MU60" s="6">
        <f>IFERROR(INDEX(Sales!$D$5:$ABF$18,MATCH(UsagePerHour!$B60,Sales!$C$5:$C$18,0),MATCH(UsagePerHour!MU$4,Sales!$D$3:$ABF$3,0))/MU$2*INDEX(Usage!$D$5:$ABF$11,MATCH(UsagePerHour!$B$52,Usage!$C$5:$C$11,0),MATCH(UsagePerHour!MU$4,Usage!$D$3:$ABF$3,0)),"")</f>
        <v>0</v>
      </c>
      <c r="MV60" s="6">
        <f>IFERROR(INDEX(Sales!$D$5:$ABF$18,MATCH(UsagePerHour!$B60,Sales!$C$5:$C$18,0),MATCH(UsagePerHour!MV$4,Sales!$D$3:$ABF$3,0))/MV$2*INDEX(Usage!$D$5:$ABF$11,MATCH(UsagePerHour!$B$52,Usage!$C$5:$C$11,0),MATCH(UsagePerHour!MV$4,Usage!$D$3:$ABF$3,0)),"")</f>
        <v>0</v>
      </c>
      <c r="MW60" s="6">
        <f>IFERROR(INDEX(Sales!$D$5:$ABF$18,MATCH(UsagePerHour!$B60,Sales!$C$5:$C$18,0),MATCH(UsagePerHour!MW$4,Sales!$D$3:$ABF$3,0))/MW$2*INDEX(Usage!$D$5:$ABF$11,MATCH(UsagePerHour!$B$52,Usage!$C$5:$C$11,0),MATCH(UsagePerHour!MW$4,Usage!$D$3:$ABF$3,0)),"")</f>
        <v>0</v>
      </c>
      <c r="MX60" s="6">
        <f>IFERROR(INDEX(Sales!$D$5:$ABF$18,MATCH(UsagePerHour!$B60,Sales!$C$5:$C$18,0),MATCH(UsagePerHour!MX$4,Sales!$D$3:$ABF$3,0))/MX$2*INDEX(Usage!$D$5:$ABF$11,MATCH(UsagePerHour!$B$52,Usage!$C$5:$C$11,0),MATCH(UsagePerHour!MX$4,Usage!$D$3:$ABF$3,0)),"")</f>
        <v>0</v>
      </c>
      <c r="MY60" s="6">
        <f>IFERROR(INDEX(Sales!$D$5:$ABF$18,MATCH(UsagePerHour!$B60,Sales!$C$5:$C$18,0),MATCH(UsagePerHour!MY$4,Sales!$D$3:$ABF$3,0))/MY$2*INDEX(Usage!$D$5:$ABF$11,MATCH(UsagePerHour!$B$52,Usage!$C$5:$C$11,0),MATCH(UsagePerHour!MY$4,Usage!$D$3:$ABF$3,0)),"")</f>
        <v>0</v>
      </c>
      <c r="MZ60" s="6">
        <f>IFERROR(INDEX(Sales!$D$5:$ABF$18,MATCH(UsagePerHour!$B60,Sales!$C$5:$C$18,0),MATCH(UsagePerHour!MZ$4,Sales!$D$3:$ABF$3,0))/MZ$2*INDEX(Usage!$D$5:$ABF$11,MATCH(UsagePerHour!$B$52,Usage!$C$5:$C$11,0),MATCH(UsagePerHour!MZ$4,Usage!$D$3:$ABF$3,0)),"")</f>
        <v>0</v>
      </c>
      <c r="NA60" s="6">
        <f>IFERROR(INDEX(Sales!$D$5:$ABF$18,MATCH(UsagePerHour!$B60,Sales!$C$5:$C$18,0),MATCH(UsagePerHour!NA$4,Sales!$D$3:$ABF$3,0))/NA$2*INDEX(Usage!$D$5:$ABF$11,MATCH(UsagePerHour!$B$52,Usage!$C$5:$C$11,0),MATCH(UsagePerHour!NA$4,Usage!$D$3:$ABF$3,0)),"")</f>
        <v>0</v>
      </c>
      <c r="NB60" s="6">
        <f>IFERROR(INDEX(Sales!$D$5:$ABF$18,MATCH(UsagePerHour!$B60,Sales!$C$5:$C$18,0),MATCH(UsagePerHour!NB$4,Sales!$D$3:$ABF$3,0))/NB$2*INDEX(Usage!$D$5:$ABF$11,MATCH(UsagePerHour!$B$52,Usage!$C$5:$C$11,0),MATCH(UsagePerHour!NB$4,Usage!$D$3:$ABF$3,0)),"")</f>
        <v>0</v>
      </c>
      <c r="NC60" s="6">
        <f>IFERROR(INDEX(Sales!$D$5:$ABF$18,MATCH(UsagePerHour!$B60,Sales!$C$5:$C$18,0),MATCH(UsagePerHour!NC$4,Sales!$D$3:$ABF$3,0))/NC$2*INDEX(Usage!$D$5:$ABF$11,MATCH(UsagePerHour!$B$52,Usage!$C$5:$C$11,0),MATCH(UsagePerHour!NC$4,Usage!$D$3:$ABF$3,0)),"")</f>
        <v>0</v>
      </c>
      <c r="ND60" s="6">
        <f>IFERROR(INDEX(Sales!$D$5:$ABF$18,MATCH(UsagePerHour!$B60,Sales!$C$5:$C$18,0),MATCH(UsagePerHour!ND$4,Sales!$D$3:$ABF$3,0))/ND$2*INDEX(Usage!$D$5:$ABF$11,MATCH(UsagePerHour!$B$52,Usage!$C$5:$C$11,0),MATCH(UsagePerHour!ND$4,Usage!$D$3:$ABF$3,0)),"")</f>
        <v>0</v>
      </c>
      <c r="NE60" s="6">
        <f>IFERROR(INDEX(Sales!$D$5:$ABF$18,MATCH(UsagePerHour!$B60,Sales!$C$5:$C$18,0),MATCH(UsagePerHour!NE$4,Sales!$D$3:$ABF$3,0))/NE$2*INDEX(Usage!$D$5:$ABF$11,MATCH(UsagePerHour!$B$52,Usage!$C$5:$C$11,0),MATCH(UsagePerHour!NE$4,Usage!$D$3:$ABF$3,0)),"")</f>
        <v>0</v>
      </c>
      <c r="NF60" s="6">
        <f>IFERROR(INDEX(Sales!$D$5:$ABF$18,MATCH(UsagePerHour!$B60,Sales!$C$5:$C$18,0),MATCH(UsagePerHour!NF$4,Sales!$D$3:$ABF$3,0))/NF$2*INDEX(Usage!$D$5:$ABF$11,MATCH(UsagePerHour!$B$52,Usage!$C$5:$C$11,0),MATCH(UsagePerHour!NF$4,Usage!$D$3:$ABF$3,0)),"")</f>
        <v>0</v>
      </c>
      <c r="NG60" s="6">
        <f>IFERROR(INDEX(Sales!$D$5:$ABF$18,MATCH(UsagePerHour!$B60,Sales!$C$5:$C$18,0),MATCH(UsagePerHour!NG$4,Sales!$D$3:$ABF$3,0))/NG$2*INDEX(Usage!$D$5:$ABF$11,MATCH(UsagePerHour!$B$52,Usage!$C$5:$C$11,0),MATCH(UsagePerHour!NG$4,Usage!$D$3:$ABF$3,0)),"")</f>
        <v>0</v>
      </c>
      <c r="NH60" s="6">
        <f>IFERROR(INDEX(Sales!$D$5:$ABF$18,MATCH(UsagePerHour!$B60,Sales!$C$5:$C$18,0),MATCH(UsagePerHour!NH$4,Sales!$D$3:$ABF$3,0))/NH$2*INDEX(Usage!$D$5:$ABF$11,MATCH(UsagePerHour!$B$52,Usage!$C$5:$C$11,0),MATCH(UsagePerHour!NH$4,Usage!$D$3:$ABF$3,0)),"")</f>
        <v>0</v>
      </c>
      <c r="NI60" s="6">
        <f>IFERROR(INDEX(Sales!$D$5:$ABF$18,MATCH(UsagePerHour!$B60,Sales!$C$5:$C$18,0),MATCH(UsagePerHour!NI$4,Sales!$D$3:$ABF$3,0))/NI$2*INDEX(Usage!$D$5:$ABF$11,MATCH(UsagePerHour!$B$52,Usage!$C$5:$C$11,0),MATCH(UsagePerHour!NI$4,Usage!$D$3:$ABF$3,0)),"")</f>
        <v>0</v>
      </c>
      <c r="NJ60" s="6">
        <f>IFERROR(INDEX(Sales!$D$5:$ABF$18,MATCH(UsagePerHour!$B60,Sales!$C$5:$C$18,0),MATCH(UsagePerHour!NJ$4,Sales!$D$3:$ABF$3,0))/NJ$2*INDEX(Usage!$D$5:$ABF$11,MATCH(UsagePerHour!$B$52,Usage!$C$5:$C$11,0),MATCH(UsagePerHour!NJ$4,Usage!$D$3:$ABF$3,0)),"")</f>
        <v>0</v>
      </c>
      <c r="NK60" s="6">
        <f>IFERROR(INDEX(Sales!$D$5:$ABF$18,MATCH(UsagePerHour!$B60,Sales!$C$5:$C$18,0),MATCH(UsagePerHour!NK$4,Sales!$D$3:$ABF$3,0))/NK$2*INDEX(Usage!$D$5:$ABF$11,MATCH(UsagePerHour!$B$52,Usage!$C$5:$C$11,0),MATCH(UsagePerHour!NK$4,Usage!$D$3:$ABF$3,0)),"")</f>
        <v>0</v>
      </c>
      <c r="NL60" s="6">
        <f>IFERROR(INDEX(Sales!$D$5:$ABF$18,MATCH(UsagePerHour!$B60,Sales!$C$5:$C$18,0),MATCH(UsagePerHour!NL$4,Sales!$D$3:$ABF$3,0))/NL$2*INDEX(Usage!$D$5:$ABF$11,MATCH(UsagePerHour!$B$52,Usage!$C$5:$C$11,0),MATCH(UsagePerHour!NL$4,Usage!$D$3:$ABF$3,0)),"")</f>
        <v>0</v>
      </c>
      <c r="NM60" s="6">
        <f>IFERROR(INDEX(Sales!$D$5:$ABF$18,MATCH(UsagePerHour!$B60,Sales!$C$5:$C$18,0),MATCH(UsagePerHour!NM$4,Sales!$D$3:$ABF$3,0))/NM$2*INDEX(Usage!$D$5:$ABF$11,MATCH(UsagePerHour!$B$52,Usage!$C$5:$C$11,0),MATCH(UsagePerHour!NM$4,Usage!$D$3:$ABF$3,0)),"")</f>
        <v>0</v>
      </c>
      <c r="NN60" s="6">
        <f>IFERROR(INDEX(Sales!$D$5:$ABF$18,MATCH(UsagePerHour!$B60,Sales!$C$5:$C$18,0),MATCH(UsagePerHour!NN$4,Sales!$D$3:$ABF$3,0))/NN$2*INDEX(Usage!$D$5:$ABF$11,MATCH(UsagePerHour!$B$52,Usage!$C$5:$C$11,0),MATCH(UsagePerHour!NN$4,Usage!$D$3:$ABF$3,0)),"")</f>
        <v>0</v>
      </c>
      <c r="NO60" s="6">
        <f>IFERROR(INDEX(Sales!$D$5:$ABF$18,MATCH(UsagePerHour!$B60,Sales!$C$5:$C$18,0),MATCH(UsagePerHour!NO$4,Sales!$D$3:$ABF$3,0))/NO$2*INDEX(Usage!$D$5:$ABF$11,MATCH(UsagePerHour!$B$52,Usage!$C$5:$C$11,0),MATCH(UsagePerHour!NO$4,Usage!$D$3:$ABF$3,0)),"")</f>
        <v>0</v>
      </c>
      <c r="NP60" s="6">
        <f>IFERROR(INDEX(Sales!$D$5:$ABF$18,MATCH(UsagePerHour!$B60,Sales!$C$5:$C$18,0),MATCH(UsagePerHour!NP$4,Sales!$D$3:$ABF$3,0))/NP$2*INDEX(Usage!$D$5:$ABF$11,MATCH(UsagePerHour!$B$52,Usage!$C$5:$C$11,0),MATCH(UsagePerHour!NP$4,Usage!$D$3:$ABF$3,0)),"")</f>
        <v>0</v>
      </c>
      <c r="NQ60" s="6">
        <f>IFERROR(INDEX(Sales!$D$5:$ABF$18,MATCH(UsagePerHour!$B60,Sales!$C$5:$C$18,0),MATCH(UsagePerHour!NQ$4,Sales!$D$3:$ABF$3,0))/NQ$2*INDEX(Usage!$D$5:$ABF$11,MATCH(UsagePerHour!$B$52,Usage!$C$5:$C$11,0),MATCH(UsagePerHour!NQ$4,Usage!$D$3:$ABF$3,0)),"")</f>
        <v>0</v>
      </c>
      <c r="NR60" s="6">
        <f>IFERROR(INDEX(Sales!$D$5:$ABF$18,MATCH(UsagePerHour!$B60,Sales!$C$5:$C$18,0),MATCH(UsagePerHour!NR$4,Sales!$D$3:$ABF$3,0))/NR$2*INDEX(Usage!$D$5:$ABF$11,MATCH(UsagePerHour!$B$52,Usage!$C$5:$C$11,0),MATCH(UsagePerHour!NR$4,Usage!$D$3:$ABF$3,0)),"")</f>
        <v>0</v>
      </c>
      <c r="NS60" s="6">
        <f>IFERROR(INDEX(Sales!$D$5:$ABF$18,MATCH(UsagePerHour!$B60,Sales!$C$5:$C$18,0),MATCH(UsagePerHour!NS$4,Sales!$D$3:$ABF$3,0))/NS$2*INDEX(Usage!$D$5:$ABF$11,MATCH(UsagePerHour!$B$52,Usage!$C$5:$C$11,0),MATCH(UsagePerHour!NS$4,Usage!$D$3:$ABF$3,0)),"")</f>
        <v>0</v>
      </c>
      <c r="NT60" s="6">
        <f>IFERROR(INDEX(Sales!$D$5:$ABF$18,MATCH(UsagePerHour!$B60,Sales!$C$5:$C$18,0),MATCH(UsagePerHour!NT$4,Sales!$D$3:$ABF$3,0))/NT$2*INDEX(Usage!$D$5:$ABF$11,MATCH(UsagePerHour!$B$52,Usage!$C$5:$C$11,0),MATCH(UsagePerHour!NT$4,Usage!$D$3:$ABF$3,0)),"")</f>
        <v>0</v>
      </c>
      <c r="NU60" s="6">
        <f>IFERROR(INDEX(Sales!$D$5:$ABF$18,MATCH(UsagePerHour!$B60,Sales!$C$5:$C$18,0),MATCH(UsagePerHour!NU$4,Sales!$D$3:$ABF$3,0))/NU$2*INDEX(Usage!$D$5:$ABF$11,MATCH(UsagePerHour!$B$52,Usage!$C$5:$C$11,0),MATCH(UsagePerHour!NU$4,Usage!$D$3:$ABF$3,0)),"")</f>
        <v>0</v>
      </c>
      <c r="NV60" s="6">
        <f>IFERROR(INDEX(Sales!$D$5:$ABF$18,MATCH(UsagePerHour!$B60,Sales!$C$5:$C$18,0),MATCH(UsagePerHour!NV$4,Sales!$D$3:$ABF$3,0))/NV$2*INDEX(Usage!$D$5:$ABF$11,MATCH(UsagePerHour!$B$52,Usage!$C$5:$C$11,0),MATCH(UsagePerHour!NV$4,Usage!$D$3:$ABF$3,0)),"")</f>
        <v>0</v>
      </c>
      <c r="NW60" s="6">
        <f>IFERROR(INDEX(Sales!$D$5:$ABF$18,MATCH(UsagePerHour!$B60,Sales!$C$5:$C$18,0),MATCH(UsagePerHour!NW$4,Sales!$D$3:$ABF$3,0))/NW$2*INDEX(Usage!$D$5:$ABF$11,MATCH(UsagePerHour!$B$52,Usage!$C$5:$C$11,0),MATCH(UsagePerHour!NW$4,Usage!$D$3:$ABF$3,0)),"")</f>
        <v>0</v>
      </c>
      <c r="NX60" s="6">
        <f>IFERROR(INDEX(Sales!$D$5:$ABF$18,MATCH(UsagePerHour!$B60,Sales!$C$5:$C$18,0),MATCH(UsagePerHour!NX$4,Sales!$D$3:$ABF$3,0))/NX$2*INDEX(Usage!$D$5:$ABF$11,MATCH(UsagePerHour!$B$52,Usage!$C$5:$C$11,0),MATCH(UsagePerHour!NX$4,Usage!$D$3:$ABF$3,0)),"")</f>
        <v>0</v>
      </c>
      <c r="NY60" s="6">
        <f>IFERROR(INDEX(Sales!$D$5:$ABF$18,MATCH(UsagePerHour!$B60,Sales!$C$5:$C$18,0),MATCH(UsagePerHour!NY$4,Sales!$D$3:$ABF$3,0))/NY$2*INDEX(Usage!$D$5:$ABF$11,MATCH(UsagePerHour!$B$52,Usage!$C$5:$C$11,0),MATCH(UsagePerHour!NY$4,Usage!$D$3:$ABF$3,0)),"")</f>
        <v>0</v>
      </c>
      <c r="NZ60" s="6">
        <f>IFERROR(INDEX(Sales!$D$5:$ABF$18,MATCH(UsagePerHour!$B60,Sales!$C$5:$C$18,0),MATCH(UsagePerHour!NZ$4,Sales!$D$3:$ABF$3,0))/NZ$2*INDEX(Usage!$D$5:$ABF$11,MATCH(UsagePerHour!$B$52,Usage!$C$5:$C$11,0),MATCH(UsagePerHour!NZ$4,Usage!$D$3:$ABF$3,0)),"")</f>
        <v>0</v>
      </c>
      <c r="OA60" s="6">
        <f>IFERROR(INDEX(Sales!$D$5:$ABF$18,MATCH(UsagePerHour!$B60,Sales!$C$5:$C$18,0),MATCH(UsagePerHour!OA$4,Sales!$D$3:$ABF$3,0))/OA$2*INDEX(Usage!$D$5:$ABF$11,MATCH(UsagePerHour!$B$52,Usage!$C$5:$C$11,0),MATCH(UsagePerHour!OA$4,Usage!$D$3:$ABF$3,0)),"")</f>
        <v>0</v>
      </c>
      <c r="OB60" s="6">
        <f>IFERROR(INDEX(Sales!$D$5:$ABF$18,MATCH(UsagePerHour!$B60,Sales!$C$5:$C$18,0),MATCH(UsagePerHour!OB$4,Sales!$D$3:$ABF$3,0))/OB$2*INDEX(Usage!$D$5:$ABF$11,MATCH(UsagePerHour!$B$52,Usage!$C$5:$C$11,0),MATCH(UsagePerHour!OB$4,Usage!$D$3:$ABF$3,0)),"")</f>
        <v>0</v>
      </c>
      <c r="OC60" s="6">
        <f>IFERROR(INDEX(Sales!$D$5:$ABF$18,MATCH(UsagePerHour!$B60,Sales!$C$5:$C$18,0),MATCH(UsagePerHour!OC$4,Sales!$D$3:$ABF$3,0))/OC$2*INDEX(Usage!$D$5:$ABF$11,MATCH(UsagePerHour!$B$52,Usage!$C$5:$C$11,0),MATCH(UsagePerHour!OC$4,Usage!$D$3:$ABF$3,0)),"")</f>
        <v>0</v>
      </c>
      <c r="OD60" s="6">
        <f>IFERROR(INDEX(Sales!$D$5:$ABF$18,MATCH(UsagePerHour!$B60,Sales!$C$5:$C$18,0),MATCH(UsagePerHour!OD$4,Sales!$D$3:$ABF$3,0))/OD$2*INDEX(Usage!$D$5:$ABF$11,MATCH(UsagePerHour!$B$52,Usage!$C$5:$C$11,0),MATCH(UsagePerHour!OD$4,Usage!$D$3:$ABF$3,0)),"")</f>
        <v>0</v>
      </c>
      <c r="OE60" s="6">
        <f>IFERROR(INDEX(Sales!$D$5:$ABF$18,MATCH(UsagePerHour!$B60,Sales!$C$5:$C$18,0),MATCH(UsagePerHour!OE$4,Sales!$D$3:$ABF$3,0))/OE$2*INDEX(Usage!$D$5:$ABF$11,MATCH(UsagePerHour!$B$52,Usage!$C$5:$C$11,0),MATCH(UsagePerHour!OE$4,Usage!$D$3:$ABF$3,0)),"")</f>
        <v>0</v>
      </c>
      <c r="OF60" s="6">
        <f>IFERROR(INDEX(Sales!$D$5:$ABF$18,MATCH(UsagePerHour!$B60,Sales!$C$5:$C$18,0),MATCH(UsagePerHour!OF$4,Sales!$D$3:$ABF$3,0))/OF$2*INDEX(Usage!$D$5:$ABF$11,MATCH(UsagePerHour!$B$52,Usage!$C$5:$C$11,0),MATCH(UsagePerHour!OF$4,Usage!$D$3:$ABF$3,0)),"")</f>
        <v>0</v>
      </c>
      <c r="OG60" s="6">
        <f>IFERROR(INDEX(Sales!$D$5:$ABF$18,MATCH(UsagePerHour!$B60,Sales!$C$5:$C$18,0),MATCH(UsagePerHour!OG$4,Sales!$D$3:$ABF$3,0))/OG$2*INDEX(Usage!$D$5:$ABF$11,MATCH(UsagePerHour!$B$52,Usage!$C$5:$C$11,0),MATCH(UsagePerHour!OG$4,Usage!$D$3:$ABF$3,0)),"")</f>
        <v>0</v>
      </c>
      <c r="OH60" s="6">
        <f>IFERROR(INDEX(Sales!$D$5:$ABF$18,MATCH(UsagePerHour!$B60,Sales!$C$5:$C$18,0),MATCH(UsagePerHour!OH$4,Sales!$D$3:$ABF$3,0))/OH$2*INDEX(Usage!$D$5:$ABF$11,MATCH(UsagePerHour!$B$52,Usage!$C$5:$C$11,0),MATCH(UsagePerHour!OH$4,Usage!$D$3:$ABF$3,0)),"")</f>
        <v>0</v>
      </c>
      <c r="OI60" s="6">
        <f>IFERROR(INDEX(Sales!$D$5:$ABF$18,MATCH(UsagePerHour!$B60,Sales!$C$5:$C$18,0),MATCH(UsagePerHour!OI$4,Sales!$D$3:$ABF$3,0))/OI$2*INDEX(Usage!$D$5:$ABF$11,MATCH(UsagePerHour!$B$52,Usage!$C$5:$C$11,0),MATCH(UsagePerHour!OI$4,Usage!$D$3:$ABF$3,0)),"")</f>
        <v>0</v>
      </c>
      <c r="OJ60" s="6">
        <f>IFERROR(INDEX(Sales!$D$5:$ABF$18,MATCH(UsagePerHour!$B60,Sales!$C$5:$C$18,0),MATCH(UsagePerHour!OJ$4,Sales!$D$3:$ABF$3,0))/OJ$2*INDEX(Usage!$D$5:$ABF$11,MATCH(UsagePerHour!$B$52,Usage!$C$5:$C$11,0),MATCH(UsagePerHour!OJ$4,Usage!$D$3:$ABF$3,0)),"")</f>
        <v>0</v>
      </c>
      <c r="OK60" s="6">
        <f>IFERROR(INDEX(Sales!$D$5:$ABF$18,MATCH(UsagePerHour!$B60,Sales!$C$5:$C$18,0),MATCH(UsagePerHour!OK$4,Sales!$D$3:$ABF$3,0))/OK$2*INDEX(Usage!$D$5:$ABF$11,MATCH(UsagePerHour!$B$52,Usage!$C$5:$C$11,0),MATCH(UsagePerHour!OK$4,Usage!$D$3:$ABF$3,0)),"")</f>
        <v>0</v>
      </c>
      <c r="OL60" s="6">
        <f>IFERROR(INDEX(Sales!$D$5:$ABF$18,MATCH(UsagePerHour!$B60,Sales!$C$5:$C$18,0),MATCH(UsagePerHour!OL$4,Sales!$D$3:$ABF$3,0))/OL$2*INDEX(Usage!$D$5:$ABF$11,MATCH(UsagePerHour!$B$52,Usage!$C$5:$C$11,0),MATCH(UsagePerHour!OL$4,Usage!$D$3:$ABF$3,0)),"")</f>
        <v>0</v>
      </c>
      <c r="OM60" s="6">
        <f>IFERROR(INDEX(Sales!$D$5:$ABF$18,MATCH(UsagePerHour!$B60,Sales!$C$5:$C$18,0),MATCH(UsagePerHour!OM$4,Sales!$D$3:$ABF$3,0))/OM$2*INDEX(Usage!$D$5:$ABF$11,MATCH(UsagePerHour!$B$52,Usage!$C$5:$C$11,0),MATCH(UsagePerHour!OM$4,Usage!$D$3:$ABF$3,0)),"")</f>
        <v>0</v>
      </c>
      <c r="ON60" s="6">
        <f>IFERROR(INDEX(Sales!$D$5:$ABF$18,MATCH(UsagePerHour!$B60,Sales!$C$5:$C$18,0),MATCH(UsagePerHour!ON$4,Sales!$D$3:$ABF$3,0))/ON$2*INDEX(Usage!$D$5:$ABF$11,MATCH(UsagePerHour!$B$52,Usage!$C$5:$C$11,0),MATCH(UsagePerHour!ON$4,Usage!$D$3:$ABF$3,0)),"")</f>
        <v>0</v>
      </c>
      <c r="OO60" s="6">
        <f>IFERROR(INDEX(Sales!$D$5:$ABF$18,MATCH(UsagePerHour!$B60,Sales!$C$5:$C$18,0),MATCH(UsagePerHour!OO$4,Sales!$D$3:$ABF$3,0))/OO$2*INDEX(Usage!$D$5:$ABF$11,MATCH(UsagePerHour!$B$52,Usage!$C$5:$C$11,0),MATCH(UsagePerHour!OO$4,Usage!$D$3:$ABF$3,0)),"")</f>
        <v>0</v>
      </c>
      <c r="OP60" s="6">
        <f>IFERROR(INDEX(Sales!$D$5:$ABF$18,MATCH(UsagePerHour!$B60,Sales!$C$5:$C$18,0),MATCH(UsagePerHour!OP$4,Sales!$D$3:$ABF$3,0))/OP$2*INDEX(Usage!$D$5:$ABF$11,MATCH(UsagePerHour!$B$52,Usage!$C$5:$C$11,0),MATCH(UsagePerHour!OP$4,Usage!$D$3:$ABF$3,0)),"")</f>
        <v>0</v>
      </c>
      <c r="OQ60" s="6">
        <f>IFERROR(INDEX(Sales!$D$5:$ABF$18,MATCH(UsagePerHour!$B60,Sales!$C$5:$C$18,0),MATCH(UsagePerHour!OQ$4,Sales!$D$3:$ABF$3,0))/OQ$2*INDEX(Usage!$D$5:$ABF$11,MATCH(UsagePerHour!$B$52,Usage!$C$5:$C$11,0),MATCH(UsagePerHour!OQ$4,Usage!$D$3:$ABF$3,0)),"")</f>
        <v>0</v>
      </c>
      <c r="OR60" s="6">
        <f>IFERROR(INDEX(Sales!$D$5:$ABF$18,MATCH(UsagePerHour!$B60,Sales!$C$5:$C$18,0),MATCH(UsagePerHour!OR$4,Sales!$D$3:$ABF$3,0))/OR$2*INDEX(Usage!$D$5:$ABF$11,MATCH(UsagePerHour!$B$52,Usage!$C$5:$C$11,0),MATCH(UsagePerHour!OR$4,Usage!$D$3:$ABF$3,0)),"")</f>
        <v>0</v>
      </c>
      <c r="OS60" s="6">
        <f>IFERROR(INDEX(Sales!$D$5:$ABF$18,MATCH(UsagePerHour!$B60,Sales!$C$5:$C$18,0),MATCH(UsagePerHour!OS$4,Sales!$D$3:$ABF$3,0))/OS$2*INDEX(Usage!$D$5:$ABF$11,MATCH(UsagePerHour!$B$52,Usage!$C$5:$C$11,0),MATCH(UsagePerHour!OS$4,Usage!$D$3:$ABF$3,0)),"")</f>
        <v>0</v>
      </c>
      <c r="OT60" s="6">
        <f>IFERROR(INDEX(Sales!$D$5:$ABF$18,MATCH(UsagePerHour!$B60,Sales!$C$5:$C$18,0),MATCH(UsagePerHour!OT$4,Sales!$D$3:$ABF$3,0))/OT$2*INDEX(Usage!$D$5:$ABF$11,MATCH(UsagePerHour!$B$52,Usage!$C$5:$C$11,0),MATCH(UsagePerHour!OT$4,Usage!$D$3:$ABF$3,0)),"")</f>
        <v>0</v>
      </c>
      <c r="OU60" s="6">
        <f>IFERROR(INDEX(Sales!$D$5:$ABF$18,MATCH(UsagePerHour!$B60,Sales!$C$5:$C$18,0),MATCH(UsagePerHour!OU$4,Sales!$D$3:$ABF$3,0))/OU$2*INDEX(Usage!$D$5:$ABF$11,MATCH(UsagePerHour!$B$52,Usage!$C$5:$C$11,0),MATCH(UsagePerHour!OU$4,Usage!$D$3:$ABF$3,0)),"")</f>
        <v>0</v>
      </c>
      <c r="OV60" s="6">
        <f>IFERROR(INDEX(Sales!$D$5:$ABF$18,MATCH(UsagePerHour!$B60,Sales!$C$5:$C$18,0),MATCH(UsagePerHour!OV$4,Sales!$D$3:$ABF$3,0))/OV$2*INDEX(Usage!$D$5:$ABF$11,MATCH(UsagePerHour!$B$52,Usage!$C$5:$C$11,0),MATCH(UsagePerHour!OV$4,Usage!$D$3:$ABF$3,0)),"")</f>
        <v>0</v>
      </c>
      <c r="OW60" s="6">
        <f>IFERROR(INDEX(Sales!$D$5:$ABF$18,MATCH(UsagePerHour!$B60,Sales!$C$5:$C$18,0),MATCH(UsagePerHour!OW$4,Sales!$D$3:$ABF$3,0))/OW$2*INDEX(Usage!$D$5:$ABF$11,MATCH(UsagePerHour!$B$52,Usage!$C$5:$C$11,0),MATCH(UsagePerHour!OW$4,Usage!$D$3:$ABF$3,0)),"")</f>
        <v>0</v>
      </c>
      <c r="OX60" s="6">
        <f>IFERROR(INDEX(Sales!$D$5:$ABF$18,MATCH(UsagePerHour!$B60,Sales!$C$5:$C$18,0),MATCH(UsagePerHour!OX$4,Sales!$D$3:$ABF$3,0))/OX$2*INDEX(Usage!$D$5:$ABF$11,MATCH(UsagePerHour!$B$52,Usage!$C$5:$C$11,0),MATCH(UsagePerHour!OX$4,Usage!$D$3:$ABF$3,0)),"")</f>
        <v>0</v>
      </c>
      <c r="OY60" s="6">
        <f>IFERROR(INDEX(Sales!$D$5:$ABF$18,MATCH(UsagePerHour!$B60,Sales!$C$5:$C$18,0),MATCH(UsagePerHour!OY$4,Sales!$D$3:$ABF$3,0))/OY$2*INDEX(Usage!$D$5:$ABF$11,MATCH(UsagePerHour!$B$52,Usage!$C$5:$C$11,0),MATCH(UsagePerHour!OY$4,Usage!$D$3:$ABF$3,0)),"")</f>
        <v>0</v>
      </c>
      <c r="OZ60" s="6">
        <f>IFERROR(INDEX(Sales!$D$5:$ABF$18,MATCH(UsagePerHour!$B60,Sales!$C$5:$C$18,0),MATCH(UsagePerHour!OZ$4,Sales!$D$3:$ABF$3,0))/OZ$2*INDEX(Usage!$D$5:$ABF$11,MATCH(UsagePerHour!$B$52,Usage!$C$5:$C$11,0),MATCH(UsagePerHour!OZ$4,Usage!$D$3:$ABF$3,0)),"")</f>
        <v>0</v>
      </c>
      <c r="PA60" s="6">
        <f>IFERROR(INDEX(Sales!$D$5:$ABF$18,MATCH(UsagePerHour!$B60,Sales!$C$5:$C$18,0),MATCH(UsagePerHour!PA$4,Sales!$D$3:$ABF$3,0))/PA$2*INDEX(Usage!$D$5:$ABF$11,MATCH(UsagePerHour!$B$52,Usage!$C$5:$C$11,0),MATCH(UsagePerHour!PA$4,Usage!$D$3:$ABF$3,0)),"")</f>
        <v>0</v>
      </c>
      <c r="PB60" s="6">
        <f>IFERROR(INDEX(Sales!$D$5:$ABF$18,MATCH(UsagePerHour!$B60,Sales!$C$5:$C$18,0),MATCH(UsagePerHour!PB$4,Sales!$D$3:$ABF$3,0))/PB$2*INDEX(Usage!$D$5:$ABF$11,MATCH(UsagePerHour!$B$52,Usage!$C$5:$C$11,0),MATCH(UsagePerHour!PB$4,Usage!$D$3:$ABF$3,0)),"")</f>
        <v>0</v>
      </c>
      <c r="PC60" s="6">
        <f>IFERROR(INDEX(Sales!$D$5:$ABF$18,MATCH(UsagePerHour!$B60,Sales!$C$5:$C$18,0),MATCH(UsagePerHour!PC$4,Sales!$D$3:$ABF$3,0))/PC$2*INDEX(Usage!$D$5:$ABF$11,MATCH(UsagePerHour!$B$52,Usage!$C$5:$C$11,0),MATCH(UsagePerHour!PC$4,Usage!$D$3:$ABF$3,0)),"")</f>
        <v>0</v>
      </c>
      <c r="PD60" s="6">
        <f>IFERROR(INDEX(Sales!$D$5:$ABF$18,MATCH(UsagePerHour!$B60,Sales!$C$5:$C$18,0),MATCH(UsagePerHour!PD$4,Sales!$D$3:$ABF$3,0))/PD$2*INDEX(Usage!$D$5:$ABF$11,MATCH(UsagePerHour!$B$52,Usage!$C$5:$C$11,0),MATCH(UsagePerHour!PD$4,Usage!$D$3:$ABF$3,0)),"")</f>
        <v>0</v>
      </c>
      <c r="PE60" s="6">
        <f>IFERROR(INDEX(Sales!$D$5:$ABF$18,MATCH(UsagePerHour!$B60,Sales!$C$5:$C$18,0),MATCH(UsagePerHour!PE$4,Sales!$D$3:$ABF$3,0))/PE$2*INDEX(Usage!$D$5:$ABF$11,MATCH(UsagePerHour!$B$52,Usage!$C$5:$C$11,0),MATCH(UsagePerHour!PE$4,Usage!$D$3:$ABF$3,0)),"")</f>
        <v>0</v>
      </c>
      <c r="PF60" s="6">
        <f>IFERROR(INDEX(Sales!$D$5:$ABF$18,MATCH(UsagePerHour!$B60,Sales!$C$5:$C$18,0),MATCH(UsagePerHour!PF$4,Sales!$D$3:$ABF$3,0))/PF$2*INDEX(Usage!$D$5:$ABF$11,MATCH(UsagePerHour!$B$52,Usage!$C$5:$C$11,0),MATCH(UsagePerHour!PF$4,Usage!$D$3:$ABF$3,0)),"")</f>
        <v>0</v>
      </c>
      <c r="PG60" s="6">
        <f>IFERROR(INDEX(Sales!$D$5:$ABF$18,MATCH(UsagePerHour!$B60,Sales!$C$5:$C$18,0),MATCH(UsagePerHour!PG$4,Sales!$D$3:$ABF$3,0))/PG$2*INDEX(Usage!$D$5:$ABF$11,MATCH(UsagePerHour!$B$52,Usage!$C$5:$C$11,0),MATCH(UsagePerHour!PG$4,Usage!$D$3:$ABF$3,0)),"")</f>
        <v>0</v>
      </c>
      <c r="PH60" s="6">
        <f>IFERROR(INDEX(Sales!$D$5:$ABF$18,MATCH(UsagePerHour!$B60,Sales!$C$5:$C$18,0),MATCH(UsagePerHour!PH$4,Sales!$D$3:$ABF$3,0))/PH$2*INDEX(Usage!$D$5:$ABF$11,MATCH(UsagePerHour!$B$52,Usage!$C$5:$C$11,0),MATCH(UsagePerHour!PH$4,Usage!$D$3:$ABF$3,0)),"")</f>
        <v>0</v>
      </c>
      <c r="PI60" s="6">
        <f>IFERROR(INDEX(Sales!$D$5:$ABF$18,MATCH(UsagePerHour!$B60,Sales!$C$5:$C$18,0),MATCH(UsagePerHour!PI$4,Sales!$D$3:$ABF$3,0))/PI$2*INDEX(Usage!$D$5:$ABF$11,MATCH(UsagePerHour!$B$52,Usage!$C$5:$C$11,0),MATCH(UsagePerHour!PI$4,Usage!$D$3:$ABF$3,0)),"")</f>
        <v>0</v>
      </c>
      <c r="PJ60" s="6">
        <f>IFERROR(INDEX(Sales!$D$5:$ABF$18,MATCH(UsagePerHour!$B60,Sales!$C$5:$C$18,0),MATCH(UsagePerHour!PJ$4,Sales!$D$3:$ABF$3,0))/PJ$2*INDEX(Usage!$D$5:$ABF$11,MATCH(UsagePerHour!$B$52,Usage!$C$5:$C$11,0),MATCH(UsagePerHour!PJ$4,Usage!$D$3:$ABF$3,0)),"")</f>
        <v>0</v>
      </c>
      <c r="PK60" s="6">
        <f>IFERROR(INDEX(Sales!$D$5:$ABF$18,MATCH(UsagePerHour!$B60,Sales!$C$5:$C$18,0),MATCH(UsagePerHour!PK$4,Sales!$D$3:$ABF$3,0))/PK$2*INDEX(Usage!$D$5:$ABF$11,MATCH(UsagePerHour!$B$52,Usage!$C$5:$C$11,0),MATCH(UsagePerHour!PK$4,Usage!$D$3:$ABF$3,0)),"")</f>
        <v>0</v>
      </c>
      <c r="PL60" s="6">
        <f>IFERROR(INDEX(Sales!$D$5:$ABF$18,MATCH(UsagePerHour!$B60,Sales!$C$5:$C$18,0),MATCH(UsagePerHour!PL$4,Sales!$D$3:$ABF$3,0))/PL$2*INDEX(Usage!$D$5:$ABF$11,MATCH(UsagePerHour!$B$52,Usage!$C$5:$C$11,0),MATCH(UsagePerHour!PL$4,Usage!$D$3:$ABF$3,0)),"")</f>
        <v>0</v>
      </c>
      <c r="PM60" s="6">
        <f>IFERROR(INDEX(Sales!$D$5:$ABF$18,MATCH(UsagePerHour!$B60,Sales!$C$5:$C$18,0),MATCH(UsagePerHour!PM$4,Sales!$D$3:$ABF$3,0))/PM$2*INDEX(Usage!$D$5:$ABF$11,MATCH(UsagePerHour!$B$52,Usage!$C$5:$C$11,0),MATCH(UsagePerHour!PM$4,Usage!$D$3:$ABF$3,0)),"")</f>
        <v>0</v>
      </c>
      <c r="PN60" s="6">
        <f>IFERROR(INDEX(Sales!$D$5:$ABF$18,MATCH(UsagePerHour!$B60,Sales!$C$5:$C$18,0),MATCH(UsagePerHour!PN$4,Sales!$D$3:$ABF$3,0))/PN$2*INDEX(Usage!$D$5:$ABF$11,MATCH(UsagePerHour!$B$52,Usage!$C$5:$C$11,0),MATCH(UsagePerHour!PN$4,Usage!$D$3:$ABF$3,0)),"")</f>
        <v>0</v>
      </c>
      <c r="PO60" s="6">
        <f>IFERROR(INDEX(Sales!$D$5:$ABF$18,MATCH(UsagePerHour!$B60,Sales!$C$5:$C$18,0),MATCH(UsagePerHour!PO$4,Sales!$D$3:$ABF$3,0))/PO$2*INDEX(Usage!$D$5:$ABF$11,MATCH(UsagePerHour!$B$52,Usage!$C$5:$C$11,0),MATCH(UsagePerHour!PO$4,Usage!$D$3:$ABF$3,0)),"")</f>
        <v>0</v>
      </c>
      <c r="PP60" s="6">
        <f>IFERROR(INDEX(Sales!$D$5:$ABF$18,MATCH(UsagePerHour!$B60,Sales!$C$5:$C$18,0),MATCH(UsagePerHour!PP$4,Sales!$D$3:$ABF$3,0))/PP$2*INDEX(Usage!$D$5:$ABF$11,MATCH(UsagePerHour!$B$52,Usage!$C$5:$C$11,0),MATCH(UsagePerHour!PP$4,Usage!$D$3:$ABF$3,0)),"")</f>
        <v>0</v>
      </c>
      <c r="PQ60" s="6">
        <f>IFERROR(INDEX(Sales!$D$5:$ABF$18,MATCH(UsagePerHour!$B60,Sales!$C$5:$C$18,0),MATCH(UsagePerHour!PQ$4,Sales!$D$3:$ABF$3,0))/PQ$2*INDEX(Usage!$D$5:$ABF$11,MATCH(UsagePerHour!$B$52,Usage!$C$5:$C$11,0),MATCH(UsagePerHour!PQ$4,Usage!$D$3:$ABF$3,0)),"")</f>
        <v>0</v>
      </c>
      <c r="PR60" s="6">
        <f>IFERROR(INDEX(Sales!$D$5:$ABF$18,MATCH(UsagePerHour!$B60,Sales!$C$5:$C$18,0),MATCH(UsagePerHour!PR$4,Sales!$D$3:$ABF$3,0))/PR$2*INDEX(Usage!$D$5:$ABF$11,MATCH(UsagePerHour!$B$52,Usage!$C$5:$C$11,0),MATCH(UsagePerHour!PR$4,Usage!$D$3:$ABF$3,0)),"")</f>
        <v>0</v>
      </c>
      <c r="PS60" s="6">
        <f>IFERROR(INDEX(Sales!$D$5:$ABF$18,MATCH(UsagePerHour!$B60,Sales!$C$5:$C$18,0),MATCH(UsagePerHour!PS$4,Sales!$D$3:$ABF$3,0))/PS$2*INDEX(Usage!$D$5:$ABF$11,MATCH(UsagePerHour!$B$52,Usage!$C$5:$C$11,0),MATCH(UsagePerHour!PS$4,Usage!$D$3:$ABF$3,0)),"")</f>
        <v>0</v>
      </c>
      <c r="PT60" s="6">
        <f>IFERROR(INDEX(Sales!$D$5:$ABF$18,MATCH(UsagePerHour!$B60,Sales!$C$5:$C$18,0),MATCH(UsagePerHour!PT$4,Sales!$D$3:$ABF$3,0))/PT$2*INDEX(Usage!$D$5:$ABF$11,MATCH(UsagePerHour!$B$52,Usage!$C$5:$C$11,0),MATCH(UsagePerHour!PT$4,Usage!$D$3:$ABF$3,0)),"")</f>
        <v>0</v>
      </c>
      <c r="PU60" s="6">
        <f>IFERROR(INDEX(Sales!$D$5:$ABF$18,MATCH(UsagePerHour!$B60,Sales!$C$5:$C$18,0),MATCH(UsagePerHour!PU$4,Sales!$D$3:$ABF$3,0))/PU$2*INDEX(Usage!$D$5:$ABF$11,MATCH(UsagePerHour!$B$52,Usage!$C$5:$C$11,0),MATCH(UsagePerHour!PU$4,Usage!$D$3:$ABF$3,0)),"")</f>
        <v>0</v>
      </c>
      <c r="PV60" s="6">
        <f>IFERROR(INDEX(Sales!$D$5:$ABF$18,MATCH(UsagePerHour!$B60,Sales!$C$5:$C$18,0),MATCH(UsagePerHour!PV$4,Sales!$D$3:$ABF$3,0))/PV$2*INDEX(Usage!$D$5:$ABF$11,MATCH(UsagePerHour!$B$52,Usage!$C$5:$C$11,0),MATCH(UsagePerHour!PV$4,Usage!$D$3:$ABF$3,0)),"")</f>
        <v>0</v>
      </c>
      <c r="PW60" s="6">
        <f>IFERROR(INDEX(Sales!$D$5:$ABF$18,MATCH(UsagePerHour!$B60,Sales!$C$5:$C$18,0),MATCH(UsagePerHour!PW$4,Sales!$D$3:$ABF$3,0))/PW$2*INDEX(Usage!$D$5:$ABF$11,MATCH(UsagePerHour!$B$52,Usage!$C$5:$C$11,0),MATCH(UsagePerHour!PW$4,Usage!$D$3:$ABF$3,0)),"")</f>
        <v>0</v>
      </c>
      <c r="PX60" s="6">
        <f>IFERROR(INDEX(Sales!$D$5:$ABF$18,MATCH(UsagePerHour!$B60,Sales!$C$5:$C$18,0),MATCH(UsagePerHour!PX$4,Sales!$D$3:$ABF$3,0))/PX$2*INDEX(Usage!$D$5:$ABF$11,MATCH(UsagePerHour!$B$52,Usage!$C$5:$C$11,0),MATCH(UsagePerHour!PX$4,Usage!$D$3:$ABF$3,0)),"")</f>
        <v>0</v>
      </c>
      <c r="PY60" s="6">
        <f>IFERROR(INDEX(Sales!$D$5:$ABF$18,MATCH(UsagePerHour!$B60,Sales!$C$5:$C$18,0),MATCH(UsagePerHour!PY$4,Sales!$D$3:$ABF$3,0))/PY$2*INDEX(Usage!$D$5:$ABF$11,MATCH(UsagePerHour!$B$52,Usage!$C$5:$C$11,0),MATCH(UsagePerHour!PY$4,Usage!$D$3:$ABF$3,0)),"")</f>
        <v>0</v>
      </c>
      <c r="PZ60" s="6">
        <f>IFERROR(INDEX(Sales!$D$5:$ABF$18,MATCH(UsagePerHour!$B60,Sales!$C$5:$C$18,0),MATCH(UsagePerHour!PZ$4,Sales!$D$3:$ABF$3,0))/PZ$2*INDEX(Usage!$D$5:$ABF$11,MATCH(UsagePerHour!$B$52,Usage!$C$5:$C$11,0),MATCH(UsagePerHour!PZ$4,Usage!$D$3:$ABF$3,0)),"")</f>
        <v>0</v>
      </c>
      <c r="QA60" s="6">
        <f>IFERROR(INDEX(Sales!$D$5:$ABF$18,MATCH(UsagePerHour!$B60,Sales!$C$5:$C$18,0),MATCH(UsagePerHour!QA$4,Sales!$D$3:$ABF$3,0))/QA$2*INDEX(Usage!$D$5:$ABF$11,MATCH(UsagePerHour!$B$52,Usage!$C$5:$C$11,0),MATCH(UsagePerHour!QA$4,Usage!$D$3:$ABF$3,0)),"")</f>
        <v>0</v>
      </c>
      <c r="QB60" s="6">
        <f>IFERROR(INDEX(Sales!$D$5:$ABF$18,MATCH(UsagePerHour!$B60,Sales!$C$5:$C$18,0),MATCH(UsagePerHour!QB$4,Sales!$D$3:$ABF$3,0))/QB$2*INDEX(Usage!$D$5:$ABF$11,MATCH(UsagePerHour!$B$52,Usage!$C$5:$C$11,0),MATCH(UsagePerHour!QB$4,Usage!$D$3:$ABF$3,0)),"")</f>
        <v>0</v>
      </c>
      <c r="QC60" s="6">
        <f>IFERROR(INDEX(Sales!$D$5:$ABF$18,MATCH(UsagePerHour!$B60,Sales!$C$5:$C$18,0),MATCH(UsagePerHour!QC$4,Sales!$D$3:$ABF$3,0))/QC$2*INDEX(Usage!$D$5:$ABF$11,MATCH(UsagePerHour!$B$52,Usage!$C$5:$C$11,0),MATCH(UsagePerHour!QC$4,Usage!$D$3:$ABF$3,0)),"")</f>
        <v>0</v>
      </c>
      <c r="QD60" s="6">
        <f>IFERROR(INDEX(Sales!$D$5:$ABF$18,MATCH(UsagePerHour!$B60,Sales!$C$5:$C$18,0),MATCH(UsagePerHour!QD$4,Sales!$D$3:$ABF$3,0))/QD$2*INDEX(Usage!$D$5:$ABF$11,MATCH(UsagePerHour!$B$52,Usage!$C$5:$C$11,0),MATCH(UsagePerHour!QD$4,Usage!$D$3:$ABF$3,0)),"")</f>
        <v>0</v>
      </c>
      <c r="QE60" s="6">
        <f>IFERROR(INDEX(Sales!$D$5:$ABF$18,MATCH(UsagePerHour!$B60,Sales!$C$5:$C$18,0),MATCH(UsagePerHour!QE$4,Sales!$D$3:$ABF$3,0))/QE$2*INDEX(Usage!$D$5:$ABF$11,MATCH(UsagePerHour!$B$52,Usage!$C$5:$C$11,0),MATCH(UsagePerHour!QE$4,Usage!$D$3:$ABF$3,0)),"")</f>
        <v>0</v>
      </c>
      <c r="QF60" s="6">
        <f>IFERROR(INDEX(Sales!$D$5:$ABF$18,MATCH(UsagePerHour!$B60,Sales!$C$5:$C$18,0),MATCH(UsagePerHour!QF$4,Sales!$D$3:$ABF$3,0))/QF$2*INDEX(Usage!$D$5:$ABF$11,MATCH(UsagePerHour!$B$52,Usage!$C$5:$C$11,0),MATCH(UsagePerHour!QF$4,Usage!$D$3:$ABF$3,0)),"")</f>
        <v>0</v>
      </c>
      <c r="QG60" s="6">
        <f>IFERROR(INDEX(Sales!$D$5:$ABF$18,MATCH(UsagePerHour!$B60,Sales!$C$5:$C$18,0),MATCH(UsagePerHour!QG$4,Sales!$D$3:$ABF$3,0))/QG$2*INDEX(Usage!$D$5:$ABF$11,MATCH(UsagePerHour!$B$52,Usage!$C$5:$C$11,0),MATCH(UsagePerHour!QG$4,Usage!$D$3:$ABF$3,0)),"")</f>
        <v>0</v>
      </c>
      <c r="QH60" s="6">
        <f>IFERROR(INDEX(Sales!$D$5:$ABF$18,MATCH(UsagePerHour!$B60,Sales!$C$5:$C$18,0),MATCH(UsagePerHour!QH$4,Sales!$D$3:$ABF$3,0))/QH$2*INDEX(Usage!$D$5:$ABF$11,MATCH(UsagePerHour!$B$52,Usage!$C$5:$C$11,0),MATCH(UsagePerHour!QH$4,Usage!$D$3:$ABF$3,0)),"")</f>
        <v>0</v>
      </c>
      <c r="QI60" s="6">
        <f>IFERROR(INDEX(Sales!$D$5:$ABF$18,MATCH(UsagePerHour!$B60,Sales!$C$5:$C$18,0),MATCH(UsagePerHour!QI$4,Sales!$D$3:$ABF$3,0))/QI$2*INDEX(Usage!$D$5:$ABF$11,MATCH(UsagePerHour!$B$52,Usage!$C$5:$C$11,0),MATCH(UsagePerHour!QI$4,Usage!$D$3:$ABF$3,0)),"")</f>
        <v>0</v>
      </c>
      <c r="QJ60" s="6">
        <f>IFERROR(INDEX(Sales!$D$5:$ABF$18,MATCH(UsagePerHour!$B60,Sales!$C$5:$C$18,0),MATCH(UsagePerHour!QJ$4,Sales!$D$3:$ABF$3,0))/QJ$2*INDEX(Usage!$D$5:$ABF$11,MATCH(UsagePerHour!$B$52,Usage!$C$5:$C$11,0),MATCH(UsagePerHour!QJ$4,Usage!$D$3:$ABF$3,0)),"")</f>
        <v>0</v>
      </c>
      <c r="QK60" s="6">
        <f>IFERROR(INDEX(Sales!$D$5:$ABF$18,MATCH(UsagePerHour!$B60,Sales!$C$5:$C$18,0),MATCH(UsagePerHour!QK$4,Sales!$D$3:$ABF$3,0))/QK$2*INDEX(Usage!$D$5:$ABF$11,MATCH(UsagePerHour!$B$52,Usage!$C$5:$C$11,0),MATCH(UsagePerHour!QK$4,Usage!$D$3:$ABF$3,0)),"")</f>
        <v>0</v>
      </c>
      <c r="QL60" s="6">
        <f>IFERROR(INDEX(Sales!$D$5:$ABF$18,MATCH(UsagePerHour!$B60,Sales!$C$5:$C$18,0),MATCH(UsagePerHour!QL$4,Sales!$D$3:$ABF$3,0))/QL$2*INDEX(Usage!$D$5:$ABF$11,MATCH(UsagePerHour!$B$52,Usage!$C$5:$C$11,0),MATCH(UsagePerHour!QL$4,Usage!$D$3:$ABF$3,0)),"")</f>
        <v>0</v>
      </c>
      <c r="QM60" s="6">
        <f>IFERROR(INDEX(Sales!$D$5:$ABF$18,MATCH(UsagePerHour!$B60,Sales!$C$5:$C$18,0),MATCH(UsagePerHour!QM$4,Sales!$D$3:$ABF$3,0))/QM$2*INDEX(Usage!$D$5:$ABF$11,MATCH(UsagePerHour!$B$52,Usage!$C$5:$C$11,0),MATCH(UsagePerHour!QM$4,Usage!$D$3:$ABF$3,0)),"")</f>
        <v>0</v>
      </c>
      <c r="QN60" s="6">
        <f>IFERROR(INDEX(Sales!$D$5:$ABF$18,MATCH(UsagePerHour!$B60,Sales!$C$5:$C$18,0),MATCH(UsagePerHour!QN$4,Sales!$D$3:$ABF$3,0))/QN$2*INDEX(Usage!$D$5:$ABF$11,MATCH(UsagePerHour!$B$52,Usage!$C$5:$C$11,0),MATCH(UsagePerHour!QN$4,Usage!$D$3:$ABF$3,0)),"")</f>
        <v>0</v>
      </c>
      <c r="QO60" s="6">
        <f>IFERROR(INDEX(Sales!$D$5:$ABF$18,MATCH(UsagePerHour!$B60,Sales!$C$5:$C$18,0),MATCH(UsagePerHour!QO$4,Sales!$D$3:$ABF$3,0))/QO$2*INDEX(Usage!$D$5:$ABF$11,MATCH(UsagePerHour!$B$52,Usage!$C$5:$C$11,0),MATCH(UsagePerHour!QO$4,Usage!$D$3:$ABF$3,0)),"")</f>
        <v>0</v>
      </c>
      <c r="QP60" s="6">
        <f>IFERROR(INDEX(Sales!$D$5:$ABF$18,MATCH(UsagePerHour!$B60,Sales!$C$5:$C$18,0),MATCH(UsagePerHour!QP$4,Sales!$D$3:$ABF$3,0))/QP$2*INDEX(Usage!$D$5:$ABF$11,MATCH(UsagePerHour!$B$52,Usage!$C$5:$C$11,0),MATCH(UsagePerHour!QP$4,Usage!$D$3:$ABF$3,0)),"")</f>
        <v>0</v>
      </c>
      <c r="QQ60" s="6">
        <f>IFERROR(INDEX(Sales!$D$5:$ABF$18,MATCH(UsagePerHour!$B60,Sales!$C$5:$C$18,0),MATCH(UsagePerHour!QQ$4,Sales!$D$3:$ABF$3,0))/QQ$2*INDEX(Usage!$D$5:$ABF$11,MATCH(UsagePerHour!$B$52,Usage!$C$5:$C$11,0),MATCH(UsagePerHour!QQ$4,Usage!$D$3:$ABF$3,0)),"")</f>
        <v>0</v>
      </c>
      <c r="QR60" s="6">
        <f>IFERROR(INDEX(Sales!$D$5:$ABF$18,MATCH(UsagePerHour!$B60,Sales!$C$5:$C$18,0),MATCH(UsagePerHour!QR$4,Sales!$D$3:$ABF$3,0))/QR$2*INDEX(Usage!$D$5:$ABF$11,MATCH(UsagePerHour!$B$52,Usage!$C$5:$C$11,0),MATCH(UsagePerHour!QR$4,Usage!$D$3:$ABF$3,0)),"")</f>
        <v>0</v>
      </c>
      <c r="QS60" s="6">
        <f>IFERROR(INDEX(Sales!$D$5:$ABF$18,MATCH(UsagePerHour!$B60,Sales!$C$5:$C$18,0),MATCH(UsagePerHour!QS$4,Sales!$D$3:$ABF$3,0))/QS$2*INDEX(Usage!$D$5:$ABF$11,MATCH(UsagePerHour!$B$52,Usage!$C$5:$C$11,0),MATCH(UsagePerHour!QS$4,Usage!$D$3:$ABF$3,0)),"")</f>
        <v>0</v>
      </c>
      <c r="QT60" s="6">
        <f>IFERROR(INDEX(Sales!$D$5:$ABF$18,MATCH(UsagePerHour!$B60,Sales!$C$5:$C$18,0),MATCH(UsagePerHour!QT$4,Sales!$D$3:$ABF$3,0))/QT$2*INDEX(Usage!$D$5:$ABF$11,MATCH(UsagePerHour!$B$52,Usage!$C$5:$C$11,0),MATCH(UsagePerHour!QT$4,Usage!$D$3:$ABF$3,0)),"")</f>
        <v>0</v>
      </c>
      <c r="QU60" s="6">
        <f>IFERROR(INDEX(Sales!$D$5:$ABF$18,MATCH(UsagePerHour!$B60,Sales!$C$5:$C$18,0),MATCH(UsagePerHour!QU$4,Sales!$D$3:$ABF$3,0))/QU$2*INDEX(Usage!$D$5:$ABF$11,MATCH(UsagePerHour!$B$52,Usage!$C$5:$C$11,0),MATCH(UsagePerHour!QU$4,Usage!$D$3:$ABF$3,0)),"")</f>
        <v>0</v>
      </c>
      <c r="QV60" s="6">
        <f>IFERROR(INDEX(Sales!$D$5:$ABF$18,MATCH(UsagePerHour!$B60,Sales!$C$5:$C$18,0),MATCH(UsagePerHour!QV$4,Sales!$D$3:$ABF$3,0))/QV$2*INDEX(Usage!$D$5:$ABF$11,MATCH(UsagePerHour!$B$52,Usage!$C$5:$C$11,0),MATCH(UsagePerHour!QV$4,Usage!$D$3:$ABF$3,0)),"")</f>
        <v>0</v>
      </c>
      <c r="QW60" s="6">
        <f>IFERROR(INDEX(Sales!$D$5:$ABF$18,MATCH(UsagePerHour!$B60,Sales!$C$5:$C$18,0),MATCH(UsagePerHour!QW$4,Sales!$D$3:$ABF$3,0))/QW$2*INDEX(Usage!$D$5:$ABF$11,MATCH(UsagePerHour!$B$52,Usage!$C$5:$C$11,0),MATCH(UsagePerHour!QW$4,Usage!$D$3:$ABF$3,0)),"")</f>
        <v>0</v>
      </c>
      <c r="QX60" s="6">
        <f>IFERROR(INDEX(Sales!$D$5:$ABF$18,MATCH(UsagePerHour!$B60,Sales!$C$5:$C$18,0),MATCH(UsagePerHour!QX$4,Sales!$D$3:$ABF$3,0))/QX$2*INDEX(Usage!$D$5:$ABF$11,MATCH(UsagePerHour!$B$52,Usage!$C$5:$C$11,0),MATCH(UsagePerHour!QX$4,Usage!$D$3:$ABF$3,0)),"")</f>
        <v>0</v>
      </c>
      <c r="QY60" s="6">
        <f>IFERROR(INDEX(Sales!$D$5:$ABF$18,MATCH(UsagePerHour!$B60,Sales!$C$5:$C$18,0),MATCH(UsagePerHour!QY$4,Sales!$D$3:$ABF$3,0))/QY$2*INDEX(Usage!$D$5:$ABF$11,MATCH(UsagePerHour!$B$52,Usage!$C$5:$C$11,0),MATCH(UsagePerHour!QY$4,Usage!$D$3:$ABF$3,0)),"")</f>
        <v>0</v>
      </c>
      <c r="QZ60" s="6">
        <f>IFERROR(INDEX(Sales!$D$5:$ABF$18,MATCH(UsagePerHour!$B60,Sales!$C$5:$C$18,0),MATCH(UsagePerHour!QZ$4,Sales!$D$3:$ABF$3,0))/QZ$2*INDEX(Usage!$D$5:$ABF$11,MATCH(UsagePerHour!$B$52,Usage!$C$5:$C$11,0),MATCH(UsagePerHour!QZ$4,Usage!$D$3:$ABF$3,0)),"")</f>
        <v>0</v>
      </c>
      <c r="RA60" s="6">
        <f>IFERROR(INDEX(Sales!$D$5:$ABF$18,MATCH(UsagePerHour!$B60,Sales!$C$5:$C$18,0),MATCH(UsagePerHour!RA$4,Sales!$D$3:$ABF$3,0))/RA$2*INDEX(Usage!$D$5:$ABF$11,MATCH(UsagePerHour!$B$52,Usage!$C$5:$C$11,0),MATCH(UsagePerHour!RA$4,Usage!$D$3:$ABF$3,0)),"")</f>
        <v>0</v>
      </c>
      <c r="RB60" s="6">
        <f>IFERROR(INDEX(Sales!$D$5:$ABF$18,MATCH(UsagePerHour!$B60,Sales!$C$5:$C$18,0),MATCH(UsagePerHour!RB$4,Sales!$D$3:$ABF$3,0))/RB$2*INDEX(Usage!$D$5:$ABF$11,MATCH(UsagePerHour!$B$52,Usage!$C$5:$C$11,0),MATCH(UsagePerHour!RB$4,Usage!$D$3:$ABF$3,0)),"")</f>
        <v>0</v>
      </c>
      <c r="RC60" s="6">
        <f>IFERROR(INDEX(Sales!$D$5:$ABF$18,MATCH(UsagePerHour!$B60,Sales!$C$5:$C$18,0),MATCH(UsagePerHour!RC$4,Sales!$D$3:$ABF$3,0))/RC$2*INDEX(Usage!$D$5:$ABF$11,MATCH(UsagePerHour!$B$52,Usage!$C$5:$C$11,0),MATCH(UsagePerHour!RC$4,Usage!$D$3:$ABF$3,0)),"")</f>
        <v>0</v>
      </c>
      <c r="RD60" s="6">
        <f>IFERROR(INDEX(Sales!$D$5:$ABF$18,MATCH(UsagePerHour!$B60,Sales!$C$5:$C$18,0),MATCH(UsagePerHour!RD$4,Sales!$D$3:$ABF$3,0))/RD$2*INDEX(Usage!$D$5:$ABF$11,MATCH(UsagePerHour!$B$52,Usage!$C$5:$C$11,0),MATCH(UsagePerHour!RD$4,Usage!$D$3:$ABF$3,0)),"")</f>
        <v>0</v>
      </c>
      <c r="RE60" s="6">
        <f>IFERROR(INDEX(Sales!$D$5:$ABF$18,MATCH(UsagePerHour!$B60,Sales!$C$5:$C$18,0),MATCH(UsagePerHour!RE$4,Sales!$D$3:$ABF$3,0))/RE$2*INDEX(Usage!$D$5:$ABF$11,MATCH(UsagePerHour!$B$52,Usage!$C$5:$C$11,0),MATCH(UsagePerHour!RE$4,Usage!$D$3:$ABF$3,0)),"")</f>
        <v>0</v>
      </c>
      <c r="RF60" s="6">
        <f>IFERROR(INDEX(Sales!$D$5:$ABF$18,MATCH(UsagePerHour!$B60,Sales!$C$5:$C$18,0),MATCH(UsagePerHour!RF$4,Sales!$D$3:$ABF$3,0))/RF$2*INDEX(Usage!$D$5:$ABF$11,MATCH(UsagePerHour!$B$52,Usage!$C$5:$C$11,0),MATCH(UsagePerHour!RF$4,Usage!$D$3:$ABF$3,0)),"")</f>
        <v>0</v>
      </c>
      <c r="RG60" s="6">
        <f>IFERROR(INDEX(Sales!$D$5:$ABF$18,MATCH(UsagePerHour!$B60,Sales!$C$5:$C$18,0),MATCH(UsagePerHour!RG$4,Sales!$D$3:$ABF$3,0))/RG$2*INDEX(Usage!$D$5:$ABF$11,MATCH(UsagePerHour!$B$52,Usage!$C$5:$C$11,0),MATCH(UsagePerHour!RG$4,Usage!$D$3:$ABF$3,0)),"")</f>
        <v>0</v>
      </c>
      <c r="RH60" s="6">
        <f>IFERROR(INDEX(Sales!$D$5:$ABF$18,MATCH(UsagePerHour!$B60,Sales!$C$5:$C$18,0),MATCH(UsagePerHour!RH$4,Sales!$D$3:$ABF$3,0))/RH$2*INDEX(Usage!$D$5:$ABF$11,MATCH(UsagePerHour!$B$52,Usage!$C$5:$C$11,0),MATCH(UsagePerHour!RH$4,Usage!$D$3:$ABF$3,0)),"")</f>
        <v>0</v>
      </c>
      <c r="RI60" s="6">
        <f>IFERROR(INDEX(Sales!$D$5:$ABF$18,MATCH(UsagePerHour!$B60,Sales!$C$5:$C$18,0),MATCH(UsagePerHour!RI$4,Sales!$D$3:$ABF$3,0))/RI$2*INDEX(Usage!$D$5:$ABF$11,MATCH(UsagePerHour!$B$52,Usage!$C$5:$C$11,0),MATCH(UsagePerHour!RI$4,Usage!$D$3:$ABF$3,0)),"")</f>
        <v>0</v>
      </c>
      <c r="RJ60" s="6">
        <f>IFERROR(INDEX(Sales!$D$5:$ABF$18,MATCH(UsagePerHour!$B60,Sales!$C$5:$C$18,0),MATCH(UsagePerHour!RJ$4,Sales!$D$3:$ABF$3,0))/RJ$2*INDEX(Usage!$D$5:$ABF$11,MATCH(UsagePerHour!$B$52,Usage!$C$5:$C$11,0),MATCH(UsagePerHour!RJ$4,Usage!$D$3:$ABF$3,0)),"")</f>
        <v>0</v>
      </c>
      <c r="RK60" s="6">
        <f>IFERROR(INDEX(Sales!$D$5:$ABF$18,MATCH(UsagePerHour!$B60,Sales!$C$5:$C$18,0),MATCH(UsagePerHour!RK$4,Sales!$D$3:$ABF$3,0))/RK$2*INDEX(Usage!$D$5:$ABF$11,MATCH(UsagePerHour!$B$52,Usage!$C$5:$C$11,0),MATCH(UsagePerHour!RK$4,Usage!$D$3:$ABF$3,0)),"")</f>
        <v>0</v>
      </c>
      <c r="RL60" s="6">
        <f>IFERROR(INDEX(Sales!$D$5:$ABF$18,MATCH(UsagePerHour!$B60,Sales!$C$5:$C$18,0),MATCH(UsagePerHour!RL$4,Sales!$D$3:$ABF$3,0))/RL$2*INDEX(Usage!$D$5:$ABF$11,MATCH(UsagePerHour!$B$52,Usage!$C$5:$C$11,0),MATCH(UsagePerHour!RL$4,Usage!$D$3:$ABF$3,0)),"")</f>
        <v>0</v>
      </c>
      <c r="RM60" s="6">
        <f>IFERROR(INDEX(Sales!$D$5:$ABF$18,MATCH(UsagePerHour!$B60,Sales!$C$5:$C$18,0),MATCH(UsagePerHour!RM$4,Sales!$D$3:$ABF$3,0))/RM$2*INDEX(Usage!$D$5:$ABF$11,MATCH(UsagePerHour!$B$52,Usage!$C$5:$C$11,0),MATCH(UsagePerHour!RM$4,Usage!$D$3:$ABF$3,0)),"")</f>
        <v>0</v>
      </c>
      <c r="RN60" s="6">
        <f>IFERROR(INDEX(Sales!$D$5:$ABF$18,MATCH(UsagePerHour!$B60,Sales!$C$5:$C$18,0),MATCH(UsagePerHour!RN$4,Sales!$D$3:$ABF$3,0))/RN$2*INDEX(Usage!$D$5:$ABF$11,MATCH(UsagePerHour!$B$52,Usage!$C$5:$C$11,0),MATCH(UsagePerHour!RN$4,Usage!$D$3:$ABF$3,0)),"")</f>
        <v>0</v>
      </c>
      <c r="RO60" s="6">
        <f>IFERROR(INDEX(Sales!$D$5:$ABF$18,MATCH(UsagePerHour!$B60,Sales!$C$5:$C$18,0),MATCH(UsagePerHour!RO$4,Sales!$D$3:$ABF$3,0))/RO$2*INDEX(Usage!$D$5:$ABF$11,MATCH(UsagePerHour!$B$52,Usage!$C$5:$C$11,0),MATCH(UsagePerHour!RO$4,Usage!$D$3:$ABF$3,0)),"")</f>
        <v>0</v>
      </c>
      <c r="RP60" s="6">
        <f>IFERROR(INDEX(Sales!$D$5:$ABF$18,MATCH(UsagePerHour!$B60,Sales!$C$5:$C$18,0),MATCH(UsagePerHour!RP$4,Sales!$D$3:$ABF$3,0))/RP$2*INDEX(Usage!$D$5:$ABF$11,MATCH(UsagePerHour!$B$52,Usage!$C$5:$C$11,0),MATCH(UsagePerHour!RP$4,Usage!$D$3:$ABF$3,0)),"")</f>
        <v>0</v>
      </c>
      <c r="RQ60" s="6">
        <f>IFERROR(INDEX(Sales!$D$5:$ABF$18,MATCH(UsagePerHour!$B60,Sales!$C$5:$C$18,0),MATCH(UsagePerHour!RQ$4,Sales!$D$3:$ABF$3,0))/RQ$2*INDEX(Usage!$D$5:$ABF$11,MATCH(UsagePerHour!$B$52,Usage!$C$5:$C$11,0),MATCH(UsagePerHour!RQ$4,Usage!$D$3:$ABF$3,0)),"")</f>
        <v>0</v>
      </c>
      <c r="RR60" s="6">
        <f>IFERROR(INDEX(Sales!$D$5:$ABF$18,MATCH(UsagePerHour!$B60,Sales!$C$5:$C$18,0),MATCH(UsagePerHour!RR$4,Sales!$D$3:$ABF$3,0))/RR$2*INDEX(Usage!$D$5:$ABF$11,MATCH(UsagePerHour!$B$52,Usage!$C$5:$C$11,0),MATCH(UsagePerHour!RR$4,Usage!$D$3:$ABF$3,0)),"")</f>
        <v>0</v>
      </c>
      <c r="RS60" s="6">
        <f>IFERROR(INDEX(Sales!$D$5:$ABF$18,MATCH(UsagePerHour!$B60,Sales!$C$5:$C$18,0),MATCH(UsagePerHour!RS$4,Sales!$D$3:$ABF$3,0))/RS$2*INDEX(Usage!$D$5:$ABF$11,MATCH(UsagePerHour!$B$52,Usage!$C$5:$C$11,0),MATCH(UsagePerHour!RS$4,Usage!$D$3:$ABF$3,0)),"")</f>
        <v>0</v>
      </c>
      <c r="RT60" s="6">
        <f>IFERROR(INDEX(Sales!$D$5:$ABF$18,MATCH(UsagePerHour!$B60,Sales!$C$5:$C$18,0),MATCH(UsagePerHour!RT$4,Sales!$D$3:$ABF$3,0))/RT$2*INDEX(Usage!$D$5:$ABF$11,MATCH(UsagePerHour!$B$52,Usage!$C$5:$C$11,0),MATCH(UsagePerHour!RT$4,Usage!$D$3:$ABF$3,0)),"")</f>
        <v>0</v>
      </c>
      <c r="RU60" s="6">
        <f>IFERROR(INDEX(Sales!$D$5:$ABF$18,MATCH(UsagePerHour!$B60,Sales!$C$5:$C$18,0),MATCH(UsagePerHour!RU$4,Sales!$D$3:$ABF$3,0))/RU$2*INDEX(Usage!$D$5:$ABF$11,MATCH(UsagePerHour!$B$52,Usage!$C$5:$C$11,0),MATCH(UsagePerHour!RU$4,Usage!$D$3:$ABF$3,0)),"")</f>
        <v>0</v>
      </c>
      <c r="RV60" s="6">
        <f>IFERROR(INDEX(Sales!$D$5:$ABF$18,MATCH(UsagePerHour!$B60,Sales!$C$5:$C$18,0),MATCH(UsagePerHour!RV$4,Sales!$D$3:$ABF$3,0))/RV$2*INDEX(Usage!$D$5:$ABF$11,MATCH(UsagePerHour!$B$52,Usage!$C$5:$C$11,0),MATCH(UsagePerHour!RV$4,Usage!$D$3:$ABF$3,0)),"")</f>
        <v>0</v>
      </c>
      <c r="RW60" s="6">
        <f>IFERROR(INDEX(Sales!$D$5:$ABF$18,MATCH(UsagePerHour!$B60,Sales!$C$5:$C$18,0),MATCH(UsagePerHour!RW$4,Sales!$D$3:$ABF$3,0))/RW$2*INDEX(Usage!$D$5:$ABF$11,MATCH(UsagePerHour!$B$52,Usage!$C$5:$C$11,0),MATCH(UsagePerHour!RW$4,Usage!$D$3:$ABF$3,0)),"")</f>
        <v>0</v>
      </c>
      <c r="RX60" s="6">
        <f>IFERROR(INDEX(Sales!$D$5:$ABF$18,MATCH(UsagePerHour!$B60,Sales!$C$5:$C$18,0),MATCH(UsagePerHour!RX$4,Sales!$D$3:$ABF$3,0))/RX$2*INDEX(Usage!$D$5:$ABF$11,MATCH(UsagePerHour!$B$52,Usage!$C$5:$C$11,0),MATCH(UsagePerHour!RX$4,Usage!$D$3:$ABF$3,0)),"")</f>
        <v>0</v>
      </c>
      <c r="RY60" s="6">
        <f>IFERROR(INDEX(Sales!$D$5:$ABF$18,MATCH(UsagePerHour!$B60,Sales!$C$5:$C$18,0),MATCH(UsagePerHour!RY$4,Sales!$D$3:$ABF$3,0))/RY$2*INDEX(Usage!$D$5:$ABF$11,MATCH(UsagePerHour!$B$52,Usage!$C$5:$C$11,0),MATCH(UsagePerHour!RY$4,Usage!$D$3:$ABF$3,0)),"")</f>
        <v>0</v>
      </c>
      <c r="RZ60" s="6">
        <f>IFERROR(INDEX(Sales!$D$5:$ABF$18,MATCH(UsagePerHour!$B60,Sales!$C$5:$C$18,0),MATCH(UsagePerHour!RZ$4,Sales!$D$3:$ABF$3,0))/RZ$2*INDEX(Usage!$D$5:$ABF$11,MATCH(UsagePerHour!$B$52,Usage!$C$5:$C$11,0),MATCH(UsagePerHour!RZ$4,Usage!$D$3:$ABF$3,0)),"")</f>
        <v>0</v>
      </c>
      <c r="SA60" s="6">
        <f>IFERROR(INDEX(Sales!$D$5:$ABF$18,MATCH(UsagePerHour!$B60,Sales!$C$5:$C$18,0),MATCH(UsagePerHour!SA$4,Sales!$D$3:$ABF$3,0))/SA$2*INDEX(Usage!$D$5:$ABF$11,MATCH(UsagePerHour!$B$52,Usage!$C$5:$C$11,0),MATCH(UsagePerHour!SA$4,Usage!$D$3:$ABF$3,0)),"")</f>
        <v>0</v>
      </c>
      <c r="SB60" s="6">
        <f>IFERROR(INDEX(Sales!$D$5:$ABF$18,MATCH(UsagePerHour!$B60,Sales!$C$5:$C$18,0),MATCH(UsagePerHour!SB$4,Sales!$D$3:$ABF$3,0))/SB$2*INDEX(Usage!$D$5:$ABF$11,MATCH(UsagePerHour!$B$52,Usage!$C$5:$C$11,0),MATCH(UsagePerHour!SB$4,Usage!$D$3:$ABF$3,0)),"")</f>
        <v>0</v>
      </c>
      <c r="SC60" s="6">
        <f>IFERROR(INDEX(Sales!$D$5:$ABF$18,MATCH(UsagePerHour!$B60,Sales!$C$5:$C$18,0),MATCH(UsagePerHour!SC$4,Sales!$D$3:$ABF$3,0))/SC$2*INDEX(Usage!$D$5:$ABF$11,MATCH(UsagePerHour!$B$52,Usage!$C$5:$C$11,0),MATCH(UsagePerHour!SC$4,Usage!$D$3:$ABF$3,0)),"")</f>
        <v>0</v>
      </c>
      <c r="SD60" s="6">
        <f>IFERROR(INDEX(Sales!$D$5:$ABF$18,MATCH(UsagePerHour!$B60,Sales!$C$5:$C$18,0),MATCH(UsagePerHour!SD$4,Sales!$D$3:$ABF$3,0))/SD$2*INDEX(Usage!$D$5:$ABF$11,MATCH(UsagePerHour!$B$52,Usage!$C$5:$C$11,0),MATCH(UsagePerHour!SD$4,Usage!$D$3:$ABF$3,0)),"")</f>
        <v>0</v>
      </c>
      <c r="SE60" s="6">
        <f>IFERROR(INDEX(Sales!$D$5:$ABF$18,MATCH(UsagePerHour!$B60,Sales!$C$5:$C$18,0),MATCH(UsagePerHour!SE$4,Sales!$D$3:$ABF$3,0))/SE$2*INDEX(Usage!$D$5:$ABF$11,MATCH(UsagePerHour!$B$52,Usage!$C$5:$C$11,0),MATCH(UsagePerHour!SE$4,Usage!$D$3:$ABF$3,0)),"")</f>
        <v>0</v>
      </c>
      <c r="SF60" s="6">
        <f>IFERROR(INDEX(Sales!$D$5:$ABF$18,MATCH(UsagePerHour!$B60,Sales!$C$5:$C$18,0),MATCH(UsagePerHour!SF$4,Sales!$D$3:$ABF$3,0))/SF$2*INDEX(Usage!$D$5:$ABF$11,MATCH(UsagePerHour!$B$52,Usage!$C$5:$C$11,0),MATCH(UsagePerHour!SF$4,Usage!$D$3:$ABF$3,0)),"")</f>
        <v>0</v>
      </c>
      <c r="SG60" s="6" t="str">
        <f>IFERROR(INDEX(Sales!$D$5:$ABF$18,MATCH(UsagePerHour!$B60,Sales!$C$5:$C$18,0),MATCH(UsagePerHour!SG$4,Sales!$D$3:$ABF$3,0))/SG$2*INDEX(Usage!$D$5:$ABF$11,MATCH(UsagePerHour!$B$52,Usage!$C$5:$C$11,0),MATCH(UsagePerHour!SG$4,Usage!$D$3:$ABF$3,0)),"")</f>
        <v/>
      </c>
      <c r="SH60" s="6" t="str">
        <f>IFERROR(INDEX(Sales!$D$5:$ABF$18,MATCH(UsagePerHour!$B60,Sales!$C$5:$C$18,0),MATCH(UsagePerHour!SH$4,Sales!$D$3:$ABF$3,0))/SH$2*INDEX(Usage!$D$5:$ABF$11,MATCH(UsagePerHour!$B$52,Usage!$C$5:$C$11,0),MATCH(UsagePerHour!SH$4,Usage!$D$3:$ABF$3,0)),"")</f>
        <v/>
      </c>
      <c r="SI60" s="6" t="str">
        <f>IFERROR(INDEX(Sales!$D$5:$ABF$18,MATCH(UsagePerHour!$B60,Sales!$C$5:$C$18,0),MATCH(UsagePerHour!SI$4,Sales!$D$3:$ABF$3,0))/SI$2*INDEX(Usage!$D$5:$ABF$11,MATCH(UsagePerHour!$B$52,Usage!$C$5:$C$11,0),MATCH(UsagePerHour!SI$4,Usage!$D$3:$ABF$3,0)),"")</f>
        <v/>
      </c>
      <c r="SJ60" s="6" t="str">
        <f>IFERROR(INDEX(Sales!$D$5:$ABF$18,MATCH(UsagePerHour!$B60,Sales!$C$5:$C$18,0),MATCH(UsagePerHour!SJ$4,Sales!$D$3:$ABF$3,0))/SJ$2*INDEX(Usage!$D$5:$ABF$11,MATCH(UsagePerHour!$B$52,Usage!$C$5:$C$11,0),MATCH(UsagePerHour!SJ$4,Usage!$D$3:$ABF$3,0)),"")</f>
        <v/>
      </c>
      <c r="SK60" s="6" t="str">
        <f>IFERROR(INDEX(Sales!$D$5:$ABF$18,MATCH(UsagePerHour!$B60,Sales!$C$5:$C$18,0),MATCH(UsagePerHour!SK$4,Sales!$D$3:$ABF$3,0))/SK$2*INDEX(Usage!$D$5:$ABF$11,MATCH(UsagePerHour!$B$52,Usage!$C$5:$C$11,0),MATCH(UsagePerHour!SK$4,Usage!$D$3:$ABF$3,0)),"")</f>
        <v/>
      </c>
      <c r="SL60" s="6" t="str">
        <f>IFERROR(INDEX(Sales!$D$5:$ABF$18,MATCH(UsagePerHour!$B60,Sales!$C$5:$C$18,0),MATCH(UsagePerHour!SL$4,Sales!$D$3:$ABF$3,0))/SL$2*INDEX(Usage!$D$5:$ABF$11,MATCH(UsagePerHour!$B$52,Usage!$C$5:$C$11,0),MATCH(UsagePerHour!SL$4,Usage!$D$3:$ABF$3,0)),"")</f>
        <v/>
      </c>
      <c r="SM60" s="6" t="str">
        <f>IFERROR(INDEX(Sales!$D$5:$ABF$18,MATCH(UsagePerHour!$B60,Sales!$C$5:$C$18,0),MATCH(UsagePerHour!SM$4,Sales!$D$3:$ABF$3,0))/SM$2*INDEX(Usage!$D$5:$ABF$11,MATCH(UsagePerHour!$B$52,Usage!$C$5:$C$11,0),MATCH(UsagePerHour!SM$4,Usage!$D$3:$ABF$3,0)),"")</f>
        <v/>
      </c>
      <c r="SN60" s="6" t="str">
        <f>IFERROR(INDEX(Sales!$D$5:$ABF$18,MATCH(UsagePerHour!$B60,Sales!$C$5:$C$18,0),MATCH(UsagePerHour!SN$4,Sales!$D$3:$ABF$3,0))/SN$2*INDEX(Usage!$D$5:$ABF$11,MATCH(UsagePerHour!$B$52,Usage!$C$5:$C$11,0),MATCH(UsagePerHour!SN$4,Usage!$D$3:$ABF$3,0)),"")</f>
        <v/>
      </c>
      <c r="SO60" s="6" t="str">
        <f>IFERROR(INDEX(Sales!$D$5:$ABF$18,MATCH(UsagePerHour!$B60,Sales!$C$5:$C$18,0),MATCH(UsagePerHour!SO$4,Sales!$D$3:$ABF$3,0))/SO$2*INDEX(Usage!$D$5:$ABF$11,MATCH(UsagePerHour!$B$52,Usage!$C$5:$C$11,0),MATCH(UsagePerHour!SO$4,Usage!$D$3:$ABF$3,0)),"")</f>
        <v/>
      </c>
      <c r="SP60" s="6" t="str">
        <f>IFERROR(INDEX(Sales!$D$5:$ABF$18,MATCH(UsagePerHour!$B60,Sales!$C$5:$C$18,0),MATCH(UsagePerHour!SP$4,Sales!$D$3:$ABF$3,0))/SP$2*INDEX(Usage!$D$5:$ABF$11,MATCH(UsagePerHour!$B$52,Usage!$C$5:$C$11,0),MATCH(UsagePerHour!SP$4,Usage!$D$3:$ABF$3,0)),"")</f>
        <v/>
      </c>
      <c r="SQ60" s="6" t="str">
        <f>IFERROR(INDEX(Sales!$D$5:$ABF$18,MATCH(UsagePerHour!$B60,Sales!$C$5:$C$18,0),MATCH(UsagePerHour!SQ$4,Sales!$D$3:$ABF$3,0))/SQ$2*INDEX(Usage!$D$5:$ABF$11,MATCH(UsagePerHour!$B$52,Usage!$C$5:$C$11,0),MATCH(UsagePerHour!SQ$4,Usage!$D$3:$ABF$3,0)),"")</f>
        <v/>
      </c>
      <c r="SR60" s="6" t="str">
        <f>IFERROR(INDEX(Sales!$D$5:$ABF$18,MATCH(UsagePerHour!$B60,Sales!$C$5:$C$18,0),MATCH(UsagePerHour!SR$4,Sales!$D$3:$ABF$3,0))/SR$2*INDEX(Usage!$D$5:$ABF$11,MATCH(UsagePerHour!$B$52,Usage!$C$5:$C$11,0),MATCH(UsagePerHour!SR$4,Usage!$D$3:$ABF$3,0)),"")</f>
        <v/>
      </c>
      <c r="SS60" s="6" t="str">
        <f>IFERROR(INDEX(Sales!$D$5:$ABF$18,MATCH(UsagePerHour!$B60,Sales!$C$5:$C$18,0),MATCH(UsagePerHour!SS$4,Sales!$D$3:$ABF$3,0))/SS$2*INDEX(Usage!$D$5:$ABF$11,MATCH(UsagePerHour!$B$52,Usage!$C$5:$C$11,0),MATCH(UsagePerHour!SS$4,Usage!$D$3:$ABF$3,0)),"")</f>
        <v/>
      </c>
      <c r="ST60" s="6" t="str">
        <f>IFERROR(INDEX(Sales!$D$5:$ABF$18,MATCH(UsagePerHour!$B60,Sales!$C$5:$C$18,0),MATCH(UsagePerHour!ST$4,Sales!$D$3:$ABF$3,0))/ST$2*INDEX(Usage!$D$5:$ABF$11,MATCH(UsagePerHour!$B$52,Usage!$C$5:$C$11,0),MATCH(UsagePerHour!ST$4,Usage!$D$3:$ABF$3,0)),"")</f>
        <v/>
      </c>
      <c r="SU60" s="6" t="str">
        <f>IFERROR(INDEX(Sales!$D$5:$ABF$18,MATCH(UsagePerHour!$B60,Sales!$C$5:$C$18,0),MATCH(UsagePerHour!SU$4,Sales!$D$3:$ABF$3,0))/SU$2*INDEX(Usage!$D$5:$ABF$11,MATCH(UsagePerHour!$B$52,Usage!$C$5:$C$11,0),MATCH(UsagePerHour!SU$4,Usage!$D$3:$ABF$3,0)),"")</f>
        <v/>
      </c>
      <c r="SV60" s="6" t="str">
        <f>IFERROR(INDEX(Sales!$D$5:$ABF$18,MATCH(UsagePerHour!$B60,Sales!$C$5:$C$18,0),MATCH(UsagePerHour!SV$4,Sales!$D$3:$ABF$3,0))/SV$2*INDEX(Usage!$D$5:$ABF$11,MATCH(UsagePerHour!$B$52,Usage!$C$5:$C$11,0),MATCH(UsagePerHour!SV$4,Usage!$D$3:$ABF$3,0)),"")</f>
        <v/>
      </c>
      <c r="SW60" s="6" t="str">
        <f>IFERROR(INDEX(Sales!$D$5:$ABF$18,MATCH(UsagePerHour!$B60,Sales!$C$5:$C$18,0),MATCH(UsagePerHour!SW$4,Sales!$D$3:$ABF$3,0))/SW$2*INDEX(Usage!$D$5:$ABF$11,MATCH(UsagePerHour!$B$52,Usage!$C$5:$C$11,0),MATCH(UsagePerHour!SW$4,Usage!$D$3:$ABF$3,0)),"")</f>
        <v/>
      </c>
      <c r="SX60" s="6" t="str">
        <f>IFERROR(INDEX(Sales!$D$5:$ABF$18,MATCH(UsagePerHour!$B60,Sales!$C$5:$C$18,0),MATCH(UsagePerHour!SX$4,Sales!$D$3:$ABF$3,0))/SX$2*INDEX(Usage!$D$5:$ABF$11,MATCH(UsagePerHour!$B$52,Usage!$C$5:$C$11,0),MATCH(UsagePerHour!SX$4,Usage!$D$3:$ABF$3,0)),"")</f>
        <v/>
      </c>
      <c r="SY60" s="6" t="str">
        <f>IFERROR(INDEX(Sales!$D$5:$ABF$18,MATCH(UsagePerHour!$B60,Sales!$C$5:$C$18,0),MATCH(UsagePerHour!SY$4,Sales!$D$3:$ABF$3,0))/SY$2*INDEX(Usage!$D$5:$ABF$11,MATCH(UsagePerHour!$B$52,Usage!$C$5:$C$11,0),MATCH(UsagePerHour!SY$4,Usage!$D$3:$ABF$3,0)),"")</f>
        <v/>
      </c>
      <c r="SZ60" s="6" t="str">
        <f>IFERROR(INDEX(Sales!$D$5:$ABF$18,MATCH(UsagePerHour!$B60,Sales!$C$5:$C$18,0),MATCH(UsagePerHour!SZ$4,Sales!$D$3:$ABF$3,0))/SZ$2*INDEX(Usage!$D$5:$ABF$11,MATCH(UsagePerHour!$B$52,Usage!$C$5:$C$11,0),MATCH(UsagePerHour!SZ$4,Usage!$D$3:$ABF$3,0)),"")</f>
        <v/>
      </c>
      <c r="TA60" s="6" t="str">
        <f>IFERROR(INDEX(Sales!$D$5:$ABF$18,MATCH(UsagePerHour!$B60,Sales!$C$5:$C$18,0),MATCH(UsagePerHour!TA$4,Sales!$D$3:$ABF$3,0))/TA$2*INDEX(Usage!$D$5:$ABF$11,MATCH(UsagePerHour!$B$52,Usage!$C$5:$C$11,0),MATCH(UsagePerHour!TA$4,Usage!$D$3:$ABF$3,0)),"")</f>
        <v/>
      </c>
      <c r="TB60" s="6" t="str">
        <f>IFERROR(INDEX(Sales!$D$5:$ABF$18,MATCH(UsagePerHour!$B60,Sales!$C$5:$C$18,0),MATCH(UsagePerHour!TB$4,Sales!$D$3:$ABF$3,0))/TB$2*INDEX(Usage!$D$5:$ABF$11,MATCH(UsagePerHour!$B$52,Usage!$C$5:$C$11,0),MATCH(UsagePerHour!TB$4,Usage!$D$3:$ABF$3,0)),"")</f>
        <v/>
      </c>
      <c r="TC60" s="6" t="str">
        <f>IFERROR(INDEX(Sales!$D$5:$ABF$18,MATCH(UsagePerHour!$B60,Sales!$C$5:$C$18,0),MATCH(UsagePerHour!TC$4,Sales!$D$3:$ABF$3,0))/TC$2*INDEX(Usage!$D$5:$ABF$11,MATCH(UsagePerHour!$B$52,Usage!$C$5:$C$11,0),MATCH(UsagePerHour!TC$4,Usage!$D$3:$ABF$3,0)),"")</f>
        <v/>
      </c>
      <c r="TD60" s="6" t="str">
        <f>IFERROR(INDEX(Sales!$D$5:$ABF$18,MATCH(UsagePerHour!$B60,Sales!$C$5:$C$18,0),MATCH(UsagePerHour!TD$4,Sales!$D$3:$ABF$3,0))/TD$2*INDEX(Usage!$D$5:$ABF$11,MATCH(UsagePerHour!$B$52,Usage!$C$5:$C$11,0),MATCH(UsagePerHour!TD$4,Usage!$D$3:$ABF$3,0)),"")</f>
        <v/>
      </c>
      <c r="TE60" s="6" t="str">
        <f>IFERROR(INDEX(Sales!$D$5:$ABF$18,MATCH(UsagePerHour!$B60,Sales!$C$5:$C$18,0),MATCH(UsagePerHour!TE$4,Sales!$D$3:$ABF$3,0))/TE$2*INDEX(Usage!$D$5:$ABF$11,MATCH(UsagePerHour!$B$52,Usage!$C$5:$C$11,0),MATCH(UsagePerHour!TE$4,Usage!$D$3:$ABF$3,0)),"")</f>
        <v/>
      </c>
      <c r="TF60" s="6" t="str">
        <f>IFERROR(INDEX(Sales!$D$5:$ABF$18,MATCH(UsagePerHour!$B60,Sales!$C$5:$C$18,0),MATCH(UsagePerHour!TF$4,Sales!$D$3:$ABF$3,0))/TF$2*INDEX(Usage!$D$5:$ABF$11,MATCH(UsagePerHour!$B$52,Usage!$C$5:$C$11,0),MATCH(UsagePerHour!TF$4,Usage!$D$3:$ABF$3,0)),"")</f>
        <v/>
      </c>
      <c r="TG60" s="6" t="str">
        <f>IFERROR(INDEX(Sales!$D$5:$ABF$18,MATCH(UsagePerHour!$B60,Sales!$C$5:$C$18,0),MATCH(UsagePerHour!TG$4,Sales!$D$3:$ABF$3,0))/TG$2*INDEX(Usage!$D$5:$ABF$11,MATCH(UsagePerHour!$B$52,Usage!$C$5:$C$11,0),MATCH(UsagePerHour!TG$4,Usage!$D$3:$ABF$3,0)),"")</f>
        <v/>
      </c>
      <c r="TH60" s="6" t="str">
        <f>IFERROR(INDEX(Sales!$D$5:$ABF$18,MATCH(UsagePerHour!$B60,Sales!$C$5:$C$18,0),MATCH(UsagePerHour!TH$4,Sales!$D$3:$ABF$3,0))/TH$2*INDEX(Usage!$D$5:$ABF$11,MATCH(UsagePerHour!$B$52,Usage!$C$5:$C$11,0),MATCH(UsagePerHour!TH$4,Usage!$D$3:$ABF$3,0)),"")</f>
        <v/>
      </c>
      <c r="TI60" s="6" t="str">
        <f>IFERROR(INDEX(Sales!$D$5:$ABF$18,MATCH(UsagePerHour!$B60,Sales!$C$5:$C$18,0),MATCH(UsagePerHour!TI$4,Sales!$D$3:$ABF$3,0))/TI$2*INDEX(Usage!$D$5:$ABF$11,MATCH(UsagePerHour!$B$52,Usage!$C$5:$C$11,0),MATCH(UsagePerHour!TI$4,Usage!$D$3:$ABF$3,0)),"")</f>
        <v/>
      </c>
      <c r="TJ60" s="6" t="str">
        <f>IFERROR(INDEX(Sales!$D$5:$ABF$18,MATCH(UsagePerHour!$B60,Sales!$C$5:$C$18,0),MATCH(UsagePerHour!TJ$4,Sales!$D$3:$ABF$3,0))/TJ$2*INDEX(Usage!$D$5:$ABF$11,MATCH(UsagePerHour!$B$52,Usage!$C$5:$C$11,0),MATCH(UsagePerHour!TJ$4,Usage!$D$3:$ABF$3,0)),"")</f>
        <v/>
      </c>
      <c r="TK60" s="6" t="str">
        <f>IFERROR(INDEX(Sales!$D$5:$ABF$18,MATCH(UsagePerHour!$B60,Sales!$C$5:$C$18,0),MATCH(UsagePerHour!TK$4,Sales!$D$3:$ABF$3,0))/TK$2*INDEX(Usage!$D$5:$ABF$11,MATCH(UsagePerHour!$B$52,Usage!$C$5:$C$11,0),MATCH(UsagePerHour!TK$4,Usage!$D$3:$ABF$3,0)),"")</f>
        <v/>
      </c>
      <c r="TL60" s="6" t="str">
        <f>IFERROR(INDEX(Sales!$D$5:$ABF$18,MATCH(UsagePerHour!$B60,Sales!$C$5:$C$18,0),MATCH(UsagePerHour!TL$4,Sales!$D$3:$ABF$3,0))/TL$2*INDEX(Usage!$D$5:$ABF$11,MATCH(UsagePerHour!$B$52,Usage!$C$5:$C$11,0),MATCH(UsagePerHour!TL$4,Usage!$D$3:$ABF$3,0)),"")</f>
        <v/>
      </c>
      <c r="TM60" s="6" t="str">
        <f>IFERROR(INDEX(Sales!$D$5:$ABF$18,MATCH(UsagePerHour!$B60,Sales!$C$5:$C$18,0),MATCH(UsagePerHour!TM$4,Sales!$D$3:$ABF$3,0))/TM$2*INDEX(Usage!$D$5:$ABF$11,MATCH(UsagePerHour!$B$52,Usage!$C$5:$C$11,0),MATCH(UsagePerHour!TM$4,Usage!$D$3:$ABF$3,0)),"")</f>
        <v/>
      </c>
      <c r="TN60" s="6" t="str">
        <f>IFERROR(INDEX(Sales!$D$5:$ABF$18,MATCH(UsagePerHour!$B60,Sales!$C$5:$C$18,0),MATCH(UsagePerHour!TN$4,Sales!$D$3:$ABF$3,0))/TN$2*INDEX(Usage!$D$5:$ABF$11,MATCH(UsagePerHour!$B$52,Usage!$C$5:$C$11,0),MATCH(UsagePerHour!TN$4,Usage!$D$3:$ABF$3,0)),"")</f>
        <v/>
      </c>
      <c r="TO60" s="6" t="str">
        <f>IFERROR(INDEX(Sales!$D$5:$ABF$18,MATCH(UsagePerHour!$B60,Sales!$C$5:$C$18,0),MATCH(UsagePerHour!TO$4,Sales!$D$3:$ABF$3,0))/TO$2*INDEX(Usage!$D$5:$ABF$11,MATCH(UsagePerHour!$B$52,Usage!$C$5:$C$11,0),MATCH(UsagePerHour!TO$4,Usage!$D$3:$ABF$3,0)),"")</f>
        <v/>
      </c>
      <c r="TP60" s="6" t="str">
        <f>IFERROR(INDEX(Sales!$D$5:$ABF$18,MATCH(UsagePerHour!$B60,Sales!$C$5:$C$18,0),MATCH(UsagePerHour!TP$4,Sales!$D$3:$ABF$3,0))/TP$2*INDEX(Usage!$D$5:$ABF$11,MATCH(UsagePerHour!$B$52,Usage!$C$5:$C$11,0),MATCH(UsagePerHour!TP$4,Usage!$D$3:$ABF$3,0)),"")</f>
        <v/>
      </c>
      <c r="TQ60" s="6" t="str">
        <f>IFERROR(INDEX(Sales!$D$5:$ABF$18,MATCH(UsagePerHour!$B60,Sales!$C$5:$C$18,0),MATCH(UsagePerHour!TQ$4,Sales!$D$3:$ABF$3,0))/TQ$2*INDEX(Usage!$D$5:$ABF$11,MATCH(UsagePerHour!$B$52,Usage!$C$5:$C$11,0),MATCH(UsagePerHour!TQ$4,Usage!$D$3:$ABF$3,0)),"")</f>
        <v/>
      </c>
      <c r="TR60" s="6" t="str">
        <f>IFERROR(INDEX(Sales!$D$5:$ABF$18,MATCH(UsagePerHour!$B60,Sales!$C$5:$C$18,0),MATCH(UsagePerHour!TR$4,Sales!$D$3:$ABF$3,0))/TR$2*INDEX(Usage!$D$5:$ABF$11,MATCH(UsagePerHour!$B$52,Usage!$C$5:$C$11,0),MATCH(UsagePerHour!TR$4,Usage!$D$3:$ABF$3,0)),"")</f>
        <v/>
      </c>
      <c r="TS60" s="6" t="str">
        <f>IFERROR(INDEX(Sales!$D$5:$ABF$18,MATCH(UsagePerHour!$B60,Sales!$C$5:$C$18,0),MATCH(UsagePerHour!TS$4,Sales!$D$3:$ABF$3,0))/TS$2*INDEX(Usage!$D$5:$ABF$11,MATCH(UsagePerHour!$B$52,Usage!$C$5:$C$11,0),MATCH(UsagePerHour!TS$4,Usage!$D$3:$ABF$3,0)),"")</f>
        <v/>
      </c>
      <c r="TT60" s="6" t="str">
        <f>IFERROR(INDEX(Sales!$D$5:$ABF$18,MATCH(UsagePerHour!$B60,Sales!$C$5:$C$18,0),MATCH(UsagePerHour!TT$4,Sales!$D$3:$ABF$3,0))/TT$2*INDEX(Usage!$D$5:$ABF$11,MATCH(UsagePerHour!$B$52,Usage!$C$5:$C$11,0),MATCH(UsagePerHour!TT$4,Usage!$D$3:$ABF$3,0)),"")</f>
        <v/>
      </c>
      <c r="TU60" s="6" t="str">
        <f>IFERROR(INDEX(Sales!$D$5:$ABF$18,MATCH(UsagePerHour!$B60,Sales!$C$5:$C$18,0),MATCH(UsagePerHour!TU$4,Sales!$D$3:$ABF$3,0))/TU$2*INDEX(Usage!$D$5:$ABF$11,MATCH(UsagePerHour!$B$52,Usage!$C$5:$C$11,0),MATCH(UsagePerHour!TU$4,Usage!$D$3:$ABF$3,0)),"")</f>
        <v/>
      </c>
      <c r="TV60" s="6" t="str">
        <f>IFERROR(INDEX(Sales!$D$5:$ABF$18,MATCH(UsagePerHour!$B60,Sales!$C$5:$C$18,0),MATCH(UsagePerHour!TV$4,Sales!$D$3:$ABF$3,0))/TV$2*INDEX(Usage!$D$5:$ABF$11,MATCH(UsagePerHour!$B$52,Usage!$C$5:$C$11,0),MATCH(UsagePerHour!TV$4,Usage!$D$3:$ABF$3,0)),"")</f>
        <v/>
      </c>
      <c r="TW60" s="6" t="str">
        <f>IFERROR(INDEX(Sales!$D$5:$ABF$18,MATCH(UsagePerHour!$B60,Sales!$C$5:$C$18,0),MATCH(UsagePerHour!TW$4,Sales!$D$3:$ABF$3,0))/TW$2*INDEX(Usage!$D$5:$ABF$11,MATCH(UsagePerHour!$B$52,Usage!$C$5:$C$11,0),MATCH(UsagePerHour!TW$4,Usage!$D$3:$ABF$3,0)),"")</f>
        <v/>
      </c>
      <c r="TX60" s="6" t="str">
        <f>IFERROR(INDEX(Sales!$D$5:$ABF$18,MATCH(UsagePerHour!$B60,Sales!$C$5:$C$18,0),MATCH(UsagePerHour!TX$4,Sales!$D$3:$ABF$3,0))/TX$2*INDEX(Usage!$D$5:$ABF$11,MATCH(UsagePerHour!$B$52,Usage!$C$5:$C$11,0),MATCH(UsagePerHour!TX$4,Usage!$D$3:$ABF$3,0)),"")</f>
        <v/>
      </c>
      <c r="TY60" s="6" t="str">
        <f>IFERROR(INDEX(Sales!$D$5:$ABF$18,MATCH(UsagePerHour!$B60,Sales!$C$5:$C$18,0),MATCH(UsagePerHour!TY$4,Sales!$D$3:$ABF$3,0))/TY$2*INDEX(Usage!$D$5:$ABF$11,MATCH(UsagePerHour!$B$52,Usage!$C$5:$C$11,0),MATCH(UsagePerHour!TY$4,Usage!$D$3:$ABF$3,0)),"")</f>
        <v/>
      </c>
      <c r="TZ60" s="6" t="str">
        <f>IFERROR(INDEX(Sales!$D$5:$ABF$18,MATCH(UsagePerHour!$B60,Sales!$C$5:$C$18,0),MATCH(UsagePerHour!TZ$4,Sales!$D$3:$ABF$3,0))/TZ$2*INDEX(Usage!$D$5:$ABF$11,MATCH(UsagePerHour!$B$52,Usage!$C$5:$C$11,0),MATCH(UsagePerHour!TZ$4,Usage!$D$3:$ABF$3,0)),"")</f>
        <v/>
      </c>
      <c r="UA60" s="6" t="str">
        <f>IFERROR(INDEX(Sales!$D$5:$ABF$18,MATCH(UsagePerHour!$B60,Sales!$C$5:$C$18,0),MATCH(UsagePerHour!UA$4,Sales!$D$3:$ABF$3,0))/UA$2*INDEX(Usage!$D$5:$ABF$11,MATCH(UsagePerHour!$B$52,Usage!$C$5:$C$11,0),MATCH(UsagePerHour!UA$4,Usage!$D$3:$ABF$3,0)),"")</f>
        <v/>
      </c>
      <c r="UB60" s="6" t="str">
        <f>IFERROR(INDEX(Sales!$D$5:$ABF$18,MATCH(UsagePerHour!$B60,Sales!$C$5:$C$18,0),MATCH(UsagePerHour!UB$4,Sales!$D$3:$ABF$3,0))/UB$2*INDEX(Usage!$D$5:$ABF$11,MATCH(UsagePerHour!$B$52,Usage!$C$5:$C$11,0),MATCH(UsagePerHour!UB$4,Usage!$D$3:$ABF$3,0)),"")</f>
        <v/>
      </c>
      <c r="UC60" s="6" t="str">
        <f>IFERROR(INDEX(Sales!$D$5:$ABF$18,MATCH(UsagePerHour!$B60,Sales!$C$5:$C$18,0),MATCH(UsagePerHour!UC$4,Sales!$D$3:$ABF$3,0))/UC$2*INDEX(Usage!$D$5:$ABF$11,MATCH(UsagePerHour!$B$52,Usage!$C$5:$C$11,0),MATCH(UsagePerHour!UC$4,Usage!$D$3:$ABF$3,0)),"")</f>
        <v/>
      </c>
      <c r="UD60" s="6" t="str">
        <f>IFERROR(INDEX(Sales!$D$5:$ABF$18,MATCH(UsagePerHour!$B60,Sales!$C$5:$C$18,0),MATCH(UsagePerHour!UD$4,Sales!$D$3:$ABF$3,0))/UD$2*INDEX(Usage!$D$5:$ABF$11,MATCH(UsagePerHour!$B$52,Usage!$C$5:$C$11,0),MATCH(UsagePerHour!UD$4,Usage!$D$3:$ABF$3,0)),"")</f>
        <v/>
      </c>
      <c r="UE60" s="6" t="str">
        <f>IFERROR(INDEX(Sales!$D$5:$ABF$18,MATCH(UsagePerHour!$B60,Sales!$C$5:$C$18,0),MATCH(UsagePerHour!UE$4,Sales!$D$3:$ABF$3,0))/UE$2*INDEX(Usage!$D$5:$ABF$11,MATCH(UsagePerHour!$B$52,Usage!$C$5:$C$11,0),MATCH(UsagePerHour!UE$4,Usage!$D$3:$ABF$3,0)),"")</f>
        <v/>
      </c>
      <c r="UF60" s="6" t="str">
        <f>IFERROR(INDEX(Sales!$D$5:$ABF$18,MATCH(UsagePerHour!$B60,Sales!$C$5:$C$18,0),MATCH(UsagePerHour!UF$4,Sales!$D$3:$ABF$3,0))/UF$2*INDEX(Usage!$D$5:$ABF$11,MATCH(UsagePerHour!$B$52,Usage!$C$5:$C$11,0),MATCH(UsagePerHour!UF$4,Usage!$D$3:$ABF$3,0)),"")</f>
        <v/>
      </c>
      <c r="UG60" s="6" t="str">
        <f>IFERROR(INDEX(Sales!$D$5:$ABF$18,MATCH(UsagePerHour!$B60,Sales!$C$5:$C$18,0),MATCH(UsagePerHour!UG$4,Sales!$D$3:$ABF$3,0))/UG$2*INDEX(Usage!$D$5:$ABF$11,MATCH(UsagePerHour!$B$52,Usage!$C$5:$C$11,0),MATCH(UsagePerHour!UG$4,Usage!$D$3:$ABF$3,0)),"")</f>
        <v/>
      </c>
      <c r="UH60" s="6" t="str">
        <f>IFERROR(INDEX(Sales!$D$5:$ABF$18,MATCH(UsagePerHour!$B60,Sales!$C$5:$C$18,0),MATCH(UsagePerHour!UH$4,Sales!$D$3:$ABF$3,0))/UH$2*INDEX(Usage!$D$5:$ABF$11,MATCH(UsagePerHour!$B$52,Usage!$C$5:$C$11,0),MATCH(UsagePerHour!UH$4,Usage!$D$3:$ABF$3,0)),"")</f>
        <v/>
      </c>
      <c r="UI60" s="6" t="str">
        <f>IFERROR(INDEX(Sales!$D$5:$ABF$18,MATCH(UsagePerHour!$B60,Sales!$C$5:$C$18,0),MATCH(UsagePerHour!UI$4,Sales!$D$3:$ABF$3,0))/UI$2*INDEX(Usage!$D$5:$ABF$11,MATCH(UsagePerHour!$B$52,Usage!$C$5:$C$11,0),MATCH(UsagePerHour!UI$4,Usage!$D$3:$ABF$3,0)),"")</f>
        <v/>
      </c>
      <c r="UJ60" s="6" t="str">
        <f>IFERROR(INDEX(Sales!$D$5:$ABF$18,MATCH(UsagePerHour!$B60,Sales!$C$5:$C$18,0),MATCH(UsagePerHour!UJ$4,Sales!$D$3:$ABF$3,0))/UJ$2*INDEX(Usage!$D$5:$ABF$11,MATCH(UsagePerHour!$B$52,Usage!$C$5:$C$11,0),MATCH(UsagePerHour!UJ$4,Usage!$D$3:$ABF$3,0)),"")</f>
        <v/>
      </c>
      <c r="UK60" s="6" t="str">
        <f>IFERROR(INDEX(Sales!$D$5:$ABF$18,MATCH(UsagePerHour!$B60,Sales!$C$5:$C$18,0),MATCH(UsagePerHour!UK$4,Sales!$D$3:$ABF$3,0))/UK$2*INDEX(Usage!$D$5:$ABF$11,MATCH(UsagePerHour!$B$52,Usage!$C$5:$C$11,0),MATCH(UsagePerHour!UK$4,Usage!$D$3:$ABF$3,0)),"")</f>
        <v/>
      </c>
      <c r="UL60" s="6" t="str">
        <f>IFERROR(INDEX(Sales!$D$5:$ABF$18,MATCH(UsagePerHour!$B60,Sales!$C$5:$C$18,0),MATCH(UsagePerHour!UL$4,Sales!$D$3:$ABF$3,0))/UL$2*INDEX(Usage!$D$5:$ABF$11,MATCH(UsagePerHour!$B$52,Usage!$C$5:$C$11,0),MATCH(UsagePerHour!UL$4,Usage!$D$3:$ABF$3,0)),"")</f>
        <v/>
      </c>
      <c r="UM60" s="6" t="str">
        <f>IFERROR(INDEX(Sales!$D$5:$ABF$18,MATCH(UsagePerHour!$B60,Sales!$C$5:$C$18,0),MATCH(UsagePerHour!UM$4,Sales!$D$3:$ABF$3,0))/UM$2*INDEX(Usage!$D$5:$ABF$11,MATCH(UsagePerHour!$B$52,Usage!$C$5:$C$11,0),MATCH(UsagePerHour!UM$4,Usage!$D$3:$ABF$3,0)),"")</f>
        <v/>
      </c>
      <c r="UN60" s="6" t="str">
        <f>IFERROR(INDEX(Sales!$D$5:$ABF$18,MATCH(UsagePerHour!$B60,Sales!$C$5:$C$18,0),MATCH(UsagePerHour!UN$4,Sales!$D$3:$ABF$3,0))/UN$2*INDEX(Usage!$D$5:$ABF$11,MATCH(UsagePerHour!$B$52,Usage!$C$5:$C$11,0),MATCH(UsagePerHour!UN$4,Usage!$D$3:$ABF$3,0)),"")</f>
        <v/>
      </c>
      <c r="UO60" s="6" t="str">
        <f>IFERROR(INDEX(Sales!$D$5:$ABF$18,MATCH(UsagePerHour!$B60,Sales!$C$5:$C$18,0),MATCH(UsagePerHour!UO$4,Sales!$D$3:$ABF$3,0))/UO$2*INDEX(Usage!$D$5:$ABF$11,MATCH(UsagePerHour!$B$52,Usage!$C$5:$C$11,0),MATCH(UsagePerHour!UO$4,Usage!$D$3:$ABF$3,0)),"")</f>
        <v/>
      </c>
      <c r="UP60" s="6" t="str">
        <f>IFERROR(INDEX(Sales!$D$5:$ABF$18,MATCH(UsagePerHour!$B60,Sales!$C$5:$C$18,0),MATCH(UsagePerHour!UP$4,Sales!$D$3:$ABF$3,0))/UP$2*INDEX(Usage!$D$5:$ABF$11,MATCH(UsagePerHour!$B$52,Usage!$C$5:$C$11,0),MATCH(UsagePerHour!UP$4,Usage!$D$3:$ABF$3,0)),"")</f>
        <v/>
      </c>
      <c r="UQ60" s="6" t="str">
        <f>IFERROR(INDEX(Sales!$D$5:$ABF$18,MATCH(UsagePerHour!$B60,Sales!$C$5:$C$18,0),MATCH(UsagePerHour!UQ$4,Sales!$D$3:$ABF$3,0))/UQ$2*INDEX(Usage!$D$5:$ABF$11,MATCH(UsagePerHour!$B$52,Usage!$C$5:$C$11,0),MATCH(UsagePerHour!UQ$4,Usage!$D$3:$ABF$3,0)),"")</f>
        <v/>
      </c>
      <c r="UR60" s="6" t="str">
        <f>IFERROR(INDEX(Sales!$D$5:$ABF$18,MATCH(UsagePerHour!$B60,Sales!$C$5:$C$18,0),MATCH(UsagePerHour!UR$4,Sales!$D$3:$ABF$3,0))/UR$2*INDEX(Usage!$D$5:$ABF$11,MATCH(UsagePerHour!$B$52,Usage!$C$5:$C$11,0),MATCH(UsagePerHour!UR$4,Usage!$D$3:$ABF$3,0)),"")</f>
        <v/>
      </c>
      <c r="US60" s="6" t="str">
        <f>IFERROR(INDEX(Sales!$D$5:$ABF$18,MATCH(UsagePerHour!$B60,Sales!$C$5:$C$18,0),MATCH(UsagePerHour!US$4,Sales!$D$3:$ABF$3,0))/US$2*INDEX(Usage!$D$5:$ABF$11,MATCH(UsagePerHour!$B$52,Usage!$C$5:$C$11,0),MATCH(UsagePerHour!US$4,Usage!$D$3:$ABF$3,0)),"")</f>
        <v/>
      </c>
      <c r="UT60" s="6" t="str">
        <f>IFERROR(INDEX(Sales!$D$5:$ABF$18,MATCH(UsagePerHour!$B60,Sales!$C$5:$C$18,0),MATCH(UsagePerHour!UT$4,Sales!$D$3:$ABF$3,0))/UT$2*INDEX(Usage!$D$5:$ABF$11,MATCH(UsagePerHour!$B$52,Usage!$C$5:$C$11,0),MATCH(UsagePerHour!UT$4,Usage!$D$3:$ABF$3,0)),"")</f>
        <v/>
      </c>
      <c r="UU60" s="6" t="str">
        <f>IFERROR(INDEX(Sales!$D$5:$ABF$18,MATCH(UsagePerHour!$B60,Sales!$C$5:$C$18,0),MATCH(UsagePerHour!UU$4,Sales!$D$3:$ABF$3,0))/UU$2*INDEX(Usage!$D$5:$ABF$11,MATCH(UsagePerHour!$B$52,Usage!$C$5:$C$11,0),MATCH(UsagePerHour!UU$4,Usage!$D$3:$ABF$3,0)),"")</f>
        <v/>
      </c>
      <c r="UV60" s="6" t="str">
        <f>IFERROR(INDEX(Sales!$D$5:$ABF$18,MATCH(UsagePerHour!$B60,Sales!$C$5:$C$18,0),MATCH(UsagePerHour!UV$4,Sales!$D$3:$ABF$3,0))/UV$2*INDEX(Usage!$D$5:$ABF$11,MATCH(UsagePerHour!$B$52,Usage!$C$5:$C$11,0),MATCH(UsagePerHour!UV$4,Usage!$D$3:$ABF$3,0)),"")</f>
        <v/>
      </c>
      <c r="UW60" s="6" t="str">
        <f>IFERROR(INDEX(Sales!$D$5:$ABF$18,MATCH(UsagePerHour!$B60,Sales!$C$5:$C$18,0),MATCH(UsagePerHour!UW$4,Sales!$D$3:$ABF$3,0))/UW$2*INDEX(Usage!$D$5:$ABF$11,MATCH(UsagePerHour!$B$52,Usage!$C$5:$C$11,0),MATCH(UsagePerHour!UW$4,Usage!$D$3:$ABF$3,0)),"")</f>
        <v/>
      </c>
      <c r="UX60" s="6" t="str">
        <f>IFERROR(INDEX(Sales!$D$5:$ABF$18,MATCH(UsagePerHour!$B60,Sales!$C$5:$C$18,0),MATCH(UsagePerHour!UX$4,Sales!$D$3:$ABF$3,0))/UX$2*INDEX(Usage!$D$5:$ABF$11,MATCH(UsagePerHour!$B$52,Usage!$C$5:$C$11,0),MATCH(UsagePerHour!UX$4,Usage!$D$3:$ABF$3,0)),"")</f>
        <v/>
      </c>
      <c r="UY60" s="6" t="str">
        <f>IFERROR(INDEX(Sales!$D$5:$ABF$18,MATCH(UsagePerHour!$B60,Sales!$C$5:$C$18,0),MATCH(UsagePerHour!UY$4,Sales!$D$3:$ABF$3,0))/UY$2*INDEX(Usage!$D$5:$ABF$11,MATCH(UsagePerHour!$B$52,Usage!$C$5:$C$11,0),MATCH(UsagePerHour!UY$4,Usage!$D$3:$ABF$3,0)),"")</f>
        <v/>
      </c>
      <c r="UZ60" s="6" t="str">
        <f>IFERROR(INDEX(Sales!$D$5:$ABF$18,MATCH(UsagePerHour!$B60,Sales!$C$5:$C$18,0),MATCH(UsagePerHour!UZ$4,Sales!$D$3:$ABF$3,0))/UZ$2*INDEX(Usage!$D$5:$ABF$11,MATCH(UsagePerHour!$B$52,Usage!$C$5:$C$11,0),MATCH(UsagePerHour!UZ$4,Usage!$D$3:$ABF$3,0)),"")</f>
        <v/>
      </c>
      <c r="VA60" s="6" t="str">
        <f>IFERROR(INDEX(Sales!$D$5:$ABF$18,MATCH(UsagePerHour!$B60,Sales!$C$5:$C$18,0),MATCH(UsagePerHour!VA$4,Sales!$D$3:$ABF$3,0))/VA$2*INDEX(Usage!$D$5:$ABF$11,MATCH(UsagePerHour!$B$52,Usage!$C$5:$C$11,0),MATCH(UsagePerHour!VA$4,Usage!$D$3:$ABF$3,0)),"")</f>
        <v/>
      </c>
      <c r="VB60" s="6" t="str">
        <f>IFERROR(INDEX(Sales!$D$5:$ABF$18,MATCH(UsagePerHour!$B60,Sales!$C$5:$C$18,0),MATCH(UsagePerHour!VB$4,Sales!$D$3:$ABF$3,0))/VB$2*INDEX(Usage!$D$5:$ABF$11,MATCH(UsagePerHour!$B$52,Usage!$C$5:$C$11,0),MATCH(UsagePerHour!VB$4,Usage!$D$3:$ABF$3,0)),"")</f>
        <v/>
      </c>
      <c r="VC60" s="6" t="str">
        <f>IFERROR(INDEX(Sales!$D$5:$ABF$18,MATCH(UsagePerHour!$B60,Sales!$C$5:$C$18,0),MATCH(UsagePerHour!VC$4,Sales!$D$3:$ABF$3,0))/VC$2*INDEX(Usage!$D$5:$ABF$11,MATCH(UsagePerHour!$B$52,Usage!$C$5:$C$11,0),MATCH(UsagePerHour!VC$4,Usage!$D$3:$ABF$3,0)),"")</f>
        <v/>
      </c>
      <c r="VD60" s="6" t="str">
        <f>IFERROR(INDEX(Sales!$D$5:$ABF$18,MATCH(UsagePerHour!$B60,Sales!$C$5:$C$18,0),MATCH(UsagePerHour!VD$4,Sales!$D$3:$ABF$3,0))/VD$2*INDEX(Usage!$D$5:$ABF$11,MATCH(UsagePerHour!$B$52,Usage!$C$5:$C$11,0),MATCH(UsagePerHour!VD$4,Usage!$D$3:$ABF$3,0)),"")</f>
        <v/>
      </c>
      <c r="VE60" s="6" t="str">
        <f>IFERROR(INDEX(Sales!$D$5:$ABF$18,MATCH(UsagePerHour!$B60,Sales!$C$5:$C$18,0),MATCH(UsagePerHour!VE$4,Sales!$D$3:$ABF$3,0))/VE$2*INDEX(Usage!$D$5:$ABF$11,MATCH(UsagePerHour!$B$52,Usage!$C$5:$C$11,0),MATCH(UsagePerHour!VE$4,Usage!$D$3:$ABF$3,0)),"")</f>
        <v/>
      </c>
      <c r="VF60" s="6" t="str">
        <f>IFERROR(INDEX(Sales!$D$5:$ABF$18,MATCH(UsagePerHour!$B60,Sales!$C$5:$C$18,0),MATCH(UsagePerHour!VF$4,Sales!$D$3:$ABF$3,0))/VF$2*INDEX(Usage!$D$5:$ABF$11,MATCH(UsagePerHour!$B$52,Usage!$C$5:$C$11,0),MATCH(UsagePerHour!VF$4,Usage!$D$3:$ABF$3,0)),"")</f>
        <v/>
      </c>
      <c r="VG60" s="6" t="str">
        <f>IFERROR(INDEX(Sales!$D$5:$ABF$18,MATCH(UsagePerHour!$B60,Sales!$C$5:$C$18,0),MATCH(UsagePerHour!VG$4,Sales!$D$3:$ABF$3,0))/VG$2*INDEX(Usage!$D$5:$ABF$11,MATCH(UsagePerHour!$B$52,Usage!$C$5:$C$11,0),MATCH(UsagePerHour!VG$4,Usage!$D$3:$ABF$3,0)),"")</f>
        <v/>
      </c>
      <c r="VH60" s="6" t="str">
        <f>IFERROR(INDEX(Sales!$D$5:$ABF$18,MATCH(UsagePerHour!$B60,Sales!$C$5:$C$18,0),MATCH(UsagePerHour!VH$4,Sales!$D$3:$ABF$3,0))/VH$2*INDEX(Usage!$D$5:$ABF$11,MATCH(UsagePerHour!$B$52,Usage!$C$5:$C$11,0),MATCH(UsagePerHour!VH$4,Usage!$D$3:$ABF$3,0)),"")</f>
        <v/>
      </c>
      <c r="VI60" s="6" t="str">
        <f>IFERROR(INDEX(Sales!$D$5:$ABF$18,MATCH(UsagePerHour!$B60,Sales!$C$5:$C$18,0),MATCH(UsagePerHour!VI$4,Sales!$D$3:$ABF$3,0))/VI$2*INDEX(Usage!$D$5:$ABF$11,MATCH(UsagePerHour!$B$52,Usage!$C$5:$C$11,0),MATCH(UsagePerHour!VI$4,Usage!$D$3:$ABF$3,0)),"")</f>
        <v/>
      </c>
      <c r="VJ60" s="6" t="str">
        <f>IFERROR(INDEX(Sales!$D$5:$ABF$18,MATCH(UsagePerHour!$B60,Sales!$C$5:$C$18,0),MATCH(UsagePerHour!VJ$4,Sales!$D$3:$ABF$3,0))/VJ$2*INDEX(Usage!$D$5:$ABF$11,MATCH(UsagePerHour!$B$52,Usage!$C$5:$C$11,0),MATCH(UsagePerHour!VJ$4,Usage!$D$3:$ABF$3,0)),"")</f>
        <v/>
      </c>
      <c r="VK60" s="6" t="str">
        <f>IFERROR(INDEX(Sales!$D$5:$ABF$18,MATCH(UsagePerHour!$B60,Sales!$C$5:$C$18,0),MATCH(UsagePerHour!VK$4,Sales!$D$3:$ABF$3,0))/VK$2*INDEX(Usage!$D$5:$ABF$11,MATCH(UsagePerHour!$B$52,Usage!$C$5:$C$11,0),MATCH(UsagePerHour!VK$4,Usage!$D$3:$ABF$3,0)),"")</f>
        <v/>
      </c>
      <c r="VL60" s="6" t="str">
        <f>IFERROR(INDEX(Sales!$D$5:$ABF$18,MATCH(UsagePerHour!$B60,Sales!$C$5:$C$18,0),MATCH(UsagePerHour!VL$4,Sales!$D$3:$ABF$3,0))/VL$2*INDEX(Usage!$D$5:$ABF$11,MATCH(UsagePerHour!$B$52,Usage!$C$5:$C$11,0),MATCH(UsagePerHour!VL$4,Usage!$D$3:$ABF$3,0)),"")</f>
        <v/>
      </c>
      <c r="VM60" s="6" t="str">
        <f>IFERROR(INDEX(Sales!$D$5:$ABF$18,MATCH(UsagePerHour!$B60,Sales!$C$5:$C$18,0),MATCH(UsagePerHour!VM$4,Sales!$D$3:$ABF$3,0))/VM$2*INDEX(Usage!$D$5:$ABF$11,MATCH(UsagePerHour!$B$52,Usage!$C$5:$C$11,0),MATCH(UsagePerHour!VM$4,Usage!$D$3:$ABF$3,0)),"")</f>
        <v/>
      </c>
      <c r="VN60" s="6" t="str">
        <f>IFERROR(INDEX(Sales!$D$5:$ABF$18,MATCH(UsagePerHour!$B60,Sales!$C$5:$C$18,0),MATCH(UsagePerHour!VN$4,Sales!$D$3:$ABF$3,0))/VN$2*INDEX(Usage!$D$5:$ABF$11,MATCH(UsagePerHour!$B$52,Usage!$C$5:$C$11,0),MATCH(UsagePerHour!VN$4,Usage!$D$3:$ABF$3,0)),"")</f>
        <v/>
      </c>
      <c r="VO60" s="6" t="str">
        <f>IFERROR(INDEX(Sales!$D$5:$ABF$18,MATCH(UsagePerHour!$B60,Sales!$C$5:$C$18,0),MATCH(UsagePerHour!VO$4,Sales!$D$3:$ABF$3,0))/VO$2*INDEX(Usage!$D$5:$ABF$11,MATCH(UsagePerHour!$B$52,Usage!$C$5:$C$11,0),MATCH(UsagePerHour!VO$4,Usage!$D$3:$ABF$3,0)),"")</f>
        <v/>
      </c>
      <c r="VP60" s="6" t="str">
        <f>IFERROR(INDEX(Sales!$D$5:$ABF$18,MATCH(UsagePerHour!$B60,Sales!$C$5:$C$18,0),MATCH(UsagePerHour!VP$4,Sales!$D$3:$ABF$3,0))/VP$2*INDEX(Usage!$D$5:$ABF$11,MATCH(UsagePerHour!$B$52,Usage!$C$5:$C$11,0),MATCH(UsagePerHour!VP$4,Usage!$D$3:$ABF$3,0)),"")</f>
        <v/>
      </c>
      <c r="VQ60" s="6" t="str">
        <f>IFERROR(INDEX(Sales!$D$5:$ABF$18,MATCH(UsagePerHour!$B60,Sales!$C$5:$C$18,0),MATCH(UsagePerHour!VQ$4,Sales!$D$3:$ABF$3,0))/VQ$2*INDEX(Usage!$D$5:$ABF$11,MATCH(UsagePerHour!$B$52,Usage!$C$5:$C$11,0),MATCH(UsagePerHour!VQ$4,Usage!$D$3:$ABF$3,0)),"")</f>
        <v/>
      </c>
      <c r="VR60" s="6" t="str">
        <f>IFERROR(INDEX(Sales!$D$5:$ABF$18,MATCH(UsagePerHour!$B60,Sales!$C$5:$C$18,0),MATCH(UsagePerHour!VR$4,Sales!$D$3:$ABF$3,0))/VR$2*INDEX(Usage!$D$5:$ABF$11,MATCH(UsagePerHour!$B$52,Usage!$C$5:$C$11,0),MATCH(UsagePerHour!VR$4,Usage!$D$3:$ABF$3,0)),"")</f>
        <v/>
      </c>
      <c r="VS60" s="6" t="str">
        <f>IFERROR(INDEX(Sales!$D$5:$ABF$18,MATCH(UsagePerHour!$B60,Sales!$C$5:$C$18,0),MATCH(UsagePerHour!VS$4,Sales!$D$3:$ABF$3,0))/VS$2*INDEX(Usage!$D$5:$ABF$11,MATCH(UsagePerHour!$B$52,Usage!$C$5:$C$11,0),MATCH(UsagePerHour!VS$4,Usage!$D$3:$ABF$3,0)),"")</f>
        <v/>
      </c>
      <c r="VT60" s="6" t="str">
        <f>IFERROR(INDEX(Sales!$D$5:$ABF$18,MATCH(UsagePerHour!$B60,Sales!$C$5:$C$18,0),MATCH(UsagePerHour!VT$4,Sales!$D$3:$ABF$3,0))/VT$2*INDEX(Usage!$D$5:$ABF$11,MATCH(UsagePerHour!$B$52,Usage!$C$5:$C$11,0),MATCH(UsagePerHour!VT$4,Usage!$D$3:$ABF$3,0)),"")</f>
        <v/>
      </c>
      <c r="VU60" s="6" t="str">
        <f>IFERROR(INDEX(Sales!$D$5:$ABF$18,MATCH(UsagePerHour!$B60,Sales!$C$5:$C$18,0),MATCH(UsagePerHour!VU$4,Sales!$D$3:$ABF$3,0))/VU$2*INDEX(Usage!$D$5:$ABF$11,MATCH(UsagePerHour!$B$52,Usage!$C$5:$C$11,0),MATCH(UsagePerHour!VU$4,Usage!$D$3:$ABF$3,0)),"")</f>
        <v/>
      </c>
      <c r="VV60" s="6" t="str">
        <f>IFERROR(INDEX(Sales!$D$5:$ABF$18,MATCH(UsagePerHour!$B60,Sales!$C$5:$C$18,0),MATCH(UsagePerHour!VV$4,Sales!$D$3:$ABF$3,0))/VV$2*INDEX(Usage!$D$5:$ABF$11,MATCH(UsagePerHour!$B$52,Usage!$C$5:$C$11,0),MATCH(UsagePerHour!VV$4,Usage!$D$3:$ABF$3,0)),"")</f>
        <v/>
      </c>
      <c r="VW60" s="6" t="str">
        <f>IFERROR(INDEX(Sales!$D$5:$ABF$18,MATCH(UsagePerHour!$B60,Sales!$C$5:$C$18,0),MATCH(UsagePerHour!VW$4,Sales!$D$3:$ABF$3,0))/VW$2*INDEX(Usage!$D$5:$ABF$11,MATCH(UsagePerHour!$B$52,Usage!$C$5:$C$11,0),MATCH(UsagePerHour!VW$4,Usage!$D$3:$ABF$3,0)),"")</f>
        <v/>
      </c>
      <c r="VX60" s="6" t="str">
        <f>IFERROR(INDEX(Sales!$D$5:$ABF$18,MATCH(UsagePerHour!$B60,Sales!$C$5:$C$18,0),MATCH(UsagePerHour!VX$4,Sales!$D$3:$ABF$3,0))/VX$2*INDEX(Usage!$D$5:$ABF$11,MATCH(UsagePerHour!$B$52,Usage!$C$5:$C$11,0),MATCH(UsagePerHour!VX$4,Usage!$D$3:$ABF$3,0)),"")</f>
        <v/>
      </c>
      <c r="VY60" s="6" t="str">
        <f>IFERROR(INDEX(Sales!$D$5:$ABF$18,MATCH(UsagePerHour!$B60,Sales!$C$5:$C$18,0),MATCH(UsagePerHour!VY$4,Sales!$D$3:$ABF$3,0))/VY$2*INDEX(Usage!$D$5:$ABF$11,MATCH(UsagePerHour!$B$52,Usage!$C$5:$C$11,0),MATCH(UsagePerHour!VY$4,Usage!$D$3:$ABF$3,0)),"")</f>
        <v/>
      </c>
      <c r="VZ60" s="6" t="str">
        <f>IFERROR(INDEX(Sales!$D$5:$ABF$18,MATCH(UsagePerHour!$B60,Sales!$C$5:$C$18,0),MATCH(UsagePerHour!VZ$4,Sales!$D$3:$ABF$3,0))/VZ$2*INDEX(Usage!$D$5:$ABF$11,MATCH(UsagePerHour!$B$52,Usage!$C$5:$C$11,0),MATCH(UsagePerHour!VZ$4,Usage!$D$3:$ABF$3,0)),"")</f>
        <v/>
      </c>
      <c r="WA60" s="6" t="str">
        <f>IFERROR(INDEX(Sales!$D$5:$ABF$18,MATCH(UsagePerHour!$B60,Sales!$C$5:$C$18,0),MATCH(UsagePerHour!WA$4,Sales!$D$3:$ABF$3,0))/WA$2*INDEX(Usage!$D$5:$ABF$11,MATCH(UsagePerHour!$B$52,Usage!$C$5:$C$11,0),MATCH(UsagePerHour!WA$4,Usage!$D$3:$ABF$3,0)),"")</f>
        <v/>
      </c>
      <c r="WB60" s="6" t="str">
        <f>IFERROR(INDEX(Sales!$D$5:$ABF$18,MATCH(UsagePerHour!$B60,Sales!$C$5:$C$18,0),MATCH(UsagePerHour!WB$4,Sales!$D$3:$ABF$3,0))/WB$2*INDEX(Usage!$D$5:$ABF$11,MATCH(UsagePerHour!$B$52,Usage!$C$5:$C$11,0),MATCH(UsagePerHour!WB$4,Usage!$D$3:$ABF$3,0)),"")</f>
        <v/>
      </c>
      <c r="WC60" s="6" t="str">
        <f>IFERROR(INDEX(Sales!$D$5:$ABF$18,MATCH(UsagePerHour!$B60,Sales!$C$5:$C$18,0),MATCH(UsagePerHour!WC$4,Sales!$D$3:$ABF$3,0))/WC$2*INDEX(Usage!$D$5:$ABF$11,MATCH(UsagePerHour!$B$52,Usage!$C$5:$C$11,0),MATCH(UsagePerHour!WC$4,Usage!$D$3:$ABF$3,0)),"")</f>
        <v/>
      </c>
      <c r="WD60" s="6" t="str">
        <f>IFERROR(INDEX(Sales!$D$5:$ABF$18,MATCH(UsagePerHour!$B60,Sales!$C$5:$C$18,0),MATCH(UsagePerHour!WD$4,Sales!$D$3:$ABF$3,0))/WD$2*INDEX(Usage!$D$5:$ABF$11,MATCH(UsagePerHour!$B$52,Usage!$C$5:$C$11,0),MATCH(UsagePerHour!WD$4,Usage!$D$3:$ABF$3,0)),"")</f>
        <v/>
      </c>
      <c r="WE60" s="6" t="str">
        <f>IFERROR(INDEX(Sales!$D$5:$ABF$18,MATCH(UsagePerHour!$B60,Sales!$C$5:$C$18,0),MATCH(UsagePerHour!WE$4,Sales!$D$3:$ABF$3,0))/WE$2*INDEX(Usage!$D$5:$ABF$11,MATCH(UsagePerHour!$B$52,Usage!$C$5:$C$11,0),MATCH(UsagePerHour!WE$4,Usage!$D$3:$ABF$3,0)),"")</f>
        <v/>
      </c>
      <c r="WF60" s="6" t="str">
        <f>IFERROR(INDEX(Sales!$D$5:$ABF$18,MATCH(UsagePerHour!$B60,Sales!$C$5:$C$18,0),MATCH(UsagePerHour!WF$4,Sales!$D$3:$ABF$3,0))/WF$2*INDEX(Usage!$D$5:$ABF$11,MATCH(UsagePerHour!$B$52,Usage!$C$5:$C$11,0),MATCH(UsagePerHour!WF$4,Usage!$D$3:$ABF$3,0)),"")</f>
        <v/>
      </c>
      <c r="WG60" s="6" t="str">
        <f>IFERROR(INDEX(Sales!$D$5:$ABF$18,MATCH(UsagePerHour!$B60,Sales!$C$5:$C$18,0),MATCH(UsagePerHour!WG$4,Sales!$D$3:$ABF$3,0))/WG$2*INDEX(Usage!$D$5:$ABF$11,MATCH(UsagePerHour!$B$52,Usage!$C$5:$C$11,0),MATCH(UsagePerHour!WG$4,Usage!$D$3:$ABF$3,0)),"")</f>
        <v/>
      </c>
      <c r="WH60" s="6" t="str">
        <f>IFERROR(INDEX(Sales!$D$5:$ABF$18,MATCH(UsagePerHour!$B60,Sales!$C$5:$C$18,0),MATCH(UsagePerHour!WH$4,Sales!$D$3:$ABF$3,0))/WH$2*INDEX(Usage!$D$5:$ABF$11,MATCH(UsagePerHour!$B$52,Usage!$C$5:$C$11,0),MATCH(UsagePerHour!WH$4,Usage!$D$3:$ABF$3,0)),"")</f>
        <v/>
      </c>
      <c r="WI60" s="6" t="str">
        <f>IFERROR(INDEX(Sales!$D$5:$ABF$18,MATCH(UsagePerHour!$B60,Sales!$C$5:$C$18,0),MATCH(UsagePerHour!WI$4,Sales!$D$3:$ABF$3,0))/WI$2*INDEX(Usage!$D$5:$ABF$11,MATCH(UsagePerHour!$B$52,Usage!$C$5:$C$11,0),MATCH(UsagePerHour!WI$4,Usage!$D$3:$ABF$3,0)),"")</f>
        <v/>
      </c>
      <c r="WJ60" s="6" t="str">
        <f>IFERROR(INDEX(Sales!$D$5:$ABF$18,MATCH(UsagePerHour!$B60,Sales!$C$5:$C$18,0),MATCH(UsagePerHour!WJ$4,Sales!$D$3:$ABF$3,0))/WJ$2*INDEX(Usage!$D$5:$ABF$11,MATCH(UsagePerHour!$B$52,Usage!$C$5:$C$11,0),MATCH(UsagePerHour!WJ$4,Usage!$D$3:$ABF$3,0)),"")</f>
        <v/>
      </c>
      <c r="WK60" s="6" t="str">
        <f>IFERROR(INDEX(Sales!$D$5:$ABF$18,MATCH(UsagePerHour!$B60,Sales!$C$5:$C$18,0),MATCH(UsagePerHour!WK$4,Sales!$D$3:$ABF$3,0))/WK$2*INDEX(Usage!$D$5:$ABF$11,MATCH(UsagePerHour!$B$52,Usage!$C$5:$C$11,0),MATCH(UsagePerHour!WK$4,Usage!$D$3:$ABF$3,0)),"")</f>
        <v/>
      </c>
      <c r="WL60" s="6" t="str">
        <f>IFERROR(INDEX(Sales!$D$5:$ABF$18,MATCH(UsagePerHour!$B60,Sales!$C$5:$C$18,0),MATCH(UsagePerHour!WL$4,Sales!$D$3:$ABF$3,0))/WL$2*INDEX(Usage!$D$5:$ABF$11,MATCH(UsagePerHour!$B$52,Usage!$C$5:$C$11,0),MATCH(UsagePerHour!WL$4,Usage!$D$3:$ABF$3,0)),"")</f>
        <v/>
      </c>
      <c r="WM60" s="6" t="str">
        <f>IFERROR(INDEX(Sales!$D$5:$ABF$18,MATCH(UsagePerHour!$B60,Sales!$C$5:$C$18,0),MATCH(UsagePerHour!WM$4,Sales!$D$3:$ABF$3,0))/WM$2*INDEX(Usage!$D$5:$ABF$11,MATCH(UsagePerHour!$B$52,Usage!$C$5:$C$11,0),MATCH(UsagePerHour!WM$4,Usage!$D$3:$ABF$3,0)),"")</f>
        <v/>
      </c>
      <c r="WN60" s="6" t="str">
        <f>IFERROR(INDEX(Sales!$D$5:$ABF$18,MATCH(UsagePerHour!$B60,Sales!$C$5:$C$18,0),MATCH(UsagePerHour!WN$4,Sales!$D$3:$ABF$3,0))/WN$2*INDEX(Usage!$D$5:$ABF$11,MATCH(UsagePerHour!$B$52,Usage!$C$5:$C$11,0),MATCH(UsagePerHour!WN$4,Usage!$D$3:$ABF$3,0)),"")</f>
        <v/>
      </c>
      <c r="WO60" s="6" t="str">
        <f>IFERROR(INDEX(Sales!$D$5:$ABF$18,MATCH(UsagePerHour!$B60,Sales!$C$5:$C$18,0),MATCH(UsagePerHour!WO$4,Sales!$D$3:$ABF$3,0))/WO$2*INDEX(Usage!$D$5:$ABF$11,MATCH(UsagePerHour!$B$52,Usage!$C$5:$C$11,0),MATCH(UsagePerHour!WO$4,Usage!$D$3:$ABF$3,0)),"")</f>
        <v/>
      </c>
      <c r="WP60" s="6" t="str">
        <f>IFERROR(INDEX(Sales!$D$5:$ABF$18,MATCH(UsagePerHour!$B60,Sales!$C$5:$C$18,0),MATCH(UsagePerHour!WP$4,Sales!$D$3:$ABF$3,0))/WP$2*INDEX(Usage!$D$5:$ABF$11,MATCH(UsagePerHour!$B$52,Usage!$C$5:$C$11,0),MATCH(UsagePerHour!WP$4,Usage!$D$3:$ABF$3,0)),"")</f>
        <v/>
      </c>
      <c r="WQ60" s="6" t="str">
        <f>IFERROR(INDEX(Sales!$D$5:$ABF$18,MATCH(UsagePerHour!$B60,Sales!$C$5:$C$18,0),MATCH(UsagePerHour!WQ$4,Sales!$D$3:$ABF$3,0))/WQ$2*INDEX(Usage!$D$5:$ABF$11,MATCH(UsagePerHour!$B$52,Usage!$C$5:$C$11,0),MATCH(UsagePerHour!WQ$4,Usage!$D$3:$ABF$3,0)),"")</f>
        <v/>
      </c>
      <c r="WR60" s="6" t="str">
        <f>IFERROR(INDEX(Sales!$D$5:$ABF$18,MATCH(UsagePerHour!$B60,Sales!$C$5:$C$18,0),MATCH(UsagePerHour!WR$4,Sales!$D$3:$ABF$3,0))/WR$2*INDEX(Usage!$D$5:$ABF$11,MATCH(UsagePerHour!$B$52,Usage!$C$5:$C$11,0),MATCH(UsagePerHour!WR$4,Usage!$D$3:$ABF$3,0)),"")</f>
        <v/>
      </c>
      <c r="WS60" s="6" t="str">
        <f>IFERROR(INDEX(Sales!$D$5:$ABF$18,MATCH(UsagePerHour!$B60,Sales!$C$5:$C$18,0),MATCH(UsagePerHour!WS$4,Sales!$D$3:$ABF$3,0))/WS$2*INDEX(Usage!$D$5:$ABF$11,MATCH(UsagePerHour!$B$52,Usage!$C$5:$C$11,0),MATCH(UsagePerHour!WS$4,Usage!$D$3:$ABF$3,0)),"")</f>
        <v/>
      </c>
      <c r="WT60" s="6" t="str">
        <f>IFERROR(INDEX(Sales!$D$5:$ABF$18,MATCH(UsagePerHour!$B60,Sales!$C$5:$C$18,0),MATCH(UsagePerHour!WT$4,Sales!$D$3:$ABF$3,0))/WT$2*INDEX(Usage!$D$5:$ABF$11,MATCH(UsagePerHour!$B$52,Usage!$C$5:$C$11,0),MATCH(UsagePerHour!WT$4,Usage!$D$3:$ABF$3,0)),"")</f>
        <v/>
      </c>
      <c r="WU60" s="6" t="str">
        <f>IFERROR(INDEX(Sales!$D$5:$ABF$18,MATCH(UsagePerHour!$B60,Sales!$C$5:$C$18,0),MATCH(UsagePerHour!WU$4,Sales!$D$3:$ABF$3,0))/WU$2*INDEX(Usage!$D$5:$ABF$11,MATCH(UsagePerHour!$B$52,Usage!$C$5:$C$11,0),MATCH(UsagePerHour!WU$4,Usage!$D$3:$ABF$3,0)),"")</f>
        <v/>
      </c>
      <c r="WV60" s="6" t="str">
        <f>IFERROR(INDEX(Sales!$D$5:$ABF$18,MATCH(UsagePerHour!$B60,Sales!$C$5:$C$18,0),MATCH(UsagePerHour!WV$4,Sales!$D$3:$ABF$3,0))/WV$2*INDEX(Usage!$D$5:$ABF$11,MATCH(UsagePerHour!$B$52,Usage!$C$5:$C$11,0),MATCH(UsagePerHour!WV$4,Usage!$D$3:$ABF$3,0)),"")</f>
        <v/>
      </c>
      <c r="WW60" s="6" t="str">
        <f>IFERROR(INDEX(Sales!$D$5:$ABF$18,MATCH(UsagePerHour!$B60,Sales!$C$5:$C$18,0),MATCH(UsagePerHour!WW$4,Sales!$D$3:$ABF$3,0))/WW$2*INDEX(Usage!$D$5:$ABF$11,MATCH(UsagePerHour!$B$52,Usage!$C$5:$C$11,0),MATCH(UsagePerHour!WW$4,Usage!$D$3:$ABF$3,0)),"")</f>
        <v/>
      </c>
      <c r="WX60" s="6" t="str">
        <f>IFERROR(INDEX(Sales!$D$5:$ABF$18,MATCH(UsagePerHour!$B60,Sales!$C$5:$C$18,0),MATCH(UsagePerHour!WX$4,Sales!$D$3:$ABF$3,0))/WX$2*INDEX(Usage!$D$5:$ABF$11,MATCH(UsagePerHour!$B$52,Usage!$C$5:$C$11,0),MATCH(UsagePerHour!WX$4,Usage!$D$3:$ABF$3,0)),"")</f>
        <v/>
      </c>
      <c r="WY60" s="6" t="str">
        <f>IFERROR(INDEX(Sales!$D$5:$ABF$18,MATCH(UsagePerHour!$B60,Sales!$C$5:$C$18,0),MATCH(UsagePerHour!WY$4,Sales!$D$3:$ABF$3,0))/WY$2*INDEX(Usage!$D$5:$ABF$11,MATCH(UsagePerHour!$B$52,Usage!$C$5:$C$11,0),MATCH(UsagePerHour!WY$4,Usage!$D$3:$ABF$3,0)),"")</f>
        <v/>
      </c>
      <c r="WZ60" s="6" t="str">
        <f>IFERROR(INDEX(Sales!$D$5:$ABF$18,MATCH(UsagePerHour!$B60,Sales!$C$5:$C$18,0),MATCH(UsagePerHour!WZ$4,Sales!$D$3:$ABF$3,0))/WZ$2*INDEX(Usage!$D$5:$ABF$11,MATCH(UsagePerHour!$B$52,Usage!$C$5:$C$11,0),MATCH(UsagePerHour!WZ$4,Usage!$D$3:$ABF$3,0)),"")</f>
        <v/>
      </c>
      <c r="XA60" s="6" t="str">
        <f>IFERROR(INDEX(Sales!$D$5:$ABF$18,MATCH(UsagePerHour!$B60,Sales!$C$5:$C$18,0),MATCH(UsagePerHour!XA$4,Sales!$D$3:$ABF$3,0))/XA$2*INDEX(Usage!$D$5:$ABF$11,MATCH(UsagePerHour!$B$52,Usage!$C$5:$C$11,0),MATCH(UsagePerHour!XA$4,Usage!$D$3:$ABF$3,0)),"")</f>
        <v/>
      </c>
      <c r="XB60" s="6" t="str">
        <f>IFERROR(INDEX(Sales!$D$5:$ABF$18,MATCH(UsagePerHour!$B60,Sales!$C$5:$C$18,0),MATCH(UsagePerHour!XB$4,Sales!$D$3:$ABF$3,0))/XB$2*INDEX(Usage!$D$5:$ABF$11,MATCH(UsagePerHour!$B$52,Usage!$C$5:$C$11,0),MATCH(UsagePerHour!XB$4,Usage!$D$3:$ABF$3,0)),"")</f>
        <v/>
      </c>
      <c r="XC60" s="6" t="str">
        <f>IFERROR(INDEX(Sales!$D$5:$ABF$18,MATCH(UsagePerHour!$B60,Sales!$C$5:$C$18,0),MATCH(UsagePerHour!XC$4,Sales!$D$3:$ABF$3,0))/XC$2*INDEX(Usage!$D$5:$ABF$11,MATCH(UsagePerHour!$B$52,Usage!$C$5:$C$11,0),MATCH(UsagePerHour!XC$4,Usage!$D$3:$ABF$3,0)),"")</f>
        <v/>
      </c>
      <c r="XD60" s="6" t="str">
        <f>IFERROR(INDEX(Sales!$D$5:$ABF$18,MATCH(UsagePerHour!$B60,Sales!$C$5:$C$18,0),MATCH(UsagePerHour!XD$4,Sales!$D$3:$ABF$3,0))/XD$2*INDEX(Usage!$D$5:$ABF$11,MATCH(UsagePerHour!$B$52,Usage!$C$5:$C$11,0),MATCH(UsagePerHour!XD$4,Usage!$D$3:$ABF$3,0)),"")</f>
        <v/>
      </c>
      <c r="XE60" s="6" t="str">
        <f>IFERROR(INDEX(Sales!$D$5:$ABF$18,MATCH(UsagePerHour!$B60,Sales!$C$5:$C$18,0),MATCH(UsagePerHour!XE$4,Sales!$D$3:$ABF$3,0))/XE$2*INDEX(Usage!$D$5:$ABF$11,MATCH(UsagePerHour!$B$52,Usage!$C$5:$C$11,0),MATCH(UsagePerHour!XE$4,Usage!$D$3:$ABF$3,0)),"")</f>
        <v/>
      </c>
      <c r="XF60" s="6" t="str">
        <f>IFERROR(INDEX(Sales!$D$5:$ABF$18,MATCH(UsagePerHour!$B60,Sales!$C$5:$C$18,0),MATCH(UsagePerHour!XF$4,Sales!$D$3:$ABF$3,0))/XF$2*INDEX(Usage!$D$5:$ABF$11,MATCH(UsagePerHour!$B$52,Usage!$C$5:$C$11,0),MATCH(UsagePerHour!XF$4,Usage!$D$3:$ABF$3,0)),"")</f>
        <v/>
      </c>
      <c r="XG60" s="6" t="str">
        <f>IFERROR(INDEX(Sales!$D$5:$ABF$18,MATCH(UsagePerHour!$B60,Sales!$C$5:$C$18,0),MATCH(UsagePerHour!XG$4,Sales!$D$3:$ABF$3,0))/XG$2*INDEX(Usage!$D$5:$ABF$11,MATCH(UsagePerHour!$B$52,Usage!$C$5:$C$11,0),MATCH(UsagePerHour!XG$4,Usage!$D$3:$ABF$3,0)),"")</f>
        <v/>
      </c>
      <c r="XH60" s="6" t="str">
        <f>IFERROR(INDEX(Sales!$D$5:$ABF$18,MATCH(UsagePerHour!$B60,Sales!$C$5:$C$18,0),MATCH(UsagePerHour!XH$4,Sales!$D$3:$ABF$3,0))/XH$2*INDEX(Usage!$D$5:$ABF$11,MATCH(UsagePerHour!$B$52,Usage!$C$5:$C$11,0),MATCH(UsagePerHour!XH$4,Usage!$D$3:$ABF$3,0)),"")</f>
        <v/>
      </c>
      <c r="XI60" s="6" t="str">
        <f>IFERROR(INDEX(Sales!$D$5:$ABF$18,MATCH(UsagePerHour!$B60,Sales!$C$5:$C$18,0),MATCH(UsagePerHour!XI$4,Sales!$D$3:$ABF$3,0))/XI$2*INDEX(Usage!$D$5:$ABF$11,MATCH(UsagePerHour!$B$52,Usage!$C$5:$C$11,0),MATCH(UsagePerHour!XI$4,Usage!$D$3:$ABF$3,0)),"")</f>
        <v/>
      </c>
      <c r="XJ60" s="6" t="str">
        <f>IFERROR(INDEX(Sales!$D$5:$ABF$18,MATCH(UsagePerHour!$B60,Sales!$C$5:$C$18,0),MATCH(UsagePerHour!XJ$4,Sales!$D$3:$ABF$3,0))/XJ$2*INDEX(Usage!$D$5:$ABF$11,MATCH(UsagePerHour!$B$52,Usage!$C$5:$C$11,0),MATCH(UsagePerHour!XJ$4,Usage!$D$3:$ABF$3,0)),"")</f>
        <v/>
      </c>
      <c r="XK60" s="6" t="str">
        <f>IFERROR(INDEX(Sales!$D$5:$ABF$18,MATCH(UsagePerHour!$B60,Sales!$C$5:$C$18,0),MATCH(UsagePerHour!XK$4,Sales!$D$3:$ABF$3,0))/XK$2*INDEX(Usage!$D$5:$ABF$11,MATCH(UsagePerHour!$B$52,Usage!$C$5:$C$11,0),MATCH(UsagePerHour!XK$4,Usage!$D$3:$ABF$3,0)),"")</f>
        <v/>
      </c>
      <c r="XL60" s="6" t="str">
        <f>IFERROR(INDEX(Sales!$D$5:$ABF$18,MATCH(UsagePerHour!$B60,Sales!$C$5:$C$18,0),MATCH(UsagePerHour!XL$4,Sales!$D$3:$ABF$3,0))/XL$2*INDEX(Usage!$D$5:$ABF$11,MATCH(UsagePerHour!$B$52,Usage!$C$5:$C$11,0),MATCH(UsagePerHour!XL$4,Usage!$D$3:$ABF$3,0)),"")</f>
        <v/>
      </c>
      <c r="XM60" s="6" t="str">
        <f>IFERROR(INDEX(Sales!$D$5:$ABF$18,MATCH(UsagePerHour!$B60,Sales!$C$5:$C$18,0),MATCH(UsagePerHour!XM$4,Sales!$D$3:$ABF$3,0))/XM$2*INDEX(Usage!$D$5:$ABF$11,MATCH(UsagePerHour!$B$52,Usage!$C$5:$C$11,0),MATCH(UsagePerHour!XM$4,Usage!$D$3:$ABF$3,0)),"")</f>
        <v/>
      </c>
      <c r="XN60" s="6" t="str">
        <f>IFERROR(INDEX(Sales!$D$5:$ABF$18,MATCH(UsagePerHour!$B60,Sales!$C$5:$C$18,0),MATCH(UsagePerHour!XN$4,Sales!$D$3:$ABF$3,0))/XN$2*INDEX(Usage!$D$5:$ABF$11,MATCH(UsagePerHour!$B$52,Usage!$C$5:$C$11,0),MATCH(UsagePerHour!XN$4,Usage!$D$3:$ABF$3,0)),"")</f>
        <v/>
      </c>
      <c r="XO60" s="6" t="str">
        <f>IFERROR(INDEX(Sales!$D$5:$ABF$18,MATCH(UsagePerHour!$B60,Sales!$C$5:$C$18,0),MATCH(UsagePerHour!XO$4,Sales!$D$3:$ABF$3,0))/XO$2*INDEX(Usage!$D$5:$ABF$11,MATCH(UsagePerHour!$B$52,Usage!$C$5:$C$11,0),MATCH(UsagePerHour!XO$4,Usage!$D$3:$ABF$3,0)),"")</f>
        <v/>
      </c>
      <c r="XP60" s="6" t="str">
        <f>IFERROR(INDEX(Sales!$D$5:$ABF$18,MATCH(UsagePerHour!$B60,Sales!$C$5:$C$18,0),MATCH(UsagePerHour!XP$4,Sales!$D$3:$ABF$3,0))/XP$2*INDEX(Usage!$D$5:$ABF$11,MATCH(UsagePerHour!$B$52,Usage!$C$5:$C$11,0),MATCH(UsagePerHour!XP$4,Usage!$D$3:$ABF$3,0)),"")</f>
        <v/>
      </c>
      <c r="XQ60" s="6" t="str">
        <f>IFERROR(INDEX(Sales!$D$5:$ABF$18,MATCH(UsagePerHour!$B60,Sales!$C$5:$C$18,0),MATCH(UsagePerHour!XQ$4,Sales!$D$3:$ABF$3,0))/XQ$2*INDEX(Usage!$D$5:$ABF$11,MATCH(UsagePerHour!$B$52,Usage!$C$5:$C$11,0),MATCH(UsagePerHour!XQ$4,Usage!$D$3:$ABF$3,0)),"")</f>
        <v/>
      </c>
      <c r="XR60" s="6" t="str">
        <f>IFERROR(INDEX(Sales!$D$5:$ABF$18,MATCH(UsagePerHour!$B60,Sales!$C$5:$C$18,0),MATCH(UsagePerHour!XR$4,Sales!$D$3:$ABF$3,0))/XR$2*INDEX(Usage!$D$5:$ABF$11,MATCH(UsagePerHour!$B$52,Usage!$C$5:$C$11,0),MATCH(UsagePerHour!XR$4,Usage!$D$3:$ABF$3,0)),"")</f>
        <v/>
      </c>
      <c r="XS60" s="6" t="str">
        <f>IFERROR(INDEX(Sales!$D$5:$ABF$18,MATCH(UsagePerHour!$B60,Sales!$C$5:$C$18,0),MATCH(UsagePerHour!XS$4,Sales!$D$3:$ABF$3,0))/XS$2*INDEX(Usage!$D$5:$ABF$11,MATCH(UsagePerHour!$B$52,Usage!$C$5:$C$11,0),MATCH(UsagePerHour!XS$4,Usage!$D$3:$ABF$3,0)),"")</f>
        <v/>
      </c>
      <c r="XT60" s="6" t="str">
        <f>IFERROR(INDEX(Sales!$D$5:$ABF$18,MATCH(UsagePerHour!$B60,Sales!$C$5:$C$18,0),MATCH(UsagePerHour!XT$4,Sales!$D$3:$ABF$3,0))/XT$2*INDEX(Usage!$D$5:$ABF$11,MATCH(UsagePerHour!$B$52,Usage!$C$5:$C$11,0),MATCH(UsagePerHour!XT$4,Usage!$D$3:$ABF$3,0)),"")</f>
        <v/>
      </c>
      <c r="XU60" s="6" t="str">
        <f>IFERROR(INDEX(Sales!$D$5:$ABF$18,MATCH(UsagePerHour!$B60,Sales!$C$5:$C$18,0),MATCH(UsagePerHour!XU$4,Sales!$D$3:$ABF$3,0))/XU$2*INDEX(Usage!$D$5:$ABF$11,MATCH(UsagePerHour!$B$52,Usage!$C$5:$C$11,0),MATCH(UsagePerHour!XU$4,Usage!$D$3:$ABF$3,0)),"")</f>
        <v/>
      </c>
      <c r="XV60" s="6" t="str">
        <f>IFERROR(INDEX(Sales!$D$5:$ABF$18,MATCH(UsagePerHour!$B60,Sales!$C$5:$C$18,0),MATCH(UsagePerHour!XV$4,Sales!$D$3:$ABF$3,0))/XV$2*INDEX(Usage!$D$5:$ABF$11,MATCH(UsagePerHour!$B$52,Usage!$C$5:$C$11,0),MATCH(UsagePerHour!XV$4,Usage!$D$3:$ABF$3,0)),"")</f>
        <v/>
      </c>
      <c r="XW60" s="6" t="str">
        <f>IFERROR(INDEX(Sales!$D$5:$ABF$18,MATCH(UsagePerHour!$B60,Sales!$C$5:$C$18,0),MATCH(UsagePerHour!XW$4,Sales!$D$3:$ABF$3,0))/XW$2*INDEX(Usage!$D$5:$ABF$11,MATCH(UsagePerHour!$B$52,Usage!$C$5:$C$11,0),MATCH(UsagePerHour!XW$4,Usage!$D$3:$ABF$3,0)),"")</f>
        <v/>
      </c>
      <c r="XX60" s="6" t="str">
        <f>IFERROR(INDEX(Sales!$D$5:$ABF$18,MATCH(UsagePerHour!$B60,Sales!$C$5:$C$18,0),MATCH(UsagePerHour!XX$4,Sales!$D$3:$ABF$3,0))/XX$2*INDEX(Usage!$D$5:$ABF$11,MATCH(UsagePerHour!$B$52,Usage!$C$5:$C$11,0),MATCH(UsagePerHour!XX$4,Usage!$D$3:$ABF$3,0)),"")</f>
        <v/>
      </c>
      <c r="XY60" s="6" t="str">
        <f>IFERROR(INDEX(Sales!$D$5:$ABF$18,MATCH(UsagePerHour!$B60,Sales!$C$5:$C$18,0),MATCH(UsagePerHour!XY$4,Sales!$D$3:$ABF$3,0))/XY$2*INDEX(Usage!$D$5:$ABF$11,MATCH(UsagePerHour!$B$52,Usage!$C$5:$C$11,0),MATCH(UsagePerHour!XY$4,Usage!$D$3:$ABF$3,0)),"")</f>
        <v/>
      </c>
      <c r="XZ60" s="6" t="str">
        <f>IFERROR(INDEX(Sales!$D$5:$ABF$18,MATCH(UsagePerHour!$B60,Sales!$C$5:$C$18,0),MATCH(UsagePerHour!XZ$4,Sales!$D$3:$ABF$3,0))/XZ$2*INDEX(Usage!$D$5:$ABF$11,MATCH(UsagePerHour!$B$52,Usage!$C$5:$C$11,0),MATCH(UsagePerHour!XZ$4,Usage!$D$3:$ABF$3,0)),"")</f>
        <v/>
      </c>
      <c r="YA60" s="6" t="str">
        <f>IFERROR(INDEX(Sales!$D$5:$ABF$18,MATCH(UsagePerHour!$B60,Sales!$C$5:$C$18,0),MATCH(UsagePerHour!YA$4,Sales!$D$3:$ABF$3,0))/YA$2*INDEX(Usage!$D$5:$ABF$11,MATCH(UsagePerHour!$B$52,Usage!$C$5:$C$11,0),MATCH(UsagePerHour!YA$4,Usage!$D$3:$ABF$3,0)),"")</f>
        <v/>
      </c>
      <c r="YB60" s="6" t="str">
        <f>IFERROR(INDEX(Sales!$D$5:$ABF$18,MATCH(UsagePerHour!$B60,Sales!$C$5:$C$18,0),MATCH(UsagePerHour!YB$4,Sales!$D$3:$ABF$3,0))/YB$2*INDEX(Usage!$D$5:$ABF$11,MATCH(UsagePerHour!$B$52,Usage!$C$5:$C$11,0),MATCH(UsagePerHour!YB$4,Usage!$D$3:$ABF$3,0)),"")</f>
        <v/>
      </c>
      <c r="YC60" s="6" t="str">
        <f>IFERROR(INDEX(Sales!$D$5:$ABF$18,MATCH(UsagePerHour!$B60,Sales!$C$5:$C$18,0),MATCH(UsagePerHour!YC$4,Sales!$D$3:$ABF$3,0))/YC$2*INDEX(Usage!$D$5:$ABF$11,MATCH(UsagePerHour!$B$52,Usage!$C$5:$C$11,0),MATCH(UsagePerHour!YC$4,Usage!$D$3:$ABF$3,0)),"")</f>
        <v/>
      </c>
      <c r="YD60" s="6" t="str">
        <f>IFERROR(INDEX(Sales!$D$5:$ABF$18,MATCH(UsagePerHour!$B60,Sales!$C$5:$C$18,0),MATCH(UsagePerHour!YD$4,Sales!$D$3:$ABF$3,0))/YD$2*INDEX(Usage!$D$5:$ABF$11,MATCH(UsagePerHour!$B$52,Usage!$C$5:$C$11,0),MATCH(UsagePerHour!YD$4,Usage!$D$3:$ABF$3,0)),"")</f>
        <v/>
      </c>
      <c r="YE60" s="6" t="str">
        <f>IFERROR(INDEX(Sales!$D$5:$ABF$18,MATCH(UsagePerHour!$B60,Sales!$C$5:$C$18,0),MATCH(UsagePerHour!YE$4,Sales!$D$3:$ABF$3,0))/YE$2*INDEX(Usage!$D$5:$ABF$11,MATCH(UsagePerHour!$B$52,Usage!$C$5:$C$11,0),MATCH(UsagePerHour!YE$4,Usage!$D$3:$ABF$3,0)),"")</f>
        <v/>
      </c>
      <c r="YF60" s="6" t="str">
        <f>IFERROR(INDEX(Sales!$D$5:$ABF$18,MATCH(UsagePerHour!$B60,Sales!$C$5:$C$18,0),MATCH(UsagePerHour!YF$4,Sales!$D$3:$ABF$3,0))/YF$2*INDEX(Usage!$D$5:$ABF$11,MATCH(UsagePerHour!$B$52,Usage!$C$5:$C$11,0),MATCH(UsagePerHour!YF$4,Usage!$D$3:$ABF$3,0)),"")</f>
        <v/>
      </c>
      <c r="YG60" s="6" t="str">
        <f>IFERROR(INDEX(Sales!$D$5:$ABF$18,MATCH(UsagePerHour!$B60,Sales!$C$5:$C$18,0),MATCH(UsagePerHour!YG$4,Sales!$D$3:$ABF$3,0))/YG$2*INDEX(Usage!$D$5:$ABF$11,MATCH(UsagePerHour!$B$52,Usage!$C$5:$C$11,0),MATCH(UsagePerHour!YG$4,Usage!$D$3:$ABF$3,0)),"")</f>
        <v/>
      </c>
      <c r="YH60" s="6" t="str">
        <f>IFERROR(INDEX(Sales!$D$5:$ABF$18,MATCH(UsagePerHour!$B60,Sales!$C$5:$C$18,0),MATCH(UsagePerHour!YH$4,Sales!$D$3:$ABF$3,0))/YH$2*INDEX(Usage!$D$5:$ABF$11,MATCH(UsagePerHour!$B$52,Usage!$C$5:$C$11,0),MATCH(UsagePerHour!YH$4,Usage!$D$3:$ABF$3,0)),"")</f>
        <v/>
      </c>
      <c r="YI60" s="6" t="str">
        <f>IFERROR(INDEX(Sales!$D$5:$ABF$18,MATCH(UsagePerHour!$B60,Sales!$C$5:$C$18,0),MATCH(UsagePerHour!YI$4,Sales!$D$3:$ABF$3,0))/YI$2*INDEX(Usage!$D$5:$ABF$11,MATCH(UsagePerHour!$B$52,Usage!$C$5:$C$11,0),MATCH(UsagePerHour!YI$4,Usage!$D$3:$ABF$3,0)),"")</f>
        <v/>
      </c>
      <c r="YJ60" s="6" t="str">
        <f>IFERROR(INDEX(Sales!$D$5:$ABF$18,MATCH(UsagePerHour!$B60,Sales!$C$5:$C$18,0),MATCH(UsagePerHour!YJ$4,Sales!$D$3:$ABF$3,0))/YJ$2*INDEX(Usage!$D$5:$ABF$11,MATCH(UsagePerHour!$B$52,Usage!$C$5:$C$11,0),MATCH(UsagePerHour!YJ$4,Usage!$D$3:$ABF$3,0)),"")</f>
        <v/>
      </c>
      <c r="YK60" s="6" t="str">
        <f>IFERROR(INDEX(Sales!$D$5:$ABF$18,MATCH(UsagePerHour!$B60,Sales!$C$5:$C$18,0),MATCH(UsagePerHour!YK$4,Sales!$D$3:$ABF$3,0))/YK$2*INDEX(Usage!$D$5:$ABF$11,MATCH(UsagePerHour!$B$52,Usage!$C$5:$C$11,0),MATCH(UsagePerHour!YK$4,Usage!$D$3:$ABF$3,0)),"")</f>
        <v/>
      </c>
      <c r="YL60" s="6" t="str">
        <f>IFERROR(INDEX(Sales!$D$5:$ABF$18,MATCH(UsagePerHour!$B60,Sales!$C$5:$C$18,0),MATCH(UsagePerHour!YL$4,Sales!$D$3:$ABF$3,0))/YL$2*INDEX(Usage!$D$5:$ABF$11,MATCH(UsagePerHour!$B$52,Usage!$C$5:$C$11,0),MATCH(UsagePerHour!YL$4,Usage!$D$3:$ABF$3,0)),"")</f>
        <v/>
      </c>
      <c r="YM60" s="6" t="str">
        <f>IFERROR(INDEX(Sales!$D$5:$ABF$18,MATCH(UsagePerHour!$B60,Sales!$C$5:$C$18,0),MATCH(UsagePerHour!YM$4,Sales!$D$3:$ABF$3,0))/YM$2*INDEX(Usage!$D$5:$ABF$11,MATCH(UsagePerHour!$B$52,Usage!$C$5:$C$11,0),MATCH(UsagePerHour!YM$4,Usage!$D$3:$ABF$3,0)),"")</f>
        <v/>
      </c>
      <c r="YN60" s="6" t="str">
        <f>IFERROR(INDEX(Sales!$D$5:$ABF$18,MATCH(UsagePerHour!$B60,Sales!$C$5:$C$18,0),MATCH(UsagePerHour!YN$4,Sales!$D$3:$ABF$3,0))/YN$2*INDEX(Usage!$D$5:$ABF$11,MATCH(UsagePerHour!$B$52,Usage!$C$5:$C$11,0),MATCH(UsagePerHour!YN$4,Usage!$D$3:$ABF$3,0)),"")</f>
        <v/>
      </c>
      <c r="YO60" s="6" t="str">
        <f>IFERROR(INDEX(Sales!$D$5:$ABF$18,MATCH(UsagePerHour!$B60,Sales!$C$5:$C$18,0),MATCH(UsagePerHour!YO$4,Sales!$D$3:$ABF$3,0))/YO$2*INDEX(Usage!$D$5:$ABF$11,MATCH(UsagePerHour!$B$52,Usage!$C$5:$C$11,0),MATCH(UsagePerHour!YO$4,Usage!$D$3:$ABF$3,0)),"")</f>
        <v/>
      </c>
      <c r="YP60" s="6" t="str">
        <f>IFERROR(INDEX(Sales!$D$5:$ABF$18,MATCH(UsagePerHour!$B60,Sales!$C$5:$C$18,0),MATCH(UsagePerHour!YP$4,Sales!$D$3:$ABF$3,0))/YP$2*INDEX(Usage!$D$5:$ABF$11,MATCH(UsagePerHour!$B$52,Usage!$C$5:$C$11,0),MATCH(UsagePerHour!YP$4,Usage!$D$3:$ABF$3,0)),"")</f>
        <v/>
      </c>
      <c r="YQ60" s="6" t="str">
        <f>IFERROR(INDEX(Sales!$D$5:$ABF$18,MATCH(UsagePerHour!$B60,Sales!$C$5:$C$18,0),MATCH(UsagePerHour!YQ$4,Sales!$D$3:$ABF$3,0))/YQ$2*INDEX(Usage!$D$5:$ABF$11,MATCH(UsagePerHour!$B$52,Usage!$C$5:$C$11,0),MATCH(UsagePerHour!YQ$4,Usage!$D$3:$ABF$3,0)),"")</f>
        <v/>
      </c>
      <c r="YR60" s="6" t="str">
        <f>IFERROR(INDEX(Sales!$D$5:$ABF$18,MATCH(UsagePerHour!$B60,Sales!$C$5:$C$18,0),MATCH(UsagePerHour!YR$4,Sales!$D$3:$ABF$3,0))/YR$2*INDEX(Usage!$D$5:$ABF$11,MATCH(UsagePerHour!$B$52,Usage!$C$5:$C$11,0),MATCH(UsagePerHour!YR$4,Usage!$D$3:$ABF$3,0)),"")</f>
        <v/>
      </c>
      <c r="YS60" s="6" t="str">
        <f>IFERROR(INDEX(Sales!$D$5:$ABF$18,MATCH(UsagePerHour!$B60,Sales!$C$5:$C$18,0),MATCH(UsagePerHour!YS$4,Sales!$D$3:$ABF$3,0))/YS$2*INDEX(Usage!$D$5:$ABF$11,MATCH(UsagePerHour!$B$52,Usage!$C$5:$C$11,0),MATCH(UsagePerHour!YS$4,Usage!$D$3:$ABF$3,0)),"")</f>
        <v/>
      </c>
      <c r="YT60" s="6" t="str">
        <f>IFERROR(INDEX(Sales!$D$5:$ABF$18,MATCH(UsagePerHour!$B60,Sales!$C$5:$C$18,0),MATCH(UsagePerHour!YT$4,Sales!$D$3:$ABF$3,0))/YT$2*INDEX(Usage!$D$5:$ABF$11,MATCH(UsagePerHour!$B$52,Usage!$C$5:$C$11,0),MATCH(UsagePerHour!YT$4,Usage!$D$3:$ABF$3,0)),"")</f>
        <v/>
      </c>
      <c r="YU60" s="6" t="str">
        <f>IFERROR(INDEX(Sales!$D$5:$ABF$18,MATCH(UsagePerHour!$B60,Sales!$C$5:$C$18,0),MATCH(UsagePerHour!YU$4,Sales!$D$3:$ABF$3,0))/YU$2*INDEX(Usage!$D$5:$ABF$11,MATCH(UsagePerHour!$B$52,Usage!$C$5:$C$11,0),MATCH(UsagePerHour!YU$4,Usage!$D$3:$ABF$3,0)),"")</f>
        <v/>
      </c>
      <c r="YV60" s="6" t="str">
        <f>IFERROR(INDEX(Sales!$D$5:$ABF$18,MATCH(UsagePerHour!$B60,Sales!$C$5:$C$18,0),MATCH(UsagePerHour!YV$4,Sales!$D$3:$ABF$3,0))/YV$2*INDEX(Usage!$D$5:$ABF$11,MATCH(UsagePerHour!$B$52,Usage!$C$5:$C$11,0),MATCH(UsagePerHour!YV$4,Usage!$D$3:$ABF$3,0)),"")</f>
        <v/>
      </c>
      <c r="YW60" s="6" t="str">
        <f>IFERROR(INDEX(Sales!$D$5:$ABF$18,MATCH(UsagePerHour!$B60,Sales!$C$5:$C$18,0),MATCH(UsagePerHour!YW$4,Sales!$D$3:$ABF$3,0))/YW$2*INDEX(Usage!$D$5:$ABF$11,MATCH(UsagePerHour!$B$52,Usage!$C$5:$C$11,0),MATCH(UsagePerHour!YW$4,Usage!$D$3:$ABF$3,0)),"")</f>
        <v/>
      </c>
      <c r="YX60" s="6" t="str">
        <f>IFERROR(INDEX(Sales!$D$5:$ABF$18,MATCH(UsagePerHour!$B60,Sales!$C$5:$C$18,0),MATCH(UsagePerHour!YX$4,Sales!$D$3:$ABF$3,0))/YX$2*INDEX(Usage!$D$5:$ABF$11,MATCH(UsagePerHour!$B$52,Usage!$C$5:$C$11,0),MATCH(UsagePerHour!YX$4,Usage!$D$3:$ABF$3,0)),"")</f>
        <v/>
      </c>
      <c r="YY60" s="6" t="str">
        <f>IFERROR(INDEX(Sales!$D$5:$ABF$18,MATCH(UsagePerHour!$B60,Sales!$C$5:$C$18,0),MATCH(UsagePerHour!YY$4,Sales!$D$3:$ABF$3,0))/YY$2*INDEX(Usage!$D$5:$ABF$11,MATCH(UsagePerHour!$B$52,Usage!$C$5:$C$11,0),MATCH(UsagePerHour!YY$4,Usage!$D$3:$ABF$3,0)),"")</f>
        <v/>
      </c>
      <c r="YZ60" s="6" t="str">
        <f>IFERROR(INDEX(Sales!$D$5:$ABF$18,MATCH(UsagePerHour!$B60,Sales!$C$5:$C$18,0),MATCH(UsagePerHour!YZ$4,Sales!$D$3:$ABF$3,0))/YZ$2*INDEX(Usage!$D$5:$ABF$11,MATCH(UsagePerHour!$B$52,Usage!$C$5:$C$11,0),MATCH(UsagePerHour!YZ$4,Usage!$D$3:$ABF$3,0)),"")</f>
        <v/>
      </c>
      <c r="ZA60" s="6" t="str">
        <f>IFERROR(INDEX(Sales!$D$5:$ABF$18,MATCH(UsagePerHour!$B60,Sales!$C$5:$C$18,0),MATCH(UsagePerHour!ZA$4,Sales!$D$3:$ABF$3,0))/ZA$2*INDEX(Usage!$D$5:$ABF$11,MATCH(UsagePerHour!$B$52,Usage!$C$5:$C$11,0),MATCH(UsagePerHour!ZA$4,Usage!$D$3:$ABF$3,0)),"")</f>
        <v/>
      </c>
      <c r="ZB60" s="6" t="str">
        <f>IFERROR(INDEX(Sales!$D$5:$ABF$18,MATCH(UsagePerHour!$B60,Sales!$C$5:$C$18,0),MATCH(UsagePerHour!ZB$4,Sales!$D$3:$ABF$3,0))/ZB$2*INDEX(Usage!$D$5:$ABF$11,MATCH(UsagePerHour!$B$52,Usage!$C$5:$C$11,0),MATCH(UsagePerHour!ZB$4,Usage!$D$3:$ABF$3,0)),"")</f>
        <v/>
      </c>
      <c r="ZC60" s="6" t="str">
        <f>IFERROR(INDEX(Sales!$D$5:$ABF$18,MATCH(UsagePerHour!$B60,Sales!$C$5:$C$18,0),MATCH(UsagePerHour!ZC$4,Sales!$D$3:$ABF$3,0))/ZC$2*INDEX(Usage!$D$5:$ABF$11,MATCH(UsagePerHour!$B$52,Usage!$C$5:$C$11,0),MATCH(UsagePerHour!ZC$4,Usage!$D$3:$ABF$3,0)),"")</f>
        <v/>
      </c>
      <c r="ZD60" s="6" t="str">
        <f>IFERROR(INDEX(Sales!$D$5:$ABF$18,MATCH(UsagePerHour!$B60,Sales!$C$5:$C$18,0),MATCH(UsagePerHour!ZD$4,Sales!$D$3:$ABF$3,0))/ZD$2*INDEX(Usage!$D$5:$ABF$11,MATCH(UsagePerHour!$B$52,Usage!$C$5:$C$11,0),MATCH(UsagePerHour!ZD$4,Usage!$D$3:$ABF$3,0)),"")</f>
        <v/>
      </c>
      <c r="ZE60" s="6" t="str">
        <f>IFERROR(INDEX(Sales!$D$5:$ABF$18,MATCH(UsagePerHour!$B60,Sales!$C$5:$C$18,0),MATCH(UsagePerHour!ZE$4,Sales!$D$3:$ABF$3,0))/ZE$2*INDEX(Usage!$D$5:$ABF$11,MATCH(UsagePerHour!$B$52,Usage!$C$5:$C$11,0),MATCH(UsagePerHour!ZE$4,Usage!$D$3:$ABF$3,0)),"")</f>
        <v/>
      </c>
      <c r="ZF60" s="6" t="str">
        <f>IFERROR(INDEX(Sales!$D$5:$ABF$18,MATCH(UsagePerHour!$B60,Sales!$C$5:$C$18,0),MATCH(UsagePerHour!ZF$4,Sales!$D$3:$ABF$3,0))/ZF$2*INDEX(Usage!$D$5:$ABF$11,MATCH(UsagePerHour!$B$52,Usage!$C$5:$C$11,0),MATCH(UsagePerHour!ZF$4,Usage!$D$3:$ABF$3,0)),"")</f>
        <v/>
      </c>
      <c r="ZG60" s="6" t="str">
        <f>IFERROR(INDEX(Sales!$D$5:$ABF$18,MATCH(UsagePerHour!$B60,Sales!$C$5:$C$18,0),MATCH(UsagePerHour!ZG$4,Sales!$D$3:$ABF$3,0))/ZG$2*INDEX(Usage!$D$5:$ABF$11,MATCH(UsagePerHour!$B$52,Usage!$C$5:$C$11,0),MATCH(UsagePerHour!ZG$4,Usage!$D$3:$ABF$3,0)),"")</f>
        <v/>
      </c>
      <c r="ZH60" s="6" t="str">
        <f>IFERROR(INDEX(Sales!$D$5:$ABF$18,MATCH(UsagePerHour!$B60,Sales!$C$5:$C$18,0),MATCH(UsagePerHour!ZH$4,Sales!$D$3:$ABF$3,0))/ZH$2*INDEX(Usage!$D$5:$ABF$11,MATCH(UsagePerHour!$B$52,Usage!$C$5:$C$11,0),MATCH(UsagePerHour!ZH$4,Usage!$D$3:$ABF$3,0)),"")</f>
        <v/>
      </c>
      <c r="ZI60" s="6" t="str">
        <f>IFERROR(INDEX(Sales!$D$5:$ABF$18,MATCH(UsagePerHour!$B60,Sales!$C$5:$C$18,0),MATCH(UsagePerHour!ZI$4,Sales!$D$3:$ABF$3,0))/ZI$2*INDEX(Usage!$D$5:$ABF$11,MATCH(UsagePerHour!$B$52,Usage!$C$5:$C$11,0),MATCH(UsagePerHour!ZI$4,Usage!$D$3:$ABF$3,0)),"")</f>
        <v/>
      </c>
      <c r="ZJ60" s="6" t="str">
        <f>IFERROR(INDEX(Sales!$D$5:$ABF$18,MATCH(UsagePerHour!$B60,Sales!$C$5:$C$18,0),MATCH(UsagePerHour!ZJ$4,Sales!$D$3:$ABF$3,0))/ZJ$2*INDEX(Usage!$D$5:$ABF$11,MATCH(UsagePerHour!$B$52,Usage!$C$5:$C$11,0),MATCH(UsagePerHour!ZJ$4,Usage!$D$3:$ABF$3,0)),"")</f>
        <v/>
      </c>
      <c r="ZK60" s="6" t="str">
        <f>IFERROR(INDEX(Sales!$D$5:$ABF$18,MATCH(UsagePerHour!$B60,Sales!$C$5:$C$18,0),MATCH(UsagePerHour!ZK$4,Sales!$D$3:$ABF$3,0))/ZK$2*INDEX(Usage!$D$5:$ABF$11,MATCH(UsagePerHour!$B$52,Usage!$C$5:$C$11,0),MATCH(UsagePerHour!ZK$4,Usage!$D$3:$ABF$3,0)),"")</f>
        <v/>
      </c>
      <c r="ZL60" s="6" t="str">
        <f>IFERROR(INDEX(Sales!$D$5:$ABF$18,MATCH(UsagePerHour!$B60,Sales!$C$5:$C$18,0),MATCH(UsagePerHour!ZL$4,Sales!$D$3:$ABF$3,0))/ZL$2*INDEX(Usage!$D$5:$ABF$11,MATCH(UsagePerHour!$B$52,Usage!$C$5:$C$11,0),MATCH(UsagePerHour!ZL$4,Usage!$D$3:$ABF$3,0)),"")</f>
        <v/>
      </c>
      <c r="ZM60" s="6" t="str">
        <f>IFERROR(INDEX(Sales!$D$5:$ABF$18,MATCH(UsagePerHour!$B60,Sales!$C$5:$C$18,0),MATCH(UsagePerHour!ZM$4,Sales!$D$3:$ABF$3,0))/ZM$2*INDEX(Usage!$D$5:$ABF$11,MATCH(UsagePerHour!$B$52,Usage!$C$5:$C$11,0),MATCH(UsagePerHour!ZM$4,Usage!$D$3:$ABF$3,0)),"")</f>
        <v/>
      </c>
      <c r="ZN60" s="6" t="str">
        <f>IFERROR(INDEX(Sales!$D$5:$ABF$18,MATCH(UsagePerHour!$B60,Sales!$C$5:$C$18,0),MATCH(UsagePerHour!ZN$4,Sales!$D$3:$ABF$3,0))/ZN$2*INDEX(Usage!$D$5:$ABF$11,MATCH(UsagePerHour!$B$52,Usage!$C$5:$C$11,0),MATCH(UsagePerHour!ZN$4,Usage!$D$3:$ABF$3,0)),"")</f>
        <v/>
      </c>
      <c r="ZO60" s="6" t="str">
        <f>IFERROR(INDEX(Sales!$D$5:$ABF$18,MATCH(UsagePerHour!$B60,Sales!$C$5:$C$18,0),MATCH(UsagePerHour!ZO$4,Sales!$D$3:$ABF$3,0))/ZO$2*INDEX(Usage!$D$5:$ABF$11,MATCH(UsagePerHour!$B$52,Usage!$C$5:$C$11,0),MATCH(UsagePerHour!ZO$4,Usage!$D$3:$ABF$3,0)),"")</f>
        <v/>
      </c>
      <c r="ZP60" s="6" t="str">
        <f>IFERROR(INDEX(Sales!$D$5:$ABF$18,MATCH(UsagePerHour!$B60,Sales!$C$5:$C$18,0),MATCH(UsagePerHour!ZP$4,Sales!$D$3:$ABF$3,0))/ZP$2*INDEX(Usage!$D$5:$ABF$11,MATCH(UsagePerHour!$B$52,Usage!$C$5:$C$11,0),MATCH(UsagePerHour!ZP$4,Usage!$D$3:$ABF$3,0)),"")</f>
        <v/>
      </c>
      <c r="ZQ60" s="6" t="str">
        <f>IFERROR(INDEX(Sales!$D$5:$ABF$18,MATCH(UsagePerHour!$B60,Sales!$C$5:$C$18,0),MATCH(UsagePerHour!ZQ$4,Sales!$D$3:$ABF$3,0))/ZQ$2*INDEX(Usage!$D$5:$ABF$11,MATCH(UsagePerHour!$B$52,Usage!$C$5:$C$11,0),MATCH(UsagePerHour!ZQ$4,Usage!$D$3:$ABF$3,0)),"")</f>
        <v/>
      </c>
      <c r="ZR60" s="6" t="str">
        <f>IFERROR(INDEX(Sales!$D$5:$ABF$18,MATCH(UsagePerHour!$B60,Sales!$C$5:$C$18,0),MATCH(UsagePerHour!ZR$4,Sales!$D$3:$ABF$3,0))/ZR$2*INDEX(Usage!$D$5:$ABF$11,MATCH(UsagePerHour!$B$52,Usage!$C$5:$C$11,0),MATCH(UsagePerHour!ZR$4,Usage!$D$3:$ABF$3,0)),"")</f>
        <v/>
      </c>
      <c r="ZS60" s="6" t="str">
        <f>IFERROR(INDEX(Sales!$D$5:$ABF$18,MATCH(UsagePerHour!$B60,Sales!$C$5:$C$18,0),MATCH(UsagePerHour!ZS$4,Sales!$D$3:$ABF$3,0))/ZS$2*INDEX(Usage!$D$5:$ABF$11,MATCH(UsagePerHour!$B$52,Usage!$C$5:$C$11,0),MATCH(UsagePerHour!ZS$4,Usage!$D$3:$ABF$3,0)),"")</f>
        <v/>
      </c>
      <c r="ZT60" s="6" t="str">
        <f>IFERROR(INDEX(Sales!$D$5:$ABF$18,MATCH(UsagePerHour!$B60,Sales!$C$5:$C$18,0),MATCH(UsagePerHour!ZT$4,Sales!$D$3:$ABF$3,0))/ZT$2*INDEX(Usage!$D$5:$ABF$11,MATCH(UsagePerHour!$B$52,Usage!$C$5:$C$11,0),MATCH(UsagePerHour!ZT$4,Usage!$D$3:$ABF$3,0)),"")</f>
        <v/>
      </c>
      <c r="ZU60" s="6" t="str">
        <f>IFERROR(INDEX(Sales!$D$5:$ABF$18,MATCH(UsagePerHour!$B60,Sales!$C$5:$C$18,0),MATCH(UsagePerHour!ZU$4,Sales!$D$3:$ABF$3,0))/ZU$2*INDEX(Usage!$D$5:$ABF$11,MATCH(UsagePerHour!$B$52,Usage!$C$5:$C$11,0),MATCH(UsagePerHour!ZU$4,Usage!$D$3:$ABF$3,0)),"")</f>
        <v/>
      </c>
      <c r="ZV60" s="6" t="str">
        <f>IFERROR(INDEX(Sales!$D$5:$ABF$18,MATCH(UsagePerHour!$B60,Sales!$C$5:$C$18,0),MATCH(UsagePerHour!ZV$4,Sales!$D$3:$ABF$3,0))/ZV$2*INDEX(Usage!$D$5:$ABF$11,MATCH(UsagePerHour!$B$52,Usage!$C$5:$C$11,0),MATCH(UsagePerHour!ZV$4,Usage!$D$3:$ABF$3,0)),"")</f>
        <v/>
      </c>
      <c r="ZW60" s="6" t="str">
        <f>IFERROR(INDEX(Sales!$D$5:$ABF$18,MATCH(UsagePerHour!$B60,Sales!$C$5:$C$18,0),MATCH(UsagePerHour!ZW$4,Sales!$D$3:$ABF$3,0))/ZW$2*INDEX(Usage!$D$5:$ABF$11,MATCH(UsagePerHour!$B$52,Usage!$C$5:$C$11,0),MATCH(UsagePerHour!ZW$4,Usage!$D$3:$ABF$3,0)),"")</f>
        <v/>
      </c>
      <c r="ZX60" s="6" t="str">
        <f>IFERROR(INDEX(Sales!$D$5:$ABF$18,MATCH(UsagePerHour!$B60,Sales!$C$5:$C$18,0),MATCH(UsagePerHour!ZX$4,Sales!$D$3:$ABF$3,0))/ZX$2*INDEX(Usage!$D$5:$ABF$11,MATCH(UsagePerHour!$B$52,Usage!$C$5:$C$11,0),MATCH(UsagePerHour!ZX$4,Usage!$D$3:$ABF$3,0)),"")</f>
        <v/>
      </c>
      <c r="ZY60" s="6" t="str">
        <f>IFERROR(INDEX(Sales!$D$5:$ABF$18,MATCH(UsagePerHour!$B60,Sales!$C$5:$C$18,0),MATCH(UsagePerHour!ZY$4,Sales!$D$3:$ABF$3,0))/ZY$2*INDEX(Usage!$D$5:$ABF$11,MATCH(UsagePerHour!$B$52,Usage!$C$5:$C$11,0),MATCH(UsagePerHour!ZY$4,Usage!$D$3:$ABF$3,0)),"")</f>
        <v/>
      </c>
      <c r="ZZ60" s="6" t="str">
        <f>IFERROR(INDEX(Sales!$D$5:$ABF$18,MATCH(UsagePerHour!$B60,Sales!$C$5:$C$18,0),MATCH(UsagePerHour!ZZ$4,Sales!$D$3:$ABF$3,0))/ZZ$2*INDEX(Usage!$D$5:$ABF$11,MATCH(UsagePerHour!$B$52,Usage!$C$5:$C$11,0),MATCH(UsagePerHour!ZZ$4,Usage!$D$3:$ABF$3,0)),"")</f>
        <v/>
      </c>
      <c r="AAA60" s="6" t="str">
        <f>IFERROR(INDEX(Sales!$D$5:$ABF$18,MATCH(UsagePerHour!$B60,Sales!$C$5:$C$18,0),MATCH(UsagePerHour!AAA$4,Sales!$D$3:$ABF$3,0))/AAA$2*INDEX(Usage!$D$5:$ABF$11,MATCH(UsagePerHour!$B$52,Usage!$C$5:$C$11,0),MATCH(UsagePerHour!AAA$4,Usage!$D$3:$ABF$3,0)),"")</f>
        <v/>
      </c>
      <c r="AAB60" s="6" t="str">
        <f>IFERROR(INDEX(Sales!$D$5:$ABF$18,MATCH(UsagePerHour!$B60,Sales!$C$5:$C$18,0),MATCH(UsagePerHour!AAB$4,Sales!$D$3:$ABF$3,0))/AAB$2*INDEX(Usage!$D$5:$ABF$11,MATCH(UsagePerHour!$B$52,Usage!$C$5:$C$11,0),MATCH(UsagePerHour!AAB$4,Usage!$D$3:$ABF$3,0)),"")</f>
        <v/>
      </c>
      <c r="AAC60" s="6" t="str">
        <f>IFERROR(INDEX(Sales!$D$5:$ABF$18,MATCH(UsagePerHour!$B60,Sales!$C$5:$C$18,0),MATCH(UsagePerHour!AAC$4,Sales!$D$3:$ABF$3,0))/AAC$2*INDEX(Usage!$D$5:$ABF$11,MATCH(UsagePerHour!$B$52,Usage!$C$5:$C$11,0),MATCH(UsagePerHour!AAC$4,Usage!$D$3:$ABF$3,0)),"")</f>
        <v/>
      </c>
      <c r="AAD60" s="6" t="str">
        <f>IFERROR(INDEX(Sales!$D$5:$ABF$18,MATCH(UsagePerHour!$B60,Sales!$C$5:$C$18,0),MATCH(UsagePerHour!AAD$4,Sales!$D$3:$ABF$3,0))/AAD$2*INDEX(Usage!$D$5:$ABF$11,MATCH(UsagePerHour!$B$52,Usage!$C$5:$C$11,0),MATCH(UsagePerHour!AAD$4,Usage!$D$3:$ABF$3,0)),"")</f>
        <v/>
      </c>
      <c r="AAE60" s="6" t="str">
        <f>IFERROR(INDEX(Sales!$D$5:$ABF$18,MATCH(UsagePerHour!$B60,Sales!$C$5:$C$18,0),MATCH(UsagePerHour!AAE$4,Sales!$D$3:$ABF$3,0))/AAE$2*INDEX(Usage!$D$5:$ABF$11,MATCH(UsagePerHour!$B$52,Usage!$C$5:$C$11,0),MATCH(UsagePerHour!AAE$4,Usage!$D$3:$ABF$3,0)),"")</f>
        <v/>
      </c>
      <c r="AAF60" s="6" t="str">
        <f>IFERROR(INDEX(Sales!$D$5:$ABF$18,MATCH(UsagePerHour!$B60,Sales!$C$5:$C$18,0),MATCH(UsagePerHour!AAF$4,Sales!$D$3:$ABF$3,0))/AAF$2*INDEX(Usage!$D$5:$ABF$11,MATCH(UsagePerHour!$B$52,Usage!$C$5:$C$11,0),MATCH(UsagePerHour!AAF$4,Usage!$D$3:$ABF$3,0)),"")</f>
        <v/>
      </c>
      <c r="AAG60" s="6" t="str">
        <f>IFERROR(INDEX(Sales!$D$5:$ABF$18,MATCH(UsagePerHour!$B60,Sales!$C$5:$C$18,0),MATCH(UsagePerHour!AAG$4,Sales!$D$3:$ABF$3,0))/AAG$2*INDEX(Usage!$D$5:$ABF$11,MATCH(UsagePerHour!$B$52,Usage!$C$5:$C$11,0),MATCH(UsagePerHour!AAG$4,Usage!$D$3:$ABF$3,0)),"")</f>
        <v/>
      </c>
      <c r="AAH60" s="6" t="str">
        <f>IFERROR(INDEX(Sales!$D$5:$ABF$18,MATCH(UsagePerHour!$B60,Sales!$C$5:$C$18,0),MATCH(UsagePerHour!AAH$4,Sales!$D$3:$ABF$3,0))/AAH$2*INDEX(Usage!$D$5:$ABF$11,MATCH(UsagePerHour!$B$52,Usage!$C$5:$C$11,0),MATCH(UsagePerHour!AAH$4,Usage!$D$3:$ABF$3,0)),"")</f>
        <v/>
      </c>
      <c r="AAI60" s="6" t="str">
        <f>IFERROR(INDEX(Sales!$D$5:$ABF$18,MATCH(UsagePerHour!$B60,Sales!$C$5:$C$18,0),MATCH(UsagePerHour!AAI$4,Sales!$D$3:$ABF$3,0))/AAI$2*INDEX(Usage!$D$5:$ABF$11,MATCH(UsagePerHour!$B$52,Usage!$C$5:$C$11,0),MATCH(UsagePerHour!AAI$4,Usage!$D$3:$ABF$3,0)),"")</f>
        <v/>
      </c>
      <c r="AAJ60" s="6" t="str">
        <f>IFERROR(INDEX(Sales!$D$5:$ABF$18,MATCH(UsagePerHour!$B60,Sales!$C$5:$C$18,0),MATCH(UsagePerHour!AAJ$4,Sales!$D$3:$ABF$3,0))/AAJ$2*INDEX(Usage!$D$5:$ABF$11,MATCH(UsagePerHour!$B$52,Usage!$C$5:$C$11,0),MATCH(UsagePerHour!AAJ$4,Usage!$D$3:$ABF$3,0)),"")</f>
        <v/>
      </c>
      <c r="AAK60" s="6" t="str">
        <f>IFERROR(INDEX(Sales!$D$5:$ABF$18,MATCH(UsagePerHour!$B60,Sales!$C$5:$C$18,0),MATCH(UsagePerHour!AAK$4,Sales!$D$3:$ABF$3,0))/AAK$2*INDEX(Usage!$D$5:$ABF$11,MATCH(UsagePerHour!$B$52,Usage!$C$5:$C$11,0),MATCH(UsagePerHour!AAK$4,Usage!$D$3:$ABF$3,0)),"")</f>
        <v/>
      </c>
      <c r="AAL60" s="6" t="str">
        <f>IFERROR(INDEX(Sales!$D$5:$ABF$18,MATCH(UsagePerHour!$B60,Sales!$C$5:$C$18,0),MATCH(UsagePerHour!AAL$4,Sales!$D$3:$ABF$3,0))/AAL$2*INDEX(Usage!$D$5:$ABF$11,MATCH(UsagePerHour!$B$52,Usage!$C$5:$C$11,0),MATCH(UsagePerHour!AAL$4,Usage!$D$3:$ABF$3,0)),"")</f>
        <v/>
      </c>
      <c r="AAM60" s="6" t="str">
        <f>IFERROR(INDEX(Sales!$D$5:$ABF$18,MATCH(UsagePerHour!$B60,Sales!$C$5:$C$18,0),MATCH(UsagePerHour!AAM$4,Sales!$D$3:$ABF$3,0))/AAM$2*INDEX(Usage!$D$5:$ABF$11,MATCH(UsagePerHour!$B$52,Usage!$C$5:$C$11,0),MATCH(UsagePerHour!AAM$4,Usage!$D$3:$ABF$3,0)),"")</f>
        <v/>
      </c>
      <c r="AAN60" s="6" t="str">
        <f>IFERROR(INDEX(Sales!$D$5:$ABF$18,MATCH(UsagePerHour!$B60,Sales!$C$5:$C$18,0),MATCH(UsagePerHour!AAN$4,Sales!$D$3:$ABF$3,0))/AAN$2*INDEX(Usage!$D$5:$ABF$11,MATCH(UsagePerHour!$B$52,Usage!$C$5:$C$11,0),MATCH(UsagePerHour!AAN$4,Usage!$D$3:$ABF$3,0)),"")</f>
        <v/>
      </c>
      <c r="AAO60" s="6" t="str">
        <f>IFERROR(INDEX(Sales!$D$5:$ABF$18,MATCH(UsagePerHour!$B60,Sales!$C$5:$C$18,0),MATCH(UsagePerHour!AAO$4,Sales!$D$3:$ABF$3,0))/AAO$2*INDEX(Usage!$D$5:$ABF$11,MATCH(UsagePerHour!$B$52,Usage!$C$5:$C$11,0),MATCH(UsagePerHour!AAO$4,Usage!$D$3:$ABF$3,0)),"")</f>
        <v/>
      </c>
      <c r="AAP60" s="6" t="str">
        <f>IFERROR(INDEX(Sales!$D$5:$ABF$18,MATCH(UsagePerHour!$B60,Sales!$C$5:$C$18,0),MATCH(UsagePerHour!AAP$4,Sales!$D$3:$ABF$3,0))/AAP$2*INDEX(Usage!$D$5:$ABF$11,MATCH(UsagePerHour!$B$52,Usage!$C$5:$C$11,0),MATCH(UsagePerHour!AAP$4,Usage!$D$3:$ABF$3,0)),"")</f>
        <v/>
      </c>
      <c r="AAQ60" s="6" t="str">
        <f>IFERROR(INDEX(Sales!$D$5:$ABF$18,MATCH(UsagePerHour!$B60,Sales!$C$5:$C$18,0),MATCH(UsagePerHour!AAQ$4,Sales!$D$3:$ABF$3,0))/AAQ$2*INDEX(Usage!$D$5:$ABF$11,MATCH(UsagePerHour!$B$52,Usage!$C$5:$C$11,0),MATCH(UsagePerHour!AAQ$4,Usage!$D$3:$ABF$3,0)),"")</f>
        <v/>
      </c>
      <c r="AAR60" s="6" t="str">
        <f>IFERROR(INDEX(Sales!$D$5:$ABF$18,MATCH(UsagePerHour!$B60,Sales!$C$5:$C$18,0),MATCH(UsagePerHour!AAR$4,Sales!$D$3:$ABF$3,0))/AAR$2*INDEX(Usage!$D$5:$ABF$11,MATCH(UsagePerHour!$B$52,Usage!$C$5:$C$11,0),MATCH(UsagePerHour!AAR$4,Usage!$D$3:$ABF$3,0)),"")</f>
        <v/>
      </c>
      <c r="AAS60" s="6" t="str">
        <f>IFERROR(INDEX(Sales!$D$5:$ABF$18,MATCH(UsagePerHour!$B60,Sales!$C$5:$C$18,0),MATCH(UsagePerHour!AAS$4,Sales!$D$3:$ABF$3,0))/AAS$2*INDEX(Usage!$D$5:$ABF$11,MATCH(UsagePerHour!$B$52,Usage!$C$5:$C$11,0),MATCH(UsagePerHour!AAS$4,Usage!$D$3:$ABF$3,0)),"")</f>
        <v/>
      </c>
      <c r="AAT60" s="6" t="str">
        <f>IFERROR(INDEX(Sales!$D$5:$ABF$18,MATCH(UsagePerHour!$B60,Sales!$C$5:$C$18,0),MATCH(UsagePerHour!AAT$4,Sales!$D$3:$ABF$3,0))/AAT$2*INDEX(Usage!$D$5:$ABF$11,MATCH(UsagePerHour!$B$52,Usage!$C$5:$C$11,0),MATCH(UsagePerHour!AAT$4,Usage!$D$3:$ABF$3,0)),"")</f>
        <v/>
      </c>
      <c r="AAU60" s="6" t="str">
        <f>IFERROR(INDEX(Sales!$D$5:$ABF$18,MATCH(UsagePerHour!$B60,Sales!$C$5:$C$18,0),MATCH(UsagePerHour!AAU$4,Sales!$D$3:$ABF$3,0))/AAU$2*INDEX(Usage!$D$5:$ABF$11,MATCH(UsagePerHour!$B$52,Usage!$C$5:$C$11,0),MATCH(UsagePerHour!AAU$4,Usage!$D$3:$ABF$3,0)),"")</f>
        <v/>
      </c>
      <c r="AAV60" s="6" t="str">
        <f>IFERROR(INDEX(Sales!$D$5:$ABF$18,MATCH(UsagePerHour!$B60,Sales!$C$5:$C$18,0),MATCH(UsagePerHour!AAV$4,Sales!$D$3:$ABF$3,0))/AAV$2*INDEX(Usage!$D$5:$ABF$11,MATCH(UsagePerHour!$B$52,Usage!$C$5:$C$11,0),MATCH(UsagePerHour!AAV$4,Usage!$D$3:$ABF$3,0)),"")</f>
        <v/>
      </c>
      <c r="AAW60" s="6" t="str">
        <f>IFERROR(INDEX(Sales!$D$5:$ABF$18,MATCH(UsagePerHour!$B60,Sales!$C$5:$C$18,0),MATCH(UsagePerHour!AAW$4,Sales!$D$3:$ABF$3,0))/AAW$2*INDEX(Usage!$D$5:$ABF$11,MATCH(UsagePerHour!$B$52,Usage!$C$5:$C$11,0),MATCH(UsagePerHour!AAW$4,Usage!$D$3:$ABF$3,0)),"")</f>
        <v/>
      </c>
      <c r="AAX60" s="6" t="str">
        <f>IFERROR(INDEX(Sales!$D$5:$ABF$18,MATCH(UsagePerHour!$B60,Sales!$C$5:$C$18,0),MATCH(UsagePerHour!AAX$4,Sales!$D$3:$ABF$3,0))/AAX$2*INDEX(Usage!$D$5:$ABF$11,MATCH(UsagePerHour!$B$52,Usage!$C$5:$C$11,0),MATCH(UsagePerHour!AAX$4,Usage!$D$3:$ABF$3,0)),"")</f>
        <v/>
      </c>
      <c r="AAY60" s="6" t="str">
        <f>IFERROR(INDEX(Sales!$D$5:$ABF$18,MATCH(UsagePerHour!$B60,Sales!$C$5:$C$18,0),MATCH(UsagePerHour!AAY$4,Sales!$D$3:$ABF$3,0))/AAY$2*INDEX(Usage!$D$5:$ABF$11,MATCH(UsagePerHour!$B$52,Usage!$C$5:$C$11,0),MATCH(UsagePerHour!AAY$4,Usage!$D$3:$ABF$3,0)),"")</f>
        <v/>
      </c>
      <c r="AAZ60" s="6" t="str">
        <f>IFERROR(INDEX(Sales!$D$5:$ABF$18,MATCH(UsagePerHour!$B60,Sales!$C$5:$C$18,0),MATCH(UsagePerHour!AAZ$4,Sales!$D$3:$ABF$3,0))/AAZ$2*INDEX(Usage!$D$5:$ABF$11,MATCH(UsagePerHour!$B$52,Usage!$C$5:$C$11,0),MATCH(UsagePerHour!AAZ$4,Usage!$D$3:$ABF$3,0)),"")</f>
        <v/>
      </c>
      <c r="ABA60" s="6" t="str">
        <f>IFERROR(INDEX(Sales!$D$5:$ABF$18,MATCH(UsagePerHour!$B60,Sales!$C$5:$C$18,0),MATCH(UsagePerHour!ABA$4,Sales!$D$3:$ABF$3,0))/ABA$2*INDEX(Usage!$D$5:$ABF$11,MATCH(UsagePerHour!$B$52,Usage!$C$5:$C$11,0),MATCH(UsagePerHour!ABA$4,Usage!$D$3:$ABF$3,0)),"")</f>
        <v/>
      </c>
    </row>
    <row r="61" spans="2:729">
      <c r="B61" s="3" t="s">
        <v>9</v>
      </c>
      <c r="C61" s="6">
        <f>IFERROR(INDEX(Sales!$D$5:$ABF$18,MATCH(UsagePerHour!$B61,Sales!$C$5:$C$18,0),MATCH(UsagePerHour!C$4,Sales!$D$3:$ABF$3,0))/C$2*INDEX(Usage!$D$5:$ABF$11,MATCH(UsagePerHour!$B$52,Usage!$C$5:$C$11,0),MATCH(UsagePerHour!C$4,Usage!$D$3:$ABF$3,0)),"")</f>
        <v>0</v>
      </c>
      <c r="D61" s="6">
        <f>IFERROR(INDEX(Sales!$D$5:$ABF$18,MATCH(UsagePerHour!$B61,Sales!$C$5:$C$18,0),MATCH(UsagePerHour!D$4,Sales!$D$3:$ABF$3,0))/D$2*INDEX(Usage!$D$5:$ABF$11,MATCH(UsagePerHour!$B$52,Usage!$C$5:$C$11,0),MATCH(UsagePerHour!D$4,Usage!$D$3:$ABF$3,0)),"")</f>
        <v>0</v>
      </c>
      <c r="E61" s="6">
        <f>IFERROR(INDEX(Sales!$D$5:$ABF$18,MATCH(UsagePerHour!$B61,Sales!$C$5:$C$18,0),MATCH(UsagePerHour!E$4,Sales!$D$3:$ABF$3,0))/E$2*INDEX(Usage!$D$5:$ABF$11,MATCH(UsagePerHour!$B$52,Usage!$C$5:$C$11,0),MATCH(UsagePerHour!E$4,Usage!$D$3:$ABF$3,0)),"")</f>
        <v>0</v>
      </c>
      <c r="F61" s="6">
        <f>IFERROR(INDEX(Sales!$D$5:$ABF$18,MATCH(UsagePerHour!$B61,Sales!$C$5:$C$18,0),MATCH(UsagePerHour!F$4,Sales!$D$3:$ABF$3,0))/F$2*INDEX(Usage!$D$5:$ABF$11,MATCH(UsagePerHour!$B$52,Usage!$C$5:$C$11,0),MATCH(UsagePerHour!F$4,Usage!$D$3:$ABF$3,0)),"")</f>
        <v>0</v>
      </c>
      <c r="G61" s="6">
        <f>IFERROR(INDEX(Sales!$D$5:$ABF$18,MATCH(UsagePerHour!$B61,Sales!$C$5:$C$18,0),MATCH(UsagePerHour!G$4,Sales!$D$3:$ABF$3,0))/G$2*INDEX(Usage!$D$5:$ABF$11,MATCH(UsagePerHour!$B$52,Usage!$C$5:$C$11,0),MATCH(UsagePerHour!G$4,Usage!$D$3:$ABF$3,0)),"")</f>
        <v>0</v>
      </c>
      <c r="H61" s="6">
        <f>IFERROR(INDEX(Sales!$D$5:$ABF$18,MATCH(UsagePerHour!$B61,Sales!$C$5:$C$18,0),MATCH(UsagePerHour!H$4,Sales!$D$3:$ABF$3,0))/H$2*INDEX(Usage!$D$5:$ABF$11,MATCH(UsagePerHour!$B$52,Usage!$C$5:$C$11,0),MATCH(UsagePerHour!H$4,Usage!$D$3:$ABF$3,0)),"")</f>
        <v>0</v>
      </c>
      <c r="I61" s="6">
        <f>IFERROR(INDEX(Sales!$D$5:$ABF$18,MATCH(UsagePerHour!$B61,Sales!$C$5:$C$18,0),MATCH(UsagePerHour!I$4,Sales!$D$3:$ABF$3,0))/I$2*INDEX(Usage!$D$5:$ABF$11,MATCH(UsagePerHour!$B$52,Usage!$C$5:$C$11,0),MATCH(UsagePerHour!I$4,Usage!$D$3:$ABF$3,0)),"")</f>
        <v>0</v>
      </c>
      <c r="J61" s="6">
        <f>IFERROR(INDEX(Sales!$D$5:$ABF$18,MATCH(UsagePerHour!$B61,Sales!$C$5:$C$18,0),MATCH(UsagePerHour!J$4,Sales!$D$3:$ABF$3,0))/J$2*INDEX(Usage!$D$5:$ABF$11,MATCH(UsagePerHour!$B$52,Usage!$C$5:$C$11,0),MATCH(UsagePerHour!J$4,Usage!$D$3:$ABF$3,0)),"")</f>
        <v>0</v>
      </c>
      <c r="K61" s="6">
        <f>IFERROR(INDEX(Sales!$D$5:$ABF$18,MATCH(UsagePerHour!$B61,Sales!$C$5:$C$18,0),MATCH(UsagePerHour!K$4,Sales!$D$3:$ABF$3,0))/K$2*INDEX(Usage!$D$5:$ABF$11,MATCH(UsagePerHour!$B$52,Usage!$C$5:$C$11,0),MATCH(UsagePerHour!K$4,Usage!$D$3:$ABF$3,0)),"")</f>
        <v>0</v>
      </c>
      <c r="L61" s="6">
        <f>IFERROR(INDEX(Sales!$D$5:$ABF$18,MATCH(UsagePerHour!$B61,Sales!$C$5:$C$18,0),MATCH(UsagePerHour!L$4,Sales!$D$3:$ABF$3,0))/L$2*INDEX(Usage!$D$5:$ABF$11,MATCH(UsagePerHour!$B$52,Usage!$C$5:$C$11,0),MATCH(UsagePerHour!L$4,Usage!$D$3:$ABF$3,0)),"")</f>
        <v>0</v>
      </c>
      <c r="M61" s="6">
        <f>IFERROR(INDEX(Sales!$D$5:$ABF$18,MATCH(UsagePerHour!$B61,Sales!$C$5:$C$18,0),MATCH(UsagePerHour!M$4,Sales!$D$3:$ABF$3,0))/M$2*INDEX(Usage!$D$5:$ABF$11,MATCH(UsagePerHour!$B$52,Usage!$C$5:$C$11,0),MATCH(UsagePerHour!M$4,Usage!$D$3:$ABF$3,0)),"")</f>
        <v>0</v>
      </c>
      <c r="N61" s="6">
        <f>IFERROR(INDEX(Sales!$D$5:$ABF$18,MATCH(UsagePerHour!$B61,Sales!$C$5:$C$18,0),MATCH(UsagePerHour!N$4,Sales!$D$3:$ABF$3,0))/N$2*INDEX(Usage!$D$5:$ABF$11,MATCH(UsagePerHour!$B$52,Usage!$C$5:$C$11,0),MATCH(UsagePerHour!N$4,Usage!$D$3:$ABF$3,0)),"")</f>
        <v>0</v>
      </c>
      <c r="O61" s="6">
        <f>IFERROR(INDEX(Sales!$D$5:$ABF$18,MATCH(UsagePerHour!$B61,Sales!$C$5:$C$18,0),MATCH(UsagePerHour!O$4,Sales!$D$3:$ABF$3,0))/O$2*INDEX(Usage!$D$5:$ABF$11,MATCH(UsagePerHour!$B$52,Usage!$C$5:$C$11,0),MATCH(UsagePerHour!O$4,Usage!$D$3:$ABF$3,0)),"")</f>
        <v>0</v>
      </c>
      <c r="P61" s="6">
        <f>IFERROR(INDEX(Sales!$D$5:$ABF$18,MATCH(UsagePerHour!$B61,Sales!$C$5:$C$18,0),MATCH(UsagePerHour!P$4,Sales!$D$3:$ABF$3,0))/P$2*INDEX(Usage!$D$5:$ABF$11,MATCH(UsagePerHour!$B$52,Usage!$C$5:$C$11,0),MATCH(UsagePerHour!P$4,Usage!$D$3:$ABF$3,0)),"")</f>
        <v>0</v>
      </c>
      <c r="Q61" s="6">
        <f>IFERROR(INDEX(Sales!$D$5:$ABF$18,MATCH(UsagePerHour!$B61,Sales!$C$5:$C$18,0),MATCH(UsagePerHour!Q$4,Sales!$D$3:$ABF$3,0))/Q$2*INDEX(Usage!$D$5:$ABF$11,MATCH(UsagePerHour!$B$52,Usage!$C$5:$C$11,0),MATCH(UsagePerHour!Q$4,Usage!$D$3:$ABF$3,0)),"")</f>
        <v>0</v>
      </c>
      <c r="R61" s="6">
        <f>IFERROR(INDEX(Sales!$D$5:$ABF$18,MATCH(UsagePerHour!$B61,Sales!$C$5:$C$18,0),MATCH(UsagePerHour!R$4,Sales!$D$3:$ABF$3,0))/R$2*INDEX(Usage!$D$5:$ABF$11,MATCH(UsagePerHour!$B$52,Usage!$C$5:$C$11,0),MATCH(UsagePerHour!R$4,Usage!$D$3:$ABF$3,0)),"")</f>
        <v>0</v>
      </c>
      <c r="S61" s="6">
        <f>IFERROR(INDEX(Sales!$D$5:$ABF$18,MATCH(UsagePerHour!$B61,Sales!$C$5:$C$18,0),MATCH(UsagePerHour!S$4,Sales!$D$3:$ABF$3,0))/S$2*INDEX(Usage!$D$5:$ABF$11,MATCH(UsagePerHour!$B$52,Usage!$C$5:$C$11,0),MATCH(UsagePerHour!S$4,Usage!$D$3:$ABF$3,0)),"")</f>
        <v>0</v>
      </c>
      <c r="T61" s="6">
        <f>IFERROR(INDEX(Sales!$D$5:$ABF$18,MATCH(UsagePerHour!$B61,Sales!$C$5:$C$18,0),MATCH(UsagePerHour!T$4,Sales!$D$3:$ABF$3,0))/T$2*INDEX(Usage!$D$5:$ABF$11,MATCH(UsagePerHour!$B$52,Usage!$C$5:$C$11,0),MATCH(UsagePerHour!T$4,Usage!$D$3:$ABF$3,0)),"")</f>
        <v>0</v>
      </c>
      <c r="U61" s="6">
        <f>IFERROR(INDEX(Sales!$D$5:$ABF$18,MATCH(UsagePerHour!$B61,Sales!$C$5:$C$18,0),MATCH(UsagePerHour!U$4,Sales!$D$3:$ABF$3,0))/U$2*INDEX(Usage!$D$5:$ABF$11,MATCH(UsagePerHour!$B$52,Usage!$C$5:$C$11,0),MATCH(UsagePerHour!U$4,Usage!$D$3:$ABF$3,0)),"")</f>
        <v>0</v>
      </c>
      <c r="V61" s="6">
        <f>IFERROR(INDEX(Sales!$D$5:$ABF$18,MATCH(UsagePerHour!$B61,Sales!$C$5:$C$18,0),MATCH(UsagePerHour!V$4,Sales!$D$3:$ABF$3,0))/V$2*INDEX(Usage!$D$5:$ABF$11,MATCH(UsagePerHour!$B$52,Usage!$C$5:$C$11,0),MATCH(UsagePerHour!V$4,Usage!$D$3:$ABF$3,0)),"")</f>
        <v>0</v>
      </c>
      <c r="W61" s="6">
        <f>IFERROR(INDEX(Sales!$D$5:$ABF$18,MATCH(UsagePerHour!$B61,Sales!$C$5:$C$18,0),MATCH(UsagePerHour!W$4,Sales!$D$3:$ABF$3,0))/W$2*INDEX(Usage!$D$5:$ABF$11,MATCH(UsagePerHour!$B$52,Usage!$C$5:$C$11,0),MATCH(UsagePerHour!W$4,Usage!$D$3:$ABF$3,0)),"")</f>
        <v>0</v>
      </c>
      <c r="X61" s="6">
        <f>IFERROR(INDEX(Sales!$D$5:$ABF$18,MATCH(UsagePerHour!$B61,Sales!$C$5:$C$18,0),MATCH(UsagePerHour!X$4,Sales!$D$3:$ABF$3,0))/X$2*INDEX(Usage!$D$5:$ABF$11,MATCH(UsagePerHour!$B$52,Usage!$C$5:$C$11,0),MATCH(UsagePerHour!X$4,Usage!$D$3:$ABF$3,0)),"")</f>
        <v>0</v>
      </c>
      <c r="Y61" s="6">
        <f>IFERROR(INDEX(Sales!$D$5:$ABF$18,MATCH(UsagePerHour!$B61,Sales!$C$5:$C$18,0),MATCH(UsagePerHour!Y$4,Sales!$D$3:$ABF$3,0))/Y$2*INDEX(Usage!$D$5:$ABF$11,MATCH(UsagePerHour!$B$52,Usage!$C$5:$C$11,0),MATCH(UsagePerHour!Y$4,Usage!$D$3:$ABF$3,0)),"")</f>
        <v>0</v>
      </c>
      <c r="Z61" s="6">
        <f>IFERROR(INDEX(Sales!$D$5:$ABF$18,MATCH(UsagePerHour!$B61,Sales!$C$5:$C$18,0),MATCH(UsagePerHour!Z$4,Sales!$D$3:$ABF$3,0))/Z$2*INDEX(Usage!$D$5:$ABF$11,MATCH(UsagePerHour!$B$52,Usage!$C$5:$C$11,0),MATCH(UsagePerHour!Z$4,Usage!$D$3:$ABF$3,0)),"")</f>
        <v>0</v>
      </c>
      <c r="AA61" s="6">
        <f>IFERROR(INDEX(Sales!$D$5:$ABF$18,MATCH(UsagePerHour!$B61,Sales!$C$5:$C$18,0),MATCH(UsagePerHour!AA$4,Sales!$D$3:$ABF$3,0))/AA$2*INDEX(Usage!$D$5:$ABF$11,MATCH(UsagePerHour!$B$52,Usage!$C$5:$C$11,0),MATCH(UsagePerHour!AA$4,Usage!$D$3:$ABF$3,0)),"")</f>
        <v>0</v>
      </c>
      <c r="AB61" s="6">
        <f>IFERROR(INDEX(Sales!$D$5:$ABF$18,MATCH(UsagePerHour!$B61,Sales!$C$5:$C$18,0),MATCH(UsagePerHour!AB$4,Sales!$D$3:$ABF$3,0))/AB$2*INDEX(Usage!$D$5:$ABF$11,MATCH(UsagePerHour!$B$52,Usage!$C$5:$C$11,0),MATCH(UsagePerHour!AB$4,Usage!$D$3:$ABF$3,0)),"")</f>
        <v>0</v>
      </c>
      <c r="AC61" s="6">
        <f>IFERROR(INDEX(Sales!$D$5:$ABF$18,MATCH(UsagePerHour!$B61,Sales!$C$5:$C$18,0),MATCH(UsagePerHour!AC$4,Sales!$D$3:$ABF$3,0))/AC$2*INDEX(Usage!$D$5:$ABF$11,MATCH(UsagePerHour!$B$52,Usage!$C$5:$C$11,0),MATCH(UsagePerHour!AC$4,Usage!$D$3:$ABF$3,0)),"")</f>
        <v>0</v>
      </c>
      <c r="AD61" s="6">
        <f>IFERROR(INDEX(Sales!$D$5:$ABF$18,MATCH(UsagePerHour!$B61,Sales!$C$5:$C$18,0),MATCH(UsagePerHour!AD$4,Sales!$D$3:$ABF$3,0))/AD$2*INDEX(Usage!$D$5:$ABF$11,MATCH(UsagePerHour!$B$52,Usage!$C$5:$C$11,0),MATCH(UsagePerHour!AD$4,Usage!$D$3:$ABF$3,0)),"")</f>
        <v>0</v>
      </c>
      <c r="AE61" s="6">
        <f>IFERROR(INDEX(Sales!$D$5:$ABF$18,MATCH(UsagePerHour!$B61,Sales!$C$5:$C$18,0),MATCH(UsagePerHour!AE$4,Sales!$D$3:$ABF$3,0))/AE$2*INDEX(Usage!$D$5:$ABF$11,MATCH(UsagePerHour!$B$52,Usage!$C$5:$C$11,0),MATCH(UsagePerHour!AE$4,Usage!$D$3:$ABF$3,0)),"")</f>
        <v>0</v>
      </c>
      <c r="AF61" s="6">
        <f>IFERROR(INDEX(Sales!$D$5:$ABF$18,MATCH(UsagePerHour!$B61,Sales!$C$5:$C$18,0),MATCH(UsagePerHour!AF$4,Sales!$D$3:$ABF$3,0))/AF$2*INDEX(Usage!$D$5:$ABF$11,MATCH(UsagePerHour!$B$52,Usage!$C$5:$C$11,0),MATCH(UsagePerHour!AF$4,Usage!$D$3:$ABF$3,0)),"")</f>
        <v>0</v>
      </c>
      <c r="AG61" s="6">
        <f>IFERROR(INDEX(Sales!$D$5:$ABF$18,MATCH(UsagePerHour!$B61,Sales!$C$5:$C$18,0),MATCH(UsagePerHour!AG$4,Sales!$D$3:$ABF$3,0))/AG$2*INDEX(Usage!$D$5:$ABF$11,MATCH(UsagePerHour!$B$52,Usage!$C$5:$C$11,0),MATCH(UsagePerHour!AG$4,Usage!$D$3:$ABF$3,0)),"")</f>
        <v>0</v>
      </c>
      <c r="AH61" s="6">
        <f>IFERROR(INDEX(Sales!$D$5:$ABF$18,MATCH(UsagePerHour!$B61,Sales!$C$5:$C$18,0),MATCH(UsagePerHour!AH$4,Sales!$D$3:$ABF$3,0))/AH$2*INDEX(Usage!$D$5:$ABF$11,MATCH(UsagePerHour!$B$52,Usage!$C$5:$C$11,0),MATCH(UsagePerHour!AH$4,Usage!$D$3:$ABF$3,0)),"")</f>
        <v>0</v>
      </c>
      <c r="AI61" s="6">
        <f>IFERROR(INDEX(Sales!$D$5:$ABF$18,MATCH(UsagePerHour!$B61,Sales!$C$5:$C$18,0),MATCH(UsagePerHour!AI$4,Sales!$D$3:$ABF$3,0))/AI$2*INDEX(Usage!$D$5:$ABF$11,MATCH(UsagePerHour!$B$52,Usage!$C$5:$C$11,0),MATCH(UsagePerHour!AI$4,Usage!$D$3:$ABF$3,0)),"")</f>
        <v>0</v>
      </c>
      <c r="AJ61" s="6">
        <f>IFERROR(INDEX(Sales!$D$5:$ABF$18,MATCH(UsagePerHour!$B61,Sales!$C$5:$C$18,0),MATCH(UsagePerHour!AJ$4,Sales!$D$3:$ABF$3,0))/AJ$2*INDEX(Usage!$D$5:$ABF$11,MATCH(UsagePerHour!$B$52,Usage!$C$5:$C$11,0),MATCH(UsagePerHour!AJ$4,Usage!$D$3:$ABF$3,0)),"")</f>
        <v>0</v>
      </c>
      <c r="AK61" s="6">
        <f>IFERROR(INDEX(Sales!$D$5:$ABF$18,MATCH(UsagePerHour!$B61,Sales!$C$5:$C$18,0),MATCH(UsagePerHour!AK$4,Sales!$D$3:$ABF$3,0))/AK$2*INDEX(Usage!$D$5:$ABF$11,MATCH(UsagePerHour!$B$52,Usage!$C$5:$C$11,0),MATCH(UsagePerHour!AK$4,Usage!$D$3:$ABF$3,0)),"")</f>
        <v>0</v>
      </c>
      <c r="AL61" s="6">
        <f>IFERROR(INDEX(Sales!$D$5:$ABF$18,MATCH(UsagePerHour!$B61,Sales!$C$5:$C$18,0),MATCH(UsagePerHour!AL$4,Sales!$D$3:$ABF$3,0))/AL$2*INDEX(Usage!$D$5:$ABF$11,MATCH(UsagePerHour!$B$52,Usage!$C$5:$C$11,0),MATCH(UsagePerHour!AL$4,Usage!$D$3:$ABF$3,0)),"")</f>
        <v>0</v>
      </c>
      <c r="AM61" s="6">
        <f>IFERROR(INDEX(Sales!$D$5:$ABF$18,MATCH(UsagePerHour!$B61,Sales!$C$5:$C$18,0),MATCH(UsagePerHour!AM$4,Sales!$D$3:$ABF$3,0))/AM$2*INDEX(Usage!$D$5:$ABF$11,MATCH(UsagePerHour!$B$52,Usage!$C$5:$C$11,0),MATCH(UsagePerHour!AM$4,Usage!$D$3:$ABF$3,0)),"")</f>
        <v>0</v>
      </c>
      <c r="AN61" s="6">
        <f>IFERROR(INDEX(Sales!$D$5:$ABF$18,MATCH(UsagePerHour!$B61,Sales!$C$5:$C$18,0),MATCH(UsagePerHour!AN$4,Sales!$D$3:$ABF$3,0))/AN$2*INDEX(Usage!$D$5:$ABF$11,MATCH(UsagePerHour!$B$52,Usage!$C$5:$C$11,0),MATCH(UsagePerHour!AN$4,Usage!$D$3:$ABF$3,0)),"")</f>
        <v>0</v>
      </c>
      <c r="AO61" s="6">
        <f>IFERROR(INDEX(Sales!$D$5:$ABF$18,MATCH(UsagePerHour!$B61,Sales!$C$5:$C$18,0),MATCH(UsagePerHour!AO$4,Sales!$D$3:$ABF$3,0))/AO$2*INDEX(Usage!$D$5:$ABF$11,MATCH(UsagePerHour!$B$52,Usage!$C$5:$C$11,0),MATCH(UsagePerHour!AO$4,Usage!$D$3:$ABF$3,0)),"")</f>
        <v>0</v>
      </c>
      <c r="AP61" s="6">
        <f>IFERROR(INDEX(Sales!$D$5:$ABF$18,MATCH(UsagePerHour!$B61,Sales!$C$5:$C$18,0),MATCH(UsagePerHour!AP$4,Sales!$D$3:$ABF$3,0))/AP$2*INDEX(Usage!$D$5:$ABF$11,MATCH(UsagePerHour!$B$52,Usage!$C$5:$C$11,0),MATCH(UsagePerHour!AP$4,Usage!$D$3:$ABF$3,0)),"")</f>
        <v>0</v>
      </c>
      <c r="AQ61" s="6">
        <f>IFERROR(INDEX(Sales!$D$5:$ABF$18,MATCH(UsagePerHour!$B61,Sales!$C$5:$C$18,0),MATCH(UsagePerHour!AQ$4,Sales!$D$3:$ABF$3,0))/AQ$2*INDEX(Usage!$D$5:$ABF$11,MATCH(UsagePerHour!$B$52,Usage!$C$5:$C$11,0),MATCH(UsagePerHour!AQ$4,Usage!$D$3:$ABF$3,0)),"")</f>
        <v>0</v>
      </c>
      <c r="AR61" s="6">
        <f>IFERROR(INDEX(Sales!$D$5:$ABF$18,MATCH(UsagePerHour!$B61,Sales!$C$5:$C$18,0),MATCH(UsagePerHour!AR$4,Sales!$D$3:$ABF$3,0))/AR$2*INDEX(Usage!$D$5:$ABF$11,MATCH(UsagePerHour!$B$52,Usage!$C$5:$C$11,0),MATCH(UsagePerHour!AR$4,Usage!$D$3:$ABF$3,0)),"")</f>
        <v>0</v>
      </c>
      <c r="AS61" s="6">
        <f>IFERROR(INDEX(Sales!$D$5:$ABF$18,MATCH(UsagePerHour!$B61,Sales!$C$5:$C$18,0),MATCH(UsagePerHour!AS$4,Sales!$D$3:$ABF$3,0))/AS$2*INDEX(Usage!$D$5:$ABF$11,MATCH(UsagePerHour!$B$52,Usage!$C$5:$C$11,0),MATCH(UsagePerHour!AS$4,Usage!$D$3:$ABF$3,0)),"")</f>
        <v>0</v>
      </c>
      <c r="AT61" s="6">
        <f>IFERROR(INDEX(Sales!$D$5:$ABF$18,MATCH(UsagePerHour!$B61,Sales!$C$5:$C$18,0),MATCH(UsagePerHour!AT$4,Sales!$D$3:$ABF$3,0))/AT$2*INDEX(Usage!$D$5:$ABF$11,MATCH(UsagePerHour!$B$52,Usage!$C$5:$C$11,0),MATCH(UsagePerHour!AT$4,Usage!$D$3:$ABF$3,0)),"")</f>
        <v>0</v>
      </c>
      <c r="AU61" s="6">
        <f>IFERROR(INDEX(Sales!$D$5:$ABF$18,MATCH(UsagePerHour!$B61,Sales!$C$5:$C$18,0),MATCH(UsagePerHour!AU$4,Sales!$D$3:$ABF$3,0))/AU$2*INDEX(Usage!$D$5:$ABF$11,MATCH(UsagePerHour!$B$52,Usage!$C$5:$C$11,0),MATCH(UsagePerHour!AU$4,Usage!$D$3:$ABF$3,0)),"")</f>
        <v>0</v>
      </c>
      <c r="AV61" s="6">
        <f>IFERROR(INDEX(Sales!$D$5:$ABF$18,MATCH(UsagePerHour!$B61,Sales!$C$5:$C$18,0),MATCH(UsagePerHour!AV$4,Sales!$D$3:$ABF$3,0))/AV$2*INDEX(Usage!$D$5:$ABF$11,MATCH(UsagePerHour!$B$52,Usage!$C$5:$C$11,0),MATCH(UsagePerHour!AV$4,Usage!$D$3:$ABF$3,0)),"")</f>
        <v>0</v>
      </c>
      <c r="AW61" s="6">
        <f>IFERROR(INDEX(Sales!$D$5:$ABF$18,MATCH(UsagePerHour!$B61,Sales!$C$5:$C$18,0),MATCH(UsagePerHour!AW$4,Sales!$D$3:$ABF$3,0))/AW$2*INDEX(Usage!$D$5:$ABF$11,MATCH(UsagePerHour!$B$52,Usage!$C$5:$C$11,0),MATCH(UsagePerHour!AW$4,Usage!$D$3:$ABF$3,0)),"")</f>
        <v>0</v>
      </c>
      <c r="AX61" s="6">
        <f>IFERROR(INDEX(Sales!$D$5:$ABF$18,MATCH(UsagePerHour!$B61,Sales!$C$5:$C$18,0),MATCH(UsagePerHour!AX$4,Sales!$D$3:$ABF$3,0))/AX$2*INDEX(Usage!$D$5:$ABF$11,MATCH(UsagePerHour!$B$52,Usage!$C$5:$C$11,0),MATCH(UsagePerHour!AX$4,Usage!$D$3:$ABF$3,0)),"")</f>
        <v>0</v>
      </c>
      <c r="AY61" s="6">
        <f>IFERROR(INDEX(Sales!$D$5:$ABF$18,MATCH(UsagePerHour!$B61,Sales!$C$5:$C$18,0),MATCH(UsagePerHour!AY$4,Sales!$D$3:$ABF$3,0))/AY$2*INDEX(Usage!$D$5:$ABF$11,MATCH(UsagePerHour!$B$52,Usage!$C$5:$C$11,0),MATCH(UsagePerHour!AY$4,Usage!$D$3:$ABF$3,0)),"")</f>
        <v>0</v>
      </c>
      <c r="AZ61" s="6">
        <f>IFERROR(INDEX(Sales!$D$5:$ABF$18,MATCH(UsagePerHour!$B61,Sales!$C$5:$C$18,0),MATCH(UsagePerHour!AZ$4,Sales!$D$3:$ABF$3,0))/AZ$2*INDEX(Usage!$D$5:$ABF$11,MATCH(UsagePerHour!$B$52,Usage!$C$5:$C$11,0),MATCH(UsagePerHour!AZ$4,Usage!$D$3:$ABF$3,0)),"")</f>
        <v>0</v>
      </c>
      <c r="BA61" s="6">
        <f>IFERROR(INDEX(Sales!$D$5:$ABF$18,MATCH(UsagePerHour!$B61,Sales!$C$5:$C$18,0),MATCH(UsagePerHour!BA$4,Sales!$D$3:$ABF$3,0))/BA$2*INDEX(Usage!$D$5:$ABF$11,MATCH(UsagePerHour!$B$52,Usage!$C$5:$C$11,0),MATCH(UsagePerHour!BA$4,Usage!$D$3:$ABF$3,0)),"")</f>
        <v>0</v>
      </c>
      <c r="BB61" s="6">
        <f>IFERROR(INDEX(Sales!$D$5:$ABF$18,MATCH(UsagePerHour!$B61,Sales!$C$5:$C$18,0),MATCH(UsagePerHour!BB$4,Sales!$D$3:$ABF$3,0))/BB$2*INDEX(Usage!$D$5:$ABF$11,MATCH(UsagePerHour!$B$52,Usage!$C$5:$C$11,0),MATCH(UsagePerHour!BB$4,Usage!$D$3:$ABF$3,0)),"")</f>
        <v>0</v>
      </c>
      <c r="BC61" s="6">
        <f>IFERROR(INDEX(Sales!$D$5:$ABF$18,MATCH(UsagePerHour!$B61,Sales!$C$5:$C$18,0),MATCH(UsagePerHour!BC$4,Sales!$D$3:$ABF$3,0))/BC$2*INDEX(Usage!$D$5:$ABF$11,MATCH(UsagePerHour!$B$52,Usage!$C$5:$C$11,0),MATCH(UsagePerHour!BC$4,Usage!$D$3:$ABF$3,0)),"")</f>
        <v>0</v>
      </c>
      <c r="BD61" s="6">
        <f>IFERROR(INDEX(Sales!$D$5:$ABF$18,MATCH(UsagePerHour!$B61,Sales!$C$5:$C$18,0),MATCH(UsagePerHour!BD$4,Sales!$D$3:$ABF$3,0))/BD$2*INDEX(Usage!$D$5:$ABF$11,MATCH(UsagePerHour!$B$52,Usage!$C$5:$C$11,0),MATCH(UsagePerHour!BD$4,Usage!$D$3:$ABF$3,0)),"")</f>
        <v>0</v>
      </c>
      <c r="BE61" s="6">
        <f>IFERROR(INDEX(Sales!$D$5:$ABF$18,MATCH(UsagePerHour!$B61,Sales!$C$5:$C$18,0),MATCH(UsagePerHour!BE$4,Sales!$D$3:$ABF$3,0))/BE$2*INDEX(Usage!$D$5:$ABF$11,MATCH(UsagePerHour!$B$52,Usage!$C$5:$C$11,0),MATCH(UsagePerHour!BE$4,Usage!$D$3:$ABF$3,0)),"")</f>
        <v>0</v>
      </c>
      <c r="BF61" s="6">
        <f>IFERROR(INDEX(Sales!$D$5:$ABF$18,MATCH(UsagePerHour!$B61,Sales!$C$5:$C$18,0),MATCH(UsagePerHour!BF$4,Sales!$D$3:$ABF$3,0))/BF$2*INDEX(Usage!$D$5:$ABF$11,MATCH(UsagePerHour!$B$52,Usage!$C$5:$C$11,0),MATCH(UsagePerHour!BF$4,Usage!$D$3:$ABF$3,0)),"")</f>
        <v>0</v>
      </c>
      <c r="BG61" s="6">
        <f>IFERROR(INDEX(Sales!$D$5:$ABF$18,MATCH(UsagePerHour!$B61,Sales!$C$5:$C$18,0),MATCH(UsagePerHour!BG$4,Sales!$D$3:$ABF$3,0))/BG$2*INDEX(Usage!$D$5:$ABF$11,MATCH(UsagePerHour!$B$52,Usage!$C$5:$C$11,0),MATCH(UsagePerHour!BG$4,Usage!$D$3:$ABF$3,0)),"")</f>
        <v>0</v>
      </c>
      <c r="BH61" s="6">
        <f>IFERROR(INDEX(Sales!$D$5:$ABF$18,MATCH(UsagePerHour!$B61,Sales!$C$5:$C$18,0),MATCH(UsagePerHour!BH$4,Sales!$D$3:$ABF$3,0))/BH$2*INDEX(Usage!$D$5:$ABF$11,MATCH(UsagePerHour!$B$52,Usage!$C$5:$C$11,0),MATCH(UsagePerHour!BH$4,Usage!$D$3:$ABF$3,0)),"")</f>
        <v>0</v>
      </c>
      <c r="BI61" s="6">
        <f>IFERROR(INDEX(Sales!$D$5:$ABF$18,MATCH(UsagePerHour!$B61,Sales!$C$5:$C$18,0),MATCH(UsagePerHour!BI$4,Sales!$D$3:$ABF$3,0))/BI$2*INDEX(Usage!$D$5:$ABF$11,MATCH(UsagePerHour!$B$52,Usage!$C$5:$C$11,0),MATCH(UsagePerHour!BI$4,Usage!$D$3:$ABF$3,0)),"")</f>
        <v>0</v>
      </c>
      <c r="BJ61" s="6">
        <f>IFERROR(INDEX(Sales!$D$5:$ABF$18,MATCH(UsagePerHour!$B61,Sales!$C$5:$C$18,0),MATCH(UsagePerHour!BJ$4,Sales!$D$3:$ABF$3,0))/BJ$2*INDEX(Usage!$D$5:$ABF$11,MATCH(UsagePerHour!$B$52,Usage!$C$5:$C$11,0),MATCH(UsagePerHour!BJ$4,Usage!$D$3:$ABF$3,0)),"")</f>
        <v>0</v>
      </c>
      <c r="BK61" s="6">
        <f>IFERROR(INDEX(Sales!$D$5:$ABF$18,MATCH(UsagePerHour!$B61,Sales!$C$5:$C$18,0),MATCH(UsagePerHour!BK$4,Sales!$D$3:$ABF$3,0))/BK$2*INDEX(Usage!$D$5:$ABF$11,MATCH(UsagePerHour!$B$52,Usage!$C$5:$C$11,0),MATCH(UsagePerHour!BK$4,Usage!$D$3:$ABF$3,0)),"")</f>
        <v>0</v>
      </c>
      <c r="BL61" s="6">
        <f>IFERROR(INDEX(Sales!$D$5:$ABF$18,MATCH(UsagePerHour!$B61,Sales!$C$5:$C$18,0),MATCH(UsagePerHour!BL$4,Sales!$D$3:$ABF$3,0))/BL$2*INDEX(Usage!$D$5:$ABF$11,MATCH(UsagePerHour!$B$52,Usage!$C$5:$C$11,0),MATCH(UsagePerHour!BL$4,Usage!$D$3:$ABF$3,0)),"")</f>
        <v>0</v>
      </c>
      <c r="BM61" s="6">
        <f>IFERROR(INDEX(Sales!$D$5:$ABF$18,MATCH(UsagePerHour!$B61,Sales!$C$5:$C$18,0),MATCH(UsagePerHour!BM$4,Sales!$D$3:$ABF$3,0))/BM$2*INDEX(Usage!$D$5:$ABF$11,MATCH(UsagePerHour!$B$52,Usage!$C$5:$C$11,0),MATCH(UsagePerHour!BM$4,Usage!$D$3:$ABF$3,0)),"")</f>
        <v>0</v>
      </c>
      <c r="BN61" s="6">
        <f>IFERROR(INDEX(Sales!$D$5:$ABF$18,MATCH(UsagePerHour!$B61,Sales!$C$5:$C$18,0),MATCH(UsagePerHour!BN$4,Sales!$D$3:$ABF$3,0))/BN$2*INDEX(Usage!$D$5:$ABF$11,MATCH(UsagePerHour!$B$52,Usage!$C$5:$C$11,0),MATCH(UsagePerHour!BN$4,Usage!$D$3:$ABF$3,0)),"")</f>
        <v>0</v>
      </c>
      <c r="BO61" s="6">
        <f>IFERROR(INDEX(Sales!$D$5:$ABF$18,MATCH(UsagePerHour!$B61,Sales!$C$5:$C$18,0),MATCH(UsagePerHour!BO$4,Sales!$D$3:$ABF$3,0))/BO$2*INDEX(Usage!$D$5:$ABF$11,MATCH(UsagePerHour!$B$52,Usage!$C$5:$C$11,0),MATCH(UsagePerHour!BO$4,Usage!$D$3:$ABF$3,0)),"")</f>
        <v>0</v>
      </c>
      <c r="BP61" s="6">
        <f>IFERROR(INDEX(Sales!$D$5:$ABF$18,MATCH(UsagePerHour!$B61,Sales!$C$5:$C$18,0),MATCH(UsagePerHour!BP$4,Sales!$D$3:$ABF$3,0))/BP$2*INDEX(Usage!$D$5:$ABF$11,MATCH(UsagePerHour!$B$52,Usage!$C$5:$C$11,0),MATCH(UsagePerHour!BP$4,Usage!$D$3:$ABF$3,0)),"")</f>
        <v>0</v>
      </c>
      <c r="BQ61" s="6">
        <f>IFERROR(INDEX(Sales!$D$5:$ABF$18,MATCH(UsagePerHour!$B61,Sales!$C$5:$C$18,0),MATCH(UsagePerHour!BQ$4,Sales!$D$3:$ABF$3,0))/BQ$2*INDEX(Usage!$D$5:$ABF$11,MATCH(UsagePerHour!$B$52,Usage!$C$5:$C$11,0),MATCH(UsagePerHour!BQ$4,Usage!$D$3:$ABF$3,0)),"")</f>
        <v>0</v>
      </c>
      <c r="BR61" s="6">
        <f>IFERROR(INDEX(Sales!$D$5:$ABF$18,MATCH(UsagePerHour!$B61,Sales!$C$5:$C$18,0),MATCH(UsagePerHour!BR$4,Sales!$D$3:$ABF$3,0))/BR$2*INDEX(Usage!$D$5:$ABF$11,MATCH(UsagePerHour!$B$52,Usage!$C$5:$C$11,0),MATCH(UsagePerHour!BR$4,Usage!$D$3:$ABF$3,0)),"")</f>
        <v>0</v>
      </c>
      <c r="BS61" s="6">
        <f>IFERROR(INDEX(Sales!$D$5:$ABF$18,MATCH(UsagePerHour!$B61,Sales!$C$5:$C$18,0),MATCH(UsagePerHour!BS$4,Sales!$D$3:$ABF$3,0))/BS$2*INDEX(Usage!$D$5:$ABF$11,MATCH(UsagePerHour!$B$52,Usage!$C$5:$C$11,0),MATCH(UsagePerHour!BS$4,Usage!$D$3:$ABF$3,0)),"")</f>
        <v>0</v>
      </c>
      <c r="BT61" s="6">
        <f>IFERROR(INDEX(Sales!$D$5:$ABF$18,MATCH(UsagePerHour!$B61,Sales!$C$5:$C$18,0),MATCH(UsagePerHour!BT$4,Sales!$D$3:$ABF$3,0))/BT$2*INDEX(Usage!$D$5:$ABF$11,MATCH(UsagePerHour!$B$52,Usage!$C$5:$C$11,0),MATCH(UsagePerHour!BT$4,Usage!$D$3:$ABF$3,0)),"")</f>
        <v>0</v>
      </c>
      <c r="BU61" s="6">
        <f>IFERROR(INDEX(Sales!$D$5:$ABF$18,MATCH(UsagePerHour!$B61,Sales!$C$5:$C$18,0),MATCH(UsagePerHour!BU$4,Sales!$D$3:$ABF$3,0))/BU$2*INDEX(Usage!$D$5:$ABF$11,MATCH(UsagePerHour!$B$52,Usage!$C$5:$C$11,0),MATCH(UsagePerHour!BU$4,Usage!$D$3:$ABF$3,0)),"")</f>
        <v>0</v>
      </c>
      <c r="BV61" s="6">
        <f>IFERROR(INDEX(Sales!$D$5:$ABF$18,MATCH(UsagePerHour!$B61,Sales!$C$5:$C$18,0),MATCH(UsagePerHour!BV$4,Sales!$D$3:$ABF$3,0))/BV$2*INDEX(Usage!$D$5:$ABF$11,MATCH(UsagePerHour!$B$52,Usage!$C$5:$C$11,0),MATCH(UsagePerHour!BV$4,Usage!$D$3:$ABF$3,0)),"")</f>
        <v>0</v>
      </c>
      <c r="BW61" s="6">
        <f>IFERROR(INDEX(Sales!$D$5:$ABF$18,MATCH(UsagePerHour!$B61,Sales!$C$5:$C$18,0),MATCH(UsagePerHour!BW$4,Sales!$D$3:$ABF$3,0))/BW$2*INDEX(Usage!$D$5:$ABF$11,MATCH(UsagePerHour!$B$52,Usage!$C$5:$C$11,0),MATCH(UsagePerHour!BW$4,Usage!$D$3:$ABF$3,0)),"")</f>
        <v>0</v>
      </c>
      <c r="BX61" s="6">
        <f>IFERROR(INDEX(Sales!$D$5:$ABF$18,MATCH(UsagePerHour!$B61,Sales!$C$5:$C$18,0),MATCH(UsagePerHour!BX$4,Sales!$D$3:$ABF$3,0))/BX$2*INDEX(Usage!$D$5:$ABF$11,MATCH(UsagePerHour!$B$52,Usage!$C$5:$C$11,0),MATCH(UsagePerHour!BX$4,Usage!$D$3:$ABF$3,0)),"")</f>
        <v>0</v>
      </c>
      <c r="BY61" s="6">
        <f>IFERROR(INDEX(Sales!$D$5:$ABF$18,MATCH(UsagePerHour!$B61,Sales!$C$5:$C$18,0),MATCH(UsagePerHour!BY$4,Sales!$D$3:$ABF$3,0))/BY$2*INDEX(Usage!$D$5:$ABF$11,MATCH(UsagePerHour!$B$52,Usage!$C$5:$C$11,0),MATCH(UsagePerHour!BY$4,Usage!$D$3:$ABF$3,0)),"")</f>
        <v>0</v>
      </c>
      <c r="BZ61" s="6">
        <f>IFERROR(INDEX(Sales!$D$5:$ABF$18,MATCH(UsagePerHour!$B61,Sales!$C$5:$C$18,0),MATCH(UsagePerHour!BZ$4,Sales!$D$3:$ABF$3,0))/BZ$2*INDEX(Usage!$D$5:$ABF$11,MATCH(UsagePerHour!$B$52,Usage!$C$5:$C$11,0),MATCH(UsagePerHour!BZ$4,Usage!$D$3:$ABF$3,0)),"")</f>
        <v>0</v>
      </c>
      <c r="CA61" s="6">
        <f>IFERROR(INDEX(Sales!$D$5:$ABF$18,MATCH(UsagePerHour!$B61,Sales!$C$5:$C$18,0),MATCH(UsagePerHour!CA$4,Sales!$D$3:$ABF$3,0))/CA$2*INDEX(Usage!$D$5:$ABF$11,MATCH(UsagePerHour!$B$52,Usage!$C$5:$C$11,0),MATCH(UsagePerHour!CA$4,Usage!$D$3:$ABF$3,0)),"")</f>
        <v>0</v>
      </c>
      <c r="CB61" s="6">
        <f>IFERROR(INDEX(Sales!$D$5:$ABF$18,MATCH(UsagePerHour!$B61,Sales!$C$5:$C$18,0),MATCH(UsagePerHour!CB$4,Sales!$D$3:$ABF$3,0))/CB$2*INDEX(Usage!$D$5:$ABF$11,MATCH(UsagePerHour!$B$52,Usage!$C$5:$C$11,0),MATCH(UsagePerHour!CB$4,Usage!$D$3:$ABF$3,0)),"")</f>
        <v>0</v>
      </c>
      <c r="CC61" s="6">
        <f>IFERROR(INDEX(Sales!$D$5:$ABF$18,MATCH(UsagePerHour!$B61,Sales!$C$5:$C$18,0),MATCH(UsagePerHour!CC$4,Sales!$D$3:$ABF$3,0))/CC$2*INDEX(Usage!$D$5:$ABF$11,MATCH(UsagePerHour!$B$52,Usage!$C$5:$C$11,0),MATCH(UsagePerHour!CC$4,Usage!$D$3:$ABF$3,0)),"")</f>
        <v>0</v>
      </c>
      <c r="CD61" s="6">
        <f>IFERROR(INDEX(Sales!$D$5:$ABF$18,MATCH(UsagePerHour!$B61,Sales!$C$5:$C$18,0),MATCH(UsagePerHour!CD$4,Sales!$D$3:$ABF$3,0))/CD$2*INDEX(Usage!$D$5:$ABF$11,MATCH(UsagePerHour!$B$52,Usage!$C$5:$C$11,0),MATCH(UsagePerHour!CD$4,Usage!$D$3:$ABF$3,0)),"")</f>
        <v>0</v>
      </c>
      <c r="CE61" s="6">
        <f>IFERROR(INDEX(Sales!$D$5:$ABF$18,MATCH(UsagePerHour!$B61,Sales!$C$5:$C$18,0),MATCH(UsagePerHour!CE$4,Sales!$D$3:$ABF$3,0))/CE$2*INDEX(Usage!$D$5:$ABF$11,MATCH(UsagePerHour!$B$52,Usage!$C$5:$C$11,0),MATCH(UsagePerHour!CE$4,Usage!$D$3:$ABF$3,0)),"")</f>
        <v>0</v>
      </c>
      <c r="CF61" s="6">
        <f>IFERROR(INDEX(Sales!$D$5:$ABF$18,MATCH(UsagePerHour!$B61,Sales!$C$5:$C$18,0),MATCH(UsagePerHour!CF$4,Sales!$D$3:$ABF$3,0))/CF$2*INDEX(Usage!$D$5:$ABF$11,MATCH(UsagePerHour!$B$52,Usage!$C$5:$C$11,0),MATCH(UsagePerHour!CF$4,Usage!$D$3:$ABF$3,0)),"")</f>
        <v>0</v>
      </c>
      <c r="CG61" s="6">
        <f>IFERROR(INDEX(Sales!$D$5:$ABF$18,MATCH(UsagePerHour!$B61,Sales!$C$5:$C$18,0),MATCH(UsagePerHour!CG$4,Sales!$D$3:$ABF$3,0))/CG$2*INDEX(Usage!$D$5:$ABF$11,MATCH(UsagePerHour!$B$52,Usage!$C$5:$C$11,0),MATCH(UsagePerHour!CG$4,Usage!$D$3:$ABF$3,0)),"")</f>
        <v>0</v>
      </c>
      <c r="CH61" s="6">
        <f>IFERROR(INDEX(Sales!$D$5:$ABF$18,MATCH(UsagePerHour!$B61,Sales!$C$5:$C$18,0),MATCH(UsagePerHour!CH$4,Sales!$D$3:$ABF$3,0))/CH$2*INDEX(Usage!$D$5:$ABF$11,MATCH(UsagePerHour!$B$52,Usage!$C$5:$C$11,0),MATCH(UsagePerHour!CH$4,Usage!$D$3:$ABF$3,0)),"")</f>
        <v>0</v>
      </c>
      <c r="CI61" s="6">
        <f>IFERROR(INDEX(Sales!$D$5:$ABF$18,MATCH(UsagePerHour!$B61,Sales!$C$5:$C$18,0),MATCH(UsagePerHour!CI$4,Sales!$D$3:$ABF$3,0))/CI$2*INDEX(Usage!$D$5:$ABF$11,MATCH(UsagePerHour!$B$52,Usage!$C$5:$C$11,0),MATCH(UsagePerHour!CI$4,Usage!$D$3:$ABF$3,0)),"")</f>
        <v>0</v>
      </c>
      <c r="CJ61" s="6">
        <f>IFERROR(INDEX(Sales!$D$5:$ABF$18,MATCH(UsagePerHour!$B61,Sales!$C$5:$C$18,0),MATCH(UsagePerHour!CJ$4,Sales!$D$3:$ABF$3,0))/CJ$2*INDEX(Usage!$D$5:$ABF$11,MATCH(UsagePerHour!$B$52,Usage!$C$5:$C$11,0),MATCH(UsagePerHour!CJ$4,Usage!$D$3:$ABF$3,0)),"")</f>
        <v>0</v>
      </c>
      <c r="CK61" s="6">
        <f>IFERROR(INDEX(Sales!$D$5:$ABF$18,MATCH(UsagePerHour!$B61,Sales!$C$5:$C$18,0),MATCH(UsagePerHour!CK$4,Sales!$D$3:$ABF$3,0))/CK$2*INDEX(Usage!$D$5:$ABF$11,MATCH(UsagePerHour!$B$52,Usage!$C$5:$C$11,0),MATCH(UsagePerHour!CK$4,Usage!$D$3:$ABF$3,0)),"")</f>
        <v>0</v>
      </c>
      <c r="CL61" s="6">
        <f>IFERROR(INDEX(Sales!$D$5:$ABF$18,MATCH(UsagePerHour!$B61,Sales!$C$5:$C$18,0),MATCH(UsagePerHour!CL$4,Sales!$D$3:$ABF$3,0))/CL$2*INDEX(Usage!$D$5:$ABF$11,MATCH(UsagePerHour!$B$52,Usage!$C$5:$C$11,0),MATCH(UsagePerHour!CL$4,Usage!$D$3:$ABF$3,0)),"")</f>
        <v>0</v>
      </c>
      <c r="CM61" s="6">
        <f>IFERROR(INDEX(Sales!$D$5:$ABF$18,MATCH(UsagePerHour!$B61,Sales!$C$5:$C$18,0),MATCH(UsagePerHour!CM$4,Sales!$D$3:$ABF$3,0))/CM$2*INDEX(Usage!$D$5:$ABF$11,MATCH(UsagePerHour!$B$52,Usage!$C$5:$C$11,0),MATCH(UsagePerHour!CM$4,Usage!$D$3:$ABF$3,0)),"")</f>
        <v>0</v>
      </c>
      <c r="CN61" s="6">
        <f>IFERROR(INDEX(Sales!$D$5:$ABF$18,MATCH(UsagePerHour!$B61,Sales!$C$5:$C$18,0),MATCH(UsagePerHour!CN$4,Sales!$D$3:$ABF$3,0))/CN$2*INDEX(Usage!$D$5:$ABF$11,MATCH(UsagePerHour!$B$52,Usage!$C$5:$C$11,0),MATCH(UsagePerHour!CN$4,Usage!$D$3:$ABF$3,0)),"")</f>
        <v>0</v>
      </c>
      <c r="CO61" s="6">
        <f>IFERROR(INDEX(Sales!$D$5:$ABF$18,MATCH(UsagePerHour!$B61,Sales!$C$5:$C$18,0),MATCH(UsagePerHour!CO$4,Sales!$D$3:$ABF$3,0))/CO$2*INDEX(Usage!$D$5:$ABF$11,MATCH(UsagePerHour!$B$52,Usage!$C$5:$C$11,0),MATCH(UsagePerHour!CO$4,Usage!$D$3:$ABF$3,0)),"")</f>
        <v>0</v>
      </c>
      <c r="CP61" s="6">
        <f>IFERROR(INDEX(Sales!$D$5:$ABF$18,MATCH(UsagePerHour!$B61,Sales!$C$5:$C$18,0),MATCH(UsagePerHour!CP$4,Sales!$D$3:$ABF$3,0))/CP$2*INDEX(Usage!$D$5:$ABF$11,MATCH(UsagePerHour!$B$52,Usage!$C$5:$C$11,0),MATCH(UsagePerHour!CP$4,Usage!$D$3:$ABF$3,0)),"")</f>
        <v>0</v>
      </c>
      <c r="CQ61" s="6">
        <f>IFERROR(INDEX(Sales!$D$5:$ABF$18,MATCH(UsagePerHour!$B61,Sales!$C$5:$C$18,0),MATCH(UsagePerHour!CQ$4,Sales!$D$3:$ABF$3,0))/CQ$2*INDEX(Usage!$D$5:$ABF$11,MATCH(UsagePerHour!$B$52,Usage!$C$5:$C$11,0),MATCH(UsagePerHour!CQ$4,Usage!$D$3:$ABF$3,0)),"")</f>
        <v>0</v>
      </c>
      <c r="CR61" s="6">
        <f>IFERROR(INDEX(Sales!$D$5:$ABF$18,MATCH(UsagePerHour!$B61,Sales!$C$5:$C$18,0),MATCH(UsagePerHour!CR$4,Sales!$D$3:$ABF$3,0))/CR$2*INDEX(Usage!$D$5:$ABF$11,MATCH(UsagePerHour!$B$52,Usage!$C$5:$C$11,0),MATCH(UsagePerHour!CR$4,Usage!$D$3:$ABF$3,0)),"")</f>
        <v>0</v>
      </c>
      <c r="CS61" s="6">
        <f>IFERROR(INDEX(Sales!$D$5:$ABF$18,MATCH(UsagePerHour!$B61,Sales!$C$5:$C$18,0),MATCH(UsagePerHour!CS$4,Sales!$D$3:$ABF$3,0))/CS$2*INDEX(Usage!$D$5:$ABF$11,MATCH(UsagePerHour!$B$52,Usage!$C$5:$C$11,0),MATCH(UsagePerHour!CS$4,Usage!$D$3:$ABF$3,0)),"")</f>
        <v>0</v>
      </c>
      <c r="CT61" s="6">
        <f>IFERROR(INDEX(Sales!$D$5:$ABF$18,MATCH(UsagePerHour!$B61,Sales!$C$5:$C$18,0),MATCH(UsagePerHour!CT$4,Sales!$D$3:$ABF$3,0))/CT$2*INDEX(Usage!$D$5:$ABF$11,MATCH(UsagePerHour!$B$52,Usage!$C$5:$C$11,0),MATCH(UsagePerHour!CT$4,Usage!$D$3:$ABF$3,0)),"")</f>
        <v>0</v>
      </c>
      <c r="CU61" s="6">
        <f>IFERROR(INDEX(Sales!$D$5:$ABF$18,MATCH(UsagePerHour!$B61,Sales!$C$5:$C$18,0),MATCH(UsagePerHour!CU$4,Sales!$D$3:$ABF$3,0))/CU$2*INDEX(Usage!$D$5:$ABF$11,MATCH(UsagePerHour!$B$52,Usage!$C$5:$C$11,0),MATCH(UsagePerHour!CU$4,Usage!$D$3:$ABF$3,0)),"")</f>
        <v>0</v>
      </c>
      <c r="CV61" s="6">
        <f>IFERROR(INDEX(Sales!$D$5:$ABF$18,MATCH(UsagePerHour!$B61,Sales!$C$5:$C$18,0),MATCH(UsagePerHour!CV$4,Sales!$D$3:$ABF$3,0))/CV$2*INDEX(Usage!$D$5:$ABF$11,MATCH(UsagePerHour!$B$52,Usage!$C$5:$C$11,0),MATCH(UsagePerHour!CV$4,Usage!$D$3:$ABF$3,0)),"")</f>
        <v>0</v>
      </c>
      <c r="CW61" s="6">
        <f>IFERROR(INDEX(Sales!$D$5:$ABF$18,MATCH(UsagePerHour!$B61,Sales!$C$5:$C$18,0),MATCH(UsagePerHour!CW$4,Sales!$D$3:$ABF$3,0))/CW$2*INDEX(Usage!$D$5:$ABF$11,MATCH(UsagePerHour!$B$52,Usage!$C$5:$C$11,0),MATCH(UsagePerHour!CW$4,Usage!$D$3:$ABF$3,0)),"")</f>
        <v>0</v>
      </c>
      <c r="CX61" s="6">
        <f>IFERROR(INDEX(Sales!$D$5:$ABF$18,MATCH(UsagePerHour!$B61,Sales!$C$5:$C$18,0),MATCH(UsagePerHour!CX$4,Sales!$D$3:$ABF$3,0))/CX$2*INDEX(Usage!$D$5:$ABF$11,MATCH(UsagePerHour!$B$52,Usage!$C$5:$C$11,0),MATCH(UsagePerHour!CX$4,Usage!$D$3:$ABF$3,0)),"")</f>
        <v>0</v>
      </c>
      <c r="CY61" s="6">
        <f>IFERROR(INDEX(Sales!$D$5:$ABF$18,MATCH(UsagePerHour!$B61,Sales!$C$5:$C$18,0),MATCH(UsagePerHour!CY$4,Sales!$D$3:$ABF$3,0))/CY$2*INDEX(Usage!$D$5:$ABF$11,MATCH(UsagePerHour!$B$52,Usage!$C$5:$C$11,0),MATCH(UsagePerHour!CY$4,Usage!$D$3:$ABF$3,0)),"")</f>
        <v>0</v>
      </c>
      <c r="CZ61" s="6">
        <f>IFERROR(INDEX(Sales!$D$5:$ABF$18,MATCH(UsagePerHour!$B61,Sales!$C$5:$C$18,0),MATCH(UsagePerHour!CZ$4,Sales!$D$3:$ABF$3,0))/CZ$2*INDEX(Usage!$D$5:$ABF$11,MATCH(UsagePerHour!$B$52,Usage!$C$5:$C$11,0),MATCH(UsagePerHour!CZ$4,Usage!$D$3:$ABF$3,0)),"")</f>
        <v>0</v>
      </c>
      <c r="DA61" s="6">
        <f>IFERROR(INDEX(Sales!$D$5:$ABF$18,MATCH(UsagePerHour!$B61,Sales!$C$5:$C$18,0),MATCH(UsagePerHour!DA$4,Sales!$D$3:$ABF$3,0))/DA$2*INDEX(Usage!$D$5:$ABF$11,MATCH(UsagePerHour!$B$52,Usage!$C$5:$C$11,0),MATCH(UsagePerHour!DA$4,Usage!$D$3:$ABF$3,0)),"")</f>
        <v>0</v>
      </c>
      <c r="DB61" s="6">
        <f>IFERROR(INDEX(Sales!$D$5:$ABF$18,MATCH(UsagePerHour!$B61,Sales!$C$5:$C$18,0),MATCH(UsagePerHour!DB$4,Sales!$D$3:$ABF$3,0))/DB$2*INDEX(Usage!$D$5:$ABF$11,MATCH(UsagePerHour!$B$52,Usage!$C$5:$C$11,0),MATCH(UsagePerHour!DB$4,Usage!$D$3:$ABF$3,0)),"")</f>
        <v>0</v>
      </c>
      <c r="DC61" s="6">
        <f>IFERROR(INDEX(Sales!$D$5:$ABF$18,MATCH(UsagePerHour!$B61,Sales!$C$5:$C$18,0),MATCH(UsagePerHour!DC$4,Sales!$D$3:$ABF$3,0))/DC$2*INDEX(Usage!$D$5:$ABF$11,MATCH(UsagePerHour!$B$52,Usage!$C$5:$C$11,0),MATCH(UsagePerHour!DC$4,Usage!$D$3:$ABF$3,0)),"")</f>
        <v>0</v>
      </c>
      <c r="DD61" s="6">
        <f>IFERROR(INDEX(Sales!$D$5:$ABF$18,MATCH(UsagePerHour!$B61,Sales!$C$5:$C$18,0),MATCH(UsagePerHour!DD$4,Sales!$D$3:$ABF$3,0))/DD$2*INDEX(Usage!$D$5:$ABF$11,MATCH(UsagePerHour!$B$52,Usage!$C$5:$C$11,0),MATCH(UsagePerHour!DD$4,Usage!$D$3:$ABF$3,0)),"")</f>
        <v>0</v>
      </c>
      <c r="DE61" s="6">
        <f>IFERROR(INDEX(Sales!$D$5:$ABF$18,MATCH(UsagePerHour!$B61,Sales!$C$5:$C$18,0),MATCH(UsagePerHour!DE$4,Sales!$D$3:$ABF$3,0))/DE$2*INDEX(Usage!$D$5:$ABF$11,MATCH(UsagePerHour!$B$52,Usage!$C$5:$C$11,0),MATCH(UsagePerHour!DE$4,Usage!$D$3:$ABF$3,0)),"")</f>
        <v>0</v>
      </c>
      <c r="DF61" s="6">
        <f>IFERROR(INDEX(Sales!$D$5:$ABF$18,MATCH(UsagePerHour!$B61,Sales!$C$5:$C$18,0),MATCH(UsagePerHour!DF$4,Sales!$D$3:$ABF$3,0))/DF$2*INDEX(Usage!$D$5:$ABF$11,MATCH(UsagePerHour!$B$52,Usage!$C$5:$C$11,0),MATCH(UsagePerHour!DF$4,Usage!$D$3:$ABF$3,0)),"")</f>
        <v>0</v>
      </c>
      <c r="DG61" s="6">
        <f>IFERROR(INDEX(Sales!$D$5:$ABF$18,MATCH(UsagePerHour!$B61,Sales!$C$5:$C$18,0),MATCH(UsagePerHour!DG$4,Sales!$D$3:$ABF$3,0))/DG$2*INDEX(Usage!$D$5:$ABF$11,MATCH(UsagePerHour!$B$52,Usage!$C$5:$C$11,0),MATCH(UsagePerHour!DG$4,Usage!$D$3:$ABF$3,0)),"")</f>
        <v>0</v>
      </c>
      <c r="DH61" s="6">
        <f>IFERROR(INDEX(Sales!$D$5:$ABF$18,MATCH(UsagePerHour!$B61,Sales!$C$5:$C$18,0),MATCH(UsagePerHour!DH$4,Sales!$D$3:$ABF$3,0))/DH$2*INDEX(Usage!$D$5:$ABF$11,MATCH(UsagePerHour!$B$52,Usage!$C$5:$C$11,0),MATCH(UsagePerHour!DH$4,Usage!$D$3:$ABF$3,0)),"")</f>
        <v>0</v>
      </c>
      <c r="DI61" s="6">
        <f>IFERROR(INDEX(Sales!$D$5:$ABF$18,MATCH(UsagePerHour!$B61,Sales!$C$5:$C$18,0),MATCH(UsagePerHour!DI$4,Sales!$D$3:$ABF$3,0))/DI$2*INDEX(Usage!$D$5:$ABF$11,MATCH(UsagePerHour!$B$52,Usage!$C$5:$C$11,0),MATCH(UsagePerHour!DI$4,Usage!$D$3:$ABF$3,0)),"")</f>
        <v>0</v>
      </c>
      <c r="DJ61" s="6">
        <f>IFERROR(INDEX(Sales!$D$5:$ABF$18,MATCH(UsagePerHour!$B61,Sales!$C$5:$C$18,0),MATCH(UsagePerHour!DJ$4,Sales!$D$3:$ABF$3,0))/DJ$2*INDEX(Usage!$D$5:$ABF$11,MATCH(UsagePerHour!$B$52,Usage!$C$5:$C$11,0),MATCH(UsagePerHour!DJ$4,Usage!$D$3:$ABF$3,0)),"")</f>
        <v>0</v>
      </c>
      <c r="DK61" s="6">
        <f>IFERROR(INDEX(Sales!$D$5:$ABF$18,MATCH(UsagePerHour!$B61,Sales!$C$5:$C$18,0),MATCH(UsagePerHour!DK$4,Sales!$D$3:$ABF$3,0))/DK$2*INDEX(Usage!$D$5:$ABF$11,MATCH(UsagePerHour!$B$52,Usage!$C$5:$C$11,0),MATCH(UsagePerHour!DK$4,Usage!$D$3:$ABF$3,0)),"")</f>
        <v>0</v>
      </c>
      <c r="DL61" s="6">
        <f>IFERROR(INDEX(Sales!$D$5:$ABF$18,MATCH(UsagePerHour!$B61,Sales!$C$5:$C$18,0),MATCH(UsagePerHour!DL$4,Sales!$D$3:$ABF$3,0))/DL$2*INDEX(Usage!$D$5:$ABF$11,MATCH(UsagePerHour!$B$52,Usage!$C$5:$C$11,0),MATCH(UsagePerHour!DL$4,Usage!$D$3:$ABF$3,0)),"")</f>
        <v>0</v>
      </c>
      <c r="DM61" s="6">
        <f>IFERROR(INDEX(Sales!$D$5:$ABF$18,MATCH(UsagePerHour!$B61,Sales!$C$5:$C$18,0),MATCH(UsagePerHour!DM$4,Sales!$D$3:$ABF$3,0))/DM$2*INDEX(Usage!$D$5:$ABF$11,MATCH(UsagePerHour!$B$52,Usage!$C$5:$C$11,0),MATCH(UsagePerHour!DM$4,Usage!$D$3:$ABF$3,0)),"")</f>
        <v>0</v>
      </c>
      <c r="DN61" s="6">
        <f>IFERROR(INDEX(Sales!$D$5:$ABF$18,MATCH(UsagePerHour!$B61,Sales!$C$5:$C$18,0),MATCH(UsagePerHour!DN$4,Sales!$D$3:$ABF$3,0))/DN$2*INDEX(Usage!$D$5:$ABF$11,MATCH(UsagePerHour!$B$52,Usage!$C$5:$C$11,0),MATCH(UsagePerHour!DN$4,Usage!$D$3:$ABF$3,0)),"")</f>
        <v>0</v>
      </c>
      <c r="DO61" s="6">
        <f>IFERROR(INDEX(Sales!$D$5:$ABF$18,MATCH(UsagePerHour!$B61,Sales!$C$5:$C$18,0),MATCH(UsagePerHour!DO$4,Sales!$D$3:$ABF$3,0))/DO$2*INDEX(Usage!$D$5:$ABF$11,MATCH(UsagePerHour!$B$52,Usage!$C$5:$C$11,0),MATCH(UsagePerHour!DO$4,Usage!$D$3:$ABF$3,0)),"")</f>
        <v>0</v>
      </c>
      <c r="DP61" s="6">
        <f>IFERROR(INDEX(Sales!$D$5:$ABF$18,MATCH(UsagePerHour!$B61,Sales!$C$5:$C$18,0),MATCH(UsagePerHour!DP$4,Sales!$D$3:$ABF$3,0))/DP$2*INDEX(Usage!$D$5:$ABF$11,MATCH(UsagePerHour!$B$52,Usage!$C$5:$C$11,0),MATCH(UsagePerHour!DP$4,Usage!$D$3:$ABF$3,0)),"")</f>
        <v>0</v>
      </c>
      <c r="DQ61" s="6">
        <f>IFERROR(INDEX(Sales!$D$5:$ABF$18,MATCH(UsagePerHour!$B61,Sales!$C$5:$C$18,0),MATCH(UsagePerHour!DQ$4,Sales!$D$3:$ABF$3,0))/DQ$2*INDEX(Usage!$D$5:$ABF$11,MATCH(UsagePerHour!$B$52,Usage!$C$5:$C$11,0),MATCH(UsagePerHour!DQ$4,Usage!$D$3:$ABF$3,0)),"")</f>
        <v>0</v>
      </c>
      <c r="DR61" s="6">
        <f>IFERROR(INDEX(Sales!$D$5:$ABF$18,MATCH(UsagePerHour!$B61,Sales!$C$5:$C$18,0),MATCH(UsagePerHour!DR$4,Sales!$D$3:$ABF$3,0))/DR$2*INDEX(Usage!$D$5:$ABF$11,MATCH(UsagePerHour!$B$52,Usage!$C$5:$C$11,0),MATCH(UsagePerHour!DR$4,Usage!$D$3:$ABF$3,0)),"")</f>
        <v>0</v>
      </c>
      <c r="DS61" s="6">
        <f>IFERROR(INDEX(Sales!$D$5:$ABF$18,MATCH(UsagePerHour!$B61,Sales!$C$5:$C$18,0),MATCH(UsagePerHour!DS$4,Sales!$D$3:$ABF$3,0))/DS$2*INDEX(Usage!$D$5:$ABF$11,MATCH(UsagePerHour!$B$52,Usage!$C$5:$C$11,0),MATCH(UsagePerHour!DS$4,Usage!$D$3:$ABF$3,0)),"")</f>
        <v>0</v>
      </c>
      <c r="DT61" s="6">
        <f>IFERROR(INDEX(Sales!$D$5:$ABF$18,MATCH(UsagePerHour!$B61,Sales!$C$5:$C$18,0),MATCH(UsagePerHour!DT$4,Sales!$D$3:$ABF$3,0))/DT$2*INDEX(Usage!$D$5:$ABF$11,MATCH(UsagePerHour!$B$52,Usage!$C$5:$C$11,0),MATCH(UsagePerHour!DT$4,Usage!$D$3:$ABF$3,0)),"")</f>
        <v>0</v>
      </c>
      <c r="DU61" s="6">
        <f>IFERROR(INDEX(Sales!$D$5:$ABF$18,MATCH(UsagePerHour!$B61,Sales!$C$5:$C$18,0),MATCH(UsagePerHour!DU$4,Sales!$D$3:$ABF$3,0))/DU$2*INDEX(Usage!$D$5:$ABF$11,MATCH(UsagePerHour!$B$52,Usage!$C$5:$C$11,0),MATCH(UsagePerHour!DU$4,Usage!$D$3:$ABF$3,0)),"")</f>
        <v>0</v>
      </c>
      <c r="DV61" s="6">
        <f>IFERROR(INDEX(Sales!$D$5:$ABF$18,MATCH(UsagePerHour!$B61,Sales!$C$5:$C$18,0),MATCH(UsagePerHour!DV$4,Sales!$D$3:$ABF$3,0))/DV$2*INDEX(Usage!$D$5:$ABF$11,MATCH(UsagePerHour!$B$52,Usage!$C$5:$C$11,0),MATCH(UsagePerHour!DV$4,Usage!$D$3:$ABF$3,0)),"")</f>
        <v>0</v>
      </c>
      <c r="DW61" s="6">
        <f>IFERROR(INDEX(Sales!$D$5:$ABF$18,MATCH(UsagePerHour!$B61,Sales!$C$5:$C$18,0),MATCH(UsagePerHour!DW$4,Sales!$D$3:$ABF$3,0))/DW$2*INDEX(Usage!$D$5:$ABF$11,MATCH(UsagePerHour!$B$52,Usage!$C$5:$C$11,0),MATCH(UsagePerHour!DW$4,Usage!$D$3:$ABF$3,0)),"")</f>
        <v>0</v>
      </c>
      <c r="DX61" s="6">
        <f>IFERROR(INDEX(Sales!$D$5:$ABF$18,MATCH(UsagePerHour!$B61,Sales!$C$5:$C$18,0),MATCH(UsagePerHour!DX$4,Sales!$D$3:$ABF$3,0))/DX$2*INDEX(Usage!$D$5:$ABF$11,MATCH(UsagePerHour!$B$52,Usage!$C$5:$C$11,0),MATCH(UsagePerHour!DX$4,Usage!$D$3:$ABF$3,0)),"")</f>
        <v>0</v>
      </c>
      <c r="DY61" s="6">
        <f>IFERROR(INDEX(Sales!$D$5:$ABF$18,MATCH(UsagePerHour!$B61,Sales!$C$5:$C$18,0),MATCH(UsagePerHour!DY$4,Sales!$D$3:$ABF$3,0))/DY$2*INDEX(Usage!$D$5:$ABF$11,MATCH(UsagePerHour!$B$52,Usage!$C$5:$C$11,0),MATCH(UsagePerHour!DY$4,Usage!$D$3:$ABF$3,0)),"")</f>
        <v>0</v>
      </c>
      <c r="DZ61" s="6">
        <f>IFERROR(INDEX(Sales!$D$5:$ABF$18,MATCH(UsagePerHour!$B61,Sales!$C$5:$C$18,0),MATCH(UsagePerHour!DZ$4,Sales!$D$3:$ABF$3,0))/DZ$2*INDEX(Usage!$D$5:$ABF$11,MATCH(UsagePerHour!$B$52,Usage!$C$5:$C$11,0),MATCH(UsagePerHour!DZ$4,Usage!$D$3:$ABF$3,0)),"")</f>
        <v>0</v>
      </c>
      <c r="EA61" s="6">
        <f>IFERROR(INDEX(Sales!$D$5:$ABF$18,MATCH(UsagePerHour!$B61,Sales!$C$5:$C$18,0),MATCH(UsagePerHour!EA$4,Sales!$D$3:$ABF$3,0))/EA$2*INDEX(Usage!$D$5:$ABF$11,MATCH(UsagePerHour!$B$52,Usage!$C$5:$C$11,0),MATCH(UsagePerHour!EA$4,Usage!$D$3:$ABF$3,0)),"")</f>
        <v>0</v>
      </c>
      <c r="EB61" s="6">
        <f>IFERROR(INDEX(Sales!$D$5:$ABF$18,MATCH(UsagePerHour!$B61,Sales!$C$5:$C$18,0),MATCH(UsagePerHour!EB$4,Sales!$D$3:$ABF$3,0))/EB$2*INDEX(Usage!$D$5:$ABF$11,MATCH(UsagePerHour!$B$52,Usage!$C$5:$C$11,0),MATCH(UsagePerHour!EB$4,Usage!$D$3:$ABF$3,0)),"")</f>
        <v>0</v>
      </c>
      <c r="EC61" s="6">
        <f>IFERROR(INDEX(Sales!$D$5:$ABF$18,MATCH(UsagePerHour!$B61,Sales!$C$5:$C$18,0),MATCH(UsagePerHour!EC$4,Sales!$D$3:$ABF$3,0))/EC$2*INDEX(Usage!$D$5:$ABF$11,MATCH(UsagePerHour!$B$52,Usage!$C$5:$C$11,0),MATCH(UsagePerHour!EC$4,Usage!$D$3:$ABF$3,0)),"")</f>
        <v>0</v>
      </c>
      <c r="ED61" s="6">
        <f>IFERROR(INDEX(Sales!$D$5:$ABF$18,MATCH(UsagePerHour!$B61,Sales!$C$5:$C$18,0),MATCH(UsagePerHour!ED$4,Sales!$D$3:$ABF$3,0))/ED$2*INDEX(Usage!$D$5:$ABF$11,MATCH(UsagePerHour!$B$52,Usage!$C$5:$C$11,0),MATCH(UsagePerHour!ED$4,Usage!$D$3:$ABF$3,0)),"")</f>
        <v>0</v>
      </c>
      <c r="EE61" s="6">
        <f>IFERROR(INDEX(Sales!$D$5:$ABF$18,MATCH(UsagePerHour!$B61,Sales!$C$5:$C$18,0),MATCH(UsagePerHour!EE$4,Sales!$D$3:$ABF$3,0))/EE$2*INDEX(Usage!$D$5:$ABF$11,MATCH(UsagePerHour!$B$52,Usage!$C$5:$C$11,0),MATCH(UsagePerHour!EE$4,Usage!$D$3:$ABF$3,0)),"")</f>
        <v>0</v>
      </c>
      <c r="EF61" s="6">
        <f>IFERROR(INDEX(Sales!$D$5:$ABF$18,MATCH(UsagePerHour!$B61,Sales!$C$5:$C$18,0),MATCH(UsagePerHour!EF$4,Sales!$D$3:$ABF$3,0))/EF$2*INDEX(Usage!$D$5:$ABF$11,MATCH(UsagePerHour!$B$52,Usage!$C$5:$C$11,0),MATCH(UsagePerHour!EF$4,Usage!$D$3:$ABF$3,0)),"")</f>
        <v>0</v>
      </c>
      <c r="EG61" s="6">
        <f>IFERROR(INDEX(Sales!$D$5:$ABF$18,MATCH(UsagePerHour!$B61,Sales!$C$5:$C$18,0),MATCH(UsagePerHour!EG$4,Sales!$D$3:$ABF$3,0))/EG$2*INDEX(Usage!$D$5:$ABF$11,MATCH(UsagePerHour!$B$52,Usage!$C$5:$C$11,0),MATCH(UsagePerHour!EG$4,Usage!$D$3:$ABF$3,0)),"")</f>
        <v>0</v>
      </c>
      <c r="EH61" s="6">
        <f>IFERROR(INDEX(Sales!$D$5:$ABF$18,MATCH(UsagePerHour!$B61,Sales!$C$5:$C$18,0),MATCH(UsagePerHour!EH$4,Sales!$D$3:$ABF$3,0))/EH$2*INDEX(Usage!$D$5:$ABF$11,MATCH(UsagePerHour!$B$52,Usage!$C$5:$C$11,0),MATCH(UsagePerHour!EH$4,Usage!$D$3:$ABF$3,0)),"")</f>
        <v>0</v>
      </c>
      <c r="EI61" s="6">
        <f>IFERROR(INDEX(Sales!$D$5:$ABF$18,MATCH(UsagePerHour!$B61,Sales!$C$5:$C$18,0),MATCH(UsagePerHour!EI$4,Sales!$D$3:$ABF$3,0))/EI$2*INDEX(Usage!$D$5:$ABF$11,MATCH(UsagePerHour!$B$52,Usage!$C$5:$C$11,0),MATCH(UsagePerHour!EI$4,Usage!$D$3:$ABF$3,0)),"")</f>
        <v>0</v>
      </c>
      <c r="EJ61" s="6">
        <f>IFERROR(INDEX(Sales!$D$5:$ABF$18,MATCH(UsagePerHour!$B61,Sales!$C$5:$C$18,0),MATCH(UsagePerHour!EJ$4,Sales!$D$3:$ABF$3,0))/EJ$2*INDEX(Usage!$D$5:$ABF$11,MATCH(UsagePerHour!$B$52,Usage!$C$5:$C$11,0),MATCH(UsagePerHour!EJ$4,Usage!$D$3:$ABF$3,0)),"")</f>
        <v>0</v>
      </c>
      <c r="EK61" s="6">
        <f>IFERROR(INDEX(Sales!$D$5:$ABF$18,MATCH(UsagePerHour!$B61,Sales!$C$5:$C$18,0),MATCH(UsagePerHour!EK$4,Sales!$D$3:$ABF$3,0))/EK$2*INDEX(Usage!$D$5:$ABF$11,MATCH(UsagePerHour!$B$52,Usage!$C$5:$C$11,0),MATCH(UsagePerHour!EK$4,Usage!$D$3:$ABF$3,0)),"")</f>
        <v>0</v>
      </c>
      <c r="EL61" s="6">
        <f>IFERROR(INDEX(Sales!$D$5:$ABF$18,MATCH(UsagePerHour!$B61,Sales!$C$5:$C$18,0),MATCH(UsagePerHour!EL$4,Sales!$D$3:$ABF$3,0))/EL$2*INDEX(Usage!$D$5:$ABF$11,MATCH(UsagePerHour!$B$52,Usage!$C$5:$C$11,0),MATCH(UsagePerHour!EL$4,Usage!$D$3:$ABF$3,0)),"")</f>
        <v>0</v>
      </c>
      <c r="EM61" s="6">
        <f>IFERROR(INDEX(Sales!$D$5:$ABF$18,MATCH(UsagePerHour!$B61,Sales!$C$5:$C$18,0),MATCH(UsagePerHour!EM$4,Sales!$D$3:$ABF$3,0))/EM$2*INDEX(Usage!$D$5:$ABF$11,MATCH(UsagePerHour!$B$52,Usage!$C$5:$C$11,0),MATCH(UsagePerHour!EM$4,Usage!$D$3:$ABF$3,0)),"")</f>
        <v>0</v>
      </c>
      <c r="EN61" s="6">
        <f>IFERROR(INDEX(Sales!$D$5:$ABF$18,MATCH(UsagePerHour!$B61,Sales!$C$5:$C$18,0),MATCH(UsagePerHour!EN$4,Sales!$D$3:$ABF$3,0))/EN$2*INDEX(Usage!$D$5:$ABF$11,MATCH(UsagePerHour!$B$52,Usage!$C$5:$C$11,0),MATCH(UsagePerHour!EN$4,Usage!$D$3:$ABF$3,0)),"")</f>
        <v>0</v>
      </c>
      <c r="EO61" s="6">
        <f>IFERROR(INDEX(Sales!$D$5:$ABF$18,MATCH(UsagePerHour!$B61,Sales!$C$5:$C$18,0),MATCH(UsagePerHour!EO$4,Sales!$D$3:$ABF$3,0))/EO$2*INDEX(Usage!$D$5:$ABF$11,MATCH(UsagePerHour!$B$52,Usage!$C$5:$C$11,0),MATCH(UsagePerHour!EO$4,Usage!$D$3:$ABF$3,0)),"")</f>
        <v>0</v>
      </c>
      <c r="EP61" s="6">
        <f>IFERROR(INDEX(Sales!$D$5:$ABF$18,MATCH(UsagePerHour!$B61,Sales!$C$5:$C$18,0),MATCH(UsagePerHour!EP$4,Sales!$D$3:$ABF$3,0))/EP$2*INDEX(Usage!$D$5:$ABF$11,MATCH(UsagePerHour!$B$52,Usage!$C$5:$C$11,0),MATCH(UsagePerHour!EP$4,Usage!$D$3:$ABF$3,0)),"")</f>
        <v>0</v>
      </c>
      <c r="EQ61" s="6">
        <f>IFERROR(INDEX(Sales!$D$5:$ABF$18,MATCH(UsagePerHour!$B61,Sales!$C$5:$C$18,0),MATCH(UsagePerHour!EQ$4,Sales!$D$3:$ABF$3,0))/EQ$2*INDEX(Usage!$D$5:$ABF$11,MATCH(UsagePerHour!$B$52,Usage!$C$5:$C$11,0),MATCH(UsagePerHour!EQ$4,Usage!$D$3:$ABF$3,0)),"")</f>
        <v>0</v>
      </c>
      <c r="ER61" s="6">
        <f>IFERROR(INDEX(Sales!$D$5:$ABF$18,MATCH(UsagePerHour!$B61,Sales!$C$5:$C$18,0),MATCH(UsagePerHour!ER$4,Sales!$D$3:$ABF$3,0))/ER$2*INDEX(Usage!$D$5:$ABF$11,MATCH(UsagePerHour!$B$52,Usage!$C$5:$C$11,0),MATCH(UsagePerHour!ER$4,Usage!$D$3:$ABF$3,0)),"")</f>
        <v>0</v>
      </c>
      <c r="ES61" s="6">
        <f>IFERROR(INDEX(Sales!$D$5:$ABF$18,MATCH(UsagePerHour!$B61,Sales!$C$5:$C$18,0),MATCH(UsagePerHour!ES$4,Sales!$D$3:$ABF$3,0))/ES$2*INDEX(Usage!$D$5:$ABF$11,MATCH(UsagePerHour!$B$52,Usage!$C$5:$C$11,0),MATCH(UsagePerHour!ES$4,Usage!$D$3:$ABF$3,0)),"")</f>
        <v>0</v>
      </c>
      <c r="ET61" s="6">
        <f>IFERROR(INDEX(Sales!$D$5:$ABF$18,MATCH(UsagePerHour!$B61,Sales!$C$5:$C$18,0),MATCH(UsagePerHour!ET$4,Sales!$D$3:$ABF$3,0))/ET$2*INDEX(Usage!$D$5:$ABF$11,MATCH(UsagePerHour!$B$52,Usage!$C$5:$C$11,0),MATCH(UsagePerHour!ET$4,Usage!$D$3:$ABF$3,0)),"")</f>
        <v>0</v>
      </c>
      <c r="EU61" s="6">
        <f>IFERROR(INDEX(Sales!$D$5:$ABF$18,MATCH(UsagePerHour!$B61,Sales!$C$5:$C$18,0),MATCH(UsagePerHour!EU$4,Sales!$D$3:$ABF$3,0))/EU$2*INDEX(Usage!$D$5:$ABF$11,MATCH(UsagePerHour!$B$52,Usage!$C$5:$C$11,0),MATCH(UsagePerHour!EU$4,Usage!$D$3:$ABF$3,0)),"")</f>
        <v>0</v>
      </c>
      <c r="EV61" s="6">
        <f>IFERROR(INDEX(Sales!$D$5:$ABF$18,MATCH(UsagePerHour!$B61,Sales!$C$5:$C$18,0),MATCH(UsagePerHour!EV$4,Sales!$D$3:$ABF$3,0))/EV$2*INDEX(Usage!$D$5:$ABF$11,MATCH(UsagePerHour!$B$52,Usage!$C$5:$C$11,0),MATCH(UsagePerHour!EV$4,Usage!$D$3:$ABF$3,0)),"")</f>
        <v>0</v>
      </c>
      <c r="EW61" s="6">
        <f>IFERROR(INDEX(Sales!$D$5:$ABF$18,MATCH(UsagePerHour!$B61,Sales!$C$5:$C$18,0),MATCH(UsagePerHour!EW$4,Sales!$D$3:$ABF$3,0))/EW$2*INDEX(Usage!$D$5:$ABF$11,MATCH(UsagePerHour!$B$52,Usage!$C$5:$C$11,0),MATCH(UsagePerHour!EW$4,Usage!$D$3:$ABF$3,0)),"")</f>
        <v>0</v>
      </c>
      <c r="EX61" s="6">
        <f>IFERROR(INDEX(Sales!$D$5:$ABF$18,MATCH(UsagePerHour!$B61,Sales!$C$5:$C$18,0),MATCH(UsagePerHour!EX$4,Sales!$D$3:$ABF$3,0))/EX$2*INDEX(Usage!$D$5:$ABF$11,MATCH(UsagePerHour!$B$52,Usage!$C$5:$C$11,0),MATCH(UsagePerHour!EX$4,Usage!$D$3:$ABF$3,0)),"")</f>
        <v>0</v>
      </c>
      <c r="EY61" s="6">
        <f>IFERROR(INDEX(Sales!$D$5:$ABF$18,MATCH(UsagePerHour!$B61,Sales!$C$5:$C$18,0),MATCH(UsagePerHour!EY$4,Sales!$D$3:$ABF$3,0))/EY$2*INDEX(Usage!$D$5:$ABF$11,MATCH(UsagePerHour!$B$52,Usage!$C$5:$C$11,0),MATCH(UsagePerHour!EY$4,Usage!$D$3:$ABF$3,0)),"")</f>
        <v>0</v>
      </c>
      <c r="EZ61" s="6">
        <f>IFERROR(INDEX(Sales!$D$5:$ABF$18,MATCH(UsagePerHour!$B61,Sales!$C$5:$C$18,0),MATCH(UsagePerHour!EZ$4,Sales!$D$3:$ABF$3,0))/EZ$2*INDEX(Usage!$D$5:$ABF$11,MATCH(UsagePerHour!$B$52,Usage!$C$5:$C$11,0),MATCH(UsagePerHour!EZ$4,Usage!$D$3:$ABF$3,0)),"")</f>
        <v>0</v>
      </c>
      <c r="FA61" s="6">
        <f>IFERROR(INDEX(Sales!$D$5:$ABF$18,MATCH(UsagePerHour!$B61,Sales!$C$5:$C$18,0),MATCH(UsagePerHour!FA$4,Sales!$D$3:$ABF$3,0))/FA$2*INDEX(Usage!$D$5:$ABF$11,MATCH(UsagePerHour!$B$52,Usage!$C$5:$C$11,0),MATCH(UsagePerHour!FA$4,Usage!$D$3:$ABF$3,0)),"")</f>
        <v>0</v>
      </c>
      <c r="FB61" s="6">
        <f>IFERROR(INDEX(Sales!$D$5:$ABF$18,MATCH(UsagePerHour!$B61,Sales!$C$5:$C$18,0),MATCH(UsagePerHour!FB$4,Sales!$D$3:$ABF$3,0))/FB$2*INDEX(Usage!$D$5:$ABF$11,MATCH(UsagePerHour!$B$52,Usage!$C$5:$C$11,0),MATCH(UsagePerHour!FB$4,Usage!$D$3:$ABF$3,0)),"")</f>
        <v>0</v>
      </c>
      <c r="FC61" s="6">
        <f>IFERROR(INDEX(Sales!$D$5:$ABF$18,MATCH(UsagePerHour!$B61,Sales!$C$5:$C$18,0),MATCH(UsagePerHour!FC$4,Sales!$D$3:$ABF$3,0))/FC$2*INDEX(Usage!$D$5:$ABF$11,MATCH(UsagePerHour!$B$52,Usage!$C$5:$C$11,0),MATCH(UsagePerHour!FC$4,Usage!$D$3:$ABF$3,0)),"")</f>
        <v>0</v>
      </c>
      <c r="FD61" s="6">
        <f>IFERROR(INDEX(Sales!$D$5:$ABF$18,MATCH(UsagePerHour!$B61,Sales!$C$5:$C$18,0),MATCH(UsagePerHour!FD$4,Sales!$D$3:$ABF$3,0))/FD$2*INDEX(Usage!$D$5:$ABF$11,MATCH(UsagePerHour!$B$52,Usage!$C$5:$C$11,0),MATCH(UsagePerHour!FD$4,Usage!$D$3:$ABF$3,0)),"")</f>
        <v>0</v>
      </c>
      <c r="FE61" s="6">
        <f>IFERROR(INDEX(Sales!$D$5:$ABF$18,MATCH(UsagePerHour!$B61,Sales!$C$5:$C$18,0),MATCH(UsagePerHour!FE$4,Sales!$D$3:$ABF$3,0))/FE$2*INDEX(Usage!$D$5:$ABF$11,MATCH(UsagePerHour!$B$52,Usage!$C$5:$C$11,0),MATCH(UsagePerHour!FE$4,Usage!$D$3:$ABF$3,0)),"")</f>
        <v>0</v>
      </c>
      <c r="FF61" s="6">
        <f>IFERROR(INDEX(Sales!$D$5:$ABF$18,MATCH(UsagePerHour!$B61,Sales!$C$5:$C$18,0),MATCH(UsagePerHour!FF$4,Sales!$D$3:$ABF$3,0))/FF$2*INDEX(Usage!$D$5:$ABF$11,MATCH(UsagePerHour!$B$52,Usage!$C$5:$C$11,0),MATCH(UsagePerHour!FF$4,Usage!$D$3:$ABF$3,0)),"")</f>
        <v>0</v>
      </c>
      <c r="FG61" s="6">
        <f>IFERROR(INDEX(Sales!$D$5:$ABF$18,MATCH(UsagePerHour!$B61,Sales!$C$5:$C$18,0),MATCH(UsagePerHour!FG$4,Sales!$D$3:$ABF$3,0))/FG$2*INDEX(Usage!$D$5:$ABF$11,MATCH(UsagePerHour!$B$52,Usage!$C$5:$C$11,0),MATCH(UsagePerHour!FG$4,Usage!$D$3:$ABF$3,0)),"")</f>
        <v>0</v>
      </c>
      <c r="FH61" s="6">
        <f>IFERROR(INDEX(Sales!$D$5:$ABF$18,MATCH(UsagePerHour!$B61,Sales!$C$5:$C$18,0),MATCH(UsagePerHour!FH$4,Sales!$D$3:$ABF$3,0))/FH$2*INDEX(Usage!$D$5:$ABF$11,MATCH(UsagePerHour!$B$52,Usage!$C$5:$C$11,0),MATCH(UsagePerHour!FH$4,Usage!$D$3:$ABF$3,0)),"")</f>
        <v>0</v>
      </c>
      <c r="FI61" s="6">
        <f>IFERROR(INDEX(Sales!$D$5:$ABF$18,MATCH(UsagePerHour!$B61,Sales!$C$5:$C$18,0),MATCH(UsagePerHour!FI$4,Sales!$D$3:$ABF$3,0))/FI$2*INDEX(Usage!$D$5:$ABF$11,MATCH(UsagePerHour!$B$52,Usage!$C$5:$C$11,0),MATCH(UsagePerHour!FI$4,Usage!$D$3:$ABF$3,0)),"")</f>
        <v>0</v>
      </c>
      <c r="FJ61" s="6">
        <f>IFERROR(INDEX(Sales!$D$5:$ABF$18,MATCH(UsagePerHour!$B61,Sales!$C$5:$C$18,0),MATCH(UsagePerHour!FJ$4,Sales!$D$3:$ABF$3,0))/FJ$2*INDEX(Usage!$D$5:$ABF$11,MATCH(UsagePerHour!$B$52,Usage!$C$5:$C$11,0),MATCH(UsagePerHour!FJ$4,Usage!$D$3:$ABF$3,0)),"")</f>
        <v>0</v>
      </c>
      <c r="FK61" s="6">
        <f>IFERROR(INDEX(Sales!$D$5:$ABF$18,MATCH(UsagePerHour!$B61,Sales!$C$5:$C$18,0),MATCH(UsagePerHour!FK$4,Sales!$D$3:$ABF$3,0))/FK$2*INDEX(Usage!$D$5:$ABF$11,MATCH(UsagePerHour!$B$52,Usage!$C$5:$C$11,0),MATCH(UsagePerHour!FK$4,Usage!$D$3:$ABF$3,0)),"")</f>
        <v>0</v>
      </c>
      <c r="FL61" s="6">
        <f>IFERROR(INDEX(Sales!$D$5:$ABF$18,MATCH(UsagePerHour!$B61,Sales!$C$5:$C$18,0),MATCH(UsagePerHour!FL$4,Sales!$D$3:$ABF$3,0))/FL$2*INDEX(Usage!$D$5:$ABF$11,MATCH(UsagePerHour!$B$52,Usage!$C$5:$C$11,0),MATCH(UsagePerHour!FL$4,Usage!$D$3:$ABF$3,0)),"")</f>
        <v>0</v>
      </c>
      <c r="FM61" s="6">
        <f>IFERROR(INDEX(Sales!$D$5:$ABF$18,MATCH(UsagePerHour!$B61,Sales!$C$5:$C$18,0),MATCH(UsagePerHour!FM$4,Sales!$D$3:$ABF$3,0))/FM$2*INDEX(Usage!$D$5:$ABF$11,MATCH(UsagePerHour!$B$52,Usage!$C$5:$C$11,0),MATCH(UsagePerHour!FM$4,Usage!$D$3:$ABF$3,0)),"")</f>
        <v>0</v>
      </c>
      <c r="FN61" s="6">
        <f>IFERROR(INDEX(Sales!$D$5:$ABF$18,MATCH(UsagePerHour!$B61,Sales!$C$5:$C$18,0),MATCH(UsagePerHour!FN$4,Sales!$D$3:$ABF$3,0))/FN$2*INDEX(Usage!$D$5:$ABF$11,MATCH(UsagePerHour!$B$52,Usage!$C$5:$C$11,0),MATCH(UsagePerHour!FN$4,Usage!$D$3:$ABF$3,0)),"")</f>
        <v>0</v>
      </c>
      <c r="FO61" s="6">
        <f>IFERROR(INDEX(Sales!$D$5:$ABF$18,MATCH(UsagePerHour!$B61,Sales!$C$5:$C$18,0),MATCH(UsagePerHour!FO$4,Sales!$D$3:$ABF$3,0))/FO$2*INDEX(Usage!$D$5:$ABF$11,MATCH(UsagePerHour!$B$52,Usage!$C$5:$C$11,0),MATCH(UsagePerHour!FO$4,Usage!$D$3:$ABF$3,0)),"")</f>
        <v>0</v>
      </c>
      <c r="FP61" s="6">
        <f>IFERROR(INDEX(Sales!$D$5:$ABF$18,MATCH(UsagePerHour!$B61,Sales!$C$5:$C$18,0),MATCH(UsagePerHour!FP$4,Sales!$D$3:$ABF$3,0))/FP$2*INDEX(Usage!$D$5:$ABF$11,MATCH(UsagePerHour!$B$52,Usage!$C$5:$C$11,0),MATCH(UsagePerHour!FP$4,Usage!$D$3:$ABF$3,0)),"")</f>
        <v>0</v>
      </c>
      <c r="FQ61" s="6">
        <f>IFERROR(INDEX(Sales!$D$5:$ABF$18,MATCH(UsagePerHour!$B61,Sales!$C$5:$C$18,0),MATCH(UsagePerHour!FQ$4,Sales!$D$3:$ABF$3,0))/FQ$2*INDEX(Usage!$D$5:$ABF$11,MATCH(UsagePerHour!$B$52,Usage!$C$5:$C$11,0),MATCH(UsagePerHour!FQ$4,Usage!$D$3:$ABF$3,0)),"")</f>
        <v>0</v>
      </c>
      <c r="FR61" s="6">
        <f>IFERROR(INDEX(Sales!$D$5:$ABF$18,MATCH(UsagePerHour!$B61,Sales!$C$5:$C$18,0),MATCH(UsagePerHour!FR$4,Sales!$D$3:$ABF$3,0))/FR$2*INDEX(Usage!$D$5:$ABF$11,MATCH(UsagePerHour!$B$52,Usage!$C$5:$C$11,0),MATCH(UsagePerHour!FR$4,Usage!$D$3:$ABF$3,0)),"")</f>
        <v>0</v>
      </c>
      <c r="FS61" s="6">
        <f>IFERROR(INDEX(Sales!$D$5:$ABF$18,MATCH(UsagePerHour!$B61,Sales!$C$5:$C$18,0),MATCH(UsagePerHour!FS$4,Sales!$D$3:$ABF$3,0))/FS$2*INDEX(Usage!$D$5:$ABF$11,MATCH(UsagePerHour!$B$52,Usage!$C$5:$C$11,0),MATCH(UsagePerHour!FS$4,Usage!$D$3:$ABF$3,0)),"")</f>
        <v>0</v>
      </c>
      <c r="FT61" s="6">
        <f>IFERROR(INDEX(Sales!$D$5:$ABF$18,MATCH(UsagePerHour!$B61,Sales!$C$5:$C$18,0),MATCH(UsagePerHour!FT$4,Sales!$D$3:$ABF$3,0))/FT$2*INDEX(Usage!$D$5:$ABF$11,MATCH(UsagePerHour!$B$52,Usage!$C$5:$C$11,0),MATCH(UsagePerHour!FT$4,Usage!$D$3:$ABF$3,0)),"")</f>
        <v>0</v>
      </c>
      <c r="FU61" s="6">
        <f>IFERROR(INDEX(Sales!$D$5:$ABF$18,MATCH(UsagePerHour!$B61,Sales!$C$5:$C$18,0),MATCH(UsagePerHour!FU$4,Sales!$D$3:$ABF$3,0))/FU$2*INDEX(Usage!$D$5:$ABF$11,MATCH(UsagePerHour!$B$52,Usage!$C$5:$C$11,0),MATCH(UsagePerHour!FU$4,Usage!$D$3:$ABF$3,0)),"")</f>
        <v>0</v>
      </c>
      <c r="FV61" s="6">
        <f>IFERROR(INDEX(Sales!$D$5:$ABF$18,MATCH(UsagePerHour!$B61,Sales!$C$5:$C$18,0),MATCH(UsagePerHour!FV$4,Sales!$D$3:$ABF$3,0))/FV$2*INDEX(Usage!$D$5:$ABF$11,MATCH(UsagePerHour!$B$52,Usage!$C$5:$C$11,0),MATCH(UsagePerHour!FV$4,Usage!$D$3:$ABF$3,0)),"")</f>
        <v>0</v>
      </c>
      <c r="FW61" s="6">
        <f>IFERROR(INDEX(Sales!$D$5:$ABF$18,MATCH(UsagePerHour!$B61,Sales!$C$5:$C$18,0),MATCH(UsagePerHour!FW$4,Sales!$D$3:$ABF$3,0))/FW$2*INDEX(Usage!$D$5:$ABF$11,MATCH(UsagePerHour!$B$52,Usage!$C$5:$C$11,0),MATCH(UsagePerHour!FW$4,Usage!$D$3:$ABF$3,0)),"")</f>
        <v>0</v>
      </c>
      <c r="FX61" s="6">
        <f>IFERROR(INDEX(Sales!$D$5:$ABF$18,MATCH(UsagePerHour!$B61,Sales!$C$5:$C$18,0),MATCH(UsagePerHour!FX$4,Sales!$D$3:$ABF$3,0))/FX$2*INDEX(Usage!$D$5:$ABF$11,MATCH(UsagePerHour!$B$52,Usage!$C$5:$C$11,0),MATCH(UsagePerHour!FX$4,Usage!$D$3:$ABF$3,0)),"")</f>
        <v>0</v>
      </c>
      <c r="FY61" s="6">
        <f>IFERROR(INDEX(Sales!$D$5:$ABF$18,MATCH(UsagePerHour!$B61,Sales!$C$5:$C$18,0),MATCH(UsagePerHour!FY$4,Sales!$D$3:$ABF$3,0))/FY$2*INDEX(Usage!$D$5:$ABF$11,MATCH(UsagePerHour!$B$52,Usage!$C$5:$C$11,0),MATCH(UsagePerHour!FY$4,Usage!$D$3:$ABF$3,0)),"")</f>
        <v>0</v>
      </c>
      <c r="FZ61" s="6">
        <f>IFERROR(INDEX(Sales!$D$5:$ABF$18,MATCH(UsagePerHour!$B61,Sales!$C$5:$C$18,0),MATCH(UsagePerHour!FZ$4,Sales!$D$3:$ABF$3,0))/FZ$2*INDEX(Usage!$D$5:$ABF$11,MATCH(UsagePerHour!$B$52,Usage!$C$5:$C$11,0),MATCH(UsagePerHour!FZ$4,Usage!$D$3:$ABF$3,0)),"")</f>
        <v>0</v>
      </c>
      <c r="GA61" s="6">
        <f>IFERROR(INDEX(Sales!$D$5:$ABF$18,MATCH(UsagePerHour!$B61,Sales!$C$5:$C$18,0),MATCH(UsagePerHour!GA$4,Sales!$D$3:$ABF$3,0))/GA$2*INDEX(Usage!$D$5:$ABF$11,MATCH(UsagePerHour!$B$52,Usage!$C$5:$C$11,0),MATCH(UsagePerHour!GA$4,Usage!$D$3:$ABF$3,0)),"")</f>
        <v>0</v>
      </c>
      <c r="GB61" s="6">
        <f>IFERROR(INDEX(Sales!$D$5:$ABF$18,MATCH(UsagePerHour!$B61,Sales!$C$5:$C$18,0),MATCH(UsagePerHour!GB$4,Sales!$D$3:$ABF$3,0))/GB$2*INDEX(Usage!$D$5:$ABF$11,MATCH(UsagePerHour!$B$52,Usage!$C$5:$C$11,0),MATCH(UsagePerHour!GB$4,Usage!$D$3:$ABF$3,0)),"")</f>
        <v>0</v>
      </c>
      <c r="GC61" s="6">
        <f>IFERROR(INDEX(Sales!$D$5:$ABF$18,MATCH(UsagePerHour!$B61,Sales!$C$5:$C$18,0),MATCH(UsagePerHour!GC$4,Sales!$D$3:$ABF$3,0))/GC$2*INDEX(Usage!$D$5:$ABF$11,MATCH(UsagePerHour!$B$52,Usage!$C$5:$C$11,0),MATCH(UsagePerHour!GC$4,Usage!$D$3:$ABF$3,0)),"")</f>
        <v>0</v>
      </c>
      <c r="GD61" s="6">
        <f>IFERROR(INDEX(Sales!$D$5:$ABF$18,MATCH(UsagePerHour!$B61,Sales!$C$5:$C$18,0),MATCH(UsagePerHour!GD$4,Sales!$D$3:$ABF$3,0))/GD$2*INDEX(Usage!$D$5:$ABF$11,MATCH(UsagePerHour!$B$52,Usage!$C$5:$C$11,0),MATCH(UsagePerHour!GD$4,Usage!$D$3:$ABF$3,0)),"")</f>
        <v>0</v>
      </c>
      <c r="GE61" s="6">
        <f>IFERROR(INDEX(Sales!$D$5:$ABF$18,MATCH(UsagePerHour!$B61,Sales!$C$5:$C$18,0),MATCH(UsagePerHour!GE$4,Sales!$D$3:$ABF$3,0))/GE$2*INDEX(Usage!$D$5:$ABF$11,MATCH(UsagePerHour!$B$52,Usage!$C$5:$C$11,0),MATCH(UsagePerHour!GE$4,Usage!$D$3:$ABF$3,0)),"")</f>
        <v>0</v>
      </c>
      <c r="GF61" s="6">
        <f>IFERROR(INDEX(Sales!$D$5:$ABF$18,MATCH(UsagePerHour!$B61,Sales!$C$5:$C$18,0),MATCH(UsagePerHour!GF$4,Sales!$D$3:$ABF$3,0))/GF$2*INDEX(Usage!$D$5:$ABF$11,MATCH(UsagePerHour!$B$52,Usage!$C$5:$C$11,0),MATCH(UsagePerHour!GF$4,Usage!$D$3:$ABF$3,0)),"")</f>
        <v>0</v>
      </c>
      <c r="GG61" s="6">
        <f>IFERROR(INDEX(Sales!$D$5:$ABF$18,MATCH(UsagePerHour!$B61,Sales!$C$5:$C$18,0),MATCH(UsagePerHour!GG$4,Sales!$D$3:$ABF$3,0))/GG$2*INDEX(Usage!$D$5:$ABF$11,MATCH(UsagePerHour!$B$52,Usage!$C$5:$C$11,0),MATCH(UsagePerHour!GG$4,Usage!$D$3:$ABF$3,0)),"")</f>
        <v>0</v>
      </c>
      <c r="GH61" s="6">
        <f>IFERROR(INDEX(Sales!$D$5:$ABF$18,MATCH(UsagePerHour!$B61,Sales!$C$5:$C$18,0),MATCH(UsagePerHour!GH$4,Sales!$D$3:$ABF$3,0))/GH$2*INDEX(Usage!$D$5:$ABF$11,MATCH(UsagePerHour!$B$52,Usage!$C$5:$C$11,0),MATCH(UsagePerHour!GH$4,Usage!$D$3:$ABF$3,0)),"")</f>
        <v>0</v>
      </c>
      <c r="GI61" s="6">
        <f>IFERROR(INDEX(Sales!$D$5:$ABF$18,MATCH(UsagePerHour!$B61,Sales!$C$5:$C$18,0),MATCH(UsagePerHour!GI$4,Sales!$D$3:$ABF$3,0))/GI$2*INDEX(Usage!$D$5:$ABF$11,MATCH(UsagePerHour!$B$52,Usage!$C$5:$C$11,0),MATCH(UsagePerHour!GI$4,Usage!$D$3:$ABF$3,0)),"")</f>
        <v>0</v>
      </c>
      <c r="GJ61" s="6">
        <f>IFERROR(INDEX(Sales!$D$5:$ABF$18,MATCH(UsagePerHour!$B61,Sales!$C$5:$C$18,0),MATCH(UsagePerHour!GJ$4,Sales!$D$3:$ABF$3,0))/GJ$2*INDEX(Usage!$D$5:$ABF$11,MATCH(UsagePerHour!$B$52,Usage!$C$5:$C$11,0),MATCH(UsagePerHour!GJ$4,Usage!$D$3:$ABF$3,0)),"")</f>
        <v>0</v>
      </c>
      <c r="GK61" s="6">
        <f>IFERROR(INDEX(Sales!$D$5:$ABF$18,MATCH(UsagePerHour!$B61,Sales!$C$5:$C$18,0),MATCH(UsagePerHour!GK$4,Sales!$D$3:$ABF$3,0))/GK$2*INDEX(Usage!$D$5:$ABF$11,MATCH(UsagePerHour!$B$52,Usage!$C$5:$C$11,0),MATCH(UsagePerHour!GK$4,Usage!$D$3:$ABF$3,0)),"")</f>
        <v>0</v>
      </c>
      <c r="GL61" s="6">
        <f>IFERROR(INDEX(Sales!$D$5:$ABF$18,MATCH(UsagePerHour!$B61,Sales!$C$5:$C$18,0),MATCH(UsagePerHour!GL$4,Sales!$D$3:$ABF$3,0))/GL$2*INDEX(Usage!$D$5:$ABF$11,MATCH(UsagePerHour!$B$52,Usage!$C$5:$C$11,0),MATCH(UsagePerHour!GL$4,Usage!$D$3:$ABF$3,0)),"")</f>
        <v>0</v>
      </c>
      <c r="GM61" s="6">
        <f>IFERROR(INDEX(Sales!$D$5:$ABF$18,MATCH(UsagePerHour!$B61,Sales!$C$5:$C$18,0),MATCH(UsagePerHour!GM$4,Sales!$D$3:$ABF$3,0))/GM$2*INDEX(Usage!$D$5:$ABF$11,MATCH(UsagePerHour!$B$52,Usage!$C$5:$C$11,0),MATCH(UsagePerHour!GM$4,Usage!$D$3:$ABF$3,0)),"")</f>
        <v>0</v>
      </c>
      <c r="GN61" s="6">
        <f>IFERROR(INDEX(Sales!$D$5:$ABF$18,MATCH(UsagePerHour!$B61,Sales!$C$5:$C$18,0),MATCH(UsagePerHour!GN$4,Sales!$D$3:$ABF$3,0))/GN$2*INDEX(Usage!$D$5:$ABF$11,MATCH(UsagePerHour!$B$52,Usage!$C$5:$C$11,0),MATCH(UsagePerHour!GN$4,Usage!$D$3:$ABF$3,0)),"")</f>
        <v>0</v>
      </c>
      <c r="GO61" s="6">
        <f>IFERROR(INDEX(Sales!$D$5:$ABF$18,MATCH(UsagePerHour!$B61,Sales!$C$5:$C$18,0),MATCH(UsagePerHour!GO$4,Sales!$D$3:$ABF$3,0))/GO$2*INDEX(Usage!$D$5:$ABF$11,MATCH(UsagePerHour!$B$52,Usage!$C$5:$C$11,0),MATCH(UsagePerHour!GO$4,Usage!$D$3:$ABF$3,0)),"")</f>
        <v>0</v>
      </c>
      <c r="GP61" s="6">
        <f>IFERROR(INDEX(Sales!$D$5:$ABF$18,MATCH(UsagePerHour!$B61,Sales!$C$5:$C$18,0),MATCH(UsagePerHour!GP$4,Sales!$D$3:$ABF$3,0))/GP$2*INDEX(Usage!$D$5:$ABF$11,MATCH(UsagePerHour!$B$52,Usage!$C$5:$C$11,0),MATCH(UsagePerHour!GP$4,Usage!$D$3:$ABF$3,0)),"")</f>
        <v>0</v>
      </c>
      <c r="GQ61" s="6">
        <f>IFERROR(INDEX(Sales!$D$5:$ABF$18,MATCH(UsagePerHour!$B61,Sales!$C$5:$C$18,0),MATCH(UsagePerHour!GQ$4,Sales!$D$3:$ABF$3,0))/GQ$2*INDEX(Usage!$D$5:$ABF$11,MATCH(UsagePerHour!$B$52,Usage!$C$5:$C$11,0),MATCH(UsagePerHour!GQ$4,Usage!$D$3:$ABF$3,0)),"")</f>
        <v>0</v>
      </c>
      <c r="GR61" s="6">
        <f>IFERROR(INDEX(Sales!$D$5:$ABF$18,MATCH(UsagePerHour!$B61,Sales!$C$5:$C$18,0),MATCH(UsagePerHour!GR$4,Sales!$D$3:$ABF$3,0))/GR$2*INDEX(Usage!$D$5:$ABF$11,MATCH(UsagePerHour!$B$52,Usage!$C$5:$C$11,0),MATCH(UsagePerHour!GR$4,Usage!$D$3:$ABF$3,0)),"")</f>
        <v>0</v>
      </c>
      <c r="GS61" s="6">
        <f>IFERROR(INDEX(Sales!$D$5:$ABF$18,MATCH(UsagePerHour!$B61,Sales!$C$5:$C$18,0),MATCH(UsagePerHour!GS$4,Sales!$D$3:$ABF$3,0))/GS$2*INDEX(Usage!$D$5:$ABF$11,MATCH(UsagePerHour!$B$52,Usage!$C$5:$C$11,0),MATCH(UsagePerHour!GS$4,Usage!$D$3:$ABF$3,0)),"")</f>
        <v>0</v>
      </c>
      <c r="GT61" s="6">
        <f>IFERROR(INDEX(Sales!$D$5:$ABF$18,MATCH(UsagePerHour!$B61,Sales!$C$5:$C$18,0),MATCH(UsagePerHour!GT$4,Sales!$D$3:$ABF$3,0))/GT$2*INDEX(Usage!$D$5:$ABF$11,MATCH(UsagePerHour!$B$52,Usage!$C$5:$C$11,0),MATCH(UsagePerHour!GT$4,Usage!$D$3:$ABF$3,0)),"")</f>
        <v>0</v>
      </c>
      <c r="GU61" s="6">
        <f>IFERROR(INDEX(Sales!$D$5:$ABF$18,MATCH(UsagePerHour!$B61,Sales!$C$5:$C$18,0),MATCH(UsagePerHour!GU$4,Sales!$D$3:$ABF$3,0))/GU$2*INDEX(Usage!$D$5:$ABF$11,MATCH(UsagePerHour!$B$52,Usage!$C$5:$C$11,0),MATCH(UsagePerHour!GU$4,Usage!$D$3:$ABF$3,0)),"")</f>
        <v>0</v>
      </c>
      <c r="GV61" s="6">
        <f>IFERROR(INDEX(Sales!$D$5:$ABF$18,MATCH(UsagePerHour!$B61,Sales!$C$5:$C$18,0),MATCH(UsagePerHour!GV$4,Sales!$D$3:$ABF$3,0))/GV$2*INDEX(Usage!$D$5:$ABF$11,MATCH(UsagePerHour!$B$52,Usage!$C$5:$C$11,0),MATCH(UsagePerHour!GV$4,Usage!$D$3:$ABF$3,0)),"")</f>
        <v>0</v>
      </c>
      <c r="GW61" s="6">
        <f>IFERROR(INDEX(Sales!$D$5:$ABF$18,MATCH(UsagePerHour!$B61,Sales!$C$5:$C$18,0),MATCH(UsagePerHour!GW$4,Sales!$D$3:$ABF$3,0))/GW$2*INDEX(Usage!$D$5:$ABF$11,MATCH(UsagePerHour!$B$52,Usage!$C$5:$C$11,0),MATCH(UsagePerHour!GW$4,Usage!$D$3:$ABF$3,0)),"")</f>
        <v>0</v>
      </c>
      <c r="GX61" s="6">
        <f>IFERROR(INDEX(Sales!$D$5:$ABF$18,MATCH(UsagePerHour!$B61,Sales!$C$5:$C$18,0),MATCH(UsagePerHour!GX$4,Sales!$D$3:$ABF$3,0))/GX$2*INDEX(Usage!$D$5:$ABF$11,MATCH(UsagePerHour!$B$52,Usage!$C$5:$C$11,0),MATCH(UsagePerHour!GX$4,Usage!$D$3:$ABF$3,0)),"")</f>
        <v>0</v>
      </c>
      <c r="GY61" s="6">
        <f>IFERROR(INDEX(Sales!$D$5:$ABF$18,MATCH(UsagePerHour!$B61,Sales!$C$5:$C$18,0),MATCH(UsagePerHour!GY$4,Sales!$D$3:$ABF$3,0))/GY$2*INDEX(Usage!$D$5:$ABF$11,MATCH(UsagePerHour!$B$52,Usage!$C$5:$C$11,0),MATCH(UsagePerHour!GY$4,Usage!$D$3:$ABF$3,0)),"")</f>
        <v>0</v>
      </c>
      <c r="GZ61" s="6">
        <f>IFERROR(INDEX(Sales!$D$5:$ABF$18,MATCH(UsagePerHour!$B61,Sales!$C$5:$C$18,0),MATCH(UsagePerHour!GZ$4,Sales!$D$3:$ABF$3,0))/GZ$2*INDEX(Usage!$D$5:$ABF$11,MATCH(UsagePerHour!$B$52,Usage!$C$5:$C$11,0),MATCH(UsagePerHour!GZ$4,Usage!$D$3:$ABF$3,0)),"")</f>
        <v>0</v>
      </c>
      <c r="HA61" s="6">
        <f>IFERROR(INDEX(Sales!$D$5:$ABF$18,MATCH(UsagePerHour!$B61,Sales!$C$5:$C$18,0),MATCH(UsagePerHour!HA$4,Sales!$D$3:$ABF$3,0))/HA$2*INDEX(Usage!$D$5:$ABF$11,MATCH(UsagePerHour!$B$52,Usage!$C$5:$C$11,0),MATCH(UsagePerHour!HA$4,Usage!$D$3:$ABF$3,0)),"")</f>
        <v>0</v>
      </c>
      <c r="HB61" s="6">
        <f>IFERROR(INDEX(Sales!$D$5:$ABF$18,MATCH(UsagePerHour!$B61,Sales!$C$5:$C$18,0),MATCH(UsagePerHour!HB$4,Sales!$D$3:$ABF$3,0))/HB$2*INDEX(Usage!$D$5:$ABF$11,MATCH(UsagePerHour!$B$52,Usage!$C$5:$C$11,0),MATCH(UsagePerHour!HB$4,Usage!$D$3:$ABF$3,0)),"")</f>
        <v>0</v>
      </c>
      <c r="HC61" s="6">
        <f>IFERROR(INDEX(Sales!$D$5:$ABF$18,MATCH(UsagePerHour!$B61,Sales!$C$5:$C$18,0),MATCH(UsagePerHour!HC$4,Sales!$D$3:$ABF$3,0))/HC$2*INDEX(Usage!$D$5:$ABF$11,MATCH(UsagePerHour!$B$52,Usage!$C$5:$C$11,0),MATCH(UsagePerHour!HC$4,Usage!$D$3:$ABF$3,0)),"")</f>
        <v>0</v>
      </c>
      <c r="HD61" s="6">
        <f>IFERROR(INDEX(Sales!$D$5:$ABF$18,MATCH(UsagePerHour!$B61,Sales!$C$5:$C$18,0),MATCH(UsagePerHour!HD$4,Sales!$D$3:$ABF$3,0))/HD$2*INDEX(Usage!$D$5:$ABF$11,MATCH(UsagePerHour!$B$52,Usage!$C$5:$C$11,0),MATCH(UsagePerHour!HD$4,Usage!$D$3:$ABF$3,0)),"")</f>
        <v>0</v>
      </c>
      <c r="HE61" s="6">
        <f>IFERROR(INDEX(Sales!$D$5:$ABF$18,MATCH(UsagePerHour!$B61,Sales!$C$5:$C$18,0),MATCH(UsagePerHour!HE$4,Sales!$D$3:$ABF$3,0))/HE$2*INDEX(Usage!$D$5:$ABF$11,MATCH(UsagePerHour!$B$52,Usage!$C$5:$C$11,0),MATCH(UsagePerHour!HE$4,Usage!$D$3:$ABF$3,0)),"")</f>
        <v>0</v>
      </c>
      <c r="HF61" s="6">
        <f>IFERROR(INDEX(Sales!$D$5:$ABF$18,MATCH(UsagePerHour!$B61,Sales!$C$5:$C$18,0),MATCH(UsagePerHour!HF$4,Sales!$D$3:$ABF$3,0))/HF$2*INDEX(Usage!$D$5:$ABF$11,MATCH(UsagePerHour!$B$52,Usage!$C$5:$C$11,0),MATCH(UsagePerHour!HF$4,Usage!$D$3:$ABF$3,0)),"")</f>
        <v>0</v>
      </c>
      <c r="HG61" s="6">
        <f>IFERROR(INDEX(Sales!$D$5:$ABF$18,MATCH(UsagePerHour!$B61,Sales!$C$5:$C$18,0),MATCH(UsagePerHour!HG$4,Sales!$D$3:$ABF$3,0))/HG$2*INDEX(Usage!$D$5:$ABF$11,MATCH(UsagePerHour!$B$52,Usage!$C$5:$C$11,0),MATCH(UsagePerHour!HG$4,Usage!$D$3:$ABF$3,0)),"")</f>
        <v>0</v>
      </c>
      <c r="HH61" s="6">
        <f>IFERROR(INDEX(Sales!$D$5:$ABF$18,MATCH(UsagePerHour!$B61,Sales!$C$5:$C$18,0),MATCH(UsagePerHour!HH$4,Sales!$D$3:$ABF$3,0))/HH$2*INDEX(Usage!$D$5:$ABF$11,MATCH(UsagePerHour!$B$52,Usage!$C$5:$C$11,0),MATCH(UsagePerHour!HH$4,Usage!$D$3:$ABF$3,0)),"")</f>
        <v>0</v>
      </c>
      <c r="HI61" s="6">
        <f>IFERROR(INDEX(Sales!$D$5:$ABF$18,MATCH(UsagePerHour!$B61,Sales!$C$5:$C$18,0),MATCH(UsagePerHour!HI$4,Sales!$D$3:$ABF$3,0))/HI$2*INDEX(Usage!$D$5:$ABF$11,MATCH(UsagePerHour!$B$52,Usage!$C$5:$C$11,0),MATCH(UsagePerHour!HI$4,Usage!$D$3:$ABF$3,0)),"")</f>
        <v>0</v>
      </c>
      <c r="HJ61" s="6">
        <f>IFERROR(INDEX(Sales!$D$5:$ABF$18,MATCH(UsagePerHour!$B61,Sales!$C$5:$C$18,0),MATCH(UsagePerHour!HJ$4,Sales!$D$3:$ABF$3,0))/HJ$2*INDEX(Usage!$D$5:$ABF$11,MATCH(UsagePerHour!$B$52,Usage!$C$5:$C$11,0),MATCH(UsagePerHour!HJ$4,Usage!$D$3:$ABF$3,0)),"")</f>
        <v>0</v>
      </c>
      <c r="HK61" s="6">
        <f>IFERROR(INDEX(Sales!$D$5:$ABF$18,MATCH(UsagePerHour!$B61,Sales!$C$5:$C$18,0),MATCH(UsagePerHour!HK$4,Sales!$D$3:$ABF$3,0))/HK$2*INDEX(Usage!$D$5:$ABF$11,MATCH(UsagePerHour!$B$52,Usage!$C$5:$C$11,0),MATCH(UsagePerHour!HK$4,Usage!$D$3:$ABF$3,0)),"")</f>
        <v>0</v>
      </c>
      <c r="HL61" s="6">
        <f>IFERROR(INDEX(Sales!$D$5:$ABF$18,MATCH(UsagePerHour!$B61,Sales!$C$5:$C$18,0),MATCH(UsagePerHour!HL$4,Sales!$D$3:$ABF$3,0))/HL$2*INDEX(Usage!$D$5:$ABF$11,MATCH(UsagePerHour!$B$52,Usage!$C$5:$C$11,0),MATCH(UsagePerHour!HL$4,Usage!$D$3:$ABF$3,0)),"")</f>
        <v>0.29004054738976176</v>
      </c>
      <c r="HM61" s="6">
        <f>IFERROR(INDEX(Sales!$D$5:$ABF$18,MATCH(UsagePerHour!$B61,Sales!$C$5:$C$18,0),MATCH(UsagePerHour!HM$4,Sales!$D$3:$ABF$3,0))/HM$2*INDEX(Usage!$D$5:$ABF$11,MATCH(UsagePerHour!$B$52,Usage!$C$5:$C$11,0),MATCH(UsagePerHour!HM$4,Usage!$D$3:$ABF$3,0)),"")</f>
        <v>0</v>
      </c>
      <c r="HN61" s="6">
        <f>IFERROR(INDEX(Sales!$D$5:$ABF$18,MATCH(UsagePerHour!$B61,Sales!$C$5:$C$18,0),MATCH(UsagePerHour!HN$4,Sales!$D$3:$ABF$3,0))/HN$2*INDEX(Usage!$D$5:$ABF$11,MATCH(UsagePerHour!$B$52,Usage!$C$5:$C$11,0),MATCH(UsagePerHour!HN$4,Usage!$D$3:$ABF$3,0)),"")</f>
        <v>0</v>
      </c>
      <c r="HO61" s="6">
        <f>IFERROR(INDEX(Sales!$D$5:$ABF$18,MATCH(UsagePerHour!$B61,Sales!$C$5:$C$18,0),MATCH(UsagePerHour!HO$4,Sales!$D$3:$ABF$3,0))/HO$2*INDEX(Usage!$D$5:$ABF$11,MATCH(UsagePerHour!$B$52,Usage!$C$5:$C$11,0),MATCH(UsagePerHour!HO$4,Usage!$D$3:$ABF$3,0)),"")</f>
        <v>0</v>
      </c>
      <c r="HP61" s="6">
        <f>IFERROR(INDEX(Sales!$D$5:$ABF$18,MATCH(UsagePerHour!$B61,Sales!$C$5:$C$18,0),MATCH(UsagePerHour!HP$4,Sales!$D$3:$ABF$3,0))/HP$2*INDEX(Usage!$D$5:$ABF$11,MATCH(UsagePerHour!$B$52,Usage!$C$5:$C$11,0),MATCH(UsagePerHour!HP$4,Usage!$D$3:$ABF$3,0)),"")</f>
        <v>0</v>
      </c>
      <c r="HQ61" s="6">
        <f>IFERROR(INDEX(Sales!$D$5:$ABF$18,MATCH(UsagePerHour!$B61,Sales!$C$5:$C$18,0),MATCH(UsagePerHour!HQ$4,Sales!$D$3:$ABF$3,0))/HQ$2*INDEX(Usage!$D$5:$ABF$11,MATCH(UsagePerHour!$B$52,Usage!$C$5:$C$11,0),MATCH(UsagePerHour!HQ$4,Usage!$D$3:$ABF$3,0)),"")</f>
        <v>0</v>
      </c>
      <c r="HR61" s="6">
        <f>IFERROR(INDEX(Sales!$D$5:$ABF$18,MATCH(UsagePerHour!$B61,Sales!$C$5:$C$18,0),MATCH(UsagePerHour!HR$4,Sales!$D$3:$ABF$3,0))/HR$2*INDEX(Usage!$D$5:$ABF$11,MATCH(UsagePerHour!$B$52,Usage!$C$5:$C$11,0),MATCH(UsagePerHour!HR$4,Usage!$D$3:$ABF$3,0)),"")</f>
        <v>0</v>
      </c>
      <c r="HS61" s="6">
        <f>IFERROR(INDEX(Sales!$D$5:$ABF$18,MATCH(UsagePerHour!$B61,Sales!$C$5:$C$18,0),MATCH(UsagePerHour!HS$4,Sales!$D$3:$ABF$3,0))/HS$2*INDEX(Usage!$D$5:$ABF$11,MATCH(UsagePerHour!$B$52,Usage!$C$5:$C$11,0),MATCH(UsagePerHour!HS$4,Usage!$D$3:$ABF$3,0)),"")</f>
        <v>0</v>
      </c>
      <c r="HT61" s="6">
        <f>IFERROR(INDEX(Sales!$D$5:$ABF$18,MATCH(UsagePerHour!$B61,Sales!$C$5:$C$18,0),MATCH(UsagePerHour!HT$4,Sales!$D$3:$ABF$3,0))/HT$2*INDEX(Usage!$D$5:$ABF$11,MATCH(UsagePerHour!$B$52,Usage!$C$5:$C$11,0),MATCH(UsagePerHour!HT$4,Usage!$D$3:$ABF$3,0)),"")</f>
        <v>0</v>
      </c>
      <c r="HU61" s="6">
        <f>IFERROR(INDEX(Sales!$D$5:$ABF$18,MATCH(UsagePerHour!$B61,Sales!$C$5:$C$18,0),MATCH(UsagePerHour!HU$4,Sales!$D$3:$ABF$3,0))/HU$2*INDEX(Usage!$D$5:$ABF$11,MATCH(UsagePerHour!$B$52,Usage!$C$5:$C$11,0),MATCH(UsagePerHour!HU$4,Usage!$D$3:$ABF$3,0)),"")</f>
        <v>0</v>
      </c>
      <c r="HV61" s="6">
        <f>IFERROR(INDEX(Sales!$D$5:$ABF$18,MATCH(UsagePerHour!$B61,Sales!$C$5:$C$18,0),MATCH(UsagePerHour!HV$4,Sales!$D$3:$ABF$3,0))/HV$2*INDEX(Usage!$D$5:$ABF$11,MATCH(UsagePerHour!$B$52,Usage!$C$5:$C$11,0),MATCH(UsagePerHour!HV$4,Usage!$D$3:$ABF$3,0)),"")</f>
        <v>0</v>
      </c>
      <c r="HW61" s="6">
        <f>IFERROR(INDEX(Sales!$D$5:$ABF$18,MATCH(UsagePerHour!$B61,Sales!$C$5:$C$18,0),MATCH(UsagePerHour!HW$4,Sales!$D$3:$ABF$3,0))/HW$2*INDEX(Usage!$D$5:$ABF$11,MATCH(UsagePerHour!$B$52,Usage!$C$5:$C$11,0),MATCH(UsagePerHour!HW$4,Usage!$D$3:$ABF$3,0)),"")</f>
        <v>0</v>
      </c>
      <c r="HX61" s="6">
        <f>IFERROR(INDEX(Sales!$D$5:$ABF$18,MATCH(UsagePerHour!$B61,Sales!$C$5:$C$18,0),MATCH(UsagePerHour!HX$4,Sales!$D$3:$ABF$3,0))/HX$2*INDEX(Usage!$D$5:$ABF$11,MATCH(UsagePerHour!$B$52,Usage!$C$5:$C$11,0),MATCH(UsagePerHour!HX$4,Usage!$D$3:$ABF$3,0)),"")</f>
        <v>0</v>
      </c>
      <c r="HY61" s="6">
        <f>IFERROR(INDEX(Sales!$D$5:$ABF$18,MATCH(UsagePerHour!$B61,Sales!$C$5:$C$18,0),MATCH(UsagePerHour!HY$4,Sales!$D$3:$ABF$3,0))/HY$2*INDEX(Usage!$D$5:$ABF$11,MATCH(UsagePerHour!$B$52,Usage!$C$5:$C$11,0),MATCH(UsagePerHour!HY$4,Usage!$D$3:$ABF$3,0)),"")</f>
        <v>0</v>
      </c>
      <c r="HZ61" s="6">
        <f>IFERROR(INDEX(Sales!$D$5:$ABF$18,MATCH(UsagePerHour!$B61,Sales!$C$5:$C$18,0),MATCH(UsagePerHour!HZ$4,Sales!$D$3:$ABF$3,0))/HZ$2*INDEX(Usage!$D$5:$ABF$11,MATCH(UsagePerHour!$B$52,Usage!$C$5:$C$11,0),MATCH(UsagePerHour!HZ$4,Usage!$D$3:$ABF$3,0)),"")</f>
        <v>0</v>
      </c>
      <c r="IA61" s="6">
        <f>IFERROR(INDEX(Sales!$D$5:$ABF$18,MATCH(UsagePerHour!$B61,Sales!$C$5:$C$18,0),MATCH(UsagePerHour!IA$4,Sales!$D$3:$ABF$3,0))/IA$2*INDEX(Usage!$D$5:$ABF$11,MATCH(UsagePerHour!$B$52,Usage!$C$5:$C$11,0),MATCH(UsagePerHour!IA$4,Usage!$D$3:$ABF$3,0)),"")</f>
        <v>0</v>
      </c>
      <c r="IB61" s="6">
        <f>IFERROR(INDEX(Sales!$D$5:$ABF$18,MATCH(UsagePerHour!$B61,Sales!$C$5:$C$18,0),MATCH(UsagePerHour!IB$4,Sales!$D$3:$ABF$3,0))/IB$2*INDEX(Usage!$D$5:$ABF$11,MATCH(UsagePerHour!$B$52,Usage!$C$5:$C$11,0),MATCH(UsagePerHour!IB$4,Usage!$D$3:$ABF$3,0)),"")</f>
        <v>0</v>
      </c>
      <c r="IC61" s="6">
        <f>IFERROR(INDEX(Sales!$D$5:$ABF$18,MATCH(UsagePerHour!$B61,Sales!$C$5:$C$18,0),MATCH(UsagePerHour!IC$4,Sales!$D$3:$ABF$3,0))/IC$2*INDEX(Usage!$D$5:$ABF$11,MATCH(UsagePerHour!$B$52,Usage!$C$5:$C$11,0),MATCH(UsagePerHour!IC$4,Usage!$D$3:$ABF$3,0)),"")</f>
        <v>0</v>
      </c>
      <c r="ID61" s="6">
        <f>IFERROR(INDEX(Sales!$D$5:$ABF$18,MATCH(UsagePerHour!$B61,Sales!$C$5:$C$18,0),MATCH(UsagePerHour!ID$4,Sales!$D$3:$ABF$3,0))/ID$2*INDEX(Usage!$D$5:$ABF$11,MATCH(UsagePerHour!$B$52,Usage!$C$5:$C$11,0),MATCH(UsagePerHour!ID$4,Usage!$D$3:$ABF$3,0)),"")</f>
        <v>0</v>
      </c>
      <c r="IE61" s="6">
        <f>IFERROR(INDEX(Sales!$D$5:$ABF$18,MATCH(UsagePerHour!$B61,Sales!$C$5:$C$18,0),MATCH(UsagePerHour!IE$4,Sales!$D$3:$ABF$3,0))/IE$2*INDEX(Usage!$D$5:$ABF$11,MATCH(UsagePerHour!$B$52,Usage!$C$5:$C$11,0),MATCH(UsagePerHour!IE$4,Usage!$D$3:$ABF$3,0)),"")</f>
        <v>0</v>
      </c>
      <c r="IF61" s="6">
        <f>IFERROR(INDEX(Sales!$D$5:$ABF$18,MATCH(UsagePerHour!$B61,Sales!$C$5:$C$18,0),MATCH(UsagePerHour!IF$4,Sales!$D$3:$ABF$3,0))/IF$2*INDEX(Usage!$D$5:$ABF$11,MATCH(UsagePerHour!$B$52,Usage!$C$5:$C$11,0),MATCH(UsagePerHour!IF$4,Usage!$D$3:$ABF$3,0)),"")</f>
        <v>0</v>
      </c>
      <c r="IG61" s="6">
        <f>IFERROR(INDEX(Sales!$D$5:$ABF$18,MATCH(UsagePerHour!$B61,Sales!$C$5:$C$18,0),MATCH(UsagePerHour!IG$4,Sales!$D$3:$ABF$3,0))/IG$2*INDEX(Usage!$D$5:$ABF$11,MATCH(UsagePerHour!$B$52,Usage!$C$5:$C$11,0),MATCH(UsagePerHour!IG$4,Usage!$D$3:$ABF$3,0)),"")</f>
        <v>0</v>
      </c>
      <c r="IH61" s="6">
        <f>IFERROR(INDEX(Sales!$D$5:$ABF$18,MATCH(UsagePerHour!$B61,Sales!$C$5:$C$18,0),MATCH(UsagePerHour!IH$4,Sales!$D$3:$ABF$3,0))/IH$2*INDEX(Usage!$D$5:$ABF$11,MATCH(UsagePerHour!$B$52,Usage!$C$5:$C$11,0),MATCH(UsagePerHour!IH$4,Usage!$D$3:$ABF$3,0)),"")</f>
        <v>0</v>
      </c>
      <c r="II61" s="6">
        <f>IFERROR(INDEX(Sales!$D$5:$ABF$18,MATCH(UsagePerHour!$B61,Sales!$C$5:$C$18,0),MATCH(UsagePerHour!II$4,Sales!$D$3:$ABF$3,0))/II$2*INDEX(Usage!$D$5:$ABF$11,MATCH(UsagePerHour!$B$52,Usage!$C$5:$C$11,0),MATCH(UsagePerHour!II$4,Usage!$D$3:$ABF$3,0)),"")</f>
        <v>0</v>
      </c>
      <c r="IJ61" s="6">
        <f>IFERROR(INDEX(Sales!$D$5:$ABF$18,MATCH(UsagePerHour!$B61,Sales!$C$5:$C$18,0),MATCH(UsagePerHour!IJ$4,Sales!$D$3:$ABF$3,0))/IJ$2*INDEX(Usage!$D$5:$ABF$11,MATCH(UsagePerHour!$B$52,Usage!$C$5:$C$11,0),MATCH(UsagePerHour!IJ$4,Usage!$D$3:$ABF$3,0)),"")</f>
        <v>0</v>
      </c>
      <c r="IK61" s="6">
        <f>IFERROR(INDEX(Sales!$D$5:$ABF$18,MATCH(UsagePerHour!$B61,Sales!$C$5:$C$18,0),MATCH(UsagePerHour!IK$4,Sales!$D$3:$ABF$3,0))/IK$2*INDEX(Usage!$D$5:$ABF$11,MATCH(UsagePerHour!$B$52,Usage!$C$5:$C$11,0),MATCH(UsagePerHour!IK$4,Usage!$D$3:$ABF$3,0)),"")</f>
        <v>0</v>
      </c>
      <c r="IL61" s="6">
        <f>IFERROR(INDEX(Sales!$D$5:$ABF$18,MATCH(UsagePerHour!$B61,Sales!$C$5:$C$18,0),MATCH(UsagePerHour!IL$4,Sales!$D$3:$ABF$3,0))/IL$2*INDEX(Usage!$D$5:$ABF$11,MATCH(UsagePerHour!$B$52,Usage!$C$5:$C$11,0),MATCH(UsagePerHour!IL$4,Usage!$D$3:$ABF$3,0)),"")</f>
        <v>0</v>
      </c>
      <c r="IM61" s="6">
        <f>IFERROR(INDEX(Sales!$D$5:$ABF$18,MATCH(UsagePerHour!$B61,Sales!$C$5:$C$18,0),MATCH(UsagePerHour!IM$4,Sales!$D$3:$ABF$3,0))/IM$2*INDEX(Usage!$D$5:$ABF$11,MATCH(UsagePerHour!$B$52,Usage!$C$5:$C$11,0),MATCH(UsagePerHour!IM$4,Usage!$D$3:$ABF$3,0)),"")</f>
        <v>0</v>
      </c>
      <c r="IN61" s="6">
        <f>IFERROR(INDEX(Sales!$D$5:$ABF$18,MATCH(UsagePerHour!$B61,Sales!$C$5:$C$18,0),MATCH(UsagePerHour!IN$4,Sales!$D$3:$ABF$3,0))/IN$2*INDEX(Usage!$D$5:$ABF$11,MATCH(UsagePerHour!$B$52,Usage!$C$5:$C$11,0),MATCH(UsagePerHour!IN$4,Usage!$D$3:$ABF$3,0)),"")</f>
        <v>0</v>
      </c>
      <c r="IO61" s="6">
        <f>IFERROR(INDEX(Sales!$D$5:$ABF$18,MATCH(UsagePerHour!$B61,Sales!$C$5:$C$18,0),MATCH(UsagePerHour!IO$4,Sales!$D$3:$ABF$3,0))/IO$2*INDEX(Usage!$D$5:$ABF$11,MATCH(UsagePerHour!$B$52,Usage!$C$5:$C$11,0),MATCH(UsagePerHour!IO$4,Usage!$D$3:$ABF$3,0)),"")</f>
        <v>0</v>
      </c>
      <c r="IP61" s="6">
        <f>IFERROR(INDEX(Sales!$D$5:$ABF$18,MATCH(UsagePerHour!$B61,Sales!$C$5:$C$18,0),MATCH(UsagePerHour!IP$4,Sales!$D$3:$ABF$3,0))/IP$2*INDEX(Usage!$D$5:$ABF$11,MATCH(UsagePerHour!$B$52,Usage!$C$5:$C$11,0),MATCH(UsagePerHour!IP$4,Usage!$D$3:$ABF$3,0)),"")</f>
        <v>0</v>
      </c>
      <c r="IQ61" s="6">
        <f>IFERROR(INDEX(Sales!$D$5:$ABF$18,MATCH(UsagePerHour!$B61,Sales!$C$5:$C$18,0),MATCH(UsagePerHour!IQ$4,Sales!$D$3:$ABF$3,0))/IQ$2*INDEX(Usage!$D$5:$ABF$11,MATCH(UsagePerHour!$B$52,Usage!$C$5:$C$11,0),MATCH(UsagePerHour!IQ$4,Usage!$D$3:$ABF$3,0)),"")</f>
        <v>0</v>
      </c>
      <c r="IR61" s="6">
        <f>IFERROR(INDEX(Sales!$D$5:$ABF$18,MATCH(UsagePerHour!$B61,Sales!$C$5:$C$18,0),MATCH(UsagePerHour!IR$4,Sales!$D$3:$ABF$3,0))/IR$2*INDEX(Usage!$D$5:$ABF$11,MATCH(UsagePerHour!$B$52,Usage!$C$5:$C$11,0),MATCH(UsagePerHour!IR$4,Usage!$D$3:$ABF$3,0)),"")</f>
        <v>0</v>
      </c>
      <c r="IS61" s="6">
        <f>IFERROR(INDEX(Sales!$D$5:$ABF$18,MATCH(UsagePerHour!$B61,Sales!$C$5:$C$18,0),MATCH(UsagePerHour!IS$4,Sales!$D$3:$ABF$3,0))/IS$2*INDEX(Usage!$D$5:$ABF$11,MATCH(UsagePerHour!$B$52,Usage!$C$5:$C$11,0),MATCH(UsagePerHour!IS$4,Usage!$D$3:$ABF$3,0)),"")</f>
        <v>0</v>
      </c>
      <c r="IT61" s="6">
        <f>IFERROR(INDEX(Sales!$D$5:$ABF$18,MATCH(UsagePerHour!$B61,Sales!$C$5:$C$18,0),MATCH(UsagePerHour!IT$4,Sales!$D$3:$ABF$3,0))/IT$2*INDEX(Usage!$D$5:$ABF$11,MATCH(UsagePerHour!$B$52,Usage!$C$5:$C$11,0),MATCH(UsagePerHour!IT$4,Usage!$D$3:$ABF$3,0)),"")</f>
        <v>0</v>
      </c>
      <c r="IU61" s="6">
        <f>IFERROR(INDEX(Sales!$D$5:$ABF$18,MATCH(UsagePerHour!$B61,Sales!$C$5:$C$18,0),MATCH(UsagePerHour!IU$4,Sales!$D$3:$ABF$3,0))/IU$2*INDEX(Usage!$D$5:$ABF$11,MATCH(UsagePerHour!$B$52,Usage!$C$5:$C$11,0),MATCH(UsagePerHour!IU$4,Usage!$D$3:$ABF$3,0)),"")</f>
        <v>0</v>
      </c>
      <c r="IV61" s="6">
        <f>IFERROR(INDEX(Sales!$D$5:$ABF$18,MATCH(UsagePerHour!$B61,Sales!$C$5:$C$18,0),MATCH(UsagePerHour!IV$4,Sales!$D$3:$ABF$3,0))/IV$2*INDEX(Usage!$D$5:$ABF$11,MATCH(UsagePerHour!$B$52,Usage!$C$5:$C$11,0),MATCH(UsagePerHour!IV$4,Usage!$D$3:$ABF$3,0)),"")</f>
        <v>0</v>
      </c>
      <c r="IW61" s="6">
        <f>IFERROR(INDEX(Sales!$D$5:$ABF$18,MATCH(UsagePerHour!$B61,Sales!$C$5:$C$18,0),MATCH(UsagePerHour!IW$4,Sales!$D$3:$ABF$3,0))/IW$2*INDEX(Usage!$D$5:$ABF$11,MATCH(UsagePerHour!$B$52,Usage!$C$5:$C$11,0),MATCH(UsagePerHour!IW$4,Usage!$D$3:$ABF$3,0)),"")</f>
        <v>0</v>
      </c>
      <c r="IX61" s="6">
        <f>IFERROR(INDEX(Sales!$D$5:$ABF$18,MATCH(UsagePerHour!$B61,Sales!$C$5:$C$18,0),MATCH(UsagePerHour!IX$4,Sales!$D$3:$ABF$3,0))/IX$2*INDEX(Usage!$D$5:$ABF$11,MATCH(UsagePerHour!$B$52,Usage!$C$5:$C$11,0),MATCH(UsagePerHour!IX$4,Usage!$D$3:$ABF$3,0)),"")</f>
        <v>0</v>
      </c>
      <c r="IY61" s="6">
        <f>IFERROR(INDEX(Sales!$D$5:$ABF$18,MATCH(UsagePerHour!$B61,Sales!$C$5:$C$18,0),MATCH(UsagePerHour!IY$4,Sales!$D$3:$ABF$3,0))/IY$2*INDEX(Usage!$D$5:$ABF$11,MATCH(UsagePerHour!$B$52,Usage!$C$5:$C$11,0),MATCH(UsagePerHour!IY$4,Usage!$D$3:$ABF$3,0)),"")</f>
        <v>0</v>
      </c>
      <c r="IZ61" s="6">
        <f>IFERROR(INDEX(Sales!$D$5:$ABF$18,MATCH(UsagePerHour!$B61,Sales!$C$5:$C$18,0),MATCH(UsagePerHour!IZ$4,Sales!$D$3:$ABF$3,0))/IZ$2*INDEX(Usage!$D$5:$ABF$11,MATCH(UsagePerHour!$B$52,Usage!$C$5:$C$11,0),MATCH(UsagePerHour!IZ$4,Usage!$D$3:$ABF$3,0)),"")</f>
        <v>0</v>
      </c>
      <c r="JA61" s="6">
        <f>IFERROR(INDEX(Sales!$D$5:$ABF$18,MATCH(UsagePerHour!$B61,Sales!$C$5:$C$18,0),MATCH(UsagePerHour!JA$4,Sales!$D$3:$ABF$3,0))/JA$2*INDEX(Usage!$D$5:$ABF$11,MATCH(UsagePerHour!$B$52,Usage!$C$5:$C$11,0),MATCH(UsagePerHour!JA$4,Usage!$D$3:$ABF$3,0)),"")</f>
        <v>0</v>
      </c>
      <c r="JB61" s="6">
        <f>IFERROR(INDEX(Sales!$D$5:$ABF$18,MATCH(UsagePerHour!$B61,Sales!$C$5:$C$18,0),MATCH(UsagePerHour!JB$4,Sales!$D$3:$ABF$3,0))/JB$2*INDEX(Usage!$D$5:$ABF$11,MATCH(UsagePerHour!$B$52,Usage!$C$5:$C$11,0),MATCH(UsagePerHour!JB$4,Usage!$D$3:$ABF$3,0)),"")</f>
        <v>0</v>
      </c>
      <c r="JC61" s="6">
        <f>IFERROR(INDEX(Sales!$D$5:$ABF$18,MATCH(UsagePerHour!$B61,Sales!$C$5:$C$18,0),MATCH(UsagePerHour!JC$4,Sales!$D$3:$ABF$3,0))/JC$2*INDEX(Usage!$D$5:$ABF$11,MATCH(UsagePerHour!$B$52,Usage!$C$5:$C$11,0),MATCH(UsagePerHour!JC$4,Usage!$D$3:$ABF$3,0)),"")</f>
        <v>0</v>
      </c>
      <c r="JD61" s="6">
        <f>IFERROR(INDEX(Sales!$D$5:$ABF$18,MATCH(UsagePerHour!$B61,Sales!$C$5:$C$18,0),MATCH(UsagePerHour!JD$4,Sales!$D$3:$ABF$3,0))/JD$2*INDEX(Usage!$D$5:$ABF$11,MATCH(UsagePerHour!$B$52,Usage!$C$5:$C$11,0),MATCH(UsagePerHour!JD$4,Usage!$D$3:$ABF$3,0)),"")</f>
        <v>0</v>
      </c>
      <c r="JE61" s="6">
        <f>IFERROR(INDEX(Sales!$D$5:$ABF$18,MATCH(UsagePerHour!$B61,Sales!$C$5:$C$18,0),MATCH(UsagePerHour!JE$4,Sales!$D$3:$ABF$3,0))/JE$2*INDEX(Usage!$D$5:$ABF$11,MATCH(UsagePerHour!$B$52,Usage!$C$5:$C$11,0),MATCH(UsagePerHour!JE$4,Usage!$D$3:$ABF$3,0)),"")</f>
        <v>0</v>
      </c>
      <c r="JF61" s="6">
        <f>IFERROR(INDEX(Sales!$D$5:$ABF$18,MATCH(UsagePerHour!$B61,Sales!$C$5:$C$18,0),MATCH(UsagePerHour!JF$4,Sales!$D$3:$ABF$3,0))/JF$2*INDEX(Usage!$D$5:$ABF$11,MATCH(UsagePerHour!$B$52,Usage!$C$5:$C$11,0),MATCH(UsagePerHour!JF$4,Usage!$D$3:$ABF$3,0)),"")</f>
        <v>0</v>
      </c>
      <c r="JG61" s="6">
        <f>IFERROR(INDEX(Sales!$D$5:$ABF$18,MATCH(UsagePerHour!$B61,Sales!$C$5:$C$18,0),MATCH(UsagePerHour!JG$4,Sales!$D$3:$ABF$3,0))/JG$2*INDEX(Usage!$D$5:$ABF$11,MATCH(UsagePerHour!$B$52,Usage!$C$5:$C$11,0),MATCH(UsagePerHour!JG$4,Usage!$D$3:$ABF$3,0)),"")</f>
        <v>0</v>
      </c>
      <c r="JH61" s="6">
        <f>IFERROR(INDEX(Sales!$D$5:$ABF$18,MATCH(UsagePerHour!$B61,Sales!$C$5:$C$18,0),MATCH(UsagePerHour!JH$4,Sales!$D$3:$ABF$3,0))/JH$2*INDEX(Usage!$D$5:$ABF$11,MATCH(UsagePerHour!$B$52,Usage!$C$5:$C$11,0),MATCH(UsagePerHour!JH$4,Usage!$D$3:$ABF$3,0)),"")</f>
        <v>0</v>
      </c>
      <c r="JI61" s="6">
        <f>IFERROR(INDEX(Sales!$D$5:$ABF$18,MATCH(UsagePerHour!$B61,Sales!$C$5:$C$18,0),MATCH(UsagePerHour!JI$4,Sales!$D$3:$ABF$3,0))/JI$2*INDEX(Usage!$D$5:$ABF$11,MATCH(UsagePerHour!$B$52,Usage!$C$5:$C$11,0),MATCH(UsagePerHour!JI$4,Usage!$D$3:$ABF$3,0)),"")</f>
        <v>0</v>
      </c>
      <c r="JJ61" s="6">
        <f>IFERROR(INDEX(Sales!$D$5:$ABF$18,MATCH(UsagePerHour!$B61,Sales!$C$5:$C$18,0),MATCH(UsagePerHour!JJ$4,Sales!$D$3:$ABF$3,0))/JJ$2*INDEX(Usage!$D$5:$ABF$11,MATCH(UsagePerHour!$B$52,Usage!$C$5:$C$11,0),MATCH(UsagePerHour!JJ$4,Usage!$D$3:$ABF$3,0)),"")</f>
        <v>0</v>
      </c>
      <c r="JK61" s="6">
        <f>IFERROR(INDEX(Sales!$D$5:$ABF$18,MATCH(UsagePerHour!$B61,Sales!$C$5:$C$18,0),MATCH(UsagePerHour!JK$4,Sales!$D$3:$ABF$3,0))/JK$2*INDEX(Usage!$D$5:$ABF$11,MATCH(UsagePerHour!$B$52,Usage!$C$5:$C$11,0),MATCH(UsagePerHour!JK$4,Usage!$D$3:$ABF$3,0)),"")</f>
        <v>0</v>
      </c>
      <c r="JL61" s="6">
        <f>IFERROR(INDEX(Sales!$D$5:$ABF$18,MATCH(UsagePerHour!$B61,Sales!$C$5:$C$18,0),MATCH(UsagePerHour!JL$4,Sales!$D$3:$ABF$3,0))/JL$2*INDEX(Usage!$D$5:$ABF$11,MATCH(UsagePerHour!$B$52,Usage!$C$5:$C$11,0),MATCH(UsagePerHour!JL$4,Usage!$D$3:$ABF$3,0)),"")</f>
        <v>0</v>
      </c>
      <c r="JM61" s="6">
        <f>IFERROR(INDEX(Sales!$D$5:$ABF$18,MATCH(UsagePerHour!$B61,Sales!$C$5:$C$18,0),MATCH(UsagePerHour!JM$4,Sales!$D$3:$ABF$3,0))/JM$2*INDEX(Usage!$D$5:$ABF$11,MATCH(UsagePerHour!$B$52,Usage!$C$5:$C$11,0),MATCH(UsagePerHour!JM$4,Usage!$D$3:$ABF$3,0)),"")</f>
        <v>0</v>
      </c>
      <c r="JN61" s="6">
        <f>IFERROR(INDEX(Sales!$D$5:$ABF$18,MATCH(UsagePerHour!$B61,Sales!$C$5:$C$18,0),MATCH(UsagePerHour!JN$4,Sales!$D$3:$ABF$3,0))/JN$2*INDEX(Usage!$D$5:$ABF$11,MATCH(UsagePerHour!$B$52,Usage!$C$5:$C$11,0),MATCH(UsagePerHour!JN$4,Usage!$D$3:$ABF$3,0)),"")</f>
        <v>0</v>
      </c>
      <c r="JO61" s="6">
        <f>IFERROR(INDEX(Sales!$D$5:$ABF$18,MATCH(UsagePerHour!$B61,Sales!$C$5:$C$18,0),MATCH(UsagePerHour!JO$4,Sales!$D$3:$ABF$3,0))/JO$2*INDEX(Usage!$D$5:$ABF$11,MATCH(UsagePerHour!$B$52,Usage!$C$5:$C$11,0),MATCH(UsagePerHour!JO$4,Usage!$D$3:$ABF$3,0)),"")</f>
        <v>0</v>
      </c>
      <c r="JP61" s="6">
        <f>IFERROR(INDEX(Sales!$D$5:$ABF$18,MATCH(UsagePerHour!$B61,Sales!$C$5:$C$18,0),MATCH(UsagePerHour!JP$4,Sales!$D$3:$ABF$3,0))/JP$2*INDEX(Usage!$D$5:$ABF$11,MATCH(UsagePerHour!$B$52,Usage!$C$5:$C$11,0),MATCH(UsagePerHour!JP$4,Usage!$D$3:$ABF$3,0)),"")</f>
        <v>0</v>
      </c>
      <c r="JQ61" s="6">
        <f>IFERROR(INDEX(Sales!$D$5:$ABF$18,MATCH(UsagePerHour!$B61,Sales!$C$5:$C$18,0),MATCH(UsagePerHour!JQ$4,Sales!$D$3:$ABF$3,0))/JQ$2*INDEX(Usage!$D$5:$ABF$11,MATCH(UsagePerHour!$B$52,Usage!$C$5:$C$11,0),MATCH(UsagePerHour!JQ$4,Usage!$D$3:$ABF$3,0)),"")</f>
        <v>0</v>
      </c>
      <c r="JR61" s="6">
        <f>IFERROR(INDEX(Sales!$D$5:$ABF$18,MATCH(UsagePerHour!$B61,Sales!$C$5:$C$18,0),MATCH(UsagePerHour!JR$4,Sales!$D$3:$ABF$3,0))/JR$2*INDEX(Usage!$D$5:$ABF$11,MATCH(UsagePerHour!$B$52,Usage!$C$5:$C$11,0),MATCH(UsagePerHour!JR$4,Usage!$D$3:$ABF$3,0)),"")</f>
        <v>0</v>
      </c>
      <c r="JS61" s="6">
        <f>IFERROR(INDEX(Sales!$D$5:$ABF$18,MATCH(UsagePerHour!$B61,Sales!$C$5:$C$18,0),MATCH(UsagePerHour!JS$4,Sales!$D$3:$ABF$3,0))/JS$2*INDEX(Usage!$D$5:$ABF$11,MATCH(UsagePerHour!$B$52,Usage!$C$5:$C$11,0),MATCH(UsagePerHour!JS$4,Usage!$D$3:$ABF$3,0)),"")</f>
        <v>0</v>
      </c>
      <c r="JT61" s="6">
        <f>IFERROR(INDEX(Sales!$D$5:$ABF$18,MATCH(UsagePerHour!$B61,Sales!$C$5:$C$18,0),MATCH(UsagePerHour!JT$4,Sales!$D$3:$ABF$3,0))/JT$2*INDEX(Usage!$D$5:$ABF$11,MATCH(UsagePerHour!$B$52,Usage!$C$5:$C$11,0),MATCH(UsagePerHour!JT$4,Usage!$D$3:$ABF$3,0)),"")</f>
        <v>0</v>
      </c>
      <c r="JU61" s="6">
        <f>IFERROR(INDEX(Sales!$D$5:$ABF$18,MATCH(UsagePerHour!$B61,Sales!$C$5:$C$18,0),MATCH(UsagePerHour!JU$4,Sales!$D$3:$ABF$3,0))/JU$2*INDEX(Usage!$D$5:$ABF$11,MATCH(UsagePerHour!$B$52,Usage!$C$5:$C$11,0),MATCH(UsagePerHour!JU$4,Usage!$D$3:$ABF$3,0)),"")</f>
        <v>0</v>
      </c>
      <c r="JV61" s="6">
        <f>IFERROR(INDEX(Sales!$D$5:$ABF$18,MATCH(UsagePerHour!$B61,Sales!$C$5:$C$18,0),MATCH(UsagePerHour!JV$4,Sales!$D$3:$ABF$3,0))/JV$2*INDEX(Usage!$D$5:$ABF$11,MATCH(UsagePerHour!$B$52,Usage!$C$5:$C$11,0),MATCH(UsagePerHour!JV$4,Usage!$D$3:$ABF$3,0)),"")</f>
        <v>0</v>
      </c>
      <c r="JW61" s="6">
        <f>IFERROR(INDEX(Sales!$D$5:$ABF$18,MATCH(UsagePerHour!$B61,Sales!$C$5:$C$18,0),MATCH(UsagePerHour!JW$4,Sales!$D$3:$ABF$3,0))/JW$2*INDEX(Usage!$D$5:$ABF$11,MATCH(UsagePerHour!$B$52,Usage!$C$5:$C$11,0),MATCH(UsagePerHour!JW$4,Usage!$D$3:$ABF$3,0)),"")</f>
        <v>0</v>
      </c>
      <c r="JX61" s="6">
        <f>IFERROR(INDEX(Sales!$D$5:$ABF$18,MATCH(UsagePerHour!$B61,Sales!$C$5:$C$18,0),MATCH(UsagePerHour!JX$4,Sales!$D$3:$ABF$3,0))/JX$2*INDEX(Usage!$D$5:$ABF$11,MATCH(UsagePerHour!$B$52,Usage!$C$5:$C$11,0),MATCH(UsagePerHour!JX$4,Usage!$D$3:$ABF$3,0)),"")</f>
        <v>0</v>
      </c>
      <c r="JY61" s="6">
        <f>IFERROR(INDEX(Sales!$D$5:$ABF$18,MATCH(UsagePerHour!$B61,Sales!$C$5:$C$18,0),MATCH(UsagePerHour!JY$4,Sales!$D$3:$ABF$3,0))/JY$2*INDEX(Usage!$D$5:$ABF$11,MATCH(UsagePerHour!$B$52,Usage!$C$5:$C$11,0),MATCH(UsagePerHour!JY$4,Usage!$D$3:$ABF$3,0)),"")</f>
        <v>0</v>
      </c>
      <c r="JZ61" s="6">
        <f>IFERROR(INDEX(Sales!$D$5:$ABF$18,MATCH(UsagePerHour!$B61,Sales!$C$5:$C$18,0),MATCH(UsagePerHour!JZ$4,Sales!$D$3:$ABF$3,0))/JZ$2*INDEX(Usage!$D$5:$ABF$11,MATCH(UsagePerHour!$B$52,Usage!$C$5:$C$11,0),MATCH(UsagePerHour!JZ$4,Usage!$D$3:$ABF$3,0)),"")</f>
        <v>0</v>
      </c>
      <c r="KA61" s="6">
        <f>IFERROR(INDEX(Sales!$D$5:$ABF$18,MATCH(UsagePerHour!$B61,Sales!$C$5:$C$18,0),MATCH(UsagePerHour!KA$4,Sales!$D$3:$ABF$3,0))/KA$2*INDEX(Usage!$D$5:$ABF$11,MATCH(UsagePerHour!$B$52,Usage!$C$5:$C$11,0),MATCH(UsagePerHour!KA$4,Usage!$D$3:$ABF$3,0)),"")</f>
        <v>0</v>
      </c>
      <c r="KB61" s="6">
        <f>IFERROR(INDEX(Sales!$D$5:$ABF$18,MATCH(UsagePerHour!$B61,Sales!$C$5:$C$18,0),MATCH(UsagePerHour!KB$4,Sales!$D$3:$ABF$3,0))/KB$2*INDEX(Usage!$D$5:$ABF$11,MATCH(UsagePerHour!$B$52,Usage!$C$5:$C$11,0),MATCH(UsagePerHour!KB$4,Usage!$D$3:$ABF$3,0)),"")</f>
        <v>0</v>
      </c>
      <c r="KC61" s="6">
        <f>IFERROR(INDEX(Sales!$D$5:$ABF$18,MATCH(UsagePerHour!$B61,Sales!$C$5:$C$18,0),MATCH(UsagePerHour!KC$4,Sales!$D$3:$ABF$3,0))/KC$2*INDEX(Usage!$D$5:$ABF$11,MATCH(UsagePerHour!$B$52,Usage!$C$5:$C$11,0),MATCH(UsagePerHour!KC$4,Usage!$D$3:$ABF$3,0)),"")</f>
        <v>0</v>
      </c>
      <c r="KD61" s="6">
        <f>IFERROR(INDEX(Sales!$D$5:$ABF$18,MATCH(UsagePerHour!$B61,Sales!$C$5:$C$18,0),MATCH(UsagePerHour!KD$4,Sales!$D$3:$ABF$3,0))/KD$2*INDEX(Usage!$D$5:$ABF$11,MATCH(UsagePerHour!$B$52,Usage!$C$5:$C$11,0),MATCH(UsagePerHour!KD$4,Usage!$D$3:$ABF$3,0)),"")</f>
        <v>0</v>
      </c>
      <c r="KE61" s="6">
        <f>IFERROR(INDEX(Sales!$D$5:$ABF$18,MATCH(UsagePerHour!$B61,Sales!$C$5:$C$18,0),MATCH(UsagePerHour!KE$4,Sales!$D$3:$ABF$3,0))/KE$2*INDEX(Usage!$D$5:$ABF$11,MATCH(UsagePerHour!$B$52,Usage!$C$5:$C$11,0),MATCH(UsagePerHour!KE$4,Usage!$D$3:$ABF$3,0)),"")</f>
        <v>0</v>
      </c>
      <c r="KF61" s="6">
        <f>IFERROR(INDEX(Sales!$D$5:$ABF$18,MATCH(UsagePerHour!$B61,Sales!$C$5:$C$18,0),MATCH(UsagePerHour!KF$4,Sales!$D$3:$ABF$3,0))/KF$2*INDEX(Usage!$D$5:$ABF$11,MATCH(UsagePerHour!$B$52,Usage!$C$5:$C$11,0),MATCH(UsagePerHour!KF$4,Usage!$D$3:$ABF$3,0)),"")</f>
        <v>0</v>
      </c>
      <c r="KG61" s="6">
        <f>IFERROR(INDEX(Sales!$D$5:$ABF$18,MATCH(UsagePerHour!$B61,Sales!$C$5:$C$18,0),MATCH(UsagePerHour!KG$4,Sales!$D$3:$ABF$3,0))/KG$2*INDEX(Usage!$D$5:$ABF$11,MATCH(UsagePerHour!$B$52,Usage!$C$5:$C$11,0),MATCH(UsagePerHour!KG$4,Usage!$D$3:$ABF$3,0)),"")</f>
        <v>0</v>
      </c>
      <c r="KH61" s="6">
        <f>IFERROR(INDEX(Sales!$D$5:$ABF$18,MATCH(UsagePerHour!$B61,Sales!$C$5:$C$18,0),MATCH(UsagePerHour!KH$4,Sales!$D$3:$ABF$3,0))/KH$2*INDEX(Usage!$D$5:$ABF$11,MATCH(UsagePerHour!$B$52,Usage!$C$5:$C$11,0),MATCH(UsagePerHour!KH$4,Usage!$D$3:$ABF$3,0)),"")</f>
        <v>0</v>
      </c>
      <c r="KI61" s="6">
        <f>IFERROR(INDEX(Sales!$D$5:$ABF$18,MATCH(UsagePerHour!$B61,Sales!$C$5:$C$18,0),MATCH(UsagePerHour!KI$4,Sales!$D$3:$ABF$3,0))/KI$2*INDEX(Usage!$D$5:$ABF$11,MATCH(UsagePerHour!$B$52,Usage!$C$5:$C$11,0),MATCH(UsagePerHour!KI$4,Usage!$D$3:$ABF$3,0)),"")</f>
        <v>0</v>
      </c>
      <c r="KJ61" s="6">
        <f>IFERROR(INDEX(Sales!$D$5:$ABF$18,MATCH(UsagePerHour!$B61,Sales!$C$5:$C$18,0),MATCH(UsagePerHour!KJ$4,Sales!$D$3:$ABF$3,0))/KJ$2*INDEX(Usage!$D$5:$ABF$11,MATCH(UsagePerHour!$B$52,Usage!$C$5:$C$11,0),MATCH(UsagePerHour!KJ$4,Usage!$D$3:$ABF$3,0)),"")</f>
        <v>0</v>
      </c>
      <c r="KK61" s="6">
        <f>IFERROR(INDEX(Sales!$D$5:$ABF$18,MATCH(UsagePerHour!$B61,Sales!$C$5:$C$18,0),MATCH(UsagePerHour!KK$4,Sales!$D$3:$ABF$3,0))/KK$2*INDEX(Usage!$D$5:$ABF$11,MATCH(UsagePerHour!$B$52,Usage!$C$5:$C$11,0),MATCH(UsagePerHour!KK$4,Usage!$D$3:$ABF$3,0)),"")</f>
        <v>0</v>
      </c>
      <c r="KL61" s="6">
        <f>IFERROR(INDEX(Sales!$D$5:$ABF$18,MATCH(UsagePerHour!$B61,Sales!$C$5:$C$18,0),MATCH(UsagePerHour!KL$4,Sales!$D$3:$ABF$3,0))/KL$2*INDEX(Usage!$D$5:$ABF$11,MATCH(UsagePerHour!$B$52,Usage!$C$5:$C$11,0),MATCH(UsagePerHour!KL$4,Usage!$D$3:$ABF$3,0)),"")</f>
        <v>0</v>
      </c>
      <c r="KM61" s="6">
        <f>IFERROR(INDEX(Sales!$D$5:$ABF$18,MATCH(UsagePerHour!$B61,Sales!$C$5:$C$18,0),MATCH(UsagePerHour!KM$4,Sales!$D$3:$ABF$3,0))/KM$2*INDEX(Usage!$D$5:$ABF$11,MATCH(UsagePerHour!$B$52,Usage!$C$5:$C$11,0),MATCH(UsagePerHour!KM$4,Usage!$D$3:$ABF$3,0)),"")</f>
        <v>0</v>
      </c>
      <c r="KN61" s="6">
        <f>IFERROR(INDEX(Sales!$D$5:$ABF$18,MATCH(UsagePerHour!$B61,Sales!$C$5:$C$18,0),MATCH(UsagePerHour!KN$4,Sales!$D$3:$ABF$3,0))/KN$2*INDEX(Usage!$D$5:$ABF$11,MATCH(UsagePerHour!$B$52,Usage!$C$5:$C$11,0),MATCH(UsagePerHour!KN$4,Usage!$D$3:$ABF$3,0)),"")</f>
        <v>0</v>
      </c>
      <c r="KO61" s="6">
        <f>IFERROR(INDEX(Sales!$D$5:$ABF$18,MATCH(UsagePerHour!$B61,Sales!$C$5:$C$18,0),MATCH(UsagePerHour!KO$4,Sales!$D$3:$ABF$3,0))/KO$2*INDEX(Usage!$D$5:$ABF$11,MATCH(UsagePerHour!$B$52,Usage!$C$5:$C$11,0),MATCH(UsagePerHour!KO$4,Usage!$D$3:$ABF$3,0)),"")</f>
        <v>0</v>
      </c>
      <c r="KP61" s="6">
        <f>IFERROR(INDEX(Sales!$D$5:$ABF$18,MATCH(UsagePerHour!$B61,Sales!$C$5:$C$18,0),MATCH(UsagePerHour!KP$4,Sales!$D$3:$ABF$3,0))/KP$2*INDEX(Usage!$D$5:$ABF$11,MATCH(UsagePerHour!$B$52,Usage!$C$5:$C$11,0),MATCH(UsagePerHour!KP$4,Usage!$D$3:$ABF$3,0)),"")</f>
        <v>0</v>
      </c>
      <c r="KQ61" s="6">
        <f>IFERROR(INDEX(Sales!$D$5:$ABF$18,MATCH(UsagePerHour!$B61,Sales!$C$5:$C$18,0),MATCH(UsagePerHour!KQ$4,Sales!$D$3:$ABF$3,0))/KQ$2*INDEX(Usage!$D$5:$ABF$11,MATCH(UsagePerHour!$B$52,Usage!$C$5:$C$11,0),MATCH(UsagePerHour!KQ$4,Usage!$D$3:$ABF$3,0)),"")</f>
        <v>0</v>
      </c>
      <c r="KR61" s="6">
        <f>IFERROR(INDEX(Sales!$D$5:$ABF$18,MATCH(UsagePerHour!$B61,Sales!$C$5:$C$18,0),MATCH(UsagePerHour!KR$4,Sales!$D$3:$ABF$3,0))/KR$2*INDEX(Usage!$D$5:$ABF$11,MATCH(UsagePerHour!$B$52,Usage!$C$5:$C$11,0),MATCH(UsagePerHour!KR$4,Usage!$D$3:$ABF$3,0)),"")</f>
        <v>0</v>
      </c>
      <c r="KS61" s="6">
        <f>IFERROR(INDEX(Sales!$D$5:$ABF$18,MATCH(UsagePerHour!$B61,Sales!$C$5:$C$18,0),MATCH(UsagePerHour!KS$4,Sales!$D$3:$ABF$3,0))/KS$2*INDEX(Usage!$D$5:$ABF$11,MATCH(UsagePerHour!$B$52,Usage!$C$5:$C$11,0),MATCH(UsagePerHour!KS$4,Usage!$D$3:$ABF$3,0)),"")</f>
        <v>0</v>
      </c>
      <c r="KT61" s="6">
        <f>IFERROR(INDEX(Sales!$D$5:$ABF$18,MATCH(UsagePerHour!$B61,Sales!$C$5:$C$18,0),MATCH(UsagePerHour!KT$4,Sales!$D$3:$ABF$3,0))/KT$2*INDEX(Usage!$D$5:$ABF$11,MATCH(UsagePerHour!$B$52,Usage!$C$5:$C$11,0),MATCH(UsagePerHour!KT$4,Usage!$D$3:$ABF$3,0)),"")</f>
        <v>0</v>
      </c>
      <c r="KU61" s="6">
        <f>IFERROR(INDEX(Sales!$D$5:$ABF$18,MATCH(UsagePerHour!$B61,Sales!$C$5:$C$18,0),MATCH(UsagePerHour!KU$4,Sales!$D$3:$ABF$3,0))/KU$2*INDEX(Usage!$D$5:$ABF$11,MATCH(UsagePerHour!$B$52,Usage!$C$5:$C$11,0),MATCH(UsagePerHour!KU$4,Usage!$D$3:$ABF$3,0)),"")</f>
        <v>0</v>
      </c>
      <c r="KV61" s="6">
        <f>IFERROR(INDEX(Sales!$D$5:$ABF$18,MATCH(UsagePerHour!$B61,Sales!$C$5:$C$18,0),MATCH(UsagePerHour!KV$4,Sales!$D$3:$ABF$3,0))/KV$2*INDEX(Usage!$D$5:$ABF$11,MATCH(UsagePerHour!$B$52,Usage!$C$5:$C$11,0),MATCH(UsagePerHour!KV$4,Usage!$D$3:$ABF$3,0)),"")</f>
        <v>0</v>
      </c>
      <c r="KW61" s="6">
        <f>IFERROR(INDEX(Sales!$D$5:$ABF$18,MATCH(UsagePerHour!$B61,Sales!$C$5:$C$18,0),MATCH(UsagePerHour!KW$4,Sales!$D$3:$ABF$3,0))/KW$2*INDEX(Usage!$D$5:$ABF$11,MATCH(UsagePerHour!$B$52,Usage!$C$5:$C$11,0),MATCH(UsagePerHour!KW$4,Usage!$D$3:$ABF$3,0)),"")</f>
        <v>0</v>
      </c>
      <c r="KX61" s="6">
        <f>IFERROR(INDEX(Sales!$D$5:$ABF$18,MATCH(UsagePerHour!$B61,Sales!$C$5:$C$18,0),MATCH(UsagePerHour!KX$4,Sales!$D$3:$ABF$3,0))/KX$2*INDEX(Usage!$D$5:$ABF$11,MATCH(UsagePerHour!$B$52,Usage!$C$5:$C$11,0),MATCH(UsagePerHour!KX$4,Usage!$D$3:$ABF$3,0)),"")</f>
        <v>0</v>
      </c>
      <c r="KY61" s="6">
        <f>IFERROR(INDEX(Sales!$D$5:$ABF$18,MATCH(UsagePerHour!$B61,Sales!$C$5:$C$18,0),MATCH(UsagePerHour!KY$4,Sales!$D$3:$ABF$3,0))/KY$2*INDEX(Usage!$D$5:$ABF$11,MATCH(UsagePerHour!$B$52,Usage!$C$5:$C$11,0),MATCH(UsagePerHour!KY$4,Usage!$D$3:$ABF$3,0)),"")</f>
        <v>0</v>
      </c>
      <c r="KZ61" s="6">
        <f>IFERROR(INDEX(Sales!$D$5:$ABF$18,MATCH(UsagePerHour!$B61,Sales!$C$5:$C$18,0),MATCH(UsagePerHour!KZ$4,Sales!$D$3:$ABF$3,0))/KZ$2*INDEX(Usage!$D$5:$ABF$11,MATCH(UsagePerHour!$B$52,Usage!$C$5:$C$11,0),MATCH(UsagePerHour!KZ$4,Usage!$D$3:$ABF$3,0)),"")</f>
        <v>0</v>
      </c>
      <c r="LA61" s="6">
        <f>IFERROR(INDEX(Sales!$D$5:$ABF$18,MATCH(UsagePerHour!$B61,Sales!$C$5:$C$18,0),MATCH(UsagePerHour!LA$4,Sales!$D$3:$ABF$3,0))/LA$2*INDEX(Usage!$D$5:$ABF$11,MATCH(UsagePerHour!$B$52,Usage!$C$5:$C$11,0),MATCH(UsagePerHour!LA$4,Usage!$D$3:$ABF$3,0)),"")</f>
        <v>0</v>
      </c>
      <c r="LB61" s="6">
        <f>IFERROR(INDEX(Sales!$D$5:$ABF$18,MATCH(UsagePerHour!$B61,Sales!$C$5:$C$18,0),MATCH(UsagePerHour!LB$4,Sales!$D$3:$ABF$3,0))/LB$2*INDEX(Usage!$D$5:$ABF$11,MATCH(UsagePerHour!$B$52,Usage!$C$5:$C$11,0),MATCH(UsagePerHour!LB$4,Usage!$D$3:$ABF$3,0)),"")</f>
        <v>0</v>
      </c>
      <c r="LC61" s="6">
        <f>IFERROR(INDEX(Sales!$D$5:$ABF$18,MATCH(UsagePerHour!$B61,Sales!$C$5:$C$18,0),MATCH(UsagePerHour!LC$4,Sales!$D$3:$ABF$3,0))/LC$2*INDEX(Usage!$D$5:$ABF$11,MATCH(UsagePerHour!$B$52,Usage!$C$5:$C$11,0),MATCH(UsagePerHour!LC$4,Usage!$D$3:$ABF$3,0)),"")</f>
        <v>0</v>
      </c>
      <c r="LD61" s="6">
        <f>IFERROR(INDEX(Sales!$D$5:$ABF$18,MATCH(UsagePerHour!$B61,Sales!$C$5:$C$18,0),MATCH(UsagePerHour!LD$4,Sales!$D$3:$ABF$3,0))/LD$2*INDEX(Usage!$D$5:$ABF$11,MATCH(UsagePerHour!$B$52,Usage!$C$5:$C$11,0),MATCH(UsagePerHour!LD$4,Usage!$D$3:$ABF$3,0)),"")</f>
        <v>0</v>
      </c>
      <c r="LE61" s="6">
        <f>IFERROR(INDEX(Sales!$D$5:$ABF$18,MATCH(UsagePerHour!$B61,Sales!$C$5:$C$18,0),MATCH(UsagePerHour!LE$4,Sales!$D$3:$ABF$3,0))/LE$2*INDEX(Usage!$D$5:$ABF$11,MATCH(UsagePerHour!$B$52,Usage!$C$5:$C$11,0),MATCH(UsagePerHour!LE$4,Usage!$D$3:$ABF$3,0)),"")</f>
        <v>0</v>
      </c>
      <c r="LF61" s="6">
        <f>IFERROR(INDEX(Sales!$D$5:$ABF$18,MATCH(UsagePerHour!$B61,Sales!$C$5:$C$18,0),MATCH(UsagePerHour!LF$4,Sales!$D$3:$ABF$3,0))/LF$2*INDEX(Usage!$D$5:$ABF$11,MATCH(UsagePerHour!$B$52,Usage!$C$5:$C$11,0),MATCH(UsagePerHour!LF$4,Usage!$D$3:$ABF$3,0)),"")</f>
        <v>0</v>
      </c>
      <c r="LG61" s="6">
        <f>IFERROR(INDEX(Sales!$D$5:$ABF$18,MATCH(UsagePerHour!$B61,Sales!$C$5:$C$18,0),MATCH(UsagePerHour!LG$4,Sales!$D$3:$ABF$3,0))/LG$2*INDEX(Usage!$D$5:$ABF$11,MATCH(UsagePerHour!$B$52,Usage!$C$5:$C$11,0),MATCH(UsagePerHour!LG$4,Usage!$D$3:$ABF$3,0)),"")</f>
        <v>0</v>
      </c>
      <c r="LH61" s="6">
        <f>IFERROR(INDEX(Sales!$D$5:$ABF$18,MATCH(UsagePerHour!$B61,Sales!$C$5:$C$18,0),MATCH(UsagePerHour!LH$4,Sales!$D$3:$ABF$3,0))/LH$2*INDEX(Usage!$D$5:$ABF$11,MATCH(UsagePerHour!$B$52,Usage!$C$5:$C$11,0),MATCH(UsagePerHour!LH$4,Usage!$D$3:$ABF$3,0)),"")</f>
        <v>0</v>
      </c>
      <c r="LI61" s="6">
        <f>IFERROR(INDEX(Sales!$D$5:$ABF$18,MATCH(UsagePerHour!$B61,Sales!$C$5:$C$18,0),MATCH(UsagePerHour!LI$4,Sales!$D$3:$ABF$3,0))/LI$2*INDEX(Usage!$D$5:$ABF$11,MATCH(UsagePerHour!$B$52,Usage!$C$5:$C$11,0),MATCH(UsagePerHour!LI$4,Usage!$D$3:$ABF$3,0)),"")</f>
        <v>0</v>
      </c>
      <c r="LJ61" s="6">
        <f>IFERROR(INDEX(Sales!$D$5:$ABF$18,MATCH(UsagePerHour!$B61,Sales!$C$5:$C$18,0),MATCH(UsagePerHour!LJ$4,Sales!$D$3:$ABF$3,0))/LJ$2*INDEX(Usage!$D$5:$ABF$11,MATCH(UsagePerHour!$B$52,Usage!$C$5:$C$11,0),MATCH(UsagePerHour!LJ$4,Usage!$D$3:$ABF$3,0)),"")</f>
        <v>0</v>
      </c>
      <c r="LK61" s="6">
        <f>IFERROR(INDEX(Sales!$D$5:$ABF$18,MATCH(UsagePerHour!$B61,Sales!$C$5:$C$18,0),MATCH(UsagePerHour!LK$4,Sales!$D$3:$ABF$3,0))/LK$2*INDEX(Usage!$D$5:$ABF$11,MATCH(UsagePerHour!$B$52,Usage!$C$5:$C$11,0),MATCH(UsagePerHour!LK$4,Usage!$D$3:$ABF$3,0)),"")</f>
        <v>0</v>
      </c>
      <c r="LL61" s="6">
        <f>IFERROR(INDEX(Sales!$D$5:$ABF$18,MATCH(UsagePerHour!$B61,Sales!$C$5:$C$18,0),MATCH(UsagePerHour!LL$4,Sales!$D$3:$ABF$3,0))/LL$2*INDEX(Usage!$D$5:$ABF$11,MATCH(UsagePerHour!$B$52,Usage!$C$5:$C$11,0),MATCH(UsagePerHour!LL$4,Usage!$D$3:$ABF$3,0)),"")</f>
        <v>0</v>
      </c>
      <c r="LM61" s="6">
        <f>IFERROR(INDEX(Sales!$D$5:$ABF$18,MATCH(UsagePerHour!$B61,Sales!$C$5:$C$18,0),MATCH(UsagePerHour!LM$4,Sales!$D$3:$ABF$3,0))/LM$2*INDEX(Usage!$D$5:$ABF$11,MATCH(UsagePerHour!$B$52,Usage!$C$5:$C$11,0),MATCH(UsagePerHour!LM$4,Usage!$D$3:$ABF$3,0)),"")</f>
        <v>0</v>
      </c>
      <c r="LN61" s="6">
        <f>IFERROR(INDEX(Sales!$D$5:$ABF$18,MATCH(UsagePerHour!$B61,Sales!$C$5:$C$18,0),MATCH(UsagePerHour!LN$4,Sales!$D$3:$ABF$3,0))/LN$2*INDEX(Usage!$D$5:$ABF$11,MATCH(UsagePerHour!$B$52,Usage!$C$5:$C$11,0),MATCH(UsagePerHour!LN$4,Usage!$D$3:$ABF$3,0)),"")</f>
        <v>0</v>
      </c>
      <c r="LO61" s="6">
        <f>IFERROR(INDEX(Sales!$D$5:$ABF$18,MATCH(UsagePerHour!$B61,Sales!$C$5:$C$18,0),MATCH(UsagePerHour!LO$4,Sales!$D$3:$ABF$3,0))/LO$2*INDEX(Usage!$D$5:$ABF$11,MATCH(UsagePerHour!$B$52,Usage!$C$5:$C$11,0),MATCH(UsagePerHour!LO$4,Usage!$D$3:$ABF$3,0)),"")</f>
        <v>0</v>
      </c>
      <c r="LP61" s="6">
        <f>IFERROR(INDEX(Sales!$D$5:$ABF$18,MATCH(UsagePerHour!$B61,Sales!$C$5:$C$18,0),MATCH(UsagePerHour!LP$4,Sales!$D$3:$ABF$3,0))/LP$2*INDEX(Usage!$D$5:$ABF$11,MATCH(UsagePerHour!$B$52,Usage!$C$5:$C$11,0),MATCH(UsagePerHour!LP$4,Usage!$D$3:$ABF$3,0)),"")</f>
        <v>0</v>
      </c>
      <c r="LQ61" s="6">
        <f>IFERROR(INDEX(Sales!$D$5:$ABF$18,MATCH(UsagePerHour!$B61,Sales!$C$5:$C$18,0),MATCH(UsagePerHour!LQ$4,Sales!$D$3:$ABF$3,0))/LQ$2*INDEX(Usage!$D$5:$ABF$11,MATCH(UsagePerHour!$B$52,Usage!$C$5:$C$11,0),MATCH(UsagePerHour!LQ$4,Usage!$D$3:$ABF$3,0)),"")</f>
        <v>0</v>
      </c>
      <c r="LR61" s="6">
        <f>IFERROR(INDEX(Sales!$D$5:$ABF$18,MATCH(UsagePerHour!$B61,Sales!$C$5:$C$18,0),MATCH(UsagePerHour!LR$4,Sales!$D$3:$ABF$3,0))/LR$2*INDEX(Usage!$D$5:$ABF$11,MATCH(UsagePerHour!$B$52,Usage!$C$5:$C$11,0),MATCH(UsagePerHour!LR$4,Usage!$D$3:$ABF$3,0)),"")</f>
        <v>0</v>
      </c>
      <c r="LS61" s="6">
        <f>IFERROR(INDEX(Sales!$D$5:$ABF$18,MATCH(UsagePerHour!$B61,Sales!$C$5:$C$18,0),MATCH(UsagePerHour!LS$4,Sales!$D$3:$ABF$3,0))/LS$2*INDEX(Usage!$D$5:$ABF$11,MATCH(UsagePerHour!$B$52,Usage!$C$5:$C$11,0),MATCH(UsagePerHour!LS$4,Usage!$D$3:$ABF$3,0)),"")</f>
        <v>0</v>
      </c>
      <c r="LT61" s="6">
        <f>IFERROR(INDEX(Sales!$D$5:$ABF$18,MATCH(UsagePerHour!$B61,Sales!$C$5:$C$18,0),MATCH(UsagePerHour!LT$4,Sales!$D$3:$ABF$3,0))/LT$2*INDEX(Usage!$D$5:$ABF$11,MATCH(UsagePerHour!$B$52,Usage!$C$5:$C$11,0),MATCH(UsagePerHour!LT$4,Usage!$D$3:$ABF$3,0)),"")</f>
        <v>0</v>
      </c>
      <c r="LU61" s="6">
        <f>IFERROR(INDEX(Sales!$D$5:$ABF$18,MATCH(UsagePerHour!$B61,Sales!$C$5:$C$18,0),MATCH(UsagePerHour!LU$4,Sales!$D$3:$ABF$3,0))/LU$2*INDEX(Usage!$D$5:$ABF$11,MATCH(UsagePerHour!$B$52,Usage!$C$5:$C$11,0),MATCH(UsagePerHour!LU$4,Usage!$D$3:$ABF$3,0)),"")</f>
        <v>0</v>
      </c>
      <c r="LV61" s="6">
        <f>IFERROR(INDEX(Sales!$D$5:$ABF$18,MATCH(UsagePerHour!$B61,Sales!$C$5:$C$18,0),MATCH(UsagePerHour!LV$4,Sales!$D$3:$ABF$3,0))/LV$2*INDEX(Usage!$D$5:$ABF$11,MATCH(UsagePerHour!$B$52,Usage!$C$5:$C$11,0),MATCH(UsagePerHour!LV$4,Usage!$D$3:$ABF$3,0)),"")</f>
        <v>0</v>
      </c>
      <c r="LW61" s="6">
        <f>IFERROR(INDEX(Sales!$D$5:$ABF$18,MATCH(UsagePerHour!$B61,Sales!$C$5:$C$18,0),MATCH(UsagePerHour!LW$4,Sales!$D$3:$ABF$3,0))/LW$2*INDEX(Usage!$D$5:$ABF$11,MATCH(UsagePerHour!$B$52,Usage!$C$5:$C$11,0),MATCH(UsagePerHour!LW$4,Usage!$D$3:$ABF$3,0)),"")</f>
        <v>0</v>
      </c>
      <c r="LX61" s="6">
        <f>IFERROR(INDEX(Sales!$D$5:$ABF$18,MATCH(UsagePerHour!$B61,Sales!$C$5:$C$18,0),MATCH(UsagePerHour!LX$4,Sales!$D$3:$ABF$3,0))/LX$2*INDEX(Usage!$D$5:$ABF$11,MATCH(UsagePerHour!$B$52,Usage!$C$5:$C$11,0),MATCH(UsagePerHour!LX$4,Usage!$D$3:$ABF$3,0)),"")</f>
        <v>0</v>
      </c>
      <c r="LY61" s="6">
        <f>IFERROR(INDEX(Sales!$D$5:$ABF$18,MATCH(UsagePerHour!$B61,Sales!$C$5:$C$18,0),MATCH(UsagePerHour!LY$4,Sales!$D$3:$ABF$3,0))/LY$2*INDEX(Usage!$D$5:$ABF$11,MATCH(UsagePerHour!$B$52,Usage!$C$5:$C$11,0),MATCH(UsagePerHour!LY$4,Usage!$D$3:$ABF$3,0)),"")</f>
        <v>0</v>
      </c>
      <c r="LZ61" s="6">
        <f>IFERROR(INDEX(Sales!$D$5:$ABF$18,MATCH(UsagePerHour!$B61,Sales!$C$5:$C$18,0),MATCH(UsagePerHour!LZ$4,Sales!$D$3:$ABF$3,0))/LZ$2*INDEX(Usage!$D$5:$ABF$11,MATCH(UsagePerHour!$B$52,Usage!$C$5:$C$11,0),MATCH(UsagePerHour!LZ$4,Usage!$D$3:$ABF$3,0)),"")</f>
        <v>0</v>
      </c>
      <c r="MA61" s="6">
        <f>IFERROR(INDEX(Sales!$D$5:$ABF$18,MATCH(UsagePerHour!$B61,Sales!$C$5:$C$18,0),MATCH(UsagePerHour!MA$4,Sales!$D$3:$ABF$3,0))/MA$2*INDEX(Usage!$D$5:$ABF$11,MATCH(UsagePerHour!$B$52,Usage!$C$5:$C$11,0),MATCH(UsagePerHour!MA$4,Usage!$D$3:$ABF$3,0)),"")</f>
        <v>0</v>
      </c>
      <c r="MB61" s="6">
        <f>IFERROR(INDEX(Sales!$D$5:$ABF$18,MATCH(UsagePerHour!$B61,Sales!$C$5:$C$18,0),MATCH(UsagePerHour!MB$4,Sales!$D$3:$ABF$3,0))/MB$2*INDEX(Usage!$D$5:$ABF$11,MATCH(UsagePerHour!$B$52,Usage!$C$5:$C$11,0),MATCH(UsagePerHour!MB$4,Usage!$D$3:$ABF$3,0)),"")</f>
        <v>0</v>
      </c>
      <c r="MC61" s="6">
        <f>IFERROR(INDEX(Sales!$D$5:$ABF$18,MATCH(UsagePerHour!$B61,Sales!$C$5:$C$18,0),MATCH(UsagePerHour!MC$4,Sales!$D$3:$ABF$3,0))/MC$2*INDEX(Usage!$D$5:$ABF$11,MATCH(UsagePerHour!$B$52,Usage!$C$5:$C$11,0),MATCH(UsagePerHour!MC$4,Usage!$D$3:$ABF$3,0)),"")</f>
        <v>0</v>
      </c>
      <c r="MD61" s="6">
        <f>IFERROR(INDEX(Sales!$D$5:$ABF$18,MATCH(UsagePerHour!$B61,Sales!$C$5:$C$18,0),MATCH(UsagePerHour!MD$4,Sales!$D$3:$ABF$3,0))/MD$2*INDEX(Usage!$D$5:$ABF$11,MATCH(UsagePerHour!$B$52,Usage!$C$5:$C$11,0),MATCH(UsagePerHour!MD$4,Usage!$D$3:$ABF$3,0)),"")</f>
        <v>0</v>
      </c>
      <c r="ME61" s="6">
        <f>IFERROR(INDEX(Sales!$D$5:$ABF$18,MATCH(UsagePerHour!$B61,Sales!$C$5:$C$18,0),MATCH(UsagePerHour!ME$4,Sales!$D$3:$ABF$3,0))/ME$2*INDEX(Usage!$D$5:$ABF$11,MATCH(UsagePerHour!$B$52,Usage!$C$5:$C$11,0),MATCH(UsagePerHour!ME$4,Usage!$D$3:$ABF$3,0)),"")</f>
        <v>0</v>
      </c>
      <c r="MF61" s="6">
        <f>IFERROR(INDEX(Sales!$D$5:$ABF$18,MATCH(UsagePerHour!$B61,Sales!$C$5:$C$18,0),MATCH(UsagePerHour!MF$4,Sales!$D$3:$ABF$3,0))/MF$2*INDEX(Usage!$D$5:$ABF$11,MATCH(UsagePerHour!$B$52,Usage!$C$5:$C$11,0),MATCH(UsagePerHour!MF$4,Usage!$D$3:$ABF$3,0)),"")</f>
        <v>0</v>
      </c>
      <c r="MG61" s="6">
        <f>IFERROR(INDEX(Sales!$D$5:$ABF$18,MATCH(UsagePerHour!$B61,Sales!$C$5:$C$18,0),MATCH(UsagePerHour!MG$4,Sales!$D$3:$ABF$3,0))/MG$2*INDEX(Usage!$D$5:$ABF$11,MATCH(UsagePerHour!$B$52,Usage!$C$5:$C$11,0),MATCH(UsagePerHour!MG$4,Usage!$D$3:$ABF$3,0)),"")</f>
        <v>0</v>
      </c>
      <c r="MH61" s="6">
        <f>IFERROR(INDEX(Sales!$D$5:$ABF$18,MATCH(UsagePerHour!$B61,Sales!$C$5:$C$18,0),MATCH(UsagePerHour!MH$4,Sales!$D$3:$ABF$3,0))/MH$2*INDEX(Usage!$D$5:$ABF$11,MATCH(UsagePerHour!$B$52,Usage!$C$5:$C$11,0),MATCH(UsagePerHour!MH$4,Usage!$D$3:$ABF$3,0)),"")</f>
        <v>0</v>
      </c>
      <c r="MI61" s="6">
        <f>IFERROR(INDEX(Sales!$D$5:$ABF$18,MATCH(UsagePerHour!$B61,Sales!$C$5:$C$18,0),MATCH(UsagePerHour!MI$4,Sales!$D$3:$ABF$3,0))/MI$2*INDEX(Usage!$D$5:$ABF$11,MATCH(UsagePerHour!$B$52,Usage!$C$5:$C$11,0),MATCH(UsagePerHour!MI$4,Usage!$D$3:$ABF$3,0)),"")</f>
        <v>0</v>
      </c>
      <c r="MJ61" s="6">
        <f>IFERROR(INDEX(Sales!$D$5:$ABF$18,MATCH(UsagePerHour!$B61,Sales!$C$5:$C$18,0),MATCH(UsagePerHour!MJ$4,Sales!$D$3:$ABF$3,0))/MJ$2*INDEX(Usage!$D$5:$ABF$11,MATCH(UsagePerHour!$B$52,Usage!$C$5:$C$11,0),MATCH(UsagePerHour!MJ$4,Usage!$D$3:$ABF$3,0)),"")</f>
        <v>0</v>
      </c>
      <c r="MK61" s="6">
        <f>IFERROR(INDEX(Sales!$D$5:$ABF$18,MATCH(UsagePerHour!$B61,Sales!$C$5:$C$18,0),MATCH(UsagePerHour!MK$4,Sales!$D$3:$ABF$3,0))/MK$2*INDEX(Usage!$D$5:$ABF$11,MATCH(UsagePerHour!$B$52,Usage!$C$5:$C$11,0),MATCH(UsagePerHour!MK$4,Usage!$D$3:$ABF$3,0)),"")</f>
        <v>0</v>
      </c>
      <c r="ML61" s="6">
        <f>IFERROR(INDEX(Sales!$D$5:$ABF$18,MATCH(UsagePerHour!$B61,Sales!$C$5:$C$18,0),MATCH(UsagePerHour!ML$4,Sales!$D$3:$ABF$3,0))/ML$2*INDEX(Usage!$D$5:$ABF$11,MATCH(UsagePerHour!$B$52,Usage!$C$5:$C$11,0),MATCH(UsagePerHour!ML$4,Usage!$D$3:$ABF$3,0)),"")</f>
        <v>0</v>
      </c>
      <c r="MM61" s="6">
        <f>IFERROR(INDEX(Sales!$D$5:$ABF$18,MATCH(UsagePerHour!$B61,Sales!$C$5:$C$18,0),MATCH(UsagePerHour!MM$4,Sales!$D$3:$ABF$3,0))/MM$2*INDEX(Usage!$D$5:$ABF$11,MATCH(UsagePerHour!$B$52,Usage!$C$5:$C$11,0),MATCH(UsagePerHour!MM$4,Usage!$D$3:$ABF$3,0)),"")</f>
        <v>0</v>
      </c>
      <c r="MN61" s="6">
        <f>IFERROR(INDEX(Sales!$D$5:$ABF$18,MATCH(UsagePerHour!$B61,Sales!$C$5:$C$18,0),MATCH(UsagePerHour!MN$4,Sales!$D$3:$ABF$3,0))/MN$2*INDEX(Usage!$D$5:$ABF$11,MATCH(UsagePerHour!$B$52,Usage!$C$5:$C$11,0),MATCH(UsagePerHour!MN$4,Usage!$D$3:$ABF$3,0)),"")</f>
        <v>0</v>
      </c>
      <c r="MO61" s="6">
        <f>IFERROR(INDEX(Sales!$D$5:$ABF$18,MATCH(UsagePerHour!$B61,Sales!$C$5:$C$18,0),MATCH(UsagePerHour!MO$4,Sales!$D$3:$ABF$3,0))/MO$2*INDEX(Usage!$D$5:$ABF$11,MATCH(UsagePerHour!$B$52,Usage!$C$5:$C$11,0),MATCH(UsagePerHour!MO$4,Usage!$D$3:$ABF$3,0)),"")</f>
        <v>0</v>
      </c>
      <c r="MP61" s="6">
        <f>IFERROR(INDEX(Sales!$D$5:$ABF$18,MATCH(UsagePerHour!$B61,Sales!$C$5:$C$18,0),MATCH(UsagePerHour!MP$4,Sales!$D$3:$ABF$3,0))/MP$2*INDEX(Usage!$D$5:$ABF$11,MATCH(UsagePerHour!$B$52,Usage!$C$5:$C$11,0),MATCH(UsagePerHour!MP$4,Usage!$D$3:$ABF$3,0)),"")</f>
        <v>0</v>
      </c>
      <c r="MQ61" s="6">
        <f>IFERROR(INDEX(Sales!$D$5:$ABF$18,MATCH(UsagePerHour!$B61,Sales!$C$5:$C$18,0),MATCH(UsagePerHour!MQ$4,Sales!$D$3:$ABF$3,0))/MQ$2*INDEX(Usage!$D$5:$ABF$11,MATCH(UsagePerHour!$B$52,Usage!$C$5:$C$11,0),MATCH(UsagePerHour!MQ$4,Usage!$D$3:$ABF$3,0)),"")</f>
        <v>0</v>
      </c>
      <c r="MR61" s="6">
        <f>IFERROR(INDEX(Sales!$D$5:$ABF$18,MATCH(UsagePerHour!$B61,Sales!$C$5:$C$18,0),MATCH(UsagePerHour!MR$4,Sales!$D$3:$ABF$3,0))/MR$2*INDEX(Usage!$D$5:$ABF$11,MATCH(UsagePerHour!$B$52,Usage!$C$5:$C$11,0),MATCH(UsagePerHour!MR$4,Usage!$D$3:$ABF$3,0)),"")</f>
        <v>0</v>
      </c>
      <c r="MS61" s="6">
        <f>IFERROR(INDEX(Sales!$D$5:$ABF$18,MATCH(UsagePerHour!$B61,Sales!$C$5:$C$18,0),MATCH(UsagePerHour!MS$4,Sales!$D$3:$ABF$3,0))/MS$2*INDEX(Usage!$D$5:$ABF$11,MATCH(UsagePerHour!$B$52,Usage!$C$5:$C$11,0),MATCH(UsagePerHour!MS$4,Usage!$D$3:$ABF$3,0)),"")</f>
        <v>0</v>
      </c>
      <c r="MT61" s="6">
        <f>IFERROR(INDEX(Sales!$D$5:$ABF$18,MATCH(UsagePerHour!$B61,Sales!$C$5:$C$18,0),MATCH(UsagePerHour!MT$4,Sales!$D$3:$ABF$3,0))/MT$2*INDEX(Usage!$D$5:$ABF$11,MATCH(UsagePerHour!$B$52,Usage!$C$5:$C$11,0),MATCH(UsagePerHour!MT$4,Usage!$D$3:$ABF$3,0)),"")</f>
        <v>0</v>
      </c>
      <c r="MU61" s="6">
        <f>IFERROR(INDEX(Sales!$D$5:$ABF$18,MATCH(UsagePerHour!$B61,Sales!$C$5:$C$18,0),MATCH(UsagePerHour!MU$4,Sales!$D$3:$ABF$3,0))/MU$2*INDEX(Usage!$D$5:$ABF$11,MATCH(UsagePerHour!$B$52,Usage!$C$5:$C$11,0),MATCH(UsagePerHour!MU$4,Usage!$D$3:$ABF$3,0)),"")</f>
        <v>0</v>
      </c>
      <c r="MV61" s="6">
        <f>IFERROR(INDEX(Sales!$D$5:$ABF$18,MATCH(UsagePerHour!$B61,Sales!$C$5:$C$18,0),MATCH(UsagePerHour!MV$4,Sales!$D$3:$ABF$3,0))/MV$2*INDEX(Usage!$D$5:$ABF$11,MATCH(UsagePerHour!$B$52,Usage!$C$5:$C$11,0),MATCH(UsagePerHour!MV$4,Usage!$D$3:$ABF$3,0)),"")</f>
        <v>0</v>
      </c>
      <c r="MW61" s="6">
        <f>IFERROR(INDEX(Sales!$D$5:$ABF$18,MATCH(UsagePerHour!$B61,Sales!$C$5:$C$18,0),MATCH(UsagePerHour!MW$4,Sales!$D$3:$ABF$3,0))/MW$2*INDEX(Usage!$D$5:$ABF$11,MATCH(UsagePerHour!$B$52,Usage!$C$5:$C$11,0),MATCH(UsagePerHour!MW$4,Usage!$D$3:$ABF$3,0)),"")</f>
        <v>0</v>
      </c>
      <c r="MX61" s="6">
        <f>IFERROR(INDEX(Sales!$D$5:$ABF$18,MATCH(UsagePerHour!$B61,Sales!$C$5:$C$18,0),MATCH(UsagePerHour!MX$4,Sales!$D$3:$ABF$3,0))/MX$2*INDEX(Usage!$D$5:$ABF$11,MATCH(UsagePerHour!$B$52,Usage!$C$5:$C$11,0),MATCH(UsagePerHour!MX$4,Usage!$D$3:$ABF$3,0)),"")</f>
        <v>0</v>
      </c>
      <c r="MY61" s="6">
        <f>IFERROR(INDEX(Sales!$D$5:$ABF$18,MATCH(UsagePerHour!$B61,Sales!$C$5:$C$18,0),MATCH(UsagePerHour!MY$4,Sales!$D$3:$ABF$3,0))/MY$2*INDEX(Usage!$D$5:$ABF$11,MATCH(UsagePerHour!$B$52,Usage!$C$5:$C$11,0),MATCH(UsagePerHour!MY$4,Usage!$D$3:$ABF$3,0)),"")</f>
        <v>0</v>
      </c>
      <c r="MZ61" s="6">
        <f>IFERROR(INDEX(Sales!$D$5:$ABF$18,MATCH(UsagePerHour!$B61,Sales!$C$5:$C$18,0),MATCH(UsagePerHour!MZ$4,Sales!$D$3:$ABF$3,0))/MZ$2*INDEX(Usage!$D$5:$ABF$11,MATCH(UsagePerHour!$B$52,Usage!$C$5:$C$11,0),MATCH(UsagePerHour!MZ$4,Usage!$D$3:$ABF$3,0)),"")</f>
        <v>0</v>
      </c>
      <c r="NA61" s="6">
        <f>IFERROR(INDEX(Sales!$D$5:$ABF$18,MATCH(UsagePerHour!$B61,Sales!$C$5:$C$18,0),MATCH(UsagePerHour!NA$4,Sales!$D$3:$ABF$3,0))/NA$2*INDEX(Usage!$D$5:$ABF$11,MATCH(UsagePerHour!$B$52,Usage!$C$5:$C$11,0),MATCH(UsagePerHour!NA$4,Usage!$D$3:$ABF$3,0)),"")</f>
        <v>0</v>
      </c>
      <c r="NB61" s="6">
        <f>IFERROR(INDEX(Sales!$D$5:$ABF$18,MATCH(UsagePerHour!$B61,Sales!$C$5:$C$18,0),MATCH(UsagePerHour!NB$4,Sales!$D$3:$ABF$3,0))/NB$2*INDEX(Usage!$D$5:$ABF$11,MATCH(UsagePerHour!$B$52,Usage!$C$5:$C$11,0),MATCH(UsagePerHour!NB$4,Usage!$D$3:$ABF$3,0)),"")</f>
        <v>0</v>
      </c>
      <c r="NC61" s="6">
        <f>IFERROR(INDEX(Sales!$D$5:$ABF$18,MATCH(UsagePerHour!$B61,Sales!$C$5:$C$18,0),MATCH(UsagePerHour!NC$4,Sales!$D$3:$ABF$3,0))/NC$2*INDEX(Usage!$D$5:$ABF$11,MATCH(UsagePerHour!$B$52,Usage!$C$5:$C$11,0),MATCH(UsagePerHour!NC$4,Usage!$D$3:$ABF$3,0)),"")</f>
        <v>0</v>
      </c>
      <c r="ND61" s="6">
        <f>IFERROR(INDEX(Sales!$D$5:$ABF$18,MATCH(UsagePerHour!$B61,Sales!$C$5:$C$18,0),MATCH(UsagePerHour!ND$4,Sales!$D$3:$ABF$3,0))/ND$2*INDEX(Usage!$D$5:$ABF$11,MATCH(UsagePerHour!$B$52,Usage!$C$5:$C$11,0),MATCH(UsagePerHour!ND$4,Usage!$D$3:$ABF$3,0)),"")</f>
        <v>0</v>
      </c>
      <c r="NE61" s="6">
        <f>IFERROR(INDEX(Sales!$D$5:$ABF$18,MATCH(UsagePerHour!$B61,Sales!$C$5:$C$18,0),MATCH(UsagePerHour!NE$4,Sales!$D$3:$ABF$3,0))/NE$2*INDEX(Usage!$D$5:$ABF$11,MATCH(UsagePerHour!$B$52,Usage!$C$5:$C$11,0),MATCH(UsagePerHour!NE$4,Usage!$D$3:$ABF$3,0)),"")</f>
        <v>0</v>
      </c>
      <c r="NF61" s="6">
        <f>IFERROR(INDEX(Sales!$D$5:$ABF$18,MATCH(UsagePerHour!$B61,Sales!$C$5:$C$18,0),MATCH(UsagePerHour!NF$4,Sales!$D$3:$ABF$3,0))/NF$2*INDEX(Usage!$D$5:$ABF$11,MATCH(UsagePerHour!$B$52,Usage!$C$5:$C$11,0),MATCH(UsagePerHour!NF$4,Usage!$D$3:$ABF$3,0)),"")</f>
        <v>0</v>
      </c>
      <c r="NG61" s="6">
        <f>IFERROR(INDEX(Sales!$D$5:$ABF$18,MATCH(UsagePerHour!$B61,Sales!$C$5:$C$18,0),MATCH(UsagePerHour!NG$4,Sales!$D$3:$ABF$3,0))/NG$2*INDEX(Usage!$D$5:$ABF$11,MATCH(UsagePerHour!$B$52,Usage!$C$5:$C$11,0),MATCH(UsagePerHour!NG$4,Usage!$D$3:$ABF$3,0)),"")</f>
        <v>0</v>
      </c>
      <c r="NH61" s="6">
        <f>IFERROR(INDEX(Sales!$D$5:$ABF$18,MATCH(UsagePerHour!$B61,Sales!$C$5:$C$18,0),MATCH(UsagePerHour!NH$4,Sales!$D$3:$ABF$3,0))/NH$2*INDEX(Usage!$D$5:$ABF$11,MATCH(UsagePerHour!$B$52,Usage!$C$5:$C$11,0),MATCH(UsagePerHour!NH$4,Usage!$D$3:$ABF$3,0)),"")</f>
        <v>0</v>
      </c>
      <c r="NI61" s="6">
        <f>IFERROR(INDEX(Sales!$D$5:$ABF$18,MATCH(UsagePerHour!$B61,Sales!$C$5:$C$18,0),MATCH(UsagePerHour!NI$4,Sales!$D$3:$ABF$3,0))/NI$2*INDEX(Usage!$D$5:$ABF$11,MATCH(UsagePerHour!$B$52,Usage!$C$5:$C$11,0),MATCH(UsagePerHour!NI$4,Usage!$D$3:$ABF$3,0)),"")</f>
        <v>0</v>
      </c>
      <c r="NJ61" s="6">
        <f>IFERROR(INDEX(Sales!$D$5:$ABF$18,MATCH(UsagePerHour!$B61,Sales!$C$5:$C$18,0),MATCH(UsagePerHour!NJ$4,Sales!$D$3:$ABF$3,0))/NJ$2*INDEX(Usage!$D$5:$ABF$11,MATCH(UsagePerHour!$B$52,Usage!$C$5:$C$11,0),MATCH(UsagePerHour!NJ$4,Usage!$D$3:$ABF$3,0)),"")</f>
        <v>0</v>
      </c>
      <c r="NK61" s="6">
        <f>IFERROR(INDEX(Sales!$D$5:$ABF$18,MATCH(UsagePerHour!$B61,Sales!$C$5:$C$18,0),MATCH(UsagePerHour!NK$4,Sales!$D$3:$ABF$3,0))/NK$2*INDEX(Usage!$D$5:$ABF$11,MATCH(UsagePerHour!$B$52,Usage!$C$5:$C$11,0),MATCH(UsagePerHour!NK$4,Usage!$D$3:$ABF$3,0)),"")</f>
        <v>0</v>
      </c>
      <c r="NL61" s="6">
        <f>IFERROR(INDEX(Sales!$D$5:$ABF$18,MATCH(UsagePerHour!$B61,Sales!$C$5:$C$18,0),MATCH(UsagePerHour!NL$4,Sales!$D$3:$ABF$3,0))/NL$2*INDEX(Usage!$D$5:$ABF$11,MATCH(UsagePerHour!$B$52,Usage!$C$5:$C$11,0),MATCH(UsagePerHour!NL$4,Usage!$D$3:$ABF$3,0)),"")</f>
        <v>0</v>
      </c>
      <c r="NM61" s="6">
        <f>IFERROR(INDEX(Sales!$D$5:$ABF$18,MATCH(UsagePerHour!$B61,Sales!$C$5:$C$18,0),MATCH(UsagePerHour!NM$4,Sales!$D$3:$ABF$3,0))/NM$2*INDEX(Usage!$D$5:$ABF$11,MATCH(UsagePerHour!$B$52,Usage!$C$5:$C$11,0),MATCH(UsagePerHour!NM$4,Usage!$D$3:$ABF$3,0)),"")</f>
        <v>0</v>
      </c>
      <c r="NN61" s="6">
        <f>IFERROR(INDEX(Sales!$D$5:$ABF$18,MATCH(UsagePerHour!$B61,Sales!$C$5:$C$18,0),MATCH(UsagePerHour!NN$4,Sales!$D$3:$ABF$3,0))/NN$2*INDEX(Usage!$D$5:$ABF$11,MATCH(UsagePerHour!$B$52,Usage!$C$5:$C$11,0),MATCH(UsagePerHour!NN$4,Usage!$D$3:$ABF$3,0)),"")</f>
        <v>0</v>
      </c>
      <c r="NO61" s="6">
        <f>IFERROR(INDEX(Sales!$D$5:$ABF$18,MATCH(UsagePerHour!$B61,Sales!$C$5:$C$18,0),MATCH(UsagePerHour!NO$4,Sales!$D$3:$ABF$3,0))/NO$2*INDEX(Usage!$D$5:$ABF$11,MATCH(UsagePerHour!$B$52,Usage!$C$5:$C$11,0),MATCH(UsagePerHour!NO$4,Usage!$D$3:$ABF$3,0)),"")</f>
        <v>0</v>
      </c>
      <c r="NP61" s="6">
        <f>IFERROR(INDEX(Sales!$D$5:$ABF$18,MATCH(UsagePerHour!$B61,Sales!$C$5:$C$18,0),MATCH(UsagePerHour!NP$4,Sales!$D$3:$ABF$3,0))/NP$2*INDEX(Usage!$D$5:$ABF$11,MATCH(UsagePerHour!$B$52,Usage!$C$5:$C$11,0),MATCH(UsagePerHour!NP$4,Usage!$D$3:$ABF$3,0)),"")</f>
        <v>0</v>
      </c>
      <c r="NQ61" s="6">
        <f>IFERROR(INDEX(Sales!$D$5:$ABF$18,MATCH(UsagePerHour!$B61,Sales!$C$5:$C$18,0),MATCH(UsagePerHour!NQ$4,Sales!$D$3:$ABF$3,0))/NQ$2*INDEX(Usage!$D$5:$ABF$11,MATCH(UsagePerHour!$B$52,Usage!$C$5:$C$11,0),MATCH(UsagePerHour!NQ$4,Usage!$D$3:$ABF$3,0)),"")</f>
        <v>0</v>
      </c>
      <c r="NR61" s="6">
        <f>IFERROR(INDEX(Sales!$D$5:$ABF$18,MATCH(UsagePerHour!$B61,Sales!$C$5:$C$18,0),MATCH(UsagePerHour!NR$4,Sales!$D$3:$ABF$3,0))/NR$2*INDEX(Usage!$D$5:$ABF$11,MATCH(UsagePerHour!$B$52,Usage!$C$5:$C$11,0),MATCH(UsagePerHour!NR$4,Usage!$D$3:$ABF$3,0)),"")</f>
        <v>0</v>
      </c>
      <c r="NS61" s="6">
        <f>IFERROR(INDEX(Sales!$D$5:$ABF$18,MATCH(UsagePerHour!$B61,Sales!$C$5:$C$18,0),MATCH(UsagePerHour!NS$4,Sales!$D$3:$ABF$3,0))/NS$2*INDEX(Usage!$D$5:$ABF$11,MATCH(UsagePerHour!$B$52,Usage!$C$5:$C$11,0),MATCH(UsagePerHour!NS$4,Usage!$D$3:$ABF$3,0)),"")</f>
        <v>0</v>
      </c>
      <c r="NT61" s="6">
        <f>IFERROR(INDEX(Sales!$D$5:$ABF$18,MATCH(UsagePerHour!$B61,Sales!$C$5:$C$18,0),MATCH(UsagePerHour!NT$4,Sales!$D$3:$ABF$3,0))/NT$2*INDEX(Usage!$D$5:$ABF$11,MATCH(UsagePerHour!$B$52,Usage!$C$5:$C$11,0),MATCH(UsagePerHour!NT$4,Usage!$D$3:$ABF$3,0)),"")</f>
        <v>0</v>
      </c>
      <c r="NU61" s="6">
        <f>IFERROR(INDEX(Sales!$D$5:$ABF$18,MATCH(UsagePerHour!$B61,Sales!$C$5:$C$18,0),MATCH(UsagePerHour!NU$4,Sales!$D$3:$ABF$3,0))/NU$2*INDEX(Usage!$D$5:$ABF$11,MATCH(UsagePerHour!$B$52,Usage!$C$5:$C$11,0),MATCH(UsagePerHour!NU$4,Usage!$D$3:$ABF$3,0)),"")</f>
        <v>0</v>
      </c>
      <c r="NV61" s="6">
        <f>IFERROR(INDEX(Sales!$D$5:$ABF$18,MATCH(UsagePerHour!$B61,Sales!$C$5:$C$18,0),MATCH(UsagePerHour!NV$4,Sales!$D$3:$ABF$3,0))/NV$2*INDEX(Usage!$D$5:$ABF$11,MATCH(UsagePerHour!$B$52,Usage!$C$5:$C$11,0),MATCH(UsagePerHour!NV$4,Usage!$D$3:$ABF$3,0)),"")</f>
        <v>0</v>
      </c>
      <c r="NW61" s="6">
        <f>IFERROR(INDEX(Sales!$D$5:$ABF$18,MATCH(UsagePerHour!$B61,Sales!$C$5:$C$18,0),MATCH(UsagePerHour!NW$4,Sales!$D$3:$ABF$3,0))/NW$2*INDEX(Usage!$D$5:$ABF$11,MATCH(UsagePerHour!$B$52,Usage!$C$5:$C$11,0),MATCH(UsagePerHour!NW$4,Usage!$D$3:$ABF$3,0)),"")</f>
        <v>0</v>
      </c>
      <c r="NX61" s="6">
        <f>IFERROR(INDEX(Sales!$D$5:$ABF$18,MATCH(UsagePerHour!$B61,Sales!$C$5:$C$18,0),MATCH(UsagePerHour!NX$4,Sales!$D$3:$ABF$3,0))/NX$2*INDEX(Usage!$D$5:$ABF$11,MATCH(UsagePerHour!$B$52,Usage!$C$5:$C$11,0),MATCH(UsagePerHour!NX$4,Usage!$D$3:$ABF$3,0)),"")</f>
        <v>0</v>
      </c>
      <c r="NY61" s="6">
        <f>IFERROR(INDEX(Sales!$D$5:$ABF$18,MATCH(UsagePerHour!$B61,Sales!$C$5:$C$18,0),MATCH(UsagePerHour!NY$4,Sales!$D$3:$ABF$3,0))/NY$2*INDEX(Usage!$D$5:$ABF$11,MATCH(UsagePerHour!$B$52,Usage!$C$5:$C$11,0),MATCH(UsagePerHour!NY$4,Usage!$D$3:$ABF$3,0)),"")</f>
        <v>0</v>
      </c>
      <c r="NZ61" s="6">
        <f>IFERROR(INDEX(Sales!$D$5:$ABF$18,MATCH(UsagePerHour!$B61,Sales!$C$5:$C$18,0),MATCH(UsagePerHour!NZ$4,Sales!$D$3:$ABF$3,0))/NZ$2*INDEX(Usage!$D$5:$ABF$11,MATCH(UsagePerHour!$B$52,Usage!$C$5:$C$11,0),MATCH(UsagePerHour!NZ$4,Usage!$D$3:$ABF$3,0)),"")</f>
        <v>0</v>
      </c>
      <c r="OA61" s="6">
        <f>IFERROR(INDEX(Sales!$D$5:$ABF$18,MATCH(UsagePerHour!$B61,Sales!$C$5:$C$18,0),MATCH(UsagePerHour!OA$4,Sales!$D$3:$ABF$3,0))/OA$2*INDEX(Usage!$D$5:$ABF$11,MATCH(UsagePerHour!$B$52,Usage!$C$5:$C$11,0),MATCH(UsagePerHour!OA$4,Usage!$D$3:$ABF$3,0)),"")</f>
        <v>0</v>
      </c>
      <c r="OB61" s="6">
        <f>IFERROR(INDEX(Sales!$D$5:$ABF$18,MATCH(UsagePerHour!$B61,Sales!$C$5:$C$18,0),MATCH(UsagePerHour!OB$4,Sales!$D$3:$ABF$3,0))/OB$2*INDEX(Usage!$D$5:$ABF$11,MATCH(UsagePerHour!$B$52,Usage!$C$5:$C$11,0),MATCH(UsagePerHour!OB$4,Usage!$D$3:$ABF$3,0)),"")</f>
        <v>0</v>
      </c>
      <c r="OC61" s="6">
        <f>IFERROR(INDEX(Sales!$D$5:$ABF$18,MATCH(UsagePerHour!$B61,Sales!$C$5:$C$18,0),MATCH(UsagePerHour!OC$4,Sales!$D$3:$ABF$3,0))/OC$2*INDEX(Usage!$D$5:$ABF$11,MATCH(UsagePerHour!$B$52,Usage!$C$5:$C$11,0),MATCH(UsagePerHour!OC$4,Usage!$D$3:$ABF$3,0)),"")</f>
        <v>0</v>
      </c>
      <c r="OD61" s="6">
        <f>IFERROR(INDEX(Sales!$D$5:$ABF$18,MATCH(UsagePerHour!$B61,Sales!$C$5:$C$18,0),MATCH(UsagePerHour!OD$4,Sales!$D$3:$ABF$3,0))/OD$2*INDEX(Usage!$D$5:$ABF$11,MATCH(UsagePerHour!$B$52,Usage!$C$5:$C$11,0),MATCH(UsagePerHour!OD$4,Usage!$D$3:$ABF$3,0)),"")</f>
        <v>0</v>
      </c>
      <c r="OE61" s="6">
        <f>IFERROR(INDEX(Sales!$D$5:$ABF$18,MATCH(UsagePerHour!$B61,Sales!$C$5:$C$18,0),MATCH(UsagePerHour!OE$4,Sales!$D$3:$ABF$3,0))/OE$2*INDEX(Usage!$D$5:$ABF$11,MATCH(UsagePerHour!$B$52,Usage!$C$5:$C$11,0),MATCH(UsagePerHour!OE$4,Usage!$D$3:$ABF$3,0)),"")</f>
        <v>0</v>
      </c>
      <c r="OF61" s="6">
        <f>IFERROR(INDEX(Sales!$D$5:$ABF$18,MATCH(UsagePerHour!$B61,Sales!$C$5:$C$18,0),MATCH(UsagePerHour!OF$4,Sales!$D$3:$ABF$3,0))/OF$2*INDEX(Usage!$D$5:$ABF$11,MATCH(UsagePerHour!$B$52,Usage!$C$5:$C$11,0),MATCH(UsagePerHour!OF$4,Usage!$D$3:$ABF$3,0)),"")</f>
        <v>0</v>
      </c>
      <c r="OG61" s="6">
        <f>IFERROR(INDEX(Sales!$D$5:$ABF$18,MATCH(UsagePerHour!$B61,Sales!$C$5:$C$18,0),MATCH(UsagePerHour!OG$4,Sales!$D$3:$ABF$3,0))/OG$2*INDEX(Usage!$D$5:$ABF$11,MATCH(UsagePerHour!$B$52,Usage!$C$5:$C$11,0),MATCH(UsagePerHour!OG$4,Usage!$D$3:$ABF$3,0)),"")</f>
        <v>0</v>
      </c>
      <c r="OH61" s="6">
        <f>IFERROR(INDEX(Sales!$D$5:$ABF$18,MATCH(UsagePerHour!$B61,Sales!$C$5:$C$18,0),MATCH(UsagePerHour!OH$4,Sales!$D$3:$ABF$3,0))/OH$2*INDEX(Usage!$D$5:$ABF$11,MATCH(UsagePerHour!$B$52,Usage!$C$5:$C$11,0),MATCH(UsagePerHour!OH$4,Usage!$D$3:$ABF$3,0)),"")</f>
        <v>0</v>
      </c>
      <c r="OI61" s="6">
        <f>IFERROR(INDEX(Sales!$D$5:$ABF$18,MATCH(UsagePerHour!$B61,Sales!$C$5:$C$18,0),MATCH(UsagePerHour!OI$4,Sales!$D$3:$ABF$3,0))/OI$2*INDEX(Usage!$D$5:$ABF$11,MATCH(UsagePerHour!$B$52,Usage!$C$5:$C$11,0),MATCH(UsagePerHour!OI$4,Usage!$D$3:$ABF$3,0)),"")</f>
        <v>0</v>
      </c>
      <c r="OJ61" s="6">
        <f>IFERROR(INDEX(Sales!$D$5:$ABF$18,MATCH(UsagePerHour!$B61,Sales!$C$5:$C$18,0),MATCH(UsagePerHour!OJ$4,Sales!$D$3:$ABF$3,0))/OJ$2*INDEX(Usage!$D$5:$ABF$11,MATCH(UsagePerHour!$B$52,Usage!$C$5:$C$11,0),MATCH(UsagePerHour!OJ$4,Usage!$D$3:$ABF$3,0)),"")</f>
        <v>0</v>
      </c>
      <c r="OK61" s="6">
        <f>IFERROR(INDEX(Sales!$D$5:$ABF$18,MATCH(UsagePerHour!$B61,Sales!$C$5:$C$18,0),MATCH(UsagePerHour!OK$4,Sales!$D$3:$ABF$3,0))/OK$2*INDEX(Usage!$D$5:$ABF$11,MATCH(UsagePerHour!$B$52,Usage!$C$5:$C$11,0),MATCH(UsagePerHour!OK$4,Usage!$D$3:$ABF$3,0)),"")</f>
        <v>0</v>
      </c>
      <c r="OL61" s="6">
        <f>IFERROR(INDEX(Sales!$D$5:$ABF$18,MATCH(UsagePerHour!$B61,Sales!$C$5:$C$18,0),MATCH(UsagePerHour!OL$4,Sales!$D$3:$ABF$3,0))/OL$2*INDEX(Usage!$D$5:$ABF$11,MATCH(UsagePerHour!$B$52,Usage!$C$5:$C$11,0),MATCH(UsagePerHour!OL$4,Usage!$D$3:$ABF$3,0)),"")</f>
        <v>0</v>
      </c>
      <c r="OM61" s="6">
        <f>IFERROR(INDEX(Sales!$D$5:$ABF$18,MATCH(UsagePerHour!$B61,Sales!$C$5:$C$18,0),MATCH(UsagePerHour!OM$4,Sales!$D$3:$ABF$3,0))/OM$2*INDEX(Usage!$D$5:$ABF$11,MATCH(UsagePerHour!$B$52,Usage!$C$5:$C$11,0),MATCH(UsagePerHour!OM$4,Usage!$D$3:$ABF$3,0)),"")</f>
        <v>0</v>
      </c>
      <c r="ON61" s="6">
        <f>IFERROR(INDEX(Sales!$D$5:$ABF$18,MATCH(UsagePerHour!$B61,Sales!$C$5:$C$18,0),MATCH(UsagePerHour!ON$4,Sales!$D$3:$ABF$3,0))/ON$2*INDEX(Usage!$D$5:$ABF$11,MATCH(UsagePerHour!$B$52,Usage!$C$5:$C$11,0),MATCH(UsagePerHour!ON$4,Usage!$D$3:$ABF$3,0)),"")</f>
        <v>0</v>
      </c>
      <c r="OO61" s="6">
        <f>IFERROR(INDEX(Sales!$D$5:$ABF$18,MATCH(UsagePerHour!$B61,Sales!$C$5:$C$18,0),MATCH(UsagePerHour!OO$4,Sales!$D$3:$ABF$3,0))/OO$2*INDEX(Usage!$D$5:$ABF$11,MATCH(UsagePerHour!$B$52,Usage!$C$5:$C$11,0),MATCH(UsagePerHour!OO$4,Usage!$D$3:$ABF$3,0)),"")</f>
        <v>0</v>
      </c>
      <c r="OP61" s="6">
        <f>IFERROR(INDEX(Sales!$D$5:$ABF$18,MATCH(UsagePerHour!$B61,Sales!$C$5:$C$18,0),MATCH(UsagePerHour!OP$4,Sales!$D$3:$ABF$3,0))/OP$2*INDEX(Usage!$D$5:$ABF$11,MATCH(UsagePerHour!$B$52,Usage!$C$5:$C$11,0),MATCH(UsagePerHour!OP$4,Usage!$D$3:$ABF$3,0)),"")</f>
        <v>0</v>
      </c>
      <c r="OQ61" s="6">
        <f>IFERROR(INDEX(Sales!$D$5:$ABF$18,MATCH(UsagePerHour!$B61,Sales!$C$5:$C$18,0),MATCH(UsagePerHour!OQ$4,Sales!$D$3:$ABF$3,0))/OQ$2*INDEX(Usage!$D$5:$ABF$11,MATCH(UsagePerHour!$B$52,Usage!$C$5:$C$11,0),MATCH(UsagePerHour!OQ$4,Usage!$D$3:$ABF$3,0)),"")</f>
        <v>0</v>
      </c>
      <c r="OR61" s="6">
        <f>IFERROR(INDEX(Sales!$D$5:$ABF$18,MATCH(UsagePerHour!$B61,Sales!$C$5:$C$18,0),MATCH(UsagePerHour!OR$4,Sales!$D$3:$ABF$3,0))/OR$2*INDEX(Usage!$D$5:$ABF$11,MATCH(UsagePerHour!$B$52,Usage!$C$5:$C$11,0),MATCH(UsagePerHour!OR$4,Usage!$D$3:$ABF$3,0)),"")</f>
        <v>0</v>
      </c>
      <c r="OS61" s="6">
        <f>IFERROR(INDEX(Sales!$D$5:$ABF$18,MATCH(UsagePerHour!$B61,Sales!$C$5:$C$18,0),MATCH(UsagePerHour!OS$4,Sales!$D$3:$ABF$3,0))/OS$2*INDEX(Usage!$D$5:$ABF$11,MATCH(UsagePerHour!$B$52,Usage!$C$5:$C$11,0),MATCH(UsagePerHour!OS$4,Usage!$D$3:$ABF$3,0)),"")</f>
        <v>0</v>
      </c>
      <c r="OT61" s="6">
        <f>IFERROR(INDEX(Sales!$D$5:$ABF$18,MATCH(UsagePerHour!$B61,Sales!$C$5:$C$18,0),MATCH(UsagePerHour!OT$4,Sales!$D$3:$ABF$3,0))/OT$2*INDEX(Usage!$D$5:$ABF$11,MATCH(UsagePerHour!$B$52,Usage!$C$5:$C$11,0),MATCH(UsagePerHour!OT$4,Usage!$D$3:$ABF$3,0)),"")</f>
        <v>0</v>
      </c>
      <c r="OU61" s="6">
        <f>IFERROR(INDEX(Sales!$D$5:$ABF$18,MATCH(UsagePerHour!$B61,Sales!$C$5:$C$18,0),MATCH(UsagePerHour!OU$4,Sales!$D$3:$ABF$3,0))/OU$2*INDEX(Usage!$D$5:$ABF$11,MATCH(UsagePerHour!$B$52,Usage!$C$5:$C$11,0),MATCH(UsagePerHour!OU$4,Usage!$D$3:$ABF$3,0)),"")</f>
        <v>0</v>
      </c>
      <c r="OV61" s="6">
        <f>IFERROR(INDEX(Sales!$D$5:$ABF$18,MATCH(UsagePerHour!$B61,Sales!$C$5:$C$18,0),MATCH(UsagePerHour!OV$4,Sales!$D$3:$ABF$3,0))/OV$2*INDEX(Usage!$D$5:$ABF$11,MATCH(UsagePerHour!$B$52,Usage!$C$5:$C$11,0),MATCH(UsagePerHour!OV$4,Usage!$D$3:$ABF$3,0)),"")</f>
        <v>0</v>
      </c>
      <c r="OW61" s="6">
        <f>IFERROR(INDEX(Sales!$D$5:$ABF$18,MATCH(UsagePerHour!$B61,Sales!$C$5:$C$18,0),MATCH(UsagePerHour!OW$4,Sales!$D$3:$ABF$3,0))/OW$2*INDEX(Usage!$D$5:$ABF$11,MATCH(UsagePerHour!$B$52,Usage!$C$5:$C$11,0),MATCH(UsagePerHour!OW$4,Usage!$D$3:$ABF$3,0)),"")</f>
        <v>0</v>
      </c>
      <c r="OX61" s="6">
        <f>IFERROR(INDEX(Sales!$D$5:$ABF$18,MATCH(UsagePerHour!$B61,Sales!$C$5:$C$18,0),MATCH(UsagePerHour!OX$4,Sales!$D$3:$ABF$3,0))/OX$2*INDEX(Usage!$D$5:$ABF$11,MATCH(UsagePerHour!$B$52,Usage!$C$5:$C$11,0),MATCH(UsagePerHour!OX$4,Usage!$D$3:$ABF$3,0)),"")</f>
        <v>0</v>
      </c>
      <c r="OY61" s="6">
        <f>IFERROR(INDEX(Sales!$D$5:$ABF$18,MATCH(UsagePerHour!$B61,Sales!$C$5:$C$18,0),MATCH(UsagePerHour!OY$4,Sales!$D$3:$ABF$3,0))/OY$2*INDEX(Usage!$D$5:$ABF$11,MATCH(UsagePerHour!$B$52,Usage!$C$5:$C$11,0),MATCH(UsagePerHour!OY$4,Usage!$D$3:$ABF$3,0)),"")</f>
        <v>0</v>
      </c>
      <c r="OZ61" s="6">
        <f>IFERROR(INDEX(Sales!$D$5:$ABF$18,MATCH(UsagePerHour!$B61,Sales!$C$5:$C$18,0),MATCH(UsagePerHour!OZ$4,Sales!$D$3:$ABF$3,0))/OZ$2*INDEX(Usage!$D$5:$ABF$11,MATCH(UsagePerHour!$B$52,Usage!$C$5:$C$11,0),MATCH(UsagePerHour!OZ$4,Usage!$D$3:$ABF$3,0)),"")</f>
        <v>0</v>
      </c>
      <c r="PA61" s="6">
        <f>IFERROR(INDEX(Sales!$D$5:$ABF$18,MATCH(UsagePerHour!$B61,Sales!$C$5:$C$18,0),MATCH(UsagePerHour!PA$4,Sales!$D$3:$ABF$3,0))/PA$2*INDEX(Usage!$D$5:$ABF$11,MATCH(UsagePerHour!$B$52,Usage!$C$5:$C$11,0),MATCH(UsagePerHour!PA$4,Usage!$D$3:$ABF$3,0)),"")</f>
        <v>0</v>
      </c>
      <c r="PB61" s="6">
        <f>IFERROR(INDEX(Sales!$D$5:$ABF$18,MATCH(UsagePerHour!$B61,Sales!$C$5:$C$18,0),MATCH(UsagePerHour!PB$4,Sales!$D$3:$ABF$3,0))/PB$2*INDEX(Usage!$D$5:$ABF$11,MATCH(UsagePerHour!$B$52,Usage!$C$5:$C$11,0),MATCH(UsagePerHour!PB$4,Usage!$D$3:$ABF$3,0)),"")</f>
        <v>0</v>
      </c>
      <c r="PC61" s="6">
        <f>IFERROR(INDEX(Sales!$D$5:$ABF$18,MATCH(UsagePerHour!$B61,Sales!$C$5:$C$18,0),MATCH(UsagePerHour!PC$4,Sales!$D$3:$ABF$3,0))/PC$2*INDEX(Usage!$D$5:$ABF$11,MATCH(UsagePerHour!$B$52,Usage!$C$5:$C$11,0),MATCH(UsagePerHour!PC$4,Usage!$D$3:$ABF$3,0)),"")</f>
        <v>0</v>
      </c>
      <c r="PD61" s="6">
        <f>IFERROR(INDEX(Sales!$D$5:$ABF$18,MATCH(UsagePerHour!$B61,Sales!$C$5:$C$18,0),MATCH(UsagePerHour!PD$4,Sales!$D$3:$ABF$3,0))/PD$2*INDEX(Usage!$D$5:$ABF$11,MATCH(UsagePerHour!$B$52,Usage!$C$5:$C$11,0),MATCH(UsagePerHour!PD$4,Usage!$D$3:$ABF$3,0)),"")</f>
        <v>0</v>
      </c>
      <c r="PE61" s="6">
        <f>IFERROR(INDEX(Sales!$D$5:$ABF$18,MATCH(UsagePerHour!$B61,Sales!$C$5:$C$18,0),MATCH(UsagePerHour!PE$4,Sales!$D$3:$ABF$3,0))/PE$2*INDEX(Usage!$D$5:$ABF$11,MATCH(UsagePerHour!$B$52,Usage!$C$5:$C$11,0),MATCH(UsagePerHour!PE$4,Usage!$D$3:$ABF$3,0)),"")</f>
        <v>0</v>
      </c>
      <c r="PF61" s="6">
        <f>IFERROR(INDEX(Sales!$D$5:$ABF$18,MATCH(UsagePerHour!$B61,Sales!$C$5:$C$18,0),MATCH(UsagePerHour!PF$4,Sales!$D$3:$ABF$3,0))/PF$2*INDEX(Usage!$D$5:$ABF$11,MATCH(UsagePerHour!$B$52,Usage!$C$5:$C$11,0),MATCH(UsagePerHour!PF$4,Usage!$D$3:$ABF$3,0)),"")</f>
        <v>0</v>
      </c>
      <c r="PG61" s="6">
        <f>IFERROR(INDEX(Sales!$D$5:$ABF$18,MATCH(UsagePerHour!$B61,Sales!$C$5:$C$18,0),MATCH(UsagePerHour!PG$4,Sales!$D$3:$ABF$3,0))/PG$2*INDEX(Usage!$D$5:$ABF$11,MATCH(UsagePerHour!$B$52,Usage!$C$5:$C$11,0),MATCH(UsagePerHour!PG$4,Usage!$D$3:$ABF$3,0)),"")</f>
        <v>0</v>
      </c>
      <c r="PH61" s="6">
        <f>IFERROR(INDEX(Sales!$D$5:$ABF$18,MATCH(UsagePerHour!$B61,Sales!$C$5:$C$18,0),MATCH(UsagePerHour!PH$4,Sales!$D$3:$ABF$3,0))/PH$2*INDEX(Usage!$D$5:$ABF$11,MATCH(UsagePerHour!$B$52,Usage!$C$5:$C$11,0),MATCH(UsagePerHour!PH$4,Usage!$D$3:$ABF$3,0)),"")</f>
        <v>0</v>
      </c>
      <c r="PI61" s="6">
        <f>IFERROR(INDEX(Sales!$D$5:$ABF$18,MATCH(UsagePerHour!$B61,Sales!$C$5:$C$18,0),MATCH(UsagePerHour!PI$4,Sales!$D$3:$ABF$3,0))/PI$2*INDEX(Usage!$D$5:$ABF$11,MATCH(UsagePerHour!$B$52,Usage!$C$5:$C$11,0),MATCH(UsagePerHour!PI$4,Usage!$D$3:$ABF$3,0)),"")</f>
        <v>0</v>
      </c>
      <c r="PJ61" s="6">
        <f>IFERROR(INDEX(Sales!$D$5:$ABF$18,MATCH(UsagePerHour!$B61,Sales!$C$5:$C$18,0),MATCH(UsagePerHour!PJ$4,Sales!$D$3:$ABF$3,0))/PJ$2*INDEX(Usage!$D$5:$ABF$11,MATCH(UsagePerHour!$B$52,Usage!$C$5:$C$11,0),MATCH(UsagePerHour!PJ$4,Usage!$D$3:$ABF$3,0)),"")</f>
        <v>0</v>
      </c>
      <c r="PK61" s="6">
        <f>IFERROR(INDEX(Sales!$D$5:$ABF$18,MATCH(UsagePerHour!$B61,Sales!$C$5:$C$18,0),MATCH(UsagePerHour!PK$4,Sales!$D$3:$ABF$3,0))/PK$2*INDEX(Usage!$D$5:$ABF$11,MATCH(UsagePerHour!$B$52,Usage!$C$5:$C$11,0),MATCH(UsagePerHour!PK$4,Usage!$D$3:$ABF$3,0)),"")</f>
        <v>0</v>
      </c>
      <c r="PL61" s="6">
        <f>IFERROR(INDEX(Sales!$D$5:$ABF$18,MATCH(UsagePerHour!$B61,Sales!$C$5:$C$18,0),MATCH(UsagePerHour!PL$4,Sales!$D$3:$ABF$3,0))/PL$2*INDEX(Usage!$D$5:$ABF$11,MATCH(UsagePerHour!$B$52,Usage!$C$5:$C$11,0),MATCH(UsagePerHour!PL$4,Usage!$D$3:$ABF$3,0)),"")</f>
        <v>0</v>
      </c>
      <c r="PM61" s="6">
        <f>IFERROR(INDEX(Sales!$D$5:$ABF$18,MATCH(UsagePerHour!$B61,Sales!$C$5:$C$18,0),MATCH(UsagePerHour!PM$4,Sales!$D$3:$ABF$3,0))/PM$2*INDEX(Usage!$D$5:$ABF$11,MATCH(UsagePerHour!$B$52,Usage!$C$5:$C$11,0),MATCH(UsagePerHour!PM$4,Usage!$D$3:$ABF$3,0)),"")</f>
        <v>0</v>
      </c>
      <c r="PN61" s="6">
        <f>IFERROR(INDEX(Sales!$D$5:$ABF$18,MATCH(UsagePerHour!$B61,Sales!$C$5:$C$18,0),MATCH(UsagePerHour!PN$4,Sales!$D$3:$ABF$3,0))/PN$2*INDEX(Usage!$D$5:$ABF$11,MATCH(UsagePerHour!$B$52,Usage!$C$5:$C$11,0),MATCH(UsagePerHour!PN$4,Usage!$D$3:$ABF$3,0)),"")</f>
        <v>0</v>
      </c>
      <c r="PO61" s="6">
        <f>IFERROR(INDEX(Sales!$D$5:$ABF$18,MATCH(UsagePerHour!$B61,Sales!$C$5:$C$18,0),MATCH(UsagePerHour!PO$4,Sales!$D$3:$ABF$3,0))/PO$2*INDEX(Usage!$D$5:$ABF$11,MATCH(UsagePerHour!$B$52,Usage!$C$5:$C$11,0),MATCH(UsagePerHour!PO$4,Usage!$D$3:$ABF$3,0)),"")</f>
        <v>0</v>
      </c>
      <c r="PP61" s="6">
        <f>IFERROR(INDEX(Sales!$D$5:$ABF$18,MATCH(UsagePerHour!$B61,Sales!$C$5:$C$18,0),MATCH(UsagePerHour!PP$4,Sales!$D$3:$ABF$3,0))/PP$2*INDEX(Usage!$D$5:$ABF$11,MATCH(UsagePerHour!$B$52,Usage!$C$5:$C$11,0),MATCH(UsagePerHour!PP$4,Usage!$D$3:$ABF$3,0)),"")</f>
        <v>0</v>
      </c>
      <c r="PQ61" s="6">
        <f>IFERROR(INDEX(Sales!$D$5:$ABF$18,MATCH(UsagePerHour!$B61,Sales!$C$5:$C$18,0),MATCH(UsagePerHour!PQ$4,Sales!$D$3:$ABF$3,0))/PQ$2*INDEX(Usage!$D$5:$ABF$11,MATCH(UsagePerHour!$B$52,Usage!$C$5:$C$11,0),MATCH(UsagePerHour!PQ$4,Usage!$D$3:$ABF$3,0)),"")</f>
        <v>0</v>
      </c>
      <c r="PR61" s="6">
        <f>IFERROR(INDEX(Sales!$D$5:$ABF$18,MATCH(UsagePerHour!$B61,Sales!$C$5:$C$18,0),MATCH(UsagePerHour!PR$4,Sales!$D$3:$ABF$3,0))/PR$2*INDEX(Usage!$D$5:$ABF$11,MATCH(UsagePerHour!$B$52,Usage!$C$5:$C$11,0),MATCH(UsagePerHour!PR$4,Usage!$D$3:$ABF$3,0)),"")</f>
        <v>0</v>
      </c>
      <c r="PS61" s="6">
        <f>IFERROR(INDEX(Sales!$D$5:$ABF$18,MATCH(UsagePerHour!$B61,Sales!$C$5:$C$18,0),MATCH(UsagePerHour!PS$4,Sales!$D$3:$ABF$3,0))/PS$2*INDEX(Usage!$D$5:$ABF$11,MATCH(UsagePerHour!$B$52,Usage!$C$5:$C$11,0),MATCH(UsagePerHour!PS$4,Usage!$D$3:$ABF$3,0)),"")</f>
        <v>0</v>
      </c>
      <c r="PT61" s="6">
        <f>IFERROR(INDEX(Sales!$D$5:$ABF$18,MATCH(UsagePerHour!$B61,Sales!$C$5:$C$18,0),MATCH(UsagePerHour!PT$4,Sales!$D$3:$ABF$3,0))/PT$2*INDEX(Usage!$D$5:$ABF$11,MATCH(UsagePerHour!$B$52,Usage!$C$5:$C$11,0),MATCH(UsagePerHour!PT$4,Usage!$D$3:$ABF$3,0)),"")</f>
        <v>0</v>
      </c>
      <c r="PU61" s="6">
        <f>IFERROR(INDEX(Sales!$D$5:$ABF$18,MATCH(UsagePerHour!$B61,Sales!$C$5:$C$18,0),MATCH(UsagePerHour!PU$4,Sales!$D$3:$ABF$3,0))/PU$2*INDEX(Usage!$D$5:$ABF$11,MATCH(UsagePerHour!$B$52,Usage!$C$5:$C$11,0),MATCH(UsagePerHour!PU$4,Usage!$D$3:$ABF$3,0)),"")</f>
        <v>0</v>
      </c>
      <c r="PV61" s="6">
        <f>IFERROR(INDEX(Sales!$D$5:$ABF$18,MATCH(UsagePerHour!$B61,Sales!$C$5:$C$18,0),MATCH(UsagePerHour!PV$4,Sales!$D$3:$ABF$3,0))/PV$2*INDEX(Usage!$D$5:$ABF$11,MATCH(UsagePerHour!$B$52,Usage!$C$5:$C$11,0),MATCH(UsagePerHour!PV$4,Usage!$D$3:$ABF$3,0)),"")</f>
        <v>0</v>
      </c>
      <c r="PW61" s="6">
        <f>IFERROR(INDEX(Sales!$D$5:$ABF$18,MATCH(UsagePerHour!$B61,Sales!$C$5:$C$18,0),MATCH(UsagePerHour!PW$4,Sales!$D$3:$ABF$3,0))/PW$2*INDEX(Usage!$D$5:$ABF$11,MATCH(UsagePerHour!$B$52,Usage!$C$5:$C$11,0),MATCH(UsagePerHour!PW$4,Usage!$D$3:$ABF$3,0)),"")</f>
        <v>0</v>
      </c>
      <c r="PX61" s="6">
        <f>IFERROR(INDEX(Sales!$D$5:$ABF$18,MATCH(UsagePerHour!$B61,Sales!$C$5:$C$18,0),MATCH(UsagePerHour!PX$4,Sales!$D$3:$ABF$3,0))/PX$2*INDEX(Usage!$D$5:$ABF$11,MATCH(UsagePerHour!$B$52,Usage!$C$5:$C$11,0),MATCH(UsagePerHour!PX$4,Usage!$D$3:$ABF$3,0)),"")</f>
        <v>0</v>
      </c>
      <c r="PY61" s="6">
        <f>IFERROR(INDEX(Sales!$D$5:$ABF$18,MATCH(UsagePerHour!$B61,Sales!$C$5:$C$18,0),MATCH(UsagePerHour!PY$4,Sales!$D$3:$ABF$3,0))/PY$2*INDEX(Usage!$D$5:$ABF$11,MATCH(UsagePerHour!$B$52,Usage!$C$5:$C$11,0),MATCH(UsagePerHour!PY$4,Usage!$D$3:$ABF$3,0)),"")</f>
        <v>0</v>
      </c>
      <c r="PZ61" s="6">
        <f>IFERROR(INDEX(Sales!$D$5:$ABF$18,MATCH(UsagePerHour!$B61,Sales!$C$5:$C$18,0),MATCH(UsagePerHour!PZ$4,Sales!$D$3:$ABF$3,0))/PZ$2*INDEX(Usage!$D$5:$ABF$11,MATCH(UsagePerHour!$B$52,Usage!$C$5:$C$11,0),MATCH(UsagePerHour!PZ$4,Usage!$D$3:$ABF$3,0)),"")</f>
        <v>0</v>
      </c>
      <c r="QA61" s="6">
        <f>IFERROR(INDEX(Sales!$D$5:$ABF$18,MATCH(UsagePerHour!$B61,Sales!$C$5:$C$18,0),MATCH(UsagePerHour!QA$4,Sales!$D$3:$ABF$3,0))/QA$2*INDEX(Usage!$D$5:$ABF$11,MATCH(UsagePerHour!$B$52,Usage!$C$5:$C$11,0),MATCH(UsagePerHour!QA$4,Usage!$D$3:$ABF$3,0)),"")</f>
        <v>0</v>
      </c>
      <c r="QB61" s="6">
        <f>IFERROR(INDEX(Sales!$D$5:$ABF$18,MATCH(UsagePerHour!$B61,Sales!$C$5:$C$18,0),MATCH(UsagePerHour!QB$4,Sales!$D$3:$ABF$3,0))/QB$2*INDEX(Usage!$D$5:$ABF$11,MATCH(UsagePerHour!$B$52,Usage!$C$5:$C$11,0),MATCH(UsagePerHour!QB$4,Usage!$D$3:$ABF$3,0)),"")</f>
        <v>0</v>
      </c>
      <c r="QC61" s="6">
        <f>IFERROR(INDEX(Sales!$D$5:$ABF$18,MATCH(UsagePerHour!$B61,Sales!$C$5:$C$18,0),MATCH(UsagePerHour!QC$4,Sales!$D$3:$ABF$3,0))/QC$2*INDEX(Usage!$D$5:$ABF$11,MATCH(UsagePerHour!$B$52,Usage!$C$5:$C$11,0),MATCH(UsagePerHour!QC$4,Usage!$D$3:$ABF$3,0)),"")</f>
        <v>0</v>
      </c>
      <c r="QD61" s="6">
        <f>IFERROR(INDEX(Sales!$D$5:$ABF$18,MATCH(UsagePerHour!$B61,Sales!$C$5:$C$18,0),MATCH(UsagePerHour!QD$4,Sales!$D$3:$ABF$3,0))/QD$2*INDEX(Usage!$D$5:$ABF$11,MATCH(UsagePerHour!$B$52,Usage!$C$5:$C$11,0),MATCH(UsagePerHour!QD$4,Usage!$D$3:$ABF$3,0)),"")</f>
        <v>0</v>
      </c>
      <c r="QE61" s="6">
        <f>IFERROR(INDEX(Sales!$D$5:$ABF$18,MATCH(UsagePerHour!$B61,Sales!$C$5:$C$18,0),MATCH(UsagePerHour!QE$4,Sales!$D$3:$ABF$3,0))/QE$2*INDEX(Usage!$D$5:$ABF$11,MATCH(UsagePerHour!$B$52,Usage!$C$5:$C$11,0),MATCH(UsagePerHour!QE$4,Usage!$D$3:$ABF$3,0)),"")</f>
        <v>0</v>
      </c>
      <c r="QF61" s="6">
        <f>IFERROR(INDEX(Sales!$D$5:$ABF$18,MATCH(UsagePerHour!$B61,Sales!$C$5:$C$18,0),MATCH(UsagePerHour!QF$4,Sales!$D$3:$ABF$3,0))/QF$2*INDEX(Usage!$D$5:$ABF$11,MATCH(UsagePerHour!$B$52,Usage!$C$5:$C$11,0),MATCH(UsagePerHour!QF$4,Usage!$D$3:$ABF$3,0)),"")</f>
        <v>0</v>
      </c>
      <c r="QG61" s="6">
        <f>IFERROR(INDEX(Sales!$D$5:$ABF$18,MATCH(UsagePerHour!$B61,Sales!$C$5:$C$18,0),MATCH(UsagePerHour!QG$4,Sales!$D$3:$ABF$3,0))/QG$2*INDEX(Usage!$D$5:$ABF$11,MATCH(UsagePerHour!$B$52,Usage!$C$5:$C$11,0),MATCH(UsagePerHour!QG$4,Usage!$D$3:$ABF$3,0)),"")</f>
        <v>0</v>
      </c>
      <c r="QH61" s="6">
        <f>IFERROR(INDEX(Sales!$D$5:$ABF$18,MATCH(UsagePerHour!$B61,Sales!$C$5:$C$18,0),MATCH(UsagePerHour!QH$4,Sales!$D$3:$ABF$3,0))/QH$2*INDEX(Usage!$D$5:$ABF$11,MATCH(UsagePerHour!$B$52,Usage!$C$5:$C$11,0),MATCH(UsagePerHour!QH$4,Usage!$D$3:$ABF$3,0)),"")</f>
        <v>0</v>
      </c>
      <c r="QI61" s="6">
        <f>IFERROR(INDEX(Sales!$D$5:$ABF$18,MATCH(UsagePerHour!$B61,Sales!$C$5:$C$18,0),MATCH(UsagePerHour!QI$4,Sales!$D$3:$ABF$3,0))/QI$2*INDEX(Usage!$D$5:$ABF$11,MATCH(UsagePerHour!$B$52,Usage!$C$5:$C$11,0),MATCH(UsagePerHour!QI$4,Usage!$D$3:$ABF$3,0)),"")</f>
        <v>0</v>
      </c>
      <c r="QJ61" s="6">
        <f>IFERROR(INDEX(Sales!$D$5:$ABF$18,MATCH(UsagePerHour!$B61,Sales!$C$5:$C$18,0),MATCH(UsagePerHour!QJ$4,Sales!$D$3:$ABF$3,0))/QJ$2*INDEX(Usage!$D$5:$ABF$11,MATCH(UsagePerHour!$B$52,Usage!$C$5:$C$11,0),MATCH(UsagePerHour!QJ$4,Usage!$D$3:$ABF$3,0)),"")</f>
        <v>0</v>
      </c>
      <c r="QK61" s="6">
        <f>IFERROR(INDEX(Sales!$D$5:$ABF$18,MATCH(UsagePerHour!$B61,Sales!$C$5:$C$18,0),MATCH(UsagePerHour!QK$4,Sales!$D$3:$ABF$3,0))/QK$2*INDEX(Usage!$D$5:$ABF$11,MATCH(UsagePerHour!$B$52,Usage!$C$5:$C$11,0),MATCH(UsagePerHour!QK$4,Usage!$D$3:$ABF$3,0)),"")</f>
        <v>0</v>
      </c>
      <c r="QL61" s="6">
        <f>IFERROR(INDEX(Sales!$D$5:$ABF$18,MATCH(UsagePerHour!$B61,Sales!$C$5:$C$18,0),MATCH(UsagePerHour!QL$4,Sales!$D$3:$ABF$3,0))/QL$2*INDEX(Usage!$D$5:$ABF$11,MATCH(UsagePerHour!$B$52,Usage!$C$5:$C$11,0),MATCH(UsagePerHour!QL$4,Usage!$D$3:$ABF$3,0)),"")</f>
        <v>0</v>
      </c>
      <c r="QM61" s="6">
        <f>IFERROR(INDEX(Sales!$D$5:$ABF$18,MATCH(UsagePerHour!$B61,Sales!$C$5:$C$18,0),MATCH(UsagePerHour!QM$4,Sales!$D$3:$ABF$3,0))/QM$2*INDEX(Usage!$D$5:$ABF$11,MATCH(UsagePerHour!$B$52,Usage!$C$5:$C$11,0),MATCH(UsagePerHour!QM$4,Usage!$D$3:$ABF$3,0)),"")</f>
        <v>0</v>
      </c>
      <c r="QN61" s="6">
        <f>IFERROR(INDEX(Sales!$D$5:$ABF$18,MATCH(UsagePerHour!$B61,Sales!$C$5:$C$18,0),MATCH(UsagePerHour!QN$4,Sales!$D$3:$ABF$3,0))/QN$2*INDEX(Usage!$D$5:$ABF$11,MATCH(UsagePerHour!$B$52,Usage!$C$5:$C$11,0),MATCH(UsagePerHour!QN$4,Usage!$D$3:$ABF$3,0)),"")</f>
        <v>0</v>
      </c>
      <c r="QO61" s="6">
        <f>IFERROR(INDEX(Sales!$D$5:$ABF$18,MATCH(UsagePerHour!$B61,Sales!$C$5:$C$18,0),MATCH(UsagePerHour!QO$4,Sales!$D$3:$ABF$3,0))/QO$2*INDEX(Usage!$D$5:$ABF$11,MATCH(UsagePerHour!$B$52,Usage!$C$5:$C$11,0),MATCH(UsagePerHour!QO$4,Usage!$D$3:$ABF$3,0)),"")</f>
        <v>0</v>
      </c>
      <c r="QP61" s="6">
        <f>IFERROR(INDEX(Sales!$D$5:$ABF$18,MATCH(UsagePerHour!$B61,Sales!$C$5:$C$18,0),MATCH(UsagePerHour!QP$4,Sales!$D$3:$ABF$3,0))/QP$2*INDEX(Usage!$D$5:$ABF$11,MATCH(UsagePerHour!$B$52,Usage!$C$5:$C$11,0),MATCH(UsagePerHour!QP$4,Usage!$D$3:$ABF$3,0)),"")</f>
        <v>0</v>
      </c>
      <c r="QQ61" s="6">
        <f>IFERROR(INDEX(Sales!$D$5:$ABF$18,MATCH(UsagePerHour!$B61,Sales!$C$5:$C$18,0),MATCH(UsagePerHour!QQ$4,Sales!$D$3:$ABF$3,0))/QQ$2*INDEX(Usage!$D$5:$ABF$11,MATCH(UsagePerHour!$B$52,Usage!$C$5:$C$11,0),MATCH(UsagePerHour!QQ$4,Usage!$D$3:$ABF$3,0)),"")</f>
        <v>0</v>
      </c>
      <c r="QR61" s="6">
        <f>IFERROR(INDEX(Sales!$D$5:$ABF$18,MATCH(UsagePerHour!$B61,Sales!$C$5:$C$18,0),MATCH(UsagePerHour!QR$4,Sales!$D$3:$ABF$3,0))/QR$2*INDEX(Usage!$D$5:$ABF$11,MATCH(UsagePerHour!$B$52,Usage!$C$5:$C$11,0),MATCH(UsagePerHour!QR$4,Usage!$D$3:$ABF$3,0)),"")</f>
        <v>0</v>
      </c>
      <c r="QS61" s="6">
        <f>IFERROR(INDEX(Sales!$D$5:$ABF$18,MATCH(UsagePerHour!$B61,Sales!$C$5:$C$18,0),MATCH(UsagePerHour!QS$4,Sales!$D$3:$ABF$3,0))/QS$2*INDEX(Usage!$D$5:$ABF$11,MATCH(UsagePerHour!$B$52,Usage!$C$5:$C$11,0),MATCH(UsagePerHour!QS$4,Usage!$D$3:$ABF$3,0)),"")</f>
        <v>0</v>
      </c>
      <c r="QT61" s="6">
        <f>IFERROR(INDEX(Sales!$D$5:$ABF$18,MATCH(UsagePerHour!$B61,Sales!$C$5:$C$18,0),MATCH(UsagePerHour!QT$4,Sales!$D$3:$ABF$3,0))/QT$2*INDEX(Usage!$D$5:$ABF$11,MATCH(UsagePerHour!$B$52,Usage!$C$5:$C$11,0),MATCH(UsagePerHour!QT$4,Usage!$D$3:$ABF$3,0)),"")</f>
        <v>0</v>
      </c>
      <c r="QU61" s="6">
        <f>IFERROR(INDEX(Sales!$D$5:$ABF$18,MATCH(UsagePerHour!$B61,Sales!$C$5:$C$18,0),MATCH(UsagePerHour!QU$4,Sales!$D$3:$ABF$3,0))/QU$2*INDEX(Usage!$D$5:$ABF$11,MATCH(UsagePerHour!$B$52,Usage!$C$5:$C$11,0),MATCH(UsagePerHour!QU$4,Usage!$D$3:$ABF$3,0)),"")</f>
        <v>0</v>
      </c>
      <c r="QV61" s="6">
        <f>IFERROR(INDEX(Sales!$D$5:$ABF$18,MATCH(UsagePerHour!$B61,Sales!$C$5:$C$18,0),MATCH(UsagePerHour!QV$4,Sales!$D$3:$ABF$3,0))/QV$2*INDEX(Usage!$D$5:$ABF$11,MATCH(UsagePerHour!$B$52,Usage!$C$5:$C$11,0),MATCH(UsagePerHour!QV$4,Usage!$D$3:$ABF$3,0)),"")</f>
        <v>0</v>
      </c>
      <c r="QW61" s="6">
        <f>IFERROR(INDEX(Sales!$D$5:$ABF$18,MATCH(UsagePerHour!$B61,Sales!$C$5:$C$18,0),MATCH(UsagePerHour!QW$4,Sales!$D$3:$ABF$3,0))/QW$2*INDEX(Usage!$D$5:$ABF$11,MATCH(UsagePerHour!$B$52,Usage!$C$5:$C$11,0),MATCH(UsagePerHour!QW$4,Usage!$D$3:$ABF$3,0)),"")</f>
        <v>0</v>
      </c>
      <c r="QX61" s="6">
        <f>IFERROR(INDEX(Sales!$D$5:$ABF$18,MATCH(UsagePerHour!$B61,Sales!$C$5:$C$18,0),MATCH(UsagePerHour!QX$4,Sales!$D$3:$ABF$3,0))/QX$2*INDEX(Usage!$D$5:$ABF$11,MATCH(UsagePerHour!$B$52,Usage!$C$5:$C$11,0),MATCH(UsagePerHour!QX$4,Usage!$D$3:$ABF$3,0)),"")</f>
        <v>0</v>
      </c>
      <c r="QY61" s="6">
        <f>IFERROR(INDEX(Sales!$D$5:$ABF$18,MATCH(UsagePerHour!$B61,Sales!$C$5:$C$18,0),MATCH(UsagePerHour!QY$4,Sales!$D$3:$ABF$3,0))/QY$2*INDEX(Usage!$D$5:$ABF$11,MATCH(UsagePerHour!$B$52,Usage!$C$5:$C$11,0),MATCH(UsagePerHour!QY$4,Usage!$D$3:$ABF$3,0)),"")</f>
        <v>0</v>
      </c>
      <c r="QZ61" s="6">
        <f>IFERROR(INDEX(Sales!$D$5:$ABF$18,MATCH(UsagePerHour!$B61,Sales!$C$5:$C$18,0),MATCH(UsagePerHour!QZ$4,Sales!$D$3:$ABF$3,0))/QZ$2*INDEX(Usage!$D$5:$ABF$11,MATCH(UsagePerHour!$B$52,Usage!$C$5:$C$11,0),MATCH(UsagePerHour!QZ$4,Usage!$D$3:$ABF$3,0)),"")</f>
        <v>0</v>
      </c>
      <c r="RA61" s="6">
        <f>IFERROR(INDEX(Sales!$D$5:$ABF$18,MATCH(UsagePerHour!$B61,Sales!$C$5:$C$18,0),MATCH(UsagePerHour!RA$4,Sales!$D$3:$ABF$3,0))/RA$2*INDEX(Usage!$D$5:$ABF$11,MATCH(UsagePerHour!$B$52,Usage!$C$5:$C$11,0),MATCH(UsagePerHour!RA$4,Usage!$D$3:$ABF$3,0)),"")</f>
        <v>0</v>
      </c>
      <c r="RB61" s="6">
        <f>IFERROR(INDEX(Sales!$D$5:$ABF$18,MATCH(UsagePerHour!$B61,Sales!$C$5:$C$18,0),MATCH(UsagePerHour!RB$4,Sales!$D$3:$ABF$3,0))/RB$2*INDEX(Usage!$D$5:$ABF$11,MATCH(UsagePerHour!$B$52,Usage!$C$5:$C$11,0),MATCH(UsagePerHour!RB$4,Usage!$D$3:$ABF$3,0)),"")</f>
        <v>0</v>
      </c>
      <c r="RC61" s="6">
        <f>IFERROR(INDEX(Sales!$D$5:$ABF$18,MATCH(UsagePerHour!$B61,Sales!$C$5:$C$18,0),MATCH(UsagePerHour!RC$4,Sales!$D$3:$ABF$3,0))/RC$2*INDEX(Usage!$D$5:$ABF$11,MATCH(UsagePerHour!$B$52,Usage!$C$5:$C$11,0),MATCH(UsagePerHour!RC$4,Usage!$D$3:$ABF$3,0)),"")</f>
        <v>0</v>
      </c>
      <c r="RD61" s="6">
        <f>IFERROR(INDEX(Sales!$D$5:$ABF$18,MATCH(UsagePerHour!$B61,Sales!$C$5:$C$18,0),MATCH(UsagePerHour!RD$4,Sales!$D$3:$ABF$3,0))/RD$2*INDEX(Usage!$D$5:$ABF$11,MATCH(UsagePerHour!$B$52,Usage!$C$5:$C$11,0),MATCH(UsagePerHour!RD$4,Usage!$D$3:$ABF$3,0)),"")</f>
        <v>0</v>
      </c>
      <c r="RE61" s="6">
        <f>IFERROR(INDEX(Sales!$D$5:$ABF$18,MATCH(UsagePerHour!$B61,Sales!$C$5:$C$18,0),MATCH(UsagePerHour!RE$4,Sales!$D$3:$ABF$3,0))/RE$2*INDEX(Usage!$D$5:$ABF$11,MATCH(UsagePerHour!$B$52,Usage!$C$5:$C$11,0),MATCH(UsagePerHour!RE$4,Usage!$D$3:$ABF$3,0)),"")</f>
        <v>0</v>
      </c>
      <c r="RF61" s="6">
        <f>IFERROR(INDEX(Sales!$D$5:$ABF$18,MATCH(UsagePerHour!$B61,Sales!$C$5:$C$18,0),MATCH(UsagePerHour!RF$4,Sales!$D$3:$ABF$3,0))/RF$2*INDEX(Usage!$D$5:$ABF$11,MATCH(UsagePerHour!$B$52,Usage!$C$5:$C$11,0),MATCH(UsagePerHour!RF$4,Usage!$D$3:$ABF$3,0)),"")</f>
        <v>0</v>
      </c>
      <c r="RG61" s="6">
        <f>IFERROR(INDEX(Sales!$D$5:$ABF$18,MATCH(UsagePerHour!$B61,Sales!$C$5:$C$18,0),MATCH(UsagePerHour!RG$4,Sales!$D$3:$ABF$3,0))/RG$2*INDEX(Usage!$D$5:$ABF$11,MATCH(UsagePerHour!$B$52,Usage!$C$5:$C$11,0),MATCH(UsagePerHour!RG$4,Usage!$D$3:$ABF$3,0)),"")</f>
        <v>0</v>
      </c>
      <c r="RH61" s="6">
        <f>IFERROR(INDEX(Sales!$D$5:$ABF$18,MATCH(UsagePerHour!$B61,Sales!$C$5:$C$18,0),MATCH(UsagePerHour!RH$4,Sales!$D$3:$ABF$3,0))/RH$2*INDEX(Usage!$D$5:$ABF$11,MATCH(UsagePerHour!$B$52,Usage!$C$5:$C$11,0),MATCH(UsagePerHour!RH$4,Usage!$D$3:$ABF$3,0)),"")</f>
        <v>0</v>
      </c>
      <c r="RI61" s="6">
        <f>IFERROR(INDEX(Sales!$D$5:$ABF$18,MATCH(UsagePerHour!$B61,Sales!$C$5:$C$18,0),MATCH(UsagePerHour!RI$4,Sales!$D$3:$ABF$3,0))/RI$2*INDEX(Usage!$D$5:$ABF$11,MATCH(UsagePerHour!$B$52,Usage!$C$5:$C$11,0),MATCH(UsagePerHour!RI$4,Usage!$D$3:$ABF$3,0)),"")</f>
        <v>0</v>
      </c>
      <c r="RJ61" s="6">
        <f>IFERROR(INDEX(Sales!$D$5:$ABF$18,MATCH(UsagePerHour!$B61,Sales!$C$5:$C$18,0),MATCH(UsagePerHour!RJ$4,Sales!$D$3:$ABF$3,0))/RJ$2*INDEX(Usage!$D$5:$ABF$11,MATCH(UsagePerHour!$B$52,Usage!$C$5:$C$11,0),MATCH(UsagePerHour!RJ$4,Usage!$D$3:$ABF$3,0)),"")</f>
        <v>0</v>
      </c>
      <c r="RK61" s="6">
        <f>IFERROR(INDEX(Sales!$D$5:$ABF$18,MATCH(UsagePerHour!$B61,Sales!$C$5:$C$18,0),MATCH(UsagePerHour!RK$4,Sales!$D$3:$ABF$3,0))/RK$2*INDEX(Usage!$D$5:$ABF$11,MATCH(UsagePerHour!$B$52,Usage!$C$5:$C$11,0),MATCH(UsagePerHour!RK$4,Usage!$D$3:$ABF$3,0)),"")</f>
        <v>0</v>
      </c>
      <c r="RL61" s="6">
        <f>IFERROR(INDEX(Sales!$D$5:$ABF$18,MATCH(UsagePerHour!$B61,Sales!$C$5:$C$18,0),MATCH(UsagePerHour!RL$4,Sales!$D$3:$ABF$3,0))/RL$2*INDEX(Usage!$D$5:$ABF$11,MATCH(UsagePerHour!$B$52,Usage!$C$5:$C$11,0),MATCH(UsagePerHour!RL$4,Usage!$D$3:$ABF$3,0)),"")</f>
        <v>0</v>
      </c>
      <c r="RM61" s="6">
        <f>IFERROR(INDEX(Sales!$D$5:$ABF$18,MATCH(UsagePerHour!$B61,Sales!$C$5:$C$18,0),MATCH(UsagePerHour!RM$4,Sales!$D$3:$ABF$3,0))/RM$2*INDEX(Usage!$D$5:$ABF$11,MATCH(UsagePerHour!$B$52,Usage!$C$5:$C$11,0),MATCH(UsagePerHour!RM$4,Usage!$D$3:$ABF$3,0)),"")</f>
        <v>0</v>
      </c>
      <c r="RN61" s="6">
        <f>IFERROR(INDEX(Sales!$D$5:$ABF$18,MATCH(UsagePerHour!$B61,Sales!$C$5:$C$18,0),MATCH(UsagePerHour!RN$4,Sales!$D$3:$ABF$3,0))/RN$2*INDEX(Usage!$D$5:$ABF$11,MATCH(UsagePerHour!$B$52,Usage!$C$5:$C$11,0),MATCH(UsagePerHour!RN$4,Usage!$D$3:$ABF$3,0)),"")</f>
        <v>0</v>
      </c>
      <c r="RO61" s="6">
        <f>IFERROR(INDEX(Sales!$D$5:$ABF$18,MATCH(UsagePerHour!$B61,Sales!$C$5:$C$18,0),MATCH(UsagePerHour!RO$4,Sales!$D$3:$ABF$3,0))/RO$2*INDEX(Usage!$D$5:$ABF$11,MATCH(UsagePerHour!$B$52,Usage!$C$5:$C$11,0),MATCH(UsagePerHour!RO$4,Usage!$D$3:$ABF$3,0)),"")</f>
        <v>0</v>
      </c>
      <c r="RP61" s="6">
        <f>IFERROR(INDEX(Sales!$D$5:$ABF$18,MATCH(UsagePerHour!$B61,Sales!$C$5:$C$18,0),MATCH(UsagePerHour!RP$4,Sales!$D$3:$ABF$3,0))/RP$2*INDEX(Usage!$D$5:$ABF$11,MATCH(UsagePerHour!$B$52,Usage!$C$5:$C$11,0),MATCH(UsagePerHour!RP$4,Usage!$D$3:$ABF$3,0)),"")</f>
        <v>0</v>
      </c>
      <c r="RQ61" s="6">
        <f>IFERROR(INDEX(Sales!$D$5:$ABF$18,MATCH(UsagePerHour!$B61,Sales!$C$5:$C$18,0),MATCH(UsagePerHour!RQ$4,Sales!$D$3:$ABF$3,0))/RQ$2*INDEX(Usage!$D$5:$ABF$11,MATCH(UsagePerHour!$B$52,Usage!$C$5:$C$11,0),MATCH(UsagePerHour!RQ$4,Usage!$D$3:$ABF$3,0)),"")</f>
        <v>0</v>
      </c>
      <c r="RR61" s="6">
        <f>IFERROR(INDEX(Sales!$D$5:$ABF$18,MATCH(UsagePerHour!$B61,Sales!$C$5:$C$18,0),MATCH(UsagePerHour!RR$4,Sales!$D$3:$ABF$3,0))/RR$2*INDEX(Usage!$D$5:$ABF$11,MATCH(UsagePerHour!$B$52,Usage!$C$5:$C$11,0),MATCH(UsagePerHour!RR$4,Usage!$D$3:$ABF$3,0)),"")</f>
        <v>0</v>
      </c>
      <c r="RS61" s="6">
        <f>IFERROR(INDEX(Sales!$D$5:$ABF$18,MATCH(UsagePerHour!$B61,Sales!$C$5:$C$18,0),MATCH(UsagePerHour!RS$4,Sales!$D$3:$ABF$3,0))/RS$2*INDEX(Usage!$D$5:$ABF$11,MATCH(UsagePerHour!$B$52,Usage!$C$5:$C$11,0),MATCH(UsagePerHour!RS$4,Usage!$D$3:$ABF$3,0)),"")</f>
        <v>0</v>
      </c>
      <c r="RT61" s="6">
        <f>IFERROR(INDEX(Sales!$D$5:$ABF$18,MATCH(UsagePerHour!$B61,Sales!$C$5:$C$18,0),MATCH(UsagePerHour!RT$4,Sales!$D$3:$ABF$3,0))/RT$2*INDEX(Usage!$D$5:$ABF$11,MATCH(UsagePerHour!$B$52,Usage!$C$5:$C$11,0),MATCH(UsagePerHour!RT$4,Usage!$D$3:$ABF$3,0)),"")</f>
        <v>0</v>
      </c>
      <c r="RU61" s="6">
        <f>IFERROR(INDEX(Sales!$D$5:$ABF$18,MATCH(UsagePerHour!$B61,Sales!$C$5:$C$18,0),MATCH(UsagePerHour!RU$4,Sales!$D$3:$ABF$3,0))/RU$2*INDEX(Usage!$D$5:$ABF$11,MATCH(UsagePerHour!$B$52,Usage!$C$5:$C$11,0),MATCH(UsagePerHour!RU$4,Usage!$D$3:$ABF$3,0)),"")</f>
        <v>0</v>
      </c>
      <c r="RV61" s="6">
        <f>IFERROR(INDEX(Sales!$D$5:$ABF$18,MATCH(UsagePerHour!$B61,Sales!$C$5:$C$18,0),MATCH(UsagePerHour!RV$4,Sales!$D$3:$ABF$3,0))/RV$2*INDEX(Usage!$D$5:$ABF$11,MATCH(UsagePerHour!$B$52,Usage!$C$5:$C$11,0),MATCH(UsagePerHour!RV$4,Usage!$D$3:$ABF$3,0)),"")</f>
        <v>0</v>
      </c>
      <c r="RW61" s="6">
        <f>IFERROR(INDEX(Sales!$D$5:$ABF$18,MATCH(UsagePerHour!$B61,Sales!$C$5:$C$18,0),MATCH(UsagePerHour!RW$4,Sales!$D$3:$ABF$3,0))/RW$2*INDEX(Usage!$D$5:$ABF$11,MATCH(UsagePerHour!$B$52,Usage!$C$5:$C$11,0),MATCH(UsagePerHour!RW$4,Usage!$D$3:$ABF$3,0)),"")</f>
        <v>0</v>
      </c>
      <c r="RX61" s="6">
        <f>IFERROR(INDEX(Sales!$D$5:$ABF$18,MATCH(UsagePerHour!$B61,Sales!$C$5:$C$18,0),MATCH(UsagePerHour!RX$4,Sales!$D$3:$ABF$3,0))/RX$2*INDEX(Usage!$D$5:$ABF$11,MATCH(UsagePerHour!$B$52,Usage!$C$5:$C$11,0),MATCH(UsagePerHour!RX$4,Usage!$D$3:$ABF$3,0)),"")</f>
        <v>0</v>
      </c>
      <c r="RY61" s="6">
        <f>IFERROR(INDEX(Sales!$D$5:$ABF$18,MATCH(UsagePerHour!$B61,Sales!$C$5:$C$18,0),MATCH(UsagePerHour!RY$4,Sales!$D$3:$ABF$3,0))/RY$2*INDEX(Usage!$D$5:$ABF$11,MATCH(UsagePerHour!$B$52,Usage!$C$5:$C$11,0),MATCH(UsagePerHour!RY$4,Usage!$D$3:$ABF$3,0)),"")</f>
        <v>0</v>
      </c>
      <c r="RZ61" s="6">
        <f>IFERROR(INDEX(Sales!$D$5:$ABF$18,MATCH(UsagePerHour!$B61,Sales!$C$5:$C$18,0),MATCH(UsagePerHour!RZ$4,Sales!$D$3:$ABF$3,0))/RZ$2*INDEX(Usage!$D$5:$ABF$11,MATCH(UsagePerHour!$B$52,Usage!$C$5:$C$11,0),MATCH(UsagePerHour!RZ$4,Usage!$D$3:$ABF$3,0)),"")</f>
        <v>0</v>
      </c>
      <c r="SA61" s="6">
        <f>IFERROR(INDEX(Sales!$D$5:$ABF$18,MATCH(UsagePerHour!$B61,Sales!$C$5:$C$18,0),MATCH(UsagePerHour!SA$4,Sales!$D$3:$ABF$3,0))/SA$2*INDEX(Usage!$D$5:$ABF$11,MATCH(UsagePerHour!$B$52,Usage!$C$5:$C$11,0),MATCH(UsagePerHour!SA$4,Usage!$D$3:$ABF$3,0)),"")</f>
        <v>0</v>
      </c>
      <c r="SB61" s="6">
        <f>IFERROR(INDEX(Sales!$D$5:$ABF$18,MATCH(UsagePerHour!$B61,Sales!$C$5:$C$18,0),MATCH(UsagePerHour!SB$4,Sales!$D$3:$ABF$3,0))/SB$2*INDEX(Usage!$D$5:$ABF$11,MATCH(UsagePerHour!$B$52,Usage!$C$5:$C$11,0),MATCH(UsagePerHour!SB$4,Usage!$D$3:$ABF$3,0)),"")</f>
        <v>0</v>
      </c>
      <c r="SC61" s="6">
        <f>IFERROR(INDEX(Sales!$D$5:$ABF$18,MATCH(UsagePerHour!$B61,Sales!$C$5:$C$18,0),MATCH(UsagePerHour!SC$4,Sales!$D$3:$ABF$3,0))/SC$2*INDEX(Usage!$D$5:$ABF$11,MATCH(UsagePerHour!$B$52,Usage!$C$5:$C$11,0),MATCH(UsagePerHour!SC$4,Usage!$D$3:$ABF$3,0)),"")</f>
        <v>0</v>
      </c>
      <c r="SD61" s="6">
        <f>IFERROR(INDEX(Sales!$D$5:$ABF$18,MATCH(UsagePerHour!$B61,Sales!$C$5:$C$18,0),MATCH(UsagePerHour!SD$4,Sales!$D$3:$ABF$3,0))/SD$2*INDEX(Usage!$D$5:$ABF$11,MATCH(UsagePerHour!$B$52,Usage!$C$5:$C$11,0),MATCH(UsagePerHour!SD$4,Usage!$D$3:$ABF$3,0)),"")</f>
        <v>0</v>
      </c>
      <c r="SE61" s="6">
        <f>IFERROR(INDEX(Sales!$D$5:$ABF$18,MATCH(UsagePerHour!$B61,Sales!$C$5:$C$18,0),MATCH(UsagePerHour!SE$4,Sales!$D$3:$ABF$3,0))/SE$2*INDEX(Usage!$D$5:$ABF$11,MATCH(UsagePerHour!$B$52,Usage!$C$5:$C$11,0),MATCH(UsagePerHour!SE$4,Usage!$D$3:$ABF$3,0)),"")</f>
        <v>0</v>
      </c>
      <c r="SF61" s="6">
        <f>IFERROR(INDEX(Sales!$D$5:$ABF$18,MATCH(UsagePerHour!$B61,Sales!$C$5:$C$18,0),MATCH(UsagePerHour!SF$4,Sales!$D$3:$ABF$3,0))/SF$2*INDEX(Usage!$D$5:$ABF$11,MATCH(UsagePerHour!$B$52,Usage!$C$5:$C$11,0),MATCH(UsagePerHour!SF$4,Usage!$D$3:$ABF$3,0)),"")</f>
        <v>0</v>
      </c>
      <c r="SG61" s="6" t="str">
        <f>IFERROR(INDEX(Sales!$D$5:$ABF$18,MATCH(UsagePerHour!$B61,Sales!$C$5:$C$18,0),MATCH(UsagePerHour!SG$4,Sales!$D$3:$ABF$3,0))/SG$2*INDEX(Usage!$D$5:$ABF$11,MATCH(UsagePerHour!$B$52,Usage!$C$5:$C$11,0),MATCH(UsagePerHour!SG$4,Usage!$D$3:$ABF$3,0)),"")</f>
        <v/>
      </c>
      <c r="SH61" s="6" t="str">
        <f>IFERROR(INDEX(Sales!$D$5:$ABF$18,MATCH(UsagePerHour!$B61,Sales!$C$5:$C$18,0),MATCH(UsagePerHour!SH$4,Sales!$D$3:$ABF$3,0))/SH$2*INDEX(Usage!$D$5:$ABF$11,MATCH(UsagePerHour!$B$52,Usage!$C$5:$C$11,0),MATCH(UsagePerHour!SH$4,Usage!$D$3:$ABF$3,0)),"")</f>
        <v/>
      </c>
      <c r="SI61" s="6" t="str">
        <f>IFERROR(INDEX(Sales!$D$5:$ABF$18,MATCH(UsagePerHour!$B61,Sales!$C$5:$C$18,0),MATCH(UsagePerHour!SI$4,Sales!$D$3:$ABF$3,0))/SI$2*INDEX(Usage!$D$5:$ABF$11,MATCH(UsagePerHour!$B$52,Usage!$C$5:$C$11,0),MATCH(UsagePerHour!SI$4,Usage!$D$3:$ABF$3,0)),"")</f>
        <v/>
      </c>
      <c r="SJ61" s="6" t="str">
        <f>IFERROR(INDEX(Sales!$D$5:$ABF$18,MATCH(UsagePerHour!$B61,Sales!$C$5:$C$18,0),MATCH(UsagePerHour!SJ$4,Sales!$D$3:$ABF$3,0))/SJ$2*INDEX(Usage!$D$5:$ABF$11,MATCH(UsagePerHour!$B$52,Usage!$C$5:$C$11,0),MATCH(UsagePerHour!SJ$4,Usage!$D$3:$ABF$3,0)),"")</f>
        <v/>
      </c>
      <c r="SK61" s="6" t="str">
        <f>IFERROR(INDEX(Sales!$D$5:$ABF$18,MATCH(UsagePerHour!$B61,Sales!$C$5:$C$18,0),MATCH(UsagePerHour!SK$4,Sales!$D$3:$ABF$3,0))/SK$2*INDEX(Usage!$D$5:$ABF$11,MATCH(UsagePerHour!$B$52,Usage!$C$5:$C$11,0),MATCH(UsagePerHour!SK$4,Usage!$D$3:$ABF$3,0)),"")</f>
        <v/>
      </c>
      <c r="SL61" s="6" t="str">
        <f>IFERROR(INDEX(Sales!$D$5:$ABF$18,MATCH(UsagePerHour!$B61,Sales!$C$5:$C$18,0),MATCH(UsagePerHour!SL$4,Sales!$D$3:$ABF$3,0))/SL$2*INDEX(Usage!$D$5:$ABF$11,MATCH(UsagePerHour!$B$52,Usage!$C$5:$C$11,0),MATCH(UsagePerHour!SL$4,Usage!$D$3:$ABF$3,0)),"")</f>
        <v/>
      </c>
      <c r="SM61" s="6" t="str">
        <f>IFERROR(INDEX(Sales!$D$5:$ABF$18,MATCH(UsagePerHour!$B61,Sales!$C$5:$C$18,0),MATCH(UsagePerHour!SM$4,Sales!$D$3:$ABF$3,0))/SM$2*INDEX(Usage!$D$5:$ABF$11,MATCH(UsagePerHour!$B$52,Usage!$C$5:$C$11,0),MATCH(UsagePerHour!SM$4,Usage!$D$3:$ABF$3,0)),"")</f>
        <v/>
      </c>
      <c r="SN61" s="6" t="str">
        <f>IFERROR(INDEX(Sales!$D$5:$ABF$18,MATCH(UsagePerHour!$B61,Sales!$C$5:$C$18,0),MATCH(UsagePerHour!SN$4,Sales!$D$3:$ABF$3,0))/SN$2*INDEX(Usage!$D$5:$ABF$11,MATCH(UsagePerHour!$B$52,Usage!$C$5:$C$11,0),MATCH(UsagePerHour!SN$4,Usage!$D$3:$ABF$3,0)),"")</f>
        <v/>
      </c>
      <c r="SO61" s="6" t="str">
        <f>IFERROR(INDEX(Sales!$D$5:$ABF$18,MATCH(UsagePerHour!$B61,Sales!$C$5:$C$18,0),MATCH(UsagePerHour!SO$4,Sales!$D$3:$ABF$3,0))/SO$2*INDEX(Usage!$D$5:$ABF$11,MATCH(UsagePerHour!$B$52,Usage!$C$5:$C$11,0),MATCH(UsagePerHour!SO$4,Usage!$D$3:$ABF$3,0)),"")</f>
        <v/>
      </c>
      <c r="SP61" s="6" t="str">
        <f>IFERROR(INDEX(Sales!$D$5:$ABF$18,MATCH(UsagePerHour!$B61,Sales!$C$5:$C$18,0),MATCH(UsagePerHour!SP$4,Sales!$D$3:$ABF$3,0))/SP$2*INDEX(Usage!$D$5:$ABF$11,MATCH(UsagePerHour!$B$52,Usage!$C$5:$C$11,0),MATCH(UsagePerHour!SP$4,Usage!$D$3:$ABF$3,0)),"")</f>
        <v/>
      </c>
      <c r="SQ61" s="6" t="str">
        <f>IFERROR(INDEX(Sales!$D$5:$ABF$18,MATCH(UsagePerHour!$B61,Sales!$C$5:$C$18,0),MATCH(UsagePerHour!SQ$4,Sales!$D$3:$ABF$3,0))/SQ$2*INDEX(Usage!$D$5:$ABF$11,MATCH(UsagePerHour!$B$52,Usage!$C$5:$C$11,0),MATCH(UsagePerHour!SQ$4,Usage!$D$3:$ABF$3,0)),"")</f>
        <v/>
      </c>
      <c r="SR61" s="6" t="str">
        <f>IFERROR(INDEX(Sales!$D$5:$ABF$18,MATCH(UsagePerHour!$B61,Sales!$C$5:$C$18,0),MATCH(UsagePerHour!SR$4,Sales!$D$3:$ABF$3,0))/SR$2*INDEX(Usage!$D$5:$ABF$11,MATCH(UsagePerHour!$B$52,Usage!$C$5:$C$11,0),MATCH(UsagePerHour!SR$4,Usage!$D$3:$ABF$3,0)),"")</f>
        <v/>
      </c>
      <c r="SS61" s="6" t="str">
        <f>IFERROR(INDEX(Sales!$D$5:$ABF$18,MATCH(UsagePerHour!$B61,Sales!$C$5:$C$18,0),MATCH(UsagePerHour!SS$4,Sales!$D$3:$ABF$3,0))/SS$2*INDEX(Usage!$D$5:$ABF$11,MATCH(UsagePerHour!$B$52,Usage!$C$5:$C$11,0),MATCH(UsagePerHour!SS$4,Usage!$D$3:$ABF$3,0)),"")</f>
        <v/>
      </c>
      <c r="ST61" s="6" t="str">
        <f>IFERROR(INDEX(Sales!$D$5:$ABF$18,MATCH(UsagePerHour!$B61,Sales!$C$5:$C$18,0),MATCH(UsagePerHour!ST$4,Sales!$D$3:$ABF$3,0))/ST$2*INDEX(Usage!$D$5:$ABF$11,MATCH(UsagePerHour!$B$52,Usage!$C$5:$C$11,0),MATCH(UsagePerHour!ST$4,Usage!$D$3:$ABF$3,0)),"")</f>
        <v/>
      </c>
      <c r="SU61" s="6" t="str">
        <f>IFERROR(INDEX(Sales!$D$5:$ABF$18,MATCH(UsagePerHour!$B61,Sales!$C$5:$C$18,0),MATCH(UsagePerHour!SU$4,Sales!$D$3:$ABF$3,0))/SU$2*INDEX(Usage!$D$5:$ABF$11,MATCH(UsagePerHour!$B$52,Usage!$C$5:$C$11,0),MATCH(UsagePerHour!SU$4,Usage!$D$3:$ABF$3,0)),"")</f>
        <v/>
      </c>
      <c r="SV61" s="6" t="str">
        <f>IFERROR(INDEX(Sales!$D$5:$ABF$18,MATCH(UsagePerHour!$B61,Sales!$C$5:$C$18,0),MATCH(UsagePerHour!SV$4,Sales!$D$3:$ABF$3,0))/SV$2*INDEX(Usage!$D$5:$ABF$11,MATCH(UsagePerHour!$B$52,Usage!$C$5:$C$11,0),MATCH(UsagePerHour!SV$4,Usage!$D$3:$ABF$3,0)),"")</f>
        <v/>
      </c>
      <c r="SW61" s="6" t="str">
        <f>IFERROR(INDEX(Sales!$D$5:$ABF$18,MATCH(UsagePerHour!$B61,Sales!$C$5:$C$18,0),MATCH(UsagePerHour!SW$4,Sales!$D$3:$ABF$3,0))/SW$2*INDEX(Usage!$D$5:$ABF$11,MATCH(UsagePerHour!$B$52,Usage!$C$5:$C$11,0),MATCH(UsagePerHour!SW$4,Usage!$D$3:$ABF$3,0)),"")</f>
        <v/>
      </c>
      <c r="SX61" s="6" t="str">
        <f>IFERROR(INDEX(Sales!$D$5:$ABF$18,MATCH(UsagePerHour!$B61,Sales!$C$5:$C$18,0),MATCH(UsagePerHour!SX$4,Sales!$D$3:$ABF$3,0))/SX$2*INDEX(Usage!$D$5:$ABF$11,MATCH(UsagePerHour!$B$52,Usage!$C$5:$C$11,0),MATCH(UsagePerHour!SX$4,Usage!$D$3:$ABF$3,0)),"")</f>
        <v/>
      </c>
      <c r="SY61" s="6" t="str">
        <f>IFERROR(INDEX(Sales!$D$5:$ABF$18,MATCH(UsagePerHour!$B61,Sales!$C$5:$C$18,0),MATCH(UsagePerHour!SY$4,Sales!$D$3:$ABF$3,0))/SY$2*INDEX(Usage!$D$5:$ABF$11,MATCH(UsagePerHour!$B$52,Usage!$C$5:$C$11,0),MATCH(UsagePerHour!SY$4,Usage!$D$3:$ABF$3,0)),"")</f>
        <v/>
      </c>
      <c r="SZ61" s="6" t="str">
        <f>IFERROR(INDEX(Sales!$D$5:$ABF$18,MATCH(UsagePerHour!$B61,Sales!$C$5:$C$18,0),MATCH(UsagePerHour!SZ$4,Sales!$D$3:$ABF$3,0))/SZ$2*INDEX(Usage!$D$5:$ABF$11,MATCH(UsagePerHour!$B$52,Usage!$C$5:$C$11,0),MATCH(UsagePerHour!SZ$4,Usage!$D$3:$ABF$3,0)),"")</f>
        <v/>
      </c>
      <c r="TA61" s="6" t="str">
        <f>IFERROR(INDEX(Sales!$D$5:$ABF$18,MATCH(UsagePerHour!$B61,Sales!$C$5:$C$18,0),MATCH(UsagePerHour!TA$4,Sales!$D$3:$ABF$3,0))/TA$2*INDEX(Usage!$D$5:$ABF$11,MATCH(UsagePerHour!$B$52,Usage!$C$5:$C$11,0),MATCH(UsagePerHour!TA$4,Usage!$D$3:$ABF$3,0)),"")</f>
        <v/>
      </c>
      <c r="TB61" s="6" t="str">
        <f>IFERROR(INDEX(Sales!$D$5:$ABF$18,MATCH(UsagePerHour!$B61,Sales!$C$5:$C$18,0),MATCH(UsagePerHour!TB$4,Sales!$D$3:$ABF$3,0))/TB$2*INDEX(Usage!$D$5:$ABF$11,MATCH(UsagePerHour!$B$52,Usage!$C$5:$C$11,0),MATCH(UsagePerHour!TB$4,Usage!$D$3:$ABF$3,0)),"")</f>
        <v/>
      </c>
      <c r="TC61" s="6" t="str">
        <f>IFERROR(INDEX(Sales!$D$5:$ABF$18,MATCH(UsagePerHour!$B61,Sales!$C$5:$C$18,0),MATCH(UsagePerHour!TC$4,Sales!$D$3:$ABF$3,0))/TC$2*INDEX(Usage!$D$5:$ABF$11,MATCH(UsagePerHour!$B$52,Usage!$C$5:$C$11,0),MATCH(UsagePerHour!TC$4,Usage!$D$3:$ABF$3,0)),"")</f>
        <v/>
      </c>
      <c r="TD61" s="6" t="str">
        <f>IFERROR(INDEX(Sales!$D$5:$ABF$18,MATCH(UsagePerHour!$B61,Sales!$C$5:$C$18,0),MATCH(UsagePerHour!TD$4,Sales!$D$3:$ABF$3,0))/TD$2*INDEX(Usage!$D$5:$ABF$11,MATCH(UsagePerHour!$B$52,Usage!$C$5:$C$11,0),MATCH(UsagePerHour!TD$4,Usage!$D$3:$ABF$3,0)),"")</f>
        <v/>
      </c>
      <c r="TE61" s="6" t="str">
        <f>IFERROR(INDEX(Sales!$D$5:$ABF$18,MATCH(UsagePerHour!$B61,Sales!$C$5:$C$18,0),MATCH(UsagePerHour!TE$4,Sales!$D$3:$ABF$3,0))/TE$2*INDEX(Usage!$D$5:$ABF$11,MATCH(UsagePerHour!$B$52,Usage!$C$5:$C$11,0),MATCH(UsagePerHour!TE$4,Usage!$D$3:$ABF$3,0)),"")</f>
        <v/>
      </c>
      <c r="TF61" s="6" t="str">
        <f>IFERROR(INDEX(Sales!$D$5:$ABF$18,MATCH(UsagePerHour!$B61,Sales!$C$5:$C$18,0),MATCH(UsagePerHour!TF$4,Sales!$D$3:$ABF$3,0))/TF$2*INDEX(Usage!$D$5:$ABF$11,MATCH(UsagePerHour!$B$52,Usage!$C$5:$C$11,0),MATCH(UsagePerHour!TF$4,Usage!$D$3:$ABF$3,0)),"")</f>
        <v/>
      </c>
      <c r="TG61" s="6" t="str">
        <f>IFERROR(INDEX(Sales!$D$5:$ABF$18,MATCH(UsagePerHour!$B61,Sales!$C$5:$C$18,0),MATCH(UsagePerHour!TG$4,Sales!$D$3:$ABF$3,0))/TG$2*INDEX(Usage!$D$5:$ABF$11,MATCH(UsagePerHour!$B$52,Usage!$C$5:$C$11,0),MATCH(UsagePerHour!TG$4,Usage!$D$3:$ABF$3,0)),"")</f>
        <v/>
      </c>
      <c r="TH61" s="6" t="str">
        <f>IFERROR(INDEX(Sales!$D$5:$ABF$18,MATCH(UsagePerHour!$B61,Sales!$C$5:$C$18,0),MATCH(UsagePerHour!TH$4,Sales!$D$3:$ABF$3,0))/TH$2*INDEX(Usage!$D$5:$ABF$11,MATCH(UsagePerHour!$B$52,Usage!$C$5:$C$11,0),MATCH(UsagePerHour!TH$4,Usage!$D$3:$ABF$3,0)),"")</f>
        <v/>
      </c>
      <c r="TI61" s="6" t="str">
        <f>IFERROR(INDEX(Sales!$D$5:$ABF$18,MATCH(UsagePerHour!$B61,Sales!$C$5:$C$18,0),MATCH(UsagePerHour!TI$4,Sales!$D$3:$ABF$3,0))/TI$2*INDEX(Usage!$D$5:$ABF$11,MATCH(UsagePerHour!$B$52,Usage!$C$5:$C$11,0),MATCH(UsagePerHour!TI$4,Usage!$D$3:$ABF$3,0)),"")</f>
        <v/>
      </c>
      <c r="TJ61" s="6" t="str">
        <f>IFERROR(INDEX(Sales!$D$5:$ABF$18,MATCH(UsagePerHour!$B61,Sales!$C$5:$C$18,0),MATCH(UsagePerHour!TJ$4,Sales!$D$3:$ABF$3,0))/TJ$2*INDEX(Usage!$D$5:$ABF$11,MATCH(UsagePerHour!$B$52,Usage!$C$5:$C$11,0),MATCH(UsagePerHour!TJ$4,Usage!$D$3:$ABF$3,0)),"")</f>
        <v/>
      </c>
      <c r="TK61" s="6" t="str">
        <f>IFERROR(INDEX(Sales!$D$5:$ABF$18,MATCH(UsagePerHour!$B61,Sales!$C$5:$C$18,0),MATCH(UsagePerHour!TK$4,Sales!$D$3:$ABF$3,0))/TK$2*INDEX(Usage!$D$5:$ABF$11,MATCH(UsagePerHour!$B$52,Usage!$C$5:$C$11,0),MATCH(UsagePerHour!TK$4,Usage!$D$3:$ABF$3,0)),"")</f>
        <v/>
      </c>
      <c r="TL61" s="6" t="str">
        <f>IFERROR(INDEX(Sales!$D$5:$ABF$18,MATCH(UsagePerHour!$B61,Sales!$C$5:$C$18,0),MATCH(UsagePerHour!TL$4,Sales!$D$3:$ABF$3,0))/TL$2*INDEX(Usage!$D$5:$ABF$11,MATCH(UsagePerHour!$B$52,Usage!$C$5:$C$11,0),MATCH(UsagePerHour!TL$4,Usage!$D$3:$ABF$3,0)),"")</f>
        <v/>
      </c>
      <c r="TM61" s="6" t="str">
        <f>IFERROR(INDEX(Sales!$D$5:$ABF$18,MATCH(UsagePerHour!$B61,Sales!$C$5:$C$18,0),MATCH(UsagePerHour!TM$4,Sales!$D$3:$ABF$3,0))/TM$2*INDEX(Usage!$D$5:$ABF$11,MATCH(UsagePerHour!$B$52,Usage!$C$5:$C$11,0),MATCH(UsagePerHour!TM$4,Usage!$D$3:$ABF$3,0)),"")</f>
        <v/>
      </c>
      <c r="TN61" s="6" t="str">
        <f>IFERROR(INDEX(Sales!$D$5:$ABF$18,MATCH(UsagePerHour!$B61,Sales!$C$5:$C$18,0),MATCH(UsagePerHour!TN$4,Sales!$D$3:$ABF$3,0))/TN$2*INDEX(Usage!$D$5:$ABF$11,MATCH(UsagePerHour!$B$52,Usage!$C$5:$C$11,0),MATCH(UsagePerHour!TN$4,Usage!$D$3:$ABF$3,0)),"")</f>
        <v/>
      </c>
      <c r="TO61" s="6" t="str">
        <f>IFERROR(INDEX(Sales!$D$5:$ABF$18,MATCH(UsagePerHour!$B61,Sales!$C$5:$C$18,0),MATCH(UsagePerHour!TO$4,Sales!$D$3:$ABF$3,0))/TO$2*INDEX(Usage!$D$5:$ABF$11,MATCH(UsagePerHour!$B$52,Usage!$C$5:$C$11,0),MATCH(UsagePerHour!TO$4,Usage!$D$3:$ABF$3,0)),"")</f>
        <v/>
      </c>
      <c r="TP61" s="6" t="str">
        <f>IFERROR(INDEX(Sales!$D$5:$ABF$18,MATCH(UsagePerHour!$B61,Sales!$C$5:$C$18,0),MATCH(UsagePerHour!TP$4,Sales!$D$3:$ABF$3,0))/TP$2*INDEX(Usage!$D$5:$ABF$11,MATCH(UsagePerHour!$B$52,Usage!$C$5:$C$11,0),MATCH(UsagePerHour!TP$4,Usage!$D$3:$ABF$3,0)),"")</f>
        <v/>
      </c>
      <c r="TQ61" s="6" t="str">
        <f>IFERROR(INDEX(Sales!$D$5:$ABF$18,MATCH(UsagePerHour!$B61,Sales!$C$5:$C$18,0),MATCH(UsagePerHour!TQ$4,Sales!$D$3:$ABF$3,0))/TQ$2*INDEX(Usage!$D$5:$ABF$11,MATCH(UsagePerHour!$B$52,Usage!$C$5:$C$11,0),MATCH(UsagePerHour!TQ$4,Usage!$D$3:$ABF$3,0)),"")</f>
        <v/>
      </c>
      <c r="TR61" s="6" t="str">
        <f>IFERROR(INDEX(Sales!$D$5:$ABF$18,MATCH(UsagePerHour!$B61,Sales!$C$5:$C$18,0),MATCH(UsagePerHour!TR$4,Sales!$D$3:$ABF$3,0))/TR$2*INDEX(Usage!$D$5:$ABF$11,MATCH(UsagePerHour!$B$52,Usage!$C$5:$C$11,0),MATCH(UsagePerHour!TR$4,Usage!$D$3:$ABF$3,0)),"")</f>
        <v/>
      </c>
      <c r="TS61" s="6" t="str">
        <f>IFERROR(INDEX(Sales!$D$5:$ABF$18,MATCH(UsagePerHour!$B61,Sales!$C$5:$C$18,0),MATCH(UsagePerHour!TS$4,Sales!$D$3:$ABF$3,0))/TS$2*INDEX(Usage!$D$5:$ABF$11,MATCH(UsagePerHour!$B$52,Usage!$C$5:$C$11,0),MATCH(UsagePerHour!TS$4,Usage!$D$3:$ABF$3,0)),"")</f>
        <v/>
      </c>
      <c r="TT61" s="6" t="str">
        <f>IFERROR(INDEX(Sales!$D$5:$ABF$18,MATCH(UsagePerHour!$B61,Sales!$C$5:$C$18,0),MATCH(UsagePerHour!TT$4,Sales!$D$3:$ABF$3,0))/TT$2*INDEX(Usage!$D$5:$ABF$11,MATCH(UsagePerHour!$B$52,Usage!$C$5:$C$11,0),MATCH(UsagePerHour!TT$4,Usage!$D$3:$ABF$3,0)),"")</f>
        <v/>
      </c>
      <c r="TU61" s="6" t="str">
        <f>IFERROR(INDEX(Sales!$D$5:$ABF$18,MATCH(UsagePerHour!$B61,Sales!$C$5:$C$18,0),MATCH(UsagePerHour!TU$4,Sales!$D$3:$ABF$3,0))/TU$2*INDEX(Usage!$D$5:$ABF$11,MATCH(UsagePerHour!$B$52,Usage!$C$5:$C$11,0),MATCH(UsagePerHour!TU$4,Usage!$D$3:$ABF$3,0)),"")</f>
        <v/>
      </c>
      <c r="TV61" s="6" t="str">
        <f>IFERROR(INDEX(Sales!$D$5:$ABF$18,MATCH(UsagePerHour!$B61,Sales!$C$5:$C$18,0),MATCH(UsagePerHour!TV$4,Sales!$D$3:$ABF$3,0))/TV$2*INDEX(Usage!$D$5:$ABF$11,MATCH(UsagePerHour!$B$52,Usage!$C$5:$C$11,0),MATCH(UsagePerHour!TV$4,Usage!$D$3:$ABF$3,0)),"")</f>
        <v/>
      </c>
      <c r="TW61" s="6" t="str">
        <f>IFERROR(INDEX(Sales!$D$5:$ABF$18,MATCH(UsagePerHour!$B61,Sales!$C$5:$C$18,0),MATCH(UsagePerHour!TW$4,Sales!$D$3:$ABF$3,0))/TW$2*INDEX(Usage!$D$5:$ABF$11,MATCH(UsagePerHour!$B$52,Usage!$C$5:$C$11,0),MATCH(UsagePerHour!TW$4,Usage!$D$3:$ABF$3,0)),"")</f>
        <v/>
      </c>
      <c r="TX61" s="6" t="str">
        <f>IFERROR(INDEX(Sales!$D$5:$ABF$18,MATCH(UsagePerHour!$B61,Sales!$C$5:$C$18,0),MATCH(UsagePerHour!TX$4,Sales!$D$3:$ABF$3,0))/TX$2*INDEX(Usage!$D$5:$ABF$11,MATCH(UsagePerHour!$B$52,Usage!$C$5:$C$11,0),MATCH(UsagePerHour!TX$4,Usage!$D$3:$ABF$3,0)),"")</f>
        <v/>
      </c>
      <c r="TY61" s="6" t="str">
        <f>IFERROR(INDEX(Sales!$D$5:$ABF$18,MATCH(UsagePerHour!$B61,Sales!$C$5:$C$18,0),MATCH(UsagePerHour!TY$4,Sales!$D$3:$ABF$3,0))/TY$2*INDEX(Usage!$D$5:$ABF$11,MATCH(UsagePerHour!$B$52,Usage!$C$5:$C$11,0),MATCH(UsagePerHour!TY$4,Usage!$D$3:$ABF$3,0)),"")</f>
        <v/>
      </c>
      <c r="TZ61" s="6" t="str">
        <f>IFERROR(INDEX(Sales!$D$5:$ABF$18,MATCH(UsagePerHour!$B61,Sales!$C$5:$C$18,0),MATCH(UsagePerHour!TZ$4,Sales!$D$3:$ABF$3,0))/TZ$2*INDEX(Usage!$D$5:$ABF$11,MATCH(UsagePerHour!$B$52,Usage!$C$5:$C$11,0),MATCH(UsagePerHour!TZ$4,Usage!$D$3:$ABF$3,0)),"")</f>
        <v/>
      </c>
      <c r="UA61" s="6" t="str">
        <f>IFERROR(INDEX(Sales!$D$5:$ABF$18,MATCH(UsagePerHour!$B61,Sales!$C$5:$C$18,0),MATCH(UsagePerHour!UA$4,Sales!$D$3:$ABF$3,0))/UA$2*INDEX(Usage!$D$5:$ABF$11,MATCH(UsagePerHour!$B$52,Usage!$C$5:$C$11,0),MATCH(UsagePerHour!UA$4,Usage!$D$3:$ABF$3,0)),"")</f>
        <v/>
      </c>
      <c r="UB61" s="6" t="str">
        <f>IFERROR(INDEX(Sales!$D$5:$ABF$18,MATCH(UsagePerHour!$B61,Sales!$C$5:$C$18,0),MATCH(UsagePerHour!UB$4,Sales!$D$3:$ABF$3,0))/UB$2*INDEX(Usage!$D$5:$ABF$11,MATCH(UsagePerHour!$B$52,Usage!$C$5:$C$11,0),MATCH(UsagePerHour!UB$4,Usage!$D$3:$ABF$3,0)),"")</f>
        <v/>
      </c>
      <c r="UC61" s="6" t="str">
        <f>IFERROR(INDEX(Sales!$D$5:$ABF$18,MATCH(UsagePerHour!$B61,Sales!$C$5:$C$18,0),MATCH(UsagePerHour!UC$4,Sales!$D$3:$ABF$3,0))/UC$2*INDEX(Usage!$D$5:$ABF$11,MATCH(UsagePerHour!$B$52,Usage!$C$5:$C$11,0),MATCH(UsagePerHour!UC$4,Usage!$D$3:$ABF$3,0)),"")</f>
        <v/>
      </c>
      <c r="UD61" s="6" t="str">
        <f>IFERROR(INDEX(Sales!$D$5:$ABF$18,MATCH(UsagePerHour!$B61,Sales!$C$5:$C$18,0),MATCH(UsagePerHour!UD$4,Sales!$D$3:$ABF$3,0))/UD$2*INDEX(Usage!$D$5:$ABF$11,MATCH(UsagePerHour!$B$52,Usage!$C$5:$C$11,0),MATCH(UsagePerHour!UD$4,Usage!$D$3:$ABF$3,0)),"")</f>
        <v/>
      </c>
      <c r="UE61" s="6" t="str">
        <f>IFERROR(INDEX(Sales!$D$5:$ABF$18,MATCH(UsagePerHour!$B61,Sales!$C$5:$C$18,0),MATCH(UsagePerHour!UE$4,Sales!$D$3:$ABF$3,0))/UE$2*INDEX(Usage!$D$5:$ABF$11,MATCH(UsagePerHour!$B$52,Usage!$C$5:$C$11,0),MATCH(UsagePerHour!UE$4,Usage!$D$3:$ABF$3,0)),"")</f>
        <v/>
      </c>
      <c r="UF61" s="6" t="str">
        <f>IFERROR(INDEX(Sales!$D$5:$ABF$18,MATCH(UsagePerHour!$B61,Sales!$C$5:$C$18,0),MATCH(UsagePerHour!UF$4,Sales!$D$3:$ABF$3,0))/UF$2*INDEX(Usage!$D$5:$ABF$11,MATCH(UsagePerHour!$B$52,Usage!$C$5:$C$11,0),MATCH(UsagePerHour!UF$4,Usage!$D$3:$ABF$3,0)),"")</f>
        <v/>
      </c>
      <c r="UG61" s="6" t="str">
        <f>IFERROR(INDEX(Sales!$D$5:$ABF$18,MATCH(UsagePerHour!$B61,Sales!$C$5:$C$18,0),MATCH(UsagePerHour!UG$4,Sales!$D$3:$ABF$3,0))/UG$2*INDEX(Usage!$D$5:$ABF$11,MATCH(UsagePerHour!$B$52,Usage!$C$5:$C$11,0),MATCH(UsagePerHour!UG$4,Usage!$D$3:$ABF$3,0)),"")</f>
        <v/>
      </c>
      <c r="UH61" s="6" t="str">
        <f>IFERROR(INDEX(Sales!$D$5:$ABF$18,MATCH(UsagePerHour!$B61,Sales!$C$5:$C$18,0),MATCH(UsagePerHour!UH$4,Sales!$D$3:$ABF$3,0))/UH$2*INDEX(Usage!$D$5:$ABF$11,MATCH(UsagePerHour!$B$52,Usage!$C$5:$C$11,0),MATCH(UsagePerHour!UH$4,Usage!$D$3:$ABF$3,0)),"")</f>
        <v/>
      </c>
      <c r="UI61" s="6" t="str">
        <f>IFERROR(INDEX(Sales!$D$5:$ABF$18,MATCH(UsagePerHour!$B61,Sales!$C$5:$C$18,0),MATCH(UsagePerHour!UI$4,Sales!$D$3:$ABF$3,0))/UI$2*INDEX(Usage!$D$5:$ABF$11,MATCH(UsagePerHour!$B$52,Usage!$C$5:$C$11,0),MATCH(UsagePerHour!UI$4,Usage!$D$3:$ABF$3,0)),"")</f>
        <v/>
      </c>
      <c r="UJ61" s="6" t="str">
        <f>IFERROR(INDEX(Sales!$D$5:$ABF$18,MATCH(UsagePerHour!$B61,Sales!$C$5:$C$18,0),MATCH(UsagePerHour!UJ$4,Sales!$D$3:$ABF$3,0))/UJ$2*INDEX(Usage!$D$5:$ABF$11,MATCH(UsagePerHour!$B$52,Usage!$C$5:$C$11,0),MATCH(UsagePerHour!UJ$4,Usage!$D$3:$ABF$3,0)),"")</f>
        <v/>
      </c>
      <c r="UK61" s="6" t="str">
        <f>IFERROR(INDEX(Sales!$D$5:$ABF$18,MATCH(UsagePerHour!$B61,Sales!$C$5:$C$18,0),MATCH(UsagePerHour!UK$4,Sales!$D$3:$ABF$3,0))/UK$2*INDEX(Usage!$D$5:$ABF$11,MATCH(UsagePerHour!$B$52,Usage!$C$5:$C$11,0),MATCH(UsagePerHour!UK$4,Usage!$D$3:$ABF$3,0)),"")</f>
        <v/>
      </c>
      <c r="UL61" s="6" t="str">
        <f>IFERROR(INDEX(Sales!$D$5:$ABF$18,MATCH(UsagePerHour!$B61,Sales!$C$5:$C$18,0),MATCH(UsagePerHour!UL$4,Sales!$D$3:$ABF$3,0))/UL$2*INDEX(Usage!$D$5:$ABF$11,MATCH(UsagePerHour!$B$52,Usage!$C$5:$C$11,0),MATCH(UsagePerHour!UL$4,Usage!$D$3:$ABF$3,0)),"")</f>
        <v/>
      </c>
      <c r="UM61" s="6" t="str">
        <f>IFERROR(INDEX(Sales!$D$5:$ABF$18,MATCH(UsagePerHour!$B61,Sales!$C$5:$C$18,0),MATCH(UsagePerHour!UM$4,Sales!$D$3:$ABF$3,0))/UM$2*INDEX(Usage!$D$5:$ABF$11,MATCH(UsagePerHour!$B$52,Usage!$C$5:$C$11,0),MATCH(UsagePerHour!UM$4,Usage!$D$3:$ABF$3,0)),"")</f>
        <v/>
      </c>
      <c r="UN61" s="6" t="str">
        <f>IFERROR(INDEX(Sales!$D$5:$ABF$18,MATCH(UsagePerHour!$B61,Sales!$C$5:$C$18,0),MATCH(UsagePerHour!UN$4,Sales!$D$3:$ABF$3,0))/UN$2*INDEX(Usage!$D$5:$ABF$11,MATCH(UsagePerHour!$B$52,Usage!$C$5:$C$11,0),MATCH(UsagePerHour!UN$4,Usage!$D$3:$ABF$3,0)),"")</f>
        <v/>
      </c>
      <c r="UO61" s="6" t="str">
        <f>IFERROR(INDEX(Sales!$D$5:$ABF$18,MATCH(UsagePerHour!$B61,Sales!$C$5:$C$18,0),MATCH(UsagePerHour!UO$4,Sales!$D$3:$ABF$3,0))/UO$2*INDEX(Usage!$D$5:$ABF$11,MATCH(UsagePerHour!$B$52,Usage!$C$5:$C$11,0),MATCH(UsagePerHour!UO$4,Usage!$D$3:$ABF$3,0)),"")</f>
        <v/>
      </c>
      <c r="UP61" s="6" t="str">
        <f>IFERROR(INDEX(Sales!$D$5:$ABF$18,MATCH(UsagePerHour!$B61,Sales!$C$5:$C$18,0),MATCH(UsagePerHour!UP$4,Sales!$D$3:$ABF$3,0))/UP$2*INDEX(Usage!$D$5:$ABF$11,MATCH(UsagePerHour!$B$52,Usage!$C$5:$C$11,0),MATCH(UsagePerHour!UP$4,Usage!$D$3:$ABF$3,0)),"")</f>
        <v/>
      </c>
      <c r="UQ61" s="6" t="str">
        <f>IFERROR(INDEX(Sales!$D$5:$ABF$18,MATCH(UsagePerHour!$B61,Sales!$C$5:$C$18,0),MATCH(UsagePerHour!UQ$4,Sales!$D$3:$ABF$3,0))/UQ$2*INDEX(Usage!$D$5:$ABF$11,MATCH(UsagePerHour!$B$52,Usage!$C$5:$C$11,0),MATCH(UsagePerHour!UQ$4,Usage!$D$3:$ABF$3,0)),"")</f>
        <v/>
      </c>
      <c r="UR61" s="6" t="str">
        <f>IFERROR(INDEX(Sales!$D$5:$ABF$18,MATCH(UsagePerHour!$B61,Sales!$C$5:$C$18,0),MATCH(UsagePerHour!UR$4,Sales!$D$3:$ABF$3,0))/UR$2*INDEX(Usage!$D$5:$ABF$11,MATCH(UsagePerHour!$B$52,Usage!$C$5:$C$11,0),MATCH(UsagePerHour!UR$4,Usage!$D$3:$ABF$3,0)),"")</f>
        <v/>
      </c>
      <c r="US61" s="6" t="str">
        <f>IFERROR(INDEX(Sales!$D$5:$ABF$18,MATCH(UsagePerHour!$B61,Sales!$C$5:$C$18,0),MATCH(UsagePerHour!US$4,Sales!$D$3:$ABF$3,0))/US$2*INDEX(Usage!$D$5:$ABF$11,MATCH(UsagePerHour!$B$52,Usage!$C$5:$C$11,0),MATCH(UsagePerHour!US$4,Usage!$D$3:$ABF$3,0)),"")</f>
        <v/>
      </c>
      <c r="UT61" s="6" t="str">
        <f>IFERROR(INDEX(Sales!$D$5:$ABF$18,MATCH(UsagePerHour!$B61,Sales!$C$5:$C$18,0),MATCH(UsagePerHour!UT$4,Sales!$D$3:$ABF$3,0))/UT$2*INDEX(Usage!$D$5:$ABF$11,MATCH(UsagePerHour!$B$52,Usage!$C$5:$C$11,0),MATCH(UsagePerHour!UT$4,Usage!$D$3:$ABF$3,0)),"")</f>
        <v/>
      </c>
      <c r="UU61" s="6" t="str">
        <f>IFERROR(INDEX(Sales!$D$5:$ABF$18,MATCH(UsagePerHour!$B61,Sales!$C$5:$C$18,0),MATCH(UsagePerHour!UU$4,Sales!$D$3:$ABF$3,0))/UU$2*INDEX(Usage!$D$5:$ABF$11,MATCH(UsagePerHour!$B$52,Usage!$C$5:$C$11,0),MATCH(UsagePerHour!UU$4,Usage!$D$3:$ABF$3,0)),"")</f>
        <v/>
      </c>
      <c r="UV61" s="6" t="str">
        <f>IFERROR(INDEX(Sales!$D$5:$ABF$18,MATCH(UsagePerHour!$B61,Sales!$C$5:$C$18,0),MATCH(UsagePerHour!UV$4,Sales!$D$3:$ABF$3,0))/UV$2*INDEX(Usage!$D$5:$ABF$11,MATCH(UsagePerHour!$B$52,Usage!$C$5:$C$11,0),MATCH(UsagePerHour!UV$4,Usage!$D$3:$ABF$3,0)),"")</f>
        <v/>
      </c>
      <c r="UW61" s="6" t="str">
        <f>IFERROR(INDEX(Sales!$D$5:$ABF$18,MATCH(UsagePerHour!$B61,Sales!$C$5:$C$18,0),MATCH(UsagePerHour!UW$4,Sales!$D$3:$ABF$3,0))/UW$2*INDEX(Usage!$D$5:$ABF$11,MATCH(UsagePerHour!$B$52,Usage!$C$5:$C$11,0),MATCH(UsagePerHour!UW$4,Usage!$D$3:$ABF$3,0)),"")</f>
        <v/>
      </c>
      <c r="UX61" s="6" t="str">
        <f>IFERROR(INDEX(Sales!$D$5:$ABF$18,MATCH(UsagePerHour!$B61,Sales!$C$5:$C$18,0),MATCH(UsagePerHour!UX$4,Sales!$D$3:$ABF$3,0))/UX$2*INDEX(Usage!$D$5:$ABF$11,MATCH(UsagePerHour!$B$52,Usage!$C$5:$C$11,0),MATCH(UsagePerHour!UX$4,Usage!$D$3:$ABF$3,0)),"")</f>
        <v/>
      </c>
      <c r="UY61" s="6" t="str">
        <f>IFERROR(INDEX(Sales!$D$5:$ABF$18,MATCH(UsagePerHour!$B61,Sales!$C$5:$C$18,0),MATCH(UsagePerHour!UY$4,Sales!$D$3:$ABF$3,0))/UY$2*INDEX(Usage!$D$5:$ABF$11,MATCH(UsagePerHour!$B$52,Usage!$C$5:$C$11,0),MATCH(UsagePerHour!UY$4,Usage!$D$3:$ABF$3,0)),"")</f>
        <v/>
      </c>
      <c r="UZ61" s="6" t="str">
        <f>IFERROR(INDEX(Sales!$D$5:$ABF$18,MATCH(UsagePerHour!$B61,Sales!$C$5:$C$18,0),MATCH(UsagePerHour!UZ$4,Sales!$D$3:$ABF$3,0))/UZ$2*INDEX(Usage!$D$5:$ABF$11,MATCH(UsagePerHour!$B$52,Usage!$C$5:$C$11,0),MATCH(UsagePerHour!UZ$4,Usage!$D$3:$ABF$3,0)),"")</f>
        <v/>
      </c>
      <c r="VA61" s="6" t="str">
        <f>IFERROR(INDEX(Sales!$D$5:$ABF$18,MATCH(UsagePerHour!$B61,Sales!$C$5:$C$18,0),MATCH(UsagePerHour!VA$4,Sales!$D$3:$ABF$3,0))/VA$2*INDEX(Usage!$D$5:$ABF$11,MATCH(UsagePerHour!$B$52,Usage!$C$5:$C$11,0),MATCH(UsagePerHour!VA$4,Usage!$D$3:$ABF$3,0)),"")</f>
        <v/>
      </c>
      <c r="VB61" s="6" t="str">
        <f>IFERROR(INDEX(Sales!$D$5:$ABF$18,MATCH(UsagePerHour!$B61,Sales!$C$5:$C$18,0),MATCH(UsagePerHour!VB$4,Sales!$D$3:$ABF$3,0))/VB$2*INDEX(Usage!$D$5:$ABF$11,MATCH(UsagePerHour!$B$52,Usage!$C$5:$C$11,0),MATCH(UsagePerHour!VB$4,Usage!$D$3:$ABF$3,0)),"")</f>
        <v/>
      </c>
      <c r="VC61" s="6" t="str">
        <f>IFERROR(INDEX(Sales!$D$5:$ABF$18,MATCH(UsagePerHour!$B61,Sales!$C$5:$C$18,0),MATCH(UsagePerHour!VC$4,Sales!$D$3:$ABF$3,0))/VC$2*INDEX(Usage!$D$5:$ABF$11,MATCH(UsagePerHour!$B$52,Usage!$C$5:$C$11,0),MATCH(UsagePerHour!VC$4,Usage!$D$3:$ABF$3,0)),"")</f>
        <v/>
      </c>
      <c r="VD61" s="6" t="str">
        <f>IFERROR(INDEX(Sales!$D$5:$ABF$18,MATCH(UsagePerHour!$B61,Sales!$C$5:$C$18,0),MATCH(UsagePerHour!VD$4,Sales!$D$3:$ABF$3,0))/VD$2*INDEX(Usage!$D$5:$ABF$11,MATCH(UsagePerHour!$B$52,Usage!$C$5:$C$11,0),MATCH(UsagePerHour!VD$4,Usage!$D$3:$ABF$3,0)),"")</f>
        <v/>
      </c>
      <c r="VE61" s="6" t="str">
        <f>IFERROR(INDEX(Sales!$D$5:$ABF$18,MATCH(UsagePerHour!$B61,Sales!$C$5:$C$18,0),MATCH(UsagePerHour!VE$4,Sales!$D$3:$ABF$3,0))/VE$2*INDEX(Usage!$D$5:$ABF$11,MATCH(UsagePerHour!$B$52,Usage!$C$5:$C$11,0),MATCH(UsagePerHour!VE$4,Usage!$D$3:$ABF$3,0)),"")</f>
        <v/>
      </c>
      <c r="VF61" s="6" t="str">
        <f>IFERROR(INDEX(Sales!$D$5:$ABF$18,MATCH(UsagePerHour!$B61,Sales!$C$5:$C$18,0),MATCH(UsagePerHour!VF$4,Sales!$D$3:$ABF$3,0))/VF$2*INDEX(Usage!$D$5:$ABF$11,MATCH(UsagePerHour!$B$52,Usage!$C$5:$C$11,0),MATCH(UsagePerHour!VF$4,Usage!$D$3:$ABF$3,0)),"")</f>
        <v/>
      </c>
      <c r="VG61" s="6" t="str">
        <f>IFERROR(INDEX(Sales!$D$5:$ABF$18,MATCH(UsagePerHour!$B61,Sales!$C$5:$C$18,0),MATCH(UsagePerHour!VG$4,Sales!$D$3:$ABF$3,0))/VG$2*INDEX(Usage!$D$5:$ABF$11,MATCH(UsagePerHour!$B$52,Usage!$C$5:$C$11,0),MATCH(UsagePerHour!VG$4,Usage!$D$3:$ABF$3,0)),"")</f>
        <v/>
      </c>
      <c r="VH61" s="6" t="str">
        <f>IFERROR(INDEX(Sales!$D$5:$ABF$18,MATCH(UsagePerHour!$B61,Sales!$C$5:$C$18,0),MATCH(UsagePerHour!VH$4,Sales!$D$3:$ABF$3,0))/VH$2*INDEX(Usage!$D$5:$ABF$11,MATCH(UsagePerHour!$B$52,Usage!$C$5:$C$11,0),MATCH(UsagePerHour!VH$4,Usage!$D$3:$ABF$3,0)),"")</f>
        <v/>
      </c>
      <c r="VI61" s="6" t="str">
        <f>IFERROR(INDEX(Sales!$D$5:$ABF$18,MATCH(UsagePerHour!$B61,Sales!$C$5:$C$18,0),MATCH(UsagePerHour!VI$4,Sales!$D$3:$ABF$3,0))/VI$2*INDEX(Usage!$D$5:$ABF$11,MATCH(UsagePerHour!$B$52,Usage!$C$5:$C$11,0),MATCH(UsagePerHour!VI$4,Usage!$D$3:$ABF$3,0)),"")</f>
        <v/>
      </c>
      <c r="VJ61" s="6" t="str">
        <f>IFERROR(INDEX(Sales!$D$5:$ABF$18,MATCH(UsagePerHour!$B61,Sales!$C$5:$C$18,0),MATCH(UsagePerHour!VJ$4,Sales!$D$3:$ABF$3,0))/VJ$2*INDEX(Usage!$D$5:$ABF$11,MATCH(UsagePerHour!$B$52,Usage!$C$5:$C$11,0),MATCH(UsagePerHour!VJ$4,Usage!$D$3:$ABF$3,0)),"")</f>
        <v/>
      </c>
      <c r="VK61" s="6" t="str">
        <f>IFERROR(INDEX(Sales!$D$5:$ABF$18,MATCH(UsagePerHour!$B61,Sales!$C$5:$C$18,0),MATCH(UsagePerHour!VK$4,Sales!$D$3:$ABF$3,0))/VK$2*INDEX(Usage!$D$5:$ABF$11,MATCH(UsagePerHour!$B$52,Usage!$C$5:$C$11,0),MATCH(UsagePerHour!VK$4,Usage!$D$3:$ABF$3,0)),"")</f>
        <v/>
      </c>
      <c r="VL61" s="6" t="str">
        <f>IFERROR(INDEX(Sales!$D$5:$ABF$18,MATCH(UsagePerHour!$B61,Sales!$C$5:$C$18,0),MATCH(UsagePerHour!VL$4,Sales!$D$3:$ABF$3,0))/VL$2*INDEX(Usage!$D$5:$ABF$11,MATCH(UsagePerHour!$B$52,Usage!$C$5:$C$11,0),MATCH(UsagePerHour!VL$4,Usage!$D$3:$ABF$3,0)),"")</f>
        <v/>
      </c>
      <c r="VM61" s="6" t="str">
        <f>IFERROR(INDEX(Sales!$D$5:$ABF$18,MATCH(UsagePerHour!$B61,Sales!$C$5:$C$18,0),MATCH(UsagePerHour!VM$4,Sales!$D$3:$ABF$3,0))/VM$2*INDEX(Usage!$D$5:$ABF$11,MATCH(UsagePerHour!$B$52,Usage!$C$5:$C$11,0),MATCH(UsagePerHour!VM$4,Usage!$D$3:$ABF$3,0)),"")</f>
        <v/>
      </c>
      <c r="VN61" s="6" t="str">
        <f>IFERROR(INDEX(Sales!$D$5:$ABF$18,MATCH(UsagePerHour!$B61,Sales!$C$5:$C$18,0),MATCH(UsagePerHour!VN$4,Sales!$D$3:$ABF$3,0))/VN$2*INDEX(Usage!$D$5:$ABF$11,MATCH(UsagePerHour!$B$52,Usage!$C$5:$C$11,0),MATCH(UsagePerHour!VN$4,Usage!$D$3:$ABF$3,0)),"")</f>
        <v/>
      </c>
      <c r="VO61" s="6" t="str">
        <f>IFERROR(INDEX(Sales!$D$5:$ABF$18,MATCH(UsagePerHour!$B61,Sales!$C$5:$C$18,0),MATCH(UsagePerHour!VO$4,Sales!$D$3:$ABF$3,0))/VO$2*INDEX(Usage!$D$5:$ABF$11,MATCH(UsagePerHour!$B$52,Usage!$C$5:$C$11,0),MATCH(UsagePerHour!VO$4,Usage!$D$3:$ABF$3,0)),"")</f>
        <v/>
      </c>
      <c r="VP61" s="6" t="str">
        <f>IFERROR(INDEX(Sales!$D$5:$ABF$18,MATCH(UsagePerHour!$B61,Sales!$C$5:$C$18,0),MATCH(UsagePerHour!VP$4,Sales!$D$3:$ABF$3,0))/VP$2*INDEX(Usage!$D$5:$ABF$11,MATCH(UsagePerHour!$B$52,Usage!$C$5:$C$11,0),MATCH(UsagePerHour!VP$4,Usage!$D$3:$ABF$3,0)),"")</f>
        <v/>
      </c>
      <c r="VQ61" s="6" t="str">
        <f>IFERROR(INDEX(Sales!$D$5:$ABF$18,MATCH(UsagePerHour!$B61,Sales!$C$5:$C$18,0),MATCH(UsagePerHour!VQ$4,Sales!$D$3:$ABF$3,0))/VQ$2*INDEX(Usage!$D$5:$ABF$11,MATCH(UsagePerHour!$B$52,Usage!$C$5:$C$11,0),MATCH(UsagePerHour!VQ$4,Usage!$D$3:$ABF$3,0)),"")</f>
        <v/>
      </c>
      <c r="VR61" s="6" t="str">
        <f>IFERROR(INDEX(Sales!$D$5:$ABF$18,MATCH(UsagePerHour!$B61,Sales!$C$5:$C$18,0),MATCH(UsagePerHour!VR$4,Sales!$D$3:$ABF$3,0))/VR$2*INDEX(Usage!$D$5:$ABF$11,MATCH(UsagePerHour!$B$52,Usage!$C$5:$C$11,0),MATCH(UsagePerHour!VR$4,Usage!$D$3:$ABF$3,0)),"")</f>
        <v/>
      </c>
      <c r="VS61" s="6" t="str">
        <f>IFERROR(INDEX(Sales!$D$5:$ABF$18,MATCH(UsagePerHour!$B61,Sales!$C$5:$C$18,0),MATCH(UsagePerHour!VS$4,Sales!$D$3:$ABF$3,0))/VS$2*INDEX(Usage!$D$5:$ABF$11,MATCH(UsagePerHour!$B$52,Usage!$C$5:$C$11,0),MATCH(UsagePerHour!VS$4,Usage!$D$3:$ABF$3,0)),"")</f>
        <v/>
      </c>
      <c r="VT61" s="6" t="str">
        <f>IFERROR(INDEX(Sales!$D$5:$ABF$18,MATCH(UsagePerHour!$B61,Sales!$C$5:$C$18,0),MATCH(UsagePerHour!VT$4,Sales!$D$3:$ABF$3,0))/VT$2*INDEX(Usage!$D$5:$ABF$11,MATCH(UsagePerHour!$B$52,Usage!$C$5:$C$11,0),MATCH(UsagePerHour!VT$4,Usage!$D$3:$ABF$3,0)),"")</f>
        <v/>
      </c>
      <c r="VU61" s="6" t="str">
        <f>IFERROR(INDEX(Sales!$D$5:$ABF$18,MATCH(UsagePerHour!$B61,Sales!$C$5:$C$18,0),MATCH(UsagePerHour!VU$4,Sales!$D$3:$ABF$3,0))/VU$2*INDEX(Usage!$D$5:$ABF$11,MATCH(UsagePerHour!$B$52,Usage!$C$5:$C$11,0),MATCH(UsagePerHour!VU$4,Usage!$D$3:$ABF$3,0)),"")</f>
        <v/>
      </c>
      <c r="VV61" s="6" t="str">
        <f>IFERROR(INDEX(Sales!$D$5:$ABF$18,MATCH(UsagePerHour!$B61,Sales!$C$5:$C$18,0),MATCH(UsagePerHour!VV$4,Sales!$D$3:$ABF$3,0))/VV$2*INDEX(Usage!$D$5:$ABF$11,MATCH(UsagePerHour!$B$52,Usage!$C$5:$C$11,0),MATCH(UsagePerHour!VV$4,Usage!$D$3:$ABF$3,0)),"")</f>
        <v/>
      </c>
      <c r="VW61" s="6" t="str">
        <f>IFERROR(INDEX(Sales!$D$5:$ABF$18,MATCH(UsagePerHour!$B61,Sales!$C$5:$C$18,0),MATCH(UsagePerHour!VW$4,Sales!$D$3:$ABF$3,0))/VW$2*INDEX(Usage!$D$5:$ABF$11,MATCH(UsagePerHour!$B$52,Usage!$C$5:$C$11,0),MATCH(UsagePerHour!VW$4,Usage!$D$3:$ABF$3,0)),"")</f>
        <v/>
      </c>
      <c r="VX61" s="6" t="str">
        <f>IFERROR(INDEX(Sales!$D$5:$ABF$18,MATCH(UsagePerHour!$B61,Sales!$C$5:$C$18,0),MATCH(UsagePerHour!VX$4,Sales!$D$3:$ABF$3,0))/VX$2*INDEX(Usage!$D$5:$ABF$11,MATCH(UsagePerHour!$B$52,Usage!$C$5:$C$11,0),MATCH(UsagePerHour!VX$4,Usage!$D$3:$ABF$3,0)),"")</f>
        <v/>
      </c>
      <c r="VY61" s="6" t="str">
        <f>IFERROR(INDEX(Sales!$D$5:$ABF$18,MATCH(UsagePerHour!$B61,Sales!$C$5:$C$18,0),MATCH(UsagePerHour!VY$4,Sales!$D$3:$ABF$3,0))/VY$2*INDEX(Usage!$D$5:$ABF$11,MATCH(UsagePerHour!$B$52,Usage!$C$5:$C$11,0),MATCH(UsagePerHour!VY$4,Usage!$D$3:$ABF$3,0)),"")</f>
        <v/>
      </c>
      <c r="VZ61" s="6" t="str">
        <f>IFERROR(INDEX(Sales!$D$5:$ABF$18,MATCH(UsagePerHour!$B61,Sales!$C$5:$C$18,0),MATCH(UsagePerHour!VZ$4,Sales!$D$3:$ABF$3,0))/VZ$2*INDEX(Usage!$D$5:$ABF$11,MATCH(UsagePerHour!$B$52,Usage!$C$5:$C$11,0),MATCH(UsagePerHour!VZ$4,Usage!$D$3:$ABF$3,0)),"")</f>
        <v/>
      </c>
      <c r="WA61" s="6" t="str">
        <f>IFERROR(INDEX(Sales!$D$5:$ABF$18,MATCH(UsagePerHour!$B61,Sales!$C$5:$C$18,0),MATCH(UsagePerHour!WA$4,Sales!$D$3:$ABF$3,0))/WA$2*INDEX(Usage!$D$5:$ABF$11,MATCH(UsagePerHour!$B$52,Usage!$C$5:$C$11,0),MATCH(UsagePerHour!WA$4,Usage!$D$3:$ABF$3,0)),"")</f>
        <v/>
      </c>
      <c r="WB61" s="6" t="str">
        <f>IFERROR(INDEX(Sales!$D$5:$ABF$18,MATCH(UsagePerHour!$B61,Sales!$C$5:$C$18,0),MATCH(UsagePerHour!WB$4,Sales!$D$3:$ABF$3,0))/WB$2*INDEX(Usage!$D$5:$ABF$11,MATCH(UsagePerHour!$B$52,Usage!$C$5:$C$11,0),MATCH(UsagePerHour!WB$4,Usage!$D$3:$ABF$3,0)),"")</f>
        <v/>
      </c>
      <c r="WC61" s="6" t="str">
        <f>IFERROR(INDEX(Sales!$D$5:$ABF$18,MATCH(UsagePerHour!$B61,Sales!$C$5:$C$18,0),MATCH(UsagePerHour!WC$4,Sales!$D$3:$ABF$3,0))/WC$2*INDEX(Usage!$D$5:$ABF$11,MATCH(UsagePerHour!$B$52,Usage!$C$5:$C$11,0),MATCH(UsagePerHour!WC$4,Usage!$D$3:$ABF$3,0)),"")</f>
        <v/>
      </c>
      <c r="WD61" s="6" t="str">
        <f>IFERROR(INDEX(Sales!$D$5:$ABF$18,MATCH(UsagePerHour!$B61,Sales!$C$5:$C$18,0),MATCH(UsagePerHour!WD$4,Sales!$D$3:$ABF$3,0))/WD$2*INDEX(Usage!$D$5:$ABF$11,MATCH(UsagePerHour!$B$52,Usage!$C$5:$C$11,0),MATCH(UsagePerHour!WD$4,Usage!$D$3:$ABF$3,0)),"")</f>
        <v/>
      </c>
      <c r="WE61" s="6" t="str">
        <f>IFERROR(INDEX(Sales!$D$5:$ABF$18,MATCH(UsagePerHour!$B61,Sales!$C$5:$C$18,0),MATCH(UsagePerHour!WE$4,Sales!$D$3:$ABF$3,0))/WE$2*INDEX(Usage!$D$5:$ABF$11,MATCH(UsagePerHour!$B$52,Usage!$C$5:$C$11,0),MATCH(UsagePerHour!WE$4,Usage!$D$3:$ABF$3,0)),"")</f>
        <v/>
      </c>
      <c r="WF61" s="6" t="str">
        <f>IFERROR(INDEX(Sales!$D$5:$ABF$18,MATCH(UsagePerHour!$B61,Sales!$C$5:$C$18,0),MATCH(UsagePerHour!WF$4,Sales!$D$3:$ABF$3,0))/WF$2*INDEX(Usage!$D$5:$ABF$11,MATCH(UsagePerHour!$B$52,Usage!$C$5:$C$11,0),MATCH(UsagePerHour!WF$4,Usage!$D$3:$ABF$3,0)),"")</f>
        <v/>
      </c>
      <c r="WG61" s="6" t="str">
        <f>IFERROR(INDEX(Sales!$D$5:$ABF$18,MATCH(UsagePerHour!$B61,Sales!$C$5:$C$18,0),MATCH(UsagePerHour!WG$4,Sales!$D$3:$ABF$3,0))/WG$2*INDEX(Usage!$D$5:$ABF$11,MATCH(UsagePerHour!$B$52,Usage!$C$5:$C$11,0),MATCH(UsagePerHour!WG$4,Usage!$D$3:$ABF$3,0)),"")</f>
        <v/>
      </c>
      <c r="WH61" s="6" t="str">
        <f>IFERROR(INDEX(Sales!$D$5:$ABF$18,MATCH(UsagePerHour!$B61,Sales!$C$5:$C$18,0),MATCH(UsagePerHour!WH$4,Sales!$D$3:$ABF$3,0))/WH$2*INDEX(Usage!$D$5:$ABF$11,MATCH(UsagePerHour!$B$52,Usage!$C$5:$C$11,0),MATCH(UsagePerHour!WH$4,Usage!$D$3:$ABF$3,0)),"")</f>
        <v/>
      </c>
      <c r="WI61" s="6" t="str">
        <f>IFERROR(INDEX(Sales!$D$5:$ABF$18,MATCH(UsagePerHour!$B61,Sales!$C$5:$C$18,0),MATCH(UsagePerHour!WI$4,Sales!$D$3:$ABF$3,0))/WI$2*INDEX(Usage!$D$5:$ABF$11,MATCH(UsagePerHour!$B$52,Usage!$C$5:$C$11,0),MATCH(UsagePerHour!WI$4,Usage!$D$3:$ABF$3,0)),"")</f>
        <v/>
      </c>
      <c r="WJ61" s="6" t="str">
        <f>IFERROR(INDEX(Sales!$D$5:$ABF$18,MATCH(UsagePerHour!$B61,Sales!$C$5:$C$18,0),MATCH(UsagePerHour!WJ$4,Sales!$D$3:$ABF$3,0))/WJ$2*INDEX(Usage!$D$5:$ABF$11,MATCH(UsagePerHour!$B$52,Usage!$C$5:$C$11,0),MATCH(UsagePerHour!WJ$4,Usage!$D$3:$ABF$3,0)),"")</f>
        <v/>
      </c>
      <c r="WK61" s="6" t="str">
        <f>IFERROR(INDEX(Sales!$D$5:$ABF$18,MATCH(UsagePerHour!$B61,Sales!$C$5:$C$18,0),MATCH(UsagePerHour!WK$4,Sales!$D$3:$ABF$3,0))/WK$2*INDEX(Usage!$D$5:$ABF$11,MATCH(UsagePerHour!$B$52,Usage!$C$5:$C$11,0),MATCH(UsagePerHour!WK$4,Usage!$D$3:$ABF$3,0)),"")</f>
        <v/>
      </c>
      <c r="WL61" s="6" t="str">
        <f>IFERROR(INDEX(Sales!$D$5:$ABF$18,MATCH(UsagePerHour!$B61,Sales!$C$5:$C$18,0),MATCH(UsagePerHour!WL$4,Sales!$D$3:$ABF$3,0))/WL$2*INDEX(Usage!$D$5:$ABF$11,MATCH(UsagePerHour!$B$52,Usage!$C$5:$C$11,0),MATCH(UsagePerHour!WL$4,Usage!$D$3:$ABF$3,0)),"")</f>
        <v/>
      </c>
      <c r="WM61" s="6" t="str">
        <f>IFERROR(INDEX(Sales!$D$5:$ABF$18,MATCH(UsagePerHour!$B61,Sales!$C$5:$C$18,0),MATCH(UsagePerHour!WM$4,Sales!$D$3:$ABF$3,0))/WM$2*INDEX(Usage!$D$5:$ABF$11,MATCH(UsagePerHour!$B$52,Usage!$C$5:$C$11,0),MATCH(UsagePerHour!WM$4,Usage!$D$3:$ABF$3,0)),"")</f>
        <v/>
      </c>
      <c r="WN61" s="6" t="str">
        <f>IFERROR(INDEX(Sales!$D$5:$ABF$18,MATCH(UsagePerHour!$B61,Sales!$C$5:$C$18,0),MATCH(UsagePerHour!WN$4,Sales!$D$3:$ABF$3,0))/WN$2*INDEX(Usage!$D$5:$ABF$11,MATCH(UsagePerHour!$B$52,Usage!$C$5:$C$11,0),MATCH(UsagePerHour!WN$4,Usage!$D$3:$ABF$3,0)),"")</f>
        <v/>
      </c>
      <c r="WO61" s="6" t="str">
        <f>IFERROR(INDEX(Sales!$D$5:$ABF$18,MATCH(UsagePerHour!$B61,Sales!$C$5:$C$18,0),MATCH(UsagePerHour!WO$4,Sales!$D$3:$ABF$3,0))/WO$2*INDEX(Usage!$D$5:$ABF$11,MATCH(UsagePerHour!$B$52,Usage!$C$5:$C$11,0),MATCH(UsagePerHour!WO$4,Usage!$D$3:$ABF$3,0)),"")</f>
        <v/>
      </c>
      <c r="WP61" s="6" t="str">
        <f>IFERROR(INDEX(Sales!$D$5:$ABF$18,MATCH(UsagePerHour!$B61,Sales!$C$5:$C$18,0),MATCH(UsagePerHour!WP$4,Sales!$D$3:$ABF$3,0))/WP$2*INDEX(Usage!$D$5:$ABF$11,MATCH(UsagePerHour!$B$52,Usage!$C$5:$C$11,0),MATCH(UsagePerHour!WP$4,Usage!$D$3:$ABF$3,0)),"")</f>
        <v/>
      </c>
      <c r="WQ61" s="6" t="str">
        <f>IFERROR(INDEX(Sales!$D$5:$ABF$18,MATCH(UsagePerHour!$B61,Sales!$C$5:$C$18,0),MATCH(UsagePerHour!WQ$4,Sales!$D$3:$ABF$3,0))/WQ$2*INDEX(Usage!$D$5:$ABF$11,MATCH(UsagePerHour!$B$52,Usage!$C$5:$C$11,0),MATCH(UsagePerHour!WQ$4,Usage!$D$3:$ABF$3,0)),"")</f>
        <v/>
      </c>
      <c r="WR61" s="6" t="str">
        <f>IFERROR(INDEX(Sales!$D$5:$ABF$18,MATCH(UsagePerHour!$B61,Sales!$C$5:$C$18,0),MATCH(UsagePerHour!WR$4,Sales!$D$3:$ABF$3,0))/WR$2*INDEX(Usage!$D$5:$ABF$11,MATCH(UsagePerHour!$B$52,Usage!$C$5:$C$11,0),MATCH(UsagePerHour!WR$4,Usage!$D$3:$ABF$3,0)),"")</f>
        <v/>
      </c>
      <c r="WS61" s="6" t="str">
        <f>IFERROR(INDEX(Sales!$D$5:$ABF$18,MATCH(UsagePerHour!$B61,Sales!$C$5:$C$18,0),MATCH(UsagePerHour!WS$4,Sales!$D$3:$ABF$3,0))/WS$2*INDEX(Usage!$D$5:$ABF$11,MATCH(UsagePerHour!$B$52,Usage!$C$5:$C$11,0),MATCH(UsagePerHour!WS$4,Usage!$D$3:$ABF$3,0)),"")</f>
        <v/>
      </c>
      <c r="WT61" s="6" t="str">
        <f>IFERROR(INDEX(Sales!$D$5:$ABF$18,MATCH(UsagePerHour!$B61,Sales!$C$5:$C$18,0),MATCH(UsagePerHour!WT$4,Sales!$D$3:$ABF$3,0))/WT$2*INDEX(Usage!$D$5:$ABF$11,MATCH(UsagePerHour!$B$52,Usage!$C$5:$C$11,0),MATCH(UsagePerHour!WT$4,Usage!$D$3:$ABF$3,0)),"")</f>
        <v/>
      </c>
      <c r="WU61" s="6" t="str">
        <f>IFERROR(INDEX(Sales!$D$5:$ABF$18,MATCH(UsagePerHour!$B61,Sales!$C$5:$C$18,0),MATCH(UsagePerHour!WU$4,Sales!$D$3:$ABF$3,0))/WU$2*INDEX(Usage!$D$5:$ABF$11,MATCH(UsagePerHour!$B$52,Usage!$C$5:$C$11,0),MATCH(UsagePerHour!WU$4,Usage!$D$3:$ABF$3,0)),"")</f>
        <v/>
      </c>
      <c r="WV61" s="6" t="str">
        <f>IFERROR(INDEX(Sales!$D$5:$ABF$18,MATCH(UsagePerHour!$B61,Sales!$C$5:$C$18,0),MATCH(UsagePerHour!WV$4,Sales!$D$3:$ABF$3,0))/WV$2*INDEX(Usage!$D$5:$ABF$11,MATCH(UsagePerHour!$B$52,Usage!$C$5:$C$11,0),MATCH(UsagePerHour!WV$4,Usage!$D$3:$ABF$3,0)),"")</f>
        <v/>
      </c>
      <c r="WW61" s="6" t="str">
        <f>IFERROR(INDEX(Sales!$D$5:$ABF$18,MATCH(UsagePerHour!$B61,Sales!$C$5:$C$18,0),MATCH(UsagePerHour!WW$4,Sales!$D$3:$ABF$3,0))/WW$2*INDEX(Usage!$D$5:$ABF$11,MATCH(UsagePerHour!$B$52,Usage!$C$5:$C$11,0),MATCH(UsagePerHour!WW$4,Usage!$D$3:$ABF$3,0)),"")</f>
        <v/>
      </c>
      <c r="WX61" s="6" t="str">
        <f>IFERROR(INDEX(Sales!$D$5:$ABF$18,MATCH(UsagePerHour!$B61,Sales!$C$5:$C$18,0),MATCH(UsagePerHour!WX$4,Sales!$D$3:$ABF$3,0))/WX$2*INDEX(Usage!$D$5:$ABF$11,MATCH(UsagePerHour!$B$52,Usage!$C$5:$C$11,0),MATCH(UsagePerHour!WX$4,Usage!$D$3:$ABF$3,0)),"")</f>
        <v/>
      </c>
      <c r="WY61" s="6" t="str">
        <f>IFERROR(INDEX(Sales!$D$5:$ABF$18,MATCH(UsagePerHour!$B61,Sales!$C$5:$C$18,0),MATCH(UsagePerHour!WY$4,Sales!$D$3:$ABF$3,0))/WY$2*INDEX(Usage!$D$5:$ABF$11,MATCH(UsagePerHour!$B$52,Usage!$C$5:$C$11,0),MATCH(UsagePerHour!WY$4,Usage!$D$3:$ABF$3,0)),"")</f>
        <v/>
      </c>
      <c r="WZ61" s="6" t="str">
        <f>IFERROR(INDEX(Sales!$D$5:$ABF$18,MATCH(UsagePerHour!$B61,Sales!$C$5:$C$18,0),MATCH(UsagePerHour!WZ$4,Sales!$D$3:$ABF$3,0))/WZ$2*INDEX(Usage!$D$5:$ABF$11,MATCH(UsagePerHour!$B$52,Usage!$C$5:$C$11,0),MATCH(UsagePerHour!WZ$4,Usage!$D$3:$ABF$3,0)),"")</f>
        <v/>
      </c>
      <c r="XA61" s="6" t="str">
        <f>IFERROR(INDEX(Sales!$D$5:$ABF$18,MATCH(UsagePerHour!$B61,Sales!$C$5:$C$18,0),MATCH(UsagePerHour!XA$4,Sales!$D$3:$ABF$3,0))/XA$2*INDEX(Usage!$D$5:$ABF$11,MATCH(UsagePerHour!$B$52,Usage!$C$5:$C$11,0),MATCH(UsagePerHour!XA$4,Usage!$D$3:$ABF$3,0)),"")</f>
        <v/>
      </c>
      <c r="XB61" s="6" t="str">
        <f>IFERROR(INDEX(Sales!$D$5:$ABF$18,MATCH(UsagePerHour!$B61,Sales!$C$5:$C$18,0),MATCH(UsagePerHour!XB$4,Sales!$D$3:$ABF$3,0))/XB$2*INDEX(Usage!$D$5:$ABF$11,MATCH(UsagePerHour!$B$52,Usage!$C$5:$C$11,0),MATCH(UsagePerHour!XB$4,Usage!$D$3:$ABF$3,0)),"")</f>
        <v/>
      </c>
      <c r="XC61" s="6" t="str">
        <f>IFERROR(INDEX(Sales!$D$5:$ABF$18,MATCH(UsagePerHour!$B61,Sales!$C$5:$C$18,0),MATCH(UsagePerHour!XC$4,Sales!$D$3:$ABF$3,0))/XC$2*INDEX(Usage!$D$5:$ABF$11,MATCH(UsagePerHour!$B$52,Usage!$C$5:$C$11,0),MATCH(UsagePerHour!XC$4,Usage!$D$3:$ABF$3,0)),"")</f>
        <v/>
      </c>
      <c r="XD61" s="6" t="str">
        <f>IFERROR(INDEX(Sales!$D$5:$ABF$18,MATCH(UsagePerHour!$B61,Sales!$C$5:$C$18,0),MATCH(UsagePerHour!XD$4,Sales!$D$3:$ABF$3,0))/XD$2*INDEX(Usage!$D$5:$ABF$11,MATCH(UsagePerHour!$B$52,Usage!$C$5:$C$11,0),MATCH(UsagePerHour!XD$4,Usage!$D$3:$ABF$3,0)),"")</f>
        <v/>
      </c>
      <c r="XE61" s="6" t="str">
        <f>IFERROR(INDEX(Sales!$D$5:$ABF$18,MATCH(UsagePerHour!$B61,Sales!$C$5:$C$18,0),MATCH(UsagePerHour!XE$4,Sales!$D$3:$ABF$3,0))/XE$2*INDEX(Usage!$D$5:$ABF$11,MATCH(UsagePerHour!$B$52,Usage!$C$5:$C$11,0),MATCH(UsagePerHour!XE$4,Usage!$D$3:$ABF$3,0)),"")</f>
        <v/>
      </c>
      <c r="XF61" s="6" t="str">
        <f>IFERROR(INDEX(Sales!$D$5:$ABF$18,MATCH(UsagePerHour!$B61,Sales!$C$5:$C$18,0),MATCH(UsagePerHour!XF$4,Sales!$D$3:$ABF$3,0))/XF$2*INDEX(Usage!$D$5:$ABF$11,MATCH(UsagePerHour!$B$52,Usage!$C$5:$C$11,0),MATCH(UsagePerHour!XF$4,Usage!$D$3:$ABF$3,0)),"")</f>
        <v/>
      </c>
      <c r="XG61" s="6" t="str">
        <f>IFERROR(INDEX(Sales!$D$5:$ABF$18,MATCH(UsagePerHour!$B61,Sales!$C$5:$C$18,0),MATCH(UsagePerHour!XG$4,Sales!$D$3:$ABF$3,0))/XG$2*INDEX(Usage!$D$5:$ABF$11,MATCH(UsagePerHour!$B$52,Usage!$C$5:$C$11,0),MATCH(UsagePerHour!XG$4,Usage!$D$3:$ABF$3,0)),"")</f>
        <v/>
      </c>
      <c r="XH61" s="6" t="str">
        <f>IFERROR(INDEX(Sales!$D$5:$ABF$18,MATCH(UsagePerHour!$B61,Sales!$C$5:$C$18,0),MATCH(UsagePerHour!XH$4,Sales!$D$3:$ABF$3,0))/XH$2*INDEX(Usage!$D$5:$ABF$11,MATCH(UsagePerHour!$B$52,Usage!$C$5:$C$11,0),MATCH(UsagePerHour!XH$4,Usage!$D$3:$ABF$3,0)),"")</f>
        <v/>
      </c>
      <c r="XI61" s="6" t="str">
        <f>IFERROR(INDEX(Sales!$D$5:$ABF$18,MATCH(UsagePerHour!$B61,Sales!$C$5:$C$18,0),MATCH(UsagePerHour!XI$4,Sales!$D$3:$ABF$3,0))/XI$2*INDEX(Usage!$D$5:$ABF$11,MATCH(UsagePerHour!$B$52,Usage!$C$5:$C$11,0),MATCH(UsagePerHour!XI$4,Usage!$D$3:$ABF$3,0)),"")</f>
        <v/>
      </c>
      <c r="XJ61" s="6" t="str">
        <f>IFERROR(INDEX(Sales!$D$5:$ABF$18,MATCH(UsagePerHour!$B61,Sales!$C$5:$C$18,0),MATCH(UsagePerHour!XJ$4,Sales!$D$3:$ABF$3,0))/XJ$2*INDEX(Usage!$D$5:$ABF$11,MATCH(UsagePerHour!$B$52,Usage!$C$5:$C$11,0),MATCH(UsagePerHour!XJ$4,Usage!$D$3:$ABF$3,0)),"")</f>
        <v/>
      </c>
      <c r="XK61" s="6" t="str">
        <f>IFERROR(INDEX(Sales!$D$5:$ABF$18,MATCH(UsagePerHour!$B61,Sales!$C$5:$C$18,0),MATCH(UsagePerHour!XK$4,Sales!$D$3:$ABF$3,0))/XK$2*INDEX(Usage!$D$5:$ABF$11,MATCH(UsagePerHour!$B$52,Usage!$C$5:$C$11,0),MATCH(UsagePerHour!XK$4,Usage!$D$3:$ABF$3,0)),"")</f>
        <v/>
      </c>
      <c r="XL61" s="6" t="str">
        <f>IFERROR(INDEX(Sales!$D$5:$ABF$18,MATCH(UsagePerHour!$B61,Sales!$C$5:$C$18,0),MATCH(UsagePerHour!XL$4,Sales!$D$3:$ABF$3,0))/XL$2*INDEX(Usage!$D$5:$ABF$11,MATCH(UsagePerHour!$B$52,Usage!$C$5:$C$11,0),MATCH(UsagePerHour!XL$4,Usage!$D$3:$ABF$3,0)),"")</f>
        <v/>
      </c>
      <c r="XM61" s="6" t="str">
        <f>IFERROR(INDEX(Sales!$D$5:$ABF$18,MATCH(UsagePerHour!$B61,Sales!$C$5:$C$18,0),MATCH(UsagePerHour!XM$4,Sales!$D$3:$ABF$3,0))/XM$2*INDEX(Usage!$D$5:$ABF$11,MATCH(UsagePerHour!$B$52,Usage!$C$5:$C$11,0),MATCH(UsagePerHour!XM$4,Usage!$D$3:$ABF$3,0)),"")</f>
        <v/>
      </c>
      <c r="XN61" s="6" t="str">
        <f>IFERROR(INDEX(Sales!$D$5:$ABF$18,MATCH(UsagePerHour!$B61,Sales!$C$5:$C$18,0),MATCH(UsagePerHour!XN$4,Sales!$D$3:$ABF$3,0))/XN$2*INDEX(Usage!$D$5:$ABF$11,MATCH(UsagePerHour!$B$52,Usage!$C$5:$C$11,0),MATCH(UsagePerHour!XN$4,Usage!$D$3:$ABF$3,0)),"")</f>
        <v/>
      </c>
      <c r="XO61" s="6" t="str">
        <f>IFERROR(INDEX(Sales!$D$5:$ABF$18,MATCH(UsagePerHour!$B61,Sales!$C$5:$C$18,0),MATCH(UsagePerHour!XO$4,Sales!$D$3:$ABF$3,0))/XO$2*INDEX(Usage!$D$5:$ABF$11,MATCH(UsagePerHour!$B$52,Usage!$C$5:$C$11,0),MATCH(UsagePerHour!XO$4,Usage!$D$3:$ABF$3,0)),"")</f>
        <v/>
      </c>
      <c r="XP61" s="6" t="str">
        <f>IFERROR(INDEX(Sales!$D$5:$ABF$18,MATCH(UsagePerHour!$B61,Sales!$C$5:$C$18,0),MATCH(UsagePerHour!XP$4,Sales!$D$3:$ABF$3,0))/XP$2*INDEX(Usage!$D$5:$ABF$11,MATCH(UsagePerHour!$B$52,Usage!$C$5:$C$11,0),MATCH(UsagePerHour!XP$4,Usage!$D$3:$ABF$3,0)),"")</f>
        <v/>
      </c>
      <c r="XQ61" s="6" t="str">
        <f>IFERROR(INDEX(Sales!$D$5:$ABF$18,MATCH(UsagePerHour!$B61,Sales!$C$5:$C$18,0),MATCH(UsagePerHour!XQ$4,Sales!$D$3:$ABF$3,0))/XQ$2*INDEX(Usage!$D$5:$ABF$11,MATCH(UsagePerHour!$B$52,Usage!$C$5:$C$11,0),MATCH(UsagePerHour!XQ$4,Usage!$D$3:$ABF$3,0)),"")</f>
        <v/>
      </c>
      <c r="XR61" s="6" t="str">
        <f>IFERROR(INDEX(Sales!$D$5:$ABF$18,MATCH(UsagePerHour!$B61,Sales!$C$5:$C$18,0),MATCH(UsagePerHour!XR$4,Sales!$D$3:$ABF$3,0))/XR$2*INDEX(Usage!$D$5:$ABF$11,MATCH(UsagePerHour!$B$52,Usage!$C$5:$C$11,0),MATCH(UsagePerHour!XR$4,Usage!$D$3:$ABF$3,0)),"")</f>
        <v/>
      </c>
      <c r="XS61" s="6" t="str">
        <f>IFERROR(INDEX(Sales!$D$5:$ABF$18,MATCH(UsagePerHour!$B61,Sales!$C$5:$C$18,0),MATCH(UsagePerHour!XS$4,Sales!$D$3:$ABF$3,0))/XS$2*INDEX(Usage!$D$5:$ABF$11,MATCH(UsagePerHour!$B$52,Usage!$C$5:$C$11,0),MATCH(UsagePerHour!XS$4,Usage!$D$3:$ABF$3,0)),"")</f>
        <v/>
      </c>
      <c r="XT61" s="6" t="str">
        <f>IFERROR(INDEX(Sales!$D$5:$ABF$18,MATCH(UsagePerHour!$B61,Sales!$C$5:$C$18,0),MATCH(UsagePerHour!XT$4,Sales!$D$3:$ABF$3,0))/XT$2*INDEX(Usage!$D$5:$ABF$11,MATCH(UsagePerHour!$B$52,Usage!$C$5:$C$11,0),MATCH(UsagePerHour!XT$4,Usage!$D$3:$ABF$3,0)),"")</f>
        <v/>
      </c>
      <c r="XU61" s="6" t="str">
        <f>IFERROR(INDEX(Sales!$D$5:$ABF$18,MATCH(UsagePerHour!$B61,Sales!$C$5:$C$18,0),MATCH(UsagePerHour!XU$4,Sales!$D$3:$ABF$3,0))/XU$2*INDEX(Usage!$D$5:$ABF$11,MATCH(UsagePerHour!$B$52,Usage!$C$5:$C$11,0),MATCH(UsagePerHour!XU$4,Usage!$D$3:$ABF$3,0)),"")</f>
        <v/>
      </c>
      <c r="XV61" s="6" t="str">
        <f>IFERROR(INDEX(Sales!$D$5:$ABF$18,MATCH(UsagePerHour!$B61,Sales!$C$5:$C$18,0),MATCH(UsagePerHour!XV$4,Sales!$D$3:$ABF$3,0))/XV$2*INDEX(Usage!$D$5:$ABF$11,MATCH(UsagePerHour!$B$52,Usage!$C$5:$C$11,0),MATCH(UsagePerHour!XV$4,Usage!$D$3:$ABF$3,0)),"")</f>
        <v/>
      </c>
      <c r="XW61" s="6" t="str">
        <f>IFERROR(INDEX(Sales!$D$5:$ABF$18,MATCH(UsagePerHour!$B61,Sales!$C$5:$C$18,0),MATCH(UsagePerHour!XW$4,Sales!$D$3:$ABF$3,0))/XW$2*INDEX(Usage!$D$5:$ABF$11,MATCH(UsagePerHour!$B$52,Usage!$C$5:$C$11,0),MATCH(UsagePerHour!XW$4,Usage!$D$3:$ABF$3,0)),"")</f>
        <v/>
      </c>
      <c r="XX61" s="6" t="str">
        <f>IFERROR(INDEX(Sales!$D$5:$ABF$18,MATCH(UsagePerHour!$B61,Sales!$C$5:$C$18,0),MATCH(UsagePerHour!XX$4,Sales!$D$3:$ABF$3,0))/XX$2*INDEX(Usage!$D$5:$ABF$11,MATCH(UsagePerHour!$B$52,Usage!$C$5:$C$11,0),MATCH(UsagePerHour!XX$4,Usage!$D$3:$ABF$3,0)),"")</f>
        <v/>
      </c>
      <c r="XY61" s="6" t="str">
        <f>IFERROR(INDEX(Sales!$D$5:$ABF$18,MATCH(UsagePerHour!$B61,Sales!$C$5:$C$18,0),MATCH(UsagePerHour!XY$4,Sales!$D$3:$ABF$3,0))/XY$2*INDEX(Usage!$D$5:$ABF$11,MATCH(UsagePerHour!$B$52,Usage!$C$5:$C$11,0),MATCH(UsagePerHour!XY$4,Usage!$D$3:$ABF$3,0)),"")</f>
        <v/>
      </c>
      <c r="XZ61" s="6" t="str">
        <f>IFERROR(INDEX(Sales!$D$5:$ABF$18,MATCH(UsagePerHour!$B61,Sales!$C$5:$C$18,0),MATCH(UsagePerHour!XZ$4,Sales!$D$3:$ABF$3,0))/XZ$2*INDEX(Usage!$D$5:$ABF$11,MATCH(UsagePerHour!$B$52,Usage!$C$5:$C$11,0),MATCH(UsagePerHour!XZ$4,Usage!$D$3:$ABF$3,0)),"")</f>
        <v/>
      </c>
      <c r="YA61" s="6" t="str">
        <f>IFERROR(INDEX(Sales!$D$5:$ABF$18,MATCH(UsagePerHour!$B61,Sales!$C$5:$C$18,0),MATCH(UsagePerHour!YA$4,Sales!$D$3:$ABF$3,0))/YA$2*INDEX(Usage!$D$5:$ABF$11,MATCH(UsagePerHour!$B$52,Usage!$C$5:$C$11,0),MATCH(UsagePerHour!YA$4,Usage!$D$3:$ABF$3,0)),"")</f>
        <v/>
      </c>
      <c r="YB61" s="6" t="str">
        <f>IFERROR(INDEX(Sales!$D$5:$ABF$18,MATCH(UsagePerHour!$B61,Sales!$C$5:$C$18,0),MATCH(UsagePerHour!YB$4,Sales!$D$3:$ABF$3,0))/YB$2*INDEX(Usage!$D$5:$ABF$11,MATCH(UsagePerHour!$B$52,Usage!$C$5:$C$11,0),MATCH(UsagePerHour!YB$4,Usage!$D$3:$ABF$3,0)),"")</f>
        <v/>
      </c>
      <c r="YC61" s="6" t="str">
        <f>IFERROR(INDEX(Sales!$D$5:$ABF$18,MATCH(UsagePerHour!$B61,Sales!$C$5:$C$18,0),MATCH(UsagePerHour!YC$4,Sales!$D$3:$ABF$3,0))/YC$2*INDEX(Usage!$D$5:$ABF$11,MATCH(UsagePerHour!$B$52,Usage!$C$5:$C$11,0),MATCH(UsagePerHour!YC$4,Usage!$D$3:$ABF$3,0)),"")</f>
        <v/>
      </c>
      <c r="YD61" s="6" t="str">
        <f>IFERROR(INDEX(Sales!$D$5:$ABF$18,MATCH(UsagePerHour!$B61,Sales!$C$5:$C$18,0),MATCH(UsagePerHour!YD$4,Sales!$D$3:$ABF$3,0))/YD$2*INDEX(Usage!$D$5:$ABF$11,MATCH(UsagePerHour!$B$52,Usage!$C$5:$C$11,0),MATCH(UsagePerHour!YD$4,Usage!$D$3:$ABF$3,0)),"")</f>
        <v/>
      </c>
      <c r="YE61" s="6" t="str">
        <f>IFERROR(INDEX(Sales!$D$5:$ABF$18,MATCH(UsagePerHour!$B61,Sales!$C$5:$C$18,0),MATCH(UsagePerHour!YE$4,Sales!$D$3:$ABF$3,0))/YE$2*INDEX(Usage!$D$5:$ABF$11,MATCH(UsagePerHour!$B$52,Usage!$C$5:$C$11,0),MATCH(UsagePerHour!YE$4,Usage!$D$3:$ABF$3,0)),"")</f>
        <v/>
      </c>
      <c r="YF61" s="6" t="str">
        <f>IFERROR(INDEX(Sales!$D$5:$ABF$18,MATCH(UsagePerHour!$B61,Sales!$C$5:$C$18,0),MATCH(UsagePerHour!YF$4,Sales!$D$3:$ABF$3,0))/YF$2*INDEX(Usage!$D$5:$ABF$11,MATCH(UsagePerHour!$B$52,Usage!$C$5:$C$11,0),MATCH(UsagePerHour!YF$4,Usage!$D$3:$ABF$3,0)),"")</f>
        <v/>
      </c>
      <c r="YG61" s="6" t="str">
        <f>IFERROR(INDEX(Sales!$D$5:$ABF$18,MATCH(UsagePerHour!$B61,Sales!$C$5:$C$18,0),MATCH(UsagePerHour!YG$4,Sales!$D$3:$ABF$3,0))/YG$2*INDEX(Usage!$D$5:$ABF$11,MATCH(UsagePerHour!$B$52,Usage!$C$5:$C$11,0),MATCH(UsagePerHour!YG$4,Usage!$D$3:$ABF$3,0)),"")</f>
        <v/>
      </c>
      <c r="YH61" s="6" t="str">
        <f>IFERROR(INDEX(Sales!$D$5:$ABF$18,MATCH(UsagePerHour!$B61,Sales!$C$5:$C$18,0),MATCH(UsagePerHour!YH$4,Sales!$D$3:$ABF$3,0))/YH$2*INDEX(Usage!$D$5:$ABF$11,MATCH(UsagePerHour!$B$52,Usage!$C$5:$C$11,0),MATCH(UsagePerHour!YH$4,Usage!$D$3:$ABF$3,0)),"")</f>
        <v/>
      </c>
      <c r="YI61" s="6" t="str">
        <f>IFERROR(INDEX(Sales!$D$5:$ABF$18,MATCH(UsagePerHour!$B61,Sales!$C$5:$C$18,0),MATCH(UsagePerHour!YI$4,Sales!$D$3:$ABF$3,0))/YI$2*INDEX(Usage!$D$5:$ABF$11,MATCH(UsagePerHour!$B$52,Usage!$C$5:$C$11,0),MATCH(UsagePerHour!YI$4,Usage!$D$3:$ABF$3,0)),"")</f>
        <v/>
      </c>
      <c r="YJ61" s="6" t="str">
        <f>IFERROR(INDEX(Sales!$D$5:$ABF$18,MATCH(UsagePerHour!$B61,Sales!$C$5:$C$18,0),MATCH(UsagePerHour!YJ$4,Sales!$D$3:$ABF$3,0))/YJ$2*INDEX(Usage!$D$5:$ABF$11,MATCH(UsagePerHour!$B$52,Usage!$C$5:$C$11,0),MATCH(UsagePerHour!YJ$4,Usage!$D$3:$ABF$3,0)),"")</f>
        <v/>
      </c>
      <c r="YK61" s="6" t="str">
        <f>IFERROR(INDEX(Sales!$D$5:$ABF$18,MATCH(UsagePerHour!$B61,Sales!$C$5:$C$18,0),MATCH(UsagePerHour!YK$4,Sales!$D$3:$ABF$3,0))/YK$2*INDEX(Usage!$D$5:$ABF$11,MATCH(UsagePerHour!$B$52,Usage!$C$5:$C$11,0),MATCH(UsagePerHour!YK$4,Usage!$D$3:$ABF$3,0)),"")</f>
        <v/>
      </c>
      <c r="YL61" s="6" t="str">
        <f>IFERROR(INDEX(Sales!$D$5:$ABF$18,MATCH(UsagePerHour!$B61,Sales!$C$5:$C$18,0),MATCH(UsagePerHour!YL$4,Sales!$D$3:$ABF$3,0))/YL$2*INDEX(Usage!$D$5:$ABF$11,MATCH(UsagePerHour!$B$52,Usage!$C$5:$C$11,0),MATCH(UsagePerHour!YL$4,Usage!$D$3:$ABF$3,0)),"")</f>
        <v/>
      </c>
      <c r="YM61" s="6" t="str">
        <f>IFERROR(INDEX(Sales!$D$5:$ABF$18,MATCH(UsagePerHour!$B61,Sales!$C$5:$C$18,0),MATCH(UsagePerHour!YM$4,Sales!$D$3:$ABF$3,0))/YM$2*INDEX(Usage!$D$5:$ABF$11,MATCH(UsagePerHour!$B$52,Usage!$C$5:$C$11,0),MATCH(UsagePerHour!YM$4,Usage!$D$3:$ABF$3,0)),"")</f>
        <v/>
      </c>
      <c r="YN61" s="6" t="str">
        <f>IFERROR(INDEX(Sales!$D$5:$ABF$18,MATCH(UsagePerHour!$B61,Sales!$C$5:$C$18,0),MATCH(UsagePerHour!YN$4,Sales!$D$3:$ABF$3,0))/YN$2*INDEX(Usage!$D$5:$ABF$11,MATCH(UsagePerHour!$B$52,Usage!$C$5:$C$11,0),MATCH(UsagePerHour!YN$4,Usage!$D$3:$ABF$3,0)),"")</f>
        <v/>
      </c>
      <c r="YO61" s="6" t="str">
        <f>IFERROR(INDEX(Sales!$D$5:$ABF$18,MATCH(UsagePerHour!$B61,Sales!$C$5:$C$18,0),MATCH(UsagePerHour!YO$4,Sales!$D$3:$ABF$3,0))/YO$2*INDEX(Usage!$D$5:$ABF$11,MATCH(UsagePerHour!$B$52,Usage!$C$5:$C$11,0),MATCH(UsagePerHour!YO$4,Usage!$D$3:$ABF$3,0)),"")</f>
        <v/>
      </c>
      <c r="YP61" s="6" t="str">
        <f>IFERROR(INDEX(Sales!$D$5:$ABF$18,MATCH(UsagePerHour!$B61,Sales!$C$5:$C$18,0),MATCH(UsagePerHour!YP$4,Sales!$D$3:$ABF$3,0))/YP$2*INDEX(Usage!$D$5:$ABF$11,MATCH(UsagePerHour!$B$52,Usage!$C$5:$C$11,0),MATCH(UsagePerHour!YP$4,Usage!$D$3:$ABF$3,0)),"")</f>
        <v/>
      </c>
      <c r="YQ61" s="6" t="str">
        <f>IFERROR(INDEX(Sales!$D$5:$ABF$18,MATCH(UsagePerHour!$B61,Sales!$C$5:$C$18,0),MATCH(UsagePerHour!YQ$4,Sales!$D$3:$ABF$3,0))/YQ$2*INDEX(Usage!$D$5:$ABF$11,MATCH(UsagePerHour!$B$52,Usage!$C$5:$C$11,0),MATCH(UsagePerHour!YQ$4,Usage!$D$3:$ABF$3,0)),"")</f>
        <v/>
      </c>
      <c r="YR61" s="6" t="str">
        <f>IFERROR(INDEX(Sales!$D$5:$ABF$18,MATCH(UsagePerHour!$B61,Sales!$C$5:$C$18,0),MATCH(UsagePerHour!YR$4,Sales!$D$3:$ABF$3,0))/YR$2*INDEX(Usage!$D$5:$ABF$11,MATCH(UsagePerHour!$B$52,Usage!$C$5:$C$11,0),MATCH(UsagePerHour!YR$4,Usage!$D$3:$ABF$3,0)),"")</f>
        <v/>
      </c>
      <c r="YS61" s="6" t="str">
        <f>IFERROR(INDEX(Sales!$D$5:$ABF$18,MATCH(UsagePerHour!$B61,Sales!$C$5:$C$18,0),MATCH(UsagePerHour!YS$4,Sales!$D$3:$ABF$3,0))/YS$2*INDEX(Usage!$D$5:$ABF$11,MATCH(UsagePerHour!$B$52,Usage!$C$5:$C$11,0),MATCH(UsagePerHour!YS$4,Usage!$D$3:$ABF$3,0)),"")</f>
        <v/>
      </c>
      <c r="YT61" s="6" t="str">
        <f>IFERROR(INDEX(Sales!$D$5:$ABF$18,MATCH(UsagePerHour!$B61,Sales!$C$5:$C$18,0),MATCH(UsagePerHour!YT$4,Sales!$D$3:$ABF$3,0))/YT$2*INDEX(Usage!$D$5:$ABF$11,MATCH(UsagePerHour!$B$52,Usage!$C$5:$C$11,0),MATCH(UsagePerHour!YT$4,Usage!$D$3:$ABF$3,0)),"")</f>
        <v/>
      </c>
      <c r="YU61" s="6" t="str">
        <f>IFERROR(INDEX(Sales!$D$5:$ABF$18,MATCH(UsagePerHour!$B61,Sales!$C$5:$C$18,0),MATCH(UsagePerHour!YU$4,Sales!$D$3:$ABF$3,0))/YU$2*INDEX(Usage!$D$5:$ABF$11,MATCH(UsagePerHour!$B$52,Usage!$C$5:$C$11,0),MATCH(UsagePerHour!YU$4,Usage!$D$3:$ABF$3,0)),"")</f>
        <v/>
      </c>
      <c r="YV61" s="6" t="str">
        <f>IFERROR(INDEX(Sales!$D$5:$ABF$18,MATCH(UsagePerHour!$B61,Sales!$C$5:$C$18,0),MATCH(UsagePerHour!YV$4,Sales!$D$3:$ABF$3,0))/YV$2*INDEX(Usage!$D$5:$ABF$11,MATCH(UsagePerHour!$B$52,Usage!$C$5:$C$11,0),MATCH(UsagePerHour!YV$4,Usage!$D$3:$ABF$3,0)),"")</f>
        <v/>
      </c>
      <c r="YW61" s="6" t="str">
        <f>IFERROR(INDEX(Sales!$D$5:$ABF$18,MATCH(UsagePerHour!$B61,Sales!$C$5:$C$18,0),MATCH(UsagePerHour!YW$4,Sales!$D$3:$ABF$3,0))/YW$2*INDEX(Usage!$D$5:$ABF$11,MATCH(UsagePerHour!$B$52,Usage!$C$5:$C$11,0),MATCH(UsagePerHour!YW$4,Usage!$D$3:$ABF$3,0)),"")</f>
        <v/>
      </c>
      <c r="YX61" s="6" t="str">
        <f>IFERROR(INDEX(Sales!$D$5:$ABF$18,MATCH(UsagePerHour!$B61,Sales!$C$5:$C$18,0),MATCH(UsagePerHour!YX$4,Sales!$D$3:$ABF$3,0))/YX$2*INDEX(Usage!$D$5:$ABF$11,MATCH(UsagePerHour!$B$52,Usage!$C$5:$C$11,0),MATCH(UsagePerHour!YX$4,Usage!$D$3:$ABF$3,0)),"")</f>
        <v/>
      </c>
      <c r="YY61" s="6" t="str">
        <f>IFERROR(INDEX(Sales!$D$5:$ABF$18,MATCH(UsagePerHour!$B61,Sales!$C$5:$C$18,0),MATCH(UsagePerHour!YY$4,Sales!$D$3:$ABF$3,0))/YY$2*INDEX(Usage!$D$5:$ABF$11,MATCH(UsagePerHour!$B$52,Usage!$C$5:$C$11,0),MATCH(UsagePerHour!YY$4,Usage!$D$3:$ABF$3,0)),"")</f>
        <v/>
      </c>
      <c r="YZ61" s="6" t="str">
        <f>IFERROR(INDEX(Sales!$D$5:$ABF$18,MATCH(UsagePerHour!$B61,Sales!$C$5:$C$18,0),MATCH(UsagePerHour!YZ$4,Sales!$D$3:$ABF$3,0))/YZ$2*INDEX(Usage!$D$5:$ABF$11,MATCH(UsagePerHour!$B$52,Usage!$C$5:$C$11,0),MATCH(UsagePerHour!YZ$4,Usage!$D$3:$ABF$3,0)),"")</f>
        <v/>
      </c>
      <c r="ZA61" s="6" t="str">
        <f>IFERROR(INDEX(Sales!$D$5:$ABF$18,MATCH(UsagePerHour!$B61,Sales!$C$5:$C$18,0),MATCH(UsagePerHour!ZA$4,Sales!$D$3:$ABF$3,0))/ZA$2*INDEX(Usage!$D$5:$ABF$11,MATCH(UsagePerHour!$B$52,Usage!$C$5:$C$11,0),MATCH(UsagePerHour!ZA$4,Usage!$D$3:$ABF$3,0)),"")</f>
        <v/>
      </c>
      <c r="ZB61" s="6" t="str">
        <f>IFERROR(INDEX(Sales!$D$5:$ABF$18,MATCH(UsagePerHour!$B61,Sales!$C$5:$C$18,0),MATCH(UsagePerHour!ZB$4,Sales!$D$3:$ABF$3,0))/ZB$2*INDEX(Usage!$D$5:$ABF$11,MATCH(UsagePerHour!$B$52,Usage!$C$5:$C$11,0),MATCH(UsagePerHour!ZB$4,Usage!$D$3:$ABF$3,0)),"")</f>
        <v/>
      </c>
      <c r="ZC61" s="6" t="str">
        <f>IFERROR(INDEX(Sales!$D$5:$ABF$18,MATCH(UsagePerHour!$B61,Sales!$C$5:$C$18,0),MATCH(UsagePerHour!ZC$4,Sales!$D$3:$ABF$3,0))/ZC$2*INDEX(Usage!$D$5:$ABF$11,MATCH(UsagePerHour!$B$52,Usage!$C$5:$C$11,0),MATCH(UsagePerHour!ZC$4,Usage!$D$3:$ABF$3,0)),"")</f>
        <v/>
      </c>
      <c r="ZD61" s="6" t="str">
        <f>IFERROR(INDEX(Sales!$D$5:$ABF$18,MATCH(UsagePerHour!$B61,Sales!$C$5:$C$18,0),MATCH(UsagePerHour!ZD$4,Sales!$D$3:$ABF$3,0))/ZD$2*INDEX(Usage!$D$5:$ABF$11,MATCH(UsagePerHour!$B$52,Usage!$C$5:$C$11,0),MATCH(UsagePerHour!ZD$4,Usage!$D$3:$ABF$3,0)),"")</f>
        <v/>
      </c>
      <c r="ZE61" s="6" t="str">
        <f>IFERROR(INDEX(Sales!$D$5:$ABF$18,MATCH(UsagePerHour!$B61,Sales!$C$5:$C$18,0),MATCH(UsagePerHour!ZE$4,Sales!$D$3:$ABF$3,0))/ZE$2*INDEX(Usage!$D$5:$ABF$11,MATCH(UsagePerHour!$B$52,Usage!$C$5:$C$11,0),MATCH(UsagePerHour!ZE$4,Usage!$D$3:$ABF$3,0)),"")</f>
        <v/>
      </c>
      <c r="ZF61" s="6" t="str">
        <f>IFERROR(INDEX(Sales!$D$5:$ABF$18,MATCH(UsagePerHour!$B61,Sales!$C$5:$C$18,0),MATCH(UsagePerHour!ZF$4,Sales!$D$3:$ABF$3,0))/ZF$2*INDEX(Usage!$D$5:$ABF$11,MATCH(UsagePerHour!$B$52,Usage!$C$5:$C$11,0),MATCH(UsagePerHour!ZF$4,Usage!$D$3:$ABF$3,0)),"")</f>
        <v/>
      </c>
      <c r="ZG61" s="6" t="str">
        <f>IFERROR(INDEX(Sales!$D$5:$ABF$18,MATCH(UsagePerHour!$B61,Sales!$C$5:$C$18,0),MATCH(UsagePerHour!ZG$4,Sales!$D$3:$ABF$3,0))/ZG$2*INDEX(Usage!$D$5:$ABF$11,MATCH(UsagePerHour!$B$52,Usage!$C$5:$C$11,0),MATCH(UsagePerHour!ZG$4,Usage!$D$3:$ABF$3,0)),"")</f>
        <v/>
      </c>
      <c r="ZH61" s="6" t="str">
        <f>IFERROR(INDEX(Sales!$D$5:$ABF$18,MATCH(UsagePerHour!$B61,Sales!$C$5:$C$18,0),MATCH(UsagePerHour!ZH$4,Sales!$D$3:$ABF$3,0))/ZH$2*INDEX(Usage!$D$5:$ABF$11,MATCH(UsagePerHour!$B$52,Usage!$C$5:$C$11,0),MATCH(UsagePerHour!ZH$4,Usage!$D$3:$ABF$3,0)),"")</f>
        <v/>
      </c>
      <c r="ZI61" s="6" t="str">
        <f>IFERROR(INDEX(Sales!$D$5:$ABF$18,MATCH(UsagePerHour!$B61,Sales!$C$5:$C$18,0),MATCH(UsagePerHour!ZI$4,Sales!$D$3:$ABF$3,0))/ZI$2*INDEX(Usage!$D$5:$ABF$11,MATCH(UsagePerHour!$B$52,Usage!$C$5:$C$11,0),MATCH(UsagePerHour!ZI$4,Usage!$D$3:$ABF$3,0)),"")</f>
        <v/>
      </c>
      <c r="ZJ61" s="6" t="str">
        <f>IFERROR(INDEX(Sales!$D$5:$ABF$18,MATCH(UsagePerHour!$B61,Sales!$C$5:$C$18,0),MATCH(UsagePerHour!ZJ$4,Sales!$D$3:$ABF$3,0))/ZJ$2*INDEX(Usage!$D$5:$ABF$11,MATCH(UsagePerHour!$B$52,Usage!$C$5:$C$11,0),MATCH(UsagePerHour!ZJ$4,Usage!$D$3:$ABF$3,0)),"")</f>
        <v/>
      </c>
      <c r="ZK61" s="6" t="str">
        <f>IFERROR(INDEX(Sales!$D$5:$ABF$18,MATCH(UsagePerHour!$B61,Sales!$C$5:$C$18,0),MATCH(UsagePerHour!ZK$4,Sales!$D$3:$ABF$3,0))/ZK$2*INDEX(Usage!$D$5:$ABF$11,MATCH(UsagePerHour!$B$52,Usage!$C$5:$C$11,0),MATCH(UsagePerHour!ZK$4,Usage!$D$3:$ABF$3,0)),"")</f>
        <v/>
      </c>
      <c r="ZL61" s="6" t="str">
        <f>IFERROR(INDEX(Sales!$D$5:$ABF$18,MATCH(UsagePerHour!$B61,Sales!$C$5:$C$18,0),MATCH(UsagePerHour!ZL$4,Sales!$D$3:$ABF$3,0))/ZL$2*INDEX(Usage!$D$5:$ABF$11,MATCH(UsagePerHour!$B$52,Usage!$C$5:$C$11,0),MATCH(UsagePerHour!ZL$4,Usage!$D$3:$ABF$3,0)),"")</f>
        <v/>
      </c>
      <c r="ZM61" s="6" t="str">
        <f>IFERROR(INDEX(Sales!$D$5:$ABF$18,MATCH(UsagePerHour!$B61,Sales!$C$5:$C$18,0),MATCH(UsagePerHour!ZM$4,Sales!$D$3:$ABF$3,0))/ZM$2*INDEX(Usage!$D$5:$ABF$11,MATCH(UsagePerHour!$B$52,Usage!$C$5:$C$11,0),MATCH(UsagePerHour!ZM$4,Usage!$D$3:$ABF$3,0)),"")</f>
        <v/>
      </c>
      <c r="ZN61" s="6" t="str">
        <f>IFERROR(INDEX(Sales!$D$5:$ABF$18,MATCH(UsagePerHour!$B61,Sales!$C$5:$C$18,0),MATCH(UsagePerHour!ZN$4,Sales!$D$3:$ABF$3,0))/ZN$2*INDEX(Usage!$D$5:$ABF$11,MATCH(UsagePerHour!$B$52,Usage!$C$5:$C$11,0),MATCH(UsagePerHour!ZN$4,Usage!$D$3:$ABF$3,0)),"")</f>
        <v/>
      </c>
      <c r="ZO61" s="6" t="str">
        <f>IFERROR(INDEX(Sales!$D$5:$ABF$18,MATCH(UsagePerHour!$B61,Sales!$C$5:$C$18,0),MATCH(UsagePerHour!ZO$4,Sales!$D$3:$ABF$3,0))/ZO$2*INDEX(Usage!$D$5:$ABF$11,MATCH(UsagePerHour!$B$52,Usage!$C$5:$C$11,0),MATCH(UsagePerHour!ZO$4,Usage!$D$3:$ABF$3,0)),"")</f>
        <v/>
      </c>
      <c r="ZP61" s="6" t="str">
        <f>IFERROR(INDEX(Sales!$D$5:$ABF$18,MATCH(UsagePerHour!$B61,Sales!$C$5:$C$18,0),MATCH(UsagePerHour!ZP$4,Sales!$D$3:$ABF$3,0))/ZP$2*INDEX(Usage!$D$5:$ABF$11,MATCH(UsagePerHour!$B$52,Usage!$C$5:$C$11,0),MATCH(UsagePerHour!ZP$4,Usage!$D$3:$ABF$3,0)),"")</f>
        <v/>
      </c>
      <c r="ZQ61" s="6" t="str">
        <f>IFERROR(INDEX(Sales!$D$5:$ABF$18,MATCH(UsagePerHour!$B61,Sales!$C$5:$C$18,0),MATCH(UsagePerHour!ZQ$4,Sales!$D$3:$ABF$3,0))/ZQ$2*INDEX(Usage!$D$5:$ABF$11,MATCH(UsagePerHour!$B$52,Usage!$C$5:$C$11,0),MATCH(UsagePerHour!ZQ$4,Usage!$D$3:$ABF$3,0)),"")</f>
        <v/>
      </c>
      <c r="ZR61" s="6" t="str">
        <f>IFERROR(INDEX(Sales!$D$5:$ABF$18,MATCH(UsagePerHour!$B61,Sales!$C$5:$C$18,0),MATCH(UsagePerHour!ZR$4,Sales!$D$3:$ABF$3,0))/ZR$2*INDEX(Usage!$D$5:$ABF$11,MATCH(UsagePerHour!$B$52,Usage!$C$5:$C$11,0),MATCH(UsagePerHour!ZR$4,Usage!$D$3:$ABF$3,0)),"")</f>
        <v/>
      </c>
      <c r="ZS61" s="6" t="str">
        <f>IFERROR(INDEX(Sales!$D$5:$ABF$18,MATCH(UsagePerHour!$B61,Sales!$C$5:$C$18,0),MATCH(UsagePerHour!ZS$4,Sales!$D$3:$ABF$3,0))/ZS$2*INDEX(Usage!$D$5:$ABF$11,MATCH(UsagePerHour!$B$52,Usage!$C$5:$C$11,0),MATCH(UsagePerHour!ZS$4,Usage!$D$3:$ABF$3,0)),"")</f>
        <v/>
      </c>
      <c r="ZT61" s="6" t="str">
        <f>IFERROR(INDEX(Sales!$D$5:$ABF$18,MATCH(UsagePerHour!$B61,Sales!$C$5:$C$18,0),MATCH(UsagePerHour!ZT$4,Sales!$D$3:$ABF$3,0))/ZT$2*INDEX(Usage!$D$5:$ABF$11,MATCH(UsagePerHour!$B$52,Usage!$C$5:$C$11,0),MATCH(UsagePerHour!ZT$4,Usage!$D$3:$ABF$3,0)),"")</f>
        <v/>
      </c>
      <c r="ZU61" s="6" t="str">
        <f>IFERROR(INDEX(Sales!$D$5:$ABF$18,MATCH(UsagePerHour!$B61,Sales!$C$5:$C$18,0),MATCH(UsagePerHour!ZU$4,Sales!$D$3:$ABF$3,0))/ZU$2*INDEX(Usage!$D$5:$ABF$11,MATCH(UsagePerHour!$B$52,Usage!$C$5:$C$11,0),MATCH(UsagePerHour!ZU$4,Usage!$D$3:$ABF$3,0)),"")</f>
        <v/>
      </c>
      <c r="ZV61" s="6" t="str">
        <f>IFERROR(INDEX(Sales!$D$5:$ABF$18,MATCH(UsagePerHour!$B61,Sales!$C$5:$C$18,0),MATCH(UsagePerHour!ZV$4,Sales!$D$3:$ABF$3,0))/ZV$2*INDEX(Usage!$D$5:$ABF$11,MATCH(UsagePerHour!$B$52,Usage!$C$5:$C$11,0),MATCH(UsagePerHour!ZV$4,Usage!$D$3:$ABF$3,0)),"")</f>
        <v/>
      </c>
      <c r="ZW61" s="6" t="str">
        <f>IFERROR(INDEX(Sales!$D$5:$ABF$18,MATCH(UsagePerHour!$B61,Sales!$C$5:$C$18,0),MATCH(UsagePerHour!ZW$4,Sales!$D$3:$ABF$3,0))/ZW$2*INDEX(Usage!$D$5:$ABF$11,MATCH(UsagePerHour!$B$52,Usage!$C$5:$C$11,0),MATCH(UsagePerHour!ZW$4,Usage!$D$3:$ABF$3,0)),"")</f>
        <v/>
      </c>
      <c r="ZX61" s="6" t="str">
        <f>IFERROR(INDEX(Sales!$D$5:$ABF$18,MATCH(UsagePerHour!$B61,Sales!$C$5:$C$18,0),MATCH(UsagePerHour!ZX$4,Sales!$D$3:$ABF$3,0))/ZX$2*INDEX(Usage!$D$5:$ABF$11,MATCH(UsagePerHour!$B$52,Usage!$C$5:$C$11,0),MATCH(UsagePerHour!ZX$4,Usage!$D$3:$ABF$3,0)),"")</f>
        <v/>
      </c>
      <c r="ZY61" s="6" t="str">
        <f>IFERROR(INDEX(Sales!$D$5:$ABF$18,MATCH(UsagePerHour!$B61,Sales!$C$5:$C$18,0),MATCH(UsagePerHour!ZY$4,Sales!$D$3:$ABF$3,0))/ZY$2*INDEX(Usage!$D$5:$ABF$11,MATCH(UsagePerHour!$B$52,Usage!$C$5:$C$11,0),MATCH(UsagePerHour!ZY$4,Usage!$D$3:$ABF$3,0)),"")</f>
        <v/>
      </c>
      <c r="ZZ61" s="6" t="str">
        <f>IFERROR(INDEX(Sales!$D$5:$ABF$18,MATCH(UsagePerHour!$B61,Sales!$C$5:$C$18,0),MATCH(UsagePerHour!ZZ$4,Sales!$D$3:$ABF$3,0))/ZZ$2*INDEX(Usage!$D$5:$ABF$11,MATCH(UsagePerHour!$B$52,Usage!$C$5:$C$11,0),MATCH(UsagePerHour!ZZ$4,Usage!$D$3:$ABF$3,0)),"")</f>
        <v/>
      </c>
      <c r="AAA61" s="6" t="str">
        <f>IFERROR(INDEX(Sales!$D$5:$ABF$18,MATCH(UsagePerHour!$B61,Sales!$C$5:$C$18,0),MATCH(UsagePerHour!AAA$4,Sales!$D$3:$ABF$3,0))/AAA$2*INDEX(Usage!$D$5:$ABF$11,MATCH(UsagePerHour!$B$52,Usage!$C$5:$C$11,0),MATCH(UsagePerHour!AAA$4,Usage!$D$3:$ABF$3,0)),"")</f>
        <v/>
      </c>
      <c r="AAB61" s="6" t="str">
        <f>IFERROR(INDEX(Sales!$D$5:$ABF$18,MATCH(UsagePerHour!$B61,Sales!$C$5:$C$18,0),MATCH(UsagePerHour!AAB$4,Sales!$D$3:$ABF$3,0))/AAB$2*INDEX(Usage!$D$5:$ABF$11,MATCH(UsagePerHour!$B$52,Usage!$C$5:$C$11,0),MATCH(UsagePerHour!AAB$4,Usage!$D$3:$ABF$3,0)),"")</f>
        <v/>
      </c>
      <c r="AAC61" s="6" t="str">
        <f>IFERROR(INDEX(Sales!$D$5:$ABF$18,MATCH(UsagePerHour!$B61,Sales!$C$5:$C$18,0),MATCH(UsagePerHour!AAC$4,Sales!$D$3:$ABF$3,0))/AAC$2*INDEX(Usage!$D$5:$ABF$11,MATCH(UsagePerHour!$B$52,Usage!$C$5:$C$11,0),MATCH(UsagePerHour!AAC$4,Usage!$D$3:$ABF$3,0)),"")</f>
        <v/>
      </c>
      <c r="AAD61" s="6" t="str">
        <f>IFERROR(INDEX(Sales!$D$5:$ABF$18,MATCH(UsagePerHour!$B61,Sales!$C$5:$C$18,0),MATCH(UsagePerHour!AAD$4,Sales!$D$3:$ABF$3,0))/AAD$2*INDEX(Usage!$D$5:$ABF$11,MATCH(UsagePerHour!$B$52,Usage!$C$5:$C$11,0),MATCH(UsagePerHour!AAD$4,Usage!$D$3:$ABF$3,0)),"")</f>
        <v/>
      </c>
      <c r="AAE61" s="6" t="str">
        <f>IFERROR(INDEX(Sales!$D$5:$ABF$18,MATCH(UsagePerHour!$B61,Sales!$C$5:$C$18,0),MATCH(UsagePerHour!AAE$4,Sales!$D$3:$ABF$3,0))/AAE$2*INDEX(Usage!$D$5:$ABF$11,MATCH(UsagePerHour!$B$52,Usage!$C$5:$C$11,0),MATCH(UsagePerHour!AAE$4,Usage!$D$3:$ABF$3,0)),"")</f>
        <v/>
      </c>
      <c r="AAF61" s="6" t="str">
        <f>IFERROR(INDEX(Sales!$D$5:$ABF$18,MATCH(UsagePerHour!$B61,Sales!$C$5:$C$18,0),MATCH(UsagePerHour!AAF$4,Sales!$D$3:$ABF$3,0))/AAF$2*INDEX(Usage!$D$5:$ABF$11,MATCH(UsagePerHour!$B$52,Usage!$C$5:$C$11,0),MATCH(UsagePerHour!AAF$4,Usage!$D$3:$ABF$3,0)),"")</f>
        <v/>
      </c>
      <c r="AAG61" s="6" t="str">
        <f>IFERROR(INDEX(Sales!$D$5:$ABF$18,MATCH(UsagePerHour!$B61,Sales!$C$5:$C$18,0),MATCH(UsagePerHour!AAG$4,Sales!$D$3:$ABF$3,0))/AAG$2*INDEX(Usage!$D$5:$ABF$11,MATCH(UsagePerHour!$B$52,Usage!$C$5:$C$11,0),MATCH(UsagePerHour!AAG$4,Usage!$D$3:$ABF$3,0)),"")</f>
        <v/>
      </c>
      <c r="AAH61" s="6" t="str">
        <f>IFERROR(INDEX(Sales!$D$5:$ABF$18,MATCH(UsagePerHour!$B61,Sales!$C$5:$C$18,0),MATCH(UsagePerHour!AAH$4,Sales!$D$3:$ABF$3,0))/AAH$2*INDEX(Usage!$D$5:$ABF$11,MATCH(UsagePerHour!$B$52,Usage!$C$5:$C$11,0),MATCH(UsagePerHour!AAH$4,Usage!$D$3:$ABF$3,0)),"")</f>
        <v/>
      </c>
      <c r="AAI61" s="6" t="str">
        <f>IFERROR(INDEX(Sales!$D$5:$ABF$18,MATCH(UsagePerHour!$B61,Sales!$C$5:$C$18,0),MATCH(UsagePerHour!AAI$4,Sales!$D$3:$ABF$3,0))/AAI$2*INDEX(Usage!$D$5:$ABF$11,MATCH(UsagePerHour!$B$52,Usage!$C$5:$C$11,0),MATCH(UsagePerHour!AAI$4,Usage!$D$3:$ABF$3,0)),"")</f>
        <v/>
      </c>
      <c r="AAJ61" s="6" t="str">
        <f>IFERROR(INDEX(Sales!$D$5:$ABF$18,MATCH(UsagePerHour!$B61,Sales!$C$5:$C$18,0),MATCH(UsagePerHour!AAJ$4,Sales!$D$3:$ABF$3,0))/AAJ$2*INDEX(Usage!$D$5:$ABF$11,MATCH(UsagePerHour!$B$52,Usage!$C$5:$C$11,0),MATCH(UsagePerHour!AAJ$4,Usage!$D$3:$ABF$3,0)),"")</f>
        <v/>
      </c>
      <c r="AAK61" s="6" t="str">
        <f>IFERROR(INDEX(Sales!$D$5:$ABF$18,MATCH(UsagePerHour!$B61,Sales!$C$5:$C$18,0),MATCH(UsagePerHour!AAK$4,Sales!$D$3:$ABF$3,0))/AAK$2*INDEX(Usage!$D$5:$ABF$11,MATCH(UsagePerHour!$B$52,Usage!$C$5:$C$11,0),MATCH(UsagePerHour!AAK$4,Usage!$D$3:$ABF$3,0)),"")</f>
        <v/>
      </c>
      <c r="AAL61" s="6" t="str">
        <f>IFERROR(INDEX(Sales!$D$5:$ABF$18,MATCH(UsagePerHour!$B61,Sales!$C$5:$C$18,0),MATCH(UsagePerHour!AAL$4,Sales!$D$3:$ABF$3,0))/AAL$2*INDEX(Usage!$D$5:$ABF$11,MATCH(UsagePerHour!$B$52,Usage!$C$5:$C$11,0),MATCH(UsagePerHour!AAL$4,Usage!$D$3:$ABF$3,0)),"")</f>
        <v/>
      </c>
      <c r="AAM61" s="6" t="str">
        <f>IFERROR(INDEX(Sales!$D$5:$ABF$18,MATCH(UsagePerHour!$B61,Sales!$C$5:$C$18,0),MATCH(UsagePerHour!AAM$4,Sales!$D$3:$ABF$3,0))/AAM$2*INDEX(Usage!$D$5:$ABF$11,MATCH(UsagePerHour!$B$52,Usage!$C$5:$C$11,0),MATCH(UsagePerHour!AAM$4,Usage!$D$3:$ABF$3,0)),"")</f>
        <v/>
      </c>
      <c r="AAN61" s="6" t="str">
        <f>IFERROR(INDEX(Sales!$D$5:$ABF$18,MATCH(UsagePerHour!$B61,Sales!$C$5:$C$18,0),MATCH(UsagePerHour!AAN$4,Sales!$D$3:$ABF$3,0))/AAN$2*INDEX(Usage!$D$5:$ABF$11,MATCH(UsagePerHour!$B$52,Usage!$C$5:$C$11,0),MATCH(UsagePerHour!AAN$4,Usage!$D$3:$ABF$3,0)),"")</f>
        <v/>
      </c>
      <c r="AAO61" s="6" t="str">
        <f>IFERROR(INDEX(Sales!$D$5:$ABF$18,MATCH(UsagePerHour!$B61,Sales!$C$5:$C$18,0),MATCH(UsagePerHour!AAO$4,Sales!$D$3:$ABF$3,0))/AAO$2*INDEX(Usage!$D$5:$ABF$11,MATCH(UsagePerHour!$B$52,Usage!$C$5:$C$11,0),MATCH(UsagePerHour!AAO$4,Usage!$D$3:$ABF$3,0)),"")</f>
        <v/>
      </c>
      <c r="AAP61" s="6" t="str">
        <f>IFERROR(INDEX(Sales!$D$5:$ABF$18,MATCH(UsagePerHour!$B61,Sales!$C$5:$C$18,0),MATCH(UsagePerHour!AAP$4,Sales!$D$3:$ABF$3,0))/AAP$2*INDEX(Usage!$D$5:$ABF$11,MATCH(UsagePerHour!$B$52,Usage!$C$5:$C$11,0),MATCH(UsagePerHour!AAP$4,Usage!$D$3:$ABF$3,0)),"")</f>
        <v/>
      </c>
      <c r="AAQ61" s="6" t="str">
        <f>IFERROR(INDEX(Sales!$D$5:$ABF$18,MATCH(UsagePerHour!$B61,Sales!$C$5:$C$18,0),MATCH(UsagePerHour!AAQ$4,Sales!$D$3:$ABF$3,0))/AAQ$2*INDEX(Usage!$D$5:$ABF$11,MATCH(UsagePerHour!$B$52,Usage!$C$5:$C$11,0),MATCH(UsagePerHour!AAQ$4,Usage!$D$3:$ABF$3,0)),"")</f>
        <v/>
      </c>
      <c r="AAR61" s="6" t="str">
        <f>IFERROR(INDEX(Sales!$D$5:$ABF$18,MATCH(UsagePerHour!$B61,Sales!$C$5:$C$18,0),MATCH(UsagePerHour!AAR$4,Sales!$D$3:$ABF$3,0))/AAR$2*INDEX(Usage!$D$5:$ABF$11,MATCH(UsagePerHour!$B$52,Usage!$C$5:$C$11,0),MATCH(UsagePerHour!AAR$4,Usage!$D$3:$ABF$3,0)),"")</f>
        <v/>
      </c>
      <c r="AAS61" s="6" t="str">
        <f>IFERROR(INDEX(Sales!$D$5:$ABF$18,MATCH(UsagePerHour!$B61,Sales!$C$5:$C$18,0),MATCH(UsagePerHour!AAS$4,Sales!$D$3:$ABF$3,0))/AAS$2*INDEX(Usage!$D$5:$ABF$11,MATCH(UsagePerHour!$B$52,Usage!$C$5:$C$11,0),MATCH(UsagePerHour!AAS$4,Usage!$D$3:$ABF$3,0)),"")</f>
        <v/>
      </c>
      <c r="AAT61" s="6" t="str">
        <f>IFERROR(INDEX(Sales!$D$5:$ABF$18,MATCH(UsagePerHour!$B61,Sales!$C$5:$C$18,0),MATCH(UsagePerHour!AAT$4,Sales!$D$3:$ABF$3,0))/AAT$2*INDEX(Usage!$D$5:$ABF$11,MATCH(UsagePerHour!$B$52,Usage!$C$5:$C$11,0),MATCH(UsagePerHour!AAT$4,Usage!$D$3:$ABF$3,0)),"")</f>
        <v/>
      </c>
      <c r="AAU61" s="6" t="str">
        <f>IFERROR(INDEX(Sales!$D$5:$ABF$18,MATCH(UsagePerHour!$B61,Sales!$C$5:$C$18,0),MATCH(UsagePerHour!AAU$4,Sales!$D$3:$ABF$3,0))/AAU$2*INDEX(Usage!$D$5:$ABF$11,MATCH(UsagePerHour!$B$52,Usage!$C$5:$C$11,0),MATCH(UsagePerHour!AAU$4,Usage!$D$3:$ABF$3,0)),"")</f>
        <v/>
      </c>
      <c r="AAV61" s="6" t="str">
        <f>IFERROR(INDEX(Sales!$D$5:$ABF$18,MATCH(UsagePerHour!$B61,Sales!$C$5:$C$18,0),MATCH(UsagePerHour!AAV$4,Sales!$D$3:$ABF$3,0))/AAV$2*INDEX(Usage!$D$5:$ABF$11,MATCH(UsagePerHour!$B$52,Usage!$C$5:$C$11,0),MATCH(UsagePerHour!AAV$4,Usage!$D$3:$ABF$3,0)),"")</f>
        <v/>
      </c>
      <c r="AAW61" s="6" t="str">
        <f>IFERROR(INDEX(Sales!$D$5:$ABF$18,MATCH(UsagePerHour!$B61,Sales!$C$5:$C$18,0),MATCH(UsagePerHour!AAW$4,Sales!$D$3:$ABF$3,0))/AAW$2*INDEX(Usage!$D$5:$ABF$11,MATCH(UsagePerHour!$B$52,Usage!$C$5:$C$11,0),MATCH(UsagePerHour!AAW$4,Usage!$D$3:$ABF$3,0)),"")</f>
        <v/>
      </c>
      <c r="AAX61" s="6" t="str">
        <f>IFERROR(INDEX(Sales!$D$5:$ABF$18,MATCH(UsagePerHour!$B61,Sales!$C$5:$C$18,0),MATCH(UsagePerHour!AAX$4,Sales!$D$3:$ABF$3,0))/AAX$2*INDEX(Usage!$D$5:$ABF$11,MATCH(UsagePerHour!$B$52,Usage!$C$5:$C$11,0),MATCH(UsagePerHour!AAX$4,Usage!$D$3:$ABF$3,0)),"")</f>
        <v/>
      </c>
      <c r="AAY61" s="6" t="str">
        <f>IFERROR(INDEX(Sales!$D$5:$ABF$18,MATCH(UsagePerHour!$B61,Sales!$C$5:$C$18,0),MATCH(UsagePerHour!AAY$4,Sales!$D$3:$ABF$3,0))/AAY$2*INDEX(Usage!$D$5:$ABF$11,MATCH(UsagePerHour!$B$52,Usage!$C$5:$C$11,0),MATCH(UsagePerHour!AAY$4,Usage!$D$3:$ABF$3,0)),"")</f>
        <v/>
      </c>
      <c r="AAZ61" s="6" t="str">
        <f>IFERROR(INDEX(Sales!$D$5:$ABF$18,MATCH(UsagePerHour!$B61,Sales!$C$5:$C$18,0),MATCH(UsagePerHour!AAZ$4,Sales!$D$3:$ABF$3,0))/AAZ$2*INDEX(Usage!$D$5:$ABF$11,MATCH(UsagePerHour!$B$52,Usage!$C$5:$C$11,0),MATCH(UsagePerHour!AAZ$4,Usage!$D$3:$ABF$3,0)),"")</f>
        <v/>
      </c>
      <c r="ABA61" s="6" t="str">
        <f>IFERROR(INDEX(Sales!$D$5:$ABF$18,MATCH(UsagePerHour!$B61,Sales!$C$5:$C$18,0),MATCH(UsagePerHour!ABA$4,Sales!$D$3:$ABF$3,0))/ABA$2*INDEX(Usage!$D$5:$ABF$11,MATCH(UsagePerHour!$B$52,Usage!$C$5:$C$11,0),MATCH(UsagePerHour!ABA$4,Usage!$D$3:$ABF$3,0)),"")</f>
        <v/>
      </c>
    </row>
    <row r="62" spans="2:729">
      <c r="B62" s="3" t="s">
        <v>11</v>
      </c>
      <c r="C62" s="6">
        <f>IFERROR(INDEX(Sales!$D$5:$ABF$18,MATCH(UsagePerHour!$B62,Sales!$C$5:$C$18,0),MATCH(UsagePerHour!C$4,Sales!$D$3:$ABF$3,0))/C$2*INDEX(Usage!$D$5:$ABF$11,MATCH(UsagePerHour!$B$52,Usage!$C$5:$C$11,0),MATCH(UsagePerHour!C$4,Usage!$D$3:$ABF$3,0)),"")</f>
        <v>0</v>
      </c>
      <c r="D62" s="6">
        <f>IFERROR(INDEX(Sales!$D$5:$ABF$18,MATCH(UsagePerHour!$B62,Sales!$C$5:$C$18,0),MATCH(UsagePerHour!D$4,Sales!$D$3:$ABF$3,0))/D$2*INDEX(Usage!$D$5:$ABF$11,MATCH(UsagePerHour!$B$52,Usage!$C$5:$C$11,0),MATCH(UsagePerHour!D$4,Usage!$D$3:$ABF$3,0)),"")</f>
        <v>0</v>
      </c>
      <c r="E62" s="6">
        <f>IFERROR(INDEX(Sales!$D$5:$ABF$18,MATCH(UsagePerHour!$B62,Sales!$C$5:$C$18,0),MATCH(UsagePerHour!E$4,Sales!$D$3:$ABF$3,0))/E$2*INDEX(Usage!$D$5:$ABF$11,MATCH(UsagePerHour!$B$52,Usage!$C$5:$C$11,0),MATCH(UsagePerHour!E$4,Usage!$D$3:$ABF$3,0)),"")</f>
        <v>0</v>
      </c>
      <c r="F62" s="6">
        <f>IFERROR(INDEX(Sales!$D$5:$ABF$18,MATCH(UsagePerHour!$B62,Sales!$C$5:$C$18,0),MATCH(UsagePerHour!F$4,Sales!$D$3:$ABF$3,0))/F$2*INDEX(Usage!$D$5:$ABF$11,MATCH(UsagePerHour!$B$52,Usage!$C$5:$C$11,0),MATCH(UsagePerHour!F$4,Usage!$D$3:$ABF$3,0)),"")</f>
        <v>0</v>
      </c>
      <c r="G62" s="6">
        <f>IFERROR(INDEX(Sales!$D$5:$ABF$18,MATCH(UsagePerHour!$B62,Sales!$C$5:$C$18,0),MATCH(UsagePerHour!G$4,Sales!$D$3:$ABF$3,0))/G$2*INDEX(Usage!$D$5:$ABF$11,MATCH(UsagePerHour!$B$52,Usage!$C$5:$C$11,0),MATCH(UsagePerHour!G$4,Usage!$D$3:$ABF$3,0)),"")</f>
        <v>0</v>
      </c>
      <c r="H62" s="6">
        <f>IFERROR(INDEX(Sales!$D$5:$ABF$18,MATCH(UsagePerHour!$B62,Sales!$C$5:$C$18,0),MATCH(UsagePerHour!H$4,Sales!$D$3:$ABF$3,0))/H$2*INDEX(Usage!$D$5:$ABF$11,MATCH(UsagePerHour!$B$52,Usage!$C$5:$C$11,0),MATCH(UsagePerHour!H$4,Usage!$D$3:$ABF$3,0)),"")</f>
        <v>0</v>
      </c>
      <c r="I62" s="6">
        <f>IFERROR(INDEX(Sales!$D$5:$ABF$18,MATCH(UsagePerHour!$B62,Sales!$C$5:$C$18,0),MATCH(UsagePerHour!I$4,Sales!$D$3:$ABF$3,0))/I$2*INDEX(Usage!$D$5:$ABF$11,MATCH(UsagePerHour!$B$52,Usage!$C$5:$C$11,0),MATCH(UsagePerHour!I$4,Usage!$D$3:$ABF$3,0)),"")</f>
        <v>0</v>
      </c>
      <c r="J62" s="6">
        <f>IFERROR(INDEX(Sales!$D$5:$ABF$18,MATCH(UsagePerHour!$B62,Sales!$C$5:$C$18,0),MATCH(UsagePerHour!J$4,Sales!$D$3:$ABF$3,0))/J$2*INDEX(Usage!$D$5:$ABF$11,MATCH(UsagePerHour!$B$52,Usage!$C$5:$C$11,0),MATCH(UsagePerHour!J$4,Usage!$D$3:$ABF$3,0)),"")</f>
        <v>0</v>
      </c>
      <c r="K62" s="6">
        <f>IFERROR(INDEX(Sales!$D$5:$ABF$18,MATCH(UsagePerHour!$B62,Sales!$C$5:$C$18,0),MATCH(UsagePerHour!K$4,Sales!$D$3:$ABF$3,0))/K$2*INDEX(Usage!$D$5:$ABF$11,MATCH(UsagePerHour!$B$52,Usage!$C$5:$C$11,0),MATCH(UsagePerHour!K$4,Usage!$D$3:$ABF$3,0)),"")</f>
        <v>0</v>
      </c>
      <c r="L62" s="6">
        <f>IFERROR(INDEX(Sales!$D$5:$ABF$18,MATCH(UsagePerHour!$B62,Sales!$C$5:$C$18,0),MATCH(UsagePerHour!L$4,Sales!$D$3:$ABF$3,0))/L$2*INDEX(Usage!$D$5:$ABF$11,MATCH(UsagePerHour!$B$52,Usage!$C$5:$C$11,0),MATCH(UsagePerHour!L$4,Usage!$D$3:$ABF$3,0)),"")</f>
        <v>0</v>
      </c>
      <c r="M62" s="6">
        <f>IFERROR(INDEX(Sales!$D$5:$ABF$18,MATCH(UsagePerHour!$B62,Sales!$C$5:$C$18,0),MATCH(UsagePerHour!M$4,Sales!$D$3:$ABF$3,0))/M$2*INDEX(Usage!$D$5:$ABF$11,MATCH(UsagePerHour!$B$52,Usage!$C$5:$C$11,0),MATCH(UsagePerHour!M$4,Usage!$D$3:$ABF$3,0)),"")</f>
        <v>0</v>
      </c>
      <c r="N62" s="6">
        <f>IFERROR(INDEX(Sales!$D$5:$ABF$18,MATCH(UsagePerHour!$B62,Sales!$C$5:$C$18,0),MATCH(UsagePerHour!N$4,Sales!$D$3:$ABF$3,0))/N$2*INDEX(Usage!$D$5:$ABF$11,MATCH(UsagePerHour!$B$52,Usage!$C$5:$C$11,0),MATCH(UsagePerHour!N$4,Usage!$D$3:$ABF$3,0)),"")</f>
        <v>0</v>
      </c>
      <c r="O62" s="6">
        <f>IFERROR(INDEX(Sales!$D$5:$ABF$18,MATCH(UsagePerHour!$B62,Sales!$C$5:$C$18,0),MATCH(UsagePerHour!O$4,Sales!$D$3:$ABF$3,0))/O$2*INDEX(Usage!$D$5:$ABF$11,MATCH(UsagePerHour!$B$52,Usage!$C$5:$C$11,0),MATCH(UsagePerHour!O$4,Usage!$D$3:$ABF$3,0)),"")</f>
        <v>0</v>
      </c>
      <c r="P62" s="6">
        <f>IFERROR(INDEX(Sales!$D$5:$ABF$18,MATCH(UsagePerHour!$B62,Sales!$C$5:$C$18,0),MATCH(UsagePerHour!P$4,Sales!$D$3:$ABF$3,0))/P$2*INDEX(Usage!$D$5:$ABF$11,MATCH(UsagePerHour!$B$52,Usage!$C$5:$C$11,0),MATCH(UsagePerHour!P$4,Usage!$D$3:$ABF$3,0)),"")</f>
        <v>0</v>
      </c>
      <c r="Q62" s="6">
        <f>IFERROR(INDEX(Sales!$D$5:$ABF$18,MATCH(UsagePerHour!$B62,Sales!$C$5:$C$18,0),MATCH(UsagePerHour!Q$4,Sales!$D$3:$ABF$3,0))/Q$2*INDEX(Usage!$D$5:$ABF$11,MATCH(UsagePerHour!$B$52,Usage!$C$5:$C$11,0),MATCH(UsagePerHour!Q$4,Usage!$D$3:$ABF$3,0)),"")</f>
        <v>0</v>
      </c>
      <c r="R62" s="6">
        <f>IFERROR(INDEX(Sales!$D$5:$ABF$18,MATCH(UsagePerHour!$B62,Sales!$C$5:$C$18,0),MATCH(UsagePerHour!R$4,Sales!$D$3:$ABF$3,0))/R$2*INDEX(Usage!$D$5:$ABF$11,MATCH(UsagePerHour!$B$52,Usage!$C$5:$C$11,0),MATCH(UsagePerHour!R$4,Usage!$D$3:$ABF$3,0)),"")</f>
        <v>0</v>
      </c>
      <c r="S62" s="6">
        <f>IFERROR(INDEX(Sales!$D$5:$ABF$18,MATCH(UsagePerHour!$B62,Sales!$C$5:$C$18,0),MATCH(UsagePerHour!S$4,Sales!$D$3:$ABF$3,0))/S$2*INDEX(Usage!$D$5:$ABF$11,MATCH(UsagePerHour!$B$52,Usage!$C$5:$C$11,0),MATCH(UsagePerHour!S$4,Usage!$D$3:$ABF$3,0)),"")</f>
        <v>0</v>
      </c>
      <c r="T62" s="6">
        <f>IFERROR(INDEX(Sales!$D$5:$ABF$18,MATCH(UsagePerHour!$B62,Sales!$C$5:$C$18,0),MATCH(UsagePerHour!T$4,Sales!$D$3:$ABF$3,0))/T$2*INDEX(Usage!$D$5:$ABF$11,MATCH(UsagePerHour!$B$52,Usage!$C$5:$C$11,0),MATCH(UsagePerHour!T$4,Usage!$D$3:$ABF$3,0)),"")</f>
        <v>0</v>
      </c>
      <c r="U62" s="6">
        <f>IFERROR(INDEX(Sales!$D$5:$ABF$18,MATCH(UsagePerHour!$B62,Sales!$C$5:$C$18,0),MATCH(UsagePerHour!U$4,Sales!$D$3:$ABF$3,0))/U$2*INDEX(Usage!$D$5:$ABF$11,MATCH(UsagePerHour!$B$52,Usage!$C$5:$C$11,0),MATCH(UsagePerHour!U$4,Usage!$D$3:$ABF$3,0)),"")</f>
        <v>0</v>
      </c>
      <c r="V62" s="6">
        <f>IFERROR(INDEX(Sales!$D$5:$ABF$18,MATCH(UsagePerHour!$B62,Sales!$C$5:$C$18,0),MATCH(UsagePerHour!V$4,Sales!$D$3:$ABF$3,0))/V$2*INDEX(Usage!$D$5:$ABF$11,MATCH(UsagePerHour!$B$52,Usage!$C$5:$C$11,0),MATCH(UsagePerHour!V$4,Usage!$D$3:$ABF$3,0)),"")</f>
        <v>0</v>
      </c>
      <c r="W62" s="6">
        <f>IFERROR(INDEX(Sales!$D$5:$ABF$18,MATCH(UsagePerHour!$B62,Sales!$C$5:$C$18,0),MATCH(UsagePerHour!W$4,Sales!$D$3:$ABF$3,0))/W$2*INDEX(Usage!$D$5:$ABF$11,MATCH(UsagePerHour!$B$52,Usage!$C$5:$C$11,0),MATCH(UsagePerHour!W$4,Usage!$D$3:$ABF$3,0)),"")</f>
        <v>0</v>
      </c>
      <c r="X62" s="6">
        <f>IFERROR(INDEX(Sales!$D$5:$ABF$18,MATCH(UsagePerHour!$B62,Sales!$C$5:$C$18,0),MATCH(UsagePerHour!X$4,Sales!$D$3:$ABF$3,0))/X$2*INDEX(Usage!$D$5:$ABF$11,MATCH(UsagePerHour!$B$52,Usage!$C$5:$C$11,0),MATCH(UsagePerHour!X$4,Usage!$D$3:$ABF$3,0)),"")</f>
        <v>0</v>
      </c>
      <c r="Y62" s="6">
        <f>IFERROR(INDEX(Sales!$D$5:$ABF$18,MATCH(UsagePerHour!$B62,Sales!$C$5:$C$18,0),MATCH(UsagePerHour!Y$4,Sales!$D$3:$ABF$3,0))/Y$2*INDEX(Usage!$D$5:$ABF$11,MATCH(UsagePerHour!$B$52,Usage!$C$5:$C$11,0),MATCH(UsagePerHour!Y$4,Usage!$D$3:$ABF$3,0)),"")</f>
        <v>0</v>
      </c>
      <c r="Z62" s="6">
        <f>IFERROR(INDEX(Sales!$D$5:$ABF$18,MATCH(UsagePerHour!$B62,Sales!$C$5:$C$18,0),MATCH(UsagePerHour!Z$4,Sales!$D$3:$ABF$3,0))/Z$2*INDEX(Usage!$D$5:$ABF$11,MATCH(UsagePerHour!$B$52,Usage!$C$5:$C$11,0),MATCH(UsagePerHour!Z$4,Usage!$D$3:$ABF$3,0)),"")</f>
        <v>0</v>
      </c>
      <c r="AA62" s="6">
        <f>IFERROR(INDEX(Sales!$D$5:$ABF$18,MATCH(UsagePerHour!$B62,Sales!$C$5:$C$18,0),MATCH(UsagePerHour!AA$4,Sales!$D$3:$ABF$3,0))/AA$2*INDEX(Usage!$D$5:$ABF$11,MATCH(UsagePerHour!$B$52,Usage!$C$5:$C$11,0),MATCH(UsagePerHour!AA$4,Usage!$D$3:$ABF$3,0)),"")</f>
        <v>0</v>
      </c>
      <c r="AB62" s="6">
        <f>IFERROR(INDEX(Sales!$D$5:$ABF$18,MATCH(UsagePerHour!$B62,Sales!$C$5:$C$18,0),MATCH(UsagePerHour!AB$4,Sales!$D$3:$ABF$3,0))/AB$2*INDEX(Usage!$D$5:$ABF$11,MATCH(UsagePerHour!$B$52,Usage!$C$5:$C$11,0),MATCH(UsagePerHour!AB$4,Usage!$D$3:$ABF$3,0)),"")</f>
        <v>0</v>
      </c>
      <c r="AC62" s="6">
        <f>IFERROR(INDEX(Sales!$D$5:$ABF$18,MATCH(UsagePerHour!$B62,Sales!$C$5:$C$18,0),MATCH(UsagePerHour!AC$4,Sales!$D$3:$ABF$3,0))/AC$2*INDEX(Usage!$D$5:$ABF$11,MATCH(UsagePerHour!$B$52,Usage!$C$5:$C$11,0),MATCH(UsagePerHour!AC$4,Usage!$D$3:$ABF$3,0)),"")</f>
        <v>0</v>
      </c>
      <c r="AD62" s="6">
        <f>IFERROR(INDEX(Sales!$D$5:$ABF$18,MATCH(UsagePerHour!$B62,Sales!$C$5:$C$18,0),MATCH(UsagePerHour!AD$4,Sales!$D$3:$ABF$3,0))/AD$2*INDEX(Usage!$D$5:$ABF$11,MATCH(UsagePerHour!$B$52,Usage!$C$5:$C$11,0),MATCH(UsagePerHour!AD$4,Usage!$D$3:$ABF$3,0)),"")</f>
        <v>0</v>
      </c>
      <c r="AE62" s="6">
        <f>IFERROR(INDEX(Sales!$D$5:$ABF$18,MATCH(UsagePerHour!$B62,Sales!$C$5:$C$18,0),MATCH(UsagePerHour!AE$4,Sales!$D$3:$ABF$3,0))/AE$2*INDEX(Usage!$D$5:$ABF$11,MATCH(UsagePerHour!$B$52,Usage!$C$5:$C$11,0),MATCH(UsagePerHour!AE$4,Usage!$D$3:$ABF$3,0)),"")</f>
        <v>0</v>
      </c>
      <c r="AF62" s="6">
        <f>IFERROR(INDEX(Sales!$D$5:$ABF$18,MATCH(UsagePerHour!$B62,Sales!$C$5:$C$18,0),MATCH(UsagePerHour!AF$4,Sales!$D$3:$ABF$3,0))/AF$2*INDEX(Usage!$D$5:$ABF$11,MATCH(UsagePerHour!$B$52,Usage!$C$5:$C$11,0),MATCH(UsagePerHour!AF$4,Usage!$D$3:$ABF$3,0)),"")</f>
        <v>0</v>
      </c>
      <c r="AG62" s="6">
        <f>IFERROR(INDEX(Sales!$D$5:$ABF$18,MATCH(UsagePerHour!$B62,Sales!$C$5:$C$18,0),MATCH(UsagePerHour!AG$4,Sales!$D$3:$ABF$3,0))/AG$2*INDEX(Usage!$D$5:$ABF$11,MATCH(UsagePerHour!$B$52,Usage!$C$5:$C$11,0),MATCH(UsagePerHour!AG$4,Usage!$D$3:$ABF$3,0)),"")</f>
        <v>0</v>
      </c>
      <c r="AH62" s="6">
        <f>IFERROR(INDEX(Sales!$D$5:$ABF$18,MATCH(UsagePerHour!$B62,Sales!$C$5:$C$18,0),MATCH(UsagePerHour!AH$4,Sales!$D$3:$ABF$3,0))/AH$2*INDEX(Usage!$D$5:$ABF$11,MATCH(UsagePerHour!$B$52,Usage!$C$5:$C$11,0),MATCH(UsagePerHour!AH$4,Usage!$D$3:$ABF$3,0)),"")</f>
        <v>0</v>
      </c>
      <c r="AI62" s="6">
        <f>IFERROR(INDEX(Sales!$D$5:$ABF$18,MATCH(UsagePerHour!$B62,Sales!$C$5:$C$18,0),MATCH(UsagePerHour!AI$4,Sales!$D$3:$ABF$3,0))/AI$2*INDEX(Usage!$D$5:$ABF$11,MATCH(UsagePerHour!$B$52,Usage!$C$5:$C$11,0),MATCH(UsagePerHour!AI$4,Usage!$D$3:$ABF$3,0)),"")</f>
        <v>0</v>
      </c>
      <c r="AJ62" s="6">
        <f>IFERROR(INDEX(Sales!$D$5:$ABF$18,MATCH(UsagePerHour!$B62,Sales!$C$5:$C$18,0),MATCH(UsagePerHour!AJ$4,Sales!$D$3:$ABF$3,0))/AJ$2*INDEX(Usage!$D$5:$ABF$11,MATCH(UsagePerHour!$B$52,Usage!$C$5:$C$11,0),MATCH(UsagePerHour!AJ$4,Usage!$D$3:$ABF$3,0)),"")</f>
        <v>0</v>
      </c>
      <c r="AK62" s="6">
        <f>IFERROR(INDEX(Sales!$D$5:$ABF$18,MATCH(UsagePerHour!$B62,Sales!$C$5:$C$18,0),MATCH(UsagePerHour!AK$4,Sales!$D$3:$ABF$3,0))/AK$2*INDEX(Usage!$D$5:$ABF$11,MATCH(UsagePerHour!$B$52,Usage!$C$5:$C$11,0),MATCH(UsagePerHour!AK$4,Usage!$D$3:$ABF$3,0)),"")</f>
        <v>0</v>
      </c>
      <c r="AL62" s="6">
        <f>IFERROR(INDEX(Sales!$D$5:$ABF$18,MATCH(UsagePerHour!$B62,Sales!$C$5:$C$18,0),MATCH(UsagePerHour!AL$4,Sales!$D$3:$ABF$3,0))/AL$2*INDEX(Usage!$D$5:$ABF$11,MATCH(UsagePerHour!$B$52,Usage!$C$5:$C$11,0),MATCH(UsagePerHour!AL$4,Usage!$D$3:$ABF$3,0)),"")</f>
        <v>0</v>
      </c>
      <c r="AM62" s="6">
        <f>IFERROR(INDEX(Sales!$D$5:$ABF$18,MATCH(UsagePerHour!$B62,Sales!$C$5:$C$18,0),MATCH(UsagePerHour!AM$4,Sales!$D$3:$ABF$3,0))/AM$2*INDEX(Usage!$D$5:$ABF$11,MATCH(UsagePerHour!$B$52,Usage!$C$5:$C$11,0),MATCH(UsagePerHour!AM$4,Usage!$D$3:$ABF$3,0)),"")</f>
        <v>0</v>
      </c>
      <c r="AN62" s="6">
        <f>IFERROR(INDEX(Sales!$D$5:$ABF$18,MATCH(UsagePerHour!$B62,Sales!$C$5:$C$18,0),MATCH(UsagePerHour!AN$4,Sales!$D$3:$ABF$3,0))/AN$2*INDEX(Usage!$D$5:$ABF$11,MATCH(UsagePerHour!$B$52,Usage!$C$5:$C$11,0),MATCH(UsagePerHour!AN$4,Usage!$D$3:$ABF$3,0)),"")</f>
        <v>0</v>
      </c>
      <c r="AO62" s="6">
        <f>IFERROR(INDEX(Sales!$D$5:$ABF$18,MATCH(UsagePerHour!$B62,Sales!$C$5:$C$18,0),MATCH(UsagePerHour!AO$4,Sales!$D$3:$ABF$3,0))/AO$2*INDEX(Usage!$D$5:$ABF$11,MATCH(UsagePerHour!$B$52,Usage!$C$5:$C$11,0),MATCH(UsagePerHour!AO$4,Usage!$D$3:$ABF$3,0)),"")</f>
        <v>0</v>
      </c>
      <c r="AP62" s="6">
        <f>IFERROR(INDEX(Sales!$D$5:$ABF$18,MATCH(UsagePerHour!$B62,Sales!$C$5:$C$18,0),MATCH(UsagePerHour!AP$4,Sales!$D$3:$ABF$3,0))/AP$2*INDEX(Usage!$D$5:$ABF$11,MATCH(UsagePerHour!$B$52,Usage!$C$5:$C$11,0),MATCH(UsagePerHour!AP$4,Usage!$D$3:$ABF$3,0)),"")</f>
        <v>0</v>
      </c>
      <c r="AQ62" s="6">
        <f>IFERROR(INDEX(Sales!$D$5:$ABF$18,MATCH(UsagePerHour!$B62,Sales!$C$5:$C$18,0),MATCH(UsagePerHour!AQ$4,Sales!$D$3:$ABF$3,0))/AQ$2*INDEX(Usage!$D$5:$ABF$11,MATCH(UsagePerHour!$B$52,Usage!$C$5:$C$11,0),MATCH(UsagePerHour!AQ$4,Usage!$D$3:$ABF$3,0)),"")</f>
        <v>0</v>
      </c>
      <c r="AR62" s="6">
        <f>IFERROR(INDEX(Sales!$D$5:$ABF$18,MATCH(UsagePerHour!$B62,Sales!$C$5:$C$18,0),MATCH(UsagePerHour!AR$4,Sales!$D$3:$ABF$3,0))/AR$2*INDEX(Usage!$D$5:$ABF$11,MATCH(UsagePerHour!$B$52,Usage!$C$5:$C$11,0),MATCH(UsagePerHour!AR$4,Usage!$D$3:$ABF$3,0)),"")</f>
        <v>0</v>
      </c>
      <c r="AS62" s="6">
        <f>IFERROR(INDEX(Sales!$D$5:$ABF$18,MATCH(UsagePerHour!$B62,Sales!$C$5:$C$18,0),MATCH(UsagePerHour!AS$4,Sales!$D$3:$ABF$3,0))/AS$2*INDEX(Usage!$D$5:$ABF$11,MATCH(UsagePerHour!$B$52,Usage!$C$5:$C$11,0),MATCH(UsagePerHour!AS$4,Usage!$D$3:$ABF$3,0)),"")</f>
        <v>0</v>
      </c>
      <c r="AT62" s="6">
        <f>IFERROR(INDEX(Sales!$D$5:$ABF$18,MATCH(UsagePerHour!$B62,Sales!$C$5:$C$18,0),MATCH(UsagePerHour!AT$4,Sales!$D$3:$ABF$3,0))/AT$2*INDEX(Usage!$D$5:$ABF$11,MATCH(UsagePerHour!$B$52,Usage!$C$5:$C$11,0),MATCH(UsagePerHour!AT$4,Usage!$D$3:$ABF$3,0)),"")</f>
        <v>0</v>
      </c>
      <c r="AU62" s="6">
        <f>IFERROR(INDEX(Sales!$D$5:$ABF$18,MATCH(UsagePerHour!$B62,Sales!$C$5:$C$18,0),MATCH(UsagePerHour!AU$4,Sales!$D$3:$ABF$3,0))/AU$2*INDEX(Usage!$D$5:$ABF$11,MATCH(UsagePerHour!$B$52,Usage!$C$5:$C$11,0),MATCH(UsagePerHour!AU$4,Usage!$D$3:$ABF$3,0)),"")</f>
        <v>0</v>
      </c>
      <c r="AV62" s="6">
        <f>IFERROR(INDEX(Sales!$D$5:$ABF$18,MATCH(UsagePerHour!$B62,Sales!$C$5:$C$18,0),MATCH(UsagePerHour!AV$4,Sales!$D$3:$ABF$3,0))/AV$2*INDEX(Usage!$D$5:$ABF$11,MATCH(UsagePerHour!$B$52,Usage!$C$5:$C$11,0),MATCH(UsagePerHour!AV$4,Usage!$D$3:$ABF$3,0)),"")</f>
        <v>0</v>
      </c>
      <c r="AW62" s="6">
        <f>IFERROR(INDEX(Sales!$D$5:$ABF$18,MATCH(UsagePerHour!$B62,Sales!$C$5:$C$18,0),MATCH(UsagePerHour!AW$4,Sales!$D$3:$ABF$3,0))/AW$2*INDEX(Usage!$D$5:$ABF$11,MATCH(UsagePerHour!$B$52,Usage!$C$5:$C$11,0),MATCH(UsagePerHour!AW$4,Usage!$D$3:$ABF$3,0)),"")</f>
        <v>0</v>
      </c>
      <c r="AX62" s="6">
        <f>IFERROR(INDEX(Sales!$D$5:$ABF$18,MATCH(UsagePerHour!$B62,Sales!$C$5:$C$18,0),MATCH(UsagePerHour!AX$4,Sales!$D$3:$ABF$3,0))/AX$2*INDEX(Usage!$D$5:$ABF$11,MATCH(UsagePerHour!$B$52,Usage!$C$5:$C$11,0),MATCH(UsagePerHour!AX$4,Usage!$D$3:$ABF$3,0)),"")</f>
        <v>0</v>
      </c>
      <c r="AY62" s="6">
        <f>IFERROR(INDEX(Sales!$D$5:$ABF$18,MATCH(UsagePerHour!$B62,Sales!$C$5:$C$18,0),MATCH(UsagePerHour!AY$4,Sales!$D$3:$ABF$3,0))/AY$2*INDEX(Usage!$D$5:$ABF$11,MATCH(UsagePerHour!$B$52,Usage!$C$5:$C$11,0),MATCH(UsagePerHour!AY$4,Usage!$D$3:$ABF$3,0)),"")</f>
        <v>0</v>
      </c>
      <c r="AZ62" s="6">
        <f>IFERROR(INDEX(Sales!$D$5:$ABF$18,MATCH(UsagePerHour!$B62,Sales!$C$5:$C$18,0),MATCH(UsagePerHour!AZ$4,Sales!$D$3:$ABF$3,0))/AZ$2*INDEX(Usage!$D$5:$ABF$11,MATCH(UsagePerHour!$B$52,Usage!$C$5:$C$11,0),MATCH(UsagePerHour!AZ$4,Usage!$D$3:$ABF$3,0)),"")</f>
        <v>0</v>
      </c>
      <c r="BA62" s="6">
        <f>IFERROR(INDEX(Sales!$D$5:$ABF$18,MATCH(UsagePerHour!$B62,Sales!$C$5:$C$18,0),MATCH(UsagePerHour!BA$4,Sales!$D$3:$ABF$3,0))/BA$2*INDEX(Usage!$D$5:$ABF$11,MATCH(UsagePerHour!$B$52,Usage!$C$5:$C$11,0),MATCH(UsagePerHour!BA$4,Usage!$D$3:$ABF$3,0)),"")</f>
        <v>0</v>
      </c>
      <c r="BB62" s="6">
        <f>IFERROR(INDEX(Sales!$D$5:$ABF$18,MATCH(UsagePerHour!$B62,Sales!$C$5:$C$18,0),MATCH(UsagePerHour!BB$4,Sales!$D$3:$ABF$3,0))/BB$2*INDEX(Usage!$D$5:$ABF$11,MATCH(UsagePerHour!$B$52,Usage!$C$5:$C$11,0),MATCH(UsagePerHour!BB$4,Usage!$D$3:$ABF$3,0)),"")</f>
        <v>0</v>
      </c>
      <c r="BC62" s="6">
        <f>IFERROR(INDEX(Sales!$D$5:$ABF$18,MATCH(UsagePerHour!$B62,Sales!$C$5:$C$18,0),MATCH(UsagePerHour!BC$4,Sales!$D$3:$ABF$3,0))/BC$2*INDEX(Usage!$D$5:$ABF$11,MATCH(UsagePerHour!$B$52,Usage!$C$5:$C$11,0),MATCH(UsagePerHour!BC$4,Usage!$D$3:$ABF$3,0)),"")</f>
        <v>0</v>
      </c>
      <c r="BD62" s="6">
        <f>IFERROR(INDEX(Sales!$D$5:$ABF$18,MATCH(UsagePerHour!$B62,Sales!$C$5:$C$18,0),MATCH(UsagePerHour!BD$4,Sales!$D$3:$ABF$3,0))/BD$2*INDEX(Usage!$D$5:$ABF$11,MATCH(UsagePerHour!$B$52,Usage!$C$5:$C$11,0),MATCH(UsagePerHour!BD$4,Usage!$D$3:$ABF$3,0)),"")</f>
        <v>0</v>
      </c>
      <c r="BE62" s="6">
        <f>IFERROR(INDEX(Sales!$D$5:$ABF$18,MATCH(UsagePerHour!$B62,Sales!$C$5:$C$18,0),MATCH(UsagePerHour!BE$4,Sales!$D$3:$ABF$3,0))/BE$2*INDEX(Usage!$D$5:$ABF$11,MATCH(UsagePerHour!$B$52,Usage!$C$5:$C$11,0),MATCH(UsagePerHour!BE$4,Usage!$D$3:$ABF$3,0)),"")</f>
        <v>0</v>
      </c>
      <c r="BF62" s="6">
        <f>IFERROR(INDEX(Sales!$D$5:$ABF$18,MATCH(UsagePerHour!$B62,Sales!$C$5:$C$18,0),MATCH(UsagePerHour!BF$4,Sales!$D$3:$ABF$3,0))/BF$2*INDEX(Usage!$D$5:$ABF$11,MATCH(UsagePerHour!$B$52,Usage!$C$5:$C$11,0),MATCH(UsagePerHour!BF$4,Usage!$D$3:$ABF$3,0)),"")</f>
        <v>0</v>
      </c>
      <c r="BG62" s="6">
        <f>IFERROR(INDEX(Sales!$D$5:$ABF$18,MATCH(UsagePerHour!$B62,Sales!$C$5:$C$18,0),MATCH(UsagePerHour!BG$4,Sales!$D$3:$ABF$3,0))/BG$2*INDEX(Usage!$D$5:$ABF$11,MATCH(UsagePerHour!$B$52,Usage!$C$5:$C$11,0),MATCH(UsagePerHour!BG$4,Usage!$D$3:$ABF$3,0)),"")</f>
        <v>0</v>
      </c>
      <c r="BH62" s="6">
        <f>IFERROR(INDEX(Sales!$D$5:$ABF$18,MATCH(UsagePerHour!$B62,Sales!$C$5:$C$18,0),MATCH(UsagePerHour!BH$4,Sales!$D$3:$ABF$3,0))/BH$2*INDEX(Usage!$D$5:$ABF$11,MATCH(UsagePerHour!$B$52,Usage!$C$5:$C$11,0),MATCH(UsagePerHour!BH$4,Usage!$D$3:$ABF$3,0)),"")</f>
        <v>0</v>
      </c>
      <c r="BI62" s="6">
        <f>IFERROR(INDEX(Sales!$D$5:$ABF$18,MATCH(UsagePerHour!$B62,Sales!$C$5:$C$18,0),MATCH(UsagePerHour!BI$4,Sales!$D$3:$ABF$3,0))/BI$2*INDEX(Usage!$D$5:$ABF$11,MATCH(UsagePerHour!$B$52,Usage!$C$5:$C$11,0),MATCH(UsagePerHour!BI$4,Usage!$D$3:$ABF$3,0)),"")</f>
        <v>0</v>
      </c>
      <c r="BJ62" s="6">
        <f>IFERROR(INDEX(Sales!$D$5:$ABF$18,MATCH(UsagePerHour!$B62,Sales!$C$5:$C$18,0),MATCH(UsagePerHour!BJ$4,Sales!$D$3:$ABF$3,0))/BJ$2*INDEX(Usage!$D$5:$ABF$11,MATCH(UsagePerHour!$B$52,Usage!$C$5:$C$11,0),MATCH(UsagePerHour!BJ$4,Usage!$D$3:$ABF$3,0)),"")</f>
        <v>0</v>
      </c>
      <c r="BK62" s="6">
        <f>IFERROR(INDEX(Sales!$D$5:$ABF$18,MATCH(UsagePerHour!$B62,Sales!$C$5:$C$18,0),MATCH(UsagePerHour!BK$4,Sales!$D$3:$ABF$3,0))/BK$2*INDEX(Usage!$D$5:$ABF$11,MATCH(UsagePerHour!$B$52,Usage!$C$5:$C$11,0),MATCH(UsagePerHour!BK$4,Usage!$D$3:$ABF$3,0)),"")</f>
        <v>0</v>
      </c>
      <c r="BL62" s="6">
        <f>IFERROR(INDEX(Sales!$D$5:$ABF$18,MATCH(UsagePerHour!$B62,Sales!$C$5:$C$18,0),MATCH(UsagePerHour!BL$4,Sales!$D$3:$ABF$3,0))/BL$2*INDEX(Usage!$D$5:$ABF$11,MATCH(UsagePerHour!$B$52,Usage!$C$5:$C$11,0),MATCH(UsagePerHour!BL$4,Usage!$D$3:$ABF$3,0)),"")</f>
        <v>0</v>
      </c>
      <c r="BM62" s="6">
        <f>IFERROR(INDEX(Sales!$D$5:$ABF$18,MATCH(UsagePerHour!$B62,Sales!$C$5:$C$18,0),MATCH(UsagePerHour!BM$4,Sales!$D$3:$ABF$3,0))/BM$2*INDEX(Usage!$D$5:$ABF$11,MATCH(UsagePerHour!$B$52,Usage!$C$5:$C$11,0),MATCH(UsagePerHour!BM$4,Usage!$D$3:$ABF$3,0)),"")</f>
        <v>0</v>
      </c>
      <c r="BN62" s="6">
        <f>IFERROR(INDEX(Sales!$D$5:$ABF$18,MATCH(UsagePerHour!$B62,Sales!$C$5:$C$18,0),MATCH(UsagePerHour!BN$4,Sales!$D$3:$ABF$3,0))/BN$2*INDEX(Usage!$D$5:$ABF$11,MATCH(UsagePerHour!$B$52,Usage!$C$5:$C$11,0),MATCH(UsagePerHour!BN$4,Usage!$D$3:$ABF$3,0)),"")</f>
        <v>0</v>
      </c>
      <c r="BO62" s="6">
        <f>IFERROR(INDEX(Sales!$D$5:$ABF$18,MATCH(UsagePerHour!$B62,Sales!$C$5:$C$18,0),MATCH(UsagePerHour!BO$4,Sales!$D$3:$ABF$3,0))/BO$2*INDEX(Usage!$D$5:$ABF$11,MATCH(UsagePerHour!$B$52,Usage!$C$5:$C$11,0),MATCH(UsagePerHour!BO$4,Usage!$D$3:$ABF$3,0)),"")</f>
        <v>0</v>
      </c>
      <c r="BP62" s="6">
        <f>IFERROR(INDEX(Sales!$D$5:$ABF$18,MATCH(UsagePerHour!$B62,Sales!$C$5:$C$18,0),MATCH(UsagePerHour!BP$4,Sales!$D$3:$ABF$3,0))/BP$2*INDEX(Usage!$D$5:$ABF$11,MATCH(UsagePerHour!$B$52,Usage!$C$5:$C$11,0),MATCH(UsagePerHour!BP$4,Usage!$D$3:$ABF$3,0)),"")</f>
        <v>0</v>
      </c>
      <c r="BQ62" s="6">
        <f>IFERROR(INDEX(Sales!$D$5:$ABF$18,MATCH(UsagePerHour!$B62,Sales!$C$5:$C$18,0),MATCH(UsagePerHour!BQ$4,Sales!$D$3:$ABF$3,0))/BQ$2*INDEX(Usage!$D$5:$ABF$11,MATCH(UsagePerHour!$B$52,Usage!$C$5:$C$11,0),MATCH(UsagePerHour!BQ$4,Usage!$D$3:$ABF$3,0)),"")</f>
        <v>0</v>
      </c>
      <c r="BR62" s="6">
        <f>IFERROR(INDEX(Sales!$D$5:$ABF$18,MATCH(UsagePerHour!$B62,Sales!$C$5:$C$18,0),MATCH(UsagePerHour!BR$4,Sales!$D$3:$ABF$3,0))/BR$2*INDEX(Usage!$D$5:$ABF$11,MATCH(UsagePerHour!$B$52,Usage!$C$5:$C$11,0),MATCH(UsagePerHour!BR$4,Usage!$D$3:$ABF$3,0)),"")</f>
        <v>0</v>
      </c>
      <c r="BS62" s="6">
        <f>IFERROR(INDEX(Sales!$D$5:$ABF$18,MATCH(UsagePerHour!$B62,Sales!$C$5:$C$18,0),MATCH(UsagePerHour!BS$4,Sales!$D$3:$ABF$3,0))/BS$2*INDEX(Usage!$D$5:$ABF$11,MATCH(UsagePerHour!$B$52,Usage!$C$5:$C$11,0),MATCH(UsagePerHour!BS$4,Usage!$D$3:$ABF$3,0)),"")</f>
        <v>0</v>
      </c>
      <c r="BT62" s="6">
        <f>IFERROR(INDEX(Sales!$D$5:$ABF$18,MATCH(UsagePerHour!$B62,Sales!$C$5:$C$18,0),MATCH(UsagePerHour!BT$4,Sales!$D$3:$ABF$3,0))/BT$2*INDEX(Usage!$D$5:$ABF$11,MATCH(UsagePerHour!$B$52,Usage!$C$5:$C$11,0),MATCH(UsagePerHour!BT$4,Usage!$D$3:$ABF$3,0)),"")</f>
        <v>0</v>
      </c>
      <c r="BU62" s="6">
        <f>IFERROR(INDEX(Sales!$D$5:$ABF$18,MATCH(UsagePerHour!$B62,Sales!$C$5:$C$18,0),MATCH(UsagePerHour!BU$4,Sales!$D$3:$ABF$3,0))/BU$2*INDEX(Usage!$D$5:$ABF$11,MATCH(UsagePerHour!$B$52,Usage!$C$5:$C$11,0),MATCH(UsagePerHour!BU$4,Usage!$D$3:$ABF$3,0)),"")</f>
        <v>0</v>
      </c>
      <c r="BV62" s="6">
        <f>IFERROR(INDEX(Sales!$D$5:$ABF$18,MATCH(UsagePerHour!$B62,Sales!$C$5:$C$18,0),MATCH(UsagePerHour!BV$4,Sales!$D$3:$ABF$3,0))/BV$2*INDEX(Usage!$D$5:$ABF$11,MATCH(UsagePerHour!$B$52,Usage!$C$5:$C$11,0),MATCH(UsagePerHour!BV$4,Usage!$D$3:$ABF$3,0)),"")</f>
        <v>0</v>
      </c>
      <c r="BW62" s="6">
        <f>IFERROR(INDEX(Sales!$D$5:$ABF$18,MATCH(UsagePerHour!$B62,Sales!$C$5:$C$18,0),MATCH(UsagePerHour!BW$4,Sales!$D$3:$ABF$3,0))/BW$2*INDEX(Usage!$D$5:$ABF$11,MATCH(UsagePerHour!$B$52,Usage!$C$5:$C$11,0),MATCH(UsagePerHour!BW$4,Usage!$D$3:$ABF$3,0)),"")</f>
        <v>0</v>
      </c>
      <c r="BX62" s="6">
        <f>IFERROR(INDEX(Sales!$D$5:$ABF$18,MATCH(UsagePerHour!$B62,Sales!$C$5:$C$18,0),MATCH(UsagePerHour!BX$4,Sales!$D$3:$ABF$3,0))/BX$2*INDEX(Usage!$D$5:$ABF$11,MATCH(UsagePerHour!$B$52,Usage!$C$5:$C$11,0),MATCH(UsagePerHour!BX$4,Usage!$D$3:$ABF$3,0)),"")</f>
        <v>0</v>
      </c>
      <c r="BY62" s="6">
        <f>IFERROR(INDEX(Sales!$D$5:$ABF$18,MATCH(UsagePerHour!$B62,Sales!$C$5:$C$18,0),MATCH(UsagePerHour!BY$4,Sales!$D$3:$ABF$3,0))/BY$2*INDEX(Usage!$D$5:$ABF$11,MATCH(UsagePerHour!$B$52,Usage!$C$5:$C$11,0),MATCH(UsagePerHour!BY$4,Usage!$D$3:$ABF$3,0)),"")</f>
        <v>0</v>
      </c>
      <c r="BZ62" s="6">
        <f>IFERROR(INDEX(Sales!$D$5:$ABF$18,MATCH(UsagePerHour!$B62,Sales!$C$5:$C$18,0),MATCH(UsagePerHour!BZ$4,Sales!$D$3:$ABF$3,0))/BZ$2*INDEX(Usage!$D$5:$ABF$11,MATCH(UsagePerHour!$B$52,Usage!$C$5:$C$11,0),MATCH(UsagePerHour!BZ$4,Usage!$D$3:$ABF$3,0)),"")</f>
        <v>0</v>
      </c>
      <c r="CA62" s="6">
        <f>IFERROR(INDEX(Sales!$D$5:$ABF$18,MATCH(UsagePerHour!$B62,Sales!$C$5:$C$18,0),MATCH(UsagePerHour!CA$4,Sales!$D$3:$ABF$3,0))/CA$2*INDEX(Usage!$D$5:$ABF$11,MATCH(UsagePerHour!$B$52,Usage!$C$5:$C$11,0),MATCH(UsagePerHour!CA$4,Usage!$D$3:$ABF$3,0)),"")</f>
        <v>0</v>
      </c>
      <c r="CB62" s="6">
        <f>IFERROR(INDEX(Sales!$D$5:$ABF$18,MATCH(UsagePerHour!$B62,Sales!$C$5:$C$18,0),MATCH(UsagePerHour!CB$4,Sales!$D$3:$ABF$3,0))/CB$2*INDEX(Usage!$D$5:$ABF$11,MATCH(UsagePerHour!$B$52,Usage!$C$5:$C$11,0),MATCH(UsagePerHour!CB$4,Usage!$D$3:$ABF$3,0)),"")</f>
        <v>0</v>
      </c>
      <c r="CC62" s="6">
        <f>IFERROR(INDEX(Sales!$D$5:$ABF$18,MATCH(UsagePerHour!$B62,Sales!$C$5:$C$18,0),MATCH(UsagePerHour!CC$4,Sales!$D$3:$ABF$3,0))/CC$2*INDEX(Usage!$D$5:$ABF$11,MATCH(UsagePerHour!$B$52,Usage!$C$5:$C$11,0),MATCH(UsagePerHour!CC$4,Usage!$D$3:$ABF$3,0)),"")</f>
        <v>0</v>
      </c>
      <c r="CD62" s="6">
        <f>IFERROR(INDEX(Sales!$D$5:$ABF$18,MATCH(UsagePerHour!$B62,Sales!$C$5:$C$18,0),MATCH(UsagePerHour!CD$4,Sales!$D$3:$ABF$3,0))/CD$2*INDEX(Usage!$D$5:$ABF$11,MATCH(UsagePerHour!$B$52,Usage!$C$5:$C$11,0),MATCH(UsagePerHour!CD$4,Usage!$D$3:$ABF$3,0)),"")</f>
        <v>0</v>
      </c>
      <c r="CE62" s="6">
        <f>IFERROR(INDEX(Sales!$D$5:$ABF$18,MATCH(UsagePerHour!$B62,Sales!$C$5:$C$18,0),MATCH(UsagePerHour!CE$4,Sales!$D$3:$ABF$3,0))/CE$2*INDEX(Usage!$D$5:$ABF$11,MATCH(UsagePerHour!$B$52,Usage!$C$5:$C$11,0),MATCH(UsagePerHour!CE$4,Usage!$D$3:$ABF$3,0)),"")</f>
        <v>0</v>
      </c>
      <c r="CF62" s="6">
        <f>IFERROR(INDEX(Sales!$D$5:$ABF$18,MATCH(UsagePerHour!$B62,Sales!$C$5:$C$18,0),MATCH(UsagePerHour!CF$4,Sales!$D$3:$ABF$3,0))/CF$2*INDEX(Usage!$D$5:$ABF$11,MATCH(UsagePerHour!$B$52,Usage!$C$5:$C$11,0),MATCH(UsagePerHour!CF$4,Usage!$D$3:$ABF$3,0)),"")</f>
        <v>0</v>
      </c>
      <c r="CG62" s="6">
        <f>IFERROR(INDEX(Sales!$D$5:$ABF$18,MATCH(UsagePerHour!$B62,Sales!$C$5:$C$18,0),MATCH(UsagePerHour!CG$4,Sales!$D$3:$ABF$3,0))/CG$2*INDEX(Usage!$D$5:$ABF$11,MATCH(UsagePerHour!$B$52,Usage!$C$5:$C$11,0),MATCH(UsagePerHour!CG$4,Usage!$D$3:$ABF$3,0)),"")</f>
        <v>0</v>
      </c>
      <c r="CH62" s="6">
        <f>IFERROR(INDEX(Sales!$D$5:$ABF$18,MATCH(UsagePerHour!$B62,Sales!$C$5:$C$18,0),MATCH(UsagePerHour!CH$4,Sales!$D$3:$ABF$3,0))/CH$2*INDEX(Usage!$D$5:$ABF$11,MATCH(UsagePerHour!$B$52,Usage!$C$5:$C$11,0),MATCH(UsagePerHour!CH$4,Usage!$D$3:$ABF$3,0)),"")</f>
        <v>0</v>
      </c>
      <c r="CI62" s="6">
        <f>IFERROR(INDEX(Sales!$D$5:$ABF$18,MATCH(UsagePerHour!$B62,Sales!$C$5:$C$18,0),MATCH(UsagePerHour!CI$4,Sales!$D$3:$ABF$3,0))/CI$2*INDEX(Usage!$D$5:$ABF$11,MATCH(UsagePerHour!$B$52,Usage!$C$5:$C$11,0),MATCH(UsagePerHour!CI$4,Usage!$D$3:$ABF$3,0)),"")</f>
        <v>0</v>
      </c>
      <c r="CJ62" s="6">
        <f>IFERROR(INDEX(Sales!$D$5:$ABF$18,MATCH(UsagePerHour!$B62,Sales!$C$5:$C$18,0),MATCH(UsagePerHour!CJ$4,Sales!$D$3:$ABF$3,0))/CJ$2*INDEX(Usage!$D$5:$ABF$11,MATCH(UsagePerHour!$B$52,Usage!$C$5:$C$11,0),MATCH(UsagePerHour!CJ$4,Usage!$D$3:$ABF$3,0)),"")</f>
        <v>0</v>
      </c>
      <c r="CK62" s="6">
        <f>IFERROR(INDEX(Sales!$D$5:$ABF$18,MATCH(UsagePerHour!$B62,Sales!$C$5:$C$18,0),MATCH(UsagePerHour!CK$4,Sales!$D$3:$ABF$3,0))/CK$2*INDEX(Usage!$D$5:$ABF$11,MATCH(UsagePerHour!$B$52,Usage!$C$5:$C$11,0),MATCH(UsagePerHour!CK$4,Usage!$D$3:$ABF$3,0)),"")</f>
        <v>0</v>
      </c>
      <c r="CL62" s="6">
        <f>IFERROR(INDEX(Sales!$D$5:$ABF$18,MATCH(UsagePerHour!$B62,Sales!$C$5:$C$18,0),MATCH(UsagePerHour!CL$4,Sales!$D$3:$ABF$3,0))/CL$2*INDEX(Usage!$D$5:$ABF$11,MATCH(UsagePerHour!$B$52,Usage!$C$5:$C$11,0),MATCH(UsagePerHour!CL$4,Usage!$D$3:$ABF$3,0)),"")</f>
        <v>0</v>
      </c>
      <c r="CM62" s="6">
        <f>IFERROR(INDEX(Sales!$D$5:$ABF$18,MATCH(UsagePerHour!$B62,Sales!$C$5:$C$18,0),MATCH(UsagePerHour!CM$4,Sales!$D$3:$ABF$3,0))/CM$2*INDEX(Usage!$D$5:$ABF$11,MATCH(UsagePerHour!$B$52,Usage!$C$5:$C$11,0),MATCH(UsagePerHour!CM$4,Usage!$D$3:$ABF$3,0)),"")</f>
        <v>0</v>
      </c>
      <c r="CN62" s="6">
        <f>IFERROR(INDEX(Sales!$D$5:$ABF$18,MATCH(UsagePerHour!$B62,Sales!$C$5:$C$18,0),MATCH(UsagePerHour!CN$4,Sales!$D$3:$ABF$3,0))/CN$2*INDEX(Usage!$D$5:$ABF$11,MATCH(UsagePerHour!$B$52,Usage!$C$5:$C$11,0),MATCH(UsagePerHour!CN$4,Usage!$D$3:$ABF$3,0)),"")</f>
        <v>0</v>
      </c>
      <c r="CO62" s="6">
        <f>IFERROR(INDEX(Sales!$D$5:$ABF$18,MATCH(UsagePerHour!$B62,Sales!$C$5:$C$18,0),MATCH(UsagePerHour!CO$4,Sales!$D$3:$ABF$3,0))/CO$2*INDEX(Usage!$D$5:$ABF$11,MATCH(UsagePerHour!$B$52,Usage!$C$5:$C$11,0),MATCH(UsagePerHour!CO$4,Usage!$D$3:$ABF$3,0)),"")</f>
        <v>0</v>
      </c>
      <c r="CP62" s="6">
        <f>IFERROR(INDEX(Sales!$D$5:$ABF$18,MATCH(UsagePerHour!$B62,Sales!$C$5:$C$18,0),MATCH(UsagePerHour!CP$4,Sales!$D$3:$ABF$3,0))/CP$2*INDEX(Usage!$D$5:$ABF$11,MATCH(UsagePerHour!$B$52,Usage!$C$5:$C$11,0),MATCH(UsagePerHour!CP$4,Usage!$D$3:$ABF$3,0)),"")</f>
        <v>0</v>
      </c>
      <c r="CQ62" s="6">
        <f>IFERROR(INDEX(Sales!$D$5:$ABF$18,MATCH(UsagePerHour!$B62,Sales!$C$5:$C$18,0),MATCH(UsagePerHour!CQ$4,Sales!$D$3:$ABF$3,0))/CQ$2*INDEX(Usage!$D$5:$ABF$11,MATCH(UsagePerHour!$B$52,Usage!$C$5:$C$11,0),MATCH(UsagePerHour!CQ$4,Usage!$D$3:$ABF$3,0)),"")</f>
        <v>0</v>
      </c>
      <c r="CR62" s="6">
        <f>IFERROR(INDEX(Sales!$D$5:$ABF$18,MATCH(UsagePerHour!$B62,Sales!$C$5:$C$18,0),MATCH(UsagePerHour!CR$4,Sales!$D$3:$ABF$3,0))/CR$2*INDEX(Usage!$D$5:$ABF$11,MATCH(UsagePerHour!$B$52,Usage!$C$5:$C$11,0),MATCH(UsagePerHour!CR$4,Usage!$D$3:$ABF$3,0)),"")</f>
        <v>0</v>
      </c>
      <c r="CS62" s="6">
        <f>IFERROR(INDEX(Sales!$D$5:$ABF$18,MATCH(UsagePerHour!$B62,Sales!$C$5:$C$18,0),MATCH(UsagePerHour!CS$4,Sales!$D$3:$ABF$3,0))/CS$2*INDEX(Usage!$D$5:$ABF$11,MATCH(UsagePerHour!$B$52,Usage!$C$5:$C$11,0),MATCH(UsagePerHour!CS$4,Usage!$D$3:$ABF$3,0)),"")</f>
        <v>0</v>
      </c>
      <c r="CT62" s="6">
        <f>IFERROR(INDEX(Sales!$D$5:$ABF$18,MATCH(UsagePerHour!$B62,Sales!$C$5:$C$18,0),MATCH(UsagePerHour!CT$4,Sales!$D$3:$ABF$3,0))/CT$2*INDEX(Usage!$D$5:$ABF$11,MATCH(UsagePerHour!$B$52,Usage!$C$5:$C$11,0),MATCH(UsagePerHour!CT$4,Usage!$D$3:$ABF$3,0)),"")</f>
        <v>0</v>
      </c>
      <c r="CU62" s="6">
        <f>IFERROR(INDEX(Sales!$D$5:$ABF$18,MATCH(UsagePerHour!$B62,Sales!$C$5:$C$18,0),MATCH(UsagePerHour!CU$4,Sales!$D$3:$ABF$3,0))/CU$2*INDEX(Usage!$D$5:$ABF$11,MATCH(UsagePerHour!$B$52,Usage!$C$5:$C$11,0),MATCH(UsagePerHour!CU$4,Usage!$D$3:$ABF$3,0)),"")</f>
        <v>0</v>
      </c>
      <c r="CV62" s="6">
        <f>IFERROR(INDEX(Sales!$D$5:$ABF$18,MATCH(UsagePerHour!$B62,Sales!$C$5:$C$18,0),MATCH(UsagePerHour!CV$4,Sales!$D$3:$ABF$3,0))/CV$2*INDEX(Usage!$D$5:$ABF$11,MATCH(UsagePerHour!$B$52,Usage!$C$5:$C$11,0),MATCH(UsagePerHour!CV$4,Usage!$D$3:$ABF$3,0)),"")</f>
        <v>0</v>
      </c>
      <c r="CW62" s="6">
        <f>IFERROR(INDEX(Sales!$D$5:$ABF$18,MATCH(UsagePerHour!$B62,Sales!$C$5:$C$18,0),MATCH(UsagePerHour!CW$4,Sales!$D$3:$ABF$3,0))/CW$2*INDEX(Usage!$D$5:$ABF$11,MATCH(UsagePerHour!$B$52,Usage!$C$5:$C$11,0),MATCH(UsagePerHour!CW$4,Usage!$D$3:$ABF$3,0)),"")</f>
        <v>0</v>
      </c>
      <c r="CX62" s="6">
        <f>IFERROR(INDEX(Sales!$D$5:$ABF$18,MATCH(UsagePerHour!$B62,Sales!$C$5:$C$18,0),MATCH(UsagePerHour!CX$4,Sales!$D$3:$ABF$3,0))/CX$2*INDEX(Usage!$D$5:$ABF$11,MATCH(UsagePerHour!$B$52,Usage!$C$5:$C$11,0),MATCH(UsagePerHour!CX$4,Usage!$D$3:$ABF$3,0)),"")</f>
        <v>0</v>
      </c>
      <c r="CY62" s="6">
        <f>IFERROR(INDEX(Sales!$D$5:$ABF$18,MATCH(UsagePerHour!$B62,Sales!$C$5:$C$18,0),MATCH(UsagePerHour!CY$4,Sales!$D$3:$ABF$3,0))/CY$2*INDEX(Usage!$D$5:$ABF$11,MATCH(UsagePerHour!$B$52,Usage!$C$5:$C$11,0),MATCH(UsagePerHour!CY$4,Usage!$D$3:$ABF$3,0)),"")</f>
        <v>0</v>
      </c>
      <c r="CZ62" s="6">
        <f>IFERROR(INDEX(Sales!$D$5:$ABF$18,MATCH(UsagePerHour!$B62,Sales!$C$5:$C$18,0),MATCH(UsagePerHour!CZ$4,Sales!$D$3:$ABF$3,0))/CZ$2*INDEX(Usage!$D$5:$ABF$11,MATCH(UsagePerHour!$B$52,Usage!$C$5:$C$11,0),MATCH(UsagePerHour!CZ$4,Usage!$D$3:$ABF$3,0)),"")</f>
        <v>0</v>
      </c>
      <c r="DA62" s="6">
        <f>IFERROR(INDEX(Sales!$D$5:$ABF$18,MATCH(UsagePerHour!$B62,Sales!$C$5:$C$18,0),MATCH(UsagePerHour!DA$4,Sales!$D$3:$ABF$3,0))/DA$2*INDEX(Usage!$D$5:$ABF$11,MATCH(UsagePerHour!$B$52,Usage!$C$5:$C$11,0),MATCH(UsagePerHour!DA$4,Usage!$D$3:$ABF$3,0)),"")</f>
        <v>0</v>
      </c>
      <c r="DB62" s="6">
        <f>IFERROR(INDEX(Sales!$D$5:$ABF$18,MATCH(UsagePerHour!$B62,Sales!$C$5:$C$18,0),MATCH(UsagePerHour!DB$4,Sales!$D$3:$ABF$3,0))/DB$2*INDEX(Usage!$D$5:$ABF$11,MATCH(UsagePerHour!$B$52,Usage!$C$5:$C$11,0),MATCH(UsagePerHour!DB$4,Usage!$D$3:$ABF$3,0)),"")</f>
        <v>0</v>
      </c>
      <c r="DC62" s="6">
        <f>IFERROR(INDEX(Sales!$D$5:$ABF$18,MATCH(UsagePerHour!$B62,Sales!$C$5:$C$18,0),MATCH(UsagePerHour!DC$4,Sales!$D$3:$ABF$3,0))/DC$2*INDEX(Usage!$D$5:$ABF$11,MATCH(UsagePerHour!$B$52,Usage!$C$5:$C$11,0),MATCH(UsagePerHour!DC$4,Usage!$D$3:$ABF$3,0)),"")</f>
        <v>0</v>
      </c>
      <c r="DD62" s="6">
        <f>IFERROR(INDEX(Sales!$D$5:$ABF$18,MATCH(UsagePerHour!$B62,Sales!$C$5:$C$18,0),MATCH(UsagePerHour!DD$4,Sales!$D$3:$ABF$3,0))/DD$2*INDEX(Usage!$D$5:$ABF$11,MATCH(UsagePerHour!$B$52,Usage!$C$5:$C$11,0),MATCH(UsagePerHour!DD$4,Usage!$D$3:$ABF$3,0)),"")</f>
        <v>0</v>
      </c>
      <c r="DE62" s="6">
        <f>IFERROR(INDEX(Sales!$D$5:$ABF$18,MATCH(UsagePerHour!$B62,Sales!$C$5:$C$18,0),MATCH(UsagePerHour!DE$4,Sales!$D$3:$ABF$3,0))/DE$2*INDEX(Usage!$D$5:$ABF$11,MATCH(UsagePerHour!$B$52,Usage!$C$5:$C$11,0),MATCH(UsagePerHour!DE$4,Usage!$D$3:$ABF$3,0)),"")</f>
        <v>0</v>
      </c>
      <c r="DF62" s="6">
        <f>IFERROR(INDEX(Sales!$D$5:$ABF$18,MATCH(UsagePerHour!$B62,Sales!$C$5:$C$18,0),MATCH(UsagePerHour!DF$4,Sales!$D$3:$ABF$3,0))/DF$2*INDEX(Usage!$D$5:$ABF$11,MATCH(UsagePerHour!$B$52,Usage!$C$5:$C$11,0),MATCH(UsagePerHour!DF$4,Usage!$D$3:$ABF$3,0)),"")</f>
        <v>0</v>
      </c>
      <c r="DG62" s="6">
        <f>IFERROR(INDEX(Sales!$D$5:$ABF$18,MATCH(UsagePerHour!$B62,Sales!$C$5:$C$18,0),MATCH(UsagePerHour!DG$4,Sales!$D$3:$ABF$3,0))/DG$2*INDEX(Usage!$D$5:$ABF$11,MATCH(UsagePerHour!$B$52,Usage!$C$5:$C$11,0),MATCH(UsagePerHour!DG$4,Usage!$D$3:$ABF$3,0)),"")</f>
        <v>0</v>
      </c>
      <c r="DH62" s="6">
        <f>IFERROR(INDEX(Sales!$D$5:$ABF$18,MATCH(UsagePerHour!$B62,Sales!$C$5:$C$18,0),MATCH(UsagePerHour!DH$4,Sales!$D$3:$ABF$3,0))/DH$2*INDEX(Usage!$D$5:$ABF$11,MATCH(UsagePerHour!$B$52,Usage!$C$5:$C$11,0),MATCH(UsagePerHour!DH$4,Usage!$D$3:$ABF$3,0)),"")</f>
        <v>0</v>
      </c>
      <c r="DI62" s="6">
        <f>IFERROR(INDEX(Sales!$D$5:$ABF$18,MATCH(UsagePerHour!$B62,Sales!$C$5:$C$18,0),MATCH(UsagePerHour!DI$4,Sales!$D$3:$ABF$3,0))/DI$2*INDEX(Usage!$D$5:$ABF$11,MATCH(UsagePerHour!$B$52,Usage!$C$5:$C$11,0),MATCH(UsagePerHour!DI$4,Usage!$D$3:$ABF$3,0)),"")</f>
        <v>0</v>
      </c>
      <c r="DJ62" s="6">
        <f>IFERROR(INDEX(Sales!$D$5:$ABF$18,MATCH(UsagePerHour!$B62,Sales!$C$5:$C$18,0),MATCH(UsagePerHour!DJ$4,Sales!$D$3:$ABF$3,0))/DJ$2*INDEX(Usage!$D$5:$ABF$11,MATCH(UsagePerHour!$B$52,Usage!$C$5:$C$11,0),MATCH(UsagePerHour!DJ$4,Usage!$D$3:$ABF$3,0)),"")</f>
        <v>0</v>
      </c>
      <c r="DK62" s="6">
        <f>IFERROR(INDEX(Sales!$D$5:$ABF$18,MATCH(UsagePerHour!$B62,Sales!$C$5:$C$18,0),MATCH(UsagePerHour!DK$4,Sales!$D$3:$ABF$3,0))/DK$2*INDEX(Usage!$D$5:$ABF$11,MATCH(UsagePerHour!$B$52,Usage!$C$5:$C$11,0),MATCH(UsagePerHour!DK$4,Usage!$D$3:$ABF$3,0)),"")</f>
        <v>0</v>
      </c>
      <c r="DL62" s="6">
        <f>IFERROR(INDEX(Sales!$D$5:$ABF$18,MATCH(UsagePerHour!$B62,Sales!$C$5:$C$18,0),MATCH(UsagePerHour!DL$4,Sales!$D$3:$ABF$3,0))/DL$2*INDEX(Usage!$D$5:$ABF$11,MATCH(UsagePerHour!$B$52,Usage!$C$5:$C$11,0),MATCH(UsagePerHour!DL$4,Usage!$D$3:$ABF$3,0)),"")</f>
        <v>0</v>
      </c>
      <c r="DM62" s="6">
        <f>IFERROR(INDEX(Sales!$D$5:$ABF$18,MATCH(UsagePerHour!$B62,Sales!$C$5:$C$18,0),MATCH(UsagePerHour!DM$4,Sales!$D$3:$ABF$3,0))/DM$2*INDEX(Usage!$D$5:$ABF$11,MATCH(UsagePerHour!$B$52,Usage!$C$5:$C$11,0),MATCH(UsagePerHour!DM$4,Usage!$D$3:$ABF$3,0)),"")</f>
        <v>0</v>
      </c>
      <c r="DN62" s="6">
        <f>IFERROR(INDEX(Sales!$D$5:$ABF$18,MATCH(UsagePerHour!$B62,Sales!$C$5:$C$18,0),MATCH(UsagePerHour!DN$4,Sales!$D$3:$ABF$3,0))/DN$2*INDEX(Usage!$D$5:$ABF$11,MATCH(UsagePerHour!$B$52,Usage!$C$5:$C$11,0),MATCH(UsagePerHour!DN$4,Usage!$D$3:$ABF$3,0)),"")</f>
        <v>0</v>
      </c>
      <c r="DO62" s="6">
        <f>IFERROR(INDEX(Sales!$D$5:$ABF$18,MATCH(UsagePerHour!$B62,Sales!$C$5:$C$18,0),MATCH(UsagePerHour!DO$4,Sales!$D$3:$ABF$3,0))/DO$2*INDEX(Usage!$D$5:$ABF$11,MATCH(UsagePerHour!$B$52,Usage!$C$5:$C$11,0),MATCH(UsagePerHour!DO$4,Usage!$D$3:$ABF$3,0)),"")</f>
        <v>0</v>
      </c>
      <c r="DP62" s="6">
        <f>IFERROR(INDEX(Sales!$D$5:$ABF$18,MATCH(UsagePerHour!$B62,Sales!$C$5:$C$18,0),MATCH(UsagePerHour!DP$4,Sales!$D$3:$ABF$3,0))/DP$2*INDEX(Usage!$D$5:$ABF$11,MATCH(UsagePerHour!$B$52,Usage!$C$5:$C$11,0),MATCH(UsagePerHour!DP$4,Usage!$D$3:$ABF$3,0)),"")</f>
        <v>0</v>
      </c>
      <c r="DQ62" s="6">
        <f>IFERROR(INDEX(Sales!$D$5:$ABF$18,MATCH(UsagePerHour!$B62,Sales!$C$5:$C$18,0),MATCH(UsagePerHour!DQ$4,Sales!$D$3:$ABF$3,0))/DQ$2*INDEX(Usage!$D$5:$ABF$11,MATCH(UsagePerHour!$B$52,Usage!$C$5:$C$11,0),MATCH(UsagePerHour!DQ$4,Usage!$D$3:$ABF$3,0)),"")</f>
        <v>0</v>
      </c>
      <c r="DR62" s="6">
        <f>IFERROR(INDEX(Sales!$D$5:$ABF$18,MATCH(UsagePerHour!$B62,Sales!$C$5:$C$18,0),MATCH(UsagePerHour!DR$4,Sales!$D$3:$ABF$3,0))/DR$2*INDEX(Usage!$D$5:$ABF$11,MATCH(UsagePerHour!$B$52,Usage!$C$5:$C$11,0),MATCH(UsagePerHour!DR$4,Usage!$D$3:$ABF$3,0)),"")</f>
        <v>0</v>
      </c>
      <c r="DS62" s="6">
        <f>IFERROR(INDEX(Sales!$D$5:$ABF$18,MATCH(UsagePerHour!$B62,Sales!$C$5:$C$18,0),MATCH(UsagePerHour!DS$4,Sales!$D$3:$ABF$3,0))/DS$2*INDEX(Usage!$D$5:$ABF$11,MATCH(UsagePerHour!$B$52,Usage!$C$5:$C$11,0),MATCH(UsagePerHour!DS$4,Usage!$D$3:$ABF$3,0)),"")</f>
        <v>0</v>
      </c>
      <c r="DT62" s="6">
        <f>IFERROR(INDEX(Sales!$D$5:$ABF$18,MATCH(UsagePerHour!$B62,Sales!$C$5:$C$18,0),MATCH(UsagePerHour!DT$4,Sales!$D$3:$ABF$3,0))/DT$2*INDEX(Usage!$D$5:$ABF$11,MATCH(UsagePerHour!$B$52,Usage!$C$5:$C$11,0),MATCH(UsagePerHour!DT$4,Usage!$D$3:$ABF$3,0)),"")</f>
        <v>0</v>
      </c>
      <c r="DU62" s="6">
        <f>IFERROR(INDEX(Sales!$D$5:$ABF$18,MATCH(UsagePerHour!$B62,Sales!$C$5:$C$18,0),MATCH(UsagePerHour!DU$4,Sales!$D$3:$ABF$3,0))/DU$2*INDEX(Usage!$D$5:$ABF$11,MATCH(UsagePerHour!$B$52,Usage!$C$5:$C$11,0),MATCH(UsagePerHour!DU$4,Usage!$D$3:$ABF$3,0)),"")</f>
        <v>0</v>
      </c>
      <c r="DV62" s="6">
        <f>IFERROR(INDEX(Sales!$D$5:$ABF$18,MATCH(UsagePerHour!$B62,Sales!$C$5:$C$18,0),MATCH(UsagePerHour!DV$4,Sales!$D$3:$ABF$3,0))/DV$2*INDEX(Usage!$D$5:$ABF$11,MATCH(UsagePerHour!$B$52,Usage!$C$5:$C$11,0),MATCH(UsagePerHour!DV$4,Usage!$D$3:$ABF$3,0)),"")</f>
        <v>0</v>
      </c>
      <c r="DW62" s="6">
        <f>IFERROR(INDEX(Sales!$D$5:$ABF$18,MATCH(UsagePerHour!$B62,Sales!$C$5:$C$18,0),MATCH(UsagePerHour!DW$4,Sales!$D$3:$ABF$3,0))/DW$2*INDEX(Usage!$D$5:$ABF$11,MATCH(UsagePerHour!$B$52,Usage!$C$5:$C$11,0),MATCH(UsagePerHour!DW$4,Usage!$D$3:$ABF$3,0)),"")</f>
        <v>0</v>
      </c>
      <c r="DX62" s="6">
        <f>IFERROR(INDEX(Sales!$D$5:$ABF$18,MATCH(UsagePerHour!$B62,Sales!$C$5:$C$18,0),MATCH(UsagePerHour!DX$4,Sales!$D$3:$ABF$3,0))/DX$2*INDEX(Usage!$D$5:$ABF$11,MATCH(UsagePerHour!$B$52,Usage!$C$5:$C$11,0),MATCH(UsagePerHour!DX$4,Usage!$D$3:$ABF$3,0)),"")</f>
        <v>0</v>
      </c>
      <c r="DY62" s="6">
        <f>IFERROR(INDEX(Sales!$D$5:$ABF$18,MATCH(UsagePerHour!$B62,Sales!$C$5:$C$18,0),MATCH(UsagePerHour!DY$4,Sales!$D$3:$ABF$3,0))/DY$2*INDEX(Usage!$D$5:$ABF$11,MATCH(UsagePerHour!$B$52,Usage!$C$5:$C$11,0),MATCH(UsagePerHour!DY$4,Usage!$D$3:$ABF$3,0)),"")</f>
        <v>0</v>
      </c>
      <c r="DZ62" s="6">
        <f>IFERROR(INDEX(Sales!$D$5:$ABF$18,MATCH(UsagePerHour!$B62,Sales!$C$5:$C$18,0),MATCH(UsagePerHour!DZ$4,Sales!$D$3:$ABF$3,0))/DZ$2*INDEX(Usage!$D$5:$ABF$11,MATCH(UsagePerHour!$B$52,Usage!$C$5:$C$11,0),MATCH(UsagePerHour!DZ$4,Usage!$D$3:$ABF$3,0)),"")</f>
        <v>0</v>
      </c>
      <c r="EA62" s="6">
        <f>IFERROR(INDEX(Sales!$D$5:$ABF$18,MATCH(UsagePerHour!$B62,Sales!$C$5:$C$18,0),MATCH(UsagePerHour!EA$4,Sales!$D$3:$ABF$3,0))/EA$2*INDEX(Usage!$D$5:$ABF$11,MATCH(UsagePerHour!$B$52,Usage!$C$5:$C$11,0),MATCH(UsagePerHour!EA$4,Usage!$D$3:$ABF$3,0)),"")</f>
        <v>0</v>
      </c>
      <c r="EB62" s="6">
        <f>IFERROR(INDEX(Sales!$D$5:$ABF$18,MATCH(UsagePerHour!$B62,Sales!$C$5:$C$18,0),MATCH(UsagePerHour!EB$4,Sales!$D$3:$ABF$3,0))/EB$2*INDEX(Usage!$D$5:$ABF$11,MATCH(UsagePerHour!$B$52,Usage!$C$5:$C$11,0),MATCH(UsagePerHour!EB$4,Usage!$D$3:$ABF$3,0)),"")</f>
        <v>0</v>
      </c>
      <c r="EC62" s="6">
        <f>IFERROR(INDEX(Sales!$D$5:$ABF$18,MATCH(UsagePerHour!$B62,Sales!$C$5:$C$18,0),MATCH(UsagePerHour!EC$4,Sales!$D$3:$ABF$3,0))/EC$2*INDEX(Usage!$D$5:$ABF$11,MATCH(UsagePerHour!$B$52,Usage!$C$5:$C$11,0),MATCH(UsagePerHour!EC$4,Usage!$D$3:$ABF$3,0)),"")</f>
        <v>0</v>
      </c>
      <c r="ED62" s="6">
        <f>IFERROR(INDEX(Sales!$D$5:$ABF$18,MATCH(UsagePerHour!$B62,Sales!$C$5:$C$18,0),MATCH(UsagePerHour!ED$4,Sales!$D$3:$ABF$3,0))/ED$2*INDEX(Usage!$D$5:$ABF$11,MATCH(UsagePerHour!$B$52,Usage!$C$5:$C$11,0),MATCH(UsagePerHour!ED$4,Usage!$D$3:$ABF$3,0)),"")</f>
        <v>0</v>
      </c>
      <c r="EE62" s="6">
        <f>IFERROR(INDEX(Sales!$D$5:$ABF$18,MATCH(UsagePerHour!$B62,Sales!$C$5:$C$18,0),MATCH(UsagePerHour!EE$4,Sales!$D$3:$ABF$3,0))/EE$2*INDEX(Usage!$D$5:$ABF$11,MATCH(UsagePerHour!$B$52,Usage!$C$5:$C$11,0),MATCH(UsagePerHour!EE$4,Usage!$D$3:$ABF$3,0)),"")</f>
        <v>0</v>
      </c>
      <c r="EF62" s="6">
        <f>IFERROR(INDEX(Sales!$D$5:$ABF$18,MATCH(UsagePerHour!$B62,Sales!$C$5:$C$18,0),MATCH(UsagePerHour!EF$4,Sales!$D$3:$ABF$3,0))/EF$2*INDEX(Usage!$D$5:$ABF$11,MATCH(UsagePerHour!$B$52,Usage!$C$5:$C$11,0),MATCH(UsagePerHour!EF$4,Usage!$D$3:$ABF$3,0)),"")</f>
        <v>0</v>
      </c>
      <c r="EG62" s="6">
        <f>IFERROR(INDEX(Sales!$D$5:$ABF$18,MATCH(UsagePerHour!$B62,Sales!$C$5:$C$18,0),MATCH(UsagePerHour!EG$4,Sales!$D$3:$ABF$3,0))/EG$2*INDEX(Usage!$D$5:$ABF$11,MATCH(UsagePerHour!$B$52,Usage!$C$5:$C$11,0),MATCH(UsagePerHour!EG$4,Usage!$D$3:$ABF$3,0)),"")</f>
        <v>0</v>
      </c>
      <c r="EH62" s="6">
        <f>IFERROR(INDEX(Sales!$D$5:$ABF$18,MATCH(UsagePerHour!$B62,Sales!$C$5:$C$18,0),MATCH(UsagePerHour!EH$4,Sales!$D$3:$ABF$3,0))/EH$2*INDEX(Usage!$D$5:$ABF$11,MATCH(UsagePerHour!$B$52,Usage!$C$5:$C$11,0),MATCH(UsagePerHour!EH$4,Usage!$D$3:$ABF$3,0)),"")</f>
        <v>0</v>
      </c>
      <c r="EI62" s="6">
        <f>IFERROR(INDEX(Sales!$D$5:$ABF$18,MATCH(UsagePerHour!$B62,Sales!$C$5:$C$18,0),MATCH(UsagePerHour!EI$4,Sales!$D$3:$ABF$3,0))/EI$2*INDEX(Usage!$D$5:$ABF$11,MATCH(UsagePerHour!$B$52,Usage!$C$5:$C$11,0),MATCH(UsagePerHour!EI$4,Usage!$D$3:$ABF$3,0)),"")</f>
        <v>0</v>
      </c>
      <c r="EJ62" s="6">
        <f>IFERROR(INDEX(Sales!$D$5:$ABF$18,MATCH(UsagePerHour!$B62,Sales!$C$5:$C$18,0),MATCH(UsagePerHour!EJ$4,Sales!$D$3:$ABF$3,0))/EJ$2*INDEX(Usage!$D$5:$ABF$11,MATCH(UsagePerHour!$B$52,Usage!$C$5:$C$11,0),MATCH(UsagePerHour!EJ$4,Usage!$D$3:$ABF$3,0)),"")</f>
        <v>0</v>
      </c>
      <c r="EK62" s="6">
        <f>IFERROR(INDEX(Sales!$D$5:$ABF$18,MATCH(UsagePerHour!$B62,Sales!$C$5:$C$18,0),MATCH(UsagePerHour!EK$4,Sales!$D$3:$ABF$3,0))/EK$2*INDEX(Usage!$D$5:$ABF$11,MATCH(UsagePerHour!$B$52,Usage!$C$5:$C$11,0),MATCH(UsagePerHour!EK$4,Usage!$D$3:$ABF$3,0)),"")</f>
        <v>0</v>
      </c>
      <c r="EL62" s="6">
        <f>IFERROR(INDEX(Sales!$D$5:$ABF$18,MATCH(UsagePerHour!$B62,Sales!$C$5:$C$18,0),MATCH(UsagePerHour!EL$4,Sales!$D$3:$ABF$3,0))/EL$2*INDEX(Usage!$D$5:$ABF$11,MATCH(UsagePerHour!$B$52,Usage!$C$5:$C$11,0),MATCH(UsagePerHour!EL$4,Usage!$D$3:$ABF$3,0)),"")</f>
        <v>0</v>
      </c>
      <c r="EM62" s="6">
        <f>IFERROR(INDEX(Sales!$D$5:$ABF$18,MATCH(UsagePerHour!$B62,Sales!$C$5:$C$18,0),MATCH(UsagePerHour!EM$4,Sales!$D$3:$ABF$3,0))/EM$2*INDEX(Usage!$D$5:$ABF$11,MATCH(UsagePerHour!$B$52,Usage!$C$5:$C$11,0),MATCH(UsagePerHour!EM$4,Usage!$D$3:$ABF$3,0)),"")</f>
        <v>0</v>
      </c>
      <c r="EN62" s="6">
        <f>IFERROR(INDEX(Sales!$D$5:$ABF$18,MATCH(UsagePerHour!$B62,Sales!$C$5:$C$18,0),MATCH(UsagePerHour!EN$4,Sales!$D$3:$ABF$3,0))/EN$2*INDEX(Usage!$D$5:$ABF$11,MATCH(UsagePerHour!$B$52,Usage!$C$5:$C$11,0),MATCH(UsagePerHour!EN$4,Usage!$D$3:$ABF$3,0)),"")</f>
        <v>0</v>
      </c>
      <c r="EO62" s="6">
        <f>IFERROR(INDEX(Sales!$D$5:$ABF$18,MATCH(UsagePerHour!$B62,Sales!$C$5:$C$18,0),MATCH(UsagePerHour!EO$4,Sales!$D$3:$ABF$3,0))/EO$2*INDEX(Usage!$D$5:$ABF$11,MATCH(UsagePerHour!$B$52,Usage!$C$5:$C$11,0),MATCH(UsagePerHour!EO$4,Usage!$D$3:$ABF$3,0)),"")</f>
        <v>0</v>
      </c>
      <c r="EP62" s="6">
        <f>IFERROR(INDEX(Sales!$D$5:$ABF$18,MATCH(UsagePerHour!$B62,Sales!$C$5:$C$18,0),MATCH(UsagePerHour!EP$4,Sales!$D$3:$ABF$3,0))/EP$2*INDEX(Usage!$D$5:$ABF$11,MATCH(UsagePerHour!$B$52,Usage!$C$5:$C$11,0),MATCH(UsagePerHour!EP$4,Usage!$D$3:$ABF$3,0)),"")</f>
        <v>0</v>
      </c>
      <c r="EQ62" s="6">
        <f>IFERROR(INDEX(Sales!$D$5:$ABF$18,MATCH(UsagePerHour!$B62,Sales!$C$5:$C$18,0),MATCH(UsagePerHour!EQ$4,Sales!$D$3:$ABF$3,0))/EQ$2*INDEX(Usage!$D$5:$ABF$11,MATCH(UsagePerHour!$B$52,Usage!$C$5:$C$11,0),MATCH(UsagePerHour!EQ$4,Usage!$D$3:$ABF$3,0)),"")</f>
        <v>0</v>
      </c>
      <c r="ER62" s="6">
        <f>IFERROR(INDEX(Sales!$D$5:$ABF$18,MATCH(UsagePerHour!$B62,Sales!$C$5:$C$18,0),MATCH(UsagePerHour!ER$4,Sales!$D$3:$ABF$3,0))/ER$2*INDEX(Usage!$D$5:$ABF$11,MATCH(UsagePerHour!$B$52,Usage!$C$5:$C$11,0),MATCH(UsagePerHour!ER$4,Usage!$D$3:$ABF$3,0)),"")</f>
        <v>0</v>
      </c>
      <c r="ES62" s="6">
        <f>IFERROR(INDEX(Sales!$D$5:$ABF$18,MATCH(UsagePerHour!$B62,Sales!$C$5:$C$18,0),MATCH(UsagePerHour!ES$4,Sales!$D$3:$ABF$3,0))/ES$2*INDEX(Usage!$D$5:$ABF$11,MATCH(UsagePerHour!$B$52,Usage!$C$5:$C$11,0),MATCH(UsagePerHour!ES$4,Usage!$D$3:$ABF$3,0)),"")</f>
        <v>0</v>
      </c>
      <c r="ET62" s="6">
        <f>IFERROR(INDEX(Sales!$D$5:$ABF$18,MATCH(UsagePerHour!$B62,Sales!$C$5:$C$18,0),MATCH(UsagePerHour!ET$4,Sales!$D$3:$ABF$3,0))/ET$2*INDEX(Usage!$D$5:$ABF$11,MATCH(UsagePerHour!$B$52,Usage!$C$5:$C$11,0),MATCH(UsagePerHour!ET$4,Usage!$D$3:$ABF$3,0)),"")</f>
        <v>0</v>
      </c>
      <c r="EU62" s="6">
        <f>IFERROR(INDEX(Sales!$D$5:$ABF$18,MATCH(UsagePerHour!$B62,Sales!$C$5:$C$18,0),MATCH(UsagePerHour!EU$4,Sales!$D$3:$ABF$3,0))/EU$2*INDEX(Usage!$D$5:$ABF$11,MATCH(UsagePerHour!$B$52,Usage!$C$5:$C$11,0),MATCH(UsagePerHour!EU$4,Usage!$D$3:$ABF$3,0)),"")</f>
        <v>0</v>
      </c>
      <c r="EV62" s="6">
        <f>IFERROR(INDEX(Sales!$D$5:$ABF$18,MATCH(UsagePerHour!$B62,Sales!$C$5:$C$18,0),MATCH(UsagePerHour!EV$4,Sales!$D$3:$ABF$3,0))/EV$2*INDEX(Usage!$D$5:$ABF$11,MATCH(UsagePerHour!$B$52,Usage!$C$5:$C$11,0),MATCH(UsagePerHour!EV$4,Usage!$D$3:$ABF$3,0)),"")</f>
        <v>0</v>
      </c>
      <c r="EW62" s="6">
        <f>IFERROR(INDEX(Sales!$D$5:$ABF$18,MATCH(UsagePerHour!$B62,Sales!$C$5:$C$18,0),MATCH(UsagePerHour!EW$4,Sales!$D$3:$ABF$3,0))/EW$2*INDEX(Usage!$D$5:$ABF$11,MATCH(UsagePerHour!$B$52,Usage!$C$5:$C$11,0),MATCH(UsagePerHour!EW$4,Usage!$D$3:$ABF$3,0)),"")</f>
        <v>0</v>
      </c>
      <c r="EX62" s="6">
        <f>IFERROR(INDEX(Sales!$D$5:$ABF$18,MATCH(UsagePerHour!$B62,Sales!$C$5:$C$18,0),MATCH(UsagePerHour!EX$4,Sales!$D$3:$ABF$3,0))/EX$2*INDEX(Usage!$D$5:$ABF$11,MATCH(UsagePerHour!$B$52,Usage!$C$5:$C$11,0),MATCH(UsagePerHour!EX$4,Usage!$D$3:$ABF$3,0)),"")</f>
        <v>0</v>
      </c>
      <c r="EY62" s="6">
        <f>IFERROR(INDEX(Sales!$D$5:$ABF$18,MATCH(UsagePerHour!$B62,Sales!$C$5:$C$18,0),MATCH(UsagePerHour!EY$4,Sales!$D$3:$ABF$3,0))/EY$2*INDEX(Usage!$D$5:$ABF$11,MATCH(UsagePerHour!$B$52,Usage!$C$5:$C$11,0),MATCH(UsagePerHour!EY$4,Usage!$D$3:$ABF$3,0)),"")</f>
        <v>0</v>
      </c>
      <c r="EZ62" s="6">
        <f>IFERROR(INDEX(Sales!$D$5:$ABF$18,MATCH(UsagePerHour!$B62,Sales!$C$5:$C$18,0),MATCH(UsagePerHour!EZ$4,Sales!$D$3:$ABF$3,0))/EZ$2*INDEX(Usage!$D$5:$ABF$11,MATCH(UsagePerHour!$B$52,Usage!$C$5:$C$11,0),MATCH(UsagePerHour!EZ$4,Usage!$D$3:$ABF$3,0)),"")</f>
        <v>0</v>
      </c>
      <c r="FA62" s="6">
        <f>IFERROR(INDEX(Sales!$D$5:$ABF$18,MATCH(UsagePerHour!$B62,Sales!$C$5:$C$18,0),MATCH(UsagePerHour!FA$4,Sales!$D$3:$ABF$3,0))/FA$2*INDEX(Usage!$D$5:$ABF$11,MATCH(UsagePerHour!$B$52,Usage!$C$5:$C$11,0),MATCH(UsagePerHour!FA$4,Usage!$D$3:$ABF$3,0)),"")</f>
        <v>0</v>
      </c>
      <c r="FB62" s="6">
        <f>IFERROR(INDEX(Sales!$D$5:$ABF$18,MATCH(UsagePerHour!$B62,Sales!$C$5:$C$18,0),MATCH(UsagePerHour!FB$4,Sales!$D$3:$ABF$3,0))/FB$2*INDEX(Usage!$D$5:$ABF$11,MATCH(UsagePerHour!$B$52,Usage!$C$5:$C$11,0),MATCH(UsagePerHour!FB$4,Usage!$D$3:$ABF$3,0)),"")</f>
        <v>0</v>
      </c>
      <c r="FC62" s="6">
        <f>IFERROR(INDEX(Sales!$D$5:$ABF$18,MATCH(UsagePerHour!$B62,Sales!$C$5:$C$18,0),MATCH(UsagePerHour!FC$4,Sales!$D$3:$ABF$3,0))/FC$2*INDEX(Usage!$D$5:$ABF$11,MATCH(UsagePerHour!$B$52,Usage!$C$5:$C$11,0),MATCH(UsagePerHour!FC$4,Usage!$D$3:$ABF$3,0)),"")</f>
        <v>0</v>
      </c>
      <c r="FD62" s="6">
        <f>IFERROR(INDEX(Sales!$D$5:$ABF$18,MATCH(UsagePerHour!$B62,Sales!$C$5:$C$18,0),MATCH(UsagePerHour!FD$4,Sales!$D$3:$ABF$3,0))/FD$2*INDEX(Usage!$D$5:$ABF$11,MATCH(UsagePerHour!$B$52,Usage!$C$5:$C$11,0),MATCH(UsagePerHour!FD$4,Usage!$D$3:$ABF$3,0)),"")</f>
        <v>0</v>
      </c>
      <c r="FE62" s="6">
        <f>IFERROR(INDEX(Sales!$D$5:$ABF$18,MATCH(UsagePerHour!$B62,Sales!$C$5:$C$18,0),MATCH(UsagePerHour!FE$4,Sales!$D$3:$ABF$3,0))/FE$2*INDEX(Usage!$D$5:$ABF$11,MATCH(UsagePerHour!$B$52,Usage!$C$5:$C$11,0),MATCH(UsagePerHour!FE$4,Usage!$D$3:$ABF$3,0)),"")</f>
        <v>0</v>
      </c>
      <c r="FF62" s="6">
        <f>IFERROR(INDEX(Sales!$D$5:$ABF$18,MATCH(UsagePerHour!$B62,Sales!$C$5:$C$18,0),MATCH(UsagePerHour!FF$4,Sales!$D$3:$ABF$3,0))/FF$2*INDEX(Usage!$D$5:$ABF$11,MATCH(UsagePerHour!$B$52,Usage!$C$5:$C$11,0),MATCH(UsagePerHour!FF$4,Usage!$D$3:$ABF$3,0)),"")</f>
        <v>0</v>
      </c>
      <c r="FG62" s="6">
        <f>IFERROR(INDEX(Sales!$D$5:$ABF$18,MATCH(UsagePerHour!$B62,Sales!$C$5:$C$18,0),MATCH(UsagePerHour!FG$4,Sales!$D$3:$ABF$3,0))/FG$2*INDEX(Usage!$D$5:$ABF$11,MATCH(UsagePerHour!$B$52,Usage!$C$5:$C$11,0),MATCH(UsagePerHour!FG$4,Usage!$D$3:$ABF$3,0)),"")</f>
        <v>0</v>
      </c>
      <c r="FH62" s="6">
        <f>IFERROR(INDEX(Sales!$D$5:$ABF$18,MATCH(UsagePerHour!$B62,Sales!$C$5:$C$18,0),MATCH(UsagePerHour!FH$4,Sales!$D$3:$ABF$3,0))/FH$2*INDEX(Usage!$D$5:$ABF$11,MATCH(UsagePerHour!$B$52,Usage!$C$5:$C$11,0),MATCH(UsagePerHour!FH$4,Usage!$D$3:$ABF$3,0)),"")</f>
        <v>0</v>
      </c>
      <c r="FI62" s="6">
        <f>IFERROR(INDEX(Sales!$D$5:$ABF$18,MATCH(UsagePerHour!$B62,Sales!$C$5:$C$18,0),MATCH(UsagePerHour!FI$4,Sales!$D$3:$ABF$3,0))/FI$2*INDEX(Usage!$D$5:$ABF$11,MATCH(UsagePerHour!$B$52,Usage!$C$5:$C$11,0),MATCH(UsagePerHour!FI$4,Usage!$D$3:$ABF$3,0)),"")</f>
        <v>0</v>
      </c>
      <c r="FJ62" s="6">
        <f>IFERROR(INDEX(Sales!$D$5:$ABF$18,MATCH(UsagePerHour!$B62,Sales!$C$5:$C$18,0),MATCH(UsagePerHour!FJ$4,Sales!$D$3:$ABF$3,0))/FJ$2*INDEX(Usage!$D$5:$ABF$11,MATCH(UsagePerHour!$B$52,Usage!$C$5:$C$11,0),MATCH(UsagePerHour!FJ$4,Usage!$D$3:$ABF$3,0)),"")</f>
        <v>0</v>
      </c>
      <c r="FK62" s="6">
        <f>IFERROR(INDEX(Sales!$D$5:$ABF$18,MATCH(UsagePerHour!$B62,Sales!$C$5:$C$18,0),MATCH(UsagePerHour!FK$4,Sales!$D$3:$ABF$3,0))/FK$2*INDEX(Usage!$D$5:$ABF$11,MATCH(UsagePerHour!$B$52,Usage!$C$5:$C$11,0),MATCH(UsagePerHour!FK$4,Usage!$D$3:$ABF$3,0)),"")</f>
        <v>0</v>
      </c>
      <c r="FL62" s="6">
        <f>IFERROR(INDEX(Sales!$D$5:$ABF$18,MATCH(UsagePerHour!$B62,Sales!$C$5:$C$18,0),MATCH(UsagePerHour!FL$4,Sales!$D$3:$ABF$3,0))/FL$2*INDEX(Usage!$D$5:$ABF$11,MATCH(UsagePerHour!$B$52,Usage!$C$5:$C$11,0),MATCH(UsagePerHour!FL$4,Usage!$D$3:$ABF$3,0)),"")</f>
        <v>0</v>
      </c>
      <c r="FM62" s="6">
        <f>IFERROR(INDEX(Sales!$D$5:$ABF$18,MATCH(UsagePerHour!$B62,Sales!$C$5:$C$18,0),MATCH(UsagePerHour!FM$4,Sales!$D$3:$ABF$3,0))/FM$2*INDEX(Usage!$D$5:$ABF$11,MATCH(UsagePerHour!$B$52,Usage!$C$5:$C$11,0),MATCH(UsagePerHour!FM$4,Usage!$D$3:$ABF$3,0)),"")</f>
        <v>0</v>
      </c>
      <c r="FN62" s="6">
        <f>IFERROR(INDEX(Sales!$D$5:$ABF$18,MATCH(UsagePerHour!$B62,Sales!$C$5:$C$18,0),MATCH(UsagePerHour!FN$4,Sales!$D$3:$ABF$3,0))/FN$2*INDEX(Usage!$D$5:$ABF$11,MATCH(UsagePerHour!$B$52,Usage!$C$5:$C$11,0),MATCH(UsagePerHour!FN$4,Usage!$D$3:$ABF$3,0)),"")</f>
        <v>0</v>
      </c>
      <c r="FO62" s="6">
        <f>IFERROR(INDEX(Sales!$D$5:$ABF$18,MATCH(UsagePerHour!$B62,Sales!$C$5:$C$18,0),MATCH(UsagePerHour!FO$4,Sales!$D$3:$ABF$3,0))/FO$2*INDEX(Usage!$D$5:$ABF$11,MATCH(UsagePerHour!$B$52,Usage!$C$5:$C$11,0),MATCH(UsagePerHour!FO$4,Usage!$D$3:$ABF$3,0)),"")</f>
        <v>0</v>
      </c>
      <c r="FP62" s="6">
        <f>IFERROR(INDEX(Sales!$D$5:$ABF$18,MATCH(UsagePerHour!$B62,Sales!$C$5:$C$18,0),MATCH(UsagePerHour!FP$4,Sales!$D$3:$ABF$3,0))/FP$2*INDEX(Usage!$D$5:$ABF$11,MATCH(UsagePerHour!$B$52,Usage!$C$5:$C$11,0),MATCH(UsagePerHour!FP$4,Usage!$D$3:$ABF$3,0)),"")</f>
        <v>0</v>
      </c>
      <c r="FQ62" s="6">
        <f>IFERROR(INDEX(Sales!$D$5:$ABF$18,MATCH(UsagePerHour!$B62,Sales!$C$5:$C$18,0),MATCH(UsagePerHour!FQ$4,Sales!$D$3:$ABF$3,0))/FQ$2*INDEX(Usage!$D$5:$ABF$11,MATCH(UsagePerHour!$B$52,Usage!$C$5:$C$11,0),MATCH(UsagePerHour!FQ$4,Usage!$D$3:$ABF$3,0)),"")</f>
        <v>0</v>
      </c>
      <c r="FR62" s="6">
        <f>IFERROR(INDEX(Sales!$D$5:$ABF$18,MATCH(UsagePerHour!$B62,Sales!$C$5:$C$18,0),MATCH(UsagePerHour!FR$4,Sales!$D$3:$ABF$3,0))/FR$2*INDEX(Usage!$D$5:$ABF$11,MATCH(UsagePerHour!$B$52,Usage!$C$5:$C$11,0),MATCH(UsagePerHour!FR$4,Usage!$D$3:$ABF$3,0)),"")</f>
        <v>0</v>
      </c>
      <c r="FS62" s="6">
        <f>IFERROR(INDEX(Sales!$D$5:$ABF$18,MATCH(UsagePerHour!$B62,Sales!$C$5:$C$18,0),MATCH(UsagePerHour!FS$4,Sales!$D$3:$ABF$3,0))/FS$2*INDEX(Usage!$D$5:$ABF$11,MATCH(UsagePerHour!$B$52,Usage!$C$5:$C$11,0),MATCH(UsagePerHour!FS$4,Usage!$D$3:$ABF$3,0)),"")</f>
        <v>0</v>
      </c>
      <c r="FT62" s="6">
        <f>IFERROR(INDEX(Sales!$D$5:$ABF$18,MATCH(UsagePerHour!$B62,Sales!$C$5:$C$18,0),MATCH(UsagePerHour!FT$4,Sales!$D$3:$ABF$3,0))/FT$2*INDEX(Usage!$D$5:$ABF$11,MATCH(UsagePerHour!$B$52,Usage!$C$5:$C$11,0),MATCH(UsagePerHour!FT$4,Usage!$D$3:$ABF$3,0)),"")</f>
        <v>0</v>
      </c>
      <c r="FU62" s="6">
        <f>IFERROR(INDEX(Sales!$D$5:$ABF$18,MATCH(UsagePerHour!$B62,Sales!$C$5:$C$18,0),MATCH(UsagePerHour!FU$4,Sales!$D$3:$ABF$3,0))/FU$2*INDEX(Usage!$D$5:$ABF$11,MATCH(UsagePerHour!$B$52,Usage!$C$5:$C$11,0),MATCH(UsagePerHour!FU$4,Usage!$D$3:$ABF$3,0)),"")</f>
        <v>0</v>
      </c>
      <c r="FV62" s="6">
        <f>IFERROR(INDEX(Sales!$D$5:$ABF$18,MATCH(UsagePerHour!$B62,Sales!$C$5:$C$18,0),MATCH(UsagePerHour!FV$4,Sales!$D$3:$ABF$3,0))/FV$2*INDEX(Usage!$D$5:$ABF$11,MATCH(UsagePerHour!$B$52,Usage!$C$5:$C$11,0),MATCH(UsagePerHour!FV$4,Usage!$D$3:$ABF$3,0)),"")</f>
        <v>0</v>
      </c>
      <c r="FW62" s="6">
        <f>IFERROR(INDEX(Sales!$D$5:$ABF$18,MATCH(UsagePerHour!$B62,Sales!$C$5:$C$18,0),MATCH(UsagePerHour!FW$4,Sales!$D$3:$ABF$3,0))/FW$2*INDEX(Usage!$D$5:$ABF$11,MATCH(UsagePerHour!$B$52,Usage!$C$5:$C$11,0),MATCH(UsagePerHour!FW$4,Usage!$D$3:$ABF$3,0)),"")</f>
        <v>0</v>
      </c>
      <c r="FX62" s="6">
        <f>IFERROR(INDEX(Sales!$D$5:$ABF$18,MATCH(UsagePerHour!$B62,Sales!$C$5:$C$18,0),MATCH(UsagePerHour!FX$4,Sales!$D$3:$ABF$3,0))/FX$2*INDEX(Usage!$D$5:$ABF$11,MATCH(UsagePerHour!$B$52,Usage!$C$5:$C$11,0),MATCH(UsagePerHour!FX$4,Usage!$D$3:$ABF$3,0)),"")</f>
        <v>0</v>
      </c>
      <c r="FY62" s="6">
        <f>IFERROR(INDEX(Sales!$D$5:$ABF$18,MATCH(UsagePerHour!$B62,Sales!$C$5:$C$18,0),MATCH(UsagePerHour!FY$4,Sales!$D$3:$ABF$3,0))/FY$2*INDEX(Usage!$D$5:$ABF$11,MATCH(UsagePerHour!$B$52,Usage!$C$5:$C$11,0),MATCH(UsagePerHour!FY$4,Usage!$D$3:$ABF$3,0)),"")</f>
        <v>0</v>
      </c>
      <c r="FZ62" s="6">
        <f>IFERROR(INDEX(Sales!$D$5:$ABF$18,MATCH(UsagePerHour!$B62,Sales!$C$5:$C$18,0),MATCH(UsagePerHour!FZ$4,Sales!$D$3:$ABF$3,0))/FZ$2*INDEX(Usage!$D$5:$ABF$11,MATCH(UsagePerHour!$B$52,Usage!$C$5:$C$11,0),MATCH(UsagePerHour!FZ$4,Usage!$D$3:$ABF$3,0)),"")</f>
        <v>0</v>
      </c>
      <c r="GA62" s="6">
        <f>IFERROR(INDEX(Sales!$D$5:$ABF$18,MATCH(UsagePerHour!$B62,Sales!$C$5:$C$18,0),MATCH(UsagePerHour!GA$4,Sales!$D$3:$ABF$3,0))/GA$2*INDEX(Usage!$D$5:$ABF$11,MATCH(UsagePerHour!$B$52,Usage!$C$5:$C$11,0),MATCH(UsagePerHour!GA$4,Usage!$D$3:$ABF$3,0)),"")</f>
        <v>0</v>
      </c>
      <c r="GB62" s="6">
        <f>IFERROR(INDEX(Sales!$D$5:$ABF$18,MATCH(UsagePerHour!$B62,Sales!$C$5:$C$18,0),MATCH(UsagePerHour!GB$4,Sales!$D$3:$ABF$3,0))/GB$2*INDEX(Usage!$D$5:$ABF$11,MATCH(UsagePerHour!$B$52,Usage!$C$5:$C$11,0),MATCH(UsagePerHour!GB$4,Usage!$D$3:$ABF$3,0)),"")</f>
        <v>0</v>
      </c>
      <c r="GC62" s="6">
        <f>IFERROR(INDEX(Sales!$D$5:$ABF$18,MATCH(UsagePerHour!$B62,Sales!$C$5:$C$18,0),MATCH(UsagePerHour!GC$4,Sales!$D$3:$ABF$3,0))/GC$2*INDEX(Usage!$D$5:$ABF$11,MATCH(UsagePerHour!$B$52,Usage!$C$5:$C$11,0),MATCH(UsagePerHour!GC$4,Usage!$D$3:$ABF$3,0)),"")</f>
        <v>0</v>
      </c>
      <c r="GD62" s="6">
        <f>IFERROR(INDEX(Sales!$D$5:$ABF$18,MATCH(UsagePerHour!$B62,Sales!$C$5:$C$18,0),MATCH(UsagePerHour!GD$4,Sales!$D$3:$ABF$3,0))/GD$2*INDEX(Usage!$D$5:$ABF$11,MATCH(UsagePerHour!$B$52,Usage!$C$5:$C$11,0),MATCH(UsagePerHour!GD$4,Usage!$D$3:$ABF$3,0)),"")</f>
        <v>0</v>
      </c>
      <c r="GE62" s="6">
        <f>IFERROR(INDEX(Sales!$D$5:$ABF$18,MATCH(UsagePerHour!$B62,Sales!$C$5:$C$18,0),MATCH(UsagePerHour!GE$4,Sales!$D$3:$ABF$3,0))/GE$2*INDEX(Usage!$D$5:$ABF$11,MATCH(UsagePerHour!$B$52,Usage!$C$5:$C$11,0),MATCH(UsagePerHour!GE$4,Usage!$D$3:$ABF$3,0)),"")</f>
        <v>0</v>
      </c>
      <c r="GF62" s="6">
        <f>IFERROR(INDEX(Sales!$D$5:$ABF$18,MATCH(UsagePerHour!$B62,Sales!$C$5:$C$18,0),MATCH(UsagePerHour!GF$4,Sales!$D$3:$ABF$3,0))/GF$2*INDEX(Usage!$D$5:$ABF$11,MATCH(UsagePerHour!$B$52,Usage!$C$5:$C$11,0),MATCH(UsagePerHour!GF$4,Usage!$D$3:$ABF$3,0)),"")</f>
        <v>0</v>
      </c>
      <c r="GG62" s="6">
        <f>IFERROR(INDEX(Sales!$D$5:$ABF$18,MATCH(UsagePerHour!$B62,Sales!$C$5:$C$18,0),MATCH(UsagePerHour!GG$4,Sales!$D$3:$ABF$3,0))/GG$2*INDEX(Usage!$D$5:$ABF$11,MATCH(UsagePerHour!$B$52,Usage!$C$5:$C$11,0),MATCH(UsagePerHour!GG$4,Usage!$D$3:$ABF$3,0)),"")</f>
        <v>0</v>
      </c>
      <c r="GH62" s="6">
        <f>IFERROR(INDEX(Sales!$D$5:$ABF$18,MATCH(UsagePerHour!$B62,Sales!$C$5:$C$18,0),MATCH(UsagePerHour!GH$4,Sales!$D$3:$ABF$3,0))/GH$2*INDEX(Usage!$D$5:$ABF$11,MATCH(UsagePerHour!$B$52,Usage!$C$5:$C$11,0),MATCH(UsagePerHour!GH$4,Usage!$D$3:$ABF$3,0)),"")</f>
        <v>0</v>
      </c>
      <c r="GI62" s="6">
        <f>IFERROR(INDEX(Sales!$D$5:$ABF$18,MATCH(UsagePerHour!$B62,Sales!$C$5:$C$18,0),MATCH(UsagePerHour!GI$4,Sales!$D$3:$ABF$3,0))/GI$2*INDEX(Usage!$D$5:$ABF$11,MATCH(UsagePerHour!$B$52,Usage!$C$5:$C$11,0),MATCH(UsagePerHour!GI$4,Usage!$D$3:$ABF$3,0)),"")</f>
        <v>0</v>
      </c>
      <c r="GJ62" s="6">
        <f>IFERROR(INDEX(Sales!$D$5:$ABF$18,MATCH(UsagePerHour!$B62,Sales!$C$5:$C$18,0),MATCH(UsagePerHour!GJ$4,Sales!$D$3:$ABF$3,0))/GJ$2*INDEX(Usage!$D$5:$ABF$11,MATCH(UsagePerHour!$B$52,Usage!$C$5:$C$11,0),MATCH(UsagePerHour!GJ$4,Usage!$D$3:$ABF$3,0)),"")</f>
        <v>0</v>
      </c>
      <c r="GK62" s="6">
        <f>IFERROR(INDEX(Sales!$D$5:$ABF$18,MATCH(UsagePerHour!$B62,Sales!$C$5:$C$18,0),MATCH(UsagePerHour!GK$4,Sales!$D$3:$ABF$3,0))/GK$2*INDEX(Usage!$D$5:$ABF$11,MATCH(UsagePerHour!$B$52,Usage!$C$5:$C$11,0),MATCH(UsagePerHour!GK$4,Usage!$D$3:$ABF$3,0)),"")</f>
        <v>0</v>
      </c>
      <c r="GL62" s="6">
        <f>IFERROR(INDEX(Sales!$D$5:$ABF$18,MATCH(UsagePerHour!$B62,Sales!$C$5:$C$18,0),MATCH(UsagePerHour!GL$4,Sales!$D$3:$ABF$3,0))/GL$2*INDEX(Usage!$D$5:$ABF$11,MATCH(UsagePerHour!$B$52,Usage!$C$5:$C$11,0),MATCH(UsagePerHour!GL$4,Usage!$D$3:$ABF$3,0)),"")</f>
        <v>0</v>
      </c>
      <c r="GM62" s="6">
        <f>IFERROR(INDEX(Sales!$D$5:$ABF$18,MATCH(UsagePerHour!$B62,Sales!$C$5:$C$18,0),MATCH(UsagePerHour!GM$4,Sales!$D$3:$ABF$3,0))/GM$2*INDEX(Usage!$D$5:$ABF$11,MATCH(UsagePerHour!$B$52,Usage!$C$5:$C$11,0),MATCH(UsagePerHour!GM$4,Usage!$D$3:$ABF$3,0)),"")</f>
        <v>0</v>
      </c>
      <c r="GN62" s="6">
        <f>IFERROR(INDEX(Sales!$D$5:$ABF$18,MATCH(UsagePerHour!$B62,Sales!$C$5:$C$18,0),MATCH(UsagePerHour!GN$4,Sales!$D$3:$ABF$3,0))/GN$2*INDEX(Usage!$D$5:$ABF$11,MATCH(UsagePerHour!$B$52,Usage!$C$5:$C$11,0),MATCH(UsagePerHour!GN$4,Usage!$D$3:$ABF$3,0)),"")</f>
        <v>0</v>
      </c>
      <c r="GO62" s="6">
        <f>IFERROR(INDEX(Sales!$D$5:$ABF$18,MATCH(UsagePerHour!$B62,Sales!$C$5:$C$18,0),MATCH(UsagePerHour!GO$4,Sales!$D$3:$ABF$3,0))/GO$2*INDEX(Usage!$D$5:$ABF$11,MATCH(UsagePerHour!$B$52,Usage!$C$5:$C$11,0),MATCH(UsagePerHour!GO$4,Usage!$D$3:$ABF$3,0)),"")</f>
        <v>0</v>
      </c>
      <c r="GP62" s="6">
        <f>IFERROR(INDEX(Sales!$D$5:$ABF$18,MATCH(UsagePerHour!$B62,Sales!$C$5:$C$18,0),MATCH(UsagePerHour!GP$4,Sales!$D$3:$ABF$3,0))/GP$2*INDEX(Usage!$D$5:$ABF$11,MATCH(UsagePerHour!$B$52,Usage!$C$5:$C$11,0),MATCH(UsagePerHour!GP$4,Usage!$D$3:$ABF$3,0)),"")</f>
        <v>0</v>
      </c>
      <c r="GQ62" s="6">
        <f>IFERROR(INDEX(Sales!$D$5:$ABF$18,MATCH(UsagePerHour!$B62,Sales!$C$5:$C$18,0),MATCH(UsagePerHour!GQ$4,Sales!$D$3:$ABF$3,0))/GQ$2*INDEX(Usage!$D$5:$ABF$11,MATCH(UsagePerHour!$B$52,Usage!$C$5:$C$11,0),MATCH(UsagePerHour!GQ$4,Usage!$D$3:$ABF$3,0)),"")</f>
        <v>0</v>
      </c>
      <c r="GR62" s="6">
        <f>IFERROR(INDEX(Sales!$D$5:$ABF$18,MATCH(UsagePerHour!$B62,Sales!$C$5:$C$18,0),MATCH(UsagePerHour!GR$4,Sales!$D$3:$ABF$3,0))/GR$2*INDEX(Usage!$D$5:$ABF$11,MATCH(UsagePerHour!$B$52,Usage!$C$5:$C$11,0),MATCH(UsagePerHour!GR$4,Usage!$D$3:$ABF$3,0)),"")</f>
        <v>0</v>
      </c>
      <c r="GS62" s="6">
        <f>IFERROR(INDEX(Sales!$D$5:$ABF$18,MATCH(UsagePerHour!$B62,Sales!$C$5:$C$18,0),MATCH(UsagePerHour!GS$4,Sales!$D$3:$ABF$3,0))/GS$2*INDEX(Usage!$D$5:$ABF$11,MATCH(UsagePerHour!$B$52,Usage!$C$5:$C$11,0),MATCH(UsagePerHour!GS$4,Usage!$D$3:$ABF$3,0)),"")</f>
        <v>0</v>
      </c>
      <c r="GT62" s="6">
        <f>IFERROR(INDEX(Sales!$D$5:$ABF$18,MATCH(UsagePerHour!$B62,Sales!$C$5:$C$18,0),MATCH(UsagePerHour!GT$4,Sales!$D$3:$ABF$3,0))/GT$2*INDEX(Usage!$D$5:$ABF$11,MATCH(UsagePerHour!$B$52,Usage!$C$5:$C$11,0),MATCH(UsagePerHour!GT$4,Usage!$D$3:$ABF$3,0)),"")</f>
        <v>0</v>
      </c>
      <c r="GU62" s="6">
        <f>IFERROR(INDEX(Sales!$D$5:$ABF$18,MATCH(UsagePerHour!$B62,Sales!$C$5:$C$18,0),MATCH(UsagePerHour!GU$4,Sales!$D$3:$ABF$3,0))/GU$2*INDEX(Usage!$D$5:$ABF$11,MATCH(UsagePerHour!$B$52,Usage!$C$5:$C$11,0),MATCH(UsagePerHour!GU$4,Usage!$D$3:$ABF$3,0)),"")</f>
        <v>0</v>
      </c>
      <c r="GV62" s="6">
        <f>IFERROR(INDEX(Sales!$D$5:$ABF$18,MATCH(UsagePerHour!$B62,Sales!$C$5:$C$18,0),MATCH(UsagePerHour!GV$4,Sales!$D$3:$ABF$3,0))/GV$2*INDEX(Usage!$D$5:$ABF$11,MATCH(UsagePerHour!$B$52,Usage!$C$5:$C$11,0),MATCH(UsagePerHour!GV$4,Usage!$D$3:$ABF$3,0)),"")</f>
        <v>0</v>
      </c>
      <c r="GW62" s="6">
        <f>IFERROR(INDEX(Sales!$D$5:$ABF$18,MATCH(UsagePerHour!$B62,Sales!$C$5:$C$18,0),MATCH(UsagePerHour!GW$4,Sales!$D$3:$ABF$3,0))/GW$2*INDEX(Usage!$D$5:$ABF$11,MATCH(UsagePerHour!$B$52,Usage!$C$5:$C$11,0),MATCH(UsagePerHour!GW$4,Usage!$D$3:$ABF$3,0)),"")</f>
        <v>0</v>
      </c>
      <c r="GX62" s="6">
        <f>IFERROR(INDEX(Sales!$D$5:$ABF$18,MATCH(UsagePerHour!$B62,Sales!$C$5:$C$18,0),MATCH(UsagePerHour!GX$4,Sales!$D$3:$ABF$3,0))/GX$2*INDEX(Usage!$D$5:$ABF$11,MATCH(UsagePerHour!$B$52,Usage!$C$5:$C$11,0),MATCH(UsagePerHour!GX$4,Usage!$D$3:$ABF$3,0)),"")</f>
        <v>0</v>
      </c>
      <c r="GY62" s="6">
        <f>IFERROR(INDEX(Sales!$D$5:$ABF$18,MATCH(UsagePerHour!$B62,Sales!$C$5:$C$18,0),MATCH(UsagePerHour!GY$4,Sales!$D$3:$ABF$3,0))/GY$2*INDEX(Usage!$D$5:$ABF$11,MATCH(UsagePerHour!$B$52,Usage!$C$5:$C$11,0),MATCH(UsagePerHour!GY$4,Usage!$D$3:$ABF$3,0)),"")</f>
        <v>0</v>
      </c>
      <c r="GZ62" s="6">
        <f>IFERROR(INDEX(Sales!$D$5:$ABF$18,MATCH(UsagePerHour!$B62,Sales!$C$5:$C$18,0),MATCH(UsagePerHour!GZ$4,Sales!$D$3:$ABF$3,0))/GZ$2*INDEX(Usage!$D$5:$ABF$11,MATCH(UsagePerHour!$B$52,Usage!$C$5:$C$11,0),MATCH(UsagePerHour!GZ$4,Usage!$D$3:$ABF$3,0)),"")</f>
        <v>0</v>
      </c>
      <c r="HA62" s="6">
        <f>IFERROR(INDEX(Sales!$D$5:$ABF$18,MATCH(UsagePerHour!$B62,Sales!$C$5:$C$18,0),MATCH(UsagePerHour!HA$4,Sales!$D$3:$ABF$3,0))/HA$2*INDEX(Usage!$D$5:$ABF$11,MATCH(UsagePerHour!$B$52,Usage!$C$5:$C$11,0),MATCH(UsagePerHour!HA$4,Usage!$D$3:$ABF$3,0)),"")</f>
        <v>0</v>
      </c>
      <c r="HB62" s="6">
        <f>IFERROR(INDEX(Sales!$D$5:$ABF$18,MATCH(UsagePerHour!$B62,Sales!$C$5:$C$18,0),MATCH(UsagePerHour!HB$4,Sales!$D$3:$ABF$3,0))/HB$2*INDEX(Usage!$D$5:$ABF$11,MATCH(UsagePerHour!$B$52,Usage!$C$5:$C$11,0),MATCH(UsagePerHour!HB$4,Usage!$D$3:$ABF$3,0)),"")</f>
        <v>0</v>
      </c>
      <c r="HC62" s="6">
        <f>IFERROR(INDEX(Sales!$D$5:$ABF$18,MATCH(UsagePerHour!$B62,Sales!$C$5:$C$18,0),MATCH(UsagePerHour!HC$4,Sales!$D$3:$ABF$3,0))/HC$2*INDEX(Usage!$D$5:$ABF$11,MATCH(UsagePerHour!$B$52,Usage!$C$5:$C$11,0),MATCH(UsagePerHour!HC$4,Usage!$D$3:$ABF$3,0)),"")</f>
        <v>0</v>
      </c>
      <c r="HD62" s="6">
        <f>IFERROR(INDEX(Sales!$D$5:$ABF$18,MATCH(UsagePerHour!$B62,Sales!$C$5:$C$18,0),MATCH(UsagePerHour!HD$4,Sales!$D$3:$ABF$3,0))/HD$2*INDEX(Usage!$D$5:$ABF$11,MATCH(UsagePerHour!$B$52,Usage!$C$5:$C$11,0),MATCH(UsagePerHour!HD$4,Usage!$D$3:$ABF$3,0)),"")</f>
        <v>0</v>
      </c>
      <c r="HE62" s="6">
        <f>IFERROR(INDEX(Sales!$D$5:$ABF$18,MATCH(UsagePerHour!$B62,Sales!$C$5:$C$18,0),MATCH(UsagePerHour!HE$4,Sales!$D$3:$ABF$3,0))/HE$2*INDEX(Usage!$D$5:$ABF$11,MATCH(UsagePerHour!$B$52,Usage!$C$5:$C$11,0),MATCH(UsagePerHour!HE$4,Usage!$D$3:$ABF$3,0)),"")</f>
        <v>0</v>
      </c>
      <c r="HF62" s="6">
        <f>IFERROR(INDEX(Sales!$D$5:$ABF$18,MATCH(UsagePerHour!$B62,Sales!$C$5:$C$18,0),MATCH(UsagePerHour!HF$4,Sales!$D$3:$ABF$3,0))/HF$2*INDEX(Usage!$D$5:$ABF$11,MATCH(UsagePerHour!$B$52,Usage!$C$5:$C$11,0),MATCH(UsagePerHour!HF$4,Usage!$D$3:$ABF$3,0)),"")</f>
        <v>0</v>
      </c>
      <c r="HG62" s="6">
        <f>IFERROR(INDEX(Sales!$D$5:$ABF$18,MATCH(UsagePerHour!$B62,Sales!$C$5:$C$18,0),MATCH(UsagePerHour!HG$4,Sales!$D$3:$ABF$3,0))/HG$2*INDEX(Usage!$D$5:$ABF$11,MATCH(UsagePerHour!$B$52,Usage!$C$5:$C$11,0),MATCH(UsagePerHour!HG$4,Usage!$D$3:$ABF$3,0)),"")</f>
        <v>0</v>
      </c>
      <c r="HH62" s="6">
        <f>IFERROR(INDEX(Sales!$D$5:$ABF$18,MATCH(UsagePerHour!$B62,Sales!$C$5:$C$18,0),MATCH(UsagePerHour!HH$4,Sales!$D$3:$ABF$3,0))/HH$2*INDEX(Usage!$D$5:$ABF$11,MATCH(UsagePerHour!$B$52,Usage!$C$5:$C$11,0),MATCH(UsagePerHour!HH$4,Usage!$D$3:$ABF$3,0)),"")</f>
        <v>0</v>
      </c>
      <c r="HI62" s="6">
        <f>IFERROR(INDEX(Sales!$D$5:$ABF$18,MATCH(UsagePerHour!$B62,Sales!$C$5:$C$18,0),MATCH(UsagePerHour!HI$4,Sales!$D$3:$ABF$3,0))/HI$2*INDEX(Usage!$D$5:$ABF$11,MATCH(UsagePerHour!$B$52,Usage!$C$5:$C$11,0),MATCH(UsagePerHour!HI$4,Usage!$D$3:$ABF$3,0)),"")</f>
        <v>0</v>
      </c>
      <c r="HJ62" s="6">
        <f>IFERROR(INDEX(Sales!$D$5:$ABF$18,MATCH(UsagePerHour!$B62,Sales!$C$5:$C$18,0),MATCH(UsagePerHour!HJ$4,Sales!$D$3:$ABF$3,0))/HJ$2*INDEX(Usage!$D$5:$ABF$11,MATCH(UsagePerHour!$B$52,Usage!$C$5:$C$11,0),MATCH(UsagePerHour!HJ$4,Usage!$D$3:$ABF$3,0)),"")</f>
        <v>0</v>
      </c>
      <c r="HK62" s="6">
        <f>IFERROR(INDEX(Sales!$D$5:$ABF$18,MATCH(UsagePerHour!$B62,Sales!$C$5:$C$18,0),MATCH(UsagePerHour!HK$4,Sales!$D$3:$ABF$3,0))/HK$2*INDEX(Usage!$D$5:$ABF$11,MATCH(UsagePerHour!$B$52,Usage!$C$5:$C$11,0),MATCH(UsagePerHour!HK$4,Usage!$D$3:$ABF$3,0)),"")</f>
        <v>0</v>
      </c>
      <c r="HL62" s="6">
        <f>IFERROR(INDEX(Sales!$D$5:$ABF$18,MATCH(UsagePerHour!$B62,Sales!$C$5:$C$18,0),MATCH(UsagePerHour!HL$4,Sales!$D$3:$ABF$3,0))/HL$2*INDEX(Usage!$D$5:$ABF$11,MATCH(UsagePerHour!$B$52,Usage!$C$5:$C$11,0),MATCH(UsagePerHour!HL$4,Usage!$D$3:$ABF$3,0)),"")</f>
        <v>0.49619076279776986</v>
      </c>
      <c r="HM62" s="6">
        <f>IFERROR(INDEX(Sales!$D$5:$ABF$18,MATCH(UsagePerHour!$B62,Sales!$C$5:$C$18,0),MATCH(UsagePerHour!HM$4,Sales!$D$3:$ABF$3,0))/HM$2*INDEX(Usage!$D$5:$ABF$11,MATCH(UsagePerHour!$B$52,Usage!$C$5:$C$11,0),MATCH(UsagePerHour!HM$4,Usage!$D$3:$ABF$3,0)),"")</f>
        <v>0</v>
      </c>
      <c r="HN62" s="6">
        <f>IFERROR(INDEX(Sales!$D$5:$ABF$18,MATCH(UsagePerHour!$B62,Sales!$C$5:$C$18,0),MATCH(UsagePerHour!HN$4,Sales!$D$3:$ABF$3,0))/HN$2*INDEX(Usage!$D$5:$ABF$11,MATCH(UsagePerHour!$B$52,Usage!$C$5:$C$11,0),MATCH(UsagePerHour!HN$4,Usage!$D$3:$ABF$3,0)),"")</f>
        <v>0</v>
      </c>
      <c r="HO62" s="6">
        <f>IFERROR(INDEX(Sales!$D$5:$ABF$18,MATCH(UsagePerHour!$B62,Sales!$C$5:$C$18,0),MATCH(UsagePerHour!HO$4,Sales!$D$3:$ABF$3,0))/HO$2*INDEX(Usage!$D$5:$ABF$11,MATCH(UsagePerHour!$B$52,Usage!$C$5:$C$11,0),MATCH(UsagePerHour!HO$4,Usage!$D$3:$ABF$3,0)),"")</f>
        <v>0</v>
      </c>
      <c r="HP62" s="6">
        <f>IFERROR(INDEX(Sales!$D$5:$ABF$18,MATCH(UsagePerHour!$B62,Sales!$C$5:$C$18,0),MATCH(UsagePerHour!HP$4,Sales!$D$3:$ABF$3,0))/HP$2*INDEX(Usage!$D$5:$ABF$11,MATCH(UsagePerHour!$B$52,Usage!$C$5:$C$11,0),MATCH(UsagePerHour!HP$4,Usage!$D$3:$ABF$3,0)),"")</f>
        <v>0</v>
      </c>
      <c r="HQ62" s="6">
        <f>IFERROR(INDEX(Sales!$D$5:$ABF$18,MATCH(UsagePerHour!$B62,Sales!$C$5:$C$18,0),MATCH(UsagePerHour!HQ$4,Sales!$D$3:$ABF$3,0))/HQ$2*INDEX(Usage!$D$5:$ABF$11,MATCH(UsagePerHour!$B$52,Usage!$C$5:$C$11,0),MATCH(UsagePerHour!HQ$4,Usage!$D$3:$ABF$3,0)),"")</f>
        <v>0</v>
      </c>
      <c r="HR62" s="6">
        <f>IFERROR(INDEX(Sales!$D$5:$ABF$18,MATCH(UsagePerHour!$B62,Sales!$C$5:$C$18,0),MATCH(UsagePerHour!HR$4,Sales!$D$3:$ABF$3,0))/HR$2*INDEX(Usage!$D$5:$ABF$11,MATCH(UsagePerHour!$B$52,Usage!$C$5:$C$11,0),MATCH(UsagePerHour!HR$4,Usage!$D$3:$ABF$3,0)),"")</f>
        <v>0</v>
      </c>
      <c r="HS62" s="6">
        <f>IFERROR(INDEX(Sales!$D$5:$ABF$18,MATCH(UsagePerHour!$B62,Sales!$C$5:$C$18,0),MATCH(UsagePerHour!HS$4,Sales!$D$3:$ABF$3,0))/HS$2*INDEX(Usage!$D$5:$ABF$11,MATCH(UsagePerHour!$B$52,Usage!$C$5:$C$11,0),MATCH(UsagePerHour!HS$4,Usage!$D$3:$ABF$3,0)),"")</f>
        <v>0</v>
      </c>
      <c r="HT62" s="6">
        <f>IFERROR(INDEX(Sales!$D$5:$ABF$18,MATCH(UsagePerHour!$B62,Sales!$C$5:$C$18,0),MATCH(UsagePerHour!HT$4,Sales!$D$3:$ABF$3,0))/HT$2*INDEX(Usage!$D$5:$ABF$11,MATCH(UsagePerHour!$B$52,Usage!$C$5:$C$11,0),MATCH(UsagePerHour!HT$4,Usage!$D$3:$ABF$3,0)),"")</f>
        <v>0</v>
      </c>
      <c r="HU62" s="6">
        <f>IFERROR(INDEX(Sales!$D$5:$ABF$18,MATCH(UsagePerHour!$B62,Sales!$C$5:$C$18,0),MATCH(UsagePerHour!HU$4,Sales!$D$3:$ABF$3,0))/HU$2*INDEX(Usage!$D$5:$ABF$11,MATCH(UsagePerHour!$B$52,Usage!$C$5:$C$11,0),MATCH(UsagePerHour!HU$4,Usage!$D$3:$ABF$3,0)),"")</f>
        <v>0</v>
      </c>
      <c r="HV62" s="6">
        <f>IFERROR(INDEX(Sales!$D$5:$ABF$18,MATCH(UsagePerHour!$B62,Sales!$C$5:$C$18,0),MATCH(UsagePerHour!HV$4,Sales!$D$3:$ABF$3,0))/HV$2*INDEX(Usage!$D$5:$ABF$11,MATCH(UsagePerHour!$B$52,Usage!$C$5:$C$11,0),MATCH(UsagePerHour!HV$4,Usage!$D$3:$ABF$3,0)),"")</f>
        <v>0</v>
      </c>
      <c r="HW62" s="6">
        <f>IFERROR(INDEX(Sales!$D$5:$ABF$18,MATCH(UsagePerHour!$B62,Sales!$C$5:$C$18,0),MATCH(UsagePerHour!HW$4,Sales!$D$3:$ABF$3,0))/HW$2*INDEX(Usage!$D$5:$ABF$11,MATCH(UsagePerHour!$B$52,Usage!$C$5:$C$11,0),MATCH(UsagePerHour!HW$4,Usage!$D$3:$ABF$3,0)),"")</f>
        <v>0</v>
      </c>
      <c r="HX62" s="6">
        <f>IFERROR(INDEX(Sales!$D$5:$ABF$18,MATCH(UsagePerHour!$B62,Sales!$C$5:$C$18,0),MATCH(UsagePerHour!HX$4,Sales!$D$3:$ABF$3,0))/HX$2*INDEX(Usage!$D$5:$ABF$11,MATCH(UsagePerHour!$B$52,Usage!$C$5:$C$11,0),MATCH(UsagePerHour!HX$4,Usage!$D$3:$ABF$3,0)),"")</f>
        <v>0</v>
      </c>
      <c r="HY62" s="6">
        <f>IFERROR(INDEX(Sales!$D$5:$ABF$18,MATCH(UsagePerHour!$B62,Sales!$C$5:$C$18,0),MATCH(UsagePerHour!HY$4,Sales!$D$3:$ABF$3,0))/HY$2*INDEX(Usage!$D$5:$ABF$11,MATCH(UsagePerHour!$B$52,Usage!$C$5:$C$11,0),MATCH(UsagePerHour!HY$4,Usage!$D$3:$ABF$3,0)),"")</f>
        <v>0</v>
      </c>
      <c r="HZ62" s="6">
        <f>IFERROR(INDEX(Sales!$D$5:$ABF$18,MATCH(UsagePerHour!$B62,Sales!$C$5:$C$18,0),MATCH(UsagePerHour!HZ$4,Sales!$D$3:$ABF$3,0))/HZ$2*INDEX(Usage!$D$5:$ABF$11,MATCH(UsagePerHour!$B$52,Usage!$C$5:$C$11,0),MATCH(UsagePerHour!HZ$4,Usage!$D$3:$ABF$3,0)),"")</f>
        <v>0</v>
      </c>
      <c r="IA62" s="6">
        <f>IFERROR(INDEX(Sales!$D$5:$ABF$18,MATCH(UsagePerHour!$B62,Sales!$C$5:$C$18,0),MATCH(UsagePerHour!IA$4,Sales!$D$3:$ABF$3,0))/IA$2*INDEX(Usage!$D$5:$ABF$11,MATCH(UsagePerHour!$B$52,Usage!$C$5:$C$11,0),MATCH(UsagePerHour!IA$4,Usage!$D$3:$ABF$3,0)),"")</f>
        <v>0</v>
      </c>
      <c r="IB62" s="6">
        <f>IFERROR(INDEX(Sales!$D$5:$ABF$18,MATCH(UsagePerHour!$B62,Sales!$C$5:$C$18,0),MATCH(UsagePerHour!IB$4,Sales!$D$3:$ABF$3,0))/IB$2*INDEX(Usage!$D$5:$ABF$11,MATCH(UsagePerHour!$B$52,Usage!$C$5:$C$11,0),MATCH(UsagePerHour!IB$4,Usage!$D$3:$ABF$3,0)),"")</f>
        <v>0</v>
      </c>
      <c r="IC62" s="6">
        <f>IFERROR(INDEX(Sales!$D$5:$ABF$18,MATCH(UsagePerHour!$B62,Sales!$C$5:$C$18,0),MATCH(UsagePerHour!IC$4,Sales!$D$3:$ABF$3,0))/IC$2*INDEX(Usage!$D$5:$ABF$11,MATCH(UsagePerHour!$B$52,Usage!$C$5:$C$11,0),MATCH(UsagePerHour!IC$4,Usage!$D$3:$ABF$3,0)),"")</f>
        <v>0</v>
      </c>
      <c r="ID62" s="6">
        <f>IFERROR(INDEX(Sales!$D$5:$ABF$18,MATCH(UsagePerHour!$B62,Sales!$C$5:$C$18,0),MATCH(UsagePerHour!ID$4,Sales!$D$3:$ABF$3,0))/ID$2*INDEX(Usage!$D$5:$ABF$11,MATCH(UsagePerHour!$B$52,Usage!$C$5:$C$11,0),MATCH(UsagePerHour!ID$4,Usage!$D$3:$ABF$3,0)),"")</f>
        <v>0</v>
      </c>
      <c r="IE62" s="6">
        <f>IFERROR(INDEX(Sales!$D$5:$ABF$18,MATCH(UsagePerHour!$B62,Sales!$C$5:$C$18,0),MATCH(UsagePerHour!IE$4,Sales!$D$3:$ABF$3,0))/IE$2*INDEX(Usage!$D$5:$ABF$11,MATCH(UsagePerHour!$B$52,Usage!$C$5:$C$11,0),MATCH(UsagePerHour!IE$4,Usage!$D$3:$ABF$3,0)),"")</f>
        <v>0</v>
      </c>
      <c r="IF62" s="6">
        <f>IFERROR(INDEX(Sales!$D$5:$ABF$18,MATCH(UsagePerHour!$B62,Sales!$C$5:$C$18,0),MATCH(UsagePerHour!IF$4,Sales!$D$3:$ABF$3,0))/IF$2*INDEX(Usage!$D$5:$ABF$11,MATCH(UsagePerHour!$B$52,Usage!$C$5:$C$11,0),MATCH(UsagePerHour!IF$4,Usage!$D$3:$ABF$3,0)),"")</f>
        <v>0</v>
      </c>
      <c r="IG62" s="6">
        <f>IFERROR(INDEX(Sales!$D$5:$ABF$18,MATCH(UsagePerHour!$B62,Sales!$C$5:$C$18,0),MATCH(UsagePerHour!IG$4,Sales!$D$3:$ABF$3,0))/IG$2*INDEX(Usage!$D$5:$ABF$11,MATCH(UsagePerHour!$B$52,Usage!$C$5:$C$11,0),MATCH(UsagePerHour!IG$4,Usage!$D$3:$ABF$3,0)),"")</f>
        <v>0</v>
      </c>
      <c r="IH62" s="6">
        <f>IFERROR(INDEX(Sales!$D$5:$ABF$18,MATCH(UsagePerHour!$B62,Sales!$C$5:$C$18,0),MATCH(UsagePerHour!IH$4,Sales!$D$3:$ABF$3,0))/IH$2*INDEX(Usage!$D$5:$ABF$11,MATCH(UsagePerHour!$B$52,Usage!$C$5:$C$11,0),MATCH(UsagePerHour!IH$4,Usage!$D$3:$ABF$3,0)),"")</f>
        <v>0</v>
      </c>
      <c r="II62" s="6">
        <f>IFERROR(INDEX(Sales!$D$5:$ABF$18,MATCH(UsagePerHour!$B62,Sales!$C$5:$C$18,0),MATCH(UsagePerHour!II$4,Sales!$D$3:$ABF$3,0))/II$2*INDEX(Usage!$D$5:$ABF$11,MATCH(UsagePerHour!$B$52,Usage!$C$5:$C$11,0),MATCH(UsagePerHour!II$4,Usage!$D$3:$ABF$3,0)),"")</f>
        <v>0</v>
      </c>
      <c r="IJ62" s="6">
        <f>IFERROR(INDEX(Sales!$D$5:$ABF$18,MATCH(UsagePerHour!$B62,Sales!$C$5:$C$18,0),MATCH(UsagePerHour!IJ$4,Sales!$D$3:$ABF$3,0))/IJ$2*INDEX(Usage!$D$5:$ABF$11,MATCH(UsagePerHour!$B$52,Usage!$C$5:$C$11,0),MATCH(UsagePerHour!IJ$4,Usage!$D$3:$ABF$3,0)),"")</f>
        <v>0</v>
      </c>
      <c r="IK62" s="6">
        <f>IFERROR(INDEX(Sales!$D$5:$ABF$18,MATCH(UsagePerHour!$B62,Sales!$C$5:$C$18,0),MATCH(UsagePerHour!IK$4,Sales!$D$3:$ABF$3,0))/IK$2*INDEX(Usage!$D$5:$ABF$11,MATCH(UsagePerHour!$B$52,Usage!$C$5:$C$11,0),MATCH(UsagePerHour!IK$4,Usage!$D$3:$ABF$3,0)),"")</f>
        <v>0</v>
      </c>
      <c r="IL62" s="6">
        <f>IFERROR(INDEX(Sales!$D$5:$ABF$18,MATCH(UsagePerHour!$B62,Sales!$C$5:$C$18,0),MATCH(UsagePerHour!IL$4,Sales!$D$3:$ABF$3,0))/IL$2*INDEX(Usage!$D$5:$ABF$11,MATCH(UsagePerHour!$B$52,Usage!$C$5:$C$11,0),MATCH(UsagePerHour!IL$4,Usage!$D$3:$ABF$3,0)),"")</f>
        <v>0</v>
      </c>
      <c r="IM62" s="6">
        <f>IFERROR(INDEX(Sales!$D$5:$ABF$18,MATCH(UsagePerHour!$B62,Sales!$C$5:$C$18,0),MATCH(UsagePerHour!IM$4,Sales!$D$3:$ABF$3,0))/IM$2*INDEX(Usage!$D$5:$ABF$11,MATCH(UsagePerHour!$B$52,Usage!$C$5:$C$11,0),MATCH(UsagePerHour!IM$4,Usage!$D$3:$ABF$3,0)),"")</f>
        <v>0</v>
      </c>
      <c r="IN62" s="6">
        <f>IFERROR(INDEX(Sales!$D$5:$ABF$18,MATCH(UsagePerHour!$B62,Sales!$C$5:$C$18,0),MATCH(UsagePerHour!IN$4,Sales!$D$3:$ABF$3,0))/IN$2*INDEX(Usage!$D$5:$ABF$11,MATCH(UsagePerHour!$B$52,Usage!$C$5:$C$11,0),MATCH(UsagePerHour!IN$4,Usage!$D$3:$ABF$3,0)),"")</f>
        <v>0</v>
      </c>
      <c r="IO62" s="6">
        <f>IFERROR(INDEX(Sales!$D$5:$ABF$18,MATCH(UsagePerHour!$B62,Sales!$C$5:$C$18,0),MATCH(UsagePerHour!IO$4,Sales!$D$3:$ABF$3,0))/IO$2*INDEX(Usage!$D$5:$ABF$11,MATCH(UsagePerHour!$B$52,Usage!$C$5:$C$11,0),MATCH(UsagePerHour!IO$4,Usage!$D$3:$ABF$3,0)),"")</f>
        <v>0</v>
      </c>
      <c r="IP62" s="6">
        <f>IFERROR(INDEX(Sales!$D$5:$ABF$18,MATCH(UsagePerHour!$B62,Sales!$C$5:$C$18,0),MATCH(UsagePerHour!IP$4,Sales!$D$3:$ABF$3,0))/IP$2*INDEX(Usage!$D$5:$ABF$11,MATCH(UsagePerHour!$B$52,Usage!$C$5:$C$11,0),MATCH(UsagePerHour!IP$4,Usage!$D$3:$ABF$3,0)),"")</f>
        <v>0</v>
      </c>
      <c r="IQ62" s="6">
        <f>IFERROR(INDEX(Sales!$D$5:$ABF$18,MATCH(UsagePerHour!$B62,Sales!$C$5:$C$18,0),MATCH(UsagePerHour!IQ$4,Sales!$D$3:$ABF$3,0))/IQ$2*INDEX(Usage!$D$5:$ABF$11,MATCH(UsagePerHour!$B$52,Usage!$C$5:$C$11,0),MATCH(UsagePerHour!IQ$4,Usage!$D$3:$ABF$3,0)),"")</f>
        <v>0</v>
      </c>
      <c r="IR62" s="6">
        <f>IFERROR(INDEX(Sales!$D$5:$ABF$18,MATCH(UsagePerHour!$B62,Sales!$C$5:$C$18,0),MATCH(UsagePerHour!IR$4,Sales!$D$3:$ABF$3,0))/IR$2*INDEX(Usage!$D$5:$ABF$11,MATCH(UsagePerHour!$B$52,Usage!$C$5:$C$11,0),MATCH(UsagePerHour!IR$4,Usage!$D$3:$ABF$3,0)),"")</f>
        <v>0</v>
      </c>
      <c r="IS62" s="6">
        <f>IFERROR(INDEX(Sales!$D$5:$ABF$18,MATCH(UsagePerHour!$B62,Sales!$C$5:$C$18,0),MATCH(UsagePerHour!IS$4,Sales!$D$3:$ABF$3,0))/IS$2*INDEX(Usage!$D$5:$ABF$11,MATCH(UsagePerHour!$B$52,Usage!$C$5:$C$11,0),MATCH(UsagePerHour!IS$4,Usage!$D$3:$ABF$3,0)),"")</f>
        <v>0</v>
      </c>
      <c r="IT62" s="6">
        <f>IFERROR(INDEX(Sales!$D$5:$ABF$18,MATCH(UsagePerHour!$B62,Sales!$C$5:$C$18,0),MATCH(UsagePerHour!IT$4,Sales!$D$3:$ABF$3,0))/IT$2*INDEX(Usage!$D$5:$ABF$11,MATCH(UsagePerHour!$B$52,Usage!$C$5:$C$11,0),MATCH(UsagePerHour!IT$4,Usage!$D$3:$ABF$3,0)),"")</f>
        <v>0</v>
      </c>
      <c r="IU62" s="6">
        <f>IFERROR(INDEX(Sales!$D$5:$ABF$18,MATCH(UsagePerHour!$B62,Sales!$C$5:$C$18,0),MATCH(UsagePerHour!IU$4,Sales!$D$3:$ABF$3,0))/IU$2*INDEX(Usage!$D$5:$ABF$11,MATCH(UsagePerHour!$B$52,Usage!$C$5:$C$11,0),MATCH(UsagePerHour!IU$4,Usage!$D$3:$ABF$3,0)),"")</f>
        <v>0</v>
      </c>
      <c r="IV62" s="6">
        <f>IFERROR(INDEX(Sales!$D$5:$ABF$18,MATCH(UsagePerHour!$B62,Sales!$C$5:$C$18,0),MATCH(UsagePerHour!IV$4,Sales!$D$3:$ABF$3,0))/IV$2*INDEX(Usage!$D$5:$ABF$11,MATCH(UsagePerHour!$B$52,Usage!$C$5:$C$11,0),MATCH(UsagePerHour!IV$4,Usage!$D$3:$ABF$3,0)),"")</f>
        <v>0</v>
      </c>
      <c r="IW62" s="6">
        <f>IFERROR(INDEX(Sales!$D$5:$ABF$18,MATCH(UsagePerHour!$B62,Sales!$C$5:$C$18,0),MATCH(UsagePerHour!IW$4,Sales!$D$3:$ABF$3,0))/IW$2*INDEX(Usage!$D$5:$ABF$11,MATCH(UsagePerHour!$B$52,Usage!$C$5:$C$11,0),MATCH(UsagePerHour!IW$4,Usage!$D$3:$ABF$3,0)),"")</f>
        <v>0</v>
      </c>
      <c r="IX62" s="6">
        <f>IFERROR(INDEX(Sales!$D$5:$ABF$18,MATCH(UsagePerHour!$B62,Sales!$C$5:$C$18,0),MATCH(UsagePerHour!IX$4,Sales!$D$3:$ABF$3,0))/IX$2*INDEX(Usage!$D$5:$ABF$11,MATCH(UsagePerHour!$B$52,Usage!$C$5:$C$11,0),MATCH(UsagePerHour!IX$4,Usage!$D$3:$ABF$3,0)),"")</f>
        <v>0</v>
      </c>
      <c r="IY62" s="6">
        <f>IFERROR(INDEX(Sales!$D$5:$ABF$18,MATCH(UsagePerHour!$B62,Sales!$C$5:$C$18,0),MATCH(UsagePerHour!IY$4,Sales!$D$3:$ABF$3,0))/IY$2*INDEX(Usage!$D$5:$ABF$11,MATCH(UsagePerHour!$B$52,Usage!$C$5:$C$11,0),MATCH(UsagePerHour!IY$4,Usage!$D$3:$ABF$3,0)),"")</f>
        <v>0</v>
      </c>
      <c r="IZ62" s="6">
        <f>IFERROR(INDEX(Sales!$D$5:$ABF$18,MATCH(UsagePerHour!$B62,Sales!$C$5:$C$18,0),MATCH(UsagePerHour!IZ$4,Sales!$D$3:$ABF$3,0))/IZ$2*INDEX(Usage!$D$5:$ABF$11,MATCH(UsagePerHour!$B$52,Usage!$C$5:$C$11,0),MATCH(UsagePerHour!IZ$4,Usage!$D$3:$ABF$3,0)),"")</f>
        <v>0</v>
      </c>
      <c r="JA62" s="6">
        <f>IFERROR(INDEX(Sales!$D$5:$ABF$18,MATCH(UsagePerHour!$B62,Sales!$C$5:$C$18,0),MATCH(UsagePerHour!JA$4,Sales!$D$3:$ABF$3,0))/JA$2*INDEX(Usage!$D$5:$ABF$11,MATCH(UsagePerHour!$B$52,Usage!$C$5:$C$11,0),MATCH(UsagePerHour!JA$4,Usage!$D$3:$ABF$3,0)),"")</f>
        <v>0</v>
      </c>
      <c r="JB62" s="6">
        <f>IFERROR(INDEX(Sales!$D$5:$ABF$18,MATCH(UsagePerHour!$B62,Sales!$C$5:$C$18,0),MATCH(UsagePerHour!JB$4,Sales!$D$3:$ABF$3,0))/JB$2*INDEX(Usage!$D$5:$ABF$11,MATCH(UsagePerHour!$B$52,Usage!$C$5:$C$11,0),MATCH(UsagePerHour!JB$4,Usage!$D$3:$ABF$3,0)),"")</f>
        <v>0</v>
      </c>
      <c r="JC62" s="6">
        <f>IFERROR(INDEX(Sales!$D$5:$ABF$18,MATCH(UsagePerHour!$B62,Sales!$C$5:$C$18,0),MATCH(UsagePerHour!JC$4,Sales!$D$3:$ABF$3,0))/JC$2*INDEX(Usage!$D$5:$ABF$11,MATCH(UsagePerHour!$B$52,Usage!$C$5:$C$11,0),MATCH(UsagePerHour!JC$4,Usage!$D$3:$ABF$3,0)),"")</f>
        <v>0</v>
      </c>
      <c r="JD62" s="6">
        <f>IFERROR(INDEX(Sales!$D$5:$ABF$18,MATCH(UsagePerHour!$B62,Sales!$C$5:$C$18,0),MATCH(UsagePerHour!JD$4,Sales!$D$3:$ABF$3,0))/JD$2*INDEX(Usage!$D$5:$ABF$11,MATCH(UsagePerHour!$B$52,Usage!$C$5:$C$11,0),MATCH(UsagePerHour!JD$4,Usage!$D$3:$ABF$3,0)),"")</f>
        <v>0</v>
      </c>
      <c r="JE62" s="6">
        <f>IFERROR(INDEX(Sales!$D$5:$ABF$18,MATCH(UsagePerHour!$B62,Sales!$C$5:$C$18,0),MATCH(UsagePerHour!JE$4,Sales!$D$3:$ABF$3,0))/JE$2*INDEX(Usage!$D$5:$ABF$11,MATCH(UsagePerHour!$B$52,Usage!$C$5:$C$11,0),MATCH(UsagePerHour!JE$4,Usage!$D$3:$ABF$3,0)),"")</f>
        <v>0</v>
      </c>
      <c r="JF62" s="6">
        <f>IFERROR(INDEX(Sales!$D$5:$ABF$18,MATCH(UsagePerHour!$B62,Sales!$C$5:$C$18,0),MATCH(UsagePerHour!JF$4,Sales!$D$3:$ABF$3,0))/JF$2*INDEX(Usage!$D$5:$ABF$11,MATCH(UsagePerHour!$B$52,Usage!$C$5:$C$11,0),MATCH(UsagePerHour!JF$4,Usage!$D$3:$ABF$3,0)),"")</f>
        <v>0</v>
      </c>
      <c r="JG62" s="6">
        <f>IFERROR(INDEX(Sales!$D$5:$ABF$18,MATCH(UsagePerHour!$B62,Sales!$C$5:$C$18,0),MATCH(UsagePerHour!JG$4,Sales!$D$3:$ABF$3,0))/JG$2*INDEX(Usage!$D$5:$ABF$11,MATCH(UsagePerHour!$B$52,Usage!$C$5:$C$11,0),MATCH(UsagePerHour!JG$4,Usage!$D$3:$ABF$3,0)),"")</f>
        <v>0</v>
      </c>
      <c r="JH62" s="6">
        <f>IFERROR(INDEX(Sales!$D$5:$ABF$18,MATCH(UsagePerHour!$B62,Sales!$C$5:$C$18,0),MATCH(UsagePerHour!JH$4,Sales!$D$3:$ABF$3,0))/JH$2*INDEX(Usage!$D$5:$ABF$11,MATCH(UsagePerHour!$B$52,Usage!$C$5:$C$11,0),MATCH(UsagePerHour!JH$4,Usage!$D$3:$ABF$3,0)),"")</f>
        <v>0</v>
      </c>
      <c r="JI62" s="6">
        <f>IFERROR(INDEX(Sales!$D$5:$ABF$18,MATCH(UsagePerHour!$B62,Sales!$C$5:$C$18,0),MATCH(UsagePerHour!JI$4,Sales!$D$3:$ABF$3,0))/JI$2*INDEX(Usage!$D$5:$ABF$11,MATCH(UsagePerHour!$B$52,Usage!$C$5:$C$11,0),MATCH(UsagePerHour!JI$4,Usage!$D$3:$ABF$3,0)),"")</f>
        <v>0</v>
      </c>
      <c r="JJ62" s="6">
        <f>IFERROR(INDEX(Sales!$D$5:$ABF$18,MATCH(UsagePerHour!$B62,Sales!$C$5:$C$18,0),MATCH(UsagePerHour!JJ$4,Sales!$D$3:$ABF$3,0))/JJ$2*INDEX(Usage!$D$5:$ABF$11,MATCH(UsagePerHour!$B$52,Usage!$C$5:$C$11,0),MATCH(UsagePerHour!JJ$4,Usage!$D$3:$ABF$3,0)),"")</f>
        <v>0</v>
      </c>
      <c r="JK62" s="6">
        <f>IFERROR(INDEX(Sales!$D$5:$ABF$18,MATCH(UsagePerHour!$B62,Sales!$C$5:$C$18,0),MATCH(UsagePerHour!JK$4,Sales!$D$3:$ABF$3,0))/JK$2*INDEX(Usage!$D$5:$ABF$11,MATCH(UsagePerHour!$B$52,Usage!$C$5:$C$11,0),MATCH(UsagePerHour!JK$4,Usage!$D$3:$ABF$3,0)),"")</f>
        <v>0</v>
      </c>
      <c r="JL62" s="6">
        <f>IFERROR(INDEX(Sales!$D$5:$ABF$18,MATCH(UsagePerHour!$B62,Sales!$C$5:$C$18,0),MATCH(UsagePerHour!JL$4,Sales!$D$3:$ABF$3,0))/JL$2*INDEX(Usage!$D$5:$ABF$11,MATCH(UsagePerHour!$B$52,Usage!$C$5:$C$11,0),MATCH(UsagePerHour!JL$4,Usage!$D$3:$ABF$3,0)),"")</f>
        <v>0</v>
      </c>
      <c r="JM62" s="6">
        <f>IFERROR(INDEX(Sales!$D$5:$ABF$18,MATCH(UsagePerHour!$B62,Sales!$C$5:$C$18,0),MATCH(UsagePerHour!JM$4,Sales!$D$3:$ABF$3,0))/JM$2*INDEX(Usage!$D$5:$ABF$11,MATCH(UsagePerHour!$B$52,Usage!$C$5:$C$11,0),MATCH(UsagePerHour!JM$4,Usage!$D$3:$ABF$3,0)),"")</f>
        <v>0</v>
      </c>
      <c r="JN62" s="6">
        <f>IFERROR(INDEX(Sales!$D$5:$ABF$18,MATCH(UsagePerHour!$B62,Sales!$C$5:$C$18,0),MATCH(UsagePerHour!JN$4,Sales!$D$3:$ABF$3,0))/JN$2*INDEX(Usage!$D$5:$ABF$11,MATCH(UsagePerHour!$B$52,Usage!$C$5:$C$11,0),MATCH(UsagePerHour!JN$4,Usage!$D$3:$ABF$3,0)),"")</f>
        <v>0</v>
      </c>
      <c r="JO62" s="6">
        <f>IFERROR(INDEX(Sales!$D$5:$ABF$18,MATCH(UsagePerHour!$B62,Sales!$C$5:$C$18,0),MATCH(UsagePerHour!JO$4,Sales!$D$3:$ABF$3,0))/JO$2*INDEX(Usage!$D$5:$ABF$11,MATCH(UsagePerHour!$B$52,Usage!$C$5:$C$11,0),MATCH(UsagePerHour!JO$4,Usage!$D$3:$ABF$3,0)),"")</f>
        <v>0</v>
      </c>
      <c r="JP62" s="6">
        <f>IFERROR(INDEX(Sales!$D$5:$ABF$18,MATCH(UsagePerHour!$B62,Sales!$C$5:$C$18,0),MATCH(UsagePerHour!JP$4,Sales!$D$3:$ABF$3,0))/JP$2*INDEX(Usage!$D$5:$ABF$11,MATCH(UsagePerHour!$B$52,Usage!$C$5:$C$11,0),MATCH(UsagePerHour!JP$4,Usage!$D$3:$ABF$3,0)),"")</f>
        <v>0</v>
      </c>
      <c r="JQ62" s="6">
        <f>IFERROR(INDEX(Sales!$D$5:$ABF$18,MATCH(UsagePerHour!$B62,Sales!$C$5:$C$18,0),MATCH(UsagePerHour!JQ$4,Sales!$D$3:$ABF$3,0))/JQ$2*INDEX(Usage!$D$5:$ABF$11,MATCH(UsagePerHour!$B$52,Usage!$C$5:$C$11,0),MATCH(UsagePerHour!JQ$4,Usage!$D$3:$ABF$3,0)),"")</f>
        <v>0</v>
      </c>
      <c r="JR62" s="6">
        <f>IFERROR(INDEX(Sales!$D$5:$ABF$18,MATCH(UsagePerHour!$B62,Sales!$C$5:$C$18,0),MATCH(UsagePerHour!JR$4,Sales!$D$3:$ABF$3,0))/JR$2*INDEX(Usage!$D$5:$ABF$11,MATCH(UsagePerHour!$B$52,Usage!$C$5:$C$11,0),MATCH(UsagePerHour!JR$4,Usage!$D$3:$ABF$3,0)),"")</f>
        <v>0</v>
      </c>
      <c r="JS62" s="6">
        <f>IFERROR(INDEX(Sales!$D$5:$ABF$18,MATCH(UsagePerHour!$B62,Sales!$C$5:$C$18,0),MATCH(UsagePerHour!JS$4,Sales!$D$3:$ABF$3,0))/JS$2*INDEX(Usage!$D$5:$ABF$11,MATCH(UsagePerHour!$B$52,Usage!$C$5:$C$11,0),MATCH(UsagePerHour!JS$4,Usage!$D$3:$ABF$3,0)),"")</f>
        <v>0</v>
      </c>
      <c r="JT62" s="6">
        <f>IFERROR(INDEX(Sales!$D$5:$ABF$18,MATCH(UsagePerHour!$B62,Sales!$C$5:$C$18,0),MATCH(UsagePerHour!JT$4,Sales!$D$3:$ABF$3,0))/JT$2*INDEX(Usage!$D$5:$ABF$11,MATCH(UsagePerHour!$B$52,Usage!$C$5:$C$11,0),MATCH(UsagePerHour!JT$4,Usage!$D$3:$ABF$3,0)),"")</f>
        <v>0</v>
      </c>
      <c r="JU62" s="6">
        <f>IFERROR(INDEX(Sales!$D$5:$ABF$18,MATCH(UsagePerHour!$B62,Sales!$C$5:$C$18,0),MATCH(UsagePerHour!JU$4,Sales!$D$3:$ABF$3,0))/JU$2*INDEX(Usage!$D$5:$ABF$11,MATCH(UsagePerHour!$B$52,Usage!$C$5:$C$11,0),MATCH(UsagePerHour!JU$4,Usage!$D$3:$ABF$3,0)),"")</f>
        <v>0</v>
      </c>
      <c r="JV62" s="6">
        <f>IFERROR(INDEX(Sales!$D$5:$ABF$18,MATCH(UsagePerHour!$B62,Sales!$C$5:$C$18,0),MATCH(UsagePerHour!JV$4,Sales!$D$3:$ABF$3,0))/JV$2*INDEX(Usage!$D$5:$ABF$11,MATCH(UsagePerHour!$B$52,Usage!$C$5:$C$11,0),MATCH(UsagePerHour!JV$4,Usage!$D$3:$ABF$3,0)),"")</f>
        <v>0</v>
      </c>
      <c r="JW62" s="6">
        <f>IFERROR(INDEX(Sales!$D$5:$ABF$18,MATCH(UsagePerHour!$B62,Sales!$C$5:$C$18,0),MATCH(UsagePerHour!JW$4,Sales!$D$3:$ABF$3,0))/JW$2*INDEX(Usage!$D$5:$ABF$11,MATCH(UsagePerHour!$B$52,Usage!$C$5:$C$11,0),MATCH(UsagePerHour!JW$4,Usage!$D$3:$ABF$3,0)),"")</f>
        <v>0</v>
      </c>
      <c r="JX62" s="6">
        <f>IFERROR(INDEX(Sales!$D$5:$ABF$18,MATCH(UsagePerHour!$B62,Sales!$C$5:$C$18,0),MATCH(UsagePerHour!JX$4,Sales!$D$3:$ABF$3,0))/JX$2*INDEX(Usage!$D$5:$ABF$11,MATCH(UsagePerHour!$B$52,Usage!$C$5:$C$11,0),MATCH(UsagePerHour!JX$4,Usage!$D$3:$ABF$3,0)),"")</f>
        <v>0</v>
      </c>
      <c r="JY62" s="6">
        <f>IFERROR(INDEX(Sales!$D$5:$ABF$18,MATCH(UsagePerHour!$B62,Sales!$C$5:$C$18,0),MATCH(UsagePerHour!JY$4,Sales!$D$3:$ABF$3,0))/JY$2*INDEX(Usage!$D$5:$ABF$11,MATCH(UsagePerHour!$B$52,Usage!$C$5:$C$11,0),MATCH(UsagePerHour!JY$4,Usage!$D$3:$ABF$3,0)),"")</f>
        <v>0</v>
      </c>
      <c r="JZ62" s="6">
        <f>IFERROR(INDEX(Sales!$D$5:$ABF$18,MATCH(UsagePerHour!$B62,Sales!$C$5:$C$18,0),MATCH(UsagePerHour!JZ$4,Sales!$D$3:$ABF$3,0))/JZ$2*INDEX(Usage!$D$5:$ABF$11,MATCH(UsagePerHour!$B$52,Usage!$C$5:$C$11,0),MATCH(UsagePerHour!JZ$4,Usage!$D$3:$ABF$3,0)),"")</f>
        <v>0</v>
      </c>
      <c r="KA62" s="6">
        <f>IFERROR(INDEX(Sales!$D$5:$ABF$18,MATCH(UsagePerHour!$B62,Sales!$C$5:$C$18,0),MATCH(UsagePerHour!KA$4,Sales!$D$3:$ABF$3,0))/KA$2*INDEX(Usage!$D$5:$ABF$11,MATCH(UsagePerHour!$B$52,Usage!$C$5:$C$11,0),MATCH(UsagePerHour!KA$4,Usage!$D$3:$ABF$3,0)),"")</f>
        <v>0</v>
      </c>
      <c r="KB62" s="6">
        <f>IFERROR(INDEX(Sales!$D$5:$ABF$18,MATCH(UsagePerHour!$B62,Sales!$C$5:$C$18,0),MATCH(UsagePerHour!KB$4,Sales!$D$3:$ABF$3,0))/KB$2*INDEX(Usage!$D$5:$ABF$11,MATCH(UsagePerHour!$B$52,Usage!$C$5:$C$11,0),MATCH(UsagePerHour!KB$4,Usage!$D$3:$ABF$3,0)),"")</f>
        <v>0</v>
      </c>
      <c r="KC62" s="6">
        <f>IFERROR(INDEX(Sales!$D$5:$ABF$18,MATCH(UsagePerHour!$B62,Sales!$C$5:$C$18,0),MATCH(UsagePerHour!KC$4,Sales!$D$3:$ABF$3,0))/KC$2*INDEX(Usage!$D$5:$ABF$11,MATCH(UsagePerHour!$B$52,Usage!$C$5:$C$11,0),MATCH(UsagePerHour!KC$4,Usage!$D$3:$ABF$3,0)),"")</f>
        <v>0</v>
      </c>
      <c r="KD62" s="6">
        <f>IFERROR(INDEX(Sales!$D$5:$ABF$18,MATCH(UsagePerHour!$B62,Sales!$C$5:$C$18,0),MATCH(UsagePerHour!KD$4,Sales!$D$3:$ABF$3,0))/KD$2*INDEX(Usage!$D$5:$ABF$11,MATCH(UsagePerHour!$B$52,Usage!$C$5:$C$11,0),MATCH(UsagePerHour!KD$4,Usage!$D$3:$ABF$3,0)),"")</f>
        <v>0</v>
      </c>
      <c r="KE62" s="6">
        <f>IFERROR(INDEX(Sales!$D$5:$ABF$18,MATCH(UsagePerHour!$B62,Sales!$C$5:$C$18,0),MATCH(UsagePerHour!KE$4,Sales!$D$3:$ABF$3,0))/KE$2*INDEX(Usage!$D$5:$ABF$11,MATCH(UsagePerHour!$B$52,Usage!$C$5:$C$11,0),MATCH(UsagePerHour!KE$4,Usage!$D$3:$ABF$3,0)),"")</f>
        <v>0</v>
      </c>
      <c r="KF62" s="6">
        <f>IFERROR(INDEX(Sales!$D$5:$ABF$18,MATCH(UsagePerHour!$B62,Sales!$C$5:$C$18,0),MATCH(UsagePerHour!KF$4,Sales!$D$3:$ABF$3,0))/KF$2*INDEX(Usage!$D$5:$ABF$11,MATCH(UsagePerHour!$B$52,Usage!$C$5:$C$11,0),MATCH(UsagePerHour!KF$4,Usage!$D$3:$ABF$3,0)),"")</f>
        <v>0</v>
      </c>
      <c r="KG62" s="6">
        <f>IFERROR(INDEX(Sales!$D$5:$ABF$18,MATCH(UsagePerHour!$B62,Sales!$C$5:$C$18,0),MATCH(UsagePerHour!KG$4,Sales!$D$3:$ABF$3,0))/KG$2*INDEX(Usage!$D$5:$ABF$11,MATCH(UsagePerHour!$B$52,Usage!$C$5:$C$11,0),MATCH(UsagePerHour!KG$4,Usage!$D$3:$ABF$3,0)),"")</f>
        <v>0</v>
      </c>
      <c r="KH62" s="6">
        <f>IFERROR(INDEX(Sales!$D$5:$ABF$18,MATCH(UsagePerHour!$B62,Sales!$C$5:$C$18,0),MATCH(UsagePerHour!KH$4,Sales!$D$3:$ABF$3,0))/KH$2*INDEX(Usage!$D$5:$ABF$11,MATCH(UsagePerHour!$B$52,Usage!$C$5:$C$11,0),MATCH(UsagePerHour!KH$4,Usage!$D$3:$ABF$3,0)),"")</f>
        <v>0</v>
      </c>
      <c r="KI62" s="6">
        <f>IFERROR(INDEX(Sales!$D$5:$ABF$18,MATCH(UsagePerHour!$B62,Sales!$C$5:$C$18,0),MATCH(UsagePerHour!KI$4,Sales!$D$3:$ABF$3,0))/KI$2*INDEX(Usage!$D$5:$ABF$11,MATCH(UsagePerHour!$B$52,Usage!$C$5:$C$11,0),MATCH(UsagePerHour!KI$4,Usage!$D$3:$ABF$3,0)),"")</f>
        <v>0</v>
      </c>
      <c r="KJ62" s="6">
        <f>IFERROR(INDEX(Sales!$D$5:$ABF$18,MATCH(UsagePerHour!$B62,Sales!$C$5:$C$18,0),MATCH(UsagePerHour!KJ$4,Sales!$D$3:$ABF$3,0))/KJ$2*INDEX(Usage!$D$5:$ABF$11,MATCH(UsagePerHour!$B$52,Usage!$C$5:$C$11,0),MATCH(UsagePerHour!KJ$4,Usage!$D$3:$ABF$3,0)),"")</f>
        <v>0</v>
      </c>
      <c r="KK62" s="6">
        <f>IFERROR(INDEX(Sales!$D$5:$ABF$18,MATCH(UsagePerHour!$B62,Sales!$C$5:$C$18,0),MATCH(UsagePerHour!KK$4,Sales!$D$3:$ABF$3,0))/KK$2*INDEX(Usage!$D$5:$ABF$11,MATCH(UsagePerHour!$B$52,Usage!$C$5:$C$11,0),MATCH(UsagePerHour!KK$4,Usage!$D$3:$ABF$3,0)),"")</f>
        <v>0</v>
      </c>
      <c r="KL62" s="6">
        <f>IFERROR(INDEX(Sales!$D$5:$ABF$18,MATCH(UsagePerHour!$B62,Sales!$C$5:$C$18,0),MATCH(UsagePerHour!KL$4,Sales!$D$3:$ABF$3,0))/KL$2*INDEX(Usage!$D$5:$ABF$11,MATCH(UsagePerHour!$B$52,Usage!$C$5:$C$11,0),MATCH(UsagePerHour!KL$4,Usage!$D$3:$ABF$3,0)),"")</f>
        <v>0</v>
      </c>
      <c r="KM62" s="6">
        <f>IFERROR(INDEX(Sales!$D$5:$ABF$18,MATCH(UsagePerHour!$B62,Sales!$C$5:$C$18,0),MATCH(UsagePerHour!KM$4,Sales!$D$3:$ABF$3,0))/KM$2*INDEX(Usage!$D$5:$ABF$11,MATCH(UsagePerHour!$B$52,Usage!$C$5:$C$11,0),MATCH(UsagePerHour!KM$4,Usage!$D$3:$ABF$3,0)),"")</f>
        <v>0</v>
      </c>
      <c r="KN62" s="6">
        <f>IFERROR(INDEX(Sales!$D$5:$ABF$18,MATCH(UsagePerHour!$B62,Sales!$C$5:$C$18,0),MATCH(UsagePerHour!KN$4,Sales!$D$3:$ABF$3,0))/KN$2*INDEX(Usage!$D$5:$ABF$11,MATCH(UsagePerHour!$B$52,Usage!$C$5:$C$11,0),MATCH(UsagePerHour!KN$4,Usage!$D$3:$ABF$3,0)),"")</f>
        <v>0</v>
      </c>
      <c r="KO62" s="6">
        <f>IFERROR(INDEX(Sales!$D$5:$ABF$18,MATCH(UsagePerHour!$B62,Sales!$C$5:$C$18,0),MATCH(UsagePerHour!KO$4,Sales!$D$3:$ABF$3,0))/KO$2*INDEX(Usage!$D$5:$ABF$11,MATCH(UsagePerHour!$B$52,Usage!$C$5:$C$11,0),MATCH(UsagePerHour!KO$4,Usage!$D$3:$ABF$3,0)),"")</f>
        <v>0</v>
      </c>
      <c r="KP62" s="6">
        <f>IFERROR(INDEX(Sales!$D$5:$ABF$18,MATCH(UsagePerHour!$B62,Sales!$C$5:$C$18,0),MATCH(UsagePerHour!KP$4,Sales!$D$3:$ABF$3,0))/KP$2*INDEX(Usage!$D$5:$ABF$11,MATCH(UsagePerHour!$B$52,Usage!$C$5:$C$11,0),MATCH(UsagePerHour!KP$4,Usage!$D$3:$ABF$3,0)),"")</f>
        <v>0</v>
      </c>
      <c r="KQ62" s="6">
        <f>IFERROR(INDEX(Sales!$D$5:$ABF$18,MATCH(UsagePerHour!$B62,Sales!$C$5:$C$18,0),MATCH(UsagePerHour!KQ$4,Sales!$D$3:$ABF$3,0))/KQ$2*INDEX(Usage!$D$5:$ABF$11,MATCH(UsagePerHour!$B$52,Usage!$C$5:$C$11,0),MATCH(UsagePerHour!KQ$4,Usage!$D$3:$ABF$3,0)),"")</f>
        <v>0</v>
      </c>
      <c r="KR62" s="6">
        <f>IFERROR(INDEX(Sales!$D$5:$ABF$18,MATCH(UsagePerHour!$B62,Sales!$C$5:$C$18,0),MATCH(UsagePerHour!KR$4,Sales!$D$3:$ABF$3,0))/KR$2*INDEX(Usage!$D$5:$ABF$11,MATCH(UsagePerHour!$B$52,Usage!$C$5:$C$11,0),MATCH(UsagePerHour!KR$4,Usage!$D$3:$ABF$3,0)),"")</f>
        <v>0</v>
      </c>
      <c r="KS62" s="6">
        <f>IFERROR(INDEX(Sales!$D$5:$ABF$18,MATCH(UsagePerHour!$B62,Sales!$C$5:$C$18,0),MATCH(UsagePerHour!KS$4,Sales!$D$3:$ABF$3,0))/KS$2*INDEX(Usage!$D$5:$ABF$11,MATCH(UsagePerHour!$B$52,Usage!$C$5:$C$11,0),MATCH(UsagePerHour!KS$4,Usage!$D$3:$ABF$3,0)),"")</f>
        <v>0</v>
      </c>
      <c r="KT62" s="6">
        <f>IFERROR(INDEX(Sales!$D$5:$ABF$18,MATCH(UsagePerHour!$B62,Sales!$C$5:$C$18,0),MATCH(UsagePerHour!KT$4,Sales!$D$3:$ABF$3,0))/KT$2*INDEX(Usage!$D$5:$ABF$11,MATCH(UsagePerHour!$B$52,Usage!$C$5:$C$11,0),MATCH(UsagePerHour!KT$4,Usage!$D$3:$ABF$3,0)),"")</f>
        <v>0</v>
      </c>
      <c r="KU62" s="6">
        <f>IFERROR(INDEX(Sales!$D$5:$ABF$18,MATCH(UsagePerHour!$B62,Sales!$C$5:$C$18,0),MATCH(UsagePerHour!KU$4,Sales!$D$3:$ABF$3,0))/KU$2*INDEX(Usage!$D$5:$ABF$11,MATCH(UsagePerHour!$B$52,Usage!$C$5:$C$11,0),MATCH(UsagePerHour!KU$4,Usage!$D$3:$ABF$3,0)),"")</f>
        <v>0</v>
      </c>
      <c r="KV62" s="6">
        <f>IFERROR(INDEX(Sales!$D$5:$ABF$18,MATCH(UsagePerHour!$B62,Sales!$C$5:$C$18,0),MATCH(UsagePerHour!KV$4,Sales!$D$3:$ABF$3,0))/KV$2*INDEX(Usage!$D$5:$ABF$11,MATCH(UsagePerHour!$B$52,Usage!$C$5:$C$11,0),MATCH(UsagePerHour!KV$4,Usage!$D$3:$ABF$3,0)),"")</f>
        <v>0</v>
      </c>
      <c r="KW62" s="6">
        <f>IFERROR(INDEX(Sales!$D$5:$ABF$18,MATCH(UsagePerHour!$B62,Sales!$C$5:$C$18,0),MATCH(UsagePerHour!KW$4,Sales!$D$3:$ABF$3,0))/KW$2*INDEX(Usage!$D$5:$ABF$11,MATCH(UsagePerHour!$B$52,Usage!$C$5:$C$11,0),MATCH(UsagePerHour!KW$4,Usage!$D$3:$ABF$3,0)),"")</f>
        <v>0</v>
      </c>
      <c r="KX62" s="6">
        <f>IFERROR(INDEX(Sales!$D$5:$ABF$18,MATCH(UsagePerHour!$B62,Sales!$C$5:$C$18,0),MATCH(UsagePerHour!KX$4,Sales!$D$3:$ABF$3,0))/KX$2*INDEX(Usage!$D$5:$ABF$11,MATCH(UsagePerHour!$B$52,Usage!$C$5:$C$11,0),MATCH(UsagePerHour!KX$4,Usage!$D$3:$ABF$3,0)),"")</f>
        <v>0</v>
      </c>
      <c r="KY62" s="6">
        <f>IFERROR(INDEX(Sales!$D$5:$ABF$18,MATCH(UsagePerHour!$B62,Sales!$C$5:$C$18,0),MATCH(UsagePerHour!KY$4,Sales!$D$3:$ABF$3,0))/KY$2*INDEX(Usage!$D$5:$ABF$11,MATCH(UsagePerHour!$B$52,Usage!$C$5:$C$11,0),MATCH(UsagePerHour!KY$4,Usage!$D$3:$ABF$3,0)),"")</f>
        <v>0</v>
      </c>
      <c r="KZ62" s="6">
        <f>IFERROR(INDEX(Sales!$D$5:$ABF$18,MATCH(UsagePerHour!$B62,Sales!$C$5:$C$18,0),MATCH(UsagePerHour!KZ$4,Sales!$D$3:$ABF$3,0))/KZ$2*INDEX(Usage!$D$5:$ABF$11,MATCH(UsagePerHour!$B$52,Usage!$C$5:$C$11,0),MATCH(UsagePerHour!KZ$4,Usage!$D$3:$ABF$3,0)),"")</f>
        <v>0</v>
      </c>
      <c r="LA62" s="6">
        <f>IFERROR(INDEX(Sales!$D$5:$ABF$18,MATCH(UsagePerHour!$B62,Sales!$C$5:$C$18,0),MATCH(UsagePerHour!LA$4,Sales!$D$3:$ABF$3,0))/LA$2*INDEX(Usage!$D$5:$ABF$11,MATCH(UsagePerHour!$B$52,Usage!$C$5:$C$11,0),MATCH(UsagePerHour!LA$4,Usage!$D$3:$ABF$3,0)),"")</f>
        <v>0</v>
      </c>
      <c r="LB62" s="6">
        <f>IFERROR(INDEX(Sales!$D$5:$ABF$18,MATCH(UsagePerHour!$B62,Sales!$C$5:$C$18,0),MATCH(UsagePerHour!LB$4,Sales!$D$3:$ABF$3,0))/LB$2*INDEX(Usage!$D$5:$ABF$11,MATCH(UsagePerHour!$B$52,Usage!$C$5:$C$11,0),MATCH(UsagePerHour!LB$4,Usage!$D$3:$ABF$3,0)),"")</f>
        <v>0</v>
      </c>
      <c r="LC62" s="6">
        <f>IFERROR(INDEX(Sales!$D$5:$ABF$18,MATCH(UsagePerHour!$B62,Sales!$C$5:$C$18,0),MATCH(UsagePerHour!LC$4,Sales!$D$3:$ABF$3,0))/LC$2*INDEX(Usage!$D$5:$ABF$11,MATCH(UsagePerHour!$B$52,Usage!$C$5:$C$11,0),MATCH(UsagePerHour!LC$4,Usage!$D$3:$ABF$3,0)),"")</f>
        <v>0</v>
      </c>
      <c r="LD62" s="6">
        <f>IFERROR(INDEX(Sales!$D$5:$ABF$18,MATCH(UsagePerHour!$B62,Sales!$C$5:$C$18,0),MATCH(UsagePerHour!LD$4,Sales!$D$3:$ABF$3,0))/LD$2*INDEX(Usage!$D$5:$ABF$11,MATCH(UsagePerHour!$B$52,Usage!$C$5:$C$11,0),MATCH(UsagePerHour!LD$4,Usage!$D$3:$ABF$3,0)),"")</f>
        <v>0</v>
      </c>
      <c r="LE62" s="6">
        <f>IFERROR(INDEX(Sales!$D$5:$ABF$18,MATCH(UsagePerHour!$B62,Sales!$C$5:$C$18,0),MATCH(UsagePerHour!LE$4,Sales!$D$3:$ABF$3,0))/LE$2*INDEX(Usage!$D$5:$ABF$11,MATCH(UsagePerHour!$B$52,Usage!$C$5:$C$11,0),MATCH(UsagePerHour!LE$4,Usage!$D$3:$ABF$3,0)),"")</f>
        <v>0</v>
      </c>
      <c r="LF62" s="6">
        <f>IFERROR(INDEX(Sales!$D$5:$ABF$18,MATCH(UsagePerHour!$B62,Sales!$C$5:$C$18,0),MATCH(UsagePerHour!LF$4,Sales!$D$3:$ABF$3,0))/LF$2*INDEX(Usage!$D$5:$ABF$11,MATCH(UsagePerHour!$B$52,Usage!$C$5:$C$11,0),MATCH(UsagePerHour!LF$4,Usage!$D$3:$ABF$3,0)),"")</f>
        <v>0</v>
      </c>
      <c r="LG62" s="6">
        <f>IFERROR(INDEX(Sales!$D$5:$ABF$18,MATCH(UsagePerHour!$B62,Sales!$C$5:$C$18,0),MATCH(UsagePerHour!LG$4,Sales!$D$3:$ABF$3,0))/LG$2*INDEX(Usage!$D$5:$ABF$11,MATCH(UsagePerHour!$B$52,Usage!$C$5:$C$11,0),MATCH(UsagePerHour!LG$4,Usage!$D$3:$ABF$3,0)),"")</f>
        <v>0</v>
      </c>
      <c r="LH62" s="6">
        <f>IFERROR(INDEX(Sales!$D$5:$ABF$18,MATCH(UsagePerHour!$B62,Sales!$C$5:$C$18,0),MATCH(UsagePerHour!LH$4,Sales!$D$3:$ABF$3,0))/LH$2*INDEX(Usage!$D$5:$ABF$11,MATCH(UsagePerHour!$B$52,Usage!$C$5:$C$11,0),MATCH(UsagePerHour!LH$4,Usage!$D$3:$ABF$3,0)),"")</f>
        <v>0</v>
      </c>
      <c r="LI62" s="6">
        <f>IFERROR(INDEX(Sales!$D$5:$ABF$18,MATCH(UsagePerHour!$B62,Sales!$C$5:$C$18,0),MATCH(UsagePerHour!LI$4,Sales!$D$3:$ABF$3,0))/LI$2*INDEX(Usage!$D$5:$ABF$11,MATCH(UsagePerHour!$B$52,Usage!$C$5:$C$11,0),MATCH(UsagePerHour!LI$4,Usage!$D$3:$ABF$3,0)),"")</f>
        <v>0</v>
      </c>
      <c r="LJ62" s="6">
        <f>IFERROR(INDEX(Sales!$D$5:$ABF$18,MATCH(UsagePerHour!$B62,Sales!$C$5:$C$18,0),MATCH(UsagePerHour!LJ$4,Sales!$D$3:$ABF$3,0))/LJ$2*INDEX(Usage!$D$5:$ABF$11,MATCH(UsagePerHour!$B$52,Usage!$C$5:$C$11,0),MATCH(UsagePerHour!LJ$4,Usage!$D$3:$ABF$3,0)),"")</f>
        <v>0</v>
      </c>
      <c r="LK62" s="6">
        <f>IFERROR(INDEX(Sales!$D$5:$ABF$18,MATCH(UsagePerHour!$B62,Sales!$C$5:$C$18,0),MATCH(UsagePerHour!LK$4,Sales!$D$3:$ABF$3,0))/LK$2*INDEX(Usage!$D$5:$ABF$11,MATCH(UsagePerHour!$B$52,Usage!$C$5:$C$11,0),MATCH(UsagePerHour!LK$4,Usage!$D$3:$ABF$3,0)),"")</f>
        <v>0</v>
      </c>
      <c r="LL62" s="6">
        <f>IFERROR(INDEX(Sales!$D$5:$ABF$18,MATCH(UsagePerHour!$B62,Sales!$C$5:$C$18,0),MATCH(UsagePerHour!LL$4,Sales!$D$3:$ABF$3,0))/LL$2*INDEX(Usage!$D$5:$ABF$11,MATCH(UsagePerHour!$B$52,Usage!$C$5:$C$11,0),MATCH(UsagePerHour!LL$4,Usage!$D$3:$ABF$3,0)),"")</f>
        <v>0</v>
      </c>
      <c r="LM62" s="6">
        <f>IFERROR(INDEX(Sales!$D$5:$ABF$18,MATCH(UsagePerHour!$B62,Sales!$C$5:$C$18,0),MATCH(UsagePerHour!LM$4,Sales!$D$3:$ABF$3,0))/LM$2*INDEX(Usage!$D$5:$ABF$11,MATCH(UsagePerHour!$B$52,Usage!$C$5:$C$11,0),MATCH(UsagePerHour!LM$4,Usage!$D$3:$ABF$3,0)),"")</f>
        <v>0</v>
      </c>
      <c r="LN62" s="6">
        <f>IFERROR(INDEX(Sales!$D$5:$ABF$18,MATCH(UsagePerHour!$B62,Sales!$C$5:$C$18,0),MATCH(UsagePerHour!LN$4,Sales!$D$3:$ABF$3,0))/LN$2*INDEX(Usage!$D$5:$ABF$11,MATCH(UsagePerHour!$B$52,Usage!$C$5:$C$11,0),MATCH(UsagePerHour!LN$4,Usage!$D$3:$ABF$3,0)),"")</f>
        <v>0</v>
      </c>
      <c r="LO62" s="6">
        <f>IFERROR(INDEX(Sales!$D$5:$ABF$18,MATCH(UsagePerHour!$B62,Sales!$C$5:$C$18,0),MATCH(UsagePerHour!LO$4,Sales!$D$3:$ABF$3,0))/LO$2*INDEX(Usage!$D$5:$ABF$11,MATCH(UsagePerHour!$B$52,Usage!$C$5:$C$11,0),MATCH(UsagePerHour!LO$4,Usage!$D$3:$ABF$3,0)),"")</f>
        <v>0</v>
      </c>
      <c r="LP62" s="6">
        <f>IFERROR(INDEX(Sales!$D$5:$ABF$18,MATCH(UsagePerHour!$B62,Sales!$C$5:$C$18,0),MATCH(UsagePerHour!LP$4,Sales!$D$3:$ABF$3,0))/LP$2*INDEX(Usage!$D$5:$ABF$11,MATCH(UsagePerHour!$B$52,Usage!$C$5:$C$11,0),MATCH(UsagePerHour!LP$4,Usage!$D$3:$ABF$3,0)),"")</f>
        <v>0</v>
      </c>
      <c r="LQ62" s="6">
        <f>IFERROR(INDEX(Sales!$D$5:$ABF$18,MATCH(UsagePerHour!$B62,Sales!$C$5:$C$18,0),MATCH(UsagePerHour!LQ$4,Sales!$D$3:$ABF$3,0))/LQ$2*INDEX(Usage!$D$5:$ABF$11,MATCH(UsagePerHour!$B$52,Usage!$C$5:$C$11,0),MATCH(UsagePerHour!LQ$4,Usage!$D$3:$ABF$3,0)),"")</f>
        <v>0</v>
      </c>
      <c r="LR62" s="6">
        <f>IFERROR(INDEX(Sales!$D$5:$ABF$18,MATCH(UsagePerHour!$B62,Sales!$C$5:$C$18,0),MATCH(UsagePerHour!LR$4,Sales!$D$3:$ABF$3,0))/LR$2*INDEX(Usage!$D$5:$ABF$11,MATCH(UsagePerHour!$B$52,Usage!$C$5:$C$11,0),MATCH(UsagePerHour!LR$4,Usage!$D$3:$ABF$3,0)),"")</f>
        <v>0</v>
      </c>
      <c r="LS62" s="6">
        <f>IFERROR(INDEX(Sales!$D$5:$ABF$18,MATCH(UsagePerHour!$B62,Sales!$C$5:$C$18,0),MATCH(UsagePerHour!LS$4,Sales!$D$3:$ABF$3,0))/LS$2*INDEX(Usage!$D$5:$ABF$11,MATCH(UsagePerHour!$B$52,Usage!$C$5:$C$11,0),MATCH(UsagePerHour!LS$4,Usage!$D$3:$ABF$3,0)),"")</f>
        <v>0</v>
      </c>
      <c r="LT62" s="6">
        <f>IFERROR(INDEX(Sales!$D$5:$ABF$18,MATCH(UsagePerHour!$B62,Sales!$C$5:$C$18,0),MATCH(UsagePerHour!LT$4,Sales!$D$3:$ABF$3,0))/LT$2*INDEX(Usage!$D$5:$ABF$11,MATCH(UsagePerHour!$B$52,Usage!$C$5:$C$11,0),MATCH(UsagePerHour!LT$4,Usage!$D$3:$ABF$3,0)),"")</f>
        <v>0</v>
      </c>
      <c r="LU62" s="6">
        <f>IFERROR(INDEX(Sales!$D$5:$ABF$18,MATCH(UsagePerHour!$B62,Sales!$C$5:$C$18,0),MATCH(UsagePerHour!LU$4,Sales!$D$3:$ABF$3,0))/LU$2*INDEX(Usage!$D$5:$ABF$11,MATCH(UsagePerHour!$B$52,Usage!$C$5:$C$11,0),MATCH(UsagePerHour!LU$4,Usage!$D$3:$ABF$3,0)),"")</f>
        <v>0</v>
      </c>
      <c r="LV62" s="6">
        <f>IFERROR(INDEX(Sales!$D$5:$ABF$18,MATCH(UsagePerHour!$B62,Sales!$C$5:$C$18,0),MATCH(UsagePerHour!LV$4,Sales!$D$3:$ABF$3,0))/LV$2*INDEX(Usage!$D$5:$ABF$11,MATCH(UsagePerHour!$B$52,Usage!$C$5:$C$11,0),MATCH(UsagePerHour!LV$4,Usage!$D$3:$ABF$3,0)),"")</f>
        <v>0</v>
      </c>
      <c r="LW62" s="6">
        <f>IFERROR(INDEX(Sales!$D$5:$ABF$18,MATCH(UsagePerHour!$B62,Sales!$C$5:$C$18,0),MATCH(UsagePerHour!LW$4,Sales!$D$3:$ABF$3,0))/LW$2*INDEX(Usage!$D$5:$ABF$11,MATCH(UsagePerHour!$B$52,Usage!$C$5:$C$11,0),MATCH(UsagePerHour!LW$4,Usage!$D$3:$ABF$3,0)),"")</f>
        <v>0</v>
      </c>
      <c r="LX62" s="6">
        <f>IFERROR(INDEX(Sales!$D$5:$ABF$18,MATCH(UsagePerHour!$B62,Sales!$C$5:$C$18,0),MATCH(UsagePerHour!LX$4,Sales!$D$3:$ABF$3,0))/LX$2*INDEX(Usage!$D$5:$ABF$11,MATCH(UsagePerHour!$B$52,Usage!$C$5:$C$11,0),MATCH(UsagePerHour!LX$4,Usage!$D$3:$ABF$3,0)),"")</f>
        <v>0</v>
      </c>
      <c r="LY62" s="6">
        <f>IFERROR(INDEX(Sales!$D$5:$ABF$18,MATCH(UsagePerHour!$B62,Sales!$C$5:$C$18,0),MATCH(UsagePerHour!LY$4,Sales!$D$3:$ABF$3,0))/LY$2*INDEX(Usage!$D$5:$ABF$11,MATCH(UsagePerHour!$B$52,Usage!$C$5:$C$11,0),MATCH(UsagePerHour!LY$4,Usage!$D$3:$ABF$3,0)),"")</f>
        <v>0</v>
      </c>
      <c r="LZ62" s="6">
        <f>IFERROR(INDEX(Sales!$D$5:$ABF$18,MATCH(UsagePerHour!$B62,Sales!$C$5:$C$18,0),MATCH(UsagePerHour!LZ$4,Sales!$D$3:$ABF$3,0))/LZ$2*INDEX(Usage!$D$5:$ABF$11,MATCH(UsagePerHour!$B$52,Usage!$C$5:$C$11,0),MATCH(UsagePerHour!LZ$4,Usage!$D$3:$ABF$3,0)),"")</f>
        <v>0</v>
      </c>
      <c r="MA62" s="6">
        <f>IFERROR(INDEX(Sales!$D$5:$ABF$18,MATCH(UsagePerHour!$B62,Sales!$C$5:$C$18,0),MATCH(UsagePerHour!MA$4,Sales!$D$3:$ABF$3,0))/MA$2*INDEX(Usage!$D$5:$ABF$11,MATCH(UsagePerHour!$B$52,Usage!$C$5:$C$11,0),MATCH(UsagePerHour!MA$4,Usage!$D$3:$ABF$3,0)),"")</f>
        <v>0</v>
      </c>
      <c r="MB62" s="6">
        <f>IFERROR(INDEX(Sales!$D$5:$ABF$18,MATCH(UsagePerHour!$B62,Sales!$C$5:$C$18,0),MATCH(UsagePerHour!MB$4,Sales!$D$3:$ABF$3,0))/MB$2*INDEX(Usage!$D$5:$ABF$11,MATCH(UsagePerHour!$B$52,Usage!$C$5:$C$11,0),MATCH(UsagePerHour!MB$4,Usage!$D$3:$ABF$3,0)),"")</f>
        <v>0</v>
      </c>
      <c r="MC62" s="6">
        <f>IFERROR(INDEX(Sales!$D$5:$ABF$18,MATCH(UsagePerHour!$B62,Sales!$C$5:$C$18,0),MATCH(UsagePerHour!MC$4,Sales!$D$3:$ABF$3,0))/MC$2*INDEX(Usage!$D$5:$ABF$11,MATCH(UsagePerHour!$B$52,Usage!$C$5:$C$11,0),MATCH(UsagePerHour!MC$4,Usage!$D$3:$ABF$3,0)),"")</f>
        <v>0</v>
      </c>
      <c r="MD62" s="6">
        <f>IFERROR(INDEX(Sales!$D$5:$ABF$18,MATCH(UsagePerHour!$B62,Sales!$C$5:$C$18,0),MATCH(UsagePerHour!MD$4,Sales!$D$3:$ABF$3,0))/MD$2*INDEX(Usage!$D$5:$ABF$11,MATCH(UsagePerHour!$B$52,Usage!$C$5:$C$11,0),MATCH(UsagePerHour!MD$4,Usage!$D$3:$ABF$3,0)),"")</f>
        <v>0</v>
      </c>
      <c r="ME62" s="6">
        <f>IFERROR(INDEX(Sales!$D$5:$ABF$18,MATCH(UsagePerHour!$B62,Sales!$C$5:$C$18,0),MATCH(UsagePerHour!ME$4,Sales!$D$3:$ABF$3,0))/ME$2*INDEX(Usage!$D$5:$ABF$11,MATCH(UsagePerHour!$B$52,Usage!$C$5:$C$11,0),MATCH(UsagePerHour!ME$4,Usage!$D$3:$ABF$3,0)),"")</f>
        <v>0</v>
      </c>
      <c r="MF62" s="6">
        <f>IFERROR(INDEX(Sales!$D$5:$ABF$18,MATCH(UsagePerHour!$B62,Sales!$C$5:$C$18,0),MATCH(UsagePerHour!MF$4,Sales!$D$3:$ABF$3,0))/MF$2*INDEX(Usage!$D$5:$ABF$11,MATCH(UsagePerHour!$B$52,Usage!$C$5:$C$11,0),MATCH(UsagePerHour!MF$4,Usage!$D$3:$ABF$3,0)),"")</f>
        <v>0</v>
      </c>
      <c r="MG62" s="6">
        <f>IFERROR(INDEX(Sales!$D$5:$ABF$18,MATCH(UsagePerHour!$B62,Sales!$C$5:$C$18,0),MATCH(UsagePerHour!MG$4,Sales!$D$3:$ABF$3,0))/MG$2*INDEX(Usage!$D$5:$ABF$11,MATCH(UsagePerHour!$B$52,Usage!$C$5:$C$11,0),MATCH(UsagePerHour!MG$4,Usage!$D$3:$ABF$3,0)),"")</f>
        <v>0</v>
      </c>
      <c r="MH62" s="6">
        <f>IFERROR(INDEX(Sales!$D$5:$ABF$18,MATCH(UsagePerHour!$B62,Sales!$C$5:$C$18,0),MATCH(UsagePerHour!MH$4,Sales!$D$3:$ABF$3,0))/MH$2*INDEX(Usage!$D$5:$ABF$11,MATCH(UsagePerHour!$B$52,Usage!$C$5:$C$11,0),MATCH(UsagePerHour!MH$4,Usage!$D$3:$ABF$3,0)),"")</f>
        <v>0</v>
      </c>
      <c r="MI62" s="6">
        <f>IFERROR(INDEX(Sales!$D$5:$ABF$18,MATCH(UsagePerHour!$B62,Sales!$C$5:$C$18,0),MATCH(UsagePerHour!MI$4,Sales!$D$3:$ABF$3,0))/MI$2*INDEX(Usage!$D$5:$ABF$11,MATCH(UsagePerHour!$B$52,Usage!$C$5:$C$11,0),MATCH(UsagePerHour!MI$4,Usage!$D$3:$ABF$3,0)),"")</f>
        <v>0</v>
      </c>
      <c r="MJ62" s="6">
        <f>IFERROR(INDEX(Sales!$D$5:$ABF$18,MATCH(UsagePerHour!$B62,Sales!$C$5:$C$18,0),MATCH(UsagePerHour!MJ$4,Sales!$D$3:$ABF$3,0))/MJ$2*INDEX(Usage!$D$5:$ABF$11,MATCH(UsagePerHour!$B$52,Usage!$C$5:$C$11,0),MATCH(UsagePerHour!MJ$4,Usage!$D$3:$ABF$3,0)),"")</f>
        <v>0</v>
      </c>
      <c r="MK62" s="6">
        <f>IFERROR(INDEX(Sales!$D$5:$ABF$18,MATCH(UsagePerHour!$B62,Sales!$C$5:$C$18,0),MATCH(UsagePerHour!MK$4,Sales!$D$3:$ABF$3,0))/MK$2*INDEX(Usage!$D$5:$ABF$11,MATCH(UsagePerHour!$B$52,Usage!$C$5:$C$11,0),MATCH(UsagePerHour!MK$4,Usage!$D$3:$ABF$3,0)),"")</f>
        <v>0</v>
      </c>
      <c r="ML62" s="6">
        <f>IFERROR(INDEX(Sales!$D$5:$ABF$18,MATCH(UsagePerHour!$B62,Sales!$C$5:$C$18,0),MATCH(UsagePerHour!ML$4,Sales!$D$3:$ABF$3,0))/ML$2*INDEX(Usage!$D$5:$ABF$11,MATCH(UsagePerHour!$B$52,Usage!$C$5:$C$11,0),MATCH(UsagePerHour!ML$4,Usage!$D$3:$ABF$3,0)),"")</f>
        <v>0</v>
      </c>
      <c r="MM62" s="6">
        <f>IFERROR(INDEX(Sales!$D$5:$ABF$18,MATCH(UsagePerHour!$B62,Sales!$C$5:$C$18,0),MATCH(UsagePerHour!MM$4,Sales!$D$3:$ABF$3,0))/MM$2*INDEX(Usage!$D$5:$ABF$11,MATCH(UsagePerHour!$B$52,Usage!$C$5:$C$11,0),MATCH(UsagePerHour!MM$4,Usage!$D$3:$ABF$3,0)),"")</f>
        <v>0</v>
      </c>
      <c r="MN62" s="6">
        <f>IFERROR(INDEX(Sales!$D$5:$ABF$18,MATCH(UsagePerHour!$B62,Sales!$C$5:$C$18,0),MATCH(UsagePerHour!MN$4,Sales!$D$3:$ABF$3,0))/MN$2*INDEX(Usage!$D$5:$ABF$11,MATCH(UsagePerHour!$B$52,Usage!$C$5:$C$11,0),MATCH(UsagePerHour!MN$4,Usage!$D$3:$ABF$3,0)),"")</f>
        <v>0</v>
      </c>
      <c r="MO62" s="6">
        <f>IFERROR(INDEX(Sales!$D$5:$ABF$18,MATCH(UsagePerHour!$B62,Sales!$C$5:$C$18,0),MATCH(UsagePerHour!MO$4,Sales!$D$3:$ABF$3,0))/MO$2*INDEX(Usage!$D$5:$ABF$11,MATCH(UsagePerHour!$B$52,Usage!$C$5:$C$11,0),MATCH(UsagePerHour!MO$4,Usage!$D$3:$ABF$3,0)),"")</f>
        <v>0</v>
      </c>
      <c r="MP62" s="6">
        <f>IFERROR(INDEX(Sales!$D$5:$ABF$18,MATCH(UsagePerHour!$B62,Sales!$C$5:$C$18,0),MATCH(UsagePerHour!MP$4,Sales!$D$3:$ABF$3,0))/MP$2*INDEX(Usage!$D$5:$ABF$11,MATCH(UsagePerHour!$B$52,Usage!$C$5:$C$11,0),MATCH(UsagePerHour!MP$4,Usage!$D$3:$ABF$3,0)),"")</f>
        <v>0</v>
      </c>
      <c r="MQ62" s="6">
        <f>IFERROR(INDEX(Sales!$D$5:$ABF$18,MATCH(UsagePerHour!$B62,Sales!$C$5:$C$18,0),MATCH(UsagePerHour!MQ$4,Sales!$D$3:$ABF$3,0))/MQ$2*INDEX(Usage!$D$5:$ABF$11,MATCH(UsagePerHour!$B$52,Usage!$C$5:$C$11,0),MATCH(UsagePerHour!MQ$4,Usage!$D$3:$ABF$3,0)),"")</f>
        <v>0</v>
      </c>
      <c r="MR62" s="6">
        <f>IFERROR(INDEX(Sales!$D$5:$ABF$18,MATCH(UsagePerHour!$B62,Sales!$C$5:$C$18,0),MATCH(UsagePerHour!MR$4,Sales!$D$3:$ABF$3,0))/MR$2*INDEX(Usage!$D$5:$ABF$11,MATCH(UsagePerHour!$B$52,Usage!$C$5:$C$11,0),MATCH(UsagePerHour!MR$4,Usage!$D$3:$ABF$3,0)),"")</f>
        <v>0</v>
      </c>
      <c r="MS62" s="6">
        <f>IFERROR(INDEX(Sales!$D$5:$ABF$18,MATCH(UsagePerHour!$B62,Sales!$C$5:$C$18,0),MATCH(UsagePerHour!MS$4,Sales!$D$3:$ABF$3,0))/MS$2*INDEX(Usage!$D$5:$ABF$11,MATCH(UsagePerHour!$B$52,Usage!$C$5:$C$11,0),MATCH(UsagePerHour!MS$4,Usage!$D$3:$ABF$3,0)),"")</f>
        <v>0</v>
      </c>
      <c r="MT62" s="6">
        <f>IFERROR(INDEX(Sales!$D$5:$ABF$18,MATCH(UsagePerHour!$B62,Sales!$C$5:$C$18,0),MATCH(UsagePerHour!MT$4,Sales!$D$3:$ABF$3,0))/MT$2*INDEX(Usage!$D$5:$ABF$11,MATCH(UsagePerHour!$B$52,Usage!$C$5:$C$11,0),MATCH(UsagePerHour!MT$4,Usage!$D$3:$ABF$3,0)),"")</f>
        <v>0</v>
      </c>
      <c r="MU62" s="6">
        <f>IFERROR(INDEX(Sales!$D$5:$ABF$18,MATCH(UsagePerHour!$B62,Sales!$C$5:$C$18,0),MATCH(UsagePerHour!MU$4,Sales!$D$3:$ABF$3,0))/MU$2*INDEX(Usage!$D$5:$ABF$11,MATCH(UsagePerHour!$B$52,Usage!$C$5:$C$11,0),MATCH(UsagePerHour!MU$4,Usage!$D$3:$ABF$3,0)),"")</f>
        <v>0</v>
      </c>
      <c r="MV62" s="6">
        <f>IFERROR(INDEX(Sales!$D$5:$ABF$18,MATCH(UsagePerHour!$B62,Sales!$C$5:$C$18,0),MATCH(UsagePerHour!MV$4,Sales!$D$3:$ABF$3,0))/MV$2*INDEX(Usage!$D$5:$ABF$11,MATCH(UsagePerHour!$B$52,Usage!$C$5:$C$11,0),MATCH(UsagePerHour!MV$4,Usage!$D$3:$ABF$3,0)),"")</f>
        <v>0</v>
      </c>
      <c r="MW62" s="6">
        <f>IFERROR(INDEX(Sales!$D$5:$ABF$18,MATCH(UsagePerHour!$B62,Sales!$C$5:$C$18,0),MATCH(UsagePerHour!MW$4,Sales!$D$3:$ABF$3,0))/MW$2*INDEX(Usage!$D$5:$ABF$11,MATCH(UsagePerHour!$B$52,Usage!$C$5:$C$11,0),MATCH(UsagePerHour!MW$4,Usage!$D$3:$ABF$3,0)),"")</f>
        <v>0</v>
      </c>
      <c r="MX62" s="6">
        <f>IFERROR(INDEX(Sales!$D$5:$ABF$18,MATCH(UsagePerHour!$B62,Sales!$C$5:$C$18,0),MATCH(UsagePerHour!MX$4,Sales!$D$3:$ABF$3,0))/MX$2*INDEX(Usage!$D$5:$ABF$11,MATCH(UsagePerHour!$B$52,Usage!$C$5:$C$11,0),MATCH(UsagePerHour!MX$4,Usage!$D$3:$ABF$3,0)),"")</f>
        <v>0</v>
      </c>
      <c r="MY62" s="6">
        <f>IFERROR(INDEX(Sales!$D$5:$ABF$18,MATCH(UsagePerHour!$B62,Sales!$C$5:$C$18,0),MATCH(UsagePerHour!MY$4,Sales!$D$3:$ABF$3,0))/MY$2*INDEX(Usage!$D$5:$ABF$11,MATCH(UsagePerHour!$B$52,Usage!$C$5:$C$11,0),MATCH(UsagePerHour!MY$4,Usage!$D$3:$ABF$3,0)),"")</f>
        <v>0</v>
      </c>
      <c r="MZ62" s="6">
        <f>IFERROR(INDEX(Sales!$D$5:$ABF$18,MATCH(UsagePerHour!$B62,Sales!$C$5:$C$18,0),MATCH(UsagePerHour!MZ$4,Sales!$D$3:$ABF$3,0))/MZ$2*INDEX(Usage!$D$5:$ABF$11,MATCH(UsagePerHour!$B$52,Usage!$C$5:$C$11,0),MATCH(UsagePerHour!MZ$4,Usage!$D$3:$ABF$3,0)),"")</f>
        <v>0</v>
      </c>
      <c r="NA62" s="6">
        <f>IFERROR(INDEX(Sales!$D$5:$ABF$18,MATCH(UsagePerHour!$B62,Sales!$C$5:$C$18,0),MATCH(UsagePerHour!NA$4,Sales!$D$3:$ABF$3,0))/NA$2*INDEX(Usage!$D$5:$ABF$11,MATCH(UsagePerHour!$B$52,Usage!$C$5:$C$11,0),MATCH(UsagePerHour!NA$4,Usage!$D$3:$ABF$3,0)),"")</f>
        <v>0</v>
      </c>
      <c r="NB62" s="6">
        <f>IFERROR(INDEX(Sales!$D$5:$ABF$18,MATCH(UsagePerHour!$B62,Sales!$C$5:$C$18,0),MATCH(UsagePerHour!NB$4,Sales!$D$3:$ABF$3,0))/NB$2*INDEX(Usage!$D$5:$ABF$11,MATCH(UsagePerHour!$B$52,Usage!$C$5:$C$11,0),MATCH(UsagePerHour!NB$4,Usage!$D$3:$ABF$3,0)),"")</f>
        <v>0</v>
      </c>
      <c r="NC62" s="6">
        <f>IFERROR(INDEX(Sales!$D$5:$ABF$18,MATCH(UsagePerHour!$B62,Sales!$C$5:$C$18,0),MATCH(UsagePerHour!NC$4,Sales!$D$3:$ABF$3,0))/NC$2*INDEX(Usage!$D$5:$ABF$11,MATCH(UsagePerHour!$B$52,Usage!$C$5:$C$11,0),MATCH(UsagePerHour!NC$4,Usage!$D$3:$ABF$3,0)),"")</f>
        <v>0</v>
      </c>
      <c r="ND62" s="6">
        <f>IFERROR(INDEX(Sales!$D$5:$ABF$18,MATCH(UsagePerHour!$B62,Sales!$C$5:$C$18,0),MATCH(UsagePerHour!ND$4,Sales!$D$3:$ABF$3,0))/ND$2*INDEX(Usage!$D$5:$ABF$11,MATCH(UsagePerHour!$B$52,Usage!$C$5:$C$11,0),MATCH(UsagePerHour!ND$4,Usage!$D$3:$ABF$3,0)),"")</f>
        <v>0</v>
      </c>
      <c r="NE62" s="6">
        <f>IFERROR(INDEX(Sales!$D$5:$ABF$18,MATCH(UsagePerHour!$B62,Sales!$C$5:$C$18,0),MATCH(UsagePerHour!NE$4,Sales!$D$3:$ABF$3,0))/NE$2*INDEX(Usage!$D$5:$ABF$11,MATCH(UsagePerHour!$B$52,Usage!$C$5:$C$11,0),MATCH(UsagePerHour!NE$4,Usage!$D$3:$ABF$3,0)),"")</f>
        <v>0</v>
      </c>
      <c r="NF62" s="6">
        <f>IFERROR(INDEX(Sales!$D$5:$ABF$18,MATCH(UsagePerHour!$B62,Sales!$C$5:$C$18,0),MATCH(UsagePerHour!NF$4,Sales!$D$3:$ABF$3,0))/NF$2*INDEX(Usage!$D$5:$ABF$11,MATCH(UsagePerHour!$B$52,Usage!$C$5:$C$11,0),MATCH(UsagePerHour!NF$4,Usage!$D$3:$ABF$3,0)),"")</f>
        <v>0</v>
      </c>
      <c r="NG62" s="6">
        <f>IFERROR(INDEX(Sales!$D$5:$ABF$18,MATCH(UsagePerHour!$B62,Sales!$C$5:$C$18,0),MATCH(UsagePerHour!NG$4,Sales!$D$3:$ABF$3,0))/NG$2*INDEX(Usage!$D$5:$ABF$11,MATCH(UsagePerHour!$B$52,Usage!$C$5:$C$11,0),MATCH(UsagePerHour!NG$4,Usage!$D$3:$ABF$3,0)),"")</f>
        <v>0</v>
      </c>
      <c r="NH62" s="6">
        <f>IFERROR(INDEX(Sales!$D$5:$ABF$18,MATCH(UsagePerHour!$B62,Sales!$C$5:$C$18,0),MATCH(UsagePerHour!NH$4,Sales!$D$3:$ABF$3,0))/NH$2*INDEX(Usage!$D$5:$ABF$11,MATCH(UsagePerHour!$B$52,Usage!$C$5:$C$11,0),MATCH(UsagePerHour!NH$4,Usage!$D$3:$ABF$3,0)),"")</f>
        <v>0</v>
      </c>
      <c r="NI62" s="6">
        <f>IFERROR(INDEX(Sales!$D$5:$ABF$18,MATCH(UsagePerHour!$B62,Sales!$C$5:$C$18,0),MATCH(UsagePerHour!NI$4,Sales!$D$3:$ABF$3,0))/NI$2*INDEX(Usage!$D$5:$ABF$11,MATCH(UsagePerHour!$B$52,Usage!$C$5:$C$11,0),MATCH(UsagePerHour!NI$4,Usage!$D$3:$ABF$3,0)),"")</f>
        <v>0</v>
      </c>
      <c r="NJ62" s="6">
        <f>IFERROR(INDEX(Sales!$D$5:$ABF$18,MATCH(UsagePerHour!$B62,Sales!$C$5:$C$18,0),MATCH(UsagePerHour!NJ$4,Sales!$D$3:$ABF$3,0))/NJ$2*INDEX(Usage!$D$5:$ABF$11,MATCH(UsagePerHour!$B$52,Usage!$C$5:$C$11,0),MATCH(UsagePerHour!NJ$4,Usage!$D$3:$ABF$3,0)),"")</f>
        <v>0</v>
      </c>
      <c r="NK62" s="6">
        <f>IFERROR(INDEX(Sales!$D$5:$ABF$18,MATCH(UsagePerHour!$B62,Sales!$C$5:$C$18,0),MATCH(UsagePerHour!NK$4,Sales!$D$3:$ABF$3,0))/NK$2*INDEX(Usage!$D$5:$ABF$11,MATCH(UsagePerHour!$B$52,Usage!$C$5:$C$11,0),MATCH(UsagePerHour!NK$4,Usage!$D$3:$ABF$3,0)),"")</f>
        <v>0</v>
      </c>
      <c r="NL62" s="6">
        <f>IFERROR(INDEX(Sales!$D$5:$ABF$18,MATCH(UsagePerHour!$B62,Sales!$C$5:$C$18,0),MATCH(UsagePerHour!NL$4,Sales!$D$3:$ABF$3,0))/NL$2*INDEX(Usage!$D$5:$ABF$11,MATCH(UsagePerHour!$B$52,Usage!$C$5:$C$11,0),MATCH(UsagePerHour!NL$4,Usage!$D$3:$ABF$3,0)),"")</f>
        <v>0</v>
      </c>
      <c r="NM62" s="6">
        <f>IFERROR(INDEX(Sales!$D$5:$ABF$18,MATCH(UsagePerHour!$B62,Sales!$C$5:$C$18,0),MATCH(UsagePerHour!NM$4,Sales!$D$3:$ABF$3,0))/NM$2*INDEX(Usage!$D$5:$ABF$11,MATCH(UsagePerHour!$B$52,Usage!$C$5:$C$11,0),MATCH(UsagePerHour!NM$4,Usage!$D$3:$ABF$3,0)),"")</f>
        <v>0</v>
      </c>
      <c r="NN62" s="6">
        <f>IFERROR(INDEX(Sales!$D$5:$ABF$18,MATCH(UsagePerHour!$B62,Sales!$C$5:$C$18,0),MATCH(UsagePerHour!NN$4,Sales!$D$3:$ABF$3,0))/NN$2*INDEX(Usage!$D$5:$ABF$11,MATCH(UsagePerHour!$B$52,Usage!$C$5:$C$11,0),MATCH(UsagePerHour!NN$4,Usage!$D$3:$ABF$3,0)),"")</f>
        <v>0</v>
      </c>
      <c r="NO62" s="6">
        <f>IFERROR(INDEX(Sales!$D$5:$ABF$18,MATCH(UsagePerHour!$B62,Sales!$C$5:$C$18,0),MATCH(UsagePerHour!NO$4,Sales!$D$3:$ABF$3,0))/NO$2*INDEX(Usage!$D$5:$ABF$11,MATCH(UsagePerHour!$B$52,Usage!$C$5:$C$11,0),MATCH(UsagePerHour!NO$4,Usage!$D$3:$ABF$3,0)),"")</f>
        <v>0</v>
      </c>
      <c r="NP62" s="6">
        <f>IFERROR(INDEX(Sales!$D$5:$ABF$18,MATCH(UsagePerHour!$B62,Sales!$C$5:$C$18,0),MATCH(UsagePerHour!NP$4,Sales!$D$3:$ABF$3,0))/NP$2*INDEX(Usage!$D$5:$ABF$11,MATCH(UsagePerHour!$B$52,Usage!$C$5:$C$11,0),MATCH(UsagePerHour!NP$4,Usage!$D$3:$ABF$3,0)),"")</f>
        <v>0</v>
      </c>
      <c r="NQ62" s="6">
        <f>IFERROR(INDEX(Sales!$D$5:$ABF$18,MATCH(UsagePerHour!$B62,Sales!$C$5:$C$18,0),MATCH(UsagePerHour!NQ$4,Sales!$D$3:$ABF$3,0))/NQ$2*INDEX(Usage!$D$5:$ABF$11,MATCH(UsagePerHour!$B$52,Usage!$C$5:$C$11,0),MATCH(UsagePerHour!NQ$4,Usage!$D$3:$ABF$3,0)),"")</f>
        <v>0</v>
      </c>
      <c r="NR62" s="6">
        <f>IFERROR(INDEX(Sales!$D$5:$ABF$18,MATCH(UsagePerHour!$B62,Sales!$C$5:$C$18,0),MATCH(UsagePerHour!NR$4,Sales!$D$3:$ABF$3,0))/NR$2*INDEX(Usage!$D$5:$ABF$11,MATCH(UsagePerHour!$B$52,Usage!$C$5:$C$11,0),MATCH(UsagePerHour!NR$4,Usage!$D$3:$ABF$3,0)),"")</f>
        <v>0</v>
      </c>
      <c r="NS62" s="6">
        <f>IFERROR(INDEX(Sales!$D$5:$ABF$18,MATCH(UsagePerHour!$B62,Sales!$C$5:$C$18,0),MATCH(UsagePerHour!NS$4,Sales!$D$3:$ABF$3,0))/NS$2*INDEX(Usage!$D$5:$ABF$11,MATCH(UsagePerHour!$B$52,Usage!$C$5:$C$11,0),MATCH(UsagePerHour!NS$4,Usage!$D$3:$ABF$3,0)),"")</f>
        <v>0</v>
      </c>
      <c r="NT62" s="6">
        <f>IFERROR(INDEX(Sales!$D$5:$ABF$18,MATCH(UsagePerHour!$B62,Sales!$C$5:$C$18,0),MATCH(UsagePerHour!NT$4,Sales!$D$3:$ABF$3,0))/NT$2*INDEX(Usage!$D$5:$ABF$11,MATCH(UsagePerHour!$B$52,Usage!$C$5:$C$11,0),MATCH(UsagePerHour!NT$4,Usage!$D$3:$ABF$3,0)),"")</f>
        <v>0</v>
      </c>
      <c r="NU62" s="6">
        <f>IFERROR(INDEX(Sales!$D$5:$ABF$18,MATCH(UsagePerHour!$B62,Sales!$C$5:$C$18,0),MATCH(UsagePerHour!NU$4,Sales!$D$3:$ABF$3,0))/NU$2*INDEX(Usage!$D$5:$ABF$11,MATCH(UsagePerHour!$B$52,Usage!$C$5:$C$11,0),MATCH(UsagePerHour!NU$4,Usage!$D$3:$ABF$3,0)),"")</f>
        <v>0</v>
      </c>
      <c r="NV62" s="6">
        <f>IFERROR(INDEX(Sales!$D$5:$ABF$18,MATCH(UsagePerHour!$B62,Sales!$C$5:$C$18,0),MATCH(UsagePerHour!NV$4,Sales!$D$3:$ABF$3,0))/NV$2*INDEX(Usage!$D$5:$ABF$11,MATCH(UsagePerHour!$B$52,Usage!$C$5:$C$11,0),MATCH(UsagePerHour!NV$4,Usage!$D$3:$ABF$3,0)),"")</f>
        <v>0</v>
      </c>
      <c r="NW62" s="6">
        <f>IFERROR(INDEX(Sales!$D$5:$ABF$18,MATCH(UsagePerHour!$B62,Sales!$C$5:$C$18,0),MATCH(UsagePerHour!NW$4,Sales!$D$3:$ABF$3,0))/NW$2*INDEX(Usage!$D$5:$ABF$11,MATCH(UsagePerHour!$B$52,Usage!$C$5:$C$11,0),MATCH(UsagePerHour!NW$4,Usage!$D$3:$ABF$3,0)),"")</f>
        <v>0</v>
      </c>
      <c r="NX62" s="6">
        <f>IFERROR(INDEX(Sales!$D$5:$ABF$18,MATCH(UsagePerHour!$B62,Sales!$C$5:$C$18,0),MATCH(UsagePerHour!NX$4,Sales!$D$3:$ABF$3,0))/NX$2*INDEX(Usage!$D$5:$ABF$11,MATCH(UsagePerHour!$B$52,Usage!$C$5:$C$11,0),MATCH(UsagePerHour!NX$4,Usage!$D$3:$ABF$3,0)),"")</f>
        <v>0</v>
      </c>
      <c r="NY62" s="6">
        <f>IFERROR(INDEX(Sales!$D$5:$ABF$18,MATCH(UsagePerHour!$B62,Sales!$C$5:$C$18,0),MATCH(UsagePerHour!NY$4,Sales!$D$3:$ABF$3,0))/NY$2*INDEX(Usage!$D$5:$ABF$11,MATCH(UsagePerHour!$B$52,Usage!$C$5:$C$11,0),MATCH(UsagePerHour!NY$4,Usage!$D$3:$ABF$3,0)),"")</f>
        <v>0</v>
      </c>
      <c r="NZ62" s="6">
        <f>IFERROR(INDEX(Sales!$D$5:$ABF$18,MATCH(UsagePerHour!$B62,Sales!$C$5:$C$18,0),MATCH(UsagePerHour!NZ$4,Sales!$D$3:$ABF$3,0))/NZ$2*INDEX(Usage!$D$5:$ABF$11,MATCH(UsagePerHour!$B$52,Usage!$C$5:$C$11,0),MATCH(UsagePerHour!NZ$4,Usage!$D$3:$ABF$3,0)),"")</f>
        <v>0</v>
      </c>
      <c r="OA62" s="6">
        <f>IFERROR(INDEX(Sales!$D$5:$ABF$18,MATCH(UsagePerHour!$B62,Sales!$C$5:$C$18,0),MATCH(UsagePerHour!OA$4,Sales!$D$3:$ABF$3,0))/OA$2*INDEX(Usage!$D$5:$ABF$11,MATCH(UsagePerHour!$B$52,Usage!$C$5:$C$11,0),MATCH(UsagePerHour!OA$4,Usage!$D$3:$ABF$3,0)),"")</f>
        <v>0</v>
      </c>
      <c r="OB62" s="6">
        <f>IFERROR(INDEX(Sales!$D$5:$ABF$18,MATCH(UsagePerHour!$B62,Sales!$C$5:$C$18,0),MATCH(UsagePerHour!OB$4,Sales!$D$3:$ABF$3,0))/OB$2*INDEX(Usage!$D$5:$ABF$11,MATCH(UsagePerHour!$B$52,Usage!$C$5:$C$11,0),MATCH(UsagePerHour!OB$4,Usage!$D$3:$ABF$3,0)),"")</f>
        <v>0</v>
      </c>
      <c r="OC62" s="6">
        <f>IFERROR(INDEX(Sales!$D$5:$ABF$18,MATCH(UsagePerHour!$B62,Sales!$C$5:$C$18,0),MATCH(UsagePerHour!OC$4,Sales!$D$3:$ABF$3,0))/OC$2*INDEX(Usage!$D$5:$ABF$11,MATCH(UsagePerHour!$B$52,Usage!$C$5:$C$11,0),MATCH(UsagePerHour!OC$4,Usage!$D$3:$ABF$3,0)),"")</f>
        <v>0</v>
      </c>
      <c r="OD62" s="6">
        <f>IFERROR(INDEX(Sales!$D$5:$ABF$18,MATCH(UsagePerHour!$B62,Sales!$C$5:$C$18,0),MATCH(UsagePerHour!OD$4,Sales!$D$3:$ABF$3,0))/OD$2*INDEX(Usage!$D$5:$ABF$11,MATCH(UsagePerHour!$B$52,Usage!$C$5:$C$11,0),MATCH(UsagePerHour!OD$4,Usage!$D$3:$ABF$3,0)),"")</f>
        <v>0</v>
      </c>
      <c r="OE62" s="6">
        <f>IFERROR(INDEX(Sales!$D$5:$ABF$18,MATCH(UsagePerHour!$B62,Sales!$C$5:$C$18,0),MATCH(UsagePerHour!OE$4,Sales!$D$3:$ABF$3,0))/OE$2*INDEX(Usage!$D$5:$ABF$11,MATCH(UsagePerHour!$B$52,Usage!$C$5:$C$11,0),MATCH(UsagePerHour!OE$4,Usage!$D$3:$ABF$3,0)),"")</f>
        <v>0</v>
      </c>
      <c r="OF62" s="6">
        <f>IFERROR(INDEX(Sales!$D$5:$ABF$18,MATCH(UsagePerHour!$B62,Sales!$C$5:$C$18,0),MATCH(UsagePerHour!OF$4,Sales!$D$3:$ABF$3,0))/OF$2*INDEX(Usage!$D$5:$ABF$11,MATCH(UsagePerHour!$B$52,Usage!$C$5:$C$11,0),MATCH(UsagePerHour!OF$4,Usage!$D$3:$ABF$3,0)),"")</f>
        <v>0</v>
      </c>
      <c r="OG62" s="6">
        <f>IFERROR(INDEX(Sales!$D$5:$ABF$18,MATCH(UsagePerHour!$B62,Sales!$C$5:$C$18,0),MATCH(UsagePerHour!OG$4,Sales!$D$3:$ABF$3,0))/OG$2*INDEX(Usage!$D$5:$ABF$11,MATCH(UsagePerHour!$B$52,Usage!$C$5:$C$11,0),MATCH(UsagePerHour!OG$4,Usage!$D$3:$ABF$3,0)),"")</f>
        <v>0</v>
      </c>
      <c r="OH62" s="6">
        <f>IFERROR(INDEX(Sales!$D$5:$ABF$18,MATCH(UsagePerHour!$B62,Sales!$C$5:$C$18,0),MATCH(UsagePerHour!OH$4,Sales!$D$3:$ABF$3,0))/OH$2*INDEX(Usage!$D$5:$ABF$11,MATCH(UsagePerHour!$B$52,Usage!$C$5:$C$11,0),MATCH(UsagePerHour!OH$4,Usage!$D$3:$ABF$3,0)),"")</f>
        <v>0</v>
      </c>
      <c r="OI62" s="6">
        <f>IFERROR(INDEX(Sales!$D$5:$ABF$18,MATCH(UsagePerHour!$B62,Sales!$C$5:$C$18,0),MATCH(UsagePerHour!OI$4,Sales!$D$3:$ABF$3,0))/OI$2*INDEX(Usage!$D$5:$ABF$11,MATCH(UsagePerHour!$B$52,Usage!$C$5:$C$11,0),MATCH(UsagePerHour!OI$4,Usage!$D$3:$ABF$3,0)),"")</f>
        <v>0</v>
      </c>
      <c r="OJ62" s="6">
        <f>IFERROR(INDEX(Sales!$D$5:$ABF$18,MATCH(UsagePerHour!$B62,Sales!$C$5:$C$18,0),MATCH(UsagePerHour!OJ$4,Sales!$D$3:$ABF$3,0))/OJ$2*INDEX(Usage!$D$5:$ABF$11,MATCH(UsagePerHour!$B$52,Usage!$C$5:$C$11,0),MATCH(UsagePerHour!OJ$4,Usage!$D$3:$ABF$3,0)),"")</f>
        <v>0</v>
      </c>
      <c r="OK62" s="6">
        <f>IFERROR(INDEX(Sales!$D$5:$ABF$18,MATCH(UsagePerHour!$B62,Sales!$C$5:$C$18,0),MATCH(UsagePerHour!OK$4,Sales!$D$3:$ABF$3,0))/OK$2*INDEX(Usage!$D$5:$ABF$11,MATCH(UsagePerHour!$B$52,Usage!$C$5:$C$11,0),MATCH(UsagePerHour!OK$4,Usage!$D$3:$ABF$3,0)),"")</f>
        <v>0</v>
      </c>
      <c r="OL62" s="6">
        <f>IFERROR(INDEX(Sales!$D$5:$ABF$18,MATCH(UsagePerHour!$B62,Sales!$C$5:$C$18,0),MATCH(UsagePerHour!OL$4,Sales!$D$3:$ABF$3,0))/OL$2*INDEX(Usage!$D$5:$ABF$11,MATCH(UsagePerHour!$B$52,Usage!$C$5:$C$11,0),MATCH(UsagePerHour!OL$4,Usage!$D$3:$ABF$3,0)),"")</f>
        <v>0</v>
      </c>
      <c r="OM62" s="6">
        <f>IFERROR(INDEX(Sales!$D$5:$ABF$18,MATCH(UsagePerHour!$B62,Sales!$C$5:$C$18,0),MATCH(UsagePerHour!OM$4,Sales!$D$3:$ABF$3,0))/OM$2*INDEX(Usage!$D$5:$ABF$11,MATCH(UsagePerHour!$B$52,Usage!$C$5:$C$11,0),MATCH(UsagePerHour!OM$4,Usage!$D$3:$ABF$3,0)),"")</f>
        <v>0</v>
      </c>
      <c r="ON62" s="6">
        <f>IFERROR(INDEX(Sales!$D$5:$ABF$18,MATCH(UsagePerHour!$B62,Sales!$C$5:$C$18,0),MATCH(UsagePerHour!ON$4,Sales!$D$3:$ABF$3,0))/ON$2*INDEX(Usage!$D$5:$ABF$11,MATCH(UsagePerHour!$B$52,Usage!$C$5:$C$11,0),MATCH(UsagePerHour!ON$4,Usage!$D$3:$ABF$3,0)),"")</f>
        <v>0</v>
      </c>
      <c r="OO62" s="6">
        <f>IFERROR(INDEX(Sales!$D$5:$ABF$18,MATCH(UsagePerHour!$B62,Sales!$C$5:$C$18,0),MATCH(UsagePerHour!OO$4,Sales!$D$3:$ABF$3,0))/OO$2*INDEX(Usage!$D$5:$ABF$11,MATCH(UsagePerHour!$B$52,Usage!$C$5:$C$11,0),MATCH(UsagePerHour!OO$4,Usage!$D$3:$ABF$3,0)),"")</f>
        <v>0</v>
      </c>
      <c r="OP62" s="6">
        <f>IFERROR(INDEX(Sales!$D$5:$ABF$18,MATCH(UsagePerHour!$B62,Sales!$C$5:$C$18,0),MATCH(UsagePerHour!OP$4,Sales!$D$3:$ABF$3,0))/OP$2*INDEX(Usage!$D$5:$ABF$11,MATCH(UsagePerHour!$B$52,Usage!$C$5:$C$11,0),MATCH(UsagePerHour!OP$4,Usage!$D$3:$ABF$3,0)),"")</f>
        <v>0</v>
      </c>
      <c r="OQ62" s="6">
        <f>IFERROR(INDEX(Sales!$D$5:$ABF$18,MATCH(UsagePerHour!$B62,Sales!$C$5:$C$18,0),MATCH(UsagePerHour!OQ$4,Sales!$D$3:$ABF$3,0))/OQ$2*INDEX(Usage!$D$5:$ABF$11,MATCH(UsagePerHour!$B$52,Usage!$C$5:$C$11,0),MATCH(UsagePerHour!OQ$4,Usage!$D$3:$ABF$3,0)),"")</f>
        <v>0</v>
      </c>
      <c r="OR62" s="6">
        <f>IFERROR(INDEX(Sales!$D$5:$ABF$18,MATCH(UsagePerHour!$B62,Sales!$C$5:$C$18,0),MATCH(UsagePerHour!OR$4,Sales!$D$3:$ABF$3,0))/OR$2*INDEX(Usage!$D$5:$ABF$11,MATCH(UsagePerHour!$B$52,Usage!$C$5:$C$11,0),MATCH(UsagePerHour!OR$4,Usage!$D$3:$ABF$3,0)),"")</f>
        <v>0</v>
      </c>
      <c r="OS62" s="6">
        <f>IFERROR(INDEX(Sales!$D$5:$ABF$18,MATCH(UsagePerHour!$B62,Sales!$C$5:$C$18,0),MATCH(UsagePerHour!OS$4,Sales!$D$3:$ABF$3,0))/OS$2*INDEX(Usage!$D$5:$ABF$11,MATCH(UsagePerHour!$B$52,Usage!$C$5:$C$11,0),MATCH(UsagePerHour!OS$4,Usage!$D$3:$ABF$3,0)),"")</f>
        <v>0</v>
      </c>
      <c r="OT62" s="6">
        <f>IFERROR(INDEX(Sales!$D$5:$ABF$18,MATCH(UsagePerHour!$B62,Sales!$C$5:$C$18,0),MATCH(UsagePerHour!OT$4,Sales!$D$3:$ABF$3,0))/OT$2*INDEX(Usage!$D$5:$ABF$11,MATCH(UsagePerHour!$B$52,Usage!$C$5:$C$11,0),MATCH(UsagePerHour!OT$4,Usage!$D$3:$ABF$3,0)),"")</f>
        <v>0</v>
      </c>
      <c r="OU62" s="6">
        <f>IFERROR(INDEX(Sales!$D$5:$ABF$18,MATCH(UsagePerHour!$B62,Sales!$C$5:$C$18,0),MATCH(UsagePerHour!OU$4,Sales!$D$3:$ABF$3,0))/OU$2*INDEX(Usage!$D$5:$ABF$11,MATCH(UsagePerHour!$B$52,Usage!$C$5:$C$11,0),MATCH(UsagePerHour!OU$4,Usage!$D$3:$ABF$3,0)),"")</f>
        <v>0</v>
      </c>
      <c r="OV62" s="6">
        <f>IFERROR(INDEX(Sales!$D$5:$ABF$18,MATCH(UsagePerHour!$B62,Sales!$C$5:$C$18,0),MATCH(UsagePerHour!OV$4,Sales!$D$3:$ABF$3,0))/OV$2*INDEX(Usage!$D$5:$ABF$11,MATCH(UsagePerHour!$B$52,Usage!$C$5:$C$11,0),MATCH(UsagePerHour!OV$4,Usage!$D$3:$ABF$3,0)),"")</f>
        <v>0</v>
      </c>
      <c r="OW62" s="6">
        <f>IFERROR(INDEX(Sales!$D$5:$ABF$18,MATCH(UsagePerHour!$B62,Sales!$C$5:$C$18,0),MATCH(UsagePerHour!OW$4,Sales!$D$3:$ABF$3,0))/OW$2*INDEX(Usage!$D$5:$ABF$11,MATCH(UsagePerHour!$B$52,Usage!$C$5:$C$11,0),MATCH(UsagePerHour!OW$4,Usage!$D$3:$ABF$3,0)),"")</f>
        <v>0</v>
      </c>
      <c r="OX62" s="6">
        <f>IFERROR(INDEX(Sales!$D$5:$ABF$18,MATCH(UsagePerHour!$B62,Sales!$C$5:$C$18,0),MATCH(UsagePerHour!OX$4,Sales!$D$3:$ABF$3,0))/OX$2*INDEX(Usage!$D$5:$ABF$11,MATCH(UsagePerHour!$B$52,Usage!$C$5:$C$11,0),MATCH(UsagePerHour!OX$4,Usage!$D$3:$ABF$3,0)),"")</f>
        <v>0</v>
      </c>
      <c r="OY62" s="6">
        <f>IFERROR(INDEX(Sales!$D$5:$ABF$18,MATCH(UsagePerHour!$B62,Sales!$C$5:$C$18,0),MATCH(UsagePerHour!OY$4,Sales!$D$3:$ABF$3,0))/OY$2*INDEX(Usage!$D$5:$ABF$11,MATCH(UsagePerHour!$B$52,Usage!$C$5:$C$11,0),MATCH(UsagePerHour!OY$4,Usage!$D$3:$ABF$3,0)),"")</f>
        <v>0</v>
      </c>
      <c r="OZ62" s="6">
        <f>IFERROR(INDEX(Sales!$D$5:$ABF$18,MATCH(UsagePerHour!$B62,Sales!$C$5:$C$18,0),MATCH(UsagePerHour!OZ$4,Sales!$D$3:$ABF$3,0))/OZ$2*INDEX(Usage!$D$5:$ABF$11,MATCH(UsagePerHour!$B$52,Usage!$C$5:$C$11,0),MATCH(UsagePerHour!OZ$4,Usage!$D$3:$ABF$3,0)),"")</f>
        <v>0</v>
      </c>
      <c r="PA62" s="6">
        <f>IFERROR(INDEX(Sales!$D$5:$ABF$18,MATCH(UsagePerHour!$B62,Sales!$C$5:$C$18,0),MATCH(UsagePerHour!PA$4,Sales!$D$3:$ABF$3,0))/PA$2*INDEX(Usage!$D$5:$ABF$11,MATCH(UsagePerHour!$B$52,Usage!$C$5:$C$11,0),MATCH(UsagePerHour!PA$4,Usage!$D$3:$ABF$3,0)),"")</f>
        <v>0</v>
      </c>
      <c r="PB62" s="6">
        <f>IFERROR(INDEX(Sales!$D$5:$ABF$18,MATCH(UsagePerHour!$B62,Sales!$C$5:$C$18,0),MATCH(UsagePerHour!PB$4,Sales!$D$3:$ABF$3,0))/PB$2*INDEX(Usage!$D$5:$ABF$11,MATCH(UsagePerHour!$B$52,Usage!$C$5:$C$11,0),MATCH(UsagePerHour!PB$4,Usage!$D$3:$ABF$3,0)),"")</f>
        <v>0</v>
      </c>
      <c r="PC62" s="6">
        <f>IFERROR(INDEX(Sales!$D$5:$ABF$18,MATCH(UsagePerHour!$B62,Sales!$C$5:$C$18,0),MATCH(UsagePerHour!PC$4,Sales!$D$3:$ABF$3,0))/PC$2*INDEX(Usage!$D$5:$ABF$11,MATCH(UsagePerHour!$B$52,Usage!$C$5:$C$11,0),MATCH(UsagePerHour!PC$4,Usage!$D$3:$ABF$3,0)),"")</f>
        <v>0</v>
      </c>
      <c r="PD62" s="6">
        <f>IFERROR(INDEX(Sales!$D$5:$ABF$18,MATCH(UsagePerHour!$B62,Sales!$C$5:$C$18,0),MATCH(UsagePerHour!PD$4,Sales!$D$3:$ABF$3,0))/PD$2*INDEX(Usage!$D$5:$ABF$11,MATCH(UsagePerHour!$B$52,Usage!$C$5:$C$11,0),MATCH(UsagePerHour!PD$4,Usage!$D$3:$ABF$3,0)),"")</f>
        <v>0</v>
      </c>
      <c r="PE62" s="6">
        <f>IFERROR(INDEX(Sales!$D$5:$ABF$18,MATCH(UsagePerHour!$B62,Sales!$C$5:$C$18,0),MATCH(UsagePerHour!PE$4,Sales!$D$3:$ABF$3,0))/PE$2*INDEX(Usage!$D$5:$ABF$11,MATCH(UsagePerHour!$B$52,Usage!$C$5:$C$11,0),MATCH(UsagePerHour!PE$4,Usage!$D$3:$ABF$3,0)),"")</f>
        <v>0</v>
      </c>
      <c r="PF62" s="6">
        <f>IFERROR(INDEX(Sales!$D$5:$ABF$18,MATCH(UsagePerHour!$B62,Sales!$C$5:$C$18,0),MATCH(UsagePerHour!PF$4,Sales!$D$3:$ABF$3,0))/PF$2*INDEX(Usage!$D$5:$ABF$11,MATCH(UsagePerHour!$B$52,Usage!$C$5:$C$11,0),MATCH(UsagePerHour!PF$4,Usage!$D$3:$ABF$3,0)),"")</f>
        <v>0</v>
      </c>
      <c r="PG62" s="6">
        <f>IFERROR(INDEX(Sales!$D$5:$ABF$18,MATCH(UsagePerHour!$B62,Sales!$C$5:$C$18,0),MATCH(UsagePerHour!PG$4,Sales!$D$3:$ABF$3,0))/PG$2*INDEX(Usage!$D$5:$ABF$11,MATCH(UsagePerHour!$B$52,Usage!$C$5:$C$11,0),MATCH(UsagePerHour!PG$4,Usage!$D$3:$ABF$3,0)),"")</f>
        <v>0</v>
      </c>
      <c r="PH62" s="6">
        <f>IFERROR(INDEX(Sales!$D$5:$ABF$18,MATCH(UsagePerHour!$B62,Sales!$C$5:$C$18,0),MATCH(UsagePerHour!PH$4,Sales!$D$3:$ABF$3,0))/PH$2*INDEX(Usage!$D$5:$ABF$11,MATCH(UsagePerHour!$B$52,Usage!$C$5:$C$11,0),MATCH(UsagePerHour!PH$4,Usage!$D$3:$ABF$3,0)),"")</f>
        <v>0</v>
      </c>
      <c r="PI62" s="6">
        <f>IFERROR(INDEX(Sales!$D$5:$ABF$18,MATCH(UsagePerHour!$B62,Sales!$C$5:$C$18,0),MATCH(UsagePerHour!PI$4,Sales!$D$3:$ABF$3,0))/PI$2*INDEX(Usage!$D$5:$ABF$11,MATCH(UsagePerHour!$B$52,Usage!$C$5:$C$11,0),MATCH(UsagePerHour!PI$4,Usage!$D$3:$ABF$3,0)),"")</f>
        <v>0</v>
      </c>
      <c r="PJ62" s="6">
        <f>IFERROR(INDEX(Sales!$D$5:$ABF$18,MATCH(UsagePerHour!$B62,Sales!$C$5:$C$18,0),MATCH(UsagePerHour!PJ$4,Sales!$D$3:$ABF$3,0))/PJ$2*INDEX(Usage!$D$5:$ABF$11,MATCH(UsagePerHour!$B$52,Usage!$C$5:$C$11,0),MATCH(UsagePerHour!PJ$4,Usage!$D$3:$ABF$3,0)),"")</f>
        <v>0</v>
      </c>
      <c r="PK62" s="6">
        <f>IFERROR(INDEX(Sales!$D$5:$ABF$18,MATCH(UsagePerHour!$B62,Sales!$C$5:$C$18,0),MATCH(UsagePerHour!PK$4,Sales!$D$3:$ABF$3,0))/PK$2*INDEX(Usage!$D$5:$ABF$11,MATCH(UsagePerHour!$B$52,Usage!$C$5:$C$11,0),MATCH(UsagePerHour!PK$4,Usage!$D$3:$ABF$3,0)),"")</f>
        <v>0</v>
      </c>
      <c r="PL62" s="6">
        <f>IFERROR(INDEX(Sales!$D$5:$ABF$18,MATCH(UsagePerHour!$B62,Sales!$C$5:$C$18,0),MATCH(UsagePerHour!PL$4,Sales!$D$3:$ABF$3,0))/PL$2*INDEX(Usage!$D$5:$ABF$11,MATCH(UsagePerHour!$B$52,Usage!$C$5:$C$11,0),MATCH(UsagePerHour!PL$4,Usage!$D$3:$ABF$3,0)),"")</f>
        <v>0</v>
      </c>
      <c r="PM62" s="6">
        <f>IFERROR(INDEX(Sales!$D$5:$ABF$18,MATCH(UsagePerHour!$B62,Sales!$C$5:$C$18,0),MATCH(UsagePerHour!PM$4,Sales!$D$3:$ABF$3,0))/PM$2*INDEX(Usage!$D$5:$ABF$11,MATCH(UsagePerHour!$B$52,Usage!$C$5:$C$11,0),MATCH(UsagePerHour!PM$4,Usage!$D$3:$ABF$3,0)),"")</f>
        <v>0</v>
      </c>
      <c r="PN62" s="6">
        <f>IFERROR(INDEX(Sales!$D$5:$ABF$18,MATCH(UsagePerHour!$B62,Sales!$C$5:$C$18,0),MATCH(UsagePerHour!PN$4,Sales!$D$3:$ABF$3,0))/PN$2*INDEX(Usage!$D$5:$ABF$11,MATCH(UsagePerHour!$B$52,Usage!$C$5:$C$11,0),MATCH(UsagePerHour!PN$4,Usage!$D$3:$ABF$3,0)),"")</f>
        <v>0</v>
      </c>
      <c r="PO62" s="6">
        <f>IFERROR(INDEX(Sales!$D$5:$ABF$18,MATCH(UsagePerHour!$B62,Sales!$C$5:$C$18,0),MATCH(UsagePerHour!PO$4,Sales!$D$3:$ABF$3,0))/PO$2*INDEX(Usage!$D$5:$ABF$11,MATCH(UsagePerHour!$B$52,Usage!$C$5:$C$11,0),MATCH(UsagePerHour!PO$4,Usage!$D$3:$ABF$3,0)),"")</f>
        <v>0</v>
      </c>
      <c r="PP62" s="6">
        <f>IFERROR(INDEX(Sales!$D$5:$ABF$18,MATCH(UsagePerHour!$B62,Sales!$C$5:$C$18,0),MATCH(UsagePerHour!PP$4,Sales!$D$3:$ABF$3,0))/PP$2*INDEX(Usage!$D$5:$ABF$11,MATCH(UsagePerHour!$B$52,Usage!$C$5:$C$11,0),MATCH(UsagePerHour!PP$4,Usage!$D$3:$ABF$3,0)),"")</f>
        <v>0</v>
      </c>
      <c r="PQ62" s="6">
        <f>IFERROR(INDEX(Sales!$D$5:$ABF$18,MATCH(UsagePerHour!$B62,Sales!$C$5:$C$18,0),MATCH(UsagePerHour!PQ$4,Sales!$D$3:$ABF$3,0))/PQ$2*INDEX(Usage!$D$5:$ABF$11,MATCH(UsagePerHour!$B$52,Usage!$C$5:$C$11,0),MATCH(UsagePerHour!PQ$4,Usage!$D$3:$ABF$3,0)),"")</f>
        <v>0</v>
      </c>
      <c r="PR62" s="6">
        <f>IFERROR(INDEX(Sales!$D$5:$ABF$18,MATCH(UsagePerHour!$B62,Sales!$C$5:$C$18,0),MATCH(UsagePerHour!PR$4,Sales!$D$3:$ABF$3,0))/PR$2*INDEX(Usage!$D$5:$ABF$11,MATCH(UsagePerHour!$B$52,Usage!$C$5:$C$11,0),MATCH(UsagePerHour!PR$4,Usage!$D$3:$ABF$3,0)),"")</f>
        <v>0</v>
      </c>
      <c r="PS62" s="6">
        <f>IFERROR(INDEX(Sales!$D$5:$ABF$18,MATCH(UsagePerHour!$B62,Sales!$C$5:$C$18,0),MATCH(UsagePerHour!PS$4,Sales!$D$3:$ABF$3,0))/PS$2*INDEX(Usage!$D$5:$ABF$11,MATCH(UsagePerHour!$B$52,Usage!$C$5:$C$11,0),MATCH(UsagePerHour!PS$4,Usage!$D$3:$ABF$3,0)),"")</f>
        <v>0</v>
      </c>
      <c r="PT62" s="6">
        <f>IFERROR(INDEX(Sales!$D$5:$ABF$18,MATCH(UsagePerHour!$B62,Sales!$C$5:$C$18,0),MATCH(UsagePerHour!PT$4,Sales!$D$3:$ABF$3,0))/PT$2*INDEX(Usage!$D$5:$ABF$11,MATCH(UsagePerHour!$B$52,Usage!$C$5:$C$11,0),MATCH(UsagePerHour!PT$4,Usage!$D$3:$ABF$3,0)),"")</f>
        <v>0</v>
      </c>
      <c r="PU62" s="6">
        <f>IFERROR(INDEX(Sales!$D$5:$ABF$18,MATCH(UsagePerHour!$B62,Sales!$C$5:$C$18,0),MATCH(UsagePerHour!PU$4,Sales!$D$3:$ABF$3,0))/PU$2*INDEX(Usage!$D$5:$ABF$11,MATCH(UsagePerHour!$B$52,Usage!$C$5:$C$11,0),MATCH(UsagePerHour!PU$4,Usage!$D$3:$ABF$3,0)),"")</f>
        <v>0</v>
      </c>
      <c r="PV62" s="6">
        <f>IFERROR(INDEX(Sales!$D$5:$ABF$18,MATCH(UsagePerHour!$B62,Sales!$C$5:$C$18,0),MATCH(UsagePerHour!PV$4,Sales!$D$3:$ABF$3,0))/PV$2*INDEX(Usage!$D$5:$ABF$11,MATCH(UsagePerHour!$B$52,Usage!$C$5:$C$11,0),MATCH(UsagePerHour!PV$4,Usage!$D$3:$ABF$3,0)),"")</f>
        <v>0</v>
      </c>
      <c r="PW62" s="6">
        <f>IFERROR(INDEX(Sales!$D$5:$ABF$18,MATCH(UsagePerHour!$B62,Sales!$C$5:$C$18,0),MATCH(UsagePerHour!PW$4,Sales!$D$3:$ABF$3,0))/PW$2*INDEX(Usage!$D$5:$ABF$11,MATCH(UsagePerHour!$B$52,Usage!$C$5:$C$11,0),MATCH(UsagePerHour!PW$4,Usage!$D$3:$ABF$3,0)),"")</f>
        <v>0</v>
      </c>
      <c r="PX62" s="6">
        <f>IFERROR(INDEX(Sales!$D$5:$ABF$18,MATCH(UsagePerHour!$B62,Sales!$C$5:$C$18,0),MATCH(UsagePerHour!PX$4,Sales!$D$3:$ABF$3,0))/PX$2*INDEX(Usage!$D$5:$ABF$11,MATCH(UsagePerHour!$B$52,Usage!$C$5:$C$11,0),MATCH(UsagePerHour!PX$4,Usage!$D$3:$ABF$3,0)),"")</f>
        <v>0</v>
      </c>
      <c r="PY62" s="6">
        <f>IFERROR(INDEX(Sales!$D$5:$ABF$18,MATCH(UsagePerHour!$B62,Sales!$C$5:$C$18,0),MATCH(UsagePerHour!PY$4,Sales!$D$3:$ABF$3,0))/PY$2*INDEX(Usage!$D$5:$ABF$11,MATCH(UsagePerHour!$B$52,Usage!$C$5:$C$11,0),MATCH(UsagePerHour!PY$4,Usage!$D$3:$ABF$3,0)),"")</f>
        <v>0</v>
      </c>
      <c r="PZ62" s="6">
        <f>IFERROR(INDEX(Sales!$D$5:$ABF$18,MATCH(UsagePerHour!$B62,Sales!$C$5:$C$18,0),MATCH(UsagePerHour!PZ$4,Sales!$D$3:$ABF$3,0))/PZ$2*INDEX(Usage!$D$5:$ABF$11,MATCH(UsagePerHour!$B$52,Usage!$C$5:$C$11,0),MATCH(UsagePerHour!PZ$4,Usage!$D$3:$ABF$3,0)),"")</f>
        <v>0</v>
      </c>
      <c r="QA62" s="6">
        <f>IFERROR(INDEX(Sales!$D$5:$ABF$18,MATCH(UsagePerHour!$B62,Sales!$C$5:$C$18,0),MATCH(UsagePerHour!QA$4,Sales!$D$3:$ABF$3,0))/QA$2*INDEX(Usage!$D$5:$ABF$11,MATCH(UsagePerHour!$B$52,Usage!$C$5:$C$11,0),MATCH(UsagePerHour!QA$4,Usage!$D$3:$ABF$3,0)),"")</f>
        <v>0</v>
      </c>
      <c r="QB62" s="6">
        <f>IFERROR(INDEX(Sales!$D$5:$ABF$18,MATCH(UsagePerHour!$B62,Sales!$C$5:$C$18,0),MATCH(UsagePerHour!QB$4,Sales!$D$3:$ABF$3,0))/QB$2*INDEX(Usage!$D$5:$ABF$11,MATCH(UsagePerHour!$B$52,Usage!$C$5:$C$11,0),MATCH(UsagePerHour!QB$4,Usage!$D$3:$ABF$3,0)),"")</f>
        <v>0</v>
      </c>
      <c r="QC62" s="6">
        <f>IFERROR(INDEX(Sales!$D$5:$ABF$18,MATCH(UsagePerHour!$B62,Sales!$C$5:$C$18,0),MATCH(UsagePerHour!QC$4,Sales!$D$3:$ABF$3,0))/QC$2*INDEX(Usage!$D$5:$ABF$11,MATCH(UsagePerHour!$B$52,Usage!$C$5:$C$11,0),MATCH(UsagePerHour!QC$4,Usage!$D$3:$ABF$3,0)),"")</f>
        <v>0</v>
      </c>
      <c r="QD62" s="6">
        <f>IFERROR(INDEX(Sales!$D$5:$ABF$18,MATCH(UsagePerHour!$B62,Sales!$C$5:$C$18,0),MATCH(UsagePerHour!QD$4,Sales!$D$3:$ABF$3,0))/QD$2*INDEX(Usage!$D$5:$ABF$11,MATCH(UsagePerHour!$B$52,Usage!$C$5:$C$11,0),MATCH(UsagePerHour!QD$4,Usage!$D$3:$ABF$3,0)),"")</f>
        <v>0</v>
      </c>
      <c r="QE62" s="6">
        <f>IFERROR(INDEX(Sales!$D$5:$ABF$18,MATCH(UsagePerHour!$B62,Sales!$C$5:$C$18,0),MATCH(UsagePerHour!QE$4,Sales!$D$3:$ABF$3,0))/QE$2*INDEX(Usage!$D$5:$ABF$11,MATCH(UsagePerHour!$B$52,Usage!$C$5:$C$11,0),MATCH(UsagePerHour!QE$4,Usage!$D$3:$ABF$3,0)),"")</f>
        <v>0</v>
      </c>
      <c r="QF62" s="6">
        <f>IFERROR(INDEX(Sales!$D$5:$ABF$18,MATCH(UsagePerHour!$B62,Sales!$C$5:$C$18,0),MATCH(UsagePerHour!QF$4,Sales!$D$3:$ABF$3,0))/QF$2*INDEX(Usage!$D$5:$ABF$11,MATCH(UsagePerHour!$B$52,Usage!$C$5:$C$11,0),MATCH(UsagePerHour!QF$4,Usage!$D$3:$ABF$3,0)),"")</f>
        <v>0</v>
      </c>
      <c r="QG62" s="6">
        <f>IFERROR(INDEX(Sales!$D$5:$ABF$18,MATCH(UsagePerHour!$B62,Sales!$C$5:$C$18,0),MATCH(UsagePerHour!QG$4,Sales!$D$3:$ABF$3,0))/QG$2*INDEX(Usage!$D$5:$ABF$11,MATCH(UsagePerHour!$B$52,Usage!$C$5:$C$11,0),MATCH(UsagePerHour!QG$4,Usage!$D$3:$ABF$3,0)),"")</f>
        <v>0</v>
      </c>
      <c r="QH62" s="6">
        <f>IFERROR(INDEX(Sales!$D$5:$ABF$18,MATCH(UsagePerHour!$B62,Sales!$C$5:$C$18,0),MATCH(UsagePerHour!QH$4,Sales!$D$3:$ABF$3,0))/QH$2*INDEX(Usage!$D$5:$ABF$11,MATCH(UsagePerHour!$B$52,Usage!$C$5:$C$11,0),MATCH(UsagePerHour!QH$4,Usage!$D$3:$ABF$3,0)),"")</f>
        <v>0</v>
      </c>
      <c r="QI62" s="6">
        <f>IFERROR(INDEX(Sales!$D$5:$ABF$18,MATCH(UsagePerHour!$B62,Sales!$C$5:$C$18,0),MATCH(UsagePerHour!QI$4,Sales!$D$3:$ABF$3,0))/QI$2*INDEX(Usage!$D$5:$ABF$11,MATCH(UsagePerHour!$B$52,Usage!$C$5:$C$11,0),MATCH(UsagePerHour!QI$4,Usage!$D$3:$ABF$3,0)),"")</f>
        <v>0</v>
      </c>
      <c r="QJ62" s="6">
        <f>IFERROR(INDEX(Sales!$D$5:$ABF$18,MATCH(UsagePerHour!$B62,Sales!$C$5:$C$18,0),MATCH(UsagePerHour!QJ$4,Sales!$D$3:$ABF$3,0))/QJ$2*INDEX(Usage!$D$5:$ABF$11,MATCH(UsagePerHour!$B$52,Usage!$C$5:$C$11,0),MATCH(UsagePerHour!QJ$4,Usage!$D$3:$ABF$3,0)),"")</f>
        <v>0</v>
      </c>
      <c r="QK62" s="6">
        <f>IFERROR(INDEX(Sales!$D$5:$ABF$18,MATCH(UsagePerHour!$B62,Sales!$C$5:$C$18,0),MATCH(UsagePerHour!QK$4,Sales!$D$3:$ABF$3,0))/QK$2*INDEX(Usage!$D$5:$ABF$11,MATCH(UsagePerHour!$B$52,Usage!$C$5:$C$11,0),MATCH(UsagePerHour!QK$4,Usage!$D$3:$ABF$3,0)),"")</f>
        <v>0</v>
      </c>
      <c r="QL62" s="6">
        <f>IFERROR(INDEX(Sales!$D$5:$ABF$18,MATCH(UsagePerHour!$B62,Sales!$C$5:$C$18,0),MATCH(UsagePerHour!QL$4,Sales!$D$3:$ABF$3,0))/QL$2*INDEX(Usage!$D$5:$ABF$11,MATCH(UsagePerHour!$B$52,Usage!$C$5:$C$11,0),MATCH(UsagePerHour!QL$4,Usage!$D$3:$ABF$3,0)),"")</f>
        <v>0</v>
      </c>
      <c r="QM62" s="6">
        <f>IFERROR(INDEX(Sales!$D$5:$ABF$18,MATCH(UsagePerHour!$B62,Sales!$C$5:$C$18,0),MATCH(UsagePerHour!QM$4,Sales!$D$3:$ABF$3,0))/QM$2*INDEX(Usage!$D$5:$ABF$11,MATCH(UsagePerHour!$B$52,Usage!$C$5:$C$11,0),MATCH(UsagePerHour!QM$4,Usage!$D$3:$ABF$3,0)),"")</f>
        <v>0</v>
      </c>
      <c r="QN62" s="6">
        <f>IFERROR(INDEX(Sales!$D$5:$ABF$18,MATCH(UsagePerHour!$B62,Sales!$C$5:$C$18,0),MATCH(UsagePerHour!QN$4,Sales!$D$3:$ABF$3,0))/QN$2*INDEX(Usage!$D$5:$ABF$11,MATCH(UsagePerHour!$B$52,Usage!$C$5:$C$11,0),MATCH(UsagePerHour!QN$4,Usage!$D$3:$ABF$3,0)),"")</f>
        <v>0</v>
      </c>
      <c r="QO62" s="6">
        <f>IFERROR(INDEX(Sales!$D$5:$ABF$18,MATCH(UsagePerHour!$B62,Sales!$C$5:$C$18,0),MATCH(UsagePerHour!QO$4,Sales!$D$3:$ABF$3,0))/QO$2*INDEX(Usage!$D$5:$ABF$11,MATCH(UsagePerHour!$B$52,Usage!$C$5:$C$11,0),MATCH(UsagePerHour!QO$4,Usage!$D$3:$ABF$3,0)),"")</f>
        <v>0</v>
      </c>
      <c r="QP62" s="6">
        <f>IFERROR(INDEX(Sales!$D$5:$ABF$18,MATCH(UsagePerHour!$B62,Sales!$C$5:$C$18,0),MATCH(UsagePerHour!QP$4,Sales!$D$3:$ABF$3,0))/QP$2*INDEX(Usage!$D$5:$ABF$11,MATCH(UsagePerHour!$B$52,Usage!$C$5:$C$11,0),MATCH(UsagePerHour!QP$4,Usage!$D$3:$ABF$3,0)),"")</f>
        <v>0</v>
      </c>
      <c r="QQ62" s="6">
        <f>IFERROR(INDEX(Sales!$D$5:$ABF$18,MATCH(UsagePerHour!$B62,Sales!$C$5:$C$18,0),MATCH(UsagePerHour!QQ$4,Sales!$D$3:$ABF$3,0))/QQ$2*INDEX(Usage!$D$5:$ABF$11,MATCH(UsagePerHour!$B$52,Usage!$C$5:$C$11,0),MATCH(UsagePerHour!QQ$4,Usage!$D$3:$ABF$3,0)),"")</f>
        <v>0</v>
      </c>
      <c r="QR62" s="6">
        <f>IFERROR(INDEX(Sales!$D$5:$ABF$18,MATCH(UsagePerHour!$B62,Sales!$C$5:$C$18,0),MATCH(UsagePerHour!QR$4,Sales!$D$3:$ABF$3,0))/QR$2*INDEX(Usage!$D$5:$ABF$11,MATCH(UsagePerHour!$B$52,Usage!$C$5:$C$11,0),MATCH(UsagePerHour!QR$4,Usage!$D$3:$ABF$3,0)),"")</f>
        <v>0</v>
      </c>
      <c r="QS62" s="6">
        <f>IFERROR(INDEX(Sales!$D$5:$ABF$18,MATCH(UsagePerHour!$B62,Sales!$C$5:$C$18,0),MATCH(UsagePerHour!QS$4,Sales!$D$3:$ABF$3,0))/QS$2*INDEX(Usage!$D$5:$ABF$11,MATCH(UsagePerHour!$B$52,Usage!$C$5:$C$11,0),MATCH(UsagePerHour!QS$4,Usage!$D$3:$ABF$3,0)),"")</f>
        <v>0</v>
      </c>
      <c r="QT62" s="6">
        <f>IFERROR(INDEX(Sales!$D$5:$ABF$18,MATCH(UsagePerHour!$B62,Sales!$C$5:$C$18,0),MATCH(UsagePerHour!QT$4,Sales!$D$3:$ABF$3,0))/QT$2*INDEX(Usage!$D$5:$ABF$11,MATCH(UsagePerHour!$B$52,Usage!$C$5:$C$11,0),MATCH(UsagePerHour!QT$4,Usage!$D$3:$ABF$3,0)),"")</f>
        <v>0</v>
      </c>
      <c r="QU62" s="6">
        <f>IFERROR(INDEX(Sales!$D$5:$ABF$18,MATCH(UsagePerHour!$B62,Sales!$C$5:$C$18,0),MATCH(UsagePerHour!QU$4,Sales!$D$3:$ABF$3,0))/QU$2*INDEX(Usage!$D$5:$ABF$11,MATCH(UsagePerHour!$B$52,Usage!$C$5:$C$11,0),MATCH(UsagePerHour!QU$4,Usage!$D$3:$ABF$3,0)),"")</f>
        <v>0</v>
      </c>
      <c r="QV62" s="6">
        <f>IFERROR(INDEX(Sales!$D$5:$ABF$18,MATCH(UsagePerHour!$B62,Sales!$C$5:$C$18,0),MATCH(UsagePerHour!QV$4,Sales!$D$3:$ABF$3,0))/QV$2*INDEX(Usage!$D$5:$ABF$11,MATCH(UsagePerHour!$B$52,Usage!$C$5:$C$11,0),MATCH(UsagePerHour!QV$4,Usage!$D$3:$ABF$3,0)),"")</f>
        <v>0</v>
      </c>
      <c r="QW62" s="6">
        <f>IFERROR(INDEX(Sales!$D$5:$ABF$18,MATCH(UsagePerHour!$B62,Sales!$C$5:$C$18,0),MATCH(UsagePerHour!QW$4,Sales!$D$3:$ABF$3,0))/QW$2*INDEX(Usage!$D$5:$ABF$11,MATCH(UsagePerHour!$B$52,Usage!$C$5:$C$11,0),MATCH(UsagePerHour!QW$4,Usage!$D$3:$ABF$3,0)),"")</f>
        <v>0</v>
      </c>
      <c r="QX62" s="6">
        <f>IFERROR(INDEX(Sales!$D$5:$ABF$18,MATCH(UsagePerHour!$B62,Sales!$C$5:$C$18,0),MATCH(UsagePerHour!QX$4,Sales!$D$3:$ABF$3,0))/QX$2*INDEX(Usage!$D$5:$ABF$11,MATCH(UsagePerHour!$B$52,Usage!$C$5:$C$11,0),MATCH(UsagePerHour!QX$4,Usage!$D$3:$ABF$3,0)),"")</f>
        <v>0</v>
      </c>
      <c r="QY62" s="6">
        <f>IFERROR(INDEX(Sales!$D$5:$ABF$18,MATCH(UsagePerHour!$B62,Sales!$C$5:$C$18,0),MATCH(UsagePerHour!QY$4,Sales!$D$3:$ABF$3,0))/QY$2*INDEX(Usage!$D$5:$ABF$11,MATCH(UsagePerHour!$B$52,Usage!$C$5:$C$11,0),MATCH(UsagePerHour!QY$4,Usage!$D$3:$ABF$3,0)),"")</f>
        <v>0</v>
      </c>
      <c r="QZ62" s="6">
        <f>IFERROR(INDEX(Sales!$D$5:$ABF$18,MATCH(UsagePerHour!$B62,Sales!$C$5:$C$18,0),MATCH(UsagePerHour!QZ$4,Sales!$D$3:$ABF$3,0))/QZ$2*INDEX(Usage!$D$5:$ABF$11,MATCH(UsagePerHour!$B$52,Usage!$C$5:$C$11,0),MATCH(UsagePerHour!QZ$4,Usage!$D$3:$ABF$3,0)),"")</f>
        <v>0</v>
      </c>
      <c r="RA62" s="6">
        <f>IFERROR(INDEX(Sales!$D$5:$ABF$18,MATCH(UsagePerHour!$B62,Sales!$C$5:$C$18,0),MATCH(UsagePerHour!RA$4,Sales!$D$3:$ABF$3,0))/RA$2*INDEX(Usage!$D$5:$ABF$11,MATCH(UsagePerHour!$B$52,Usage!$C$5:$C$11,0),MATCH(UsagePerHour!RA$4,Usage!$D$3:$ABF$3,0)),"")</f>
        <v>0</v>
      </c>
      <c r="RB62" s="6">
        <f>IFERROR(INDEX(Sales!$D$5:$ABF$18,MATCH(UsagePerHour!$B62,Sales!$C$5:$C$18,0),MATCH(UsagePerHour!RB$4,Sales!$D$3:$ABF$3,0))/RB$2*INDEX(Usage!$D$5:$ABF$11,MATCH(UsagePerHour!$B$52,Usage!$C$5:$C$11,0),MATCH(UsagePerHour!RB$4,Usage!$D$3:$ABF$3,0)),"")</f>
        <v>0</v>
      </c>
      <c r="RC62" s="6">
        <f>IFERROR(INDEX(Sales!$D$5:$ABF$18,MATCH(UsagePerHour!$B62,Sales!$C$5:$C$18,0),MATCH(UsagePerHour!RC$4,Sales!$D$3:$ABF$3,0))/RC$2*INDEX(Usage!$D$5:$ABF$11,MATCH(UsagePerHour!$B$52,Usage!$C$5:$C$11,0),MATCH(UsagePerHour!RC$4,Usage!$D$3:$ABF$3,0)),"")</f>
        <v>0</v>
      </c>
      <c r="RD62" s="6">
        <f>IFERROR(INDEX(Sales!$D$5:$ABF$18,MATCH(UsagePerHour!$B62,Sales!$C$5:$C$18,0),MATCH(UsagePerHour!RD$4,Sales!$D$3:$ABF$3,0))/RD$2*INDEX(Usage!$D$5:$ABF$11,MATCH(UsagePerHour!$B$52,Usage!$C$5:$C$11,0),MATCH(UsagePerHour!RD$4,Usage!$D$3:$ABF$3,0)),"")</f>
        <v>0</v>
      </c>
      <c r="RE62" s="6">
        <f>IFERROR(INDEX(Sales!$D$5:$ABF$18,MATCH(UsagePerHour!$B62,Sales!$C$5:$C$18,0),MATCH(UsagePerHour!RE$4,Sales!$D$3:$ABF$3,0))/RE$2*INDEX(Usage!$D$5:$ABF$11,MATCH(UsagePerHour!$B$52,Usage!$C$5:$C$11,0),MATCH(UsagePerHour!RE$4,Usage!$D$3:$ABF$3,0)),"")</f>
        <v>0</v>
      </c>
      <c r="RF62" s="6">
        <f>IFERROR(INDEX(Sales!$D$5:$ABF$18,MATCH(UsagePerHour!$B62,Sales!$C$5:$C$18,0),MATCH(UsagePerHour!RF$4,Sales!$D$3:$ABF$3,0))/RF$2*INDEX(Usage!$D$5:$ABF$11,MATCH(UsagePerHour!$B$52,Usage!$C$5:$C$11,0),MATCH(UsagePerHour!RF$4,Usage!$D$3:$ABF$3,0)),"")</f>
        <v>0</v>
      </c>
      <c r="RG62" s="6">
        <f>IFERROR(INDEX(Sales!$D$5:$ABF$18,MATCH(UsagePerHour!$B62,Sales!$C$5:$C$18,0),MATCH(UsagePerHour!RG$4,Sales!$D$3:$ABF$3,0))/RG$2*INDEX(Usage!$D$5:$ABF$11,MATCH(UsagePerHour!$B$52,Usage!$C$5:$C$11,0),MATCH(UsagePerHour!RG$4,Usage!$D$3:$ABF$3,0)),"")</f>
        <v>0</v>
      </c>
      <c r="RH62" s="6">
        <f>IFERROR(INDEX(Sales!$D$5:$ABF$18,MATCH(UsagePerHour!$B62,Sales!$C$5:$C$18,0),MATCH(UsagePerHour!RH$4,Sales!$D$3:$ABF$3,0))/RH$2*INDEX(Usage!$D$5:$ABF$11,MATCH(UsagePerHour!$B$52,Usage!$C$5:$C$11,0),MATCH(UsagePerHour!RH$4,Usage!$D$3:$ABF$3,0)),"")</f>
        <v>0</v>
      </c>
      <c r="RI62" s="6">
        <f>IFERROR(INDEX(Sales!$D$5:$ABF$18,MATCH(UsagePerHour!$B62,Sales!$C$5:$C$18,0),MATCH(UsagePerHour!RI$4,Sales!$D$3:$ABF$3,0))/RI$2*INDEX(Usage!$D$5:$ABF$11,MATCH(UsagePerHour!$B$52,Usage!$C$5:$C$11,0),MATCH(UsagePerHour!RI$4,Usage!$D$3:$ABF$3,0)),"")</f>
        <v>0</v>
      </c>
      <c r="RJ62" s="6">
        <f>IFERROR(INDEX(Sales!$D$5:$ABF$18,MATCH(UsagePerHour!$B62,Sales!$C$5:$C$18,0),MATCH(UsagePerHour!RJ$4,Sales!$D$3:$ABF$3,0))/RJ$2*INDEX(Usage!$D$5:$ABF$11,MATCH(UsagePerHour!$B$52,Usage!$C$5:$C$11,0),MATCH(UsagePerHour!RJ$4,Usage!$D$3:$ABF$3,0)),"")</f>
        <v>0</v>
      </c>
      <c r="RK62" s="6">
        <f>IFERROR(INDEX(Sales!$D$5:$ABF$18,MATCH(UsagePerHour!$B62,Sales!$C$5:$C$18,0),MATCH(UsagePerHour!RK$4,Sales!$D$3:$ABF$3,0))/RK$2*INDEX(Usage!$D$5:$ABF$11,MATCH(UsagePerHour!$B$52,Usage!$C$5:$C$11,0),MATCH(UsagePerHour!RK$4,Usage!$D$3:$ABF$3,0)),"")</f>
        <v>0</v>
      </c>
      <c r="RL62" s="6">
        <f>IFERROR(INDEX(Sales!$D$5:$ABF$18,MATCH(UsagePerHour!$B62,Sales!$C$5:$C$18,0),MATCH(UsagePerHour!RL$4,Sales!$D$3:$ABF$3,0))/RL$2*INDEX(Usage!$D$5:$ABF$11,MATCH(UsagePerHour!$B$52,Usage!$C$5:$C$11,0),MATCH(UsagePerHour!RL$4,Usage!$D$3:$ABF$3,0)),"")</f>
        <v>0</v>
      </c>
      <c r="RM62" s="6">
        <f>IFERROR(INDEX(Sales!$D$5:$ABF$18,MATCH(UsagePerHour!$B62,Sales!$C$5:$C$18,0),MATCH(UsagePerHour!RM$4,Sales!$D$3:$ABF$3,0))/RM$2*INDEX(Usage!$D$5:$ABF$11,MATCH(UsagePerHour!$B$52,Usage!$C$5:$C$11,0),MATCH(UsagePerHour!RM$4,Usage!$D$3:$ABF$3,0)),"")</f>
        <v>0</v>
      </c>
      <c r="RN62" s="6">
        <f>IFERROR(INDEX(Sales!$D$5:$ABF$18,MATCH(UsagePerHour!$B62,Sales!$C$5:$C$18,0),MATCH(UsagePerHour!RN$4,Sales!$D$3:$ABF$3,0))/RN$2*INDEX(Usage!$D$5:$ABF$11,MATCH(UsagePerHour!$B$52,Usage!$C$5:$C$11,0),MATCH(UsagePerHour!RN$4,Usage!$D$3:$ABF$3,0)),"")</f>
        <v>0</v>
      </c>
      <c r="RO62" s="6">
        <f>IFERROR(INDEX(Sales!$D$5:$ABF$18,MATCH(UsagePerHour!$B62,Sales!$C$5:$C$18,0),MATCH(UsagePerHour!RO$4,Sales!$D$3:$ABF$3,0))/RO$2*INDEX(Usage!$D$5:$ABF$11,MATCH(UsagePerHour!$B$52,Usage!$C$5:$C$11,0),MATCH(UsagePerHour!RO$4,Usage!$D$3:$ABF$3,0)),"")</f>
        <v>0</v>
      </c>
      <c r="RP62" s="6">
        <f>IFERROR(INDEX(Sales!$D$5:$ABF$18,MATCH(UsagePerHour!$B62,Sales!$C$5:$C$18,0),MATCH(UsagePerHour!RP$4,Sales!$D$3:$ABF$3,0))/RP$2*INDEX(Usage!$D$5:$ABF$11,MATCH(UsagePerHour!$B$52,Usage!$C$5:$C$11,0),MATCH(UsagePerHour!RP$4,Usage!$D$3:$ABF$3,0)),"")</f>
        <v>0</v>
      </c>
      <c r="RQ62" s="6">
        <f>IFERROR(INDEX(Sales!$D$5:$ABF$18,MATCH(UsagePerHour!$B62,Sales!$C$5:$C$18,0),MATCH(UsagePerHour!RQ$4,Sales!$D$3:$ABF$3,0))/RQ$2*INDEX(Usage!$D$5:$ABF$11,MATCH(UsagePerHour!$B$52,Usage!$C$5:$C$11,0),MATCH(UsagePerHour!RQ$4,Usage!$D$3:$ABF$3,0)),"")</f>
        <v>0</v>
      </c>
      <c r="RR62" s="6">
        <f>IFERROR(INDEX(Sales!$D$5:$ABF$18,MATCH(UsagePerHour!$B62,Sales!$C$5:$C$18,0),MATCH(UsagePerHour!RR$4,Sales!$D$3:$ABF$3,0))/RR$2*INDEX(Usage!$D$5:$ABF$11,MATCH(UsagePerHour!$B$52,Usage!$C$5:$C$11,0),MATCH(UsagePerHour!RR$4,Usage!$D$3:$ABF$3,0)),"")</f>
        <v>0</v>
      </c>
      <c r="RS62" s="6">
        <f>IFERROR(INDEX(Sales!$D$5:$ABF$18,MATCH(UsagePerHour!$B62,Sales!$C$5:$C$18,0),MATCH(UsagePerHour!RS$4,Sales!$D$3:$ABF$3,0))/RS$2*INDEX(Usage!$D$5:$ABF$11,MATCH(UsagePerHour!$B$52,Usage!$C$5:$C$11,0),MATCH(UsagePerHour!RS$4,Usage!$D$3:$ABF$3,0)),"")</f>
        <v>0</v>
      </c>
      <c r="RT62" s="6">
        <f>IFERROR(INDEX(Sales!$D$5:$ABF$18,MATCH(UsagePerHour!$B62,Sales!$C$5:$C$18,0),MATCH(UsagePerHour!RT$4,Sales!$D$3:$ABF$3,0))/RT$2*INDEX(Usage!$D$5:$ABF$11,MATCH(UsagePerHour!$B$52,Usage!$C$5:$C$11,0),MATCH(UsagePerHour!RT$4,Usage!$D$3:$ABF$3,0)),"")</f>
        <v>0</v>
      </c>
      <c r="RU62" s="6">
        <f>IFERROR(INDEX(Sales!$D$5:$ABF$18,MATCH(UsagePerHour!$B62,Sales!$C$5:$C$18,0),MATCH(UsagePerHour!RU$4,Sales!$D$3:$ABF$3,0))/RU$2*INDEX(Usage!$D$5:$ABF$11,MATCH(UsagePerHour!$B$52,Usage!$C$5:$C$11,0),MATCH(UsagePerHour!RU$4,Usage!$D$3:$ABF$3,0)),"")</f>
        <v>0</v>
      </c>
      <c r="RV62" s="6">
        <f>IFERROR(INDEX(Sales!$D$5:$ABF$18,MATCH(UsagePerHour!$B62,Sales!$C$5:$C$18,0),MATCH(UsagePerHour!RV$4,Sales!$D$3:$ABF$3,0))/RV$2*INDEX(Usage!$D$5:$ABF$11,MATCH(UsagePerHour!$B$52,Usage!$C$5:$C$11,0),MATCH(UsagePerHour!RV$4,Usage!$D$3:$ABF$3,0)),"")</f>
        <v>0</v>
      </c>
      <c r="RW62" s="6">
        <f>IFERROR(INDEX(Sales!$D$5:$ABF$18,MATCH(UsagePerHour!$B62,Sales!$C$5:$C$18,0),MATCH(UsagePerHour!RW$4,Sales!$D$3:$ABF$3,0))/RW$2*INDEX(Usage!$D$5:$ABF$11,MATCH(UsagePerHour!$B$52,Usage!$C$5:$C$11,0),MATCH(UsagePerHour!RW$4,Usage!$D$3:$ABF$3,0)),"")</f>
        <v>0</v>
      </c>
      <c r="RX62" s="6">
        <f>IFERROR(INDEX(Sales!$D$5:$ABF$18,MATCH(UsagePerHour!$B62,Sales!$C$5:$C$18,0),MATCH(UsagePerHour!RX$4,Sales!$D$3:$ABF$3,0))/RX$2*INDEX(Usage!$D$5:$ABF$11,MATCH(UsagePerHour!$B$52,Usage!$C$5:$C$11,0),MATCH(UsagePerHour!RX$4,Usage!$D$3:$ABF$3,0)),"")</f>
        <v>0</v>
      </c>
      <c r="RY62" s="6">
        <f>IFERROR(INDEX(Sales!$D$5:$ABF$18,MATCH(UsagePerHour!$B62,Sales!$C$5:$C$18,0),MATCH(UsagePerHour!RY$4,Sales!$D$3:$ABF$3,0))/RY$2*INDEX(Usage!$D$5:$ABF$11,MATCH(UsagePerHour!$B$52,Usage!$C$5:$C$11,0),MATCH(UsagePerHour!RY$4,Usage!$D$3:$ABF$3,0)),"")</f>
        <v>0</v>
      </c>
      <c r="RZ62" s="6">
        <f>IFERROR(INDEX(Sales!$D$5:$ABF$18,MATCH(UsagePerHour!$B62,Sales!$C$5:$C$18,0),MATCH(UsagePerHour!RZ$4,Sales!$D$3:$ABF$3,0))/RZ$2*INDEX(Usage!$D$5:$ABF$11,MATCH(UsagePerHour!$B$52,Usage!$C$5:$C$11,0),MATCH(UsagePerHour!RZ$4,Usage!$D$3:$ABF$3,0)),"")</f>
        <v>0</v>
      </c>
      <c r="SA62" s="6">
        <f>IFERROR(INDEX(Sales!$D$5:$ABF$18,MATCH(UsagePerHour!$B62,Sales!$C$5:$C$18,0),MATCH(UsagePerHour!SA$4,Sales!$D$3:$ABF$3,0))/SA$2*INDEX(Usage!$D$5:$ABF$11,MATCH(UsagePerHour!$B$52,Usage!$C$5:$C$11,0),MATCH(UsagePerHour!SA$4,Usage!$D$3:$ABF$3,0)),"")</f>
        <v>0</v>
      </c>
      <c r="SB62" s="6">
        <f>IFERROR(INDEX(Sales!$D$5:$ABF$18,MATCH(UsagePerHour!$B62,Sales!$C$5:$C$18,0),MATCH(UsagePerHour!SB$4,Sales!$D$3:$ABF$3,0))/SB$2*INDEX(Usage!$D$5:$ABF$11,MATCH(UsagePerHour!$B$52,Usage!$C$5:$C$11,0),MATCH(UsagePerHour!SB$4,Usage!$D$3:$ABF$3,0)),"")</f>
        <v>0</v>
      </c>
      <c r="SC62" s="6">
        <f>IFERROR(INDEX(Sales!$D$5:$ABF$18,MATCH(UsagePerHour!$B62,Sales!$C$5:$C$18,0),MATCH(UsagePerHour!SC$4,Sales!$D$3:$ABF$3,0))/SC$2*INDEX(Usage!$D$5:$ABF$11,MATCH(UsagePerHour!$B$52,Usage!$C$5:$C$11,0),MATCH(UsagePerHour!SC$4,Usage!$D$3:$ABF$3,0)),"")</f>
        <v>0</v>
      </c>
      <c r="SD62" s="6">
        <f>IFERROR(INDEX(Sales!$D$5:$ABF$18,MATCH(UsagePerHour!$B62,Sales!$C$5:$C$18,0),MATCH(UsagePerHour!SD$4,Sales!$D$3:$ABF$3,0))/SD$2*INDEX(Usage!$D$5:$ABF$11,MATCH(UsagePerHour!$B$52,Usage!$C$5:$C$11,0),MATCH(UsagePerHour!SD$4,Usage!$D$3:$ABF$3,0)),"")</f>
        <v>0</v>
      </c>
      <c r="SE62" s="6">
        <f>IFERROR(INDEX(Sales!$D$5:$ABF$18,MATCH(UsagePerHour!$B62,Sales!$C$5:$C$18,0),MATCH(UsagePerHour!SE$4,Sales!$D$3:$ABF$3,0))/SE$2*INDEX(Usage!$D$5:$ABF$11,MATCH(UsagePerHour!$B$52,Usage!$C$5:$C$11,0),MATCH(UsagePerHour!SE$4,Usage!$D$3:$ABF$3,0)),"")</f>
        <v>0</v>
      </c>
      <c r="SF62" s="6">
        <f>IFERROR(INDEX(Sales!$D$5:$ABF$18,MATCH(UsagePerHour!$B62,Sales!$C$5:$C$18,0),MATCH(UsagePerHour!SF$4,Sales!$D$3:$ABF$3,0))/SF$2*INDEX(Usage!$D$5:$ABF$11,MATCH(UsagePerHour!$B$52,Usage!$C$5:$C$11,0),MATCH(UsagePerHour!SF$4,Usage!$D$3:$ABF$3,0)),"")</f>
        <v>0</v>
      </c>
      <c r="SG62" s="6" t="str">
        <f>IFERROR(INDEX(Sales!$D$5:$ABF$18,MATCH(UsagePerHour!$B62,Sales!$C$5:$C$18,0),MATCH(UsagePerHour!SG$4,Sales!$D$3:$ABF$3,0))/SG$2*INDEX(Usage!$D$5:$ABF$11,MATCH(UsagePerHour!$B$52,Usage!$C$5:$C$11,0),MATCH(UsagePerHour!SG$4,Usage!$D$3:$ABF$3,0)),"")</f>
        <v/>
      </c>
      <c r="SH62" s="6" t="str">
        <f>IFERROR(INDEX(Sales!$D$5:$ABF$18,MATCH(UsagePerHour!$B62,Sales!$C$5:$C$18,0),MATCH(UsagePerHour!SH$4,Sales!$D$3:$ABF$3,0))/SH$2*INDEX(Usage!$D$5:$ABF$11,MATCH(UsagePerHour!$B$52,Usage!$C$5:$C$11,0),MATCH(UsagePerHour!SH$4,Usage!$D$3:$ABF$3,0)),"")</f>
        <v/>
      </c>
      <c r="SI62" s="6" t="str">
        <f>IFERROR(INDEX(Sales!$D$5:$ABF$18,MATCH(UsagePerHour!$B62,Sales!$C$5:$C$18,0),MATCH(UsagePerHour!SI$4,Sales!$D$3:$ABF$3,0))/SI$2*INDEX(Usage!$D$5:$ABF$11,MATCH(UsagePerHour!$B$52,Usage!$C$5:$C$11,0),MATCH(UsagePerHour!SI$4,Usage!$D$3:$ABF$3,0)),"")</f>
        <v/>
      </c>
      <c r="SJ62" s="6" t="str">
        <f>IFERROR(INDEX(Sales!$D$5:$ABF$18,MATCH(UsagePerHour!$B62,Sales!$C$5:$C$18,0),MATCH(UsagePerHour!SJ$4,Sales!$D$3:$ABF$3,0))/SJ$2*INDEX(Usage!$D$5:$ABF$11,MATCH(UsagePerHour!$B$52,Usage!$C$5:$C$11,0),MATCH(UsagePerHour!SJ$4,Usage!$D$3:$ABF$3,0)),"")</f>
        <v/>
      </c>
      <c r="SK62" s="6" t="str">
        <f>IFERROR(INDEX(Sales!$D$5:$ABF$18,MATCH(UsagePerHour!$B62,Sales!$C$5:$C$18,0),MATCH(UsagePerHour!SK$4,Sales!$D$3:$ABF$3,0))/SK$2*INDEX(Usage!$D$5:$ABF$11,MATCH(UsagePerHour!$B$52,Usage!$C$5:$C$11,0),MATCH(UsagePerHour!SK$4,Usage!$D$3:$ABF$3,0)),"")</f>
        <v/>
      </c>
      <c r="SL62" s="6" t="str">
        <f>IFERROR(INDEX(Sales!$D$5:$ABF$18,MATCH(UsagePerHour!$B62,Sales!$C$5:$C$18,0),MATCH(UsagePerHour!SL$4,Sales!$D$3:$ABF$3,0))/SL$2*INDEX(Usage!$D$5:$ABF$11,MATCH(UsagePerHour!$B$52,Usage!$C$5:$C$11,0),MATCH(UsagePerHour!SL$4,Usage!$D$3:$ABF$3,0)),"")</f>
        <v/>
      </c>
      <c r="SM62" s="6" t="str">
        <f>IFERROR(INDEX(Sales!$D$5:$ABF$18,MATCH(UsagePerHour!$B62,Sales!$C$5:$C$18,0),MATCH(UsagePerHour!SM$4,Sales!$D$3:$ABF$3,0))/SM$2*INDEX(Usage!$D$5:$ABF$11,MATCH(UsagePerHour!$B$52,Usage!$C$5:$C$11,0),MATCH(UsagePerHour!SM$4,Usage!$D$3:$ABF$3,0)),"")</f>
        <v/>
      </c>
      <c r="SN62" s="6" t="str">
        <f>IFERROR(INDEX(Sales!$D$5:$ABF$18,MATCH(UsagePerHour!$B62,Sales!$C$5:$C$18,0),MATCH(UsagePerHour!SN$4,Sales!$D$3:$ABF$3,0))/SN$2*INDEX(Usage!$D$5:$ABF$11,MATCH(UsagePerHour!$B$52,Usage!$C$5:$C$11,0),MATCH(UsagePerHour!SN$4,Usage!$D$3:$ABF$3,0)),"")</f>
        <v/>
      </c>
      <c r="SO62" s="6" t="str">
        <f>IFERROR(INDEX(Sales!$D$5:$ABF$18,MATCH(UsagePerHour!$B62,Sales!$C$5:$C$18,0),MATCH(UsagePerHour!SO$4,Sales!$D$3:$ABF$3,0))/SO$2*INDEX(Usage!$D$5:$ABF$11,MATCH(UsagePerHour!$B$52,Usage!$C$5:$C$11,0),MATCH(UsagePerHour!SO$4,Usage!$D$3:$ABF$3,0)),"")</f>
        <v/>
      </c>
      <c r="SP62" s="6" t="str">
        <f>IFERROR(INDEX(Sales!$D$5:$ABF$18,MATCH(UsagePerHour!$B62,Sales!$C$5:$C$18,0),MATCH(UsagePerHour!SP$4,Sales!$D$3:$ABF$3,0))/SP$2*INDEX(Usage!$D$5:$ABF$11,MATCH(UsagePerHour!$B$52,Usage!$C$5:$C$11,0),MATCH(UsagePerHour!SP$4,Usage!$D$3:$ABF$3,0)),"")</f>
        <v/>
      </c>
      <c r="SQ62" s="6" t="str">
        <f>IFERROR(INDEX(Sales!$D$5:$ABF$18,MATCH(UsagePerHour!$B62,Sales!$C$5:$C$18,0),MATCH(UsagePerHour!SQ$4,Sales!$D$3:$ABF$3,0))/SQ$2*INDEX(Usage!$D$5:$ABF$11,MATCH(UsagePerHour!$B$52,Usage!$C$5:$C$11,0),MATCH(UsagePerHour!SQ$4,Usage!$D$3:$ABF$3,0)),"")</f>
        <v/>
      </c>
      <c r="SR62" s="6" t="str">
        <f>IFERROR(INDEX(Sales!$D$5:$ABF$18,MATCH(UsagePerHour!$B62,Sales!$C$5:$C$18,0),MATCH(UsagePerHour!SR$4,Sales!$D$3:$ABF$3,0))/SR$2*INDEX(Usage!$D$5:$ABF$11,MATCH(UsagePerHour!$B$52,Usage!$C$5:$C$11,0),MATCH(UsagePerHour!SR$4,Usage!$D$3:$ABF$3,0)),"")</f>
        <v/>
      </c>
      <c r="SS62" s="6" t="str">
        <f>IFERROR(INDEX(Sales!$D$5:$ABF$18,MATCH(UsagePerHour!$B62,Sales!$C$5:$C$18,0),MATCH(UsagePerHour!SS$4,Sales!$D$3:$ABF$3,0))/SS$2*INDEX(Usage!$D$5:$ABF$11,MATCH(UsagePerHour!$B$52,Usage!$C$5:$C$11,0),MATCH(UsagePerHour!SS$4,Usage!$D$3:$ABF$3,0)),"")</f>
        <v/>
      </c>
      <c r="ST62" s="6" t="str">
        <f>IFERROR(INDEX(Sales!$D$5:$ABF$18,MATCH(UsagePerHour!$B62,Sales!$C$5:$C$18,0),MATCH(UsagePerHour!ST$4,Sales!$D$3:$ABF$3,0))/ST$2*INDEX(Usage!$D$5:$ABF$11,MATCH(UsagePerHour!$B$52,Usage!$C$5:$C$11,0),MATCH(UsagePerHour!ST$4,Usage!$D$3:$ABF$3,0)),"")</f>
        <v/>
      </c>
      <c r="SU62" s="6" t="str">
        <f>IFERROR(INDEX(Sales!$D$5:$ABF$18,MATCH(UsagePerHour!$B62,Sales!$C$5:$C$18,0),MATCH(UsagePerHour!SU$4,Sales!$D$3:$ABF$3,0))/SU$2*INDEX(Usage!$D$5:$ABF$11,MATCH(UsagePerHour!$B$52,Usage!$C$5:$C$11,0),MATCH(UsagePerHour!SU$4,Usage!$D$3:$ABF$3,0)),"")</f>
        <v/>
      </c>
      <c r="SV62" s="6" t="str">
        <f>IFERROR(INDEX(Sales!$D$5:$ABF$18,MATCH(UsagePerHour!$B62,Sales!$C$5:$C$18,0),MATCH(UsagePerHour!SV$4,Sales!$D$3:$ABF$3,0))/SV$2*INDEX(Usage!$D$5:$ABF$11,MATCH(UsagePerHour!$B$52,Usage!$C$5:$C$11,0),MATCH(UsagePerHour!SV$4,Usage!$D$3:$ABF$3,0)),"")</f>
        <v/>
      </c>
      <c r="SW62" s="6" t="str">
        <f>IFERROR(INDEX(Sales!$D$5:$ABF$18,MATCH(UsagePerHour!$B62,Sales!$C$5:$C$18,0),MATCH(UsagePerHour!SW$4,Sales!$D$3:$ABF$3,0))/SW$2*INDEX(Usage!$D$5:$ABF$11,MATCH(UsagePerHour!$B$52,Usage!$C$5:$C$11,0),MATCH(UsagePerHour!SW$4,Usage!$D$3:$ABF$3,0)),"")</f>
        <v/>
      </c>
      <c r="SX62" s="6" t="str">
        <f>IFERROR(INDEX(Sales!$D$5:$ABF$18,MATCH(UsagePerHour!$B62,Sales!$C$5:$C$18,0),MATCH(UsagePerHour!SX$4,Sales!$D$3:$ABF$3,0))/SX$2*INDEX(Usage!$D$5:$ABF$11,MATCH(UsagePerHour!$B$52,Usage!$C$5:$C$11,0),MATCH(UsagePerHour!SX$4,Usage!$D$3:$ABF$3,0)),"")</f>
        <v/>
      </c>
      <c r="SY62" s="6" t="str">
        <f>IFERROR(INDEX(Sales!$D$5:$ABF$18,MATCH(UsagePerHour!$B62,Sales!$C$5:$C$18,0),MATCH(UsagePerHour!SY$4,Sales!$D$3:$ABF$3,0))/SY$2*INDEX(Usage!$D$5:$ABF$11,MATCH(UsagePerHour!$B$52,Usage!$C$5:$C$11,0),MATCH(UsagePerHour!SY$4,Usage!$D$3:$ABF$3,0)),"")</f>
        <v/>
      </c>
      <c r="SZ62" s="6" t="str">
        <f>IFERROR(INDEX(Sales!$D$5:$ABF$18,MATCH(UsagePerHour!$B62,Sales!$C$5:$C$18,0),MATCH(UsagePerHour!SZ$4,Sales!$D$3:$ABF$3,0))/SZ$2*INDEX(Usage!$D$5:$ABF$11,MATCH(UsagePerHour!$B$52,Usage!$C$5:$C$11,0),MATCH(UsagePerHour!SZ$4,Usage!$D$3:$ABF$3,0)),"")</f>
        <v/>
      </c>
      <c r="TA62" s="6" t="str">
        <f>IFERROR(INDEX(Sales!$D$5:$ABF$18,MATCH(UsagePerHour!$B62,Sales!$C$5:$C$18,0),MATCH(UsagePerHour!TA$4,Sales!$D$3:$ABF$3,0))/TA$2*INDEX(Usage!$D$5:$ABF$11,MATCH(UsagePerHour!$B$52,Usage!$C$5:$C$11,0),MATCH(UsagePerHour!TA$4,Usage!$D$3:$ABF$3,0)),"")</f>
        <v/>
      </c>
      <c r="TB62" s="6" t="str">
        <f>IFERROR(INDEX(Sales!$D$5:$ABF$18,MATCH(UsagePerHour!$B62,Sales!$C$5:$C$18,0),MATCH(UsagePerHour!TB$4,Sales!$D$3:$ABF$3,0))/TB$2*INDEX(Usage!$D$5:$ABF$11,MATCH(UsagePerHour!$B$52,Usage!$C$5:$C$11,0),MATCH(UsagePerHour!TB$4,Usage!$D$3:$ABF$3,0)),"")</f>
        <v/>
      </c>
      <c r="TC62" s="6" t="str">
        <f>IFERROR(INDEX(Sales!$D$5:$ABF$18,MATCH(UsagePerHour!$B62,Sales!$C$5:$C$18,0),MATCH(UsagePerHour!TC$4,Sales!$D$3:$ABF$3,0))/TC$2*INDEX(Usage!$D$5:$ABF$11,MATCH(UsagePerHour!$B$52,Usage!$C$5:$C$11,0),MATCH(UsagePerHour!TC$4,Usage!$D$3:$ABF$3,0)),"")</f>
        <v/>
      </c>
      <c r="TD62" s="6" t="str">
        <f>IFERROR(INDEX(Sales!$D$5:$ABF$18,MATCH(UsagePerHour!$B62,Sales!$C$5:$C$18,0),MATCH(UsagePerHour!TD$4,Sales!$D$3:$ABF$3,0))/TD$2*INDEX(Usage!$D$5:$ABF$11,MATCH(UsagePerHour!$B$52,Usage!$C$5:$C$11,0),MATCH(UsagePerHour!TD$4,Usage!$D$3:$ABF$3,0)),"")</f>
        <v/>
      </c>
      <c r="TE62" s="6" t="str">
        <f>IFERROR(INDEX(Sales!$D$5:$ABF$18,MATCH(UsagePerHour!$B62,Sales!$C$5:$C$18,0),MATCH(UsagePerHour!TE$4,Sales!$D$3:$ABF$3,0))/TE$2*INDEX(Usage!$D$5:$ABF$11,MATCH(UsagePerHour!$B$52,Usage!$C$5:$C$11,0),MATCH(UsagePerHour!TE$4,Usage!$D$3:$ABF$3,0)),"")</f>
        <v/>
      </c>
      <c r="TF62" s="6" t="str">
        <f>IFERROR(INDEX(Sales!$D$5:$ABF$18,MATCH(UsagePerHour!$B62,Sales!$C$5:$C$18,0),MATCH(UsagePerHour!TF$4,Sales!$D$3:$ABF$3,0))/TF$2*INDEX(Usage!$D$5:$ABF$11,MATCH(UsagePerHour!$B$52,Usage!$C$5:$C$11,0),MATCH(UsagePerHour!TF$4,Usage!$D$3:$ABF$3,0)),"")</f>
        <v/>
      </c>
      <c r="TG62" s="6" t="str">
        <f>IFERROR(INDEX(Sales!$D$5:$ABF$18,MATCH(UsagePerHour!$B62,Sales!$C$5:$C$18,0),MATCH(UsagePerHour!TG$4,Sales!$D$3:$ABF$3,0))/TG$2*INDEX(Usage!$D$5:$ABF$11,MATCH(UsagePerHour!$B$52,Usage!$C$5:$C$11,0),MATCH(UsagePerHour!TG$4,Usage!$D$3:$ABF$3,0)),"")</f>
        <v/>
      </c>
      <c r="TH62" s="6" t="str">
        <f>IFERROR(INDEX(Sales!$D$5:$ABF$18,MATCH(UsagePerHour!$B62,Sales!$C$5:$C$18,0),MATCH(UsagePerHour!TH$4,Sales!$D$3:$ABF$3,0))/TH$2*INDEX(Usage!$D$5:$ABF$11,MATCH(UsagePerHour!$B$52,Usage!$C$5:$C$11,0),MATCH(UsagePerHour!TH$4,Usage!$D$3:$ABF$3,0)),"")</f>
        <v/>
      </c>
      <c r="TI62" s="6" t="str">
        <f>IFERROR(INDEX(Sales!$D$5:$ABF$18,MATCH(UsagePerHour!$B62,Sales!$C$5:$C$18,0),MATCH(UsagePerHour!TI$4,Sales!$D$3:$ABF$3,0))/TI$2*INDEX(Usage!$D$5:$ABF$11,MATCH(UsagePerHour!$B$52,Usage!$C$5:$C$11,0),MATCH(UsagePerHour!TI$4,Usage!$D$3:$ABF$3,0)),"")</f>
        <v/>
      </c>
      <c r="TJ62" s="6" t="str">
        <f>IFERROR(INDEX(Sales!$D$5:$ABF$18,MATCH(UsagePerHour!$B62,Sales!$C$5:$C$18,0),MATCH(UsagePerHour!TJ$4,Sales!$D$3:$ABF$3,0))/TJ$2*INDEX(Usage!$D$5:$ABF$11,MATCH(UsagePerHour!$B$52,Usage!$C$5:$C$11,0),MATCH(UsagePerHour!TJ$4,Usage!$D$3:$ABF$3,0)),"")</f>
        <v/>
      </c>
      <c r="TK62" s="6" t="str">
        <f>IFERROR(INDEX(Sales!$D$5:$ABF$18,MATCH(UsagePerHour!$B62,Sales!$C$5:$C$18,0),MATCH(UsagePerHour!TK$4,Sales!$D$3:$ABF$3,0))/TK$2*INDEX(Usage!$D$5:$ABF$11,MATCH(UsagePerHour!$B$52,Usage!$C$5:$C$11,0),MATCH(UsagePerHour!TK$4,Usage!$D$3:$ABF$3,0)),"")</f>
        <v/>
      </c>
      <c r="TL62" s="6" t="str">
        <f>IFERROR(INDEX(Sales!$D$5:$ABF$18,MATCH(UsagePerHour!$B62,Sales!$C$5:$C$18,0),MATCH(UsagePerHour!TL$4,Sales!$D$3:$ABF$3,0))/TL$2*INDEX(Usage!$D$5:$ABF$11,MATCH(UsagePerHour!$B$52,Usage!$C$5:$C$11,0),MATCH(UsagePerHour!TL$4,Usage!$D$3:$ABF$3,0)),"")</f>
        <v/>
      </c>
      <c r="TM62" s="6" t="str">
        <f>IFERROR(INDEX(Sales!$D$5:$ABF$18,MATCH(UsagePerHour!$B62,Sales!$C$5:$C$18,0),MATCH(UsagePerHour!TM$4,Sales!$D$3:$ABF$3,0))/TM$2*INDEX(Usage!$D$5:$ABF$11,MATCH(UsagePerHour!$B$52,Usage!$C$5:$C$11,0),MATCH(UsagePerHour!TM$4,Usage!$D$3:$ABF$3,0)),"")</f>
        <v/>
      </c>
      <c r="TN62" s="6" t="str">
        <f>IFERROR(INDEX(Sales!$D$5:$ABF$18,MATCH(UsagePerHour!$B62,Sales!$C$5:$C$18,0),MATCH(UsagePerHour!TN$4,Sales!$D$3:$ABF$3,0))/TN$2*INDEX(Usage!$D$5:$ABF$11,MATCH(UsagePerHour!$B$52,Usage!$C$5:$C$11,0),MATCH(UsagePerHour!TN$4,Usage!$D$3:$ABF$3,0)),"")</f>
        <v/>
      </c>
      <c r="TO62" s="6" t="str">
        <f>IFERROR(INDEX(Sales!$D$5:$ABF$18,MATCH(UsagePerHour!$B62,Sales!$C$5:$C$18,0),MATCH(UsagePerHour!TO$4,Sales!$D$3:$ABF$3,0))/TO$2*INDEX(Usage!$D$5:$ABF$11,MATCH(UsagePerHour!$B$52,Usage!$C$5:$C$11,0),MATCH(UsagePerHour!TO$4,Usage!$D$3:$ABF$3,0)),"")</f>
        <v/>
      </c>
      <c r="TP62" s="6" t="str">
        <f>IFERROR(INDEX(Sales!$D$5:$ABF$18,MATCH(UsagePerHour!$B62,Sales!$C$5:$C$18,0),MATCH(UsagePerHour!TP$4,Sales!$D$3:$ABF$3,0))/TP$2*INDEX(Usage!$D$5:$ABF$11,MATCH(UsagePerHour!$B$52,Usage!$C$5:$C$11,0),MATCH(UsagePerHour!TP$4,Usage!$D$3:$ABF$3,0)),"")</f>
        <v/>
      </c>
      <c r="TQ62" s="6" t="str">
        <f>IFERROR(INDEX(Sales!$D$5:$ABF$18,MATCH(UsagePerHour!$B62,Sales!$C$5:$C$18,0),MATCH(UsagePerHour!TQ$4,Sales!$D$3:$ABF$3,0))/TQ$2*INDEX(Usage!$D$5:$ABF$11,MATCH(UsagePerHour!$B$52,Usage!$C$5:$C$11,0),MATCH(UsagePerHour!TQ$4,Usage!$D$3:$ABF$3,0)),"")</f>
        <v/>
      </c>
      <c r="TR62" s="6" t="str">
        <f>IFERROR(INDEX(Sales!$D$5:$ABF$18,MATCH(UsagePerHour!$B62,Sales!$C$5:$C$18,0),MATCH(UsagePerHour!TR$4,Sales!$D$3:$ABF$3,0))/TR$2*INDEX(Usage!$D$5:$ABF$11,MATCH(UsagePerHour!$B$52,Usage!$C$5:$C$11,0),MATCH(UsagePerHour!TR$4,Usage!$D$3:$ABF$3,0)),"")</f>
        <v/>
      </c>
      <c r="TS62" s="6" t="str">
        <f>IFERROR(INDEX(Sales!$D$5:$ABF$18,MATCH(UsagePerHour!$B62,Sales!$C$5:$C$18,0),MATCH(UsagePerHour!TS$4,Sales!$D$3:$ABF$3,0))/TS$2*INDEX(Usage!$D$5:$ABF$11,MATCH(UsagePerHour!$B$52,Usage!$C$5:$C$11,0),MATCH(UsagePerHour!TS$4,Usage!$D$3:$ABF$3,0)),"")</f>
        <v/>
      </c>
      <c r="TT62" s="6" t="str">
        <f>IFERROR(INDEX(Sales!$D$5:$ABF$18,MATCH(UsagePerHour!$B62,Sales!$C$5:$C$18,0),MATCH(UsagePerHour!TT$4,Sales!$D$3:$ABF$3,0))/TT$2*INDEX(Usage!$D$5:$ABF$11,MATCH(UsagePerHour!$B$52,Usage!$C$5:$C$11,0),MATCH(UsagePerHour!TT$4,Usage!$D$3:$ABF$3,0)),"")</f>
        <v/>
      </c>
      <c r="TU62" s="6" t="str">
        <f>IFERROR(INDEX(Sales!$D$5:$ABF$18,MATCH(UsagePerHour!$B62,Sales!$C$5:$C$18,0),MATCH(UsagePerHour!TU$4,Sales!$D$3:$ABF$3,0))/TU$2*INDEX(Usage!$D$5:$ABF$11,MATCH(UsagePerHour!$B$52,Usage!$C$5:$C$11,0),MATCH(UsagePerHour!TU$4,Usage!$D$3:$ABF$3,0)),"")</f>
        <v/>
      </c>
      <c r="TV62" s="6" t="str">
        <f>IFERROR(INDEX(Sales!$D$5:$ABF$18,MATCH(UsagePerHour!$B62,Sales!$C$5:$C$18,0),MATCH(UsagePerHour!TV$4,Sales!$D$3:$ABF$3,0))/TV$2*INDEX(Usage!$D$5:$ABF$11,MATCH(UsagePerHour!$B$52,Usage!$C$5:$C$11,0),MATCH(UsagePerHour!TV$4,Usage!$D$3:$ABF$3,0)),"")</f>
        <v/>
      </c>
      <c r="TW62" s="6" t="str">
        <f>IFERROR(INDEX(Sales!$D$5:$ABF$18,MATCH(UsagePerHour!$B62,Sales!$C$5:$C$18,0),MATCH(UsagePerHour!TW$4,Sales!$D$3:$ABF$3,0))/TW$2*INDEX(Usage!$D$5:$ABF$11,MATCH(UsagePerHour!$B$52,Usage!$C$5:$C$11,0),MATCH(UsagePerHour!TW$4,Usage!$D$3:$ABF$3,0)),"")</f>
        <v/>
      </c>
      <c r="TX62" s="6" t="str">
        <f>IFERROR(INDEX(Sales!$D$5:$ABF$18,MATCH(UsagePerHour!$B62,Sales!$C$5:$C$18,0),MATCH(UsagePerHour!TX$4,Sales!$D$3:$ABF$3,0))/TX$2*INDEX(Usage!$D$5:$ABF$11,MATCH(UsagePerHour!$B$52,Usage!$C$5:$C$11,0),MATCH(UsagePerHour!TX$4,Usage!$D$3:$ABF$3,0)),"")</f>
        <v/>
      </c>
      <c r="TY62" s="6" t="str">
        <f>IFERROR(INDEX(Sales!$D$5:$ABF$18,MATCH(UsagePerHour!$B62,Sales!$C$5:$C$18,0),MATCH(UsagePerHour!TY$4,Sales!$D$3:$ABF$3,0))/TY$2*INDEX(Usage!$D$5:$ABF$11,MATCH(UsagePerHour!$B$52,Usage!$C$5:$C$11,0),MATCH(UsagePerHour!TY$4,Usage!$D$3:$ABF$3,0)),"")</f>
        <v/>
      </c>
      <c r="TZ62" s="6" t="str">
        <f>IFERROR(INDEX(Sales!$D$5:$ABF$18,MATCH(UsagePerHour!$B62,Sales!$C$5:$C$18,0),MATCH(UsagePerHour!TZ$4,Sales!$D$3:$ABF$3,0))/TZ$2*INDEX(Usage!$D$5:$ABF$11,MATCH(UsagePerHour!$B$52,Usage!$C$5:$C$11,0),MATCH(UsagePerHour!TZ$4,Usage!$D$3:$ABF$3,0)),"")</f>
        <v/>
      </c>
      <c r="UA62" s="6" t="str">
        <f>IFERROR(INDEX(Sales!$D$5:$ABF$18,MATCH(UsagePerHour!$B62,Sales!$C$5:$C$18,0),MATCH(UsagePerHour!UA$4,Sales!$D$3:$ABF$3,0))/UA$2*INDEX(Usage!$D$5:$ABF$11,MATCH(UsagePerHour!$B$52,Usage!$C$5:$C$11,0),MATCH(UsagePerHour!UA$4,Usage!$D$3:$ABF$3,0)),"")</f>
        <v/>
      </c>
      <c r="UB62" s="6" t="str">
        <f>IFERROR(INDEX(Sales!$D$5:$ABF$18,MATCH(UsagePerHour!$B62,Sales!$C$5:$C$18,0),MATCH(UsagePerHour!UB$4,Sales!$D$3:$ABF$3,0))/UB$2*INDEX(Usage!$D$5:$ABF$11,MATCH(UsagePerHour!$B$52,Usage!$C$5:$C$11,0),MATCH(UsagePerHour!UB$4,Usage!$D$3:$ABF$3,0)),"")</f>
        <v/>
      </c>
      <c r="UC62" s="6" t="str">
        <f>IFERROR(INDEX(Sales!$D$5:$ABF$18,MATCH(UsagePerHour!$B62,Sales!$C$5:$C$18,0),MATCH(UsagePerHour!UC$4,Sales!$D$3:$ABF$3,0))/UC$2*INDEX(Usage!$D$5:$ABF$11,MATCH(UsagePerHour!$B$52,Usage!$C$5:$C$11,0),MATCH(UsagePerHour!UC$4,Usage!$D$3:$ABF$3,0)),"")</f>
        <v/>
      </c>
      <c r="UD62" s="6" t="str">
        <f>IFERROR(INDEX(Sales!$D$5:$ABF$18,MATCH(UsagePerHour!$B62,Sales!$C$5:$C$18,0),MATCH(UsagePerHour!UD$4,Sales!$D$3:$ABF$3,0))/UD$2*INDEX(Usage!$D$5:$ABF$11,MATCH(UsagePerHour!$B$52,Usage!$C$5:$C$11,0),MATCH(UsagePerHour!UD$4,Usage!$D$3:$ABF$3,0)),"")</f>
        <v/>
      </c>
      <c r="UE62" s="6" t="str">
        <f>IFERROR(INDEX(Sales!$D$5:$ABF$18,MATCH(UsagePerHour!$B62,Sales!$C$5:$C$18,0),MATCH(UsagePerHour!UE$4,Sales!$D$3:$ABF$3,0))/UE$2*INDEX(Usage!$D$5:$ABF$11,MATCH(UsagePerHour!$B$52,Usage!$C$5:$C$11,0),MATCH(UsagePerHour!UE$4,Usage!$D$3:$ABF$3,0)),"")</f>
        <v/>
      </c>
      <c r="UF62" s="6" t="str">
        <f>IFERROR(INDEX(Sales!$D$5:$ABF$18,MATCH(UsagePerHour!$B62,Sales!$C$5:$C$18,0),MATCH(UsagePerHour!UF$4,Sales!$D$3:$ABF$3,0))/UF$2*INDEX(Usage!$D$5:$ABF$11,MATCH(UsagePerHour!$B$52,Usage!$C$5:$C$11,0),MATCH(UsagePerHour!UF$4,Usage!$D$3:$ABF$3,0)),"")</f>
        <v/>
      </c>
      <c r="UG62" s="6" t="str">
        <f>IFERROR(INDEX(Sales!$D$5:$ABF$18,MATCH(UsagePerHour!$B62,Sales!$C$5:$C$18,0),MATCH(UsagePerHour!UG$4,Sales!$D$3:$ABF$3,0))/UG$2*INDEX(Usage!$D$5:$ABF$11,MATCH(UsagePerHour!$B$52,Usage!$C$5:$C$11,0),MATCH(UsagePerHour!UG$4,Usage!$D$3:$ABF$3,0)),"")</f>
        <v/>
      </c>
      <c r="UH62" s="6" t="str">
        <f>IFERROR(INDEX(Sales!$D$5:$ABF$18,MATCH(UsagePerHour!$B62,Sales!$C$5:$C$18,0),MATCH(UsagePerHour!UH$4,Sales!$D$3:$ABF$3,0))/UH$2*INDEX(Usage!$D$5:$ABF$11,MATCH(UsagePerHour!$B$52,Usage!$C$5:$C$11,0),MATCH(UsagePerHour!UH$4,Usage!$D$3:$ABF$3,0)),"")</f>
        <v/>
      </c>
      <c r="UI62" s="6" t="str">
        <f>IFERROR(INDEX(Sales!$D$5:$ABF$18,MATCH(UsagePerHour!$B62,Sales!$C$5:$C$18,0),MATCH(UsagePerHour!UI$4,Sales!$D$3:$ABF$3,0))/UI$2*INDEX(Usage!$D$5:$ABF$11,MATCH(UsagePerHour!$B$52,Usage!$C$5:$C$11,0),MATCH(UsagePerHour!UI$4,Usage!$D$3:$ABF$3,0)),"")</f>
        <v/>
      </c>
      <c r="UJ62" s="6" t="str">
        <f>IFERROR(INDEX(Sales!$D$5:$ABF$18,MATCH(UsagePerHour!$B62,Sales!$C$5:$C$18,0),MATCH(UsagePerHour!UJ$4,Sales!$D$3:$ABF$3,0))/UJ$2*INDEX(Usage!$D$5:$ABF$11,MATCH(UsagePerHour!$B$52,Usage!$C$5:$C$11,0),MATCH(UsagePerHour!UJ$4,Usage!$D$3:$ABF$3,0)),"")</f>
        <v/>
      </c>
      <c r="UK62" s="6" t="str">
        <f>IFERROR(INDEX(Sales!$D$5:$ABF$18,MATCH(UsagePerHour!$B62,Sales!$C$5:$C$18,0),MATCH(UsagePerHour!UK$4,Sales!$D$3:$ABF$3,0))/UK$2*INDEX(Usage!$D$5:$ABF$11,MATCH(UsagePerHour!$B$52,Usage!$C$5:$C$11,0),MATCH(UsagePerHour!UK$4,Usage!$D$3:$ABF$3,0)),"")</f>
        <v/>
      </c>
      <c r="UL62" s="6" t="str">
        <f>IFERROR(INDEX(Sales!$D$5:$ABF$18,MATCH(UsagePerHour!$B62,Sales!$C$5:$C$18,0),MATCH(UsagePerHour!UL$4,Sales!$D$3:$ABF$3,0))/UL$2*INDEX(Usage!$D$5:$ABF$11,MATCH(UsagePerHour!$B$52,Usage!$C$5:$C$11,0),MATCH(UsagePerHour!UL$4,Usage!$D$3:$ABF$3,0)),"")</f>
        <v/>
      </c>
      <c r="UM62" s="6" t="str">
        <f>IFERROR(INDEX(Sales!$D$5:$ABF$18,MATCH(UsagePerHour!$B62,Sales!$C$5:$C$18,0),MATCH(UsagePerHour!UM$4,Sales!$D$3:$ABF$3,0))/UM$2*INDEX(Usage!$D$5:$ABF$11,MATCH(UsagePerHour!$B$52,Usage!$C$5:$C$11,0),MATCH(UsagePerHour!UM$4,Usage!$D$3:$ABF$3,0)),"")</f>
        <v/>
      </c>
      <c r="UN62" s="6" t="str">
        <f>IFERROR(INDEX(Sales!$D$5:$ABF$18,MATCH(UsagePerHour!$B62,Sales!$C$5:$C$18,0),MATCH(UsagePerHour!UN$4,Sales!$D$3:$ABF$3,0))/UN$2*INDEX(Usage!$D$5:$ABF$11,MATCH(UsagePerHour!$B$52,Usage!$C$5:$C$11,0),MATCH(UsagePerHour!UN$4,Usage!$D$3:$ABF$3,0)),"")</f>
        <v/>
      </c>
      <c r="UO62" s="6" t="str">
        <f>IFERROR(INDEX(Sales!$D$5:$ABF$18,MATCH(UsagePerHour!$B62,Sales!$C$5:$C$18,0),MATCH(UsagePerHour!UO$4,Sales!$D$3:$ABF$3,0))/UO$2*INDEX(Usage!$D$5:$ABF$11,MATCH(UsagePerHour!$B$52,Usage!$C$5:$C$11,0),MATCH(UsagePerHour!UO$4,Usage!$D$3:$ABF$3,0)),"")</f>
        <v/>
      </c>
      <c r="UP62" s="6" t="str">
        <f>IFERROR(INDEX(Sales!$D$5:$ABF$18,MATCH(UsagePerHour!$B62,Sales!$C$5:$C$18,0),MATCH(UsagePerHour!UP$4,Sales!$D$3:$ABF$3,0))/UP$2*INDEX(Usage!$D$5:$ABF$11,MATCH(UsagePerHour!$B$52,Usage!$C$5:$C$11,0),MATCH(UsagePerHour!UP$4,Usage!$D$3:$ABF$3,0)),"")</f>
        <v/>
      </c>
      <c r="UQ62" s="6" t="str">
        <f>IFERROR(INDEX(Sales!$D$5:$ABF$18,MATCH(UsagePerHour!$B62,Sales!$C$5:$C$18,0),MATCH(UsagePerHour!UQ$4,Sales!$D$3:$ABF$3,0))/UQ$2*INDEX(Usage!$D$5:$ABF$11,MATCH(UsagePerHour!$B$52,Usage!$C$5:$C$11,0),MATCH(UsagePerHour!UQ$4,Usage!$D$3:$ABF$3,0)),"")</f>
        <v/>
      </c>
      <c r="UR62" s="6" t="str">
        <f>IFERROR(INDEX(Sales!$D$5:$ABF$18,MATCH(UsagePerHour!$B62,Sales!$C$5:$C$18,0),MATCH(UsagePerHour!UR$4,Sales!$D$3:$ABF$3,0))/UR$2*INDEX(Usage!$D$5:$ABF$11,MATCH(UsagePerHour!$B$52,Usage!$C$5:$C$11,0),MATCH(UsagePerHour!UR$4,Usage!$D$3:$ABF$3,0)),"")</f>
        <v/>
      </c>
      <c r="US62" s="6" t="str">
        <f>IFERROR(INDEX(Sales!$D$5:$ABF$18,MATCH(UsagePerHour!$B62,Sales!$C$5:$C$18,0),MATCH(UsagePerHour!US$4,Sales!$D$3:$ABF$3,0))/US$2*INDEX(Usage!$D$5:$ABF$11,MATCH(UsagePerHour!$B$52,Usage!$C$5:$C$11,0),MATCH(UsagePerHour!US$4,Usage!$D$3:$ABF$3,0)),"")</f>
        <v/>
      </c>
      <c r="UT62" s="6" t="str">
        <f>IFERROR(INDEX(Sales!$D$5:$ABF$18,MATCH(UsagePerHour!$B62,Sales!$C$5:$C$18,0),MATCH(UsagePerHour!UT$4,Sales!$D$3:$ABF$3,0))/UT$2*INDEX(Usage!$D$5:$ABF$11,MATCH(UsagePerHour!$B$52,Usage!$C$5:$C$11,0),MATCH(UsagePerHour!UT$4,Usage!$D$3:$ABF$3,0)),"")</f>
        <v/>
      </c>
      <c r="UU62" s="6" t="str">
        <f>IFERROR(INDEX(Sales!$D$5:$ABF$18,MATCH(UsagePerHour!$B62,Sales!$C$5:$C$18,0),MATCH(UsagePerHour!UU$4,Sales!$D$3:$ABF$3,0))/UU$2*INDEX(Usage!$D$5:$ABF$11,MATCH(UsagePerHour!$B$52,Usage!$C$5:$C$11,0),MATCH(UsagePerHour!UU$4,Usage!$D$3:$ABF$3,0)),"")</f>
        <v/>
      </c>
      <c r="UV62" s="6" t="str">
        <f>IFERROR(INDEX(Sales!$D$5:$ABF$18,MATCH(UsagePerHour!$B62,Sales!$C$5:$C$18,0),MATCH(UsagePerHour!UV$4,Sales!$D$3:$ABF$3,0))/UV$2*INDEX(Usage!$D$5:$ABF$11,MATCH(UsagePerHour!$B$52,Usage!$C$5:$C$11,0),MATCH(UsagePerHour!UV$4,Usage!$D$3:$ABF$3,0)),"")</f>
        <v/>
      </c>
      <c r="UW62" s="6" t="str">
        <f>IFERROR(INDEX(Sales!$D$5:$ABF$18,MATCH(UsagePerHour!$B62,Sales!$C$5:$C$18,0),MATCH(UsagePerHour!UW$4,Sales!$D$3:$ABF$3,0))/UW$2*INDEX(Usage!$D$5:$ABF$11,MATCH(UsagePerHour!$B$52,Usage!$C$5:$C$11,0),MATCH(UsagePerHour!UW$4,Usage!$D$3:$ABF$3,0)),"")</f>
        <v/>
      </c>
      <c r="UX62" s="6" t="str">
        <f>IFERROR(INDEX(Sales!$D$5:$ABF$18,MATCH(UsagePerHour!$B62,Sales!$C$5:$C$18,0),MATCH(UsagePerHour!UX$4,Sales!$D$3:$ABF$3,0))/UX$2*INDEX(Usage!$D$5:$ABF$11,MATCH(UsagePerHour!$B$52,Usage!$C$5:$C$11,0),MATCH(UsagePerHour!UX$4,Usage!$D$3:$ABF$3,0)),"")</f>
        <v/>
      </c>
      <c r="UY62" s="6" t="str">
        <f>IFERROR(INDEX(Sales!$D$5:$ABF$18,MATCH(UsagePerHour!$B62,Sales!$C$5:$C$18,0),MATCH(UsagePerHour!UY$4,Sales!$D$3:$ABF$3,0))/UY$2*INDEX(Usage!$D$5:$ABF$11,MATCH(UsagePerHour!$B$52,Usage!$C$5:$C$11,0),MATCH(UsagePerHour!UY$4,Usage!$D$3:$ABF$3,0)),"")</f>
        <v/>
      </c>
      <c r="UZ62" s="6" t="str">
        <f>IFERROR(INDEX(Sales!$D$5:$ABF$18,MATCH(UsagePerHour!$B62,Sales!$C$5:$C$18,0),MATCH(UsagePerHour!UZ$4,Sales!$D$3:$ABF$3,0))/UZ$2*INDEX(Usage!$D$5:$ABF$11,MATCH(UsagePerHour!$B$52,Usage!$C$5:$C$11,0),MATCH(UsagePerHour!UZ$4,Usage!$D$3:$ABF$3,0)),"")</f>
        <v/>
      </c>
      <c r="VA62" s="6" t="str">
        <f>IFERROR(INDEX(Sales!$D$5:$ABF$18,MATCH(UsagePerHour!$B62,Sales!$C$5:$C$18,0),MATCH(UsagePerHour!VA$4,Sales!$D$3:$ABF$3,0))/VA$2*INDEX(Usage!$D$5:$ABF$11,MATCH(UsagePerHour!$B$52,Usage!$C$5:$C$11,0),MATCH(UsagePerHour!VA$4,Usage!$D$3:$ABF$3,0)),"")</f>
        <v/>
      </c>
      <c r="VB62" s="6" t="str">
        <f>IFERROR(INDEX(Sales!$D$5:$ABF$18,MATCH(UsagePerHour!$B62,Sales!$C$5:$C$18,0),MATCH(UsagePerHour!VB$4,Sales!$D$3:$ABF$3,0))/VB$2*INDEX(Usage!$D$5:$ABF$11,MATCH(UsagePerHour!$B$52,Usage!$C$5:$C$11,0),MATCH(UsagePerHour!VB$4,Usage!$D$3:$ABF$3,0)),"")</f>
        <v/>
      </c>
      <c r="VC62" s="6" t="str">
        <f>IFERROR(INDEX(Sales!$D$5:$ABF$18,MATCH(UsagePerHour!$B62,Sales!$C$5:$C$18,0),MATCH(UsagePerHour!VC$4,Sales!$D$3:$ABF$3,0))/VC$2*INDEX(Usage!$D$5:$ABF$11,MATCH(UsagePerHour!$B$52,Usage!$C$5:$C$11,0),MATCH(UsagePerHour!VC$4,Usage!$D$3:$ABF$3,0)),"")</f>
        <v/>
      </c>
      <c r="VD62" s="6" t="str">
        <f>IFERROR(INDEX(Sales!$D$5:$ABF$18,MATCH(UsagePerHour!$B62,Sales!$C$5:$C$18,0),MATCH(UsagePerHour!VD$4,Sales!$D$3:$ABF$3,0))/VD$2*INDEX(Usage!$D$5:$ABF$11,MATCH(UsagePerHour!$B$52,Usage!$C$5:$C$11,0),MATCH(UsagePerHour!VD$4,Usage!$D$3:$ABF$3,0)),"")</f>
        <v/>
      </c>
      <c r="VE62" s="6" t="str">
        <f>IFERROR(INDEX(Sales!$D$5:$ABF$18,MATCH(UsagePerHour!$B62,Sales!$C$5:$C$18,0),MATCH(UsagePerHour!VE$4,Sales!$D$3:$ABF$3,0))/VE$2*INDEX(Usage!$D$5:$ABF$11,MATCH(UsagePerHour!$B$52,Usage!$C$5:$C$11,0),MATCH(UsagePerHour!VE$4,Usage!$D$3:$ABF$3,0)),"")</f>
        <v/>
      </c>
      <c r="VF62" s="6" t="str">
        <f>IFERROR(INDEX(Sales!$D$5:$ABF$18,MATCH(UsagePerHour!$B62,Sales!$C$5:$C$18,0),MATCH(UsagePerHour!VF$4,Sales!$D$3:$ABF$3,0))/VF$2*INDEX(Usage!$D$5:$ABF$11,MATCH(UsagePerHour!$B$52,Usage!$C$5:$C$11,0),MATCH(UsagePerHour!VF$4,Usage!$D$3:$ABF$3,0)),"")</f>
        <v/>
      </c>
      <c r="VG62" s="6" t="str">
        <f>IFERROR(INDEX(Sales!$D$5:$ABF$18,MATCH(UsagePerHour!$B62,Sales!$C$5:$C$18,0),MATCH(UsagePerHour!VG$4,Sales!$D$3:$ABF$3,0))/VG$2*INDEX(Usage!$D$5:$ABF$11,MATCH(UsagePerHour!$B$52,Usage!$C$5:$C$11,0),MATCH(UsagePerHour!VG$4,Usage!$D$3:$ABF$3,0)),"")</f>
        <v/>
      </c>
      <c r="VH62" s="6" t="str">
        <f>IFERROR(INDEX(Sales!$D$5:$ABF$18,MATCH(UsagePerHour!$B62,Sales!$C$5:$C$18,0),MATCH(UsagePerHour!VH$4,Sales!$D$3:$ABF$3,0))/VH$2*INDEX(Usage!$D$5:$ABF$11,MATCH(UsagePerHour!$B$52,Usage!$C$5:$C$11,0),MATCH(UsagePerHour!VH$4,Usage!$D$3:$ABF$3,0)),"")</f>
        <v/>
      </c>
      <c r="VI62" s="6" t="str">
        <f>IFERROR(INDEX(Sales!$D$5:$ABF$18,MATCH(UsagePerHour!$B62,Sales!$C$5:$C$18,0),MATCH(UsagePerHour!VI$4,Sales!$D$3:$ABF$3,0))/VI$2*INDEX(Usage!$D$5:$ABF$11,MATCH(UsagePerHour!$B$52,Usage!$C$5:$C$11,0),MATCH(UsagePerHour!VI$4,Usage!$D$3:$ABF$3,0)),"")</f>
        <v/>
      </c>
      <c r="VJ62" s="6" t="str">
        <f>IFERROR(INDEX(Sales!$D$5:$ABF$18,MATCH(UsagePerHour!$B62,Sales!$C$5:$C$18,0),MATCH(UsagePerHour!VJ$4,Sales!$D$3:$ABF$3,0))/VJ$2*INDEX(Usage!$D$5:$ABF$11,MATCH(UsagePerHour!$B$52,Usage!$C$5:$C$11,0),MATCH(UsagePerHour!VJ$4,Usage!$D$3:$ABF$3,0)),"")</f>
        <v/>
      </c>
      <c r="VK62" s="6" t="str">
        <f>IFERROR(INDEX(Sales!$D$5:$ABF$18,MATCH(UsagePerHour!$B62,Sales!$C$5:$C$18,0),MATCH(UsagePerHour!VK$4,Sales!$D$3:$ABF$3,0))/VK$2*INDEX(Usage!$D$5:$ABF$11,MATCH(UsagePerHour!$B$52,Usage!$C$5:$C$11,0),MATCH(UsagePerHour!VK$4,Usage!$D$3:$ABF$3,0)),"")</f>
        <v/>
      </c>
      <c r="VL62" s="6" t="str">
        <f>IFERROR(INDEX(Sales!$D$5:$ABF$18,MATCH(UsagePerHour!$B62,Sales!$C$5:$C$18,0),MATCH(UsagePerHour!VL$4,Sales!$D$3:$ABF$3,0))/VL$2*INDEX(Usage!$D$5:$ABF$11,MATCH(UsagePerHour!$B$52,Usage!$C$5:$C$11,0),MATCH(UsagePerHour!VL$4,Usage!$D$3:$ABF$3,0)),"")</f>
        <v/>
      </c>
      <c r="VM62" s="6" t="str">
        <f>IFERROR(INDEX(Sales!$D$5:$ABF$18,MATCH(UsagePerHour!$B62,Sales!$C$5:$C$18,0),MATCH(UsagePerHour!VM$4,Sales!$D$3:$ABF$3,0))/VM$2*INDEX(Usage!$D$5:$ABF$11,MATCH(UsagePerHour!$B$52,Usage!$C$5:$C$11,0),MATCH(UsagePerHour!VM$4,Usage!$D$3:$ABF$3,0)),"")</f>
        <v/>
      </c>
      <c r="VN62" s="6" t="str">
        <f>IFERROR(INDEX(Sales!$D$5:$ABF$18,MATCH(UsagePerHour!$B62,Sales!$C$5:$C$18,0),MATCH(UsagePerHour!VN$4,Sales!$D$3:$ABF$3,0))/VN$2*INDEX(Usage!$D$5:$ABF$11,MATCH(UsagePerHour!$B$52,Usage!$C$5:$C$11,0),MATCH(UsagePerHour!VN$4,Usage!$D$3:$ABF$3,0)),"")</f>
        <v/>
      </c>
      <c r="VO62" s="6" t="str">
        <f>IFERROR(INDEX(Sales!$D$5:$ABF$18,MATCH(UsagePerHour!$B62,Sales!$C$5:$C$18,0),MATCH(UsagePerHour!VO$4,Sales!$D$3:$ABF$3,0))/VO$2*INDEX(Usage!$D$5:$ABF$11,MATCH(UsagePerHour!$B$52,Usage!$C$5:$C$11,0),MATCH(UsagePerHour!VO$4,Usage!$D$3:$ABF$3,0)),"")</f>
        <v/>
      </c>
      <c r="VP62" s="6" t="str">
        <f>IFERROR(INDEX(Sales!$D$5:$ABF$18,MATCH(UsagePerHour!$B62,Sales!$C$5:$C$18,0),MATCH(UsagePerHour!VP$4,Sales!$D$3:$ABF$3,0))/VP$2*INDEX(Usage!$D$5:$ABF$11,MATCH(UsagePerHour!$B$52,Usage!$C$5:$C$11,0),MATCH(UsagePerHour!VP$4,Usage!$D$3:$ABF$3,0)),"")</f>
        <v/>
      </c>
      <c r="VQ62" s="6" t="str">
        <f>IFERROR(INDEX(Sales!$D$5:$ABF$18,MATCH(UsagePerHour!$B62,Sales!$C$5:$C$18,0),MATCH(UsagePerHour!VQ$4,Sales!$D$3:$ABF$3,0))/VQ$2*INDEX(Usage!$D$5:$ABF$11,MATCH(UsagePerHour!$B$52,Usage!$C$5:$C$11,0),MATCH(UsagePerHour!VQ$4,Usage!$D$3:$ABF$3,0)),"")</f>
        <v/>
      </c>
      <c r="VR62" s="6" t="str">
        <f>IFERROR(INDEX(Sales!$D$5:$ABF$18,MATCH(UsagePerHour!$B62,Sales!$C$5:$C$18,0),MATCH(UsagePerHour!VR$4,Sales!$D$3:$ABF$3,0))/VR$2*INDEX(Usage!$D$5:$ABF$11,MATCH(UsagePerHour!$B$52,Usage!$C$5:$C$11,0),MATCH(UsagePerHour!VR$4,Usage!$D$3:$ABF$3,0)),"")</f>
        <v/>
      </c>
      <c r="VS62" s="6" t="str">
        <f>IFERROR(INDEX(Sales!$D$5:$ABF$18,MATCH(UsagePerHour!$B62,Sales!$C$5:$C$18,0),MATCH(UsagePerHour!VS$4,Sales!$D$3:$ABF$3,0))/VS$2*INDEX(Usage!$D$5:$ABF$11,MATCH(UsagePerHour!$B$52,Usage!$C$5:$C$11,0),MATCH(UsagePerHour!VS$4,Usage!$D$3:$ABF$3,0)),"")</f>
        <v/>
      </c>
      <c r="VT62" s="6" t="str">
        <f>IFERROR(INDEX(Sales!$D$5:$ABF$18,MATCH(UsagePerHour!$B62,Sales!$C$5:$C$18,0),MATCH(UsagePerHour!VT$4,Sales!$D$3:$ABF$3,0))/VT$2*INDEX(Usage!$D$5:$ABF$11,MATCH(UsagePerHour!$B$52,Usage!$C$5:$C$11,0),MATCH(UsagePerHour!VT$4,Usage!$D$3:$ABF$3,0)),"")</f>
        <v/>
      </c>
      <c r="VU62" s="6" t="str">
        <f>IFERROR(INDEX(Sales!$D$5:$ABF$18,MATCH(UsagePerHour!$B62,Sales!$C$5:$C$18,0),MATCH(UsagePerHour!VU$4,Sales!$D$3:$ABF$3,0))/VU$2*INDEX(Usage!$D$5:$ABF$11,MATCH(UsagePerHour!$B$52,Usage!$C$5:$C$11,0),MATCH(UsagePerHour!VU$4,Usage!$D$3:$ABF$3,0)),"")</f>
        <v/>
      </c>
      <c r="VV62" s="6" t="str">
        <f>IFERROR(INDEX(Sales!$D$5:$ABF$18,MATCH(UsagePerHour!$B62,Sales!$C$5:$C$18,0),MATCH(UsagePerHour!VV$4,Sales!$D$3:$ABF$3,0))/VV$2*INDEX(Usage!$D$5:$ABF$11,MATCH(UsagePerHour!$B$52,Usage!$C$5:$C$11,0),MATCH(UsagePerHour!VV$4,Usage!$D$3:$ABF$3,0)),"")</f>
        <v/>
      </c>
      <c r="VW62" s="6" t="str">
        <f>IFERROR(INDEX(Sales!$D$5:$ABF$18,MATCH(UsagePerHour!$B62,Sales!$C$5:$C$18,0),MATCH(UsagePerHour!VW$4,Sales!$D$3:$ABF$3,0))/VW$2*INDEX(Usage!$D$5:$ABF$11,MATCH(UsagePerHour!$B$52,Usage!$C$5:$C$11,0),MATCH(UsagePerHour!VW$4,Usage!$D$3:$ABF$3,0)),"")</f>
        <v/>
      </c>
      <c r="VX62" s="6" t="str">
        <f>IFERROR(INDEX(Sales!$D$5:$ABF$18,MATCH(UsagePerHour!$B62,Sales!$C$5:$C$18,0),MATCH(UsagePerHour!VX$4,Sales!$D$3:$ABF$3,0))/VX$2*INDEX(Usage!$D$5:$ABF$11,MATCH(UsagePerHour!$B$52,Usage!$C$5:$C$11,0),MATCH(UsagePerHour!VX$4,Usage!$D$3:$ABF$3,0)),"")</f>
        <v/>
      </c>
      <c r="VY62" s="6" t="str">
        <f>IFERROR(INDEX(Sales!$D$5:$ABF$18,MATCH(UsagePerHour!$B62,Sales!$C$5:$C$18,0),MATCH(UsagePerHour!VY$4,Sales!$D$3:$ABF$3,0))/VY$2*INDEX(Usage!$D$5:$ABF$11,MATCH(UsagePerHour!$B$52,Usage!$C$5:$C$11,0),MATCH(UsagePerHour!VY$4,Usage!$D$3:$ABF$3,0)),"")</f>
        <v/>
      </c>
      <c r="VZ62" s="6" t="str">
        <f>IFERROR(INDEX(Sales!$D$5:$ABF$18,MATCH(UsagePerHour!$B62,Sales!$C$5:$C$18,0),MATCH(UsagePerHour!VZ$4,Sales!$D$3:$ABF$3,0))/VZ$2*INDEX(Usage!$D$5:$ABF$11,MATCH(UsagePerHour!$B$52,Usage!$C$5:$C$11,0),MATCH(UsagePerHour!VZ$4,Usage!$D$3:$ABF$3,0)),"")</f>
        <v/>
      </c>
      <c r="WA62" s="6" t="str">
        <f>IFERROR(INDEX(Sales!$D$5:$ABF$18,MATCH(UsagePerHour!$B62,Sales!$C$5:$C$18,0),MATCH(UsagePerHour!WA$4,Sales!$D$3:$ABF$3,0))/WA$2*INDEX(Usage!$D$5:$ABF$11,MATCH(UsagePerHour!$B$52,Usage!$C$5:$C$11,0),MATCH(UsagePerHour!WA$4,Usage!$D$3:$ABF$3,0)),"")</f>
        <v/>
      </c>
      <c r="WB62" s="6" t="str">
        <f>IFERROR(INDEX(Sales!$D$5:$ABF$18,MATCH(UsagePerHour!$B62,Sales!$C$5:$C$18,0),MATCH(UsagePerHour!WB$4,Sales!$D$3:$ABF$3,0))/WB$2*INDEX(Usage!$D$5:$ABF$11,MATCH(UsagePerHour!$B$52,Usage!$C$5:$C$11,0),MATCH(UsagePerHour!WB$4,Usage!$D$3:$ABF$3,0)),"")</f>
        <v/>
      </c>
      <c r="WC62" s="6" t="str">
        <f>IFERROR(INDEX(Sales!$D$5:$ABF$18,MATCH(UsagePerHour!$B62,Sales!$C$5:$C$18,0),MATCH(UsagePerHour!WC$4,Sales!$D$3:$ABF$3,0))/WC$2*INDEX(Usage!$D$5:$ABF$11,MATCH(UsagePerHour!$B$52,Usage!$C$5:$C$11,0),MATCH(UsagePerHour!WC$4,Usage!$D$3:$ABF$3,0)),"")</f>
        <v/>
      </c>
      <c r="WD62" s="6" t="str">
        <f>IFERROR(INDEX(Sales!$D$5:$ABF$18,MATCH(UsagePerHour!$B62,Sales!$C$5:$C$18,0),MATCH(UsagePerHour!WD$4,Sales!$D$3:$ABF$3,0))/WD$2*INDEX(Usage!$D$5:$ABF$11,MATCH(UsagePerHour!$B$52,Usage!$C$5:$C$11,0),MATCH(UsagePerHour!WD$4,Usage!$D$3:$ABF$3,0)),"")</f>
        <v/>
      </c>
      <c r="WE62" s="6" t="str">
        <f>IFERROR(INDEX(Sales!$D$5:$ABF$18,MATCH(UsagePerHour!$B62,Sales!$C$5:$C$18,0),MATCH(UsagePerHour!WE$4,Sales!$D$3:$ABF$3,0))/WE$2*INDEX(Usage!$D$5:$ABF$11,MATCH(UsagePerHour!$B$52,Usage!$C$5:$C$11,0),MATCH(UsagePerHour!WE$4,Usage!$D$3:$ABF$3,0)),"")</f>
        <v/>
      </c>
      <c r="WF62" s="6" t="str">
        <f>IFERROR(INDEX(Sales!$D$5:$ABF$18,MATCH(UsagePerHour!$B62,Sales!$C$5:$C$18,0),MATCH(UsagePerHour!WF$4,Sales!$D$3:$ABF$3,0))/WF$2*INDEX(Usage!$D$5:$ABF$11,MATCH(UsagePerHour!$B$52,Usage!$C$5:$C$11,0),MATCH(UsagePerHour!WF$4,Usage!$D$3:$ABF$3,0)),"")</f>
        <v/>
      </c>
      <c r="WG62" s="6" t="str">
        <f>IFERROR(INDEX(Sales!$D$5:$ABF$18,MATCH(UsagePerHour!$B62,Sales!$C$5:$C$18,0),MATCH(UsagePerHour!WG$4,Sales!$D$3:$ABF$3,0))/WG$2*INDEX(Usage!$D$5:$ABF$11,MATCH(UsagePerHour!$B$52,Usage!$C$5:$C$11,0),MATCH(UsagePerHour!WG$4,Usage!$D$3:$ABF$3,0)),"")</f>
        <v/>
      </c>
      <c r="WH62" s="6" t="str">
        <f>IFERROR(INDEX(Sales!$D$5:$ABF$18,MATCH(UsagePerHour!$B62,Sales!$C$5:$C$18,0),MATCH(UsagePerHour!WH$4,Sales!$D$3:$ABF$3,0))/WH$2*INDEX(Usage!$D$5:$ABF$11,MATCH(UsagePerHour!$B$52,Usage!$C$5:$C$11,0),MATCH(UsagePerHour!WH$4,Usage!$D$3:$ABF$3,0)),"")</f>
        <v/>
      </c>
      <c r="WI62" s="6" t="str">
        <f>IFERROR(INDEX(Sales!$D$5:$ABF$18,MATCH(UsagePerHour!$B62,Sales!$C$5:$C$18,0),MATCH(UsagePerHour!WI$4,Sales!$D$3:$ABF$3,0))/WI$2*INDEX(Usage!$D$5:$ABF$11,MATCH(UsagePerHour!$B$52,Usage!$C$5:$C$11,0),MATCH(UsagePerHour!WI$4,Usage!$D$3:$ABF$3,0)),"")</f>
        <v/>
      </c>
      <c r="WJ62" s="6" t="str">
        <f>IFERROR(INDEX(Sales!$D$5:$ABF$18,MATCH(UsagePerHour!$B62,Sales!$C$5:$C$18,0),MATCH(UsagePerHour!WJ$4,Sales!$D$3:$ABF$3,0))/WJ$2*INDEX(Usage!$D$5:$ABF$11,MATCH(UsagePerHour!$B$52,Usage!$C$5:$C$11,0),MATCH(UsagePerHour!WJ$4,Usage!$D$3:$ABF$3,0)),"")</f>
        <v/>
      </c>
      <c r="WK62" s="6" t="str">
        <f>IFERROR(INDEX(Sales!$D$5:$ABF$18,MATCH(UsagePerHour!$B62,Sales!$C$5:$C$18,0),MATCH(UsagePerHour!WK$4,Sales!$D$3:$ABF$3,0))/WK$2*INDEX(Usage!$D$5:$ABF$11,MATCH(UsagePerHour!$B$52,Usage!$C$5:$C$11,0),MATCH(UsagePerHour!WK$4,Usage!$D$3:$ABF$3,0)),"")</f>
        <v/>
      </c>
      <c r="WL62" s="6" t="str">
        <f>IFERROR(INDEX(Sales!$D$5:$ABF$18,MATCH(UsagePerHour!$B62,Sales!$C$5:$C$18,0),MATCH(UsagePerHour!WL$4,Sales!$D$3:$ABF$3,0))/WL$2*INDEX(Usage!$D$5:$ABF$11,MATCH(UsagePerHour!$B$52,Usage!$C$5:$C$11,0),MATCH(UsagePerHour!WL$4,Usage!$D$3:$ABF$3,0)),"")</f>
        <v/>
      </c>
      <c r="WM62" s="6" t="str">
        <f>IFERROR(INDEX(Sales!$D$5:$ABF$18,MATCH(UsagePerHour!$B62,Sales!$C$5:$C$18,0),MATCH(UsagePerHour!WM$4,Sales!$D$3:$ABF$3,0))/WM$2*INDEX(Usage!$D$5:$ABF$11,MATCH(UsagePerHour!$B$52,Usage!$C$5:$C$11,0),MATCH(UsagePerHour!WM$4,Usage!$D$3:$ABF$3,0)),"")</f>
        <v/>
      </c>
      <c r="WN62" s="6" t="str">
        <f>IFERROR(INDEX(Sales!$D$5:$ABF$18,MATCH(UsagePerHour!$B62,Sales!$C$5:$C$18,0),MATCH(UsagePerHour!WN$4,Sales!$D$3:$ABF$3,0))/WN$2*INDEX(Usage!$D$5:$ABF$11,MATCH(UsagePerHour!$B$52,Usage!$C$5:$C$11,0),MATCH(UsagePerHour!WN$4,Usage!$D$3:$ABF$3,0)),"")</f>
        <v/>
      </c>
      <c r="WO62" s="6" t="str">
        <f>IFERROR(INDEX(Sales!$D$5:$ABF$18,MATCH(UsagePerHour!$B62,Sales!$C$5:$C$18,0),MATCH(UsagePerHour!WO$4,Sales!$D$3:$ABF$3,0))/WO$2*INDEX(Usage!$D$5:$ABF$11,MATCH(UsagePerHour!$B$52,Usage!$C$5:$C$11,0),MATCH(UsagePerHour!WO$4,Usage!$D$3:$ABF$3,0)),"")</f>
        <v/>
      </c>
      <c r="WP62" s="6" t="str">
        <f>IFERROR(INDEX(Sales!$D$5:$ABF$18,MATCH(UsagePerHour!$B62,Sales!$C$5:$C$18,0),MATCH(UsagePerHour!WP$4,Sales!$D$3:$ABF$3,0))/WP$2*INDEX(Usage!$D$5:$ABF$11,MATCH(UsagePerHour!$B$52,Usage!$C$5:$C$11,0),MATCH(UsagePerHour!WP$4,Usage!$D$3:$ABF$3,0)),"")</f>
        <v/>
      </c>
      <c r="WQ62" s="6" t="str">
        <f>IFERROR(INDEX(Sales!$D$5:$ABF$18,MATCH(UsagePerHour!$B62,Sales!$C$5:$C$18,0),MATCH(UsagePerHour!WQ$4,Sales!$D$3:$ABF$3,0))/WQ$2*INDEX(Usage!$D$5:$ABF$11,MATCH(UsagePerHour!$B$52,Usage!$C$5:$C$11,0),MATCH(UsagePerHour!WQ$4,Usage!$D$3:$ABF$3,0)),"")</f>
        <v/>
      </c>
      <c r="WR62" s="6" t="str">
        <f>IFERROR(INDEX(Sales!$D$5:$ABF$18,MATCH(UsagePerHour!$B62,Sales!$C$5:$C$18,0),MATCH(UsagePerHour!WR$4,Sales!$D$3:$ABF$3,0))/WR$2*INDEX(Usage!$D$5:$ABF$11,MATCH(UsagePerHour!$B$52,Usage!$C$5:$C$11,0),MATCH(UsagePerHour!WR$4,Usage!$D$3:$ABF$3,0)),"")</f>
        <v/>
      </c>
      <c r="WS62" s="6" t="str">
        <f>IFERROR(INDEX(Sales!$D$5:$ABF$18,MATCH(UsagePerHour!$B62,Sales!$C$5:$C$18,0),MATCH(UsagePerHour!WS$4,Sales!$D$3:$ABF$3,0))/WS$2*INDEX(Usage!$D$5:$ABF$11,MATCH(UsagePerHour!$B$52,Usage!$C$5:$C$11,0),MATCH(UsagePerHour!WS$4,Usage!$D$3:$ABF$3,0)),"")</f>
        <v/>
      </c>
      <c r="WT62" s="6" t="str">
        <f>IFERROR(INDEX(Sales!$D$5:$ABF$18,MATCH(UsagePerHour!$B62,Sales!$C$5:$C$18,0),MATCH(UsagePerHour!WT$4,Sales!$D$3:$ABF$3,0))/WT$2*INDEX(Usage!$D$5:$ABF$11,MATCH(UsagePerHour!$B$52,Usage!$C$5:$C$11,0),MATCH(UsagePerHour!WT$4,Usage!$D$3:$ABF$3,0)),"")</f>
        <v/>
      </c>
      <c r="WU62" s="6" t="str">
        <f>IFERROR(INDEX(Sales!$D$5:$ABF$18,MATCH(UsagePerHour!$B62,Sales!$C$5:$C$18,0),MATCH(UsagePerHour!WU$4,Sales!$D$3:$ABF$3,0))/WU$2*INDEX(Usage!$D$5:$ABF$11,MATCH(UsagePerHour!$B$52,Usage!$C$5:$C$11,0),MATCH(UsagePerHour!WU$4,Usage!$D$3:$ABF$3,0)),"")</f>
        <v/>
      </c>
      <c r="WV62" s="6" t="str">
        <f>IFERROR(INDEX(Sales!$D$5:$ABF$18,MATCH(UsagePerHour!$B62,Sales!$C$5:$C$18,0),MATCH(UsagePerHour!WV$4,Sales!$D$3:$ABF$3,0))/WV$2*INDEX(Usage!$D$5:$ABF$11,MATCH(UsagePerHour!$B$52,Usage!$C$5:$C$11,0),MATCH(UsagePerHour!WV$4,Usage!$D$3:$ABF$3,0)),"")</f>
        <v/>
      </c>
      <c r="WW62" s="6" t="str">
        <f>IFERROR(INDEX(Sales!$D$5:$ABF$18,MATCH(UsagePerHour!$B62,Sales!$C$5:$C$18,0),MATCH(UsagePerHour!WW$4,Sales!$D$3:$ABF$3,0))/WW$2*INDEX(Usage!$D$5:$ABF$11,MATCH(UsagePerHour!$B$52,Usage!$C$5:$C$11,0),MATCH(UsagePerHour!WW$4,Usage!$D$3:$ABF$3,0)),"")</f>
        <v/>
      </c>
      <c r="WX62" s="6" t="str">
        <f>IFERROR(INDEX(Sales!$D$5:$ABF$18,MATCH(UsagePerHour!$B62,Sales!$C$5:$C$18,0),MATCH(UsagePerHour!WX$4,Sales!$D$3:$ABF$3,0))/WX$2*INDEX(Usage!$D$5:$ABF$11,MATCH(UsagePerHour!$B$52,Usage!$C$5:$C$11,0),MATCH(UsagePerHour!WX$4,Usage!$D$3:$ABF$3,0)),"")</f>
        <v/>
      </c>
      <c r="WY62" s="6" t="str">
        <f>IFERROR(INDEX(Sales!$D$5:$ABF$18,MATCH(UsagePerHour!$B62,Sales!$C$5:$C$18,0),MATCH(UsagePerHour!WY$4,Sales!$D$3:$ABF$3,0))/WY$2*INDEX(Usage!$D$5:$ABF$11,MATCH(UsagePerHour!$B$52,Usage!$C$5:$C$11,0),MATCH(UsagePerHour!WY$4,Usage!$D$3:$ABF$3,0)),"")</f>
        <v/>
      </c>
      <c r="WZ62" s="6" t="str">
        <f>IFERROR(INDEX(Sales!$D$5:$ABF$18,MATCH(UsagePerHour!$B62,Sales!$C$5:$C$18,0),MATCH(UsagePerHour!WZ$4,Sales!$D$3:$ABF$3,0))/WZ$2*INDEX(Usage!$D$5:$ABF$11,MATCH(UsagePerHour!$B$52,Usage!$C$5:$C$11,0),MATCH(UsagePerHour!WZ$4,Usage!$D$3:$ABF$3,0)),"")</f>
        <v/>
      </c>
      <c r="XA62" s="6" t="str">
        <f>IFERROR(INDEX(Sales!$D$5:$ABF$18,MATCH(UsagePerHour!$B62,Sales!$C$5:$C$18,0),MATCH(UsagePerHour!XA$4,Sales!$D$3:$ABF$3,0))/XA$2*INDEX(Usage!$D$5:$ABF$11,MATCH(UsagePerHour!$B$52,Usage!$C$5:$C$11,0),MATCH(UsagePerHour!XA$4,Usage!$D$3:$ABF$3,0)),"")</f>
        <v/>
      </c>
      <c r="XB62" s="6" t="str">
        <f>IFERROR(INDEX(Sales!$D$5:$ABF$18,MATCH(UsagePerHour!$B62,Sales!$C$5:$C$18,0),MATCH(UsagePerHour!XB$4,Sales!$D$3:$ABF$3,0))/XB$2*INDEX(Usage!$D$5:$ABF$11,MATCH(UsagePerHour!$B$52,Usage!$C$5:$C$11,0),MATCH(UsagePerHour!XB$4,Usage!$D$3:$ABF$3,0)),"")</f>
        <v/>
      </c>
      <c r="XC62" s="6" t="str">
        <f>IFERROR(INDEX(Sales!$D$5:$ABF$18,MATCH(UsagePerHour!$B62,Sales!$C$5:$C$18,0),MATCH(UsagePerHour!XC$4,Sales!$D$3:$ABF$3,0))/XC$2*INDEX(Usage!$D$5:$ABF$11,MATCH(UsagePerHour!$B$52,Usage!$C$5:$C$11,0),MATCH(UsagePerHour!XC$4,Usage!$D$3:$ABF$3,0)),"")</f>
        <v/>
      </c>
      <c r="XD62" s="6" t="str">
        <f>IFERROR(INDEX(Sales!$D$5:$ABF$18,MATCH(UsagePerHour!$B62,Sales!$C$5:$C$18,0),MATCH(UsagePerHour!XD$4,Sales!$D$3:$ABF$3,0))/XD$2*INDEX(Usage!$D$5:$ABF$11,MATCH(UsagePerHour!$B$52,Usage!$C$5:$C$11,0),MATCH(UsagePerHour!XD$4,Usage!$D$3:$ABF$3,0)),"")</f>
        <v/>
      </c>
      <c r="XE62" s="6" t="str">
        <f>IFERROR(INDEX(Sales!$D$5:$ABF$18,MATCH(UsagePerHour!$B62,Sales!$C$5:$C$18,0),MATCH(UsagePerHour!XE$4,Sales!$D$3:$ABF$3,0))/XE$2*INDEX(Usage!$D$5:$ABF$11,MATCH(UsagePerHour!$B$52,Usage!$C$5:$C$11,0),MATCH(UsagePerHour!XE$4,Usage!$D$3:$ABF$3,0)),"")</f>
        <v/>
      </c>
      <c r="XF62" s="6" t="str">
        <f>IFERROR(INDEX(Sales!$D$5:$ABF$18,MATCH(UsagePerHour!$B62,Sales!$C$5:$C$18,0),MATCH(UsagePerHour!XF$4,Sales!$D$3:$ABF$3,0))/XF$2*INDEX(Usage!$D$5:$ABF$11,MATCH(UsagePerHour!$B$52,Usage!$C$5:$C$11,0),MATCH(UsagePerHour!XF$4,Usage!$D$3:$ABF$3,0)),"")</f>
        <v/>
      </c>
      <c r="XG62" s="6" t="str">
        <f>IFERROR(INDEX(Sales!$D$5:$ABF$18,MATCH(UsagePerHour!$B62,Sales!$C$5:$C$18,0),MATCH(UsagePerHour!XG$4,Sales!$D$3:$ABF$3,0))/XG$2*INDEX(Usage!$D$5:$ABF$11,MATCH(UsagePerHour!$B$52,Usage!$C$5:$C$11,0),MATCH(UsagePerHour!XG$4,Usage!$D$3:$ABF$3,0)),"")</f>
        <v/>
      </c>
      <c r="XH62" s="6" t="str">
        <f>IFERROR(INDEX(Sales!$D$5:$ABF$18,MATCH(UsagePerHour!$B62,Sales!$C$5:$C$18,0),MATCH(UsagePerHour!XH$4,Sales!$D$3:$ABF$3,0))/XH$2*INDEX(Usage!$D$5:$ABF$11,MATCH(UsagePerHour!$B$52,Usage!$C$5:$C$11,0),MATCH(UsagePerHour!XH$4,Usage!$D$3:$ABF$3,0)),"")</f>
        <v/>
      </c>
      <c r="XI62" s="6" t="str">
        <f>IFERROR(INDEX(Sales!$D$5:$ABF$18,MATCH(UsagePerHour!$B62,Sales!$C$5:$C$18,0),MATCH(UsagePerHour!XI$4,Sales!$D$3:$ABF$3,0))/XI$2*INDEX(Usage!$D$5:$ABF$11,MATCH(UsagePerHour!$B$52,Usage!$C$5:$C$11,0),MATCH(UsagePerHour!XI$4,Usage!$D$3:$ABF$3,0)),"")</f>
        <v/>
      </c>
      <c r="XJ62" s="6" t="str">
        <f>IFERROR(INDEX(Sales!$D$5:$ABF$18,MATCH(UsagePerHour!$B62,Sales!$C$5:$C$18,0),MATCH(UsagePerHour!XJ$4,Sales!$D$3:$ABF$3,0))/XJ$2*INDEX(Usage!$D$5:$ABF$11,MATCH(UsagePerHour!$B$52,Usage!$C$5:$C$11,0),MATCH(UsagePerHour!XJ$4,Usage!$D$3:$ABF$3,0)),"")</f>
        <v/>
      </c>
      <c r="XK62" s="6" t="str">
        <f>IFERROR(INDEX(Sales!$D$5:$ABF$18,MATCH(UsagePerHour!$B62,Sales!$C$5:$C$18,0),MATCH(UsagePerHour!XK$4,Sales!$D$3:$ABF$3,0))/XK$2*INDEX(Usage!$D$5:$ABF$11,MATCH(UsagePerHour!$B$52,Usage!$C$5:$C$11,0),MATCH(UsagePerHour!XK$4,Usage!$D$3:$ABF$3,0)),"")</f>
        <v/>
      </c>
      <c r="XL62" s="6" t="str">
        <f>IFERROR(INDEX(Sales!$D$5:$ABF$18,MATCH(UsagePerHour!$B62,Sales!$C$5:$C$18,0),MATCH(UsagePerHour!XL$4,Sales!$D$3:$ABF$3,0))/XL$2*INDEX(Usage!$D$5:$ABF$11,MATCH(UsagePerHour!$B$52,Usage!$C$5:$C$11,0),MATCH(UsagePerHour!XL$4,Usage!$D$3:$ABF$3,0)),"")</f>
        <v/>
      </c>
      <c r="XM62" s="6" t="str">
        <f>IFERROR(INDEX(Sales!$D$5:$ABF$18,MATCH(UsagePerHour!$B62,Sales!$C$5:$C$18,0),MATCH(UsagePerHour!XM$4,Sales!$D$3:$ABF$3,0))/XM$2*INDEX(Usage!$D$5:$ABF$11,MATCH(UsagePerHour!$B$52,Usage!$C$5:$C$11,0),MATCH(UsagePerHour!XM$4,Usage!$D$3:$ABF$3,0)),"")</f>
        <v/>
      </c>
      <c r="XN62" s="6" t="str">
        <f>IFERROR(INDEX(Sales!$D$5:$ABF$18,MATCH(UsagePerHour!$B62,Sales!$C$5:$C$18,0),MATCH(UsagePerHour!XN$4,Sales!$D$3:$ABF$3,0))/XN$2*INDEX(Usage!$D$5:$ABF$11,MATCH(UsagePerHour!$B$52,Usage!$C$5:$C$11,0),MATCH(UsagePerHour!XN$4,Usage!$D$3:$ABF$3,0)),"")</f>
        <v/>
      </c>
      <c r="XO62" s="6" t="str">
        <f>IFERROR(INDEX(Sales!$D$5:$ABF$18,MATCH(UsagePerHour!$B62,Sales!$C$5:$C$18,0),MATCH(UsagePerHour!XO$4,Sales!$D$3:$ABF$3,0))/XO$2*INDEX(Usage!$D$5:$ABF$11,MATCH(UsagePerHour!$B$52,Usage!$C$5:$C$11,0),MATCH(UsagePerHour!XO$4,Usage!$D$3:$ABF$3,0)),"")</f>
        <v/>
      </c>
      <c r="XP62" s="6" t="str">
        <f>IFERROR(INDEX(Sales!$D$5:$ABF$18,MATCH(UsagePerHour!$B62,Sales!$C$5:$C$18,0),MATCH(UsagePerHour!XP$4,Sales!$D$3:$ABF$3,0))/XP$2*INDEX(Usage!$D$5:$ABF$11,MATCH(UsagePerHour!$B$52,Usage!$C$5:$C$11,0),MATCH(UsagePerHour!XP$4,Usage!$D$3:$ABF$3,0)),"")</f>
        <v/>
      </c>
      <c r="XQ62" s="6" t="str">
        <f>IFERROR(INDEX(Sales!$D$5:$ABF$18,MATCH(UsagePerHour!$B62,Sales!$C$5:$C$18,0),MATCH(UsagePerHour!XQ$4,Sales!$D$3:$ABF$3,0))/XQ$2*INDEX(Usage!$D$5:$ABF$11,MATCH(UsagePerHour!$B$52,Usage!$C$5:$C$11,0),MATCH(UsagePerHour!XQ$4,Usage!$D$3:$ABF$3,0)),"")</f>
        <v/>
      </c>
      <c r="XR62" s="6" t="str">
        <f>IFERROR(INDEX(Sales!$D$5:$ABF$18,MATCH(UsagePerHour!$B62,Sales!$C$5:$C$18,0),MATCH(UsagePerHour!XR$4,Sales!$D$3:$ABF$3,0))/XR$2*INDEX(Usage!$D$5:$ABF$11,MATCH(UsagePerHour!$B$52,Usage!$C$5:$C$11,0),MATCH(UsagePerHour!XR$4,Usage!$D$3:$ABF$3,0)),"")</f>
        <v/>
      </c>
      <c r="XS62" s="6" t="str">
        <f>IFERROR(INDEX(Sales!$D$5:$ABF$18,MATCH(UsagePerHour!$B62,Sales!$C$5:$C$18,0),MATCH(UsagePerHour!XS$4,Sales!$D$3:$ABF$3,0))/XS$2*INDEX(Usage!$D$5:$ABF$11,MATCH(UsagePerHour!$B$52,Usage!$C$5:$C$11,0),MATCH(UsagePerHour!XS$4,Usage!$D$3:$ABF$3,0)),"")</f>
        <v/>
      </c>
      <c r="XT62" s="6" t="str">
        <f>IFERROR(INDEX(Sales!$D$5:$ABF$18,MATCH(UsagePerHour!$B62,Sales!$C$5:$C$18,0),MATCH(UsagePerHour!XT$4,Sales!$D$3:$ABF$3,0))/XT$2*INDEX(Usage!$D$5:$ABF$11,MATCH(UsagePerHour!$B$52,Usage!$C$5:$C$11,0),MATCH(UsagePerHour!XT$4,Usage!$D$3:$ABF$3,0)),"")</f>
        <v/>
      </c>
      <c r="XU62" s="6" t="str">
        <f>IFERROR(INDEX(Sales!$D$5:$ABF$18,MATCH(UsagePerHour!$B62,Sales!$C$5:$C$18,0),MATCH(UsagePerHour!XU$4,Sales!$D$3:$ABF$3,0))/XU$2*INDEX(Usage!$D$5:$ABF$11,MATCH(UsagePerHour!$B$52,Usage!$C$5:$C$11,0),MATCH(UsagePerHour!XU$4,Usage!$D$3:$ABF$3,0)),"")</f>
        <v/>
      </c>
      <c r="XV62" s="6" t="str">
        <f>IFERROR(INDEX(Sales!$D$5:$ABF$18,MATCH(UsagePerHour!$B62,Sales!$C$5:$C$18,0),MATCH(UsagePerHour!XV$4,Sales!$D$3:$ABF$3,0))/XV$2*INDEX(Usage!$D$5:$ABF$11,MATCH(UsagePerHour!$B$52,Usage!$C$5:$C$11,0),MATCH(UsagePerHour!XV$4,Usage!$D$3:$ABF$3,0)),"")</f>
        <v/>
      </c>
      <c r="XW62" s="6" t="str">
        <f>IFERROR(INDEX(Sales!$D$5:$ABF$18,MATCH(UsagePerHour!$B62,Sales!$C$5:$C$18,0),MATCH(UsagePerHour!XW$4,Sales!$D$3:$ABF$3,0))/XW$2*INDEX(Usage!$D$5:$ABF$11,MATCH(UsagePerHour!$B$52,Usage!$C$5:$C$11,0),MATCH(UsagePerHour!XW$4,Usage!$D$3:$ABF$3,0)),"")</f>
        <v/>
      </c>
      <c r="XX62" s="6" t="str">
        <f>IFERROR(INDEX(Sales!$D$5:$ABF$18,MATCH(UsagePerHour!$B62,Sales!$C$5:$C$18,0),MATCH(UsagePerHour!XX$4,Sales!$D$3:$ABF$3,0))/XX$2*INDEX(Usage!$D$5:$ABF$11,MATCH(UsagePerHour!$B$52,Usage!$C$5:$C$11,0),MATCH(UsagePerHour!XX$4,Usage!$D$3:$ABF$3,0)),"")</f>
        <v/>
      </c>
      <c r="XY62" s="6" t="str">
        <f>IFERROR(INDEX(Sales!$D$5:$ABF$18,MATCH(UsagePerHour!$B62,Sales!$C$5:$C$18,0),MATCH(UsagePerHour!XY$4,Sales!$D$3:$ABF$3,0))/XY$2*INDEX(Usage!$D$5:$ABF$11,MATCH(UsagePerHour!$B$52,Usage!$C$5:$C$11,0),MATCH(UsagePerHour!XY$4,Usage!$D$3:$ABF$3,0)),"")</f>
        <v/>
      </c>
      <c r="XZ62" s="6" t="str">
        <f>IFERROR(INDEX(Sales!$D$5:$ABF$18,MATCH(UsagePerHour!$B62,Sales!$C$5:$C$18,0),MATCH(UsagePerHour!XZ$4,Sales!$D$3:$ABF$3,0))/XZ$2*INDEX(Usage!$D$5:$ABF$11,MATCH(UsagePerHour!$B$52,Usage!$C$5:$C$11,0),MATCH(UsagePerHour!XZ$4,Usage!$D$3:$ABF$3,0)),"")</f>
        <v/>
      </c>
      <c r="YA62" s="6" t="str">
        <f>IFERROR(INDEX(Sales!$D$5:$ABF$18,MATCH(UsagePerHour!$B62,Sales!$C$5:$C$18,0),MATCH(UsagePerHour!YA$4,Sales!$D$3:$ABF$3,0))/YA$2*INDEX(Usage!$D$5:$ABF$11,MATCH(UsagePerHour!$B$52,Usage!$C$5:$C$11,0),MATCH(UsagePerHour!YA$4,Usage!$D$3:$ABF$3,0)),"")</f>
        <v/>
      </c>
      <c r="YB62" s="6" t="str">
        <f>IFERROR(INDEX(Sales!$D$5:$ABF$18,MATCH(UsagePerHour!$B62,Sales!$C$5:$C$18,0),MATCH(UsagePerHour!YB$4,Sales!$D$3:$ABF$3,0))/YB$2*INDEX(Usage!$D$5:$ABF$11,MATCH(UsagePerHour!$B$52,Usage!$C$5:$C$11,0),MATCH(UsagePerHour!YB$4,Usage!$D$3:$ABF$3,0)),"")</f>
        <v/>
      </c>
      <c r="YC62" s="6" t="str">
        <f>IFERROR(INDEX(Sales!$D$5:$ABF$18,MATCH(UsagePerHour!$B62,Sales!$C$5:$C$18,0),MATCH(UsagePerHour!YC$4,Sales!$D$3:$ABF$3,0))/YC$2*INDEX(Usage!$D$5:$ABF$11,MATCH(UsagePerHour!$B$52,Usage!$C$5:$C$11,0),MATCH(UsagePerHour!YC$4,Usage!$D$3:$ABF$3,0)),"")</f>
        <v/>
      </c>
      <c r="YD62" s="6" t="str">
        <f>IFERROR(INDEX(Sales!$D$5:$ABF$18,MATCH(UsagePerHour!$B62,Sales!$C$5:$C$18,0),MATCH(UsagePerHour!YD$4,Sales!$D$3:$ABF$3,0))/YD$2*INDEX(Usage!$D$5:$ABF$11,MATCH(UsagePerHour!$B$52,Usage!$C$5:$C$11,0),MATCH(UsagePerHour!YD$4,Usage!$D$3:$ABF$3,0)),"")</f>
        <v/>
      </c>
      <c r="YE62" s="6" t="str">
        <f>IFERROR(INDEX(Sales!$D$5:$ABF$18,MATCH(UsagePerHour!$B62,Sales!$C$5:$C$18,0),MATCH(UsagePerHour!YE$4,Sales!$D$3:$ABF$3,0))/YE$2*INDEX(Usage!$D$5:$ABF$11,MATCH(UsagePerHour!$B$52,Usage!$C$5:$C$11,0),MATCH(UsagePerHour!YE$4,Usage!$D$3:$ABF$3,0)),"")</f>
        <v/>
      </c>
      <c r="YF62" s="6" t="str">
        <f>IFERROR(INDEX(Sales!$D$5:$ABF$18,MATCH(UsagePerHour!$B62,Sales!$C$5:$C$18,0),MATCH(UsagePerHour!YF$4,Sales!$D$3:$ABF$3,0))/YF$2*INDEX(Usage!$D$5:$ABF$11,MATCH(UsagePerHour!$B$52,Usage!$C$5:$C$11,0),MATCH(UsagePerHour!YF$4,Usage!$D$3:$ABF$3,0)),"")</f>
        <v/>
      </c>
      <c r="YG62" s="6" t="str">
        <f>IFERROR(INDEX(Sales!$D$5:$ABF$18,MATCH(UsagePerHour!$B62,Sales!$C$5:$C$18,0),MATCH(UsagePerHour!YG$4,Sales!$D$3:$ABF$3,0))/YG$2*INDEX(Usage!$D$5:$ABF$11,MATCH(UsagePerHour!$B$52,Usage!$C$5:$C$11,0),MATCH(UsagePerHour!YG$4,Usage!$D$3:$ABF$3,0)),"")</f>
        <v/>
      </c>
      <c r="YH62" s="6" t="str">
        <f>IFERROR(INDEX(Sales!$D$5:$ABF$18,MATCH(UsagePerHour!$B62,Sales!$C$5:$C$18,0),MATCH(UsagePerHour!YH$4,Sales!$D$3:$ABF$3,0))/YH$2*INDEX(Usage!$D$5:$ABF$11,MATCH(UsagePerHour!$B$52,Usage!$C$5:$C$11,0),MATCH(UsagePerHour!YH$4,Usage!$D$3:$ABF$3,0)),"")</f>
        <v/>
      </c>
      <c r="YI62" s="6" t="str">
        <f>IFERROR(INDEX(Sales!$D$5:$ABF$18,MATCH(UsagePerHour!$B62,Sales!$C$5:$C$18,0),MATCH(UsagePerHour!YI$4,Sales!$D$3:$ABF$3,0))/YI$2*INDEX(Usage!$D$5:$ABF$11,MATCH(UsagePerHour!$B$52,Usage!$C$5:$C$11,0),MATCH(UsagePerHour!YI$4,Usage!$D$3:$ABF$3,0)),"")</f>
        <v/>
      </c>
      <c r="YJ62" s="6" t="str">
        <f>IFERROR(INDEX(Sales!$D$5:$ABF$18,MATCH(UsagePerHour!$B62,Sales!$C$5:$C$18,0),MATCH(UsagePerHour!YJ$4,Sales!$D$3:$ABF$3,0))/YJ$2*INDEX(Usage!$D$5:$ABF$11,MATCH(UsagePerHour!$B$52,Usage!$C$5:$C$11,0),MATCH(UsagePerHour!YJ$4,Usage!$D$3:$ABF$3,0)),"")</f>
        <v/>
      </c>
      <c r="YK62" s="6" t="str">
        <f>IFERROR(INDEX(Sales!$D$5:$ABF$18,MATCH(UsagePerHour!$B62,Sales!$C$5:$C$18,0),MATCH(UsagePerHour!YK$4,Sales!$D$3:$ABF$3,0))/YK$2*INDEX(Usage!$D$5:$ABF$11,MATCH(UsagePerHour!$B$52,Usage!$C$5:$C$11,0),MATCH(UsagePerHour!YK$4,Usage!$D$3:$ABF$3,0)),"")</f>
        <v/>
      </c>
      <c r="YL62" s="6" t="str">
        <f>IFERROR(INDEX(Sales!$D$5:$ABF$18,MATCH(UsagePerHour!$B62,Sales!$C$5:$C$18,0),MATCH(UsagePerHour!YL$4,Sales!$D$3:$ABF$3,0))/YL$2*INDEX(Usage!$D$5:$ABF$11,MATCH(UsagePerHour!$B$52,Usage!$C$5:$C$11,0),MATCH(UsagePerHour!YL$4,Usage!$D$3:$ABF$3,0)),"")</f>
        <v/>
      </c>
      <c r="YM62" s="6" t="str">
        <f>IFERROR(INDEX(Sales!$D$5:$ABF$18,MATCH(UsagePerHour!$B62,Sales!$C$5:$C$18,0),MATCH(UsagePerHour!YM$4,Sales!$D$3:$ABF$3,0))/YM$2*INDEX(Usage!$D$5:$ABF$11,MATCH(UsagePerHour!$B$52,Usage!$C$5:$C$11,0),MATCH(UsagePerHour!YM$4,Usage!$D$3:$ABF$3,0)),"")</f>
        <v/>
      </c>
      <c r="YN62" s="6" t="str">
        <f>IFERROR(INDEX(Sales!$D$5:$ABF$18,MATCH(UsagePerHour!$B62,Sales!$C$5:$C$18,0),MATCH(UsagePerHour!YN$4,Sales!$D$3:$ABF$3,0))/YN$2*INDEX(Usage!$D$5:$ABF$11,MATCH(UsagePerHour!$B$52,Usage!$C$5:$C$11,0),MATCH(UsagePerHour!YN$4,Usage!$D$3:$ABF$3,0)),"")</f>
        <v/>
      </c>
      <c r="YO62" s="6" t="str">
        <f>IFERROR(INDEX(Sales!$D$5:$ABF$18,MATCH(UsagePerHour!$B62,Sales!$C$5:$C$18,0),MATCH(UsagePerHour!YO$4,Sales!$D$3:$ABF$3,0))/YO$2*INDEX(Usage!$D$5:$ABF$11,MATCH(UsagePerHour!$B$52,Usage!$C$5:$C$11,0),MATCH(UsagePerHour!YO$4,Usage!$D$3:$ABF$3,0)),"")</f>
        <v/>
      </c>
      <c r="YP62" s="6" t="str">
        <f>IFERROR(INDEX(Sales!$D$5:$ABF$18,MATCH(UsagePerHour!$B62,Sales!$C$5:$C$18,0),MATCH(UsagePerHour!YP$4,Sales!$D$3:$ABF$3,0))/YP$2*INDEX(Usage!$D$5:$ABF$11,MATCH(UsagePerHour!$B$52,Usage!$C$5:$C$11,0),MATCH(UsagePerHour!YP$4,Usage!$D$3:$ABF$3,0)),"")</f>
        <v/>
      </c>
      <c r="YQ62" s="6" t="str">
        <f>IFERROR(INDEX(Sales!$D$5:$ABF$18,MATCH(UsagePerHour!$B62,Sales!$C$5:$C$18,0),MATCH(UsagePerHour!YQ$4,Sales!$D$3:$ABF$3,0))/YQ$2*INDEX(Usage!$D$5:$ABF$11,MATCH(UsagePerHour!$B$52,Usage!$C$5:$C$11,0),MATCH(UsagePerHour!YQ$4,Usage!$D$3:$ABF$3,0)),"")</f>
        <v/>
      </c>
      <c r="YR62" s="6" t="str">
        <f>IFERROR(INDEX(Sales!$D$5:$ABF$18,MATCH(UsagePerHour!$B62,Sales!$C$5:$C$18,0),MATCH(UsagePerHour!YR$4,Sales!$D$3:$ABF$3,0))/YR$2*INDEX(Usage!$D$5:$ABF$11,MATCH(UsagePerHour!$B$52,Usage!$C$5:$C$11,0),MATCH(UsagePerHour!YR$4,Usage!$D$3:$ABF$3,0)),"")</f>
        <v/>
      </c>
      <c r="YS62" s="6" t="str">
        <f>IFERROR(INDEX(Sales!$D$5:$ABF$18,MATCH(UsagePerHour!$B62,Sales!$C$5:$C$18,0),MATCH(UsagePerHour!YS$4,Sales!$D$3:$ABF$3,0))/YS$2*INDEX(Usage!$D$5:$ABF$11,MATCH(UsagePerHour!$B$52,Usage!$C$5:$C$11,0),MATCH(UsagePerHour!YS$4,Usage!$D$3:$ABF$3,0)),"")</f>
        <v/>
      </c>
      <c r="YT62" s="6" t="str">
        <f>IFERROR(INDEX(Sales!$D$5:$ABF$18,MATCH(UsagePerHour!$B62,Sales!$C$5:$C$18,0),MATCH(UsagePerHour!YT$4,Sales!$D$3:$ABF$3,0))/YT$2*INDEX(Usage!$D$5:$ABF$11,MATCH(UsagePerHour!$B$52,Usage!$C$5:$C$11,0),MATCH(UsagePerHour!YT$4,Usage!$D$3:$ABF$3,0)),"")</f>
        <v/>
      </c>
      <c r="YU62" s="6" t="str">
        <f>IFERROR(INDEX(Sales!$D$5:$ABF$18,MATCH(UsagePerHour!$B62,Sales!$C$5:$C$18,0),MATCH(UsagePerHour!YU$4,Sales!$D$3:$ABF$3,0))/YU$2*INDEX(Usage!$D$5:$ABF$11,MATCH(UsagePerHour!$B$52,Usage!$C$5:$C$11,0),MATCH(UsagePerHour!YU$4,Usage!$D$3:$ABF$3,0)),"")</f>
        <v/>
      </c>
      <c r="YV62" s="6" t="str">
        <f>IFERROR(INDEX(Sales!$D$5:$ABF$18,MATCH(UsagePerHour!$B62,Sales!$C$5:$C$18,0),MATCH(UsagePerHour!YV$4,Sales!$D$3:$ABF$3,0))/YV$2*INDEX(Usage!$D$5:$ABF$11,MATCH(UsagePerHour!$B$52,Usage!$C$5:$C$11,0),MATCH(UsagePerHour!YV$4,Usage!$D$3:$ABF$3,0)),"")</f>
        <v/>
      </c>
      <c r="YW62" s="6" t="str">
        <f>IFERROR(INDEX(Sales!$D$5:$ABF$18,MATCH(UsagePerHour!$B62,Sales!$C$5:$C$18,0),MATCH(UsagePerHour!YW$4,Sales!$D$3:$ABF$3,0))/YW$2*INDEX(Usage!$D$5:$ABF$11,MATCH(UsagePerHour!$B$52,Usage!$C$5:$C$11,0),MATCH(UsagePerHour!YW$4,Usage!$D$3:$ABF$3,0)),"")</f>
        <v/>
      </c>
      <c r="YX62" s="6" t="str">
        <f>IFERROR(INDEX(Sales!$D$5:$ABF$18,MATCH(UsagePerHour!$B62,Sales!$C$5:$C$18,0),MATCH(UsagePerHour!YX$4,Sales!$D$3:$ABF$3,0))/YX$2*INDEX(Usage!$D$5:$ABF$11,MATCH(UsagePerHour!$B$52,Usage!$C$5:$C$11,0),MATCH(UsagePerHour!YX$4,Usage!$D$3:$ABF$3,0)),"")</f>
        <v/>
      </c>
      <c r="YY62" s="6" t="str">
        <f>IFERROR(INDEX(Sales!$D$5:$ABF$18,MATCH(UsagePerHour!$B62,Sales!$C$5:$C$18,0),MATCH(UsagePerHour!YY$4,Sales!$D$3:$ABF$3,0))/YY$2*INDEX(Usage!$D$5:$ABF$11,MATCH(UsagePerHour!$B$52,Usage!$C$5:$C$11,0),MATCH(UsagePerHour!YY$4,Usage!$D$3:$ABF$3,0)),"")</f>
        <v/>
      </c>
      <c r="YZ62" s="6" t="str">
        <f>IFERROR(INDEX(Sales!$D$5:$ABF$18,MATCH(UsagePerHour!$B62,Sales!$C$5:$C$18,0),MATCH(UsagePerHour!YZ$4,Sales!$D$3:$ABF$3,0))/YZ$2*INDEX(Usage!$D$5:$ABF$11,MATCH(UsagePerHour!$B$52,Usage!$C$5:$C$11,0),MATCH(UsagePerHour!YZ$4,Usage!$D$3:$ABF$3,0)),"")</f>
        <v/>
      </c>
      <c r="ZA62" s="6" t="str">
        <f>IFERROR(INDEX(Sales!$D$5:$ABF$18,MATCH(UsagePerHour!$B62,Sales!$C$5:$C$18,0),MATCH(UsagePerHour!ZA$4,Sales!$D$3:$ABF$3,0))/ZA$2*INDEX(Usage!$D$5:$ABF$11,MATCH(UsagePerHour!$B$52,Usage!$C$5:$C$11,0),MATCH(UsagePerHour!ZA$4,Usage!$D$3:$ABF$3,0)),"")</f>
        <v/>
      </c>
      <c r="ZB62" s="6" t="str">
        <f>IFERROR(INDEX(Sales!$D$5:$ABF$18,MATCH(UsagePerHour!$B62,Sales!$C$5:$C$18,0),MATCH(UsagePerHour!ZB$4,Sales!$D$3:$ABF$3,0))/ZB$2*INDEX(Usage!$D$5:$ABF$11,MATCH(UsagePerHour!$B$52,Usage!$C$5:$C$11,0),MATCH(UsagePerHour!ZB$4,Usage!$D$3:$ABF$3,0)),"")</f>
        <v/>
      </c>
      <c r="ZC62" s="6" t="str">
        <f>IFERROR(INDEX(Sales!$D$5:$ABF$18,MATCH(UsagePerHour!$B62,Sales!$C$5:$C$18,0),MATCH(UsagePerHour!ZC$4,Sales!$D$3:$ABF$3,0))/ZC$2*INDEX(Usage!$D$5:$ABF$11,MATCH(UsagePerHour!$B$52,Usage!$C$5:$C$11,0),MATCH(UsagePerHour!ZC$4,Usage!$D$3:$ABF$3,0)),"")</f>
        <v/>
      </c>
      <c r="ZD62" s="6" t="str">
        <f>IFERROR(INDEX(Sales!$D$5:$ABF$18,MATCH(UsagePerHour!$B62,Sales!$C$5:$C$18,0),MATCH(UsagePerHour!ZD$4,Sales!$D$3:$ABF$3,0))/ZD$2*INDEX(Usage!$D$5:$ABF$11,MATCH(UsagePerHour!$B$52,Usage!$C$5:$C$11,0),MATCH(UsagePerHour!ZD$4,Usage!$D$3:$ABF$3,0)),"")</f>
        <v/>
      </c>
      <c r="ZE62" s="6" t="str">
        <f>IFERROR(INDEX(Sales!$D$5:$ABF$18,MATCH(UsagePerHour!$B62,Sales!$C$5:$C$18,0),MATCH(UsagePerHour!ZE$4,Sales!$D$3:$ABF$3,0))/ZE$2*INDEX(Usage!$D$5:$ABF$11,MATCH(UsagePerHour!$B$52,Usage!$C$5:$C$11,0),MATCH(UsagePerHour!ZE$4,Usage!$D$3:$ABF$3,0)),"")</f>
        <v/>
      </c>
      <c r="ZF62" s="6" t="str">
        <f>IFERROR(INDEX(Sales!$D$5:$ABF$18,MATCH(UsagePerHour!$B62,Sales!$C$5:$C$18,0),MATCH(UsagePerHour!ZF$4,Sales!$D$3:$ABF$3,0))/ZF$2*INDEX(Usage!$D$5:$ABF$11,MATCH(UsagePerHour!$B$52,Usage!$C$5:$C$11,0),MATCH(UsagePerHour!ZF$4,Usage!$D$3:$ABF$3,0)),"")</f>
        <v/>
      </c>
      <c r="ZG62" s="6" t="str">
        <f>IFERROR(INDEX(Sales!$D$5:$ABF$18,MATCH(UsagePerHour!$B62,Sales!$C$5:$C$18,0),MATCH(UsagePerHour!ZG$4,Sales!$D$3:$ABF$3,0))/ZG$2*INDEX(Usage!$D$5:$ABF$11,MATCH(UsagePerHour!$B$52,Usage!$C$5:$C$11,0),MATCH(UsagePerHour!ZG$4,Usage!$D$3:$ABF$3,0)),"")</f>
        <v/>
      </c>
      <c r="ZH62" s="6" t="str">
        <f>IFERROR(INDEX(Sales!$D$5:$ABF$18,MATCH(UsagePerHour!$B62,Sales!$C$5:$C$18,0),MATCH(UsagePerHour!ZH$4,Sales!$D$3:$ABF$3,0))/ZH$2*INDEX(Usage!$D$5:$ABF$11,MATCH(UsagePerHour!$B$52,Usage!$C$5:$C$11,0),MATCH(UsagePerHour!ZH$4,Usage!$D$3:$ABF$3,0)),"")</f>
        <v/>
      </c>
      <c r="ZI62" s="6" t="str">
        <f>IFERROR(INDEX(Sales!$D$5:$ABF$18,MATCH(UsagePerHour!$B62,Sales!$C$5:$C$18,0),MATCH(UsagePerHour!ZI$4,Sales!$D$3:$ABF$3,0))/ZI$2*INDEX(Usage!$D$5:$ABF$11,MATCH(UsagePerHour!$B$52,Usage!$C$5:$C$11,0),MATCH(UsagePerHour!ZI$4,Usage!$D$3:$ABF$3,0)),"")</f>
        <v/>
      </c>
      <c r="ZJ62" s="6" t="str">
        <f>IFERROR(INDEX(Sales!$D$5:$ABF$18,MATCH(UsagePerHour!$B62,Sales!$C$5:$C$18,0),MATCH(UsagePerHour!ZJ$4,Sales!$D$3:$ABF$3,0))/ZJ$2*INDEX(Usage!$D$5:$ABF$11,MATCH(UsagePerHour!$B$52,Usage!$C$5:$C$11,0),MATCH(UsagePerHour!ZJ$4,Usage!$D$3:$ABF$3,0)),"")</f>
        <v/>
      </c>
      <c r="ZK62" s="6" t="str">
        <f>IFERROR(INDEX(Sales!$D$5:$ABF$18,MATCH(UsagePerHour!$B62,Sales!$C$5:$C$18,0),MATCH(UsagePerHour!ZK$4,Sales!$D$3:$ABF$3,0))/ZK$2*INDEX(Usage!$D$5:$ABF$11,MATCH(UsagePerHour!$B$52,Usage!$C$5:$C$11,0),MATCH(UsagePerHour!ZK$4,Usage!$D$3:$ABF$3,0)),"")</f>
        <v/>
      </c>
      <c r="ZL62" s="6" t="str">
        <f>IFERROR(INDEX(Sales!$D$5:$ABF$18,MATCH(UsagePerHour!$B62,Sales!$C$5:$C$18,0),MATCH(UsagePerHour!ZL$4,Sales!$D$3:$ABF$3,0))/ZL$2*INDEX(Usage!$D$5:$ABF$11,MATCH(UsagePerHour!$B$52,Usage!$C$5:$C$11,0),MATCH(UsagePerHour!ZL$4,Usage!$D$3:$ABF$3,0)),"")</f>
        <v/>
      </c>
      <c r="ZM62" s="6" t="str">
        <f>IFERROR(INDEX(Sales!$D$5:$ABF$18,MATCH(UsagePerHour!$B62,Sales!$C$5:$C$18,0),MATCH(UsagePerHour!ZM$4,Sales!$D$3:$ABF$3,0))/ZM$2*INDEX(Usage!$D$5:$ABF$11,MATCH(UsagePerHour!$B$52,Usage!$C$5:$C$11,0),MATCH(UsagePerHour!ZM$4,Usage!$D$3:$ABF$3,0)),"")</f>
        <v/>
      </c>
      <c r="ZN62" s="6" t="str">
        <f>IFERROR(INDEX(Sales!$D$5:$ABF$18,MATCH(UsagePerHour!$B62,Sales!$C$5:$C$18,0),MATCH(UsagePerHour!ZN$4,Sales!$D$3:$ABF$3,0))/ZN$2*INDEX(Usage!$D$5:$ABF$11,MATCH(UsagePerHour!$B$52,Usage!$C$5:$C$11,0),MATCH(UsagePerHour!ZN$4,Usage!$D$3:$ABF$3,0)),"")</f>
        <v/>
      </c>
      <c r="ZO62" s="6" t="str">
        <f>IFERROR(INDEX(Sales!$D$5:$ABF$18,MATCH(UsagePerHour!$B62,Sales!$C$5:$C$18,0),MATCH(UsagePerHour!ZO$4,Sales!$D$3:$ABF$3,0))/ZO$2*INDEX(Usage!$D$5:$ABF$11,MATCH(UsagePerHour!$B$52,Usage!$C$5:$C$11,0),MATCH(UsagePerHour!ZO$4,Usage!$D$3:$ABF$3,0)),"")</f>
        <v/>
      </c>
      <c r="ZP62" s="6" t="str">
        <f>IFERROR(INDEX(Sales!$D$5:$ABF$18,MATCH(UsagePerHour!$B62,Sales!$C$5:$C$18,0),MATCH(UsagePerHour!ZP$4,Sales!$D$3:$ABF$3,0))/ZP$2*INDEX(Usage!$D$5:$ABF$11,MATCH(UsagePerHour!$B$52,Usage!$C$5:$C$11,0),MATCH(UsagePerHour!ZP$4,Usage!$D$3:$ABF$3,0)),"")</f>
        <v/>
      </c>
      <c r="ZQ62" s="6" t="str">
        <f>IFERROR(INDEX(Sales!$D$5:$ABF$18,MATCH(UsagePerHour!$B62,Sales!$C$5:$C$18,0),MATCH(UsagePerHour!ZQ$4,Sales!$D$3:$ABF$3,0))/ZQ$2*INDEX(Usage!$D$5:$ABF$11,MATCH(UsagePerHour!$B$52,Usage!$C$5:$C$11,0),MATCH(UsagePerHour!ZQ$4,Usage!$D$3:$ABF$3,0)),"")</f>
        <v/>
      </c>
      <c r="ZR62" s="6" t="str">
        <f>IFERROR(INDEX(Sales!$D$5:$ABF$18,MATCH(UsagePerHour!$B62,Sales!$C$5:$C$18,0),MATCH(UsagePerHour!ZR$4,Sales!$D$3:$ABF$3,0))/ZR$2*INDEX(Usage!$D$5:$ABF$11,MATCH(UsagePerHour!$B$52,Usage!$C$5:$C$11,0),MATCH(UsagePerHour!ZR$4,Usage!$D$3:$ABF$3,0)),"")</f>
        <v/>
      </c>
      <c r="ZS62" s="6" t="str">
        <f>IFERROR(INDEX(Sales!$D$5:$ABF$18,MATCH(UsagePerHour!$B62,Sales!$C$5:$C$18,0),MATCH(UsagePerHour!ZS$4,Sales!$D$3:$ABF$3,0))/ZS$2*INDEX(Usage!$D$5:$ABF$11,MATCH(UsagePerHour!$B$52,Usage!$C$5:$C$11,0),MATCH(UsagePerHour!ZS$4,Usage!$D$3:$ABF$3,0)),"")</f>
        <v/>
      </c>
      <c r="ZT62" s="6" t="str">
        <f>IFERROR(INDEX(Sales!$D$5:$ABF$18,MATCH(UsagePerHour!$B62,Sales!$C$5:$C$18,0),MATCH(UsagePerHour!ZT$4,Sales!$D$3:$ABF$3,0))/ZT$2*INDEX(Usage!$D$5:$ABF$11,MATCH(UsagePerHour!$B$52,Usage!$C$5:$C$11,0),MATCH(UsagePerHour!ZT$4,Usage!$D$3:$ABF$3,0)),"")</f>
        <v/>
      </c>
      <c r="ZU62" s="6" t="str">
        <f>IFERROR(INDEX(Sales!$D$5:$ABF$18,MATCH(UsagePerHour!$B62,Sales!$C$5:$C$18,0),MATCH(UsagePerHour!ZU$4,Sales!$D$3:$ABF$3,0))/ZU$2*INDEX(Usage!$D$5:$ABF$11,MATCH(UsagePerHour!$B$52,Usage!$C$5:$C$11,0),MATCH(UsagePerHour!ZU$4,Usage!$D$3:$ABF$3,0)),"")</f>
        <v/>
      </c>
      <c r="ZV62" s="6" t="str">
        <f>IFERROR(INDEX(Sales!$D$5:$ABF$18,MATCH(UsagePerHour!$B62,Sales!$C$5:$C$18,0),MATCH(UsagePerHour!ZV$4,Sales!$D$3:$ABF$3,0))/ZV$2*INDEX(Usage!$D$5:$ABF$11,MATCH(UsagePerHour!$B$52,Usage!$C$5:$C$11,0),MATCH(UsagePerHour!ZV$4,Usage!$D$3:$ABF$3,0)),"")</f>
        <v/>
      </c>
      <c r="ZW62" s="6" t="str">
        <f>IFERROR(INDEX(Sales!$D$5:$ABF$18,MATCH(UsagePerHour!$B62,Sales!$C$5:$C$18,0),MATCH(UsagePerHour!ZW$4,Sales!$D$3:$ABF$3,0))/ZW$2*INDEX(Usage!$D$5:$ABF$11,MATCH(UsagePerHour!$B$52,Usage!$C$5:$C$11,0),MATCH(UsagePerHour!ZW$4,Usage!$D$3:$ABF$3,0)),"")</f>
        <v/>
      </c>
      <c r="ZX62" s="6" t="str">
        <f>IFERROR(INDEX(Sales!$D$5:$ABF$18,MATCH(UsagePerHour!$B62,Sales!$C$5:$C$18,0),MATCH(UsagePerHour!ZX$4,Sales!$D$3:$ABF$3,0))/ZX$2*INDEX(Usage!$D$5:$ABF$11,MATCH(UsagePerHour!$B$52,Usage!$C$5:$C$11,0),MATCH(UsagePerHour!ZX$4,Usage!$D$3:$ABF$3,0)),"")</f>
        <v/>
      </c>
      <c r="ZY62" s="6" t="str">
        <f>IFERROR(INDEX(Sales!$D$5:$ABF$18,MATCH(UsagePerHour!$B62,Sales!$C$5:$C$18,0),MATCH(UsagePerHour!ZY$4,Sales!$D$3:$ABF$3,0))/ZY$2*INDEX(Usage!$D$5:$ABF$11,MATCH(UsagePerHour!$B$52,Usage!$C$5:$C$11,0),MATCH(UsagePerHour!ZY$4,Usage!$D$3:$ABF$3,0)),"")</f>
        <v/>
      </c>
      <c r="ZZ62" s="6" t="str">
        <f>IFERROR(INDEX(Sales!$D$5:$ABF$18,MATCH(UsagePerHour!$B62,Sales!$C$5:$C$18,0),MATCH(UsagePerHour!ZZ$4,Sales!$D$3:$ABF$3,0))/ZZ$2*INDEX(Usage!$D$5:$ABF$11,MATCH(UsagePerHour!$B$52,Usage!$C$5:$C$11,0),MATCH(UsagePerHour!ZZ$4,Usage!$D$3:$ABF$3,0)),"")</f>
        <v/>
      </c>
      <c r="AAA62" s="6" t="str">
        <f>IFERROR(INDEX(Sales!$D$5:$ABF$18,MATCH(UsagePerHour!$B62,Sales!$C$5:$C$18,0),MATCH(UsagePerHour!AAA$4,Sales!$D$3:$ABF$3,0))/AAA$2*INDEX(Usage!$D$5:$ABF$11,MATCH(UsagePerHour!$B$52,Usage!$C$5:$C$11,0),MATCH(UsagePerHour!AAA$4,Usage!$D$3:$ABF$3,0)),"")</f>
        <v/>
      </c>
      <c r="AAB62" s="6" t="str">
        <f>IFERROR(INDEX(Sales!$D$5:$ABF$18,MATCH(UsagePerHour!$B62,Sales!$C$5:$C$18,0),MATCH(UsagePerHour!AAB$4,Sales!$D$3:$ABF$3,0))/AAB$2*INDEX(Usage!$D$5:$ABF$11,MATCH(UsagePerHour!$B$52,Usage!$C$5:$C$11,0),MATCH(UsagePerHour!AAB$4,Usage!$D$3:$ABF$3,0)),"")</f>
        <v/>
      </c>
      <c r="AAC62" s="6" t="str">
        <f>IFERROR(INDEX(Sales!$D$5:$ABF$18,MATCH(UsagePerHour!$B62,Sales!$C$5:$C$18,0),MATCH(UsagePerHour!AAC$4,Sales!$D$3:$ABF$3,0))/AAC$2*INDEX(Usage!$D$5:$ABF$11,MATCH(UsagePerHour!$B$52,Usage!$C$5:$C$11,0),MATCH(UsagePerHour!AAC$4,Usage!$D$3:$ABF$3,0)),"")</f>
        <v/>
      </c>
      <c r="AAD62" s="6" t="str">
        <f>IFERROR(INDEX(Sales!$D$5:$ABF$18,MATCH(UsagePerHour!$B62,Sales!$C$5:$C$18,0),MATCH(UsagePerHour!AAD$4,Sales!$D$3:$ABF$3,0))/AAD$2*INDEX(Usage!$D$5:$ABF$11,MATCH(UsagePerHour!$B$52,Usage!$C$5:$C$11,0),MATCH(UsagePerHour!AAD$4,Usage!$D$3:$ABF$3,0)),"")</f>
        <v/>
      </c>
      <c r="AAE62" s="6" t="str">
        <f>IFERROR(INDEX(Sales!$D$5:$ABF$18,MATCH(UsagePerHour!$B62,Sales!$C$5:$C$18,0),MATCH(UsagePerHour!AAE$4,Sales!$D$3:$ABF$3,0))/AAE$2*INDEX(Usage!$D$5:$ABF$11,MATCH(UsagePerHour!$B$52,Usage!$C$5:$C$11,0),MATCH(UsagePerHour!AAE$4,Usage!$D$3:$ABF$3,0)),"")</f>
        <v/>
      </c>
      <c r="AAF62" s="6" t="str">
        <f>IFERROR(INDEX(Sales!$D$5:$ABF$18,MATCH(UsagePerHour!$B62,Sales!$C$5:$C$18,0),MATCH(UsagePerHour!AAF$4,Sales!$D$3:$ABF$3,0))/AAF$2*INDEX(Usage!$D$5:$ABF$11,MATCH(UsagePerHour!$B$52,Usage!$C$5:$C$11,0),MATCH(UsagePerHour!AAF$4,Usage!$D$3:$ABF$3,0)),"")</f>
        <v/>
      </c>
      <c r="AAG62" s="6" t="str">
        <f>IFERROR(INDEX(Sales!$D$5:$ABF$18,MATCH(UsagePerHour!$B62,Sales!$C$5:$C$18,0),MATCH(UsagePerHour!AAG$4,Sales!$D$3:$ABF$3,0))/AAG$2*INDEX(Usage!$D$5:$ABF$11,MATCH(UsagePerHour!$B$52,Usage!$C$5:$C$11,0),MATCH(UsagePerHour!AAG$4,Usage!$D$3:$ABF$3,0)),"")</f>
        <v/>
      </c>
      <c r="AAH62" s="6" t="str">
        <f>IFERROR(INDEX(Sales!$D$5:$ABF$18,MATCH(UsagePerHour!$B62,Sales!$C$5:$C$18,0),MATCH(UsagePerHour!AAH$4,Sales!$D$3:$ABF$3,0))/AAH$2*INDEX(Usage!$D$5:$ABF$11,MATCH(UsagePerHour!$B$52,Usage!$C$5:$C$11,0),MATCH(UsagePerHour!AAH$4,Usage!$D$3:$ABF$3,0)),"")</f>
        <v/>
      </c>
      <c r="AAI62" s="6" t="str">
        <f>IFERROR(INDEX(Sales!$D$5:$ABF$18,MATCH(UsagePerHour!$B62,Sales!$C$5:$C$18,0),MATCH(UsagePerHour!AAI$4,Sales!$D$3:$ABF$3,0))/AAI$2*INDEX(Usage!$D$5:$ABF$11,MATCH(UsagePerHour!$B$52,Usage!$C$5:$C$11,0),MATCH(UsagePerHour!AAI$4,Usage!$D$3:$ABF$3,0)),"")</f>
        <v/>
      </c>
      <c r="AAJ62" s="6" t="str">
        <f>IFERROR(INDEX(Sales!$D$5:$ABF$18,MATCH(UsagePerHour!$B62,Sales!$C$5:$C$18,0),MATCH(UsagePerHour!AAJ$4,Sales!$D$3:$ABF$3,0))/AAJ$2*INDEX(Usage!$D$5:$ABF$11,MATCH(UsagePerHour!$B$52,Usage!$C$5:$C$11,0),MATCH(UsagePerHour!AAJ$4,Usage!$D$3:$ABF$3,0)),"")</f>
        <v/>
      </c>
      <c r="AAK62" s="6" t="str">
        <f>IFERROR(INDEX(Sales!$D$5:$ABF$18,MATCH(UsagePerHour!$B62,Sales!$C$5:$C$18,0),MATCH(UsagePerHour!AAK$4,Sales!$D$3:$ABF$3,0))/AAK$2*INDEX(Usage!$D$5:$ABF$11,MATCH(UsagePerHour!$B$52,Usage!$C$5:$C$11,0),MATCH(UsagePerHour!AAK$4,Usage!$D$3:$ABF$3,0)),"")</f>
        <v/>
      </c>
      <c r="AAL62" s="6" t="str">
        <f>IFERROR(INDEX(Sales!$D$5:$ABF$18,MATCH(UsagePerHour!$B62,Sales!$C$5:$C$18,0),MATCH(UsagePerHour!AAL$4,Sales!$D$3:$ABF$3,0))/AAL$2*INDEX(Usage!$D$5:$ABF$11,MATCH(UsagePerHour!$B$52,Usage!$C$5:$C$11,0),MATCH(UsagePerHour!AAL$4,Usage!$D$3:$ABF$3,0)),"")</f>
        <v/>
      </c>
      <c r="AAM62" s="6" t="str">
        <f>IFERROR(INDEX(Sales!$D$5:$ABF$18,MATCH(UsagePerHour!$B62,Sales!$C$5:$C$18,0),MATCH(UsagePerHour!AAM$4,Sales!$D$3:$ABF$3,0))/AAM$2*INDEX(Usage!$D$5:$ABF$11,MATCH(UsagePerHour!$B$52,Usage!$C$5:$C$11,0),MATCH(UsagePerHour!AAM$4,Usage!$D$3:$ABF$3,0)),"")</f>
        <v/>
      </c>
      <c r="AAN62" s="6" t="str">
        <f>IFERROR(INDEX(Sales!$D$5:$ABF$18,MATCH(UsagePerHour!$B62,Sales!$C$5:$C$18,0),MATCH(UsagePerHour!AAN$4,Sales!$D$3:$ABF$3,0))/AAN$2*INDEX(Usage!$D$5:$ABF$11,MATCH(UsagePerHour!$B$52,Usage!$C$5:$C$11,0),MATCH(UsagePerHour!AAN$4,Usage!$D$3:$ABF$3,0)),"")</f>
        <v/>
      </c>
      <c r="AAO62" s="6" t="str">
        <f>IFERROR(INDEX(Sales!$D$5:$ABF$18,MATCH(UsagePerHour!$B62,Sales!$C$5:$C$18,0),MATCH(UsagePerHour!AAO$4,Sales!$D$3:$ABF$3,0))/AAO$2*INDEX(Usage!$D$5:$ABF$11,MATCH(UsagePerHour!$B$52,Usage!$C$5:$C$11,0),MATCH(UsagePerHour!AAO$4,Usage!$D$3:$ABF$3,0)),"")</f>
        <v/>
      </c>
      <c r="AAP62" s="6" t="str">
        <f>IFERROR(INDEX(Sales!$D$5:$ABF$18,MATCH(UsagePerHour!$B62,Sales!$C$5:$C$18,0),MATCH(UsagePerHour!AAP$4,Sales!$D$3:$ABF$3,0))/AAP$2*INDEX(Usage!$D$5:$ABF$11,MATCH(UsagePerHour!$B$52,Usage!$C$5:$C$11,0),MATCH(UsagePerHour!AAP$4,Usage!$D$3:$ABF$3,0)),"")</f>
        <v/>
      </c>
      <c r="AAQ62" s="6" t="str">
        <f>IFERROR(INDEX(Sales!$D$5:$ABF$18,MATCH(UsagePerHour!$B62,Sales!$C$5:$C$18,0),MATCH(UsagePerHour!AAQ$4,Sales!$D$3:$ABF$3,0))/AAQ$2*INDEX(Usage!$D$5:$ABF$11,MATCH(UsagePerHour!$B$52,Usage!$C$5:$C$11,0),MATCH(UsagePerHour!AAQ$4,Usage!$D$3:$ABF$3,0)),"")</f>
        <v/>
      </c>
      <c r="AAR62" s="6" t="str">
        <f>IFERROR(INDEX(Sales!$D$5:$ABF$18,MATCH(UsagePerHour!$B62,Sales!$C$5:$C$18,0),MATCH(UsagePerHour!AAR$4,Sales!$D$3:$ABF$3,0))/AAR$2*INDEX(Usage!$D$5:$ABF$11,MATCH(UsagePerHour!$B$52,Usage!$C$5:$C$11,0),MATCH(UsagePerHour!AAR$4,Usage!$D$3:$ABF$3,0)),"")</f>
        <v/>
      </c>
      <c r="AAS62" s="6" t="str">
        <f>IFERROR(INDEX(Sales!$D$5:$ABF$18,MATCH(UsagePerHour!$B62,Sales!$C$5:$C$18,0),MATCH(UsagePerHour!AAS$4,Sales!$D$3:$ABF$3,0))/AAS$2*INDEX(Usage!$D$5:$ABF$11,MATCH(UsagePerHour!$B$52,Usage!$C$5:$C$11,0),MATCH(UsagePerHour!AAS$4,Usage!$D$3:$ABF$3,0)),"")</f>
        <v/>
      </c>
      <c r="AAT62" s="6" t="str">
        <f>IFERROR(INDEX(Sales!$D$5:$ABF$18,MATCH(UsagePerHour!$B62,Sales!$C$5:$C$18,0),MATCH(UsagePerHour!AAT$4,Sales!$D$3:$ABF$3,0))/AAT$2*INDEX(Usage!$D$5:$ABF$11,MATCH(UsagePerHour!$B$52,Usage!$C$5:$C$11,0),MATCH(UsagePerHour!AAT$4,Usage!$D$3:$ABF$3,0)),"")</f>
        <v/>
      </c>
      <c r="AAU62" s="6" t="str">
        <f>IFERROR(INDEX(Sales!$D$5:$ABF$18,MATCH(UsagePerHour!$B62,Sales!$C$5:$C$18,0),MATCH(UsagePerHour!AAU$4,Sales!$D$3:$ABF$3,0))/AAU$2*INDEX(Usage!$D$5:$ABF$11,MATCH(UsagePerHour!$B$52,Usage!$C$5:$C$11,0),MATCH(UsagePerHour!AAU$4,Usage!$D$3:$ABF$3,0)),"")</f>
        <v/>
      </c>
      <c r="AAV62" s="6" t="str">
        <f>IFERROR(INDEX(Sales!$D$5:$ABF$18,MATCH(UsagePerHour!$B62,Sales!$C$5:$C$18,0),MATCH(UsagePerHour!AAV$4,Sales!$D$3:$ABF$3,0))/AAV$2*INDEX(Usage!$D$5:$ABF$11,MATCH(UsagePerHour!$B$52,Usage!$C$5:$C$11,0),MATCH(UsagePerHour!AAV$4,Usage!$D$3:$ABF$3,0)),"")</f>
        <v/>
      </c>
      <c r="AAW62" s="6" t="str">
        <f>IFERROR(INDEX(Sales!$D$5:$ABF$18,MATCH(UsagePerHour!$B62,Sales!$C$5:$C$18,0),MATCH(UsagePerHour!AAW$4,Sales!$D$3:$ABF$3,0))/AAW$2*INDEX(Usage!$D$5:$ABF$11,MATCH(UsagePerHour!$B$52,Usage!$C$5:$C$11,0),MATCH(UsagePerHour!AAW$4,Usage!$D$3:$ABF$3,0)),"")</f>
        <v/>
      </c>
      <c r="AAX62" s="6" t="str">
        <f>IFERROR(INDEX(Sales!$D$5:$ABF$18,MATCH(UsagePerHour!$B62,Sales!$C$5:$C$18,0),MATCH(UsagePerHour!AAX$4,Sales!$D$3:$ABF$3,0))/AAX$2*INDEX(Usage!$D$5:$ABF$11,MATCH(UsagePerHour!$B$52,Usage!$C$5:$C$11,0),MATCH(UsagePerHour!AAX$4,Usage!$D$3:$ABF$3,0)),"")</f>
        <v/>
      </c>
      <c r="AAY62" s="6" t="str">
        <f>IFERROR(INDEX(Sales!$D$5:$ABF$18,MATCH(UsagePerHour!$B62,Sales!$C$5:$C$18,0),MATCH(UsagePerHour!AAY$4,Sales!$D$3:$ABF$3,0))/AAY$2*INDEX(Usage!$D$5:$ABF$11,MATCH(UsagePerHour!$B$52,Usage!$C$5:$C$11,0),MATCH(UsagePerHour!AAY$4,Usage!$D$3:$ABF$3,0)),"")</f>
        <v/>
      </c>
      <c r="AAZ62" s="6" t="str">
        <f>IFERROR(INDEX(Sales!$D$5:$ABF$18,MATCH(UsagePerHour!$B62,Sales!$C$5:$C$18,0),MATCH(UsagePerHour!AAZ$4,Sales!$D$3:$ABF$3,0))/AAZ$2*INDEX(Usage!$D$5:$ABF$11,MATCH(UsagePerHour!$B$52,Usage!$C$5:$C$11,0),MATCH(UsagePerHour!AAZ$4,Usage!$D$3:$ABF$3,0)),"")</f>
        <v/>
      </c>
      <c r="ABA62" s="6" t="str">
        <f>IFERROR(INDEX(Sales!$D$5:$ABF$18,MATCH(UsagePerHour!$B62,Sales!$C$5:$C$18,0),MATCH(UsagePerHour!ABA$4,Sales!$D$3:$ABF$3,0))/ABA$2*INDEX(Usage!$D$5:$ABF$11,MATCH(UsagePerHour!$B$52,Usage!$C$5:$C$11,0),MATCH(UsagePerHour!ABA$4,Usage!$D$3:$ABF$3,0)),"")</f>
        <v/>
      </c>
    </row>
    <row r="63" spans="2:729">
      <c r="B63" s="3" t="s">
        <v>10</v>
      </c>
      <c r="C63" s="6">
        <f>IFERROR(INDEX(Sales!$D$5:$ABF$18,MATCH(UsagePerHour!$B63,Sales!$C$5:$C$18,0),MATCH(UsagePerHour!C$4,Sales!$D$3:$ABF$3,0))/C$2*INDEX(Usage!$D$5:$ABF$11,MATCH(UsagePerHour!$B$52,Usage!$C$5:$C$11,0),MATCH(UsagePerHour!C$4,Usage!$D$3:$ABF$3,0)),"")</f>
        <v>0</v>
      </c>
      <c r="D63" s="6">
        <f>IFERROR(INDEX(Sales!$D$5:$ABF$18,MATCH(UsagePerHour!$B63,Sales!$C$5:$C$18,0),MATCH(UsagePerHour!D$4,Sales!$D$3:$ABF$3,0))/D$2*INDEX(Usage!$D$5:$ABF$11,MATCH(UsagePerHour!$B$52,Usage!$C$5:$C$11,0),MATCH(UsagePerHour!D$4,Usage!$D$3:$ABF$3,0)),"")</f>
        <v>0</v>
      </c>
      <c r="E63" s="6">
        <f>IFERROR(INDEX(Sales!$D$5:$ABF$18,MATCH(UsagePerHour!$B63,Sales!$C$5:$C$18,0),MATCH(UsagePerHour!E$4,Sales!$D$3:$ABF$3,0))/E$2*INDEX(Usage!$D$5:$ABF$11,MATCH(UsagePerHour!$B$52,Usage!$C$5:$C$11,0),MATCH(UsagePerHour!E$4,Usage!$D$3:$ABF$3,0)),"")</f>
        <v>0</v>
      </c>
      <c r="F63" s="6">
        <f>IFERROR(INDEX(Sales!$D$5:$ABF$18,MATCH(UsagePerHour!$B63,Sales!$C$5:$C$18,0),MATCH(UsagePerHour!F$4,Sales!$D$3:$ABF$3,0))/F$2*INDEX(Usage!$D$5:$ABF$11,MATCH(UsagePerHour!$B$52,Usage!$C$5:$C$11,0),MATCH(UsagePerHour!F$4,Usage!$D$3:$ABF$3,0)),"")</f>
        <v>0</v>
      </c>
      <c r="G63" s="6">
        <f>IFERROR(INDEX(Sales!$D$5:$ABF$18,MATCH(UsagePerHour!$B63,Sales!$C$5:$C$18,0),MATCH(UsagePerHour!G$4,Sales!$D$3:$ABF$3,0))/G$2*INDEX(Usage!$D$5:$ABF$11,MATCH(UsagePerHour!$B$52,Usage!$C$5:$C$11,0),MATCH(UsagePerHour!G$4,Usage!$D$3:$ABF$3,0)),"")</f>
        <v>0</v>
      </c>
      <c r="H63" s="6">
        <f>IFERROR(INDEX(Sales!$D$5:$ABF$18,MATCH(UsagePerHour!$B63,Sales!$C$5:$C$18,0),MATCH(UsagePerHour!H$4,Sales!$D$3:$ABF$3,0))/H$2*INDEX(Usage!$D$5:$ABF$11,MATCH(UsagePerHour!$B$52,Usage!$C$5:$C$11,0),MATCH(UsagePerHour!H$4,Usage!$D$3:$ABF$3,0)),"")</f>
        <v>0</v>
      </c>
      <c r="I63" s="6">
        <f>IFERROR(INDEX(Sales!$D$5:$ABF$18,MATCH(UsagePerHour!$B63,Sales!$C$5:$C$18,0),MATCH(UsagePerHour!I$4,Sales!$D$3:$ABF$3,0))/I$2*INDEX(Usage!$D$5:$ABF$11,MATCH(UsagePerHour!$B$52,Usage!$C$5:$C$11,0),MATCH(UsagePerHour!I$4,Usage!$D$3:$ABF$3,0)),"")</f>
        <v>0</v>
      </c>
      <c r="J63" s="6">
        <f>IFERROR(INDEX(Sales!$D$5:$ABF$18,MATCH(UsagePerHour!$B63,Sales!$C$5:$C$18,0),MATCH(UsagePerHour!J$4,Sales!$D$3:$ABF$3,0))/J$2*INDEX(Usage!$D$5:$ABF$11,MATCH(UsagePerHour!$B$52,Usage!$C$5:$C$11,0),MATCH(UsagePerHour!J$4,Usage!$D$3:$ABF$3,0)),"")</f>
        <v>0</v>
      </c>
      <c r="K63" s="6">
        <f>IFERROR(INDEX(Sales!$D$5:$ABF$18,MATCH(UsagePerHour!$B63,Sales!$C$5:$C$18,0),MATCH(UsagePerHour!K$4,Sales!$D$3:$ABF$3,0))/K$2*INDEX(Usage!$D$5:$ABF$11,MATCH(UsagePerHour!$B$52,Usage!$C$5:$C$11,0),MATCH(UsagePerHour!K$4,Usage!$D$3:$ABF$3,0)),"")</f>
        <v>0</v>
      </c>
      <c r="L63" s="6">
        <f>IFERROR(INDEX(Sales!$D$5:$ABF$18,MATCH(UsagePerHour!$B63,Sales!$C$5:$C$18,0),MATCH(UsagePerHour!L$4,Sales!$D$3:$ABF$3,0))/L$2*INDEX(Usage!$D$5:$ABF$11,MATCH(UsagePerHour!$B$52,Usage!$C$5:$C$11,0),MATCH(UsagePerHour!L$4,Usage!$D$3:$ABF$3,0)),"")</f>
        <v>0</v>
      </c>
      <c r="M63" s="6">
        <f>IFERROR(INDEX(Sales!$D$5:$ABF$18,MATCH(UsagePerHour!$B63,Sales!$C$5:$C$18,0),MATCH(UsagePerHour!M$4,Sales!$D$3:$ABF$3,0))/M$2*INDEX(Usage!$D$5:$ABF$11,MATCH(UsagePerHour!$B$52,Usage!$C$5:$C$11,0),MATCH(UsagePerHour!M$4,Usage!$D$3:$ABF$3,0)),"")</f>
        <v>0</v>
      </c>
      <c r="N63" s="6">
        <f>IFERROR(INDEX(Sales!$D$5:$ABF$18,MATCH(UsagePerHour!$B63,Sales!$C$5:$C$18,0),MATCH(UsagePerHour!N$4,Sales!$D$3:$ABF$3,0))/N$2*INDEX(Usage!$D$5:$ABF$11,MATCH(UsagePerHour!$B$52,Usage!$C$5:$C$11,0),MATCH(UsagePerHour!N$4,Usage!$D$3:$ABF$3,0)),"")</f>
        <v>0</v>
      </c>
      <c r="O63" s="6">
        <f>IFERROR(INDEX(Sales!$D$5:$ABF$18,MATCH(UsagePerHour!$B63,Sales!$C$5:$C$18,0),MATCH(UsagePerHour!O$4,Sales!$D$3:$ABF$3,0))/O$2*INDEX(Usage!$D$5:$ABF$11,MATCH(UsagePerHour!$B$52,Usage!$C$5:$C$11,0),MATCH(UsagePerHour!O$4,Usage!$D$3:$ABF$3,0)),"")</f>
        <v>0</v>
      </c>
      <c r="P63" s="6">
        <f>IFERROR(INDEX(Sales!$D$5:$ABF$18,MATCH(UsagePerHour!$B63,Sales!$C$5:$C$18,0),MATCH(UsagePerHour!P$4,Sales!$D$3:$ABF$3,0))/P$2*INDEX(Usage!$D$5:$ABF$11,MATCH(UsagePerHour!$B$52,Usage!$C$5:$C$11,0),MATCH(UsagePerHour!P$4,Usage!$D$3:$ABF$3,0)),"")</f>
        <v>0</v>
      </c>
      <c r="Q63" s="6">
        <f>IFERROR(INDEX(Sales!$D$5:$ABF$18,MATCH(UsagePerHour!$B63,Sales!$C$5:$C$18,0),MATCH(UsagePerHour!Q$4,Sales!$D$3:$ABF$3,0))/Q$2*INDEX(Usage!$D$5:$ABF$11,MATCH(UsagePerHour!$B$52,Usage!$C$5:$C$11,0),MATCH(UsagePerHour!Q$4,Usage!$D$3:$ABF$3,0)),"")</f>
        <v>0</v>
      </c>
      <c r="R63" s="6">
        <f>IFERROR(INDEX(Sales!$D$5:$ABF$18,MATCH(UsagePerHour!$B63,Sales!$C$5:$C$18,0),MATCH(UsagePerHour!R$4,Sales!$D$3:$ABF$3,0))/R$2*INDEX(Usage!$D$5:$ABF$11,MATCH(UsagePerHour!$B$52,Usage!$C$5:$C$11,0),MATCH(UsagePerHour!R$4,Usage!$D$3:$ABF$3,0)),"")</f>
        <v>0</v>
      </c>
      <c r="S63" s="6">
        <f>IFERROR(INDEX(Sales!$D$5:$ABF$18,MATCH(UsagePerHour!$B63,Sales!$C$5:$C$18,0),MATCH(UsagePerHour!S$4,Sales!$D$3:$ABF$3,0))/S$2*INDEX(Usage!$D$5:$ABF$11,MATCH(UsagePerHour!$B$52,Usage!$C$5:$C$11,0),MATCH(UsagePerHour!S$4,Usage!$D$3:$ABF$3,0)),"")</f>
        <v>0</v>
      </c>
      <c r="T63" s="6">
        <f>IFERROR(INDEX(Sales!$D$5:$ABF$18,MATCH(UsagePerHour!$B63,Sales!$C$5:$C$18,0),MATCH(UsagePerHour!T$4,Sales!$D$3:$ABF$3,0))/T$2*INDEX(Usage!$D$5:$ABF$11,MATCH(UsagePerHour!$B$52,Usage!$C$5:$C$11,0),MATCH(UsagePerHour!T$4,Usage!$D$3:$ABF$3,0)),"")</f>
        <v>0</v>
      </c>
      <c r="U63" s="6">
        <f>IFERROR(INDEX(Sales!$D$5:$ABF$18,MATCH(UsagePerHour!$B63,Sales!$C$5:$C$18,0),MATCH(UsagePerHour!U$4,Sales!$D$3:$ABF$3,0))/U$2*INDEX(Usage!$D$5:$ABF$11,MATCH(UsagePerHour!$B$52,Usage!$C$5:$C$11,0),MATCH(UsagePerHour!U$4,Usage!$D$3:$ABF$3,0)),"")</f>
        <v>0</v>
      </c>
      <c r="V63" s="6">
        <f>IFERROR(INDEX(Sales!$D$5:$ABF$18,MATCH(UsagePerHour!$B63,Sales!$C$5:$C$18,0),MATCH(UsagePerHour!V$4,Sales!$D$3:$ABF$3,0))/V$2*INDEX(Usage!$D$5:$ABF$11,MATCH(UsagePerHour!$B$52,Usage!$C$5:$C$11,0),MATCH(UsagePerHour!V$4,Usage!$D$3:$ABF$3,0)),"")</f>
        <v>0</v>
      </c>
      <c r="W63" s="6">
        <f>IFERROR(INDEX(Sales!$D$5:$ABF$18,MATCH(UsagePerHour!$B63,Sales!$C$5:$C$18,0),MATCH(UsagePerHour!W$4,Sales!$D$3:$ABF$3,0))/W$2*INDEX(Usage!$D$5:$ABF$11,MATCH(UsagePerHour!$B$52,Usage!$C$5:$C$11,0),MATCH(UsagePerHour!W$4,Usage!$D$3:$ABF$3,0)),"")</f>
        <v>0</v>
      </c>
      <c r="X63" s="6">
        <f>IFERROR(INDEX(Sales!$D$5:$ABF$18,MATCH(UsagePerHour!$B63,Sales!$C$5:$C$18,0),MATCH(UsagePerHour!X$4,Sales!$D$3:$ABF$3,0))/X$2*INDEX(Usage!$D$5:$ABF$11,MATCH(UsagePerHour!$B$52,Usage!$C$5:$C$11,0),MATCH(UsagePerHour!X$4,Usage!$D$3:$ABF$3,0)),"")</f>
        <v>0</v>
      </c>
      <c r="Y63" s="6">
        <f>IFERROR(INDEX(Sales!$D$5:$ABF$18,MATCH(UsagePerHour!$B63,Sales!$C$5:$C$18,0),MATCH(UsagePerHour!Y$4,Sales!$D$3:$ABF$3,0))/Y$2*INDEX(Usage!$D$5:$ABF$11,MATCH(UsagePerHour!$B$52,Usage!$C$5:$C$11,0),MATCH(UsagePerHour!Y$4,Usage!$D$3:$ABF$3,0)),"")</f>
        <v>0</v>
      </c>
      <c r="Z63" s="6">
        <f>IFERROR(INDEX(Sales!$D$5:$ABF$18,MATCH(UsagePerHour!$B63,Sales!$C$5:$C$18,0),MATCH(UsagePerHour!Z$4,Sales!$D$3:$ABF$3,0))/Z$2*INDEX(Usage!$D$5:$ABF$11,MATCH(UsagePerHour!$B$52,Usage!$C$5:$C$11,0),MATCH(UsagePerHour!Z$4,Usage!$D$3:$ABF$3,0)),"")</f>
        <v>0</v>
      </c>
      <c r="AA63" s="6">
        <f>IFERROR(INDEX(Sales!$D$5:$ABF$18,MATCH(UsagePerHour!$B63,Sales!$C$5:$C$18,0),MATCH(UsagePerHour!AA$4,Sales!$D$3:$ABF$3,0))/AA$2*INDEX(Usage!$D$5:$ABF$11,MATCH(UsagePerHour!$B$52,Usage!$C$5:$C$11,0),MATCH(UsagePerHour!AA$4,Usage!$D$3:$ABF$3,0)),"")</f>
        <v>0</v>
      </c>
      <c r="AB63" s="6">
        <f>IFERROR(INDEX(Sales!$D$5:$ABF$18,MATCH(UsagePerHour!$B63,Sales!$C$5:$C$18,0),MATCH(UsagePerHour!AB$4,Sales!$D$3:$ABF$3,0))/AB$2*INDEX(Usage!$D$5:$ABF$11,MATCH(UsagePerHour!$B$52,Usage!$C$5:$C$11,0),MATCH(UsagePerHour!AB$4,Usage!$D$3:$ABF$3,0)),"")</f>
        <v>0</v>
      </c>
      <c r="AC63" s="6">
        <f>IFERROR(INDEX(Sales!$D$5:$ABF$18,MATCH(UsagePerHour!$B63,Sales!$C$5:$C$18,0),MATCH(UsagePerHour!AC$4,Sales!$D$3:$ABF$3,0))/AC$2*INDEX(Usage!$D$5:$ABF$11,MATCH(UsagePerHour!$B$52,Usage!$C$5:$C$11,0),MATCH(UsagePerHour!AC$4,Usage!$D$3:$ABF$3,0)),"")</f>
        <v>0</v>
      </c>
      <c r="AD63" s="6">
        <f>IFERROR(INDEX(Sales!$D$5:$ABF$18,MATCH(UsagePerHour!$B63,Sales!$C$5:$C$18,0),MATCH(UsagePerHour!AD$4,Sales!$D$3:$ABF$3,0))/AD$2*INDEX(Usage!$D$5:$ABF$11,MATCH(UsagePerHour!$B$52,Usage!$C$5:$C$11,0),MATCH(UsagePerHour!AD$4,Usage!$D$3:$ABF$3,0)),"")</f>
        <v>0</v>
      </c>
      <c r="AE63" s="6">
        <f>IFERROR(INDEX(Sales!$D$5:$ABF$18,MATCH(UsagePerHour!$B63,Sales!$C$5:$C$18,0),MATCH(UsagePerHour!AE$4,Sales!$D$3:$ABF$3,0))/AE$2*INDEX(Usage!$D$5:$ABF$11,MATCH(UsagePerHour!$B$52,Usage!$C$5:$C$11,0),MATCH(UsagePerHour!AE$4,Usage!$D$3:$ABF$3,0)),"")</f>
        <v>0</v>
      </c>
      <c r="AF63" s="6">
        <f>IFERROR(INDEX(Sales!$D$5:$ABF$18,MATCH(UsagePerHour!$B63,Sales!$C$5:$C$18,0),MATCH(UsagePerHour!AF$4,Sales!$D$3:$ABF$3,0))/AF$2*INDEX(Usage!$D$5:$ABF$11,MATCH(UsagePerHour!$B$52,Usage!$C$5:$C$11,0),MATCH(UsagePerHour!AF$4,Usage!$D$3:$ABF$3,0)),"")</f>
        <v>0</v>
      </c>
      <c r="AG63" s="6">
        <f>IFERROR(INDEX(Sales!$D$5:$ABF$18,MATCH(UsagePerHour!$B63,Sales!$C$5:$C$18,0),MATCH(UsagePerHour!AG$4,Sales!$D$3:$ABF$3,0))/AG$2*INDEX(Usage!$D$5:$ABF$11,MATCH(UsagePerHour!$B$52,Usage!$C$5:$C$11,0),MATCH(UsagePerHour!AG$4,Usage!$D$3:$ABF$3,0)),"")</f>
        <v>0</v>
      </c>
      <c r="AH63" s="6">
        <f>IFERROR(INDEX(Sales!$D$5:$ABF$18,MATCH(UsagePerHour!$B63,Sales!$C$5:$C$18,0),MATCH(UsagePerHour!AH$4,Sales!$D$3:$ABF$3,0))/AH$2*INDEX(Usage!$D$5:$ABF$11,MATCH(UsagePerHour!$B$52,Usage!$C$5:$C$11,0),MATCH(UsagePerHour!AH$4,Usage!$D$3:$ABF$3,0)),"")</f>
        <v>0</v>
      </c>
      <c r="AI63" s="6">
        <f>IFERROR(INDEX(Sales!$D$5:$ABF$18,MATCH(UsagePerHour!$B63,Sales!$C$5:$C$18,0),MATCH(UsagePerHour!AI$4,Sales!$D$3:$ABF$3,0))/AI$2*INDEX(Usage!$D$5:$ABF$11,MATCH(UsagePerHour!$B$52,Usage!$C$5:$C$11,0),MATCH(UsagePerHour!AI$4,Usage!$D$3:$ABF$3,0)),"")</f>
        <v>0</v>
      </c>
      <c r="AJ63" s="6">
        <f>IFERROR(INDEX(Sales!$D$5:$ABF$18,MATCH(UsagePerHour!$B63,Sales!$C$5:$C$18,0),MATCH(UsagePerHour!AJ$4,Sales!$D$3:$ABF$3,0))/AJ$2*INDEX(Usage!$D$5:$ABF$11,MATCH(UsagePerHour!$B$52,Usage!$C$5:$C$11,0),MATCH(UsagePerHour!AJ$4,Usage!$D$3:$ABF$3,0)),"")</f>
        <v>0</v>
      </c>
      <c r="AK63" s="6">
        <f>IFERROR(INDEX(Sales!$D$5:$ABF$18,MATCH(UsagePerHour!$B63,Sales!$C$5:$C$18,0),MATCH(UsagePerHour!AK$4,Sales!$D$3:$ABF$3,0))/AK$2*INDEX(Usage!$D$5:$ABF$11,MATCH(UsagePerHour!$B$52,Usage!$C$5:$C$11,0),MATCH(UsagePerHour!AK$4,Usage!$D$3:$ABF$3,0)),"")</f>
        <v>0</v>
      </c>
      <c r="AL63" s="6">
        <f>IFERROR(INDEX(Sales!$D$5:$ABF$18,MATCH(UsagePerHour!$B63,Sales!$C$5:$C$18,0),MATCH(UsagePerHour!AL$4,Sales!$D$3:$ABF$3,0))/AL$2*INDEX(Usage!$D$5:$ABF$11,MATCH(UsagePerHour!$B$52,Usage!$C$5:$C$11,0),MATCH(UsagePerHour!AL$4,Usage!$D$3:$ABF$3,0)),"")</f>
        <v>0</v>
      </c>
      <c r="AM63" s="6">
        <f>IFERROR(INDEX(Sales!$D$5:$ABF$18,MATCH(UsagePerHour!$B63,Sales!$C$5:$C$18,0),MATCH(UsagePerHour!AM$4,Sales!$D$3:$ABF$3,0))/AM$2*INDEX(Usage!$D$5:$ABF$11,MATCH(UsagePerHour!$B$52,Usage!$C$5:$C$11,0),MATCH(UsagePerHour!AM$4,Usage!$D$3:$ABF$3,0)),"")</f>
        <v>0</v>
      </c>
      <c r="AN63" s="6">
        <f>IFERROR(INDEX(Sales!$D$5:$ABF$18,MATCH(UsagePerHour!$B63,Sales!$C$5:$C$18,0),MATCH(UsagePerHour!AN$4,Sales!$D$3:$ABF$3,0))/AN$2*INDEX(Usage!$D$5:$ABF$11,MATCH(UsagePerHour!$B$52,Usage!$C$5:$C$11,0),MATCH(UsagePerHour!AN$4,Usage!$D$3:$ABF$3,0)),"")</f>
        <v>0</v>
      </c>
      <c r="AO63" s="6">
        <f>IFERROR(INDEX(Sales!$D$5:$ABF$18,MATCH(UsagePerHour!$B63,Sales!$C$5:$C$18,0),MATCH(UsagePerHour!AO$4,Sales!$D$3:$ABF$3,0))/AO$2*INDEX(Usage!$D$5:$ABF$11,MATCH(UsagePerHour!$B$52,Usage!$C$5:$C$11,0),MATCH(UsagePerHour!AO$4,Usage!$D$3:$ABF$3,0)),"")</f>
        <v>0</v>
      </c>
      <c r="AP63" s="6">
        <f>IFERROR(INDEX(Sales!$D$5:$ABF$18,MATCH(UsagePerHour!$B63,Sales!$C$5:$C$18,0),MATCH(UsagePerHour!AP$4,Sales!$D$3:$ABF$3,0))/AP$2*INDEX(Usage!$D$5:$ABF$11,MATCH(UsagePerHour!$B$52,Usage!$C$5:$C$11,0),MATCH(UsagePerHour!AP$4,Usage!$D$3:$ABF$3,0)),"")</f>
        <v>0</v>
      </c>
      <c r="AQ63" s="6">
        <f>IFERROR(INDEX(Sales!$D$5:$ABF$18,MATCH(UsagePerHour!$B63,Sales!$C$5:$C$18,0),MATCH(UsagePerHour!AQ$4,Sales!$D$3:$ABF$3,0))/AQ$2*INDEX(Usage!$D$5:$ABF$11,MATCH(UsagePerHour!$B$52,Usage!$C$5:$C$11,0),MATCH(UsagePerHour!AQ$4,Usage!$D$3:$ABF$3,0)),"")</f>
        <v>0</v>
      </c>
      <c r="AR63" s="6">
        <f>IFERROR(INDEX(Sales!$D$5:$ABF$18,MATCH(UsagePerHour!$B63,Sales!$C$5:$C$18,0),MATCH(UsagePerHour!AR$4,Sales!$D$3:$ABF$3,0))/AR$2*INDEX(Usage!$D$5:$ABF$11,MATCH(UsagePerHour!$B$52,Usage!$C$5:$C$11,0),MATCH(UsagePerHour!AR$4,Usage!$D$3:$ABF$3,0)),"")</f>
        <v>0</v>
      </c>
      <c r="AS63" s="6">
        <f>IFERROR(INDEX(Sales!$D$5:$ABF$18,MATCH(UsagePerHour!$B63,Sales!$C$5:$C$18,0),MATCH(UsagePerHour!AS$4,Sales!$D$3:$ABF$3,0))/AS$2*INDEX(Usage!$D$5:$ABF$11,MATCH(UsagePerHour!$B$52,Usage!$C$5:$C$11,0),MATCH(UsagePerHour!AS$4,Usage!$D$3:$ABF$3,0)),"")</f>
        <v>0</v>
      </c>
      <c r="AT63" s="6">
        <f>IFERROR(INDEX(Sales!$D$5:$ABF$18,MATCH(UsagePerHour!$B63,Sales!$C$5:$C$18,0),MATCH(UsagePerHour!AT$4,Sales!$D$3:$ABF$3,0))/AT$2*INDEX(Usage!$D$5:$ABF$11,MATCH(UsagePerHour!$B$52,Usage!$C$5:$C$11,0),MATCH(UsagePerHour!AT$4,Usage!$D$3:$ABF$3,0)),"")</f>
        <v>0</v>
      </c>
      <c r="AU63" s="6">
        <f>IFERROR(INDEX(Sales!$D$5:$ABF$18,MATCH(UsagePerHour!$B63,Sales!$C$5:$C$18,0),MATCH(UsagePerHour!AU$4,Sales!$D$3:$ABF$3,0))/AU$2*INDEX(Usage!$D$5:$ABF$11,MATCH(UsagePerHour!$B$52,Usage!$C$5:$C$11,0),MATCH(UsagePerHour!AU$4,Usage!$D$3:$ABF$3,0)),"")</f>
        <v>0</v>
      </c>
      <c r="AV63" s="6">
        <f>IFERROR(INDEX(Sales!$D$5:$ABF$18,MATCH(UsagePerHour!$B63,Sales!$C$5:$C$18,0),MATCH(UsagePerHour!AV$4,Sales!$D$3:$ABF$3,0))/AV$2*INDEX(Usage!$D$5:$ABF$11,MATCH(UsagePerHour!$B$52,Usage!$C$5:$C$11,0),MATCH(UsagePerHour!AV$4,Usage!$D$3:$ABF$3,0)),"")</f>
        <v>0</v>
      </c>
      <c r="AW63" s="6">
        <f>IFERROR(INDEX(Sales!$D$5:$ABF$18,MATCH(UsagePerHour!$B63,Sales!$C$5:$C$18,0),MATCH(UsagePerHour!AW$4,Sales!$D$3:$ABF$3,0))/AW$2*INDEX(Usage!$D$5:$ABF$11,MATCH(UsagePerHour!$B$52,Usage!$C$5:$C$11,0),MATCH(UsagePerHour!AW$4,Usage!$D$3:$ABF$3,0)),"")</f>
        <v>0</v>
      </c>
      <c r="AX63" s="6">
        <f>IFERROR(INDEX(Sales!$D$5:$ABF$18,MATCH(UsagePerHour!$B63,Sales!$C$5:$C$18,0),MATCH(UsagePerHour!AX$4,Sales!$D$3:$ABF$3,0))/AX$2*INDEX(Usage!$D$5:$ABF$11,MATCH(UsagePerHour!$B$52,Usage!$C$5:$C$11,0),MATCH(UsagePerHour!AX$4,Usage!$D$3:$ABF$3,0)),"")</f>
        <v>0</v>
      </c>
      <c r="AY63" s="6">
        <f>IFERROR(INDEX(Sales!$D$5:$ABF$18,MATCH(UsagePerHour!$B63,Sales!$C$5:$C$18,0),MATCH(UsagePerHour!AY$4,Sales!$D$3:$ABF$3,0))/AY$2*INDEX(Usage!$D$5:$ABF$11,MATCH(UsagePerHour!$B$52,Usage!$C$5:$C$11,0),MATCH(UsagePerHour!AY$4,Usage!$D$3:$ABF$3,0)),"")</f>
        <v>0</v>
      </c>
      <c r="AZ63" s="6">
        <f>IFERROR(INDEX(Sales!$D$5:$ABF$18,MATCH(UsagePerHour!$B63,Sales!$C$5:$C$18,0),MATCH(UsagePerHour!AZ$4,Sales!$D$3:$ABF$3,0))/AZ$2*INDEX(Usage!$D$5:$ABF$11,MATCH(UsagePerHour!$B$52,Usage!$C$5:$C$11,0),MATCH(UsagePerHour!AZ$4,Usage!$D$3:$ABF$3,0)),"")</f>
        <v>0</v>
      </c>
      <c r="BA63" s="6">
        <f>IFERROR(INDEX(Sales!$D$5:$ABF$18,MATCH(UsagePerHour!$B63,Sales!$C$5:$C$18,0),MATCH(UsagePerHour!BA$4,Sales!$D$3:$ABF$3,0))/BA$2*INDEX(Usage!$D$5:$ABF$11,MATCH(UsagePerHour!$B$52,Usage!$C$5:$C$11,0),MATCH(UsagePerHour!BA$4,Usage!$D$3:$ABF$3,0)),"")</f>
        <v>0</v>
      </c>
      <c r="BB63" s="6">
        <f>IFERROR(INDEX(Sales!$D$5:$ABF$18,MATCH(UsagePerHour!$B63,Sales!$C$5:$C$18,0),MATCH(UsagePerHour!BB$4,Sales!$D$3:$ABF$3,0))/BB$2*INDEX(Usage!$D$5:$ABF$11,MATCH(UsagePerHour!$B$52,Usage!$C$5:$C$11,0),MATCH(UsagePerHour!BB$4,Usage!$D$3:$ABF$3,0)),"")</f>
        <v>0</v>
      </c>
      <c r="BC63" s="6">
        <f>IFERROR(INDEX(Sales!$D$5:$ABF$18,MATCH(UsagePerHour!$B63,Sales!$C$5:$C$18,0),MATCH(UsagePerHour!BC$4,Sales!$D$3:$ABF$3,0))/BC$2*INDEX(Usage!$D$5:$ABF$11,MATCH(UsagePerHour!$B$52,Usage!$C$5:$C$11,0),MATCH(UsagePerHour!BC$4,Usage!$D$3:$ABF$3,0)),"")</f>
        <v>0</v>
      </c>
      <c r="BD63" s="6">
        <f>IFERROR(INDEX(Sales!$D$5:$ABF$18,MATCH(UsagePerHour!$B63,Sales!$C$5:$C$18,0),MATCH(UsagePerHour!BD$4,Sales!$D$3:$ABF$3,0))/BD$2*INDEX(Usage!$D$5:$ABF$11,MATCH(UsagePerHour!$B$52,Usage!$C$5:$C$11,0),MATCH(UsagePerHour!BD$4,Usage!$D$3:$ABF$3,0)),"")</f>
        <v>0</v>
      </c>
      <c r="BE63" s="6">
        <f>IFERROR(INDEX(Sales!$D$5:$ABF$18,MATCH(UsagePerHour!$B63,Sales!$C$5:$C$18,0),MATCH(UsagePerHour!BE$4,Sales!$D$3:$ABF$3,0))/BE$2*INDEX(Usage!$D$5:$ABF$11,MATCH(UsagePerHour!$B$52,Usage!$C$5:$C$11,0),MATCH(UsagePerHour!BE$4,Usage!$D$3:$ABF$3,0)),"")</f>
        <v>0</v>
      </c>
      <c r="BF63" s="6">
        <f>IFERROR(INDEX(Sales!$D$5:$ABF$18,MATCH(UsagePerHour!$B63,Sales!$C$5:$C$18,0),MATCH(UsagePerHour!BF$4,Sales!$D$3:$ABF$3,0))/BF$2*INDEX(Usage!$D$5:$ABF$11,MATCH(UsagePerHour!$B$52,Usage!$C$5:$C$11,0),MATCH(UsagePerHour!BF$4,Usage!$D$3:$ABF$3,0)),"")</f>
        <v>0</v>
      </c>
      <c r="BG63" s="6">
        <f>IFERROR(INDEX(Sales!$D$5:$ABF$18,MATCH(UsagePerHour!$B63,Sales!$C$5:$C$18,0),MATCH(UsagePerHour!BG$4,Sales!$D$3:$ABF$3,0))/BG$2*INDEX(Usage!$D$5:$ABF$11,MATCH(UsagePerHour!$B$52,Usage!$C$5:$C$11,0),MATCH(UsagePerHour!BG$4,Usage!$D$3:$ABF$3,0)),"")</f>
        <v>0</v>
      </c>
      <c r="BH63" s="6">
        <f>IFERROR(INDEX(Sales!$D$5:$ABF$18,MATCH(UsagePerHour!$B63,Sales!$C$5:$C$18,0),MATCH(UsagePerHour!BH$4,Sales!$D$3:$ABF$3,0))/BH$2*INDEX(Usage!$D$5:$ABF$11,MATCH(UsagePerHour!$B$52,Usage!$C$5:$C$11,0),MATCH(UsagePerHour!BH$4,Usage!$D$3:$ABF$3,0)),"")</f>
        <v>0</v>
      </c>
      <c r="BI63" s="6">
        <f>IFERROR(INDEX(Sales!$D$5:$ABF$18,MATCH(UsagePerHour!$B63,Sales!$C$5:$C$18,0),MATCH(UsagePerHour!BI$4,Sales!$D$3:$ABF$3,0))/BI$2*INDEX(Usage!$D$5:$ABF$11,MATCH(UsagePerHour!$B$52,Usage!$C$5:$C$11,0),MATCH(UsagePerHour!BI$4,Usage!$D$3:$ABF$3,0)),"")</f>
        <v>0</v>
      </c>
      <c r="BJ63" s="6">
        <f>IFERROR(INDEX(Sales!$D$5:$ABF$18,MATCH(UsagePerHour!$B63,Sales!$C$5:$C$18,0),MATCH(UsagePerHour!BJ$4,Sales!$D$3:$ABF$3,0))/BJ$2*INDEX(Usage!$D$5:$ABF$11,MATCH(UsagePerHour!$B$52,Usage!$C$5:$C$11,0),MATCH(UsagePerHour!BJ$4,Usage!$D$3:$ABF$3,0)),"")</f>
        <v>0</v>
      </c>
      <c r="BK63" s="6">
        <f>IFERROR(INDEX(Sales!$D$5:$ABF$18,MATCH(UsagePerHour!$B63,Sales!$C$5:$C$18,0),MATCH(UsagePerHour!BK$4,Sales!$D$3:$ABF$3,0))/BK$2*INDEX(Usage!$D$5:$ABF$11,MATCH(UsagePerHour!$B$52,Usage!$C$5:$C$11,0),MATCH(UsagePerHour!BK$4,Usage!$D$3:$ABF$3,0)),"")</f>
        <v>0</v>
      </c>
      <c r="BL63" s="6">
        <f>IFERROR(INDEX(Sales!$D$5:$ABF$18,MATCH(UsagePerHour!$B63,Sales!$C$5:$C$18,0),MATCH(UsagePerHour!BL$4,Sales!$D$3:$ABF$3,0))/BL$2*INDEX(Usage!$D$5:$ABF$11,MATCH(UsagePerHour!$B$52,Usage!$C$5:$C$11,0),MATCH(UsagePerHour!BL$4,Usage!$D$3:$ABF$3,0)),"")</f>
        <v>0</v>
      </c>
      <c r="BM63" s="6">
        <f>IFERROR(INDEX(Sales!$D$5:$ABF$18,MATCH(UsagePerHour!$B63,Sales!$C$5:$C$18,0),MATCH(UsagePerHour!BM$4,Sales!$D$3:$ABF$3,0))/BM$2*INDEX(Usage!$D$5:$ABF$11,MATCH(UsagePerHour!$B$52,Usage!$C$5:$C$11,0),MATCH(UsagePerHour!BM$4,Usage!$D$3:$ABF$3,0)),"")</f>
        <v>0</v>
      </c>
      <c r="BN63" s="6">
        <f>IFERROR(INDEX(Sales!$D$5:$ABF$18,MATCH(UsagePerHour!$B63,Sales!$C$5:$C$18,0),MATCH(UsagePerHour!BN$4,Sales!$D$3:$ABF$3,0))/BN$2*INDEX(Usage!$D$5:$ABF$11,MATCH(UsagePerHour!$B$52,Usage!$C$5:$C$11,0),MATCH(UsagePerHour!BN$4,Usage!$D$3:$ABF$3,0)),"")</f>
        <v>0</v>
      </c>
      <c r="BO63" s="6">
        <f>IFERROR(INDEX(Sales!$D$5:$ABF$18,MATCH(UsagePerHour!$B63,Sales!$C$5:$C$18,0),MATCH(UsagePerHour!BO$4,Sales!$D$3:$ABF$3,0))/BO$2*INDEX(Usage!$D$5:$ABF$11,MATCH(UsagePerHour!$B$52,Usage!$C$5:$C$11,0),MATCH(UsagePerHour!BO$4,Usage!$D$3:$ABF$3,0)),"")</f>
        <v>0</v>
      </c>
      <c r="BP63" s="6">
        <f>IFERROR(INDEX(Sales!$D$5:$ABF$18,MATCH(UsagePerHour!$B63,Sales!$C$5:$C$18,0),MATCH(UsagePerHour!BP$4,Sales!$D$3:$ABF$3,0))/BP$2*INDEX(Usage!$D$5:$ABF$11,MATCH(UsagePerHour!$B$52,Usage!$C$5:$C$11,0),MATCH(UsagePerHour!BP$4,Usage!$D$3:$ABF$3,0)),"")</f>
        <v>0</v>
      </c>
      <c r="BQ63" s="6">
        <f>IFERROR(INDEX(Sales!$D$5:$ABF$18,MATCH(UsagePerHour!$B63,Sales!$C$5:$C$18,0),MATCH(UsagePerHour!BQ$4,Sales!$D$3:$ABF$3,0))/BQ$2*INDEX(Usage!$D$5:$ABF$11,MATCH(UsagePerHour!$B$52,Usage!$C$5:$C$11,0),MATCH(UsagePerHour!BQ$4,Usage!$D$3:$ABF$3,0)),"")</f>
        <v>0</v>
      </c>
      <c r="BR63" s="6">
        <f>IFERROR(INDEX(Sales!$D$5:$ABF$18,MATCH(UsagePerHour!$B63,Sales!$C$5:$C$18,0),MATCH(UsagePerHour!BR$4,Sales!$D$3:$ABF$3,0))/BR$2*INDEX(Usage!$D$5:$ABF$11,MATCH(UsagePerHour!$B$52,Usage!$C$5:$C$11,0),MATCH(UsagePerHour!BR$4,Usage!$D$3:$ABF$3,0)),"")</f>
        <v>0</v>
      </c>
      <c r="BS63" s="6">
        <f>IFERROR(INDEX(Sales!$D$5:$ABF$18,MATCH(UsagePerHour!$B63,Sales!$C$5:$C$18,0),MATCH(UsagePerHour!BS$4,Sales!$D$3:$ABF$3,0))/BS$2*INDEX(Usage!$D$5:$ABF$11,MATCH(UsagePerHour!$B$52,Usage!$C$5:$C$11,0),MATCH(UsagePerHour!BS$4,Usage!$D$3:$ABF$3,0)),"")</f>
        <v>0</v>
      </c>
      <c r="BT63" s="6">
        <f>IFERROR(INDEX(Sales!$D$5:$ABF$18,MATCH(UsagePerHour!$B63,Sales!$C$5:$C$18,0),MATCH(UsagePerHour!BT$4,Sales!$D$3:$ABF$3,0))/BT$2*INDEX(Usage!$D$5:$ABF$11,MATCH(UsagePerHour!$B$52,Usage!$C$5:$C$11,0),MATCH(UsagePerHour!BT$4,Usage!$D$3:$ABF$3,0)),"")</f>
        <v>0</v>
      </c>
      <c r="BU63" s="6">
        <f>IFERROR(INDEX(Sales!$D$5:$ABF$18,MATCH(UsagePerHour!$B63,Sales!$C$5:$C$18,0),MATCH(UsagePerHour!BU$4,Sales!$D$3:$ABF$3,0))/BU$2*INDEX(Usage!$D$5:$ABF$11,MATCH(UsagePerHour!$B$52,Usage!$C$5:$C$11,0),MATCH(UsagePerHour!BU$4,Usage!$D$3:$ABF$3,0)),"")</f>
        <v>0</v>
      </c>
      <c r="BV63" s="6">
        <f>IFERROR(INDEX(Sales!$D$5:$ABF$18,MATCH(UsagePerHour!$B63,Sales!$C$5:$C$18,0),MATCH(UsagePerHour!BV$4,Sales!$D$3:$ABF$3,0))/BV$2*INDEX(Usage!$D$5:$ABF$11,MATCH(UsagePerHour!$B$52,Usage!$C$5:$C$11,0),MATCH(UsagePerHour!BV$4,Usage!$D$3:$ABF$3,0)),"")</f>
        <v>0</v>
      </c>
      <c r="BW63" s="6">
        <f>IFERROR(INDEX(Sales!$D$5:$ABF$18,MATCH(UsagePerHour!$B63,Sales!$C$5:$C$18,0),MATCH(UsagePerHour!BW$4,Sales!$D$3:$ABF$3,0))/BW$2*INDEX(Usage!$D$5:$ABF$11,MATCH(UsagePerHour!$B$52,Usage!$C$5:$C$11,0),MATCH(UsagePerHour!BW$4,Usage!$D$3:$ABF$3,0)),"")</f>
        <v>0</v>
      </c>
      <c r="BX63" s="6">
        <f>IFERROR(INDEX(Sales!$D$5:$ABF$18,MATCH(UsagePerHour!$B63,Sales!$C$5:$C$18,0),MATCH(UsagePerHour!BX$4,Sales!$D$3:$ABF$3,0))/BX$2*INDEX(Usage!$D$5:$ABF$11,MATCH(UsagePerHour!$B$52,Usage!$C$5:$C$11,0),MATCH(UsagePerHour!BX$4,Usage!$D$3:$ABF$3,0)),"")</f>
        <v>0</v>
      </c>
      <c r="BY63" s="6">
        <f>IFERROR(INDEX(Sales!$D$5:$ABF$18,MATCH(UsagePerHour!$B63,Sales!$C$5:$C$18,0),MATCH(UsagePerHour!BY$4,Sales!$D$3:$ABF$3,0))/BY$2*INDEX(Usage!$D$5:$ABF$11,MATCH(UsagePerHour!$B$52,Usage!$C$5:$C$11,0),MATCH(UsagePerHour!BY$4,Usage!$D$3:$ABF$3,0)),"")</f>
        <v>0</v>
      </c>
      <c r="BZ63" s="6">
        <f>IFERROR(INDEX(Sales!$D$5:$ABF$18,MATCH(UsagePerHour!$B63,Sales!$C$5:$C$18,0),MATCH(UsagePerHour!BZ$4,Sales!$D$3:$ABF$3,0))/BZ$2*INDEX(Usage!$D$5:$ABF$11,MATCH(UsagePerHour!$B$52,Usage!$C$5:$C$11,0),MATCH(UsagePerHour!BZ$4,Usage!$D$3:$ABF$3,0)),"")</f>
        <v>0</v>
      </c>
      <c r="CA63" s="6">
        <f>IFERROR(INDEX(Sales!$D$5:$ABF$18,MATCH(UsagePerHour!$B63,Sales!$C$5:$C$18,0),MATCH(UsagePerHour!CA$4,Sales!$D$3:$ABF$3,0))/CA$2*INDEX(Usage!$D$5:$ABF$11,MATCH(UsagePerHour!$B$52,Usage!$C$5:$C$11,0),MATCH(UsagePerHour!CA$4,Usage!$D$3:$ABF$3,0)),"")</f>
        <v>0</v>
      </c>
      <c r="CB63" s="6">
        <f>IFERROR(INDEX(Sales!$D$5:$ABF$18,MATCH(UsagePerHour!$B63,Sales!$C$5:$C$18,0),MATCH(UsagePerHour!CB$4,Sales!$D$3:$ABF$3,0))/CB$2*INDEX(Usage!$D$5:$ABF$11,MATCH(UsagePerHour!$B$52,Usage!$C$5:$C$11,0),MATCH(UsagePerHour!CB$4,Usage!$D$3:$ABF$3,0)),"")</f>
        <v>0</v>
      </c>
      <c r="CC63" s="6">
        <f>IFERROR(INDEX(Sales!$D$5:$ABF$18,MATCH(UsagePerHour!$B63,Sales!$C$5:$C$18,0),MATCH(UsagePerHour!CC$4,Sales!$D$3:$ABF$3,0))/CC$2*INDEX(Usage!$D$5:$ABF$11,MATCH(UsagePerHour!$B$52,Usage!$C$5:$C$11,0),MATCH(UsagePerHour!CC$4,Usage!$D$3:$ABF$3,0)),"")</f>
        <v>0</v>
      </c>
      <c r="CD63" s="6">
        <f>IFERROR(INDEX(Sales!$D$5:$ABF$18,MATCH(UsagePerHour!$B63,Sales!$C$5:$C$18,0),MATCH(UsagePerHour!CD$4,Sales!$D$3:$ABF$3,0))/CD$2*INDEX(Usage!$D$5:$ABF$11,MATCH(UsagePerHour!$B$52,Usage!$C$5:$C$11,0),MATCH(UsagePerHour!CD$4,Usage!$D$3:$ABF$3,0)),"")</f>
        <v>0</v>
      </c>
      <c r="CE63" s="6">
        <f>IFERROR(INDEX(Sales!$D$5:$ABF$18,MATCH(UsagePerHour!$B63,Sales!$C$5:$C$18,0),MATCH(UsagePerHour!CE$4,Sales!$D$3:$ABF$3,0))/CE$2*INDEX(Usage!$D$5:$ABF$11,MATCH(UsagePerHour!$B$52,Usage!$C$5:$C$11,0),MATCH(UsagePerHour!CE$4,Usage!$D$3:$ABF$3,0)),"")</f>
        <v>0</v>
      </c>
      <c r="CF63" s="6">
        <f>IFERROR(INDEX(Sales!$D$5:$ABF$18,MATCH(UsagePerHour!$B63,Sales!$C$5:$C$18,0),MATCH(UsagePerHour!CF$4,Sales!$D$3:$ABF$3,0))/CF$2*INDEX(Usage!$D$5:$ABF$11,MATCH(UsagePerHour!$B$52,Usage!$C$5:$C$11,0),MATCH(UsagePerHour!CF$4,Usage!$D$3:$ABF$3,0)),"")</f>
        <v>0</v>
      </c>
      <c r="CG63" s="6">
        <f>IFERROR(INDEX(Sales!$D$5:$ABF$18,MATCH(UsagePerHour!$B63,Sales!$C$5:$C$18,0),MATCH(UsagePerHour!CG$4,Sales!$D$3:$ABF$3,0))/CG$2*INDEX(Usage!$D$5:$ABF$11,MATCH(UsagePerHour!$B$52,Usage!$C$5:$C$11,0),MATCH(UsagePerHour!CG$4,Usage!$D$3:$ABF$3,0)),"")</f>
        <v>0</v>
      </c>
      <c r="CH63" s="6">
        <f>IFERROR(INDEX(Sales!$D$5:$ABF$18,MATCH(UsagePerHour!$B63,Sales!$C$5:$C$18,0),MATCH(UsagePerHour!CH$4,Sales!$D$3:$ABF$3,0))/CH$2*INDEX(Usage!$D$5:$ABF$11,MATCH(UsagePerHour!$B$52,Usage!$C$5:$C$11,0),MATCH(UsagePerHour!CH$4,Usage!$D$3:$ABF$3,0)),"")</f>
        <v>0</v>
      </c>
      <c r="CI63" s="6">
        <f>IFERROR(INDEX(Sales!$D$5:$ABF$18,MATCH(UsagePerHour!$B63,Sales!$C$5:$C$18,0),MATCH(UsagePerHour!CI$4,Sales!$D$3:$ABF$3,0))/CI$2*INDEX(Usage!$D$5:$ABF$11,MATCH(UsagePerHour!$B$52,Usage!$C$5:$C$11,0),MATCH(UsagePerHour!CI$4,Usage!$D$3:$ABF$3,0)),"")</f>
        <v>0</v>
      </c>
      <c r="CJ63" s="6">
        <f>IFERROR(INDEX(Sales!$D$5:$ABF$18,MATCH(UsagePerHour!$B63,Sales!$C$5:$C$18,0),MATCH(UsagePerHour!CJ$4,Sales!$D$3:$ABF$3,0))/CJ$2*INDEX(Usage!$D$5:$ABF$11,MATCH(UsagePerHour!$B$52,Usage!$C$5:$C$11,0),MATCH(UsagePerHour!CJ$4,Usage!$D$3:$ABF$3,0)),"")</f>
        <v>0</v>
      </c>
      <c r="CK63" s="6">
        <f>IFERROR(INDEX(Sales!$D$5:$ABF$18,MATCH(UsagePerHour!$B63,Sales!$C$5:$C$18,0),MATCH(UsagePerHour!CK$4,Sales!$D$3:$ABF$3,0))/CK$2*INDEX(Usage!$D$5:$ABF$11,MATCH(UsagePerHour!$B$52,Usage!$C$5:$C$11,0),MATCH(UsagePerHour!CK$4,Usage!$D$3:$ABF$3,0)),"")</f>
        <v>0</v>
      </c>
      <c r="CL63" s="6">
        <f>IFERROR(INDEX(Sales!$D$5:$ABF$18,MATCH(UsagePerHour!$B63,Sales!$C$5:$C$18,0),MATCH(UsagePerHour!CL$4,Sales!$D$3:$ABF$3,0))/CL$2*INDEX(Usage!$D$5:$ABF$11,MATCH(UsagePerHour!$B$52,Usage!$C$5:$C$11,0),MATCH(UsagePerHour!CL$4,Usage!$D$3:$ABF$3,0)),"")</f>
        <v>0</v>
      </c>
      <c r="CM63" s="6">
        <f>IFERROR(INDEX(Sales!$D$5:$ABF$18,MATCH(UsagePerHour!$B63,Sales!$C$5:$C$18,0),MATCH(UsagePerHour!CM$4,Sales!$D$3:$ABF$3,0))/CM$2*INDEX(Usage!$D$5:$ABF$11,MATCH(UsagePerHour!$B$52,Usage!$C$5:$C$11,0),MATCH(UsagePerHour!CM$4,Usage!$D$3:$ABF$3,0)),"")</f>
        <v>0</v>
      </c>
      <c r="CN63" s="6">
        <f>IFERROR(INDEX(Sales!$D$5:$ABF$18,MATCH(UsagePerHour!$B63,Sales!$C$5:$C$18,0),MATCH(UsagePerHour!CN$4,Sales!$D$3:$ABF$3,0))/CN$2*INDEX(Usage!$D$5:$ABF$11,MATCH(UsagePerHour!$B$52,Usage!$C$5:$C$11,0),MATCH(UsagePerHour!CN$4,Usage!$D$3:$ABF$3,0)),"")</f>
        <v>0</v>
      </c>
      <c r="CO63" s="6">
        <f>IFERROR(INDEX(Sales!$D$5:$ABF$18,MATCH(UsagePerHour!$B63,Sales!$C$5:$C$18,0),MATCH(UsagePerHour!CO$4,Sales!$D$3:$ABF$3,0))/CO$2*INDEX(Usage!$D$5:$ABF$11,MATCH(UsagePerHour!$B$52,Usage!$C$5:$C$11,0),MATCH(UsagePerHour!CO$4,Usage!$D$3:$ABF$3,0)),"")</f>
        <v>0</v>
      </c>
      <c r="CP63" s="6">
        <f>IFERROR(INDEX(Sales!$D$5:$ABF$18,MATCH(UsagePerHour!$B63,Sales!$C$5:$C$18,0),MATCH(UsagePerHour!CP$4,Sales!$D$3:$ABF$3,0))/CP$2*INDEX(Usage!$D$5:$ABF$11,MATCH(UsagePerHour!$B$52,Usage!$C$5:$C$11,0),MATCH(UsagePerHour!CP$4,Usage!$D$3:$ABF$3,0)),"")</f>
        <v>0</v>
      </c>
      <c r="CQ63" s="6">
        <f>IFERROR(INDEX(Sales!$D$5:$ABF$18,MATCH(UsagePerHour!$B63,Sales!$C$5:$C$18,0),MATCH(UsagePerHour!CQ$4,Sales!$D$3:$ABF$3,0))/CQ$2*INDEX(Usage!$D$5:$ABF$11,MATCH(UsagePerHour!$B$52,Usage!$C$5:$C$11,0),MATCH(UsagePerHour!CQ$4,Usage!$D$3:$ABF$3,0)),"")</f>
        <v>0</v>
      </c>
      <c r="CR63" s="6">
        <f>IFERROR(INDEX(Sales!$D$5:$ABF$18,MATCH(UsagePerHour!$B63,Sales!$C$5:$C$18,0),MATCH(UsagePerHour!CR$4,Sales!$D$3:$ABF$3,0))/CR$2*INDEX(Usage!$D$5:$ABF$11,MATCH(UsagePerHour!$B$52,Usage!$C$5:$C$11,0),MATCH(UsagePerHour!CR$4,Usage!$D$3:$ABF$3,0)),"")</f>
        <v>0</v>
      </c>
      <c r="CS63" s="6">
        <f>IFERROR(INDEX(Sales!$D$5:$ABF$18,MATCH(UsagePerHour!$B63,Sales!$C$5:$C$18,0),MATCH(UsagePerHour!CS$4,Sales!$D$3:$ABF$3,0))/CS$2*INDEX(Usage!$D$5:$ABF$11,MATCH(UsagePerHour!$B$52,Usage!$C$5:$C$11,0),MATCH(UsagePerHour!CS$4,Usage!$D$3:$ABF$3,0)),"")</f>
        <v>0</v>
      </c>
      <c r="CT63" s="6">
        <f>IFERROR(INDEX(Sales!$D$5:$ABF$18,MATCH(UsagePerHour!$B63,Sales!$C$5:$C$18,0),MATCH(UsagePerHour!CT$4,Sales!$D$3:$ABF$3,0))/CT$2*INDEX(Usage!$D$5:$ABF$11,MATCH(UsagePerHour!$B$52,Usage!$C$5:$C$11,0),MATCH(UsagePerHour!CT$4,Usage!$D$3:$ABF$3,0)),"")</f>
        <v>0</v>
      </c>
      <c r="CU63" s="6">
        <f>IFERROR(INDEX(Sales!$D$5:$ABF$18,MATCH(UsagePerHour!$B63,Sales!$C$5:$C$18,0),MATCH(UsagePerHour!CU$4,Sales!$D$3:$ABF$3,0))/CU$2*INDEX(Usage!$D$5:$ABF$11,MATCH(UsagePerHour!$B$52,Usage!$C$5:$C$11,0),MATCH(UsagePerHour!CU$4,Usage!$D$3:$ABF$3,0)),"")</f>
        <v>0</v>
      </c>
      <c r="CV63" s="6">
        <f>IFERROR(INDEX(Sales!$D$5:$ABF$18,MATCH(UsagePerHour!$B63,Sales!$C$5:$C$18,0),MATCH(UsagePerHour!CV$4,Sales!$D$3:$ABF$3,0))/CV$2*INDEX(Usage!$D$5:$ABF$11,MATCH(UsagePerHour!$B$52,Usage!$C$5:$C$11,0),MATCH(UsagePerHour!CV$4,Usage!$D$3:$ABF$3,0)),"")</f>
        <v>0</v>
      </c>
      <c r="CW63" s="6">
        <f>IFERROR(INDEX(Sales!$D$5:$ABF$18,MATCH(UsagePerHour!$B63,Sales!$C$5:$C$18,0),MATCH(UsagePerHour!CW$4,Sales!$D$3:$ABF$3,0))/CW$2*INDEX(Usage!$D$5:$ABF$11,MATCH(UsagePerHour!$B$52,Usage!$C$5:$C$11,0),MATCH(UsagePerHour!CW$4,Usage!$D$3:$ABF$3,0)),"")</f>
        <v>0</v>
      </c>
      <c r="CX63" s="6">
        <f>IFERROR(INDEX(Sales!$D$5:$ABF$18,MATCH(UsagePerHour!$B63,Sales!$C$5:$C$18,0),MATCH(UsagePerHour!CX$4,Sales!$D$3:$ABF$3,0))/CX$2*INDEX(Usage!$D$5:$ABF$11,MATCH(UsagePerHour!$B$52,Usage!$C$5:$C$11,0),MATCH(UsagePerHour!CX$4,Usage!$D$3:$ABF$3,0)),"")</f>
        <v>0</v>
      </c>
      <c r="CY63" s="6">
        <f>IFERROR(INDEX(Sales!$D$5:$ABF$18,MATCH(UsagePerHour!$B63,Sales!$C$5:$C$18,0),MATCH(UsagePerHour!CY$4,Sales!$D$3:$ABF$3,0))/CY$2*INDEX(Usage!$D$5:$ABF$11,MATCH(UsagePerHour!$B$52,Usage!$C$5:$C$11,0),MATCH(UsagePerHour!CY$4,Usage!$D$3:$ABF$3,0)),"")</f>
        <v>0</v>
      </c>
      <c r="CZ63" s="6">
        <f>IFERROR(INDEX(Sales!$D$5:$ABF$18,MATCH(UsagePerHour!$B63,Sales!$C$5:$C$18,0),MATCH(UsagePerHour!CZ$4,Sales!$D$3:$ABF$3,0))/CZ$2*INDEX(Usage!$D$5:$ABF$11,MATCH(UsagePerHour!$B$52,Usage!$C$5:$C$11,0),MATCH(UsagePerHour!CZ$4,Usage!$D$3:$ABF$3,0)),"")</f>
        <v>0</v>
      </c>
      <c r="DA63" s="6">
        <f>IFERROR(INDEX(Sales!$D$5:$ABF$18,MATCH(UsagePerHour!$B63,Sales!$C$5:$C$18,0),MATCH(UsagePerHour!DA$4,Sales!$D$3:$ABF$3,0))/DA$2*INDEX(Usage!$D$5:$ABF$11,MATCH(UsagePerHour!$B$52,Usage!$C$5:$C$11,0),MATCH(UsagePerHour!DA$4,Usage!$D$3:$ABF$3,0)),"")</f>
        <v>0</v>
      </c>
      <c r="DB63" s="6">
        <f>IFERROR(INDEX(Sales!$D$5:$ABF$18,MATCH(UsagePerHour!$B63,Sales!$C$5:$C$18,0),MATCH(UsagePerHour!DB$4,Sales!$D$3:$ABF$3,0))/DB$2*INDEX(Usage!$D$5:$ABF$11,MATCH(UsagePerHour!$B$52,Usage!$C$5:$C$11,0),MATCH(UsagePerHour!DB$4,Usage!$D$3:$ABF$3,0)),"")</f>
        <v>0</v>
      </c>
      <c r="DC63" s="6">
        <f>IFERROR(INDEX(Sales!$D$5:$ABF$18,MATCH(UsagePerHour!$B63,Sales!$C$5:$C$18,0),MATCH(UsagePerHour!DC$4,Sales!$D$3:$ABF$3,0))/DC$2*INDEX(Usage!$D$5:$ABF$11,MATCH(UsagePerHour!$B$52,Usage!$C$5:$C$11,0),MATCH(UsagePerHour!DC$4,Usage!$D$3:$ABF$3,0)),"")</f>
        <v>0</v>
      </c>
      <c r="DD63" s="6">
        <f>IFERROR(INDEX(Sales!$D$5:$ABF$18,MATCH(UsagePerHour!$B63,Sales!$C$5:$C$18,0),MATCH(UsagePerHour!DD$4,Sales!$D$3:$ABF$3,0))/DD$2*INDEX(Usage!$D$5:$ABF$11,MATCH(UsagePerHour!$B$52,Usage!$C$5:$C$11,0),MATCH(UsagePerHour!DD$4,Usage!$D$3:$ABF$3,0)),"")</f>
        <v>0</v>
      </c>
      <c r="DE63" s="6">
        <f>IFERROR(INDEX(Sales!$D$5:$ABF$18,MATCH(UsagePerHour!$B63,Sales!$C$5:$C$18,0),MATCH(UsagePerHour!DE$4,Sales!$D$3:$ABF$3,0))/DE$2*INDEX(Usage!$D$5:$ABF$11,MATCH(UsagePerHour!$B$52,Usage!$C$5:$C$11,0),MATCH(UsagePerHour!DE$4,Usage!$D$3:$ABF$3,0)),"")</f>
        <v>0</v>
      </c>
      <c r="DF63" s="6">
        <f>IFERROR(INDEX(Sales!$D$5:$ABF$18,MATCH(UsagePerHour!$B63,Sales!$C$5:$C$18,0),MATCH(UsagePerHour!DF$4,Sales!$D$3:$ABF$3,0))/DF$2*INDEX(Usage!$D$5:$ABF$11,MATCH(UsagePerHour!$B$52,Usage!$C$5:$C$11,0),MATCH(UsagePerHour!DF$4,Usage!$D$3:$ABF$3,0)),"")</f>
        <v>0</v>
      </c>
      <c r="DG63" s="6">
        <f>IFERROR(INDEX(Sales!$D$5:$ABF$18,MATCH(UsagePerHour!$B63,Sales!$C$5:$C$18,0),MATCH(UsagePerHour!DG$4,Sales!$D$3:$ABF$3,0))/DG$2*INDEX(Usage!$D$5:$ABF$11,MATCH(UsagePerHour!$B$52,Usage!$C$5:$C$11,0),MATCH(UsagePerHour!DG$4,Usage!$D$3:$ABF$3,0)),"")</f>
        <v>0</v>
      </c>
      <c r="DH63" s="6">
        <f>IFERROR(INDEX(Sales!$D$5:$ABF$18,MATCH(UsagePerHour!$B63,Sales!$C$5:$C$18,0),MATCH(UsagePerHour!DH$4,Sales!$D$3:$ABF$3,0))/DH$2*INDEX(Usage!$D$5:$ABF$11,MATCH(UsagePerHour!$B$52,Usage!$C$5:$C$11,0),MATCH(UsagePerHour!DH$4,Usage!$D$3:$ABF$3,0)),"")</f>
        <v>0</v>
      </c>
      <c r="DI63" s="6">
        <f>IFERROR(INDEX(Sales!$D$5:$ABF$18,MATCH(UsagePerHour!$B63,Sales!$C$5:$C$18,0),MATCH(UsagePerHour!DI$4,Sales!$D$3:$ABF$3,0))/DI$2*INDEX(Usage!$D$5:$ABF$11,MATCH(UsagePerHour!$B$52,Usage!$C$5:$C$11,0),MATCH(UsagePerHour!DI$4,Usage!$D$3:$ABF$3,0)),"")</f>
        <v>0</v>
      </c>
      <c r="DJ63" s="6">
        <f>IFERROR(INDEX(Sales!$D$5:$ABF$18,MATCH(UsagePerHour!$B63,Sales!$C$5:$C$18,0),MATCH(UsagePerHour!DJ$4,Sales!$D$3:$ABF$3,0))/DJ$2*INDEX(Usage!$D$5:$ABF$11,MATCH(UsagePerHour!$B$52,Usage!$C$5:$C$11,0),MATCH(UsagePerHour!DJ$4,Usage!$D$3:$ABF$3,0)),"")</f>
        <v>0</v>
      </c>
      <c r="DK63" s="6">
        <f>IFERROR(INDEX(Sales!$D$5:$ABF$18,MATCH(UsagePerHour!$B63,Sales!$C$5:$C$18,0),MATCH(UsagePerHour!DK$4,Sales!$D$3:$ABF$3,0))/DK$2*INDEX(Usage!$D$5:$ABF$11,MATCH(UsagePerHour!$B$52,Usage!$C$5:$C$11,0),MATCH(UsagePerHour!DK$4,Usage!$D$3:$ABF$3,0)),"")</f>
        <v>0</v>
      </c>
      <c r="DL63" s="6">
        <f>IFERROR(INDEX(Sales!$D$5:$ABF$18,MATCH(UsagePerHour!$B63,Sales!$C$5:$C$18,0),MATCH(UsagePerHour!DL$4,Sales!$D$3:$ABF$3,0))/DL$2*INDEX(Usage!$D$5:$ABF$11,MATCH(UsagePerHour!$B$52,Usage!$C$5:$C$11,0),MATCH(UsagePerHour!DL$4,Usage!$D$3:$ABF$3,0)),"")</f>
        <v>0</v>
      </c>
      <c r="DM63" s="6">
        <f>IFERROR(INDEX(Sales!$D$5:$ABF$18,MATCH(UsagePerHour!$B63,Sales!$C$5:$C$18,0),MATCH(UsagePerHour!DM$4,Sales!$D$3:$ABF$3,0))/DM$2*INDEX(Usage!$D$5:$ABF$11,MATCH(UsagePerHour!$B$52,Usage!$C$5:$C$11,0),MATCH(UsagePerHour!DM$4,Usage!$D$3:$ABF$3,0)),"")</f>
        <v>0</v>
      </c>
      <c r="DN63" s="6">
        <f>IFERROR(INDEX(Sales!$D$5:$ABF$18,MATCH(UsagePerHour!$B63,Sales!$C$5:$C$18,0),MATCH(UsagePerHour!DN$4,Sales!$D$3:$ABF$3,0))/DN$2*INDEX(Usage!$D$5:$ABF$11,MATCH(UsagePerHour!$B$52,Usage!$C$5:$C$11,0),MATCH(UsagePerHour!DN$4,Usage!$D$3:$ABF$3,0)),"")</f>
        <v>0</v>
      </c>
      <c r="DO63" s="6">
        <f>IFERROR(INDEX(Sales!$D$5:$ABF$18,MATCH(UsagePerHour!$B63,Sales!$C$5:$C$18,0),MATCH(UsagePerHour!DO$4,Sales!$D$3:$ABF$3,0))/DO$2*INDEX(Usage!$D$5:$ABF$11,MATCH(UsagePerHour!$B$52,Usage!$C$5:$C$11,0),MATCH(UsagePerHour!DO$4,Usage!$D$3:$ABF$3,0)),"")</f>
        <v>0</v>
      </c>
      <c r="DP63" s="6">
        <f>IFERROR(INDEX(Sales!$D$5:$ABF$18,MATCH(UsagePerHour!$B63,Sales!$C$5:$C$18,0),MATCH(UsagePerHour!DP$4,Sales!$D$3:$ABF$3,0))/DP$2*INDEX(Usage!$D$5:$ABF$11,MATCH(UsagePerHour!$B$52,Usage!$C$5:$C$11,0),MATCH(UsagePerHour!DP$4,Usage!$D$3:$ABF$3,0)),"")</f>
        <v>0</v>
      </c>
      <c r="DQ63" s="6">
        <f>IFERROR(INDEX(Sales!$D$5:$ABF$18,MATCH(UsagePerHour!$B63,Sales!$C$5:$C$18,0),MATCH(UsagePerHour!DQ$4,Sales!$D$3:$ABF$3,0))/DQ$2*INDEX(Usage!$D$5:$ABF$11,MATCH(UsagePerHour!$B$52,Usage!$C$5:$C$11,0),MATCH(UsagePerHour!DQ$4,Usage!$D$3:$ABF$3,0)),"")</f>
        <v>0</v>
      </c>
      <c r="DR63" s="6">
        <f>IFERROR(INDEX(Sales!$D$5:$ABF$18,MATCH(UsagePerHour!$B63,Sales!$C$5:$C$18,0),MATCH(UsagePerHour!DR$4,Sales!$D$3:$ABF$3,0))/DR$2*INDEX(Usage!$D$5:$ABF$11,MATCH(UsagePerHour!$B$52,Usage!$C$5:$C$11,0),MATCH(UsagePerHour!DR$4,Usage!$D$3:$ABF$3,0)),"")</f>
        <v>0</v>
      </c>
      <c r="DS63" s="6">
        <f>IFERROR(INDEX(Sales!$D$5:$ABF$18,MATCH(UsagePerHour!$B63,Sales!$C$5:$C$18,0),MATCH(UsagePerHour!DS$4,Sales!$D$3:$ABF$3,0))/DS$2*INDEX(Usage!$D$5:$ABF$11,MATCH(UsagePerHour!$B$52,Usage!$C$5:$C$11,0),MATCH(UsagePerHour!DS$4,Usage!$D$3:$ABF$3,0)),"")</f>
        <v>0</v>
      </c>
      <c r="DT63" s="6">
        <f>IFERROR(INDEX(Sales!$D$5:$ABF$18,MATCH(UsagePerHour!$B63,Sales!$C$5:$C$18,0),MATCH(UsagePerHour!DT$4,Sales!$D$3:$ABF$3,0))/DT$2*INDEX(Usage!$D$5:$ABF$11,MATCH(UsagePerHour!$B$52,Usage!$C$5:$C$11,0),MATCH(UsagePerHour!DT$4,Usage!$D$3:$ABF$3,0)),"")</f>
        <v>0</v>
      </c>
      <c r="DU63" s="6">
        <f>IFERROR(INDEX(Sales!$D$5:$ABF$18,MATCH(UsagePerHour!$B63,Sales!$C$5:$C$18,0),MATCH(UsagePerHour!DU$4,Sales!$D$3:$ABF$3,0))/DU$2*INDEX(Usage!$D$5:$ABF$11,MATCH(UsagePerHour!$B$52,Usage!$C$5:$C$11,0),MATCH(UsagePerHour!DU$4,Usage!$D$3:$ABF$3,0)),"")</f>
        <v>0</v>
      </c>
      <c r="DV63" s="6">
        <f>IFERROR(INDEX(Sales!$D$5:$ABF$18,MATCH(UsagePerHour!$B63,Sales!$C$5:$C$18,0),MATCH(UsagePerHour!DV$4,Sales!$D$3:$ABF$3,0))/DV$2*INDEX(Usage!$D$5:$ABF$11,MATCH(UsagePerHour!$B$52,Usage!$C$5:$C$11,0),MATCH(UsagePerHour!DV$4,Usage!$D$3:$ABF$3,0)),"")</f>
        <v>0</v>
      </c>
      <c r="DW63" s="6">
        <f>IFERROR(INDEX(Sales!$D$5:$ABF$18,MATCH(UsagePerHour!$B63,Sales!$C$5:$C$18,0),MATCH(UsagePerHour!DW$4,Sales!$D$3:$ABF$3,0))/DW$2*INDEX(Usage!$D$5:$ABF$11,MATCH(UsagePerHour!$B$52,Usage!$C$5:$C$11,0),MATCH(UsagePerHour!DW$4,Usage!$D$3:$ABF$3,0)),"")</f>
        <v>0</v>
      </c>
      <c r="DX63" s="6">
        <f>IFERROR(INDEX(Sales!$D$5:$ABF$18,MATCH(UsagePerHour!$B63,Sales!$C$5:$C$18,0),MATCH(UsagePerHour!DX$4,Sales!$D$3:$ABF$3,0))/DX$2*INDEX(Usage!$D$5:$ABF$11,MATCH(UsagePerHour!$B$52,Usage!$C$5:$C$11,0),MATCH(UsagePerHour!DX$4,Usage!$D$3:$ABF$3,0)),"")</f>
        <v>0</v>
      </c>
      <c r="DY63" s="6">
        <f>IFERROR(INDEX(Sales!$D$5:$ABF$18,MATCH(UsagePerHour!$B63,Sales!$C$5:$C$18,0),MATCH(UsagePerHour!DY$4,Sales!$D$3:$ABF$3,0))/DY$2*INDEX(Usage!$D$5:$ABF$11,MATCH(UsagePerHour!$B$52,Usage!$C$5:$C$11,0),MATCH(UsagePerHour!DY$4,Usage!$D$3:$ABF$3,0)),"")</f>
        <v>0</v>
      </c>
      <c r="DZ63" s="6">
        <f>IFERROR(INDEX(Sales!$D$5:$ABF$18,MATCH(UsagePerHour!$B63,Sales!$C$5:$C$18,0),MATCH(UsagePerHour!DZ$4,Sales!$D$3:$ABF$3,0))/DZ$2*INDEX(Usage!$D$5:$ABF$11,MATCH(UsagePerHour!$B$52,Usage!$C$5:$C$11,0),MATCH(UsagePerHour!DZ$4,Usage!$D$3:$ABF$3,0)),"")</f>
        <v>0</v>
      </c>
      <c r="EA63" s="6">
        <f>IFERROR(INDEX(Sales!$D$5:$ABF$18,MATCH(UsagePerHour!$B63,Sales!$C$5:$C$18,0),MATCH(UsagePerHour!EA$4,Sales!$D$3:$ABF$3,0))/EA$2*INDEX(Usage!$D$5:$ABF$11,MATCH(UsagePerHour!$B$52,Usage!$C$5:$C$11,0),MATCH(UsagePerHour!EA$4,Usage!$D$3:$ABF$3,0)),"")</f>
        <v>0</v>
      </c>
      <c r="EB63" s="6">
        <f>IFERROR(INDEX(Sales!$D$5:$ABF$18,MATCH(UsagePerHour!$B63,Sales!$C$5:$C$18,0),MATCH(UsagePerHour!EB$4,Sales!$D$3:$ABF$3,0))/EB$2*INDEX(Usage!$D$5:$ABF$11,MATCH(UsagePerHour!$B$52,Usage!$C$5:$C$11,0),MATCH(UsagePerHour!EB$4,Usage!$D$3:$ABF$3,0)),"")</f>
        <v>0</v>
      </c>
      <c r="EC63" s="6">
        <f>IFERROR(INDEX(Sales!$D$5:$ABF$18,MATCH(UsagePerHour!$B63,Sales!$C$5:$C$18,0),MATCH(UsagePerHour!EC$4,Sales!$D$3:$ABF$3,0))/EC$2*INDEX(Usage!$D$5:$ABF$11,MATCH(UsagePerHour!$B$52,Usage!$C$5:$C$11,0),MATCH(UsagePerHour!EC$4,Usage!$D$3:$ABF$3,0)),"")</f>
        <v>0</v>
      </c>
      <c r="ED63" s="6">
        <f>IFERROR(INDEX(Sales!$D$5:$ABF$18,MATCH(UsagePerHour!$B63,Sales!$C$5:$C$18,0),MATCH(UsagePerHour!ED$4,Sales!$D$3:$ABF$3,0))/ED$2*INDEX(Usage!$D$5:$ABF$11,MATCH(UsagePerHour!$B$52,Usage!$C$5:$C$11,0),MATCH(UsagePerHour!ED$4,Usage!$D$3:$ABF$3,0)),"")</f>
        <v>0</v>
      </c>
      <c r="EE63" s="6">
        <f>IFERROR(INDEX(Sales!$D$5:$ABF$18,MATCH(UsagePerHour!$B63,Sales!$C$5:$C$18,0),MATCH(UsagePerHour!EE$4,Sales!$D$3:$ABF$3,0))/EE$2*INDEX(Usage!$D$5:$ABF$11,MATCH(UsagePerHour!$B$52,Usage!$C$5:$C$11,0),MATCH(UsagePerHour!EE$4,Usage!$D$3:$ABF$3,0)),"")</f>
        <v>0</v>
      </c>
      <c r="EF63" s="6">
        <f>IFERROR(INDEX(Sales!$D$5:$ABF$18,MATCH(UsagePerHour!$B63,Sales!$C$5:$C$18,0),MATCH(UsagePerHour!EF$4,Sales!$D$3:$ABF$3,0))/EF$2*INDEX(Usage!$D$5:$ABF$11,MATCH(UsagePerHour!$B$52,Usage!$C$5:$C$11,0),MATCH(UsagePerHour!EF$4,Usage!$D$3:$ABF$3,0)),"")</f>
        <v>0</v>
      </c>
      <c r="EG63" s="6">
        <f>IFERROR(INDEX(Sales!$D$5:$ABF$18,MATCH(UsagePerHour!$B63,Sales!$C$5:$C$18,0),MATCH(UsagePerHour!EG$4,Sales!$D$3:$ABF$3,0))/EG$2*INDEX(Usage!$D$5:$ABF$11,MATCH(UsagePerHour!$B$52,Usage!$C$5:$C$11,0),MATCH(UsagePerHour!EG$4,Usage!$D$3:$ABF$3,0)),"")</f>
        <v>0</v>
      </c>
      <c r="EH63" s="6">
        <f>IFERROR(INDEX(Sales!$D$5:$ABF$18,MATCH(UsagePerHour!$B63,Sales!$C$5:$C$18,0),MATCH(UsagePerHour!EH$4,Sales!$D$3:$ABF$3,0))/EH$2*INDEX(Usage!$D$5:$ABF$11,MATCH(UsagePerHour!$B$52,Usage!$C$5:$C$11,0),MATCH(UsagePerHour!EH$4,Usage!$D$3:$ABF$3,0)),"")</f>
        <v>0</v>
      </c>
      <c r="EI63" s="6">
        <f>IFERROR(INDEX(Sales!$D$5:$ABF$18,MATCH(UsagePerHour!$B63,Sales!$C$5:$C$18,0),MATCH(UsagePerHour!EI$4,Sales!$D$3:$ABF$3,0))/EI$2*INDEX(Usage!$D$5:$ABF$11,MATCH(UsagePerHour!$B$52,Usage!$C$5:$C$11,0),MATCH(UsagePerHour!EI$4,Usage!$D$3:$ABF$3,0)),"")</f>
        <v>0</v>
      </c>
      <c r="EJ63" s="6">
        <f>IFERROR(INDEX(Sales!$D$5:$ABF$18,MATCH(UsagePerHour!$B63,Sales!$C$5:$C$18,0),MATCH(UsagePerHour!EJ$4,Sales!$D$3:$ABF$3,0))/EJ$2*INDEX(Usage!$D$5:$ABF$11,MATCH(UsagePerHour!$B$52,Usage!$C$5:$C$11,0),MATCH(UsagePerHour!EJ$4,Usage!$D$3:$ABF$3,0)),"")</f>
        <v>0</v>
      </c>
      <c r="EK63" s="6">
        <f>IFERROR(INDEX(Sales!$D$5:$ABF$18,MATCH(UsagePerHour!$B63,Sales!$C$5:$C$18,0),MATCH(UsagePerHour!EK$4,Sales!$D$3:$ABF$3,0))/EK$2*INDEX(Usage!$D$5:$ABF$11,MATCH(UsagePerHour!$B$52,Usage!$C$5:$C$11,0),MATCH(UsagePerHour!EK$4,Usage!$D$3:$ABF$3,0)),"")</f>
        <v>0</v>
      </c>
      <c r="EL63" s="6">
        <f>IFERROR(INDEX(Sales!$D$5:$ABF$18,MATCH(UsagePerHour!$B63,Sales!$C$5:$C$18,0),MATCH(UsagePerHour!EL$4,Sales!$D$3:$ABF$3,0))/EL$2*INDEX(Usage!$D$5:$ABF$11,MATCH(UsagePerHour!$B$52,Usage!$C$5:$C$11,0),MATCH(UsagePerHour!EL$4,Usage!$D$3:$ABF$3,0)),"")</f>
        <v>0</v>
      </c>
      <c r="EM63" s="6">
        <f>IFERROR(INDEX(Sales!$D$5:$ABF$18,MATCH(UsagePerHour!$B63,Sales!$C$5:$C$18,0),MATCH(UsagePerHour!EM$4,Sales!$D$3:$ABF$3,0))/EM$2*INDEX(Usage!$D$5:$ABF$11,MATCH(UsagePerHour!$B$52,Usage!$C$5:$C$11,0),MATCH(UsagePerHour!EM$4,Usage!$D$3:$ABF$3,0)),"")</f>
        <v>0</v>
      </c>
      <c r="EN63" s="6">
        <f>IFERROR(INDEX(Sales!$D$5:$ABF$18,MATCH(UsagePerHour!$B63,Sales!$C$5:$C$18,0),MATCH(UsagePerHour!EN$4,Sales!$D$3:$ABF$3,0))/EN$2*INDEX(Usage!$D$5:$ABF$11,MATCH(UsagePerHour!$B$52,Usage!$C$5:$C$11,0),MATCH(UsagePerHour!EN$4,Usage!$D$3:$ABF$3,0)),"")</f>
        <v>0</v>
      </c>
      <c r="EO63" s="6">
        <f>IFERROR(INDEX(Sales!$D$5:$ABF$18,MATCH(UsagePerHour!$B63,Sales!$C$5:$C$18,0),MATCH(UsagePerHour!EO$4,Sales!$D$3:$ABF$3,0))/EO$2*INDEX(Usage!$D$5:$ABF$11,MATCH(UsagePerHour!$B$52,Usage!$C$5:$C$11,0),MATCH(UsagePerHour!EO$4,Usage!$D$3:$ABF$3,0)),"")</f>
        <v>0</v>
      </c>
      <c r="EP63" s="6">
        <f>IFERROR(INDEX(Sales!$D$5:$ABF$18,MATCH(UsagePerHour!$B63,Sales!$C$5:$C$18,0),MATCH(UsagePerHour!EP$4,Sales!$D$3:$ABF$3,0))/EP$2*INDEX(Usage!$D$5:$ABF$11,MATCH(UsagePerHour!$B$52,Usage!$C$5:$C$11,0),MATCH(UsagePerHour!EP$4,Usage!$D$3:$ABF$3,0)),"")</f>
        <v>0</v>
      </c>
      <c r="EQ63" s="6">
        <f>IFERROR(INDEX(Sales!$D$5:$ABF$18,MATCH(UsagePerHour!$B63,Sales!$C$5:$C$18,0),MATCH(UsagePerHour!EQ$4,Sales!$D$3:$ABF$3,0))/EQ$2*INDEX(Usage!$D$5:$ABF$11,MATCH(UsagePerHour!$B$52,Usage!$C$5:$C$11,0),MATCH(UsagePerHour!EQ$4,Usage!$D$3:$ABF$3,0)),"")</f>
        <v>0</v>
      </c>
      <c r="ER63" s="6">
        <f>IFERROR(INDEX(Sales!$D$5:$ABF$18,MATCH(UsagePerHour!$B63,Sales!$C$5:$C$18,0),MATCH(UsagePerHour!ER$4,Sales!$D$3:$ABF$3,0))/ER$2*INDEX(Usage!$D$5:$ABF$11,MATCH(UsagePerHour!$B$52,Usage!$C$5:$C$11,0),MATCH(UsagePerHour!ER$4,Usage!$D$3:$ABF$3,0)),"")</f>
        <v>0</v>
      </c>
      <c r="ES63" s="6">
        <f>IFERROR(INDEX(Sales!$D$5:$ABF$18,MATCH(UsagePerHour!$B63,Sales!$C$5:$C$18,0),MATCH(UsagePerHour!ES$4,Sales!$D$3:$ABF$3,0))/ES$2*INDEX(Usage!$D$5:$ABF$11,MATCH(UsagePerHour!$B$52,Usage!$C$5:$C$11,0),MATCH(UsagePerHour!ES$4,Usage!$D$3:$ABF$3,0)),"")</f>
        <v>0</v>
      </c>
      <c r="ET63" s="6">
        <f>IFERROR(INDEX(Sales!$D$5:$ABF$18,MATCH(UsagePerHour!$B63,Sales!$C$5:$C$18,0),MATCH(UsagePerHour!ET$4,Sales!$D$3:$ABF$3,0))/ET$2*INDEX(Usage!$D$5:$ABF$11,MATCH(UsagePerHour!$B$52,Usage!$C$5:$C$11,0),MATCH(UsagePerHour!ET$4,Usage!$D$3:$ABF$3,0)),"")</f>
        <v>0</v>
      </c>
      <c r="EU63" s="6">
        <f>IFERROR(INDEX(Sales!$D$5:$ABF$18,MATCH(UsagePerHour!$B63,Sales!$C$5:$C$18,0),MATCH(UsagePerHour!EU$4,Sales!$D$3:$ABF$3,0))/EU$2*INDEX(Usage!$D$5:$ABF$11,MATCH(UsagePerHour!$B$52,Usage!$C$5:$C$11,0),MATCH(UsagePerHour!EU$4,Usage!$D$3:$ABF$3,0)),"")</f>
        <v>0</v>
      </c>
      <c r="EV63" s="6">
        <f>IFERROR(INDEX(Sales!$D$5:$ABF$18,MATCH(UsagePerHour!$B63,Sales!$C$5:$C$18,0),MATCH(UsagePerHour!EV$4,Sales!$D$3:$ABF$3,0))/EV$2*INDEX(Usage!$D$5:$ABF$11,MATCH(UsagePerHour!$B$52,Usage!$C$5:$C$11,0),MATCH(UsagePerHour!EV$4,Usage!$D$3:$ABF$3,0)),"")</f>
        <v>0</v>
      </c>
      <c r="EW63" s="6">
        <f>IFERROR(INDEX(Sales!$D$5:$ABF$18,MATCH(UsagePerHour!$B63,Sales!$C$5:$C$18,0),MATCH(UsagePerHour!EW$4,Sales!$D$3:$ABF$3,0))/EW$2*INDEX(Usage!$D$5:$ABF$11,MATCH(UsagePerHour!$B$52,Usage!$C$5:$C$11,0),MATCH(UsagePerHour!EW$4,Usage!$D$3:$ABF$3,0)),"")</f>
        <v>0</v>
      </c>
      <c r="EX63" s="6">
        <f>IFERROR(INDEX(Sales!$D$5:$ABF$18,MATCH(UsagePerHour!$B63,Sales!$C$5:$C$18,0),MATCH(UsagePerHour!EX$4,Sales!$D$3:$ABF$3,0))/EX$2*INDEX(Usage!$D$5:$ABF$11,MATCH(UsagePerHour!$B$52,Usage!$C$5:$C$11,0),MATCH(UsagePerHour!EX$4,Usage!$D$3:$ABF$3,0)),"")</f>
        <v>0</v>
      </c>
      <c r="EY63" s="6">
        <f>IFERROR(INDEX(Sales!$D$5:$ABF$18,MATCH(UsagePerHour!$B63,Sales!$C$5:$C$18,0),MATCH(UsagePerHour!EY$4,Sales!$D$3:$ABF$3,0))/EY$2*INDEX(Usage!$D$5:$ABF$11,MATCH(UsagePerHour!$B$52,Usage!$C$5:$C$11,0),MATCH(UsagePerHour!EY$4,Usage!$D$3:$ABF$3,0)),"")</f>
        <v>0</v>
      </c>
      <c r="EZ63" s="6">
        <f>IFERROR(INDEX(Sales!$D$5:$ABF$18,MATCH(UsagePerHour!$B63,Sales!$C$5:$C$18,0),MATCH(UsagePerHour!EZ$4,Sales!$D$3:$ABF$3,0))/EZ$2*INDEX(Usage!$D$5:$ABF$11,MATCH(UsagePerHour!$B$52,Usage!$C$5:$C$11,0),MATCH(UsagePerHour!EZ$4,Usage!$D$3:$ABF$3,0)),"")</f>
        <v>0</v>
      </c>
      <c r="FA63" s="6">
        <f>IFERROR(INDEX(Sales!$D$5:$ABF$18,MATCH(UsagePerHour!$B63,Sales!$C$5:$C$18,0),MATCH(UsagePerHour!FA$4,Sales!$D$3:$ABF$3,0))/FA$2*INDEX(Usage!$D$5:$ABF$11,MATCH(UsagePerHour!$B$52,Usage!$C$5:$C$11,0),MATCH(UsagePerHour!FA$4,Usage!$D$3:$ABF$3,0)),"")</f>
        <v>0</v>
      </c>
      <c r="FB63" s="6">
        <f>IFERROR(INDEX(Sales!$D$5:$ABF$18,MATCH(UsagePerHour!$B63,Sales!$C$5:$C$18,0),MATCH(UsagePerHour!FB$4,Sales!$D$3:$ABF$3,0))/FB$2*INDEX(Usage!$D$5:$ABF$11,MATCH(UsagePerHour!$B$52,Usage!$C$5:$C$11,0),MATCH(UsagePerHour!FB$4,Usage!$D$3:$ABF$3,0)),"")</f>
        <v>0</v>
      </c>
      <c r="FC63" s="6">
        <f>IFERROR(INDEX(Sales!$D$5:$ABF$18,MATCH(UsagePerHour!$B63,Sales!$C$5:$C$18,0),MATCH(UsagePerHour!FC$4,Sales!$D$3:$ABF$3,0))/FC$2*INDEX(Usage!$D$5:$ABF$11,MATCH(UsagePerHour!$B$52,Usage!$C$5:$C$11,0),MATCH(UsagePerHour!FC$4,Usage!$D$3:$ABF$3,0)),"")</f>
        <v>0</v>
      </c>
      <c r="FD63" s="6">
        <f>IFERROR(INDEX(Sales!$D$5:$ABF$18,MATCH(UsagePerHour!$B63,Sales!$C$5:$C$18,0),MATCH(UsagePerHour!FD$4,Sales!$D$3:$ABF$3,0))/FD$2*INDEX(Usage!$D$5:$ABF$11,MATCH(UsagePerHour!$B$52,Usage!$C$5:$C$11,0),MATCH(UsagePerHour!FD$4,Usage!$D$3:$ABF$3,0)),"")</f>
        <v>0</v>
      </c>
      <c r="FE63" s="6">
        <f>IFERROR(INDEX(Sales!$D$5:$ABF$18,MATCH(UsagePerHour!$B63,Sales!$C$5:$C$18,0),MATCH(UsagePerHour!FE$4,Sales!$D$3:$ABF$3,0))/FE$2*INDEX(Usage!$D$5:$ABF$11,MATCH(UsagePerHour!$B$52,Usage!$C$5:$C$11,0),MATCH(UsagePerHour!FE$4,Usage!$D$3:$ABF$3,0)),"")</f>
        <v>0</v>
      </c>
      <c r="FF63" s="6">
        <f>IFERROR(INDEX(Sales!$D$5:$ABF$18,MATCH(UsagePerHour!$B63,Sales!$C$5:$C$18,0),MATCH(UsagePerHour!FF$4,Sales!$D$3:$ABF$3,0))/FF$2*INDEX(Usage!$D$5:$ABF$11,MATCH(UsagePerHour!$B$52,Usage!$C$5:$C$11,0),MATCH(UsagePerHour!FF$4,Usage!$D$3:$ABF$3,0)),"")</f>
        <v>0</v>
      </c>
      <c r="FG63" s="6">
        <f>IFERROR(INDEX(Sales!$D$5:$ABF$18,MATCH(UsagePerHour!$B63,Sales!$C$5:$C$18,0),MATCH(UsagePerHour!FG$4,Sales!$D$3:$ABF$3,0))/FG$2*INDEX(Usage!$D$5:$ABF$11,MATCH(UsagePerHour!$B$52,Usage!$C$5:$C$11,0),MATCH(UsagePerHour!FG$4,Usage!$D$3:$ABF$3,0)),"")</f>
        <v>0</v>
      </c>
      <c r="FH63" s="6">
        <f>IFERROR(INDEX(Sales!$D$5:$ABF$18,MATCH(UsagePerHour!$B63,Sales!$C$5:$C$18,0),MATCH(UsagePerHour!FH$4,Sales!$D$3:$ABF$3,0))/FH$2*INDEX(Usage!$D$5:$ABF$11,MATCH(UsagePerHour!$B$52,Usage!$C$5:$C$11,0),MATCH(UsagePerHour!FH$4,Usage!$D$3:$ABF$3,0)),"")</f>
        <v>0</v>
      </c>
      <c r="FI63" s="6">
        <f>IFERROR(INDEX(Sales!$D$5:$ABF$18,MATCH(UsagePerHour!$B63,Sales!$C$5:$C$18,0),MATCH(UsagePerHour!FI$4,Sales!$D$3:$ABF$3,0))/FI$2*INDEX(Usage!$D$5:$ABF$11,MATCH(UsagePerHour!$B$52,Usage!$C$5:$C$11,0),MATCH(UsagePerHour!FI$4,Usage!$D$3:$ABF$3,0)),"")</f>
        <v>0</v>
      </c>
      <c r="FJ63" s="6">
        <f>IFERROR(INDEX(Sales!$D$5:$ABF$18,MATCH(UsagePerHour!$B63,Sales!$C$5:$C$18,0),MATCH(UsagePerHour!FJ$4,Sales!$D$3:$ABF$3,0))/FJ$2*INDEX(Usage!$D$5:$ABF$11,MATCH(UsagePerHour!$B$52,Usage!$C$5:$C$11,0),MATCH(UsagePerHour!FJ$4,Usage!$D$3:$ABF$3,0)),"")</f>
        <v>0</v>
      </c>
      <c r="FK63" s="6">
        <f>IFERROR(INDEX(Sales!$D$5:$ABF$18,MATCH(UsagePerHour!$B63,Sales!$C$5:$C$18,0),MATCH(UsagePerHour!FK$4,Sales!$D$3:$ABF$3,0))/FK$2*INDEX(Usage!$D$5:$ABF$11,MATCH(UsagePerHour!$B$52,Usage!$C$5:$C$11,0),MATCH(UsagePerHour!FK$4,Usage!$D$3:$ABF$3,0)),"")</f>
        <v>0</v>
      </c>
      <c r="FL63" s="6">
        <f>IFERROR(INDEX(Sales!$D$5:$ABF$18,MATCH(UsagePerHour!$B63,Sales!$C$5:$C$18,0),MATCH(UsagePerHour!FL$4,Sales!$D$3:$ABF$3,0))/FL$2*INDEX(Usage!$D$5:$ABF$11,MATCH(UsagePerHour!$B$52,Usage!$C$5:$C$11,0),MATCH(UsagePerHour!FL$4,Usage!$D$3:$ABF$3,0)),"")</f>
        <v>0</v>
      </c>
      <c r="FM63" s="6">
        <f>IFERROR(INDEX(Sales!$D$5:$ABF$18,MATCH(UsagePerHour!$B63,Sales!$C$5:$C$18,0),MATCH(UsagePerHour!FM$4,Sales!$D$3:$ABF$3,0))/FM$2*INDEX(Usage!$D$5:$ABF$11,MATCH(UsagePerHour!$B$52,Usage!$C$5:$C$11,0),MATCH(UsagePerHour!FM$4,Usage!$D$3:$ABF$3,0)),"")</f>
        <v>0</v>
      </c>
      <c r="FN63" s="6">
        <f>IFERROR(INDEX(Sales!$D$5:$ABF$18,MATCH(UsagePerHour!$B63,Sales!$C$5:$C$18,0),MATCH(UsagePerHour!FN$4,Sales!$D$3:$ABF$3,0))/FN$2*INDEX(Usage!$D$5:$ABF$11,MATCH(UsagePerHour!$B$52,Usage!$C$5:$C$11,0),MATCH(UsagePerHour!FN$4,Usage!$D$3:$ABF$3,0)),"")</f>
        <v>0</v>
      </c>
      <c r="FO63" s="6">
        <f>IFERROR(INDEX(Sales!$D$5:$ABF$18,MATCH(UsagePerHour!$B63,Sales!$C$5:$C$18,0),MATCH(UsagePerHour!FO$4,Sales!$D$3:$ABF$3,0))/FO$2*INDEX(Usage!$D$5:$ABF$11,MATCH(UsagePerHour!$B$52,Usage!$C$5:$C$11,0),MATCH(UsagePerHour!FO$4,Usage!$D$3:$ABF$3,0)),"")</f>
        <v>0</v>
      </c>
      <c r="FP63" s="6">
        <f>IFERROR(INDEX(Sales!$D$5:$ABF$18,MATCH(UsagePerHour!$B63,Sales!$C$5:$C$18,0),MATCH(UsagePerHour!FP$4,Sales!$D$3:$ABF$3,0))/FP$2*INDEX(Usage!$D$5:$ABF$11,MATCH(UsagePerHour!$B$52,Usage!$C$5:$C$11,0),MATCH(UsagePerHour!FP$4,Usage!$D$3:$ABF$3,0)),"")</f>
        <v>0</v>
      </c>
      <c r="FQ63" s="6">
        <f>IFERROR(INDEX(Sales!$D$5:$ABF$18,MATCH(UsagePerHour!$B63,Sales!$C$5:$C$18,0),MATCH(UsagePerHour!FQ$4,Sales!$D$3:$ABF$3,0))/FQ$2*INDEX(Usage!$D$5:$ABF$11,MATCH(UsagePerHour!$B$52,Usage!$C$5:$C$11,0),MATCH(UsagePerHour!FQ$4,Usage!$D$3:$ABF$3,0)),"")</f>
        <v>0</v>
      </c>
      <c r="FR63" s="6">
        <f>IFERROR(INDEX(Sales!$D$5:$ABF$18,MATCH(UsagePerHour!$B63,Sales!$C$5:$C$18,0),MATCH(UsagePerHour!FR$4,Sales!$D$3:$ABF$3,0))/FR$2*INDEX(Usage!$D$5:$ABF$11,MATCH(UsagePerHour!$B$52,Usage!$C$5:$C$11,0),MATCH(UsagePerHour!FR$4,Usage!$D$3:$ABF$3,0)),"")</f>
        <v>0</v>
      </c>
      <c r="FS63" s="6">
        <f>IFERROR(INDEX(Sales!$D$5:$ABF$18,MATCH(UsagePerHour!$B63,Sales!$C$5:$C$18,0),MATCH(UsagePerHour!FS$4,Sales!$D$3:$ABF$3,0))/FS$2*INDEX(Usage!$D$5:$ABF$11,MATCH(UsagePerHour!$B$52,Usage!$C$5:$C$11,0),MATCH(UsagePerHour!FS$4,Usage!$D$3:$ABF$3,0)),"")</f>
        <v>0</v>
      </c>
      <c r="FT63" s="6">
        <f>IFERROR(INDEX(Sales!$D$5:$ABF$18,MATCH(UsagePerHour!$B63,Sales!$C$5:$C$18,0),MATCH(UsagePerHour!FT$4,Sales!$D$3:$ABF$3,0))/FT$2*INDEX(Usage!$D$5:$ABF$11,MATCH(UsagePerHour!$B$52,Usage!$C$5:$C$11,0),MATCH(UsagePerHour!FT$4,Usage!$D$3:$ABF$3,0)),"")</f>
        <v>0</v>
      </c>
      <c r="FU63" s="6">
        <f>IFERROR(INDEX(Sales!$D$5:$ABF$18,MATCH(UsagePerHour!$B63,Sales!$C$5:$C$18,0),MATCH(UsagePerHour!FU$4,Sales!$D$3:$ABF$3,0))/FU$2*INDEX(Usage!$D$5:$ABF$11,MATCH(UsagePerHour!$B$52,Usage!$C$5:$C$11,0),MATCH(UsagePerHour!FU$4,Usage!$D$3:$ABF$3,0)),"")</f>
        <v>0</v>
      </c>
      <c r="FV63" s="6">
        <f>IFERROR(INDEX(Sales!$D$5:$ABF$18,MATCH(UsagePerHour!$B63,Sales!$C$5:$C$18,0),MATCH(UsagePerHour!FV$4,Sales!$D$3:$ABF$3,0))/FV$2*INDEX(Usage!$D$5:$ABF$11,MATCH(UsagePerHour!$B$52,Usage!$C$5:$C$11,0),MATCH(UsagePerHour!FV$4,Usage!$D$3:$ABF$3,0)),"")</f>
        <v>0</v>
      </c>
      <c r="FW63" s="6">
        <f>IFERROR(INDEX(Sales!$D$5:$ABF$18,MATCH(UsagePerHour!$B63,Sales!$C$5:$C$18,0),MATCH(UsagePerHour!FW$4,Sales!$D$3:$ABF$3,0))/FW$2*INDEX(Usage!$D$5:$ABF$11,MATCH(UsagePerHour!$B$52,Usage!$C$5:$C$11,0),MATCH(UsagePerHour!FW$4,Usage!$D$3:$ABF$3,0)),"")</f>
        <v>0</v>
      </c>
      <c r="FX63" s="6">
        <f>IFERROR(INDEX(Sales!$D$5:$ABF$18,MATCH(UsagePerHour!$B63,Sales!$C$5:$C$18,0),MATCH(UsagePerHour!FX$4,Sales!$D$3:$ABF$3,0))/FX$2*INDEX(Usage!$D$5:$ABF$11,MATCH(UsagePerHour!$B$52,Usage!$C$5:$C$11,0),MATCH(UsagePerHour!FX$4,Usage!$D$3:$ABF$3,0)),"")</f>
        <v>0</v>
      </c>
      <c r="FY63" s="6">
        <f>IFERROR(INDEX(Sales!$D$5:$ABF$18,MATCH(UsagePerHour!$B63,Sales!$C$5:$C$18,0),MATCH(UsagePerHour!FY$4,Sales!$D$3:$ABF$3,0))/FY$2*INDEX(Usage!$D$5:$ABF$11,MATCH(UsagePerHour!$B$52,Usage!$C$5:$C$11,0),MATCH(UsagePerHour!FY$4,Usage!$D$3:$ABF$3,0)),"")</f>
        <v>0</v>
      </c>
      <c r="FZ63" s="6">
        <f>IFERROR(INDEX(Sales!$D$5:$ABF$18,MATCH(UsagePerHour!$B63,Sales!$C$5:$C$18,0),MATCH(UsagePerHour!FZ$4,Sales!$D$3:$ABF$3,0))/FZ$2*INDEX(Usage!$D$5:$ABF$11,MATCH(UsagePerHour!$B$52,Usage!$C$5:$C$11,0),MATCH(UsagePerHour!FZ$4,Usage!$D$3:$ABF$3,0)),"")</f>
        <v>0</v>
      </c>
      <c r="GA63" s="6">
        <f>IFERROR(INDEX(Sales!$D$5:$ABF$18,MATCH(UsagePerHour!$B63,Sales!$C$5:$C$18,0),MATCH(UsagePerHour!GA$4,Sales!$D$3:$ABF$3,0))/GA$2*INDEX(Usage!$D$5:$ABF$11,MATCH(UsagePerHour!$B$52,Usage!$C$5:$C$11,0),MATCH(UsagePerHour!GA$4,Usage!$D$3:$ABF$3,0)),"")</f>
        <v>0</v>
      </c>
      <c r="GB63" s="6">
        <f>IFERROR(INDEX(Sales!$D$5:$ABF$18,MATCH(UsagePerHour!$B63,Sales!$C$5:$C$18,0),MATCH(UsagePerHour!GB$4,Sales!$D$3:$ABF$3,0))/GB$2*INDEX(Usage!$D$5:$ABF$11,MATCH(UsagePerHour!$B$52,Usage!$C$5:$C$11,0),MATCH(UsagePerHour!GB$4,Usage!$D$3:$ABF$3,0)),"")</f>
        <v>0</v>
      </c>
      <c r="GC63" s="6">
        <f>IFERROR(INDEX(Sales!$D$5:$ABF$18,MATCH(UsagePerHour!$B63,Sales!$C$5:$C$18,0),MATCH(UsagePerHour!GC$4,Sales!$D$3:$ABF$3,0))/GC$2*INDEX(Usage!$D$5:$ABF$11,MATCH(UsagePerHour!$B$52,Usage!$C$5:$C$11,0),MATCH(UsagePerHour!GC$4,Usage!$D$3:$ABF$3,0)),"")</f>
        <v>0</v>
      </c>
      <c r="GD63" s="6">
        <f>IFERROR(INDEX(Sales!$D$5:$ABF$18,MATCH(UsagePerHour!$B63,Sales!$C$5:$C$18,0),MATCH(UsagePerHour!GD$4,Sales!$D$3:$ABF$3,0))/GD$2*INDEX(Usage!$D$5:$ABF$11,MATCH(UsagePerHour!$B$52,Usage!$C$5:$C$11,0),MATCH(UsagePerHour!GD$4,Usage!$D$3:$ABF$3,0)),"")</f>
        <v>0</v>
      </c>
      <c r="GE63" s="6">
        <f>IFERROR(INDEX(Sales!$D$5:$ABF$18,MATCH(UsagePerHour!$B63,Sales!$C$5:$C$18,0),MATCH(UsagePerHour!GE$4,Sales!$D$3:$ABF$3,0))/GE$2*INDEX(Usage!$D$5:$ABF$11,MATCH(UsagePerHour!$B$52,Usage!$C$5:$C$11,0),MATCH(UsagePerHour!GE$4,Usage!$D$3:$ABF$3,0)),"")</f>
        <v>0</v>
      </c>
      <c r="GF63" s="6">
        <f>IFERROR(INDEX(Sales!$D$5:$ABF$18,MATCH(UsagePerHour!$B63,Sales!$C$5:$C$18,0),MATCH(UsagePerHour!GF$4,Sales!$D$3:$ABF$3,0))/GF$2*INDEX(Usage!$D$5:$ABF$11,MATCH(UsagePerHour!$B$52,Usage!$C$5:$C$11,0),MATCH(UsagePerHour!GF$4,Usage!$D$3:$ABF$3,0)),"")</f>
        <v>0</v>
      </c>
      <c r="GG63" s="6">
        <f>IFERROR(INDEX(Sales!$D$5:$ABF$18,MATCH(UsagePerHour!$B63,Sales!$C$5:$C$18,0),MATCH(UsagePerHour!GG$4,Sales!$D$3:$ABF$3,0))/GG$2*INDEX(Usage!$D$5:$ABF$11,MATCH(UsagePerHour!$B$52,Usage!$C$5:$C$11,0),MATCH(UsagePerHour!GG$4,Usage!$D$3:$ABF$3,0)),"")</f>
        <v>0</v>
      </c>
      <c r="GH63" s="6">
        <f>IFERROR(INDEX(Sales!$D$5:$ABF$18,MATCH(UsagePerHour!$B63,Sales!$C$5:$C$18,0),MATCH(UsagePerHour!GH$4,Sales!$D$3:$ABF$3,0))/GH$2*INDEX(Usage!$D$5:$ABF$11,MATCH(UsagePerHour!$B$52,Usage!$C$5:$C$11,0),MATCH(UsagePerHour!GH$4,Usage!$D$3:$ABF$3,0)),"")</f>
        <v>0</v>
      </c>
      <c r="GI63" s="6">
        <f>IFERROR(INDEX(Sales!$D$5:$ABF$18,MATCH(UsagePerHour!$B63,Sales!$C$5:$C$18,0),MATCH(UsagePerHour!GI$4,Sales!$D$3:$ABF$3,0))/GI$2*INDEX(Usage!$D$5:$ABF$11,MATCH(UsagePerHour!$B$52,Usage!$C$5:$C$11,0),MATCH(UsagePerHour!GI$4,Usage!$D$3:$ABF$3,0)),"")</f>
        <v>0</v>
      </c>
      <c r="GJ63" s="6">
        <f>IFERROR(INDEX(Sales!$D$5:$ABF$18,MATCH(UsagePerHour!$B63,Sales!$C$5:$C$18,0),MATCH(UsagePerHour!GJ$4,Sales!$D$3:$ABF$3,0))/GJ$2*INDEX(Usage!$D$5:$ABF$11,MATCH(UsagePerHour!$B$52,Usage!$C$5:$C$11,0),MATCH(UsagePerHour!GJ$4,Usage!$D$3:$ABF$3,0)),"")</f>
        <v>0</v>
      </c>
      <c r="GK63" s="6">
        <f>IFERROR(INDEX(Sales!$D$5:$ABF$18,MATCH(UsagePerHour!$B63,Sales!$C$5:$C$18,0),MATCH(UsagePerHour!GK$4,Sales!$D$3:$ABF$3,0))/GK$2*INDEX(Usage!$D$5:$ABF$11,MATCH(UsagePerHour!$B$52,Usage!$C$5:$C$11,0),MATCH(UsagePerHour!GK$4,Usage!$D$3:$ABF$3,0)),"")</f>
        <v>0</v>
      </c>
      <c r="GL63" s="6">
        <f>IFERROR(INDEX(Sales!$D$5:$ABF$18,MATCH(UsagePerHour!$B63,Sales!$C$5:$C$18,0),MATCH(UsagePerHour!GL$4,Sales!$D$3:$ABF$3,0))/GL$2*INDEX(Usage!$D$5:$ABF$11,MATCH(UsagePerHour!$B$52,Usage!$C$5:$C$11,0),MATCH(UsagePerHour!GL$4,Usage!$D$3:$ABF$3,0)),"")</f>
        <v>0</v>
      </c>
      <c r="GM63" s="6">
        <f>IFERROR(INDEX(Sales!$D$5:$ABF$18,MATCH(UsagePerHour!$B63,Sales!$C$5:$C$18,0),MATCH(UsagePerHour!GM$4,Sales!$D$3:$ABF$3,0))/GM$2*INDEX(Usage!$D$5:$ABF$11,MATCH(UsagePerHour!$B$52,Usage!$C$5:$C$11,0),MATCH(UsagePerHour!GM$4,Usage!$D$3:$ABF$3,0)),"")</f>
        <v>0</v>
      </c>
      <c r="GN63" s="6">
        <f>IFERROR(INDEX(Sales!$D$5:$ABF$18,MATCH(UsagePerHour!$B63,Sales!$C$5:$C$18,0),MATCH(UsagePerHour!GN$4,Sales!$D$3:$ABF$3,0))/GN$2*INDEX(Usage!$D$5:$ABF$11,MATCH(UsagePerHour!$B$52,Usage!$C$5:$C$11,0),MATCH(UsagePerHour!GN$4,Usage!$D$3:$ABF$3,0)),"")</f>
        <v>0</v>
      </c>
      <c r="GO63" s="6">
        <f>IFERROR(INDEX(Sales!$D$5:$ABF$18,MATCH(UsagePerHour!$B63,Sales!$C$5:$C$18,0),MATCH(UsagePerHour!GO$4,Sales!$D$3:$ABF$3,0))/GO$2*INDEX(Usage!$D$5:$ABF$11,MATCH(UsagePerHour!$B$52,Usage!$C$5:$C$11,0),MATCH(UsagePerHour!GO$4,Usage!$D$3:$ABF$3,0)),"")</f>
        <v>0</v>
      </c>
      <c r="GP63" s="6">
        <f>IFERROR(INDEX(Sales!$D$5:$ABF$18,MATCH(UsagePerHour!$B63,Sales!$C$5:$C$18,0),MATCH(UsagePerHour!GP$4,Sales!$D$3:$ABF$3,0))/GP$2*INDEX(Usage!$D$5:$ABF$11,MATCH(UsagePerHour!$B$52,Usage!$C$5:$C$11,0),MATCH(UsagePerHour!GP$4,Usage!$D$3:$ABF$3,0)),"")</f>
        <v>0</v>
      </c>
      <c r="GQ63" s="6">
        <f>IFERROR(INDEX(Sales!$D$5:$ABF$18,MATCH(UsagePerHour!$B63,Sales!$C$5:$C$18,0),MATCH(UsagePerHour!GQ$4,Sales!$D$3:$ABF$3,0))/GQ$2*INDEX(Usage!$D$5:$ABF$11,MATCH(UsagePerHour!$B$52,Usage!$C$5:$C$11,0),MATCH(UsagePerHour!GQ$4,Usage!$D$3:$ABF$3,0)),"")</f>
        <v>0</v>
      </c>
      <c r="GR63" s="6">
        <f>IFERROR(INDEX(Sales!$D$5:$ABF$18,MATCH(UsagePerHour!$B63,Sales!$C$5:$C$18,0),MATCH(UsagePerHour!GR$4,Sales!$D$3:$ABF$3,0))/GR$2*INDEX(Usage!$D$5:$ABF$11,MATCH(UsagePerHour!$B$52,Usage!$C$5:$C$11,0),MATCH(UsagePerHour!GR$4,Usage!$D$3:$ABF$3,0)),"")</f>
        <v>0</v>
      </c>
      <c r="GS63" s="6">
        <f>IFERROR(INDEX(Sales!$D$5:$ABF$18,MATCH(UsagePerHour!$B63,Sales!$C$5:$C$18,0),MATCH(UsagePerHour!GS$4,Sales!$D$3:$ABF$3,0))/GS$2*INDEX(Usage!$D$5:$ABF$11,MATCH(UsagePerHour!$B$52,Usage!$C$5:$C$11,0),MATCH(UsagePerHour!GS$4,Usage!$D$3:$ABF$3,0)),"")</f>
        <v>0</v>
      </c>
      <c r="GT63" s="6">
        <f>IFERROR(INDEX(Sales!$D$5:$ABF$18,MATCH(UsagePerHour!$B63,Sales!$C$5:$C$18,0),MATCH(UsagePerHour!GT$4,Sales!$D$3:$ABF$3,0))/GT$2*INDEX(Usage!$D$5:$ABF$11,MATCH(UsagePerHour!$B$52,Usage!$C$5:$C$11,0),MATCH(UsagePerHour!GT$4,Usage!$D$3:$ABF$3,0)),"")</f>
        <v>0</v>
      </c>
      <c r="GU63" s="6">
        <f>IFERROR(INDEX(Sales!$D$5:$ABF$18,MATCH(UsagePerHour!$B63,Sales!$C$5:$C$18,0),MATCH(UsagePerHour!GU$4,Sales!$D$3:$ABF$3,0))/GU$2*INDEX(Usage!$D$5:$ABF$11,MATCH(UsagePerHour!$B$52,Usage!$C$5:$C$11,0),MATCH(UsagePerHour!GU$4,Usage!$D$3:$ABF$3,0)),"")</f>
        <v>0</v>
      </c>
      <c r="GV63" s="6">
        <f>IFERROR(INDEX(Sales!$D$5:$ABF$18,MATCH(UsagePerHour!$B63,Sales!$C$5:$C$18,0),MATCH(UsagePerHour!GV$4,Sales!$D$3:$ABF$3,0))/GV$2*INDEX(Usage!$D$5:$ABF$11,MATCH(UsagePerHour!$B$52,Usage!$C$5:$C$11,0),MATCH(UsagePerHour!GV$4,Usage!$D$3:$ABF$3,0)),"")</f>
        <v>0</v>
      </c>
      <c r="GW63" s="6">
        <f>IFERROR(INDEX(Sales!$D$5:$ABF$18,MATCH(UsagePerHour!$B63,Sales!$C$5:$C$18,0),MATCH(UsagePerHour!GW$4,Sales!$D$3:$ABF$3,0))/GW$2*INDEX(Usage!$D$5:$ABF$11,MATCH(UsagePerHour!$B$52,Usage!$C$5:$C$11,0),MATCH(UsagePerHour!GW$4,Usage!$D$3:$ABF$3,0)),"")</f>
        <v>0</v>
      </c>
      <c r="GX63" s="6">
        <f>IFERROR(INDEX(Sales!$D$5:$ABF$18,MATCH(UsagePerHour!$B63,Sales!$C$5:$C$18,0),MATCH(UsagePerHour!GX$4,Sales!$D$3:$ABF$3,0))/GX$2*INDEX(Usage!$D$5:$ABF$11,MATCH(UsagePerHour!$B$52,Usage!$C$5:$C$11,0),MATCH(UsagePerHour!GX$4,Usage!$D$3:$ABF$3,0)),"")</f>
        <v>0</v>
      </c>
      <c r="GY63" s="6">
        <f>IFERROR(INDEX(Sales!$D$5:$ABF$18,MATCH(UsagePerHour!$B63,Sales!$C$5:$C$18,0),MATCH(UsagePerHour!GY$4,Sales!$D$3:$ABF$3,0))/GY$2*INDEX(Usage!$D$5:$ABF$11,MATCH(UsagePerHour!$B$52,Usage!$C$5:$C$11,0),MATCH(UsagePerHour!GY$4,Usage!$D$3:$ABF$3,0)),"")</f>
        <v>0</v>
      </c>
      <c r="GZ63" s="6">
        <f>IFERROR(INDEX(Sales!$D$5:$ABF$18,MATCH(UsagePerHour!$B63,Sales!$C$5:$C$18,0),MATCH(UsagePerHour!GZ$4,Sales!$D$3:$ABF$3,0))/GZ$2*INDEX(Usage!$D$5:$ABF$11,MATCH(UsagePerHour!$B$52,Usage!$C$5:$C$11,0),MATCH(UsagePerHour!GZ$4,Usage!$D$3:$ABF$3,0)),"")</f>
        <v>0</v>
      </c>
      <c r="HA63" s="6">
        <f>IFERROR(INDEX(Sales!$D$5:$ABF$18,MATCH(UsagePerHour!$B63,Sales!$C$5:$C$18,0),MATCH(UsagePerHour!HA$4,Sales!$D$3:$ABF$3,0))/HA$2*INDEX(Usage!$D$5:$ABF$11,MATCH(UsagePerHour!$B$52,Usage!$C$5:$C$11,0),MATCH(UsagePerHour!HA$4,Usage!$D$3:$ABF$3,0)),"")</f>
        <v>0</v>
      </c>
      <c r="HB63" s="6">
        <f>IFERROR(INDEX(Sales!$D$5:$ABF$18,MATCH(UsagePerHour!$B63,Sales!$C$5:$C$18,0),MATCH(UsagePerHour!HB$4,Sales!$D$3:$ABF$3,0))/HB$2*INDEX(Usage!$D$5:$ABF$11,MATCH(UsagePerHour!$B$52,Usage!$C$5:$C$11,0),MATCH(UsagePerHour!HB$4,Usage!$D$3:$ABF$3,0)),"")</f>
        <v>0</v>
      </c>
      <c r="HC63" s="6">
        <f>IFERROR(INDEX(Sales!$D$5:$ABF$18,MATCH(UsagePerHour!$B63,Sales!$C$5:$C$18,0),MATCH(UsagePerHour!HC$4,Sales!$D$3:$ABF$3,0))/HC$2*INDEX(Usage!$D$5:$ABF$11,MATCH(UsagePerHour!$B$52,Usage!$C$5:$C$11,0),MATCH(UsagePerHour!HC$4,Usage!$D$3:$ABF$3,0)),"")</f>
        <v>0</v>
      </c>
      <c r="HD63" s="6">
        <f>IFERROR(INDEX(Sales!$D$5:$ABF$18,MATCH(UsagePerHour!$B63,Sales!$C$5:$C$18,0),MATCH(UsagePerHour!HD$4,Sales!$D$3:$ABF$3,0))/HD$2*INDEX(Usage!$D$5:$ABF$11,MATCH(UsagePerHour!$B$52,Usage!$C$5:$C$11,0),MATCH(UsagePerHour!HD$4,Usage!$D$3:$ABF$3,0)),"")</f>
        <v>0</v>
      </c>
      <c r="HE63" s="6">
        <f>IFERROR(INDEX(Sales!$D$5:$ABF$18,MATCH(UsagePerHour!$B63,Sales!$C$5:$C$18,0),MATCH(UsagePerHour!HE$4,Sales!$D$3:$ABF$3,0))/HE$2*INDEX(Usage!$D$5:$ABF$11,MATCH(UsagePerHour!$B$52,Usage!$C$5:$C$11,0),MATCH(UsagePerHour!HE$4,Usage!$D$3:$ABF$3,0)),"")</f>
        <v>0</v>
      </c>
      <c r="HF63" s="6">
        <f>IFERROR(INDEX(Sales!$D$5:$ABF$18,MATCH(UsagePerHour!$B63,Sales!$C$5:$C$18,0),MATCH(UsagePerHour!HF$4,Sales!$D$3:$ABF$3,0))/HF$2*INDEX(Usage!$D$5:$ABF$11,MATCH(UsagePerHour!$B$52,Usage!$C$5:$C$11,0),MATCH(UsagePerHour!HF$4,Usage!$D$3:$ABF$3,0)),"")</f>
        <v>0</v>
      </c>
      <c r="HG63" s="6">
        <f>IFERROR(INDEX(Sales!$D$5:$ABF$18,MATCH(UsagePerHour!$B63,Sales!$C$5:$C$18,0),MATCH(UsagePerHour!HG$4,Sales!$D$3:$ABF$3,0))/HG$2*INDEX(Usage!$D$5:$ABF$11,MATCH(UsagePerHour!$B$52,Usage!$C$5:$C$11,0),MATCH(UsagePerHour!HG$4,Usage!$D$3:$ABF$3,0)),"")</f>
        <v>0</v>
      </c>
      <c r="HH63" s="6">
        <f>IFERROR(INDEX(Sales!$D$5:$ABF$18,MATCH(UsagePerHour!$B63,Sales!$C$5:$C$18,0),MATCH(UsagePerHour!HH$4,Sales!$D$3:$ABF$3,0))/HH$2*INDEX(Usage!$D$5:$ABF$11,MATCH(UsagePerHour!$B$52,Usage!$C$5:$C$11,0),MATCH(UsagePerHour!HH$4,Usage!$D$3:$ABF$3,0)),"")</f>
        <v>0</v>
      </c>
      <c r="HI63" s="6">
        <f>IFERROR(INDEX(Sales!$D$5:$ABF$18,MATCH(UsagePerHour!$B63,Sales!$C$5:$C$18,0),MATCH(UsagePerHour!HI$4,Sales!$D$3:$ABF$3,0))/HI$2*INDEX(Usage!$D$5:$ABF$11,MATCH(UsagePerHour!$B$52,Usage!$C$5:$C$11,0),MATCH(UsagePerHour!HI$4,Usage!$D$3:$ABF$3,0)),"")</f>
        <v>0</v>
      </c>
      <c r="HJ63" s="6">
        <f>IFERROR(INDEX(Sales!$D$5:$ABF$18,MATCH(UsagePerHour!$B63,Sales!$C$5:$C$18,0),MATCH(UsagePerHour!HJ$4,Sales!$D$3:$ABF$3,0))/HJ$2*INDEX(Usage!$D$5:$ABF$11,MATCH(UsagePerHour!$B$52,Usage!$C$5:$C$11,0),MATCH(UsagePerHour!HJ$4,Usage!$D$3:$ABF$3,0)),"")</f>
        <v>0</v>
      </c>
      <c r="HK63" s="6">
        <f>IFERROR(INDEX(Sales!$D$5:$ABF$18,MATCH(UsagePerHour!$B63,Sales!$C$5:$C$18,0),MATCH(UsagePerHour!HK$4,Sales!$D$3:$ABF$3,0))/HK$2*INDEX(Usage!$D$5:$ABF$11,MATCH(UsagePerHour!$B$52,Usage!$C$5:$C$11,0),MATCH(UsagePerHour!HK$4,Usage!$D$3:$ABF$3,0)),"")</f>
        <v>0</v>
      </c>
      <c r="HL63" s="6">
        <f>IFERROR(INDEX(Sales!$D$5:$ABF$18,MATCH(UsagePerHour!$B63,Sales!$C$5:$C$18,0),MATCH(UsagePerHour!HL$4,Sales!$D$3:$ABF$3,0))/HL$2*INDEX(Usage!$D$5:$ABF$11,MATCH(UsagePerHour!$B$52,Usage!$C$5:$C$11,0),MATCH(UsagePerHour!HL$4,Usage!$D$3:$ABF$3,0)),"")</f>
        <v>0.66373384439939176</v>
      </c>
      <c r="HM63" s="6">
        <f>IFERROR(INDEX(Sales!$D$5:$ABF$18,MATCH(UsagePerHour!$B63,Sales!$C$5:$C$18,0),MATCH(UsagePerHour!HM$4,Sales!$D$3:$ABF$3,0))/HM$2*INDEX(Usage!$D$5:$ABF$11,MATCH(UsagePerHour!$B$52,Usage!$C$5:$C$11,0),MATCH(UsagePerHour!HM$4,Usage!$D$3:$ABF$3,0)),"")</f>
        <v>0</v>
      </c>
      <c r="HN63" s="6">
        <f>IFERROR(INDEX(Sales!$D$5:$ABF$18,MATCH(UsagePerHour!$B63,Sales!$C$5:$C$18,0),MATCH(UsagePerHour!HN$4,Sales!$D$3:$ABF$3,0))/HN$2*INDEX(Usage!$D$5:$ABF$11,MATCH(UsagePerHour!$B$52,Usage!$C$5:$C$11,0),MATCH(UsagePerHour!HN$4,Usage!$D$3:$ABF$3,0)),"")</f>
        <v>0</v>
      </c>
      <c r="HO63" s="6">
        <f>IFERROR(INDEX(Sales!$D$5:$ABF$18,MATCH(UsagePerHour!$B63,Sales!$C$5:$C$18,0),MATCH(UsagePerHour!HO$4,Sales!$D$3:$ABF$3,0))/HO$2*INDEX(Usage!$D$5:$ABF$11,MATCH(UsagePerHour!$B$52,Usage!$C$5:$C$11,0),MATCH(UsagePerHour!HO$4,Usage!$D$3:$ABF$3,0)),"")</f>
        <v>0</v>
      </c>
      <c r="HP63" s="6">
        <f>IFERROR(INDEX(Sales!$D$5:$ABF$18,MATCH(UsagePerHour!$B63,Sales!$C$5:$C$18,0),MATCH(UsagePerHour!HP$4,Sales!$D$3:$ABF$3,0))/HP$2*INDEX(Usage!$D$5:$ABF$11,MATCH(UsagePerHour!$B$52,Usage!$C$5:$C$11,0),MATCH(UsagePerHour!HP$4,Usage!$D$3:$ABF$3,0)),"")</f>
        <v>0</v>
      </c>
      <c r="HQ63" s="6">
        <f>IFERROR(INDEX(Sales!$D$5:$ABF$18,MATCH(UsagePerHour!$B63,Sales!$C$5:$C$18,0),MATCH(UsagePerHour!HQ$4,Sales!$D$3:$ABF$3,0))/HQ$2*INDEX(Usage!$D$5:$ABF$11,MATCH(UsagePerHour!$B$52,Usage!$C$5:$C$11,0),MATCH(UsagePerHour!HQ$4,Usage!$D$3:$ABF$3,0)),"")</f>
        <v>0</v>
      </c>
      <c r="HR63" s="6">
        <f>IFERROR(INDEX(Sales!$D$5:$ABF$18,MATCH(UsagePerHour!$B63,Sales!$C$5:$C$18,0),MATCH(UsagePerHour!HR$4,Sales!$D$3:$ABF$3,0))/HR$2*INDEX(Usage!$D$5:$ABF$11,MATCH(UsagePerHour!$B$52,Usage!$C$5:$C$11,0),MATCH(UsagePerHour!HR$4,Usage!$D$3:$ABF$3,0)),"")</f>
        <v>0</v>
      </c>
      <c r="HS63" s="6">
        <f>IFERROR(INDEX(Sales!$D$5:$ABF$18,MATCH(UsagePerHour!$B63,Sales!$C$5:$C$18,0),MATCH(UsagePerHour!HS$4,Sales!$D$3:$ABF$3,0))/HS$2*INDEX(Usage!$D$5:$ABF$11,MATCH(UsagePerHour!$B$52,Usage!$C$5:$C$11,0),MATCH(UsagePerHour!HS$4,Usage!$D$3:$ABF$3,0)),"")</f>
        <v>0</v>
      </c>
      <c r="HT63" s="6">
        <f>IFERROR(INDEX(Sales!$D$5:$ABF$18,MATCH(UsagePerHour!$B63,Sales!$C$5:$C$18,0),MATCH(UsagePerHour!HT$4,Sales!$D$3:$ABF$3,0))/HT$2*INDEX(Usage!$D$5:$ABF$11,MATCH(UsagePerHour!$B$52,Usage!$C$5:$C$11,0),MATCH(UsagePerHour!HT$4,Usage!$D$3:$ABF$3,0)),"")</f>
        <v>0</v>
      </c>
      <c r="HU63" s="6">
        <f>IFERROR(INDEX(Sales!$D$5:$ABF$18,MATCH(UsagePerHour!$B63,Sales!$C$5:$C$18,0),MATCH(UsagePerHour!HU$4,Sales!$D$3:$ABF$3,0))/HU$2*INDEX(Usage!$D$5:$ABF$11,MATCH(UsagePerHour!$B$52,Usage!$C$5:$C$11,0),MATCH(UsagePerHour!HU$4,Usage!$D$3:$ABF$3,0)),"")</f>
        <v>0</v>
      </c>
      <c r="HV63" s="6">
        <f>IFERROR(INDEX(Sales!$D$5:$ABF$18,MATCH(UsagePerHour!$B63,Sales!$C$5:$C$18,0),MATCH(UsagePerHour!HV$4,Sales!$D$3:$ABF$3,0))/HV$2*INDEX(Usage!$D$5:$ABF$11,MATCH(UsagePerHour!$B$52,Usage!$C$5:$C$11,0),MATCH(UsagePerHour!HV$4,Usage!$D$3:$ABF$3,0)),"")</f>
        <v>0</v>
      </c>
      <c r="HW63" s="6">
        <f>IFERROR(INDEX(Sales!$D$5:$ABF$18,MATCH(UsagePerHour!$B63,Sales!$C$5:$C$18,0),MATCH(UsagePerHour!HW$4,Sales!$D$3:$ABF$3,0))/HW$2*INDEX(Usage!$D$5:$ABF$11,MATCH(UsagePerHour!$B$52,Usage!$C$5:$C$11,0),MATCH(UsagePerHour!HW$4,Usage!$D$3:$ABF$3,0)),"")</f>
        <v>0</v>
      </c>
      <c r="HX63" s="6">
        <f>IFERROR(INDEX(Sales!$D$5:$ABF$18,MATCH(UsagePerHour!$B63,Sales!$C$5:$C$18,0),MATCH(UsagePerHour!HX$4,Sales!$D$3:$ABF$3,0))/HX$2*INDEX(Usage!$D$5:$ABF$11,MATCH(UsagePerHour!$B$52,Usage!$C$5:$C$11,0),MATCH(UsagePerHour!HX$4,Usage!$D$3:$ABF$3,0)),"")</f>
        <v>0</v>
      </c>
      <c r="HY63" s="6">
        <f>IFERROR(INDEX(Sales!$D$5:$ABF$18,MATCH(UsagePerHour!$B63,Sales!$C$5:$C$18,0),MATCH(UsagePerHour!HY$4,Sales!$D$3:$ABF$3,0))/HY$2*INDEX(Usage!$D$5:$ABF$11,MATCH(UsagePerHour!$B$52,Usage!$C$5:$C$11,0),MATCH(UsagePerHour!HY$4,Usage!$D$3:$ABF$3,0)),"")</f>
        <v>0</v>
      </c>
      <c r="HZ63" s="6">
        <f>IFERROR(INDEX(Sales!$D$5:$ABF$18,MATCH(UsagePerHour!$B63,Sales!$C$5:$C$18,0),MATCH(UsagePerHour!HZ$4,Sales!$D$3:$ABF$3,0))/HZ$2*INDEX(Usage!$D$5:$ABF$11,MATCH(UsagePerHour!$B$52,Usage!$C$5:$C$11,0),MATCH(UsagePerHour!HZ$4,Usage!$D$3:$ABF$3,0)),"")</f>
        <v>0</v>
      </c>
      <c r="IA63" s="6">
        <f>IFERROR(INDEX(Sales!$D$5:$ABF$18,MATCH(UsagePerHour!$B63,Sales!$C$5:$C$18,0),MATCH(UsagePerHour!IA$4,Sales!$D$3:$ABF$3,0))/IA$2*INDEX(Usage!$D$5:$ABF$11,MATCH(UsagePerHour!$B$52,Usage!$C$5:$C$11,0),MATCH(UsagePerHour!IA$4,Usage!$D$3:$ABF$3,0)),"")</f>
        <v>0</v>
      </c>
      <c r="IB63" s="6">
        <f>IFERROR(INDEX(Sales!$D$5:$ABF$18,MATCH(UsagePerHour!$B63,Sales!$C$5:$C$18,0),MATCH(UsagePerHour!IB$4,Sales!$D$3:$ABF$3,0))/IB$2*INDEX(Usage!$D$5:$ABF$11,MATCH(UsagePerHour!$B$52,Usage!$C$5:$C$11,0),MATCH(UsagePerHour!IB$4,Usage!$D$3:$ABF$3,0)),"")</f>
        <v>0</v>
      </c>
      <c r="IC63" s="6">
        <f>IFERROR(INDEX(Sales!$D$5:$ABF$18,MATCH(UsagePerHour!$B63,Sales!$C$5:$C$18,0),MATCH(UsagePerHour!IC$4,Sales!$D$3:$ABF$3,0))/IC$2*INDEX(Usage!$D$5:$ABF$11,MATCH(UsagePerHour!$B$52,Usage!$C$5:$C$11,0),MATCH(UsagePerHour!IC$4,Usage!$D$3:$ABF$3,0)),"")</f>
        <v>0</v>
      </c>
      <c r="ID63" s="6">
        <f>IFERROR(INDEX(Sales!$D$5:$ABF$18,MATCH(UsagePerHour!$B63,Sales!$C$5:$C$18,0),MATCH(UsagePerHour!ID$4,Sales!$D$3:$ABF$3,0))/ID$2*INDEX(Usage!$D$5:$ABF$11,MATCH(UsagePerHour!$B$52,Usage!$C$5:$C$11,0),MATCH(UsagePerHour!ID$4,Usage!$D$3:$ABF$3,0)),"")</f>
        <v>0</v>
      </c>
      <c r="IE63" s="6">
        <f>IFERROR(INDEX(Sales!$D$5:$ABF$18,MATCH(UsagePerHour!$B63,Sales!$C$5:$C$18,0),MATCH(UsagePerHour!IE$4,Sales!$D$3:$ABF$3,0))/IE$2*INDEX(Usage!$D$5:$ABF$11,MATCH(UsagePerHour!$B$52,Usage!$C$5:$C$11,0),MATCH(UsagePerHour!IE$4,Usage!$D$3:$ABF$3,0)),"")</f>
        <v>0</v>
      </c>
      <c r="IF63" s="6">
        <f>IFERROR(INDEX(Sales!$D$5:$ABF$18,MATCH(UsagePerHour!$B63,Sales!$C$5:$C$18,0),MATCH(UsagePerHour!IF$4,Sales!$D$3:$ABF$3,0))/IF$2*INDEX(Usage!$D$5:$ABF$11,MATCH(UsagePerHour!$B$52,Usage!$C$5:$C$11,0),MATCH(UsagePerHour!IF$4,Usage!$D$3:$ABF$3,0)),"")</f>
        <v>0</v>
      </c>
      <c r="IG63" s="6">
        <f>IFERROR(INDEX(Sales!$D$5:$ABF$18,MATCH(UsagePerHour!$B63,Sales!$C$5:$C$18,0),MATCH(UsagePerHour!IG$4,Sales!$D$3:$ABF$3,0))/IG$2*INDEX(Usage!$D$5:$ABF$11,MATCH(UsagePerHour!$B$52,Usage!$C$5:$C$11,0),MATCH(UsagePerHour!IG$4,Usage!$D$3:$ABF$3,0)),"")</f>
        <v>0</v>
      </c>
      <c r="IH63" s="6">
        <f>IFERROR(INDEX(Sales!$D$5:$ABF$18,MATCH(UsagePerHour!$B63,Sales!$C$5:$C$18,0),MATCH(UsagePerHour!IH$4,Sales!$D$3:$ABF$3,0))/IH$2*INDEX(Usage!$D$5:$ABF$11,MATCH(UsagePerHour!$B$52,Usage!$C$5:$C$11,0),MATCH(UsagePerHour!IH$4,Usage!$D$3:$ABF$3,0)),"")</f>
        <v>0</v>
      </c>
      <c r="II63" s="6">
        <f>IFERROR(INDEX(Sales!$D$5:$ABF$18,MATCH(UsagePerHour!$B63,Sales!$C$5:$C$18,0),MATCH(UsagePerHour!II$4,Sales!$D$3:$ABF$3,0))/II$2*INDEX(Usage!$D$5:$ABF$11,MATCH(UsagePerHour!$B$52,Usage!$C$5:$C$11,0),MATCH(UsagePerHour!II$4,Usage!$D$3:$ABF$3,0)),"")</f>
        <v>0</v>
      </c>
      <c r="IJ63" s="6">
        <f>IFERROR(INDEX(Sales!$D$5:$ABF$18,MATCH(UsagePerHour!$B63,Sales!$C$5:$C$18,0),MATCH(UsagePerHour!IJ$4,Sales!$D$3:$ABF$3,0))/IJ$2*INDEX(Usage!$D$5:$ABF$11,MATCH(UsagePerHour!$B$52,Usage!$C$5:$C$11,0),MATCH(UsagePerHour!IJ$4,Usage!$D$3:$ABF$3,0)),"")</f>
        <v>0</v>
      </c>
      <c r="IK63" s="6">
        <f>IFERROR(INDEX(Sales!$D$5:$ABF$18,MATCH(UsagePerHour!$B63,Sales!$C$5:$C$18,0),MATCH(UsagePerHour!IK$4,Sales!$D$3:$ABF$3,0))/IK$2*INDEX(Usage!$D$5:$ABF$11,MATCH(UsagePerHour!$B$52,Usage!$C$5:$C$11,0),MATCH(UsagePerHour!IK$4,Usage!$D$3:$ABF$3,0)),"")</f>
        <v>0</v>
      </c>
      <c r="IL63" s="6">
        <f>IFERROR(INDEX(Sales!$D$5:$ABF$18,MATCH(UsagePerHour!$B63,Sales!$C$5:$C$18,0),MATCH(UsagePerHour!IL$4,Sales!$D$3:$ABF$3,0))/IL$2*INDEX(Usage!$D$5:$ABF$11,MATCH(UsagePerHour!$B$52,Usage!$C$5:$C$11,0),MATCH(UsagePerHour!IL$4,Usage!$D$3:$ABF$3,0)),"")</f>
        <v>0</v>
      </c>
      <c r="IM63" s="6">
        <f>IFERROR(INDEX(Sales!$D$5:$ABF$18,MATCH(UsagePerHour!$B63,Sales!$C$5:$C$18,0),MATCH(UsagePerHour!IM$4,Sales!$D$3:$ABF$3,0))/IM$2*INDEX(Usage!$D$5:$ABF$11,MATCH(UsagePerHour!$B$52,Usage!$C$5:$C$11,0),MATCH(UsagePerHour!IM$4,Usage!$D$3:$ABF$3,0)),"")</f>
        <v>0</v>
      </c>
      <c r="IN63" s="6">
        <f>IFERROR(INDEX(Sales!$D$5:$ABF$18,MATCH(UsagePerHour!$B63,Sales!$C$5:$C$18,0),MATCH(UsagePerHour!IN$4,Sales!$D$3:$ABF$3,0))/IN$2*INDEX(Usage!$D$5:$ABF$11,MATCH(UsagePerHour!$B$52,Usage!$C$5:$C$11,0),MATCH(UsagePerHour!IN$4,Usage!$D$3:$ABF$3,0)),"")</f>
        <v>0</v>
      </c>
      <c r="IO63" s="6">
        <f>IFERROR(INDEX(Sales!$D$5:$ABF$18,MATCH(UsagePerHour!$B63,Sales!$C$5:$C$18,0),MATCH(UsagePerHour!IO$4,Sales!$D$3:$ABF$3,0))/IO$2*INDEX(Usage!$D$5:$ABF$11,MATCH(UsagePerHour!$B$52,Usage!$C$5:$C$11,0),MATCH(UsagePerHour!IO$4,Usage!$D$3:$ABF$3,0)),"")</f>
        <v>0</v>
      </c>
      <c r="IP63" s="6">
        <f>IFERROR(INDEX(Sales!$D$5:$ABF$18,MATCH(UsagePerHour!$B63,Sales!$C$5:$C$18,0),MATCH(UsagePerHour!IP$4,Sales!$D$3:$ABF$3,0))/IP$2*INDEX(Usage!$D$5:$ABF$11,MATCH(UsagePerHour!$B$52,Usage!$C$5:$C$11,0),MATCH(UsagePerHour!IP$4,Usage!$D$3:$ABF$3,0)),"")</f>
        <v>0</v>
      </c>
      <c r="IQ63" s="6">
        <f>IFERROR(INDEX(Sales!$D$5:$ABF$18,MATCH(UsagePerHour!$B63,Sales!$C$5:$C$18,0),MATCH(UsagePerHour!IQ$4,Sales!$D$3:$ABF$3,0))/IQ$2*INDEX(Usage!$D$5:$ABF$11,MATCH(UsagePerHour!$B$52,Usage!$C$5:$C$11,0),MATCH(UsagePerHour!IQ$4,Usage!$D$3:$ABF$3,0)),"")</f>
        <v>0</v>
      </c>
      <c r="IR63" s="6">
        <f>IFERROR(INDEX(Sales!$D$5:$ABF$18,MATCH(UsagePerHour!$B63,Sales!$C$5:$C$18,0),MATCH(UsagePerHour!IR$4,Sales!$D$3:$ABF$3,0))/IR$2*INDEX(Usage!$D$5:$ABF$11,MATCH(UsagePerHour!$B$52,Usage!$C$5:$C$11,0),MATCH(UsagePerHour!IR$4,Usage!$D$3:$ABF$3,0)),"")</f>
        <v>0</v>
      </c>
      <c r="IS63" s="6">
        <f>IFERROR(INDEX(Sales!$D$5:$ABF$18,MATCH(UsagePerHour!$B63,Sales!$C$5:$C$18,0),MATCH(UsagePerHour!IS$4,Sales!$D$3:$ABF$3,0))/IS$2*INDEX(Usage!$D$5:$ABF$11,MATCH(UsagePerHour!$B$52,Usage!$C$5:$C$11,0),MATCH(UsagePerHour!IS$4,Usage!$D$3:$ABF$3,0)),"")</f>
        <v>0</v>
      </c>
      <c r="IT63" s="6">
        <f>IFERROR(INDEX(Sales!$D$5:$ABF$18,MATCH(UsagePerHour!$B63,Sales!$C$5:$C$18,0),MATCH(UsagePerHour!IT$4,Sales!$D$3:$ABF$3,0))/IT$2*INDEX(Usage!$D$5:$ABF$11,MATCH(UsagePerHour!$B$52,Usage!$C$5:$C$11,0),MATCH(UsagePerHour!IT$4,Usage!$D$3:$ABF$3,0)),"")</f>
        <v>0</v>
      </c>
      <c r="IU63" s="6">
        <f>IFERROR(INDEX(Sales!$D$5:$ABF$18,MATCH(UsagePerHour!$B63,Sales!$C$5:$C$18,0),MATCH(UsagePerHour!IU$4,Sales!$D$3:$ABF$3,0))/IU$2*INDEX(Usage!$D$5:$ABF$11,MATCH(UsagePerHour!$B$52,Usage!$C$5:$C$11,0),MATCH(UsagePerHour!IU$4,Usage!$D$3:$ABF$3,0)),"")</f>
        <v>0</v>
      </c>
      <c r="IV63" s="6">
        <f>IFERROR(INDEX(Sales!$D$5:$ABF$18,MATCH(UsagePerHour!$B63,Sales!$C$5:$C$18,0),MATCH(UsagePerHour!IV$4,Sales!$D$3:$ABF$3,0))/IV$2*INDEX(Usage!$D$5:$ABF$11,MATCH(UsagePerHour!$B$52,Usage!$C$5:$C$11,0),MATCH(UsagePerHour!IV$4,Usage!$D$3:$ABF$3,0)),"")</f>
        <v>0</v>
      </c>
      <c r="IW63" s="6">
        <f>IFERROR(INDEX(Sales!$D$5:$ABF$18,MATCH(UsagePerHour!$B63,Sales!$C$5:$C$18,0),MATCH(UsagePerHour!IW$4,Sales!$D$3:$ABF$3,0))/IW$2*INDEX(Usage!$D$5:$ABF$11,MATCH(UsagePerHour!$B$52,Usage!$C$5:$C$11,0),MATCH(UsagePerHour!IW$4,Usage!$D$3:$ABF$3,0)),"")</f>
        <v>0</v>
      </c>
      <c r="IX63" s="6">
        <f>IFERROR(INDEX(Sales!$D$5:$ABF$18,MATCH(UsagePerHour!$B63,Sales!$C$5:$C$18,0),MATCH(UsagePerHour!IX$4,Sales!$D$3:$ABF$3,0))/IX$2*INDEX(Usage!$D$5:$ABF$11,MATCH(UsagePerHour!$B$52,Usage!$C$5:$C$11,0),MATCH(UsagePerHour!IX$4,Usage!$D$3:$ABF$3,0)),"")</f>
        <v>0</v>
      </c>
      <c r="IY63" s="6">
        <f>IFERROR(INDEX(Sales!$D$5:$ABF$18,MATCH(UsagePerHour!$B63,Sales!$C$5:$C$18,0),MATCH(UsagePerHour!IY$4,Sales!$D$3:$ABF$3,0))/IY$2*INDEX(Usage!$D$5:$ABF$11,MATCH(UsagePerHour!$B$52,Usage!$C$5:$C$11,0),MATCH(UsagePerHour!IY$4,Usage!$D$3:$ABF$3,0)),"")</f>
        <v>0</v>
      </c>
      <c r="IZ63" s="6">
        <f>IFERROR(INDEX(Sales!$D$5:$ABF$18,MATCH(UsagePerHour!$B63,Sales!$C$5:$C$18,0),MATCH(UsagePerHour!IZ$4,Sales!$D$3:$ABF$3,0))/IZ$2*INDEX(Usage!$D$5:$ABF$11,MATCH(UsagePerHour!$B$52,Usage!$C$5:$C$11,0),MATCH(UsagePerHour!IZ$4,Usage!$D$3:$ABF$3,0)),"")</f>
        <v>0</v>
      </c>
      <c r="JA63" s="6">
        <f>IFERROR(INDEX(Sales!$D$5:$ABF$18,MATCH(UsagePerHour!$B63,Sales!$C$5:$C$18,0),MATCH(UsagePerHour!JA$4,Sales!$D$3:$ABF$3,0))/JA$2*INDEX(Usage!$D$5:$ABF$11,MATCH(UsagePerHour!$B$52,Usage!$C$5:$C$11,0),MATCH(UsagePerHour!JA$4,Usage!$D$3:$ABF$3,0)),"")</f>
        <v>0</v>
      </c>
      <c r="JB63" s="6">
        <f>IFERROR(INDEX(Sales!$D$5:$ABF$18,MATCH(UsagePerHour!$B63,Sales!$C$5:$C$18,0),MATCH(UsagePerHour!JB$4,Sales!$D$3:$ABF$3,0))/JB$2*INDEX(Usage!$D$5:$ABF$11,MATCH(UsagePerHour!$B$52,Usage!$C$5:$C$11,0),MATCH(UsagePerHour!JB$4,Usage!$D$3:$ABF$3,0)),"")</f>
        <v>0</v>
      </c>
      <c r="JC63" s="6">
        <f>IFERROR(INDEX(Sales!$D$5:$ABF$18,MATCH(UsagePerHour!$B63,Sales!$C$5:$C$18,0),MATCH(UsagePerHour!JC$4,Sales!$D$3:$ABF$3,0))/JC$2*INDEX(Usage!$D$5:$ABF$11,MATCH(UsagePerHour!$B$52,Usage!$C$5:$C$11,0),MATCH(UsagePerHour!JC$4,Usage!$D$3:$ABF$3,0)),"")</f>
        <v>0</v>
      </c>
      <c r="JD63" s="6">
        <f>IFERROR(INDEX(Sales!$D$5:$ABF$18,MATCH(UsagePerHour!$B63,Sales!$C$5:$C$18,0),MATCH(UsagePerHour!JD$4,Sales!$D$3:$ABF$3,0))/JD$2*INDEX(Usage!$D$5:$ABF$11,MATCH(UsagePerHour!$B$52,Usage!$C$5:$C$11,0),MATCH(UsagePerHour!JD$4,Usage!$D$3:$ABF$3,0)),"")</f>
        <v>0</v>
      </c>
      <c r="JE63" s="6">
        <f>IFERROR(INDEX(Sales!$D$5:$ABF$18,MATCH(UsagePerHour!$B63,Sales!$C$5:$C$18,0),MATCH(UsagePerHour!JE$4,Sales!$D$3:$ABF$3,0))/JE$2*INDEX(Usage!$D$5:$ABF$11,MATCH(UsagePerHour!$B$52,Usage!$C$5:$C$11,0),MATCH(UsagePerHour!JE$4,Usage!$D$3:$ABF$3,0)),"")</f>
        <v>0</v>
      </c>
      <c r="JF63" s="6">
        <f>IFERROR(INDEX(Sales!$D$5:$ABF$18,MATCH(UsagePerHour!$B63,Sales!$C$5:$C$18,0),MATCH(UsagePerHour!JF$4,Sales!$D$3:$ABF$3,0))/JF$2*INDEX(Usage!$D$5:$ABF$11,MATCH(UsagePerHour!$B$52,Usage!$C$5:$C$11,0),MATCH(UsagePerHour!JF$4,Usage!$D$3:$ABF$3,0)),"")</f>
        <v>0</v>
      </c>
      <c r="JG63" s="6">
        <f>IFERROR(INDEX(Sales!$D$5:$ABF$18,MATCH(UsagePerHour!$B63,Sales!$C$5:$C$18,0),MATCH(UsagePerHour!JG$4,Sales!$D$3:$ABF$3,0))/JG$2*INDEX(Usage!$D$5:$ABF$11,MATCH(UsagePerHour!$B$52,Usage!$C$5:$C$11,0),MATCH(UsagePerHour!JG$4,Usage!$D$3:$ABF$3,0)),"")</f>
        <v>0</v>
      </c>
      <c r="JH63" s="6">
        <f>IFERROR(INDEX(Sales!$D$5:$ABF$18,MATCH(UsagePerHour!$B63,Sales!$C$5:$C$18,0),MATCH(UsagePerHour!JH$4,Sales!$D$3:$ABF$3,0))/JH$2*INDEX(Usage!$D$5:$ABF$11,MATCH(UsagePerHour!$B$52,Usage!$C$5:$C$11,0),MATCH(UsagePerHour!JH$4,Usage!$D$3:$ABF$3,0)),"")</f>
        <v>0</v>
      </c>
      <c r="JI63" s="6">
        <f>IFERROR(INDEX(Sales!$D$5:$ABF$18,MATCH(UsagePerHour!$B63,Sales!$C$5:$C$18,0),MATCH(UsagePerHour!JI$4,Sales!$D$3:$ABF$3,0))/JI$2*INDEX(Usage!$D$5:$ABF$11,MATCH(UsagePerHour!$B$52,Usage!$C$5:$C$11,0),MATCH(UsagePerHour!JI$4,Usage!$D$3:$ABF$3,0)),"")</f>
        <v>0</v>
      </c>
      <c r="JJ63" s="6">
        <f>IFERROR(INDEX(Sales!$D$5:$ABF$18,MATCH(UsagePerHour!$B63,Sales!$C$5:$C$18,0),MATCH(UsagePerHour!JJ$4,Sales!$D$3:$ABF$3,0))/JJ$2*INDEX(Usage!$D$5:$ABF$11,MATCH(UsagePerHour!$B$52,Usage!$C$5:$C$11,0),MATCH(UsagePerHour!JJ$4,Usage!$D$3:$ABF$3,0)),"")</f>
        <v>0</v>
      </c>
      <c r="JK63" s="6">
        <f>IFERROR(INDEX(Sales!$D$5:$ABF$18,MATCH(UsagePerHour!$B63,Sales!$C$5:$C$18,0),MATCH(UsagePerHour!JK$4,Sales!$D$3:$ABF$3,0))/JK$2*INDEX(Usage!$D$5:$ABF$11,MATCH(UsagePerHour!$B$52,Usage!$C$5:$C$11,0),MATCH(UsagePerHour!JK$4,Usage!$D$3:$ABF$3,0)),"")</f>
        <v>0</v>
      </c>
      <c r="JL63" s="6">
        <f>IFERROR(INDEX(Sales!$D$5:$ABF$18,MATCH(UsagePerHour!$B63,Sales!$C$5:$C$18,0),MATCH(UsagePerHour!JL$4,Sales!$D$3:$ABF$3,0))/JL$2*INDEX(Usage!$D$5:$ABF$11,MATCH(UsagePerHour!$B$52,Usage!$C$5:$C$11,0),MATCH(UsagePerHour!JL$4,Usage!$D$3:$ABF$3,0)),"")</f>
        <v>0</v>
      </c>
      <c r="JM63" s="6">
        <f>IFERROR(INDEX(Sales!$D$5:$ABF$18,MATCH(UsagePerHour!$B63,Sales!$C$5:$C$18,0),MATCH(UsagePerHour!JM$4,Sales!$D$3:$ABF$3,0))/JM$2*INDEX(Usage!$D$5:$ABF$11,MATCH(UsagePerHour!$B$52,Usage!$C$5:$C$11,0),MATCH(UsagePerHour!JM$4,Usage!$D$3:$ABF$3,0)),"")</f>
        <v>0</v>
      </c>
      <c r="JN63" s="6">
        <f>IFERROR(INDEX(Sales!$D$5:$ABF$18,MATCH(UsagePerHour!$B63,Sales!$C$5:$C$18,0),MATCH(UsagePerHour!JN$4,Sales!$D$3:$ABF$3,0))/JN$2*INDEX(Usage!$D$5:$ABF$11,MATCH(UsagePerHour!$B$52,Usage!$C$5:$C$11,0),MATCH(UsagePerHour!JN$4,Usage!$D$3:$ABF$3,0)),"")</f>
        <v>0</v>
      </c>
      <c r="JO63" s="6">
        <f>IFERROR(INDEX(Sales!$D$5:$ABF$18,MATCH(UsagePerHour!$B63,Sales!$C$5:$C$18,0),MATCH(UsagePerHour!JO$4,Sales!$D$3:$ABF$3,0))/JO$2*INDEX(Usage!$D$5:$ABF$11,MATCH(UsagePerHour!$B$52,Usage!$C$5:$C$11,0),MATCH(UsagePerHour!JO$4,Usage!$D$3:$ABF$3,0)),"")</f>
        <v>0</v>
      </c>
      <c r="JP63" s="6">
        <f>IFERROR(INDEX(Sales!$D$5:$ABF$18,MATCH(UsagePerHour!$B63,Sales!$C$5:$C$18,0),MATCH(UsagePerHour!JP$4,Sales!$D$3:$ABF$3,0))/JP$2*INDEX(Usage!$D$5:$ABF$11,MATCH(UsagePerHour!$B$52,Usage!$C$5:$C$11,0),MATCH(UsagePerHour!JP$4,Usage!$D$3:$ABF$3,0)),"")</f>
        <v>0</v>
      </c>
      <c r="JQ63" s="6">
        <f>IFERROR(INDEX(Sales!$D$5:$ABF$18,MATCH(UsagePerHour!$B63,Sales!$C$5:$C$18,0),MATCH(UsagePerHour!JQ$4,Sales!$D$3:$ABF$3,0))/JQ$2*INDEX(Usage!$D$5:$ABF$11,MATCH(UsagePerHour!$B$52,Usage!$C$5:$C$11,0),MATCH(UsagePerHour!JQ$4,Usage!$D$3:$ABF$3,0)),"")</f>
        <v>0</v>
      </c>
      <c r="JR63" s="6">
        <f>IFERROR(INDEX(Sales!$D$5:$ABF$18,MATCH(UsagePerHour!$B63,Sales!$C$5:$C$18,0),MATCH(UsagePerHour!JR$4,Sales!$D$3:$ABF$3,0))/JR$2*INDEX(Usage!$D$5:$ABF$11,MATCH(UsagePerHour!$B$52,Usage!$C$5:$C$11,0),MATCH(UsagePerHour!JR$4,Usage!$D$3:$ABF$3,0)),"")</f>
        <v>0</v>
      </c>
      <c r="JS63" s="6">
        <f>IFERROR(INDEX(Sales!$D$5:$ABF$18,MATCH(UsagePerHour!$B63,Sales!$C$5:$C$18,0),MATCH(UsagePerHour!JS$4,Sales!$D$3:$ABF$3,0))/JS$2*INDEX(Usage!$D$5:$ABF$11,MATCH(UsagePerHour!$B$52,Usage!$C$5:$C$11,0),MATCH(UsagePerHour!JS$4,Usage!$D$3:$ABF$3,0)),"")</f>
        <v>0</v>
      </c>
      <c r="JT63" s="6">
        <f>IFERROR(INDEX(Sales!$D$5:$ABF$18,MATCH(UsagePerHour!$B63,Sales!$C$5:$C$18,0),MATCH(UsagePerHour!JT$4,Sales!$D$3:$ABF$3,0))/JT$2*INDEX(Usage!$D$5:$ABF$11,MATCH(UsagePerHour!$B$52,Usage!$C$5:$C$11,0),MATCH(UsagePerHour!JT$4,Usage!$D$3:$ABF$3,0)),"")</f>
        <v>0</v>
      </c>
      <c r="JU63" s="6">
        <f>IFERROR(INDEX(Sales!$D$5:$ABF$18,MATCH(UsagePerHour!$B63,Sales!$C$5:$C$18,0),MATCH(UsagePerHour!JU$4,Sales!$D$3:$ABF$3,0))/JU$2*INDEX(Usage!$D$5:$ABF$11,MATCH(UsagePerHour!$B$52,Usage!$C$5:$C$11,0),MATCH(UsagePerHour!JU$4,Usage!$D$3:$ABF$3,0)),"")</f>
        <v>0</v>
      </c>
      <c r="JV63" s="6">
        <f>IFERROR(INDEX(Sales!$D$5:$ABF$18,MATCH(UsagePerHour!$B63,Sales!$C$5:$C$18,0),MATCH(UsagePerHour!JV$4,Sales!$D$3:$ABF$3,0))/JV$2*INDEX(Usage!$D$5:$ABF$11,MATCH(UsagePerHour!$B$52,Usage!$C$5:$C$11,0),MATCH(UsagePerHour!JV$4,Usage!$D$3:$ABF$3,0)),"")</f>
        <v>0</v>
      </c>
      <c r="JW63" s="6">
        <f>IFERROR(INDEX(Sales!$D$5:$ABF$18,MATCH(UsagePerHour!$B63,Sales!$C$5:$C$18,0),MATCH(UsagePerHour!JW$4,Sales!$D$3:$ABF$3,0))/JW$2*INDEX(Usage!$D$5:$ABF$11,MATCH(UsagePerHour!$B$52,Usage!$C$5:$C$11,0),MATCH(UsagePerHour!JW$4,Usage!$D$3:$ABF$3,0)),"")</f>
        <v>0</v>
      </c>
      <c r="JX63" s="6">
        <f>IFERROR(INDEX(Sales!$D$5:$ABF$18,MATCH(UsagePerHour!$B63,Sales!$C$5:$C$18,0),MATCH(UsagePerHour!JX$4,Sales!$D$3:$ABF$3,0))/JX$2*INDEX(Usage!$D$5:$ABF$11,MATCH(UsagePerHour!$B$52,Usage!$C$5:$C$11,0),MATCH(UsagePerHour!JX$4,Usage!$D$3:$ABF$3,0)),"")</f>
        <v>0</v>
      </c>
      <c r="JY63" s="6">
        <f>IFERROR(INDEX(Sales!$D$5:$ABF$18,MATCH(UsagePerHour!$B63,Sales!$C$5:$C$18,0),MATCH(UsagePerHour!JY$4,Sales!$D$3:$ABF$3,0))/JY$2*INDEX(Usage!$D$5:$ABF$11,MATCH(UsagePerHour!$B$52,Usage!$C$5:$C$11,0),MATCH(UsagePerHour!JY$4,Usage!$D$3:$ABF$3,0)),"")</f>
        <v>0</v>
      </c>
      <c r="JZ63" s="6">
        <f>IFERROR(INDEX(Sales!$D$5:$ABF$18,MATCH(UsagePerHour!$B63,Sales!$C$5:$C$18,0),MATCH(UsagePerHour!JZ$4,Sales!$D$3:$ABF$3,0))/JZ$2*INDEX(Usage!$D$5:$ABF$11,MATCH(UsagePerHour!$B$52,Usage!$C$5:$C$11,0),MATCH(UsagePerHour!JZ$4,Usage!$D$3:$ABF$3,0)),"")</f>
        <v>0</v>
      </c>
      <c r="KA63" s="6">
        <f>IFERROR(INDEX(Sales!$D$5:$ABF$18,MATCH(UsagePerHour!$B63,Sales!$C$5:$C$18,0),MATCH(UsagePerHour!KA$4,Sales!$D$3:$ABF$3,0))/KA$2*INDEX(Usage!$D$5:$ABF$11,MATCH(UsagePerHour!$B$52,Usage!$C$5:$C$11,0),MATCH(UsagePerHour!KA$4,Usage!$D$3:$ABF$3,0)),"")</f>
        <v>0</v>
      </c>
      <c r="KB63" s="6">
        <f>IFERROR(INDEX(Sales!$D$5:$ABF$18,MATCH(UsagePerHour!$B63,Sales!$C$5:$C$18,0),MATCH(UsagePerHour!KB$4,Sales!$D$3:$ABF$3,0))/KB$2*INDEX(Usage!$D$5:$ABF$11,MATCH(UsagePerHour!$B$52,Usage!$C$5:$C$11,0),MATCH(UsagePerHour!KB$4,Usage!$D$3:$ABF$3,0)),"")</f>
        <v>0</v>
      </c>
      <c r="KC63" s="6">
        <f>IFERROR(INDEX(Sales!$D$5:$ABF$18,MATCH(UsagePerHour!$B63,Sales!$C$5:$C$18,0),MATCH(UsagePerHour!KC$4,Sales!$D$3:$ABF$3,0))/KC$2*INDEX(Usage!$D$5:$ABF$11,MATCH(UsagePerHour!$B$52,Usage!$C$5:$C$11,0),MATCH(UsagePerHour!KC$4,Usage!$D$3:$ABF$3,0)),"")</f>
        <v>0</v>
      </c>
      <c r="KD63" s="6">
        <f>IFERROR(INDEX(Sales!$D$5:$ABF$18,MATCH(UsagePerHour!$B63,Sales!$C$5:$C$18,0),MATCH(UsagePerHour!KD$4,Sales!$D$3:$ABF$3,0))/KD$2*INDEX(Usage!$D$5:$ABF$11,MATCH(UsagePerHour!$B$52,Usage!$C$5:$C$11,0),MATCH(UsagePerHour!KD$4,Usage!$D$3:$ABF$3,0)),"")</f>
        <v>0</v>
      </c>
      <c r="KE63" s="6">
        <f>IFERROR(INDEX(Sales!$D$5:$ABF$18,MATCH(UsagePerHour!$B63,Sales!$C$5:$C$18,0),MATCH(UsagePerHour!KE$4,Sales!$D$3:$ABF$3,0))/KE$2*INDEX(Usage!$D$5:$ABF$11,MATCH(UsagePerHour!$B$52,Usage!$C$5:$C$11,0),MATCH(UsagePerHour!KE$4,Usage!$D$3:$ABF$3,0)),"")</f>
        <v>0</v>
      </c>
      <c r="KF63" s="6">
        <f>IFERROR(INDEX(Sales!$D$5:$ABF$18,MATCH(UsagePerHour!$B63,Sales!$C$5:$C$18,0),MATCH(UsagePerHour!KF$4,Sales!$D$3:$ABF$3,0))/KF$2*INDEX(Usage!$D$5:$ABF$11,MATCH(UsagePerHour!$B$52,Usage!$C$5:$C$11,0),MATCH(UsagePerHour!KF$4,Usage!$D$3:$ABF$3,0)),"")</f>
        <v>0</v>
      </c>
      <c r="KG63" s="6">
        <f>IFERROR(INDEX(Sales!$D$5:$ABF$18,MATCH(UsagePerHour!$B63,Sales!$C$5:$C$18,0),MATCH(UsagePerHour!KG$4,Sales!$D$3:$ABF$3,0))/KG$2*INDEX(Usage!$D$5:$ABF$11,MATCH(UsagePerHour!$B$52,Usage!$C$5:$C$11,0),MATCH(UsagePerHour!KG$4,Usage!$D$3:$ABF$3,0)),"")</f>
        <v>0</v>
      </c>
      <c r="KH63" s="6">
        <f>IFERROR(INDEX(Sales!$D$5:$ABF$18,MATCH(UsagePerHour!$B63,Sales!$C$5:$C$18,0),MATCH(UsagePerHour!KH$4,Sales!$D$3:$ABF$3,0))/KH$2*INDEX(Usage!$D$5:$ABF$11,MATCH(UsagePerHour!$B$52,Usage!$C$5:$C$11,0),MATCH(UsagePerHour!KH$4,Usage!$D$3:$ABF$3,0)),"")</f>
        <v>0</v>
      </c>
      <c r="KI63" s="6">
        <f>IFERROR(INDEX(Sales!$D$5:$ABF$18,MATCH(UsagePerHour!$B63,Sales!$C$5:$C$18,0),MATCH(UsagePerHour!KI$4,Sales!$D$3:$ABF$3,0))/KI$2*INDEX(Usage!$D$5:$ABF$11,MATCH(UsagePerHour!$B$52,Usage!$C$5:$C$11,0),MATCH(UsagePerHour!KI$4,Usage!$D$3:$ABF$3,0)),"")</f>
        <v>0</v>
      </c>
      <c r="KJ63" s="6">
        <f>IFERROR(INDEX(Sales!$D$5:$ABF$18,MATCH(UsagePerHour!$B63,Sales!$C$5:$C$18,0),MATCH(UsagePerHour!KJ$4,Sales!$D$3:$ABF$3,0))/KJ$2*INDEX(Usage!$D$5:$ABF$11,MATCH(UsagePerHour!$B$52,Usage!$C$5:$C$11,0),MATCH(UsagePerHour!KJ$4,Usage!$D$3:$ABF$3,0)),"")</f>
        <v>0</v>
      </c>
      <c r="KK63" s="6">
        <f>IFERROR(INDEX(Sales!$D$5:$ABF$18,MATCH(UsagePerHour!$B63,Sales!$C$5:$C$18,0),MATCH(UsagePerHour!KK$4,Sales!$D$3:$ABF$3,0))/KK$2*INDEX(Usage!$D$5:$ABF$11,MATCH(UsagePerHour!$B$52,Usage!$C$5:$C$11,0),MATCH(UsagePerHour!KK$4,Usage!$D$3:$ABF$3,0)),"")</f>
        <v>0</v>
      </c>
      <c r="KL63" s="6">
        <f>IFERROR(INDEX(Sales!$D$5:$ABF$18,MATCH(UsagePerHour!$B63,Sales!$C$5:$C$18,0),MATCH(UsagePerHour!KL$4,Sales!$D$3:$ABF$3,0))/KL$2*INDEX(Usage!$D$5:$ABF$11,MATCH(UsagePerHour!$B$52,Usage!$C$5:$C$11,0),MATCH(UsagePerHour!KL$4,Usage!$D$3:$ABF$3,0)),"")</f>
        <v>0</v>
      </c>
      <c r="KM63" s="6">
        <f>IFERROR(INDEX(Sales!$D$5:$ABF$18,MATCH(UsagePerHour!$B63,Sales!$C$5:$C$18,0),MATCH(UsagePerHour!KM$4,Sales!$D$3:$ABF$3,0))/KM$2*INDEX(Usage!$D$5:$ABF$11,MATCH(UsagePerHour!$B$52,Usage!$C$5:$C$11,0),MATCH(UsagePerHour!KM$4,Usage!$D$3:$ABF$3,0)),"")</f>
        <v>0</v>
      </c>
      <c r="KN63" s="6">
        <f>IFERROR(INDEX(Sales!$D$5:$ABF$18,MATCH(UsagePerHour!$B63,Sales!$C$5:$C$18,0),MATCH(UsagePerHour!KN$4,Sales!$D$3:$ABF$3,0))/KN$2*INDEX(Usage!$D$5:$ABF$11,MATCH(UsagePerHour!$B$52,Usage!$C$5:$C$11,0),MATCH(UsagePerHour!KN$4,Usage!$D$3:$ABF$3,0)),"")</f>
        <v>0</v>
      </c>
      <c r="KO63" s="6">
        <f>IFERROR(INDEX(Sales!$D$5:$ABF$18,MATCH(UsagePerHour!$B63,Sales!$C$5:$C$18,0),MATCH(UsagePerHour!KO$4,Sales!$D$3:$ABF$3,0))/KO$2*INDEX(Usage!$D$5:$ABF$11,MATCH(UsagePerHour!$B$52,Usage!$C$5:$C$11,0),MATCH(UsagePerHour!KO$4,Usage!$D$3:$ABF$3,0)),"")</f>
        <v>0</v>
      </c>
      <c r="KP63" s="6">
        <f>IFERROR(INDEX(Sales!$D$5:$ABF$18,MATCH(UsagePerHour!$B63,Sales!$C$5:$C$18,0),MATCH(UsagePerHour!KP$4,Sales!$D$3:$ABF$3,0))/KP$2*INDEX(Usage!$D$5:$ABF$11,MATCH(UsagePerHour!$B$52,Usage!$C$5:$C$11,0),MATCH(UsagePerHour!KP$4,Usage!$D$3:$ABF$3,0)),"")</f>
        <v>0</v>
      </c>
      <c r="KQ63" s="6">
        <f>IFERROR(INDEX(Sales!$D$5:$ABF$18,MATCH(UsagePerHour!$B63,Sales!$C$5:$C$18,0),MATCH(UsagePerHour!KQ$4,Sales!$D$3:$ABF$3,0))/KQ$2*INDEX(Usage!$D$5:$ABF$11,MATCH(UsagePerHour!$B$52,Usage!$C$5:$C$11,0),MATCH(UsagePerHour!KQ$4,Usage!$D$3:$ABF$3,0)),"")</f>
        <v>0</v>
      </c>
      <c r="KR63" s="6">
        <f>IFERROR(INDEX(Sales!$D$5:$ABF$18,MATCH(UsagePerHour!$B63,Sales!$C$5:$C$18,0),MATCH(UsagePerHour!KR$4,Sales!$D$3:$ABF$3,0))/KR$2*INDEX(Usage!$D$5:$ABF$11,MATCH(UsagePerHour!$B$52,Usage!$C$5:$C$11,0),MATCH(UsagePerHour!KR$4,Usage!$D$3:$ABF$3,0)),"")</f>
        <v>0</v>
      </c>
      <c r="KS63" s="6">
        <f>IFERROR(INDEX(Sales!$D$5:$ABF$18,MATCH(UsagePerHour!$B63,Sales!$C$5:$C$18,0),MATCH(UsagePerHour!KS$4,Sales!$D$3:$ABF$3,0))/KS$2*INDEX(Usage!$D$5:$ABF$11,MATCH(UsagePerHour!$B$52,Usage!$C$5:$C$11,0),MATCH(UsagePerHour!KS$4,Usage!$D$3:$ABF$3,0)),"")</f>
        <v>0</v>
      </c>
      <c r="KT63" s="6">
        <f>IFERROR(INDEX(Sales!$D$5:$ABF$18,MATCH(UsagePerHour!$B63,Sales!$C$5:$C$18,0),MATCH(UsagePerHour!KT$4,Sales!$D$3:$ABF$3,0))/KT$2*INDEX(Usage!$D$5:$ABF$11,MATCH(UsagePerHour!$B$52,Usage!$C$5:$C$11,0),MATCH(UsagePerHour!KT$4,Usage!$D$3:$ABF$3,0)),"")</f>
        <v>0</v>
      </c>
      <c r="KU63" s="6">
        <f>IFERROR(INDEX(Sales!$D$5:$ABF$18,MATCH(UsagePerHour!$B63,Sales!$C$5:$C$18,0),MATCH(UsagePerHour!KU$4,Sales!$D$3:$ABF$3,0))/KU$2*INDEX(Usage!$D$5:$ABF$11,MATCH(UsagePerHour!$B$52,Usage!$C$5:$C$11,0),MATCH(UsagePerHour!KU$4,Usage!$D$3:$ABF$3,0)),"")</f>
        <v>0</v>
      </c>
      <c r="KV63" s="6">
        <f>IFERROR(INDEX(Sales!$D$5:$ABF$18,MATCH(UsagePerHour!$B63,Sales!$C$5:$C$18,0),MATCH(UsagePerHour!KV$4,Sales!$D$3:$ABF$3,0))/KV$2*INDEX(Usage!$D$5:$ABF$11,MATCH(UsagePerHour!$B$52,Usage!$C$5:$C$11,0),MATCH(UsagePerHour!KV$4,Usage!$D$3:$ABF$3,0)),"")</f>
        <v>0</v>
      </c>
      <c r="KW63" s="6">
        <f>IFERROR(INDEX(Sales!$D$5:$ABF$18,MATCH(UsagePerHour!$B63,Sales!$C$5:$C$18,0),MATCH(UsagePerHour!KW$4,Sales!$D$3:$ABF$3,0))/KW$2*INDEX(Usage!$D$5:$ABF$11,MATCH(UsagePerHour!$B$52,Usage!$C$5:$C$11,0),MATCH(UsagePerHour!KW$4,Usage!$D$3:$ABF$3,0)),"")</f>
        <v>0</v>
      </c>
      <c r="KX63" s="6">
        <f>IFERROR(INDEX(Sales!$D$5:$ABF$18,MATCH(UsagePerHour!$B63,Sales!$C$5:$C$18,0),MATCH(UsagePerHour!KX$4,Sales!$D$3:$ABF$3,0))/KX$2*INDEX(Usage!$D$5:$ABF$11,MATCH(UsagePerHour!$B$52,Usage!$C$5:$C$11,0),MATCH(UsagePerHour!KX$4,Usage!$D$3:$ABF$3,0)),"")</f>
        <v>0</v>
      </c>
      <c r="KY63" s="6">
        <f>IFERROR(INDEX(Sales!$D$5:$ABF$18,MATCH(UsagePerHour!$B63,Sales!$C$5:$C$18,0),MATCH(UsagePerHour!KY$4,Sales!$D$3:$ABF$3,0))/KY$2*INDEX(Usage!$D$5:$ABF$11,MATCH(UsagePerHour!$B$52,Usage!$C$5:$C$11,0),MATCH(UsagePerHour!KY$4,Usage!$D$3:$ABF$3,0)),"")</f>
        <v>0</v>
      </c>
      <c r="KZ63" s="6">
        <f>IFERROR(INDEX(Sales!$D$5:$ABF$18,MATCH(UsagePerHour!$B63,Sales!$C$5:$C$18,0),MATCH(UsagePerHour!KZ$4,Sales!$D$3:$ABF$3,0))/KZ$2*INDEX(Usage!$D$5:$ABF$11,MATCH(UsagePerHour!$B$52,Usage!$C$5:$C$11,0),MATCH(UsagePerHour!KZ$4,Usage!$D$3:$ABF$3,0)),"")</f>
        <v>0</v>
      </c>
      <c r="LA63" s="6">
        <f>IFERROR(INDEX(Sales!$D$5:$ABF$18,MATCH(UsagePerHour!$B63,Sales!$C$5:$C$18,0),MATCH(UsagePerHour!LA$4,Sales!$D$3:$ABF$3,0))/LA$2*INDEX(Usage!$D$5:$ABF$11,MATCH(UsagePerHour!$B$52,Usage!$C$5:$C$11,0),MATCH(UsagePerHour!LA$4,Usage!$D$3:$ABF$3,0)),"")</f>
        <v>0</v>
      </c>
      <c r="LB63" s="6">
        <f>IFERROR(INDEX(Sales!$D$5:$ABF$18,MATCH(UsagePerHour!$B63,Sales!$C$5:$C$18,0),MATCH(UsagePerHour!LB$4,Sales!$D$3:$ABF$3,0))/LB$2*INDEX(Usage!$D$5:$ABF$11,MATCH(UsagePerHour!$B$52,Usage!$C$5:$C$11,0),MATCH(UsagePerHour!LB$4,Usage!$D$3:$ABF$3,0)),"")</f>
        <v>0</v>
      </c>
      <c r="LC63" s="6">
        <f>IFERROR(INDEX(Sales!$D$5:$ABF$18,MATCH(UsagePerHour!$B63,Sales!$C$5:$C$18,0),MATCH(UsagePerHour!LC$4,Sales!$D$3:$ABF$3,0))/LC$2*INDEX(Usage!$D$5:$ABF$11,MATCH(UsagePerHour!$B$52,Usage!$C$5:$C$11,0),MATCH(UsagePerHour!LC$4,Usage!$D$3:$ABF$3,0)),"")</f>
        <v>0</v>
      </c>
      <c r="LD63" s="6">
        <f>IFERROR(INDEX(Sales!$D$5:$ABF$18,MATCH(UsagePerHour!$B63,Sales!$C$5:$C$18,0),MATCH(UsagePerHour!LD$4,Sales!$D$3:$ABF$3,0))/LD$2*INDEX(Usage!$D$5:$ABF$11,MATCH(UsagePerHour!$B$52,Usage!$C$5:$C$11,0),MATCH(UsagePerHour!LD$4,Usage!$D$3:$ABF$3,0)),"")</f>
        <v>0</v>
      </c>
      <c r="LE63" s="6">
        <f>IFERROR(INDEX(Sales!$D$5:$ABF$18,MATCH(UsagePerHour!$B63,Sales!$C$5:$C$18,0),MATCH(UsagePerHour!LE$4,Sales!$D$3:$ABF$3,0))/LE$2*INDEX(Usage!$D$5:$ABF$11,MATCH(UsagePerHour!$B$52,Usage!$C$5:$C$11,0),MATCH(UsagePerHour!LE$4,Usage!$D$3:$ABF$3,0)),"")</f>
        <v>0</v>
      </c>
      <c r="LF63" s="6">
        <f>IFERROR(INDEX(Sales!$D$5:$ABF$18,MATCH(UsagePerHour!$B63,Sales!$C$5:$C$18,0),MATCH(UsagePerHour!LF$4,Sales!$D$3:$ABF$3,0))/LF$2*INDEX(Usage!$D$5:$ABF$11,MATCH(UsagePerHour!$B$52,Usage!$C$5:$C$11,0),MATCH(UsagePerHour!LF$4,Usage!$D$3:$ABF$3,0)),"")</f>
        <v>0</v>
      </c>
      <c r="LG63" s="6">
        <f>IFERROR(INDEX(Sales!$D$5:$ABF$18,MATCH(UsagePerHour!$B63,Sales!$C$5:$C$18,0),MATCH(UsagePerHour!LG$4,Sales!$D$3:$ABF$3,0))/LG$2*INDEX(Usage!$D$5:$ABF$11,MATCH(UsagePerHour!$B$52,Usage!$C$5:$C$11,0),MATCH(UsagePerHour!LG$4,Usage!$D$3:$ABF$3,0)),"")</f>
        <v>0</v>
      </c>
      <c r="LH63" s="6">
        <f>IFERROR(INDEX(Sales!$D$5:$ABF$18,MATCH(UsagePerHour!$B63,Sales!$C$5:$C$18,0),MATCH(UsagePerHour!LH$4,Sales!$D$3:$ABF$3,0))/LH$2*INDEX(Usage!$D$5:$ABF$11,MATCH(UsagePerHour!$B$52,Usage!$C$5:$C$11,0),MATCH(UsagePerHour!LH$4,Usage!$D$3:$ABF$3,0)),"")</f>
        <v>0</v>
      </c>
      <c r="LI63" s="6">
        <f>IFERROR(INDEX(Sales!$D$5:$ABF$18,MATCH(UsagePerHour!$B63,Sales!$C$5:$C$18,0),MATCH(UsagePerHour!LI$4,Sales!$D$3:$ABF$3,0))/LI$2*INDEX(Usage!$D$5:$ABF$11,MATCH(UsagePerHour!$B$52,Usage!$C$5:$C$11,0),MATCH(UsagePerHour!LI$4,Usage!$D$3:$ABF$3,0)),"")</f>
        <v>0</v>
      </c>
      <c r="LJ63" s="6">
        <f>IFERROR(INDEX(Sales!$D$5:$ABF$18,MATCH(UsagePerHour!$B63,Sales!$C$5:$C$18,0),MATCH(UsagePerHour!LJ$4,Sales!$D$3:$ABF$3,0))/LJ$2*INDEX(Usage!$D$5:$ABF$11,MATCH(UsagePerHour!$B$52,Usage!$C$5:$C$11,0),MATCH(UsagePerHour!LJ$4,Usage!$D$3:$ABF$3,0)),"")</f>
        <v>0</v>
      </c>
      <c r="LK63" s="6">
        <f>IFERROR(INDEX(Sales!$D$5:$ABF$18,MATCH(UsagePerHour!$B63,Sales!$C$5:$C$18,0),MATCH(UsagePerHour!LK$4,Sales!$D$3:$ABF$3,0))/LK$2*INDEX(Usage!$D$5:$ABF$11,MATCH(UsagePerHour!$B$52,Usage!$C$5:$C$11,0),MATCH(UsagePerHour!LK$4,Usage!$D$3:$ABF$3,0)),"")</f>
        <v>0</v>
      </c>
      <c r="LL63" s="6">
        <f>IFERROR(INDEX(Sales!$D$5:$ABF$18,MATCH(UsagePerHour!$B63,Sales!$C$5:$C$18,0),MATCH(UsagePerHour!LL$4,Sales!$D$3:$ABF$3,0))/LL$2*INDEX(Usage!$D$5:$ABF$11,MATCH(UsagePerHour!$B$52,Usage!$C$5:$C$11,0),MATCH(UsagePerHour!LL$4,Usage!$D$3:$ABF$3,0)),"")</f>
        <v>0</v>
      </c>
      <c r="LM63" s="6">
        <f>IFERROR(INDEX(Sales!$D$5:$ABF$18,MATCH(UsagePerHour!$B63,Sales!$C$5:$C$18,0),MATCH(UsagePerHour!LM$4,Sales!$D$3:$ABF$3,0))/LM$2*INDEX(Usage!$D$5:$ABF$11,MATCH(UsagePerHour!$B$52,Usage!$C$5:$C$11,0),MATCH(UsagePerHour!LM$4,Usage!$D$3:$ABF$3,0)),"")</f>
        <v>0</v>
      </c>
      <c r="LN63" s="6">
        <f>IFERROR(INDEX(Sales!$D$5:$ABF$18,MATCH(UsagePerHour!$B63,Sales!$C$5:$C$18,0),MATCH(UsagePerHour!LN$4,Sales!$D$3:$ABF$3,0))/LN$2*INDEX(Usage!$D$5:$ABF$11,MATCH(UsagePerHour!$B$52,Usage!$C$5:$C$11,0),MATCH(UsagePerHour!LN$4,Usage!$D$3:$ABF$3,0)),"")</f>
        <v>0</v>
      </c>
      <c r="LO63" s="6">
        <f>IFERROR(INDEX(Sales!$D$5:$ABF$18,MATCH(UsagePerHour!$B63,Sales!$C$5:$C$18,0),MATCH(UsagePerHour!LO$4,Sales!$D$3:$ABF$3,0))/LO$2*INDEX(Usage!$D$5:$ABF$11,MATCH(UsagePerHour!$B$52,Usage!$C$5:$C$11,0),MATCH(UsagePerHour!LO$4,Usage!$D$3:$ABF$3,0)),"")</f>
        <v>0</v>
      </c>
      <c r="LP63" s="6">
        <f>IFERROR(INDEX(Sales!$D$5:$ABF$18,MATCH(UsagePerHour!$B63,Sales!$C$5:$C$18,0),MATCH(UsagePerHour!LP$4,Sales!$D$3:$ABF$3,0))/LP$2*INDEX(Usage!$D$5:$ABF$11,MATCH(UsagePerHour!$B$52,Usage!$C$5:$C$11,0),MATCH(UsagePerHour!LP$4,Usage!$D$3:$ABF$3,0)),"")</f>
        <v>0</v>
      </c>
      <c r="LQ63" s="6">
        <f>IFERROR(INDEX(Sales!$D$5:$ABF$18,MATCH(UsagePerHour!$B63,Sales!$C$5:$C$18,0),MATCH(UsagePerHour!LQ$4,Sales!$D$3:$ABF$3,0))/LQ$2*INDEX(Usage!$D$5:$ABF$11,MATCH(UsagePerHour!$B$52,Usage!$C$5:$C$11,0),MATCH(UsagePerHour!LQ$4,Usage!$D$3:$ABF$3,0)),"")</f>
        <v>0</v>
      </c>
      <c r="LR63" s="6">
        <f>IFERROR(INDEX(Sales!$D$5:$ABF$18,MATCH(UsagePerHour!$B63,Sales!$C$5:$C$18,0),MATCH(UsagePerHour!LR$4,Sales!$D$3:$ABF$3,0))/LR$2*INDEX(Usage!$D$5:$ABF$11,MATCH(UsagePerHour!$B$52,Usage!$C$5:$C$11,0),MATCH(UsagePerHour!LR$4,Usage!$D$3:$ABF$3,0)),"")</f>
        <v>0</v>
      </c>
      <c r="LS63" s="6">
        <f>IFERROR(INDEX(Sales!$D$5:$ABF$18,MATCH(UsagePerHour!$B63,Sales!$C$5:$C$18,0),MATCH(UsagePerHour!LS$4,Sales!$D$3:$ABF$3,0))/LS$2*INDEX(Usage!$D$5:$ABF$11,MATCH(UsagePerHour!$B$52,Usage!$C$5:$C$11,0),MATCH(UsagePerHour!LS$4,Usage!$D$3:$ABF$3,0)),"")</f>
        <v>0</v>
      </c>
      <c r="LT63" s="6">
        <f>IFERROR(INDEX(Sales!$D$5:$ABF$18,MATCH(UsagePerHour!$B63,Sales!$C$5:$C$18,0),MATCH(UsagePerHour!LT$4,Sales!$D$3:$ABF$3,0))/LT$2*INDEX(Usage!$D$5:$ABF$11,MATCH(UsagePerHour!$B$52,Usage!$C$5:$C$11,0),MATCH(UsagePerHour!LT$4,Usage!$D$3:$ABF$3,0)),"")</f>
        <v>0</v>
      </c>
      <c r="LU63" s="6">
        <f>IFERROR(INDEX(Sales!$D$5:$ABF$18,MATCH(UsagePerHour!$B63,Sales!$C$5:$C$18,0),MATCH(UsagePerHour!LU$4,Sales!$D$3:$ABF$3,0))/LU$2*INDEX(Usage!$D$5:$ABF$11,MATCH(UsagePerHour!$B$52,Usage!$C$5:$C$11,0),MATCH(UsagePerHour!LU$4,Usage!$D$3:$ABF$3,0)),"")</f>
        <v>0</v>
      </c>
      <c r="LV63" s="6">
        <f>IFERROR(INDEX(Sales!$D$5:$ABF$18,MATCH(UsagePerHour!$B63,Sales!$C$5:$C$18,0),MATCH(UsagePerHour!LV$4,Sales!$D$3:$ABF$3,0))/LV$2*INDEX(Usage!$D$5:$ABF$11,MATCH(UsagePerHour!$B$52,Usage!$C$5:$C$11,0),MATCH(UsagePerHour!LV$4,Usage!$D$3:$ABF$3,0)),"")</f>
        <v>0</v>
      </c>
      <c r="LW63" s="6">
        <f>IFERROR(INDEX(Sales!$D$5:$ABF$18,MATCH(UsagePerHour!$B63,Sales!$C$5:$C$18,0),MATCH(UsagePerHour!LW$4,Sales!$D$3:$ABF$3,0))/LW$2*INDEX(Usage!$D$5:$ABF$11,MATCH(UsagePerHour!$B$52,Usage!$C$5:$C$11,0),MATCH(UsagePerHour!LW$4,Usage!$D$3:$ABF$3,0)),"")</f>
        <v>0</v>
      </c>
      <c r="LX63" s="6">
        <f>IFERROR(INDEX(Sales!$D$5:$ABF$18,MATCH(UsagePerHour!$B63,Sales!$C$5:$C$18,0),MATCH(UsagePerHour!LX$4,Sales!$D$3:$ABF$3,0))/LX$2*INDEX(Usage!$D$5:$ABF$11,MATCH(UsagePerHour!$B$52,Usage!$C$5:$C$11,0),MATCH(UsagePerHour!LX$4,Usage!$D$3:$ABF$3,0)),"")</f>
        <v>0</v>
      </c>
      <c r="LY63" s="6">
        <f>IFERROR(INDEX(Sales!$D$5:$ABF$18,MATCH(UsagePerHour!$B63,Sales!$C$5:$C$18,0),MATCH(UsagePerHour!LY$4,Sales!$D$3:$ABF$3,0))/LY$2*INDEX(Usage!$D$5:$ABF$11,MATCH(UsagePerHour!$B$52,Usage!$C$5:$C$11,0),MATCH(UsagePerHour!LY$4,Usage!$D$3:$ABF$3,0)),"")</f>
        <v>0</v>
      </c>
      <c r="LZ63" s="6">
        <f>IFERROR(INDEX(Sales!$D$5:$ABF$18,MATCH(UsagePerHour!$B63,Sales!$C$5:$C$18,0),MATCH(UsagePerHour!LZ$4,Sales!$D$3:$ABF$3,0))/LZ$2*INDEX(Usage!$D$5:$ABF$11,MATCH(UsagePerHour!$B$52,Usage!$C$5:$C$11,0),MATCH(UsagePerHour!LZ$4,Usage!$D$3:$ABF$3,0)),"")</f>
        <v>0</v>
      </c>
      <c r="MA63" s="6">
        <f>IFERROR(INDEX(Sales!$D$5:$ABF$18,MATCH(UsagePerHour!$B63,Sales!$C$5:$C$18,0),MATCH(UsagePerHour!MA$4,Sales!$D$3:$ABF$3,0))/MA$2*INDEX(Usage!$D$5:$ABF$11,MATCH(UsagePerHour!$B$52,Usage!$C$5:$C$11,0),MATCH(UsagePerHour!MA$4,Usage!$D$3:$ABF$3,0)),"")</f>
        <v>0</v>
      </c>
      <c r="MB63" s="6">
        <f>IFERROR(INDEX(Sales!$D$5:$ABF$18,MATCH(UsagePerHour!$B63,Sales!$C$5:$C$18,0),MATCH(UsagePerHour!MB$4,Sales!$D$3:$ABF$3,0))/MB$2*INDEX(Usage!$D$5:$ABF$11,MATCH(UsagePerHour!$B$52,Usage!$C$5:$C$11,0),MATCH(UsagePerHour!MB$4,Usage!$D$3:$ABF$3,0)),"")</f>
        <v>0</v>
      </c>
      <c r="MC63" s="6">
        <f>IFERROR(INDEX(Sales!$D$5:$ABF$18,MATCH(UsagePerHour!$B63,Sales!$C$5:$C$18,0),MATCH(UsagePerHour!MC$4,Sales!$D$3:$ABF$3,0))/MC$2*INDEX(Usage!$D$5:$ABF$11,MATCH(UsagePerHour!$B$52,Usage!$C$5:$C$11,0),MATCH(UsagePerHour!MC$4,Usage!$D$3:$ABF$3,0)),"")</f>
        <v>0</v>
      </c>
      <c r="MD63" s="6">
        <f>IFERROR(INDEX(Sales!$D$5:$ABF$18,MATCH(UsagePerHour!$B63,Sales!$C$5:$C$18,0),MATCH(UsagePerHour!MD$4,Sales!$D$3:$ABF$3,0))/MD$2*INDEX(Usage!$D$5:$ABF$11,MATCH(UsagePerHour!$B$52,Usage!$C$5:$C$11,0),MATCH(UsagePerHour!MD$4,Usage!$D$3:$ABF$3,0)),"")</f>
        <v>0</v>
      </c>
      <c r="ME63" s="6">
        <f>IFERROR(INDEX(Sales!$D$5:$ABF$18,MATCH(UsagePerHour!$B63,Sales!$C$5:$C$18,0),MATCH(UsagePerHour!ME$4,Sales!$D$3:$ABF$3,0))/ME$2*INDEX(Usage!$D$5:$ABF$11,MATCH(UsagePerHour!$B$52,Usage!$C$5:$C$11,0),MATCH(UsagePerHour!ME$4,Usage!$D$3:$ABF$3,0)),"")</f>
        <v>0</v>
      </c>
      <c r="MF63" s="6">
        <f>IFERROR(INDEX(Sales!$D$5:$ABF$18,MATCH(UsagePerHour!$B63,Sales!$C$5:$C$18,0),MATCH(UsagePerHour!MF$4,Sales!$D$3:$ABF$3,0))/MF$2*INDEX(Usage!$D$5:$ABF$11,MATCH(UsagePerHour!$B$52,Usage!$C$5:$C$11,0),MATCH(UsagePerHour!MF$4,Usage!$D$3:$ABF$3,0)),"")</f>
        <v>0</v>
      </c>
      <c r="MG63" s="6">
        <f>IFERROR(INDEX(Sales!$D$5:$ABF$18,MATCH(UsagePerHour!$B63,Sales!$C$5:$C$18,0),MATCH(UsagePerHour!MG$4,Sales!$D$3:$ABF$3,0))/MG$2*INDEX(Usage!$D$5:$ABF$11,MATCH(UsagePerHour!$B$52,Usage!$C$5:$C$11,0),MATCH(UsagePerHour!MG$4,Usage!$D$3:$ABF$3,0)),"")</f>
        <v>0</v>
      </c>
      <c r="MH63" s="6">
        <f>IFERROR(INDEX(Sales!$D$5:$ABF$18,MATCH(UsagePerHour!$B63,Sales!$C$5:$C$18,0),MATCH(UsagePerHour!MH$4,Sales!$D$3:$ABF$3,0))/MH$2*INDEX(Usage!$D$5:$ABF$11,MATCH(UsagePerHour!$B$52,Usage!$C$5:$C$11,0),MATCH(UsagePerHour!MH$4,Usage!$D$3:$ABF$3,0)),"")</f>
        <v>0</v>
      </c>
      <c r="MI63" s="6">
        <f>IFERROR(INDEX(Sales!$D$5:$ABF$18,MATCH(UsagePerHour!$B63,Sales!$C$5:$C$18,0),MATCH(UsagePerHour!MI$4,Sales!$D$3:$ABF$3,0))/MI$2*INDEX(Usage!$D$5:$ABF$11,MATCH(UsagePerHour!$B$52,Usage!$C$5:$C$11,0),MATCH(UsagePerHour!MI$4,Usage!$D$3:$ABF$3,0)),"")</f>
        <v>0</v>
      </c>
      <c r="MJ63" s="6">
        <f>IFERROR(INDEX(Sales!$D$5:$ABF$18,MATCH(UsagePerHour!$B63,Sales!$C$5:$C$18,0),MATCH(UsagePerHour!MJ$4,Sales!$D$3:$ABF$3,0))/MJ$2*INDEX(Usage!$D$5:$ABF$11,MATCH(UsagePerHour!$B$52,Usage!$C$5:$C$11,0),MATCH(UsagePerHour!MJ$4,Usage!$D$3:$ABF$3,0)),"")</f>
        <v>0</v>
      </c>
      <c r="MK63" s="6">
        <f>IFERROR(INDEX(Sales!$D$5:$ABF$18,MATCH(UsagePerHour!$B63,Sales!$C$5:$C$18,0),MATCH(UsagePerHour!MK$4,Sales!$D$3:$ABF$3,0))/MK$2*INDEX(Usage!$D$5:$ABF$11,MATCH(UsagePerHour!$B$52,Usage!$C$5:$C$11,0),MATCH(UsagePerHour!MK$4,Usage!$D$3:$ABF$3,0)),"")</f>
        <v>0</v>
      </c>
      <c r="ML63" s="6">
        <f>IFERROR(INDEX(Sales!$D$5:$ABF$18,MATCH(UsagePerHour!$B63,Sales!$C$5:$C$18,0),MATCH(UsagePerHour!ML$4,Sales!$D$3:$ABF$3,0))/ML$2*INDEX(Usage!$D$5:$ABF$11,MATCH(UsagePerHour!$B$52,Usage!$C$5:$C$11,0),MATCH(UsagePerHour!ML$4,Usage!$D$3:$ABF$3,0)),"")</f>
        <v>0</v>
      </c>
      <c r="MM63" s="6">
        <f>IFERROR(INDEX(Sales!$D$5:$ABF$18,MATCH(UsagePerHour!$B63,Sales!$C$5:$C$18,0),MATCH(UsagePerHour!MM$4,Sales!$D$3:$ABF$3,0))/MM$2*INDEX(Usage!$D$5:$ABF$11,MATCH(UsagePerHour!$B$52,Usage!$C$5:$C$11,0),MATCH(UsagePerHour!MM$4,Usage!$D$3:$ABF$3,0)),"")</f>
        <v>0</v>
      </c>
      <c r="MN63" s="6">
        <f>IFERROR(INDEX(Sales!$D$5:$ABF$18,MATCH(UsagePerHour!$B63,Sales!$C$5:$C$18,0),MATCH(UsagePerHour!MN$4,Sales!$D$3:$ABF$3,0))/MN$2*INDEX(Usage!$D$5:$ABF$11,MATCH(UsagePerHour!$B$52,Usage!$C$5:$C$11,0),MATCH(UsagePerHour!MN$4,Usage!$D$3:$ABF$3,0)),"")</f>
        <v>0</v>
      </c>
      <c r="MO63" s="6">
        <f>IFERROR(INDEX(Sales!$D$5:$ABF$18,MATCH(UsagePerHour!$B63,Sales!$C$5:$C$18,0),MATCH(UsagePerHour!MO$4,Sales!$D$3:$ABF$3,0))/MO$2*INDEX(Usage!$D$5:$ABF$11,MATCH(UsagePerHour!$B$52,Usage!$C$5:$C$11,0),MATCH(UsagePerHour!MO$4,Usage!$D$3:$ABF$3,0)),"")</f>
        <v>0</v>
      </c>
      <c r="MP63" s="6">
        <f>IFERROR(INDEX(Sales!$D$5:$ABF$18,MATCH(UsagePerHour!$B63,Sales!$C$5:$C$18,0),MATCH(UsagePerHour!MP$4,Sales!$D$3:$ABF$3,0))/MP$2*INDEX(Usage!$D$5:$ABF$11,MATCH(UsagePerHour!$B$52,Usage!$C$5:$C$11,0),MATCH(UsagePerHour!MP$4,Usage!$D$3:$ABF$3,0)),"")</f>
        <v>0</v>
      </c>
      <c r="MQ63" s="6">
        <f>IFERROR(INDEX(Sales!$D$5:$ABF$18,MATCH(UsagePerHour!$B63,Sales!$C$5:$C$18,0),MATCH(UsagePerHour!MQ$4,Sales!$D$3:$ABF$3,0))/MQ$2*INDEX(Usage!$D$5:$ABF$11,MATCH(UsagePerHour!$B$52,Usage!$C$5:$C$11,0),MATCH(UsagePerHour!MQ$4,Usage!$D$3:$ABF$3,0)),"")</f>
        <v>0</v>
      </c>
      <c r="MR63" s="6">
        <f>IFERROR(INDEX(Sales!$D$5:$ABF$18,MATCH(UsagePerHour!$B63,Sales!$C$5:$C$18,0),MATCH(UsagePerHour!MR$4,Sales!$D$3:$ABF$3,0))/MR$2*INDEX(Usage!$D$5:$ABF$11,MATCH(UsagePerHour!$B$52,Usage!$C$5:$C$11,0),MATCH(UsagePerHour!MR$4,Usage!$D$3:$ABF$3,0)),"")</f>
        <v>0</v>
      </c>
      <c r="MS63" s="6">
        <f>IFERROR(INDEX(Sales!$D$5:$ABF$18,MATCH(UsagePerHour!$B63,Sales!$C$5:$C$18,0),MATCH(UsagePerHour!MS$4,Sales!$D$3:$ABF$3,0))/MS$2*INDEX(Usage!$D$5:$ABF$11,MATCH(UsagePerHour!$B$52,Usage!$C$5:$C$11,0),MATCH(UsagePerHour!MS$4,Usage!$D$3:$ABF$3,0)),"")</f>
        <v>0</v>
      </c>
      <c r="MT63" s="6">
        <f>IFERROR(INDEX(Sales!$D$5:$ABF$18,MATCH(UsagePerHour!$B63,Sales!$C$5:$C$18,0),MATCH(UsagePerHour!MT$4,Sales!$D$3:$ABF$3,0))/MT$2*INDEX(Usage!$D$5:$ABF$11,MATCH(UsagePerHour!$B$52,Usage!$C$5:$C$11,0),MATCH(UsagePerHour!MT$4,Usage!$D$3:$ABF$3,0)),"")</f>
        <v>0</v>
      </c>
      <c r="MU63" s="6">
        <f>IFERROR(INDEX(Sales!$D$5:$ABF$18,MATCH(UsagePerHour!$B63,Sales!$C$5:$C$18,0),MATCH(UsagePerHour!MU$4,Sales!$D$3:$ABF$3,0))/MU$2*INDEX(Usage!$D$5:$ABF$11,MATCH(UsagePerHour!$B$52,Usage!$C$5:$C$11,0),MATCH(UsagePerHour!MU$4,Usage!$D$3:$ABF$3,0)),"")</f>
        <v>0</v>
      </c>
      <c r="MV63" s="6">
        <f>IFERROR(INDEX(Sales!$D$5:$ABF$18,MATCH(UsagePerHour!$B63,Sales!$C$5:$C$18,0),MATCH(UsagePerHour!MV$4,Sales!$D$3:$ABF$3,0))/MV$2*INDEX(Usage!$D$5:$ABF$11,MATCH(UsagePerHour!$B$52,Usage!$C$5:$C$11,0),MATCH(UsagePerHour!MV$4,Usage!$D$3:$ABF$3,0)),"")</f>
        <v>0</v>
      </c>
      <c r="MW63" s="6">
        <f>IFERROR(INDEX(Sales!$D$5:$ABF$18,MATCH(UsagePerHour!$B63,Sales!$C$5:$C$18,0),MATCH(UsagePerHour!MW$4,Sales!$D$3:$ABF$3,0))/MW$2*INDEX(Usage!$D$5:$ABF$11,MATCH(UsagePerHour!$B$52,Usage!$C$5:$C$11,0),MATCH(UsagePerHour!MW$4,Usage!$D$3:$ABF$3,0)),"")</f>
        <v>0</v>
      </c>
      <c r="MX63" s="6">
        <f>IFERROR(INDEX(Sales!$D$5:$ABF$18,MATCH(UsagePerHour!$B63,Sales!$C$5:$C$18,0),MATCH(UsagePerHour!MX$4,Sales!$D$3:$ABF$3,0))/MX$2*INDEX(Usage!$D$5:$ABF$11,MATCH(UsagePerHour!$B$52,Usage!$C$5:$C$11,0),MATCH(UsagePerHour!MX$4,Usage!$D$3:$ABF$3,0)),"")</f>
        <v>0</v>
      </c>
      <c r="MY63" s="6">
        <f>IFERROR(INDEX(Sales!$D$5:$ABF$18,MATCH(UsagePerHour!$B63,Sales!$C$5:$C$18,0),MATCH(UsagePerHour!MY$4,Sales!$D$3:$ABF$3,0))/MY$2*INDEX(Usage!$D$5:$ABF$11,MATCH(UsagePerHour!$B$52,Usage!$C$5:$C$11,0),MATCH(UsagePerHour!MY$4,Usage!$D$3:$ABF$3,0)),"")</f>
        <v>0</v>
      </c>
      <c r="MZ63" s="6">
        <f>IFERROR(INDEX(Sales!$D$5:$ABF$18,MATCH(UsagePerHour!$B63,Sales!$C$5:$C$18,0),MATCH(UsagePerHour!MZ$4,Sales!$D$3:$ABF$3,0))/MZ$2*INDEX(Usage!$D$5:$ABF$11,MATCH(UsagePerHour!$B$52,Usage!$C$5:$C$11,0),MATCH(UsagePerHour!MZ$4,Usage!$D$3:$ABF$3,0)),"")</f>
        <v>0</v>
      </c>
      <c r="NA63" s="6">
        <f>IFERROR(INDEX(Sales!$D$5:$ABF$18,MATCH(UsagePerHour!$B63,Sales!$C$5:$C$18,0),MATCH(UsagePerHour!NA$4,Sales!$D$3:$ABF$3,0))/NA$2*INDEX(Usage!$D$5:$ABF$11,MATCH(UsagePerHour!$B$52,Usage!$C$5:$C$11,0),MATCH(UsagePerHour!NA$4,Usage!$D$3:$ABF$3,0)),"")</f>
        <v>0</v>
      </c>
      <c r="NB63" s="6">
        <f>IFERROR(INDEX(Sales!$D$5:$ABF$18,MATCH(UsagePerHour!$B63,Sales!$C$5:$C$18,0),MATCH(UsagePerHour!NB$4,Sales!$D$3:$ABF$3,0))/NB$2*INDEX(Usage!$D$5:$ABF$11,MATCH(UsagePerHour!$B$52,Usage!$C$5:$C$11,0),MATCH(UsagePerHour!NB$4,Usage!$D$3:$ABF$3,0)),"")</f>
        <v>0</v>
      </c>
      <c r="NC63" s="6">
        <f>IFERROR(INDEX(Sales!$D$5:$ABF$18,MATCH(UsagePerHour!$B63,Sales!$C$5:$C$18,0),MATCH(UsagePerHour!NC$4,Sales!$D$3:$ABF$3,0))/NC$2*INDEX(Usage!$D$5:$ABF$11,MATCH(UsagePerHour!$B$52,Usage!$C$5:$C$11,0),MATCH(UsagePerHour!NC$4,Usage!$D$3:$ABF$3,0)),"")</f>
        <v>0</v>
      </c>
      <c r="ND63" s="6">
        <f>IFERROR(INDEX(Sales!$D$5:$ABF$18,MATCH(UsagePerHour!$B63,Sales!$C$5:$C$18,0),MATCH(UsagePerHour!ND$4,Sales!$D$3:$ABF$3,0))/ND$2*INDEX(Usage!$D$5:$ABF$11,MATCH(UsagePerHour!$B$52,Usage!$C$5:$C$11,0),MATCH(UsagePerHour!ND$4,Usage!$D$3:$ABF$3,0)),"")</f>
        <v>0</v>
      </c>
      <c r="NE63" s="6">
        <f>IFERROR(INDEX(Sales!$D$5:$ABF$18,MATCH(UsagePerHour!$B63,Sales!$C$5:$C$18,0),MATCH(UsagePerHour!NE$4,Sales!$D$3:$ABF$3,0))/NE$2*INDEX(Usage!$D$5:$ABF$11,MATCH(UsagePerHour!$B$52,Usage!$C$5:$C$11,0),MATCH(UsagePerHour!NE$4,Usage!$D$3:$ABF$3,0)),"")</f>
        <v>0</v>
      </c>
      <c r="NF63" s="6">
        <f>IFERROR(INDEX(Sales!$D$5:$ABF$18,MATCH(UsagePerHour!$B63,Sales!$C$5:$C$18,0),MATCH(UsagePerHour!NF$4,Sales!$D$3:$ABF$3,0))/NF$2*INDEX(Usage!$D$5:$ABF$11,MATCH(UsagePerHour!$B$52,Usage!$C$5:$C$11,0),MATCH(UsagePerHour!NF$4,Usage!$D$3:$ABF$3,0)),"")</f>
        <v>0</v>
      </c>
      <c r="NG63" s="6">
        <f>IFERROR(INDEX(Sales!$D$5:$ABF$18,MATCH(UsagePerHour!$B63,Sales!$C$5:$C$18,0),MATCH(UsagePerHour!NG$4,Sales!$D$3:$ABF$3,0))/NG$2*INDEX(Usage!$D$5:$ABF$11,MATCH(UsagePerHour!$B$52,Usage!$C$5:$C$11,0),MATCH(UsagePerHour!NG$4,Usage!$D$3:$ABF$3,0)),"")</f>
        <v>0</v>
      </c>
      <c r="NH63" s="6">
        <f>IFERROR(INDEX(Sales!$D$5:$ABF$18,MATCH(UsagePerHour!$B63,Sales!$C$5:$C$18,0),MATCH(UsagePerHour!NH$4,Sales!$D$3:$ABF$3,0))/NH$2*INDEX(Usage!$D$5:$ABF$11,MATCH(UsagePerHour!$B$52,Usage!$C$5:$C$11,0),MATCH(UsagePerHour!NH$4,Usage!$D$3:$ABF$3,0)),"")</f>
        <v>0</v>
      </c>
      <c r="NI63" s="6">
        <f>IFERROR(INDEX(Sales!$D$5:$ABF$18,MATCH(UsagePerHour!$B63,Sales!$C$5:$C$18,0),MATCH(UsagePerHour!NI$4,Sales!$D$3:$ABF$3,0))/NI$2*INDEX(Usage!$D$5:$ABF$11,MATCH(UsagePerHour!$B$52,Usage!$C$5:$C$11,0),MATCH(UsagePerHour!NI$4,Usage!$D$3:$ABF$3,0)),"")</f>
        <v>0</v>
      </c>
      <c r="NJ63" s="6">
        <f>IFERROR(INDEX(Sales!$D$5:$ABF$18,MATCH(UsagePerHour!$B63,Sales!$C$5:$C$18,0),MATCH(UsagePerHour!NJ$4,Sales!$D$3:$ABF$3,0))/NJ$2*INDEX(Usage!$D$5:$ABF$11,MATCH(UsagePerHour!$B$52,Usage!$C$5:$C$11,0),MATCH(UsagePerHour!NJ$4,Usage!$D$3:$ABF$3,0)),"")</f>
        <v>0</v>
      </c>
      <c r="NK63" s="6">
        <f>IFERROR(INDEX(Sales!$D$5:$ABF$18,MATCH(UsagePerHour!$B63,Sales!$C$5:$C$18,0),MATCH(UsagePerHour!NK$4,Sales!$D$3:$ABF$3,0))/NK$2*INDEX(Usage!$D$5:$ABF$11,MATCH(UsagePerHour!$B$52,Usage!$C$5:$C$11,0),MATCH(UsagePerHour!NK$4,Usage!$D$3:$ABF$3,0)),"")</f>
        <v>0</v>
      </c>
      <c r="NL63" s="6">
        <f>IFERROR(INDEX(Sales!$D$5:$ABF$18,MATCH(UsagePerHour!$B63,Sales!$C$5:$C$18,0),MATCH(UsagePerHour!NL$4,Sales!$D$3:$ABF$3,0))/NL$2*INDEX(Usage!$D$5:$ABF$11,MATCH(UsagePerHour!$B$52,Usage!$C$5:$C$11,0),MATCH(UsagePerHour!NL$4,Usage!$D$3:$ABF$3,0)),"")</f>
        <v>0</v>
      </c>
      <c r="NM63" s="6">
        <f>IFERROR(INDEX(Sales!$D$5:$ABF$18,MATCH(UsagePerHour!$B63,Sales!$C$5:$C$18,0),MATCH(UsagePerHour!NM$4,Sales!$D$3:$ABF$3,0))/NM$2*INDEX(Usage!$D$5:$ABF$11,MATCH(UsagePerHour!$B$52,Usage!$C$5:$C$11,0),MATCH(UsagePerHour!NM$4,Usage!$D$3:$ABF$3,0)),"")</f>
        <v>0</v>
      </c>
      <c r="NN63" s="6">
        <f>IFERROR(INDEX(Sales!$D$5:$ABF$18,MATCH(UsagePerHour!$B63,Sales!$C$5:$C$18,0),MATCH(UsagePerHour!NN$4,Sales!$D$3:$ABF$3,0))/NN$2*INDEX(Usage!$D$5:$ABF$11,MATCH(UsagePerHour!$B$52,Usage!$C$5:$C$11,0),MATCH(UsagePerHour!NN$4,Usage!$D$3:$ABF$3,0)),"")</f>
        <v>0</v>
      </c>
      <c r="NO63" s="6">
        <f>IFERROR(INDEX(Sales!$D$5:$ABF$18,MATCH(UsagePerHour!$B63,Sales!$C$5:$C$18,0),MATCH(UsagePerHour!NO$4,Sales!$D$3:$ABF$3,0))/NO$2*INDEX(Usage!$D$5:$ABF$11,MATCH(UsagePerHour!$B$52,Usage!$C$5:$C$11,0),MATCH(UsagePerHour!NO$4,Usage!$D$3:$ABF$3,0)),"")</f>
        <v>0</v>
      </c>
      <c r="NP63" s="6">
        <f>IFERROR(INDEX(Sales!$D$5:$ABF$18,MATCH(UsagePerHour!$B63,Sales!$C$5:$C$18,0),MATCH(UsagePerHour!NP$4,Sales!$D$3:$ABF$3,0))/NP$2*INDEX(Usage!$D$5:$ABF$11,MATCH(UsagePerHour!$B$52,Usage!$C$5:$C$11,0),MATCH(UsagePerHour!NP$4,Usage!$D$3:$ABF$3,0)),"")</f>
        <v>0</v>
      </c>
      <c r="NQ63" s="6">
        <f>IFERROR(INDEX(Sales!$D$5:$ABF$18,MATCH(UsagePerHour!$B63,Sales!$C$5:$C$18,0),MATCH(UsagePerHour!NQ$4,Sales!$D$3:$ABF$3,0))/NQ$2*INDEX(Usage!$D$5:$ABF$11,MATCH(UsagePerHour!$B$52,Usage!$C$5:$C$11,0),MATCH(UsagePerHour!NQ$4,Usage!$D$3:$ABF$3,0)),"")</f>
        <v>0</v>
      </c>
      <c r="NR63" s="6">
        <f>IFERROR(INDEX(Sales!$D$5:$ABF$18,MATCH(UsagePerHour!$B63,Sales!$C$5:$C$18,0),MATCH(UsagePerHour!NR$4,Sales!$D$3:$ABF$3,0))/NR$2*INDEX(Usage!$D$5:$ABF$11,MATCH(UsagePerHour!$B$52,Usage!$C$5:$C$11,0),MATCH(UsagePerHour!NR$4,Usage!$D$3:$ABF$3,0)),"")</f>
        <v>0</v>
      </c>
      <c r="NS63" s="6">
        <f>IFERROR(INDEX(Sales!$D$5:$ABF$18,MATCH(UsagePerHour!$B63,Sales!$C$5:$C$18,0),MATCH(UsagePerHour!NS$4,Sales!$D$3:$ABF$3,0))/NS$2*INDEX(Usage!$D$5:$ABF$11,MATCH(UsagePerHour!$B$52,Usage!$C$5:$C$11,0),MATCH(UsagePerHour!NS$4,Usage!$D$3:$ABF$3,0)),"")</f>
        <v>0</v>
      </c>
      <c r="NT63" s="6">
        <f>IFERROR(INDEX(Sales!$D$5:$ABF$18,MATCH(UsagePerHour!$B63,Sales!$C$5:$C$18,0),MATCH(UsagePerHour!NT$4,Sales!$D$3:$ABF$3,0))/NT$2*INDEX(Usage!$D$5:$ABF$11,MATCH(UsagePerHour!$B$52,Usage!$C$5:$C$11,0),MATCH(UsagePerHour!NT$4,Usage!$D$3:$ABF$3,0)),"")</f>
        <v>0</v>
      </c>
      <c r="NU63" s="6">
        <f>IFERROR(INDEX(Sales!$D$5:$ABF$18,MATCH(UsagePerHour!$B63,Sales!$C$5:$C$18,0),MATCH(UsagePerHour!NU$4,Sales!$D$3:$ABF$3,0))/NU$2*INDEX(Usage!$D$5:$ABF$11,MATCH(UsagePerHour!$B$52,Usage!$C$5:$C$11,0),MATCH(UsagePerHour!NU$4,Usage!$D$3:$ABF$3,0)),"")</f>
        <v>0</v>
      </c>
      <c r="NV63" s="6">
        <f>IFERROR(INDEX(Sales!$D$5:$ABF$18,MATCH(UsagePerHour!$B63,Sales!$C$5:$C$18,0),MATCH(UsagePerHour!NV$4,Sales!$D$3:$ABF$3,0))/NV$2*INDEX(Usage!$D$5:$ABF$11,MATCH(UsagePerHour!$B$52,Usage!$C$5:$C$11,0),MATCH(UsagePerHour!NV$4,Usage!$D$3:$ABF$3,0)),"")</f>
        <v>0</v>
      </c>
      <c r="NW63" s="6">
        <f>IFERROR(INDEX(Sales!$D$5:$ABF$18,MATCH(UsagePerHour!$B63,Sales!$C$5:$C$18,0),MATCH(UsagePerHour!NW$4,Sales!$D$3:$ABF$3,0))/NW$2*INDEX(Usage!$D$5:$ABF$11,MATCH(UsagePerHour!$B$52,Usage!$C$5:$C$11,0),MATCH(UsagePerHour!NW$4,Usage!$D$3:$ABF$3,0)),"")</f>
        <v>0</v>
      </c>
      <c r="NX63" s="6">
        <f>IFERROR(INDEX(Sales!$D$5:$ABF$18,MATCH(UsagePerHour!$B63,Sales!$C$5:$C$18,0),MATCH(UsagePerHour!NX$4,Sales!$D$3:$ABF$3,0))/NX$2*INDEX(Usage!$D$5:$ABF$11,MATCH(UsagePerHour!$B$52,Usage!$C$5:$C$11,0),MATCH(UsagePerHour!NX$4,Usage!$D$3:$ABF$3,0)),"")</f>
        <v>0</v>
      </c>
      <c r="NY63" s="6">
        <f>IFERROR(INDEX(Sales!$D$5:$ABF$18,MATCH(UsagePerHour!$B63,Sales!$C$5:$C$18,0),MATCH(UsagePerHour!NY$4,Sales!$D$3:$ABF$3,0))/NY$2*INDEX(Usage!$D$5:$ABF$11,MATCH(UsagePerHour!$B$52,Usage!$C$5:$C$11,0),MATCH(UsagePerHour!NY$4,Usage!$D$3:$ABF$3,0)),"")</f>
        <v>0</v>
      </c>
      <c r="NZ63" s="6">
        <f>IFERROR(INDEX(Sales!$D$5:$ABF$18,MATCH(UsagePerHour!$B63,Sales!$C$5:$C$18,0),MATCH(UsagePerHour!NZ$4,Sales!$D$3:$ABF$3,0))/NZ$2*INDEX(Usage!$D$5:$ABF$11,MATCH(UsagePerHour!$B$52,Usage!$C$5:$C$11,0),MATCH(UsagePerHour!NZ$4,Usage!$D$3:$ABF$3,0)),"")</f>
        <v>0</v>
      </c>
      <c r="OA63" s="6">
        <f>IFERROR(INDEX(Sales!$D$5:$ABF$18,MATCH(UsagePerHour!$B63,Sales!$C$5:$C$18,0),MATCH(UsagePerHour!OA$4,Sales!$D$3:$ABF$3,0))/OA$2*INDEX(Usage!$D$5:$ABF$11,MATCH(UsagePerHour!$B$52,Usage!$C$5:$C$11,0),MATCH(UsagePerHour!OA$4,Usage!$D$3:$ABF$3,0)),"")</f>
        <v>0</v>
      </c>
      <c r="OB63" s="6">
        <f>IFERROR(INDEX(Sales!$D$5:$ABF$18,MATCH(UsagePerHour!$B63,Sales!$C$5:$C$18,0),MATCH(UsagePerHour!OB$4,Sales!$D$3:$ABF$3,0))/OB$2*INDEX(Usage!$D$5:$ABF$11,MATCH(UsagePerHour!$B$52,Usage!$C$5:$C$11,0),MATCH(UsagePerHour!OB$4,Usage!$D$3:$ABF$3,0)),"")</f>
        <v>0</v>
      </c>
      <c r="OC63" s="6">
        <f>IFERROR(INDEX(Sales!$D$5:$ABF$18,MATCH(UsagePerHour!$B63,Sales!$C$5:$C$18,0),MATCH(UsagePerHour!OC$4,Sales!$D$3:$ABF$3,0))/OC$2*INDEX(Usage!$D$5:$ABF$11,MATCH(UsagePerHour!$B$52,Usage!$C$5:$C$11,0),MATCH(UsagePerHour!OC$4,Usage!$D$3:$ABF$3,0)),"")</f>
        <v>0</v>
      </c>
      <c r="OD63" s="6">
        <f>IFERROR(INDEX(Sales!$D$5:$ABF$18,MATCH(UsagePerHour!$B63,Sales!$C$5:$C$18,0),MATCH(UsagePerHour!OD$4,Sales!$D$3:$ABF$3,0))/OD$2*INDEX(Usage!$D$5:$ABF$11,MATCH(UsagePerHour!$B$52,Usage!$C$5:$C$11,0),MATCH(UsagePerHour!OD$4,Usage!$D$3:$ABF$3,0)),"")</f>
        <v>0</v>
      </c>
      <c r="OE63" s="6">
        <f>IFERROR(INDEX(Sales!$D$5:$ABF$18,MATCH(UsagePerHour!$B63,Sales!$C$5:$C$18,0),MATCH(UsagePerHour!OE$4,Sales!$D$3:$ABF$3,0))/OE$2*INDEX(Usage!$D$5:$ABF$11,MATCH(UsagePerHour!$B$52,Usage!$C$5:$C$11,0),MATCH(UsagePerHour!OE$4,Usage!$D$3:$ABF$3,0)),"")</f>
        <v>0</v>
      </c>
      <c r="OF63" s="6">
        <f>IFERROR(INDEX(Sales!$D$5:$ABF$18,MATCH(UsagePerHour!$B63,Sales!$C$5:$C$18,0),MATCH(UsagePerHour!OF$4,Sales!$D$3:$ABF$3,0))/OF$2*INDEX(Usage!$D$5:$ABF$11,MATCH(UsagePerHour!$B$52,Usage!$C$5:$C$11,0),MATCH(UsagePerHour!OF$4,Usage!$D$3:$ABF$3,0)),"")</f>
        <v>0</v>
      </c>
      <c r="OG63" s="6">
        <f>IFERROR(INDEX(Sales!$D$5:$ABF$18,MATCH(UsagePerHour!$B63,Sales!$C$5:$C$18,0),MATCH(UsagePerHour!OG$4,Sales!$D$3:$ABF$3,0))/OG$2*INDEX(Usage!$D$5:$ABF$11,MATCH(UsagePerHour!$B$52,Usage!$C$5:$C$11,0),MATCH(UsagePerHour!OG$4,Usage!$D$3:$ABF$3,0)),"")</f>
        <v>0</v>
      </c>
      <c r="OH63" s="6">
        <f>IFERROR(INDEX(Sales!$D$5:$ABF$18,MATCH(UsagePerHour!$B63,Sales!$C$5:$C$18,0),MATCH(UsagePerHour!OH$4,Sales!$D$3:$ABF$3,0))/OH$2*INDEX(Usage!$D$5:$ABF$11,MATCH(UsagePerHour!$B$52,Usage!$C$5:$C$11,0),MATCH(UsagePerHour!OH$4,Usage!$D$3:$ABF$3,0)),"")</f>
        <v>0</v>
      </c>
      <c r="OI63" s="6">
        <f>IFERROR(INDEX(Sales!$D$5:$ABF$18,MATCH(UsagePerHour!$B63,Sales!$C$5:$C$18,0),MATCH(UsagePerHour!OI$4,Sales!$D$3:$ABF$3,0))/OI$2*INDEX(Usage!$D$5:$ABF$11,MATCH(UsagePerHour!$B$52,Usage!$C$5:$C$11,0),MATCH(UsagePerHour!OI$4,Usage!$D$3:$ABF$3,0)),"")</f>
        <v>0</v>
      </c>
      <c r="OJ63" s="6">
        <f>IFERROR(INDEX(Sales!$D$5:$ABF$18,MATCH(UsagePerHour!$B63,Sales!$C$5:$C$18,0),MATCH(UsagePerHour!OJ$4,Sales!$D$3:$ABF$3,0))/OJ$2*INDEX(Usage!$D$5:$ABF$11,MATCH(UsagePerHour!$B$52,Usage!$C$5:$C$11,0),MATCH(UsagePerHour!OJ$4,Usage!$D$3:$ABF$3,0)),"")</f>
        <v>0</v>
      </c>
      <c r="OK63" s="6">
        <f>IFERROR(INDEX(Sales!$D$5:$ABF$18,MATCH(UsagePerHour!$B63,Sales!$C$5:$C$18,0),MATCH(UsagePerHour!OK$4,Sales!$D$3:$ABF$3,0))/OK$2*INDEX(Usage!$D$5:$ABF$11,MATCH(UsagePerHour!$B$52,Usage!$C$5:$C$11,0),MATCH(UsagePerHour!OK$4,Usage!$D$3:$ABF$3,0)),"")</f>
        <v>0</v>
      </c>
      <c r="OL63" s="6">
        <f>IFERROR(INDEX(Sales!$D$5:$ABF$18,MATCH(UsagePerHour!$B63,Sales!$C$5:$C$18,0),MATCH(UsagePerHour!OL$4,Sales!$D$3:$ABF$3,0))/OL$2*INDEX(Usage!$D$5:$ABF$11,MATCH(UsagePerHour!$B$52,Usage!$C$5:$C$11,0),MATCH(UsagePerHour!OL$4,Usage!$D$3:$ABF$3,0)),"")</f>
        <v>0</v>
      </c>
      <c r="OM63" s="6">
        <f>IFERROR(INDEX(Sales!$D$5:$ABF$18,MATCH(UsagePerHour!$B63,Sales!$C$5:$C$18,0),MATCH(UsagePerHour!OM$4,Sales!$D$3:$ABF$3,0))/OM$2*INDEX(Usage!$D$5:$ABF$11,MATCH(UsagePerHour!$B$52,Usage!$C$5:$C$11,0),MATCH(UsagePerHour!OM$4,Usage!$D$3:$ABF$3,0)),"")</f>
        <v>0</v>
      </c>
      <c r="ON63" s="6">
        <f>IFERROR(INDEX(Sales!$D$5:$ABF$18,MATCH(UsagePerHour!$B63,Sales!$C$5:$C$18,0),MATCH(UsagePerHour!ON$4,Sales!$D$3:$ABF$3,0))/ON$2*INDEX(Usage!$D$5:$ABF$11,MATCH(UsagePerHour!$B$52,Usage!$C$5:$C$11,0),MATCH(UsagePerHour!ON$4,Usage!$D$3:$ABF$3,0)),"")</f>
        <v>0</v>
      </c>
      <c r="OO63" s="6">
        <f>IFERROR(INDEX(Sales!$D$5:$ABF$18,MATCH(UsagePerHour!$B63,Sales!$C$5:$C$18,0),MATCH(UsagePerHour!OO$4,Sales!$D$3:$ABF$3,0))/OO$2*INDEX(Usage!$D$5:$ABF$11,MATCH(UsagePerHour!$B$52,Usage!$C$5:$C$11,0),MATCH(UsagePerHour!OO$4,Usage!$D$3:$ABF$3,0)),"")</f>
        <v>0</v>
      </c>
      <c r="OP63" s="6">
        <f>IFERROR(INDEX(Sales!$D$5:$ABF$18,MATCH(UsagePerHour!$B63,Sales!$C$5:$C$18,0),MATCH(UsagePerHour!OP$4,Sales!$D$3:$ABF$3,0))/OP$2*INDEX(Usage!$D$5:$ABF$11,MATCH(UsagePerHour!$B$52,Usage!$C$5:$C$11,0),MATCH(UsagePerHour!OP$4,Usage!$D$3:$ABF$3,0)),"")</f>
        <v>0</v>
      </c>
      <c r="OQ63" s="6">
        <f>IFERROR(INDEX(Sales!$D$5:$ABF$18,MATCH(UsagePerHour!$B63,Sales!$C$5:$C$18,0),MATCH(UsagePerHour!OQ$4,Sales!$D$3:$ABF$3,0))/OQ$2*INDEX(Usage!$D$5:$ABF$11,MATCH(UsagePerHour!$B$52,Usage!$C$5:$C$11,0),MATCH(UsagePerHour!OQ$4,Usage!$D$3:$ABF$3,0)),"")</f>
        <v>0</v>
      </c>
      <c r="OR63" s="6">
        <f>IFERROR(INDEX(Sales!$D$5:$ABF$18,MATCH(UsagePerHour!$B63,Sales!$C$5:$C$18,0),MATCH(UsagePerHour!OR$4,Sales!$D$3:$ABF$3,0))/OR$2*INDEX(Usage!$D$5:$ABF$11,MATCH(UsagePerHour!$B$52,Usage!$C$5:$C$11,0),MATCH(UsagePerHour!OR$4,Usage!$D$3:$ABF$3,0)),"")</f>
        <v>0</v>
      </c>
      <c r="OS63" s="6">
        <f>IFERROR(INDEX(Sales!$D$5:$ABF$18,MATCH(UsagePerHour!$B63,Sales!$C$5:$C$18,0),MATCH(UsagePerHour!OS$4,Sales!$D$3:$ABF$3,0))/OS$2*INDEX(Usage!$D$5:$ABF$11,MATCH(UsagePerHour!$B$52,Usage!$C$5:$C$11,0),MATCH(UsagePerHour!OS$4,Usage!$D$3:$ABF$3,0)),"")</f>
        <v>0</v>
      </c>
      <c r="OT63" s="6">
        <f>IFERROR(INDEX(Sales!$D$5:$ABF$18,MATCH(UsagePerHour!$B63,Sales!$C$5:$C$18,0),MATCH(UsagePerHour!OT$4,Sales!$D$3:$ABF$3,0))/OT$2*INDEX(Usage!$D$5:$ABF$11,MATCH(UsagePerHour!$B$52,Usage!$C$5:$C$11,0),MATCH(UsagePerHour!OT$4,Usage!$D$3:$ABF$3,0)),"")</f>
        <v>0</v>
      </c>
      <c r="OU63" s="6">
        <f>IFERROR(INDEX(Sales!$D$5:$ABF$18,MATCH(UsagePerHour!$B63,Sales!$C$5:$C$18,0),MATCH(UsagePerHour!OU$4,Sales!$D$3:$ABF$3,0))/OU$2*INDEX(Usage!$D$5:$ABF$11,MATCH(UsagePerHour!$B$52,Usage!$C$5:$C$11,0),MATCH(UsagePerHour!OU$4,Usage!$D$3:$ABF$3,0)),"")</f>
        <v>0</v>
      </c>
      <c r="OV63" s="6">
        <f>IFERROR(INDEX(Sales!$D$5:$ABF$18,MATCH(UsagePerHour!$B63,Sales!$C$5:$C$18,0),MATCH(UsagePerHour!OV$4,Sales!$D$3:$ABF$3,0))/OV$2*INDEX(Usage!$D$5:$ABF$11,MATCH(UsagePerHour!$B$52,Usage!$C$5:$C$11,0),MATCH(UsagePerHour!OV$4,Usage!$D$3:$ABF$3,0)),"")</f>
        <v>0</v>
      </c>
      <c r="OW63" s="6">
        <f>IFERROR(INDEX(Sales!$D$5:$ABF$18,MATCH(UsagePerHour!$B63,Sales!$C$5:$C$18,0),MATCH(UsagePerHour!OW$4,Sales!$D$3:$ABF$3,0))/OW$2*INDEX(Usage!$D$5:$ABF$11,MATCH(UsagePerHour!$B$52,Usage!$C$5:$C$11,0),MATCH(UsagePerHour!OW$4,Usage!$D$3:$ABF$3,0)),"")</f>
        <v>0</v>
      </c>
      <c r="OX63" s="6">
        <f>IFERROR(INDEX(Sales!$D$5:$ABF$18,MATCH(UsagePerHour!$B63,Sales!$C$5:$C$18,0),MATCH(UsagePerHour!OX$4,Sales!$D$3:$ABF$3,0))/OX$2*INDEX(Usage!$D$5:$ABF$11,MATCH(UsagePerHour!$B$52,Usage!$C$5:$C$11,0),MATCH(UsagePerHour!OX$4,Usage!$D$3:$ABF$3,0)),"")</f>
        <v>0</v>
      </c>
      <c r="OY63" s="6">
        <f>IFERROR(INDEX(Sales!$D$5:$ABF$18,MATCH(UsagePerHour!$B63,Sales!$C$5:$C$18,0),MATCH(UsagePerHour!OY$4,Sales!$D$3:$ABF$3,0))/OY$2*INDEX(Usage!$D$5:$ABF$11,MATCH(UsagePerHour!$B$52,Usage!$C$5:$C$11,0),MATCH(UsagePerHour!OY$4,Usage!$D$3:$ABF$3,0)),"")</f>
        <v>0</v>
      </c>
      <c r="OZ63" s="6">
        <f>IFERROR(INDEX(Sales!$D$5:$ABF$18,MATCH(UsagePerHour!$B63,Sales!$C$5:$C$18,0),MATCH(UsagePerHour!OZ$4,Sales!$D$3:$ABF$3,0))/OZ$2*INDEX(Usage!$D$5:$ABF$11,MATCH(UsagePerHour!$B$52,Usage!$C$5:$C$11,0),MATCH(UsagePerHour!OZ$4,Usage!$D$3:$ABF$3,0)),"")</f>
        <v>0</v>
      </c>
      <c r="PA63" s="6">
        <f>IFERROR(INDEX(Sales!$D$5:$ABF$18,MATCH(UsagePerHour!$B63,Sales!$C$5:$C$18,0),MATCH(UsagePerHour!PA$4,Sales!$D$3:$ABF$3,0))/PA$2*INDEX(Usage!$D$5:$ABF$11,MATCH(UsagePerHour!$B$52,Usage!$C$5:$C$11,0),MATCH(UsagePerHour!PA$4,Usage!$D$3:$ABF$3,0)),"")</f>
        <v>0</v>
      </c>
      <c r="PB63" s="6">
        <f>IFERROR(INDEX(Sales!$D$5:$ABF$18,MATCH(UsagePerHour!$B63,Sales!$C$5:$C$18,0),MATCH(UsagePerHour!PB$4,Sales!$D$3:$ABF$3,0))/PB$2*INDEX(Usage!$D$5:$ABF$11,MATCH(UsagePerHour!$B$52,Usage!$C$5:$C$11,0),MATCH(UsagePerHour!PB$4,Usage!$D$3:$ABF$3,0)),"")</f>
        <v>0</v>
      </c>
      <c r="PC63" s="6">
        <f>IFERROR(INDEX(Sales!$D$5:$ABF$18,MATCH(UsagePerHour!$B63,Sales!$C$5:$C$18,0),MATCH(UsagePerHour!PC$4,Sales!$D$3:$ABF$3,0))/PC$2*INDEX(Usage!$D$5:$ABF$11,MATCH(UsagePerHour!$B$52,Usage!$C$5:$C$11,0),MATCH(UsagePerHour!PC$4,Usage!$D$3:$ABF$3,0)),"")</f>
        <v>0</v>
      </c>
      <c r="PD63" s="6">
        <f>IFERROR(INDEX(Sales!$D$5:$ABF$18,MATCH(UsagePerHour!$B63,Sales!$C$5:$C$18,0),MATCH(UsagePerHour!PD$4,Sales!$D$3:$ABF$3,0))/PD$2*INDEX(Usage!$D$5:$ABF$11,MATCH(UsagePerHour!$B$52,Usage!$C$5:$C$11,0),MATCH(UsagePerHour!PD$4,Usage!$D$3:$ABF$3,0)),"")</f>
        <v>0</v>
      </c>
      <c r="PE63" s="6">
        <f>IFERROR(INDEX(Sales!$D$5:$ABF$18,MATCH(UsagePerHour!$B63,Sales!$C$5:$C$18,0),MATCH(UsagePerHour!PE$4,Sales!$D$3:$ABF$3,0))/PE$2*INDEX(Usage!$D$5:$ABF$11,MATCH(UsagePerHour!$B$52,Usage!$C$5:$C$11,0),MATCH(UsagePerHour!PE$4,Usage!$D$3:$ABF$3,0)),"")</f>
        <v>0</v>
      </c>
      <c r="PF63" s="6">
        <f>IFERROR(INDEX(Sales!$D$5:$ABF$18,MATCH(UsagePerHour!$B63,Sales!$C$5:$C$18,0),MATCH(UsagePerHour!PF$4,Sales!$D$3:$ABF$3,0))/PF$2*INDEX(Usage!$D$5:$ABF$11,MATCH(UsagePerHour!$B$52,Usage!$C$5:$C$11,0),MATCH(UsagePerHour!PF$4,Usage!$D$3:$ABF$3,0)),"")</f>
        <v>0</v>
      </c>
      <c r="PG63" s="6">
        <f>IFERROR(INDEX(Sales!$D$5:$ABF$18,MATCH(UsagePerHour!$B63,Sales!$C$5:$C$18,0),MATCH(UsagePerHour!PG$4,Sales!$D$3:$ABF$3,0))/PG$2*INDEX(Usage!$D$5:$ABF$11,MATCH(UsagePerHour!$B$52,Usage!$C$5:$C$11,0),MATCH(UsagePerHour!PG$4,Usage!$D$3:$ABF$3,0)),"")</f>
        <v>0</v>
      </c>
      <c r="PH63" s="6">
        <f>IFERROR(INDEX(Sales!$D$5:$ABF$18,MATCH(UsagePerHour!$B63,Sales!$C$5:$C$18,0),MATCH(UsagePerHour!PH$4,Sales!$D$3:$ABF$3,0))/PH$2*INDEX(Usage!$D$5:$ABF$11,MATCH(UsagePerHour!$B$52,Usage!$C$5:$C$11,0),MATCH(UsagePerHour!PH$4,Usage!$D$3:$ABF$3,0)),"")</f>
        <v>0</v>
      </c>
      <c r="PI63" s="6">
        <f>IFERROR(INDEX(Sales!$D$5:$ABF$18,MATCH(UsagePerHour!$B63,Sales!$C$5:$C$18,0),MATCH(UsagePerHour!PI$4,Sales!$D$3:$ABF$3,0))/PI$2*INDEX(Usage!$D$5:$ABF$11,MATCH(UsagePerHour!$B$52,Usage!$C$5:$C$11,0),MATCH(UsagePerHour!PI$4,Usage!$D$3:$ABF$3,0)),"")</f>
        <v>0</v>
      </c>
      <c r="PJ63" s="6">
        <f>IFERROR(INDEX(Sales!$D$5:$ABF$18,MATCH(UsagePerHour!$B63,Sales!$C$5:$C$18,0),MATCH(UsagePerHour!PJ$4,Sales!$D$3:$ABF$3,0))/PJ$2*INDEX(Usage!$D$5:$ABF$11,MATCH(UsagePerHour!$B$52,Usage!$C$5:$C$11,0),MATCH(UsagePerHour!PJ$4,Usage!$D$3:$ABF$3,0)),"")</f>
        <v>0</v>
      </c>
      <c r="PK63" s="6">
        <f>IFERROR(INDEX(Sales!$D$5:$ABF$18,MATCH(UsagePerHour!$B63,Sales!$C$5:$C$18,0),MATCH(UsagePerHour!PK$4,Sales!$D$3:$ABF$3,0))/PK$2*INDEX(Usage!$D$5:$ABF$11,MATCH(UsagePerHour!$B$52,Usage!$C$5:$C$11,0),MATCH(UsagePerHour!PK$4,Usage!$D$3:$ABF$3,0)),"")</f>
        <v>0</v>
      </c>
      <c r="PL63" s="6">
        <f>IFERROR(INDEX(Sales!$D$5:$ABF$18,MATCH(UsagePerHour!$B63,Sales!$C$5:$C$18,0),MATCH(UsagePerHour!PL$4,Sales!$D$3:$ABF$3,0))/PL$2*INDEX(Usage!$D$5:$ABF$11,MATCH(UsagePerHour!$B$52,Usage!$C$5:$C$11,0),MATCH(UsagePerHour!PL$4,Usage!$D$3:$ABF$3,0)),"")</f>
        <v>0</v>
      </c>
      <c r="PM63" s="6">
        <f>IFERROR(INDEX(Sales!$D$5:$ABF$18,MATCH(UsagePerHour!$B63,Sales!$C$5:$C$18,0),MATCH(UsagePerHour!PM$4,Sales!$D$3:$ABF$3,0))/PM$2*INDEX(Usage!$D$5:$ABF$11,MATCH(UsagePerHour!$B$52,Usage!$C$5:$C$11,0),MATCH(UsagePerHour!PM$4,Usage!$D$3:$ABF$3,0)),"")</f>
        <v>0</v>
      </c>
      <c r="PN63" s="6">
        <f>IFERROR(INDEX(Sales!$D$5:$ABF$18,MATCH(UsagePerHour!$B63,Sales!$C$5:$C$18,0),MATCH(UsagePerHour!PN$4,Sales!$D$3:$ABF$3,0))/PN$2*INDEX(Usage!$D$5:$ABF$11,MATCH(UsagePerHour!$B$52,Usage!$C$5:$C$11,0),MATCH(UsagePerHour!PN$4,Usage!$D$3:$ABF$3,0)),"")</f>
        <v>0</v>
      </c>
      <c r="PO63" s="6">
        <f>IFERROR(INDEX(Sales!$D$5:$ABF$18,MATCH(UsagePerHour!$B63,Sales!$C$5:$C$18,0),MATCH(UsagePerHour!PO$4,Sales!$D$3:$ABF$3,0))/PO$2*INDEX(Usage!$D$5:$ABF$11,MATCH(UsagePerHour!$B$52,Usage!$C$5:$C$11,0),MATCH(UsagePerHour!PO$4,Usage!$D$3:$ABF$3,0)),"")</f>
        <v>0</v>
      </c>
      <c r="PP63" s="6">
        <f>IFERROR(INDEX(Sales!$D$5:$ABF$18,MATCH(UsagePerHour!$B63,Sales!$C$5:$C$18,0),MATCH(UsagePerHour!PP$4,Sales!$D$3:$ABF$3,0))/PP$2*INDEX(Usage!$D$5:$ABF$11,MATCH(UsagePerHour!$B$52,Usage!$C$5:$C$11,0),MATCH(UsagePerHour!PP$4,Usage!$D$3:$ABF$3,0)),"")</f>
        <v>0</v>
      </c>
      <c r="PQ63" s="6">
        <f>IFERROR(INDEX(Sales!$D$5:$ABF$18,MATCH(UsagePerHour!$B63,Sales!$C$5:$C$18,0),MATCH(UsagePerHour!PQ$4,Sales!$D$3:$ABF$3,0))/PQ$2*INDEX(Usage!$D$5:$ABF$11,MATCH(UsagePerHour!$B$52,Usage!$C$5:$C$11,0),MATCH(UsagePerHour!PQ$4,Usage!$D$3:$ABF$3,0)),"")</f>
        <v>0</v>
      </c>
      <c r="PR63" s="6">
        <f>IFERROR(INDEX(Sales!$D$5:$ABF$18,MATCH(UsagePerHour!$B63,Sales!$C$5:$C$18,0),MATCH(UsagePerHour!PR$4,Sales!$D$3:$ABF$3,0))/PR$2*INDEX(Usage!$D$5:$ABF$11,MATCH(UsagePerHour!$B$52,Usage!$C$5:$C$11,0),MATCH(UsagePerHour!PR$4,Usage!$D$3:$ABF$3,0)),"")</f>
        <v>0</v>
      </c>
      <c r="PS63" s="6">
        <f>IFERROR(INDEX(Sales!$D$5:$ABF$18,MATCH(UsagePerHour!$B63,Sales!$C$5:$C$18,0),MATCH(UsagePerHour!PS$4,Sales!$D$3:$ABF$3,0))/PS$2*INDEX(Usage!$D$5:$ABF$11,MATCH(UsagePerHour!$B$52,Usage!$C$5:$C$11,0),MATCH(UsagePerHour!PS$4,Usage!$D$3:$ABF$3,0)),"")</f>
        <v>0</v>
      </c>
      <c r="PT63" s="6">
        <f>IFERROR(INDEX(Sales!$D$5:$ABF$18,MATCH(UsagePerHour!$B63,Sales!$C$5:$C$18,0),MATCH(UsagePerHour!PT$4,Sales!$D$3:$ABF$3,0))/PT$2*INDEX(Usage!$D$5:$ABF$11,MATCH(UsagePerHour!$B$52,Usage!$C$5:$C$11,0),MATCH(UsagePerHour!PT$4,Usage!$D$3:$ABF$3,0)),"")</f>
        <v>0</v>
      </c>
      <c r="PU63" s="6">
        <f>IFERROR(INDEX(Sales!$D$5:$ABF$18,MATCH(UsagePerHour!$B63,Sales!$C$5:$C$18,0),MATCH(UsagePerHour!PU$4,Sales!$D$3:$ABF$3,0))/PU$2*INDEX(Usage!$D$5:$ABF$11,MATCH(UsagePerHour!$B$52,Usage!$C$5:$C$11,0),MATCH(UsagePerHour!PU$4,Usage!$D$3:$ABF$3,0)),"")</f>
        <v>0</v>
      </c>
      <c r="PV63" s="6">
        <f>IFERROR(INDEX(Sales!$D$5:$ABF$18,MATCH(UsagePerHour!$B63,Sales!$C$5:$C$18,0),MATCH(UsagePerHour!PV$4,Sales!$D$3:$ABF$3,0))/PV$2*INDEX(Usage!$D$5:$ABF$11,MATCH(UsagePerHour!$B$52,Usage!$C$5:$C$11,0),MATCH(UsagePerHour!PV$4,Usage!$D$3:$ABF$3,0)),"")</f>
        <v>0</v>
      </c>
      <c r="PW63" s="6">
        <f>IFERROR(INDEX(Sales!$D$5:$ABF$18,MATCH(UsagePerHour!$B63,Sales!$C$5:$C$18,0),MATCH(UsagePerHour!PW$4,Sales!$D$3:$ABF$3,0))/PW$2*INDEX(Usage!$D$5:$ABF$11,MATCH(UsagePerHour!$B$52,Usage!$C$5:$C$11,0),MATCH(UsagePerHour!PW$4,Usage!$D$3:$ABF$3,0)),"")</f>
        <v>0</v>
      </c>
      <c r="PX63" s="6">
        <f>IFERROR(INDEX(Sales!$D$5:$ABF$18,MATCH(UsagePerHour!$B63,Sales!$C$5:$C$18,0),MATCH(UsagePerHour!PX$4,Sales!$D$3:$ABF$3,0))/PX$2*INDEX(Usage!$D$5:$ABF$11,MATCH(UsagePerHour!$B$52,Usage!$C$5:$C$11,0),MATCH(UsagePerHour!PX$4,Usage!$D$3:$ABF$3,0)),"")</f>
        <v>0</v>
      </c>
      <c r="PY63" s="6">
        <f>IFERROR(INDEX(Sales!$D$5:$ABF$18,MATCH(UsagePerHour!$B63,Sales!$C$5:$C$18,0),MATCH(UsagePerHour!PY$4,Sales!$D$3:$ABF$3,0))/PY$2*INDEX(Usage!$D$5:$ABF$11,MATCH(UsagePerHour!$B$52,Usage!$C$5:$C$11,0),MATCH(UsagePerHour!PY$4,Usage!$D$3:$ABF$3,0)),"")</f>
        <v>0</v>
      </c>
      <c r="PZ63" s="6">
        <f>IFERROR(INDEX(Sales!$D$5:$ABF$18,MATCH(UsagePerHour!$B63,Sales!$C$5:$C$18,0),MATCH(UsagePerHour!PZ$4,Sales!$D$3:$ABF$3,0))/PZ$2*INDEX(Usage!$D$5:$ABF$11,MATCH(UsagePerHour!$B$52,Usage!$C$5:$C$11,0),MATCH(UsagePerHour!PZ$4,Usage!$D$3:$ABF$3,0)),"")</f>
        <v>0</v>
      </c>
      <c r="QA63" s="6">
        <f>IFERROR(INDEX(Sales!$D$5:$ABF$18,MATCH(UsagePerHour!$B63,Sales!$C$5:$C$18,0),MATCH(UsagePerHour!QA$4,Sales!$D$3:$ABF$3,0))/QA$2*INDEX(Usage!$D$5:$ABF$11,MATCH(UsagePerHour!$B$52,Usage!$C$5:$C$11,0),MATCH(UsagePerHour!QA$4,Usage!$D$3:$ABF$3,0)),"")</f>
        <v>0</v>
      </c>
      <c r="QB63" s="6">
        <f>IFERROR(INDEX(Sales!$D$5:$ABF$18,MATCH(UsagePerHour!$B63,Sales!$C$5:$C$18,0),MATCH(UsagePerHour!QB$4,Sales!$D$3:$ABF$3,0))/QB$2*INDEX(Usage!$D$5:$ABF$11,MATCH(UsagePerHour!$B$52,Usage!$C$5:$C$11,0),MATCH(UsagePerHour!QB$4,Usage!$D$3:$ABF$3,0)),"")</f>
        <v>0</v>
      </c>
      <c r="QC63" s="6">
        <f>IFERROR(INDEX(Sales!$D$5:$ABF$18,MATCH(UsagePerHour!$B63,Sales!$C$5:$C$18,0),MATCH(UsagePerHour!QC$4,Sales!$D$3:$ABF$3,0))/QC$2*INDEX(Usage!$D$5:$ABF$11,MATCH(UsagePerHour!$B$52,Usage!$C$5:$C$11,0),MATCH(UsagePerHour!QC$4,Usage!$D$3:$ABF$3,0)),"")</f>
        <v>0</v>
      </c>
      <c r="QD63" s="6">
        <f>IFERROR(INDEX(Sales!$D$5:$ABF$18,MATCH(UsagePerHour!$B63,Sales!$C$5:$C$18,0),MATCH(UsagePerHour!QD$4,Sales!$D$3:$ABF$3,0))/QD$2*INDEX(Usage!$D$5:$ABF$11,MATCH(UsagePerHour!$B$52,Usage!$C$5:$C$11,0),MATCH(UsagePerHour!QD$4,Usage!$D$3:$ABF$3,0)),"")</f>
        <v>0</v>
      </c>
      <c r="QE63" s="6">
        <f>IFERROR(INDEX(Sales!$D$5:$ABF$18,MATCH(UsagePerHour!$B63,Sales!$C$5:$C$18,0),MATCH(UsagePerHour!QE$4,Sales!$D$3:$ABF$3,0))/QE$2*INDEX(Usage!$D$5:$ABF$11,MATCH(UsagePerHour!$B$52,Usage!$C$5:$C$11,0),MATCH(UsagePerHour!QE$4,Usage!$D$3:$ABF$3,0)),"")</f>
        <v>0</v>
      </c>
      <c r="QF63" s="6">
        <f>IFERROR(INDEX(Sales!$D$5:$ABF$18,MATCH(UsagePerHour!$B63,Sales!$C$5:$C$18,0),MATCH(UsagePerHour!QF$4,Sales!$D$3:$ABF$3,0))/QF$2*INDEX(Usage!$D$5:$ABF$11,MATCH(UsagePerHour!$B$52,Usage!$C$5:$C$11,0),MATCH(UsagePerHour!QF$4,Usage!$D$3:$ABF$3,0)),"")</f>
        <v>0</v>
      </c>
      <c r="QG63" s="6">
        <f>IFERROR(INDEX(Sales!$D$5:$ABF$18,MATCH(UsagePerHour!$B63,Sales!$C$5:$C$18,0),MATCH(UsagePerHour!QG$4,Sales!$D$3:$ABF$3,0))/QG$2*INDEX(Usage!$D$5:$ABF$11,MATCH(UsagePerHour!$B$52,Usage!$C$5:$C$11,0),MATCH(UsagePerHour!QG$4,Usage!$D$3:$ABF$3,0)),"")</f>
        <v>0</v>
      </c>
      <c r="QH63" s="6">
        <f>IFERROR(INDEX(Sales!$D$5:$ABF$18,MATCH(UsagePerHour!$B63,Sales!$C$5:$C$18,0),MATCH(UsagePerHour!QH$4,Sales!$D$3:$ABF$3,0))/QH$2*INDEX(Usage!$D$5:$ABF$11,MATCH(UsagePerHour!$B$52,Usage!$C$5:$C$11,0),MATCH(UsagePerHour!QH$4,Usage!$D$3:$ABF$3,0)),"")</f>
        <v>0</v>
      </c>
      <c r="QI63" s="6">
        <f>IFERROR(INDEX(Sales!$D$5:$ABF$18,MATCH(UsagePerHour!$B63,Sales!$C$5:$C$18,0),MATCH(UsagePerHour!QI$4,Sales!$D$3:$ABF$3,0))/QI$2*INDEX(Usage!$D$5:$ABF$11,MATCH(UsagePerHour!$B$52,Usage!$C$5:$C$11,0),MATCH(UsagePerHour!QI$4,Usage!$D$3:$ABF$3,0)),"")</f>
        <v>0</v>
      </c>
      <c r="QJ63" s="6">
        <f>IFERROR(INDEX(Sales!$D$5:$ABF$18,MATCH(UsagePerHour!$B63,Sales!$C$5:$C$18,0),MATCH(UsagePerHour!QJ$4,Sales!$D$3:$ABF$3,0))/QJ$2*INDEX(Usage!$D$5:$ABF$11,MATCH(UsagePerHour!$B$52,Usage!$C$5:$C$11,0),MATCH(UsagePerHour!QJ$4,Usage!$D$3:$ABF$3,0)),"")</f>
        <v>0</v>
      </c>
      <c r="QK63" s="6">
        <f>IFERROR(INDEX(Sales!$D$5:$ABF$18,MATCH(UsagePerHour!$B63,Sales!$C$5:$C$18,0),MATCH(UsagePerHour!QK$4,Sales!$D$3:$ABF$3,0))/QK$2*INDEX(Usage!$D$5:$ABF$11,MATCH(UsagePerHour!$B$52,Usage!$C$5:$C$11,0),MATCH(UsagePerHour!QK$4,Usage!$D$3:$ABF$3,0)),"")</f>
        <v>0</v>
      </c>
      <c r="QL63" s="6">
        <f>IFERROR(INDEX(Sales!$D$5:$ABF$18,MATCH(UsagePerHour!$B63,Sales!$C$5:$C$18,0),MATCH(UsagePerHour!QL$4,Sales!$D$3:$ABF$3,0))/QL$2*INDEX(Usage!$D$5:$ABF$11,MATCH(UsagePerHour!$B$52,Usage!$C$5:$C$11,0),MATCH(UsagePerHour!QL$4,Usage!$D$3:$ABF$3,0)),"")</f>
        <v>0</v>
      </c>
      <c r="QM63" s="6">
        <f>IFERROR(INDEX(Sales!$D$5:$ABF$18,MATCH(UsagePerHour!$B63,Sales!$C$5:$C$18,0),MATCH(UsagePerHour!QM$4,Sales!$D$3:$ABF$3,0))/QM$2*INDEX(Usage!$D$5:$ABF$11,MATCH(UsagePerHour!$B$52,Usage!$C$5:$C$11,0),MATCH(UsagePerHour!QM$4,Usage!$D$3:$ABF$3,0)),"")</f>
        <v>0</v>
      </c>
      <c r="QN63" s="6">
        <f>IFERROR(INDEX(Sales!$D$5:$ABF$18,MATCH(UsagePerHour!$B63,Sales!$C$5:$C$18,0),MATCH(UsagePerHour!QN$4,Sales!$D$3:$ABF$3,0))/QN$2*INDEX(Usage!$D$5:$ABF$11,MATCH(UsagePerHour!$B$52,Usage!$C$5:$C$11,0),MATCH(UsagePerHour!QN$4,Usage!$D$3:$ABF$3,0)),"")</f>
        <v>0</v>
      </c>
      <c r="QO63" s="6">
        <f>IFERROR(INDEX(Sales!$D$5:$ABF$18,MATCH(UsagePerHour!$B63,Sales!$C$5:$C$18,0),MATCH(UsagePerHour!QO$4,Sales!$D$3:$ABF$3,0))/QO$2*INDEX(Usage!$D$5:$ABF$11,MATCH(UsagePerHour!$B$52,Usage!$C$5:$C$11,0),MATCH(UsagePerHour!QO$4,Usage!$D$3:$ABF$3,0)),"")</f>
        <v>0</v>
      </c>
      <c r="QP63" s="6">
        <f>IFERROR(INDEX(Sales!$D$5:$ABF$18,MATCH(UsagePerHour!$B63,Sales!$C$5:$C$18,0),MATCH(UsagePerHour!QP$4,Sales!$D$3:$ABF$3,0))/QP$2*INDEX(Usage!$D$5:$ABF$11,MATCH(UsagePerHour!$B$52,Usage!$C$5:$C$11,0),MATCH(UsagePerHour!QP$4,Usage!$D$3:$ABF$3,0)),"")</f>
        <v>0</v>
      </c>
      <c r="QQ63" s="6">
        <f>IFERROR(INDEX(Sales!$D$5:$ABF$18,MATCH(UsagePerHour!$B63,Sales!$C$5:$C$18,0),MATCH(UsagePerHour!QQ$4,Sales!$D$3:$ABF$3,0))/QQ$2*INDEX(Usage!$D$5:$ABF$11,MATCH(UsagePerHour!$B$52,Usage!$C$5:$C$11,0),MATCH(UsagePerHour!QQ$4,Usage!$D$3:$ABF$3,0)),"")</f>
        <v>0</v>
      </c>
      <c r="QR63" s="6">
        <f>IFERROR(INDEX(Sales!$D$5:$ABF$18,MATCH(UsagePerHour!$B63,Sales!$C$5:$C$18,0),MATCH(UsagePerHour!QR$4,Sales!$D$3:$ABF$3,0))/QR$2*INDEX(Usage!$D$5:$ABF$11,MATCH(UsagePerHour!$B$52,Usage!$C$5:$C$11,0),MATCH(UsagePerHour!QR$4,Usage!$D$3:$ABF$3,0)),"")</f>
        <v>0</v>
      </c>
      <c r="QS63" s="6">
        <f>IFERROR(INDEX(Sales!$D$5:$ABF$18,MATCH(UsagePerHour!$B63,Sales!$C$5:$C$18,0),MATCH(UsagePerHour!QS$4,Sales!$D$3:$ABF$3,0))/QS$2*INDEX(Usage!$D$5:$ABF$11,MATCH(UsagePerHour!$B$52,Usage!$C$5:$C$11,0),MATCH(UsagePerHour!QS$4,Usage!$D$3:$ABF$3,0)),"")</f>
        <v>0</v>
      </c>
      <c r="QT63" s="6">
        <f>IFERROR(INDEX(Sales!$D$5:$ABF$18,MATCH(UsagePerHour!$B63,Sales!$C$5:$C$18,0),MATCH(UsagePerHour!QT$4,Sales!$D$3:$ABF$3,0))/QT$2*INDEX(Usage!$D$5:$ABF$11,MATCH(UsagePerHour!$B$52,Usage!$C$5:$C$11,0),MATCH(UsagePerHour!QT$4,Usage!$D$3:$ABF$3,0)),"")</f>
        <v>0</v>
      </c>
      <c r="QU63" s="6">
        <f>IFERROR(INDEX(Sales!$D$5:$ABF$18,MATCH(UsagePerHour!$B63,Sales!$C$5:$C$18,0),MATCH(UsagePerHour!QU$4,Sales!$D$3:$ABF$3,0))/QU$2*INDEX(Usage!$D$5:$ABF$11,MATCH(UsagePerHour!$B$52,Usage!$C$5:$C$11,0),MATCH(UsagePerHour!QU$4,Usage!$D$3:$ABF$3,0)),"")</f>
        <v>0</v>
      </c>
      <c r="QV63" s="6">
        <f>IFERROR(INDEX(Sales!$D$5:$ABF$18,MATCH(UsagePerHour!$B63,Sales!$C$5:$C$18,0),MATCH(UsagePerHour!QV$4,Sales!$D$3:$ABF$3,0))/QV$2*INDEX(Usage!$D$5:$ABF$11,MATCH(UsagePerHour!$B$52,Usage!$C$5:$C$11,0),MATCH(UsagePerHour!QV$4,Usage!$D$3:$ABF$3,0)),"")</f>
        <v>0</v>
      </c>
      <c r="QW63" s="6">
        <f>IFERROR(INDEX(Sales!$D$5:$ABF$18,MATCH(UsagePerHour!$B63,Sales!$C$5:$C$18,0),MATCH(UsagePerHour!QW$4,Sales!$D$3:$ABF$3,0))/QW$2*INDEX(Usage!$D$5:$ABF$11,MATCH(UsagePerHour!$B$52,Usage!$C$5:$C$11,0),MATCH(UsagePerHour!QW$4,Usage!$D$3:$ABF$3,0)),"")</f>
        <v>0</v>
      </c>
      <c r="QX63" s="6">
        <f>IFERROR(INDEX(Sales!$D$5:$ABF$18,MATCH(UsagePerHour!$B63,Sales!$C$5:$C$18,0),MATCH(UsagePerHour!QX$4,Sales!$D$3:$ABF$3,0))/QX$2*INDEX(Usage!$D$5:$ABF$11,MATCH(UsagePerHour!$B$52,Usage!$C$5:$C$11,0),MATCH(UsagePerHour!QX$4,Usage!$D$3:$ABF$3,0)),"")</f>
        <v>0</v>
      </c>
      <c r="QY63" s="6">
        <f>IFERROR(INDEX(Sales!$D$5:$ABF$18,MATCH(UsagePerHour!$B63,Sales!$C$5:$C$18,0),MATCH(UsagePerHour!QY$4,Sales!$D$3:$ABF$3,0))/QY$2*INDEX(Usage!$D$5:$ABF$11,MATCH(UsagePerHour!$B$52,Usage!$C$5:$C$11,0),MATCH(UsagePerHour!QY$4,Usage!$D$3:$ABF$3,0)),"")</f>
        <v>0</v>
      </c>
      <c r="QZ63" s="6">
        <f>IFERROR(INDEX(Sales!$D$5:$ABF$18,MATCH(UsagePerHour!$B63,Sales!$C$5:$C$18,0),MATCH(UsagePerHour!QZ$4,Sales!$D$3:$ABF$3,0))/QZ$2*INDEX(Usage!$D$5:$ABF$11,MATCH(UsagePerHour!$B$52,Usage!$C$5:$C$11,0),MATCH(UsagePerHour!QZ$4,Usage!$D$3:$ABF$3,0)),"")</f>
        <v>0</v>
      </c>
      <c r="RA63" s="6">
        <f>IFERROR(INDEX(Sales!$D$5:$ABF$18,MATCH(UsagePerHour!$B63,Sales!$C$5:$C$18,0),MATCH(UsagePerHour!RA$4,Sales!$D$3:$ABF$3,0))/RA$2*INDEX(Usage!$D$5:$ABF$11,MATCH(UsagePerHour!$B$52,Usage!$C$5:$C$11,0),MATCH(UsagePerHour!RA$4,Usage!$D$3:$ABF$3,0)),"")</f>
        <v>0</v>
      </c>
      <c r="RB63" s="6">
        <f>IFERROR(INDEX(Sales!$D$5:$ABF$18,MATCH(UsagePerHour!$B63,Sales!$C$5:$C$18,0),MATCH(UsagePerHour!RB$4,Sales!$D$3:$ABF$3,0))/RB$2*INDEX(Usage!$D$5:$ABF$11,MATCH(UsagePerHour!$B$52,Usage!$C$5:$C$11,0),MATCH(UsagePerHour!RB$4,Usage!$D$3:$ABF$3,0)),"")</f>
        <v>0</v>
      </c>
      <c r="RC63" s="6">
        <f>IFERROR(INDEX(Sales!$D$5:$ABF$18,MATCH(UsagePerHour!$B63,Sales!$C$5:$C$18,0),MATCH(UsagePerHour!RC$4,Sales!$D$3:$ABF$3,0))/RC$2*INDEX(Usage!$D$5:$ABF$11,MATCH(UsagePerHour!$B$52,Usage!$C$5:$C$11,0),MATCH(UsagePerHour!RC$4,Usage!$D$3:$ABF$3,0)),"")</f>
        <v>0</v>
      </c>
      <c r="RD63" s="6">
        <f>IFERROR(INDEX(Sales!$D$5:$ABF$18,MATCH(UsagePerHour!$B63,Sales!$C$5:$C$18,0),MATCH(UsagePerHour!RD$4,Sales!$D$3:$ABF$3,0))/RD$2*INDEX(Usage!$D$5:$ABF$11,MATCH(UsagePerHour!$B$52,Usage!$C$5:$C$11,0),MATCH(UsagePerHour!RD$4,Usage!$D$3:$ABF$3,0)),"")</f>
        <v>0</v>
      </c>
      <c r="RE63" s="6">
        <f>IFERROR(INDEX(Sales!$D$5:$ABF$18,MATCH(UsagePerHour!$B63,Sales!$C$5:$C$18,0),MATCH(UsagePerHour!RE$4,Sales!$D$3:$ABF$3,0))/RE$2*INDEX(Usage!$D$5:$ABF$11,MATCH(UsagePerHour!$B$52,Usage!$C$5:$C$11,0),MATCH(UsagePerHour!RE$4,Usage!$D$3:$ABF$3,0)),"")</f>
        <v>0</v>
      </c>
      <c r="RF63" s="6">
        <f>IFERROR(INDEX(Sales!$D$5:$ABF$18,MATCH(UsagePerHour!$B63,Sales!$C$5:$C$18,0),MATCH(UsagePerHour!RF$4,Sales!$D$3:$ABF$3,0))/RF$2*INDEX(Usage!$D$5:$ABF$11,MATCH(UsagePerHour!$B$52,Usage!$C$5:$C$11,0),MATCH(UsagePerHour!RF$4,Usage!$D$3:$ABF$3,0)),"")</f>
        <v>0</v>
      </c>
      <c r="RG63" s="6">
        <f>IFERROR(INDEX(Sales!$D$5:$ABF$18,MATCH(UsagePerHour!$B63,Sales!$C$5:$C$18,0),MATCH(UsagePerHour!RG$4,Sales!$D$3:$ABF$3,0))/RG$2*INDEX(Usage!$D$5:$ABF$11,MATCH(UsagePerHour!$B$52,Usage!$C$5:$C$11,0),MATCH(UsagePerHour!RG$4,Usage!$D$3:$ABF$3,0)),"")</f>
        <v>0</v>
      </c>
      <c r="RH63" s="6">
        <f>IFERROR(INDEX(Sales!$D$5:$ABF$18,MATCH(UsagePerHour!$B63,Sales!$C$5:$C$18,0),MATCH(UsagePerHour!RH$4,Sales!$D$3:$ABF$3,0))/RH$2*INDEX(Usage!$D$5:$ABF$11,MATCH(UsagePerHour!$B$52,Usage!$C$5:$C$11,0),MATCH(UsagePerHour!RH$4,Usage!$D$3:$ABF$3,0)),"")</f>
        <v>0</v>
      </c>
      <c r="RI63" s="6">
        <f>IFERROR(INDEX(Sales!$D$5:$ABF$18,MATCH(UsagePerHour!$B63,Sales!$C$5:$C$18,0),MATCH(UsagePerHour!RI$4,Sales!$D$3:$ABF$3,0))/RI$2*INDEX(Usage!$D$5:$ABF$11,MATCH(UsagePerHour!$B$52,Usage!$C$5:$C$11,0),MATCH(UsagePerHour!RI$4,Usage!$D$3:$ABF$3,0)),"")</f>
        <v>0</v>
      </c>
      <c r="RJ63" s="6">
        <f>IFERROR(INDEX(Sales!$D$5:$ABF$18,MATCH(UsagePerHour!$B63,Sales!$C$5:$C$18,0),MATCH(UsagePerHour!RJ$4,Sales!$D$3:$ABF$3,0))/RJ$2*INDEX(Usage!$D$5:$ABF$11,MATCH(UsagePerHour!$B$52,Usage!$C$5:$C$11,0),MATCH(UsagePerHour!RJ$4,Usage!$D$3:$ABF$3,0)),"")</f>
        <v>0</v>
      </c>
      <c r="RK63" s="6">
        <f>IFERROR(INDEX(Sales!$D$5:$ABF$18,MATCH(UsagePerHour!$B63,Sales!$C$5:$C$18,0),MATCH(UsagePerHour!RK$4,Sales!$D$3:$ABF$3,0))/RK$2*INDEX(Usage!$D$5:$ABF$11,MATCH(UsagePerHour!$B$52,Usage!$C$5:$C$11,0),MATCH(UsagePerHour!RK$4,Usage!$D$3:$ABF$3,0)),"")</f>
        <v>0</v>
      </c>
      <c r="RL63" s="6">
        <f>IFERROR(INDEX(Sales!$D$5:$ABF$18,MATCH(UsagePerHour!$B63,Sales!$C$5:$C$18,0),MATCH(UsagePerHour!RL$4,Sales!$D$3:$ABF$3,0))/RL$2*INDEX(Usage!$D$5:$ABF$11,MATCH(UsagePerHour!$B$52,Usage!$C$5:$C$11,0),MATCH(UsagePerHour!RL$4,Usage!$D$3:$ABF$3,0)),"")</f>
        <v>0</v>
      </c>
      <c r="RM63" s="6">
        <f>IFERROR(INDEX(Sales!$D$5:$ABF$18,MATCH(UsagePerHour!$B63,Sales!$C$5:$C$18,0),MATCH(UsagePerHour!RM$4,Sales!$D$3:$ABF$3,0))/RM$2*INDEX(Usage!$D$5:$ABF$11,MATCH(UsagePerHour!$B$52,Usage!$C$5:$C$11,0),MATCH(UsagePerHour!RM$4,Usage!$D$3:$ABF$3,0)),"")</f>
        <v>0</v>
      </c>
      <c r="RN63" s="6">
        <f>IFERROR(INDEX(Sales!$D$5:$ABF$18,MATCH(UsagePerHour!$B63,Sales!$C$5:$C$18,0),MATCH(UsagePerHour!RN$4,Sales!$D$3:$ABF$3,0))/RN$2*INDEX(Usage!$D$5:$ABF$11,MATCH(UsagePerHour!$B$52,Usage!$C$5:$C$11,0),MATCH(UsagePerHour!RN$4,Usage!$D$3:$ABF$3,0)),"")</f>
        <v>0</v>
      </c>
      <c r="RO63" s="6">
        <f>IFERROR(INDEX(Sales!$D$5:$ABF$18,MATCH(UsagePerHour!$B63,Sales!$C$5:$C$18,0),MATCH(UsagePerHour!RO$4,Sales!$D$3:$ABF$3,0))/RO$2*INDEX(Usage!$D$5:$ABF$11,MATCH(UsagePerHour!$B$52,Usage!$C$5:$C$11,0),MATCH(UsagePerHour!RO$4,Usage!$D$3:$ABF$3,0)),"")</f>
        <v>0</v>
      </c>
      <c r="RP63" s="6">
        <f>IFERROR(INDEX(Sales!$D$5:$ABF$18,MATCH(UsagePerHour!$B63,Sales!$C$5:$C$18,0),MATCH(UsagePerHour!RP$4,Sales!$D$3:$ABF$3,0))/RP$2*INDEX(Usage!$D$5:$ABF$11,MATCH(UsagePerHour!$B$52,Usage!$C$5:$C$11,0),MATCH(UsagePerHour!RP$4,Usage!$D$3:$ABF$3,0)),"")</f>
        <v>0</v>
      </c>
      <c r="RQ63" s="6">
        <f>IFERROR(INDEX(Sales!$D$5:$ABF$18,MATCH(UsagePerHour!$B63,Sales!$C$5:$C$18,0),MATCH(UsagePerHour!RQ$4,Sales!$D$3:$ABF$3,0))/RQ$2*INDEX(Usage!$D$5:$ABF$11,MATCH(UsagePerHour!$B$52,Usage!$C$5:$C$11,0),MATCH(UsagePerHour!RQ$4,Usage!$D$3:$ABF$3,0)),"")</f>
        <v>0</v>
      </c>
      <c r="RR63" s="6">
        <f>IFERROR(INDEX(Sales!$D$5:$ABF$18,MATCH(UsagePerHour!$B63,Sales!$C$5:$C$18,0),MATCH(UsagePerHour!RR$4,Sales!$D$3:$ABF$3,0))/RR$2*INDEX(Usage!$D$5:$ABF$11,MATCH(UsagePerHour!$B$52,Usage!$C$5:$C$11,0),MATCH(UsagePerHour!RR$4,Usage!$D$3:$ABF$3,0)),"")</f>
        <v>0</v>
      </c>
      <c r="RS63" s="6">
        <f>IFERROR(INDEX(Sales!$D$5:$ABF$18,MATCH(UsagePerHour!$B63,Sales!$C$5:$C$18,0),MATCH(UsagePerHour!RS$4,Sales!$D$3:$ABF$3,0))/RS$2*INDEX(Usage!$D$5:$ABF$11,MATCH(UsagePerHour!$B$52,Usage!$C$5:$C$11,0),MATCH(UsagePerHour!RS$4,Usage!$D$3:$ABF$3,0)),"")</f>
        <v>0</v>
      </c>
      <c r="RT63" s="6">
        <f>IFERROR(INDEX(Sales!$D$5:$ABF$18,MATCH(UsagePerHour!$B63,Sales!$C$5:$C$18,0),MATCH(UsagePerHour!RT$4,Sales!$D$3:$ABF$3,0))/RT$2*INDEX(Usage!$D$5:$ABF$11,MATCH(UsagePerHour!$B$52,Usage!$C$5:$C$11,0),MATCH(UsagePerHour!RT$4,Usage!$D$3:$ABF$3,0)),"")</f>
        <v>0</v>
      </c>
      <c r="RU63" s="6">
        <f>IFERROR(INDEX(Sales!$D$5:$ABF$18,MATCH(UsagePerHour!$B63,Sales!$C$5:$C$18,0),MATCH(UsagePerHour!RU$4,Sales!$D$3:$ABF$3,0))/RU$2*INDEX(Usage!$D$5:$ABF$11,MATCH(UsagePerHour!$B$52,Usage!$C$5:$C$11,0),MATCH(UsagePerHour!RU$4,Usage!$D$3:$ABF$3,0)),"")</f>
        <v>0</v>
      </c>
      <c r="RV63" s="6">
        <f>IFERROR(INDEX(Sales!$D$5:$ABF$18,MATCH(UsagePerHour!$B63,Sales!$C$5:$C$18,0),MATCH(UsagePerHour!RV$4,Sales!$D$3:$ABF$3,0))/RV$2*INDEX(Usage!$D$5:$ABF$11,MATCH(UsagePerHour!$B$52,Usage!$C$5:$C$11,0),MATCH(UsagePerHour!RV$4,Usage!$D$3:$ABF$3,0)),"")</f>
        <v>0</v>
      </c>
      <c r="RW63" s="6">
        <f>IFERROR(INDEX(Sales!$D$5:$ABF$18,MATCH(UsagePerHour!$B63,Sales!$C$5:$C$18,0),MATCH(UsagePerHour!RW$4,Sales!$D$3:$ABF$3,0))/RW$2*INDEX(Usage!$D$5:$ABF$11,MATCH(UsagePerHour!$B$52,Usage!$C$5:$C$11,0),MATCH(UsagePerHour!RW$4,Usage!$D$3:$ABF$3,0)),"")</f>
        <v>0</v>
      </c>
      <c r="RX63" s="6">
        <f>IFERROR(INDEX(Sales!$D$5:$ABF$18,MATCH(UsagePerHour!$B63,Sales!$C$5:$C$18,0),MATCH(UsagePerHour!RX$4,Sales!$D$3:$ABF$3,0))/RX$2*INDEX(Usage!$D$5:$ABF$11,MATCH(UsagePerHour!$B$52,Usage!$C$5:$C$11,0),MATCH(UsagePerHour!RX$4,Usage!$D$3:$ABF$3,0)),"")</f>
        <v>0</v>
      </c>
      <c r="RY63" s="6">
        <f>IFERROR(INDEX(Sales!$D$5:$ABF$18,MATCH(UsagePerHour!$B63,Sales!$C$5:$C$18,0),MATCH(UsagePerHour!RY$4,Sales!$D$3:$ABF$3,0))/RY$2*INDEX(Usage!$D$5:$ABF$11,MATCH(UsagePerHour!$B$52,Usage!$C$5:$C$11,0),MATCH(UsagePerHour!RY$4,Usage!$D$3:$ABF$3,0)),"")</f>
        <v>0</v>
      </c>
      <c r="RZ63" s="6">
        <f>IFERROR(INDEX(Sales!$D$5:$ABF$18,MATCH(UsagePerHour!$B63,Sales!$C$5:$C$18,0),MATCH(UsagePerHour!RZ$4,Sales!$D$3:$ABF$3,0))/RZ$2*INDEX(Usage!$D$5:$ABF$11,MATCH(UsagePerHour!$B$52,Usage!$C$5:$C$11,0),MATCH(UsagePerHour!RZ$4,Usage!$D$3:$ABF$3,0)),"")</f>
        <v>0</v>
      </c>
      <c r="SA63" s="6">
        <f>IFERROR(INDEX(Sales!$D$5:$ABF$18,MATCH(UsagePerHour!$B63,Sales!$C$5:$C$18,0),MATCH(UsagePerHour!SA$4,Sales!$D$3:$ABF$3,0))/SA$2*INDEX(Usage!$D$5:$ABF$11,MATCH(UsagePerHour!$B$52,Usage!$C$5:$C$11,0),MATCH(UsagePerHour!SA$4,Usage!$D$3:$ABF$3,0)),"")</f>
        <v>0</v>
      </c>
      <c r="SB63" s="6">
        <f>IFERROR(INDEX(Sales!$D$5:$ABF$18,MATCH(UsagePerHour!$B63,Sales!$C$5:$C$18,0),MATCH(UsagePerHour!SB$4,Sales!$D$3:$ABF$3,0))/SB$2*INDEX(Usage!$D$5:$ABF$11,MATCH(UsagePerHour!$B$52,Usage!$C$5:$C$11,0),MATCH(UsagePerHour!SB$4,Usage!$D$3:$ABF$3,0)),"")</f>
        <v>0</v>
      </c>
      <c r="SC63" s="6">
        <f>IFERROR(INDEX(Sales!$D$5:$ABF$18,MATCH(UsagePerHour!$B63,Sales!$C$5:$C$18,0),MATCH(UsagePerHour!SC$4,Sales!$D$3:$ABF$3,0))/SC$2*INDEX(Usage!$D$5:$ABF$11,MATCH(UsagePerHour!$B$52,Usage!$C$5:$C$11,0),MATCH(UsagePerHour!SC$4,Usage!$D$3:$ABF$3,0)),"")</f>
        <v>0</v>
      </c>
      <c r="SD63" s="6">
        <f>IFERROR(INDEX(Sales!$D$5:$ABF$18,MATCH(UsagePerHour!$B63,Sales!$C$5:$C$18,0),MATCH(UsagePerHour!SD$4,Sales!$D$3:$ABF$3,0))/SD$2*INDEX(Usage!$D$5:$ABF$11,MATCH(UsagePerHour!$B$52,Usage!$C$5:$C$11,0),MATCH(UsagePerHour!SD$4,Usage!$D$3:$ABF$3,0)),"")</f>
        <v>0</v>
      </c>
      <c r="SE63" s="6">
        <f>IFERROR(INDEX(Sales!$D$5:$ABF$18,MATCH(UsagePerHour!$B63,Sales!$C$5:$C$18,0),MATCH(UsagePerHour!SE$4,Sales!$D$3:$ABF$3,0))/SE$2*INDEX(Usage!$D$5:$ABF$11,MATCH(UsagePerHour!$B$52,Usage!$C$5:$C$11,0),MATCH(UsagePerHour!SE$4,Usage!$D$3:$ABF$3,0)),"")</f>
        <v>0</v>
      </c>
      <c r="SF63" s="6">
        <f>IFERROR(INDEX(Sales!$D$5:$ABF$18,MATCH(UsagePerHour!$B63,Sales!$C$5:$C$18,0),MATCH(UsagePerHour!SF$4,Sales!$D$3:$ABF$3,0))/SF$2*INDEX(Usage!$D$5:$ABF$11,MATCH(UsagePerHour!$B$52,Usage!$C$5:$C$11,0),MATCH(UsagePerHour!SF$4,Usage!$D$3:$ABF$3,0)),"")</f>
        <v>0</v>
      </c>
      <c r="SG63" s="6" t="str">
        <f>IFERROR(INDEX(Sales!$D$5:$ABF$18,MATCH(UsagePerHour!$B63,Sales!$C$5:$C$18,0),MATCH(UsagePerHour!SG$4,Sales!$D$3:$ABF$3,0))/SG$2*INDEX(Usage!$D$5:$ABF$11,MATCH(UsagePerHour!$B$52,Usage!$C$5:$C$11,0),MATCH(UsagePerHour!SG$4,Usage!$D$3:$ABF$3,0)),"")</f>
        <v/>
      </c>
      <c r="SH63" s="6" t="str">
        <f>IFERROR(INDEX(Sales!$D$5:$ABF$18,MATCH(UsagePerHour!$B63,Sales!$C$5:$C$18,0),MATCH(UsagePerHour!SH$4,Sales!$D$3:$ABF$3,0))/SH$2*INDEX(Usage!$D$5:$ABF$11,MATCH(UsagePerHour!$B$52,Usage!$C$5:$C$11,0),MATCH(UsagePerHour!SH$4,Usage!$D$3:$ABF$3,0)),"")</f>
        <v/>
      </c>
      <c r="SI63" s="6" t="str">
        <f>IFERROR(INDEX(Sales!$D$5:$ABF$18,MATCH(UsagePerHour!$B63,Sales!$C$5:$C$18,0),MATCH(UsagePerHour!SI$4,Sales!$D$3:$ABF$3,0))/SI$2*INDEX(Usage!$D$5:$ABF$11,MATCH(UsagePerHour!$B$52,Usage!$C$5:$C$11,0),MATCH(UsagePerHour!SI$4,Usage!$D$3:$ABF$3,0)),"")</f>
        <v/>
      </c>
      <c r="SJ63" s="6" t="str">
        <f>IFERROR(INDEX(Sales!$D$5:$ABF$18,MATCH(UsagePerHour!$B63,Sales!$C$5:$C$18,0),MATCH(UsagePerHour!SJ$4,Sales!$D$3:$ABF$3,0))/SJ$2*INDEX(Usage!$D$5:$ABF$11,MATCH(UsagePerHour!$B$52,Usage!$C$5:$C$11,0),MATCH(UsagePerHour!SJ$4,Usage!$D$3:$ABF$3,0)),"")</f>
        <v/>
      </c>
      <c r="SK63" s="6" t="str">
        <f>IFERROR(INDEX(Sales!$D$5:$ABF$18,MATCH(UsagePerHour!$B63,Sales!$C$5:$C$18,0),MATCH(UsagePerHour!SK$4,Sales!$D$3:$ABF$3,0))/SK$2*INDEX(Usage!$D$5:$ABF$11,MATCH(UsagePerHour!$B$52,Usage!$C$5:$C$11,0),MATCH(UsagePerHour!SK$4,Usage!$D$3:$ABF$3,0)),"")</f>
        <v/>
      </c>
      <c r="SL63" s="6" t="str">
        <f>IFERROR(INDEX(Sales!$D$5:$ABF$18,MATCH(UsagePerHour!$B63,Sales!$C$5:$C$18,0),MATCH(UsagePerHour!SL$4,Sales!$D$3:$ABF$3,0))/SL$2*INDEX(Usage!$D$5:$ABF$11,MATCH(UsagePerHour!$B$52,Usage!$C$5:$C$11,0),MATCH(UsagePerHour!SL$4,Usage!$D$3:$ABF$3,0)),"")</f>
        <v/>
      </c>
      <c r="SM63" s="6" t="str">
        <f>IFERROR(INDEX(Sales!$D$5:$ABF$18,MATCH(UsagePerHour!$B63,Sales!$C$5:$C$18,0),MATCH(UsagePerHour!SM$4,Sales!$D$3:$ABF$3,0))/SM$2*INDEX(Usage!$D$5:$ABF$11,MATCH(UsagePerHour!$B$52,Usage!$C$5:$C$11,0),MATCH(UsagePerHour!SM$4,Usage!$D$3:$ABF$3,0)),"")</f>
        <v/>
      </c>
      <c r="SN63" s="6" t="str">
        <f>IFERROR(INDEX(Sales!$D$5:$ABF$18,MATCH(UsagePerHour!$B63,Sales!$C$5:$C$18,0),MATCH(UsagePerHour!SN$4,Sales!$D$3:$ABF$3,0))/SN$2*INDEX(Usage!$D$5:$ABF$11,MATCH(UsagePerHour!$B$52,Usage!$C$5:$C$11,0),MATCH(UsagePerHour!SN$4,Usage!$D$3:$ABF$3,0)),"")</f>
        <v/>
      </c>
      <c r="SO63" s="6" t="str">
        <f>IFERROR(INDEX(Sales!$D$5:$ABF$18,MATCH(UsagePerHour!$B63,Sales!$C$5:$C$18,0),MATCH(UsagePerHour!SO$4,Sales!$D$3:$ABF$3,0))/SO$2*INDEX(Usage!$D$5:$ABF$11,MATCH(UsagePerHour!$B$52,Usage!$C$5:$C$11,0),MATCH(UsagePerHour!SO$4,Usage!$D$3:$ABF$3,0)),"")</f>
        <v/>
      </c>
      <c r="SP63" s="6" t="str">
        <f>IFERROR(INDEX(Sales!$D$5:$ABF$18,MATCH(UsagePerHour!$B63,Sales!$C$5:$C$18,0),MATCH(UsagePerHour!SP$4,Sales!$D$3:$ABF$3,0))/SP$2*INDEX(Usage!$D$5:$ABF$11,MATCH(UsagePerHour!$B$52,Usage!$C$5:$C$11,0),MATCH(UsagePerHour!SP$4,Usage!$D$3:$ABF$3,0)),"")</f>
        <v/>
      </c>
      <c r="SQ63" s="6" t="str">
        <f>IFERROR(INDEX(Sales!$D$5:$ABF$18,MATCH(UsagePerHour!$B63,Sales!$C$5:$C$18,0),MATCH(UsagePerHour!SQ$4,Sales!$D$3:$ABF$3,0))/SQ$2*INDEX(Usage!$D$5:$ABF$11,MATCH(UsagePerHour!$B$52,Usage!$C$5:$C$11,0),MATCH(UsagePerHour!SQ$4,Usage!$D$3:$ABF$3,0)),"")</f>
        <v/>
      </c>
      <c r="SR63" s="6" t="str">
        <f>IFERROR(INDEX(Sales!$D$5:$ABF$18,MATCH(UsagePerHour!$B63,Sales!$C$5:$C$18,0),MATCH(UsagePerHour!SR$4,Sales!$D$3:$ABF$3,0))/SR$2*INDEX(Usage!$D$5:$ABF$11,MATCH(UsagePerHour!$B$52,Usage!$C$5:$C$11,0),MATCH(UsagePerHour!SR$4,Usage!$D$3:$ABF$3,0)),"")</f>
        <v/>
      </c>
      <c r="SS63" s="6" t="str">
        <f>IFERROR(INDEX(Sales!$D$5:$ABF$18,MATCH(UsagePerHour!$B63,Sales!$C$5:$C$18,0),MATCH(UsagePerHour!SS$4,Sales!$D$3:$ABF$3,0))/SS$2*INDEX(Usage!$D$5:$ABF$11,MATCH(UsagePerHour!$B$52,Usage!$C$5:$C$11,0),MATCH(UsagePerHour!SS$4,Usage!$D$3:$ABF$3,0)),"")</f>
        <v/>
      </c>
      <c r="ST63" s="6" t="str">
        <f>IFERROR(INDEX(Sales!$D$5:$ABF$18,MATCH(UsagePerHour!$B63,Sales!$C$5:$C$18,0),MATCH(UsagePerHour!ST$4,Sales!$D$3:$ABF$3,0))/ST$2*INDEX(Usage!$D$5:$ABF$11,MATCH(UsagePerHour!$B$52,Usage!$C$5:$C$11,0),MATCH(UsagePerHour!ST$4,Usage!$D$3:$ABF$3,0)),"")</f>
        <v/>
      </c>
      <c r="SU63" s="6" t="str">
        <f>IFERROR(INDEX(Sales!$D$5:$ABF$18,MATCH(UsagePerHour!$B63,Sales!$C$5:$C$18,0),MATCH(UsagePerHour!SU$4,Sales!$D$3:$ABF$3,0))/SU$2*INDEX(Usage!$D$5:$ABF$11,MATCH(UsagePerHour!$B$52,Usage!$C$5:$C$11,0),MATCH(UsagePerHour!SU$4,Usage!$D$3:$ABF$3,0)),"")</f>
        <v/>
      </c>
      <c r="SV63" s="6" t="str">
        <f>IFERROR(INDEX(Sales!$D$5:$ABF$18,MATCH(UsagePerHour!$B63,Sales!$C$5:$C$18,0),MATCH(UsagePerHour!SV$4,Sales!$D$3:$ABF$3,0))/SV$2*INDEX(Usage!$D$5:$ABF$11,MATCH(UsagePerHour!$B$52,Usage!$C$5:$C$11,0),MATCH(UsagePerHour!SV$4,Usage!$D$3:$ABF$3,0)),"")</f>
        <v/>
      </c>
      <c r="SW63" s="6" t="str">
        <f>IFERROR(INDEX(Sales!$D$5:$ABF$18,MATCH(UsagePerHour!$B63,Sales!$C$5:$C$18,0),MATCH(UsagePerHour!SW$4,Sales!$D$3:$ABF$3,0))/SW$2*INDEX(Usage!$D$5:$ABF$11,MATCH(UsagePerHour!$B$52,Usage!$C$5:$C$11,0),MATCH(UsagePerHour!SW$4,Usage!$D$3:$ABF$3,0)),"")</f>
        <v/>
      </c>
      <c r="SX63" s="6" t="str">
        <f>IFERROR(INDEX(Sales!$D$5:$ABF$18,MATCH(UsagePerHour!$B63,Sales!$C$5:$C$18,0),MATCH(UsagePerHour!SX$4,Sales!$D$3:$ABF$3,0))/SX$2*INDEX(Usage!$D$5:$ABF$11,MATCH(UsagePerHour!$B$52,Usage!$C$5:$C$11,0),MATCH(UsagePerHour!SX$4,Usage!$D$3:$ABF$3,0)),"")</f>
        <v/>
      </c>
      <c r="SY63" s="6" t="str">
        <f>IFERROR(INDEX(Sales!$D$5:$ABF$18,MATCH(UsagePerHour!$B63,Sales!$C$5:$C$18,0),MATCH(UsagePerHour!SY$4,Sales!$D$3:$ABF$3,0))/SY$2*INDEX(Usage!$D$5:$ABF$11,MATCH(UsagePerHour!$B$52,Usage!$C$5:$C$11,0),MATCH(UsagePerHour!SY$4,Usage!$D$3:$ABF$3,0)),"")</f>
        <v/>
      </c>
      <c r="SZ63" s="6" t="str">
        <f>IFERROR(INDEX(Sales!$D$5:$ABF$18,MATCH(UsagePerHour!$B63,Sales!$C$5:$C$18,0),MATCH(UsagePerHour!SZ$4,Sales!$D$3:$ABF$3,0))/SZ$2*INDEX(Usage!$D$5:$ABF$11,MATCH(UsagePerHour!$B$52,Usage!$C$5:$C$11,0),MATCH(UsagePerHour!SZ$4,Usage!$D$3:$ABF$3,0)),"")</f>
        <v/>
      </c>
      <c r="TA63" s="6" t="str">
        <f>IFERROR(INDEX(Sales!$D$5:$ABF$18,MATCH(UsagePerHour!$B63,Sales!$C$5:$C$18,0),MATCH(UsagePerHour!TA$4,Sales!$D$3:$ABF$3,0))/TA$2*INDEX(Usage!$D$5:$ABF$11,MATCH(UsagePerHour!$B$52,Usage!$C$5:$C$11,0),MATCH(UsagePerHour!TA$4,Usage!$D$3:$ABF$3,0)),"")</f>
        <v/>
      </c>
      <c r="TB63" s="6" t="str">
        <f>IFERROR(INDEX(Sales!$D$5:$ABF$18,MATCH(UsagePerHour!$B63,Sales!$C$5:$C$18,0),MATCH(UsagePerHour!TB$4,Sales!$D$3:$ABF$3,0))/TB$2*INDEX(Usage!$D$5:$ABF$11,MATCH(UsagePerHour!$B$52,Usage!$C$5:$C$11,0),MATCH(UsagePerHour!TB$4,Usage!$D$3:$ABF$3,0)),"")</f>
        <v/>
      </c>
      <c r="TC63" s="6" t="str">
        <f>IFERROR(INDEX(Sales!$D$5:$ABF$18,MATCH(UsagePerHour!$B63,Sales!$C$5:$C$18,0),MATCH(UsagePerHour!TC$4,Sales!$D$3:$ABF$3,0))/TC$2*INDEX(Usage!$D$5:$ABF$11,MATCH(UsagePerHour!$B$52,Usage!$C$5:$C$11,0),MATCH(UsagePerHour!TC$4,Usage!$D$3:$ABF$3,0)),"")</f>
        <v/>
      </c>
      <c r="TD63" s="6" t="str">
        <f>IFERROR(INDEX(Sales!$D$5:$ABF$18,MATCH(UsagePerHour!$B63,Sales!$C$5:$C$18,0),MATCH(UsagePerHour!TD$4,Sales!$D$3:$ABF$3,0))/TD$2*INDEX(Usage!$D$5:$ABF$11,MATCH(UsagePerHour!$B$52,Usage!$C$5:$C$11,0),MATCH(UsagePerHour!TD$4,Usage!$D$3:$ABF$3,0)),"")</f>
        <v/>
      </c>
      <c r="TE63" s="6" t="str">
        <f>IFERROR(INDEX(Sales!$D$5:$ABF$18,MATCH(UsagePerHour!$B63,Sales!$C$5:$C$18,0),MATCH(UsagePerHour!TE$4,Sales!$D$3:$ABF$3,0))/TE$2*INDEX(Usage!$D$5:$ABF$11,MATCH(UsagePerHour!$B$52,Usage!$C$5:$C$11,0),MATCH(UsagePerHour!TE$4,Usage!$D$3:$ABF$3,0)),"")</f>
        <v/>
      </c>
      <c r="TF63" s="6" t="str">
        <f>IFERROR(INDEX(Sales!$D$5:$ABF$18,MATCH(UsagePerHour!$B63,Sales!$C$5:$C$18,0),MATCH(UsagePerHour!TF$4,Sales!$D$3:$ABF$3,0))/TF$2*INDEX(Usage!$D$5:$ABF$11,MATCH(UsagePerHour!$B$52,Usage!$C$5:$C$11,0),MATCH(UsagePerHour!TF$4,Usage!$D$3:$ABF$3,0)),"")</f>
        <v/>
      </c>
      <c r="TG63" s="6" t="str">
        <f>IFERROR(INDEX(Sales!$D$5:$ABF$18,MATCH(UsagePerHour!$B63,Sales!$C$5:$C$18,0),MATCH(UsagePerHour!TG$4,Sales!$D$3:$ABF$3,0))/TG$2*INDEX(Usage!$D$5:$ABF$11,MATCH(UsagePerHour!$B$52,Usage!$C$5:$C$11,0),MATCH(UsagePerHour!TG$4,Usage!$D$3:$ABF$3,0)),"")</f>
        <v/>
      </c>
      <c r="TH63" s="6" t="str">
        <f>IFERROR(INDEX(Sales!$D$5:$ABF$18,MATCH(UsagePerHour!$B63,Sales!$C$5:$C$18,0),MATCH(UsagePerHour!TH$4,Sales!$D$3:$ABF$3,0))/TH$2*INDEX(Usage!$D$5:$ABF$11,MATCH(UsagePerHour!$B$52,Usage!$C$5:$C$11,0),MATCH(UsagePerHour!TH$4,Usage!$D$3:$ABF$3,0)),"")</f>
        <v/>
      </c>
      <c r="TI63" s="6" t="str">
        <f>IFERROR(INDEX(Sales!$D$5:$ABF$18,MATCH(UsagePerHour!$B63,Sales!$C$5:$C$18,0),MATCH(UsagePerHour!TI$4,Sales!$D$3:$ABF$3,0))/TI$2*INDEX(Usage!$D$5:$ABF$11,MATCH(UsagePerHour!$B$52,Usage!$C$5:$C$11,0),MATCH(UsagePerHour!TI$4,Usage!$D$3:$ABF$3,0)),"")</f>
        <v/>
      </c>
      <c r="TJ63" s="6" t="str">
        <f>IFERROR(INDEX(Sales!$D$5:$ABF$18,MATCH(UsagePerHour!$B63,Sales!$C$5:$C$18,0),MATCH(UsagePerHour!TJ$4,Sales!$D$3:$ABF$3,0))/TJ$2*INDEX(Usage!$D$5:$ABF$11,MATCH(UsagePerHour!$B$52,Usage!$C$5:$C$11,0),MATCH(UsagePerHour!TJ$4,Usage!$D$3:$ABF$3,0)),"")</f>
        <v/>
      </c>
      <c r="TK63" s="6" t="str">
        <f>IFERROR(INDEX(Sales!$D$5:$ABF$18,MATCH(UsagePerHour!$B63,Sales!$C$5:$C$18,0),MATCH(UsagePerHour!TK$4,Sales!$D$3:$ABF$3,0))/TK$2*INDEX(Usage!$D$5:$ABF$11,MATCH(UsagePerHour!$B$52,Usage!$C$5:$C$11,0),MATCH(UsagePerHour!TK$4,Usage!$D$3:$ABF$3,0)),"")</f>
        <v/>
      </c>
      <c r="TL63" s="6" t="str">
        <f>IFERROR(INDEX(Sales!$D$5:$ABF$18,MATCH(UsagePerHour!$B63,Sales!$C$5:$C$18,0),MATCH(UsagePerHour!TL$4,Sales!$D$3:$ABF$3,0))/TL$2*INDEX(Usage!$D$5:$ABF$11,MATCH(UsagePerHour!$B$52,Usage!$C$5:$C$11,0),MATCH(UsagePerHour!TL$4,Usage!$D$3:$ABF$3,0)),"")</f>
        <v/>
      </c>
      <c r="TM63" s="6" t="str">
        <f>IFERROR(INDEX(Sales!$D$5:$ABF$18,MATCH(UsagePerHour!$B63,Sales!$C$5:$C$18,0),MATCH(UsagePerHour!TM$4,Sales!$D$3:$ABF$3,0))/TM$2*INDEX(Usage!$D$5:$ABF$11,MATCH(UsagePerHour!$B$52,Usage!$C$5:$C$11,0),MATCH(UsagePerHour!TM$4,Usage!$D$3:$ABF$3,0)),"")</f>
        <v/>
      </c>
      <c r="TN63" s="6" t="str">
        <f>IFERROR(INDEX(Sales!$D$5:$ABF$18,MATCH(UsagePerHour!$B63,Sales!$C$5:$C$18,0),MATCH(UsagePerHour!TN$4,Sales!$D$3:$ABF$3,0))/TN$2*INDEX(Usage!$D$5:$ABF$11,MATCH(UsagePerHour!$B$52,Usage!$C$5:$C$11,0),MATCH(UsagePerHour!TN$4,Usage!$D$3:$ABF$3,0)),"")</f>
        <v/>
      </c>
      <c r="TO63" s="6" t="str">
        <f>IFERROR(INDEX(Sales!$D$5:$ABF$18,MATCH(UsagePerHour!$B63,Sales!$C$5:$C$18,0),MATCH(UsagePerHour!TO$4,Sales!$D$3:$ABF$3,0))/TO$2*INDEX(Usage!$D$5:$ABF$11,MATCH(UsagePerHour!$B$52,Usage!$C$5:$C$11,0),MATCH(UsagePerHour!TO$4,Usage!$D$3:$ABF$3,0)),"")</f>
        <v/>
      </c>
      <c r="TP63" s="6" t="str">
        <f>IFERROR(INDEX(Sales!$D$5:$ABF$18,MATCH(UsagePerHour!$B63,Sales!$C$5:$C$18,0),MATCH(UsagePerHour!TP$4,Sales!$D$3:$ABF$3,0))/TP$2*INDEX(Usage!$D$5:$ABF$11,MATCH(UsagePerHour!$B$52,Usage!$C$5:$C$11,0),MATCH(UsagePerHour!TP$4,Usage!$D$3:$ABF$3,0)),"")</f>
        <v/>
      </c>
      <c r="TQ63" s="6" t="str">
        <f>IFERROR(INDEX(Sales!$D$5:$ABF$18,MATCH(UsagePerHour!$B63,Sales!$C$5:$C$18,0),MATCH(UsagePerHour!TQ$4,Sales!$D$3:$ABF$3,0))/TQ$2*INDEX(Usage!$D$5:$ABF$11,MATCH(UsagePerHour!$B$52,Usage!$C$5:$C$11,0),MATCH(UsagePerHour!TQ$4,Usage!$D$3:$ABF$3,0)),"")</f>
        <v/>
      </c>
      <c r="TR63" s="6" t="str">
        <f>IFERROR(INDEX(Sales!$D$5:$ABF$18,MATCH(UsagePerHour!$B63,Sales!$C$5:$C$18,0),MATCH(UsagePerHour!TR$4,Sales!$D$3:$ABF$3,0))/TR$2*INDEX(Usage!$D$5:$ABF$11,MATCH(UsagePerHour!$B$52,Usage!$C$5:$C$11,0),MATCH(UsagePerHour!TR$4,Usage!$D$3:$ABF$3,0)),"")</f>
        <v/>
      </c>
      <c r="TS63" s="6" t="str">
        <f>IFERROR(INDEX(Sales!$D$5:$ABF$18,MATCH(UsagePerHour!$B63,Sales!$C$5:$C$18,0),MATCH(UsagePerHour!TS$4,Sales!$D$3:$ABF$3,0))/TS$2*INDEX(Usage!$D$5:$ABF$11,MATCH(UsagePerHour!$B$52,Usage!$C$5:$C$11,0),MATCH(UsagePerHour!TS$4,Usage!$D$3:$ABF$3,0)),"")</f>
        <v/>
      </c>
      <c r="TT63" s="6" t="str">
        <f>IFERROR(INDEX(Sales!$D$5:$ABF$18,MATCH(UsagePerHour!$B63,Sales!$C$5:$C$18,0),MATCH(UsagePerHour!TT$4,Sales!$D$3:$ABF$3,0))/TT$2*INDEX(Usage!$D$5:$ABF$11,MATCH(UsagePerHour!$B$52,Usage!$C$5:$C$11,0),MATCH(UsagePerHour!TT$4,Usage!$D$3:$ABF$3,0)),"")</f>
        <v/>
      </c>
      <c r="TU63" s="6" t="str">
        <f>IFERROR(INDEX(Sales!$D$5:$ABF$18,MATCH(UsagePerHour!$B63,Sales!$C$5:$C$18,0),MATCH(UsagePerHour!TU$4,Sales!$D$3:$ABF$3,0))/TU$2*INDEX(Usage!$D$5:$ABF$11,MATCH(UsagePerHour!$B$52,Usage!$C$5:$C$11,0),MATCH(UsagePerHour!TU$4,Usage!$D$3:$ABF$3,0)),"")</f>
        <v/>
      </c>
      <c r="TV63" s="6" t="str">
        <f>IFERROR(INDEX(Sales!$D$5:$ABF$18,MATCH(UsagePerHour!$B63,Sales!$C$5:$C$18,0),MATCH(UsagePerHour!TV$4,Sales!$D$3:$ABF$3,0))/TV$2*INDEX(Usage!$D$5:$ABF$11,MATCH(UsagePerHour!$B$52,Usage!$C$5:$C$11,0),MATCH(UsagePerHour!TV$4,Usage!$D$3:$ABF$3,0)),"")</f>
        <v/>
      </c>
      <c r="TW63" s="6" t="str">
        <f>IFERROR(INDEX(Sales!$D$5:$ABF$18,MATCH(UsagePerHour!$B63,Sales!$C$5:$C$18,0),MATCH(UsagePerHour!TW$4,Sales!$D$3:$ABF$3,0))/TW$2*INDEX(Usage!$D$5:$ABF$11,MATCH(UsagePerHour!$B$52,Usage!$C$5:$C$11,0),MATCH(UsagePerHour!TW$4,Usage!$D$3:$ABF$3,0)),"")</f>
        <v/>
      </c>
      <c r="TX63" s="6" t="str">
        <f>IFERROR(INDEX(Sales!$D$5:$ABF$18,MATCH(UsagePerHour!$B63,Sales!$C$5:$C$18,0),MATCH(UsagePerHour!TX$4,Sales!$D$3:$ABF$3,0))/TX$2*INDEX(Usage!$D$5:$ABF$11,MATCH(UsagePerHour!$B$52,Usage!$C$5:$C$11,0),MATCH(UsagePerHour!TX$4,Usage!$D$3:$ABF$3,0)),"")</f>
        <v/>
      </c>
      <c r="TY63" s="6" t="str">
        <f>IFERROR(INDEX(Sales!$D$5:$ABF$18,MATCH(UsagePerHour!$B63,Sales!$C$5:$C$18,0),MATCH(UsagePerHour!TY$4,Sales!$D$3:$ABF$3,0))/TY$2*INDEX(Usage!$D$5:$ABF$11,MATCH(UsagePerHour!$B$52,Usage!$C$5:$C$11,0),MATCH(UsagePerHour!TY$4,Usage!$D$3:$ABF$3,0)),"")</f>
        <v/>
      </c>
      <c r="TZ63" s="6" t="str">
        <f>IFERROR(INDEX(Sales!$D$5:$ABF$18,MATCH(UsagePerHour!$B63,Sales!$C$5:$C$18,0),MATCH(UsagePerHour!TZ$4,Sales!$D$3:$ABF$3,0))/TZ$2*INDEX(Usage!$D$5:$ABF$11,MATCH(UsagePerHour!$B$52,Usage!$C$5:$C$11,0),MATCH(UsagePerHour!TZ$4,Usage!$D$3:$ABF$3,0)),"")</f>
        <v/>
      </c>
      <c r="UA63" s="6" t="str">
        <f>IFERROR(INDEX(Sales!$D$5:$ABF$18,MATCH(UsagePerHour!$B63,Sales!$C$5:$C$18,0),MATCH(UsagePerHour!UA$4,Sales!$D$3:$ABF$3,0))/UA$2*INDEX(Usage!$D$5:$ABF$11,MATCH(UsagePerHour!$B$52,Usage!$C$5:$C$11,0),MATCH(UsagePerHour!UA$4,Usage!$D$3:$ABF$3,0)),"")</f>
        <v/>
      </c>
      <c r="UB63" s="6" t="str">
        <f>IFERROR(INDEX(Sales!$D$5:$ABF$18,MATCH(UsagePerHour!$B63,Sales!$C$5:$C$18,0),MATCH(UsagePerHour!UB$4,Sales!$D$3:$ABF$3,0))/UB$2*INDEX(Usage!$D$5:$ABF$11,MATCH(UsagePerHour!$B$52,Usage!$C$5:$C$11,0),MATCH(UsagePerHour!UB$4,Usage!$D$3:$ABF$3,0)),"")</f>
        <v/>
      </c>
      <c r="UC63" s="6" t="str">
        <f>IFERROR(INDEX(Sales!$D$5:$ABF$18,MATCH(UsagePerHour!$B63,Sales!$C$5:$C$18,0),MATCH(UsagePerHour!UC$4,Sales!$D$3:$ABF$3,0))/UC$2*INDEX(Usage!$D$5:$ABF$11,MATCH(UsagePerHour!$B$52,Usage!$C$5:$C$11,0),MATCH(UsagePerHour!UC$4,Usage!$D$3:$ABF$3,0)),"")</f>
        <v/>
      </c>
      <c r="UD63" s="6" t="str">
        <f>IFERROR(INDEX(Sales!$D$5:$ABF$18,MATCH(UsagePerHour!$B63,Sales!$C$5:$C$18,0),MATCH(UsagePerHour!UD$4,Sales!$D$3:$ABF$3,0))/UD$2*INDEX(Usage!$D$5:$ABF$11,MATCH(UsagePerHour!$B$52,Usage!$C$5:$C$11,0),MATCH(UsagePerHour!UD$4,Usage!$D$3:$ABF$3,0)),"")</f>
        <v/>
      </c>
      <c r="UE63" s="6" t="str">
        <f>IFERROR(INDEX(Sales!$D$5:$ABF$18,MATCH(UsagePerHour!$B63,Sales!$C$5:$C$18,0),MATCH(UsagePerHour!UE$4,Sales!$D$3:$ABF$3,0))/UE$2*INDEX(Usage!$D$5:$ABF$11,MATCH(UsagePerHour!$B$52,Usage!$C$5:$C$11,0),MATCH(UsagePerHour!UE$4,Usage!$D$3:$ABF$3,0)),"")</f>
        <v/>
      </c>
      <c r="UF63" s="6" t="str">
        <f>IFERROR(INDEX(Sales!$D$5:$ABF$18,MATCH(UsagePerHour!$B63,Sales!$C$5:$C$18,0),MATCH(UsagePerHour!UF$4,Sales!$D$3:$ABF$3,0))/UF$2*INDEX(Usage!$D$5:$ABF$11,MATCH(UsagePerHour!$B$52,Usage!$C$5:$C$11,0),MATCH(UsagePerHour!UF$4,Usage!$D$3:$ABF$3,0)),"")</f>
        <v/>
      </c>
      <c r="UG63" s="6" t="str">
        <f>IFERROR(INDEX(Sales!$D$5:$ABF$18,MATCH(UsagePerHour!$B63,Sales!$C$5:$C$18,0),MATCH(UsagePerHour!UG$4,Sales!$D$3:$ABF$3,0))/UG$2*INDEX(Usage!$D$5:$ABF$11,MATCH(UsagePerHour!$B$52,Usage!$C$5:$C$11,0),MATCH(UsagePerHour!UG$4,Usage!$D$3:$ABF$3,0)),"")</f>
        <v/>
      </c>
      <c r="UH63" s="6" t="str">
        <f>IFERROR(INDEX(Sales!$D$5:$ABF$18,MATCH(UsagePerHour!$B63,Sales!$C$5:$C$18,0),MATCH(UsagePerHour!UH$4,Sales!$D$3:$ABF$3,0))/UH$2*INDEX(Usage!$D$5:$ABF$11,MATCH(UsagePerHour!$B$52,Usage!$C$5:$C$11,0),MATCH(UsagePerHour!UH$4,Usage!$D$3:$ABF$3,0)),"")</f>
        <v/>
      </c>
      <c r="UI63" s="6" t="str">
        <f>IFERROR(INDEX(Sales!$D$5:$ABF$18,MATCH(UsagePerHour!$B63,Sales!$C$5:$C$18,0),MATCH(UsagePerHour!UI$4,Sales!$D$3:$ABF$3,0))/UI$2*INDEX(Usage!$D$5:$ABF$11,MATCH(UsagePerHour!$B$52,Usage!$C$5:$C$11,0),MATCH(UsagePerHour!UI$4,Usage!$D$3:$ABF$3,0)),"")</f>
        <v/>
      </c>
      <c r="UJ63" s="6" t="str">
        <f>IFERROR(INDEX(Sales!$D$5:$ABF$18,MATCH(UsagePerHour!$B63,Sales!$C$5:$C$18,0),MATCH(UsagePerHour!UJ$4,Sales!$D$3:$ABF$3,0))/UJ$2*INDEX(Usage!$D$5:$ABF$11,MATCH(UsagePerHour!$B$52,Usage!$C$5:$C$11,0),MATCH(UsagePerHour!UJ$4,Usage!$D$3:$ABF$3,0)),"")</f>
        <v/>
      </c>
      <c r="UK63" s="6" t="str">
        <f>IFERROR(INDEX(Sales!$D$5:$ABF$18,MATCH(UsagePerHour!$B63,Sales!$C$5:$C$18,0),MATCH(UsagePerHour!UK$4,Sales!$D$3:$ABF$3,0))/UK$2*INDEX(Usage!$D$5:$ABF$11,MATCH(UsagePerHour!$B$52,Usage!$C$5:$C$11,0),MATCH(UsagePerHour!UK$4,Usage!$D$3:$ABF$3,0)),"")</f>
        <v/>
      </c>
      <c r="UL63" s="6" t="str">
        <f>IFERROR(INDEX(Sales!$D$5:$ABF$18,MATCH(UsagePerHour!$B63,Sales!$C$5:$C$18,0),MATCH(UsagePerHour!UL$4,Sales!$D$3:$ABF$3,0))/UL$2*INDEX(Usage!$D$5:$ABF$11,MATCH(UsagePerHour!$B$52,Usage!$C$5:$C$11,0),MATCH(UsagePerHour!UL$4,Usage!$D$3:$ABF$3,0)),"")</f>
        <v/>
      </c>
      <c r="UM63" s="6" t="str">
        <f>IFERROR(INDEX(Sales!$D$5:$ABF$18,MATCH(UsagePerHour!$B63,Sales!$C$5:$C$18,0),MATCH(UsagePerHour!UM$4,Sales!$D$3:$ABF$3,0))/UM$2*INDEX(Usage!$D$5:$ABF$11,MATCH(UsagePerHour!$B$52,Usage!$C$5:$C$11,0),MATCH(UsagePerHour!UM$4,Usage!$D$3:$ABF$3,0)),"")</f>
        <v/>
      </c>
      <c r="UN63" s="6" t="str">
        <f>IFERROR(INDEX(Sales!$D$5:$ABF$18,MATCH(UsagePerHour!$B63,Sales!$C$5:$C$18,0),MATCH(UsagePerHour!UN$4,Sales!$D$3:$ABF$3,0))/UN$2*INDEX(Usage!$D$5:$ABF$11,MATCH(UsagePerHour!$B$52,Usage!$C$5:$C$11,0),MATCH(UsagePerHour!UN$4,Usage!$D$3:$ABF$3,0)),"")</f>
        <v/>
      </c>
      <c r="UO63" s="6" t="str">
        <f>IFERROR(INDEX(Sales!$D$5:$ABF$18,MATCH(UsagePerHour!$B63,Sales!$C$5:$C$18,0),MATCH(UsagePerHour!UO$4,Sales!$D$3:$ABF$3,0))/UO$2*INDEX(Usage!$D$5:$ABF$11,MATCH(UsagePerHour!$B$52,Usage!$C$5:$C$11,0),MATCH(UsagePerHour!UO$4,Usage!$D$3:$ABF$3,0)),"")</f>
        <v/>
      </c>
      <c r="UP63" s="6" t="str">
        <f>IFERROR(INDEX(Sales!$D$5:$ABF$18,MATCH(UsagePerHour!$B63,Sales!$C$5:$C$18,0),MATCH(UsagePerHour!UP$4,Sales!$D$3:$ABF$3,0))/UP$2*INDEX(Usage!$D$5:$ABF$11,MATCH(UsagePerHour!$B$52,Usage!$C$5:$C$11,0),MATCH(UsagePerHour!UP$4,Usage!$D$3:$ABF$3,0)),"")</f>
        <v/>
      </c>
      <c r="UQ63" s="6" t="str">
        <f>IFERROR(INDEX(Sales!$D$5:$ABF$18,MATCH(UsagePerHour!$B63,Sales!$C$5:$C$18,0),MATCH(UsagePerHour!UQ$4,Sales!$D$3:$ABF$3,0))/UQ$2*INDEX(Usage!$D$5:$ABF$11,MATCH(UsagePerHour!$B$52,Usage!$C$5:$C$11,0),MATCH(UsagePerHour!UQ$4,Usage!$D$3:$ABF$3,0)),"")</f>
        <v/>
      </c>
      <c r="UR63" s="6" t="str">
        <f>IFERROR(INDEX(Sales!$D$5:$ABF$18,MATCH(UsagePerHour!$B63,Sales!$C$5:$C$18,0),MATCH(UsagePerHour!UR$4,Sales!$D$3:$ABF$3,0))/UR$2*INDEX(Usage!$D$5:$ABF$11,MATCH(UsagePerHour!$B$52,Usage!$C$5:$C$11,0),MATCH(UsagePerHour!UR$4,Usage!$D$3:$ABF$3,0)),"")</f>
        <v/>
      </c>
      <c r="US63" s="6" t="str">
        <f>IFERROR(INDEX(Sales!$D$5:$ABF$18,MATCH(UsagePerHour!$B63,Sales!$C$5:$C$18,0),MATCH(UsagePerHour!US$4,Sales!$D$3:$ABF$3,0))/US$2*INDEX(Usage!$D$5:$ABF$11,MATCH(UsagePerHour!$B$52,Usage!$C$5:$C$11,0),MATCH(UsagePerHour!US$4,Usage!$D$3:$ABF$3,0)),"")</f>
        <v/>
      </c>
      <c r="UT63" s="6" t="str">
        <f>IFERROR(INDEX(Sales!$D$5:$ABF$18,MATCH(UsagePerHour!$B63,Sales!$C$5:$C$18,0),MATCH(UsagePerHour!UT$4,Sales!$D$3:$ABF$3,0))/UT$2*INDEX(Usage!$D$5:$ABF$11,MATCH(UsagePerHour!$B$52,Usage!$C$5:$C$11,0),MATCH(UsagePerHour!UT$4,Usage!$D$3:$ABF$3,0)),"")</f>
        <v/>
      </c>
      <c r="UU63" s="6" t="str">
        <f>IFERROR(INDEX(Sales!$D$5:$ABF$18,MATCH(UsagePerHour!$B63,Sales!$C$5:$C$18,0),MATCH(UsagePerHour!UU$4,Sales!$D$3:$ABF$3,0))/UU$2*INDEX(Usage!$D$5:$ABF$11,MATCH(UsagePerHour!$B$52,Usage!$C$5:$C$11,0),MATCH(UsagePerHour!UU$4,Usage!$D$3:$ABF$3,0)),"")</f>
        <v/>
      </c>
      <c r="UV63" s="6" t="str">
        <f>IFERROR(INDEX(Sales!$D$5:$ABF$18,MATCH(UsagePerHour!$B63,Sales!$C$5:$C$18,0),MATCH(UsagePerHour!UV$4,Sales!$D$3:$ABF$3,0))/UV$2*INDEX(Usage!$D$5:$ABF$11,MATCH(UsagePerHour!$B$52,Usage!$C$5:$C$11,0),MATCH(UsagePerHour!UV$4,Usage!$D$3:$ABF$3,0)),"")</f>
        <v/>
      </c>
      <c r="UW63" s="6" t="str">
        <f>IFERROR(INDEX(Sales!$D$5:$ABF$18,MATCH(UsagePerHour!$B63,Sales!$C$5:$C$18,0),MATCH(UsagePerHour!UW$4,Sales!$D$3:$ABF$3,0))/UW$2*INDEX(Usage!$D$5:$ABF$11,MATCH(UsagePerHour!$B$52,Usage!$C$5:$C$11,0),MATCH(UsagePerHour!UW$4,Usage!$D$3:$ABF$3,0)),"")</f>
        <v/>
      </c>
      <c r="UX63" s="6" t="str">
        <f>IFERROR(INDEX(Sales!$D$5:$ABF$18,MATCH(UsagePerHour!$B63,Sales!$C$5:$C$18,0),MATCH(UsagePerHour!UX$4,Sales!$D$3:$ABF$3,0))/UX$2*INDEX(Usage!$D$5:$ABF$11,MATCH(UsagePerHour!$B$52,Usage!$C$5:$C$11,0),MATCH(UsagePerHour!UX$4,Usage!$D$3:$ABF$3,0)),"")</f>
        <v/>
      </c>
      <c r="UY63" s="6" t="str">
        <f>IFERROR(INDEX(Sales!$D$5:$ABF$18,MATCH(UsagePerHour!$B63,Sales!$C$5:$C$18,0),MATCH(UsagePerHour!UY$4,Sales!$D$3:$ABF$3,0))/UY$2*INDEX(Usage!$D$5:$ABF$11,MATCH(UsagePerHour!$B$52,Usage!$C$5:$C$11,0),MATCH(UsagePerHour!UY$4,Usage!$D$3:$ABF$3,0)),"")</f>
        <v/>
      </c>
      <c r="UZ63" s="6" t="str">
        <f>IFERROR(INDEX(Sales!$D$5:$ABF$18,MATCH(UsagePerHour!$B63,Sales!$C$5:$C$18,0),MATCH(UsagePerHour!UZ$4,Sales!$D$3:$ABF$3,0))/UZ$2*INDEX(Usage!$D$5:$ABF$11,MATCH(UsagePerHour!$B$52,Usage!$C$5:$C$11,0),MATCH(UsagePerHour!UZ$4,Usage!$D$3:$ABF$3,0)),"")</f>
        <v/>
      </c>
      <c r="VA63" s="6" t="str">
        <f>IFERROR(INDEX(Sales!$D$5:$ABF$18,MATCH(UsagePerHour!$B63,Sales!$C$5:$C$18,0),MATCH(UsagePerHour!VA$4,Sales!$D$3:$ABF$3,0))/VA$2*INDEX(Usage!$D$5:$ABF$11,MATCH(UsagePerHour!$B$52,Usage!$C$5:$C$11,0),MATCH(UsagePerHour!VA$4,Usage!$D$3:$ABF$3,0)),"")</f>
        <v/>
      </c>
      <c r="VB63" s="6" t="str">
        <f>IFERROR(INDEX(Sales!$D$5:$ABF$18,MATCH(UsagePerHour!$B63,Sales!$C$5:$C$18,0),MATCH(UsagePerHour!VB$4,Sales!$D$3:$ABF$3,0))/VB$2*INDEX(Usage!$D$5:$ABF$11,MATCH(UsagePerHour!$B$52,Usage!$C$5:$C$11,0),MATCH(UsagePerHour!VB$4,Usage!$D$3:$ABF$3,0)),"")</f>
        <v/>
      </c>
      <c r="VC63" s="6" t="str">
        <f>IFERROR(INDEX(Sales!$D$5:$ABF$18,MATCH(UsagePerHour!$B63,Sales!$C$5:$C$18,0),MATCH(UsagePerHour!VC$4,Sales!$D$3:$ABF$3,0))/VC$2*INDEX(Usage!$D$5:$ABF$11,MATCH(UsagePerHour!$B$52,Usage!$C$5:$C$11,0),MATCH(UsagePerHour!VC$4,Usage!$D$3:$ABF$3,0)),"")</f>
        <v/>
      </c>
      <c r="VD63" s="6" t="str">
        <f>IFERROR(INDEX(Sales!$D$5:$ABF$18,MATCH(UsagePerHour!$B63,Sales!$C$5:$C$18,0),MATCH(UsagePerHour!VD$4,Sales!$D$3:$ABF$3,0))/VD$2*INDEX(Usage!$D$5:$ABF$11,MATCH(UsagePerHour!$B$52,Usage!$C$5:$C$11,0),MATCH(UsagePerHour!VD$4,Usage!$D$3:$ABF$3,0)),"")</f>
        <v/>
      </c>
      <c r="VE63" s="6" t="str">
        <f>IFERROR(INDEX(Sales!$D$5:$ABF$18,MATCH(UsagePerHour!$B63,Sales!$C$5:$C$18,0),MATCH(UsagePerHour!VE$4,Sales!$D$3:$ABF$3,0))/VE$2*INDEX(Usage!$D$5:$ABF$11,MATCH(UsagePerHour!$B$52,Usage!$C$5:$C$11,0),MATCH(UsagePerHour!VE$4,Usage!$D$3:$ABF$3,0)),"")</f>
        <v/>
      </c>
      <c r="VF63" s="6" t="str">
        <f>IFERROR(INDEX(Sales!$D$5:$ABF$18,MATCH(UsagePerHour!$B63,Sales!$C$5:$C$18,0),MATCH(UsagePerHour!VF$4,Sales!$D$3:$ABF$3,0))/VF$2*INDEX(Usage!$D$5:$ABF$11,MATCH(UsagePerHour!$B$52,Usage!$C$5:$C$11,0),MATCH(UsagePerHour!VF$4,Usage!$D$3:$ABF$3,0)),"")</f>
        <v/>
      </c>
      <c r="VG63" s="6" t="str">
        <f>IFERROR(INDEX(Sales!$D$5:$ABF$18,MATCH(UsagePerHour!$B63,Sales!$C$5:$C$18,0),MATCH(UsagePerHour!VG$4,Sales!$D$3:$ABF$3,0))/VG$2*INDEX(Usage!$D$5:$ABF$11,MATCH(UsagePerHour!$B$52,Usage!$C$5:$C$11,0),MATCH(UsagePerHour!VG$4,Usage!$D$3:$ABF$3,0)),"")</f>
        <v/>
      </c>
      <c r="VH63" s="6" t="str">
        <f>IFERROR(INDEX(Sales!$D$5:$ABF$18,MATCH(UsagePerHour!$B63,Sales!$C$5:$C$18,0),MATCH(UsagePerHour!VH$4,Sales!$D$3:$ABF$3,0))/VH$2*INDEX(Usage!$D$5:$ABF$11,MATCH(UsagePerHour!$B$52,Usage!$C$5:$C$11,0),MATCH(UsagePerHour!VH$4,Usage!$D$3:$ABF$3,0)),"")</f>
        <v/>
      </c>
      <c r="VI63" s="6" t="str">
        <f>IFERROR(INDEX(Sales!$D$5:$ABF$18,MATCH(UsagePerHour!$B63,Sales!$C$5:$C$18,0),MATCH(UsagePerHour!VI$4,Sales!$D$3:$ABF$3,0))/VI$2*INDEX(Usage!$D$5:$ABF$11,MATCH(UsagePerHour!$B$52,Usage!$C$5:$C$11,0),MATCH(UsagePerHour!VI$4,Usage!$D$3:$ABF$3,0)),"")</f>
        <v/>
      </c>
      <c r="VJ63" s="6" t="str">
        <f>IFERROR(INDEX(Sales!$D$5:$ABF$18,MATCH(UsagePerHour!$B63,Sales!$C$5:$C$18,0),MATCH(UsagePerHour!VJ$4,Sales!$D$3:$ABF$3,0))/VJ$2*INDEX(Usage!$D$5:$ABF$11,MATCH(UsagePerHour!$B$52,Usage!$C$5:$C$11,0),MATCH(UsagePerHour!VJ$4,Usage!$D$3:$ABF$3,0)),"")</f>
        <v/>
      </c>
      <c r="VK63" s="6" t="str">
        <f>IFERROR(INDEX(Sales!$D$5:$ABF$18,MATCH(UsagePerHour!$B63,Sales!$C$5:$C$18,0),MATCH(UsagePerHour!VK$4,Sales!$D$3:$ABF$3,0))/VK$2*INDEX(Usage!$D$5:$ABF$11,MATCH(UsagePerHour!$B$52,Usage!$C$5:$C$11,0),MATCH(UsagePerHour!VK$4,Usage!$D$3:$ABF$3,0)),"")</f>
        <v/>
      </c>
      <c r="VL63" s="6" t="str">
        <f>IFERROR(INDEX(Sales!$D$5:$ABF$18,MATCH(UsagePerHour!$B63,Sales!$C$5:$C$18,0),MATCH(UsagePerHour!VL$4,Sales!$D$3:$ABF$3,0))/VL$2*INDEX(Usage!$D$5:$ABF$11,MATCH(UsagePerHour!$B$52,Usage!$C$5:$C$11,0),MATCH(UsagePerHour!VL$4,Usage!$D$3:$ABF$3,0)),"")</f>
        <v/>
      </c>
      <c r="VM63" s="6" t="str">
        <f>IFERROR(INDEX(Sales!$D$5:$ABF$18,MATCH(UsagePerHour!$B63,Sales!$C$5:$C$18,0),MATCH(UsagePerHour!VM$4,Sales!$D$3:$ABF$3,0))/VM$2*INDEX(Usage!$D$5:$ABF$11,MATCH(UsagePerHour!$B$52,Usage!$C$5:$C$11,0),MATCH(UsagePerHour!VM$4,Usage!$D$3:$ABF$3,0)),"")</f>
        <v/>
      </c>
      <c r="VN63" s="6" t="str">
        <f>IFERROR(INDEX(Sales!$D$5:$ABF$18,MATCH(UsagePerHour!$B63,Sales!$C$5:$C$18,0),MATCH(UsagePerHour!VN$4,Sales!$D$3:$ABF$3,0))/VN$2*INDEX(Usage!$D$5:$ABF$11,MATCH(UsagePerHour!$B$52,Usage!$C$5:$C$11,0),MATCH(UsagePerHour!VN$4,Usage!$D$3:$ABF$3,0)),"")</f>
        <v/>
      </c>
      <c r="VO63" s="6" t="str">
        <f>IFERROR(INDEX(Sales!$D$5:$ABF$18,MATCH(UsagePerHour!$B63,Sales!$C$5:$C$18,0),MATCH(UsagePerHour!VO$4,Sales!$D$3:$ABF$3,0))/VO$2*INDEX(Usage!$D$5:$ABF$11,MATCH(UsagePerHour!$B$52,Usage!$C$5:$C$11,0),MATCH(UsagePerHour!VO$4,Usage!$D$3:$ABF$3,0)),"")</f>
        <v/>
      </c>
      <c r="VP63" s="6" t="str">
        <f>IFERROR(INDEX(Sales!$D$5:$ABF$18,MATCH(UsagePerHour!$B63,Sales!$C$5:$C$18,0),MATCH(UsagePerHour!VP$4,Sales!$D$3:$ABF$3,0))/VP$2*INDEX(Usage!$D$5:$ABF$11,MATCH(UsagePerHour!$B$52,Usage!$C$5:$C$11,0),MATCH(UsagePerHour!VP$4,Usage!$D$3:$ABF$3,0)),"")</f>
        <v/>
      </c>
      <c r="VQ63" s="6" t="str">
        <f>IFERROR(INDEX(Sales!$D$5:$ABF$18,MATCH(UsagePerHour!$B63,Sales!$C$5:$C$18,0),MATCH(UsagePerHour!VQ$4,Sales!$D$3:$ABF$3,0))/VQ$2*INDEX(Usage!$D$5:$ABF$11,MATCH(UsagePerHour!$B$52,Usage!$C$5:$C$11,0),MATCH(UsagePerHour!VQ$4,Usage!$D$3:$ABF$3,0)),"")</f>
        <v/>
      </c>
      <c r="VR63" s="6" t="str">
        <f>IFERROR(INDEX(Sales!$D$5:$ABF$18,MATCH(UsagePerHour!$B63,Sales!$C$5:$C$18,0),MATCH(UsagePerHour!VR$4,Sales!$D$3:$ABF$3,0))/VR$2*INDEX(Usage!$D$5:$ABF$11,MATCH(UsagePerHour!$B$52,Usage!$C$5:$C$11,0),MATCH(UsagePerHour!VR$4,Usage!$D$3:$ABF$3,0)),"")</f>
        <v/>
      </c>
      <c r="VS63" s="6" t="str">
        <f>IFERROR(INDEX(Sales!$D$5:$ABF$18,MATCH(UsagePerHour!$B63,Sales!$C$5:$C$18,0),MATCH(UsagePerHour!VS$4,Sales!$D$3:$ABF$3,0))/VS$2*INDEX(Usage!$D$5:$ABF$11,MATCH(UsagePerHour!$B$52,Usage!$C$5:$C$11,0),MATCH(UsagePerHour!VS$4,Usage!$D$3:$ABF$3,0)),"")</f>
        <v/>
      </c>
      <c r="VT63" s="6" t="str">
        <f>IFERROR(INDEX(Sales!$D$5:$ABF$18,MATCH(UsagePerHour!$B63,Sales!$C$5:$C$18,0),MATCH(UsagePerHour!VT$4,Sales!$D$3:$ABF$3,0))/VT$2*INDEX(Usage!$D$5:$ABF$11,MATCH(UsagePerHour!$B$52,Usage!$C$5:$C$11,0),MATCH(UsagePerHour!VT$4,Usage!$D$3:$ABF$3,0)),"")</f>
        <v/>
      </c>
      <c r="VU63" s="6" t="str">
        <f>IFERROR(INDEX(Sales!$D$5:$ABF$18,MATCH(UsagePerHour!$B63,Sales!$C$5:$C$18,0),MATCH(UsagePerHour!VU$4,Sales!$D$3:$ABF$3,0))/VU$2*INDEX(Usage!$D$5:$ABF$11,MATCH(UsagePerHour!$B$52,Usage!$C$5:$C$11,0),MATCH(UsagePerHour!VU$4,Usage!$D$3:$ABF$3,0)),"")</f>
        <v/>
      </c>
      <c r="VV63" s="6" t="str">
        <f>IFERROR(INDEX(Sales!$D$5:$ABF$18,MATCH(UsagePerHour!$B63,Sales!$C$5:$C$18,0),MATCH(UsagePerHour!VV$4,Sales!$D$3:$ABF$3,0))/VV$2*INDEX(Usage!$D$5:$ABF$11,MATCH(UsagePerHour!$B$52,Usage!$C$5:$C$11,0),MATCH(UsagePerHour!VV$4,Usage!$D$3:$ABF$3,0)),"")</f>
        <v/>
      </c>
      <c r="VW63" s="6" t="str">
        <f>IFERROR(INDEX(Sales!$D$5:$ABF$18,MATCH(UsagePerHour!$B63,Sales!$C$5:$C$18,0),MATCH(UsagePerHour!VW$4,Sales!$D$3:$ABF$3,0))/VW$2*INDEX(Usage!$D$5:$ABF$11,MATCH(UsagePerHour!$B$52,Usage!$C$5:$C$11,0),MATCH(UsagePerHour!VW$4,Usage!$D$3:$ABF$3,0)),"")</f>
        <v/>
      </c>
      <c r="VX63" s="6" t="str">
        <f>IFERROR(INDEX(Sales!$D$5:$ABF$18,MATCH(UsagePerHour!$B63,Sales!$C$5:$C$18,0),MATCH(UsagePerHour!VX$4,Sales!$D$3:$ABF$3,0))/VX$2*INDEX(Usage!$D$5:$ABF$11,MATCH(UsagePerHour!$B$52,Usage!$C$5:$C$11,0),MATCH(UsagePerHour!VX$4,Usage!$D$3:$ABF$3,0)),"")</f>
        <v/>
      </c>
      <c r="VY63" s="6" t="str">
        <f>IFERROR(INDEX(Sales!$D$5:$ABF$18,MATCH(UsagePerHour!$B63,Sales!$C$5:$C$18,0),MATCH(UsagePerHour!VY$4,Sales!$D$3:$ABF$3,0))/VY$2*INDEX(Usage!$D$5:$ABF$11,MATCH(UsagePerHour!$B$52,Usage!$C$5:$C$11,0),MATCH(UsagePerHour!VY$4,Usage!$D$3:$ABF$3,0)),"")</f>
        <v/>
      </c>
      <c r="VZ63" s="6" t="str">
        <f>IFERROR(INDEX(Sales!$D$5:$ABF$18,MATCH(UsagePerHour!$B63,Sales!$C$5:$C$18,0),MATCH(UsagePerHour!VZ$4,Sales!$D$3:$ABF$3,0))/VZ$2*INDEX(Usage!$D$5:$ABF$11,MATCH(UsagePerHour!$B$52,Usage!$C$5:$C$11,0),MATCH(UsagePerHour!VZ$4,Usage!$D$3:$ABF$3,0)),"")</f>
        <v/>
      </c>
      <c r="WA63" s="6" t="str">
        <f>IFERROR(INDEX(Sales!$D$5:$ABF$18,MATCH(UsagePerHour!$B63,Sales!$C$5:$C$18,0),MATCH(UsagePerHour!WA$4,Sales!$D$3:$ABF$3,0))/WA$2*INDEX(Usage!$D$5:$ABF$11,MATCH(UsagePerHour!$B$52,Usage!$C$5:$C$11,0),MATCH(UsagePerHour!WA$4,Usage!$D$3:$ABF$3,0)),"")</f>
        <v/>
      </c>
      <c r="WB63" s="6" t="str">
        <f>IFERROR(INDEX(Sales!$D$5:$ABF$18,MATCH(UsagePerHour!$B63,Sales!$C$5:$C$18,0),MATCH(UsagePerHour!WB$4,Sales!$D$3:$ABF$3,0))/WB$2*INDEX(Usage!$D$5:$ABF$11,MATCH(UsagePerHour!$B$52,Usage!$C$5:$C$11,0),MATCH(UsagePerHour!WB$4,Usage!$D$3:$ABF$3,0)),"")</f>
        <v/>
      </c>
      <c r="WC63" s="6" t="str">
        <f>IFERROR(INDEX(Sales!$D$5:$ABF$18,MATCH(UsagePerHour!$B63,Sales!$C$5:$C$18,0),MATCH(UsagePerHour!WC$4,Sales!$D$3:$ABF$3,0))/WC$2*INDEX(Usage!$D$5:$ABF$11,MATCH(UsagePerHour!$B$52,Usage!$C$5:$C$11,0),MATCH(UsagePerHour!WC$4,Usage!$D$3:$ABF$3,0)),"")</f>
        <v/>
      </c>
      <c r="WD63" s="6" t="str">
        <f>IFERROR(INDEX(Sales!$D$5:$ABF$18,MATCH(UsagePerHour!$B63,Sales!$C$5:$C$18,0),MATCH(UsagePerHour!WD$4,Sales!$D$3:$ABF$3,0))/WD$2*INDEX(Usage!$D$5:$ABF$11,MATCH(UsagePerHour!$B$52,Usage!$C$5:$C$11,0),MATCH(UsagePerHour!WD$4,Usage!$D$3:$ABF$3,0)),"")</f>
        <v/>
      </c>
      <c r="WE63" s="6" t="str">
        <f>IFERROR(INDEX(Sales!$D$5:$ABF$18,MATCH(UsagePerHour!$B63,Sales!$C$5:$C$18,0),MATCH(UsagePerHour!WE$4,Sales!$D$3:$ABF$3,0))/WE$2*INDEX(Usage!$D$5:$ABF$11,MATCH(UsagePerHour!$B$52,Usage!$C$5:$C$11,0),MATCH(UsagePerHour!WE$4,Usage!$D$3:$ABF$3,0)),"")</f>
        <v/>
      </c>
      <c r="WF63" s="6" t="str">
        <f>IFERROR(INDEX(Sales!$D$5:$ABF$18,MATCH(UsagePerHour!$B63,Sales!$C$5:$C$18,0),MATCH(UsagePerHour!WF$4,Sales!$D$3:$ABF$3,0))/WF$2*INDEX(Usage!$D$5:$ABF$11,MATCH(UsagePerHour!$B$52,Usage!$C$5:$C$11,0),MATCH(UsagePerHour!WF$4,Usage!$D$3:$ABF$3,0)),"")</f>
        <v/>
      </c>
      <c r="WG63" s="6" t="str">
        <f>IFERROR(INDEX(Sales!$D$5:$ABF$18,MATCH(UsagePerHour!$B63,Sales!$C$5:$C$18,0),MATCH(UsagePerHour!WG$4,Sales!$D$3:$ABF$3,0))/WG$2*INDEX(Usage!$D$5:$ABF$11,MATCH(UsagePerHour!$B$52,Usage!$C$5:$C$11,0),MATCH(UsagePerHour!WG$4,Usage!$D$3:$ABF$3,0)),"")</f>
        <v/>
      </c>
      <c r="WH63" s="6" t="str">
        <f>IFERROR(INDEX(Sales!$D$5:$ABF$18,MATCH(UsagePerHour!$B63,Sales!$C$5:$C$18,0),MATCH(UsagePerHour!WH$4,Sales!$D$3:$ABF$3,0))/WH$2*INDEX(Usage!$D$5:$ABF$11,MATCH(UsagePerHour!$B$52,Usage!$C$5:$C$11,0),MATCH(UsagePerHour!WH$4,Usage!$D$3:$ABF$3,0)),"")</f>
        <v/>
      </c>
      <c r="WI63" s="6" t="str">
        <f>IFERROR(INDEX(Sales!$D$5:$ABF$18,MATCH(UsagePerHour!$B63,Sales!$C$5:$C$18,0),MATCH(UsagePerHour!WI$4,Sales!$D$3:$ABF$3,0))/WI$2*INDEX(Usage!$D$5:$ABF$11,MATCH(UsagePerHour!$B$52,Usage!$C$5:$C$11,0),MATCH(UsagePerHour!WI$4,Usage!$D$3:$ABF$3,0)),"")</f>
        <v/>
      </c>
      <c r="WJ63" s="6" t="str">
        <f>IFERROR(INDEX(Sales!$D$5:$ABF$18,MATCH(UsagePerHour!$B63,Sales!$C$5:$C$18,0),MATCH(UsagePerHour!WJ$4,Sales!$D$3:$ABF$3,0))/WJ$2*INDEX(Usage!$D$5:$ABF$11,MATCH(UsagePerHour!$B$52,Usage!$C$5:$C$11,0),MATCH(UsagePerHour!WJ$4,Usage!$D$3:$ABF$3,0)),"")</f>
        <v/>
      </c>
      <c r="WK63" s="6" t="str">
        <f>IFERROR(INDEX(Sales!$D$5:$ABF$18,MATCH(UsagePerHour!$B63,Sales!$C$5:$C$18,0),MATCH(UsagePerHour!WK$4,Sales!$D$3:$ABF$3,0))/WK$2*INDEX(Usage!$D$5:$ABF$11,MATCH(UsagePerHour!$B$52,Usage!$C$5:$C$11,0),MATCH(UsagePerHour!WK$4,Usage!$D$3:$ABF$3,0)),"")</f>
        <v/>
      </c>
      <c r="WL63" s="6" t="str">
        <f>IFERROR(INDEX(Sales!$D$5:$ABF$18,MATCH(UsagePerHour!$B63,Sales!$C$5:$C$18,0),MATCH(UsagePerHour!WL$4,Sales!$D$3:$ABF$3,0))/WL$2*INDEX(Usage!$D$5:$ABF$11,MATCH(UsagePerHour!$B$52,Usage!$C$5:$C$11,0),MATCH(UsagePerHour!WL$4,Usage!$D$3:$ABF$3,0)),"")</f>
        <v/>
      </c>
      <c r="WM63" s="6" t="str">
        <f>IFERROR(INDEX(Sales!$D$5:$ABF$18,MATCH(UsagePerHour!$B63,Sales!$C$5:$C$18,0),MATCH(UsagePerHour!WM$4,Sales!$D$3:$ABF$3,0))/WM$2*INDEX(Usage!$D$5:$ABF$11,MATCH(UsagePerHour!$B$52,Usage!$C$5:$C$11,0),MATCH(UsagePerHour!WM$4,Usage!$D$3:$ABF$3,0)),"")</f>
        <v/>
      </c>
      <c r="WN63" s="6" t="str">
        <f>IFERROR(INDEX(Sales!$D$5:$ABF$18,MATCH(UsagePerHour!$B63,Sales!$C$5:$C$18,0),MATCH(UsagePerHour!WN$4,Sales!$D$3:$ABF$3,0))/WN$2*INDEX(Usage!$D$5:$ABF$11,MATCH(UsagePerHour!$B$52,Usage!$C$5:$C$11,0),MATCH(UsagePerHour!WN$4,Usage!$D$3:$ABF$3,0)),"")</f>
        <v/>
      </c>
      <c r="WO63" s="6" t="str">
        <f>IFERROR(INDEX(Sales!$D$5:$ABF$18,MATCH(UsagePerHour!$B63,Sales!$C$5:$C$18,0),MATCH(UsagePerHour!WO$4,Sales!$D$3:$ABF$3,0))/WO$2*INDEX(Usage!$D$5:$ABF$11,MATCH(UsagePerHour!$B$52,Usage!$C$5:$C$11,0),MATCH(UsagePerHour!WO$4,Usage!$D$3:$ABF$3,0)),"")</f>
        <v/>
      </c>
      <c r="WP63" s="6" t="str">
        <f>IFERROR(INDEX(Sales!$D$5:$ABF$18,MATCH(UsagePerHour!$B63,Sales!$C$5:$C$18,0),MATCH(UsagePerHour!WP$4,Sales!$D$3:$ABF$3,0))/WP$2*INDEX(Usage!$D$5:$ABF$11,MATCH(UsagePerHour!$B$52,Usage!$C$5:$C$11,0),MATCH(UsagePerHour!WP$4,Usage!$D$3:$ABF$3,0)),"")</f>
        <v/>
      </c>
      <c r="WQ63" s="6" t="str">
        <f>IFERROR(INDEX(Sales!$D$5:$ABF$18,MATCH(UsagePerHour!$B63,Sales!$C$5:$C$18,0),MATCH(UsagePerHour!WQ$4,Sales!$D$3:$ABF$3,0))/WQ$2*INDEX(Usage!$D$5:$ABF$11,MATCH(UsagePerHour!$B$52,Usage!$C$5:$C$11,0),MATCH(UsagePerHour!WQ$4,Usage!$D$3:$ABF$3,0)),"")</f>
        <v/>
      </c>
      <c r="WR63" s="6" t="str">
        <f>IFERROR(INDEX(Sales!$D$5:$ABF$18,MATCH(UsagePerHour!$B63,Sales!$C$5:$C$18,0),MATCH(UsagePerHour!WR$4,Sales!$D$3:$ABF$3,0))/WR$2*INDEX(Usage!$D$5:$ABF$11,MATCH(UsagePerHour!$B$52,Usage!$C$5:$C$11,0),MATCH(UsagePerHour!WR$4,Usage!$D$3:$ABF$3,0)),"")</f>
        <v/>
      </c>
      <c r="WS63" s="6" t="str">
        <f>IFERROR(INDEX(Sales!$D$5:$ABF$18,MATCH(UsagePerHour!$B63,Sales!$C$5:$C$18,0),MATCH(UsagePerHour!WS$4,Sales!$D$3:$ABF$3,0))/WS$2*INDEX(Usage!$D$5:$ABF$11,MATCH(UsagePerHour!$B$52,Usage!$C$5:$C$11,0),MATCH(UsagePerHour!WS$4,Usage!$D$3:$ABF$3,0)),"")</f>
        <v/>
      </c>
      <c r="WT63" s="6" t="str">
        <f>IFERROR(INDEX(Sales!$D$5:$ABF$18,MATCH(UsagePerHour!$B63,Sales!$C$5:$C$18,0),MATCH(UsagePerHour!WT$4,Sales!$D$3:$ABF$3,0))/WT$2*INDEX(Usage!$D$5:$ABF$11,MATCH(UsagePerHour!$B$52,Usage!$C$5:$C$11,0),MATCH(UsagePerHour!WT$4,Usage!$D$3:$ABF$3,0)),"")</f>
        <v/>
      </c>
      <c r="WU63" s="6" t="str">
        <f>IFERROR(INDEX(Sales!$D$5:$ABF$18,MATCH(UsagePerHour!$B63,Sales!$C$5:$C$18,0),MATCH(UsagePerHour!WU$4,Sales!$D$3:$ABF$3,0))/WU$2*INDEX(Usage!$D$5:$ABF$11,MATCH(UsagePerHour!$B$52,Usage!$C$5:$C$11,0),MATCH(UsagePerHour!WU$4,Usage!$D$3:$ABF$3,0)),"")</f>
        <v/>
      </c>
      <c r="WV63" s="6" t="str">
        <f>IFERROR(INDEX(Sales!$D$5:$ABF$18,MATCH(UsagePerHour!$B63,Sales!$C$5:$C$18,0),MATCH(UsagePerHour!WV$4,Sales!$D$3:$ABF$3,0))/WV$2*INDEX(Usage!$D$5:$ABF$11,MATCH(UsagePerHour!$B$52,Usage!$C$5:$C$11,0),MATCH(UsagePerHour!WV$4,Usage!$D$3:$ABF$3,0)),"")</f>
        <v/>
      </c>
      <c r="WW63" s="6" t="str">
        <f>IFERROR(INDEX(Sales!$D$5:$ABF$18,MATCH(UsagePerHour!$B63,Sales!$C$5:$C$18,0),MATCH(UsagePerHour!WW$4,Sales!$D$3:$ABF$3,0))/WW$2*INDEX(Usage!$D$5:$ABF$11,MATCH(UsagePerHour!$B$52,Usage!$C$5:$C$11,0),MATCH(UsagePerHour!WW$4,Usage!$D$3:$ABF$3,0)),"")</f>
        <v/>
      </c>
      <c r="WX63" s="6" t="str">
        <f>IFERROR(INDEX(Sales!$D$5:$ABF$18,MATCH(UsagePerHour!$B63,Sales!$C$5:$C$18,0),MATCH(UsagePerHour!WX$4,Sales!$D$3:$ABF$3,0))/WX$2*INDEX(Usage!$D$5:$ABF$11,MATCH(UsagePerHour!$B$52,Usage!$C$5:$C$11,0),MATCH(UsagePerHour!WX$4,Usage!$D$3:$ABF$3,0)),"")</f>
        <v/>
      </c>
      <c r="WY63" s="6" t="str">
        <f>IFERROR(INDEX(Sales!$D$5:$ABF$18,MATCH(UsagePerHour!$B63,Sales!$C$5:$C$18,0),MATCH(UsagePerHour!WY$4,Sales!$D$3:$ABF$3,0))/WY$2*INDEX(Usage!$D$5:$ABF$11,MATCH(UsagePerHour!$B$52,Usage!$C$5:$C$11,0),MATCH(UsagePerHour!WY$4,Usage!$D$3:$ABF$3,0)),"")</f>
        <v/>
      </c>
      <c r="WZ63" s="6" t="str">
        <f>IFERROR(INDEX(Sales!$D$5:$ABF$18,MATCH(UsagePerHour!$B63,Sales!$C$5:$C$18,0),MATCH(UsagePerHour!WZ$4,Sales!$D$3:$ABF$3,0))/WZ$2*INDEX(Usage!$D$5:$ABF$11,MATCH(UsagePerHour!$B$52,Usage!$C$5:$C$11,0),MATCH(UsagePerHour!WZ$4,Usage!$D$3:$ABF$3,0)),"")</f>
        <v/>
      </c>
      <c r="XA63" s="6" t="str">
        <f>IFERROR(INDEX(Sales!$D$5:$ABF$18,MATCH(UsagePerHour!$B63,Sales!$C$5:$C$18,0),MATCH(UsagePerHour!XA$4,Sales!$D$3:$ABF$3,0))/XA$2*INDEX(Usage!$D$5:$ABF$11,MATCH(UsagePerHour!$B$52,Usage!$C$5:$C$11,0),MATCH(UsagePerHour!XA$4,Usage!$D$3:$ABF$3,0)),"")</f>
        <v/>
      </c>
      <c r="XB63" s="6" t="str">
        <f>IFERROR(INDEX(Sales!$D$5:$ABF$18,MATCH(UsagePerHour!$B63,Sales!$C$5:$C$18,0),MATCH(UsagePerHour!XB$4,Sales!$D$3:$ABF$3,0))/XB$2*INDEX(Usage!$D$5:$ABF$11,MATCH(UsagePerHour!$B$52,Usage!$C$5:$C$11,0),MATCH(UsagePerHour!XB$4,Usage!$D$3:$ABF$3,0)),"")</f>
        <v/>
      </c>
      <c r="XC63" s="6" t="str">
        <f>IFERROR(INDEX(Sales!$D$5:$ABF$18,MATCH(UsagePerHour!$B63,Sales!$C$5:$C$18,0),MATCH(UsagePerHour!XC$4,Sales!$D$3:$ABF$3,0))/XC$2*INDEX(Usage!$D$5:$ABF$11,MATCH(UsagePerHour!$B$52,Usage!$C$5:$C$11,0),MATCH(UsagePerHour!XC$4,Usage!$D$3:$ABF$3,0)),"")</f>
        <v/>
      </c>
      <c r="XD63" s="6" t="str">
        <f>IFERROR(INDEX(Sales!$D$5:$ABF$18,MATCH(UsagePerHour!$B63,Sales!$C$5:$C$18,0),MATCH(UsagePerHour!XD$4,Sales!$D$3:$ABF$3,0))/XD$2*INDEX(Usage!$D$5:$ABF$11,MATCH(UsagePerHour!$B$52,Usage!$C$5:$C$11,0),MATCH(UsagePerHour!XD$4,Usage!$D$3:$ABF$3,0)),"")</f>
        <v/>
      </c>
      <c r="XE63" s="6" t="str">
        <f>IFERROR(INDEX(Sales!$D$5:$ABF$18,MATCH(UsagePerHour!$B63,Sales!$C$5:$C$18,0),MATCH(UsagePerHour!XE$4,Sales!$D$3:$ABF$3,0))/XE$2*INDEX(Usage!$D$5:$ABF$11,MATCH(UsagePerHour!$B$52,Usage!$C$5:$C$11,0),MATCH(UsagePerHour!XE$4,Usage!$D$3:$ABF$3,0)),"")</f>
        <v/>
      </c>
      <c r="XF63" s="6" t="str">
        <f>IFERROR(INDEX(Sales!$D$5:$ABF$18,MATCH(UsagePerHour!$B63,Sales!$C$5:$C$18,0),MATCH(UsagePerHour!XF$4,Sales!$D$3:$ABF$3,0))/XF$2*INDEX(Usage!$D$5:$ABF$11,MATCH(UsagePerHour!$B$52,Usage!$C$5:$C$11,0),MATCH(UsagePerHour!XF$4,Usage!$D$3:$ABF$3,0)),"")</f>
        <v/>
      </c>
      <c r="XG63" s="6" t="str">
        <f>IFERROR(INDEX(Sales!$D$5:$ABF$18,MATCH(UsagePerHour!$B63,Sales!$C$5:$C$18,0),MATCH(UsagePerHour!XG$4,Sales!$D$3:$ABF$3,0))/XG$2*INDEX(Usage!$D$5:$ABF$11,MATCH(UsagePerHour!$B$52,Usage!$C$5:$C$11,0),MATCH(UsagePerHour!XG$4,Usage!$D$3:$ABF$3,0)),"")</f>
        <v/>
      </c>
      <c r="XH63" s="6" t="str">
        <f>IFERROR(INDEX(Sales!$D$5:$ABF$18,MATCH(UsagePerHour!$B63,Sales!$C$5:$C$18,0),MATCH(UsagePerHour!XH$4,Sales!$D$3:$ABF$3,0))/XH$2*INDEX(Usage!$D$5:$ABF$11,MATCH(UsagePerHour!$B$52,Usage!$C$5:$C$11,0),MATCH(UsagePerHour!XH$4,Usage!$D$3:$ABF$3,0)),"")</f>
        <v/>
      </c>
      <c r="XI63" s="6" t="str">
        <f>IFERROR(INDEX(Sales!$D$5:$ABF$18,MATCH(UsagePerHour!$B63,Sales!$C$5:$C$18,0),MATCH(UsagePerHour!XI$4,Sales!$D$3:$ABF$3,0))/XI$2*INDEX(Usage!$D$5:$ABF$11,MATCH(UsagePerHour!$B$52,Usage!$C$5:$C$11,0),MATCH(UsagePerHour!XI$4,Usage!$D$3:$ABF$3,0)),"")</f>
        <v/>
      </c>
      <c r="XJ63" s="6" t="str">
        <f>IFERROR(INDEX(Sales!$D$5:$ABF$18,MATCH(UsagePerHour!$B63,Sales!$C$5:$C$18,0),MATCH(UsagePerHour!XJ$4,Sales!$D$3:$ABF$3,0))/XJ$2*INDEX(Usage!$D$5:$ABF$11,MATCH(UsagePerHour!$B$52,Usage!$C$5:$C$11,0),MATCH(UsagePerHour!XJ$4,Usage!$D$3:$ABF$3,0)),"")</f>
        <v/>
      </c>
      <c r="XK63" s="6" t="str">
        <f>IFERROR(INDEX(Sales!$D$5:$ABF$18,MATCH(UsagePerHour!$B63,Sales!$C$5:$C$18,0),MATCH(UsagePerHour!XK$4,Sales!$D$3:$ABF$3,0))/XK$2*INDEX(Usage!$D$5:$ABF$11,MATCH(UsagePerHour!$B$52,Usage!$C$5:$C$11,0),MATCH(UsagePerHour!XK$4,Usage!$D$3:$ABF$3,0)),"")</f>
        <v/>
      </c>
      <c r="XL63" s="6" t="str">
        <f>IFERROR(INDEX(Sales!$D$5:$ABF$18,MATCH(UsagePerHour!$B63,Sales!$C$5:$C$18,0),MATCH(UsagePerHour!XL$4,Sales!$D$3:$ABF$3,0))/XL$2*INDEX(Usage!$D$5:$ABF$11,MATCH(UsagePerHour!$B$52,Usage!$C$5:$C$11,0),MATCH(UsagePerHour!XL$4,Usage!$D$3:$ABF$3,0)),"")</f>
        <v/>
      </c>
      <c r="XM63" s="6" t="str">
        <f>IFERROR(INDEX(Sales!$D$5:$ABF$18,MATCH(UsagePerHour!$B63,Sales!$C$5:$C$18,0),MATCH(UsagePerHour!XM$4,Sales!$D$3:$ABF$3,0))/XM$2*INDEX(Usage!$D$5:$ABF$11,MATCH(UsagePerHour!$B$52,Usage!$C$5:$C$11,0),MATCH(UsagePerHour!XM$4,Usage!$D$3:$ABF$3,0)),"")</f>
        <v/>
      </c>
      <c r="XN63" s="6" t="str">
        <f>IFERROR(INDEX(Sales!$D$5:$ABF$18,MATCH(UsagePerHour!$B63,Sales!$C$5:$C$18,0),MATCH(UsagePerHour!XN$4,Sales!$D$3:$ABF$3,0))/XN$2*INDEX(Usage!$D$5:$ABF$11,MATCH(UsagePerHour!$B$52,Usage!$C$5:$C$11,0),MATCH(UsagePerHour!XN$4,Usage!$D$3:$ABF$3,0)),"")</f>
        <v/>
      </c>
      <c r="XO63" s="6" t="str">
        <f>IFERROR(INDEX(Sales!$D$5:$ABF$18,MATCH(UsagePerHour!$B63,Sales!$C$5:$C$18,0),MATCH(UsagePerHour!XO$4,Sales!$D$3:$ABF$3,0))/XO$2*INDEX(Usage!$D$5:$ABF$11,MATCH(UsagePerHour!$B$52,Usage!$C$5:$C$11,0),MATCH(UsagePerHour!XO$4,Usage!$D$3:$ABF$3,0)),"")</f>
        <v/>
      </c>
      <c r="XP63" s="6" t="str">
        <f>IFERROR(INDEX(Sales!$D$5:$ABF$18,MATCH(UsagePerHour!$B63,Sales!$C$5:$C$18,0),MATCH(UsagePerHour!XP$4,Sales!$D$3:$ABF$3,0))/XP$2*INDEX(Usage!$D$5:$ABF$11,MATCH(UsagePerHour!$B$52,Usage!$C$5:$C$11,0),MATCH(UsagePerHour!XP$4,Usage!$D$3:$ABF$3,0)),"")</f>
        <v/>
      </c>
      <c r="XQ63" s="6" t="str">
        <f>IFERROR(INDEX(Sales!$D$5:$ABF$18,MATCH(UsagePerHour!$B63,Sales!$C$5:$C$18,0),MATCH(UsagePerHour!XQ$4,Sales!$D$3:$ABF$3,0))/XQ$2*INDEX(Usage!$D$5:$ABF$11,MATCH(UsagePerHour!$B$52,Usage!$C$5:$C$11,0),MATCH(UsagePerHour!XQ$4,Usage!$D$3:$ABF$3,0)),"")</f>
        <v/>
      </c>
      <c r="XR63" s="6" t="str">
        <f>IFERROR(INDEX(Sales!$D$5:$ABF$18,MATCH(UsagePerHour!$B63,Sales!$C$5:$C$18,0),MATCH(UsagePerHour!XR$4,Sales!$D$3:$ABF$3,0))/XR$2*INDEX(Usage!$D$5:$ABF$11,MATCH(UsagePerHour!$B$52,Usage!$C$5:$C$11,0),MATCH(UsagePerHour!XR$4,Usage!$D$3:$ABF$3,0)),"")</f>
        <v/>
      </c>
      <c r="XS63" s="6" t="str">
        <f>IFERROR(INDEX(Sales!$D$5:$ABF$18,MATCH(UsagePerHour!$B63,Sales!$C$5:$C$18,0),MATCH(UsagePerHour!XS$4,Sales!$D$3:$ABF$3,0))/XS$2*INDEX(Usage!$D$5:$ABF$11,MATCH(UsagePerHour!$B$52,Usage!$C$5:$C$11,0),MATCH(UsagePerHour!XS$4,Usage!$D$3:$ABF$3,0)),"")</f>
        <v/>
      </c>
      <c r="XT63" s="6" t="str">
        <f>IFERROR(INDEX(Sales!$D$5:$ABF$18,MATCH(UsagePerHour!$B63,Sales!$C$5:$C$18,0),MATCH(UsagePerHour!XT$4,Sales!$D$3:$ABF$3,0))/XT$2*INDEX(Usage!$D$5:$ABF$11,MATCH(UsagePerHour!$B$52,Usage!$C$5:$C$11,0),MATCH(UsagePerHour!XT$4,Usage!$D$3:$ABF$3,0)),"")</f>
        <v/>
      </c>
      <c r="XU63" s="6" t="str">
        <f>IFERROR(INDEX(Sales!$D$5:$ABF$18,MATCH(UsagePerHour!$B63,Sales!$C$5:$C$18,0),MATCH(UsagePerHour!XU$4,Sales!$D$3:$ABF$3,0))/XU$2*INDEX(Usage!$D$5:$ABF$11,MATCH(UsagePerHour!$B$52,Usage!$C$5:$C$11,0),MATCH(UsagePerHour!XU$4,Usage!$D$3:$ABF$3,0)),"")</f>
        <v/>
      </c>
      <c r="XV63" s="6" t="str">
        <f>IFERROR(INDEX(Sales!$D$5:$ABF$18,MATCH(UsagePerHour!$B63,Sales!$C$5:$C$18,0),MATCH(UsagePerHour!XV$4,Sales!$D$3:$ABF$3,0))/XV$2*INDEX(Usage!$D$5:$ABF$11,MATCH(UsagePerHour!$B$52,Usage!$C$5:$C$11,0),MATCH(UsagePerHour!XV$4,Usage!$D$3:$ABF$3,0)),"")</f>
        <v/>
      </c>
      <c r="XW63" s="6" t="str">
        <f>IFERROR(INDEX(Sales!$D$5:$ABF$18,MATCH(UsagePerHour!$B63,Sales!$C$5:$C$18,0),MATCH(UsagePerHour!XW$4,Sales!$D$3:$ABF$3,0))/XW$2*INDEX(Usage!$D$5:$ABF$11,MATCH(UsagePerHour!$B$52,Usage!$C$5:$C$11,0),MATCH(UsagePerHour!XW$4,Usage!$D$3:$ABF$3,0)),"")</f>
        <v/>
      </c>
      <c r="XX63" s="6" t="str">
        <f>IFERROR(INDEX(Sales!$D$5:$ABF$18,MATCH(UsagePerHour!$B63,Sales!$C$5:$C$18,0),MATCH(UsagePerHour!XX$4,Sales!$D$3:$ABF$3,0))/XX$2*INDEX(Usage!$D$5:$ABF$11,MATCH(UsagePerHour!$B$52,Usage!$C$5:$C$11,0),MATCH(UsagePerHour!XX$4,Usage!$D$3:$ABF$3,0)),"")</f>
        <v/>
      </c>
      <c r="XY63" s="6" t="str">
        <f>IFERROR(INDEX(Sales!$D$5:$ABF$18,MATCH(UsagePerHour!$B63,Sales!$C$5:$C$18,0),MATCH(UsagePerHour!XY$4,Sales!$D$3:$ABF$3,0))/XY$2*INDEX(Usage!$D$5:$ABF$11,MATCH(UsagePerHour!$B$52,Usage!$C$5:$C$11,0),MATCH(UsagePerHour!XY$4,Usage!$D$3:$ABF$3,0)),"")</f>
        <v/>
      </c>
      <c r="XZ63" s="6" t="str">
        <f>IFERROR(INDEX(Sales!$D$5:$ABF$18,MATCH(UsagePerHour!$B63,Sales!$C$5:$C$18,0),MATCH(UsagePerHour!XZ$4,Sales!$D$3:$ABF$3,0))/XZ$2*INDEX(Usage!$D$5:$ABF$11,MATCH(UsagePerHour!$B$52,Usage!$C$5:$C$11,0),MATCH(UsagePerHour!XZ$4,Usage!$D$3:$ABF$3,0)),"")</f>
        <v/>
      </c>
      <c r="YA63" s="6" t="str">
        <f>IFERROR(INDEX(Sales!$D$5:$ABF$18,MATCH(UsagePerHour!$B63,Sales!$C$5:$C$18,0),MATCH(UsagePerHour!YA$4,Sales!$D$3:$ABF$3,0))/YA$2*INDEX(Usage!$D$5:$ABF$11,MATCH(UsagePerHour!$B$52,Usage!$C$5:$C$11,0),MATCH(UsagePerHour!YA$4,Usage!$D$3:$ABF$3,0)),"")</f>
        <v/>
      </c>
      <c r="YB63" s="6" t="str">
        <f>IFERROR(INDEX(Sales!$D$5:$ABF$18,MATCH(UsagePerHour!$B63,Sales!$C$5:$C$18,0),MATCH(UsagePerHour!YB$4,Sales!$D$3:$ABF$3,0))/YB$2*INDEX(Usage!$D$5:$ABF$11,MATCH(UsagePerHour!$B$52,Usage!$C$5:$C$11,0),MATCH(UsagePerHour!YB$4,Usage!$D$3:$ABF$3,0)),"")</f>
        <v/>
      </c>
      <c r="YC63" s="6" t="str">
        <f>IFERROR(INDEX(Sales!$D$5:$ABF$18,MATCH(UsagePerHour!$B63,Sales!$C$5:$C$18,0),MATCH(UsagePerHour!YC$4,Sales!$D$3:$ABF$3,0))/YC$2*INDEX(Usage!$D$5:$ABF$11,MATCH(UsagePerHour!$B$52,Usage!$C$5:$C$11,0),MATCH(UsagePerHour!YC$4,Usage!$D$3:$ABF$3,0)),"")</f>
        <v/>
      </c>
      <c r="YD63" s="6" t="str">
        <f>IFERROR(INDEX(Sales!$D$5:$ABF$18,MATCH(UsagePerHour!$B63,Sales!$C$5:$C$18,0),MATCH(UsagePerHour!YD$4,Sales!$D$3:$ABF$3,0))/YD$2*INDEX(Usage!$D$5:$ABF$11,MATCH(UsagePerHour!$B$52,Usage!$C$5:$C$11,0),MATCH(UsagePerHour!YD$4,Usage!$D$3:$ABF$3,0)),"")</f>
        <v/>
      </c>
      <c r="YE63" s="6" t="str">
        <f>IFERROR(INDEX(Sales!$D$5:$ABF$18,MATCH(UsagePerHour!$B63,Sales!$C$5:$C$18,0),MATCH(UsagePerHour!YE$4,Sales!$D$3:$ABF$3,0))/YE$2*INDEX(Usage!$D$5:$ABF$11,MATCH(UsagePerHour!$B$52,Usage!$C$5:$C$11,0),MATCH(UsagePerHour!YE$4,Usage!$D$3:$ABF$3,0)),"")</f>
        <v/>
      </c>
      <c r="YF63" s="6" t="str">
        <f>IFERROR(INDEX(Sales!$D$5:$ABF$18,MATCH(UsagePerHour!$B63,Sales!$C$5:$C$18,0),MATCH(UsagePerHour!YF$4,Sales!$D$3:$ABF$3,0))/YF$2*INDEX(Usage!$D$5:$ABF$11,MATCH(UsagePerHour!$B$52,Usage!$C$5:$C$11,0),MATCH(UsagePerHour!YF$4,Usage!$D$3:$ABF$3,0)),"")</f>
        <v/>
      </c>
      <c r="YG63" s="6" t="str">
        <f>IFERROR(INDEX(Sales!$D$5:$ABF$18,MATCH(UsagePerHour!$B63,Sales!$C$5:$C$18,0),MATCH(UsagePerHour!YG$4,Sales!$D$3:$ABF$3,0))/YG$2*INDEX(Usage!$D$5:$ABF$11,MATCH(UsagePerHour!$B$52,Usage!$C$5:$C$11,0),MATCH(UsagePerHour!YG$4,Usage!$D$3:$ABF$3,0)),"")</f>
        <v/>
      </c>
      <c r="YH63" s="6" t="str">
        <f>IFERROR(INDEX(Sales!$D$5:$ABF$18,MATCH(UsagePerHour!$B63,Sales!$C$5:$C$18,0),MATCH(UsagePerHour!YH$4,Sales!$D$3:$ABF$3,0))/YH$2*INDEX(Usage!$D$5:$ABF$11,MATCH(UsagePerHour!$B$52,Usage!$C$5:$C$11,0),MATCH(UsagePerHour!YH$4,Usage!$D$3:$ABF$3,0)),"")</f>
        <v/>
      </c>
      <c r="YI63" s="6" t="str">
        <f>IFERROR(INDEX(Sales!$D$5:$ABF$18,MATCH(UsagePerHour!$B63,Sales!$C$5:$C$18,0),MATCH(UsagePerHour!YI$4,Sales!$D$3:$ABF$3,0))/YI$2*INDEX(Usage!$D$5:$ABF$11,MATCH(UsagePerHour!$B$52,Usage!$C$5:$C$11,0),MATCH(UsagePerHour!YI$4,Usage!$D$3:$ABF$3,0)),"")</f>
        <v/>
      </c>
      <c r="YJ63" s="6" t="str">
        <f>IFERROR(INDEX(Sales!$D$5:$ABF$18,MATCH(UsagePerHour!$B63,Sales!$C$5:$C$18,0),MATCH(UsagePerHour!YJ$4,Sales!$D$3:$ABF$3,0))/YJ$2*INDEX(Usage!$D$5:$ABF$11,MATCH(UsagePerHour!$B$52,Usage!$C$5:$C$11,0),MATCH(UsagePerHour!YJ$4,Usage!$D$3:$ABF$3,0)),"")</f>
        <v/>
      </c>
      <c r="YK63" s="6" t="str">
        <f>IFERROR(INDEX(Sales!$D$5:$ABF$18,MATCH(UsagePerHour!$B63,Sales!$C$5:$C$18,0),MATCH(UsagePerHour!YK$4,Sales!$D$3:$ABF$3,0))/YK$2*INDEX(Usage!$D$5:$ABF$11,MATCH(UsagePerHour!$B$52,Usage!$C$5:$C$11,0),MATCH(UsagePerHour!YK$4,Usage!$D$3:$ABF$3,0)),"")</f>
        <v/>
      </c>
      <c r="YL63" s="6" t="str">
        <f>IFERROR(INDEX(Sales!$D$5:$ABF$18,MATCH(UsagePerHour!$B63,Sales!$C$5:$C$18,0),MATCH(UsagePerHour!YL$4,Sales!$D$3:$ABF$3,0))/YL$2*INDEX(Usage!$D$5:$ABF$11,MATCH(UsagePerHour!$B$52,Usage!$C$5:$C$11,0),MATCH(UsagePerHour!YL$4,Usage!$D$3:$ABF$3,0)),"")</f>
        <v/>
      </c>
      <c r="YM63" s="6" t="str">
        <f>IFERROR(INDEX(Sales!$D$5:$ABF$18,MATCH(UsagePerHour!$B63,Sales!$C$5:$C$18,0),MATCH(UsagePerHour!YM$4,Sales!$D$3:$ABF$3,0))/YM$2*INDEX(Usage!$D$5:$ABF$11,MATCH(UsagePerHour!$B$52,Usage!$C$5:$C$11,0),MATCH(UsagePerHour!YM$4,Usage!$D$3:$ABF$3,0)),"")</f>
        <v/>
      </c>
      <c r="YN63" s="6" t="str">
        <f>IFERROR(INDEX(Sales!$D$5:$ABF$18,MATCH(UsagePerHour!$B63,Sales!$C$5:$C$18,0),MATCH(UsagePerHour!YN$4,Sales!$D$3:$ABF$3,0))/YN$2*INDEX(Usage!$D$5:$ABF$11,MATCH(UsagePerHour!$B$52,Usage!$C$5:$C$11,0),MATCH(UsagePerHour!YN$4,Usage!$D$3:$ABF$3,0)),"")</f>
        <v/>
      </c>
      <c r="YO63" s="6" t="str">
        <f>IFERROR(INDEX(Sales!$D$5:$ABF$18,MATCH(UsagePerHour!$B63,Sales!$C$5:$C$18,0),MATCH(UsagePerHour!YO$4,Sales!$D$3:$ABF$3,0))/YO$2*INDEX(Usage!$D$5:$ABF$11,MATCH(UsagePerHour!$B$52,Usage!$C$5:$C$11,0),MATCH(UsagePerHour!YO$4,Usage!$D$3:$ABF$3,0)),"")</f>
        <v/>
      </c>
      <c r="YP63" s="6" t="str">
        <f>IFERROR(INDEX(Sales!$D$5:$ABF$18,MATCH(UsagePerHour!$B63,Sales!$C$5:$C$18,0),MATCH(UsagePerHour!YP$4,Sales!$D$3:$ABF$3,0))/YP$2*INDEX(Usage!$D$5:$ABF$11,MATCH(UsagePerHour!$B$52,Usage!$C$5:$C$11,0),MATCH(UsagePerHour!YP$4,Usage!$D$3:$ABF$3,0)),"")</f>
        <v/>
      </c>
      <c r="YQ63" s="6" t="str">
        <f>IFERROR(INDEX(Sales!$D$5:$ABF$18,MATCH(UsagePerHour!$B63,Sales!$C$5:$C$18,0),MATCH(UsagePerHour!YQ$4,Sales!$D$3:$ABF$3,0))/YQ$2*INDEX(Usage!$D$5:$ABF$11,MATCH(UsagePerHour!$B$52,Usage!$C$5:$C$11,0),MATCH(UsagePerHour!YQ$4,Usage!$D$3:$ABF$3,0)),"")</f>
        <v/>
      </c>
      <c r="YR63" s="6" t="str">
        <f>IFERROR(INDEX(Sales!$D$5:$ABF$18,MATCH(UsagePerHour!$B63,Sales!$C$5:$C$18,0),MATCH(UsagePerHour!YR$4,Sales!$D$3:$ABF$3,0))/YR$2*INDEX(Usage!$D$5:$ABF$11,MATCH(UsagePerHour!$B$52,Usage!$C$5:$C$11,0),MATCH(UsagePerHour!YR$4,Usage!$D$3:$ABF$3,0)),"")</f>
        <v/>
      </c>
      <c r="YS63" s="6" t="str">
        <f>IFERROR(INDEX(Sales!$D$5:$ABF$18,MATCH(UsagePerHour!$B63,Sales!$C$5:$C$18,0),MATCH(UsagePerHour!YS$4,Sales!$D$3:$ABF$3,0))/YS$2*INDEX(Usage!$D$5:$ABF$11,MATCH(UsagePerHour!$B$52,Usage!$C$5:$C$11,0),MATCH(UsagePerHour!YS$4,Usage!$D$3:$ABF$3,0)),"")</f>
        <v/>
      </c>
      <c r="YT63" s="6" t="str">
        <f>IFERROR(INDEX(Sales!$D$5:$ABF$18,MATCH(UsagePerHour!$B63,Sales!$C$5:$C$18,0),MATCH(UsagePerHour!YT$4,Sales!$D$3:$ABF$3,0))/YT$2*INDEX(Usage!$D$5:$ABF$11,MATCH(UsagePerHour!$B$52,Usage!$C$5:$C$11,0),MATCH(UsagePerHour!YT$4,Usage!$D$3:$ABF$3,0)),"")</f>
        <v/>
      </c>
      <c r="YU63" s="6" t="str">
        <f>IFERROR(INDEX(Sales!$D$5:$ABF$18,MATCH(UsagePerHour!$B63,Sales!$C$5:$C$18,0),MATCH(UsagePerHour!YU$4,Sales!$D$3:$ABF$3,0))/YU$2*INDEX(Usage!$D$5:$ABF$11,MATCH(UsagePerHour!$B$52,Usage!$C$5:$C$11,0),MATCH(UsagePerHour!YU$4,Usage!$D$3:$ABF$3,0)),"")</f>
        <v/>
      </c>
      <c r="YV63" s="6" t="str">
        <f>IFERROR(INDEX(Sales!$D$5:$ABF$18,MATCH(UsagePerHour!$B63,Sales!$C$5:$C$18,0),MATCH(UsagePerHour!YV$4,Sales!$D$3:$ABF$3,0))/YV$2*INDEX(Usage!$D$5:$ABF$11,MATCH(UsagePerHour!$B$52,Usage!$C$5:$C$11,0),MATCH(UsagePerHour!YV$4,Usage!$D$3:$ABF$3,0)),"")</f>
        <v/>
      </c>
      <c r="YW63" s="6" t="str">
        <f>IFERROR(INDEX(Sales!$D$5:$ABF$18,MATCH(UsagePerHour!$B63,Sales!$C$5:$C$18,0),MATCH(UsagePerHour!YW$4,Sales!$D$3:$ABF$3,0))/YW$2*INDEX(Usage!$D$5:$ABF$11,MATCH(UsagePerHour!$B$52,Usage!$C$5:$C$11,0),MATCH(UsagePerHour!YW$4,Usage!$D$3:$ABF$3,0)),"")</f>
        <v/>
      </c>
      <c r="YX63" s="6" t="str">
        <f>IFERROR(INDEX(Sales!$D$5:$ABF$18,MATCH(UsagePerHour!$B63,Sales!$C$5:$C$18,0),MATCH(UsagePerHour!YX$4,Sales!$D$3:$ABF$3,0))/YX$2*INDEX(Usage!$D$5:$ABF$11,MATCH(UsagePerHour!$B$52,Usage!$C$5:$C$11,0),MATCH(UsagePerHour!YX$4,Usage!$D$3:$ABF$3,0)),"")</f>
        <v/>
      </c>
      <c r="YY63" s="6" t="str">
        <f>IFERROR(INDEX(Sales!$D$5:$ABF$18,MATCH(UsagePerHour!$B63,Sales!$C$5:$C$18,0),MATCH(UsagePerHour!YY$4,Sales!$D$3:$ABF$3,0))/YY$2*INDEX(Usage!$D$5:$ABF$11,MATCH(UsagePerHour!$B$52,Usage!$C$5:$C$11,0),MATCH(UsagePerHour!YY$4,Usage!$D$3:$ABF$3,0)),"")</f>
        <v/>
      </c>
      <c r="YZ63" s="6" t="str">
        <f>IFERROR(INDEX(Sales!$D$5:$ABF$18,MATCH(UsagePerHour!$B63,Sales!$C$5:$C$18,0),MATCH(UsagePerHour!YZ$4,Sales!$D$3:$ABF$3,0))/YZ$2*INDEX(Usage!$D$5:$ABF$11,MATCH(UsagePerHour!$B$52,Usage!$C$5:$C$11,0),MATCH(UsagePerHour!YZ$4,Usage!$D$3:$ABF$3,0)),"")</f>
        <v/>
      </c>
      <c r="ZA63" s="6" t="str">
        <f>IFERROR(INDEX(Sales!$D$5:$ABF$18,MATCH(UsagePerHour!$B63,Sales!$C$5:$C$18,0),MATCH(UsagePerHour!ZA$4,Sales!$D$3:$ABF$3,0))/ZA$2*INDEX(Usage!$D$5:$ABF$11,MATCH(UsagePerHour!$B$52,Usage!$C$5:$C$11,0),MATCH(UsagePerHour!ZA$4,Usage!$D$3:$ABF$3,0)),"")</f>
        <v/>
      </c>
      <c r="ZB63" s="6" t="str">
        <f>IFERROR(INDEX(Sales!$D$5:$ABF$18,MATCH(UsagePerHour!$B63,Sales!$C$5:$C$18,0),MATCH(UsagePerHour!ZB$4,Sales!$D$3:$ABF$3,0))/ZB$2*INDEX(Usage!$D$5:$ABF$11,MATCH(UsagePerHour!$B$52,Usage!$C$5:$C$11,0),MATCH(UsagePerHour!ZB$4,Usage!$D$3:$ABF$3,0)),"")</f>
        <v/>
      </c>
      <c r="ZC63" s="6" t="str">
        <f>IFERROR(INDEX(Sales!$D$5:$ABF$18,MATCH(UsagePerHour!$B63,Sales!$C$5:$C$18,0),MATCH(UsagePerHour!ZC$4,Sales!$D$3:$ABF$3,0))/ZC$2*INDEX(Usage!$D$5:$ABF$11,MATCH(UsagePerHour!$B$52,Usage!$C$5:$C$11,0),MATCH(UsagePerHour!ZC$4,Usage!$D$3:$ABF$3,0)),"")</f>
        <v/>
      </c>
      <c r="ZD63" s="6" t="str">
        <f>IFERROR(INDEX(Sales!$D$5:$ABF$18,MATCH(UsagePerHour!$B63,Sales!$C$5:$C$18,0),MATCH(UsagePerHour!ZD$4,Sales!$D$3:$ABF$3,0))/ZD$2*INDEX(Usage!$D$5:$ABF$11,MATCH(UsagePerHour!$B$52,Usage!$C$5:$C$11,0),MATCH(UsagePerHour!ZD$4,Usage!$D$3:$ABF$3,0)),"")</f>
        <v/>
      </c>
      <c r="ZE63" s="6" t="str">
        <f>IFERROR(INDEX(Sales!$D$5:$ABF$18,MATCH(UsagePerHour!$B63,Sales!$C$5:$C$18,0),MATCH(UsagePerHour!ZE$4,Sales!$D$3:$ABF$3,0))/ZE$2*INDEX(Usage!$D$5:$ABF$11,MATCH(UsagePerHour!$B$52,Usage!$C$5:$C$11,0),MATCH(UsagePerHour!ZE$4,Usage!$D$3:$ABF$3,0)),"")</f>
        <v/>
      </c>
      <c r="ZF63" s="6" t="str">
        <f>IFERROR(INDEX(Sales!$D$5:$ABF$18,MATCH(UsagePerHour!$B63,Sales!$C$5:$C$18,0),MATCH(UsagePerHour!ZF$4,Sales!$D$3:$ABF$3,0))/ZF$2*INDEX(Usage!$D$5:$ABF$11,MATCH(UsagePerHour!$B$52,Usage!$C$5:$C$11,0),MATCH(UsagePerHour!ZF$4,Usage!$D$3:$ABF$3,0)),"")</f>
        <v/>
      </c>
      <c r="ZG63" s="6" t="str">
        <f>IFERROR(INDEX(Sales!$D$5:$ABF$18,MATCH(UsagePerHour!$B63,Sales!$C$5:$C$18,0),MATCH(UsagePerHour!ZG$4,Sales!$D$3:$ABF$3,0))/ZG$2*INDEX(Usage!$D$5:$ABF$11,MATCH(UsagePerHour!$B$52,Usage!$C$5:$C$11,0),MATCH(UsagePerHour!ZG$4,Usage!$D$3:$ABF$3,0)),"")</f>
        <v/>
      </c>
      <c r="ZH63" s="6" t="str">
        <f>IFERROR(INDEX(Sales!$D$5:$ABF$18,MATCH(UsagePerHour!$B63,Sales!$C$5:$C$18,0),MATCH(UsagePerHour!ZH$4,Sales!$D$3:$ABF$3,0))/ZH$2*INDEX(Usage!$D$5:$ABF$11,MATCH(UsagePerHour!$B$52,Usage!$C$5:$C$11,0),MATCH(UsagePerHour!ZH$4,Usage!$D$3:$ABF$3,0)),"")</f>
        <v/>
      </c>
      <c r="ZI63" s="6" t="str">
        <f>IFERROR(INDEX(Sales!$D$5:$ABF$18,MATCH(UsagePerHour!$B63,Sales!$C$5:$C$18,0),MATCH(UsagePerHour!ZI$4,Sales!$D$3:$ABF$3,0))/ZI$2*INDEX(Usage!$D$5:$ABF$11,MATCH(UsagePerHour!$B$52,Usage!$C$5:$C$11,0),MATCH(UsagePerHour!ZI$4,Usage!$D$3:$ABF$3,0)),"")</f>
        <v/>
      </c>
      <c r="ZJ63" s="6" t="str">
        <f>IFERROR(INDEX(Sales!$D$5:$ABF$18,MATCH(UsagePerHour!$B63,Sales!$C$5:$C$18,0),MATCH(UsagePerHour!ZJ$4,Sales!$D$3:$ABF$3,0))/ZJ$2*INDEX(Usage!$D$5:$ABF$11,MATCH(UsagePerHour!$B$52,Usage!$C$5:$C$11,0),MATCH(UsagePerHour!ZJ$4,Usage!$D$3:$ABF$3,0)),"")</f>
        <v/>
      </c>
      <c r="ZK63" s="6" t="str">
        <f>IFERROR(INDEX(Sales!$D$5:$ABF$18,MATCH(UsagePerHour!$B63,Sales!$C$5:$C$18,0),MATCH(UsagePerHour!ZK$4,Sales!$D$3:$ABF$3,0))/ZK$2*INDEX(Usage!$D$5:$ABF$11,MATCH(UsagePerHour!$B$52,Usage!$C$5:$C$11,0),MATCH(UsagePerHour!ZK$4,Usage!$D$3:$ABF$3,0)),"")</f>
        <v/>
      </c>
      <c r="ZL63" s="6" t="str">
        <f>IFERROR(INDEX(Sales!$D$5:$ABF$18,MATCH(UsagePerHour!$B63,Sales!$C$5:$C$18,0),MATCH(UsagePerHour!ZL$4,Sales!$D$3:$ABF$3,0))/ZL$2*INDEX(Usage!$D$5:$ABF$11,MATCH(UsagePerHour!$B$52,Usage!$C$5:$C$11,0),MATCH(UsagePerHour!ZL$4,Usage!$D$3:$ABF$3,0)),"")</f>
        <v/>
      </c>
      <c r="ZM63" s="6" t="str">
        <f>IFERROR(INDEX(Sales!$D$5:$ABF$18,MATCH(UsagePerHour!$B63,Sales!$C$5:$C$18,0),MATCH(UsagePerHour!ZM$4,Sales!$D$3:$ABF$3,0))/ZM$2*INDEX(Usage!$D$5:$ABF$11,MATCH(UsagePerHour!$B$52,Usage!$C$5:$C$11,0),MATCH(UsagePerHour!ZM$4,Usage!$D$3:$ABF$3,0)),"")</f>
        <v/>
      </c>
      <c r="ZN63" s="6" t="str">
        <f>IFERROR(INDEX(Sales!$D$5:$ABF$18,MATCH(UsagePerHour!$B63,Sales!$C$5:$C$18,0),MATCH(UsagePerHour!ZN$4,Sales!$D$3:$ABF$3,0))/ZN$2*INDEX(Usage!$D$5:$ABF$11,MATCH(UsagePerHour!$B$52,Usage!$C$5:$C$11,0),MATCH(UsagePerHour!ZN$4,Usage!$D$3:$ABF$3,0)),"")</f>
        <v/>
      </c>
      <c r="ZO63" s="6" t="str">
        <f>IFERROR(INDEX(Sales!$D$5:$ABF$18,MATCH(UsagePerHour!$B63,Sales!$C$5:$C$18,0),MATCH(UsagePerHour!ZO$4,Sales!$D$3:$ABF$3,0))/ZO$2*INDEX(Usage!$D$5:$ABF$11,MATCH(UsagePerHour!$B$52,Usage!$C$5:$C$11,0),MATCH(UsagePerHour!ZO$4,Usage!$D$3:$ABF$3,0)),"")</f>
        <v/>
      </c>
      <c r="ZP63" s="6" t="str">
        <f>IFERROR(INDEX(Sales!$D$5:$ABF$18,MATCH(UsagePerHour!$B63,Sales!$C$5:$C$18,0),MATCH(UsagePerHour!ZP$4,Sales!$D$3:$ABF$3,0))/ZP$2*INDEX(Usage!$D$5:$ABF$11,MATCH(UsagePerHour!$B$52,Usage!$C$5:$C$11,0),MATCH(UsagePerHour!ZP$4,Usage!$D$3:$ABF$3,0)),"")</f>
        <v/>
      </c>
      <c r="ZQ63" s="6" t="str">
        <f>IFERROR(INDEX(Sales!$D$5:$ABF$18,MATCH(UsagePerHour!$B63,Sales!$C$5:$C$18,0),MATCH(UsagePerHour!ZQ$4,Sales!$D$3:$ABF$3,0))/ZQ$2*INDEX(Usage!$D$5:$ABF$11,MATCH(UsagePerHour!$B$52,Usage!$C$5:$C$11,0),MATCH(UsagePerHour!ZQ$4,Usage!$D$3:$ABF$3,0)),"")</f>
        <v/>
      </c>
      <c r="ZR63" s="6" t="str">
        <f>IFERROR(INDEX(Sales!$D$5:$ABF$18,MATCH(UsagePerHour!$B63,Sales!$C$5:$C$18,0),MATCH(UsagePerHour!ZR$4,Sales!$D$3:$ABF$3,0))/ZR$2*INDEX(Usage!$D$5:$ABF$11,MATCH(UsagePerHour!$B$52,Usage!$C$5:$C$11,0),MATCH(UsagePerHour!ZR$4,Usage!$D$3:$ABF$3,0)),"")</f>
        <v/>
      </c>
      <c r="ZS63" s="6" t="str">
        <f>IFERROR(INDEX(Sales!$D$5:$ABF$18,MATCH(UsagePerHour!$B63,Sales!$C$5:$C$18,0),MATCH(UsagePerHour!ZS$4,Sales!$D$3:$ABF$3,0))/ZS$2*INDEX(Usage!$D$5:$ABF$11,MATCH(UsagePerHour!$B$52,Usage!$C$5:$C$11,0),MATCH(UsagePerHour!ZS$4,Usage!$D$3:$ABF$3,0)),"")</f>
        <v/>
      </c>
      <c r="ZT63" s="6" t="str">
        <f>IFERROR(INDEX(Sales!$D$5:$ABF$18,MATCH(UsagePerHour!$B63,Sales!$C$5:$C$18,0),MATCH(UsagePerHour!ZT$4,Sales!$D$3:$ABF$3,0))/ZT$2*INDEX(Usage!$D$5:$ABF$11,MATCH(UsagePerHour!$B$52,Usage!$C$5:$C$11,0),MATCH(UsagePerHour!ZT$4,Usage!$D$3:$ABF$3,0)),"")</f>
        <v/>
      </c>
      <c r="ZU63" s="6" t="str">
        <f>IFERROR(INDEX(Sales!$D$5:$ABF$18,MATCH(UsagePerHour!$B63,Sales!$C$5:$C$18,0),MATCH(UsagePerHour!ZU$4,Sales!$D$3:$ABF$3,0))/ZU$2*INDEX(Usage!$D$5:$ABF$11,MATCH(UsagePerHour!$B$52,Usage!$C$5:$C$11,0),MATCH(UsagePerHour!ZU$4,Usage!$D$3:$ABF$3,0)),"")</f>
        <v/>
      </c>
      <c r="ZV63" s="6" t="str">
        <f>IFERROR(INDEX(Sales!$D$5:$ABF$18,MATCH(UsagePerHour!$B63,Sales!$C$5:$C$18,0),MATCH(UsagePerHour!ZV$4,Sales!$D$3:$ABF$3,0))/ZV$2*INDEX(Usage!$D$5:$ABF$11,MATCH(UsagePerHour!$B$52,Usage!$C$5:$C$11,0),MATCH(UsagePerHour!ZV$4,Usage!$D$3:$ABF$3,0)),"")</f>
        <v/>
      </c>
      <c r="ZW63" s="6" t="str">
        <f>IFERROR(INDEX(Sales!$D$5:$ABF$18,MATCH(UsagePerHour!$B63,Sales!$C$5:$C$18,0),MATCH(UsagePerHour!ZW$4,Sales!$D$3:$ABF$3,0))/ZW$2*INDEX(Usage!$D$5:$ABF$11,MATCH(UsagePerHour!$B$52,Usage!$C$5:$C$11,0),MATCH(UsagePerHour!ZW$4,Usage!$D$3:$ABF$3,0)),"")</f>
        <v/>
      </c>
      <c r="ZX63" s="6" t="str">
        <f>IFERROR(INDEX(Sales!$D$5:$ABF$18,MATCH(UsagePerHour!$B63,Sales!$C$5:$C$18,0),MATCH(UsagePerHour!ZX$4,Sales!$D$3:$ABF$3,0))/ZX$2*INDEX(Usage!$D$5:$ABF$11,MATCH(UsagePerHour!$B$52,Usage!$C$5:$C$11,0),MATCH(UsagePerHour!ZX$4,Usage!$D$3:$ABF$3,0)),"")</f>
        <v/>
      </c>
      <c r="ZY63" s="6" t="str">
        <f>IFERROR(INDEX(Sales!$D$5:$ABF$18,MATCH(UsagePerHour!$B63,Sales!$C$5:$C$18,0),MATCH(UsagePerHour!ZY$4,Sales!$D$3:$ABF$3,0))/ZY$2*INDEX(Usage!$D$5:$ABF$11,MATCH(UsagePerHour!$B$52,Usage!$C$5:$C$11,0),MATCH(UsagePerHour!ZY$4,Usage!$D$3:$ABF$3,0)),"")</f>
        <v/>
      </c>
      <c r="ZZ63" s="6" t="str">
        <f>IFERROR(INDEX(Sales!$D$5:$ABF$18,MATCH(UsagePerHour!$B63,Sales!$C$5:$C$18,0),MATCH(UsagePerHour!ZZ$4,Sales!$D$3:$ABF$3,0))/ZZ$2*INDEX(Usage!$D$5:$ABF$11,MATCH(UsagePerHour!$B$52,Usage!$C$5:$C$11,0),MATCH(UsagePerHour!ZZ$4,Usage!$D$3:$ABF$3,0)),"")</f>
        <v/>
      </c>
      <c r="AAA63" s="6" t="str">
        <f>IFERROR(INDEX(Sales!$D$5:$ABF$18,MATCH(UsagePerHour!$B63,Sales!$C$5:$C$18,0),MATCH(UsagePerHour!AAA$4,Sales!$D$3:$ABF$3,0))/AAA$2*INDEX(Usage!$D$5:$ABF$11,MATCH(UsagePerHour!$B$52,Usage!$C$5:$C$11,0),MATCH(UsagePerHour!AAA$4,Usage!$D$3:$ABF$3,0)),"")</f>
        <v/>
      </c>
      <c r="AAB63" s="6" t="str">
        <f>IFERROR(INDEX(Sales!$D$5:$ABF$18,MATCH(UsagePerHour!$B63,Sales!$C$5:$C$18,0),MATCH(UsagePerHour!AAB$4,Sales!$D$3:$ABF$3,0))/AAB$2*INDEX(Usage!$D$5:$ABF$11,MATCH(UsagePerHour!$B$52,Usage!$C$5:$C$11,0),MATCH(UsagePerHour!AAB$4,Usage!$D$3:$ABF$3,0)),"")</f>
        <v/>
      </c>
      <c r="AAC63" s="6" t="str">
        <f>IFERROR(INDEX(Sales!$D$5:$ABF$18,MATCH(UsagePerHour!$B63,Sales!$C$5:$C$18,0),MATCH(UsagePerHour!AAC$4,Sales!$D$3:$ABF$3,0))/AAC$2*INDEX(Usage!$D$5:$ABF$11,MATCH(UsagePerHour!$B$52,Usage!$C$5:$C$11,0),MATCH(UsagePerHour!AAC$4,Usage!$D$3:$ABF$3,0)),"")</f>
        <v/>
      </c>
      <c r="AAD63" s="6" t="str">
        <f>IFERROR(INDEX(Sales!$D$5:$ABF$18,MATCH(UsagePerHour!$B63,Sales!$C$5:$C$18,0),MATCH(UsagePerHour!AAD$4,Sales!$D$3:$ABF$3,0))/AAD$2*INDEX(Usage!$D$5:$ABF$11,MATCH(UsagePerHour!$B$52,Usage!$C$5:$C$11,0),MATCH(UsagePerHour!AAD$4,Usage!$D$3:$ABF$3,0)),"")</f>
        <v/>
      </c>
      <c r="AAE63" s="6" t="str">
        <f>IFERROR(INDEX(Sales!$D$5:$ABF$18,MATCH(UsagePerHour!$B63,Sales!$C$5:$C$18,0),MATCH(UsagePerHour!AAE$4,Sales!$D$3:$ABF$3,0))/AAE$2*INDEX(Usage!$D$5:$ABF$11,MATCH(UsagePerHour!$B$52,Usage!$C$5:$C$11,0),MATCH(UsagePerHour!AAE$4,Usage!$D$3:$ABF$3,0)),"")</f>
        <v/>
      </c>
      <c r="AAF63" s="6" t="str">
        <f>IFERROR(INDEX(Sales!$D$5:$ABF$18,MATCH(UsagePerHour!$B63,Sales!$C$5:$C$18,0),MATCH(UsagePerHour!AAF$4,Sales!$D$3:$ABF$3,0))/AAF$2*INDEX(Usage!$D$5:$ABF$11,MATCH(UsagePerHour!$B$52,Usage!$C$5:$C$11,0),MATCH(UsagePerHour!AAF$4,Usage!$D$3:$ABF$3,0)),"")</f>
        <v/>
      </c>
      <c r="AAG63" s="6" t="str">
        <f>IFERROR(INDEX(Sales!$D$5:$ABF$18,MATCH(UsagePerHour!$B63,Sales!$C$5:$C$18,0),MATCH(UsagePerHour!AAG$4,Sales!$D$3:$ABF$3,0))/AAG$2*INDEX(Usage!$D$5:$ABF$11,MATCH(UsagePerHour!$B$52,Usage!$C$5:$C$11,0),MATCH(UsagePerHour!AAG$4,Usage!$D$3:$ABF$3,0)),"")</f>
        <v/>
      </c>
      <c r="AAH63" s="6" t="str">
        <f>IFERROR(INDEX(Sales!$D$5:$ABF$18,MATCH(UsagePerHour!$B63,Sales!$C$5:$C$18,0),MATCH(UsagePerHour!AAH$4,Sales!$D$3:$ABF$3,0))/AAH$2*INDEX(Usage!$D$5:$ABF$11,MATCH(UsagePerHour!$B$52,Usage!$C$5:$C$11,0),MATCH(UsagePerHour!AAH$4,Usage!$D$3:$ABF$3,0)),"")</f>
        <v/>
      </c>
      <c r="AAI63" s="6" t="str">
        <f>IFERROR(INDEX(Sales!$D$5:$ABF$18,MATCH(UsagePerHour!$B63,Sales!$C$5:$C$18,0),MATCH(UsagePerHour!AAI$4,Sales!$D$3:$ABF$3,0))/AAI$2*INDEX(Usage!$D$5:$ABF$11,MATCH(UsagePerHour!$B$52,Usage!$C$5:$C$11,0),MATCH(UsagePerHour!AAI$4,Usage!$D$3:$ABF$3,0)),"")</f>
        <v/>
      </c>
      <c r="AAJ63" s="6" t="str">
        <f>IFERROR(INDEX(Sales!$D$5:$ABF$18,MATCH(UsagePerHour!$B63,Sales!$C$5:$C$18,0),MATCH(UsagePerHour!AAJ$4,Sales!$D$3:$ABF$3,0))/AAJ$2*INDEX(Usage!$D$5:$ABF$11,MATCH(UsagePerHour!$B$52,Usage!$C$5:$C$11,0),MATCH(UsagePerHour!AAJ$4,Usage!$D$3:$ABF$3,0)),"")</f>
        <v/>
      </c>
      <c r="AAK63" s="6" t="str">
        <f>IFERROR(INDEX(Sales!$D$5:$ABF$18,MATCH(UsagePerHour!$B63,Sales!$C$5:$C$18,0),MATCH(UsagePerHour!AAK$4,Sales!$D$3:$ABF$3,0))/AAK$2*INDEX(Usage!$D$5:$ABF$11,MATCH(UsagePerHour!$B$52,Usage!$C$5:$C$11,0),MATCH(UsagePerHour!AAK$4,Usage!$D$3:$ABF$3,0)),"")</f>
        <v/>
      </c>
      <c r="AAL63" s="6" t="str">
        <f>IFERROR(INDEX(Sales!$D$5:$ABF$18,MATCH(UsagePerHour!$B63,Sales!$C$5:$C$18,0),MATCH(UsagePerHour!AAL$4,Sales!$D$3:$ABF$3,0))/AAL$2*INDEX(Usage!$D$5:$ABF$11,MATCH(UsagePerHour!$B$52,Usage!$C$5:$C$11,0),MATCH(UsagePerHour!AAL$4,Usage!$D$3:$ABF$3,0)),"")</f>
        <v/>
      </c>
      <c r="AAM63" s="6" t="str">
        <f>IFERROR(INDEX(Sales!$D$5:$ABF$18,MATCH(UsagePerHour!$B63,Sales!$C$5:$C$18,0),MATCH(UsagePerHour!AAM$4,Sales!$D$3:$ABF$3,0))/AAM$2*INDEX(Usage!$D$5:$ABF$11,MATCH(UsagePerHour!$B$52,Usage!$C$5:$C$11,0),MATCH(UsagePerHour!AAM$4,Usage!$D$3:$ABF$3,0)),"")</f>
        <v/>
      </c>
      <c r="AAN63" s="6" t="str">
        <f>IFERROR(INDEX(Sales!$D$5:$ABF$18,MATCH(UsagePerHour!$B63,Sales!$C$5:$C$18,0),MATCH(UsagePerHour!AAN$4,Sales!$D$3:$ABF$3,0))/AAN$2*INDEX(Usage!$D$5:$ABF$11,MATCH(UsagePerHour!$B$52,Usage!$C$5:$C$11,0),MATCH(UsagePerHour!AAN$4,Usage!$D$3:$ABF$3,0)),"")</f>
        <v/>
      </c>
      <c r="AAO63" s="6" t="str">
        <f>IFERROR(INDEX(Sales!$D$5:$ABF$18,MATCH(UsagePerHour!$B63,Sales!$C$5:$C$18,0),MATCH(UsagePerHour!AAO$4,Sales!$D$3:$ABF$3,0))/AAO$2*INDEX(Usage!$D$5:$ABF$11,MATCH(UsagePerHour!$B$52,Usage!$C$5:$C$11,0),MATCH(UsagePerHour!AAO$4,Usage!$D$3:$ABF$3,0)),"")</f>
        <v/>
      </c>
      <c r="AAP63" s="6" t="str">
        <f>IFERROR(INDEX(Sales!$D$5:$ABF$18,MATCH(UsagePerHour!$B63,Sales!$C$5:$C$18,0),MATCH(UsagePerHour!AAP$4,Sales!$D$3:$ABF$3,0))/AAP$2*INDEX(Usage!$D$5:$ABF$11,MATCH(UsagePerHour!$B$52,Usage!$C$5:$C$11,0),MATCH(UsagePerHour!AAP$4,Usage!$D$3:$ABF$3,0)),"")</f>
        <v/>
      </c>
      <c r="AAQ63" s="6" t="str">
        <f>IFERROR(INDEX(Sales!$D$5:$ABF$18,MATCH(UsagePerHour!$B63,Sales!$C$5:$C$18,0),MATCH(UsagePerHour!AAQ$4,Sales!$D$3:$ABF$3,0))/AAQ$2*INDEX(Usage!$D$5:$ABF$11,MATCH(UsagePerHour!$B$52,Usage!$C$5:$C$11,0),MATCH(UsagePerHour!AAQ$4,Usage!$D$3:$ABF$3,0)),"")</f>
        <v/>
      </c>
      <c r="AAR63" s="6" t="str">
        <f>IFERROR(INDEX(Sales!$D$5:$ABF$18,MATCH(UsagePerHour!$B63,Sales!$C$5:$C$18,0),MATCH(UsagePerHour!AAR$4,Sales!$D$3:$ABF$3,0))/AAR$2*INDEX(Usage!$D$5:$ABF$11,MATCH(UsagePerHour!$B$52,Usage!$C$5:$C$11,0),MATCH(UsagePerHour!AAR$4,Usage!$D$3:$ABF$3,0)),"")</f>
        <v/>
      </c>
      <c r="AAS63" s="6" t="str">
        <f>IFERROR(INDEX(Sales!$D$5:$ABF$18,MATCH(UsagePerHour!$B63,Sales!$C$5:$C$18,0),MATCH(UsagePerHour!AAS$4,Sales!$D$3:$ABF$3,0))/AAS$2*INDEX(Usage!$D$5:$ABF$11,MATCH(UsagePerHour!$B$52,Usage!$C$5:$C$11,0),MATCH(UsagePerHour!AAS$4,Usage!$D$3:$ABF$3,0)),"")</f>
        <v/>
      </c>
      <c r="AAT63" s="6" t="str">
        <f>IFERROR(INDEX(Sales!$D$5:$ABF$18,MATCH(UsagePerHour!$B63,Sales!$C$5:$C$18,0),MATCH(UsagePerHour!AAT$4,Sales!$D$3:$ABF$3,0))/AAT$2*INDEX(Usage!$D$5:$ABF$11,MATCH(UsagePerHour!$B$52,Usage!$C$5:$C$11,0),MATCH(UsagePerHour!AAT$4,Usage!$D$3:$ABF$3,0)),"")</f>
        <v/>
      </c>
      <c r="AAU63" s="6" t="str">
        <f>IFERROR(INDEX(Sales!$D$5:$ABF$18,MATCH(UsagePerHour!$B63,Sales!$C$5:$C$18,0),MATCH(UsagePerHour!AAU$4,Sales!$D$3:$ABF$3,0))/AAU$2*INDEX(Usage!$D$5:$ABF$11,MATCH(UsagePerHour!$B$52,Usage!$C$5:$C$11,0),MATCH(UsagePerHour!AAU$4,Usage!$D$3:$ABF$3,0)),"")</f>
        <v/>
      </c>
      <c r="AAV63" s="6" t="str">
        <f>IFERROR(INDEX(Sales!$D$5:$ABF$18,MATCH(UsagePerHour!$B63,Sales!$C$5:$C$18,0),MATCH(UsagePerHour!AAV$4,Sales!$D$3:$ABF$3,0))/AAV$2*INDEX(Usage!$D$5:$ABF$11,MATCH(UsagePerHour!$B$52,Usage!$C$5:$C$11,0),MATCH(UsagePerHour!AAV$4,Usage!$D$3:$ABF$3,0)),"")</f>
        <v/>
      </c>
      <c r="AAW63" s="6" t="str">
        <f>IFERROR(INDEX(Sales!$D$5:$ABF$18,MATCH(UsagePerHour!$B63,Sales!$C$5:$C$18,0),MATCH(UsagePerHour!AAW$4,Sales!$D$3:$ABF$3,0))/AAW$2*INDEX(Usage!$D$5:$ABF$11,MATCH(UsagePerHour!$B$52,Usage!$C$5:$C$11,0),MATCH(UsagePerHour!AAW$4,Usage!$D$3:$ABF$3,0)),"")</f>
        <v/>
      </c>
      <c r="AAX63" s="6" t="str">
        <f>IFERROR(INDEX(Sales!$D$5:$ABF$18,MATCH(UsagePerHour!$B63,Sales!$C$5:$C$18,0),MATCH(UsagePerHour!AAX$4,Sales!$D$3:$ABF$3,0))/AAX$2*INDEX(Usage!$D$5:$ABF$11,MATCH(UsagePerHour!$B$52,Usage!$C$5:$C$11,0),MATCH(UsagePerHour!AAX$4,Usage!$D$3:$ABF$3,0)),"")</f>
        <v/>
      </c>
      <c r="AAY63" s="6" t="str">
        <f>IFERROR(INDEX(Sales!$D$5:$ABF$18,MATCH(UsagePerHour!$B63,Sales!$C$5:$C$18,0),MATCH(UsagePerHour!AAY$4,Sales!$D$3:$ABF$3,0))/AAY$2*INDEX(Usage!$D$5:$ABF$11,MATCH(UsagePerHour!$B$52,Usage!$C$5:$C$11,0),MATCH(UsagePerHour!AAY$4,Usage!$D$3:$ABF$3,0)),"")</f>
        <v/>
      </c>
      <c r="AAZ63" s="6" t="str">
        <f>IFERROR(INDEX(Sales!$D$5:$ABF$18,MATCH(UsagePerHour!$B63,Sales!$C$5:$C$18,0),MATCH(UsagePerHour!AAZ$4,Sales!$D$3:$ABF$3,0))/AAZ$2*INDEX(Usage!$D$5:$ABF$11,MATCH(UsagePerHour!$B$52,Usage!$C$5:$C$11,0),MATCH(UsagePerHour!AAZ$4,Usage!$D$3:$ABF$3,0)),"")</f>
        <v/>
      </c>
      <c r="ABA63" s="6" t="str">
        <f>IFERROR(INDEX(Sales!$D$5:$ABF$18,MATCH(UsagePerHour!$B63,Sales!$C$5:$C$18,0),MATCH(UsagePerHour!ABA$4,Sales!$D$3:$ABF$3,0))/ABA$2*INDEX(Usage!$D$5:$ABF$11,MATCH(UsagePerHour!$B$52,Usage!$C$5:$C$11,0),MATCH(UsagePerHour!ABA$4,Usage!$D$3:$ABF$3,0)),"")</f>
        <v/>
      </c>
    </row>
    <row r="64" spans="2:729">
      <c r="B64" s="3" t="s">
        <v>12</v>
      </c>
      <c r="C64" s="6">
        <f>IFERROR(INDEX(Sales!$D$5:$ABF$18,MATCH(UsagePerHour!$B64,Sales!$C$5:$C$18,0),MATCH(UsagePerHour!C$4,Sales!$D$3:$ABF$3,0))/C$2*INDEX(Usage!$D$5:$ABF$11,MATCH(UsagePerHour!$B$52,Usage!$C$5:$C$11,0),MATCH(UsagePerHour!C$4,Usage!$D$3:$ABF$3,0)),"")</f>
        <v>0</v>
      </c>
      <c r="D64" s="6">
        <f>IFERROR(INDEX(Sales!$D$5:$ABF$18,MATCH(UsagePerHour!$B64,Sales!$C$5:$C$18,0),MATCH(UsagePerHour!D$4,Sales!$D$3:$ABF$3,0))/D$2*INDEX(Usage!$D$5:$ABF$11,MATCH(UsagePerHour!$B$52,Usage!$C$5:$C$11,0),MATCH(UsagePerHour!D$4,Usage!$D$3:$ABF$3,0)),"")</f>
        <v>0</v>
      </c>
      <c r="E64" s="6">
        <f>IFERROR(INDEX(Sales!$D$5:$ABF$18,MATCH(UsagePerHour!$B64,Sales!$C$5:$C$18,0),MATCH(UsagePerHour!E$4,Sales!$D$3:$ABF$3,0))/E$2*INDEX(Usage!$D$5:$ABF$11,MATCH(UsagePerHour!$B$52,Usage!$C$5:$C$11,0),MATCH(UsagePerHour!E$4,Usage!$D$3:$ABF$3,0)),"")</f>
        <v>0</v>
      </c>
      <c r="F64" s="6">
        <f>IFERROR(INDEX(Sales!$D$5:$ABF$18,MATCH(UsagePerHour!$B64,Sales!$C$5:$C$18,0),MATCH(UsagePerHour!F$4,Sales!$D$3:$ABF$3,0))/F$2*INDEX(Usage!$D$5:$ABF$11,MATCH(UsagePerHour!$B$52,Usage!$C$5:$C$11,0),MATCH(UsagePerHour!F$4,Usage!$D$3:$ABF$3,0)),"")</f>
        <v>0</v>
      </c>
      <c r="G64" s="6">
        <f>IFERROR(INDEX(Sales!$D$5:$ABF$18,MATCH(UsagePerHour!$B64,Sales!$C$5:$C$18,0),MATCH(UsagePerHour!G$4,Sales!$D$3:$ABF$3,0))/G$2*INDEX(Usage!$D$5:$ABF$11,MATCH(UsagePerHour!$B$52,Usage!$C$5:$C$11,0),MATCH(UsagePerHour!G$4,Usage!$D$3:$ABF$3,0)),"")</f>
        <v>0</v>
      </c>
      <c r="H64" s="6">
        <f>IFERROR(INDEX(Sales!$D$5:$ABF$18,MATCH(UsagePerHour!$B64,Sales!$C$5:$C$18,0),MATCH(UsagePerHour!H$4,Sales!$D$3:$ABF$3,0))/H$2*INDEX(Usage!$D$5:$ABF$11,MATCH(UsagePerHour!$B$52,Usage!$C$5:$C$11,0),MATCH(UsagePerHour!H$4,Usage!$D$3:$ABF$3,0)),"")</f>
        <v>0</v>
      </c>
      <c r="I64" s="6">
        <f>IFERROR(INDEX(Sales!$D$5:$ABF$18,MATCH(UsagePerHour!$B64,Sales!$C$5:$C$18,0),MATCH(UsagePerHour!I$4,Sales!$D$3:$ABF$3,0))/I$2*INDEX(Usage!$D$5:$ABF$11,MATCH(UsagePerHour!$B$52,Usage!$C$5:$C$11,0),MATCH(UsagePerHour!I$4,Usage!$D$3:$ABF$3,0)),"")</f>
        <v>0</v>
      </c>
      <c r="J64" s="6">
        <f>IFERROR(INDEX(Sales!$D$5:$ABF$18,MATCH(UsagePerHour!$B64,Sales!$C$5:$C$18,0),MATCH(UsagePerHour!J$4,Sales!$D$3:$ABF$3,0))/J$2*INDEX(Usage!$D$5:$ABF$11,MATCH(UsagePerHour!$B$52,Usage!$C$5:$C$11,0),MATCH(UsagePerHour!J$4,Usage!$D$3:$ABF$3,0)),"")</f>
        <v>0</v>
      </c>
      <c r="K64" s="6">
        <f>IFERROR(INDEX(Sales!$D$5:$ABF$18,MATCH(UsagePerHour!$B64,Sales!$C$5:$C$18,0),MATCH(UsagePerHour!K$4,Sales!$D$3:$ABF$3,0))/K$2*INDEX(Usage!$D$5:$ABF$11,MATCH(UsagePerHour!$B$52,Usage!$C$5:$C$11,0),MATCH(UsagePerHour!K$4,Usage!$D$3:$ABF$3,0)),"")</f>
        <v>0</v>
      </c>
      <c r="L64" s="6">
        <f>IFERROR(INDEX(Sales!$D$5:$ABF$18,MATCH(UsagePerHour!$B64,Sales!$C$5:$C$18,0),MATCH(UsagePerHour!L$4,Sales!$D$3:$ABF$3,0))/L$2*INDEX(Usage!$D$5:$ABF$11,MATCH(UsagePerHour!$B$52,Usage!$C$5:$C$11,0),MATCH(UsagePerHour!L$4,Usage!$D$3:$ABF$3,0)),"")</f>
        <v>0</v>
      </c>
      <c r="M64" s="6">
        <f>IFERROR(INDEX(Sales!$D$5:$ABF$18,MATCH(UsagePerHour!$B64,Sales!$C$5:$C$18,0),MATCH(UsagePerHour!M$4,Sales!$D$3:$ABF$3,0))/M$2*INDEX(Usage!$D$5:$ABF$11,MATCH(UsagePerHour!$B$52,Usage!$C$5:$C$11,0),MATCH(UsagePerHour!M$4,Usage!$D$3:$ABF$3,0)),"")</f>
        <v>0</v>
      </c>
      <c r="N64" s="6">
        <f>IFERROR(INDEX(Sales!$D$5:$ABF$18,MATCH(UsagePerHour!$B64,Sales!$C$5:$C$18,0),MATCH(UsagePerHour!N$4,Sales!$D$3:$ABF$3,0))/N$2*INDEX(Usage!$D$5:$ABF$11,MATCH(UsagePerHour!$B$52,Usage!$C$5:$C$11,0),MATCH(UsagePerHour!N$4,Usage!$D$3:$ABF$3,0)),"")</f>
        <v>0</v>
      </c>
      <c r="O64" s="6">
        <f>IFERROR(INDEX(Sales!$D$5:$ABF$18,MATCH(UsagePerHour!$B64,Sales!$C$5:$C$18,0),MATCH(UsagePerHour!O$4,Sales!$D$3:$ABF$3,0))/O$2*INDEX(Usage!$D$5:$ABF$11,MATCH(UsagePerHour!$B$52,Usage!$C$5:$C$11,0),MATCH(UsagePerHour!O$4,Usage!$D$3:$ABF$3,0)),"")</f>
        <v>0</v>
      </c>
      <c r="P64" s="6">
        <f>IFERROR(INDEX(Sales!$D$5:$ABF$18,MATCH(UsagePerHour!$B64,Sales!$C$5:$C$18,0),MATCH(UsagePerHour!P$4,Sales!$D$3:$ABF$3,0))/P$2*INDEX(Usage!$D$5:$ABF$11,MATCH(UsagePerHour!$B$52,Usage!$C$5:$C$11,0),MATCH(UsagePerHour!P$4,Usage!$D$3:$ABF$3,0)),"")</f>
        <v>0</v>
      </c>
      <c r="Q64" s="6">
        <f>IFERROR(INDEX(Sales!$D$5:$ABF$18,MATCH(UsagePerHour!$B64,Sales!$C$5:$C$18,0),MATCH(UsagePerHour!Q$4,Sales!$D$3:$ABF$3,0))/Q$2*INDEX(Usage!$D$5:$ABF$11,MATCH(UsagePerHour!$B$52,Usage!$C$5:$C$11,0),MATCH(UsagePerHour!Q$4,Usage!$D$3:$ABF$3,0)),"")</f>
        <v>0</v>
      </c>
      <c r="R64" s="6">
        <f>IFERROR(INDEX(Sales!$D$5:$ABF$18,MATCH(UsagePerHour!$B64,Sales!$C$5:$C$18,0),MATCH(UsagePerHour!R$4,Sales!$D$3:$ABF$3,0))/R$2*INDEX(Usage!$D$5:$ABF$11,MATCH(UsagePerHour!$B$52,Usage!$C$5:$C$11,0),MATCH(UsagePerHour!R$4,Usage!$D$3:$ABF$3,0)),"")</f>
        <v>0</v>
      </c>
      <c r="S64" s="6">
        <f>IFERROR(INDEX(Sales!$D$5:$ABF$18,MATCH(UsagePerHour!$B64,Sales!$C$5:$C$18,0),MATCH(UsagePerHour!S$4,Sales!$D$3:$ABF$3,0))/S$2*INDEX(Usage!$D$5:$ABF$11,MATCH(UsagePerHour!$B$52,Usage!$C$5:$C$11,0),MATCH(UsagePerHour!S$4,Usage!$D$3:$ABF$3,0)),"")</f>
        <v>0</v>
      </c>
      <c r="T64" s="6">
        <f>IFERROR(INDEX(Sales!$D$5:$ABF$18,MATCH(UsagePerHour!$B64,Sales!$C$5:$C$18,0),MATCH(UsagePerHour!T$4,Sales!$D$3:$ABF$3,0))/T$2*INDEX(Usage!$D$5:$ABF$11,MATCH(UsagePerHour!$B$52,Usage!$C$5:$C$11,0),MATCH(UsagePerHour!T$4,Usage!$D$3:$ABF$3,0)),"")</f>
        <v>0</v>
      </c>
      <c r="U64" s="6">
        <f>IFERROR(INDEX(Sales!$D$5:$ABF$18,MATCH(UsagePerHour!$B64,Sales!$C$5:$C$18,0),MATCH(UsagePerHour!U$4,Sales!$D$3:$ABF$3,0))/U$2*INDEX(Usage!$D$5:$ABF$11,MATCH(UsagePerHour!$B$52,Usage!$C$5:$C$11,0),MATCH(UsagePerHour!U$4,Usage!$D$3:$ABF$3,0)),"")</f>
        <v>0</v>
      </c>
      <c r="V64" s="6">
        <f>IFERROR(INDEX(Sales!$D$5:$ABF$18,MATCH(UsagePerHour!$B64,Sales!$C$5:$C$18,0),MATCH(UsagePerHour!V$4,Sales!$D$3:$ABF$3,0))/V$2*INDEX(Usage!$D$5:$ABF$11,MATCH(UsagePerHour!$B$52,Usage!$C$5:$C$11,0),MATCH(UsagePerHour!V$4,Usage!$D$3:$ABF$3,0)),"")</f>
        <v>0</v>
      </c>
      <c r="W64" s="6">
        <f>IFERROR(INDEX(Sales!$D$5:$ABF$18,MATCH(UsagePerHour!$B64,Sales!$C$5:$C$18,0),MATCH(UsagePerHour!W$4,Sales!$D$3:$ABF$3,0))/W$2*INDEX(Usage!$D$5:$ABF$11,MATCH(UsagePerHour!$B$52,Usage!$C$5:$C$11,0),MATCH(UsagePerHour!W$4,Usage!$D$3:$ABF$3,0)),"")</f>
        <v>0</v>
      </c>
      <c r="X64" s="6">
        <f>IFERROR(INDEX(Sales!$D$5:$ABF$18,MATCH(UsagePerHour!$B64,Sales!$C$5:$C$18,0),MATCH(UsagePerHour!X$4,Sales!$D$3:$ABF$3,0))/X$2*INDEX(Usage!$D$5:$ABF$11,MATCH(UsagePerHour!$B$52,Usage!$C$5:$C$11,0),MATCH(UsagePerHour!X$4,Usage!$D$3:$ABF$3,0)),"")</f>
        <v>0</v>
      </c>
      <c r="Y64" s="6">
        <f>IFERROR(INDEX(Sales!$D$5:$ABF$18,MATCH(UsagePerHour!$B64,Sales!$C$5:$C$18,0),MATCH(UsagePerHour!Y$4,Sales!$D$3:$ABF$3,0))/Y$2*INDEX(Usage!$D$5:$ABF$11,MATCH(UsagePerHour!$B$52,Usage!$C$5:$C$11,0),MATCH(UsagePerHour!Y$4,Usage!$D$3:$ABF$3,0)),"")</f>
        <v>0</v>
      </c>
      <c r="Z64" s="6">
        <f>IFERROR(INDEX(Sales!$D$5:$ABF$18,MATCH(UsagePerHour!$B64,Sales!$C$5:$C$18,0),MATCH(UsagePerHour!Z$4,Sales!$D$3:$ABF$3,0))/Z$2*INDEX(Usage!$D$5:$ABF$11,MATCH(UsagePerHour!$B$52,Usage!$C$5:$C$11,0),MATCH(UsagePerHour!Z$4,Usage!$D$3:$ABF$3,0)),"")</f>
        <v>0</v>
      </c>
      <c r="AA64" s="6">
        <f>IFERROR(INDEX(Sales!$D$5:$ABF$18,MATCH(UsagePerHour!$B64,Sales!$C$5:$C$18,0),MATCH(UsagePerHour!AA$4,Sales!$D$3:$ABF$3,0))/AA$2*INDEX(Usage!$D$5:$ABF$11,MATCH(UsagePerHour!$B$52,Usage!$C$5:$C$11,0),MATCH(UsagePerHour!AA$4,Usage!$D$3:$ABF$3,0)),"")</f>
        <v>0</v>
      </c>
      <c r="AB64" s="6">
        <f>IFERROR(INDEX(Sales!$D$5:$ABF$18,MATCH(UsagePerHour!$B64,Sales!$C$5:$C$18,0),MATCH(UsagePerHour!AB$4,Sales!$D$3:$ABF$3,0))/AB$2*INDEX(Usage!$D$5:$ABF$11,MATCH(UsagePerHour!$B$52,Usage!$C$5:$C$11,0),MATCH(UsagePerHour!AB$4,Usage!$D$3:$ABF$3,0)),"")</f>
        <v>0</v>
      </c>
      <c r="AC64" s="6">
        <f>IFERROR(INDEX(Sales!$D$5:$ABF$18,MATCH(UsagePerHour!$B64,Sales!$C$5:$C$18,0),MATCH(UsagePerHour!AC$4,Sales!$D$3:$ABF$3,0))/AC$2*INDEX(Usage!$D$5:$ABF$11,MATCH(UsagePerHour!$B$52,Usage!$C$5:$C$11,0),MATCH(UsagePerHour!AC$4,Usage!$D$3:$ABF$3,0)),"")</f>
        <v>0</v>
      </c>
      <c r="AD64" s="6">
        <f>IFERROR(INDEX(Sales!$D$5:$ABF$18,MATCH(UsagePerHour!$B64,Sales!$C$5:$C$18,0),MATCH(UsagePerHour!AD$4,Sales!$D$3:$ABF$3,0))/AD$2*INDEX(Usage!$D$5:$ABF$11,MATCH(UsagePerHour!$B$52,Usage!$C$5:$C$11,0),MATCH(UsagePerHour!AD$4,Usage!$D$3:$ABF$3,0)),"")</f>
        <v>0</v>
      </c>
      <c r="AE64" s="6">
        <f>IFERROR(INDEX(Sales!$D$5:$ABF$18,MATCH(UsagePerHour!$B64,Sales!$C$5:$C$18,0),MATCH(UsagePerHour!AE$4,Sales!$D$3:$ABF$3,0))/AE$2*INDEX(Usage!$D$5:$ABF$11,MATCH(UsagePerHour!$B$52,Usage!$C$5:$C$11,0),MATCH(UsagePerHour!AE$4,Usage!$D$3:$ABF$3,0)),"")</f>
        <v>0</v>
      </c>
      <c r="AF64" s="6">
        <f>IFERROR(INDEX(Sales!$D$5:$ABF$18,MATCH(UsagePerHour!$B64,Sales!$C$5:$C$18,0),MATCH(UsagePerHour!AF$4,Sales!$D$3:$ABF$3,0))/AF$2*INDEX(Usage!$D$5:$ABF$11,MATCH(UsagePerHour!$B$52,Usage!$C$5:$C$11,0),MATCH(UsagePerHour!AF$4,Usage!$D$3:$ABF$3,0)),"")</f>
        <v>0</v>
      </c>
      <c r="AG64" s="6">
        <f>IFERROR(INDEX(Sales!$D$5:$ABF$18,MATCH(UsagePerHour!$B64,Sales!$C$5:$C$18,0),MATCH(UsagePerHour!AG$4,Sales!$D$3:$ABF$3,0))/AG$2*INDEX(Usage!$D$5:$ABF$11,MATCH(UsagePerHour!$B$52,Usage!$C$5:$C$11,0),MATCH(UsagePerHour!AG$4,Usage!$D$3:$ABF$3,0)),"")</f>
        <v>0</v>
      </c>
      <c r="AH64" s="6">
        <f>IFERROR(INDEX(Sales!$D$5:$ABF$18,MATCH(UsagePerHour!$B64,Sales!$C$5:$C$18,0),MATCH(UsagePerHour!AH$4,Sales!$D$3:$ABF$3,0))/AH$2*INDEX(Usage!$D$5:$ABF$11,MATCH(UsagePerHour!$B$52,Usage!$C$5:$C$11,0),MATCH(UsagePerHour!AH$4,Usage!$D$3:$ABF$3,0)),"")</f>
        <v>0</v>
      </c>
      <c r="AI64" s="6">
        <f>IFERROR(INDEX(Sales!$D$5:$ABF$18,MATCH(UsagePerHour!$B64,Sales!$C$5:$C$18,0),MATCH(UsagePerHour!AI$4,Sales!$D$3:$ABF$3,0))/AI$2*INDEX(Usage!$D$5:$ABF$11,MATCH(UsagePerHour!$B$52,Usage!$C$5:$C$11,0),MATCH(UsagePerHour!AI$4,Usage!$D$3:$ABF$3,0)),"")</f>
        <v>0</v>
      </c>
      <c r="AJ64" s="6">
        <f>IFERROR(INDEX(Sales!$D$5:$ABF$18,MATCH(UsagePerHour!$B64,Sales!$C$5:$C$18,0),MATCH(UsagePerHour!AJ$4,Sales!$D$3:$ABF$3,0))/AJ$2*INDEX(Usage!$D$5:$ABF$11,MATCH(UsagePerHour!$B$52,Usage!$C$5:$C$11,0),MATCH(UsagePerHour!AJ$4,Usage!$D$3:$ABF$3,0)),"")</f>
        <v>0</v>
      </c>
      <c r="AK64" s="6">
        <f>IFERROR(INDEX(Sales!$D$5:$ABF$18,MATCH(UsagePerHour!$B64,Sales!$C$5:$C$18,0),MATCH(UsagePerHour!AK$4,Sales!$D$3:$ABF$3,0))/AK$2*INDEX(Usage!$D$5:$ABF$11,MATCH(UsagePerHour!$B$52,Usage!$C$5:$C$11,0),MATCH(UsagePerHour!AK$4,Usage!$D$3:$ABF$3,0)),"")</f>
        <v>0</v>
      </c>
      <c r="AL64" s="6">
        <f>IFERROR(INDEX(Sales!$D$5:$ABF$18,MATCH(UsagePerHour!$B64,Sales!$C$5:$C$18,0),MATCH(UsagePerHour!AL$4,Sales!$D$3:$ABF$3,0))/AL$2*INDEX(Usage!$D$5:$ABF$11,MATCH(UsagePerHour!$B$52,Usage!$C$5:$C$11,0),MATCH(UsagePerHour!AL$4,Usage!$D$3:$ABF$3,0)),"")</f>
        <v>0</v>
      </c>
      <c r="AM64" s="6">
        <f>IFERROR(INDEX(Sales!$D$5:$ABF$18,MATCH(UsagePerHour!$B64,Sales!$C$5:$C$18,0),MATCH(UsagePerHour!AM$4,Sales!$D$3:$ABF$3,0))/AM$2*INDEX(Usage!$D$5:$ABF$11,MATCH(UsagePerHour!$B$52,Usage!$C$5:$C$11,0),MATCH(UsagePerHour!AM$4,Usage!$D$3:$ABF$3,0)),"")</f>
        <v>0</v>
      </c>
      <c r="AN64" s="6">
        <f>IFERROR(INDEX(Sales!$D$5:$ABF$18,MATCH(UsagePerHour!$B64,Sales!$C$5:$C$18,0),MATCH(UsagePerHour!AN$4,Sales!$D$3:$ABF$3,0))/AN$2*INDEX(Usage!$D$5:$ABF$11,MATCH(UsagePerHour!$B$52,Usage!$C$5:$C$11,0),MATCH(UsagePerHour!AN$4,Usage!$D$3:$ABF$3,0)),"")</f>
        <v>0</v>
      </c>
      <c r="AO64" s="6">
        <f>IFERROR(INDEX(Sales!$D$5:$ABF$18,MATCH(UsagePerHour!$B64,Sales!$C$5:$C$18,0),MATCH(UsagePerHour!AO$4,Sales!$D$3:$ABF$3,0))/AO$2*INDEX(Usage!$D$5:$ABF$11,MATCH(UsagePerHour!$B$52,Usage!$C$5:$C$11,0),MATCH(UsagePerHour!AO$4,Usage!$D$3:$ABF$3,0)),"")</f>
        <v>0</v>
      </c>
      <c r="AP64" s="6">
        <f>IFERROR(INDEX(Sales!$D$5:$ABF$18,MATCH(UsagePerHour!$B64,Sales!$C$5:$C$18,0),MATCH(UsagePerHour!AP$4,Sales!$D$3:$ABF$3,0))/AP$2*INDEX(Usage!$D$5:$ABF$11,MATCH(UsagePerHour!$B$52,Usage!$C$5:$C$11,0),MATCH(UsagePerHour!AP$4,Usage!$D$3:$ABF$3,0)),"")</f>
        <v>0</v>
      </c>
      <c r="AQ64" s="6">
        <f>IFERROR(INDEX(Sales!$D$5:$ABF$18,MATCH(UsagePerHour!$B64,Sales!$C$5:$C$18,0),MATCH(UsagePerHour!AQ$4,Sales!$D$3:$ABF$3,0))/AQ$2*INDEX(Usage!$D$5:$ABF$11,MATCH(UsagePerHour!$B$52,Usage!$C$5:$C$11,0),MATCH(UsagePerHour!AQ$4,Usage!$D$3:$ABF$3,0)),"")</f>
        <v>0</v>
      </c>
      <c r="AR64" s="6">
        <f>IFERROR(INDEX(Sales!$D$5:$ABF$18,MATCH(UsagePerHour!$B64,Sales!$C$5:$C$18,0),MATCH(UsagePerHour!AR$4,Sales!$D$3:$ABF$3,0))/AR$2*INDEX(Usage!$D$5:$ABF$11,MATCH(UsagePerHour!$B$52,Usage!$C$5:$C$11,0),MATCH(UsagePerHour!AR$4,Usage!$D$3:$ABF$3,0)),"")</f>
        <v>0</v>
      </c>
      <c r="AS64" s="6">
        <f>IFERROR(INDEX(Sales!$D$5:$ABF$18,MATCH(UsagePerHour!$B64,Sales!$C$5:$C$18,0),MATCH(UsagePerHour!AS$4,Sales!$D$3:$ABF$3,0))/AS$2*INDEX(Usage!$D$5:$ABF$11,MATCH(UsagePerHour!$B$52,Usage!$C$5:$C$11,0),MATCH(UsagePerHour!AS$4,Usage!$D$3:$ABF$3,0)),"")</f>
        <v>0</v>
      </c>
      <c r="AT64" s="6">
        <f>IFERROR(INDEX(Sales!$D$5:$ABF$18,MATCH(UsagePerHour!$B64,Sales!$C$5:$C$18,0),MATCH(UsagePerHour!AT$4,Sales!$D$3:$ABF$3,0))/AT$2*INDEX(Usage!$D$5:$ABF$11,MATCH(UsagePerHour!$B$52,Usage!$C$5:$C$11,0),MATCH(UsagePerHour!AT$4,Usage!$D$3:$ABF$3,0)),"")</f>
        <v>0</v>
      </c>
      <c r="AU64" s="6">
        <f>IFERROR(INDEX(Sales!$D$5:$ABF$18,MATCH(UsagePerHour!$B64,Sales!$C$5:$C$18,0),MATCH(UsagePerHour!AU$4,Sales!$D$3:$ABF$3,0))/AU$2*INDEX(Usage!$D$5:$ABF$11,MATCH(UsagePerHour!$B$52,Usage!$C$5:$C$11,0),MATCH(UsagePerHour!AU$4,Usage!$D$3:$ABF$3,0)),"")</f>
        <v>0</v>
      </c>
      <c r="AV64" s="6">
        <f>IFERROR(INDEX(Sales!$D$5:$ABF$18,MATCH(UsagePerHour!$B64,Sales!$C$5:$C$18,0),MATCH(UsagePerHour!AV$4,Sales!$D$3:$ABF$3,0))/AV$2*INDEX(Usage!$D$5:$ABF$11,MATCH(UsagePerHour!$B$52,Usage!$C$5:$C$11,0),MATCH(UsagePerHour!AV$4,Usage!$D$3:$ABF$3,0)),"")</f>
        <v>0</v>
      </c>
      <c r="AW64" s="6">
        <f>IFERROR(INDEX(Sales!$D$5:$ABF$18,MATCH(UsagePerHour!$B64,Sales!$C$5:$C$18,0),MATCH(UsagePerHour!AW$4,Sales!$D$3:$ABF$3,0))/AW$2*INDEX(Usage!$D$5:$ABF$11,MATCH(UsagePerHour!$B$52,Usage!$C$5:$C$11,0),MATCH(UsagePerHour!AW$4,Usage!$D$3:$ABF$3,0)),"")</f>
        <v>0</v>
      </c>
      <c r="AX64" s="6">
        <f>IFERROR(INDEX(Sales!$D$5:$ABF$18,MATCH(UsagePerHour!$B64,Sales!$C$5:$C$18,0),MATCH(UsagePerHour!AX$4,Sales!$D$3:$ABF$3,0))/AX$2*INDEX(Usage!$D$5:$ABF$11,MATCH(UsagePerHour!$B$52,Usage!$C$5:$C$11,0),MATCH(UsagePerHour!AX$4,Usage!$D$3:$ABF$3,0)),"")</f>
        <v>0</v>
      </c>
      <c r="AY64" s="6">
        <f>IFERROR(INDEX(Sales!$D$5:$ABF$18,MATCH(UsagePerHour!$B64,Sales!$C$5:$C$18,0),MATCH(UsagePerHour!AY$4,Sales!$D$3:$ABF$3,0))/AY$2*INDEX(Usage!$D$5:$ABF$11,MATCH(UsagePerHour!$B$52,Usage!$C$5:$C$11,0),MATCH(UsagePerHour!AY$4,Usage!$D$3:$ABF$3,0)),"")</f>
        <v>0</v>
      </c>
      <c r="AZ64" s="6">
        <f>IFERROR(INDEX(Sales!$D$5:$ABF$18,MATCH(UsagePerHour!$B64,Sales!$C$5:$C$18,0),MATCH(UsagePerHour!AZ$4,Sales!$D$3:$ABF$3,0))/AZ$2*INDEX(Usage!$D$5:$ABF$11,MATCH(UsagePerHour!$B$52,Usage!$C$5:$C$11,0),MATCH(UsagePerHour!AZ$4,Usage!$D$3:$ABF$3,0)),"")</f>
        <v>0</v>
      </c>
      <c r="BA64" s="6">
        <f>IFERROR(INDEX(Sales!$D$5:$ABF$18,MATCH(UsagePerHour!$B64,Sales!$C$5:$C$18,0),MATCH(UsagePerHour!BA$4,Sales!$D$3:$ABF$3,0))/BA$2*INDEX(Usage!$D$5:$ABF$11,MATCH(UsagePerHour!$B$52,Usage!$C$5:$C$11,0),MATCH(UsagePerHour!BA$4,Usage!$D$3:$ABF$3,0)),"")</f>
        <v>0</v>
      </c>
      <c r="BB64" s="6">
        <f>IFERROR(INDEX(Sales!$D$5:$ABF$18,MATCH(UsagePerHour!$B64,Sales!$C$5:$C$18,0),MATCH(UsagePerHour!BB$4,Sales!$D$3:$ABF$3,0))/BB$2*INDEX(Usage!$D$5:$ABF$11,MATCH(UsagePerHour!$B$52,Usage!$C$5:$C$11,0),MATCH(UsagePerHour!BB$4,Usage!$D$3:$ABF$3,0)),"")</f>
        <v>0</v>
      </c>
      <c r="BC64" s="6">
        <f>IFERROR(INDEX(Sales!$D$5:$ABF$18,MATCH(UsagePerHour!$B64,Sales!$C$5:$C$18,0),MATCH(UsagePerHour!BC$4,Sales!$D$3:$ABF$3,0))/BC$2*INDEX(Usage!$D$5:$ABF$11,MATCH(UsagePerHour!$B$52,Usage!$C$5:$C$11,0),MATCH(UsagePerHour!BC$4,Usage!$D$3:$ABF$3,0)),"")</f>
        <v>0</v>
      </c>
      <c r="BD64" s="6">
        <f>IFERROR(INDEX(Sales!$D$5:$ABF$18,MATCH(UsagePerHour!$B64,Sales!$C$5:$C$18,0),MATCH(UsagePerHour!BD$4,Sales!$D$3:$ABF$3,0))/BD$2*INDEX(Usage!$D$5:$ABF$11,MATCH(UsagePerHour!$B$52,Usage!$C$5:$C$11,0),MATCH(UsagePerHour!BD$4,Usage!$D$3:$ABF$3,0)),"")</f>
        <v>0</v>
      </c>
      <c r="BE64" s="6">
        <f>IFERROR(INDEX(Sales!$D$5:$ABF$18,MATCH(UsagePerHour!$B64,Sales!$C$5:$C$18,0),MATCH(UsagePerHour!BE$4,Sales!$D$3:$ABF$3,0))/BE$2*INDEX(Usage!$D$5:$ABF$11,MATCH(UsagePerHour!$B$52,Usage!$C$5:$C$11,0),MATCH(UsagePerHour!BE$4,Usage!$D$3:$ABF$3,0)),"")</f>
        <v>0</v>
      </c>
      <c r="BF64" s="6">
        <f>IFERROR(INDEX(Sales!$D$5:$ABF$18,MATCH(UsagePerHour!$B64,Sales!$C$5:$C$18,0),MATCH(UsagePerHour!BF$4,Sales!$D$3:$ABF$3,0))/BF$2*INDEX(Usage!$D$5:$ABF$11,MATCH(UsagePerHour!$B$52,Usage!$C$5:$C$11,0),MATCH(UsagePerHour!BF$4,Usage!$D$3:$ABF$3,0)),"")</f>
        <v>0</v>
      </c>
      <c r="BG64" s="6">
        <f>IFERROR(INDEX(Sales!$D$5:$ABF$18,MATCH(UsagePerHour!$B64,Sales!$C$5:$C$18,0),MATCH(UsagePerHour!BG$4,Sales!$D$3:$ABF$3,0))/BG$2*INDEX(Usage!$D$5:$ABF$11,MATCH(UsagePerHour!$B$52,Usage!$C$5:$C$11,0),MATCH(UsagePerHour!BG$4,Usage!$D$3:$ABF$3,0)),"")</f>
        <v>0</v>
      </c>
      <c r="BH64" s="6">
        <f>IFERROR(INDEX(Sales!$D$5:$ABF$18,MATCH(UsagePerHour!$B64,Sales!$C$5:$C$18,0),MATCH(UsagePerHour!BH$4,Sales!$D$3:$ABF$3,0))/BH$2*INDEX(Usage!$D$5:$ABF$11,MATCH(UsagePerHour!$B$52,Usage!$C$5:$C$11,0),MATCH(UsagePerHour!BH$4,Usage!$D$3:$ABF$3,0)),"")</f>
        <v>0</v>
      </c>
      <c r="BI64" s="6">
        <f>IFERROR(INDEX(Sales!$D$5:$ABF$18,MATCH(UsagePerHour!$B64,Sales!$C$5:$C$18,0),MATCH(UsagePerHour!BI$4,Sales!$D$3:$ABF$3,0))/BI$2*INDEX(Usage!$D$5:$ABF$11,MATCH(UsagePerHour!$B$52,Usage!$C$5:$C$11,0),MATCH(UsagePerHour!BI$4,Usage!$D$3:$ABF$3,0)),"")</f>
        <v>0</v>
      </c>
      <c r="BJ64" s="6">
        <f>IFERROR(INDEX(Sales!$D$5:$ABF$18,MATCH(UsagePerHour!$B64,Sales!$C$5:$C$18,0),MATCH(UsagePerHour!BJ$4,Sales!$D$3:$ABF$3,0))/BJ$2*INDEX(Usage!$D$5:$ABF$11,MATCH(UsagePerHour!$B$52,Usage!$C$5:$C$11,0),MATCH(UsagePerHour!BJ$4,Usage!$D$3:$ABF$3,0)),"")</f>
        <v>0</v>
      </c>
      <c r="BK64" s="6">
        <f>IFERROR(INDEX(Sales!$D$5:$ABF$18,MATCH(UsagePerHour!$B64,Sales!$C$5:$C$18,0),MATCH(UsagePerHour!BK$4,Sales!$D$3:$ABF$3,0))/BK$2*INDEX(Usage!$D$5:$ABF$11,MATCH(UsagePerHour!$B$52,Usage!$C$5:$C$11,0),MATCH(UsagePerHour!BK$4,Usage!$D$3:$ABF$3,0)),"")</f>
        <v>0</v>
      </c>
      <c r="BL64" s="6">
        <f>IFERROR(INDEX(Sales!$D$5:$ABF$18,MATCH(UsagePerHour!$B64,Sales!$C$5:$C$18,0),MATCH(UsagePerHour!BL$4,Sales!$D$3:$ABF$3,0))/BL$2*INDEX(Usage!$D$5:$ABF$11,MATCH(UsagePerHour!$B$52,Usage!$C$5:$C$11,0),MATCH(UsagePerHour!BL$4,Usage!$D$3:$ABF$3,0)),"")</f>
        <v>0</v>
      </c>
      <c r="BM64" s="6">
        <f>IFERROR(INDEX(Sales!$D$5:$ABF$18,MATCH(UsagePerHour!$B64,Sales!$C$5:$C$18,0),MATCH(UsagePerHour!BM$4,Sales!$D$3:$ABF$3,0))/BM$2*INDEX(Usage!$D$5:$ABF$11,MATCH(UsagePerHour!$B$52,Usage!$C$5:$C$11,0),MATCH(UsagePerHour!BM$4,Usage!$D$3:$ABF$3,0)),"")</f>
        <v>0</v>
      </c>
      <c r="BN64" s="6">
        <f>IFERROR(INDEX(Sales!$D$5:$ABF$18,MATCH(UsagePerHour!$B64,Sales!$C$5:$C$18,0),MATCH(UsagePerHour!BN$4,Sales!$D$3:$ABF$3,0))/BN$2*INDEX(Usage!$D$5:$ABF$11,MATCH(UsagePerHour!$B$52,Usage!$C$5:$C$11,0),MATCH(UsagePerHour!BN$4,Usage!$D$3:$ABF$3,0)),"")</f>
        <v>0</v>
      </c>
      <c r="BO64" s="6">
        <f>IFERROR(INDEX(Sales!$D$5:$ABF$18,MATCH(UsagePerHour!$B64,Sales!$C$5:$C$18,0),MATCH(UsagePerHour!BO$4,Sales!$D$3:$ABF$3,0))/BO$2*INDEX(Usage!$D$5:$ABF$11,MATCH(UsagePerHour!$B$52,Usage!$C$5:$C$11,0),MATCH(UsagePerHour!BO$4,Usage!$D$3:$ABF$3,0)),"")</f>
        <v>0</v>
      </c>
      <c r="BP64" s="6">
        <f>IFERROR(INDEX(Sales!$D$5:$ABF$18,MATCH(UsagePerHour!$B64,Sales!$C$5:$C$18,0),MATCH(UsagePerHour!BP$4,Sales!$D$3:$ABF$3,0))/BP$2*INDEX(Usage!$D$5:$ABF$11,MATCH(UsagePerHour!$B$52,Usage!$C$5:$C$11,0),MATCH(UsagePerHour!BP$4,Usage!$D$3:$ABF$3,0)),"")</f>
        <v>0</v>
      </c>
      <c r="BQ64" s="6">
        <f>IFERROR(INDEX(Sales!$D$5:$ABF$18,MATCH(UsagePerHour!$B64,Sales!$C$5:$C$18,0),MATCH(UsagePerHour!BQ$4,Sales!$D$3:$ABF$3,0))/BQ$2*INDEX(Usage!$D$5:$ABF$11,MATCH(UsagePerHour!$B$52,Usage!$C$5:$C$11,0),MATCH(UsagePerHour!BQ$4,Usage!$D$3:$ABF$3,0)),"")</f>
        <v>0</v>
      </c>
      <c r="BR64" s="6">
        <f>IFERROR(INDEX(Sales!$D$5:$ABF$18,MATCH(UsagePerHour!$B64,Sales!$C$5:$C$18,0),MATCH(UsagePerHour!BR$4,Sales!$D$3:$ABF$3,0))/BR$2*INDEX(Usage!$D$5:$ABF$11,MATCH(UsagePerHour!$B$52,Usage!$C$5:$C$11,0),MATCH(UsagePerHour!BR$4,Usage!$D$3:$ABF$3,0)),"")</f>
        <v>0</v>
      </c>
      <c r="BS64" s="6">
        <f>IFERROR(INDEX(Sales!$D$5:$ABF$18,MATCH(UsagePerHour!$B64,Sales!$C$5:$C$18,0),MATCH(UsagePerHour!BS$4,Sales!$D$3:$ABF$3,0))/BS$2*INDEX(Usage!$D$5:$ABF$11,MATCH(UsagePerHour!$B$52,Usage!$C$5:$C$11,0),MATCH(UsagePerHour!BS$4,Usage!$D$3:$ABF$3,0)),"")</f>
        <v>0</v>
      </c>
      <c r="BT64" s="6">
        <f>IFERROR(INDEX(Sales!$D$5:$ABF$18,MATCH(UsagePerHour!$B64,Sales!$C$5:$C$18,0),MATCH(UsagePerHour!BT$4,Sales!$D$3:$ABF$3,0))/BT$2*INDEX(Usage!$D$5:$ABF$11,MATCH(UsagePerHour!$B$52,Usage!$C$5:$C$11,0),MATCH(UsagePerHour!BT$4,Usage!$D$3:$ABF$3,0)),"")</f>
        <v>0</v>
      </c>
      <c r="BU64" s="6">
        <f>IFERROR(INDEX(Sales!$D$5:$ABF$18,MATCH(UsagePerHour!$B64,Sales!$C$5:$C$18,0),MATCH(UsagePerHour!BU$4,Sales!$D$3:$ABF$3,0))/BU$2*INDEX(Usage!$D$5:$ABF$11,MATCH(UsagePerHour!$B$52,Usage!$C$5:$C$11,0),MATCH(UsagePerHour!BU$4,Usage!$D$3:$ABF$3,0)),"")</f>
        <v>0</v>
      </c>
      <c r="BV64" s="6">
        <f>IFERROR(INDEX(Sales!$D$5:$ABF$18,MATCH(UsagePerHour!$B64,Sales!$C$5:$C$18,0),MATCH(UsagePerHour!BV$4,Sales!$D$3:$ABF$3,0))/BV$2*INDEX(Usage!$D$5:$ABF$11,MATCH(UsagePerHour!$B$52,Usage!$C$5:$C$11,0),MATCH(UsagePerHour!BV$4,Usage!$D$3:$ABF$3,0)),"")</f>
        <v>0</v>
      </c>
      <c r="BW64" s="6">
        <f>IFERROR(INDEX(Sales!$D$5:$ABF$18,MATCH(UsagePerHour!$B64,Sales!$C$5:$C$18,0),MATCH(UsagePerHour!BW$4,Sales!$D$3:$ABF$3,0))/BW$2*INDEX(Usage!$D$5:$ABF$11,MATCH(UsagePerHour!$B$52,Usage!$C$5:$C$11,0),MATCH(UsagePerHour!BW$4,Usage!$D$3:$ABF$3,0)),"")</f>
        <v>0</v>
      </c>
      <c r="BX64" s="6">
        <f>IFERROR(INDEX(Sales!$D$5:$ABF$18,MATCH(UsagePerHour!$B64,Sales!$C$5:$C$18,0),MATCH(UsagePerHour!BX$4,Sales!$D$3:$ABF$3,0))/BX$2*INDEX(Usage!$D$5:$ABF$11,MATCH(UsagePerHour!$B$52,Usage!$C$5:$C$11,0),MATCH(UsagePerHour!BX$4,Usage!$D$3:$ABF$3,0)),"")</f>
        <v>0</v>
      </c>
      <c r="BY64" s="6">
        <f>IFERROR(INDEX(Sales!$D$5:$ABF$18,MATCH(UsagePerHour!$B64,Sales!$C$5:$C$18,0),MATCH(UsagePerHour!BY$4,Sales!$D$3:$ABF$3,0))/BY$2*INDEX(Usage!$D$5:$ABF$11,MATCH(UsagePerHour!$B$52,Usage!$C$5:$C$11,0),MATCH(UsagePerHour!BY$4,Usage!$D$3:$ABF$3,0)),"")</f>
        <v>0</v>
      </c>
      <c r="BZ64" s="6">
        <f>IFERROR(INDEX(Sales!$D$5:$ABF$18,MATCH(UsagePerHour!$B64,Sales!$C$5:$C$18,0),MATCH(UsagePerHour!BZ$4,Sales!$D$3:$ABF$3,0))/BZ$2*INDEX(Usage!$D$5:$ABF$11,MATCH(UsagePerHour!$B$52,Usage!$C$5:$C$11,0),MATCH(UsagePerHour!BZ$4,Usage!$D$3:$ABF$3,0)),"")</f>
        <v>0</v>
      </c>
      <c r="CA64" s="6">
        <f>IFERROR(INDEX(Sales!$D$5:$ABF$18,MATCH(UsagePerHour!$B64,Sales!$C$5:$C$18,0),MATCH(UsagePerHour!CA$4,Sales!$D$3:$ABF$3,0))/CA$2*INDEX(Usage!$D$5:$ABF$11,MATCH(UsagePerHour!$B$52,Usage!$C$5:$C$11,0),MATCH(UsagePerHour!CA$4,Usage!$D$3:$ABF$3,0)),"")</f>
        <v>0</v>
      </c>
      <c r="CB64" s="6">
        <f>IFERROR(INDEX(Sales!$D$5:$ABF$18,MATCH(UsagePerHour!$B64,Sales!$C$5:$C$18,0),MATCH(UsagePerHour!CB$4,Sales!$D$3:$ABF$3,0))/CB$2*INDEX(Usage!$D$5:$ABF$11,MATCH(UsagePerHour!$B$52,Usage!$C$5:$C$11,0),MATCH(UsagePerHour!CB$4,Usage!$D$3:$ABF$3,0)),"")</f>
        <v>0</v>
      </c>
      <c r="CC64" s="6">
        <f>IFERROR(INDEX(Sales!$D$5:$ABF$18,MATCH(UsagePerHour!$B64,Sales!$C$5:$C$18,0),MATCH(UsagePerHour!CC$4,Sales!$D$3:$ABF$3,0))/CC$2*INDEX(Usage!$D$5:$ABF$11,MATCH(UsagePerHour!$B$52,Usage!$C$5:$C$11,0),MATCH(UsagePerHour!CC$4,Usage!$D$3:$ABF$3,0)),"")</f>
        <v>0</v>
      </c>
      <c r="CD64" s="6">
        <f>IFERROR(INDEX(Sales!$D$5:$ABF$18,MATCH(UsagePerHour!$B64,Sales!$C$5:$C$18,0),MATCH(UsagePerHour!CD$4,Sales!$D$3:$ABF$3,0))/CD$2*INDEX(Usage!$D$5:$ABF$11,MATCH(UsagePerHour!$B$52,Usage!$C$5:$C$11,0),MATCH(UsagePerHour!CD$4,Usage!$D$3:$ABF$3,0)),"")</f>
        <v>0</v>
      </c>
      <c r="CE64" s="6">
        <f>IFERROR(INDEX(Sales!$D$5:$ABF$18,MATCH(UsagePerHour!$B64,Sales!$C$5:$C$18,0),MATCH(UsagePerHour!CE$4,Sales!$D$3:$ABF$3,0))/CE$2*INDEX(Usage!$D$5:$ABF$11,MATCH(UsagePerHour!$B$52,Usage!$C$5:$C$11,0),MATCH(UsagePerHour!CE$4,Usage!$D$3:$ABF$3,0)),"")</f>
        <v>0</v>
      </c>
      <c r="CF64" s="6">
        <f>IFERROR(INDEX(Sales!$D$5:$ABF$18,MATCH(UsagePerHour!$B64,Sales!$C$5:$C$18,0),MATCH(UsagePerHour!CF$4,Sales!$D$3:$ABF$3,0))/CF$2*INDEX(Usage!$D$5:$ABF$11,MATCH(UsagePerHour!$B$52,Usage!$C$5:$C$11,0),MATCH(UsagePerHour!CF$4,Usage!$D$3:$ABF$3,0)),"")</f>
        <v>0</v>
      </c>
      <c r="CG64" s="6">
        <f>IFERROR(INDEX(Sales!$D$5:$ABF$18,MATCH(UsagePerHour!$B64,Sales!$C$5:$C$18,0),MATCH(UsagePerHour!CG$4,Sales!$D$3:$ABF$3,0))/CG$2*INDEX(Usage!$D$5:$ABF$11,MATCH(UsagePerHour!$B$52,Usage!$C$5:$C$11,0),MATCH(UsagePerHour!CG$4,Usage!$D$3:$ABF$3,0)),"")</f>
        <v>0</v>
      </c>
      <c r="CH64" s="6">
        <f>IFERROR(INDEX(Sales!$D$5:$ABF$18,MATCH(UsagePerHour!$B64,Sales!$C$5:$C$18,0),MATCH(UsagePerHour!CH$4,Sales!$D$3:$ABF$3,0))/CH$2*INDEX(Usage!$D$5:$ABF$11,MATCH(UsagePerHour!$B$52,Usage!$C$5:$C$11,0),MATCH(UsagePerHour!CH$4,Usage!$D$3:$ABF$3,0)),"")</f>
        <v>0</v>
      </c>
      <c r="CI64" s="6">
        <f>IFERROR(INDEX(Sales!$D$5:$ABF$18,MATCH(UsagePerHour!$B64,Sales!$C$5:$C$18,0),MATCH(UsagePerHour!CI$4,Sales!$D$3:$ABF$3,0))/CI$2*INDEX(Usage!$D$5:$ABF$11,MATCH(UsagePerHour!$B$52,Usage!$C$5:$C$11,0),MATCH(UsagePerHour!CI$4,Usage!$D$3:$ABF$3,0)),"")</f>
        <v>0</v>
      </c>
      <c r="CJ64" s="6">
        <f>IFERROR(INDEX(Sales!$D$5:$ABF$18,MATCH(UsagePerHour!$B64,Sales!$C$5:$C$18,0),MATCH(UsagePerHour!CJ$4,Sales!$D$3:$ABF$3,0))/CJ$2*INDEX(Usage!$D$5:$ABF$11,MATCH(UsagePerHour!$B$52,Usage!$C$5:$C$11,0),MATCH(UsagePerHour!CJ$4,Usage!$D$3:$ABF$3,0)),"")</f>
        <v>0</v>
      </c>
      <c r="CK64" s="6">
        <f>IFERROR(INDEX(Sales!$D$5:$ABF$18,MATCH(UsagePerHour!$B64,Sales!$C$5:$C$18,0),MATCH(UsagePerHour!CK$4,Sales!$D$3:$ABF$3,0))/CK$2*INDEX(Usage!$D$5:$ABF$11,MATCH(UsagePerHour!$B$52,Usage!$C$5:$C$11,0),MATCH(UsagePerHour!CK$4,Usage!$D$3:$ABF$3,0)),"")</f>
        <v>0</v>
      </c>
      <c r="CL64" s="6">
        <f>IFERROR(INDEX(Sales!$D$5:$ABF$18,MATCH(UsagePerHour!$B64,Sales!$C$5:$C$18,0),MATCH(UsagePerHour!CL$4,Sales!$D$3:$ABF$3,0))/CL$2*INDEX(Usage!$D$5:$ABF$11,MATCH(UsagePerHour!$B$52,Usage!$C$5:$C$11,0),MATCH(UsagePerHour!CL$4,Usage!$D$3:$ABF$3,0)),"")</f>
        <v>0</v>
      </c>
      <c r="CM64" s="6">
        <f>IFERROR(INDEX(Sales!$D$5:$ABF$18,MATCH(UsagePerHour!$B64,Sales!$C$5:$C$18,0),MATCH(UsagePerHour!CM$4,Sales!$D$3:$ABF$3,0))/CM$2*INDEX(Usage!$D$5:$ABF$11,MATCH(UsagePerHour!$B$52,Usage!$C$5:$C$11,0),MATCH(UsagePerHour!CM$4,Usage!$D$3:$ABF$3,0)),"")</f>
        <v>0</v>
      </c>
      <c r="CN64" s="6">
        <f>IFERROR(INDEX(Sales!$D$5:$ABF$18,MATCH(UsagePerHour!$B64,Sales!$C$5:$C$18,0),MATCH(UsagePerHour!CN$4,Sales!$D$3:$ABF$3,0))/CN$2*INDEX(Usage!$D$5:$ABF$11,MATCH(UsagePerHour!$B$52,Usage!$C$5:$C$11,0),MATCH(UsagePerHour!CN$4,Usage!$D$3:$ABF$3,0)),"")</f>
        <v>0</v>
      </c>
      <c r="CO64" s="6">
        <f>IFERROR(INDEX(Sales!$D$5:$ABF$18,MATCH(UsagePerHour!$B64,Sales!$C$5:$C$18,0),MATCH(UsagePerHour!CO$4,Sales!$D$3:$ABF$3,0))/CO$2*INDEX(Usage!$D$5:$ABF$11,MATCH(UsagePerHour!$B$52,Usage!$C$5:$C$11,0),MATCH(UsagePerHour!CO$4,Usage!$D$3:$ABF$3,0)),"")</f>
        <v>0</v>
      </c>
      <c r="CP64" s="6">
        <f>IFERROR(INDEX(Sales!$D$5:$ABF$18,MATCH(UsagePerHour!$B64,Sales!$C$5:$C$18,0),MATCH(UsagePerHour!CP$4,Sales!$D$3:$ABF$3,0))/CP$2*INDEX(Usage!$D$5:$ABF$11,MATCH(UsagePerHour!$B$52,Usage!$C$5:$C$11,0),MATCH(UsagePerHour!CP$4,Usage!$D$3:$ABF$3,0)),"")</f>
        <v>0</v>
      </c>
      <c r="CQ64" s="6">
        <f>IFERROR(INDEX(Sales!$D$5:$ABF$18,MATCH(UsagePerHour!$B64,Sales!$C$5:$C$18,0),MATCH(UsagePerHour!CQ$4,Sales!$D$3:$ABF$3,0))/CQ$2*INDEX(Usage!$D$5:$ABF$11,MATCH(UsagePerHour!$B$52,Usage!$C$5:$C$11,0),MATCH(UsagePerHour!CQ$4,Usage!$D$3:$ABF$3,0)),"")</f>
        <v>0</v>
      </c>
      <c r="CR64" s="6">
        <f>IFERROR(INDEX(Sales!$D$5:$ABF$18,MATCH(UsagePerHour!$B64,Sales!$C$5:$C$18,0),MATCH(UsagePerHour!CR$4,Sales!$D$3:$ABF$3,0))/CR$2*INDEX(Usage!$D$5:$ABF$11,MATCH(UsagePerHour!$B$52,Usage!$C$5:$C$11,0),MATCH(UsagePerHour!CR$4,Usage!$D$3:$ABF$3,0)),"")</f>
        <v>0</v>
      </c>
      <c r="CS64" s="6">
        <f>IFERROR(INDEX(Sales!$D$5:$ABF$18,MATCH(UsagePerHour!$B64,Sales!$C$5:$C$18,0),MATCH(UsagePerHour!CS$4,Sales!$D$3:$ABF$3,0))/CS$2*INDEX(Usage!$D$5:$ABF$11,MATCH(UsagePerHour!$B$52,Usage!$C$5:$C$11,0),MATCH(UsagePerHour!CS$4,Usage!$D$3:$ABF$3,0)),"")</f>
        <v>0</v>
      </c>
      <c r="CT64" s="6">
        <f>IFERROR(INDEX(Sales!$D$5:$ABF$18,MATCH(UsagePerHour!$B64,Sales!$C$5:$C$18,0),MATCH(UsagePerHour!CT$4,Sales!$D$3:$ABF$3,0))/CT$2*INDEX(Usage!$D$5:$ABF$11,MATCH(UsagePerHour!$B$52,Usage!$C$5:$C$11,0),MATCH(UsagePerHour!CT$4,Usage!$D$3:$ABF$3,0)),"")</f>
        <v>0</v>
      </c>
      <c r="CU64" s="6">
        <f>IFERROR(INDEX(Sales!$D$5:$ABF$18,MATCH(UsagePerHour!$B64,Sales!$C$5:$C$18,0),MATCH(UsagePerHour!CU$4,Sales!$D$3:$ABF$3,0))/CU$2*INDEX(Usage!$D$5:$ABF$11,MATCH(UsagePerHour!$B$52,Usage!$C$5:$C$11,0),MATCH(UsagePerHour!CU$4,Usage!$D$3:$ABF$3,0)),"")</f>
        <v>0</v>
      </c>
      <c r="CV64" s="6">
        <f>IFERROR(INDEX(Sales!$D$5:$ABF$18,MATCH(UsagePerHour!$B64,Sales!$C$5:$C$18,0),MATCH(UsagePerHour!CV$4,Sales!$D$3:$ABF$3,0))/CV$2*INDEX(Usage!$D$5:$ABF$11,MATCH(UsagePerHour!$B$52,Usage!$C$5:$C$11,0),MATCH(UsagePerHour!CV$4,Usage!$D$3:$ABF$3,0)),"")</f>
        <v>0</v>
      </c>
      <c r="CW64" s="6">
        <f>IFERROR(INDEX(Sales!$D$5:$ABF$18,MATCH(UsagePerHour!$B64,Sales!$C$5:$C$18,0),MATCH(UsagePerHour!CW$4,Sales!$D$3:$ABF$3,0))/CW$2*INDEX(Usage!$D$5:$ABF$11,MATCH(UsagePerHour!$B$52,Usage!$C$5:$C$11,0),MATCH(UsagePerHour!CW$4,Usage!$D$3:$ABF$3,0)),"")</f>
        <v>0</v>
      </c>
      <c r="CX64" s="6">
        <f>IFERROR(INDEX(Sales!$D$5:$ABF$18,MATCH(UsagePerHour!$B64,Sales!$C$5:$C$18,0),MATCH(UsagePerHour!CX$4,Sales!$D$3:$ABF$3,0))/CX$2*INDEX(Usage!$D$5:$ABF$11,MATCH(UsagePerHour!$B$52,Usage!$C$5:$C$11,0),MATCH(UsagePerHour!CX$4,Usage!$D$3:$ABF$3,0)),"")</f>
        <v>0</v>
      </c>
      <c r="CY64" s="6">
        <f>IFERROR(INDEX(Sales!$D$5:$ABF$18,MATCH(UsagePerHour!$B64,Sales!$C$5:$C$18,0),MATCH(UsagePerHour!CY$4,Sales!$D$3:$ABF$3,0))/CY$2*INDEX(Usage!$D$5:$ABF$11,MATCH(UsagePerHour!$B$52,Usage!$C$5:$C$11,0),MATCH(UsagePerHour!CY$4,Usage!$D$3:$ABF$3,0)),"")</f>
        <v>0</v>
      </c>
      <c r="CZ64" s="6">
        <f>IFERROR(INDEX(Sales!$D$5:$ABF$18,MATCH(UsagePerHour!$B64,Sales!$C$5:$C$18,0),MATCH(UsagePerHour!CZ$4,Sales!$D$3:$ABF$3,0))/CZ$2*INDEX(Usage!$D$5:$ABF$11,MATCH(UsagePerHour!$B$52,Usage!$C$5:$C$11,0),MATCH(UsagePerHour!CZ$4,Usage!$D$3:$ABF$3,0)),"")</f>
        <v>0</v>
      </c>
      <c r="DA64" s="6">
        <f>IFERROR(INDEX(Sales!$D$5:$ABF$18,MATCH(UsagePerHour!$B64,Sales!$C$5:$C$18,0),MATCH(UsagePerHour!DA$4,Sales!$D$3:$ABF$3,0))/DA$2*INDEX(Usage!$D$5:$ABF$11,MATCH(UsagePerHour!$B$52,Usage!$C$5:$C$11,0),MATCH(UsagePerHour!DA$4,Usage!$D$3:$ABF$3,0)),"")</f>
        <v>0</v>
      </c>
      <c r="DB64" s="6">
        <f>IFERROR(INDEX(Sales!$D$5:$ABF$18,MATCH(UsagePerHour!$B64,Sales!$C$5:$C$18,0),MATCH(UsagePerHour!DB$4,Sales!$D$3:$ABF$3,0))/DB$2*INDEX(Usage!$D$5:$ABF$11,MATCH(UsagePerHour!$B$52,Usage!$C$5:$C$11,0),MATCH(UsagePerHour!DB$4,Usage!$D$3:$ABF$3,0)),"")</f>
        <v>0</v>
      </c>
      <c r="DC64" s="6">
        <f>IFERROR(INDEX(Sales!$D$5:$ABF$18,MATCH(UsagePerHour!$B64,Sales!$C$5:$C$18,0),MATCH(UsagePerHour!DC$4,Sales!$D$3:$ABF$3,0))/DC$2*INDEX(Usage!$D$5:$ABF$11,MATCH(UsagePerHour!$B$52,Usage!$C$5:$C$11,0),MATCH(UsagePerHour!DC$4,Usage!$D$3:$ABF$3,0)),"")</f>
        <v>0</v>
      </c>
      <c r="DD64" s="6">
        <f>IFERROR(INDEX(Sales!$D$5:$ABF$18,MATCH(UsagePerHour!$B64,Sales!$C$5:$C$18,0),MATCH(UsagePerHour!DD$4,Sales!$D$3:$ABF$3,0))/DD$2*INDEX(Usage!$D$5:$ABF$11,MATCH(UsagePerHour!$B$52,Usage!$C$5:$C$11,0),MATCH(UsagePerHour!DD$4,Usage!$D$3:$ABF$3,0)),"")</f>
        <v>0</v>
      </c>
      <c r="DE64" s="6">
        <f>IFERROR(INDEX(Sales!$D$5:$ABF$18,MATCH(UsagePerHour!$B64,Sales!$C$5:$C$18,0),MATCH(UsagePerHour!DE$4,Sales!$D$3:$ABF$3,0))/DE$2*INDEX(Usage!$D$5:$ABF$11,MATCH(UsagePerHour!$B$52,Usage!$C$5:$C$11,0),MATCH(UsagePerHour!DE$4,Usage!$D$3:$ABF$3,0)),"")</f>
        <v>0</v>
      </c>
      <c r="DF64" s="6">
        <f>IFERROR(INDEX(Sales!$D$5:$ABF$18,MATCH(UsagePerHour!$B64,Sales!$C$5:$C$18,0),MATCH(UsagePerHour!DF$4,Sales!$D$3:$ABF$3,0))/DF$2*INDEX(Usage!$D$5:$ABF$11,MATCH(UsagePerHour!$B$52,Usage!$C$5:$C$11,0),MATCH(UsagePerHour!DF$4,Usage!$D$3:$ABF$3,0)),"")</f>
        <v>0</v>
      </c>
      <c r="DG64" s="6">
        <f>IFERROR(INDEX(Sales!$D$5:$ABF$18,MATCH(UsagePerHour!$B64,Sales!$C$5:$C$18,0),MATCH(UsagePerHour!DG$4,Sales!$D$3:$ABF$3,0))/DG$2*INDEX(Usage!$D$5:$ABF$11,MATCH(UsagePerHour!$B$52,Usage!$C$5:$C$11,0),MATCH(UsagePerHour!DG$4,Usage!$D$3:$ABF$3,0)),"")</f>
        <v>0</v>
      </c>
      <c r="DH64" s="6">
        <f>IFERROR(INDEX(Sales!$D$5:$ABF$18,MATCH(UsagePerHour!$B64,Sales!$C$5:$C$18,0),MATCH(UsagePerHour!DH$4,Sales!$D$3:$ABF$3,0))/DH$2*INDEX(Usage!$D$5:$ABF$11,MATCH(UsagePerHour!$B$52,Usage!$C$5:$C$11,0),MATCH(UsagePerHour!DH$4,Usage!$D$3:$ABF$3,0)),"")</f>
        <v>0</v>
      </c>
      <c r="DI64" s="6">
        <f>IFERROR(INDEX(Sales!$D$5:$ABF$18,MATCH(UsagePerHour!$B64,Sales!$C$5:$C$18,0),MATCH(UsagePerHour!DI$4,Sales!$D$3:$ABF$3,0))/DI$2*INDEX(Usage!$D$5:$ABF$11,MATCH(UsagePerHour!$B$52,Usage!$C$5:$C$11,0),MATCH(UsagePerHour!DI$4,Usage!$D$3:$ABF$3,0)),"")</f>
        <v>0</v>
      </c>
      <c r="DJ64" s="6">
        <f>IFERROR(INDEX(Sales!$D$5:$ABF$18,MATCH(UsagePerHour!$B64,Sales!$C$5:$C$18,0),MATCH(UsagePerHour!DJ$4,Sales!$D$3:$ABF$3,0))/DJ$2*INDEX(Usage!$D$5:$ABF$11,MATCH(UsagePerHour!$B$52,Usage!$C$5:$C$11,0),MATCH(UsagePerHour!DJ$4,Usage!$D$3:$ABF$3,0)),"")</f>
        <v>0</v>
      </c>
      <c r="DK64" s="6">
        <f>IFERROR(INDEX(Sales!$D$5:$ABF$18,MATCH(UsagePerHour!$B64,Sales!$C$5:$C$18,0),MATCH(UsagePerHour!DK$4,Sales!$D$3:$ABF$3,0))/DK$2*INDEX(Usage!$D$5:$ABF$11,MATCH(UsagePerHour!$B$52,Usage!$C$5:$C$11,0),MATCH(UsagePerHour!DK$4,Usage!$D$3:$ABF$3,0)),"")</f>
        <v>0</v>
      </c>
      <c r="DL64" s="6">
        <f>IFERROR(INDEX(Sales!$D$5:$ABF$18,MATCH(UsagePerHour!$B64,Sales!$C$5:$C$18,0),MATCH(UsagePerHour!DL$4,Sales!$D$3:$ABF$3,0))/DL$2*INDEX(Usage!$D$5:$ABF$11,MATCH(UsagePerHour!$B$52,Usage!$C$5:$C$11,0),MATCH(UsagePerHour!DL$4,Usage!$D$3:$ABF$3,0)),"")</f>
        <v>0</v>
      </c>
      <c r="DM64" s="6">
        <f>IFERROR(INDEX(Sales!$D$5:$ABF$18,MATCH(UsagePerHour!$B64,Sales!$C$5:$C$18,0),MATCH(UsagePerHour!DM$4,Sales!$D$3:$ABF$3,0))/DM$2*INDEX(Usage!$D$5:$ABF$11,MATCH(UsagePerHour!$B$52,Usage!$C$5:$C$11,0),MATCH(UsagePerHour!DM$4,Usage!$D$3:$ABF$3,0)),"")</f>
        <v>0</v>
      </c>
      <c r="DN64" s="6">
        <f>IFERROR(INDEX(Sales!$D$5:$ABF$18,MATCH(UsagePerHour!$B64,Sales!$C$5:$C$18,0),MATCH(UsagePerHour!DN$4,Sales!$D$3:$ABF$3,0))/DN$2*INDEX(Usage!$D$5:$ABF$11,MATCH(UsagePerHour!$B$52,Usage!$C$5:$C$11,0),MATCH(UsagePerHour!DN$4,Usage!$D$3:$ABF$3,0)),"")</f>
        <v>0</v>
      </c>
      <c r="DO64" s="6">
        <f>IFERROR(INDEX(Sales!$D$5:$ABF$18,MATCH(UsagePerHour!$B64,Sales!$C$5:$C$18,0),MATCH(UsagePerHour!DO$4,Sales!$D$3:$ABF$3,0))/DO$2*INDEX(Usage!$D$5:$ABF$11,MATCH(UsagePerHour!$B$52,Usage!$C$5:$C$11,0),MATCH(UsagePerHour!DO$4,Usage!$D$3:$ABF$3,0)),"")</f>
        <v>0</v>
      </c>
      <c r="DP64" s="6">
        <f>IFERROR(INDEX(Sales!$D$5:$ABF$18,MATCH(UsagePerHour!$B64,Sales!$C$5:$C$18,0),MATCH(UsagePerHour!DP$4,Sales!$D$3:$ABF$3,0))/DP$2*INDEX(Usage!$D$5:$ABF$11,MATCH(UsagePerHour!$B$52,Usage!$C$5:$C$11,0),MATCH(UsagePerHour!DP$4,Usage!$D$3:$ABF$3,0)),"")</f>
        <v>0</v>
      </c>
      <c r="DQ64" s="6">
        <f>IFERROR(INDEX(Sales!$D$5:$ABF$18,MATCH(UsagePerHour!$B64,Sales!$C$5:$C$18,0),MATCH(UsagePerHour!DQ$4,Sales!$D$3:$ABF$3,0))/DQ$2*INDEX(Usage!$D$5:$ABF$11,MATCH(UsagePerHour!$B$52,Usage!$C$5:$C$11,0),MATCH(UsagePerHour!DQ$4,Usage!$D$3:$ABF$3,0)),"")</f>
        <v>0</v>
      </c>
      <c r="DR64" s="6">
        <f>IFERROR(INDEX(Sales!$D$5:$ABF$18,MATCH(UsagePerHour!$B64,Sales!$C$5:$C$18,0),MATCH(UsagePerHour!DR$4,Sales!$D$3:$ABF$3,0))/DR$2*INDEX(Usage!$D$5:$ABF$11,MATCH(UsagePerHour!$B$52,Usage!$C$5:$C$11,0),MATCH(UsagePerHour!DR$4,Usage!$D$3:$ABF$3,0)),"")</f>
        <v>0</v>
      </c>
      <c r="DS64" s="6">
        <f>IFERROR(INDEX(Sales!$D$5:$ABF$18,MATCH(UsagePerHour!$B64,Sales!$C$5:$C$18,0),MATCH(UsagePerHour!DS$4,Sales!$D$3:$ABF$3,0))/DS$2*INDEX(Usage!$D$5:$ABF$11,MATCH(UsagePerHour!$B$52,Usage!$C$5:$C$11,0),MATCH(UsagePerHour!DS$4,Usage!$D$3:$ABF$3,0)),"")</f>
        <v>0</v>
      </c>
      <c r="DT64" s="6">
        <f>IFERROR(INDEX(Sales!$D$5:$ABF$18,MATCH(UsagePerHour!$B64,Sales!$C$5:$C$18,0),MATCH(UsagePerHour!DT$4,Sales!$D$3:$ABF$3,0))/DT$2*INDEX(Usage!$D$5:$ABF$11,MATCH(UsagePerHour!$B$52,Usage!$C$5:$C$11,0),MATCH(UsagePerHour!DT$4,Usage!$D$3:$ABF$3,0)),"")</f>
        <v>0</v>
      </c>
      <c r="DU64" s="6">
        <f>IFERROR(INDEX(Sales!$D$5:$ABF$18,MATCH(UsagePerHour!$B64,Sales!$C$5:$C$18,0),MATCH(UsagePerHour!DU$4,Sales!$D$3:$ABF$3,0))/DU$2*INDEX(Usage!$D$5:$ABF$11,MATCH(UsagePerHour!$B$52,Usage!$C$5:$C$11,0),MATCH(UsagePerHour!DU$4,Usage!$D$3:$ABF$3,0)),"")</f>
        <v>0</v>
      </c>
      <c r="DV64" s="6">
        <f>IFERROR(INDEX(Sales!$D$5:$ABF$18,MATCH(UsagePerHour!$B64,Sales!$C$5:$C$18,0),MATCH(UsagePerHour!DV$4,Sales!$D$3:$ABF$3,0))/DV$2*INDEX(Usage!$D$5:$ABF$11,MATCH(UsagePerHour!$B$52,Usage!$C$5:$C$11,0),MATCH(UsagePerHour!DV$4,Usage!$D$3:$ABF$3,0)),"")</f>
        <v>0</v>
      </c>
      <c r="DW64" s="6">
        <f>IFERROR(INDEX(Sales!$D$5:$ABF$18,MATCH(UsagePerHour!$B64,Sales!$C$5:$C$18,0),MATCH(UsagePerHour!DW$4,Sales!$D$3:$ABF$3,0))/DW$2*INDEX(Usage!$D$5:$ABF$11,MATCH(UsagePerHour!$B$52,Usage!$C$5:$C$11,0),MATCH(UsagePerHour!DW$4,Usage!$D$3:$ABF$3,0)),"")</f>
        <v>0</v>
      </c>
      <c r="DX64" s="6">
        <f>IFERROR(INDEX(Sales!$D$5:$ABF$18,MATCH(UsagePerHour!$B64,Sales!$C$5:$C$18,0),MATCH(UsagePerHour!DX$4,Sales!$D$3:$ABF$3,0))/DX$2*INDEX(Usage!$D$5:$ABF$11,MATCH(UsagePerHour!$B$52,Usage!$C$5:$C$11,0),MATCH(UsagePerHour!DX$4,Usage!$D$3:$ABF$3,0)),"")</f>
        <v>0</v>
      </c>
      <c r="DY64" s="6">
        <f>IFERROR(INDEX(Sales!$D$5:$ABF$18,MATCH(UsagePerHour!$B64,Sales!$C$5:$C$18,0),MATCH(UsagePerHour!DY$4,Sales!$D$3:$ABF$3,0))/DY$2*INDEX(Usage!$D$5:$ABF$11,MATCH(UsagePerHour!$B$52,Usage!$C$5:$C$11,0),MATCH(UsagePerHour!DY$4,Usage!$D$3:$ABF$3,0)),"")</f>
        <v>0</v>
      </c>
      <c r="DZ64" s="6">
        <f>IFERROR(INDEX(Sales!$D$5:$ABF$18,MATCH(UsagePerHour!$B64,Sales!$C$5:$C$18,0),MATCH(UsagePerHour!DZ$4,Sales!$D$3:$ABF$3,0))/DZ$2*INDEX(Usage!$D$5:$ABF$11,MATCH(UsagePerHour!$B$52,Usage!$C$5:$C$11,0),MATCH(UsagePerHour!DZ$4,Usage!$D$3:$ABF$3,0)),"")</f>
        <v>0</v>
      </c>
      <c r="EA64" s="6">
        <f>IFERROR(INDEX(Sales!$D$5:$ABF$18,MATCH(UsagePerHour!$B64,Sales!$C$5:$C$18,0),MATCH(UsagePerHour!EA$4,Sales!$D$3:$ABF$3,0))/EA$2*INDEX(Usage!$D$5:$ABF$11,MATCH(UsagePerHour!$B$52,Usage!$C$5:$C$11,0),MATCH(UsagePerHour!EA$4,Usage!$D$3:$ABF$3,0)),"")</f>
        <v>0</v>
      </c>
      <c r="EB64" s="6">
        <f>IFERROR(INDEX(Sales!$D$5:$ABF$18,MATCH(UsagePerHour!$B64,Sales!$C$5:$C$18,0),MATCH(UsagePerHour!EB$4,Sales!$D$3:$ABF$3,0))/EB$2*INDEX(Usage!$D$5:$ABF$11,MATCH(UsagePerHour!$B$52,Usage!$C$5:$C$11,0),MATCH(UsagePerHour!EB$4,Usage!$D$3:$ABF$3,0)),"")</f>
        <v>0</v>
      </c>
      <c r="EC64" s="6">
        <f>IFERROR(INDEX(Sales!$D$5:$ABF$18,MATCH(UsagePerHour!$B64,Sales!$C$5:$C$18,0),MATCH(UsagePerHour!EC$4,Sales!$D$3:$ABF$3,0))/EC$2*INDEX(Usage!$D$5:$ABF$11,MATCH(UsagePerHour!$B$52,Usage!$C$5:$C$11,0),MATCH(UsagePerHour!EC$4,Usage!$D$3:$ABF$3,0)),"")</f>
        <v>0</v>
      </c>
      <c r="ED64" s="6">
        <f>IFERROR(INDEX(Sales!$D$5:$ABF$18,MATCH(UsagePerHour!$B64,Sales!$C$5:$C$18,0),MATCH(UsagePerHour!ED$4,Sales!$D$3:$ABF$3,0))/ED$2*INDEX(Usage!$D$5:$ABF$11,MATCH(UsagePerHour!$B$52,Usage!$C$5:$C$11,0),MATCH(UsagePerHour!ED$4,Usage!$D$3:$ABF$3,0)),"")</f>
        <v>0</v>
      </c>
      <c r="EE64" s="6">
        <f>IFERROR(INDEX(Sales!$D$5:$ABF$18,MATCH(UsagePerHour!$B64,Sales!$C$5:$C$18,0),MATCH(UsagePerHour!EE$4,Sales!$D$3:$ABF$3,0))/EE$2*INDEX(Usage!$D$5:$ABF$11,MATCH(UsagePerHour!$B$52,Usage!$C$5:$C$11,0),MATCH(UsagePerHour!EE$4,Usage!$D$3:$ABF$3,0)),"")</f>
        <v>0</v>
      </c>
      <c r="EF64" s="6">
        <f>IFERROR(INDEX(Sales!$D$5:$ABF$18,MATCH(UsagePerHour!$B64,Sales!$C$5:$C$18,0),MATCH(UsagePerHour!EF$4,Sales!$D$3:$ABF$3,0))/EF$2*INDEX(Usage!$D$5:$ABF$11,MATCH(UsagePerHour!$B$52,Usage!$C$5:$C$11,0),MATCH(UsagePerHour!EF$4,Usage!$D$3:$ABF$3,0)),"")</f>
        <v>0</v>
      </c>
      <c r="EG64" s="6">
        <f>IFERROR(INDEX(Sales!$D$5:$ABF$18,MATCH(UsagePerHour!$B64,Sales!$C$5:$C$18,0),MATCH(UsagePerHour!EG$4,Sales!$D$3:$ABF$3,0))/EG$2*INDEX(Usage!$D$5:$ABF$11,MATCH(UsagePerHour!$B$52,Usage!$C$5:$C$11,0),MATCH(UsagePerHour!EG$4,Usage!$D$3:$ABF$3,0)),"")</f>
        <v>0</v>
      </c>
      <c r="EH64" s="6">
        <f>IFERROR(INDEX(Sales!$D$5:$ABF$18,MATCH(UsagePerHour!$B64,Sales!$C$5:$C$18,0),MATCH(UsagePerHour!EH$4,Sales!$D$3:$ABF$3,0))/EH$2*INDEX(Usage!$D$5:$ABF$11,MATCH(UsagePerHour!$B$52,Usage!$C$5:$C$11,0),MATCH(UsagePerHour!EH$4,Usage!$D$3:$ABF$3,0)),"")</f>
        <v>0</v>
      </c>
      <c r="EI64" s="6">
        <f>IFERROR(INDEX(Sales!$D$5:$ABF$18,MATCH(UsagePerHour!$B64,Sales!$C$5:$C$18,0),MATCH(UsagePerHour!EI$4,Sales!$D$3:$ABF$3,0))/EI$2*INDEX(Usage!$D$5:$ABF$11,MATCH(UsagePerHour!$B$52,Usage!$C$5:$C$11,0),MATCH(UsagePerHour!EI$4,Usage!$D$3:$ABF$3,0)),"")</f>
        <v>0</v>
      </c>
      <c r="EJ64" s="6">
        <f>IFERROR(INDEX(Sales!$D$5:$ABF$18,MATCH(UsagePerHour!$B64,Sales!$C$5:$C$18,0),MATCH(UsagePerHour!EJ$4,Sales!$D$3:$ABF$3,0))/EJ$2*INDEX(Usage!$D$5:$ABF$11,MATCH(UsagePerHour!$B$52,Usage!$C$5:$C$11,0),MATCH(UsagePerHour!EJ$4,Usage!$D$3:$ABF$3,0)),"")</f>
        <v>0</v>
      </c>
      <c r="EK64" s="6">
        <f>IFERROR(INDEX(Sales!$D$5:$ABF$18,MATCH(UsagePerHour!$B64,Sales!$C$5:$C$18,0),MATCH(UsagePerHour!EK$4,Sales!$D$3:$ABF$3,0))/EK$2*INDEX(Usage!$D$5:$ABF$11,MATCH(UsagePerHour!$B$52,Usage!$C$5:$C$11,0),MATCH(UsagePerHour!EK$4,Usage!$D$3:$ABF$3,0)),"")</f>
        <v>0</v>
      </c>
      <c r="EL64" s="6">
        <f>IFERROR(INDEX(Sales!$D$5:$ABF$18,MATCH(UsagePerHour!$B64,Sales!$C$5:$C$18,0),MATCH(UsagePerHour!EL$4,Sales!$D$3:$ABF$3,0))/EL$2*INDEX(Usage!$D$5:$ABF$11,MATCH(UsagePerHour!$B$52,Usage!$C$5:$C$11,0),MATCH(UsagePerHour!EL$4,Usage!$D$3:$ABF$3,0)),"")</f>
        <v>0</v>
      </c>
      <c r="EM64" s="6">
        <f>IFERROR(INDEX(Sales!$D$5:$ABF$18,MATCH(UsagePerHour!$B64,Sales!$C$5:$C$18,0),MATCH(UsagePerHour!EM$4,Sales!$D$3:$ABF$3,0))/EM$2*INDEX(Usage!$D$5:$ABF$11,MATCH(UsagePerHour!$B$52,Usage!$C$5:$C$11,0),MATCH(UsagePerHour!EM$4,Usage!$D$3:$ABF$3,0)),"")</f>
        <v>0</v>
      </c>
      <c r="EN64" s="6">
        <f>IFERROR(INDEX(Sales!$D$5:$ABF$18,MATCH(UsagePerHour!$B64,Sales!$C$5:$C$18,0),MATCH(UsagePerHour!EN$4,Sales!$D$3:$ABF$3,0))/EN$2*INDEX(Usage!$D$5:$ABF$11,MATCH(UsagePerHour!$B$52,Usage!$C$5:$C$11,0),MATCH(UsagePerHour!EN$4,Usage!$D$3:$ABF$3,0)),"")</f>
        <v>0</v>
      </c>
      <c r="EO64" s="6">
        <f>IFERROR(INDEX(Sales!$D$5:$ABF$18,MATCH(UsagePerHour!$B64,Sales!$C$5:$C$18,0),MATCH(UsagePerHour!EO$4,Sales!$D$3:$ABF$3,0))/EO$2*INDEX(Usage!$D$5:$ABF$11,MATCH(UsagePerHour!$B$52,Usage!$C$5:$C$11,0),MATCH(UsagePerHour!EO$4,Usage!$D$3:$ABF$3,0)),"")</f>
        <v>0</v>
      </c>
      <c r="EP64" s="6">
        <f>IFERROR(INDEX(Sales!$D$5:$ABF$18,MATCH(UsagePerHour!$B64,Sales!$C$5:$C$18,0),MATCH(UsagePerHour!EP$4,Sales!$D$3:$ABF$3,0))/EP$2*INDEX(Usage!$D$5:$ABF$11,MATCH(UsagePerHour!$B$52,Usage!$C$5:$C$11,0),MATCH(UsagePerHour!EP$4,Usage!$D$3:$ABF$3,0)),"")</f>
        <v>0</v>
      </c>
      <c r="EQ64" s="6">
        <f>IFERROR(INDEX(Sales!$D$5:$ABF$18,MATCH(UsagePerHour!$B64,Sales!$C$5:$C$18,0),MATCH(UsagePerHour!EQ$4,Sales!$D$3:$ABF$3,0))/EQ$2*INDEX(Usage!$D$5:$ABF$11,MATCH(UsagePerHour!$B$52,Usage!$C$5:$C$11,0),MATCH(UsagePerHour!EQ$4,Usage!$D$3:$ABF$3,0)),"")</f>
        <v>0</v>
      </c>
      <c r="ER64" s="6">
        <f>IFERROR(INDEX(Sales!$D$5:$ABF$18,MATCH(UsagePerHour!$B64,Sales!$C$5:$C$18,0),MATCH(UsagePerHour!ER$4,Sales!$D$3:$ABF$3,0))/ER$2*INDEX(Usage!$D$5:$ABF$11,MATCH(UsagePerHour!$B$52,Usage!$C$5:$C$11,0),MATCH(UsagePerHour!ER$4,Usage!$D$3:$ABF$3,0)),"")</f>
        <v>0</v>
      </c>
      <c r="ES64" s="6">
        <f>IFERROR(INDEX(Sales!$D$5:$ABF$18,MATCH(UsagePerHour!$B64,Sales!$C$5:$C$18,0),MATCH(UsagePerHour!ES$4,Sales!$D$3:$ABF$3,0))/ES$2*INDEX(Usage!$D$5:$ABF$11,MATCH(UsagePerHour!$B$52,Usage!$C$5:$C$11,0),MATCH(UsagePerHour!ES$4,Usage!$D$3:$ABF$3,0)),"")</f>
        <v>0</v>
      </c>
      <c r="ET64" s="6">
        <f>IFERROR(INDEX(Sales!$D$5:$ABF$18,MATCH(UsagePerHour!$B64,Sales!$C$5:$C$18,0),MATCH(UsagePerHour!ET$4,Sales!$D$3:$ABF$3,0))/ET$2*INDEX(Usage!$D$5:$ABF$11,MATCH(UsagePerHour!$B$52,Usage!$C$5:$C$11,0),MATCH(UsagePerHour!ET$4,Usage!$D$3:$ABF$3,0)),"")</f>
        <v>0</v>
      </c>
      <c r="EU64" s="6">
        <f>IFERROR(INDEX(Sales!$D$5:$ABF$18,MATCH(UsagePerHour!$B64,Sales!$C$5:$C$18,0),MATCH(UsagePerHour!EU$4,Sales!$D$3:$ABF$3,0))/EU$2*INDEX(Usage!$D$5:$ABF$11,MATCH(UsagePerHour!$B$52,Usage!$C$5:$C$11,0),MATCH(UsagePerHour!EU$4,Usage!$D$3:$ABF$3,0)),"")</f>
        <v>0</v>
      </c>
      <c r="EV64" s="6">
        <f>IFERROR(INDEX(Sales!$D$5:$ABF$18,MATCH(UsagePerHour!$B64,Sales!$C$5:$C$18,0),MATCH(UsagePerHour!EV$4,Sales!$D$3:$ABF$3,0))/EV$2*INDEX(Usage!$D$5:$ABF$11,MATCH(UsagePerHour!$B$52,Usage!$C$5:$C$11,0),MATCH(UsagePerHour!EV$4,Usage!$D$3:$ABF$3,0)),"")</f>
        <v>0</v>
      </c>
      <c r="EW64" s="6">
        <f>IFERROR(INDEX(Sales!$D$5:$ABF$18,MATCH(UsagePerHour!$B64,Sales!$C$5:$C$18,0),MATCH(UsagePerHour!EW$4,Sales!$D$3:$ABF$3,0))/EW$2*INDEX(Usage!$D$5:$ABF$11,MATCH(UsagePerHour!$B$52,Usage!$C$5:$C$11,0),MATCH(UsagePerHour!EW$4,Usage!$D$3:$ABF$3,0)),"")</f>
        <v>0</v>
      </c>
      <c r="EX64" s="6">
        <f>IFERROR(INDEX(Sales!$D$5:$ABF$18,MATCH(UsagePerHour!$B64,Sales!$C$5:$C$18,0),MATCH(UsagePerHour!EX$4,Sales!$D$3:$ABF$3,0))/EX$2*INDEX(Usage!$D$5:$ABF$11,MATCH(UsagePerHour!$B$52,Usage!$C$5:$C$11,0),MATCH(UsagePerHour!EX$4,Usage!$D$3:$ABF$3,0)),"")</f>
        <v>0</v>
      </c>
      <c r="EY64" s="6">
        <f>IFERROR(INDEX(Sales!$D$5:$ABF$18,MATCH(UsagePerHour!$B64,Sales!$C$5:$C$18,0),MATCH(UsagePerHour!EY$4,Sales!$D$3:$ABF$3,0))/EY$2*INDEX(Usage!$D$5:$ABF$11,MATCH(UsagePerHour!$B$52,Usage!$C$5:$C$11,0),MATCH(UsagePerHour!EY$4,Usage!$D$3:$ABF$3,0)),"")</f>
        <v>0</v>
      </c>
      <c r="EZ64" s="6">
        <f>IFERROR(INDEX(Sales!$D$5:$ABF$18,MATCH(UsagePerHour!$B64,Sales!$C$5:$C$18,0),MATCH(UsagePerHour!EZ$4,Sales!$D$3:$ABF$3,0))/EZ$2*INDEX(Usage!$D$5:$ABF$11,MATCH(UsagePerHour!$B$52,Usage!$C$5:$C$11,0),MATCH(UsagePerHour!EZ$4,Usage!$D$3:$ABF$3,0)),"")</f>
        <v>0</v>
      </c>
      <c r="FA64" s="6">
        <f>IFERROR(INDEX(Sales!$D$5:$ABF$18,MATCH(UsagePerHour!$B64,Sales!$C$5:$C$18,0),MATCH(UsagePerHour!FA$4,Sales!$D$3:$ABF$3,0))/FA$2*INDEX(Usage!$D$5:$ABF$11,MATCH(UsagePerHour!$B$52,Usage!$C$5:$C$11,0),MATCH(UsagePerHour!FA$4,Usage!$D$3:$ABF$3,0)),"")</f>
        <v>0</v>
      </c>
      <c r="FB64" s="6">
        <f>IFERROR(INDEX(Sales!$D$5:$ABF$18,MATCH(UsagePerHour!$B64,Sales!$C$5:$C$18,0),MATCH(UsagePerHour!FB$4,Sales!$D$3:$ABF$3,0))/FB$2*INDEX(Usage!$D$5:$ABF$11,MATCH(UsagePerHour!$B$52,Usage!$C$5:$C$11,0),MATCH(UsagePerHour!FB$4,Usage!$D$3:$ABF$3,0)),"")</f>
        <v>0</v>
      </c>
      <c r="FC64" s="6">
        <f>IFERROR(INDEX(Sales!$D$5:$ABF$18,MATCH(UsagePerHour!$B64,Sales!$C$5:$C$18,0),MATCH(UsagePerHour!FC$4,Sales!$D$3:$ABF$3,0))/FC$2*INDEX(Usage!$D$5:$ABF$11,MATCH(UsagePerHour!$B$52,Usage!$C$5:$C$11,0),MATCH(UsagePerHour!FC$4,Usage!$D$3:$ABF$3,0)),"")</f>
        <v>0</v>
      </c>
      <c r="FD64" s="6">
        <f>IFERROR(INDEX(Sales!$D$5:$ABF$18,MATCH(UsagePerHour!$B64,Sales!$C$5:$C$18,0),MATCH(UsagePerHour!FD$4,Sales!$D$3:$ABF$3,0))/FD$2*INDEX(Usage!$D$5:$ABF$11,MATCH(UsagePerHour!$B$52,Usage!$C$5:$C$11,0),MATCH(UsagePerHour!FD$4,Usage!$D$3:$ABF$3,0)),"")</f>
        <v>0</v>
      </c>
      <c r="FE64" s="6">
        <f>IFERROR(INDEX(Sales!$D$5:$ABF$18,MATCH(UsagePerHour!$B64,Sales!$C$5:$C$18,0),MATCH(UsagePerHour!FE$4,Sales!$D$3:$ABF$3,0))/FE$2*INDEX(Usage!$D$5:$ABF$11,MATCH(UsagePerHour!$B$52,Usage!$C$5:$C$11,0),MATCH(UsagePerHour!FE$4,Usage!$D$3:$ABF$3,0)),"")</f>
        <v>0</v>
      </c>
      <c r="FF64" s="6">
        <f>IFERROR(INDEX(Sales!$D$5:$ABF$18,MATCH(UsagePerHour!$B64,Sales!$C$5:$C$18,0),MATCH(UsagePerHour!FF$4,Sales!$D$3:$ABF$3,0))/FF$2*INDEX(Usage!$D$5:$ABF$11,MATCH(UsagePerHour!$B$52,Usage!$C$5:$C$11,0),MATCH(UsagePerHour!FF$4,Usage!$D$3:$ABF$3,0)),"")</f>
        <v>0</v>
      </c>
      <c r="FG64" s="6">
        <f>IFERROR(INDEX(Sales!$D$5:$ABF$18,MATCH(UsagePerHour!$B64,Sales!$C$5:$C$18,0),MATCH(UsagePerHour!FG$4,Sales!$D$3:$ABF$3,0))/FG$2*INDEX(Usage!$D$5:$ABF$11,MATCH(UsagePerHour!$B$52,Usage!$C$5:$C$11,0),MATCH(UsagePerHour!FG$4,Usage!$D$3:$ABF$3,0)),"")</f>
        <v>0</v>
      </c>
      <c r="FH64" s="6">
        <f>IFERROR(INDEX(Sales!$D$5:$ABF$18,MATCH(UsagePerHour!$B64,Sales!$C$5:$C$18,0),MATCH(UsagePerHour!FH$4,Sales!$D$3:$ABF$3,0))/FH$2*INDEX(Usage!$D$5:$ABF$11,MATCH(UsagePerHour!$B$52,Usage!$C$5:$C$11,0),MATCH(UsagePerHour!FH$4,Usage!$D$3:$ABF$3,0)),"")</f>
        <v>0</v>
      </c>
      <c r="FI64" s="6">
        <f>IFERROR(INDEX(Sales!$D$5:$ABF$18,MATCH(UsagePerHour!$B64,Sales!$C$5:$C$18,0),MATCH(UsagePerHour!FI$4,Sales!$D$3:$ABF$3,0))/FI$2*INDEX(Usage!$D$5:$ABF$11,MATCH(UsagePerHour!$B$52,Usage!$C$5:$C$11,0),MATCH(UsagePerHour!FI$4,Usage!$D$3:$ABF$3,0)),"")</f>
        <v>0</v>
      </c>
      <c r="FJ64" s="6">
        <f>IFERROR(INDEX(Sales!$D$5:$ABF$18,MATCH(UsagePerHour!$B64,Sales!$C$5:$C$18,0),MATCH(UsagePerHour!FJ$4,Sales!$D$3:$ABF$3,0))/FJ$2*INDEX(Usage!$D$5:$ABF$11,MATCH(UsagePerHour!$B$52,Usage!$C$5:$C$11,0),MATCH(UsagePerHour!FJ$4,Usage!$D$3:$ABF$3,0)),"")</f>
        <v>0</v>
      </c>
      <c r="FK64" s="6">
        <f>IFERROR(INDEX(Sales!$D$5:$ABF$18,MATCH(UsagePerHour!$B64,Sales!$C$5:$C$18,0),MATCH(UsagePerHour!FK$4,Sales!$D$3:$ABF$3,0))/FK$2*INDEX(Usage!$D$5:$ABF$11,MATCH(UsagePerHour!$B$52,Usage!$C$5:$C$11,0),MATCH(UsagePerHour!FK$4,Usage!$D$3:$ABF$3,0)),"")</f>
        <v>0</v>
      </c>
      <c r="FL64" s="6">
        <f>IFERROR(INDEX(Sales!$D$5:$ABF$18,MATCH(UsagePerHour!$B64,Sales!$C$5:$C$18,0),MATCH(UsagePerHour!FL$4,Sales!$D$3:$ABF$3,0))/FL$2*INDEX(Usage!$D$5:$ABF$11,MATCH(UsagePerHour!$B$52,Usage!$C$5:$C$11,0),MATCH(UsagePerHour!FL$4,Usage!$D$3:$ABF$3,0)),"")</f>
        <v>0</v>
      </c>
      <c r="FM64" s="6">
        <f>IFERROR(INDEX(Sales!$D$5:$ABF$18,MATCH(UsagePerHour!$B64,Sales!$C$5:$C$18,0),MATCH(UsagePerHour!FM$4,Sales!$D$3:$ABF$3,0))/FM$2*INDEX(Usage!$D$5:$ABF$11,MATCH(UsagePerHour!$B$52,Usage!$C$5:$C$11,0),MATCH(UsagePerHour!FM$4,Usage!$D$3:$ABF$3,0)),"")</f>
        <v>0</v>
      </c>
      <c r="FN64" s="6">
        <f>IFERROR(INDEX(Sales!$D$5:$ABF$18,MATCH(UsagePerHour!$B64,Sales!$C$5:$C$18,0),MATCH(UsagePerHour!FN$4,Sales!$D$3:$ABF$3,0))/FN$2*INDEX(Usage!$D$5:$ABF$11,MATCH(UsagePerHour!$B$52,Usage!$C$5:$C$11,0),MATCH(UsagePerHour!FN$4,Usage!$D$3:$ABF$3,0)),"")</f>
        <v>0</v>
      </c>
      <c r="FO64" s="6">
        <f>IFERROR(INDEX(Sales!$D$5:$ABF$18,MATCH(UsagePerHour!$B64,Sales!$C$5:$C$18,0),MATCH(UsagePerHour!FO$4,Sales!$D$3:$ABF$3,0))/FO$2*INDEX(Usage!$D$5:$ABF$11,MATCH(UsagePerHour!$B$52,Usage!$C$5:$C$11,0),MATCH(UsagePerHour!FO$4,Usage!$D$3:$ABF$3,0)),"")</f>
        <v>0</v>
      </c>
      <c r="FP64" s="6">
        <f>IFERROR(INDEX(Sales!$D$5:$ABF$18,MATCH(UsagePerHour!$B64,Sales!$C$5:$C$18,0),MATCH(UsagePerHour!FP$4,Sales!$D$3:$ABF$3,0))/FP$2*INDEX(Usage!$D$5:$ABF$11,MATCH(UsagePerHour!$B$52,Usage!$C$5:$C$11,0),MATCH(UsagePerHour!FP$4,Usage!$D$3:$ABF$3,0)),"")</f>
        <v>0</v>
      </c>
      <c r="FQ64" s="6">
        <f>IFERROR(INDEX(Sales!$D$5:$ABF$18,MATCH(UsagePerHour!$B64,Sales!$C$5:$C$18,0),MATCH(UsagePerHour!FQ$4,Sales!$D$3:$ABF$3,0))/FQ$2*INDEX(Usage!$D$5:$ABF$11,MATCH(UsagePerHour!$B$52,Usage!$C$5:$C$11,0),MATCH(UsagePerHour!FQ$4,Usage!$D$3:$ABF$3,0)),"")</f>
        <v>0</v>
      </c>
      <c r="FR64" s="6">
        <f>IFERROR(INDEX(Sales!$D$5:$ABF$18,MATCH(UsagePerHour!$B64,Sales!$C$5:$C$18,0),MATCH(UsagePerHour!FR$4,Sales!$D$3:$ABF$3,0))/FR$2*INDEX(Usage!$D$5:$ABF$11,MATCH(UsagePerHour!$B$52,Usage!$C$5:$C$11,0),MATCH(UsagePerHour!FR$4,Usage!$D$3:$ABF$3,0)),"")</f>
        <v>0</v>
      </c>
      <c r="FS64" s="6">
        <f>IFERROR(INDEX(Sales!$D$5:$ABF$18,MATCH(UsagePerHour!$B64,Sales!$C$5:$C$18,0),MATCH(UsagePerHour!FS$4,Sales!$D$3:$ABF$3,0))/FS$2*INDEX(Usage!$D$5:$ABF$11,MATCH(UsagePerHour!$B$52,Usage!$C$5:$C$11,0),MATCH(UsagePerHour!FS$4,Usage!$D$3:$ABF$3,0)),"")</f>
        <v>0</v>
      </c>
      <c r="FT64" s="6">
        <f>IFERROR(INDEX(Sales!$D$5:$ABF$18,MATCH(UsagePerHour!$B64,Sales!$C$5:$C$18,0),MATCH(UsagePerHour!FT$4,Sales!$D$3:$ABF$3,0))/FT$2*INDEX(Usage!$D$5:$ABF$11,MATCH(UsagePerHour!$B$52,Usage!$C$5:$C$11,0),MATCH(UsagePerHour!FT$4,Usage!$D$3:$ABF$3,0)),"")</f>
        <v>0</v>
      </c>
      <c r="FU64" s="6">
        <f>IFERROR(INDEX(Sales!$D$5:$ABF$18,MATCH(UsagePerHour!$B64,Sales!$C$5:$C$18,0),MATCH(UsagePerHour!FU$4,Sales!$D$3:$ABF$3,0))/FU$2*INDEX(Usage!$D$5:$ABF$11,MATCH(UsagePerHour!$B$52,Usage!$C$5:$C$11,0),MATCH(UsagePerHour!FU$4,Usage!$D$3:$ABF$3,0)),"")</f>
        <v>0</v>
      </c>
      <c r="FV64" s="6">
        <f>IFERROR(INDEX(Sales!$D$5:$ABF$18,MATCH(UsagePerHour!$B64,Sales!$C$5:$C$18,0),MATCH(UsagePerHour!FV$4,Sales!$D$3:$ABF$3,0))/FV$2*INDEX(Usage!$D$5:$ABF$11,MATCH(UsagePerHour!$B$52,Usage!$C$5:$C$11,0),MATCH(UsagePerHour!FV$4,Usage!$D$3:$ABF$3,0)),"")</f>
        <v>0</v>
      </c>
      <c r="FW64" s="6">
        <f>IFERROR(INDEX(Sales!$D$5:$ABF$18,MATCH(UsagePerHour!$B64,Sales!$C$5:$C$18,0),MATCH(UsagePerHour!FW$4,Sales!$D$3:$ABF$3,0))/FW$2*INDEX(Usage!$D$5:$ABF$11,MATCH(UsagePerHour!$B$52,Usage!$C$5:$C$11,0),MATCH(UsagePerHour!FW$4,Usage!$D$3:$ABF$3,0)),"")</f>
        <v>0</v>
      </c>
      <c r="FX64" s="6">
        <f>IFERROR(INDEX(Sales!$D$5:$ABF$18,MATCH(UsagePerHour!$B64,Sales!$C$5:$C$18,0),MATCH(UsagePerHour!FX$4,Sales!$D$3:$ABF$3,0))/FX$2*INDEX(Usage!$D$5:$ABF$11,MATCH(UsagePerHour!$B$52,Usage!$C$5:$C$11,0),MATCH(UsagePerHour!FX$4,Usage!$D$3:$ABF$3,0)),"")</f>
        <v>0</v>
      </c>
      <c r="FY64" s="6">
        <f>IFERROR(INDEX(Sales!$D$5:$ABF$18,MATCH(UsagePerHour!$B64,Sales!$C$5:$C$18,0),MATCH(UsagePerHour!FY$4,Sales!$D$3:$ABF$3,0))/FY$2*INDEX(Usage!$D$5:$ABF$11,MATCH(UsagePerHour!$B$52,Usage!$C$5:$C$11,0),MATCH(UsagePerHour!FY$4,Usage!$D$3:$ABF$3,0)),"")</f>
        <v>0</v>
      </c>
      <c r="FZ64" s="6">
        <f>IFERROR(INDEX(Sales!$D$5:$ABF$18,MATCH(UsagePerHour!$B64,Sales!$C$5:$C$18,0),MATCH(UsagePerHour!FZ$4,Sales!$D$3:$ABF$3,0))/FZ$2*INDEX(Usage!$D$5:$ABF$11,MATCH(UsagePerHour!$B$52,Usage!$C$5:$C$11,0),MATCH(UsagePerHour!FZ$4,Usage!$D$3:$ABF$3,0)),"")</f>
        <v>0</v>
      </c>
      <c r="GA64" s="6">
        <f>IFERROR(INDEX(Sales!$D$5:$ABF$18,MATCH(UsagePerHour!$B64,Sales!$C$5:$C$18,0),MATCH(UsagePerHour!GA$4,Sales!$D$3:$ABF$3,0))/GA$2*INDEX(Usage!$D$5:$ABF$11,MATCH(UsagePerHour!$B$52,Usage!$C$5:$C$11,0),MATCH(UsagePerHour!GA$4,Usage!$D$3:$ABF$3,0)),"")</f>
        <v>0</v>
      </c>
      <c r="GB64" s="6">
        <f>IFERROR(INDEX(Sales!$D$5:$ABF$18,MATCH(UsagePerHour!$B64,Sales!$C$5:$C$18,0),MATCH(UsagePerHour!GB$4,Sales!$D$3:$ABF$3,0))/GB$2*INDEX(Usage!$D$5:$ABF$11,MATCH(UsagePerHour!$B$52,Usage!$C$5:$C$11,0),MATCH(UsagePerHour!GB$4,Usage!$D$3:$ABF$3,0)),"")</f>
        <v>0</v>
      </c>
      <c r="GC64" s="6">
        <f>IFERROR(INDEX(Sales!$D$5:$ABF$18,MATCH(UsagePerHour!$B64,Sales!$C$5:$C$18,0),MATCH(UsagePerHour!GC$4,Sales!$D$3:$ABF$3,0))/GC$2*INDEX(Usage!$D$5:$ABF$11,MATCH(UsagePerHour!$B$52,Usage!$C$5:$C$11,0),MATCH(UsagePerHour!GC$4,Usage!$D$3:$ABF$3,0)),"")</f>
        <v>0</v>
      </c>
      <c r="GD64" s="6">
        <f>IFERROR(INDEX(Sales!$D$5:$ABF$18,MATCH(UsagePerHour!$B64,Sales!$C$5:$C$18,0),MATCH(UsagePerHour!GD$4,Sales!$D$3:$ABF$3,0))/GD$2*INDEX(Usage!$D$5:$ABF$11,MATCH(UsagePerHour!$B$52,Usage!$C$5:$C$11,0),MATCH(UsagePerHour!GD$4,Usage!$D$3:$ABF$3,0)),"")</f>
        <v>0</v>
      </c>
      <c r="GE64" s="6">
        <f>IFERROR(INDEX(Sales!$D$5:$ABF$18,MATCH(UsagePerHour!$B64,Sales!$C$5:$C$18,0),MATCH(UsagePerHour!GE$4,Sales!$D$3:$ABF$3,0))/GE$2*INDEX(Usage!$D$5:$ABF$11,MATCH(UsagePerHour!$B$52,Usage!$C$5:$C$11,0),MATCH(UsagePerHour!GE$4,Usage!$D$3:$ABF$3,0)),"")</f>
        <v>0</v>
      </c>
      <c r="GF64" s="6">
        <f>IFERROR(INDEX(Sales!$D$5:$ABF$18,MATCH(UsagePerHour!$B64,Sales!$C$5:$C$18,0),MATCH(UsagePerHour!GF$4,Sales!$D$3:$ABF$3,0))/GF$2*INDEX(Usage!$D$5:$ABF$11,MATCH(UsagePerHour!$B$52,Usage!$C$5:$C$11,0),MATCH(UsagePerHour!GF$4,Usage!$D$3:$ABF$3,0)),"")</f>
        <v>0</v>
      </c>
      <c r="GG64" s="6">
        <f>IFERROR(INDEX(Sales!$D$5:$ABF$18,MATCH(UsagePerHour!$B64,Sales!$C$5:$C$18,0),MATCH(UsagePerHour!GG$4,Sales!$D$3:$ABF$3,0))/GG$2*INDEX(Usage!$D$5:$ABF$11,MATCH(UsagePerHour!$B$52,Usage!$C$5:$C$11,0),MATCH(UsagePerHour!GG$4,Usage!$D$3:$ABF$3,0)),"")</f>
        <v>0</v>
      </c>
      <c r="GH64" s="6">
        <f>IFERROR(INDEX(Sales!$D$5:$ABF$18,MATCH(UsagePerHour!$B64,Sales!$C$5:$C$18,0),MATCH(UsagePerHour!GH$4,Sales!$D$3:$ABF$3,0))/GH$2*INDEX(Usage!$D$5:$ABF$11,MATCH(UsagePerHour!$B$52,Usage!$C$5:$C$11,0),MATCH(UsagePerHour!GH$4,Usage!$D$3:$ABF$3,0)),"")</f>
        <v>0</v>
      </c>
      <c r="GI64" s="6">
        <f>IFERROR(INDEX(Sales!$D$5:$ABF$18,MATCH(UsagePerHour!$B64,Sales!$C$5:$C$18,0),MATCH(UsagePerHour!GI$4,Sales!$D$3:$ABF$3,0))/GI$2*INDEX(Usage!$D$5:$ABF$11,MATCH(UsagePerHour!$B$52,Usage!$C$5:$C$11,0),MATCH(UsagePerHour!GI$4,Usage!$D$3:$ABF$3,0)),"")</f>
        <v>0</v>
      </c>
      <c r="GJ64" s="6">
        <f>IFERROR(INDEX(Sales!$D$5:$ABF$18,MATCH(UsagePerHour!$B64,Sales!$C$5:$C$18,0),MATCH(UsagePerHour!GJ$4,Sales!$D$3:$ABF$3,0))/GJ$2*INDEX(Usage!$D$5:$ABF$11,MATCH(UsagePerHour!$B$52,Usage!$C$5:$C$11,0),MATCH(UsagePerHour!GJ$4,Usage!$D$3:$ABF$3,0)),"")</f>
        <v>0</v>
      </c>
      <c r="GK64" s="6">
        <f>IFERROR(INDEX(Sales!$D$5:$ABF$18,MATCH(UsagePerHour!$B64,Sales!$C$5:$C$18,0),MATCH(UsagePerHour!GK$4,Sales!$D$3:$ABF$3,0))/GK$2*INDEX(Usage!$D$5:$ABF$11,MATCH(UsagePerHour!$B$52,Usage!$C$5:$C$11,0),MATCH(UsagePerHour!GK$4,Usage!$D$3:$ABF$3,0)),"")</f>
        <v>0</v>
      </c>
      <c r="GL64" s="6">
        <f>IFERROR(INDEX(Sales!$D$5:$ABF$18,MATCH(UsagePerHour!$B64,Sales!$C$5:$C$18,0),MATCH(UsagePerHour!GL$4,Sales!$D$3:$ABF$3,0))/GL$2*INDEX(Usage!$D$5:$ABF$11,MATCH(UsagePerHour!$B$52,Usage!$C$5:$C$11,0),MATCH(UsagePerHour!GL$4,Usage!$D$3:$ABF$3,0)),"")</f>
        <v>0</v>
      </c>
      <c r="GM64" s="6">
        <f>IFERROR(INDEX(Sales!$D$5:$ABF$18,MATCH(UsagePerHour!$B64,Sales!$C$5:$C$18,0),MATCH(UsagePerHour!GM$4,Sales!$D$3:$ABF$3,0))/GM$2*INDEX(Usage!$D$5:$ABF$11,MATCH(UsagePerHour!$B$52,Usage!$C$5:$C$11,0),MATCH(UsagePerHour!GM$4,Usage!$D$3:$ABF$3,0)),"")</f>
        <v>0</v>
      </c>
      <c r="GN64" s="6">
        <f>IFERROR(INDEX(Sales!$D$5:$ABF$18,MATCH(UsagePerHour!$B64,Sales!$C$5:$C$18,0),MATCH(UsagePerHour!GN$4,Sales!$D$3:$ABF$3,0))/GN$2*INDEX(Usage!$D$5:$ABF$11,MATCH(UsagePerHour!$B$52,Usage!$C$5:$C$11,0),MATCH(UsagePerHour!GN$4,Usage!$D$3:$ABF$3,0)),"")</f>
        <v>0</v>
      </c>
      <c r="GO64" s="6">
        <f>IFERROR(INDEX(Sales!$D$5:$ABF$18,MATCH(UsagePerHour!$B64,Sales!$C$5:$C$18,0),MATCH(UsagePerHour!GO$4,Sales!$D$3:$ABF$3,0))/GO$2*INDEX(Usage!$D$5:$ABF$11,MATCH(UsagePerHour!$B$52,Usage!$C$5:$C$11,0),MATCH(UsagePerHour!GO$4,Usage!$D$3:$ABF$3,0)),"")</f>
        <v>0</v>
      </c>
      <c r="GP64" s="6">
        <f>IFERROR(INDEX(Sales!$D$5:$ABF$18,MATCH(UsagePerHour!$B64,Sales!$C$5:$C$18,0),MATCH(UsagePerHour!GP$4,Sales!$D$3:$ABF$3,0))/GP$2*INDEX(Usage!$D$5:$ABF$11,MATCH(UsagePerHour!$B$52,Usage!$C$5:$C$11,0),MATCH(UsagePerHour!GP$4,Usage!$D$3:$ABF$3,0)),"")</f>
        <v>0</v>
      </c>
      <c r="GQ64" s="6">
        <f>IFERROR(INDEX(Sales!$D$5:$ABF$18,MATCH(UsagePerHour!$B64,Sales!$C$5:$C$18,0),MATCH(UsagePerHour!GQ$4,Sales!$D$3:$ABF$3,0))/GQ$2*INDEX(Usage!$D$5:$ABF$11,MATCH(UsagePerHour!$B$52,Usage!$C$5:$C$11,0),MATCH(UsagePerHour!GQ$4,Usage!$D$3:$ABF$3,0)),"")</f>
        <v>0</v>
      </c>
      <c r="GR64" s="6">
        <f>IFERROR(INDEX(Sales!$D$5:$ABF$18,MATCH(UsagePerHour!$B64,Sales!$C$5:$C$18,0),MATCH(UsagePerHour!GR$4,Sales!$D$3:$ABF$3,0))/GR$2*INDEX(Usage!$D$5:$ABF$11,MATCH(UsagePerHour!$B$52,Usage!$C$5:$C$11,0),MATCH(UsagePerHour!GR$4,Usage!$D$3:$ABF$3,0)),"")</f>
        <v>0</v>
      </c>
      <c r="GS64" s="6">
        <f>IFERROR(INDEX(Sales!$D$5:$ABF$18,MATCH(UsagePerHour!$B64,Sales!$C$5:$C$18,0),MATCH(UsagePerHour!GS$4,Sales!$D$3:$ABF$3,0))/GS$2*INDEX(Usage!$D$5:$ABF$11,MATCH(UsagePerHour!$B$52,Usage!$C$5:$C$11,0),MATCH(UsagePerHour!GS$4,Usage!$D$3:$ABF$3,0)),"")</f>
        <v>0</v>
      </c>
      <c r="GT64" s="6">
        <f>IFERROR(INDEX(Sales!$D$5:$ABF$18,MATCH(UsagePerHour!$B64,Sales!$C$5:$C$18,0),MATCH(UsagePerHour!GT$4,Sales!$D$3:$ABF$3,0))/GT$2*INDEX(Usage!$D$5:$ABF$11,MATCH(UsagePerHour!$B$52,Usage!$C$5:$C$11,0),MATCH(UsagePerHour!GT$4,Usage!$D$3:$ABF$3,0)),"")</f>
        <v>0</v>
      </c>
      <c r="GU64" s="6">
        <f>IFERROR(INDEX(Sales!$D$5:$ABF$18,MATCH(UsagePerHour!$B64,Sales!$C$5:$C$18,0),MATCH(UsagePerHour!GU$4,Sales!$D$3:$ABF$3,0))/GU$2*INDEX(Usage!$D$5:$ABF$11,MATCH(UsagePerHour!$B$52,Usage!$C$5:$C$11,0),MATCH(UsagePerHour!GU$4,Usage!$D$3:$ABF$3,0)),"")</f>
        <v>0</v>
      </c>
      <c r="GV64" s="6">
        <f>IFERROR(INDEX(Sales!$D$5:$ABF$18,MATCH(UsagePerHour!$B64,Sales!$C$5:$C$18,0),MATCH(UsagePerHour!GV$4,Sales!$D$3:$ABF$3,0))/GV$2*INDEX(Usage!$D$5:$ABF$11,MATCH(UsagePerHour!$B$52,Usage!$C$5:$C$11,0),MATCH(UsagePerHour!GV$4,Usage!$D$3:$ABF$3,0)),"")</f>
        <v>0</v>
      </c>
      <c r="GW64" s="6">
        <f>IFERROR(INDEX(Sales!$D$5:$ABF$18,MATCH(UsagePerHour!$B64,Sales!$C$5:$C$18,0),MATCH(UsagePerHour!GW$4,Sales!$D$3:$ABF$3,0))/GW$2*INDEX(Usage!$D$5:$ABF$11,MATCH(UsagePerHour!$B$52,Usage!$C$5:$C$11,0),MATCH(UsagePerHour!GW$4,Usage!$D$3:$ABF$3,0)),"")</f>
        <v>0</v>
      </c>
      <c r="GX64" s="6">
        <f>IFERROR(INDEX(Sales!$D$5:$ABF$18,MATCH(UsagePerHour!$B64,Sales!$C$5:$C$18,0),MATCH(UsagePerHour!GX$4,Sales!$D$3:$ABF$3,0))/GX$2*INDEX(Usage!$D$5:$ABF$11,MATCH(UsagePerHour!$B$52,Usage!$C$5:$C$11,0),MATCH(UsagePerHour!GX$4,Usage!$D$3:$ABF$3,0)),"")</f>
        <v>0</v>
      </c>
      <c r="GY64" s="6">
        <f>IFERROR(INDEX(Sales!$D$5:$ABF$18,MATCH(UsagePerHour!$B64,Sales!$C$5:$C$18,0),MATCH(UsagePerHour!GY$4,Sales!$D$3:$ABF$3,0))/GY$2*INDEX(Usage!$D$5:$ABF$11,MATCH(UsagePerHour!$B$52,Usage!$C$5:$C$11,0),MATCH(UsagePerHour!GY$4,Usage!$D$3:$ABF$3,0)),"")</f>
        <v>0</v>
      </c>
      <c r="GZ64" s="6">
        <f>IFERROR(INDEX(Sales!$D$5:$ABF$18,MATCH(UsagePerHour!$B64,Sales!$C$5:$C$18,0),MATCH(UsagePerHour!GZ$4,Sales!$D$3:$ABF$3,0))/GZ$2*INDEX(Usage!$D$5:$ABF$11,MATCH(UsagePerHour!$B$52,Usage!$C$5:$C$11,0),MATCH(UsagePerHour!GZ$4,Usage!$D$3:$ABF$3,0)),"")</f>
        <v>0</v>
      </c>
      <c r="HA64" s="6">
        <f>IFERROR(INDEX(Sales!$D$5:$ABF$18,MATCH(UsagePerHour!$B64,Sales!$C$5:$C$18,0),MATCH(UsagePerHour!HA$4,Sales!$D$3:$ABF$3,0))/HA$2*INDEX(Usage!$D$5:$ABF$11,MATCH(UsagePerHour!$B$52,Usage!$C$5:$C$11,0),MATCH(UsagePerHour!HA$4,Usage!$D$3:$ABF$3,0)),"")</f>
        <v>0</v>
      </c>
      <c r="HB64" s="6">
        <f>IFERROR(INDEX(Sales!$D$5:$ABF$18,MATCH(UsagePerHour!$B64,Sales!$C$5:$C$18,0),MATCH(UsagePerHour!HB$4,Sales!$D$3:$ABF$3,0))/HB$2*INDEX(Usage!$D$5:$ABF$11,MATCH(UsagePerHour!$B$52,Usage!$C$5:$C$11,0),MATCH(UsagePerHour!HB$4,Usage!$D$3:$ABF$3,0)),"")</f>
        <v>0</v>
      </c>
      <c r="HC64" s="6">
        <f>IFERROR(INDEX(Sales!$D$5:$ABF$18,MATCH(UsagePerHour!$B64,Sales!$C$5:$C$18,0),MATCH(UsagePerHour!HC$4,Sales!$D$3:$ABF$3,0))/HC$2*INDEX(Usage!$D$5:$ABF$11,MATCH(UsagePerHour!$B$52,Usage!$C$5:$C$11,0),MATCH(UsagePerHour!HC$4,Usage!$D$3:$ABF$3,0)),"")</f>
        <v>0</v>
      </c>
      <c r="HD64" s="6">
        <f>IFERROR(INDEX(Sales!$D$5:$ABF$18,MATCH(UsagePerHour!$B64,Sales!$C$5:$C$18,0),MATCH(UsagePerHour!HD$4,Sales!$D$3:$ABF$3,0))/HD$2*INDEX(Usage!$D$5:$ABF$11,MATCH(UsagePerHour!$B$52,Usage!$C$5:$C$11,0),MATCH(UsagePerHour!HD$4,Usage!$D$3:$ABF$3,0)),"")</f>
        <v>0</v>
      </c>
      <c r="HE64" s="6">
        <f>IFERROR(INDEX(Sales!$D$5:$ABF$18,MATCH(UsagePerHour!$B64,Sales!$C$5:$C$18,0),MATCH(UsagePerHour!HE$4,Sales!$D$3:$ABF$3,0))/HE$2*INDEX(Usage!$D$5:$ABF$11,MATCH(UsagePerHour!$B$52,Usage!$C$5:$C$11,0),MATCH(UsagePerHour!HE$4,Usage!$D$3:$ABF$3,0)),"")</f>
        <v>0</v>
      </c>
      <c r="HF64" s="6">
        <f>IFERROR(INDEX(Sales!$D$5:$ABF$18,MATCH(UsagePerHour!$B64,Sales!$C$5:$C$18,0),MATCH(UsagePerHour!HF$4,Sales!$D$3:$ABF$3,0))/HF$2*INDEX(Usage!$D$5:$ABF$11,MATCH(UsagePerHour!$B$52,Usage!$C$5:$C$11,0),MATCH(UsagePerHour!HF$4,Usage!$D$3:$ABF$3,0)),"")</f>
        <v>0</v>
      </c>
      <c r="HG64" s="6">
        <f>IFERROR(INDEX(Sales!$D$5:$ABF$18,MATCH(UsagePerHour!$B64,Sales!$C$5:$C$18,0),MATCH(UsagePerHour!HG$4,Sales!$D$3:$ABF$3,0))/HG$2*INDEX(Usage!$D$5:$ABF$11,MATCH(UsagePerHour!$B$52,Usage!$C$5:$C$11,0),MATCH(UsagePerHour!HG$4,Usage!$D$3:$ABF$3,0)),"")</f>
        <v>0</v>
      </c>
      <c r="HH64" s="6">
        <f>IFERROR(INDEX(Sales!$D$5:$ABF$18,MATCH(UsagePerHour!$B64,Sales!$C$5:$C$18,0),MATCH(UsagePerHour!HH$4,Sales!$D$3:$ABF$3,0))/HH$2*INDEX(Usage!$D$5:$ABF$11,MATCH(UsagePerHour!$B$52,Usage!$C$5:$C$11,0),MATCH(UsagePerHour!HH$4,Usage!$D$3:$ABF$3,0)),"")</f>
        <v>0</v>
      </c>
      <c r="HI64" s="6">
        <f>IFERROR(INDEX(Sales!$D$5:$ABF$18,MATCH(UsagePerHour!$B64,Sales!$C$5:$C$18,0),MATCH(UsagePerHour!HI$4,Sales!$D$3:$ABF$3,0))/HI$2*INDEX(Usage!$D$5:$ABF$11,MATCH(UsagePerHour!$B$52,Usage!$C$5:$C$11,0),MATCH(UsagePerHour!HI$4,Usage!$D$3:$ABF$3,0)),"")</f>
        <v>0</v>
      </c>
      <c r="HJ64" s="6">
        <f>IFERROR(INDEX(Sales!$D$5:$ABF$18,MATCH(UsagePerHour!$B64,Sales!$C$5:$C$18,0),MATCH(UsagePerHour!HJ$4,Sales!$D$3:$ABF$3,0))/HJ$2*INDEX(Usage!$D$5:$ABF$11,MATCH(UsagePerHour!$B$52,Usage!$C$5:$C$11,0),MATCH(UsagePerHour!HJ$4,Usage!$D$3:$ABF$3,0)),"")</f>
        <v>0</v>
      </c>
      <c r="HK64" s="6">
        <f>IFERROR(INDEX(Sales!$D$5:$ABF$18,MATCH(UsagePerHour!$B64,Sales!$C$5:$C$18,0),MATCH(UsagePerHour!HK$4,Sales!$D$3:$ABF$3,0))/HK$2*INDEX(Usage!$D$5:$ABF$11,MATCH(UsagePerHour!$B$52,Usage!$C$5:$C$11,0),MATCH(UsagePerHour!HK$4,Usage!$D$3:$ABF$3,0)),"")</f>
        <v>0</v>
      </c>
      <c r="HL64" s="6">
        <f>IFERROR(INDEX(Sales!$D$5:$ABF$18,MATCH(UsagePerHour!$B64,Sales!$C$5:$C$18,0),MATCH(UsagePerHour!HL$4,Sales!$D$3:$ABF$3,0))/HL$2*INDEX(Usage!$D$5:$ABF$11,MATCH(UsagePerHour!$B$52,Usage!$C$5:$C$11,0),MATCH(UsagePerHour!HL$4,Usage!$D$3:$ABF$3,0)),"")</f>
        <v>0.46642169285352253</v>
      </c>
      <c r="HM64" s="6">
        <f>IFERROR(INDEX(Sales!$D$5:$ABF$18,MATCH(UsagePerHour!$B64,Sales!$C$5:$C$18,0),MATCH(UsagePerHour!HM$4,Sales!$D$3:$ABF$3,0))/HM$2*INDEX(Usage!$D$5:$ABF$11,MATCH(UsagePerHour!$B$52,Usage!$C$5:$C$11,0),MATCH(UsagePerHour!HM$4,Usage!$D$3:$ABF$3,0)),"")</f>
        <v>0</v>
      </c>
      <c r="HN64" s="6">
        <f>IFERROR(INDEX(Sales!$D$5:$ABF$18,MATCH(UsagePerHour!$B64,Sales!$C$5:$C$18,0),MATCH(UsagePerHour!HN$4,Sales!$D$3:$ABF$3,0))/HN$2*INDEX(Usage!$D$5:$ABF$11,MATCH(UsagePerHour!$B$52,Usage!$C$5:$C$11,0),MATCH(UsagePerHour!HN$4,Usage!$D$3:$ABF$3,0)),"")</f>
        <v>0</v>
      </c>
      <c r="HO64" s="6">
        <f>IFERROR(INDEX(Sales!$D$5:$ABF$18,MATCH(UsagePerHour!$B64,Sales!$C$5:$C$18,0),MATCH(UsagePerHour!HO$4,Sales!$D$3:$ABF$3,0))/HO$2*INDEX(Usage!$D$5:$ABF$11,MATCH(UsagePerHour!$B$52,Usage!$C$5:$C$11,0),MATCH(UsagePerHour!HO$4,Usage!$D$3:$ABF$3,0)),"")</f>
        <v>0</v>
      </c>
      <c r="HP64" s="6">
        <f>IFERROR(INDEX(Sales!$D$5:$ABF$18,MATCH(UsagePerHour!$B64,Sales!$C$5:$C$18,0),MATCH(UsagePerHour!HP$4,Sales!$D$3:$ABF$3,0))/HP$2*INDEX(Usage!$D$5:$ABF$11,MATCH(UsagePerHour!$B$52,Usage!$C$5:$C$11,0),MATCH(UsagePerHour!HP$4,Usage!$D$3:$ABF$3,0)),"")</f>
        <v>0</v>
      </c>
      <c r="HQ64" s="6">
        <f>IFERROR(INDEX(Sales!$D$5:$ABF$18,MATCH(UsagePerHour!$B64,Sales!$C$5:$C$18,0),MATCH(UsagePerHour!HQ$4,Sales!$D$3:$ABF$3,0))/HQ$2*INDEX(Usage!$D$5:$ABF$11,MATCH(UsagePerHour!$B$52,Usage!$C$5:$C$11,0),MATCH(UsagePerHour!HQ$4,Usage!$D$3:$ABF$3,0)),"")</f>
        <v>0</v>
      </c>
      <c r="HR64" s="6">
        <f>IFERROR(INDEX(Sales!$D$5:$ABF$18,MATCH(UsagePerHour!$B64,Sales!$C$5:$C$18,0),MATCH(UsagePerHour!HR$4,Sales!$D$3:$ABF$3,0))/HR$2*INDEX(Usage!$D$5:$ABF$11,MATCH(UsagePerHour!$B$52,Usage!$C$5:$C$11,0),MATCH(UsagePerHour!HR$4,Usage!$D$3:$ABF$3,0)),"")</f>
        <v>0</v>
      </c>
      <c r="HS64" s="6">
        <f>IFERROR(INDEX(Sales!$D$5:$ABF$18,MATCH(UsagePerHour!$B64,Sales!$C$5:$C$18,0),MATCH(UsagePerHour!HS$4,Sales!$D$3:$ABF$3,0))/HS$2*INDEX(Usage!$D$5:$ABF$11,MATCH(UsagePerHour!$B$52,Usage!$C$5:$C$11,0),MATCH(UsagePerHour!HS$4,Usage!$D$3:$ABF$3,0)),"")</f>
        <v>0</v>
      </c>
      <c r="HT64" s="6">
        <f>IFERROR(INDEX(Sales!$D$5:$ABF$18,MATCH(UsagePerHour!$B64,Sales!$C$5:$C$18,0),MATCH(UsagePerHour!HT$4,Sales!$D$3:$ABF$3,0))/HT$2*INDEX(Usage!$D$5:$ABF$11,MATCH(UsagePerHour!$B$52,Usage!$C$5:$C$11,0),MATCH(UsagePerHour!HT$4,Usage!$D$3:$ABF$3,0)),"")</f>
        <v>0</v>
      </c>
      <c r="HU64" s="6">
        <f>IFERROR(INDEX(Sales!$D$5:$ABF$18,MATCH(UsagePerHour!$B64,Sales!$C$5:$C$18,0),MATCH(UsagePerHour!HU$4,Sales!$D$3:$ABF$3,0))/HU$2*INDEX(Usage!$D$5:$ABF$11,MATCH(UsagePerHour!$B$52,Usage!$C$5:$C$11,0),MATCH(UsagePerHour!HU$4,Usage!$D$3:$ABF$3,0)),"")</f>
        <v>0</v>
      </c>
      <c r="HV64" s="6">
        <f>IFERROR(INDEX(Sales!$D$5:$ABF$18,MATCH(UsagePerHour!$B64,Sales!$C$5:$C$18,0),MATCH(UsagePerHour!HV$4,Sales!$D$3:$ABF$3,0))/HV$2*INDEX(Usage!$D$5:$ABF$11,MATCH(UsagePerHour!$B$52,Usage!$C$5:$C$11,0),MATCH(UsagePerHour!HV$4,Usage!$D$3:$ABF$3,0)),"")</f>
        <v>0</v>
      </c>
      <c r="HW64" s="6">
        <f>IFERROR(INDEX(Sales!$D$5:$ABF$18,MATCH(UsagePerHour!$B64,Sales!$C$5:$C$18,0),MATCH(UsagePerHour!HW$4,Sales!$D$3:$ABF$3,0))/HW$2*INDEX(Usage!$D$5:$ABF$11,MATCH(UsagePerHour!$B$52,Usage!$C$5:$C$11,0),MATCH(UsagePerHour!HW$4,Usage!$D$3:$ABF$3,0)),"")</f>
        <v>0</v>
      </c>
      <c r="HX64" s="6">
        <f>IFERROR(INDEX(Sales!$D$5:$ABF$18,MATCH(UsagePerHour!$B64,Sales!$C$5:$C$18,0),MATCH(UsagePerHour!HX$4,Sales!$D$3:$ABF$3,0))/HX$2*INDEX(Usage!$D$5:$ABF$11,MATCH(UsagePerHour!$B$52,Usage!$C$5:$C$11,0),MATCH(UsagePerHour!HX$4,Usage!$D$3:$ABF$3,0)),"")</f>
        <v>0</v>
      </c>
      <c r="HY64" s="6">
        <f>IFERROR(INDEX(Sales!$D$5:$ABF$18,MATCH(UsagePerHour!$B64,Sales!$C$5:$C$18,0),MATCH(UsagePerHour!HY$4,Sales!$D$3:$ABF$3,0))/HY$2*INDEX(Usage!$D$5:$ABF$11,MATCH(UsagePerHour!$B$52,Usage!$C$5:$C$11,0),MATCH(UsagePerHour!HY$4,Usage!$D$3:$ABF$3,0)),"")</f>
        <v>0</v>
      </c>
      <c r="HZ64" s="6">
        <f>IFERROR(INDEX(Sales!$D$5:$ABF$18,MATCH(UsagePerHour!$B64,Sales!$C$5:$C$18,0),MATCH(UsagePerHour!HZ$4,Sales!$D$3:$ABF$3,0))/HZ$2*INDEX(Usage!$D$5:$ABF$11,MATCH(UsagePerHour!$B$52,Usage!$C$5:$C$11,0),MATCH(UsagePerHour!HZ$4,Usage!$D$3:$ABF$3,0)),"")</f>
        <v>0</v>
      </c>
      <c r="IA64" s="6">
        <f>IFERROR(INDEX(Sales!$D$5:$ABF$18,MATCH(UsagePerHour!$B64,Sales!$C$5:$C$18,0),MATCH(UsagePerHour!IA$4,Sales!$D$3:$ABF$3,0))/IA$2*INDEX(Usage!$D$5:$ABF$11,MATCH(UsagePerHour!$B$52,Usage!$C$5:$C$11,0),MATCH(UsagePerHour!IA$4,Usage!$D$3:$ABF$3,0)),"")</f>
        <v>0</v>
      </c>
      <c r="IB64" s="6">
        <f>IFERROR(INDEX(Sales!$D$5:$ABF$18,MATCH(UsagePerHour!$B64,Sales!$C$5:$C$18,0),MATCH(UsagePerHour!IB$4,Sales!$D$3:$ABF$3,0))/IB$2*INDEX(Usage!$D$5:$ABF$11,MATCH(UsagePerHour!$B$52,Usage!$C$5:$C$11,0),MATCH(UsagePerHour!IB$4,Usage!$D$3:$ABF$3,0)),"")</f>
        <v>0</v>
      </c>
      <c r="IC64" s="6">
        <f>IFERROR(INDEX(Sales!$D$5:$ABF$18,MATCH(UsagePerHour!$B64,Sales!$C$5:$C$18,0),MATCH(UsagePerHour!IC$4,Sales!$D$3:$ABF$3,0))/IC$2*INDEX(Usage!$D$5:$ABF$11,MATCH(UsagePerHour!$B$52,Usage!$C$5:$C$11,0),MATCH(UsagePerHour!IC$4,Usage!$D$3:$ABF$3,0)),"")</f>
        <v>0</v>
      </c>
      <c r="ID64" s="6">
        <f>IFERROR(INDEX(Sales!$D$5:$ABF$18,MATCH(UsagePerHour!$B64,Sales!$C$5:$C$18,0),MATCH(UsagePerHour!ID$4,Sales!$D$3:$ABF$3,0))/ID$2*INDEX(Usage!$D$5:$ABF$11,MATCH(UsagePerHour!$B$52,Usage!$C$5:$C$11,0),MATCH(UsagePerHour!ID$4,Usage!$D$3:$ABF$3,0)),"")</f>
        <v>0</v>
      </c>
      <c r="IE64" s="6">
        <f>IFERROR(INDEX(Sales!$D$5:$ABF$18,MATCH(UsagePerHour!$B64,Sales!$C$5:$C$18,0),MATCH(UsagePerHour!IE$4,Sales!$D$3:$ABF$3,0))/IE$2*INDEX(Usage!$D$5:$ABF$11,MATCH(UsagePerHour!$B$52,Usage!$C$5:$C$11,0),MATCH(UsagePerHour!IE$4,Usage!$D$3:$ABF$3,0)),"")</f>
        <v>0</v>
      </c>
      <c r="IF64" s="6">
        <f>IFERROR(INDEX(Sales!$D$5:$ABF$18,MATCH(UsagePerHour!$B64,Sales!$C$5:$C$18,0),MATCH(UsagePerHour!IF$4,Sales!$D$3:$ABF$3,0))/IF$2*INDEX(Usage!$D$5:$ABF$11,MATCH(UsagePerHour!$B$52,Usage!$C$5:$C$11,0),MATCH(UsagePerHour!IF$4,Usage!$D$3:$ABF$3,0)),"")</f>
        <v>0</v>
      </c>
      <c r="IG64" s="6">
        <f>IFERROR(INDEX(Sales!$D$5:$ABF$18,MATCH(UsagePerHour!$B64,Sales!$C$5:$C$18,0),MATCH(UsagePerHour!IG$4,Sales!$D$3:$ABF$3,0))/IG$2*INDEX(Usage!$D$5:$ABF$11,MATCH(UsagePerHour!$B$52,Usage!$C$5:$C$11,0),MATCH(UsagePerHour!IG$4,Usage!$D$3:$ABF$3,0)),"")</f>
        <v>0</v>
      </c>
      <c r="IH64" s="6">
        <f>IFERROR(INDEX(Sales!$D$5:$ABF$18,MATCH(UsagePerHour!$B64,Sales!$C$5:$C$18,0),MATCH(UsagePerHour!IH$4,Sales!$D$3:$ABF$3,0))/IH$2*INDEX(Usage!$D$5:$ABF$11,MATCH(UsagePerHour!$B$52,Usage!$C$5:$C$11,0),MATCH(UsagePerHour!IH$4,Usage!$D$3:$ABF$3,0)),"")</f>
        <v>0</v>
      </c>
      <c r="II64" s="6">
        <f>IFERROR(INDEX(Sales!$D$5:$ABF$18,MATCH(UsagePerHour!$B64,Sales!$C$5:$C$18,0),MATCH(UsagePerHour!II$4,Sales!$D$3:$ABF$3,0))/II$2*INDEX(Usage!$D$5:$ABF$11,MATCH(UsagePerHour!$B$52,Usage!$C$5:$C$11,0),MATCH(UsagePerHour!II$4,Usage!$D$3:$ABF$3,0)),"")</f>
        <v>0</v>
      </c>
      <c r="IJ64" s="6">
        <f>IFERROR(INDEX(Sales!$D$5:$ABF$18,MATCH(UsagePerHour!$B64,Sales!$C$5:$C$18,0),MATCH(UsagePerHour!IJ$4,Sales!$D$3:$ABF$3,0))/IJ$2*INDEX(Usage!$D$5:$ABF$11,MATCH(UsagePerHour!$B$52,Usage!$C$5:$C$11,0),MATCH(UsagePerHour!IJ$4,Usage!$D$3:$ABF$3,0)),"")</f>
        <v>0</v>
      </c>
      <c r="IK64" s="6">
        <f>IFERROR(INDEX(Sales!$D$5:$ABF$18,MATCH(UsagePerHour!$B64,Sales!$C$5:$C$18,0),MATCH(UsagePerHour!IK$4,Sales!$D$3:$ABF$3,0))/IK$2*INDEX(Usage!$D$5:$ABF$11,MATCH(UsagePerHour!$B$52,Usage!$C$5:$C$11,0),MATCH(UsagePerHour!IK$4,Usage!$D$3:$ABF$3,0)),"")</f>
        <v>0</v>
      </c>
      <c r="IL64" s="6">
        <f>IFERROR(INDEX(Sales!$D$5:$ABF$18,MATCH(UsagePerHour!$B64,Sales!$C$5:$C$18,0),MATCH(UsagePerHour!IL$4,Sales!$D$3:$ABF$3,0))/IL$2*INDEX(Usage!$D$5:$ABF$11,MATCH(UsagePerHour!$B$52,Usage!$C$5:$C$11,0),MATCH(UsagePerHour!IL$4,Usage!$D$3:$ABF$3,0)),"")</f>
        <v>0</v>
      </c>
      <c r="IM64" s="6">
        <f>IFERROR(INDEX(Sales!$D$5:$ABF$18,MATCH(UsagePerHour!$B64,Sales!$C$5:$C$18,0),MATCH(UsagePerHour!IM$4,Sales!$D$3:$ABF$3,0))/IM$2*INDEX(Usage!$D$5:$ABF$11,MATCH(UsagePerHour!$B$52,Usage!$C$5:$C$11,0),MATCH(UsagePerHour!IM$4,Usage!$D$3:$ABF$3,0)),"")</f>
        <v>0</v>
      </c>
      <c r="IN64" s="6">
        <f>IFERROR(INDEX(Sales!$D$5:$ABF$18,MATCH(UsagePerHour!$B64,Sales!$C$5:$C$18,0),MATCH(UsagePerHour!IN$4,Sales!$D$3:$ABF$3,0))/IN$2*INDEX(Usage!$D$5:$ABF$11,MATCH(UsagePerHour!$B$52,Usage!$C$5:$C$11,0),MATCH(UsagePerHour!IN$4,Usage!$D$3:$ABF$3,0)),"")</f>
        <v>0</v>
      </c>
      <c r="IO64" s="6">
        <f>IFERROR(INDEX(Sales!$D$5:$ABF$18,MATCH(UsagePerHour!$B64,Sales!$C$5:$C$18,0),MATCH(UsagePerHour!IO$4,Sales!$D$3:$ABF$3,0))/IO$2*INDEX(Usage!$D$5:$ABF$11,MATCH(UsagePerHour!$B$52,Usage!$C$5:$C$11,0),MATCH(UsagePerHour!IO$4,Usage!$D$3:$ABF$3,0)),"")</f>
        <v>0</v>
      </c>
      <c r="IP64" s="6">
        <f>IFERROR(INDEX(Sales!$D$5:$ABF$18,MATCH(UsagePerHour!$B64,Sales!$C$5:$C$18,0),MATCH(UsagePerHour!IP$4,Sales!$D$3:$ABF$3,0))/IP$2*INDEX(Usage!$D$5:$ABF$11,MATCH(UsagePerHour!$B$52,Usage!$C$5:$C$11,0),MATCH(UsagePerHour!IP$4,Usage!$D$3:$ABF$3,0)),"")</f>
        <v>0</v>
      </c>
      <c r="IQ64" s="6">
        <f>IFERROR(INDEX(Sales!$D$5:$ABF$18,MATCH(UsagePerHour!$B64,Sales!$C$5:$C$18,0),MATCH(UsagePerHour!IQ$4,Sales!$D$3:$ABF$3,0))/IQ$2*INDEX(Usage!$D$5:$ABF$11,MATCH(UsagePerHour!$B$52,Usage!$C$5:$C$11,0),MATCH(UsagePerHour!IQ$4,Usage!$D$3:$ABF$3,0)),"")</f>
        <v>0</v>
      </c>
      <c r="IR64" s="6">
        <f>IFERROR(INDEX(Sales!$D$5:$ABF$18,MATCH(UsagePerHour!$B64,Sales!$C$5:$C$18,0),MATCH(UsagePerHour!IR$4,Sales!$D$3:$ABF$3,0))/IR$2*INDEX(Usage!$D$5:$ABF$11,MATCH(UsagePerHour!$B$52,Usage!$C$5:$C$11,0),MATCH(UsagePerHour!IR$4,Usage!$D$3:$ABF$3,0)),"")</f>
        <v>0</v>
      </c>
      <c r="IS64" s="6">
        <f>IFERROR(INDEX(Sales!$D$5:$ABF$18,MATCH(UsagePerHour!$B64,Sales!$C$5:$C$18,0),MATCH(UsagePerHour!IS$4,Sales!$D$3:$ABF$3,0))/IS$2*INDEX(Usage!$D$5:$ABF$11,MATCH(UsagePerHour!$B$52,Usage!$C$5:$C$11,0),MATCH(UsagePerHour!IS$4,Usage!$D$3:$ABF$3,0)),"")</f>
        <v>0</v>
      </c>
      <c r="IT64" s="6">
        <f>IFERROR(INDEX(Sales!$D$5:$ABF$18,MATCH(UsagePerHour!$B64,Sales!$C$5:$C$18,0),MATCH(UsagePerHour!IT$4,Sales!$D$3:$ABF$3,0))/IT$2*INDEX(Usage!$D$5:$ABF$11,MATCH(UsagePerHour!$B$52,Usage!$C$5:$C$11,0),MATCH(UsagePerHour!IT$4,Usage!$D$3:$ABF$3,0)),"")</f>
        <v>0</v>
      </c>
      <c r="IU64" s="6">
        <f>IFERROR(INDEX(Sales!$D$5:$ABF$18,MATCH(UsagePerHour!$B64,Sales!$C$5:$C$18,0),MATCH(UsagePerHour!IU$4,Sales!$D$3:$ABF$3,0))/IU$2*INDEX(Usage!$D$5:$ABF$11,MATCH(UsagePerHour!$B$52,Usage!$C$5:$C$11,0),MATCH(UsagePerHour!IU$4,Usage!$D$3:$ABF$3,0)),"")</f>
        <v>0</v>
      </c>
      <c r="IV64" s="6">
        <f>IFERROR(INDEX(Sales!$D$5:$ABF$18,MATCH(UsagePerHour!$B64,Sales!$C$5:$C$18,0),MATCH(UsagePerHour!IV$4,Sales!$D$3:$ABF$3,0))/IV$2*INDEX(Usage!$D$5:$ABF$11,MATCH(UsagePerHour!$B$52,Usage!$C$5:$C$11,0),MATCH(UsagePerHour!IV$4,Usage!$D$3:$ABF$3,0)),"")</f>
        <v>0</v>
      </c>
      <c r="IW64" s="6">
        <f>IFERROR(INDEX(Sales!$D$5:$ABF$18,MATCH(UsagePerHour!$B64,Sales!$C$5:$C$18,0),MATCH(UsagePerHour!IW$4,Sales!$D$3:$ABF$3,0))/IW$2*INDEX(Usage!$D$5:$ABF$11,MATCH(UsagePerHour!$B$52,Usage!$C$5:$C$11,0),MATCH(UsagePerHour!IW$4,Usage!$D$3:$ABF$3,0)),"")</f>
        <v>0</v>
      </c>
      <c r="IX64" s="6">
        <f>IFERROR(INDEX(Sales!$D$5:$ABF$18,MATCH(UsagePerHour!$B64,Sales!$C$5:$C$18,0),MATCH(UsagePerHour!IX$4,Sales!$D$3:$ABF$3,0))/IX$2*INDEX(Usage!$D$5:$ABF$11,MATCH(UsagePerHour!$B$52,Usage!$C$5:$C$11,0),MATCH(UsagePerHour!IX$4,Usage!$D$3:$ABF$3,0)),"")</f>
        <v>0</v>
      </c>
      <c r="IY64" s="6">
        <f>IFERROR(INDEX(Sales!$D$5:$ABF$18,MATCH(UsagePerHour!$B64,Sales!$C$5:$C$18,0),MATCH(UsagePerHour!IY$4,Sales!$D$3:$ABF$3,0))/IY$2*INDEX(Usage!$D$5:$ABF$11,MATCH(UsagePerHour!$B$52,Usage!$C$5:$C$11,0),MATCH(UsagePerHour!IY$4,Usage!$D$3:$ABF$3,0)),"")</f>
        <v>0</v>
      </c>
      <c r="IZ64" s="6">
        <f>IFERROR(INDEX(Sales!$D$5:$ABF$18,MATCH(UsagePerHour!$B64,Sales!$C$5:$C$18,0),MATCH(UsagePerHour!IZ$4,Sales!$D$3:$ABF$3,0))/IZ$2*INDEX(Usage!$D$5:$ABF$11,MATCH(UsagePerHour!$B$52,Usage!$C$5:$C$11,0),MATCH(UsagePerHour!IZ$4,Usage!$D$3:$ABF$3,0)),"")</f>
        <v>0</v>
      </c>
      <c r="JA64" s="6">
        <f>IFERROR(INDEX(Sales!$D$5:$ABF$18,MATCH(UsagePerHour!$B64,Sales!$C$5:$C$18,0),MATCH(UsagePerHour!JA$4,Sales!$D$3:$ABF$3,0))/JA$2*INDEX(Usage!$D$5:$ABF$11,MATCH(UsagePerHour!$B$52,Usage!$C$5:$C$11,0),MATCH(UsagePerHour!JA$4,Usage!$D$3:$ABF$3,0)),"")</f>
        <v>0</v>
      </c>
      <c r="JB64" s="6">
        <f>IFERROR(INDEX(Sales!$D$5:$ABF$18,MATCH(UsagePerHour!$B64,Sales!$C$5:$C$18,0),MATCH(UsagePerHour!JB$4,Sales!$D$3:$ABF$3,0))/JB$2*INDEX(Usage!$D$5:$ABF$11,MATCH(UsagePerHour!$B$52,Usage!$C$5:$C$11,0),MATCH(UsagePerHour!JB$4,Usage!$D$3:$ABF$3,0)),"")</f>
        <v>0</v>
      </c>
      <c r="JC64" s="6">
        <f>IFERROR(INDEX(Sales!$D$5:$ABF$18,MATCH(UsagePerHour!$B64,Sales!$C$5:$C$18,0),MATCH(UsagePerHour!JC$4,Sales!$D$3:$ABF$3,0))/JC$2*INDEX(Usage!$D$5:$ABF$11,MATCH(UsagePerHour!$B$52,Usage!$C$5:$C$11,0),MATCH(UsagePerHour!JC$4,Usage!$D$3:$ABF$3,0)),"")</f>
        <v>0</v>
      </c>
      <c r="JD64" s="6">
        <f>IFERROR(INDEX(Sales!$D$5:$ABF$18,MATCH(UsagePerHour!$B64,Sales!$C$5:$C$18,0),MATCH(UsagePerHour!JD$4,Sales!$D$3:$ABF$3,0))/JD$2*INDEX(Usage!$D$5:$ABF$11,MATCH(UsagePerHour!$B$52,Usage!$C$5:$C$11,0),MATCH(UsagePerHour!JD$4,Usage!$D$3:$ABF$3,0)),"")</f>
        <v>0</v>
      </c>
      <c r="JE64" s="6">
        <f>IFERROR(INDEX(Sales!$D$5:$ABF$18,MATCH(UsagePerHour!$B64,Sales!$C$5:$C$18,0),MATCH(UsagePerHour!JE$4,Sales!$D$3:$ABF$3,0))/JE$2*INDEX(Usage!$D$5:$ABF$11,MATCH(UsagePerHour!$B$52,Usage!$C$5:$C$11,0),MATCH(UsagePerHour!JE$4,Usage!$D$3:$ABF$3,0)),"")</f>
        <v>0</v>
      </c>
      <c r="JF64" s="6">
        <f>IFERROR(INDEX(Sales!$D$5:$ABF$18,MATCH(UsagePerHour!$B64,Sales!$C$5:$C$18,0),MATCH(UsagePerHour!JF$4,Sales!$D$3:$ABF$3,0))/JF$2*INDEX(Usage!$D$5:$ABF$11,MATCH(UsagePerHour!$B$52,Usage!$C$5:$C$11,0),MATCH(UsagePerHour!JF$4,Usage!$D$3:$ABF$3,0)),"")</f>
        <v>0</v>
      </c>
      <c r="JG64" s="6">
        <f>IFERROR(INDEX(Sales!$D$5:$ABF$18,MATCH(UsagePerHour!$B64,Sales!$C$5:$C$18,0),MATCH(UsagePerHour!JG$4,Sales!$D$3:$ABF$3,0))/JG$2*INDEX(Usage!$D$5:$ABF$11,MATCH(UsagePerHour!$B$52,Usage!$C$5:$C$11,0),MATCH(UsagePerHour!JG$4,Usage!$D$3:$ABF$3,0)),"")</f>
        <v>0</v>
      </c>
      <c r="JH64" s="6">
        <f>IFERROR(INDEX(Sales!$D$5:$ABF$18,MATCH(UsagePerHour!$B64,Sales!$C$5:$C$18,0),MATCH(UsagePerHour!JH$4,Sales!$D$3:$ABF$3,0))/JH$2*INDEX(Usage!$D$5:$ABF$11,MATCH(UsagePerHour!$B$52,Usage!$C$5:$C$11,0),MATCH(UsagePerHour!JH$4,Usage!$D$3:$ABF$3,0)),"")</f>
        <v>0</v>
      </c>
      <c r="JI64" s="6">
        <f>IFERROR(INDEX(Sales!$D$5:$ABF$18,MATCH(UsagePerHour!$B64,Sales!$C$5:$C$18,0),MATCH(UsagePerHour!JI$4,Sales!$D$3:$ABF$3,0))/JI$2*INDEX(Usage!$D$5:$ABF$11,MATCH(UsagePerHour!$B$52,Usage!$C$5:$C$11,0),MATCH(UsagePerHour!JI$4,Usage!$D$3:$ABF$3,0)),"")</f>
        <v>0</v>
      </c>
      <c r="JJ64" s="6">
        <f>IFERROR(INDEX(Sales!$D$5:$ABF$18,MATCH(UsagePerHour!$B64,Sales!$C$5:$C$18,0),MATCH(UsagePerHour!JJ$4,Sales!$D$3:$ABF$3,0))/JJ$2*INDEX(Usage!$D$5:$ABF$11,MATCH(UsagePerHour!$B$52,Usage!$C$5:$C$11,0),MATCH(UsagePerHour!JJ$4,Usage!$D$3:$ABF$3,0)),"")</f>
        <v>0</v>
      </c>
      <c r="JK64" s="6">
        <f>IFERROR(INDEX(Sales!$D$5:$ABF$18,MATCH(UsagePerHour!$B64,Sales!$C$5:$C$18,0),MATCH(UsagePerHour!JK$4,Sales!$D$3:$ABF$3,0))/JK$2*INDEX(Usage!$D$5:$ABF$11,MATCH(UsagePerHour!$B$52,Usage!$C$5:$C$11,0),MATCH(UsagePerHour!JK$4,Usage!$D$3:$ABF$3,0)),"")</f>
        <v>0</v>
      </c>
      <c r="JL64" s="6">
        <f>IFERROR(INDEX(Sales!$D$5:$ABF$18,MATCH(UsagePerHour!$B64,Sales!$C$5:$C$18,0),MATCH(UsagePerHour!JL$4,Sales!$D$3:$ABF$3,0))/JL$2*INDEX(Usage!$D$5:$ABF$11,MATCH(UsagePerHour!$B$52,Usage!$C$5:$C$11,0),MATCH(UsagePerHour!JL$4,Usage!$D$3:$ABF$3,0)),"")</f>
        <v>0</v>
      </c>
      <c r="JM64" s="6">
        <f>IFERROR(INDEX(Sales!$D$5:$ABF$18,MATCH(UsagePerHour!$B64,Sales!$C$5:$C$18,0),MATCH(UsagePerHour!JM$4,Sales!$D$3:$ABF$3,0))/JM$2*INDEX(Usage!$D$5:$ABF$11,MATCH(UsagePerHour!$B$52,Usage!$C$5:$C$11,0),MATCH(UsagePerHour!JM$4,Usage!$D$3:$ABF$3,0)),"")</f>
        <v>0</v>
      </c>
      <c r="JN64" s="6">
        <f>IFERROR(INDEX(Sales!$D$5:$ABF$18,MATCH(UsagePerHour!$B64,Sales!$C$5:$C$18,0),MATCH(UsagePerHour!JN$4,Sales!$D$3:$ABF$3,0))/JN$2*INDEX(Usage!$D$5:$ABF$11,MATCH(UsagePerHour!$B$52,Usage!$C$5:$C$11,0),MATCH(UsagePerHour!JN$4,Usage!$D$3:$ABF$3,0)),"")</f>
        <v>0</v>
      </c>
      <c r="JO64" s="6">
        <f>IFERROR(INDEX(Sales!$D$5:$ABF$18,MATCH(UsagePerHour!$B64,Sales!$C$5:$C$18,0),MATCH(UsagePerHour!JO$4,Sales!$D$3:$ABF$3,0))/JO$2*INDEX(Usage!$D$5:$ABF$11,MATCH(UsagePerHour!$B$52,Usage!$C$5:$C$11,0),MATCH(UsagePerHour!JO$4,Usage!$D$3:$ABF$3,0)),"")</f>
        <v>0</v>
      </c>
      <c r="JP64" s="6">
        <f>IFERROR(INDEX(Sales!$D$5:$ABF$18,MATCH(UsagePerHour!$B64,Sales!$C$5:$C$18,0),MATCH(UsagePerHour!JP$4,Sales!$D$3:$ABF$3,0))/JP$2*INDEX(Usage!$D$5:$ABF$11,MATCH(UsagePerHour!$B$52,Usage!$C$5:$C$11,0),MATCH(UsagePerHour!JP$4,Usage!$D$3:$ABF$3,0)),"")</f>
        <v>0</v>
      </c>
      <c r="JQ64" s="6">
        <f>IFERROR(INDEX(Sales!$D$5:$ABF$18,MATCH(UsagePerHour!$B64,Sales!$C$5:$C$18,0),MATCH(UsagePerHour!JQ$4,Sales!$D$3:$ABF$3,0))/JQ$2*INDEX(Usage!$D$5:$ABF$11,MATCH(UsagePerHour!$B$52,Usage!$C$5:$C$11,0),MATCH(UsagePerHour!JQ$4,Usage!$D$3:$ABF$3,0)),"")</f>
        <v>0</v>
      </c>
      <c r="JR64" s="6">
        <f>IFERROR(INDEX(Sales!$D$5:$ABF$18,MATCH(UsagePerHour!$B64,Sales!$C$5:$C$18,0),MATCH(UsagePerHour!JR$4,Sales!$D$3:$ABF$3,0))/JR$2*INDEX(Usage!$D$5:$ABF$11,MATCH(UsagePerHour!$B$52,Usage!$C$5:$C$11,0),MATCH(UsagePerHour!JR$4,Usage!$D$3:$ABF$3,0)),"")</f>
        <v>0</v>
      </c>
      <c r="JS64" s="6">
        <f>IFERROR(INDEX(Sales!$D$5:$ABF$18,MATCH(UsagePerHour!$B64,Sales!$C$5:$C$18,0),MATCH(UsagePerHour!JS$4,Sales!$D$3:$ABF$3,0))/JS$2*INDEX(Usage!$D$5:$ABF$11,MATCH(UsagePerHour!$B$52,Usage!$C$5:$C$11,0),MATCH(UsagePerHour!JS$4,Usage!$D$3:$ABF$3,0)),"")</f>
        <v>0</v>
      </c>
      <c r="JT64" s="6">
        <f>IFERROR(INDEX(Sales!$D$5:$ABF$18,MATCH(UsagePerHour!$B64,Sales!$C$5:$C$18,0),MATCH(UsagePerHour!JT$4,Sales!$D$3:$ABF$3,0))/JT$2*INDEX(Usage!$D$5:$ABF$11,MATCH(UsagePerHour!$B$52,Usage!$C$5:$C$11,0),MATCH(UsagePerHour!JT$4,Usage!$D$3:$ABF$3,0)),"")</f>
        <v>0</v>
      </c>
      <c r="JU64" s="6">
        <f>IFERROR(INDEX(Sales!$D$5:$ABF$18,MATCH(UsagePerHour!$B64,Sales!$C$5:$C$18,0),MATCH(UsagePerHour!JU$4,Sales!$D$3:$ABF$3,0))/JU$2*INDEX(Usage!$D$5:$ABF$11,MATCH(UsagePerHour!$B$52,Usage!$C$5:$C$11,0),MATCH(UsagePerHour!JU$4,Usage!$D$3:$ABF$3,0)),"")</f>
        <v>0</v>
      </c>
      <c r="JV64" s="6">
        <f>IFERROR(INDEX(Sales!$D$5:$ABF$18,MATCH(UsagePerHour!$B64,Sales!$C$5:$C$18,0),MATCH(UsagePerHour!JV$4,Sales!$D$3:$ABF$3,0))/JV$2*INDEX(Usage!$D$5:$ABF$11,MATCH(UsagePerHour!$B$52,Usage!$C$5:$C$11,0),MATCH(UsagePerHour!JV$4,Usage!$D$3:$ABF$3,0)),"")</f>
        <v>0</v>
      </c>
      <c r="JW64" s="6">
        <f>IFERROR(INDEX(Sales!$D$5:$ABF$18,MATCH(UsagePerHour!$B64,Sales!$C$5:$C$18,0),MATCH(UsagePerHour!JW$4,Sales!$D$3:$ABF$3,0))/JW$2*INDEX(Usage!$D$5:$ABF$11,MATCH(UsagePerHour!$B$52,Usage!$C$5:$C$11,0),MATCH(UsagePerHour!JW$4,Usage!$D$3:$ABF$3,0)),"")</f>
        <v>0</v>
      </c>
      <c r="JX64" s="6">
        <f>IFERROR(INDEX(Sales!$D$5:$ABF$18,MATCH(UsagePerHour!$B64,Sales!$C$5:$C$18,0),MATCH(UsagePerHour!JX$4,Sales!$D$3:$ABF$3,0))/JX$2*INDEX(Usage!$D$5:$ABF$11,MATCH(UsagePerHour!$B$52,Usage!$C$5:$C$11,0),MATCH(UsagePerHour!JX$4,Usage!$D$3:$ABF$3,0)),"")</f>
        <v>0</v>
      </c>
      <c r="JY64" s="6">
        <f>IFERROR(INDEX(Sales!$D$5:$ABF$18,MATCH(UsagePerHour!$B64,Sales!$C$5:$C$18,0),MATCH(UsagePerHour!JY$4,Sales!$D$3:$ABF$3,0))/JY$2*INDEX(Usage!$D$5:$ABF$11,MATCH(UsagePerHour!$B$52,Usage!$C$5:$C$11,0),MATCH(UsagePerHour!JY$4,Usage!$D$3:$ABF$3,0)),"")</f>
        <v>0</v>
      </c>
      <c r="JZ64" s="6">
        <f>IFERROR(INDEX(Sales!$D$5:$ABF$18,MATCH(UsagePerHour!$B64,Sales!$C$5:$C$18,0),MATCH(UsagePerHour!JZ$4,Sales!$D$3:$ABF$3,0))/JZ$2*INDEX(Usage!$D$5:$ABF$11,MATCH(UsagePerHour!$B$52,Usage!$C$5:$C$11,0),MATCH(UsagePerHour!JZ$4,Usage!$D$3:$ABF$3,0)),"")</f>
        <v>0</v>
      </c>
      <c r="KA64" s="6">
        <f>IFERROR(INDEX(Sales!$D$5:$ABF$18,MATCH(UsagePerHour!$B64,Sales!$C$5:$C$18,0),MATCH(UsagePerHour!KA$4,Sales!$D$3:$ABF$3,0))/KA$2*INDEX(Usage!$D$5:$ABF$11,MATCH(UsagePerHour!$B$52,Usage!$C$5:$C$11,0),MATCH(UsagePerHour!KA$4,Usage!$D$3:$ABF$3,0)),"")</f>
        <v>0</v>
      </c>
      <c r="KB64" s="6">
        <f>IFERROR(INDEX(Sales!$D$5:$ABF$18,MATCH(UsagePerHour!$B64,Sales!$C$5:$C$18,0),MATCH(UsagePerHour!KB$4,Sales!$D$3:$ABF$3,0))/KB$2*INDEX(Usage!$D$5:$ABF$11,MATCH(UsagePerHour!$B$52,Usage!$C$5:$C$11,0),MATCH(UsagePerHour!KB$4,Usage!$D$3:$ABF$3,0)),"")</f>
        <v>0</v>
      </c>
      <c r="KC64" s="6">
        <f>IFERROR(INDEX(Sales!$D$5:$ABF$18,MATCH(UsagePerHour!$B64,Sales!$C$5:$C$18,0),MATCH(UsagePerHour!KC$4,Sales!$D$3:$ABF$3,0))/KC$2*INDEX(Usage!$D$5:$ABF$11,MATCH(UsagePerHour!$B$52,Usage!$C$5:$C$11,0),MATCH(UsagePerHour!KC$4,Usage!$D$3:$ABF$3,0)),"")</f>
        <v>0</v>
      </c>
      <c r="KD64" s="6">
        <f>IFERROR(INDEX(Sales!$D$5:$ABF$18,MATCH(UsagePerHour!$B64,Sales!$C$5:$C$18,0),MATCH(UsagePerHour!KD$4,Sales!$D$3:$ABF$3,0))/KD$2*INDEX(Usage!$D$5:$ABF$11,MATCH(UsagePerHour!$B$52,Usage!$C$5:$C$11,0),MATCH(UsagePerHour!KD$4,Usage!$D$3:$ABF$3,0)),"")</f>
        <v>0</v>
      </c>
      <c r="KE64" s="6">
        <f>IFERROR(INDEX(Sales!$D$5:$ABF$18,MATCH(UsagePerHour!$B64,Sales!$C$5:$C$18,0),MATCH(UsagePerHour!KE$4,Sales!$D$3:$ABF$3,0))/KE$2*INDEX(Usage!$D$5:$ABF$11,MATCH(UsagePerHour!$B$52,Usage!$C$5:$C$11,0),MATCH(UsagePerHour!KE$4,Usage!$D$3:$ABF$3,0)),"")</f>
        <v>0</v>
      </c>
      <c r="KF64" s="6">
        <f>IFERROR(INDEX(Sales!$D$5:$ABF$18,MATCH(UsagePerHour!$B64,Sales!$C$5:$C$18,0),MATCH(UsagePerHour!KF$4,Sales!$D$3:$ABF$3,0))/KF$2*INDEX(Usage!$D$5:$ABF$11,MATCH(UsagePerHour!$B$52,Usage!$C$5:$C$11,0),MATCH(UsagePerHour!KF$4,Usage!$D$3:$ABF$3,0)),"")</f>
        <v>0</v>
      </c>
      <c r="KG64" s="6">
        <f>IFERROR(INDEX(Sales!$D$5:$ABF$18,MATCH(UsagePerHour!$B64,Sales!$C$5:$C$18,0),MATCH(UsagePerHour!KG$4,Sales!$D$3:$ABF$3,0))/KG$2*INDEX(Usage!$D$5:$ABF$11,MATCH(UsagePerHour!$B$52,Usage!$C$5:$C$11,0),MATCH(UsagePerHour!KG$4,Usage!$D$3:$ABF$3,0)),"")</f>
        <v>0</v>
      </c>
      <c r="KH64" s="6">
        <f>IFERROR(INDEX(Sales!$D$5:$ABF$18,MATCH(UsagePerHour!$B64,Sales!$C$5:$C$18,0),MATCH(UsagePerHour!KH$4,Sales!$D$3:$ABF$3,0))/KH$2*INDEX(Usage!$D$5:$ABF$11,MATCH(UsagePerHour!$B$52,Usage!$C$5:$C$11,0),MATCH(UsagePerHour!KH$4,Usage!$D$3:$ABF$3,0)),"")</f>
        <v>0</v>
      </c>
      <c r="KI64" s="6">
        <f>IFERROR(INDEX(Sales!$D$5:$ABF$18,MATCH(UsagePerHour!$B64,Sales!$C$5:$C$18,0),MATCH(UsagePerHour!KI$4,Sales!$D$3:$ABF$3,0))/KI$2*INDEX(Usage!$D$5:$ABF$11,MATCH(UsagePerHour!$B$52,Usage!$C$5:$C$11,0),MATCH(UsagePerHour!KI$4,Usage!$D$3:$ABF$3,0)),"")</f>
        <v>0</v>
      </c>
      <c r="KJ64" s="6">
        <f>IFERROR(INDEX(Sales!$D$5:$ABF$18,MATCH(UsagePerHour!$B64,Sales!$C$5:$C$18,0),MATCH(UsagePerHour!KJ$4,Sales!$D$3:$ABF$3,0))/KJ$2*INDEX(Usage!$D$5:$ABF$11,MATCH(UsagePerHour!$B$52,Usage!$C$5:$C$11,0),MATCH(UsagePerHour!KJ$4,Usage!$D$3:$ABF$3,0)),"")</f>
        <v>0</v>
      </c>
      <c r="KK64" s="6">
        <f>IFERROR(INDEX(Sales!$D$5:$ABF$18,MATCH(UsagePerHour!$B64,Sales!$C$5:$C$18,0),MATCH(UsagePerHour!KK$4,Sales!$D$3:$ABF$3,0))/KK$2*INDEX(Usage!$D$5:$ABF$11,MATCH(UsagePerHour!$B$52,Usage!$C$5:$C$11,0),MATCH(UsagePerHour!KK$4,Usage!$D$3:$ABF$3,0)),"")</f>
        <v>0</v>
      </c>
      <c r="KL64" s="6">
        <f>IFERROR(INDEX(Sales!$D$5:$ABF$18,MATCH(UsagePerHour!$B64,Sales!$C$5:$C$18,0),MATCH(UsagePerHour!KL$4,Sales!$D$3:$ABF$3,0))/KL$2*INDEX(Usage!$D$5:$ABF$11,MATCH(UsagePerHour!$B$52,Usage!$C$5:$C$11,0),MATCH(UsagePerHour!KL$4,Usage!$D$3:$ABF$3,0)),"")</f>
        <v>0</v>
      </c>
      <c r="KM64" s="6">
        <f>IFERROR(INDEX(Sales!$D$5:$ABF$18,MATCH(UsagePerHour!$B64,Sales!$C$5:$C$18,0),MATCH(UsagePerHour!KM$4,Sales!$D$3:$ABF$3,0))/KM$2*INDEX(Usage!$D$5:$ABF$11,MATCH(UsagePerHour!$B$52,Usage!$C$5:$C$11,0),MATCH(UsagePerHour!KM$4,Usage!$D$3:$ABF$3,0)),"")</f>
        <v>0</v>
      </c>
      <c r="KN64" s="6">
        <f>IFERROR(INDEX(Sales!$D$5:$ABF$18,MATCH(UsagePerHour!$B64,Sales!$C$5:$C$18,0),MATCH(UsagePerHour!KN$4,Sales!$D$3:$ABF$3,0))/KN$2*INDEX(Usage!$D$5:$ABF$11,MATCH(UsagePerHour!$B$52,Usage!$C$5:$C$11,0),MATCH(UsagePerHour!KN$4,Usage!$D$3:$ABF$3,0)),"")</f>
        <v>0</v>
      </c>
      <c r="KO64" s="6">
        <f>IFERROR(INDEX(Sales!$D$5:$ABF$18,MATCH(UsagePerHour!$B64,Sales!$C$5:$C$18,0),MATCH(UsagePerHour!KO$4,Sales!$D$3:$ABF$3,0))/KO$2*INDEX(Usage!$D$5:$ABF$11,MATCH(UsagePerHour!$B$52,Usage!$C$5:$C$11,0),MATCH(UsagePerHour!KO$4,Usage!$D$3:$ABF$3,0)),"")</f>
        <v>0</v>
      </c>
      <c r="KP64" s="6">
        <f>IFERROR(INDEX(Sales!$D$5:$ABF$18,MATCH(UsagePerHour!$B64,Sales!$C$5:$C$18,0),MATCH(UsagePerHour!KP$4,Sales!$D$3:$ABF$3,0))/KP$2*INDEX(Usage!$D$5:$ABF$11,MATCH(UsagePerHour!$B$52,Usage!$C$5:$C$11,0),MATCH(UsagePerHour!KP$4,Usage!$D$3:$ABF$3,0)),"")</f>
        <v>0</v>
      </c>
      <c r="KQ64" s="6">
        <f>IFERROR(INDEX(Sales!$D$5:$ABF$18,MATCH(UsagePerHour!$B64,Sales!$C$5:$C$18,0),MATCH(UsagePerHour!KQ$4,Sales!$D$3:$ABF$3,0))/KQ$2*INDEX(Usage!$D$5:$ABF$11,MATCH(UsagePerHour!$B$52,Usage!$C$5:$C$11,0),MATCH(UsagePerHour!KQ$4,Usage!$D$3:$ABF$3,0)),"")</f>
        <v>0</v>
      </c>
      <c r="KR64" s="6">
        <f>IFERROR(INDEX(Sales!$D$5:$ABF$18,MATCH(UsagePerHour!$B64,Sales!$C$5:$C$18,0),MATCH(UsagePerHour!KR$4,Sales!$D$3:$ABF$3,0))/KR$2*INDEX(Usage!$D$5:$ABF$11,MATCH(UsagePerHour!$B$52,Usage!$C$5:$C$11,0),MATCH(UsagePerHour!KR$4,Usage!$D$3:$ABF$3,0)),"")</f>
        <v>0</v>
      </c>
      <c r="KS64" s="6">
        <f>IFERROR(INDEX(Sales!$D$5:$ABF$18,MATCH(UsagePerHour!$B64,Sales!$C$5:$C$18,0),MATCH(UsagePerHour!KS$4,Sales!$D$3:$ABF$3,0))/KS$2*INDEX(Usage!$D$5:$ABF$11,MATCH(UsagePerHour!$B$52,Usage!$C$5:$C$11,0),MATCH(UsagePerHour!KS$4,Usage!$D$3:$ABF$3,0)),"")</f>
        <v>0</v>
      </c>
      <c r="KT64" s="6">
        <f>IFERROR(INDEX(Sales!$D$5:$ABF$18,MATCH(UsagePerHour!$B64,Sales!$C$5:$C$18,0),MATCH(UsagePerHour!KT$4,Sales!$D$3:$ABF$3,0))/KT$2*INDEX(Usage!$D$5:$ABF$11,MATCH(UsagePerHour!$B$52,Usage!$C$5:$C$11,0),MATCH(UsagePerHour!KT$4,Usage!$D$3:$ABF$3,0)),"")</f>
        <v>0</v>
      </c>
      <c r="KU64" s="6">
        <f>IFERROR(INDEX(Sales!$D$5:$ABF$18,MATCH(UsagePerHour!$B64,Sales!$C$5:$C$18,0),MATCH(UsagePerHour!KU$4,Sales!$D$3:$ABF$3,0))/KU$2*INDEX(Usage!$D$5:$ABF$11,MATCH(UsagePerHour!$B$52,Usage!$C$5:$C$11,0),MATCH(UsagePerHour!KU$4,Usage!$D$3:$ABF$3,0)),"")</f>
        <v>0</v>
      </c>
      <c r="KV64" s="6">
        <f>IFERROR(INDEX(Sales!$D$5:$ABF$18,MATCH(UsagePerHour!$B64,Sales!$C$5:$C$18,0),MATCH(UsagePerHour!KV$4,Sales!$D$3:$ABF$3,0))/KV$2*INDEX(Usage!$D$5:$ABF$11,MATCH(UsagePerHour!$B$52,Usage!$C$5:$C$11,0),MATCH(UsagePerHour!KV$4,Usage!$D$3:$ABF$3,0)),"")</f>
        <v>0</v>
      </c>
      <c r="KW64" s="6">
        <f>IFERROR(INDEX(Sales!$D$5:$ABF$18,MATCH(UsagePerHour!$B64,Sales!$C$5:$C$18,0),MATCH(UsagePerHour!KW$4,Sales!$D$3:$ABF$3,0))/KW$2*INDEX(Usage!$D$5:$ABF$11,MATCH(UsagePerHour!$B$52,Usage!$C$5:$C$11,0),MATCH(UsagePerHour!KW$4,Usage!$D$3:$ABF$3,0)),"")</f>
        <v>0</v>
      </c>
      <c r="KX64" s="6">
        <f>IFERROR(INDEX(Sales!$D$5:$ABF$18,MATCH(UsagePerHour!$B64,Sales!$C$5:$C$18,0),MATCH(UsagePerHour!KX$4,Sales!$D$3:$ABF$3,0))/KX$2*INDEX(Usage!$D$5:$ABF$11,MATCH(UsagePerHour!$B$52,Usage!$C$5:$C$11,0),MATCH(UsagePerHour!KX$4,Usage!$D$3:$ABF$3,0)),"")</f>
        <v>0</v>
      </c>
      <c r="KY64" s="6">
        <f>IFERROR(INDEX(Sales!$D$5:$ABF$18,MATCH(UsagePerHour!$B64,Sales!$C$5:$C$18,0),MATCH(UsagePerHour!KY$4,Sales!$D$3:$ABF$3,0))/KY$2*INDEX(Usage!$D$5:$ABF$11,MATCH(UsagePerHour!$B$52,Usage!$C$5:$C$11,0),MATCH(UsagePerHour!KY$4,Usage!$D$3:$ABF$3,0)),"")</f>
        <v>0</v>
      </c>
      <c r="KZ64" s="6">
        <f>IFERROR(INDEX(Sales!$D$5:$ABF$18,MATCH(UsagePerHour!$B64,Sales!$C$5:$C$18,0),MATCH(UsagePerHour!KZ$4,Sales!$D$3:$ABF$3,0))/KZ$2*INDEX(Usage!$D$5:$ABF$11,MATCH(UsagePerHour!$B$52,Usage!$C$5:$C$11,0),MATCH(UsagePerHour!KZ$4,Usage!$D$3:$ABF$3,0)),"")</f>
        <v>0</v>
      </c>
      <c r="LA64" s="6">
        <f>IFERROR(INDEX(Sales!$D$5:$ABF$18,MATCH(UsagePerHour!$B64,Sales!$C$5:$C$18,0),MATCH(UsagePerHour!LA$4,Sales!$D$3:$ABF$3,0))/LA$2*INDEX(Usage!$D$5:$ABF$11,MATCH(UsagePerHour!$B$52,Usage!$C$5:$C$11,0),MATCH(UsagePerHour!LA$4,Usage!$D$3:$ABF$3,0)),"")</f>
        <v>0</v>
      </c>
      <c r="LB64" s="6">
        <f>IFERROR(INDEX(Sales!$D$5:$ABF$18,MATCH(UsagePerHour!$B64,Sales!$C$5:$C$18,0),MATCH(UsagePerHour!LB$4,Sales!$D$3:$ABF$3,0))/LB$2*INDEX(Usage!$D$5:$ABF$11,MATCH(UsagePerHour!$B$52,Usage!$C$5:$C$11,0),MATCH(UsagePerHour!LB$4,Usage!$D$3:$ABF$3,0)),"")</f>
        <v>0</v>
      </c>
      <c r="LC64" s="6">
        <f>IFERROR(INDEX(Sales!$D$5:$ABF$18,MATCH(UsagePerHour!$B64,Sales!$C$5:$C$18,0),MATCH(UsagePerHour!LC$4,Sales!$D$3:$ABF$3,0))/LC$2*INDEX(Usage!$D$5:$ABF$11,MATCH(UsagePerHour!$B$52,Usage!$C$5:$C$11,0),MATCH(UsagePerHour!LC$4,Usage!$D$3:$ABF$3,0)),"")</f>
        <v>0</v>
      </c>
      <c r="LD64" s="6">
        <f>IFERROR(INDEX(Sales!$D$5:$ABF$18,MATCH(UsagePerHour!$B64,Sales!$C$5:$C$18,0),MATCH(UsagePerHour!LD$4,Sales!$D$3:$ABF$3,0))/LD$2*INDEX(Usage!$D$5:$ABF$11,MATCH(UsagePerHour!$B$52,Usage!$C$5:$C$11,0),MATCH(UsagePerHour!LD$4,Usage!$D$3:$ABF$3,0)),"")</f>
        <v>0</v>
      </c>
      <c r="LE64" s="6">
        <f>IFERROR(INDEX(Sales!$D$5:$ABF$18,MATCH(UsagePerHour!$B64,Sales!$C$5:$C$18,0),MATCH(UsagePerHour!LE$4,Sales!$D$3:$ABF$3,0))/LE$2*INDEX(Usage!$D$5:$ABF$11,MATCH(UsagePerHour!$B$52,Usage!$C$5:$C$11,0),MATCH(UsagePerHour!LE$4,Usage!$D$3:$ABF$3,0)),"")</f>
        <v>0</v>
      </c>
      <c r="LF64" s="6">
        <f>IFERROR(INDEX(Sales!$D$5:$ABF$18,MATCH(UsagePerHour!$B64,Sales!$C$5:$C$18,0),MATCH(UsagePerHour!LF$4,Sales!$D$3:$ABF$3,0))/LF$2*INDEX(Usage!$D$5:$ABF$11,MATCH(UsagePerHour!$B$52,Usage!$C$5:$C$11,0),MATCH(UsagePerHour!LF$4,Usage!$D$3:$ABF$3,0)),"")</f>
        <v>0</v>
      </c>
      <c r="LG64" s="6">
        <f>IFERROR(INDEX(Sales!$D$5:$ABF$18,MATCH(UsagePerHour!$B64,Sales!$C$5:$C$18,0),MATCH(UsagePerHour!LG$4,Sales!$D$3:$ABF$3,0))/LG$2*INDEX(Usage!$D$5:$ABF$11,MATCH(UsagePerHour!$B$52,Usage!$C$5:$C$11,0),MATCH(UsagePerHour!LG$4,Usage!$D$3:$ABF$3,0)),"")</f>
        <v>0</v>
      </c>
      <c r="LH64" s="6">
        <f>IFERROR(INDEX(Sales!$D$5:$ABF$18,MATCH(UsagePerHour!$B64,Sales!$C$5:$C$18,0),MATCH(UsagePerHour!LH$4,Sales!$D$3:$ABF$3,0))/LH$2*INDEX(Usage!$D$5:$ABF$11,MATCH(UsagePerHour!$B$52,Usage!$C$5:$C$11,0),MATCH(UsagePerHour!LH$4,Usage!$D$3:$ABF$3,0)),"")</f>
        <v>0</v>
      </c>
      <c r="LI64" s="6">
        <f>IFERROR(INDEX(Sales!$D$5:$ABF$18,MATCH(UsagePerHour!$B64,Sales!$C$5:$C$18,0),MATCH(UsagePerHour!LI$4,Sales!$D$3:$ABF$3,0))/LI$2*INDEX(Usage!$D$5:$ABF$11,MATCH(UsagePerHour!$B$52,Usage!$C$5:$C$11,0),MATCH(UsagePerHour!LI$4,Usage!$D$3:$ABF$3,0)),"")</f>
        <v>0</v>
      </c>
      <c r="LJ64" s="6">
        <f>IFERROR(INDEX(Sales!$D$5:$ABF$18,MATCH(UsagePerHour!$B64,Sales!$C$5:$C$18,0),MATCH(UsagePerHour!LJ$4,Sales!$D$3:$ABF$3,0))/LJ$2*INDEX(Usage!$D$5:$ABF$11,MATCH(UsagePerHour!$B$52,Usage!$C$5:$C$11,0),MATCH(UsagePerHour!LJ$4,Usage!$D$3:$ABF$3,0)),"")</f>
        <v>0</v>
      </c>
      <c r="LK64" s="6">
        <f>IFERROR(INDEX(Sales!$D$5:$ABF$18,MATCH(UsagePerHour!$B64,Sales!$C$5:$C$18,0),MATCH(UsagePerHour!LK$4,Sales!$D$3:$ABF$3,0))/LK$2*INDEX(Usage!$D$5:$ABF$11,MATCH(UsagePerHour!$B$52,Usage!$C$5:$C$11,0),MATCH(UsagePerHour!LK$4,Usage!$D$3:$ABF$3,0)),"")</f>
        <v>0</v>
      </c>
      <c r="LL64" s="6">
        <f>IFERROR(INDEX(Sales!$D$5:$ABF$18,MATCH(UsagePerHour!$B64,Sales!$C$5:$C$18,0),MATCH(UsagePerHour!LL$4,Sales!$D$3:$ABF$3,0))/LL$2*INDEX(Usage!$D$5:$ABF$11,MATCH(UsagePerHour!$B$52,Usage!$C$5:$C$11,0),MATCH(UsagePerHour!LL$4,Usage!$D$3:$ABF$3,0)),"")</f>
        <v>0</v>
      </c>
      <c r="LM64" s="6">
        <f>IFERROR(INDEX(Sales!$D$5:$ABF$18,MATCH(UsagePerHour!$B64,Sales!$C$5:$C$18,0),MATCH(UsagePerHour!LM$4,Sales!$D$3:$ABF$3,0))/LM$2*INDEX(Usage!$D$5:$ABF$11,MATCH(UsagePerHour!$B$52,Usage!$C$5:$C$11,0),MATCH(UsagePerHour!LM$4,Usage!$D$3:$ABF$3,0)),"")</f>
        <v>0</v>
      </c>
      <c r="LN64" s="6">
        <f>IFERROR(INDEX(Sales!$D$5:$ABF$18,MATCH(UsagePerHour!$B64,Sales!$C$5:$C$18,0),MATCH(UsagePerHour!LN$4,Sales!$D$3:$ABF$3,0))/LN$2*INDEX(Usage!$D$5:$ABF$11,MATCH(UsagePerHour!$B$52,Usage!$C$5:$C$11,0),MATCH(UsagePerHour!LN$4,Usage!$D$3:$ABF$3,0)),"")</f>
        <v>0</v>
      </c>
      <c r="LO64" s="6">
        <f>IFERROR(INDEX(Sales!$D$5:$ABF$18,MATCH(UsagePerHour!$B64,Sales!$C$5:$C$18,0),MATCH(UsagePerHour!LO$4,Sales!$D$3:$ABF$3,0))/LO$2*INDEX(Usage!$D$5:$ABF$11,MATCH(UsagePerHour!$B$52,Usage!$C$5:$C$11,0),MATCH(UsagePerHour!LO$4,Usage!$D$3:$ABF$3,0)),"")</f>
        <v>0</v>
      </c>
      <c r="LP64" s="6">
        <f>IFERROR(INDEX(Sales!$D$5:$ABF$18,MATCH(UsagePerHour!$B64,Sales!$C$5:$C$18,0),MATCH(UsagePerHour!LP$4,Sales!$D$3:$ABF$3,0))/LP$2*INDEX(Usage!$D$5:$ABF$11,MATCH(UsagePerHour!$B$52,Usage!$C$5:$C$11,0),MATCH(UsagePerHour!LP$4,Usage!$D$3:$ABF$3,0)),"")</f>
        <v>0</v>
      </c>
      <c r="LQ64" s="6">
        <f>IFERROR(INDEX(Sales!$D$5:$ABF$18,MATCH(UsagePerHour!$B64,Sales!$C$5:$C$18,0),MATCH(UsagePerHour!LQ$4,Sales!$D$3:$ABF$3,0))/LQ$2*INDEX(Usage!$D$5:$ABF$11,MATCH(UsagePerHour!$B$52,Usage!$C$5:$C$11,0),MATCH(UsagePerHour!LQ$4,Usage!$D$3:$ABF$3,0)),"")</f>
        <v>0</v>
      </c>
      <c r="LR64" s="6">
        <f>IFERROR(INDEX(Sales!$D$5:$ABF$18,MATCH(UsagePerHour!$B64,Sales!$C$5:$C$18,0),MATCH(UsagePerHour!LR$4,Sales!$D$3:$ABF$3,0))/LR$2*INDEX(Usage!$D$5:$ABF$11,MATCH(UsagePerHour!$B$52,Usage!$C$5:$C$11,0),MATCH(UsagePerHour!LR$4,Usage!$D$3:$ABF$3,0)),"")</f>
        <v>0</v>
      </c>
      <c r="LS64" s="6">
        <f>IFERROR(INDEX(Sales!$D$5:$ABF$18,MATCH(UsagePerHour!$B64,Sales!$C$5:$C$18,0),MATCH(UsagePerHour!LS$4,Sales!$D$3:$ABF$3,0))/LS$2*INDEX(Usage!$D$5:$ABF$11,MATCH(UsagePerHour!$B$52,Usage!$C$5:$C$11,0),MATCH(UsagePerHour!LS$4,Usage!$D$3:$ABF$3,0)),"")</f>
        <v>0</v>
      </c>
      <c r="LT64" s="6">
        <f>IFERROR(INDEX(Sales!$D$5:$ABF$18,MATCH(UsagePerHour!$B64,Sales!$C$5:$C$18,0),MATCH(UsagePerHour!LT$4,Sales!$D$3:$ABF$3,0))/LT$2*INDEX(Usage!$D$5:$ABF$11,MATCH(UsagePerHour!$B$52,Usage!$C$5:$C$11,0),MATCH(UsagePerHour!LT$4,Usage!$D$3:$ABF$3,0)),"")</f>
        <v>0</v>
      </c>
      <c r="LU64" s="6">
        <f>IFERROR(INDEX(Sales!$D$5:$ABF$18,MATCH(UsagePerHour!$B64,Sales!$C$5:$C$18,0),MATCH(UsagePerHour!LU$4,Sales!$D$3:$ABF$3,0))/LU$2*INDEX(Usage!$D$5:$ABF$11,MATCH(UsagePerHour!$B$52,Usage!$C$5:$C$11,0),MATCH(UsagePerHour!LU$4,Usage!$D$3:$ABF$3,0)),"")</f>
        <v>0</v>
      </c>
      <c r="LV64" s="6">
        <f>IFERROR(INDEX(Sales!$D$5:$ABF$18,MATCH(UsagePerHour!$B64,Sales!$C$5:$C$18,0),MATCH(UsagePerHour!LV$4,Sales!$D$3:$ABF$3,0))/LV$2*INDEX(Usage!$D$5:$ABF$11,MATCH(UsagePerHour!$B$52,Usage!$C$5:$C$11,0),MATCH(UsagePerHour!LV$4,Usage!$D$3:$ABF$3,0)),"")</f>
        <v>0</v>
      </c>
      <c r="LW64" s="6">
        <f>IFERROR(INDEX(Sales!$D$5:$ABF$18,MATCH(UsagePerHour!$B64,Sales!$C$5:$C$18,0),MATCH(UsagePerHour!LW$4,Sales!$D$3:$ABF$3,0))/LW$2*INDEX(Usage!$D$5:$ABF$11,MATCH(UsagePerHour!$B$52,Usage!$C$5:$C$11,0),MATCH(UsagePerHour!LW$4,Usage!$D$3:$ABF$3,0)),"")</f>
        <v>0</v>
      </c>
      <c r="LX64" s="6">
        <f>IFERROR(INDEX(Sales!$D$5:$ABF$18,MATCH(UsagePerHour!$B64,Sales!$C$5:$C$18,0),MATCH(UsagePerHour!LX$4,Sales!$D$3:$ABF$3,0))/LX$2*INDEX(Usage!$D$5:$ABF$11,MATCH(UsagePerHour!$B$52,Usage!$C$5:$C$11,0),MATCH(UsagePerHour!LX$4,Usage!$D$3:$ABF$3,0)),"")</f>
        <v>0</v>
      </c>
      <c r="LY64" s="6">
        <f>IFERROR(INDEX(Sales!$D$5:$ABF$18,MATCH(UsagePerHour!$B64,Sales!$C$5:$C$18,0),MATCH(UsagePerHour!LY$4,Sales!$D$3:$ABF$3,0))/LY$2*INDEX(Usage!$D$5:$ABF$11,MATCH(UsagePerHour!$B$52,Usage!$C$5:$C$11,0),MATCH(UsagePerHour!LY$4,Usage!$D$3:$ABF$3,0)),"")</f>
        <v>0</v>
      </c>
      <c r="LZ64" s="6">
        <f>IFERROR(INDEX(Sales!$D$5:$ABF$18,MATCH(UsagePerHour!$B64,Sales!$C$5:$C$18,0),MATCH(UsagePerHour!LZ$4,Sales!$D$3:$ABF$3,0))/LZ$2*INDEX(Usage!$D$5:$ABF$11,MATCH(UsagePerHour!$B$52,Usage!$C$5:$C$11,0),MATCH(UsagePerHour!LZ$4,Usage!$D$3:$ABF$3,0)),"")</f>
        <v>0</v>
      </c>
      <c r="MA64" s="6">
        <f>IFERROR(INDEX(Sales!$D$5:$ABF$18,MATCH(UsagePerHour!$B64,Sales!$C$5:$C$18,0),MATCH(UsagePerHour!MA$4,Sales!$D$3:$ABF$3,0))/MA$2*INDEX(Usage!$D$5:$ABF$11,MATCH(UsagePerHour!$B$52,Usage!$C$5:$C$11,0),MATCH(UsagePerHour!MA$4,Usage!$D$3:$ABF$3,0)),"")</f>
        <v>0</v>
      </c>
      <c r="MB64" s="6">
        <f>IFERROR(INDEX(Sales!$D$5:$ABF$18,MATCH(UsagePerHour!$B64,Sales!$C$5:$C$18,0),MATCH(UsagePerHour!MB$4,Sales!$D$3:$ABF$3,0))/MB$2*INDEX(Usage!$D$5:$ABF$11,MATCH(UsagePerHour!$B$52,Usage!$C$5:$C$11,0),MATCH(UsagePerHour!MB$4,Usage!$D$3:$ABF$3,0)),"")</f>
        <v>0</v>
      </c>
      <c r="MC64" s="6">
        <f>IFERROR(INDEX(Sales!$D$5:$ABF$18,MATCH(UsagePerHour!$B64,Sales!$C$5:$C$18,0),MATCH(UsagePerHour!MC$4,Sales!$D$3:$ABF$3,0))/MC$2*INDEX(Usage!$D$5:$ABF$11,MATCH(UsagePerHour!$B$52,Usage!$C$5:$C$11,0),MATCH(UsagePerHour!MC$4,Usage!$D$3:$ABF$3,0)),"")</f>
        <v>0</v>
      </c>
      <c r="MD64" s="6">
        <f>IFERROR(INDEX(Sales!$D$5:$ABF$18,MATCH(UsagePerHour!$B64,Sales!$C$5:$C$18,0),MATCH(UsagePerHour!MD$4,Sales!$D$3:$ABF$3,0))/MD$2*INDEX(Usage!$D$5:$ABF$11,MATCH(UsagePerHour!$B$52,Usage!$C$5:$C$11,0),MATCH(UsagePerHour!MD$4,Usage!$D$3:$ABF$3,0)),"")</f>
        <v>0</v>
      </c>
      <c r="ME64" s="6">
        <f>IFERROR(INDEX(Sales!$D$5:$ABF$18,MATCH(UsagePerHour!$B64,Sales!$C$5:$C$18,0),MATCH(UsagePerHour!ME$4,Sales!$D$3:$ABF$3,0))/ME$2*INDEX(Usage!$D$5:$ABF$11,MATCH(UsagePerHour!$B$52,Usage!$C$5:$C$11,0),MATCH(UsagePerHour!ME$4,Usage!$D$3:$ABF$3,0)),"")</f>
        <v>0</v>
      </c>
      <c r="MF64" s="6">
        <f>IFERROR(INDEX(Sales!$D$5:$ABF$18,MATCH(UsagePerHour!$B64,Sales!$C$5:$C$18,0),MATCH(UsagePerHour!MF$4,Sales!$D$3:$ABF$3,0))/MF$2*INDEX(Usage!$D$5:$ABF$11,MATCH(UsagePerHour!$B$52,Usage!$C$5:$C$11,0),MATCH(UsagePerHour!MF$4,Usage!$D$3:$ABF$3,0)),"")</f>
        <v>0</v>
      </c>
      <c r="MG64" s="6">
        <f>IFERROR(INDEX(Sales!$D$5:$ABF$18,MATCH(UsagePerHour!$B64,Sales!$C$5:$C$18,0),MATCH(UsagePerHour!MG$4,Sales!$D$3:$ABF$3,0))/MG$2*INDEX(Usage!$D$5:$ABF$11,MATCH(UsagePerHour!$B$52,Usage!$C$5:$C$11,0),MATCH(UsagePerHour!MG$4,Usage!$D$3:$ABF$3,0)),"")</f>
        <v>0</v>
      </c>
      <c r="MH64" s="6">
        <f>IFERROR(INDEX(Sales!$D$5:$ABF$18,MATCH(UsagePerHour!$B64,Sales!$C$5:$C$18,0),MATCH(UsagePerHour!MH$4,Sales!$D$3:$ABF$3,0))/MH$2*INDEX(Usage!$D$5:$ABF$11,MATCH(UsagePerHour!$B$52,Usage!$C$5:$C$11,0),MATCH(UsagePerHour!MH$4,Usage!$D$3:$ABF$3,0)),"")</f>
        <v>0</v>
      </c>
      <c r="MI64" s="6">
        <f>IFERROR(INDEX(Sales!$D$5:$ABF$18,MATCH(UsagePerHour!$B64,Sales!$C$5:$C$18,0),MATCH(UsagePerHour!MI$4,Sales!$D$3:$ABF$3,0))/MI$2*INDEX(Usage!$D$5:$ABF$11,MATCH(UsagePerHour!$B$52,Usage!$C$5:$C$11,0),MATCH(UsagePerHour!MI$4,Usage!$D$3:$ABF$3,0)),"")</f>
        <v>0</v>
      </c>
      <c r="MJ64" s="6">
        <f>IFERROR(INDEX(Sales!$D$5:$ABF$18,MATCH(UsagePerHour!$B64,Sales!$C$5:$C$18,0),MATCH(UsagePerHour!MJ$4,Sales!$D$3:$ABF$3,0))/MJ$2*INDEX(Usage!$D$5:$ABF$11,MATCH(UsagePerHour!$B$52,Usage!$C$5:$C$11,0),MATCH(UsagePerHour!MJ$4,Usage!$D$3:$ABF$3,0)),"")</f>
        <v>0</v>
      </c>
      <c r="MK64" s="6">
        <f>IFERROR(INDEX(Sales!$D$5:$ABF$18,MATCH(UsagePerHour!$B64,Sales!$C$5:$C$18,0),MATCH(UsagePerHour!MK$4,Sales!$D$3:$ABF$3,0))/MK$2*INDEX(Usage!$D$5:$ABF$11,MATCH(UsagePerHour!$B$52,Usage!$C$5:$C$11,0),MATCH(UsagePerHour!MK$4,Usage!$D$3:$ABF$3,0)),"")</f>
        <v>0</v>
      </c>
      <c r="ML64" s="6">
        <f>IFERROR(INDEX(Sales!$D$5:$ABF$18,MATCH(UsagePerHour!$B64,Sales!$C$5:$C$18,0),MATCH(UsagePerHour!ML$4,Sales!$D$3:$ABF$3,0))/ML$2*INDEX(Usage!$D$5:$ABF$11,MATCH(UsagePerHour!$B$52,Usage!$C$5:$C$11,0),MATCH(UsagePerHour!ML$4,Usage!$D$3:$ABF$3,0)),"")</f>
        <v>0</v>
      </c>
      <c r="MM64" s="6">
        <f>IFERROR(INDEX(Sales!$D$5:$ABF$18,MATCH(UsagePerHour!$B64,Sales!$C$5:$C$18,0),MATCH(UsagePerHour!MM$4,Sales!$D$3:$ABF$3,0))/MM$2*INDEX(Usage!$D$5:$ABF$11,MATCH(UsagePerHour!$B$52,Usage!$C$5:$C$11,0),MATCH(UsagePerHour!MM$4,Usage!$D$3:$ABF$3,0)),"")</f>
        <v>0</v>
      </c>
      <c r="MN64" s="6">
        <f>IFERROR(INDEX(Sales!$D$5:$ABF$18,MATCH(UsagePerHour!$B64,Sales!$C$5:$C$18,0),MATCH(UsagePerHour!MN$4,Sales!$D$3:$ABF$3,0))/MN$2*INDEX(Usage!$D$5:$ABF$11,MATCH(UsagePerHour!$B$52,Usage!$C$5:$C$11,0),MATCH(UsagePerHour!MN$4,Usage!$D$3:$ABF$3,0)),"")</f>
        <v>0</v>
      </c>
      <c r="MO64" s="6">
        <f>IFERROR(INDEX(Sales!$D$5:$ABF$18,MATCH(UsagePerHour!$B64,Sales!$C$5:$C$18,0),MATCH(UsagePerHour!MO$4,Sales!$D$3:$ABF$3,0))/MO$2*INDEX(Usage!$D$5:$ABF$11,MATCH(UsagePerHour!$B$52,Usage!$C$5:$C$11,0),MATCH(UsagePerHour!MO$4,Usage!$D$3:$ABF$3,0)),"")</f>
        <v>0</v>
      </c>
      <c r="MP64" s="6">
        <f>IFERROR(INDEX(Sales!$D$5:$ABF$18,MATCH(UsagePerHour!$B64,Sales!$C$5:$C$18,0),MATCH(UsagePerHour!MP$4,Sales!$D$3:$ABF$3,0))/MP$2*INDEX(Usage!$D$5:$ABF$11,MATCH(UsagePerHour!$B$52,Usage!$C$5:$C$11,0),MATCH(UsagePerHour!MP$4,Usage!$D$3:$ABF$3,0)),"")</f>
        <v>0</v>
      </c>
      <c r="MQ64" s="6">
        <f>IFERROR(INDEX(Sales!$D$5:$ABF$18,MATCH(UsagePerHour!$B64,Sales!$C$5:$C$18,0),MATCH(UsagePerHour!MQ$4,Sales!$D$3:$ABF$3,0))/MQ$2*INDEX(Usage!$D$5:$ABF$11,MATCH(UsagePerHour!$B$52,Usage!$C$5:$C$11,0),MATCH(UsagePerHour!MQ$4,Usage!$D$3:$ABF$3,0)),"")</f>
        <v>0</v>
      </c>
      <c r="MR64" s="6">
        <f>IFERROR(INDEX(Sales!$D$5:$ABF$18,MATCH(UsagePerHour!$B64,Sales!$C$5:$C$18,0),MATCH(UsagePerHour!MR$4,Sales!$D$3:$ABF$3,0))/MR$2*INDEX(Usage!$D$5:$ABF$11,MATCH(UsagePerHour!$B$52,Usage!$C$5:$C$11,0),MATCH(UsagePerHour!MR$4,Usage!$D$3:$ABF$3,0)),"")</f>
        <v>0</v>
      </c>
      <c r="MS64" s="6">
        <f>IFERROR(INDEX(Sales!$D$5:$ABF$18,MATCH(UsagePerHour!$B64,Sales!$C$5:$C$18,0),MATCH(UsagePerHour!MS$4,Sales!$D$3:$ABF$3,0))/MS$2*INDEX(Usage!$D$5:$ABF$11,MATCH(UsagePerHour!$B$52,Usage!$C$5:$C$11,0),MATCH(UsagePerHour!MS$4,Usage!$D$3:$ABF$3,0)),"")</f>
        <v>0</v>
      </c>
      <c r="MT64" s="6">
        <f>IFERROR(INDEX(Sales!$D$5:$ABF$18,MATCH(UsagePerHour!$B64,Sales!$C$5:$C$18,0),MATCH(UsagePerHour!MT$4,Sales!$D$3:$ABF$3,0))/MT$2*INDEX(Usage!$D$5:$ABF$11,MATCH(UsagePerHour!$B$52,Usage!$C$5:$C$11,0),MATCH(UsagePerHour!MT$4,Usage!$D$3:$ABF$3,0)),"")</f>
        <v>0</v>
      </c>
      <c r="MU64" s="6">
        <f>IFERROR(INDEX(Sales!$D$5:$ABF$18,MATCH(UsagePerHour!$B64,Sales!$C$5:$C$18,0),MATCH(UsagePerHour!MU$4,Sales!$D$3:$ABF$3,0))/MU$2*INDEX(Usage!$D$5:$ABF$11,MATCH(UsagePerHour!$B$52,Usage!$C$5:$C$11,0),MATCH(UsagePerHour!MU$4,Usage!$D$3:$ABF$3,0)),"")</f>
        <v>0</v>
      </c>
      <c r="MV64" s="6">
        <f>IFERROR(INDEX(Sales!$D$5:$ABF$18,MATCH(UsagePerHour!$B64,Sales!$C$5:$C$18,0),MATCH(UsagePerHour!MV$4,Sales!$D$3:$ABF$3,0))/MV$2*INDEX(Usage!$D$5:$ABF$11,MATCH(UsagePerHour!$B$52,Usage!$C$5:$C$11,0),MATCH(UsagePerHour!MV$4,Usage!$D$3:$ABF$3,0)),"")</f>
        <v>0</v>
      </c>
      <c r="MW64" s="6">
        <f>IFERROR(INDEX(Sales!$D$5:$ABF$18,MATCH(UsagePerHour!$B64,Sales!$C$5:$C$18,0),MATCH(UsagePerHour!MW$4,Sales!$D$3:$ABF$3,0))/MW$2*INDEX(Usage!$D$5:$ABF$11,MATCH(UsagePerHour!$B$52,Usage!$C$5:$C$11,0),MATCH(UsagePerHour!MW$4,Usage!$D$3:$ABF$3,0)),"")</f>
        <v>0</v>
      </c>
      <c r="MX64" s="6">
        <f>IFERROR(INDEX(Sales!$D$5:$ABF$18,MATCH(UsagePerHour!$B64,Sales!$C$5:$C$18,0),MATCH(UsagePerHour!MX$4,Sales!$D$3:$ABF$3,0))/MX$2*INDEX(Usage!$D$5:$ABF$11,MATCH(UsagePerHour!$B$52,Usage!$C$5:$C$11,0),MATCH(UsagePerHour!MX$4,Usage!$D$3:$ABF$3,0)),"")</f>
        <v>0</v>
      </c>
      <c r="MY64" s="6">
        <f>IFERROR(INDEX(Sales!$D$5:$ABF$18,MATCH(UsagePerHour!$B64,Sales!$C$5:$C$18,0),MATCH(UsagePerHour!MY$4,Sales!$D$3:$ABF$3,0))/MY$2*INDEX(Usage!$D$5:$ABF$11,MATCH(UsagePerHour!$B$52,Usage!$C$5:$C$11,0),MATCH(UsagePerHour!MY$4,Usage!$D$3:$ABF$3,0)),"")</f>
        <v>0</v>
      </c>
      <c r="MZ64" s="6">
        <f>IFERROR(INDEX(Sales!$D$5:$ABF$18,MATCH(UsagePerHour!$B64,Sales!$C$5:$C$18,0),MATCH(UsagePerHour!MZ$4,Sales!$D$3:$ABF$3,0))/MZ$2*INDEX(Usage!$D$5:$ABF$11,MATCH(UsagePerHour!$B$52,Usage!$C$5:$C$11,0),MATCH(UsagePerHour!MZ$4,Usage!$D$3:$ABF$3,0)),"")</f>
        <v>0</v>
      </c>
      <c r="NA64" s="6">
        <f>IFERROR(INDEX(Sales!$D$5:$ABF$18,MATCH(UsagePerHour!$B64,Sales!$C$5:$C$18,0),MATCH(UsagePerHour!NA$4,Sales!$D$3:$ABF$3,0))/NA$2*INDEX(Usage!$D$5:$ABF$11,MATCH(UsagePerHour!$B$52,Usage!$C$5:$C$11,0),MATCH(UsagePerHour!NA$4,Usage!$D$3:$ABF$3,0)),"")</f>
        <v>0</v>
      </c>
      <c r="NB64" s="6">
        <f>IFERROR(INDEX(Sales!$D$5:$ABF$18,MATCH(UsagePerHour!$B64,Sales!$C$5:$C$18,0),MATCH(UsagePerHour!NB$4,Sales!$D$3:$ABF$3,0))/NB$2*INDEX(Usage!$D$5:$ABF$11,MATCH(UsagePerHour!$B$52,Usage!$C$5:$C$11,0),MATCH(UsagePerHour!NB$4,Usage!$D$3:$ABF$3,0)),"")</f>
        <v>0</v>
      </c>
      <c r="NC64" s="6">
        <f>IFERROR(INDEX(Sales!$D$5:$ABF$18,MATCH(UsagePerHour!$B64,Sales!$C$5:$C$18,0),MATCH(UsagePerHour!NC$4,Sales!$D$3:$ABF$3,0))/NC$2*INDEX(Usage!$D$5:$ABF$11,MATCH(UsagePerHour!$B$52,Usage!$C$5:$C$11,0),MATCH(UsagePerHour!NC$4,Usage!$D$3:$ABF$3,0)),"")</f>
        <v>0</v>
      </c>
      <c r="ND64" s="6">
        <f>IFERROR(INDEX(Sales!$D$5:$ABF$18,MATCH(UsagePerHour!$B64,Sales!$C$5:$C$18,0),MATCH(UsagePerHour!ND$4,Sales!$D$3:$ABF$3,0))/ND$2*INDEX(Usage!$D$5:$ABF$11,MATCH(UsagePerHour!$B$52,Usage!$C$5:$C$11,0),MATCH(UsagePerHour!ND$4,Usage!$D$3:$ABF$3,0)),"")</f>
        <v>0</v>
      </c>
      <c r="NE64" s="6">
        <f>IFERROR(INDEX(Sales!$D$5:$ABF$18,MATCH(UsagePerHour!$B64,Sales!$C$5:$C$18,0),MATCH(UsagePerHour!NE$4,Sales!$D$3:$ABF$3,0))/NE$2*INDEX(Usage!$D$5:$ABF$11,MATCH(UsagePerHour!$B$52,Usage!$C$5:$C$11,0),MATCH(UsagePerHour!NE$4,Usage!$D$3:$ABF$3,0)),"")</f>
        <v>0</v>
      </c>
      <c r="NF64" s="6">
        <f>IFERROR(INDEX(Sales!$D$5:$ABF$18,MATCH(UsagePerHour!$B64,Sales!$C$5:$C$18,0),MATCH(UsagePerHour!NF$4,Sales!$D$3:$ABF$3,0))/NF$2*INDEX(Usage!$D$5:$ABF$11,MATCH(UsagePerHour!$B$52,Usage!$C$5:$C$11,0),MATCH(UsagePerHour!NF$4,Usage!$D$3:$ABF$3,0)),"")</f>
        <v>0</v>
      </c>
      <c r="NG64" s="6">
        <f>IFERROR(INDEX(Sales!$D$5:$ABF$18,MATCH(UsagePerHour!$B64,Sales!$C$5:$C$18,0),MATCH(UsagePerHour!NG$4,Sales!$D$3:$ABF$3,0))/NG$2*INDEX(Usage!$D$5:$ABF$11,MATCH(UsagePerHour!$B$52,Usage!$C$5:$C$11,0),MATCH(UsagePerHour!NG$4,Usage!$D$3:$ABF$3,0)),"")</f>
        <v>0</v>
      </c>
      <c r="NH64" s="6">
        <f>IFERROR(INDEX(Sales!$D$5:$ABF$18,MATCH(UsagePerHour!$B64,Sales!$C$5:$C$18,0),MATCH(UsagePerHour!NH$4,Sales!$D$3:$ABF$3,0))/NH$2*INDEX(Usage!$D$5:$ABF$11,MATCH(UsagePerHour!$B$52,Usage!$C$5:$C$11,0),MATCH(UsagePerHour!NH$4,Usage!$D$3:$ABF$3,0)),"")</f>
        <v>0</v>
      </c>
      <c r="NI64" s="6">
        <f>IFERROR(INDEX(Sales!$D$5:$ABF$18,MATCH(UsagePerHour!$B64,Sales!$C$5:$C$18,0),MATCH(UsagePerHour!NI$4,Sales!$D$3:$ABF$3,0))/NI$2*INDEX(Usage!$D$5:$ABF$11,MATCH(UsagePerHour!$B$52,Usage!$C$5:$C$11,0),MATCH(UsagePerHour!NI$4,Usage!$D$3:$ABF$3,0)),"")</f>
        <v>0</v>
      </c>
      <c r="NJ64" s="6">
        <f>IFERROR(INDEX(Sales!$D$5:$ABF$18,MATCH(UsagePerHour!$B64,Sales!$C$5:$C$18,0),MATCH(UsagePerHour!NJ$4,Sales!$D$3:$ABF$3,0))/NJ$2*INDEX(Usage!$D$5:$ABF$11,MATCH(UsagePerHour!$B$52,Usage!$C$5:$C$11,0),MATCH(UsagePerHour!NJ$4,Usage!$D$3:$ABF$3,0)),"")</f>
        <v>0</v>
      </c>
      <c r="NK64" s="6">
        <f>IFERROR(INDEX(Sales!$D$5:$ABF$18,MATCH(UsagePerHour!$B64,Sales!$C$5:$C$18,0),MATCH(UsagePerHour!NK$4,Sales!$D$3:$ABF$3,0))/NK$2*INDEX(Usage!$D$5:$ABF$11,MATCH(UsagePerHour!$B$52,Usage!$C$5:$C$11,0),MATCH(UsagePerHour!NK$4,Usage!$D$3:$ABF$3,0)),"")</f>
        <v>0</v>
      </c>
      <c r="NL64" s="6">
        <f>IFERROR(INDEX(Sales!$D$5:$ABF$18,MATCH(UsagePerHour!$B64,Sales!$C$5:$C$18,0),MATCH(UsagePerHour!NL$4,Sales!$D$3:$ABF$3,0))/NL$2*INDEX(Usage!$D$5:$ABF$11,MATCH(UsagePerHour!$B$52,Usage!$C$5:$C$11,0),MATCH(UsagePerHour!NL$4,Usage!$D$3:$ABF$3,0)),"")</f>
        <v>0</v>
      </c>
      <c r="NM64" s="6">
        <f>IFERROR(INDEX(Sales!$D$5:$ABF$18,MATCH(UsagePerHour!$B64,Sales!$C$5:$C$18,0),MATCH(UsagePerHour!NM$4,Sales!$D$3:$ABF$3,0))/NM$2*INDEX(Usage!$D$5:$ABF$11,MATCH(UsagePerHour!$B$52,Usage!$C$5:$C$11,0),MATCH(UsagePerHour!NM$4,Usage!$D$3:$ABF$3,0)),"")</f>
        <v>0</v>
      </c>
      <c r="NN64" s="6">
        <f>IFERROR(INDEX(Sales!$D$5:$ABF$18,MATCH(UsagePerHour!$B64,Sales!$C$5:$C$18,0),MATCH(UsagePerHour!NN$4,Sales!$D$3:$ABF$3,0))/NN$2*INDEX(Usage!$D$5:$ABF$11,MATCH(UsagePerHour!$B$52,Usage!$C$5:$C$11,0),MATCH(UsagePerHour!NN$4,Usage!$D$3:$ABF$3,0)),"")</f>
        <v>0</v>
      </c>
      <c r="NO64" s="6">
        <f>IFERROR(INDEX(Sales!$D$5:$ABF$18,MATCH(UsagePerHour!$B64,Sales!$C$5:$C$18,0),MATCH(UsagePerHour!NO$4,Sales!$D$3:$ABF$3,0))/NO$2*INDEX(Usage!$D$5:$ABF$11,MATCH(UsagePerHour!$B$52,Usage!$C$5:$C$11,0),MATCH(UsagePerHour!NO$4,Usage!$D$3:$ABF$3,0)),"")</f>
        <v>0</v>
      </c>
      <c r="NP64" s="6">
        <f>IFERROR(INDEX(Sales!$D$5:$ABF$18,MATCH(UsagePerHour!$B64,Sales!$C$5:$C$18,0),MATCH(UsagePerHour!NP$4,Sales!$D$3:$ABF$3,0))/NP$2*INDEX(Usage!$D$5:$ABF$11,MATCH(UsagePerHour!$B$52,Usage!$C$5:$C$11,0),MATCH(UsagePerHour!NP$4,Usage!$D$3:$ABF$3,0)),"")</f>
        <v>0</v>
      </c>
      <c r="NQ64" s="6">
        <f>IFERROR(INDEX(Sales!$D$5:$ABF$18,MATCH(UsagePerHour!$B64,Sales!$C$5:$C$18,0),MATCH(UsagePerHour!NQ$4,Sales!$D$3:$ABF$3,0))/NQ$2*INDEX(Usage!$D$5:$ABF$11,MATCH(UsagePerHour!$B$52,Usage!$C$5:$C$11,0),MATCH(UsagePerHour!NQ$4,Usage!$D$3:$ABF$3,0)),"")</f>
        <v>0</v>
      </c>
      <c r="NR64" s="6">
        <f>IFERROR(INDEX(Sales!$D$5:$ABF$18,MATCH(UsagePerHour!$B64,Sales!$C$5:$C$18,0),MATCH(UsagePerHour!NR$4,Sales!$D$3:$ABF$3,0))/NR$2*INDEX(Usage!$D$5:$ABF$11,MATCH(UsagePerHour!$B$52,Usage!$C$5:$C$11,0),MATCH(UsagePerHour!NR$4,Usage!$D$3:$ABF$3,0)),"")</f>
        <v>0</v>
      </c>
      <c r="NS64" s="6">
        <f>IFERROR(INDEX(Sales!$D$5:$ABF$18,MATCH(UsagePerHour!$B64,Sales!$C$5:$C$18,0),MATCH(UsagePerHour!NS$4,Sales!$D$3:$ABF$3,0))/NS$2*INDEX(Usage!$D$5:$ABF$11,MATCH(UsagePerHour!$B$52,Usage!$C$5:$C$11,0),MATCH(UsagePerHour!NS$4,Usage!$D$3:$ABF$3,0)),"")</f>
        <v>0</v>
      </c>
      <c r="NT64" s="6">
        <f>IFERROR(INDEX(Sales!$D$5:$ABF$18,MATCH(UsagePerHour!$B64,Sales!$C$5:$C$18,0),MATCH(UsagePerHour!NT$4,Sales!$D$3:$ABF$3,0))/NT$2*INDEX(Usage!$D$5:$ABF$11,MATCH(UsagePerHour!$B$52,Usage!$C$5:$C$11,0),MATCH(UsagePerHour!NT$4,Usage!$D$3:$ABF$3,0)),"")</f>
        <v>0</v>
      </c>
      <c r="NU64" s="6">
        <f>IFERROR(INDEX(Sales!$D$5:$ABF$18,MATCH(UsagePerHour!$B64,Sales!$C$5:$C$18,0),MATCH(UsagePerHour!NU$4,Sales!$D$3:$ABF$3,0))/NU$2*INDEX(Usage!$D$5:$ABF$11,MATCH(UsagePerHour!$B$52,Usage!$C$5:$C$11,0),MATCH(UsagePerHour!NU$4,Usage!$D$3:$ABF$3,0)),"")</f>
        <v>0</v>
      </c>
      <c r="NV64" s="6">
        <f>IFERROR(INDEX(Sales!$D$5:$ABF$18,MATCH(UsagePerHour!$B64,Sales!$C$5:$C$18,0),MATCH(UsagePerHour!NV$4,Sales!$D$3:$ABF$3,0))/NV$2*INDEX(Usage!$D$5:$ABF$11,MATCH(UsagePerHour!$B$52,Usage!$C$5:$C$11,0),MATCH(UsagePerHour!NV$4,Usage!$D$3:$ABF$3,0)),"")</f>
        <v>0</v>
      </c>
      <c r="NW64" s="6">
        <f>IFERROR(INDEX(Sales!$D$5:$ABF$18,MATCH(UsagePerHour!$B64,Sales!$C$5:$C$18,0),MATCH(UsagePerHour!NW$4,Sales!$D$3:$ABF$3,0))/NW$2*INDEX(Usage!$D$5:$ABF$11,MATCH(UsagePerHour!$B$52,Usage!$C$5:$C$11,0),MATCH(UsagePerHour!NW$4,Usage!$D$3:$ABF$3,0)),"")</f>
        <v>0</v>
      </c>
      <c r="NX64" s="6">
        <f>IFERROR(INDEX(Sales!$D$5:$ABF$18,MATCH(UsagePerHour!$B64,Sales!$C$5:$C$18,0),MATCH(UsagePerHour!NX$4,Sales!$D$3:$ABF$3,0))/NX$2*INDEX(Usage!$D$5:$ABF$11,MATCH(UsagePerHour!$B$52,Usage!$C$5:$C$11,0),MATCH(UsagePerHour!NX$4,Usage!$D$3:$ABF$3,0)),"")</f>
        <v>0</v>
      </c>
      <c r="NY64" s="6">
        <f>IFERROR(INDEX(Sales!$D$5:$ABF$18,MATCH(UsagePerHour!$B64,Sales!$C$5:$C$18,0),MATCH(UsagePerHour!NY$4,Sales!$D$3:$ABF$3,0))/NY$2*INDEX(Usage!$D$5:$ABF$11,MATCH(UsagePerHour!$B$52,Usage!$C$5:$C$11,0),MATCH(UsagePerHour!NY$4,Usage!$D$3:$ABF$3,0)),"")</f>
        <v>0</v>
      </c>
      <c r="NZ64" s="6">
        <f>IFERROR(INDEX(Sales!$D$5:$ABF$18,MATCH(UsagePerHour!$B64,Sales!$C$5:$C$18,0),MATCH(UsagePerHour!NZ$4,Sales!$D$3:$ABF$3,0))/NZ$2*INDEX(Usage!$D$5:$ABF$11,MATCH(UsagePerHour!$B$52,Usage!$C$5:$C$11,0),MATCH(UsagePerHour!NZ$4,Usage!$D$3:$ABF$3,0)),"")</f>
        <v>0</v>
      </c>
      <c r="OA64" s="6">
        <f>IFERROR(INDEX(Sales!$D$5:$ABF$18,MATCH(UsagePerHour!$B64,Sales!$C$5:$C$18,0),MATCH(UsagePerHour!OA$4,Sales!$D$3:$ABF$3,0))/OA$2*INDEX(Usage!$D$5:$ABF$11,MATCH(UsagePerHour!$B$52,Usage!$C$5:$C$11,0),MATCH(UsagePerHour!OA$4,Usage!$D$3:$ABF$3,0)),"")</f>
        <v>0</v>
      </c>
      <c r="OB64" s="6">
        <f>IFERROR(INDEX(Sales!$D$5:$ABF$18,MATCH(UsagePerHour!$B64,Sales!$C$5:$C$18,0),MATCH(UsagePerHour!OB$4,Sales!$D$3:$ABF$3,0))/OB$2*INDEX(Usage!$D$5:$ABF$11,MATCH(UsagePerHour!$B$52,Usage!$C$5:$C$11,0),MATCH(UsagePerHour!OB$4,Usage!$D$3:$ABF$3,0)),"")</f>
        <v>0</v>
      </c>
      <c r="OC64" s="6">
        <f>IFERROR(INDEX(Sales!$D$5:$ABF$18,MATCH(UsagePerHour!$B64,Sales!$C$5:$C$18,0),MATCH(UsagePerHour!OC$4,Sales!$D$3:$ABF$3,0))/OC$2*INDEX(Usage!$D$5:$ABF$11,MATCH(UsagePerHour!$B$52,Usage!$C$5:$C$11,0),MATCH(UsagePerHour!OC$4,Usage!$D$3:$ABF$3,0)),"")</f>
        <v>0</v>
      </c>
      <c r="OD64" s="6">
        <f>IFERROR(INDEX(Sales!$D$5:$ABF$18,MATCH(UsagePerHour!$B64,Sales!$C$5:$C$18,0),MATCH(UsagePerHour!OD$4,Sales!$D$3:$ABF$3,0))/OD$2*INDEX(Usage!$D$5:$ABF$11,MATCH(UsagePerHour!$B$52,Usage!$C$5:$C$11,0),MATCH(UsagePerHour!OD$4,Usage!$D$3:$ABF$3,0)),"")</f>
        <v>0</v>
      </c>
      <c r="OE64" s="6">
        <f>IFERROR(INDEX(Sales!$D$5:$ABF$18,MATCH(UsagePerHour!$B64,Sales!$C$5:$C$18,0),MATCH(UsagePerHour!OE$4,Sales!$D$3:$ABF$3,0))/OE$2*INDEX(Usage!$D$5:$ABF$11,MATCH(UsagePerHour!$B$52,Usage!$C$5:$C$11,0),MATCH(UsagePerHour!OE$4,Usage!$D$3:$ABF$3,0)),"")</f>
        <v>0</v>
      </c>
      <c r="OF64" s="6">
        <f>IFERROR(INDEX(Sales!$D$5:$ABF$18,MATCH(UsagePerHour!$B64,Sales!$C$5:$C$18,0),MATCH(UsagePerHour!OF$4,Sales!$D$3:$ABF$3,0))/OF$2*INDEX(Usage!$D$5:$ABF$11,MATCH(UsagePerHour!$B$52,Usage!$C$5:$C$11,0),MATCH(UsagePerHour!OF$4,Usage!$D$3:$ABF$3,0)),"")</f>
        <v>0</v>
      </c>
      <c r="OG64" s="6">
        <f>IFERROR(INDEX(Sales!$D$5:$ABF$18,MATCH(UsagePerHour!$B64,Sales!$C$5:$C$18,0),MATCH(UsagePerHour!OG$4,Sales!$D$3:$ABF$3,0))/OG$2*INDEX(Usage!$D$5:$ABF$11,MATCH(UsagePerHour!$B$52,Usage!$C$5:$C$11,0),MATCH(UsagePerHour!OG$4,Usage!$D$3:$ABF$3,0)),"")</f>
        <v>0</v>
      </c>
      <c r="OH64" s="6">
        <f>IFERROR(INDEX(Sales!$D$5:$ABF$18,MATCH(UsagePerHour!$B64,Sales!$C$5:$C$18,0),MATCH(UsagePerHour!OH$4,Sales!$D$3:$ABF$3,0))/OH$2*INDEX(Usage!$D$5:$ABF$11,MATCH(UsagePerHour!$B$52,Usage!$C$5:$C$11,0),MATCH(UsagePerHour!OH$4,Usage!$D$3:$ABF$3,0)),"")</f>
        <v>0</v>
      </c>
      <c r="OI64" s="6">
        <f>IFERROR(INDEX(Sales!$D$5:$ABF$18,MATCH(UsagePerHour!$B64,Sales!$C$5:$C$18,0),MATCH(UsagePerHour!OI$4,Sales!$D$3:$ABF$3,0))/OI$2*INDEX(Usage!$D$5:$ABF$11,MATCH(UsagePerHour!$B$52,Usage!$C$5:$C$11,0),MATCH(UsagePerHour!OI$4,Usage!$D$3:$ABF$3,0)),"")</f>
        <v>0</v>
      </c>
      <c r="OJ64" s="6">
        <f>IFERROR(INDEX(Sales!$D$5:$ABF$18,MATCH(UsagePerHour!$B64,Sales!$C$5:$C$18,0),MATCH(UsagePerHour!OJ$4,Sales!$D$3:$ABF$3,0))/OJ$2*INDEX(Usage!$D$5:$ABF$11,MATCH(UsagePerHour!$B$52,Usage!$C$5:$C$11,0),MATCH(UsagePerHour!OJ$4,Usage!$D$3:$ABF$3,0)),"")</f>
        <v>0</v>
      </c>
      <c r="OK64" s="6">
        <f>IFERROR(INDEX(Sales!$D$5:$ABF$18,MATCH(UsagePerHour!$B64,Sales!$C$5:$C$18,0),MATCH(UsagePerHour!OK$4,Sales!$D$3:$ABF$3,0))/OK$2*INDEX(Usage!$D$5:$ABF$11,MATCH(UsagePerHour!$B$52,Usage!$C$5:$C$11,0),MATCH(UsagePerHour!OK$4,Usage!$D$3:$ABF$3,0)),"")</f>
        <v>0</v>
      </c>
      <c r="OL64" s="6">
        <f>IFERROR(INDEX(Sales!$D$5:$ABF$18,MATCH(UsagePerHour!$B64,Sales!$C$5:$C$18,0),MATCH(UsagePerHour!OL$4,Sales!$D$3:$ABF$3,0))/OL$2*INDEX(Usage!$D$5:$ABF$11,MATCH(UsagePerHour!$B$52,Usage!$C$5:$C$11,0),MATCH(UsagePerHour!OL$4,Usage!$D$3:$ABF$3,0)),"")</f>
        <v>0</v>
      </c>
      <c r="OM64" s="6">
        <f>IFERROR(INDEX(Sales!$D$5:$ABF$18,MATCH(UsagePerHour!$B64,Sales!$C$5:$C$18,0),MATCH(UsagePerHour!OM$4,Sales!$D$3:$ABF$3,0))/OM$2*INDEX(Usage!$D$5:$ABF$11,MATCH(UsagePerHour!$B$52,Usage!$C$5:$C$11,0),MATCH(UsagePerHour!OM$4,Usage!$D$3:$ABF$3,0)),"")</f>
        <v>0</v>
      </c>
      <c r="ON64" s="6">
        <f>IFERROR(INDEX(Sales!$D$5:$ABF$18,MATCH(UsagePerHour!$B64,Sales!$C$5:$C$18,0),MATCH(UsagePerHour!ON$4,Sales!$D$3:$ABF$3,0))/ON$2*INDEX(Usage!$D$5:$ABF$11,MATCH(UsagePerHour!$B$52,Usage!$C$5:$C$11,0),MATCH(UsagePerHour!ON$4,Usage!$D$3:$ABF$3,0)),"")</f>
        <v>0</v>
      </c>
      <c r="OO64" s="6">
        <f>IFERROR(INDEX(Sales!$D$5:$ABF$18,MATCH(UsagePerHour!$B64,Sales!$C$5:$C$18,0),MATCH(UsagePerHour!OO$4,Sales!$D$3:$ABF$3,0))/OO$2*INDEX(Usage!$D$5:$ABF$11,MATCH(UsagePerHour!$B$52,Usage!$C$5:$C$11,0),MATCH(UsagePerHour!OO$4,Usage!$D$3:$ABF$3,0)),"")</f>
        <v>0</v>
      </c>
      <c r="OP64" s="6">
        <f>IFERROR(INDEX(Sales!$D$5:$ABF$18,MATCH(UsagePerHour!$B64,Sales!$C$5:$C$18,0),MATCH(UsagePerHour!OP$4,Sales!$D$3:$ABF$3,0))/OP$2*INDEX(Usage!$D$5:$ABF$11,MATCH(UsagePerHour!$B$52,Usage!$C$5:$C$11,0),MATCH(UsagePerHour!OP$4,Usage!$D$3:$ABF$3,0)),"")</f>
        <v>0</v>
      </c>
      <c r="OQ64" s="6">
        <f>IFERROR(INDEX(Sales!$D$5:$ABF$18,MATCH(UsagePerHour!$B64,Sales!$C$5:$C$18,0),MATCH(UsagePerHour!OQ$4,Sales!$D$3:$ABF$3,0))/OQ$2*INDEX(Usage!$D$5:$ABF$11,MATCH(UsagePerHour!$B$52,Usage!$C$5:$C$11,0),MATCH(UsagePerHour!OQ$4,Usage!$D$3:$ABF$3,0)),"")</f>
        <v>0</v>
      </c>
      <c r="OR64" s="6">
        <f>IFERROR(INDEX(Sales!$D$5:$ABF$18,MATCH(UsagePerHour!$B64,Sales!$C$5:$C$18,0),MATCH(UsagePerHour!OR$4,Sales!$D$3:$ABF$3,0))/OR$2*INDEX(Usage!$D$5:$ABF$11,MATCH(UsagePerHour!$B$52,Usage!$C$5:$C$11,0),MATCH(UsagePerHour!OR$4,Usage!$D$3:$ABF$3,0)),"")</f>
        <v>0</v>
      </c>
      <c r="OS64" s="6">
        <f>IFERROR(INDEX(Sales!$D$5:$ABF$18,MATCH(UsagePerHour!$B64,Sales!$C$5:$C$18,0),MATCH(UsagePerHour!OS$4,Sales!$D$3:$ABF$3,0))/OS$2*INDEX(Usage!$D$5:$ABF$11,MATCH(UsagePerHour!$B$52,Usage!$C$5:$C$11,0),MATCH(UsagePerHour!OS$4,Usage!$D$3:$ABF$3,0)),"")</f>
        <v>0</v>
      </c>
      <c r="OT64" s="6">
        <f>IFERROR(INDEX(Sales!$D$5:$ABF$18,MATCH(UsagePerHour!$B64,Sales!$C$5:$C$18,0),MATCH(UsagePerHour!OT$4,Sales!$D$3:$ABF$3,0))/OT$2*INDEX(Usage!$D$5:$ABF$11,MATCH(UsagePerHour!$B$52,Usage!$C$5:$C$11,0),MATCH(UsagePerHour!OT$4,Usage!$D$3:$ABF$3,0)),"")</f>
        <v>0</v>
      </c>
      <c r="OU64" s="6">
        <f>IFERROR(INDEX(Sales!$D$5:$ABF$18,MATCH(UsagePerHour!$B64,Sales!$C$5:$C$18,0),MATCH(UsagePerHour!OU$4,Sales!$D$3:$ABF$3,0))/OU$2*INDEX(Usage!$D$5:$ABF$11,MATCH(UsagePerHour!$B$52,Usage!$C$5:$C$11,0),MATCH(UsagePerHour!OU$4,Usage!$D$3:$ABF$3,0)),"")</f>
        <v>0</v>
      </c>
      <c r="OV64" s="6">
        <f>IFERROR(INDEX(Sales!$D$5:$ABF$18,MATCH(UsagePerHour!$B64,Sales!$C$5:$C$18,0),MATCH(UsagePerHour!OV$4,Sales!$D$3:$ABF$3,0))/OV$2*INDEX(Usage!$D$5:$ABF$11,MATCH(UsagePerHour!$B$52,Usage!$C$5:$C$11,0),MATCH(UsagePerHour!OV$4,Usage!$D$3:$ABF$3,0)),"")</f>
        <v>0</v>
      </c>
      <c r="OW64" s="6">
        <f>IFERROR(INDEX(Sales!$D$5:$ABF$18,MATCH(UsagePerHour!$B64,Sales!$C$5:$C$18,0),MATCH(UsagePerHour!OW$4,Sales!$D$3:$ABF$3,0))/OW$2*INDEX(Usage!$D$5:$ABF$11,MATCH(UsagePerHour!$B$52,Usage!$C$5:$C$11,0),MATCH(UsagePerHour!OW$4,Usage!$D$3:$ABF$3,0)),"")</f>
        <v>0</v>
      </c>
      <c r="OX64" s="6">
        <f>IFERROR(INDEX(Sales!$D$5:$ABF$18,MATCH(UsagePerHour!$B64,Sales!$C$5:$C$18,0),MATCH(UsagePerHour!OX$4,Sales!$D$3:$ABF$3,0))/OX$2*INDEX(Usage!$D$5:$ABF$11,MATCH(UsagePerHour!$B$52,Usage!$C$5:$C$11,0),MATCH(UsagePerHour!OX$4,Usage!$D$3:$ABF$3,0)),"")</f>
        <v>0</v>
      </c>
      <c r="OY64" s="6">
        <f>IFERROR(INDEX(Sales!$D$5:$ABF$18,MATCH(UsagePerHour!$B64,Sales!$C$5:$C$18,0),MATCH(UsagePerHour!OY$4,Sales!$D$3:$ABF$3,0))/OY$2*INDEX(Usage!$D$5:$ABF$11,MATCH(UsagePerHour!$B$52,Usage!$C$5:$C$11,0),MATCH(UsagePerHour!OY$4,Usage!$D$3:$ABF$3,0)),"")</f>
        <v>0</v>
      </c>
      <c r="OZ64" s="6">
        <f>IFERROR(INDEX(Sales!$D$5:$ABF$18,MATCH(UsagePerHour!$B64,Sales!$C$5:$C$18,0),MATCH(UsagePerHour!OZ$4,Sales!$D$3:$ABF$3,0))/OZ$2*INDEX(Usage!$D$5:$ABF$11,MATCH(UsagePerHour!$B$52,Usage!$C$5:$C$11,0),MATCH(UsagePerHour!OZ$4,Usage!$D$3:$ABF$3,0)),"")</f>
        <v>0</v>
      </c>
      <c r="PA64" s="6">
        <f>IFERROR(INDEX(Sales!$D$5:$ABF$18,MATCH(UsagePerHour!$B64,Sales!$C$5:$C$18,0),MATCH(UsagePerHour!PA$4,Sales!$D$3:$ABF$3,0))/PA$2*INDEX(Usage!$D$5:$ABF$11,MATCH(UsagePerHour!$B$52,Usage!$C$5:$C$11,0),MATCH(UsagePerHour!PA$4,Usage!$D$3:$ABF$3,0)),"")</f>
        <v>0</v>
      </c>
      <c r="PB64" s="6">
        <f>IFERROR(INDEX(Sales!$D$5:$ABF$18,MATCH(UsagePerHour!$B64,Sales!$C$5:$C$18,0),MATCH(UsagePerHour!PB$4,Sales!$D$3:$ABF$3,0))/PB$2*INDEX(Usage!$D$5:$ABF$11,MATCH(UsagePerHour!$B$52,Usage!$C$5:$C$11,0),MATCH(UsagePerHour!PB$4,Usage!$D$3:$ABF$3,0)),"")</f>
        <v>0</v>
      </c>
      <c r="PC64" s="6">
        <f>IFERROR(INDEX(Sales!$D$5:$ABF$18,MATCH(UsagePerHour!$B64,Sales!$C$5:$C$18,0),MATCH(UsagePerHour!PC$4,Sales!$D$3:$ABF$3,0))/PC$2*INDEX(Usage!$D$5:$ABF$11,MATCH(UsagePerHour!$B$52,Usage!$C$5:$C$11,0),MATCH(UsagePerHour!PC$4,Usage!$D$3:$ABF$3,0)),"")</f>
        <v>0</v>
      </c>
      <c r="PD64" s="6">
        <f>IFERROR(INDEX(Sales!$D$5:$ABF$18,MATCH(UsagePerHour!$B64,Sales!$C$5:$C$18,0),MATCH(UsagePerHour!PD$4,Sales!$D$3:$ABF$3,0))/PD$2*INDEX(Usage!$D$5:$ABF$11,MATCH(UsagePerHour!$B$52,Usage!$C$5:$C$11,0),MATCH(UsagePerHour!PD$4,Usage!$D$3:$ABF$3,0)),"")</f>
        <v>0</v>
      </c>
      <c r="PE64" s="6">
        <f>IFERROR(INDEX(Sales!$D$5:$ABF$18,MATCH(UsagePerHour!$B64,Sales!$C$5:$C$18,0),MATCH(UsagePerHour!PE$4,Sales!$D$3:$ABF$3,0))/PE$2*INDEX(Usage!$D$5:$ABF$11,MATCH(UsagePerHour!$B$52,Usage!$C$5:$C$11,0),MATCH(UsagePerHour!PE$4,Usage!$D$3:$ABF$3,0)),"")</f>
        <v>0</v>
      </c>
      <c r="PF64" s="6">
        <f>IFERROR(INDEX(Sales!$D$5:$ABF$18,MATCH(UsagePerHour!$B64,Sales!$C$5:$C$18,0),MATCH(UsagePerHour!PF$4,Sales!$D$3:$ABF$3,0))/PF$2*INDEX(Usage!$D$5:$ABF$11,MATCH(UsagePerHour!$B$52,Usage!$C$5:$C$11,0),MATCH(UsagePerHour!PF$4,Usage!$D$3:$ABF$3,0)),"")</f>
        <v>0</v>
      </c>
      <c r="PG64" s="6">
        <f>IFERROR(INDEX(Sales!$D$5:$ABF$18,MATCH(UsagePerHour!$B64,Sales!$C$5:$C$18,0),MATCH(UsagePerHour!PG$4,Sales!$D$3:$ABF$3,0))/PG$2*INDEX(Usage!$D$5:$ABF$11,MATCH(UsagePerHour!$B$52,Usage!$C$5:$C$11,0),MATCH(UsagePerHour!PG$4,Usage!$D$3:$ABF$3,0)),"")</f>
        <v>0</v>
      </c>
      <c r="PH64" s="6">
        <f>IFERROR(INDEX(Sales!$D$5:$ABF$18,MATCH(UsagePerHour!$B64,Sales!$C$5:$C$18,0),MATCH(UsagePerHour!PH$4,Sales!$D$3:$ABF$3,0))/PH$2*INDEX(Usage!$D$5:$ABF$11,MATCH(UsagePerHour!$B$52,Usage!$C$5:$C$11,0),MATCH(UsagePerHour!PH$4,Usage!$D$3:$ABF$3,0)),"")</f>
        <v>0</v>
      </c>
      <c r="PI64" s="6">
        <f>IFERROR(INDEX(Sales!$D$5:$ABF$18,MATCH(UsagePerHour!$B64,Sales!$C$5:$C$18,0),MATCH(UsagePerHour!PI$4,Sales!$D$3:$ABF$3,0))/PI$2*INDEX(Usage!$D$5:$ABF$11,MATCH(UsagePerHour!$B$52,Usage!$C$5:$C$11,0),MATCH(UsagePerHour!PI$4,Usage!$D$3:$ABF$3,0)),"")</f>
        <v>0</v>
      </c>
      <c r="PJ64" s="6">
        <f>IFERROR(INDEX(Sales!$D$5:$ABF$18,MATCH(UsagePerHour!$B64,Sales!$C$5:$C$18,0),MATCH(UsagePerHour!PJ$4,Sales!$D$3:$ABF$3,0))/PJ$2*INDEX(Usage!$D$5:$ABF$11,MATCH(UsagePerHour!$B$52,Usage!$C$5:$C$11,0),MATCH(UsagePerHour!PJ$4,Usage!$D$3:$ABF$3,0)),"")</f>
        <v>0</v>
      </c>
      <c r="PK64" s="6">
        <f>IFERROR(INDEX(Sales!$D$5:$ABF$18,MATCH(UsagePerHour!$B64,Sales!$C$5:$C$18,0),MATCH(UsagePerHour!PK$4,Sales!$D$3:$ABF$3,0))/PK$2*INDEX(Usage!$D$5:$ABF$11,MATCH(UsagePerHour!$B$52,Usage!$C$5:$C$11,0),MATCH(UsagePerHour!PK$4,Usage!$D$3:$ABF$3,0)),"")</f>
        <v>0</v>
      </c>
      <c r="PL64" s="6">
        <f>IFERROR(INDEX(Sales!$D$5:$ABF$18,MATCH(UsagePerHour!$B64,Sales!$C$5:$C$18,0),MATCH(UsagePerHour!PL$4,Sales!$D$3:$ABF$3,0))/PL$2*INDEX(Usage!$D$5:$ABF$11,MATCH(UsagePerHour!$B$52,Usage!$C$5:$C$11,0),MATCH(UsagePerHour!PL$4,Usage!$D$3:$ABF$3,0)),"")</f>
        <v>0</v>
      </c>
      <c r="PM64" s="6">
        <f>IFERROR(INDEX(Sales!$D$5:$ABF$18,MATCH(UsagePerHour!$B64,Sales!$C$5:$C$18,0),MATCH(UsagePerHour!PM$4,Sales!$D$3:$ABF$3,0))/PM$2*INDEX(Usage!$D$5:$ABF$11,MATCH(UsagePerHour!$B$52,Usage!$C$5:$C$11,0),MATCH(UsagePerHour!PM$4,Usage!$D$3:$ABF$3,0)),"")</f>
        <v>0</v>
      </c>
      <c r="PN64" s="6">
        <f>IFERROR(INDEX(Sales!$D$5:$ABF$18,MATCH(UsagePerHour!$B64,Sales!$C$5:$C$18,0),MATCH(UsagePerHour!PN$4,Sales!$D$3:$ABF$3,0))/PN$2*INDEX(Usage!$D$5:$ABF$11,MATCH(UsagePerHour!$B$52,Usage!$C$5:$C$11,0),MATCH(UsagePerHour!PN$4,Usage!$D$3:$ABF$3,0)),"")</f>
        <v>0</v>
      </c>
      <c r="PO64" s="6">
        <f>IFERROR(INDEX(Sales!$D$5:$ABF$18,MATCH(UsagePerHour!$B64,Sales!$C$5:$C$18,0),MATCH(UsagePerHour!PO$4,Sales!$D$3:$ABF$3,0))/PO$2*INDEX(Usage!$D$5:$ABF$11,MATCH(UsagePerHour!$B$52,Usage!$C$5:$C$11,0),MATCH(UsagePerHour!PO$4,Usage!$D$3:$ABF$3,0)),"")</f>
        <v>0</v>
      </c>
      <c r="PP64" s="6">
        <f>IFERROR(INDEX(Sales!$D$5:$ABF$18,MATCH(UsagePerHour!$B64,Sales!$C$5:$C$18,0),MATCH(UsagePerHour!PP$4,Sales!$D$3:$ABF$3,0))/PP$2*INDEX(Usage!$D$5:$ABF$11,MATCH(UsagePerHour!$B$52,Usage!$C$5:$C$11,0),MATCH(UsagePerHour!PP$4,Usage!$D$3:$ABF$3,0)),"")</f>
        <v>0</v>
      </c>
      <c r="PQ64" s="6">
        <f>IFERROR(INDEX(Sales!$D$5:$ABF$18,MATCH(UsagePerHour!$B64,Sales!$C$5:$C$18,0),MATCH(UsagePerHour!PQ$4,Sales!$D$3:$ABF$3,0))/PQ$2*INDEX(Usage!$D$5:$ABF$11,MATCH(UsagePerHour!$B$52,Usage!$C$5:$C$11,0),MATCH(UsagePerHour!PQ$4,Usage!$D$3:$ABF$3,0)),"")</f>
        <v>0</v>
      </c>
      <c r="PR64" s="6">
        <f>IFERROR(INDEX(Sales!$D$5:$ABF$18,MATCH(UsagePerHour!$B64,Sales!$C$5:$C$18,0),MATCH(UsagePerHour!PR$4,Sales!$D$3:$ABF$3,0))/PR$2*INDEX(Usage!$D$5:$ABF$11,MATCH(UsagePerHour!$B$52,Usage!$C$5:$C$11,0),MATCH(UsagePerHour!PR$4,Usage!$D$3:$ABF$3,0)),"")</f>
        <v>0</v>
      </c>
      <c r="PS64" s="6">
        <f>IFERROR(INDEX(Sales!$D$5:$ABF$18,MATCH(UsagePerHour!$B64,Sales!$C$5:$C$18,0),MATCH(UsagePerHour!PS$4,Sales!$D$3:$ABF$3,0))/PS$2*INDEX(Usage!$D$5:$ABF$11,MATCH(UsagePerHour!$B$52,Usage!$C$5:$C$11,0),MATCH(UsagePerHour!PS$4,Usage!$D$3:$ABF$3,0)),"")</f>
        <v>0</v>
      </c>
      <c r="PT64" s="6">
        <f>IFERROR(INDEX(Sales!$D$5:$ABF$18,MATCH(UsagePerHour!$B64,Sales!$C$5:$C$18,0),MATCH(UsagePerHour!PT$4,Sales!$D$3:$ABF$3,0))/PT$2*INDEX(Usage!$D$5:$ABF$11,MATCH(UsagePerHour!$B$52,Usage!$C$5:$C$11,0),MATCH(UsagePerHour!PT$4,Usage!$D$3:$ABF$3,0)),"")</f>
        <v>0</v>
      </c>
      <c r="PU64" s="6">
        <f>IFERROR(INDEX(Sales!$D$5:$ABF$18,MATCH(UsagePerHour!$B64,Sales!$C$5:$C$18,0),MATCH(UsagePerHour!PU$4,Sales!$D$3:$ABF$3,0))/PU$2*INDEX(Usage!$D$5:$ABF$11,MATCH(UsagePerHour!$B$52,Usage!$C$5:$C$11,0),MATCH(UsagePerHour!PU$4,Usage!$D$3:$ABF$3,0)),"")</f>
        <v>0</v>
      </c>
      <c r="PV64" s="6">
        <f>IFERROR(INDEX(Sales!$D$5:$ABF$18,MATCH(UsagePerHour!$B64,Sales!$C$5:$C$18,0),MATCH(UsagePerHour!PV$4,Sales!$D$3:$ABF$3,0))/PV$2*INDEX(Usage!$D$5:$ABF$11,MATCH(UsagePerHour!$B$52,Usage!$C$5:$C$11,0),MATCH(UsagePerHour!PV$4,Usage!$D$3:$ABF$3,0)),"")</f>
        <v>0</v>
      </c>
      <c r="PW64" s="6">
        <f>IFERROR(INDEX(Sales!$D$5:$ABF$18,MATCH(UsagePerHour!$B64,Sales!$C$5:$C$18,0),MATCH(UsagePerHour!PW$4,Sales!$D$3:$ABF$3,0))/PW$2*INDEX(Usage!$D$5:$ABF$11,MATCH(UsagePerHour!$B$52,Usage!$C$5:$C$11,0),MATCH(UsagePerHour!PW$4,Usage!$D$3:$ABF$3,0)),"")</f>
        <v>0</v>
      </c>
      <c r="PX64" s="6">
        <f>IFERROR(INDEX(Sales!$D$5:$ABF$18,MATCH(UsagePerHour!$B64,Sales!$C$5:$C$18,0),MATCH(UsagePerHour!PX$4,Sales!$D$3:$ABF$3,0))/PX$2*INDEX(Usage!$D$5:$ABF$11,MATCH(UsagePerHour!$B$52,Usage!$C$5:$C$11,0),MATCH(UsagePerHour!PX$4,Usage!$D$3:$ABF$3,0)),"")</f>
        <v>0</v>
      </c>
      <c r="PY64" s="6">
        <f>IFERROR(INDEX(Sales!$D$5:$ABF$18,MATCH(UsagePerHour!$B64,Sales!$C$5:$C$18,0),MATCH(UsagePerHour!PY$4,Sales!$D$3:$ABF$3,0))/PY$2*INDEX(Usage!$D$5:$ABF$11,MATCH(UsagePerHour!$B$52,Usage!$C$5:$C$11,0),MATCH(UsagePerHour!PY$4,Usage!$D$3:$ABF$3,0)),"")</f>
        <v>0</v>
      </c>
      <c r="PZ64" s="6">
        <f>IFERROR(INDEX(Sales!$D$5:$ABF$18,MATCH(UsagePerHour!$B64,Sales!$C$5:$C$18,0),MATCH(UsagePerHour!PZ$4,Sales!$D$3:$ABF$3,0))/PZ$2*INDEX(Usage!$D$5:$ABF$11,MATCH(UsagePerHour!$B$52,Usage!$C$5:$C$11,0),MATCH(UsagePerHour!PZ$4,Usage!$D$3:$ABF$3,0)),"")</f>
        <v>0</v>
      </c>
      <c r="QA64" s="6">
        <f>IFERROR(INDEX(Sales!$D$5:$ABF$18,MATCH(UsagePerHour!$B64,Sales!$C$5:$C$18,0),MATCH(UsagePerHour!QA$4,Sales!$D$3:$ABF$3,0))/QA$2*INDEX(Usage!$D$5:$ABF$11,MATCH(UsagePerHour!$B$52,Usage!$C$5:$C$11,0),MATCH(UsagePerHour!QA$4,Usage!$D$3:$ABF$3,0)),"")</f>
        <v>0</v>
      </c>
      <c r="QB64" s="6">
        <f>IFERROR(INDEX(Sales!$D$5:$ABF$18,MATCH(UsagePerHour!$B64,Sales!$C$5:$C$18,0),MATCH(UsagePerHour!QB$4,Sales!$D$3:$ABF$3,0))/QB$2*INDEX(Usage!$D$5:$ABF$11,MATCH(UsagePerHour!$B$52,Usage!$C$5:$C$11,0),MATCH(UsagePerHour!QB$4,Usage!$D$3:$ABF$3,0)),"")</f>
        <v>0</v>
      </c>
      <c r="QC64" s="6">
        <f>IFERROR(INDEX(Sales!$D$5:$ABF$18,MATCH(UsagePerHour!$B64,Sales!$C$5:$C$18,0),MATCH(UsagePerHour!QC$4,Sales!$D$3:$ABF$3,0))/QC$2*INDEX(Usage!$D$5:$ABF$11,MATCH(UsagePerHour!$B$52,Usage!$C$5:$C$11,0),MATCH(UsagePerHour!QC$4,Usage!$D$3:$ABF$3,0)),"")</f>
        <v>0</v>
      </c>
      <c r="QD64" s="6">
        <f>IFERROR(INDEX(Sales!$D$5:$ABF$18,MATCH(UsagePerHour!$B64,Sales!$C$5:$C$18,0),MATCH(UsagePerHour!QD$4,Sales!$D$3:$ABF$3,0))/QD$2*INDEX(Usage!$D$5:$ABF$11,MATCH(UsagePerHour!$B$52,Usage!$C$5:$C$11,0),MATCH(UsagePerHour!QD$4,Usage!$D$3:$ABF$3,0)),"")</f>
        <v>0</v>
      </c>
      <c r="QE64" s="6">
        <f>IFERROR(INDEX(Sales!$D$5:$ABF$18,MATCH(UsagePerHour!$B64,Sales!$C$5:$C$18,0),MATCH(UsagePerHour!QE$4,Sales!$D$3:$ABF$3,0))/QE$2*INDEX(Usage!$D$5:$ABF$11,MATCH(UsagePerHour!$B$52,Usage!$C$5:$C$11,0),MATCH(UsagePerHour!QE$4,Usage!$D$3:$ABF$3,0)),"")</f>
        <v>0</v>
      </c>
      <c r="QF64" s="6">
        <f>IFERROR(INDEX(Sales!$D$5:$ABF$18,MATCH(UsagePerHour!$B64,Sales!$C$5:$C$18,0),MATCH(UsagePerHour!QF$4,Sales!$D$3:$ABF$3,0))/QF$2*INDEX(Usage!$D$5:$ABF$11,MATCH(UsagePerHour!$B$52,Usage!$C$5:$C$11,0),MATCH(UsagePerHour!QF$4,Usage!$D$3:$ABF$3,0)),"")</f>
        <v>0</v>
      </c>
      <c r="QG64" s="6">
        <f>IFERROR(INDEX(Sales!$D$5:$ABF$18,MATCH(UsagePerHour!$B64,Sales!$C$5:$C$18,0),MATCH(UsagePerHour!QG$4,Sales!$D$3:$ABF$3,0))/QG$2*INDEX(Usage!$D$5:$ABF$11,MATCH(UsagePerHour!$B$52,Usage!$C$5:$C$11,0),MATCH(UsagePerHour!QG$4,Usage!$D$3:$ABF$3,0)),"")</f>
        <v>0</v>
      </c>
      <c r="QH64" s="6">
        <f>IFERROR(INDEX(Sales!$D$5:$ABF$18,MATCH(UsagePerHour!$B64,Sales!$C$5:$C$18,0),MATCH(UsagePerHour!QH$4,Sales!$D$3:$ABF$3,0))/QH$2*INDEX(Usage!$D$5:$ABF$11,MATCH(UsagePerHour!$B$52,Usage!$C$5:$C$11,0),MATCH(UsagePerHour!QH$4,Usage!$D$3:$ABF$3,0)),"")</f>
        <v>0</v>
      </c>
      <c r="QI64" s="6">
        <f>IFERROR(INDEX(Sales!$D$5:$ABF$18,MATCH(UsagePerHour!$B64,Sales!$C$5:$C$18,0),MATCH(UsagePerHour!QI$4,Sales!$D$3:$ABF$3,0))/QI$2*INDEX(Usage!$D$5:$ABF$11,MATCH(UsagePerHour!$B$52,Usage!$C$5:$C$11,0),MATCH(UsagePerHour!QI$4,Usage!$D$3:$ABF$3,0)),"")</f>
        <v>0</v>
      </c>
      <c r="QJ64" s="6">
        <f>IFERROR(INDEX(Sales!$D$5:$ABF$18,MATCH(UsagePerHour!$B64,Sales!$C$5:$C$18,0),MATCH(UsagePerHour!QJ$4,Sales!$D$3:$ABF$3,0))/QJ$2*INDEX(Usage!$D$5:$ABF$11,MATCH(UsagePerHour!$B$52,Usage!$C$5:$C$11,0),MATCH(UsagePerHour!QJ$4,Usage!$D$3:$ABF$3,0)),"")</f>
        <v>0</v>
      </c>
      <c r="QK64" s="6">
        <f>IFERROR(INDEX(Sales!$D$5:$ABF$18,MATCH(UsagePerHour!$B64,Sales!$C$5:$C$18,0),MATCH(UsagePerHour!QK$4,Sales!$D$3:$ABF$3,0))/QK$2*INDEX(Usage!$D$5:$ABF$11,MATCH(UsagePerHour!$B$52,Usage!$C$5:$C$11,0),MATCH(UsagePerHour!QK$4,Usage!$D$3:$ABF$3,0)),"")</f>
        <v>0</v>
      </c>
      <c r="QL64" s="6">
        <f>IFERROR(INDEX(Sales!$D$5:$ABF$18,MATCH(UsagePerHour!$B64,Sales!$C$5:$C$18,0),MATCH(UsagePerHour!QL$4,Sales!$D$3:$ABF$3,0))/QL$2*INDEX(Usage!$D$5:$ABF$11,MATCH(UsagePerHour!$B$52,Usage!$C$5:$C$11,0),MATCH(UsagePerHour!QL$4,Usage!$D$3:$ABF$3,0)),"")</f>
        <v>0</v>
      </c>
      <c r="QM64" s="6">
        <f>IFERROR(INDEX(Sales!$D$5:$ABF$18,MATCH(UsagePerHour!$B64,Sales!$C$5:$C$18,0),MATCH(UsagePerHour!QM$4,Sales!$D$3:$ABF$3,0))/QM$2*INDEX(Usage!$D$5:$ABF$11,MATCH(UsagePerHour!$B$52,Usage!$C$5:$C$11,0),MATCH(UsagePerHour!QM$4,Usage!$D$3:$ABF$3,0)),"")</f>
        <v>0</v>
      </c>
      <c r="QN64" s="6">
        <f>IFERROR(INDEX(Sales!$D$5:$ABF$18,MATCH(UsagePerHour!$B64,Sales!$C$5:$C$18,0),MATCH(UsagePerHour!QN$4,Sales!$D$3:$ABF$3,0))/QN$2*INDEX(Usage!$D$5:$ABF$11,MATCH(UsagePerHour!$B$52,Usage!$C$5:$C$11,0),MATCH(UsagePerHour!QN$4,Usage!$D$3:$ABF$3,0)),"")</f>
        <v>0</v>
      </c>
      <c r="QO64" s="6">
        <f>IFERROR(INDEX(Sales!$D$5:$ABF$18,MATCH(UsagePerHour!$B64,Sales!$C$5:$C$18,0),MATCH(UsagePerHour!QO$4,Sales!$D$3:$ABF$3,0))/QO$2*INDEX(Usage!$D$5:$ABF$11,MATCH(UsagePerHour!$B$52,Usage!$C$5:$C$11,0),MATCH(UsagePerHour!QO$4,Usage!$D$3:$ABF$3,0)),"")</f>
        <v>0</v>
      </c>
      <c r="QP64" s="6">
        <f>IFERROR(INDEX(Sales!$D$5:$ABF$18,MATCH(UsagePerHour!$B64,Sales!$C$5:$C$18,0),MATCH(UsagePerHour!QP$4,Sales!$D$3:$ABF$3,0))/QP$2*INDEX(Usage!$D$5:$ABF$11,MATCH(UsagePerHour!$B$52,Usage!$C$5:$C$11,0),MATCH(UsagePerHour!QP$4,Usage!$D$3:$ABF$3,0)),"")</f>
        <v>0</v>
      </c>
      <c r="QQ64" s="6">
        <f>IFERROR(INDEX(Sales!$D$5:$ABF$18,MATCH(UsagePerHour!$B64,Sales!$C$5:$C$18,0),MATCH(UsagePerHour!QQ$4,Sales!$D$3:$ABF$3,0))/QQ$2*INDEX(Usage!$D$5:$ABF$11,MATCH(UsagePerHour!$B$52,Usage!$C$5:$C$11,0),MATCH(UsagePerHour!QQ$4,Usage!$D$3:$ABF$3,0)),"")</f>
        <v>0</v>
      </c>
      <c r="QR64" s="6">
        <f>IFERROR(INDEX(Sales!$D$5:$ABF$18,MATCH(UsagePerHour!$B64,Sales!$C$5:$C$18,0),MATCH(UsagePerHour!QR$4,Sales!$D$3:$ABF$3,0))/QR$2*INDEX(Usage!$D$5:$ABF$11,MATCH(UsagePerHour!$B$52,Usage!$C$5:$C$11,0),MATCH(UsagePerHour!QR$4,Usage!$D$3:$ABF$3,0)),"")</f>
        <v>0</v>
      </c>
      <c r="QS64" s="6">
        <f>IFERROR(INDEX(Sales!$D$5:$ABF$18,MATCH(UsagePerHour!$B64,Sales!$C$5:$C$18,0),MATCH(UsagePerHour!QS$4,Sales!$D$3:$ABF$3,0))/QS$2*INDEX(Usage!$D$5:$ABF$11,MATCH(UsagePerHour!$B$52,Usage!$C$5:$C$11,0),MATCH(UsagePerHour!QS$4,Usage!$D$3:$ABF$3,0)),"")</f>
        <v>0</v>
      </c>
      <c r="QT64" s="6">
        <f>IFERROR(INDEX(Sales!$D$5:$ABF$18,MATCH(UsagePerHour!$B64,Sales!$C$5:$C$18,0),MATCH(UsagePerHour!QT$4,Sales!$D$3:$ABF$3,0))/QT$2*INDEX(Usage!$D$5:$ABF$11,MATCH(UsagePerHour!$B$52,Usage!$C$5:$C$11,0),MATCH(UsagePerHour!QT$4,Usage!$D$3:$ABF$3,0)),"")</f>
        <v>0</v>
      </c>
      <c r="QU64" s="6">
        <f>IFERROR(INDEX(Sales!$D$5:$ABF$18,MATCH(UsagePerHour!$B64,Sales!$C$5:$C$18,0),MATCH(UsagePerHour!QU$4,Sales!$D$3:$ABF$3,0))/QU$2*INDEX(Usage!$D$5:$ABF$11,MATCH(UsagePerHour!$B$52,Usage!$C$5:$C$11,0),MATCH(UsagePerHour!QU$4,Usage!$D$3:$ABF$3,0)),"")</f>
        <v>0</v>
      </c>
      <c r="QV64" s="6">
        <f>IFERROR(INDEX(Sales!$D$5:$ABF$18,MATCH(UsagePerHour!$B64,Sales!$C$5:$C$18,0),MATCH(UsagePerHour!QV$4,Sales!$D$3:$ABF$3,0))/QV$2*INDEX(Usage!$D$5:$ABF$11,MATCH(UsagePerHour!$B$52,Usage!$C$5:$C$11,0),MATCH(UsagePerHour!QV$4,Usage!$D$3:$ABF$3,0)),"")</f>
        <v>0</v>
      </c>
      <c r="QW64" s="6">
        <f>IFERROR(INDEX(Sales!$D$5:$ABF$18,MATCH(UsagePerHour!$B64,Sales!$C$5:$C$18,0),MATCH(UsagePerHour!QW$4,Sales!$D$3:$ABF$3,0))/QW$2*INDEX(Usage!$D$5:$ABF$11,MATCH(UsagePerHour!$B$52,Usage!$C$5:$C$11,0),MATCH(UsagePerHour!QW$4,Usage!$D$3:$ABF$3,0)),"")</f>
        <v>0</v>
      </c>
      <c r="QX64" s="6">
        <f>IFERROR(INDEX(Sales!$D$5:$ABF$18,MATCH(UsagePerHour!$B64,Sales!$C$5:$C$18,0),MATCH(UsagePerHour!QX$4,Sales!$D$3:$ABF$3,0))/QX$2*INDEX(Usage!$D$5:$ABF$11,MATCH(UsagePerHour!$B$52,Usage!$C$5:$C$11,0),MATCH(UsagePerHour!QX$4,Usage!$D$3:$ABF$3,0)),"")</f>
        <v>0</v>
      </c>
      <c r="QY64" s="6">
        <f>IFERROR(INDEX(Sales!$D$5:$ABF$18,MATCH(UsagePerHour!$B64,Sales!$C$5:$C$18,0),MATCH(UsagePerHour!QY$4,Sales!$D$3:$ABF$3,0))/QY$2*INDEX(Usage!$D$5:$ABF$11,MATCH(UsagePerHour!$B$52,Usage!$C$5:$C$11,0),MATCH(UsagePerHour!QY$4,Usage!$D$3:$ABF$3,0)),"")</f>
        <v>0</v>
      </c>
      <c r="QZ64" s="6">
        <f>IFERROR(INDEX(Sales!$D$5:$ABF$18,MATCH(UsagePerHour!$B64,Sales!$C$5:$C$18,0),MATCH(UsagePerHour!QZ$4,Sales!$D$3:$ABF$3,0))/QZ$2*INDEX(Usage!$D$5:$ABF$11,MATCH(UsagePerHour!$B$52,Usage!$C$5:$C$11,0),MATCH(UsagePerHour!QZ$4,Usage!$D$3:$ABF$3,0)),"")</f>
        <v>0</v>
      </c>
      <c r="RA64" s="6">
        <f>IFERROR(INDEX(Sales!$D$5:$ABF$18,MATCH(UsagePerHour!$B64,Sales!$C$5:$C$18,0),MATCH(UsagePerHour!RA$4,Sales!$D$3:$ABF$3,0))/RA$2*INDEX(Usage!$D$5:$ABF$11,MATCH(UsagePerHour!$B$52,Usage!$C$5:$C$11,0),MATCH(UsagePerHour!RA$4,Usage!$D$3:$ABF$3,0)),"")</f>
        <v>0</v>
      </c>
      <c r="RB64" s="6">
        <f>IFERROR(INDEX(Sales!$D$5:$ABF$18,MATCH(UsagePerHour!$B64,Sales!$C$5:$C$18,0),MATCH(UsagePerHour!RB$4,Sales!$D$3:$ABF$3,0))/RB$2*INDEX(Usage!$D$5:$ABF$11,MATCH(UsagePerHour!$B$52,Usage!$C$5:$C$11,0),MATCH(UsagePerHour!RB$4,Usage!$D$3:$ABF$3,0)),"")</f>
        <v>0</v>
      </c>
      <c r="RC64" s="6">
        <f>IFERROR(INDEX(Sales!$D$5:$ABF$18,MATCH(UsagePerHour!$B64,Sales!$C$5:$C$18,0),MATCH(UsagePerHour!RC$4,Sales!$D$3:$ABF$3,0))/RC$2*INDEX(Usage!$D$5:$ABF$11,MATCH(UsagePerHour!$B$52,Usage!$C$5:$C$11,0),MATCH(UsagePerHour!RC$4,Usage!$D$3:$ABF$3,0)),"")</f>
        <v>0</v>
      </c>
      <c r="RD64" s="6">
        <f>IFERROR(INDEX(Sales!$D$5:$ABF$18,MATCH(UsagePerHour!$B64,Sales!$C$5:$C$18,0),MATCH(UsagePerHour!RD$4,Sales!$D$3:$ABF$3,0))/RD$2*INDEX(Usage!$D$5:$ABF$11,MATCH(UsagePerHour!$B$52,Usage!$C$5:$C$11,0),MATCH(UsagePerHour!RD$4,Usage!$D$3:$ABF$3,0)),"")</f>
        <v>0</v>
      </c>
      <c r="RE64" s="6">
        <f>IFERROR(INDEX(Sales!$D$5:$ABF$18,MATCH(UsagePerHour!$B64,Sales!$C$5:$C$18,0),MATCH(UsagePerHour!RE$4,Sales!$D$3:$ABF$3,0))/RE$2*INDEX(Usage!$D$5:$ABF$11,MATCH(UsagePerHour!$B$52,Usage!$C$5:$C$11,0),MATCH(UsagePerHour!RE$4,Usage!$D$3:$ABF$3,0)),"")</f>
        <v>0</v>
      </c>
      <c r="RF64" s="6">
        <f>IFERROR(INDEX(Sales!$D$5:$ABF$18,MATCH(UsagePerHour!$B64,Sales!$C$5:$C$18,0),MATCH(UsagePerHour!RF$4,Sales!$D$3:$ABF$3,0))/RF$2*INDEX(Usage!$D$5:$ABF$11,MATCH(UsagePerHour!$B$52,Usage!$C$5:$C$11,0),MATCH(UsagePerHour!RF$4,Usage!$D$3:$ABF$3,0)),"")</f>
        <v>0</v>
      </c>
      <c r="RG64" s="6">
        <f>IFERROR(INDEX(Sales!$D$5:$ABF$18,MATCH(UsagePerHour!$B64,Sales!$C$5:$C$18,0),MATCH(UsagePerHour!RG$4,Sales!$D$3:$ABF$3,0))/RG$2*INDEX(Usage!$D$5:$ABF$11,MATCH(UsagePerHour!$B$52,Usage!$C$5:$C$11,0),MATCH(UsagePerHour!RG$4,Usage!$D$3:$ABF$3,0)),"")</f>
        <v>0</v>
      </c>
      <c r="RH64" s="6">
        <f>IFERROR(INDEX(Sales!$D$5:$ABF$18,MATCH(UsagePerHour!$B64,Sales!$C$5:$C$18,0),MATCH(UsagePerHour!RH$4,Sales!$D$3:$ABF$3,0))/RH$2*INDEX(Usage!$D$5:$ABF$11,MATCH(UsagePerHour!$B$52,Usage!$C$5:$C$11,0),MATCH(UsagePerHour!RH$4,Usage!$D$3:$ABF$3,0)),"")</f>
        <v>0</v>
      </c>
      <c r="RI64" s="6">
        <f>IFERROR(INDEX(Sales!$D$5:$ABF$18,MATCH(UsagePerHour!$B64,Sales!$C$5:$C$18,0),MATCH(UsagePerHour!RI$4,Sales!$D$3:$ABF$3,0))/RI$2*INDEX(Usage!$D$5:$ABF$11,MATCH(UsagePerHour!$B$52,Usage!$C$5:$C$11,0),MATCH(UsagePerHour!RI$4,Usage!$D$3:$ABF$3,0)),"")</f>
        <v>0</v>
      </c>
      <c r="RJ64" s="6">
        <f>IFERROR(INDEX(Sales!$D$5:$ABF$18,MATCH(UsagePerHour!$B64,Sales!$C$5:$C$18,0),MATCH(UsagePerHour!RJ$4,Sales!$D$3:$ABF$3,0))/RJ$2*INDEX(Usage!$D$5:$ABF$11,MATCH(UsagePerHour!$B$52,Usage!$C$5:$C$11,0),MATCH(UsagePerHour!RJ$4,Usage!$D$3:$ABF$3,0)),"")</f>
        <v>0</v>
      </c>
      <c r="RK64" s="6">
        <f>IFERROR(INDEX(Sales!$D$5:$ABF$18,MATCH(UsagePerHour!$B64,Sales!$C$5:$C$18,0),MATCH(UsagePerHour!RK$4,Sales!$D$3:$ABF$3,0))/RK$2*INDEX(Usage!$D$5:$ABF$11,MATCH(UsagePerHour!$B$52,Usage!$C$5:$C$11,0),MATCH(UsagePerHour!RK$4,Usage!$D$3:$ABF$3,0)),"")</f>
        <v>0</v>
      </c>
      <c r="RL64" s="6">
        <f>IFERROR(INDEX(Sales!$D$5:$ABF$18,MATCH(UsagePerHour!$B64,Sales!$C$5:$C$18,0),MATCH(UsagePerHour!RL$4,Sales!$D$3:$ABF$3,0))/RL$2*INDEX(Usage!$D$5:$ABF$11,MATCH(UsagePerHour!$B$52,Usage!$C$5:$C$11,0),MATCH(UsagePerHour!RL$4,Usage!$D$3:$ABF$3,0)),"")</f>
        <v>0</v>
      </c>
      <c r="RM64" s="6">
        <f>IFERROR(INDEX(Sales!$D$5:$ABF$18,MATCH(UsagePerHour!$B64,Sales!$C$5:$C$18,0),MATCH(UsagePerHour!RM$4,Sales!$D$3:$ABF$3,0))/RM$2*INDEX(Usage!$D$5:$ABF$11,MATCH(UsagePerHour!$B$52,Usage!$C$5:$C$11,0),MATCH(UsagePerHour!RM$4,Usage!$D$3:$ABF$3,0)),"")</f>
        <v>0</v>
      </c>
      <c r="RN64" s="6">
        <f>IFERROR(INDEX(Sales!$D$5:$ABF$18,MATCH(UsagePerHour!$B64,Sales!$C$5:$C$18,0),MATCH(UsagePerHour!RN$4,Sales!$D$3:$ABF$3,0))/RN$2*INDEX(Usage!$D$5:$ABF$11,MATCH(UsagePerHour!$B$52,Usage!$C$5:$C$11,0),MATCH(UsagePerHour!RN$4,Usage!$D$3:$ABF$3,0)),"")</f>
        <v>0</v>
      </c>
      <c r="RO64" s="6">
        <f>IFERROR(INDEX(Sales!$D$5:$ABF$18,MATCH(UsagePerHour!$B64,Sales!$C$5:$C$18,0),MATCH(UsagePerHour!RO$4,Sales!$D$3:$ABF$3,0))/RO$2*INDEX(Usage!$D$5:$ABF$11,MATCH(UsagePerHour!$B$52,Usage!$C$5:$C$11,0),MATCH(UsagePerHour!RO$4,Usage!$D$3:$ABF$3,0)),"")</f>
        <v>0</v>
      </c>
      <c r="RP64" s="6">
        <f>IFERROR(INDEX(Sales!$D$5:$ABF$18,MATCH(UsagePerHour!$B64,Sales!$C$5:$C$18,0),MATCH(UsagePerHour!RP$4,Sales!$D$3:$ABF$3,0))/RP$2*INDEX(Usage!$D$5:$ABF$11,MATCH(UsagePerHour!$B$52,Usage!$C$5:$C$11,0),MATCH(UsagePerHour!RP$4,Usage!$D$3:$ABF$3,0)),"")</f>
        <v>0</v>
      </c>
      <c r="RQ64" s="6">
        <f>IFERROR(INDEX(Sales!$D$5:$ABF$18,MATCH(UsagePerHour!$B64,Sales!$C$5:$C$18,0),MATCH(UsagePerHour!RQ$4,Sales!$D$3:$ABF$3,0))/RQ$2*INDEX(Usage!$D$5:$ABF$11,MATCH(UsagePerHour!$B$52,Usage!$C$5:$C$11,0),MATCH(UsagePerHour!RQ$4,Usage!$D$3:$ABF$3,0)),"")</f>
        <v>0</v>
      </c>
      <c r="RR64" s="6">
        <f>IFERROR(INDEX(Sales!$D$5:$ABF$18,MATCH(UsagePerHour!$B64,Sales!$C$5:$C$18,0),MATCH(UsagePerHour!RR$4,Sales!$D$3:$ABF$3,0))/RR$2*INDEX(Usage!$D$5:$ABF$11,MATCH(UsagePerHour!$B$52,Usage!$C$5:$C$11,0),MATCH(UsagePerHour!RR$4,Usage!$D$3:$ABF$3,0)),"")</f>
        <v>0</v>
      </c>
      <c r="RS64" s="6">
        <f>IFERROR(INDEX(Sales!$D$5:$ABF$18,MATCH(UsagePerHour!$B64,Sales!$C$5:$C$18,0),MATCH(UsagePerHour!RS$4,Sales!$D$3:$ABF$3,0))/RS$2*INDEX(Usage!$D$5:$ABF$11,MATCH(UsagePerHour!$B$52,Usage!$C$5:$C$11,0),MATCH(UsagePerHour!RS$4,Usage!$D$3:$ABF$3,0)),"")</f>
        <v>0</v>
      </c>
      <c r="RT64" s="6">
        <f>IFERROR(INDEX(Sales!$D$5:$ABF$18,MATCH(UsagePerHour!$B64,Sales!$C$5:$C$18,0),MATCH(UsagePerHour!RT$4,Sales!$D$3:$ABF$3,0))/RT$2*INDEX(Usage!$D$5:$ABF$11,MATCH(UsagePerHour!$B$52,Usage!$C$5:$C$11,0),MATCH(UsagePerHour!RT$4,Usage!$D$3:$ABF$3,0)),"")</f>
        <v>0</v>
      </c>
      <c r="RU64" s="6">
        <f>IFERROR(INDEX(Sales!$D$5:$ABF$18,MATCH(UsagePerHour!$B64,Sales!$C$5:$C$18,0),MATCH(UsagePerHour!RU$4,Sales!$D$3:$ABF$3,0))/RU$2*INDEX(Usage!$D$5:$ABF$11,MATCH(UsagePerHour!$B$52,Usage!$C$5:$C$11,0),MATCH(UsagePerHour!RU$4,Usage!$D$3:$ABF$3,0)),"")</f>
        <v>0</v>
      </c>
      <c r="RV64" s="6">
        <f>IFERROR(INDEX(Sales!$D$5:$ABF$18,MATCH(UsagePerHour!$B64,Sales!$C$5:$C$18,0),MATCH(UsagePerHour!RV$4,Sales!$D$3:$ABF$3,0))/RV$2*INDEX(Usage!$D$5:$ABF$11,MATCH(UsagePerHour!$B$52,Usage!$C$5:$C$11,0),MATCH(UsagePerHour!RV$4,Usage!$D$3:$ABF$3,0)),"")</f>
        <v>0</v>
      </c>
      <c r="RW64" s="6">
        <f>IFERROR(INDEX(Sales!$D$5:$ABF$18,MATCH(UsagePerHour!$B64,Sales!$C$5:$C$18,0),MATCH(UsagePerHour!RW$4,Sales!$D$3:$ABF$3,0))/RW$2*INDEX(Usage!$D$5:$ABF$11,MATCH(UsagePerHour!$B$52,Usage!$C$5:$C$11,0),MATCH(UsagePerHour!RW$4,Usage!$D$3:$ABF$3,0)),"")</f>
        <v>0</v>
      </c>
      <c r="RX64" s="6">
        <f>IFERROR(INDEX(Sales!$D$5:$ABF$18,MATCH(UsagePerHour!$B64,Sales!$C$5:$C$18,0),MATCH(UsagePerHour!RX$4,Sales!$D$3:$ABF$3,0))/RX$2*INDEX(Usage!$D$5:$ABF$11,MATCH(UsagePerHour!$B$52,Usage!$C$5:$C$11,0),MATCH(UsagePerHour!RX$4,Usage!$D$3:$ABF$3,0)),"")</f>
        <v>0</v>
      </c>
      <c r="RY64" s="6">
        <f>IFERROR(INDEX(Sales!$D$5:$ABF$18,MATCH(UsagePerHour!$B64,Sales!$C$5:$C$18,0),MATCH(UsagePerHour!RY$4,Sales!$D$3:$ABF$3,0))/RY$2*INDEX(Usage!$D$5:$ABF$11,MATCH(UsagePerHour!$B$52,Usage!$C$5:$C$11,0),MATCH(UsagePerHour!RY$4,Usage!$D$3:$ABF$3,0)),"")</f>
        <v>0</v>
      </c>
      <c r="RZ64" s="6">
        <f>IFERROR(INDEX(Sales!$D$5:$ABF$18,MATCH(UsagePerHour!$B64,Sales!$C$5:$C$18,0),MATCH(UsagePerHour!RZ$4,Sales!$D$3:$ABF$3,0))/RZ$2*INDEX(Usage!$D$5:$ABF$11,MATCH(UsagePerHour!$B$52,Usage!$C$5:$C$11,0),MATCH(UsagePerHour!RZ$4,Usage!$D$3:$ABF$3,0)),"")</f>
        <v>0</v>
      </c>
      <c r="SA64" s="6">
        <f>IFERROR(INDEX(Sales!$D$5:$ABF$18,MATCH(UsagePerHour!$B64,Sales!$C$5:$C$18,0),MATCH(UsagePerHour!SA$4,Sales!$D$3:$ABF$3,0))/SA$2*INDEX(Usage!$D$5:$ABF$11,MATCH(UsagePerHour!$B$52,Usage!$C$5:$C$11,0),MATCH(UsagePerHour!SA$4,Usage!$D$3:$ABF$3,0)),"")</f>
        <v>0</v>
      </c>
      <c r="SB64" s="6">
        <f>IFERROR(INDEX(Sales!$D$5:$ABF$18,MATCH(UsagePerHour!$B64,Sales!$C$5:$C$18,0),MATCH(UsagePerHour!SB$4,Sales!$D$3:$ABF$3,0))/SB$2*INDEX(Usage!$D$5:$ABF$11,MATCH(UsagePerHour!$B$52,Usage!$C$5:$C$11,0),MATCH(UsagePerHour!SB$4,Usage!$D$3:$ABF$3,0)),"")</f>
        <v>0</v>
      </c>
      <c r="SC64" s="6">
        <f>IFERROR(INDEX(Sales!$D$5:$ABF$18,MATCH(UsagePerHour!$B64,Sales!$C$5:$C$18,0),MATCH(UsagePerHour!SC$4,Sales!$D$3:$ABF$3,0))/SC$2*INDEX(Usage!$D$5:$ABF$11,MATCH(UsagePerHour!$B$52,Usage!$C$5:$C$11,0),MATCH(UsagePerHour!SC$4,Usage!$D$3:$ABF$3,0)),"")</f>
        <v>0</v>
      </c>
      <c r="SD64" s="6">
        <f>IFERROR(INDEX(Sales!$D$5:$ABF$18,MATCH(UsagePerHour!$B64,Sales!$C$5:$C$18,0),MATCH(UsagePerHour!SD$4,Sales!$D$3:$ABF$3,0))/SD$2*INDEX(Usage!$D$5:$ABF$11,MATCH(UsagePerHour!$B$52,Usage!$C$5:$C$11,0),MATCH(UsagePerHour!SD$4,Usage!$D$3:$ABF$3,0)),"")</f>
        <v>0</v>
      </c>
      <c r="SE64" s="6">
        <f>IFERROR(INDEX(Sales!$D$5:$ABF$18,MATCH(UsagePerHour!$B64,Sales!$C$5:$C$18,0),MATCH(UsagePerHour!SE$4,Sales!$D$3:$ABF$3,0))/SE$2*INDEX(Usage!$D$5:$ABF$11,MATCH(UsagePerHour!$B$52,Usage!$C$5:$C$11,0),MATCH(UsagePerHour!SE$4,Usage!$D$3:$ABF$3,0)),"")</f>
        <v>0</v>
      </c>
      <c r="SF64" s="6">
        <f>IFERROR(INDEX(Sales!$D$5:$ABF$18,MATCH(UsagePerHour!$B64,Sales!$C$5:$C$18,0),MATCH(UsagePerHour!SF$4,Sales!$D$3:$ABF$3,0))/SF$2*INDEX(Usage!$D$5:$ABF$11,MATCH(UsagePerHour!$B$52,Usage!$C$5:$C$11,0),MATCH(UsagePerHour!SF$4,Usage!$D$3:$ABF$3,0)),"")</f>
        <v>0</v>
      </c>
      <c r="SG64" s="6" t="str">
        <f>IFERROR(INDEX(Sales!$D$5:$ABF$18,MATCH(UsagePerHour!$B64,Sales!$C$5:$C$18,0),MATCH(UsagePerHour!SG$4,Sales!$D$3:$ABF$3,0))/SG$2*INDEX(Usage!$D$5:$ABF$11,MATCH(UsagePerHour!$B$52,Usage!$C$5:$C$11,0),MATCH(UsagePerHour!SG$4,Usage!$D$3:$ABF$3,0)),"")</f>
        <v/>
      </c>
      <c r="SH64" s="6" t="str">
        <f>IFERROR(INDEX(Sales!$D$5:$ABF$18,MATCH(UsagePerHour!$B64,Sales!$C$5:$C$18,0),MATCH(UsagePerHour!SH$4,Sales!$D$3:$ABF$3,0))/SH$2*INDEX(Usage!$D$5:$ABF$11,MATCH(UsagePerHour!$B$52,Usage!$C$5:$C$11,0),MATCH(UsagePerHour!SH$4,Usage!$D$3:$ABF$3,0)),"")</f>
        <v/>
      </c>
      <c r="SI64" s="6" t="str">
        <f>IFERROR(INDEX(Sales!$D$5:$ABF$18,MATCH(UsagePerHour!$B64,Sales!$C$5:$C$18,0),MATCH(UsagePerHour!SI$4,Sales!$D$3:$ABF$3,0))/SI$2*INDEX(Usage!$D$5:$ABF$11,MATCH(UsagePerHour!$B$52,Usage!$C$5:$C$11,0),MATCH(UsagePerHour!SI$4,Usage!$D$3:$ABF$3,0)),"")</f>
        <v/>
      </c>
      <c r="SJ64" s="6" t="str">
        <f>IFERROR(INDEX(Sales!$D$5:$ABF$18,MATCH(UsagePerHour!$B64,Sales!$C$5:$C$18,0),MATCH(UsagePerHour!SJ$4,Sales!$D$3:$ABF$3,0))/SJ$2*INDEX(Usage!$D$5:$ABF$11,MATCH(UsagePerHour!$B$52,Usage!$C$5:$C$11,0),MATCH(UsagePerHour!SJ$4,Usage!$D$3:$ABF$3,0)),"")</f>
        <v/>
      </c>
      <c r="SK64" s="6" t="str">
        <f>IFERROR(INDEX(Sales!$D$5:$ABF$18,MATCH(UsagePerHour!$B64,Sales!$C$5:$C$18,0),MATCH(UsagePerHour!SK$4,Sales!$D$3:$ABF$3,0))/SK$2*INDEX(Usage!$D$5:$ABF$11,MATCH(UsagePerHour!$B$52,Usage!$C$5:$C$11,0),MATCH(UsagePerHour!SK$4,Usage!$D$3:$ABF$3,0)),"")</f>
        <v/>
      </c>
      <c r="SL64" s="6" t="str">
        <f>IFERROR(INDEX(Sales!$D$5:$ABF$18,MATCH(UsagePerHour!$B64,Sales!$C$5:$C$18,0),MATCH(UsagePerHour!SL$4,Sales!$D$3:$ABF$3,0))/SL$2*INDEX(Usage!$D$5:$ABF$11,MATCH(UsagePerHour!$B$52,Usage!$C$5:$C$11,0),MATCH(UsagePerHour!SL$4,Usage!$D$3:$ABF$3,0)),"")</f>
        <v/>
      </c>
      <c r="SM64" s="6" t="str">
        <f>IFERROR(INDEX(Sales!$D$5:$ABF$18,MATCH(UsagePerHour!$B64,Sales!$C$5:$C$18,0),MATCH(UsagePerHour!SM$4,Sales!$D$3:$ABF$3,0))/SM$2*INDEX(Usage!$D$5:$ABF$11,MATCH(UsagePerHour!$B$52,Usage!$C$5:$C$11,0),MATCH(UsagePerHour!SM$4,Usage!$D$3:$ABF$3,0)),"")</f>
        <v/>
      </c>
      <c r="SN64" s="6" t="str">
        <f>IFERROR(INDEX(Sales!$D$5:$ABF$18,MATCH(UsagePerHour!$B64,Sales!$C$5:$C$18,0),MATCH(UsagePerHour!SN$4,Sales!$D$3:$ABF$3,0))/SN$2*INDEX(Usage!$D$5:$ABF$11,MATCH(UsagePerHour!$B$52,Usage!$C$5:$C$11,0),MATCH(UsagePerHour!SN$4,Usage!$D$3:$ABF$3,0)),"")</f>
        <v/>
      </c>
      <c r="SO64" s="6" t="str">
        <f>IFERROR(INDEX(Sales!$D$5:$ABF$18,MATCH(UsagePerHour!$B64,Sales!$C$5:$C$18,0),MATCH(UsagePerHour!SO$4,Sales!$D$3:$ABF$3,0))/SO$2*INDEX(Usage!$D$5:$ABF$11,MATCH(UsagePerHour!$B$52,Usage!$C$5:$C$11,0),MATCH(UsagePerHour!SO$4,Usage!$D$3:$ABF$3,0)),"")</f>
        <v/>
      </c>
      <c r="SP64" s="6" t="str">
        <f>IFERROR(INDEX(Sales!$D$5:$ABF$18,MATCH(UsagePerHour!$B64,Sales!$C$5:$C$18,0),MATCH(UsagePerHour!SP$4,Sales!$D$3:$ABF$3,0))/SP$2*INDEX(Usage!$D$5:$ABF$11,MATCH(UsagePerHour!$B$52,Usage!$C$5:$C$11,0),MATCH(UsagePerHour!SP$4,Usage!$D$3:$ABF$3,0)),"")</f>
        <v/>
      </c>
      <c r="SQ64" s="6" t="str">
        <f>IFERROR(INDEX(Sales!$D$5:$ABF$18,MATCH(UsagePerHour!$B64,Sales!$C$5:$C$18,0),MATCH(UsagePerHour!SQ$4,Sales!$D$3:$ABF$3,0))/SQ$2*INDEX(Usage!$D$5:$ABF$11,MATCH(UsagePerHour!$B$52,Usage!$C$5:$C$11,0),MATCH(UsagePerHour!SQ$4,Usage!$D$3:$ABF$3,0)),"")</f>
        <v/>
      </c>
      <c r="SR64" s="6" t="str">
        <f>IFERROR(INDEX(Sales!$D$5:$ABF$18,MATCH(UsagePerHour!$B64,Sales!$C$5:$C$18,0),MATCH(UsagePerHour!SR$4,Sales!$D$3:$ABF$3,0))/SR$2*INDEX(Usage!$D$5:$ABF$11,MATCH(UsagePerHour!$B$52,Usage!$C$5:$C$11,0),MATCH(UsagePerHour!SR$4,Usage!$D$3:$ABF$3,0)),"")</f>
        <v/>
      </c>
      <c r="SS64" s="6" t="str">
        <f>IFERROR(INDEX(Sales!$D$5:$ABF$18,MATCH(UsagePerHour!$B64,Sales!$C$5:$C$18,0),MATCH(UsagePerHour!SS$4,Sales!$D$3:$ABF$3,0))/SS$2*INDEX(Usage!$D$5:$ABF$11,MATCH(UsagePerHour!$B$52,Usage!$C$5:$C$11,0),MATCH(UsagePerHour!SS$4,Usage!$D$3:$ABF$3,0)),"")</f>
        <v/>
      </c>
      <c r="ST64" s="6" t="str">
        <f>IFERROR(INDEX(Sales!$D$5:$ABF$18,MATCH(UsagePerHour!$B64,Sales!$C$5:$C$18,0),MATCH(UsagePerHour!ST$4,Sales!$D$3:$ABF$3,0))/ST$2*INDEX(Usage!$D$5:$ABF$11,MATCH(UsagePerHour!$B$52,Usage!$C$5:$C$11,0),MATCH(UsagePerHour!ST$4,Usage!$D$3:$ABF$3,0)),"")</f>
        <v/>
      </c>
      <c r="SU64" s="6" t="str">
        <f>IFERROR(INDEX(Sales!$D$5:$ABF$18,MATCH(UsagePerHour!$B64,Sales!$C$5:$C$18,0),MATCH(UsagePerHour!SU$4,Sales!$D$3:$ABF$3,0))/SU$2*INDEX(Usage!$D$5:$ABF$11,MATCH(UsagePerHour!$B$52,Usage!$C$5:$C$11,0),MATCH(UsagePerHour!SU$4,Usage!$D$3:$ABF$3,0)),"")</f>
        <v/>
      </c>
      <c r="SV64" s="6" t="str">
        <f>IFERROR(INDEX(Sales!$D$5:$ABF$18,MATCH(UsagePerHour!$B64,Sales!$C$5:$C$18,0),MATCH(UsagePerHour!SV$4,Sales!$D$3:$ABF$3,0))/SV$2*INDEX(Usage!$D$5:$ABF$11,MATCH(UsagePerHour!$B$52,Usage!$C$5:$C$11,0),MATCH(UsagePerHour!SV$4,Usage!$D$3:$ABF$3,0)),"")</f>
        <v/>
      </c>
      <c r="SW64" s="6" t="str">
        <f>IFERROR(INDEX(Sales!$D$5:$ABF$18,MATCH(UsagePerHour!$B64,Sales!$C$5:$C$18,0),MATCH(UsagePerHour!SW$4,Sales!$D$3:$ABF$3,0))/SW$2*INDEX(Usage!$D$5:$ABF$11,MATCH(UsagePerHour!$B$52,Usage!$C$5:$C$11,0),MATCH(UsagePerHour!SW$4,Usage!$D$3:$ABF$3,0)),"")</f>
        <v/>
      </c>
      <c r="SX64" s="6" t="str">
        <f>IFERROR(INDEX(Sales!$D$5:$ABF$18,MATCH(UsagePerHour!$B64,Sales!$C$5:$C$18,0),MATCH(UsagePerHour!SX$4,Sales!$D$3:$ABF$3,0))/SX$2*INDEX(Usage!$D$5:$ABF$11,MATCH(UsagePerHour!$B$52,Usage!$C$5:$C$11,0),MATCH(UsagePerHour!SX$4,Usage!$D$3:$ABF$3,0)),"")</f>
        <v/>
      </c>
      <c r="SY64" s="6" t="str">
        <f>IFERROR(INDEX(Sales!$D$5:$ABF$18,MATCH(UsagePerHour!$B64,Sales!$C$5:$C$18,0),MATCH(UsagePerHour!SY$4,Sales!$D$3:$ABF$3,0))/SY$2*INDEX(Usage!$D$5:$ABF$11,MATCH(UsagePerHour!$B$52,Usage!$C$5:$C$11,0),MATCH(UsagePerHour!SY$4,Usage!$D$3:$ABF$3,0)),"")</f>
        <v/>
      </c>
      <c r="SZ64" s="6" t="str">
        <f>IFERROR(INDEX(Sales!$D$5:$ABF$18,MATCH(UsagePerHour!$B64,Sales!$C$5:$C$18,0),MATCH(UsagePerHour!SZ$4,Sales!$D$3:$ABF$3,0))/SZ$2*INDEX(Usage!$D$5:$ABF$11,MATCH(UsagePerHour!$B$52,Usage!$C$5:$C$11,0),MATCH(UsagePerHour!SZ$4,Usage!$D$3:$ABF$3,0)),"")</f>
        <v/>
      </c>
      <c r="TA64" s="6" t="str">
        <f>IFERROR(INDEX(Sales!$D$5:$ABF$18,MATCH(UsagePerHour!$B64,Sales!$C$5:$C$18,0),MATCH(UsagePerHour!TA$4,Sales!$D$3:$ABF$3,0))/TA$2*INDEX(Usage!$D$5:$ABF$11,MATCH(UsagePerHour!$B$52,Usage!$C$5:$C$11,0),MATCH(UsagePerHour!TA$4,Usage!$D$3:$ABF$3,0)),"")</f>
        <v/>
      </c>
      <c r="TB64" s="6" t="str">
        <f>IFERROR(INDEX(Sales!$D$5:$ABF$18,MATCH(UsagePerHour!$B64,Sales!$C$5:$C$18,0),MATCH(UsagePerHour!TB$4,Sales!$D$3:$ABF$3,0))/TB$2*INDEX(Usage!$D$5:$ABF$11,MATCH(UsagePerHour!$B$52,Usage!$C$5:$C$11,0),MATCH(UsagePerHour!TB$4,Usage!$D$3:$ABF$3,0)),"")</f>
        <v/>
      </c>
      <c r="TC64" s="6" t="str">
        <f>IFERROR(INDEX(Sales!$D$5:$ABF$18,MATCH(UsagePerHour!$B64,Sales!$C$5:$C$18,0),MATCH(UsagePerHour!TC$4,Sales!$D$3:$ABF$3,0))/TC$2*INDEX(Usage!$D$5:$ABF$11,MATCH(UsagePerHour!$B$52,Usage!$C$5:$C$11,0),MATCH(UsagePerHour!TC$4,Usage!$D$3:$ABF$3,0)),"")</f>
        <v/>
      </c>
      <c r="TD64" s="6" t="str">
        <f>IFERROR(INDEX(Sales!$D$5:$ABF$18,MATCH(UsagePerHour!$B64,Sales!$C$5:$C$18,0),MATCH(UsagePerHour!TD$4,Sales!$D$3:$ABF$3,0))/TD$2*INDEX(Usage!$D$5:$ABF$11,MATCH(UsagePerHour!$B$52,Usage!$C$5:$C$11,0),MATCH(UsagePerHour!TD$4,Usage!$D$3:$ABF$3,0)),"")</f>
        <v/>
      </c>
      <c r="TE64" s="6" t="str">
        <f>IFERROR(INDEX(Sales!$D$5:$ABF$18,MATCH(UsagePerHour!$B64,Sales!$C$5:$C$18,0),MATCH(UsagePerHour!TE$4,Sales!$D$3:$ABF$3,0))/TE$2*INDEX(Usage!$D$5:$ABF$11,MATCH(UsagePerHour!$B$52,Usage!$C$5:$C$11,0),MATCH(UsagePerHour!TE$4,Usage!$D$3:$ABF$3,0)),"")</f>
        <v/>
      </c>
      <c r="TF64" s="6" t="str">
        <f>IFERROR(INDEX(Sales!$D$5:$ABF$18,MATCH(UsagePerHour!$B64,Sales!$C$5:$C$18,0),MATCH(UsagePerHour!TF$4,Sales!$D$3:$ABF$3,0))/TF$2*INDEX(Usage!$D$5:$ABF$11,MATCH(UsagePerHour!$B$52,Usage!$C$5:$C$11,0),MATCH(UsagePerHour!TF$4,Usage!$D$3:$ABF$3,0)),"")</f>
        <v/>
      </c>
      <c r="TG64" s="6" t="str">
        <f>IFERROR(INDEX(Sales!$D$5:$ABF$18,MATCH(UsagePerHour!$B64,Sales!$C$5:$C$18,0),MATCH(UsagePerHour!TG$4,Sales!$D$3:$ABF$3,0))/TG$2*INDEX(Usage!$D$5:$ABF$11,MATCH(UsagePerHour!$B$52,Usage!$C$5:$C$11,0),MATCH(UsagePerHour!TG$4,Usage!$D$3:$ABF$3,0)),"")</f>
        <v/>
      </c>
      <c r="TH64" s="6" t="str">
        <f>IFERROR(INDEX(Sales!$D$5:$ABF$18,MATCH(UsagePerHour!$B64,Sales!$C$5:$C$18,0),MATCH(UsagePerHour!TH$4,Sales!$D$3:$ABF$3,0))/TH$2*INDEX(Usage!$D$5:$ABF$11,MATCH(UsagePerHour!$B$52,Usage!$C$5:$C$11,0),MATCH(UsagePerHour!TH$4,Usage!$D$3:$ABF$3,0)),"")</f>
        <v/>
      </c>
      <c r="TI64" s="6" t="str">
        <f>IFERROR(INDEX(Sales!$D$5:$ABF$18,MATCH(UsagePerHour!$B64,Sales!$C$5:$C$18,0),MATCH(UsagePerHour!TI$4,Sales!$D$3:$ABF$3,0))/TI$2*INDEX(Usage!$D$5:$ABF$11,MATCH(UsagePerHour!$B$52,Usage!$C$5:$C$11,0),MATCH(UsagePerHour!TI$4,Usage!$D$3:$ABF$3,0)),"")</f>
        <v/>
      </c>
      <c r="TJ64" s="6" t="str">
        <f>IFERROR(INDEX(Sales!$D$5:$ABF$18,MATCH(UsagePerHour!$B64,Sales!$C$5:$C$18,0),MATCH(UsagePerHour!TJ$4,Sales!$D$3:$ABF$3,0))/TJ$2*INDEX(Usage!$D$5:$ABF$11,MATCH(UsagePerHour!$B$52,Usage!$C$5:$C$11,0),MATCH(UsagePerHour!TJ$4,Usage!$D$3:$ABF$3,0)),"")</f>
        <v/>
      </c>
      <c r="TK64" s="6" t="str">
        <f>IFERROR(INDEX(Sales!$D$5:$ABF$18,MATCH(UsagePerHour!$B64,Sales!$C$5:$C$18,0),MATCH(UsagePerHour!TK$4,Sales!$D$3:$ABF$3,0))/TK$2*INDEX(Usage!$D$5:$ABF$11,MATCH(UsagePerHour!$B$52,Usage!$C$5:$C$11,0),MATCH(UsagePerHour!TK$4,Usage!$D$3:$ABF$3,0)),"")</f>
        <v/>
      </c>
      <c r="TL64" s="6" t="str">
        <f>IFERROR(INDEX(Sales!$D$5:$ABF$18,MATCH(UsagePerHour!$B64,Sales!$C$5:$C$18,0),MATCH(UsagePerHour!TL$4,Sales!$D$3:$ABF$3,0))/TL$2*INDEX(Usage!$D$5:$ABF$11,MATCH(UsagePerHour!$B$52,Usage!$C$5:$C$11,0),MATCH(UsagePerHour!TL$4,Usage!$D$3:$ABF$3,0)),"")</f>
        <v/>
      </c>
      <c r="TM64" s="6" t="str">
        <f>IFERROR(INDEX(Sales!$D$5:$ABF$18,MATCH(UsagePerHour!$B64,Sales!$C$5:$C$18,0),MATCH(UsagePerHour!TM$4,Sales!$D$3:$ABF$3,0))/TM$2*INDEX(Usage!$D$5:$ABF$11,MATCH(UsagePerHour!$B$52,Usage!$C$5:$C$11,0),MATCH(UsagePerHour!TM$4,Usage!$D$3:$ABF$3,0)),"")</f>
        <v/>
      </c>
      <c r="TN64" s="6" t="str">
        <f>IFERROR(INDEX(Sales!$D$5:$ABF$18,MATCH(UsagePerHour!$B64,Sales!$C$5:$C$18,0),MATCH(UsagePerHour!TN$4,Sales!$D$3:$ABF$3,0))/TN$2*INDEX(Usage!$D$5:$ABF$11,MATCH(UsagePerHour!$B$52,Usage!$C$5:$C$11,0),MATCH(UsagePerHour!TN$4,Usage!$D$3:$ABF$3,0)),"")</f>
        <v/>
      </c>
      <c r="TO64" s="6" t="str">
        <f>IFERROR(INDEX(Sales!$D$5:$ABF$18,MATCH(UsagePerHour!$B64,Sales!$C$5:$C$18,0),MATCH(UsagePerHour!TO$4,Sales!$D$3:$ABF$3,0))/TO$2*INDEX(Usage!$D$5:$ABF$11,MATCH(UsagePerHour!$B$52,Usage!$C$5:$C$11,0),MATCH(UsagePerHour!TO$4,Usage!$D$3:$ABF$3,0)),"")</f>
        <v/>
      </c>
      <c r="TP64" s="6" t="str">
        <f>IFERROR(INDEX(Sales!$D$5:$ABF$18,MATCH(UsagePerHour!$B64,Sales!$C$5:$C$18,0),MATCH(UsagePerHour!TP$4,Sales!$D$3:$ABF$3,0))/TP$2*INDEX(Usage!$D$5:$ABF$11,MATCH(UsagePerHour!$B$52,Usage!$C$5:$C$11,0),MATCH(UsagePerHour!TP$4,Usage!$D$3:$ABF$3,0)),"")</f>
        <v/>
      </c>
      <c r="TQ64" s="6" t="str">
        <f>IFERROR(INDEX(Sales!$D$5:$ABF$18,MATCH(UsagePerHour!$B64,Sales!$C$5:$C$18,0),MATCH(UsagePerHour!TQ$4,Sales!$D$3:$ABF$3,0))/TQ$2*INDEX(Usage!$D$5:$ABF$11,MATCH(UsagePerHour!$B$52,Usage!$C$5:$C$11,0),MATCH(UsagePerHour!TQ$4,Usage!$D$3:$ABF$3,0)),"")</f>
        <v/>
      </c>
      <c r="TR64" s="6" t="str">
        <f>IFERROR(INDEX(Sales!$D$5:$ABF$18,MATCH(UsagePerHour!$B64,Sales!$C$5:$C$18,0),MATCH(UsagePerHour!TR$4,Sales!$D$3:$ABF$3,0))/TR$2*INDEX(Usage!$D$5:$ABF$11,MATCH(UsagePerHour!$B$52,Usage!$C$5:$C$11,0),MATCH(UsagePerHour!TR$4,Usage!$D$3:$ABF$3,0)),"")</f>
        <v/>
      </c>
      <c r="TS64" s="6" t="str">
        <f>IFERROR(INDEX(Sales!$D$5:$ABF$18,MATCH(UsagePerHour!$B64,Sales!$C$5:$C$18,0),MATCH(UsagePerHour!TS$4,Sales!$D$3:$ABF$3,0))/TS$2*INDEX(Usage!$D$5:$ABF$11,MATCH(UsagePerHour!$B$52,Usage!$C$5:$C$11,0),MATCH(UsagePerHour!TS$4,Usage!$D$3:$ABF$3,0)),"")</f>
        <v/>
      </c>
      <c r="TT64" s="6" t="str">
        <f>IFERROR(INDEX(Sales!$D$5:$ABF$18,MATCH(UsagePerHour!$B64,Sales!$C$5:$C$18,0),MATCH(UsagePerHour!TT$4,Sales!$D$3:$ABF$3,0))/TT$2*INDEX(Usage!$D$5:$ABF$11,MATCH(UsagePerHour!$B$52,Usage!$C$5:$C$11,0),MATCH(UsagePerHour!TT$4,Usage!$D$3:$ABF$3,0)),"")</f>
        <v/>
      </c>
      <c r="TU64" s="6" t="str">
        <f>IFERROR(INDEX(Sales!$D$5:$ABF$18,MATCH(UsagePerHour!$B64,Sales!$C$5:$C$18,0),MATCH(UsagePerHour!TU$4,Sales!$D$3:$ABF$3,0))/TU$2*INDEX(Usage!$D$5:$ABF$11,MATCH(UsagePerHour!$B$52,Usage!$C$5:$C$11,0),MATCH(UsagePerHour!TU$4,Usage!$D$3:$ABF$3,0)),"")</f>
        <v/>
      </c>
      <c r="TV64" s="6" t="str">
        <f>IFERROR(INDEX(Sales!$D$5:$ABF$18,MATCH(UsagePerHour!$B64,Sales!$C$5:$C$18,0),MATCH(UsagePerHour!TV$4,Sales!$D$3:$ABF$3,0))/TV$2*INDEX(Usage!$D$5:$ABF$11,MATCH(UsagePerHour!$B$52,Usage!$C$5:$C$11,0),MATCH(UsagePerHour!TV$4,Usage!$D$3:$ABF$3,0)),"")</f>
        <v/>
      </c>
      <c r="TW64" s="6" t="str">
        <f>IFERROR(INDEX(Sales!$D$5:$ABF$18,MATCH(UsagePerHour!$B64,Sales!$C$5:$C$18,0),MATCH(UsagePerHour!TW$4,Sales!$D$3:$ABF$3,0))/TW$2*INDEX(Usage!$D$5:$ABF$11,MATCH(UsagePerHour!$B$52,Usage!$C$5:$C$11,0),MATCH(UsagePerHour!TW$4,Usage!$D$3:$ABF$3,0)),"")</f>
        <v/>
      </c>
      <c r="TX64" s="6" t="str">
        <f>IFERROR(INDEX(Sales!$D$5:$ABF$18,MATCH(UsagePerHour!$B64,Sales!$C$5:$C$18,0),MATCH(UsagePerHour!TX$4,Sales!$D$3:$ABF$3,0))/TX$2*INDEX(Usage!$D$5:$ABF$11,MATCH(UsagePerHour!$B$52,Usage!$C$5:$C$11,0),MATCH(UsagePerHour!TX$4,Usage!$D$3:$ABF$3,0)),"")</f>
        <v/>
      </c>
      <c r="TY64" s="6" t="str">
        <f>IFERROR(INDEX(Sales!$D$5:$ABF$18,MATCH(UsagePerHour!$B64,Sales!$C$5:$C$18,0),MATCH(UsagePerHour!TY$4,Sales!$D$3:$ABF$3,0))/TY$2*INDEX(Usage!$D$5:$ABF$11,MATCH(UsagePerHour!$B$52,Usage!$C$5:$C$11,0),MATCH(UsagePerHour!TY$4,Usage!$D$3:$ABF$3,0)),"")</f>
        <v/>
      </c>
      <c r="TZ64" s="6" t="str">
        <f>IFERROR(INDEX(Sales!$D$5:$ABF$18,MATCH(UsagePerHour!$B64,Sales!$C$5:$C$18,0),MATCH(UsagePerHour!TZ$4,Sales!$D$3:$ABF$3,0))/TZ$2*INDEX(Usage!$D$5:$ABF$11,MATCH(UsagePerHour!$B$52,Usage!$C$5:$C$11,0),MATCH(UsagePerHour!TZ$4,Usage!$D$3:$ABF$3,0)),"")</f>
        <v/>
      </c>
      <c r="UA64" s="6" t="str">
        <f>IFERROR(INDEX(Sales!$D$5:$ABF$18,MATCH(UsagePerHour!$B64,Sales!$C$5:$C$18,0),MATCH(UsagePerHour!UA$4,Sales!$D$3:$ABF$3,0))/UA$2*INDEX(Usage!$D$5:$ABF$11,MATCH(UsagePerHour!$B$52,Usage!$C$5:$C$11,0),MATCH(UsagePerHour!UA$4,Usage!$D$3:$ABF$3,0)),"")</f>
        <v/>
      </c>
      <c r="UB64" s="6" t="str">
        <f>IFERROR(INDEX(Sales!$D$5:$ABF$18,MATCH(UsagePerHour!$B64,Sales!$C$5:$C$18,0),MATCH(UsagePerHour!UB$4,Sales!$D$3:$ABF$3,0))/UB$2*INDEX(Usage!$D$5:$ABF$11,MATCH(UsagePerHour!$B$52,Usage!$C$5:$C$11,0),MATCH(UsagePerHour!UB$4,Usage!$D$3:$ABF$3,0)),"")</f>
        <v/>
      </c>
      <c r="UC64" s="6" t="str">
        <f>IFERROR(INDEX(Sales!$D$5:$ABF$18,MATCH(UsagePerHour!$B64,Sales!$C$5:$C$18,0),MATCH(UsagePerHour!UC$4,Sales!$D$3:$ABF$3,0))/UC$2*INDEX(Usage!$D$5:$ABF$11,MATCH(UsagePerHour!$B$52,Usage!$C$5:$C$11,0),MATCH(UsagePerHour!UC$4,Usage!$D$3:$ABF$3,0)),"")</f>
        <v/>
      </c>
      <c r="UD64" s="6" t="str">
        <f>IFERROR(INDEX(Sales!$D$5:$ABF$18,MATCH(UsagePerHour!$B64,Sales!$C$5:$C$18,0),MATCH(UsagePerHour!UD$4,Sales!$D$3:$ABF$3,0))/UD$2*INDEX(Usage!$D$5:$ABF$11,MATCH(UsagePerHour!$B$52,Usage!$C$5:$C$11,0),MATCH(UsagePerHour!UD$4,Usage!$D$3:$ABF$3,0)),"")</f>
        <v/>
      </c>
      <c r="UE64" s="6" t="str">
        <f>IFERROR(INDEX(Sales!$D$5:$ABF$18,MATCH(UsagePerHour!$B64,Sales!$C$5:$C$18,0),MATCH(UsagePerHour!UE$4,Sales!$D$3:$ABF$3,0))/UE$2*INDEX(Usage!$D$5:$ABF$11,MATCH(UsagePerHour!$B$52,Usage!$C$5:$C$11,0),MATCH(UsagePerHour!UE$4,Usage!$D$3:$ABF$3,0)),"")</f>
        <v/>
      </c>
      <c r="UF64" s="6" t="str">
        <f>IFERROR(INDEX(Sales!$D$5:$ABF$18,MATCH(UsagePerHour!$B64,Sales!$C$5:$C$18,0),MATCH(UsagePerHour!UF$4,Sales!$D$3:$ABF$3,0))/UF$2*INDEX(Usage!$D$5:$ABF$11,MATCH(UsagePerHour!$B$52,Usage!$C$5:$C$11,0),MATCH(UsagePerHour!UF$4,Usage!$D$3:$ABF$3,0)),"")</f>
        <v/>
      </c>
      <c r="UG64" s="6" t="str">
        <f>IFERROR(INDEX(Sales!$D$5:$ABF$18,MATCH(UsagePerHour!$B64,Sales!$C$5:$C$18,0),MATCH(UsagePerHour!UG$4,Sales!$D$3:$ABF$3,0))/UG$2*INDEX(Usage!$D$5:$ABF$11,MATCH(UsagePerHour!$B$52,Usage!$C$5:$C$11,0),MATCH(UsagePerHour!UG$4,Usage!$D$3:$ABF$3,0)),"")</f>
        <v/>
      </c>
      <c r="UH64" s="6" t="str">
        <f>IFERROR(INDEX(Sales!$D$5:$ABF$18,MATCH(UsagePerHour!$B64,Sales!$C$5:$C$18,0),MATCH(UsagePerHour!UH$4,Sales!$D$3:$ABF$3,0))/UH$2*INDEX(Usage!$D$5:$ABF$11,MATCH(UsagePerHour!$B$52,Usage!$C$5:$C$11,0),MATCH(UsagePerHour!UH$4,Usage!$D$3:$ABF$3,0)),"")</f>
        <v/>
      </c>
      <c r="UI64" s="6" t="str">
        <f>IFERROR(INDEX(Sales!$D$5:$ABF$18,MATCH(UsagePerHour!$B64,Sales!$C$5:$C$18,0),MATCH(UsagePerHour!UI$4,Sales!$D$3:$ABF$3,0))/UI$2*INDEX(Usage!$D$5:$ABF$11,MATCH(UsagePerHour!$B$52,Usage!$C$5:$C$11,0),MATCH(UsagePerHour!UI$4,Usage!$D$3:$ABF$3,0)),"")</f>
        <v/>
      </c>
      <c r="UJ64" s="6" t="str">
        <f>IFERROR(INDEX(Sales!$D$5:$ABF$18,MATCH(UsagePerHour!$B64,Sales!$C$5:$C$18,0),MATCH(UsagePerHour!UJ$4,Sales!$D$3:$ABF$3,0))/UJ$2*INDEX(Usage!$D$5:$ABF$11,MATCH(UsagePerHour!$B$52,Usage!$C$5:$C$11,0),MATCH(UsagePerHour!UJ$4,Usage!$D$3:$ABF$3,0)),"")</f>
        <v/>
      </c>
      <c r="UK64" s="6" t="str">
        <f>IFERROR(INDEX(Sales!$D$5:$ABF$18,MATCH(UsagePerHour!$B64,Sales!$C$5:$C$18,0),MATCH(UsagePerHour!UK$4,Sales!$D$3:$ABF$3,0))/UK$2*INDEX(Usage!$D$5:$ABF$11,MATCH(UsagePerHour!$B$52,Usage!$C$5:$C$11,0),MATCH(UsagePerHour!UK$4,Usage!$D$3:$ABF$3,0)),"")</f>
        <v/>
      </c>
      <c r="UL64" s="6" t="str">
        <f>IFERROR(INDEX(Sales!$D$5:$ABF$18,MATCH(UsagePerHour!$B64,Sales!$C$5:$C$18,0),MATCH(UsagePerHour!UL$4,Sales!$D$3:$ABF$3,0))/UL$2*INDEX(Usage!$D$5:$ABF$11,MATCH(UsagePerHour!$B$52,Usage!$C$5:$C$11,0),MATCH(UsagePerHour!UL$4,Usage!$D$3:$ABF$3,0)),"")</f>
        <v/>
      </c>
      <c r="UM64" s="6" t="str">
        <f>IFERROR(INDEX(Sales!$D$5:$ABF$18,MATCH(UsagePerHour!$B64,Sales!$C$5:$C$18,0),MATCH(UsagePerHour!UM$4,Sales!$D$3:$ABF$3,0))/UM$2*INDEX(Usage!$D$5:$ABF$11,MATCH(UsagePerHour!$B$52,Usage!$C$5:$C$11,0),MATCH(UsagePerHour!UM$4,Usage!$D$3:$ABF$3,0)),"")</f>
        <v/>
      </c>
      <c r="UN64" s="6" t="str">
        <f>IFERROR(INDEX(Sales!$D$5:$ABF$18,MATCH(UsagePerHour!$B64,Sales!$C$5:$C$18,0),MATCH(UsagePerHour!UN$4,Sales!$D$3:$ABF$3,0))/UN$2*INDEX(Usage!$D$5:$ABF$11,MATCH(UsagePerHour!$B$52,Usage!$C$5:$C$11,0),MATCH(UsagePerHour!UN$4,Usage!$D$3:$ABF$3,0)),"")</f>
        <v/>
      </c>
      <c r="UO64" s="6" t="str">
        <f>IFERROR(INDEX(Sales!$D$5:$ABF$18,MATCH(UsagePerHour!$B64,Sales!$C$5:$C$18,0),MATCH(UsagePerHour!UO$4,Sales!$D$3:$ABF$3,0))/UO$2*INDEX(Usage!$D$5:$ABF$11,MATCH(UsagePerHour!$B$52,Usage!$C$5:$C$11,0),MATCH(UsagePerHour!UO$4,Usage!$D$3:$ABF$3,0)),"")</f>
        <v/>
      </c>
      <c r="UP64" s="6" t="str">
        <f>IFERROR(INDEX(Sales!$D$5:$ABF$18,MATCH(UsagePerHour!$B64,Sales!$C$5:$C$18,0),MATCH(UsagePerHour!UP$4,Sales!$D$3:$ABF$3,0))/UP$2*INDEX(Usage!$D$5:$ABF$11,MATCH(UsagePerHour!$B$52,Usage!$C$5:$C$11,0),MATCH(UsagePerHour!UP$4,Usage!$D$3:$ABF$3,0)),"")</f>
        <v/>
      </c>
      <c r="UQ64" s="6" t="str">
        <f>IFERROR(INDEX(Sales!$D$5:$ABF$18,MATCH(UsagePerHour!$B64,Sales!$C$5:$C$18,0),MATCH(UsagePerHour!UQ$4,Sales!$D$3:$ABF$3,0))/UQ$2*INDEX(Usage!$D$5:$ABF$11,MATCH(UsagePerHour!$B$52,Usage!$C$5:$C$11,0),MATCH(UsagePerHour!UQ$4,Usage!$D$3:$ABF$3,0)),"")</f>
        <v/>
      </c>
      <c r="UR64" s="6" t="str">
        <f>IFERROR(INDEX(Sales!$D$5:$ABF$18,MATCH(UsagePerHour!$B64,Sales!$C$5:$C$18,0),MATCH(UsagePerHour!UR$4,Sales!$D$3:$ABF$3,0))/UR$2*INDEX(Usage!$D$5:$ABF$11,MATCH(UsagePerHour!$B$52,Usage!$C$5:$C$11,0),MATCH(UsagePerHour!UR$4,Usage!$D$3:$ABF$3,0)),"")</f>
        <v/>
      </c>
      <c r="US64" s="6" t="str">
        <f>IFERROR(INDEX(Sales!$D$5:$ABF$18,MATCH(UsagePerHour!$B64,Sales!$C$5:$C$18,0),MATCH(UsagePerHour!US$4,Sales!$D$3:$ABF$3,0))/US$2*INDEX(Usage!$D$5:$ABF$11,MATCH(UsagePerHour!$B$52,Usage!$C$5:$C$11,0),MATCH(UsagePerHour!US$4,Usage!$D$3:$ABF$3,0)),"")</f>
        <v/>
      </c>
      <c r="UT64" s="6" t="str">
        <f>IFERROR(INDEX(Sales!$D$5:$ABF$18,MATCH(UsagePerHour!$B64,Sales!$C$5:$C$18,0),MATCH(UsagePerHour!UT$4,Sales!$D$3:$ABF$3,0))/UT$2*INDEX(Usage!$D$5:$ABF$11,MATCH(UsagePerHour!$B$52,Usage!$C$5:$C$11,0),MATCH(UsagePerHour!UT$4,Usage!$D$3:$ABF$3,0)),"")</f>
        <v/>
      </c>
      <c r="UU64" s="6" t="str">
        <f>IFERROR(INDEX(Sales!$D$5:$ABF$18,MATCH(UsagePerHour!$B64,Sales!$C$5:$C$18,0),MATCH(UsagePerHour!UU$4,Sales!$D$3:$ABF$3,0))/UU$2*INDEX(Usage!$D$5:$ABF$11,MATCH(UsagePerHour!$B$52,Usage!$C$5:$C$11,0),MATCH(UsagePerHour!UU$4,Usage!$D$3:$ABF$3,0)),"")</f>
        <v/>
      </c>
      <c r="UV64" s="6" t="str">
        <f>IFERROR(INDEX(Sales!$D$5:$ABF$18,MATCH(UsagePerHour!$B64,Sales!$C$5:$C$18,0),MATCH(UsagePerHour!UV$4,Sales!$D$3:$ABF$3,0))/UV$2*INDEX(Usage!$D$5:$ABF$11,MATCH(UsagePerHour!$B$52,Usage!$C$5:$C$11,0),MATCH(UsagePerHour!UV$4,Usage!$D$3:$ABF$3,0)),"")</f>
        <v/>
      </c>
      <c r="UW64" s="6" t="str">
        <f>IFERROR(INDEX(Sales!$D$5:$ABF$18,MATCH(UsagePerHour!$B64,Sales!$C$5:$C$18,0),MATCH(UsagePerHour!UW$4,Sales!$D$3:$ABF$3,0))/UW$2*INDEX(Usage!$D$5:$ABF$11,MATCH(UsagePerHour!$B$52,Usage!$C$5:$C$11,0),MATCH(UsagePerHour!UW$4,Usage!$D$3:$ABF$3,0)),"")</f>
        <v/>
      </c>
      <c r="UX64" s="6" t="str">
        <f>IFERROR(INDEX(Sales!$D$5:$ABF$18,MATCH(UsagePerHour!$B64,Sales!$C$5:$C$18,0),MATCH(UsagePerHour!UX$4,Sales!$D$3:$ABF$3,0))/UX$2*INDEX(Usage!$D$5:$ABF$11,MATCH(UsagePerHour!$B$52,Usage!$C$5:$C$11,0),MATCH(UsagePerHour!UX$4,Usage!$D$3:$ABF$3,0)),"")</f>
        <v/>
      </c>
      <c r="UY64" s="6" t="str">
        <f>IFERROR(INDEX(Sales!$D$5:$ABF$18,MATCH(UsagePerHour!$B64,Sales!$C$5:$C$18,0),MATCH(UsagePerHour!UY$4,Sales!$D$3:$ABF$3,0))/UY$2*INDEX(Usage!$D$5:$ABF$11,MATCH(UsagePerHour!$B$52,Usage!$C$5:$C$11,0),MATCH(UsagePerHour!UY$4,Usage!$D$3:$ABF$3,0)),"")</f>
        <v/>
      </c>
      <c r="UZ64" s="6" t="str">
        <f>IFERROR(INDEX(Sales!$D$5:$ABF$18,MATCH(UsagePerHour!$B64,Sales!$C$5:$C$18,0),MATCH(UsagePerHour!UZ$4,Sales!$D$3:$ABF$3,0))/UZ$2*INDEX(Usage!$D$5:$ABF$11,MATCH(UsagePerHour!$B$52,Usage!$C$5:$C$11,0),MATCH(UsagePerHour!UZ$4,Usage!$D$3:$ABF$3,0)),"")</f>
        <v/>
      </c>
      <c r="VA64" s="6" t="str">
        <f>IFERROR(INDEX(Sales!$D$5:$ABF$18,MATCH(UsagePerHour!$B64,Sales!$C$5:$C$18,0),MATCH(UsagePerHour!VA$4,Sales!$D$3:$ABF$3,0))/VA$2*INDEX(Usage!$D$5:$ABF$11,MATCH(UsagePerHour!$B$52,Usage!$C$5:$C$11,0),MATCH(UsagePerHour!VA$4,Usage!$D$3:$ABF$3,0)),"")</f>
        <v/>
      </c>
      <c r="VB64" s="6" t="str">
        <f>IFERROR(INDEX(Sales!$D$5:$ABF$18,MATCH(UsagePerHour!$B64,Sales!$C$5:$C$18,0),MATCH(UsagePerHour!VB$4,Sales!$D$3:$ABF$3,0))/VB$2*INDEX(Usage!$D$5:$ABF$11,MATCH(UsagePerHour!$B$52,Usage!$C$5:$C$11,0),MATCH(UsagePerHour!VB$4,Usage!$D$3:$ABF$3,0)),"")</f>
        <v/>
      </c>
      <c r="VC64" s="6" t="str">
        <f>IFERROR(INDEX(Sales!$D$5:$ABF$18,MATCH(UsagePerHour!$B64,Sales!$C$5:$C$18,0),MATCH(UsagePerHour!VC$4,Sales!$D$3:$ABF$3,0))/VC$2*INDEX(Usage!$D$5:$ABF$11,MATCH(UsagePerHour!$B$52,Usage!$C$5:$C$11,0),MATCH(UsagePerHour!VC$4,Usage!$D$3:$ABF$3,0)),"")</f>
        <v/>
      </c>
      <c r="VD64" s="6" t="str">
        <f>IFERROR(INDEX(Sales!$D$5:$ABF$18,MATCH(UsagePerHour!$B64,Sales!$C$5:$C$18,0),MATCH(UsagePerHour!VD$4,Sales!$D$3:$ABF$3,0))/VD$2*INDEX(Usage!$D$5:$ABF$11,MATCH(UsagePerHour!$B$52,Usage!$C$5:$C$11,0),MATCH(UsagePerHour!VD$4,Usage!$D$3:$ABF$3,0)),"")</f>
        <v/>
      </c>
      <c r="VE64" s="6" t="str">
        <f>IFERROR(INDEX(Sales!$D$5:$ABF$18,MATCH(UsagePerHour!$B64,Sales!$C$5:$C$18,0),MATCH(UsagePerHour!VE$4,Sales!$D$3:$ABF$3,0))/VE$2*INDEX(Usage!$D$5:$ABF$11,MATCH(UsagePerHour!$B$52,Usage!$C$5:$C$11,0),MATCH(UsagePerHour!VE$4,Usage!$D$3:$ABF$3,0)),"")</f>
        <v/>
      </c>
      <c r="VF64" s="6" t="str">
        <f>IFERROR(INDEX(Sales!$D$5:$ABF$18,MATCH(UsagePerHour!$B64,Sales!$C$5:$C$18,0),MATCH(UsagePerHour!VF$4,Sales!$D$3:$ABF$3,0))/VF$2*INDEX(Usage!$D$5:$ABF$11,MATCH(UsagePerHour!$B$52,Usage!$C$5:$C$11,0),MATCH(UsagePerHour!VF$4,Usage!$D$3:$ABF$3,0)),"")</f>
        <v/>
      </c>
      <c r="VG64" s="6" t="str">
        <f>IFERROR(INDEX(Sales!$D$5:$ABF$18,MATCH(UsagePerHour!$B64,Sales!$C$5:$C$18,0),MATCH(UsagePerHour!VG$4,Sales!$D$3:$ABF$3,0))/VG$2*INDEX(Usage!$D$5:$ABF$11,MATCH(UsagePerHour!$B$52,Usage!$C$5:$C$11,0),MATCH(UsagePerHour!VG$4,Usage!$D$3:$ABF$3,0)),"")</f>
        <v/>
      </c>
      <c r="VH64" s="6" t="str">
        <f>IFERROR(INDEX(Sales!$D$5:$ABF$18,MATCH(UsagePerHour!$B64,Sales!$C$5:$C$18,0),MATCH(UsagePerHour!VH$4,Sales!$D$3:$ABF$3,0))/VH$2*INDEX(Usage!$D$5:$ABF$11,MATCH(UsagePerHour!$B$52,Usage!$C$5:$C$11,0),MATCH(UsagePerHour!VH$4,Usage!$D$3:$ABF$3,0)),"")</f>
        <v/>
      </c>
      <c r="VI64" s="6" t="str">
        <f>IFERROR(INDEX(Sales!$D$5:$ABF$18,MATCH(UsagePerHour!$B64,Sales!$C$5:$C$18,0),MATCH(UsagePerHour!VI$4,Sales!$D$3:$ABF$3,0))/VI$2*INDEX(Usage!$D$5:$ABF$11,MATCH(UsagePerHour!$B$52,Usage!$C$5:$C$11,0),MATCH(UsagePerHour!VI$4,Usage!$D$3:$ABF$3,0)),"")</f>
        <v/>
      </c>
      <c r="VJ64" s="6" t="str">
        <f>IFERROR(INDEX(Sales!$D$5:$ABF$18,MATCH(UsagePerHour!$B64,Sales!$C$5:$C$18,0),MATCH(UsagePerHour!VJ$4,Sales!$D$3:$ABF$3,0))/VJ$2*INDEX(Usage!$D$5:$ABF$11,MATCH(UsagePerHour!$B$52,Usage!$C$5:$C$11,0),MATCH(UsagePerHour!VJ$4,Usage!$D$3:$ABF$3,0)),"")</f>
        <v/>
      </c>
      <c r="VK64" s="6" t="str">
        <f>IFERROR(INDEX(Sales!$D$5:$ABF$18,MATCH(UsagePerHour!$B64,Sales!$C$5:$C$18,0),MATCH(UsagePerHour!VK$4,Sales!$D$3:$ABF$3,0))/VK$2*INDEX(Usage!$D$5:$ABF$11,MATCH(UsagePerHour!$B$52,Usage!$C$5:$C$11,0),MATCH(UsagePerHour!VK$4,Usage!$D$3:$ABF$3,0)),"")</f>
        <v/>
      </c>
      <c r="VL64" s="6" t="str">
        <f>IFERROR(INDEX(Sales!$D$5:$ABF$18,MATCH(UsagePerHour!$B64,Sales!$C$5:$C$18,0),MATCH(UsagePerHour!VL$4,Sales!$D$3:$ABF$3,0))/VL$2*INDEX(Usage!$D$5:$ABF$11,MATCH(UsagePerHour!$B$52,Usage!$C$5:$C$11,0),MATCH(UsagePerHour!VL$4,Usage!$D$3:$ABF$3,0)),"")</f>
        <v/>
      </c>
      <c r="VM64" s="6" t="str">
        <f>IFERROR(INDEX(Sales!$D$5:$ABF$18,MATCH(UsagePerHour!$B64,Sales!$C$5:$C$18,0),MATCH(UsagePerHour!VM$4,Sales!$D$3:$ABF$3,0))/VM$2*INDEX(Usage!$D$5:$ABF$11,MATCH(UsagePerHour!$B$52,Usage!$C$5:$C$11,0),MATCH(UsagePerHour!VM$4,Usage!$D$3:$ABF$3,0)),"")</f>
        <v/>
      </c>
      <c r="VN64" s="6" t="str">
        <f>IFERROR(INDEX(Sales!$D$5:$ABF$18,MATCH(UsagePerHour!$B64,Sales!$C$5:$C$18,0),MATCH(UsagePerHour!VN$4,Sales!$D$3:$ABF$3,0))/VN$2*INDEX(Usage!$D$5:$ABF$11,MATCH(UsagePerHour!$B$52,Usage!$C$5:$C$11,0),MATCH(UsagePerHour!VN$4,Usage!$D$3:$ABF$3,0)),"")</f>
        <v/>
      </c>
      <c r="VO64" s="6" t="str">
        <f>IFERROR(INDEX(Sales!$D$5:$ABF$18,MATCH(UsagePerHour!$B64,Sales!$C$5:$C$18,0),MATCH(UsagePerHour!VO$4,Sales!$D$3:$ABF$3,0))/VO$2*INDEX(Usage!$D$5:$ABF$11,MATCH(UsagePerHour!$B$52,Usage!$C$5:$C$11,0),MATCH(UsagePerHour!VO$4,Usage!$D$3:$ABF$3,0)),"")</f>
        <v/>
      </c>
      <c r="VP64" s="6" t="str">
        <f>IFERROR(INDEX(Sales!$D$5:$ABF$18,MATCH(UsagePerHour!$B64,Sales!$C$5:$C$18,0),MATCH(UsagePerHour!VP$4,Sales!$D$3:$ABF$3,0))/VP$2*INDEX(Usage!$D$5:$ABF$11,MATCH(UsagePerHour!$B$52,Usage!$C$5:$C$11,0),MATCH(UsagePerHour!VP$4,Usage!$D$3:$ABF$3,0)),"")</f>
        <v/>
      </c>
      <c r="VQ64" s="6" t="str">
        <f>IFERROR(INDEX(Sales!$D$5:$ABF$18,MATCH(UsagePerHour!$B64,Sales!$C$5:$C$18,0),MATCH(UsagePerHour!VQ$4,Sales!$D$3:$ABF$3,0))/VQ$2*INDEX(Usage!$D$5:$ABF$11,MATCH(UsagePerHour!$B$52,Usage!$C$5:$C$11,0),MATCH(UsagePerHour!VQ$4,Usage!$D$3:$ABF$3,0)),"")</f>
        <v/>
      </c>
      <c r="VR64" s="6" t="str">
        <f>IFERROR(INDEX(Sales!$D$5:$ABF$18,MATCH(UsagePerHour!$B64,Sales!$C$5:$C$18,0),MATCH(UsagePerHour!VR$4,Sales!$D$3:$ABF$3,0))/VR$2*INDEX(Usage!$D$5:$ABF$11,MATCH(UsagePerHour!$B$52,Usage!$C$5:$C$11,0),MATCH(UsagePerHour!VR$4,Usage!$D$3:$ABF$3,0)),"")</f>
        <v/>
      </c>
      <c r="VS64" s="6" t="str">
        <f>IFERROR(INDEX(Sales!$D$5:$ABF$18,MATCH(UsagePerHour!$B64,Sales!$C$5:$C$18,0),MATCH(UsagePerHour!VS$4,Sales!$D$3:$ABF$3,0))/VS$2*INDEX(Usage!$D$5:$ABF$11,MATCH(UsagePerHour!$B$52,Usage!$C$5:$C$11,0),MATCH(UsagePerHour!VS$4,Usage!$D$3:$ABF$3,0)),"")</f>
        <v/>
      </c>
      <c r="VT64" s="6" t="str">
        <f>IFERROR(INDEX(Sales!$D$5:$ABF$18,MATCH(UsagePerHour!$B64,Sales!$C$5:$C$18,0),MATCH(UsagePerHour!VT$4,Sales!$D$3:$ABF$3,0))/VT$2*INDEX(Usage!$D$5:$ABF$11,MATCH(UsagePerHour!$B$52,Usage!$C$5:$C$11,0),MATCH(UsagePerHour!VT$4,Usage!$D$3:$ABF$3,0)),"")</f>
        <v/>
      </c>
      <c r="VU64" s="6" t="str">
        <f>IFERROR(INDEX(Sales!$D$5:$ABF$18,MATCH(UsagePerHour!$B64,Sales!$C$5:$C$18,0),MATCH(UsagePerHour!VU$4,Sales!$D$3:$ABF$3,0))/VU$2*INDEX(Usage!$D$5:$ABF$11,MATCH(UsagePerHour!$B$52,Usage!$C$5:$C$11,0),MATCH(UsagePerHour!VU$4,Usage!$D$3:$ABF$3,0)),"")</f>
        <v/>
      </c>
      <c r="VV64" s="6" t="str">
        <f>IFERROR(INDEX(Sales!$D$5:$ABF$18,MATCH(UsagePerHour!$B64,Sales!$C$5:$C$18,0),MATCH(UsagePerHour!VV$4,Sales!$D$3:$ABF$3,0))/VV$2*INDEX(Usage!$D$5:$ABF$11,MATCH(UsagePerHour!$B$52,Usage!$C$5:$C$11,0),MATCH(UsagePerHour!VV$4,Usage!$D$3:$ABF$3,0)),"")</f>
        <v/>
      </c>
      <c r="VW64" s="6" t="str">
        <f>IFERROR(INDEX(Sales!$D$5:$ABF$18,MATCH(UsagePerHour!$B64,Sales!$C$5:$C$18,0),MATCH(UsagePerHour!VW$4,Sales!$D$3:$ABF$3,0))/VW$2*INDEX(Usage!$D$5:$ABF$11,MATCH(UsagePerHour!$B$52,Usage!$C$5:$C$11,0),MATCH(UsagePerHour!VW$4,Usage!$D$3:$ABF$3,0)),"")</f>
        <v/>
      </c>
      <c r="VX64" s="6" t="str">
        <f>IFERROR(INDEX(Sales!$D$5:$ABF$18,MATCH(UsagePerHour!$B64,Sales!$C$5:$C$18,0),MATCH(UsagePerHour!VX$4,Sales!$D$3:$ABF$3,0))/VX$2*INDEX(Usage!$D$5:$ABF$11,MATCH(UsagePerHour!$B$52,Usage!$C$5:$C$11,0),MATCH(UsagePerHour!VX$4,Usage!$D$3:$ABF$3,0)),"")</f>
        <v/>
      </c>
      <c r="VY64" s="6" t="str">
        <f>IFERROR(INDEX(Sales!$D$5:$ABF$18,MATCH(UsagePerHour!$B64,Sales!$C$5:$C$18,0),MATCH(UsagePerHour!VY$4,Sales!$D$3:$ABF$3,0))/VY$2*INDEX(Usage!$D$5:$ABF$11,MATCH(UsagePerHour!$B$52,Usage!$C$5:$C$11,0),MATCH(UsagePerHour!VY$4,Usage!$D$3:$ABF$3,0)),"")</f>
        <v/>
      </c>
      <c r="VZ64" s="6" t="str">
        <f>IFERROR(INDEX(Sales!$D$5:$ABF$18,MATCH(UsagePerHour!$B64,Sales!$C$5:$C$18,0),MATCH(UsagePerHour!VZ$4,Sales!$D$3:$ABF$3,0))/VZ$2*INDEX(Usage!$D$5:$ABF$11,MATCH(UsagePerHour!$B$52,Usage!$C$5:$C$11,0),MATCH(UsagePerHour!VZ$4,Usage!$D$3:$ABF$3,0)),"")</f>
        <v/>
      </c>
      <c r="WA64" s="6" t="str">
        <f>IFERROR(INDEX(Sales!$D$5:$ABF$18,MATCH(UsagePerHour!$B64,Sales!$C$5:$C$18,0),MATCH(UsagePerHour!WA$4,Sales!$D$3:$ABF$3,0))/WA$2*INDEX(Usage!$D$5:$ABF$11,MATCH(UsagePerHour!$B$52,Usage!$C$5:$C$11,0),MATCH(UsagePerHour!WA$4,Usage!$D$3:$ABF$3,0)),"")</f>
        <v/>
      </c>
      <c r="WB64" s="6" t="str">
        <f>IFERROR(INDEX(Sales!$D$5:$ABF$18,MATCH(UsagePerHour!$B64,Sales!$C$5:$C$18,0),MATCH(UsagePerHour!WB$4,Sales!$D$3:$ABF$3,0))/WB$2*INDEX(Usage!$D$5:$ABF$11,MATCH(UsagePerHour!$B$52,Usage!$C$5:$C$11,0),MATCH(UsagePerHour!WB$4,Usage!$D$3:$ABF$3,0)),"")</f>
        <v/>
      </c>
      <c r="WC64" s="6" t="str">
        <f>IFERROR(INDEX(Sales!$D$5:$ABF$18,MATCH(UsagePerHour!$B64,Sales!$C$5:$C$18,0),MATCH(UsagePerHour!WC$4,Sales!$D$3:$ABF$3,0))/WC$2*INDEX(Usage!$D$5:$ABF$11,MATCH(UsagePerHour!$B$52,Usage!$C$5:$C$11,0),MATCH(UsagePerHour!WC$4,Usage!$D$3:$ABF$3,0)),"")</f>
        <v/>
      </c>
      <c r="WD64" s="6" t="str">
        <f>IFERROR(INDEX(Sales!$D$5:$ABF$18,MATCH(UsagePerHour!$B64,Sales!$C$5:$C$18,0),MATCH(UsagePerHour!WD$4,Sales!$D$3:$ABF$3,0))/WD$2*INDEX(Usage!$D$5:$ABF$11,MATCH(UsagePerHour!$B$52,Usage!$C$5:$C$11,0),MATCH(UsagePerHour!WD$4,Usage!$D$3:$ABF$3,0)),"")</f>
        <v/>
      </c>
      <c r="WE64" s="6" t="str">
        <f>IFERROR(INDEX(Sales!$D$5:$ABF$18,MATCH(UsagePerHour!$B64,Sales!$C$5:$C$18,0),MATCH(UsagePerHour!WE$4,Sales!$D$3:$ABF$3,0))/WE$2*INDEX(Usage!$D$5:$ABF$11,MATCH(UsagePerHour!$B$52,Usage!$C$5:$C$11,0),MATCH(UsagePerHour!WE$4,Usage!$D$3:$ABF$3,0)),"")</f>
        <v/>
      </c>
      <c r="WF64" s="6" t="str">
        <f>IFERROR(INDEX(Sales!$D$5:$ABF$18,MATCH(UsagePerHour!$B64,Sales!$C$5:$C$18,0),MATCH(UsagePerHour!WF$4,Sales!$D$3:$ABF$3,0))/WF$2*INDEX(Usage!$D$5:$ABF$11,MATCH(UsagePerHour!$B$52,Usage!$C$5:$C$11,0),MATCH(UsagePerHour!WF$4,Usage!$D$3:$ABF$3,0)),"")</f>
        <v/>
      </c>
      <c r="WG64" s="6" t="str">
        <f>IFERROR(INDEX(Sales!$D$5:$ABF$18,MATCH(UsagePerHour!$B64,Sales!$C$5:$C$18,0),MATCH(UsagePerHour!WG$4,Sales!$D$3:$ABF$3,0))/WG$2*INDEX(Usage!$D$5:$ABF$11,MATCH(UsagePerHour!$B$52,Usage!$C$5:$C$11,0),MATCH(UsagePerHour!WG$4,Usage!$D$3:$ABF$3,0)),"")</f>
        <v/>
      </c>
      <c r="WH64" s="6" t="str">
        <f>IFERROR(INDEX(Sales!$D$5:$ABF$18,MATCH(UsagePerHour!$B64,Sales!$C$5:$C$18,0),MATCH(UsagePerHour!WH$4,Sales!$D$3:$ABF$3,0))/WH$2*INDEX(Usage!$D$5:$ABF$11,MATCH(UsagePerHour!$B$52,Usage!$C$5:$C$11,0),MATCH(UsagePerHour!WH$4,Usage!$D$3:$ABF$3,0)),"")</f>
        <v/>
      </c>
      <c r="WI64" s="6" t="str">
        <f>IFERROR(INDEX(Sales!$D$5:$ABF$18,MATCH(UsagePerHour!$B64,Sales!$C$5:$C$18,0),MATCH(UsagePerHour!WI$4,Sales!$D$3:$ABF$3,0))/WI$2*INDEX(Usage!$D$5:$ABF$11,MATCH(UsagePerHour!$B$52,Usage!$C$5:$C$11,0),MATCH(UsagePerHour!WI$4,Usage!$D$3:$ABF$3,0)),"")</f>
        <v/>
      </c>
      <c r="WJ64" s="6" t="str">
        <f>IFERROR(INDEX(Sales!$D$5:$ABF$18,MATCH(UsagePerHour!$B64,Sales!$C$5:$C$18,0),MATCH(UsagePerHour!WJ$4,Sales!$D$3:$ABF$3,0))/WJ$2*INDEX(Usage!$D$5:$ABF$11,MATCH(UsagePerHour!$B$52,Usage!$C$5:$C$11,0),MATCH(UsagePerHour!WJ$4,Usage!$D$3:$ABF$3,0)),"")</f>
        <v/>
      </c>
      <c r="WK64" s="6" t="str">
        <f>IFERROR(INDEX(Sales!$D$5:$ABF$18,MATCH(UsagePerHour!$B64,Sales!$C$5:$C$18,0),MATCH(UsagePerHour!WK$4,Sales!$D$3:$ABF$3,0))/WK$2*INDEX(Usage!$D$5:$ABF$11,MATCH(UsagePerHour!$B$52,Usage!$C$5:$C$11,0),MATCH(UsagePerHour!WK$4,Usage!$D$3:$ABF$3,0)),"")</f>
        <v/>
      </c>
      <c r="WL64" s="6" t="str">
        <f>IFERROR(INDEX(Sales!$D$5:$ABF$18,MATCH(UsagePerHour!$B64,Sales!$C$5:$C$18,0),MATCH(UsagePerHour!WL$4,Sales!$D$3:$ABF$3,0))/WL$2*INDEX(Usage!$D$5:$ABF$11,MATCH(UsagePerHour!$B$52,Usage!$C$5:$C$11,0),MATCH(UsagePerHour!WL$4,Usage!$D$3:$ABF$3,0)),"")</f>
        <v/>
      </c>
      <c r="WM64" s="6" t="str">
        <f>IFERROR(INDEX(Sales!$D$5:$ABF$18,MATCH(UsagePerHour!$B64,Sales!$C$5:$C$18,0),MATCH(UsagePerHour!WM$4,Sales!$D$3:$ABF$3,0))/WM$2*INDEX(Usage!$D$5:$ABF$11,MATCH(UsagePerHour!$B$52,Usage!$C$5:$C$11,0),MATCH(UsagePerHour!WM$4,Usage!$D$3:$ABF$3,0)),"")</f>
        <v/>
      </c>
      <c r="WN64" s="6" t="str">
        <f>IFERROR(INDEX(Sales!$D$5:$ABF$18,MATCH(UsagePerHour!$B64,Sales!$C$5:$C$18,0),MATCH(UsagePerHour!WN$4,Sales!$D$3:$ABF$3,0))/WN$2*INDEX(Usage!$D$5:$ABF$11,MATCH(UsagePerHour!$B$52,Usage!$C$5:$C$11,0),MATCH(UsagePerHour!WN$4,Usage!$D$3:$ABF$3,0)),"")</f>
        <v/>
      </c>
      <c r="WO64" s="6" t="str">
        <f>IFERROR(INDEX(Sales!$D$5:$ABF$18,MATCH(UsagePerHour!$B64,Sales!$C$5:$C$18,0),MATCH(UsagePerHour!WO$4,Sales!$D$3:$ABF$3,0))/WO$2*INDEX(Usage!$D$5:$ABF$11,MATCH(UsagePerHour!$B$52,Usage!$C$5:$C$11,0),MATCH(UsagePerHour!WO$4,Usage!$D$3:$ABF$3,0)),"")</f>
        <v/>
      </c>
      <c r="WP64" s="6" t="str">
        <f>IFERROR(INDEX(Sales!$D$5:$ABF$18,MATCH(UsagePerHour!$B64,Sales!$C$5:$C$18,0),MATCH(UsagePerHour!WP$4,Sales!$D$3:$ABF$3,0))/WP$2*INDEX(Usage!$D$5:$ABF$11,MATCH(UsagePerHour!$B$52,Usage!$C$5:$C$11,0),MATCH(UsagePerHour!WP$4,Usage!$D$3:$ABF$3,0)),"")</f>
        <v/>
      </c>
      <c r="WQ64" s="6" t="str">
        <f>IFERROR(INDEX(Sales!$D$5:$ABF$18,MATCH(UsagePerHour!$B64,Sales!$C$5:$C$18,0),MATCH(UsagePerHour!WQ$4,Sales!$D$3:$ABF$3,0))/WQ$2*INDEX(Usage!$D$5:$ABF$11,MATCH(UsagePerHour!$B$52,Usage!$C$5:$C$11,0),MATCH(UsagePerHour!WQ$4,Usage!$D$3:$ABF$3,0)),"")</f>
        <v/>
      </c>
      <c r="WR64" s="6" t="str">
        <f>IFERROR(INDEX(Sales!$D$5:$ABF$18,MATCH(UsagePerHour!$B64,Sales!$C$5:$C$18,0),MATCH(UsagePerHour!WR$4,Sales!$D$3:$ABF$3,0))/WR$2*INDEX(Usage!$D$5:$ABF$11,MATCH(UsagePerHour!$B$52,Usage!$C$5:$C$11,0),MATCH(UsagePerHour!WR$4,Usage!$D$3:$ABF$3,0)),"")</f>
        <v/>
      </c>
      <c r="WS64" s="6" t="str">
        <f>IFERROR(INDEX(Sales!$D$5:$ABF$18,MATCH(UsagePerHour!$B64,Sales!$C$5:$C$18,0),MATCH(UsagePerHour!WS$4,Sales!$D$3:$ABF$3,0))/WS$2*INDEX(Usage!$D$5:$ABF$11,MATCH(UsagePerHour!$B$52,Usage!$C$5:$C$11,0),MATCH(UsagePerHour!WS$4,Usage!$D$3:$ABF$3,0)),"")</f>
        <v/>
      </c>
      <c r="WT64" s="6" t="str">
        <f>IFERROR(INDEX(Sales!$D$5:$ABF$18,MATCH(UsagePerHour!$B64,Sales!$C$5:$C$18,0),MATCH(UsagePerHour!WT$4,Sales!$D$3:$ABF$3,0))/WT$2*INDEX(Usage!$D$5:$ABF$11,MATCH(UsagePerHour!$B$52,Usage!$C$5:$C$11,0),MATCH(UsagePerHour!WT$4,Usage!$D$3:$ABF$3,0)),"")</f>
        <v/>
      </c>
      <c r="WU64" s="6" t="str">
        <f>IFERROR(INDEX(Sales!$D$5:$ABF$18,MATCH(UsagePerHour!$B64,Sales!$C$5:$C$18,0),MATCH(UsagePerHour!WU$4,Sales!$D$3:$ABF$3,0))/WU$2*INDEX(Usage!$D$5:$ABF$11,MATCH(UsagePerHour!$B$52,Usage!$C$5:$C$11,0),MATCH(UsagePerHour!WU$4,Usage!$D$3:$ABF$3,0)),"")</f>
        <v/>
      </c>
      <c r="WV64" s="6" t="str">
        <f>IFERROR(INDEX(Sales!$D$5:$ABF$18,MATCH(UsagePerHour!$B64,Sales!$C$5:$C$18,0),MATCH(UsagePerHour!WV$4,Sales!$D$3:$ABF$3,0))/WV$2*INDEX(Usage!$D$5:$ABF$11,MATCH(UsagePerHour!$B$52,Usage!$C$5:$C$11,0),MATCH(UsagePerHour!WV$4,Usage!$D$3:$ABF$3,0)),"")</f>
        <v/>
      </c>
      <c r="WW64" s="6" t="str">
        <f>IFERROR(INDEX(Sales!$D$5:$ABF$18,MATCH(UsagePerHour!$B64,Sales!$C$5:$C$18,0),MATCH(UsagePerHour!WW$4,Sales!$D$3:$ABF$3,0))/WW$2*INDEX(Usage!$D$5:$ABF$11,MATCH(UsagePerHour!$B$52,Usage!$C$5:$C$11,0),MATCH(UsagePerHour!WW$4,Usage!$D$3:$ABF$3,0)),"")</f>
        <v/>
      </c>
      <c r="WX64" s="6" t="str">
        <f>IFERROR(INDEX(Sales!$D$5:$ABF$18,MATCH(UsagePerHour!$B64,Sales!$C$5:$C$18,0),MATCH(UsagePerHour!WX$4,Sales!$D$3:$ABF$3,0))/WX$2*INDEX(Usage!$D$5:$ABF$11,MATCH(UsagePerHour!$B$52,Usage!$C$5:$C$11,0),MATCH(UsagePerHour!WX$4,Usage!$D$3:$ABF$3,0)),"")</f>
        <v/>
      </c>
      <c r="WY64" s="6" t="str">
        <f>IFERROR(INDEX(Sales!$D$5:$ABF$18,MATCH(UsagePerHour!$B64,Sales!$C$5:$C$18,0),MATCH(UsagePerHour!WY$4,Sales!$D$3:$ABF$3,0))/WY$2*INDEX(Usage!$D$5:$ABF$11,MATCH(UsagePerHour!$B$52,Usage!$C$5:$C$11,0),MATCH(UsagePerHour!WY$4,Usage!$D$3:$ABF$3,0)),"")</f>
        <v/>
      </c>
      <c r="WZ64" s="6" t="str">
        <f>IFERROR(INDEX(Sales!$D$5:$ABF$18,MATCH(UsagePerHour!$B64,Sales!$C$5:$C$18,0),MATCH(UsagePerHour!WZ$4,Sales!$D$3:$ABF$3,0))/WZ$2*INDEX(Usage!$D$5:$ABF$11,MATCH(UsagePerHour!$B$52,Usage!$C$5:$C$11,0),MATCH(UsagePerHour!WZ$4,Usage!$D$3:$ABF$3,0)),"")</f>
        <v/>
      </c>
      <c r="XA64" s="6" t="str">
        <f>IFERROR(INDEX(Sales!$D$5:$ABF$18,MATCH(UsagePerHour!$B64,Sales!$C$5:$C$18,0),MATCH(UsagePerHour!XA$4,Sales!$D$3:$ABF$3,0))/XA$2*INDEX(Usage!$D$5:$ABF$11,MATCH(UsagePerHour!$B$52,Usage!$C$5:$C$11,0),MATCH(UsagePerHour!XA$4,Usage!$D$3:$ABF$3,0)),"")</f>
        <v/>
      </c>
      <c r="XB64" s="6" t="str">
        <f>IFERROR(INDEX(Sales!$D$5:$ABF$18,MATCH(UsagePerHour!$B64,Sales!$C$5:$C$18,0),MATCH(UsagePerHour!XB$4,Sales!$D$3:$ABF$3,0))/XB$2*INDEX(Usage!$D$5:$ABF$11,MATCH(UsagePerHour!$B$52,Usage!$C$5:$C$11,0),MATCH(UsagePerHour!XB$4,Usage!$D$3:$ABF$3,0)),"")</f>
        <v/>
      </c>
      <c r="XC64" s="6" t="str">
        <f>IFERROR(INDEX(Sales!$D$5:$ABF$18,MATCH(UsagePerHour!$B64,Sales!$C$5:$C$18,0),MATCH(UsagePerHour!XC$4,Sales!$D$3:$ABF$3,0))/XC$2*INDEX(Usage!$D$5:$ABF$11,MATCH(UsagePerHour!$B$52,Usage!$C$5:$C$11,0),MATCH(UsagePerHour!XC$4,Usage!$D$3:$ABF$3,0)),"")</f>
        <v/>
      </c>
      <c r="XD64" s="6" t="str">
        <f>IFERROR(INDEX(Sales!$D$5:$ABF$18,MATCH(UsagePerHour!$B64,Sales!$C$5:$C$18,0),MATCH(UsagePerHour!XD$4,Sales!$D$3:$ABF$3,0))/XD$2*INDEX(Usage!$D$5:$ABF$11,MATCH(UsagePerHour!$B$52,Usage!$C$5:$C$11,0),MATCH(UsagePerHour!XD$4,Usage!$D$3:$ABF$3,0)),"")</f>
        <v/>
      </c>
      <c r="XE64" s="6" t="str">
        <f>IFERROR(INDEX(Sales!$D$5:$ABF$18,MATCH(UsagePerHour!$B64,Sales!$C$5:$C$18,0),MATCH(UsagePerHour!XE$4,Sales!$D$3:$ABF$3,0))/XE$2*INDEX(Usage!$D$5:$ABF$11,MATCH(UsagePerHour!$B$52,Usage!$C$5:$C$11,0),MATCH(UsagePerHour!XE$4,Usage!$D$3:$ABF$3,0)),"")</f>
        <v/>
      </c>
      <c r="XF64" s="6" t="str">
        <f>IFERROR(INDEX(Sales!$D$5:$ABF$18,MATCH(UsagePerHour!$B64,Sales!$C$5:$C$18,0),MATCH(UsagePerHour!XF$4,Sales!$D$3:$ABF$3,0))/XF$2*INDEX(Usage!$D$5:$ABF$11,MATCH(UsagePerHour!$B$52,Usage!$C$5:$C$11,0),MATCH(UsagePerHour!XF$4,Usage!$D$3:$ABF$3,0)),"")</f>
        <v/>
      </c>
      <c r="XG64" s="6" t="str">
        <f>IFERROR(INDEX(Sales!$D$5:$ABF$18,MATCH(UsagePerHour!$B64,Sales!$C$5:$C$18,0),MATCH(UsagePerHour!XG$4,Sales!$D$3:$ABF$3,0))/XG$2*INDEX(Usage!$D$5:$ABF$11,MATCH(UsagePerHour!$B$52,Usage!$C$5:$C$11,0),MATCH(UsagePerHour!XG$4,Usage!$D$3:$ABF$3,0)),"")</f>
        <v/>
      </c>
      <c r="XH64" s="6" t="str">
        <f>IFERROR(INDEX(Sales!$D$5:$ABF$18,MATCH(UsagePerHour!$B64,Sales!$C$5:$C$18,0),MATCH(UsagePerHour!XH$4,Sales!$D$3:$ABF$3,0))/XH$2*INDEX(Usage!$D$5:$ABF$11,MATCH(UsagePerHour!$B$52,Usage!$C$5:$C$11,0),MATCH(UsagePerHour!XH$4,Usage!$D$3:$ABF$3,0)),"")</f>
        <v/>
      </c>
      <c r="XI64" s="6" t="str">
        <f>IFERROR(INDEX(Sales!$D$5:$ABF$18,MATCH(UsagePerHour!$B64,Sales!$C$5:$C$18,0),MATCH(UsagePerHour!XI$4,Sales!$D$3:$ABF$3,0))/XI$2*INDEX(Usage!$D$5:$ABF$11,MATCH(UsagePerHour!$B$52,Usage!$C$5:$C$11,0),MATCH(UsagePerHour!XI$4,Usage!$D$3:$ABF$3,0)),"")</f>
        <v/>
      </c>
      <c r="XJ64" s="6" t="str">
        <f>IFERROR(INDEX(Sales!$D$5:$ABF$18,MATCH(UsagePerHour!$B64,Sales!$C$5:$C$18,0),MATCH(UsagePerHour!XJ$4,Sales!$D$3:$ABF$3,0))/XJ$2*INDEX(Usage!$D$5:$ABF$11,MATCH(UsagePerHour!$B$52,Usage!$C$5:$C$11,0),MATCH(UsagePerHour!XJ$4,Usage!$D$3:$ABF$3,0)),"")</f>
        <v/>
      </c>
      <c r="XK64" s="6" t="str">
        <f>IFERROR(INDEX(Sales!$D$5:$ABF$18,MATCH(UsagePerHour!$B64,Sales!$C$5:$C$18,0),MATCH(UsagePerHour!XK$4,Sales!$D$3:$ABF$3,0))/XK$2*INDEX(Usage!$D$5:$ABF$11,MATCH(UsagePerHour!$B$52,Usage!$C$5:$C$11,0),MATCH(UsagePerHour!XK$4,Usage!$D$3:$ABF$3,0)),"")</f>
        <v/>
      </c>
      <c r="XL64" s="6" t="str">
        <f>IFERROR(INDEX(Sales!$D$5:$ABF$18,MATCH(UsagePerHour!$B64,Sales!$C$5:$C$18,0),MATCH(UsagePerHour!XL$4,Sales!$D$3:$ABF$3,0))/XL$2*INDEX(Usage!$D$5:$ABF$11,MATCH(UsagePerHour!$B$52,Usage!$C$5:$C$11,0),MATCH(UsagePerHour!XL$4,Usage!$D$3:$ABF$3,0)),"")</f>
        <v/>
      </c>
      <c r="XM64" s="6" t="str">
        <f>IFERROR(INDEX(Sales!$D$5:$ABF$18,MATCH(UsagePerHour!$B64,Sales!$C$5:$C$18,0),MATCH(UsagePerHour!XM$4,Sales!$D$3:$ABF$3,0))/XM$2*INDEX(Usage!$D$5:$ABF$11,MATCH(UsagePerHour!$B$52,Usage!$C$5:$C$11,0),MATCH(UsagePerHour!XM$4,Usage!$D$3:$ABF$3,0)),"")</f>
        <v/>
      </c>
      <c r="XN64" s="6" t="str">
        <f>IFERROR(INDEX(Sales!$D$5:$ABF$18,MATCH(UsagePerHour!$B64,Sales!$C$5:$C$18,0),MATCH(UsagePerHour!XN$4,Sales!$D$3:$ABF$3,0))/XN$2*INDEX(Usage!$D$5:$ABF$11,MATCH(UsagePerHour!$B$52,Usage!$C$5:$C$11,0),MATCH(UsagePerHour!XN$4,Usage!$D$3:$ABF$3,0)),"")</f>
        <v/>
      </c>
      <c r="XO64" s="6" t="str">
        <f>IFERROR(INDEX(Sales!$D$5:$ABF$18,MATCH(UsagePerHour!$B64,Sales!$C$5:$C$18,0),MATCH(UsagePerHour!XO$4,Sales!$D$3:$ABF$3,0))/XO$2*INDEX(Usage!$D$5:$ABF$11,MATCH(UsagePerHour!$B$52,Usage!$C$5:$C$11,0),MATCH(UsagePerHour!XO$4,Usage!$D$3:$ABF$3,0)),"")</f>
        <v/>
      </c>
      <c r="XP64" s="6" t="str">
        <f>IFERROR(INDEX(Sales!$D$5:$ABF$18,MATCH(UsagePerHour!$B64,Sales!$C$5:$C$18,0),MATCH(UsagePerHour!XP$4,Sales!$D$3:$ABF$3,0))/XP$2*INDEX(Usage!$D$5:$ABF$11,MATCH(UsagePerHour!$B$52,Usage!$C$5:$C$11,0),MATCH(UsagePerHour!XP$4,Usage!$D$3:$ABF$3,0)),"")</f>
        <v/>
      </c>
      <c r="XQ64" s="6" t="str">
        <f>IFERROR(INDEX(Sales!$D$5:$ABF$18,MATCH(UsagePerHour!$B64,Sales!$C$5:$C$18,0),MATCH(UsagePerHour!XQ$4,Sales!$D$3:$ABF$3,0))/XQ$2*INDEX(Usage!$D$5:$ABF$11,MATCH(UsagePerHour!$B$52,Usage!$C$5:$C$11,0),MATCH(UsagePerHour!XQ$4,Usage!$D$3:$ABF$3,0)),"")</f>
        <v/>
      </c>
      <c r="XR64" s="6" t="str">
        <f>IFERROR(INDEX(Sales!$D$5:$ABF$18,MATCH(UsagePerHour!$B64,Sales!$C$5:$C$18,0),MATCH(UsagePerHour!XR$4,Sales!$D$3:$ABF$3,0))/XR$2*INDEX(Usage!$D$5:$ABF$11,MATCH(UsagePerHour!$B$52,Usage!$C$5:$C$11,0),MATCH(UsagePerHour!XR$4,Usage!$D$3:$ABF$3,0)),"")</f>
        <v/>
      </c>
      <c r="XS64" s="6" t="str">
        <f>IFERROR(INDEX(Sales!$D$5:$ABF$18,MATCH(UsagePerHour!$B64,Sales!$C$5:$C$18,0),MATCH(UsagePerHour!XS$4,Sales!$D$3:$ABF$3,0))/XS$2*INDEX(Usage!$D$5:$ABF$11,MATCH(UsagePerHour!$B$52,Usage!$C$5:$C$11,0),MATCH(UsagePerHour!XS$4,Usage!$D$3:$ABF$3,0)),"")</f>
        <v/>
      </c>
      <c r="XT64" s="6" t="str">
        <f>IFERROR(INDEX(Sales!$D$5:$ABF$18,MATCH(UsagePerHour!$B64,Sales!$C$5:$C$18,0),MATCH(UsagePerHour!XT$4,Sales!$D$3:$ABF$3,0))/XT$2*INDEX(Usage!$D$5:$ABF$11,MATCH(UsagePerHour!$B$52,Usage!$C$5:$C$11,0),MATCH(UsagePerHour!XT$4,Usage!$D$3:$ABF$3,0)),"")</f>
        <v/>
      </c>
      <c r="XU64" s="6" t="str">
        <f>IFERROR(INDEX(Sales!$D$5:$ABF$18,MATCH(UsagePerHour!$B64,Sales!$C$5:$C$18,0),MATCH(UsagePerHour!XU$4,Sales!$D$3:$ABF$3,0))/XU$2*INDEX(Usage!$D$5:$ABF$11,MATCH(UsagePerHour!$B$52,Usage!$C$5:$C$11,0),MATCH(UsagePerHour!XU$4,Usage!$D$3:$ABF$3,0)),"")</f>
        <v/>
      </c>
      <c r="XV64" s="6" t="str">
        <f>IFERROR(INDEX(Sales!$D$5:$ABF$18,MATCH(UsagePerHour!$B64,Sales!$C$5:$C$18,0),MATCH(UsagePerHour!XV$4,Sales!$D$3:$ABF$3,0))/XV$2*INDEX(Usage!$D$5:$ABF$11,MATCH(UsagePerHour!$B$52,Usage!$C$5:$C$11,0),MATCH(UsagePerHour!XV$4,Usage!$D$3:$ABF$3,0)),"")</f>
        <v/>
      </c>
      <c r="XW64" s="6" t="str">
        <f>IFERROR(INDEX(Sales!$D$5:$ABF$18,MATCH(UsagePerHour!$B64,Sales!$C$5:$C$18,0),MATCH(UsagePerHour!XW$4,Sales!$D$3:$ABF$3,0))/XW$2*INDEX(Usage!$D$5:$ABF$11,MATCH(UsagePerHour!$B$52,Usage!$C$5:$C$11,0),MATCH(UsagePerHour!XW$4,Usage!$D$3:$ABF$3,0)),"")</f>
        <v/>
      </c>
      <c r="XX64" s="6" t="str">
        <f>IFERROR(INDEX(Sales!$D$5:$ABF$18,MATCH(UsagePerHour!$B64,Sales!$C$5:$C$18,0),MATCH(UsagePerHour!XX$4,Sales!$D$3:$ABF$3,0))/XX$2*INDEX(Usage!$D$5:$ABF$11,MATCH(UsagePerHour!$B$52,Usage!$C$5:$C$11,0),MATCH(UsagePerHour!XX$4,Usage!$D$3:$ABF$3,0)),"")</f>
        <v/>
      </c>
      <c r="XY64" s="6" t="str">
        <f>IFERROR(INDEX(Sales!$D$5:$ABF$18,MATCH(UsagePerHour!$B64,Sales!$C$5:$C$18,0),MATCH(UsagePerHour!XY$4,Sales!$D$3:$ABF$3,0))/XY$2*INDEX(Usage!$D$5:$ABF$11,MATCH(UsagePerHour!$B$52,Usage!$C$5:$C$11,0),MATCH(UsagePerHour!XY$4,Usage!$D$3:$ABF$3,0)),"")</f>
        <v/>
      </c>
      <c r="XZ64" s="6" t="str">
        <f>IFERROR(INDEX(Sales!$D$5:$ABF$18,MATCH(UsagePerHour!$B64,Sales!$C$5:$C$18,0),MATCH(UsagePerHour!XZ$4,Sales!$D$3:$ABF$3,0))/XZ$2*INDEX(Usage!$D$5:$ABF$11,MATCH(UsagePerHour!$B$52,Usage!$C$5:$C$11,0),MATCH(UsagePerHour!XZ$4,Usage!$D$3:$ABF$3,0)),"")</f>
        <v/>
      </c>
      <c r="YA64" s="6" t="str">
        <f>IFERROR(INDEX(Sales!$D$5:$ABF$18,MATCH(UsagePerHour!$B64,Sales!$C$5:$C$18,0),MATCH(UsagePerHour!YA$4,Sales!$D$3:$ABF$3,0))/YA$2*INDEX(Usage!$D$5:$ABF$11,MATCH(UsagePerHour!$B$52,Usage!$C$5:$C$11,0),MATCH(UsagePerHour!YA$4,Usage!$D$3:$ABF$3,0)),"")</f>
        <v/>
      </c>
      <c r="YB64" s="6" t="str">
        <f>IFERROR(INDEX(Sales!$D$5:$ABF$18,MATCH(UsagePerHour!$B64,Sales!$C$5:$C$18,0),MATCH(UsagePerHour!YB$4,Sales!$D$3:$ABF$3,0))/YB$2*INDEX(Usage!$D$5:$ABF$11,MATCH(UsagePerHour!$B$52,Usage!$C$5:$C$11,0),MATCH(UsagePerHour!YB$4,Usage!$D$3:$ABF$3,0)),"")</f>
        <v/>
      </c>
      <c r="YC64" s="6" t="str">
        <f>IFERROR(INDEX(Sales!$D$5:$ABF$18,MATCH(UsagePerHour!$B64,Sales!$C$5:$C$18,0),MATCH(UsagePerHour!YC$4,Sales!$D$3:$ABF$3,0))/YC$2*INDEX(Usage!$D$5:$ABF$11,MATCH(UsagePerHour!$B$52,Usage!$C$5:$C$11,0),MATCH(UsagePerHour!YC$4,Usage!$D$3:$ABF$3,0)),"")</f>
        <v/>
      </c>
      <c r="YD64" s="6" t="str">
        <f>IFERROR(INDEX(Sales!$D$5:$ABF$18,MATCH(UsagePerHour!$B64,Sales!$C$5:$C$18,0),MATCH(UsagePerHour!YD$4,Sales!$D$3:$ABF$3,0))/YD$2*INDEX(Usage!$D$5:$ABF$11,MATCH(UsagePerHour!$B$52,Usage!$C$5:$C$11,0),MATCH(UsagePerHour!YD$4,Usage!$D$3:$ABF$3,0)),"")</f>
        <v/>
      </c>
      <c r="YE64" s="6" t="str">
        <f>IFERROR(INDEX(Sales!$D$5:$ABF$18,MATCH(UsagePerHour!$B64,Sales!$C$5:$C$18,0),MATCH(UsagePerHour!YE$4,Sales!$D$3:$ABF$3,0))/YE$2*INDEX(Usage!$D$5:$ABF$11,MATCH(UsagePerHour!$B$52,Usage!$C$5:$C$11,0),MATCH(UsagePerHour!YE$4,Usage!$D$3:$ABF$3,0)),"")</f>
        <v/>
      </c>
      <c r="YF64" s="6" t="str">
        <f>IFERROR(INDEX(Sales!$D$5:$ABF$18,MATCH(UsagePerHour!$B64,Sales!$C$5:$C$18,0),MATCH(UsagePerHour!YF$4,Sales!$D$3:$ABF$3,0))/YF$2*INDEX(Usage!$D$5:$ABF$11,MATCH(UsagePerHour!$B$52,Usage!$C$5:$C$11,0),MATCH(UsagePerHour!YF$4,Usage!$D$3:$ABF$3,0)),"")</f>
        <v/>
      </c>
      <c r="YG64" s="6" t="str">
        <f>IFERROR(INDEX(Sales!$D$5:$ABF$18,MATCH(UsagePerHour!$B64,Sales!$C$5:$C$18,0),MATCH(UsagePerHour!YG$4,Sales!$D$3:$ABF$3,0))/YG$2*INDEX(Usage!$D$5:$ABF$11,MATCH(UsagePerHour!$B$52,Usage!$C$5:$C$11,0),MATCH(UsagePerHour!YG$4,Usage!$D$3:$ABF$3,0)),"")</f>
        <v/>
      </c>
      <c r="YH64" s="6" t="str">
        <f>IFERROR(INDEX(Sales!$D$5:$ABF$18,MATCH(UsagePerHour!$B64,Sales!$C$5:$C$18,0),MATCH(UsagePerHour!YH$4,Sales!$D$3:$ABF$3,0))/YH$2*INDEX(Usage!$D$5:$ABF$11,MATCH(UsagePerHour!$B$52,Usage!$C$5:$C$11,0),MATCH(UsagePerHour!YH$4,Usage!$D$3:$ABF$3,0)),"")</f>
        <v/>
      </c>
      <c r="YI64" s="6" t="str">
        <f>IFERROR(INDEX(Sales!$D$5:$ABF$18,MATCH(UsagePerHour!$B64,Sales!$C$5:$C$18,0),MATCH(UsagePerHour!YI$4,Sales!$D$3:$ABF$3,0))/YI$2*INDEX(Usage!$D$5:$ABF$11,MATCH(UsagePerHour!$B$52,Usage!$C$5:$C$11,0),MATCH(UsagePerHour!YI$4,Usage!$D$3:$ABF$3,0)),"")</f>
        <v/>
      </c>
      <c r="YJ64" s="6" t="str">
        <f>IFERROR(INDEX(Sales!$D$5:$ABF$18,MATCH(UsagePerHour!$B64,Sales!$C$5:$C$18,0),MATCH(UsagePerHour!YJ$4,Sales!$D$3:$ABF$3,0))/YJ$2*INDEX(Usage!$D$5:$ABF$11,MATCH(UsagePerHour!$B$52,Usage!$C$5:$C$11,0),MATCH(UsagePerHour!YJ$4,Usage!$D$3:$ABF$3,0)),"")</f>
        <v/>
      </c>
      <c r="YK64" s="6" t="str">
        <f>IFERROR(INDEX(Sales!$D$5:$ABF$18,MATCH(UsagePerHour!$B64,Sales!$C$5:$C$18,0),MATCH(UsagePerHour!YK$4,Sales!$D$3:$ABF$3,0))/YK$2*INDEX(Usage!$D$5:$ABF$11,MATCH(UsagePerHour!$B$52,Usage!$C$5:$C$11,0),MATCH(UsagePerHour!YK$4,Usage!$D$3:$ABF$3,0)),"")</f>
        <v/>
      </c>
      <c r="YL64" s="6" t="str">
        <f>IFERROR(INDEX(Sales!$D$5:$ABF$18,MATCH(UsagePerHour!$B64,Sales!$C$5:$C$18,0),MATCH(UsagePerHour!YL$4,Sales!$D$3:$ABF$3,0))/YL$2*INDEX(Usage!$D$5:$ABF$11,MATCH(UsagePerHour!$B$52,Usage!$C$5:$C$11,0),MATCH(UsagePerHour!YL$4,Usage!$D$3:$ABF$3,0)),"")</f>
        <v/>
      </c>
      <c r="YM64" s="6" t="str">
        <f>IFERROR(INDEX(Sales!$D$5:$ABF$18,MATCH(UsagePerHour!$B64,Sales!$C$5:$C$18,0),MATCH(UsagePerHour!YM$4,Sales!$D$3:$ABF$3,0))/YM$2*INDEX(Usage!$D$5:$ABF$11,MATCH(UsagePerHour!$B$52,Usage!$C$5:$C$11,0),MATCH(UsagePerHour!YM$4,Usage!$D$3:$ABF$3,0)),"")</f>
        <v/>
      </c>
      <c r="YN64" s="6" t="str">
        <f>IFERROR(INDEX(Sales!$D$5:$ABF$18,MATCH(UsagePerHour!$B64,Sales!$C$5:$C$18,0),MATCH(UsagePerHour!YN$4,Sales!$D$3:$ABF$3,0))/YN$2*INDEX(Usage!$D$5:$ABF$11,MATCH(UsagePerHour!$B$52,Usage!$C$5:$C$11,0),MATCH(UsagePerHour!YN$4,Usage!$D$3:$ABF$3,0)),"")</f>
        <v/>
      </c>
      <c r="YO64" s="6" t="str">
        <f>IFERROR(INDEX(Sales!$D$5:$ABF$18,MATCH(UsagePerHour!$B64,Sales!$C$5:$C$18,0),MATCH(UsagePerHour!YO$4,Sales!$D$3:$ABF$3,0))/YO$2*INDEX(Usage!$D$5:$ABF$11,MATCH(UsagePerHour!$B$52,Usage!$C$5:$C$11,0),MATCH(UsagePerHour!YO$4,Usage!$D$3:$ABF$3,0)),"")</f>
        <v/>
      </c>
      <c r="YP64" s="6" t="str">
        <f>IFERROR(INDEX(Sales!$D$5:$ABF$18,MATCH(UsagePerHour!$B64,Sales!$C$5:$C$18,0),MATCH(UsagePerHour!YP$4,Sales!$D$3:$ABF$3,0))/YP$2*INDEX(Usage!$D$5:$ABF$11,MATCH(UsagePerHour!$B$52,Usage!$C$5:$C$11,0),MATCH(UsagePerHour!YP$4,Usage!$D$3:$ABF$3,0)),"")</f>
        <v/>
      </c>
      <c r="YQ64" s="6" t="str">
        <f>IFERROR(INDEX(Sales!$D$5:$ABF$18,MATCH(UsagePerHour!$B64,Sales!$C$5:$C$18,0),MATCH(UsagePerHour!YQ$4,Sales!$D$3:$ABF$3,0))/YQ$2*INDEX(Usage!$D$5:$ABF$11,MATCH(UsagePerHour!$B$52,Usage!$C$5:$C$11,0),MATCH(UsagePerHour!YQ$4,Usage!$D$3:$ABF$3,0)),"")</f>
        <v/>
      </c>
      <c r="YR64" s="6" t="str">
        <f>IFERROR(INDEX(Sales!$D$5:$ABF$18,MATCH(UsagePerHour!$B64,Sales!$C$5:$C$18,0),MATCH(UsagePerHour!YR$4,Sales!$D$3:$ABF$3,0))/YR$2*INDEX(Usage!$D$5:$ABF$11,MATCH(UsagePerHour!$B$52,Usage!$C$5:$C$11,0),MATCH(UsagePerHour!YR$4,Usage!$D$3:$ABF$3,0)),"")</f>
        <v/>
      </c>
      <c r="YS64" s="6" t="str">
        <f>IFERROR(INDEX(Sales!$D$5:$ABF$18,MATCH(UsagePerHour!$B64,Sales!$C$5:$C$18,0),MATCH(UsagePerHour!YS$4,Sales!$D$3:$ABF$3,0))/YS$2*INDEX(Usage!$D$5:$ABF$11,MATCH(UsagePerHour!$B$52,Usage!$C$5:$C$11,0),MATCH(UsagePerHour!YS$4,Usage!$D$3:$ABF$3,0)),"")</f>
        <v/>
      </c>
      <c r="YT64" s="6" t="str">
        <f>IFERROR(INDEX(Sales!$D$5:$ABF$18,MATCH(UsagePerHour!$B64,Sales!$C$5:$C$18,0),MATCH(UsagePerHour!YT$4,Sales!$D$3:$ABF$3,0))/YT$2*INDEX(Usage!$D$5:$ABF$11,MATCH(UsagePerHour!$B$52,Usage!$C$5:$C$11,0),MATCH(UsagePerHour!YT$4,Usage!$D$3:$ABF$3,0)),"")</f>
        <v/>
      </c>
      <c r="YU64" s="6" t="str">
        <f>IFERROR(INDEX(Sales!$D$5:$ABF$18,MATCH(UsagePerHour!$B64,Sales!$C$5:$C$18,0),MATCH(UsagePerHour!YU$4,Sales!$D$3:$ABF$3,0))/YU$2*INDEX(Usage!$D$5:$ABF$11,MATCH(UsagePerHour!$B$52,Usage!$C$5:$C$11,0),MATCH(UsagePerHour!YU$4,Usage!$D$3:$ABF$3,0)),"")</f>
        <v/>
      </c>
      <c r="YV64" s="6" t="str">
        <f>IFERROR(INDEX(Sales!$D$5:$ABF$18,MATCH(UsagePerHour!$B64,Sales!$C$5:$C$18,0),MATCH(UsagePerHour!YV$4,Sales!$D$3:$ABF$3,0))/YV$2*INDEX(Usage!$D$5:$ABF$11,MATCH(UsagePerHour!$B$52,Usage!$C$5:$C$11,0),MATCH(UsagePerHour!YV$4,Usage!$D$3:$ABF$3,0)),"")</f>
        <v/>
      </c>
      <c r="YW64" s="6" t="str">
        <f>IFERROR(INDEX(Sales!$D$5:$ABF$18,MATCH(UsagePerHour!$B64,Sales!$C$5:$C$18,0),MATCH(UsagePerHour!YW$4,Sales!$D$3:$ABF$3,0))/YW$2*INDEX(Usage!$D$5:$ABF$11,MATCH(UsagePerHour!$B$52,Usage!$C$5:$C$11,0),MATCH(UsagePerHour!YW$4,Usage!$D$3:$ABF$3,0)),"")</f>
        <v/>
      </c>
      <c r="YX64" s="6" t="str">
        <f>IFERROR(INDEX(Sales!$D$5:$ABF$18,MATCH(UsagePerHour!$B64,Sales!$C$5:$C$18,0),MATCH(UsagePerHour!YX$4,Sales!$D$3:$ABF$3,0))/YX$2*INDEX(Usage!$D$5:$ABF$11,MATCH(UsagePerHour!$B$52,Usage!$C$5:$C$11,0),MATCH(UsagePerHour!YX$4,Usage!$D$3:$ABF$3,0)),"")</f>
        <v/>
      </c>
      <c r="YY64" s="6" t="str">
        <f>IFERROR(INDEX(Sales!$D$5:$ABF$18,MATCH(UsagePerHour!$B64,Sales!$C$5:$C$18,0),MATCH(UsagePerHour!YY$4,Sales!$D$3:$ABF$3,0))/YY$2*INDEX(Usage!$D$5:$ABF$11,MATCH(UsagePerHour!$B$52,Usage!$C$5:$C$11,0),MATCH(UsagePerHour!YY$4,Usage!$D$3:$ABF$3,0)),"")</f>
        <v/>
      </c>
      <c r="YZ64" s="6" t="str">
        <f>IFERROR(INDEX(Sales!$D$5:$ABF$18,MATCH(UsagePerHour!$B64,Sales!$C$5:$C$18,0),MATCH(UsagePerHour!YZ$4,Sales!$D$3:$ABF$3,0))/YZ$2*INDEX(Usage!$D$5:$ABF$11,MATCH(UsagePerHour!$B$52,Usage!$C$5:$C$11,0),MATCH(UsagePerHour!YZ$4,Usage!$D$3:$ABF$3,0)),"")</f>
        <v/>
      </c>
      <c r="ZA64" s="6" t="str">
        <f>IFERROR(INDEX(Sales!$D$5:$ABF$18,MATCH(UsagePerHour!$B64,Sales!$C$5:$C$18,0),MATCH(UsagePerHour!ZA$4,Sales!$D$3:$ABF$3,0))/ZA$2*INDEX(Usage!$D$5:$ABF$11,MATCH(UsagePerHour!$B$52,Usage!$C$5:$C$11,0),MATCH(UsagePerHour!ZA$4,Usage!$D$3:$ABF$3,0)),"")</f>
        <v/>
      </c>
      <c r="ZB64" s="6" t="str">
        <f>IFERROR(INDEX(Sales!$D$5:$ABF$18,MATCH(UsagePerHour!$B64,Sales!$C$5:$C$18,0),MATCH(UsagePerHour!ZB$4,Sales!$D$3:$ABF$3,0))/ZB$2*INDEX(Usage!$D$5:$ABF$11,MATCH(UsagePerHour!$B$52,Usage!$C$5:$C$11,0),MATCH(UsagePerHour!ZB$4,Usage!$D$3:$ABF$3,0)),"")</f>
        <v/>
      </c>
      <c r="ZC64" s="6" t="str">
        <f>IFERROR(INDEX(Sales!$D$5:$ABF$18,MATCH(UsagePerHour!$B64,Sales!$C$5:$C$18,0),MATCH(UsagePerHour!ZC$4,Sales!$D$3:$ABF$3,0))/ZC$2*INDEX(Usage!$D$5:$ABF$11,MATCH(UsagePerHour!$B$52,Usage!$C$5:$C$11,0),MATCH(UsagePerHour!ZC$4,Usage!$D$3:$ABF$3,0)),"")</f>
        <v/>
      </c>
      <c r="ZD64" s="6" t="str">
        <f>IFERROR(INDEX(Sales!$D$5:$ABF$18,MATCH(UsagePerHour!$B64,Sales!$C$5:$C$18,0),MATCH(UsagePerHour!ZD$4,Sales!$D$3:$ABF$3,0))/ZD$2*INDEX(Usage!$D$5:$ABF$11,MATCH(UsagePerHour!$B$52,Usage!$C$5:$C$11,0),MATCH(UsagePerHour!ZD$4,Usage!$D$3:$ABF$3,0)),"")</f>
        <v/>
      </c>
      <c r="ZE64" s="6" t="str">
        <f>IFERROR(INDEX(Sales!$D$5:$ABF$18,MATCH(UsagePerHour!$B64,Sales!$C$5:$C$18,0),MATCH(UsagePerHour!ZE$4,Sales!$D$3:$ABF$3,0))/ZE$2*INDEX(Usage!$D$5:$ABF$11,MATCH(UsagePerHour!$B$52,Usage!$C$5:$C$11,0),MATCH(UsagePerHour!ZE$4,Usage!$D$3:$ABF$3,0)),"")</f>
        <v/>
      </c>
      <c r="ZF64" s="6" t="str">
        <f>IFERROR(INDEX(Sales!$D$5:$ABF$18,MATCH(UsagePerHour!$B64,Sales!$C$5:$C$18,0),MATCH(UsagePerHour!ZF$4,Sales!$D$3:$ABF$3,0))/ZF$2*INDEX(Usage!$D$5:$ABF$11,MATCH(UsagePerHour!$B$52,Usage!$C$5:$C$11,0),MATCH(UsagePerHour!ZF$4,Usage!$D$3:$ABF$3,0)),"")</f>
        <v/>
      </c>
      <c r="ZG64" s="6" t="str">
        <f>IFERROR(INDEX(Sales!$D$5:$ABF$18,MATCH(UsagePerHour!$B64,Sales!$C$5:$C$18,0),MATCH(UsagePerHour!ZG$4,Sales!$D$3:$ABF$3,0))/ZG$2*INDEX(Usage!$D$5:$ABF$11,MATCH(UsagePerHour!$B$52,Usage!$C$5:$C$11,0),MATCH(UsagePerHour!ZG$4,Usage!$D$3:$ABF$3,0)),"")</f>
        <v/>
      </c>
      <c r="ZH64" s="6" t="str">
        <f>IFERROR(INDEX(Sales!$D$5:$ABF$18,MATCH(UsagePerHour!$B64,Sales!$C$5:$C$18,0),MATCH(UsagePerHour!ZH$4,Sales!$D$3:$ABF$3,0))/ZH$2*INDEX(Usage!$D$5:$ABF$11,MATCH(UsagePerHour!$B$52,Usage!$C$5:$C$11,0),MATCH(UsagePerHour!ZH$4,Usage!$D$3:$ABF$3,0)),"")</f>
        <v/>
      </c>
      <c r="ZI64" s="6" t="str">
        <f>IFERROR(INDEX(Sales!$D$5:$ABF$18,MATCH(UsagePerHour!$B64,Sales!$C$5:$C$18,0),MATCH(UsagePerHour!ZI$4,Sales!$D$3:$ABF$3,0))/ZI$2*INDEX(Usage!$D$5:$ABF$11,MATCH(UsagePerHour!$B$52,Usage!$C$5:$C$11,0),MATCH(UsagePerHour!ZI$4,Usage!$D$3:$ABF$3,0)),"")</f>
        <v/>
      </c>
      <c r="ZJ64" s="6" t="str">
        <f>IFERROR(INDEX(Sales!$D$5:$ABF$18,MATCH(UsagePerHour!$B64,Sales!$C$5:$C$18,0),MATCH(UsagePerHour!ZJ$4,Sales!$D$3:$ABF$3,0))/ZJ$2*INDEX(Usage!$D$5:$ABF$11,MATCH(UsagePerHour!$B$52,Usage!$C$5:$C$11,0),MATCH(UsagePerHour!ZJ$4,Usage!$D$3:$ABF$3,0)),"")</f>
        <v/>
      </c>
      <c r="ZK64" s="6" t="str">
        <f>IFERROR(INDEX(Sales!$D$5:$ABF$18,MATCH(UsagePerHour!$B64,Sales!$C$5:$C$18,0),MATCH(UsagePerHour!ZK$4,Sales!$D$3:$ABF$3,0))/ZK$2*INDEX(Usage!$D$5:$ABF$11,MATCH(UsagePerHour!$B$52,Usage!$C$5:$C$11,0),MATCH(UsagePerHour!ZK$4,Usage!$D$3:$ABF$3,0)),"")</f>
        <v/>
      </c>
      <c r="ZL64" s="6" t="str">
        <f>IFERROR(INDEX(Sales!$D$5:$ABF$18,MATCH(UsagePerHour!$B64,Sales!$C$5:$C$18,0),MATCH(UsagePerHour!ZL$4,Sales!$D$3:$ABF$3,0))/ZL$2*INDEX(Usage!$D$5:$ABF$11,MATCH(UsagePerHour!$B$52,Usage!$C$5:$C$11,0),MATCH(UsagePerHour!ZL$4,Usage!$D$3:$ABF$3,0)),"")</f>
        <v/>
      </c>
      <c r="ZM64" s="6" t="str">
        <f>IFERROR(INDEX(Sales!$D$5:$ABF$18,MATCH(UsagePerHour!$B64,Sales!$C$5:$C$18,0),MATCH(UsagePerHour!ZM$4,Sales!$D$3:$ABF$3,0))/ZM$2*INDEX(Usage!$D$5:$ABF$11,MATCH(UsagePerHour!$B$52,Usage!$C$5:$C$11,0),MATCH(UsagePerHour!ZM$4,Usage!$D$3:$ABF$3,0)),"")</f>
        <v/>
      </c>
      <c r="ZN64" s="6" t="str">
        <f>IFERROR(INDEX(Sales!$D$5:$ABF$18,MATCH(UsagePerHour!$B64,Sales!$C$5:$C$18,0),MATCH(UsagePerHour!ZN$4,Sales!$D$3:$ABF$3,0))/ZN$2*INDEX(Usage!$D$5:$ABF$11,MATCH(UsagePerHour!$B$52,Usage!$C$5:$C$11,0),MATCH(UsagePerHour!ZN$4,Usage!$D$3:$ABF$3,0)),"")</f>
        <v/>
      </c>
      <c r="ZO64" s="6" t="str">
        <f>IFERROR(INDEX(Sales!$D$5:$ABF$18,MATCH(UsagePerHour!$B64,Sales!$C$5:$C$18,0),MATCH(UsagePerHour!ZO$4,Sales!$D$3:$ABF$3,0))/ZO$2*INDEX(Usage!$D$5:$ABF$11,MATCH(UsagePerHour!$B$52,Usage!$C$5:$C$11,0),MATCH(UsagePerHour!ZO$4,Usage!$D$3:$ABF$3,0)),"")</f>
        <v/>
      </c>
      <c r="ZP64" s="6" t="str">
        <f>IFERROR(INDEX(Sales!$D$5:$ABF$18,MATCH(UsagePerHour!$B64,Sales!$C$5:$C$18,0),MATCH(UsagePerHour!ZP$4,Sales!$D$3:$ABF$3,0))/ZP$2*INDEX(Usage!$D$5:$ABF$11,MATCH(UsagePerHour!$B$52,Usage!$C$5:$C$11,0),MATCH(UsagePerHour!ZP$4,Usage!$D$3:$ABF$3,0)),"")</f>
        <v/>
      </c>
      <c r="ZQ64" s="6" t="str">
        <f>IFERROR(INDEX(Sales!$D$5:$ABF$18,MATCH(UsagePerHour!$B64,Sales!$C$5:$C$18,0),MATCH(UsagePerHour!ZQ$4,Sales!$D$3:$ABF$3,0))/ZQ$2*INDEX(Usage!$D$5:$ABF$11,MATCH(UsagePerHour!$B$52,Usage!$C$5:$C$11,0),MATCH(UsagePerHour!ZQ$4,Usage!$D$3:$ABF$3,0)),"")</f>
        <v/>
      </c>
      <c r="ZR64" s="6" t="str">
        <f>IFERROR(INDEX(Sales!$D$5:$ABF$18,MATCH(UsagePerHour!$B64,Sales!$C$5:$C$18,0),MATCH(UsagePerHour!ZR$4,Sales!$D$3:$ABF$3,0))/ZR$2*INDEX(Usage!$D$5:$ABF$11,MATCH(UsagePerHour!$B$52,Usage!$C$5:$C$11,0),MATCH(UsagePerHour!ZR$4,Usage!$D$3:$ABF$3,0)),"")</f>
        <v/>
      </c>
      <c r="ZS64" s="6" t="str">
        <f>IFERROR(INDEX(Sales!$D$5:$ABF$18,MATCH(UsagePerHour!$B64,Sales!$C$5:$C$18,0),MATCH(UsagePerHour!ZS$4,Sales!$D$3:$ABF$3,0))/ZS$2*INDEX(Usage!$D$5:$ABF$11,MATCH(UsagePerHour!$B$52,Usage!$C$5:$C$11,0),MATCH(UsagePerHour!ZS$4,Usage!$D$3:$ABF$3,0)),"")</f>
        <v/>
      </c>
      <c r="ZT64" s="6" t="str">
        <f>IFERROR(INDEX(Sales!$D$5:$ABF$18,MATCH(UsagePerHour!$B64,Sales!$C$5:$C$18,0),MATCH(UsagePerHour!ZT$4,Sales!$D$3:$ABF$3,0))/ZT$2*INDEX(Usage!$D$5:$ABF$11,MATCH(UsagePerHour!$B$52,Usage!$C$5:$C$11,0),MATCH(UsagePerHour!ZT$4,Usage!$D$3:$ABF$3,0)),"")</f>
        <v/>
      </c>
      <c r="ZU64" s="6" t="str">
        <f>IFERROR(INDEX(Sales!$D$5:$ABF$18,MATCH(UsagePerHour!$B64,Sales!$C$5:$C$18,0),MATCH(UsagePerHour!ZU$4,Sales!$D$3:$ABF$3,0))/ZU$2*INDEX(Usage!$D$5:$ABF$11,MATCH(UsagePerHour!$B$52,Usage!$C$5:$C$11,0),MATCH(UsagePerHour!ZU$4,Usage!$D$3:$ABF$3,0)),"")</f>
        <v/>
      </c>
      <c r="ZV64" s="6" t="str">
        <f>IFERROR(INDEX(Sales!$D$5:$ABF$18,MATCH(UsagePerHour!$B64,Sales!$C$5:$C$18,0),MATCH(UsagePerHour!ZV$4,Sales!$D$3:$ABF$3,0))/ZV$2*INDEX(Usage!$D$5:$ABF$11,MATCH(UsagePerHour!$B$52,Usage!$C$5:$C$11,0),MATCH(UsagePerHour!ZV$4,Usage!$D$3:$ABF$3,0)),"")</f>
        <v/>
      </c>
      <c r="ZW64" s="6" t="str">
        <f>IFERROR(INDEX(Sales!$D$5:$ABF$18,MATCH(UsagePerHour!$B64,Sales!$C$5:$C$18,0),MATCH(UsagePerHour!ZW$4,Sales!$D$3:$ABF$3,0))/ZW$2*INDEX(Usage!$D$5:$ABF$11,MATCH(UsagePerHour!$B$52,Usage!$C$5:$C$11,0),MATCH(UsagePerHour!ZW$4,Usage!$D$3:$ABF$3,0)),"")</f>
        <v/>
      </c>
      <c r="ZX64" s="6" t="str">
        <f>IFERROR(INDEX(Sales!$D$5:$ABF$18,MATCH(UsagePerHour!$B64,Sales!$C$5:$C$18,0),MATCH(UsagePerHour!ZX$4,Sales!$D$3:$ABF$3,0))/ZX$2*INDEX(Usage!$D$5:$ABF$11,MATCH(UsagePerHour!$B$52,Usage!$C$5:$C$11,0),MATCH(UsagePerHour!ZX$4,Usage!$D$3:$ABF$3,0)),"")</f>
        <v/>
      </c>
      <c r="ZY64" s="6" t="str">
        <f>IFERROR(INDEX(Sales!$D$5:$ABF$18,MATCH(UsagePerHour!$B64,Sales!$C$5:$C$18,0),MATCH(UsagePerHour!ZY$4,Sales!$D$3:$ABF$3,0))/ZY$2*INDEX(Usage!$D$5:$ABF$11,MATCH(UsagePerHour!$B$52,Usage!$C$5:$C$11,0),MATCH(UsagePerHour!ZY$4,Usage!$D$3:$ABF$3,0)),"")</f>
        <v/>
      </c>
      <c r="ZZ64" s="6" t="str">
        <f>IFERROR(INDEX(Sales!$D$5:$ABF$18,MATCH(UsagePerHour!$B64,Sales!$C$5:$C$18,0),MATCH(UsagePerHour!ZZ$4,Sales!$D$3:$ABF$3,0))/ZZ$2*INDEX(Usage!$D$5:$ABF$11,MATCH(UsagePerHour!$B$52,Usage!$C$5:$C$11,0),MATCH(UsagePerHour!ZZ$4,Usage!$D$3:$ABF$3,0)),"")</f>
        <v/>
      </c>
      <c r="AAA64" s="6" t="str">
        <f>IFERROR(INDEX(Sales!$D$5:$ABF$18,MATCH(UsagePerHour!$B64,Sales!$C$5:$C$18,0),MATCH(UsagePerHour!AAA$4,Sales!$D$3:$ABF$3,0))/AAA$2*INDEX(Usage!$D$5:$ABF$11,MATCH(UsagePerHour!$B$52,Usage!$C$5:$C$11,0),MATCH(UsagePerHour!AAA$4,Usage!$D$3:$ABF$3,0)),"")</f>
        <v/>
      </c>
      <c r="AAB64" s="6" t="str">
        <f>IFERROR(INDEX(Sales!$D$5:$ABF$18,MATCH(UsagePerHour!$B64,Sales!$C$5:$C$18,0),MATCH(UsagePerHour!AAB$4,Sales!$D$3:$ABF$3,0))/AAB$2*INDEX(Usage!$D$5:$ABF$11,MATCH(UsagePerHour!$B$52,Usage!$C$5:$C$11,0),MATCH(UsagePerHour!AAB$4,Usage!$D$3:$ABF$3,0)),"")</f>
        <v/>
      </c>
      <c r="AAC64" s="6" t="str">
        <f>IFERROR(INDEX(Sales!$D$5:$ABF$18,MATCH(UsagePerHour!$B64,Sales!$C$5:$C$18,0),MATCH(UsagePerHour!AAC$4,Sales!$D$3:$ABF$3,0))/AAC$2*INDEX(Usage!$D$5:$ABF$11,MATCH(UsagePerHour!$B$52,Usage!$C$5:$C$11,0),MATCH(UsagePerHour!AAC$4,Usage!$D$3:$ABF$3,0)),"")</f>
        <v/>
      </c>
      <c r="AAD64" s="6" t="str">
        <f>IFERROR(INDEX(Sales!$D$5:$ABF$18,MATCH(UsagePerHour!$B64,Sales!$C$5:$C$18,0),MATCH(UsagePerHour!AAD$4,Sales!$D$3:$ABF$3,0))/AAD$2*INDEX(Usage!$D$5:$ABF$11,MATCH(UsagePerHour!$B$52,Usage!$C$5:$C$11,0),MATCH(UsagePerHour!AAD$4,Usage!$D$3:$ABF$3,0)),"")</f>
        <v/>
      </c>
      <c r="AAE64" s="6" t="str">
        <f>IFERROR(INDEX(Sales!$D$5:$ABF$18,MATCH(UsagePerHour!$B64,Sales!$C$5:$C$18,0),MATCH(UsagePerHour!AAE$4,Sales!$D$3:$ABF$3,0))/AAE$2*INDEX(Usage!$D$5:$ABF$11,MATCH(UsagePerHour!$B$52,Usage!$C$5:$C$11,0),MATCH(UsagePerHour!AAE$4,Usage!$D$3:$ABF$3,0)),"")</f>
        <v/>
      </c>
      <c r="AAF64" s="6" t="str">
        <f>IFERROR(INDEX(Sales!$D$5:$ABF$18,MATCH(UsagePerHour!$B64,Sales!$C$5:$C$18,0),MATCH(UsagePerHour!AAF$4,Sales!$D$3:$ABF$3,0))/AAF$2*INDEX(Usage!$D$5:$ABF$11,MATCH(UsagePerHour!$B$52,Usage!$C$5:$C$11,0),MATCH(UsagePerHour!AAF$4,Usage!$D$3:$ABF$3,0)),"")</f>
        <v/>
      </c>
      <c r="AAG64" s="6" t="str">
        <f>IFERROR(INDEX(Sales!$D$5:$ABF$18,MATCH(UsagePerHour!$B64,Sales!$C$5:$C$18,0),MATCH(UsagePerHour!AAG$4,Sales!$D$3:$ABF$3,0))/AAG$2*INDEX(Usage!$D$5:$ABF$11,MATCH(UsagePerHour!$B$52,Usage!$C$5:$C$11,0),MATCH(UsagePerHour!AAG$4,Usage!$D$3:$ABF$3,0)),"")</f>
        <v/>
      </c>
      <c r="AAH64" s="6" t="str">
        <f>IFERROR(INDEX(Sales!$D$5:$ABF$18,MATCH(UsagePerHour!$B64,Sales!$C$5:$C$18,0),MATCH(UsagePerHour!AAH$4,Sales!$D$3:$ABF$3,0))/AAH$2*INDEX(Usage!$D$5:$ABF$11,MATCH(UsagePerHour!$B$52,Usage!$C$5:$C$11,0),MATCH(UsagePerHour!AAH$4,Usage!$D$3:$ABF$3,0)),"")</f>
        <v/>
      </c>
      <c r="AAI64" s="6" t="str">
        <f>IFERROR(INDEX(Sales!$D$5:$ABF$18,MATCH(UsagePerHour!$B64,Sales!$C$5:$C$18,0),MATCH(UsagePerHour!AAI$4,Sales!$D$3:$ABF$3,0))/AAI$2*INDEX(Usage!$D$5:$ABF$11,MATCH(UsagePerHour!$B$52,Usage!$C$5:$C$11,0),MATCH(UsagePerHour!AAI$4,Usage!$D$3:$ABF$3,0)),"")</f>
        <v/>
      </c>
      <c r="AAJ64" s="6" t="str">
        <f>IFERROR(INDEX(Sales!$D$5:$ABF$18,MATCH(UsagePerHour!$B64,Sales!$C$5:$C$18,0),MATCH(UsagePerHour!AAJ$4,Sales!$D$3:$ABF$3,0))/AAJ$2*INDEX(Usage!$D$5:$ABF$11,MATCH(UsagePerHour!$B$52,Usage!$C$5:$C$11,0),MATCH(UsagePerHour!AAJ$4,Usage!$D$3:$ABF$3,0)),"")</f>
        <v/>
      </c>
      <c r="AAK64" s="6" t="str">
        <f>IFERROR(INDEX(Sales!$D$5:$ABF$18,MATCH(UsagePerHour!$B64,Sales!$C$5:$C$18,0),MATCH(UsagePerHour!AAK$4,Sales!$D$3:$ABF$3,0))/AAK$2*INDEX(Usage!$D$5:$ABF$11,MATCH(UsagePerHour!$B$52,Usage!$C$5:$C$11,0),MATCH(UsagePerHour!AAK$4,Usage!$D$3:$ABF$3,0)),"")</f>
        <v/>
      </c>
      <c r="AAL64" s="6" t="str">
        <f>IFERROR(INDEX(Sales!$D$5:$ABF$18,MATCH(UsagePerHour!$B64,Sales!$C$5:$C$18,0),MATCH(UsagePerHour!AAL$4,Sales!$D$3:$ABF$3,0))/AAL$2*INDEX(Usage!$D$5:$ABF$11,MATCH(UsagePerHour!$B$52,Usage!$C$5:$C$11,0),MATCH(UsagePerHour!AAL$4,Usage!$D$3:$ABF$3,0)),"")</f>
        <v/>
      </c>
      <c r="AAM64" s="6" t="str">
        <f>IFERROR(INDEX(Sales!$D$5:$ABF$18,MATCH(UsagePerHour!$B64,Sales!$C$5:$C$18,0),MATCH(UsagePerHour!AAM$4,Sales!$D$3:$ABF$3,0))/AAM$2*INDEX(Usage!$D$5:$ABF$11,MATCH(UsagePerHour!$B$52,Usage!$C$5:$C$11,0),MATCH(UsagePerHour!AAM$4,Usage!$D$3:$ABF$3,0)),"")</f>
        <v/>
      </c>
      <c r="AAN64" s="6" t="str">
        <f>IFERROR(INDEX(Sales!$D$5:$ABF$18,MATCH(UsagePerHour!$B64,Sales!$C$5:$C$18,0),MATCH(UsagePerHour!AAN$4,Sales!$D$3:$ABF$3,0))/AAN$2*INDEX(Usage!$D$5:$ABF$11,MATCH(UsagePerHour!$B$52,Usage!$C$5:$C$11,0),MATCH(UsagePerHour!AAN$4,Usage!$D$3:$ABF$3,0)),"")</f>
        <v/>
      </c>
      <c r="AAO64" s="6" t="str">
        <f>IFERROR(INDEX(Sales!$D$5:$ABF$18,MATCH(UsagePerHour!$B64,Sales!$C$5:$C$18,0),MATCH(UsagePerHour!AAO$4,Sales!$D$3:$ABF$3,0))/AAO$2*INDEX(Usage!$D$5:$ABF$11,MATCH(UsagePerHour!$B$52,Usage!$C$5:$C$11,0),MATCH(UsagePerHour!AAO$4,Usage!$D$3:$ABF$3,0)),"")</f>
        <v/>
      </c>
      <c r="AAP64" s="6" t="str">
        <f>IFERROR(INDEX(Sales!$D$5:$ABF$18,MATCH(UsagePerHour!$B64,Sales!$C$5:$C$18,0),MATCH(UsagePerHour!AAP$4,Sales!$D$3:$ABF$3,0))/AAP$2*INDEX(Usage!$D$5:$ABF$11,MATCH(UsagePerHour!$B$52,Usage!$C$5:$C$11,0),MATCH(UsagePerHour!AAP$4,Usage!$D$3:$ABF$3,0)),"")</f>
        <v/>
      </c>
      <c r="AAQ64" s="6" t="str">
        <f>IFERROR(INDEX(Sales!$D$5:$ABF$18,MATCH(UsagePerHour!$B64,Sales!$C$5:$C$18,0),MATCH(UsagePerHour!AAQ$4,Sales!$D$3:$ABF$3,0))/AAQ$2*INDEX(Usage!$D$5:$ABF$11,MATCH(UsagePerHour!$B$52,Usage!$C$5:$C$11,0),MATCH(UsagePerHour!AAQ$4,Usage!$D$3:$ABF$3,0)),"")</f>
        <v/>
      </c>
      <c r="AAR64" s="6" t="str">
        <f>IFERROR(INDEX(Sales!$D$5:$ABF$18,MATCH(UsagePerHour!$B64,Sales!$C$5:$C$18,0),MATCH(UsagePerHour!AAR$4,Sales!$D$3:$ABF$3,0))/AAR$2*INDEX(Usage!$D$5:$ABF$11,MATCH(UsagePerHour!$B$52,Usage!$C$5:$C$11,0),MATCH(UsagePerHour!AAR$4,Usage!$D$3:$ABF$3,0)),"")</f>
        <v/>
      </c>
      <c r="AAS64" s="6" t="str">
        <f>IFERROR(INDEX(Sales!$D$5:$ABF$18,MATCH(UsagePerHour!$B64,Sales!$C$5:$C$18,0),MATCH(UsagePerHour!AAS$4,Sales!$D$3:$ABF$3,0))/AAS$2*INDEX(Usage!$D$5:$ABF$11,MATCH(UsagePerHour!$B$52,Usage!$C$5:$C$11,0),MATCH(UsagePerHour!AAS$4,Usage!$D$3:$ABF$3,0)),"")</f>
        <v/>
      </c>
      <c r="AAT64" s="6" t="str">
        <f>IFERROR(INDEX(Sales!$D$5:$ABF$18,MATCH(UsagePerHour!$B64,Sales!$C$5:$C$18,0),MATCH(UsagePerHour!AAT$4,Sales!$D$3:$ABF$3,0))/AAT$2*INDEX(Usage!$D$5:$ABF$11,MATCH(UsagePerHour!$B$52,Usage!$C$5:$C$11,0),MATCH(UsagePerHour!AAT$4,Usage!$D$3:$ABF$3,0)),"")</f>
        <v/>
      </c>
      <c r="AAU64" s="6" t="str">
        <f>IFERROR(INDEX(Sales!$D$5:$ABF$18,MATCH(UsagePerHour!$B64,Sales!$C$5:$C$18,0),MATCH(UsagePerHour!AAU$4,Sales!$D$3:$ABF$3,0))/AAU$2*INDEX(Usage!$D$5:$ABF$11,MATCH(UsagePerHour!$B$52,Usage!$C$5:$C$11,0),MATCH(UsagePerHour!AAU$4,Usage!$D$3:$ABF$3,0)),"")</f>
        <v/>
      </c>
      <c r="AAV64" s="6" t="str">
        <f>IFERROR(INDEX(Sales!$D$5:$ABF$18,MATCH(UsagePerHour!$B64,Sales!$C$5:$C$18,0),MATCH(UsagePerHour!AAV$4,Sales!$D$3:$ABF$3,0))/AAV$2*INDEX(Usage!$D$5:$ABF$11,MATCH(UsagePerHour!$B$52,Usage!$C$5:$C$11,0),MATCH(UsagePerHour!AAV$4,Usage!$D$3:$ABF$3,0)),"")</f>
        <v/>
      </c>
      <c r="AAW64" s="6" t="str">
        <f>IFERROR(INDEX(Sales!$D$5:$ABF$18,MATCH(UsagePerHour!$B64,Sales!$C$5:$C$18,0),MATCH(UsagePerHour!AAW$4,Sales!$D$3:$ABF$3,0))/AAW$2*INDEX(Usage!$D$5:$ABF$11,MATCH(UsagePerHour!$B$52,Usage!$C$5:$C$11,0),MATCH(UsagePerHour!AAW$4,Usage!$D$3:$ABF$3,0)),"")</f>
        <v/>
      </c>
      <c r="AAX64" s="6" t="str">
        <f>IFERROR(INDEX(Sales!$D$5:$ABF$18,MATCH(UsagePerHour!$B64,Sales!$C$5:$C$18,0),MATCH(UsagePerHour!AAX$4,Sales!$D$3:$ABF$3,0))/AAX$2*INDEX(Usage!$D$5:$ABF$11,MATCH(UsagePerHour!$B$52,Usage!$C$5:$C$11,0),MATCH(UsagePerHour!AAX$4,Usage!$D$3:$ABF$3,0)),"")</f>
        <v/>
      </c>
      <c r="AAY64" s="6" t="str">
        <f>IFERROR(INDEX(Sales!$D$5:$ABF$18,MATCH(UsagePerHour!$B64,Sales!$C$5:$C$18,0),MATCH(UsagePerHour!AAY$4,Sales!$D$3:$ABF$3,0))/AAY$2*INDEX(Usage!$D$5:$ABF$11,MATCH(UsagePerHour!$B$52,Usage!$C$5:$C$11,0),MATCH(UsagePerHour!AAY$4,Usage!$D$3:$ABF$3,0)),"")</f>
        <v/>
      </c>
      <c r="AAZ64" s="6" t="str">
        <f>IFERROR(INDEX(Sales!$D$5:$ABF$18,MATCH(UsagePerHour!$B64,Sales!$C$5:$C$18,0),MATCH(UsagePerHour!AAZ$4,Sales!$D$3:$ABF$3,0))/AAZ$2*INDEX(Usage!$D$5:$ABF$11,MATCH(UsagePerHour!$B$52,Usage!$C$5:$C$11,0),MATCH(UsagePerHour!AAZ$4,Usage!$D$3:$ABF$3,0)),"")</f>
        <v/>
      </c>
      <c r="ABA64" s="6" t="str">
        <f>IFERROR(INDEX(Sales!$D$5:$ABF$18,MATCH(UsagePerHour!$B64,Sales!$C$5:$C$18,0),MATCH(UsagePerHour!ABA$4,Sales!$D$3:$ABF$3,0))/ABA$2*INDEX(Usage!$D$5:$ABF$11,MATCH(UsagePerHour!$B$52,Usage!$C$5:$C$11,0),MATCH(UsagePerHour!ABA$4,Usage!$D$3:$ABF$3,0)),"")</f>
        <v/>
      </c>
    </row>
    <row r="65" spans="2:729">
      <c r="B65" s="3" t="s">
        <v>13</v>
      </c>
      <c r="C65" s="6">
        <f>IFERROR(INDEX(Sales!$D$5:$ABF$18,MATCH(UsagePerHour!$B65,Sales!$C$5:$C$18,0),MATCH(UsagePerHour!C$4,Sales!$D$3:$ABF$3,0))/C$2*INDEX(Usage!$D$5:$ABF$11,MATCH(UsagePerHour!$B$52,Usage!$C$5:$C$11,0),MATCH(UsagePerHour!C$4,Usage!$D$3:$ABF$3,0)),"")</f>
        <v>0</v>
      </c>
      <c r="D65" s="6">
        <f>IFERROR(INDEX(Sales!$D$5:$ABF$18,MATCH(UsagePerHour!$B65,Sales!$C$5:$C$18,0),MATCH(UsagePerHour!D$4,Sales!$D$3:$ABF$3,0))/D$2*INDEX(Usage!$D$5:$ABF$11,MATCH(UsagePerHour!$B$52,Usage!$C$5:$C$11,0),MATCH(UsagePerHour!D$4,Usage!$D$3:$ABF$3,0)),"")</f>
        <v>0</v>
      </c>
      <c r="E65" s="6">
        <f>IFERROR(INDEX(Sales!$D$5:$ABF$18,MATCH(UsagePerHour!$B65,Sales!$C$5:$C$18,0),MATCH(UsagePerHour!E$4,Sales!$D$3:$ABF$3,0))/E$2*INDEX(Usage!$D$5:$ABF$11,MATCH(UsagePerHour!$B$52,Usage!$C$5:$C$11,0),MATCH(UsagePerHour!E$4,Usage!$D$3:$ABF$3,0)),"")</f>
        <v>0</v>
      </c>
      <c r="F65" s="6">
        <f>IFERROR(INDEX(Sales!$D$5:$ABF$18,MATCH(UsagePerHour!$B65,Sales!$C$5:$C$18,0),MATCH(UsagePerHour!F$4,Sales!$D$3:$ABF$3,0))/F$2*INDEX(Usage!$D$5:$ABF$11,MATCH(UsagePerHour!$B$52,Usage!$C$5:$C$11,0),MATCH(UsagePerHour!F$4,Usage!$D$3:$ABF$3,0)),"")</f>
        <v>0</v>
      </c>
      <c r="G65" s="6">
        <f>IFERROR(INDEX(Sales!$D$5:$ABF$18,MATCH(UsagePerHour!$B65,Sales!$C$5:$C$18,0),MATCH(UsagePerHour!G$4,Sales!$D$3:$ABF$3,0))/G$2*INDEX(Usage!$D$5:$ABF$11,MATCH(UsagePerHour!$B$52,Usage!$C$5:$C$11,0),MATCH(UsagePerHour!G$4,Usage!$D$3:$ABF$3,0)),"")</f>
        <v>0</v>
      </c>
      <c r="H65" s="6">
        <f>IFERROR(INDEX(Sales!$D$5:$ABF$18,MATCH(UsagePerHour!$B65,Sales!$C$5:$C$18,0),MATCH(UsagePerHour!H$4,Sales!$D$3:$ABF$3,0))/H$2*INDEX(Usage!$D$5:$ABF$11,MATCH(UsagePerHour!$B$52,Usage!$C$5:$C$11,0),MATCH(UsagePerHour!H$4,Usage!$D$3:$ABF$3,0)),"")</f>
        <v>0</v>
      </c>
      <c r="I65" s="6">
        <f>IFERROR(INDEX(Sales!$D$5:$ABF$18,MATCH(UsagePerHour!$B65,Sales!$C$5:$C$18,0),MATCH(UsagePerHour!I$4,Sales!$D$3:$ABF$3,0))/I$2*INDEX(Usage!$D$5:$ABF$11,MATCH(UsagePerHour!$B$52,Usage!$C$5:$C$11,0),MATCH(UsagePerHour!I$4,Usage!$D$3:$ABF$3,0)),"")</f>
        <v>0</v>
      </c>
      <c r="J65" s="6">
        <f>IFERROR(INDEX(Sales!$D$5:$ABF$18,MATCH(UsagePerHour!$B65,Sales!$C$5:$C$18,0),MATCH(UsagePerHour!J$4,Sales!$D$3:$ABF$3,0))/J$2*INDEX(Usage!$D$5:$ABF$11,MATCH(UsagePerHour!$B$52,Usage!$C$5:$C$11,0),MATCH(UsagePerHour!J$4,Usage!$D$3:$ABF$3,0)),"")</f>
        <v>0</v>
      </c>
      <c r="K65" s="6">
        <f>IFERROR(INDEX(Sales!$D$5:$ABF$18,MATCH(UsagePerHour!$B65,Sales!$C$5:$C$18,0),MATCH(UsagePerHour!K$4,Sales!$D$3:$ABF$3,0))/K$2*INDEX(Usage!$D$5:$ABF$11,MATCH(UsagePerHour!$B$52,Usage!$C$5:$C$11,0),MATCH(UsagePerHour!K$4,Usage!$D$3:$ABF$3,0)),"")</f>
        <v>0</v>
      </c>
      <c r="L65" s="6">
        <f>IFERROR(INDEX(Sales!$D$5:$ABF$18,MATCH(UsagePerHour!$B65,Sales!$C$5:$C$18,0),MATCH(UsagePerHour!L$4,Sales!$D$3:$ABF$3,0))/L$2*INDEX(Usage!$D$5:$ABF$11,MATCH(UsagePerHour!$B$52,Usage!$C$5:$C$11,0),MATCH(UsagePerHour!L$4,Usage!$D$3:$ABF$3,0)),"")</f>
        <v>0</v>
      </c>
      <c r="M65" s="6">
        <f>IFERROR(INDEX(Sales!$D$5:$ABF$18,MATCH(UsagePerHour!$B65,Sales!$C$5:$C$18,0),MATCH(UsagePerHour!M$4,Sales!$D$3:$ABF$3,0))/M$2*INDEX(Usage!$D$5:$ABF$11,MATCH(UsagePerHour!$B$52,Usage!$C$5:$C$11,0),MATCH(UsagePerHour!M$4,Usage!$D$3:$ABF$3,0)),"")</f>
        <v>0</v>
      </c>
      <c r="N65" s="6">
        <f>IFERROR(INDEX(Sales!$D$5:$ABF$18,MATCH(UsagePerHour!$B65,Sales!$C$5:$C$18,0),MATCH(UsagePerHour!N$4,Sales!$D$3:$ABF$3,0))/N$2*INDEX(Usage!$D$5:$ABF$11,MATCH(UsagePerHour!$B$52,Usage!$C$5:$C$11,0),MATCH(UsagePerHour!N$4,Usage!$D$3:$ABF$3,0)),"")</f>
        <v>0</v>
      </c>
      <c r="O65" s="6">
        <f>IFERROR(INDEX(Sales!$D$5:$ABF$18,MATCH(UsagePerHour!$B65,Sales!$C$5:$C$18,0),MATCH(UsagePerHour!O$4,Sales!$D$3:$ABF$3,0))/O$2*INDEX(Usage!$D$5:$ABF$11,MATCH(UsagePerHour!$B$52,Usage!$C$5:$C$11,0),MATCH(UsagePerHour!O$4,Usage!$D$3:$ABF$3,0)),"")</f>
        <v>0</v>
      </c>
      <c r="P65" s="6">
        <f>IFERROR(INDEX(Sales!$D$5:$ABF$18,MATCH(UsagePerHour!$B65,Sales!$C$5:$C$18,0),MATCH(UsagePerHour!P$4,Sales!$D$3:$ABF$3,0))/P$2*INDEX(Usage!$D$5:$ABF$11,MATCH(UsagePerHour!$B$52,Usage!$C$5:$C$11,0),MATCH(UsagePerHour!P$4,Usage!$D$3:$ABF$3,0)),"")</f>
        <v>0</v>
      </c>
      <c r="Q65" s="6">
        <f>IFERROR(INDEX(Sales!$D$5:$ABF$18,MATCH(UsagePerHour!$B65,Sales!$C$5:$C$18,0),MATCH(UsagePerHour!Q$4,Sales!$D$3:$ABF$3,0))/Q$2*INDEX(Usage!$D$5:$ABF$11,MATCH(UsagePerHour!$B$52,Usage!$C$5:$C$11,0),MATCH(UsagePerHour!Q$4,Usage!$D$3:$ABF$3,0)),"")</f>
        <v>0</v>
      </c>
      <c r="R65" s="6">
        <f>IFERROR(INDEX(Sales!$D$5:$ABF$18,MATCH(UsagePerHour!$B65,Sales!$C$5:$C$18,0),MATCH(UsagePerHour!R$4,Sales!$D$3:$ABF$3,0))/R$2*INDEX(Usage!$D$5:$ABF$11,MATCH(UsagePerHour!$B$52,Usage!$C$5:$C$11,0),MATCH(UsagePerHour!R$4,Usage!$D$3:$ABF$3,0)),"")</f>
        <v>0</v>
      </c>
      <c r="S65" s="6">
        <f>IFERROR(INDEX(Sales!$D$5:$ABF$18,MATCH(UsagePerHour!$B65,Sales!$C$5:$C$18,0),MATCH(UsagePerHour!S$4,Sales!$D$3:$ABF$3,0))/S$2*INDEX(Usage!$D$5:$ABF$11,MATCH(UsagePerHour!$B$52,Usage!$C$5:$C$11,0),MATCH(UsagePerHour!S$4,Usage!$D$3:$ABF$3,0)),"")</f>
        <v>0</v>
      </c>
      <c r="T65" s="6">
        <f>IFERROR(INDEX(Sales!$D$5:$ABF$18,MATCH(UsagePerHour!$B65,Sales!$C$5:$C$18,0),MATCH(UsagePerHour!T$4,Sales!$D$3:$ABF$3,0))/T$2*INDEX(Usage!$D$5:$ABF$11,MATCH(UsagePerHour!$B$52,Usage!$C$5:$C$11,0),MATCH(UsagePerHour!T$4,Usage!$D$3:$ABF$3,0)),"")</f>
        <v>0</v>
      </c>
      <c r="U65" s="6">
        <f>IFERROR(INDEX(Sales!$D$5:$ABF$18,MATCH(UsagePerHour!$B65,Sales!$C$5:$C$18,0),MATCH(UsagePerHour!U$4,Sales!$D$3:$ABF$3,0))/U$2*INDEX(Usage!$D$5:$ABF$11,MATCH(UsagePerHour!$B$52,Usage!$C$5:$C$11,0),MATCH(UsagePerHour!U$4,Usage!$D$3:$ABF$3,0)),"")</f>
        <v>0</v>
      </c>
      <c r="V65" s="6">
        <f>IFERROR(INDEX(Sales!$D$5:$ABF$18,MATCH(UsagePerHour!$B65,Sales!$C$5:$C$18,0),MATCH(UsagePerHour!V$4,Sales!$D$3:$ABF$3,0))/V$2*INDEX(Usage!$D$5:$ABF$11,MATCH(UsagePerHour!$B$52,Usage!$C$5:$C$11,0),MATCH(UsagePerHour!V$4,Usage!$D$3:$ABF$3,0)),"")</f>
        <v>0</v>
      </c>
      <c r="W65" s="6">
        <f>IFERROR(INDEX(Sales!$D$5:$ABF$18,MATCH(UsagePerHour!$B65,Sales!$C$5:$C$18,0),MATCH(UsagePerHour!W$4,Sales!$D$3:$ABF$3,0))/W$2*INDEX(Usage!$D$5:$ABF$11,MATCH(UsagePerHour!$B$52,Usage!$C$5:$C$11,0),MATCH(UsagePerHour!W$4,Usage!$D$3:$ABF$3,0)),"")</f>
        <v>0</v>
      </c>
      <c r="X65" s="6">
        <f>IFERROR(INDEX(Sales!$D$5:$ABF$18,MATCH(UsagePerHour!$B65,Sales!$C$5:$C$18,0),MATCH(UsagePerHour!X$4,Sales!$D$3:$ABF$3,0))/X$2*INDEX(Usage!$D$5:$ABF$11,MATCH(UsagePerHour!$B$52,Usage!$C$5:$C$11,0),MATCH(UsagePerHour!X$4,Usage!$D$3:$ABF$3,0)),"")</f>
        <v>0</v>
      </c>
      <c r="Y65" s="6">
        <f>IFERROR(INDEX(Sales!$D$5:$ABF$18,MATCH(UsagePerHour!$B65,Sales!$C$5:$C$18,0),MATCH(UsagePerHour!Y$4,Sales!$D$3:$ABF$3,0))/Y$2*INDEX(Usage!$D$5:$ABF$11,MATCH(UsagePerHour!$B$52,Usage!$C$5:$C$11,0),MATCH(UsagePerHour!Y$4,Usage!$D$3:$ABF$3,0)),"")</f>
        <v>0</v>
      </c>
      <c r="Z65" s="6">
        <f>IFERROR(INDEX(Sales!$D$5:$ABF$18,MATCH(UsagePerHour!$B65,Sales!$C$5:$C$18,0),MATCH(UsagePerHour!Z$4,Sales!$D$3:$ABF$3,0))/Z$2*INDEX(Usage!$D$5:$ABF$11,MATCH(UsagePerHour!$B$52,Usage!$C$5:$C$11,0),MATCH(UsagePerHour!Z$4,Usage!$D$3:$ABF$3,0)),"")</f>
        <v>0</v>
      </c>
      <c r="AA65" s="6">
        <f>IFERROR(INDEX(Sales!$D$5:$ABF$18,MATCH(UsagePerHour!$B65,Sales!$C$5:$C$18,0),MATCH(UsagePerHour!AA$4,Sales!$D$3:$ABF$3,0))/AA$2*INDEX(Usage!$D$5:$ABF$11,MATCH(UsagePerHour!$B$52,Usage!$C$5:$C$11,0),MATCH(UsagePerHour!AA$4,Usage!$D$3:$ABF$3,0)),"")</f>
        <v>0</v>
      </c>
      <c r="AB65" s="6">
        <f>IFERROR(INDEX(Sales!$D$5:$ABF$18,MATCH(UsagePerHour!$B65,Sales!$C$5:$C$18,0),MATCH(UsagePerHour!AB$4,Sales!$D$3:$ABF$3,0))/AB$2*INDEX(Usage!$D$5:$ABF$11,MATCH(UsagePerHour!$B$52,Usage!$C$5:$C$11,0),MATCH(UsagePerHour!AB$4,Usage!$D$3:$ABF$3,0)),"")</f>
        <v>0</v>
      </c>
      <c r="AC65" s="6">
        <f>IFERROR(INDEX(Sales!$D$5:$ABF$18,MATCH(UsagePerHour!$B65,Sales!$C$5:$C$18,0),MATCH(UsagePerHour!AC$4,Sales!$D$3:$ABF$3,0))/AC$2*INDEX(Usage!$D$5:$ABF$11,MATCH(UsagePerHour!$B$52,Usage!$C$5:$C$11,0),MATCH(UsagePerHour!AC$4,Usage!$D$3:$ABF$3,0)),"")</f>
        <v>0</v>
      </c>
      <c r="AD65" s="6">
        <f>IFERROR(INDEX(Sales!$D$5:$ABF$18,MATCH(UsagePerHour!$B65,Sales!$C$5:$C$18,0),MATCH(UsagePerHour!AD$4,Sales!$D$3:$ABF$3,0))/AD$2*INDEX(Usage!$D$5:$ABF$11,MATCH(UsagePerHour!$B$52,Usage!$C$5:$C$11,0),MATCH(UsagePerHour!AD$4,Usage!$D$3:$ABF$3,0)),"")</f>
        <v>0</v>
      </c>
      <c r="AE65" s="6">
        <f>IFERROR(INDEX(Sales!$D$5:$ABF$18,MATCH(UsagePerHour!$B65,Sales!$C$5:$C$18,0),MATCH(UsagePerHour!AE$4,Sales!$D$3:$ABF$3,0))/AE$2*INDEX(Usage!$D$5:$ABF$11,MATCH(UsagePerHour!$B$52,Usage!$C$5:$C$11,0),MATCH(UsagePerHour!AE$4,Usage!$D$3:$ABF$3,0)),"")</f>
        <v>0</v>
      </c>
      <c r="AF65" s="6">
        <f>IFERROR(INDEX(Sales!$D$5:$ABF$18,MATCH(UsagePerHour!$B65,Sales!$C$5:$C$18,0),MATCH(UsagePerHour!AF$4,Sales!$D$3:$ABF$3,0))/AF$2*INDEX(Usage!$D$5:$ABF$11,MATCH(UsagePerHour!$B$52,Usage!$C$5:$C$11,0),MATCH(UsagePerHour!AF$4,Usage!$D$3:$ABF$3,0)),"")</f>
        <v>0</v>
      </c>
      <c r="AG65" s="6">
        <f>IFERROR(INDEX(Sales!$D$5:$ABF$18,MATCH(UsagePerHour!$B65,Sales!$C$5:$C$18,0),MATCH(UsagePerHour!AG$4,Sales!$D$3:$ABF$3,0))/AG$2*INDEX(Usage!$D$5:$ABF$11,MATCH(UsagePerHour!$B$52,Usage!$C$5:$C$11,0),MATCH(UsagePerHour!AG$4,Usage!$D$3:$ABF$3,0)),"")</f>
        <v>0</v>
      </c>
      <c r="AH65" s="6">
        <f>IFERROR(INDEX(Sales!$D$5:$ABF$18,MATCH(UsagePerHour!$B65,Sales!$C$5:$C$18,0),MATCH(UsagePerHour!AH$4,Sales!$D$3:$ABF$3,0))/AH$2*INDEX(Usage!$D$5:$ABF$11,MATCH(UsagePerHour!$B$52,Usage!$C$5:$C$11,0),MATCH(UsagePerHour!AH$4,Usage!$D$3:$ABF$3,0)),"")</f>
        <v>0</v>
      </c>
      <c r="AI65" s="6">
        <f>IFERROR(INDEX(Sales!$D$5:$ABF$18,MATCH(UsagePerHour!$B65,Sales!$C$5:$C$18,0),MATCH(UsagePerHour!AI$4,Sales!$D$3:$ABF$3,0))/AI$2*INDEX(Usage!$D$5:$ABF$11,MATCH(UsagePerHour!$B$52,Usage!$C$5:$C$11,0),MATCH(UsagePerHour!AI$4,Usage!$D$3:$ABF$3,0)),"")</f>
        <v>0</v>
      </c>
      <c r="AJ65" s="6">
        <f>IFERROR(INDEX(Sales!$D$5:$ABF$18,MATCH(UsagePerHour!$B65,Sales!$C$5:$C$18,0),MATCH(UsagePerHour!AJ$4,Sales!$D$3:$ABF$3,0))/AJ$2*INDEX(Usage!$D$5:$ABF$11,MATCH(UsagePerHour!$B$52,Usage!$C$5:$C$11,0),MATCH(UsagePerHour!AJ$4,Usage!$D$3:$ABF$3,0)),"")</f>
        <v>0</v>
      </c>
      <c r="AK65" s="6">
        <f>IFERROR(INDEX(Sales!$D$5:$ABF$18,MATCH(UsagePerHour!$B65,Sales!$C$5:$C$18,0),MATCH(UsagePerHour!AK$4,Sales!$D$3:$ABF$3,0))/AK$2*INDEX(Usage!$D$5:$ABF$11,MATCH(UsagePerHour!$B$52,Usage!$C$5:$C$11,0),MATCH(UsagePerHour!AK$4,Usage!$D$3:$ABF$3,0)),"")</f>
        <v>0</v>
      </c>
      <c r="AL65" s="6">
        <f>IFERROR(INDEX(Sales!$D$5:$ABF$18,MATCH(UsagePerHour!$B65,Sales!$C$5:$C$18,0),MATCH(UsagePerHour!AL$4,Sales!$D$3:$ABF$3,0))/AL$2*INDEX(Usage!$D$5:$ABF$11,MATCH(UsagePerHour!$B$52,Usage!$C$5:$C$11,0),MATCH(UsagePerHour!AL$4,Usage!$D$3:$ABF$3,0)),"")</f>
        <v>0</v>
      </c>
      <c r="AM65" s="6">
        <f>IFERROR(INDEX(Sales!$D$5:$ABF$18,MATCH(UsagePerHour!$B65,Sales!$C$5:$C$18,0),MATCH(UsagePerHour!AM$4,Sales!$D$3:$ABF$3,0))/AM$2*INDEX(Usage!$D$5:$ABF$11,MATCH(UsagePerHour!$B$52,Usage!$C$5:$C$11,0),MATCH(UsagePerHour!AM$4,Usage!$D$3:$ABF$3,0)),"")</f>
        <v>0</v>
      </c>
      <c r="AN65" s="6">
        <f>IFERROR(INDEX(Sales!$D$5:$ABF$18,MATCH(UsagePerHour!$B65,Sales!$C$5:$C$18,0),MATCH(UsagePerHour!AN$4,Sales!$D$3:$ABF$3,0))/AN$2*INDEX(Usage!$D$5:$ABF$11,MATCH(UsagePerHour!$B$52,Usage!$C$5:$C$11,0),MATCH(UsagePerHour!AN$4,Usage!$D$3:$ABF$3,0)),"")</f>
        <v>0</v>
      </c>
      <c r="AO65" s="6">
        <f>IFERROR(INDEX(Sales!$D$5:$ABF$18,MATCH(UsagePerHour!$B65,Sales!$C$5:$C$18,0),MATCH(UsagePerHour!AO$4,Sales!$D$3:$ABF$3,0))/AO$2*INDEX(Usage!$D$5:$ABF$11,MATCH(UsagePerHour!$B$52,Usage!$C$5:$C$11,0),MATCH(UsagePerHour!AO$4,Usage!$D$3:$ABF$3,0)),"")</f>
        <v>0</v>
      </c>
      <c r="AP65" s="6">
        <f>IFERROR(INDEX(Sales!$D$5:$ABF$18,MATCH(UsagePerHour!$B65,Sales!$C$5:$C$18,0),MATCH(UsagePerHour!AP$4,Sales!$D$3:$ABF$3,0))/AP$2*INDEX(Usage!$D$5:$ABF$11,MATCH(UsagePerHour!$B$52,Usage!$C$5:$C$11,0),MATCH(UsagePerHour!AP$4,Usage!$D$3:$ABF$3,0)),"")</f>
        <v>0</v>
      </c>
      <c r="AQ65" s="6">
        <f>IFERROR(INDEX(Sales!$D$5:$ABF$18,MATCH(UsagePerHour!$B65,Sales!$C$5:$C$18,0),MATCH(UsagePerHour!AQ$4,Sales!$D$3:$ABF$3,0))/AQ$2*INDEX(Usage!$D$5:$ABF$11,MATCH(UsagePerHour!$B$52,Usage!$C$5:$C$11,0),MATCH(UsagePerHour!AQ$4,Usage!$D$3:$ABF$3,0)),"")</f>
        <v>0</v>
      </c>
      <c r="AR65" s="6">
        <f>IFERROR(INDEX(Sales!$D$5:$ABF$18,MATCH(UsagePerHour!$B65,Sales!$C$5:$C$18,0),MATCH(UsagePerHour!AR$4,Sales!$D$3:$ABF$3,0))/AR$2*INDEX(Usage!$D$5:$ABF$11,MATCH(UsagePerHour!$B$52,Usage!$C$5:$C$11,0),MATCH(UsagePerHour!AR$4,Usage!$D$3:$ABF$3,0)),"")</f>
        <v>0</v>
      </c>
      <c r="AS65" s="6">
        <f>IFERROR(INDEX(Sales!$D$5:$ABF$18,MATCH(UsagePerHour!$B65,Sales!$C$5:$C$18,0),MATCH(UsagePerHour!AS$4,Sales!$D$3:$ABF$3,0))/AS$2*INDEX(Usage!$D$5:$ABF$11,MATCH(UsagePerHour!$B$52,Usage!$C$5:$C$11,0),MATCH(UsagePerHour!AS$4,Usage!$D$3:$ABF$3,0)),"")</f>
        <v>0</v>
      </c>
      <c r="AT65" s="6">
        <f>IFERROR(INDEX(Sales!$D$5:$ABF$18,MATCH(UsagePerHour!$B65,Sales!$C$5:$C$18,0),MATCH(UsagePerHour!AT$4,Sales!$D$3:$ABF$3,0))/AT$2*INDEX(Usage!$D$5:$ABF$11,MATCH(UsagePerHour!$B$52,Usage!$C$5:$C$11,0),MATCH(UsagePerHour!AT$4,Usage!$D$3:$ABF$3,0)),"")</f>
        <v>0</v>
      </c>
      <c r="AU65" s="6">
        <f>IFERROR(INDEX(Sales!$D$5:$ABF$18,MATCH(UsagePerHour!$B65,Sales!$C$5:$C$18,0),MATCH(UsagePerHour!AU$4,Sales!$D$3:$ABF$3,0))/AU$2*INDEX(Usage!$D$5:$ABF$11,MATCH(UsagePerHour!$B$52,Usage!$C$5:$C$11,0),MATCH(UsagePerHour!AU$4,Usage!$D$3:$ABF$3,0)),"")</f>
        <v>0</v>
      </c>
      <c r="AV65" s="6">
        <f>IFERROR(INDEX(Sales!$D$5:$ABF$18,MATCH(UsagePerHour!$B65,Sales!$C$5:$C$18,0),MATCH(UsagePerHour!AV$4,Sales!$D$3:$ABF$3,0))/AV$2*INDEX(Usage!$D$5:$ABF$11,MATCH(UsagePerHour!$B$52,Usage!$C$5:$C$11,0),MATCH(UsagePerHour!AV$4,Usage!$D$3:$ABF$3,0)),"")</f>
        <v>0</v>
      </c>
      <c r="AW65" s="6">
        <f>IFERROR(INDEX(Sales!$D$5:$ABF$18,MATCH(UsagePerHour!$B65,Sales!$C$5:$C$18,0),MATCH(UsagePerHour!AW$4,Sales!$D$3:$ABF$3,0))/AW$2*INDEX(Usage!$D$5:$ABF$11,MATCH(UsagePerHour!$B$52,Usage!$C$5:$C$11,0),MATCH(UsagePerHour!AW$4,Usage!$D$3:$ABF$3,0)),"")</f>
        <v>0</v>
      </c>
      <c r="AX65" s="6">
        <f>IFERROR(INDEX(Sales!$D$5:$ABF$18,MATCH(UsagePerHour!$B65,Sales!$C$5:$C$18,0),MATCH(UsagePerHour!AX$4,Sales!$D$3:$ABF$3,0))/AX$2*INDEX(Usage!$D$5:$ABF$11,MATCH(UsagePerHour!$B$52,Usage!$C$5:$C$11,0),MATCH(UsagePerHour!AX$4,Usage!$D$3:$ABF$3,0)),"")</f>
        <v>0</v>
      </c>
      <c r="AY65" s="6">
        <f>IFERROR(INDEX(Sales!$D$5:$ABF$18,MATCH(UsagePerHour!$B65,Sales!$C$5:$C$18,0),MATCH(UsagePerHour!AY$4,Sales!$D$3:$ABF$3,0))/AY$2*INDEX(Usage!$D$5:$ABF$11,MATCH(UsagePerHour!$B$52,Usage!$C$5:$C$11,0),MATCH(UsagePerHour!AY$4,Usage!$D$3:$ABF$3,0)),"")</f>
        <v>0</v>
      </c>
      <c r="AZ65" s="6">
        <f>IFERROR(INDEX(Sales!$D$5:$ABF$18,MATCH(UsagePerHour!$B65,Sales!$C$5:$C$18,0),MATCH(UsagePerHour!AZ$4,Sales!$D$3:$ABF$3,0))/AZ$2*INDEX(Usage!$D$5:$ABF$11,MATCH(UsagePerHour!$B$52,Usage!$C$5:$C$11,0),MATCH(UsagePerHour!AZ$4,Usage!$D$3:$ABF$3,0)),"")</f>
        <v>0</v>
      </c>
      <c r="BA65" s="6">
        <f>IFERROR(INDEX(Sales!$D$5:$ABF$18,MATCH(UsagePerHour!$B65,Sales!$C$5:$C$18,0),MATCH(UsagePerHour!BA$4,Sales!$D$3:$ABF$3,0))/BA$2*INDEX(Usage!$D$5:$ABF$11,MATCH(UsagePerHour!$B$52,Usage!$C$5:$C$11,0),MATCH(UsagePerHour!BA$4,Usage!$D$3:$ABF$3,0)),"")</f>
        <v>0</v>
      </c>
      <c r="BB65" s="6">
        <f>IFERROR(INDEX(Sales!$D$5:$ABF$18,MATCH(UsagePerHour!$B65,Sales!$C$5:$C$18,0),MATCH(UsagePerHour!BB$4,Sales!$D$3:$ABF$3,0))/BB$2*INDEX(Usage!$D$5:$ABF$11,MATCH(UsagePerHour!$B$52,Usage!$C$5:$C$11,0),MATCH(UsagePerHour!BB$4,Usage!$D$3:$ABF$3,0)),"")</f>
        <v>0</v>
      </c>
      <c r="BC65" s="6">
        <f>IFERROR(INDEX(Sales!$D$5:$ABF$18,MATCH(UsagePerHour!$B65,Sales!$C$5:$C$18,0),MATCH(UsagePerHour!BC$4,Sales!$D$3:$ABF$3,0))/BC$2*INDEX(Usage!$D$5:$ABF$11,MATCH(UsagePerHour!$B$52,Usage!$C$5:$C$11,0),MATCH(UsagePerHour!BC$4,Usage!$D$3:$ABF$3,0)),"")</f>
        <v>0</v>
      </c>
      <c r="BD65" s="6">
        <f>IFERROR(INDEX(Sales!$D$5:$ABF$18,MATCH(UsagePerHour!$B65,Sales!$C$5:$C$18,0),MATCH(UsagePerHour!BD$4,Sales!$D$3:$ABF$3,0))/BD$2*INDEX(Usage!$D$5:$ABF$11,MATCH(UsagePerHour!$B$52,Usage!$C$5:$C$11,0),MATCH(UsagePerHour!BD$4,Usage!$D$3:$ABF$3,0)),"")</f>
        <v>0</v>
      </c>
      <c r="BE65" s="6">
        <f>IFERROR(INDEX(Sales!$D$5:$ABF$18,MATCH(UsagePerHour!$B65,Sales!$C$5:$C$18,0),MATCH(UsagePerHour!BE$4,Sales!$D$3:$ABF$3,0))/BE$2*INDEX(Usage!$D$5:$ABF$11,MATCH(UsagePerHour!$B$52,Usage!$C$5:$C$11,0),MATCH(UsagePerHour!BE$4,Usage!$D$3:$ABF$3,0)),"")</f>
        <v>0</v>
      </c>
      <c r="BF65" s="6">
        <f>IFERROR(INDEX(Sales!$D$5:$ABF$18,MATCH(UsagePerHour!$B65,Sales!$C$5:$C$18,0),MATCH(UsagePerHour!BF$4,Sales!$D$3:$ABF$3,0))/BF$2*INDEX(Usage!$D$5:$ABF$11,MATCH(UsagePerHour!$B$52,Usage!$C$5:$C$11,0),MATCH(UsagePerHour!BF$4,Usage!$D$3:$ABF$3,0)),"")</f>
        <v>0</v>
      </c>
      <c r="BG65" s="6">
        <f>IFERROR(INDEX(Sales!$D$5:$ABF$18,MATCH(UsagePerHour!$B65,Sales!$C$5:$C$18,0),MATCH(UsagePerHour!BG$4,Sales!$D$3:$ABF$3,0))/BG$2*INDEX(Usage!$D$5:$ABF$11,MATCH(UsagePerHour!$B$52,Usage!$C$5:$C$11,0),MATCH(UsagePerHour!BG$4,Usage!$D$3:$ABF$3,0)),"")</f>
        <v>0</v>
      </c>
      <c r="BH65" s="6">
        <f>IFERROR(INDEX(Sales!$D$5:$ABF$18,MATCH(UsagePerHour!$B65,Sales!$C$5:$C$18,0),MATCH(UsagePerHour!BH$4,Sales!$D$3:$ABF$3,0))/BH$2*INDEX(Usage!$D$5:$ABF$11,MATCH(UsagePerHour!$B$52,Usage!$C$5:$C$11,0),MATCH(UsagePerHour!BH$4,Usage!$D$3:$ABF$3,0)),"")</f>
        <v>0</v>
      </c>
      <c r="BI65" s="6">
        <f>IFERROR(INDEX(Sales!$D$5:$ABF$18,MATCH(UsagePerHour!$B65,Sales!$C$5:$C$18,0),MATCH(UsagePerHour!BI$4,Sales!$D$3:$ABF$3,0))/BI$2*INDEX(Usage!$D$5:$ABF$11,MATCH(UsagePerHour!$B$52,Usage!$C$5:$C$11,0),MATCH(UsagePerHour!BI$4,Usage!$D$3:$ABF$3,0)),"")</f>
        <v>0</v>
      </c>
      <c r="BJ65" s="6">
        <f>IFERROR(INDEX(Sales!$D$5:$ABF$18,MATCH(UsagePerHour!$B65,Sales!$C$5:$C$18,0),MATCH(UsagePerHour!BJ$4,Sales!$D$3:$ABF$3,0))/BJ$2*INDEX(Usage!$D$5:$ABF$11,MATCH(UsagePerHour!$B$52,Usage!$C$5:$C$11,0),MATCH(UsagePerHour!BJ$4,Usage!$D$3:$ABF$3,0)),"")</f>
        <v>0</v>
      </c>
      <c r="BK65" s="6">
        <f>IFERROR(INDEX(Sales!$D$5:$ABF$18,MATCH(UsagePerHour!$B65,Sales!$C$5:$C$18,0),MATCH(UsagePerHour!BK$4,Sales!$D$3:$ABF$3,0))/BK$2*INDEX(Usage!$D$5:$ABF$11,MATCH(UsagePerHour!$B$52,Usage!$C$5:$C$11,0),MATCH(UsagePerHour!BK$4,Usage!$D$3:$ABF$3,0)),"")</f>
        <v>0</v>
      </c>
      <c r="BL65" s="6">
        <f>IFERROR(INDEX(Sales!$D$5:$ABF$18,MATCH(UsagePerHour!$B65,Sales!$C$5:$C$18,0),MATCH(UsagePerHour!BL$4,Sales!$D$3:$ABF$3,0))/BL$2*INDEX(Usage!$D$5:$ABF$11,MATCH(UsagePerHour!$B$52,Usage!$C$5:$C$11,0),MATCH(UsagePerHour!BL$4,Usage!$D$3:$ABF$3,0)),"")</f>
        <v>0</v>
      </c>
      <c r="BM65" s="6">
        <f>IFERROR(INDEX(Sales!$D$5:$ABF$18,MATCH(UsagePerHour!$B65,Sales!$C$5:$C$18,0),MATCH(UsagePerHour!BM$4,Sales!$D$3:$ABF$3,0))/BM$2*INDEX(Usage!$D$5:$ABF$11,MATCH(UsagePerHour!$B$52,Usage!$C$5:$C$11,0),MATCH(UsagePerHour!BM$4,Usage!$D$3:$ABF$3,0)),"")</f>
        <v>0</v>
      </c>
      <c r="BN65" s="6">
        <f>IFERROR(INDEX(Sales!$D$5:$ABF$18,MATCH(UsagePerHour!$B65,Sales!$C$5:$C$18,0),MATCH(UsagePerHour!BN$4,Sales!$D$3:$ABF$3,0))/BN$2*INDEX(Usage!$D$5:$ABF$11,MATCH(UsagePerHour!$B$52,Usage!$C$5:$C$11,0),MATCH(UsagePerHour!BN$4,Usage!$D$3:$ABF$3,0)),"")</f>
        <v>0</v>
      </c>
      <c r="BO65" s="6">
        <f>IFERROR(INDEX(Sales!$D$5:$ABF$18,MATCH(UsagePerHour!$B65,Sales!$C$5:$C$18,0),MATCH(UsagePerHour!BO$4,Sales!$D$3:$ABF$3,0))/BO$2*INDEX(Usage!$D$5:$ABF$11,MATCH(UsagePerHour!$B$52,Usage!$C$5:$C$11,0),MATCH(UsagePerHour!BO$4,Usage!$D$3:$ABF$3,0)),"")</f>
        <v>0</v>
      </c>
      <c r="BP65" s="6">
        <f>IFERROR(INDEX(Sales!$D$5:$ABF$18,MATCH(UsagePerHour!$B65,Sales!$C$5:$C$18,0),MATCH(UsagePerHour!BP$4,Sales!$D$3:$ABF$3,0))/BP$2*INDEX(Usage!$D$5:$ABF$11,MATCH(UsagePerHour!$B$52,Usage!$C$5:$C$11,0),MATCH(UsagePerHour!BP$4,Usage!$D$3:$ABF$3,0)),"")</f>
        <v>0</v>
      </c>
      <c r="BQ65" s="6">
        <f>IFERROR(INDEX(Sales!$D$5:$ABF$18,MATCH(UsagePerHour!$B65,Sales!$C$5:$C$18,0),MATCH(UsagePerHour!BQ$4,Sales!$D$3:$ABF$3,0))/BQ$2*INDEX(Usage!$D$5:$ABF$11,MATCH(UsagePerHour!$B$52,Usage!$C$5:$C$11,0),MATCH(UsagePerHour!BQ$4,Usage!$D$3:$ABF$3,0)),"")</f>
        <v>0</v>
      </c>
      <c r="BR65" s="6">
        <f>IFERROR(INDEX(Sales!$D$5:$ABF$18,MATCH(UsagePerHour!$B65,Sales!$C$5:$C$18,0),MATCH(UsagePerHour!BR$4,Sales!$D$3:$ABF$3,0))/BR$2*INDEX(Usage!$D$5:$ABF$11,MATCH(UsagePerHour!$B$52,Usage!$C$5:$C$11,0),MATCH(UsagePerHour!BR$4,Usage!$D$3:$ABF$3,0)),"")</f>
        <v>0</v>
      </c>
      <c r="BS65" s="6">
        <f>IFERROR(INDEX(Sales!$D$5:$ABF$18,MATCH(UsagePerHour!$B65,Sales!$C$5:$C$18,0),MATCH(UsagePerHour!BS$4,Sales!$D$3:$ABF$3,0))/BS$2*INDEX(Usage!$D$5:$ABF$11,MATCH(UsagePerHour!$B$52,Usage!$C$5:$C$11,0),MATCH(UsagePerHour!BS$4,Usage!$D$3:$ABF$3,0)),"")</f>
        <v>0</v>
      </c>
      <c r="BT65" s="6">
        <f>IFERROR(INDEX(Sales!$D$5:$ABF$18,MATCH(UsagePerHour!$B65,Sales!$C$5:$C$18,0),MATCH(UsagePerHour!BT$4,Sales!$D$3:$ABF$3,0))/BT$2*INDEX(Usage!$D$5:$ABF$11,MATCH(UsagePerHour!$B$52,Usage!$C$5:$C$11,0),MATCH(UsagePerHour!BT$4,Usage!$D$3:$ABF$3,0)),"")</f>
        <v>0</v>
      </c>
      <c r="BU65" s="6">
        <f>IFERROR(INDEX(Sales!$D$5:$ABF$18,MATCH(UsagePerHour!$B65,Sales!$C$5:$C$18,0),MATCH(UsagePerHour!BU$4,Sales!$D$3:$ABF$3,0))/BU$2*INDEX(Usage!$D$5:$ABF$11,MATCH(UsagePerHour!$B$52,Usage!$C$5:$C$11,0),MATCH(UsagePerHour!BU$4,Usage!$D$3:$ABF$3,0)),"")</f>
        <v>0</v>
      </c>
      <c r="BV65" s="6">
        <f>IFERROR(INDEX(Sales!$D$5:$ABF$18,MATCH(UsagePerHour!$B65,Sales!$C$5:$C$18,0),MATCH(UsagePerHour!BV$4,Sales!$D$3:$ABF$3,0))/BV$2*INDEX(Usage!$D$5:$ABF$11,MATCH(UsagePerHour!$B$52,Usage!$C$5:$C$11,0),MATCH(UsagePerHour!BV$4,Usage!$D$3:$ABF$3,0)),"")</f>
        <v>0</v>
      </c>
      <c r="BW65" s="6">
        <f>IFERROR(INDEX(Sales!$D$5:$ABF$18,MATCH(UsagePerHour!$B65,Sales!$C$5:$C$18,0),MATCH(UsagePerHour!BW$4,Sales!$D$3:$ABF$3,0))/BW$2*INDEX(Usage!$D$5:$ABF$11,MATCH(UsagePerHour!$B$52,Usage!$C$5:$C$11,0),MATCH(UsagePerHour!BW$4,Usage!$D$3:$ABF$3,0)),"")</f>
        <v>0</v>
      </c>
      <c r="BX65" s="6">
        <f>IFERROR(INDEX(Sales!$D$5:$ABF$18,MATCH(UsagePerHour!$B65,Sales!$C$5:$C$18,0),MATCH(UsagePerHour!BX$4,Sales!$D$3:$ABF$3,0))/BX$2*INDEX(Usage!$D$5:$ABF$11,MATCH(UsagePerHour!$B$52,Usage!$C$5:$C$11,0),MATCH(UsagePerHour!BX$4,Usage!$D$3:$ABF$3,0)),"")</f>
        <v>0</v>
      </c>
      <c r="BY65" s="6">
        <f>IFERROR(INDEX(Sales!$D$5:$ABF$18,MATCH(UsagePerHour!$B65,Sales!$C$5:$C$18,0),MATCH(UsagePerHour!BY$4,Sales!$D$3:$ABF$3,0))/BY$2*INDEX(Usage!$D$5:$ABF$11,MATCH(UsagePerHour!$B$52,Usage!$C$5:$C$11,0),MATCH(UsagePerHour!BY$4,Usage!$D$3:$ABF$3,0)),"")</f>
        <v>0</v>
      </c>
      <c r="BZ65" s="6">
        <f>IFERROR(INDEX(Sales!$D$5:$ABF$18,MATCH(UsagePerHour!$B65,Sales!$C$5:$C$18,0),MATCH(UsagePerHour!BZ$4,Sales!$D$3:$ABF$3,0))/BZ$2*INDEX(Usage!$D$5:$ABF$11,MATCH(UsagePerHour!$B$52,Usage!$C$5:$C$11,0),MATCH(UsagePerHour!BZ$4,Usage!$D$3:$ABF$3,0)),"")</f>
        <v>0</v>
      </c>
      <c r="CA65" s="6">
        <f>IFERROR(INDEX(Sales!$D$5:$ABF$18,MATCH(UsagePerHour!$B65,Sales!$C$5:$C$18,0),MATCH(UsagePerHour!CA$4,Sales!$D$3:$ABF$3,0))/CA$2*INDEX(Usage!$D$5:$ABF$11,MATCH(UsagePerHour!$B$52,Usage!$C$5:$C$11,0),MATCH(UsagePerHour!CA$4,Usage!$D$3:$ABF$3,0)),"")</f>
        <v>0</v>
      </c>
      <c r="CB65" s="6">
        <f>IFERROR(INDEX(Sales!$D$5:$ABF$18,MATCH(UsagePerHour!$B65,Sales!$C$5:$C$18,0),MATCH(UsagePerHour!CB$4,Sales!$D$3:$ABF$3,0))/CB$2*INDEX(Usage!$D$5:$ABF$11,MATCH(UsagePerHour!$B$52,Usage!$C$5:$C$11,0),MATCH(UsagePerHour!CB$4,Usage!$D$3:$ABF$3,0)),"")</f>
        <v>0</v>
      </c>
      <c r="CC65" s="6">
        <f>IFERROR(INDEX(Sales!$D$5:$ABF$18,MATCH(UsagePerHour!$B65,Sales!$C$5:$C$18,0),MATCH(UsagePerHour!CC$4,Sales!$D$3:$ABF$3,0))/CC$2*INDEX(Usage!$D$5:$ABF$11,MATCH(UsagePerHour!$B$52,Usage!$C$5:$C$11,0),MATCH(UsagePerHour!CC$4,Usage!$D$3:$ABF$3,0)),"")</f>
        <v>0</v>
      </c>
      <c r="CD65" s="6">
        <f>IFERROR(INDEX(Sales!$D$5:$ABF$18,MATCH(UsagePerHour!$B65,Sales!$C$5:$C$18,0),MATCH(UsagePerHour!CD$4,Sales!$D$3:$ABF$3,0))/CD$2*INDEX(Usage!$D$5:$ABF$11,MATCH(UsagePerHour!$B$52,Usage!$C$5:$C$11,0),MATCH(UsagePerHour!CD$4,Usage!$D$3:$ABF$3,0)),"")</f>
        <v>0</v>
      </c>
      <c r="CE65" s="6">
        <f>IFERROR(INDEX(Sales!$D$5:$ABF$18,MATCH(UsagePerHour!$B65,Sales!$C$5:$C$18,0),MATCH(UsagePerHour!CE$4,Sales!$D$3:$ABF$3,0))/CE$2*INDEX(Usage!$D$5:$ABF$11,MATCH(UsagePerHour!$B$52,Usage!$C$5:$C$11,0),MATCH(UsagePerHour!CE$4,Usage!$D$3:$ABF$3,0)),"")</f>
        <v>0</v>
      </c>
      <c r="CF65" s="6">
        <f>IFERROR(INDEX(Sales!$D$5:$ABF$18,MATCH(UsagePerHour!$B65,Sales!$C$5:$C$18,0),MATCH(UsagePerHour!CF$4,Sales!$D$3:$ABF$3,0))/CF$2*INDEX(Usage!$D$5:$ABF$11,MATCH(UsagePerHour!$B$52,Usage!$C$5:$C$11,0),MATCH(UsagePerHour!CF$4,Usage!$D$3:$ABF$3,0)),"")</f>
        <v>0</v>
      </c>
      <c r="CG65" s="6">
        <f>IFERROR(INDEX(Sales!$D$5:$ABF$18,MATCH(UsagePerHour!$B65,Sales!$C$5:$C$18,0),MATCH(UsagePerHour!CG$4,Sales!$D$3:$ABF$3,0))/CG$2*INDEX(Usage!$D$5:$ABF$11,MATCH(UsagePerHour!$B$52,Usage!$C$5:$C$11,0),MATCH(UsagePerHour!CG$4,Usage!$D$3:$ABF$3,0)),"")</f>
        <v>0</v>
      </c>
      <c r="CH65" s="6">
        <f>IFERROR(INDEX(Sales!$D$5:$ABF$18,MATCH(UsagePerHour!$B65,Sales!$C$5:$C$18,0),MATCH(UsagePerHour!CH$4,Sales!$D$3:$ABF$3,0))/CH$2*INDEX(Usage!$D$5:$ABF$11,MATCH(UsagePerHour!$B$52,Usage!$C$5:$C$11,0),MATCH(UsagePerHour!CH$4,Usage!$D$3:$ABF$3,0)),"")</f>
        <v>0</v>
      </c>
      <c r="CI65" s="6">
        <f>IFERROR(INDEX(Sales!$D$5:$ABF$18,MATCH(UsagePerHour!$B65,Sales!$C$5:$C$18,0),MATCH(UsagePerHour!CI$4,Sales!$D$3:$ABF$3,0))/CI$2*INDEX(Usage!$D$5:$ABF$11,MATCH(UsagePerHour!$B$52,Usage!$C$5:$C$11,0),MATCH(UsagePerHour!CI$4,Usage!$D$3:$ABF$3,0)),"")</f>
        <v>0</v>
      </c>
      <c r="CJ65" s="6">
        <f>IFERROR(INDEX(Sales!$D$5:$ABF$18,MATCH(UsagePerHour!$B65,Sales!$C$5:$C$18,0),MATCH(UsagePerHour!CJ$4,Sales!$D$3:$ABF$3,0))/CJ$2*INDEX(Usage!$D$5:$ABF$11,MATCH(UsagePerHour!$B$52,Usage!$C$5:$C$11,0),MATCH(UsagePerHour!CJ$4,Usage!$D$3:$ABF$3,0)),"")</f>
        <v>0</v>
      </c>
      <c r="CK65" s="6">
        <f>IFERROR(INDEX(Sales!$D$5:$ABF$18,MATCH(UsagePerHour!$B65,Sales!$C$5:$C$18,0),MATCH(UsagePerHour!CK$4,Sales!$D$3:$ABF$3,0))/CK$2*INDEX(Usage!$D$5:$ABF$11,MATCH(UsagePerHour!$B$52,Usage!$C$5:$C$11,0),MATCH(UsagePerHour!CK$4,Usage!$D$3:$ABF$3,0)),"")</f>
        <v>0</v>
      </c>
      <c r="CL65" s="6">
        <f>IFERROR(INDEX(Sales!$D$5:$ABF$18,MATCH(UsagePerHour!$B65,Sales!$C$5:$C$18,0),MATCH(UsagePerHour!CL$4,Sales!$D$3:$ABF$3,0))/CL$2*INDEX(Usage!$D$5:$ABF$11,MATCH(UsagePerHour!$B$52,Usage!$C$5:$C$11,0),MATCH(UsagePerHour!CL$4,Usage!$D$3:$ABF$3,0)),"")</f>
        <v>0</v>
      </c>
      <c r="CM65" s="6">
        <f>IFERROR(INDEX(Sales!$D$5:$ABF$18,MATCH(UsagePerHour!$B65,Sales!$C$5:$C$18,0),MATCH(UsagePerHour!CM$4,Sales!$D$3:$ABF$3,0))/CM$2*INDEX(Usage!$D$5:$ABF$11,MATCH(UsagePerHour!$B$52,Usage!$C$5:$C$11,0),MATCH(UsagePerHour!CM$4,Usage!$D$3:$ABF$3,0)),"")</f>
        <v>0</v>
      </c>
      <c r="CN65" s="6">
        <f>IFERROR(INDEX(Sales!$D$5:$ABF$18,MATCH(UsagePerHour!$B65,Sales!$C$5:$C$18,0),MATCH(UsagePerHour!CN$4,Sales!$D$3:$ABF$3,0))/CN$2*INDEX(Usage!$D$5:$ABF$11,MATCH(UsagePerHour!$B$52,Usage!$C$5:$C$11,0),MATCH(UsagePerHour!CN$4,Usage!$D$3:$ABF$3,0)),"")</f>
        <v>0</v>
      </c>
      <c r="CO65" s="6">
        <f>IFERROR(INDEX(Sales!$D$5:$ABF$18,MATCH(UsagePerHour!$B65,Sales!$C$5:$C$18,0),MATCH(UsagePerHour!CO$4,Sales!$D$3:$ABF$3,0))/CO$2*INDEX(Usage!$D$5:$ABF$11,MATCH(UsagePerHour!$B$52,Usage!$C$5:$C$11,0),MATCH(UsagePerHour!CO$4,Usage!$D$3:$ABF$3,0)),"")</f>
        <v>0</v>
      </c>
      <c r="CP65" s="6">
        <f>IFERROR(INDEX(Sales!$D$5:$ABF$18,MATCH(UsagePerHour!$B65,Sales!$C$5:$C$18,0),MATCH(UsagePerHour!CP$4,Sales!$D$3:$ABF$3,0))/CP$2*INDEX(Usage!$D$5:$ABF$11,MATCH(UsagePerHour!$B$52,Usage!$C$5:$C$11,0),MATCH(UsagePerHour!CP$4,Usage!$D$3:$ABF$3,0)),"")</f>
        <v>0</v>
      </c>
      <c r="CQ65" s="6">
        <f>IFERROR(INDEX(Sales!$D$5:$ABF$18,MATCH(UsagePerHour!$B65,Sales!$C$5:$C$18,0),MATCH(UsagePerHour!CQ$4,Sales!$D$3:$ABF$3,0))/CQ$2*INDEX(Usage!$D$5:$ABF$11,MATCH(UsagePerHour!$B$52,Usage!$C$5:$C$11,0),MATCH(UsagePerHour!CQ$4,Usage!$D$3:$ABF$3,0)),"")</f>
        <v>0</v>
      </c>
      <c r="CR65" s="6">
        <f>IFERROR(INDEX(Sales!$D$5:$ABF$18,MATCH(UsagePerHour!$B65,Sales!$C$5:$C$18,0),MATCH(UsagePerHour!CR$4,Sales!$D$3:$ABF$3,0))/CR$2*INDEX(Usage!$D$5:$ABF$11,MATCH(UsagePerHour!$B$52,Usage!$C$5:$C$11,0),MATCH(UsagePerHour!CR$4,Usage!$D$3:$ABF$3,0)),"")</f>
        <v>0</v>
      </c>
      <c r="CS65" s="6">
        <f>IFERROR(INDEX(Sales!$D$5:$ABF$18,MATCH(UsagePerHour!$B65,Sales!$C$5:$C$18,0),MATCH(UsagePerHour!CS$4,Sales!$D$3:$ABF$3,0))/CS$2*INDEX(Usage!$D$5:$ABF$11,MATCH(UsagePerHour!$B$52,Usage!$C$5:$C$11,0),MATCH(UsagePerHour!CS$4,Usage!$D$3:$ABF$3,0)),"")</f>
        <v>0</v>
      </c>
      <c r="CT65" s="6">
        <f>IFERROR(INDEX(Sales!$D$5:$ABF$18,MATCH(UsagePerHour!$B65,Sales!$C$5:$C$18,0),MATCH(UsagePerHour!CT$4,Sales!$D$3:$ABF$3,0))/CT$2*INDEX(Usage!$D$5:$ABF$11,MATCH(UsagePerHour!$B$52,Usage!$C$5:$C$11,0),MATCH(UsagePerHour!CT$4,Usage!$D$3:$ABF$3,0)),"")</f>
        <v>0</v>
      </c>
      <c r="CU65" s="6">
        <f>IFERROR(INDEX(Sales!$D$5:$ABF$18,MATCH(UsagePerHour!$B65,Sales!$C$5:$C$18,0),MATCH(UsagePerHour!CU$4,Sales!$D$3:$ABF$3,0))/CU$2*INDEX(Usage!$D$5:$ABF$11,MATCH(UsagePerHour!$B$52,Usage!$C$5:$C$11,0),MATCH(UsagePerHour!CU$4,Usage!$D$3:$ABF$3,0)),"")</f>
        <v>0</v>
      </c>
      <c r="CV65" s="6">
        <f>IFERROR(INDEX(Sales!$D$5:$ABF$18,MATCH(UsagePerHour!$B65,Sales!$C$5:$C$18,0),MATCH(UsagePerHour!CV$4,Sales!$D$3:$ABF$3,0))/CV$2*INDEX(Usage!$D$5:$ABF$11,MATCH(UsagePerHour!$B$52,Usage!$C$5:$C$11,0),MATCH(UsagePerHour!CV$4,Usage!$D$3:$ABF$3,0)),"")</f>
        <v>0</v>
      </c>
      <c r="CW65" s="6">
        <f>IFERROR(INDEX(Sales!$D$5:$ABF$18,MATCH(UsagePerHour!$B65,Sales!$C$5:$C$18,0),MATCH(UsagePerHour!CW$4,Sales!$D$3:$ABF$3,0))/CW$2*INDEX(Usage!$D$5:$ABF$11,MATCH(UsagePerHour!$B$52,Usage!$C$5:$C$11,0),MATCH(UsagePerHour!CW$4,Usage!$D$3:$ABF$3,0)),"")</f>
        <v>0</v>
      </c>
      <c r="CX65" s="6">
        <f>IFERROR(INDEX(Sales!$D$5:$ABF$18,MATCH(UsagePerHour!$B65,Sales!$C$5:$C$18,0),MATCH(UsagePerHour!CX$4,Sales!$D$3:$ABF$3,0))/CX$2*INDEX(Usage!$D$5:$ABF$11,MATCH(UsagePerHour!$B$52,Usage!$C$5:$C$11,0),MATCH(UsagePerHour!CX$4,Usage!$D$3:$ABF$3,0)),"")</f>
        <v>0</v>
      </c>
      <c r="CY65" s="6">
        <f>IFERROR(INDEX(Sales!$D$5:$ABF$18,MATCH(UsagePerHour!$B65,Sales!$C$5:$C$18,0),MATCH(UsagePerHour!CY$4,Sales!$D$3:$ABF$3,0))/CY$2*INDEX(Usage!$D$5:$ABF$11,MATCH(UsagePerHour!$B$52,Usage!$C$5:$C$11,0),MATCH(UsagePerHour!CY$4,Usage!$D$3:$ABF$3,0)),"")</f>
        <v>0</v>
      </c>
      <c r="CZ65" s="6">
        <f>IFERROR(INDEX(Sales!$D$5:$ABF$18,MATCH(UsagePerHour!$B65,Sales!$C$5:$C$18,0),MATCH(UsagePerHour!CZ$4,Sales!$D$3:$ABF$3,0))/CZ$2*INDEX(Usage!$D$5:$ABF$11,MATCH(UsagePerHour!$B$52,Usage!$C$5:$C$11,0),MATCH(UsagePerHour!CZ$4,Usage!$D$3:$ABF$3,0)),"")</f>
        <v>0</v>
      </c>
      <c r="DA65" s="6">
        <f>IFERROR(INDEX(Sales!$D$5:$ABF$18,MATCH(UsagePerHour!$B65,Sales!$C$5:$C$18,0),MATCH(UsagePerHour!DA$4,Sales!$D$3:$ABF$3,0))/DA$2*INDEX(Usage!$D$5:$ABF$11,MATCH(UsagePerHour!$B$52,Usage!$C$5:$C$11,0),MATCH(UsagePerHour!DA$4,Usage!$D$3:$ABF$3,0)),"")</f>
        <v>0</v>
      </c>
      <c r="DB65" s="6">
        <f>IFERROR(INDEX(Sales!$D$5:$ABF$18,MATCH(UsagePerHour!$B65,Sales!$C$5:$C$18,0),MATCH(UsagePerHour!DB$4,Sales!$D$3:$ABF$3,0))/DB$2*INDEX(Usage!$D$5:$ABF$11,MATCH(UsagePerHour!$B$52,Usage!$C$5:$C$11,0),MATCH(UsagePerHour!DB$4,Usage!$D$3:$ABF$3,0)),"")</f>
        <v>0</v>
      </c>
      <c r="DC65" s="6">
        <f>IFERROR(INDEX(Sales!$D$5:$ABF$18,MATCH(UsagePerHour!$B65,Sales!$C$5:$C$18,0),MATCH(UsagePerHour!DC$4,Sales!$D$3:$ABF$3,0))/DC$2*INDEX(Usage!$D$5:$ABF$11,MATCH(UsagePerHour!$B$52,Usage!$C$5:$C$11,0),MATCH(UsagePerHour!DC$4,Usage!$D$3:$ABF$3,0)),"")</f>
        <v>0</v>
      </c>
      <c r="DD65" s="6">
        <f>IFERROR(INDEX(Sales!$D$5:$ABF$18,MATCH(UsagePerHour!$B65,Sales!$C$5:$C$18,0),MATCH(UsagePerHour!DD$4,Sales!$D$3:$ABF$3,0))/DD$2*INDEX(Usage!$D$5:$ABF$11,MATCH(UsagePerHour!$B$52,Usage!$C$5:$C$11,0),MATCH(UsagePerHour!DD$4,Usage!$D$3:$ABF$3,0)),"")</f>
        <v>0</v>
      </c>
      <c r="DE65" s="6">
        <f>IFERROR(INDEX(Sales!$D$5:$ABF$18,MATCH(UsagePerHour!$B65,Sales!$C$5:$C$18,0),MATCH(UsagePerHour!DE$4,Sales!$D$3:$ABF$3,0))/DE$2*INDEX(Usage!$D$5:$ABF$11,MATCH(UsagePerHour!$B$52,Usage!$C$5:$C$11,0),MATCH(UsagePerHour!DE$4,Usage!$D$3:$ABF$3,0)),"")</f>
        <v>0</v>
      </c>
      <c r="DF65" s="6">
        <f>IFERROR(INDEX(Sales!$D$5:$ABF$18,MATCH(UsagePerHour!$B65,Sales!$C$5:$C$18,0),MATCH(UsagePerHour!DF$4,Sales!$D$3:$ABF$3,0))/DF$2*INDEX(Usage!$D$5:$ABF$11,MATCH(UsagePerHour!$B$52,Usage!$C$5:$C$11,0),MATCH(UsagePerHour!DF$4,Usage!$D$3:$ABF$3,0)),"")</f>
        <v>0</v>
      </c>
      <c r="DG65" s="6">
        <f>IFERROR(INDEX(Sales!$D$5:$ABF$18,MATCH(UsagePerHour!$B65,Sales!$C$5:$C$18,0),MATCH(UsagePerHour!DG$4,Sales!$D$3:$ABF$3,0))/DG$2*INDEX(Usage!$D$5:$ABF$11,MATCH(UsagePerHour!$B$52,Usage!$C$5:$C$11,0),MATCH(UsagePerHour!DG$4,Usage!$D$3:$ABF$3,0)),"")</f>
        <v>0</v>
      </c>
      <c r="DH65" s="6">
        <f>IFERROR(INDEX(Sales!$D$5:$ABF$18,MATCH(UsagePerHour!$B65,Sales!$C$5:$C$18,0),MATCH(UsagePerHour!DH$4,Sales!$D$3:$ABF$3,0))/DH$2*INDEX(Usage!$D$5:$ABF$11,MATCH(UsagePerHour!$B$52,Usage!$C$5:$C$11,0),MATCH(UsagePerHour!DH$4,Usage!$D$3:$ABF$3,0)),"")</f>
        <v>0</v>
      </c>
      <c r="DI65" s="6">
        <f>IFERROR(INDEX(Sales!$D$5:$ABF$18,MATCH(UsagePerHour!$B65,Sales!$C$5:$C$18,0),MATCH(UsagePerHour!DI$4,Sales!$D$3:$ABF$3,0))/DI$2*INDEX(Usage!$D$5:$ABF$11,MATCH(UsagePerHour!$B$52,Usage!$C$5:$C$11,0),MATCH(UsagePerHour!DI$4,Usage!$D$3:$ABF$3,0)),"")</f>
        <v>0</v>
      </c>
      <c r="DJ65" s="6">
        <f>IFERROR(INDEX(Sales!$D$5:$ABF$18,MATCH(UsagePerHour!$B65,Sales!$C$5:$C$18,0),MATCH(UsagePerHour!DJ$4,Sales!$D$3:$ABF$3,0))/DJ$2*INDEX(Usage!$D$5:$ABF$11,MATCH(UsagePerHour!$B$52,Usage!$C$5:$C$11,0),MATCH(UsagePerHour!DJ$4,Usage!$D$3:$ABF$3,0)),"")</f>
        <v>0</v>
      </c>
      <c r="DK65" s="6">
        <f>IFERROR(INDEX(Sales!$D$5:$ABF$18,MATCH(UsagePerHour!$B65,Sales!$C$5:$C$18,0),MATCH(UsagePerHour!DK$4,Sales!$D$3:$ABF$3,0))/DK$2*INDEX(Usage!$D$5:$ABF$11,MATCH(UsagePerHour!$B$52,Usage!$C$5:$C$11,0),MATCH(UsagePerHour!DK$4,Usage!$D$3:$ABF$3,0)),"")</f>
        <v>0</v>
      </c>
      <c r="DL65" s="6">
        <f>IFERROR(INDEX(Sales!$D$5:$ABF$18,MATCH(UsagePerHour!$B65,Sales!$C$5:$C$18,0),MATCH(UsagePerHour!DL$4,Sales!$D$3:$ABF$3,0))/DL$2*INDEX(Usage!$D$5:$ABF$11,MATCH(UsagePerHour!$B$52,Usage!$C$5:$C$11,0),MATCH(UsagePerHour!DL$4,Usage!$D$3:$ABF$3,0)),"")</f>
        <v>0</v>
      </c>
      <c r="DM65" s="6">
        <f>IFERROR(INDEX(Sales!$D$5:$ABF$18,MATCH(UsagePerHour!$B65,Sales!$C$5:$C$18,0),MATCH(UsagePerHour!DM$4,Sales!$D$3:$ABF$3,0))/DM$2*INDEX(Usage!$D$5:$ABF$11,MATCH(UsagePerHour!$B$52,Usage!$C$5:$C$11,0),MATCH(UsagePerHour!DM$4,Usage!$D$3:$ABF$3,0)),"")</f>
        <v>0</v>
      </c>
      <c r="DN65" s="6">
        <f>IFERROR(INDEX(Sales!$D$5:$ABF$18,MATCH(UsagePerHour!$B65,Sales!$C$5:$C$18,0),MATCH(UsagePerHour!DN$4,Sales!$D$3:$ABF$3,0))/DN$2*INDEX(Usage!$D$5:$ABF$11,MATCH(UsagePerHour!$B$52,Usage!$C$5:$C$11,0),MATCH(UsagePerHour!DN$4,Usage!$D$3:$ABF$3,0)),"")</f>
        <v>0</v>
      </c>
      <c r="DO65" s="6">
        <f>IFERROR(INDEX(Sales!$D$5:$ABF$18,MATCH(UsagePerHour!$B65,Sales!$C$5:$C$18,0),MATCH(UsagePerHour!DO$4,Sales!$D$3:$ABF$3,0))/DO$2*INDEX(Usage!$D$5:$ABF$11,MATCH(UsagePerHour!$B$52,Usage!$C$5:$C$11,0),MATCH(UsagePerHour!DO$4,Usage!$D$3:$ABF$3,0)),"")</f>
        <v>0</v>
      </c>
      <c r="DP65" s="6">
        <f>IFERROR(INDEX(Sales!$D$5:$ABF$18,MATCH(UsagePerHour!$B65,Sales!$C$5:$C$18,0),MATCH(UsagePerHour!DP$4,Sales!$D$3:$ABF$3,0))/DP$2*INDEX(Usage!$D$5:$ABF$11,MATCH(UsagePerHour!$B$52,Usage!$C$5:$C$11,0),MATCH(UsagePerHour!DP$4,Usage!$D$3:$ABF$3,0)),"")</f>
        <v>0</v>
      </c>
      <c r="DQ65" s="6">
        <f>IFERROR(INDEX(Sales!$D$5:$ABF$18,MATCH(UsagePerHour!$B65,Sales!$C$5:$C$18,0),MATCH(UsagePerHour!DQ$4,Sales!$D$3:$ABF$3,0))/DQ$2*INDEX(Usage!$D$5:$ABF$11,MATCH(UsagePerHour!$B$52,Usage!$C$5:$C$11,0),MATCH(UsagePerHour!DQ$4,Usage!$D$3:$ABF$3,0)),"")</f>
        <v>0</v>
      </c>
      <c r="DR65" s="6">
        <f>IFERROR(INDEX(Sales!$D$5:$ABF$18,MATCH(UsagePerHour!$B65,Sales!$C$5:$C$18,0),MATCH(UsagePerHour!DR$4,Sales!$D$3:$ABF$3,0))/DR$2*INDEX(Usage!$D$5:$ABF$11,MATCH(UsagePerHour!$B$52,Usage!$C$5:$C$11,0),MATCH(UsagePerHour!DR$4,Usage!$D$3:$ABF$3,0)),"")</f>
        <v>0</v>
      </c>
      <c r="DS65" s="6">
        <f>IFERROR(INDEX(Sales!$D$5:$ABF$18,MATCH(UsagePerHour!$B65,Sales!$C$5:$C$18,0),MATCH(UsagePerHour!DS$4,Sales!$D$3:$ABF$3,0))/DS$2*INDEX(Usage!$D$5:$ABF$11,MATCH(UsagePerHour!$B$52,Usage!$C$5:$C$11,0),MATCH(UsagePerHour!DS$4,Usage!$D$3:$ABF$3,0)),"")</f>
        <v>0</v>
      </c>
      <c r="DT65" s="6">
        <f>IFERROR(INDEX(Sales!$D$5:$ABF$18,MATCH(UsagePerHour!$B65,Sales!$C$5:$C$18,0),MATCH(UsagePerHour!DT$4,Sales!$D$3:$ABF$3,0))/DT$2*INDEX(Usage!$D$5:$ABF$11,MATCH(UsagePerHour!$B$52,Usage!$C$5:$C$11,0),MATCH(UsagePerHour!DT$4,Usage!$D$3:$ABF$3,0)),"")</f>
        <v>0</v>
      </c>
      <c r="DU65" s="6">
        <f>IFERROR(INDEX(Sales!$D$5:$ABF$18,MATCH(UsagePerHour!$B65,Sales!$C$5:$C$18,0),MATCH(UsagePerHour!DU$4,Sales!$D$3:$ABF$3,0))/DU$2*INDEX(Usage!$D$5:$ABF$11,MATCH(UsagePerHour!$B$52,Usage!$C$5:$C$11,0),MATCH(UsagePerHour!DU$4,Usage!$D$3:$ABF$3,0)),"")</f>
        <v>0</v>
      </c>
      <c r="DV65" s="6">
        <f>IFERROR(INDEX(Sales!$D$5:$ABF$18,MATCH(UsagePerHour!$B65,Sales!$C$5:$C$18,0),MATCH(UsagePerHour!DV$4,Sales!$D$3:$ABF$3,0))/DV$2*INDEX(Usage!$D$5:$ABF$11,MATCH(UsagePerHour!$B$52,Usage!$C$5:$C$11,0),MATCH(UsagePerHour!DV$4,Usage!$D$3:$ABF$3,0)),"")</f>
        <v>0</v>
      </c>
      <c r="DW65" s="6">
        <f>IFERROR(INDEX(Sales!$D$5:$ABF$18,MATCH(UsagePerHour!$B65,Sales!$C$5:$C$18,0),MATCH(UsagePerHour!DW$4,Sales!$D$3:$ABF$3,0))/DW$2*INDEX(Usage!$D$5:$ABF$11,MATCH(UsagePerHour!$B$52,Usage!$C$5:$C$11,0),MATCH(UsagePerHour!DW$4,Usage!$D$3:$ABF$3,0)),"")</f>
        <v>0</v>
      </c>
      <c r="DX65" s="6">
        <f>IFERROR(INDEX(Sales!$D$5:$ABF$18,MATCH(UsagePerHour!$B65,Sales!$C$5:$C$18,0),MATCH(UsagePerHour!DX$4,Sales!$D$3:$ABF$3,0))/DX$2*INDEX(Usage!$D$5:$ABF$11,MATCH(UsagePerHour!$B$52,Usage!$C$5:$C$11,0),MATCH(UsagePerHour!DX$4,Usage!$D$3:$ABF$3,0)),"")</f>
        <v>0</v>
      </c>
      <c r="DY65" s="6">
        <f>IFERROR(INDEX(Sales!$D$5:$ABF$18,MATCH(UsagePerHour!$B65,Sales!$C$5:$C$18,0),MATCH(UsagePerHour!DY$4,Sales!$D$3:$ABF$3,0))/DY$2*INDEX(Usage!$D$5:$ABF$11,MATCH(UsagePerHour!$B$52,Usage!$C$5:$C$11,0),MATCH(UsagePerHour!DY$4,Usage!$D$3:$ABF$3,0)),"")</f>
        <v>0</v>
      </c>
      <c r="DZ65" s="6">
        <f>IFERROR(INDEX(Sales!$D$5:$ABF$18,MATCH(UsagePerHour!$B65,Sales!$C$5:$C$18,0),MATCH(UsagePerHour!DZ$4,Sales!$D$3:$ABF$3,0))/DZ$2*INDEX(Usage!$D$5:$ABF$11,MATCH(UsagePerHour!$B$52,Usage!$C$5:$C$11,0),MATCH(UsagePerHour!DZ$4,Usage!$D$3:$ABF$3,0)),"")</f>
        <v>0</v>
      </c>
      <c r="EA65" s="6">
        <f>IFERROR(INDEX(Sales!$D$5:$ABF$18,MATCH(UsagePerHour!$B65,Sales!$C$5:$C$18,0),MATCH(UsagePerHour!EA$4,Sales!$D$3:$ABF$3,0))/EA$2*INDEX(Usage!$D$5:$ABF$11,MATCH(UsagePerHour!$B$52,Usage!$C$5:$C$11,0),MATCH(UsagePerHour!EA$4,Usage!$D$3:$ABF$3,0)),"")</f>
        <v>0</v>
      </c>
      <c r="EB65" s="6">
        <f>IFERROR(INDEX(Sales!$D$5:$ABF$18,MATCH(UsagePerHour!$B65,Sales!$C$5:$C$18,0),MATCH(UsagePerHour!EB$4,Sales!$D$3:$ABF$3,0))/EB$2*INDEX(Usage!$D$5:$ABF$11,MATCH(UsagePerHour!$B$52,Usage!$C$5:$C$11,0),MATCH(UsagePerHour!EB$4,Usage!$D$3:$ABF$3,0)),"")</f>
        <v>0</v>
      </c>
      <c r="EC65" s="6">
        <f>IFERROR(INDEX(Sales!$D$5:$ABF$18,MATCH(UsagePerHour!$B65,Sales!$C$5:$C$18,0),MATCH(UsagePerHour!EC$4,Sales!$D$3:$ABF$3,0))/EC$2*INDEX(Usage!$D$5:$ABF$11,MATCH(UsagePerHour!$B$52,Usage!$C$5:$C$11,0),MATCH(UsagePerHour!EC$4,Usage!$D$3:$ABF$3,0)),"")</f>
        <v>0</v>
      </c>
      <c r="ED65" s="6">
        <f>IFERROR(INDEX(Sales!$D$5:$ABF$18,MATCH(UsagePerHour!$B65,Sales!$C$5:$C$18,0),MATCH(UsagePerHour!ED$4,Sales!$D$3:$ABF$3,0))/ED$2*INDEX(Usage!$D$5:$ABF$11,MATCH(UsagePerHour!$B$52,Usage!$C$5:$C$11,0),MATCH(UsagePerHour!ED$4,Usage!$D$3:$ABF$3,0)),"")</f>
        <v>0</v>
      </c>
      <c r="EE65" s="6">
        <f>IFERROR(INDEX(Sales!$D$5:$ABF$18,MATCH(UsagePerHour!$B65,Sales!$C$5:$C$18,0),MATCH(UsagePerHour!EE$4,Sales!$D$3:$ABF$3,0))/EE$2*INDEX(Usage!$D$5:$ABF$11,MATCH(UsagePerHour!$B$52,Usage!$C$5:$C$11,0),MATCH(UsagePerHour!EE$4,Usage!$D$3:$ABF$3,0)),"")</f>
        <v>0</v>
      </c>
      <c r="EF65" s="6">
        <f>IFERROR(INDEX(Sales!$D$5:$ABF$18,MATCH(UsagePerHour!$B65,Sales!$C$5:$C$18,0),MATCH(UsagePerHour!EF$4,Sales!$D$3:$ABF$3,0))/EF$2*INDEX(Usage!$D$5:$ABF$11,MATCH(UsagePerHour!$B$52,Usage!$C$5:$C$11,0),MATCH(UsagePerHour!EF$4,Usage!$D$3:$ABF$3,0)),"")</f>
        <v>0</v>
      </c>
      <c r="EG65" s="6">
        <f>IFERROR(INDEX(Sales!$D$5:$ABF$18,MATCH(UsagePerHour!$B65,Sales!$C$5:$C$18,0),MATCH(UsagePerHour!EG$4,Sales!$D$3:$ABF$3,0))/EG$2*INDEX(Usage!$D$5:$ABF$11,MATCH(UsagePerHour!$B$52,Usage!$C$5:$C$11,0),MATCH(UsagePerHour!EG$4,Usage!$D$3:$ABF$3,0)),"")</f>
        <v>0</v>
      </c>
      <c r="EH65" s="6">
        <f>IFERROR(INDEX(Sales!$D$5:$ABF$18,MATCH(UsagePerHour!$B65,Sales!$C$5:$C$18,0),MATCH(UsagePerHour!EH$4,Sales!$D$3:$ABF$3,0))/EH$2*INDEX(Usage!$D$5:$ABF$11,MATCH(UsagePerHour!$B$52,Usage!$C$5:$C$11,0),MATCH(UsagePerHour!EH$4,Usage!$D$3:$ABF$3,0)),"")</f>
        <v>0</v>
      </c>
      <c r="EI65" s="6">
        <f>IFERROR(INDEX(Sales!$D$5:$ABF$18,MATCH(UsagePerHour!$B65,Sales!$C$5:$C$18,0),MATCH(UsagePerHour!EI$4,Sales!$D$3:$ABF$3,0))/EI$2*INDEX(Usage!$D$5:$ABF$11,MATCH(UsagePerHour!$B$52,Usage!$C$5:$C$11,0),MATCH(UsagePerHour!EI$4,Usage!$D$3:$ABF$3,0)),"")</f>
        <v>0</v>
      </c>
      <c r="EJ65" s="6">
        <f>IFERROR(INDEX(Sales!$D$5:$ABF$18,MATCH(UsagePerHour!$B65,Sales!$C$5:$C$18,0),MATCH(UsagePerHour!EJ$4,Sales!$D$3:$ABF$3,0))/EJ$2*INDEX(Usage!$D$5:$ABF$11,MATCH(UsagePerHour!$B$52,Usage!$C$5:$C$11,0),MATCH(UsagePerHour!EJ$4,Usage!$D$3:$ABF$3,0)),"")</f>
        <v>0</v>
      </c>
      <c r="EK65" s="6">
        <f>IFERROR(INDEX(Sales!$D$5:$ABF$18,MATCH(UsagePerHour!$B65,Sales!$C$5:$C$18,0),MATCH(UsagePerHour!EK$4,Sales!$D$3:$ABF$3,0))/EK$2*INDEX(Usage!$D$5:$ABF$11,MATCH(UsagePerHour!$B$52,Usage!$C$5:$C$11,0),MATCH(UsagePerHour!EK$4,Usage!$D$3:$ABF$3,0)),"")</f>
        <v>0</v>
      </c>
      <c r="EL65" s="6">
        <f>IFERROR(INDEX(Sales!$D$5:$ABF$18,MATCH(UsagePerHour!$B65,Sales!$C$5:$C$18,0),MATCH(UsagePerHour!EL$4,Sales!$D$3:$ABF$3,0))/EL$2*INDEX(Usage!$D$5:$ABF$11,MATCH(UsagePerHour!$B$52,Usage!$C$5:$C$11,0),MATCH(UsagePerHour!EL$4,Usage!$D$3:$ABF$3,0)),"")</f>
        <v>0</v>
      </c>
      <c r="EM65" s="6">
        <f>IFERROR(INDEX(Sales!$D$5:$ABF$18,MATCH(UsagePerHour!$B65,Sales!$C$5:$C$18,0),MATCH(UsagePerHour!EM$4,Sales!$D$3:$ABF$3,0))/EM$2*INDEX(Usage!$D$5:$ABF$11,MATCH(UsagePerHour!$B$52,Usage!$C$5:$C$11,0),MATCH(UsagePerHour!EM$4,Usage!$D$3:$ABF$3,0)),"")</f>
        <v>0</v>
      </c>
      <c r="EN65" s="6">
        <f>IFERROR(INDEX(Sales!$D$5:$ABF$18,MATCH(UsagePerHour!$B65,Sales!$C$5:$C$18,0),MATCH(UsagePerHour!EN$4,Sales!$D$3:$ABF$3,0))/EN$2*INDEX(Usage!$D$5:$ABF$11,MATCH(UsagePerHour!$B$52,Usage!$C$5:$C$11,0),MATCH(UsagePerHour!EN$4,Usage!$D$3:$ABF$3,0)),"")</f>
        <v>0</v>
      </c>
      <c r="EO65" s="6">
        <f>IFERROR(INDEX(Sales!$D$5:$ABF$18,MATCH(UsagePerHour!$B65,Sales!$C$5:$C$18,0),MATCH(UsagePerHour!EO$4,Sales!$D$3:$ABF$3,0))/EO$2*INDEX(Usage!$D$5:$ABF$11,MATCH(UsagePerHour!$B$52,Usage!$C$5:$C$11,0),MATCH(UsagePerHour!EO$4,Usage!$D$3:$ABF$3,0)),"")</f>
        <v>0</v>
      </c>
      <c r="EP65" s="6">
        <f>IFERROR(INDEX(Sales!$D$5:$ABF$18,MATCH(UsagePerHour!$B65,Sales!$C$5:$C$18,0),MATCH(UsagePerHour!EP$4,Sales!$D$3:$ABF$3,0))/EP$2*INDEX(Usage!$D$5:$ABF$11,MATCH(UsagePerHour!$B$52,Usage!$C$5:$C$11,0),MATCH(UsagePerHour!EP$4,Usage!$D$3:$ABF$3,0)),"")</f>
        <v>0</v>
      </c>
      <c r="EQ65" s="6">
        <f>IFERROR(INDEX(Sales!$D$5:$ABF$18,MATCH(UsagePerHour!$B65,Sales!$C$5:$C$18,0),MATCH(UsagePerHour!EQ$4,Sales!$D$3:$ABF$3,0))/EQ$2*INDEX(Usage!$D$5:$ABF$11,MATCH(UsagePerHour!$B$52,Usage!$C$5:$C$11,0),MATCH(UsagePerHour!EQ$4,Usage!$D$3:$ABF$3,0)),"")</f>
        <v>0</v>
      </c>
      <c r="ER65" s="6">
        <f>IFERROR(INDEX(Sales!$D$5:$ABF$18,MATCH(UsagePerHour!$B65,Sales!$C$5:$C$18,0),MATCH(UsagePerHour!ER$4,Sales!$D$3:$ABF$3,0))/ER$2*INDEX(Usage!$D$5:$ABF$11,MATCH(UsagePerHour!$B$52,Usage!$C$5:$C$11,0),MATCH(UsagePerHour!ER$4,Usage!$D$3:$ABF$3,0)),"")</f>
        <v>0</v>
      </c>
      <c r="ES65" s="6">
        <f>IFERROR(INDEX(Sales!$D$5:$ABF$18,MATCH(UsagePerHour!$B65,Sales!$C$5:$C$18,0),MATCH(UsagePerHour!ES$4,Sales!$D$3:$ABF$3,0))/ES$2*INDEX(Usage!$D$5:$ABF$11,MATCH(UsagePerHour!$B$52,Usage!$C$5:$C$11,0),MATCH(UsagePerHour!ES$4,Usage!$D$3:$ABF$3,0)),"")</f>
        <v>0</v>
      </c>
      <c r="ET65" s="6">
        <f>IFERROR(INDEX(Sales!$D$5:$ABF$18,MATCH(UsagePerHour!$B65,Sales!$C$5:$C$18,0),MATCH(UsagePerHour!ET$4,Sales!$D$3:$ABF$3,0))/ET$2*INDEX(Usage!$D$5:$ABF$11,MATCH(UsagePerHour!$B$52,Usage!$C$5:$C$11,0),MATCH(UsagePerHour!ET$4,Usage!$D$3:$ABF$3,0)),"")</f>
        <v>0</v>
      </c>
      <c r="EU65" s="6">
        <f>IFERROR(INDEX(Sales!$D$5:$ABF$18,MATCH(UsagePerHour!$B65,Sales!$C$5:$C$18,0),MATCH(UsagePerHour!EU$4,Sales!$D$3:$ABF$3,0))/EU$2*INDEX(Usage!$D$5:$ABF$11,MATCH(UsagePerHour!$B$52,Usage!$C$5:$C$11,0),MATCH(UsagePerHour!EU$4,Usage!$D$3:$ABF$3,0)),"")</f>
        <v>0</v>
      </c>
      <c r="EV65" s="6">
        <f>IFERROR(INDEX(Sales!$D$5:$ABF$18,MATCH(UsagePerHour!$B65,Sales!$C$5:$C$18,0),MATCH(UsagePerHour!EV$4,Sales!$D$3:$ABF$3,0))/EV$2*INDEX(Usage!$D$5:$ABF$11,MATCH(UsagePerHour!$B$52,Usage!$C$5:$C$11,0),MATCH(UsagePerHour!EV$4,Usage!$D$3:$ABF$3,0)),"")</f>
        <v>0</v>
      </c>
      <c r="EW65" s="6">
        <f>IFERROR(INDEX(Sales!$D$5:$ABF$18,MATCH(UsagePerHour!$B65,Sales!$C$5:$C$18,0),MATCH(UsagePerHour!EW$4,Sales!$D$3:$ABF$3,0))/EW$2*INDEX(Usage!$D$5:$ABF$11,MATCH(UsagePerHour!$B$52,Usage!$C$5:$C$11,0),MATCH(UsagePerHour!EW$4,Usage!$D$3:$ABF$3,0)),"")</f>
        <v>0</v>
      </c>
      <c r="EX65" s="6">
        <f>IFERROR(INDEX(Sales!$D$5:$ABF$18,MATCH(UsagePerHour!$B65,Sales!$C$5:$C$18,0),MATCH(UsagePerHour!EX$4,Sales!$D$3:$ABF$3,0))/EX$2*INDEX(Usage!$D$5:$ABF$11,MATCH(UsagePerHour!$B$52,Usage!$C$5:$C$11,0),MATCH(UsagePerHour!EX$4,Usage!$D$3:$ABF$3,0)),"")</f>
        <v>0</v>
      </c>
      <c r="EY65" s="6">
        <f>IFERROR(INDEX(Sales!$D$5:$ABF$18,MATCH(UsagePerHour!$B65,Sales!$C$5:$C$18,0),MATCH(UsagePerHour!EY$4,Sales!$D$3:$ABF$3,0))/EY$2*INDEX(Usage!$D$5:$ABF$11,MATCH(UsagePerHour!$B$52,Usage!$C$5:$C$11,0),MATCH(UsagePerHour!EY$4,Usage!$D$3:$ABF$3,0)),"")</f>
        <v>0</v>
      </c>
      <c r="EZ65" s="6">
        <f>IFERROR(INDEX(Sales!$D$5:$ABF$18,MATCH(UsagePerHour!$B65,Sales!$C$5:$C$18,0),MATCH(UsagePerHour!EZ$4,Sales!$D$3:$ABF$3,0))/EZ$2*INDEX(Usage!$D$5:$ABF$11,MATCH(UsagePerHour!$B$52,Usage!$C$5:$C$11,0),MATCH(UsagePerHour!EZ$4,Usage!$D$3:$ABF$3,0)),"")</f>
        <v>0</v>
      </c>
      <c r="FA65" s="6">
        <f>IFERROR(INDEX(Sales!$D$5:$ABF$18,MATCH(UsagePerHour!$B65,Sales!$C$5:$C$18,0),MATCH(UsagePerHour!FA$4,Sales!$D$3:$ABF$3,0))/FA$2*INDEX(Usage!$D$5:$ABF$11,MATCH(UsagePerHour!$B$52,Usage!$C$5:$C$11,0),MATCH(UsagePerHour!FA$4,Usage!$D$3:$ABF$3,0)),"")</f>
        <v>0</v>
      </c>
      <c r="FB65" s="6">
        <f>IFERROR(INDEX(Sales!$D$5:$ABF$18,MATCH(UsagePerHour!$B65,Sales!$C$5:$C$18,0),MATCH(UsagePerHour!FB$4,Sales!$D$3:$ABF$3,0))/FB$2*INDEX(Usage!$D$5:$ABF$11,MATCH(UsagePerHour!$B$52,Usage!$C$5:$C$11,0),MATCH(UsagePerHour!FB$4,Usage!$D$3:$ABF$3,0)),"")</f>
        <v>0</v>
      </c>
      <c r="FC65" s="6">
        <f>IFERROR(INDEX(Sales!$D$5:$ABF$18,MATCH(UsagePerHour!$B65,Sales!$C$5:$C$18,0),MATCH(UsagePerHour!FC$4,Sales!$D$3:$ABF$3,0))/FC$2*INDEX(Usage!$D$5:$ABF$11,MATCH(UsagePerHour!$B$52,Usage!$C$5:$C$11,0),MATCH(UsagePerHour!FC$4,Usage!$D$3:$ABF$3,0)),"")</f>
        <v>0</v>
      </c>
      <c r="FD65" s="6">
        <f>IFERROR(INDEX(Sales!$D$5:$ABF$18,MATCH(UsagePerHour!$B65,Sales!$C$5:$C$18,0),MATCH(UsagePerHour!FD$4,Sales!$D$3:$ABF$3,0))/FD$2*INDEX(Usage!$D$5:$ABF$11,MATCH(UsagePerHour!$B$52,Usage!$C$5:$C$11,0),MATCH(UsagePerHour!FD$4,Usage!$D$3:$ABF$3,0)),"")</f>
        <v>0</v>
      </c>
      <c r="FE65" s="6">
        <f>IFERROR(INDEX(Sales!$D$5:$ABF$18,MATCH(UsagePerHour!$B65,Sales!$C$5:$C$18,0),MATCH(UsagePerHour!FE$4,Sales!$D$3:$ABF$3,0))/FE$2*INDEX(Usage!$D$5:$ABF$11,MATCH(UsagePerHour!$B$52,Usage!$C$5:$C$11,0),MATCH(UsagePerHour!FE$4,Usage!$D$3:$ABF$3,0)),"")</f>
        <v>0</v>
      </c>
      <c r="FF65" s="6">
        <f>IFERROR(INDEX(Sales!$D$5:$ABF$18,MATCH(UsagePerHour!$B65,Sales!$C$5:$C$18,0),MATCH(UsagePerHour!FF$4,Sales!$D$3:$ABF$3,0))/FF$2*INDEX(Usage!$D$5:$ABF$11,MATCH(UsagePerHour!$B$52,Usage!$C$5:$C$11,0),MATCH(UsagePerHour!FF$4,Usage!$D$3:$ABF$3,0)),"")</f>
        <v>0</v>
      </c>
      <c r="FG65" s="6">
        <f>IFERROR(INDEX(Sales!$D$5:$ABF$18,MATCH(UsagePerHour!$B65,Sales!$C$5:$C$18,0),MATCH(UsagePerHour!FG$4,Sales!$D$3:$ABF$3,0))/FG$2*INDEX(Usage!$D$5:$ABF$11,MATCH(UsagePerHour!$B$52,Usage!$C$5:$C$11,0),MATCH(UsagePerHour!FG$4,Usage!$D$3:$ABF$3,0)),"")</f>
        <v>0</v>
      </c>
      <c r="FH65" s="6">
        <f>IFERROR(INDEX(Sales!$D$5:$ABF$18,MATCH(UsagePerHour!$B65,Sales!$C$5:$C$18,0),MATCH(UsagePerHour!FH$4,Sales!$D$3:$ABF$3,0))/FH$2*INDEX(Usage!$D$5:$ABF$11,MATCH(UsagePerHour!$B$52,Usage!$C$5:$C$11,0),MATCH(UsagePerHour!FH$4,Usage!$D$3:$ABF$3,0)),"")</f>
        <v>0</v>
      </c>
      <c r="FI65" s="6">
        <f>IFERROR(INDEX(Sales!$D$5:$ABF$18,MATCH(UsagePerHour!$B65,Sales!$C$5:$C$18,0),MATCH(UsagePerHour!FI$4,Sales!$D$3:$ABF$3,0))/FI$2*INDEX(Usage!$D$5:$ABF$11,MATCH(UsagePerHour!$B$52,Usage!$C$5:$C$11,0),MATCH(UsagePerHour!FI$4,Usage!$D$3:$ABF$3,0)),"")</f>
        <v>0</v>
      </c>
      <c r="FJ65" s="6">
        <f>IFERROR(INDEX(Sales!$D$5:$ABF$18,MATCH(UsagePerHour!$B65,Sales!$C$5:$C$18,0),MATCH(UsagePerHour!FJ$4,Sales!$D$3:$ABF$3,0))/FJ$2*INDEX(Usage!$D$5:$ABF$11,MATCH(UsagePerHour!$B$52,Usage!$C$5:$C$11,0),MATCH(UsagePerHour!FJ$4,Usage!$D$3:$ABF$3,0)),"")</f>
        <v>0</v>
      </c>
      <c r="FK65" s="6">
        <f>IFERROR(INDEX(Sales!$D$5:$ABF$18,MATCH(UsagePerHour!$B65,Sales!$C$5:$C$18,0),MATCH(UsagePerHour!FK$4,Sales!$D$3:$ABF$3,0))/FK$2*INDEX(Usage!$D$5:$ABF$11,MATCH(UsagePerHour!$B$52,Usage!$C$5:$C$11,0),MATCH(UsagePerHour!FK$4,Usage!$D$3:$ABF$3,0)),"")</f>
        <v>0</v>
      </c>
      <c r="FL65" s="6">
        <f>IFERROR(INDEX(Sales!$D$5:$ABF$18,MATCH(UsagePerHour!$B65,Sales!$C$5:$C$18,0),MATCH(UsagePerHour!FL$4,Sales!$D$3:$ABF$3,0))/FL$2*INDEX(Usage!$D$5:$ABF$11,MATCH(UsagePerHour!$B$52,Usage!$C$5:$C$11,0),MATCH(UsagePerHour!FL$4,Usage!$D$3:$ABF$3,0)),"")</f>
        <v>0</v>
      </c>
      <c r="FM65" s="6">
        <f>IFERROR(INDEX(Sales!$D$5:$ABF$18,MATCH(UsagePerHour!$B65,Sales!$C$5:$C$18,0),MATCH(UsagePerHour!FM$4,Sales!$D$3:$ABF$3,0))/FM$2*INDEX(Usage!$D$5:$ABF$11,MATCH(UsagePerHour!$B$52,Usage!$C$5:$C$11,0),MATCH(UsagePerHour!FM$4,Usage!$D$3:$ABF$3,0)),"")</f>
        <v>0</v>
      </c>
      <c r="FN65" s="6">
        <f>IFERROR(INDEX(Sales!$D$5:$ABF$18,MATCH(UsagePerHour!$B65,Sales!$C$5:$C$18,0),MATCH(UsagePerHour!FN$4,Sales!$D$3:$ABF$3,0))/FN$2*INDEX(Usage!$D$5:$ABF$11,MATCH(UsagePerHour!$B$52,Usage!$C$5:$C$11,0),MATCH(UsagePerHour!FN$4,Usage!$D$3:$ABF$3,0)),"")</f>
        <v>0</v>
      </c>
      <c r="FO65" s="6">
        <f>IFERROR(INDEX(Sales!$D$5:$ABF$18,MATCH(UsagePerHour!$B65,Sales!$C$5:$C$18,0),MATCH(UsagePerHour!FO$4,Sales!$D$3:$ABF$3,0))/FO$2*INDEX(Usage!$D$5:$ABF$11,MATCH(UsagePerHour!$B$52,Usage!$C$5:$C$11,0),MATCH(UsagePerHour!FO$4,Usage!$D$3:$ABF$3,0)),"")</f>
        <v>0</v>
      </c>
      <c r="FP65" s="6">
        <f>IFERROR(INDEX(Sales!$D$5:$ABF$18,MATCH(UsagePerHour!$B65,Sales!$C$5:$C$18,0),MATCH(UsagePerHour!FP$4,Sales!$D$3:$ABF$3,0))/FP$2*INDEX(Usage!$D$5:$ABF$11,MATCH(UsagePerHour!$B$52,Usage!$C$5:$C$11,0),MATCH(UsagePerHour!FP$4,Usage!$D$3:$ABF$3,0)),"")</f>
        <v>0</v>
      </c>
      <c r="FQ65" s="6">
        <f>IFERROR(INDEX(Sales!$D$5:$ABF$18,MATCH(UsagePerHour!$B65,Sales!$C$5:$C$18,0),MATCH(UsagePerHour!FQ$4,Sales!$D$3:$ABF$3,0))/FQ$2*INDEX(Usage!$D$5:$ABF$11,MATCH(UsagePerHour!$B$52,Usage!$C$5:$C$11,0),MATCH(UsagePerHour!FQ$4,Usage!$D$3:$ABF$3,0)),"")</f>
        <v>0</v>
      </c>
      <c r="FR65" s="6">
        <f>IFERROR(INDEX(Sales!$D$5:$ABF$18,MATCH(UsagePerHour!$B65,Sales!$C$5:$C$18,0),MATCH(UsagePerHour!FR$4,Sales!$D$3:$ABF$3,0))/FR$2*INDEX(Usage!$D$5:$ABF$11,MATCH(UsagePerHour!$B$52,Usage!$C$5:$C$11,0),MATCH(UsagePerHour!FR$4,Usage!$D$3:$ABF$3,0)),"")</f>
        <v>0</v>
      </c>
      <c r="FS65" s="6">
        <f>IFERROR(INDEX(Sales!$D$5:$ABF$18,MATCH(UsagePerHour!$B65,Sales!$C$5:$C$18,0),MATCH(UsagePerHour!FS$4,Sales!$D$3:$ABF$3,0))/FS$2*INDEX(Usage!$D$5:$ABF$11,MATCH(UsagePerHour!$B$52,Usage!$C$5:$C$11,0),MATCH(UsagePerHour!FS$4,Usage!$D$3:$ABF$3,0)),"")</f>
        <v>0</v>
      </c>
      <c r="FT65" s="6">
        <f>IFERROR(INDEX(Sales!$D$5:$ABF$18,MATCH(UsagePerHour!$B65,Sales!$C$5:$C$18,0),MATCH(UsagePerHour!FT$4,Sales!$D$3:$ABF$3,0))/FT$2*INDEX(Usage!$D$5:$ABF$11,MATCH(UsagePerHour!$B$52,Usage!$C$5:$C$11,0),MATCH(UsagePerHour!FT$4,Usage!$D$3:$ABF$3,0)),"")</f>
        <v>0</v>
      </c>
      <c r="FU65" s="6">
        <f>IFERROR(INDEX(Sales!$D$5:$ABF$18,MATCH(UsagePerHour!$B65,Sales!$C$5:$C$18,0),MATCH(UsagePerHour!FU$4,Sales!$D$3:$ABF$3,0))/FU$2*INDEX(Usage!$D$5:$ABF$11,MATCH(UsagePerHour!$B$52,Usage!$C$5:$C$11,0),MATCH(UsagePerHour!FU$4,Usage!$D$3:$ABF$3,0)),"")</f>
        <v>0</v>
      </c>
      <c r="FV65" s="6">
        <f>IFERROR(INDEX(Sales!$D$5:$ABF$18,MATCH(UsagePerHour!$B65,Sales!$C$5:$C$18,0),MATCH(UsagePerHour!FV$4,Sales!$D$3:$ABF$3,0))/FV$2*INDEX(Usage!$D$5:$ABF$11,MATCH(UsagePerHour!$B$52,Usage!$C$5:$C$11,0),MATCH(UsagePerHour!FV$4,Usage!$D$3:$ABF$3,0)),"")</f>
        <v>0</v>
      </c>
      <c r="FW65" s="6">
        <f>IFERROR(INDEX(Sales!$D$5:$ABF$18,MATCH(UsagePerHour!$B65,Sales!$C$5:$C$18,0),MATCH(UsagePerHour!FW$4,Sales!$D$3:$ABF$3,0))/FW$2*INDEX(Usage!$D$5:$ABF$11,MATCH(UsagePerHour!$B$52,Usage!$C$5:$C$11,0),MATCH(UsagePerHour!FW$4,Usage!$D$3:$ABF$3,0)),"")</f>
        <v>0</v>
      </c>
      <c r="FX65" s="6">
        <f>IFERROR(INDEX(Sales!$D$5:$ABF$18,MATCH(UsagePerHour!$B65,Sales!$C$5:$C$18,0),MATCH(UsagePerHour!FX$4,Sales!$D$3:$ABF$3,0))/FX$2*INDEX(Usage!$D$5:$ABF$11,MATCH(UsagePerHour!$B$52,Usage!$C$5:$C$11,0),MATCH(UsagePerHour!FX$4,Usage!$D$3:$ABF$3,0)),"")</f>
        <v>0</v>
      </c>
      <c r="FY65" s="6">
        <f>IFERROR(INDEX(Sales!$D$5:$ABF$18,MATCH(UsagePerHour!$B65,Sales!$C$5:$C$18,0),MATCH(UsagePerHour!FY$4,Sales!$D$3:$ABF$3,0))/FY$2*INDEX(Usage!$D$5:$ABF$11,MATCH(UsagePerHour!$B$52,Usage!$C$5:$C$11,0),MATCH(UsagePerHour!FY$4,Usage!$D$3:$ABF$3,0)),"")</f>
        <v>0</v>
      </c>
      <c r="FZ65" s="6">
        <f>IFERROR(INDEX(Sales!$D$5:$ABF$18,MATCH(UsagePerHour!$B65,Sales!$C$5:$C$18,0),MATCH(UsagePerHour!FZ$4,Sales!$D$3:$ABF$3,0))/FZ$2*INDEX(Usage!$D$5:$ABF$11,MATCH(UsagePerHour!$B$52,Usage!$C$5:$C$11,0),MATCH(UsagePerHour!FZ$4,Usage!$D$3:$ABF$3,0)),"")</f>
        <v>0</v>
      </c>
      <c r="GA65" s="6">
        <f>IFERROR(INDEX(Sales!$D$5:$ABF$18,MATCH(UsagePerHour!$B65,Sales!$C$5:$C$18,0),MATCH(UsagePerHour!GA$4,Sales!$D$3:$ABF$3,0))/GA$2*INDEX(Usage!$D$5:$ABF$11,MATCH(UsagePerHour!$B$52,Usage!$C$5:$C$11,0),MATCH(UsagePerHour!GA$4,Usage!$D$3:$ABF$3,0)),"")</f>
        <v>0</v>
      </c>
      <c r="GB65" s="6">
        <f>IFERROR(INDEX(Sales!$D$5:$ABF$18,MATCH(UsagePerHour!$B65,Sales!$C$5:$C$18,0),MATCH(UsagePerHour!GB$4,Sales!$D$3:$ABF$3,0))/GB$2*INDEX(Usage!$D$5:$ABF$11,MATCH(UsagePerHour!$B$52,Usage!$C$5:$C$11,0),MATCH(UsagePerHour!GB$4,Usage!$D$3:$ABF$3,0)),"")</f>
        <v>0</v>
      </c>
      <c r="GC65" s="6">
        <f>IFERROR(INDEX(Sales!$D$5:$ABF$18,MATCH(UsagePerHour!$B65,Sales!$C$5:$C$18,0),MATCH(UsagePerHour!GC$4,Sales!$D$3:$ABF$3,0))/GC$2*INDEX(Usage!$D$5:$ABF$11,MATCH(UsagePerHour!$B$52,Usage!$C$5:$C$11,0),MATCH(UsagePerHour!GC$4,Usage!$D$3:$ABF$3,0)),"")</f>
        <v>0</v>
      </c>
      <c r="GD65" s="6">
        <f>IFERROR(INDEX(Sales!$D$5:$ABF$18,MATCH(UsagePerHour!$B65,Sales!$C$5:$C$18,0),MATCH(UsagePerHour!GD$4,Sales!$D$3:$ABF$3,0))/GD$2*INDEX(Usage!$D$5:$ABF$11,MATCH(UsagePerHour!$B$52,Usage!$C$5:$C$11,0),MATCH(UsagePerHour!GD$4,Usage!$D$3:$ABF$3,0)),"")</f>
        <v>0</v>
      </c>
      <c r="GE65" s="6">
        <f>IFERROR(INDEX(Sales!$D$5:$ABF$18,MATCH(UsagePerHour!$B65,Sales!$C$5:$C$18,0),MATCH(UsagePerHour!GE$4,Sales!$D$3:$ABF$3,0))/GE$2*INDEX(Usage!$D$5:$ABF$11,MATCH(UsagePerHour!$B$52,Usage!$C$5:$C$11,0),MATCH(UsagePerHour!GE$4,Usage!$D$3:$ABF$3,0)),"")</f>
        <v>0</v>
      </c>
      <c r="GF65" s="6">
        <f>IFERROR(INDEX(Sales!$D$5:$ABF$18,MATCH(UsagePerHour!$B65,Sales!$C$5:$C$18,0),MATCH(UsagePerHour!GF$4,Sales!$D$3:$ABF$3,0))/GF$2*INDEX(Usage!$D$5:$ABF$11,MATCH(UsagePerHour!$B$52,Usage!$C$5:$C$11,0),MATCH(UsagePerHour!GF$4,Usage!$D$3:$ABF$3,0)),"")</f>
        <v>0</v>
      </c>
      <c r="GG65" s="6">
        <f>IFERROR(INDEX(Sales!$D$5:$ABF$18,MATCH(UsagePerHour!$B65,Sales!$C$5:$C$18,0),MATCH(UsagePerHour!GG$4,Sales!$D$3:$ABF$3,0))/GG$2*INDEX(Usage!$D$5:$ABF$11,MATCH(UsagePerHour!$B$52,Usage!$C$5:$C$11,0),MATCH(UsagePerHour!GG$4,Usage!$D$3:$ABF$3,0)),"")</f>
        <v>0</v>
      </c>
      <c r="GH65" s="6">
        <f>IFERROR(INDEX(Sales!$D$5:$ABF$18,MATCH(UsagePerHour!$B65,Sales!$C$5:$C$18,0),MATCH(UsagePerHour!GH$4,Sales!$D$3:$ABF$3,0))/GH$2*INDEX(Usage!$D$5:$ABF$11,MATCH(UsagePerHour!$B$52,Usage!$C$5:$C$11,0),MATCH(UsagePerHour!GH$4,Usage!$D$3:$ABF$3,0)),"")</f>
        <v>0</v>
      </c>
      <c r="GI65" s="6">
        <f>IFERROR(INDEX(Sales!$D$5:$ABF$18,MATCH(UsagePerHour!$B65,Sales!$C$5:$C$18,0),MATCH(UsagePerHour!GI$4,Sales!$D$3:$ABF$3,0))/GI$2*INDEX(Usage!$D$5:$ABF$11,MATCH(UsagePerHour!$B$52,Usage!$C$5:$C$11,0),MATCH(UsagePerHour!GI$4,Usage!$D$3:$ABF$3,0)),"")</f>
        <v>0</v>
      </c>
      <c r="GJ65" s="6">
        <f>IFERROR(INDEX(Sales!$D$5:$ABF$18,MATCH(UsagePerHour!$B65,Sales!$C$5:$C$18,0),MATCH(UsagePerHour!GJ$4,Sales!$D$3:$ABF$3,0))/GJ$2*INDEX(Usage!$D$5:$ABF$11,MATCH(UsagePerHour!$B$52,Usage!$C$5:$C$11,0),MATCH(UsagePerHour!GJ$4,Usage!$D$3:$ABF$3,0)),"")</f>
        <v>0</v>
      </c>
      <c r="GK65" s="6">
        <f>IFERROR(INDEX(Sales!$D$5:$ABF$18,MATCH(UsagePerHour!$B65,Sales!$C$5:$C$18,0),MATCH(UsagePerHour!GK$4,Sales!$D$3:$ABF$3,0))/GK$2*INDEX(Usage!$D$5:$ABF$11,MATCH(UsagePerHour!$B$52,Usage!$C$5:$C$11,0),MATCH(UsagePerHour!GK$4,Usage!$D$3:$ABF$3,0)),"")</f>
        <v>0</v>
      </c>
      <c r="GL65" s="6">
        <f>IFERROR(INDEX(Sales!$D$5:$ABF$18,MATCH(UsagePerHour!$B65,Sales!$C$5:$C$18,0),MATCH(UsagePerHour!GL$4,Sales!$D$3:$ABF$3,0))/GL$2*INDEX(Usage!$D$5:$ABF$11,MATCH(UsagePerHour!$B$52,Usage!$C$5:$C$11,0),MATCH(UsagePerHour!GL$4,Usage!$D$3:$ABF$3,0)),"")</f>
        <v>0</v>
      </c>
      <c r="GM65" s="6">
        <f>IFERROR(INDEX(Sales!$D$5:$ABF$18,MATCH(UsagePerHour!$B65,Sales!$C$5:$C$18,0),MATCH(UsagePerHour!GM$4,Sales!$D$3:$ABF$3,0))/GM$2*INDEX(Usage!$D$5:$ABF$11,MATCH(UsagePerHour!$B$52,Usage!$C$5:$C$11,0),MATCH(UsagePerHour!GM$4,Usage!$D$3:$ABF$3,0)),"")</f>
        <v>0</v>
      </c>
      <c r="GN65" s="6">
        <f>IFERROR(INDEX(Sales!$D$5:$ABF$18,MATCH(UsagePerHour!$B65,Sales!$C$5:$C$18,0),MATCH(UsagePerHour!GN$4,Sales!$D$3:$ABF$3,0))/GN$2*INDEX(Usage!$D$5:$ABF$11,MATCH(UsagePerHour!$B$52,Usage!$C$5:$C$11,0),MATCH(UsagePerHour!GN$4,Usage!$D$3:$ABF$3,0)),"")</f>
        <v>0</v>
      </c>
      <c r="GO65" s="6">
        <f>IFERROR(INDEX(Sales!$D$5:$ABF$18,MATCH(UsagePerHour!$B65,Sales!$C$5:$C$18,0),MATCH(UsagePerHour!GO$4,Sales!$D$3:$ABF$3,0))/GO$2*INDEX(Usage!$D$5:$ABF$11,MATCH(UsagePerHour!$B$52,Usage!$C$5:$C$11,0),MATCH(UsagePerHour!GO$4,Usage!$D$3:$ABF$3,0)),"")</f>
        <v>0</v>
      </c>
      <c r="GP65" s="6">
        <f>IFERROR(INDEX(Sales!$D$5:$ABF$18,MATCH(UsagePerHour!$B65,Sales!$C$5:$C$18,0),MATCH(UsagePerHour!GP$4,Sales!$D$3:$ABF$3,0))/GP$2*INDEX(Usage!$D$5:$ABF$11,MATCH(UsagePerHour!$B$52,Usage!$C$5:$C$11,0),MATCH(UsagePerHour!GP$4,Usage!$D$3:$ABF$3,0)),"")</f>
        <v>0</v>
      </c>
      <c r="GQ65" s="6">
        <f>IFERROR(INDEX(Sales!$D$5:$ABF$18,MATCH(UsagePerHour!$B65,Sales!$C$5:$C$18,0),MATCH(UsagePerHour!GQ$4,Sales!$D$3:$ABF$3,0))/GQ$2*INDEX(Usage!$D$5:$ABF$11,MATCH(UsagePerHour!$B$52,Usage!$C$5:$C$11,0),MATCH(UsagePerHour!GQ$4,Usage!$D$3:$ABF$3,0)),"")</f>
        <v>0</v>
      </c>
      <c r="GR65" s="6">
        <f>IFERROR(INDEX(Sales!$D$5:$ABF$18,MATCH(UsagePerHour!$B65,Sales!$C$5:$C$18,0),MATCH(UsagePerHour!GR$4,Sales!$D$3:$ABF$3,0))/GR$2*INDEX(Usage!$D$5:$ABF$11,MATCH(UsagePerHour!$B$52,Usage!$C$5:$C$11,0),MATCH(UsagePerHour!GR$4,Usage!$D$3:$ABF$3,0)),"")</f>
        <v>0</v>
      </c>
      <c r="GS65" s="6">
        <f>IFERROR(INDEX(Sales!$D$5:$ABF$18,MATCH(UsagePerHour!$B65,Sales!$C$5:$C$18,0),MATCH(UsagePerHour!GS$4,Sales!$D$3:$ABF$3,0))/GS$2*INDEX(Usage!$D$5:$ABF$11,MATCH(UsagePerHour!$B$52,Usage!$C$5:$C$11,0),MATCH(UsagePerHour!GS$4,Usage!$D$3:$ABF$3,0)),"")</f>
        <v>0</v>
      </c>
      <c r="GT65" s="6">
        <f>IFERROR(INDEX(Sales!$D$5:$ABF$18,MATCH(UsagePerHour!$B65,Sales!$C$5:$C$18,0),MATCH(UsagePerHour!GT$4,Sales!$D$3:$ABF$3,0))/GT$2*INDEX(Usage!$D$5:$ABF$11,MATCH(UsagePerHour!$B$52,Usage!$C$5:$C$11,0),MATCH(UsagePerHour!GT$4,Usage!$D$3:$ABF$3,0)),"")</f>
        <v>0</v>
      </c>
      <c r="GU65" s="6">
        <f>IFERROR(INDEX(Sales!$D$5:$ABF$18,MATCH(UsagePerHour!$B65,Sales!$C$5:$C$18,0),MATCH(UsagePerHour!GU$4,Sales!$D$3:$ABF$3,0))/GU$2*INDEX(Usage!$D$5:$ABF$11,MATCH(UsagePerHour!$B$52,Usage!$C$5:$C$11,0),MATCH(UsagePerHour!GU$4,Usage!$D$3:$ABF$3,0)),"")</f>
        <v>0</v>
      </c>
      <c r="GV65" s="6">
        <f>IFERROR(INDEX(Sales!$D$5:$ABF$18,MATCH(UsagePerHour!$B65,Sales!$C$5:$C$18,0),MATCH(UsagePerHour!GV$4,Sales!$D$3:$ABF$3,0))/GV$2*INDEX(Usage!$D$5:$ABF$11,MATCH(UsagePerHour!$B$52,Usage!$C$5:$C$11,0),MATCH(UsagePerHour!GV$4,Usage!$D$3:$ABF$3,0)),"")</f>
        <v>0</v>
      </c>
      <c r="GW65" s="6">
        <f>IFERROR(INDEX(Sales!$D$5:$ABF$18,MATCH(UsagePerHour!$B65,Sales!$C$5:$C$18,0),MATCH(UsagePerHour!GW$4,Sales!$D$3:$ABF$3,0))/GW$2*INDEX(Usage!$D$5:$ABF$11,MATCH(UsagePerHour!$B$52,Usage!$C$5:$C$11,0),MATCH(UsagePerHour!GW$4,Usage!$D$3:$ABF$3,0)),"")</f>
        <v>0</v>
      </c>
      <c r="GX65" s="6">
        <f>IFERROR(INDEX(Sales!$D$5:$ABF$18,MATCH(UsagePerHour!$B65,Sales!$C$5:$C$18,0),MATCH(UsagePerHour!GX$4,Sales!$D$3:$ABF$3,0))/GX$2*INDEX(Usage!$D$5:$ABF$11,MATCH(UsagePerHour!$B$52,Usage!$C$5:$C$11,0),MATCH(UsagePerHour!GX$4,Usage!$D$3:$ABF$3,0)),"")</f>
        <v>0</v>
      </c>
      <c r="GY65" s="6">
        <f>IFERROR(INDEX(Sales!$D$5:$ABF$18,MATCH(UsagePerHour!$B65,Sales!$C$5:$C$18,0),MATCH(UsagePerHour!GY$4,Sales!$D$3:$ABF$3,0))/GY$2*INDEX(Usage!$D$5:$ABF$11,MATCH(UsagePerHour!$B$52,Usage!$C$5:$C$11,0),MATCH(UsagePerHour!GY$4,Usage!$D$3:$ABF$3,0)),"")</f>
        <v>0</v>
      </c>
      <c r="GZ65" s="6">
        <f>IFERROR(INDEX(Sales!$D$5:$ABF$18,MATCH(UsagePerHour!$B65,Sales!$C$5:$C$18,0),MATCH(UsagePerHour!GZ$4,Sales!$D$3:$ABF$3,0))/GZ$2*INDEX(Usage!$D$5:$ABF$11,MATCH(UsagePerHour!$B$52,Usage!$C$5:$C$11,0),MATCH(UsagePerHour!GZ$4,Usage!$D$3:$ABF$3,0)),"")</f>
        <v>0</v>
      </c>
      <c r="HA65" s="6">
        <f>IFERROR(INDEX(Sales!$D$5:$ABF$18,MATCH(UsagePerHour!$B65,Sales!$C$5:$C$18,0),MATCH(UsagePerHour!HA$4,Sales!$D$3:$ABF$3,0))/HA$2*INDEX(Usage!$D$5:$ABF$11,MATCH(UsagePerHour!$B$52,Usage!$C$5:$C$11,0),MATCH(UsagePerHour!HA$4,Usage!$D$3:$ABF$3,0)),"")</f>
        <v>0</v>
      </c>
      <c r="HB65" s="6">
        <f>IFERROR(INDEX(Sales!$D$5:$ABF$18,MATCH(UsagePerHour!$B65,Sales!$C$5:$C$18,0),MATCH(UsagePerHour!HB$4,Sales!$D$3:$ABF$3,0))/HB$2*INDEX(Usage!$D$5:$ABF$11,MATCH(UsagePerHour!$B$52,Usage!$C$5:$C$11,0),MATCH(UsagePerHour!HB$4,Usage!$D$3:$ABF$3,0)),"")</f>
        <v>0</v>
      </c>
      <c r="HC65" s="6">
        <f>IFERROR(INDEX(Sales!$D$5:$ABF$18,MATCH(UsagePerHour!$B65,Sales!$C$5:$C$18,0),MATCH(UsagePerHour!HC$4,Sales!$D$3:$ABF$3,0))/HC$2*INDEX(Usage!$D$5:$ABF$11,MATCH(UsagePerHour!$B$52,Usage!$C$5:$C$11,0),MATCH(UsagePerHour!HC$4,Usage!$D$3:$ABF$3,0)),"")</f>
        <v>0</v>
      </c>
      <c r="HD65" s="6">
        <f>IFERROR(INDEX(Sales!$D$5:$ABF$18,MATCH(UsagePerHour!$B65,Sales!$C$5:$C$18,0),MATCH(UsagePerHour!HD$4,Sales!$D$3:$ABF$3,0))/HD$2*INDEX(Usage!$D$5:$ABF$11,MATCH(UsagePerHour!$B$52,Usage!$C$5:$C$11,0),MATCH(UsagePerHour!HD$4,Usage!$D$3:$ABF$3,0)),"")</f>
        <v>0</v>
      </c>
      <c r="HE65" s="6">
        <f>IFERROR(INDEX(Sales!$D$5:$ABF$18,MATCH(UsagePerHour!$B65,Sales!$C$5:$C$18,0),MATCH(UsagePerHour!HE$4,Sales!$D$3:$ABF$3,0))/HE$2*INDEX(Usage!$D$5:$ABF$11,MATCH(UsagePerHour!$B$52,Usage!$C$5:$C$11,0),MATCH(UsagePerHour!HE$4,Usage!$D$3:$ABF$3,0)),"")</f>
        <v>0</v>
      </c>
      <c r="HF65" s="6">
        <f>IFERROR(INDEX(Sales!$D$5:$ABF$18,MATCH(UsagePerHour!$B65,Sales!$C$5:$C$18,0),MATCH(UsagePerHour!HF$4,Sales!$D$3:$ABF$3,0))/HF$2*INDEX(Usage!$D$5:$ABF$11,MATCH(UsagePerHour!$B$52,Usage!$C$5:$C$11,0),MATCH(UsagePerHour!HF$4,Usage!$D$3:$ABF$3,0)),"")</f>
        <v>0</v>
      </c>
      <c r="HG65" s="6">
        <f>IFERROR(INDEX(Sales!$D$5:$ABF$18,MATCH(UsagePerHour!$B65,Sales!$C$5:$C$18,0),MATCH(UsagePerHour!HG$4,Sales!$D$3:$ABF$3,0))/HG$2*INDEX(Usage!$D$5:$ABF$11,MATCH(UsagePerHour!$B$52,Usage!$C$5:$C$11,0),MATCH(UsagePerHour!HG$4,Usage!$D$3:$ABF$3,0)),"")</f>
        <v>0</v>
      </c>
      <c r="HH65" s="6">
        <f>IFERROR(INDEX(Sales!$D$5:$ABF$18,MATCH(UsagePerHour!$B65,Sales!$C$5:$C$18,0),MATCH(UsagePerHour!HH$4,Sales!$D$3:$ABF$3,0))/HH$2*INDEX(Usage!$D$5:$ABF$11,MATCH(UsagePerHour!$B$52,Usage!$C$5:$C$11,0),MATCH(UsagePerHour!HH$4,Usage!$D$3:$ABF$3,0)),"")</f>
        <v>0</v>
      </c>
      <c r="HI65" s="6">
        <f>IFERROR(INDEX(Sales!$D$5:$ABF$18,MATCH(UsagePerHour!$B65,Sales!$C$5:$C$18,0),MATCH(UsagePerHour!HI$4,Sales!$D$3:$ABF$3,0))/HI$2*INDEX(Usage!$D$5:$ABF$11,MATCH(UsagePerHour!$B$52,Usage!$C$5:$C$11,0),MATCH(UsagePerHour!HI$4,Usage!$D$3:$ABF$3,0)),"")</f>
        <v>0</v>
      </c>
      <c r="HJ65" s="6">
        <f>IFERROR(INDEX(Sales!$D$5:$ABF$18,MATCH(UsagePerHour!$B65,Sales!$C$5:$C$18,0),MATCH(UsagePerHour!HJ$4,Sales!$D$3:$ABF$3,0))/HJ$2*INDEX(Usage!$D$5:$ABF$11,MATCH(UsagePerHour!$B$52,Usage!$C$5:$C$11,0),MATCH(UsagePerHour!HJ$4,Usage!$D$3:$ABF$3,0)),"")</f>
        <v>0</v>
      </c>
      <c r="HK65" s="6">
        <f>IFERROR(INDEX(Sales!$D$5:$ABF$18,MATCH(UsagePerHour!$B65,Sales!$C$5:$C$18,0),MATCH(UsagePerHour!HK$4,Sales!$D$3:$ABF$3,0))/HK$2*INDEX(Usage!$D$5:$ABF$11,MATCH(UsagePerHour!$B$52,Usage!$C$5:$C$11,0),MATCH(UsagePerHour!HK$4,Usage!$D$3:$ABF$3,0)),"")</f>
        <v>0</v>
      </c>
      <c r="HL65" s="6">
        <f>IFERROR(INDEX(Sales!$D$5:$ABF$18,MATCH(UsagePerHour!$B65,Sales!$C$5:$C$18,0),MATCH(UsagePerHour!HL$4,Sales!$D$3:$ABF$3,0))/HL$2*INDEX(Usage!$D$5:$ABF$11,MATCH(UsagePerHour!$B$52,Usage!$C$5:$C$11,0),MATCH(UsagePerHour!HL$4,Usage!$D$3:$ABF$3,0)),"")</f>
        <v>0.10273061327927015</v>
      </c>
      <c r="HM65" s="6">
        <f>IFERROR(INDEX(Sales!$D$5:$ABF$18,MATCH(UsagePerHour!$B65,Sales!$C$5:$C$18,0),MATCH(UsagePerHour!HM$4,Sales!$D$3:$ABF$3,0))/HM$2*INDEX(Usage!$D$5:$ABF$11,MATCH(UsagePerHour!$B$52,Usage!$C$5:$C$11,0),MATCH(UsagePerHour!HM$4,Usage!$D$3:$ABF$3,0)),"")</f>
        <v>0</v>
      </c>
      <c r="HN65" s="6">
        <f>IFERROR(INDEX(Sales!$D$5:$ABF$18,MATCH(UsagePerHour!$B65,Sales!$C$5:$C$18,0),MATCH(UsagePerHour!HN$4,Sales!$D$3:$ABF$3,0))/HN$2*INDEX(Usage!$D$5:$ABF$11,MATCH(UsagePerHour!$B$52,Usage!$C$5:$C$11,0),MATCH(UsagePerHour!HN$4,Usage!$D$3:$ABF$3,0)),"")</f>
        <v>0</v>
      </c>
      <c r="HO65" s="6">
        <f>IFERROR(INDEX(Sales!$D$5:$ABF$18,MATCH(UsagePerHour!$B65,Sales!$C$5:$C$18,0),MATCH(UsagePerHour!HO$4,Sales!$D$3:$ABF$3,0))/HO$2*INDEX(Usage!$D$5:$ABF$11,MATCH(UsagePerHour!$B$52,Usage!$C$5:$C$11,0),MATCH(UsagePerHour!HO$4,Usage!$D$3:$ABF$3,0)),"")</f>
        <v>0</v>
      </c>
      <c r="HP65" s="6">
        <f>IFERROR(INDEX(Sales!$D$5:$ABF$18,MATCH(UsagePerHour!$B65,Sales!$C$5:$C$18,0),MATCH(UsagePerHour!HP$4,Sales!$D$3:$ABF$3,0))/HP$2*INDEX(Usage!$D$5:$ABF$11,MATCH(UsagePerHour!$B$52,Usage!$C$5:$C$11,0),MATCH(UsagePerHour!HP$4,Usage!$D$3:$ABF$3,0)),"")</f>
        <v>0</v>
      </c>
      <c r="HQ65" s="6">
        <f>IFERROR(INDEX(Sales!$D$5:$ABF$18,MATCH(UsagePerHour!$B65,Sales!$C$5:$C$18,0),MATCH(UsagePerHour!HQ$4,Sales!$D$3:$ABF$3,0))/HQ$2*INDEX(Usage!$D$5:$ABF$11,MATCH(UsagePerHour!$B$52,Usage!$C$5:$C$11,0),MATCH(UsagePerHour!HQ$4,Usage!$D$3:$ABF$3,0)),"")</f>
        <v>0</v>
      </c>
      <c r="HR65" s="6">
        <f>IFERROR(INDEX(Sales!$D$5:$ABF$18,MATCH(UsagePerHour!$B65,Sales!$C$5:$C$18,0),MATCH(UsagePerHour!HR$4,Sales!$D$3:$ABF$3,0))/HR$2*INDEX(Usage!$D$5:$ABF$11,MATCH(UsagePerHour!$B$52,Usage!$C$5:$C$11,0),MATCH(UsagePerHour!HR$4,Usage!$D$3:$ABF$3,0)),"")</f>
        <v>0</v>
      </c>
      <c r="HS65" s="6">
        <f>IFERROR(INDEX(Sales!$D$5:$ABF$18,MATCH(UsagePerHour!$B65,Sales!$C$5:$C$18,0),MATCH(UsagePerHour!HS$4,Sales!$D$3:$ABF$3,0))/HS$2*INDEX(Usage!$D$5:$ABF$11,MATCH(UsagePerHour!$B$52,Usage!$C$5:$C$11,0),MATCH(UsagePerHour!HS$4,Usage!$D$3:$ABF$3,0)),"")</f>
        <v>0</v>
      </c>
      <c r="HT65" s="6">
        <f>IFERROR(INDEX(Sales!$D$5:$ABF$18,MATCH(UsagePerHour!$B65,Sales!$C$5:$C$18,0),MATCH(UsagePerHour!HT$4,Sales!$D$3:$ABF$3,0))/HT$2*INDEX(Usage!$D$5:$ABF$11,MATCH(UsagePerHour!$B$52,Usage!$C$5:$C$11,0),MATCH(UsagePerHour!HT$4,Usage!$D$3:$ABF$3,0)),"")</f>
        <v>0</v>
      </c>
      <c r="HU65" s="6">
        <f>IFERROR(INDEX(Sales!$D$5:$ABF$18,MATCH(UsagePerHour!$B65,Sales!$C$5:$C$18,0),MATCH(UsagePerHour!HU$4,Sales!$D$3:$ABF$3,0))/HU$2*INDEX(Usage!$D$5:$ABF$11,MATCH(UsagePerHour!$B$52,Usage!$C$5:$C$11,0),MATCH(UsagePerHour!HU$4,Usage!$D$3:$ABF$3,0)),"")</f>
        <v>0</v>
      </c>
      <c r="HV65" s="6">
        <f>IFERROR(INDEX(Sales!$D$5:$ABF$18,MATCH(UsagePerHour!$B65,Sales!$C$5:$C$18,0),MATCH(UsagePerHour!HV$4,Sales!$D$3:$ABF$3,0))/HV$2*INDEX(Usage!$D$5:$ABF$11,MATCH(UsagePerHour!$B$52,Usage!$C$5:$C$11,0),MATCH(UsagePerHour!HV$4,Usage!$D$3:$ABF$3,0)),"")</f>
        <v>0</v>
      </c>
      <c r="HW65" s="6">
        <f>IFERROR(INDEX(Sales!$D$5:$ABF$18,MATCH(UsagePerHour!$B65,Sales!$C$5:$C$18,0),MATCH(UsagePerHour!HW$4,Sales!$D$3:$ABF$3,0))/HW$2*INDEX(Usage!$D$5:$ABF$11,MATCH(UsagePerHour!$B$52,Usage!$C$5:$C$11,0),MATCH(UsagePerHour!HW$4,Usage!$D$3:$ABF$3,0)),"")</f>
        <v>0</v>
      </c>
      <c r="HX65" s="6">
        <f>IFERROR(INDEX(Sales!$D$5:$ABF$18,MATCH(UsagePerHour!$B65,Sales!$C$5:$C$18,0),MATCH(UsagePerHour!HX$4,Sales!$D$3:$ABF$3,0))/HX$2*INDEX(Usage!$D$5:$ABF$11,MATCH(UsagePerHour!$B$52,Usage!$C$5:$C$11,0),MATCH(UsagePerHour!HX$4,Usage!$D$3:$ABF$3,0)),"")</f>
        <v>0</v>
      </c>
      <c r="HY65" s="6">
        <f>IFERROR(INDEX(Sales!$D$5:$ABF$18,MATCH(UsagePerHour!$B65,Sales!$C$5:$C$18,0),MATCH(UsagePerHour!HY$4,Sales!$D$3:$ABF$3,0))/HY$2*INDEX(Usage!$D$5:$ABF$11,MATCH(UsagePerHour!$B$52,Usage!$C$5:$C$11,0),MATCH(UsagePerHour!HY$4,Usage!$D$3:$ABF$3,0)),"")</f>
        <v>0</v>
      </c>
      <c r="HZ65" s="6">
        <f>IFERROR(INDEX(Sales!$D$5:$ABF$18,MATCH(UsagePerHour!$B65,Sales!$C$5:$C$18,0),MATCH(UsagePerHour!HZ$4,Sales!$D$3:$ABF$3,0))/HZ$2*INDEX(Usage!$D$5:$ABF$11,MATCH(UsagePerHour!$B$52,Usage!$C$5:$C$11,0),MATCH(UsagePerHour!HZ$4,Usage!$D$3:$ABF$3,0)),"")</f>
        <v>0</v>
      </c>
      <c r="IA65" s="6">
        <f>IFERROR(INDEX(Sales!$D$5:$ABF$18,MATCH(UsagePerHour!$B65,Sales!$C$5:$C$18,0),MATCH(UsagePerHour!IA$4,Sales!$D$3:$ABF$3,0))/IA$2*INDEX(Usage!$D$5:$ABF$11,MATCH(UsagePerHour!$B$52,Usage!$C$5:$C$11,0),MATCH(UsagePerHour!IA$4,Usage!$D$3:$ABF$3,0)),"")</f>
        <v>0</v>
      </c>
      <c r="IB65" s="6">
        <f>IFERROR(INDEX(Sales!$D$5:$ABF$18,MATCH(UsagePerHour!$B65,Sales!$C$5:$C$18,0),MATCH(UsagePerHour!IB$4,Sales!$D$3:$ABF$3,0))/IB$2*INDEX(Usage!$D$5:$ABF$11,MATCH(UsagePerHour!$B$52,Usage!$C$5:$C$11,0),MATCH(UsagePerHour!IB$4,Usage!$D$3:$ABF$3,0)),"")</f>
        <v>0</v>
      </c>
      <c r="IC65" s="6">
        <f>IFERROR(INDEX(Sales!$D$5:$ABF$18,MATCH(UsagePerHour!$B65,Sales!$C$5:$C$18,0),MATCH(UsagePerHour!IC$4,Sales!$D$3:$ABF$3,0))/IC$2*INDEX(Usage!$D$5:$ABF$11,MATCH(UsagePerHour!$B$52,Usage!$C$5:$C$11,0),MATCH(UsagePerHour!IC$4,Usage!$D$3:$ABF$3,0)),"")</f>
        <v>0</v>
      </c>
      <c r="ID65" s="6">
        <f>IFERROR(INDEX(Sales!$D$5:$ABF$18,MATCH(UsagePerHour!$B65,Sales!$C$5:$C$18,0),MATCH(UsagePerHour!ID$4,Sales!$D$3:$ABF$3,0))/ID$2*INDEX(Usage!$D$5:$ABF$11,MATCH(UsagePerHour!$B$52,Usage!$C$5:$C$11,0),MATCH(UsagePerHour!ID$4,Usage!$D$3:$ABF$3,0)),"")</f>
        <v>0</v>
      </c>
      <c r="IE65" s="6">
        <f>IFERROR(INDEX(Sales!$D$5:$ABF$18,MATCH(UsagePerHour!$B65,Sales!$C$5:$C$18,0),MATCH(UsagePerHour!IE$4,Sales!$D$3:$ABF$3,0))/IE$2*INDEX(Usage!$D$5:$ABF$11,MATCH(UsagePerHour!$B$52,Usage!$C$5:$C$11,0),MATCH(UsagePerHour!IE$4,Usage!$D$3:$ABF$3,0)),"")</f>
        <v>0</v>
      </c>
      <c r="IF65" s="6">
        <f>IFERROR(INDEX(Sales!$D$5:$ABF$18,MATCH(UsagePerHour!$B65,Sales!$C$5:$C$18,0),MATCH(UsagePerHour!IF$4,Sales!$D$3:$ABF$3,0))/IF$2*INDEX(Usage!$D$5:$ABF$11,MATCH(UsagePerHour!$B$52,Usage!$C$5:$C$11,0),MATCH(UsagePerHour!IF$4,Usage!$D$3:$ABF$3,0)),"")</f>
        <v>0</v>
      </c>
      <c r="IG65" s="6">
        <f>IFERROR(INDEX(Sales!$D$5:$ABF$18,MATCH(UsagePerHour!$B65,Sales!$C$5:$C$18,0),MATCH(UsagePerHour!IG$4,Sales!$D$3:$ABF$3,0))/IG$2*INDEX(Usage!$D$5:$ABF$11,MATCH(UsagePerHour!$B$52,Usage!$C$5:$C$11,0),MATCH(UsagePerHour!IG$4,Usage!$D$3:$ABF$3,0)),"")</f>
        <v>0</v>
      </c>
      <c r="IH65" s="6">
        <f>IFERROR(INDEX(Sales!$D$5:$ABF$18,MATCH(UsagePerHour!$B65,Sales!$C$5:$C$18,0),MATCH(UsagePerHour!IH$4,Sales!$D$3:$ABF$3,0))/IH$2*INDEX(Usage!$D$5:$ABF$11,MATCH(UsagePerHour!$B$52,Usage!$C$5:$C$11,0),MATCH(UsagePerHour!IH$4,Usage!$D$3:$ABF$3,0)),"")</f>
        <v>0</v>
      </c>
      <c r="II65" s="6">
        <f>IFERROR(INDEX(Sales!$D$5:$ABF$18,MATCH(UsagePerHour!$B65,Sales!$C$5:$C$18,0),MATCH(UsagePerHour!II$4,Sales!$D$3:$ABF$3,0))/II$2*INDEX(Usage!$D$5:$ABF$11,MATCH(UsagePerHour!$B$52,Usage!$C$5:$C$11,0),MATCH(UsagePerHour!II$4,Usage!$D$3:$ABF$3,0)),"")</f>
        <v>0</v>
      </c>
      <c r="IJ65" s="6">
        <f>IFERROR(INDEX(Sales!$D$5:$ABF$18,MATCH(UsagePerHour!$B65,Sales!$C$5:$C$18,0),MATCH(UsagePerHour!IJ$4,Sales!$D$3:$ABF$3,0))/IJ$2*INDEX(Usage!$D$5:$ABF$11,MATCH(UsagePerHour!$B$52,Usage!$C$5:$C$11,0),MATCH(UsagePerHour!IJ$4,Usage!$D$3:$ABF$3,0)),"")</f>
        <v>0</v>
      </c>
      <c r="IK65" s="6">
        <f>IFERROR(INDEX(Sales!$D$5:$ABF$18,MATCH(UsagePerHour!$B65,Sales!$C$5:$C$18,0),MATCH(UsagePerHour!IK$4,Sales!$D$3:$ABF$3,0))/IK$2*INDEX(Usage!$D$5:$ABF$11,MATCH(UsagePerHour!$B$52,Usage!$C$5:$C$11,0),MATCH(UsagePerHour!IK$4,Usage!$D$3:$ABF$3,0)),"")</f>
        <v>0</v>
      </c>
      <c r="IL65" s="6">
        <f>IFERROR(INDEX(Sales!$D$5:$ABF$18,MATCH(UsagePerHour!$B65,Sales!$C$5:$C$18,0),MATCH(UsagePerHour!IL$4,Sales!$D$3:$ABF$3,0))/IL$2*INDEX(Usage!$D$5:$ABF$11,MATCH(UsagePerHour!$B$52,Usage!$C$5:$C$11,0),MATCH(UsagePerHour!IL$4,Usage!$D$3:$ABF$3,0)),"")</f>
        <v>0</v>
      </c>
      <c r="IM65" s="6">
        <f>IFERROR(INDEX(Sales!$D$5:$ABF$18,MATCH(UsagePerHour!$B65,Sales!$C$5:$C$18,0),MATCH(UsagePerHour!IM$4,Sales!$D$3:$ABF$3,0))/IM$2*INDEX(Usage!$D$5:$ABF$11,MATCH(UsagePerHour!$B$52,Usage!$C$5:$C$11,0),MATCH(UsagePerHour!IM$4,Usage!$D$3:$ABF$3,0)),"")</f>
        <v>0</v>
      </c>
      <c r="IN65" s="6">
        <f>IFERROR(INDEX(Sales!$D$5:$ABF$18,MATCH(UsagePerHour!$B65,Sales!$C$5:$C$18,0),MATCH(UsagePerHour!IN$4,Sales!$D$3:$ABF$3,0))/IN$2*INDEX(Usage!$D$5:$ABF$11,MATCH(UsagePerHour!$B$52,Usage!$C$5:$C$11,0),MATCH(UsagePerHour!IN$4,Usage!$D$3:$ABF$3,0)),"")</f>
        <v>0</v>
      </c>
      <c r="IO65" s="6">
        <f>IFERROR(INDEX(Sales!$D$5:$ABF$18,MATCH(UsagePerHour!$B65,Sales!$C$5:$C$18,0),MATCH(UsagePerHour!IO$4,Sales!$D$3:$ABF$3,0))/IO$2*INDEX(Usage!$D$5:$ABF$11,MATCH(UsagePerHour!$B$52,Usage!$C$5:$C$11,0),MATCH(UsagePerHour!IO$4,Usage!$D$3:$ABF$3,0)),"")</f>
        <v>0</v>
      </c>
      <c r="IP65" s="6">
        <f>IFERROR(INDEX(Sales!$D$5:$ABF$18,MATCH(UsagePerHour!$B65,Sales!$C$5:$C$18,0),MATCH(UsagePerHour!IP$4,Sales!$D$3:$ABF$3,0))/IP$2*INDEX(Usage!$D$5:$ABF$11,MATCH(UsagePerHour!$B$52,Usage!$C$5:$C$11,0),MATCH(UsagePerHour!IP$4,Usage!$D$3:$ABF$3,0)),"")</f>
        <v>0</v>
      </c>
      <c r="IQ65" s="6">
        <f>IFERROR(INDEX(Sales!$D$5:$ABF$18,MATCH(UsagePerHour!$B65,Sales!$C$5:$C$18,0),MATCH(UsagePerHour!IQ$4,Sales!$D$3:$ABF$3,0))/IQ$2*INDEX(Usage!$D$5:$ABF$11,MATCH(UsagePerHour!$B$52,Usage!$C$5:$C$11,0),MATCH(UsagePerHour!IQ$4,Usage!$D$3:$ABF$3,0)),"")</f>
        <v>0</v>
      </c>
      <c r="IR65" s="6">
        <f>IFERROR(INDEX(Sales!$D$5:$ABF$18,MATCH(UsagePerHour!$B65,Sales!$C$5:$C$18,0),MATCH(UsagePerHour!IR$4,Sales!$D$3:$ABF$3,0))/IR$2*INDEX(Usage!$D$5:$ABF$11,MATCH(UsagePerHour!$B$52,Usage!$C$5:$C$11,0),MATCH(UsagePerHour!IR$4,Usage!$D$3:$ABF$3,0)),"")</f>
        <v>0</v>
      </c>
      <c r="IS65" s="6">
        <f>IFERROR(INDEX(Sales!$D$5:$ABF$18,MATCH(UsagePerHour!$B65,Sales!$C$5:$C$18,0),MATCH(UsagePerHour!IS$4,Sales!$D$3:$ABF$3,0))/IS$2*INDEX(Usage!$D$5:$ABF$11,MATCH(UsagePerHour!$B$52,Usage!$C$5:$C$11,0),MATCH(UsagePerHour!IS$4,Usage!$D$3:$ABF$3,0)),"")</f>
        <v>0</v>
      </c>
      <c r="IT65" s="6">
        <f>IFERROR(INDEX(Sales!$D$5:$ABF$18,MATCH(UsagePerHour!$B65,Sales!$C$5:$C$18,0),MATCH(UsagePerHour!IT$4,Sales!$D$3:$ABF$3,0))/IT$2*INDEX(Usage!$D$5:$ABF$11,MATCH(UsagePerHour!$B$52,Usage!$C$5:$C$11,0),MATCH(UsagePerHour!IT$4,Usage!$D$3:$ABF$3,0)),"")</f>
        <v>0</v>
      </c>
      <c r="IU65" s="6">
        <f>IFERROR(INDEX(Sales!$D$5:$ABF$18,MATCH(UsagePerHour!$B65,Sales!$C$5:$C$18,0),MATCH(UsagePerHour!IU$4,Sales!$D$3:$ABF$3,0))/IU$2*INDEX(Usage!$D$5:$ABF$11,MATCH(UsagePerHour!$B$52,Usage!$C$5:$C$11,0),MATCH(UsagePerHour!IU$4,Usage!$D$3:$ABF$3,0)),"")</f>
        <v>0</v>
      </c>
      <c r="IV65" s="6">
        <f>IFERROR(INDEX(Sales!$D$5:$ABF$18,MATCH(UsagePerHour!$B65,Sales!$C$5:$C$18,0),MATCH(UsagePerHour!IV$4,Sales!$D$3:$ABF$3,0))/IV$2*INDEX(Usage!$D$5:$ABF$11,MATCH(UsagePerHour!$B$52,Usage!$C$5:$C$11,0),MATCH(UsagePerHour!IV$4,Usage!$D$3:$ABF$3,0)),"")</f>
        <v>0</v>
      </c>
      <c r="IW65" s="6">
        <f>IFERROR(INDEX(Sales!$D$5:$ABF$18,MATCH(UsagePerHour!$B65,Sales!$C$5:$C$18,0),MATCH(UsagePerHour!IW$4,Sales!$D$3:$ABF$3,0))/IW$2*INDEX(Usage!$D$5:$ABF$11,MATCH(UsagePerHour!$B$52,Usage!$C$5:$C$11,0),MATCH(UsagePerHour!IW$4,Usage!$D$3:$ABF$3,0)),"")</f>
        <v>0</v>
      </c>
      <c r="IX65" s="6">
        <f>IFERROR(INDEX(Sales!$D$5:$ABF$18,MATCH(UsagePerHour!$B65,Sales!$C$5:$C$18,0),MATCH(UsagePerHour!IX$4,Sales!$D$3:$ABF$3,0))/IX$2*INDEX(Usage!$D$5:$ABF$11,MATCH(UsagePerHour!$B$52,Usage!$C$5:$C$11,0),MATCH(UsagePerHour!IX$4,Usage!$D$3:$ABF$3,0)),"")</f>
        <v>0</v>
      </c>
      <c r="IY65" s="6">
        <f>IFERROR(INDEX(Sales!$D$5:$ABF$18,MATCH(UsagePerHour!$B65,Sales!$C$5:$C$18,0),MATCH(UsagePerHour!IY$4,Sales!$D$3:$ABF$3,0))/IY$2*INDEX(Usage!$D$5:$ABF$11,MATCH(UsagePerHour!$B$52,Usage!$C$5:$C$11,0),MATCH(UsagePerHour!IY$4,Usage!$D$3:$ABF$3,0)),"")</f>
        <v>0</v>
      </c>
      <c r="IZ65" s="6">
        <f>IFERROR(INDEX(Sales!$D$5:$ABF$18,MATCH(UsagePerHour!$B65,Sales!$C$5:$C$18,0),MATCH(UsagePerHour!IZ$4,Sales!$D$3:$ABF$3,0))/IZ$2*INDEX(Usage!$D$5:$ABF$11,MATCH(UsagePerHour!$B$52,Usage!$C$5:$C$11,0),MATCH(UsagePerHour!IZ$4,Usage!$D$3:$ABF$3,0)),"")</f>
        <v>0</v>
      </c>
      <c r="JA65" s="6">
        <f>IFERROR(INDEX(Sales!$D$5:$ABF$18,MATCH(UsagePerHour!$B65,Sales!$C$5:$C$18,0),MATCH(UsagePerHour!JA$4,Sales!$D$3:$ABF$3,0))/JA$2*INDEX(Usage!$D$5:$ABF$11,MATCH(UsagePerHour!$B$52,Usage!$C$5:$C$11,0),MATCH(UsagePerHour!JA$4,Usage!$D$3:$ABF$3,0)),"")</f>
        <v>0</v>
      </c>
      <c r="JB65" s="6">
        <f>IFERROR(INDEX(Sales!$D$5:$ABF$18,MATCH(UsagePerHour!$B65,Sales!$C$5:$C$18,0),MATCH(UsagePerHour!JB$4,Sales!$D$3:$ABF$3,0))/JB$2*INDEX(Usage!$D$5:$ABF$11,MATCH(UsagePerHour!$B$52,Usage!$C$5:$C$11,0),MATCH(UsagePerHour!JB$4,Usage!$D$3:$ABF$3,0)),"")</f>
        <v>0</v>
      </c>
      <c r="JC65" s="6">
        <f>IFERROR(INDEX(Sales!$D$5:$ABF$18,MATCH(UsagePerHour!$B65,Sales!$C$5:$C$18,0),MATCH(UsagePerHour!JC$4,Sales!$D$3:$ABF$3,0))/JC$2*INDEX(Usage!$D$5:$ABF$11,MATCH(UsagePerHour!$B$52,Usage!$C$5:$C$11,0),MATCH(UsagePerHour!JC$4,Usage!$D$3:$ABF$3,0)),"")</f>
        <v>0</v>
      </c>
      <c r="JD65" s="6">
        <f>IFERROR(INDEX(Sales!$D$5:$ABF$18,MATCH(UsagePerHour!$B65,Sales!$C$5:$C$18,0),MATCH(UsagePerHour!JD$4,Sales!$D$3:$ABF$3,0))/JD$2*INDEX(Usage!$D$5:$ABF$11,MATCH(UsagePerHour!$B$52,Usage!$C$5:$C$11,0),MATCH(UsagePerHour!JD$4,Usage!$D$3:$ABF$3,0)),"")</f>
        <v>0</v>
      </c>
      <c r="JE65" s="6">
        <f>IFERROR(INDEX(Sales!$D$5:$ABF$18,MATCH(UsagePerHour!$B65,Sales!$C$5:$C$18,0),MATCH(UsagePerHour!JE$4,Sales!$D$3:$ABF$3,0))/JE$2*INDEX(Usage!$D$5:$ABF$11,MATCH(UsagePerHour!$B$52,Usage!$C$5:$C$11,0),MATCH(UsagePerHour!JE$4,Usage!$D$3:$ABF$3,0)),"")</f>
        <v>0</v>
      </c>
      <c r="JF65" s="6">
        <f>IFERROR(INDEX(Sales!$D$5:$ABF$18,MATCH(UsagePerHour!$B65,Sales!$C$5:$C$18,0),MATCH(UsagePerHour!JF$4,Sales!$D$3:$ABF$3,0))/JF$2*INDEX(Usage!$D$5:$ABF$11,MATCH(UsagePerHour!$B$52,Usage!$C$5:$C$11,0),MATCH(UsagePerHour!JF$4,Usage!$D$3:$ABF$3,0)),"")</f>
        <v>0</v>
      </c>
      <c r="JG65" s="6">
        <f>IFERROR(INDEX(Sales!$D$5:$ABF$18,MATCH(UsagePerHour!$B65,Sales!$C$5:$C$18,0),MATCH(UsagePerHour!JG$4,Sales!$D$3:$ABF$3,0))/JG$2*INDEX(Usage!$D$5:$ABF$11,MATCH(UsagePerHour!$B$52,Usage!$C$5:$C$11,0),MATCH(UsagePerHour!JG$4,Usage!$D$3:$ABF$3,0)),"")</f>
        <v>0</v>
      </c>
      <c r="JH65" s="6">
        <f>IFERROR(INDEX(Sales!$D$5:$ABF$18,MATCH(UsagePerHour!$B65,Sales!$C$5:$C$18,0),MATCH(UsagePerHour!JH$4,Sales!$D$3:$ABF$3,0))/JH$2*INDEX(Usage!$D$5:$ABF$11,MATCH(UsagePerHour!$B$52,Usage!$C$5:$C$11,0),MATCH(UsagePerHour!JH$4,Usage!$D$3:$ABF$3,0)),"")</f>
        <v>0</v>
      </c>
      <c r="JI65" s="6">
        <f>IFERROR(INDEX(Sales!$D$5:$ABF$18,MATCH(UsagePerHour!$B65,Sales!$C$5:$C$18,0),MATCH(UsagePerHour!JI$4,Sales!$D$3:$ABF$3,0))/JI$2*INDEX(Usage!$D$5:$ABF$11,MATCH(UsagePerHour!$B$52,Usage!$C$5:$C$11,0),MATCH(UsagePerHour!JI$4,Usage!$D$3:$ABF$3,0)),"")</f>
        <v>0</v>
      </c>
      <c r="JJ65" s="6">
        <f>IFERROR(INDEX(Sales!$D$5:$ABF$18,MATCH(UsagePerHour!$B65,Sales!$C$5:$C$18,0),MATCH(UsagePerHour!JJ$4,Sales!$D$3:$ABF$3,0))/JJ$2*INDEX(Usage!$D$5:$ABF$11,MATCH(UsagePerHour!$B$52,Usage!$C$5:$C$11,0),MATCH(UsagePerHour!JJ$4,Usage!$D$3:$ABF$3,0)),"")</f>
        <v>0</v>
      </c>
      <c r="JK65" s="6">
        <f>IFERROR(INDEX(Sales!$D$5:$ABF$18,MATCH(UsagePerHour!$B65,Sales!$C$5:$C$18,0),MATCH(UsagePerHour!JK$4,Sales!$D$3:$ABF$3,0))/JK$2*INDEX(Usage!$D$5:$ABF$11,MATCH(UsagePerHour!$B$52,Usage!$C$5:$C$11,0),MATCH(UsagePerHour!JK$4,Usage!$D$3:$ABF$3,0)),"")</f>
        <v>0</v>
      </c>
      <c r="JL65" s="6">
        <f>IFERROR(INDEX(Sales!$D$5:$ABF$18,MATCH(UsagePerHour!$B65,Sales!$C$5:$C$18,0),MATCH(UsagePerHour!JL$4,Sales!$D$3:$ABF$3,0))/JL$2*INDEX(Usage!$D$5:$ABF$11,MATCH(UsagePerHour!$B$52,Usage!$C$5:$C$11,0),MATCH(UsagePerHour!JL$4,Usage!$D$3:$ABF$3,0)),"")</f>
        <v>0</v>
      </c>
      <c r="JM65" s="6">
        <f>IFERROR(INDEX(Sales!$D$5:$ABF$18,MATCH(UsagePerHour!$B65,Sales!$C$5:$C$18,0),MATCH(UsagePerHour!JM$4,Sales!$D$3:$ABF$3,0))/JM$2*INDEX(Usage!$D$5:$ABF$11,MATCH(UsagePerHour!$B$52,Usage!$C$5:$C$11,0),MATCH(UsagePerHour!JM$4,Usage!$D$3:$ABF$3,0)),"")</f>
        <v>0</v>
      </c>
      <c r="JN65" s="6">
        <f>IFERROR(INDEX(Sales!$D$5:$ABF$18,MATCH(UsagePerHour!$B65,Sales!$C$5:$C$18,0),MATCH(UsagePerHour!JN$4,Sales!$D$3:$ABF$3,0))/JN$2*INDEX(Usage!$D$5:$ABF$11,MATCH(UsagePerHour!$B$52,Usage!$C$5:$C$11,0),MATCH(UsagePerHour!JN$4,Usage!$D$3:$ABF$3,0)),"")</f>
        <v>0</v>
      </c>
      <c r="JO65" s="6">
        <f>IFERROR(INDEX(Sales!$D$5:$ABF$18,MATCH(UsagePerHour!$B65,Sales!$C$5:$C$18,0),MATCH(UsagePerHour!JO$4,Sales!$D$3:$ABF$3,0))/JO$2*INDEX(Usage!$D$5:$ABF$11,MATCH(UsagePerHour!$B$52,Usage!$C$5:$C$11,0),MATCH(UsagePerHour!JO$4,Usage!$D$3:$ABF$3,0)),"")</f>
        <v>0</v>
      </c>
      <c r="JP65" s="6">
        <f>IFERROR(INDEX(Sales!$D$5:$ABF$18,MATCH(UsagePerHour!$B65,Sales!$C$5:$C$18,0),MATCH(UsagePerHour!JP$4,Sales!$D$3:$ABF$3,0))/JP$2*INDEX(Usage!$D$5:$ABF$11,MATCH(UsagePerHour!$B$52,Usage!$C$5:$C$11,0),MATCH(UsagePerHour!JP$4,Usage!$D$3:$ABF$3,0)),"")</f>
        <v>0</v>
      </c>
      <c r="JQ65" s="6">
        <f>IFERROR(INDEX(Sales!$D$5:$ABF$18,MATCH(UsagePerHour!$B65,Sales!$C$5:$C$18,0),MATCH(UsagePerHour!JQ$4,Sales!$D$3:$ABF$3,0))/JQ$2*INDEX(Usage!$D$5:$ABF$11,MATCH(UsagePerHour!$B$52,Usage!$C$5:$C$11,0),MATCH(UsagePerHour!JQ$4,Usage!$D$3:$ABF$3,0)),"")</f>
        <v>0</v>
      </c>
      <c r="JR65" s="6">
        <f>IFERROR(INDEX(Sales!$D$5:$ABF$18,MATCH(UsagePerHour!$B65,Sales!$C$5:$C$18,0),MATCH(UsagePerHour!JR$4,Sales!$D$3:$ABF$3,0))/JR$2*INDEX(Usage!$D$5:$ABF$11,MATCH(UsagePerHour!$B$52,Usage!$C$5:$C$11,0),MATCH(UsagePerHour!JR$4,Usage!$D$3:$ABF$3,0)),"")</f>
        <v>0</v>
      </c>
      <c r="JS65" s="6">
        <f>IFERROR(INDEX(Sales!$D$5:$ABF$18,MATCH(UsagePerHour!$B65,Sales!$C$5:$C$18,0),MATCH(UsagePerHour!JS$4,Sales!$D$3:$ABF$3,0))/JS$2*INDEX(Usage!$D$5:$ABF$11,MATCH(UsagePerHour!$B$52,Usage!$C$5:$C$11,0),MATCH(UsagePerHour!JS$4,Usage!$D$3:$ABF$3,0)),"")</f>
        <v>0</v>
      </c>
      <c r="JT65" s="6">
        <f>IFERROR(INDEX(Sales!$D$5:$ABF$18,MATCH(UsagePerHour!$B65,Sales!$C$5:$C$18,0),MATCH(UsagePerHour!JT$4,Sales!$D$3:$ABF$3,0))/JT$2*INDEX(Usage!$D$5:$ABF$11,MATCH(UsagePerHour!$B$52,Usage!$C$5:$C$11,0),MATCH(UsagePerHour!JT$4,Usage!$D$3:$ABF$3,0)),"")</f>
        <v>0</v>
      </c>
      <c r="JU65" s="6">
        <f>IFERROR(INDEX(Sales!$D$5:$ABF$18,MATCH(UsagePerHour!$B65,Sales!$C$5:$C$18,0),MATCH(UsagePerHour!JU$4,Sales!$D$3:$ABF$3,0))/JU$2*INDEX(Usage!$D$5:$ABF$11,MATCH(UsagePerHour!$B$52,Usage!$C$5:$C$11,0),MATCH(UsagePerHour!JU$4,Usage!$D$3:$ABF$3,0)),"")</f>
        <v>0</v>
      </c>
      <c r="JV65" s="6">
        <f>IFERROR(INDEX(Sales!$D$5:$ABF$18,MATCH(UsagePerHour!$B65,Sales!$C$5:$C$18,0),MATCH(UsagePerHour!JV$4,Sales!$D$3:$ABF$3,0))/JV$2*INDEX(Usage!$D$5:$ABF$11,MATCH(UsagePerHour!$B$52,Usage!$C$5:$C$11,0),MATCH(UsagePerHour!JV$4,Usage!$D$3:$ABF$3,0)),"")</f>
        <v>0</v>
      </c>
      <c r="JW65" s="6">
        <f>IFERROR(INDEX(Sales!$D$5:$ABF$18,MATCH(UsagePerHour!$B65,Sales!$C$5:$C$18,0),MATCH(UsagePerHour!JW$4,Sales!$D$3:$ABF$3,0))/JW$2*INDEX(Usage!$D$5:$ABF$11,MATCH(UsagePerHour!$B$52,Usage!$C$5:$C$11,0),MATCH(UsagePerHour!JW$4,Usage!$D$3:$ABF$3,0)),"")</f>
        <v>0</v>
      </c>
      <c r="JX65" s="6">
        <f>IFERROR(INDEX(Sales!$D$5:$ABF$18,MATCH(UsagePerHour!$B65,Sales!$C$5:$C$18,0),MATCH(UsagePerHour!JX$4,Sales!$D$3:$ABF$3,0))/JX$2*INDEX(Usage!$D$5:$ABF$11,MATCH(UsagePerHour!$B$52,Usage!$C$5:$C$11,0),MATCH(UsagePerHour!JX$4,Usage!$D$3:$ABF$3,0)),"")</f>
        <v>0</v>
      </c>
      <c r="JY65" s="6">
        <f>IFERROR(INDEX(Sales!$D$5:$ABF$18,MATCH(UsagePerHour!$B65,Sales!$C$5:$C$18,0),MATCH(UsagePerHour!JY$4,Sales!$D$3:$ABF$3,0))/JY$2*INDEX(Usage!$D$5:$ABF$11,MATCH(UsagePerHour!$B$52,Usage!$C$5:$C$11,0),MATCH(UsagePerHour!JY$4,Usage!$D$3:$ABF$3,0)),"")</f>
        <v>0</v>
      </c>
      <c r="JZ65" s="6">
        <f>IFERROR(INDEX(Sales!$D$5:$ABF$18,MATCH(UsagePerHour!$B65,Sales!$C$5:$C$18,0),MATCH(UsagePerHour!JZ$4,Sales!$D$3:$ABF$3,0))/JZ$2*INDEX(Usage!$D$5:$ABF$11,MATCH(UsagePerHour!$B$52,Usage!$C$5:$C$11,0),MATCH(UsagePerHour!JZ$4,Usage!$D$3:$ABF$3,0)),"")</f>
        <v>0</v>
      </c>
      <c r="KA65" s="6">
        <f>IFERROR(INDEX(Sales!$D$5:$ABF$18,MATCH(UsagePerHour!$B65,Sales!$C$5:$C$18,0),MATCH(UsagePerHour!KA$4,Sales!$D$3:$ABF$3,0))/KA$2*INDEX(Usage!$D$5:$ABF$11,MATCH(UsagePerHour!$B$52,Usage!$C$5:$C$11,0),MATCH(UsagePerHour!KA$4,Usage!$D$3:$ABF$3,0)),"")</f>
        <v>0</v>
      </c>
      <c r="KB65" s="6">
        <f>IFERROR(INDEX(Sales!$D$5:$ABF$18,MATCH(UsagePerHour!$B65,Sales!$C$5:$C$18,0),MATCH(UsagePerHour!KB$4,Sales!$D$3:$ABF$3,0))/KB$2*INDEX(Usage!$D$5:$ABF$11,MATCH(UsagePerHour!$B$52,Usage!$C$5:$C$11,0),MATCH(UsagePerHour!KB$4,Usage!$D$3:$ABF$3,0)),"")</f>
        <v>0</v>
      </c>
      <c r="KC65" s="6">
        <f>IFERROR(INDEX(Sales!$D$5:$ABF$18,MATCH(UsagePerHour!$B65,Sales!$C$5:$C$18,0),MATCH(UsagePerHour!KC$4,Sales!$D$3:$ABF$3,0))/KC$2*INDEX(Usage!$D$5:$ABF$11,MATCH(UsagePerHour!$B$52,Usage!$C$5:$C$11,0),MATCH(UsagePerHour!KC$4,Usage!$D$3:$ABF$3,0)),"")</f>
        <v>0</v>
      </c>
      <c r="KD65" s="6">
        <f>IFERROR(INDEX(Sales!$D$5:$ABF$18,MATCH(UsagePerHour!$B65,Sales!$C$5:$C$18,0),MATCH(UsagePerHour!KD$4,Sales!$D$3:$ABF$3,0))/KD$2*INDEX(Usage!$D$5:$ABF$11,MATCH(UsagePerHour!$B$52,Usage!$C$5:$C$11,0),MATCH(UsagePerHour!KD$4,Usage!$D$3:$ABF$3,0)),"")</f>
        <v>0</v>
      </c>
      <c r="KE65" s="6">
        <f>IFERROR(INDEX(Sales!$D$5:$ABF$18,MATCH(UsagePerHour!$B65,Sales!$C$5:$C$18,0),MATCH(UsagePerHour!KE$4,Sales!$D$3:$ABF$3,0))/KE$2*INDEX(Usage!$D$5:$ABF$11,MATCH(UsagePerHour!$B$52,Usage!$C$5:$C$11,0),MATCH(UsagePerHour!KE$4,Usage!$D$3:$ABF$3,0)),"")</f>
        <v>0</v>
      </c>
      <c r="KF65" s="6">
        <f>IFERROR(INDEX(Sales!$D$5:$ABF$18,MATCH(UsagePerHour!$B65,Sales!$C$5:$C$18,0),MATCH(UsagePerHour!KF$4,Sales!$D$3:$ABF$3,0))/KF$2*INDEX(Usage!$D$5:$ABF$11,MATCH(UsagePerHour!$B$52,Usage!$C$5:$C$11,0),MATCH(UsagePerHour!KF$4,Usage!$D$3:$ABF$3,0)),"")</f>
        <v>0</v>
      </c>
      <c r="KG65" s="6">
        <f>IFERROR(INDEX(Sales!$D$5:$ABF$18,MATCH(UsagePerHour!$B65,Sales!$C$5:$C$18,0),MATCH(UsagePerHour!KG$4,Sales!$D$3:$ABF$3,0))/KG$2*INDEX(Usage!$D$5:$ABF$11,MATCH(UsagePerHour!$B$52,Usage!$C$5:$C$11,0),MATCH(UsagePerHour!KG$4,Usage!$D$3:$ABF$3,0)),"")</f>
        <v>0</v>
      </c>
      <c r="KH65" s="6">
        <f>IFERROR(INDEX(Sales!$D$5:$ABF$18,MATCH(UsagePerHour!$B65,Sales!$C$5:$C$18,0),MATCH(UsagePerHour!KH$4,Sales!$D$3:$ABF$3,0))/KH$2*INDEX(Usage!$D$5:$ABF$11,MATCH(UsagePerHour!$B$52,Usage!$C$5:$C$11,0),MATCH(UsagePerHour!KH$4,Usage!$D$3:$ABF$3,0)),"")</f>
        <v>0</v>
      </c>
      <c r="KI65" s="6">
        <f>IFERROR(INDEX(Sales!$D$5:$ABF$18,MATCH(UsagePerHour!$B65,Sales!$C$5:$C$18,0),MATCH(UsagePerHour!KI$4,Sales!$D$3:$ABF$3,0))/KI$2*INDEX(Usage!$D$5:$ABF$11,MATCH(UsagePerHour!$B$52,Usage!$C$5:$C$11,0),MATCH(UsagePerHour!KI$4,Usage!$D$3:$ABF$3,0)),"")</f>
        <v>0</v>
      </c>
      <c r="KJ65" s="6">
        <f>IFERROR(INDEX(Sales!$D$5:$ABF$18,MATCH(UsagePerHour!$B65,Sales!$C$5:$C$18,0),MATCH(UsagePerHour!KJ$4,Sales!$D$3:$ABF$3,0))/KJ$2*INDEX(Usage!$D$5:$ABF$11,MATCH(UsagePerHour!$B$52,Usage!$C$5:$C$11,0),MATCH(UsagePerHour!KJ$4,Usage!$D$3:$ABF$3,0)),"")</f>
        <v>0</v>
      </c>
      <c r="KK65" s="6">
        <f>IFERROR(INDEX(Sales!$D$5:$ABF$18,MATCH(UsagePerHour!$B65,Sales!$C$5:$C$18,0),MATCH(UsagePerHour!KK$4,Sales!$D$3:$ABF$3,0))/KK$2*INDEX(Usage!$D$5:$ABF$11,MATCH(UsagePerHour!$B$52,Usage!$C$5:$C$11,0),MATCH(UsagePerHour!KK$4,Usage!$D$3:$ABF$3,0)),"")</f>
        <v>0</v>
      </c>
      <c r="KL65" s="6">
        <f>IFERROR(INDEX(Sales!$D$5:$ABF$18,MATCH(UsagePerHour!$B65,Sales!$C$5:$C$18,0),MATCH(UsagePerHour!KL$4,Sales!$D$3:$ABF$3,0))/KL$2*INDEX(Usage!$D$5:$ABF$11,MATCH(UsagePerHour!$B$52,Usage!$C$5:$C$11,0),MATCH(UsagePerHour!KL$4,Usage!$D$3:$ABF$3,0)),"")</f>
        <v>0</v>
      </c>
      <c r="KM65" s="6">
        <f>IFERROR(INDEX(Sales!$D$5:$ABF$18,MATCH(UsagePerHour!$B65,Sales!$C$5:$C$18,0),MATCH(UsagePerHour!KM$4,Sales!$D$3:$ABF$3,0))/KM$2*INDEX(Usage!$D$5:$ABF$11,MATCH(UsagePerHour!$B$52,Usage!$C$5:$C$11,0),MATCH(UsagePerHour!KM$4,Usage!$D$3:$ABF$3,0)),"")</f>
        <v>0</v>
      </c>
      <c r="KN65" s="6">
        <f>IFERROR(INDEX(Sales!$D$5:$ABF$18,MATCH(UsagePerHour!$B65,Sales!$C$5:$C$18,0),MATCH(UsagePerHour!KN$4,Sales!$D$3:$ABF$3,0))/KN$2*INDEX(Usage!$D$5:$ABF$11,MATCH(UsagePerHour!$B$52,Usage!$C$5:$C$11,0),MATCH(UsagePerHour!KN$4,Usage!$D$3:$ABF$3,0)),"")</f>
        <v>0</v>
      </c>
      <c r="KO65" s="6">
        <f>IFERROR(INDEX(Sales!$D$5:$ABF$18,MATCH(UsagePerHour!$B65,Sales!$C$5:$C$18,0),MATCH(UsagePerHour!KO$4,Sales!$D$3:$ABF$3,0))/KO$2*INDEX(Usage!$D$5:$ABF$11,MATCH(UsagePerHour!$B$52,Usage!$C$5:$C$11,0),MATCH(UsagePerHour!KO$4,Usage!$D$3:$ABF$3,0)),"")</f>
        <v>0</v>
      </c>
      <c r="KP65" s="6">
        <f>IFERROR(INDEX(Sales!$D$5:$ABF$18,MATCH(UsagePerHour!$B65,Sales!$C$5:$C$18,0),MATCH(UsagePerHour!KP$4,Sales!$D$3:$ABF$3,0))/KP$2*INDEX(Usage!$D$5:$ABF$11,MATCH(UsagePerHour!$B$52,Usage!$C$5:$C$11,0),MATCH(UsagePerHour!KP$4,Usage!$D$3:$ABF$3,0)),"")</f>
        <v>0</v>
      </c>
      <c r="KQ65" s="6">
        <f>IFERROR(INDEX(Sales!$D$5:$ABF$18,MATCH(UsagePerHour!$B65,Sales!$C$5:$C$18,0),MATCH(UsagePerHour!KQ$4,Sales!$D$3:$ABF$3,0))/KQ$2*INDEX(Usage!$D$5:$ABF$11,MATCH(UsagePerHour!$B$52,Usage!$C$5:$C$11,0),MATCH(UsagePerHour!KQ$4,Usage!$D$3:$ABF$3,0)),"")</f>
        <v>0</v>
      </c>
      <c r="KR65" s="6">
        <f>IFERROR(INDEX(Sales!$D$5:$ABF$18,MATCH(UsagePerHour!$B65,Sales!$C$5:$C$18,0),MATCH(UsagePerHour!KR$4,Sales!$D$3:$ABF$3,0))/KR$2*INDEX(Usage!$D$5:$ABF$11,MATCH(UsagePerHour!$B$52,Usage!$C$5:$C$11,0),MATCH(UsagePerHour!KR$4,Usage!$D$3:$ABF$3,0)),"")</f>
        <v>0</v>
      </c>
      <c r="KS65" s="6">
        <f>IFERROR(INDEX(Sales!$D$5:$ABF$18,MATCH(UsagePerHour!$B65,Sales!$C$5:$C$18,0),MATCH(UsagePerHour!KS$4,Sales!$D$3:$ABF$3,0))/KS$2*INDEX(Usage!$D$5:$ABF$11,MATCH(UsagePerHour!$B$52,Usage!$C$5:$C$11,0),MATCH(UsagePerHour!KS$4,Usage!$D$3:$ABF$3,0)),"")</f>
        <v>0</v>
      </c>
      <c r="KT65" s="6">
        <f>IFERROR(INDEX(Sales!$D$5:$ABF$18,MATCH(UsagePerHour!$B65,Sales!$C$5:$C$18,0),MATCH(UsagePerHour!KT$4,Sales!$D$3:$ABF$3,0))/KT$2*INDEX(Usage!$D$5:$ABF$11,MATCH(UsagePerHour!$B$52,Usage!$C$5:$C$11,0),MATCH(UsagePerHour!KT$4,Usage!$D$3:$ABF$3,0)),"")</f>
        <v>0</v>
      </c>
      <c r="KU65" s="6">
        <f>IFERROR(INDEX(Sales!$D$5:$ABF$18,MATCH(UsagePerHour!$B65,Sales!$C$5:$C$18,0),MATCH(UsagePerHour!KU$4,Sales!$D$3:$ABF$3,0))/KU$2*INDEX(Usage!$D$5:$ABF$11,MATCH(UsagePerHour!$B$52,Usage!$C$5:$C$11,0),MATCH(UsagePerHour!KU$4,Usage!$D$3:$ABF$3,0)),"")</f>
        <v>0</v>
      </c>
      <c r="KV65" s="6">
        <f>IFERROR(INDEX(Sales!$D$5:$ABF$18,MATCH(UsagePerHour!$B65,Sales!$C$5:$C$18,0),MATCH(UsagePerHour!KV$4,Sales!$D$3:$ABF$3,0))/KV$2*INDEX(Usage!$D$5:$ABF$11,MATCH(UsagePerHour!$B$52,Usage!$C$5:$C$11,0),MATCH(UsagePerHour!KV$4,Usage!$D$3:$ABF$3,0)),"")</f>
        <v>0</v>
      </c>
      <c r="KW65" s="6">
        <f>IFERROR(INDEX(Sales!$D$5:$ABF$18,MATCH(UsagePerHour!$B65,Sales!$C$5:$C$18,0),MATCH(UsagePerHour!KW$4,Sales!$D$3:$ABF$3,0))/KW$2*INDEX(Usage!$D$5:$ABF$11,MATCH(UsagePerHour!$B$52,Usage!$C$5:$C$11,0),MATCH(UsagePerHour!KW$4,Usage!$D$3:$ABF$3,0)),"")</f>
        <v>0</v>
      </c>
      <c r="KX65" s="6">
        <f>IFERROR(INDEX(Sales!$D$5:$ABF$18,MATCH(UsagePerHour!$B65,Sales!$C$5:$C$18,0),MATCH(UsagePerHour!KX$4,Sales!$D$3:$ABF$3,0))/KX$2*INDEX(Usage!$D$5:$ABF$11,MATCH(UsagePerHour!$B$52,Usage!$C$5:$C$11,0),MATCH(UsagePerHour!KX$4,Usage!$D$3:$ABF$3,0)),"")</f>
        <v>0</v>
      </c>
      <c r="KY65" s="6">
        <f>IFERROR(INDEX(Sales!$D$5:$ABF$18,MATCH(UsagePerHour!$B65,Sales!$C$5:$C$18,0),MATCH(UsagePerHour!KY$4,Sales!$D$3:$ABF$3,0))/KY$2*INDEX(Usage!$D$5:$ABF$11,MATCH(UsagePerHour!$B$52,Usage!$C$5:$C$11,0),MATCH(UsagePerHour!KY$4,Usage!$D$3:$ABF$3,0)),"")</f>
        <v>0</v>
      </c>
      <c r="KZ65" s="6">
        <f>IFERROR(INDEX(Sales!$D$5:$ABF$18,MATCH(UsagePerHour!$B65,Sales!$C$5:$C$18,0),MATCH(UsagePerHour!KZ$4,Sales!$D$3:$ABF$3,0))/KZ$2*INDEX(Usage!$D$5:$ABF$11,MATCH(UsagePerHour!$B$52,Usage!$C$5:$C$11,0),MATCH(UsagePerHour!KZ$4,Usage!$D$3:$ABF$3,0)),"")</f>
        <v>0</v>
      </c>
      <c r="LA65" s="6">
        <f>IFERROR(INDEX(Sales!$D$5:$ABF$18,MATCH(UsagePerHour!$B65,Sales!$C$5:$C$18,0),MATCH(UsagePerHour!LA$4,Sales!$D$3:$ABF$3,0))/LA$2*INDEX(Usage!$D$5:$ABF$11,MATCH(UsagePerHour!$B$52,Usage!$C$5:$C$11,0),MATCH(UsagePerHour!LA$4,Usage!$D$3:$ABF$3,0)),"")</f>
        <v>0</v>
      </c>
      <c r="LB65" s="6">
        <f>IFERROR(INDEX(Sales!$D$5:$ABF$18,MATCH(UsagePerHour!$B65,Sales!$C$5:$C$18,0),MATCH(UsagePerHour!LB$4,Sales!$D$3:$ABF$3,0))/LB$2*INDEX(Usage!$D$5:$ABF$11,MATCH(UsagePerHour!$B$52,Usage!$C$5:$C$11,0),MATCH(UsagePerHour!LB$4,Usage!$D$3:$ABF$3,0)),"")</f>
        <v>0</v>
      </c>
      <c r="LC65" s="6">
        <f>IFERROR(INDEX(Sales!$D$5:$ABF$18,MATCH(UsagePerHour!$B65,Sales!$C$5:$C$18,0),MATCH(UsagePerHour!LC$4,Sales!$D$3:$ABF$3,0))/LC$2*INDEX(Usage!$D$5:$ABF$11,MATCH(UsagePerHour!$B$52,Usage!$C$5:$C$11,0),MATCH(UsagePerHour!LC$4,Usage!$D$3:$ABF$3,0)),"")</f>
        <v>0</v>
      </c>
      <c r="LD65" s="6">
        <f>IFERROR(INDEX(Sales!$D$5:$ABF$18,MATCH(UsagePerHour!$B65,Sales!$C$5:$C$18,0),MATCH(UsagePerHour!LD$4,Sales!$D$3:$ABF$3,0))/LD$2*INDEX(Usage!$D$5:$ABF$11,MATCH(UsagePerHour!$B$52,Usage!$C$5:$C$11,0),MATCH(UsagePerHour!LD$4,Usage!$D$3:$ABF$3,0)),"")</f>
        <v>0</v>
      </c>
      <c r="LE65" s="6">
        <f>IFERROR(INDEX(Sales!$D$5:$ABF$18,MATCH(UsagePerHour!$B65,Sales!$C$5:$C$18,0),MATCH(UsagePerHour!LE$4,Sales!$D$3:$ABF$3,0))/LE$2*INDEX(Usage!$D$5:$ABF$11,MATCH(UsagePerHour!$B$52,Usage!$C$5:$C$11,0),MATCH(UsagePerHour!LE$4,Usage!$D$3:$ABF$3,0)),"")</f>
        <v>0</v>
      </c>
      <c r="LF65" s="6">
        <f>IFERROR(INDEX(Sales!$D$5:$ABF$18,MATCH(UsagePerHour!$B65,Sales!$C$5:$C$18,0),MATCH(UsagePerHour!LF$4,Sales!$D$3:$ABF$3,0))/LF$2*INDEX(Usage!$D$5:$ABF$11,MATCH(UsagePerHour!$B$52,Usage!$C$5:$C$11,0),MATCH(UsagePerHour!LF$4,Usage!$D$3:$ABF$3,0)),"")</f>
        <v>0</v>
      </c>
      <c r="LG65" s="6">
        <f>IFERROR(INDEX(Sales!$D$5:$ABF$18,MATCH(UsagePerHour!$B65,Sales!$C$5:$C$18,0),MATCH(UsagePerHour!LG$4,Sales!$D$3:$ABF$3,0))/LG$2*INDEX(Usage!$D$5:$ABF$11,MATCH(UsagePerHour!$B$52,Usage!$C$5:$C$11,0),MATCH(UsagePerHour!LG$4,Usage!$D$3:$ABF$3,0)),"")</f>
        <v>0</v>
      </c>
      <c r="LH65" s="6">
        <f>IFERROR(INDEX(Sales!$D$5:$ABF$18,MATCH(UsagePerHour!$B65,Sales!$C$5:$C$18,0),MATCH(UsagePerHour!LH$4,Sales!$D$3:$ABF$3,0))/LH$2*INDEX(Usage!$D$5:$ABF$11,MATCH(UsagePerHour!$B$52,Usage!$C$5:$C$11,0),MATCH(UsagePerHour!LH$4,Usage!$D$3:$ABF$3,0)),"")</f>
        <v>0</v>
      </c>
      <c r="LI65" s="6">
        <f>IFERROR(INDEX(Sales!$D$5:$ABF$18,MATCH(UsagePerHour!$B65,Sales!$C$5:$C$18,0),MATCH(UsagePerHour!LI$4,Sales!$D$3:$ABF$3,0))/LI$2*INDEX(Usage!$D$5:$ABF$11,MATCH(UsagePerHour!$B$52,Usage!$C$5:$C$11,0),MATCH(UsagePerHour!LI$4,Usage!$D$3:$ABF$3,0)),"")</f>
        <v>0</v>
      </c>
      <c r="LJ65" s="6">
        <f>IFERROR(INDEX(Sales!$D$5:$ABF$18,MATCH(UsagePerHour!$B65,Sales!$C$5:$C$18,0),MATCH(UsagePerHour!LJ$4,Sales!$D$3:$ABF$3,0))/LJ$2*INDEX(Usage!$D$5:$ABF$11,MATCH(UsagePerHour!$B$52,Usage!$C$5:$C$11,0),MATCH(UsagePerHour!LJ$4,Usage!$D$3:$ABF$3,0)),"")</f>
        <v>0</v>
      </c>
      <c r="LK65" s="6">
        <f>IFERROR(INDEX(Sales!$D$5:$ABF$18,MATCH(UsagePerHour!$B65,Sales!$C$5:$C$18,0),MATCH(UsagePerHour!LK$4,Sales!$D$3:$ABF$3,0))/LK$2*INDEX(Usage!$D$5:$ABF$11,MATCH(UsagePerHour!$B$52,Usage!$C$5:$C$11,0),MATCH(UsagePerHour!LK$4,Usage!$D$3:$ABF$3,0)),"")</f>
        <v>0</v>
      </c>
      <c r="LL65" s="6">
        <f>IFERROR(INDEX(Sales!$D$5:$ABF$18,MATCH(UsagePerHour!$B65,Sales!$C$5:$C$18,0),MATCH(UsagePerHour!LL$4,Sales!$D$3:$ABF$3,0))/LL$2*INDEX(Usage!$D$5:$ABF$11,MATCH(UsagePerHour!$B$52,Usage!$C$5:$C$11,0),MATCH(UsagePerHour!LL$4,Usage!$D$3:$ABF$3,0)),"")</f>
        <v>0</v>
      </c>
      <c r="LM65" s="6">
        <f>IFERROR(INDEX(Sales!$D$5:$ABF$18,MATCH(UsagePerHour!$B65,Sales!$C$5:$C$18,0),MATCH(UsagePerHour!LM$4,Sales!$D$3:$ABF$3,0))/LM$2*INDEX(Usage!$D$5:$ABF$11,MATCH(UsagePerHour!$B$52,Usage!$C$5:$C$11,0),MATCH(UsagePerHour!LM$4,Usage!$D$3:$ABF$3,0)),"")</f>
        <v>0</v>
      </c>
      <c r="LN65" s="6">
        <f>IFERROR(INDEX(Sales!$D$5:$ABF$18,MATCH(UsagePerHour!$B65,Sales!$C$5:$C$18,0),MATCH(UsagePerHour!LN$4,Sales!$D$3:$ABF$3,0))/LN$2*INDEX(Usage!$D$5:$ABF$11,MATCH(UsagePerHour!$B$52,Usage!$C$5:$C$11,0),MATCH(UsagePerHour!LN$4,Usage!$D$3:$ABF$3,0)),"")</f>
        <v>0</v>
      </c>
      <c r="LO65" s="6">
        <f>IFERROR(INDEX(Sales!$D$5:$ABF$18,MATCH(UsagePerHour!$B65,Sales!$C$5:$C$18,0),MATCH(UsagePerHour!LO$4,Sales!$D$3:$ABF$3,0))/LO$2*INDEX(Usage!$D$5:$ABF$11,MATCH(UsagePerHour!$B$52,Usage!$C$5:$C$11,0),MATCH(UsagePerHour!LO$4,Usage!$D$3:$ABF$3,0)),"")</f>
        <v>0</v>
      </c>
      <c r="LP65" s="6">
        <f>IFERROR(INDEX(Sales!$D$5:$ABF$18,MATCH(UsagePerHour!$B65,Sales!$C$5:$C$18,0),MATCH(UsagePerHour!LP$4,Sales!$D$3:$ABF$3,0))/LP$2*INDEX(Usage!$D$5:$ABF$11,MATCH(UsagePerHour!$B$52,Usage!$C$5:$C$11,0),MATCH(UsagePerHour!LP$4,Usage!$D$3:$ABF$3,0)),"")</f>
        <v>0</v>
      </c>
      <c r="LQ65" s="6">
        <f>IFERROR(INDEX(Sales!$D$5:$ABF$18,MATCH(UsagePerHour!$B65,Sales!$C$5:$C$18,0),MATCH(UsagePerHour!LQ$4,Sales!$D$3:$ABF$3,0))/LQ$2*INDEX(Usage!$D$5:$ABF$11,MATCH(UsagePerHour!$B$52,Usage!$C$5:$C$11,0),MATCH(UsagePerHour!LQ$4,Usage!$D$3:$ABF$3,0)),"")</f>
        <v>0</v>
      </c>
      <c r="LR65" s="6">
        <f>IFERROR(INDEX(Sales!$D$5:$ABF$18,MATCH(UsagePerHour!$B65,Sales!$C$5:$C$18,0),MATCH(UsagePerHour!LR$4,Sales!$D$3:$ABF$3,0))/LR$2*INDEX(Usage!$D$5:$ABF$11,MATCH(UsagePerHour!$B$52,Usage!$C$5:$C$11,0),MATCH(UsagePerHour!LR$4,Usage!$D$3:$ABF$3,0)),"")</f>
        <v>0</v>
      </c>
      <c r="LS65" s="6">
        <f>IFERROR(INDEX(Sales!$D$5:$ABF$18,MATCH(UsagePerHour!$B65,Sales!$C$5:$C$18,0),MATCH(UsagePerHour!LS$4,Sales!$D$3:$ABF$3,0))/LS$2*INDEX(Usage!$D$5:$ABF$11,MATCH(UsagePerHour!$B$52,Usage!$C$5:$C$11,0),MATCH(UsagePerHour!LS$4,Usage!$D$3:$ABF$3,0)),"")</f>
        <v>0</v>
      </c>
      <c r="LT65" s="6">
        <f>IFERROR(INDEX(Sales!$D$5:$ABF$18,MATCH(UsagePerHour!$B65,Sales!$C$5:$C$18,0),MATCH(UsagePerHour!LT$4,Sales!$D$3:$ABF$3,0))/LT$2*INDEX(Usage!$D$5:$ABF$11,MATCH(UsagePerHour!$B$52,Usage!$C$5:$C$11,0),MATCH(UsagePerHour!LT$4,Usage!$D$3:$ABF$3,0)),"")</f>
        <v>0</v>
      </c>
      <c r="LU65" s="6">
        <f>IFERROR(INDEX(Sales!$D$5:$ABF$18,MATCH(UsagePerHour!$B65,Sales!$C$5:$C$18,0),MATCH(UsagePerHour!LU$4,Sales!$D$3:$ABF$3,0))/LU$2*INDEX(Usage!$D$5:$ABF$11,MATCH(UsagePerHour!$B$52,Usage!$C$5:$C$11,0),MATCH(UsagePerHour!LU$4,Usage!$D$3:$ABF$3,0)),"")</f>
        <v>0</v>
      </c>
      <c r="LV65" s="6">
        <f>IFERROR(INDEX(Sales!$D$5:$ABF$18,MATCH(UsagePerHour!$B65,Sales!$C$5:$C$18,0),MATCH(UsagePerHour!LV$4,Sales!$D$3:$ABF$3,0))/LV$2*INDEX(Usage!$D$5:$ABF$11,MATCH(UsagePerHour!$B$52,Usage!$C$5:$C$11,0),MATCH(UsagePerHour!LV$4,Usage!$D$3:$ABF$3,0)),"")</f>
        <v>0</v>
      </c>
      <c r="LW65" s="6">
        <f>IFERROR(INDEX(Sales!$D$5:$ABF$18,MATCH(UsagePerHour!$B65,Sales!$C$5:$C$18,0),MATCH(UsagePerHour!LW$4,Sales!$D$3:$ABF$3,0))/LW$2*INDEX(Usage!$D$5:$ABF$11,MATCH(UsagePerHour!$B$52,Usage!$C$5:$C$11,0),MATCH(UsagePerHour!LW$4,Usage!$D$3:$ABF$3,0)),"")</f>
        <v>0</v>
      </c>
      <c r="LX65" s="6">
        <f>IFERROR(INDEX(Sales!$D$5:$ABF$18,MATCH(UsagePerHour!$B65,Sales!$C$5:$C$18,0),MATCH(UsagePerHour!LX$4,Sales!$D$3:$ABF$3,0))/LX$2*INDEX(Usage!$D$5:$ABF$11,MATCH(UsagePerHour!$B$52,Usage!$C$5:$C$11,0),MATCH(UsagePerHour!LX$4,Usage!$D$3:$ABF$3,0)),"")</f>
        <v>0</v>
      </c>
      <c r="LY65" s="6">
        <f>IFERROR(INDEX(Sales!$D$5:$ABF$18,MATCH(UsagePerHour!$B65,Sales!$C$5:$C$18,0),MATCH(UsagePerHour!LY$4,Sales!$D$3:$ABF$3,0))/LY$2*INDEX(Usage!$D$5:$ABF$11,MATCH(UsagePerHour!$B$52,Usage!$C$5:$C$11,0),MATCH(UsagePerHour!LY$4,Usage!$D$3:$ABF$3,0)),"")</f>
        <v>0</v>
      </c>
      <c r="LZ65" s="6">
        <f>IFERROR(INDEX(Sales!$D$5:$ABF$18,MATCH(UsagePerHour!$B65,Sales!$C$5:$C$18,0),MATCH(UsagePerHour!LZ$4,Sales!$D$3:$ABF$3,0))/LZ$2*INDEX(Usage!$D$5:$ABF$11,MATCH(UsagePerHour!$B$52,Usage!$C$5:$C$11,0),MATCH(UsagePerHour!LZ$4,Usage!$D$3:$ABF$3,0)),"")</f>
        <v>0</v>
      </c>
      <c r="MA65" s="6">
        <f>IFERROR(INDEX(Sales!$D$5:$ABF$18,MATCH(UsagePerHour!$B65,Sales!$C$5:$C$18,0),MATCH(UsagePerHour!MA$4,Sales!$D$3:$ABF$3,0))/MA$2*INDEX(Usage!$D$5:$ABF$11,MATCH(UsagePerHour!$B$52,Usage!$C$5:$C$11,0),MATCH(UsagePerHour!MA$4,Usage!$D$3:$ABF$3,0)),"")</f>
        <v>0</v>
      </c>
      <c r="MB65" s="6">
        <f>IFERROR(INDEX(Sales!$D$5:$ABF$18,MATCH(UsagePerHour!$B65,Sales!$C$5:$C$18,0),MATCH(UsagePerHour!MB$4,Sales!$D$3:$ABF$3,0))/MB$2*INDEX(Usage!$D$5:$ABF$11,MATCH(UsagePerHour!$B$52,Usage!$C$5:$C$11,0),MATCH(UsagePerHour!MB$4,Usage!$D$3:$ABF$3,0)),"")</f>
        <v>0</v>
      </c>
      <c r="MC65" s="6">
        <f>IFERROR(INDEX(Sales!$D$5:$ABF$18,MATCH(UsagePerHour!$B65,Sales!$C$5:$C$18,0),MATCH(UsagePerHour!MC$4,Sales!$D$3:$ABF$3,0))/MC$2*INDEX(Usage!$D$5:$ABF$11,MATCH(UsagePerHour!$B$52,Usage!$C$5:$C$11,0),MATCH(UsagePerHour!MC$4,Usage!$D$3:$ABF$3,0)),"")</f>
        <v>0</v>
      </c>
      <c r="MD65" s="6">
        <f>IFERROR(INDEX(Sales!$D$5:$ABF$18,MATCH(UsagePerHour!$B65,Sales!$C$5:$C$18,0),MATCH(UsagePerHour!MD$4,Sales!$D$3:$ABF$3,0))/MD$2*INDEX(Usage!$D$5:$ABF$11,MATCH(UsagePerHour!$B$52,Usage!$C$5:$C$11,0),MATCH(UsagePerHour!MD$4,Usage!$D$3:$ABF$3,0)),"")</f>
        <v>0</v>
      </c>
      <c r="ME65" s="6">
        <f>IFERROR(INDEX(Sales!$D$5:$ABF$18,MATCH(UsagePerHour!$B65,Sales!$C$5:$C$18,0),MATCH(UsagePerHour!ME$4,Sales!$D$3:$ABF$3,0))/ME$2*INDEX(Usage!$D$5:$ABF$11,MATCH(UsagePerHour!$B$52,Usage!$C$5:$C$11,0),MATCH(UsagePerHour!ME$4,Usage!$D$3:$ABF$3,0)),"")</f>
        <v>0</v>
      </c>
      <c r="MF65" s="6">
        <f>IFERROR(INDEX(Sales!$D$5:$ABF$18,MATCH(UsagePerHour!$B65,Sales!$C$5:$C$18,0),MATCH(UsagePerHour!MF$4,Sales!$D$3:$ABF$3,0))/MF$2*INDEX(Usage!$D$5:$ABF$11,MATCH(UsagePerHour!$B$52,Usage!$C$5:$C$11,0),MATCH(UsagePerHour!MF$4,Usage!$D$3:$ABF$3,0)),"")</f>
        <v>0</v>
      </c>
      <c r="MG65" s="6">
        <f>IFERROR(INDEX(Sales!$D$5:$ABF$18,MATCH(UsagePerHour!$B65,Sales!$C$5:$C$18,0),MATCH(UsagePerHour!MG$4,Sales!$D$3:$ABF$3,0))/MG$2*INDEX(Usage!$D$5:$ABF$11,MATCH(UsagePerHour!$B$52,Usage!$C$5:$C$11,0),MATCH(UsagePerHour!MG$4,Usage!$D$3:$ABF$3,0)),"")</f>
        <v>0</v>
      </c>
      <c r="MH65" s="6">
        <f>IFERROR(INDEX(Sales!$D$5:$ABF$18,MATCH(UsagePerHour!$B65,Sales!$C$5:$C$18,0),MATCH(UsagePerHour!MH$4,Sales!$D$3:$ABF$3,0))/MH$2*INDEX(Usage!$D$5:$ABF$11,MATCH(UsagePerHour!$B$52,Usage!$C$5:$C$11,0),MATCH(UsagePerHour!MH$4,Usage!$D$3:$ABF$3,0)),"")</f>
        <v>0</v>
      </c>
      <c r="MI65" s="6">
        <f>IFERROR(INDEX(Sales!$D$5:$ABF$18,MATCH(UsagePerHour!$B65,Sales!$C$5:$C$18,0),MATCH(UsagePerHour!MI$4,Sales!$D$3:$ABF$3,0))/MI$2*INDEX(Usage!$D$5:$ABF$11,MATCH(UsagePerHour!$B$52,Usage!$C$5:$C$11,0),MATCH(UsagePerHour!MI$4,Usage!$D$3:$ABF$3,0)),"")</f>
        <v>0</v>
      </c>
      <c r="MJ65" s="6">
        <f>IFERROR(INDEX(Sales!$D$5:$ABF$18,MATCH(UsagePerHour!$B65,Sales!$C$5:$C$18,0),MATCH(UsagePerHour!MJ$4,Sales!$D$3:$ABF$3,0))/MJ$2*INDEX(Usage!$D$5:$ABF$11,MATCH(UsagePerHour!$B$52,Usage!$C$5:$C$11,0),MATCH(UsagePerHour!MJ$4,Usage!$D$3:$ABF$3,0)),"")</f>
        <v>0</v>
      </c>
      <c r="MK65" s="6">
        <f>IFERROR(INDEX(Sales!$D$5:$ABF$18,MATCH(UsagePerHour!$B65,Sales!$C$5:$C$18,0),MATCH(UsagePerHour!MK$4,Sales!$D$3:$ABF$3,0))/MK$2*INDEX(Usage!$D$5:$ABF$11,MATCH(UsagePerHour!$B$52,Usage!$C$5:$C$11,0),MATCH(UsagePerHour!MK$4,Usage!$D$3:$ABF$3,0)),"")</f>
        <v>0</v>
      </c>
      <c r="ML65" s="6">
        <f>IFERROR(INDEX(Sales!$D$5:$ABF$18,MATCH(UsagePerHour!$B65,Sales!$C$5:$C$18,0),MATCH(UsagePerHour!ML$4,Sales!$D$3:$ABF$3,0))/ML$2*INDEX(Usage!$D$5:$ABF$11,MATCH(UsagePerHour!$B$52,Usage!$C$5:$C$11,0),MATCH(UsagePerHour!ML$4,Usage!$D$3:$ABF$3,0)),"")</f>
        <v>0</v>
      </c>
      <c r="MM65" s="6">
        <f>IFERROR(INDEX(Sales!$D$5:$ABF$18,MATCH(UsagePerHour!$B65,Sales!$C$5:$C$18,0),MATCH(UsagePerHour!MM$4,Sales!$D$3:$ABF$3,0))/MM$2*INDEX(Usage!$D$5:$ABF$11,MATCH(UsagePerHour!$B$52,Usage!$C$5:$C$11,0),MATCH(UsagePerHour!MM$4,Usage!$D$3:$ABF$3,0)),"")</f>
        <v>0</v>
      </c>
      <c r="MN65" s="6">
        <f>IFERROR(INDEX(Sales!$D$5:$ABF$18,MATCH(UsagePerHour!$B65,Sales!$C$5:$C$18,0),MATCH(UsagePerHour!MN$4,Sales!$D$3:$ABF$3,0))/MN$2*INDEX(Usage!$D$5:$ABF$11,MATCH(UsagePerHour!$B$52,Usage!$C$5:$C$11,0),MATCH(UsagePerHour!MN$4,Usage!$D$3:$ABF$3,0)),"")</f>
        <v>0</v>
      </c>
      <c r="MO65" s="6">
        <f>IFERROR(INDEX(Sales!$D$5:$ABF$18,MATCH(UsagePerHour!$B65,Sales!$C$5:$C$18,0),MATCH(UsagePerHour!MO$4,Sales!$D$3:$ABF$3,0))/MO$2*INDEX(Usage!$D$5:$ABF$11,MATCH(UsagePerHour!$B$52,Usage!$C$5:$C$11,0),MATCH(UsagePerHour!MO$4,Usage!$D$3:$ABF$3,0)),"")</f>
        <v>0</v>
      </c>
      <c r="MP65" s="6">
        <f>IFERROR(INDEX(Sales!$D$5:$ABF$18,MATCH(UsagePerHour!$B65,Sales!$C$5:$C$18,0),MATCH(UsagePerHour!MP$4,Sales!$D$3:$ABF$3,0))/MP$2*INDEX(Usage!$D$5:$ABF$11,MATCH(UsagePerHour!$B$52,Usage!$C$5:$C$11,0),MATCH(UsagePerHour!MP$4,Usage!$D$3:$ABF$3,0)),"")</f>
        <v>0</v>
      </c>
      <c r="MQ65" s="6">
        <f>IFERROR(INDEX(Sales!$D$5:$ABF$18,MATCH(UsagePerHour!$B65,Sales!$C$5:$C$18,0),MATCH(UsagePerHour!MQ$4,Sales!$D$3:$ABF$3,0))/MQ$2*INDEX(Usage!$D$5:$ABF$11,MATCH(UsagePerHour!$B$52,Usage!$C$5:$C$11,0),MATCH(UsagePerHour!MQ$4,Usage!$D$3:$ABF$3,0)),"")</f>
        <v>0</v>
      </c>
      <c r="MR65" s="6">
        <f>IFERROR(INDEX(Sales!$D$5:$ABF$18,MATCH(UsagePerHour!$B65,Sales!$C$5:$C$18,0),MATCH(UsagePerHour!MR$4,Sales!$D$3:$ABF$3,0))/MR$2*INDEX(Usage!$D$5:$ABF$11,MATCH(UsagePerHour!$B$52,Usage!$C$5:$C$11,0),MATCH(UsagePerHour!MR$4,Usage!$D$3:$ABF$3,0)),"")</f>
        <v>0</v>
      </c>
      <c r="MS65" s="6">
        <f>IFERROR(INDEX(Sales!$D$5:$ABF$18,MATCH(UsagePerHour!$B65,Sales!$C$5:$C$18,0),MATCH(UsagePerHour!MS$4,Sales!$D$3:$ABF$3,0))/MS$2*INDEX(Usage!$D$5:$ABF$11,MATCH(UsagePerHour!$B$52,Usage!$C$5:$C$11,0),MATCH(UsagePerHour!MS$4,Usage!$D$3:$ABF$3,0)),"")</f>
        <v>0</v>
      </c>
      <c r="MT65" s="6">
        <f>IFERROR(INDEX(Sales!$D$5:$ABF$18,MATCH(UsagePerHour!$B65,Sales!$C$5:$C$18,0),MATCH(UsagePerHour!MT$4,Sales!$D$3:$ABF$3,0))/MT$2*INDEX(Usage!$D$5:$ABF$11,MATCH(UsagePerHour!$B$52,Usage!$C$5:$C$11,0),MATCH(UsagePerHour!MT$4,Usage!$D$3:$ABF$3,0)),"")</f>
        <v>0</v>
      </c>
      <c r="MU65" s="6">
        <f>IFERROR(INDEX(Sales!$D$5:$ABF$18,MATCH(UsagePerHour!$B65,Sales!$C$5:$C$18,0),MATCH(UsagePerHour!MU$4,Sales!$D$3:$ABF$3,0))/MU$2*INDEX(Usage!$D$5:$ABF$11,MATCH(UsagePerHour!$B$52,Usage!$C$5:$C$11,0),MATCH(UsagePerHour!MU$4,Usage!$D$3:$ABF$3,0)),"")</f>
        <v>0</v>
      </c>
      <c r="MV65" s="6">
        <f>IFERROR(INDEX(Sales!$D$5:$ABF$18,MATCH(UsagePerHour!$B65,Sales!$C$5:$C$18,0),MATCH(UsagePerHour!MV$4,Sales!$D$3:$ABF$3,0))/MV$2*INDEX(Usage!$D$5:$ABF$11,MATCH(UsagePerHour!$B$52,Usage!$C$5:$C$11,0),MATCH(UsagePerHour!MV$4,Usage!$D$3:$ABF$3,0)),"")</f>
        <v>0</v>
      </c>
      <c r="MW65" s="6">
        <f>IFERROR(INDEX(Sales!$D$5:$ABF$18,MATCH(UsagePerHour!$B65,Sales!$C$5:$C$18,0),MATCH(UsagePerHour!MW$4,Sales!$D$3:$ABF$3,0))/MW$2*INDEX(Usage!$D$5:$ABF$11,MATCH(UsagePerHour!$B$52,Usage!$C$5:$C$11,0),MATCH(UsagePerHour!MW$4,Usage!$D$3:$ABF$3,0)),"")</f>
        <v>0</v>
      </c>
      <c r="MX65" s="6">
        <f>IFERROR(INDEX(Sales!$D$5:$ABF$18,MATCH(UsagePerHour!$B65,Sales!$C$5:$C$18,0),MATCH(UsagePerHour!MX$4,Sales!$D$3:$ABF$3,0))/MX$2*INDEX(Usage!$D$5:$ABF$11,MATCH(UsagePerHour!$B$52,Usage!$C$5:$C$11,0),MATCH(UsagePerHour!MX$4,Usage!$D$3:$ABF$3,0)),"")</f>
        <v>0</v>
      </c>
      <c r="MY65" s="6">
        <f>IFERROR(INDEX(Sales!$D$5:$ABF$18,MATCH(UsagePerHour!$B65,Sales!$C$5:$C$18,0),MATCH(UsagePerHour!MY$4,Sales!$D$3:$ABF$3,0))/MY$2*INDEX(Usage!$D$5:$ABF$11,MATCH(UsagePerHour!$B$52,Usage!$C$5:$C$11,0),MATCH(UsagePerHour!MY$4,Usage!$D$3:$ABF$3,0)),"")</f>
        <v>0</v>
      </c>
      <c r="MZ65" s="6">
        <f>IFERROR(INDEX(Sales!$D$5:$ABF$18,MATCH(UsagePerHour!$B65,Sales!$C$5:$C$18,0),MATCH(UsagePerHour!MZ$4,Sales!$D$3:$ABF$3,0))/MZ$2*INDEX(Usage!$D$5:$ABF$11,MATCH(UsagePerHour!$B$52,Usage!$C$5:$C$11,0),MATCH(UsagePerHour!MZ$4,Usage!$D$3:$ABF$3,0)),"")</f>
        <v>0</v>
      </c>
      <c r="NA65" s="6">
        <f>IFERROR(INDEX(Sales!$D$5:$ABF$18,MATCH(UsagePerHour!$B65,Sales!$C$5:$C$18,0),MATCH(UsagePerHour!NA$4,Sales!$D$3:$ABF$3,0))/NA$2*INDEX(Usage!$D$5:$ABF$11,MATCH(UsagePerHour!$B$52,Usage!$C$5:$C$11,0),MATCH(UsagePerHour!NA$4,Usage!$D$3:$ABF$3,0)),"")</f>
        <v>0</v>
      </c>
      <c r="NB65" s="6">
        <f>IFERROR(INDEX(Sales!$D$5:$ABF$18,MATCH(UsagePerHour!$B65,Sales!$C$5:$C$18,0),MATCH(UsagePerHour!NB$4,Sales!$D$3:$ABF$3,0))/NB$2*INDEX(Usage!$D$5:$ABF$11,MATCH(UsagePerHour!$B$52,Usage!$C$5:$C$11,0),MATCH(UsagePerHour!NB$4,Usage!$D$3:$ABF$3,0)),"")</f>
        <v>0</v>
      </c>
      <c r="NC65" s="6">
        <f>IFERROR(INDEX(Sales!$D$5:$ABF$18,MATCH(UsagePerHour!$B65,Sales!$C$5:$C$18,0),MATCH(UsagePerHour!NC$4,Sales!$D$3:$ABF$3,0))/NC$2*INDEX(Usage!$D$5:$ABF$11,MATCH(UsagePerHour!$B$52,Usage!$C$5:$C$11,0),MATCH(UsagePerHour!NC$4,Usage!$D$3:$ABF$3,0)),"")</f>
        <v>0</v>
      </c>
      <c r="ND65" s="6">
        <f>IFERROR(INDEX(Sales!$D$5:$ABF$18,MATCH(UsagePerHour!$B65,Sales!$C$5:$C$18,0),MATCH(UsagePerHour!ND$4,Sales!$D$3:$ABF$3,0))/ND$2*INDEX(Usage!$D$5:$ABF$11,MATCH(UsagePerHour!$B$52,Usage!$C$5:$C$11,0),MATCH(UsagePerHour!ND$4,Usage!$D$3:$ABF$3,0)),"")</f>
        <v>0</v>
      </c>
      <c r="NE65" s="6">
        <f>IFERROR(INDEX(Sales!$D$5:$ABF$18,MATCH(UsagePerHour!$B65,Sales!$C$5:$C$18,0),MATCH(UsagePerHour!NE$4,Sales!$D$3:$ABF$3,0))/NE$2*INDEX(Usage!$D$5:$ABF$11,MATCH(UsagePerHour!$B$52,Usage!$C$5:$C$11,0),MATCH(UsagePerHour!NE$4,Usage!$D$3:$ABF$3,0)),"")</f>
        <v>0</v>
      </c>
      <c r="NF65" s="6">
        <f>IFERROR(INDEX(Sales!$D$5:$ABF$18,MATCH(UsagePerHour!$B65,Sales!$C$5:$C$18,0),MATCH(UsagePerHour!NF$4,Sales!$D$3:$ABF$3,0))/NF$2*INDEX(Usage!$D$5:$ABF$11,MATCH(UsagePerHour!$B$52,Usage!$C$5:$C$11,0),MATCH(UsagePerHour!NF$4,Usage!$D$3:$ABF$3,0)),"")</f>
        <v>0</v>
      </c>
      <c r="NG65" s="6">
        <f>IFERROR(INDEX(Sales!$D$5:$ABF$18,MATCH(UsagePerHour!$B65,Sales!$C$5:$C$18,0),MATCH(UsagePerHour!NG$4,Sales!$D$3:$ABF$3,0))/NG$2*INDEX(Usage!$D$5:$ABF$11,MATCH(UsagePerHour!$B$52,Usage!$C$5:$C$11,0),MATCH(UsagePerHour!NG$4,Usage!$D$3:$ABF$3,0)),"")</f>
        <v>0</v>
      </c>
      <c r="NH65" s="6">
        <f>IFERROR(INDEX(Sales!$D$5:$ABF$18,MATCH(UsagePerHour!$B65,Sales!$C$5:$C$18,0),MATCH(UsagePerHour!NH$4,Sales!$D$3:$ABF$3,0))/NH$2*INDEX(Usage!$D$5:$ABF$11,MATCH(UsagePerHour!$B$52,Usage!$C$5:$C$11,0),MATCH(UsagePerHour!NH$4,Usage!$D$3:$ABF$3,0)),"")</f>
        <v>0</v>
      </c>
      <c r="NI65" s="6">
        <f>IFERROR(INDEX(Sales!$D$5:$ABF$18,MATCH(UsagePerHour!$B65,Sales!$C$5:$C$18,0),MATCH(UsagePerHour!NI$4,Sales!$D$3:$ABF$3,0))/NI$2*INDEX(Usage!$D$5:$ABF$11,MATCH(UsagePerHour!$B$52,Usage!$C$5:$C$11,0),MATCH(UsagePerHour!NI$4,Usage!$D$3:$ABF$3,0)),"")</f>
        <v>0</v>
      </c>
      <c r="NJ65" s="6">
        <f>IFERROR(INDEX(Sales!$D$5:$ABF$18,MATCH(UsagePerHour!$B65,Sales!$C$5:$C$18,0),MATCH(UsagePerHour!NJ$4,Sales!$D$3:$ABF$3,0))/NJ$2*INDEX(Usage!$D$5:$ABF$11,MATCH(UsagePerHour!$B$52,Usage!$C$5:$C$11,0),MATCH(UsagePerHour!NJ$4,Usage!$D$3:$ABF$3,0)),"")</f>
        <v>0</v>
      </c>
      <c r="NK65" s="6">
        <f>IFERROR(INDEX(Sales!$D$5:$ABF$18,MATCH(UsagePerHour!$B65,Sales!$C$5:$C$18,0),MATCH(UsagePerHour!NK$4,Sales!$D$3:$ABF$3,0))/NK$2*INDEX(Usage!$D$5:$ABF$11,MATCH(UsagePerHour!$B$52,Usage!$C$5:$C$11,0),MATCH(UsagePerHour!NK$4,Usage!$D$3:$ABF$3,0)),"")</f>
        <v>0</v>
      </c>
      <c r="NL65" s="6">
        <f>IFERROR(INDEX(Sales!$D$5:$ABF$18,MATCH(UsagePerHour!$B65,Sales!$C$5:$C$18,0),MATCH(UsagePerHour!NL$4,Sales!$D$3:$ABF$3,0))/NL$2*INDEX(Usage!$D$5:$ABF$11,MATCH(UsagePerHour!$B$52,Usage!$C$5:$C$11,0),MATCH(UsagePerHour!NL$4,Usage!$D$3:$ABF$3,0)),"")</f>
        <v>0</v>
      </c>
      <c r="NM65" s="6">
        <f>IFERROR(INDEX(Sales!$D$5:$ABF$18,MATCH(UsagePerHour!$B65,Sales!$C$5:$C$18,0),MATCH(UsagePerHour!NM$4,Sales!$D$3:$ABF$3,0))/NM$2*INDEX(Usage!$D$5:$ABF$11,MATCH(UsagePerHour!$B$52,Usage!$C$5:$C$11,0),MATCH(UsagePerHour!NM$4,Usage!$D$3:$ABF$3,0)),"")</f>
        <v>0</v>
      </c>
      <c r="NN65" s="6">
        <f>IFERROR(INDEX(Sales!$D$5:$ABF$18,MATCH(UsagePerHour!$B65,Sales!$C$5:$C$18,0),MATCH(UsagePerHour!NN$4,Sales!$D$3:$ABF$3,0))/NN$2*INDEX(Usage!$D$5:$ABF$11,MATCH(UsagePerHour!$B$52,Usage!$C$5:$C$11,0),MATCH(UsagePerHour!NN$4,Usage!$D$3:$ABF$3,0)),"")</f>
        <v>0</v>
      </c>
      <c r="NO65" s="6">
        <f>IFERROR(INDEX(Sales!$D$5:$ABF$18,MATCH(UsagePerHour!$B65,Sales!$C$5:$C$18,0),MATCH(UsagePerHour!NO$4,Sales!$D$3:$ABF$3,0))/NO$2*INDEX(Usage!$D$5:$ABF$11,MATCH(UsagePerHour!$B$52,Usage!$C$5:$C$11,0),MATCH(UsagePerHour!NO$4,Usage!$D$3:$ABF$3,0)),"")</f>
        <v>0</v>
      </c>
      <c r="NP65" s="6">
        <f>IFERROR(INDEX(Sales!$D$5:$ABF$18,MATCH(UsagePerHour!$B65,Sales!$C$5:$C$18,0),MATCH(UsagePerHour!NP$4,Sales!$D$3:$ABF$3,0))/NP$2*INDEX(Usage!$D$5:$ABF$11,MATCH(UsagePerHour!$B$52,Usage!$C$5:$C$11,0),MATCH(UsagePerHour!NP$4,Usage!$D$3:$ABF$3,0)),"")</f>
        <v>0</v>
      </c>
      <c r="NQ65" s="6">
        <f>IFERROR(INDEX(Sales!$D$5:$ABF$18,MATCH(UsagePerHour!$B65,Sales!$C$5:$C$18,0),MATCH(UsagePerHour!NQ$4,Sales!$D$3:$ABF$3,0))/NQ$2*INDEX(Usage!$D$5:$ABF$11,MATCH(UsagePerHour!$B$52,Usage!$C$5:$C$11,0),MATCH(UsagePerHour!NQ$4,Usage!$D$3:$ABF$3,0)),"")</f>
        <v>0</v>
      </c>
      <c r="NR65" s="6">
        <f>IFERROR(INDEX(Sales!$D$5:$ABF$18,MATCH(UsagePerHour!$B65,Sales!$C$5:$C$18,0),MATCH(UsagePerHour!NR$4,Sales!$D$3:$ABF$3,0))/NR$2*INDEX(Usage!$D$5:$ABF$11,MATCH(UsagePerHour!$B$52,Usage!$C$5:$C$11,0),MATCH(UsagePerHour!NR$4,Usage!$D$3:$ABF$3,0)),"")</f>
        <v>0</v>
      </c>
      <c r="NS65" s="6">
        <f>IFERROR(INDEX(Sales!$D$5:$ABF$18,MATCH(UsagePerHour!$B65,Sales!$C$5:$C$18,0),MATCH(UsagePerHour!NS$4,Sales!$D$3:$ABF$3,0))/NS$2*INDEX(Usage!$D$5:$ABF$11,MATCH(UsagePerHour!$B$52,Usage!$C$5:$C$11,0),MATCH(UsagePerHour!NS$4,Usage!$D$3:$ABF$3,0)),"")</f>
        <v>0</v>
      </c>
      <c r="NT65" s="6">
        <f>IFERROR(INDEX(Sales!$D$5:$ABF$18,MATCH(UsagePerHour!$B65,Sales!$C$5:$C$18,0),MATCH(UsagePerHour!NT$4,Sales!$D$3:$ABF$3,0))/NT$2*INDEX(Usage!$D$5:$ABF$11,MATCH(UsagePerHour!$B$52,Usage!$C$5:$C$11,0),MATCH(UsagePerHour!NT$4,Usage!$D$3:$ABF$3,0)),"")</f>
        <v>0</v>
      </c>
      <c r="NU65" s="6">
        <f>IFERROR(INDEX(Sales!$D$5:$ABF$18,MATCH(UsagePerHour!$B65,Sales!$C$5:$C$18,0),MATCH(UsagePerHour!NU$4,Sales!$D$3:$ABF$3,0))/NU$2*INDEX(Usage!$D$5:$ABF$11,MATCH(UsagePerHour!$B$52,Usage!$C$5:$C$11,0),MATCH(UsagePerHour!NU$4,Usage!$D$3:$ABF$3,0)),"")</f>
        <v>0</v>
      </c>
      <c r="NV65" s="6">
        <f>IFERROR(INDEX(Sales!$D$5:$ABF$18,MATCH(UsagePerHour!$B65,Sales!$C$5:$C$18,0),MATCH(UsagePerHour!NV$4,Sales!$D$3:$ABF$3,0))/NV$2*INDEX(Usage!$D$5:$ABF$11,MATCH(UsagePerHour!$B$52,Usage!$C$5:$C$11,0),MATCH(UsagePerHour!NV$4,Usage!$D$3:$ABF$3,0)),"")</f>
        <v>0</v>
      </c>
      <c r="NW65" s="6">
        <f>IFERROR(INDEX(Sales!$D$5:$ABF$18,MATCH(UsagePerHour!$B65,Sales!$C$5:$C$18,0),MATCH(UsagePerHour!NW$4,Sales!$D$3:$ABF$3,0))/NW$2*INDEX(Usage!$D$5:$ABF$11,MATCH(UsagePerHour!$B$52,Usage!$C$5:$C$11,0),MATCH(UsagePerHour!NW$4,Usage!$D$3:$ABF$3,0)),"")</f>
        <v>0</v>
      </c>
      <c r="NX65" s="6">
        <f>IFERROR(INDEX(Sales!$D$5:$ABF$18,MATCH(UsagePerHour!$B65,Sales!$C$5:$C$18,0),MATCH(UsagePerHour!NX$4,Sales!$D$3:$ABF$3,0))/NX$2*INDEX(Usage!$D$5:$ABF$11,MATCH(UsagePerHour!$B$52,Usage!$C$5:$C$11,0),MATCH(UsagePerHour!NX$4,Usage!$D$3:$ABF$3,0)),"")</f>
        <v>0</v>
      </c>
      <c r="NY65" s="6">
        <f>IFERROR(INDEX(Sales!$D$5:$ABF$18,MATCH(UsagePerHour!$B65,Sales!$C$5:$C$18,0),MATCH(UsagePerHour!NY$4,Sales!$D$3:$ABF$3,0))/NY$2*INDEX(Usage!$D$5:$ABF$11,MATCH(UsagePerHour!$B$52,Usage!$C$5:$C$11,0),MATCH(UsagePerHour!NY$4,Usage!$D$3:$ABF$3,0)),"")</f>
        <v>0</v>
      </c>
      <c r="NZ65" s="6">
        <f>IFERROR(INDEX(Sales!$D$5:$ABF$18,MATCH(UsagePerHour!$B65,Sales!$C$5:$C$18,0),MATCH(UsagePerHour!NZ$4,Sales!$D$3:$ABF$3,0))/NZ$2*INDEX(Usage!$D$5:$ABF$11,MATCH(UsagePerHour!$B$52,Usage!$C$5:$C$11,0),MATCH(UsagePerHour!NZ$4,Usage!$D$3:$ABF$3,0)),"")</f>
        <v>0</v>
      </c>
      <c r="OA65" s="6">
        <f>IFERROR(INDEX(Sales!$D$5:$ABF$18,MATCH(UsagePerHour!$B65,Sales!$C$5:$C$18,0),MATCH(UsagePerHour!OA$4,Sales!$D$3:$ABF$3,0))/OA$2*INDEX(Usage!$D$5:$ABF$11,MATCH(UsagePerHour!$B$52,Usage!$C$5:$C$11,0),MATCH(UsagePerHour!OA$4,Usage!$D$3:$ABF$3,0)),"")</f>
        <v>0</v>
      </c>
      <c r="OB65" s="6">
        <f>IFERROR(INDEX(Sales!$D$5:$ABF$18,MATCH(UsagePerHour!$B65,Sales!$C$5:$C$18,0),MATCH(UsagePerHour!OB$4,Sales!$D$3:$ABF$3,0))/OB$2*INDEX(Usage!$D$5:$ABF$11,MATCH(UsagePerHour!$B$52,Usage!$C$5:$C$11,0),MATCH(UsagePerHour!OB$4,Usage!$D$3:$ABF$3,0)),"")</f>
        <v>0</v>
      </c>
      <c r="OC65" s="6">
        <f>IFERROR(INDEX(Sales!$D$5:$ABF$18,MATCH(UsagePerHour!$B65,Sales!$C$5:$C$18,0),MATCH(UsagePerHour!OC$4,Sales!$D$3:$ABF$3,0))/OC$2*INDEX(Usage!$D$5:$ABF$11,MATCH(UsagePerHour!$B$52,Usage!$C$5:$C$11,0),MATCH(UsagePerHour!OC$4,Usage!$D$3:$ABF$3,0)),"")</f>
        <v>0</v>
      </c>
      <c r="OD65" s="6">
        <f>IFERROR(INDEX(Sales!$D$5:$ABF$18,MATCH(UsagePerHour!$B65,Sales!$C$5:$C$18,0),MATCH(UsagePerHour!OD$4,Sales!$D$3:$ABF$3,0))/OD$2*INDEX(Usage!$D$5:$ABF$11,MATCH(UsagePerHour!$B$52,Usage!$C$5:$C$11,0),MATCH(UsagePerHour!OD$4,Usage!$D$3:$ABF$3,0)),"")</f>
        <v>0</v>
      </c>
      <c r="OE65" s="6">
        <f>IFERROR(INDEX(Sales!$D$5:$ABF$18,MATCH(UsagePerHour!$B65,Sales!$C$5:$C$18,0),MATCH(UsagePerHour!OE$4,Sales!$D$3:$ABF$3,0))/OE$2*INDEX(Usage!$D$5:$ABF$11,MATCH(UsagePerHour!$B$52,Usage!$C$5:$C$11,0),MATCH(UsagePerHour!OE$4,Usage!$D$3:$ABF$3,0)),"")</f>
        <v>0</v>
      </c>
      <c r="OF65" s="6">
        <f>IFERROR(INDEX(Sales!$D$5:$ABF$18,MATCH(UsagePerHour!$B65,Sales!$C$5:$C$18,0),MATCH(UsagePerHour!OF$4,Sales!$D$3:$ABF$3,0))/OF$2*INDEX(Usage!$D$5:$ABF$11,MATCH(UsagePerHour!$B$52,Usage!$C$5:$C$11,0),MATCH(UsagePerHour!OF$4,Usage!$D$3:$ABF$3,0)),"")</f>
        <v>0</v>
      </c>
      <c r="OG65" s="6">
        <f>IFERROR(INDEX(Sales!$D$5:$ABF$18,MATCH(UsagePerHour!$B65,Sales!$C$5:$C$18,0),MATCH(UsagePerHour!OG$4,Sales!$D$3:$ABF$3,0))/OG$2*INDEX(Usage!$D$5:$ABF$11,MATCH(UsagePerHour!$B$52,Usage!$C$5:$C$11,0),MATCH(UsagePerHour!OG$4,Usage!$D$3:$ABF$3,0)),"")</f>
        <v>0</v>
      </c>
      <c r="OH65" s="6">
        <f>IFERROR(INDEX(Sales!$D$5:$ABF$18,MATCH(UsagePerHour!$B65,Sales!$C$5:$C$18,0),MATCH(UsagePerHour!OH$4,Sales!$D$3:$ABF$3,0))/OH$2*INDEX(Usage!$D$5:$ABF$11,MATCH(UsagePerHour!$B$52,Usage!$C$5:$C$11,0),MATCH(UsagePerHour!OH$4,Usage!$D$3:$ABF$3,0)),"")</f>
        <v>0</v>
      </c>
      <c r="OI65" s="6">
        <f>IFERROR(INDEX(Sales!$D$5:$ABF$18,MATCH(UsagePerHour!$B65,Sales!$C$5:$C$18,0),MATCH(UsagePerHour!OI$4,Sales!$D$3:$ABF$3,0))/OI$2*INDEX(Usage!$D$5:$ABF$11,MATCH(UsagePerHour!$B$52,Usage!$C$5:$C$11,0),MATCH(UsagePerHour!OI$4,Usage!$D$3:$ABF$3,0)),"")</f>
        <v>0</v>
      </c>
      <c r="OJ65" s="6">
        <f>IFERROR(INDEX(Sales!$D$5:$ABF$18,MATCH(UsagePerHour!$B65,Sales!$C$5:$C$18,0),MATCH(UsagePerHour!OJ$4,Sales!$D$3:$ABF$3,0))/OJ$2*INDEX(Usage!$D$5:$ABF$11,MATCH(UsagePerHour!$B$52,Usage!$C$5:$C$11,0),MATCH(UsagePerHour!OJ$4,Usage!$D$3:$ABF$3,0)),"")</f>
        <v>0</v>
      </c>
      <c r="OK65" s="6">
        <f>IFERROR(INDEX(Sales!$D$5:$ABF$18,MATCH(UsagePerHour!$B65,Sales!$C$5:$C$18,0),MATCH(UsagePerHour!OK$4,Sales!$D$3:$ABF$3,0))/OK$2*INDEX(Usage!$D$5:$ABF$11,MATCH(UsagePerHour!$B$52,Usage!$C$5:$C$11,0),MATCH(UsagePerHour!OK$4,Usage!$D$3:$ABF$3,0)),"")</f>
        <v>0</v>
      </c>
      <c r="OL65" s="6">
        <f>IFERROR(INDEX(Sales!$D$5:$ABF$18,MATCH(UsagePerHour!$B65,Sales!$C$5:$C$18,0),MATCH(UsagePerHour!OL$4,Sales!$D$3:$ABF$3,0))/OL$2*INDEX(Usage!$D$5:$ABF$11,MATCH(UsagePerHour!$B$52,Usage!$C$5:$C$11,0),MATCH(UsagePerHour!OL$4,Usage!$D$3:$ABF$3,0)),"")</f>
        <v>0</v>
      </c>
      <c r="OM65" s="6">
        <f>IFERROR(INDEX(Sales!$D$5:$ABF$18,MATCH(UsagePerHour!$B65,Sales!$C$5:$C$18,0),MATCH(UsagePerHour!OM$4,Sales!$D$3:$ABF$3,0))/OM$2*INDEX(Usage!$D$5:$ABF$11,MATCH(UsagePerHour!$B$52,Usage!$C$5:$C$11,0),MATCH(UsagePerHour!OM$4,Usage!$D$3:$ABF$3,0)),"")</f>
        <v>0</v>
      </c>
      <c r="ON65" s="6">
        <f>IFERROR(INDEX(Sales!$D$5:$ABF$18,MATCH(UsagePerHour!$B65,Sales!$C$5:$C$18,0),MATCH(UsagePerHour!ON$4,Sales!$D$3:$ABF$3,0))/ON$2*INDEX(Usage!$D$5:$ABF$11,MATCH(UsagePerHour!$B$52,Usage!$C$5:$C$11,0),MATCH(UsagePerHour!ON$4,Usage!$D$3:$ABF$3,0)),"")</f>
        <v>0</v>
      </c>
      <c r="OO65" s="6">
        <f>IFERROR(INDEX(Sales!$D$5:$ABF$18,MATCH(UsagePerHour!$B65,Sales!$C$5:$C$18,0),MATCH(UsagePerHour!OO$4,Sales!$D$3:$ABF$3,0))/OO$2*INDEX(Usage!$D$5:$ABF$11,MATCH(UsagePerHour!$B$52,Usage!$C$5:$C$11,0),MATCH(UsagePerHour!OO$4,Usage!$D$3:$ABF$3,0)),"")</f>
        <v>0</v>
      </c>
      <c r="OP65" s="6">
        <f>IFERROR(INDEX(Sales!$D$5:$ABF$18,MATCH(UsagePerHour!$B65,Sales!$C$5:$C$18,0),MATCH(UsagePerHour!OP$4,Sales!$D$3:$ABF$3,0))/OP$2*INDEX(Usage!$D$5:$ABF$11,MATCH(UsagePerHour!$B$52,Usage!$C$5:$C$11,0),MATCH(UsagePerHour!OP$4,Usage!$D$3:$ABF$3,0)),"")</f>
        <v>0</v>
      </c>
      <c r="OQ65" s="6">
        <f>IFERROR(INDEX(Sales!$D$5:$ABF$18,MATCH(UsagePerHour!$B65,Sales!$C$5:$C$18,0),MATCH(UsagePerHour!OQ$4,Sales!$D$3:$ABF$3,0))/OQ$2*INDEX(Usage!$D$5:$ABF$11,MATCH(UsagePerHour!$B$52,Usage!$C$5:$C$11,0),MATCH(UsagePerHour!OQ$4,Usage!$D$3:$ABF$3,0)),"")</f>
        <v>0</v>
      </c>
      <c r="OR65" s="6">
        <f>IFERROR(INDEX(Sales!$D$5:$ABF$18,MATCH(UsagePerHour!$B65,Sales!$C$5:$C$18,0),MATCH(UsagePerHour!OR$4,Sales!$D$3:$ABF$3,0))/OR$2*INDEX(Usage!$D$5:$ABF$11,MATCH(UsagePerHour!$B$52,Usage!$C$5:$C$11,0),MATCH(UsagePerHour!OR$4,Usage!$D$3:$ABF$3,0)),"")</f>
        <v>0</v>
      </c>
      <c r="OS65" s="6">
        <f>IFERROR(INDEX(Sales!$D$5:$ABF$18,MATCH(UsagePerHour!$B65,Sales!$C$5:$C$18,0),MATCH(UsagePerHour!OS$4,Sales!$D$3:$ABF$3,0))/OS$2*INDEX(Usage!$D$5:$ABF$11,MATCH(UsagePerHour!$B$52,Usage!$C$5:$C$11,0),MATCH(UsagePerHour!OS$4,Usage!$D$3:$ABF$3,0)),"")</f>
        <v>0</v>
      </c>
      <c r="OT65" s="6">
        <f>IFERROR(INDEX(Sales!$D$5:$ABF$18,MATCH(UsagePerHour!$B65,Sales!$C$5:$C$18,0),MATCH(UsagePerHour!OT$4,Sales!$D$3:$ABF$3,0))/OT$2*INDEX(Usage!$D$5:$ABF$11,MATCH(UsagePerHour!$B$52,Usage!$C$5:$C$11,0),MATCH(UsagePerHour!OT$4,Usage!$D$3:$ABF$3,0)),"")</f>
        <v>0</v>
      </c>
      <c r="OU65" s="6">
        <f>IFERROR(INDEX(Sales!$D$5:$ABF$18,MATCH(UsagePerHour!$B65,Sales!$C$5:$C$18,0),MATCH(UsagePerHour!OU$4,Sales!$D$3:$ABF$3,0))/OU$2*INDEX(Usage!$D$5:$ABF$11,MATCH(UsagePerHour!$B$52,Usage!$C$5:$C$11,0),MATCH(UsagePerHour!OU$4,Usage!$D$3:$ABF$3,0)),"")</f>
        <v>0</v>
      </c>
      <c r="OV65" s="6">
        <f>IFERROR(INDEX(Sales!$D$5:$ABF$18,MATCH(UsagePerHour!$B65,Sales!$C$5:$C$18,0),MATCH(UsagePerHour!OV$4,Sales!$D$3:$ABF$3,0))/OV$2*INDEX(Usage!$D$5:$ABF$11,MATCH(UsagePerHour!$B$52,Usage!$C$5:$C$11,0),MATCH(UsagePerHour!OV$4,Usage!$D$3:$ABF$3,0)),"")</f>
        <v>0</v>
      </c>
      <c r="OW65" s="6">
        <f>IFERROR(INDEX(Sales!$D$5:$ABF$18,MATCH(UsagePerHour!$B65,Sales!$C$5:$C$18,0),MATCH(UsagePerHour!OW$4,Sales!$D$3:$ABF$3,0))/OW$2*INDEX(Usage!$D$5:$ABF$11,MATCH(UsagePerHour!$B$52,Usage!$C$5:$C$11,0),MATCH(UsagePerHour!OW$4,Usage!$D$3:$ABF$3,0)),"")</f>
        <v>0</v>
      </c>
      <c r="OX65" s="6">
        <f>IFERROR(INDEX(Sales!$D$5:$ABF$18,MATCH(UsagePerHour!$B65,Sales!$C$5:$C$18,0),MATCH(UsagePerHour!OX$4,Sales!$D$3:$ABF$3,0))/OX$2*INDEX(Usage!$D$5:$ABF$11,MATCH(UsagePerHour!$B$52,Usage!$C$5:$C$11,0),MATCH(UsagePerHour!OX$4,Usage!$D$3:$ABF$3,0)),"")</f>
        <v>0</v>
      </c>
      <c r="OY65" s="6">
        <f>IFERROR(INDEX(Sales!$D$5:$ABF$18,MATCH(UsagePerHour!$B65,Sales!$C$5:$C$18,0),MATCH(UsagePerHour!OY$4,Sales!$D$3:$ABF$3,0))/OY$2*INDEX(Usage!$D$5:$ABF$11,MATCH(UsagePerHour!$B$52,Usage!$C$5:$C$11,0),MATCH(UsagePerHour!OY$4,Usage!$D$3:$ABF$3,0)),"")</f>
        <v>0</v>
      </c>
      <c r="OZ65" s="6">
        <f>IFERROR(INDEX(Sales!$D$5:$ABF$18,MATCH(UsagePerHour!$B65,Sales!$C$5:$C$18,0),MATCH(UsagePerHour!OZ$4,Sales!$D$3:$ABF$3,0))/OZ$2*INDEX(Usage!$D$5:$ABF$11,MATCH(UsagePerHour!$B$52,Usage!$C$5:$C$11,0),MATCH(UsagePerHour!OZ$4,Usage!$D$3:$ABF$3,0)),"")</f>
        <v>0</v>
      </c>
      <c r="PA65" s="6">
        <f>IFERROR(INDEX(Sales!$D$5:$ABF$18,MATCH(UsagePerHour!$B65,Sales!$C$5:$C$18,0),MATCH(UsagePerHour!PA$4,Sales!$D$3:$ABF$3,0))/PA$2*INDEX(Usage!$D$5:$ABF$11,MATCH(UsagePerHour!$B$52,Usage!$C$5:$C$11,0),MATCH(UsagePerHour!PA$4,Usage!$D$3:$ABF$3,0)),"")</f>
        <v>0</v>
      </c>
      <c r="PB65" s="6">
        <f>IFERROR(INDEX(Sales!$D$5:$ABF$18,MATCH(UsagePerHour!$B65,Sales!$C$5:$C$18,0),MATCH(UsagePerHour!PB$4,Sales!$D$3:$ABF$3,0))/PB$2*INDEX(Usage!$D$5:$ABF$11,MATCH(UsagePerHour!$B$52,Usage!$C$5:$C$11,0),MATCH(UsagePerHour!PB$4,Usage!$D$3:$ABF$3,0)),"")</f>
        <v>0</v>
      </c>
      <c r="PC65" s="6">
        <f>IFERROR(INDEX(Sales!$D$5:$ABF$18,MATCH(UsagePerHour!$B65,Sales!$C$5:$C$18,0),MATCH(UsagePerHour!PC$4,Sales!$D$3:$ABF$3,0))/PC$2*INDEX(Usage!$D$5:$ABF$11,MATCH(UsagePerHour!$B$52,Usage!$C$5:$C$11,0),MATCH(UsagePerHour!PC$4,Usage!$D$3:$ABF$3,0)),"")</f>
        <v>0</v>
      </c>
      <c r="PD65" s="6">
        <f>IFERROR(INDEX(Sales!$D$5:$ABF$18,MATCH(UsagePerHour!$B65,Sales!$C$5:$C$18,0),MATCH(UsagePerHour!PD$4,Sales!$D$3:$ABF$3,0))/PD$2*INDEX(Usage!$D$5:$ABF$11,MATCH(UsagePerHour!$B$52,Usage!$C$5:$C$11,0),MATCH(UsagePerHour!PD$4,Usage!$D$3:$ABF$3,0)),"")</f>
        <v>0</v>
      </c>
      <c r="PE65" s="6">
        <f>IFERROR(INDEX(Sales!$D$5:$ABF$18,MATCH(UsagePerHour!$B65,Sales!$C$5:$C$18,0),MATCH(UsagePerHour!PE$4,Sales!$D$3:$ABF$3,0))/PE$2*INDEX(Usage!$D$5:$ABF$11,MATCH(UsagePerHour!$B$52,Usage!$C$5:$C$11,0),MATCH(UsagePerHour!PE$4,Usage!$D$3:$ABF$3,0)),"")</f>
        <v>0</v>
      </c>
      <c r="PF65" s="6">
        <f>IFERROR(INDEX(Sales!$D$5:$ABF$18,MATCH(UsagePerHour!$B65,Sales!$C$5:$C$18,0),MATCH(UsagePerHour!PF$4,Sales!$D$3:$ABF$3,0))/PF$2*INDEX(Usage!$D$5:$ABF$11,MATCH(UsagePerHour!$B$52,Usage!$C$5:$C$11,0),MATCH(UsagePerHour!PF$4,Usage!$D$3:$ABF$3,0)),"")</f>
        <v>0</v>
      </c>
      <c r="PG65" s="6">
        <f>IFERROR(INDEX(Sales!$D$5:$ABF$18,MATCH(UsagePerHour!$B65,Sales!$C$5:$C$18,0),MATCH(UsagePerHour!PG$4,Sales!$D$3:$ABF$3,0))/PG$2*INDEX(Usage!$D$5:$ABF$11,MATCH(UsagePerHour!$B$52,Usage!$C$5:$C$11,0),MATCH(UsagePerHour!PG$4,Usage!$D$3:$ABF$3,0)),"")</f>
        <v>0</v>
      </c>
      <c r="PH65" s="6">
        <f>IFERROR(INDEX(Sales!$D$5:$ABF$18,MATCH(UsagePerHour!$B65,Sales!$C$5:$C$18,0),MATCH(UsagePerHour!PH$4,Sales!$D$3:$ABF$3,0))/PH$2*INDEX(Usage!$D$5:$ABF$11,MATCH(UsagePerHour!$B$52,Usage!$C$5:$C$11,0),MATCH(UsagePerHour!PH$4,Usage!$D$3:$ABF$3,0)),"")</f>
        <v>0</v>
      </c>
      <c r="PI65" s="6">
        <f>IFERROR(INDEX(Sales!$D$5:$ABF$18,MATCH(UsagePerHour!$B65,Sales!$C$5:$C$18,0),MATCH(UsagePerHour!PI$4,Sales!$D$3:$ABF$3,0))/PI$2*INDEX(Usage!$D$5:$ABF$11,MATCH(UsagePerHour!$B$52,Usage!$C$5:$C$11,0),MATCH(UsagePerHour!PI$4,Usage!$D$3:$ABF$3,0)),"")</f>
        <v>0</v>
      </c>
      <c r="PJ65" s="6">
        <f>IFERROR(INDEX(Sales!$D$5:$ABF$18,MATCH(UsagePerHour!$B65,Sales!$C$5:$C$18,0),MATCH(UsagePerHour!PJ$4,Sales!$D$3:$ABF$3,0))/PJ$2*INDEX(Usage!$D$5:$ABF$11,MATCH(UsagePerHour!$B$52,Usage!$C$5:$C$11,0),MATCH(UsagePerHour!PJ$4,Usage!$D$3:$ABF$3,0)),"")</f>
        <v>0</v>
      </c>
      <c r="PK65" s="6">
        <f>IFERROR(INDEX(Sales!$D$5:$ABF$18,MATCH(UsagePerHour!$B65,Sales!$C$5:$C$18,0),MATCH(UsagePerHour!PK$4,Sales!$D$3:$ABF$3,0))/PK$2*INDEX(Usage!$D$5:$ABF$11,MATCH(UsagePerHour!$B$52,Usage!$C$5:$C$11,0),MATCH(UsagePerHour!PK$4,Usage!$D$3:$ABF$3,0)),"")</f>
        <v>0</v>
      </c>
      <c r="PL65" s="6">
        <f>IFERROR(INDEX(Sales!$D$5:$ABF$18,MATCH(UsagePerHour!$B65,Sales!$C$5:$C$18,0),MATCH(UsagePerHour!PL$4,Sales!$D$3:$ABF$3,0))/PL$2*INDEX(Usage!$D$5:$ABF$11,MATCH(UsagePerHour!$B$52,Usage!$C$5:$C$11,0),MATCH(UsagePerHour!PL$4,Usage!$D$3:$ABF$3,0)),"")</f>
        <v>0</v>
      </c>
      <c r="PM65" s="6">
        <f>IFERROR(INDEX(Sales!$D$5:$ABF$18,MATCH(UsagePerHour!$B65,Sales!$C$5:$C$18,0),MATCH(UsagePerHour!PM$4,Sales!$D$3:$ABF$3,0))/PM$2*INDEX(Usage!$D$5:$ABF$11,MATCH(UsagePerHour!$B$52,Usage!$C$5:$C$11,0),MATCH(UsagePerHour!PM$4,Usage!$D$3:$ABF$3,0)),"")</f>
        <v>0</v>
      </c>
      <c r="PN65" s="6">
        <f>IFERROR(INDEX(Sales!$D$5:$ABF$18,MATCH(UsagePerHour!$B65,Sales!$C$5:$C$18,0),MATCH(UsagePerHour!PN$4,Sales!$D$3:$ABF$3,0))/PN$2*INDEX(Usage!$D$5:$ABF$11,MATCH(UsagePerHour!$B$52,Usage!$C$5:$C$11,0),MATCH(UsagePerHour!PN$4,Usage!$D$3:$ABF$3,0)),"")</f>
        <v>0</v>
      </c>
      <c r="PO65" s="6">
        <f>IFERROR(INDEX(Sales!$D$5:$ABF$18,MATCH(UsagePerHour!$B65,Sales!$C$5:$C$18,0),MATCH(UsagePerHour!PO$4,Sales!$D$3:$ABF$3,0))/PO$2*INDEX(Usage!$D$5:$ABF$11,MATCH(UsagePerHour!$B$52,Usage!$C$5:$C$11,0),MATCH(UsagePerHour!PO$4,Usage!$D$3:$ABF$3,0)),"")</f>
        <v>0</v>
      </c>
      <c r="PP65" s="6">
        <f>IFERROR(INDEX(Sales!$D$5:$ABF$18,MATCH(UsagePerHour!$B65,Sales!$C$5:$C$18,0),MATCH(UsagePerHour!PP$4,Sales!$D$3:$ABF$3,0))/PP$2*INDEX(Usage!$D$5:$ABF$11,MATCH(UsagePerHour!$B$52,Usage!$C$5:$C$11,0),MATCH(UsagePerHour!PP$4,Usage!$D$3:$ABF$3,0)),"")</f>
        <v>0</v>
      </c>
      <c r="PQ65" s="6">
        <f>IFERROR(INDEX(Sales!$D$5:$ABF$18,MATCH(UsagePerHour!$B65,Sales!$C$5:$C$18,0),MATCH(UsagePerHour!PQ$4,Sales!$D$3:$ABF$3,0))/PQ$2*INDEX(Usage!$D$5:$ABF$11,MATCH(UsagePerHour!$B$52,Usage!$C$5:$C$11,0),MATCH(UsagePerHour!PQ$4,Usage!$D$3:$ABF$3,0)),"")</f>
        <v>0</v>
      </c>
      <c r="PR65" s="6">
        <f>IFERROR(INDEX(Sales!$D$5:$ABF$18,MATCH(UsagePerHour!$B65,Sales!$C$5:$C$18,0),MATCH(UsagePerHour!PR$4,Sales!$D$3:$ABF$3,0))/PR$2*INDEX(Usage!$D$5:$ABF$11,MATCH(UsagePerHour!$B$52,Usage!$C$5:$C$11,0),MATCH(UsagePerHour!PR$4,Usage!$D$3:$ABF$3,0)),"")</f>
        <v>0</v>
      </c>
      <c r="PS65" s="6">
        <f>IFERROR(INDEX(Sales!$D$5:$ABF$18,MATCH(UsagePerHour!$B65,Sales!$C$5:$C$18,0),MATCH(UsagePerHour!PS$4,Sales!$D$3:$ABF$3,0))/PS$2*INDEX(Usage!$D$5:$ABF$11,MATCH(UsagePerHour!$B$52,Usage!$C$5:$C$11,0),MATCH(UsagePerHour!PS$4,Usage!$D$3:$ABF$3,0)),"")</f>
        <v>0</v>
      </c>
      <c r="PT65" s="6">
        <f>IFERROR(INDEX(Sales!$D$5:$ABF$18,MATCH(UsagePerHour!$B65,Sales!$C$5:$C$18,0),MATCH(UsagePerHour!PT$4,Sales!$D$3:$ABF$3,0))/PT$2*INDEX(Usage!$D$5:$ABF$11,MATCH(UsagePerHour!$B$52,Usage!$C$5:$C$11,0),MATCH(UsagePerHour!PT$4,Usage!$D$3:$ABF$3,0)),"")</f>
        <v>0</v>
      </c>
      <c r="PU65" s="6">
        <f>IFERROR(INDEX(Sales!$D$5:$ABF$18,MATCH(UsagePerHour!$B65,Sales!$C$5:$C$18,0),MATCH(UsagePerHour!PU$4,Sales!$D$3:$ABF$3,0))/PU$2*INDEX(Usage!$D$5:$ABF$11,MATCH(UsagePerHour!$B$52,Usage!$C$5:$C$11,0),MATCH(UsagePerHour!PU$4,Usage!$D$3:$ABF$3,0)),"")</f>
        <v>0</v>
      </c>
      <c r="PV65" s="6">
        <f>IFERROR(INDEX(Sales!$D$5:$ABF$18,MATCH(UsagePerHour!$B65,Sales!$C$5:$C$18,0),MATCH(UsagePerHour!PV$4,Sales!$D$3:$ABF$3,0))/PV$2*INDEX(Usage!$D$5:$ABF$11,MATCH(UsagePerHour!$B$52,Usage!$C$5:$C$11,0),MATCH(UsagePerHour!PV$4,Usage!$D$3:$ABF$3,0)),"")</f>
        <v>0</v>
      </c>
      <c r="PW65" s="6">
        <f>IFERROR(INDEX(Sales!$D$5:$ABF$18,MATCH(UsagePerHour!$B65,Sales!$C$5:$C$18,0),MATCH(UsagePerHour!PW$4,Sales!$D$3:$ABF$3,0))/PW$2*INDEX(Usage!$D$5:$ABF$11,MATCH(UsagePerHour!$B$52,Usage!$C$5:$C$11,0),MATCH(UsagePerHour!PW$4,Usage!$D$3:$ABF$3,0)),"")</f>
        <v>0</v>
      </c>
      <c r="PX65" s="6">
        <f>IFERROR(INDEX(Sales!$D$5:$ABF$18,MATCH(UsagePerHour!$B65,Sales!$C$5:$C$18,0),MATCH(UsagePerHour!PX$4,Sales!$D$3:$ABF$3,0))/PX$2*INDEX(Usage!$D$5:$ABF$11,MATCH(UsagePerHour!$B$52,Usage!$C$5:$C$11,0),MATCH(UsagePerHour!PX$4,Usage!$D$3:$ABF$3,0)),"")</f>
        <v>0</v>
      </c>
      <c r="PY65" s="6">
        <f>IFERROR(INDEX(Sales!$D$5:$ABF$18,MATCH(UsagePerHour!$B65,Sales!$C$5:$C$18,0),MATCH(UsagePerHour!PY$4,Sales!$D$3:$ABF$3,0))/PY$2*INDEX(Usage!$D$5:$ABF$11,MATCH(UsagePerHour!$B$52,Usage!$C$5:$C$11,0),MATCH(UsagePerHour!PY$4,Usage!$D$3:$ABF$3,0)),"")</f>
        <v>0</v>
      </c>
      <c r="PZ65" s="6">
        <f>IFERROR(INDEX(Sales!$D$5:$ABF$18,MATCH(UsagePerHour!$B65,Sales!$C$5:$C$18,0),MATCH(UsagePerHour!PZ$4,Sales!$D$3:$ABF$3,0))/PZ$2*INDEX(Usage!$D$5:$ABF$11,MATCH(UsagePerHour!$B$52,Usage!$C$5:$C$11,0),MATCH(UsagePerHour!PZ$4,Usage!$D$3:$ABF$3,0)),"")</f>
        <v>0</v>
      </c>
      <c r="QA65" s="6">
        <f>IFERROR(INDEX(Sales!$D$5:$ABF$18,MATCH(UsagePerHour!$B65,Sales!$C$5:$C$18,0),MATCH(UsagePerHour!QA$4,Sales!$D$3:$ABF$3,0))/QA$2*INDEX(Usage!$D$5:$ABF$11,MATCH(UsagePerHour!$B$52,Usage!$C$5:$C$11,0),MATCH(UsagePerHour!QA$4,Usage!$D$3:$ABF$3,0)),"")</f>
        <v>0</v>
      </c>
      <c r="QB65" s="6">
        <f>IFERROR(INDEX(Sales!$D$5:$ABF$18,MATCH(UsagePerHour!$B65,Sales!$C$5:$C$18,0),MATCH(UsagePerHour!QB$4,Sales!$D$3:$ABF$3,0))/QB$2*INDEX(Usage!$D$5:$ABF$11,MATCH(UsagePerHour!$B$52,Usage!$C$5:$C$11,0),MATCH(UsagePerHour!QB$4,Usage!$D$3:$ABF$3,0)),"")</f>
        <v>0</v>
      </c>
      <c r="QC65" s="6">
        <f>IFERROR(INDEX(Sales!$D$5:$ABF$18,MATCH(UsagePerHour!$B65,Sales!$C$5:$C$18,0),MATCH(UsagePerHour!QC$4,Sales!$D$3:$ABF$3,0))/QC$2*INDEX(Usage!$D$5:$ABF$11,MATCH(UsagePerHour!$B$52,Usage!$C$5:$C$11,0),MATCH(UsagePerHour!QC$4,Usage!$D$3:$ABF$3,0)),"")</f>
        <v>0</v>
      </c>
      <c r="QD65" s="6">
        <f>IFERROR(INDEX(Sales!$D$5:$ABF$18,MATCH(UsagePerHour!$B65,Sales!$C$5:$C$18,0),MATCH(UsagePerHour!QD$4,Sales!$D$3:$ABF$3,0))/QD$2*INDEX(Usage!$D$5:$ABF$11,MATCH(UsagePerHour!$B$52,Usage!$C$5:$C$11,0),MATCH(UsagePerHour!QD$4,Usage!$D$3:$ABF$3,0)),"")</f>
        <v>0</v>
      </c>
      <c r="QE65" s="6">
        <f>IFERROR(INDEX(Sales!$D$5:$ABF$18,MATCH(UsagePerHour!$B65,Sales!$C$5:$C$18,0),MATCH(UsagePerHour!QE$4,Sales!$D$3:$ABF$3,0))/QE$2*INDEX(Usage!$D$5:$ABF$11,MATCH(UsagePerHour!$B$52,Usage!$C$5:$C$11,0),MATCH(UsagePerHour!QE$4,Usage!$D$3:$ABF$3,0)),"")</f>
        <v>0</v>
      </c>
      <c r="QF65" s="6">
        <f>IFERROR(INDEX(Sales!$D$5:$ABF$18,MATCH(UsagePerHour!$B65,Sales!$C$5:$C$18,0),MATCH(UsagePerHour!QF$4,Sales!$D$3:$ABF$3,0))/QF$2*INDEX(Usage!$D$5:$ABF$11,MATCH(UsagePerHour!$B$52,Usage!$C$5:$C$11,0),MATCH(UsagePerHour!QF$4,Usage!$D$3:$ABF$3,0)),"")</f>
        <v>0</v>
      </c>
      <c r="QG65" s="6">
        <f>IFERROR(INDEX(Sales!$D$5:$ABF$18,MATCH(UsagePerHour!$B65,Sales!$C$5:$C$18,0),MATCH(UsagePerHour!QG$4,Sales!$D$3:$ABF$3,0))/QG$2*INDEX(Usage!$D$5:$ABF$11,MATCH(UsagePerHour!$B$52,Usage!$C$5:$C$11,0),MATCH(UsagePerHour!QG$4,Usage!$D$3:$ABF$3,0)),"")</f>
        <v>0</v>
      </c>
      <c r="QH65" s="6">
        <f>IFERROR(INDEX(Sales!$D$5:$ABF$18,MATCH(UsagePerHour!$B65,Sales!$C$5:$C$18,0),MATCH(UsagePerHour!QH$4,Sales!$D$3:$ABF$3,0))/QH$2*INDEX(Usage!$D$5:$ABF$11,MATCH(UsagePerHour!$B$52,Usage!$C$5:$C$11,0),MATCH(UsagePerHour!QH$4,Usage!$D$3:$ABF$3,0)),"")</f>
        <v>0</v>
      </c>
      <c r="QI65" s="6">
        <f>IFERROR(INDEX(Sales!$D$5:$ABF$18,MATCH(UsagePerHour!$B65,Sales!$C$5:$C$18,0),MATCH(UsagePerHour!QI$4,Sales!$D$3:$ABF$3,0))/QI$2*INDEX(Usage!$D$5:$ABF$11,MATCH(UsagePerHour!$B$52,Usage!$C$5:$C$11,0),MATCH(UsagePerHour!QI$4,Usage!$D$3:$ABF$3,0)),"")</f>
        <v>0</v>
      </c>
      <c r="QJ65" s="6">
        <f>IFERROR(INDEX(Sales!$D$5:$ABF$18,MATCH(UsagePerHour!$B65,Sales!$C$5:$C$18,0),MATCH(UsagePerHour!QJ$4,Sales!$D$3:$ABF$3,0))/QJ$2*INDEX(Usage!$D$5:$ABF$11,MATCH(UsagePerHour!$B$52,Usage!$C$5:$C$11,0),MATCH(UsagePerHour!QJ$4,Usage!$D$3:$ABF$3,0)),"")</f>
        <v>0</v>
      </c>
      <c r="QK65" s="6">
        <f>IFERROR(INDEX(Sales!$D$5:$ABF$18,MATCH(UsagePerHour!$B65,Sales!$C$5:$C$18,0),MATCH(UsagePerHour!QK$4,Sales!$D$3:$ABF$3,0))/QK$2*INDEX(Usage!$D$5:$ABF$11,MATCH(UsagePerHour!$B$52,Usage!$C$5:$C$11,0),MATCH(UsagePerHour!QK$4,Usage!$D$3:$ABF$3,0)),"")</f>
        <v>0</v>
      </c>
      <c r="QL65" s="6">
        <f>IFERROR(INDEX(Sales!$D$5:$ABF$18,MATCH(UsagePerHour!$B65,Sales!$C$5:$C$18,0),MATCH(UsagePerHour!QL$4,Sales!$D$3:$ABF$3,0))/QL$2*INDEX(Usage!$D$5:$ABF$11,MATCH(UsagePerHour!$B$52,Usage!$C$5:$C$11,0),MATCH(UsagePerHour!QL$4,Usage!$D$3:$ABF$3,0)),"")</f>
        <v>0</v>
      </c>
      <c r="QM65" s="6">
        <f>IFERROR(INDEX(Sales!$D$5:$ABF$18,MATCH(UsagePerHour!$B65,Sales!$C$5:$C$18,0),MATCH(UsagePerHour!QM$4,Sales!$D$3:$ABF$3,0))/QM$2*INDEX(Usage!$D$5:$ABF$11,MATCH(UsagePerHour!$B$52,Usage!$C$5:$C$11,0),MATCH(UsagePerHour!QM$4,Usage!$D$3:$ABF$3,0)),"")</f>
        <v>0</v>
      </c>
      <c r="QN65" s="6">
        <f>IFERROR(INDEX(Sales!$D$5:$ABF$18,MATCH(UsagePerHour!$B65,Sales!$C$5:$C$18,0),MATCH(UsagePerHour!QN$4,Sales!$D$3:$ABF$3,0))/QN$2*INDEX(Usage!$D$5:$ABF$11,MATCH(UsagePerHour!$B$52,Usage!$C$5:$C$11,0),MATCH(UsagePerHour!QN$4,Usage!$D$3:$ABF$3,0)),"")</f>
        <v>0</v>
      </c>
      <c r="QO65" s="6">
        <f>IFERROR(INDEX(Sales!$D$5:$ABF$18,MATCH(UsagePerHour!$B65,Sales!$C$5:$C$18,0),MATCH(UsagePerHour!QO$4,Sales!$D$3:$ABF$3,0))/QO$2*INDEX(Usage!$D$5:$ABF$11,MATCH(UsagePerHour!$B$52,Usage!$C$5:$C$11,0),MATCH(UsagePerHour!QO$4,Usage!$D$3:$ABF$3,0)),"")</f>
        <v>0</v>
      </c>
      <c r="QP65" s="6">
        <f>IFERROR(INDEX(Sales!$D$5:$ABF$18,MATCH(UsagePerHour!$B65,Sales!$C$5:$C$18,0),MATCH(UsagePerHour!QP$4,Sales!$D$3:$ABF$3,0))/QP$2*INDEX(Usage!$D$5:$ABF$11,MATCH(UsagePerHour!$B$52,Usage!$C$5:$C$11,0),MATCH(UsagePerHour!QP$4,Usage!$D$3:$ABF$3,0)),"")</f>
        <v>0</v>
      </c>
      <c r="QQ65" s="6">
        <f>IFERROR(INDEX(Sales!$D$5:$ABF$18,MATCH(UsagePerHour!$B65,Sales!$C$5:$C$18,0),MATCH(UsagePerHour!QQ$4,Sales!$D$3:$ABF$3,0))/QQ$2*INDEX(Usage!$D$5:$ABF$11,MATCH(UsagePerHour!$B$52,Usage!$C$5:$C$11,0),MATCH(UsagePerHour!QQ$4,Usage!$D$3:$ABF$3,0)),"")</f>
        <v>0</v>
      </c>
      <c r="QR65" s="6">
        <f>IFERROR(INDEX(Sales!$D$5:$ABF$18,MATCH(UsagePerHour!$B65,Sales!$C$5:$C$18,0),MATCH(UsagePerHour!QR$4,Sales!$D$3:$ABF$3,0))/QR$2*INDEX(Usage!$D$5:$ABF$11,MATCH(UsagePerHour!$B$52,Usage!$C$5:$C$11,0),MATCH(UsagePerHour!QR$4,Usage!$D$3:$ABF$3,0)),"")</f>
        <v>0</v>
      </c>
      <c r="QS65" s="6">
        <f>IFERROR(INDEX(Sales!$D$5:$ABF$18,MATCH(UsagePerHour!$B65,Sales!$C$5:$C$18,0),MATCH(UsagePerHour!QS$4,Sales!$D$3:$ABF$3,0))/QS$2*INDEX(Usage!$D$5:$ABF$11,MATCH(UsagePerHour!$B$52,Usage!$C$5:$C$11,0),MATCH(UsagePerHour!QS$4,Usage!$D$3:$ABF$3,0)),"")</f>
        <v>0</v>
      </c>
      <c r="QT65" s="6">
        <f>IFERROR(INDEX(Sales!$D$5:$ABF$18,MATCH(UsagePerHour!$B65,Sales!$C$5:$C$18,0),MATCH(UsagePerHour!QT$4,Sales!$D$3:$ABF$3,0))/QT$2*INDEX(Usage!$D$5:$ABF$11,MATCH(UsagePerHour!$B$52,Usage!$C$5:$C$11,0),MATCH(UsagePerHour!QT$4,Usage!$D$3:$ABF$3,0)),"")</f>
        <v>0</v>
      </c>
      <c r="QU65" s="6">
        <f>IFERROR(INDEX(Sales!$D$5:$ABF$18,MATCH(UsagePerHour!$B65,Sales!$C$5:$C$18,0),MATCH(UsagePerHour!QU$4,Sales!$D$3:$ABF$3,0))/QU$2*INDEX(Usage!$D$5:$ABF$11,MATCH(UsagePerHour!$B$52,Usage!$C$5:$C$11,0),MATCH(UsagePerHour!QU$4,Usage!$D$3:$ABF$3,0)),"")</f>
        <v>0</v>
      </c>
      <c r="QV65" s="6">
        <f>IFERROR(INDEX(Sales!$D$5:$ABF$18,MATCH(UsagePerHour!$B65,Sales!$C$5:$C$18,0),MATCH(UsagePerHour!QV$4,Sales!$D$3:$ABF$3,0))/QV$2*INDEX(Usage!$D$5:$ABF$11,MATCH(UsagePerHour!$B$52,Usage!$C$5:$C$11,0),MATCH(UsagePerHour!QV$4,Usage!$D$3:$ABF$3,0)),"")</f>
        <v>0</v>
      </c>
      <c r="QW65" s="6">
        <f>IFERROR(INDEX(Sales!$D$5:$ABF$18,MATCH(UsagePerHour!$B65,Sales!$C$5:$C$18,0),MATCH(UsagePerHour!QW$4,Sales!$D$3:$ABF$3,0))/QW$2*INDEX(Usage!$D$5:$ABF$11,MATCH(UsagePerHour!$B$52,Usage!$C$5:$C$11,0),MATCH(UsagePerHour!QW$4,Usage!$D$3:$ABF$3,0)),"")</f>
        <v>0</v>
      </c>
      <c r="QX65" s="6">
        <f>IFERROR(INDEX(Sales!$D$5:$ABF$18,MATCH(UsagePerHour!$B65,Sales!$C$5:$C$18,0),MATCH(UsagePerHour!QX$4,Sales!$D$3:$ABF$3,0))/QX$2*INDEX(Usage!$D$5:$ABF$11,MATCH(UsagePerHour!$B$52,Usage!$C$5:$C$11,0),MATCH(UsagePerHour!QX$4,Usage!$D$3:$ABF$3,0)),"")</f>
        <v>0</v>
      </c>
      <c r="QY65" s="6">
        <f>IFERROR(INDEX(Sales!$D$5:$ABF$18,MATCH(UsagePerHour!$B65,Sales!$C$5:$C$18,0),MATCH(UsagePerHour!QY$4,Sales!$D$3:$ABF$3,0))/QY$2*INDEX(Usage!$D$5:$ABF$11,MATCH(UsagePerHour!$B$52,Usage!$C$5:$C$11,0),MATCH(UsagePerHour!QY$4,Usage!$D$3:$ABF$3,0)),"")</f>
        <v>0</v>
      </c>
      <c r="QZ65" s="6">
        <f>IFERROR(INDEX(Sales!$D$5:$ABF$18,MATCH(UsagePerHour!$B65,Sales!$C$5:$C$18,0),MATCH(UsagePerHour!QZ$4,Sales!$D$3:$ABF$3,0))/QZ$2*INDEX(Usage!$D$5:$ABF$11,MATCH(UsagePerHour!$B$52,Usage!$C$5:$C$11,0),MATCH(UsagePerHour!QZ$4,Usage!$D$3:$ABF$3,0)),"")</f>
        <v>0</v>
      </c>
      <c r="RA65" s="6">
        <f>IFERROR(INDEX(Sales!$D$5:$ABF$18,MATCH(UsagePerHour!$B65,Sales!$C$5:$C$18,0),MATCH(UsagePerHour!RA$4,Sales!$D$3:$ABF$3,0))/RA$2*INDEX(Usage!$D$5:$ABF$11,MATCH(UsagePerHour!$B$52,Usage!$C$5:$C$11,0),MATCH(UsagePerHour!RA$4,Usage!$D$3:$ABF$3,0)),"")</f>
        <v>0</v>
      </c>
      <c r="RB65" s="6">
        <f>IFERROR(INDEX(Sales!$D$5:$ABF$18,MATCH(UsagePerHour!$B65,Sales!$C$5:$C$18,0),MATCH(UsagePerHour!RB$4,Sales!$D$3:$ABF$3,0))/RB$2*INDEX(Usage!$D$5:$ABF$11,MATCH(UsagePerHour!$B$52,Usage!$C$5:$C$11,0),MATCH(UsagePerHour!RB$4,Usage!$D$3:$ABF$3,0)),"")</f>
        <v>0</v>
      </c>
      <c r="RC65" s="6">
        <f>IFERROR(INDEX(Sales!$D$5:$ABF$18,MATCH(UsagePerHour!$B65,Sales!$C$5:$C$18,0),MATCH(UsagePerHour!RC$4,Sales!$D$3:$ABF$3,0))/RC$2*INDEX(Usage!$D$5:$ABF$11,MATCH(UsagePerHour!$B$52,Usage!$C$5:$C$11,0),MATCH(UsagePerHour!RC$4,Usage!$D$3:$ABF$3,0)),"")</f>
        <v>0</v>
      </c>
      <c r="RD65" s="6">
        <f>IFERROR(INDEX(Sales!$D$5:$ABF$18,MATCH(UsagePerHour!$B65,Sales!$C$5:$C$18,0),MATCH(UsagePerHour!RD$4,Sales!$D$3:$ABF$3,0))/RD$2*INDEX(Usage!$D$5:$ABF$11,MATCH(UsagePerHour!$B$52,Usage!$C$5:$C$11,0),MATCH(UsagePerHour!RD$4,Usage!$D$3:$ABF$3,0)),"")</f>
        <v>0</v>
      </c>
      <c r="RE65" s="6">
        <f>IFERROR(INDEX(Sales!$D$5:$ABF$18,MATCH(UsagePerHour!$B65,Sales!$C$5:$C$18,0),MATCH(UsagePerHour!RE$4,Sales!$D$3:$ABF$3,0))/RE$2*INDEX(Usage!$D$5:$ABF$11,MATCH(UsagePerHour!$B$52,Usage!$C$5:$C$11,0),MATCH(UsagePerHour!RE$4,Usage!$D$3:$ABF$3,0)),"")</f>
        <v>0</v>
      </c>
      <c r="RF65" s="6">
        <f>IFERROR(INDEX(Sales!$D$5:$ABF$18,MATCH(UsagePerHour!$B65,Sales!$C$5:$C$18,0),MATCH(UsagePerHour!RF$4,Sales!$D$3:$ABF$3,0))/RF$2*INDEX(Usage!$D$5:$ABF$11,MATCH(UsagePerHour!$B$52,Usage!$C$5:$C$11,0),MATCH(UsagePerHour!RF$4,Usage!$D$3:$ABF$3,0)),"")</f>
        <v>0</v>
      </c>
      <c r="RG65" s="6">
        <f>IFERROR(INDEX(Sales!$D$5:$ABF$18,MATCH(UsagePerHour!$B65,Sales!$C$5:$C$18,0),MATCH(UsagePerHour!RG$4,Sales!$D$3:$ABF$3,0))/RG$2*INDEX(Usage!$D$5:$ABF$11,MATCH(UsagePerHour!$B$52,Usage!$C$5:$C$11,0),MATCH(UsagePerHour!RG$4,Usage!$D$3:$ABF$3,0)),"")</f>
        <v>0</v>
      </c>
      <c r="RH65" s="6">
        <f>IFERROR(INDEX(Sales!$D$5:$ABF$18,MATCH(UsagePerHour!$B65,Sales!$C$5:$C$18,0),MATCH(UsagePerHour!RH$4,Sales!$D$3:$ABF$3,0))/RH$2*INDEX(Usage!$D$5:$ABF$11,MATCH(UsagePerHour!$B$52,Usage!$C$5:$C$11,0),MATCH(UsagePerHour!RH$4,Usage!$D$3:$ABF$3,0)),"")</f>
        <v>0</v>
      </c>
      <c r="RI65" s="6">
        <f>IFERROR(INDEX(Sales!$D$5:$ABF$18,MATCH(UsagePerHour!$B65,Sales!$C$5:$C$18,0),MATCH(UsagePerHour!RI$4,Sales!$D$3:$ABF$3,0))/RI$2*INDEX(Usage!$D$5:$ABF$11,MATCH(UsagePerHour!$B$52,Usage!$C$5:$C$11,0),MATCH(UsagePerHour!RI$4,Usage!$D$3:$ABF$3,0)),"")</f>
        <v>0</v>
      </c>
      <c r="RJ65" s="6">
        <f>IFERROR(INDEX(Sales!$D$5:$ABF$18,MATCH(UsagePerHour!$B65,Sales!$C$5:$C$18,0),MATCH(UsagePerHour!RJ$4,Sales!$D$3:$ABF$3,0))/RJ$2*INDEX(Usage!$D$5:$ABF$11,MATCH(UsagePerHour!$B$52,Usage!$C$5:$C$11,0),MATCH(UsagePerHour!RJ$4,Usage!$D$3:$ABF$3,0)),"")</f>
        <v>0</v>
      </c>
      <c r="RK65" s="6">
        <f>IFERROR(INDEX(Sales!$D$5:$ABF$18,MATCH(UsagePerHour!$B65,Sales!$C$5:$C$18,0),MATCH(UsagePerHour!RK$4,Sales!$D$3:$ABF$3,0))/RK$2*INDEX(Usage!$D$5:$ABF$11,MATCH(UsagePerHour!$B$52,Usage!$C$5:$C$11,0),MATCH(UsagePerHour!RK$4,Usage!$D$3:$ABF$3,0)),"")</f>
        <v>0</v>
      </c>
      <c r="RL65" s="6">
        <f>IFERROR(INDEX(Sales!$D$5:$ABF$18,MATCH(UsagePerHour!$B65,Sales!$C$5:$C$18,0),MATCH(UsagePerHour!RL$4,Sales!$D$3:$ABF$3,0))/RL$2*INDEX(Usage!$D$5:$ABF$11,MATCH(UsagePerHour!$B$52,Usage!$C$5:$C$11,0),MATCH(UsagePerHour!RL$4,Usage!$D$3:$ABF$3,0)),"")</f>
        <v>0</v>
      </c>
      <c r="RM65" s="6">
        <f>IFERROR(INDEX(Sales!$D$5:$ABF$18,MATCH(UsagePerHour!$B65,Sales!$C$5:$C$18,0),MATCH(UsagePerHour!RM$4,Sales!$D$3:$ABF$3,0))/RM$2*INDEX(Usage!$D$5:$ABF$11,MATCH(UsagePerHour!$B$52,Usage!$C$5:$C$11,0),MATCH(UsagePerHour!RM$4,Usage!$D$3:$ABF$3,0)),"")</f>
        <v>0</v>
      </c>
      <c r="RN65" s="6">
        <f>IFERROR(INDEX(Sales!$D$5:$ABF$18,MATCH(UsagePerHour!$B65,Sales!$C$5:$C$18,0),MATCH(UsagePerHour!RN$4,Sales!$D$3:$ABF$3,0))/RN$2*INDEX(Usage!$D$5:$ABF$11,MATCH(UsagePerHour!$B$52,Usage!$C$5:$C$11,0),MATCH(UsagePerHour!RN$4,Usage!$D$3:$ABF$3,0)),"")</f>
        <v>0</v>
      </c>
      <c r="RO65" s="6">
        <f>IFERROR(INDEX(Sales!$D$5:$ABF$18,MATCH(UsagePerHour!$B65,Sales!$C$5:$C$18,0),MATCH(UsagePerHour!RO$4,Sales!$D$3:$ABF$3,0))/RO$2*INDEX(Usage!$D$5:$ABF$11,MATCH(UsagePerHour!$B$52,Usage!$C$5:$C$11,0),MATCH(UsagePerHour!RO$4,Usage!$D$3:$ABF$3,0)),"")</f>
        <v>0</v>
      </c>
      <c r="RP65" s="6">
        <f>IFERROR(INDEX(Sales!$D$5:$ABF$18,MATCH(UsagePerHour!$B65,Sales!$C$5:$C$18,0),MATCH(UsagePerHour!RP$4,Sales!$D$3:$ABF$3,0))/RP$2*INDEX(Usage!$D$5:$ABF$11,MATCH(UsagePerHour!$B$52,Usage!$C$5:$C$11,0),MATCH(UsagePerHour!RP$4,Usage!$D$3:$ABF$3,0)),"")</f>
        <v>0</v>
      </c>
      <c r="RQ65" s="6">
        <f>IFERROR(INDEX(Sales!$D$5:$ABF$18,MATCH(UsagePerHour!$B65,Sales!$C$5:$C$18,0),MATCH(UsagePerHour!RQ$4,Sales!$D$3:$ABF$3,0))/RQ$2*INDEX(Usage!$D$5:$ABF$11,MATCH(UsagePerHour!$B$52,Usage!$C$5:$C$11,0),MATCH(UsagePerHour!RQ$4,Usage!$D$3:$ABF$3,0)),"")</f>
        <v>0</v>
      </c>
      <c r="RR65" s="6">
        <f>IFERROR(INDEX(Sales!$D$5:$ABF$18,MATCH(UsagePerHour!$B65,Sales!$C$5:$C$18,0),MATCH(UsagePerHour!RR$4,Sales!$D$3:$ABF$3,0))/RR$2*INDEX(Usage!$D$5:$ABF$11,MATCH(UsagePerHour!$B$52,Usage!$C$5:$C$11,0),MATCH(UsagePerHour!RR$4,Usage!$D$3:$ABF$3,0)),"")</f>
        <v>0</v>
      </c>
      <c r="RS65" s="6">
        <f>IFERROR(INDEX(Sales!$D$5:$ABF$18,MATCH(UsagePerHour!$B65,Sales!$C$5:$C$18,0),MATCH(UsagePerHour!RS$4,Sales!$D$3:$ABF$3,0))/RS$2*INDEX(Usage!$D$5:$ABF$11,MATCH(UsagePerHour!$B$52,Usage!$C$5:$C$11,0),MATCH(UsagePerHour!RS$4,Usage!$D$3:$ABF$3,0)),"")</f>
        <v>0</v>
      </c>
      <c r="RT65" s="6">
        <f>IFERROR(INDEX(Sales!$D$5:$ABF$18,MATCH(UsagePerHour!$B65,Sales!$C$5:$C$18,0),MATCH(UsagePerHour!RT$4,Sales!$D$3:$ABF$3,0))/RT$2*INDEX(Usage!$D$5:$ABF$11,MATCH(UsagePerHour!$B$52,Usage!$C$5:$C$11,0),MATCH(UsagePerHour!RT$4,Usage!$D$3:$ABF$3,0)),"")</f>
        <v>0</v>
      </c>
      <c r="RU65" s="6">
        <f>IFERROR(INDEX(Sales!$D$5:$ABF$18,MATCH(UsagePerHour!$B65,Sales!$C$5:$C$18,0),MATCH(UsagePerHour!RU$4,Sales!$D$3:$ABF$3,0))/RU$2*INDEX(Usage!$D$5:$ABF$11,MATCH(UsagePerHour!$B$52,Usage!$C$5:$C$11,0),MATCH(UsagePerHour!RU$4,Usage!$D$3:$ABF$3,0)),"")</f>
        <v>0</v>
      </c>
      <c r="RV65" s="6">
        <f>IFERROR(INDEX(Sales!$D$5:$ABF$18,MATCH(UsagePerHour!$B65,Sales!$C$5:$C$18,0),MATCH(UsagePerHour!RV$4,Sales!$D$3:$ABF$3,0))/RV$2*INDEX(Usage!$D$5:$ABF$11,MATCH(UsagePerHour!$B$52,Usage!$C$5:$C$11,0),MATCH(UsagePerHour!RV$4,Usage!$D$3:$ABF$3,0)),"")</f>
        <v>0</v>
      </c>
      <c r="RW65" s="6">
        <f>IFERROR(INDEX(Sales!$D$5:$ABF$18,MATCH(UsagePerHour!$B65,Sales!$C$5:$C$18,0),MATCH(UsagePerHour!RW$4,Sales!$D$3:$ABF$3,0))/RW$2*INDEX(Usage!$D$5:$ABF$11,MATCH(UsagePerHour!$B$52,Usage!$C$5:$C$11,0),MATCH(UsagePerHour!RW$4,Usage!$D$3:$ABF$3,0)),"")</f>
        <v>0</v>
      </c>
      <c r="RX65" s="6">
        <f>IFERROR(INDEX(Sales!$D$5:$ABF$18,MATCH(UsagePerHour!$B65,Sales!$C$5:$C$18,0),MATCH(UsagePerHour!RX$4,Sales!$D$3:$ABF$3,0))/RX$2*INDEX(Usage!$D$5:$ABF$11,MATCH(UsagePerHour!$B$52,Usage!$C$5:$C$11,0),MATCH(UsagePerHour!RX$4,Usage!$D$3:$ABF$3,0)),"")</f>
        <v>0</v>
      </c>
      <c r="RY65" s="6">
        <f>IFERROR(INDEX(Sales!$D$5:$ABF$18,MATCH(UsagePerHour!$B65,Sales!$C$5:$C$18,0),MATCH(UsagePerHour!RY$4,Sales!$D$3:$ABF$3,0))/RY$2*INDEX(Usage!$D$5:$ABF$11,MATCH(UsagePerHour!$B$52,Usage!$C$5:$C$11,0),MATCH(UsagePerHour!RY$4,Usage!$D$3:$ABF$3,0)),"")</f>
        <v>0</v>
      </c>
      <c r="RZ65" s="6">
        <f>IFERROR(INDEX(Sales!$D$5:$ABF$18,MATCH(UsagePerHour!$B65,Sales!$C$5:$C$18,0),MATCH(UsagePerHour!RZ$4,Sales!$D$3:$ABF$3,0))/RZ$2*INDEX(Usage!$D$5:$ABF$11,MATCH(UsagePerHour!$B$52,Usage!$C$5:$C$11,0),MATCH(UsagePerHour!RZ$4,Usage!$D$3:$ABF$3,0)),"")</f>
        <v>0</v>
      </c>
      <c r="SA65" s="6">
        <f>IFERROR(INDEX(Sales!$D$5:$ABF$18,MATCH(UsagePerHour!$B65,Sales!$C$5:$C$18,0),MATCH(UsagePerHour!SA$4,Sales!$D$3:$ABF$3,0))/SA$2*INDEX(Usage!$D$5:$ABF$11,MATCH(UsagePerHour!$B$52,Usage!$C$5:$C$11,0),MATCH(UsagePerHour!SA$4,Usage!$D$3:$ABF$3,0)),"")</f>
        <v>0</v>
      </c>
      <c r="SB65" s="6">
        <f>IFERROR(INDEX(Sales!$D$5:$ABF$18,MATCH(UsagePerHour!$B65,Sales!$C$5:$C$18,0),MATCH(UsagePerHour!SB$4,Sales!$D$3:$ABF$3,0))/SB$2*INDEX(Usage!$D$5:$ABF$11,MATCH(UsagePerHour!$B$52,Usage!$C$5:$C$11,0),MATCH(UsagePerHour!SB$4,Usage!$D$3:$ABF$3,0)),"")</f>
        <v>0</v>
      </c>
      <c r="SC65" s="6">
        <f>IFERROR(INDEX(Sales!$D$5:$ABF$18,MATCH(UsagePerHour!$B65,Sales!$C$5:$C$18,0),MATCH(UsagePerHour!SC$4,Sales!$D$3:$ABF$3,0))/SC$2*INDEX(Usage!$D$5:$ABF$11,MATCH(UsagePerHour!$B$52,Usage!$C$5:$C$11,0),MATCH(UsagePerHour!SC$4,Usage!$D$3:$ABF$3,0)),"")</f>
        <v>0</v>
      </c>
      <c r="SD65" s="6">
        <f>IFERROR(INDEX(Sales!$D$5:$ABF$18,MATCH(UsagePerHour!$B65,Sales!$C$5:$C$18,0),MATCH(UsagePerHour!SD$4,Sales!$D$3:$ABF$3,0))/SD$2*INDEX(Usage!$D$5:$ABF$11,MATCH(UsagePerHour!$B$52,Usage!$C$5:$C$11,0),MATCH(UsagePerHour!SD$4,Usage!$D$3:$ABF$3,0)),"")</f>
        <v>0</v>
      </c>
      <c r="SE65" s="6">
        <f>IFERROR(INDEX(Sales!$D$5:$ABF$18,MATCH(UsagePerHour!$B65,Sales!$C$5:$C$18,0),MATCH(UsagePerHour!SE$4,Sales!$D$3:$ABF$3,0))/SE$2*INDEX(Usage!$D$5:$ABF$11,MATCH(UsagePerHour!$B$52,Usage!$C$5:$C$11,0),MATCH(UsagePerHour!SE$4,Usage!$D$3:$ABF$3,0)),"")</f>
        <v>0</v>
      </c>
      <c r="SF65" s="6">
        <f>IFERROR(INDEX(Sales!$D$5:$ABF$18,MATCH(UsagePerHour!$B65,Sales!$C$5:$C$18,0),MATCH(UsagePerHour!SF$4,Sales!$D$3:$ABF$3,0))/SF$2*INDEX(Usage!$D$5:$ABF$11,MATCH(UsagePerHour!$B$52,Usage!$C$5:$C$11,0),MATCH(UsagePerHour!SF$4,Usage!$D$3:$ABF$3,0)),"")</f>
        <v>0</v>
      </c>
      <c r="SG65" s="6" t="str">
        <f>IFERROR(INDEX(Sales!$D$5:$ABF$18,MATCH(UsagePerHour!$B65,Sales!$C$5:$C$18,0),MATCH(UsagePerHour!SG$4,Sales!$D$3:$ABF$3,0))/SG$2*INDEX(Usage!$D$5:$ABF$11,MATCH(UsagePerHour!$B$52,Usage!$C$5:$C$11,0),MATCH(UsagePerHour!SG$4,Usage!$D$3:$ABF$3,0)),"")</f>
        <v/>
      </c>
      <c r="SH65" s="6" t="str">
        <f>IFERROR(INDEX(Sales!$D$5:$ABF$18,MATCH(UsagePerHour!$B65,Sales!$C$5:$C$18,0),MATCH(UsagePerHour!SH$4,Sales!$D$3:$ABF$3,0))/SH$2*INDEX(Usage!$D$5:$ABF$11,MATCH(UsagePerHour!$B$52,Usage!$C$5:$C$11,0),MATCH(UsagePerHour!SH$4,Usage!$D$3:$ABF$3,0)),"")</f>
        <v/>
      </c>
      <c r="SI65" s="6" t="str">
        <f>IFERROR(INDEX(Sales!$D$5:$ABF$18,MATCH(UsagePerHour!$B65,Sales!$C$5:$C$18,0),MATCH(UsagePerHour!SI$4,Sales!$D$3:$ABF$3,0))/SI$2*INDEX(Usage!$D$5:$ABF$11,MATCH(UsagePerHour!$B$52,Usage!$C$5:$C$11,0),MATCH(UsagePerHour!SI$4,Usage!$D$3:$ABF$3,0)),"")</f>
        <v/>
      </c>
      <c r="SJ65" s="6" t="str">
        <f>IFERROR(INDEX(Sales!$D$5:$ABF$18,MATCH(UsagePerHour!$B65,Sales!$C$5:$C$18,0),MATCH(UsagePerHour!SJ$4,Sales!$D$3:$ABF$3,0))/SJ$2*INDEX(Usage!$D$5:$ABF$11,MATCH(UsagePerHour!$B$52,Usage!$C$5:$C$11,0),MATCH(UsagePerHour!SJ$4,Usage!$D$3:$ABF$3,0)),"")</f>
        <v/>
      </c>
      <c r="SK65" s="6" t="str">
        <f>IFERROR(INDEX(Sales!$D$5:$ABF$18,MATCH(UsagePerHour!$B65,Sales!$C$5:$C$18,0),MATCH(UsagePerHour!SK$4,Sales!$D$3:$ABF$3,0))/SK$2*INDEX(Usage!$D$5:$ABF$11,MATCH(UsagePerHour!$B$52,Usage!$C$5:$C$11,0),MATCH(UsagePerHour!SK$4,Usage!$D$3:$ABF$3,0)),"")</f>
        <v/>
      </c>
      <c r="SL65" s="6" t="str">
        <f>IFERROR(INDEX(Sales!$D$5:$ABF$18,MATCH(UsagePerHour!$B65,Sales!$C$5:$C$18,0),MATCH(UsagePerHour!SL$4,Sales!$D$3:$ABF$3,0))/SL$2*INDEX(Usage!$D$5:$ABF$11,MATCH(UsagePerHour!$B$52,Usage!$C$5:$C$11,0),MATCH(UsagePerHour!SL$4,Usage!$D$3:$ABF$3,0)),"")</f>
        <v/>
      </c>
      <c r="SM65" s="6" t="str">
        <f>IFERROR(INDEX(Sales!$D$5:$ABF$18,MATCH(UsagePerHour!$B65,Sales!$C$5:$C$18,0),MATCH(UsagePerHour!SM$4,Sales!$D$3:$ABF$3,0))/SM$2*INDEX(Usage!$D$5:$ABF$11,MATCH(UsagePerHour!$B$52,Usage!$C$5:$C$11,0),MATCH(UsagePerHour!SM$4,Usage!$D$3:$ABF$3,0)),"")</f>
        <v/>
      </c>
      <c r="SN65" s="6" t="str">
        <f>IFERROR(INDEX(Sales!$D$5:$ABF$18,MATCH(UsagePerHour!$B65,Sales!$C$5:$C$18,0),MATCH(UsagePerHour!SN$4,Sales!$D$3:$ABF$3,0))/SN$2*INDEX(Usage!$D$5:$ABF$11,MATCH(UsagePerHour!$B$52,Usage!$C$5:$C$11,0),MATCH(UsagePerHour!SN$4,Usage!$D$3:$ABF$3,0)),"")</f>
        <v/>
      </c>
      <c r="SO65" s="6" t="str">
        <f>IFERROR(INDEX(Sales!$D$5:$ABF$18,MATCH(UsagePerHour!$B65,Sales!$C$5:$C$18,0),MATCH(UsagePerHour!SO$4,Sales!$D$3:$ABF$3,0))/SO$2*INDEX(Usage!$D$5:$ABF$11,MATCH(UsagePerHour!$B$52,Usage!$C$5:$C$11,0),MATCH(UsagePerHour!SO$4,Usage!$D$3:$ABF$3,0)),"")</f>
        <v/>
      </c>
      <c r="SP65" s="6" t="str">
        <f>IFERROR(INDEX(Sales!$D$5:$ABF$18,MATCH(UsagePerHour!$B65,Sales!$C$5:$C$18,0),MATCH(UsagePerHour!SP$4,Sales!$D$3:$ABF$3,0))/SP$2*INDEX(Usage!$D$5:$ABF$11,MATCH(UsagePerHour!$B$52,Usage!$C$5:$C$11,0),MATCH(UsagePerHour!SP$4,Usage!$D$3:$ABF$3,0)),"")</f>
        <v/>
      </c>
      <c r="SQ65" s="6" t="str">
        <f>IFERROR(INDEX(Sales!$D$5:$ABF$18,MATCH(UsagePerHour!$B65,Sales!$C$5:$C$18,0),MATCH(UsagePerHour!SQ$4,Sales!$D$3:$ABF$3,0))/SQ$2*INDEX(Usage!$D$5:$ABF$11,MATCH(UsagePerHour!$B$52,Usage!$C$5:$C$11,0),MATCH(UsagePerHour!SQ$4,Usage!$D$3:$ABF$3,0)),"")</f>
        <v/>
      </c>
      <c r="SR65" s="6" t="str">
        <f>IFERROR(INDEX(Sales!$D$5:$ABF$18,MATCH(UsagePerHour!$B65,Sales!$C$5:$C$18,0),MATCH(UsagePerHour!SR$4,Sales!$D$3:$ABF$3,0))/SR$2*INDEX(Usage!$D$5:$ABF$11,MATCH(UsagePerHour!$B$52,Usage!$C$5:$C$11,0),MATCH(UsagePerHour!SR$4,Usage!$D$3:$ABF$3,0)),"")</f>
        <v/>
      </c>
      <c r="SS65" s="6" t="str">
        <f>IFERROR(INDEX(Sales!$D$5:$ABF$18,MATCH(UsagePerHour!$B65,Sales!$C$5:$C$18,0),MATCH(UsagePerHour!SS$4,Sales!$D$3:$ABF$3,0))/SS$2*INDEX(Usage!$D$5:$ABF$11,MATCH(UsagePerHour!$B$52,Usage!$C$5:$C$11,0),MATCH(UsagePerHour!SS$4,Usage!$D$3:$ABF$3,0)),"")</f>
        <v/>
      </c>
      <c r="ST65" s="6" t="str">
        <f>IFERROR(INDEX(Sales!$D$5:$ABF$18,MATCH(UsagePerHour!$B65,Sales!$C$5:$C$18,0),MATCH(UsagePerHour!ST$4,Sales!$D$3:$ABF$3,0))/ST$2*INDEX(Usage!$D$5:$ABF$11,MATCH(UsagePerHour!$B$52,Usage!$C$5:$C$11,0),MATCH(UsagePerHour!ST$4,Usage!$D$3:$ABF$3,0)),"")</f>
        <v/>
      </c>
      <c r="SU65" s="6" t="str">
        <f>IFERROR(INDEX(Sales!$D$5:$ABF$18,MATCH(UsagePerHour!$B65,Sales!$C$5:$C$18,0),MATCH(UsagePerHour!SU$4,Sales!$D$3:$ABF$3,0))/SU$2*INDEX(Usage!$D$5:$ABF$11,MATCH(UsagePerHour!$B$52,Usage!$C$5:$C$11,0),MATCH(UsagePerHour!SU$4,Usage!$D$3:$ABF$3,0)),"")</f>
        <v/>
      </c>
      <c r="SV65" s="6" t="str">
        <f>IFERROR(INDEX(Sales!$D$5:$ABF$18,MATCH(UsagePerHour!$B65,Sales!$C$5:$C$18,0),MATCH(UsagePerHour!SV$4,Sales!$D$3:$ABF$3,0))/SV$2*INDEX(Usage!$D$5:$ABF$11,MATCH(UsagePerHour!$B$52,Usage!$C$5:$C$11,0),MATCH(UsagePerHour!SV$4,Usage!$D$3:$ABF$3,0)),"")</f>
        <v/>
      </c>
      <c r="SW65" s="6" t="str">
        <f>IFERROR(INDEX(Sales!$D$5:$ABF$18,MATCH(UsagePerHour!$B65,Sales!$C$5:$C$18,0),MATCH(UsagePerHour!SW$4,Sales!$D$3:$ABF$3,0))/SW$2*INDEX(Usage!$D$5:$ABF$11,MATCH(UsagePerHour!$B$52,Usage!$C$5:$C$11,0),MATCH(UsagePerHour!SW$4,Usage!$D$3:$ABF$3,0)),"")</f>
        <v/>
      </c>
      <c r="SX65" s="6" t="str">
        <f>IFERROR(INDEX(Sales!$D$5:$ABF$18,MATCH(UsagePerHour!$B65,Sales!$C$5:$C$18,0),MATCH(UsagePerHour!SX$4,Sales!$D$3:$ABF$3,0))/SX$2*INDEX(Usage!$D$5:$ABF$11,MATCH(UsagePerHour!$B$52,Usage!$C$5:$C$11,0),MATCH(UsagePerHour!SX$4,Usage!$D$3:$ABF$3,0)),"")</f>
        <v/>
      </c>
      <c r="SY65" s="6" t="str">
        <f>IFERROR(INDEX(Sales!$D$5:$ABF$18,MATCH(UsagePerHour!$B65,Sales!$C$5:$C$18,0),MATCH(UsagePerHour!SY$4,Sales!$D$3:$ABF$3,0))/SY$2*INDEX(Usage!$D$5:$ABF$11,MATCH(UsagePerHour!$B$52,Usage!$C$5:$C$11,0),MATCH(UsagePerHour!SY$4,Usage!$D$3:$ABF$3,0)),"")</f>
        <v/>
      </c>
      <c r="SZ65" s="6" t="str">
        <f>IFERROR(INDEX(Sales!$D$5:$ABF$18,MATCH(UsagePerHour!$B65,Sales!$C$5:$C$18,0),MATCH(UsagePerHour!SZ$4,Sales!$D$3:$ABF$3,0))/SZ$2*INDEX(Usage!$D$5:$ABF$11,MATCH(UsagePerHour!$B$52,Usage!$C$5:$C$11,0),MATCH(UsagePerHour!SZ$4,Usage!$D$3:$ABF$3,0)),"")</f>
        <v/>
      </c>
      <c r="TA65" s="6" t="str">
        <f>IFERROR(INDEX(Sales!$D$5:$ABF$18,MATCH(UsagePerHour!$B65,Sales!$C$5:$C$18,0),MATCH(UsagePerHour!TA$4,Sales!$D$3:$ABF$3,0))/TA$2*INDEX(Usage!$D$5:$ABF$11,MATCH(UsagePerHour!$B$52,Usage!$C$5:$C$11,0),MATCH(UsagePerHour!TA$4,Usage!$D$3:$ABF$3,0)),"")</f>
        <v/>
      </c>
      <c r="TB65" s="6" t="str">
        <f>IFERROR(INDEX(Sales!$D$5:$ABF$18,MATCH(UsagePerHour!$B65,Sales!$C$5:$C$18,0),MATCH(UsagePerHour!TB$4,Sales!$D$3:$ABF$3,0))/TB$2*INDEX(Usage!$D$5:$ABF$11,MATCH(UsagePerHour!$B$52,Usage!$C$5:$C$11,0),MATCH(UsagePerHour!TB$4,Usage!$D$3:$ABF$3,0)),"")</f>
        <v/>
      </c>
      <c r="TC65" s="6" t="str">
        <f>IFERROR(INDEX(Sales!$D$5:$ABF$18,MATCH(UsagePerHour!$B65,Sales!$C$5:$C$18,0),MATCH(UsagePerHour!TC$4,Sales!$D$3:$ABF$3,0))/TC$2*INDEX(Usage!$D$5:$ABF$11,MATCH(UsagePerHour!$B$52,Usage!$C$5:$C$11,0),MATCH(UsagePerHour!TC$4,Usage!$D$3:$ABF$3,0)),"")</f>
        <v/>
      </c>
      <c r="TD65" s="6" t="str">
        <f>IFERROR(INDEX(Sales!$D$5:$ABF$18,MATCH(UsagePerHour!$B65,Sales!$C$5:$C$18,0),MATCH(UsagePerHour!TD$4,Sales!$D$3:$ABF$3,0))/TD$2*INDEX(Usage!$D$5:$ABF$11,MATCH(UsagePerHour!$B$52,Usage!$C$5:$C$11,0),MATCH(UsagePerHour!TD$4,Usage!$D$3:$ABF$3,0)),"")</f>
        <v/>
      </c>
      <c r="TE65" s="6" t="str">
        <f>IFERROR(INDEX(Sales!$D$5:$ABF$18,MATCH(UsagePerHour!$B65,Sales!$C$5:$C$18,0),MATCH(UsagePerHour!TE$4,Sales!$D$3:$ABF$3,0))/TE$2*INDEX(Usage!$D$5:$ABF$11,MATCH(UsagePerHour!$B$52,Usage!$C$5:$C$11,0),MATCH(UsagePerHour!TE$4,Usage!$D$3:$ABF$3,0)),"")</f>
        <v/>
      </c>
      <c r="TF65" s="6" t="str">
        <f>IFERROR(INDEX(Sales!$D$5:$ABF$18,MATCH(UsagePerHour!$B65,Sales!$C$5:$C$18,0),MATCH(UsagePerHour!TF$4,Sales!$D$3:$ABF$3,0))/TF$2*INDEX(Usage!$D$5:$ABF$11,MATCH(UsagePerHour!$B$52,Usage!$C$5:$C$11,0),MATCH(UsagePerHour!TF$4,Usage!$D$3:$ABF$3,0)),"")</f>
        <v/>
      </c>
      <c r="TG65" s="6" t="str">
        <f>IFERROR(INDEX(Sales!$D$5:$ABF$18,MATCH(UsagePerHour!$B65,Sales!$C$5:$C$18,0),MATCH(UsagePerHour!TG$4,Sales!$D$3:$ABF$3,0))/TG$2*INDEX(Usage!$D$5:$ABF$11,MATCH(UsagePerHour!$B$52,Usage!$C$5:$C$11,0),MATCH(UsagePerHour!TG$4,Usage!$D$3:$ABF$3,0)),"")</f>
        <v/>
      </c>
      <c r="TH65" s="6" t="str">
        <f>IFERROR(INDEX(Sales!$D$5:$ABF$18,MATCH(UsagePerHour!$B65,Sales!$C$5:$C$18,0),MATCH(UsagePerHour!TH$4,Sales!$D$3:$ABF$3,0))/TH$2*INDEX(Usage!$D$5:$ABF$11,MATCH(UsagePerHour!$B$52,Usage!$C$5:$C$11,0),MATCH(UsagePerHour!TH$4,Usage!$D$3:$ABF$3,0)),"")</f>
        <v/>
      </c>
      <c r="TI65" s="6" t="str">
        <f>IFERROR(INDEX(Sales!$D$5:$ABF$18,MATCH(UsagePerHour!$B65,Sales!$C$5:$C$18,0),MATCH(UsagePerHour!TI$4,Sales!$D$3:$ABF$3,0))/TI$2*INDEX(Usage!$D$5:$ABF$11,MATCH(UsagePerHour!$B$52,Usage!$C$5:$C$11,0),MATCH(UsagePerHour!TI$4,Usage!$D$3:$ABF$3,0)),"")</f>
        <v/>
      </c>
      <c r="TJ65" s="6" t="str">
        <f>IFERROR(INDEX(Sales!$D$5:$ABF$18,MATCH(UsagePerHour!$B65,Sales!$C$5:$C$18,0),MATCH(UsagePerHour!TJ$4,Sales!$D$3:$ABF$3,0))/TJ$2*INDEX(Usage!$D$5:$ABF$11,MATCH(UsagePerHour!$B$52,Usage!$C$5:$C$11,0),MATCH(UsagePerHour!TJ$4,Usage!$D$3:$ABF$3,0)),"")</f>
        <v/>
      </c>
      <c r="TK65" s="6" t="str">
        <f>IFERROR(INDEX(Sales!$D$5:$ABF$18,MATCH(UsagePerHour!$B65,Sales!$C$5:$C$18,0),MATCH(UsagePerHour!TK$4,Sales!$D$3:$ABF$3,0))/TK$2*INDEX(Usage!$D$5:$ABF$11,MATCH(UsagePerHour!$B$52,Usage!$C$5:$C$11,0),MATCH(UsagePerHour!TK$4,Usage!$D$3:$ABF$3,0)),"")</f>
        <v/>
      </c>
      <c r="TL65" s="6" t="str">
        <f>IFERROR(INDEX(Sales!$D$5:$ABF$18,MATCH(UsagePerHour!$B65,Sales!$C$5:$C$18,0),MATCH(UsagePerHour!TL$4,Sales!$D$3:$ABF$3,0))/TL$2*INDEX(Usage!$D$5:$ABF$11,MATCH(UsagePerHour!$B$52,Usage!$C$5:$C$11,0),MATCH(UsagePerHour!TL$4,Usage!$D$3:$ABF$3,0)),"")</f>
        <v/>
      </c>
      <c r="TM65" s="6" t="str">
        <f>IFERROR(INDEX(Sales!$D$5:$ABF$18,MATCH(UsagePerHour!$B65,Sales!$C$5:$C$18,0),MATCH(UsagePerHour!TM$4,Sales!$D$3:$ABF$3,0))/TM$2*INDEX(Usage!$D$5:$ABF$11,MATCH(UsagePerHour!$B$52,Usage!$C$5:$C$11,0),MATCH(UsagePerHour!TM$4,Usage!$D$3:$ABF$3,0)),"")</f>
        <v/>
      </c>
      <c r="TN65" s="6" t="str">
        <f>IFERROR(INDEX(Sales!$D$5:$ABF$18,MATCH(UsagePerHour!$B65,Sales!$C$5:$C$18,0),MATCH(UsagePerHour!TN$4,Sales!$D$3:$ABF$3,0))/TN$2*INDEX(Usage!$D$5:$ABF$11,MATCH(UsagePerHour!$B$52,Usage!$C$5:$C$11,0),MATCH(UsagePerHour!TN$4,Usage!$D$3:$ABF$3,0)),"")</f>
        <v/>
      </c>
      <c r="TO65" s="6" t="str">
        <f>IFERROR(INDEX(Sales!$D$5:$ABF$18,MATCH(UsagePerHour!$B65,Sales!$C$5:$C$18,0),MATCH(UsagePerHour!TO$4,Sales!$D$3:$ABF$3,0))/TO$2*INDEX(Usage!$D$5:$ABF$11,MATCH(UsagePerHour!$B$52,Usage!$C$5:$C$11,0),MATCH(UsagePerHour!TO$4,Usage!$D$3:$ABF$3,0)),"")</f>
        <v/>
      </c>
      <c r="TP65" s="6" t="str">
        <f>IFERROR(INDEX(Sales!$D$5:$ABF$18,MATCH(UsagePerHour!$B65,Sales!$C$5:$C$18,0),MATCH(UsagePerHour!TP$4,Sales!$D$3:$ABF$3,0))/TP$2*INDEX(Usage!$D$5:$ABF$11,MATCH(UsagePerHour!$B$52,Usage!$C$5:$C$11,0),MATCH(UsagePerHour!TP$4,Usage!$D$3:$ABF$3,0)),"")</f>
        <v/>
      </c>
      <c r="TQ65" s="6" t="str">
        <f>IFERROR(INDEX(Sales!$D$5:$ABF$18,MATCH(UsagePerHour!$B65,Sales!$C$5:$C$18,0),MATCH(UsagePerHour!TQ$4,Sales!$D$3:$ABF$3,0))/TQ$2*INDEX(Usage!$D$5:$ABF$11,MATCH(UsagePerHour!$B$52,Usage!$C$5:$C$11,0),MATCH(UsagePerHour!TQ$4,Usage!$D$3:$ABF$3,0)),"")</f>
        <v/>
      </c>
      <c r="TR65" s="6" t="str">
        <f>IFERROR(INDEX(Sales!$D$5:$ABF$18,MATCH(UsagePerHour!$B65,Sales!$C$5:$C$18,0),MATCH(UsagePerHour!TR$4,Sales!$D$3:$ABF$3,0))/TR$2*INDEX(Usage!$D$5:$ABF$11,MATCH(UsagePerHour!$B$52,Usage!$C$5:$C$11,0),MATCH(UsagePerHour!TR$4,Usage!$D$3:$ABF$3,0)),"")</f>
        <v/>
      </c>
      <c r="TS65" s="6" t="str">
        <f>IFERROR(INDEX(Sales!$D$5:$ABF$18,MATCH(UsagePerHour!$B65,Sales!$C$5:$C$18,0),MATCH(UsagePerHour!TS$4,Sales!$D$3:$ABF$3,0))/TS$2*INDEX(Usage!$D$5:$ABF$11,MATCH(UsagePerHour!$B$52,Usage!$C$5:$C$11,0),MATCH(UsagePerHour!TS$4,Usage!$D$3:$ABF$3,0)),"")</f>
        <v/>
      </c>
      <c r="TT65" s="6" t="str">
        <f>IFERROR(INDEX(Sales!$D$5:$ABF$18,MATCH(UsagePerHour!$B65,Sales!$C$5:$C$18,0),MATCH(UsagePerHour!TT$4,Sales!$D$3:$ABF$3,0))/TT$2*INDEX(Usage!$D$5:$ABF$11,MATCH(UsagePerHour!$B$52,Usage!$C$5:$C$11,0),MATCH(UsagePerHour!TT$4,Usage!$D$3:$ABF$3,0)),"")</f>
        <v/>
      </c>
      <c r="TU65" s="6" t="str">
        <f>IFERROR(INDEX(Sales!$D$5:$ABF$18,MATCH(UsagePerHour!$B65,Sales!$C$5:$C$18,0),MATCH(UsagePerHour!TU$4,Sales!$D$3:$ABF$3,0))/TU$2*INDEX(Usage!$D$5:$ABF$11,MATCH(UsagePerHour!$B$52,Usage!$C$5:$C$11,0),MATCH(UsagePerHour!TU$4,Usage!$D$3:$ABF$3,0)),"")</f>
        <v/>
      </c>
      <c r="TV65" s="6" t="str">
        <f>IFERROR(INDEX(Sales!$D$5:$ABF$18,MATCH(UsagePerHour!$B65,Sales!$C$5:$C$18,0),MATCH(UsagePerHour!TV$4,Sales!$D$3:$ABF$3,0))/TV$2*INDEX(Usage!$D$5:$ABF$11,MATCH(UsagePerHour!$B$52,Usage!$C$5:$C$11,0),MATCH(UsagePerHour!TV$4,Usage!$D$3:$ABF$3,0)),"")</f>
        <v/>
      </c>
      <c r="TW65" s="6" t="str">
        <f>IFERROR(INDEX(Sales!$D$5:$ABF$18,MATCH(UsagePerHour!$B65,Sales!$C$5:$C$18,0),MATCH(UsagePerHour!TW$4,Sales!$D$3:$ABF$3,0))/TW$2*INDEX(Usage!$D$5:$ABF$11,MATCH(UsagePerHour!$B$52,Usage!$C$5:$C$11,0),MATCH(UsagePerHour!TW$4,Usage!$D$3:$ABF$3,0)),"")</f>
        <v/>
      </c>
      <c r="TX65" s="6" t="str">
        <f>IFERROR(INDEX(Sales!$D$5:$ABF$18,MATCH(UsagePerHour!$B65,Sales!$C$5:$C$18,0),MATCH(UsagePerHour!TX$4,Sales!$D$3:$ABF$3,0))/TX$2*INDEX(Usage!$D$5:$ABF$11,MATCH(UsagePerHour!$B$52,Usage!$C$5:$C$11,0),MATCH(UsagePerHour!TX$4,Usage!$D$3:$ABF$3,0)),"")</f>
        <v/>
      </c>
      <c r="TY65" s="6" t="str">
        <f>IFERROR(INDEX(Sales!$D$5:$ABF$18,MATCH(UsagePerHour!$B65,Sales!$C$5:$C$18,0),MATCH(UsagePerHour!TY$4,Sales!$D$3:$ABF$3,0))/TY$2*INDEX(Usage!$D$5:$ABF$11,MATCH(UsagePerHour!$B$52,Usage!$C$5:$C$11,0),MATCH(UsagePerHour!TY$4,Usage!$D$3:$ABF$3,0)),"")</f>
        <v/>
      </c>
      <c r="TZ65" s="6" t="str">
        <f>IFERROR(INDEX(Sales!$D$5:$ABF$18,MATCH(UsagePerHour!$B65,Sales!$C$5:$C$18,0),MATCH(UsagePerHour!TZ$4,Sales!$D$3:$ABF$3,0))/TZ$2*INDEX(Usage!$D$5:$ABF$11,MATCH(UsagePerHour!$B$52,Usage!$C$5:$C$11,0),MATCH(UsagePerHour!TZ$4,Usage!$D$3:$ABF$3,0)),"")</f>
        <v/>
      </c>
      <c r="UA65" s="6" t="str">
        <f>IFERROR(INDEX(Sales!$D$5:$ABF$18,MATCH(UsagePerHour!$B65,Sales!$C$5:$C$18,0),MATCH(UsagePerHour!UA$4,Sales!$D$3:$ABF$3,0))/UA$2*INDEX(Usage!$D$5:$ABF$11,MATCH(UsagePerHour!$B$52,Usage!$C$5:$C$11,0),MATCH(UsagePerHour!UA$4,Usage!$D$3:$ABF$3,0)),"")</f>
        <v/>
      </c>
      <c r="UB65" s="6" t="str">
        <f>IFERROR(INDEX(Sales!$D$5:$ABF$18,MATCH(UsagePerHour!$B65,Sales!$C$5:$C$18,0),MATCH(UsagePerHour!UB$4,Sales!$D$3:$ABF$3,0))/UB$2*INDEX(Usage!$D$5:$ABF$11,MATCH(UsagePerHour!$B$52,Usage!$C$5:$C$11,0),MATCH(UsagePerHour!UB$4,Usage!$D$3:$ABF$3,0)),"")</f>
        <v/>
      </c>
      <c r="UC65" s="6" t="str">
        <f>IFERROR(INDEX(Sales!$D$5:$ABF$18,MATCH(UsagePerHour!$B65,Sales!$C$5:$C$18,0),MATCH(UsagePerHour!UC$4,Sales!$D$3:$ABF$3,0))/UC$2*INDEX(Usage!$D$5:$ABF$11,MATCH(UsagePerHour!$B$52,Usage!$C$5:$C$11,0),MATCH(UsagePerHour!UC$4,Usage!$D$3:$ABF$3,0)),"")</f>
        <v/>
      </c>
      <c r="UD65" s="6" t="str">
        <f>IFERROR(INDEX(Sales!$D$5:$ABF$18,MATCH(UsagePerHour!$B65,Sales!$C$5:$C$18,0),MATCH(UsagePerHour!UD$4,Sales!$D$3:$ABF$3,0))/UD$2*INDEX(Usage!$D$5:$ABF$11,MATCH(UsagePerHour!$B$52,Usage!$C$5:$C$11,0),MATCH(UsagePerHour!UD$4,Usage!$D$3:$ABF$3,0)),"")</f>
        <v/>
      </c>
      <c r="UE65" s="6" t="str">
        <f>IFERROR(INDEX(Sales!$D$5:$ABF$18,MATCH(UsagePerHour!$B65,Sales!$C$5:$C$18,0),MATCH(UsagePerHour!UE$4,Sales!$D$3:$ABF$3,0))/UE$2*INDEX(Usage!$D$5:$ABF$11,MATCH(UsagePerHour!$B$52,Usage!$C$5:$C$11,0),MATCH(UsagePerHour!UE$4,Usage!$D$3:$ABF$3,0)),"")</f>
        <v/>
      </c>
      <c r="UF65" s="6" t="str">
        <f>IFERROR(INDEX(Sales!$D$5:$ABF$18,MATCH(UsagePerHour!$B65,Sales!$C$5:$C$18,0),MATCH(UsagePerHour!UF$4,Sales!$D$3:$ABF$3,0))/UF$2*INDEX(Usage!$D$5:$ABF$11,MATCH(UsagePerHour!$B$52,Usage!$C$5:$C$11,0),MATCH(UsagePerHour!UF$4,Usage!$D$3:$ABF$3,0)),"")</f>
        <v/>
      </c>
      <c r="UG65" s="6" t="str">
        <f>IFERROR(INDEX(Sales!$D$5:$ABF$18,MATCH(UsagePerHour!$B65,Sales!$C$5:$C$18,0),MATCH(UsagePerHour!UG$4,Sales!$D$3:$ABF$3,0))/UG$2*INDEX(Usage!$D$5:$ABF$11,MATCH(UsagePerHour!$B$52,Usage!$C$5:$C$11,0),MATCH(UsagePerHour!UG$4,Usage!$D$3:$ABF$3,0)),"")</f>
        <v/>
      </c>
      <c r="UH65" s="6" t="str">
        <f>IFERROR(INDEX(Sales!$D$5:$ABF$18,MATCH(UsagePerHour!$B65,Sales!$C$5:$C$18,0),MATCH(UsagePerHour!UH$4,Sales!$D$3:$ABF$3,0))/UH$2*INDEX(Usage!$D$5:$ABF$11,MATCH(UsagePerHour!$B$52,Usage!$C$5:$C$11,0),MATCH(UsagePerHour!UH$4,Usage!$D$3:$ABF$3,0)),"")</f>
        <v/>
      </c>
      <c r="UI65" s="6" t="str">
        <f>IFERROR(INDEX(Sales!$D$5:$ABF$18,MATCH(UsagePerHour!$B65,Sales!$C$5:$C$18,0),MATCH(UsagePerHour!UI$4,Sales!$D$3:$ABF$3,0))/UI$2*INDEX(Usage!$D$5:$ABF$11,MATCH(UsagePerHour!$B$52,Usage!$C$5:$C$11,0),MATCH(UsagePerHour!UI$4,Usage!$D$3:$ABF$3,0)),"")</f>
        <v/>
      </c>
      <c r="UJ65" s="6" t="str">
        <f>IFERROR(INDEX(Sales!$D$5:$ABF$18,MATCH(UsagePerHour!$B65,Sales!$C$5:$C$18,0),MATCH(UsagePerHour!UJ$4,Sales!$D$3:$ABF$3,0))/UJ$2*INDEX(Usage!$D$5:$ABF$11,MATCH(UsagePerHour!$B$52,Usage!$C$5:$C$11,0),MATCH(UsagePerHour!UJ$4,Usage!$D$3:$ABF$3,0)),"")</f>
        <v/>
      </c>
      <c r="UK65" s="6" t="str">
        <f>IFERROR(INDEX(Sales!$D$5:$ABF$18,MATCH(UsagePerHour!$B65,Sales!$C$5:$C$18,0),MATCH(UsagePerHour!UK$4,Sales!$D$3:$ABF$3,0))/UK$2*INDEX(Usage!$D$5:$ABF$11,MATCH(UsagePerHour!$B$52,Usage!$C$5:$C$11,0),MATCH(UsagePerHour!UK$4,Usage!$D$3:$ABF$3,0)),"")</f>
        <v/>
      </c>
      <c r="UL65" s="6" t="str">
        <f>IFERROR(INDEX(Sales!$D$5:$ABF$18,MATCH(UsagePerHour!$B65,Sales!$C$5:$C$18,0),MATCH(UsagePerHour!UL$4,Sales!$D$3:$ABF$3,0))/UL$2*INDEX(Usage!$D$5:$ABF$11,MATCH(UsagePerHour!$B$52,Usage!$C$5:$C$11,0),MATCH(UsagePerHour!UL$4,Usage!$D$3:$ABF$3,0)),"")</f>
        <v/>
      </c>
      <c r="UM65" s="6" t="str">
        <f>IFERROR(INDEX(Sales!$D$5:$ABF$18,MATCH(UsagePerHour!$B65,Sales!$C$5:$C$18,0),MATCH(UsagePerHour!UM$4,Sales!$D$3:$ABF$3,0))/UM$2*INDEX(Usage!$D$5:$ABF$11,MATCH(UsagePerHour!$B$52,Usage!$C$5:$C$11,0),MATCH(UsagePerHour!UM$4,Usage!$D$3:$ABF$3,0)),"")</f>
        <v/>
      </c>
      <c r="UN65" s="6" t="str">
        <f>IFERROR(INDEX(Sales!$D$5:$ABF$18,MATCH(UsagePerHour!$B65,Sales!$C$5:$C$18,0),MATCH(UsagePerHour!UN$4,Sales!$D$3:$ABF$3,0))/UN$2*INDEX(Usage!$D$5:$ABF$11,MATCH(UsagePerHour!$B$52,Usage!$C$5:$C$11,0),MATCH(UsagePerHour!UN$4,Usage!$D$3:$ABF$3,0)),"")</f>
        <v/>
      </c>
      <c r="UO65" s="6" t="str">
        <f>IFERROR(INDEX(Sales!$D$5:$ABF$18,MATCH(UsagePerHour!$B65,Sales!$C$5:$C$18,0),MATCH(UsagePerHour!UO$4,Sales!$D$3:$ABF$3,0))/UO$2*INDEX(Usage!$D$5:$ABF$11,MATCH(UsagePerHour!$B$52,Usage!$C$5:$C$11,0),MATCH(UsagePerHour!UO$4,Usage!$D$3:$ABF$3,0)),"")</f>
        <v/>
      </c>
      <c r="UP65" s="6" t="str">
        <f>IFERROR(INDEX(Sales!$D$5:$ABF$18,MATCH(UsagePerHour!$B65,Sales!$C$5:$C$18,0),MATCH(UsagePerHour!UP$4,Sales!$D$3:$ABF$3,0))/UP$2*INDEX(Usage!$D$5:$ABF$11,MATCH(UsagePerHour!$B$52,Usage!$C$5:$C$11,0),MATCH(UsagePerHour!UP$4,Usage!$D$3:$ABF$3,0)),"")</f>
        <v/>
      </c>
      <c r="UQ65" s="6" t="str">
        <f>IFERROR(INDEX(Sales!$D$5:$ABF$18,MATCH(UsagePerHour!$B65,Sales!$C$5:$C$18,0),MATCH(UsagePerHour!UQ$4,Sales!$D$3:$ABF$3,0))/UQ$2*INDEX(Usage!$D$5:$ABF$11,MATCH(UsagePerHour!$B$52,Usage!$C$5:$C$11,0),MATCH(UsagePerHour!UQ$4,Usage!$D$3:$ABF$3,0)),"")</f>
        <v/>
      </c>
      <c r="UR65" s="6" t="str">
        <f>IFERROR(INDEX(Sales!$D$5:$ABF$18,MATCH(UsagePerHour!$B65,Sales!$C$5:$C$18,0),MATCH(UsagePerHour!UR$4,Sales!$D$3:$ABF$3,0))/UR$2*INDEX(Usage!$D$5:$ABF$11,MATCH(UsagePerHour!$B$52,Usage!$C$5:$C$11,0),MATCH(UsagePerHour!UR$4,Usage!$D$3:$ABF$3,0)),"")</f>
        <v/>
      </c>
      <c r="US65" s="6" t="str">
        <f>IFERROR(INDEX(Sales!$D$5:$ABF$18,MATCH(UsagePerHour!$B65,Sales!$C$5:$C$18,0),MATCH(UsagePerHour!US$4,Sales!$D$3:$ABF$3,0))/US$2*INDEX(Usage!$D$5:$ABF$11,MATCH(UsagePerHour!$B$52,Usage!$C$5:$C$11,0),MATCH(UsagePerHour!US$4,Usage!$D$3:$ABF$3,0)),"")</f>
        <v/>
      </c>
      <c r="UT65" s="6" t="str">
        <f>IFERROR(INDEX(Sales!$D$5:$ABF$18,MATCH(UsagePerHour!$B65,Sales!$C$5:$C$18,0),MATCH(UsagePerHour!UT$4,Sales!$D$3:$ABF$3,0))/UT$2*INDEX(Usage!$D$5:$ABF$11,MATCH(UsagePerHour!$B$52,Usage!$C$5:$C$11,0),MATCH(UsagePerHour!UT$4,Usage!$D$3:$ABF$3,0)),"")</f>
        <v/>
      </c>
      <c r="UU65" s="6" t="str">
        <f>IFERROR(INDEX(Sales!$D$5:$ABF$18,MATCH(UsagePerHour!$B65,Sales!$C$5:$C$18,0),MATCH(UsagePerHour!UU$4,Sales!$D$3:$ABF$3,0))/UU$2*INDEX(Usage!$D$5:$ABF$11,MATCH(UsagePerHour!$B$52,Usage!$C$5:$C$11,0),MATCH(UsagePerHour!UU$4,Usage!$D$3:$ABF$3,0)),"")</f>
        <v/>
      </c>
      <c r="UV65" s="6" t="str">
        <f>IFERROR(INDEX(Sales!$D$5:$ABF$18,MATCH(UsagePerHour!$B65,Sales!$C$5:$C$18,0),MATCH(UsagePerHour!UV$4,Sales!$D$3:$ABF$3,0))/UV$2*INDEX(Usage!$D$5:$ABF$11,MATCH(UsagePerHour!$B$52,Usage!$C$5:$C$11,0),MATCH(UsagePerHour!UV$4,Usage!$D$3:$ABF$3,0)),"")</f>
        <v/>
      </c>
      <c r="UW65" s="6" t="str">
        <f>IFERROR(INDEX(Sales!$D$5:$ABF$18,MATCH(UsagePerHour!$B65,Sales!$C$5:$C$18,0),MATCH(UsagePerHour!UW$4,Sales!$D$3:$ABF$3,0))/UW$2*INDEX(Usage!$D$5:$ABF$11,MATCH(UsagePerHour!$B$52,Usage!$C$5:$C$11,0),MATCH(UsagePerHour!UW$4,Usage!$D$3:$ABF$3,0)),"")</f>
        <v/>
      </c>
      <c r="UX65" s="6" t="str">
        <f>IFERROR(INDEX(Sales!$D$5:$ABF$18,MATCH(UsagePerHour!$B65,Sales!$C$5:$C$18,0),MATCH(UsagePerHour!UX$4,Sales!$D$3:$ABF$3,0))/UX$2*INDEX(Usage!$D$5:$ABF$11,MATCH(UsagePerHour!$B$52,Usage!$C$5:$C$11,0),MATCH(UsagePerHour!UX$4,Usage!$D$3:$ABF$3,0)),"")</f>
        <v/>
      </c>
      <c r="UY65" s="6" t="str">
        <f>IFERROR(INDEX(Sales!$D$5:$ABF$18,MATCH(UsagePerHour!$B65,Sales!$C$5:$C$18,0),MATCH(UsagePerHour!UY$4,Sales!$D$3:$ABF$3,0))/UY$2*INDEX(Usage!$D$5:$ABF$11,MATCH(UsagePerHour!$B$52,Usage!$C$5:$C$11,0),MATCH(UsagePerHour!UY$4,Usage!$D$3:$ABF$3,0)),"")</f>
        <v/>
      </c>
      <c r="UZ65" s="6" t="str">
        <f>IFERROR(INDEX(Sales!$D$5:$ABF$18,MATCH(UsagePerHour!$B65,Sales!$C$5:$C$18,0),MATCH(UsagePerHour!UZ$4,Sales!$D$3:$ABF$3,0))/UZ$2*INDEX(Usage!$D$5:$ABF$11,MATCH(UsagePerHour!$B$52,Usage!$C$5:$C$11,0),MATCH(UsagePerHour!UZ$4,Usage!$D$3:$ABF$3,0)),"")</f>
        <v/>
      </c>
      <c r="VA65" s="6" t="str">
        <f>IFERROR(INDEX(Sales!$D$5:$ABF$18,MATCH(UsagePerHour!$B65,Sales!$C$5:$C$18,0),MATCH(UsagePerHour!VA$4,Sales!$D$3:$ABF$3,0))/VA$2*INDEX(Usage!$D$5:$ABF$11,MATCH(UsagePerHour!$B$52,Usage!$C$5:$C$11,0),MATCH(UsagePerHour!VA$4,Usage!$D$3:$ABF$3,0)),"")</f>
        <v/>
      </c>
      <c r="VB65" s="6" t="str">
        <f>IFERROR(INDEX(Sales!$D$5:$ABF$18,MATCH(UsagePerHour!$B65,Sales!$C$5:$C$18,0),MATCH(UsagePerHour!VB$4,Sales!$D$3:$ABF$3,0))/VB$2*INDEX(Usage!$D$5:$ABF$11,MATCH(UsagePerHour!$B$52,Usage!$C$5:$C$11,0),MATCH(UsagePerHour!VB$4,Usage!$D$3:$ABF$3,0)),"")</f>
        <v/>
      </c>
      <c r="VC65" s="6" t="str">
        <f>IFERROR(INDEX(Sales!$D$5:$ABF$18,MATCH(UsagePerHour!$B65,Sales!$C$5:$C$18,0),MATCH(UsagePerHour!VC$4,Sales!$D$3:$ABF$3,0))/VC$2*INDEX(Usage!$D$5:$ABF$11,MATCH(UsagePerHour!$B$52,Usage!$C$5:$C$11,0),MATCH(UsagePerHour!VC$4,Usage!$D$3:$ABF$3,0)),"")</f>
        <v/>
      </c>
      <c r="VD65" s="6" t="str">
        <f>IFERROR(INDEX(Sales!$D$5:$ABF$18,MATCH(UsagePerHour!$B65,Sales!$C$5:$C$18,0),MATCH(UsagePerHour!VD$4,Sales!$D$3:$ABF$3,0))/VD$2*INDEX(Usage!$D$5:$ABF$11,MATCH(UsagePerHour!$B$52,Usage!$C$5:$C$11,0),MATCH(UsagePerHour!VD$4,Usage!$D$3:$ABF$3,0)),"")</f>
        <v/>
      </c>
      <c r="VE65" s="6" t="str">
        <f>IFERROR(INDEX(Sales!$D$5:$ABF$18,MATCH(UsagePerHour!$B65,Sales!$C$5:$C$18,0),MATCH(UsagePerHour!VE$4,Sales!$D$3:$ABF$3,0))/VE$2*INDEX(Usage!$D$5:$ABF$11,MATCH(UsagePerHour!$B$52,Usage!$C$5:$C$11,0),MATCH(UsagePerHour!VE$4,Usage!$D$3:$ABF$3,0)),"")</f>
        <v/>
      </c>
      <c r="VF65" s="6" t="str">
        <f>IFERROR(INDEX(Sales!$D$5:$ABF$18,MATCH(UsagePerHour!$B65,Sales!$C$5:$C$18,0),MATCH(UsagePerHour!VF$4,Sales!$D$3:$ABF$3,0))/VF$2*INDEX(Usage!$D$5:$ABF$11,MATCH(UsagePerHour!$B$52,Usage!$C$5:$C$11,0),MATCH(UsagePerHour!VF$4,Usage!$D$3:$ABF$3,0)),"")</f>
        <v/>
      </c>
      <c r="VG65" s="6" t="str">
        <f>IFERROR(INDEX(Sales!$D$5:$ABF$18,MATCH(UsagePerHour!$B65,Sales!$C$5:$C$18,0),MATCH(UsagePerHour!VG$4,Sales!$D$3:$ABF$3,0))/VG$2*INDEX(Usage!$D$5:$ABF$11,MATCH(UsagePerHour!$B$52,Usage!$C$5:$C$11,0),MATCH(UsagePerHour!VG$4,Usage!$D$3:$ABF$3,0)),"")</f>
        <v/>
      </c>
      <c r="VH65" s="6" t="str">
        <f>IFERROR(INDEX(Sales!$D$5:$ABF$18,MATCH(UsagePerHour!$B65,Sales!$C$5:$C$18,0),MATCH(UsagePerHour!VH$4,Sales!$D$3:$ABF$3,0))/VH$2*INDEX(Usage!$D$5:$ABF$11,MATCH(UsagePerHour!$B$52,Usage!$C$5:$C$11,0),MATCH(UsagePerHour!VH$4,Usage!$D$3:$ABF$3,0)),"")</f>
        <v/>
      </c>
      <c r="VI65" s="6" t="str">
        <f>IFERROR(INDEX(Sales!$D$5:$ABF$18,MATCH(UsagePerHour!$B65,Sales!$C$5:$C$18,0),MATCH(UsagePerHour!VI$4,Sales!$D$3:$ABF$3,0))/VI$2*INDEX(Usage!$D$5:$ABF$11,MATCH(UsagePerHour!$B$52,Usage!$C$5:$C$11,0),MATCH(UsagePerHour!VI$4,Usage!$D$3:$ABF$3,0)),"")</f>
        <v/>
      </c>
      <c r="VJ65" s="6" t="str">
        <f>IFERROR(INDEX(Sales!$D$5:$ABF$18,MATCH(UsagePerHour!$B65,Sales!$C$5:$C$18,0),MATCH(UsagePerHour!VJ$4,Sales!$D$3:$ABF$3,0))/VJ$2*INDEX(Usage!$D$5:$ABF$11,MATCH(UsagePerHour!$B$52,Usage!$C$5:$C$11,0),MATCH(UsagePerHour!VJ$4,Usage!$D$3:$ABF$3,0)),"")</f>
        <v/>
      </c>
      <c r="VK65" s="6" t="str">
        <f>IFERROR(INDEX(Sales!$D$5:$ABF$18,MATCH(UsagePerHour!$B65,Sales!$C$5:$C$18,0),MATCH(UsagePerHour!VK$4,Sales!$D$3:$ABF$3,0))/VK$2*INDEX(Usage!$D$5:$ABF$11,MATCH(UsagePerHour!$B$52,Usage!$C$5:$C$11,0),MATCH(UsagePerHour!VK$4,Usage!$D$3:$ABF$3,0)),"")</f>
        <v/>
      </c>
      <c r="VL65" s="6" t="str">
        <f>IFERROR(INDEX(Sales!$D$5:$ABF$18,MATCH(UsagePerHour!$B65,Sales!$C$5:$C$18,0),MATCH(UsagePerHour!VL$4,Sales!$D$3:$ABF$3,0))/VL$2*INDEX(Usage!$D$5:$ABF$11,MATCH(UsagePerHour!$B$52,Usage!$C$5:$C$11,0),MATCH(UsagePerHour!VL$4,Usage!$D$3:$ABF$3,0)),"")</f>
        <v/>
      </c>
      <c r="VM65" s="6" t="str">
        <f>IFERROR(INDEX(Sales!$D$5:$ABF$18,MATCH(UsagePerHour!$B65,Sales!$C$5:$C$18,0),MATCH(UsagePerHour!VM$4,Sales!$D$3:$ABF$3,0))/VM$2*INDEX(Usage!$D$5:$ABF$11,MATCH(UsagePerHour!$B$52,Usage!$C$5:$C$11,0),MATCH(UsagePerHour!VM$4,Usage!$D$3:$ABF$3,0)),"")</f>
        <v/>
      </c>
      <c r="VN65" s="6" t="str">
        <f>IFERROR(INDEX(Sales!$D$5:$ABF$18,MATCH(UsagePerHour!$B65,Sales!$C$5:$C$18,0),MATCH(UsagePerHour!VN$4,Sales!$D$3:$ABF$3,0))/VN$2*INDEX(Usage!$D$5:$ABF$11,MATCH(UsagePerHour!$B$52,Usage!$C$5:$C$11,0),MATCH(UsagePerHour!VN$4,Usage!$D$3:$ABF$3,0)),"")</f>
        <v/>
      </c>
      <c r="VO65" s="6" t="str">
        <f>IFERROR(INDEX(Sales!$D$5:$ABF$18,MATCH(UsagePerHour!$B65,Sales!$C$5:$C$18,0),MATCH(UsagePerHour!VO$4,Sales!$D$3:$ABF$3,0))/VO$2*INDEX(Usage!$D$5:$ABF$11,MATCH(UsagePerHour!$B$52,Usage!$C$5:$C$11,0),MATCH(UsagePerHour!VO$4,Usage!$D$3:$ABF$3,0)),"")</f>
        <v/>
      </c>
      <c r="VP65" s="6" t="str">
        <f>IFERROR(INDEX(Sales!$D$5:$ABF$18,MATCH(UsagePerHour!$B65,Sales!$C$5:$C$18,0),MATCH(UsagePerHour!VP$4,Sales!$D$3:$ABF$3,0))/VP$2*INDEX(Usage!$D$5:$ABF$11,MATCH(UsagePerHour!$B$52,Usage!$C$5:$C$11,0),MATCH(UsagePerHour!VP$4,Usage!$D$3:$ABF$3,0)),"")</f>
        <v/>
      </c>
      <c r="VQ65" s="6" t="str">
        <f>IFERROR(INDEX(Sales!$D$5:$ABF$18,MATCH(UsagePerHour!$B65,Sales!$C$5:$C$18,0),MATCH(UsagePerHour!VQ$4,Sales!$D$3:$ABF$3,0))/VQ$2*INDEX(Usage!$D$5:$ABF$11,MATCH(UsagePerHour!$B$52,Usage!$C$5:$C$11,0),MATCH(UsagePerHour!VQ$4,Usage!$D$3:$ABF$3,0)),"")</f>
        <v/>
      </c>
      <c r="VR65" s="6" t="str">
        <f>IFERROR(INDEX(Sales!$D$5:$ABF$18,MATCH(UsagePerHour!$B65,Sales!$C$5:$C$18,0),MATCH(UsagePerHour!VR$4,Sales!$D$3:$ABF$3,0))/VR$2*INDEX(Usage!$D$5:$ABF$11,MATCH(UsagePerHour!$B$52,Usage!$C$5:$C$11,0),MATCH(UsagePerHour!VR$4,Usage!$D$3:$ABF$3,0)),"")</f>
        <v/>
      </c>
      <c r="VS65" s="6" t="str">
        <f>IFERROR(INDEX(Sales!$D$5:$ABF$18,MATCH(UsagePerHour!$B65,Sales!$C$5:$C$18,0),MATCH(UsagePerHour!VS$4,Sales!$D$3:$ABF$3,0))/VS$2*INDEX(Usage!$D$5:$ABF$11,MATCH(UsagePerHour!$B$52,Usage!$C$5:$C$11,0),MATCH(UsagePerHour!VS$4,Usage!$D$3:$ABF$3,0)),"")</f>
        <v/>
      </c>
      <c r="VT65" s="6" t="str">
        <f>IFERROR(INDEX(Sales!$D$5:$ABF$18,MATCH(UsagePerHour!$B65,Sales!$C$5:$C$18,0),MATCH(UsagePerHour!VT$4,Sales!$D$3:$ABF$3,0))/VT$2*INDEX(Usage!$D$5:$ABF$11,MATCH(UsagePerHour!$B$52,Usage!$C$5:$C$11,0),MATCH(UsagePerHour!VT$4,Usage!$D$3:$ABF$3,0)),"")</f>
        <v/>
      </c>
      <c r="VU65" s="6" t="str">
        <f>IFERROR(INDEX(Sales!$D$5:$ABF$18,MATCH(UsagePerHour!$B65,Sales!$C$5:$C$18,0),MATCH(UsagePerHour!VU$4,Sales!$D$3:$ABF$3,0))/VU$2*INDEX(Usage!$D$5:$ABF$11,MATCH(UsagePerHour!$B$52,Usage!$C$5:$C$11,0),MATCH(UsagePerHour!VU$4,Usage!$D$3:$ABF$3,0)),"")</f>
        <v/>
      </c>
      <c r="VV65" s="6" t="str">
        <f>IFERROR(INDEX(Sales!$D$5:$ABF$18,MATCH(UsagePerHour!$B65,Sales!$C$5:$C$18,0),MATCH(UsagePerHour!VV$4,Sales!$D$3:$ABF$3,0))/VV$2*INDEX(Usage!$D$5:$ABF$11,MATCH(UsagePerHour!$B$52,Usage!$C$5:$C$11,0),MATCH(UsagePerHour!VV$4,Usage!$D$3:$ABF$3,0)),"")</f>
        <v/>
      </c>
      <c r="VW65" s="6" t="str">
        <f>IFERROR(INDEX(Sales!$D$5:$ABF$18,MATCH(UsagePerHour!$B65,Sales!$C$5:$C$18,0),MATCH(UsagePerHour!VW$4,Sales!$D$3:$ABF$3,0))/VW$2*INDEX(Usage!$D$5:$ABF$11,MATCH(UsagePerHour!$B$52,Usage!$C$5:$C$11,0),MATCH(UsagePerHour!VW$4,Usage!$D$3:$ABF$3,0)),"")</f>
        <v/>
      </c>
      <c r="VX65" s="6" t="str">
        <f>IFERROR(INDEX(Sales!$D$5:$ABF$18,MATCH(UsagePerHour!$B65,Sales!$C$5:$C$18,0),MATCH(UsagePerHour!VX$4,Sales!$D$3:$ABF$3,0))/VX$2*INDEX(Usage!$D$5:$ABF$11,MATCH(UsagePerHour!$B$52,Usage!$C$5:$C$11,0),MATCH(UsagePerHour!VX$4,Usage!$D$3:$ABF$3,0)),"")</f>
        <v/>
      </c>
      <c r="VY65" s="6" t="str">
        <f>IFERROR(INDEX(Sales!$D$5:$ABF$18,MATCH(UsagePerHour!$B65,Sales!$C$5:$C$18,0),MATCH(UsagePerHour!VY$4,Sales!$D$3:$ABF$3,0))/VY$2*INDEX(Usage!$D$5:$ABF$11,MATCH(UsagePerHour!$B$52,Usage!$C$5:$C$11,0),MATCH(UsagePerHour!VY$4,Usage!$D$3:$ABF$3,0)),"")</f>
        <v/>
      </c>
      <c r="VZ65" s="6" t="str">
        <f>IFERROR(INDEX(Sales!$D$5:$ABF$18,MATCH(UsagePerHour!$B65,Sales!$C$5:$C$18,0),MATCH(UsagePerHour!VZ$4,Sales!$D$3:$ABF$3,0))/VZ$2*INDEX(Usage!$D$5:$ABF$11,MATCH(UsagePerHour!$B$52,Usage!$C$5:$C$11,0),MATCH(UsagePerHour!VZ$4,Usage!$D$3:$ABF$3,0)),"")</f>
        <v/>
      </c>
      <c r="WA65" s="6" t="str">
        <f>IFERROR(INDEX(Sales!$D$5:$ABF$18,MATCH(UsagePerHour!$B65,Sales!$C$5:$C$18,0),MATCH(UsagePerHour!WA$4,Sales!$D$3:$ABF$3,0))/WA$2*INDEX(Usage!$D$5:$ABF$11,MATCH(UsagePerHour!$B$52,Usage!$C$5:$C$11,0),MATCH(UsagePerHour!WA$4,Usage!$D$3:$ABF$3,0)),"")</f>
        <v/>
      </c>
      <c r="WB65" s="6" t="str">
        <f>IFERROR(INDEX(Sales!$D$5:$ABF$18,MATCH(UsagePerHour!$B65,Sales!$C$5:$C$18,0),MATCH(UsagePerHour!WB$4,Sales!$D$3:$ABF$3,0))/WB$2*INDEX(Usage!$D$5:$ABF$11,MATCH(UsagePerHour!$B$52,Usage!$C$5:$C$11,0),MATCH(UsagePerHour!WB$4,Usage!$D$3:$ABF$3,0)),"")</f>
        <v/>
      </c>
      <c r="WC65" s="6" t="str">
        <f>IFERROR(INDEX(Sales!$D$5:$ABF$18,MATCH(UsagePerHour!$B65,Sales!$C$5:$C$18,0),MATCH(UsagePerHour!WC$4,Sales!$D$3:$ABF$3,0))/WC$2*INDEX(Usage!$D$5:$ABF$11,MATCH(UsagePerHour!$B$52,Usage!$C$5:$C$11,0),MATCH(UsagePerHour!WC$4,Usage!$D$3:$ABF$3,0)),"")</f>
        <v/>
      </c>
      <c r="WD65" s="6" t="str">
        <f>IFERROR(INDEX(Sales!$D$5:$ABF$18,MATCH(UsagePerHour!$B65,Sales!$C$5:$C$18,0),MATCH(UsagePerHour!WD$4,Sales!$D$3:$ABF$3,0))/WD$2*INDEX(Usage!$D$5:$ABF$11,MATCH(UsagePerHour!$B$52,Usage!$C$5:$C$11,0),MATCH(UsagePerHour!WD$4,Usage!$D$3:$ABF$3,0)),"")</f>
        <v/>
      </c>
      <c r="WE65" s="6" t="str">
        <f>IFERROR(INDEX(Sales!$D$5:$ABF$18,MATCH(UsagePerHour!$B65,Sales!$C$5:$C$18,0),MATCH(UsagePerHour!WE$4,Sales!$D$3:$ABF$3,0))/WE$2*INDEX(Usage!$D$5:$ABF$11,MATCH(UsagePerHour!$B$52,Usage!$C$5:$C$11,0),MATCH(UsagePerHour!WE$4,Usage!$D$3:$ABF$3,0)),"")</f>
        <v/>
      </c>
      <c r="WF65" s="6" t="str">
        <f>IFERROR(INDEX(Sales!$D$5:$ABF$18,MATCH(UsagePerHour!$B65,Sales!$C$5:$C$18,0),MATCH(UsagePerHour!WF$4,Sales!$D$3:$ABF$3,0))/WF$2*INDEX(Usage!$D$5:$ABF$11,MATCH(UsagePerHour!$B$52,Usage!$C$5:$C$11,0),MATCH(UsagePerHour!WF$4,Usage!$D$3:$ABF$3,0)),"")</f>
        <v/>
      </c>
      <c r="WG65" s="6" t="str">
        <f>IFERROR(INDEX(Sales!$D$5:$ABF$18,MATCH(UsagePerHour!$B65,Sales!$C$5:$C$18,0),MATCH(UsagePerHour!WG$4,Sales!$D$3:$ABF$3,0))/WG$2*INDEX(Usage!$D$5:$ABF$11,MATCH(UsagePerHour!$B$52,Usage!$C$5:$C$11,0),MATCH(UsagePerHour!WG$4,Usage!$D$3:$ABF$3,0)),"")</f>
        <v/>
      </c>
      <c r="WH65" s="6" t="str">
        <f>IFERROR(INDEX(Sales!$D$5:$ABF$18,MATCH(UsagePerHour!$B65,Sales!$C$5:$C$18,0),MATCH(UsagePerHour!WH$4,Sales!$D$3:$ABF$3,0))/WH$2*INDEX(Usage!$D$5:$ABF$11,MATCH(UsagePerHour!$B$52,Usage!$C$5:$C$11,0),MATCH(UsagePerHour!WH$4,Usage!$D$3:$ABF$3,0)),"")</f>
        <v/>
      </c>
      <c r="WI65" s="6" t="str">
        <f>IFERROR(INDEX(Sales!$D$5:$ABF$18,MATCH(UsagePerHour!$B65,Sales!$C$5:$C$18,0),MATCH(UsagePerHour!WI$4,Sales!$D$3:$ABF$3,0))/WI$2*INDEX(Usage!$D$5:$ABF$11,MATCH(UsagePerHour!$B$52,Usage!$C$5:$C$11,0),MATCH(UsagePerHour!WI$4,Usage!$D$3:$ABF$3,0)),"")</f>
        <v/>
      </c>
      <c r="WJ65" s="6" t="str">
        <f>IFERROR(INDEX(Sales!$D$5:$ABF$18,MATCH(UsagePerHour!$B65,Sales!$C$5:$C$18,0),MATCH(UsagePerHour!WJ$4,Sales!$D$3:$ABF$3,0))/WJ$2*INDEX(Usage!$D$5:$ABF$11,MATCH(UsagePerHour!$B$52,Usage!$C$5:$C$11,0),MATCH(UsagePerHour!WJ$4,Usage!$D$3:$ABF$3,0)),"")</f>
        <v/>
      </c>
      <c r="WK65" s="6" t="str">
        <f>IFERROR(INDEX(Sales!$D$5:$ABF$18,MATCH(UsagePerHour!$B65,Sales!$C$5:$C$18,0),MATCH(UsagePerHour!WK$4,Sales!$D$3:$ABF$3,0))/WK$2*INDEX(Usage!$D$5:$ABF$11,MATCH(UsagePerHour!$B$52,Usage!$C$5:$C$11,0),MATCH(UsagePerHour!WK$4,Usage!$D$3:$ABF$3,0)),"")</f>
        <v/>
      </c>
      <c r="WL65" s="6" t="str">
        <f>IFERROR(INDEX(Sales!$D$5:$ABF$18,MATCH(UsagePerHour!$B65,Sales!$C$5:$C$18,0),MATCH(UsagePerHour!WL$4,Sales!$D$3:$ABF$3,0))/WL$2*INDEX(Usage!$D$5:$ABF$11,MATCH(UsagePerHour!$B$52,Usage!$C$5:$C$11,0),MATCH(UsagePerHour!WL$4,Usage!$D$3:$ABF$3,0)),"")</f>
        <v/>
      </c>
      <c r="WM65" s="6" t="str">
        <f>IFERROR(INDEX(Sales!$D$5:$ABF$18,MATCH(UsagePerHour!$B65,Sales!$C$5:$C$18,0),MATCH(UsagePerHour!WM$4,Sales!$D$3:$ABF$3,0))/WM$2*INDEX(Usage!$D$5:$ABF$11,MATCH(UsagePerHour!$B$52,Usage!$C$5:$C$11,0),MATCH(UsagePerHour!WM$4,Usage!$D$3:$ABF$3,0)),"")</f>
        <v/>
      </c>
      <c r="WN65" s="6" t="str">
        <f>IFERROR(INDEX(Sales!$D$5:$ABF$18,MATCH(UsagePerHour!$B65,Sales!$C$5:$C$18,0),MATCH(UsagePerHour!WN$4,Sales!$D$3:$ABF$3,0))/WN$2*INDEX(Usage!$D$5:$ABF$11,MATCH(UsagePerHour!$B$52,Usage!$C$5:$C$11,0),MATCH(UsagePerHour!WN$4,Usage!$D$3:$ABF$3,0)),"")</f>
        <v/>
      </c>
      <c r="WO65" s="6" t="str">
        <f>IFERROR(INDEX(Sales!$D$5:$ABF$18,MATCH(UsagePerHour!$B65,Sales!$C$5:$C$18,0),MATCH(UsagePerHour!WO$4,Sales!$D$3:$ABF$3,0))/WO$2*INDEX(Usage!$D$5:$ABF$11,MATCH(UsagePerHour!$B$52,Usage!$C$5:$C$11,0),MATCH(UsagePerHour!WO$4,Usage!$D$3:$ABF$3,0)),"")</f>
        <v/>
      </c>
      <c r="WP65" s="6" t="str">
        <f>IFERROR(INDEX(Sales!$D$5:$ABF$18,MATCH(UsagePerHour!$B65,Sales!$C$5:$C$18,0),MATCH(UsagePerHour!WP$4,Sales!$D$3:$ABF$3,0))/WP$2*INDEX(Usage!$D$5:$ABF$11,MATCH(UsagePerHour!$B$52,Usage!$C$5:$C$11,0),MATCH(UsagePerHour!WP$4,Usage!$D$3:$ABF$3,0)),"")</f>
        <v/>
      </c>
      <c r="WQ65" s="6" t="str">
        <f>IFERROR(INDEX(Sales!$D$5:$ABF$18,MATCH(UsagePerHour!$B65,Sales!$C$5:$C$18,0),MATCH(UsagePerHour!WQ$4,Sales!$D$3:$ABF$3,0))/WQ$2*INDEX(Usage!$D$5:$ABF$11,MATCH(UsagePerHour!$B$52,Usage!$C$5:$C$11,0),MATCH(UsagePerHour!WQ$4,Usage!$D$3:$ABF$3,0)),"")</f>
        <v/>
      </c>
      <c r="WR65" s="6" t="str">
        <f>IFERROR(INDEX(Sales!$D$5:$ABF$18,MATCH(UsagePerHour!$B65,Sales!$C$5:$C$18,0),MATCH(UsagePerHour!WR$4,Sales!$D$3:$ABF$3,0))/WR$2*INDEX(Usage!$D$5:$ABF$11,MATCH(UsagePerHour!$B$52,Usage!$C$5:$C$11,0),MATCH(UsagePerHour!WR$4,Usage!$D$3:$ABF$3,0)),"")</f>
        <v/>
      </c>
      <c r="WS65" s="6" t="str">
        <f>IFERROR(INDEX(Sales!$D$5:$ABF$18,MATCH(UsagePerHour!$B65,Sales!$C$5:$C$18,0),MATCH(UsagePerHour!WS$4,Sales!$D$3:$ABF$3,0))/WS$2*INDEX(Usage!$D$5:$ABF$11,MATCH(UsagePerHour!$B$52,Usage!$C$5:$C$11,0),MATCH(UsagePerHour!WS$4,Usage!$D$3:$ABF$3,0)),"")</f>
        <v/>
      </c>
      <c r="WT65" s="6" t="str">
        <f>IFERROR(INDEX(Sales!$D$5:$ABF$18,MATCH(UsagePerHour!$B65,Sales!$C$5:$C$18,0),MATCH(UsagePerHour!WT$4,Sales!$D$3:$ABF$3,0))/WT$2*INDEX(Usage!$D$5:$ABF$11,MATCH(UsagePerHour!$B$52,Usage!$C$5:$C$11,0),MATCH(UsagePerHour!WT$4,Usage!$D$3:$ABF$3,0)),"")</f>
        <v/>
      </c>
      <c r="WU65" s="6" t="str">
        <f>IFERROR(INDEX(Sales!$D$5:$ABF$18,MATCH(UsagePerHour!$B65,Sales!$C$5:$C$18,0),MATCH(UsagePerHour!WU$4,Sales!$D$3:$ABF$3,0))/WU$2*INDEX(Usage!$D$5:$ABF$11,MATCH(UsagePerHour!$B$52,Usage!$C$5:$C$11,0),MATCH(UsagePerHour!WU$4,Usage!$D$3:$ABF$3,0)),"")</f>
        <v/>
      </c>
      <c r="WV65" s="6" t="str">
        <f>IFERROR(INDEX(Sales!$D$5:$ABF$18,MATCH(UsagePerHour!$B65,Sales!$C$5:$C$18,0),MATCH(UsagePerHour!WV$4,Sales!$D$3:$ABF$3,0))/WV$2*INDEX(Usage!$D$5:$ABF$11,MATCH(UsagePerHour!$B$52,Usage!$C$5:$C$11,0),MATCH(UsagePerHour!WV$4,Usage!$D$3:$ABF$3,0)),"")</f>
        <v/>
      </c>
      <c r="WW65" s="6" t="str">
        <f>IFERROR(INDEX(Sales!$D$5:$ABF$18,MATCH(UsagePerHour!$B65,Sales!$C$5:$C$18,0),MATCH(UsagePerHour!WW$4,Sales!$D$3:$ABF$3,0))/WW$2*INDEX(Usage!$D$5:$ABF$11,MATCH(UsagePerHour!$B$52,Usage!$C$5:$C$11,0),MATCH(UsagePerHour!WW$4,Usage!$D$3:$ABF$3,0)),"")</f>
        <v/>
      </c>
      <c r="WX65" s="6" t="str">
        <f>IFERROR(INDEX(Sales!$D$5:$ABF$18,MATCH(UsagePerHour!$B65,Sales!$C$5:$C$18,0),MATCH(UsagePerHour!WX$4,Sales!$D$3:$ABF$3,0))/WX$2*INDEX(Usage!$D$5:$ABF$11,MATCH(UsagePerHour!$B$52,Usage!$C$5:$C$11,0),MATCH(UsagePerHour!WX$4,Usage!$D$3:$ABF$3,0)),"")</f>
        <v/>
      </c>
      <c r="WY65" s="6" t="str">
        <f>IFERROR(INDEX(Sales!$D$5:$ABF$18,MATCH(UsagePerHour!$B65,Sales!$C$5:$C$18,0),MATCH(UsagePerHour!WY$4,Sales!$D$3:$ABF$3,0))/WY$2*INDEX(Usage!$D$5:$ABF$11,MATCH(UsagePerHour!$B$52,Usage!$C$5:$C$11,0),MATCH(UsagePerHour!WY$4,Usage!$D$3:$ABF$3,0)),"")</f>
        <v/>
      </c>
      <c r="WZ65" s="6" t="str">
        <f>IFERROR(INDEX(Sales!$D$5:$ABF$18,MATCH(UsagePerHour!$B65,Sales!$C$5:$C$18,0),MATCH(UsagePerHour!WZ$4,Sales!$D$3:$ABF$3,0))/WZ$2*INDEX(Usage!$D$5:$ABF$11,MATCH(UsagePerHour!$B$52,Usage!$C$5:$C$11,0),MATCH(UsagePerHour!WZ$4,Usage!$D$3:$ABF$3,0)),"")</f>
        <v/>
      </c>
      <c r="XA65" s="6" t="str">
        <f>IFERROR(INDEX(Sales!$D$5:$ABF$18,MATCH(UsagePerHour!$B65,Sales!$C$5:$C$18,0),MATCH(UsagePerHour!XA$4,Sales!$D$3:$ABF$3,0))/XA$2*INDEX(Usage!$D$5:$ABF$11,MATCH(UsagePerHour!$B$52,Usage!$C$5:$C$11,0),MATCH(UsagePerHour!XA$4,Usage!$D$3:$ABF$3,0)),"")</f>
        <v/>
      </c>
      <c r="XB65" s="6" t="str">
        <f>IFERROR(INDEX(Sales!$D$5:$ABF$18,MATCH(UsagePerHour!$B65,Sales!$C$5:$C$18,0),MATCH(UsagePerHour!XB$4,Sales!$D$3:$ABF$3,0))/XB$2*INDEX(Usage!$D$5:$ABF$11,MATCH(UsagePerHour!$B$52,Usage!$C$5:$C$11,0),MATCH(UsagePerHour!XB$4,Usage!$D$3:$ABF$3,0)),"")</f>
        <v/>
      </c>
      <c r="XC65" s="6" t="str">
        <f>IFERROR(INDEX(Sales!$D$5:$ABF$18,MATCH(UsagePerHour!$B65,Sales!$C$5:$C$18,0),MATCH(UsagePerHour!XC$4,Sales!$D$3:$ABF$3,0))/XC$2*INDEX(Usage!$D$5:$ABF$11,MATCH(UsagePerHour!$B$52,Usage!$C$5:$C$11,0),MATCH(UsagePerHour!XC$4,Usage!$D$3:$ABF$3,0)),"")</f>
        <v/>
      </c>
      <c r="XD65" s="6" t="str">
        <f>IFERROR(INDEX(Sales!$D$5:$ABF$18,MATCH(UsagePerHour!$B65,Sales!$C$5:$C$18,0),MATCH(UsagePerHour!XD$4,Sales!$D$3:$ABF$3,0))/XD$2*INDEX(Usage!$D$5:$ABF$11,MATCH(UsagePerHour!$B$52,Usage!$C$5:$C$11,0),MATCH(UsagePerHour!XD$4,Usage!$D$3:$ABF$3,0)),"")</f>
        <v/>
      </c>
      <c r="XE65" s="6" t="str">
        <f>IFERROR(INDEX(Sales!$D$5:$ABF$18,MATCH(UsagePerHour!$B65,Sales!$C$5:$C$18,0),MATCH(UsagePerHour!XE$4,Sales!$D$3:$ABF$3,0))/XE$2*INDEX(Usage!$D$5:$ABF$11,MATCH(UsagePerHour!$B$52,Usage!$C$5:$C$11,0),MATCH(UsagePerHour!XE$4,Usage!$D$3:$ABF$3,0)),"")</f>
        <v/>
      </c>
      <c r="XF65" s="6" t="str">
        <f>IFERROR(INDEX(Sales!$D$5:$ABF$18,MATCH(UsagePerHour!$B65,Sales!$C$5:$C$18,0),MATCH(UsagePerHour!XF$4,Sales!$D$3:$ABF$3,0))/XF$2*INDEX(Usage!$D$5:$ABF$11,MATCH(UsagePerHour!$B$52,Usage!$C$5:$C$11,0),MATCH(UsagePerHour!XF$4,Usage!$D$3:$ABF$3,0)),"")</f>
        <v/>
      </c>
      <c r="XG65" s="6" t="str">
        <f>IFERROR(INDEX(Sales!$D$5:$ABF$18,MATCH(UsagePerHour!$B65,Sales!$C$5:$C$18,0),MATCH(UsagePerHour!XG$4,Sales!$D$3:$ABF$3,0))/XG$2*INDEX(Usage!$D$5:$ABF$11,MATCH(UsagePerHour!$B$52,Usage!$C$5:$C$11,0),MATCH(UsagePerHour!XG$4,Usage!$D$3:$ABF$3,0)),"")</f>
        <v/>
      </c>
      <c r="XH65" s="6" t="str">
        <f>IFERROR(INDEX(Sales!$D$5:$ABF$18,MATCH(UsagePerHour!$B65,Sales!$C$5:$C$18,0),MATCH(UsagePerHour!XH$4,Sales!$D$3:$ABF$3,0))/XH$2*INDEX(Usage!$D$5:$ABF$11,MATCH(UsagePerHour!$B$52,Usage!$C$5:$C$11,0),MATCH(UsagePerHour!XH$4,Usage!$D$3:$ABF$3,0)),"")</f>
        <v/>
      </c>
      <c r="XI65" s="6" t="str">
        <f>IFERROR(INDEX(Sales!$D$5:$ABF$18,MATCH(UsagePerHour!$B65,Sales!$C$5:$C$18,0),MATCH(UsagePerHour!XI$4,Sales!$D$3:$ABF$3,0))/XI$2*INDEX(Usage!$D$5:$ABF$11,MATCH(UsagePerHour!$B$52,Usage!$C$5:$C$11,0),MATCH(UsagePerHour!XI$4,Usage!$D$3:$ABF$3,0)),"")</f>
        <v/>
      </c>
      <c r="XJ65" s="6" t="str">
        <f>IFERROR(INDEX(Sales!$D$5:$ABF$18,MATCH(UsagePerHour!$B65,Sales!$C$5:$C$18,0),MATCH(UsagePerHour!XJ$4,Sales!$D$3:$ABF$3,0))/XJ$2*INDEX(Usage!$D$5:$ABF$11,MATCH(UsagePerHour!$B$52,Usage!$C$5:$C$11,0),MATCH(UsagePerHour!XJ$4,Usage!$D$3:$ABF$3,0)),"")</f>
        <v/>
      </c>
      <c r="XK65" s="6" t="str">
        <f>IFERROR(INDEX(Sales!$D$5:$ABF$18,MATCH(UsagePerHour!$B65,Sales!$C$5:$C$18,0),MATCH(UsagePerHour!XK$4,Sales!$D$3:$ABF$3,0))/XK$2*INDEX(Usage!$D$5:$ABF$11,MATCH(UsagePerHour!$B$52,Usage!$C$5:$C$11,0),MATCH(UsagePerHour!XK$4,Usage!$D$3:$ABF$3,0)),"")</f>
        <v/>
      </c>
      <c r="XL65" s="6" t="str">
        <f>IFERROR(INDEX(Sales!$D$5:$ABF$18,MATCH(UsagePerHour!$B65,Sales!$C$5:$C$18,0),MATCH(UsagePerHour!XL$4,Sales!$D$3:$ABF$3,0))/XL$2*INDEX(Usage!$D$5:$ABF$11,MATCH(UsagePerHour!$B$52,Usage!$C$5:$C$11,0),MATCH(UsagePerHour!XL$4,Usage!$D$3:$ABF$3,0)),"")</f>
        <v/>
      </c>
      <c r="XM65" s="6" t="str">
        <f>IFERROR(INDEX(Sales!$D$5:$ABF$18,MATCH(UsagePerHour!$B65,Sales!$C$5:$C$18,0),MATCH(UsagePerHour!XM$4,Sales!$D$3:$ABF$3,0))/XM$2*INDEX(Usage!$D$5:$ABF$11,MATCH(UsagePerHour!$B$52,Usage!$C$5:$C$11,0),MATCH(UsagePerHour!XM$4,Usage!$D$3:$ABF$3,0)),"")</f>
        <v/>
      </c>
      <c r="XN65" s="6" t="str">
        <f>IFERROR(INDEX(Sales!$D$5:$ABF$18,MATCH(UsagePerHour!$B65,Sales!$C$5:$C$18,0),MATCH(UsagePerHour!XN$4,Sales!$D$3:$ABF$3,0))/XN$2*INDEX(Usage!$D$5:$ABF$11,MATCH(UsagePerHour!$B$52,Usage!$C$5:$C$11,0),MATCH(UsagePerHour!XN$4,Usage!$D$3:$ABF$3,0)),"")</f>
        <v/>
      </c>
      <c r="XO65" s="6" t="str">
        <f>IFERROR(INDEX(Sales!$D$5:$ABF$18,MATCH(UsagePerHour!$B65,Sales!$C$5:$C$18,0),MATCH(UsagePerHour!XO$4,Sales!$D$3:$ABF$3,0))/XO$2*INDEX(Usage!$D$5:$ABF$11,MATCH(UsagePerHour!$B$52,Usage!$C$5:$C$11,0),MATCH(UsagePerHour!XO$4,Usage!$D$3:$ABF$3,0)),"")</f>
        <v/>
      </c>
      <c r="XP65" s="6" t="str">
        <f>IFERROR(INDEX(Sales!$D$5:$ABF$18,MATCH(UsagePerHour!$B65,Sales!$C$5:$C$18,0),MATCH(UsagePerHour!XP$4,Sales!$D$3:$ABF$3,0))/XP$2*INDEX(Usage!$D$5:$ABF$11,MATCH(UsagePerHour!$B$52,Usage!$C$5:$C$11,0),MATCH(UsagePerHour!XP$4,Usage!$D$3:$ABF$3,0)),"")</f>
        <v/>
      </c>
      <c r="XQ65" s="6" t="str">
        <f>IFERROR(INDEX(Sales!$D$5:$ABF$18,MATCH(UsagePerHour!$B65,Sales!$C$5:$C$18,0),MATCH(UsagePerHour!XQ$4,Sales!$D$3:$ABF$3,0))/XQ$2*INDEX(Usage!$D$5:$ABF$11,MATCH(UsagePerHour!$B$52,Usage!$C$5:$C$11,0),MATCH(UsagePerHour!XQ$4,Usage!$D$3:$ABF$3,0)),"")</f>
        <v/>
      </c>
      <c r="XR65" s="6" t="str">
        <f>IFERROR(INDEX(Sales!$D$5:$ABF$18,MATCH(UsagePerHour!$B65,Sales!$C$5:$C$18,0),MATCH(UsagePerHour!XR$4,Sales!$D$3:$ABF$3,0))/XR$2*INDEX(Usage!$D$5:$ABF$11,MATCH(UsagePerHour!$B$52,Usage!$C$5:$C$11,0),MATCH(UsagePerHour!XR$4,Usage!$D$3:$ABF$3,0)),"")</f>
        <v/>
      </c>
      <c r="XS65" s="6" t="str">
        <f>IFERROR(INDEX(Sales!$D$5:$ABF$18,MATCH(UsagePerHour!$B65,Sales!$C$5:$C$18,0),MATCH(UsagePerHour!XS$4,Sales!$D$3:$ABF$3,0))/XS$2*INDEX(Usage!$D$5:$ABF$11,MATCH(UsagePerHour!$B$52,Usage!$C$5:$C$11,0),MATCH(UsagePerHour!XS$4,Usage!$D$3:$ABF$3,0)),"")</f>
        <v/>
      </c>
      <c r="XT65" s="6" t="str">
        <f>IFERROR(INDEX(Sales!$D$5:$ABF$18,MATCH(UsagePerHour!$B65,Sales!$C$5:$C$18,0),MATCH(UsagePerHour!XT$4,Sales!$D$3:$ABF$3,0))/XT$2*INDEX(Usage!$D$5:$ABF$11,MATCH(UsagePerHour!$B$52,Usage!$C$5:$C$11,0),MATCH(UsagePerHour!XT$4,Usage!$D$3:$ABF$3,0)),"")</f>
        <v/>
      </c>
      <c r="XU65" s="6" t="str">
        <f>IFERROR(INDEX(Sales!$D$5:$ABF$18,MATCH(UsagePerHour!$B65,Sales!$C$5:$C$18,0),MATCH(UsagePerHour!XU$4,Sales!$D$3:$ABF$3,0))/XU$2*INDEX(Usage!$D$5:$ABF$11,MATCH(UsagePerHour!$B$52,Usage!$C$5:$C$11,0),MATCH(UsagePerHour!XU$4,Usage!$D$3:$ABF$3,0)),"")</f>
        <v/>
      </c>
      <c r="XV65" s="6" t="str">
        <f>IFERROR(INDEX(Sales!$D$5:$ABF$18,MATCH(UsagePerHour!$B65,Sales!$C$5:$C$18,0),MATCH(UsagePerHour!XV$4,Sales!$D$3:$ABF$3,0))/XV$2*INDEX(Usage!$D$5:$ABF$11,MATCH(UsagePerHour!$B$52,Usage!$C$5:$C$11,0),MATCH(UsagePerHour!XV$4,Usage!$D$3:$ABF$3,0)),"")</f>
        <v/>
      </c>
      <c r="XW65" s="6" t="str">
        <f>IFERROR(INDEX(Sales!$D$5:$ABF$18,MATCH(UsagePerHour!$B65,Sales!$C$5:$C$18,0),MATCH(UsagePerHour!XW$4,Sales!$D$3:$ABF$3,0))/XW$2*INDEX(Usage!$D$5:$ABF$11,MATCH(UsagePerHour!$B$52,Usage!$C$5:$C$11,0),MATCH(UsagePerHour!XW$4,Usage!$D$3:$ABF$3,0)),"")</f>
        <v/>
      </c>
      <c r="XX65" s="6" t="str">
        <f>IFERROR(INDEX(Sales!$D$5:$ABF$18,MATCH(UsagePerHour!$B65,Sales!$C$5:$C$18,0),MATCH(UsagePerHour!XX$4,Sales!$D$3:$ABF$3,0))/XX$2*INDEX(Usage!$D$5:$ABF$11,MATCH(UsagePerHour!$B$52,Usage!$C$5:$C$11,0),MATCH(UsagePerHour!XX$4,Usage!$D$3:$ABF$3,0)),"")</f>
        <v/>
      </c>
      <c r="XY65" s="6" t="str">
        <f>IFERROR(INDEX(Sales!$D$5:$ABF$18,MATCH(UsagePerHour!$B65,Sales!$C$5:$C$18,0),MATCH(UsagePerHour!XY$4,Sales!$D$3:$ABF$3,0))/XY$2*INDEX(Usage!$D$5:$ABF$11,MATCH(UsagePerHour!$B$52,Usage!$C$5:$C$11,0),MATCH(UsagePerHour!XY$4,Usage!$D$3:$ABF$3,0)),"")</f>
        <v/>
      </c>
      <c r="XZ65" s="6" t="str">
        <f>IFERROR(INDEX(Sales!$D$5:$ABF$18,MATCH(UsagePerHour!$B65,Sales!$C$5:$C$18,0),MATCH(UsagePerHour!XZ$4,Sales!$D$3:$ABF$3,0))/XZ$2*INDEX(Usage!$D$5:$ABF$11,MATCH(UsagePerHour!$B$52,Usage!$C$5:$C$11,0),MATCH(UsagePerHour!XZ$4,Usage!$D$3:$ABF$3,0)),"")</f>
        <v/>
      </c>
      <c r="YA65" s="6" t="str">
        <f>IFERROR(INDEX(Sales!$D$5:$ABF$18,MATCH(UsagePerHour!$B65,Sales!$C$5:$C$18,0),MATCH(UsagePerHour!YA$4,Sales!$D$3:$ABF$3,0))/YA$2*INDEX(Usage!$D$5:$ABF$11,MATCH(UsagePerHour!$B$52,Usage!$C$5:$C$11,0),MATCH(UsagePerHour!YA$4,Usage!$D$3:$ABF$3,0)),"")</f>
        <v/>
      </c>
      <c r="YB65" s="6" t="str">
        <f>IFERROR(INDEX(Sales!$D$5:$ABF$18,MATCH(UsagePerHour!$B65,Sales!$C$5:$C$18,0),MATCH(UsagePerHour!YB$4,Sales!$D$3:$ABF$3,0))/YB$2*INDEX(Usage!$D$5:$ABF$11,MATCH(UsagePerHour!$B$52,Usage!$C$5:$C$11,0),MATCH(UsagePerHour!YB$4,Usage!$D$3:$ABF$3,0)),"")</f>
        <v/>
      </c>
      <c r="YC65" s="6" t="str">
        <f>IFERROR(INDEX(Sales!$D$5:$ABF$18,MATCH(UsagePerHour!$B65,Sales!$C$5:$C$18,0),MATCH(UsagePerHour!YC$4,Sales!$D$3:$ABF$3,0))/YC$2*INDEX(Usage!$D$5:$ABF$11,MATCH(UsagePerHour!$B$52,Usage!$C$5:$C$11,0),MATCH(UsagePerHour!YC$4,Usage!$D$3:$ABF$3,0)),"")</f>
        <v/>
      </c>
      <c r="YD65" s="6" t="str">
        <f>IFERROR(INDEX(Sales!$D$5:$ABF$18,MATCH(UsagePerHour!$B65,Sales!$C$5:$C$18,0),MATCH(UsagePerHour!YD$4,Sales!$D$3:$ABF$3,0))/YD$2*INDEX(Usage!$D$5:$ABF$11,MATCH(UsagePerHour!$B$52,Usage!$C$5:$C$11,0),MATCH(UsagePerHour!YD$4,Usage!$D$3:$ABF$3,0)),"")</f>
        <v/>
      </c>
      <c r="YE65" s="6" t="str">
        <f>IFERROR(INDEX(Sales!$D$5:$ABF$18,MATCH(UsagePerHour!$B65,Sales!$C$5:$C$18,0),MATCH(UsagePerHour!YE$4,Sales!$D$3:$ABF$3,0))/YE$2*INDEX(Usage!$D$5:$ABF$11,MATCH(UsagePerHour!$B$52,Usage!$C$5:$C$11,0),MATCH(UsagePerHour!YE$4,Usage!$D$3:$ABF$3,0)),"")</f>
        <v/>
      </c>
      <c r="YF65" s="6" t="str">
        <f>IFERROR(INDEX(Sales!$D$5:$ABF$18,MATCH(UsagePerHour!$B65,Sales!$C$5:$C$18,0),MATCH(UsagePerHour!YF$4,Sales!$D$3:$ABF$3,0))/YF$2*INDEX(Usage!$D$5:$ABF$11,MATCH(UsagePerHour!$B$52,Usage!$C$5:$C$11,0),MATCH(UsagePerHour!YF$4,Usage!$D$3:$ABF$3,0)),"")</f>
        <v/>
      </c>
      <c r="YG65" s="6" t="str">
        <f>IFERROR(INDEX(Sales!$D$5:$ABF$18,MATCH(UsagePerHour!$B65,Sales!$C$5:$C$18,0),MATCH(UsagePerHour!YG$4,Sales!$D$3:$ABF$3,0))/YG$2*INDEX(Usage!$D$5:$ABF$11,MATCH(UsagePerHour!$B$52,Usage!$C$5:$C$11,0),MATCH(UsagePerHour!YG$4,Usage!$D$3:$ABF$3,0)),"")</f>
        <v/>
      </c>
      <c r="YH65" s="6" t="str">
        <f>IFERROR(INDEX(Sales!$D$5:$ABF$18,MATCH(UsagePerHour!$B65,Sales!$C$5:$C$18,0),MATCH(UsagePerHour!YH$4,Sales!$D$3:$ABF$3,0))/YH$2*INDEX(Usage!$D$5:$ABF$11,MATCH(UsagePerHour!$B$52,Usage!$C$5:$C$11,0),MATCH(UsagePerHour!YH$4,Usage!$D$3:$ABF$3,0)),"")</f>
        <v/>
      </c>
      <c r="YI65" s="6" t="str">
        <f>IFERROR(INDEX(Sales!$D$5:$ABF$18,MATCH(UsagePerHour!$B65,Sales!$C$5:$C$18,0),MATCH(UsagePerHour!YI$4,Sales!$D$3:$ABF$3,0))/YI$2*INDEX(Usage!$D$5:$ABF$11,MATCH(UsagePerHour!$B$52,Usage!$C$5:$C$11,0),MATCH(UsagePerHour!YI$4,Usage!$D$3:$ABF$3,0)),"")</f>
        <v/>
      </c>
      <c r="YJ65" s="6" t="str">
        <f>IFERROR(INDEX(Sales!$D$5:$ABF$18,MATCH(UsagePerHour!$B65,Sales!$C$5:$C$18,0),MATCH(UsagePerHour!YJ$4,Sales!$D$3:$ABF$3,0))/YJ$2*INDEX(Usage!$D$5:$ABF$11,MATCH(UsagePerHour!$B$52,Usage!$C$5:$C$11,0),MATCH(UsagePerHour!YJ$4,Usage!$D$3:$ABF$3,0)),"")</f>
        <v/>
      </c>
      <c r="YK65" s="6" t="str">
        <f>IFERROR(INDEX(Sales!$D$5:$ABF$18,MATCH(UsagePerHour!$B65,Sales!$C$5:$C$18,0),MATCH(UsagePerHour!YK$4,Sales!$D$3:$ABF$3,0))/YK$2*INDEX(Usage!$D$5:$ABF$11,MATCH(UsagePerHour!$B$52,Usage!$C$5:$C$11,0),MATCH(UsagePerHour!YK$4,Usage!$D$3:$ABF$3,0)),"")</f>
        <v/>
      </c>
      <c r="YL65" s="6" t="str">
        <f>IFERROR(INDEX(Sales!$D$5:$ABF$18,MATCH(UsagePerHour!$B65,Sales!$C$5:$C$18,0),MATCH(UsagePerHour!YL$4,Sales!$D$3:$ABF$3,0))/YL$2*INDEX(Usage!$D$5:$ABF$11,MATCH(UsagePerHour!$B$52,Usage!$C$5:$C$11,0),MATCH(UsagePerHour!YL$4,Usage!$D$3:$ABF$3,0)),"")</f>
        <v/>
      </c>
      <c r="YM65" s="6" t="str">
        <f>IFERROR(INDEX(Sales!$D$5:$ABF$18,MATCH(UsagePerHour!$B65,Sales!$C$5:$C$18,0),MATCH(UsagePerHour!YM$4,Sales!$D$3:$ABF$3,0))/YM$2*INDEX(Usage!$D$5:$ABF$11,MATCH(UsagePerHour!$B$52,Usage!$C$5:$C$11,0),MATCH(UsagePerHour!YM$4,Usage!$D$3:$ABF$3,0)),"")</f>
        <v/>
      </c>
      <c r="YN65" s="6" t="str">
        <f>IFERROR(INDEX(Sales!$D$5:$ABF$18,MATCH(UsagePerHour!$B65,Sales!$C$5:$C$18,0),MATCH(UsagePerHour!YN$4,Sales!$D$3:$ABF$3,0))/YN$2*INDEX(Usage!$D$5:$ABF$11,MATCH(UsagePerHour!$B$52,Usage!$C$5:$C$11,0),MATCH(UsagePerHour!YN$4,Usage!$D$3:$ABF$3,0)),"")</f>
        <v/>
      </c>
      <c r="YO65" s="6" t="str">
        <f>IFERROR(INDEX(Sales!$D$5:$ABF$18,MATCH(UsagePerHour!$B65,Sales!$C$5:$C$18,0),MATCH(UsagePerHour!YO$4,Sales!$D$3:$ABF$3,0))/YO$2*INDEX(Usage!$D$5:$ABF$11,MATCH(UsagePerHour!$B$52,Usage!$C$5:$C$11,0),MATCH(UsagePerHour!YO$4,Usage!$D$3:$ABF$3,0)),"")</f>
        <v/>
      </c>
      <c r="YP65" s="6" t="str">
        <f>IFERROR(INDEX(Sales!$D$5:$ABF$18,MATCH(UsagePerHour!$B65,Sales!$C$5:$C$18,0),MATCH(UsagePerHour!YP$4,Sales!$D$3:$ABF$3,0))/YP$2*INDEX(Usage!$D$5:$ABF$11,MATCH(UsagePerHour!$B$52,Usage!$C$5:$C$11,0),MATCH(UsagePerHour!YP$4,Usage!$D$3:$ABF$3,0)),"")</f>
        <v/>
      </c>
      <c r="YQ65" s="6" t="str">
        <f>IFERROR(INDEX(Sales!$D$5:$ABF$18,MATCH(UsagePerHour!$B65,Sales!$C$5:$C$18,0),MATCH(UsagePerHour!YQ$4,Sales!$D$3:$ABF$3,0))/YQ$2*INDEX(Usage!$D$5:$ABF$11,MATCH(UsagePerHour!$B$52,Usage!$C$5:$C$11,0),MATCH(UsagePerHour!YQ$4,Usage!$D$3:$ABF$3,0)),"")</f>
        <v/>
      </c>
      <c r="YR65" s="6" t="str">
        <f>IFERROR(INDEX(Sales!$D$5:$ABF$18,MATCH(UsagePerHour!$B65,Sales!$C$5:$C$18,0),MATCH(UsagePerHour!YR$4,Sales!$D$3:$ABF$3,0))/YR$2*INDEX(Usage!$D$5:$ABF$11,MATCH(UsagePerHour!$B$52,Usage!$C$5:$C$11,0),MATCH(UsagePerHour!YR$4,Usage!$D$3:$ABF$3,0)),"")</f>
        <v/>
      </c>
      <c r="YS65" s="6" t="str">
        <f>IFERROR(INDEX(Sales!$D$5:$ABF$18,MATCH(UsagePerHour!$B65,Sales!$C$5:$C$18,0),MATCH(UsagePerHour!YS$4,Sales!$D$3:$ABF$3,0))/YS$2*INDEX(Usage!$D$5:$ABF$11,MATCH(UsagePerHour!$B$52,Usage!$C$5:$C$11,0),MATCH(UsagePerHour!YS$4,Usage!$D$3:$ABF$3,0)),"")</f>
        <v/>
      </c>
      <c r="YT65" s="6" t="str">
        <f>IFERROR(INDEX(Sales!$D$5:$ABF$18,MATCH(UsagePerHour!$B65,Sales!$C$5:$C$18,0),MATCH(UsagePerHour!YT$4,Sales!$D$3:$ABF$3,0))/YT$2*INDEX(Usage!$D$5:$ABF$11,MATCH(UsagePerHour!$B$52,Usage!$C$5:$C$11,0),MATCH(UsagePerHour!YT$4,Usage!$D$3:$ABF$3,0)),"")</f>
        <v/>
      </c>
      <c r="YU65" s="6" t="str">
        <f>IFERROR(INDEX(Sales!$D$5:$ABF$18,MATCH(UsagePerHour!$B65,Sales!$C$5:$C$18,0),MATCH(UsagePerHour!YU$4,Sales!$D$3:$ABF$3,0))/YU$2*INDEX(Usage!$D$5:$ABF$11,MATCH(UsagePerHour!$B$52,Usage!$C$5:$C$11,0),MATCH(UsagePerHour!YU$4,Usage!$D$3:$ABF$3,0)),"")</f>
        <v/>
      </c>
      <c r="YV65" s="6" t="str">
        <f>IFERROR(INDEX(Sales!$D$5:$ABF$18,MATCH(UsagePerHour!$B65,Sales!$C$5:$C$18,0),MATCH(UsagePerHour!YV$4,Sales!$D$3:$ABF$3,0))/YV$2*INDEX(Usage!$D$5:$ABF$11,MATCH(UsagePerHour!$B$52,Usage!$C$5:$C$11,0),MATCH(UsagePerHour!YV$4,Usage!$D$3:$ABF$3,0)),"")</f>
        <v/>
      </c>
      <c r="YW65" s="6" t="str">
        <f>IFERROR(INDEX(Sales!$D$5:$ABF$18,MATCH(UsagePerHour!$B65,Sales!$C$5:$C$18,0),MATCH(UsagePerHour!YW$4,Sales!$D$3:$ABF$3,0))/YW$2*INDEX(Usage!$D$5:$ABF$11,MATCH(UsagePerHour!$B$52,Usage!$C$5:$C$11,0),MATCH(UsagePerHour!YW$4,Usage!$D$3:$ABF$3,0)),"")</f>
        <v/>
      </c>
      <c r="YX65" s="6" t="str">
        <f>IFERROR(INDEX(Sales!$D$5:$ABF$18,MATCH(UsagePerHour!$B65,Sales!$C$5:$C$18,0),MATCH(UsagePerHour!YX$4,Sales!$D$3:$ABF$3,0))/YX$2*INDEX(Usage!$D$5:$ABF$11,MATCH(UsagePerHour!$B$52,Usage!$C$5:$C$11,0),MATCH(UsagePerHour!YX$4,Usage!$D$3:$ABF$3,0)),"")</f>
        <v/>
      </c>
      <c r="YY65" s="6" t="str">
        <f>IFERROR(INDEX(Sales!$D$5:$ABF$18,MATCH(UsagePerHour!$B65,Sales!$C$5:$C$18,0),MATCH(UsagePerHour!YY$4,Sales!$D$3:$ABF$3,0))/YY$2*INDEX(Usage!$D$5:$ABF$11,MATCH(UsagePerHour!$B$52,Usage!$C$5:$C$11,0),MATCH(UsagePerHour!YY$4,Usage!$D$3:$ABF$3,0)),"")</f>
        <v/>
      </c>
      <c r="YZ65" s="6" t="str">
        <f>IFERROR(INDEX(Sales!$D$5:$ABF$18,MATCH(UsagePerHour!$B65,Sales!$C$5:$C$18,0),MATCH(UsagePerHour!YZ$4,Sales!$D$3:$ABF$3,0))/YZ$2*INDEX(Usage!$D$5:$ABF$11,MATCH(UsagePerHour!$B$52,Usage!$C$5:$C$11,0),MATCH(UsagePerHour!YZ$4,Usage!$D$3:$ABF$3,0)),"")</f>
        <v/>
      </c>
      <c r="ZA65" s="6" t="str">
        <f>IFERROR(INDEX(Sales!$D$5:$ABF$18,MATCH(UsagePerHour!$B65,Sales!$C$5:$C$18,0),MATCH(UsagePerHour!ZA$4,Sales!$D$3:$ABF$3,0))/ZA$2*INDEX(Usage!$D$5:$ABF$11,MATCH(UsagePerHour!$B$52,Usage!$C$5:$C$11,0),MATCH(UsagePerHour!ZA$4,Usage!$D$3:$ABF$3,0)),"")</f>
        <v/>
      </c>
      <c r="ZB65" s="6" t="str">
        <f>IFERROR(INDEX(Sales!$D$5:$ABF$18,MATCH(UsagePerHour!$B65,Sales!$C$5:$C$18,0),MATCH(UsagePerHour!ZB$4,Sales!$D$3:$ABF$3,0))/ZB$2*INDEX(Usage!$D$5:$ABF$11,MATCH(UsagePerHour!$B$52,Usage!$C$5:$C$11,0),MATCH(UsagePerHour!ZB$4,Usage!$D$3:$ABF$3,0)),"")</f>
        <v/>
      </c>
      <c r="ZC65" s="6" t="str">
        <f>IFERROR(INDEX(Sales!$D$5:$ABF$18,MATCH(UsagePerHour!$B65,Sales!$C$5:$C$18,0),MATCH(UsagePerHour!ZC$4,Sales!$D$3:$ABF$3,0))/ZC$2*INDEX(Usage!$D$5:$ABF$11,MATCH(UsagePerHour!$B$52,Usage!$C$5:$C$11,0),MATCH(UsagePerHour!ZC$4,Usage!$D$3:$ABF$3,0)),"")</f>
        <v/>
      </c>
      <c r="ZD65" s="6" t="str">
        <f>IFERROR(INDEX(Sales!$D$5:$ABF$18,MATCH(UsagePerHour!$B65,Sales!$C$5:$C$18,0),MATCH(UsagePerHour!ZD$4,Sales!$D$3:$ABF$3,0))/ZD$2*INDEX(Usage!$D$5:$ABF$11,MATCH(UsagePerHour!$B$52,Usage!$C$5:$C$11,0),MATCH(UsagePerHour!ZD$4,Usage!$D$3:$ABF$3,0)),"")</f>
        <v/>
      </c>
      <c r="ZE65" s="6" t="str">
        <f>IFERROR(INDEX(Sales!$D$5:$ABF$18,MATCH(UsagePerHour!$B65,Sales!$C$5:$C$18,0),MATCH(UsagePerHour!ZE$4,Sales!$D$3:$ABF$3,0))/ZE$2*INDEX(Usage!$D$5:$ABF$11,MATCH(UsagePerHour!$B$52,Usage!$C$5:$C$11,0),MATCH(UsagePerHour!ZE$4,Usage!$D$3:$ABF$3,0)),"")</f>
        <v/>
      </c>
      <c r="ZF65" s="6" t="str">
        <f>IFERROR(INDEX(Sales!$D$5:$ABF$18,MATCH(UsagePerHour!$B65,Sales!$C$5:$C$18,0),MATCH(UsagePerHour!ZF$4,Sales!$D$3:$ABF$3,0))/ZF$2*INDEX(Usage!$D$5:$ABF$11,MATCH(UsagePerHour!$B$52,Usage!$C$5:$C$11,0),MATCH(UsagePerHour!ZF$4,Usage!$D$3:$ABF$3,0)),"")</f>
        <v/>
      </c>
      <c r="ZG65" s="6" t="str">
        <f>IFERROR(INDEX(Sales!$D$5:$ABF$18,MATCH(UsagePerHour!$B65,Sales!$C$5:$C$18,0),MATCH(UsagePerHour!ZG$4,Sales!$D$3:$ABF$3,0))/ZG$2*INDEX(Usage!$D$5:$ABF$11,MATCH(UsagePerHour!$B$52,Usage!$C$5:$C$11,0),MATCH(UsagePerHour!ZG$4,Usage!$D$3:$ABF$3,0)),"")</f>
        <v/>
      </c>
      <c r="ZH65" s="6" t="str">
        <f>IFERROR(INDEX(Sales!$D$5:$ABF$18,MATCH(UsagePerHour!$B65,Sales!$C$5:$C$18,0),MATCH(UsagePerHour!ZH$4,Sales!$D$3:$ABF$3,0))/ZH$2*INDEX(Usage!$D$5:$ABF$11,MATCH(UsagePerHour!$B$52,Usage!$C$5:$C$11,0),MATCH(UsagePerHour!ZH$4,Usage!$D$3:$ABF$3,0)),"")</f>
        <v/>
      </c>
      <c r="ZI65" s="6" t="str">
        <f>IFERROR(INDEX(Sales!$D$5:$ABF$18,MATCH(UsagePerHour!$B65,Sales!$C$5:$C$18,0),MATCH(UsagePerHour!ZI$4,Sales!$D$3:$ABF$3,0))/ZI$2*INDEX(Usage!$D$5:$ABF$11,MATCH(UsagePerHour!$B$52,Usage!$C$5:$C$11,0),MATCH(UsagePerHour!ZI$4,Usage!$D$3:$ABF$3,0)),"")</f>
        <v/>
      </c>
      <c r="ZJ65" s="6" t="str">
        <f>IFERROR(INDEX(Sales!$D$5:$ABF$18,MATCH(UsagePerHour!$B65,Sales!$C$5:$C$18,0),MATCH(UsagePerHour!ZJ$4,Sales!$D$3:$ABF$3,0))/ZJ$2*INDEX(Usage!$D$5:$ABF$11,MATCH(UsagePerHour!$B$52,Usage!$C$5:$C$11,0),MATCH(UsagePerHour!ZJ$4,Usage!$D$3:$ABF$3,0)),"")</f>
        <v/>
      </c>
      <c r="ZK65" s="6" t="str">
        <f>IFERROR(INDEX(Sales!$D$5:$ABF$18,MATCH(UsagePerHour!$B65,Sales!$C$5:$C$18,0),MATCH(UsagePerHour!ZK$4,Sales!$D$3:$ABF$3,0))/ZK$2*INDEX(Usage!$D$5:$ABF$11,MATCH(UsagePerHour!$B$52,Usage!$C$5:$C$11,0),MATCH(UsagePerHour!ZK$4,Usage!$D$3:$ABF$3,0)),"")</f>
        <v/>
      </c>
      <c r="ZL65" s="6" t="str">
        <f>IFERROR(INDEX(Sales!$D$5:$ABF$18,MATCH(UsagePerHour!$B65,Sales!$C$5:$C$18,0),MATCH(UsagePerHour!ZL$4,Sales!$D$3:$ABF$3,0))/ZL$2*INDEX(Usage!$D$5:$ABF$11,MATCH(UsagePerHour!$B$52,Usage!$C$5:$C$11,0),MATCH(UsagePerHour!ZL$4,Usage!$D$3:$ABF$3,0)),"")</f>
        <v/>
      </c>
      <c r="ZM65" s="6" t="str">
        <f>IFERROR(INDEX(Sales!$D$5:$ABF$18,MATCH(UsagePerHour!$B65,Sales!$C$5:$C$18,0),MATCH(UsagePerHour!ZM$4,Sales!$D$3:$ABF$3,0))/ZM$2*INDEX(Usage!$D$5:$ABF$11,MATCH(UsagePerHour!$B$52,Usage!$C$5:$C$11,0),MATCH(UsagePerHour!ZM$4,Usage!$D$3:$ABF$3,0)),"")</f>
        <v/>
      </c>
      <c r="ZN65" s="6" t="str">
        <f>IFERROR(INDEX(Sales!$D$5:$ABF$18,MATCH(UsagePerHour!$B65,Sales!$C$5:$C$18,0),MATCH(UsagePerHour!ZN$4,Sales!$D$3:$ABF$3,0))/ZN$2*INDEX(Usage!$D$5:$ABF$11,MATCH(UsagePerHour!$B$52,Usage!$C$5:$C$11,0),MATCH(UsagePerHour!ZN$4,Usage!$D$3:$ABF$3,0)),"")</f>
        <v/>
      </c>
      <c r="ZO65" s="6" t="str">
        <f>IFERROR(INDEX(Sales!$D$5:$ABF$18,MATCH(UsagePerHour!$B65,Sales!$C$5:$C$18,0),MATCH(UsagePerHour!ZO$4,Sales!$D$3:$ABF$3,0))/ZO$2*INDEX(Usage!$D$5:$ABF$11,MATCH(UsagePerHour!$B$52,Usage!$C$5:$C$11,0),MATCH(UsagePerHour!ZO$4,Usage!$D$3:$ABF$3,0)),"")</f>
        <v/>
      </c>
      <c r="ZP65" s="6" t="str">
        <f>IFERROR(INDEX(Sales!$D$5:$ABF$18,MATCH(UsagePerHour!$B65,Sales!$C$5:$C$18,0),MATCH(UsagePerHour!ZP$4,Sales!$D$3:$ABF$3,0))/ZP$2*INDEX(Usage!$D$5:$ABF$11,MATCH(UsagePerHour!$B$52,Usage!$C$5:$C$11,0),MATCH(UsagePerHour!ZP$4,Usage!$D$3:$ABF$3,0)),"")</f>
        <v/>
      </c>
      <c r="ZQ65" s="6" t="str">
        <f>IFERROR(INDEX(Sales!$D$5:$ABF$18,MATCH(UsagePerHour!$B65,Sales!$C$5:$C$18,0),MATCH(UsagePerHour!ZQ$4,Sales!$D$3:$ABF$3,0))/ZQ$2*INDEX(Usage!$D$5:$ABF$11,MATCH(UsagePerHour!$B$52,Usage!$C$5:$C$11,0),MATCH(UsagePerHour!ZQ$4,Usage!$D$3:$ABF$3,0)),"")</f>
        <v/>
      </c>
      <c r="ZR65" s="6" t="str">
        <f>IFERROR(INDEX(Sales!$D$5:$ABF$18,MATCH(UsagePerHour!$B65,Sales!$C$5:$C$18,0),MATCH(UsagePerHour!ZR$4,Sales!$D$3:$ABF$3,0))/ZR$2*INDEX(Usage!$D$5:$ABF$11,MATCH(UsagePerHour!$B$52,Usage!$C$5:$C$11,0),MATCH(UsagePerHour!ZR$4,Usage!$D$3:$ABF$3,0)),"")</f>
        <v/>
      </c>
      <c r="ZS65" s="6" t="str">
        <f>IFERROR(INDEX(Sales!$D$5:$ABF$18,MATCH(UsagePerHour!$B65,Sales!$C$5:$C$18,0),MATCH(UsagePerHour!ZS$4,Sales!$D$3:$ABF$3,0))/ZS$2*INDEX(Usage!$D$5:$ABF$11,MATCH(UsagePerHour!$B$52,Usage!$C$5:$C$11,0),MATCH(UsagePerHour!ZS$4,Usage!$D$3:$ABF$3,0)),"")</f>
        <v/>
      </c>
      <c r="ZT65" s="6" t="str">
        <f>IFERROR(INDEX(Sales!$D$5:$ABF$18,MATCH(UsagePerHour!$B65,Sales!$C$5:$C$18,0),MATCH(UsagePerHour!ZT$4,Sales!$D$3:$ABF$3,0))/ZT$2*INDEX(Usage!$D$5:$ABF$11,MATCH(UsagePerHour!$B$52,Usage!$C$5:$C$11,0),MATCH(UsagePerHour!ZT$4,Usage!$D$3:$ABF$3,0)),"")</f>
        <v/>
      </c>
      <c r="ZU65" s="6" t="str">
        <f>IFERROR(INDEX(Sales!$D$5:$ABF$18,MATCH(UsagePerHour!$B65,Sales!$C$5:$C$18,0),MATCH(UsagePerHour!ZU$4,Sales!$D$3:$ABF$3,0))/ZU$2*INDEX(Usage!$D$5:$ABF$11,MATCH(UsagePerHour!$B$52,Usage!$C$5:$C$11,0),MATCH(UsagePerHour!ZU$4,Usage!$D$3:$ABF$3,0)),"")</f>
        <v/>
      </c>
      <c r="ZV65" s="6" t="str">
        <f>IFERROR(INDEX(Sales!$D$5:$ABF$18,MATCH(UsagePerHour!$B65,Sales!$C$5:$C$18,0),MATCH(UsagePerHour!ZV$4,Sales!$D$3:$ABF$3,0))/ZV$2*INDEX(Usage!$D$5:$ABF$11,MATCH(UsagePerHour!$B$52,Usage!$C$5:$C$11,0),MATCH(UsagePerHour!ZV$4,Usage!$D$3:$ABF$3,0)),"")</f>
        <v/>
      </c>
      <c r="ZW65" s="6" t="str">
        <f>IFERROR(INDEX(Sales!$D$5:$ABF$18,MATCH(UsagePerHour!$B65,Sales!$C$5:$C$18,0),MATCH(UsagePerHour!ZW$4,Sales!$D$3:$ABF$3,0))/ZW$2*INDEX(Usage!$D$5:$ABF$11,MATCH(UsagePerHour!$B$52,Usage!$C$5:$C$11,0),MATCH(UsagePerHour!ZW$4,Usage!$D$3:$ABF$3,0)),"")</f>
        <v/>
      </c>
      <c r="ZX65" s="6" t="str">
        <f>IFERROR(INDEX(Sales!$D$5:$ABF$18,MATCH(UsagePerHour!$B65,Sales!$C$5:$C$18,0),MATCH(UsagePerHour!ZX$4,Sales!$D$3:$ABF$3,0))/ZX$2*INDEX(Usage!$D$5:$ABF$11,MATCH(UsagePerHour!$B$52,Usage!$C$5:$C$11,0),MATCH(UsagePerHour!ZX$4,Usage!$D$3:$ABF$3,0)),"")</f>
        <v/>
      </c>
      <c r="ZY65" s="6" t="str">
        <f>IFERROR(INDEX(Sales!$D$5:$ABF$18,MATCH(UsagePerHour!$B65,Sales!$C$5:$C$18,0),MATCH(UsagePerHour!ZY$4,Sales!$D$3:$ABF$3,0))/ZY$2*INDEX(Usage!$D$5:$ABF$11,MATCH(UsagePerHour!$B$52,Usage!$C$5:$C$11,0),MATCH(UsagePerHour!ZY$4,Usage!$D$3:$ABF$3,0)),"")</f>
        <v/>
      </c>
      <c r="ZZ65" s="6" t="str">
        <f>IFERROR(INDEX(Sales!$D$5:$ABF$18,MATCH(UsagePerHour!$B65,Sales!$C$5:$C$18,0),MATCH(UsagePerHour!ZZ$4,Sales!$D$3:$ABF$3,0))/ZZ$2*INDEX(Usage!$D$5:$ABF$11,MATCH(UsagePerHour!$B$52,Usage!$C$5:$C$11,0),MATCH(UsagePerHour!ZZ$4,Usage!$D$3:$ABF$3,0)),"")</f>
        <v/>
      </c>
      <c r="AAA65" s="6" t="str">
        <f>IFERROR(INDEX(Sales!$D$5:$ABF$18,MATCH(UsagePerHour!$B65,Sales!$C$5:$C$18,0),MATCH(UsagePerHour!AAA$4,Sales!$D$3:$ABF$3,0))/AAA$2*INDEX(Usage!$D$5:$ABF$11,MATCH(UsagePerHour!$B$52,Usage!$C$5:$C$11,0),MATCH(UsagePerHour!AAA$4,Usage!$D$3:$ABF$3,0)),"")</f>
        <v/>
      </c>
      <c r="AAB65" s="6" t="str">
        <f>IFERROR(INDEX(Sales!$D$5:$ABF$18,MATCH(UsagePerHour!$B65,Sales!$C$5:$C$18,0),MATCH(UsagePerHour!AAB$4,Sales!$D$3:$ABF$3,0))/AAB$2*INDEX(Usage!$D$5:$ABF$11,MATCH(UsagePerHour!$B$52,Usage!$C$5:$C$11,0),MATCH(UsagePerHour!AAB$4,Usage!$D$3:$ABF$3,0)),"")</f>
        <v/>
      </c>
      <c r="AAC65" s="6" t="str">
        <f>IFERROR(INDEX(Sales!$D$5:$ABF$18,MATCH(UsagePerHour!$B65,Sales!$C$5:$C$18,0),MATCH(UsagePerHour!AAC$4,Sales!$D$3:$ABF$3,0))/AAC$2*INDEX(Usage!$D$5:$ABF$11,MATCH(UsagePerHour!$B$52,Usage!$C$5:$C$11,0),MATCH(UsagePerHour!AAC$4,Usage!$D$3:$ABF$3,0)),"")</f>
        <v/>
      </c>
      <c r="AAD65" s="6" t="str">
        <f>IFERROR(INDEX(Sales!$D$5:$ABF$18,MATCH(UsagePerHour!$B65,Sales!$C$5:$C$18,0),MATCH(UsagePerHour!AAD$4,Sales!$D$3:$ABF$3,0))/AAD$2*INDEX(Usage!$D$5:$ABF$11,MATCH(UsagePerHour!$B$52,Usage!$C$5:$C$11,0),MATCH(UsagePerHour!AAD$4,Usage!$D$3:$ABF$3,0)),"")</f>
        <v/>
      </c>
      <c r="AAE65" s="6" t="str">
        <f>IFERROR(INDEX(Sales!$D$5:$ABF$18,MATCH(UsagePerHour!$B65,Sales!$C$5:$C$18,0),MATCH(UsagePerHour!AAE$4,Sales!$D$3:$ABF$3,0))/AAE$2*INDEX(Usage!$D$5:$ABF$11,MATCH(UsagePerHour!$B$52,Usage!$C$5:$C$11,0),MATCH(UsagePerHour!AAE$4,Usage!$D$3:$ABF$3,0)),"")</f>
        <v/>
      </c>
      <c r="AAF65" s="6" t="str">
        <f>IFERROR(INDEX(Sales!$D$5:$ABF$18,MATCH(UsagePerHour!$B65,Sales!$C$5:$C$18,0),MATCH(UsagePerHour!AAF$4,Sales!$D$3:$ABF$3,0))/AAF$2*INDEX(Usage!$D$5:$ABF$11,MATCH(UsagePerHour!$B$52,Usage!$C$5:$C$11,0),MATCH(UsagePerHour!AAF$4,Usage!$D$3:$ABF$3,0)),"")</f>
        <v/>
      </c>
      <c r="AAG65" s="6" t="str">
        <f>IFERROR(INDEX(Sales!$D$5:$ABF$18,MATCH(UsagePerHour!$B65,Sales!$C$5:$C$18,0),MATCH(UsagePerHour!AAG$4,Sales!$D$3:$ABF$3,0))/AAG$2*INDEX(Usage!$D$5:$ABF$11,MATCH(UsagePerHour!$B$52,Usage!$C$5:$C$11,0),MATCH(UsagePerHour!AAG$4,Usage!$D$3:$ABF$3,0)),"")</f>
        <v/>
      </c>
      <c r="AAH65" s="6" t="str">
        <f>IFERROR(INDEX(Sales!$D$5:$ABF$18,MATCH(UsagePerHour!$B65,Sales!$C$5:$C$18,0),MATCH(UsagePerHour!AAH$4,Sales!$D$3:$ABF$3,0))/AAH$2*INDEX(Usage!$D$5:$ABF$11,MATCH(UsagePerHour!$B$52,Usage!$C$5:$C$11,0),MATCH(UsagePerHour!AAH$4,Usage!$D$3:$ABF$3,0)),"")</f>
        <v/>
      </c>
      <c r="AAI65" s="6" t="str">
        <f>IFERROR(INDEX(Sales!$D$5:$ABF$18,MATCH(UsagePerHour!$B65,Sales!$C$5:$C$18,0),MATCH(UsagePerHour!AAI$4,Sales!$D$3:$ABF$3,0))/AAI$2*INDEX(Usage!$D$5:$ABF$11,MATCH(UsagePerHour!$B$52,Usage!$C$5:$C$11,0),MATCH(UsagePerHour!AAI$4,Usage!$D$3:$ABF$3,0)),"")</f>
        <v/>
      </c>
      <c r="AAJ65" s="6" t="str">
        <f>IFERROR(INDEX(Sales!$D$5:$ABF$18,MATCH(UsagePerHour!$B65,Sales!$C$5:$C$18,0),MATCH(UsagePerHour!AAJ$4,Sales!$D$3:$ABF$3,0))/AAJ$2*INDEX(Usage!$D$5:$ABF$11,MATCH(UsagePerHour!$B$52,Usage!$C$5:$C$11,0),MATCH(UsagePerHour!AAJ$4,Usage!$D$3:$ABF$3,0)),"")</f>
        <v/>
      </c>
      <c r="AAK65" s="6" t="str">
        <f>IFERROR(INDEX(Sales!$D$5:$ABF$18,MATCH(UsagePerHour!$B65,Sales!$C$5:$C$18,0),MATCH(UsagePerHour!AAK$4,Sales!$D$3:$ABF$3,0))/AAK$2*INDEX(Usage!$D$5:$ABF$11,MATCH(UsagePerHour!$B$52,Usage!$C$5:$C$11,0),MATCH(UsagePerHour!AAK$4,Usage!$D$3:$ABF$3,0)),"")</f>
        <v/>
      </c>
      <c r="AAL65" s="6" t="str">
        <f>IFERROR(INDEX(Sales!$D$5:$ABF$18,MATCH(UsagePerHour!$B65,Sales!$C$5:$C$18,0),MATCH(UsagePerHour!AAL$4,Sales!$D$3:$ABF$3,0))/AAL$2*INDEX(Usage!$D$5:$ABF$11,MATCH(UsagePerHour!$B$52,Usage!$C$5:$C$11,0),MATCH(UsagePerHour!AAL$4,Usage!$D$3:$ABF$3,0)),"")</f>
        <v/>
      </c>
      <c r="AAM65" s="6" t="str">
        <f>IFERROR(INDEX(Sales!$D$5:$ABF$18,MATCH(UsagePerHour!$B65,Sales!$C$5:$C$18,0),MATCH(UsagePerHour!AAM$4,Sales!$D$3:$ABF$3,0))/AAM$2*INDEX(Usage!$D$5:$ABF$11,MATCH(UsagePerHour!$B$52,Usage!$C$5:$C$11,0),MATCH(UsagePerHour!AAM$4,Usage!$D$3:$ABF$3,0)),"")</f>
        <v/>
      </c>
      <c r="AAN65" s="6" t="str">
        <f>IFERROR(INDEX(Sales!$D$5:$ABF$18,MATCH(UsagePerHour!$B65,Sales!$C$5:$C$18,0),MATCH(UsagePerHour!AAN$4,Sales!$D$3:$ABF$3,0))/AAN$2*INDEX(Usage!$D$5:$ABF$11,MATCH(UsagePerHour!$B$52,Usage!$C$5:$C$11,0),MATCH(UsagePerHour!AAN$4,Usage!$D$3:$ABF$3,0)),"")</f>
        <v/>
      </c>
      <c r="AAO65" s="6" t="str">
        <f>IFERROR(INDEX(Sales!$D$5:$ABF$18,MATCH(UsagePerHour!$B65,Sales!$C$5:$C$18,0),MATCH(UsagePerHour!AAO$4,Sales!$D$3:$ABF$3,0))/AAO$2*INDEX(Usage!$D$5:$ABF$11,MATCH(UsagePerHour!$B$52,Usage!$C$5:$C$11,0),MATCH(UsagePerHour!AAO$4,Usage!$D$3:$ABF$3,0)),"")</f>
        <v/>
      </c>
      <c r="AAP65" s="6" t="str">
        <f>IFERROR(INDEX(Sales!$D$5:$ABF$18,MATCH(UsagePerHour!$B65,Sales!$C$5:$C$18,0),MATCH(UsagePerHour!AAP$4,Sales!$D$3:$ABF$3,0))/AAP$2*INDEX(Usage!$D$5:$ABF$11,MATCH(UsagePerHour!$B$52,Usage!$C$5:$C$11,0),MATCH(UsagePerHour!AAP$4,Usage!$D$3:$ABF$3,0)),"")</f>
        <v/>
      </c>
      <c r="AAQ65" s="6" t="str">
        <f>IFERROR(INDEX(Sales!$D$5:$ABF$18,MATCH(UsagePerHour!$B65,Sales!$C$5:$C$18,0),MATCH(UsagePerHour!AAQ$4,Sales!$D$3:$ABF$3,0))/AAQ$2*INDEX(Usage!$D$5:$ABF$11,MATCH(UsagePerHour!$B$52,Usage!$C$5:$C$11,0),MATCH(UsagePerHour!AAQ$4,Usage!$D$3:$ABF$3,0)),"")</f>
        <v/>
      </c>
      <c r="AAR65" s="6" t="str">
        <f>IFERROR(INDEX(Sales!$D$5:$ABF$18,MATCH(UsagePerHour!$B65,Sales!$C$5:$C$18,0),MATCH(UsagePerHour!AAR$4,Sales!$D$3:$ABF$3,0))/AAR$2*INDEX(Usage!$D$5:$ABF$11,MATCH(UsagePerHour!$B$52,Usage!$C$5:$C$11,0),MATCH(UsagePerHour!AAR$4,Usage!$D$3:$ABF$3,0)),"")</f>
        <v/>
      </c>
      <c r="AAS65" s="6" t="str">
        <f>IFERROR(INDEX(Sales!$D$5:$ABF$18,MATCH(UsagePerHour!$B65,Sales!$C$5:$C$18,0),MATCH(UsagePerHour!AAS$4,Sales!$D$3:$ABF$3,0))/AAS$2*INDEX(Usage!$D$5:$ABF$11,MATCH(UsagePerHour!$B$52,Usage!$C$5:$C$11,0),MATCH(UsagePerHour!AAS$4,Usage!$D$3:$ABF$3,0)),"")</f>
        <v/>
      </c>
      <c r="AAT65" s="6" t="str">
        <f>IFERROR(INDEX(Sales!$D$5:$ABF$18,MATCH(UsagePerHour!$B65,Sales!$C$5:$C$18,0),MATCH(UsagePerHour!AAT$4,Sales!$D$3:$ABF$3,0))/AAT$2*INDEX(Usage!$D$5:$ABF$11,MATCH(UsagePerHour!$B$52,Usage!$C$5:$C$11,0),MATCH(UsagePerHour!AAT$4,Usage!$D$3:$ABF$3,0)),"")</f>
        <v/>
      </c>
      <c r="AAU65" s="6" t="str">
        <f>IFERROR(INDEX(Sales!$D$5:$ABF$18,MATCH(UsagePerHour!$B65,Sales!$C$5:$C$18,0),MATCH(UsagePerHour!AAU$4,Sales!$D$3:$ABF$3,0))/AAU$2*INDEX(Usage!$D$5:$ABF$11,MATCH(UsagePerHour!$B$52,Usage!$C$5:$C$11,0),MATCH(UsagePerHour!AAU$4,Usage!$D$3:$ABF$3,0)),"")</f>
        <v/>
      </c>
      <c r="AAV65" s="6" t="str">
        <f>IFERROR(INDEX(Sales!$D$5:$ABF$18,MATCH(UsagePerHour!$B65,Sales!$C$5:$C$18,0),MATCH(UsagePerHour!AAV$4,Sales!$D$3:$ABF$3,0))/AAV$2*INDEX(Usage!$D$5:$ABF$11,MATCH(UsagePerHour!$B$52,Usage!$C$5:$C$11,0),MATCH(UsagePerHour!AAV$4,Usage!$D$3:$ABF$3,0)),"")</f>
        <v/>
      </c>
      <c r="AAW65" s="6" t="str">
        <f>IFERROR(INDEX(Sales!$D$5:$ABF$18,MATCH(UsagePerHour!$B65,Sales!$C$5:$C$18,0),MATCH(UsagePerHour!AAW$4,Sales!$D$3:$ABF$3,0))/AAW$2*INDEX(Usage!$D$5:$ABF$11,MATCH(UsagePerHour!$B$52,Usage!$C$5:$C$11,0),MATCH(UsagePerHour!AAW$4,Usage!$D$3:$ABF$3,0)),"")</f>
        <v/>
      </c>
      <c r="AAX65" s="6" t="str">
        <f>IFERROR(INDEX(Sales!$D$5:$ABF$18,MATCH(UsagePerHour!$B65,Sales!$C$5:$C$18,0),MATCH(UsagePerHour!AAX$4,Sales!$D$3:$ABF$3,0))/AAX$2*INDEX(Usage!$D$5:$ABF$11,MATCH(UsagePerHour!$B$52,Usage!$C$5:$C$11,0),MATCH(UsagePerHour!AAX$4,Usage!$D$3:$ABF$3,0)),"")</f>
        <v/>
      </c>
      <c r="AAY65" s="6" t="str">
        <f>IFERROR(INDEX(Sales!$D$5:$ABF$18,MATCH(UsagePerHour!$B65,Sales!$C$5:$C$18,0),MATCH(UsagePerHour!AAY$4,Sales!$D$3:$ABF$3,0))/AAY$2*INDEX(Usage!$D$5:$ABF$11,MATCH(UsagePerHour!$B$52,Usage!$C$5:$C$11,0),MATCH(UsagePerHour!AAY$4,Usage!$D$3:$ABF$3,0)),"")</f>
        <v/>
      </c>
      <c r="AAZ65" s="6" t="str">
        <f>IFERROR(INDEX(Sales!$D$5:$ABF$18,MATCH(UsagePerHour!$B65,Sales!$C$5:$C$18,0),MATCH(UsagePerHour!AAZ$4,Sales!$D$3:$ABF$3,0))/AAZ$2*INDEX(Usage!$D$5:$ABF$11,MATCH(UsagePerHour!$B$52,Usage!$C$5:$C$11,0),MATCH(UsagePerHour!AAZ$4,Usage!$D$3:$ABF$3,0)),"")</f>
        <v/>
      </c>
      <c r="ABA65" s="6" t="str">
        <f>IFERROR(INDEX(Sales!$D$5:$ABF$18,MATCH(UsagePerHour!$B65,Sales!$C$5:$C$18,0),MATCH(UsagePerHour!ABA$4,Sales!$D$3:$ABF$3,0))/ABA$2*INDEX(Usage!$D$5:$ABF$11,MATCH(UsagePerHour!$B$52,Usage!$C$5:$C$11,0),MATCH(UsagePerHour!ABA$4,Usage!$D$3:$ABF$3,0)),"")</f>
        <v/>
      </c>
    </row>
    <row r="66" spans="2:729">
      <c r="B66" s="3" t="s">
        <v>14</v>
      </c>
      <c r="C66" s="6">
        <f>IFERROR(INDEX(Sales!$D$5:$ABF$18,MATCH(UsagePerHour!$B66,Sales!$C$5:$C$18,0),MATCH(UsagePerHour!C$4,Sales!$D$3:$ABF$3,0))/C$2*INDEX(Usage!$D$5:$ABF$11,MATCH(UsagePerHour!$B$52,Usage!$C$5:$C$11,0),MATCH(UsagePerHour!C$4,Usage!$D$3:$ABF$3,0)),"")</f>
        <v>0</v>
      </c>
      <c r="D66" s="6">
        <f>IFERROR(INDEX(Sales!$D$5:$ABF$18,MATCH(UsagePerHour!$B66,Sales!$C$5:$C$18,0),MATCH(UsagePerHour!D$4,Sales!$D$3:$ABF$3,0))/D$2*INDEX(Usage!$D$5:$ABF$11,MATCH(UsagePerHour!$B$52,Usage!$C$5:$C$11,0),MATCH(UsagePerHour!D$4,Usage!$D$3:$ABF$3,0)),"")</f>
        <v>0</v>
      </c>
      <c r="E66" s="6">
        <f>IFERROR(INDEX(Sales!$D$5:$ABF$18,MATCH(UsagePerHour!$B66,Sales!$C$5:$C$18,0),MATCH(UsagePerHour!E$4,Sales!$D$3:$ABF$3,0))/E$2*INDEX(Usage!$D$5:$ABF$11,MATCH(UsagePerHour!$B$52,Usage!$C$5:$C$11,0),MATCH(UsagePerHour!E$4,Usage!$D$3:$ABF$3,0)),"")</f>
        <v>0</v>
      </c>
      <c r="F66" s="6">
        <f>IFERROR(INDEX(Sales!$D$5:$ABF$18,MATCH(UsagePerHour!$B66,Sales!$C$5:$C$18,0),MATCH(UsagePerHour!F$4,Sales!$D$3:$ABF$3,0))/F$2*INDEX(Usage!$D$5:$ABF$11,MATCH(UsagePerHour!$B$52,Usage!$C$5:$C$11,0),MATCH(UsagePerHour!F$4,Usage!$D$3:$ABF$3,0)),"")</f>
        <v>0</v>
      </c>
      <c r="G66" s="6">
        <f>IFERROR(INDEX(Sales!$D$5:$ABF$18,MATCH(UsagePerHour!$B66,Sales!$C$5:$C$18,0),MATCH(UsagePerHour!G$4,Sales!$D$3:$ABF$3,0))/G$2*INDEX(Usage!$D$5:$ABF$11,MATCH(UsagePerHour!$B$52,Usage!$C$5:$C$11,0),MATCH(UsagePerHour!G$4,Usage!$D$3:$ABF$3,0)),"")</f>
        <v>0</v>
      </c>
      <c r="H66" s="6">
        <f>IFERROR(INDEX(Sales!$D$5:$ABF$18,MATCH(UsagePerHour!$B66,Sales!$C$5:$C$18,0),MATCH(UsagePerHour!H$4,Sales!$D$3:$ABF$3,0))/H$2*INDEX(Usage!$D$5:$ABF$11,MATCH(UsagePerHour!$B$52,Usage!$C$5:$C$11,0),MATCH(UsagePerHour!H$4,Usage!$D$3:$ABF$3,0)),"")</f>
        <v>0</v>
      </c>
      <c r="I66" s="6">
        <f>IFERROR(INDEX(Sales!$D$5:$ABF$18,MATCH(UsagePerHour!$B66,Sales!$C$5:$C$18,0),MATCH(UsagePerHour!I$4,Sales!$D$3:$ABF$3,0))/I$2*INDEX(Usage!$D$5:$ABF$11,MATCH(UsagePerHour!$B$52,Usage!$C$5:$C$11,0),MATCH(UsagePerHour!I$4,Usage!$D$3:$ABF$3,0)),"")</f>
        <v>0</v>
      </c>
      <c r="J66" s="6">
        <f>IFERROR(INDEX(Sales!$D$5:$ABF$18,MATCH(UsagePerHour!$B66,Sales!$C$5:$C$18,0),MATCH(UsagePerHour!J$4,Sales!$D$3:$ABF$3,0))/J$2*INDEX(Usage!$D$5:$ABF$11,MATCH(UsagePerHour!$B$52,Usage!$C$5:$C$11,0),MATCH(UsagePerHour!J$4,Usage!$D$3:$ABF$3,0)),"")</f>
        <v>0</v>
      </c>
      <c r="K66" s="6">
        <f>IFERROR(INDEX(Sales!$D$5:$ABF$18,MATCH(UsagePerHour!$B66,Sales!$C$5:$C$18,0),MATCH(UsagePerHour!K$4,Sales!$D$3:$ABF$3,0))/K$2*INDEX(Usage!$D$5:$ABF$11,MATCH(UsagePerHour!$B$52,Usage!$C$5:$C$11,0),MATCH(UsagePerHour!K$4,Usage!$D$3:$ABF$3,0)),"")</f>
        <v>0</v>
      </c>
      <c r="L66" s="6">
        <f>IFERROR(INDEX(Sales!$D$5:$ABF$18,MATCH(UsagePerHour!$B66,Sales!$C$5:$C$18,0),MATCH(UsagePerHour!L$4,Sales!$D$3:$ABF$3,0))/L$2*INDEX(Usage!$D$5:$ABF$11,MATCH(UsagePerHour!$B$52,Usage!$C$5:$C$11,0),MATCH(UsagePerHour!L$4,Usage!$D$3:$ABF$3,0)),"")</f>
        <v>0</v>
      </c>
      <c r="M66" s="6">
        <f>IFERROR(INDEX(Sales!$D$5:$ABF$18,MATCH(UsagePerHour!$B66,Sales!$C$5:$C$18,0),MATCH(UsagePerHour!M$4,Sales!$D$3:$ABF$3,0))/M$2*INDEX(Usage!$D$5:$ABF$11,MATCH(UsagePerHour!$B$52,Usage!$C$5:$C$11,0),MATCH(UsagePerHour!M$4,Usage!$D$3:$ABF$3,0)),"")</f>
        <v>0</v>
      </c>
      <c r="N66" s="6">
        <f>IFERROR(INDEX(Sales!$D$5:$ABF$18,MATCH(UsagePerHour!$B66,Sales!$C$5:$C$18,0),MATCH(UsagePerHour!N$4,Sales!$D$3:$ABF$3,0))/N$2*INDEX(Usage!$D$5:$ABF$11,MATCH(UsagePerHour!$B$52,Usage!$C$5:$C$11,0),MATCH(UsagePerHour!N$4,Usage!$D$3:$ABF$3,0)),"")</f>
        <v>0</v>
      </c>
      <c r="O66" s="6">
        <f>IFERROR(INDEX(Sales!$D$5:$ABF$18,MATCH(UsagePerHour!$B66,Sales!$C$5:$C$18,0),MATCH(UsagePerHour!O$4,Sales!$D$3:$ABF$3,0))/O$2*INDEX(Usage!$D$5:$ABF$11,MATCH(UsagePerHour!$B$52,Usage!$C$5:$C$11,0),MATCH(UsagePerHour!O$4,Usage!$D$3:$ABF$3,0)),"")</f>
        <v>0</v>
      </c>
      <c r="P66" s="6">
        <f>IFERROR(INDEX(Sales!$D$5:$ABF$18,MATCH(UsagePerHour!$B66,Sales!$C$5:$C$18,0),MATCH(UsagePerHour!P$4,Sales!$D$3:$ABF$3,0))/P$2*INDEX(Usage!$D$5:$ABF$11,MATCH(UsagePerHour!$B$52,Usage!$C$5:$C$11,0),MATCH(UsagePerHour!P$4,Usage!$D$3:$ABF$3,0)),"")</f>
        <v>0</v>
      </c>
      <c r="Q66" s="6">
        <f>IFERROR(INDEX(Sales!$D$5:$ABF$18,MATCH(UsagePerHour!$B66,Sales!$C$5:$C$18,0),MATCH(UsagePerHour!Q$4,Sales!$D$3:$ABF$3,0))/Q$2*INDEX(Usage!$D$5:$ABF$11,MATCH(UsagePerHour!$B$52,Usage!$C$5:$C$11,0),MATCH(UsagePerHour!Q$4,Usage!$D$3:$ABF$3,0)),"")</f>
        <v>0</v>
      </c>
      <c r="R66" s="6">
        <f>IFERROR(INDEX(Sales!$D$5:$ABF$18,MATCH(UsagePerHour!$B66,Sales!$C$5:$C$18,0),MATCH(UsagePerHour!R$4,Sales!$D$3:$ABF$3,0))/R$2*INDEX(Usage!$D$5:$ABF$11,MATCH(UsagePerHour!$B$52,Usage!$C$5:$C$11,0),MATCH(UsagePerHour!R$4,Usage!$D$3:$ABF$3,0)),"")</f>
        <v>0</v>
      </c>
      <c r="S66" s="6">
        <f>IFERROR(INDEX(Sales!$D$5:$ABF$18,MATCH(UsagePerHour!$B66,Sales!$C$5:$C$18,0),MATCH(UsagePerHour!S$4,Sales!$D$3:$ABF$3,0))/S$2*INDEX(Usage!$D$5:$ABF$11,MATCH(UsagePerHour!$B$52,Usage!$C$5:$C$11,0),MATCH(UsagePerHour!S$4,Usage!$D$3:$ABF$3,0)),"")</f>
        <v>0</v>
      </c>
      <c r="T66" s="6">
        <f>IFERROR(INDEX(Sales!$D$5:$ABF$18,MATCH(UsagePerHour!$B66,Sales!$C$5:$C$18,0),MATCH(UsagePerHour!T$4,Sales!$D$3:$ABF$3,0))/T$2*INDEX(Usage!$D$5:$ABF$11,MATCH(UsagePerHour!$B$52,Usage!$C$5:$C$11,0),MATCH(UsagePerHour!T$4,Usage!$D$3:$ABF$3,0)),"")</f>
        <v>0</v>
      </c>
      <c r="U66" s="6">
        <f>IFERROR(INDEX(Sales!$D$5:$ABF$18,MATCH(UsagePerHour!$B66,Sales!$C$5:$C$18,0),MATCH(UsagePerHour!U$4,Sales!$D$3:$ABF$3,0))/U$2*INDEX(Usage!$D$5:$ABF$11,MATCH(UsagePerHour!$B$52,Usage!$C$5:$C$11,0),MATCH(UsagePerHour!U$4,Usage!$D$3:$ABF$3,0)),"")</f>
        <v>0</v>
      </c>
      <c r="V66" s="6">
        <f>IFERROR(INDEX(Sales!$D$5:$ABF$18,MATCH(UsagePerHour!$B66,Sales!$C$5:$C$18,0),MATCH(UsagePerHour!V$4,Sales!$D$3:$ABF$3,0))/V$2*INDEX(Usage!$D$5:$ABF$11,MATCH(UsagePerHour!$B$52,Usage!$C$5:$C$11,0),MATCH(UsagePerHour!V$4,Usage!$D$3:$ABF$3,0)),"")</f>
        <v>0</v>
      </c>
      <c r="W66" s="6">
        <f>IFERROR(INDEX(Sales!$D$5:$ABF$18,MATCH(UsagePerHour!$B66,Sales!$C$5:$C$18,0),MATCH(UsagePerHour!W$4,Sales!$D$3:$ABF$3,0))/W$2*INDEX(Usage!$D$5:$ABF$11,MATCH(UsagePerHour!$B$52,Usage!$C$5:$C$11,0),MATCH(UsagePerHour!W$4,Usage!$D$3:$ABF$3,0)),"")</f>
        <v>0</v>
      </c>
      <c r="X66" s="6">
        <f>IFERROR(INDEX(Sales!$D$5:$ABF$18,MATCH(UsagePerHour!$B66,Sales!$C$5:$C$18,0),MATCH(UsagePerHour!X$4,Sales!$D$3:$ABF$3,0))/X$2*INDEX(Usage!$D$5:$ABF$11,MATCH(UsagePerHour!$B$52,Usage!$C$5:$C$11,0),MATCH(UsagePerHour!X$4,Usage!$D$3:$ABF$3,0)),"")</f>
        <v>0</v>
      </c>
      <c r="Y66" s="6">
        <f>IFERROR(INDEX(Sales!$D$5:$ABF$18,MATCH(UsagePerHour!$B66,Sales!$C$5:$C$18,0),MATCH(UsagePerHour!Y$4,Sales!$D$3:$ABF$3,0))/Y$2*INDEX(Usage!$D$5:$ABF$11,MATCH(UsagePerHour!$B$52,Usage!$C$5:$C$11,0),MATCH(UsagePerHour!Y$4,Usage!$D$3:$ABF$3,0)),"")</f>
        <v>0</v>
      </c>
      <c r="Z66" s="6">
        <f>IFERROR(INDEX(Sales!$D$5:$ABF$18,MATCH(UsagePerHour!$B66,Sales!$C$5:$C$18,0),MATCH(UsagePerHour!Z$4,Sales!$D$3:$ABF$3,0))/Z$2*INDEX(Usage!$D$5:$ABF$11,MATCH(UsagePerHour!$B$52,Usage!$C$5:$C$11,0),MATCH(UsagePerHour!Z$4,Usage!$D$3:$ABF$3,0)),"")</f>
        <v>0</v>
      </c>
      <c r="AA66" s="6">
        <f>IFERROR(INDEX(Sales!$D$5:$ABF$18,MATCH(UsagePerHour!$B66,Sales!$C$5:$C$18,0),MATCH(UsagePerHour!AA$4,Sales!$D$3:$ABF$3,0))/AA$2*INDEX(Usage!$D$5:$ABF$11,MATCH(UsagePerHour!$B$52,Usage!$C$5:$C$11,0),MATCH(UsagePerHour!AA$4,Usage!$D$3:$ABF$3,0)),"")</f>
        <v>0</v>
      </c>
      <c r="AB66" s="6">
        <f>IFERROR(INDEX(Sales!$D$5:$ABF$18,MATCH(UsagePerHour!$B66,Sales!$C$5:$C$18,0),MATCH(UsagePerHour!AB$4,Sales!$D$3:$ABF$3,0))/AB$2*INDEX(Usage!$D$5:$ABF$11,MATCH(UsagePerHour!$B$52,Usage!$C$5:$C$11,0),MATCH(UsagePerHour!AB$4,Usage!$D$3:$ABF$3,0)),"")</f>
        <v>0</v>
      </c>
      <c r="AC66" s="6">
        <f>IFERROR(INDEX(Sales!$D$5:$ABF$18,MATCH(UsagePerHour!$B66,Sales!$C$5:$C$18,0),MATCH(UsagePerHour!AC$4,Sales!$D$3:$ABF$3,0))/AC$2*INDEX(Usage!$D$5:$ABF$11,MATCH(UsagePerHour!$B$52,Usage!$C$5:$C$11,0),MATCH(UsagePerHour!AC$4,Usage!$D$3:$ABF$3,0)),"")</f>
        <v>0</v>
      </c>
      <c r="AD66" s="6">
        <f>IFERROR(INDEX(Sales!$D$5:$ABF$18,MATCH(UsagePerHour!$B66,Sales!$C$5:$C$18,0),MATCH(UsagePerHour!AD$4,Sales!$D$3:$ABF$3,0))/AD$2*INDEX(Usage!$D$5:$ABF$11,MATCH(UsagePerHour!$B$52,Usage!$C$5:$C$11,0),MATCH(UsagePerHour!AD$4,Usage!$D$3:$ABF$3,0)),"")</f>
        <v>0</v>
      </c>
      <c r="AE66" s="6">
        <f>IFERROR(INDEX(Sales!$D$5:$ABF$18,MATCH(UsagePerHour!$B66,Sales!$C$5:$C$18,0),MATCH(UsagePerHour!AE$4,Sales!$D$3:$ABF$3,0))/AE$2*INDEX(Usage!$D$5:$ABF$11,MATCH(UsagePerHour!$B$52,Usage!$C$5:$C$11,0),MATCH(UsagePerHour!AE$4,Usage!$D$3:$ABF$3,0)),"")</f>
        <v>0</v>
      </c>
      <c r="AF66" s="6">
        <f>IFERROR(INDEX(Sales!$D$5:$ABF$18,MATCH(UsagePerHour!$B66,Sales!$C$5:$C$18,0),MATCH(UsagePerHour!AF$4,Sales!$D$3:$ABF$3,0))/AF$2*INDEX(Usage!$D$5:$ABF$11,MATCH(UsagePerHour!$B$52,Usage!$C$5:$C$11,0),MATCH(UsagePerHour!AF$4,Usage!$D$3:$ABF$3,0)),"")</f>
        <v>0</v>
      </c>
      <c r="AG66" s="6">
        <f>IFERROR(INDEX(Sales!$D$5:$ABF$18,MATCH(UsagePerHour!$B66,Sales!$C$5:$C$18,0),MATCH(UsagePerHour!AG$4,Sales!$D$3:$ABF$3,0))/AG$2*INDEX(Usage!$D$5:$ABF$11,MATCH(UsagePerHour!$B$52,Usage!$C$5:$C$11,0),MATCH(UsagePerHour!AG$4,Usage!$D$3:$ABF$3,0)),"")</f>
        <v>0</v>
      </c>
      <c r="AH66" s="6">
        <f>IFERROR(INDEX(Sales!$D$5:$ABF$18,MATCH(UsagePerHour!$B66,Sales!$C$5:$C$18,0),MATCH(UsagePerHour!AH$4,Sales!$D$3:$ABF$3,0))/AH$2*INDEX(Usage!$D$5:$ABF$11,MATCH(UsagePerHour!$B$52,Usage!$C$5:$C$11,0),MATCH(UsagePerHour!AH$4,Usage!$D$3:$ABF$3,0)),"")</f>
        <v>0</v>
      </c>
      <c r="AI66" s="6">
        <f>IFERROR(INDEX(Sales!$D$5:$ABF$18,MATCH(UsagePerHour!$B66,Sales!$C$5:$C$18,0),MATCH(UsagePerHour!AI$4,Sales!$D$3:$ABF$3,0))/AI$2*INDEX(Usage!$D$5:$ABF$11,MATCH(UsagePerHour!$B$52,Usage!$C$5:$C$11,0),MATCH(UsagePerHour!AI$4,Usage!$D$3:$ABF$3,0)),"")</f>
        <v>0</v>
      </c>
      <c r="AJ66" s="6">
        <f>IFERROR(INDEX(Sales!$D$5:$ABF$18,MATCH(UsagePerHour!$B66,Sales!$C$5:$C$18,0),MATCH(UsagePerHour!AJ$4,Sales!$D$3:$ABF$3,0))/AJ$2*INDEX(Usage!$D$5:$ABF$11,MATCH(UsagePerHour!$B$52,Usage!$C$5:$C$11,0),MATCH(UsagePerHour!AJ$4,Usage!$D$3:$ABF$3,0)),"")</f>
        <v>0</v>
      </c>
      <c r="AK66" s="6">
        <f>IFERROR(INDEX(Sales!$D$5:$ABF$18,MATCH(UsagePerHour!$B66,Sales!$C$5:$C$18,0),MATCH(UsagePerHour!AK$4,Sales!$D$3:$ABF$3,0))/AK$2*INDEX(Usage!$D$5:$ABF$11,MATCH(UsagePerHour!$B$52,Usage!$C$5:$C$11,0),MATCH(UsagePerHour!AK$4,Usage!$D$3:$ABF$3,0)),"")</f>
        <v>0</v>
      </c>
      <c r="AL66" s="6">
        <f>IFERROR(INDEX(Sales!$D$5:$ABF$18,MATCH(UsagePerHour!$B66,Sales!$C$5:$C$18,0),MATCH(UsagePerHour!AL$4,Sales!$D$3:$ABF$3,0))/AL$2*INDEX(Usage!$D$5:$ABF$11,MATCH(UsagePerHour!$B$52,Usage!$C$5:$C$11,0),MATCH(UsagePerHour!AL$4,Usage!$D$3:$ABF$3,0)),"")</f>
        <v>0</v>
      </c>
      <c r="AM66" s="6">
        <f>IFERROR(INDEX(Sales!$D$5:$ABF$18,MATCH(UsagePerHour!$B66,Sales!$C$5:$C$18,0),MATCH(UsagePerHour!AM$4,Sales!$D$3:$ABF$3,0))/AM$2*INDEX(Usage!$D$5:$ABF$11,MATCH(UsagePerHour!$B$52,Usage!$C$5:$C$11,0),MATCH(UsagePerHour!AM$4,Usage!$D$3:$ABF$3,0)),"")</f>
        <v>0</v>
      </c>
      <c r="AN66" s="6">
        <f>IFERROR(INDEX(Sales!$D$5:$ABF$18,MATCH(UsagePerHour!$B66,Sales!$C$5:$C$18,0),MATCH(UsagePerHour!AN$4,Sales!$D$3:$ABF$3,0))/AN$2*INDEX(Usage!$D$5:$ABF$11,MATCH(UsagePerHour!$B$52,Usage!$C$5:$C$11,0),MATCH(UsagePerHour!AN$4,Usage!$D$3:$ABF$3,0)),"")</f>
        <v>0</v>
      </c>
      <c r="AO66" s="6">
        <f>IFERROR(INDEX(Sales!$D$5:$ABF$18,MATCH(UsagePerHour!$B66,Sales!$C$5:$C$18,0),MATCH(UsagePerHour!AO$4,Sales!$D$3:$ABF$3,0))/AO$2*INDEX(Usage!$D$5:$ABF$11,MATCH(UsagePerHour!$B$52,Usage!$C$5:$C$11,0),MATCH(UsagePerHour!AO$4,Usage!$D$3:$ABF$3,0)),"")</f>
        <v>0</v>
      </c>
      <c r="AP66" s="6">
        <f>IFERROR(INDEX(Sales!$D$5:$ABF$18,MATCH(UsagePerHour!$B66,Sales!$C$5:$C$18,0),MATCH(UsagePerHour!AP$4,Sales!$D$3:$ABF$3,0))/AP$2*INDEX(Usage!$D$5:$ABF$11,MATCH(UsagePerHour!$B$52,Usage!$C$5:$C$11,0),MATCH(UsagePerHour!AP$4,Usage!$D$3:$ABF$3,0)),"")</f>
        <v>0</v>
      </c>
      <c r="AQ66" s="6">
        <f>IFERROR(INDEX(Sales!$D$5:$ABF$18,MATCH(UsagePerHour!$B66,Sales!$C$5:$C$18,0),MATCH(UsagePerHour!AQ$4,Sales!$D$3:$ABF$3,0))/AQ$2*INDEX(Usage!$D$5:$ABF$11,MATCH(UsagePerHour!$B$52,Usage!$C$5:$C$11,0),MATCH(UsagePerHour!AQ$4,Usage!$D$3:$ABF$3,0)),"")</f>
        <v>0</v>
      </c>
      <c r="AR66" s="6">
        <f>IFERROR(INDEX(Sales!$D$5:$ABF$18,MATCH(UsagePerHour!$B66,Sales!$C$5:$C$18,0),MATCH(UsagePerHour!AR$4,Sales!$D$3:$ABF$3,0))/AR$2*INDEX(Usage!$D$5:$ABF$11,MATCH(UsagePerHour!$B$52,Usage!$C$5:$C$11,0),MATCH(UsagePerHour!AR$4,Usage!$D$3:$ABF$3,0)),"")</f>
        <v>0</v>
      </c>
      <c r="AS66" s="6">
        <f>IFERROR(INDEX(Sales!$D$5:$ABF$18,MATCH(UsagePerHour!$B66,Sales!$C$5:$C$18,0),MATCH(UsagePerHour!AS$4,Sales!$D$3:$ABF$3,0))/AS$2*INDEX(Usage!$D$5:$ABF$11,MATCH(UsagePerHour!$B$52,Usage!$C$5:$C$11,0),MATCH(UsagePerHour!AS$4,Usage!$D$3:$ABF$3,0)),"")</f>
        <v>0</v>
      </c>
      <c r="AT66" s="6">
        <f>IFERROR(INDEX(Sales!$D$5:$ABF$18,MATCH(UsagePerHour!$B66,Sales!$C$5:$C$18,0),MATCH(UsagePerHour!AT$4,Sales!$D$3:$ABF$3,0))/AT$2*INDEX(Usage!$D$5:$ABF$11,MATCH(UsagePerHour!$B$52,Usage!$C$5:$C$11,0),MATCH(UsagePerHour!AT$4,Usage!$D$3:$ABF$3,0)),"")</f>
        <v>0</v>
      </c>
      <c r="AU66" s="6">
        <f>IFERROR(INDEX(Sales!$D$5:$ABF$18,MATCH(UsagePerHour!$B66,Sales!$C$5:$C$18,0),MATCH(UsagePerHour!AU$4,Sales!$D$3:$ABF$3,0))/AU$2*INDEX(Usage!$D$5:$ABF$11,MATCH(UsagePerHour!$B$52,Usage!$C$5:$C$11,0),MATCH(UsagePerHour!AU$4,Usage!$D$3:$ABF$3,0)),"")</f>
        <v>0</v>
      </c>
      <c r="AV66" s="6">
        <f>IFERROR(INDEX(Sales!$D$5:$ABF$18,MATCH(UsagePerHour!$B66,Sales!$C$5:$C$18,0),MATCH(UsagePerHour!AV$4,Sales!$D$3:$ABF$3,0))/AV$2*INDEX(Usage!$D$5:$ABF$11,MATCH(UsagePerHour!$B$52,Usage!$C$5:$C$11,0),MATCH(UsagePerHour!AV$4,Usage!$D$3:$ABF$3,0)),"")</f>
        <v>0</v>
      </c>
      <c r="AW66" s="6">
        <f>IFERROR(INDEX(Sales!$D$5:$ABF$18,MATCH(UsagePerHour!$B66,Sales!$C$5:$C$18,0),MATCH(UsagePerHour!AW$4,Sales!$D$3:$ABF$3,0))/AW$2*INDEX(Usage!$D$5:$ABF$11,MATCH(UsagePerHour!$B$52,Usage!$C$5:$C$11,0),MATCH(UsagePerHour!AW$4,Usage!$D$3:$ABF$3,0)),"")</f>
        <v>0</v>
      </c>
      <c r="AX66" s="6">
        <f>IFERROR(INDEX(Sales!$D$5:$ABF$18,MATCH(UsagePerHour!$B66,Sales!$C$5:$C$18,0),MATCH(UsagePerHour!AX$4,Sales!$D$3:$ABF$3,0))/AX$2*INDEX(Usage!$D$5:$ABF$11,MATCH(UsagePerHour!$B$52,Usage!$C$5:$C$11,0),MATCH(UsagePerHour!AX$4,Usage!$D$3:$ABF$3,0)),"")</f>
        <v>0</v>
      </c>
      <c r="AY66" s="6">
        <f>IFERROR(INDEX(Sales!$D$5:$ABF$18,MATCH(UsagePerHour!$B66,Sales!$C$5:$C$18,0),MATCH(UsagePerHour!AY$4,Sales!$D$3:$ABF$3,0))/AY$2*INDEX(Usage!$D$5:$ABF$11,MATCH(UsagePerHour!$B$52,Usage!$C$5:$C$11,0),MATCH(UsagePerHour!AY$4,Usage!$D$3:$ABF$3,0)),"")</f>
        <v>0</v>
      </c>
      <c r="AZ66" s="6">
        <f>IFERROR(INDEX(Sales!$D$5:$ABF$18,MATCH(UsagePerHour!$B66,Sales!$C$5:$C$18,0),MATCH(UsagePerHour!AZ$4,Sales!$D$3:$ABF$3,0))/AZ$2*INDEX(Usage!$D$5:$ABF$11,MATCH(UsagePerHour!$B$52,Usage!$C$5:$C$11,0),MATCH(UsagePerHour!AZ$4,Usage!$D$3:$ABF$3,0)),"")</f>
        <v>0</v>
      </c>
      <c r="BA66" s="6">
        <f>IFERROR(INDEX(Sales!$D$5:$ABF$18,MATCH(UsagePerHour!$B66,Sales!$C$5:$C$18,0),MATCH(UsagePerHour!BA$4,Sales!$D$3:$ABF$3,0))/BA$2*INDEX(Usage!$D$5:$ABF$11,MATCH(UsagePerHour!$B$52,Usage!$C$5:$C$11,0),MATCH(UsagePerHour!BA$4,Usage!$D$3:$ABF$3,0)),"")</f>
        <v>0</v>
      </c>
      <c r="BB66" s="6">
        <f>IFERROR(INDEX(Sales!$D$5:$ABF$18,MATCH(UsagePerHour!$B66,Sales!$C$5:$C$18,0),MATCH(UsagePerHour!BB$4,Sales!$D$3:$ABF$3,0))/BB$2*INDEX(Usage!$D$5:$ABF$11,MATCH(UsagePerHour!$B$52,Usage!$C$5:$C$11,0),MATCH(UsagePerHour!BB$4,Usage!$D$3:$ABF$3,0)),"")</f>
        <v>0</v>
      </c>
      <c r="BC66" s="6">
        <f>IFERROR(INDEX(Sales!$D$5:$ABF$18,MATCH(UsagePerHour!$B66,Sales!$C$5:$C$18,0),MATCH(UsagePerHour!BC$4,Sales!$D$3:$ABF$3,0))/BC$2*INDEX(Usage!$D$5:$ABF$11,MATCH(UsagePerHour!$B$52,Usage!$C$5:$C$11,0),MATCH(UsagePerHour!BC$4,Usage!$D$3:$ABF$3,0)),"")</f>
        <v>0</v>
      </c>
      <c r="BD66" s="6">
        <f>IFERROR(INDEX(Sales!$D$5:$ABF$18,MATCH(UsagePerHour!$B66,Sales!$C$5:$C$18,0),MATCH(UsagePerHour!BD$4,Sales!$D$3:$ABF$3,0))/BD$2*INDEX(Usage!$D$5:$ABF$11,MATCH(UsagePerHour!$B$52,Usage!$C$5:$C$11,0),MATCH(UsagePerHour!BD$4,Usage!$D$3:$ABF$3,0)),"")</f>
        <v>0</v>
      </c>
      <c r="BE66" s="6">
        <f>IFERROR(INDEX(Sales!$D$5:$ABF$18,MATCH(UsagePerHour!$B66,Sales!$C$5:$C$18,0),MATCH(UsagePerHour!BE$4,Sales!$D$3:$ABF$3,0))/BE$2*INDEX(Usage!$D$5:$ABF$11,MATCH(UsagePerHour!$B$52,Usage!$C$5:$C$11,0),MATCH(UsagePerHour!BE$4,Usage!$D$3:$ABF$3,0)),"")</f>
        <v>0</v>
      </c>
      <c r="BF66" s="6">
        <f>IFERROR(INDEX(Sales!$D$5:$ABF$18,MATCH(UsagePerHour!$B66,Sales!$C$5:$C$18,0),MATCH(UsagePerHour!BF$4,Sales!$D$3:$ABF$3,0))/BF$2*INDEX(Usage!$D$5:$ABF$11,MATCH(UsagePerHour!$B$52,Usage!$C$5:$C$11,0),MATCH(UsagePerHour!BF$4,Usage!$D$3:$ABF$3,0)),"")</f>
        <v>0</v>
      </c>
      <c r="BG66" s="6">
        <f>IFERROR(INDEX(Sales!$D$5:$ABF$18,MATCH(UsagePerHour!$B66,Sales!$C$5:$C$18,0),MATCH(UsagePerHour!BG$4,Sales!$D$3:$ABF$3,0))/BG$2*INDEX(Usage!$D$5:$ABF$11,MATCH(UsagePerHour!$B$52,Usage!$C$5:$C$11,0),MATCH(UsagePerHour!BG$4,Usage!$D$3:$ABF$3,0)),"")</f>
        <v>0</v>
      </c>
      <c r="BH66" s="6">
        <f>IFERROR(INDEX(Sales!$D$5:$ABF$18,MATCH(UsagePerHour!$B66,Sales!$C$5:$C$18,0),MATCH(UsagePerHour!BH$4,Sales!$D$3:$ABF$3,0))/BH$2*INDEX(Usage!$D$5:$ABF$11,MATCH(UsagePerHour!$B$52,Usage!$C$5:$C$11,0),MATCH(UsagePerHour!BH$4,Usage!$D$3:$ABF$3,0)),"")</f>
        <v>0</v>
      </c>
      <c r="BI66" s="6">
        <f>IFERROR(INDEX(Sales!$D$5:$ABF$18,MATCH(UsagePerHour!$B66,Sales!$C$5:$C$18,0),MATCH(UsagePerHour!BI$4,Sales!$D$3:$ABF$3,0))/BI$2*INDEX(Usage!$D$5:$ABF$11,MATCH(UsagePerHour!$B$52,Usage!$C$5:$C$11,0),MATCH(UsagePerHour!BI$4,Usage!$D$3:$ABF$3,0)),"")</f>
        <v>0</v>
      </c>
      <c r="BJ66" s="6">
        <f>IFERROR(INDEX(Sales!$D$5:$ABF$18,MATCH(UsagePerHour!$B66,Sales!$C$5:$C$18,0),MATCH(UsagePerHour!BJ$4,Sales!$D$3:$ABF$3,0))/BJ$2*INDEX(Usage!$D$5:$ABF$11,MATCH(UsagePerHour!$B$52,Usage!$C$5:$C$11,0),MATCH(UsagePerHour!BJ$4,Usage!$D$3:$ABF$3,0)),"")</f>
        <v>0</v>
      </c>
      <c r="BK66" s="6">
        <f>IFERROR(INDEX(Sales!$D$5:$ABF$18,MATCH(UsagePerHour!$B66,Sales!$C$5:$C$18,0),MATCH(UsagePerHour!BK$4,Sales!$D$3:$ABF$3,0))/BK$2*INDEX(Usage!$D$5:$ABF$11,MATCH(UsagePerHour!$B$52,Usage!$C$5:$C$11,0),MATCH(UsagePerHour!BK$4,Usage!$D$3:$ABF$3,0)),"")</f>
        <v>0</v>
      </c>
      <c r="BL66" s="6">
        <f>IFERROR(INDEX(Sales!$D$5:$ABF$18,MATCH(UsagePerHour!$B66,Sales!$C$5:$C$18,0),MATCH(UsagePerHour!BL$4,Sales!$D$3:$ABF$3,0))/BL$2*INDEX(Usage!$D$5:$ABF$11,MATCH(UsagePerHour!$B$52,Usage!$C$5:$C$11,0),MATCH(UsagePerHour!BL$4,Usage!$D$3:$ABF$3,0)),"")</f>
        <v>0</v>
      </c>
      <c r="BM66" s="6">
        <f>IFERROR(INDEX(Sales!$D$5:$ABF$18,MATCH(UsagePerHour!$B66,Sales!$C$5:$C$18,0),MATCH(UsagePerHour!BM$4,Sales!$D$3:$ABF$3,0))/BM$2*INDEX(Usage!$D$5:$ABF$11,MATCH(UsagePerHour!$B$52,Usage!$C$5:$C$11,0),MATCH(UsagePerHour!BM$4,Usage!$D$3:$ABF$3,0)),"")</f>
        <v>0</v>
      </c>
      <c r="BN66" s="6">
        <f>IFERROR(INDEX(Sales!$D$5:$ABF$18,MATCH(UsagePerHour!$B66,Sales!$C$5:$C$18,0),MATCH(UsagePerHour!BN$4,Sales!$D$3:$ABF$3,0))/BN$2*INDEX(Usage!$D$5:$ABF$11,MATCH(UsagePerHour!$B$52,Usage!$C$5:$C$11,0),MATCH(UsagePerHour!BN$4,Usage!$D$3:$ABF$3,0)),"")</f>
        <v>0</v>
      </c>
      <c r="BO66" s="6">
        <f>IFERROR(INDEX(Sales!$D$5:$ABF$18,MATCH(UsagePerHour!$B66,Sales!$C$5:$C$18,0),MATCH(UsagePerHour!BO$4,Sales!$D$3:$ABF$3,0))/BO$2*INDEX(Usage!$D$5:$ABF$11,MATCH(UsagePerHour!$B$52,Usage!$C$5:$C$11,0),MATCH(UsagePerHour!BO$4,Usage!$D$3:$ABF$3,0)),"")</f>
        <v>0</v>
      </c>
      <c r="BP66" s="6">
        <f>IFERROR(INDEX(Sales!$D$5:$ABF$18,MATCH(UsagePerHour!$B66,Sales!$C$5:$C$18,0),MATCH(UsagePerHour!BP$4,Sales!$D$3:$ABF$3,0))/BP$2*INDEX(Usage!$D$5:$ABF$11,MATCH(UsagePerHour!$B$52,Usage!$C$5:$C$11,0),MATCH(UsagePerHour!BP$4,Usage!$D$3:$ABF$3,0)),"")</f>
        <v>0</v>
      </c>
      <c r="BQ66" s="6">
        <f>IFERROR(INDEX(Sales!$D$5:$ABF$18,MATCH(UsagePerHour!$B66,Sales!$C$5:$C$18,0),MATCH(UsagePerHour!BQ$4,Sales!$D$3:$ABF$3,0))/BQ$2*INDEX(Usage!$D$5:$ABF$11,MATCH(UsagePerHour!$B$52,Usage!$C$5:$C$11,0),MATCH(UsagePerHour!BQ$4,Usage!$D$3:$ABF$3,0)),"")</f>
        <v>0</v>
      </c>
      <c r="BR66" s="6">
        <f>IFERROR(INDEX(Sales!$D$5:$ABF$18,MATCH(UsagePerHour!$B66,Sales!$C$5:$C$18,0),MATCH(UsagePerHour!BR$4,Sales!$D$3:$ABF$3,0))/BR$2*INDEX(Usage!$D$5:$ABF$11,MATCH(UsagePerHour!$B$52,Usage!$C$5:$C$11,0),MATCH(UsagePerHour!BR$4,Usage!$D$3:$ABF$3,0)),"")</f>
        <v>0</v>
      </c>
      <c r="BS66" s="6">
        <f>IFERROR(INDEX(Sales!$D$5:$ABF$18,MATCH(UsagePerHour!$B66,Sales!$C$5:$C$18,0),MATCH(UsagePerHour!BS$4,Sales!$D$3:$ABF$3,0))/BS$2*INDEX(Usage!$D$5:$ABF$11,MATCH(UsagePerHour!$B$52,Usage!$C$5:$C$11,0),MATCH(UsagePerHour!BS$4,Usage!$D$3:$ABF$3,0)),"")</f>
        <v>0</v>
      </c>
      <c r="BT66" s="6">
        <f>IFERROR(INDEX(Sales!$D$5:$ABF$18,MATCH(UsagePerHour!$B66,Sales!$C$5:$C$18,0),MATCH(UsagePerHour!BT$4,Sales!$D$3:$ABF$3,0))/BT$2*INDEX(Usage!$D$5:$ABF$11,MATCH(UsagePerHour!$B$52,Usage!$C$5:$C$11,0),MATCH(UsagePerHour!BT$4,Usage!$D$3:$ABF$3,0)),"")</f>
        <v>0</v>
      </c>
      <c r="BU66" s="6">
        <f>IFERROR(INDEX(Sales!$D$5:$ABF$18,MATCH(UsagePerHour!$B66,Sales!$C$5:$C$18,0),MATCH(UsagePerHour!BU$4,Sales!$D$3:$ABF$3,0))/BU$2*INDEX(Usage!$D$5:$ABF$11,MATCH(UsagePerHour!$B$52,Usage!$C$5:$C$11,0),MATCH(UsagePerHour!BU$4,Usage!$D$3:$ABF$3,0)),"")</f>
        <v>0</v>
      </c>
      <c r="BV66" s="6">
        <f>IFERROR(INDEX(Sales!$D$5:$ABF$18,MATCH(UsagePerHour!$B66,Sales!$C$5:$C$18,0),MATCH(UsagePerHour!BV$4,Sales!$D$3:$ABF$3,0))/BV$2*INDEX(Usage!$D$5:$ABF$11,MATCH(UsagePerHour!$B$52,Usage!$C$5:$C$11,0),MATCH(UsagePerHour!BV$4,Usage!$D$3:$ABF$3,0)),"")</f>
        <v>0</v>
      </c>
      <c r="BW66" s="6">
        <f>IFERROR(INDEX(Sales!$D$5:$ABF$18,MATCH(UsagePerHour!$B66,Sales!$C$5:$C$18,0),MATCH(UsagePerHour!BW$4,Sales!$D$3:$ABF$3,0))/BW$2*INDEX(Usage!$D$5:$ABF$11,MATCH(UsagePerHour!$B$52,Usage!$C$5:$C$11,0),MATCH(UsagePerHour!BW$4,Usage!$D$3:$ABF$3,0)),"")</f>
        <v>0</v>
      </c>
      <c r="BX66" s="6">
        <f>IFERROR(INDEX(Sales!$D$5:$ABF$18,MATCH(UsagePerHour!$B66,Sales!$C$5:$C$18,0),MATCH(UsagePerHour!BX$4,Sales!$D$3:$ABF$3,0))/BX$2*INDEX(Usage!$D$5:$ABF$11,MATCH(UsagePerHour!$B$52,Usage!$C$5:$C$11,0),MATCH(UsagePerHour!BX$4,Usage!$D$3:$ABF$3,0)),"")</f>
        <v>0</v>
      </c>
      <c r="BY66" s="6">
        <f>IFERROR(INDEX(Sales!$D$5:$ABF$18,MATCH(UsagePerHour!$B66,Sales!$C$5:$C$18,0),MATCH(UsagePerHour!BY$4,Sales!$D$3:$ABF$3,0))/BY$2*INDEX(Usage!$D$5:$ABF$11,MATCH(UsagePerHour!$B$52,Usage!$C$5:$C$11,0),MATCH(UsagePerHour!BY$4,Usage!$D$3:$ABF$3,0)),"")</f>
        <v>0</v>
      </c>
      <c r="BZ66" s="6">
        <f>IFERROR(INDEX(Sales!$D$5:$ABF$18,MATCH(UsagePerHour!$B66,Sales!$C$5:$C$18,0),MATCH(UsagePerHour!BZ$4,Sales!$D$3:$ABF$3,0))/BZ$2*INDEX(Usage!$D$5:$ABF$11,MATCH(UsagePerHour!$B$52,Usage!$C$5:$C$11,0),MATCH(UsagePerHour!BZ$4,Usage!$D$3:$ABF$3,0)),"")</f>
        <v>0</v>
      </c>
      <c r="CA66" s="6">
        <f>IFERROR(INDEX(Sales!$D$5:$ABF$18,MATCH(UsagePerHour!$B66,Sales!$C$5:$C$18,0),MATCH(UsagePerHour!CA$4,Sales!$D$3:$ABF$3,0))/CA$2*INDEX(Usage!$D$5:$ABF$11,MATCH(UsagePerHour!$B$52,Usage!$C$5:$C$11,0),MATCH(UsagePerHour!CA$4,Usage!$D$3:$ABF$3,0)),"")</f>
        <v>0</v>
      </c>
      <c r="CB66" s="6">
        <f>IFERROR(INDEX(Sales!$D$5:$ABF$18,MATCH(UsagePerHour!$B66,Sales!$C$5:$C$18,0),MATCH(UsagePerHour!CB$4,Sales!$D$3:$ABF$3,0))/CB$2*INDEX(Usage!$D$5:$ABF$11,MATCH(UsagePerHour!$B$52,Usage!$C$5:$C$11,0),MATCH(UsagePerHour!CB$4,Usage!$D$3:$ABF$3,0)),"")</f>
        <v>0</v>
      </c>
      <c r="CC66" s="6">
        <f>IFERROR(INDEX(Sales!$D$5:$ABF$18,MATCH(UsagePerHour!$B66,Sales!$C$5:$C$18,0),MATCH(UsagePerHour!CC$4,Sales!$D$3:$ABF$3,0))/CC$2*INDEX(Usage!$D$5:$ABF$11,MATCH(UsagePerHour!$B$52,Usage!$C$5:$C$11,0),MATCH(UsagePerHour!CC$4,Usage!$D$3:$ABF$3,0)),"")</f>
        <v>0</v>
      </c>
      <c r="CD66" s="6">
        <f>IFERROR(INDEX(Sales!$D$5:$ABF$18,MATCH(UsagePerHour!$B66,Sales!$C$5:$C$18,0),MATCH(UsagePerHour!CD$4,Sales!$D$3:$ABF$3,0))/CD$2*INDEX(Usage!$D$5:$ABF$11,MATCH(UsagePerHour!$B$52,Usage!$C$5:$C$11,0),MATCH(UsagePerHour!CD$4,Usage!$D$3:$ABF$3,0)),"")</f>
        <v>0</v>
      </c>
      <c r="CE66" s="6">
        <f>IFERROR(INDEX(Sales!$D$5:$ABF$18,MATCH(UsagePerHour!$B66,Sales!$C$5:$C$18,0),MATCH(UsagePerHour!CE$4,Sales!$D$3:$ABF$3,0))/CE$2*INDEX(Usage!$D$5:$ABF$11,MATCH(UsagePerHour!$B$52,Usage!$C$5:$C$11,0),MATCH(UsagePerHour!CE$4,Usage!$D$3:$ABF$3,0)),"")</f>
        <v>0</v>
      </c>
      <c r="CF66" s="6">
        <f>IFERROR(INDEX(Sales!$D$5:$ABF$18,MATCH(UsagePerHour!$B66,Sales!$C$5:$C$18,0),MATCH(UsagePerHour!CF$4,Sales!$D$3:$ABF$3,0))/CF$2*INDEX(Usage!$D$5:$ABF$11,MATCH(UsagePerHour!$B$52,Usage!$C$5:$C$11,0),MATCH(UsagePerHour!CF$4,Usage!$D$3:$ABF$3,0)),"")</f>
        <v>0</v>
      </c>
      <c r="CG66" s="6">
        <f>IFERROR(INDEX(Sales!$D$5:$ABF$18,MATCH(UsagePerHour!$B66,Sales!$C$5:$C$18,0),MATCH(UsagePerHour!CG$4,Sales!$D$3:$ABF$3,0))/CG$2*INDEX(Usage!$D$5:$ABF$11,MATCH(UsagePerHour!$B$52,Usage!$C$5:$C$11,0),MATCH(UsagePerHour!CG$4,Usage!$D$3:$ABF$3,0)),"")</f>
        <v>0</v>
      </c>
      <c r="CH66" s="6">
        <f>IFERROR(INDEX(Sales!$D$5:$ABF$18,MATCH(UsagePerHour!$B66,Sales!$C$5:$C$18,0),MATCH(UsagePerHour!CH$4,Sales!$D$3:$ABF$3,0))/CH$2*INDEX(Usage!$D$5:$ABF$11,MATCH(UsagePerHour!$B$52,Usage!$C$5:$C$11,0),MATCH(UsagePerHour!CH$4,Usage!$D$3:$ABF$3,0)),"")</f>
        <v>0</v>
      </c>
      <c r="CI66" s="6">
        <f>IFERROR(INDEX(Sales!$D$5:$ABF$18,MATCH(UsagePerHour!$B66,Sales!$C$5:$C$18,0),MATCH(UsagePerHour!CI$4,Sales!$D$3:$ABF$3,0))/CI$2*INDEX(Usage!$D$5:$ABF$11,MATCH(UsagePerHour!$B$52,Usage!$C$5:$C$11,0),MATCH(UsagePerHour!CI$4,Usage!$D$3:$ABF$3,0)),"")</f>
        <v>0</v>
      </c>
      <c r="CJ66" s="6">
        <f>IFERROR(INDEX(Sales!$D$5:$ABF$18,MATCH(UsagePerHour!$B66,Sales!$C$5:$C$18,0),MATCH(UsagePerHour!CJ$4,Sales!$D$3:$ABF$3,0))/CJ$2*INDEX(Usage!$D$5:$ABF$11,MATCH(UsagePerHour!$B$52,Usage!$C$5:$C$11,0),MATCH(UsagePerHour!CJ$4,Usage!$D$3:$ABF$3,0)),"")</f>
        <v>0</v>
      </c>
      <c r="CK66" s="6">
        <f>IFERROR(INDEX(Sales!$D$5:$ABF$18,MATCH(UsagePerHour!$B66,Sales!$C$5:$C$18,0),MATCH(UsagePerHour!CK$4,Sales!$D$3:$ABF$3,0))/CK$2*INDEX(Usage!$D$5:$ABF$11,MATCH(UsagePerHour!$B$52,Usage!$C$5:$C$11,0),MATCH(UsagePerHour!CK$4,Usage!$D$3:$ABF$3,0)),"")</f>
        <v>0</v>
      </c>
      <c r="CL66" s="6">
        <f>IFERROR(INDEX(Sales!$D$5:$ABF$18,MATCH(UsagePerHour!$B66,Sales!$C$5:$C$18,0),MATCH(UsagePerHour!CL$4,Sales!$D$3:$ABF$3,0))/CL$2*INDEX(Usage!$D$5:$ABF$11,MATCH(UsagePerHour!$B$52,Usage!$C$5:$C$11,0),MATCH(UsagePerHour!CL$4,Usage!$D$3:$ABF$3,0)),"")</f>
        <v>0</v>
      </c>
      <c r="CM66" s="6">
        <f>IFERROR(INDEX(Sales!$D$5:$ABF$18,MATCH(UsagePerHour!$B66,Sales!$C$5:$C$18,0),MATCH(UsagePerHour!CM$4,Sales!$D$3:$ABF$3,0))/CM$2*INDEX(Usage!$D$5:$ABF$11,MATCH(UsagePerHour!$B$52,Usage!$C$5:$C$11,0),MATCH(UsagePerHour!CM$4,Usage!$D$3:$ABF$3,0)),"")</f>
        <v>0</v>
      </c>
      <c r="CN66" s="6">
        <f>IFERROR(INDEX(Sales!$D$5:$ABF$18,MATCH(UsagePerHour!$B66,Sales!$C$5:$C$18,0),MATCH(UsagePerHour!CN$4,Sales!$D$3:$ABF$3,0))/CN$2*INDEX(Usage!$D$5:$ABF$11,MATCH(UsagePerHour!$B$52,Usage!$C$5:$C$11,0),MATCH(UsagePerHour!CN$4,Usage!$D$3:$ABF$3,0)),"")</f>
        <v>0</v>
      </c>
      <c r="CO66" s="6">
        <f>IFERROR(INDEX(Sales!$D$5:$ABF$18,MATCH(UsagePerHour!$B66,Sales!$C$5:$C$18,0),MATCH(UsagePerHour!CO$4,Sales!$D$3:$ABF$3,0))/CO$2*INDEX(Usage!$D$5:$ABF$11,MATCH(UsagePerHour!$B$52,Usage!$C$5:$C$11,0),MATCH(UsagePerHour!CO$4,Usage!$D$3:$ABF$3,0)),"")</f>
        <v>0</v>
      </c>
      <c r="CP66" s="6">
        <f>IFERROR(INDEX(Sales!$D$5:$ABF$18,MATCH(UsagePerHour!$B66,Sales!$C$5:$C$18,0),MATCH(UsagePerHour!CP$4,Sales!$D$3:$ABF$3,0))/CP$2*INDEX(Usage!$D$5:$ABF$11,MATCH(UsagePerHour!$B$52,Usage!$C$5:$C$11,0),MATCH(UsagePerHour!CP$4,Usage!$D$3:$ABF$3,0)),"")</f>
        <v>0</v>
      </c>
      <c r="CQ66" s="6">
        <f>IFERROR(INDEX(Sales!$D$5:$ABF$18,MATCH(UsagePerHour!$B66,Sales!$C$5:$C$18,0),MATCH(UsagePerHour!CQ$4,Sales!$D$3:$ABF$3,0))/CQ$2*INDEX(Usage!$D$5:$ABF$11,MATCH(UsagePerHour!$B$52,Usage!$C$5:$C$11,0),MATCH(UsagePerHour!CQ$4,Usage!$D$3:$ABF$3,0)),"")</f>
        <v>0</v>
      </c>
      <c r="CR66" s="6">
        <f>IFERROR(INDEX(Sales!$D$5:$ABF$18,MATCH(UsagePerHour!$B66,Sales!$C$5:$C$18,0),MATCH(UsagePerHour!CR$4,Sales!$D$3:$ABF$3,0))/CR$2*INDEX(Usage!$D$5:$ABF$11,MATCH(UsagePerHour!$B$52,Usage!$C$5:$C$11,0),MATCH(UsagePerHour!CR$4,Usage!$D$3:$ABF$3,0)),"")</f>
        <v>0</v>
      </c>
      <c r="CS66" s="6">
        <f>IFERROR(INDEX(Sales!$D$5:$ABF$18,MATCH(UsagePerHour!$B66,Sales!$C$5:$C$18,0),MATCH(UsagePerHour!CS$4,Sales!$D$3:$ABF$3,0))/CS$2*INDEX(Usage!$D$5:$ABF$11,MATCH(UsagePerHour!$B$52,Usage!$C$5:$C$11,0),MATCH(UsagePerHour!CS$4,Usage!$D$3:$ABF$3,0)),"")</f>
        <v>0</v>
      </c>
      <c r="CT66" s="6">
        <f>IFERROR(INDEX(Sales!$D$5:$ABF$18,MATCH(UsagePerHour!$B66,Sales!$C$5:$C$18,0),MATCH(UsagePerHour!CT$4,Sales!$D$3:$ABF$3,0))/CT$2*INDEX(Usage!$D$5:$ABF$11,MATCH(UsagePerHour!$B$52,Usage!$C$5:$C$11,0),MATCH(UsagePerHour!CT$4,Usage!$D$3:$ABF$3,0)),"")</f>
        <v>0</v>
      </c>
      <c r="CU66" s="6">
        <f>IFERROR(INDEX(Sales!$D$5:$ABF$18,MATCH(UsagePerHour!$B66,Sales!$C$5:$C$18,0),MATCH(UsagePerHour!CU$4,Sales!$D$3:$ABF$3,0))/CU$2*INDEX(Usage!$D$5:$ABF$11,MATCH(UsagePerHour!$B$52,Usage!$C$5:$C$11,0),MATCH(UsagePerHour!CU$4,Usage!$D$3:$ABF$3,0)),"")</f>
        <v>0</v>
      </c>
      <c r="CV66" s="6">
        <f>IFERROR(INDEX(Sales!$D$5:$ABF$18,MATCH(UsagePerHour!$B66,Sales!$C$5:$C$18,0),MATCH(UsagePerHour!CV$4,Sales!$D$3:$ABF$3,0))/CV$2*INDEX(Usage!$D$5:$ABF$11,MATCH(UsagePerHour!$B$52,Usage!$C$5:$C$11,0),MATCH(UsagePerHour!CV$4,Usage!$D$3:$ABF$3,0)),"")</f>
        <v>0</v>
      </c>
      <c r="CW66" s="6">
        <f>IFERROR(INDEX(Sales!$D$5:$ABF$18,MATCH(UsagePerHour!$B66,Sales!$C$5:$C$18,0),MATCH(UsagePerHour!CW$4,Sales!$D$3:$ABF$3,0))/CW$2*INDEX(Usage!$D$5:$ABF$11,MATCH(UsagePerHour!$B$52,Usage!$C$5:$C$11,0),MATCH(UsagePerHour!CW$4,Usage!$D$3:$ABF$3,0)),"")</f>
        <v>0</v>
      </c>
      <c r="CX66" s="6">
        <f>IFERROR(INDEX(Sales!$D$5:$ABF$18,MATCH(UsagePerHour!$B66,Sales!$C$5:$C$18,0),MATCH(UsagePerHour!CX$4,Sales!$D$3:$ABF$3,0))/CX$2*INDEX(Usage!$D$5:$ABF$11,MATCH(UsagePerHour!$B$52,Usage!$C$5:$C$11,0),MATCH(UsagePerHour!CX$4,Usage!$D$3:$ABF$3,0)),"")</f>
        <v>0</v>
      </c>
      <c r="CY66" s="6">
        <f>IFERROR(INDEX(Sales!$D$5:$ABF$18,MATCH(UsagePerHour!$B66,Sales!$C$5:$C$18,0),MATCH(UsagePerHour!CY$4,Sales!$D$3:$ABF$3,0))/CY$2*INDEX(Usage!$D$5:$ABF$11,MATCH(UsagePerHour!$B$52,Usage!$C$5:$C$11,0),MATCH(UsagePerHour!CY$4,Usage!$D$3:$ABF$3,0)),"")</f>
        <v>0</v>
      </c>
      <c r="CZ66" s="6">
        <f>IFERROR(INDEX(Sales!$D$5:$ABF$18,MATCH(UsagePerHour!$B66,Sales!$C$5:$C$18,0),MATCH(UsagePerHour!CZ$4,Sales!$D$3:$ABF$3,0))/CZ$2*INDEX(Usage!$D$5:$ABF$11,MATCH(UsagePerHour!$B$52,Usage!$C$5:$C$11,0),MATCH(UsagePerHour!CZ$4,Usage!$D$3:$ABF$3,0)),"")</f>
        <v>0</v>
      </c>
      <c r="DA66" s="6">
        <f>IFERROR(INDEX(Sales!$D$5:$ABF$18,MATCH(UsagePerHour!$B66,Sales!$C$5:$C$18,0),MATCH(UsagePerHour!DA$4,Sales!$D$3:$ABF$3,0))/DA$2*INDEX(Usage!$D$5:$ABF$11,MATCH(UsagePerHour!$B$52,Usage!$C$5:$C$11,0),MATCH(UsagePerHour!DA$4,Usage!$D$3:$ABF$3,0)),"")</f>
        <v>0</v>
      </c>
      <c r="DB66" s="6">
        <f>IFERROR(INDEX(Sales!$D$5:$ABF$18,MATCH(UsagePerHour!$B66,Sales!$C$5:$C$18,0),MATCH(UsagePerHour!DB$4,Sales!$D$3:$ABF$3,0))/DB$2*INDEX(Usage!$D$5:$ABF$11,MATCH(UsagePerHour!$B$52,Usage!$C$5:$C$11,0),MATCH(UsagePerHour!DB$4,Usage!$D$3:$ABF$3,0)),"")</f>
        <v>0</v>
      </c>
      <c r="DC66" s="6">
        <f>IFERROR(INDEX(Sales!$D$5:$ABF$18,MATCH(UsagePerHour!$B66,Sales!$C$5:$C$18,0),MATCH(UsagePerHour!DC$4,Sales!$D$3:$ABF$3,0))/DC$2*INDEX(Usage!$D$5:$ABF$11,MATCH(UsagePerHour!$B$52,Usage!$C$5:$C$11,0),MATCH(UsagePerHour!DC$4,Usage!$D$3:$ABF$3,0)),"")</f>
        <v>0</v>
      </c>
      <c r="DD66" s="6">
        <f>IFERROR(INDEX(Sales!$D$5:$ABF$18,MATCH(UsagePerHour!$B66,Sales!$C$5:$C$18,0),MATCH(UsagePerHour!DD$4,Sales!$D$3:$ABF$3,0))/DD$2*INDEX(Usage!$D$5:$ABF$11,MATCH(UsagePerHour!$B$52,Usage!$C$5:$C$11,0),MATCH(UsagePerHour!DD$4,Usage!$D$3:$ABF$3,0)),"")</f>
        <v>0</v>
      </c>
      <c r="DE66" s="6">
        <f>IFERROR(INDEX(Sales!$D$5:$ABF$18,MATCH(UsagePerHour!$B66,Sales!$C$5:$C$18,0),MATCH(UsagePerHour!DE$4,Sales!$D$3:$ABF$3,0))/DE$2*INDEX(Usage!$D$5:$ABF$11,MATCH(UsagePerHour!$B$52,Usage!$C$5:$C$11,0),MATCH(UsagePerHour!DE$4,Usage!$D$3:$ABF$3,0)),"")</f>
        <v>0</v>
      </c>
      <c r="DF66" s="6">
        <f>IFERROR(INDEX(Sales!$D$5:$ABF$18,MATCH(UsagePerHour!$B66,Sales!$C$5:$C$18,0),MATCH(UsagePerHour!DF$4,Sales!$D$3:$ABF$3,0))/DF$2*INDEX(Usage!$D$5:$ABF$11,MATCH(UsagePerHour!$B$52,Usage!$C$5:$C$11,0),MATCH(UsagePerHour!DF$4,Usage!$D$3:$ABF$3,0)),"")</f>
        <v>0</v>
      </c>
      <c r="DG66" s="6">
        <f>IFERROR(INDEX(Sales!$D$5:$ABF$18,MATCH(UsagePerHour!$B66,Sales!$C$5:$C$18,0),MATCH(UsagePerHour!DG$4,Sales!$D$3:$ABF$3,0))/DG$2*INDEX(Usage!$D$5:$ABF$11,MATCH(UsagePerHour!$B$52,Usage!$C$5:$C$11,0),MATCH(UsagePerHour!DG$4,Usage!$D$3:$ABF$3,0)),"")</f>
        <v>0</v>
      </c>
      <c r="DH66" s="6">
        <f>IFERROR(INDEX(Sales!$D$5:$ABF$18,MATCH(UsagePerHour!$B66,Sales!$C$5:$C$18,0),MATCH(UsagePerHour!DH$4,Sales!$D$3:$ABF$3,0))/DH$2*INDEX(Usage!$D$5:$ABF$11,MATCH(UsagePerHour!$B$52,Usage!$C$5:$C$11,0),MATCH(UsagePerHour!DH$4,Usage!$D$3:$ABF$3,0)),"")</f>
        <v>0</v>
      </c>
      <c r="DI66" s="6">
        <f>IFERROR(INDEX(Sales!$D$5:$ABF$18,MATCH(UsagePerHour!$B66,Sales!$C$5:$C$18,0),MATCH(UsagePerHour!DI$4,Sales!$D$3:$ABF$3,0))/DI$2*INDEX(Usage!$D$5:$ABF$11,MATCH(UsagePerHour!$B$52,Usage!$C$5:$C$11,0),MATCH(UsagePerHour!DI$4,Usage!$D$3:$ABF$3,0)),"")</f>
        <v>0</v>
      </c>
      <c r="DJ66" s="6">
        <f>IFERROR(INDEX(Sales!$D$5:$ABF$18,MATCH(UsagePerHour!$B66,Sales!$C$5:$C$18,0),MATCH(UsagePerHour!DJ$4,Sales!$D$3:$ABF$3,0))/DJ$2*INDEX(Usage!$D$5:$ABF$11,MATCH(UsagePerHour!$B$52,Usage!$C$5:$C$11,0),MATCH(UsagePerHour!DJ$4,Usage!$D$3:$ABF$3,0)),"")</f>
        <v>0</v>
      </c>
      <c r="DK66" s="6">
        <f>IFERROR(INDEX(Sales!$D$5:$ABF$18,MATCH(UsagePerHour!$B66,Sales!$C$5:$C$18,0),MATCH(UsagePerHour!DK$4,Sales!$D$3:$ABF$3,0))/DK$2*INDEX(Usage!$D$5:$ABF$11,MATCH(UsagePerHour!$B$52,Usage!$C$5:$C$11,0),MATCH(UsagePerHour!DK$4,Usage!$D$3:$ABF$3,0)),"")</f>
        <v>0</v>
      </c>
      <c r="DL66" s="6">
        <f>IFERROR(INDEX(Sales!$D$5:$ABF$18,MATCH(UsagePerHour!$B66,Sales!$C$5:$C$18,0),MATCH(UsagePerHour!DL$4,Sales!$D$3:$ABF$3,0))/DL$2*INDEX(Usage!$D$5:$ABF$11,MATCH(UsagePerHour!$B$52,Usage!$C$5:$C$11,0),MATCH(UsagePerHour!DL$4,Usage!$D$3:$ABF$3,0)),"")</f>
        <v>0</v>
      </c>
      <c r="DM66" s="6">
        <f>IFERROR(INDEX(Sales!$D$5:$ABF$18,MATCH(UsagePerHour!$B66,Sales!$C$5:$C$18,0),MATCH(UsagePerHour!DM$4,Sales!$D$3:$ABF$3,0))/DM$2*INDEX(Usage!$D$5:$ABF$11,MATCH(UsagePerHour!$B$52,Usage!$C$5:$C$11,0),MATCH(UsagePerHour!DM$4,Usage!$D$3:$ABF$3,0)),"")</f>
        <v>0</v>
      </c>
      <c r="DN66" s="6">
        <f>IFERROR(INDEX(Sales!$D$5:$ABF$18,MATCH(UsagePerHour!$B66,Sales!$C$5:$C$18,0),MATCH(UsagePerHour!DN$4,Sales!$D$3:$ABF$3,0))/DN$2*INDEX(Usage!$D$5:$ABF$11,MATCH(UsagePerHour!$B$52,Usage!$C$5:$C$11,0),MATCH(UsagePerHour!DN$4,Usage!$D$3:$ABF$3,0)),"")</f>
        <v>0</v>
      </c>
      <c r="DO66" s="6">
        <f>IFERROR(INDEX(Sales!$D$5:$ABF$18,MATCH(UsagePerHour!$B66,Sales!$C$5:$C$18,0),MATCH(UsagePerHour!DO$4,Sales!$D$3:$ABF$3,0))/DO$2*INDEX(Usage!$D$5:$ABF$11,MATCH(UsagePerHour!$B$52,Usage!$C$5:$C$11,0),MATCH(UsagePerHour!DO$4,Usage!$D$3:$ABF$3,0)),"")</f>
        <v>0</v>
      </c>
      <c r="DP66" s="6">
        <f>IFERROR(INDEX(Sales!$D$5:$ABF$18,MATCH(UsagePerHour!$B66,Sales!$C$5:$C$18,0),MATCH(UsagePerHour!DP$4,Sales!$D$3:$ABF$3,0))/DP$2*INDEX(Usage!$D$5:$ABF$11,MATCH(UsagePerHour!$B$52,Usage!$C$5:$C$11,0),MATCH(UsagePerHour!DP$4,Usage!$D$3:$ABF$3,0)),"")</f>
        <v>0</v>
      </c>
      <c r="DQ66" s="6">
        <f>IFERROR(INDEX(Sales!$D$5:$ABF$18,MATCH(UsagePerHour!$B66,Sales!$C$5:$C$18,0),MATCH(UsagePerHour!DQ$4,Sales!$D$3:$ABF$3,0))/DQ$2*INDEX(Usage!$D$5:$ABF$11,MATCH(UsagePerHour!$B$52,Usage!$C$5:$C$11,0),MATCH(UsagePerHour!DQ$4,Usage!$D$3:$ABF$3,0)),"")</f>
        <v>0</v>
      </c>
      <c r="DR66" s="6">
        <f>IFERROR(INDEX(Sales!$D$5:$ABF$18,MATCH(UsagePerHour!$B66,Sales!$C$5:$C$18,0),MATCH(UsagePerHour!DR$4,Sales!$D$3:$ABF$3,0))/DR$2*INDEX(Usage!$D$5:$ABF$11,MATCH(UsagePerHour!$B$52,Usage!$C$5:$C$11,0),MATCH(UsagePerHour!DR$4,Usage!$D$3:$ABF$3,0)),"")</f>
        <v>0</v>
      </c>
      <c r="DS66" s="6">
        <f>IFERROR(INDEX(Sales!$D$5:$ABF$18,MATCH(UsagePerHour!$B66,Sales!$C$5:$C$18,0),MATCH(UsagePerHour!DS$4,Sales!$D$3:$ABF$3,0))/DS$2*INDEX(Usage!$D$5:$ABF$11,MATCH(UsagePerHour!$B$52,Usage!$C$5:$C$11,0),MATCH(UsagePerHour!DS$4,Usage!$D$3:$ABF$3,0)),"")</f>
        <v>0</v>
      </c>
      <c r="DT66" s="6">
        <f>IFERROR(INDEX(Sales!$D$5:$ABF$18,MATCH(UsagePerHour!$B66,Sales!$C$5:$C$18,0),MATCH(UsagePerHour!DT$4,Sales!$D$3:$ABF$3,0))/DT$2*INDEX(Usage!$D$5:$ABF$11,MATCH(UsagePerHour!$B$52,Usage!$C$5:$C$11,0),MATCH(UsagePerHour!DT$4,Usage!$D$3:$ABF$3,0)),"")</f>
        <v>0</v>
      </c>
      <c r="DU66" s="6">
        <f>IFERROR(INDEX(Sales!$D$5:$ABF$18,MATCH(UsagePerHour!$B66,Sales!$C$5:$C$18,0),MATCH(UsagePerHour!DU$4,Sales!$D$3:$ABF$3,0))/DU$2*INDEX(Usage!$D$5:$ABF$11,MATCH(UsagePerHour!$B$52,Usage!$C$5:$C$11,0),MATCH(UsagePerHour!DU$4,Usage!$D$3:$ABF$3,0)),"")</f>
        <v>0</v>
      </c>
      <c r="DV66" s="6">
        <f>IFERROR(INDEX(Sales!$D$5:$ABF$18,MATCH(UsagePerHour!$B66,Sales!$C$5:$C$18,0),MATCH(UsagePerHour!DV$4,Sales!$D$3:$ABF$3,0))/DV$2*INDEX(Usage!$D$5:$ABF$11,MATCH(UsagePerHour!$B$52,Usage!$C$5:$C$11,0),MATCH(UsagePerHour!DV$4,Usage!$D$3:$ABF$3,0)),"")</f>
        <v>0</v>
      </c>
      <c r="DW66" s="6">
        <f>IFERROR(INDEX(Sales!$D$5:$ABF$18,MATCH(UsagePerHour!$B66,Sales!$C$5:$C$18,0),MATCH(UsagePerHour!DW$4,Sales!$D$3:$ABF$3,0))/DW$2*INDEX(Usage!$D$5:$ABF$11,MATCH(UsagePerHour!$B$52,Usage!$C$5:$C$11,0),MATCH(UsagePerHour!DW$4,Usage!$D$3:$ABF$3,0)),"")</f>
        <v>0</v>
      </c>
      <c r="DX66" s="6">
        <f>IFERROR(INDEX(Sales!$D$5:$ABF$18,MATCH(UsagePerHour!$B66,Sales!$C$5:$C$18,0),MATCH(UsagePerHour!DX$4,Sales!$D$3:$ABF$3,0))/DX$2*INDEX(Usage!$D$5:$ABF$11,MATCH(UsagePerHour!$B$52,Usage!$C$5:$C$11,0),MATCH(UsagePerHour!DX$4,Usage!$D$3:$ABF$3,0)),"")</f>
        <v>0</v>
      </c>
      <c r="DY66" s="6">
        <f>IFERROR(INDEX(Sales!$D$5:$ABF$18,MATCH(UsagePerHour!$B66,Sales!$C$5:$C$18,0),MATCH(UsagePerHour!DY$4,Sales!$D$3:$ABF$3,0))/DY$2*INDEX(Usage!$D$5:$ABF$11,MATCH(UsagePerHour!$B$52,Usage!$C$5:$C$11,0),MATCH(UsagePerHour!DY$4,Usage!$D$3:$ABF$3,0)),"")</f>
        <v>0</v>
      </c>
      <c r="DZ66" s="6">
        <f>IFERROR(INDEX(Sales!$D$5:$ABF$18,MATCH(UsagePerHour!$B66,Sales!$C$5:$C$18,0),MATCH(UsagePerHour!DZ$4,Sales!$D$3:$ABF$3,0))/DZ$2*INDEX(Usage!$D$5:$ABF$11,MATCH(UsagePerHour!$B$52,Usage!$C$5:$C$11,0),MATCH(UsagePerHour!DZ$4,Usage!$D$3:$ABF$3,0)),"")</f>
        <v>0</v>
      </c>
      <c r="EA66" s="6">
        <f>IFERROR(INDEX(Sales!$D$5:$ABF$18,MATCH(UsagePerHour!$B66,Sales!$C$5:$C$18,0),MATCH(UsagePerHour!EA$4,Sales!$D$3:$ABF$3,0))/EA$2*INDEX(Usage!$D$5:$ABF$11,MATCH(UsagePerHour!$B$52,Usage!$C$5:$C$11,0),MATCH(UsagePerHour!EA$4,Usage!$D$3:$ABF$3,0)),"")</f>
        <v>0</v>
      </c>
      <c r="EB66" s="6">
        <f>IFERROR(INDEX(Sales!$D$5:$ABF$18,MATCH(UsagePerHour!$B66,Sales!$C$5:$C$18,0),MATCH(UsagePerHour!EB$4,Sales!$D$3:$ABF$3,0))/EB$2*INDEX(Usage!$D$5:$ABF$11,MATCH(UsagePerHour!$B$52,Usage!$C$5:$C$11,0),MATCH(UsagePerHour!EB$4,Usage!$D$3:$ABF$3,0)),"")</f>
        <v>0</v>
      </c>
      <c r="EC66" s="6">
        <f>IFERROR(INDEX(Sales!$D$5:$ABF$18,MATCH(UsagePerHour!$B66,Sales!$C$5:$C$18,0),MATCH(UsagePerHour!EC$4,Sales!$D$3:$ABF$3,0))/EC$2*INDEX(Usage!$D$5:$ABF$11,MATCH(UsagePerHour!$B$52,Usage!$C$5:$C$11,0),MATCH(UsagePerHour!EC$4,Usage!$D$3:$ABF$3,0)),"")</f>
        <v>0</v>
      </c>
      <c r="ED66" s="6">
        <f>IFERROR(INDEX(Sales!$D$5:$ABF$18,MATCH(UsagePerHour!$B66,Sales!$C$5:$C$18,0),MATCH(UsagePerHour!ED$4,Sales!$D$3:$ABF$3,0))/ED$2*INDEX(Usage!$D$5:$ABF$11,MATCH(UsagePerHour!$B$52,Usage!$C$5:$C$11,0),MATCH(UsagePerHour!ED$4,Usage!$D$3:$ABF$3,0)),"")</f>
        <v>0</v>
      </c>
      <c r="EE66" s="6">
        <f>IFERROR(INDEX(Sales!$D$5:$ABF$18,MATCH(UsagePerHour!$B66,Sales!$C$5:$C$18,0),MATCH(UsagePerHour!EE$4,Sales!$D$3:$ABF$3,0))/EE$2*INDEX(Usage!$D$5:$ABF$11,MATCH(UsagePerHour!$B$52,Usage!$C$5:$C$11,0),MATCH(UsagePerHour!EE$4,Usage!$D$3:$ABF$3,0)),"")</f>
        <v>0</v>
      </c>
      <c r="EF66" s="6">
        <f>IFERROR(INDEX(Sales!$D$5:$ABF$18,MATCH(UsagePerHour!$B66,Sales!$C$5:$C$18,0),MATCH(UsagePerHour!EF$4,Sales!$D$3:$ABF$3,0))/EF$2*INDEX(Usage!$D$5:$ABF$11,MATCH(UsagePerHour!$B$52,Usage!$C$5:$C$11,0),MATCH(UsagePerHour!EF$4,Usage!$D$3:$ABF$3,0)),"")</f>
        <v>0</v>
      </c>
      <c r="EG66" s="6">
        <f>IFERROR(INDEX(Sales!$D$5:$ABF$18,MATCH(UsagePerHour!$B66,Sales!$C$5:$C$18,0),MATCH(UsagePerHour!EG$4,Sales!$D$3:$ABF$3,0))/EG$2*INDEX(Usage!$D$5:$ABF$11,MATCH(UsagePerHour!$B$52,Usage!$C$5:$C$11,0),MATCH(UsagePerHour!EG$4,Usage!$D$3:$ABF$3,0)),"")</f>
        <v>0</v>
      </c>
      <c r="EH66" s="6">
        <f>IFERROR(INDEX(Sales!$D$5:$ABF$18,MATCH(UsagePerHour!$B66,Sales!$C$5:$C$18,0),MATCH(UsagePerHour!EH$4,Sales!$D$3:$ABF$3,0))/EH$2*INDEX(Usage!$D$5:$ABF$11,MATCH(UsagePerHour!$B$52,Usage!$C$5:$C$11,0),MATCH(UsagePerHour!EH$4,Usage!$D$3:$ABF$3,0)),"")</f>
        <v>0</v>
      </c>
      <c r="EI66" s="6">
        <f>IFERROR(INDEX(Sales!$D$5:$ABF$18,MATCH(UsagePerHour!$B66,Sales!$C$5:$C$18,0),MATCH(UsagePerHour!EI$4,Sales!$D$3:$ABF$3,0))/EI$2*INDEX(Usage!$D$5:$ABF$11,MATCH(UsagePerHour!$B$52,Usage!$C$5:$C$11,0),MATCH(UsagePerHour!EI$4,Usage!$D$3:$ABF$3,0)),"")</f>
        <v>0</v>
      </c>
      <c r="EJ66" s="6">
        <f>IFERROR(INDEX(Sales!$D$5:$ABF$18,MATCH(UsagePerHour!$B66,Sales!$C$5:$C$18,0),MATCH(UsagePerHour!EJ$4,Sales!$D$3:$ABF$3,0))/EJ$2*INDEX(Usage!$D$5:$ABF$11,MATCH(UsagePerHour!$B$52,Usage!$C$5:$C$11,0),MATCH(UsagePerHour!EJ$4,Usage!$D$3:$ABF$3,0)),"")</f>
        <v>0</v>
      </c>
      <c r="EK66" s="6">
        <f>IFERROR(INDEX(Sales!$D$5:$ABF$18,MATCH(UsagePerHour!$B66,Sales!$C$5:$C$18,0),MATCH(UsagePerHour!EK$4,Sales!$D$3:$ABF$3,0))/EK$2*INDEX(Usage!$D$5:$ABF$11,MATCH(UsagePerHour!$B$52,Usage!$C$5:$C$11,0),MATCH(UsagePerHour!EK$4,Usage!$D$3:$ABF$3,0)),"")</f>
        <v>0</v>
      </c>
      <c r="EL66" s="6">
        <f>IFERROR(INDEX(Sales!$D$5:$ABF$18,MATCH(UsagePerHour!$B66,Sales!$C$5:$C$18,0),MATCH(UsagePerHour!EL$4,Sales!$D$3:$ABF$3,0))/EL$2*INDEX(Usage!$D$5:$ABF$11,MATCH(UsagePerHour!$B$52,Usage!$C$5:$C$11,0),MATCH(UsagePerHour!EL$4,Usage!$D$3:$ABF$3,0)),"")</f>
        <v>0</v>
      </c>
      <c r="EM66" s="6">
        <f>IFERROR(INDEX(Sales!$D$5:$ABF$18,MATCH(UsagePerHour!$B66,Sales!$C$5:$C$18,0),MATCH(UsagePerHour!EM$4,Sales!$D$3:$ABF$3,0))/EM$2*INDEX(Usage!$D$5:$ABF$11,MATCH(UsagePerHour!$B$52,Usage!$C$5:$C$11,0),MATCH(UsagePerHour!EM$4,Usage!$D$3:$ABF$3,0)),"")</f>
        <v>0</v>
      </c>
      <c r="EN66" s="6">
        <f>IFERROR(INDEX(Sales!$D$5:$ABF$18,MATCH(UsagePerHour!$B66,Sales!$C$5:$C$18,0),MATCH(UsagePerHour!EN$4,Sales!$D$3:$ABF$3,0))/EN$2*INDEX(Usage!$D$5:$ABF$11,MATCH(UsagePerHour!$B$52,Usage!$C$5:$C$11,0),MATCH(UsagePerHour!EN$4,Usage!$D$3:$ABF$3,0)),"")</f>
        <v>0</v>
      </c>
      <c r="EO66" s="6">
        <f>IFERROR(INDEX(Sales!$D$5:$ABF$18,MATCH(UsagePerHour!$B66,Sales!$C$5:$C$18,0),MATCH(UsagePerHour!EO$4,Sales!$D$3:$ABF$3,0))/EO$2*INDEX(Usage!$D$5:$ABF$11,MATCH(UsagePerHour!$B$52,Usage!$C$5:$C$11,0),MATCH(UsagePerHour!EO$4,Usage!$D$3:$ABF$3,0)),"")</f>
        <v>0</v>
      </c>
      <c r="EP66" s="6">
        <f>IFERROR(INDEX(Sales!$D$5:$ABF$18,MATCH(UsagePerHour!$B66,Sales!$C$5:$C$18,0),MATCH(UsagePerHour!EP$4,Sales!$D$3:$ABF$3,0))/EP$2*INDEX(Usage!$D$5:$ABF$11,MATCH(UsagePerHour!$B$52,Usage!$C$5:$C$11,0),MATCH(UsagePerHour!EP$4,Usage!$D$3:$ABF$3,0)),"")</f>
        <v>0</v>
      </c>
      <c r="EQ66" s="6">
        <f>IFERROR(INDEX(Sales!$D$5:$ABF$18,MATCH(UsagePerHour!$B66,Sales!$C$5:$C$18,0),MATCH(UsagePerHour!EQ$4,Sales!$D$3:$ABF$3,0))/EQ$2*INDEX(Usage!$D$5:$ABF$11,MATCH(UsagePerHour!$B$52,Usage!$C$5:$C$11,0),MATCH(UsagePerHour!EQ$4,Usage!$D$3:$ABF$3,0)),"")</f>
        <v>0</v>
      </c>
      <c r="ER66" s="6">
        <f>IFERROR(INDEX(Sales!$D$5:$ABF$18,MATCH(UsagePerHour!$B66,Sales!$C$5:$C$18,0),MATCH(UsagePerHour!ER$4,Sales!$D$3:$ABF$3,0))/ER$2*INDEX(Usage!$D$5:$ABF$11,MATCH(UsagePerHour!$B$52,Usage!$C$5:$C$11,0),MATCH(UsagePerHour!ER$4,Usage!$D$3:$ABF$3,0)),"")</f>
        <v>0</v>
      </c>
      <c r="ES66" s="6">
        <f>IFERROR(INDEX(Sales!$D$5:$ABF$18,MATCH(UsagePerHour!$B66,Sales!$C$5:$C$18,0),MATCH(UsagePerHour!ES$4,Sales!$D$3:$ABF$3,0))/ES$2*INDEX(Usage!$D$5:$ABF$11,MATCH(UsagePerHour!$B$52,Usage!$C$5:$C$11,0),MATCH(UsagePerHour!ES$4,Usage!$D$3:$ABF$3,0)),"")</f>
        <v>0</v>
      </c>
      <c r="ET66" s="6">
        <f>IFERROR(INDEX(Sales!$D$5:$ABF$18,MATCH(UsagePerHour!$B66,Sales!$C$5:$C$18,0),MATCH(UsagePerHour!ET$4,Sales!$D$3:$ABF$3,0))/ET$2*INDEX(Usage!$D$5:$ABF$11,MATCH(UsagePerHour!$B$52,Usage!$C$5:$C$11,0),MATCH(UsagePerHour!ET$4,Usage!$D$3:$ABF$3,0)),"")</f>
        <v>0</v>
      </c>
      <c r="EU66" s="6">
        <f>IFERROR(INDEX(Sales!$D$5:$ABF$18,MATCH(UsagePerHour!$B66,Sales!$C$5:$C$18,0),MATCH(UsagePerHour!EU$4,Sales!$D$3:$ABF$3,0))/EU$2*INDEX(Usage!$D$5:$ABF$11,MATCH(UsagePerHour!$B$52,Usage!$C$5:$C$11,0),MATCH(UsagePerHour!EU$4,Usage!$D$3:$ABF$3,0)),"")</f>
        <v>0</v>
      </c>
      <c r="EV66" s="6">
        <f>IFERROR(INDEX(Sales!$D$5:$ABF$18,MATCH(UsagePerHour!$B66,Sales!$C$5:$C$18,0),MATCH(UsagePerHour!EV$4,Sales!$D$3:$ABF$3,0))/EV$2*INDEX(Usage!$D$5:$ABF$11,MATCH(UsagePerHour!$B$52,Usage!$C$5:$C$11,0),MATCH(UsagePerHour!EV$4,Usage!$D$3:$ABF$3,0)),"")</f>
        <v>0</v>
      </c>
      <c r="EW66" s="6">
        <f>IFERROR(INDEX(Sales!$D$5:$ABF$18,MATCH(UsagePerHour!$B66,Sales!$C$5:$C$18,0),MATCH(UsagePerHour!EW$4,Sales!$D$3:$ABF$3,0))/EW$2*INDEX(Usage!$D$5:$ABF$11,MATCH(UsagePerHour!$B$52,Usage!$C$5:$C$11,0),MATCH(UsagePerHour!EW$4,Usage!$D$3:$ABF$3,0)),"")</f>
        <v>0</v>
      </c>
      <c r="EX66" s="6">
        <f>IFERROR(INDEX(Sales!$D$5:$ABF$18,MATCH(UsagePerHour!$B66,Sales!$C$5:$C$18,0),MATCH(UsagePerHour!EX$4,Sales!$D$3:$ABF$3,0))/EX$2*INDEX(Usage!$D$5:$ABF$11,MATCH(UsagePerHour!$B$52,Usage!$C$5:$C$11,0),MATCH(UsagePerHour!EX$4,Usage!$D$3:$ABF$3,0)),"")</f>
        <v>0</v>
      </c>
      <c r="EY66" s="6">
        <f>IFERROR(INDEX(Sales!$D$5:$ABF$18,MATCH(UsagePerHour!$B66,Sales!$C$5:$C$18,0),MATCH(UsagePerHour!EY$4,Sales!$D$3:$ABF$3,0))/EY$2*INDEX(Usage!$D$5:$ABF$11,MATCH(UsagePerHour!$B$52,Usage!$C$5:$C$11,0),MATCH(UsagePerHour!EY$4,Usage!$D$3:$ABF$3,0)),"")</f>
        <v>0</v>
      </c>
      <c r="EZ66" s="6">
        <f>IFERROR(INDEX(Sales!$D$5:$ABF$18,MATCH(UsagePerHour!$B66,Sales!$C$5:$C$18,0),MATCH(UsagePerHour!EZ$4,Sales!$D$3:$ABF$3,0))/EZ$2*INDEX(Usage!$D$5:$ABF$11,MATCH(UsagePerHour!$B$52,Usage!$C$5:$C$11,0),MATCH(UsagePerHour!EZ$4,Usage!$D$3:$ABF$3,0)),"")</f>
        <v>0</v>
      </c>
      <c r="FA66" s="6">
        <f>IFERROR(INDEX(Sales!$D$5:$ABF$18,MATCH(UsagePerHour!$B66,Sales!$C$5:$C$18,0),MATCH(UsagePerHour!FA$4,Sales!$D$3:$ABF$3,0))/FA$2*INDEX(Usage!$D$5:$ABF$11,MATCH(UsagePerHour!$B$52,Usage!$C$5:$C$11,0),MATCH(UsagePerHour!FA$4,Usage!$D$3:$ABF$3,0)),"")</f>
        <v>0</v>
      </c>
      <c r="FB66" s="6">
        <f>IFERROR(INDEX(Sales!$D$5:$ABF$18,MATCH(UsagePerHour!$B66,Sales!$C$5:$C$18,0),MATCH(UsagePerHour!FB$4,Sales!$D$3:$ABF$3,0))/FB$2*INDEX(Usage!$D$5:$ABF$11,MATCH(UsagePerHour!$B$52,Usage!$C$5:$C$11,0),MATCH(UsagePerHour!FB$4,Usage!$D$3:$ABF$3,0)),"")</f>
        <v>0</v>
      </c>
      <c r="FC66" s="6">
        <f>IFERROR(INDEX(Sales!$D$5:$ABF$18,MATCH(UsagePerHour!$B66,Sales!$C$5:$C$18,0),MATCH(UsagePerHour!FC$4,Sales!$D$3:$ABF$3,0))/FC$2*INDEX(Usage!$D$5:$ABF$11,MATCH(UsagePerHour!$B$52,Usage!$C$5:$C$11,0),MATCH(UsagePerHour!FC$4,Usage!$D$3:$ABF$3,0)),"")</f>
        <v>0</v>
      </c>
      <c r="FD66" s="6">
        <f>IFERROR(INDEX(Sales!$D$5:$ABF$18,MATCH(UsagePerHour!$B66,Sales!$C$5:$C$18,0),MATCH(UsagePerHour!FD$4,Sales!$D$3:$ABF$3,0))/FD$2*INDEX(Usage!$D$5:$ABF$11,MATCH(UsagePerHour!$B$52,Usage!$C$5:$C$11,0),MATCH(UsagePerHour!FD$4,Usage!$D$3:$ABF$3,0)),"")</f>
        <v>0</v>
      </c>
      <c r="FE66" s="6">
        <f>IFERROR(INDEX(Sales!$D$5:$ABF$18,MATCH(UsagePerHour!$B66,Sales!$C$5:$C$18,0),MATCH(UsagePerHour!FE$4,Sales!$D$3:$ABF$3,0))/FE$2*INDEX(Usage!$D$5:$ABF$11,MATCH(UsagePerHour!$B$52,Usage!$C$5:$C$11,0),MATCH(UsagePerHour!FE$4,Usage!$D$3:$ABF$3,0)),"")</f>
        <v>0</v>
      </c>
      <c r="FF66" s="6">
        <f>IFERROR(INDEX(Sales!$D$5:$ABF$18,MATCH(UsagePerHour!$B66,Sales!$C$5:$C$18,0),MATCH(UsagePerHour!FF$4,Sales!$D$3:$ABF$3,0))/FF$2*INDEX(Usage!$D$5:$ABF$11,MATCH(UsagePerHour!$B$52,Usage!$C$5:$C$11,0),MATCH(UsagePerHour!FF$4,Usage!$D$3:$ABF$3,0)),"")</f>
        <v>0</v>
      </c>
      <c r="FG66" s="6">
        <f>IFERROR(INDEX(Sales!$D$5:$ABF$18,MATCH(UsagePerHour!$B66,Sales!$C$5:$C$18,0),MATCH(UsagePerHour!FG$4,Sales!$D$3:$ABF$3,0))/FG$2*INDEX(Usage!$D$5:$ABF$11,MATCH(UsagePerHour!$B$52,Usage!$C$5:$C$11,0),MATCH(UsagePerHour!FG$4,Usage!$D$3:$ABF$3,0)),"")</f>
        <v>0</v>
      </c>
      <c r="FH66" s="6">
        <f>IFERROR(INDEX(Sales!$D$5:$ABF$18,MATCH(UsagePerHour!$B66,Sales!$C$5:$C$18,0),MATCH(UsagePerHour!FH$4,Sales!$D$3:$ABF$3,0))/FH$2*INDEX(Usage!$D$5:$ABF$11,MATCH(UsagePerHour!$B$52,Usage!$C$5:$C$11,0),MATCH(UsagePerHour!FH$4,Usage!$D$3:$ABF$3,0)),"")</f>
        <v>0</v>
      </c>
      <c r="FI66" s="6">
        <f>IFERROR(INDEX(Sales!$D$5:$ABF$18,MATCH(UsagePerHour!$B66,Sales!$C$5:$C$18,0),MATCH(UsagePerHour!FI$4,Sales!$D$3:$ABF$3,0))/FI$2*INDEX(Usage!$D$5:$ABF$11,MATCH(UsagePerHour!$B$52,Usage!$C$5:$C$11,0),MATCH(UsagePerHour!FI$4,Usage!$D$3:$ABF$3,0)),"")</f>
        <v>0</v>
      </c>
      <c r="FJ66" s="6">
        <f>IFERROR(INDEX(Sales!$D$5:$ABF$18,MATCH(UsagePerHour!$B66,Sales!$C$5:$C$18,0),MATCH(UsagePerHour!FJ$4,Sales!$D$3:$ABF$3,0))/FJ$2*INDEX(Usage!$D$5:$ABF$11,MATCH(UsagePerHour!$B$52,Usage!$C$5:$C$11,0),MATCH(UsagePerHour!FJ$4,Usage!$D$3:$ABF$3,0)),"")</f>
        <v>0</v>
      </c>
      <c r="FK66" s="6">
        <f>IFERROR(INDEX(Sales!$D$5:$ABF$18,MATCH(UsagePerHour!$B66,Sales!$C$5:$C$18,0),MATCH(UsagePerHour!FK$4,Sales!$D$3:$ABF$3,0))/FK$2*INDEX(Usage!$D$5:$ABF$11,MATCH(UsagePerHour!$B$52,Usage!$C$5:$C$11,0),MATCH(UsagePerHour!FK$4,Usage!$D$3:$ABF$3,0)),"")</f>
        <v>0</v>
      </c>
      <c r="FL66" s="6">
        <f>IFERROR(INDEX(Sales!$D$5:$ABF$18,MATCH(UsagePerHour!$B66,Sales!$C$5:$C$18,0),MATCH(UsagePerHour!FL$4,Sales!$D$3:$ABF$3,0))/FL$2*INDEX(Usage!$D$5:$ABF$11,MATCH(UsagePerHour!$B$52,Usage!$C$5:$C$11,0),MATCH(UsagePerHour!FL$4,Usage!$D$3:$ABF$3,0)),"")</f>
        <v>0</v>
      </c>
      <c r="FM66" s="6">
        <f>IFERROR(INDEX(Sales!$D$5:$ABF$18,MATCH(UsagePerHour!$B66,Sales!$C$5:$C$18,0),MATCH(UsagePerHour!FM$4,Sales!$D$3:$ABF$3,0))/FM$2*INDEX(Usage!$D$5:$ABF$11,MATCH(UsagePerHour!$B$52,Usage!$C$5:$C$11,0),MATCH(UsagePerHour!FM$4,Usage!$D$3:$ABF$3,0)),"")</f>
        <v>0</v>
      </c>
      <c r="FN66" s="6">
        <f>IFERROR(INDEX(Sales!$D$5:$ABF$18,MATCH(UsagePerHour!$B66,Sales!$C$5:$C$18,0),MATCH(UsagePerHour!FN$4,Sales!$D$3:$ABF$3,0))/FN$2*INDEX(Usage!$D$5:$ABF$11,MATCH(UsagePerHour!$B$52,Usage!$C$5:$C$11,0),MATCH(UsagePerHour!FN$4,Usage!$D$3:$ABF$3,0)),"")</f>
        <v>0</v>
      </c>
      <c r="FO66" s="6">
        <f>IFERROR(INDEX(Sales!$D$5:$ABF$18,MATCH(UsagePerHour!$B66,Sales!$C$5:$C$18,0),MATCH(UsagePerHour!FO$4,Sales!$D$3:$ABF$3,0))/FO$2*INDEX(Usage!$D$5:$ABF$11,MATCH(UsagePerHour!$B$52,Usage!$C$5:$C$11,0),MATCH(UsagePerHour!FO$4,Usage!$D$3:$ABF$3,0)),"")</f>
        <v>0</v>
      </c>
      <c r="FP66" s="6">
        <f>IFERROR(INDEX(Sales!$D$5:$ABF$18,MATCH(UsagePerHour!$B66,Sales!$C$5:$C$18,0),MATCH(UsagePerHour!FP$4,Sales!$D$3:$ABF$3,0))/FP$2*INDEX(Usage!$D$5:$ABF$11,MATCH(UsagePerHour!$B$52,Usage!$C$5:$C$11,0),MATCH(UsagePerHour!FP$4,Usage!$D$3:$ABF$3,0)),"")</f>
        <v>0</v>
      </c>
      <c r="FQ66" s="6">
        <f>IFERROR(INDEX(Sales!$D$5:$ABF$18,MATCH(UsagePerHour!$B66,Sales!$C$5:$C$18,0),MATCH(UsagePerHour!FQ$4,Sales!$D$3:$ABF$3,0))/FQ$2*INDEX(Usage!$D$5:$ABF$11,MATCH(UsagePerHour!$B$52,Usage!$C$5:$C$11,0),MATCH(UsagePerHour!FQ$4,Usage!$D$3:$ABF$3,0)),"")</f>
        <v>0</v>
      </c>
      <c r="FR66" s="6">
        <f>IFERROR(INDEX(Sales!$D$5:$ABF$18,MATCH(UsagePerHour!$B66,Sales!$C$5:$C$18,0),MATCH(UsagePerHour!FR$4,Sales!$D$3:$ABF$3,0))/FR$2*INDEX(Usage!$D$5:$ABF$11,MATCH(UsagePerHour!$B$52,Usage!$C$5:$C$11,0),MATCH(UsagePerHour!FR$4,Usage!$D$3:$ABF$3,0)),"")</f>
        <v>0</v>
      </c>
      <c r="FS66" s="6">
        <f>IFERROR(INDEX(Sales!$D$5:$ABF$18,MATCH(UsagePerHour!$B66,Sales!$C$5:$C$18,0),MATCH(UsagePerHour!FS$4,Sales!$D$3:$ABF$3,0))/FS$2*INDEX(Usage!$D$5:$ABF$11,MATCH(UsagePerHour!$B$52,Usage!$C$5:$C$11,0),MATCH(UsagePerHour!FS$4,Usage!$D$3:$ABF$3,0)),"")</f>
        <v>0</v>
      </c>
      <c r="FT66" s="6">
        <f>IFERROR(INDEX(Sales!$D$5:$ABF$18,MATCH(UsagePerHour!$B66,Sales!$C$5:$C$18,0),MATCH(UsagePerHour!FT$4,Sales!$D$3:$ABF$3,0))/FT$2*INDEX(Usage!$D$5:$ABF$11,MATCH(UsagePerHour!$B$52,Usage!$C$5:$C$11,0),MATCH(UsagePerHour!FT$4,Usage!$D$3:$ABF$3,0)),"")</f>
        <v>0</v>
      </c>
      <c r="FU66" s="6">
        <f>IFERROR(INDEX(Sales!$D$5:$ABF$18,MATCH(UsagePerHour!$B66,Sales!$C$5:$C$18,0),MATCH(UsagePerHour!FU$4,Sales!$D$3:$ABF$3,0))/FU$2*INDEX(Usage!$D$5:$ABF$11,MATCH(UsagePerHour!$B$52,Usage!$C$5:$C$11,0),MATCH(UsagePerHour!FU$4,Usage!$D$3:$ABF$3,0)),"")</f>
        <v>0</v>
      </c>
      <c r="FV66" s="6">
        <f>IFERROR(INDEX(Sales!$D$5:$ABF$18,MATCH(UsagePerHour!$B66,Sales!$C$5:$C$18,0),MATCH(UsagePerHour!FV$4,Sales!$D$3:$ABF$3,0))/FV$2*INDEX(Usage!$D$5:$ABF$11,MATCH(UsagePerHour!$B$52,Usage!$C$5:$C$11,0),MATCH(UsagePerHour!FV$4,Usage!$D$3:$ABF$3,0)),"")</f>
        <v>0</v>
      </c>
      <c r="FW66" s="6">
        <f>IFERROR(INDEX(Sales!$D$5:$ABF$18,MATCH(UsagePerHour!$B66,Sales!$C$5:$C$18,0),MATCH(UsagePerHour!FW$4,Sales!$D$3:$ABF$3,0))/FW$2*INDEX(Usage!$D$5:$ABF$11,MATCH(UsagePerHour!$B$52,Usage!$C$5:$C$11,0),MATCH(UsagePerHour!FW$4,Usage!$D$3:$ABF$3,0)),"")</f>
        <v>0</v>
      </c>
      <c r="FX66" s="6">
        <f>IFERROR(INDEX(Sales!$D$5:$ABF$18,MATCH(UsagePerHour!$B66,Sales!$C$5:$C$18,0),MATCH(UsagePerHour!FX$4,Sales!$D$3:$ABF$3,0))/FX$2*INDEX(Usage!$D$5:$ABF$11,MATCH(UsagePerHour!$B$52,Usage!$C$5:$C$11,0),MATCH(UsagePerHour!FX$4,Usage!$D$3:$ABF$3,0)),"")</f>
        <v>0</v>
      </c>
      <c r="FY66" s="6">
        <f>IFERROR(INDEX(Sales!$D$5:$ABF$18,MATCH(UsagePerHour!$B66,Sales!$C$5:$C$18,0),MATCH(UsagePerHour!FY$4,Sales!$D$3:$ABF$3,0))/FY$2*INDEX(Usage!$D$5:$ABF$11,MATCH(UsagePerHour!$B$52,Usage!$C$5:$C$11,0),MATCH(UsagePerHour!FY$4,Usage!$D$3:$ABF$3,0)),"")</f>
        <v>0</v>
      </c>
      <c r="FZ66" s="6">
        <f>IFERROR(INDEX(Sales!$D$5:$ABF$18,MATCH(UsagePerHour!$B66,Sales!$C$5:$C$18,0),MATCH(UsagePerHour!FZ$4,Sales!$D$3:$ABF$3,0))/FZ$2*INDEX(Usage!$D$5:$ABF$11,MATCH(UsagePerHour!$B$52,Usage!$C$5:$C$11,0),MATCH(UsagePerHour!FZ$4,Usage!$D$3:$ABF$3,0)),"")</f>
        <v>0</v>
      </c>
      <c r="GA66" s="6">
        <f>IFERROR(INDEX(Sales!$D$5:$ABF$18,MATCH(UsagePerHour!$B66,Sales!$C$5:$C$18,0),MATCH(UsagePerHour!GA$4,Sales!$D$3:$ABF$3,0))/GA$2*INDEX(Usage!$D$5:$ABF$11,MATCH(UsagePerHour!$B$52,Usage!$C$5:$C$11,0),MATCH(UsagePerHour!GA$4,Usage!$D$3:$ABF$3,0)),"")</f>
        <v>0</v>
      </c>
      <c r="GB66" s="6">
        <f>IFERROR(INDEX(Sales!$D$5:$ABF$18,MATCH(UsagePerHour!$B66,Sales!$C$5:$C$18,0),MATCH(UsagePerHour!GB$4,Sales!$D$3:$ABF$3,0))/GB$2*INDEX(Usage!$D$5:$ABF$11,MATCH(UsagePerHour!$B$52,Usage!$C$5:$C$11,0),MATCH(UsagePerHour!GB$4,Usage!$D$3:$ABF$3,0)),"")</f>
        <v>0</v>
      </c>
      <c r="GC66" s="6">
        <f>IFERROR(INDEX(Sales!$D$5:$ABF$18,MATCH(UsagePerHour!$B66,Sales!$C$5:$C$18,0),MATCH(UsagePerHour!GC$4,Sales!$D$3:$ABF$3,0))/GC$2*INDEX(Usage!$D$5:$ABF$11,MATCH(UsagePerHour!$B$52,Usage!$C$5:$C$11,0),MATCH(UsagePerHour!GC$4,Usage!$D$3:$ABF$3,0)),"")</f>
        <v>0</v>
      </c>
      <c r="GD66" s="6">
        <f>IFERROR(INDEX(Sales!$D$5:$ABF$18,MATCH(UsagePerHour!$B66,Sales!$C$5:$C$18,0),MATCH(UsagePerHour!GD$4,Sales!$D$3:$ABF$3,0))/GD$2*INDEX(Usage!$D$5:$ABF$11,MATCH(UsagePerHour!$B$52,Usage!$C$5:$C$11,0),MATCH(UsagePerHour!GD$4,Usage!$D$3:$ABF$3,0)),"")</f>
        <v>0</v>
      </c>
      <c r="GE66" s="6">
        <f>IFERROR(INDEX(Sales!$D$5:$ABF$18,MATCH(UsagePerHour!$B66,Sales!$C$5:$C$18,0),MATCH(UsagePerHour!GE$4,Sales!$D$3:$ABF$3,0))/GE$2*INDEX(Usage!$D$5:$ABF$11,MATCH(UsagePerHour!$B$52,Usage!$C$5:$C$11,0),MATCH(UsagePerHour!GE$4,Usage!$D$3:$ABF$3,0)),"")</f>
        <v>0</v>
      </c>
      <c r="GF66" s="6">
        <f>IFERROR(INDEX(Sales!$D$5:$ABF$18,MATCH(UsagePerHour!$B66,Sales!$C$5:$C$18,0),MATCH(UsagePerHour!GF$4,Sales!$D$3:$ABF$3,0))/GF$2*INDEX(Usage!$D$5:$ABF$11,MATCH(UsagePerHour!$B$52,Usage!$C$5:$C$11,0),MATCH(UsagePerHour!GF$4,Usage!$D$3:$ABF$3,0)),"")</f>
        <v>0</v>
      </c>
      <c r="GG66" s="6">
        <f>IFERROR(INDEX(Sales!$D$5:$ABF$18,MATCH(UsagePerHour!$B66,Sales!$C$5:$C$18,0),MATCH(UsagePerHour!GG$4,Sales!$D$3:$ABF$3,0))/GG$2*INDEX(Usage!$D$5:$ABF$11,MATCH(UsagePerHour!$B$52,Usage!$C$5:$C$11,0),MATCH(UsagePerHour!GG$4,Usage!$D$3:$ABF$3,0)),"")</f>
        <v>0</v>
      </c>
      <c r="GH66" s="6">
        <f>IFERROR(INDEX(Sales!$D$5:$ABF$18,MATCH(UsagePerHour!$B66,Sales!$C$5:$C$18,0),MATCH(UsagePerHour!GH$4,Sales!$D$3:$ABF$3,0))/GH$2*INDEX(Usage!$D$5:$ABF$11,MATCH(UsagePerHour!$B$52,Usage!$C$5:$C$11,0),MATCH(UsagePerHour!GH$4,Usage!$D$3:$ABF$3,0)),"")</f>
        <v>0</v>
      </c>
      <c r="GI66" s="6">
        <f>IFERROR(INDEX(Sales!$D$5:$ABF$18,MATCH(UsagePerHour!$B66,Sales!$C$5:$C$18,0),MATCH(UsagePerHour!GI$4,Sales!$D$3:$ABF$3,0))/GI$2*INDEX(Usage!$D$5:$ABF$11,MATCH(UsagePerHour!$B$52,Usage!$C$5:$C$11,0),MATCH(UsagePerHour!GI$4,Usage!$D$3:$ABF$3,0)),"")</f>
        <v>0</v>
      </c>
      <c r="GJ66" s="6">
        <f>IFERROR(INDEX(Sales!$D$5:$ABF$18,MATCH(UsagePerHour!$B66,Sales!$C$5:$C$18,0),MATCH(UsagePerHour!GJ$4,Sales!$D$3:$ABF$3,0))/GJ$2*INDEX(Usage!$D$5:$ABF$11,MATCH(UsagePerHour!$B$52,Usage!$C$5:$C$11,0),MATCH(UsagePerHour!GJ$4,Usage!$D$3:$ABF$3,0)),"")</f>
        <v>0</v>
      </c>
      <c r="GK66" s="6">
        <f>IFERROR(INDEX(Sales!$D$5:$ABF$18,MATCH(UsagePerHour!$B66,Sales!$C$5:$C$18,0),MATCH(UsagePerHour!GK$4,Sales!$D$3:$ABF$3,0))/GK$2*INDEX(Usage!$D$5:$ABF$11,MATCH(UsagePerHour!$B$52,Usage!$C$5:$C$11,0),MATCH(UsagePerHour!GK$4,Usage!$D$3:$ABF$3,0)),"")</f>
        <v>0</v>
      </c>
      <c r="GL66" s="6">
        <f>IFERROR(INDEX(Sales!$D$5:$ABF$18,MATCH(UsagePerHour!$B66,Sales!$C$5:$C$18,0),MATCH(UsagePerHour!GL$4,Sales!$D$3:$ABF$3,0))/GL$2*INDEX(Usage!$D$5:$ABF$11,MATCH(UsagePerHour!$B$52,Usage!$C$5:$C$11,0),MATCH(UsagePerHour!GL$4,Usage!$D$3:$ABF$3,0)),"")</f>
        <v>0</v>
      </c>
      <c r="GM66" s="6">
        <f>IFERROR(INDEX(Sales!$D$5:$ABF$18,MATCH(UsagePerHour!$B66,Sales!$C$5:$C$18,0),MATCH(UsagePerHour!GM$4,Sales!$D$3:$ABF$3,0))/GM$2*INDEX(Usage!$D$5:$ABF$11,MATCH(UsagePerHour!$B$52,Usage!$C$5:$C$11,0),MATCH(UsagePerHour!GM$4,Usage!$D$3:$ABF$3,0)),"")</f>
        <v>0</v>
      </c>
      <c r="GN66" s="6">
        <f>IFERROR(INDEX(Sales!$D$5:$ABF$18,MATCH(UsagePerHour!$B66,Sales!$C$5:$C$18,0),MATCH(UsagePerHour!GN$4,Sales!$D$3:$ABF$3,0))/GN$2*INDEX(Usage!$D$5:$ABF$11,MATCH(UsagePerHour!$B$52,Usage!$C$5:$C$11,0),MATCH(UsagePerHour!GN$4,Usage!$D$3:$ABF$3,0)),"")</f>
        <v>0</v>
      </c>
      <c r="GO66" s="6">
        <f>IFERROR(INDEX(Sales!$D$5:$ABF$18,MATCH(UsagePerHour!$B66,Sales!$C$5:$C$18,0),MATCH(UsagePerHour!GO$4,Sales!$D$3:$ABF$3,0))/GO$2*INDEX(Usage!$D$5:$ABF$11,MATCH(UsagePerHour!$B$52,Usage!$C$5:$C$11,0),MATCH(UsagePerHour!GO$4,Usage!$D$3:$ABF$3,0)),"")</f>
        <v>0</v>
      </c>
      <c r="GP66" s="6">
        <f>IFERROR(INDEX(Sales!$D$5:$ABF$18,MATCH(UsagePerHour!$B66,Sales!$C$5:$C$18,0),MATCH(UsagePerHour!GP$4,Sales!$D$3:$ABF$3,0))/GP$2*INDEX(Usage!$D$5:$ABF$11,MATCH(UsagePerHour!$B$52,Usage!$C$5:$C$11,0),MATCH(UsagePerHour!GP$4,Usage!$D$3:$ABF$3,0)),"")</f>
        <v>0</v>
      </c>
      <c r="GQ66" s="6">
        <f>IFERROR(INDEX(Sales!$D$5:$ABF$18,MATCH(UsagePerHour!$B66,Sales!$C$5:$C$18,0),MATCH(UsagePerHour!GQ$4,Sales!$D$3:$ABF$3,0))/GQ$2*INDEX(Usage!$D$5:$ABF$11,MATCH(UsagePerHour!$B$52,Usage!$C$5:$C$11,0),MATCH(UsagePerHour!GQ$4,Usage!$D$3:$ABF$3,0)),"")</f>
        <v>0</v>
      </c>
      <c r="GR66" s="6">
        <f>IFERROR(INDEX(Sales!$D$5:$ABF$18,MATCH(UsagePerHour!$B66,Sales!$C$5:$C$18,0),MATCH(UsagePerHour!GR$4,Sales!$D$3:$ABF$3,0))/GR$2*INDEX(Usage!$D$5:$ABF$11,MATCH(UsagePerHour!$B$52,Usage!$C$5:$C$11,0),MATCH(UsagePerHour!GR$4,Usage!$D$3:$ABF$3,0)),"")</f>
        <v>0</v>
      </c>
      <c r="GS66" s="6">
        <f>IFERROR(INDEX(Sales!$D$5:$ABF$18,MATCH(UsagePerHour!$B66,Sales!$C$5:$C$18,0),MATCH(UsagePerHour!GS$4,Sales!$D$3:$ABF$3,0))/GS$2*INDEX(Usage!$D$5:$ABF$11,MATCH(UsagePerHour!$B$52,Usage!$C$5:$C$11,0),MATCH(UsagePerHour!GS$4,Usage!$D$3:$ABF$3,0)),"")</f>
        <v>0</v>
      </c>
      <c r="GT66" s="6">
        <f>IFERROR(INDEX(Sales!$D$5:$ABF$18,MATCH(UsagePerHour!$B66,Sales!$C$5:$C$18,0),MATCH(UsagePerHour!GT$4,Sales!$D$3:$ABF$3,0))/GT$2*INDEX(Usage!$D$5:$ABF$11,MATCH(UsagePerHour!$B$52,Usage!$C$5:$C$11,0),MATCH(UsagePerHour!GT$4,Usage!$D$3:$ABF$3,0)),"")</f>
        <v>0</v>
      </c>
      <c r="GU66" s="6">
        <f>IFERROR(INDEX(Sales!$D$5:$ABF$18,MATCH(UsagePerHour!$B66,Sales!$C$5:$C$18,0),MATCH(UsagePerHour!GU$4,Sales!$D$3:$ABF$3,0))/GU$2*INDEX(Usage!$D$5:$ABF$11,MATCH(UsagePerHour!$B$52,Usage!$C$5:$C$11,0),MATCH(UsagePerHour!GU$4,Usage!$D$3:$ABF$3,0)),"")</f>
        <v>0</v>
      </c>
      <c r="GV66" s="6">
        <f>IFERROR(INDEX(Sales!$D$5:$ABF$18,MATCH(UsagePerHour!$B66,Sales!$C$5:$C$18,0),MATCH(UsagePerHour!GV$4,Sales!$D$3:$ABF$3,0))/GV$2*INDEX(Usage!$D$5:$ABF$11,MATCH(UsagePerHour!$B$52,Usage!$C$5:$C$11,0),MATCH(UsagePerHour!GV$4,Usage!$D$3:$ABF$3,0)),"")</f>
        <v>0</v>
      </c>
      <c r="GW66" s="6">
        <f>IFERROR(INDEX(Sales!$D$5:$ABF$18,MATCH(UsagePerHour!$B66,Sales!$C$5:$C$18,0),MATCH(UsagePerHour!GW$4,Sales!$D$3:$ABF$3,0))/GW$2*INDEX(Usage!$D$5:$ABF$11,MATCH(UsagePerHour!$B$52,Usage!$C$5:$C$11,0),MATCH(UsagePerHour!GW$4,Usage!$D$3:$ABF$3,0)),"")</f>
        <v>0</v>
      </c>
      <c r="GX66" s="6">
        <f>IFERROR(INDEX(Sales!$D$5:$ABF$18,MATCH(UsagePerHour!$B66,Sales!$C$5:$C$18,0),MATCH(UsagePerHour!GX$4,Sales!$D$3:$ABF$3,0))/GX$2*INDEX(Usage!$D$5:$ABF$11,MATCH(UsagePerHour!$B$52,Usage!$C$5:$C$11,0),MATCH(UsagePerHour!GX$4,Usage!$D$3:$ABF$3,0)),"")</f>
        <v>0</v>
      </c>
      <c r="GY66" s="6">
        <f>IFERROR(INDEX(Sales!$D$5:$ABF$18,MATCH(UsagePerHour!$B66,Sales!$C$5:$C$18,0),MATCH(UsagePerHour!GY$4,Sales!$D$3:$ABF$3,0))/GY$2*INDEX(Usage!$D$5:$ABF$11,MATCH(UsagePerHour!$B$52,Usage!$C$5:$C$11,0),MATCH(UsagePerHour!GY$4,Usage!$D$3:$ABF$3,0)),"")</f>
        <v>0</v>
      </c>
      <c r="GZ66" s="6">
        <f>IFERROR(INDEX(Sales!$D$5:$ABF$18,MATCH(UsagePerHour!$B66,Sales!$C$5:$C$18,0),MATCH(UsagePerHour!GZ$4,Sales!$D$3:$ABF$3,0))/GZ$2*INDEX(Usage!$D$5:$ABF$11,MATCH(UsagePerHour!$B$52,Usage!$C$5:$C$11,0),MATCH(UsagePerHour!GZ$4,Usage!$D$3:$ABF$3,0)),"")</f>
        <v>0</v>
      </c>
      <c r="HA66" s="6">
        <f>IFERROR(INDEX(Sales!$D$5:$ABF$18,MATCH(UsagePerHour!$B66,Sales!$C$5:$C$18,0),MATCH(UsagePerHour!HA$4,Sales!$D$3:$ABF$3,0))/HA$2*INDEX(Usage!$D$5:$ABF$11,MATCH(UsagePerHour!$B$52,Usage!$C$5:$C$11,0),MATCH(UsagePerHour!HA$4,Usage!$D$3:$ABF$3,0)),"")</f>
        <v>0</v>
      </c>
      <c r="HB66" s="6">
        <f>IFERROR(INDEX(Sales!$D$5:$ABF$18,MATCH(UsagePerHour!$B66,Sales!$C$5:$C$18,0),MATCH(UsagePerHour!HB$4,Sales!$D$3:$ABF$3,0))/HB$2*INDEX(Usage!$D$5:$ABF$11,MATCH(UsagePerHour!$B$52,Usage!$C$5:$C$11,0),MATCH(UsagePerHour!HB$4,Usage!$D$3:$ABF$3,0)),"")</f>
        <v>0</v>
      </c>
      <c r="HC66" s="6">
        <f>IFERROR(INDEX(Sales!$D$5:$ABF$18,MATCH(UsagePerHour!$B66,Sales!$C$5:$C$18,0),MATCH(UsagePerHour!HC$4,Sales!$D$3:$ABF$3,0))/HC$2*INDEX(Usage!$D$5:$ABF$11,MATCH(UsagePerHour!$B$52,Usage!$C$5:$C$11,0),MATCH(UsagePerHour!HC$4,Usage!$D$3:$ABF$3,0)),"")</f>
        <v>0</v>
      </c>
      <c r="HD66" s="6">
        <f>IFERROR(INDEX(Sales!$D$5:$ABF$18,MATCH(UsagePerHour!$B66,Sales!$C$5:$C$18,0),MATCH(UsagePerHour!HD$4,Sales!$D$3:$ABF$3,0))/HD$2*INDEX(Usage!$D$5:$ABF$11,MATCH(UsagePerHour!$B$52,Usage!$C$5:$C$11,0),MATCH(UsagePerHour!HD$4,Usage!$D$3:$ABF$3,0)),"")</f>
        <v>0</v>
      </c>
      <c r="HE66" s="6">
        <f>IFERROR(INDEX(Sales!$D$5:$ABF$18,MATCH(UsagePerHour!$B66,Sales!$C$5:$C$18,0),MATCH(UsagePerHour!HE$4,Sales!$D$3:$ABF$3,0))/HE$2*INDEX(Usage!$D$5:$ABF$11,MATCH(UsagePerHour!$B$52,Usage!$C$5:$C$11,0),MATCH(UsagePerHour!HE$4,Usage!$D$3:$ABF$3,0)),"")</f>
        <v>0</v>
      </c>
      <c r="HF66" s="6">
        <f>IFERROR(INDEX(Sales!$D$5:$ABF$18,MATCH(UsagePerHour!$B66,Sales!$C$5:$C$18,0),MATCH(UsagePerHour!HF$4,Sales!$D$3:$ABF$3,0))/HF$2*INDEX(Usage!$D$5:$ABF$11,MATCH(UsagePerHour!$B$52,Usage!$C$5:$C$11,0),MATCH(UsagePerHour!HF$4,Usage!$D$3:$ABF$3,0)),"")</f>
        <v>0</v>
      </c>
      <c r="HG66" s="6">
        <f>IFERROR(INDEX(Sales!$D$5:$ABF$18,MATCH(UsagePerHour!$B66,Sales!$C$5:$C$18,0),MATCH(UsagePerHour!HG$4,Sales!$D$3:$ABF$3,0))/HG$2*INDEX(Usage!$D$5:$ABF$11,MATCH(UsagePerHour!$B$52,Usage!$C$5:$C$11,0),MATCH(UsagePerHour!HG$4,Usage!$D$3:$ABF$3,0)),"")</f>
        <v>0</v>
      </c>
      <c r="HH66" s="6">
        <f>IFERROR(INDEX(Sales!$D$5:$ABF$18,MATCH(UsagePerHour!$B66,Sales!$C$5:$C$18,0),MATCH(UsagePerHour!HH$4,Sales!$D$3:$ABF$3,0))/HH$2*INDEX(Usage!$D$5:$ABF$11,MATCH(UsagePerHour!$B$52,Usage!$C$5:$C$11,0),MATCH(UsagePerHour!HH$4,Usage!$D$3:$ABF$3,0)),"")</f>
        <v>0</v>
      </c>
      <c r="HI66" s="6">
        <f>IFERROR(INDEX(Sales!$D$5:$ABF$18,MATCH(UsagePerHour!$B66,Sales!$C$5:$C$18,0),MATCH(UsagePerHour!HI$4,Sales!$D$3:$ABF$3,0))/HI$2*INDEX(Usage!$D$5:$ABF$11,MATCH(UsagePerHour!$B$52,Usage!$C$5:$C$11,0),MATCH(UsagePerHour!HI$4,Usage!$D$3:$ABF$3,0)),"")</f>
        <v>0</v>
      </c>
      <c r="HJ66" s="6">
        <f>IFERROR(INDEX(Sales!$D$5:$ABF$18,MATCH(UsagePerHour!$B66,Sales!$C$5:$C$18,0),MATCH(UsagePerHour!HJ$4,Sales!$D$3:$ABF$3,0))/HJ$2*INDEX(Usage!$D$5:$ABF$11,MATCH(UsagePerHour!$B$52,Usage!$C$5:$C$11,0),MATCH(UsagePerHour!HJ$4,Usage!$D$3:$ABF$3,0)),"")</f>
        <v>0</v>
      </c>
      <c r="HK66" s="6">
        <f>IFERROR(INDEX(Sales!$D$5:$ABF$18,MATCH(UsagePerHour!$B66,Sales!$C$5:$C$18,0),MATCH(UsagePerHour!HK$4,Sales!$D$3:$ABF$3,0))/HK$2*INDEX(Usage!$D$5:$ABF$11,MATCH(UsagePerHour!$B$52,Usage!$C$5:$C$11,0),MATCH(UsagePerHour!HK$4,Usage!$D$3:$ABF$3,0)),"")</f>
        <v>0</v>
      </c>
      <c r="HL66" s="6">
        <f>IFERROR(INDEX(Sales!$D$5:$ABF$18,MATCH(UsagePerHour!$B66,Sales!$C$5:$C$18,0),MATCH(UsagePerHour!HL$4,Sales!$D$3:$ABF$3,0))/HL$2*INDEX(Usage!$D$5:$ABF$11,MATCH(UsagePerHour!$B$52,Usage!$C$5:$C$11,0),MATCH(UsagePerHour!HL$4,Usage!$D$3:$ABF$3,0)),"")</f>
        <v>0</v>
      </c>
      <c r="HM66" s="6">
        <f>IFERROR(INDEX(Sales!$D$5:$ABF$18,MATCH(UsagePerHour!$B66,Sales!$C$5:$C$18,0),MATCH(UsagePerHour!HM$4,Sales!$D$3:$ABF$3,0))/HM$2*INDEX(Usage!$D$5:$ABF$11,MATCH(UsagePerHour!$B$52,Usage!$C$5:$C$11,0),MATCH(UsagePerHour!HM$4,Usage!$D$3:$ABF$3,0)),"")</f>
        <v>0</v>
      </c>
      <c r="HN66" s="6">
        <f>IFERROR(INDEX(Sales!$D$5:$ABF$18,MATCH(UsagePerHour!$B66,Sales!$C$5:$C$18,0),MATCH(UsagePerHour!HN$4,Sales!$D$3:$ABF$3,0))/HN$2*INDEX(Usage!$D$5:$ABF$11,MATCH(UsagePerHour!$B$52,Usage!$C$5:$C$11,0),MATCH(UsagePerHour!HN$4,Usage!$D$3:$ABF$3,0)),"")</f>
        <v>0</v>
      </c>
      <c r="HO66" s="6">
        <f>IFERROR(INDEX(Sales!$D$5:$ABF$18,MATCH(UsagePerHour!$B66,Sales!$C$5:$C$18,0),MATCH(UsagePerHour!HO$4,Sales!$D$3:$ABF$3,0))/HO$2*INDEX(Usage!$D$5:$ABF$11,MATCH(UsagePerHour!$B$52,Usage!$C$5:$C$11,0),MATCH(UsagePerHour!HO$4,Usage!$D$3:$ABF$3,0)),"")</f>
        <v>0</v>
      </c>
      <c r="HP66" s="6">
        <f>IFERROR(INDEX(Sales!$D$5:$ABF$18,MATCH(UsagePerHour!$B66,Sales!$C$5:$C$18,0),MATCH(UsagePerHour!HP$4,Sales!$D$3:$ABF$3,0))/HP$2*INDEX(Usage!$D$5:$ABF$11,MATCH(UsagePerHour!$B$52,Usage!$C$5:$C$11,0),MATCH(UsagePerHour!HP$4,Usage!$D$3:$ABF$3,0)),"")</f>
        <v>0</v>
      </c>
      <c r="HQ66" s="6">
        <f>IFERROR(INDEX(Sales!$D$5:$ABF$18,MATCH(UsagePerHour!$B66,Sales!$C$5:$C$18,0),MATCH(UsagePerHour!HQ$4,Sales!$D$3:$ABF$3,0))/HQ$2*INDEX(Usage!$D$5:$ABF$11,MATCH(UsagePerHour!$B$52,Usage!$C$5:$C$11,0),MATCH(UsagePerHour!HQ$4,Usage!$D$3:$ABF$3,0)),"")</f>
        <v>0</v>
      </c>
      <c r="HR66" s="6">
        <f>IFERROR(INDEX(Sales!$D$5:$ABF$18,MATCH(UsagePerHour!$B66,Sales!$C$5:$C$18,0),MATCH(UsagePerHour!HR$4,Sales!$D$3:$ABF$3,0))/HR$2*INDEX(Usage!$D$5:$ABF$11,MATCH(UsagePerHour!$B$52,Usage!$C$5:$C$11,0),MATCH(UsagePerHour!HR$4,Usage!$D$3:$ABF$3,0)),"")</f>
        <v>0</v>
      </c>
      <c r="HS66" s="6">
        <f>IFERROR(INDEX(Sales!$D$5:$ABF$18,MATCH(UsagePerHour!$B66,Sales!$C$5:$C$18,0),MATCH(UsagePerHour!HS$4,Sales!$D$3:$ABF$3,0))/HS$2*INDEX(Usage!$D$5:$ABF$11,MATCH(UsagePerHour!$B$52,Usage!$C$5:$C$11,0),MATCH(UsagePerHour!HS$4,Usage!$D$3:$ABF$3,0)),"")</f>
        <v>0</v>
      </c>
      <c r="HT66" s="6">
        <f>IFERROR(INDEX(Sales!$D$5:$ABF$18,MATCH(UsagePerHour!$B66,Sales!$C$5:$C$18,0),MATCH(UsagePerHour!HT$4,Sales!$D$3:$ABF$3,0))/HT$2*INDEX(Usage!$D$5:$ABF$11,MATCH(UsagePerHour!$B$52,Usage!$C$5:$C$11,0),MATCH(UsagePerHour!HT$4,Usage!$D$3:$ABF$3,0)),"")</f>
        <v>0</v>
      </c>
      <c r="HU66" s="6">
        <f>IFERROR(INDEX(Sales!$D$5:$ABF$18,MATCH(UsagePerHour!$B66,Sales!$C$5:$C$18,0),MATCH(UsagePerHour!HU$4,Sales!$D$3:$ABF$3,0))/HU$2*INDEX(Usage!$D$5:$ABF$11,MATCH(UsagePerHour!$B$52,Usage!$C$5:$C$11,0),MATCH(UsagePerHour!HU$4,Usage!$D$3:$ABF$3,0)),"")</f>
        <v>0</v>
      </c>
      <c r="HV66" s="6">
        <f>IFERROR(INDEX(Sales!$D$5:$ABF$18,MATCH(UsagePerHour!$B66,Sales!$C$5:$C$18,0),MATCH(UsagePerHour!HV$4,Sales!$D$3:$ABF$3,0))/HV$2*INDEX(Usage!$D$5:$ABF$11,MATCH(UsagePerHour!$B$52,Usage!$C$5:$C$11,0),MATCH(UsagePerHour!HV$4,Usage!$D$3:$ABF$3,0)),"")</f>
        <v>0</v>
      </c>
      <c r="HW66" s="6">
        <f>IFERROR(INDEX(Sales!$D$5:$ABF$18,MATCH(UsagePerHour!$B66,Sales!$C$5:$C$18,0),MATCH(UsagePerHour!HW$4,Sales!$D$3:$ABF$3,0))/HW$2*INDEX(Usage!$D$5:$ABF$11,MATCH(UsagePerHour!$B$52,Usage!$C$5:$C$11,0),MATCH(UsagePerHour!HW$4,Usage!$D$3:$ABF$3,0)),"")</f>
        <v>0</v>
      </c>
      <c r="HX66" s="6">
        <f>IFERROR(INDEX(Sales!$D$5:$ABF$18,MATCH(UsagePerHour!$B66,Sales!$C$5:$C$18,0),MATCH(UsagePerHour!HX$4,Sales!$D$3:$ABF$3,0))/HX$2*INDEX(Usage!$D$5:$ABF$11,MATCH(UsagePerHour!$B$52,Usage!$C$5:$C$11,0),MATCH(UsagePerHour!HX$4,Usage!$D$3:$ABF$3,0)),"")</f>
        <v>0</v>
      </c>
      <c r="HY66" s="6">
        <f>IFERROR(INDEX(Sales!$D$5:$ABF$18,MATCH(UsagePerHour!$B66,Sales!$C$5:$C$18,0),MATCH(UsagePerHour!HY$4,Sales!$D$3:$ABF$3,0))/HY$2*INDEX(Usage!$D$5:$ABF$11,MATCH(UsagePerHour!$B$52,Usage!$C$5:$C$11,0),MATCH(UsagePerHour!HY$4,Usage!$D$3:$ABF$3,0)),"")</f>
        <v>0</v>
      </c>
      <c r="HZ66" s="6">
        <f>IFERROR(INDEX(Sales!$D$5:$ABF$18,MATCH(UsagePerHour!$B66,Sales!$C$5:$C$18,0),MATCH(UsagePerHour!HZ$4,Sales!$D$3:$ABF$3,0))/HZ$2*INDEX(Usage!$D$5:$ABF$11,MATCH(UsagePerHour!$B$52,Usage!$C$5:$C$11,0),MATCH(UsagePerHour!HZ$4,Usage!$D$3:$ABF$3,0)),"")</f>
        <v>0</v>
      </c>
      <c r="IA66" s="6">
        <f>IFERROR(INDEX(Sales!$D$5:$ABF$18,MATCH(UsagePerHour!$B66,Sales!$C$5:$C$18,0),MATCH(UsagePerHour!IA$4,Sales!$D$3:$ABF$3,0))/IA$2*INDEX(Usage!$D$5:$ABF$11,MATCH(UsagePerHour!$B$52,Usage!$C$5:$C$11,0),MATCH(UsagePerHour!IA$4,Usage!$D$3:$ABF$3,0)),"")</f>
        <v>0</v>
      </c>
      <c r="IB66" s="6">
        <f>IFERROR(INDEX(Sales!$D$5:$ABF$18,MATCH(UsagePerHour!$B66,Sales!$C$5:$C$18,0),MATCH(UsagePerHour!IB$4,Sales!$D$3:$ABF$3,0))/IB$2*INDEX(Usage!$D$5:$ABF$11,MATCH(UsagePerHour!$B$52,Usage!$C$5:$C$11,0),MATCH(UsagePerHour!IB$4,Usage!$D$3:$ABF$3,0)),"")</f>
        <v>0</v>
      </c>
      <c r="IC66" s="6">
        <f>IFERROR(INDEX(Sales!$D$5:$ABF$18,MATCH(UsagePerHour!$B66,Sales!$C$5:$C$18,0),MATCH(UsagePerHour!IC$4,Sales!$D$3:$ABF$3,0))/IC$2*INDEX(Usage!$D$5:$ABF$11,MATCH(UsagePerHour!$B$52,Usage!$C$5:$C$11,0),MATCH(UsagePerHour!IC$4,Usage!$D$3:$ABF$3,0)),"")</f>
        <v>0</v>
      </c>
      <c r="ID66" s="6">
        <f>IFERROR(INDEX(Sales!$D$5:$ABF$18,MATCH(UsagePerHour!$B66,Sales!$C$5:$C$18,0),MATCH(UsagePerHour!ID$4,Sales!$D$3:$ABF$3,0))/ID$2*INDEX(Usage!$D$5:$ABF$11,MATCH(UsagePerHour!$B$52,Usage!$C$5:$C$11,0),MATCH(UsagePerHour!ID$4,Usage!$D$3:$ABF$3,0)),"")</f>
        <v>0</v>
      </c>
      <c r="IE66" s="6">
        <f>IFERROR(INDEX(Sales!$D$5:$ABF$18,MATCH(UsagePerHour!$B66,Sales!$C$5:$C$18,0),MATCH(UsagePerHour!IE$4,Sales!$D$3:$ABF$3,0))/IE$2*INDEX(Usage!$D$5:$ABF$11,MATCH(UsagePerHour!$B$52,Usage!$C$5:$C$11,0),MATCH(UsagePerHour!IE$4,Usage!$D$3:$ABF$3,0)),"")</f>
        <v>0</v>
      </c>
      <c r="IF66" s="6">
        <f>IFERROR(INDEX(Sales!$D$5:$ABF$18,MATCH(UsagePerHour!$B66,Sales!$C$5:$C$18,0),MATCH(UsagePerHour!IF$4,Sales!$D$3:$ABF$3,0))/IF$2*INDEX(Usage!$D$5:$ABF$11,MATCH(UsagePerHour!$B$52,Usage!$C$5:$C$11,0),MATCH(UsagePerHour!IF$4,Usage!$D$3:$ABF$3,0)),"")</f>
        <v>0</v>
      </c>
      <c r="IG66" s="6">
        <f>IFERROR(INDEX(Sales!$D$5:$ABF$18,MATCH(UsagePerHour!$B66,Sales!$C$5:$C$18,0),MATCH(UsagePerHour!IG$4,Sales!$D$3:$ABF$3,0))/IG$2*INDEX(Usage!$D$5:$ABF$11,MATCH(UsagePerHour!$B$52,Usage!$C$5:$C$11,0),MATCH(UsagePerHour!IG$4,Usage!$D$3:$ABF$3,0)),"")</f>
        <v>0</v>
      </c>
      <c r="IH66" s="6">
        <f>IFERROR(INDEX(Sales!$D$5:$ABF$18,MATCH(UsagePerHour!$B66,Sales!$C$5:$C$18,0),MATCH(UsagePerHour!IH$4,Sales!$D$3:$ABF$3,0))/IH$2*INDEX(Usage!$D$5:$ABF$11,MATCH(UsagePerHour!$B$52,Usage!$C$5:$C$11,0),MATCH(UsagePerHour!IH$4,Usage!$D$3:$ABF$3,0)),"")</f>
        <v>0</v>
      </c>
      <c r="II66" s="6">
        <f>IFERROR(INDEX(Sales!$D$5:$ABF$18,MATCH(UsagePerHour!$B66,Sales!$C$5:$C$18,0),MATCH(UsagePerHour!II$4,Sales!$D$3:$ABF$3,0))/II$2*INDEX(Usage!$D$5:$ABF$11,MATCH(UsagePerHour!$B$52,Usage!$C$5:$C$11,0),MATCH(UsagePerHour!II$4,Usage!$D$3:$ABF$3,0)),"")</f>
        <v>0</v>
      </c>
      <c r="IJ66" s="6">
        <f>IFERROR(INDEX(Sales!$D$5:$ABF$18,MATCH(UsagePerHour!$B66,Sales!$C$5:$C$18,0),MATCH(UsagePerHour!IJ$4,Sales!$D$3:$ABF$3,0))/IJ$2*INDEX(Usage!$D$5:$ABF$11,MATCH(UsagePerHour!$B$52,Usage!$C$5:$C$11,0),MATCH(UsagePerHour!IJ$4,Usage!$D$3:$ABF$3,0)),"")</f>
        <v>0</v>
      </c>
      <c r="IK66" s="6">
        <f>IFERROR(INDEX(Sales!$D$5:$ABF$18,MATCH(UsagePerHour!$B66,Sales!$C$5:$C$18,0),MATCH(UsagePerHour!IK$4,Sales!$D$3:$ABF$3,0))/IK$2*INDEX(Usage!$D$5:$ABF$11,MATCH(UsagePerHour!$B$52,Usage!$C$5:$C$11,0),MATCH(UsagePerHour!IK$4,Usage!$D$3:$ABF$3,0)),"")</f>
        <v>0</v>
      </c>
      <c r="IL66" s="6">
        <f>IFERROR(INDEX(Sales!$D$5:$ABF$18,MATCH(UsagePerHour!$B66,Sales!$C$5:$C$18,0),MATCH(UsagePerHour!IL$4,Sales!$D$3:$ABF$3,0))/IL$2*INDEX(Usage!$D$5:$ABF$11,MATCH(UsagePerHour!$B$52,Usage!$C$5:$C$11,0),MATCH(UsagePerHour!IL$4,Usage!$D$3:$ABF$3,0)),"")</f>
        <v>0</v>
      </c>
      <c r="IM66" s="6">
        <f>IFERROR(INDEX(Sales!$D$5:$ABF$18,MATCH(UsagePerHour!$B66,Sales!$C$5:$C$18,0),MATCH(UsagePerHour!IM$4,Sales!$D$3:$ABF$3,0))/IM$2*INDEX(Usage!$D$5:$ABF$11,MATCH(UsagePerHour!$B$52,Usage!$C$5:$C$11,0),MATCH(UsagePerHour!IM$4,Usage!$D$3:$ABF$3,0)),"")</f>
        <v>0</v>
      </c>
      <c r="IN66" s="6">
        <f>IFERROR(INDEX(Sales!$D$5:$ABF$18,MATCH(UsagePerHour!$B66,Sales!$C$5:$C$18,0),MATCH(UsagePerHour!IN$4,Sales!$D$3:$ABF$3,0))/IN$2*INDEX(Usage!$D$5:$ABF$11,MATCH(UsagePerHour!$B$52,Usage!$C$5:$C$11,0),MATCH(UsagePerHour!IN$4,Usage!$D$3:$ABF$3,0)),"")</f>
        <v>0</v>
      </c>
      <c r="IO66" s="6">
        <f>IFERROR(INDEX(Sales!$D$5:$ABF$18,MATCH(UsagePerHour!$B66,Sales!$C$5:$C$18,0),MATCH(UsagePerHour!IO$4,Sales!$D$3:$ABF$3,0))/IO$2*INDEX(Usage!$D$5:$ABF$11,MATCH(UsagePerHour!$B$52,Usage!$C$5:$C$11,0),MATCH(UsagePerHour!IO$4,Usage!$D$3:$ABF$3,0)),"")</f>
        <v>0</v>
      </c>
      <c r="IP66" s="6">
        <f>IFERROR(INDEX(Sales!$D$5:$ABF$18,MATCH(UsagePerHour!$B66,Sales!$C$5:$C$18,0),MATCH(UsagePerHour!IP$4,Sales!$D$3:$ABF$3,0))/IP$2*INDEX(Usage!$D$5:$ABF$11,MATCH(UsagePerHour!$B$52,Usage!$C$5:$C$11,0),MATCH(UsagePerHour!IP$4,Usage!$D$3:$ABF$3,0)),"")</f>
        <v>0</v>
      </c>
      <c r="IQ66" s="6">
        <f>IFERROR(INDEX(Sales!$D$5:$ABF$18,MATCH(UsagePerHour!$B66,Sales!$C$5:$C$18,0),MATCH(UsagePerHour!IQ$4,Sales!$D$3:$ABF$3,0))/IQ$2*INDEX(Usage!$D$5:$ABF$11,MATCH(UsagePerHour!$B$52,Usage!$C$5:$C$11,0),MATCH(UsagePerHour!IQ$4,Usage!$D$3:$ABF$3,0)),"")</f>
        <v>0</v>
      </c>
      <c r="IR66" s="6">
        <f>IFERROR(INDEX(Sales!$D$5:$ABF$18,MATCH(UsagePerHour!$B66,Sales!$C$5:$C$18,0),MATCH(UsagePerHour!IR$4,Sales!$D$3:$ABF$3,0))/IR$2*INDEX(Usage!$D$5:$ABF$11,MATCH(UsagePerHour!$B$52,Usage!$C$5:$C$11,0),MATCH(UsagePerHour!IR$4,Usage!$D$3:$ABF$3,0)),"")</f>
        <v>0</v>
      </c>
      <c r="IS66" s="6">
        <f>IFERROR(INDEX(Sales!$D$5:$ABF$18,MATCH(UsagePerHour!$B66,Sales!$C$5:$C$18,0),MATCH(UsagePerHour!IS$4,Sales!$D$3:$ABF$3,0))/IS$2*INDEX(Usage!$D$5:$ABF$11,MATCH(UsagePerHour!$B$52,Usage!$C$5:$C$11,0),MATCH(UsagePerHour!IS$4,Usage!$D$3:$ABF$3,0)),"")</f>
        <v>0</v>
      </c>
      <c r="IT66" s="6">
        <f>IFERROR(INDEX(Sales!$D$5:$ABF$18,MATCH(UsagePerHour!$B66,Sales!$C$5:$C$18,0),MATCH(UsagePerHour!IT$4,Sales!$D$3:$ABF$3,0))/IT$2*INDEX(Usage!$D$5:$ABF$11,MATCH(UsagePerHour!$B$52,Usage!$C$5:$C$11,0),MATCH(UsagePerHour!IT$4,Usage!$D$3:$ABF$3,0)),"")</f>
        <v>0</v>
      </c>
      <c r="IU66" s="6">
        <f>IFERROR(INDEX(Sales!$D$5:$ABF$18,MATCH(UsagePerHour!$B66,Sales!$C$5:$C$18,0),MATCH(UsagePerHour!IU$4,Sales!$D$3:$ABF$3,0))/IU$2*INDEX(Usage!$D$5:$ABF$11,MATCH(UsagePerHour!$B$52,Usage!$C$5:$C$11,0),MATCH(UsagePerHour!IU$4,Usage!$D$3:$ABF$3,0)),"")</f>
        <v>0</v>
      </c>
      <c r="IV66" s="6">
        <f>IFERROR(INDEX(Sales!$D$5:$ABF$18,MATCH(UsagePerHour!$B66,Sales!$C$5:$C$18,0),MATCH(UsagePerHour!IV$4,Sales!$D$3:$ABF$3,0))/IV$2*INDEX(Usage!$D$5:$ABF$11,MATCH(UsagePerHour!$B$52,Usage!$C$5:$C$11,0),MATCH(UsagePerHour!IV$4,Usage!$D$3:$ABF$3,0)),"")</f>
        <v>0</v>
      </c>
      <c r="IW66" s="6">
        <f>IFERROR(INDEX(Sales!$D$5:$ABF$18,MATCH(UsagePerHour!$B66,Sales!$C$5:$C$18,0),MATCH(UsagePerHour!IW$4,Sales!$D$3:$ABF$3,0))/IW$2*INDEX(Usage!$D$5:$ABF$11,MATCH(UsagePerHour!$B$52,Usage!$C$5:$C$11,0),MATCH(UsagePerHour!IW$4,Usage!$D$3:$ABF$3,0)),"")</f>
        <v>0</v>
      </c>
      <c r="IX66" s="6">
        <f>IFERROR(INDEX(Sales!$D$5:$ABF$18,MATCH(UsagePerHour!$B66,Sales!$C$5:$C$18,0),MATCH(UsagePerHour!IX$4,Sales!$D$3:$ABF$3,0))/IX$2*INDEX(Usage!$D$5:$ABF$11,MATCH(UsagePerHour!$B$52,Usage!$C$5:$C$11,0),MATCH(UsagePerHour!IX$4,Usage!$D$3:$ABF$3,0)),"")</f>
        <v>0</v>
      </c>
      <c r="IY66" s="6">
        <f>IFERROR(INDEX(Sales!$D$5:$ABF$18,MATCH(UsagePerHour!$B66,Sales!$C$5:$C$18,0),MATCH(UsagePerHour!IY$4,Sales!$D$3:$ABF$3,0))/IY$2*INDEX(Usage!$D$5:$ABF$11,MATCH(UsagePerHour!$B$52,Usage!$C$5:$C$11,0),MATCH(UsagePerHour!IY$4,Usage!$D$3:$ABF$3,0)),"")</f>
        <v>0</v>
      </c>
      <c r="IZ66" s="6">
        <f>IFERROR(INDEX(Sales!$D$5:$ABF$18,MATCH(UsagePerHour!$B66,Sales!$C$5:$C$18,0),MATCH(UsagePerHour!IZ$4,Sales!$D$3:$ABF$3,0))/IZ$2*INDEX(Usage!$D$5:$ABF$11,MATCH(UsagePerHour!$B$52,Usage!$C$5:$C$11,0),MATCH(UsagePerHour!IZ$4,Usage!$D$3:$ABF$3,0)),"")</f>
        <v>0</v>
      </c>
      <c r="JA66" s="6">
        <f>IFERROR(INDEX(Sales!$D$5:$ABF$18,MATCH(UsagePerHour!$B66,Sales!$C$5:$C$18,0),MATCH(UsagePerHour!JA$4,Sales!$D$3:$ABF$3,0))/JA$2*INDEX(Usage!$D$5:$ABF$11,MATCH(UsagePerHour!$B$52,Usage!$C$5:$C$11,0),MATCH(UsagePerHour!JA$4,Usage!$D$3:$ABF$3,0)),"")</f>
        <v>0</v>
      </c>
      <c r="JB66" s="6">
        <f>IFERROR(INDEX(Sales!$D$5:$ABF$18,MATCH(UsagePerHour!$B66,Sales!$C$5:$C$18,0),MATCH(UsagePerHour!JB$4,Sales!$D$3:$ABF$3,0))/JB$2*INDEX(Usage!$D$5:$ABF$11,MATCH(UsagePerHour!$B$52,Usage!$C$5:$C$11,0),MATCH(UsagePerHour!JB$4,Usage!$D$3:$ABF$3,0)),"")</f>
        <v>0</v>
      </c>
      <c r="JC66" s="6">
        <f>IFERROR(INDEX(Sales!$D$5:$ABF$18,MATCH(UsagePerHour!$B66,Sales!$C$5:$C$18,0),MATCH(UsagePerHour!JC$4,Sales!$D$3:$ABF$3,0))/JC$2*INDEX(Usage!$D$5:$ABF$11,MATCH(UsagePerHour!$B$52,Usage!$C$5:$C$11,0),MATCH(UsagePerHour!JC$4,Usage!$D$3:$ABF$3,0)),"")</f>
        <v>0</v>
      </c>
      <c r="JD66" s="6">
        <f>IFERROR(INDEX(Sales!$D$5:$ABF$18,MATCH(UsagePerHour!$B66,Sales!$C$5:$C$18,0),MATCH(UsagePerHour!JD$4,Sales!$D$3:$ABF$3,0))/JD$2*INDEX(Usage!$D$5:$ABF$11,MATCH(UsagePerHour!$B$52,Usage!$C$5:$C$11,0),MATCH(UsagePerHour!JD$4,Usage!$D$3:$ABF$3,0)),"")</f>
        <v>0</v>
      </c>
      <c r="JE66" s="6">
        <f>IFERROR(INDEX(Sales!$D$5:$ABF$18,MATCH(UsagePerHour!$B66,Sales!$C$5:$C$18,0),MATCH(UsagePerHour!JE$4,Sales!$D$3:$ABF$3,0))/JE$2*INDEX(Usage!$D$5:$ABF$11,MATCH(UsagePerHour!$B$52,Usage!$C$5:$C$11,0),MATCH(UsagePerHour!JE$4,Usage!$D$3:$ABF$3,0)),"")</f>
        <v>0</v>
      </c>
      <c r="JF66" s="6">
        <f>IFERROR(INDEX(Sales!$D$5:$ABF$18,MATCH(UsagePerHour!$B66,Sales!$C$5:$C$18,0),MATCH(UsagePerHour!JF$4,Sales!$D$3:$ABF$3,0))/JF$2*INDEX(Usage!$D$5:$ABF$11,MATCH(UsagePerHour!$B$52,Usage!$C$5:$C$11,0),MATCH(UsagePerHour!JF$4,Usage!$D$3:$ABF$3,0)),"")</f>
        <v>0</v>
      </c>
      <c r="JG66" s="6">
        <f>IFERROR(INDEX(Sales!$D$5:$ABF$18,MATCH(UsagePerHour!$B66,Sales!$C$5:$C$18,0),MATCH(UsagePerHour!JG$4,Sales!$D$3:$ABF$3,0))/JG$2*INDEX(Usage!$D$5:$ABF$11,MATCH(UsagePerHour!$B$52,Usage!$C$5:$C$11,0),MATCH(UsagePerHour!JG$4,Usage!$D$3:$ABF$3,0)),"")</f>
        <v>0</v>
      </c>
      <c r="JH66" s="6">
        <f>IFERROR(INDEX(Sales!$D$5:$ABF$18,MATCH(UsagePerHour!$B66,Sales!$C$5:$C$18,0),MATCH(UsagePerHour!JH$4,Sales!$D$3:$ABF$3,0))/JH$2*INDEX(Usage!$D$5:$ABF$11,MATCH(UsagePerHour!$B$52,Usage!$C$5:$C$11,0),MATCH(UsagePerHour!JH$4,Usage!$D$3:$ABF$3,0)),"")</f>
        <v>0</v>
      </c>
      <c r="JI66" s="6">
        <f>IFERROR(INDEX(Sales!$D$5:$ABF$18,MATCH(UsagePerHour!$B66,Sales!$C$5:$C$18,0),MATCH(UsagePerHour!JI$4,Sales!$D$3:$ABF$3,0))/JI$2*INDEX(Usage!$D$5:$ABF$11,MATCH(UsagePerHour!$B$52,Usage!$C$5:$C$11,0),MATCH(UsagePerHour!JI$4,Usage!$D$3:$ABF$3,0)),"")</f>
        <v>0</v>
      </c>
      <c r="JJ66" s="6">
        <f>IFERROR(INDEX(Sales!$D$5:$ABF$18,MATCH(UsagePerHour!$B66,Sales!$C$5:$C$18,0),MATCH(UsagePerHour!JJ$4,Sales!$D$3:$ABF$3,0))/JJ$2*INDEX(Usage!$D$5:$ABF$11,MATCH(UsagePerHour!$B$52,Usage!$C$5:$C$11,0),MATCH(UsagePerHour!JJ$4,Usage!$D$3:$ABF$3,0)),"")</f>
        <v>0</v>
      </c>
      <c r="JK66" s="6">
        <f>IFERROR(INDEX(Sales!$D$5:$ABF$18,MATCH(UsagePerHour!$B66,Sales!$C$5:$C$18,0),MATCH(UsagePerHour!JK$4,Sales!$D$3:$ABF$3,0))/JK$2*INDEX(Usage!$D$5:$ABF$11,MATCH(UsagePerHour!$B$52,Usage!$C$5:$C$11,0),MATCH(UsagePerHour!JK$4,Usage!$D$3:$ABF$3,0)),"")</f>
        <v>0</v>
      </c>
      <c r="JL66" s="6">
        <f>IFERROR(INDEX(Sales!$D$5:$ABF$18,MATCH(UsagePerHour!$B66,Sales!$C$5:$C$18,0),MATCH(UsagePerHour!JL$4,Sales!$D$3:$ABF$3,0))/JL$2*INDEX(Usage!$D$5:$ABF$11,MATCH(UsagePerHour!$B$52,Usage!$C$5:$C$11,0),MATCH(UsagePerHour!JL$4,Usage!$D$3:$ABF$3,0)),"")</f>
        <v>0</v>
      </c>
      <c r="JM66" s="6">
        <f>IFERROR(INDEX(Sales!$D$5:$ABF$18,MATCH(UsagePerHour!$B66,Sales!$C$5:$C$18,0),MATCH(UsagePerHour!JM$4,Sales!$D$3:$ABF$3,0))/JM$2*INDEX(Usage!$D$5:$ABF$11,MATCH(UsagePerHour!$B$52,Usage!$C$5:$C$11,0),MATCH(UsagePerHour!JM$4,Usage!$D$3:$ABF$3,0)),"")</f>
        <v>0</v>
      </c>
      <c r="JN66" s="6">
        <f>IFERROR(INDEX(Sales!$D$5:$ABF$18,MATCH(UsagePerHour!$B66,Sales!$C$5:$C$18,0),MATCH(UsagePerHour!JN$4,Sales!$D$3:$ABF$3,0))/JN$2*INDEX(Usage!$D$5:$ABF$11,MATCH(UsagePerHour!$B$52,Usage!$C$5:$C$11,0),MATCH(UsagePerHour!JN$4,Usage!$D$3:$ABF$3,0)),"")</f>
        <v>0</v>
      </c>
      <c r="JO66" s="6">
        <f>IFERROR(INDEX(Sales!$D$5:$ABF$18,MATCH(UsagePerHour!$B66,Sales!$C$5:$C$18,0),MATCH(UsagePerHour!JO$4,Sales!$D$3:$ABF$3,0))/JO$2*INDEX(Usage!$D$5:$ABF$11,MATCH(UsagePerHour!$B$52,Usage!$C$5:$C$11,0),MATCH(UsagePerHour!JO$4,Usage!$D$3:$ABF$3,0)),"")</f>
        <v>0</v>
      </c>
      <c r="JP66" s="6">
        <f>IFERROR(INDEX(Sales!$D$5:$ABF$18,MATCH(UsagePerHour!$B66,Sales!$C$5:$C$18,0),MATCH(UsagePerHour!JP$4,Sales!$D$3:$ABF$3,0))/JP$2*INDEX(Usage!$D$5:$ABF$11,MATCH(UsagePerHour!$B$52,Usage!$C$5:$C$11,0),MATCH(UsagePerHour!JP$4,Usage!$D$3:$ABF$3,0)),"")</f>
        <v>0</v>
      </c>
      <c r="JQ66" s="6">
        <f>IFERROR(INDEX(Sales!$D$5:$ABF$18,MATCH(UsagePerHour!$B66,Sales!$C$5:$C$18,0),MATCH(UsagePerHour!JQ$4,Sales!$D$3:$ABF$3,0))/JQ$2*INDEX(Usage!$D$5:$ABF$11,MATCH(UsagePerHour!$B$52,Usage!$C$5:$C$11,0),MATCH(UsagePerHour!JQ$4,Usage!$D$3:$ABF$3,0)),"")</f>
        <v>0</v>
      </c>
      <c r="JR66" s="6">
        <f>IFERROR(INDEX(Sales!$D$5:$ABF$18,MATCH(UsagePerHour!$B66,Sales!$C$5:$C$18,0),MATCH(UsagePerHour!JR$4,Sales!$D$3:$ABF$3,0))/JR$2*INDEX(Usage!$D$5:$ABF$11,MATCH(UsagePerHour!$B$52,Usage!$C$5:$C$11,0),MATCH(UsagePerHour!JR$4,Usage!$D$3:$ABF$3,0)),"")</f>
        <v>0</v>
      </c>
      <c r="JS66" s="6">
        <f>IFERROR(INDEX(Sales!$D$5:$ABF$18,MATCH(UsagePerHour!$B66,Sales!$C$5:$C$18,0),MATCH(UsagePerHour!JS$4,Sales!$D$3:$ABF$3,0))/JS$2*INDEX(Usage!$D$5:$ABF$11,MATCH(UsagePerHour!$B$52,Usage!$C$5:$C$11,0),MATCH(UsagePerHour!JS$4,Usage!$D$3:$ABF$3,0)),"")</f>
        <v>0</v>
      </c>
      <c r="JT66" s="6">
        <f>IFERROR(INDEX(Sales!$D$5:$ABF$18,MATCH(UsagePerHour!$B66,Sales!$C$5:$C$18,0),MATCH(UsagePerHour!JT$4,Sales!$D$3:$ABF$3,0))/JT$2*INDEX(Usage!$D$5:$ABF$11,MATCH(UsagePerHour!$B$52,Usage!$C$5:$C$11,0),MATCH(UsagePerHour!JT$4,Usage!$D$3:$ABF$3,0)),"")</f>
        <v>0</v>
      </c>
      <c r="JU66" s="6">
        <f>IFERROR(INDEX(Sales!$D$5:$ABF$18,MATCH(UsagePerHour!$B66,Sales!$C$5:$C$18,0),MATCH(UsagePerHour!JU$4,Sales!$D$3:$ABF$3,0))/JU$2*INDEX(Usage!$D$5:$ABF$11,MATCH(UsagePerHour!$B$52,Usage!$C$5:$C$11,0),MATCH(UsagePerHour!JU$4,Usage!$D$3:$ABF$3,0)),"")</f>
        <v>0</v>
      </c>
      <c r="JV66" s="6">
        <f>IFERROR(INDEX(Sales!$D$5:$ABF$18,MATCH(UsagePerHour!$B66,Sales!$C$5:$C$18,0),MATCH(UsagePerHour!JV$4,Sales!$D$3:$ABF$3,0))/JV$2*INDEX(Usage!$D$5:$ABF$11,MATCH(UsagePerHour!$B$52,Usage!$C$5:$C$11,0),MATCH(UsagePerHour!JV$4,Usage!$D$3:$ABF$3,0)),"")</f>
        <v>0</v>
      </c>
      <c r="JW66" s="6">
        <f>IFERROR(INDEX(Sales!$D$5:$ABF$18,MATCH(UsagePerHour!$B66,Sales!$C$5:$C$18,0),MATCH(UsagePerHour!JW$4,Sales!$D$3:$ABF$3,0))/JW$2*INDEX(Usage!$D$5:$ABF$11,MATCH(UsagePerHour!$B$52,Usage!$C$5:$C$11,0),MATCH(UsagePerHour!JW$4,Usage!$D$3:$ABF$3,0)),"")</f>
        <v>0</v>
      </c>
      <c r="JX66" s="6">
        <f>IFERROR(INDEX(Sales!$D$5:$ABF$18,MATCH(UsagePerHour!$B66,Sales!$C$5:$C$18,0),MATCH(UsagePerHour!JX$4,Sales!$D$3:$ABF$3,0))/JX$2*INDEX(Usage!$D$5:$ABF$11,MATCH(UsagePerHour!$B$52,Usage!$C$5:$C$11,0),MATCH(UsagePerHour!JX$4,Usage!$D$3:$ABF$3,0)),"")</f>
        <v>0</v>
      </c>
      <c r="JY66" s="6">
        <f>IFERROR(INDEX(Sales!$D$5:$ABF$18,MATCH(UsagePerHour!$B66,Sales!$C$5:$C$18,0),MATCH(UsagePerHour!JY$4,Sales!$D$3:$ABF$3,0))/JY$2*INDEX(Usage!$D$5:$ABF$11,MATCH(UsagePerHour!$B$52,Usage!$C$5:$C$11,0),MATCH(UsagePerHour!JY$4,Usage!$D$3:$ABF$3,0)),"")</f>
        <v>0</v>
      </c>
      <c r="JZ66" s="6">
        <f>IFERROR(INDEX(Sales!$D$5:$ABF$18,MATCH(UsagePerHour!$B66,Sales!$C$5:$C$18,0),MATCH(UsagePerHour!JZ$4,Sales!$D$3:$ABF$3,0))/JZ$2*INDEX(Usage!$D$5:$ABF$11,MATCH(UsagePerHour!$B$52,Usage!$C$5:$C$11,0),MATCH(UsagePerHour!JZ$4,Usage!$D$3:$ABF$3,0)),"")</f>
        <v>0</v>
      </c>
      <c r="KA66" s="6">
        <f>IFERROR(INDEX(Sales!$D$5:$ABF$18,MATCH(UsagePerHour!$B66,Sales!$C$5:$C$18,0),MATCH(UsagePerHour!KA$4,Sales!$D$3:$ABF$3,0))/KA$2*INDEX(Usage!$D$5:$ABF$11,MATCH(UsagePerHour!$B$52,Usage!$C$5:$C$11,0),MATCH(UsagePerHour!KA$4,Usage!$D$3:$ABF$3,0)),"")</f>
        <v>0</v>
      </c>
      <c r="KB66" s="6">
        <f>IFERROR(INDEX(Sales!$D$5:$ABF$18,MATCH(UsagePerHour!$B66,Sales!$C$5:$C$18,0),MATCH(UsagePerHour!KB$4,Sales!$D$3:$ABF$3,0))/KB$2*INDEX(Usage!$D$5:$ABF$11,MATCH(UsagePerHour!$B$52,Usage!$C$5:$C$11,0),MATCH(UsagePerHour!KB$4,Usage!$D$3:$ABF$3,0)),"")</f>
        <v>0</v>
      </c>
      <c r="KC66" s="6">
        <f>IFERROR(INDEX(Sales!$D$5:$ABF$18,MATCH(UsagePerHour!$B66,Sales!$C$5:$C$18,0),MATCH(UsagePerHour!KC$4,Sales!$D$3:$ABF$3,0))/KC$2*INDEX(Usage!$D$5:$ABF$11,MATCH(UsagePerHour!$B$52,Usage!$C$5:$C$11,0),MATCH(UsagePerHour!KC$4,Usage!$D$3:$ABF$3,0)),"")</f>
        <v>0</v>
      </c>
      <c r="KD66" s="6">
        <f>IFERROR(INDEX(Sales!$D$5:$ABF$18,MATCH(UsagePerHour!$B66,Sales!$C$5:$C$18,0),MATCH(UsagePerHour!KD$4,Sales!$D$3:$ABF$3,0))/KD$2*INDEX(Usage!$D$5:$ABF$11,MATCH(UsagePerHour!$B$52,Usage!$C$5:$C$11,0),MATCH(UsagePerHour!KD$4,Usage!$D$3:$ABF$3,0)),"")</f>
        <v>0</v>
      </c>
      <c r="KE66" s="6">
        <f>IFERROR(INDEX(Sales!$D$5:$ABF$18,MATCH(UsagePerHour!$B66,Sales!$C$5:$C$18,0),MATCH(UsagePerHour!KE$4,Sales!$D$3:$ABF$3,0))/KE$2*INDEX(Usage!$D$5:$ABF$11,MATCH(UsagePerHour!$B$52,Usage!$C$5:$C$11,0),MATCH(UsagePerHour!KE$4,Usage!$D$3:$ABF$3,0)),"")</f>
        <v>0</v>
      </c>
      <c r="KF66" s="6">
        <f>IFERROR(INDEX(Sales!$D$5:$ABF$18,MATCH(UsagePerHour!$B66,Sales!$C$5:$C$18,0),MATCH(UsagePerHour!KF$4,Sales!$D$3:$ABF$3,0))/KF$2*INDEX(Usage!$D$5:$ABF$11,MATCH(UsagePerHour!$B$52,Usage!$C$5:$C$11,0),MATCH(UsagePerHour!KF$4,Usage!$D$3:$ABF$3,0)),"")</f>
        <v>0</v>
      </c>
      <c r="KG66" s="6">
        <f>IFERROR(INDEX(Sales!$D$5:$ABF$18,MATCH(UsagePerHour!$B66,Sales!$C$5:$C$18,0),MATCH(UsagePerHour!KG$4,Sales!$D$3:$ABF$3,0))/KG$2*INDEX(Usage!$D$5:$ABF$11,MATCH(UsagePerHour!$B$52,Usage!$C$5:$C$11,0),MATCH(UsagePerHour!KG$4,Usage!$D$3:$ABF$3,0)),"")</f>
        <v>0</v>
      </c>
      <c r="KH66" s="6">
        <f>IFERROR(INDEX(Sales!$D$5:$ABF$18,MATCH(UsagePerHour!$B66,Sales!$C$5:$C$18,0),MATCH(UsagePerHour!KH$4,Sales!$D$3:$ABF$3,0))/KH$2*INDEX(Usage!$D$5:$ABF$11,MATCH(UsagePerHour!$B$52,Usage!$C$5:$C$11,0),MATCH(UsagePerHour!KH$4,Usage!$D$3:$ABF$3,0)),"")</f>
        <v>0</v>
      </c>
      <c r="KI66" s="6">
        <f>IFERROR(INDEX(Sales!$D$5:$ABF$18,MATCH(UsagePerHour!$B66,Sales!$C$5:$C$18,0),MATCH(UsagePerHour!KI$4,Sales!$D$3:$ABF$3,0))/KI$2*INDEX(Usage!$D$5:$ABF$11,MATCH(UsagePerHour!$B$52,Usage!$C$5:$C$11,0),MATCH(UsagePerHour!KI$4,Usage!$D$3:$ABF$3,0)),"")</f>
        <v>0</v>
      </c>
      <c r="KJ66" s="6">
        <f>IFERROR(INDEX(Sales!$D$5:$ABF$18,MATCH(UsagePerHour!$B66,Sales!$C$5:$C$18,0),MATCH(UsagePerHour!KJ$4,Sales!$D$3:$ABF$3,0))/KJ$2*INDEX(Usage!$D$5:$ABF$11,MATCH(UsagePerHour!$B$52,Usage!$C$5:$C$11,0),MATCH(UsagePerHour!KJ$4,Usage!$D$3:$ABF$3,0)),"")</f>
        <v>0</v>
      </c>
      <c r="KK66" s="6">
        <f>IFERROR(INDEX(Sales!$D$5:$ABF$18,MATCH(UsagePerHour!$B66,Sales!$C$5:$C$18,0),MATCH(UsagePerHour!KK$4,Sales!$D$3:$ABF$3,0))/KK$2*INDEX(Usage!$D$5:$ABF$11,MATCH(UsagePerHour!$B$52,Usage!$C$5:$C$11,0),MATCH(UsagePerHour!KK$4,Usage!$D$3:$ABF$3,0)),"")</f>
        <v>0</v>
      </c>
      <c r="KL66" s="6">
        <f>IFERROR(INDEX(Sales!$D$5:$ABF$18,MATCH(UsagePerHour!$B66,Sales!$C$5:$C$18,0),MATCH(UsagePerHour!KL$4,Sales!$D$3:$ABF$3,0))/KL$2*INDEX(Usage!$D$5:$ABF$11,MATCH(UsagePerHour!$B$52,Usage!$C$5:$C$11,0),MATCH(UsagePerHour!KL$4,Usage!$D$3:$ABF$3,0)),"")</f>
        <v>0</v>
      </c>
      <c r="KM66" s="6">
        <f>IFERROR(INDEX(Sales!$D$5:$ABF$18,MATCH(UsagePerHour!$B66,Sales!$C$5:$C$18,0),MATCH(UsagePerHour!KM$4,Sales!$D$3:$ABF$3,0))/KM$2*INDEX(Usage!$D$5:$ABF$11,MATCH(UsagePerHour!$B$52,Usage!$C$5:$C$11,0),MATCH(UsagePerHour!KM$4,Usage!$D$3:$ABF$3,0)),"")</f>
        <v>0</v>
      </c>
      <c r="KN66" s="6">
        <f>IFERROR(INDEX(Sales!$D$5:$ABF$18,MATCH(UsagePerHour!$B66,Sales!$C$5:$C$18,0),MATCH(UsagePerHour!KN$4,Sales!$D$3:$ABF$3,0))/KN$2*INDEX(Usage!$D$5:$ABF$11,MATCH(UsagePerHour!$B$52,Usage!$C$5:$C$11,0),MATCH(UsagePerHour!KN$4,Usage!$D$3:$ABF$3,0)),"")</f>
        <v>0</v>
      </c>
      <c r="KO66" s="6">
        <f>IFERROR(INDEX(Sales!$D$5:$ABF$18,MATCH(UsagePerHour!$B66,Sales!$C$5:$C$18,0),MATCH(UsagePerHour!KO$4,Sales!$D$3:$ABF$3,0))/KO$2*INDEX(Usage!$D$5:$ABF$11,MATCH(UsagePerHour!$B$52,Usage!$C$5:$C$11,0),MATCH(UsagePerHour!KO$4,Usage!$D$3:$ABF$3,0)),"")</f>
        <v>0</v>
      </c>
      <c r="KP66" s="6">
        <f>IFERROR(INDEX(Sales!$D$5:$ABF$18,MATCH(UsagePerHour!$B66,Sales!$C$5:$C$18,0),MATCH(UsagePerHour!KP$4,Sales!$D$3:$ABF$3,0))/KP$2*INDEX(Usage!$D$5:$ABF$11,MATCH(UsagePerHour!$B$52,Usage!$C$5:$C$11,0),MATCH(UsagePerHour!KP$4,Usage!$D$3:$ABF$3,0)),"")</f>
        <v>0</v>
      </c>
      <c r="KQ66" s="6">
        <f>IFERROR(INDEX(Sales!$D$5:$ABF$18,MATCH(UsagePerHour!$B66,Sales!$C$5:$C$18,0),MATCH(UsagePerHour!KQ$4,Sales!$D$3:$ABF$3,0))/KQ$2*INDEX(Usage!$D$5:$ABF$11,MATCH(UsagePerHour!$B$52,Usage!$C$5:$C$11,0),MATCH(UsagePerHour!KQ$4,Usage!$D$3:$ABF$3,0)),"")</f>
        <v>0</v>
      </c>
      <c r="KR66" s="6">
        <f>IFERROR(INDEX(Sales!$D$5:$ABF$18,MATCH(UsagePerHour!$B66,Sales!$C$5:$C$18,0),MATCH(UsagePerHour!KR$4,Sales!$D$3:$ABF$3,0))/KR$2*INDEX(Usage!$D$5:$ABF$11,MATCH(UsagePerHour!$B$52,Usage!$C$5:$C$11,0),MATCH(UsagePerHour!KR$4,Usage!$D$3:$ABF$3,0)),"")</f>
        <v>0</v>
      </c>
      <c r="KS66" s="6">
        <f>IFERROR(INDEX(Sales!$D$5:$ABF$18,MATCH(UsagePerHour!$B66,Sales!$C$5:$C$18,0),MATCH(UsagePerHour!KS$4,Sales!$D$3:$ABF$3,0))/KS$2*INDEX(Usage!$D$5:$ABF$11,MATCH(UsagePerHour!$B$52,Usage!$C$5:$C$11,0),MATCH(UsagePerHour!KS$4,Usage!$D$3:$ABF$3,0)),"")</f>
        <v>0</v>
      </c>
      <c r="KT66" s="6">
        <f>IFERROR(INDEX(Sales!$D$5:$ABF$18,MATCH(UsagePerHour!$B66,Sales!$C$5:$C$18,0),MATCH(UsagePerHour!KT$4,Sales!$D$3:$ABF$3,0))/KT$2*INDEX(Usage!$D$5:$ABF$11,MATCH(UsagePerHour!$B$52,Usage!$C$5:$C$11,0),MATCH(UsagePerHour!KT$4,Usage!$D$3:$ABF$3,0)),"")</f>
        <v>0</v>
      </c>
      <c r="KU66" s="6">
        <f>IFERROR(INDEX(Sales!$D$5:$ABF$18,MATCH(UsagePerHour!$B66,Sales!$C$5:$C$18,0),MATCH(UsagePerHour!KU$4,Sales!$D$3:$ABF$3,0))/KU$2*INDEX(Usage!$D$5:$ABF$11,MATCH(UsagePerHour!$B$52,Usage!$C$5:$C$11,0),MATCH(UsagePerHour!KU$4,Usage!$D$3:$ABF$3,0)),"")</f>
        <v>0</v>
      </c>
      <c r="KV66" s="6">
        <f>IFERROR(INDEX(Sales!$D$5:$ABF$18,MATCH(UsagePerHour!$B66,Sales!$C$5:$C$18,0),MATCH(UsagePerHour!KV$4,Sales!$D$3:$ABF$3,0))/KV$2*INDEX(Usage!$D$5:$ABF$11,MATCH(UsagePerHour!$B$52,Usage!$C$5:$C$11,0),MATCH(UsagePerHour!KV$4,Usage!$D$3:$ABF$3,0)),"")</f>
        <v>0</v>
      </c>
      <c r="KW66" s="6">
        <f>IFERROR(INDEX(Sales!$D$5:$ABF$18,MATCH(UsagePerHour!$B66,Sales!$C$5:$C$18,0),MATCH(UsagePerHour!KW$4,Sales!$D$3:$ABF$3,0))/KW$2*INDEX(Usage!$D$5:$ABF$11,MATCH(UsagePerHour!$B$52,Usage!$C$5:$C$11,0),MATCH(UsagePerHour!KW$4,Usage!$D$3:$ABF$3,0)),"")</f>
        <v>0</v>
      </c>
      <c r="KX66" s="6">
        <f>IFERROR(INDEX(Sales!$D$5:$ABF$18,MATCH(UsagePerHour!$B66,Sales!$C$5:$C$18,0),MATCH(UsagePerHour!KX$4,Sales!$D$3:$ABF$3,0))/KX$2*INDEX(Usage!$D$5:$ABF$11,MATCH(UsagePerHour!$B$52,Usage!$C$5:$C$11,0),MATCH(UsagePerHour!KX$4,Usage!$D$3:$ABF$3,0)),"")</f>
        <v>0</v>
      </c>
      <c r="KY66" s="6">
        <f>IFERROR(INDEX(Sales!$D$5:$ABF$18,MATCH(UsagePerHour!$B66,Sales!$C$5:$C$18,0),MATCH(UsagePerHour!KY$4,Sales!$D$3:$ABF$3,0))/KY$2*INDEX(Usage!$D$5:$ABF$11,MATCH(UsagePerHour!$B$52,Usage!$C$5:$C$11,0),MATCH(UsagePerHour!KY$4,Usage!$D$3:$ABF$3,0)),"")</f>
        <v>0</v>
      </c>
      <c r="KZ66" s="6">
        <f>IFERROR(INDEX(Sales!$D$5:$ABF$18,MATCH(UsagePerHour!$B66,Sales!$C$5:$C$18,0),MATCH(UsagePerHour!KZ$4,Sales!$D$3:$ABF$3,0))/KZ$2*INDEX(Usage!$D$5:$ABF$11,MATCH(UsagePerHour!$B$52,Usage!$C$5:$C$11,0),MATCH(UsagePerHour!KZ$4,Usage!$D$3:$ABF$3,0)),"")</f>
        <v>0</v>
      </c>
      <c r="LA66" s="6">
        <f>IFERROR(INDEX(Sales!$D$5:$ABF$18,MATCH(UsagePerHour!$B66,Sales!$C$5:$C$18,0),MATCH(UsagePerHour!LA$4,Sales!$D$3:$ABF$3,0))/LA$2*INDEX(Usage!$D$5:$ABF$11,MATCH(UsagePerHour!$B$52,Usage!$C$5:$C$11,0),MATCH(UsagePerHour!LA$4,Usage!$D$3:$ABF$3,0)),"")</f>
        <v>0</v>
      </c>
      <c r="LB66" s="6">
        <f>IFERROR(INDEX(Sales!$D$5:$ABF$18,MATCH(UsagePerHour!$B66,Sales!$C$5:$C$18,0),MATCH(UsagePerHour!LB$4,Sales!$D$3:$ABF$3,0))/LB$2*INDEX(Usage!$D$5:$ABF$11,MATCH(UsagePerHour!$B$52,Usage!$C$5:$C$11,0),MATCH(UsagePerHour!LB$4,Usage!$D$3:$ABF$3,0)),"")</f>
        <v>0</v>
      </c>
      <c r="LC66" s="6">
        <f>IFERROR(INDEX(Sales!$D$5:$ABF$18,MATCH(UsagePerHour!$B66,Sales!$C$5:$C$18,0),MATCH(UsagePerHour!LC$4,Sales!$D$3:$ABF$3,0))/LC$2*INDEX(Usage!$D$5:$ABF$11,MATCH(UsagePerHour!$B$52,Usage!$C$5:$C$11,0),MATCH(UsagePerHour!LC$4,Usage!$D$3:$ABF$3,0)),"")</f>
        <v>0</v>
      </c>
      <c r="LD66" s="6">
        <f>IFERROR(INDEX(Sales!$D$5:$ABF$18,MATCH(UsagePerHour!$B66,Sales!$C$5:$C$18,0),MATCH(UsagePerHour!LD$4,Sales!$D$3:$ABF$3,0))/LD$2*INDEX(Usage!$D$5:$ABF$11,MATCH(UsagePerHour!$B$52,Usage!$C$5:$C$11,0),MATCH(UsagePerHour!LD$4,Usage!$D$3:$ABF$3,0)),"")</f>
        <v>0</v>
      </c>
      <c r="LE66" s="6">
        <f>IFERROR(INDEX(Sales!$D$5:$ABF$18,MATCH(UsagePerHour!$B66,Sales!$C$5:$C$18,0),MATCH(UsagePerHour!LE$4,Sales!$D$3:$ABF$3,0))/LE$2*INDEX(Usage!$D$5:$ABF$11,MATCH(UsagePerHour!$B$52,Usage!$C$5:$C$11,0),MATCH(UsagePerHour!LE$4,Usage!$D$3:$ABF$3,0)),"")</f>
        <v>0</v>
      </c>
      <c r="LF66" s="6">
        <f>IFERROR(INDEX(Sales!$D$5:$ABF$18,MATCH(UsagePerHour!$B66,Sales!$C$5:$C$18,0),MATCH(UsagePerHour!LF$4,Sales!$D$3:$ABF$3,0))/LF$2*INDEX(Usage!$D$5:$ABF$11,MATCH(UsagePerHour!$B$52,Usage!$C$5:$C$11,0),MATCH(UsagePerHour!LF$4,Usage!$D$3:$ABF$3,0)),"")</f>
        <v>0</v>
      </c>
      <c r="LG66" s="6">
        <f>IFERROR(INDEX(Sales!$D$5:$ABF$18,MATCH(UsagePerHour!$B66,Sales!$C$5:$C$18,0),MATCH(UsagePerHour!LG$4,Sales!$D$3:$ABF$3,0))/LG$2*INDEX(Usage!$D$5:$ABF$11,MATCH(UsagePerHour!$B$52,Usage!$C$5:$C$11,0),MATCH(UsagePerHour!LG$4,Usage!$D$3:$ABF$3,0)),"")</f>
        <v>0</v>
      </c>
      <c r="LH66" s="6">
        <f>IFERROR(INDEX(Sales!$D$5:$ABF$18,MATCH(UsagePerHour!$B66,Sales!$C$5:$C$18,0),MATCH(UsagePerHour!LH$4,Sales!$D$3:$ABF$3,0))/LH$2*INDEX(Usage!$D$5:$ABF$11,MATCH(UsagePerHour!$B$52,Usage!$C$5:$C$11,0),MATCH(UsagePerHour!LH$4,Usage!$D$3:$ABF$3,0)),"")</f>
        <v>0</v>
      </c>
      <c r="LI66" s="6">
        <f>IFERROR(INDEX(Sales!$D$5:$ABF$18,MATCH(UsagePerHour!$B66,Sales!$C$5:$C$18,0),MATCH(UsagePerHour!LI$4,Sales!$D$3:$ABF$3,0))/LI$2*INDEX(Usage!$D$5:$ABF$11,MATCH(UsagePerHour!$B$52,Usage!$C$5:$C$11,0),MATCH(UsagePerHour!LI$4,Usage!$D$3:$ABF$3,0)),"")</f>
        <v>0</v>
      </c>
      <c r="LJ66" s="6">
        <f>IFERROR(INDEX(Sales!$D$5:$ABF$18,MATCH(UsagePerHour!$B66,Sales!$C$5:$C$18,0),MATCH(UsagePerHour!LJ$4,Sales!$D$3:$ABF$3,0))/LJ$2*INDEX(Usage!$D$5:$ABF$11,MATCH(UsagePerHour!$B$52,Usage!$C$5:$C$11,0),MATCH(UsagePerHour!LJ$4,Usage!$D$3:$ABF$3,0)),"")</f>
        <v>0</v>
      </c>
      <c r="LK66" s="6">
        <f>IFERROR(INDEX(Sales!$D$5:$ABF$18,MATCH(UsagePerHour!$B66,Sales!$C$5:$C$18,0),MATCH(UsagePerHour!LK$4,Sales!$D$3:$ABF$3,0))/LK$2*INDEX(Usage!$D$5:$ABF$11,MATCH(UsagePerHour!$B$52,Usage!$C$5:$C$11,0),MATCH(UsagePerHour!LK$4,Usage!$D$3:$ABF$3,0)),"")</f>
        <v>0</v>
      </c>
      <c r="LL66" s="6">
        <f>IFERROR(INDEX(Sales!$D$5:$ABF$18,MATCH(UsagePerHour!$B66,Sales!$C$5:$C$18,0),MATCH(UsagePerHour!LL$4,Sales!$D$3:$ABF$3,0))/LL$2*INDEX(Usage!$D$5:$ABF$11,MATCH(UsagePerHour!$B$52,Usage!$C$5:$C$11,0),MATCH(UsagePerHour!LL$4,Usage!$D$3:$ABF$3,0)),"")</f>
        <v>0</v>
      </c>
      <c r="LM66" s="6">
        <f>IFERROR(INDEX(Sales!$D$5:$ABF$18,MATCH(UsagePerHour!$B66,Sales!$C$5:$C$18,0),MATCH(UsagePerHour!LM$4,Sales!$D$3:$ABF$3,0))/LM$2*INDEX(Usage!$D$5:$ABF$11,MATCH(UsagePerHour!$B$52,Usage!$C$5:$C$11,0),MATCH(UsagePerHour!LM$4,Usage!$D$3:$ABF$3,0)),"")</f>
        <v>0</v>
      </c>
      <c r="LN66" s="6">
        <f>IFERROR(INDEX(Sales!$D$5:$ABF$18,MATCH(UsagePerHour!$B66,Sales!$C$5:$C$18,0),MATCH(UsagePerHour!LN$4,Sales!$D$3:$ABF$3,0))/LN$2*INDEX(Usage!$D$5:$ABF$11,MATCH(UsagePerHour!$B$52,Usage!$C$5:$C$11,0),MATCH(UsagePerHour!LN$4,Usage!$D$3:$ABF$3,0)),"")</f>
        <v>0</v>
      </c>
      <c r="LO66" s="6">
        <f>IFERROR(INDEX(Sales!$D$5:$ABF$18,MATCH(UsagePerHour!$B66,Sales!$C$5:$C$18,0),MATCH(UsagePerHour!LO$4,Sales!$D$3:$ABF$3,0))/LO$2*INDEX(Usage!$D$5:$ABF$11,MATCH(UsagePerHour!$B$52,Usage!$C$5:$C$11,0),MATCH(UsagePerHour!LO$4,Usage!$D$3:$ABF$3,0)),"")</f>
        <v>0</v>
      </c>
      <c r="LP66" s="6">
        <f>IFERROR(INDEX(Sales!$D$5:$ABF$18,MATCH(UsagePerHour!$B66,Sales!$C$5:$C$18,0),MATCH(UsagePerHour!LP$4,Sales!$D$3:$ABF$3,0))/LP$2*INDEX(Usage!$D$5:$ABF$11,MATCH(UsagePerHour!$B$52,Usage!$C$5:$C$11,0),MATCH(UsagePerHour!LP$4,Usage!$D$3:$ABF$3,0)),"")</f>
        <v>0</v>
      </c>
      <c r="LQ66" s="6">
        <f>IFERROR(INDEX(Sales!$D$5:$ABF$18,MATCH(UsagePerHour!$B66,Sales!$C$5:$C$18,0),MATCH(UsagePerHour!LQ$4,Sales!$D$3:$ABF$3,0))/LQ$2*INDEX(Usage!$D$5:$ABF$11,MATCH(UsagePerHour!$B$52,Usage!$C$5:$C$11,0),MATCH(UsagePerHour!LQ$4,Usage!$D$3:$ABF$3,0)),"")</f>
        <v>0</v>
      </c>
      <c r="LR66" s="6">
        <f>IFERROR(INDEX(Sales!$D$5:$ABF$18,MATCH(UsagePerHour!$B66,Sales!$C$5:$C$18,0),MATCH(UsagePerHour!LR$4,Sales!$D$3:$ABF$3,0))/LR$2*INDEX(Usage!$D$5:$ABF$11,MATCH(UsagePerHour!$B$52,Usage!$C$5:$C$11,0),MATCH(UsagePerHour!LR$4,Usage!$D$3:$ABF$3,0)),"")</f>
        <v>0</v>
      </c>
      <c r="LS66" s="6">
        <f>IFERROR(INDEX(Sales!$D$5:$ABF$18,MATCH(UsagePerHour!$B66,Sales!$C$5:$C$18,0),MATCH(UsagePerHour!LS$4,Sales!$D$3:$ABF$3,0))/LS$2*INDEX(Usage!$D$5:$ABF$11,MATCH(UsagePerHour!$B$52,Usage!$C$5:$C$11,0),MATCH(UsagePerHour!LS$4,Usage!$D$3:$ABF$3,0)),"")</f>
        <v>0</v>
      </c>
      <c r="LT66" s="6">
        <f>IFERROR(INDEX(Sales!$D$5:$ABF$18,MATCH(UsagePerHour!$B66,Sales!$C$5:$C$18,0),MATCH(UsagePerHour!LT$4,Sales!$D$3:$ABF$3,0))/LT$2*INDEX(Usage!$D$5:$ABF$11,MATCH(UsagePerHour!$B$52,Usage!$C$5:$C$11,0),MATCH(UsagePerHour!LT$4,Usage!$D$3:$ABF$3,0)),"")</f>
        <v>0</v>
      </c>
      <c r="LU66" s="6">
        <f>IFERROR(INDEX(Sales!$D$5:$ABF$18,MATCH(UsagePerHour!$B66,Sales!$C$5:$C$18,0),MATCH(UsagePerHour!LU$4,Sales!$D$3:$ABF$3,0))/LU$2*INDEX(Usage!$D$5:$ABF$11,MATCH(UsagePerHour!$B$52,Usage!$C$5:$C$11,0),MATCH(UsagePerHour!LU$4,Usage!$D$3:$ABF$3,0)),"")</f>
        <v>0</v>
      </c>
      <c r="LV66" s="6">
        <f>IFERROR(INDEX(Sales!$D$5:$ABF$18,MATCH(UsagePerHour!$B66,Sales!$C$5:$C$18,0),MATCH(UsagePerHour!LV$4,Sales!$D$3:$ABF$3,0))/LV$2*INDEX(Usage!$D$5:$ABF$11,MATCH(UsagePerHour!$B$52,Usage!$C$5:$C$11,0),MATCH(UsagePerHour!LV$4,Usage!$D$3:$ABF$3,0)),"")</f>
        <v>0</v>
      </c>
      <c r="LW66" s="6">
        <f>IFERROR(INDEX(Sales!$D$5:$ABF$18,MATCH(UsagePerHour!$B66,Sales!$C$5:$C$18,0),MATCH(UsagePerHour!LW$4,Sales!$D$3:$ABF$3,0))/LW$2*INDEX(Usage!$D$5:$ABF$11,MATCH(UsagePerHour!$B$52,Usage!$C$5:$C$11,0),MATCH(UsagePerHour!LW$4,Usage!$D$3:$ABF$3,0)),"")</f>
        <v>0</v>
      </c>
      <c r="LX66" s="6">
        <f>IFERROR(INDEX(Sales!$D$5:$ABF$18,MATCH(UsagePerHour!$B66,Sales!$C$5:$C$18,0),MATCH(UsagePerHour!LX$4,Sales!$D$3:$ABF$3,0))/LX$2*INDEX(Usage!$D$5:$ABF$11,MATCH(UsagePerHour!$B$52,Usage!$C$5:$C$11,0),MATCH(UsagePerHour!LX$4,Usage!$D$3:$ABF$3,0)),"")</f>
        <v>0</v>
      </c>
      <c r="LY66" s="6">
        <f>IFERROR(INDEX(Sales!$D$5:$ABF$18,MATCH(UsagePerHour!$B66,Sales!$C$5:$C$18,0),MATCH(UsagePerHour!LY$4,Sales!$D$3:$ABF$3,0))/LY$2*INDEX(Usage!$D$5:$ABF$11,MATCH(UsagePerHour!$B$52,Usage!$C$5:$C$11,0),MATCH(UsagePerHour!LY$4,Usage!$D$3:$ABF$3,0)),"")</f>
        <v>0</v>
      </c>
      <c r="LZ66" s="6">
        <f>IFERROR(INDEX(Sales!$D$5:$ABF$18,MATCH(UsagePerHour!$B66,Sales!$C$5:$C$18,0),MATCH(UsagePerHour!LZ$4,Sales!$D$3:$ABF$3,0))/LZ$2*INDEX(Usage!$D$5:$ABF$11,MATCH(UsagePerHour!$B$52,Usage!$C$5:$C$11,0),MATCH(UsagePerHour!LZ$4,Usage!$D$3:$ABF$3,0)),"")</f>
        <v>0</v>
      </c>
      <c r="MA66" s="6">
        <f>IFERROR(INDEX(Sales!$D$5:$ABF$18,MATCH(UsagePerHour!$B66,Sales!$C$5:$C$18,0),MATCH(UsagePerHour!MA$4,Sales!$D$3:$ABF$3,0))/MA$2*INDEX(Usage!$D$5:$ABF$11,MATCH(UsagePerHour!$B$52,Usage!$C$5:$C$11,0),MATCH(UsagePerHour!MA$4,Usage!$D$3:$ABF$3,0)),"")</f>
        <v>0</v>
      </c>
      <c r="MB66" s="6">
        <f>IFERROR(INDEX(Sales!$D$5:$ABF$18,MATCH(UsagePerHour!$B66,Sales!$C$5:$C$18,0),MATCH(UsagePerHour!MB$4,Sales!$D$3:$ABF$3,0))/MB$2*INDEX(Usage!$D$5:$ABF$11,MATCH(UsagePerHour!$B$52,Usage!$C$5:$C$11,0),MATCH(UsagePerHour!MB$4,Usage!$D$3:$ABF$3,0)),"")</f>
        <v>0</v>
      </c>
      <c r="MC66" s="6">
        <f>IFERROR(INDEX(Sales!$D$5:$ABF$18,MATCH(UsagePerHour!$B66,Sales!$C$5:$C$18,0),MATCH(UsagePerHour!MC$4,Sales!$D$3:$ABF$3,0))/MC$2*INDEX(Usage!$D$5:$ABF$11,MATCH(UsagePerHour!$B$52,Usage!$C$5:$C$11,0),MATCH(UsagePerHour!MC$4,Usage!$D$3:$ABF$3,0)),"")</f>
        <v>0</v>
      </c>
      <c r="MD66" s="6">
        <f>IFERROR(INDEX(Sales!$D$5:$ABF$18,MATCH(UsagePerHour!$B66,Sales!$C$5:$C$18,0),MATCH(UsagePerHour!MD$4,Sales!$D$3:$ABF$3,0))/MD$2*INDEX(Usage!$D$5:$ABF$11,MATCH(UsagePerHour!$B$52,Usage!$C$5:$C$11,0),MATCH(UsagePerHour!MD$4,Usage!$D$3:$ABF$3,0)),"")</f>
        <v>0</v>
      </c>
      <c r="ME66" s="6">
        <f>IFERROR(INDEX(Sales!$D$5:$ABF$18,MATCH(UsagePerHour!$B66,Sales!$C$5:$C$18,0),MATCH(UsagePerHour!ME$4,Sales!$D$3:$ABF$3,0))/ME$2*INDEX(Usage!$D$5:$ABF$11,MATCH(UsagePerHour!$B$52,Usage!$C$5:$C$11,0),MATCH(UsagePerHour!ME$4,Usage!$D$3:$ABF$3,0)),"")</f>
        <v>0</v>
      </c>
      <c r="MF66" s="6">
        <f>IFERROR(INDEX(Sales!$D$5:$ABF$18,MATCH(UsagePerHour!$B66,Sales!$C$5:$C$18,0),MATCH(UsagePerHour!MF$4,Sales!$D$3:$ABF$3,0))/MF$2*INDEX(Usage!$D$5:$ABF$11,MATCH(UsagePerHour!$B$52,Usage!$C$5:$C$11,0),MATCH(UsagePerHour!MF$4,Usage!$D$3:$ABF$3,0)),"")</f>
        <v>0</v>
      </c>
      <c r="MG66" s="6">
        <f>IFERROR(INDEX(Sales!$D$5:$ABF$18,MATCH(UsagePerHour!$B66,Sales!$C$5:$C$18,0),MATCH(UsagePerHour!MG$4,Sales!$D$3:$ABF$3,0))/MG$2*INDEX(Usage!$D$5:$ABF$11,MATCH(UsagePerHour!$B$52,Usage!$C$5:$C$11,0),MATCH(UsagePerHour!MG$4,Usage!$D$3:$ABF$3,0)),"")</f>
        <v>0</v>
      </c>
      <c r="MH66" s="6">
        <f>IFERROR(INDEX(Sales!$D$5:$ABF$18,MATCH(UsagePerHour!$B66,Sales!$C$5:$C$18,0),MATCH(UsagePerHour!MH$4,Sales!$D$3:$ABF$3,0))/MH$2*INDEX(Usage!$D$5:$ABF$11,MATCH(UsagePerHour!$B$52,Usage!$C$5:$C$11,0),MATCH(UsagePerHour!MH$4,Usage!$D$3:$ABF$3,0)),"")</f>
        <v>0</v>
      </c>
      <c r="MI66" s="6">
        <f>IFERROR(INDEX(Sales!$D$5:$ABF$18,MATCH(UsagePerHour!$B66,Sales!$C$5:$C$18,0),MATCH(UsagePerHour!MI$4,Sales!$D$3:$ABF$3,0))/MI$2*INDEX(Usage!$D$5:$ABF$11,MATCH(UsagePerHour!$B$52,Usage!$C$5:$C$11,0),MATCH(UsagePerHour!MI$4,Usage!$D$3:$ABF$3,0)),"")</f>
        <v>0</v>
      </c>
      <c r="MJ66" s="6">
        <f>IFERROR(INDEX(Sales!$D$5:$ABF$18,MATCH(UsagePerHour!$B66,Sales!$C$5:$C$18,0),MATCH(UsagePerHour!MJ$4,Sales!$D$3:$ABF$3,0))/MJ$2*INDEX(Usage!$D$5:$ABF$11,MATCH(UsagePerHour!$B$52,Usage!$C$5:$C$11,0),MATCH(UsagePerHour!MJ$4,Usage!$D$3:$ABF$3,0)),"")</f>
        <v>0</v>
      </c>
      <c r="MK66" s="6">
        <f>IFERROR(INDEX(Sales!$D$5:$ABF$18,MATCH(UsagePerHour!$B66,Sales!$C$5:$C$18,0),MATCH(UsagePerHour!MK$4,Sales!$D$3:$ABF$3,0))/MK$2*INDEX(Usage!$D$5:$ABF$11,MATCH(UsagePerHour!$B$52,Usage!$C$5:$C$11,0),MATCH(UsagePerHour!MK$4,Usage!$D$3:$ABF$3,0)),"")</f>
        <v>0</v>
      </c>
      <c r="ML66" s="6">
        <f>IFERROR(INDEX(Sales!$D$5:$ABF$18,MATCH(UsagePerHour!$B66,Sales!$C$5:$C$18,0),MATCH(UsagePerHour!ML$4,Sales!$D$3:$ABF$3,0))/ML$2*INDEX(Usage!$D$5:$ABF$11,MATCH(UsagePerHour!$B$52,Usage!$C$5:$C$11,0),MATCH(UsagePerHour!ML$4,Usage!$D$3:$ABF$3,0)),"")</f>
        <v>0</v>
      </c>
      <c r="MM66" s="6">
        <f>IFERROR(INDEX(Sales!$D$5:$ABF$18,MATCH(UsagePerHour!$B66,Sales!$C$5:$C$18,0),MATCH(UsagePerHour!MM$4,Sales!$D$3:$ABF$3,0))/MM$2*INDEX(Usage!$D$5:$ABF$11,MATCH(UsagePerHour!$B$52,Usage!$C$5:$C$11,0),MATCH(UsagePerHour!MM$4,Usage!$D$3:$ABF$3,0)),"")</f>
        <v>0</v>
      </c>
      <c r="MN66" s="6">
        <f>IFERROR(INDEX(Sales!$D$5:$ABF$18,MATCH(UsagePerHour!$B66,Sales!$C$5:$C$18,0),MATCH(UsagePerHour!MN$4,Sales!$D$3:$ABF$3,0))/MN$2*INDEX(Usage!$D$5:$ABF$11,MATCH(UsagePerHour!$B$52,Usage!$C$5:$C$11,0),MATCH(UsagePerHour!MN$4,Usage!$D$3:$ABF$3,0)),"")</f>
        <v>0</v>
      </c>
      <c r="MO66" s="6">
        <f>IFERROR(INDEX(Sales!$D$5:$ABF$18,MATCH(UsagePerHour!$B66,Sales!$C$5:$C$18,0),MATCH(UsagePerHour!MO$4,Sales!$D$3:$ABF$3,0))/MO$2*INDEX(Usage!$D$5:$ABF$11,MATCH(UsagePerHour!$B$52,Usage!$C$5:$C$11,0),MATCH(UsagePerHour!MO$4,Usage!$D$3:$ABF$3,0)),"")</f>
        <v>0</v>
      </c>
      <c r="MP66" s="6">
        <f>IFERROR(INDEX(Sales!$D$5:$ABF$18,MATCH(UsagePerHour!$B66,Sales!$C$5:$C$18,0),MATCH(UsagePerHour!MP$4,Sales!$D$3:$ABF$3,0))/MP$2*INDEX(Usage!$D$5:$ABF$11,MATCH(UsagePerHour!$B$52,Usage!$C$5:$C$11,0),MATCH(UsagePerHour!MP$4,Usage!$D$3:$ABF$3,0)),"")</f>
        <v>0</v>
      </c>
      <c r="MQ66" s="6">
        <f>IFERROR(INDEX(Sales!$D$5:$ABF$18,MATCH(UsagePerHour!$B66,Sales!$C$5:$C$18,0),MATCH(UsagePerHour!MQ$4,Sales!$D$3:$ABF$3,0))/MQ$2*INDEX(Usage!$D$5:$ABF$11,MATCH(UsagePerHour!$B$52,Usage!$C$5:$C$11,0),MATCH(UsagePerHour!MQ$4,Usage!$D$3:$ABF$3,0)),"")</f>
        <v>0</v>
      </c>
      <c r="MR66" s="6">
        <f>IFERROR(INDEX(Sales!$D$5:$ABF$18,MATCH(UsagePerHour!$B66,Sales!$C$5:$C$18,0),MATCH(UsagePerHour!MR$4,Sales!$D$3:$ABF$3,0))/MR$2*INDEX(Usage!$D$5:$ABF$11,MATCH(UsagePerHour!$B$52,Usage!$C$5:$C$11,0),MATCH(UsagePerHour!MR$4,Usage!$D$3:$ABF$3,0)),"")</f>
        <v>0</v>
      </c>
      <c r="MS66" s="6">
        <f>IFERROR(INDEX(Sales!$D$5:$ABF$18,MATCH(UsagePerHour!$B66,Sales!$C$5:$C$18,0),MATCH(UsagePerHour!MS$4,Sales!$D$3:$ABF$3,0))/MS$2*INDEX(Usage!$D$5:$ABF$11,MATCH(UsagePerHour!$B$52,Usage!$C$5:$C$11,0),MATCH(UsagePerHour!MS$4,Usage!$D$3:$ABF$3,0)),"")</f>
        <v>0</v>
      </c>
      <c r="MT66" s="6">
        <f>IFERROR(INDEX(Sales!$D$5:$ABF$18,MATCH(UsagePerHour!$B66,Sales!$C$5:$C$18,0),MATCH(UsagePerHour!MT$4,Sales!$D$3:$ABF$3,0))/MT$2*INDEX(Usage!$D$5:$ABF$11,MATCH(UsagePerHour!$B$52,Usage!$C$5:$C$11,0),MATCH(UsagePerHour!MT$4,Usage!$D$3:$ABF$3,0)),"")</f>
        <v>0</v>
      </c>
      <c r="MU66" s="6">
        <f>IFERROR(INDEX(Sales!$D$5:$ABF$18,MATCH(UsagePerHour!$B66,Sales!$C$5:$C$18,0),MATCH(UsagePerHour!MU$4,Sales!$D$3:$ABF$3,0))/MU$2*INDEX(Usage!$D$5:$ABF$11,MATCH(UsagePerHour!$B$52,Usage!$C$5:$C$11,0),MATCH(UsagePerHour!MU$4,Usage!$D$3:$ABF$3,0)),"")</f>
        <v>0</v>
      </c>
      <c r="MV66" s="6">
        <f>IFERROR(INDEX(Sales!$D$5:$ABF$18,MATCH(UsagePerHour!$B66,Sales!$C$5:$C$18,0),MATCH(UsagePerHour!MV$4,Sales!$D$3:$ABF$3,0))/MV$2*INDEX(Usage!$D$5:$ABF$11,MATCH(UsagePerHour!$B$52,Usage!$C$5:$C$11,0),MATCH(UsagePerHour!MV$4,Usage!$D$3:$ABF$3,0)),"")</f>
        <v>0</v>
      </c>
      <c r="MW66" s="6">
        <f>IFERROR(INDEX(Sales!$D$5:$ABF$18,MATCH(UsagePerHour!$B66,Sales!$C$5:$C$18,0),MATCH(UsagePerHour!MW$4,Sales!$D$3:$ABF$3,0))/MW$2*INDEX(Usage!$D$5:$ABF$11,MATCH(UsagePerHour!$B$52,Usage!$C$5:$C$11,0),MATCH(UsagePerHour!MW$4,Usage!$D$3:$ABF$3,0)),"")</f>
        <v>0</v>
      </c>
      <c r="MX66" s="6">
        <f>IFERROR(INDEX(Sales!$D$5:$ABF$18,MATCH(UsagePerHour!$B66,Sales!$C$5:$C$18,0),MATCH(UsagePerHour!MX$4,Sales!$D$3:$ABF$3,0))/MX$2*INDEX(Usage!$D$5:$ABF$11,MATCH(UsagePerHour!$B$52,Usage!$C$5:$C$11,0),MATCH(UsagePerHour!MX$4,Usage!$D$3:$ABF$3,0)),"")</f>
        <v>0</v>
      </c>
      <c r="MY66" s="6">
        <f>IFERROR(INDEX(Sales!$D$5:$ABF$18,MATCH(UsagePerHour!$B66,Sales!$C$5:$C$18,0),MATCH(UsagePerHour!MY$4,Sales!$D$3:$ABF$3,0))/MY$2*INDEX(Usage!$D$5:$ABF$11,MATCH(UsagePerHour!$B$52,Usage!$C$5:$C$11,0),MATCH(UsagePerHour!MY$4,Usage!$D$3:$ABF$3,0)),"")</f>
        <v>0</v>
      </c>
      <c r="MZ66" s="6">
        <f>IFERROR(INDEX(Sales!$D$5:$ABF$18,MATCH(UsagePerHour!$B66,Sales!$C$5:$C$18,0),MATCH(UsagePerHour!MZ$4,Sales!$D$3:$ABF$3,0))/MZ$2*INDEX(Usage!$D$5:$ABF$11,MATCH(UsagePerHour!$B$52,Usage!$C$5:$C$11,0),MATCH(UsagePerHour!MZ$4,Usage!$D$3:$ABF$3,0)),"")</f>
        <v>0</v>
      </c>
      <c r="NA66" s="6">
        <f>IFERROR(INDEX(Sales!$D$5:$ABF$18,MATCH(UsagePerHour!$B66,Sales!$C$5:$C$18,0),MATCH(UsagePerHour!NA$4,Sales!$D$3:$ABF$3,0))/NA$2*INDEX(Usage!$D$5:$ABF$11,MATCH(UsagePerHour!$B$52,Usage!$C$5:$C$11,0),MATCH(UsagePerHour!NA$4,Usage!$D$3:$ABF$3,0)),"")</f>
        <v>0</v>
      </c>
      <c r="NB66" s="6">
        <f>IFERROR(INDEX(Sales!$D$5:$ABF$18,MATCH(UsagePerHour!$B66,Sales!$C$5:$C$18,0),MATCH(UsagePerHour!NB$4,Sales!$D$3:$ABF$3,0))/NB$2*INDEX(Usage!$D$5:$ABF$11,MATCH(UsagePerHour!$B$52,Usage!$C$5:$C$11,0),MATCH(UsagePerHour!NB$4,Usage!$D$3:$ABF$3,0)),"")</f>
        <v>0</v>
      </c>
      <c r="NC66" s="6">
        <f>IFERROR(INDEX(Sales!$D$5:$ABF$18,MATCH(UsagePerHour!$B66,Sales!$C$5:$C$18,0),MATCH(UsagePerHour!NC$4,Sales!$D$3:$ABF$3,0))/NC$2*INDEX(Usage!$D$5:$ABF$11,MATCH(UsagePerHour!$B$52,Usage!$C$5:$C$11,0),MATCH(UsagePerHour!NC$4,Usage!$D$3:$ABF$3,0)),"")</f>
        <v>0</v>
      </c>
      <c r="ND66" s="6">
        <f>IFERROR(INDEX(Sales!$D$5:$ABF$18,MATCH(UsagePerHour!$B66,Sales!$C$5:$C$18,0),MATCH(UsagePerHour!ND$4,Sales!$D$3:$ABF$3,0))/ND$2*INDEX(Usage!$D$5:$ABF$11,MATCH(UsagePerHour!$B$52,Usage!$C$5:$C$11,0),MATCH(UsagePerHour!ND$4,Usage!$D$3:$ABF$3,0)),"")</f>
        <v>0</v>
      </c>
      <c r="NE66" s="6">
        <f>IFERROR(INDEX(Sales!$D$5:$ABF$18,MATCH(UsagePerHour!$B66,Sales!$C$5:$C$18,0),MATCH(UsagePerHour!NE$4,Sales!$D$3:$ABF$3,0))/NE$2*INDEX(Usage!$D$5:$ABF$11,MATCH(UsagePerHour!$B$52,Usage!$C$5:$C$11,0),MATCH(UsagePerHour!NE$4,Usage!$D$3:$ABF$3,0)),"")</f>
        <v>0</v>
      </c>
      <c r="NF66" s="6">
        <f>IFERROR(INDEX(Sales!$D$5:$ABF$18,MATCH(UsagePerHour!$B66,Sales!$C$5:$C$18,0),MATCH(UsagePerHour!NF$4,Sales!$D$3:$ABF$3,0))/NF$2*INDEX(Usage!$D$5:$ABF$11,MATCH(UsagePerHour!$B$52,Usage!$C$5:$C$11,0),MATCH(UsagePerHour!NF$4,Usage!$D$3:$ABF$3,0)),"")</f>
        <v>0</v>
      </c>
      <c r="NG66" s="6">
        <f>IFERROR(INDEX(Sales!$D$5:$ABF$18,MATCH(UsagePerHour!$B66,Sales!$C$5:$C$18,0),MATCH(UsagePerHour!NG$4,Sales!$D$3:$ABF$3,0))/NG$2*INDEX(Usage!$D$5:$ABF$11,MATCH(UsagePerHour!$B$52,Usage!$C$5:$C$11,0),MATCH(UsagePerHour!NG$4,Usage!$D$3:$ABF$3,0)),"")</f>
        <v>0</v>
      </c>
      <c r="NH66" s="6">
        <f>IFERROR(INDEX(Sales!$D$5:$ABF$18,MATCH(UsagePerHour!$B66,Sales!$C$5:$C$18,0),MATCH(UsagePerHour!NH$4,Sales!$D$3:$ABF$3,0))/NH$2*INDEX(Usage!$D$5:$ABF$11,MATCH(UsagePerHour!$B$52,Usage!$C$5:$C$11,0),MATCH(UsagePerHour!NH$4,Usage!$D$3:$ABF$3,0)),"")</f>
        <v>0</v>
      </c>
      <c r="NI66" s="6">
        <f>IFERROR(INDEX(Sales!$D$5:$ABF$18,MATCH(UsagePerHour!$B66,Sales!$C$5:$C$18,0),MATCH(UsagePerHour!NI$4,Sales!$D$3:$ABF$3,0))/NI$2*INDEX(Usage!$D$5:$ABF$11,MATCH(UsagePerHour!$B$52,Usage!$C$5:$C$11,0),MATCH(UsagePerHour!NI$4,Usage!$D$3:$ABF$3,0)),"")</f>
        <v>0</v>
      </c>
      <c r="NJ66" s="6">
        <f>IFERROR(INDEX(Sales!$D$5:$ABF$18,MATCH(UsagePerHour!$B66,Sales!$C$5:$C$18,0),MATCH(UsagePerHour!NJ$4,Sales!$D$3:$ABF$3,0))/NJ$2*INDEX(Usage!$D$5:$ABF$11,MATCH(UsagePerHour!$B$52,Usage!$C$5:$C$11,0),MATCH(UsagePerHour!NJ$4,Usage!$D$3:$ABF$3,0)),"")</f>
        <v>0</v>
      </c>
      <c r="NK66" s="6">
        <f>IFERROR(INDEX(Sales!$D$5:$ABF$18,MATCH(UsagePerHour!$B66,Sales!$C$5:$C$18,0),MATCH(UsagePerHour!NK$4,Sales!$D$3:$ABF$3,0))/NK$2*INDEX(Usage!$D$5:$ABF$11,MATCH(UsagePerHour!$B$52,Usage!$C$5:$C$11,0),MATCH(UsagePerHour!NK$4,Usage!$D$3:$ABF$3,0)),"")</f>
        <v>0</v>
      </c>
      <c r="NL66" s="6">
        <f>IFERROR(INDEX(Sales!$D$5:$ABF$18,MATCH(UsagePerHour!$B66,Sales!$C$5:$C$18,0),MATCH(UsagePerHour!NL$4,Sales!$D$3:$ABF$3,0))/NL$2*INDEX(Usage!$D$5:$ABF$11,MATCH(UsagePerHour!$B$52,Usage!$C$5:$C$11,0),MATCH(UsagePerHour!NL$4,Usage!$D$3:$ABF$3,0)),"")</f>
        <v>0</v>
      </c>
      <c r="NM66" s="6">
        <f>IFERROR(INDEX(Sales!$D$5:$ABF$18,MATCH(UsagePerHour!$B66,Sales!$C$5:$C$18,0),MATCH(UsagePerHour!NM$4,Sales!$D$3:$ABF$3,0))/NM$2*INDEX(Usage!$D$5:$ABF$11,MATCH(UsagePerHour!$B$52,Usage!$C$5:$C$11,0),MATCH(UsagePerHour!NM$4,Usage!$D$3:$ABF$3,0)),"")</f>
        <v>0</v>
      </c>
      <c r="NN66" s="6">
        <f>IFERROR(INDEX(Sales!$D$5:$ABF$18,MATCH(UsagePerHour!$B66,Sales!$C$5:$C$18,0),MATCH(UsagePerHour!NN$4,Sales!$D$3:$ABF$3,0))/NN$2*INDEX(Usage!$D$5:$ABF$11,MATCH(UsagePerHour!$B$52,Usage!$C$5:$C$11,0),MATCH(UsagePerHour!NN$4,Usage!$D$3:$ABF$3,0)),"")</f>
        <v>0</v>
      </c>
      <c r="NO66" s="6">
        <f>IFERROR(INDEX(Sales!$D$5:$ABF$18,MATCH(UsagePerHour!$B66,Sales!$C$5:$C$18,0),MATCH(UsagePerHour!NO$4,Sales!$D$3:$ABF$3,0))/NO$2*INDEX(Usage!$D$5:$ABF$11,MATCH(UsagePerHour!$B$52,Usage!$C$5:$C$11,0),MATCH(UsagePerHour!NO$4,Usage!$D$3:$ABF$3,0)),"")</f>
        <v>0</v>
      </c>
      <c r="NP66" s="6">
        <f>IFERROR(INDEX(Sales!$D$5:$ABF$18,MATCH(UsagePerHour!$B66,Sales!$C$5:$C$18,0),MATCH(UsagePerHour!NP$4,Sales!$D$3:$ABF$3,0))/NP$2*INDEX(Usage!$D$5:$ABF$11,MATCH(UsagePerHour!$B$52,Usage!$C$5:$C$11,0),MATCH(UsagePerHour!NP$4,Usage!$D$3:$ABF$3,0)),"")</f>
        <v>0</v>
      </c>
      <c r="NQ66" s="6">
        <f>IFERROR(INDEX(Sales!$D$5:$ABF$18,MATCH(UsagePerHour!$B66,Sales!$C$5:$C$18,0),MATCH(UsagePerHour!NQ$4,Sales!$D$3:$ABF$3,0))/NQ$2*INDEX(Usage!$D$5:$ABF$11,MATCH(UsagePerHour!$B$52,Usage!$C$5:$C$11,0),MATCH(UsagePerHour!NQ$4,Usage!$D$3:$ABF$3,0)),"")</f>
        <v>0</v>
      </c>
      <c r="NR66" s="6">
        <f>IFERROR(INDEX(Sales!$D$5:$ABF$18,MATCH(UsagePerHour!$B66,Sales!$C$5:$C$18,0),MATCH(UsagePerHour!NR$4,Sales!$D$3:$ABF$3,0))/NR$2*INDEX(Usage!$D$5:$ABF$11,MATCH(UsagePerHour!$B$52,Usage!$C$5:$C$11,0),MATCH(UsagePerHour!NR$4,Usage!$D$3:$ABF$3,0)),"")</f>
        <v>0</v>
      </c>
      <c r="NS66" s="6">
        <f>IFERROR(INDEX(Sales!$D$5:$ABF$18,MATCH(UsagePerHour!$B66,Sales!$C$5:$C$18,0),MATCH(UsagePerHour!NS$4,Sales!$D$3:$ABF$3,0))/NS$2*INDEX(Usage!$D$5:$ABF$11,MATCH(UsagePerHour!$B$52,Usage!$C$5:$C$11,0),MATCH(UsagePerHour!NS$4,Usage!$D$3:$ABF$3,0)),"")</f>
        <v>0</v>
      </c>
      <c r="NT66" s="6">
        <f>IFERROR(INDEX(Sales!$D$5:$ABF$18,MATCH(UsagePerHour!$B66,Sales!$C$5:$C$18,0),MATCH(UsagePerHour!NT$4,Sales!$D$3:$ABF$3,0))/NT$2*INDEX(Usage!$D$5:$ABF$11,MATCH(UsagePerHour!$B$52,Usage!$C$5:$C$11,0),MATCH(UsagePerHour!NT$4,Usage!$D$3:$ABF$3,0)),"")</f>
        <v>0</v>
      </c>
      <c r="NU66" s="6">
        <f>IFERROR(INDEX(Sales!$D$5:$ABF$18,MATCH(UsagePerHour!$B66,Sales!$C$5:$C$18,0),MATCH(UsagePerHour!NU$4,Sales!$D$3:$ABF$3,0))/NU$2*INDEX(Usage!$D$5:$ABF$11,MATCH(UsagePerHour!$B$52,Usage!$C$5:$C$11,0),MATCH(UsagePerHour!NU$4,Usage!$D$3:$ABF$3,0)),"")</f>
        <v>0</v>
      </c>
      <c r="NV66" s="6">
        <f>IFERROR(INDEX(Sales!$D$5:$ABF$18,MATCH(UsagePerHour!$B66,Sales!$C$5:$C$18,0),MATCH(UsagePerHour!NV$4,Sales!$D$3:$ABF$3,0))/NV$2*INDEX(Usage!$D$5:$ABF$11,MATCH(UsagePerHour!$B$52,Usage!$C$5:$C$11,0),MATCH(UsagePerHour!NV$4,Usage!$D$3:$ABF$3,0)),"")</f>
        <v>0</v>
      </c>
      <c r="NW66" s="6">
        <f>IFERROR(INDEX(Sales!$D$5:$ABF$18,MATCH(UsagePerHour!$B66,Sales!$C$5:$C$18,0),MATCH(UsagePerHour!NW$4,Sales!$D$3:$ABF$3,0))/NW$2*INDEX(Usage!$D$5:$ABF$11,MATCH(UsagePerHour!$B$52,Usage!$C$5:$C$11,0),MATCH(UsagePerHour!NW$4,Usage!$D$3:$ABF$3,0)),"")</f>
        <v>0</v>
      </c>
      <c r="NX66" s="6">
        <f>IFERROR(INDEX(Sales!$D$5:$ABF$18,MATCH(UsagePerHour!$B66,Sales!$C$5:$C$18,0),MATCH(UsagePerHour!NX$4,Sales!$D$3:$ABF$3,0))/NX$2*INDEX(Usage!$D$5:$ABF$11,MATCH(UsagePerHour!$B$52,Usage!$C$5:$C$11,0),MATCH(UsagePerHour!NX$4,Usage!$D$3:$ABF$3,0)),"")</f>
        <v>0</v>
      </c>
      <c r="NY66" s="6">
        <f>IFERROR(INDEX(Sales!$D$5:$ABF$18,MATCH(UsagePerHour!$B66,Sales!$C$5:$C$18,0),MATCH(UsagePerHour!NY$4,Sales!$D$3:$ABF$3,0))/NY$2*INDEX(Usage!$D$5:$ABF$11,MATCH(UsagePerHour!$B$52,Usage!$C$5:$C$11,0),MATCH(UsagePerHour!NY$4,Usage!$D$3:$ABF$3,0)),"")</f>
        <v>0</v>
      </c>
      <c r="NZ66" s="6">
        <f>IFERROR(INDEX(Sales!$D$5:$ABF$18,MATCH(UsagePerHour!$B66,Sales!$C$5:$C$18,0),MATCH(UsagePerHour!NZ$4,Sales!$D$3:$ABF$3,0))/NZ$2*INDEX(Usage!$D$5:$ABF$11,MATCH(UsagePerHour!$B$52,Usage!$C$5:$C$11,0),MATCH(UsagePerHour!NZ$4,Usage!$D$3:$ABF$3,0)),"")</f>
        <v>0</v>
      </c>
      <c r="OA66" s="6">
        <f>IFERROR(INDEX(Sales!$D$5:$ABF$18,MATCH(UsagePerHour!$B66,Sales!$C$5:$C$18,0),MATCH(UsagePerHour!OA$4,Sales!$D$3:$ABF$3,0))/OA$2*INDEX(Usage!$D$5:$ABF$11,MATCH(UsagePerHour!$B$52,Usage!$C$5:$C$11,0),MATCH(UsagePerHour!OA$4,Usage!$D$3:$ABF$3,0)),"")</f>
        <v>0</v>
      </c>
      <c r="OB66" s="6">
        <f>IFERROR(INDEX(Sales!$D$5:$ABF$18,MATCH(UsagePerHour!$B66,Sales!$C$5:$C$18,0),MATCH(UsagePerHour!OB$4,Sales!$D$3:$ABF$3,0))/OB$2*INDEX(Usage!$D$5:$ABF$11,MATCH(UsagePerHour!$B$52,Usage!$C$5:$C$11,0),MATCH(UsagePerHour!OB$4,Usage!$D$3:$ABF$3,0)),"")</f>
        <v>0</v>
      </c>
      <c r="OC66" s="6">
        <f>IFERROR(INDEX(Sales!$D$5:$ABF$18,MATCH(UsagePerHour!$B66,Sales!$C$5:$C$18,0),MATCH(UsagePerHour!OC$4,Sales!$D$3:$ABF$3,0))/OC$2*INDEX(Usage!$D$5:$ABF$11,MATCH(UsagePerHour!$B$52,Usage!$C$5:$C$11,0),MATCH(UsagePerHour!OC$4,Usage!$D$3:$ABF$3,0)),"")</f>
        <v>0</v>
      </c>
      <c r="OD66" s="6">
        <f>IFERROR(INDEX(Sales!$D$5:$ABF$18,MATCH(UsagePerHour!$B66,Sales!$C$5:$C$18,0),MATCH(UsagePerHour!OD$4,Sales!$D$3:$ABF$3,0))/OD$2*INDEX(Usage!$D$5:$ABF$11,MATCH(UsagePerHour!$B$52,Usage!$C$5:$C$11,0),MATCH(UsagePerHour!OD$4,Usage!$D$3:$ABF$3,0)),"")</f>
        <v>0</v>
      </c>
      <c r="OE66" s="6">
        <f>IFERROR(INDEX(Sales!$D$5:$ABF$18,MATCH(UsagePerHour!$B66,Sales!$C$5:$C$18,0),MATCH(UsagePerHour!OE$4,Sales!$D$3:$ABF$3,0))/OE$2*INDEX(Usage!$D$5:$ABF$11,MATCH(UsagePerHour!$B$52,Usage!$C$5:$C$11,0),MATCH(UsagePerHour!OE$4,Usage!$D$3:$ABF$3,0)),"")</f>
        <v>0</v>
      </c>
      <c r="OF66" s="6">
        <f>IFERROR(INDEX(Sales!$D$5:$ABF$18,MATCH(UsagePerHour!$B66,Sales!$C$5:$C$18,0),MATCH(UsagePerHour!OF$4,Sales!$D$3:$ABF$3,0))/OF$2*INDEX(Usage!$D$5:$ABF$11,MATCH(UsagePerHour!$B$52,Usage!$C$5:$C$11,0),MATCH(UsagePerHour!OF$4,Usage!$D$3:$ABF$3,0)),"")</f>
        <v>0</v>
      </c>
      <c r="OG66" s="6">
        <f>IFERROR(INDEX(Sales!$D$5:$ABF$18,MATCH(UsagePerHour!$B66,Sales!$C$5:$C$18,0),MATCH(UsagePerHour!OG$4,Sales!$D$3:$ABF$3,0))/OG$2*INDEX(Usage!$D$5:$ABF$11,MATCH(UsagePerHour!$B$52,Usage!$C$5:$C$11,0),MATCH(UsagePerHour!OG$4,Usage!$D$3:$ABF$3,0)),"")</f>
        <v>0</v>
      </c>
      <c r="OH66" s="6">
        <f>IFERROR(INDEX(Sales!$D$5:$ABF$18,MATCH(UsagePerHour!$B66,Sales!$C$5:$C$18,0),MATCH(UsagePerHour!OH$4,Sales!$D$3:$ABF$3,0))/OH$2*INDEX(Usage!$D$5:$ABF$11,MATCH(UsagePerHour!$B$52,Usage!$C$5:$C$11,0),MATCH(UsagePerHour!OH$4,Usage!$D$3:$ABF$3,0)),"")</f>
        <v>0</v>
      </c>
      <c r="OI66" s="6">
        <f>IFERROR(INDEX(Sales!$D$5:$ABF$18,MATCH(UsagePerHour!$B66,Sales!$C$5:$C$18,0),MATCH(UsagePerHour!OI$4,Sales!$D$3:$ABF$3,0))/OI$2*INDEX(Usage!$D$5:$ABF$11,MATCH(UsagePerHour!$B$52,Usage!$C$5:$C$11,0),MATCH(UsagePerHour!OI$4,Usage!$D$3:$ABF$3,0)),"")</f>
        <v>0</v>
      </c>
      <c r="OJ66" s="6">
        <f>IFERROR(INDEX(Sales!$D$5:$ABF$18,MATCH(UsagePerHour!$B66,Sales!$C$5:$C$18,0),MATCH(UsagePerHour!OJ$4,Sales!$D$3:$ABF$3,0))/OJ$2*INDEX(Usage!$D$5:$ABF$11,MATCH(UsagePerHour!$B$52,Usage!$C$5:$C$11,0),MATCH(UsagePerHour!OJ$4,Usage!$D$3:$ABF$3,0)),"")</f>
        <v>0</v>
      </c>
      <c r="OK66" s="6">
        <f>IFERROR(INDEX(Sales!$D$5:$ABF$18,MATCH(UsagePerHour!$B66,Sales!$C$5:$C$18,0),MATCH(UsagePerHour!OK$4,Sales!$D$3:$ABF$3,0))/OK$2*INDEX(Usage!$D$5:$ABF$11,MATCH(UsagePerHour!$B$52,Usage!$C$5:$C$11,0),MATCH(UsagePerHour!OK$4,Usage!$D$3:$ABF$3,0)),"")</f>
        <v>0</v>
      </c>
      <c r="OL66" s="6">
        <f>IFERROR(INDEX(Sales!$D$5:$ABF$18,MATCH(UsagePerHour!$B66,Sales!$C$5:$C$18,0),MATCH(UsagePerHour!OL$4,Sales!$D$3:$ABF$3,0))/OL$2*INDEX(Usage!$D$5:$ABF$11,MATCH(UsagePerHour!$B$52,Usage!$C$5:$C$11,0),MATCH(UsagePerHour!OL$4,Usage!$D$3:$ABF$3,0)),"")</f>
        <v>0</v>
      </c>
      <c r="OM66" s="6">
        <f>IFERROR(INDEX(Sales!$D$5:$ABF$18,MATCH(UsagePerHour!$B66,Sales!$C$5:$C$18,0),MATCH(UsagePerHour!OM$4,Sales!$D$3:$ABF$3,0))/OM$2*INDEX(Usage!$D$5:$ABF$11,MATCH(UsagePerHour!$B$52,Usage!$C$5:$C$11,0),MATCH(UsagePerHour!OM$4,Usage!$D$3:$ABF$3,0)),"")</f>
        <v>0</v>
      </c>
      <c r="ON66" s="6">
        <f>IFERROR(INDEX(Sales!$D$5:$ABF$18,MATCH(UsagePerHour!$B66,Sales!$C$5:$C$18,0),MATCH(UsagePerHour!ON$4,Sales!$D$3:$ABF$3,0))/ON$2*INDEX(Usage!$D$5:$ABF$11,MATCH(UsagePerHour!$B$52,Usage!$C$5:$C$11,0),MATCH(UsagePerHour!ON$4,Usage!$D$3:$ABF$3,0)),"")</f>
        <v>0</v>
      </c>
      <c r="OO66" s="6">
        <f>IFERROR(INDEX(Sales!$D$5:$ABF$18,MATCH(UsagePerHour!$B66,Sales!$C$5:$C$18,0),MATCH(UsagePerHour!OO$4,Sales!$D$3:$ABF$3,0))/OO$2*INDEX(Usage!$D$5:$ABF$11,MATCH(UsagePerHour!$B$52,Usage!$C$5:$C$11,0),MATCH(UsagePerHour!OO$4,Usage!$D$3:$ABF$3,0)),"")</f>
        <v>0</v>
      </c>
      <c r="OP66" s="6">
        <f>IFERROR(INDEX(Sales!$D$5:$ABF$18,MATCH(UsagePerHour!$B66,Sales!$C$5:$C$18,0),MATCH(UsagePerHour!OP$4,Sales!$D$3:$ABF$3,0))/OP$2*INDEX(Usage!$D$5:$ABF$11,MATCH(UsagePerHour!$B$52,Usage!$C$5:$C$11,0),MATCH(UsagePerHour!OP$4,Usage!$D$3:$ABF$3,0)),"")</f>
        <v>0</v>
      </c>
      <c r="OQ66" s="6">
        <f>IFERROR(INDEX(Sales!$D$5:$ABF$18,MATCH(UsagePerHour!$B66,Sales!$C$5:$C$18,0),MATCH(UsagePerHour!OQ$4,Sales!$D$3:$ABF$3,0))/OQ$2*INDEX(Usage!$D$5:$ABF$11,MATCH(UsagePerHour!$B$52,Usage!$C$5:$C$11,0),MATCH(UsagePerHour!OQ$4,Usage!$D$3:$ABF$3,0)),"")</f>
        <v>0</v>
      </c>
      <c r="OR66" s="6">
        <f>IFERROR(INDEX(Sales!$D$5:$ABF$18,MATCH(UsagePerHour!$B66,Sales!$C$5:$C$18,0),MATCH(UsagePerHour!OR$4,Sales!$D$3:$ABF$3,0))/OR$2*INDEX(Usage!$D$5:$ABF$11,MATCH(UsagePerHour!$B$52,Usage!$C$5:$C$11,0),MATCH(UsagePerHour!OR$4,Usage!$D$3:$ABF$3,0)),"")</f>
        <v>0</v>
      </c>
      <c r="OS66" s="6">
        <f>IFERROR(INDEX(Sales!$D$5:$ABF$18,MATCH(UsagePerHour!$B66,Sales!$C$5:$C$18,0),MATCH(UsagePerHour!OS$4,Sales!$D$3:$ABF$3,0))/OS$2*INDEX(Usage!$D$5:$ABF$11,MATCH(UsagePerHour!$B$52,Usage!$C$5:$C$11,0),MATCH(UsagePerHour!OS$4,Usage!$D$3:$ABF$3,0)),"")</f>
        <v>0</v>
      </c>
      <c r="OT66" s="6">
        <f>IFERROR(INDEX(Sales!$D$5:$ABF$18,MATCH(UsagePerHour!$B66,Sales!$C$5:$C$18,0),MATCH(UsagePerHour!OT$4,Sales!$D$3:$ABF$3,0))/OT$2*INDEX(Usage!$D$5:$ABF$11,MATCH(UsagePerHour!$B$52,Usage!$C$5:$C$11,0),MATCH(UsagePerHour!OT$4,Usage!$D$3:$ABF$3,0)),"")</f>
        <v>0</v>
      </c>
      <c r="OU66" s="6">
        <f>IFERROR(INDEX(Sales!$D$5:$ABF$18,MATCH(UsagePerHour!$B66,Sales!$C$5:$C$18,0),MATCH(UsagePerHour!OU$4,Sales!$D$3:$ABF$3,0))/OU$2*INDEX(Usage!$D$5:$ABF$11,MATCH(UsagePerHour!$B$52,Usage!$C$5:$C$11,0),MATCH(UsagePerHour!OU$4,Usage!$D$3:$ABF$3,0)),"")</f>
        <v>0</v>
      </c>
      <c r="OV66" s="6">
        <f>IFERROR(INDEX(Sales!$D$5:$ABF$18,MATCH(UsagePerHour!$B66,Sales!$C$5:$C$18,0),MATCH(UsagePerHour!OV$4,Sales!$D$3:$ABF$3,0))/OV$2*INDEX(Usage!$D$5:$ABF$11,MATCH(UsagePerHour!$B$52,Usage!$C$5:$C$11,0),MATCH(UsagePerHour!OV$4,Usage!$D$3:$ABF$3,0)),"")</f>
        <v>0</v>
      </c>
      <c r="OW66" s="6">
        <f>IFERROR(INDEX(Sales!$D$5:$ABF$18,MATCH(UsagePerHour!$B66,Sales!$C$5:$C$18,0),MATCH(UsagePerHour!OW$4,Sales!$D$3:$ABF$3,0))/OW$2*INDEX(Usage!$D$5:$ABF$11,MATCH(UsagePerHour!$B$52,Usage!$C$5:$C$11,0),MATCH(UsagePerHour!OW$4,Usage!$D$3:$ABF$3,0)),"")</f>
        <v>0</v>
      </c>
      <c r="OX66" s="6">
        <f>IFERROR(INDEX(Sales!$D$5:$ABF$18,MATCH(UsagePerHour!$B66,Sales!$C$5:$C$18,0),MATCH(UsagePerHour!OX$4,Sales!$D$3:$ABF$3,0))/OX$2*INDEX(Usage!$D$5:$ABF$11,MATCH(UsagePerHour!$B$52,Usage!$C$5:$C$11,0),MATCH(UsagePerHour!OX$4,Usage!$D$3:$ABF$3,0)),"")</f>
        <v>0</v>
      </c>
      <c r="OY66" s="6">
        <f>IFERROR(INDEX(Sales!$D$5:$ABF$18,MATCH(UsagePerHour!$B66,Sales!$C$5:$C$18,0),MATCH(UsagePerHour!OY$4,Sales!$D$3:$ABF$3,0))/OY$2*INDEX(Usage!$D$5:$ABF$11,MATCH(UsagePerHour!$B$52,Usage!$C$5:$C$11,0),MATCH(UsagePerHour!OY$4,Usage!$D$3:$ABF$3,0)),"")</f>
        <v>0</v>
      </c>
      <c r="OZ66" s="6">
        <f>IFERROR(INDEX(Sales!$D$5:$ABF$18,MATCH(UsagePerHour!$B66,Sales!$C$5:$C$18,0),MATCH(UsagePerHour!OZ$4,Sales!$D$3:$ABF$3,0))/OZ$2*INDEX(Usage!$D$5:$ABF$11,MATCH(UsagePerHour!$B$52,Usage!$C$5:$C$11,0),MATCH(UsagePerHour!OZ$4,Usage!$D$3:$ABF$3,0)),"")</f>
        <v>0</v>
      </c>
      <c r="PA66" s="6">
        <f>IFERROR(INDEX(Sales!$D$5:$ABF$18,MATCH(UsagePerHour!$B66,Sales!$C$5:$C$18,0),MATCH(UsagePerHour!PA$4,Sales!$D$3:$ABF$3,0))/PA$2*INDEX(Usage!$D$5:$ABF$11,MATCH(UsagePerHour!$B$52,Usage!$C$5:$C$11,0),MATCH(UsagePerHour!PA$4,Usage!$D$3:$ABF$3,0)),"")</f>
        <v>0</v>
      </c>
      <c r="PB66" s="6">
        <f>IFERROR(INDEX(Sales!$D$5:$ABF$18,MATCH(UsagePerHour!$B66,Sales!$C$5:$C$18,0),MATCH(UsagePerHour!PB$4,Sales!$D$3:$ABF$3,0))/PB$2*INDEX(Usage!$D$5:$ABF$11,MATCH(UsagePerHour!$B$52,Usage!$C$5:$C$11,0),MATCH(UsagePerHour!PB$4,Usage!$D$3:$ABF$3,0)),"")</f>
        <v>0</v>
      </c>
      <c r="PC66" s="6">
        <f>IFERROR(INDEX(Sales!$D$5:$ABF$18,MATCH(UsagePerHour!$B66,Sales!$C$5:$C$18,0),MATCH(UsagePerHour!PC$4,Sales!$D$3:$ABF$3,0))/PC$2*INDEX(Usage!$D$5:$ABF$11,MATCH(UsagePerHour!$B$52,Usage!$C$5:$C$11,0),MATCH(UsagePerHour!PC$4,Usage!$D$3:$ABF$3,0)),"")</f>
        <v>0</v>
      </c>
      <c r="PD66" s="6">
        <f>IFERROR(INDEX(Sales!$D$5:$ABF$18,MATCH(UsagePerHour!$B66,Sales!$C$5:$C$18,0),MATCH(UsagePerHour!PD$4,Sales!$D$3:$ABF$3,0))/PD$2*INDEX(Usage!$D$5:$ABF$11,MATCH(UsagePerHour!$B$52,Usage!$C$5:$C$11,0),MATCH(UsagePerHour!PD$4,Usage!$D$3:$ABF$3,0)),"")</f>
        <v>0</v>
      </c>
      <c r="PE66" s="6">
        <f>IFERROR(INDEX(Sales!$D$5:$ABF$18,MATCH(UsagePerHour!$B66,Sales!$C$5:$C$18,0),MATCH(UsagePerHour!PE$4,Sales!$D$3:$ABF$3,0))/PE$2*INDEX(Usage!$D$5:$ABF$11,MATCH(UsagePerHour!$B$52,Usage!$C$5:$C$11,0),MATCH(UsagePerHour!PE$4,Usage!$D$3:$ABF$3,0)),"")</f>
        <v>0</v>
      </c>
      <c r="PF66" s="6">
        <f>IFERROR(INDEX(Sales!$D$5:$ABF$18,MATCH(UsagePerHour!$B66,Sales!$C$5:$C$18,0),MATCH(UsagePerHour!PF$4,Sales!$D$3:$ABF$3,0))/PF$2*INDEX(Usage!$D$5:$ABF$11,MATCH(UsagePerHour!$B$52,Usage!$C$5:$C$11,0),MATCH(UsagePerHour!PF$4,Usage!$D$3:$ABF$3,0)),"")</f>
        <v>0</v>
      </c>
      <c r="PG66" s="6">
        <f>IFERROR(INDEX(Sales!$D$5:$ABF$18,MATCH(UsagePerHour!$B66,Sales!$C$5:$C$18,0),MATCH(UsagePerHour!PG$4,Sales!$D$3:$ABF$3,0))/PG$2*INDEX(Usage!$D$5:$ABF$11,MATCH(UsagePerHour!$B$52,Usage!$C$5:$C$11,0),MATCH(UsagePerHour!PG$4,Usage!$D$3:$ABF$3,0)),"")</f>
        <v>0</v>
      </c>
      <c r="PH66" s="6">
        <f>IFERROR(INDEX(Sales!$D$5:$ABF$18,MATCH(UsagePerHour!$B66,Sales!$C$5:$C$18,0),MATCH(UsagePerHour!PH$4,Sales!$D$3:$ABF$3,0))/PH$2*INDEX(Usage!$D$5:$ABF$11,MATCH(UsagePerHour!$B$52,Usage!$C$5:$C$11,0),MATCH(UsagePerHour!PH$4,Usage!$D$3:$ABF$3,0)),"")</f>
        <v>0</v>
      </c>
      <c r="PI66" s="6">
        <f>IFERROR(INDEX(Sales!$D$5:$ABF$18,MATCH(UsagePerHour!$B66,Sales!$C$5:$C$18,0),MATCH(UsagePerHour!PI$4,Sales!$D$3:$ABF$3,0))/PI$2*INDEX(Usage!$D$5:$ABF$11,MATCH(UsagePerHour!$B$52,Usage!$C$5:$C$11,0),MATCH(UsagePerHour!PI$4,Usage!$D$3:$ABF$3,0)),"")</f>
        <v>0</v>
      </c>
      <c r="PJ66" s="6">
        <f>IFERROR(INDEX(Sales!$D$5:$ABF$18,MATCH(UsagePerHour!$B66,Sales!$C$5:$C$18,0),MATCH(UsagePerHour!PJ$4,Sales!$D$3:$ABF$3,0))/PJ$2*INDEX(Usage!$D$5:$ABF$11,MATCH(UsagePerHour!$B$52,Usage!$C$5:$C$11,0),MATCH(UsagePerHour!PJ$4,Usage!$D$3:$ABF$3,0)),"")</f>
        <v>0</v>
      </c>
      <c r="PK66" s="6">
        <f>IFERROR(INDEX(Sales!$D$5:$ABF$18,MATCH(UsagePerHour!$B66,Sales!$C$5:$C$18,0),MATCH(UsagePerHour!PK$4,Sales!$D$3:$ABF$3,0))/PK$2*INDEX(Usage!$D$5:$ABF$11,MATCH(UsagePerHour!$B$52,Usage!$C$5:$C$11,0),MATCH(UsagePerHour!PK$4,Usage!$D$3:$ABF$3,0)),"")</f>
        <v>0</v>
      </c>
      <c r="PL66" s="6">
        <f>IFERROR(INDEX(Sales!$D$5:$ABF$18,MATCH(UsagePerHour!$B66,Sales!$C$5:$C$18,0),MATCH(UsagePerHour!PL$4,Sales!$D$3:$ABF$3,0))/PL$2*INDEX(Usage!$D$5:$ABF$11,MATCH(UsagePerHour!$B$52,Usage!$C$5:$C$11,0),MATCH(UsagePerHour!PL$4,Usage!$D$3:$ABF$3,0)),"")</f>
        <v>0</v>
      </c>
      <c r="PM66" s="6">
        <f>IFERROR(INDEX(Sales!$D$5:$ABF$18,MATCH(UsagePerHour!$B66,Sales!$C$5:$C$18,0),MATCH(UsagePerHour!PM$4,Sales!$D$3:$ABF$3,0))/PM$2*INDEX(Usage!$D$5:$ABF$11,MATCH(UsagePerHour!$B$52,Usage!$C$5:$C$11,0),MATCH(UsagePerHour!PM$4,Usage!$D$3:$ABF$3,0)),"")</f>
        <v>0</v>
      </c>
      <c r="PN66" s="6">
        <f>IFERROR(INDEX(Sales!$D$5:$ABF$18,MATCH(UsagePerHour!$B66,Sales!$C$5:$C$18,0),MATCH(UsagePerHour!PN$4,Sales!$D$3:$ABF$3,0))/PN$2*INDEX(Usage!$D$5:$ABF$11,MATCH(UsagePerHour!$B$52,Usage!$C$5:$C$11,0),MATCH(UsagePerHour!PN$4,Usage!$D$3:$ABF$3,0)),"")</f>
        <v>0</v>
      </c>
      <c r="PO66" s="6">
        <f>IFERROR(INDEX(Sales!$D$5:$ABF$18,MATCH(UsagePerHour!$B66,Sales!$C$5:$C$18,0),MATCH(UsagePerHour!PO$4,Sales!$D$3:$ABF$3,0))/PO$2*INDEX(Usage!$D$5:$ABF$11,MATCH(UsagePerHour!$B$52,Usage!$C$5:$C$11,0),MATCH(UsagePerHour!PO$4,Usage!$D$3:$ABF$3,0)),"")</f>
        <v>0</v>
      </c>
      <c r="PP66" s="6">
        <f>IFERROR(INDEX(Sales!$D$5:$ABF$18,MATCH(UsagePerHour!$B66,Sales!$C$5:$C$18,0),MATCH(UsagePerHour!PP$4,Sales!$D$3:$ABF$3,0))/PP$2*INDEX(Usage!$D$5:$ABF$11,MATCH(UsagePerHour!$B$52,Usage!$C$5:$C$11,0),MATCH(UsagePerHour!PP$4,Usage!$D$3:$ABF$3,0)),"")</f>
        <v>0</v>
      </c>
      <c r="PQ66" s="6">
        <f>IFERROR(INDEX(Sales!$D$5:$ABF$18,MATCH(UsagePerHour!$B66,Sales!$C$5:$C$18,0),MATCH(UsagePerHour!PQ$4,Sales!$D$3:$ABF$3,0))/PQ$2*INDEX(Usage!$D$5:$ABF$11,MATCH(UsagePerHour!$B$52,Usage!$C$5:$C$11,0),MATCH(UsagePerHour!PQ$4,Usage!$D$3:$ABF$3,0)),"")</f>
        <v>0</v>
      </c>
      <c r="PR66" s="6">
        <f>IFERROR(INDEX(Sales!$D$5:$ABF$18,MATCH(UsagePerHour!$B66,Sales!$C$5:$C$18,0),MATCH(UsagePerHour!PR$4,Sales!$D$3:$ABF$3,0))/PR$2*INDEX(Usage!$D$5:$ABF$11,MATCH(UsagePerHour!$B$52,Usage!$C$5:$C$11,0),MATCH(UsagePerHour!PR$4,Usage!$D$3:$ABF$3,0)),"")</f>
        <v>0</v>
      </c>
      <c r="PS66" s="6">
        <f>IFERROR(INDEX(Sales!$D$5:$ABF$18,MATCH(UsagePerHour!$B66,Sales!$C$5:$C$18,0),MATCH(UsagePerHour!PS$4,Sales!$D$3:$ABF$3,0))/PS$2*INDEX(Usage!$D$5:$ABF$11,MATCH(UsagePerHour!$B$52,Usage!$C$5:$C$11,0),MATCH(UsagePerHour!PS$4,Usage!$D$3:$ABF$3,0)),"")</f>
        <v>0</v>
      </c>
      <c r="PT66" s="6">
        <f>IFERROR(INDEX(Sales!$D$5:$ABF$18,MATCH(UsagePerHour!$B66,Sales!$C$5:$C$18,0),MATCH(UsagePerHour!PT$4,Sales!$D$3:$ABF$3,0))/PT$2*INDEX(Usage!$D$5:$ABF$11,MATCH(UsagePerHour!$B$52,Usage!$C$5:$C$11,0),MATCH(UsagePerHour!PT$4,Usage!$D$3:$ABF$3,0)),"")</f>
        <v>0</v>
      </c>
      <c r="PU66" s="6">
        <f>IFERROR(INDEX(Sales!$D$5:$ABF$18,MATCH(UsagePerHour!$B66,Sales!$C$5:$C$18,0),MATCH(UsagePerHour!PU$4,Sales!$D$3:$ABF$3,0))/PU$2*INDEX(Usage!$D$5:$ABF$11,MATCH(UsagePerHour!$B$52,Usage!$C$5:$C$11,0),MATCH(UsagePerHour!PU$4,Usage!$D$3:$ABF$3,0)),"")</f>
        <v>0</v>
      </c>
      <c r="PV66" s="6">
        <f>IFERROR(INDEX(Sales!$D$5:$ABF$18,MATCH(UsagePerHour!$B66,Sales!$C$5:$C$18,0),MATCH(UsagePerHour!PV$4,Sales!$D$3:$ABF$3,0))/PV$2*INDEX(Usage!$D$5:$ABF$11,MATCH(UsagePerHour!$B$52,Usage!$C$5:$C$11,0),MATCH(UsagePerHour!PV$4,Usage!$D$3:$ABF$3,0)),"")</f>
        <v>0</v>
      </c>
      <c r="PW66" s="6">
        <f>IFERROR(INDEX(Sales!$D$5:$ABF$18,MATCH(UsagePerHour!$B66,Sales!$C$5:$C$18,0),MATCH(UsagePerHour!PW$4,Sales!$D$3:$ABF$3,0))/PW$2*INDEX(Usage!$D$5:$ABF$11,MATCH(UsagePerHour!$B$52,Usage!$C$5:$C$11,0),MATCH(UsagePerHour!PW$4,Usage!$D$3:$ABF$3,0)),"")</f>
        <v>0</v>
      </c>
      <c r="PX66" s="6">
        <f>IFERROR(INDEX(Sales!$D$5:$ABF$18,MATCH(UsagePerHour!$B66,Sales!$C$5:$C$18,0),MATCH(UsagePerHour!PX$4,Sales!$D$3:$ABF$3,0))/PX$2*INDEX(Usage!$D$5:$ABF$11,MATCH(UsagePerHour!$B$52,Usage!$C$5:$C$11,0),MATCH(UsagePerHour!PX$4,Usage!$D$3:$ABF$3,0)),"")</f>
        <v>0</v>
      </c>
      <c r="PY66" s="6">
        <f>IFERROR(INDEX(Sales!$D$5:$ABF$18,MATCH(UsagePerHour!$B66,Sales!$C$5:$C$18,0),MATCH(UsagePerHour!PY$4,Sales!$D$3:$ABF$3,0))/PY$2*INDEX(Usage!$D$5:$ABF$11,MATCH(UsagePerHour!$B$52,Usage!$C$5:$C$11,0),MATCH(UsagePerHour!PY$4,Usage!$D$3:$ABF$3,0)),"")</f>
        <v>0</v>
      </c>
      <c r="PZ66" s="6">
        <f>IFERROR(INDEX(Sales!$D$5:$ABF$18,MATCH(UsagePerHour!$B66,Sales!$C$5:$C$18,0),MATCH(UsagePerHour!PZ$4,Sales!$D$3:$ABF$3,0))/PZ$2*INDEX(Usage!$D$5:$ABF$11,MATCH(UsagePerHour!$B$52,Usage!$C$5:$C$11,0),MATCH(UsagePerHour!PZ$4,Usage!$D$3:$ABF$3,0)),"")</f>
        <v>0</v>
      </c>
      <c r="QA66" s="6">
        <f>IFERROR(INDEX(Sales!$D$5:$ABF$18,MATCH(UsagePerHour!$B66,Sales!$C$5:$C$18,0),MATCH(UsagePerHour!QA$4,Sales!$D$3:$ABF$3,0))/QA$2*INDEX(Usage!$D$5:$ABF$11,MATCH(UsagePerHour!$B$52,Usage!$C$5:$C$11,0),MATCH(UsagePerHour!QA$4,Usage!$D$3:$ABF$3,0)),"")</f>
        <v>0</v>
      </c>
      <c r="QB66" s="6">
        <f>IFERROR(INDEX(Sales!$D$5:$ABF$18,MATCH(UsagePerHour!$B66,Sales!$C$5:$C$18,0),MATCH(UsagePerHour!QB$4,Sales!$D$3:$ABF$3,0))/QB$2*INDEX(Usage!$D$5:$ABF$11,MATCH(UsagePerHour!$B$52,Usage!$C$5:$C$11,0),MATCH(UsagePerHour!QB$4,Usage!$D$3:$ABF$3,0)),"")</f>
        <v>0</v>
      </c>
      <c r="QC66" s="6">
        <f>IFERROR(INDEX(Sales!$D$5:$ABF$18,MATCH(UsagePerHour!$B66,Sales!$C$5:$C$18,0),MATCH(UsagePerHour!QC$4,Sales!$D$3:$ABF$3,0))/QC$2*INDEX(Usage!$D$5:$ABF$11,MATCH(UsagePerHour!$B$52,Usage!$C$5:$C$11,0),MATCH(UsagePerHour!QC$4,Usage!$D$3:$ABF$3,0)),"")</f>
        <v>0</v>
      </c>
      <c r="QD66" s="6">
        <f>IFERROR(INDEX(Sales!$D$5:$ABF$18,MATCH(UsagePerHour!$B66,Sales!$C$5:$C$18,0),MATCH(UsagePerHour!QD$4,Sales!$D$3:$ABF$3,0))/QD$2*INDEX(Usage!$D$5:$ABF$11,MATCH(UsagePerHour!$B$52,Usage!$C$5:$C$11,0),MATCH(UsagePerHour!QD$4,Usage!$D$3:$ABF$3,0)),"")</f>
        <v>0</v>
      </c>
      <c r="QE66" s="6">
        <f>IFERROR(INDEX(Sales!$D$5:$ABF$18,MATCH(UsagePerHour!$B66,Sales!$C$5:$C$18,0),MATCH(UsagePerHour!QE$4,Sales!$D$3:$ABF$3,0))/QE$2*INDEX(Usage!$D$5:$ABF$11,MATCH(UsagePerHour!$B$52,Usage!$C$5:$C$11,0),MATCH(UsagePerHour!QE$4,Usage!$D$3:$ABF$3,0)),"")</f>
        <v>0</v>
      </c>
      <c r="QF66" s="6">
        <f>IFERROR(INDEX(Sales!$D$5:$ABF$18,MATCH(UsagePerHour!$B66,Sales!$C$5:$C$18,0),MATCH(UsagePerHour!QF$4,Sales!$D$3:$ABF$3,0))/QF$2*INDEX(Usage!$D$5:$ABF$11,MATCH(UsagePerHour!$B$52,Usage!$C$5:$C$11,0),MATCH(UsagePerHour!QF$4,Usage!$D$3:$ABF$3,0)),"")</f>
        <v>0</v>
      </c>
      <c r="QG66" s="6">
        <f>IFERROR(INDEX(Sales!$D$5:$ABF$18,MATCH(UsagePerHour!$B66,Sales!$C$5:$C$18,0),MATCH(UsagePerHour!QG$4,Sales!$D$3:$ABF$3,0))/QG$2*INDEX(Usage!$D$5:$ABF$11,MATCH(UsagePerHour!$B$52,Usage!$C$5:$C$11,0),MATCH(UsagePerHour!QG$4,Usage!$D$3:$ABF$3,0)),"")</f>
        <v>0</v>
      </c>
      <c r="QH66" s="6">
        <f>IFERROR(INDEX(Sales!$D$5:$ABF$18,MATCH(UsagePerHour!$B66,Sales!$C$5:$C$18,0),MATCH(UsagePerHour!QH$4,Sales!$D$3:$ABF$3,0))/QH$2*INDEX(Usage!$D$5:$ABF$11,MATCH(UsagePerHour!$B$52,Usage!$C$5:$C$11,0),MATCH(UsagePerHour!QH$4,Usage!$D$3:$ABF$3,0)),"")</f>
        <v>0</v>
      </c>
      <c r="QI66" s="6">
        <f>IFERROR(INDEX(Sales!$D$5:$ABF$18,MATCH(UsagePerHour!$B66,Sales!$C$5:$C$18,0),MATCH(UsagePerHour!QI$4,Sales!$D$3:$ABF$3,0))/QI$2*INDEX(Usage!$D$5:$ABF$11,MATCH(UsagePerHour!$B$52,Usage!$C$5:$C$11,0),MATCH(UsagePerHour!QI$4,Usage!$D$3:$ABF$3,0)),"")</f>
        <v>0</v>
      </c>
      <c r="QJ66" s="6">
        <f>IFERROR(INDEX(Sales!$D$5:$ABF$18,MATCH(UsagePerHour!$B66,Sales!$C$5:$C$18,0),MATCH(UsagePerHour!QJ$4,Sales!$D$3:$ABF$3,0))/QJ$2*INDEX(Usage!$D$5:$ABF$11,MATCH(UsagePerHour!$B$52,Usage!$C$5:$C$11,0),MATCH(UsagePerHour!QJ$4,Usage!$D$3:$ABF$3,0)),"")</f>
        <v>0</v>
      </c>
      <c r="QK66" s="6">
        <f>IFERROR(INDEX(Sales!$D$5:$ABF$18,MATCH(UsagePerHour!$B66,Sales!$C$5:$C$18,0),MATCH(UsagePerHour!QK$4,Sales!$D$3:$ABF$3,0))/QK$2*INDEX(Usage!$D$5:$ABF$11,MATCH(UsagePerHour!$B$52,Usage!$C$5:$C$11,0),MATCH(UsagePerHour!QK$4,Usage!$D$3:$ABF$3,0)),"")</f>
        <v>0</v>
      </c>
      <c r="QL66" s="6">
        <f>IFERROR(INDEX(Sales!$D$5:$ABF$18,MATCH(UsagePerHour!$B66,Sales!$C$5:$C$18,0),MATCH(UsagePerHour!QL$4,Sales!$D$3:$ABF$3,0))/QL$2*INDEX(Usage!$D$5:$ABF$11,MATCH(UsagePerHour!$B$52,Usage!$C$5:$C$11,0),MATCH(UsagePerHour!QL$4,Usage!$D$3:$ABF$3,0)),"")</f>
        <v>0</v>
      </c>
      <c r="QM66" s="6">
        <f>IFERROR(INDEX(Sales!$D$5:$ABF$18,MATCH(UsagePerHour!$B66,Sales!$C$5:$C$18,0),MATCH(UsagePerHour!QM$4,Sales!$D$3:$ABF$3,0))/QM$2*INDEX(Usage!$D$5:$ABF$11,MATCH(UsagePerHour!$B$52,Usage!$C$5:$C$11,0),MATCH(UsagePerHour!QM$4,Usage!$D$3:$ABF$3,0)),"")</f>
        <v>0</v>
      </c>
      <c r="QN66" s="6">
        <f>IFERROR(INDEX(Sales!$D$5:$ABF$18,MATCH(UsagePerHour!$B66,Sales!$C$5:$C$18,0),MATCH(UsagePerHour!QN$4,Sales!$D$3:$ABF$3,0))/QN$2*INDEX(Usage!$D$5:$ABF$11,MATCH(UsagePerHour!$B$52,Usage!$C$5:$C$11,0),MATCH(UsagePerHour!QN$4,Usage!$D$3:$ABF$3,0)),"")</f>
        <v>0</v>
      </c>
      <c r="QO66" s="6">
        <f>IFERROR(INDEX(Sales!$D$5:$ABF$18,MATCH(UsagePerHour!$B66,Sales!$C$5:$C$18,0),MATCH(UsagePerHour!QO$4,Sales!$D$3:$ABF$3,0))/QO$2*INDEX(Usage!$D$5:$ABF$11,MATCH(UsagePerHour!$B$52,Usage!$C$5:$C$11,0),MATCH(UsagePerHour!QO$4,Usage!$D$3:$ABF$3,0)),"")</f>
        <v>0</v>
      </c>
      <c r="QP66" s="6">
        <f>IFERROR(INDEX(Sales!$D$5:$ABF$18,MATCH(UsagePerHour!$B66,Sales!$C$5:$C$18,0),MATCH(UsagePerHour!QP$4,Sales!$D$3:$ABF$3,0))/QP$2*INDEX(Usage!$D$5:$ABF$11,MATCH(UsagePerHour!$B$52,Usage!$C$5:$C$11,0),MATCH(UsagePerHour!QP$4,Usage!$D$3:$ABF$3,0)),"")</f>
        <v>0</v>
      </c>
      <c r="QQ66" s="6">
        <f>IFERROR(INDEX(Sales!$D$5:$ABF$18,MATCH(UsagePerHour!$B66,Sales!$C$5:$C$18,0),MATCH(UsagePerHour!QQ$4,Sales!$D$3:$ABF$3,0))/QQ$2*INDEX(Usage!$D$5:$ABF$11,MATCH(UsagePerHour!$B$52,Usage!$C$5:$C$11,0),MATCH(UsagePerHour!QQ$4,Usage!$D$3:$ABF$3,0)),"")</f>
        <v>0</v>
      </c>
      <c r="QR66" s="6">
        <f>IFERROR(INDEX(Sales!$D$5:$ABF$18,MATCH(UsagePerHour!$B66,Sales!$C$5:$C$18,0),MATCH(UsagePerHour!QR$4,Sales!$D$3:$ABF$3,0))/QR$2*INDEX(Usage!$D$5:$ABF$11,MATCH(UsagePerHour!$B$52,Usage!$C$5:$C$11,0),MATCH(UsagePerHour!QR$4,Usage!$D$3:$ABF$3,0)),"")</f>
        <v>0</v>
      </c>
      <c r="QS66" s="6">
        <f>IFERROR(INDEX(Sales!$D$5:$ABF$18,MATCH(UsagePerHour!$B66,Sales!$C$5:$C$18,0),MATCH(UsagePerHour!QS$4,Sales!$D$3:$ABF$3,0))/QS$2*INDEX(Usage!$D$5:$ABF$11,MATCH(UsagePerHour!$B$52,Usage!$C$5:$C$11,0),MATCH(UsagePerHour!QS$4,Usage!$D$3:$ABF$3,0)),"")</f>
        <v>0</v>
      </c>
      <c r="QT66" s="6">
        <f>IFERROR(INDEX(Sales!$D$5:$ABF$18,MATCH(UsagePerHour!$B66,Sales!$C$5:$C$18,0),MATCH(UsagePerHour!QT$4,Sales!$D$3:$ABF$3,0))/QT$2*INDEX(Usage!$D$5:$ABF$11,MATCH(UsagePerHour!$B$52,Usage!$C$5:$C$11,0),MATCH(UsagePerHour!QT$4,Usage!$D$3:$ABF$3,0)),"")</f>
        <v>0</v>
      </c>
      <c r="QU66" s="6">
        <f>IFERROR(INDEX(Sales!$D$5:$ABF$18,MATCH(UsagePerHour!$B66,Sales!$C$5:$C$18,0),MATCH(UsagePerHour!QU$4,Sales!$D$3:$ABF$3,0))/QU$2*INDEX(Usage!$D$5:$ABF$11,MATCH(UsagePerHour!$B$52,Usage!$C$5:$C$11,0),MATCH(UsagePerHour!QU$4,Usage!$D$3:$ABF$3,0)),"")</f>
        <v>0</v>
      </c>
      <c r="QV66" s="6">
        <f>IFERROR(INDEX(Sales!$D$5:$ABF$18,MATCH(UsagePerHour!$B66,Sales!$C$5:$C$18,0),MATCH(UsagePerHour!QV$4,Sales!$D$3:$ABF$3,0))/QV$2*INDEX(Usage!$D$5:$ABF$11,MATCH(UsagePerHour!$B$52,Usage!$C$5:$C$11,0),MATCH(UsagePerHour!QV$4,Usage!$D$3:$ABF$3,0)),"")</f>
        <v>0</v>
      </c>
      <c r="QW66" s="6">
        <f>IFERROR(INDEX(Sales!$D$5:$ABF$18,MATCH(UsagePerHour!$B66,Sales!$C$5:$C$18,0),MATCH(UsagePerHour!QW$4,Sales!$D$3:$ABF$3,0))/QW$2*INDEX(Usage!$D$5:$ABF$11,MATCH(UsagePerHour!$B$52,Usage!$C$5:$C$11,0),MATCH(UsagePerHour!QW$4,Usage!$D$3:$ABF$3,0)),"")</f>
        <v>0</v>
      </c>
      <c r="QX66" s="6">
        <f>IFERROR(INDEX(Sales!$D$5:$ABF$18,MATCH(UsagePerHour!$B66,Sales!$C$5:$C$18,0),MATCH(UsagePerHour!QX$4,Sales!$D$3:$ABF$3,0))/QX$2*INDEX(Usage!$D$5:$ABF$11,MATCH(UsagePerHour!$B$52,Usage!$C$5:$C$11,0),MATCH(UsagePerHour!QX$4,Usage!$D$3:$ABF$3,0)),"")</f>
        <v>0</v>
      </c>
      <c r="QY66" s="6">
        <f>IFERROR(INDEX(Sales!$D$5:$ABF$18,MATCH(UsagePerHour!$B66,Sales!$C$5:$C$18,0),MATCH(UsagePerHour!QY$4,Sales!$D$3:$ABF$3,0))/QY$2*INDEX(Usage!$D$5:$ABF$11,MATCH(UsagePerHour!$B$52,Usage!$C$5:$C$11,0),MATCH(UsagePerHour!QY$4,Usage!$D$3:$ABF$3,0)),"")</f>
        <v>0</v>
      </c>
      <c r="QZ66" s="6">
        <f>IFERROR(INDEX(Sales!$D$5:$ABF$18,MATCH(UsagePerHour!$B66,Sales!$C$5:$C$18,0),MATCH(UsagePerHour!QZ$4,Sales!$D$3:$ABF$3,0))/QZ$2*INDEX(Usage!$D$5:$ABF$11,MATCH(UsagePerHour!$B$52,Usage!$C$5:$C$11,0),MATCH(UsagePerHour!QZ$4,Usage!$D$3:$ABF$3,0)),"")</f>
        <v>0</v>
      </c>
      <c r="RA66" s="6">
        <f>IFERROR(INDEX(Sales!$D$5:$ABF$18,MATCH(UsagePerHour!$B66,Sales!$C$5:$C$18,0),MATCH(UsagePerHour!RA$4,Sales!$D$3:$ABF$3,0))/RA$2*INDEX(Usage!$D$5:$ABF$11,MATCH(UsagePerHour!$B$52,Usage!$C$5:$C$11,0),MATCH(UsagePerHour!RA$4,Usage!$D$3:$ABF$3,0)),"")</f>
        <v>0</v>
      </c>
      <c r="RB66" s="6">
        <f>IFERROR(INDEX(Sales!$D$5:$ABF$18,MATCH(UsagePerHour!$B66,Sales!$C$5:$C$18,0),MATCH(UsagePerHour!RB$4,Sales!$D$3:$ABF$3,0))/RB$2*INDEX(Usage!$D$5:$ABF$11,MATCH(UsagePerHour!$B$52,Usage!$C$5:$C$11,0),MATCH(UsagePerHour!RB$4,Usage!$D$3:$ABF$3,0)),"")</f>
        <v>0</v>
      </c>
      <c r="RC66" s="6">
        <f>IFERROR(INDEX(Sales!$D$5:$ABF$18,MATCH(UsagePerHour!$B66,Sales!$C$5:$C$18,0),MATCH(UsagePerHour!RC$4,Sales!$D$3:$ABF$3,0))/RC$2*INDEX(Usage!$D$5:$ABF$11,MATCH(UsagePerHour!$B$52,Usage!$C$5:$C$11,0),MATCH(UsagePerHour!RC$4,Usage!$D$3:$ABF$3,0)),"")</f>
        <v>0</v>
      </c>
      <c r="RD66" s="6">
        <f>IFERROR(INDEX(Sales!$D$5:$ABF$18,MATCH(UsagePerHour!$B66,Sales!$C$5:$C$18,0),MATCH(UsagePerHour!RD$4,Sales!$D$3:$ABF$3,0))/RD$2*INDEX(Usage!$D$5:$ABF$11,MATCH(UsagePerHour!$B$52,Usage!$C$5:$C$11,0),MATCH(UsagePerHour!RD$4,Usage!$D$3:$ABF$3,0)),"")</f>
        <v>0</v>
      </c>
      <c r="RE66" s="6">
        <f>IFERROR(INDEX(Sales!$D$5:$ABF$18,MATCH(UsagePerHour!$B66,Sales!$C$5:$C$18,0),MATCH(UsagePerHour!RE$4,Sales!$D$3:$ABF$3,0))/RE$2*INDEX(Usage!$D$5:$ABF$11,MATCH(UsagePerHour!$B$52,Usage!$C$5:$C$11,0),MATCH(UsagePerHour!RE$4,Usage!$D$3:$ABF$3,0)),"")</f>
        <v>0</v>
      </c>
      <c r="RF66" s="6">
        <f>IFERROR(INDEX(Sales!$D$5:$ABF$18,MATCH(UsagePerHour!$B66,Sales!$C$5:$C$18,0),MATCH(UsagePerHour!RF$4,Sales!$D$3:$ABF$3,0))/RF$2*INDEX(Usage!$D$5:$ABF$11,MATCH(UsagePerHour!$B$52,Usage!$C$5:$C$11,0),MATCH(UsagePerHour!RF$4,Usage!$D$3:$ABF$3,0)),"")</f>
        <v>0</v>
      </c>
      <c r="RG66" s="6">
        <f>IFERROR(INDEX(Sales!$D$5:$ABF$18,MATCH(UsagePerHour!$B66,Sales!$C$5:$C$18,0),MATCH(UsagePerHour!RG$4,Sales!$D$3:$ABF$3,0))/RG$2*INDEX(Usage!$D$5:$ABF$11,MATCH(UsagePerHour!$B$52,Usage!$C$5:$C$11,0),MATCH(UsagePerHour!RG$4,Usage!$D$3:$ABF$3,0)),"")</f>
        <v>0</v>
      </c>
      <c r="RH66" s="6">
        <f>IFERROR(INDEX(Sales!$D$5:$ABF$18,MATCH(UsagePerHour!$B66,Sales!$C$5:$C$18,0),MATCH(UsagePerHour!RH$4,Sales!$D$3:$ABF$3,0))/RH$2*INDEX(Usage!$D$5:$ABF$11,MATCH(UsagePerHour!$B$52,Usage!$C$5:$C$11,0),MATCH(UsagePerHour!RH$4,Usage!$D$3:$ABF$3,0)),"")</f>
        <v>0</v>
      </c>
      <c r="RI66" s="6">
        <f>IFERROR(INDEX(Sales!$D$5:$ABF$18,MATCH(UsagePerHour!$B66,Sales!$C$5:$C$18,0),MATCH(UsagePerHour!RI$4,Sales!$D$3:$ABF$3,0))/RI$2*INDEX(Usage!$D$5:$ABF$11,MATCH(UsagePerHour!$B$52,Usage!$C$5:$C$11,0),MATCH(UsagePerHour!RI$4,Usage!$D$3:$ABF$3,0)),"")</f>
        <v>0</v>
      </c>
      <c r="RJ66" s="6">
        <f>IFERROR(INDEX(Sales!$D$5:$ABF$18,MATCH(UsagePerHour!$B66,Sales!$C$5:$C$18,0),MATCH(UsagePerHour!RJ$4,Sales!$D$3:$ABF$3,0))/RJ$2*INDEX(Usage!$D$5:$ABF$11,MATCH(UsagePerHour!$B$52,Usage!$C$5:$C$11,0),MATCH(UsagePerHour!RJ$4,Usage!$D$3:$ABF$3,0)),"")</f>
        <v>0</v>
      </c>
      <c r="RK66" s="6">
        <f>IFERROR(INDEX(Sales!$D$5:$ABF$18,MATCH(UsagePerHour!$B66,Sales!$C$5:$C$18,0),MATCH(UsagePerHour!RK$4,Sales!$D$3:$ABF$3,0))/RK$2*INDEX(Usage!$D$5:$ABF$11,MATCH(UsagePerHour!$B$52,Usage!$C$5:$C$11,0),MATCH(UsagePerHour!RK$4,Usage!$D$3:$ABF$3,0)),"")</f>
        <v>0</v>
      </c>
      <c r="RL66" s="6">
        <f>IFERROR(INDEX(Sales!$D$5:$ABF$18,MATCH(UsagePerHour!$B66,Sales!$C$5:$C$18,0),MATCH(UsagePerHour!RL$4,Sales!$D$3:$ABF$3,0))/RL$2*INDEX(Usage!$D$5:$ABF$11,MATCH(UsagePerHour!$B$52,Usage!$C$5:$C$11,0),MATCH(UsagePerHour!RL$4,Usage!$D$3:$ABF$3,0)),"")</f>
        <v>0</v>
      </c>
      <c r="RM66" s="6">
        <f>IFERROR(INDEX(Sales!$D$5:$ABF$18,MATCH(UsagePerHour!$B66,Sales!$C$5:$C$18,0),MATCH(UsagePerHour!RM$4,Sales!$D$3:$ABF$3,0))/RM$2*INDEX(Usage!$D$5:$ABF$11,MATCH(UsagePerHour!$B$52,Usage!$C$5:$C$11,0),MATCH(UsagePerHour!RM$4,Usage!$D$3:$ABF$3,0)),"")</f>
        <v>0</v>
      </c>
      <c r="RN66" s="6">
        <f>IFERROR(INDEX(Sales!$D$5:$ABF$18,MATCH(UsagePerHour!$B66,Sales!$C$5:$C$18,0),MATCH(UsagePerHour!RN$4,Sales!$D$3:$ABF$3,0))/RN$2*INDEX(Usage!$D$5:$ABF$11,MATCH(UsagePerHour!$B$52,Usage!$C$5:$C$11,0),MATCH(UsagePerHour!RN$4,Usage!$D$3:$ABF$3,0)),"")</f>
        <v>0</v>
      </c>
      <c r="RO66" s="6">
        <f>IFERROR(INDEX(Sales!$D$5:$ABF$18,MATCH(UsagePerHour!$B66,Sales!$C$5:$C$18,0),MATCH(UsagePerHour!RO$4,Sales!$D$3:$ABF$3,0))/RO$2*INDEX(Usage!$D$5:$ABF$11,MATCH(UsagePerHour!$B$52,Usage!$C$5:$C$11,0),MATCH(UsagePerHour!RO$4,Usage!$D$3:$ABF$3,0)),"")</f>
        <v>0</v>
      </c>
      <c r="RP66" s="6">
        <f>IFERROR(INDEX(Sales!$D$5:$ABF$18,MATCH(UsagePerHour!$B66,Sales!$C$5:$C$18,0),MATCH(UsagePerHour!RP$4,Sales!$D$3:$ABF$3,0))/RP$2*INDEX(Usage!$D$5:$ABF$11,MATCH(UsagePerHour!$B$52,Usage!$C$5:$C$11,0),MATCH(UsagePerHour!RP$4,Usage!$D$3:$ABF$3,0)),"")</f>
        <v>0</v>
      </c>
      <c r="RQ66" s="6">
        <f>IFERROR(INDEX(Sales!$D$5:$ABF$18,MATCH(UsagePerHour!$B66,Sales!$C$5:$C$18,0),MATCH(UsagePerHour!RQ$4,Sales!$D$3:$ABF$3,0))/RQ$2*INDEX(Usage!$D$5:$ABF$11,MATCH(UsagePerHour!$B$52,Usage!$C$5:$C$11,0),MATCH(UsagePerHour!RQ$4,Usage!$D$3:$ABF$3,0)),"")</f>
        <v>0</v>
      </c>
      <c r="RR66" s="6">
        <f>IFERROR(INDEX(Sales!$D$5:$ABF$18,MATCH(UsagePerHour!$B66,Sales!$C$5:$C$18,0),MATCH(UsagePerHour!RR$4,Sales!$D$3:$ABF$3,0))/RR$2*INDEX(Usage!$D$5:$ABF$11,MATCH(UsagePerHour!$B$52,Usage!$C$5:$C$11,0),MATCH(UsagePerHour!RR$4,Usage!$D$3:$ABF$3,0)),"")</f>
        <v>0</v>
      </c>
      <c r="RS66" s="6">
        <f>IFERROR(INDEX(Sales!$D$5:$ABF$18,MATCH(UsagePerHour!$B66,Sales!$C$5:$C$18,0),MATCH(UsagePerHour!RS$4,Sales!$D$3:$ABF$3,0))/RS$2*INDEX(Usage!$D$5:$ABF$11,MATCH(UsagePerHour!$B$52,Usage!$C$5:$C$11,0),MATCH(UsagePerHour!RS$4,Usage!$D$3:$ABF$3,0)),"")</f>
        <v>0</v>
      </c>
      <c r="RT66" s="6">
        <f>IFERROR(INDEX(Sales!$D$5:$ABF$18,MATCH(UsagePerHour!$B66,Sales!$C$5:$C$18,0),MATCH(UsagePerHour!RT$4,Sales!$D$3:$ABF$3,0))/RT$2*INDEX(Usage!$D$5:$ABF$11,MATCH(UsagePerHour!$B$52,Usage!$C$5:$C$11,0),MATCH(UsagePerHour!RT$4,Usage!$D$3:$ABF$3,0)),"")</f>
        <v>0</v>
      </c>
      <c r="RU66" s="6">
        <f>IFERROR(INDEX(Sales!$D$5:$ABF$18,MATCH(UsagePerHour!$B66,Sales!$C$5:$C$18,0),MATCH(UsagePerHour!RU$4,Sales!$D$3:$ABF$3,0))/RU$2*INDEX(Usage!$D$5:$ABF$11,MATCH(UsagePerHour!$B$52,Usage!$C$5:$C$11,0),MATCH(UsagePerHour!RU$4,Usage!$D$3:$ABF$3,0)),"")</f>
        <v>0</v>
      </c>
      <c r="RV66" s="6">
        <f>IFERROR(INDEX(Sales!$D$5:$ABF$18,MATCH(UsagePerHour!$B66,Sales!$C$5:$C$18,0),MATCH(UsagePerHour!RV$4,Sales!$D$3:$ABF$3,0))/RV$2*INDEX(Usage!$D$5:$ABF$11,MATCH(UsagePerHour!$B$52,Usage!$C$5:$C$11,0),MATCH(UsagePerHour!RV$4,Usage!$D$3:$ABF$3,0)),"")</f>
        <v>0</v>
      </c>
      <c r="RW66" s="6">
        <f>IFERROR(INDEX(Sales!$D$5:$ABF$18,MATCH(UsagePerHour!$B66,Sales!$C$5:$C$18,0),MATCH(UsagePerHour!RW$4,Sales!$D$3:$ABF$3,0))/RW$2*INDEX(Usage!$D$5:$ABF$11,MATCH(UsagePerHour!$B$52,Usage!$C$5:$C$11,0),MATCH(UsagePerHour!RW$4,Usage!$D$3:$ABF$3,0)),"")</f>
        <v>0</v>
      </c>
      <c r="RX66" s="6">
        <f>IFERROR(INDEX(Sales!$D$5:$ABF$18,MATCH(UsagePerHour!$B66,Sales!$C$5:$C$18,0),MATCH(UsagePerHour!RX$4,Sales!$D$3:$ABF$3,0))/RX$2*INDEX(Usage!$D$5:$ABF$11,MATCH(UsagePerHour!$B$52,Usage!$C$5:$C$11,0),MATCH(UsagePerHour!RX$4,Usage!$D$3:$ABF$3,0)),"")</f>
        <v>0</v>
      </c>
      <c r="RY66" s="6">
        <f>IFERROR(INDEX(Sales!$D$5:$ABF$18,MATCH(UsagePerHour!$B66,Sales!$C$5:$C$18,0),MATCH(UsagePerHour!RY$4,Sales!$D$3:$ABF$3,0))/RY$2*INDEX(Usage!$D$5:$ABF$11,MATCH(UsagePerHour!$B$52,Usage!$C$5:$C$11,0),MATCH(UsagePerHour!RY$4,Usage!$D$3:$ABF$3,0)),"")</f>
        <v>0</v>
      </c>
      <c r="RZ66" s="6">
        <f>IFERROR(INDEX(Sales!$D$5:$ABF$18,MATCH(UsagePerHour!$B66,Sales!$C$5:$C$18,0),MATCH(UsagePerHour!RZ$4,Sales!$D$3:$ABF$3,0))/RZ$2*INDEX(Usage!$D$5:$ABF$11,MATCH(UsagePerHour!$B$52,Usage!$C$5:$C$11,0),MATCH(UsagePerHour!RZ$4,Usage!$D$3:$ABF$3,0)),"")</f>
        <v>0</v>
      </c>
      <c r="SA66" s="6">
        <f>IFERROR(INDEX(Sales!$D$5:$ABF$18,MATCH(UsagePerHour!$B66,Sales!$C$5:$C$18,0),MATCH(UsagePerHour!SA$4,Sales!$D$3:$ABF$3,0))/SA$2*INDEX(Usage!$D$5:$ABF$11,MATCH(UsagePerHour!$B$52,Usage!$C$5:$C$11,0),MATCH(UsagePerHour!SA$4,Usage!$D$3:$ABF$3,0)),"")</f>
        <v>0</v>
      </c>
      <c r="SB66" s="6">
        <f>IFERROR(INDEX(Sales!$D$5:$ABF$18,MATCH(UsagePerHour!$B66,Sales!$C$5:$C$18,0),MATCH(UsagePerHour!SB$4,Sales!$D$3:$ABF$3,0))/SB$2*INDEX(Usage!$D$5:$ABF$11,MATCH(UsagePerHour!$B$52,Usage!$C$5:$C$11,0),MATCH(UsagePerHour!SB$4,Usage!$D$3:$ABF$3,0)),"")</f>
        <v>0</v>
      </c>
      <c r="SC66" s="6">
        <f>IFERROR(INDEX(Sales!$D$5:$ABF$18,MATCH(UsagePerHour!$B66,Sales!$C$5:$C$18,0),MATCH(UsagePerHour!SC$4,Sales!$D$3:$ABF$3,0))/SC$2*INDEX(Usage!$D$5:$ABF$11,MATCH(UsagePerHour!$B$52,Usage!$C$5:$C$11,0),MATCH(UsagePerHour!SC$4,Usage!$D$3:$ABF$3,0)),"")</f>
        <v>0</v>
      </c>
      <c r="SD66" s="6">
        <f>IFERROR(INDEX(Sales!$D$5:$ABF$18,MATCH(UsagePerHour!$B66,Sales!$C$5:$C$18,0),MATCH(UsagePerHour!SD$4,Sales!$D$3:$ABF$3,0))/SD$2*INDEX(Usage!$D$5:$ABF$11,MATCH(UsagePerHour!$B$52,Usage!$C$5:$C$11,0),MATCH(UsagePerHour!SD$4,Usage!$D$3:$ABF$3,0)),"")</f>
        <v>0</v>
      </c>
      <c r="SE66" s="6">
        <f>IFERROR(INDEX(Sales!$D$5:$ABF$18,MATCH(UsagePerHour!$B66,Sales!$C$5:$C$18,0),MATCH(UsagePerHour!SE$4,Sales!$D$3:$ABF$3,0))/SE$2*INDEX(Usage!$D$5:$ABF$11,MATCH(UsagePerHour!$B$52,Usage!$C$5:$C$11,0),MATCH(UsagePerHour!SE$4,Usage!$D$3:$ABF$3,0)),"")</f>
        <v>0</v>
      </c>
      <c r="SF66" s="6">
        <f>IFERROR(INDEX(Sales!$D$5:$ABF$18,MATCH(UsagePerHour!$B66,Sales!$C$5:$C$18,0),MATCH(UsagePerHour!SF$4,Sales!$D$3:$ABF$3,0))/SF$2*INDEX(Usage!$D$5:$ABF$11,MATCH(UsagePerHour!$B$52,Usage!$C$5:$C$11,0),MATCH(UsagePerHour!SF$4,Usage!$D$3:$ABF$3,0)),"")</f>
        <v>0</v>
      </c>
      <c r="SG66" s="6" t="str">
        <f>IFERROR(INDEX(Sales!$D$5:$ABF$18,MATCH(UsagePerHour!$B66,Sales!$C$5:$C$18,0),MATCH(UsagePerHour!SG$4,Sales!$D$3:$ABF$3,0))/SG$2*INDEX(Usage!$D$5:$ABF$11,MATCH(UsagePerHour!$B$52,Usage!$C$5:$C$11,0),MATCH(UsagePerHour!SG$4,Usage!$D$3:$ABF$3,0)),"")</f>
        <v/>
      </c>
      <c r="SH66" s="6" t="str">
        <f>IFERROR(INDEX(Sales!$D$5:$ABF$18,MATCH(UsagePerHour!$B66,Sales!$C$5:$C$18,0),MATCH(UsagePerHour!SH$4,Sales!$D$3:$ABF$3,0))/SH$2*INDEX(Usage!$D$5:$ABF$11,MATCH(UsagePerHour!$B$52,Usage!$C$5:$C$11,0),MATCH(UsagePerHour!SH$4,Usage!$D$3:$ABF$3,0)),"")</f>
        <v/>
      </c>
      <c r="SI66" s="6" t="str">
        <f>IFERROR(INDEX(Sales!$D$5:$ABF$18,MATCH(UsagePerHour!$B66,Sales!$C$5:$C$18,0),MATCH(UsagePerHour!SI$4,Sales!$D$3:$ABF$3,0))/SI$2*INDEX(Usage!$D$5:$ABF$11,MATCH(UsagePerHour!$B$52,Usage!$C$5:$C$11,0),MATCH(UsagePerHour!SI$4,Usage!$D$3:$ABF$3,0)),"")</f>
        <v/>
      </c>
      <c r="SJ66" s="6" t="str">
        <f>IFERROR(INDEX(Sales!$D$5:$ABF$18,MATCH(UsagePerHour!$B66,Sales!$C$5:$C$18,0),MATCH(UsagePerHour!SJ$4,Sales!$D$3:$ABF$3,0))/SJ$2*INDEX(Usage!$D$5:$ABF$11,MATCH(UsagePerHour!$B$52,Usage!$C$5:$C$11,0),MATCH(UsagePerHour!SJ$4,Usage!$D$3:$ABF$3,0)),"")</f>
        <v/>
      </c>
      <c r="SK66" s="6" t="str">
        <f>IFERROR(INDEX(Sales!$D$5:$ABF$18,MATCH(UsagePerHour!$B66,Sales!$C$5:$C$18,0),MATCH(UsagePerHour!SK$4,Sales!$D$3:$ABF$3,0))/SK$2*INDEX(Usage!$D$5:$ABF$11,MATCH(UsagePerHour!$B$52,Usage!$C$5:$C$11,0),MATCH(UsagePerHour!SK$4,Usage!$D$3:$ABF$3,0)),"")</f>
        <v/>
      </c>
      <c r="SL66" s="6" t="str">
        <f>IFERROR(INDEX(Sales!$D$5:$ABF$18,MATCH(UsagePerHour!$B66,Sales!$C$5:$C$18,0),MATCH(UsagePerHour!SL$4,Sales!$D$3:$ABF$3,0))/SL$2*INDEX(Usage!$D$5:$ABF$11,MATCH(UsagePerHour!$B$52,Usage!$C$5:$C$11,0),MATCH(UsagePerHour!SL$4,Usage!$D$3:$ABF$3,0)),"")</f>
        <v/>
      </c>
      <c r="SM66" s="6" t="str">
        <f>IFERROR(INDEX(Sales!$D$5:$ABF$18,MATCH(UsagePerHour!$B66,Sales!$C$5:$C$18,0),MATCH(UsagePerHour!SM$4,Sales!$D$3:$ABF$3,0))/SM$2*INDEX(Usage!$D$5:$ABF$11,MATCH(UsagePerHour!$B$52,Usage!$C$5:$C$11,0),MATCH(UsagePerHour!SM$4,Usage!$D$3:$ABF$3,0)),"")</f>
        <v/>
      </c>
      <c r="SN66" s="6" t="str">
        <f>IFERROR(INDEX(Sales!$D$5:$ABF$18,MATCH(UsagePerHour!$B66,Sales!$C$5:$C$18,0),MATCH(UsagePerHour!SN$4,Sales!$D$3:$ABF$3,0))/SN$2*INDEX(Usage!$D$5:$ABF$11,MATCH(UsagePerHour!$B$52,Usage!$C$5:$C$11,0),MATCH(UsagePerHour!SN$4,Usage!$D$3:$ABF$3,0)),"")</f>
        <v/>
      </c>
      <c r="SO66" s="6" t="str">
        <f>IFERROR(INDEX(Sales!$D$5:$ABF$18,MATCH(UsagePerHour!$B66,Sales!$C$5:$C$18,0),MATCH(UsagePerHour!SO$4,Sales!$D$3:$ABF$3,0))/SO$2*INDEX(Usage!$D$5:$ABF$11,MATCH(UsagePerHour!$B$52,Usage!$C$5:$C$11,0),MATCH(UsagePerHour!SO$4,Usage!$D$3:$ABF$3,0)),"")</f>
        <v/>
      </c>
      <c r="SP66" s="6" t="str">
        <f>IFERROR(INDEX(Sales!$D$5:$ABF$18,MATCH(UsagePerHour!$B66,Sales!$C$5:$C$18,0),MATCH(UsagePerHour!SP$4,Sales!$D$3:$ABF$3,0))/SP$2*INDEX(Usage!$D$5:$ABF$11,MATCH(UsagePerHour!$B$52,Usage!$C$5:$C$11,0),MATCH(UsagePerHour!SP$4,Usage!$D$3:$ABF$3,0)),"")</f>
        <v/>
      </c>
      <c r="SQ66" s="6" t="str">
        <f>IFERROR(INDEX(Sales!$D$5:$ABF$18,MATCH(UsagePerHour!$B66,Sales!$C$5:$C$18,0),MATCH(UsagePerHour!SQ$4,Sales!$D$3:$ABF$3,0))/SQ$2*INDEX(Usage!$D$5:$ABF$11,MATCH(UsagePerHour!$B$52,Usage!$C$5:$C$11,0),MATCH(UsagePerHour!SQ$4,Usage!$D$3:$ABF$3,0)),"")</f>
        <v/>
      </c>
      <c r="SR66" s="6" t="str">
        <f>IFERROR(INDEX(Sales!$D$5:$ABF$18,MATCH(UsagePerHour!$B66,Sales!$C$5:$C$18,0),MATCH(UsagePerHour!SR$4,Sales!$D$3:$ABF$3,0))/SR$2*INDEX(Usage!$D$5:$ABF$11,MATCH(UsagePerHour!$B$52,Usage!$C$5:$C$11,0),MATCH(UsagePerHour!SR$4,Usage!$D$3:$ABF$3,0)),"")</f>
        <v/>
      </c>
      <c r="SS66" s="6" t="str">
        <f>IFERROR(INDEX(Sales!$D$5:$ABF$18,MATCH(UsagePerHour!$B66,Sales!$C$5:$C$18,0),MATCH(UsagePerHour!SS$4,Sales!$D$3:$ABF$3,0))/SS$2*INDEX(Usage!$D$5:$ABF$11,MATCH(UsagePerHour!$B$52,Usage!$C$5:$C$11,0),MATCH(UsagePerHour!SS$4,Usage!$D$3:$ABF$3,0)),"")</f>
        <v/>
      </c>
      <c r="ST66" s="6" t="str">
        <f>IFERROR(INDEX(Sales!$D$5:$ABF$18,MATCH(UsagePerHour!$B66,Sales!$C$5:$C$18,0),MATCH(UsagePerHour!ST$4,Sales!$D$3:$ABF$3,0))/ST$2*INDEX(Usage!$D$5:$ABF$11,MATCH(UsagePerHour!$B$52,Usage!$C$5:$C$11,0),MATCH(UsagePerHour!ST$4,Usage!$D$3:$ABF$3,0)),"")</f>
        <v/>
      </c>
      <c r="SU66" s="6" t="str">
        <f>IFERROR(INDEX(Sales!$D$5:$ABF$18,MATCH(UsagePerHour!$B66,Sales!$C$5:$C$18,0),MATCH(UsagePerHour!SU$4,Sales!$D$3:$ABF$3,0))/SU$2*INDEX(Usage!$D$5:$ABF$11,MATCH(UsagePerHour!$B$52,Usage!$C$5:$C$11,0),MATCH(UsagePerHour!SU$4,Usage!$D$3:$ABF$3,0)),"")</f>
        <v/>
      </c>
      <c r="SV66" s="6" t="str">
        <f>IFERROR(INDEX(Sales!$D$5:$ABF$18,MATCH(UsagePerHour!$B66,Sales!$C$5:$C$18,0),MATCH(UsagePerHour!SV$4,Sales!$D$3:$ABF$3,0))/SV$2*INDEX(Usage!$D$5:$ABF$11,MATCH(UsagePerHour!$B$52,Usage!$C$5:$C$11,0),MATCH(UsagePerHour!SV$4,Usage!$D$3:$ABF$3,0)),"")</f>
        <v/>
      </c>
      <c r="SW66" s="6" t="str">
        <f>IFERROR(INDEX(Sales!$D$5:$ABF$18,MATCH(UsagePerHour!$B66,Sales!$C$5:$C$18,0),MATCH(UsagePerHour!SW$4,Sales!$D$3:$ABF$3,0))/SW$2*INDEX(Usage!$D$5:$ABF$11,MATCH(UsagePerHour!$B$52,Usage!$C$5:$C$11,0),MATCH(UsagePerHour!SW$4,Usage!$D$3:$ABF$3,0)),"")</f>
        <v/>
      </c>
      <c r="SX66" s="6" t="str">
        <f>IFERROR(INDEX(Sales!$D$5:$ABF$18,MATCH(UsagePerHour!$B66,Sales!$C$5:$C$18,0),MATCH(UsagePerHour!SX$4,Sales!$D$3:$ABF$3,0))/SX$2*INDEX(Usage!$D$5:$ABF$11,MATCH(UsagePerHour!$B$52,Usage!$C$5:$C$11,0),MATCH(UsagePerHour!SX$4,Usage!$D$3:$ABF$3,0)),"")</f>
        <v/>
      </c>
      <c r="SY66" s="6" t="str">
        <f>IFERROR(INDEX(Sales!$D$5:$ABF$18,MATCH(UsagePerHour!$B66,Sales!$C$5:$C$18,0),MATCH(UsagePerHour!SY$4,Sales!$D$3:$ABF$3,0))/SY$2*INDEX(Usage!$D$5:$ABF$11,MATCH(UsagePerHour!$B$52,Usage!$C$5:$C$11,0),MATCH(UsagePerHour!SY$4,Usage!$D$3:$ABF$3,0)),"")</f>
        <v/>
      </c>
      <c r="SZ66" s="6" t="str">
        <f>IFERROR(INDEX(Sales!$D$5:$ABF$18,MATCH(UsagePerHour!$B66,Sales!$C$5:$C$18,0),MATCH(UsagePerHour!SZ$4,Sales!$D$3:$ABF$3,0))/SZ$2*INDEX(Usage!$D$5:$ABF$11,MATCH(UsagePerHour!$B$52,Usage!$C$5:$C$11,0),MATCH(UsagePerHour!SZ$4,Usage!$D$3:$ABF$3,0)),"")</f>
        <v/>
      </c>
      <c r="TA66" s="6" t="str">
        <f>IFERROR(INDEX(Sales!$D$5:$ABF$18,MATCH(UsagePerHour!$B66,Sales!$C$5:$C$18,0),MATCH(UsagePerHour!TA$4,Sales!$D$3:$ABF$3,0))/TA$2*INDEX(Usage!$D$5:$ABF$11,MATCH(UsagePerHour!$B$52,Usage!$C$5:$C$11,0),MATCH(UsagePerHour!TA$4,Usage!$D$3:$ABF$3,0)),"")</f>
        <v/>
      </c>
      <c r="TB66" s="6" t="str">
        <f>IFERROR(INDEX(Sales!$D$5:$ABF$18,MATCH(UsagePerHour!$B66,Sales!$C$5:$C$18,0),MATCH(UsagePerHour!TB$4,Sales!$D$3:$ABF$3,0))/TB$2*INDEX(Usage!$D$5:$ABF$11,MATCH(UsagePerHour!$B$52,Usage!$C$5:$C$11,0),MATCH(UsagePerHour!TB$4,Usage!$D$3:$ABF$3,0)),"")</f>
        <v/>
      </c>
      <c r="TC66" s="6" t="str">
        <f>IFERROR(INDEX(Sales!$D$5:$ABF$18,MATCH(UsagePerHour!$B66,Sales!$C$5:$C$18,0),MATCH(UsagePerHour!TC$4,Sales!$D$3:$ABF$3,0))/TC$2*INDEX(Usage!$D$5:$ABF$11,MATCH(UsagePerHour!$B$52,Usage!$C$5:$C$11,0),MATCH(UsagePerHour!TC$4,Usage!$D$3:$ABF$3,0)),"")</f>
        <v/>
      </c>
      <c r="TD66" s="6" t="str">
        <f>IFERROR(INDEX(Sales!$D$5:$ABF$18,MATCH(UsagePerHour!$B66,Sales!$C$5:$C$18,0),MATCH(UsagePerHour!TD$4,Sales!$D$3:$ABF$3,0))/TD$2*INDEX(Usage!$D$5:$ABF$11,MATCH(UsagePerHour!$B$52,Usage!$C$5:$C$11,0),MATCH(UsagePerHour!TD$4,Usage!$D$3:$ABF$3,0)),"")</f>
        <v/>
      </c>
      <c r="TE66" s="6" t="str">
        <f>IFERROR(INDEX(Sales!$D$5:$ABF$18,MATCH(UsagePerHour!$B66,Sales!$C$5:$C$18,0),MATCH(UsagePerHour!TE$4,Sales!$D$3:$ABF$3,0))/TE$2*INDEX(Usage!$D$5:$ABF$11,MATCH(UsagePerHour!$B$52,Usage!$C$5:$C$11,0),MATCH(UsagePerHour!TE$4,Usage!$D$3:$ABF$3,0)),"")</f>
        <v/>
      </c>
      <c r="TF66" s="6" t="str">
        <f>IFERROR(INDEX(Sales!$D$5:$ABF$18,MATCH(UsagePerHour!$B66,Sales!$C$5:$C$18,0),MATCH(UsagePerHour!TF$4,Sales!$D$3:$ABF$3,0))/TF$2*INDEX(Usage!$D$5:$ABF$11,MATCH(UsagePerHour!$B$52,Usage!$C$5:$C$11,0),MATCH(UsagePerHour!TF$4,Usage!$D$3:$ABF$3,0)),"")</f>
        <v/>
      </c>
      <c r="TG66" s="6" t="str">
        <f>IFERROR(INDEX(Sales!$D$5:$ABF$18,MATCH(UsagePerHour!$B66,Sales!$C$5:$C$18,0),MATCH(UsagePerHour!TG$4,Sales!$D$3:$ABF$3,0))/TG$2*INDEX(Usage!$D$5:$ABF$11,MATCH(UsagePerHour!$B$52,Usage!$C$5:$C$11,0),MATCH(UsagePerHour!TG$4,Usage!$D$3:$ABF$3,0)),"")</f>
        <v/>
      </c>
      <c r="TH66" s="6" t="str">
        <f>IFERROR(INDEX(Sales!$D$5:$ABF$18,MATCH(UsagePerHour!$B66,Sales!$C$5:$C$18,0),MATCH(UsagePerHour!TH$4,Sales!$D$3:$ABF$3,0))/TH$2*INDEX(Usage!$D$5:$ABF$11,MATCH(UsagePerHour!$B$52,Usage!$C$5:$C$11,0),MATCH(UsagePerHour!TH$4,Usage!$D$3:$ABF$3,0)),"")</f>
        <v/>
      </c>
      <c r="TI66" s="6" t="str">
        <f>IFERROR(INDEX(Sales!$D$5:$ABF$18,MATCH(UsagePerHour!$B66,Sales!$C$5:$C$18,0),MATCH(UsagePerHour!TI$4,Sales!$D$3:$ABF$3,0))/TI$2*INDEX(Usage!$D$5:$ABF$11,MATCH(UsagePerHour!$B$52,Usage!$C$5:$C$11,0),MATCH(UsagePerHour!TI$4,Usage!$D$3:$ABF$3,0)),"")</f>
        <v/>
      </c>
      <c r="TJ66" s="6" t="str">
        <f>IFERROR(INDEX(Sales!$D$5:$ABF$18,MATCH(UsagePerHour!$B66,Sales!$C$5:$C$18,0),MATCH(UsagePerHour!TJ$4,Sales!$D$3:$ABF$3,0))/TJ$2*INDEX(Usage!$D$5:$ABF$11,MATCH(UsagePerHour!$B$52,Usage!$C$5:$C$11,0),MATCH(UsagePerHour!TJ$4,Usage!$D$3:$ABF$3,0)),"")</f>
        <v/>
      </c>
      <c r="TK66" s="6" t="str">
        <f>IFERROR(INDEX(Sales!$D$5:$ABF$18,MATCH(UsagePerHour!$B66,Sales!$C$5:$C$18,0),MATCH(UsagePerHour!TK$4,Sales!$D$3:$ABF$3,0))/TK$2*INDEX(Usage!$D$5:$ABF$11,MATCH(UsagePerHour!$B$52,Usage!$C$5:$C$11,0),MATCH(UsagePerHour!TK$4,Usage!$D$3:$ABF$3,0)),"")</f>
        <v/>
      </c>
      <c r="TL66" s="6" t="str">
        <f>IFERROR(INDEX(Sales!$D$5:$ABF$18,MATCH(UsagePerHour!$B66,Sales!$C$5:$C$18,0),MATCH(UsagePerHour!TL$4,Sales!$D$3:$ABF$3,0))/TL$2*INDEX(Usage!$D$5:$ABF$11,MATCH(UsagePerHour!$B$52,Usage!$C$5:$C$11,0),MATCH(UsagePerHour!TL$4,Usage!$D$3:$ABF$3,0)),"")</f>
        <v/>
      </c>
      <c r="TM66" s="6" t="str">
        <f>IFERROR(INDEX(Sales!$D$5:$ABF$18,MATCH(UsagePerHour!$B66,Sales!$C$5:$C$18,0),MATCH(UsagePerHour!TM$4,Sales!$D$3:$ABF$3,0))/TM$2*INDEX(Usage!$D$5:$ABF$11,MATCH(UsagePerHour!$B$52,Usage!$C$5:$C$11,0),MATCH(UsagePerHour!TM$4,Usage!$D$3:$ABF$3,0)),"")</f>
        <v/>
      </c>
      <c r="TN66" s="6" t="str">
        <f>IFERROR(INDEX(Sales!$D$5:$ABF$18,MATCH(UsagePerHour!$B66,Sales!$C$5:$C$18,0),MATCH(UsagePerHour!TN$4,Sales!$D$3:$ABF$3,0))/TN$2*INDEX(Usage!$D$5:$ABF$11,MATCH(UsagePerHour!$B$52,Usage!$C$5:$C$11,0),MATCH(UsagePerHour!TN$4,Usage!$D$3:$ABF$3,0)),"")</f>
        <v/>
      </c>
      <c r="TO66" s="6" t="str">
        <f>IFERROR(INDEX(Sales!$D$5:$ABF$18,MATCH(UsagePerHour!$B66,Sales!$C$5:$C$18,0),MATCH(UsagePerHour!TO$4,Sales!$D$3:$ABF$3,0))/TO$2*INDEX(Usage!$D$5:$ABF$11,MATCH(UsagePerHour!$B$52,Usage!$C$5:$C$11,0),MATCH(UsagePerHour!TO$4,Usage!$D$3:$ABF$3,0)),"")</f>
        <v/>
      </c>
      <c r="TP66" s="6" t="str">
        <f>IFERROR(INDEX(Sales!$D$5:$ABF$18,MATCH(UsagePerHour!$B66,Sales!$C$5:$C$18,0),MATCH(UsagePerHour!TP$4,Sales!$D$3:$ABF$3,0))/TP$2*INDEX(Usage!$D$5:$ABF$11,MATCH(UsagePerHour!$B$52,Usage!$C$5:$C$11,0),MATCH(UsagePerHour!TP$4,Usage!$D$3:$ABF$3,0)),"")</f>
        <v/>
      </c>
      <c r="TQ66" s="6" t="str">
        <f>IFERROR(INDEX(Sales!$D$5:$ABF$18,MATCH(UsagePerHour!$B66,Sales!$C$5:$C$18,0),MATCH(UsagePerHour!TQ$4,Sales!$D$3:$ABF$3,0))/TQ$2*INDEX(Usage!$D$5:$ABF$11,MATCH(UsagePerHour!$B$52,Usage!$C$5:$C$11,0),MATCH(UsagePerHour!TQ$4,Usage!$D$3:$ABF$3,0)),"")</f>
        <v/>
      </c>
      <c r="TR66" s="6" t="str">
        <f>IFERROR(INDEX(Sales!$D$5:$ABF$18,MATCH(UsagePerHour!$B66,Sales!$C$5:$C$18,0),MATCH(UsagePerHour!TR$4,Sales!$D$3:$ABF$3,0))/TR$2*INDEX(Usage!$D$5:$ABF$11,MATCH(UsagePerHour!$B$52,Usage!$C$5:$C$11,0),MATCH(UsagePerHour!TR$4,Usage!$D$3:$ABF$3,0)),"")</f>
        <v/>
      </c>
      <c r="TS66" s="6" t="str">
        <f>IFERROR(INDEX(Sales!$D$5:$ABF$18,MATCH(UsagePerHour!$B66,Sales!$C$5:$C$18,0),MATCH(UsagePerHour!TS$4,Sales!$D$3:$ABF$3,0))/TS$2*INDEX(Usage!$D$5:$ABF$11,MATCH(UsagePerHour!$B$52,Usage!$C$5:$C$11,0),MATCH(UsagePerHour!TS$4,Usage!$D$3:$ABF$3,0)),"")</f>
        <v/>
      </c>
      <c r="TT66" s="6" t="str">
        <f>IFERROR(INDEX(Sales!$D$5:$ABF$18,MATCH(UsagePerHour!$B66,Sales!$C$5:$C$18,0),MATCH(UsagePerHour!TT$4,Sales!$D$3:$ABF$3,0))/TT$2*INDEX(Usage!$D$5:$ABF$11,MATCH(UsagePerHour!$B$52,Usage!$C$5:$C$11,0),MATCH(UsagePerHour!TT$4,Usage!$D$3:$ABF$3,0)),"")</f>
        <v/>
      </c>
      <c r="TU66" s="6" t="str">
        <f>IFERROR(INDEX(Sales!$D$5:$ABF$18,MATCH(UsagePerHour!$B66,Sales!$C$5:$C$18,0),MATCH(UsagePerHour!TU$4,Sales!$D$3:$ABF$3,0))/TU$2*INDEX(Usage!$D$5:$ABF$11,MATCH(UsagePerHour!$B$52,Usage!$C$5:$C$11,0),MATCH(UsagePerHour!TU$4,Usage!$D$3:$ABF$3,0)),"")</f>
        <v/>
      </c>
      <c r="TV66" s="6" t="str">
        <f>IFERROR(INDEX(Sales!$D$5:$ABF$18,MATCH(UsagePerHour!$B66,Sales!$C$5:$C$18,0),MATCH(UsagePerHour!TV$4,Sales!$D$3:$ABF$3,0))/TV$2*INDEX(Usage!$D$5:$ABF$11,MATCH(UsagePerHour!$B$52,Usage!$C$5:$C$11,0),MATCH(UsagePerHour!TV$4,Usage!$D$3:$ABF$3,0)),"")</f>
        <v/>
      </c>
      <c r="TW66" s="6" t="str">
        <f>IFERROR(INDEX(Sales!$D$5:$ABF$18,MATCH(UsagePerHour!$B66,Sales!$C$5:$C$18,0),MATCH(UsagePerHour!TW$4,Sales!$D$3:$ABF$3,0))/TW$2*INDEX(Usage!$D$5:$ABF$11,MATCH(UsagePerHour!$B$52,Usage!$C$5:$C$11,0),MATCH(UsagePerHour!TW$4,Usage!$D$3:$ABF$3,0)),"")</f>
        <v/>
      </c>
      <c r="TX66" s="6" t="str">
        <f>IFERROR(INDEX(Sales!$D$5:$ABF$18,MATCH(UsagePerHour!$B66,Sales!$C$5:$C$18,0),MATCH(UsagePerHour!TX$4,Sales!$D$3:$ABF$3,0))/TX$2*INDEX(Usage!$D$5:$ABF$11,MATCH(UsagePerHour!$B$52,Usage!$C$5:$C$11,0),MATCH(UsagePerHour!TX$4,Usage!$D$3:$ABF$3,0)),"")</f>
        <v/>
      </c>
      <c r="TY66" s="6" t="str">
        <f>IFERROR(INDEX(Sales!$D$5:$ABF$18,MATCH(UsagePerHour!$B66,Sales!$C$5:$C$18,0),MATCH(UsagePerHour!TY$4,Sales!$D$3:$ABF$3,0))/TY$2*INDEX(Usage!$D$5:$ABF$11,MATCH(UsagePerHour!$B$52,Usage!$C$5:$C$11,0),MATCH(UsagePerHour!TY$4,Usage!$D$3:$ABF$3,0)),"")</f>
        <v/>
      </c>
      <c r="TZ66" s="6" t="str">
        <f>IFERROR(INDEX(Sales!$D$5:$ABF$18,MATCH(UsagePerHour!$B66,Sales!$C$5:$C$18,0),MATCH(UsagePerHour!TZ$4,Sales!$D$3:$ABF$3,0))/TZ$2*INDEX(Usage!$D$5:$ABF$11,MATCH(UsagePerHour!$B$52,Usage!$C$5:$C$11,0),MATCH(UsagePerHour!TZ$4,Usage!$D$3:$ABF$3,0)),"")</f>
        <v/>
      </c>
      <c r="UA66" s="6" t="str">
        <f>IFERROR(INDEX(Sales!$D$5:$ABF$18,MATCH(UsagePerHour!$B66,Sales!$C$5:$C$18,0),MATCH(UsagePerHour!UA$4,Sales!$D$3:$ABF$3,0))/UA$2*INDEX(Usage!$D$5:$ABF$11,MATCH(UsagePerHour!$B$52,Usage!$C$5:$C$11,0),MATCH(UsagePerHour!UA$4,Usage!$D$3:$ABF$3,0)),"")</f>
        <v/>
      </c>
      <c r="UB66" s="6" t="str">
        <f>IFERROR(INDEX(Sales!$D$5:$ABF$18,MATCH(UsagePerHour!$B66,Sales!$C$5:$C$18,0),MATCH(UsagePerHour!UB$4,Sales!$D$3:$ABF$3,0))/UB$2*INDEX(Usage!$D$5:$ABF$11,MATCH(UsagePerHour!$B$52,Usage!$C$5:$C$11,0),MATCH(UsagePerHour!UB$4,Usage!$D$3:$ABF$3,0)),"")</f>
        <v/>
      </c>
      <c r="UC66" s="6" t="str">
        <f>IFERROR(INDEX(Sales!$D$5:$ABF$18,MATCH(UsagePerHour!$B66,Sales!$C$5:$C$18,0),MATCH(UsagePerHour!UC$4,Sales!$D$3:$ABF$3,0))/UC$2*INDEX(Usage!$D$5:$ABF$11,MATCH(UsagePerHour!$B$52,Usage!$C$5:$C$11,0),MATCH(UsagePerHour!UC$4,Usage!$D$3:$ABF$3,0)),"")</f>
        <v/>
      </c>
      <c r="UD66" s="6" t="str">
        <f>IFERROR(INDEX(Sales!$D$5:$ABF$18,MATCH(UsagePerHour!$B66,Sales!$C$5:$C$18,0),MATCH(UsagePerHour!UD$4,Sales!$D$3:$ABF$3,0))/UD$2*INDEX(Usage!$D$5:$ABF$11,MATCH(UsagePerHour!$B$52,Usage!$C$5:$C$11,0),MATCH(UsagePerHour!UD$4,Usage!$D$3:$ABF$3,0)),"")</f>
        <v/>
      </c>
      <c r="UE66" s="6" t="str">
        <f>IFERROR(INDEX(Sales!$D$5:$ABF$18,MATCH(UsagePerHour!$B66,Sales!$C$5:$C$18,0),MATCH(UsagePerHour!UE$4,Sales!$D$3:$ABF$3,0))/UE$2*INDEX(Usage!$D$5:$ABF$11,MATCH(UsagePerHour!$B$52,Usage!$C$5:$C$11,0),MATCH(UsagePerHour!UE$4,Usage!$D$3:$ABF$3,0)),"")</f>
        <v/>
      </c>
      <c r="UF66" s="6" t="str">
        <f>IFERROR(INDEX(Sales!$D$5:$ABF$18,MATCH(UsagePerHour!$B66,Sales!$C$5:$C$18,0),MATCH(UsagePerHour!UF$4,Sales!$D$3:$ABF$3,0))/UF$2*INDEX(Usage!$D$5:$ABF$11,MATCH(UsagePerHour!$B$52,Usage!$C$5:$C$11,0),MATCH(UsagePerHour!UF$4,Usage!$D$3:$ABF$3,0)),"")</f>
        <v/>
      </c>
      <c r="UG66" s="6" t="str">
        <f>IFERROR(INDEX(Sales!$D$5:$ABF$18,MATCH(UsagePerHour!$B66,Sales!$C$5:$C$18,0),MATCH(UsagePerHour!UG$4,Sales!$D$3:$ABF$3,0))/UG$2*INDEX(Usage!$D$5:$ABF$11,MATCH(UsagePerHour!$B$52,Usage!$C$5:$C$11,0),MATCH(UsagePerHour!UG$4,Usage!$D$3:$ABF$3,0)),"")</f>
        <v/>
      </c>
      <c r="UH66" s="6" t="str">
        <f>IFERROR(INDEX(Sales!$D$5:$ABF$18,MATCH(UsagePerHour!$B66,Sales!$C$5:$C$18,0),MATCH(UsagePerHour!UH$4,Sales!$D$3:$ABF$3,0))/UH$2*INDEX(Usage!$D$5:$ABF$11,MATCH(UsagePerHour!$B$52,Usage!$C$5:$C$11,0),MATCH(UsagePerHour!UH$4,Usage!$D$3:$ABF$3,0)),"")</f>
        <v/>
      </c>
      <c r="UI66" s="6" t="str">
        <f>IFERROR(INDEX(Sales!$D$5:$ABF$18,MATCH(UsagePerHour!$B66,Sales!$C$5:$C$18,0),MATCH(UsagePerHour!UI$4,Sales!$D$3:$ABF$3,0))/UI$2*INDEX(Usage!$D$5:$ABF$11,MATCH(UsagePerHour!$B$52,Usage!$C$5:$C$11,0),MATCH(UsagePerHour!UI$4,Usage!$D$3:$ABF$3,0)),"")</f>
        <v/>
      </c>
      <c r="UJ66" s="6" t="str">
        <f>IFERROR(INDEX(Sales!$D$5:$ABF$18,MATCH(UsagePerHour!$B66,Sales!$C$5:$C$18,0),MATCH(UsagePerHour!UJ$4,Sales!$D$3:$ABF$3,0))/UJ$2*INDEX(Usage!$D$5:$ABF$11,MATCH(UsagePerHour!$B$52,Usage!$C$5:$C$11,0),MATCH(UsagePerHour!UJ$4,Usage!$D$3:$ABF$3,0)),"")</f>
        <v/>
      </c>
      <c r="UK66" s="6" t="str">
        <f>IFERROR(INDEX(Sales!$D$5:$ABF$18,MATCH(UsagePerHour!$B66,Sales!$C$5:$C$18,0),MATCH(UsagePerHour!UK$4,Sales!$D$3:$ABF$3,0))/UK$2*INDEX(Usage!$D$5:$ABF$11,MATCH(UsagePerHour!$B$52,Usage!$C$5:$C$11,0),MATCH(UsagePerHour!UK$4,Usage!$D$3:$ABF$3,0)),"")</f>
        <v/>
      </c>
      <c r="UL66" s="6" t="str">
        <f>IFERROR(INDEX(Sales!$D$5:$ABF$18,MATCH(UsagePerHour!$B66,Sales!$C$5:$C$18,0),MATCH(UsagePerHour!UL$4,Sales!$D$3:$ABF$3,0))/UL$2*INDEX(Usage!$D$5:$ABF$11,MATCH(UsagePerHour!$B$52,Usage!$C$5:$C$11,0),MATCH(UsagePerHour!UL$4,Usage!$D$3:$ABF$3,0)),"")</f>
        <v/>
      </c>
      <c r="UM66" s="6" t="str">
        <f>IFERROR(INDEX(Sales!$D$5:$ABF$18,MATCH(UsagePerHour!$B66,Sales!$C$5:$C$18,0),MATCH(UsagePerHour!UM$4,Sales!$D$3:$ABF$3,0))/UM$2*INDEX(Usage!$D$5:$ABF$11,MATCH(UsagePerHour!$B$52,Usage!$C$5:$C$11,0),MATCH(UsagePerHour!UM$4,Usage!$D$3:$ABF$3,0)),"")</f>
        <v/>
      </c>
      <c r="UN66" s="6" t="str">
        <f>IFERROR(INDEX(Sales!$D$5:$ABF$18,MATCH(UsagePerHour!$B66,Sales!$C$5:$C$18,0),MATCH(UsagePerHour!UN$4,Sales!$D$3:$ABF$3,0))/UN$2*INDEX(Usage!$D$5:$ABF$11,MATCH(UsagePerHour!$B$52,Usage!$C$5:$C$11,0),MATCH(UsagePerHour!UN$4,Usage!$D$3:$ABF$3,0)),"")</f>
        <v/>
      </c>
      <c r="UO66" s="6" t="str">
        <f>IFERROR(INDEX(Sales!$D$5:$ABF$18,MATCH(UsagePerHour!$B66,Sales!$C$5:$C$18,0),MATCH(UsagePerHour!UO$4,Sales!$D$3:$ABF$3,0))/UO$2*INDEX(Usage!$D$5:$ABF$11,MATCH(UsagePerHour!$B$52,Usage!$C$5:$C$11,0),MATCH(UsagePerHour!UO$4,Usage!$D$3:$ABF$3,0)),"")</f>
        <v/>
      </c>
      <c r="UP66" s="6" t="str">
        <f>IFERROR(INDEX(Sales!$D$5:$ABF$18,MATCH(UsagePerHour!$B66,Sales!$C$5:$C$18,0),MATCH(UsagePerHour!UP$4,Sales!$D$3:$ABF$3,0))/UP$2*INDEX(Usage!$D$5:$ABF$11,MATCH(UsagePerHour!$B$52,Usage!$C$5:$C$11,0),MATCH(UsagePerHour!UP$4,Usage!$D$3:$ABF$3,0)),"")</f>
        <v/>
      </c>
      <c r="UQ66" s="6" t="str">
        <f>IFERROR(INDEX(Sales!$D$5:$ABF$18,MATCH(UsagePerHour!$B66,Sales!$C$5:$C$18,0),MATCH(UsagePerHour!UQ$4,Sales!$D$3:$ABF$3,0))/UQ$2*INDEX(Usage!$D$5:$ABF$11,MATCH(UsagePerHour!$B$52,Usage!$C$5:$C$11,0),MATCH(UsagePerHour!UQ$4,Usage!$D$3:$ABF$3,0)),"")</f>
        <v/>
      </c>
      <c r="UR66" s="6" t="str">
        <f>IFERROR(INDEX(Sales!$D$5:$ABF$18,MATCH(UsagePerHour!$B66,Sales!$C$5:$C$18,0),MATCH(UsagePerHour!UR$4,Sales!$D$3:$ABF$3,0))/UR$2*INDEX(Usage!$D$5:$ABF$11,MATCH(UsagePerHour!$B$52,Usage!$C$5:$C$11,0),MATCH(UsagePerHour!UR$4,Usage!$D$3:$ABF$3,0)),"")</f>
        <v/>
      </c>
      <c r="US66" s="6" t="str">
        <f>IFERROR(INDEX(Sales!$D$5:$ABF$18,MATCH(UsagePerHour!$B66,Sales!$C$5:$C$18,0),MATCH(UsagePerHour!US$4,Sales!$D$3:$ABF$3,0))/US$2*INDEX(Usage!$D$5:$ABF$11,MATCH(UsagePerHour!$B$52,Usage!$C$5:$C$11,0),MATCH(UsagePerHour!US$4,Usage!$D$3:$ABF$3,0)),"")</f>
        <v/>
      </c>
      <c r="UT66" s="6" t="str">
        <f>IFERROR(INDEX(Sales!$D$5:$ABF$18,MATCH(UsagePerHour!$B66,Sales!$C$5:$C$18,0),MATCH(UsagePerHour!UT$4,Sales!$D$3:$ABF$3,0))/UT$2*INDEX(Usage!$D$5:$ABF$11,MATCH(UsagePerHour!$B$52,Usage!$C$5:$C$11,0),MATCH(UsagePerHour!UT$4,Usage!$D$3:$ABF$3,0)),"")</f>
        <v/>
      </c>
      <c r="UU66" s="6" t="str">
        <f>IFERROR(INDEX(Sales!$D$5:$ABF$18,MATCH(UsagePerHour!$B66,Sales!$C$5:$C$18,0),MATCH(UsagePerHour!UU$4,Sales!$D$3:$ABF$3,0))/UU$2*INDEX(Usage!$D$5:$ABF$11,MATCH(UsagePerHour!$B$52,Usage!$C$5:$C$11,0),MATCH(UsagePerHour!UU$4,Usage!$D$3:$ABF$3,0)),"")</f>
        <v/>
      </c>
      <c r="UV66" s="6" t="str">
        <f>IFERROR(INDEX(Sales!$D$5:$ABF$18,MATCH(UsagePerHour!$B66,Sales!$C$5:$C$18,0),MATCH(UsagePerHour!UV$4,Sales!$D$3:$ABF$3,0))/UV$2*INDEX(Usage!$D$5:$ABF$11,MATCH(UsagePerHour!$B$52,Usage!$C$5:$C$11,0),MATCH(UsagePerHour!UV$4,Usage!$D$3:$ABF$3,0)),"")</f>
        <v/>
      </c>
      <c r="UW66" s="6" t="str">
        <f>IFERROR(INDEX(Sales!$D$5:$ABF$18,MATCH(UsagePerHour!$B66,Sales!$C$5:$C$18,0),MATCH(UsagePerHour!UW$4,Sales!$D$3:$ABF$3,0))/UW$2*INDEX(Usage!$D$5:$ABF$11,MATCH(UsagePerHour!$B$52,Usage!$C$5:$C$11,0),MATCH(UsagePerHour!UW$4,Usage!$D$3:$ABF$3,0)),"")</f>
        <v/>
      </c>
      <c r="UX66" s="6" t="str">
        <f>IFERROR(INDEX(Sales!$D$5:$ABF$18,MATCH(UsagePerHour!$B66,Sales!$C$5:$C$18,0),MATCH(UsagePerHour!UX$4,Sales!$D$3:$ABF$3,0))/UX$2*INDEX(Usage!$D$5:$ABF$11,MATCH(UsagePerHour!$B$52,Usage!$C$5:$C$11,0),MATCH(UsagePerHour!UX$4,Usage!$D$3:$ABF$3,0)),"")</f>
        <v/>
      </c>
      <c r="UY66" s="6" t="str">
        <f>IFERROR(INDEX(Sales!$D$5:$ABF$18,MATCH(UsagePerHour!$B66,Sales!$C$5:$C$18,0),MATCH(UsagePerHour!UY$4,Sales!$D$3:$ABF$3,0))/UY$2*INDEX(Usage!$D$5:$ABF$11,MATCH(UsagePerHour!$B$52,Usage!$C$5:$C$11,0),MATCH(UsagePerHour!UY$4,Usage!$D$3:$ABF$3,0)),"")</f>
        <v/>
      </c>
      <c r="UZ66" s="6" t="str">
        <f>IFERROR(INDEX(Sales!$D$5:$ABF$18,MATCH(UsagePerHour!$B66,Sales!$C$5:$C$18,0),MATCH(UsagePerHour!UZ$4,Sales!$D$3:$ABF$3,0))/UZ$2*INDEX(Usage!$D$5:$ABF$11,MATCH(UsagePerHour!$B$52,Usage!$C$5:$C$11,0),MATCH(UsagePerHour!UZ$4,Usage!$D$3:$ABF$3,0)),"")</f>
        <v/>
      </c>
      <c r="VA66" s="6" t="str">
        <f>IFERROR(INDEX(Sales!$D$5:$ABF$18,MATCH(UsagePerHour!$B66,Sales!$C$5:$C$18,0),MATCH(UsagePerHour!VA$4,Sales!$D$3:$ABF$3,0))/VA$2*INDEX(Usage!$D$5:$ABF$11,MATCH(UsagePerHour!$B$52,Usage!$C$5:$C$11,0),MATCH(UsagePerHour!VA$4,Usage!$D$3:$ABF$3,0)),"")</f>
        <v/>
      </c>
      <c r="VB66" s="6" t="str">
        <f>IFERROR(INDEX(Sales!$D$5:$ABF$18,MATCH(UsagePerHour!$B66,Sales!$C$5:$C$18,0),MATCH(UsagePerHour!VB$4,Sales!$D$3:$ABF$3,0))/VB$2*INDEX(Usage!$D$5:$ABF$11,MATCH(UsagePerHour!$B$52,Usage!$C$5:$C$11,0),MATCH(UsagePerHour!VB$4,Usage!$D$3:$ABF$3,0)),"")</f>
        <v/>
      </c>
      <c r="VC66" s="6" t="str">
        <f>IFERROR(INDEX(Sales!$D$5:$ABF$18,MATCH(UsagePerHour!$B66,Sales!$C$5:$C$18,0),MATCH(UsagePerHour!VC$4,Sales!$D$3:$ABF$3,0))/VC$2*INDEX(Usage!$D$5:$ABF$11,MATCH(UsagePerHour!$B$52,Usage!$C$5:$C$11,0),MATCH(UsagePerHour!VC$4,Usage!$D$3:$ABF$3,0)),"")</f>
        <v/>
      </c>
      <c r="VD66" s="6" t="str">
        <f>IFERROR(INDEX(Sales!$D$5:$ABF$18,MATCH(UsagePerHour!$B66,Sales!$C$5:$C$18,0),MATCH(UsagePerHour!VD$4,Sales!$D$3:$ABF$3,0))/VD$2*INDEX(Usage!$D$5:$ABF$11,MATCH(UsagePerHour!$B$52,Usage!$C$5:$C$11,0),MATCH(UsagePerHour!VD$4,Usage!$D$3:$ABF$3,0)),"")</f>
        <v/>
      </c>
      <c r="VE66" s="6" t="str">
        <f>IFERROR(INDEX(Sales!$D$5:$ABF$18,MATCH(UsagePerHour!$B66,Sales!$C$5:$C$18,0),MATCH(UsagePerHour!VE$4,Sales!$D$3:$ABF$3,0))/VE$2*INDEX(Usage!$D$5:$ABF$11,MATCH(UsagePerHour!$B$52,Usage!$C$5:$C$11,0),MATCH(UsagePerHour!VE$4,Usage!$D$3:$ABF$3,0)),"")</f>
        <v/>
      </c>
      <c r="VF66" s="6" t="str">
        <f>IFERROR(INDEX(Sales!$D$5:$ABF$18,MATCH(UsagePerHour!$B66,Sales!$C$5:$C$18,0),MATCH(UsagePerHour!VF$4,Sales!$D$3:$ABF$3,0))/VF$2*INDEX(Usage!$D$5:$ABF$11,MATCH(UsagePerHour!$B$52,Usage!$C$5:$C$11,0),MATCH(UsagePerHour!VF$4,Usage!$D$3:$ABF$3,0)),"")</f>
        <v/>
      </c>
      <c r="VG66" s="6" t="str">
        <f>IFERROR(INDEX(Sales!$D$5:$ABF$18,MATCH(UsagePerHour!$B66,Sales!$C$5:$C$18,0),MATCH(UsagePerHour!VG$4,Sales!$D$3:$ABF$3,0))/VG$2*INDEX(Usage!$D$5:$ABF$11,MATCH(UsagePerHour!$B$52,Usage!$C$5:$C$11,0),MATCH(UsagePerHour!VG$4,Usage!$D$3:$ABF$3,0)),"")</f>
        <v/>
      </c>
      <c r="VH66" s="6" t="str">
        <f>IFERROR(INDEX(Sales!$D$5:$ABF$18,MATCH(UsagePerHour!$B66,Sales!$C$5:$C$18,0),MATCH(UsagePerHour!VH$4,Sales!$D$3:$ABF$3,0))/VH$2*INDEX(Usage!$D$5:$ABF$11,MATCH(UsagePerHour!$B$52,Usage!$C$5:$C$11,0),MATCH(UsagePerHour!VH$4,Usage!$D$3:$ABF$3,0)),"")</f>
        <v/>
      </c>
      <c r="VI66" s="6" t="str">
        <f>IFERROR(INDEX(Sales!$D$5:$ABF$18,MATCH(UsagePerHour!$B66,Sales!$C$5:$C$18,0),MATCH(UsagePerHour!VI$4,Sales!$D$3:$ABF$3,0))/VI$2*INDEX(Usage!$D$5:$ABF$11,MATCH(UsagePerHour!$B$52,Usage!$C$5:$C$11,0),MATCH(UsagePerHour!VI$4,Usage!$D$3:$ABF$3,0)),"")</f>
        <v/>
      </c>
      <c r="VJ66" s="6" t="str">
        <f>IFERROR(INDEX(Sales!$D$5:$ABF$18,MATCH(UsagePerHour!$B66,Sales!$C$5:$C$18,0),MATCH(UsagePerHour!VJ$4,Sales!$D$3:$ABF$3,0))/VJ$2*INDEX(Usage!$D$5:$ABF$11,MATCH(UsagePerHour!$B$52,Usage!$C$5:$C$11,0),MATCH(UsagePerHour!VJ$4,Usage!$D$3:$ABF$3,0)),"")</f>
        <v/>
      </c>
      <c r="VK66" s="6" t="str">
        <f>IFERROR(INDEX(Sales!$D$5:$ABF$18,MATCH(UsagePerHour!$B66,Sales!$C$5:$C$18,0),MATCH(UsagePerHour!VK$4,Sales!$D$3:$ABF$3,0))/VK$2*INDEX(Usage!$D$5:$ABF$11,MATCH(UsagePerHour!$B$52,Usage!$C$5:$C$11,0),MATCH(UsagePerHour!VK$4,Usage!$D$3:$ABF$3,0)),"")</f>
        <v/>
      </c>
      <c r="VL66" s="6" t="str">
        <f>IFERROR(INDEX(Sales!$D$5:$ABF$18,MATCH(UsagePerHour!$B66,Sales!$C$5:$C$18,0),MATCH(UsagePerHour!VL$4,Sales!$D$3:$ABF$3,0))/VL$2*INDEX(Usage!$D$5:$ABF$11,MATCH(UsagePerHour!$B$52,Usage!$C$5:$C$11,0),MATCH(UsagePerHour!VL$4,Usage!$D$3:$ABF$3,0)),"")</f>
        <v/>
      </c>
      <c r="VM66" s="6" t="str">
        <f>IFERROR(INDEX(Sales!$D$5:$ABF$18,MATCH(UsagePerHour!$B66,Sales!$C$5:$C$18,0),MATCH(UsagePerHour!VM$4,Sales!$D$3:$ABF$3,0))/VM$2*INDEX(Usage!$D$5:$ABF$11,MATCH(UsagePerHour!$B$52,Usage!$C$5:$C$11,0),MATCH(UsagePerHour!VM$4,Usage!$D$3:$ABF$3,0)),"")</f>
        <v/>
      </c>
      <c r="VN66" s="6" t="str">
        <f>IFERROR(INDEX(Sales!$D$5:$ABF$18,MATCH(UsagePerHour!$B66,Sales!$C$5:$C$18,0),MATCH(UsagePerHour!VN$4,Sales!$D$3:$ABF$3,0))/VN$2*INDEX(Usage!$D$5:$ABF$11,MATCH(UsagePerHour!$B$52,Usage!$C$5:$C$11,0),MATCH(UsagePerHour!VN$4,Usage!$D$3:$ABF$3,0)),"")</f>
        <v/>
      </c>
      <c r="VO66" s="6" t="str">
        <f>IFERROR(INDEX(Sales!$D$5:$ABF$18,MATCH(UsagePerHour!$B66,Sales!$C$5:$C$18,0),MATCH(UsagePerHour!VO$4,Sales!$D$3:$ABF$3,0))/VO$2*INDEX(Usage!$D$5:$ABF$11,MATCH(UsagePerHour!$B$52,Usage!$C$5:$C$11,0),MATCH(UsagePerHour!VO$4,Usage!$D$3:$ABF$3,0)),"")</f>
        <v/>
      </c>
      <c r="VP66" s="6" t="str">
        <f>IFERROR(INDEX(Sales!$D$5:$ABF$18,MATCH(UsagePerHour!$B66,Sales!$C$5:$C$18,0),MATCH(UsagePerHour!VP$4,Sales!$D$3:$ABF$3,0))/VP$2*INDEX(Usage!$D$5:$ABF$11,MATCH(UsagePerHour!$B$52,Usage!$C$5:$C$11,0),MATCH(UsagePerHour!VP$4,Usage!$D$3:$ABF$3,0)),"")</f>
        <v/>
      </c>
      <c r="VQ66" s="6" t="str">
        <f>IFERROR(INDEX(Sales!$D$5:$ABF$18,MATCH(UsagePerHour!$B66,Sales!$C$5:$C$18,0),MATCH(UsagePerHour!VQ$4,Sales!$D$3:$ABF$3,0))/VQ$2*INDEX(Usage!$D$5:$ABF$11,MATCH(UsagePerHour!$B$52,Usage!$C$5:$C$11,0),MATCH(UsagePerHour!VQ$4,Usage!$D$3:$ABF$3,0)),"")</f>
        <v/>
      </c>
      <c r="VR66" s="6" t="str">
        <f>IFERROR(INDEX(Sales!$D$5:$ABF$18,MATCH(UsagePerHour!$B66,Sales!$C$5:$C$18,0),MATCH(UsagePerHour!VR$4,Sales!$D$3:$ABF$3,0))/VR$2*INDEX(Usage!$D$5:$ABF$11,MATCH(UsagePerHour!$B$52,Usage!$C$5:$C$11,0),MATCH(UsagePerHour!VR$4,Usage!$D$3:$ABF$3,0)),"")</f>
        <v/>
      </c>
      <c r="VS66" s="6" t="str">
        <f>IFERROR(INDEX(Sales!$D$5:$ABF$18,MATCH(UsagePerHour!$B66,Sales!$C$5:$C$18,0),MATCH(UsagePerHour!VS$4,Sales!$D$3:$ABF$3,0))/VS$2*INDEX(Usage!$D$5:$ABF$11,MATCH(UsagePerHour!$B$52,Usage!$C$5:$C$11,0),MATCH(UsagePerHour!VS$4,Usage!$D$3:$ABF$3,0)),"")</f>
        <v/>
      </c>
      <c r="VT66" s="6" t="str">
        <f>IFERROR(INDEX(Sales!$D$5:$ABF$18,MATCH(UsagePerHour!$B66,Sales!$C$5:$C$18,0),MATCH(UsagePerHour!VT$4,Sales!$D$3:$ABF$3,0))/VT$2*INDEX(Usage!$D$5:$ABF$11,MATCH(UsagePerHour!$B$52,Usage!$C$5:$C$11,0),MATCH(UsagePerHour!VT$4,Usage!$D$3:$ABF$3,0)),"")</f>
        <v/>
      </c>
      <c r="VU66" s="6" t="str">
        <f>IFERROR(INDEX(Sales!$D$5:$ABF$18,MATCH(UsagePerHour!$B66,Sales!$C$5:$C$18,0),MATCH(UsagePerHour!VU$4,Sales!$D$3:$ABF$3,0))/VU$2*INDEX(Usage!$D$5:$ABF$11,MATCH(UsagePerHour!$B$52,Usage!$C$5:$C$11,0),MATCH(UsagePerHour!VU$4,Usage!$D$3:$ABF$3,0)),"")</f>
        <v/>
      </c>
      <c r="VV66" s="6" t="str">
        <f>IFERROR(INDEX(Sales!$D$5:$ABF$18,MATCH(UsagePerHour!$B66,Sales!$C$5:$C$18,0),MATCH(UsagePerHour!VV$4,Sales!$D$3:$ABF$3,0))/VV$2*INDEX(Usage!$D$5:$ABF$11,MATCH(UsagePerHour!$B$52,Usage!$C$5:$C$11,0),MATCH(UsagePerHour!VV$4,Usage!$D$3:$ABF$3,0)),"")</f>
        <v/>
      </c>
      <c r="VW66" s="6" t="str">
        <f>IFERROR(INDEX(Sales!$D$5:$ABF$18,MATCH(UsagePerHour!$B66,Sales!$C$5:$C$18,0),MATCH(UsagePerHour!VW$4,Sales!$D$3:$ABF$3,0))/VW$2*INDEX(Usage!$D$5:$ABF$11,MATCH(UsagePerHour!$B$52,Usage!$C$5:$C$11,0),MATCH(UsagePerHour!VW$4,Usage!$D$3:$ABF$3,0)),"")</f>
        <v/>
      </c>
      <c r="VX66" s="6" t="str">
        <f>IFERROR(INDEX(Sales!$D$5:$ABF$18,MATCH(UsagePerHour!$B66,Sales!$C$5:$C$18,0),MATCH(UsagePerHour!VX$4,Sales!$D$3:$ABF$3,0))/VX$2*INDEX(Usage!$D$5:$ABF$11,MATCH(UsagePerHour!$B$52,Usage!$C$5:$C$11,0),MATCH(UsagePerHour!VX$4,Usage!$D$3:$ABF$3,0)),"")</f>
        <v/>
      </c>
      <c r="VY66" s="6" t="str">
        <f>IFERROR(INDEX(Sales!$D$5:$ABF$18,MATCH(UsagePerHour!$B66,Sales!$C$5:$C$18,0),MATCH(UsagePerHour!VY$4,Sales!$D$3:$ABF$3,0))/VY$2*INDEX(Usage!$D$5:$ABF$11,MATCH(UsagePerHour!$B$52,Usage!$C$5:$C$11,0),MATCH(UsagePerHour!VY$4,Usage!$D$3:$ABF$3,0)),"")</f>
        <v/>
      </c>
      <c r="VZ66" s="6" t="str">
        <f>IFERROR(INDEX(Sales!$D$5:$ABF$18,MATCH(UsagePerHour!$B66,Sales!$C$5:$C$18,0),MATCH(UsagePerHour!VZ$4,Sales!$D$3:$ABF$3,0))/VZ$2*INDEX(Usage!$D$5:$ABF$11,MATCH(UsagePerHour!$B$52,Usage!$C$5:$C$11,0),MATCH(UsagePerHour!VZ$4,Usage!$D$3:$ABF$3,0)),"")</f>
        <v/>
      </c>
      <c r="WA66" s="6" t="str">
        <f>IFERROR(INDEX(Sales!$D$5:$ABF$18,MATCH(UsagePerHour!$B66,Sales!$C$5:$C$18,0),MATCH(UsagePerHour!WA$4,Sales!$D$3:$ABF$3,0))/WA$2*INDEX(Usage!$D$5:$ABF$11,MATCH(UsagePerHour!$B$52,Usage!$C$5:$C$11,0),MATCH(UsagePerHour!WA$4,Usage!$D$3:$ABF$3,0)),"")</f>
        <v/>
      </c>
      <c r="WB66" s="6" t="str">
        <f>IFERROR(INDEX(Sales!$D$5:$ABF$18,MATCH(UsagePerHour!$B66,Sales!$C$5:$C$18,0),MATCH(UsagePerHour!WB$4,Sales!$D$3:$ABF$3,0))/WB$2*INDEX(Usage!$D$5:$ABF$11,MATCH(UsagePerHour!$B$52,Usage!$C$5:$C$11,0),MATCH(UsagePerHour!WB$4,Usage!$D$3:$ABF$3,0)),"")</f>
        <v/>
      </c>
      <c r="WC66" s="6" t="str">
        <f>IFERROR(INDEX(Sales!$D$5:$ABF$18,MATCH(UsagePerHour!$B66,Sales!$C$5:$C$18,0),MATCH(UsagePerHour!WC$4,Sales!$D$3:$ABF$3,0))/WC$2*INDEX(Usage!$D$5:$ABF$11,MATCH(UsagePerHour!$B$52,Usage!$C$5:$C$11,0),MATCH(UsagePerHour!WC$4,Usage!$D$3:$ABF$3,0)),"")</f>
        <v/>
      </c>
      <c r="WD66" s="6" t="str">
        <f>IFERROR(INDEX(Sales!$D$5:$ABF$18,MATCH(UsagePerHour!$B66,Sales!$C$5:$C$18,0),MATCH(UsagePerHour!WD$4,Sales!$D$3:$ABF$3,0))/WD$2*INDEX(Usage!$D$5:$ABF$11,MATCH(UsagePerHour!$B$52,Usage!$C$5:$C$11,0),MATCH(UsagePerHour!WD$4,Usage!$D$3:$ABF$3,0)),"")</f>
        <v/>
      </c>
      <c r="WE66" s="6" t="str">
        <f>IFERROR(INDEX(Sales!$D$5:$ABF$18,MATCH(UsagePerHour!$B66,Sales!$C$5:$C$18,0),MATCH(UsagePerHour!WE$4,Sales!$D$3:$ABF$3,0))/WE$2*INDEX(Usage!$D$5:$ABF$11,MATCH(UsagePerHour!$B$52,Usage!$C$5:$C$11,0),MATCH(UsagePerHour!WE$4,Usage!$D$3:$ABF$3,0)),"")</f>
        <v/>
      </c>
      <c r="WF66" s="6" t="str">
        <f>IFERROR(INDEX(Sales!$D$5:$ABF$18,MATCH(UsagePerHour!$B66,Sales!$C$5:$C$18,0),MATCH(UsagePerHour!WF$4,Sales!$D$3:$ABF$3,0))/WF$2*INDEX(Usage!$D$5:$ABF$11,MATCH(UsagePerHour!$B$52,Usage!$C$5:$C$11,0),MATCH(UsagePerHour!WF$4,Usage!$D$3:$ABF$3,0)),"")</f>
        <v/>
      </c>
      <c r="WG66" s="6" t="str">
        <f>IFERROR(INDEX(Sales!$D$5:$ABF$18,MATCH(UsagePerHour!$B66,Sales!$C$5:$C$18,0),MATCH(UsagePerHour!WG$4,Sales!$D$3:$ABF$3,0))/WG$2*INDEX(Usage!$D$5:$ABF$11,MATCH(UsagePerHour!$B$52,Usage!$C$5:$C$11,0),MATCH(UsagePerHour!WG$4,Usage!$D$3:$ABF$3,0)),"")</f>
        <v/>
      </c>
      <c r="WH66" s="6" t="str">
        <f>IFERROR(INDEX(Sales!$D$5:$ABF$18,MATCH(UsagePerHour!$B66,Sales!$C$5:$C$18,0),MATCH(UsagePerHour!WH$4,Sales!$D$3:$ABF$3,0))/WH$2*INDEX(Usage!$D$5:$ABF$11,MATCH(UsagePerHour!$B$52,Usage!$C$5:$C$11,0),MATCH(UsagePerHour!WH$4,Usage!$D$3:$ABF$3,0)),"")</f>
        <v/>
      </c>
      <c r="WI66" s="6" t="str">
        <f>IFERROR(INDEX(Sales!$D$5:$ABF$18,MATCH(UsagePerHour!$B66,Sales!$C$5:$C$18,0),MATCH(UsagePerHour!WI$4,Sales!$D$3:$ABF$3,0))/WI$2*INDEX(Usage!$D$5:$ABF$11,MATCH(UsagePerHour!$B$52,Usage!$C$5:$C$11,0),MATCH(UsagePerHour!WI$4,Usage!$D$3:$ABF$3,0)),"")</f>
        <v/>
      </c>
      <c r="WJ66" s="6" t="str">
        <f>IFERROR(INDEX(Sales!$D$5:$ABF$18,MATCH(UsagePerHour!$B66,Sales!$C$5:$C$18,0),MATCH(UsagePerHour!WJ$4,Sales!$D$3:$ABF$3,0))/WJ$2*INDEX(Usage!$D$5:$ABF$11,MATCH(UsagePerHour!$B$52,Usage!$C$5:$C$11,0),MATCH(UsagePerHour!WJ$4,Usage!$D$3:$ABF$3,0)),"")</f>
        <v/>
      </c>
      <c r="WK66" s="6" t="str">
        <f>IFERROR(INDEX(Sales!$D$5:$ABF$18,MATCH(UsagePerHour!$B66,Sales!$C$5:$C$18,0),MATCH(UsagePerHour!WK$4,Sales!$D$3:$ABF$3,0))/WK$2*INDEX(Usage!$D$5:$ABF$11,MATCH(UsagePerHour!$B$52,Usage!$C$5:$C$11,0),MATCH(UsagePerHour!WK$4,Usage!$D$3:$ABF$3,0)),"")</f>
        <v/>
      </c>
      <c r="WL66" s="6" t="str">
        <f>IFERROR(INDEX(Sales!$D$5:$ABF$18,MATCH(UsagePerHour!$B66,Sales!$C$5:$C$18,0),MATCH(UsagePerHour!WL$4,Sales!$D$3:$ABF$3,0))/WL$2*INDEX(Usage!$D$5:$ABF$11,MATCH(UsagePerHour!$B$52,Usage!$C$5:$C$11,0),MATCH(UsagePerHour!WL$4,Usage!$D$3:$ABF$3,0)),"")</f>
        <v/>
      </c>
      <c r="WM66" s="6" t="str">
        <f>IFERROR(INDEX(Sales!$D$5:$ABF$18,MATCH(UsagePerHour!$B66,Sales!$C$5:$C$18,0),MATCH(UsagePerHour!WM$4,Sales!$D$3:$ABF$3,0))/WM$2*INDEX(Usage!$D$5:$ABF$11,MATCH(UsagePerHour!$B$52,Usage!$C$5:$C$11,0),MATCH(UsagePerHour!WM$4,Usage!$D$3:$ABF$3,0)),"")</f>
        <v/>
      </c>
      <c r="WN66" s="6" t="str">
        <f>IFERROR(INDEX(Sales!$D$5:$ABF$18,MATCH(UsagePerHour!$B66,Sales!$C$5:$C$18,0),MATCH(UsagePerHour!WN$4,Sales!$D$3:$ABF$3,0))/WN$2*INDEX(Usage!$D$5:$ABF$11,MATCH(UsagePerHour!$B$52,Usage!$C$5:$C$11,0),MATCH(UsagePerHour!WN$4,Usage!$D$3:$ABF$3,0)),"")</f>
        <v/>
      </c>
      <c r="WO66" s="6" t="str">
        <f>IFERROR(INDEX(Sales!$D$5:$ABF$18,MATCH(UsagePerHour!$B66,Sales!$C$5:$C$18,0),MATCH(UsagePerHour!WO$4,Sales!$D$3:$ABF$3,0))/WO$2*INDEX(Usage!$D$5:$ABF$11,MATCH(UsagePerHour!$B$52,Usage!$C$5:$C$11,0),MATCH(UsagePerHour!WO$4,Usage!$D$3:$ABF$3,0)),"")</f>
        <v/>
      </c>
      <c r="WP66" s="6" t="str">
        <f>IFERROR(INDEX(Sales!$D$5:$ABF$18,MATCH(UsagePerHour!$B66,Sales!$C$5:$C$18,0),MATCH(UsagePerHour!WP$4,Sales!$D$3:$ABF$3,0))/WP$2*INDEX(Usage!$D$5:$ABF$11,MATCH(UsagePerHour!$B$52,Usage!$C$5:$C$11,0),MATCH(UsagePerHour!WP$4,Usage!$D$3:$ABF$3,0)),"")</f>
        <v/>
      </c>
      <c r="WQ66" s="6" t="str">
        <f>IFERROR(INDEX(Sales!$D$5:$ABF$18,MATCH(UsagePerHour!$B66,Sales!$C$5:$C$18,0),MATCH(UsagePerHour!WQ$4,Sales!$D$3:$ABF$3,0))/WQ$2*INDEX(Usage!$D$5:$ABF$11,MATCH(UsagePerHour!$B$52,Usage!$C$5:$C$11,0),MATCH(UsagePerHour!WQ$4,Usage!$D$3:$ABF$3,0)),"")</f>
        <v/>
      </c>
      <c r="WR66" s="6" t="str">
        <f>IFERROR(INDEX(Sales!$D$5:$ABF$18,MATCH(UsagePerHour!$B66,Sales!$C$5:$C$18,0),MATCH(UsagePerHour!WR$4,Sales!$D$3:$ABF$3,0))/WR$2*INDEX(Usage!$D$5:$ABF$11,MATCH(UsagePerHour!$B$52,Usage!$C$5:$C$11,0),MATCH(UsagePerHour!WR$4,Usage!$D$3:$ABF$3,0)),"")</f>
        <v/>
      </c>
      <c r="WS66" s="6" t="str">
        <f>IFERROR(INDEX(Sales!$D$5:$ABF$18,MATCH(UsagePerHour!$B66,Sales!$C$5:$C$18,0),MATCH(UsagePerHour!WS$4,Sales!$D$3:$ABF$3,0))/WS$2*INDEX(Usage!$D$5:$ABF$11,MATCH(UsagePerHour!$B$52,Usage!$C$5:$C$11,0),MATCH(UsagePerHour!WS$4,Usage!$D$3:$ABF$3,0)),"")</f>
        <v/>
      </c>
      <c r="WT66" s="6" t="str">
        <f>IFERROR(INDEX(Sales!$D$5:$ABF$18,MATCH(UsagePerHour!$B66,Sales!$C$5:$C$18,0),MATCH(UsagePerHour!WT$4,Sales!$D$3:$ABF$3,0))/WT$2*INDEX(Usage!$D$5:$ABF$11,MATCH(UsagePerHour!$B$52,Usage!$C$5:$C$11,0),MATCH(UsagePerHour!WT$4,Usage!$D$3:$ABF$3,0)),"")</f>
        <v/>
      </c>
      <c r="WU66" s="6" t="str">
        <f>IFERROR(INDEX(Sales!$D$5:$ABF$18,MATCH(UsagePerHour!$B66,Sales!$C$5:$C$18,0),MATCH(UsagePerHour!WU$4,Sales!$D$3:$ABF$3,0))/WU$2*INDEX(Usage!$D$5:$ABF$11,MATCH(UsagePerHour!$B$52,Usage!$C$5:$C$11,0),MATCH(UsagePerHour!WU$4,Usage!$D$3:$ABF$3,0)),"")</f>
        <v/>
      </c>
      <c r="WV66" s="6" t="str">
        <f>IFERROR(INDEX(Sales!$D$5:$ABF$18,MATCH(UsagePerHour!$B66,Sales!$C$5:$C$18,0),MATCH(UsagePerHour!WV$4,Sales!$D$3:$ABF$3,0))/WV$2*INDEX(Usage!$D$5:$ABF$11,MATCH(UsagePerHour!$B$52,Usage!$C$5:$C$11,0),MATCH(UsagePerHour!WV$4,Usage!$D$3:$ABF$3,0)),"")</f>
        <v/>
      </c>
      <c r="WW66" s="6" t="str">
        <f>IFERROR(INDEX(Sales!$D$5:$ABF$18,MATCH(UsagePerHour!$B66,Sales!$C$5:$C$18,0),MATCH(UsagePerHour!WW$4,Sales!$D$3:$ABF$3,0))/WW$2*INDEX(Usage!$D$5:$ABF$11,MATCH(UsagePerHour!$B$52,Usage!$C$5:$C$11,0),MATCH(UsagePerHour!WW$4,Usage!$D$3:$ABF$3,0)),"")</f>
        <v/>
      </c>
      <c r="WX66" s="6" t="str">
        <f>IFERROR(INDEX(Sales!$D$5:$ABF$18,MATCH(UsagePerHour!$B66,Sales!$C$5:$C$18,0),MATCH(UsagePerHour!WX$4,Sales!$D$3:$ABF$3,0))/WX$2*INDEX(Usage!$D$5:$ABF$11,MATCH(UsagePerHour!$B$52,Usage!$C$5:$C$11,0),MATCH(UsagePerHour!WX$4,Usage!$D$3:$ABF$3,0)),"")</f>
        <v/>
      </c>
      <c r="WY66" s="6" t="str">
        <f>IFERROR(INDEX(Sales!$D$5:$ABF$18,MATCH(UsagePerHour!$B66,Sales!$C$5:$C$18,0),MATCH(UsagePerHour!WY$4,Sales!$D$3:$ABF$3,0))/WY$2*INDEX(Usage!$D$5:$ABF$11,MATCH(UsagePerHour!$B$52,Usage!$C$5:$C$11,0),MATCH(UsagePerHour!WY$4,Usage!$D$3:$ABF$3,0)),"")</f>
        <v/>
      </c>
      <c r="WZ66" s="6" t="str">
        <f>IFERROR(INDEX(Sales!$D$5:$ABF$18,MATCH(UsagePerHour!$B66,Sales!$C$5:$C$18,0),MATCH(UsagePerHour!WZ$4,Sales!$D$3:$ABF$3,0))/WZ$2*INDEX(Usage!$D$5:$ABF$11,MATCH(UsagePerHour!$B$52,Usage!$C$5:$C$11,0),MATCH(UsagePerHour!WZ$4,Usage!$D$3:$ABF$3,0)),"")</f>
        <v/>
      </c>
      <c r="XA66" s="6" t="str">
        <f>IFERROR(INDEX(Sales!$D$5:$ABF$18,MATCH(UsagePerHour!$B66,Sales!$C$5:$C$18,0),MATCH(UsagePerHour!XA$4,Sales!$D$3:$ABF$3,0))/XA$2*INDEX(Usage!$D$5:$ABF$11,MATCH(UsagePerHour!$B$52,Usage!$C$5:$C$11,0),MATCH(UsagePerHour!XA$4,Usage!$D$3:$ABF$3,0)),"")</f>
        <v/>
      </c>
      <c r="XB66" s="6" t="str">
        <f>IFERROR(INDEX(Sales!$D$5:$ABF$18,MATCH(UsagePerHour!$B66,Sales!$C$5:$C$18,0),MATCH(UsagePerHour!XB$4,Sales!$D$3:$ABF$3,0))/XB$2*INDEX(Usage!$D$5:$ABF$11,MATCH(UsagePerHour!$B$52,Usage!$C$5:$C$11,0),MATCH(UsagePerHour!XB$4,Usage!$D$3:$ABF$3,0)),"")</f>
        <v/>
      </c>
      <c r="XC66" s="6" t="str">
        <f>IFERROR(INDEX(Sales!$D$5:$ABF$18,MATCH(UsagePerHour!$B66,Sales!$C$5:$C$18,0),MATCH(UsagePerHour!XC$4,Sales!$D$3:$ABF$3,0))/XC$2*INDEX(Usage!$D$5:$ABF$11,MATCH(UsagePerHour!$B$52,Usage!$C$5:$C$11,0),MATCH(UsagePerHour!XC$4,Usage!$D$3:$ABF$3,0)),"")</f>
        <v/>
      </c>
      <c r="XD66" s="6" t="str">
        <f>IFERROR(INDEX(Sales!$D$5:$ABF$18,MATCH(UsagePerHour!$B66,Sales!$C$5:$C$18,0),MATCH(UsagePerHour!XD$4,Sales!$D$3:$ABF$3,0))/XD$2*INDEX(Usage!$D$5:$ABF$11,MATCH(UsagePerHour!$B$52,Usage!$C$5:$C$11,0),MATCH(UsagePerHour!XD$4,Usage!$D$3:$ABF$3,0)),"")</f>
        <v/>
      </c>
      <c r="XE66" s="6" t="str">
        <f>IFERROR(INDEX(Sales!$D$5:$ABF$18,MATCH(UsagePerHour!$B66,Sales!$C$5:$C$18,0),MATCH(UsagePerHour!XE$4,Sales!$D$3:$ABF$3,0))/XE$2*INDEX(Usage!$D$5:$ABF$11,MATCH(UsagePerHour!$B$52,Usage!$C$5:$C$11,0),MATCH(UsagePerHour!XE$4,Usage!$D$3:$ABF$3,0)),"")</f>
        <v/>
      </c>
      <c r="XF66" s="6" t="str">
        <f>IFERROR(INDEX(Sales!$D$5:$ABF$18,MATCH(UsagePerHour!$B66,Sales!$C$5:$C$18,0),MATCH(UsagePerHour!XF$4,Sales!$D$3:$ABF$3,0))/XF$2*INDEX(Usage!$D$5:$ABF$11,MATCH(UsagePerHour!$B$52,Usage!$C$5:$C$11,0),MATCH(UsagePerHour!XF$4,Usage!$D$3:$ABF$3,0)),"")</f>
        <v/>
      </c>
      <c r="XG66" s="6" t="str">
        <f>IFERROR(INDEX(Sales!$D$5:$ABF$18,MATCH(UsagePerHour!$B66,Sales!$C$5:$C$18,0),MATCH(UsagePerHour!XG$4,Sales!$D$3:$ABF$3,0))/XG$2*INDEX(Usage!$D$5:$ABF$11,MATCH(UsagePerHour!$B$52,Usage!$C$5:$C$11,0),MATCH(UsagePerHour!XG$4,Usage!$D$3:$ABF$3,0)),"")</f>
        <v/>
      </c>
      <c r="XH66" s="6" t="str">
        <f>IFERROR(INDEX(Sales!$D$5:$ABF$18,MATCH(UsagePerHour!$B66,Sales!$C$5:$C$18,0),MATCH(UsagePerHour!XH$4,Sales!$D$3:$ABF$3,0))/XH$2*INDEX(Usage!$D$5:$ABF$11,MATCH(UsagePerHour!$B$52,Usage!$C$5:$C$11,0),MATCH(UsagePerHour!XH$4,Usage!$D$3:$ABF$3,0)),"")</f>
        <v/>
      </c>
      <c r="XI66" s="6" t="str">
        <f>IFERROR(INDEX(Sales!$D$5:$ABF$18,MATCH(UsagePerHour!$B66,Sales!$C$5:$C$18,0),MATCH(UsagePerHour!XI$4,Sales!$D$3:$ABF$3,0))/XI$2*INDEX(Usage!$D$5:$ABF$11,MATCH(UsagePerHour!$B$52,Usage!$C$5:$C$11,0),MATCH(UsagePerHour!XI$4,Usage!$D$3:$ABF$3,0)),"")</f>
        <v/>
      </c>
      <c r="XJ66" s="6" t="str">
        <f>IFERROR(INDEX(Sales!$D$5:$ABF$18,MATCH(UsagePerHour!$B66,Sales!$C$5:$C$18,0),MATCH(UsagePerHour!XJ$4,Sales!$D$3:$ABF$3,0))/XJ$2*INDEX(Usage!$D$5:$ABF$11,MATCH(UsagePerHour!$B$52,Usage!$C$5:$C$11,0),MATCH(UsagePerHour!XJ$4,Usage!$D$3:$ABF$3,0)),"")</f>
        <v/>
      </c>
      <c r="XK66" s="6" t="str">
        <f>IFERROR(INDEX(Sales!$D$5:$ABF$18,MATCH(UsagePerHour!$B66,Sales!$C$5:$C$18,0),MATCH(UsagePerHour!XK$4,Sales!$D$3:$ABF$3,0))/XK$2*INDEX(Usage!$D$5:$ABF$11,MATCH(UsagePerHour!$B$52,Usage!$C$5:$C$11,0),MATCH(UsagePerHour!XK$4,Usage!$D$3:$ABF$3,0)),"")</f>
        <v/>
      </c>
      <c r="XL66" s="6" t="str">
        <f>IFERROR(INDEX(Sales!$D$5:$ABF$18,MATCH(UsagePerHour!$B66,Sales!$C$5:$C$18,0),MATCH(UsagePerHour!XL$4,Sales!$D$3:$ABF$3,0))/XL$2*INDEX(Usage!$D$5:$ABF$11,MATCH(UsagePerHour!$B$52,Usage!$C$5:$C$11,0),MATCH(UsagePerHour!XL$4,Usage!$D$3:$ABF$3,0)),"")</f>
        <v/>
      </c>
      <c r="XM66" s="6" t="str">
        <f>IFERROR(INDEX(Sales!$D$5:$ABF$18,MATCH(UsagePerHour!$B66,Sales!$C$5:$C$18,0),MATCH(UsagePerHour!XM$4,Sales!$D$3:$ABF$3,0))/XM$2*INDEX(Usage!$D$5:$ABF$11,MATCH(UsagePerHour!$B$52,Usage!$C$5:$C$11,0),MATCH(UsagePerHour!XM$4,Usage!$D$3:$ABF$3,0)),"")</f>
        <v/>
      </c>
      <c r="XN66" s="6" t="str">
        <f>IFERROR(INDEX(Sales!$D$5:$ABF$18,MATCH(UsagePerHour!$B66,Sales!$C$5:$C$18,0),MATCH(UsagePerHour!XN$4,Sales!$D$3:$ABF$3,0))/XN$2*INDEX(Usage!$D$5:$ABF$11,MATCH(UsagePerHour!$B$52,Usage!$C$5:$C$11,0),MATCH(UsagePerHour!XN$4,Usage!$D$3:$ABF$3,0)),"")</f>
        <v/>
      </c>
      <c r="XO66" s="6" t="str">
        <f>IFERROR(INDEX(Sales!$D$5:$ABF$18,MATCH(UsagePerHour!$B66,Sales!$C$5:$C$18,0),MATCH(UsagePerHour!XO$4,Sales!$D$3:$ABF$3,0))/XO$2*INDEX(Usage!$D$5:$ABF$11,MATCH(UsagePerHour!$B$52,Usage!$C$5:$C$11,0),MATCH(UsagePerHour!XO$4,Usage!$D$3:$ABF$3,0)),"")</f>
        <v/>
      </c>
      <c r="XP66" s="6" t="str">
        <f>IFERROR(INDEX(Sales!$D$5:$ABF$18,MATCH(UsagePerHour!$B66,Sales!$C$5:$C$18,0),MATCH(UsagePerHour!XP$4,Sales!$D$3:$ABF$3,0))/XP$2*INDEX(Usage!$D$5:$ABF$11,MATCH(UsagePerHour!$B$52,Usage!$C$5:$C$11,0),MATCH(UsagePerHour!XP$4,Usage!$D$3:$ABF$3,0)),"")</f>
        <v/>
      </c>
      <c r="XQ66" s="6" t="str">
        <f>IFERROR(INDEX(Sales!$D$5:$ABF$18,MATCH(UsagePerHour!$B66,Sales!$C$5:$C$18,0),MATCH(UsagePerHour!XQ$4,Sales!$D$3:$ABF$3,0))/XQ$2*INDEX(Usage!$D$5:$ABF$11,MATCH(UsagePerHour!$B$52,Usage!$C$5:$C$11,0),MATCH(UsagePerHour!XQ$4,Usage!$D$3:$ABF$3,0)),"")</f>
        <v/>
      </c>
      <c r="XR66" s="6" t="str">
        <f>IFERROR(INDEX(Sales!$D$5:$ABF$18,MATCH(UsagePerHour!$B66,Sales!$C$5:$C$18,0),MATCH(UsagePerHour!XR$4,Sales!$D$3:$ABF$3,0))/XR$2*INDEX(Usage!$D$5:$ABF$11,MATCH(UsagePerHour!$B$52,Usage!$C$5:$C$11,0),MATCH(UsagePerHour!XR$4,Usage!$D$3:$ABF$3,0)),"")</f>
        <v/>
      </c>
      <c r="XS66" s="6" t="str">
        <f>IFERROR(INDEX(Sales!$D$5:$ABF$18,MATCH(UsagePerHour!$B66,Sales!$C$5:$C$18,0),MATCH(UsagePerHour!XS$4,Sales!$D$3:$ABF$3,0))/XS$2*INDEX(Usage!$D$5:$ABF$11,MATCH(UsagePerHour!$B$52,Usage!$C$5:$C$11,0),MATCH(UsagePerHour!XS$4,Usage!$D$3:$ABF$3,0)),"")</f>
        <v/>
      </c>
      <c r="XT66" s="6" t="str">
        <f>IFERROR(INDEX(Sales!$D$5:$ABF$18,MATCH(UsagePerHour!$B66,Sales!$C$5:$C$18,0),MATCH(UsagePerHour!XT$4,Sales!$D$3:$ABF$3,0))/XT$2*INDEX(Usage!$D$5:$ABF$11,MATCH(UsagePerHour!$B$52,Usage!$C$5:$C$11,0),MATCH(UsagePerHour!XT$4,Usage!$D$3:$ABF$3,0)),"")</f>
        <v/>
      </c>
      <c r="XU66" s="6" t="str">
        <f>IFERROR(INDEX(Sales!$D$5:$ABF$18,MATCH(UsagePerHour!$B66,Sales!$C$5:$C$18,0),MATCH(UsagePerHour!XU$4,Sales!$D$3:$ABF$3,0))/XU$2*INDEX(Usage!$D$5:$ABF$11,MATCH(UsagePerHour!$B$52,Usage!$C$5:$C$11,0),MATCH(UsagePerHour!XU$4,Usage!$D$3:$ABF$3,0)),"")</f>
        <v/>
      </c>
      <c r="XV66" s="6" t="str">
        <f>IFERROR(INDEX(Sales!$D$5:$ABF$18,MATCH(UsagePerHour!$B66,Sales!$C$5:$C$18,0),MATCH(UsagePerHour!XV$4,Sales!$D$3:$ABF$3,0))/XV$2*INDEX(Usage!$D$5:$ABF$11,MATCH(UsagePerHour!$B$52,Usage!$C$5:$C$11,0),MATCH(UsagePerHour!XV$4,Usage!$D$3:$ABF$3,0)),"")</f>
        <v/>
      </c>
      <c r="XW66" s="6" t="str">
        <f>IFERROR(INDEX(Sales!$D$5:$ABF$18,MATCH(UsagePerHour!$B66,Sales!$C$5:$C$18,0),MATCH(UsagePerHour!XW$4,Sales!$D$3:$ABF$3,0))/XW$2*INDEX(Usage!$D$5:$ABF$11,MATCH(UsagePerHour!$B$52,Usage!$C$5:$C$11,0),MATCH(UsagePerHour!XW$4,Usage!$D$3:$ABF$3,0)),"")</f>
        <v/>
      </c>
      <c r="XX66" s="6" t="str">
        <f>IFERROR(INDEX(Sales!$D$5:$ABF$18,MATCH(UsagePerHour!$B66,Sales!$C$5:$C$18,0),MATCH(UsagePerHour!XX$4,Sales!$D$3:$ABF$3,0))/XX$2*INDEX(Usage!$D$5:$ABF$11,MATCH(UsagePerHour!$B$52,Usage!$C$5:$C$11,0),MATCH(UsagePerHour!XX$4,Usage!$D$3:$ABF$3,0)),"")</f>
        <v/>
      </c>
      <c r="XY66" s="6" t="str">
        <f>IFERROR(INDEX(Sales!$D$5:$ABF$18,MATCH(UsagePerHour!$B66,Sales!$C$5:$C$18,0),MATCH(UsagePerHour!XY$4,Sales!$D$3:$ABF$3,0))/XY$2*INDEX(Usage!$D$5:$ABF$11,MATCH(UsagePerHour!$B$52,Usage!$C$5:$C$11,0),MATCH(UsagePerHour!XY$4,Usage!$D$3:$ABF$3,0)),"")</f>
        <v/>
      </c>
      <c r="XZ66" s="6" t="str">
        <f>IFERROR(INDEX(Sales!$D$5:$ABF$18,MATCH(UsagePerHour!$B66,Sales!$C$5:$C$18,0),MATCH(UsagePerHour!XZ$4,Sales!$D$3:$ABF$3,0))/XZ$2*INDEX(Usage!$D$5:$ABF$11,MATCH(UsagePerHour!$B$52,Usage!$C$5:$C$11,0),MATCH(UsagePerHour!XZ$4,Usage!$D$3:$ABF$3,0)),"")</f>
        <v/>
      </c>
      <c r="YA66" s="6" t="str">
        <f>IFERROR(INDEX(Sales!$D$5:$ABF$18,MATCH(UsagePerHour!$B66,Sales!$C$5:$C$18,0),MATCH(UsagePerHour!YA$4,Sales!$D$3:$ABF$3,0))/YA$2*INDEX(Usage!$D$5:$ABF$11,MATCH(UsagePerHour!$B$52,Usage!$C$5:$C$11,0),MATCH(UsagePerHour!YA$4,Usage!$D$3:$ABF$3,0)),"")</f>
        <v/>
      </c>
      <c r="YB66" s="6" t="str">
        <f>IFERROR(INDEX(Sales!$D$5:$ABF$18,MATCH(UsagePerHour!$B66,Sales!$C$5:$C$18,0),MATCH(UsagePerHour!YB$4,Sales!$D$3:$ABF$3,0))/YB$2*INDEX(Usage!$D$5:$ABF$11,MATCH(UsagePerHour!$B$52,Usage!$C$5:$C$11,0),MATCH(UsagePerHour!YB$4,Usage!$D$3:$ABF$3,0)),"")</f>
        <v/>
      </c>
      <c r="YC66" s="6" t="str">
        <f>IFERROR(INDEX(Sales!$D$5:$ABF$18,MATCH(UsagePerHour!$B66,Sales!$C$5:$C$18,0),MATCH(UsagePerHour!YC$4,Sales!$D$3:$ABF$3,0))/YC$2*INDEX(Usage!$D$5:$ABF$11,MATCH(UsagePerHour!$B$52,Usage!$C$5:$C$11,0),MATCH(UsagePerHour!YC$4,Usage!$D$3:$ABF$3,0)),"")</f>
        <v/>
      </c>
      <c r="YD66" s="6" t="str">
        <f>IFERROR(INDEX(Sales!$D$5:$ABF$18,MATCH(UsagePerHour!$B66,Sales!$C$5:$C$18,0),MATCH(UsagePerHour!YD$4,Sales!$D$3:$ABF$3,0))/YD$2*INDEX(Usage!$D$5:$ABF$11,MATCH(UsagePerHour!$B$52,Usage!$C$5:$C$11,0),MATCH(UsagePerHour!YD$4,Usage!$D$3:$ABF$3,0)),"")</f>
        <v/>
      </c>
      <c r="YE66" s="6" t="str">
        <f>IFERROR(INDEX(Sales!$D$5:$ABF$18,MATCH(UsagePerHour!$B66,Sales!$C$5:$C$18,0),MATCH(UsagePerHour!YE$4,Sales!$D$3:$ABF$3,0))/YE$2*INDEX(Usage!$D$5:$ABF$11,MATCH(UsagePerHour!$B$52,Usage!$C$5:$C$11,0),MATCH(UsagePerHour!YE$4,Usage!$D$3:$ABF$3,0)),"")</f>
        <v/>
      </c>
      <c r="YF66" s="6" t="str">
        <f>IFERROR(INDEX(Sales!$D$5:$ABF$18,MATCH(UsagePerHour!$B66,Sales!$C$5:$C$18,0),MATCH(UsagePerHour!YF$4,Sales!$D$3:$ABF$3,0))/YF$2*INDEX(Usage!$D$5:$ABF$11,MATCH(UsagePerHour!$B$52,Usage!$C$5:$C$11,0),MATCH(UsagePerHour!YF$4,Usage!$D$3:$ABF$3,0)),"")</f>
        <v/>
      </c>
      <c r="YG66" s="6" t="str">
        <f>IFERROR(INDEX(Sales!$D$5:$ABF$18,MATCH(UsagePerHour!$B66,Sales!$C$5:$C$18,0),MATCH(UsagePerHour!YG$4,Sales!$D$3:$ABF$3,0))/YG$2*INDEX(Usage!$D$5:$ABF$11,MATCH(UsagePerHour!$B$52,Usage!$C$5:$C$11,0),MATCH(UsagePerHour!YG$4,Usage!$D$3:$ABF$3,0)),"")</f>
        <v/>
      </c>
      <c r="YH66" s="6" t="str">
        <f>IFERROR(INDEX(Sales!$D$5:$ABF$18,MATCH(UsagePerHour!$B66,Sales!$C$5:$C$18,0),MATCH(UsagePerHour!YH$4,Sales!$D$3:$ABF$3,0))/YH$2*INDEX(Usage!$D$5:$ABF$11,MATCH(UsagePerHour!$B$52,Usage!$C$5:$C$11,0),MATCH(UsagePerHour!YH$4,Usage!$D$3:$ABF$3,0)),"")</f>
        <v/>
      </c>
      <c r="YI66" s="6" t="str">
        <f>IFERROR(INDEX(Sales!$D$5:$ABF$18,MATCH(UsagePerHour!$B66,Sales!$C$5:$C$18,0),MATCH(UsagePerHour!YI$4,Sales!$D$3:$ABF$3,0))/YI$2*INDEX(Usage!$D$5:$ABF$11,MATCH(UsagePerHour!$B$52,Usage!$C$5:$C$11,0),MATCH(UsagePerHour!YI$4,Usage!$D$3:$ABF$3,0)),"")</f>
        <v/>
      </c>
      <c r="YJ66" s="6" t="str">
        <f>IFERROR(INDEX(Sales!$D$5:$ABF$18,MATCH(UsagePerHour!$B66,Sales!$C$5:$C$18,0),MATCH(UsagePerHour!YJ$4,Sales!$D$3:$ABF$3,0))/YJ$2*INDEX(Usage!$D$5:$ABF$11,MATCH(UsagePerHour!$B$52,Usage!$C$5:$C$11,0),MATCH(UsagePerHour!YJ$4,Usage!$D$3:$ABF$3,0)),"")</f>
        <v/>
      </c>
      <c r="YK66" s="6" t="str">
        <f>IFERROR(INDEX(Sales!$D$5:$ABF$18,MATCH(UsagePerHour!$B66,Sales!$C$5:$C$18,0),MATCH(UsagePerHour!YK$4,Sales!$D$3:$ABF$3,0))/YK$2*INDEX(Usage!$D$5:$ABF$11,MATCH(UsagePerHour!$B$52,Usage!$C$5:$C$11,0),MATCH(UsagePerHour!YK$4,Usage!$D$3:$ABF$3,0)),"")</f>
        <v/>
      </c>
      <c r="YL66" s="6" t="str">
        <f>IFERROR(INDEX(Sales!$D$5:$ABF$18,MATCH(UsagePerHour!$B66,Sales!$C$5:$C$18,0),MATCH(UsagePerHour!YL$4,Sales!$D$3:$ABF$3,0))/YL$2*INDEX(Usage!$D$5:$ABF$11,MATCH(UsagePerHour!$B$52,Usage!$C$5:$C$11,0),MATCH(UsagePerHour!YL$4,Usage!$D$3:$ABF$3,0)),"")</f>
        <v/>
      </c>
      <c r="YM66" s="6" t="str">
        <f>IFERROR(INDEX(Sales!$D$5:$ABF$18,MATCH(UsagePerHour!$B66,Sales!$C$5:$C$18,0),MATCH(UsagePerHour!YM$4,Sales!$D$3:$ABF$3,0))/YM$2*INDEX(Usage!$D$5:$ABF$11,MATCH(UsagePerHour!$B$52,Usage!$C$5:$C$11,0),MATCH(UsagePerHour!YM$4,Usage!$D$3:$ABF$3,0)),"")</f>
        <v/>
      </c>
      <c r="YN66" s="6" t="str">
        <f>IFERROR(INDEX(Sales!$D$5:$ABF$18,MATCH(UsagePerHour!$B66,Sales!$C$5:$C$18,0),MATCH(UsagePerHour!YN$4,Sales!$D$3:$ABF$3,0))/YN$2*INDEX(Usage!$D$5:$ABF$11,MATCH(UsagePerHour!$B$52,Usage!$C$5:$C$11,0),MATCH(UsagePerHour!YN$4,Usage!$D$3:$ABF$3,0)),"")</f>
        <v/>
      </c>
      <c r="YO66" s="6" t="str">
        <f>IFERROR(INDEX(Sales!$D$5:$ABF$18,MATCH(UsagePerHour!$B66,Sales!$C$5:$C$18,0),MATCH(UsagePerHour!YO$4,Sales!$D$3:$ABF$3,0))/YO$2*INDEX(Usage!$D$5:$ABF$11,MATCH(UsagePerHour!$B$52,Usage!$C$5:$C$11,0),MATCH(UsagePerHour!YO$4,Usage!$D$3:$ABF$3,0)),"")</f>
        <v/>
      </c>
      <c r="YP66" s="6" t="str">
        <f>IFERROR(INDEX(Sales!$D$5:$ABF$18,MATCH(UsagePerHour!$B66,Sales!$C$5:$C$18,0),MATCH(UsagePerHour!YP$4,Sales!$D$3:$ABF$3,0))/YP$2*INDEX(Usage!$D$5:$ABF$11,MATCH(UsagePerHour!$B$52,Usage!$C$5:$C$11,0),MATCH(UsagePerHour!YP$4,Usage!$D$3:$ABF$3,0)),"")</f>
        <v/>
      </c>
      <c r="YQ66" s="6" t="str">
        <f>IFERROR(INDEX(Sales!$D$5:$ABF$18,MATCH(UsagePerHour!$B66,Sales!$C$5:$C$18,0),MATCH(UsagePerHour!YQ$4,Sales!$D$3:$ABF$3,0))/YQ$2*INDEX(Usage!$D$5:$ABF$11,MATCH(UsagePerHour!$B$52,Usage!$C$5:$C$11,0),MATCH(UsagePerHour!YQ$4,Usage!$D$3:$ABF$3,0)),"")</f>
        <v/>
      </c>
      <c r="YR66" s="6" t="str">
        <f>IFERROR(INDEX(Sales!$D$5:$ABF$18,MATCH(UsagePerHour!$B66,Sales!$C$5:$C$18,0),MATCH(UsagePerHour!YR$4,Sales!$D$3:$ABF$3,0))/YR$2*INDEX(Usage!$D$5:$ABF$11,MATCH(UsagePerHour!$B$52,Usage!$C$5:$C$11,0),MATCH(UsagePerHour!YR$4,Usage!$D$3:$ABF$3,0)),"")</f>
        <v/>
      </c>
      <c r="YS66" s="6" t="str">
        <f>IFERROR(INDEX(Sales!$D$5:$ABF$18,MATCH(UsagePerHour!$B66,Sales!$C$5:$C$18,0),MATCH(UsagePerHour!YS$4,Sales!$D$3:$ABF$3,0))/YS$2*INDEX(Usage!$D$5:$ABF$11,MATCH(UsagePerHour!$B$52,Usage!$C$5:$C$11,0),MATCH(UsagePerHour!YS$4,Usage!$D$3:$ABF$3,0)),"")</f>
        <v/>
      </c>
      <c r="YT66" s="6" t="str">
        <f>IFERROR(INDEX(Sales!$D$5:$ABF$18,MATCH(UsagePerHour!$B66,Sales!$C$5:$C$18,0),MATCH(UsagePerHour!YT$4,Sales!$D$3:$ABF$3,0))/YT$2*INDEX(Usage!$D$5:$ABF$11,MATCH(UsagePerHour!$B$52,Usage!$C$5:$C$11,0),MATCH(UsagePerHour!YT$4,Usage!$D$3:$ABF$3,0)),"")</f>
        <v/>
      </c>
      <c r="YU66" s="6" t="str">
        <f>IFERROR(INDEX(Sales!$D$5:$ABF$18,MATCH(UsagePerHour!$B66,Sales!$C$5:$C$18,0),MATCH(UsagePerHour!YU$4,Sales!$D$3:$ABF$3,0))/YU$2*INDEX(Usage!$D$5:$ABF$11,MATCH(UsagePerHour!$B$52,Usage!$C$5:$C$11,0),MATCH(UsagePerHour!YU$4,Usage!$D$3:$ABF$3,0)),"")</f>
        <v/>
      </c>
      <c r="YV66" s="6" t="str">
        <f>IFERROR(INDEX(Sales!$D$5:$ABF$18,MATCH(UsagePerHour!$B66,Sales!$C$5:$C$18,0),MATCH(UsagePerHour!YV$4,Sales!$D$3:$ABF$3,0))/YV$2*INDEX(Usage!$D$5:$ABF$11,MATCH(UsagePerHour!$B$52,Usage!$C$5:$C$11,0),MATCH(UsagePerHour!YV$4,Usage!$D$3:$ABF$3,0)),"")</f>
        <v/>
      </c>
      <c r="YW66" s="6" t="str">
        <f>IFERROR(INDEX(Sales!$D$5:$ABF$18,MATCH(UsagePerHour!$B66,Sales!$C$5:$C$18,0),MATCH(UsagePerHour!YW$4,Sales!$D$3:$ABF$3,0))/YW$2*INDEX(Usage!$D$5:$ABF$11,MATCH(UsagePerHour!$B$52,Usage!$C$5:$C$11,0),MATCH(UsagePerHour!YW$4,Usage!$D$3:$ABF$3,0)),"")</f>
        <v/>
      </c>
      <c r="YX66" s="6" t="str">
        <f>IFERROR(INDEX(Sales!$D$5:$ABF$18,MATCH(UsagePerHour!$B66,Sales!$C$5:$C$18,0),MATCH(UsagePerHour!YX$4,Sales!$D$3:$ABF$3,0))/YX$2*INDEX(Usage!$D$5:$ABF$11,MATCH(UsagePerHour!$B$52,Usage!$C$5:$C$11,0),MATCH(UsagePerHour!YX$4,Usage!$D$3:$ABF$3,0)),"")</f>
        <v/>
      </c>
      <c r="YY66" s="6" t="str">
        <f>IFERROR(INDEX(Sales!$D$5:$ABF$18,MATCH(UsagePerHour!$B66,Sales!$C$5:$C$18,0),MATCH(UsagePerHour!YY$4,Sales!$D$3:$ABF$3,0))/YY$2*INDEX(Usage!$D$5:$ABF$11,MATCH(UsagePerHour!$B$52,Usage!$C$5:$C$11,0),MATCH(UsagePerHour!YY$4,Usage!$D$3:$ABF$3,0)),"")</f>
        <v/>
      </c>
      <c r="YZ66" s="6" t="str">
        <f>IFERROR(INDEX(Sales!$D$5:$ABF$18,MATCH(UsagePerHour!$B66,Sales!$C$5:$C$18,0),MATCH(UsagePerHour!YZ$4,Sales!$D$3:$ABF$3,0))/YZ$2*INDEX(Usage!$D$5:$ABF$11,MATCH(UsagePerHour!$B$52,Usage!$C$5:$C$11,0),MATCH(UsagePerHour!YZ$4,Usage!$D$3:$ABF$3,0)),"")</f>
        <v/>
      </c>
      <c r="ZA66" s="6" t="str">
        <f>IFERROR(INDEX(Sales!$D$5:$ABF$18,MATCH(UsagePerHour!$B66,Sales!$C$5:$C$18,0),MATCH(UsagePerHour!ZA$4,Sales!$D$3:$ABF$3,0))/ZA$2*INDEX(Usage!$D$5:$ABF$11,MATCH(UsagePerHour!$B$52,Usage!$C$5:$C$11,0),MATCH(UsagePerHour!ZA$4,Usage!$D$3:$ABF$3,0)),"")</f>
        <v/>
      </c>
      <c r="ZB66" s="6" t="str">
        <f>IFERROR(INDEX(Sales!$D$5:$ABF$18,MATCH(UsagePerHour!$B66,Sales!$C$5:$C$18,0),MATCH(UsagePerHour!ZB$4,Sales!$D$3:$ABF$3,0))/ZB$2*INDEX(Usage!$D$5:$ABF$11,MATCH(UsagePerHour!$B$52,Usage!$C$5:$C$11,0),MATCH(UsagePerHour!ZB$4,Usage!$D$3:$ABF$3,0)),"")</f>
        <v/>
      </c>
      <c r="ZC66" s="6" t="str">
        <f>IFERROR(INDEX(Sales!$D$5:$ABF$18,MATCH(UsagePerHour!$B66,Sales!$C$5:$C$18,0),MATCH(UsagePerHour!ZC$4,Sales!$D$3:$ABF$3,0))/ZC$2*INDEX(Usage!$D$5:$ABF$11,MATCH(UsagePerHour!$B$52,Usage!$C$5:$C$11,0),MATCH(UsagePerHour!ZC$4,Usage!$D$3:$ABF$3,0)),"")</f>
        <v/>
      </c>
      <c r="ZD66" s="6" t="str">
        <f>IFERROR(INDEX(Sales!$D$5:$ABF$18,MATCH(UsagePerHour!$B66,Sales!$C$5:$C$18,0),MATCH(UsagePerHour!ZD$4,Sales!$D$3:$ABF$3,0))/ZD$2*INDEX(Usage!$D$5:$ABF$11,MATCH(UsagePerHour!$B$52,Usage!$C$5:$C$11,0),MATCH(UsagePerHour!ZD$4,Usage!$D$3:$ABF$3,0)),"")</f>
        <v/>
      </c>
      <c r="ZE66" s="6" t="str">
        <f>IFERROR(INDEX(Sales!$D$5:$ABF$18,MATCH(UsagePerHour!$B66,Sales!$C$5:$C$18,0),MATCH(UsagePerHour!ZE$4,Sales!$D$3:$ABF$3,0))/ZE$2*INDEX(Usage!$D$5:$ABF$11,MATCH(UsagePerHour!$B$52,Usage!$C$5:$C$11,0),MATCH(UsagePerHour!ZE$4,Usage!$D$3:$ABF$3,0)),"")</f>
        <v/>
      </c>
      <c r="ZF66" s="6" t="str">
        <f>IFERROR(INDEX(Sales!$D$5:$ABF$18,MATCH(UsagePerHour!$B66,Sales!$C$5:$C$18,0),MATCH(UsagePerHour!ZF$4,Sales!$D$3:$ABF$3,0))/ZF$2*INDEX(Usage!$D$5:$ABF$11,MATCH(UsagePerHour!$B$52,Usage!$C$5:$C$11,0),MATCH(UsagePerHour!ZF$4,Usage!$D$3:$ABF$3,0)),"")</f>
        <v/>
      </c>
      <c r="ZG66" s="6" t="str">
        <f>IFERROR(INDEX(Sales!$D$5:$ABF$18,MATCH(UsagePerHour!$B66,Sales!$C$5:$C$18,0),MATCH(UsagePerHour!ZG$4,Sales!$D$3:$ABF$3,0))/ZG$2*INDEX(Usage!$D$5:$ABF$11,MATCH(UsagePerHour!$B$52,Usage!$C$5:$C$11,0),MATCH(UsagePerHour!ZG$4,Usage!$D$3:$ABF$3,0)),"")</f>
        <v/>
      </c>
      <c r="ZH66" s="6" t="str">
        <f>IFERROR(INDEX(Sales!$D$5:$ABF$18,MATCH(UsagePerHour!$B66,Sales!$C$5:$C$18,0),MATCH(UsagePerHour!ZH$4,Sales!$D$3:$ABF$3,0))/ZH$2*INDEX(Usage!$D$5:$ABF$11,MATCH(UsagePerHour!$B$52,Usage!$C$5:$C$11,0),MATCH(UsagePerHour!ZH$4,Usage!$D$3:$ABF$3,0)),"")</f>
        <v/>
      </c>
      <c r="ZI66" s="6" t="str">
        <f>IFERROR(INDEX(Sales!$D$5:$ABF$18,MATCH(UsagePerHour!$B66,Sales!$C$5:$C$18,0),MATCH(UsagePerHour!ZI$4,Sales!$D$3:$ABF$3,0))/ZI$2*INDEX(Usage!$D$5:$ABF$11,MATCH(UsagePerHour!$B$52,Usage!$C$5:$C$11,0),MATCH(UsagePerHour!ZI$4,Usage!$D$3:$ABF$3,0)),"")</f>
        <v/>
      </c>
      <c r="ZJ66" s="6" t="str">
        <f>IFERROR(INDEX(Sales!$D$5:$ABF$18,MATCH(UsagePerHour!$B66,Sales!$C$5:$C$18,0),MATCH(UsagePerHour!ZJ$4,Sales!$D$3:$ABF$3,0))/ZJ$2*INDEX(Usage!$D$5:$ABF$11,MATCH(UsagePerHour!$B$52,Usage!$C$5:$C$11,0),MATCH(UsagePerHour!ZJ$4,Usage!$D$3:$ABF$3,0)),"")</f>
        <v/>
      </c>
      <c r="ZK66" s="6" t="str">
        <f>IFERROR(INDEX(Sales!$D$5:$ABF$18,MATCH(UsagePerHour!$B66,Sales!$C$5:$C$18,0),MATCH(UsagePerHour!ZK$4,Sales!$D$3:$ABF$3,0))/ZK$2*INDEX(Usage!$D$5:$ABF$11,MATCH(UsagePerHour!$B$52,Usage!$C$5:$C$11,0),MATCH(UsagePerHour!ZK$4,Usage!$D$3:$ABF$3,0)),"")</f>
        <v/>
      </c>
      <c r="ZL66" s="6" t="str">
        <f>IFERROR(INDEX(Sales!$D$5:$ABF$18,MATCH(UsagePerHour!$B66,Sales!$C$5:$C$18,0),MATCH(UsagePerHour!ZL$4,Sales!$D$3:$ABF$3,0))/ZL$2*INDEX(Usage!$D$5:$ABF$11,MATCH(UsagePerHour!$B$52,Usage!$C$5:$C$11,0),MATCH(UsagePerHour!ZL$4,Usage!$D$3:$ABF$3,0)),"")</f>
        <v/>
      </c>
      <c r="ZM66" s="6" t="str">
        <f>IFERROR(INDEX(Sales!$D$5:$ABF$18,MATCH(UsagePerHour!$B66,Sales!$C$5:$C$18,0),MATCH(UsagePerHour!ZM$4,Sales!$D$3:$ABF$3,0))/ZM$2*INDEX(Usage!$D$5:$ABF$11,MATCH(UsagePerHour!$B$52,Usage!$C$5:$C$11,0),MATCH(UsagePerHour!ZM$4,Usage!$D$3:$ABF$3,0)),"")</f>
        <v/>
      </c>
      <c r="ZN66" s="6" t="str">
        <f>IFERROR(INDEX(Sales!$D$5:$ABF$18,MATCH(UsagePerHour!$B66,Sales!$C$5:$C$18,0),MATCH(UsagePerHour!ZN$4,Sales!$D$3:$ABF$3,0))/ZN$2*INDEX(Usage!$D$5:$ABF$11,MATCH(UsagePerHour!$B$52,Usage!$C$5:$C$11,0),MATCH(UsagePerHour!ZN$4,Usage!$D$3:$ABF$3,0)),"")</f>
        <v/>
      </c>
      <c r="ZO66" s="6" t="str">
        <f>IFERROR(INDEX(Sales!$D$5:$ABF$18,MATCH(UsagePerHour!$B66,Sales!$C$5:$C$18,0),MATCH(UsagePerHour!ZO$4,Sales!$D$3:$ABF$3,0))/ZO$2*INDEX(Usage!$D$5:$ABF$11,MATCH(UsagePerHour!$B$52,Usage!$C$5:$C$11,0),MATCH(UsagePerHour!ZO$4,Usage!$D$3:$ABF$3,0)),"")</f>
        <v/>
      </c>
      <c r="ZP66" s="6" t="str">
        <f>IFERROR(INDEX(Sales!$D$5:$ABF$18,MATCH(UsagePerHour!$B66,Sales!$C$5:$C$18,0),MATCH(UsagePerHour!ZP$4,Sales!$D$3:$ABF$3,0))/ZP$2*INDEX(Usage!$D$5:$ABF$11,MATCH(UsagePerHour!$B$52,Usage!$C$5:$C$11,0),MATCH(UsagePerHour!ZP$4,Usage!$D$3:$ABF$3,0)),"")</f>
        <v/>
      </c>
      <c r="ZQ66" s="6" t="str">
        <f>IFERROR(INDEX(Sales!$D$5:$ABF$18,MATCH(UsagePerHour!$B66,Sales!$C$5:$C$18,0),MATCH(UsagePerHour!ZQ$4,Sales!$D$3:$ABF$3,0))/ZQ$2*INDEX(Usage!$D$5:$ABF$11,MATCH(UsagePerHour!$B$52,Usage!$C$5:$C$11,0),MATCH(UsagePerHour!ZQ$4,Usage!$D$3:$ABF$3,0)),"")</f>
        <v/>
      </c>
      <c r="ZR66" s="6" t="str">
        <f>IFERROR(INDEX(Sales!$D$5:$ABF$18,MATCH(UsagePerHour!$B66,Sales!$C$5:$C$18,0),MATCH(UsagePerHour!ZR$4,Sales!$D$3:$ABF$3,0))/ZR$2*INDEX(Usage!$D$5:$ABF$11,MATCH(UsagePerHour!$B$52,Usage!$C$5:$C$11,0),MATCH(UsagePerHour!ZR$4,Usage!$D$3:$ABF$3,0)),"")</f>
        <v/>
      </c>
      <c r="ZS66" s="6" t="str">
        <f>IFERROR(INDEX(Sales!$D$5:$ABF$18,MATCH(UsagePerHour!$B66,Sales!$C$5:$C$18,0),MATCH(UsagePerHour!ZS$4,Sales!$D$3:$ABF$3,0))/ZS$2*INDEX(Usage!$D$5:$ABF$11,MATCH(UsagePerHour!$B$52,Usage!$C$5:$C$11,0),MATCH(UsagePerHour!ZS$4,Usage!$D$3:$ABF$3,0)),"")</f>
        <v/>
      </c>
      <c r="ZT66" s="6" t="str">
        <f>IFERROR(INDEX(Sales!$D$5:$ABF$18,MATCH(UsagePerHour!$B66,Sales!$C$5:$C$18,0),MATCH(UsagePerHour!ZT$4,Sales!$D$3:$ABF$3,0))/ZT$2*INDEX(Usage!$D$5:$ABF$11,MATCH(UsagePerHour!$B$52,Usage!$C$5:$C$11,0),MATCH(UsagePerHour!ZT$4,Usage!$D$3:$ABF$3,0)),"")</f>
        <v/>
      </c>
      <c r="ZU66" s="6" t="str">
        <f>IFERROR(INDEX(Sales!$D$5:$ABF$18,MATCH(UsagePerHour!$B66,Sales!$C$5:$C$18,0),MATCH(UsagePerHour!ZU$4,Sales!$D$3:$ABF$3,0))/ZU$2*INDEX(Usage!$D$5:$ABF$11,MATCH(UsagePerHour!$B$52,Usage!$C$5:$C$11,0),MATCH(UsagePerHour!ZU$4,Usage!$D$3:$ABF$3,0)),"")</f>
        <v/>
      </c>
      <c r="ZV66" s="6" t="str">
        <f>IFERROR(INDEX(Sales!$D$5:$ABF$18,MATCH(UsagePerHour!$B66,Sales!$C$5:$C$18,0),MATCH(UsagePerHour!ZV$4,Sales!$D$3:$ABF$3,0))/ZV$2*INDEX(Usage!$D$5:$ABF$11,MATCH(UsagePerHour!$B$52,Usage!$C$5:$C$11,0),MATCH(UsagePerHour!ZV$4,Usage!$D$3:$ABF$3,0)),"")</f>
        <v/>
      </c>
      <c r="ZW66" s="6" t="str">
        <f>IFERROR(INDEX(Sales!$D$5:$ABF$18,MATCH(UsagePerHour!$B66,Sales!$C$5:$C$18,0),MATCH(UsagePerHour!ZW$4,Sales!$D$3:$ABF$3,0))/ZW$2*INDEX(Usage!$D$5:$ABF$11,MATCH(UsagePerHour!$B$52,Usage!$C$5:$C$11,0),MATCH(UsagePerHour!ZW$4,Usage!$D$3:$ABF$3,0)),"")</f>
        <v/>
      </c>
      <c r="ZX66" s="6" t="str">
        <f>IFERROR(INDEX(Sales!$D$5:$ABF$18,MATCH(UsagePerHour!$B66,Sales!$C$5:$C$18,0),MATCH(UsagePerHour!ZX$4,Sales!$D$3:$ABF$3,0))/ZX$2*INDEX(Usage!$D$5:$ABF$11,MATCH(UsagePerHour!$B$52,Usage!$C$5:$C$11,0),MATCH(UsagePerHour!ZX$4,Usage!$D$3:$ABF$3,0)),"")</f>
        <v/>
      </c>
      <c r="ZY66" s="6" t="str">
        <f>IFERROR(INDEX(Sales!$D$5:$ABF$18,MATCH(UsagePerHour!$B66,Sales!$C$5:$C$18,0),MATCH(UsagePerHour!ZY$4,Sales!$D$3:$ABF$3,0))/ZY$2*INDEX(Usage!$D$5:$ABF$11,MATCH(UsagePerHour!$B$52,Usage!$C$5:$C$11,0),MATCH(UsagePerHour!ZY$4,Usage!$D$3:$ABF$3,0)),"")</f>
        <v/>
      </c>
      <c r="ZZ66" s="6" t="str">
        <f>IFERROR(INDEX(Sales!$D$5:$ABF$18,MATCH(UsagePerHour!$B66,Sales!$C$5:$C$18,0),MATCH(UsagePerHour!ZZ$4,Sales!$D$3:$ABF$3,0))/ZZ$2*INDEX(Usage!$D$5:$ABF$11,MATCH(UsagePerHour!$B$52,Usage!$C$5:$C$11,0),MATCH(UsagePerHour!ZZ$4,Usage!$D$3:$ABF$3,0)),"")</f>
        <v/>
      </c>
      <c r="AAA66" s="6" t="str">
        <f>IFERROR(INDEX(Sales!$D$5:$ABF$18,MATCH(UsagePerHour!$B66,Sales!$C$5:$C$18,0),MATCH(UsagePerHour!AAA$4,Sales!$D$3:$ABF$3,0))/AAA$2*INDEX(Usage!$D$5:$ABF$11,MATCH(UsagePerHour!$B$52,Usage!$C$5:$C$11,0),MATCH(UsagePerHour!AAA$4,Usage!$D$3:$ABF$3,0)),"")</f>
        <v/>
      </c>
      <c r="AAB66" s="6" t="str">
        <f>IFERROR(INDEX(Sales!$D$5:$ABF$18,MATCH(UsagePerHour!$B66,Sales!$C$5:$C$18,0),MATCH(UsagePerHour!AAB$4,Sales!$D$3:$ABF$3,0))/AAB$2*INDEX(Usage!$D$5:$ABF$11,MATCH(UsagePerHour!$B$52,Usage!$C$5:$C$11,0),MATCH(UsagePerHour!AAB$4,Usage!$D$3:$ABF$3,0)),"")</f>
        <v/>
      </c>
      <c r="AAC66" s="6" t="str">
        <f>IFERROR(INDEX(Sales!$D$5:$ABF$18,MATCH(UsagePerHour!$B66,Sales!$C$5:$C$18,0),MATCH(UsagePerHour!AAC$4,Sales!$D$3:$ABF$3,0))/AAC$2*INDEX(Usage!$D$5:$ABF$11,MATCH(UsagePerHour!$B$52,Usage!$C$5:$C$11,0),MATCH(UsagePerHour!AAC$4,Usage!$D$3:$ABF$3,0)),"")</f>
        <v/>
      </c>
      <c r="AAD66" s="6" t="str">
        <f>IFERROR(INDEX(Sales!$D$5:$ABF$18,MATCH(UsagePerHour!$B66,Sales!$C$5:$C$18,0),MATCH(UsagePerHour!AAD$4,Sales!$D$3:$ABF$3,0))/AAD$2*INDEX(Usage!$D$5:$ABF$11,MATCH(UsagePerHour!$B$52,Usage!$C$5:$C$11,0),MATCH(UsagePerHour!AAD$4,Usage!$D$3:$ABF$3,0)),"")</f>
        <v/>
      </c>
      <c r="AAE66" s="6" t="str">
        <f>IFERROR(INDEX(Sales!$D$5:$ABF$18,MATCH(UsagePerHour!$B66,Sales!$C$5:$C$18,0),MATCH(UsagePerHour!AAE$4,Sales!$D$3:$ABF$3,0))/AAE$2*INDEX(Usage!$D$5:$ABF$11,MATCH(UsagePerHour!$B$52,Usage!$C$5:$C$11,0),MATCH(UsagePerHour!AAE$4,Usage!$D$3:$ABF$3,0)),"")</f>
        <v/>
      </c>
      <c r="AAF66" s="6" t="str">
        <f>IFERROR(INDEX(Sales!$D$5:$ABF$18,MATCH(UsagePerHour!$B66,Sales!$C$5:$C$18,0),MATCH(UsagePerHour!AAF$4,Sales!$D$3:$ABF$3,0))/AAF$2*INDEX(Usage!$D$5:$ABF$11,MATCH(UsagePerHour!$B$52,Usage!$C$5:$C$11,0),MATCH(UsagePerHour!AAF$4,Usage!$D$3:$ABF$3,0)),"")</f>
        <v/>
      </c>
      <c r="AAG66" s="6" t="str">
        <f>IFERROR(INDEX(Sales!$D$5:$ABF$18,MATCH(UsagePerHour!$B66,Sales!$C$5:$C$18,0),MATCH(UsagePerHour!AAG$4,Sales!$D$3:$ABF$3,0))/AAG$2*INDEX(Usage!$D$5:$ABF$11,MATCH(UsagePerHour!$B$52,Usage!$C$5:$C$11,0),MATCH(UsagePerHour!AAG$4,Usage!$D$3:$ABF$3,0)),"")</f>
        <v/>
      </c>
      <c r="AAH66" s="6" t="str">
        <f>IFERROR(INDEX(Sales!$D$5:$ABF$18,MATCH(UsagePerHour!$B66,Sales!$C$5:$C$18,0),MATCH(UsagePerHour!AAH$4,Sales!$D$3:$ABF$3,0))/AAH$2*INDEX(Usage!$D$5:$ABF$11,MATCH(UsagePerHour!$B$52,Usage!$C$5:$C$11,0),MATCH(UsagePerHour!AAH$4,Usage!$D$3:$ABF$3,0)),"")</f>
        <v/>
      </c>
      <c r="AAI66" s="6" t="str">
        <f>IFERROR(INDEX(Sales!$D$5:$ABF$18,MATCH(UsagePerHour!$B66,Sales!$C$5:$C$18,0),MATCH(UsagePerHour!AAI$4,Sales!$D$3:$ABF$3,0))/AAI$2*INDEX(Usage!$D$5:$ABF$11,MATCH(UsagePerHour!$B$52,Usage!$C$5:$C$11,0),MATCH(UsagePerHour!AAI$4,Usage!$D$3:$ABF$3,0)),"")</f>
        <v/>
      </c>
      <c r="AAJ66" s="6" t="str">
        <f>IFERROR(INDEX(Sales!$D$5:$ABF$18,MATCH(UsagePerHour!$B66,Sales!$C$5:$C$18,0),MATCH(UsagePerHour!AAJ$4,Sales!$D$3:$ABF$3,0))/AAJ$2*INDEX(Usage!$D$5:$ABF$11,MATCH(UsagePerHour!$B$52,Usage!$C$5:$C$11,0),MATCH(UsagePerHour!AAJ$4,Usage!$D$3:$ABF$3,0)),"")</f>
        <v/>
      </c>
      <c r="AAK66" s="6" t="str">
        <f>IFERROR(INDEX(Sales!$D$5:$ABF$18,MATCH(UsagePerHour!$B66,Sales!$C$5:$C$18,0),MATCH(UsagePerHour!AAK$4,Sales!$D$3:$ABF$3,0))/AAK$2*INDEX(Usage!$D$5:$ABF$11,MATCH(UsagePerHour!$B$52,Usage!$C$5:$C$11,0),MATCH(UsagePerHour!AAK$4,Usage!$D$3:$ABF$3,0)),"")</f>
        <v/>
      </c>
      <c r="AAL66" s="6" t="str">
        <f>IFERROR(INDEX(Sales!$D$5:$ABF$18,MATCH(UsagePerHour!$B66,Sales!$C$5:$C$18,0),MATCH(UsagePerHour!AAL$4,Sales!$D$3:$ABF$3,0))/AAL$2*INDEX(Usage!$D$5:$ABF$11,MATCH(UsagePerHour!$B$52,Usage!$C$5:$C$11,0),MATCH(UsagePerHour!AAL$4,Usage!$D$3:$ABF$3,0)),"")</f>
        <v/>
      </c>
      <c r="AAM66" s="6" t="str">
        <f>IFERROR(INDEX(Sales!$D$5:$ABF$18,MATCH(UsagePerHour!$B66,Sales!$C$5:$C$18,0),MATCH(UsagePerHour!AAM$4,Sales!$D$3:$ABF$3,0))/AAM$2*INDEX(Usage!$D$5:$ABF$11,MATCH(UsagePerHour!$B$52,Usage!$C$5:$C$11,0),MATCH(UsagePerHour!AAM$4,Usage!$D$3:$ABF$3,0)),"")</f>
        <v/>
      </c>
      <c r="AAN66" s="6" t="str">
        <f>IFERROR(INDEX(Sales!$D$5:$ABF$18,MATCH(UsagePerHour!$B66,Sales!$C$5:$C$18,0),MATCH(UsagePerHour!AAN$4,Sales!$D$3:$ABF$3,0))/AAN$2*INDEX(Usage!$D$5:$ABF$11,MATCH(UsagePerHour!$B$52,Usage!$C$5:$C$11,0),MATCH(UsagePerHour!AAN$4,Usage!$D$3:$ABF$3,0)),"")</f>
        <v/>
      </c>
      <c r="AAO66" s="6" t="str">
        <f>IFERROR(INDEX(Sales!$D$5:$ABF$18,MATCH(UsagePerHour!$B66,Sales!$C$5:$C$18,0),MATCH(UsagePerHour!AAO$4,Sales!$D$3:$ABF$3,0))/AAO$2*INDEX(Usage!$D$5:$ABF$11,MATCH(UsagePerHour!$B$52,Usage!$C$5:$C$11,0),MATCH(UsagePerHour!AAO$4,Usage!$D$3:$ABF$3,0)),"")</f>
        <v/>
      </c>
      <c r="AAP66" s="6" t="str">
        <f>IFERROR(INDEX(Sales!$D$5:$ABF$18,MATCH(UsagePerHour!$B66,Sales!$C$5:$C$18,0),MATCH(UsagePerHour!AAP$4,Sales!$D$3:$ABF$3,0))/AAP$2*INDEX(Usage!$D$5:$ABF$11,MATCH(UsagePerHour!$B$52,Usage!$C$5:$C$11,0),MATCH(UsagePerHour!AAP$4,Usage!$D$3:$ABF$3,0)),"")</f>
        <v/>
      </c>
      <c r="AAQ66" s="6" t="str">
        <f>IFERROR(INDEX(Sales!$D$5:$ABF$18,MATCH(UsagePerHour!$B66,Sales!$C$5:$C$18,0),MATCH(UsagePerHour!AAQ$4,Sales!$D$3:$ABF$3,0))/AAQ$2*INDEX(Usage!$D$5:$ABF$11,MATCH(UsagePerHour!$B$52,Usage!$C$5:$C$11,0),MATCH(UsagePerHour!AAQ$4,Usage!$D$3:$ABF$3,0)),"")</f>
        <v/>
      </c>
      <c r="AAR66" s="6" t="str">
        <f>IFERROR(INDEX(Sales!$D$5:$ABF$18,MATCH(UsagePerHour!$B66,Sales!$C$5:$C$18,0),MATCH(UsagePerHour!AAR$4,Sales!$D$3:$ABF$3,0))/AAR$2*INDEX(Usage!$D$5:$ABF$11,MATCH(UsagePerHour!$B$52,Usage!$C$5:$C$11,0),MATCH(UsagePerHour!AAR$4,Usage!$D$3:$ABF$3,0)),"")</f>
        <v/>
      </c>
      <c r="AAS66" s="6" t="str">
        <f>IFERROR(INDEX(Sales!$D$5:$ABF$18,MATCH(UsagePerHour!$B66,Sales!$C$5:$C$18,0),MATCH(UsagePerHour!AAS$4,Sales!$D$3:$ABF$3,0))/AAS$2*INDEX(Usage!$D$5:$ABF$11,MATCH(UsagePerHour!$B$52,Usage!$C$5:$C$11,0),MATCH(UsagePerHour!AAS$4,Usage!$D$3:$ABF$3,0)),"")</f>
        <v/>
      </c>
      <c r="AAT66" s="6" t="str">
        <f>IFERROR(INDEX(Sales!$D$5:$ABF$18,MATCH(UsagePerHour!$B66,Sales!$C$5:$C$18,0),MATCH(UsagePerHour!AAT$4,Sales!$D$3:$ABF$3,0))/AAT$2*INDEX(Usage!$D$5:$ABF$11,MATCH(UsagePerHour!$B$52,Usage!$C$5:$C$11,0),MATCH(UsagePerHour!AAT$4,Usage!$D$3:$ABF$3,0)),"")</f>
        <v/>
      </c>
      <c r="AAU66" s="6" t="str">
        <f>IFERROR(INDEX(Sales!$D$5:$ABF$18,MATCH(UsagePerHour!$B66,Sales!$C$5:$C$18,0),MATCH(UsagePerHour!AAU$4,Sales!$D$3:$ABF$3,0))/AAU$2*INDEX(Usage!$D$5:$ABF$11,MATCH(UsagePerHour!$B$52,Usage!$C$5:$C$11,0),MATCH(UsagePerHour!AAU$4,Usage!$D$3:$ABF$3,0)),"")</f>
        <v/>
      </c>
      <c r="AAV66" s="6" t="str">
        <f>IFERROR(INDEX(Sales!$D$5:$ABF$18,MATCH(UsagePerHour!$B66,Sales!$C$5:$C$18,0),MATCH(UsagePerHour!AAV$4,Sales!$D$3:$ABF$3,0))/AAV$2*INDEX(Usage!$D$5:$ABF$11,MATCH(UsagePerHour!$B$52,Usage!$C$5:$C$11,0),MATCH(UsagePerHour!AAV$4,Usage!$D$3:$ABF$3,0)),"")</f>
        <v/>
      </c>
      <c r="AAW66" s="6" t="str">
        <f>IFERROR(INDEX(Sales!$D$5:$ABF$18,MATCH(UsagePerHour!$B66,Sales!$C$5:$C$18,0),MATCH(UsagePerHour!AAW$4,Sales!$D$3:$ABF$3,0))/AAW$2*INDEX(Usage!$D$5:$ABF$11,MATCH(UsagePerHour!$B$52,Usage!$C$5:$C$11,0),MATCH(UsagePerHour!AAW$4,Usage!$D$3:$ABF$3,0)),"")</f>
        <v/>
      </c>
      <c r="AAX66" s="6" t="str">
        <f>IFERROR(INDEX(Sales!$D$5:$ABF$18,MATCH(UsagePerHour!$B66,Sales!$C$5:$C$18,0),MATCH(UsagePerHour!AAX$4,Sales!$D$3:$ABF$3,0))/AAX$2*INDEX(Usage!$D$5:$ABF$11,MATCH(UsagePerHour!$B$52,Usage!$C$5:$C$11,0),MATCH(UsagePerHour!AAX$4,Usage!$D$3:$ABF$3,0)),"")</f>
        <v/>
      </c>
      <c r="AAY66" s="6" t="str">
        <f>IFERROR(INDEX(Sales!$D$5:$ABF$18,MATCH(UsagePerHour!$B66,Sales!$C$5:$C$18,0),MATCH(UsagePerHour!AAY$4,Sales!$D$3:$ABF$3,0))/AAY$2*INDEX(Usage!$D$5:$ABF$11,MATCH(UsagePerHour!$B$52,Usage!$C$5:$C$11,0),MATCH(UsagePerHour!AAY$4,Usage!$D$3:$ABF$3,0)),"")</f>
        <v/>
      </c>
      <c r="AAZ66" s="6" t="str">
        <f>IFERROR(INDEX(Sales!$D$5:$ABF$18,MATCH(UsagePerHour!$B66,Sales!$C$5:$C$18,0),MATCH(UsagePerHour!AAZ$4,Sales!$D$3:$ABF$3,0))/AAZ$2*INDEX(Usage!$D$5:$ABF$11,MATCH(UsagePerHour!$B$52,Usage!$C$5:$C$11,0),MATCH(UsagePerHour!AAZ$4,Usage!$D$3:$ABF$3,0)),"")</f>
        <v/>
      </c>
      <c r="ABA66" s="6" t="str">
        <f>IFERROR(INDEX(Sales!$D$5:$ABF$18,MATCH(UsagePerHour!$B66,Sales!$C$5:$C$18,0),MATCH(UsagePerHour!ABA$4,Sales!$D$3:$ABF$3,0))/ABA$2*INDEX(Usage!$D$5:$ABF$11,MATCH(UsagePerHour!$B$52,Usage!$C$5:$C$11,0),MATCH(UsagePerHour!ABA$4,Usage!$D$3:$ABF$3,0)),"")</f>
        <v/>
      </c>
    </row>
    <row r="68" spans="2:729">
      <c r="B68" s="25" t="s">
        <v>20</v>
      </c>
      <c r="C68" s="7">
        <f>C4</f>
        <v>45658</v>
      </c>
      <c r="D68" s="8">
        <f>C68+1</f>
        <v>45659</v>
      </c>
      <c r="E68" s="8">
        <f t="shared" ref="E68" si="2679">D68+1</f>
        <v>45660</v>
      </c>
      <c r="F68" s="8">
        <f t="shared" ref="F68" si="2680">E68+1</f>
        <v>45661</v>
      </c>
      <c r="G68" s="8">
        <f t="shared" ref="G68" si="2681">F68+1</f>
        <v>45662</v>
      </c>
      <c r="H68" s="8">
        <f t="shared" ref="H68" si="2682">G68+1</f>
        <v>45663</v>
      </c>
      <c r="I68" s="8">
        <f t="shared" ref="I68" si="2683">H68+1</f>
        <v>45664</v>
      </c>
      <c r="J68" s="8">
        <f t="shared" ref="J68" si="2684">I68+1</f>
        <v>45665</v>
      </c>
      <c r="K68" s="8">
        <f t="shared" ref="K68" si="2685">J68+1</f>
        <v>45666</v>
      </c>
      <c r="L68" s="8">
        <f t="shared" ref="L68" si="2686">K68+1</f>
        <v>45667</v>
      </c>
      <c r="M68" s="8">
        <f t="shared" ref="M68" si="2687">L68+1</f>
        <v>45668</v>
      </c>
      <c r="N68" s="8">
        <f t="shared" ref="N68" si="2688">M68+1</f>
        <v>45669</v>
      </c>
      <c r="O68" s="8">
        <f t="shared" ref="O68" si="2689">N68+1</f>
        <v>45670</v>
      </c>
      <c r="P68" s="8">
        <f t="shared" ref="P68" si="2690">O68+1</f>
        <v>45671</v>
      </c>
      <c r="Q68" s="8">
        <f t="shared" ref="Q68" si="2691">P68+1</f>
        <v>45672</v>
      </c>
      <c r="R68" s="8">
        <f t="shared" ref="R68" si="2692">Q68+1</f>
        <v>45673</v>
      </c>
      <c r="S68" s="8">
        <f t="shared" ref="S68" si="2693">R68+1</f>
        <v>45674</v>
      </c>
      <c r="T68" s="8">
        <f t="shared" ref="T68" si="2694">S68+1</f>
        <v>45675</v>
      </c>
      <c r="U68" s="8">
        <f t="shared" ref="U68" si="2695">T68+1</f>
        <v>45676</v>
      </c>
      <c r="V68" s="8">
        <f t="shared" ref="V68" si="2696">U68+1</f>
        <v>45677</v>
      </c>
      <c r="W68" s="8">
        <f t="shared" ref="W68" si="2697">V68+1</f>
        <v>45678</v>
      </c>
      <c r="X68" s="8">
        <f t="shared" ref="X68" si="2698">W68+1</f>
        <v>45679</v>
      </c>
      <c r="Y68" s="8">
        <f t="shared" ref="Y68" si="2699">X68+1</f>
        <v>45680</v>
      </c>
      <c r="Z68" s="8">
        <f t="shared" ref="Z68" si="2700">Y68+1</f>
        <v>45681</v>
      </c>
      <c r="AA68" s="8">
        <f t="shared" ref="AA68" si="2701">Z68+1</f>
        <v>45682</v>
      </c>
      <c r="AB68" s="8">
        <f t="shared" ref="AB68" si="2702">AA68+1</f>
        <v>45683</v>
      </c>
      <c r="AC68" s="8">
        <f t="shared" ref="AC68" si="2703">AB68+1</f>
        <v>45684</v>
      </c>
      <c r="AD68" s="8">
        <f t="shared" ref="AD68" si="2704">AC68+1</f>
        <v>45685</v>
      </c>
      <c r="AE68" s="8">
        <f t="shared" ref="AE68" si="2705">AD68+1</f>
        <v>45686</v>
      </c>
      <c r="AF68" s="8">
        <f t="shared" ref="AF68" si="2706">AE68+1</f>
        <v>45687</v>
      </c>
      <c r="AG68" s="8">
        <f t="shared" ref="AG68" si="2707">AF68+1</f>
        <v>45688</v>
      </c>
      <c r="AH68" s="8">
        <f t="shared" ref="AH68" si="2708">AG68+1</f>
        <v>45689</v>
      </c>
      <c r="AI68" s="8">
        <f t="shared" ref="AI68" si="2709">AH68+1</f>
        <v>45690</v>
      </c>
      <c r="AJ68" s="8">
        <f t="shared" ref="AJ68" si="2710">AI68+1</f>
        <v>45691</v>
      </c>
      <c r="AK68" s="8">
        <f t="shared" ref="AK68" si="2711">AJ68+1</f>
        <v>45692</v>
      </c>
      <c r="AL68" s="8">
        <f t="shared" ref="AL68" si="2712">AK68+1</f>
        <v>45693</v>
      </c>
      <c r="AM68" s="8">
        <f t="shared" ref="AM68" si="2713">AL68+1</f>
        <v>45694</v>
      </c>
      <c r="AN68" s="8">
        <f t="shared" ref="AN68" si="2714">AM68+1</f>
        <v>45695</v>
      </c>
      <c r="AO68" s="8">
        <f t="shared" ref="AO68" si="2715">AN68+1</f>
        <v>45696</v>
      </c>
      <c r="AP68" s="8">
        <f t="shared" ref="AP68" si="2716">AO68+1</f>
        <v>45697</v>
      </c>
      <c r="AQ68" s="8">
        <f t="shared" ref="AQ68" si="2717">AP68+1</f>
        <v>45698</v>
      </c>
      <c r="AR68" s="8">
        <f t="shared" ref="AR68" si="2718">AQ68+1</f>
        <v>45699</v>
      </c>
      <c r="AS68" s="8">
        <f t="shared" ref="AS68" si="2719">AR68+1</f>
        <v>45700</v>
      </c>
      <c r="AT68" s="8">
        <f t="shared" ref="AT68" si="2720">AS68+1</f>
        <v>45701</v>
      </c>
      <c r="AU68" s="8">
        <f t="shared" ref="AU68" si="2721">AT68+1</f>
        <v>45702</v>
      </c>
      <c r="AV68" s="8">
        <f t="shared" ref="AV68" si="2722">AU68+1</f>
        <v>45703</v>
      </c>
      <c r="AW68" s="8">
        <f t="shared" ref="AW68" si="2723">AV68+1</f>
        <v>45704</v>
      </c>
      <c r="AX68" s="8">
        <f t="shared" ref="AX68" si="2724">AW68+1</f>
        <v>45705</v>
      </c>
      <c r="AY68" s="8">
        <f t="shared" ref="AY68" si="2725">AX68+1</f>
        <v>45706</v>
      </c>
      <c r="AZ68" s="8">
        <f t="shared" ref="AZ68" si="2726">AY68+1</f>
        <v>45707</v>
      </c>
      <c r="BA68" s="8">
        <f t="shared" ref="BA68" si="2727">AZ68+1</f>
        <v>45708</v>
      </c>
      <c r="BB68" s="8">
        <f t="shared" ref="BB68" si="2728">BA68+1</f>
        <v>45709</v>
      </c>
      <c r="BC68" s="8">
        <f t="shared" ref="BC68" si="2729">BB68+1</f>
        <v>45710</v>
      </c>
      <c r="BD68" s="8">
        <f t="shared" ref="BD68" si="2730">BC68+1</f>
        <v>45711</v>
      </c>
      <c r="BE68" s="8">
        <f t="shared" ref="BE68" si="2731">BD68+1</f>
        <v>45712</v>
      </c>
      <c r="BF68" s="8">
        <f t="shared" ref="BF68" si="2732">BE68+1</f>
        <v>45713</v>
      </c>
      <c r="BG68" s="8">
        <f t="shared" ref="BG68" si="2733">BF68+1</f>
        <v>45714</v>
      </c>
      <c r="BH68" s="8">
        <f t="shared" ref="BH68" si="2734">BG68+1</f>
        <v>45715</v>
      </c>
      <c r="BI68" s="8">
        <f t="shared" ref="BI68" si="2735">BH68+1</f>
        <v>45716</v>
      </c>
      <c r="BJ68" s="8">
        <f t="shared" ref="BJ68" si="2736">BI68+1</f>
        <v>45717</v>
      </c>
      <c r="BK68" s="8">
        <f t="shared" ref="BK68" si="2737">BJ68+1</f>
        <v>45718</v>
      </c>
      <c r="BL68" s="8">
        <f t="shared" ref="BL68" si="2738">BK68+1</f>
        <v>45719</v>
      </c>
      <c r="BM68" s="8">
        <f t="shared" ref="BM68" si="2739">BL68+1</f>
        <v>45720</v>
      </c>
      <c r="BN68" s="8">
        <f t="shared" ref="BN68" si="2740">BM68+1</f>
        <v>45721</v>
      </c>
      <c r="BO68" s="8">
        <f t="shared" ref="BO68" si="2741">BN68+1</f>
        <v>45722</v>
      </c>
      <c r="BP68" s="8">
        <f t="shared" ref="BP68" si="2742">BO68+1</f>
        <v>45723</v>
      </c>
      <c r="BQ68" s="8">
        <f t="shared" ref="BQ68" si="2743">BP68+1</f>
        <v>45724</v>
      </c>
      <c r="BR68" s="8">
        <f t="shared" ref="BR68" si="2744">BQ68+1</f>
        <v>45725</v>
      </c>
      <c r="BS68" s="8">
        <f t="shared" ref="BS68" si="2745">BR68+1</f>
        <v>45726</v>
      </c>
      <c r="BT68" s="8">
        <f t="shared" ref="BT68" si="2746">BS68+1</f>
        <v>45727</v>
      </c>
      <c r="BU68" s="8">
        <f t="shared" ref="BU68" si="2747">BT68+1</f>
        <v>45728</v>
      </c>
      <c r="BV68" s="8">
        <f t="shared" ref="BV68" si="2748">BU68+1</f>
        <v>45729</v>
      </c>
      <c r="BW68" s="8">
        <f t="shared" ref="BW68" si="2749">BV68+1</f>
        <v>45730</v>
      </c>
      <c r="BX68" s="8">
        <f t="shared" ref="BX68" si="2750">BW68+1</f>
        <v>45731</v>
      </c>
      <c r="BY68" s="8">
        <f t="shared" ref="BY68" si="2751">BX68+1</f>
        <v>45732</v>
      </c>
      <c r="BZ68" s="8">
        <f t="shared" ref="BZ68" si="2752">BY68+1</f>
        <v>45733</v>
      </c>
      <c r="CA68" s="8">
        <f t="shared" ref="CA68" si="2753">BZ68+1</f>
        <v>45734</v>
      </c>
      <c r="CB68" s="8">
        <f t="shared" ref="CB68" si="2754">CA68+1</f>
        <v>45735</v>
      </c>
      <c r="CC68" s="8">
        <f t="shared" ref="CC68" si="2755">CB68+1</f>
        <v>45736</v>
      </c>
      <c r="CD68" s="8">
        <f t="shared" ref="CD68" si="2756">CC68+1</f>
        <v>45737</v>
      </c>
      <c r="CE68" s="8">
        <f t="shared" ref="CE68" si="2757">CD68+1</f>
        <v>45738</v>
      </c>
      <c r="CF68" s="8">
        <f t="shared" ref="CF68" si="2758">CE68+1</f>
        <v>45739</v>
      </c>
      <c r="CG68" s="8">
        <f t="shared" ref="CG68" si="2759">CF68+1</f>
        <v>45740</v>
      </c>
      <c r="CH68" s="8">
        <f t="shared" ref="CH68" si="2760">CG68+1</f>
        <v>45741</v>
      </c>
      <c r="CI68" s="8">
        <f t="shared" ref="CI68" si="2761">CH68+1</f>
        <v>45742</v>
      </c>
      <c r="CJ68" s="8">
        <f t="shared" ref="CJ68" si="2762">CI68+1</f>
        <v>45743</v>
      </c>
      <c r="CK68" s="8">
        <f t="shared" ref="CK68" si="2763">CJ68+1</f>
        <v>45744</v>
      </c>
      <c r="CL68" s="8">
        <f t="shared" ref="CL68" si="2764">CK68+1</f>
        <v>45745</v>
      </c>
      <c r="CM68" s="8">
        <f t="shared" ref="CM68" si="2765">CL68+1</f>
        <v>45746</v>
      </c>
      <c r="CN68" s="8">
        <f t="shared" ref="CN68" si="2766">CM68+1</f>
        <v>45747</v>
      </c>
      <c r="CO68" s="8">
        <f t="shared" ref="CO68" si="2767">CN68+1</f>
        <v>45748</v>
      </c>
      <c r="CP68" s="8">
        <f t="shared" ref="CP68" si="2768">CO68+1</f>
        <v>45749</v>
      </c>
      <c r="CQ68" s="8">
        <f t="shared" ref="CQ68" si="2769">CP68+1</f>
        <v>45750</v>
      </c>
      <c r="CR68" s="8">
        <f t="shared" ref="CR68" si="2770">CQ68+1</f>
        <v>45751</v>
      </c>
      <c r="CS68" s="8">
        <f t="shared" ref="CS68" si="2771">CR68+1</f>
        <v>45752</v>
      </c>
      <c r="CT68" s="8">
        <f t="shared" ref="CT68" si="2772">CS68+1</f>
        <v>45753</v>
      </c>
      <c r="CU68" s="8">
        <f t="shared" ref="CU68" si="2773">CT68+1</f>
        <v>45754</v>
      </c>
      <c r="CV68" s="8">
        <f t="shared" ref="CV68" si="2774">CU68+1</f>
        <v>45755</v>
      </c>
      <c r="CW68" s="8">
        <f t="shared" ref="CW68" si="2775">CV68+1</f>
        <v>45756</v>
      </c>
      <c r="CX68" s="8">
        <f t="shared" ref="CX68" si="2776">CW68+1</f>
        <v>45757</v>
      </c>
      <c r="CY68" s="8">
        <f t="shared" ref="CY68" si="2777">CX68+1</f>
        <v>45758</v>
      </c>
      <c r="CZ68" s="8">
        <f t="shared" ref="CZ68" si="2778">CY68+1</f>
        <v>45759</v>
      </c>
      <c r="DA68" s="8">
        <f t="shared" ref="DA68" si="2779">CZ68+1</f>
        <v>45760</v>
      </c>
      <c r="DB68" s="8">
        <f t="shared" ref="DB68" si="2780">DA68+1</f>
        <v>45761</v>
      </c>
      <c r="DC68" s="8">
        <f t="shared" ref="DC68" si="2781">DB68+1</f>
        <v>45762</v>
      </c>
      <c r="DD68" s="8">
        <f t="shared" ref="DD68" si="2782">DC68+1</f>
        <v>45763</v>
      </c>
      <c r="DE68" s="8">
        <f t="shared" ref="DE68" si="2783">DD68+1</f>
        <v>45764</v>
      </c>
      <c r="DF68" s="8">
        <f t="shared" ref="DF68" si="2784">DE68+1</f>
        <v>45765</v>
      </c>
      <c r="DG68" s="8">
        <f t="shared" ref="DG68" si="2785">DF68+1</f>
        <v>45766</v>
      </c>
      <c r="DH68" s="8">
        <f t="shared" ref="DH68" si="2786">DG68+1</f>
        <v>45767</v>
      </c>
      <c r="DI68" s="8">
        <f t="shared" ref="DI68" si="2787">DH68+1</f>
        <v>45768</v>
      </c>
      <c r="DJ68" s="8">
        <f t="shared" ref="DJ68" si="2788">DI68+1</f>
        <v>45769</v>
      </c>
      <c r="DK68" s="8">
        <f t="shared" ref="DK68" si="2789">DJ68+1</f>
        <v>45770</v>
      </c>
      <c r="DL68" s="8">
        <f t="shared" ref="DL68" si="2790">DK68+1</f>
        <v>45771</v>
      </c>
      <c r="DM68" s="8">
        <f t="shared" ref="DM68" si="2791">DL68+1</f>
        <v>45772</v>
      </c>
      <c r="DN68" s="8">
        <f t="shared" ref="DN68" si="2792">DM68+1</f>
        <v>45773</v>
      </c>
      <c r="DO68" s="8">
        <f t="shared" ref="DO68" si="2793">DN68+1</f>
        <v>45774</v>
      </c>
      <c r="DP68" s="8">
        <f t="shared" ref="DP68" si="2794">DO68+1</f>
        <v>45775</v>
      </c>
      <c r="DQ68" s="8">
        <f t="shared" ref="DQ68" si="2795">DP68+1</f>
        <v>45776</v>
      </c>
      <c r="DR68" s="8">
        <f t="shared" ref="DR68" si="2796">DQ68+1</f>
        <v>45777</v>
      </c>
      <c r="DS68" s="8">
        <f t="shared" ref="DS68" si="2797">DR68+1</f>
        <v>45778</v>
      </c>
      <c r="DT68" s="8">
        <f t="shared" ref="DT68" si="2798">DS68+1</f>
        <v>45779</v>
      </c>
      <c r="DU68" s="8">
        <f t="shared" ref="DU68" si="2799">DT68+1</f>
        <v>45780</v>
      </c>
      <c r="DV68" s="8">
        <f t="shared" ref="DV68" si="2800">DU68+1</f>
        <v>45781</v>
      </c>
      <c r="DW68" s="8">
        <f t="shared" ref="DW68" si="2801">DV68+1</f>
        <v>45782</v>
      </c>
      <c r="DX68" s="8">
        <f t="shared" ref="DX68" si="2802">DW68+1</f>
        <v>45783</v>
      </c>
      <c r="DY68" s="8">
        <f t="shared" ref="DY68" si="2803">DX68+1</f>
        <v>45784</v>
      </c>
      <c r="DZ68" s="8">
        <f t="shared" ref="DZ68" si="2804">DY68+1</f>
        <v>45785</v>
      </c>
      <c r="EA68" s="8">
        <f t="shared" ref="EA68" si="2805">DZ68+1</f>
        <v>45786</v>
      </c>
      <c r="EB68" s="8">
        <f t="shared" ref="EB68" si="2806">EA68+1</f>
        <v>45787</v>
      </c>
      <c r="EC68" s="8">
        <f t="shared" ref="EC68" si="2807">EB68+1</f>
        <v>45788</v>
      </c>
      <c r="ED68" s="8">
        <f t="shared" ref="ED68" si="2808">EC68+1</f>
        <v>45789</v>
      </c>
      <c r="EE68" s="8">
        <f t="shared" ref="EE68" si="2809">ED68+1</f>
        <v>45790</v>
      </c>
      <c r="EF68" s="8">
        <f t="shared" ref="EF68" si="2810">EE68+1</f>
        <v>45791</v>
      </c>
      <c r="EG68" s="8">
        <f t="shared" ref="EG68" si="2811">EF68+1</f>
        <v>45792</v>
      </c>
      <c r="EH68" s="8">
        <f t="shared" ref="EH68" si="2812">EG68+1</f>
        <v>45793</v>
      </c>
      <c r="EI68" s="8">
        <f t="shared" ref="EI68" si="2813">EH68+1</f>
        <v>45794</v>
      </c>
      <c r="EJ68" s="8">
        <f t="shared" ref="EJ68" si="2814">EI68+1</f>
        <v>45795</v>
      </c>
      <c r="EK68" s="8">
        <f t="shared" ref="EK68" si="2815">EJ68+1</f>
        <v>45796</v>
      </c>
      <c r="EL68" s="8">
        <f t="shared" ref="EL68" si="2816">EK68+1</f>
        <v>45797</v>
      </c>
      <c r="EM68" s="8">
        <f t="shared" ref="EM68" si="2817">EL68+1</f>
        <v>45798</v>
      </c>
      <c r="EN68" s="8">
        <f t="shared" ref="EN68" si="2818">EM68+1</f>
        <v>45799</v>
      </c>
      <c r="EO68" s="8">
        <f t="shared" ref="EO68" si="2819">EN68+1</f>
        <v>45800</v>
      </c>
      <c r="EP68" s="8">
        <f t="shared" ref="EP68" si="2820">EO68+1</f>
        <v>45801</v>
      </c>
      <c r="EQ68" s="8">
        <f t="shared" ref="EQ68" si="2821">EP68+1</f>
        <v>45802</v>
      </c>
      <c r="ER68" s="8">
        <f t="shared" ref="ER68" si="2822">EQ68+1</f>
        <v>45803</v>
      </c>
      <c r="ES68" s="8">
        <f t="shared" ref="ES68" si="2823">ER68+1</f>
        <v>45804</v>
      </c>
      <c r="ET68" s="8">
        <f t="shared" ref="ET68" si="2824">ES68+1</f>
        <v>45805</v>
      </c>
      <c r="EU68" s="8">
        <f t="shared" ref="EU68" si="2825">ET68+1</f>
        <v>45806</v>
      </c>
      <c r="EV68" s="8">
        <f t="shared" ref="EV68" si="2826">EU68+1</f>
        <v>45807</v>
      </c>
      <c r="EW68" s="8">
        <f t="shared" ref="EW68" si="2827">EV68+1</f>
        <v>45808</v>
      </c>
      <c r="EX68" s="8">
        <f t="shared" ref="EX68" si="2828">EW68+1</f>
        <v>45809</v>
      </c>
      <c r="EY68" s="8">
        <f t="shared" ref="EY68" si="2829">EX68+1</f>
        <v>45810</v>
      </c>
      <c r="EZ68" s="8">
        <f t="shared" ref="EZ68" si="2830">EY68+1</f>
        <v>45811</v>
      </c>
      <c r="FA68" s="8">
        <f t="shared" ref="FA68" si="2831">EZ68+1</f>
        <v>45812</v>
      </c>
      <c r="FB68" s="8">
        <f t="shared" ref="FB68" si="2832">FA68+1</f>
        <v>45813</v>
      </c>
      <c r="FC68" s="8">
        <f t="shared" ref="FC68" si="2833">FB68+1</f>
        <v>45814</v>
      </c>
      <c r="FD68" s="8">
        <f t="shared" ref="FD68" si="2834">FC68+1</f>
        <v>45815</v>
      </c>
      <c r="FE68" s="8">
        <f t="shared" ref="FE68" si="2835">FD68+1</f>
        <v>45816</v>
      </c>
      <c r="FF68" s="8">
        <f t="shared" ref="FF68" si="2836">FE68+1</f>
        <v>45817</v>
      </c>
      <c r="FG68" s="8">
        <f t="shared" ref="FG68" si="2837">FF68+1</f>
        <v>45818</v>
      </c>
      <c r="FH68" s="8">
        <f t="shared" ref="FH68" si="2838">FG68+1</f>
        <v>45819</v>
      </c>
      <c r="FI68" s="8">
        <f t="shared" ref="FI68" si="2839">FH68+1</f>
        <v>45820</v>
      </c>
      <c r="FJ68" s="8">
        <f t="shared" ref="FJ68" si="2840">FI68+1</f>
        <v>45821</v>
      </c>
      <c r="FK68" s="8">
        <f t="shared" ref="FK68" si="2841">FJ68+1</f>
        <v>45822</v>
      </c>
      <c r="FL68" s="8">
        <f t="shared" ref="FL68" si="2842">FK68+1</f>
        <v>45823</v>
      </c>
      <c r="FM68" s="8">
        <f t="shared" ref="FM68" si="2843">FL68+1</f>
        <v>45824</v>
      </c>
      <c r="FN68" s="8">
        <f t="shared" ref="FN68" si="2844">FM68+1</f>
        <v>45825</v>
      </c>
      <c r="FO68" s="8">
        <f t="shared" ref="FO68" si="2845">FN68+1</f>
        <v>45826</v>
      </c>
      <c r="FP68" s="8">
        <f t="shared" ref="FP68" si="2846">FO68+1</f>
        <v>45827</v>
      </c>
      <c r="FQ68" s="8">
        <f t="shared" ref="FQ68" si="2847">FP68+1</f>
        <v>45828</v>
      </c>
      <c r="FR68" s="8">
        <f t="shared" ref="FR68" si="2848">FQ68+1</f>
        <v>45829</v>
      </c>
      <c r="FS68" s="8">
        <f t="shared" ref="FS68" si="2849">FR68+1</f>
        <v>45830</v>
      </c>
      <c r="FT68" s="8">
        <f t="shared" ref="FT68" si="2850">FS68+1</f>
        <v>45831</v>
      </c>
      <c r="FU68" s="8">
        <f t="shared" ref="FU68" si="2851">FT68+1</f>
        <v>45832</v>
      </c>
      <c r="FV68" s="8">
        <f t="shared" ref="FV68" si="2852">FU68+1</f>
        <v>45833</v>
      </c>
      <c r="FW68" s="8">
        <f t="shared" ref="FW68" si="2853">FV68+1</f>
        <v>45834</v>
      </c>
      <c r="FX68" s="8">
        <f t="shared" ref="FX68" si="2854">FW68+1</f>
        <v>45835</v>
      </c>
      <c r="FY68" s="8">
        <f t="shared" ref="FY68" si="2855">FX68+1</f>
        <v>45836</v>
      </c>
      <c r="FZ68" s="8">
        <f t="shared" ref="FZ68" si="2856">FY68+1</f>
        <v>45837</v>
      </c>
      <c r="GA68" s="8">
        <f t="shared" ref="GA68" si="2857">FZ68+1</f>
        <v>45838</v>
      </c>
      <c r="GB68" s="8">
        <f t="shared" ref="GB68" si="2858">GA68+1</f>
        <v>45839</v>
      </c>
      <c r="GC68" s="8">
        <f t="shared" ref="GC68" si="2859">GB68+1</f>
        <v>45840</v>
      </c>
      <c r="GD68" s="8">
        <f t="shared" ref="GD68" si="2860">GC68+1</f>
        <v>45841</v>
      </c>
      <c r="GE68" s="8">
        <f t="shared" ref="GE68" si="2861">GD68+1</f>
        <v>45842</v>
      </c>
      <c r="GF68" s="8">
        <f t="shared" ref="GF68" si="2862">GE68+1</f>
        <v>45843</v>
      </c>
      <c r="GG68" s="8">
        <f t="shared" ref="GG68" si="2863">GF68+1</f>
        <v>45844</v>
      </c>
      <c r="GH68" s="8">
        <f t="shared" ref="GH68" si="2864">GG68+1</f>
        <v>45845</v>
      </c>
      <c r="GI68" s="8">
        <f t="shared" ref="GI68" si="2865">GH68+1</f>
        <v>45846</v>
      </c>
      <c r="GJ68" s="8">
        <f t="shared" ref="GJ68" si="2866">GI68+1</f>
        <v>45847</v>
      </c>
      <c r="GK68" s="8">
        <f t="shared" ref="GK68" si="2867">GJ68+1</f>
        <v>45848</v>
      </c>
      <c r="GL68" s="8">
        <f t="shared" ref="GL68" si="2868">GK68+1</f>
        <v>45849</v>
      </c>
      <c r="GM68" s="8">
        <f t="shared" ref="GM68" si="2869">GL68+1</f>
        <v>45850</v>
      </c>
      <c r="GN68" s="8">
        <f t="shared" ref="GN68" si="2870">GM68+1</f>
        <v>45851</v>
      </c>
      <c r="GO68" s="8">
        <f t="shared" ref="GO68" si="2871">GN68+1</f>
        <v>45852</v>
      </c>
      <c r="GP68" s="8">
        <f t="shared" ref="GP68" si="2872">GO68+1</f>
        <v>45853</v>
      </c>
      <c r="GQ68" s="8">
        <f t="shared" ref="GQ68" si="2873">GP68+1</f>
        <v>45854</v>
      </c>
      <c r="GR68" s="8">
        <f t="shared" ref="GR68" si="2874">GQ68+1</f>
        <v>45855</v>
      </c>
      <c r="GS68" s="8">
        <f t="shared" ref="GS68" si="2875">GR68+1</f>
        <v>45856</v>
      </c>
      <c r="GT68" s="8">
        <f t="shared" ref="GT68" si="2876">GS68+1</f>
        <v>45857</v>
      </c>
      <c r="GU68" s="8">
        <f t="shared" ref="GU68" si="2877">GT68+1</f>
        <v>45858</v>
      </c>
      <c r="GV68" s="8">
        <f t="shared" ref="GV68" si="2878">GU68+1</f>
        <v>45859</v>
      </c>
      <c r="GW68" s="8">
        <f t="shared" ref="GW68" si="2879">GV68+1</f>
        <v>45860</v>
      </c>
      <c r="GX68" s="8">
        <f t="shared" ref="GX68" si="2880">GW68+1</f>
        <v>45861</v>
      </c>
      <c r="GY68" s="8">
        <f t="shared" ref="GY68" si="2881">GX68+1</f>
        <v>45862</v>
      </c>
      <c r="GZ68" s="8">
        <f t="shared" ref="GZ68" si="2882">GY68+1</f>
        <v>45863</v>
      </c>
      <c r="HA68" s="8">
        <f t="shared" ref="HA68" si="2883">GZ68+1</f>
        <v>45864</v>
      </c>
      <c r="HB68" s="8">
        <f t="shared" ref="HB68" si="2884">HA68+1</f>
        <v>45865</v>
      </c>
      <c r="HC68" s="8">
        <f t="shared" ref="HC68" si="2885">HB68+1</f>
        <v>45866</v>
      </c>
      <c r="HD68" s="8">
        <f t="shared" ref="HD68" si="2886">HC68+1</f>
        <v>45867</v>
      </c>
      <c r="HE68" s="8">
        <f t="shared" ref="HE68" si="2887">HD68+1</f>
        <v>45868</v>
      </c>
      <c r="HF68" s="8">
        <f t="shared" ref="HF68" si="2888">HE68+1</f>
        <v>45869</v>
      </c>
      <c r="HG68" s="8">
        <f t="shared" ref="HG68" si="2889">HF68+1</f>
        <v>45870</v>
      </c>
      <c r="HH68" s="8">
        <f t="shared" ref="HH68" si="2890">HG68+1</f>
        <v>45871</v>
      </c>
      <c r="HI68" s="8">
        <f t="shared" ref="HI68" si="2891">HH68+1</f>
        <v>45872</v>
      </c>
      <c r="HJ68" s="8">
        <f t="shared" ref="HJ68" si="2892">HI68+1</f>
        <v>45873</v>
      </c>
      <c r="HK68" s="8">
        <f t="shared" ref="HK68" si="2893">HJ68+1</f>
        <v>45874</v>
      </c>
      <c r="HL68" s="8">
        <f t="shared" ref="HL68" si="2894">HK68+1</f>
        <v>45875</v>
      </c>
      <c r="HM68" s="8">
        <f t="shared" ref="HM68" si="2895">HL68+1</f>
        <v>45876</v>
      </c>
      <c r="HN68" s="8">
        <f t="shared" ref="HN68" si="2896">HM68+1</f>
        <v>45877</v>
      </c>
      <c r="HO68" s="8">
        <f t="shared" ref="HO68" si="2897">HN68+1</f>
        <v>45878</v>
      </c>
      <c r="HP68" s="8">
        <f t="shared" ref="HP68" si="2898">HO68+1</f>
        <v>45879</v>
      </c>
      <c r="HQ68" s="8">
        <f t="shared" ref="HQ68" si="2899">HP68+1</f>
        <v>45880</v>
      </c>
      <c r="HR68" s="8">
        <f t="shared" ref="HR68" si="2900">HQ68+1</f>
        <v>45881</v>
      </c>
      <c r="HS68" s="8">
        <f t="shared" ref="HS68" si="2901">HR68+1</f>
        <v>45882</v>
      </c>
      <c r="HT68" s="8">
        <f t="shared" ref="HT68" si="2902">HS68+1</f>
        <v>45883</v>
      </c>
      <c r="HU68" s="8">
        <f t="shared" ref="HU68" si="2903">HT68+1</f>
        <v>45884</v>
      </c>
      <c r="HV68" s="8">
        <f t="shared" ref="HV68" si="2904">HU68+1</f>
        <v>45885</v>
      </c>
      <c r="HW68" s="8">
        <f t="shared" ref="HW68" si="2905">HV68+1</f>
        <v>45886</v>
      </c>
      <c r="HX68" s="8">
        <f t="shared" ref="HX68" si="2906">HW68+1</f>
        <v>45887</v>
      </c>
      <c r="HY68" s="8">
        <f t="shared" ref="HY68" si="2907">HX68+1</f>
        <v>45888</v>
      </c>
      <c r="HZ68" s="8">
        <f t="shared" ref="HZ68" si="2908">HY68+1</f>
        <v>45889</v>
      </c>
      <c r="IA68" s="8">
        <f t="shared" ref="IA68" si="2909">HZ68+1</f>
        <v>45890</v>
      </c>
      <c r="IB68" s="8">
        <f t="shared" ref="IB68" si="2910">IA68+1</f>
        <v>45891</v>
      </c>
      <c r="IC68" s="8">
        <f t="shared" ref="IC68" si="2911">IB68+1</f>
        <v>45892</v>
      </c>
      <c r="ID68" s="8">
        <f t="shared" ref="ID68" si="2912">IC68+1</f>
        <v>45893</v>
      </c>
      <c r="IE68" s="8">
        <f t="shared" ref="IE68" si="2913">ID68+1</f>
        <v>45894</v>
      </c>
      <c r="IF68" s="8">
        <f t="shared" ref="IF68" si="2914">IE68+1</f>
        <v>45895</v>
      </c>
      <c r="IG68" s="8">
        <f t="shared" ref="IG68" si="2915">IF68+1</f>
        <v>45896</v>
      </c>
      <c r="IH68" s="8">
        <f t="shared" ref="IH68" si="2916">IG68+1</f>
        <v>45897</v>
      </c>
      <c r="II68" s="8">
        <f t="shared" ref="II68" si="2917">IH68+1</f>
        <v>45898</v>
      </c>
      <c r="IJ68" s="8">
        <f t="shared" ref="IJ68" si="2918">II68+1</f>
        <v>45899</v>
      </c>
      <c r="IK68" s="8">
        <f t="shared" ref="IK68" si="2919">IJ68+1</f>
        <v>45900</v>
      </c>
      <c r="IL68" s="8">
        <f t="shared" ref="IL68" si="2920">IK68+1</f>
        <v>45901</v>
      </c>
      <c r="IM68" s="8">
        <f t="shared" ref="IM68" si="2921">IL68+1</f>
        <v>45902</v>
      </c>
      <c r="IN68" s="8">
        <f t="shared" ref="IN68" si="2922">IM68+1</f>
        <v>45903</v>
      </c>
      <c r="IO68" s="8">
        <f t="shared" ref="IO68" si="2923">IN68+1</f>
        <v>45904</v>
      </c>
      <c r="IP68" s="8">
        <f t="shared" ref="IP68" si="2924">IO68+1</f>
        <v>45905</v>
      </c>
      <c r="IQ68" s="8">
        <f t="shared" ref="IQ68" si="2925">IP68+1</f>
        <v>45906</v>
      </c>
      <c r="IR68" s="8">
        <f t="shared" ref="IR68" si="2926">IQ68+1</f>
        <v>45907</v>
      </c>
      <c r="IS68" s="8">
        <f t="shared" ref="IS68" si="2927">IR68+1</f>
        <v>45908</v>
      </c>
      <c r="IT68" s="8">
        <f t="shared" ref="IT68" si="2928">IS68+1</f>
        <v>45909</v>
      </c>
      <c r="IU68" s="8">
        <f t="shared" ref="IU68" si="2929">IT68+1</f>
        <v>45910</v>
      </c>
      <c r="IV68" s="8">
        <f t="shared" ref="IV68" si="2930">IU68+1</f>
        <v>45911</v>
      </c>
      <c r="IW68" s="8">
        <f t="shared" ref="IW68" si="2931">IV68+1</f>
        <v>45912</v>
      </c>
      <c r="IX68" s="8">
        <f t="shared" ref="IX68" si="2932">IW68+1</f>
        <v>45913</v>
      </c>
      <c r="IY68" s="8">
        <f t="shared" ref="IY68" si="2933">IX68+1</f>
        <v>45914</v>
      </c>
      <c r="IZ68" s="8">
        <f t="shared" ref="IZ68" si="2934">IY68+1</f>
        <v>45915</v>
      </c>
      <c r="JA68" s="8">
        <f t="shared" ref="JA68" si="2935">IZ68+1</f>
        <v>45916</v>
      </c>
      <c r="JB68" s="8">
        <f t="shared" ref="JB68" si="2936">JA68+1</f>
        <v>45917</v>
      </c>
      <c r="JC68" s="8">
        <f t="shared" ref="JC68" si="2937">JB68+1</f>
        <v>45918</v>
      </c>
      <c r="JD68" s="8">
        <f t="shared" ref="JD68" si="2938">JC68+1</f>
        <v>45919</v>
      </c>
      <c r="JE68" s="8">
        <f t="shared" ref="JE68" si="2939">JD68+1</f>
        <v>45920</v>
      </c>
      <c r="JF68" s="8">
        <f t="shared" ref="JF68" si="2940">JE68+1</f>
        <v>45921</v>
      </c>
      <c r="JG68" s="8">
        <f t="shared" ref="JG68" si="2941">JF68+1</f>
        <v>45922</v>
      </c>
      <c r="JH68" s="8">
        <f t="shared" ref="JH68" si="2942">JG68+1</f>
        <v>45923</v>
      </c>
      <c r="JI68" s="8">
        <f t="shared" ref="JI68" si="2943">JH68+1</f>
        <v>45924</v>
      </c>
      <c r="JJ68" s="8">
        <f t="shared" ref="JJ68" si="2944">JI68+1</f>
        <v>45925</v>
      </c>
      <c r="JK68" s="8">
        <f t="shared" ref="JK68" si="2945">JJ68+1</f>
        <v>45926</v>
      </c>
      <c r="JL68" s="8">
        <f t="shared" ref="JL68" si="2946">JK68+1</f>
        <v>45927</v>
      </c>
      <c r="JM68" s="8">
        <f t="shared" ref="JM68" si="2947">JL68+1</f>
        <v>45928</v>
      </c>
      <c r="JN68" s="8">
        <f t="shared" ref="JN68" si="2948">JM68+1</f>
        <v>45929</v>
      </c>
      <c r="JO68" s="8">
        <f t="shared" ref="JO68" si="2949">JN68+1</f>
        <v>45930</v>
      </c>
      <c r="JP68" s="8">
        <f t="shared" ref="JP68" si="2950">JO68+1</f>
        <v>45931</v>
      </c>
      <c r="JQ68" s="8">
        <f t="shared" ref="JQ68" si="2951">JP68+1</f>
        <v>45932</v>
      </c>
      <c r="JR68" s="8">
        <f t="shared" ref="JR68" si="2952">JQ68+1</f>
        <v>45933</v>
      </c>
      <c r="JS68" s="8">
        <f t="shared" ref="JS68" si="2953">JR68+1</f>
        <v>45934</v>
      </c>
      <c r="JT68" s="8">
        <f t="shared" ref="JT68" si="2954">JS68+1</f>
        <v>45935</v>
      </c>
      <c r="JU68" s="8">
        <f t="shared" ref="JU68" si="2955">JT68+1</f>
        <v>45936</v>
      </c>
      <c r="JV68" s="8">
        <f t="shared" ref="JV68" si="2956">JU68+1</f>
        <v>45937</v>
      </c>
      <c r="JW68" s="8">
        <f t="shared" ref="JW68" si="2957">JV68+1</f>
        <v>45938</v>
      </c>
      <c r="JX68" s="8">
        <f t="shared" ref="JX68" si="2958">JW68+1</f>
        <v>45939</v>
      </c>
      <c r="JY68" s="8">
        <f t="shared" ref="JY68" si="2959">JX68+1</f>
        <v>45940</v>
      </c>
      <c r="JZ68" s="8">
        <f t="shared" ref="JZ68" si="2960">JY68+1</f>
        <v>45941</v>
      </c>
      <c r="KA68" s="8">
        <f t="shared" ref="KA68" si="2961">JZ68+1</f>
        <v>45942</v>
      </c>
      <c r="KB68" s="8">
        <f t="shared" ref="KB68" si="2962">KA68+1</f>
        <v>45943</v>
      </c>
      <c r="KC68" s="8">
        <f t="shared" ref="KC68" si="2963">KB68+1</f>
        <v>45944</v>
      </c>
      <c r="KD68" s="8">
        <f t="shared" ref="KD68" si="2964">KC68+1</f>
        <v>45945</v>
      </c>
      <c r="KE68" s="8">
        <f t="shared" ref="KE68" si="2965">KD68+1</f>
        <v>45946</v>
      </c>
      <c r="KF68" s="8">
        <f t="shared" ref="KF68" si="2966">KE68+1</f>
        <v>45947</v>
      </c>
      <c r="KG68" s="8">
        <f t="shared" ref="KG68" si="2967">KF68+1</f>
        <v>45948</v>
      </c>
      <c r="KH68" s="8">
        <f t="shared" ref="KH68" si="2968">KG68+1</f>
        <v>45949</v>
      </c>
      <c r="KI68" s="8">
        <f t="shared" ref="KI68" si="2969">KH68+1</f>
        <v>45950</v>
      </c>
      <c r="KJ68" s="8">
        <f t="shared" ref="KJ68" si="2970">KI68+1</f>
        <v>45951</v>
      </c>
      <c r="KK68" s="8">
        <f t="shared" ref="KK68" si="2971">KJ68+1</f>
        <v>45952</v>
      </c>
      <c r="KL68" s="8">
        <f t="shared" ref="KL68" si="2972">KK68+1</f>
        <v>45953</v>
      </c>
      <c r="KM68" s="8">
        <f t="shared" ref="KM68" si="2973">KL68+1</f>
        <v>45954</v>
      </c>
      <c r="KN68" s="8">
        <f t="shared" ref="KN68" si="2974">KM68+1</f>
        <v>45955</v>
      </c>
      <c r="KO68" s="8">
        <f t="shared" ref="KO68" si="2975">KN68+1</f>
        <v>45956</v>
      </c>
      <c r="KP68" s="8">
        <f t="shared" ref="KP68" si="2976">KO68+1</f>
        <v>45957</v>
      </c>
      <c r="KQ68" s="8">
        <f t="shared" ref="KQ68" si="2977">KP68+1</f>
        <v>45958</v>
      </c>
      <c r="KR68" s="8">
        <f t="shared" ref="KR68" si="2978">KQ68+1</f>
        <v>45959</v>
      </c>
      <c r="KS68" s="8">
        <f t="shared" ref="KS68" si="2979">KR68+1</f>
        <v>45960</v>
      </c>
      <c r="KT68" s="8">
        <f t="shared" ref="KT68" si="2980">KS68+1</f>
        <v>45961</v>
      </c>
      <c r="KU68" s="8">
        <f t="shared" ref="KU68" si="2981">KT68+1</f>
        <v>45962</v>
      </c>
      <c r="KV68" s="8">
        <f t="shared" ref="KV68" si="2982">KU68+1</f>
        <v>45963</v>
      </c>
      <c r="KW68" s="8">
        <f t="shared" ref="KW68" si="2983">KV68+1</f>
        <v>45964</v>
      </c>
      <c r="KX68" s="8">
        <f t="shared" ref="KX68:KY68" si="2984">KW68+1</f>
        <v>45965</v>
      </c>
      <c r="KY68" s="8">
        <f t="shared" si="2984"/>
        <v>45966</v>
      </c>
      <c r="KZ68" s="8">
        <f t="shared" ref="KZ68" si="2985">KY68+1</f>
        <v>45967</v>
      </c>
      <c r="LA68" s="8">
        <f t="shared" ref="LA68" si="2986">KZ68+1</f>
        <v>45968</v>
      </c>
      <c r="LB68" s="8">
        <f t="shared" ref="LB68" si="2987">LA68+1</f>
        <v>45969</v>
      </c>
      <c r="LC68" s="8">
        <f t="shared" ref="LC68" si="2988">LB68+1</f>
        <v>45970</v>
      </c>
      <c r="LD68" s="8">
        <f t="shared" ref="LD68" si="2989">LC68+1</f>
        <v>45971</v>
      </c>
      <c r="LE68" s="8">
        <f t="shared" ref="LE68" si="2990">LD68+1</f>
        <v>45972</v>
      </c>
      <c r="LF68" s="8">
        <f t="shared" ref="LF68" si="2991">LE68+1</f>
        <v>45973</v>
      </c>
      <c r="LG68" s="8">
        <f t="shared" ref="LG68" si="2992">LF68+1</f>
        <v>45974</v>
      </c>
      <c r="LH68" s="8">
        <f t="shared" ref="LH68" si="2993">LG68+1</f>
        <v>45975</v>
      </c>
      <c r="LI68" s="8">
        <f t="shared" ref="LI68" si="2994">LH68+1</f>
        <v>45976</v>
      </c>
      <c r="LJ68" s="8">
        <f t="shared" ref="LJ68" si="2995">LI68+1</f>
        <v>45977</v>
      </c>
      <c r="LK68" s="8">
        <f t="shared" ref="LK68" si="2996">LJ68+1</f>
        <v>45978</v>
      </c>
      <c r="LL68" s="8">
        <f t="shared" ref="LL68" si="2997">LK68+1</f>
        <v>45979</v>
      </c>
      <c r="LM68" s="8">
        <f t="shared" ref="LM68" si="2998">LL68+1</f>
        <v>45980</v>
      </c>
      <c r="LN68" s="8">
        <f t="shared" ref="LN68" si="2999">LM68+1</f>
        <v>45981</v>
      </c>
      <c r="LO68" s="8">
        <f t="shared" ref="LO68" si="3000">LN68+1</f>
        <v>45982</v>
      </c>
      <c r="LP68" s="8">
        <f t="shared" ref="LP68" si="3001">LO68+1</f>
        <v>45983</v>
      </c>
      <c r="LQ68" s="8">
        <f t="shared" ref="LQ68" si="3002">LP68+1</f>
        <v>45984</v>
      </c>
      <c r="LR68" s="8">
        <f t="shared" ref="LR68" si="3003">LQ68+1</f>
        <v>45985</v>
      </c>
      <c r="LS68" s="8">
        <f t="shared" ref="LS68" si="3004">LR68+1</f>
        <v>45986</v>
      </c>
      <c r="LT68" s="8">
        <f t="shared" ref="LT68" si="3005">LS68+1</f>
        <v>45987</v>
      </c>
      <c r="LU68" s="8">
        <f t="shared" ref="LU68" si="3006">LT68+1</f>
        <v>45988</v>
      </c>
      <c r="LV68" s="8">
        <f t="shared" ref="LV68" si="3007">LU68+1</f>
        <v>45989</v>
      </c>
      <c r="LW68" s="8">
        <f t="shared" ref="LW68" si="3008">LV68+1</f>
        <v>45990</v>
      </c>
      <c r="LX68" s="8">
        <f t="shared" ref="LX68" si="3009">LW68+1</f>
        <v>45991</v>
      </c>
      <c r="LY68" s="8">
        <f t="shared" ref="LY68" si="3010">LX68+1</f>
        <v>45992</v>
      </c>
      <c r="LZ68" s="8">
        <f t="shared" ref="LZ68" si="3011">LY68+1</f>
        <v>45993</v>
      </c>
      <c r="MA68" s="8">
        <f t="shared" ref="MA68" si="3012">LZ68+1</f>
        <v>45994</v>
      </c>
      <c r="MB68" s="8">
        <f t="shared" ref="MB68" si="3013">MA68+1</f>
        <v>45995</v>
      </c>
      <c r="MC68" s="8">
        <f t="shared" ref="MC68" si="3014">MB68+1</f>
        <v>45996</v>
      </c>
      <c r="MD68" s="8">
        <f t="shared" ref="MD68" si="3015">MC68+1</f>
        <v>45997</v>
      </c>
      <c r="ME68" s="8">
        <f t="shared" ref="ME68" si="3016">MD68+1</f>
        <v>45998</v>
      </c>
      <c r="MF68" s="8">
        <f t="shared" ref="MF68" si="3017">ME68+1</f>
        <v>45999</v>
      </c>
      <c r="MG68" s="8">
        <f t="shared" ref="MG68" si="3018">MF68+1</f>
        <v>46000</v>
      </c>
      <c r="MH68" s="8">
        <f t="shared" ref="MH68" si="3019">MG68+1</f>
        <v>46001</v>
      </c>
      <c r="MI68" s="8">
        <f t="shared" ref="MI68" si="3020">MH68+1</f>
        <v>46002</v>
      </c>
      <c r="MJ68" s="8">
        <f t="shared" ref="MJ68" si="3021">MI68+1</f>
        <v>46003</v>
      </c>
      <c r="MK68" s="8">
        <f t="shared" ref="MK68" si="3022">MJ68+1</f>
        <v>46004</v>
      </c>
      <c r="ML68" s="8">
        <f t="shared" ref="ML68" si="3023">MK68+1</f>
        <v>46005</v>
      </c>
      <c r="MM68" s="8">
        <f t="shared" ref="MM68" si="3024">ML68+1</f>
        <v>46006</v>
      </c>
      <c r="MN68" s="8">
        <f t="shared" ref="MN68" si="3025">MM68+1</f>
        <v>46007</v>
      </c>
      <c r="MO68" s="8">
        <f t="shared" ref="MO68" si="3026">MN68+1</f>
        <v>46008</v>
      </c>
      <c r="MP68" s="8">
        <f t="shared" ref="MP68" si="3027">MO68+1</f>
        <v>46009</v>
      </c>
      <c r="MQ68" s="8">
        <f t="shared" ref="MQ68" si="3028">MP68+1</f>
        <v>46010</v>
      </c>
      <c r="MR68" s="8">
        <f t="shared" ref="MR68" si="3029">MQ68+1</f>
        <v>46011</v>
      </c>
      <c r="MS68" s="8">
        <f t="shared" ref="MS68" si="3030">MR68+1</f>
        <v>46012</v>
      </c>
      <c r="MT68" s="8">
        <f t="shared" ref="MT68" si="3031">MS68+1</f>
        <v>46013</v>
      </c>
      <c r="MU68" s="8">
        <f t="shared" ref="MU68" si="3032">MT68+1</f>
        <v>46014</v>
      </c>
      <c r="MV68" s="8">
        <f t="shared" ref="MV68" si="3033">MU68+1</f>
        <v>46015</v>
      </c>
      <c r="MW68" s="8">
        <f t="shared" ref="MW68" si="3034">MV68+1</f>
        <v>46016</v>
      </c>
      <c r="MX68" s="8">
        <f t="shared" ref="MX68" si="3035">MW68+1</f>
        <v>46017</v>
      </c>
      <c r="MY68" s="8">
        <f t="shared" ref="MY68" si="3036">MX68+1</f>
        <v>46018</v>
      </c>
      <c r="MZ68" s="8">
        <f t="shared" ref="MZ68" si="3037">MY68+1</f>
        <v>46019</v>
      </c>
      <c r="NA68" s="8">
        <f t="shared" ref="NA68" si="3038">MZ68+1</f>
        <v>46020</v>
      </c>
      <c r="NB68" s="8">
        <f t="shared" ref="NB68" si="3039">NA68+1</f>
        <v>46021</v>
      </c>
      <c r="NC68" s="8">
        <f t="shared" ref="NC68" si="3040">NB68+1</f>
        <v>46022</v>
      </c>
      <c r="ND68" s="8">
        <f t="shared" ref="ND68" si="3041">NC68+1</f>
        <v>46023</v>
      </c>
      <c r="NE68" s="8">
        <f t="shared" ref="NE68" si="3042">ND68+1</f>
        <v>46024</v>
      </c>
      <c r="NF68" s="8">
        <f t="shared" ref="NF68" si="3043">NE68+1</f>
        <v>46025</v>
      </c>
      <c r="NG68" s="8">
        <f t="shared" ref="NG68" si="3044">NF68+1</f>
        <v>46026</v>
      </c>
      <c r="NH68" s="8">
        <f t="shared" ref="NH68" si="3045">NG68+1</f>
        <v>46027</v>
      </c>
      <c r="NI68" s="8">
        <f t="shared" ref="NI68" si="3046">NH68+1</f>
        <v>46028</v>
      </c>
      <c r="NJ68" s="8">
        <f t="shared" ref="NJ68" si="3047">NI68+1</f>
        <v>46029</v>
      </c>
      <c r="NK68" s="8">
        <f t="shared" ref="NK68" si="3048">NJ68+1</f>
        <v>46030</v>
      </c>
      <c r="NL68" s="8">
        <f t="shared" ref="NL68" si="3049">NK68+1</f>
        <v>46031</v>
      </c>
      <c r="NM68" s="8">
        <f t="shared" ref="NM68" si="3050">NL68+1</f>
        <v>46032</v>
      </c>
      <c r="NN68" s="8">
        <f t="shared" ref="NN68" si="3051">NM68+1</f>
        <v>46033</v>
      </c>
      <c r="NO68" s="8">
        <f t="shared" ref="NO68" si="3052">NN68+1</f>
        <v>46034</v>
      </c>
      <c r="NP68" s="8">
        <f t="shared" ref="NP68" si="3053">NO68+1</f>
        <v>46035</v>
      </c>
      <c r="NQ68" s="8">
        <f t="shared" ref="NQ68" si="3054">NP68+1</f>
        <v>46036</v>
      </c>
      <c r="NR68" s="8">
        <f t="shared" ref="NR68" si="3055">NQ68+1</f>
        <v>46037</v>
      </c>
      <c r="NS68" s="8">
        <f t="shared" ref="NS68" si="3056">NR68+1</f>
        <v>46038</v>
      </c>
      <c r="NT68" s="8">
        <f t="shared" ref="NT68" si="3057">NS68+1</f>
        <v>46039</v>
      </c>
      <c r="NU68" s="8">
        <f t="shared" ref="NU68" si="3058">NT68+1</f>
        <v>46040</v>
      </c>
      <c r="NV68" s="8">
        <f t="shared" ref="NV68" si="3059">NU68+1</f>
        <v>46041</v>
      </c>
      <c r="NW68" s="8">
        <f t="shared" ref="NW68" si="3060">NV68+1</f>
        <v>46042</v>
      </c>
      <c r="NX68" s="8">
        <f t="shared" ref="NX68" si="3061">NW68+1</f>
        <v>46043</v>
      </c>
      <c r="NY68" s="8">
        <f t="shared" ref="NY68" si="3062">NX68+1</f>
        <v>46044</v>
      </c>
      <c r="NZ68" s="8">
        <f t="shared" ref="NZ68" si="3063">NY68+1</f>
        <v>46045</v>
      </c>
      <c r="OA68" s="8">
        <f t="shared" ref="OA68" si="3064">NZ68+1</f>
        <v>46046</v>
      </c>
      <c r="OB68" s="8">
        <f t="shared" ref="OB68" si="3065">OA68+1</f>
        <v>46047</v>
      </c>
      <c r="OC68" s="8">
        <f t="shared" ref="OC68" si="3066">OB68+1</f>
        <v>46048</v>
      </c>
      <c r="OD68" s="8">
        <f t="shared" ref="OD68" si="3067">OC68+1</f>
        <v>46049</v>
      </c>
      <c r="OE68" s="8">
        <f t="shared" ref="OE68" si="3068">OD68+1</f>
        <v>46050</v>
      </c>
      <c r="OF68" s="8">
        <f t="shared" ref="OF68" si="3069">OE68+1</f>
        <v>46051</v>
      </c>
      <c r="OG68" s="8">
        <f t="shared" ref="OG68" si="3070">OF68+1</f>
        <v>46052</v>
      </c>
      <c r="OH68" s="8">
        <f t="shared" ref="OH68" si="3071">OG68+1</f>
        <v>46053</v>
      </c>
      <c r="OI68" s="8">
        <f t="shared" ref="OI68" si="3072">OH68+1</f>
        <v>46054</v>
      </c>
      <c r="OJ68" s="8">
        <f t="shared" ref="OJ68" si="3073">OI68+1</f>
        <v>46055</v>
      </c>
      <c r="OK68" s="8">
        <f t="shared" ref="OK68" si="3074">OJ68+1</f>
        <v>46056</v>
      </c>
      <c r="OL68" s="8">
        <f t="shared" ref="OL68" si="3075">OK68+1</f>
        <v>46057</v>
      </c>
      <c r="OM68" s="8">
        <f t="shared" ref="OM68" si="3076">OL68+1</f>
        <v>46058</v>
      </c>
      <c r="ON68" s="8">
        <f t="shared" ref="ON68" si="3077">OM68+1</f>
        <v>46059</v>
      </c>
      <c r="OO68" s="8">
        <f t="shared" ref="OO68" si="3078">ON68+1</f>
        <v>46060</v>
      </c>
      <c r="OP68" s="8">
        <f t="shared" ref="OP68" si="3079">OO68+1</f>
        <v>46061</v>
      </c>
      <c r="OQ68" s="8">
        <f t="shared" ref="OQ68" si="3080">OP68+1</f>
        <v>46062</v>
      </c>
      <c r="OR68" s="8">
        <f t="shared" ref="OR68" si="3081">OQ68+1</f>
        <v>46063</v>
      </c>
      <c r="OS68" s="8">
        <f t="shared" ref="OS68" si="3082">OR68+1</f>
        <v>46064</v>
      </c>
      <c r="OT68" s="8">
        <f t="shared" ref="OT68" si="3083">OS68+1</f>
        <v>46065</v>
      </c>
      <c r="OU68" s="8">
        <f t="shared" ref="OU68" si="3084">OT68+1</f>
        <v>46066</v>
      </c>
      <c r="OV68" s="8">
        <f t="shared" ref="OV68" si="3085">OU68+1</f>
        <v>46067</v>
      </c>
      <c r="OW68" s="8">
        <f t="shared" ref="OW68" si="3086">OV68+1</f>
        <v>46068</v>
      </c>
      <c r="OX68" s="8">
        <f t="shared" ref="OX68" si="3087">OW68+1</f>
        <v>46069</v>
      </c>
      <c r="OY68" s="8">
        <f t="shared" ref="OY68" si="3088">OX68+1</f>
        <v>46070</v>
      </c>
      <c r="OZ68" s="8">
        <f t="shared" ref="OZ68" si="3089">OY68+1</f>
        <v>46071</v>
      </c>
      <c r="PA68" s="8">
        <f t="shared" ref="PA68" si="3090">OZ68+1</f>
        <v>46072</v>
      </c>
      <c r="PB68" s="8">
        <f t="shared" ref="PB68" si="3091">PA68+1</f>
        <v>46073</v>
      </c>
      <c r="PC68" s="8">
        <f t="shared" ref="PC68" si="3092">PB68+1</f>
        <v>46074</v>
      </c>
      <c r="PD68" s="8">
        <f t="shared" ref="PD68" si="3093">PC68+1</f>
        <v>46075</v>
      </c>
      <c r="PE68" s="8">
        <f t="shared" ref="PE68" si="3094">PD68+1</f>
        <v>46076</v>
      </c>
      <c r="PF68" s="8">
        <f t="shared" ref="PF68" si="3095">PE68+1</f>
        <v>46077</v>
      </c>
      <c r="PG68" s="8">
        <f t="shared" ref="PG68" si="3096">PF68+1</f>
        <v>46078</v>
      </c>
      <c r="PH68" s="8">
        <f t="shared" ref="PH68" si="3097">PG68+1</f>
        <v>46079</v>
      </c>
      <c r="PI68" s="8">
        <f t="shared" ref="PI68" si="3098">PH68+1</f>
        <v>46080</v>
      </c>
      <c r="PJ68" s="8">
        <f t="shared" ref="PJ68" si="3099">PI68+1</f>
        <v>46081</v>
      </c>
      <c r="PK68" s="8">
        <f t="shared" ref="PK68" si="3100">PJ68+1</f>
        <v>46082</v>
      </c>
      <c r="PL68" s="8">
        <f t="shared" ref="PL68" si="3101">PK68+1</f>
        <v>46083</v>
      </c>
      <c r="PM68" s="8">
        <f t="shared" ref="PM68" si="3102">PL68+1</f>
        <v>46084</v>
      </c>
      <c r="PN68" s="8">
        <f t="shared" ref="PN68" si="3103">PM68+1</f>
        <v>46085</v>
      </c>
      <c r="PO68" s="8">
        <f t="shared" ref="PO68" si="3104">PN68+1</f>
        <v>46086</v>
      </c>
      <c r="PP68" s="8">
        <f t="shared" ref="PP68" si="3105">PO68+1</f>
        <v>46087</v>
      </c>
      <c r="PQ68" s="8">
        <f t="shared" ref="PQ68" si="3106">PP68+1</f>
        <v>46088</v>
      </c>
      <c r="PR68" s="8">
        <f t="shared" ref="PR68" si="3107">PQ68+1</f>
        <v>46089</v>
      </c>
      <c r="PS68" s="8">
        <f t="shared" ref="PS68" si="3108">PR68+1</f>
        <v>46090</v>
      </c>
      <c r="PT68" s="8">
        <f t="shared" ref="PT68" si="3109">PS68+1</f>
        <v>46091</v>
      </c>
      <c r="PU68" s="8">
        <f t="shared" ref="PU68" si="3110">PT68+1</f>
        <v>46092</v>
      </c>
      <c r="PV68" s="8">
        <f t="shared" ref="PV68" si="3111">PU68+1</f>
        <v>46093</v>
      </c>
      <c r="PW68" s="8">
        <f t="shared" ref="PW68" si="3112">PV68+1</f>
        <v>46094</v>
      </c>
      <c r="PX68" s="8">
        <f t="shared" ref="PX68" si="3113">PW68+1</f>
        <v>46095</v>
      </c>
      <c r="PY68" s="8">
        <f t="shared" ref="PY68" si="3114">PX68+1</f>
        <v>46096</v>
      </c>
      <c r="PZ68" s="8">
        <f t="shared" ref="PZ68" si="3115">PY68+1</f>
        <v>46097</v>
      </c>
      <c r="QA68" s="8">
        <f t="shared" ref="QA68" si="3116">PZ68+1</f>
        <v>46098</v>
      </c>
      <c r="QB68" s="8">
        <f t="shared" ref="QB68" si="3117">QA68+1</f>
        <v>46099</v>
      </c>
      <c r="QC68" s="8">
        <f t="shared" ref="QC68" si="3118">QB68+1</f>
        <v>46100</v>
      </c>
      <c r="QD68" s="8">
        <f t="shared" ref="QD68" si="3119">QC68+1</f>
        <v>46101</v>
      </c>
      <c r="QE68" s="8">
        <f t="shared" ref="QE68" si="3120">QD68+1</f>
        <v>46102</v>
      </c>
      <c r="QF68" s="8">
        <f t="shared" ref="QF68" si="3121">QE68+1</f>
        <v>46103</v>
      </c>
      <c r="QG68" s="8">
        <f t="shared" ref="QG68" si="3122">QF68+1</f>
        <v>46104</v>
      </c>
      <c r="QH68" s="8">
        <f t="shared" ref="QH68" si="3123">QG68+1</f>
        <v>46105</v>
      </c>
      <c r="QI68" s="8">
        <f t="shared" ref="QI68" si="3124">QH68+1</f>
        <v>46106</v>
      </c>
      <c r="QJ68" s="8">
        <f t="shared" ref="QJ68" si="3125">QI68+1</f>
        <v>46107</v>
      </c>
      <c r="QK68" s="8">
        <f t="shared" ref="QK68" si="3126">QJ68+1</f>
        <v>46108</v>
      </c>
      <c r="QL68" s="8">
        <f t="shared" ref="QL68" si="3127">QK68+1</f>
        <v>46109</v>
      </c>
      <c r="QM68" s="8">
        <f t="shared" ref="QM68" si="3128">QL68+1</f>
        <v>46110</v>
      </c>
      <c r="QN68" s="8">
        <f t="shared" ref="QN68" si="3129">QM68+1</f>
        <v>46111</v>
      </c>
      <c r="QO68" s="8">
        <f t="shared" ref="QO68" si="3130">QN68+1</f>
        <v>46112</v>
      </c>
      <c r="QP68" s="8">
        <f t="shared" ref="QP68" si="3131">QO68+1</f>
        <v>46113</v>
      </c>
      <c r="QQ68" s="8">
        <f t="shared" ref="QQ68" si="3132">QP68+1</f>
        <v>46114</v>
      </c>
      <c r="QR68" s="8">
        <f t="shared" ref="QR68" si="3133">QQ68+1</f>
        <v>46115</v>
      </c>
      <c r="QS68" s="8">
        <f t="shared" ref="QS68" si="3134">QR68+1</f>
        <v>46116</v>
      </c>
      <c r="QT68" s="8">
        <f t="shared" ref="QT68" si="3135">QS68+1</f>
        <v>46117</v>
      </c>
      <c r="QU68" s="8">
        <f t="shared" ref="QU68" si="3136">QT68+1</f>
        <v>46118</v>
      </c>
      <c r="QV68" s="8">
        <f t="shared" ref="QV68" si="3137">QU68+1</f>
        <v>46119</v>
      </c>
      <c r="QW68" s="8">
        <f t="shared" ref="QW68" si="3138">QV68+1</f>
        <v>46120</v>
      </c>
      <c r="QX68" s="8">
        <f t="shared" ref="QX68" si="3139">QW68+1</f>
        <v>46121</v>
      </c>
      <c r="QY68" s="8">
        <f t="shared" ref="QY68" si="3140">QX68+1</f>
        <v>46122</v>
      </c>
      <c r="QZ68" s="8">
        <f t="shared" ref="QZ68" si="3141">QY68+1</f>
        <v>46123</v>
      </c>
      <c r="RA68" s="8">
        <f t="shared" ref="RA68" si="3142">QZ68+1</f>
        <v>46124</v>
      </c>
      <c r="RB68" s="8">
        <f t="shared" ref="RB68" si="3143">RA68+1</f>
        <v>46125</v>
      </c>
      <c r="RC68" s="8">
        <f t="shared" ref="RC68" si="3144">RB68+1</f>
        <v>46126</v>
      </c>
      <c r="RD68" s="8">
        <f t="shared" ref="RD68" si="3145">RC68+1</f>
        <v>46127</v>
      </c>
      <c r="RE68" s="8">
        <f t="shared" ref="RE68" si="3146">RD68+1</f>
        <v>46128</v>
      </c>
      <c r="RF68" s="8">
        <f t="shared" ref="RF68" si="3147">RE68+1</f>
        <v>46129</v>
      </c>
      <c r="RG68" s="8">
        <f t="shared" ref="RG68" si="3148">RF68+1</f>
        <v>46130</v>
      </c>
      <c r="RH68" s="8">
        <f t="shared" ref="RH68" si="3149">RG68+1</f>
        <v>46131</v>
      </c>
      <c r="RI68" s="8">
        <f t="shared" ref="RI68" si="3150">RH68+1</f>
        <v>46132</v>
      </c>
      <c r="RJ68" s="8">
        <f t="shared" ref="RJ68" si="3151">RI68+1</f>
        <v>46133</v>
      </c>
      <c r="RK68" s="8">
        <f t="shared" ref="RK68" si="3152">RJ68+1</f>
        <v>46134</v>
      </c>
      <c r="RL68" s="8">
        <f t="shared" ref="RL68" si="3153">RK68+1</f>
        <v>46135</v>
      </c>
      <c r="RM68" s="8">
        <f t="shared" ref="RM68" si="3154">RL68+1</f>
        <v>46136</v>
      </c>
      <c r="RN68" s="8">
        <f t="shared" ref="RN68" si="3155">RM68+1</f>
        <v>46137</v>
      </c>
      <c r="RO68" s="8">
        <f t="shared" ref="RO68" si="3156">RN68+1</f>
        <v>46138</v>
      </c>
      <c r="RP68" s="8">
        <f t="shared" ref="RP68" si="3157">RO68+1</f>
        <v>46139</v>
      </c>
      <c r="RQ68" s="8">
        <f t="shared" ref="RQ68" si="3158">RP68+1</f>
        <v>46140</v>
      </c>
      <c r="RR68" s="8">
        <f t="shared" ref="RR68" si="3159">RQ68+1</f>
        <v>46141</v>
      </c>
      <c r="RS68" s="8">
        <f t="shared" ref="RS68" si="3160">RR68+1</f>
        <v>46142</v>
      </c>
      <c r="RT68" s="8">
        <f t="shared" ref="RT68" si="3161">RS68+1</f>
        <v>46143</v>
      </c>
      <c r="RU68" s="8">
        <f t="shared" ref="RU68" si="3162">RT68+1</f>
        <v>46144</v>
      </c>
      <c r="RV68" s="8">
        <f t="shared" ref="RV68" si="3163">RU68+1</f>
        <v>46145</v>
      </c>
      <c r="RW68" s="8">
        <f t="shared" ref="RW68" si="3164">RV68+1</f>
        <v>46146</v>
      </c>
      <c r="RX68" s="8">
        <f t="shared" ref="RX68" si="3165">RW68+1</f>
        <v>46147</v>
      </c>
      <c r="RY68" s="8">
        <f t="shared" ref="RY68" si="3166">RX68+1</f>
        <v>46148</v>
      </c>
      <c r="RZ68" s="8">
        <f t="shared" ref="RZ68" si="3167">RY68+1</f>
        <v>46149</v>
      </c>
      <c r="SA68" s="8">
        <f t="shared" ref="SA68" si="3168">RZ68+1</f>
        <v>46150</v>
      </c>
      <c r="SB68" s="8">
        <f t="shared" ref="SB68" si="3169">SA68+1</f>
        <v>46151</v>
      </c>
      <c r="SC68" s="8">
        <f t="shared" ref="SC68" si="3170">SB68+1</f>
        <v>46152</v>
      </c>
      <c r="SD68" s="8">
        <f t="shared" ref="SD68" si="3171">SC68+1</f>
        <v>46153</v>
      </c>
      <c r="SE68" s="8">
        <f t="shared" ref="SE68" si="3172">SD68+1</f>
        <v>46154</v>
      </c>
      <c r="SF68" s="8">
        <f t="shared" ref="SF68" si="3173">SE68+1</f>
        <v>46155</v>
      </c>
      <c r="SG68" s="8">
        <f t="shared" ref="SG68" si="3174">SF68+1</f>
        <v>46156</v>
      </c>
      <c r="SH68" s="8">
        <f t="shared" ref="SH68" si="3175">SG68+1</f>
        <v>46157</v>
      </c>
      <c r="SI68" s="8">
        <f t="shared" ref="SI68" si="3176">SH68+1</f>
        <v>46158</v>
      </c>
      <c r="SJ68" s="8">
        <f t="shared" ref="SJ68" si="3177">SI68+1</f>
        <v>46159</v>
      </c>
      <c r="SK68" s="8">
        <f t="shared" ref="SK68" si="3178">SJ68+1</f>
        <v>46160</v>
      </c>
      <c r="SL68" s="8">
        <f t="shared" ref="SL68" si="3179">SK68+1</f>
        <v>46161</v>
      </c>
      <c r="SM68" s="8">
        <f t="shared" ref="SM68" si="3180">SL68+1</f>
        <v>46162</v>
      </c>
      <c r="SN68" s="8">
        <f t="shared" ref="SN68" si="3181">SM68+1</f>
        <v>46163</v>
      </c>
      <c r="SO68" s="8">
        <f t="shared" ref="SO68" si="3182">SN68+1</f>
        <v>46164</v>
      </c>
      <c r="SP68" s="8">
        <f t="shared" ref="SP68" si="3183">SO68+1</f>
        <v>46165</v>
      </c>
      <c r="SQ68" s="8">
        <f t="shared" ref="SQ68" si="3184">SP68+1</f>
        <v>46166</v>
      </c>
      <c r="SR68" s="8">
        <f t="shared" ref="SR68" si="3185">SQ68+1</f>
        <v>46167</v>
      </c>
      <c r="SS68" s="8">
        <f t="shared" ref="SS68" si="3186">SR68+1</f>
        <v>46168</v>
      </c>
      <c r="ST68" s="8">
        <f t="shared" ref="ST68" si="3187">SS68+1</f>
        <v>46169</v>
      </c>
      <c r="SU68" s="8">
        <f t="shared" ref="SU68" si="3188">ST68+1</f>
        <v>46170</v>
      </c>
      <c r="SV68" s="8">
        <f t="shared" ref="SV68" si="3189">SU68+1</f>
        <v>46171</v>
      </c>
      <c r="SW68" s="8">
        <f t="shared" ref="SW68" si="3190">SV68+1</f>
        <v>46172</v>
      </c>
      <c r="SX68" s="8">
        <f t="shared" ref="SX68" si="3191">SW68+1</f>
        <v>46173</v>
      </c>
      <c r="SY68" s="8">
        <f t="shared" ref="SY68" si="3192">SX68+1</f>
        <v>46174</v>
      </c>
      <c r="SZ68" s="8">
        <f t="shared" ref="SZ68" si="3193">SY68+1</f>
        <v>46175</v>
      </c>
      <c r="TA68" s="8">
        <f t="shared" ref="TA68" si="3194">SZ68+1</f>
        <v>46176</v>
      </c>
      <c r="TB68" s="8">
        <f t="shared" ref="TB68" si="3195">TA68+1</f>
        <v>46177</v>
      </c>
      <c r="TC68" s="8">
        <f t="shared" ref="TC68" si="3196">TB68+1</f>
        <v>46178</v>
      </c>
      <c r="TD68" s="8">
        <f t="shared" ref="TD68" si="3197">TC68+1</f>
        <v>46179</v>
      </c>
      <c r="TE68" s="8">
        <f t="shared" ref="TE68" si="3198">TD68+1</f>
        <v>46180</v>
      </c>
      <c r="TF68" s="8">
        <f t="shared" ref="TF68" si="3199">TE68+1</f>
        <v>46181</v>
      </c>
      <c r="TG68" s="8">
        <f t="shared" ref="TG68" si="3200">TF68+1</f>
        <v>46182</v>
      </c>
      <c r="TH68" s="8">
        <f t="shared" ref="TH68" si="3201">TG68+1</f>
        <v>46183</v>
      </c>
      <c r="TI68" s="8">
        <f t="shared" ref="TI68" si="3202">TH68+1</f>
        <v>46184</v>
      </c>
      <c r="TJ68" s="8">
        <f t="shared" ref="TJ68" si="3203">TI68+1</f>
        <v>46185</v>
      </c>
      <c r="TK68" s="8">
        <f t="shared" ref="TK68" si="3204">TJ68+1</f>
        <v>46186</v>
      </c>
      <c r="TL68" s="8">
        <f t="shared" ref="TL68" si="3205">TK68+1</f>
        <v>46187</v>
      </c>
      <c r="TM68" s="8">
        <f t="shared" ref="TM68" si="3206">TL68+1</f>
        <v>46188</v>
      </c>
      <c r="TN68" s="8">
        <f t="shared" ref="TN68" si="3207">TM68+1</f>
        <v>46189</v>
      </c>
      <c r="TO68" s="8">
        <f t="shared" ref="TO68" si="3208">TN68+1</f>
        <v>46190</v>
      </c>
      <c r="TP68" s="8">
        <f t="shared" ref="TP68" si="3209">TO68+1</f>
        <v>46191</v>
      </c>
      <c r="TQ68" s="8">
        <f t="shared" ref="TQ68" si="3210">TP68+1</f>
        <v>46192</v>
      </c>
      <c r="TR68" s="8">
        <f t="shared" ref="TR68" si="3211">TQ68+1</f>
        <v>46193</v>
      </c>
      <c r="TS68" s="8">
        <f t="shared" ref="TS68" si="3212">TR68+1</f>
        <v>46194</v>
      </c>
      <c r="TT68" s="8">
        <f t="shared" ref="TT68" si="3213">TS68+1</f>
        <v>46195</v>
      </c>
      <c r="TU68" s="8">
        <f t="shared" ref="TU68" si="3214">TT68+1</f>
        <v>46196</v>
      </c>
      <c r="TV68" s="8">
        <f t="shared" ref="TV68" si="3215">TU68+1</f>
        <v>46197</v>
      </c>
      <c r="TW68" s="8">
        <f t="shared" ref="TW68" si="3216">TV68+1</f>
        <v>46198</v>
      </c>
      <c r="TX68" s="8">
        <f t="shared" ref="TX68" si="3217">TW68+1</f>
        <v>46199</v>
      </c>
      <c r="TY68" s="8">
        <f t="shared" ref="TY68" si="3218">TX68+1</f>
        <v>46200</v>
      </c>
      <c r="TZ68" s="8">
        <f t="shared" ref="TZ68" si="3219">TY68+1</f>
        <v>46201</v>
      </c>
      <c r="UA68" s="8">
        <f t="shared" ref="UA68" si="3220">TZ68+1</f>
        <v>46202</v>
      </c>
      <c r="UB68" s="8">
        <f t="shared" ref="UB68" si="3221">UA68+1</f>
        <v>46203</v>
      </c>
      <c r="UC68" s="8">
        <f t="shared" ref="UC68" si="3222">UB68+1</f>
        <v>46204</v>
      </c>
      <c r="UD68" s="8">
        <f t="shared" ref="UD68" si="3223">UC68+1</f>
        <v>46205</v>
      </c>
      <c r="UE68" s="8">
        <f t="shared" ref="UE68" si="3224">UD68+1</f>
        <v>46206</v>
      </c>
      <c r="UF68" s="8">
        <f t="shared" ref="UF68" si="3225">UE68+1</f>
        <v>46207</v>
      </c>
      <c r="UG68" s="8">
        <f t="shared" ref="UG68" si="3226">UF68+1</f>
        <v>46208</v>
      </c>
      <c r="UH68" s="8">
        <f t="shared" ref="UH68" si="3227">UG68+1</f>
        <v>46209</v>
      </c>
      <c r="UI68" s="8">
        <f t="shared" ref="UI68" si="3228">UH68+1</f>
        <v>46210</v>
      </c>
      <c r="UJ68" s="8">
        <f t="shared" ref="UJ68" si="3229">UI68+1</f>
        <v>46211</v>
      </c>
      <c r="UK68" s="8">
        <f t="shared" ref="UK68" si="3230">UJ68+1</f>
        <v>46212</v>
      </c>
      <c r="UL68" s="8">
        <f t="shared" ref="UL68" si="3231">UK68+1</f>
        <v>46213</v>
      </c>
      <c r="UM68" s="8">
        <f t="shared" ref="UM68" si="3232">UL68+1</f>
        <v>46214</v>
      </c>
      <c r="UN68" s="8">
        <f t="shared" ref="UN68" si="3233">UM68+1</f>
        <v>46215</v>
      </c>
      <c r="UO68" s="8">
        <f t="shared" ref="UO68" si="3234">UN68+1</f>
        <v>46216</v>
      </c>
      <c r="UP68" s="8">
        <f t="shared" ref="UP68" si="3235">UO68+1</f>
        <v>46217</v>
      </c>
      <c r="UQ68" s="8">
        <f t="shared" ref="UQ68" si="3236">UP68+1</f>
        <v>46218</v>
      </c>
      <c r="UR68" s="8">
        <f t="shared" ref="UR68" si="3237">UQ68+1</f>
        <v>46219</v>
      </c>
      <c r="US68" s="8">
        <f t="shared" ref="US68" si="3238">UR68+1</f>
        <v>46220</v>
      </c>
      <c r="UT68" s="8">
        <f t="shared" ref="UT68" si="3239">US68+1</f>
        <v>46221</v>
      </c>
      <c r="UU68" s="8">
        <f t="shared" ref="UU68" si="3240">UT68+1</f>
        <v>46222</v>
      </c>
      <c r="UV68" s="8">
        <f t="shared" ref="UV68" si="3241">UU68+1</f>
        <v>46223</v>
      </c>
      <c r="UW68" s="8">
        <f t="shared" ref="UW68" si="3242">UV68+1</f>
        <v>46224</v>
      </c>
      <c r="UX68" s="8">
        <f t="shared" ref="UX68" si="3243">UW68+1</f>
        <v>46225</v>
      </c>
      <c r="UY68" s="8">
        <f t="shared" ref="UY68" si="3244">UX68+1</f>
        <v>46226</v>
      </c>
      <c r="UZ68" s="8">
        <f t="shared" ref="UZ68" si="3245">UY68+1</f>
        <v>46227</v>
      </c>
      <c r="VA68" s="8">
        <f t="shared" ref="VA68" si="3246">UZ68+1</f>
        <v>46228</v>
      </c>
      <c r="VB68" s="8">
        <f t="shared" ref="VB68" si="3247">VA68+1</f>
        <v>46229</v>
      </c>
      <c r="VC68" s="8">
        <f t="shared" ref="VC68" si="3248">VB68+1</f>
        <v>46230</v>
      </c>
      <c r="VD68" s="8">
        <f t="shared" ref="VD68" si="3249">VC68+1</f>
        <v>46231</v>
      </c>
      <c r="VE68" s="8">
        <f t="shared" ref="VE68" si="3250">VD68+1</f>
        <v>46232</v>
      </c>
      <c r="VF68" s="8">
        <f t="shared" ref="VF68" si="3251">VE68+1</f>
        <v>46233</v>
      </c>
      <c r="VG68" s="8">
        <f t="shared" ref="VG68" si="3252">VF68+1</f>
        <v>46234</v>
      </c>
      <c r="VH68" s="8">
        <f t="shared" ref="VH68" si="3253">VG68+1</f>
        <v>46235</v>
      </c>
      <c r="VI68" s="8">
        <f t="shared" ref="VI68" si="3254">VH68+1</f>
        <v>46236</v>
      </c>
      <c r="VJ68" s="8">
        <f t="shared" ref="VJ68" si="3255">VI68+1</f>
        <v>46237</v>
      </c>
      <c r="VK68" s="8">
        <f t="shared" ref="VK68" si="3256">VJ68+1</f>
        <v>46238</v>
      </c>
      <c r="VL68" s="8">
        <f t="shared" ref="VL68" si="3257">VK68+1</f>
        <v>46239</v>
      </c>
      <c r="VM68" s="8">
        <f t="shared" ref="VM68" si="3258">VL68+1</f>
        <v>46240</v>
      </c>
      <c r="VN68" s="8">
        <f t="shared" ref="VN68" si="3259">VM68+1</f>
        <v>46241</v>
      </c>
      <c r="VO68" s="8">
        <f t="shared" ref="VO68" si="3260">VN68+1</f>
        <v>46242</v>
      </c>
      <c r="VP68" s="8">
        <f t="shared" ref="VP68" si="3261">VO68+1</f>
        <v>46243</v>
      </c>
      <c r="VQ68" s="8">
        <f t="shared" ref="VQ68" si="3262">VP68+1</f>
        <v>46244</v>
      </c>
      <c r="VR68" s="8">
        <f t="shared" ref="VR68" si="3263">VQ68+1</f>
        <v>46245</v>
      </c>
      <c r="VS68" s="8">
        <f t="shared" ref="VS68" si="3264">VR68+1</f>
        <v>46246</v>
      </c>
      <c r="VT68" s="8">
        <f t="shared" ref="VT68" si="3265">VS68+1</f>
        <v>46247</v>
      </c>
      <c r="VU68" s="8">
        <f t="shared" ref="VU68" si="3266">VT68+1</f>
        <v>46248</v>
      </c>
      <c r="VV68" s="8">
        <f t="shared" ref="VV68" si="3267">VU68+1</f>
        <v>46249</v>
      </c>
      <c r="VW68" s="8">
        <f t="shared" ref="VW68" si="3268">VV68+1</f>
        <v>46250</v>
      </c>
      <c r="VX68" s="8">
        <f t="shared" ref="VX68" si="3269">VW68+1</f>
        <v>46251</v>
      </c>
      <c r="VY68" s="8">
        <f t="shared" ref="VY68" si="3270">VX68+1</f>
        <v>46252</v>
      </c>
      <c r="VZ68" s="8">
        <f t="shared" ref="VZ68" si="3271">VY68+1</f>
        <v>46253</v>
      </c>
      <c r="WA68" s="8">
        <f t="shared" ref="WA68" si="3272">VZ68+1</f>
        <v>46254</v>
      </c>
      <c r="WB68" s="8">
        <f t="shared" ref="WB68" si="3273">WA68+1</f>
        <v>46255</v>
      </c>
      <c r="WC68" s="8">
        <f t="shared" ref="WC68" si="3274">WB68+1</f>
        <v>46256</v>
      </c>
      <c r="WD68" s="8">
        <f t="shared" ref="WD68" si="3275">WC68+1</f>
        <v>46257</v>
      </c>
      <c r="WE68" s="8">
        <f t="shared" ref="WE68" si="3276">WD68+1</f>
        <v>46258</v>
      </c>
      <c r="WF68" s="8">
        <f t="shared" ref="WF68" si="3277">WE68+1</f>
        <v>46259</v>
      </c>
      <c r="WG68" s="8">
        <f t="shared" ref="WG68" si="3278">WF68+1</f>
        <v>46260</v>
      </c>
      <c r="WH68" s="8">
        <f t="shared" ref="WH68" si="3279">WG68+1</f>
        <v>46261</v>
      </c>
      <c r="WI68" s="8">
        <f t="shared" ref="WI68" si="3280">WH68+1</f>
        <v>46262</v>
      </c>
      <c r="WJ68" s="8">
        <f t="shared" ref="WJ68" si="3281">WI68+1</f>
        <v>46263</v>
      </c>
      <c r="WK68" s="8">
        <f t="shared" ref="WK68" si="3282">WJ68+1</f>
        <v>46264</v>
      </c>
      <c r="WL68" s="8">
        <f t="shared" ref="WL68" si="3283">WK68+1</f>
        <v>46265</v>
      </c>
      <c r="WM68" s="8">
        <f t="shared" ref="WM68" si="3284">WL68+1</f>
        <v>46266</v>
      </c>
      <c r="WN68" s="8">
        <f t="shared" ref="WN68" si="3285">WM68+1</f>
        <v>46267</v>
      </c>
      <c r="WO68" s="8">
        <f t="shared" ref="WO68" si="3286">WN68+1</f>
        <v>46268</v>
      </c>
      <c r="WP68" s="8">
        <f t="shared" ref="WP68" si="3287">WO68+1</f>
        <v>46269</v>
      </c>
      <c r="WQ68" s="8">
        <f t="shared" ref="WQ68" si="3288">WP68+1</f>
        <v>46270</v>
      </c>
      <c r="WR68" s="8">
        <f t="shared" ref="WR68" si="3289">WQ68+1</f>
        <v>46271</v>
      </c>
      <c r="WS68" s="8">
        <f t="shared" ref="WS68" si="3290">WR68+1</f>
        <v>46272</v>
      </c>
      <c r="WT68" s="8">
        <f t="shared" ref="WT68" si="3291">WS68+1</f>
        <v>46273</v>
      </c>
      <c r="WU68" s="8">
        <f t="shared" ref="WU68" si="3292">WT68+1</f>
        <v>46274</v>
      </c>
      <c r="WV68" s="8">
        <f t="shared" ref="WV68" si="3293">WU68+1</f>
        <v>46275</v>
      </c>
      <c r="WW68" s="8">
        <f t="shared" ref="WW68" si="3294">WV68+1</f>
        <v>46276</v>
      </c>
      <c r="WX68" s="8">
        <f t="shared" ref="WX68" si="3295">WW68+1</f>
        <v>46277</v>
      </c>
      <c r="WY68" s="8">
        <f t="shared" ref="WY68" si="3296">WX68+1</f>
        <v>46278</v>
      </c>
      <c r="WZ68" s="8">
        <f t="shared" ref="WZ68" si="3297">WY68+1</f>
        <v>46279</v>
      </c>
      <c r="XA68" s="8">
        <f t="shared" ref="XA68" si="3298">WZ68+1</f>
        <v>46280</v>
      </c>
      <c r="XB68" s="8">
        <f t="shared" ref="XB68" si="3299">XA68+1</f>
        <v>46281</v>
      </c>
      <c r="XC68" s="8">
        <f t="shared" ref="XC68" si="3300">XB68+1</f>
        <v>46282</v>
      </c>
      <c r="XD68" s="8">
        <f t="shared" ref="XD68" si="3301">XC68+1</f>
        <v>46283</v>
      </c>
      <c r="XE68" s="8">
        <f t="shared" ref="XE68" si="3302">XD68+1</f>
        <v>46284</v>
      </c>
      <c r="XF68" s="8">
        <f t="shared" ref="XF68" si="3303">XE68+1</f>
        <v>46285</v>
      </c>
      <c r="XG68" s="8">
        <f t="shared" ref="XG68" si="3304">XF68+1</f>
        <v>46286</v>
      </c>
      <c r="XH68" s="8">
        <f t="shared" ref="XH68" si="3305">XG68+1</f>
        <v>46287</v>
      </c>
      <c r="XI68" s="8">
        <f t="shared" ref="XI68" si="3306">XH68+1</f>
        <v>46288</v>
      </c>
      <c r="XJ68" s="8">
        <f t="shared" ref="XJ68" si="3307">XI68+1</f>
        <v>46289</v>
      </c>
      <c r="XK68" s="8">
        <f t="shared" ref="XK68" si="3308">XJ68+1</f>
        <v>46290</v>
      </c>
      <c r="XL68" s="8">
        <f t="shared" ref="XL68" si="3309">XK68+1</f>
        <v>46291</v>
      </c>
      <c r="XM68" s="8">
        <f t="shared" ref="XM68" si="3310">XL68+1</f>
        <v>46292</v>
      </c>
      <c r="XN68" s="8">
        <f t="shared" ref="XN68" si="3311">XM68+1</f>
        <v>46293</v>
      </c>
      <c r="XO68" s="8">
        <f t="shared" ref="XO68" si="3312">XN68+1</f>
        <v>46294</v>
      </c>
      <c r="XP68" s="8">
        <f t="shared" ref="XP68" si="3313">XO68+1</f>
        <v>46295</v>
      </c>
      <c r="XQ68" s="8">
        <f t="shared" ref="XQ68" si="3314">XP68+1</f>
        <v>46296</v>
      </c>
      <c r="XR68" s="8">
        <f t="shared" ref="XR68" si="3315">XQ68+1</f>
        <v>46297</v>
      </c>
      <c r="XS68" s="8">
        <f t="shared" ref="XS68" si="3316">XR68+1</f>
        <v>46298</v>
      </c>
      <c r="XT68" s="8">
        <f t="shared" ref="XT68" si="3317">XS68+1</f>
        <v>46299</v>
      </c>
      <c r="XU68" s="8">
        <f t="shared" ref="XU68" si="3318">XT68+1</f>
        <v>46300</v>
      </c>
      <c r="XV68" s="8">
        <f t="shared" ref="XV68" si="3319">XU68+1</f>
        <v>46301</v>
      </c>
      <c r="XW68" s="8">
        <f t="shared" ref="XW68" si="3320">XV68+1</f>
        <v>46302</v>
      </c>
      <c r="XX68" s="8">
        <f t="shared" ref="XX68" si="3321">XW68+1</f>
        <v>46303</v>
      </c>
      <c r="XY68" s="8">
        <f t="shared" ref="XY68" si="3322">XX68+1</f>
        <v>46304</v>
      </c>
      <c r="XZ68" s="8">
        <f t="shared" ref="XZ68" si="3323">XY68+1</f>
        <v>46305</v>
      </c>
      <c r="YA68" s="8">
        <f t="shared" ref="YA68" si="3324">XZ68+1</f>
        <v>46306</v>
      </c>
      <c r="YB68" s="8">
        <f t="shared" ref="YB68" si="3325">YA68+1</f>
        <v>46307</v>
      </c>
      <c r="YC68" s="8">
        <f t="shared" ref="YC68" si="3326">YB68+1</f>
        <v>46308</v>
      </c>
      <c r="YD68" s="8">
        <f t="shared" ref="YD68" si="3327">YC68+1</f>
        <v>46309</v>
      </c>
      <c r="YE68" s="8">
        <f t="shared" ref="YE68" si="3328">YD68+1</f>
        <v>46310</v>
      </c>
      <c r="YF68" s="8">
        <f t="shared" ref="YF68" si="3329">YE68+1</f>
        <v>46311</v>
      </c>
      <c r="YG68" s="8">
        <f t="shared" ref="YG68" si="3330">YF68+1</f>
        <v>46312</v>
      </c>
      <c r="YH68" s="8">
        <f t="shared" ref="YH68" si="3331">YG68+1</f>
        <v>46313</v>
      </c>
      <c r="YI68" s="8">
        <f t="shared" ref="YI68" si="3332">YH68+1</f>
        <v>46314</v>
      </c>
      <c r="YJ68" s="8">
        <f t="shared" ref="YJ68" si="3333">YI68+1</f>
        <v>46315</v>
      </c>
      <c r="YK68" s="8">
        <f t="shared" ref="YK68" si="3334">YJ68+1</f>
        <v>46316</v>
      </c>
      <c r="YL68" s="8">
        <f t="shared" ref="YL68" si="3335">YK68+1</f>
        <v>46317</v>
      </c>
      <c r="YM68" s="8">
        <f t="shared" ref="YM68" si="3336">YL68+1</f>
        <v>46318</v>
      </c>
      <c r="YN68" s="8">
        <f t="shared" ref="YN68" si="3337">YM68+1</f>
        <v>46319</v>
      </c>
      <c r="YO68" s="8">
        <f t="shared" ref="YO68" si="3338">YN68+1</f>
        <v>46320</v>
      </c>
      <c r="YP68" s="8">
        <f t="shared" ref="YP68" si="3339">YO68+1</f>
        <v>46321</v>
      </c>
      <c r="YQ68" s="8">
        <f t="shared" ref="YQ68" si="3340">YP68+1</f>
        <v>46322</v>
      </c>
      <c r="YR68" s="8">
        <f t="shared" ref="YR68" si="3341">YQ68+1</f>
        <v>46323</v>
      </c>
      <c r="YS68" s="8">
        <f t="shared" ref="YS68" si="3342">YR68+1</f>
        <v>46324</v>
      </c>
      <c r="YT68" s="8">
        <f t="shared" ref="YT68" si="3343">YS68+1</f>
        <v>46325</v>
      </c>
      <c r="YU68" s="8">
        <f t="shared" ref="YU68" si="3344">YT68+1</f>
        <v>46326</v>
      </c>
      <c r="YV68" s="8">
        <f t="shared" ref="YV68" si="3345">YU68+1</f>
        <v>46327</v>
      </c>
      <c r="YW68" s="8">
        <f t="shared" ref="YW68" si="3346">YV68+1</f>
        <v>46328</v>
      </c>
      <c r="YX68" s="8">
        <f t="shared" ref="YX68" si="3347">YW68+1</f>
        <v>46329</v>
      </c>
      <c r="YY68" s="8">
        <f t="shared" ref="YY68" si="3348">YX68+1</f>
        <v>46330</v>
      </c>
      <c r="YZ68" s="8">
        <f t="shared" ref="YZ68" si="3349">YY68+1</f>
        <v>46331</v>
      </c>
      <c r="ZA68" s="8">
        <f t="shared" ref="ZA68" si="3350">YZ68+1</f>
        <v>46332</v>
      </c>
      <c r="ZB68" s="8">
        <f t="shared" ref="ZB68" si="3351">ZA68+1</f>
        <v>46333</v>
      </c>
      <c r="ZC68" s="8">
        <f t="shared" ref="ZC68" si="3352">ZB68+1</f>
        <v>46334</v>
      </c>
      <c r="ZD68" s="8">
        <f t="shared" ref="ZD68" si="3353">ZC68+1</f>
        <v>46335</v>
      </c>
      <c r="ZE68" s="8">
        <f t="shared" ref="ZE68" si="3354">ZD68+1</f>
        <v>46336</v>
      </c>
      <c r="ZF68" s="8">
        <f t="shared" ref="ZF68" si="3355">ZE68+1</f>
        <v>46337</v>
      </c>
      <c r="ZG68" s="8">
        <f t="shared" ref="ZG68" si="3356">ZF68+1</f>
        <v>46338</v>
      </c>
      <c r="ZH68" s="8">
        <f t="shared" ref="ZH68" si="3357">ZG68+1</f>
        <v>46339</v>
      </c>
      <c r="ZI68" s="8">
        <f t="shared" ref="ZI68" si="3358">ZH68+1</f>
        <v>46340</v>
      </c>
      <c r="ZJ68" s="8">
        <f t="shared" ref="ZJ68" si="3359">ZI68+1</f>
        <v>46341</v>
      </c>
      <c r="ZK68" s="8">
        <f t="shared" ref="ZK68" si="3360">ZJ68+1</f>
        <v>46342</v>
      </c>
      <c r="ZL68" s="8">
        <f t="shared" ref="ZL68" si="3361">ZK68+1</f>
        <v>46343</v>
      </c>
      <c r="ZM68" s="8">
        <f t="shared" ref="ZM68" si="3362">ZL68+1</f>
        <v>46344</v>
      </c>
      <c r="ZN68" s="8">
        <f t="shared" ref="ZN68" si="3363">ZM68+1</f>
        <v>46345</v>
      </c>
      <c r="ZO68" s="8">
        <f t="shared" ref="ZO68" si="3364">ZN68+1</f>
        <v>46346</v>
      </c>
      <c r="ZP68" s="8">
        <f t="shared" ref="ZP68" si="3365">ZO68+1</f>
        <v>46347</v>
      </c>
      <c r="ZQ68" s="8">
        <f t="shared" ref="ZQ68" si="3366">ZP68+1</f>
        <v>46348</v>
      </c>
      <c r="ZR68" s="8">
        <f t="shared" ref="ZR68" si="3367">ZQ68+1</f>
        <v>46349</v>
      </c>
      <c r="ZS68" s="8">
        <f t="shared" ref="ZS68" si="3368">ZR68+1</f>
        <v>46350</v>
      </c>
      <c r="ZT68" s="8">
        <f t="shared" ref="ZT68" si="3369">ZS68+1</f>
        <v>46351</v>
      </c>
      <c r="ZU68" s="8">
        <f t="shared" ref="ZU68" si="3370">ZT68+1</f>
        <v>46352</v>
      </c>
      <c r="ZV68" s="8">
        <f t="shared" ref="ZV68" si="3371">ZU68+1</f>
        <v>46353</v>
      </c>
      <c r="ZW68" s="8">
        <f t="shared" ref="ZW68" si="3372">ZV68+1</f>
        <v>46354</v>
      </c>
      <c r="ZX68" s="8">
        <f t="shared" ref="ZX68" si="3373">ZW68+1</f>
        <v>46355</v>
      </c>
      <c r="ZY68" s="8">
        <f t="shared" ref="ZY68" si="3374">ZX68+1</f>
        <v>46356</v>
      </c>
      <c r="ZZ68" s="8">
        <f t="shared" ref="ZZ68" si="3375">ZY68+1</f>
        <v>46357</v>
      </c>
      <c r="AAA68" s="8">
        <f t="shared" ref="AAA68" si="3376">ZZ68+1</f>
        <v>46358</v>
      </c>
      <c r="AAB68" s="8">
        <f t="shared" ref="AAB68" si="3377">AAA68+1</f>
        <v>46359</v>
      </c>
      <c r="AAC68" s="8">
        <f t="shared" ref="AAC68" si="3378">AAB68+1</f>
        <v>46360</v>
      </c>
      <c r="AAD68" s="8">
        <f t="shared" ref="AAD68" si="3379">AAC68+1</f>
        <v>46361</v>
      </c>
      <c r="AAE68" s="8">
        <f t="shared" ref="AAE68" si="3380">AAD68+1</f>
        <v>46362</v>
      </c>
      <c r="AAF68" s="8">
        <f t="shared" ref="AAF68" si="3381">AAE68+1</f>
        <v>46363</v>
      </c>
      <c r="AAG68" s="8">
        <f t="shared" ref="AAG68" si="3382">AAF68+1</f>
        <v>46364</v>
      </c>
      <c r="AAH68" s="8">
        <f t="shared" ref="AAH68" si="3383">AAG68+1</f>
        <v>46365</v>
      </c>
      <c r="AAI68" s="8">
        <f t="shared" ref="AAI68" si="3384">AAH68+1</f>
        <v>46366</v>
      </c>
      <c r="AAJ68" s="8">
        <f t="shared" ref="AAJ68" si="3385">AAI68+1</f>
        <v>46367</v>
      </c>
      <c r="AAK68" s="8">
        <f t="shared" ref="AAK68" si="3386">AAJ68+1</f>
        <v>46368</v>
      </c>
      <c r="AAL68" s="8">
        <f t="shared" ref="AAL68" si="3387">AAK68+1</f>
        <v>46369</v>
      </c>
      <c r="AAM68" s="8">
        <f t="shared" ref="AAM68" si="3388">AAL68+1</f>
        <v>46370</v>
      </c>
      <c r="AAN68" s="8">
        <f t="shared" ref="AAN68" si="3389">AAM68+1</f>
        <v>46371</v>
      </c>
      <c r="AAO68" s="8">
        <f t="shared" ref="AAO68" si="3390">AAN68+1</f>
        <v>46372</v>
      </c>
      <c r="AAP68" s="8">
        <f t="shared" ref="AAP68" si="3391">AAO68+1</f>
        <v>46373</v>
      </c>
      <c r="AAQ68" s="8">
        <f t="shared" ref="AAQ68" si="3392">AAP68+1</f>
        <v>46374</v>
      </c>
      <c r="AAR68" s="8">
        <f t="shared" ref="AAR68" si="3393">AAQ68+1</f>
        <v>46375</v>
      </c>
      <c r="AAS68" s="8">
        <f t="shared" ref="AAS68" si="3394">AAR68+1</f>
        <v>46376</v>
      </c>
      <c r="AAT68" s="8">
        <f t="shared" ref="AAT68" si="3395">AAS68+1</f>
        <v>46377</v>
      </c>
      <c r="AAU68" s="8">
        <f t="shared" ref="AAU68" si="3396">AAT68+1</f>
        <v>46378</v>
      </c>
      <c r="AAV68" s="8">
        <f t="shared" ref="AAV68" si="3397">AAU68+1</f>
        <v>46379</v>
      </c>
      <c r="AAW68" s="8">
        <f t="shared" ref="AAW68" si="3398">AAV68+1</f>
        <v>46380</v>
      </c>
      <c r="AAX68" s="8">
        <f t="shared" ref="AAX68" si="3399">AAW68+1</f>
        <v>46381</v>
      </c>
      <c r="AAY68" s="8">
        <f t="shared" ref="AAY68" si="3400">AAX68+1</f>
        <v>46382</v>
      </c>
      <c r="AAZ68" s="8">
        <f t="shared" ref="AAZ68" si="3401">AAY68+1</f>
        <v>46383</v>
      </c>
      <c r="ABA68" s="8">
        <f t="shared" ref="ABA68" si="3402">AAZ68+1</f>
        <v>46384</v>
      </c>
    </row>
    <row r="69" spans="2:729">
      <c r="B69" s="26" t="s">
        <v>29</v>
      </c>
      <c r="C69" s="9" t="str">
        <f>TEXT(C68,"ddd")</f>
        <v>Wed</v>
      </c>
      <c r="D69" s="9" t="str">
        <f t="shared" ref="D69:W69" si="3403">TEXT(D68,"ddd")</f>
        <v>Thu</v>
      </c>
      <c r="E69" s="9" t="str">
        <f t="shared" si="3403"/>
        <v>Fri</v>
      </c>
      <c r="F69" s="9" t="str">
        <f t="shared" si="3403"/>
        <v>Sat</v>
      </c>
      <c r="G69" s="9" t="str">
        <f t="shared" si="3403"/>
        <v>Sun</v>
      </c>
      <c r="H69" s="9" t="str">
        <f t="shared" si="3403"/>
        <v>Mon</v>
      </c>
      <c r="I69" s="9" t="str">
        <f t="shared" si="3403"/>
        <v>Tue</v>
      </c>
      <c r="J69" s="9" t="str">
        <f t="shared" si="3403"/>
        <v>Wed</v>
      </c>
      <c r="K69" s="9" t="str">
        <f t="shared" si="3403"/>
        <v>Thu</v>
      </c>
      <c r="L69" s="9" t="str">
        <f t="shared" si="3403"/>
        <v>Fri</v>
      </c>
      <c r="M69" s="9" t="str">
        <f t="shared" si="3403"/>
        <v>Sat</v>
      </c>
      <c r="N69" s="9" t="str">
        <f t="shared" si="3403"/>
        <v>Sun</v>
      </c>
      <c r="O69" s="9" t="str">
        <f t="shared" si="3403"/>
        <v>Mon</v>
      </c>
      <c r="P69" s="9" t="str">
        <f t="shared" si="3403"/>
        <v>Tue</v>
      </c>
      <c r="Q69" s="9" t="str">
        <f t="shared" si="3403"/>
        <v>Wed</v>
      </c>
      <c r="R69" s="9" t="str">
        <f t="shared" si="3403"/>
        <v>Thu</v>
      </c>
      <c r="S69" s="9" t="str">
        <f t="shared" si="3403"/>
        <v>Fri</v>
      </c>
      <c r="T69" s="9" t="str">
        <f t="shared" si="3403"/>
        <v>Sat</v>
      </c>
      <c r="U69" s="9" t="str">
        <f t="shared" si="3403"/>
        <v>Sun</v>
      </c>
      <c r="V69" s="9" t="str">
        <f t="shared" si="3403"/>
        <v>Mon</v>
      </c>
      <c r="W69" s="9" t="str">
        <f t="shared" si="3403"/>
        <v>Tue</v>
      </c>
      <c r="X69" s="9" t="str">
        <f>TEXT(X68,"ddd")</f>
        <v>Wed</v>
      </c>
      <c r="Y69" s="9" t="str">
        <f t="shared" ref="Y69:CJ69" si="3404">TEXT(Y68,"ddd")</f>
        <v>Thu</v>
      </c>
      <c r="Z69" s="9" t="str">
        <f t="shared" si="3404"/>
        <v>Fri</v>
      </c>
      <c r="AA69" s="9" t="str">
        <f t="shared" si="3404"/>
        <v>Sat</v>
      </c>
      <c r="AB69" s="9" t="str">
        <f t="shared" si="3404"/>
        <v>Sun</v>
      </c>
      <c r="AC69" s="9" t="str">
        <f t="shared" si="3404"/>
        <v>Mon</v>
      </c>
      <c r="AD69" s="9" t="str">
        <f t="shared" si="3404"/>
        <v>Tue</v>
      </c>
      <c r="AE69" s="9" t="str">
        <f t="shared" si="3404"/>
        <v>Wed</v>
      </c>
      <c r="AF69" s="9" t="str">
        <f t="shared" si="3404"/>
        <v>Thu</v>
      </c>
      <c r="AG69" s="9" t="str">
        <f t="shared" si="3404"/>
        <v>Fri</v>
      </c>
      <c r="AH69" s="9" t="str">
        <f t="shared" si="3404"/>
        <v>Sat</v>
      </c>
      <c r="AI69" s="9" t="str">
        <f t="shared" si="3404"/>
        <v>Sun</v>
      </c>
      <c r="AJ69" s="9" t="str">
        <f t="shared" si="3404"/>
        <v>Mon</v>
      </c>
      <c r="AK69" s="9" t="str">
        <f t="shared" si="3404"/>
        <v>Tue</v>
      </c>
      <c r="AL69" s="9" t="str">
        <f t="shared" si="3404"/>
        <v>Wed</v>
      </c>
      <c r="AM69" s="9" t="str">
        <f t="shared" si="3404"/>
        <v>Thu</v>
      </c>
      <c r="AN69" s="9" t="str">
        <f t="shared" si="3404"/>
        <v>Fri</v>
      </c>
      <c r="AO69" s="9" t="str">
        <f t="shared" si="3404"/>
        <v>Sat</v>
      </c>
      <c r="AP69" s="9" t="str">
        <f t="shared" si="3404"/>
        <v>Sun</v>
      </c>
      <c r="AQ69" s="9" t="str">
        <f t="shared" si="3404"/>
        <v>Mon</v>
      </c>
      <c r="AR69" s="9" t="str">
        <f t="shared" si="3404"/>
        <v>Tue</v>
      </c>
      <c r="AS69" s="9" t="str">
        <f t="shared" si="3404"/>
        <v>Wed</v>
      </c>
      <c r="AT69" s="9" t="str">
        <f t="shared" si="3404"/>
        <v>Thu</v>
      </c>
      <c r="AU69" s="9" t="str">
        <f t="shared" si="3404"/>
        <v>Fri</v>
      </c>
      <c r="AV69" s="9" t="str">
        <f t="shared" si="3404"/>
        <v>Sat</v>
      </c>
      <c r="AW69" s="9" t="str">
        <f t="shared" si="3404"/>
        <v>Sun</v>
      </c>
      <c r="AX69" s="9" t="str">
        <f t="shared" si="3404"/>
        <v>Mon</v>
      </c>
      <c r="AY69" s="9" t="str">
        <f t="shared" si="3404"/>
        <v>Tue</v>
      </c>
      <c r="AZ69" s="9" t="str">
        <f t="shared" si="3404"/>
        <v>Wed</v>
      </c>
      <c r="BA69" s="9" t="str">
        <f t="shared" si="3404"/>
        <v>Thu</v>
      </c>
      <c r="BB69" s="9" t="str">
        <f t="shared" si="3404"/>
        <v>Fri</v>
      </c>
      <c r="BC69" s="9" t="str">
        <f t="shared" si="3404"/>
        <v>Sat</v>
      </c>
      <c r="BD69" s="9" t="str">
        <f t="shared" si="3404"/>
        <v>Sun</v>
      </c>
      <c r="BE69" s="9" t="str">
        <f t="shared" si="3404"/>
        <v>Mon</v>
      </c>
      <c r="BF69" s="9" t="str">
        <f t="shared" si="3404"/>
        <v>Tue</v>
      </c>
      <c r="BG69" s="9" t="str">
        <f t="shared" si="3404"/>
        <v>Wed</v>
      </c>
      <c r="BH69" s="9" t="str">
        <f t="shared" si="3404"/>
        <v>Thu</v>
      </c>
      <c r="BI69" s="9" t="str">
        <f t="shared" si="3404"/>
        <v>Fri</v>
      </c>
      <c r="BJ69" s="9" t="str">
        <f t="shared" si="3404"/>
        <v>Sat</v>
      </c>
      <c r="BK69" s="9" t="str">
        <f t="shared" si="3404"/>
        <v>Sun</v>
      </c>
      <c r="BL69" s="9" t="str">
        <f t="shared" si="3404"/>
        <v>Mon</v>
      </c>
      <c r="BM69" s="9" t="str">
        <f t="shared" si="3404"/>
        <v>Tue</v>
      </c>
      <c r="BN69" s="9" t="str">
        <f t="shared" si="3404"/>
        <v>Wed</v>
      </c>
      <c r="BO69" s="9" t="str">
        <f t="shared" si="3404"/>
        <v>Thu</v>
      </c>
      <c r="BP69" s="9" t="str">
        <f t="shared" si="3404"/>
        <v>Fri</v>
      </c>
      <c r="BQ69" s="9" t="str">
        <f t="shared" si="3404"/>
        <v>Sat</v>
      </c>
      <c r="BR69" s="9" t="str">
        <f t="shared" si="3404"/>
        <v>Sun</v>
      </c>
      <c r="BS69" s="9" t="str">
        <f t="shared" si="3404"/>
        <v>Mon</v>
      </c>
      <c r="BT69" s="9" t="str">
        <f t="shared" si="3404"/>
        <v>Tue</v>
      </c>
      <c r="BU69" s="9" t="str">
        <f t="shared" si="3404"/>
        <v>Wed</v>
      </c>
      <c r="BV69" s="9" t="str">
        <f t="shared" si="3404"/>
        <v>Thu</v>
      </c>
      <c r="BW69" s="9" t="str">
        <f t="shared" si="3404"/>
        <v>Fri</v>
      </c>
      <c r="BX69" s="9" t="str">
        <f t="shared" si="3404"/>
        <v>Sat</v>
      </c>
      <c r="BY69" s="9" t="str">
        <f t="shared" si="3404"/>
        <v>Sun</v>
      </c>
      <c r="BZ69" s="9" t="str">
        <f t="shared" si="3404"/>
        <v>Mon</v>
      </c>
      <c r="CA69" s="9" t="str">
        <f t="shared" si="3404"/>
        <v>Tue</v>
      </c>
      <c r="CB69" s="9" t="str">
        <f t="shared" si="3404"/>
        <v>Wed</v>
      </c>
      <c r="CC69" s="9" t="str">
        <f t="shared" si="3404"/>
        <v>Thu</v>
      </c>
      <c r="CD69" s="9" t="str">
        <f t="shared" si="3404"/>
        <v>Fri</v>
      </c>
      <c r="CE69" s="9" t="str">
        <f t="shared" si="3404"/>
        <v>Sat</v>
      </c>
      <c r="CF69" s="9" t="str">
        <f t="shared" si="3404"/>
        <v>Sun</v>
      </c>
      <c r="CG69" s="9" t="str">
        <f t="shared" si="3404"/>
        <v>Mon</v>
      </c>
      <c r="CH69" s="9" t="str">
        <f t="shared" si="3404"/>
        <v>Tue</v>
      </c>
      <c r="CI69" s="9" t="str">
        <f t="shared" si="3404"/>
        <v>Wed</v>
      </c>
      <c r="CJ69" s="9" t="str">
        <f t="shared" si="3404"/>
        <v>Thu</v>
      </c>
      <c r="CK69" s="9" t="str">
        <f t="shared" ref="CK69:EV69" si="3405">TEXT(CK68,"ddd")</f>
        <v>Fri</v>
      </c>
      <c r="CL69" s="9" t="str">
        <f t="shared" si="3405"/>
        <v>Sat</v>
      </c>
      <c r="CM69" s="9" t="str">
        <f t="shared" si="3405"/>
        <v>Sun</v>
      </c>
      <c r="CN69" s="9" t="str">
        <f t="shared" si="3405"/>
        <v>Mon</v>
      </c>
      <c r="CO69" s="9" t="str">
        <f t="shared" si="3405"/>
        <v>Tue</v>
      </c>
      <c r="CP69" s="9" t="str">
        <f t="shared" si="3405"/>
        <v>Wed</v>
      </c>
      <c r="CQ69" s="9" t="str">
        <f t="shared" si="3405"/>
        <v>Thu</v>
      </c>
      <c r="CR69" s="9" t="str">
        <f t="shared" si="3405"/>
        <v>Fri</v>
      </c>
      <c r="CS69" s="9" t="str">
        <f t="shared" si="3405"/>
        <v>Sat</v>
      </c>
      <c r="CT69" s="9" t="str">
        <f t="shared" si="3405"/>
        <v>Sun</v>
      </c>
      <c r="CU69" s="9" t="str">
        <f t="shared" si="3405"/>
        <v>Mon</v>
      </c>
      <c r="CV69" s="9" t="str">
        <f t="shared" si="3405"/>
        <v>Tue</v>
      </c>
      <c r="CW69" s="9" t="str">
        <f t="shared" si="3405"/>
        <v>Wed</v>
      </c>
      <c r="CX69" s="9" t="str">
        <f t="shared" si="3405"/>
        <v>Thu</v>
      </c>
      <c r="CY69" s="9" t="str">
        <f t="shared" si="3405"/>
        <v>Fri</v>
      </c>
      <c r="CZ69" s="9" t="str">
        <f t="shared" si="3405"/>
        <v>Sat</v>
      </c>
      <c r="DA69" s="9" t="str">
        <f t="shared" si="3405"/>
        <v>Sun</v>
      </c>
      <c r="DB69" s="9" t="str">
        <f t="shared" si="3405"/>
        <v>Mon</v>
      </c>
      <c r="DC69" s="9" t="str">
        <f t="shared" si="3405"/>
        <v>Tue</v>
      </c>
      <c r="DD69" s="9" t="str">
        <f t="shared" si="3405"/>
        <v>Wed</v>
      </c>
      <c r="DE69" s="9" t="str">
        <f t="shared" si="3405"/>
        <v>Thu</v>
      </c>
      <c r="DF69" s="9" t="str">
        <f t="shared" si="3405"/>
        <v>Fri</v>
      </c>
      <c r="DG69" s="9" t="str">
        <f t="shared" si="3405"/>
        <v>Sat</v>
      </c>
      <c r="DH69" s="9" t="str">
        <f t="shared" si="3405"/>
        <v>Sun</v>
      </c>
      <c r="DI69" s="9" t="str">
        <f t="shared" si="3405"/>
        <v>Mon</v>
      </c>
      <c r="DJ69" s="9" t="str">
        <f t="shared" si="3405"/>
        <v>Tue</v>
      </c>
      <c r="DK69" s="9" t="str">
        <f t="shared" si="3405"/>
        <v>Wed</v>
      </c>
      <c r="DL69" s="9" t="str">
        <f t="shared" si="3405"/>
        <v>Thu</v>
      </c>
      <c r="DM69" s="9" t="str">
        <f t="shared" si="3405"/>
        <v>Fri</v>
      </c>
      <c r="DN69" s="9" t="str">
        <f t="shared" si="3405"/>
        <v>Sat</v>
      </c>
      <c r="DO69" s="9" t="str">
        <f t="shared" si="3405"/>
        <v>Sun</v>
      </c>
      <c r="DP69" s="9" t="str">
        <f t="shared" si="3405"/>
        <v>Mon</v>
      </c>
      <c r="DQ69" s="9" t="str">
        <f t="shared" si="3405"/>
        <v>Tue</v>
      </c>
      <c r="DR69" s="9" t="str">
        <f t="shared" si="3405"/>
        <v>Wed</v>
      </c>
      <c r="DS69" s="9" t="str">
        <f t="shared" si="3405"/>
        <v>Thu</v>
      </c>
      <c r="DT69" s="9" t="str">
        <f t="shared" si="3405"/>
        <v>Fri</v>
      </c>
      <c r="DU69" s="9" t="str">
        <f t="shared" si="3405"/>
        <v>Sat</v>
      </c>
      <c r="DV69" s="9" t="str">
        <f t="shared" si="3405"/>
        <v>Sun</v>
      </c>
      <c r="DW69" s="9" t="str">
        <f t="shared" si="3405"/>
        <v>Mon</v>
      </c>
      <c r="DX69" s="9" t="str">
        <f t="shared" si="3405"/>
        <v>Tue</v>
      </c>
      <c r="DY69" s="9" t="str">
        <f t="shared" si="3405"/>
        <v>Wed</v>
      </c>
      <c r="DZ69" s="9" t="str">
        <f t="shared" si="3405"/>
        <v>Thu</v>
      </c>
      <c r="EA69" s="9" t="str">
        <f t="shared" si="3405"/>
        <v>Fri</v>
      </c>
      <c r="EB69" s="9" t="str">
        <f t="shared" si="3405"/>
        <v>Sat</v>
      </c>
      <c r="EC69" s="9" t="str">
        <f t="shared" si="3405"/>
        <v>Sun</v>
      </c>
      <c r="ED69" s="9" t="str">
        <f t="shared" si="3405"/>
        <v>Mon</v>
      </c>
      <c r="EE69" s="9" t="str">
        <f t="shared" si="3405"/>
        <v>Tue</v>
      </c>
      <c r="EF69" s="9" t="str">
        <f t="shared" si="3405"/>
        <v>Wed</v>
      </c>
      <c r="EG69" s="9" t="str">
        <f t="shared" si="3405"/>
        <v>Thu</v>
      </c>
      <c r="EH69" s="9" t="str">
        <f t="shared" si="3405"/>
        <v>Fri</v>
      </c>
      <c r="EI69" s="9" t="str">
        <f t="shared" si="3405"/>
        <v>Sat</v>
      </c>
      <c r="EJ69" s="9" t="str">
        <f t="shared" si="3405"/>
        <v>Sun</v>
      </c>
      <c r="EK69" s="9" t="str">
        <f t="shared" si="3405"/>
        <v>Mon</v>
      </c>
      <c r="EL69" s="9" t="str">
        <f t="shared" si="3405"/>
        <v>Tue</v>
      </c>
      <c r="EM69" s="9" t="str">
        <f t="shared" si="3405"/>
        <v>Wed</v>
      </c>
      <c r="EN69" s="9" t="str">
        <f t="shared" si="3405"/>
        <v>Thu</v>
      </c>
      <c r="EO69" s="9" t="str">
        <f t="shared" si="3405"/>
        <v>Fri</v>
      </c>
      <c r="EP69" s="9" t="str">
        <f t="shared" si="3405"/>
        <v>Sat</v>
      </c>
      <c r="EQ69" s="9" t="str">
        <f t="shared" si="3405"/>
        <v>Sun</v>
      </c>
      <c r="ER69" s="9" t="str">
        <f t="shared" si="3405"/>
        <v>Mon</v>
      </c>
      <c r="ES69" s="9" t="str">
        <f t="shared" si="3405"/>
        <v>Tue</v>
      </c>
      <c r="ET69" s="9" t="str">
        <f t="shared" si="3405"/>
        <v>Wed</v>
      </c>
      <c r="EU69" s="9" t="str">
        <f t="shared" si="3405"/>
        <v>Thu</v>
      </c>
      <c r="EV69" s="9" t="str">
        <f t="shared" si="3405"/>
        <v>Fri</v>
      </c>
      <c r="EW69" s="9" t="str">
        <f t="shared" ref="EW69:HH69" si="3406">TEXT(EW68,"ddd")</f>
        <v>Sat</v>
      </c>
      <c r="EX69" s="9" t="str">
        <f t="shared" si="3406"/>
        <v>Sun</v>
      </c>
      <c r="EY69" s="9" t="str">
        <f t="shared" si="3406"/>
        <v>Mon</v>
      </c>
      <c r="EZ69" s="9" t="str">
        <f t="shared" si="3406"/>
        <v>Tue</v>
      </c>
      <c r="FA69" s="9" t="str">
        <f t="shared" si="3406"/>
        <v>Wed</v>
      </c>
      <c r="FB69" s="9" t="str">
        <f t="shared" si="3406"/>
        <v>Thu</v>
      </c>
      <c r="FC69" s="9" t="str">
        <f t="shared" si="3406"/>
        <v>Fri</v>
      </c>
      <c r="FD69" s="9" t="str">
        <f t="shared" si="3406"/>
        <v>Sat</v>
      </c>
      <c r="FE69" s="9" t="str">
        <f t="shared" si="3406"/>
        <v>Sun</v>
      </c>
      <c r="FF69" s="9" t="str">
        <f t="shared" si="3406"/>
        <v>Mon</v>
      </c>
      <c r="FG69" s="9" t="str">
        <f t="shared" si="3406"/>
        <v>Tue</v>
      </c>
      <c r="FH69" s="9" t="str">
        <f t="shared" si="3406"/>
        <v>Wed</v>
      </c>
      <c r="FI69" s="9" t="str">
        <f t="shared" si="3406"/>
        <v>Thu</v>
      </c>
      <c r="FJ69" s="9" t="str">
        <f t="shared" si="3406"/>
        <v>Fri</v>
      </c>
      <c r="FK69" s="9" t="str">
        <f t="shared" si="3406"/>
        <v>Sat</v>
      </c>
      <c r="FL69" s="9" t="str">
        <f t="shared" si="3406"/>
        <v>Sun</v>
      </c>
      <c r="FM69" s="9" t="str">
        <f t="shared" si="3406"/>
        <v>Mon</v>
      </c>
      <c r="FN69" s="9" t="str">
        <f t="shared" si="3406"/>
        <v>Tue</v>
      </c>
      <c r="FO69" s="9" t="str">
        <f t="shared" si="3406"/>
        <v>Wed</v>
      </c>
      <c r="FP69" s="9" t="str">
        <f t="shared" si="3406"/>
        <v>Thu</v>
      </c>
      <c r="FQ69" s="9" t="str">
        <f t="shared" si="3406"/>
        <v>Fri</v>
      </c>
      <c r="FR69" s="9" t="str">
        <f t="shared" si="3406"/>
        <v>Sat</v>
      </c>
      <c r="FS69" s="9" t="str">
        <f t="shared" si="3406"/>
        <v>Sun</v>
      </c>
      <c r="FT69" s="9" t="str">
        <f t="shared" si="3406"/>
        <v>Mon</v>
      </c>
      <c r="FU69" s="9" t="str">
        <f t="shared" si="3406"/>
        <v>Tue</v>
      </c>
      <c r="FV69" s="9" t="str">
        <f t="shared" si="3406"/>
        <v>Wed</v>
      </c>
      <c r="FW69" s="9" t="str">
        <f t="shared" si="3406"/>
        <v>Thu</v>
      </c>
      <c r="FX69" s="9" t="str">
        <f t="shared" si="3406"/>
        <v>Fri</v>
      </c>
      <c r="FY69" s="9" t="str">
        <f t="shared" si="3406"/>
        <v>Sat</v>
      </c>
      <c r="FZ69" s="9" t="str">
        <f t="shared" si="3406"/>
        <v>Sun</v>
      </c>
      <c r="GA69" s="9" t="str">
        <f t="shared" si="3406"/>
        <v>Mon</v>
      </c>
      <c r="GB69" s="9" t="str">
        <f t="shared" si="3406"/>
        <v>Tue</v>
      </c>
      <c r="GC69" s="9" t="str">
        <f t="shared" si="3406"/>
        <v>Wed</v>
      </c>
      <c r="GD69" s="9" t="str">
        <f t="shared" si="3406"/>
        <v>Thu</v>
      </c>
      <c r="GE69" s="9" t="str">
        <f t="shared" si="3406"/>
        <v>Fri</v>
      </c>
      <c r="GF69" s="9" t="str">
        <f t="shared" si="3406"/>
        <v>Sat</v>
      </c>
      <c r="GG69" s="9" t="str">
        <f t="shared" si="3406"/>
        <v>Sun</v>
      </c>
      <c r="GH69" s="9" t="str">
        <f t="shared" si="3406"/>
        <v>Mon</v>
      </c>
      <c r="GI69" s="9" t="str">
        <f t="shared" si="3406"/>
        <v>Tue</v>
      </c>
      <c r="GJ69" s="9" t="str">
        <f t="shared" si="3406"/>
        <v>Wed</v>
      </c>
      <c r="GK69" s="9" t="str">
        <f t="shared" si="3406"/>
        <v>Thu</v>
      </c>
      <c r="GL69" s="9" t="str">
        <f t="shared" si="3406"/>
        <v>Fri</v>
      </c>
      <c r="GM69" s="9" t="str">
        <f t="shared" si="3406"/>
        <v>Sat</v>
      </c>
      <c r="GN69" s="9" t="str">
        <f t="shared" si="3406"/>
        <v>Sun</v>
      </c>
      <c r="GO69" s="9" t="str">
        <f t="shared" si="3406"/>
        <v>Mon</v>
      </c>
      <c r="GP69" s="9" t="str">
        <f t="shared" si="3406"/>
        <v>Tue</v>
      </c>
      <c r="GQ69" s="9" t="str">
        <f t="shared" si="3406"/>
        <v>Wed</v>
      </c>
      <c r="GR69" s="9" t="str">
        <f t="shared" si="3406"/>
        <v>Thu</v>
      </c>
      <c r="GS69" s="9" t="str">
        <f t="shared" si="3406"/>
        <v>Fri</v>
      </c>
      <c r="GT69" s="9" t="str">
        <f t="shared" si="3406"/>
        <v>Sat</v>
      </c>
      <c r="GU69" s="9" t="str">
        <f t="shared" si="3406"/>
        <v>Sun</v>
      </c>
      <c r="GV69" s="9" t="str">
        <f t="shared" si="3406"/>
        <v>Mon</v>
      </c>
      <c r="GW69" s="9" t="str">
        <f t="shared" si="3406"/>
        <v>Tue</v>
      </c>
      <c r="GX69" s="9" t="str">
        <f t="shared" si="3406"/>
        <v>Wed</v>
      </c>
      <c r="GY69" s="9" t="str">
        <f t="shared" si="3406"/>
        <v>Thu</v>
      </c>
      <c r="GZ69" s="9" t="str">
        <f t="shared" si="3406"/>
        <v>Fri</v>
      </c>
      <c r="HA69" s="9" t="str">
        <f t="shared" si="3406"/>
        <v>Sat</v>
      </c>
      <c r="HB69" s="9" t="str">
        <f t="shared" si="3406"/>
        <v>Sun</v>
      </c>
      <c r="HC69" s="9" t="str">
        <f t="shared" si="3406"/>
        <v>Mon</v>
      </c>
      <c r="HD69" s="9" t="str">
        <f t="shared" si="3406"/>
        <v>Tue</v>
      </c>
      <c r="HE69" s="9" t="str">
        <f t="shared" si="3406"/>
        <v>Wed</v>
      </c>
      <c r="HF69" s="9" t="str">
        <f t="shared" si="3406"/>
        <v>Thu</v>
      </c>
      <c r="HG69" s="9" t="str">
        <f t="shared" si="3406"/>
        <v>Fri</v>
      </c>
      <c r="HH69" s="9" t="str">
        <f t="shared" si="3406"/>
        <v>Sat</v>
      </c>
      <c r="HI69" s="9" t="str">
        <f t="shared" ref="HI69:JT69" si="3407">TEXT(HI68,"ddd")</f>
        <v>Sun</v>
      </c>
      <c r="HJ69" s="9" t="str">
        <f t="shared" si="3407"/>
        <v>Mon</v>
      </c>
      <c r="HK69" s="9" t="str">
        <f t="shared" si="3407"/>
        <v>Tue</v>
      </c>
      <c r="HL69" s="9" t="str">
        <f t="shared" si="3407"/>
        <v>Wed</v>
      </c>
      <c r="HM69" s="9" t="str">
        <f t="shared" si="3407"/>
        <v>Thu</v>
      </c>
      <c r="HN69" s="9" t="str">
        <f t="shared" si="3407"/>
        <v>Fri</v>
      </c>
      <c r="HO69" s="9" t="str">
        <f t="shared" si="3407"/>
        <v>Sat</v>
      </c>
      <c r="HP69" s="9" t="str">
        <f t="shared" si="3407"/>
        <v>Sun</v>
      </c>
      <c r="HQ69" s="9" t="str">
        <f t="shared" si="3407"/>
        <v>Mon</v>
      </c>
      <c r="HR69" s="9" t="str">
        <f t="shared" si="3407"/>
        <v>Tue</v>
      </c>
      <c r="HS69" s="9" t="str">
        <f t="shared" si="3407"/>
        <v>Wed</v>
      </c>
      <c r="HT69" s="9" t="str">
        <f t="shared" si="3407"/>
        <v>Thu</v>
      </c>
      <c r="HU69" s="9" t="str">
        <f t="shared" si="3407"/>
        <v>Fri</v>
      </c>
      <c r="HV69" s="9" t="str">
        <f t="shared" si="3407"/>
        <v>Sat</v>
      </c>
      <c r="HW69" s="9" t="str">
        <f t="shared" si="3407"/>
        <v>Sun</v>
      </c>
      <c r="HX69" s="9" t="str">
        <f t="shared" si="3407"/>
        <v>Mon</v>
      </c>
      <c r="HY69" s="9" t="str">
        <f t="shared" si="3407"/>
        <v>Tue</v>
      </c>
      <c r="HZ69" s="9" t="str">
        <f t="shared" si="3407"/>
        <v>Wed</v>
      </c>
      <c r="IA69" s="9" t="str">
        <f t="shared" si="3407"/>
        <v>Thu</v>
      </c>
      <c r="IB69" s="9" t="str">
        <f t="shared" si="3407"/>
        <v>Fri</v>
      </c>
      <c r="IC69" s="9" t="str">
        <f t="shared" si="3407"/>
        <v>Sat</v>
      </c>
      <c r="ID69" s="9" t="str">
        <f t="shared" si="3407"/>
        <v>Sun</v>
      </c>
      <c r="IE69" s="9" t="str">
        <f t="shared" si="3407"/>
        <v>Mon</v>
      </c>
      <c r="IF69" s="9" t="str">
        <f t="shared" si="3407"/>
        <v>Tue</v>
      </c>
      <c r="IG69" s="9" t="str">
        <f t="shared" si="3407"/>
        <v>Wed</v>
      </c>
      <c r="IH69" s="9" t="str">
        <f t="shared" si="3407"/>
        <v>Thu</v>
      </c>
      <c r="II69" s="9" t="str">
        <f t="shared" si="3407"/>
        <v>Fri</v>
      </c>
      <c r="IJ69" s="9" t="str">
        <f t="shared" si="3407"/>
        <v>Sat</v>
      </c>
      <c r="IK69" s="9" t="str">
        <f t="shared" si="3407"/>
        <v>Sun</v>
      </c>
      <c r="IL69" s="9" t="str">
        <f t="shared" si="3407"/>
        <v>Mon</v>
      </c>
      <c r="IM69" s="9" t="str">
        <f t="shared" si="3407"/>
        <v>Tue</v>
      </c>
      <c r="IN69" s="9" t="str">
        <f t="shared" si="3407"/>
        <v>Wed</v>
      </c>
      <c r="IO69" s="9" t="str">
        <f t="shared" si="3407"/>
        <v>Thu</v>
      </c>
      <c r="IP69" s="9" t="str">
        <f t="shared" si="3407"/>
        <v>Fri</v>
      </c>
      <c r="IQ69" s="9" t="str">
        <f t="shared" si="3407"/>
        <v>Sat</v>
      </c>
      <c r="IR69" s="9" t="str">
        <f t="shared" si="3407"/>
        <v>Sun</v>
      </c>
      <c r="IS69" s="9" t="str">
        <f t="shared" si="3407"/>
        <v>Mon</v>
      </c>
      <c r="IT69" s="9" t="str">
        <f t="shared" si="3407"/>
        <v>Tue</v>
      </c>
      <c r="IU69" s="9" t="str">
        <f t="shared" si="3407"/>
        <v>Wed</v>
      </c>
      <c r="IV69" s="9" t="str">
        <f t="shared" si="3407"/>
        <v>Thu</v>
      </c>
      <c r="IW69" s="9" t="str">
        <f t="shared" si="3407"/>
        <v>Fri</v>
      </c>
      <c r="IX69" s="9" t="str">
        <f t="shared" si="3407"/>
        <v>Sat</v>
      </c>
      <c r="IY69" s="9" t="str">
        <f t="shared" si="3407"/>
        <v>Sun</v>
      </c>
      <c r="IZ69" s="9" t="str">
        <f t="shared" si="3407"/>
        <v>Mon</v>
      </c>
      <c r="JA69" s="9" t="str">
        <f t="shared" si="3407"/>
        <v>Tue</v>
      </c>
      <c r="JB69" s="9" t="str">
        <f t="shared" si="3407"/>
        <v>Wed</v>
      </c>
      <c r="JC69" s="9" t="str">
        <f t="shared" si="3407"/>
        <v>Thu</v>
      </c>
      <c r="JD69" s="9" t="str">
        <f t="shared" si="3407"/>
        <v>Fri</v>
      </c>
      <c r="JE69" s="9" t="str">
        <f t="shared" si="3407"/>
        <v>Sat</v>
      </c>
      <c r="JF69" s="9" t="str">
        <f t="shared" si="3407"/>
        <v>Sun</v>
      </c>
      <c r="JG69" s="9" t="str">
        <f t="shared" si="3407"/>
        <v>Mon</v>
      </c>
      <c r="JH69" s="9" t="str">
        <f t="shared" si="3407"/>
        <v>Tue</v>
      </c>
      <c r="JI69" s="9" t="str">
        <f t="shared" si="3407"/>
        <v>Wed</v>
      </c>
      <c r="JJ69" s="9" t="str">
        <f t="shared" si="3407"/>
        <v>Thu</v>
      </c>
      <c r="JK69" s="9" t="str">
        <f t="shared" si="3407"/>
        <v>Fri</v>
      </c>
      <c r="JL69" s="9" t="str">
        <f t="shared" si="3407"/>
        <v>Sat</v>
      </c>
      <c r="JM69" s="9" t="str">
        <f t="shared" si="3407"/>
        <v>Sun</v>
      </c>
      <c r="JN69" s="9" t="str">
        <f t="shared" si="3407"/>
        <v>Mon</v>
      </c>
      <c r="JO69" s="9" t="str">
        <f t="shared" si="3407"/>
        <v>Tue</v>
      </c>
      <c r="JP69" s="9" t="str">
        <f t="shared" si="3407"/>
        <v>Wed</v>
      </c>
      <c r="JQ69" s="9" t="str">
        <f t="shared" si="3407"/>
        <v>Thu</v>
      </c>
      <c r="JR69" s="9" t="str">
        <f t="shared" si="3407"/>
        <v>Fri</v>
      </c>
      <c r="JS69" s="9" t="str">
        <f t="shared" si="3407"/>
        <v>Sat</v>
      </c>
      <c r="JT69" s="9" t="str">
        <f t="shared" si="3407"/>
        <v>Sun</v>
      </c>
      <c r="JU69" s="9" t="str">
        <f t="shared" ref="JU69:KC69" si="3408">TEXT(JU68,"ddd")</f>
        <v>Mon</v>
      </c>
      <c r="JV69" s="9" t="str">
        <f t="shared" si="3408"/>
        <v>Tue</v>
      </c>
      <c r="JW69" s="9" t="str">
        <f t="shared" si="3408"/>
        <v>Wed</v>
      </c>
      <c r="JX69" s="9" t="str">
        <f t="shared" si="3408"/>
        <v>Thu</v>
      </c>
      <c r="JY69" s="9" t="str">
        <f t="shared" si="3408"/>
        <v>Fri</v>
      </c>
      <c r="JZ69" s="9" t="str">
        <f t="shared" si="3408"/>
        <v>Sat</v>
      </c>
      <c r="KA69" s="9" t="str">
        <f t="shared" si="3408"/>
        <v>Sun</v>
      </c>
      <c r="KB69" s="9" t="str">
        <f t="shared" si="3408"/>
        <v>Mon</v>
      </c>
      <c r="KC69" s="9" t="str">
        <f t="shared" si="3408"/>
        <v>Tue</v>
      </c>
      <c r="KD69" s="9" t="str">
        <f t="shared" ref="KD69:KV69" si="3409">TEXT(KD68,"ddd")</f>
        <v>Wed</v>
      </c>
      <c r="KE69" s="9" t="str">
        <f t="shared" si="3409"/>
        <v>Thu</v>
      </c>
      <c r="KF69" s="9" t="str">
        <f t="shared" si="3409"/>
        <v>Fri</v>
      </c>
      <c r="KG69" s="9" t="str">
        <f t="shared" si="3409"/>
        <v>Sat</v>
      </c>
      <c r="KH69" s="9" t="str">
        <f t="shared" si="3409"/>
        <v>Sun</v>
      </c>
      <c r="KI69" s="9" t="str">
        <f t="shared" si="3409"/>
        <v>Mon</v>
      </c>
      <c r="KJ69" s="9" t="str">
        <f t="shared" si="3409"/>
        <v>Tue</v>
      </c>
      <c r="KK69" s="9" t="str">
        <f t="shared" si="3409"/>
        <v>Wed</v>
      </c>
      <c r="KL69" s="9" t="str">
        <f t="shared" si="3409"/>
        <v>Thu</v>
      </c>
      <c r="KM69" s="9" t="str">
        <f t="shared" si="3409"/>
        <v>Fri</v>
      </c>
      <c r="KN69" s="9" t="str">
        <f t="shared" si="3409"/>
        <v>Sat</v>
      </c>
      <c r="KO69" s="9" t="str">
        <f t="shared" si="3409"/>
        <v>Sun</v>
      </c>
      <c r="KP69" s="9" t="str">
        <f t="shared" si="3409"/>
        <v>Mon</v>
      </c>
      <c r="KQ69" s="9" t="str">
        <f t="shared" si="3409"/>
        <v>Tue</v>
      </c>
      <c r="KR69" s="9" t="str">
        <f t="shared" si="3409"/>
        <v>Wed</v>
      </c>
      <c r="KS69" s="9" t="str">
        <f t="shared" si="3409"/>
        <v>Thu</v>
      </c>
      <c r="KT69" s="9" t="str">
        <f t="shared" si="3409"/>
        <v>Fri</v>
      </c>
      <c r="KU69" s="9" t="str">
        <f t="shared" si="3409"/>
        <v>Sat</v>
      </c>
      <c r="KV69" s="9" t="str">
        <f t="shared" si="3409"/>
        <v>Sun</v>
      </c>
      <c r="KW69" s="9" t="str">
        <f t="shared" ref="KW69:KX69" si="3410">TEXT(KW68,"ddd")</f>
        <v>Mon</v>
      </c>
      <c r="KX69" s="9" t="str">
        <f t="shared" si="3410"/>
        <v>Tue</v>
      </c>
      <c r="KY69" s="9" t="str">
        <f t="shared" ref="KY69:NJ69" si="3411">TEXT(KY68,"ddd")</f>
        <v>Wed</v>
      </c>
      <c r="KZ69" s="9" t="str">
        <f t="shared" si="3411"/>
        <v>Thu</v>
      </c>
      <c r="LA69" s="9" t="str">
        <f t="shared" si="3411"/>
        <v>Fri</v>
      </c>
      <c r="LB69" s="9" t="str">
        <f t="shared" si="3411"/>
        <v>Sat</v>
      </c>
      <c r="LC69" s="9" t="str">
        <f t="shared" si="3411"/>
        <v>Sun</v>
      </c>
      <c r="LD69" s="9" t="str">
        <f t="shared" si="3411"/>
        <v>Mon</v>
      </c>
      <c r="LE69" s="9" t="str">
        <f t="shared" si="3411"/>
        <v>Tue</v>
      </c>
      <c r="LF69" s="9" t="str">
        <f t="shared" si="3411"/>
        <v>Wed</v>
      </c>
      <c r="LG69" s="9" t="str">
        <f t="shared" si="3411"/>
        <v>Thu</v>
      </c>
      <c r="LH69" s="9" t="str">
        <f t="shared" si="3411"/>
        <v>Fri</v>
      </c>
      <c r="LI69" s="9" t="str">
        <f t="shared" si="3411"/>
        <v>Sat</v>
      </c>
      <c r="LJ69" s="9" t="str">
        <f t="shared" si="3411"/>
        <v>Sun</v>
      </c>
      <c r="LK69" s="9" t="str">
        <f t="shared" si="3411"/>
        <v>Mon</v>
      </c>
      <c r="LL69" s="9" t="str">
        <f t="shared" si="3411"/>
        <v>Tue</v>
      </c>
      <c r="LM69" s="9" t="str">
        <f t="shared" si="3411"/>
        <v>Wed</v>
      </c>
      <c r="LN69" s="9" t="str">
        <f t="shared" si="3411"/>
        <v>Thu</v>
      </c>
      <c r="LO69" s="9" t="str">
        <f t="shared" si="3411"/>
        <v>Fri</v>
      </c>
      <c r="LP69" s="9" t="str">
        <f t="shared" si="3411"/>
        <v>Sat</v>
      </c>
      <c r="LQ69" s="9" t="str">
        <f t="shared" si="3411"/>
        <v>Sun</v>
      </c>
      <c r="LR69" s="9" t="str">
        <f t="shared" si="3411"/>
        <v>Mon</v>
      </c>
      <c r="LS69" s="9" t="str">
        <f t="shared" si="3411"/>
        <v>Tue</v>
      </c>
      <c r="LT69" s="9" t="str">
        <f t="shared" si="3411"/>
        <v>Wed</v>
      </c>
      <c r="LU69" s="9" t="str">
        <f t="shared" si="3411"/>
        <v>Thu</v>
      </c>
      <c r="LV69" s="9" t="str">
        <f t="shared" si="3411"/>
        <v>Fri</v>
      </c>
      <c r="LW69" s="9" t="str">
        <f t="shared" si="3411"/>
        <v>Sat</v>
      </c>
      <c r="LX69" s="9" t="str">
        <f t="shared" si="3411"/>
        <v>Sun</v>
      </c>
      <c r="LY69" s="9" t="str">
        <f t="shared" si="3411"/>
        <v>Mon</v>
      </c>
      <c r="LZ69" s="9" t="str">
        <f t="shared" si="3411"/>
        <v>Tue</v>
      </c>
      <c r="MA69" s="9" t="str">
        <f t="shared" si="3411"/>
        <v>Wed</v>
      </c>
      <c r="MB69" s="9" t="str">
        <f t="shared" si="3411"/>
        <v>Thu</v>
      </c>
      <c r="MC69" s="9" t="str">
        <f t="shared" si="3411"/>
        <v>Fri</v>
      </c>
      <c r="MD69" s="9" t="str">
        <f t="shared" si="3411"/>
        <v>Sat</v>
      </c>
      <c r="ME69" s="9" t="str">
        <f t="shared" si="3411"/>
        <v>Sun</v>
      </c>
      <c r="MF69" s="9" t="str">
        <f t="shared" si="3411"/>
        <v>Mon</v>
      </c>
      <c r="MG69" s="9" t="str">
        <f t="shared" si="3411"/>
        <v>Tue</v>
      </c>
      <c r="MH69" s="9" t="str">
        <f t="shared" si="3411"/>
        <v>Wed</v>
      </c>
      <c r="MI69" s="9" t="str">
        <f t="shared" si="3411"/>
        <v>Thu</v>
      </c>
      <c r="MJ69" s="9" t="str">
        <f t="shared" si="3411"/>
        <v>Fri</v>
      </c>
      <c r="MK69" s="9" t="str">
        <f t="shared" si="3411"/>
        <v>Sat</v>
      </c>
      <c r="ML69" s="9" t="str">
        <f t="shared" si="3411"/>
        <v>Sun</v>
      </c>
      <c r="MM69" s="9" t="str">
        <f t="shared" si="3411"/>
        <v>Mon</v>
      </c>
      <c r="MN69" s="9" t="str">
        <f t="shared" si="3411"/>
        <v>Tue</v>
      </c>
      <c r="MO69" s="9" t="str">
        <f t="shared" si="3411"/>
        <v>Wed</v>
      </c>
      <c r="MP69" s="9" t="str">
        <f t="shared" si="3411"/>
        <v>Thu</v>
      </c>
      <c r="MQ69" s="9" t="str">
        <f t="shared" si="3411"/>
        <v>Fri</v>
      </c>
      <c r="MR69" s="9" t="str">
        <f t="shared" si="3411"/>
        <v>Sat</v>
      </c>
      <c r="MS69" s="9" t="str">
        <f t="shared" si="3411"/>
        <v>Sun</v>
      </c>
      <c r="MT69" s="9" t="str">
        <f t="shared" si="3411"/>
        <v>Mon</v>
      </c>
      <c r="MU69" s="9" t="str">
        <f t="shared" si="3411"/>
        <v>Tue</v>
      </c>
      <c r="MV69" s="9" t="str">
        <f t="shared" si="3411"/>
        <v>Wed</v>
      </c>
      <c r="MW69" s="9" t="str">
        <f t="shared" si="3411"/>
        <v>Thu</v>
      </c>
      <c r="MX69" s="9" t="str">
        <f t="shared" si="3411"/>
        <v>Fri</v>
      </c>
      <c r="MY69" s="9" t="str">
        <f t="shared" si="3411"/>
        <v>Sat</v>
      </c>
      <c r="MZ69" s="9" t="str">
        <f t="shared" si="3411"/>
        <v>Sun</v>
      </c>
      <c r="NA69" s="9" t="str">
        <f t="shared" si="3411"/>
        <v>Mon</v>
      </c>
      <c r="NB69" s="9" t="str">
        <f t="shared" si="3411"/>
        <v>Tue</v>
      </c>
      <c r="NC69" s="9" t="str">
        <f t="shared" si="3411"/>
        <v>Wed</v>
      </c>
      <c r="ND69" s="9" t="str">
        <f t="shared" si="3411"/>
        <v>Thu</v>
      </c>
      <c r="NE69" s="9" t="str">
        <f t="shared" si="3411"/>
        <v>Fri</v>
      </c>
      <c r="NF69" s="9" t="str">
        <f t="shared" si="3411"/>
        <v>Sat</v>
      </c>
      <c r="NG69" s="9" t="str">
        <f t="shared" si="3411"/>
        <v>Sun</v>
      </c>
      <c r="NH69" s="9" t="str">
        <f t="shared" si="3411"/>
        <v>Mon</v>
      </c>
      <c r="NI69" s="9" t="str">
        <f t="shared" si="3411"/>
        <v>Tue</v>
      </c>
      <c r="NJ69" s="9" t="str">
        <f t="shared" si="3411"/>
        <v>Wed</v>
      </c>
      <c r="NK69" s="9" t="str">
        <f t="shared" ref="NK69:PK69" si="3412">TEXT(NK68,"ddd")</f>
        <v>Thu</v>
      </c>
      <c r="NL69" s="9" t="str">
        <f t="shared" si="3412"/>
        <v>Fri</v>
      </c>
      <c r="NM69" s="9" t="str">
        <f t="shared" si="3412"/>
        <v>Sat</v>
      </c>
      <c r="NN69" s="9" t="str">
        <f t="shared" si="3412"/>
        <v>Sun</v>
      </c>
      <c r="NO69" s="9" t="str">
        <f t="shared" si="3412"/>
        <v>Mon</v>
      </c>
      <c r="NP69" s="9" t="str">
        <f t="shared" si="3412"/>
        <v>Tue</v>
      </c>
      <c r="NQ69" s="9" t="str">
        <f t="shared" si="3412"/>
        <v>Wed</v>
      </c>
      <c r="NR69" s="9" t="str">
        <f t="shared" si="3412"/>
        <v>Thu</v>
      </c>
      <c r="NS69" s="9" t="str">
        <f t="shared" si="3412"/>
        <v>Fri</v>
      </c>
      <c r="NT69" s="9" t="str">
        <f t="shared" si="3412"/>
        <v>Sat</v>
      </c>
      <c r="NU69" s="9" t="str">
        <f t="shared" si="3412"/>
        <v>Sun</v>
      </c>
      <c r="NV69" s="9" t="str">
        <f t="shared" si="3412"/>
        <v>Mon</v>
      </c>
      <c r="NW69" s="9" t="str">
        <f t="shared" si="3412"/>
        <v>Tue</v>
      </c>
      <c r="NX69" s="9" t="str">
        <f t="shared" si="3412"/>
        <v>Wed</v>
      </c>
      <c r="NY69" s="9" t="str">
        <f t="shared" si="3412"/>
        <v>Thu</v>
      </c>
      <c r="NZ69" s="9" t="str">
        <f t="shared" si="3412"/>
        <v>Fri</v>
      </c>
      <c r="OA69" s="9" t="str">
        <f t="shared" si="3412"/>
        <v>Sat</v>
      </c>
      <c r="OB69" s="9" t="str">
        <f t="shared" si="3412"/>
        <v>Sun</v>
      </c>
      <c r="OC69" s="9" t="str">
        <f t="shared" si="3412"/>
        <v>Mon</v>
      </c>
      <c r="OD69" s="9" t="str">
        <f t="shared" si="3412"/>
        <v>Tue</v>
      </c>
      <c r="OE69" s="9" t="str">
        <f t="shared" si="3412"/>
        <v>Wed</v>
      </c>
      <c r="OF69" s="9" t="str">
        <f t="shared" si="3412"/>
        <v>Thu</v>
      </c>
      <c r="OG69" s="9" t="str">
        <f t="shared" si="3412"/>
        <v>Fri</v>
      </c>
      <c r="OH69" s="9" t="str">
        <f t="shared" si="3412"/>
        <v>Sat</v>
      </c>
      <c r="OI69" s="9" t="str">
        <f t="shared" si="3412"/>
        <v>Sun</v>
      </c>
      <c r="OJ69" s="9" t="str">
        <f t="shared" si="3412"/>
        <v>Mon</v>
      </c>
      <c r="OK69" s="9" t="str">
        <f t="shared" si="3412"/>
        <v>Tue</v>
      </c>
      <c r="OL69" s="9" t="str">
        <f t="shared" si="3412"/>
        <v>Wed</v>
      </c>
      <c r="OM69" s="9" t="str">
        <f t="shared" si="3412"/>
        <v>Thu</v>
      </c>
      <c r="ON69" s="9" t="str">
        <f t="shared" si="3412"/>
        <v>Fri</v>
      </c>
      <c r="OO69" s="9" t="str">
        <f t="shared" si="3412"/>
        <v>Sat</v>
      </c>
      <c r="OP69" s="9" t="str">
        <f t="shared" si="3412"/>
        <v>Sun</v>
      </c>
      <c r="OQ69" s="9" t="str">
        <f t="shared" si="3412"/>
        <v>Mon</v>
      </c>
      <c r="OR69" s="9" t="str">
        <f t="shared" si="3412"/>
        <v>Tue</v>
      </c>
      <c r="OS69" s="9" t="str">
        <f t="shared" si="3412"/>
        <v>Wed</v>
      </c>
      <c r="OT69" s="9" t="str">
        <f t="shared" si="3412"/>
        <v>Thu</v>
      </c>
      <c r="OU69" s="9" t="str">
        <f t="shared" si="3412"/>
        <v>Fri</v>
      </c>
      <c r="OV69" s="9" t="str">
        <f t="shared" si="3412"/>
        <v>Sat</v>
      </c>
      <c r="OW69" s="9" t="str">
        <f t="shared" si="3412"/>
        <v>Sun</v>
      </c>
      <c r="OX69" s="9" t="str">
        <f t="shared" si="3412"/>
        <v>Mon</v>
      </c>
      <c r="OY69" s="9" t="str">
        <f t="shared" si="3412"/>
        <v>Tue</v>
      </c>
      <c r="OZ69" s="9" t="str">
        <f t="shared" si="3412"/>
        <v>Wed</v>
      </c>
      <c r="PA69" s="9" t="str">
        <f t="shared" si="3412"/>
        <v>Thu</v>
      </c>
      <c r="PB69" s="9" t="str">
        <f t="shared" si="3412"/>
        <v>Fri</v>
      </c>
      <c r="PC69" s="9" t="str">
        <f t="shared" si="3412"/>
        <v>Sat</v>
      </c>
      <c r="PD69" s="9" t="str">
        <f t="shared" si="3412"/>
        <v>Sun</v>
      </c>
      <c r="PE69" s="9" t="str">
        <f t="shared" si="3412"/>
        <v>Mon</v>
      </c>
      <c r="PF69" s="9" t="str">
        <f t="shared" si="3412"/>
        <v>Tue</v>
      </c>
      <c r="PG69" s="9" t="str">
        <f t="shared" si="3412"/>
        <v>Wed</v>
      </c>
      <c r="PH69" s="9" t="str">
        <f t="shared" si="3412"/>
        <v>Thu</v>
      </c>
      <c r="PI69" s="9" t="str">
        <f t="shared" si="3412"/>
        <v>Fri</v>
      </c>
      <c r="PJ69" s="9" t="str">
        <f t="shared" si="3412"/>
        <v>Sat</v>
      </c>
      <c r="PK69" s="9" t="str">
        <f t="shared" si="3412"/>
        <v>Sun</v>
      </c>
      <c r="PL69" s="9" t="str">
        <f t="shared" ref="PL69:RW69" si="3413">TEXT(PL68,"ddd")</f>
        <v>Mon</v>
      </c>
      <c r="PM69" s="9" t="str">
        <f t="shared" si="3413"/>
        <v>Tue</v>
      </c>
      <c r="PN69" s="9" t="str">
        <f t="shared" si="3413"/>
        <v>Wed</v>
      </c>
      <c r="PO69" s="9" t="str">
        <f t="shared" si="3413"/>
        <v>Thu</v>
      </c>
      <c r="PP69" s="9" t="str">
        <f t="shared" si="3413"/>
        <v>Fri</v>
      </c>
      <c r="PQ69" s="9" t="str">
        <f t="shared" si="3413"/>
        <v>Sat</v>
      </c>
      <c r="PR69" s="9" t="str">
        <f t="shared" si="3413"/>
        <v>Sun</v>
      </c>
      <c r="PS69" s="9" t="str">
        <f t="shared" si="3413"/>
        <v>Mon</v>
      </c>
      <c r="PT69" s="9" t="str">
        <f t="shared" si="3413"/>
        <v>Tue</v>
      </c>
      <c r="PU69" s="9" t="str">
        <f t="shared" si="3413"/>
        <v>Wed</v>
      </c>
      <c r="PV69" s="9" t="str">
        <f t="shared" si="3413"/>
        <v>Thu</v>
      </c>
      <c r="PW69" s="9" t="str">
        <f t="shared" si="3413"/>
        <v>Fri</v>
      </c>
      <c r="PX69" s="9" t="str">
        <f t="shared" si="3413"/>
        <v>Sat</v>
      </c>
      <c r="PY69" s="9" t="str">
        <f t="shared" si="3413"/>
        <v>Sun</v>
      </c>
      <c r="PZ69" s="9" t="str">
        <f t="shared" si="3413"/>
        <v>Mon</v>
      </c>
      <c r="QA69" s="9" t="str">
        <f t="shared" si="3413"/>
        <v>Tue</v>
      </c>
      <c r="QB69" s="9" t="str">
        <f t="shared" si="3413"/>
        <v>Wed</v>
      </c>
      <c r="QC69" s="9" t="str">
        <f t="shared" si="3413"/>
        <v>Thu</v>
      </c>
      <c r="QD69" s="9" t="str">
        <f t="shared" si="3413"/>
        <v>Fri</v>
      </c>
      <c r="QE69" s="9" t="str">
        <f t="shared" si="3413"/>
        <v>Sat</v>
      </c>
      <c r="QF69" s="9" t="str">
        <f t="shared" si="3413"/>
        <v>Sun</v>
      </c>
      <c r="QG69" s="9" t="str">
        <f t="shared" si="3413"/>
        <v>Mon</v>
      </c>
      <c r="QH69" s="9" t="str">
        <f t="shared" si="3413"/>
        <v>Tue</v>
      </c>
      <c r="QI69" s="9" t="str">
        <f t="shared" si="3413"/>
        <v>Wed</v>
      </c>
      <c r="QJ69" s="9" t="str">
        <f t="shared" si="3413"/>
        <v>Thu</v>
      </c>
      <c r="QK69" s="9" t="str">
        <f t="shared" si="3413"/>
        <v>Fri</v>
      </c>
      <c r="QL69" s="9" t="str">
        <f t="shared" si="3413"/>
        <v>Sat</v>
      </c>
      <c r="QM69" s="9" t="str">
        <f t="shared" si="3413"/>
        <v>Sun</v>
      </c>
      <c r="QN69" s="9" t="str">
        <f t="shared" si="3413"/>
        <v>Mon</v>
      </c>
      <c r="QO69" s="9" t="str">
        <f t="shared" si="3413"/>
        <v>Tue</v>
      </c>
      <c r="QP69" s="9" t="str">
        <f t="shared" si="3413"/>
        <v>Wed</v>
      </c>
      <c r="QQ69" s="9" t="str">
        <f t="shared" si="3413"/>
        <v>Thu</v>
      </c>
      <c r="QR69" s="9" t="str">
        <f t="shared" si="3413"/>
        <v>Fri</v>
      </c>
      <c r="QS69" s="9" t="str">
        <f t="shared" si="3413"/>
        <v>Sat</v>
      </c>
      <c r="QT69" s="9" t="str">
        <f t="shared" si="3413"/>
        <v>Sun</v>
      </c>
      <c r="QU69" s="9" t="str">
        <f t="shared" si="3413"/>
        <v>Mon</v>
      </c>
      <c r="QV69" s="9" t="str">
        <f t="shared" si="3413"/>
        <v>Tue</v>
      </c>
      <c r="QW69" s="9" t="str">
        <f t="shared" si="3413"/>
        <v>Wed</v>
      </c>
      <c r="QX69" s="9" t="str">
        <f t="shared" si="3413"/>
        <v>Thu</v>
      </c>
      <c r="QY69" s="9" t="str">
        <f t="shared" si="3413"/>
        <v>Fri</v>
      </c>
      <c r="QZ69" s="9" t="str">
        <f t="shared" si="3413"/>
        <v>Sat</v>
      </c>
      <c r="RA69" s="9" t="str">
        <f t="shared" si="3413"/>
        <v>Sun</v>
      </c>
      <c r="RB69" s="9" t="str">
        <f t="shared" si="3413"/>
        <v>Mon</v>
      </c>
      <c r="RC69" s="9" t="str">
        <f t="shared" si="3413"/>
        <v>Tue</v>
      </c>
      <c r="RD69" s="9" t="str">
        <f t="shared" si="3413"/>
        <v>Wed</v>
      </c>
      <c r="RE69" s="9" t="str">
        <f t="shared" si="3413"/>
        <v>Thu</v>
      </c>
      <c r="RF69" s="9" t="str">
        <f t="shared" si="3413"/>
        <v>Fri</v>
      </c>
      <c r="RG69" s="9" t="str">
        <f t="shared" si="3413"/>
        <v>Sat</v>
      </c>
      <c r="RH69" s="9" t="str">
        <f t="shared" si="3413"/>
        <v>Sun</v>
      </c>
      <c r="RI69" s="9" t="str">
        <f t="shared" si="3413"/>
        <v>Mon</v>
      </c>
      <c r="RJ69" s="9" t="str">
        <f t="shared" si="3413"/>
        <v>Tue</v>
      </c>
      <c r="RK69" s="9" t="str">
        <f t="shared" si="3413"/>
        <v>Wed</v>
      </c>
      <c r="RL69" s="9" t="str">
        <f t="shared" si="3413"/>
        <v>Thu</v>
      </c>
      <c r="RM69" s="9" t="str">
        <f t="shared" si="3413"/>
        <v>Fri</v>
      </c>
      <c r="RN69" s="9" t="str">
        <f t="shared" si="3413"/>
        <v>Sat</v>
      </c>
      <c r="RO69" s="9" t="str">
        <f t="shared" si="3413"/>
        <v>Sun</v>
      </c>
      <c r="RP69" s="9" t="str">
        <f t="shared" si="3413"/>
        <v>Mon</v>
      </c>
      <c r="RQ69" s="9" t="str">
        <f t="shared" si="3413"/>
        <v>Tue</v>
      </c>
      <c r="RR69" s="9" t="str">
        <f t="shared" si="3413"/>
        <v>Wed</v>
      </c>
      <c r="RS69" s="9" t="str">
        <f t="shared" si="3413"/>
        <v>Thu</v>
      </c>
      <c r="RT69" s="9" t="str">
        <f t="shared" si="3413"/>
        <v>Fri</v>
      </c>
      <c r="RU69" s="9" t="str">
        <f t="shared" si="3413"/>
        <v>Sat</v>
      </c>
      <c r="RV69" s="9" t="str">
        <f t="shared" si="3413"/>
        <v>Sun</v>
      </c>
      <c r="RW69" s="9" t="str">
        <f t="shared" si="3413"/>
        <v>Mon</v>
      </c>
      <c r="RX69" s="9" t="str">
        <f t="shared" ref="RX69:UI69" si="3414">TEXT(RX68,"ddd")</f>
        <v>Tue</v>
      </c>
      <c r="RY69" s="9" t="str">
        <f t="shared" si="3414"/>
        <v>Wed</v>
      </c>
      <c r="RZ69" s="9" t="str">
        <f t="shared" si="3414"/>
        <v>Thu</v>
      </c>
      <c r="SA69" s="9" t="str">
        <f t="shared" si="3414"/>
        <v>Fri</v>
      </c>
      <c r="SB69" s="9" t="str">
        <f t="shared" si="3414"/>
        <v>Sat</v>
      </c>
      <c r="SC69" s="9" t="str">
        <f t="shared" si="3414"/>
        <v>Sun</v>
      </c>
      <c r="SD69" s="9" t="str">
        <f t="shared" si="3414"/>
        <v>Mon</v>
      </c>
      <c r="SE69" s="9" t="str">
        <f t="shared" si="3414"/>
        <v>Tue</v>
      </c>
      <c r="SF69" s="9" t="str">
        <f t="shared" si="3414"/>
        <v>Wed</v>
      </c>
      <c r="SG69" s="9" t="str">
        <f t="shared" si="3414"/>
        <v>Thu</v>
      </c>
      <c r="SH69" s="9" t="str">
        <f t="shared" si="3414"/>
        <v>Fri</v>
      </c>
      <c r="SI69" s="9" t="str">
        <f t="shared" si="3414"/>
        <v>Sat</v>
      </c>
      <c r="SJ69" s="9" t="str">
        <f t="shared" si="3414"/>
        <v>Sun</v>
      </c>
      <c r="SK69" s="9" t="str">
        <f t="shared" si="3414"/>
        <v>Mon</v>
      </c>
      <c r="SL69" s="9" t="str">
        <f t="shared" si="3414"/>
        <v>Tue</v>
      </c>
      <c r="SM69" s="9" t="str">
        <f t="shared" si="3414"/>
        <v>Wed</v>
      </c>
      <c r="SN69" s="9" t="str">
        <f t="shared" si="3414"/>
        <v>Thu</v>
      </c>
      <c r="SO69" s="9" t="str">
        <f t="shared" si="3414"/>
        <v>Fri</v>
      </c>
      <c r="SP69" s="9" t="str">
        <f t="shared" si="3414"/>
        <v>Sat</v>
      </c>
      <c r="SQ69" s="9" t="str">
        <f t="shared" si="3414"/>
        <v>Sun</v>
      </c>
      <c r="SR69" s="9" t="str">
        <f t="shared" si="3414"/>
        <v>Mon</v>
      </c>
      <c r="SS69" s="9" t="str">
        <f t="shared" si="3414"/>
        <v>Tue</v>
      </c>
      <c r="ST69" s="9" t="str">
        <f t="shared" si="3414"/>
        <v>Wed</v>
      </c>
      <c r="SU69" s="9" t="str">
        <f t="shared" si="3414"/>
        <v>Thu</v>
      </c>
      <c r="SV69" s="9" t="str">
        <f t="shared" si="3414"/>
        <v>Fri</v>
      </c>
      <c r="SW69" s="9" t="str">
        <f t="shared" si="3414"/>
        <v>Sat</v>
      </c>
      <c r="SX69" s="9" t="str">
        <f t="shared" si="3414"/>
        <v>Sun</v>
      </c>
      <c r="SY69" s="9" t="str">
        <f t="shared" si="3414"/>
        <v>Mon</v>
      </c>
      <c r="SZ69" s="9" t="str">
        <f t="shared" si="3414"/>
        <v>Tue</v>
      </c>
      <c r="TA69" s="9" t="str">
        <f t="shared" si="3414"/>
        <v>Wed</v>
      </c>
      <c r="TB69" s="9" t="str">
        <f t="shared" si="3414"/>
        <v>Thu</v>
      </c>
      <c r="TC69" s="9" t="str">
        <f t="shared" si="3414"/>
        <v>Fri</v>
      </c>
      <c r="TD69" s="9" t="str">
        <f t="shared" si="3414"/>
        <v>Sat</v>
      </c>
      <c r="TE69" s="9" t="str">
        <f t="shared" si="3414"/>
        <v>Sun</v>
      </c>
      <c r="TF69" s="9" t="str">
        <f t="shared" si="3414"/>
        <v>Mon</v>
      </c>
      <c r="TG69" s="9" t="str">
        <f t="shared" si="3414"/>
        <v>Tue</v>
      </c>
      <c r="TH69" s="9" t="str">
        <f t="shared" si="3414"/>
        <v>Wed</v>
      </c>
      <c r="TI69" s="9" t="str">
        <f t="shared" si="3414"/>
        <v>Thu</v>
      </c>
      <c r="TJ69" s="9" t="str">
        <f t="shared" si="3414"/>
        <v>Fri</v>
      </c>
      <c r="TK69" s="9" t="str">
        <f t="shared" si="3414"/>
        <v>Sat</v>
      </c>
      <c r="TL69" s="9" t="str">
        <f t="shared" si="3414"/>
        <v>Sun</v>
      </c>
      <c r="TM69" s="9" t="str">
        <f t="shared" si="3414"/>
        <v>Mon</v>
      </c>
      <c r="TN69" s="9" t="str">
        <f t="shared" si="3414"/>
        <v>Tue</v>
      </c>
      <c r="TO69" s="9" t="str">
        <f t="shared" si="3414"/>
        <v>Wed</v>
      </c>
      <c r="TP69" s="9" t="str">
        <f t="shared" si="3414"/>
        <v>Thu</v>
      </c>
      <c r="TQ69" s="9" t="str">
        <f t="shared" si="3414"/>
        <v>Fri</v>
      </c>
      <c r="TR69" s="9" t="str">
        <f t="shared" si="3414"/>
        <v>Sat</v>
      </c>
      <c r="TS69" s="9" t="str">
        <f t="shared" si="3414"/>
        <v>Sun</v>
      </c>
      <c r="TT69" s="9" t="str">
        <f t="shared" si="3414"/>
        <v>Mon</v>
      </c>
      <c r="TU69" s="9" t="str">
        <f t="shared" si="3414"/>
        <v>Tue</v>
      </c>
      <c r="TV69" s="9" t="str">
        <f t="shared" si="3414"/>
        <v>Wed</v>
      </c>
      <c r="TW69" s="9" t="str">
        <f t="shared" si="3414"/>
        <v>Thu</v>
      </c>
      <c r="TX69" s="9" t="str">
        <f t="shared" si="3414"/>
        <v>Fri</v>
      </c>
      <c r="TY69" s="9" t="str">
        <f t="shared" si="3414"/>
        <v>Sat</v>
      </c>
      <c r="TZ69" s="9" t="str">
        <f t="shared" si="3414"/>
        <v>Sun</v>
      </c>
      <c r="UA69" s="9" t="str">
        <f t="shared" si="3414"/>
        <v>Mon</v>
      </c>
      <c r="UB69" s="9" t="str">
        <f t="shared" si="3414"/>
        <v>Tue</v>
      </c>
      <c r="UC69" s="9" t="str">
        <f t="shared" si="3414"/>
        <v>Wed</v>
      </c>
      <c r="UD69" s="9" t="str">
        <f t="shared" si="3414"/>
        <v>Thu</v>
      </c>
      <c r="UE69" s="9" t="str">
        <f t="shared" si="3414"/>
        <v>Fri</v>
      </c>
      <c r="UF69" s="9" t="str">
        <f t="shared" si="3414"/>
        <v>Sat</v>
      </c>
      <c r="UG69" s="9" t="str">
        <f t="shared" si="3414"/>
        <v>Sun</v>
      </c>
      <c r="UH69" s="9" t="str">
        <f t="shared" si="3414"/>
        <v>Mon</v>
      </c>
      <c r="UI69" s="9" t="str">
        <f t="shared" si="3414"/>
        <v>Tue</v>
      </c>
      <c r="UJ69" s="9" t="str">
        <f t="shared" ref="UJ69:WU69" si="3415">TEXT(UJ68,"ddd")</f>
        <v>Wed</v>
      </c>
      <c r="UK69" s="9" t="str">
        <f t="shared" si="3415"/>
        <v>Thu</v>
      </c>
      <c r="UL69" s="9" t="str">
        <f t="shared" si="3415"/>
        <v>Fri</v>
      </c>
      <c r="UM69" s="9" t="str">
        <f t="shared" si="3415"/>
        <v>Sat</v>
      </c>
      <c r="UN69" s="9" t="str">
        <f t="shared" si="3415"/>
        <v>Sun</v>
      </c>
      <c r="UO69" s="9" t="str">
        <f t="shared" si="3415"/>
        <v>Mon</v>
      </c>
      <c r="UP69" s="9" t="str">
        <f t="shared" si="3415"/>
        <v>Tue</v>
      </c>
      <c r="UQ69" s="9" t="str">
        <f t="shared" si="3415"/>
        <v>Wed</v>
      </c>
      <c r="UR69" s="9" t="str">
        <f t="shared" si="3415"/>
        <v>Thu</v>
      </c>
      <c r="US69" s="9" t="str">
        <f t="shared" si="3415"/>
        <v>Fri</v>
      </c>
      <c r="UT69" s="9" t="str">
        <f t="shared" si="3415"/>
        <v>Sat</v>
      </c>
      <c r="UU69" s="9" t="str">
        <f t="shared" si="3415"/>
        <v>Sun</v>
      </c>
      <c r="UV69" s="9" t="str">
        <f t="shared" si="3415"/>
        <v>Mon</v>
      </c>
      <c r="UW69" s="9" t="str">
        <f t="shared" si="3415"/>
        <v>Tue</v>
      </c>
      <c r="UX69" s="9" t="str">
        <f t="shared" si="3415"/>
        <v>Wed</v>
      </c>
      <c r="UY69" s="9" t="str">
        <f t="shared" si="3415"/>
        <v>Thu</v>
      </c>
      <c r="UZ69" s="9" t="str">
        <f t="shared" si="3415"/>
        <v>Fri</v>
      </c>
      <c r="VA69" s="9" t="str">
        <f t="shared" si="3415"/>
        <v>Sat</v>
      </c>
      <c r="VB69" s="9" t="str">
        <f t="shared" si="3415"/>
        <v>Sun</v>
      </c>
      <c r="VC69" s="9" t="str">
        <f t="shared" si="3415"/>
        <v>Mon</v>
      </c>
      <c r="VD69" s="9" t="str">
        <f t="shared" si="3415"/>
        <v>Tue</v>
      </c>
      <c r="VE69" s="9" t="str">
        <f t="shared" si="3415"/>
        <v>Wed</v>
      </c>
      <c r="VF69" s="9" t="str">
        <f t="shared" si="3415"/>
        <v>Thu</v>
      </c>
      <c r="VG69" s="9" t="str">
        <f t="shared" si="3415"/>
        <v>Fri</v>
      </c>
      <c r="VH69" s="9" t="str">
        <f t="shared" si="3415"/>
        <v>Sat</v>
      </c>
      <c r="VI69" s="9" t="str">
        <f t="shared" si="3415"/>
        <v>Sun</v>
      </c>
      <c r="VJ69" s="9" t="str">
        <f t="shared" si="3415"/>
        <v>Mon</v>
      </c>
      <c r="VK69" s="9" t="str">
        <f t="shared" si="3415"/>
        <v>Tue</v>
      </c>
      <c r="VL69" s="9" t="str">
        <f t="shared" si="3415"/>
        <v>Wed</v>
      </c>
      <c r="VM69" s="9" t="str">
        <f t="shared" si="3415"/>
        <v>Thu</v>
      </c>
      <c r="VN69" s="9" t="str">
        <f t="shared" si="3415"/>
        <v>Fri</v>
      </c>
      <c r="VO69" s="9" t="str">
        <f t="shared" si="3415"/>
        <v>Sat</v>
      </c>
      <c r="VP69" s="9" t="str">
        <f t="shared" si="3415"/>
        <v>Sun</v>
      </c>
      <c r="VQ69" s="9" t="str">
        <f t="shared" si="3415"/>
        <v>Mon</v>
      </c>
      <c r="VR69" s="9" t="str">
        <f t="shared" si="3415"/>
        <v>Tue</v>
      </c>
      <c r="VS69" s="9" t="str">
        <f t="shared" si="3415"/>
        <v>Wed</v>
      </c>
      <c r="VT69" s="9" t="str">
        <f t="shared" si="3415"/>
        <v>Thu</v>
      </c>
      <c r="VU69" s="9" t="str">
        <f t="shared" si="3415"/>
        <v>Fri</v>
      </c>
      <c r="VV69" s="9" t="str">
        <f t="shared" si="3415"/>
        <v>Sat</v>
      </c>
      <c r="VW69" s="9" t="str">
        <f t="shared" si="3415"/>
        <v>Sun</v>
      </c>
      <c r="VX69" s="9" t="str">
        <f t="shared" si="3415"/>
        <v>Mon</v>
      </c>
      <c r="VY69" s="9" t="str">
        <f t="shared" si="3415"/>
        <v>Tue</v>
      </c>
      <c r="VZ69" s="9" t="str">
        <f t="shared" si="3415"/>
        <v>Wed</v>
      </c>
      <c r="WA69" s="9" t="str">
        <f t="shared" si="3415"/>
        <v>Thu</v>
      </c>
      <c r="WB69" s="9" t="str">
        <f t="shared" si="3415"/>
        <v>Fri</v>
      </c>
      <c r="WC69" s="9" t="str">
        <f t="shared" si="3415"/>
        <v>Sat</v>
      </c>
      <c r="WD69" s="9" t="str">
        <f t="shared" si="3415"/>
        <v>Sun</v>
      </c>
      <c r="WE69" s="9" t="str">
        <f t="shared" si="3415"/>
        <v>Mon</v>
      </c>
      <c r="WF69" s="9" t="str">
        <f t="shared" si="3415"/>
        <v>Tue</v>
      </c>
      <c r="WG69" s="9" t="str">
        <f t="shared" si="3415"/>
        <v>Wed</v>
      </c>
      <c r="WH69" s="9" t="str">
        <f t="shared" si="3415"/>
        <v>Thu</v>
      </c>
      <c r="WI69" s="9" t="str">
        <f t="shared" si="3415"/>
        <v>Fri</v>
      </c>
      <c r="WJ69" s="9" t="str">
        <f t="shared" si="3415"/>
        <v>Sat</v>
      </c>
      <c r="WK69" s="9" t="str">
        <f t="shared" si="3415"/>
        <v>Sun</v>
      </c>
      <c r="WL69" s="9" t="str">
        <f t="shared" si="3415"/>
        <v>Mon</v>
      </c>
      <c r="WM69" s="9" t="str">
        <f t="shared" si="3415"/>
        <v>Tue</v>
      </c>
      <c r="WN69" s="9" t="str">
        <f t="shared" si="3415"/>
        <v>Wed</v>
      </c>
      <c r="WO69" s="9" t="str">
        <f t="shared" si="3415"/>
        <v>Thu</v>
      </c>
      <c r="WP69" s="9" t="str">
        <f t="shared" si="3415"/>
        <v>Fri</v>
      </c>
      <c r="WQ69" s="9" t="str">
        <f t="shared" si="3415"/>
        <v>Sat</v>
      </c>
      <c r="WR69" s="9" t="str">
        <f t="shared" si="3415"/>
        <v>Sun</v>
      </c>
      <c r="WS69" s="9" t="str">
        <f t="shared" si="3415"/>
        <v>Mon</v>
      </c>
      <c r="WT69" s="9" t="str">
        <f t="shared" si="3415"/>
        <v>Tue</v>
      </c>
      <c r="WU69" s="9" t="str">
        <f t="shared" si="3415"/>
        <v>Wed</v>
      </c>
      <c r="WV69" s="9" t="str">
        <f t="shared" ref="WV69:YA69" si="3416">TEXT(WV68,"ddd")</f>
        <v>Thu</v>
      </c>
      <c r="WW69" s="9" t="str">
        <f t="shared" si="3416"/>
        <v>Fri</v>
      </c>
      <c r="WX69" s="9" t="str">
        <f t="shared" si="3416"/>
        <v>Sat</v>
      </c>
      <c r="WY69" s="9" t="str">
        <f t="shared" si="3416"/>
        <v>Sun</v>
      </c>
      <c r="WZ69" s="9" t="str">
        <f t="shared" si="3416"/>
        <v>Mon</v>
      </c>
      <c r="XA69" s="9" t="str">
        <f t="shared" si="3416"/>
        <v>Tue</v>
      </c>
      <c r="XB69" s="9" t="str">
        <f t="shared" si="3416"/>
        <v>Wed</v>
      </c>
      <c r="XC69" s="9" t="str">
        <f t="shared" si="3416"/>
        <v>Thu</v>
      </c>
      <c r="XD69" s="9" t="str">
        <f t="shared" si="3416"/>
        <v>Fri</v>
      </c>
      <c r="XE69" s="9" t="str">
        <f t="shared" si="3416"/>
        <v>Sat</v>
      </c>
      <c r="XF69" s="9" t="str">
        <f t="shared" si="3416"/>
        <v>Sun</v>
      </c>
      <c r="XG69" s="9" t="str">
        <f t="shared" si="3416"/>
        <v>Mon</v>
      </c>
      <c r="XH69" s="9" t="str">
        <f t="shared" si="3416"/>
        <v>Tue</v>
      </c>
      <c r="XI69" s="9" t="str">
        <f t="shared" si="3416"/>
        <v>Wed</v>
      </c>
      <c r="XJ69" s="9" t="str">
        <f t="shared" si="3416"/>
        <v>Thu</v>
      </c>
      <c r="XK69" s="9" t="str">
        <f t="shared" si="3416"/>
        <v>Fri</v>
      </c>
      <c r="XL69" s="9" t="str">
        <f t="shared" si="3416"/>
        <v>Sat</v>
      </c>
      <c r="XM69" s="9" t="str">
        <f t="shared" si="3416"/>
        <v>Sun</v>
      </c>
      <c r="XN69" s="9" t="str">
        <f t="shared" si="3416"/>
        <v>Mon</v>
      </c>
      <c r="XO69" s="9" t="str">
        <f t="shared" si="3416"/>
        <v>Tue</v>
      </c>
      <c r="XP69" s="9" t="str">
        <f t="shared" si="3416"/>
        <v>Wed</v>
      </c>
      <c r="XQ69" s="9" t="str">
        <f t="shared" si="3416"/>
        <v>Thu</v>
      </c>
      <c r="XR69" s="9" t="str">
        <f t="shared" si="3416"/>
        <v>Fri</v>
      </c>
      <c r="XS69" s="9" t="str">
        <f t="shared" si="3416"/>
        <v>Sat</v>
      </c>
      <c r="XT69" s="9" t="str">
        <f t="shared" si="3416"/>
        <v>Sun</v>
      </c>
      <c r="XU69" s="9" t="str">
        <f t="shared" si="3416"/>
        <v>Mon</v>
      </c>
      <c r="XV69" s="9" t="str">
        <f t="shared" si="3416"/>
        <v>Tue</v>
      </c>
      <c r="XW69" s="9" t="str">
        <f t="shared" si="3416"/>
        <v>Wed</v>
      </c>
      <c r="XX69" s="9" t="str">
        <f t="shared" si="3416"/>
        <v>Thu</v>
      </c>
      <c r="XY69" s="9" t="str">
        <f t="shared" si="3416"/>
        <v>Fri</v>
      </c>
      <c r="XZ69" s="9" t="str">
        <f t="shared" si="3416"/>
        <v>Sat</v>
      </c>
      <c r="YA69" s="9" t="str">
        <f t="shared" si="3416"/>
        <v>Sun</v>
      </c>
      <c r="YB69" s="9" t="str">
        <f t="shared" ref="YB69:YZ69" si="3417">TEXT(YB68,"ddd")</f>
        <v>Mon</v>
      </c>
      <c r="YC69" s="9" t="str">
        <f t="shared" si="3417"/>
        <v>Tue</v>
      </c>
      <c r="YD69" s="9" t="str">
        <f t="shared" si="3417"/>
        <v>Wed</v>
      </c>
      <c r="YE69" s="9" t="str">
        <f t="shared" si="3417"/>
        <v>Thu</v>
      </c>
      <c r="YF69" s="9" t="str">
        <f t="shared" si="3417"/>
        <v>Fri</v>
      </c>
      <c r="YG69" s="9" t="str">
        <f t="shared" si="3417"/>
        <v>Sat</v>
      </c>
      <c r="YH69" s="9" t="str">
        <f t="shared" si="3417"/>
        <v>Sun</v>
      </c>
      <c r="YI69" s="9" t="str">
        <f t="shared" si="3417"/>
        <v>Mon</v>
      </c>
      <c r="YJ69" s="9" t="str">
        <f t="shared" si="3417"/>
        <v>Tue</v>
      </c>
      <c r="YK69" s="9" t="str">
        <f t="shared" si="3417"/>
        <v>Wed</v>
      </c>
      <c r="YL69" s="9" t="str">
        <f t="shared" si="3417"/>
        <v>Thu</v>
      </c>
      <c r="YM69" s="9" t="str">
        <f t="shared" si="3417"/>
        <v>Fri</v>
      </c>
      <c r="YN69" s="9" t="str">
        <f t="shared" si="3417"/>
        <v>Sat</v>
      </c>
      <c r="YO69" s="9" t="str">
        <f t="shared" si="3417"/>
        <v>Sun</v>
      </c>
      <c r="YP69" s="9" t="str">
        <f t="shared" si="3417"/>
        <v>Mon</v>
      </c>
      <c r="YQ69" s="9" t="str">
        <f t="shared" si="3417"/>
        <v>Tue</v>
      </c>
      <c r="YR69" s="9" t="str">
        <f t="shared" si="3417"/>
        <v>Wed</v>
      </c>
      <c r="YS69" s="9" t="str">
        <f t="shared" si="3417"/>
        <v>Thu</v>
      </c>
      <c r="YT69" s="9" t="str">
        <f t="shared" si="3417"/>
        <v>Fri</v>
      </c>
      <c r="YU69" s="9" t="str">
        <f t="shared" si="3417"/>
        <v>Sat</v>
      </c>
      <c r="YV69" s="9" t="str">
        <f t="shared" si="3417"/>
        <v>Sun</v>
      </c>
      <c r="YW69" s="9" t="str">
        <f t="shared" si="3417"/>
        <v>Mon</v>
      </c>
      <c r="YX69" s="9" t="str">
        <f t="shared" si="3417"/>
        <v>Tue</v>
      </c>
      <c r="YY69" s="9" t="str">
        <f t="shared" si="3417"/>
        <v>Wed</v>
      </c>
      <c r="YZ69" s="9" t="str">
        <f t="shared" si="3417"/>
        <v>Thu</v>
      </c>
      <c r="ZA69" s="9" t="str">
        <f t="shared" ref="ZA69:ABA69" si="3418">TEXT(ZA68,"ddd")</f>
        <v>Fri</v>
      </c>
      <c r="ZB69" s="9" t="str">
        <f t="shared" si="3418"/>
        <v>Sat</v>
      </c>
      <c r="ZC69" s="9" t="str">
        <f t="shared" si="3418"/>
        <v>Sun</v>
      </c>
      <c r="ZD69" s="9" t="str">
        <f t="shared" si="3418"/>
        <v>Mon</v>
      </c>
      <c r="ZE69" s="9" t="str">
        <f t="shared" si="3418"/>
        <v>Tue</v>
      </c>
      <c r="ZF69" s="9" t="str">
        <f t="shared" si="3418"/>
        <v>Wed</v>
      </c>
      <c r="ZG69" s="9" t="str">
        <f t="shared" si="3418"/>
        <v>Thu</v>
      </c>
      <c r="ZH69" s="9" t="str">
        <f t="shared" si="3418"/>
        <v>Fri</v>
      </c>
      <c r="ZI69" s="9" t="str">
        <f t="shared" si="3418"/>
        <v>Sat</v>
      </c>
      <c r="ZJ69" s="9" t="str">
        <f t="shared" si="3418"/>
        <v>Sun</v>
      </c>
      <c r="ZK69" s="9" t="str">
        <f t="shared" si="3418"/>
        <v>Mon</v>
      </c>
      <c r="ZL69" s="9" t="str">
        <f t="shared" si="3418"/>
        <v>Tue</v>
      </c>
      <c r="ZM69" s="9" t="str">
        <f t="shared" si="3418"/>
        <v>Wed</v>
      </c>
      <c r="ZN69" s="9" t="str">
        <f t="shared" si="3418"/>
        <v>Thu</v>
      </c>
      <c r="ZO69" s="9" t="str">
        <f t="shared" si="3418"/>
        <v>Fri</v>
      </c>
      <c r="ZP69" s="9" t="str">
        <f t="shared" si="3418"/>
        <v>Sat</v>
      </c>
      <c r="ZQ69" s="9" t="str">
        <f t="shared" si="3418"/>
        <v>Sun</v>
      </c>
      <c r="ZR69" s="9" t="str">
        <f t="shared" si="3418"/>
        <v>Mon</v>
      </c>
      <c r="ZS69" s="9" t="str">
        <f t="shared" si="3418"/>
        <v>Tue</v>
      </c>
      <c r="ZT69" s="9" t="str">
        <f t="shared" si="3418"/>
        <v>Wed</v>
      </c>
      <c r="ZU69" s="9" t="str">
        <f t="shared" si="3418"/>
        <v>Thu</v>
      </c>
      <c r="ZV69" s="9" t="str">
        <f t="shared" si="3418"/>
        <v>Fri</v>
      </c>
      <c r="ZW69" s="9" t="str">
        <f t="shared" si="3418"/>
        <v>Sat</v>
      </c>
      <c r="ZX69" s="9" t="str">
        <f t="shared" si="3418"/>
        <v>Sun</v>
      </c>
      <c r="ZY69" s="9" t="str">
        <f t="shared" si="3418"/>
        <v>Mon</v>
      </c>
      <c r="ZZ69" s="9" t="str">
        <f t="shared" si="3418"/>
        <v>Tue</v>
      </c>
      <c r="AAA69" s="9" t="str">
        <f t="shared" si="3418"/>
        <v>Wed</v>
      </c>
      <c r="AAB69" s="9" t="str">
        <f t="shared" si="3418"/>
        <v>Thu</v>
      </c>
      <c r="AAC69" s="9" t="str">
        <f t="shared" si="3418"/>
        <v>Fri</v>
      </c>
      <c r="AAD69" s="9" t="str">
        <f t="shared" si="3418"/>
        <v>Sat</v>
      </c>
      <c r="AAE69" s="9" t="str">
        <f t="shared" si="3418"/>
        <v>Sun</v>
      </c>
      <c r="AAF69" s="9" t="str">
        <f t="shared" si="3418"/>
        <v>Mon</v>
      </c>
      <c r="AAG69" s="9" t="str">
        <f t="shared" si="3418"/>
        <v>Tue</v>
      </c>
      <c r="AAH69" s="9" t="str">
        <f t="shared" si="3418"/>
        <v>Wed</v>
      </c>
      <c r="AAI69" s="9" t="str">
        <f t="shared" si="3418"/>
        <v>Thu</v>
      </c>
      <c r="AAJ69" s="9" t="str">
        <f t="shared" si="3418"/>
        <v>Fri</v>
      </c>
      <c r="AAK69" s="9" t="str">
        <f t="shared" si="3418"/>
        <v>Sat</v>
      </c>
      <c r="AAL69" s="9" t="str">
        <f t="shared" si="3418"/>
        <v>Sun</v>
      </c>
      <c r="AAM69" s="9" t="str">
        <f t="shared" si="3418"/>
        <v>Mon</v>
      </c>
      <c r="AAN69" s="9" t="str">
        <f t="shared" si="3418"/>
        <v>Tue</v>
      </c>
      <c r="AAO69" s="9" t="str">
        <f t="shared" si="3418"/>
        <v>Wed</v>
      </c>
      <c r="AAP69" s="9" t="str">
        <f t="shared" si="3418"/>
        <v>Thu</v>
      </c>
      <c r="AAQ69" s="9" t="str">
        <f t="shared" si="3418"/>
        <v>Fri</v>
      </c>
      <c r="AAR69" s="9" t="str">
        <f t="shared" si="3418"/>
        <v>Sat</v>
      </c>
      <c r="AAS69" s="9" t="str">
        <f t="shared" si="3418"/>
        <v>Sun</v>
      </c>
      <c r="AAT69" s="9" t="str">
        <f t="shared" si="3418"/>
        <v>Mon</v>
      </c>
      <c r="AAU69" s="9" t="str">
        <f t="shared" si="3418"/>
        <v>Tue</v>
      </c>
      <c r="AAV69" s="9" t="str">
        <f t="shared" si="3418"/>
        <v>Wed</v>
      </c>
      <c r="AAW69" s="9" t="str">
        <f t="shared" si="3418"/>
        <v>Thu</v>
      </c>
      <c r="AAX69" s="9" t="str">
        <f t="shared" si="3418"/>
        <v>Fri</v>
      </c>
      <c r="AAY69" s="9" t="str">
        <f t="shared" si="3418"/>
        <v>Sat</v>
      </c>
      <c r="AAZ69" s="9" t="str">
        <f t="shared" si="3418"/>
        <v>Sun</v>
      </c>
      <c r="ABA69" s="9" t="str">
        <f t="shared" si="3418"/>
        <v>Mon</v>
      </c>
    </row>
    <row r="70" spans="2:729">
      <c r="B70" s="3" t="s">
        <v>2</v>
      </c>
      <c r="C70" s="27">
        <f>IFERROR(INDEX(Sales!$D$5:$ABF$18,MATCH(UsagePerHour!$B70,Sales!$C$5:$C$18,0),MATCH(UsagePerHour!C$4,Sales!$D$3:$ABF$3,0))/C$2*INDEX(Usage!$D$5:$ABF$11,MATCH(UsagePerHour!$B$68,Usage!$C$5:$C$11,0),MATCH(UsagePerHour!C$4,Usage!$D$3:$ABF$3,0)),"")</f>
        <v>3.3351484081654309E-2</v>
      </c>
      <c r="D70" s="27">
        <f>IFERROR(INDEX(Sales!$D$5:$ABF$18,MATCH(UsagePerHour!$B70,Sales!$C$5:$C$18,0),MATCH(UsagePerHour!D$4,Sales!$D$3:$ABF$3,0))/D$2*INDEX(Usage!$D$5:$ABF$11,MATCH(UsagePerHour!$B$68,Usage!$C$5:$C$11,0),MATCH(UsagePerHour!D$4,Usage!$D$3:$ABF$3,0)),"")</f>
        <v>2.8272779174714237E-2</v>
      </c>
      <c r="E70" s="27">
        <f>IFERROR(INDEX(Sales!$D$5:$ABF$18,MATCH(UsagePerHour!$B70,Sales!$C$5:$C$18,0),MATCH(UsagePerHour!E$4,Sales!$D$3:$ABF$3,0))/E$2*INDEX(Usage!$D$5:$ABF$11,MATCH(UsagePerHour!$B$68,Usage!$C$5:$C$11,0),MATCH(UsagePerHour!E$4,Usage!$D$3:$ABF$3,0)),"")</f>
        <v>2.9137724550898206E-2</v>
      </c>
      <c r="F70" s="27">
        <f>IFERROR(INDEX(Sales!$D$5:$ABF$18,MATCH(UsagePerHour!$B70,Sales!$C$5:$C$18,0),MATCH(UsagePerHour!F$4,Sales!$D$3:$ABF$3,0))/F$2*INDEX(Usage!$D$5:$ABF$11,MATCH(UsagePerHour!$B$68,Usage!$C$5:$C$11,0),MATCH(UsagePerHour!F$4,Usage!$D$3:$ABF$3,0)),"")</f>
        <v>4.1747877141054886E-2</v>
      </c>
      <c r="G70" s="27">
        <f>IFERROR(INDEX(Sales!$D$5:$ABF$18,MATCH(UsagePerHour!$B70,Sales!$C$5:$C$18,0),MATCH(UsagePerHour!G$4,Sales!$D$3:$ABF$3,0))/G$2*INDEX(Usage!$D$5:$ABF$11,MATCH(UsagePerHour!$B$68,Usage!$C$5:$C$11,0),MATCH(UsagePerHour!G$4,Usage!$D$3:$ABF$3,0)),"")</f>
        <v>0.22139671173337608</v>
      </c>
      <c r="H70" s="27">
        <f>IFERROR(INDEX(Sales!$D$5:$ABF$18,MATCH(UsagePerHour!$B70,Sales!$C$5:$C$18,0),MATCH(UsagePerHour!H$4,Sales!$D$3:$ABF$3,0))/H$2*INDEX(Usage!$D$5:$ABF$11,MATCH(UsagePerHour!$B$68,Usage!$C$5:$C$11,0),MATCH(UsagePerHour!H$4,Usage!$D$3:$ABF$3,0)),"")</f>
        <v>2.7399742972946256E-2</v>
      </c>
      <c r="I70" s="27">
        <f>IFERROR(INDEX(Sales!$D$5:$ABF$18,MATCH(UsagePerHour!$B70,Sales!$C$5:$C$18,0),MATCH(UsagePerHour!I$4,Sales!$D$3:$ABF$3,0))/I$2*INDEX(Usage!$D$5:$ABF$11,MATCH(UsagePerHour!$B$68,Usage!$C$5:$C$11,0),MATCH(UsagePerHour!I$4,Usage!$D$3:$ABF$3,0)),"")</f>
        <v>0.15961270380023032</v>
      </c>
      <c r="J70" s="27">
        <f>IFERROR(INDEX(Sales!$D$5:$ABF$18,MATCH(UsagePerHour!$B70,Sales!$C$5:$C$18,0),MATCH(UsagePerHour!J$4,Sales!$D$3:$ABF$3,0))/J$2*INDEX(Usage!$D$5:$ABF$11,MATCH(UsagePerHour!$B$68,Usage!$C$5:$C$11,0),MATCH(UsagePerHour!J$4,Usage!$D$3:$ABF$3,0)),"")</f>
        <v>3.3351484081654309E-2</v>
      </c>
      <c r="K70" s="27">
        <f>IFERROR(INDEX(Sales!$D$5:$ABF$18,MATCH(UsagePerHour!$B70,Sales!$C$5:$C$18,0),MATCH(UsagePerHour!K$4,Sales!$D$3:$ABF$3,0))/K$2*INDEX(Usage!$D$5:$ABF$11,MATCH(UsagePerHour!$B$68,Usage!$C$5:$C$11,0),MATCH(UsagePerHour!K$4,Usage!$D$3:$ABF$3,0)),"")</f>
        <v>2.8272779174714237E-2</v>
      </c>
      <c r="L70" s="27">
        <f>IFERROR(INDEX(Sales!$D$5:$ABF$18,MATCH(UsagePerHour!$B70,Sales!$C$5:$C$18,0),MATCH(UsagePerHour!L$4,Sales!$D$3:$ABF$3,0))/L$2*INDEX(Usage!$D$5:$ABF$11,MATCH(UsagePerHour!$B$68,Usage!$C$5:$C$11,0),MATCH(UsagePerHour!L$4,Usage!$D$3:$ABF$3,0)),"")</f>
        <v>2.9137724550898206E-2</v>
      </c>
      <c r="M70" s="27">
        <f>IFERROR(INDEX(Sales!$D$5:$ABF$18,MATCH(UsagePerHour!$B70,Sales!$C$5:$C$18,0),MATCH(UsagePerHour!M$4,Sales!$D$3:$ABF$3,0))/M$2*INDEX(Usage!$D$5:$ABF$11,MATCH(UsagePerHour!$B$68,Usage!$C$5:$C$11,0),MATCH(UsagePerHour!M$4,Usage!$D$3:$ABF$3,0)),"")</f>
        <v>4.1747877141054886E-2</v>
      </c>
      <c r="N70" s="27">
        <f>IFERROR(INDEX(Sales!$D$5:$ABF$18,MATCH(UsagePerHour!$B70,Sales!$C$5:$C$18,0),MATCH(UsagePerHour!N$4,Sales!$D$3:$ABF$3,0))/N$2*INDEX(Usage!$D$5:$ABF$11,MATCH(UsagePerHour!$B$68,Usage!$C$5:$C$11,0),MATCH(UsagePerHour!N$4,Usage!$D$3:$ABF$3,0)),"")</f>
        <v>0.22139671173337608</v>
      </c>
      <c r="O70" s="27">
        <f>IFERROR(INDEX(Sales!$D$5:$ABF$18,MATCH(UsagePerHour!$B70,Sales!$C$5:$C$18,0),MATCH(UsagePerHour!O$4,Sales!$D$3:$ABF$3,0))/O$2*INDEX(Usage!$D$5:$ABF$11,MATCH(UsagePerHour!$B$68,Usage!$C$5:$C$11,0),MATCH(UsagePerHour!O$4,Usage!$D$3:$ABF$3,0)),"")</f>
        <v>2.7399742972946256E-2</v>
      </c>
      <c r="P70" s="27">
        <f>IFERROR(INDEX(Sales!$D$5:$ABF$18,MATCH(UsagePerHour!$B70,Sales!$C$5:$C$18,0),MATCH(UsagePerHour!P$4,Sales!$D$3:$ABF$3,0))/P$2*INDEX(Usage!$D$5:$ABF$11,MATCH(UsagePerHour!$B$68,Usage!$C$5:$C$11,0),MATCH(UsagePerHour!P$4,Usage!$D$3:$ABF$3,0)),"")</f>
        <v>0.15961270380023032</v>
      </c>
      <c r="Q70" s="27">
        <f>IFERROR(INDEX(Sales!$D$5:$ABF$18,MATCH(UsagePerHour!$B70,Sales!$C$5:$C$18,0),MATCH(UsagePerHour!Q$4,Sales!$D$3:$ABF$3,0))/Q$2*INDEX(Usage!$D$5:$ABF$11,MATCH(UsagePerHour!$B$68,Usage!$C$5:$C$11,0),MATCH(UsagePerHour!Q$4,Usage!$D$3:$ABF$3,0)),"")</f>
        <v>3.3351484081654309E-2</v>
      </c>
      <c r="R70" s="27">
        <f>IFERROR(INDEX(Sales!$D$5:$ABF$18,MATCH(UsagePerHour!$B70,Sales!$C$5:$C$18,0),MATCH(UsagePerHour!R$4,Sales!$D$3:$ABF$3,0))/R$2*INDEX(Usage!$D$5:$ABF$11,MATCH(UsagePerHour!$B$68,Usage!$C$5:$C$11,0),MATCH(UsagePerHour!R$4,Usage!$D$3:$ABF$3,0)),"")</f>
        <v>2.8272779174714237E-2</v>
      </c>
      <c r="S70" s="27">
        <f>IFERROR(INDEX(Sales!$D$5:$ABF$18,MATCH(UsagePerHour!$B70,Sales!$C$5:$C$18,0),MATCH(UsagePerHour!S$4,Sales!$D$3:$ABF$3,0))/S$2*INDEX(Usage!$D$5:$ABF$11,MATCH(UsagePerHour!$B$68,Usage!$C$5:$C$11,0),MATCH(UsagePerHour!S$4,Usage!$D$3:$ABF$3,0)),"")</f>
        <v>2.9137724550898206E-2</v>
      </c>
      <c r="T70" s="27">
        <f>IFERROR(INDEX(Sales!$D$5:$ABF$18,MATCH(UsagePerHour!$B70,Sales!$C$5:$C$18,0),MATCH(UsagePerHour!T$4,Sales!$D$3:$ABF$3,0))/T$2*INDEX(Usage!$D$5:$ABF$11,MATCH(UsagePerHour!$B$68,Usage!$C$5:$C$11,0),MATCH(UsagePerHour!T$4,Usage!$D$3:$ABF$3,0)),"")</f>
        <v>4.1747877141054886E-2</v>
      </c>
      <c r="U70" s="27">
        <f>IFERROR(INDEX(Sales!$D$5:$ABF$18,MATCH(UsagePerHour!$B70,Sales!$C$5:$C$18,0),MATCH(UsagePerHour!U$4,Sales!$D$3:$ABF$3,0))/U$2*INDEX(Usage!$D$5:$ABF$11,MATCH(UsagePerHour!$B$68,Usage!$C$5:$C$11,0),MATCH(UsagePerHour!U$4,Usage!$D$3:$ABF$3,0)),"")</f>
        <v>0.22139671173337608</v>
      </c>
      <c r="V70" s="27">
        <f>IFERROR(INDEX(Sales!$D$5:$ABF$18,MATCH(UsagePerHour!$B70,Sales!$C$5:$C$18,0),MATCH(UsagePerHour!V$4,Sales!$D$3:$ABF$3,0))/V$2*INDEX(Usage!$D$5:$ABF$11,MATCH(UsagePerHour!$B$68,Usage!$C$5:$C$11,0),MATCH(UsagePerHour!V$4,Usage!$D$3:$ABF$3,0)),"")</f>
        <v>2.7399742972946256E-2</v>
      </c>
      <c r="W70" s="27">
        <f>IFERROR(INDEX(Sales!$D$5:$ABF$18,MATCH(UsagePerHour!$B70,Sales!$C$5:$C$18,0),MATCH(UsagePerHour!W$4,Sales!$D$3:$ABF$3,0))/W$2*INDEX(Usage!$D$5:$ABF$11,MATCH(UsagePerHour!$B$68,Usage!$C$5:$C$11,0),MATCH(UsagePerHour!W$4,Usage!$D$3:$ABF$3,0)),"")</f>
        <v>0.15961270380023032</v>
      </c>
      <c r="X70" s="27">
        <f>IFERROR(INDEX(Sales!$D$5:$ABF$18,MATCH(UsagePerHour!$B70,Sales!$C$5:$C$18,0),MATCH(UsagePerHour!X$4,Sales!$D$3:$ABF$3,0))/X$2*INDEX(Usage!$D$5:$ABF$11,MATCH(UsagePerHour!$B$68,Usage!$C$5:$C$11,0),MATCH(UsagePerHour!X$4,Usage!$D$3:$ABF$3,0)),"")</f>
        <v>3.3351484081654309E-2</v>
      </c>
      <c r="Y70" s="27">
        <f>IFERROR(INDEX(Sales!$D$5:$ABF$18,MATCH(UsagePerHour!$B70,Sales!$C$5:$C$18,0),MATCH(UsagePerHour!Y$4,Sales!$D$3:$ABF$3,0))/Y$2*INDEX(Usage!$D$5:$ABF$11,MATCH(UsagePerHour!$B$68,Usage!$C$5:$C$11,0),MATCH(UsagePerHour!Y$4,Usage!$D$3:$ABF$3,0)),"")</f>
        <v>2.8272779174714237E-2</v>
      </c>
      <c r="Z70" s="27">
        <f>IFERROR(INDEX(Sales!$D$5:$ABF$18,MATCH(UsagePerHour!$B70,Sales!$C$5:$C$18,0),MATCH(UsagePerHour!Z$4,Sales!$D$3:$ABF$3,0))/Z$2*INDEX(Usage!$D$5:$ABF$11,MATCH(UsagePerHour!$B$68,Usage!$C$5:$C$11,0),MATCH(UsagePerHour!Z$4,Usage!$D$3:$ABF$3,0)),"")</f>
        <v>2.9137724550898206E-2</v>
      </c>
      <c r="AA70" s="27">
        <f>IFERROR(INDEX(Sales!$D$5:$ABF$18,MATCH(UsagePerHour!$B70,Sales!$C$5:$C$18,0),MATCH(UsagePerHour!AA$4,Sales!$D$3:$ABF$3,0))/AA$2*INDEX(Usage!$D$5:$ABF$11,MATCH(UsagePerHour!$B$68,Usage!$C$5:$C$11,0),MATCH(UsagePerHour!AA$4,Usage!$D$3:$ABF$3,0)),"")</f>
        <v>4.1747877141054886E-2</v>
      </c>
      <c r="AB70" s="27">
        <f>IFERROR(INDEX(Sales!$D$5:$ABF$18,MATCH(UsagePerHour!$B70,Sales!$C$5:$C$18,0),MATCH(UsagePerHour!AB$4,Sales!$D$3:$ABF$3,0))/AB$2*INDEX(Usage!$D$5:$ABF$11,MATCH(UsagePerHour!$B$68,Usage!$C$5:$C$11,0),MATCH(UsagePerHour!AB$4,Usage!$D$3:$ABF$3,0)),"")</f>
        <v>0.22139671173337608</v>
      </c>
      <c r="AC70" s="27">
        <f>IFERROR(INDEX(Sales!$D$5:$ABF$18,MATCH(UsagePerHour!$B70,Sales!$C$5:$C$18,0),MATCH(UsagePerHour!AC$4,Sales!$D$3:$ABF$3,0))/AC$2*INDEX(Usage!$D$5:$ABF$11,MATCH(UsagePerHour!$B$68,Usage!$C$5:$C$11,0),MATCH(UsagePerHour!AC$4,Usage!$D$3:$ABF$3,0)),"")</f>
        <v>2.7399742972946256E-2</v>
      </c>
      <c r="AD70" s="27">
        <f>IFERROR(INDEX(Sales!$D$5:$ABF$18,MATCH(UsagePerHour!$B70,Sales!$C$5:$C$18,0),MATCH(UsagePerHour!AD$4,Sales!$D$3:$ABF$3,0))/AD$2*INDEX(Usage!$D$5:$ABF$11,MATCH(UsagePerHour!$B$68,Usage!$C$5:$C$11,0),MATCH(UsagePerHour!AD$4,Usage!$D$3:$ABF$3,0)),"")</f>
        <v>0.15961270380023032</v>
      </c>
      <c r="AE70" s="27">
        <f>IFERROR(INDEX(Sales!$D$5:$ABF$18,MATCH(UsagePerHour!$B70,Sales!$C$5:$C$18,0),MATCH(UsagePerHour!AE$4,Sales!$D$3:$ABF$3,0))/AE$2*INDEX(Usage!$D$5:$ABF$11,MATCH(UsagePerHour!$B$68,Usage!$C$5:$C$11,0),MATCH(UsagePerHour!AE$4,Usage!$D$3:$ABF$3,0)),"")</f>
        <v>3.3351484081654309E-2</v>
      </c>
      <c r="AF70" s="27">
        <f>IFERROR(INDEX(Sales!$D$5:$ABF$18,MATCH(UsagePerHour!$B70,Sales!$C$5:$C$18,0),MATCH(UsagePerHour!AF$4,Sales!$D$3:$ABF$3,0))/AF$2*INDEX(Usage!$D$5:$ABF$11,MATCH(UsagePerHour!$B$68,Usage!$C$5:$C$11,0),MATCH(UsagePerHour!AF$4,Usage!$D$3:$ABF$3,0)),"")</f>
        <v>2.8272779174714237E-2</v>
      </c>
      <c r="AG70" s="27">
        <f>IFERROR(INDEX(Sales!$D$5:$ABF$18,MATCH(UsagePerHour!$B70,Sales!$C$5:$C$18,0),MATCH(UsagePerHour!AG$4,Sales!$D$3:$ABF$3,0))/AG$2*INDEX(Usage!$D$5:$ABF$11,MATCH(UsagePerHour!$B$68,Usage!$C$5:$C$11,0),MATCH(UsagePerHour!AG$4,Usage!$D$3:$ABF$3,0)),"")</f>
        <v>2.9137724550898206E-2</v>
      </c>
      <c r="AH70" s="27">
        <f>IFERROR(INDEX(Sales!$D$5:$ABF$18,MATCH(UsagePerHour!$B70,Sales!$C$5:$C$18,0),MATCH(UsagePerHour!AH$4,Sales!$D$3:$ABF$3,0))/AH$2*INDEX(Usage!$D$5:$ABF$11,MATCH(UsagePerHour!$B$68,Usage!$C$5:$C$11,0),MATCH(UsagePerHour!AH$4,Usage!$D$3:$ABF$3,0)),"")</f>
        <v>4.1747877141054886E-2</v>
      </c>
      <c r="AI70" s="27">
        <f>IFERROR(INDEX(Sales!$D$5:$ABF$18,MATCH(UsagePerHour!$B70,Sales!$C$5:$C$18,0),MATCH(UsagePerHour!AI$4,Sales!$D$3:$ABF$3,0))/AI$2*INDEX(Usage!$D$5:$ABF$11,MATCH(UsagePerHour!$B$68,Usage!$C$5:$C$11,0),MATCH(UsagePerHour!AI$4,Usage!$D$3:$ABF$3,0)),"")</f>
        <v>0.22139671173337608</v>
      </c>
      <c r="AJ70" s="27">
        <f>IFERROR(INDEX(Sales!$D$5:$ABF$18,MATCH(UsagePerHour!$B70,Sales!$C$5:$C$18,0),MATCH(UsagePerHour!AJ$4,Sales!$D$3:$ABF$3,0))/AJ$2*INDEX(Usage!$D$5:$ABF$11,MATCH(UsagePerHour!$B$68,Usage!$C$5:$C$11,0),MATCH(UsagePerHour!AJ$4,Usage!$D$3:$ABF$3,0)),"")</f>
        <v>2.7399742972946256E-2</v>
      </c>
      <c r="AK70" s="27">
        <f>IFERROR(INDEX(Sales!$D$5:$ABF$18,MATCH(UsagePerHour!$B70,Sales!$C$5:$C$18,0),MATCH(UsagePerHour!AK$4,Sales!$D$3:$ABF$3,0))/AK$2*INDEX(Usage!$D$5:$ABF$11,MATCH(UsagePerHour!$B$68,Usage!$C$5:$C$11,0),MATCH(UsagePerHour!AK$4,Usage!$D$3:$ABF$3,0)),"")</f>
        <v>0.15961270380023032</v>
      </c>
      <c r="AL70" s="27">
        <f>IFERROR(INDEX(Sales!$D$5:$ABF$18,MATCH(UsagePerHour!$B70,Sales!$C$5:$C$18,0),MATCH(UsagePerHour!AL$4,Sales!$D$3:$ABF$3,0))/AL$2*INDEX(Usage!$D$5:$ABF$11,MATCH(UsagePerHour!$B$68,Usage!$C$5:$C$11,0),MATCH(UsagePerHour!AL$4,Usage!$D$3:$ABF$3,0)),"")</f>
        <v>3.3351484081654309E-2</v>
      </c>
      <c r="AM70" s="27">
        <f>IFERROR(INDEX(Sales!$D$5:$ABF$18,MATCH(UsagePerHour!$B70,Sales!$C$5:$C$18,0),MATCH(UsagePerHour!AM$4,Sales!$D$3:$ABF$3,0))/AM$2*INDEX(Usage!$D$5:$ABF$11,MATCH(UsagePerHour!$B$68,Usage!$C$5:$C$11,0),MATCH(UsagePerHour!AM$4,Usage!$D$3:$ABF$3,0)),"")</f>
        <v>2.8272779174714237E-2</v>
      </c>
      <c r="AN70" s="27">
        <f>IFERROR(INDEX(Sales!$D$5:$ABF$18,MATCH(UsagePerHour!$B70,Sales!$C$5:$C$18,0),MATCH(UsagePerHour!AN$4,Sales!$D$3:$ABF$3,0))/AN$2*INDEX(Usage!$D$5:$ABF$11,MATCH(UsagePerHour!$B$68,Usage!$C$5:$C$11,0),MATCH(UsagePerHour!AN$4,Usage!$D$3:$ABF$3,0)),"")</f>
        <v>2.9137724550898206E-2</v>
      </c>
      <c r="AO70" s="27">
        <f>IFERROR(INDEX(Sales!$D$5:$ABF$18,MATCH(UsagePerHour!$B70,Sales!$C$5:$C$18,0),MATCH(UsagePerHour!AO$4,Sales!$D$3:$ABF$3,0))/AO$2*INDEX(Usage!$D$5:$ABF$11,MATCH(UsagePerHour!$B$68,Usage!$C$5:$C$11,0),MATCH(UsagePerHour!AO$4,Usage!$D$3:$ABF$3,0)),"")</f>
        <v>4.1747877141054886E-2</v>
      </c>
      <c r="AP70" s="27">
        <f>IFERROR(INDEX(Sales!$D$5:$ABF$18,MATCH(UsagePerHour!$B70,Sales!$C$5:$C$18,0),MATCH(UsagePerHour!AP$4,Sales!$D$3:$ABF$3,0))/AP$2*INDEX(Usage!$D$5:$ABF$11,MATCH(UsagePerHour!$B$68,Usage!$C$5:$C$11,0),MATCH(UsagePerHour!AP$4,Usage!$D$3:$ABF$3,0)),"")</f>
        <v>0.22139671173337608</v>
      </c>
      <c r="AQ70" s="27">
        <f>IFERROR(INDEX(Sales!$D$5:$ABF$18,MATCH(UsagePerHour!$B70,Sales!$C$5:$C$18,0),MATCH(UsagePerHour!AQ$4,Sales!$D$3:$ABF$3,0))/AQ$2*INDEX(Usage!$D$5:$ABF$11,MATCH(UsagePerHour!$B$68,Usage!$C$5:$C$11,0),MATCH(UsagePerHour!AQ$4,Usage!$D$3:$ABF$3,0)),"")</f>
        <v>2.7399742972946256E-2</v>
      </c>
      <c r="AR70" s="27">
        <f>IFERROR(INDEX(Sales!$D$5:$ABF$18,MATCH(UsagePerHour!$B70,Sales!$C$5:$C$18,0),MATCH(UsagePerHour!AR$4,Sales!$D$3:$ABF$3,0))/AR$2*INDEX(Usage!$D$5:$ABF$11,MATCH(UsagePerHour!$B$68,Usage!$C$5:$C$11,0),MATCH(UsagePerHour!AR$4,Usage!$D$3:$ABF$3,0)),"")</f>
        <v>0.15961270380023032</v>
      </c>
      <c r="AS70" s="27">
        <f>IFERROR(INDEX(Sales!$D$5:$ABF$18,MATCH(UsagePerHour!$B70,Sales!$C$5:$C$18,0),MATCH(UsagePerHour!AS$4,Sales!$D$3:$ABF$3,0))/AS$2*INDEX(Usage!$D$5:$ABF$11,MATCH(UsagePerHour!$B$68,Usage!$C$5:$C$11,0),MATCH(UsagePerHour!AS$4,Usage!$D$3:$ABF$3,0)),"")</f>
        <v>3.3351484081654309E-2</v>
      </c>
      <c r="AT70" s="27">
        <f>IFERROR(INDEX(Sales!$D$5:$ABF$18,MATCH(UsagePerHour!$B70,Sales!$C$5:$C$18,0),MATCH(UsagePerHour!AT$4,Sales!$D$3:$ABF$3,0))/AT$2*INDEX(Usage!$D$5:$ABF$11,MATCH(UsagePerHour!$B$68,Usage!$C$5:$C$11,0),MATCH(UsagePerHour!AT$4,Usage!$D$3:$ABF$3,0)),"")</f>
        <v>2.8272779174714237E-2</v>
      </c>
      <c r="AU70" s="27">
        <f>IFERROR(INDEX(Sales!$D$5:$ABF$18,MATCH(UsagePerHour!$B70,Sales!$C$5:$C$18,0),MATCH(UsagePerHour!AU$4,Sales!$D$3:$ABF$3,0))/AU$2*INDEX(Usage!$D$5:$ABF$11,MATCH(UsagePerHour!$B$68,Usage!$C$5:$C$11,0),MATCH(UsagePerHour!AU$4,Usage!$D$3:$ABF$3,0)),"")</f>
        <v>2.9137724550898206E-2</v>
      </c>
      <c r="AV70" s="27">
        <f>IFERROR(INDEX(Sales!$D$5:$ABF$18,MATCH(UsagePerHour!$B70,Sales!$C$5:$C$18,0),MATCH(UsagePerHour!AV$4,Sales!$D$3:$ABF$3,0))/AV$2*INDEX(Usage!$D$5:$ABF$11,MATCH(UsagePerHour!$B$68,Usage!$C$5:$C$11,0),MATCH(UsagePerHour!AV$4,Usage!$D$3:$ABF$3,0)),"")</f>
        <v>4.1747877141054886E-2</v>
      </c>
      <c r="AW70" s="27">
        <f>IFERROR(INDEX(Sales!$D$5:$ABF$18,MATCH(UsagePerHour!$B70,Sales!$C$5:$C$18,0),MATCH(UsagePerHour!AW$4,Sales!$D$3:$ABF$3,0))/AW$2*INDEX(Usage!$D$5:$ABF$11,MATCH(UsagePerHour!$B$68,Usage!$C$5:$C$11,0),MATCH(UsagePerHour!AW$4,Usage!$D$3:$ABF$3,0)),"")</f>
        <v>0.22139671173337608</v>
      </c>
      <c r="AX70" s="27">
        <f>IFERROR(INDEX(Sales!$D$5:$ABF$18,MATCH(UsagePerHour!$B70,Sales!$C$5:$C$18,0),MATCH(UsagePerHour!AX$4,Sales!$D$3:$ABF$3,0))/AX$2*INDEX(Usage!$D$5:$ABF$11,MATCH(UsagePerHour!$B$68,Usage!$C$5:$C$11,0),MATCH(UsagePerHour!AX$4,Usage!$D$3:$ABF$3,0)),"")</f>
        <v>2.7399742972946256E-2</v>
      </c>
      <c r="AY70" s="27">
        <f>IFERROR(INDEX(Sales!$D$5:$ABF$18,MATCH(UsagePerHour!$B70,Sales!$C$5:$C$18,0),MATCH(UsagePerHour!AY$4,Sales!$D$3:$ABF$3,0))/AY$2*INDEX(Usage!$D$5:$ABF$11,MATCH(UsagePerHour!$B$68,Usage!$C$5:$C$11,0),MATCH(UsagePerHour!AY$4,Usage!$D$3:$ABF$3,0)),"")</f>
        <v>0.15961270380023032</v>
      </c>
      <c r="AZ70" s="27">
        <f>IFERROR(INDEX(Sales!$D$5:$ABF$18,MATCH(UsagePerHour!$B70,Sales!$C$5:$C$18,0),MATCH(UsagePerHour!AZ$4,Sales!$D$3:$ABF$3,0))/AZ$2*INDEX(Usage!$D$5:$ABF$11,MATCH(UsagePerHour!$B$68,Usage!$C$5:$C$11,0),MATCH(UsagePerHour!AZ$4,Usage!$D$3:$ABF$3,0)),"")</f>
        <v>3.3351484081654309E-2</v>
      </c>
      <c r="BA70" s="27">
        <f>IFERROR(INDEX(Sales!$D$5:$ABF$18,MATCH(UsagePerHour!$B70,Sales!$C$5:$C$18,0),MATCH(UsagePerHour!BA$4,Sales!$D$3:$ABF$3,0))/BA$2*INDEX(Usage!$D$5:$ABF$11,MATCH(UsagePerHour!$B$68,Usage!$C$5:$C$11,0),MATCH(UsagePerHour!BA$4,Usage!$D$3:$ABF$3,0)),"")</f>
        <v>2.8272779174714237E-2</v>
      </c>
      <c r="BB70" s="27">
        <f>IFERROR(INDEX(Sales!$D$5:$ABF$18,MATCH(UsagePerHour!$B70,Sales!$C$5:$C$18,0),MATCH(UsagePerHour!BB$4,Sales!$D$3:$ABF$3,0))/BB$2*INDEX(Usage!$D$5:$ABF$11,MATCH(UsagePerHour!$B$68,Usage!$C$5:$C$11,0),MATCH(UsagePerHour!BB$4,Usage!$D$3:$ABF$3,0)),"")</f>
        <v>2.9137724550898206E-2</v>
      </c>
      <c r="BC70" s="27">
        <f>IFERROR(INDEX(Sales!$D$5:$ABF$18,MATCH(UsagePerHour!$B70,Sales!$C$5:$C$18,0),MATCH(UsagePerHour!BC$4,Sales!$D$3:$ABF$3,0))/BC$2*INDEX(Usage!$D$5:$ABF$11,MATCH(UsagePerHour!$B$68,Usage!$C$5:$C$11,0),MATCH(UsagePerHour!BC$4,Usage!$D$3:$ABF$3,0)),"")</f>
        <v>4.1747877141054886E-2</v>
      </c>
      <c r="BD70" s="27">
        <f>IFERROR(INDEX(Sales!$D$5:$ABF$18,MATCH(UsagePerHour!$B70,Sales!$C$5:$C$18,0),MATCH(UsagePerHour!BD$4,Sales!$D$3:$ABF$3,0))/BD$2*INDEX(Usage!$D$5:$ABF$11,MATCH(UsagePerHour!$B$68,Usage!$C$5:$C$11,0),MATCH(UsagePerHour!BD$4,Usage!$D$3:$ABF$3,0)),"")</f>
        <v>0.22139671173337608</v>
      </c>
      <c r="BE70" s="27">
        <f>IFERROR(INDEX(Sales!$D$5:$ABF$18,MATCH(UsagePerHour!$B70,Sales!$C$5:$C$18,0),MATCH(UsagePerHour!BE$4,Sales!$D$3:$ABF$3,0))/BE$2*INDEX(Usage!$D$5:$ABF$11,MATCH(UsagePerHour!$B$68,Usage!$C$5:$C$11,0),MATCH(UsagePerHour!BE$4,Usage!$D$3:$ABF$3,0)),"")</f>
        <v>2.7399742972946256E-2</v>
      </c>
      <c r="BF70" s="27">
        <f>IFERROR(INDEX(Sales!$D$5:$ABF$18,MATCH(UsagePerHour!$B70,Sales!$C$5:$C$18,0),MATCH(UsagePerHour!BF$4,Sales!$D$3:$ABF$3,0))/BF$2*INDEX(Usage!$D$5:$ABF$11,MATCH(UsagePerHour!$B$68,Usage!$C$5:$C$11,0),MATCH(UsagePerHour!BF$4,Usage!$D$3:$ABF$3,0)),"")</f>
        <v>0.15961270380023032</v>
      </c>
      <c r="BG70" s="27">
        <f>IFERROR(INDEX(Sales!$D$5:$ABF$18,MATCH(UsagePerHour!$B70,Sales!$C$5:$C$18,0),MATCH(UsagePerHour!BG$4,Sales!$D$3:$ABF$3,0))/BG$2*INDEX(Usage!$D$5:$ABF$11,MATCH(UsagePerHour!$B$68,Usage!$C$5:$C$11,0),MATCH(UsagePerHour!BG$4,Usage!$D$3:$ABF$3,0)),"")</f>
        <v>3.3351484081654309E-2</v>
      </c>
      <c r="BH70" s="27">
        <f>IFERROR(INDEX(Sales!$D$5:$ABF$18,MATCH(UsagePerHour!$B70,Sales!$C$5:$C$18,0),MATCH(UsagePerHour!BH$4,Sales!$D$3:$ABF$3,0))/BH$2*INDEX(Usage!$D$5:$ABF$11,MATCH(UsagePerHour!$B$68,Usage!$C$5:$C$11,0),MATCH(UsagePerHour!BH$4,Usage!$D$3:$ABF$3,0)),"")</f>
        <v>2.8272779174714237E-2</v>
      </c>
      <c r="BI70" s="27">
        <f>IFERROR(INDEX(Sales!$D$5:$ABF$18,MATCH(UsagePerHour!$B70,Sales!$C$5:$C$18,0),MATCH(UsagePerHour!BI$4,Sales!$D$3:$ABF$3,0))/BI$2*INDEX(Usage!$D$5:$ABF$11,MATCH(UsagePerHour!$B$68,Usage!$C$5:$C$11,0),MATCH(UsagePerHour!BI$4,Usage!$D$3:$ABF$3,0)),"")</f>
        <v>2.9137724550898206E-2</v>
      </c>
      <c r="BJ70" s="27">
        <f>IFERROR(INDEX(Sales!$D$5:$ABF$18,MATCH(UsagePerHour!$B70,Sales!$C$5:$C$18,0),MATCH(UsagePerHour!BJ$4,Sales!$D$3:$ABF$3,0))/BJ$2*INDEX(Usage!$D$5:$ABF$11,MATCH(UsagePerHour!$B$68,Usage!$C$5:$C$11,0),MATCH(UsagePerHour!BJ$4,Usage!$D$3:$ABF$3,0)),"")</f>
        <v>4.1747877141054886E-2</v>
      </c>
      <c r="BK70" s="27">
        <f>IFERROR(INDEX(Sales!$D$5:$ABF$18,MATCH(UsagePerHour!$B70,Sales!$C$5:$C$18,0),MATCH(UsagePerHour!BK$4,Sales!$D$3:$ABF$3,0))/BK$2*INDEX(Usage!$D$5:$ABF$11,MATCH(UsagePerHour!$B$68,Usage!$C$5:$C$11,0),MATCH(UsagePerHour!BK$4,Usage!$D$3:$ABF$3,0)),"")</f>
        <v>0.22139671173337608</v>
      </c>
      <c r="BL70" s="27">
        <f>IFERROR(INDEX(Sales!$D$5:$ABF$18,MATCH(UsagePerHour!$B70,Sales!$C$5:$C$18,0),MATCH(UsagePerHour!BL$4,Sales!$D$3:$ABF$3,0))/BL$2*INDEX(Usage!$D$5:$ABF$11,MATCH(UsagePerHour!$B$68,Usage!$C$5:$C$11,0),MATCH(UsagePerHour!BL$4,Usage!$D$3:$ABF$3,0)),"")</f>
        <v>2.7399742972946256E-2</v>
      </c>
      <c r="BM70" s="27">
        <f>IFERROR(INDEX(Sales!$D$5:$ABF$18,MATCH(UsagePerHour!$B70,Sales!$C$5:$C$18,0),MATCH(UsagePerHour!BM$4,Sales!$D$3:$ABF$3,0))/BM$2*INDEX(Usage!$D$5:$ABF$11,MATCH(UsagePerHour!$B$68,Usage!$C$5:$C$11,0),MATCH(UsagePerHour!BM$4,Usage!$D$3:$ABF$3,0)),"")</f>
        <v>0.15961270380023032</v>
      </c>
      <c r="BN70" s="27">
        <f>IFERROR(INDEX(Sales!$D$5:$ABF$18,MATCH(UsagePerHour!$B70,Sales!$C$5:$C$18,0),MATCH(UsagePerHour!BN$4,Sales!$D$3:$ABF$3,0))/BN$2*INDEX(Usage!$D$5:$ABF$11,MATCH(UsagePerHour!$B$68,Usage!$C$5:$C$11,0),MATCH(UsagePerHour!BN$4,Usage!$D$3:$ABF$3,0)),"")</f>
        <v>3.3351484081654309E-2</v>
      </c>
      <c r="BO70" s="27">
        <f>IFERROR(INDEX(Sales!$D$5:$ABF$18,MATCH(UsagePerHour!$B70,Sales!$C$5:$C$18,0),MATCH(UsagePerHour!BO$4,Sales!$D$3:$ABF$3,0))/BO$2*INDEX(Usage!$D$5:$ABF$11,MATCH(UsagePerHour!$B$68,Usage!$C$5:$C$11,0),MATCH(UsagePerHour!BO$4,Usage!$D$3:$ABF$3,0)),"")</f>
        <v>2.8272779174714237E-2</v>
      </c>
      <c r="BP70" s="27">
        <f>IFERROR(INDEX(Sales!$D$5:$ABF$18,MATCH(UsagePerHour!$B70,Sales!$C$5:$C$18,0),MATCH(UsagePerHour!BP$4,Sales!$D$3:$ABF$3,0))/BP$2*INDEX(Usage!$D$5:$ABF$11,MATCH(UsagePerHour!$B$68,Usage!$C$5:$C$11,0),MATCH(UsagePerHour!BP$4,Usage!$D$3:$ABF$3,0)),"")</f>
        <v>2.9137724550898206E-2</v>
      </c>
      <c r="BQ70" s="27">
        <f>IFERROR(INDEX(Sales!$D$5:$ABF$18,MATCH(UsagePerHour!$B70,Sales!$C$5:$C$18,0),MATCH(UsagePerHour!BQ$4,Sales!$D$3:$ABF$3,0))/BQ$2*INDEX(Usage!$D$5:$ABF$11,MATCH(UsagePerHour!$B$68,Usage!$C$5:$C$11,0),MATCH(UsagePerHour!BQ$4,Usage!$D$3:$ABF$3,0)),"")</f>
        <v>4.1747877141054886E-2</v>
      </c>
      <c r="BR70" s="27">
        <f>IFERROR(INDEX(Sales!$D$5:$ABF$18,MATCH(UsagePerHour!$B70,Sales!$C$5:$C$18,0),MATCH(UsagePerHour!BR$4,Sales!$D$3:$ABF$3,0))/BR$2*INDEX(Usage!$D$5:$ABF$11,MATCH(UsagePerHour!$B$68,Usage!$C$5:$C$11,0),MATCH(UsagePerHour!BR$4,Usage!$D$3:$ABF$3,0)),"")</f>
        <v>0.22139671173337608</v>
      </c>
      <c r="BS70" s="27">
        <f>IFERROR(INDEX(Sales!$D$5:$ABF$18,MATCH(UsagePerHour!$B70,Sales!$C$5:$C$18,0),MATCH(UsagePerHour!BS$4,Sales!$D$3:$ABF$3,0))/BS$2*INDEX(Usage!$D$5:$ABF$11,MATCH(UsagePerHour!$B$68,Usage!$C$5:$C$11,0),MATCH(UsagePerHour!BS$4,Usage!$D$3:$ABF$3,0)),"")</f>
        <v>2.7399742972946256E-2</v>
      </c>
      <c r="BT70" s="27">
        <f>IFERROR(INDEX(Sales!$D$5:$ABF$18,MATCH(UsagePerHour!$B70,Sales!$C$5:$C$18,0),MATCH(UsagePerHour!BT$4,Sales!$D$3:$ABF$3,0))/BT$2*INDEX(Usage!$D$5:$ABF$11,MATCH(UsagePerHour!$B$68,Usage!$C$5:$C$11,0),MATCH(UsagePerHour!BT$4,Usage!$D$3:$ABF$3,0)),"")</f>
        <v>0.15961270380023032</v>
      </c>
      <c r="BU70" s="27">
        <f>IFERROR(INDEX(Sales!$D$5:$ABF$18,MATCH(UsagePerHour!$B70,Sales!$C$5:$C$18,0),MATCH(UsagePerHour!BU$4,Sales!$D$3:$ABF$3,0))/BU$2*INDEX(Usage!$D$5:$ABF$11,MATCH(UsagePerHour!$B$68,Usage!$C$5:$C$11,0),MATCH(UsagePerHour!BU$4,Usage!$D$3:$ABF$3,0)),"")</f>
        <v>3.3351484081654309E-2</v>
      </c>
      <c r="BV70" s="27">
        <f>IFERROR(INDEX(Sales!$D$5:$ABF$18,MATCH(UsagePerHour!$B70,Sales!$C$5:$C$18,0),MATCH(UsagePerHour!BV$4,Sales!$D$3:$ABF$3,0))/BV$2*INDEX(Usage!$D$5:$ABF$11,MATCH(UsagePerHour!$B$68,Usage!$C$5:$C$11,0),MATCH(UsagePerHour!BV$4,Usage!$D$3:$ABF$3,0)),"")</f>
        <v>2.8272779174714237E-2</v>
      </c>
      <c r="BW70" s="27">
        <f>IFERROR(INDEX(Sales!$D$5:$ABF$18,MATCH(UsagePerHour!$B70,Sales!$C$5:$C$18,0),MATCH(UsagePerHour!BW$4,Sales!$D$3:$ABF$3,0))/BW$2*INDEX(Usage!$D$5:$ABF$11,MATCH(UsagePerHour!$B$68,Usage!$C$5:$C$11,0),MATCH(UsagePerHour!BW$4,Usage!$D$3:$ABF$3,0)),"")</f>
        <v>2.9137724550898206E-2</v>
      </c>
      <c r="BX70" s="27">
        <f>IFERROR(INDEX(Sales!$D$5:$ABF$18,MATCH(UsagePerHour!$B70,Sales!$C$5:$C$18,0),MATCH(UsagePerHour!BX$4,Sales!$D$3:$ABF$3,0))/BX$2*INDEX(Usage!$D$5:$ABF$11,MATCH(UsagePerHour!$B$68,Usage!$C$5:$C$11,0),MATCH(UsagePerHour!BX$4,Usage!$D$3:$ABF$3,0)),"")</f>
        <v>4.1747877141054886E-2</v>
      </c>
      <c r="BY70" s="27">
        <f>IFERROR(INDEX(Sales!$D$5:$ABF$18,MATCH(UsagePerHour!$B70,Sales!$C$5:$C$18,0),MATCH(UsagePerHour!BY$4,Sales!$D$3:$ABF$3,0))/BY$2*INDEX(Usage!$D$5:$ABF$11,MATCH(UsagePerHour!$B$68,Usage!$C$5:$C$11,0),MATCH(UsagePerHour!BY$4,Usage!$D$3:$ABF$3,0)),"")</f>
        <v>0.22139671173337608</v>
      </c>
      <c r="BZ70" s="27">
        <f>IFERROR(INDEX(Sales!$D$5:$ABF$18,MATCH(UsagePerHour!$B70,Sales!$C$5:$C$18,0),MATCH(UsagePerHour!BZ$4,Sales!$D$3:$ABF$3,0))/BZ$2*INDEX(Usage!$D$5:$ABF$11,MATCH(UsagePerHour!$B$68,Usage!$C$5:$C$11,0),MATCH(UsagePerHour!BZ$4,Usage!$D$3:$ABF$3,0)),"")</f>
        <v>2.7399742972946256E-2</v>
      </c>
      <c r="CA70" s="27">
        <f>IFERROR(INDEX(Sales!$D$5:$ABF$18,MATCH(UsagePerHour!$B70,Sales!$C$5:$C$18,0),MATCH(UsagePerHour!CA$4,Sales!$D$3:$ABF$3,0))/CA$2*INDEX(Usage!$D$5:$ABF$11,MATCH(UsagePerHour!$B$68,Usage!$C$5:$C$11,0),MATCH(UsagePerHour!CA$4,Usage!$D$3:$ABF$3,0)),"")</f>
        <v>0.15961270380023032</v>
      </c>
      <c r="CB70" s="27">
        <f>IFERROR(INDEX(Sales!$D$5:$ABF$18,MATCH(UsagePerHour!$B70,Sales!$C$5:$C$18,0),MATCH(UsagePerHour!CB$4,Sales!$D$3:$ABF$3,0))/CB$2*INDEX(Usage!$D$5:$ABF$11,MATCH(UsagePerHour!$B$68,Usage!$C$5:$C$11,0),MATCH(UsagePerHour!CB$4,Usage!$D$3:$ABF$3,0)),"")</f>
        <v>3.3351484081654309E-2</v>
      </c>
      <c r="CC70" s="27">
        <f>IFERROR(INDEX(Sales!$D$5:$ABF$18,MATCH(UsagePerHour!$B70,Sales!$C$5:$C$18,0),MATCH(UsagePerHour!CC$4,Sales!$D$3:$ABF$3,0))/CC$2*INDEX(Usage!$D$5:$ABF$11,MATCH(UsagePerHour!$B$68,Usage!$C$5:$C$11,0),MATCH(UsagePerHour!CC$4,Usage!$D$3:$ABF$3,0)),"")</f>
        <v>2.8272779174714237E-2</v>
      </c>
      <c r="CD70" s="27">
        <f>IFERROR(INDEX(Sales!$D$5:$ABF$18,MATCH(UsagePerHour!$B70,Sales!$C$5:$C$18,0),MATCH(UsagePerHour!CD$4,Sales!$D$3:$ABF$3,0))/CD$2*INDEX(Usage!$D$5:$ABF$11,MATCH(UsagePerHour!$B$68,Usage!$C$5:$C$11,0),MATCH(UsagePerHour!CD$4,Usage!$D$3:$ABF$3,0)),"")</f>
        <v>2.9137724550898206E-2</v>
      </c>
      <c r="CE70" s="27">
        <f>IFERROR(INDEX(Sales!$D$5:$ABF$18,MATCH(UsagePerHour!$B70,Sales!$C$5:$C$18,0),MATCH(UsagePerHour!CE$4,Sales!$D$3:$ABF$3,0))/CE$2*INDEX(Usage!$D$5:$ABF$11,MATCH(UsagePerHour!$B$68,Usage!$C$5:$C$11,0),MATCH(UsagePerHour!CE$4,Usage!$D$3:$ABF$3,0)),"")</f>
        <v>4.1747877141054886E-2</v>
      </c>
      <c r="CF70" s="27">
        <f>IFERROR(INDEX(Sales!$D$5:$ABF$18,MATCH(UsagePerHour!$B70,Sales!$C$5:$C$18,0),MATCH(UsagePerHour!CF$4,Sales!$D$3:$ABF$3,0))/CF$2*INDEX(Usage!$D$5:$ABF$11,MATCH(UsagePerHour!$B$68,Usage!$C$5:$C$11,0),MATCH(UsagePerHour!CF$4,Usage!$D$3:$ABF$3,0)),"")</f>
        <v>0.22139671173337608</v>
      </c>
      <c r="CG70" s="27">
        <f>IFERROR(INDEX(Sales!$D$5:$ABF$18,MATCH(UsagePerHour!$B70,Sales!$C$5:$C$18,0),MATCH(UsagePerHour!CG$4,Sales!$D$3:$ABF$3,0))/CG$2*INDEX(Usage!$D$5:$ABF$11,MATCH(UsagePerHour!$B$68,Usage!$C$5:$C$11,0),MATCH(UsagePerHour!CG$4,Usage!$D$3:$ABF$3,0)),"")</f>
        <v>2.7399742972946256E-2</v>
      </c>
      <c r="CH70" s="27">
        <f>IFERROR(INDEX(Sales!$D$5:$ABF$18,MATCH(UsagePerHour!$B70,Sales!$C$5:$C$18,0),MATCH(UsagePerHour!CH$4,Sales!$D$3:$ABF$3,0))/CH$2*INDEX(Usage!$D$5:$ABF$11,MATCH(UsagePerHour!$B$68,Usage!$C$5:$C$11,0),MATCH(UsagePerHour!CH$4,Usage!$D$3:$ABF$3,0)),"")</f>
        <v>0.15961270380023032</v>
      </c>
      <c r="CI70" s="27">
        <f>IFERROR(INDEX(Sales!$D$5:$ABF$18,MATCH(UsagePerHour!$B70,Sales!$C$5:$C$18,0),MATCH(UsagePerHour!CI$4,Sales!$D$3:$ABF$3,0))/CI$2*INDEX(Usage!$D$5:$ABF$11,MATCH(UsagePerHour!$B$68,Usage!$C$5:$C$11,0),MATCH(UsagePerHour!CI$4,Usage!$D$3:$ABF$3,0)),"")</f>
        <v>3.3351484081654309E-2</v>
      </c>
      <c r="CJ70" s="27">
        <f>IFERROR(INDEX(Sales!$D$5:$ABF$18,MATCH(UsagePerHour!$B70,Sales!$C$5:$C$18,0),MATCH(UsagePerHour!CJ$4,Sales!$D$3:$ABF$3,0))/CJ$2*INDEX(Usage!$D$5:$ABF$11,MATCH(UsagePerHour!$B$68,Usage!$C$5:$C$11,0),MATCH(UsagePerHour!CJ$4,Usage!$D$3:$ABF$3,0)),"")</f>
        <v>2.8272779174714237E-2</v>
      </c>
      <c r="CK70" s="27">
        <f>IFERROR(INDEX(Sales!$D$5:$ABF$18,MATCH(UsagePerHour!$B70,Sales!$C$5:$C$18,0),MATCH(UsagePerHour!CK$4,Sales!$D$3:$ABF$3,0))/CK$2*INDEX(Usage!$D$5:$ABF$11,MATCH(UsagePerHour!$B$68,Usage!$C$5:$C$11,0),MATCH(UsagePerHour!CK$4,Usage!$D$3:$ABF$3,0)),"")</f>
        <v>2.9137724550898206E-2</v>
      </c>
      <c r="CL70" s="27">
        <f>IFERROR(INDEX(Sales!$D$5:$ABF$18,MATCH(UsagePerHour!$B70,Sales!$C$5:$C$18,0),MATCH(UsagePerHour!CL$4,Sales!$D$3:$ABF$3,0))/CL$2*INDEX(Usage!$D$5:$ABF$11,MATCH(UsagePerHour!$B$68,Usage!$C$5:$C$11,0),MATCH(UsagePerHour!CL$4,Usage!$D$3:$ABF$3,0)),"")</f>
        <v>4.1747877141054886E-2</v>
      </c>
      <c r="CM70" s="27">
        <f>IFERROR(INDEX(Sales!$D$5:$ABF$18,MATCH(UsagePerHour!$B70,Sales!$C$5:$C$18,0),MATCH(UsagePerHour!CM$4,Sales!$D$3:$ABF$3,0))/CM$2*INDEX(Usage!$D$5:$ABF$11,MATCH(UsagePerHour!$B$68,Usage!$C$5:$C$11,0),MATCH(UsagePerHour!CM$4,Usage!$D$3:$ABF$3,0)),"")</f>
        <v>0.22139671173337608</v>
      </c>
      <c r="CN70" s="27">
        <f>IFERROR(INDEX(Sales!$D$5:$ABF$18,MATCH(UsagePerHour!$B70,Sales!$C$5:$C$18,0),MATCH(UsagePerHour!CN$4,Sales!$D$3:$ABF$3,0))/CN$2*INDEX(Usage!$D$5:$ABF$11,MATCH(UsagePerHour!$B$68,Usage!$C$5:$C$11,0),MATCH(UsagePerHour!CN$4,Usage!$D$3:$ABF$3,0)),"")</f>
        <v>2.7399742972946256E-2</v>
      </c>
      <c r="CO70" s="27">
        <f>IFERROR(INDEX(Sales!$D$5:$ABF$18,MATCH(UsagePerHour!$B70,Sales!$C$5:$C$18,0),MATCH(UsagePerHour!CO$4,Sales!$D$3:$ABF$3,0))/CO$2*INDEX(Usage!$D$5:$ABF$11,MATCH(UsagePerHour!$B$68,Usage!$C$5:$C$11,0),MATCH(UsagePerHour!CO$4,Usage!$D$3:$ABF$3,0)),"")</f>
        <v>0.15961270380023032</v>
      </c>
      <c r="CP70" s="27">
        <f>IFERROR(INDEX(Sales!$D$5:$ABF$18,MATCH(UsagePerHour!$B70,Sales!$C$5:$C$18,0),MATCH(UsagePerHour!CP$4,Sales!$D$3:$ABF$3,0))/CP$2*INDEX(Usage!$D$5:$ABF$11,MATCH(UsagePerHour!$B$68,Usage!$C$5:$C$11,0),MATCH(UsagePerHour!CP$4,Usage!$D$3:$ABF$3,0)),"")</f>
        <v>3.3351484081654309E-2</v>
      </c>
      <c r="CQ70" s="27">
        <f>IFERROR(INDEX(Sales!$D$5:$ABF$18,MATCH(UsagePerHour!$B70,Sales!$C$5:$C$18,0),MATCH(UsagePerHour!CQ$4,Sales!$D$3:$ABF$3,0))/CQ$2*INDEX(Usage!$D$5:$ABF$11,MATCH(UsagePerHour!$B$68,Usage!$C$5:$C$11,0),MATCH(UsagePerHour!CQ$4,Usage!$D$3:$ABF$3,0)),"")</f>
        <v>2.8272779174714237E-2</v>
      </c>
      <c r="CR70" s="27">
        <f>IFERROR(INDEX(Sales!$D$5:$ABF$18,MATCH(UsagePerHour!$B70,Sales!$C$5:$C$18,0),MATCH(UsagePerHour!CR$4,Sales!$D$3:$ABF$3,0))/CR$2*INDEX(Usage!$D$5:$ABF$11,MATCH(UsagePerHour!$B$68,Usage!$C$5:$C$11,0),MATCH(UsagePerHour!CR$4,Usage!$D$3:$ABF$3,0)),"")</f>
        <v>2.9137724550898206E-2</v>
      </c>
      <c r="CS70" s="27">
        <f>IFERROR(INDEX(Sales!$D$5:$ABF$18,MATCH(UsagePerHour!$B70,Sales!$C$5:$C$18,0),MATCH(UsagePerHour!CS$4,Sales!$D$3:$ABF$3,0))/CS$2*INDEX(Usage!$D$5:$ABF$11,MATCH(UsagePerHour!$B$68,Usage!$C$5:$C$11,0),MATCH(UsagePerHour!CS$4,Usage!$D$3:$ABF$3,0)),"")</f>
        <v>4.1747877141054886E-2</v>
      </c>
      <c r="CT70" s="27">
        <f>IFERROR(INDEX(Sales!$D$5:$ABF$18,MATCH(UsagePerHour!$B70,Sales!$C$5:$C$18,0),MATCH(UsagePerHour!CT$4,Sales!$D$3:$ABF$3,0))/CT$2*INDEX(Usage!$D$5:$ABF$11,MATCH(UsagePerHour!$B$68,Usage!$C$5:$C$11,0),MATCH(UsagePerHour!CT$4,Usage!$D$3:$ABF$3,0)),"")</f>
        <v>0.22139671173337608</v>
      </c>
      <c r="CU70" s="27">
        <f>IFERROR(INDEX(Sales!$D$5:$ABF$18,MATCH(UsagePerHour!$B70,Sales!$C$5:$C$18,0),MATCH(UsagePerHour!CU$4,Sales!$D$3:$ABF$3,0))/CU$2*INDEX(Usage!$D$5:$ABF$11,MATCH(UsagePerHour!$B$68,Usage!$C$5:$C$11,0),MATCH(UsagePerHour!CU$4,Usage!$D$3:$ABF$3,0)),"")</f>
        <v>2.7399742972946256E-2</v>
      </c>
      <c r="CV70" s="27">
        <f>IFERROR(INDEX(Sales!$D$5:$ABF$18,MATCH(UsagePerHour!$B70,Sales!$C$5:$C$18,0),MATCH(UsagePerHour!CV$4,Sales!$D$3:$ABF$3,0))/CV$2*INDEX(Usage!$D$5:$ABF$11,MATCH(UsagePerHour!$B$68,Usage!$C$5:$C$11,0),MATCH(UsagePerHour!CV$4,Usage!$D$3:$ABF$3,0)),"")</f>
        <v>0.15961270380023032</v>
      </c>
      <c r="CW70" s="27">
        <f>IFERROR(INDEX(Sales!$D$5:$ABF$18,MATCH(UsagePerHour!$B70,Sales!$C$5:$C$18,0),MATCH(UsagePerHour!CW$4,Sales!$D$3:$ABF$3,0))/CW$2*INDEX(Usage!$D$5:$ABF$11,MATCH(UsagePerHour!$B$68,Usage!$C$5:$C$11,0),MATCH(UsagePerHour!CW$4,Usage!$D$3:$ABF$3,0)),"")</f>
        <v>3.3351484081654309E-2</v>
      </c>
      <c r="CX70" s="27">
        <f>IFERROR(INDEX(Sales!$D$5:$ABF$18,MATCH(UsagePerHour!$B70,Sales!$C$5:$C$18,0),MATCH(UsagePerHour!CX$4,Sales!$D$3:$ABF$3,0))/CX$2*INDEX(Usage!$D$5:$ABF$11,MATCH(UsagePerHour!$B$68,Usage!$C$5:$C$11,0),MATCH(UsagePerHour!CX$4,Usage!$D$3:$ABF$3,0)),"")</f>
        <v>2.8272779174714237E-2</v>
      </c>
      <c r="CY70" s="27">
        <f>IFERROR(INDEX(Sales!$D$5:$ABF$18,MATCH(UsagePerHour!$B70,Sales!$C$5:$C$18,0),MATCH(UsagePerHour!CY$4,Sales!$D$3:$ABF$3,0))/CY$2*INDEX(Usage!$D$5:$ABF$11,MATCH(UsagePerHour!$B$68,Usage!$C$5:$C$11,0),MATCH(UsagePerHour!CY$4,Usage!$D$3:$ABF$3,0)),"")</f>
        <v>2.9137724550898206E-2</v>
      </c>
      <c r="CZ70" s="27">
        <f>IFERROR(INDEX(Sales!$D$5:$ABF$18,MATCH(UsagePerHour!$B70,Sales!$C$5:$C$18,0),MATCH(UsagePerHour!CZ$4,Sales!$D$3:$ABF$3,0))/CZ$2*INDEX(Usage!$D$5:$ABF$11,MATCH(UsagePerHour!$B$68,Usage!$C$5:$C$11,0),MATCH(UsagePerHour!CZ$4,Usage!$D$3:$ABF$3,0)),"")</f>
        <v>4.1747877141054886E-2</v>
      </c>
      <c r="DA70" s="27">
        <f>IFERROR(INDEX(Sales!$D$5:$ABF$18,MATCH(UsagePerHour!$B70,Sales!$C$5:$C$18,0),MATCH(UsagePerHour!DA$4,Sales!$D$3:$ABF$3,0))/DA$2*INDEX(Usage!$D$5:$ABF$11,MATCH(UsagePerHour!$B$68,Usage!$C$5:$C$11,0),MATCH(UsagePerHour!DA$4,Usage!$D$3:$ABF$3,0)),"")</f>
        <v>5.3807664670658686E-2</v>
      </c>
      <c r="DB70" s="27">
        <f>IFERROR(INDEX(Sales!$D$5:$ABF$18,MATCH(UsagePerHour!$B70,Sales!$C$5:$C$18,0),MATCH(UsagePerHour!DB$4,Sales!$D$3:$ABF$3,0))/DB$2*INDEX(Usage!$D$5:$ABF$11,MATCH(UsagePerHour!$B$68,Usage!$C$5:$C$11,0),MATCH(UsagePerHour!DB$4,Usage!$D$3:$ABF$3,0)),"")</f>
        <v>1.4586883705037815E-2</v>
      </c>
      <c r="DC70" s="27">
        <f>IFERROR(INDEX(Sales!$D$5:$ABF$18,MATCH(UsagePerHour!$B70,Sales!$C$5:$C$18,0),MATCH(UsagePerHour!DC$4,Sales!$D$3:$ABF$3,0))/DC$2*INDEX(Usage!$D$5:$ABF$11,MATCH(UsagePerHour!$B$68,Usage!$C$5:$C$11,0),MATCH(UsagePerHour!DC$4,Usage!$D$3:$ABF$3,0)),"")</f>
        <v>5.8467862129555549E-2</v>
      </c>
      <c r="DD70" s="27">
        <f>IFERROR(INDEX(Sales!$D$5:$ABF$18,MATCH(UsagePerHour!$B70,Sales!$C$5:$C$18,0),MATCH(UsagePerHour!DD$4,Sales!$D$3:$ABF$3,0))/DD$2*INDEX(Usage!$D$5:$ABF$11,MATCH(UsagePerHour!$B$68,Usage!$C$5:$C$11,0),MATCH(UsagePerHour!DD$4,Usage!$D$3:$ABF$3,0)),"")</f>
        <v>5.6974766741738292E-2</v>
      </c>
      <c r="DE70" s="27">
        <f>IFERROR(INDEX(Sales!$D$5:$ABF$18,MATCH(UsagePerHour!$B70,Sales!$C$5:$C$18,0),MATCH(UsagePerHour!DE$4,Sales!$D$3:$ABF$3,0))/DE$2*INDEX(Usage!$D$5:$ABF$11,MATCH(UsagePerHour!$B$68,Usage!$C$5:$C$11,0),MATCH(UsagePerHour!DE$4,Usage!$D$3:$ABF$3,0)),"")</f>
        <v>0.44653869607869134</v>
      </c>
      <c r="DF70" s="27">
        <f>IFERROR(INDEX(Sales!$D$5:$ABF$18,MATCH(UsagePerHour!$B70,Sales!$C$5:$C$18,0),MATCH(UsagePerHour!DF$4,Sales!$D$3:$ABF$3,0))/DF$2*INDEX(Usage!$D$5:$ABF$11,MATCH(UsagePerHour!$B$68,Usage!$C$5:$C$11,0),MATCH(UsagePerHour!DF$4,Usage!$D$3:$ABF$3,0)),"")</f>
        <v>0.17896008555923787</v>
      </c>
      <c r="DG70" s="27">
        <f>IFERROR(INDEX(Sales!$D$5:$ABF$18,MATCH(UsagePerHour!$B70,Sales!$C$5:$C$18,0),MATCH(UsagePerHour!DG$4,Sales!$D$3:$ABF$3,0))/DG$2*INDEX(Usage!$D$5:$ABF$11,MATCH(UsagePerHour!$B$68,Usage!$C$5:$C$11,0),MATCH(UsagePerHour!DG$4,Usage!$D$3:$ABF$3,0)),"")</f>
        <v>2.9817830501546724E-2</v>
      </c>
      <c r="DH70" s="27">
        <f>IFERROR(INDEX(Sales!$D$5:$ABF$18,MATCH(UsagePerHour!$B70,Sales!$C$5:$C$18,0),MATCH(UsagePerHour!DH$4,Sales!$D$3:$ABF$3,0))/DH$2*INDEX(Usage!$D$5:$ABF$11,MATCH(UsagePerHour!$B$68,Usage!$C$5:$C$11,0),MATCH(UsagePerHour!DH$4,Usage!$D$3:$ABF$3,0)),"")</f>
        <v>0.44861794774706548</v>
      </c>
      <c r="DI70" s="27">
        <f>IFERROR(INDEX(Sales!$D$5:$ABF$18,MATCH(UsagePerHour!$B70,Sales!$C$5:$C$18,0),MATCH(UsagePerHour!DI$4,Sales!$D$3:$ABF$3,0))/DI$2*INDEX(Usage!$D$5:$ABF$11,MATCH(UsagePerHour!$B$68,Usage!$C$5:$C$11,0),MATCH(UsagePerHour!DI$4,Usage!$D$3:$ABF$3,0)),"")</f>
        <v>0.29193013999550504</v>
      </c>
      <c r="DJ70" s="27">
        <f>IFERROR(INDEX(Sales!$D$5:$ABF$18,MATCH(UsagePerHour!$B70,Sales!$C$5:$C$18,0),MATCH(UsagePerHour!DJ$4,Sales!$D$3:$ABF$3,0))/DJ$2*INDEX(Usage!$D$5:$ABF$11,MATCH(UsagePerHour!$B$68,Usage!$C$5:$C$11,0),MATCH(UsagePerHour!DJ$4,Usage!$D$3:$ABF$3,0)),"")</f>
        <v>0.33796123946129419</v>
      </c>
      <c r="DK70" s="27">
        <f>IFERROR(INDEX(Sales!$D$5:$ABF$18,MATCH(UsagePerHour!$B70,Sales!$C$5:$C$18,0),MATCH(UsagePerHour!DK$4,Sales!$D$3:$ABF$3,0))/DK$2*INDEX(Usage!$D$5:$ABF$11,MATCH(UsagePerHour!$B$68,Usage!$C$5:$C$11,0),MATCH(UsagePerHour!DK$4,Usage!$D$3:$ABF$3,0)),"")</f>
        <v>5.922152673748593E-2</v>
      </c>
      <c r="DL70" s="27">
        <f>IFERROR(INDEX(Sales!$D$5:$ABF$18,MATCH(UsagePerHour!$B70,Sales!$C$5:$C$18,0),MATCH(UsagePerHour!DL$4,Sales!$D$3:$ABF$3,0))/DL$2*INDEX(Usage!$D$5:$ABF$11,MATCH(UsagePerHour!$B$68,Usage!$C$5:$C$11,0),MATCH(UsagePerHour!DL$4,Usage!$D$3:$ABF$3,0)),"")</f>
        <v>5.4144495290216775E-2</v>
      </c>
      <c r="DM70" s="27">
        <f>IFERROR(INDEX(Sales!$D$5:$ABF$18,MATCH(UsagePerHour!$B70,Sales!$C$5:$C$18,0),MATCH(UsagePerHour!DM$4,Sales!$D$3:$ABF$3,0))/DM$2*INDEX(Usage!$D$5:$ABF$11,MATCH(UsagePerHour!$B$68,Usage!$C$5:$C$11,0),MATCH(UsagePerHour!DM$4,Usage!$D$3:$ABF$3,0)),"")</f>
        <v>7.7923389142567231E-2</v>
      </c>
      <c r="DN70" s="27">
        <f>IFERROR(INDEX(Sales!$D$5:$ABF$18,MATCH(UsagePerHour!$B70,Sales!$C$5:$C$18,0),MATCH(UsagePerHour!DN$4,Sales!$D$3:$ABF$3,0))/DN$2*INDEX(Usage!$D$5:$ABF$11,MATCH(UsagePerHour!$B$68,Usage!$C$5:$C$11,0),MATCH(UsagePerHour!DN$4,Usage!$D$3:$ABF$3,0)),"")</f>
        <v>6.6577117817382282E-3</v>
      </c>
      <c r="DO70" s="27">
        <f>IFERROR(INDEX(Sales!$D$5:$ABF$18,MATCH(UsagePerHour!$B70,Sales!$C$5:$C$18,0),MATCH(UsagePerHour!DO$4,Sales!$D$3:$ABF$3,0))/DO$2*INDEX(Usage!$D$5:$ABF$11,MATCH(UsagePerHour!$B$68,Usage!$C$5:$C$11,0),MATCH(UsagePerHour!DO$4,Usage!$D$3:$ABF$3,0)),"")</f>
        <v>5.2604868538004994E-2</v>
      </c>
      <c r="DP70" s="27">
        <f>IFERROR(INDEX(Sales!$D$5:$ABF$18,MATCH(UsagePerHour!$B70,Sales!$C$5:$C$18,0),MATCH(UsagePerHour!DP$4,Sales!$D$3:$ABF$3,0))/DP$2*INDEX(Usage!$D$5:$ABF$11,MATCH(UsagePerHour!$B$68,Usage!$C$5:$C$11,0),MATCH(UsagePerHour!DP$4,Usage!$D$3:$ABF$3,0)),"")</f>
        <v>9.2735219964321214E-2</v>
      </c>
      <c r="DQ70" s="27">
        <f>IFERROR(INDEX(Sales!$D$5:$ABF$18,MATCH(UsagePerHour!$B70,Sales!$C$5:$C$18,0),MATCH(UsagePerHour!DQ$4,Sales!$D$3:$ABF$3,0))/DQ$2*INDEX(Usage!$D$5:$ABF$11,MATCH(UsagePerHour!$B$68,Usage!$C$5:$C$11,0),MATCH(UsagePerHour!DQ$4,Usage!$D$3:$ABF$3,0)),"")</f>
        <v>0.35248945917337138</v>
      </c>
      <c r="DR70" s="27">
        <f>IFERROR(INDEX(Sales!$D$5:$ABF$18,MATCH(UsagePerHour!$B70,Sales!$C$5:$C$18,0),MATCH(UsagePerHour!DR$4,Sales!$D$3:$ABF$3,0))/DR$2*INDEX(Usage!$D$5:$ABF$11,MATCH(UsagePerHour!$B$68,Usage!$C$5:$C$11,0),MATCH(UsagePerHour!DR$4,Usage!$D$3:$ABF$3,0)),"")</f>
        <v>2.8721714845485028E-2</v>
      </c>
      <c r="DS70" s="27">
        <f>IFERROR(INDEX(Sales!$D$5:$ABF$18,MATCH(UsagePerHour!$B70,Sales!$C$5:$C$18,0),MATCH(UsagePerHour!DS$4,Sales!$D$3:$ABF$3,0))/DS$2*INDEX(Usage!$D$5:$ABF$11,MATCH(UsagePerHour!$B$68,Usage!$C$5:$C$11,0),MATCH(UsagePerHour!DS$4,Usage!$D$3:$ABF$3,0)),"")</f>
        <v>8.0299039735641023E-2</v>
      </c>
      <c r="DT70" s="27">
        <f>IFERROR(INDEX(Sales!$D$5:$ABF$18,MATCH(UsagePerHour!$B70,Sales!$C$5:$C$18,0),MATCH(UsagePerHour!DT$4,Sales!$D$3:$ABF$3,0))/DT$2*INDEX(Usage!$D$5:$ABF$11,MATCH(UsagePerHour!$B$68,Usage!$C$5:$C$11,0),MATCH(UsagePerHour!DT$4,Usage!$D$3:$ABF$3,0)),"")</f>
        <v>0</v>
      </c>
      <c r="DU70" s="27">
        <f>IFERROR(INDEX(Sales!$D$5:$ABF$18,MATCH(UsagePerHour!$B70,Sales!$C$5:$C$18,0),MATCH(UsagePerHour!DU$4,Sales!$D$3:$ABF$3,0))/DU$2*INDEX(Usage!$D$5:$ABF$11,MATCH(UsagePerHour!$B$68,Usage!$C$5:$C$11,0),MATCH(UsagePerHour!DU$4,Usage!$D$3:$ABF$3,0)),"")</f>
        <v>2.9354733287337956E-2</v>
      </c>
      <c r="DV70" s="27">
        <f>IFERROR(INDEX(Sales!$D$5:$ABF$18,MATCH(UsagePerHour!$B70,Sales!$C$5:$C$18,0),MATCH(UsagePerHour!DV$4,Sales!$D$3:$ABF$3,0))/DV$2*INDEX(Usage!$D$5:$ABF$11,MATCH(UsagePerHour!$B$68,Usage!$C$5:$C$11,0),MATCH(UsagePerHour!DV$4,Usage!$D$3:$ABF$3,0)),"")</f>
        <v>0.14179259259259258</v>
      </c>
      <c r="DW70" s="27">
        <f>IFERROR(INDEX(Sales!$D$5:$ABF$18,MATCH(UsagePerHour!$B70,Sales!$C$5:$C$18,0),MATCH(UsagePerHour!DW$4,Sales!$D$3:$ABF$3,0))/DW$2*INDEX(Usage!$D$5:$ABF$11,MATCH(UsagePerHour!$B$68,Usage!$C$5:$C$11,0),MATCH(UsagePerHour!DW$4,Usage!$D$3:$ABF$3,0)),"")</f>
        <v>0.36364726896085225</v>
      </c>
      <c r="DX70" s="27">
        <f>IFERROR(INDEX(Sales!$D$5:$ABF$18,MATCH(UsagePerHour!$B70,Sales!$C$5:$C$18,0),MATCH(UsagePerHour!DX$4,Sales!$D$3:$ABF$3,0))/DX$2*INDEX(Usage!$D$5:$ABF$11,MATCH(UsagePerHour!$B$68,Usage!$C$5:$C$11,0),MATCH(UsagePerHour!DX$4,Usage!$D$3:$ABF$3,0)),"")</f>
        <v>8.5824372673326613E-2</v>
      </c>
      <c r="DY70" s="27">
        <f>IFERROR(INDEX(Sales!$D$5:$ABF$18,MATCH(UsagePerHour!$B70,Sales!$C$5:$C$18,0),MATCH(UsagePerHour!DY$4,Sales!$D$3:$ABF$3,0))/DY$2*INDEX(Usage!$D$5:$ABF$11,MATCH(UsagePerHour!$B$68,Usage!$C$5:$C$11,0),MATCH(UsagePerHour!DY$4,Usage!$D$3:$ABF$3,0)),"")</f>
        <v>5.2354929128256088E-2</v>
      </c>
      <c r="DZ70" s="27">
        <f>IFERROR(INDEX(Sales!$D$5:$ABF$18,MATCH(UsagePerHour!$B70,Sales!$C$5:$C$18,0),MATCH(UsagePerHour!DZ$4,Sales!$D$3:$ABF$3,0))/DZ$2*INDEX(Usage!$D$5:$ABF$11,MATCH(UsagePerHour!$B$68,Usage!$C$5:$C$11,0),MATCH(UsagePerHour!DZ$4,Usage!$D$3:$ABF$3,0)),"")</f>
        <v>0.4531777422536088</v>
      </c>
      <c r="EA70" s="27">
        <f>IFERROR(INDEX(Sales!$D$5:$ABF$18,MATCH(UsagePerHour!$B70,Sales!$C$5:$C$18,0),MATCH(UsagePerHour!EA$4,Sales!$D$3:$ABF$3,0))/EA$2*INDEX(Usage!$D$5:$ABF$11,MATCH(UsagePerHour!$B$68,Usage!$C$5:$C$11,0),MATCH(UsagePerHour!EA$4,Usage!$D$3:$ABF$3,0)),"")</f>
        <v>0.4541881449015624</v>
      </c>
      <c r="EB70" s="27">
        <f>IFERROR(INDEX(Sales!$D$5:$ABF$18,MATCH(UsagePerHour!$B70,Sales!$C$5:$C$18,0),MATCH(UsagePerHour!EB$4,Sales!$D$3:$ABF$3,0))/EB$2*INDEX(Usage!$D$5:$ABF$11,MATCH(UsagePerHour!$B$68,Usage!$C$5:$C$11,0),MATCH(UsagePerHour!EB$4,Usage!$D$3:$ABF$3,0)),"")</f>
        <v>2.778006385242994E-2</v>
      </c>
      <c r="EC70" s="27">
        <f>IFERROR(INDEX(Sales!$D$5:$ABF$18,MATCH(UsagePerHour!$B70,Sales!$C$5:$C$18,0),MATCH(UsagePerHour!EC$4,Sales!$D$3:$ABF$3,0))/EC$2*INDEX(Usage!$D$5:$ABF$11,MATCH(UsagePerHour!$B$68,Usage!$C$5:$C$11,0),MATCH(UsagePerHour!EC$4,Usage!$D$3:$ABF$3,0)),"")</f>
        <v>0.35466906911940327</v>
      </c>
      <c r="ED70" s="27">
        <f>IFERROR(INDEX(Sales!$D$5:$ABF$18,MATCH(UsagePerHour!$B70,Sales!$C$5:$C$18,0),MATCH(UsagePerHour!ED$4,Sales!$D$3:$ABF$3,0))/ED$2*INDEX(Usage!$D$5:$ABF$11,MATCH(UsagePerHour!$B$68,Usage!$C$5:$C$11,0),MATCH(UsagePerHour!ED$4,Usage!$D$3:$ABF$3,0)),"")</f>
        <v>3.7136250599886567E-2</v>
      </c>
      <c r="EE70" s="27">
        <f>IFERROR(INDEX(Sales!$D$5:$ABF$18,MATCH(UsagePerHour!$B70,Sales!$C$5:$C$18,0),MATCH(UsagePerHour!EE$4,Sales!$D$3:$ABF$3,0))/EE$2*INDEX(Usage!$D$5:$ABF$11,MATCH(UsagePerHour!$B$68,Usage!$C$5:$C$11,0),MATCH(UsagePerHour!EE$4,Usage!$D$3:$ABF$3,0)),"")</f>
        <v>0.23995042959460658</v>
      </c>
      <c r="EF70" s="27">
        <f>IFERROR(INDEX(Sales!$D$5:$ABF$18,MATCH(UsagePerHour!$B70,Sales!$C$5:$C$18,0),MATCH(UsagePerHour!EF$4,Sales!$D$3:$ABF$3,0))/EF$2*INDEX(Usage!$D$5:$ABF$11,MATCH(UsagePerHour!$B$68,Usage!$C$5:$C$11,0),MATCH(UsagePerHour!EF$4,Usage!$D$3:$ABF$3,0)),"")</f>
        <v>0.32928978370027034</v>
      </c>
      <c r="EG70" s="27">
        <f>IFERROR(INDEX(Sales!$D$5:$ABF$18,MATCH(UsagePerHour!$B70,Sales!$C$5:$C$18,0),MATCH(UsagePerHour!EG$4,Sales!$D$3:$ABF$3,0))/EG$2*INDEX(Usage!$D$5:$ABF$11,MATCH(UsagePerHour!$B$68,Usage!$C$5:$C$11,0),MATCH(UsagePerHour!EG$4,Usage!$D$3:$ABF$3,0)),"")</f>
        <v>0.10304635615537196</v>
      </c>
      <c r="EH70" s="27">
        <f>IFERROR(INDEX(Sales!$D$5:$ABF$18,MATCH(UsagePerHour!$B70,Sales!$C$5:$C$18,0),MATCH(UsagePerHour!EH$4,Sales!$D$3:$ABF$3,0))/EH$2*INDEX(Usage!$D$5:$ABF$11,MATCH(UsagePerHour!$B$68,Usage!$C$5:$C$11,0),MATCH(UsagePerHour!EH$4,Usage!$D$3:$ABF$3,0)),"")</f>
        <v>0.12113079995902899</v>
      </c>
      <c r="EI70" s="27">
        <f>IFERROR(INDEX(Sales!$D$5:$ABF$18,MATCH(UsagePerHour!$B70,Sales!$C$5:$C$18,0),MATCH(UsagePerHour!EI$4,Sales!$D$3:$ABF$3,0))/EI$2*INDEX(Usage!$D$5:$ABF$11,MATCH(UsagePerHour!$B$68,Usage!$C$5:$C$11,0),MATCH(UsagePerHour!EI$4,Usage!$D$3:$ABF$3,0)),"")</f>
        <v>0.12370496504749956</v>
      </c>
      <c r="EJ70" s="27">
        <f>IFERROR(INDEX(Sales!$D$5:$ABF$18,MATCH(UsagePerHour!$B70,Sales!$C$5:$C$18,0),MATCH(UsagePerHour!EJ$4,Sales!$D$3:$ABF$3,0))/EJ$2*INDEX(Usage!$D$5:$ABF$11,MATCH(UsagePerHour!$B$68,Usage!$C$5:$C$11,0),MATCH(UsagePerHour!EJ$4,Usage!$D$3:$ABF$3,0)),"")</f>
        <v>6.3140518605131021E-2</v>
      </c>
      <c r="EK70" s="27">
        <f>IFERROR(INDEX(Sales!$D$5:$ABF$18,MATCH(UsagePerHour!$B70,Sales!$C$5:$C$18,0),MATCH(UsagePerHour!EK$4,Sales!$D$3:$ABF$3,0))/EK$2*INDEX(Usage!$D$5:$ABF$11,MATCH(UsagePerHour!$B$68,Usage!$C$5:$C$11,0),MATCH(UsagePerHour!EK$4,Usage!$D$3:$ABF$3,0)),"")</f>
        <v>0.3960208055026575</v>
      </c>
      <c r="EL70" s="27">
        <f>IFERROR(INDEX(Sales!$D$5:$ABF$18,MATCH(UsagePerHour!$B70,Sales!$C$5:$C$18,0),MATCH(UsagePerHour!EL$4,Sales!$D$3:$ABF$3,0))/EL$2*INDEX(Usage!$D$5:$ABF$11,MATCH(UsagePerHour!$B$68,Usage!$C$5:$C$11,0),MATCH(UsagePerHour!EL$4,Usage!$D$3:$ABF$3,0)),"")</f>
        <v>0.16967920621689211</v>
      </c>
      <c r="EM70" s="27">
        <f>IFERROR(INDEX(Sales!$D$5:$ABF$18,MATCH(UsagePerHour!$B70,Sales!$C$5:$C$18,0),MATCH(UsagePerHour!EM$4,Sales!$D$3:$ABF$3,0))/EM$2*INDEX(Usage!$D$5:$ABF$11,MATCH(UsagePerHour!$B$68,Usage!$C$5:$C$11,0),MATCH(UsagePerHour!EM$4,Usage!$D$3:$ABF$3,0)),"")</f>
        <v>0.3201582194409186</v>
      </c>
      <c r="EN70" s="27">
        <f>IFERROR(INDEX(Sales!$D$5:$ABF$18,MATCH(UsagePerHour!$B70,Sales!$C$5:$C$18,0),MATCH(UsagePerHour!EN$4,Sales!$D$3:$ABF$3,0))/EN$2*INDEX(Usage!$D$5:$ABF$11,MATCH(UsagePerHour!$B$68,Usage!$C$5:$C$11,0),MATCH(UsagePerHour!EN$4,Usage!$D$3:$ABF$3,0)),"")</f>
        <v>0</v>
      </c>
      <c r="EO70" s="27">
        <f>IFERROR(INDEX(Sales!$D$5:$ABF$18,MATCH(UsagePerHour!$B70,Sales!$C$5:$C$18,0),MATCH(UsagePerHour!EO$4,Sales!$D$3:$ABF$3,0))/EO$2*INDEX(Usage!$D$5:$ABF$11,MATCH(UsagePerHour!$B$68,Usage!$C$5:$C$11,0),MATCH(UsagePerHour!EO$4,Usage!$D$3:$ABF$3,0)),"")</f>
        <v>3.5777656908988771E-2</v>
      </c>
      <c r="EP70" s="27">
        <f>IFERROR(INDEX(Sales!$D$5:$ABF$18,MATCH(UsagePerHour!$B70,Sales!$C$5:$C$18,0),MATCH(UsagePerHour!EP$4,Sales!$D$3:$ABF$3,0))/EP$2*INDEX(Usage!$D$5:$ABF$11,MATCH(UsagePerHour!$B$68,Usage!$C$5:$C$11,0),MATCH(UsagePerHour!EP$4,Usage!$D$3:$ABF$3,0)),"")</f>
        <v>0.1174373814223568</v>
      </c>
      <c r="EQ70" s="27">
        <f>IFERROR(INDEX(Sales!$D$5:$ABF$18,MATCH(UsagePerHour!$B70,Sales!$C$5:$C$18,0),MATCH(UsagePerHour!EQ$4,Sales!$D$3:$ABF$3,0))/EQ$2*INDEX(Usage!$D$5:$ABF$11,MATCH(UsagePerHour!$B$68,Usage!$C$5:$C$11,0),MATCH(UsagePerHour!EQ$4,Usage!$D$3:$ABF$3,0)),"")</f>
        <v>1.604076204950065</v>
      </c>
      <c r="ER70" s="27">
        <f>IFERROR(INDEX(Sales!$D$5:$ABF$18,MATCH(UsagePerHour!$B70,Sales!$C$5:$C$18,0),MATCH(UsagePerHour!ER$4,Sales!$D$3:$ABF$3,0))/ER$2*INDEX(Usage!$D$5:$ABF$11,MATCH(UsagePerHour!$B$68,Usage!$C$5:$C$11,0),MATCH(UsagePerHour!ER$4,Usage!$D$3:$ABF$3,0)),"")</f>
        <v>0.31918050941306758</v>
      </c>
      <c r="ES70" s="27">
        <f>IFERROR(INDEX(Sales!$D$5:$ABF$18,MATCH(UsagePerHour!$B70,Sales!$C$5:$C$18,0),MATCH(UsagePerHour!ES$4,Sales!$D$3:$ABF$3,0))/ES$2*INDEX(Usage!$D$5:$ABF$11,MATCH(UsagePerHour!$B$68,Usage!$C$5:$C$11,0),MATCH(UsagePerHour!ES$4,Usage!$D$3:$ABF$3,0)),"")</f>
        <v>0.13297516159070685</v>
      </c>
      <c r="ET70" s="27">
        <f>IFERROR(INDEX(Sales!$D$5:$ABF$18,MATCH(UsagePerHour!$B70,Sales!$C$5:$C$18,0),MATCH(UsagePerHour!ET$4,Sales!$D$3:$ABF$3,0))/ET$2*INDEX(Usage!$D$5:$ABF$11,MATCH(UsagePerHour!$B$68,Usage!$C$5:$C$11,0),MATCH(UsagePerHour!ET$4,Usage!$D$3:$ABF$3,0)),"")</f>
        <v>0.40016404336252892</v>
      </c>
      <c r="EU70" s="27">
        <f>IFERROR(INDEX(Sales!$D$5:$ABF$18,MATCH(UsagePerHour!$B70,Sales!$C$5:$C$18,0),MATCH(UsagePerHour!EU$4,Sales!$D$3:$ABF$3,0))/EU$2*INDEX(Usage!$D$5:$ABF$11,MATCH(UsagePerHour!$B$68,Usage!$C$5:$C$11,0),MATCH(UsagePerHour!EU$4,Usage!$D$3:$ABF$3,0)),"")</f>
        <v>1.9010071729063323</v>
      </c>
      <c r="EV70" s="27">
        <f>IFERROR(INDEX(Sales!$D$5:$ABF$18,MATCH(UsagePerHour!$B70,Sales!$C$5:$C$18,0),MATCH(UsagePerHour!EV$4,Sales!$D$3:$ABF$3,0))/EV$2*INDEX(Usage!$D$5:$ABF$11,MATCH(UsagePerHour!$B$68,Usage!$C$5:$C$11,0),MATCH(UsagePerHour!EV$4,Usage!$D$3:$ABF$3,0)),"")</f>
        <v>0</v>
      </c>
      <c r="EW70" s="27">
        <f>IFERROR(INDEX(Sales!$D$5:$ABF$18,MATCH(UsagePerHour!$B70,Sales!$C$5:$C$18,0),MATCH(UsagePerHour!EW$4,Sales!$D$3:$ABF$3,0))/EW$2*INDEX(Usage!$D$5:$ABF$11,MATCH(UsagePerHour!$B$68,Usage!$C$5:$C$11,0),MATCH(UsagePerHour!EW$4,Usage!$D$3:$ABF$3,0)),"")</f>
        <v>4.4493019522403469E-2</v>
      </c>
      <c r="EX70" s="27">
        <f>IFERROR(INDEX(Sales!$D$5:$ABF$18,MATCH(UsagePerHour!$B70,Sales!$C$5:$C$18,0),MATCH(UsagePerHour!EX$4,Sales!$D$3:$ABF$3,0))/EX$2*INDEX(Usage!$D$5:$ABF$11,MATCH(UsagePerHour!$B$68,Usage!$C$5:$C$11,0),MATCH(UsagePerHour!EX$4,Usage!$D$3:$ABF$3,0)),"")</f>
        <v>0.12813458397370073</v>
      </c>
      <c r="EY70" s="27">
        <f>IFERROR(INDEX(Sales!$D$5:$ABF$18,MATCH(UsagePerHour!$B70,Sales!$C$5:$C$18,0),MATCH(UsagePerHour!EY$4,Sales!$D$3:$ABF$3,0))/EY$2*INDEX(Usage!$D$5:$ABF$11,MATCH(UsagePerHour!$B$68,Usage!$C$5:$C$11,0),MATCH(UsagePerHour!EY$4,Usage!$D$3:$ABF$3,0)),"")</f>
        <v>0.25998289854637641</v>
      </c>
      <c r="EZ70" s="27">
        <f>IFERROR(INDEX(Sales!$D$5:$ABF$18,MATCH(UsagePerHour!$B70,Sales!$C$5:$C$18,0),MATCH(UsagePerHour!EZ$4,Sales!$D$3:$ABF$3,0))/EZ$2*INDEX(Usage!$D$5:$ABF$11,MATCH(UsagePerHour!$B$68,Usage!$C$5:$C$11,0),MATCH(UsagePerHour!EZ$4,Usage!$D$3:$ABF$3,0)),"")</f>
        <v>6.2928200366401482E-2</v>
      </c>
      <c r="FA70" s="27">
        <f>IFERROR(INDEX(Sales!$D$5:$ABF$18,MATCH(UsagePerHour!$B70,Sales!$C$5:$C$18,0),MATCH(UsagePerHour!FA$4,Sales!$D$3:$ABF$3,0))/FA$2*INDEX(Usage!$D$5:$ABF$11,MATCH(UsagePerHour!$B$68,Usage!$C$5:$C$11,0),MATCH(UsagePerHour!FA$4,Usage!$D$3:$ABF$3,0)),"")</f>
        <v>0.22799488488931743</v>
      </c>
      <c r="FB70" s="27">
        <f>IFERROR(INDEX(Sales!$D$5:$ABF$18,MATCH(UsagePerHour!$B70,Sales!$C$5:$C$18,0),MATCH(UsagePerHour!FB$4,Sales!$D$3:$ABF$3,0))/FB$2*INDEX(Usage!$D$5:$ABF$11,MATCH(UsagePerHour!$B$68,Usage!$C$5:$C$11,0),MATCH(UsagePerHour!FB$4,Usage!$D$3:$ABF$3,0)),"")</f>
        <v>0.34654232792580431</v>
      </c>
      <c r="FC70" s="27">
        <f>IFERROR(INDEX(Sales!$D$5:$ABF$18,MATCH(UsagePerHour!$B70,Sales!$C$5:$C$18,0),MATCH(UsagePerHour!FC$4,Sales!$D$3:$ABF$3,0))/FC$2*INDEX(Usage!$D$5:$ABF$11,MATCH(UsagePerHour!$B$68,Usage!$C$5:$C$11,0),MATCH(UsagePerHour!FC$4,Usage!$D$3:$ABF$3,0)),"")</f>
        <v>0</v>
      </c>
      <c r="FD70" s="27">
        <f>IFERROR(INDEX(Sales!$D$5:$ABF$18,MATCH(UsagePerHour!$B70,Sales!$C$5:$C$18,0),MATCH(UsagePerHour!FD$4,Sales!$D$3:$ABF$3,0))/FD$2*INDEX(Usage!$D$5:$ABF$11,MATCH(UsagePerHour!$B$68,Usage!$C$5:$C$11,0),MATCH(UsagePerHour!FD$4,Usage!$D$3:$ABF$3,0)),"")</f>
        <v>0</v>
      </c>
      <c r="FE70" s="27">
        <f>IFERROR(INDEX(Sales!$D$5:$ABF$18,MATCH(UsagePerHour!$B70,Sales!$C$5:$C$18,0),MATCH(UsagePerHour!FE$4,Sales!$D$3:$ABF$3,0))/FE$2*INDEX(Usage!$D$5:$ABF$11,MATCH(UsagePerHour!$B$68,Usage!$C$5:$C$11,0),MATCH(UsagePerHour!FE$4,Usage!$D$3:$ABF$3,0)),"")</f>
        <v>4.3459846880599444E-2</v>
      </c>
      <c r="FF70" s="27">
        <f>IFERROR(INDEX(Sales!$D$5:$ABF$18,MATCH(UsagePerHour!$B70,Sales!$C$5:$C$18,0),MATCH(UsagePerHour!FF$4,Sales!$D$3:$ABF$3,0))/FF$2*INDEX(Usage!$D$5:$ABF$11,MATCH(UsagePerHour!$B$68,Usage!$C$5:$C$11,0),MATCH(UsagePerHour!FF$4,Usage!$D$3:$ABF$3,0)),"")</f>
        <v>1.5688402222879882E-2</v>
      </c>
      <c r="FG70" s="27">
        <f>IFERROR(INDEX(Sales!$D$5:$ABF$18,MATCH(UsagePerHour!$B70,Sales!$C$5:$C$18,0),MATCH(UsagePerHour!FG$4,Sales!$D$3:$ABF$3,0))/FG$2*INDEX(Usage!$D$5:$ABF$11,MATCH(UsagePerHour!$B$68,Usage!$C$5:$C$11,0),MATCH(UsagePerHour!FG$4,Usage!$D$3:$ABF$3,0)),"")</f>
        <v>1.7148736940841607E-2</v>
      </c>
      <c r="FH70" s="27">
        <f>IFERROR(INDEX(Sales!$D$5:$ABF$18,MATCH(UsagePerHour!$B70,Sales!$C$5:$C$18,0),MATCH(UsagePerHour!FH$4,Sales!$D$3:$ABF$3,0))/FH$2*INDEX(Usage!$D$5:$ABF$11,MATCH(UsagePerHour!$B$68,Usage!$C$5:$C$11,0),MATCH(UsagePerHour!FH$4,Usage!$D$3:$ABF$3,0)),"")</f>
        <v>0.11017876016727172</v>
      </c>
      <c r="FI70" s="27">
        <f>IFERROR(INDEX(Sales!$D$5:$ABF$18,MATCH(UsagePerHour!$B70,Sales!$C$5:$C$18,0),MATCH(UsagePerHour!FI$4,Sales!$D$3:$ABF$3,0))/FI$2*INDEX(Usage!$D$5:$ABF$11,MATCH(UsagePerHour!$B$68,Usage!$C$5:$C$11,0),MATCH(UsagePerHour!FI$4,Usage!$D$3:$ABF$3,0)),"")</f>
        <v>5.4040797075816528E-2</v>
      </c>
      <c r="FJ70" s="27">
        <f>IFERROR(INDEX(Sales!$D$5:$ABF$18,MATCH(UsagePerHour!$B70,Sales!$C$5:$C$18,0),MATCH(UsagePerHour!FJ$4,Sales!$D$3:$ABF$3,0))/FJ$2*INDEX(Usage!$D$5:$ABF$11,MATCH(UsagePerHour!$B$68,Usage!$C$5:$C$11,0),MATCH(UsagePerHour!FJ$4,Usage!$D$3:$ABF$3,0)),"")</f>
        <v>1.9632334484778219E-2</v>
      </c>
      <c r="FK70" s="27">
        <f>IFERROR(INDEX(Sales!$D$5:$ABF$18,MATCH(UsagePerHour!$B70,Sales!$C$5:$C$18,0),MATCH(UsagePerHour!FK$4,Sales!$D$3:$ABF$3,0))/FK$2*INDEX(Usage!$D$5:$ABF$11,MATCH(UsagePerHour!$B$68,Usage!$C$5:$C$11,0),MATCH(UsagePerHour!FK$4,Usage!$D$3:$ABF$3,0)),"")</f>
        <v>6.2969356612692928E-3</v>
      </c>
      <c r="FL70" s="27">
        <f>IFERROR(INDEX(Sales!$D$5:$ABF$18,MATCH(UsagePerHour!$B70,Sales!$C$5:$C$18,0),MATCH(UsagePerHour!FL$4,Sales!$D$3:$ABF$3,0))/FL$2*INDEX(Usage!$D$5:$ABF$11,MATCH(UsagePerHour!$B$68,Usage!$C$5:$C$11,0),MATCH(UsagePerHour!FL$4,Usage!$D$3:$ABF$3,0)),"")</f>
        <v>1.5700242733102273E-2</v>
      </c>
      <c r="FM70" s="27">
        <f>IFERROR(INDEX(Sales!$D$5:$ABF$18,MATCH(UsagePerHour!$B70,Sales!$C$5:$C$18,0),MATCH(UsagePerHour!FM$4,Sales!$D$3:$ABF$3,0))/FM$2*INDEX(Usage!$D$5:$ABF$11,MATCH(UsagePerHour!$B$68,Usage!$C$5:$C$11,0),MATCH(UsagePerHour!FM$4,Usage!$D$3:$ABF$3,0)),"")</f>
        <v>9.4403656650638906E-2</v>
      </c>
      <c r="FN70" s="27">
        <f>IFERROR(INDEX(Sales!$D$5:$ABF$18,MATCH(UsagePerHour!$B70,Sales!$C$5:$C$18,0),MATCH(UsagePerHour!FN$4,Sales!$D$3:$ABF$3,0))/FN$2*INDEX(Usage!$D$5:$ABF$11,MATCH(UsagePerHour!$B$68,Usage!$C$5:$C$11,0),MATCH(UsagePerHour!FN$4,Usage!$D$3:$ABF$3,0)),"")</f>
        <v>4.9080979309516014E-2</v>
      </c>
      <c r="FO70" s="27">
        <f>IFERROR(INDEX(Sales!$D$5:$ABF$18,MATCH(UsagePerHour!$B70,Sales!$C$5:$C$18,0),MATCH(UsagePerHour!FO$4,Sales!$D$3:$ABF$3,0))/FO$2*INDEX(Usage!$D$5:$ABF$11,MATCH(UsagePerHour!$B$68,Usage!$C$5:$C$11,0),MATCH(UsagePerHour!FO$4,Usage!$D$3:$ABF$3,0)),"")</f>
        <v>7.1172337278106498E-2</v>
      </c>
      <c r="FP70" s="27">
        <f>IFERROR(INDEX(Sales!$D$5:$ABF$18,MATCH(UsagePerHour!$B70,Sales!$C$5:$C$18,0),MATCH(UsagePerHour!FP$4,Sales!$D$3:$ABF$3,0))/FP$2*INDEX(Usage!$D$5:$ABF$11,MATCH(UsagePerHour!$B$68,Usage!$C$5:$C$11,0),MATCH(UsagePerHour!FP$4,Usage!$D$3:$ABF$3,0)),"")</f>
        <v>0.14964251532561337</v>
      </c>
      <c r="FQ70" s="27">
        <f>IFERROR(INDEX(Sales!$D$5:$ABF$18,MATCH(UsagePerHour!$B70,Sales!$C$5:$C$18,0),MATCH(UsagePerHour!FQ$4,Sales!$D$3:$ABF$3,0))/FQ$2*INDEX(Usage!$D$5:$ABF$11,MATCH(UsagePerHour!$B$68,Usage!$C$5:$C$11,0),MATCH(UsagePerHour!FQ$4,Usage!$D$3:$ABF$3,0)),"")</f>
        <v>1.4236340808143538E-2</v>
      </c>
      <c r="FR70" s="27">
        <f>IFERROR(INDEX(Sales!$D$5:$ABF$18,MATCH(UsagePerHour!$B70,Sales!$C$5:$C$18,0),MATCH(UsagePerHour!FR$4,Sales!$D$3:$ABF$3,0))/FR$2*INDEX(Usage!$D$5:$ABF$11,MATCH(UsagePerHour!$B$68,Usage!$C$5:$C$11,0),MATCH(UsagePerHour!FR$4,Usage!$D$3:$ABF$3,0)),"")</f>
        <v>1.2839703630796152E-2</v>
      </c>
      <c r="FS70" s="27">
        <f>IFERROR(INDEX(Sales!$D$5:$ABF$18,MATCH(UsagePerHour!$B70,Sales!$C$5:$C$18,0),MATCH(UsagePerHour!FS$4,Sales!$D$3:$ABF$3,0))/FS$2*INDEX(Usage!$D$5:$ABF$11,MATCH(UsagePerHour!$B$68,Usage!$C$5:$C$11,0),MATCH(UsagePerHour!FS$4,Usage!$D$3:$ABF$3,0)),"")</f>
        <v>5.6147809025506867E-3</v>
      </c>
      <c r="FT70" s="27">
        <f>IFERROR(INDEX(Sales!$D$5:$ABF$18,MATCH(UsagePerHour!$B70,Sales!$C$5:$C$18,0),MATCH(UsagePerHour!FT$4,Sales!$D$3:$ABF$3,0))/FT$2*INDEX(Usage!$D$5:$ABF$11,MATCH(UsagePerHour!$B$68,Usage!$C$5:$C$11,0),MATCH(UsagePerHour!FT$4,Usage!$D$3:$ABF$3,0)),"")</f>
        <v>0.7479414903308087</v>
      </c>
      <c r="FU70" s="27">
        <f>IFERROR(INDEX(Sales!$D$5:$ABF$18,MATCH(UsagePerHour!$B70,Sales!$C$5:$C$18,0),MATCH(UsagePerHour!FU$4,Sales!$D$3:$ABF$3,0))/FU$2*INDEX(Usage!$D$5:$ABF$11,MATCH(UsagePerHour!$B$68,Usage!$C$5:$C$11,0),MATCH(UsagePerHour!FU$4,Usage!$D$3:$ABF$3,0)),"")</f>
        <v>6.0717607813577539E-2</v>
      </c>
      <c r="FV70" s="27">
        <f>IFERROR(INDEX(Sales!$D$5:$ABF$18,MATCH(UsagePerHour!$B70,Sales!$C$5:$C$18,0),MATCH(UsagePerHour!FV$4,Sales!$D$3:$ABF$3,0))/FV$2*INDEX(Usage!$D$5:$ABF$11,MATCH(UsagePerHour!$B$68,Usage!$C$5:$C$11,0),MATCH(UsagePerHour!FV$4,Usage!$D$3:$ABF$3,0)),"")</f>
        <v>0.23449792258598778</v>
      </c>
      <c r="FW70" s="27">
        <f>IFERROR(INDEX(Sales!$D$5:$ABF$18,MATCH(UsagePerHour!$B70,Sales!$C$5:$C$18,0),MATCH(UsagePerHour!FW$4,Sales!$D$3:$ABF$3,0))/FW$2*INDEX(Usage!$D$5:$ABF$11,MATCH(UsagePerHour!$B$68,Usage!$C$5:$C$11,0),MATCH(UsagePerHour!FW$4,Usage!$D$3:$ABF$3,0)),"")</f>
        <v>0.10088936794571673</v>
      </c>
      <c r="FX70" s="27">
        <f>IFERROR(INDEX(Sales!$D$5:$ABF$18,MATCH(UsagePerHour!$B70,Sales!$C$5:$C$18,0),MATCH(UsagePerHour!FX$4,Sales!$D$3:$ABF$3,0))/FX$2*INDEX(Usage!$D$5:$ABF$11,MATCH(UsagePerHour!$B$68,Usage!$C$5:$C$11,0),MATCH(UsagePerHour!FX$4,Usage!$D$3:$ABF$3,0)),"")</f>
        <v>1.418232661208769E-2</v>
      </c>
      <c r="FY70" s="27">
        <f>IFERROR(INDEX(Sales!$D$5:$ABF$18,MATCH(UsagePerHour!$B70,Sales!$C$5:$C$18,0),MATCH(UsagePerHour!FY$4,Sales!$D$3:$ABF$3,0))/FY$2*INDEX(Usage!$D$5:$ABF$11,MATCH(UsagePerHour!$B$68,Usage!$C$5:$C$11,0),MATCH(UsagePerHour!FY$4,Usage!$D$3:$ABF$3,0)),"")</f>
        <v>2.0423696790484815E-2</v>
      </c>
      <c r="FZ70" s="27">
        <f>IFERROR(INDEX(Sales!$D$5:$ABF$18,MATCH(UsagePerHour!$B70,Sales!$C$5:$C$18,0),MATCH(UsagePerHour!FZ$4,Sales!$D$3:$ABF$3,0))/FZ$2*INDEX(Usage!$D$5:$ABF$11,MATCH(UsagePerHour!$B$68,Usage!$C$5:$C$11,0),MATCH(UsagePerHour!FZ$4,Usage!$D$3:$ABF$3,0)),"")</f>
        <v>6.4752917971792473E-2</v>
      </c>
      <c r="GA70" s="27">
        <f>IFERROR(INDEX(Sales!$D$5:$ABF$18,MATCH(UsagePerHour!$B70,Sales!$C$5:$C$18,0),MATCH(UsagePerHour!GA$4,Sales!$D$3:$ABF$3,0))/GA$2*INDEX(Usage!$D$5:$ABF$11,MATCH(UsagePerHour!$B$68,Usage!$C$5:$C$11,0),MATCH(UsagePerHour!GA$4,Usage!$D$3:$ABF$3,0)),"")</f>
        <v>3.9666001845622606E-2</v>
      </c>
      <c r="GB70" s="27">
        <f>IFERROR(INDEX(Sales!$D$5:$ABF$18,MATCH(UsagePerHour!$B70,Sales!$C$5:$C$18,0),MATCH(UsagePerHour!GB$4,Sales!$D$3:$ABF$3,0))/GB$2*INDEX(Usage!$D$5:$ABF$11,MATCH(UsagePerHour!$B$68,Usage!$C$5:$C$11,0),MATCH(UsagePerHour!GB$4,Usage!$D$3:$ABF$3,0)),"")</f>
        <v>0.17312083960934843</v>
      </c>
      <c r="GC70" s="27">
        <f>IFERROR(INDEX(Sales!$D$5:$ABF$18,MATCH(UsagePerHour!$B70,Sales!$C$5:$C$18,0),MATCH(UsagePerHour!GC$4,Sales!$D$3:$ABF$3,0))/GC$2*INDEX(Usage!$D$5:$ABF$11,MATCH(UsagePerHour!$B$68,Usage!$C$5:$C$11,0),MATCH(UsagePerHour!GC$4,Usage!$D$3:$ABF$3,0)),"")</f>
        <v>0.11036998729609102</v>
      </c>
      <c r="GD70" s="27">
        <f>IFERROR(INDEX(Sales!$D$5:$ABF$18,MATCH(UsagePerHour!$B70,Sales!$C$5:$C$18,0),MATCH(UsagePerHour!GD$4,Sales!$D$3:$ABF$3,0))/GD$2*INDEX(Usage!$D$5:$ABF$11,MATCH(UsagePerHour!$B$68,Usage!$C$5:$C$11,0),MATCH(UsagePerHour!GD$4,Usage!$D$3:$ABF$3,0)),"")</f>
        <v>0.35206113090844726</v>
      </c>
      <c r="GE70" s="27">
        <f>IFERROR(INDEX(Sales!$D$5:$ABF$18,MATCH(UsagePerHour!$B70,Sales!$C$5:$C$18,0),MATCH(UsagePerHour!GE$4,Sales!$D$3:$ABF$3,0))/GE$2*INDEX(Usage!$D$5:$ABF$11,MATCH(UsagePerHour!$B$68,Usage!$C$5:$C$11,0),MATCH(UsagePerHour!GE$4,Usage!$D$3:$ABF$3,0)),"")</f>
        <v>4.6749216161855185E-2</v>
      </c>
      <c r="GF70" s="27">
        <f>IFERROR(INDEX(Sales!$D$5:$ABF$18,MATCH(UsagePerHour!$B70,Sales!$C$5:$C$18,0),MATCH(UsagePerHour!GF$4,Sales!$D$3:$ABF$3,0))/GF$2*INDEX(Usage!$D$5:$ABF$11,MATCH(UsagePerHour!$B$68,Usage!$C$5:$C$11,0),MATCH(UsagePerHour!GF$4,Usage!$D$3:$ABF$3,0)),"")</f>
        <v>5.9786280909252559E-2</v>
      </c>
      <c r="GG70" s="27">
        <f>IFERROR(INDEX(Sales!$D$5:$ABF$18,MATCH(UsagePerHour!$B70,Sales!$C$5:$C$18,0),MATCH(UsagePerHour!GG$4,Sales!$D$3:$ABF$3,0))/GG$2*INDEX(Usage!$D$5:$ABF$11,MATCH(UsagePerHour!$B$68,Usage!$C$5:$C$11,0),MATCH(UsagePerHour!GG$4,Usage!$D$3:$ABF$3,0)),"")</f>
        <v>5.6593669312422303E-2</v>
      </c>
      <c r="GH70" s="27">
        <f>IFERROR(INDEX(Sales!$D$5:$ABF$18,MATCH(UsagePerHour!$B70,Sales!$C$5:$C$18,0),MATCH(UsagePerHour!GH$4,Sales!$D$3:$ABF$3,0))/GH$2*INDEX(Usage!$D$5:$ABF$11,MATCH(UsagePerHour!$B$68,Usage!$C$5:$C$11,0),MATCH(UsagePerHour!GH$4,Usage!$D$3:$ABF$3,0)),"")</f>
        <v>0.25141888714551097</v>
      </c>
      <c r="GI70" s="27">
        <f>IFERROR(INDEX(Sales!$D$5:$ABF$18,MATCH(UsagePerHour!$B70,Sales!$C$5:$C$18,0),MATCH(UsagePerHour!GI$4,Sales!$D$3:$ABF$3,0))/GI$2*INDEX(Usage!$D$5:$ABF$11,MATCH(UsagePerHour!$B$68,Usage!$C$5:$C$11,0),MATCH(UsagePerHour!GI$4,Usage!$D$3:$ABF$3,0)),"")</f>
        <v>7.4936749787818793E-2</v>
      </c>
      <c r="GJ70" s="27">
        <f>IFERROR(INDEX(Sales!$D$5:$ABF$18,MATCH(UsagePerHour!$B70,Sales!$C$5:$C$18,0),MATCH(UsagePerHour!GJ$4,Sales!$D$3:$ABF$3,0))/GJ$2*INDEX(Usage!$D$5:$ABF$11,MATCH(UsagePerHour!$B$68,Usage!$C$5:$C$11,0),MATCH(UsagePerHour!GJ$4,Usage!$D$3:$ABF$3,0)),"")</f>
        <v>0.29347621302364996</v>
      </c>
      <c r="GK70" s="27">
        <f>IFERROR(INDEX(Sales!$D$5:$ABF$18,MATCH(UsagePerHour!$B70,Sales!$C$5:$C$18,0),MATCH(UsagePerHour!GK$4,Sales!$D$3:$ABF$3,0))/GK$2*INDEX(Usage!$D$5:$ABF$11,MATCH(UsagePerHour!$B$68,Usage!$C$5:$C$11,0),MATCH(UsagePerHour!GK$4,Usage!$D$3:$ABF$3,0)),"")</f>
        <v>0.41775106241502025</v>
      </c>
      <c r="GL70" s="27">
        <f>IFERROR(INDEX(Sales!$D$5:$ABF$18,MATCH(UsagePerHour!$B70,Sales!$C$5:$C$18,0),MATCH(UsagePerHour!GL$4,Sales!$D$3:$ABF$3,0))/GL$2*INDEX(Usage!$D$5:$ABF$11,MATCH(UsagePerHour!$B$68,Usage!$C$5:$C$11,0),MATCH(UsagePerHour!GL$4,Usage!$D$3:$ABF$3,0)),"")</f>
        <v>1.8492101558027631E-2</v>
      </c>
      <c r="GM70" s="27">
        <f>IFERROR(INDEX(Sales!$D$5:$ABF$18,MATCH(UsagePerHour!$B70,Sales!$C$5:$C$18,0),MATCH(UsagePerHour!GM$4,Sales!$D$3:$ABF$3,0))/GM$2*INDEX(Usage!$D$5:$ABF$11,MATCH(UsagePerHour!$B$68,Usage!$C$5:$C$11,0),MATCH(UsagePerHour!GM$4,Usage!$D$3:$ABF$3,0)),"")</f>
        <v>2.8414529318836538E-2</v>
      </c>
      <c r="GN70" s="27">
        <f>IFERROR(INDEX(Sales!$D$5:$ABF$18,MATCH(UsagePerHour!$B70,Sales!$C$5:$C$18,0),MATCH(UsagePerHour!GN$4,Sales!$D$3:$ABF$3,0))/GN$2*INDEX(Usage!$D$5:$ABF$11,MATCH(UsagePerHour!$B$68,Usage!$C$5:$C$11,0),MATCH(UsagePerHour!GN$4,Usage!$D$3:$ABF$3,0)),"")</f>
        <v>0.10306962228255061</v>
      </c>
      <c r="GO70" s="27">
        <f>IFERROR(INDEX(Sales!$D$5:$ABF$18,MATCH(UsagePerHour!$B70,Sales!$C$5:$C$18,0),MATCH(UsagePerHour!GO$4,Sales!$D$3:$ABF$3,0))/GO$2*INDEX(Usage!$D$5:$ABF$11,MATCH(UsagePerHour!$B$68,Usage!$C$5:$C$11,0),MATCH(UsagePerHour!GO$4,Usage!$D$3:$ABF$3,0)),"")</f>
        <v>1.0855922818289751E-2</v>
      </c>
      <c r="GP70" s="27">
        <f>IFERROR(INDEX(Sales!$D$5:$ABF$18,MATCH(UsagePerHour!$B70,Sales!$C$5:$C$18,0),MATCH(UsagePerHour!GP$4,Sales!$D$3:$ABF$3,0))/GP$2*INDEX(Usage!$D$5:$ABF$11,MATCH(UsagePerHour!$B$68,Usage!$C$5:$C$11,0),MATCH(UsagePerHour!GP$4,Usage!$D$3:$ABF$3,0)),"")</f>
        <v>0.38329255611300106</v>
      </c>
      <c r="GQ70" s="27">
        <f>IFERROR(INDEX(Sales!$D$5:$ABF$18,MATCH(UsagePerHour!$B70,Sales!$C$5:$C$18,0),MATCH(UsagePerHour!GQ$4,Sales!$D$3:$ABF$3,0))/GQ$2*INDEX(Usage!$D$5:$ABF$11,MATCH(UsagePerHour!$B$68,Usage!$C$5:$C$11,0),MATCH(UsagePerHour!GQ$4,Usage!$D$3:$ABF$3,0)),"")</f>
        <v>4.8372011457298178E-2</v>
      </c>
      <c r="GR70" s="27">
        <f>IFERROR(INDEX(Sales!$D$5:$ABF$18,MATCH(UsagePerHour!$B70,Sales!$C$5:$C$18,0),MATCH(UsagePerHour!GR$4,Sales!$D$3:$ABF$3,0))/GR$2*INDEX(Usage!$D$5:$ABF$11,MATCH(UsagePerHour!$B$68,Usage!$C$5:$C$11,0),MATCH(UsagePerHour!GR$4,Usage!$D$3:$ABF$3,0)),"")</f>
        <v>0.75185387246597057</v>
      </c>
      <c r="GS70" s="27">
        <f>IFERROR(INDEX(Sales!$D$5:$ABF$18,MATCH(UsagePerHour!$B70,Sales!$C$5:$C$18,0),MATCH(UsagePerHour!GS$4,Sales!$D$3:$ABF$3,0))/GS$2*INDEX(Usage!$D$5:$ABF$11,MATCH(UsagePerHour!$B$68,Usage!$C$5:$C$11,0),MATCH(UsagePerHour!GS$4,Usage!$D$3:$ABF$3,0)),"")</f>
        <v>0.20314177530674846</v>
      </c>
      <c r="GT70" s="27">
        <f>IFERROR(INDEX(Sales!$D$5:$ABF$18,MATCH(UsagePerHour!$B70,Sales!$C$5:$C$18,0),MATCH(UsagePerHour!GT$4,Sales!$D$3:$ABF$3,0))/GT$2*INDEX(Usage!$D$5:$ABF$11,MATCH(UsagePerHour!$B$68,Usage!$C$5:$C$11,0),MATCH(UsagePerHour!GT$4,Usage!$D$3:$ABF$3,0)),"")</f>
        <v>0.42670618443801345</v>
      </c>
      <c r="GU70" s="27">
        <f>IFERROR(INDEX(Sales!$D$5:$ABF$18,MATCH(UsagePerHour!$B70,Sales!$C$5:$C$18,0),MATCH(UsagePerHour!GU$4,Sales!$D$3:$ABF$3,0))/GU$2*INDEX(Usage!$D$5:$ABF$11,MATCH(UsagePerHour!$B$68,Usage!$C$5:$C$11,0),MATCH(UsagePerHour!GU$4,Usage!$D$3:$ABF$3,0)),"")</f>
        <v>2.3108912902693301E-2</v>
      </c>
      <c r="GV70" s="27">
        <f>IFERROR(INDEX(Sales!$D$5:$ABF$18,MATCH(UsagePerHour!$B70,Sales!$C$5:$C$18,0),MATCH(UsagePerHour!GV$4,Sales!$D$3:$ABF$3,0))/GV$2*INDEX(Usage!$D$5:$ABF$11,MATCH(UsagePerHour!$B$68,Usage!$C$5:$C$11,0),MATCH(UsagePerHour!GV$4,Usage!$D$3:$ABF$3,0)),"")</f>
        <v>0.17651724516367193</v>
      </c>
      <c r="GW70" s="27">
        <f>IFERROR(INDEX(Sales!$D$5:$ABF$18,MATCH(UsagePerHour!$B70,Sales!$C$5:$C$18,0),MATCH(UsagePerHour!GW$4,Sales!$D$3:$ABF$3,0))/GW$2*INDEX(Usage!$D$5:$ABF$11,MATCH(UsagePerHour!$B$68,Usage!$C$5:$C$11,0),MATCH(UsagePerHour!GW$4,Usage!$D$3:$ABF$3,0)),"")</f>
        <v>0.30481383399132356</v>
      </c>
      <c r="GX70" s="27">
        <f>IFERROR(INDEX(Sales!$D$5:$ABF$18,MATCH(UsagePerHour!$B70,Sales!$C$5:$C$18,0),MATCH(UsagePerHour!GX$4,Sales!$D$3:$ABF$3,0))/GX$2*INDEX(Usage!$D$5:$ABF$11,MATCH(UsagePerHour!$B$68,Usage!$C$5:$C$11,0),MATCH(UsagePerHour!GX$4,Usage!$D$3:$ABF$3,0)),"")</f>
        <v>1.0823708713191644</v>
      </c>
      <c r="GY70" s="27">
        <f>IFERROR(INDEX(Sales!$D$5:$ABF$18,MATCH(UsagePerHour!$B70,Sales!$C$5:$C$18,0),MATCH(UsagePerHour!GY$4,Sales!$D$3:$ABF$3,0))/GY$2*INDEX(Usage!$D$5:$ABF$11,MATCH(UsagePerHour!$B$68,Usage!$C$5:$C$11,0),MATCH(UsagePerHour!GY$4,Usage!$D$3:$ABF$3,0)),"")</f>
        <v>0.23704810248497563</v>
      </c>
      <c r="GZ70" s="27">
        <f>IFERROR(INDEX(Sales!$D$5:$ABF$18,MATCH(UsagePerHour!$B70,Sales!$C$5:$C$18,0),MATCH(UsagePerHour!GZ$4,Sales!$D$3:$ABF$3,0))/GZ$2*INDEX(Usage!$D$5:$ABF$11,MATCH(UsagePerHour!$B$68,Usage!$C$5:$C$11,0),MATCH(UsagePerHour!GZ$4,Usage!$D$3:$ABF$3,0)),"")</f>
        <v>6.0217964071856291E-2</v>
      </c>
      <c r="HA70" s="27">
        <f>IFERROR(INDEX(Sales!$D$5:$ABF$18,MATCH(UsagePerHour!$B70,Sales!$C$5:$C$18,0),MATCH(UsagePerHour!HA$4,Sales!$D$3:$ABF$3,0))/HA$2*INDEX(Usage!$D$5:$ABF$11,MATCH(UsagePerHour!$B$68,Usage!$C$5:$C$11,0),MATCH(UsagePerHour!HA$4,Usage!$D$3:$ABF$3,0)),"")</f>
        <v>1.6778106652433403E-2</v>
      </c>
      <c r="HB70" s="27">
        <f>IFERROR(INDEX(Sales!$D$5:$ABF$18,MATCH(UsagePerHour!$B70,Sales!$C$5:$C$18,0),MATCH(UsagePerHour!HB$4,Sales!$D$3:$ABF$3,0))/HB$2*INDEX(Usage!$D$5:$ABF$11,MATCH(UsagePerHour!$B$68,Usage!$C$5:$C$11,0),MATCH(UsagePerHour!HB$4,Usage!$D$3:$ABF$3,0)),"")</f>
        <v>0.18615097705343386</v>
      </c>
      <c r="HC70" s="27">
        <f>IFERROR(INDEX(Sales!$D$5:$ABF$18,MATCH(UsagePerHour!$B70,Sales!$C$5:$C$18,0),MATCH(UsagePerHour!HC$4,Sales!$D$3:$ABF$3,0))/HC$2*INDEX(Usage!$D$5:$ABF$11,MATCH(UsagePerHour!$B$68,Usage!$C$5:$C$11,0),MATCH(UsagePerHour!HC$4,Usage!$D$3:$ABF$3,0)),"")</f>
        <v>0.40008407289097697</v>
      </c>
      <c r="HD70" s="27">
        <f>IFERROR(INDEX(Sales!$D$5:$ABF$18,MATCH(UsagePerHour!$B70,Sales!$C$5:$C$18,0),MATCH(UsagePerHour!HD$4,Sales!$D$3:$ABF$3,0))/HD$2*INDEX(Usage!$D$5:$ABF$11,MATCH(UsagePerHour!$B$68,Usage!$C$5:$C$11,0),MATCH(UsagePerHour!HD$4,Usage!$D$3:$ABF$3,0)),"")</f>
        <v>5.6861905760468894E-2</v>
      </c>
      <c r="HE70" s="27">
        <f>IFERROR(INDEX(Sales!$D$5:$ABF$18,MATCH(UsagePerHour!$B70,Sales!$C$5:$C$18,0),MATCH(UsagePerHour!HE$4,Sales!$D$3:$ABF$3,0))/HE$2*INDEX(Usage!$D$5:$ABF$11,MATCH(UsagePerHour!$B$68,Usage!$C$5:$C$11,0),MATCH(UsagePerHour!HE$4,Usage!$D$3:$ABF$3,0)),"")</f>
        <v>0.5445697495577031</v>
      </c>
      <c r="HF70" s="27">
        <f>IFERROR(INDEX(Sales!$D$5:$ABF$18,MATCH(UsagePerHour!$B70,Sales!$C$5:$C$18,0),MATCH(UsagePerHour!HF$4,Sales!$D$3:$ABF$3,0))/HF$2*INDEX(Usage!$D$5:$ABF$11,MATCH(UsagePerHour!$B$68,Usage!$C$5:$C$11,0),MATCH(UsagePerHour!HF$4,Usage!$D$3:$ABF$3,0)),"")</f>
        <v>0.2643837574359657</v>
      </c>
      <c r="HG70" s="27">
        <f>IFERROR(INDEX(Sales!$D$5:$ABF$18,MATCH(UsagePerHour!$B70,Sales!$C$5:$C$18,0),MATCH(UsagePerHour!HG$4,Sales!$D$3:$ABF$3,0))/HG$2*INDEX(Usage!$D$5:$ABF$11,MATCH(UsagePerHour!$B$68,Usage!$C$5:$C$11,0),MATCH(UsagePerHour!HG$4,Usage!$D$3:$ABF$3,0)),"")</f>
        <v>2.169648009232545E-2</v>
      </c>
      <c r="HH70" s="27">
        <f>IFERROR(INDEX(Sales!$D$5:$ABF$18,MATCH(UsagePerHour!$B70,Sales!$C$5:$C$18,0),MATCH(UsagePerHour!HH$4,Sales!$D$3:$ABF$3,0))/HH$2*INDEX(Usage!$D$5:$ABF$11,MATCH(UsagePerHour!$B$68,Usage!$C$5:$C$11,0),MATCH(UsagePerHour!HH$4,Usage!$D$3:$ABF$3,0)),"")</f>
        <v>0.10986572832768819</v>
      </c>
      <c r="HI70" s="27">
        <f>IFERROR(INDEX(Sales!$D$5:$ABF$18,MATCH(UsagePerHour!$B70,Sales!$C$5:$C$18,0),MATCH(UsagePerHour!HI$4,Sales!$D$3:$ABF$3,0))/HI$2*INDEX(Usage!$D$5:$ABF$11,MATCH(UsagePerHour!$B$68,Usage!$C$5:$C$11,0),MATCH(UsagePerHour!HI$4,Usage!$D$3:$ABF$3,0)),"")</f>
        <v>1.8133713844050062E-2</v>
      </c>
      <c r="HJ70" s="27">
        <f>IFERROR(INDEX(Sales!$D$5:$ABF$18,MATCH(UsagePerHour!$B70,Sales!$C$5:$C$18,0),MATCH(UsagePerHour!HJ$4,Sales!$D$3:$ABF$3,0))/HJ$2*INDEX(Usage!$D$5:$ABF$11,MATCH(UsagePerHour!$B$68,Usage!$C$5:$C$11,0),MATCH(UsagePerHour!HJ$4,Usage!$D$3:$ABF$3,0)),"")</f>
        <v>0.43339196784539052</v>
      </c>
      <c r="HK70" s="27">
        <f>IFERROR(INDEX(Sales!$D$5:$ABF$18,MATCH(UsagePerHour!$B70,Sales!$C$5:$C$18,0),MATCH(UsagePerHour!HK$4,Sales!$D$3:$ABF$3,0))/HK$2*INDEX(Usage!$D$5:$ABF$11,MATCH(UsagePerHour!$B$68,Usage!$C$5:$C$11,0),MATCH(UsagePerHour!HK$4,Usage!$D$3:$ABF$3,0)),"")</f>
        <v>1.4200699413773315E-2</v>
      </c>
      <c r="HL70" s="27">
        <f>IFERROR(INDEX(Sales!$D$5:$ABF$18,MATCH(UsagePerHour!$B70,Sales!$C$5:$C$18,0),MATCH(UsagePerHour!HL$4,Sales!$D$3:$ABF$3,0))/HL$2*INDEX(Usage!$D$5:$ABF$11,MATCH(UsagePerHour!$B$68,Usage!$C$5:$C$11,0),MATCH(UsagePerHour!HL$4,Usage!$D$3:$ABF$3,0)),"")</f>
        <v>1.884028129751647E-2</v>
      </c>
      <c r="HM70" s="27">
        <f>IFERROR(INDEX(Sales!$D$5:$ABF$18,MATCH(UsagePerHour!$B70,Sales!$C$5:$C$18,0),MATCH(UsagePerHour!HM$4,Sales!$D$3:$ABF$3,0))/HM$2*INDEX(Usage!$D$5:$ABF$11,MATCH(UsagePerHour!$B$68,Usage!$C$5:$C$11,0),MATCH(UsagePerHour!HM$4,Usage!$D$3:$ABF$3,0)),"")</f>
        <v>0.31887047517651013</v>
      </c>
      <c r="HN70" s="27">
        <f>IFERROR(INDEX(Sales!$D$5:$ABF$18,MATCH(UsagePerHour!$B70,Sales!$C$5:$C$18,0),MATCH(UsagePerHour!HN$4,Sales!$D$3:$ABF$3,0))/HN$2*INDEX(Usage!$D$5:$ABF$11,MATCH(UsagePerHour!$B$68,Usage!$C$5:$C$11,0),MATCH(UsagePerHour!HN$4,Usage!$D$3:$ABF$3,0)),"")</f>
        <v>5.2076250509963284E-2</v>
      </c>
      <c r="HO70" s="27">
        <f>IFERROR(INDEX(Sales!$D$5:$ABF$18,MATCH(UsagePerHour!$B70,Sales!$C$5:$C$18,0),MATCH(UsagePerHour!HO$4,Sales!$D$3:$ABF$3,0))/HO$2*INDEX(Usage!$D$5:$ABF$11,MATCH(UsagePerHour!$B$68,Usage!$C$5:$C$11,0),MATCH(UsagePerHour!HO$4,Usage!$D$3:$ABF$3,0)),"")</f>
        <v>6.7639921505762701E-2</v>
      </c>
      <c r="HP70" s="27">
        <f>IFERROR(INDEX(Sales!$D$5:$ABF$18,MATCH(UsagePerHour!$B70,Sales!$C$5:$C$18,0),MATCH(UsagePerHour!HP$4,Sales!$D$3:$ABF$3,0))/HP$2*INDEX(Usage!$D$5:$ABF$11,MATCH(UsagePerHour!$B$68,Usage!$C$5:$C$11,0),MATCH(UsagePerHour!HP$4,Usage!$D$3:$ABF$3,0)),"")</f>
        <v>8.0906132707495915E-2</v>
      </c>
      <c r="HQ70" s="27">
        <f>IFERROR(INDEX(Sales!$D$5:$ABF$18,MATCH(UsagePerHour!$B70,Sales!$C$5:$C$18,0),MATCH(UsagePerHour!HQ$4,Sales!$D$3:$ABF$3,0))/HQ$2*INDEX(Usage!$D$5:$ABF$11,MATCH(UsagePerHour!$B$68,Usage!$C$5:$C$11,0),MATCH(UsagePerHour!HQ$4,Usage!$D$3:$ABF$3,0)),"")</f>
        <v>0.29054746832702616</v>
      </c>
      <c r="HR70" s="27">
        <f>IFERROR(INDEX(Sales!$D$5:$ABF$18,MATCH(UsagePerHour!$B70,Sales!$C$5:$C$18,0),MATCH(UsagePerHour!HR$4,Sales!$D$3:$ABF$3,0))/HR$2*INDEX(Usage!$D$5:$ABF$11,MATCH(UsagePerHour!$B$68,Usage!$C$5:$C$11,0),MATCH(UsagePerHour!HR$4,Usage!$D$3:$ABF$3,0)),"")</f>
        <v>0.24759403387870171</v>
      </c>
      <c r="HS70" s="27">
        <f>IFERROR(INDEX(Sales!$D$5:$ABF$18,MATCH(UsagePerHour!$B70,Sales!$C$5:$C$18,0),MATCH(UsagePerHour!HS$4,Sales!$D$3:$ABF$3,0))/HS$2*INDEX(Usage!$D$5:$ABF$11,MATCH(UsagePerHour!$B$68,Usage!$C$5:$C$11,0),MATCH(UsagePerHour!HS$4,Usage!$D$3:$ABF$3,0)),"")</f>
        <v>0.56297896910102529</v>
      </c>
      <c r="HT70" s="27">
        <f>IFERROR(INDEX(Sales!$D$5:$ABF$18,MATCH(UsagePerHour!$B70,Sales!$C$5:$C$18,0),MATCH(UsagePerHour!HT$4,Sales!$D$3:$ABF$3,0))/HT$2*INDEX(Usage!$D$5:$ABF$11,MATCH(UsagePerHour!$B$68,Usage!$C$5:$C$11,0),MATCH(UsagePerHour!HT$4,Usage!$D$3:$ABF$3,0)),"")</f>
        <v>0.61930254996554102</v>
      </c>
      <c r="HU70" s="27">
        <f>IFERROR(INDEX(Sales!$D$5:$ABF$18,MATCH(UsagePerHour!$B70,Sales!$C$5:$C$18,0),MATCH(UsagePerHour!HU$4,Sales!$D$3:$ABF$3,0))/HU$2*INDEX(Usage!$D$5:$ABF$11,MATCH(UsagePerHour!$B$68,Usage!$C$5:$C$11,0),MATCH(UsagePerHour!HU$4,Usage!$D$3:$ABF$3,0)),"")</f>
        <v>5.330566105715101E-2</v>
      </c>
      <c r="HV70" s="27">
        <f>IFERROR(INDEX(Sales!$D$5:$ABF$18,MATCH(UsagePerHour!$B70,Sales!$C$5:$C$18,0),MATCH(UsagePerHour!HV$4,Sales!$D$3:$ABF$3,0))/HV$2*INDEX(Usage!$D$5:$ABF$11,MATCH(UsagePerHour!$B$68,Usage!$C$5:$C$11,0),MATCH(UsagePerHour!HV$4,Usage!$D$3:$ABF$3,0)),"")</f>
        <v>6.2638130246086554E-2</v>
      </c>
      <c r="HW70" s="27">
        <f>IFERROR(INDEX(Sales!$D$5:$ABF$18,MATCH(UsagePerHour!$B70,Sales!$C$5:$C$18,0),MATCH(UsagePerHour!HW$4,Sales!$D$3:$ABF$3,0))/HW$2*INDEX(Usage!$D$5:$ABF$11,MATCH(UsagePerHour!$B$68,Usage!$C$5:$C$11,0),MATCH(UsagePerHour!HW$4,Usage!$D$3:$ABF$3,0)),"")</f>
        <v>0.38912543524051063</v>
      </c>
      <c r="HX70" s="27">
        <f>IFERROR(INDEX(Sales!$D$5:$ABF$18,MATCH(UsagePerHour!$B70,Sales!$C$5:$C$18,0),MATCH(UsagePerHour!HX$4,Sales!$D$3:$ABF$3,0))/HX$2*INDEX(Usage!$D$5:$ABF$11,MATCH(UsagePerHour!$B$68,Usage!$C$5:$C$11,0),MATCH(UsagePerHour!HX$4,Usage!$D$3:$ABF$3,0)),"")</f>
        <v>0.72461250353520301</v>
      </c>
      <c r="HY70" s="27">
        <f>IFERROR(INDEX(Sales!$D$5:$ABF$18,MATCH(UsagePerHour!$B70,Sales!$C$5:$C$18,0),MATCH(UsagePerHour!HY$4,Sales!$D$3:$ABF$3,0))/HY$2*INDEX(Usage!$D$5:$ABF$11,MATCH(UsagePerHour!$B$68,Usage!$C$5:$C$11,0),MATCH(UsagePerHour!HY$4,Usage!$D$3:$ABF$3,0)),"")</f>
        <v>0.26075982440366002</v>
      </c>
      <c r="HZ70" s="27">
        <f>IFERROR(INDEX(Sales!$D$5:$ABF$18,MATCH(UsagePerHour!$B70,Sales!$C$5:$C$18,0),MATCH(UsagePerHour!HZ$4,Sales!$D$3:$ABF$3,0))/HZ$2*INDEX(Usage!$D$5:$ABF$11,MATCH(UsagePerHour!$B$68,Usage!$C$5:$C$11,0),MATCH(UsagePerHour!HZ$4,Usage!$D$3:$ABF$3,0)),"")</f>
        <v>0.27998763673502297</v>
      </c>
      <c r="IA70" s="27">
        <f>IFERROR(INDEX(Sales!$D$5:$ABF$18,MATCH(UsagePerHour!$B70,Sales!$C$5:$C$18,0),MATCH(UsagePerHour!IA$4,Sales!$D$3:$ABF$3,0))/IA$2*INDEX(Usage!$D$5:$ABF$11,MATCH(UsagePerHour!$B$68,Usage!$C$5:$C$11,0),MATCH(UsagePerHour!IA$4,Usage!$D$3:$ABF$3,0)),"")</f>
        <v>0.35729898550599082</v>
      </c>
      <c r="IB70" s="27">
        <f>IFERROR(INDEX(Sales!$D$5:$ABF$18,MATCH(UsagePerHour!$B70,Sales!$C$5:$C$18,0),MATCH(UsagePerHour!IB$4,Sales!$D$3:$ABF$3,0))/IB$2*INDEX(Usage!$D$5:$ABF$11,MATCH(UsagePerHour!$B$68,Usage!$C$5:$C$11,0),MATCH(UsagePerHour!IB$4,Usage!$D$3:$ABF$3,0)),"")</f>
        <v>5.274584632568529E-2</v>
      </c>
      <c r="IC70" s="27">
        <f>IFERROR(INDEX(Sales!$D$5:$ABF$18,MATCH(UsagePerHour!$B70,Sales!$C$5:$C$18,0),MATCH(UsagePerHour!IC$4,Sales!$D$3:$ABF$3,0))/IC$2*INDEX(Usage!$D$5:$ABF$11,MATCH(UsagePerHour!$B$68,Usage!$C$5:$C$11,0),MATCH(UsagePerHour!IC$4,Usage!$D$3:$ABF$3,0)),"")</f>
        <v>2.0644979433320106E-2</v>
      </c>
      <c r="ID70" s="27">
        <f>IFERROR(INDEX(Sales!$D$5:$ABF$18,MATCH(UsagePerHour!$B70,Sales!$C$5:$C$18,0),MATCH(UsagePerHour!ID$4,Sales!$D$3:$ABF$3,0))/ID$2*INDEX(Usage!$D$5:$ABF$11,MATCH(UsagePerHour!$B$68,Usage!$C$5:$C$11,0),MATCH(UsagePerHour!ID$4,Usage!$D$3:$ABF$3,0)),"")</f>
        <v>0.64013547684527217</v>
      </c>
      <c r="IE70" s="27">
        <f>IFERROR(INDEX(Sales!$D$5:$ABF$18,MATCH(UsagePerHour!$B70,Sales!$C$5:$C$18,0),MATCH(UsagePerHour!IE$4,Sales!$D$3:$ABF$3,0))/IE$2*INDEX(Usage!$D$5:$ABF$11,MATCH(UsagePerHour!$B$68,Usage!$C$5:$C$11,0),MATCH(UsagePerHour!IE$4,Usage!$D$3:$ABF$3,0)),"")</f>
        <v>0.29297142972032891</v>
      </c>
      <c r="IF70" s="27">
        <f>IFERROR(INDEX(Sales!$D$5:$ABF$18,MATCH(UsagePerHour!$B70,Sales!$C$5:$C$18,0),MATCH(UsagePerHour!IF$4,Sales!$D$3:$ABF$3,0))/IF$2*INDEX(Usage!$D$5:$ABF$11,MATCH(UsagePerHour!$B$68,Usage!$C$5:$C$11,0),MATCH(UsagePerHour!IF$4,Usage!$D$3:$ABF$3,0)),"")</f>
        <v>6.7878689607910325E-2</v>
      </c>
      <c r="IG70" s="27">
        <f>IFERROR(INDEX(Sales!$D$5:$ABF$18,MATCH(UsagePerHour!$B70,Sales!$C$5:$C$18,0),MATCH(UsagePerHour!IG$4,Sales!$D$3:$ABF$3,0))/IG$2*INDEX(Usage!$D$5:$ABF$11,MATCH(UsagePerHour!$B$68,Usage!$C$5:$C$11,0),MATCH(UsagePerHour!IG$4,Usage!$D$3:$ABF$3,0)),"")</f>
        <v>3.2849135824631746E-2</v>
      </c>
      <c r="IH70" s="27">
        <f>IFERROR(INDEX(Sales!$D$5:$ABF$18,MATCH(UsagePerHour!$B70,Sales!$C$5:$C$18,0),MATCH(UsagePerHour!IH$4,Sales!$D$3:$ABF$3,0))/IH$2*INDEX(Usage!$D$5:$ABF$11,MATCH(UsagePerHour!$B$68,Usage!$C$5:$C$11,0),MATCH(UsagePerHour!IH$4,Usage!$D$3:$ABF$3,0)),"")</f>
        <v>0.3549618746720552</v>
      </c>
      <c r="II70" s="27">
        <f>IFERROR(INDEX(Sales!$D$5:$ABF$18,MATCH(UsagePerHour!$B70,Sales!$C$5:$C$18,0),MATCH(UsagePerHour!II$4,Sales!$D$3:$ABF$3,0))/II$2*INDEX(Usage!$D$5:$ABF$11,MATCH(UsagePerHour!$B$68,Usage!$C$5:$C$11,0),MATCH(UsagePerHour!II$4,Usage!$D$3:$ABF$3,0)),"")</f>
        <v>5.1011419115286137E-2</v>
      </c>
      <c r="IJ70" s="27">
        <f>IFERROR(INDEX(Sales!$D$5:$ABF$18,MATCH(UsagePerHour!$B70,Sales!$C$5:$C$18,0),MATCH(UsagePerHour!IJ$4,Sales!$D$3:$ABF$3,0))/IJ$2*INDEX(Usage!$D$5:$ABF$11,MATCH(UsagePerHour!$B$68,Usage!$C$5:$C$11,0),MATCH(UsagePerHour!IJ$4,Usage!$D$3:$ABF$3,0)),"")</f>
        <v>5.1589319771137954E-2</v>
      </c>
      <c r="IK70" s="27">
        <f>IFERROR(INDEX(Sales!$D$5:$ABF$18,MATCH(UsagePerHour!$B70,Sales!$C$5:$C$18,0),MATCH(UsagePerHour!IK$4,Sales!$D$3:$ABF$3,0))/IK$2*INDEX(Usage!$D$5:$ABF$11,MATCH(UsagePerHour!$B$68,Usage!$C$5:$C$11,0),MATCH(UsagePerHour!IK$4,Usage!$D$3:$ABF$3,0)),"")</f>
        <v>0.5818637387877259</v>
      </c>
      <c r="IL70" s="27">
        <f>IFERROR(INDEX(Sales!$D$5:$ABF$18,MATCH(UsagePerHour!$B70,Sales!$C$5:$C$18,0),MATCH(UsagePerHour!IL$4,Sales!$D$3:$ABF$3,0))/IL$2*INDEX(Usage!$D$5:$ABF$11,MATCH(UsagePerHour!$B$68,Usage!$C$5:$C$11,0),MATCH(UsagePerHour!IL$4,Usage!$D$3:$ABF$3,0)),"")</f>
        <v>0.317350950126223</v>
      </c>
      <c r="IM70" s="27">
        <f>IFERROR(INDEX(Sales!$D$5:$ABF$18,MATCH(UsagePerHour!$B70,Sales!$C$5:$C$18,0),MATCH(UsagePerHour!IM$4,Sales!$D$3:$ABF$3,0))/IM$2*INDEX(Usage!$D$5:$ABF$11,MATCH(UsagePerHour!$B$68,Usage!$C$5:$C$11,0),MATCH(UsagePerHour!IM$4,Usage!$D$3:$ABF$3,0)),"")</f>
        <v>0.10290136790583009</v>
      </c>
      <c r="IN70" s="27">
        <f>IFERROR(INDEX(Sales!$D$5:$ABF$18,MATCH(UsagePerHour!$B70,Sales!$C$5:$C$18,0),MATCH(UsagePerHour!IN$4,Sales!$D$3:$ABF$3,0))/IN$2*INDEX(Usage!$D$5:$ABF$11,MATCH(UsagePerHour!$B$68,Usage!$C$5:$C$11,0),MATCH(UsagePerHour!IN$4,Usage!$D$3:$ABF$3,0)),"")</f>
        <v>0.18209313357751206</v>
      </c>
      <c r="IO70" s="27">
        <f>IFERROR(INDEX(Sales!$D$5:$ABF$18,MATCH(UsagePerHour!$B70,Sales!$C$5:$C$18,0),MATCH(UsagePerHour!IO$4,Sales!$D$3:$ABF$3,0))/IO$2*INDEX(Usage!$D$5:$ABF$11,MATCH(UsagePerHour!$B$68,Usage!$C$5:$C$11,0),MATCH(UsagePerHour!IO$4,Usage!$D$3:$ABF$3,0)),"")</f>
        <v>1.0489444541743571</v>
      </c>
      <c r="IP70" s="27">
        <f>IFERROR(INDEX(Sales!$D$5:$ABF$18,MATCH(UsagePerHour!$B70,Sales!$C$5:$C$18,0),MATCH(UsagePerHour!IP$4,Sales!$D$3:$ABF$3,0))/IP$2*INDEX(Usage!$D$5:$ABF$11,MATCH(UsagePerHour!$B$68,Usage!$C$5:$C$11,0),MATCH(UsagePerHour!IP$4,Usage!$D$3:$ABF$3,0)),"")</f>
        <v>2.9422228612133138E-2</v>
      </c>
      <c r="IQ70" s="27">
        <f>IFERROR(INDEX(Sales!$D$5:$ABF$18,MATCH(UsagePerHour!$B70,Sales!$C$5:$C$18,0),MATCH(UsagePerHour!IQ$4,Sales!$D$3:$ABF$3,0))/IQ$2*INDEX(Usage!$D$5:$ABF$11,MATCH(UsagePerHour!$B$68,Usage!$C$5:$C$11,0),MATCH(UsagePerHour!IQ$4,Usage!$D$3:$ABF$3,0)),"")</f>
        <v>1.1873868153060985E-2</v>
      </c>
      <c r="IR70" s="27">
        <f>IFERROR(INDEX(Sales!$D$5:$ABF$18,MATCH(UsagePerHour!$B70,Sales!$C$5:$C$18,0),MATCH(UsagePerHour!IR$4,Sales!$D$3:$ABF$3,0))/IR$2*INDEX(Usage!$D$5:$ABF$11,MATCH(UsagePerHour!$B$68,Usage!$C$5:$C$11,0),MATCH(UsagePerHour!IR$4,Usage!$D$3:$ABF$3,0)),"")</f>
        <v>0.22139671173337608</v>
      </c>
      <c r="IS70" s="27">
        <f>IFERROR(INDEX(Sales!$D$5:$ABF$18,MATCH(UsagePerHour!$B70,Sales!$C$5:$C$18,0),MATCH(UsagePerHour!IS$4,Sales!$D$3:$ABF$3,0))/IS$2*INDEX(Usage!$D$5:$ABF$11,MATCH(UsagePerHour!$B$68,Usage!$C$5:$C$11,0),MATCH(UsagePerHour!IS$4,Usage!$D$3:$ABF$3,0)),"")</f>
        <v>8.3214879005326162E-2</v>
      </c>
      <c r="IT70" s="27">
        <f>IFERROR(INDEX(Sales!$D$5:$ABF$18,MATCH(UsagePerHour!$B70,Sales!$C$5:$C$18,0),MATCH(UsagePerHour!IT$4,Sales!$D$3:$ABF$3,0))/IT$2*INDEX(Usage!$D$5:$ABF$11,MATCH(UsagePerHour!$B$68,Usage!$C$5:$C$11,0),MATCH(UsagePerHour!IT$4,Usage!$D$3:$ABF$3,0)),"")</f>
        <v>0.11166568042428701</v>
      </c>
      <c r="IU70" s="27">
        <f>IFERROR(INDEX(Sales!$D$5:$ABF$18,MATCH(UsagePerHour!$B70,Sales!$C$5:$C$18,0),MATCH(UsagePerHour!IU$4,Sales!$D$3:$ABF$3,0))/IU$2*INDEX(Usage!$D$5:$ABF$11,MATCH(UsagePerHour!$B$68,Usage!$C$5:$C$11,0),MATCH(UsagePerHour!IU$4,Usage!$D$3:$ABF$3,0)),"")</f>
        <v>2.0032473694199016E-2</v>
      </c>
      <c r="IV70" s="27">
        <f>IFERROR(INDEX(Sales!$D$5:$ABF$18,MATCH(UsagePerHour!$B70,Sales!$C$5:$C$18,0),MATCH(UsagePerHour!IV$4,Sales!$D$3:$ABF$3,0))/IV$2*INDEX(Usage!$D$5:$ABF$11,MATCH(UsagePerHour!$B$68,Usage!$C$5:$C$11,0),MATCH(UsagePerHour!IV$4,Usage!$D$3:$ABF$3,0)),"")</f>
        <v>0.11431127495401559</v>
      </c>
      <c r="IW70" s="27">
        <f>IFERROR(INDEX(Sales!$D$5:$ABF$18,MATCH(UsagePerHour!$B70,Sales!$C$5:$C$18,0),MATCH(UsagePerHour!IW$4,Sales!$D$3:$ABF$3,0))/IW$2*INDEX(Usage!$D$5:$ABF$11,MATCH(UsagePerHour!$B$68,Usage!$C$5:$C$11,0),MATCH(UsagePerHour!IW$4,Usage!$D$3:$ABF$3,0)),"")</f>
        <v>0.91478938093343198</v>
      </c>
      <c r="IX70" s="27">
        <f>IFERROR(INDEX(Sales!$D$5:$ABF$18,MATCH(UsagePerHour!$B70,Sales!$C$5:$C$18,0),MATCH(UsagePerHour!IX$4,Sales!$D$3:$ABF$3,0))/IX$2*INDEX(Usage!$D$5:$ABF$11,MATCH(UsagePerHour!$B$68,Usage!$C$5:$C$11,0),MATCH(UsagePerHour!IX$4,Usage!$D$3:$ABF$3,0)),"")</f>
        <v>2.2574465729155134E-2</v>
      </c>
      <c r="IY70" s="27">
        <f>IFERROR(INDEX(Sales!$D$5:$ABF$18,MATCH(UsagePerHour!$B70,Sales!$C$5:$C$18,0),MATCH(UsagePerHour!IY$4,Sales!$D$3:$ABF$3,0))/IY$2*INDEX(Usage!$D$5:$ABF$11,MATCH(UsagePerHour!$B$68,Usage!$C$5:$C$11,0),MATCH(UsagePerHour!IY$4,Usage!$D$3:$ABF$3,0)),"")</f>
        <v>0.41314524622602367</v>
      </c>
      <c r="IZ70" s="27">
        <f>IFERROR(INDEX(Sales!$D$5:$ABF$18,MATCH(UsagePerHour!$B70,Sales!$C$5:$C$18,0),MATCH(UsagePerHour!IZ$4,Sales!$D$3:$ABF$3,0))/IZ$2*INDEX(Usage!$D$5:$ABF$11,MATCH(UsagePerHour!$B$68,Usage!$C$5:$C$11,0),MATCH(UsagePerHour!IZ$4,Usage!$D$3:$ABF$3,0)),"")</f>
        <v>0.49755626566127958</v>
      </c>
      <c r="JA70" s="27">
        <f>IFERROR(INDEX(Sales!$D$5:$ABF$18,MATCH(UsagePerHour!$B70,Sales!$C$5:$C$18,0),MATCH(UsagePerHour!JA$4,Sales!$D$3:$ABF$3,0))/JA$2*INDEX(Usage!$D$5:$ABF$11,MATCH(UsagePerHour!$B$68,Usage!$C$5:$C$11,0),MATCH(UsagePerHour!JA$4,Usage!$D$3:$ABF$3,0)),"")</f>
        <v>8.2383480399247783E-2</v>
      </c>
      <c r="JB70" s="27">
        <f>IFERROR(INDEX(Sales!$D$5:$ABF$18,MATCH(UsagePerHour!$B70,Sales!$C$5:$C$18,0),MATCH(UsagePerHour!JB$4,Sales!$D$3:$ABF$3,0))/JB$2*INDEX(Usage!$D$5:$ABF$11,MATCH(UsagePerHour!$B$68,Usage!$C$5:$C$11,0),MATCH(UsagePerHour!JB$4,Usage!$D$3:$ABF$3,0)),"")</f>
        <v>0.70836879010951037</v>
      </c>
      <c r="JC70" s="27">
        <f>IFERROR(INDEX(Sales!$D$5:$ABF$18,MATCH(UsagePerHour!$B70,Sales!$C$5:$C$18,0),MATCH(UsagePerHour!JC$4,Sales!$D$3:$ABF$3,0))/JC$2*INDEX(Usage!$D$5:$ABF$11,MATCH(UsagePerHour!$B$68,Usage!$C$5:$C$11,0),MATCH(UsagePerHour!JC$4,Usage!$D$3:$ABF$3,0)),"")</f>
        <v>3.0549225097606394</v>
      </c>
      <c r="JD70" s="27">
        <f>IFERROR(INDEX(Sales!$D$5:$ABF$18,MATCH(UsagePerHour!$B70,Sales!$C$5:$C$18,0),MATCH(UsagePerHour!JD$4,Sales!$D$3:$ABF$3,0))/JD$2*INDEX(Usage!$D$5:$ABF$11,MATCH(UsagePerHour!$B$68,Usage!$C$5:$C$11,0),MATCH(UsagePerHour!JD$4,Usage!$D$3:$ABF$3,0)),"")</f>
        <v>5.6383675455174864E-2</v>
      </c>
      <c r="JE70" s="27">
        <f>IFERROR(INDEX(Sales!$D$5:$ABF$18,MATCH(UsagePerHour!$B70,Sales!$C$5:$C$18,0),MATCH(UsagePerHour!JE$4,Sales!$D$3:$ABF$3,0))/JE$2*INDEX(Usage!$D$5:$ABF$11,MATCH(UsagePerHour!$B$68,Usage!$C$5:$C$11,0),MATCH(UsagePerHour!JE$4,Usage!$D$3:$ABF$3,0)),"")</f>
        <v>5.3842953657207482E-2</v>
      </c>
      <c r="JF70" s="27">
        <f>IFERROR(INDEX(Sales!$D$5:$ABF$18,MATCH(UsagePerHour!$B70,Sales!$C$5:$C$18,0),MATCH(UsagePerHour!JF$4,Sales!$D$3:$ABF$3,0))/JF$2*INDEX(Usage!$D$5:$ABF$11,MATCH(UsagePerHour!$B$68,Usage!$C$5:$C$11,0),MATCH(UsagePerHour!JF$4,Usage!$D$3:$ABF$3,0)),"")</f>
        <v>8.9477388303810648E-2</v>
      </c>
      <c r="JG70" s="27">
        <f>IFERROR(INDEX(Sales!$D$5:$ABF$18,MATCH(UsagePerHour!$B70,Sales!$C$5:$C$18,0),MATCH(UsagePerHour!JG$4,Sales!$D$3:$ABF$3,0))/JG$2*INDEX(Usage!$D$5:$ABF$11,MATCH(UsagePerHour!$B$68,Usage!$C$5:$C$11,0),MATCH(UsagePerHour!JG$4,Usage!$D$3:$ABF$3,0)),"")</f>
        <v>5.8317005959302982E-2</v>
      </c>
      <c r="JH70" s="27">
        <f>IFERROR(INDEX(Sales!$D$5:$ABF$18,MATCH(UsagePerHour!$B70,Sales!$C$5:$C$18,0),MATCH(UsagePerHour!JH$4,Sales!$D$3:$ABF$3,0))/JH$2*INDEX(Usage!$D$5:$ABF$11,MATCH(UsagePerHour!$B$68,Usage!$C$5:$C$11,0),MATCH(UsagePerHour!JH$4,Usage!$D$3:$ABF$3,0)),"")</f>
        <v>8.7239925532003701E-2</v>
      </c>
      <c r="JI70" s="27">
        <f>IFERROR(INDEX(Sales!$D$5:$ABF$18,MATCH(UsagePerHour!$B70,Sales!$C$5:$C$18,0),MATCH(UsagePerHour!JI$4,Sales!$D$3:$ABF$3,0))/JI$2*INDEX(Usage!$D$5:$ABF$11,MATCH(UsagePerHour!$B$68,Usage!$C$5:$C$11,0),MATCH(UsagePerHour!JI$4,Usage!$D$3:$ABF$3,0)),"")</f>
        <v>0.60976311269124761</v>
      </c>
      <c r="JJ70" s="27">
        <f>IFERROR(INDEX(Sales!$D$5:$ABF$18,MATCH(UsagePerHour!$B70,Sales!$C$5:$C$18,0),MATCH(UsagePerHour!JJ$4,Sales!$D$3:$ABF$3,0))/JJ$2*INDEX(Usage!$D$5:$ABF$11,MATCH(UsagePerHour!$B$68,Usage!$C$5:$C$11,0),MATCH(UsagePerHour!JJ$4,Usage!$D$3:$ABF$3,0)),"")</f>
        <v>0.65841122783797945</v>
      </c>
      <c r="JK70" s="27">
        <f>IFERROR(INDEX(Sales!$D$5:$ABF$18,MATCH(UsagePerHour!$B70,Sales!$C$5:$C$18,0),MATCH(UsagePerHour!JK$4,Sales!$D$3:$ABF$3,0))/JK$2*INDEX(Usage!$D$5:$ABF$11,MATCH(UsagePerHour!$B$68,Usage!$C$5:$C$11,0),MATCH(UsagePerHour!JK$4,Usage!$D$3:$ABF$3,0)),"")</f>
        <v>1.6398117781263367E-2</v>
      </c>
      <c r="JL70" s="27">
        <f>IFERROR(INDEX(Sales!$D$5:$ABF$18,MATCH(UsagePerHour!$B70,Sales!$C$5:$C$18,0),MATCH(UsagePerHour!JL$4,Sales!$D$3:$ABF$3,0))/JL$2*INDEX(Usage!$D$5:$ABF$11,MATCH(UsagePerHour!$B$68,Usage!$C$5:$C$11,0),MATCH(UsagePerHour!JL$4,Usage!$D$3:$ABF$3,0)),"")</f>
        <v>1.4157681534388344E-2</v>
      </c>
      <c r="JM70" s="27">
        <f>IFERROR(INDEX(Sales!$D$5:$ABF$18,MATCH(UsagePerHour!$B70,Sales!$C$5:$C$18,0),MATCH(UsagePerHour!JM$4,Sales!$D$3:$ABF$3,0))/JM$2*INDEX(Usage!$D$5:$ABF$11,MATCH(UsagePerHour!$B$68,Usage!$C$5:$C$11,0),MATCH(UsagePerHour!JM$4,Usage!$D$3:$ABF$3,0)),"")</f>
        <v>0.82310830439816562</v>
      </c>
      <c r="JN70" s="27">
        <f>IFERROR(INDEX(Sales!$D$5:$ABF$18,MATCH(UsagePerHour!$B70,Sales!$C$5:$C$18,0),MATCH(UsagePerHour!JN$4,Sales!$D$3:$ABF$3,0))/JN$2*INDEX(Usage!$D$5:$ABF$11,MATCH(UsagePerHour!$B$68,Usage!$C$5:$C$11,0),MATCH(UsagePerHour!JN$4,Usage!$D$3:$ABF$3,0)),"")</f>
        <v>6.2807836952565824E-2</v>
      </c>
      <c r="JO70" s="27">
        <f>IFERROR(INDEX(Sales!$D$5:$ABF$18,MATCH(UsagePerHour!$B70,Sales!$C$5:$C$18,0),MATCH(UsagePerHour!JO$4,Sales!$D$3:$ABF$3,0))/JO$2*INDEX(Usage!$D$5:$ABF$11,MATCH(UsagePerHour!$B$68,Usage!$C$5:$C$11,0),MATCH(UsagePerHour!JO$4,Usage!$D$3:$ABF$3,0)),"")</f>
        <v>0.22887792027681322</v>
      </c>
      <c r="JP70" s="27">
        <f>IFERROR(INDEX(Sales!$D$5:$ABF$18,MATCH(UsagePerHour!$B70,Sales!$C$5:$C$18,0),MATCH(UsagePerHour!JP$4,Sales!$D$3:$ABF$3,0))/JP$2*INDEX(Usage!$D$5:$ABF$11,MATCH(UsagePerHour!$B$68,Usage!$C$5:$C$11,0),MATCH(UsagePerHour!JP$4,Usage!$D$3:$ABF$3,0)),"")</f>
        <v>5.024617593238502E-3</v>
      </c>
      <c r="JQ70" s="27">
        <f>IFERROR(INDEX(Sales!$D$5:$ABF$18,MATCH(UsagePerHour!$B70,Sales!$C$5:$C$18,0),MATCH(UsagePerHour!JQ$4,Sales!$D$3:$ABF$3,0))/JQ$2*INDEX(Usage!$D$5:$ABF$11,MATCH(UsagePerHour!$B$68,Usage!$C$5:$C$11,0),MATCH(UsagePerHour!JQ$4,Usage!$D$3:$ABF$3,0)),"")</f>
        <v>0.16486780906912196</v>
      </c>
      <c r="JR70" s="27">
        <f>IFERROR(INDEX(Sales!$D$5:$ABF$18,MATCH(UsagePerHour!$B70,Sales!$C$5:$C$18,0),MATCH(UsagePerHour!JR$4,Sales!$D$3:$ABF$3,0))/JR$2*INDEX(Usage!$D$5:$ABF$11,MATCH(UsagePerHour!$B$68,Usage!$C$5:$C$11,0),MATCH(UsagePerHour!JR$4,Usage!$D$3:$ABF$3,0)),"")</f>
        <v>4.90233577184448E-2</v>
      </c>
      <c r="JS70" s="27">
        <f>IFERROR(INDEX(Sales!$D$5:$ABF$18,MATCH(UsagePerHour!$B70,Sales!$C$5:$C$18,0),MATCH(UsagePerHour!JS$4,Sales!$D$3:$ABF$3,0))/JS$2*INDEX(Usage!$D$5:$ABF$11,MATCH(UsagePerHour!$B$68,Usage!$C$5:$C$11,0),MATCH(UsagePerHour!JS$4,Usage!$D$3:$ABF$3,0)),"")</f>
        <v>2.495040291572696E-2</v>
      </c>
      <c r="JT70" s="27">
        <f>IFERROR(INDEX(Sales!$D$5:$ABF$18,MATCH(UsagePerHour!$B70,Sales!$C$5:$C$18,0),MATCH(UsagePerHour!JT$4,Sales!$D$3:$ABF$3,0))/JT$2*INDEX(Usage!$D$5:$ABF$11,MATCH(UsagePerHour!$B$68,Usage!$C$5:$C$11,0),MATCH(UsagePerHour!JT$4,Usage!$D$3:$ABF$3,0)),"")</f>
        <v>0.46538475954870867</v>
      </c>
      <c r="JU70" s="27">
        <f>IFERROR(INDEX(Sales!$D$5:$ABF$18,MATCH(UsagePerHour!$B70,Sales!$C$5:$C$18,0),MATCH(UsagePerHour!JU$4,Sales!$D$3:$ABF$3,0))/JU$2*INDEX(Usage!$D$5:$ABF$11,MATCH(UsagePerHour!$B$68,Usage!$C$5:$C$11,0),MATCH(UsagePerHour!JU$4,Usage!$D$3:$ABF$3,0)),"")</f>
        <v>5.4737881818406303E-2</v>
      </c>
      <c r="JV70" s="27">
        <f>IFERROR(INDEX(Sales!$D$5:$ABF$18,MATCH(UsagePerHour!$B70,Sales!$C$5:$C$18,0),MATCH(UsagePerHour!JV$4,Sales!$D$3:$ABF$3,0))/JV$2*INDEX(Usage!$D$5:$ABF$11,MATCH(UsagePerHour!$B$68,Usage!$C$5:$C$11,0),MATCH(UsagePerHour!JV$4,Usage!$D$3:$ABF$3,0)),"")</f>
        <v>0.12871992241954058</v>
      </c>
      <c r="JW70" s="27">
        <f>IFERROR(INDEX(Sales!$D$5:$ABF$18,MATCH(UsagePerHour!$B70,Sales!$C$5:$C$18,0),MATCH(UsagePerHour!JW$4,Sales!$D$3:$ABF$3,0))/JW$2*INDEX(Usage!$D$5:$ABF$11,MATCH(UsagePerHour!$B$68,Usage!$C$5:$C$11,0),MATCH(UsagePerHour!JW$4,Usage!$D$3:$ABF$3,0)),"")</f>
        <v>3.1945865978596083E-2</v>
      </c>
      <c r="JX70" s="27">
        <f>IFERROR(INDEX(Sales!$D$5:$ABF$18,MATCH(UsagePerHour!$B70,Sales!$C$5:$C$18,0),MATCH(UsagePerHour!JX$4,Sales!$D$3:$ABF$3,0))/JX$2*INDEX(Usage!$D$5:$ABF$11,MATCH(UsagePerHour!$B$68,Usage!$C$5:$C$11,0),MATCH(UsagePerHour!JX$4,Usage!$D$3:$ABF$3,0)),"")</f>
        <v>3.2946442670942509E-2</v>
      </c>
      <c r="JY70" s="27">
        <f>IFERROR(INDEX(Sales!$D$5:$ABF$18,MATCH(UsagePerHour!$B70,Sales!$C$5:$C$18,0),MATCH(UsagePerHour!JY$4,Sales!$D$3:$ABF$3,0))/JY$2*INDEX(Usage!$D$5:$ABF$11,MATCH(UsagePerHour!$B$68,Usage!$C$5:$C$11,0),MATCH(UsagePerHour!JY$4,Usage!$D$3:$ABF$3,0)),"")</f>
        <v>1.6900423390692913E-2</v>
      </c>
      <c r="JZ70" s="27">
        <f>IFERROR(INDEX(Sales!$D$5:$ABF$18,MATCH(UsagePerHour!$B70,Sales!$C$5:$C$18,0),MATCH(UsagePerHour!JZ$4,Sales!$D$3:$ABF$3,0))/JZ$2*INDEX(Usage!$D$5:$ABF$11,MATCH(UsagePerHour!$B$68,Usage!$C$5:$C$11,0),MATCH(UsagePerHour!JZ$4,Usage!$D$3:$ABF$3,0)),"")</f>
        <v>3.8853691100654564E-3</v>
      </c>
      <c r="KA70" s="27">
        <f>IFERROR(INDEX(Sales!$D$5:$ABF$18,MATCH(UsagePerHour!$B70,Sales!$C$5:$C$18,0),MATCH(UsagePerHour!KA$4,Sales!$D$3:$ABF$3,0))/KA$2*INDEX(Usage!$D$5:$ABF$11,MATCH(UsagePerHour!$B$68,Usage!$C$5:$C$11,0),MATCH(UsagePerHour!KA$4,Usage!$D$3:$ABF$3,0)),"")</f>
        <v>2.8445292739320015E-2</v>
      </c>
      <c r="KB70" s="27">
        <f>IFERROR(INDEX(Sales!$D$5:$ABF$18,MATCH(UsagePerHour!$B70,Sales!$C$5:$C$18,0),MATCH(UsagePerHour!KB$4,Sales!$D$3:$ABF$3,0))/KB$2*INDEX(Usage!$D$5:$ABF$11,MATCH(UsagePerHour!$B$68,Usage!$C$5:$C$11,0),MATCH(UsagePerHour!KB$4,Usage!$D$3:$ABF$3,0)),"")</f>
        <v>0.23244239222983776</v>
      </c>
      <c r="KC70" s="27">
        <f>IFERROR(INDEX(Sales!$D$5:$ABF$18,MATCH(UsagePerHour!$B70,Sales!$C$5:$C$18,0),MATCH(UsagePerHour!KC$4,Sales!$D$3:$ABF$3,0))/KC$2*INDEX(Usage!$D$5:$ABF$11,MATCH(UsagePerHour!$B$68,Usage!$C$5:$C$11,0),MATCH(UsagePerHour!KC$4,Usage!$D$3:$ABF$3,0)),"")</f>
        <v>0.24425200423536533</v>
      </c>
      <c r="KD70" s="27">
        <f>IFERROR(INDEX(Sales!$D$5:$ABF$18,MATCH(UsagePerHour!$B70,Sales!$C$5:$C$18,0),MATCH(UsagePerHour!KD$4,Sales!$D$3:$ABF$3,0))/KD$2*INDEX(Usage!$D$5:$ABF$11,MATCH(UsagePerHour!$B$68,Usage!$C$5:$C$11,0),MATCH(UsagePerHour!KD$4,Usage!$D$3:$ABF$3,0)),"")</f>
        <v>0.2318391631197371</v>
      </c>
      <c r="KE70" s="27">
        <f>IFERROR(INDEX(Sales!$D$5:$ABF$18,MATCH(UsagePerHour!$B70,Sales!$C$5:$C$18,0),MATCH(UsagePerHour!KE$4,Sales!$D$3:$ABF$3,0))/KE$2*INDEX(Usage!$D$5:$ABF$11,MATCH(UsagePerHour!$B$68,Usage!$C$5:$C$11,0),MATCH(UsagePerHour!KE$4,Usage!$D$3:$ABF$3,0)),"")</f>
        <v>0.18693545299765263</v>
      </c>
      <c r="KF70" s="27">
        <f>IFERROR(INDEX(Sales!$D$5:$ABF$18,MATCH(UsagePerHour!$B70,Sales!$C$5:$C$18,0),MATCH(UsagePerHour!KF$4,Sales!$D$3:$ABF$3,0))/KF$2*INDEX(Usage!$D$5:$ABF$11,MATCH(UsagePerHour!$B$68,Usage!$C$5:$C$11,0),MATCH(UsagePerHour!KF$4,Usage!$D$3:$ABF$3,0)),"")</f>
        <v>0.16325948672954593</v>
      </c>
      <c r="KG70" s="27">
        <f>IFERROR(INDEX(Sales!$D$5:$ABF$18,MATCH(UsagePerHour!$B70,Sales!$C$5:$C$18,0),MATCH(UsagePerHour!KG$4,Sales!$D$3:$ABF$3,0))/KG$2*INDEX(Usage!$D$5:$ABF$11,MATCH(UsagePerHour!$B$68,Usage!$C$5:$C$11,0),MATCH(UsagePerHour!KG$4,Usage!$D$3:$ABF$3,0)),"")</f>
        <v>3.0733443135062204E-2</v>
      </c>
      <c r="KH70" s="27">
        <f>IFERROR(INDEX(Sales!$D$5:$ABF$18,MATCH(UsagePerHour!$B70,Sales!$C$5:$C$18,0),MATCH(UsagePerHour!KH$4,Sales!$D$3:$ABF$3,0))/KH$2*INDEX(Usage!$D$5:$ABF$11,MATCH(UsagePerHour!$B$68,Usage!$C$5:$C$11,0),MATCH(UsagePerHour!KH$4,Usage!$D$3:$ABF$3,0)),"")</f>
        <v>0.34980938026420783</v>
      </c>
      <c r="KI70" s="27">
        <f>IFERROR(INDEX(Sales!$D$5:$ABF$18,MATCH(UsagePerHour!$B70,Sales!$C$5:$C$18,0),MATCH(UsagePerHour!KI$4,Sales!$D$3:$ABF$3,0))/KI$2*INDEX(Usage!$D$5:$ABF$11,MATCH(UsagePerHour!$B$68,Usage!$C$5:$C$11,0),MATCH(UsagePerHour!KI$4,Usage!$D$3:$ABF$3,0)),"")</f>
        <v>0.20235647651283745</v>
      </c>
      <c r="KJ70" s="27">
        <f>IFERROR(INDEX(Sales!$D$5:$ABF$18,MATCH(UsagePerHour!$B70,Sales!$C$5:$C$18,0),MATCH(UsagePerHour!KJ$4,Sales!$D$3:$ABF$3,0))/KJ$2*INDEX(Usage!$D$5:$ABF$11,MATCH(UsagePerHour!$B$68,Usage!$C$5:$C$11,0),MATCH(UsagePerHour!KJ$4,Usage!$D$3:$ABF$3,0)),"")</f>
        <v>6.4271968437305149E-2</v>
      </c>
      <c r="KK70" s="27">
        <f>IFERROR(INDEX(Sales!$D$5:$ABF$18,MATCH(UsagePerHour!$B70,Sales!$C$5:$C$18,0),MATCH(UsagePerHour!KK$4,Sales!$D$3:$ABF$3,0))/KK$2*INDEX(Usage!$D$5:$ABF$11,MATCH(UsagePerHour!$B$68,Usage!$C$5:$C$11,0),MATCH(UsagePerHour!KK$4,Usage!$D$3:$ABF$3,0)),"")</f>
        <v>0.16700840165359088</v>
      </c>
      <c r="KL70" s="27">
        <f>IFERROR(INDEX(Sales!$D$5:$ABF$18,MATCH(UsagePerHour!$B70,Sales!$C$5:$C$18,0),MATCH(UsagePerHour!KL$4,Sales!$D$3:$ABF$3,0))/KL$2*INDEX(Usage!$D$5:$ABF$11,MATCH(UsagePerHour!$B$68,Usage!$C$5:$C$11,0),MATCH(UsagePerHour!KL$4,Usage!$D$3:$ABF$3,0)),"")</f>
        <v>0.13077478446750379</v>
      </c>
      <c r="KM70" s="27">
        <f>IFERROR(INDEX(Sales!$D$5:$ABF$18,MATCH(UsagePerHour!$B70,Sales!$C$5:$C$18,0),MATCH(UsagePerHour!KM$4,Sales!$D$3:$ABF$3,0))/KM$2*INDEX(Usage!$D$5:$ABF$11,MATCH(UsagePerHour!$B$68,Usage!$C$5:$C$11,0),MATCH(UsagePerHour!KM$4,Usage!$D$3:$ABF$3,0)),"")</f>
        <v>0</v>
      </c>
      <c r="KN70" s="27">
        <f>IFERROR(INDEX(Sales!$D$5:$ABF$18,MATCH(UsagePerHour!$B70,Sales!$C$5:$C$18,0),MATCH(UsagePerHour!KN$4,Sales!$D$3:$ABF$3,0))/KN$2*INDEX(Usage!$D$5:$ABF$11,MATCH(UsagePerHour!$B$68,Usage!$C$5:$C$11,0),MATCH(UsagePerHour!KN$4,Usage!$D$3:$ABF$3,0)),"")</f>
        <v>2.9289912322959823E-2</v>
      </c>
      <c r="KO70" s="27">
        <f>IFERROR(INDEX(Sales!$D$5:$ABF$18,MATCH(UsagePerHour!$B70,Sales!$C$5:$C$18,0),MATCH(UsagePerHour!KO$4,Sales!$D$3:$ABF$3,0))/KO$2*INDEX(Usage!$D$5:$ABF$11,MATCH(UsagePerHour!$B$68,Usage!$C$5:$C$11,0),MATCH(UsagePerHour!KO$4,Usage!$D$3:$ABF$3,0)),"")</f>
        <v>0.83173706683905213</v>
      </c>
      <c r="KP70" s="27">
        <f>IFERROR(INDEX(Sales!$D$5:$ABF$18,MATCH(UsagePerHour!$B70,Sales!$C$5:$C$18,0),MATCH(UsagePerHour!KP$4,Sales!$D$3:$ABF$3,0))/KP$2*INDEX(Usage!$D$5:$ABF$11,MATCH(UsagePerHour!$B$68,Usage!$C$5:$C$11,0),MATCH(UsagePerHour!KP$4,Usage!$D$3:$ABF$3,0)),"")</f>
        <v>0.16092406661456141</v>
      </c>
      <c r="KQ70" s="27">
        <f>IFERROR(INDEX(Sales!$D$5:$ABF$18,MATCH(UsagePerHour!$B70,Sales!$C$5:$C$18,0),MATCH(UsagePerHour!KQ$4,Sales!$D$3:$ABF$3,0))/KQ$2*INDEX(Usage!$D$5:$ABF$11,MATCH(UsagePerHour!$B$68,Usage!$C$5:$C$11,0),MATCH(UsagePerHour!KQ$4,Usage!$D$3:$ABF$3,0)),"")</f>
        <v>0.34187135715608219</v>
      </c>
      <c r="KR70" s="27">
        <f>IFERROR(INDEX(Sales!$D$5:$ABF$18,MATCH(UsagePerHour!$B70,Sales!$C$5:$C$18,0),MATCH(UsagePerHour!KR$4,Sales!$D$3:$ABF$3,0))/KR$2*INDEX(Usage!$D$5:$ABF$11,MATCH(UsagePerHour!$B$68,Usage!$C$5:$C$11,0),MATCH(UsagePerHour!KR$4,Usage!$D$3:$ABF$3,0)),"")</f>
        <v>0.58417545505109447</v>
      </c>
      <c r="KS70" s="27">
        <f>IFERROR(INDEX(Sales!$D$5:$ABF$18,MATCH(UsagePerHour!$B70,Sales!$C$5:$C$18,0),MATCH(UsagePerHour!KS$4,Sales!$D$3:$ABF$3,0))/KS$2*INDEX(Usage!$D$5:$ABF$11,MATCH(UsagePerHour!$B$68,Usage!$C$5:$C$11,0),MATCH(UsagePerHour!KS$4,Usage!$D$3:$ABF$3,0)),"")</f>
        <v>0.22137894363700816</v>
      </c>
      <c r="KT70" s="27">
        <f>IFERROR(INDEX(Sales!$D$5:$ABF$18,MATCH(UsagePerHour!$B70,Sales!$C$5:$C$18,0),MATCH(UsagePerHour!KT$4,Sales!$D$3:$ABF$3,0))/KT$2*INDEX(Usage!$D$5:$ABF$11,MATCH(UsagePerHour!$B$68,Usage!$C$5:$C$11,0),MATCH(UsagePerHour!KT$4,Usage!$D$3:$ABF$3,0)),"")</f>
        <v>0.19420777593927327</v>
      </c>
      <c r="KU70" s="27">
        <f>IFERROR(INDEX(Sales!$D$5:$ABF$18,MATCH(UsagePerHour!$B70,Sales!$C$5:$C$18,0),MATCH(UsagePerHour!KU$4,Sales!$D$3:$ABF$3,0))/KU$2*INDEX(Usage!$D$5:$ABF$11,MATCH(UsagePerHour!$B$68,Usage!$C$5:$C$11,0),MATCH(UsagePerHour!KU$4,Usage!$D$3:$ABF$3,0)),"")</f>
        <v>0.10711465412394013</v>
      </c>
      <c r="KV70" s="27">
        <f>IFERROR(INDEX(Sales!$D$5:$ABF$18,MATCH(UsagePerHour!$B70,Sales!$C$5:$C$18,0),MATCH(UsagePerHour!KV$4,Sales!$D$3:$ABF$3,0))/KV$2*INDEX(Usage!$D$5:$ABF$11,MATCH(UsagePerHour!$B$68,Usage!$C$5:$C$11,0),MATCH(UsagePerHour!KV$4,Usage!$D$3:$ABF$3,0)),"")</f>
        <v>2.4043014855662334E-2</v>
      </c>
      <c r="KW70" s="27">
        <f>IFERROR(INDEX(Sales!$D$5:$ABF$18,MATCH(UsagePerHour!$B70,Sales!$C$5:$C$18,0),MATCH(UsagePerHour!KW$4,Sales!$D$3:$ABF$3,0))/KW$2*INDEX(Usage!$D$5:$ABF$11,MATCH(UsagePerHour!$B$68,Usage!$C$5:$C$11,0),MATCH(UsagePerHour!KW$4,Usage!$D$3:$ABF$3,0)),"")</f>
        <v>0.29541497004005696</v>
      </c>
      <c r="KX70" s="27">
        <f>IFERROR(INDEX(Sales!$D$5:$ABF$18,MATCH(UsagePerHour!$B70,Sales!$C$5:$C$18,0),MATCH(UsagePerHour!KX$4,Sales!$D$3:$ABF$3,0))/KX$2*INDEX(Usage!$D$5:$ABF$11,MATCH(UsagePerHour!$B$68,Usage!$C$5:$C$11,0),MATCH(UsagePerHour!KX$4,Usage!$D$3:$ABF$3,0)),"")</f>
        <v>0.13142261120471024</v>
      </c>
      <c r="KY70" s="27">
        <f>IFERROR(INDEX(Sales!$D$5:$ABF$18,MATCH(UsagePerHour!$B70,Sales!$C$5:$C$18,0),MATCH(UsagePerHour!KY$4,Sales!$D$3:$ABF$3,0))/KY$2*INDEX(Usage!$D$5:$ABF$11,MATCH(UsagePerHour!$B$68,Usage!$C$5:$C$11,0),MATCH(UsagePerHour!KY$4,Usage!$D$3:$ABF$3,0)),"")</f>
        <v>0.26102615694164993</v>
      </c>
      <c r="KZ70" s="27">
        <f>IFERROR(INDEX(Sales!$D$5:$ABF$18,MATCH(UsagePerHour!$B70,Sales!$C$5:$C$18,0),MATCH(UsagePerHour!KZ$4,Sales!$D$3:$ABF$3,0))/KZ$2*INDEX(Usage!$D$5:$ABF$11,MATCH(UsagePerHour!$B$68,Usage!$C$5:$C$11,0),MATCH(UsagePerHour!KZ$4,Usage!$D$3:$ABF$3,0)),"")</f>
        <v>0.1058219755514964</v>
      </c>
      <c r="LA70" s="27">
        <f>IFERROR(INDEX(Sales!$D$5:$ABF$18,MATCH(UsagePerHour!$B70,Sales!$C$5:$C$18,0),MATCH(UsagePerHour!LA$4,Sales!$D$3:$ABF$3,0))/LA$2*INDEX(Usage!$D$5:$ABF$11,MATCH(UsagePerHour!$B$68,Usage!$C$5:$C$11,0),MATCH(UsagePerHour!LA$4,Usage!$D$3:$ABF$3,0)),"")</f>
        <v>6.2331437178318252E-2</v>
      </c>
      <c r="LB70" s="27">
        <f>IFERROR(INDEX(Sales!$D$5:$ABF$18,MATCH(UsagePerHour!$B70,Sales!$C$5:$C$18,0),MATCH(UsagePerHour!LB$4,Sales!$D$3:$ABF$3,0))/LB$2*INDEX(Usage!$D$5:$ABF$11,MATCH(UsagePerHour!$B$68,Usage!$C$5:$C$11,0),MATCH(UsagePerHour!LB$4,Usage!$D$3:$ABF$3,0)),"")</f>
        <v>0.1140651103122442</v>
      </c>
      <c r="LC70" s="27">
        <f>IFERROR(INDEX(Sales!$D$5:$ABF$18,MATCH(UsagePerHour!$B70,Sales!$C$5:$C$18,0),MATCH(UsagePerHour!LC$4,Sales!$D$3:$ABF$3,0))/LC$2*INDEX(Usage!$D$5:$ABF$11,MATCH(UsagePerHour!$B$68,Usage!$C$5:$C$11,0),MATCH(UsagePerHour!LC$4,Usage!$D$3:$ABF$3,0)),"")</f>
        <v>3.8014220669454118E-2</v>
      </c>
      <c r="LD70" s="27">
        <f>IFERROR(INDEX(Sales!$D$5:$ABF$18,MATCH(UsagePerHour!$B70,Sales!$C$5:$C$18,0),MATCH(UsagePerHour!LD$4,Sales!$D$3:$ABF$3,0))/LD$2*INDEX(Usage!$D$5:$ABF$11,MATCH(UsagePerHour!$B$68,Usage!$C$5:$C$11,0),MATCH(UsagePerHour!LD$4,Usage!$D$3:$ABF$3,0)),"")</f>
        <v>0.75833219216397041</v>
      </c>
      <c r="LE70" s="27">
        <f>IFERROR(INDEX(Sales!$D$5:$ABF$18,MATCH(UsagePerHour!$B70,Sales!$C$5:$C$18,0),MATCH(UsagePerHour!LE$4,Sales!$D$3:$ABF$3,0))/LE$2*INDEX(Usage!$D$5:$ABF$11,MATCH(UsagePerHour!$B$68,Usage!$C$5:$C$11,0),MATCH(UsagePerHour!LE$4,Usage!$D$3:$ABF$3,0)),"")</f>
        <v>7.6774411219751135E-2</v>
      </c>
      <c r="LF70" s="27">
        <f>IFERROR(INDEX(Sales!$D$5:$ABF$18,MATCH(UsagePerHour!$B70,Sales!$C$5:$C$18,0),MATCH(UsagePerHour!LF$4,Sales!$D$3:$ABF$3,0))/LF$2*INDEX(Usage!$D$5:$ABF$11,MATCH(UsagePerHour!$B$68,Usage!$C$5:$C$11,0),MATCH(UsagePerHour!LF$4,Usage!$D$3:$ABF$3,0)),"")</f>
        <v>0.71004259383426505</v>
      </c>
      <c r="LG70" s="27">
        <f>IFERROR(INDEX(Sales!$D$5:$ABF$18,MATCH(UsagePerHour!$B70,Sales!$C$5:$C$18,0),MATCH(UsagePerHour!LG$4,Sales!$D$3:$ABF$3,0))/LG$2*INDEX(Usage!$D$5:$ABF$11,MATCH(UsagePerHour!$B$68,Usage!$C$5:$C$11,0),MATCH(UsagePerHour!LG$4,Usage!$D$3:$ABF$3,0)),"")</f>
        <v>1.0077062380421327</v>
      </c>
      <c r="LH70" s="27">
        <f>IFERROR(INDEX(Sales!$D$5:$ABF$18,MATCH(UsagePerHour!$B70,Sales!$C$5:$C$18,0),MATCH(UsagePerHour!LH$4,Sales!$D$3:$ABF$3,0))/LH$2*INDEX(Usage!$D$5:$ABF$11,MATCH(UsagePerHour!$B$68,Usage!$C$5:$C$11,0),MATCH(UsagePerHour!LH$4,Usage!$D$3:$ABF$3,0)),"")</f>
        <v>0</v>
      </c>
      <c r="LI70" s="27">
        <f>IFERROR(INDEX(Sales!$D$5:$ABF$18,MATCH(UsagePerHour!$B70,Sales!$C$5:$C$18,0),MATCH(UsagePerHour!LI$4,Sales!$D$3:$ABF$3,0))/LI$2*INDEX(Usage!$D$5:$ABF$11,MATCH(UsagePerHour!$B$68,Usage!$C$5:$C$11,0),MATCH(UsagePerHour!LI$4,Usage!$D$3:$ABF$3,0)),"")</f>
        <v>3.6906824274792478E-2</v>
      </c>
      <c r="LJ70" s="27">
        <f>IFERROR(INDEX(Sales!$D$5:$ABF$18,MATCH(UsagePerHour!$B70,Sales!$C$5:$C$18,0),MATCH(UsagePerHour!LJ$4,Sales!$D$3:$ABF$3,0))/LJ$2*INDEX(Usage!$D$5:$ABF$11,MATCH(UsagePerHour!$B$68,Usage!$C$5:$C$11,0),MATCH(UsagePerHour!LJ$4,Usage!$D$3:$ABF$3,0)),"")</f>
        <v>0.16387135958624441</v>
      </c>
      <c r="LK70" s="27">
        <f>IFERROR(INDEX(Sales!$D$5:$ABF$18,MATCH(UsagePerHour!$B70,Sales!$C$5:$C$18,0),MATCH(UsagePerHour!LK$4,Sales!$D$3:$ABF$3,0))/LK$2*INDEX(Usage!$D$5:$ABF$11,MATCH(UsagePerHour!$B$68,Usage!$C$5:$C$11,0),MATCH(UsagePerHour!LK$4,Usage!$D$3:$ABF$3,0)),"")</f>
        <v>0.16900412908139451</v>
      </c>
      <c r="LL70" s="27">
        <f>IFERROR(INDEX(Sales!$D$5:$ABF$18,MATCH(UsagePerHour!$B70,Sales!$C$5:$C$18,0),MATCH(UsagePerHour!LL$4,Sales!$D$3:$ABF$3,0))/LL$2*INDEX(Usage!$D$5:$ABF$11,MATCH(UsagePerHour!$B$68,Usage!$C$5:$C$11,0),MATCH(UsagePerHour!LL$4,Usage!$D$3:$ABF$3,0)),"")</f>
        <v>0.11527768338378153</v>
      </c>
      <c r="LM70" s="27">
        <f>IFERROR(INDEX(Sales!$D$5:$ABF$18,MATCH(UsagePerHour!$B70,Sales!$C$5:$C$18,0),MATCH(UsagePerHour!LM$4,Sales!$D$3:$ABF$3,0))/LM$2*INDEX(Usage!$D$5:$ABF$11,MATCH(UsagePerHour!$B$68,Usage!$C$5:$C$11,0),MATCH(UsagePerHour!LM$4,Usage!$D$3:$ABF$3,0)),"")</f>
        <v>0.26014712909121779</v>
      </c>
      <c r="LN70" s="27">
        <f>IFERROR(INDEX(Sales!$D$5:$ABF$18,MATCH(UsagePerHour!$B70,Sales!$C$5:$C$18,0),MATCH(UsagePerHour!LN$4,Sales!$D$3:$ABF$3,0))/LN$2*INDEX(Usage!$D$5:$ABF$11,MATCH(UsagePerHour!$B$68,Usage!$C$5:$C$11,0),MATCH(UsagePerHour!LN$4,Usage!$D$3:$ABF$3,0)),"")</f>
        <v>0.86833980129664912</v>
      </c>
      <c r="LO70" s="27">
        <f>IFERROR(INDEX(Sales!$D$5:$ABF$18,MATCH(UsagePerHour!$B70,Sales!$C$5:$C$18,0),MATCH(UsagePerHour!LO$4,Sales!$D$3:$ABF$3,0))/LO$2*INDEX(Usage!$D$5:$ABF$11,MATCH(UsagePerHour!$B$68,Usage!$C$5:$C$11,0),MATCH(UsagePerHour!LO$4,Usage!$D$3:$ABF$3,0)),"")</f>
        <v>5.5990495419748418E-2</v>
      </c>
      <c r="LP70" s="27">
        <f>IFERROR(INDEX(Sales!$D$5:$ABF$18,MATCH(UsagePerHour!$B70,Sales!$C$5:$C$18,0),MATCH(UsagePerHour!LP$4,Sales!$D$3:$ABF$3,0))/LP$2*INDEX(Usage!$D$5:$ABF$11,MATCH(UsagePerHour!$B$68,Usage!$C$5:$C$11,0),MATCH(UsagePerHour!LP$4,Usage!$D$3:$ABF$3,0)),"")</f>
        <v>2.1391219192043818E-3</v>
      </c>
      <c r="LQ70" s="27">
        <f>IFERROR(INDEX(Sales!$D$5:$ABF$18,MATCH(UsagePerHour!$B70,Sales!$C$5:$C$18,0),MATCH(UsagePerHour!LQ$4,Sales!$D$3:$ABF$3,0))/LQ$2*INDEX(Usage!$D$5:$ABF$11,MATCH(UsagePerHour!$B$68,Usage!$C$5:$C$11,0),MATCH(UsagePerHour!LQ$4,Usage!$D$3:$ABF$3,0)),"")</f>
        <v>0.28333341409168661</v>
      </c>
      <c r="LR70" s="27">
        <f>IFERROR(INDEX(Sales!$D$5:$ABF$18,MATCH(UsagePerHour!$B70,Sales!$C$5:$C$18,0),MATCH(UsagePerHour!LR$4,Sales!$D$3:$ABF$3,0))/LR$2*INDEX(Usage!$D$5:$ABF$11,MATCH(UsagePerHour!$B$68,Usage!$C$5:$C$11,0),MATCH(UsagePerHour!LR$4,Usage!$D$3:$ABF$3,0)),"")</f>
        <v>0.35275230185954143</v>
      </c>
      <c r="LS70" s="27">
        <f>IFERROR(INDEX(Sales!$D$5:$ABF$18,MATCH(UsagePerHour!$B70,Sales!$C$5:$C$18,0),MATCH(UsagePerHour!LS$4,Sales!$D$3:$ABF$3,0))/LS$2*INDEX(Usage!$D$5:$ABF$11,MATCH(UsagePerHour!$B$68,Usage!$C$5:$C$11,0),MATCH(UsagePerHour!LS$4,Usage!$D$3:$ABF$3,0)),"")</f>
        <v>0.20282220967104464</v>
      </c>
      <c r="LT70" s="27">
        <f>IFERROR(INDEX(Sales!$D$5:$ABF$18,MATCH(UsagePerHour!$B70,Sales!$C$5:$C$18,0),MATCH(UsagePerHour!LT$4,Sales!$D$3:$ABF$3,0))/LT$2*INDEX(Usage!$D$5:$ABF$11,MATCH(UsagePerHour!$B$68,Usage!$C$5:$C$11,0),MATCH(UsagePerHour!LT$4,Usage!$D$3:$ABF$3,0)),"")</f>
        <v>3.3351484081654309E-2</v>
      </c>
      <c r="LU70" s="27">
        <f>IFERROR(INDEX(Sales!$D$5:$ABF$18,MATCH(UsagePerHour!$B70,Sales!$C$5:$C$18,0),MATCH(UsagePerHour!LU$4,Sales!$D$3:$ABF$3,0))/LU$2*INDEX(Usage!$D$5:$ABF$11,MATCH(UsagePerHour!$B$68,Usage!$C$5:$C$11,0),MATCH(UsagePerHour!LU$4,Usage!$D$3:$ABF$3,0)),"")</f>
        <v>2.8272779174714237E-2</v>
      </c>
      <c r="LV70" s="27">
        <f>IFERROR(INDEX(Sales!$D$5:$ABF$18,MATCH(UsagePerHour!$B70,Sales!$C$5:$C$18,0),MATCH(UsagePerHour!LV$4,Sales!$D$3:$ABF$3,0))/LV$2*INDEX(Usage!$D$5:$ABF$11,MATCH(UsagePerHour!$B$68,Usage!$C$5:$C$11,0),MATCH(UsagePerHour!LV$4,Usage!$D$3:$ABF$3,0)),"")</f>
        <v>2.9137724550898206E-2</v>
      </c>
      <c r="LW70" s="27">
        <f>IFERROR(INDEX(Sales!$D$5:$ABF$18,MATCH(UsagePerHour!$B70,Sales!$C$5:$C$18,0),MATCH(UsagePerHour!LW$4,Sales!$D$3:$ABF$3,0))/LW$2*INDEX(Usage!$D$5:$ABF$11,MATCH(UsagePerHour!$B$68,Usage!$C$5:$C$11,0),MATCH(UsagePerHour!LW$4,Usage!$D$3:$ABF$3,0)),"")</f>
        <v>4.1747877141054886E-2</v>
      </c>
      <c r="LX70" s="27">
        <f>IFERROR(INDEX(Sales!$D$5:$ABF$18,MATCH(UsagePerHour!$B70,Sales!$C$5:$C$18,0),MATCH(UsagePerHour!LX$4,Sales!$D$3:$ABF$3,0))/LX$2*INDEX(Usage!$D$5:$ABF$11,MATCH(UsagePerHour!$B$68,Usage!$C$5:$C$11,0),MATCH(UsagePerHour!LX$4,Usage!$D$3:$ABF$3,0)),"")</f>
        <v>8.6394731349859713E-2</v>
      </c>
      <c r="LY70" s="27">
        <f>IFERROR(INDEX(Sales!$D$5:$ABF$18,MATCH(UsagePerHour!$B70,Sales!$C$5:$C$18,0),MATCH(UsagePerHour!LY$4,Sales!$D$3:$ABF$3,0))/LY$2*INDEX(Usage!$D$5:$ABF$11,MATCH(UsagePerHour!$B$68,Usage!$C$5:$C$11,0),MATCH(UsagePerHour!LY$4,Usage!$D$3:$ABF$3,0)),"")</f>
        <v>0.19297395372309958</v>
      </c>
      <c r="LZ70" s="27">
        <f>IFERROR(INDEX(Sales!$D$5:$ABF$18,MATCH(UsagePerHour!$B70,Sales!$C$5:$C$18,0),MATCH(UsagePerHour!LZ$4,Sales!$D$3:$ABF$3,0))/LZ$2*INDEX(Usage!$D$5:$ABF$11,MATCH(UsagePerHour!$B$68,Usage!$C$5:$C$11,0),MATCH(UsagePerHour!LZ$4,Usage!$D$3:$ABF$3,0)),"")</f>
        <v>0.19858985821944056</v>
      </c>
      <c r="MA70" s="27">
        <f>IFERROR(INDEX(Sales!$D$5:$ABF$18,MATCH(UsagePerHour!$B70,Sales!$C$5:$C$18,0),MATCH(UsagePerHour!MA$4,Sales!$D$3:$ABF$3,0))/MA$2*INDEX(Usage!$D$5:$ABF$11,MATCH(UsagePerHour!$B$68,Usage!$C$5:$C$11,0),MATCH(UsagePerHour!MA$4,Usage!$D$3:$ABF$3,0)),"")</f>
        <v>0.12697376263912519</v>
      </c>
      <c r="MB70" s="27">
        <f>IFERROR(INDEX(Sales!$D$5:$ABF$18,MATCH(UsagePerHour!$B70,Sales!$C$5:$C$18,0),MATCH(UsagePerHour!MB$4,Sales!$D$3:$ABF$3,0))/MB$2*INDEX(Usage!$D$5:$ABF$11,MATCH(UsagePerHour!$B$68,Usage!$C$5:$C$11,0),MATCH(UsagePerHour!MB$4,Usage!$D$3:$ABF$3,0)),"")</f>
        <v>1.2261128847659779</v>
      </c>
      <c r="MC70" s="27">
        <f>IFERROR(INDEX(Sales!$D$5:$ABF$18,MATCH(UsagePerHour!$B70,Sales!$C$5:$C$18,0),MATCH(UsagePerHour!MC$4,Sales!$D$3:$ABF$3,0))/MC$2*INDEX(Usage!$D$5:$ABF$11,MATCH(UsagePerHour!$B$68,Usage!$C$5:$C$11,0),MATCH(UsagePerHour!MC$4,Usage!$D$3:$ABF$3,0)),"")</f>
        <v>0.20676750519021814</v>
      </c>
      <c r="MD70" s="27">
        <f>IFERROR(INDEX(Sales!$D$5:$ABF$18,MATCH(UsagePerHour!$B70,Sales!$C$5:$C$18,0),MATCH(UsagePerHour!MD$4,Sales!$D$3:$ABF$3,0))/MD$2*INDEX(Usage!$D$5:$ABF$11,MATCH(UsagePerHour!$B$68,Usage!$C$5:$C$11,0),MATCH(UsagePerHour!MD$4,Usage!$D$3:$ABF$3,0)),"")</f>
        <v>1.7256342974892021E-3</v>
      </c>
      <c r="ME70" s="27">
        <f>IFERROR(INDEX(Sales!$D$5:$ABF$18,MATCH(UsagePerHour!$B70,Sales!$C$5:$C$18,0),MATCH(UsagePerHour!ME$4,Sales!$D$3:$ABF$3,0))/ME$2*INDEX(Usage!$D$5:$ABF$11,MATCH(UsagePerHour!$B$68,Usage!$C$5:$C$11,0),MATCH(UsagePerHour!ME$4,Usage!$D$3:$ABF$3,0)),"")</f>
        <v>0.247449524148359</v>
      </c>
      <c r="MF70" s="27">
        <f>IFERROR(INDEX(Sales!$D$5:$ABF$18,MATCH(UsagePerHour!$B70,Sales!$C$5:$C$18,0),MATCH(UsagePerHour!MF$4,Sales!$D$3:$ABF$3,0))/MF$2*INDEX(Usage!$D$5:$ABF$11,MATCH(UsagePerHour!$B$68,Usage!$C$5:$C$11,0),MATCH(UsagePerHour!MF$4,Usage!$D$3:$ABF$3,0)),"")</f>
        <v>0.73393199406139531</v>
      </c>
      <c r="MG70" s="27">
        <f>IFERROR(INDEX(Sales!$D$5:$ABF$18,MATCH(UsagePerHour!$B70,Sales!$C$5:$C$18,0),MATCH(UsagePerHour!MG$4,Sales!$D$3:$ABF$3,0))/MG$2*INDEX(Usage!$D$5:$ABF$11,MATCH(UsagePerHour!$B$68,Usage!$C$5:$C$11,0),MATCH(UsagePerHour!MG$4,Usage!$D$3:$ABF$3,0)),"")</f>
        <v>0.14610918974647358</v>
      </c>
      <c r="MH70" s="27">
        <f>IFERROR(INDEX(Sales!$D$5:$ABF$18,MATCH(UsagePerHour!$B70,Sales!$C$5:$C$18,0),MATCH(UsagePerHour!MH$4,Sales!$D$3:$ABF$3,0))/MH$2*INDEX(Usage!$D$5:$ABF$11,MATCH(UsagePerHour!$B$68,Usage!$C$5:$C$11,0),MATCH(UsagePerHour!MH$4,Usage!$D$3:$ABF$3,0)),"")</f>
        <v>0.35466727318740532</v>
      </c>
      <c r="MI70" s="27">
        <f>IFERROR(INDEX(Sales!$D$5:$ABF$18,MATCH(UsagePerHour!$B70,Sales!$C$5:$C$18,0),MATCH(UsagePerHour!MI$4,Sales!$D$3:$ABF$3,0))/MI$2*INDEX(Usage!$D$5:$ABF$11,MATCH(UsagePerHour!$B$68,Usage!$C$5:$C$11,0),MATCH(UsagePerHour!MI$4,Usage!$D$3:$ABF$3,0)),"")</f>
        <v>0.45801015424578434</v>
      </c>
      <c r="MJ70" s="27">
        <f>IFERROR(INDEX(Sales!$D$5:$ABF$18,MATCH(UsagePerHour!$B70,Sales!$C$5:$C$18,0),MATCH(UsagePerHour!MJ$4,Sales!$D$3:$ABF$3,0))/MJ$2*INDEX(Usage!$D$5:$ABF$11,MATCH(UsagePerHour!$B$68,Usage!$C$5:$C$11,0),MATCH(UsagePerHour!MJ$4,Usage!$D$3:$ABF$3,0)),"")</f>
        <v>5.2318706629696468E-2</v>
      </c>
      <c r="MK70" s="27">
        <f>IFERROR(INDEX(Sales!$D$5:$ABF$18,MATCH(UsagePerHour!$B70,Sales!$C$5:$C$18,0),MATCH(UsagePerHour!MK$4,Sales!$D$3:$ABF$3,0))/MK$2*INDEX(Usage!$D$5:$ABF$11,MATCH(UsagePerHour!$B$68,Usage!$C$5:$C$11,0),MATCH(UsagePerHour!MK$4,Usage!$D$3:$ABF$3,0)),"")</f>
        <v>1.0030173062872632E-2</v>
      </c>
      <c r="ML70" s="27">
        <f>IFERROR(INDEX(Sales!$D$5:$ABF$18,MATCH(UsagePerHour!$B70,Sales!$C$5:$C$18,0),MATCH(UsagePerHour!ML$4,Sales!$D$3:$ABF$3,0))/ML$2*INDEX(Usage!$D$5:$ABF$11,MATCH(UsagePerHour!$B$68,Usage!$C$5:$C$11,0),MATCH(UsagePerHour!ML$4,Usage!$D$3:$ABF$3,0)),"")</f>
        <v>7.1633231262341529E-2</v>
      </c>
      <c r="MM70" s="27">
        <f>IFERROR(INDEX(Sales!$D$5:$ABF$18,MATCH(UsagePerHour!$B70,Sales!$C$5:$C$18,0),MATCH(UsagePerHour!MM$4,Sales!$D$3:$ABF$3,0))/MM$2*INDEX(Usage!$D$5:$ABF$11,MATCH(UsagePerHour!$B$68,Usage!$C$5:$C$11,0),MATCH(UsagePerHour!MM$4,Usage!$D$3:$ABF$3,0)),"")</f>
        <v>0.19905588696509691</v>
      </c>
      <c r="MN70" s="27">
        <f>IFERROR(INDEX(Sales!$D$5:$ABF$18,MATCH(UsagePerHour!$B70,Sales!$C$5:$C$18,0),MATCH(UsagePerHour!MN$4,Sales!$D$3:$ABF$3,0))/MN$2*INDEX(Usage!$D$5:$ABF$11,MATCH(UsagePerHour!$B$68,Usage!$C$5:$C$11,0),MATCH(UsagePerHour!MN$4,Usage!$D$3:$ABF$3,0)),"")</f>
        <v>1.1443417294671377E-2</v>
      </c>
      <c r="MO70" s="27">
        <f>IFERROR(INDEX(Sales!$D$5:$ABF$18,MATCH(UsagePerHour!$B70,Sales!$C$5:$C$18,0),MATCH(UsagePerHour!MO$4,Sales!$D$3:$ABF$3,0))/MO$2*INDEX(Usage!$D$5:$ABF$11,MATCH(UsagePerHour!$B$68,Usage!$C$5:$C$11,0),MATCH(UsagePerHour!MO$4,Usage!$D$3:$ABF$3,0)),"")</f>
        <v>3.3351484081654309E-2</v>
      </c>
      <c r="MP70" s="27">
        <f>IFERROR(INDEX(Sales!$D$5:$ABF$18,MATCH(UsagePerHour!$B70,Sales!$C$5:$C$18,0),MATCH(UsagePerHour!MP$4,Sales!$D$3:$ABF$3,0))/MP$2*INDEX(Usage!$D$5:$ABF$11,MATCH(UsagePerHour!$B$68,Usage!$C$5:$C$11,0),MATCH(UsagePerHour!MP$4,Usage!$D$3:$ABF$3,0)),"")</f>
        <v>2.8272779174714237E-2</v>
      </c>
      <c r="MQ70" s="27">
        <f>IFERROR(INDEX(Sales!$D$5:$ABF$18,MATCH(UsagePerHour!$B70,Sales!$C$5:$C$18,0),MATCH(UsagePerHour!MQ$4,Sales!$D$3:$ABF$3,0))/MQ$2*INDEX(Usage!$D$5:$ABF$11,MATCH(UsagePerHour!$B$68,Usage!$C$5:$C$11,0),MATCH(UsagePerHour!MQ$4,Usage!$D$3:$ABF$3,0)),"")</f>
        <v>2.9137724550898206E-2</v>
      </c>
      <c r="MR70" s="27">
        <f>IFERROR(INDEX(Sales!$D$5:$ABF$18,MATCH(UsagePerHour!$B70,Sales!$C$5:$C$18,0),MATCH(UsagePerHour!MR$4,Sales!$D$3:$ABF$3,0))/MR$2*INDEX(Usage!$D$5:$ABF$11,MATCH(UsagePerHour!$B$68,Usage!$C$5:$C$11,0),MATCH(UsagePerHour!MR$4,Usage!$D$3:$ABF$3,0)),"")</f>
        <v>4.1747877141054886E-2</v>
      </c>
      <c r="MS70" s="27">
        <f>IFERROR(INDEX(Sales!$D$5:$ABF$18,MATCH(UsagePerHour!$B70,Sales!$C$5:$C$18,0),MATCH(UsagePerHour!MS$4,Sales!$D$3:$ABF$3,0))/MS$2*INDEX(Usage!$D$5:$ABF$11,MATCH(UsagePerHour!$B$68,Usage!$C$5:$C$11,0),MATCH(UsagePerHour!MS$4,Usage!$D$3:$ABF$3,0)),"")</f>
        <v>0.22139671173337608</v>
      </c>
      <c r="MT70" s="27">
        <f>IFERROR(INDEX(Sales!$D$5:$ABF$18,MATCH(UsagePerHour!$B70,Sales!$C$5:$C$18,0),MATCH(UsagePerHour!MT$4,Sales!$D$3:$ABF$3,0))/MT$2*INDEX(Usage!$D$5:$ABF$11,MATCH(UsagePerHour!$B$68,Usage!$C$5:$C$11,0),MATCH(UsagePerHour!MT$4,Usage!$D$3:$ABF$3,0)),"")</f>
        <v>0.43588768634337749</v>
      </c>
      <c r="MU70" s="27">
        <f>IFERROR(INDEX(Sales!$D$5:$ABF$18,MATCH(UsagePerHour!$B70,Sales!$C$5:$C$18,0),MATCH(UsagePerHour!MU$4,Sales!$D$3:$ABF$3,0))/MU$2*INDEX(Usage!$D$5:$ABF$11,MATCH(UsagePerHour!$B$68,Usage!$C$5:$C$11,0),MATCH(UsagePerHour!MU$4,Usage!$D$3:$ABF$3,0)),"")</f>
        <v>0.19991204590151648</v>
      </c>
      <c r="MV70" s="27">
        <f>IFERROR(INDEX(Sales!$D$5:$ABF$18,MATCH(UsagePerHour!$B70,Sales!$C$5:$C$18,0),MATCH(UsagePerHour!MV$4,Sales!$D$3:$ABF$3,0))/MV$2*INDEX(Usage!$D$5:$ABF$11,MATCH(UsagePerHour!$B$68,Usage!$C$5:$C$11,0),MATCH(UsagePerHour!MV$4,Usage!$D$3:$ABF$3,0)),"")</f>
        <v>0.190976304188097</v>
      </c>
      <c r="MW70" s="27">
        <f>IFERROR(INDEX(Sales!$D$5:$ABF$18,MATCH(UsagePerHour!$B70,Sales!$C$5:$C$18,0),MATCH(UsagePerHour!MW$4,Sales!$D$3:$ABF$3,0))/MW$2*INDEX(Usage!$D$5:$ABF$11,MATCH(UsagePerHour!$B$68,Usage!$C$5:$C$11,0),MATCH(UsagePerHour!MW$4,Usage!$D$3:$ABF$3,0)),"")</f>
        <v>0</v>
      </c>
      <c r="MX70" s="27">
        <f>IFERROR(INDEX(Sales!$D$5:$ABF$18,MATCH(UsagePerHour!$B70,Sales!$C$5:$C$18,0),MATCH(UsagePerHour!MX$4,Sales!$D$3:$ABF$3,0))/MX$2*INDEX(Usage!$D$5:$ABF$11,MATCH(UsagePerHour!$B$68,Usage!$C$5:$C$11,0),MATCH(UsagePerHour!MX$4,Usage!$D$3:$ABF$3,0)),"")</f>
        <v>8.8346328899551931E-3</v>
      </c>
      <c r="MY70" s="27">
        <f>IFERROR(INDEX(Sales!$D$5:$ABF$18,MATCH(UsagePerHour!$B70,Sales!$C$5:$C$18,0),MATCH(UsagePerHour!MY$4,Sales!$D$3:$ABF$3,0))/MY$2*INDEX(Usage!$D$5:$ABF$11,MATCH(UsagePerHour!$B$68,Usage!$C$5:$C$11,0),MATCH(UsagePerHour!MY$4,Usage!$D$3:$ABF$3,0)),"")</f>
        <v>6.5238323048694086E-3</v>
      </c>
      <c r="MZ70" s="27">
        <f>IFERROR(INDEX(Sales!$D$5:$ABF$18,MATCH(UsagePerHour!$B70,Sales!$C$5:$C$18,0),MATCH(UsagePerHour!MZ$4,Sales!$D$3:$ABF$3,0))/MZ$2*INDEX(Usage!$D$5:$ABF$11,MATCH(UsagePerHour!$B$68,Usage!$C$5:$C$11,0),MATCH(UsagePerHour!MZ$4,Usage!$D$3:$ABF$3,0)),"")</f>
        <v>0.24119776811009636</v>
      </c>
      <c r="NA70" s="27">
        <f>IFERROR(INDEX(Sales!$D$5:$ABF$18,MATCH(UsagePerHour!$B70,Sales!$C$5:$C$18,0),MATCH(UsagePerHour!NA$4,Sales!$D$3:$ABF$3,0))/NA$2*INDEX(Usage!$D$5:$ABF$11,MATCH(UsagePerHour!$B$68,Usage!$C$5:$C$11,0),MATCH(UsagePerHour!NA$4,Usage!$D$3:$ABF$3,0)),"")</f>
        <v>1.0362948006057546</v>
      </c>
      <c r="NB70" s="27">
        <f>IFERROR(INDEX(Sales!$D$5:$ABF$18,MATCH(UsagePerHour!$B70,Sales!$C$5:$C$18,0),MATCH(UsagePerHour!NB$4,Sales!$D$3:$ABF$3,0))/NB$2*INDEX(Usage!$D$5:$ABF$11,MATCH(UsagePerHour!$B$68,Usage!$C$5:$C$11,0),MATCH(UsagePerHour!NB$4,Usage!$D$3:$ABF$3,0)),"")</f>
        <v>0.40244027360142748</v>
      </c>
      <c r="NC70" s="27">
        <f>IFERROR(INDEX(Sales!$D$5:$ABF$18,MATCH(UsagePerHour!$B70,Sales!$C$5:$C$18,0),MATCH(UsagePerHour!NC$4,Sales!$D$3:$ABF$3,0))/NC$2*INDEX(Usage!$D$5:$ABF$11,MATCH(UsagePerHour!$B$68,Usage!$C$5:$C$11,0),MATCH(UsagePerHour!NC$4,Usage!$D$3:$ABF$3,0)),"")</f>
        <v>0</v>
      </c>
      <c r="ND70" s="27">
        <f>IFERROR(INDEX(Sales!$D$5:$ABF$18,MATCH(UsagePerHour!$B70,Sales!$C$5:$C$18,0),MATCH(UsagePerHour!ND$4,Sales!$D$3:$ABF$3,0))/ND$2*INDEX(Usage!$D$5:$ABF$11,MATCH(UsagePerHour!$B$68,Usage!$C$5:$C$11,0),MATCH(UsagePerHour!ND$4,Usage!$D$3:$ABF$3,0)),"")</f>
        <v>0.17407653253440017</v>
      </c>
      <c r="NE70" s="27">
        <f>IFERROR(INDEX(Sales!$D$5:$ABF$18,MATCH(UsagePerHour!$B70,Sales!$C$5:$C$18,0),MATCH(UsagePerHour!NE$4,Sales!$D$3:$ABF$3,0))/NE$2*INDEX(Usage!$D$5:$ABF$11,MATCH(UsagePerHour!$B$68,Usage!$C$5:$C$11,0),MATCH(UsagePerHour!NE$4,Usage!$D$3:$ABF$3,0)),"")</f>
        <v>0</v>
      </c>
      <c r="NF70" s="27">
        <f>IFERROR(INDEX(Sales!$D$5:$ABF$18,MATCH(UsagePerHour!$B70,Sales!$C$5:$C$18,0),MATCH(UsagePerHour!NF$4,Sales!$D$3:$ABF$3,0))/NF$2*INDEX(Usage!$D$5:$ABF$11,MATCH(UsagePerHour!$B$68,Usage!$C$5:$C$11,0),MATCH(UsagePerHour!NF$4,Usage!$D$3:$ABF$3,0)),"")</f>
        <v>3.210683220538748E-2</v>
      </c>
      <c r="NG70" s="27">
        <f>IFERROR(INDEX(Sales!$D$5:$ABF$18,MATCH(UsagePerHour!$B70,Sales!$C$5:$C$18,0),MATCH(UsagePerHour!NG$4,Sales!$D$3:$ABF$3,0))/NG$2*INDEX(Usage!$D$5:$ABF$11,MATCH(UsagePerHour!$B$68,Usage!$C$5:$C$11,0),MATCH(UsagePerHour!NG$4,Usage!$D$3:$ABF$3,0)),"")</f>
        <v>0.36472059050399325</v>
      </c>
      <c r="NH70" s="27">
        <f>IFERROR(INDEX(Sales!$D$5:$ABF$18,MATCH(UsagePerHour!$B70,Sales!$C$5:$C$18,0),MATCH(UsagePerHour!NH$4,Sales!$D$3:$ABF$3,0))/NH$2*INDEX(Usage!$D$5:$ABF$11,MATCH(UsagePerHour!$B$68,Usage!$C$5:$C$11,0),MATCH(UsagePerHour!NH$4,Usage!$D$3:$ABF$3,0)),"")</f>
        <v>2.422684500510849E-2</v>
      </c>
      <c r="NI70" s="27">
        <f>IFERROR(INDEX(Sales!$D$5:$ABF$18,MATCH(UsagePerHour!$B70,Sales!$C$5:$C$18,0),MATCH(UsagePerHour!NI$4,Sales!$D$3:$ABF$3,0))/NI$2*INDEX(Usage!$D$5:$ABF$11,MATCH(UsagePerHour!$B$68,Usage!$C$5:$C$11,0),MATCH(UsagePerHour!NI$4,Usage!$D$3:$ABF$3,0)),"")</f>
        <v>5.3382638715597411E-2</v>
      </c>
      <c r="NJ70" s="27">
        <f>IFERROR(INDEX(Sales!$D$5:$ABF$18,MATCH(UsagePerHour!$B70,Sales!$C$5:$C$18,0),MATCH(UsagePerHour!NJ$4,Sales!$D$3:$ABF$3,0))/NJ$2*INDEX(Usage!$D$5:$ABF$11,MATCH(UsagePerHour!$B$68,Usage!$C$5:$C$11,0),MATCH(UsagePerHour!NJ$4,Usage!$D$3:$ABF$3,0)),"")</f>
        <v>0.63248162696911403</v>
      </c>
      <c r="NK70" s="27">
        <f>IFERROR(INDEX(Sales!$D$5:$ABF$18,MATCH(UsagePerHour!$B70,Sales!$C$5:$C$18,0),MATCH(UsagePerHour!NK$4,Sales!$D$3:$ABF$3,0))/NK$2*INDEX(Usage!$D$5:$ABF$11,MATCH(UsagePerHour!$B$68,Usage!$C$5:$C$11,0),MATCH(UsagePerHour!NK$4,Usage!$D$3:$ABF$3,0)),"")</f>
        <v>0.49474841416260207</v>
      </c>
      <c r="NL70" s="27">
        <f>IFERROR(INDEX(Sales!$D$5:$ABF$18,MATCH(UsagePerHour!$B70,Sales!$C$5:$C$18,0),MATCH(UsagePerHour!NL$4,Sales!$D$3:$ABF$3,0))/NL$2*INDEX(Usage!$D$5:$ABF$11,MATCH(UsagePerHour!$B$68,Usage!$C$5:$C$11,0),MATCH(UsagePerHour!NL$4,Usage!$D$3:$ABF$3,0)),"")</f>
        <v>0</v>
      </c>
      <c r="NM70" s="27">
        <f>IFERROR(INDEX(Sales!$D$5:$ABF$18,MATCH(UsagePerHour!$B70,Sales!$C$5:$C$18,0),MATCH(UsagePerHour!NM$4,Sales!$D$3:$ABF$3,0))/NM$2*INDEX(Usage!$D$5:$ABF$11,MATCH(UsagePerHour!$B$68,Usage!$C$5:$C$11,0),MATCH(UsagePerHour!NM$4,Usage!$D$3:$ABF$3,0)),"")</f>
        <v>4.3605944596898961E-2</v>
      </c>
      <c r="NN70" s="27">
        <f>IFERROR(INDEX(Sales!$D$5:$ABF$18,MATCH(UsagePerHour!$B70,Sales!$C$5:$C$18,0),MATCH(UsagePerHour!NN$4,Sales!$D$3:$ABF$3,0))/NN$2*INDEX(Usage!$D$5:$ABF$11,MATCH(UsagePerHour!$B$68,Usage!$C$5:$C$11,0),MATCH(UsagePerHour!NN$4,Usage!$D$3:$ABF$3,0)),"")</f>
        <v>0.36241416545231531</v>
      </c>
      <c r="NO70" s="27">
        <f>IFERROR(INDEX(Sales!$D$5:$ABF$18,MATCH(UsagePerHour!$B70,Sales!$C$5:$C$18,0),MATCH(UsagePerHour!NO$4,Sales!$D$3:$ABF$3,0))/NO$2*INDEX(Usage!$D$5:$ABF$11,MATCH(UsagePerHour!$B$68,Usage!$C$5:$C$11,0),MATCH(UsagePerHour!NO$4,Usage!$D$3:$ABF$3,0)),"")</f>
        <v>7.4483650927178957E-2</v>
      </c>
      <c r="NP70" s="27">
        <f>IFERROR(INDEX(Sales!$D$5:$ABF$18,MATCH(UsagePerHour!$B70,Sales!$C$5:$C$18,0),MATCH(UsagePerHour!NP$4,Sales!$D$3:$ABF$3,0))/NP$2*INDEX(Usage!$D$5:$ABF$11,MATCH(UsagePerHour!$B$68,Usage!$C$5:$C$11,0),MATCH(UsagePerHour!NP$4,Usage!$D$3:$ABF$3,0)),"")</f>
        <v>0.14968048365440537</v>
      </c>
      <c r="NQ70" s="27">
        <f>IFERROR(INDEX(Sales!$D$5:$ABF$18,MATCH(UsagePerHour!$B70,Sales!$C$5:$C$18,0),MATCH(UsagePerHour!NQ$4,Sales!$D$3:$ABF$3,0))/NQ$2*INDEX(Usage!$D$5:$ABF$11,MATCH(UsagePerHour!$B$68,Usage!$C$5:$C$11,0),MATCH(UsagePerHour!NQ$4,Usage!$D$3:$ABF$3,0)),"")</f>
        <v>0.17216149075075693</v>
      </c>
      <c r="NR70" s="27">
        <f>IFERROR(INDEX(Sales!$D$5:$ABF$18,MATCH(UsagePerHour!$B70,Sales!$C$5:$C$18,0),MATCH(UsagePerHour!NR$4,Sales!$D$3:$ABF$3,0))/NR$2*INDEX(Usage!$D$5:$ABF$11,MATCH(UsagePerHour!$B$68,Usage!$C$5:$C$11,0),MATCH(UsagePerHour!NR$4,Usage!$D$3:$ABF$3,0)),"")</f>
        <v>0.28714137180881694</v>
      </c>
      <c r="NS70" s="27">
        <f>IFERROR(INDEX(Sales!$D$5:$ABF$18,MATCH(UsagePerHour!$B70,Sales!$C$5:$C$18,0),MATCH(UsagePerHour!NS$4,Sales!$D$3:$ABF$3,0))/NS$2*INDEX(Usage!$D$5:$ABF$11,MATCH(UsagePerHour!$B$68,Usage!$C$5:$C$11,0),MATCH(UsagePerHour!NS$4,Usage!$D$3:$ABF$3,0)),"")</f>
        <v>1.5949569047742921E-2</v>
      </c>
      <c r="NT70" s="27">
        <f>IFERROR(INDEX(Sales!$D$5:$ABF$18,MATCH(UsagePerHour!$B70,Sales!$C$5:$C$18,0),MATCH(UsagePerHour!NT$4,Sales!$D$3:$ABF$3,0))/NT$2*INDEX(Usage!$D$5:$ABF$11,MATCH(UsagePerHour!$B$68,Usage!$C$5:$C$11,0),MATCH(UsagePerHour!NT$4,Usage!$D$3:$ABF$3,0)),"")</f>
        <v>2.0023726969436782E-3</v>
      </c>
      <c r="NU70" s="27">
        <f>IFERROR(INDEX(Sales!$D$5:$ABF$18,MATCH(UsagePerHour!$B70,Sales!$C$5:$C$18,0),MATCH(UsagePerHour!NU$4,Sales!$D$3:$ABF$3,0))/NU$2*INDEX(Usage!$D$5:$ABF$11,MATCH(UsagePerHour!$B$68,Usage!$C$5:$C$11,0),MATCH(UsagePerHour!NU$4,Usage!$D$3:$ABF$3,0)),"")</f>
        <v>0.28738039528999981</v>
      </c>
      <c r="NV70" s="27">
        <f>IFERROR(INDEX(Sales!$D$5:$ABF$18,MATCH(UsagePerHour!$B70,Sales!$C$5:$C$18,0),MATCH(UsagePerHour!NV$4,Sales!$D$3:$ABF$3,0))/NV$2*INDEX(Usage!$D$5:$ABF$11,MATCH(UsagePerHour!$B$68,Usage!$C$5:$C$11,0),MATCH(UsagePerHour!NV$4,Usage!$D$3:$ABF$3,0)),"")</f>
        <v>8.5860597439544814E-2</v>
      </c>
      <c r="NW70" s="27">
        <f>IFERROR(INDEX(Sales!$D$5:$ABF$18,MATCH(UsagePerHour!$B70,Sales!$C$5:$C$18,0),MATCH(UsagePerHour!NW$4,Sales!$D$3:$ABF$3,0))/NW$2*INDEX(Usage!$D$5:$ABF$11,MATCH(UsagePerHour!$B$68,Usage!$C$5:$C$11,0),MATCH(UsagePerHour!NW$4,Usage!$D$3:$ABF$3,0)),"")</f>
        <v>5.8340923050854643E-2</v>
      </c>
      <c r="NX70" s="27">
        <f>IFERROR(INDEX(Sales!$D$5:$ABF$18,MATCH(UsagePerHour!$B70,Sales!$C$5:$C$18,0),MATCH(UsagePerHour!NX$4,Sales!$D$3:$ABF$3,0))/NX$2*INDEX(Usage!$D$5:$ABF$11,MATCH(UsagePerHour!$B$68,Usage!$C$5:$C$11,0),MATCH(UsagePerHour!NX$4,Usage!$D$3:$ABF$3,0)),"")</f>
        <v>0.29910386706494796</v>
      </c>
      <c r="NY70" s="27">
        <f>IFERROR(INDEX(Sales!$D$5:$ABF$18,MATCH(UsagePerHour!$B70,Sales!$C$5:$C$18,0),MATCH(UsagePerHour!NY$4,Sales!$D$3:$ABF$3,0))/NY$2*INDEX(Usage!$D$5:$ABF$11,MATCH(UsagePerHour!$B$68,Usage!$C$5:$C$11,0),MATCH(UsagePerHour!NY$4,Usage!$D$3:$ABF$3,0)),"")</f>
        <v>0.27146734311890452</v>
      </c>
      <c r="NZ70" s="27">
        <f>IFERROR(INDEX(Sales!$D$5:$ABF$18,MATCH(UsagePerHour!$B70,Sales!$C$5:$C$18,0),MATCH(UsagePerHour!NZ$4,Sales!$D$3:$ABF$3,0))/NZ$2*INDEX(Usage!$D$5:$ABF$11,MATCH(UsagePerHour!$B$68,Usage!$C$5:$C$11,0),MATCH(UsagePerHour!NZ$4,Usage!$D$3:$ABF$3,0)),"")</f>
        <v>1.5422889938045177E-2</v>
      </c>
      <c r="OA70" s="27">
        <f>IFERROR(INDEX(Sales!$D$5:$ABF$18,MATCH(UsagePerHour!$B70,Sales!$C$5:$C$18,0),MATCH(UsagePerHour!OA$4,Sales!$D$3:$ABF$3,0))/OA$2*INDEX(Usage!$D$5:$ABF$11,MATCH(UsagePerHour!$B$68,Usage!$C$5:$C$11,0),MATCH(UsagePerHour!OA$4,Usage!$D$3:$ABF$3,0)),"")</f>
        <v>2.9798721935550012E-3</v>
      </c>
      <c r="OB70" s="27">
        <f>IFERROR(INDEX(Sales!$D$5:$ABF$18,MATCH(UsagePerHour!$B70,Sales!$C$5:$C$18,0),MATCH(UsagePerHour!OB$4,Sales!$D$3:$ABF$3,0))/OB$2*INDEX(Usage!$D$5:$ABF$11,MATCH(UsagePerHour!$B$68,Usage!$C$5:$C$11,0),MATCH(UsagePerHour!OB$4,Usage!$D$3:$ABF$3,0)),"")</f>
        <v>0.25722014262684773</v>
      </c>
      <c r="OC70" s="27">
        <f>IFERROR(INDEX(Sales!$D$5:$ABF$18,MATCH(UsagePerHour!$B70,Sales!$C$5:$C$18,0),MATCH(UsagePerHour!OC$4,Sales!$D$3:$ABF$3,0))/OC$2*INDEX(Usage!$D$5:$ABF$11,MATCH(UsagePerHour!$B$68,Usage!$C$5:$C$11,0),MATCH(UsagePerHour!OC$4,Usage!$D$3:$ABF$3,0)),"")</f>
        <v>0.52072889594537486</v>
      </c>
      <c r="OD70" s="27">
        <f>IFERROR(INDEX(Sales!$D$5:$ABF$18,MATCH(UsagePerHour!$B70,Sales!$C$5:$C$18,0),MATCH(UsagePerHour!OD$4,Sales!$D$3:$ABF$3,0))/OD$2*INDEX(Usage!$D$5:$ABF$11,MATCH(UsagePerHour!$B$68,Usage!$C$5:$C$11,0),MATCH(UsagePerHour!OD$4,Usage!$D$3:$ABF$3,0)),"")</f>
        <v>0.13371014172048398</v>
      </c>
      <c r="OE70" s="27">
        <f>IFERROR(INDEX(Sales!$D$5:$ABF$18,MATCH(UsagePerHour!$B70,Sales!$C$5:$C$18,0),MATCH(UsagePerHour!OE$4,Sales!$D$3:$ABF$3,0))/OE$2*INDEX(Usage!$D$5:$ABF$11,MATCH(UsagePerHour!$B$68,Usage!$C$5:$C$11,0),MATCH(UsagePerHour!OE$4,Usage!$D$3:$ABF$3,0)),"")</f>
        <v>5.518201475074791E-2</v>
      </c>
      <c r="OF70" s="27">
        <f>IFERROR(INDEX(Sales!$D$5:$ABF$18,MATCH(UsagePerHour!$B70,Sales!$C$5:$C$18,0),MATCH(UsagePerHour!OF$4,Sales!$D$3:$ABF$3,0))/OF$2*INDEX(Usage!$D$5:$ABF$11,MATCH(UsagePerHour!$B$68,Usage!$C$5:$C$11,0),MATCH(UsagePerHour!OF$4,Usage!$D$3:$ABF$3,0)),"")</f>
        <v>1.0357202357634621E-2</v>
      </c>
      <c r="OG70" s="27">
        <f>IFERROR(INDEX(Sales!$D$5:$ABF$18,MATCH(UsagePerHour!$B70,Sales!$C$5:$C$18,0),MATCH(UsagePerHour!OG$4,Sales!$D$3:$ABF$3,0))/OG$2*INDEX(Usage!$D$5:$ABF$11,MATCH(UsagePerHour!$B$68,Usage!$C$5:$C$11,0),MATCH(UsagePerHour!OG$4,Usage!$D$3:$ABF$3,0)),"")</f>
        <v>0.12202121023081722</v>
      </c>
      <c r="OH70" s="27">
        <f>IFERROR(INDEX(Sales!$D$5:$ABF$18,MATCH(UsagePerHour!$B70,Sales!$C$5:$C$18,0),MATCH(UsagePerHour!OH$4,Sales!$D$3:$ABF$3,0))/OH$2*INDEX(Usage!$D$5:$ABF$11,MATCH(UsagePerHour!$B$68,Usage!$C$5:$C$11,0),MATCH(UsagePerHour!OH$4,Usage!$D$3:$ABF$3,0)),"")</f>
        <v>4.295226672114362E-2</v>
      </c>
      <c r="OI70" s="27">
        <f>IFERROR(INDEX(Sales!$D$5:$ABF$18,MATCH(UsagePerHour!$B70,Sales!$C$5:$C$18,0),MATCH(UsagePerHour!OI$4,Sales!$D$3:$ABF$3,0))/OI$2*INDEX(Usage!$D$5:$ABF$11,MATCH(UsagePerHour!$B$68,Usage!$C$5:$C$11,0),MATCH(UsagePerHour!OI$4,Usage!$D$3:$ABF$3,0)),"")</f>
        <v>2.3574557999721676E-2</v>
      </c>
      <c r="OJ70" s="27">
        <f>IFERROR(INDEX(Sales!$D$5:$ABF$18,MATCH(UsagePerHour!$B70,Sales!$C$5:$C$18,0),MATCH(UsagePerHour!OJ$4,Sales!$D$3:$ABF$3,0))/OJ$2*INDEX(Usage!$D$5:$ABF$11,MATCH(UsagePerHour!$B$68,Usage!$C$5:$C$11,0),MATCH(UsagePerHour!OJ$4,Usage!$D$3:$ABF$3,0)),"")</f>
        <v>9.9118566275161427E-2</v>
      </c>
      <c r="OK70" s="27">
        <f>IFERROR(INDEX(Sales!$D$5:$ABF$18,MATCH(UsagePerHour!$B70,Sales!$C$5:$C$18,0),MATCH(UsagePerHour!OK$4,Sales!$D$3:$ABF$3,0))/OK$2*INDEX(Usage!$D$5:$ABF$11,MATCH(UsagePerHour!$B$68,Usage!$C$5:$C$11,0),MATCH(UsagePerHour!OK$4,Usage!$D$3:$ABF$3,0)),"")</f>
        <v>0.35598576139071531</v>
      </c>
      <c r="OL70" s="27">
        <f>IFERROR(INDEX(Sales!$D$5:$ABF$18,MATCH(UsagePerHour!$B70,Sales!$C$5:$C$18,0),MATCH(UsagePerHour!OL$4,Sales!$D$3:$ABF$3,0))/OL$2*INDEX(Usage!$D$5:$ABF$11,MATCH(UsagePerHour!$B$68,Usage!$C$5:$C$11,0),MATCH(UsagePerHour!OL$4,Usage!$D$3:$ABF$3,0)),"")</f>
        <v>6.1545988934465559E-4</v>
      </c>
      <c r="OM70" s="27">
        <f>IFERROR(INDEX(Sales!$D$5:$ABF$18,MATCH(UsagePerHour!$B70,Sales!$C$5:$C$18,0),MATCH(UsagePerHour!OM$4,Sales!$D$3:$ABF$3,0))/OM$2*INDEX(Usage!$D$5:$ABF$11,MATCH(UsagePerHour!$B$68,Usage!$C$5:$C$11,0),MATCH(UsagePerHour!OM$4,Usage!$D$3:$ABF$3,0)),"")</f>
        <v>0.18098462881272276</v>
      </c>
      <c r="ON70" s="27">
        <f>IFERROR(INDEX(Sales!$D$5:$ABF$18,MATCH(UsagePerHour!$B70,Sales!$C$5:$C$18,0),MATCH(UsagePerHour!ON$4,Sales!$D$3:$ABF$3,0))/ON$2*INDEX(Usage!$D$5:$ABF$11,MATCH(UsagePerHour!$B$68,Usage!$C$5:$C$11,0),MATCH(UsagePerHour!ON$4,Usage!$D$3:$ABF$3,0)),"")</f>
        <v>8.6327528383906352E-2</v>
      </c>
      <c r="OO70" s="27">
        <f>IFERROR(INDEX(Sales!$D$5:$ABF$18,MATCH(UsagePerHour!$B70,Sales!$C$5:$C$18,0),MATCH(UsagePerHour!OO$4,Sales!$D$3:$ABF$3,0))/OO$2*INDEX(Usage!$D$5:$ABF$11,MATCH(UsagePerHour!$B$68,Usage!$C$5:$C$11,0),MATCH(UsagePerHour!OO$4,Usage!$D$3:$ABF$3,0)),"")</f>
        <v>4.4156698918292284E-2</v>
      </c>
      <c r="OP70" s="27">
        <f>IFERROR(INDEX(Sales!$D$5:$ABF$18,MATCH(UsagePerHour!$B70,Sales!$C$5:$C$18,0),MATCH(UsagePerHour!OP$4,Sales!$D$3:$ABF$3,0))/OP$2*INDEX(Usage!$D$5:$ABF$11,MATCH(UsagePerHour!$B$68,Usage!$C$5:$C$11,0),MATCH(UsagePerHour!OP$4,Usage!$D$3:$ABF$3,0)),"")</f>
        <v>3.4009282716849318E-2</v>
      </c>
      <c r="OQ70" s="27">
        <f>IFERROR(INDEX(Sales!$D$5:$ABF$18,MATCH(UsagePerHour!$B70,Sales!$C$5:$C$18,0),MATCH(UsagePerHour!OQ$4,Sales!$D$3:$ABF$3,0))/OQ$2*INDEX(Usage!$D$5:$ABF$11,MATCH(UsagePerHour!$B$68,Usage!$C$5:$C$11,0),MATCH(UsagePerHour!OQ$4,Usage!$D$3:$ABF$3,0)),"")</f>
        <v>0.17103415048281129</v>
      </c>
      <c r="OR70" s="27">
        <f>IFERROR(INDEX(Sales!$D$5:$ABF$18,MATCH(UsagePerHour!$B70,Sales!$C$5:$C$18,0),MATCH(UsagePerHour!OR$4,Sales!$D$3:$ABF$3,0))/OR$2*INDEX(Usage!$D$5:$ABF$11,MATCH(UsagePerHour!$B$68,Usage!$C$5:$C$11,0),MATCH(UsagePerHour!OR$4,Usage!$D$3:$ABF$3,0)),"")</f>
        <v>0.24776188951434477</v>
      </c>
      <c r="OS70" s="27">
        <f>IFERROR(INDEX(Sales!$D$5:$ABF$18,MATCH(UsagePerHour!$B70,Sales!$C$5:$C$18,0),MATCH(UsagePerHour!OS$4,Sales!$D$3:$ABF$3,0))/OS$2*INDEX(Usage!$D$5:$ABF$11,MATCH(UsagePerHour!$B$68,Usage!$C$5:$C$11,0),MATCH(UsagePerHour!OS$4,Usage!$D$3:$ABF$3,0)),"")</f>
        <v>0</v>
      </c>
      <c r="OT70" s="27">
        <f>IFERROR(INDEX(Sales!$D$5:$ABF$18,MATCH(UsagePerHour!$B70,Sales!$C$5:$C$18,0),MATCH(UsagePerHour!OT$4,Sales!$D$3:$ABF$3,0))/OT$2*INDEX(Usage!$D$5:$ABF$11,MATCH(UsagePerHour!$B$68,Usage!$C$5:$C$11,0),MATCH(UsagePerHour!OT$4,Usage!$D$3:$ABF$3,0)),"")</f>
        <v>0</v>
      </c>
      <c r="OU70" s="27">
        <f>IFERROR(INDEX(Sales!$D$5:$ABF$18,MATCH(UsagePerHour!$B70,Sales!$C$5:$C$18,0),MATCH(UsagePerHour!OU$4,Sales!$D$3:$ABF$3,0))/OU$2*INDEX(Usage!$D$5:$ABF$11,MATCH(UsagePerHour!$B$68,Usage!$C$5:$C$11,0),MATCH(UsagePerHour!OU$4,Usage!$D$3:$ABF$3,0)),"")</f>
        <v>0</v>
      </c>
      <c r="OV70" s="27">
        <f>IFERROR(INDEX(Sales!$D$5:$ABF$18,MATCH(UsagePerHour!$B70,Sales!$C$5:$C$18,0),MATCH(UsagePerHour!OV$4,Sales!$D$3:$ABF$3,0))/OV$2*INDEX(Usage!$D$5:$ABF$11,MATCH(UsagePerHour!$B$68,Usage!$C$5:$C$11,0),MATCH(UsagePerHour!OV$4,Usage!$D$3:$ABF$3,0)),"")</f>
        <v>0.10404376703978283</v>
      </c>
      <c r="OW70" s="27">
        <f>IFERROR(INDEX(Sales!$D$5:$ABF$18,MATCH(UsagePerHour!$B70,Sales!$C$5:$C$18,0),MATCH(UsagePerHour!OW$4,Sales!$D$3:$ABF$3,0))/OW$2*INDEX(Usage!$D$5:$ABF$11,MATCH(UsagePerHour!$B$68,Usage!$C$5:$C$11,0),MATCH(UsagePerHour!OW$4,Usage!$D$3:$ABF$3,0)),"")</f>
        <v>1.5613965982845928E-2</v>
      </c>
      <c r="OX70" s="27">
        <f>IFERROR(INDEX(Sales!$D$5:$ABF$18,MATCH(UsagePerHour!$B70,Sales!$C$5:$C$18,0),MATCH(UsagePerHour!OX$4,Sales!$D$3:$ABF$3,0))/OX$2*INDEX(Usage!$D$5:$ABF$11,MATCH(UsagePerHour!$B$68,Usage!$C$5:$C$11,0),MATCH(UsagePerHour!OX$4,Usage!$D$3:$ABF$3,0)),"")</f>
        <v>0.28433297164838189</v>
      </c>
      <c r="OY70" s="27">
        <f>IFERROR(INDEX(Sales!$D$5:$ABF$18,MATCH(UsagePerHour!$B70,Sales!$C$5:$C$18,0),MATCH(UsagePerHour!OY$4,Sales!$D$3:$ABF$3,0))/OY$2*INDEX(Usage!$D$5:$ABF$11,MATCH(UsagePerHour!$B$68,Usage!$C$5:$C$11,0),MATCH(UsagePerHour!OY$4,Usage!$D$3:$ABF$3,0)),"")</f>
        <v>0.19934746869252151</v>
      </c>
      <c r="OZ70" s="27">
        <f>IFERROR(INDEX(Sales!$D$5:$ABF$18,MATCH(UsagePerHour!$B70,Sales!$C$5:$C$18,0),MATCH(UsagePerHour!OZ$4,Sales!$D$3:$ABF$3,0))/OZ$2*INDEX(Usage!$D$5:$ABF$11,MATCH(UsagePerHour!$B$68,Usage!$C$5:$C$11,0),MATCH(UsagePerHour!OZ$4,Usage!$D$3:$ABF$3,0)),"")</f>
        <v>4.6326211240171042E-2</v>
      </c>
      <c r="PA70" s="27">
        <f>IFERROR(INDEX(Sales!$D$5:$ABF$18,MATCH(UsagePerHour!$B70,Sales!$C$5:$C$18,0),MATCH(UsagePerHour!PA$4,Sales!$D$3:$ABF$3,0))/PA$2*INDEX(Usage!$D$5:$ABF$11,MATCH(UsagePerHour!$B$68,Usage!$C$5:$C$11,0),MATCH(UsagePerHour!PA$4,Usage!$D$3:$ABF$3,0)),"")</f>
        <v>0</v>
      </c>
      <c r="PB70" s="27">
        <f>IFERROR(INDEX(Sales!$D$5:$ABF$18,MATCH(UsagePerHour!$B70,Sales!$C$5:$C$18,0),MATCH(UsagePerHour!PB$4,Sales!$D$3:$ABF$3,0))/PB$2*INDEX(Usage!$D$5:$ABF$11,MATCH(UsagePerHour!$B$68,Usage!$C$5:$C$11,0),MATCH(UsagePerHour!PB$4,Usage!$D$3:$ABF$3,0)),"")</f>
        <v>0</v>
      </c>
      <c r="PC70" s="27">
        <f>IFERROR(INDEX(Sales!$D$5:$ABF$18,MATCH(UsagePerHour!$B70,Sales!$C$5:$C$18,0),MATCH(UsagePerHour!PC$4,Sales!$D$3:$ABF$3,0))/PC$2*INDEX(Usage!$D$5:$ABF$11,MATCH(UsagePerHour!$B$68,Usage!$C$5:$C$11,0),MATCH(UsagePerHour!PC$4,Usage!$D$3:$ABF$3,0)),"")</f>
        <v>1.2773034171040167E-2</v>
      </c>
      <c r="PD70" s="27">
        <f>IFERROR(INDEX(Sales!$D$5:$ABF$18,MATCH(UsagePerHour!$B70,Sales!$C$5:$C$18,0),MATCH(UsagePerHour!PD$4,Sales!$D$3:$ABF$3,0))/PD$2*INDEX(Usage!$D$5:$ABF$11,MATCH(UsagePerHour!$B$68,Usage!$C$5:$C$11,0),MATCH(UsagePerHour!PD$4,Usage!$D$3:$ABF$3,0)),"")</f>
        <v>0</v>
      </c>
      <c r="PE70" s="27">
        <f>IFERROR(INDEX(Sales!$D$5:$ABF$18,MATCH(UsagePerHour!$B70,Sales!$C$5:$C$18,0),MATCH(UsagePerHour!PE$4,Sales!$D$3:$ABF$3,0))/PE$2*INDEX(Usage!$D$5:$ABF$11,MATCH(UsagePerHour!$B$68,Usage!$C$5:$C$11,0),MATCH(UsagePerHour!PE$4,Usage!$D$3:$ABF$3,0)),"")</f>
        <v>8.6550599621291815E-2</v>
      </c>
      <c r="PF70" s="27">
        <f>IFERROR(INDEX(Sales!$D$5:$ABF$18,MATCH(UsagePerHour!$B70,Sales!$C$5:$C$18,0),MATCH(UsagePerHour!PF$4,Sales!$D$3:$ABF$3,0))/PF$2*INDEX(Usage!$D$5:$ABF$11,MATCH(UsagePerHour!$B$68,Usage!$C$5:$C$11,0),MATCH(UsagePerHour!PF$4,Usage!$D$3:$ABF$3,0)),"")</f>
        <v>1.6430341181675644E-2</v>
      </c>
      <c r="PG70" s="27">
        <f>IFERROR(INDEX(Sales!$D$5:$ABF$18,MATCH(UsagePerHour!$B70,Sales!$C$5:$C$18,0),MATCH(UsagePerHour!PG$4,Sales!$D$3:$ABF$3,0))/PG$2*INDEX(Usage!$D$5:$ABF$11,MATCH(UsagePerHour!$B$68,Usage!$C$5:$C$11,0),MATCH(UsagePerHour!PG$4,Usage!$D$3:$ABF$3,0)),"")</f>
        <v>6.0592111482910384E-3</v>
      </c>
      <c r="PH70" s="27">
        <f>IFERROR(INDEX(Sales!$D$5:$ABF$18,MATCH(UsagePerHour!$B70,Sales!$C$5:$C$18,0),MATCH(UsagePerHour!PH$4,Sales!$D$3:$ABF$3,0))/PH$2*INDEX(Usage!$D$5:$ABF$11,MATCH(UsagePerHour!$B$68,Usage!$C$5:$C$11,0),MATCH(UsagePerHour!PH$4,Usage!$D$3:$ABF$3,0)),"")</f>
        <v>3.3702119748122837E-2</v>
      </c>
      <c r="PI70" s="27">
        <f>IFERROR(INDEX(Sales!$D$5:$ABF$18,MATCH(UsagePerHour!$B70,Sales!$C$5:$C$18,0),MATCH(UsagePerHour!PI$4,Sales!$D$3:$ABF$3,0))/PI$2*INDEX(Usage!$D$5:$ABF$11,MATCH(UsagePerHour!$B$68,Usage!$C$5:$C$11,0),MATCH(UsagePerHour!PI$4,Usage!$D$3:$ABF$3,0)),"")</f>
        <v>1.5117351089150676E-2</v>
      </c>
      <c r="PJ70" s="27">
        <f>IFERROR(INDEX(Sales!$D$5:$ABF$18,MATCH(UsagePerHour!$B70,Sales!$C$5:$C$18,0),MATCH(UsagePerHour!PJ$4,Sales!$D$3:$ABF$3,0))/PJ$2*INDEX(Usage!$D$5:$ABF$11,MATCH(UsagePerHour!$B$68,Usage!$C$5:$C$11,0),MATCH(UsagePerHour!PJ$4,Usage!$D$3:$ABF$3,0)),"")</f>
        <v>1.2816024978838702E-2</v>
      </c>
      <c r="PK70" s="27">
        <f>IFERROR(INDEX(Sales!$D$5:$ABF$18,MATCH(UsagePerHour!$B70,Sales!$C$5:$C$18,0),MATCH(UsagePerHour!PK$4,Sales!$D$3:$ABF$3,0))/PK$2*INDEX(Usage!$D$5:$ABF$11,MATCH(UsagePerHour!$B$68,Usage!$C$5:$C$11,0),MATCH(UsagePerHour!PK$4,Usage!$D$3:$ABF$3,0)),"")</f>
        <v>6.3661426865804166E-3</v>
      </c>
      <c r="PL70" s="27">
        <f>IFERROR(INDEX(Sales!$D$5:$ABF$18,MATCH(UsagePerHour!$B70,Sales!$C$5:$C$18,0),MATCH(UsagePerHour!PL$4,Sales!$D$3:$ABF$3,0))/PL$2*INDEX(Usage!$D$5:$ABF$11,MATCH(UsagePerHour!$B$68,Usage!$C$5:$C$11,0),MATCH(UsagePerHour!PL$4,Usage!$D$3:$ABF$3,0)),"")</f>
        <v>1.8193626491707186E-2</v>
      </c>
      <c r="PM70" s="27">
        <f>IFERROR(INDEX(Sales!$D$5:$ABF$18,MATCH(UsagePerHour!$B70,Sales!$C$5:$C$18,0),MATCH(UsagePerHour!PM$4,Sales!$D$3:$ABF$3,0))/PM$2*INDEX(Usage!$D$5:$ABF$11,MATCH(UsagePerHour!$B$68,Usage!$C$5:$C$11,0),MATCH(UsagePerHour!PM$4,Usage!$D$3:$ABF$3,0)),"")</f>
        <v>4.3240022741415855E-2</v>
      </c>
      <c r="PN70" s="27">
        <f>IFERROR(INDEX(Sales!$D$5:$ABF$18,MATCH(UsagePerHour!$B70,Sales!$C$5:$C$18,0),MATCH(UsagePerHour!PN$4,Sales!$D$3:$ABF$3,0))/PN$2*INDEX(Usage!$D$5:$ABF$11,MATCH(UsagePerHour!$B$68,Usage!$C$5:$C$11,0),MATCH(UsagePerHour!PN$4,Usage!$D$3:$ABF$3,0)),"")</f>
        <v>0.11586505974283705</v>
      </c>
      <c r="PO70" s="27">
        <f>IFERROR(INDEX(Sales!$D$5:$ABF$18,MATCH(UsagePerHour!$B70,Sales!$C$5:$C$18,0),MATCH(UsagePerHour!PO$4,Sales!$D$3:$ABF$3,0))/PO$2*INDEX(Usage!$D$5:$ABF$11,MATCH(UsagePerHour!$B$68,Usage!$C$5:$C$11,0),MATCH(UsagePerHour!PO$4,Usage!$D$3:$ABF$3,0)),"")</f>
        <v>0.72699997976355413</v>
      </c>
      <c r="PP70" s="27">
        <f>IFERROR(INDEX(Sales!$D$5:$ABF$18,MATCH(UsagePerHour!$B70,Sales!$C$5:$C$18,0),MATCH(UsagePerHour!PP$4,Sales!$D$3:$ABF$3,0))/PP$2*INDEX(Usage!$D$5:$ABF$11,MATCH(UsagePerHour!$B$68,Usage!$C$5:$C$11,0),MATCH(UsagePerHour!PP$4,Usage!$D$3:$ABF$3,0)),"")</f>
        <v>3.9164272954626649E-2</v>
      </c>
      <c r="PQ70" s="27">
        <f>IFERROR(INDEX(Sales!$D$5:$ABF$18,MATCH(UsagePerHour!$B70,Sales!$C$5:$C$18,0),MATCH(UsagePerHour!PQ$4,Sales!$D$3:$ABF$3,0))/PQ$2*INDEX(Usage!$D$5:$ABF$11,MATCH(UsagePerHour!$B$68,Usage!$C$5:$C$11,0),MATCH(UsagePerHour!PQ$4,Usage!$D$3:$ABF$3,0)),"")</f>
        <v>1.5464003175511635E-2</v>
      </c>
      <c r="PR70" s="27">
        <f>IFERROR(INDEX(Sales!$D$5:$ABF$18,MATCH(UsagePerHour!$B70,Sales!$C$5:$C$18,0),MATCH(UsagePerHour!PR$4,Sales!$D$3:$ABF$3,0))/PR$2*INDEX(Usage!$D$5:$ABF$11,MATCH(UsagePerHour!$B$68,Usage!$C$5:$C$11,0),MATCH(UsagePerHour!PR$4,Usage!$D$3:$ABF$3,0)),"")</f>
        <v>5.2959645628160293E-3</v>
      </c>
      <c r="PS70" s="27">
        <f>IFERROR(INDEX(Sales!$D$5:$ABF$18,MATCH(UsagePerHour!$B70,Sales!$C$5:$C$18,0),MATCH(UsagePerHour!PS$4,Sales!$D$3:$ABF$3,0))/PS$2*INDEX(Usage!$D$5:$ABF$11,MATCH(UsagePerHour!$B$68,Usage!$C$5:$C$11,0),MATCH(UsagePerHour!PS$4,Usage!$D$3:$ABF$3,0)),"")</f>
        <v>8.7335897377769679E-3</v>
      </c>
      <c r="PT70" s="27">
        <f>IFERROR(INDEX(Sales!$D$5:$ABF$18,MATCH(UsagePerHour!$B70,Sales!$C$5:$C$18,0),MATCH(UsagePerHour!PT$4,Sales!$D$3:$ABF$3,0))/PT$2*INDEX(Usage!$D$5:$ABF$11,MATCH(UsagePerHour!$B$68,Usage!$C$5:$C$11,0),MATCH(UsagePerHour!PT$4,Usage!$D$3:$ABF$3,0)),"")</f>
        <v>1.3303294746074779E-2</v>
      </c>
      <c r="PU70" s="27">
        <f>IFERROR(INDEX(Sales!$D$5:$ABF$18,MATCH(UsagePerHour!$B70,Sales!$C$5:$C$18,0),MATCH(UsagePerHour!PU$4,Sales!$D$3:$ABF$3,0))/PU$2*INDEX(Usage!$D$5:$ABF$11,MATCH(UsagePerHour!$B$68,Usage!$C$5:$C$11,0),MATCH(UsagePerHour!PU$4,Usage!$D$3:$ABF$3,0)),"")</f>
        <v>2.0672300131172272E-2</v>
      </c>
      <c r="PV70" s="27">
        <f>IFERROR(INDEX(Sales!$D$5:$ABF$18,MATCH(UsagePerHour!$B70,Sales!$C$5:$C$18,0),MATCH(UsagePerHour!PV$4,Sales!$D$3:$ABF$3,0))/PV$2*INDEX(Usage!$D$5:$ABF$11,MATCH(UsagePerHour!$B$68,Usage!$C$5:$C$11,0),MATCH(UsagePerHour!PV$4,Usage!$D$3:$ABF$3,0)),"")</f>
        <v>7.3554684249658456E-2</v>
      </c>
      <c r="PW70" s="27">
        <f>IFERROR(INDEX(Sales!$D$5:$ABF$18,MATCH(UsagePerHour!$B70,Sales!$C$5:$C$18,0),MATCH(UsagePerHour!PW$4,Sales!$D$3:$ABF$3,0))/PW$2*INDEX(Usage!$D$5:$ABF$11,MATCH(UsagePerHour!$B$68,Usage!$C$5:$C$11,0),MATCH(UsagePerHour!PW$4,Usage!$D$3:$ABF$3,0)),"")</f>
        <v>2.3069207039830279E-2</v>
      </c>
      <c r="PX70" s="27">
        <f>IFERROR(INDEX(Sales!$D$5:$ABF$18,MATCH(UsagePerHour!$B70,Sales!$C$5:$C$18,0),MATCH(UsagePerHour!PX$4,Sales!$D$3:$ABF$3,0))/PX$2*INDEX(Usage!$D$5:$ABF$11,MATCH(UsagePerHour!$B$68,Usage!$C$5:$C$11,0),MATCH(UsagePerHour!PX$4,Usage!$D$3:$ABF$3,0)),"")</f>
        <v>2.6048549126787793E-2</v>
      </c>
      <c r="PY70" s="27">
        <f>IFERROR(INDEX(Sales!$D$5:$ABF$18,MATCH(UsagePerHour!$B70,Sales!$C$5:$C$18,0),MATCH(UsagePerHour!PY$4,Sales!$D$3:$ABF$3,0))/PY$2*INDEX(Usage!$D$5:$ABF$11,MATCH(UsagePerHour!$B$68,Usage!$C$5:$C$11,0),MATCH(UsagePerHour!PY$4,Usage!$D$3:$ABF$3,0)),"")</f>
        <v>6.1636890607542946E-2</v>
      </c>
      <c r="PZ70" s="27">
        <f>IFERROR(INDEX(Sales!$D$5:$ABF$18,MATCH(UsagePerHour!$B70,Sales!$C$5:$C$18,0),MATCH(UsagePerHour!PZ$4,Sales!$D$3:$ABF$3,0))/PZ$2*INDEX(Usage!$D$5:$ABF$11,MATCH(UsagePerHour!$B$68,Usage!$C$5:$C$11,0),MATCH(UsagePerHour!PZ$4,Usage!$D$3:$ABF$3,0)),"")</f>
        <v>0.52629912123952072</v>
      </c>
      <c r="QA70" s="27">
        <f>IFERROR(INDEX(Sales!$D$5:$ABF$18,MATCH(UsagePerHour!$B70,Sales!$C$5:$C$18,0),MATCH(UsagePerHour!QA$4,Sales!$D$3:$ABF$3,0))/QA$2*INDEX(Usage!$D$5:$ABF$11,MATCH(UsagePerHour!$B$68,Usage!$C$5:$C$11,0),MATCH(UsagePerHour!QA$4,Usage!$D$3:$ABF$3,0)),"")</f>
        <v>1.7945371144056241E-2</v>
      </c>
      <c r="QB70" s="27">
        <f>IFERROR(INDEX(Sales!$D$5:$ABF$18,MATCH(UsagePerHour!$B70,Sales!$C$5:$C$18,0),MATCH(UsagePerHour!QB$4,Sales!$D$3:$ABF$3,0))/QB$2*INDEX(Usage!$D$5:$ABF$11,MATCH(UsagePerHour!$B$68,Usage!$C$5:$C$11,0),MATCH(UsagePerHour!QB$4,Usage!$D$3:$ABF$3,0)),"")</f>
        <v>1.9627519787928774E-2</v>
      </c>
      <c r="QC70" s="27">
        <f>IFERROR(INDEX(Sales!$D$5:$ABF$18,MATCH(UsagePerHour!$B70,Sales!$C$5:$C$18,0),MATCH(UsagePerHour!QC$4,Sales!$D$3:$ABF$3,0))/QC$2*INDEX(Usage!$D$5:$ABF$11,MATCH(UsagePerHour!$B$68,Usage!$C$5:$C$11,0),MATCH(UsagePerHour!QC$4,Usage!$D$3:$ABF$3,0)),"")</f>
        <v>2.0452266658535882E-2</v>
      </c>
      <c r="QD70" s="27">
        <f>IFERROR(INDEX(Sales!$D$5:$ABF$18,MATCH(UsagePerHour!$B70,Sales!$C$5:$C$18,0),MATCH(UsagePerHour!QD$4,Sales!$D$3:$ABF$3,0))/QD$2*INDEX(Usage!$D$5:$ABF$11,MATCH(UsagePerHour!$B$68,Usage!$C$5:$C$11,0),MATCH(UsagePerHour!QD$4,Usage!$D$3:$ABF$3,0)),"")</f>
        <v>0</v>
      </c>
      <c r="QE70" s="27">
        <f>IFERROR(INDEX(Sales!$D$5:$ABF$18,MATCH(UsagePerHour!$B70,Sales!$C$5:$C$18,0),MATCH(UsagePerHour!QE$4,Sales!$D$3:$ABF$3,0))/QE$2*INDEX(Usage!$D$5:$ABF$11,MATCH(UsagePerHour!$B$68,Usage!$C$5:$C$11,0),MATCH(UsagePerHour!QE$4,Usage!$D$3:$ABF$3,0)),"")</f>
        <v>0</v>
      </c>
      <c r="QF70" s="27">
        <f>IFERROR(INDEX(Sales!$D$5:$ABF$18,MATCH(UsagePerHour!$B70,Sales!$C$5:$C$18,0),MATCH(UsagePerHour!QF$4,Sales!$D$3:$ABF$3,0))/QF$2*INDEX(Usage!$D$5:$ABF$11,MATCH(UsagePerHour!$B$68,Usage!$C$5:$C$11,0),MATCH(UsagePerHour!QF$4,Usage!$D$3:$ABF$3,0)),"")</f>
        <v>4.4578153599013438E-2</v>
      </c>
      <c r="QG70" s="27">
        <f>IFERROR(INDEX(Sales!$D$5:$ABF$18,MATCH(UsagePerHour!$B70,Sales!$C$5:$C$18,0),MATCH(UsagePerHour!QG$4,Sales!$D$3:$ABF$3,0))/QG$2*INDEX(Usage!$D$5:$ABF$11,MATCH(UsagePerHour!$B$68,Usage!$C$5:$C$11,0),MATCH(UsagePerHour!QG$4,Usage!$D$3:$ABF$3,0)),"")</f>
        <v>0</v>
      </c>
      <c r="QH70" s="27">
        <f>IFERROR(INDEX(Sales!$D$5:$ABF$18,MATCH(UsagePerHour!$B70,Sales!$C$5:$C$18,0),MATCH(UsagePerHour!QH$4,Sales!$D$3:$ABF$3,0))/QH$2*INDEX(Usage!$D$5:$ABF$11,MATCH(UsagePerHour!$B$68,Usage!$C$5:$C$11,0),MATCH(UsagePerHour!QH$4,Usage!$D$3:$ABF$3,0)),"")</f>
        <v>0.14708646475789391</v>
      </c>
      <c r="QI70" s="27">
        <f>IFERROR(INDEX(Sales!$D$5:$ABF$18,MATCH(UsagePerHour!$B70,Sales!$C$5:$C$18,0),MATCH(UsagePerHour!QI$4,Sales!$D$3:$ABF$3,0))/QI$2*INDEX(Usage!$D$5:$ABF$11,MATCH(UsagePerHour!$B$68,Usage!$C$5:$C$11,0),MATCH(UsagePerHour!QI$4,Usage!$D$3:$ABF$3,0)),"")</f>
        <v>0.13588147442172957</v>
      </c>
      <c r="QJ70" s="27">
        <f>IFERROR(INDEX(Sales!$D$5:$ABF$18,MATCH(UsagePerHour!$B70,Sales!$C$5:$C$18,0),MATCH(UsagePerHour!QJ$4,Sales!$D$3:$ABF$3,0))/QJ$2*INDEX(Usage!$D$5:$ABF$11,MATCH(UsagePerHour!$B$68,Usage!$C$5:$C$11,0),MATCH(UsagePerHour!QJ$4,Usage!$D$3:$ABF$3,0)),"")</f>
        <v>2.666491271159761E-2</v>
      </c>
      <c r="QK70" s="27">
        <f>IFERROR(INDEX(Sales!$D$5:$ABF$18,MATCH(UsagePerHour!$B70,Sales!$C$5:$C$18,0),MATCH(UsagePerHour!QK$4,Sales!$D$3:$ABF$3,0))/QK$2*INDEX(Usage!$D$5:$ABF$11,MATCH(UsagePerHour!$B$68,Usage!$C$5:$C$11,0),MATCH(UsagePerHour!QK$4,Usage!$D$3:$ABF$3,0)),"")</f>
        <v>5.1458097375177127E-2</v>
      </c>
      <c r="QL70" s="27">
        <f>IFERROR(INDEX(Sales!$D$5:$ABF$18,MATCH(UsagePerHour!$B70,Sales!$C$5:$C$18,0),MATCH(UsagePerHour!QL$4,Sales!$D$3:$ABF$3,0))/QL$2*INDEX(Usage!$D$5:$ABF$11,MATCH(UsagePerHour!$B$68,Usage!$C$5:$C$11,0),MATCH(UsagePerHour!QL$4,Usage!$D$3:$ABF$3,0)),"")</f>
        <v>0.21144037384934206</v>
      </c>
      <c r="QM70" s="27">
        <f>IFERROR(INDEX(Sales!$D$5:$ABF$18,MATCH(UsagePerHour!$B70,Sales!$C$5:$C$18,0),MATCH(UsagePerHour!QM$4,Sales!$D$3:$ABF$3,0))/QM$2*INDEX(Usage!$D$5:$ABF$11,MATCH(UsagePerHour!$B$68,Usage!$C$5:$C$11,0),MATCH(UsagePerHour!QM$4,Usage!$D$3:$ABF$3,0)),"")</f>
        <v>0.14959287026581072</v>
      </c>
      <c r="QN70" s="27">
        <f>IFERROR(INDEX(Sales!$D$5:$ABF$18,MATCH(UsagePerHour!$B70,Sales!$C$5:$C$18,0),MATCH(UsagePerHour!QN$4,Sales!$D$3:$ABF$3,0))/QN$2*INDEX(Usage!$D$5:$ABF$11,MATCH(UsagePerHour!$B$68,Usage!$C$5:$C$11,0),MATCH(UsagePerHour!QN$4,Usage!$D$3:$ABF$3,0)),"")</f>
        <v>4.3777717648030012E-2</v>
      </c>
      <c r="QO70" s="27">
        <f>IFERROR(INDEX(Sales!$D$5:$ABF$18,MATCH(UsagePerHour!$B70,Sales!$C$5:$C$18,0),MATCH(UsagePerHour!QO$4,Sales!$D$3:$ABF$3,0))/QO$2*INDEX(Usage!$D$5:$ABF$11,MATCH(UsagePerHour!$B$68,Usage!$C$5:$C$11,0),MATCH(UsagePerHour!QO$4,Usage!$D$3:$ABF$3,0)),"")</f>
        <v>0.30631509035015608</v>
      </c>
      <c r="QP70" s="27">
        <f>IFERROR(INDEX(Sales!$D$5:$ABF$18,MATCH(UsagePerHour!$B70,Sales!$C$5:$C$18,0),MATCH(UsagePerHour!QP$4,Sales!$D$3:$ABF$3,0))/QP$2*INDEX(Usage!$D$5:$ABF$11,MATCH(UsagePerHour!$B$68,Usage!$C$5:$C$11,0),MATCH(UsagePerHour!QP$4,Usage!$D$3:$ABF$3,0)),"")</f>
        <v>0.2057885642662137</v>
      </c>
      <c r="QQ70" s="27">
        <f>IFERROR(INDEX(Sales!$D$5:$ABF$18,MATCH(UsagePerHour!$B70,Sales!$C$5:$C$18,0),MATCH(UsagePerHour!QQ$4,Sales!$D$3:$ABF$3,0))/QQ$2*INDEX(Usage!$D$5:$ABF$11,MATCH(UsagePerHour!$B$68,Usage!$C$5:$C$11,0),MATCH(UsagePerHour!QQ$4,Usage!$D$3:$ABF$3,0)),"")</f>
        <v>0.66716541366725524</v>
      </c>
      <c r="QR70" s="27">
        <f>IFERROR(INDEX(Sales!$D$5:$ABF$18,MATCH(UsagePerHour!$B70,Sales!$C$5:$C$18,0),MATCH(UsagePerHour!QR$4,Sales!$D$3:$ABF$3,0))/QR$2*INDEX(Usage!$D$5:$ABF$11,MATCH(UsagePerHour!$B$68,Usage!$C$5:$C$11,0),MATCH(UsagePerHour!QR$4,Usage!$D$3:$ABF$3,0)),"")</f>
        <v>4.6347634216980196E-2</v>
      </c>
      <c r="QS70" s="27">
        <f>IFERROR(INDEX(Sales!$D$5:$ABF$18,MATCH(UsagePerHour!$B70,Sales!$C$5:$C$18,0),MATCH(UsagePerHour!QS$4,Sales!$D$3:$ABF$3,0))/QS$2*INDEX(Usage!$D$5:$ABF$11,MATCH(UsagePerHour!$B$68,Usage!$C$5:$C$11,0),MATCH(UsagePerHour!QS$4,Usage!$D$3:$ABF$3,0)),"")</f>
        <v>2.4595634049605599E-2</v>
      </c>
      <c r="QT70" s="27">
        <f>IFERROR(INDEX(Sales!$D$5:$ABF$18,MATCH(UsagePerHour!$B70,Sales!$C$5:$C$18,0),MATCH(UsagePerHour!QT$4,Sales!$D$3:$ABF$3,0))/QT$2*INDEX(Usage!$D$5:$ABF$11,MATCH(UsagePerHour!$B$68,Usage!$C$5:$C$11,0),MATCH(UsagePerHour!QT$4,Usage!$D$3:$ABF$3,0)),"")</f>
        <v>8.2926717612847159E-2</v>
      </c>
      <c r="QU70" s="27">
        <f>IFERROR(INDEX(Sales!$D$5:$ABF$18,MATCH(UsagePerHour!$B70,Sales!$C$5:$C$18,0),MATCH(UsagePerHour!QU$4,Sales!$D$3:$ABF$3,0))/QU$2*INDEX(Usage!$D$5:$ABF$11,MATCH(UsagePerHour!$B$68,Usage!$C$5:$C$11,0),MATCH(UsagePerHour!QU$4,Usage!$D$3:$ABF$3,0)),"")</f>
        <v>0.12922416363806805</v>
      </c>
      <c r="QV70" s="27">
        <f>IFERROR(INDEX(Sales!$D$5:$ABF$18,MATCH(UsagePerHour!$B70,Sales!$C$5:$C$18,0),MATCH(UsagePerHour!QV$4,Sales!$D$3:$ABF$3,0))/QV$2*INDEX(Usage!$D$5:$ABF$11,MATCH(UsagePerHour!$B$68,Usage!$C$5:$C$11,0),MATCH(UsagePerHour!QV$4,Usage!$D$3:$ABF$3,0)),"")</f>
        <v>4.8219602711969498E-2</v>
      </c>
      <c r="QW70" s="27">
        <f>IFERROR(INDEX(Sales!$D$5:$ABF$18,MATCH(UsagePerHour!$B70,Sales!$C$5:$C$18,0),MATCH(UsagePerHour!QW$4,Sales!$D$3:$ABF$3,0))/QW$2*INDEX(Usage!$D$5:$ABF$11,MATCH(UsagePerHour!$B$68,Usage!$C$5:$C$11,0),MATCH(UsagePerHour!QW$4,Usage!$D$3:$ABF$3,0)),"")</f>
        <v>0.15524925754591287</v>
      </c>
      <c r="QX70" s="27">
        <f>IFERROR(INDEX(Sales!$D$5:$ABF$18,MATCH(UsagePerHour!$B70,Sales!$C$5:$C$18,0),MATCH(UsagePerHour!QX$4,Sales!$D$3:$ABF$3,0))/QX$2*INDEX(Usage!$D$5:$ABF$11,MATCH(UsagePerHour!$B$68,Usage!$C$5:$C$11,0),MATCH(UsagePerHour!QX$4,Usage!$D$3:$ABF$3,0)),"")</f>
        <v>0.22198604326587576</v>
      </c>
      <c r="QY70" s="27">
        <f>IFERROR(INDEX(Sales!$D$5:$ABF$18,MATCH(UsagePerHour!$B70,Sales!$C$5:$C$18,0),MATCH(UsagePerHour!QY$4,Sales!$D$3:$ABF$3,0))/QY$2*INDEX(Usage!$D$5:$ABF$11,MATCH(UsagePerHour!$B$68,Usage!$C$5:$C$11,0),MATCH(UsagePerHour!QY$4,Usage!$D$3:$ABF$3,0)),"")</f>
        <v>0.1638344093632913</v>
      </c>
      <c r="QZ70" s="27">
        <f>IFERROR(INDEX(Sales!$D$5:$ABF$18,MATCH(UsagePerHour!$B70,Sales!$C$5:$C$18,0),MATCH(UsagePerHour!QZ$4,Sales!$D$3:$ABF$3,0))/QZ$2*INDEX(Usage!$D$5:$ABF$11,MATCH(UsagePerHour!$B$68,Usage!$C$5:$C$11,0),MATCH(UsagePerHour!QZ$4,Usage!$D$3:$ABF$3,0)),"")</f>
        <v>9.8666462430488291E-3</v>
      </c>
      <c r="RA70" s="27">
        <f>IFERROR(INDEX(Sales!$D$5:$ABF$18,MATCH(UsagePerHour!$B70,Sales!$C$5:$C$18,0),MATCH(UsagePerHour!RA$4,Sales!$D$3:$ABF$3,0))/RA$2*INDEX(Usage!$D$5:$ABF$11,MATCH(UsagePerHour!$B$68,Usage!$C$5:$C$11,0),MATCH(UsagePerHour!RA$4,Usage!$D$3:$ABF$3,0)),"")</f>
        <v>0.42515227733232508</v>
      </c>
      <c r="RB70" s="27">
        <f>IFERROR(INDEX(Sales!$D$5:$ABF$18,MATCH(UsagePerHour!$B70,Sales!$C$5:$C$18,0),MATCH(UsagePerHour!RB$4,Sales!$D$3:$ABF$3,0))/RB$2*INDEX(Usage!$D$5:$ABF$11,MATCH(UsagePerHour!$B$68,Usage!$C$5:$C$11,0),MATCH(UsagePerHour!RB$4,Usage!$D$3:$ABF$3,0)),"")</f>
        <v>0.18841523996025858</v>
      </c>
      <c r="RC70" s="27">
        <f>IFERROR(INDEX(Sales!$D$5:$ABF$18,MATCH(UsagePerHour!$B70,Sales!$C$5:$C$18,0),MATCH(UsagePerHour!RC$4,Sales!$D$3:$ABF$3,0))/RC$2*INDEX(Usage!$D$5:$ABF$11,MATCH(UsagePerHour!$B$68,Usage!$C$5:$C$11,0),MATCH(UsagePerHour!RC$4,Usage!$D$3:$ABF$3,0)),"")</f>
        <v>6.2358009189028327E-2</v>
      </c>
      <c r="RD70" s="27">
        <f>IFERROR(INDEX(Sales!$D$5:$ABF$18,MATCH(UsagePerHour!$B70,Sales!$C$5:$C$18,0),MATCH(UsagePerHour!RD$4,Sales!$D$3:$ABF$3,0))/RD$2*INDEX(Usage!$D$5:$ABF$11,MATCH(UsagePerHour!$B$68,Usage!$C$5:$C$11,0),MATCH(UsagePerHour!RD$4,Usage!$D$3:$ABF$3,0)),"")</f>
        <v>0.38643538597393962</v>
      </c>
      <c r="RE70" s="27">
        <f>IFERROR(INDEX(Sales!$D$5:$ABF$18,MATCH(UsagePerHour!$B70,Sales!$C$5:$C$18,0),MATCH(UsagePerHour!RE$4,Sales!$D$3:$ABF$3,0))/RE$2*INDEX(Usage!$D$5:$ABF$11,MATCH(UsagePerHour!$B$68,Usage!$C$5:$C$11,0),MATCH(UsagePerHour!RE$4,Usage!$D$3:$ABF$3,0)),"")</f>
        <v>0.10972222222222221</v>
      </c>
      <c r="RF70" s="27">
        <f>IFERROR(INDEX(Sales!$D$5:$ABF$18,MATCH(UsagePerHour!$B70,Sales!$C$5:$C$18,0),MATCH(UsagePerHour!RF$4,Sales!$D$3:$ABF$3,0))/RF$2*INDEX(Usage!$D$5:$ABF$11,MATCH(UsagePerHour!$B$68,Usage!$C$5:$C$11,0),MATCH(UsagePerHour!RF$4,Usage!$D$3:$ABF$3,0)),"")</f>
        <v>3.1926794985800755E-2</v>
      </c>
      <c r="RG70" s="27">
        <f>IFERROR(INDEX(Sales!$D$5:$ABF$18,MATCH(UsagePerHour!$B70,Sales!$C$5:$C$18,0),MATCH(UsagePerHour!RG$4,Sales!$D$3:$ABF$3,0))/RG$2*INDEX(Usage!$D$5:$ABF$11,MATCH(UsagePerHour!$B$68,Usage!$C$5:$C$11,0),MATCH(UsagePerHour!RG$4,Usage!$D$3:$ABF$3,0)),"")</f>
        <v>0.1155615888469242</v>
      </c>
      <c r="RH70" s="27">
        <f>IFERROR(INDEX(Sales!$D$5:$ABF$18,MATCH(UsagePerHour!$B70,Sales!$C$5:$C$18,0),MATCH(UsagePerHour!RH$4,Sales!$D$3:$ABF$3,0))/RH$2*INDEX(Usage!$D$5:$ABF$11,MATCH(UsagePerHour!$B$68,Usage!$C$5:$C$11,0),MATCH(UsagePerHour!RH$4,Usage!$D$3:$ABF$3,0)),"")</f>
        <v>7.0474419014181389E-2</v>
      </c>
      <c r="RI70" s="27">
        <f>IFERROR(INDEX(Sales!$D$5:$ABF$18,MATCH(UsagePerHour!$B70,Sales!$C$5:$C$18,0),MATCH(UsagePerHour!RI$4,Sales!$D$3:$ABF$3,0))/RI$2*INDEX(Usage!$D$5:$ABF$11,MATCH(UsagePerHour!$B$68,Usage!$C$5:$C$11,0),MATCH(UsagePerHour!RI$4,Usage!$D$3:$ABF$3,0)),"")</f>
        <v>1.2917282518446111E-2</v>
      </c>
      <c r="RJ70" s="27">
        <f>IFERROR(INDEX(Sales!$D$5:$ABF$18,MATCH(UsagePerHour!$B70,Sales!$C$5:$C$18,0),MATCH(UsagePerHour!RJ$4,Sales!$D$3:$ABF$3,0))/RJ$2*INDEX(Usage!$D$5:$ABF$11,MATCH(UsagePerHour!$B$68,Usage!$C$5:$C$11,0),MATCH(UsagePerHour!RJ$4,Usage!$D$3:$ABF$3,0)),"")</f>
        <v>0.40420235354952233</v>
      </c>
      <c r="RK70" s="27">
        <f>IFERROR(INDEX(Sales!$D$5:$ABF$18,MATCH(UsagePerHour!$B70,Sales!$C$5:$C$18,0),MATCH(UsagePerHour!RK$4,Sales!$D$3:$ABF$3,0))/RK$2*INDEX(Usage!$D$5:$ABF$11,MATCH(UsagePerHour!$B$68,Usage!$C$5:$C$11,0),MATCH(UsagePerHour!RK$4,Usage!$D$3:$ABF$3,0)),"")</f>
        <v>0.77870515674814178</v>
      </c>
      <c r="RL70" s="27">
        <f>IFERROR(INDEX(Sales!$D$5:$ABF$18,MATCH(UsagePerHour!$B70,Sales!$C$5:$C$18,0),MATCH(UsagePerHour!RL$4,Sales!$D$3:$ABF$3,0))/RL$2*INDEX(Usage!$D$5:$ABF$11,MATCH(UsagePerHour!$B$68,Usage!$C$5:$C$11,0),MATCH(UsagePerHour!RL$4,Usage!$D$3:$ABF$3,0)),"")</f>
        <v>0.2781878816316295</v>
      </c>
      <c r="RM70" s="27">
        <f>IFERROR(INDEX(Sales!$D$5:$ABF$18,MATCH(UsagePerHour!$B70,Sales!$C$5:$C$18,0),MATCH(UsagePerHour!RM$4,Sales!$D$3:$ABF$3,0))/RM$2*INDEX(Usage!$D$5:$ABF$11,MATCH(UsagePerHour!$B$68,Usage!$C$5:$C$11,0),MATCH(UsagePerHour!RM$4,Usage!$D$3:$ABF$3,0)),"")</f>
        <v>4.0775437030273328E-3</v>
      </c>
      <c r="RN70" s="27">
        <f>IFERROR(INDEX(Sales!$D$5:$ABF$18,MATCH(UsagePerHour!$B70,Sales!$C$5:$C$18,0),MATCH(UsagePerHour!RN$4,Sales!$D$3:$ABF$3,0))/RN$2*INDEX(Usage!$D$5:$ABF$11,MATCH(UsagePerHour!$B$68,Usage!$C$5:$C$11,0),MATCH(UsagePerHour!RN$4,Usage!$D$3:$ABF$3,0)),"")</f>
        <v>4.33766806259643E-3</v>
      </c>
      <c r="RO70" s="27">
        <f>IFERROR(INDEX(Sales!$D$5:$ABF$18,MATCH(UsagePerHour!$B70,Sales!$C$5:$C$18,0),MATCH(UsagePerHour!RO$4,Sales!$D$3:$ABF$3,0))/RO$2*INDEX(Usage!$D$5:$ABF$11,MATCH(UsagePerHour!$B$68,Usage!$C$5:$C$11,0),MATCH(UsagePerHour!RO$4,Usage!$D$3:$ABF$3,0)),"")</f>
        <v>0.15432383676307554</v>
      </c>
      <c r="RP70" s="27">
        <f>IFERROR(INDEX(Sales!$D$5:$ABF$18,MATCH(UsagePerHour!$B70,Sales!$C$5:$C$18,0),MATCH(UsagePerHour!RP$4,Sales!$D$3:$ABF$3,0))/RP$2*INDEX(Usage!$D$5:$ABF$11,MATCH(UsagePerHour!$B$68,Usage!$C$5:$C$11,0),MATCH(UsagePerHour!RP$4,Usage!$D$3:$ABF$3,0)),"")</f>
        <v>0.55937384111604771</v>
      </c>
      <c r="RQ70" s="27">
        <f>IFERROR(INDEX(Sales!$D$5:$ABF$18,MATCH(UsagePerHour!$B70,Sales!$C$5:$C$18,0),MATCH(UsagePerHour!RQ$4,Sales!$D$3:$ABF$3,0))/RQ$2*INDEX(Usage!$D$5:$ABF$11,MATCH(UsagePerHour!$B$68,Usage!$C$5:$C$11,0),MATCH(UsagePerHour!RQ$4,Usage!$D$3:$ABF$3,0)),"")</f>
        <v>0.16124429712800803</v>
      </c>
      <c r="RR70" s="27">
        <f>IFERROR(INDEX(Sales!$D$5:$ABF$18,MATCH(UsagePerHour!$B70,Sales!$C$5:$C$18,0),MATCH(UsagePerHour!RR$4,Sales!$D$3:$ABF$3,0))/RR$2*INDEX(Usage!$D$5:$ABF$11,MATCH(UsagePerHour!$B$68,Usage!$C$5:$C$11,0),MATCH(UsagePerHour!RR$4,Usage!$D$3:$ABF$3,0)),"")</f>
        <v>0.30236620431009414</v>
      </c>
      <c r="RS70" s="27">
        <f>IFERROR(INDEX(Sales!$D$5:$ABF$18,MATCH(UsagePerHour!$B70,Sales!$C$5:$C$18,0),MATCH(UsagePerHour!RS$4,Sales!$D$3:$ABF$3,0))/RS$2*INDEX(Usage!$D$5:$ABF$11,MATCH(UsagePerHour!$B$68,Usage!$C$5:$C$11,0),MATCH(UsagePerHour!RS$4,Usage!$D$3:$ABF$3,0)),"")</f>
        <v>0.33670370977058567</v>
      </c>
      <c r="RT70" s="27">
        <f>IFERROR(INDEX(Sales!$D$5:$ABF$18,MATCH(UsagePerHour!$B70,Sales!$C$5:$C$18,0),MATCH(UsagePerHour!RT$4,Sales!$D$3:$ABF$3,0))/RT$2*INDEX(Usage!$D$5:$ABF$11,MATCH(UsagePerHour!$B$68,Usage!$C$5:$C$11,0),MATCH(UsagePerHour!RT$4,Usage!$D$3:$ABF$3,0)),"")</f>
        <v>5.3142345785012028E-2</v>
      </c>
      <c r="RU70" s="27">
        <f>IFERROR(INDEX(Sales!$D$5:$ABF$18,MATCH(UsagePerHour!$B70,Sales!$C$5:$C$18,0),MATCH(UsagePerHour!RU$4,Sales!$D$3:$ABF$3,0))/RU$2*INDEX(Usage!$D$5:$ABF$11,MATCH(UsagePerHour!$B$68,Usage!$C$5:$C$11,0),MATCH(UsagePerHour!RU$4,Usage!$D$3:$ABF$3,0)),"")</f>
        <v>0.29326050068728987</v>
      </c>
      <c r="RV70" s="27">
        <f>IFERROR(INDEX(Sales!$D$5:$ABF$18,MATCH(UsagePerHour!$B70,Sales!$C$5:$C$18,0),MATCH(UsagePerHour!RV$4,Sales!$D$3:$ABF$3,0))/RV$2*INDEX(Usage!$D$5:$ABF$11,MATCH(UsagePerHour!$B$68,Usage!$C$5:$C$11,0),MATCH(UsagePerHour!RV$4,Usage!$D$3:$ABF$3,0)),"")</f>
        <v>0.11834738260084611</v>
      </c>
      <c r="RW70" s="27">
        <f>IFERROR(INDEX(Sales!$D$5:$ABF$18,MATCH(UsagePerHour!$B70,Sales!$C$5:$C$18,0),MATCH(UsagePerHour!RW$4,Sales!$D$3:$ABF$3,0))/RW$2*INDEX(Usage!$D$5:$ABF$11,MATCH(UsagePerHour!$B$68,Usage!$C$5:$C$11,0),MATCH(UsagePerHour!RW$4,Usage!$D$3:$ABF$3,0)),"")</f>
        <v>0.65977185033438834</v>
      </c>
      <c r="RX70" s="27">
        <f>IFERROR(INDEX(Sales!$D$5:$ABF$18,MATCH(UsagePerHour!$B70,Sales!$C$5:$C$18,0),MATCH(UsagePerHour!RX$4,Sales!$D$3:$ABF$3,0))/RX$2*INDEX(Usage!$D$5:$ABF$11,MATCH(UsagePerHour!$B$68,Usage!$C$5:$C$11,0),MATCH(UsagePerHour!RX$4,Usage!$D$3:$ABF$3,0)),"")</f>
        <v>0.39339824869579648</v>
      </c>
      <c r="RY70" s="27">
        <f>IFERROR(INDEX(Sales!$D$5:$ABF$18,MATCH(UsagePerHour!$B70,Sales!$C$5:$C$18,0),MATCH(UsagePerHour!RY$4,Sales!$D$3:$ABF$3,0))/RY$2*INDEX(Usage!$D$5:$ABF$11,MATCH(UsagePerHour!$B$68,Usage!$C$5:$C$11,0),MATCH(UsagePerHour!RY$4,Usage!$D$3:$ABF$3,0)),"")</f>
        <v>4.5730933330990403E-2</v>
      </c>
      <c r="RZ70" s="27">
        <f>IFERROR(INDEX(Sales!$D$5:$ABF$18,MATCH(UsagePerHour!$B70,Sales!$C$5:$C$18,0),MATCH(UsagePerHour!RZ$4,Sales!$D$3:$ABF$3,0))/RZ$2*INDEX(Usage!$D$5:$ABF$11,MATCH(UsagePerHour!$B$68,Usage!$C$5:$C$11,0),MATCH(UsagePerHour!RZ$4,Usage!$D$3:$ABF$3,0)),"")</f>
        <v>0.66916332829600067</v>
      </c>
      <c r="SA70" s="27">
        <f>IFERROR(INDEX(Sales!$D$5:$ABF$18,MATCH(UsagePerHour!$B70,Sales!$C$5:$C$18,0),MATCH(UsagePerHour!SA$4,Sales!$D$3:$ABF$3,0))/SA$2*INDEX(Usage!$D$5:$ABF$11,MATCH(UsagePerHour!$B$68,Usage!$C$5:$C$11,0),MATCH(UsagePerHour!SA$4,Usage!$D$3:$ABF$3,0)),"")</f>
        <v>0</v>
      </c>
      <c r="SB70" s="27">
        <f>IFERROR(INDEX(Sales!$D$5:$ABF$18,MATCH(UsagePerHour!$B70,Sales!$C$5:$C$18,0),MATCH(UsagePerHour!SB$4,Sales!$D$3:$ABF$3,0))/SB$2*INDEX(Usage!$D$5:$ABF$11,MATCH(UsagePerHour!$B$68,Usage!$C$5:$C$11,0),MATCH(UsagePerHour!SB$4,Usage!$D$3:$ABF$3,0)),"")</f>
        <v>0.4574005316402408</v>
      </c>
      <c r="SC70" s="27">
        <f>IFERROR(INDEX(Sales!$D$5:$ABF$18,MATCH(UsagePerHour!$B70,Sales!$C$5:$C$18,0),MATCH(UsagePerHour!SC$4,Sales!$D$3:$ABF$3,0))/SC$2*INDEX(Usage!$D$5:$ABF$11,MATCH(UsagePerHour!$B$68,Usage!$C$5:$C$11,0),MATCH(UsagePerHour!SC$4,Usage!$D$3:$ABF$3,0)),"")</f>
        <v>0.68005333153909686</v>
      </c>
      <c r="SD70" s="27">
        <f>IFERROR(INDEX(Sales!$D$5:$ABF$18,MATCH(UsagePerHour!$B70,Sales!$C$5:$C$18,0),MATCH(UsagePerHour!SD$4,Sales!$D$3:$ABF$3,0))/SD$2*INDEX(Usage!$D$5:$ABF$11,MATCH(UsagePerHour!$B$68,Usage!$C$5:$C$11,0),MATCH(UsagePerHour!SD$4,Usage!$D$3:$ABF$3,0)),"")</f>
        <v>1.5084879861718559</v>
      </c>
      <c r="SE70" s="27">
        <f>IFERROR(INDEX(Sales!$D$5:$ABF$18,MATCH(UsagePerHour!$B70,Sales!$C$5:$C$18,0),MATCH(UsagePerHour!SE$4,Sales!$D$3:$ABF$3,0))/SE$2*INDEX(Usage!$D$5:$ABF$11,MATCH(UsagePerHour!$B$68,Usage!$C$5:$C$11,0),MATCH(UsagePerHour!SE$4,Usage!$D$3:$ABF$3,0)),"")</f>
        <v>8.8947281833870767E-2</v>
      </c>
      <c r="SF70" s="27">
        <f>IFERROR(INDEX(Sales!$D$5:$ABF$18,MATCH(UsagePerHour!$B70,Sales!$C$5:$C$18,0),MATCH(UsagePerHour!SF$4,Sales!$D$3:$ABF$3,0))/SF$2*INDEX(Usage!$D$5:$ABF$11,MATCH(UsagePerHour!$B$68,Usage!$C$5:$C$11,0),MATCH(UsagePerHour!SF$4,Usage!$D$3:$ABF$3,0)),"")</f>
        <v>0.13116404874296544</v>
      </c>
      <c r="SG70" s="27" t="str">
        <f>IFERROR(INDEX(Sales!$D$5:$ABF$18,MATCH(UsagePerHour!$B70,Sales!$C$5:$C$18,0),MATCH(UsagePerHour!SG$4,Sales!$D$3:$ABF$3,0))/SG$2*INDEX(Usage!$D$5:$ABF$11,MATCH(UsagePerHour!$B$68,Usage!$C$5:$C$11,0),MATCH(UsagePerHour!SG$4,Usage!$D$3:$ABF$3,0)),"")</f>
        <v/>
      </c>
      <c r="SH70" s="27" t="str">
        <f>IFERROR(INDEX(Sales!$D$5:$ABF$18,MATCH(UsagePerHour!$B70,Sales!$C$5:$C$18,0),MATCH(UsagePerHour!SH$4,Sales!$D$3:$ABF$3,0))/SH$2*INDEX(Usage!$D$5:$ABF$11,MATCH(UsagePerHour!$B$68,Usage!$C$5:$C$11,0),MATCH(UsagePerHour!SH$4,Usage!$D$3:$ABF$3,0)),"")</f>
        <v/>
      </c>
      <c r="SI70" s="27" t="str">
        <f>IFERROR(INDEX(Sales!$D$5:$ABF$18,MATCH(UsagePerHour!$B70,Sales!$C$5:$C$18,0),MATCH(UsagePerHour!SI$4,Sales!$D$3:$ABF$3,0))/SI$2*INDEX(Usage!$D$5:$ABF$11,MATCH(UsagePerHour!$B$68,Usage!$C$5:$C$11,0),MATCH(UsagePerHour!SI$4,Usage!$D$3:$ABF$3,0)),"")</f>
        <v/>
      </c>
      <c r="SJ70" s="27" t="str">
        <f>IFERROR(INDEX(Sales!$D$5:$ABF$18,MATCH(UsagePerHour!$B70,Sales!$C$5:$C$18,0),MATCH(UsagePerHour!SJ$4,Sales!$D$3:$ABF$3,0))/SJ$2*INDEX(Usage!$D$5:$ABF$11,MATCH(UsagePerHour!$B$68,Usage!$C$5:$C$11,0),MATCH(UsagePerHour!SJ$4,Usage!$D$3:$ABF$3,0)),"")</f>
        <v/>
      </c>
      <c r="SK70" s="27" t="str">
        <f>IFERROR(INDEX(Sales!$D$5:$ABF$18,MATCH(UsagePerHour!$B70,Sales!$C$5:$C$18,0),MATCH(UsagePerHour!SK$4,Sales!$D$3:$ABF$3,0))/SK$2*INDEX(Usage!$D$5:$ABF$11,MATCH(UsagePerHour!$B$68,Usage!$C$5:$C$11,0),MATCH(UsagePerHour!SK$4,Usage!$D$3:$ABF$3,0)),"")</f>
        <v/>
      </c>
      <c r="SL70" s="27" t="str">
        <f>IFERROR(INDEX(Sales!$D$5:$ABF$18,MATCH(UsagePerHour!$B70,Sales!$C$5:$C$18,0),MATCH(UsagePerHour!SL$4,Sales!$D$3:$ABF$3,0))/SL$2*INDEX(Usage!$D$5:$ABF$11,MATCH(UsagePerHour!$B$68,Usage!$C$5:$C$11,0),MATCH(UsagePerHour!SL$4,Usage!$D$3:$ABF$3,0)),"")</f>
        <v/>
      </c>
      <c r="SM70" s="27" t="str">
        <f>IFERROR(INDEX(Sales!$D$5:$ABF$18,MATCH(UsagePerHour!$B70,Sales!$C$5:$C$18,0),MATCH(UsagePerHour!SM$4,Sales!$D$3:$ABF$3,0))/SM$2*INDEX(Usage!$D$5:$ABF$11,MATCH(UsagePerHour!$B$68,Usage!$C$5:$C$11,0),MATCH(UsagePerHour!SM$4,Usage!$D$3:$ABF$3,0)),"")</f>
        <v/>
      </c>
      <c r="SN70" s="27" t="str">
        <f>IFERROR(INDEX(Sales!$D$5:$ABF$18,MATCH(UsagePerHour!$B70,Sales!$C$5:$C$18,0),MATCH(UsagePerHour!SN$4,Sales!$D$3:$ABF$3,0))/SN$2*INDEX(Usage!$D$5:$ABF$11,MATCH(UsagePerHour!$B$68,Usage!$C$5:$C$11,0),MATCH(UsagePerHour!SN$4,Usage!$D$3:$ABF$3,0)),"")</f>
        <v/>
      </c>
      <c r="SO70" s="27" t="str">
        <f>IFERROR(INDEX(Sales!$D$5:$ABF$18,MATCH(UsagePerHour!$B70,Sales!$C$5:$C$18,0),MATCH(UsagePerHour!SO$4,Sales!$D$3:$ABF$3,0))/SO$2*INDEX(Usage!$D$5:$ABF$11,MATCH(UsagePerHour!$B$68,Usage!$C$5:$C$11,0),MATCH(UsagePerHour!SO$4,Usage!$D$3:$ABF$3,0)),"")</f>
        <v/>
      </c>
      <c r="SP70" s="27" t="str">
        <f>IFERROR(INDEX(Sales!$D$5:$ABF$18,MATCH(UsagePerHour!$B70,Sales!$C$5:$C$18,0),MATCH(UsagePerHour!SP$4,Sales!$D$3:$ABF$3,0))/SP$2*INDEX(Usage!$D$5:$ABF$11,MATCH(UsagePerHour!$B$68,Usage!$C$5:$C$11,0),MATCH(UsagePerHour!SP$4,Usage!$D$3:$ABF$3,0)),"")</f>
        <v/>
      </c>
      <c r="SQ70" s="27" t="str">
        <f>IFERROR(INDEX(Sales!$D$5:$ABF$18,MATCH(UsagePerHour!$B70,Sales!$C$5:$C$18,0),MATCH(UsagePerHour!SQ$4,Sales!$D$3:$ABF$3,0))/SQ$2*INDEX(Usage!$D$5:$ABF$11,MATCH(UsagePerHour!$B$68,Usage!$C$5:$C$11,0),MATCH(UsagePerHour!SQ$4,Usage!$D$3:$ABF$3,0)),"")</f>
        <v/>
      </c>
      <c r="SR70" s="27" t="str">
        <f>IFERROR(INDEX(Sales!$D$5:$ABF$18,MATCH(UsagePerHour!$B70,Sales!$C$5:$C$18,0),MATCH(UsagePerHour!SR$4,Sales!$D$3:$ABF$3,0))/SR$2*INDEX(Usage!$D$5:$ABF$11,MATCH(UsagePerHour!$B$68,Usage!$C$5:$C$11,0),MATCH(UsagePerHour!SR$4,Usage!$D$3:$ABF$3,0)),"")</f>
        <v/>
      </c>
      <c r="SS70" s="27" t="str">
        <f>IFERROR(INDEX(Sales!$D$5:$ABF$18,MATCH(UsagePerHour!$B70,Sales!$C$5:$C$18,0),MATCH(UsagePerHour!SS$4,Sales!$D$3:$ABF$3,0))/SS$2*INDEX(Usage!$D$5:$ABF$11,MATCH(UsagePerHour!$B$68,Usage!$C$5:$C$11,0),MATCH(UsagePerHour!SS$4,Usage!$D$3:$ABF$3,0)),"")</f>
        <v/>
      </c>
      <c r="ST70" s="27" t="str">
        <f>IFERROR(INDEX(Sales!$D$5:$ABF$18,MATCH(UsagePerHour!$B70,Sales!$C$5:$C$18,0),MATCH(UsagePerHour!ST$4,Sales!$D$3:$ABF$3,0))/ST$2*INDEX(Usage!$D$5:$ABF$11,MATCH(UsagePerHour!$B$68,Usage!$C$5:$C$11,0),MATCH(UsagePerHour!ST$4,Usage!$D$3:$ABF$3,0)),"")</f>
        <v/>
      </c>
      <c r="SU70" s="27" t="str">
        <f>IFERROR(INDEX(Sales!$D$5:$ABF$18,MATCH(UsagePerHour!$B70,Sales!$C$5:$C$18,0),MATCH(UsagePerHour!SU$4,Sales!$D$3:$ABF$3,0))/SU$2*INDEX(Usage!$D$5:$ABF$11,MATCH(UsagePerHour!$B$68,Usage!$C$5:$C$11,0),MATCH(UsagePerHour!SU$4,Usage!$D$3:$ABF$3,0)),"")</f>
        <v/>
      </c>
      <c r="SV70" s="27" t="str">
        <f>IFERROR(INDEX(Sales!$D$5:$ABF$18,MATCH(UsagePerHour!$B70,Sales!$C$5:$C$18,0),MATCH(UsagePerHour!SV$4,Sales!$D$3:$ABF$3,0))/SV$2*INDEX(Usage!$D$5:$ABF$11,MATCH(UsagePerHour!$B$68,Usage!$C$5:$C$11,0),MATCH(UsagePerHour!SV$4,Usage!$D$3:$ABF$3,0)),"")</f>
        <v/>
      </c>
      <c r="SW70" s="27" t="str">
        <f>IFERROR(INDEX(Sales!$D$5:$ABF$18,MATCH(UsagePerHour!$B70,Sales!$C$5:$C$18,0),MATCH(UsagePerHour!SW$4,Sales!$D$3:$ABF$3,0))/SW$2*INDEX(Usage!$D$5:$ABF$11,MATCH(UsagePerHour!$B$68,Usage!$C$5:$C$11,0),MATCH(UsagePerHour!SW$4,Usage!$D$3:$ABF$3,0)),"")</f>
        <v/>
      </c>
      <c r="SX70" s="27" t="str">
        <f>IFERROR(INDEX(Sales!$D$5:$ABF$18,MATCH(UsagePerHour!$B70,Sales!$C$5:$C$18,0),MATCH(UsagePerHour!SX$4,Sales!$D$3:$ABF$3,0))/SX$2*INDEX(Usage!$D$5:$ABF$11,MATCH(UsagePerHour!$B$68,Usage!$C$5:$C$11,0),MATCH(UsagePerHour!SX$4,Usage!$D$3:$ABF$3,0)),"")</f>
        <v/>
      </c>
      <c r="SY70" s="27" t="str">
        <f>IFERROR(INDEX(Sales!$D$5:$ABF$18,MATCH(UsagePerHour!$B70,Sales!$C$5:$C$18,0),MATCH(UsagePerHour!SY$4,Sales!$D$3:$ABF$3,0))/SY$2*INDEX(Usage!$D$5:$ABF$11,MATCH(UsagePerHour!$B$68,Usage!$C$5:$C$11,0),MATCH(UsagePerHour!SY$4,Usage!$D$3:$ABF$3,0)),"")</f>
        <v/>
      </c>
      <c r="SZ70" s="27" t="str">
        <f>IFERROR(INDEX(Sales!$D$5:$ABF$18,MATCH(UsagePerHour!$B70,Sales!$C$5:$C$18,0),MATCH(UsagePerHour!SZ$4,Sales!$D$3:$ABF$3,0))/SZ$2*INDEX(Usage!$D$5:$ABF$11,MATCH(UsagePerHour!$B$68,Usage!$C$5:$C$11,0),MATCH(UsagePerHour!SZ$4,Usage!$D$3:$ABF$3,0)),"")</f>
        <v/>
      </c>
      <c r="TA70" s="27" t="str">
        <f>IFERROR(INDEX(Sales!$D$5:$ABF$18,MATCH(UsagePerHour!$B70,Sales!$C$5:$C$18,0),MATCH(UsagePerHour!TA$4,Sales!$D$3:$ABF$3,0))/TA$2*INDEX(Usage!$D$5:$ABF$11,MATCH(UsagePerHour!$B$68,Usage!$C$5:$C$11,0),MATCH(UsagePerHour!TA$4,Usage!$D$3:$ABF$3,0)),"")</f>
        <v/>
      </c>
      <c r="TB70" s="27" t="str">
        <f>IFERROR(INDEX(Sales!$D$5:$ABF$18,MATCH(UsagePerHour!$B70,Sales!$C$5:$C$18,0),MATCH(UsagePerHour!TB$4,Sales!$D$3:$ABF$3,0))/TB$2*INDEX(Usage!$D$5:$ABF$11,MATCH(UsagePerHour!$B$68,Usage!$C$5:$C$11,0),MATCH(UsagePerHour!TB$4,Usage!$D$3:$ABF$3,0)),"")</f>
        <v/>
      </c>
      <c r="TC70" s="27" t="str">
        <f>IFERROR(INDEX(Sales!$D$5:$ABF$18,MATCH(UsagePerHour!$B70,Sales!$C$5:$C$18,0),MATCH(UsagePerHour!TC$4,Sales!$D$3:$ABF$3,0))/TC$2*INDEX(Usage!$D$5:$ABF$11,MATCH(UsagePerHour!$B$68,Usage!$C$5:$C$11,0),MATCH(UsagePerHour!TC$4,Usage!$D$3:$ABF$3,0)),"")</f>
        <v/>
      </c>
      <c r="TD70" s="27" t="str">
        <f>IFERROR(INDEX(Sales!$D$5:$ABF$18,MATCH(UsagePerHour!$B70,Sales!$C$5:$C$18,0),MATCH(UsagePerHour!TD$4,Sales!$D$3:$ABF$3,0))/TD$2*INDEX(Usage!$D$5:$ABF$11,MATCH(UsagePerHour!$B$68,Usage!$C$5:$C$11,0),MATCH(UsagePerHour!TD$4,Usage!$D$3:$ABF$3,0)),"")</f>
        <v/>
      </c>
      <c r="TE70" s="27" t="str">
        <f>IFERROR(INDEX(Sales!$D$5:$ABF$18,MATCH(UsagePerHour!$B70,Sales!$C$5:$C$18,0),MATCH(UsagePerHour!TE$4,Sales!$D$3:$ABF$3,0))/TE$2*INDEX(Usage!$D$5:$ABF$11,MATCH(UsagePerHour!$B$68,Usage!$C$5:$C$11,0),MATCH(UsagePerHour!TE$4,Usage!$D$3:$ABF$3,0)),"")</f>
        <v/>
      </c>
      <c r="TF70" s="27" t="str">
        <f>IFERROR(INDEX(Sales!$D$5:$ABF$18,MATCH(UsagePerHour!$B70,Sales!$C$5:$C$18,0),MATCH(UsagePerHour!TF$4,Sales!$D$3:$ABF$3,0))/TF$2*INDEX(Usage!$D$5:$ABF$11,MATCH(UsagePerHour!$B$68,Usage!$C$5:$C$11,0),MATCH(UsagePerHour!TF$4,Usage!$D$3:$ABF$3,0)),"")</f>
        <v/>
      </c>
      <c r="TG70" s="27" t="str">
        <f>IFERROR(INDEX(Sales!$D$5:$ABF$18,MATCH(UsagePerHour!$B70,Sales!$C$5:$C$18,0),MATCH(UsagePerHour!TG$4,Sales!$D$3:$ABF$3,0))/TG$2*INDEX(Usage!$D$5:$ABF$11,MATCH(UsagePerHour!$B$68,Usage!$C$5:$C$11,0),MATCH(UsagePerHour!TG$4,Usage!$D$3:$ABF$3,0)),"")</f>
        <v/>
      </c>
      <c r="TH70" s="27" t="str">
        <f>IFERROR(INDEX(Sales!$D$5:$ABF$18,MATCH(UsagePerHour!$B70,Sales!$C$5:$C$18,0),MATCH(UsagePerHour!TH$4,Sales!$D$3:$ABF$3,0))/TH$2*INDEX(Usage!$D$5:$ABF$11,MATCH(UsagePerHour!$B$68,Usage!$C$5:$C$11,0),MATCH(UsagePerHour!TH$4,Usage!$D$3:$ABF$3,0)),"")</f>
        <v/>
      </c>
      <c r="TI70" s="27" t="str">
        <f>IFERROR(INDEX(Sales!$D$5:$ABF$18,MATCH(UsagePerHour!$B70,Sales!$C$5:$C$18,0),MATCH(UsagePerHour!TI$4,Sales!$D$3:$ABF$3,0))/TI$2*INDEX(Usage!$D$5:$ABF$11,MATCH(UsagePerHour!$B$68,Usage!$C$5:$C$11,0),MATCH(UsagePerHour!TI$4,Usage!$D$3:$ABF$3,0)),"")</f>
        <v/>
      </c>
      <c r="TJ70" s="27" t="str">
        <f>IFERROR(INDEX(Sales!$D$5:$ABF$18,MATCH(UsagePerHour!$B70,Sales!$C$5:$C$18,0),MATCH(UsagePerHour!TJ$4,Sales!$D$3:$ABF$3,0))/TJ$2*INDEX(Usage!$D$5:$ABF$11,MATCH(UsagePerHour!$B$68,Usage!$C$5:$C$11,0),MATCH(UsagePerHour!TJ$4,Usage!$D$3:$ABF$3,0)),"")</f>
        <v/>
      </c>
      <c r="TK70" s="27" t="str">
        <f>IFERROR(INDEX(Sales!$D$5:$ABF$18,MATCH(UsagePerHour!$B70,Sales!$C$5:$C$18,0),MATCH(UsagePerHour!TK$4,Sales!$D$3:$ABF$3,0))/TK$2*INDEX(Usage!$D$5:$ABF$11,MATCH(UsagePerHour!$B$68,Usage!$C$5:$C$11,0),MATCH(UsagePerHour!TK$4,Usage!$D$3:$ABF$3,0)),"")</f>
        <v/>
      </c>
      <c r="TL70" s="27" t="str">
        <f>IFERROR(INDEX(Sales!$D$5:$ABF$18,MATCH(UsagePerHour!$B70,Sales!$C$5:$C$18,0),MATCH(UsagePerHour!TL$4,Sales!$D$3:$ABF$3,0))/TL$2*INDEX(Usage!$D$5:$ABF$11,MATCH(UsagePerHour!$B$68,Usage!$C$5:$C$11,0),MATCH(UsagePerHour!TL$4,Usage!$D$3:$ABF$3,0)),"")</f>
        <v/>
      </c>
      <c r="TM70" s="27" t="str">
        <f>IFERROR(INDEX(Sales!$D$5:$ABF$18,MATCH(UsagePerHour!$B70,Sales!$C$5:$C$18,0),MATCH(UsagePerHour!TM$4,Sales!$D$3:$ABF$3,0))/TM$2*INDEX(Usage!$D$5:$ABF$11,MATCH(UsagePerHour!$B$68,Usage!$C$5:$C$11,0),MATCH(UsagePerHour!TM$4,Usage!$D$3:$ABF$3,0)),"")</f>
        <v/>
      </c>
      <c r="TN70" s="27" t="str">
        <f>IFERROR(INDEX(Sales!$D$5:$ABF$18,MATCH(UsagePerHour!$B70,Sales!$C$5:$C$18,0),MATCH(UsagePerHour!TN$4,Sales!$D$3:$ABF$3,0))/TN$2*INDEX(Usage!$D$5:$ABF$11,MATCH(UsagePerHour!$B$68,Usage!$C$5:$C$11,0),MATCH(UsagePerHour!TN$4,Usage!$D$3:$ABF$3,0)),"")</f>
        <v/>
      </c>
      <c r="TO70" s="27" t="str">
        <f>IFERROR(INDEX(Sales!$D$5:$ABF$18,MATCH(UsagePerHour!$B70,Sales!$C$5:$C$18,0),MATCH(UsagePerHour!TO$4,Sales!$D$3:$ABF$3,0))/TO$2*INDEX(Usage!$D$5:$ABF$11,MATCH(UsagePerHour!$B$68,Usage!$C$5:$C$11,0),MATCH(UsagePerHour!TO$4,Usage!$D$3:$ABF$3,0)),"")</f>
        <v/>
      </c>
      <c r="TP70" s="27" t="str">
        <f>IFERROR(INDEX(Sales!$D$5:$ABF$18,MATCH(UsagePerHour!$B70,Sales!$C$5:$C$18,0),MATCH(UsagePerHour!TP$4,Sales!$D$3:$ABF$3,0))/TP$2*INDEX(Usage!$D$5:$ABF$11,MATCH(UsagePerHour!$B$68,Usage!$C$5:$C$11,0),MATCH(UsagePerHour!TP$4,Usage!$D$3:$ABF$3,0)),"")</f>
        <v/>
      </c>
      <c r="TQ70" s="27" t="str">
        <f>IFERROR(INDEX(Sales!$D$5:$ABF$18,MATCH(UsagePerHour!$B70,Sales!$C$5:$C$18,0),MATCH(UsagePerHour!TQ$4,Sales!$D$3:$ABF$3,0))/TQ$2*INDEX(Usage!$D$5:$ABF$11,MATCH(UsagePerHour!$B$68,Usage!$C$5:$C$11,0),MATCH(UsagePerHour!TQ$4,Usage!$D$3:$ABF$3,0)),"")</f>
        <v/>
      </c>
      <c r="TR70" s="27" t="str">
        <f>IFERROR(INDEX(Sales!$D$5:$ABF$18,MATCH(UsagePerHour!$B70,Sales!$C$5:$C$18,0),MATCH(UsagePerHour!TR$4,Sales!$D$3:$ABF$3,0))/TR$2*INDEX(Usage!$D$5:$ABF$11,MATCH(UsagePerHour!$B$68,Usage!$C$5:$C$11,0),MATCH(UsagePerHour!TR$4,Usage!$D$3:$ABF$3,0)),"")</f>
        <v/>
      </c>
      <c r="TS70" s="27" t="str">
        <f>IFERROR(INDEX(Sales!$D$5:$ABF$18,MATCH(UsagePerHour!$B70,Sales!$C$5:$C$18,0),MATCH(UsagePerHour!TS$4,Sales!$D$3:$ABF$3,0))/TS$2*INDEX(Usage!$D$5:$ABF$11,MATCH(UsagePerHour!$B$68,Usage!$C$5:$C$11,0),MATCH(UsagePerHour!TS$4,Usage!$D$3:$ABF$3,0)),"")</f>
        <v/>
      </c>
      <c r="TT70" s="27" t="str">
        <f>IFERROR(INDEX(Sales!$D$5:$ABF$18,MATCH(UsagePerHour!$B70,Sales!$C$5:$C$18,0),MATCH(UsagePerHour!TT$4,Sales!$D$3:$ABF$3,0))/TT$2*INDEX(Usage!$D$5:$ABF$11,MATCH(UsagePerHour!$B$68,Usage!$C$5:$C$11,0),MATCH(UsagePerHour!TT$4,Usage!$D$3:$ABF$3,0)),"")</f>
        <v/>
      </c>
      <c r="TU70" s="27" t="str">
        <f>IFERROR(INDEX(Sales!$D$5:$ABF$18,MATCH(UsagePerHour!$B70,Sales!$C$5:$C$18,0),MATCH(UsagePerHour!TU$4,Sales!$D$3:$ABF$3,0))/TU$2*INDEX(Usage!$D$5:$ABF$11,MATCH(UsagePerHour!$B$68,Usage!$C$5:$C$11,0),MATCH(UsagePerHour!TU$4,Usage!$D$3:$ABF$3,0)),"")</f>
        <v/>
      </c>
      <c r="TV70" s="27" t="str">
        <f>IFERROR(INDEX(Sales!$D$5:$ABF$18,MATCH(UsagePerHour!$B70,Sales!$C$5:$C$18,0),MATCH(UsagePerHour!TV$4,Sales!$D$3:$ABF$3,0))/TV$2*INDEX(Usage!$D$5:$ABF$11,MATCH(UsagePerHour!$B$68,Usage!$C$5:$C$11,0),MATCH(UsagePerHour!TV$4,Usage!$D$3:$ABF$3,0)),"")</f>
        <v/>
      </c>
      <c r="TW70" s="27" t="str">
        <f>IFERROR(INDEX(Sales!$D$5:$ABF$18,MATCH(UsagePerHour!$B70,Sales!$C$5:$C$18,0),MATCH(UsagePerHour!TW$4,Sales!$D$3:$ABF$3,0))/TW$2*INDEX(Usage!$D$5:$ABF$11,MATCH(UsagePerHour!$B$68,Usage!$C$5:$C$11,0),MATCH(UsagePerHour!TW$4,Usage!$D$3:$ABF$3,0)),"")</f>
        <v/>
      </c>
      <c r="TX70" s="27" t="str">
        <f>IFERROR(INDEX(Sales!$D$5:$ABF$18,MATCH(UsagePerHour!$B70,Sales!$C$5:$C$18,0),MATCH(UsagePerHour!TX$4,Sales!$D$3:$ABF$3,0))/TX$2*INDEX(Usage!$D$5:$ABF$11,MATCH(UsagePerHour!$B$68,Usage!$C$5:$C$11,0),MATCH(UsagePerHour!TX$4,Usage!$D$3:$ABF$3,0)),"")</f>
        <v/>
      </c>
      <c r="TY70" s="27" t="str">
        <f>IFERROR(INDEX(Sales!$D$5:$ABF$18,MATCH(UsagePerHour!$B70,Sales!$C$5:$C$18,0),MATCH(UsagePerHour!TY$4,Sales!$D$3:$ABF$3,0))/TY$2*INDEX(Usage!$D$5:$ABF$11,MATCH(UsagePerHour!$B$68,Usage!$C$5:$C$11,0),MATCH(UsagePerHour!TY$4,Usage!$D$3:$ABF$3,0)),"")</f>
        <v/>
      </c>
      <c r="TZ70" s="27" t="str">
        <f>IFERROR(INDEX(Sales!$D$5:$ABF$18,MATCH(UsagePerHour!$B70,Sales!$C$5:$C$18,0),MATCH(UsagePerHour!TZ$4,Sales!$D$3:$ABF$3,0))/TZ$2*INDEX(Usage!$D$5:$ABF$11,MATCH(UsagePerHour!$B$68,Usage!$C$5:$C$11,0),MATCH(UsagePerHour!TZ$4,Usage!$D$3:$ABF$3,0)),"")</f>
        <v/>
      </c>
      <c r="UA70" s="27" t="str">
        <f>IFERROR(INDEX(Sales!$D$5:$ABF$18,MATCH(UsagePerHour!$B70,Sales!$C$5:$C$18,0),MATCH(UsagePerHour!UA$4,Sales!$D$3:$ABF$3,0))/UA$2*INDEX(Usage!$D$5:$ABF$11,MATCH(UsagePerHour!$B$68,Usage!$C$5:$C$11,0),MATCH(UsagePerHour!UA$4,Usage!$D$3:$ABF$3,0)),"")</f>
        <v/>
      </c>
      <c r="UB70" s="27" t="str">
        <f>IFERROR(INDEX(Sales!$D$5:$ABF$18,MATCH(UsagePerHour!$B70,Sales!$C$5:$C$18,0),MATCH(UsagePerHour!UB$4,Sales!$D$3:$ABF$3,0))/UB$2*INDEX(Usage!$D$5:$ABF$11,MATCH(UsagePerHour!$B$68,Usage!$C$5:$C$11,0),MATCH(UsagePerHour!UB$4,Usage!$D$3:$ABF$3,0)),"")</f>
        <v/>
      </c>
      <c r="UC70" s="27" t="str">
        <f>IFERROR(INDEX(Sales!$D$5:$ABF$18,MATCH(UsagePerHour!$B70,Sales!$C$5:$C$18,0),MATCH(UsagePerHour!UC$4,Sales!$D$3:$ABF$3,0))/UC$2*INDEX(Usage!$D$5:$ABF$11,MATCH(UsagePerHour!$B$68,Usage!$C$5:$C$11,0),MATCH(UsagePerHour!UC$4,Usage!$D$3:$ABF$3,0)),"")</f>
        <v/>
      </c>
      <c r="UD70" s="27" t="str">
        <f>IFERROR(INDEX(Sales!$D$5:$ABF$18,MATCH(UsagePerHour!$B70,Sales!$C$5:$C$18,0),MATCH(UsagePerHour!UD$4,Sales!$D$3:$ABF$3,0))/UD$2*INDEX(Usage!$D$5:$ABF$11,MATCH(UsagePerHour!$B$68,Usage!$C$5:$C$11,0),MATCH(UsagePerHour!UD$4,Usage!$D$3:$ABF$3,0)),"")</f>
        <v/>
      </c>
      <c r="UE70" s="27" t="str">
        <f>IFERROR(INDEX(Sales!$D$5:$ABF$18,MATCH(UsagePerHour!$B70,Sales!$C$5:$C$18,0),MATCH(UsagePerHour!UE$4,Sales!$D$3:$ABF$3,0))/UE$2*INDEX(Usage!$D$5:$ABF$11,MATCH(UsagePerHour!$B$68,Usage!$C$5:$C$11,0),MATCH(UsagePerHour!UE$4,Usage!$D$3:$ABF$3,0)),"")</f>
        <v/>
      </c>
      <c r="UF70" s="27" t="str">
        <f>IFERROR(INDEX(Sales!$D$5:$ABF$18,MATCH(UsagePerHour!$B70,Sales!$C$5:$C$18,0),MATCH(UsagePerHour!UF$4,Sales!$D$3:$ABF$3,0))/UF$2*INDEX(Usage!$D$5:$ABF$11,MATCH(UsagePerHour!$B$68,Usage!$C$5:$C$11,0),MATCH(UsagePerHour!UF$4,Usage!$D$3:$ABF$3,0)),"")</f>
        <v/>
      </c>
      <c r="UG70" s="27" t="str">
        <f>IFERROR(INDEX(Sales!$D$5:$ABF$18,MATCH(UsagePerHour!$B70,Sales!$C$5:$C$18,0),MATCH(UsagePerHour!UG$4,Sales!$D$3:$ABF$3,0))/UG$2*INDEX(Usage!$D$5:$ABF$11,MATCH(UsagePerHour!$B$68,Usage!$C$5:$C$11,0),MATCH(UsagePerHour!UG$4,Usage!$D$3:$ABF$3,0)),"")</f>
        <v/>
      </c>
      <c r="UH70" s="27" t="str">
        <f>IFERROR(INDEX(Sales!$D$5:$ABF$18,MATCH(UsagePerHour!$B70,Sales!$C$5:$C$18,0),MATCH(UsagePerHour!UH$4,Sales!$D$3:$ABF$3,0))/UH$2*INDEX(Usage!$D$5:$ABF$11,MATCH(UsagePerHour!$B$68,Usage!$C$5:$C$11,0),MATCH(UsagePerHour!UH$4,Usage!$D$3:$ABF$3,0)),"")</f>
        <v/>
      </c>
      <c r="UI70" s="27" t="str">
        <f>IFERROR(INDEX(Sales!$D$5:$ABF$18,MATCH(UsagePerHour!$B70,Sales!$C$5:$C$18,0),MATCH(UsagePerHour!UI$4,Sales!$D$3:$ABF$3,0))/UI$2*INDEX(Usage!$D$5:$ABF$11,MATCH(UsagePerHour!$B$68,Usage!$C$5:$C$11,0),MATCH(UsagePerHour!UI$4,Usage!$D$3:$ABF$3,0)),"")</f>
        <v/>
      </c>
      <c r="UJ70" s="27" t="str">
        <f>IFERROR(INDEX(Sales!$D$5:$ABF$18,MATCH(UsagePerHour!$B70,Sales!$C$5:$C$18,0),MATCH(UsagePerHour!UJ$4,Sales!$D$3:$ABF$3,0))/UJ$2*INDEX(Usage!$D$5:$ABF$11,MATCH(UsagePerHour!$B$68,Usage!$C$5:$C$11,0),MATCH(UsagePerHour!UJ$4,Usage!$D$3:$ABF$3,0)),"")</f>
        <v/>
      </c>
      <c r="UK70" s="27" t="str">
        <f>IFERROR(INDEX(Sales!$D$5:$ABF$18,MATCH(UsagePerHour!$B70,Sales!$C$5:$C$18,0),MATCH(UsagePerHour!UK$4,Sales!$D$3:$ABF$3,0))/UK$2*INDEX(Usage!$D$5:$ABF$11,MATCH(UsagePerHour!$B$68,Usage!$C$5:$C$11,0),MATCH(UsagePerHour!UK$4,Usage!$D$3:$ABF$3,0)),"")</f>
        <v/>
      </c>
      <c r="UL70" s="27" t="str">
        <f>IFERROR(INDEX(Sales!$D$5:$ABF$18,MATCH(UsagePerHour!$B70,Sales!$C$5:$C$18,0),MATCH(UsagePerHour!UL$4,Sales!$D$3:$ABF$3,0))/UL$2*INDEX(Usage!$D$5:$ABF$11,MATCH(UsagePerHour!$B$68,Usage!$C$5:$C$11,0),MATCH(UsagePerHour!UL$4,Usage!$D$3:$ABF$3,0)),"")</f>
        <v/>
      </c>
      <c r="UM70" s="27" t="str">
        <f>IFERROR(INDEX(Sales!$D$5:$ABF$18,MATCH(UsagePerHour!$B70,Sales!$C$5:$C$18,0),MATCH(UsagePerHour!UM$4,Sales!$D$3:$ABF$3,0))/UM$2*INDEX(Usage!$D$5:$ABF$11,MATCH(UsagePerHour!$B$68,Usage!$C$5:$C$11,0),MATCH(UsagePerHour!UM$4,Usage!$D$3:$ABF$3,0)),"")</f>
        <v/>
      </c>
      <c r="UN70" s="27" t="str">
        <f>IFERROR(INDEX(Sales!$D$5:$ABF$18,MATCH(UsagePerHour!$B70,Sales!$C$5:$C$18,0),MATCH(UsagePerHour!UN$4,Sales!$D$3:$ABF$3,0))/UN$2*INDEX(Usage!$D$5:$ABF$11,MATCH(UsagePerHour!$B$68,Usage!$C$5:$C$11,0),MATCH(UsagePerHour!UN$4,Usage!$D$3:$ABF$3,0)),"")</f>
        <v/>
      </c>
      <c r="UO70" s="27" t="str">
        <f>IFERROR(INDEX(Sales!$D$5:$ABF$18,MATCH(UsagePerHour!$B70,Sales!$C$5:$C$18,0),MATCH(UsagePerHour!UO$4,Sales!$D$3:$ABF$3,0))/UO$2*INDEX(Usage!$D$5:$ABF$11,MATCH(UsagePerHour!$B$68,Usage!$C$5:$C$11,0),MATCH(UsagePerHour!UO$4,Usage!$D$3:$ABF$3,0)),"")</f>
        <v/>
      </c>
      <c r="UP70" s="27" t="str">
        <f>IFERROR(INDEX(Sales!$D$5:$ABF$18,MATCH(UsagePerHour!$B70,Sales!$C$5:$C$18,0),MATCH(UsagePerHour!UP$4,Sales!$D$3:$ABF$3,0))/UP$2*INDEX(Usage!$D$5:$ABF$11,MATCH(UsagePerHour!$B$68,Usage!$C$5:$C$11,0),MATCH(UsagePerHour!UP$4,Usage!$D$3:$ABF$3,0)),"")</f>
        <v/>
      </c>
      <c r="UQ70" s="27" t="str">
        <f>IFERROR(INDEX(Sales!$D$5:$ABF$18,MATCH(UsagePerHour!$B70,Sales!$C$5:$C$18,0),MATCH(UsagePerHour!UQ$4,Sales!$D$3:$ABF$3,0))/UQ$2*INDEX(Usage!$D$5:$ABF$11,MATCH(UsagePerHour!$B$68,Usage!$C$5:$C$11,0),MATCH(UsagePerHour!UQ$4,Usage!$D$3:$ABF$3,0)),"")</f>
        <v/>
      </c>
      <c r="UR70" s="27" t="str">
        <f>IFERROR(INDEX(Sales!$D$5:$ABF$18,MATCH(UsagePerHour!$B70,Sales!$C$5:$C$18,0),MATCH(UsagePerHour!UR$4,Sales!$D$3:$ABF$3,0))/UR$2*INDEX(Usage!$D$5:$ABF$11,MATCH(UsagePerHour!$B$68,Usage!$C$5:$C$11,0),MATCH(UsagePerHour!UR$4,Usage!$D$3:$ABF$3,0)),"")</f>
        <v/>
      </c>
      <c r="US70" s="27" t="str">
        <f>IFERROR(INDEX(Sales!$D$5:$ABF$18,MATCH(UsagePerHour!$B70,Sales!$C$5:$C$18,0),MATCH(UsagePerHour!US$4,Sales!$D$3:$ABF$3,0))/US$2*INDEX(Usage!$D$5:$ABF$11,MATCH(UsagePerHour!$B$68,Usage!$C$5:$C$11,0),MATCH(UsagePerHour!US$4,Usage!$D$3:$ABF$3,0)),"")</f>
        <v/>
      </c>
      <c r="UT70" s="27" t="str">
        <f>IFERROR(INDEX(Sales!$D$5:$ABF$18,MATCH(UsagePerHour!$B70,Sales!$C$5:$C$18,0),MATCH(UsagePerHour!UT$4,Sales!$D$3:$ABF$3,0))/UT$2*INDEX(Usage!$D$5:$ABF$11,MATCH(UsagePerHour!$B$68,Usage!$C$5:$C$11,0),MATCH(UsagePerHour!UT$4,Usage!$D$3:$ABF$3,0)),"")</f>
        <v/>
      </c>
      <c r="UU70" s="27" t="str">
        <f>IFERROR(INDEX(Sales!$D$5:$ABF$18,MATCH(UsagePerHour!$B70,Sales!$C$5:$C$18,0),MATCH(UsagePerHour!UU$4,Sales!$D$3:$ABF$3,0))/UU$2*INDEX(Usage!$D$5:$ABF$11,MATCH(UsagePerHour!$B$68,Usage!$C$5:$C$11,0),MATCH(UsagePerHour!UU$4,Usage!$D$3:$ABF$3,0)),"")</f>
        <v/>
      </c>
      <c r="UV70" s="27" t="str">
        <f>IFERROR(INDEX(Sales!$D$5:$ABF$18,MATCH(UsagePerHour!$B70,Sales!$C$5:$C$18,0),MATCH(UsagePerHour!UV$4,Sales!$D$3:$ABF$3,0))/UV$2*INDEX(Usage!$D$5:$ABF$11,MATCH(UsagePerHour!$B$68,Usage!$C$5:$C$11,0),MATCH(UsagePerHour!UV$4,Usage!$D$3:$ABF$3,0)),"")</f>
        <v/>
      </c>
      <c r="UW70" s="27" t="str">
        <f>IFERROR(INDEX(Sales!$D$5:$ABF$18,MATCH(UsagePerHour!$B70,Sales!$C$5:$C$18,0),MATCH(UsagePerHour!UW$4,Sales!$D$3:$ABF$3,0))/UW$2*INDEX(Usage!$D$5:$ABF$11,MATCH(UsagePerHour!$B$68,Usage!$C$5:$C$11,0),MATCH(UsagePerHour!UW$4,Usage!$D$3:$ABF$3,0)),"")</f>
        <v/>
      </c>
      <c r="UX70" s="27" t="str">
        <f>IFERROR(INDEX(Sales!$D$5:$ABF$18,MATCH(UsagePerHour!$B70,Sales!$C$5:$C$18,0),MATCH(UsagePerHour!UX$4,Sales!$D$3:$ABF$3,0))/UX$2*INDEX(Usage!$D$5:$ABF$11,MATCH(UsagePerHour!$B$68,Usage!$C$5:$C$11,0),MATCH(UsagePerHour!UX$4,Usage!$D$3:$ABF$3,0)),"")</f>
        <v/>
      </c>
      <c r="UY70" s="27" t="str">
        <f>IFERROR(INDEX(Sales!$D$5:$ABF$18,MATCH(UsagePerHour!$B70,Sales!$C$5:$C$18,0),MATCH(UsagePerHour!UY$4,Sales!$D$3:$ABF$3,0))/UY$2*INDEX(Usage!$D$5:$ABF$11,MATCH(UsagePerHour!$B$68,Usage!$C$5:$C$11,0),MATCH(UsagePerHour!UY$4,Usage!$D$3:$ABF$3,0)),"")</f>
        <v/>
      </c>
      <c r="UZ70" s="27" t="str">
        <f>IFERROR(INDEX(Sales!$D$5:$ABF$18,MATCH(UsagePerHour!$B70,Sales!$C$5:$C$18,0),MATCH(UsagePerHour!UZ$4,Sales!$D$3:$ABF$3,0))/UZ$2*INDEX(Usage!$D$5:$ABF$11,MATCH(UsagePerHour!$B$68,Usage!$C$5:$C$11,0),MATCH(UsagePerHour!UZ$4,Usage!$D$3:$ABF$3,0)),"")</f>
        <v/>
      </c>
      <c r="VA70" s="27" t="str">
        <f>IFERROR(INDEX(Sales!$D$5:$ABF$18,MATCH(UsagePerHour!$B70,Sales!$C$5:$C$18,0),MATCH(UsagePerHour!VA$4,Sales!$D$3:$ABF$3,0))/VA$2*INDEX(Usage!$D$5:$ABF$11,MATCH(UsagePerHour!$B$68,Usage!$C$5:$C$11,0),MATCH(UsagePerHour!VA$4,Usage!$D$3:$ABF$3,0)),"")</f>
        <v/>
      </c>
      <c r="VB70" s="27" t="str">
        <f>IFERROR(INDEX(Sales!$D$5:$ABF$18,MATCH(UsagePerHour!$B70,Sales!$C$5:$C$18,0),MATCH(UsagePerHour!VB$4,Sales!$D$3:$ABF$3,0))/VB$2*INDEX(Usage!$D$5:$ABF$11,MATCH(UsagePerHour!$B$68,Usage!$C$5:$C$11,0),MATCH(UsagePerHour!VB$4,Usage!$D$3:$ABF$3,0)),"")</f>
        <v/>
      </c>
      <c r="VC70" s="27" t="str">
        <f>IFERROR(INDEX(Sales!$D$5:$ABF$18,MATCH(UsagePerHour!$B70,Sales!$C$5:$C$18,0),MATCH(UsagePerHour!VC$4,Sales!$D$3:$ABF$3,0))/VC$2*INDEX(Usage!$D$5:$ABF$11,MATCH(UsagePerHour!$B$68,Usage!$C$5:$C$11,0),MATCH(UsagePerHour!VC$4,Usage!$D$3:$ABF$3,0)),"")</f>
        <v/>
      </c>
      <c r="VD70" s="27" t="str">
        <f>IFERROR(INDEX(Sales!$D$5:$ABF$18,MATCH(UsagePerHour!$B70,Sales!$C$5:$C$18,0),MATCH(UsagePerHour!VD$4,Sales!$D$3:$ABF$3,0))/VD$2*INDEX(Usage!$D$5:$ABF$11,MATCH(UsagePerHour!$B$68,Usage!$C$5:$C$11,0),MATCH(UsagePerHour!VD$4,Usage!$D$3:$ABF$3,0)),"")</f>
        <v/>
      </c>
      <c r="VE70" s="27" t="str">
        <f>IFERROR(INDEX(Sales!$D$5:$ABF$18,MATCH(UsagePerHour!$B70,Sales!$C$5:$C$18,0),MATCH(UsagePerHour!VE$4,Sales!$D$3:$ABF$3,0))/VE$2*INDEX(Usage!$D$5:$ABF$11,MATCH(UsagePerHour!$B$68,Usage!$C$5:$C$11,0),MATCH(UsagePerHour!VE$4,Usage!$D$3:$ABF$3,0)),"")</f>
        <v/>
      </c>
      <c r="VF70" s="27" t="str">
        <f>IFERROR(INDEX(Sales!$D$5:$ABF$18,MATCH(UsagePerHour!$B70,Sales!$C$5:$C$18,0),MATCH(UsagePerHour!VF$4,Sales!$D$3:$ABF$3,0))/VF$2*INDEX(Usage!$D$5:$ABF$11,MATCH(UsagePerHour!$B$68,Usage!$C$5:$C$11,0),MATCH(UsagePerHour!VF$4,Usage!$D$3:$ABF$3,0)),"")</f>
        <v/>
      </c>
      <c r="VG70" s="27" t="str">
        <f>IFERROR(INDEX(Sales!$D$5:$ABF$18,MATCH(UsagePerHour!$B70,Sales!$C$5:$C$18,0),MATCH(UsagePerHour!VG$4,Sales!$D$3:$ABF$3,0))/VG$2*INDEX(Usage!$D$5:$ABF$11,MATCH(UsagePerHour!$B$68,Usage!$C$5:$C$11,0),MATCH(UsagePerHour!VG$4,Usage!$D$3:$ABF$3,0)),"")</f>
        <v/>
      </c>
      <c r="VH70" s="27" t="str">
        <f>IFERROR(INDEX(Sales!$D$5:$ABF$18,MATCH(UsagePerHour!$B70,Sales!$C$5:$C$18,0),MATCH(UsagePerHour!VH$4,Sales!$D$3:$ABF$3,0))/VH$2*INDEX(Usage!$D$5:$ABF$11,MATCH(UsagePerHour!$B$68,Usage!$C$5:$C$11,0),MATCH(UsagePerHour!VH$4,Usage!$D$3:$ABF$3,0)),"")</f>
        <v/>
      </c>
      <c r="VI70" s="27" t="str">
        <f>IFERROR(INDEX(Sales!$D$5:$ABF$18,MATCH(UsagePerHour!$B70,Sales!$C$5:$C$18,0),MATCH(UsagePerHour!VI$4,Sales!$D$3:$ABF$3,0))/VI$2*INDEX(Usage!$D$5:$ABF$11,MATCH(UsagePerHour!$B$68,Usage!$C$5:$C$11,0),MATCH(UsagePerHour!VI$4,Usage!$D$3:$ABF$3,0)),"")</f>
        <v/>
      </c>
      <c r="VJ70" s="27" t="str">
        <f>IFERROR(INDEX(Sales!$D$5:$ABF$18,MATCH(UsagePerHour!$B70,Sales!$C$5:$C$18,0),MATCH(UsagePerHour!VJ$4,Sales!$D$3:$ABF$3,0))/VJ$2*INDEX(Usage!$D$5:$ABF$11,MATCH(UsagePerHour!$B$68,Usage!$C$5:$C$11,0),MATCH(UsagePerHour!VJ$4,Usage!$D$3:$ABF$3,0)),"")</f>
        <v/>
      </c>
      <c r="VK70" s="27" t="str">
        <f>IFERROR(INDEX(Sales!$D$5:$ABF$18,MATCH(UsagePerHour!$B70,Sales!$C$5:$C$18,0),MATCH(UsagePerHour!VK$4,Sales!$D$3:$ABF$3,0))/VK$2*INDEX(Usage!$D$5:$ABF$11,MATCH(UsagePerHour!$B$68,Usage!$C$5:$C$11,0),MATCH(UsagePerHour!VK$4,Usage!$D$3:$ABF$3,0)),"")</f>
        <v/>
      </c>
      <c r="VL70" s="27" t="str">
        <f>IFERROR(INDEX(Sales!$D$5:$ABF$18,MATCH(UsagePerHour!$B70,Sales!$C$5:$C$18,0),MATCH(UsagePerHour!VL$4,Sales!$D$3:$ABF$3,0))/VL$2*INDEX(Usage!$D$5:$ABF$11,MATCH(UsagePerHour!$B$68,Usage!$C$5:$C$11,0),MATCH(UsagePerHour!VL$4,Usage!$D$3:$ABF$3,0)),"")</f>
        <v/>
      </c>
      <c r="VM70" s="27" t="str">
        <f>IFERROR(INDEX(Sales!$D$5:$ABF$18,MATCH(UsagePerHour!$B70,Sales!$C$5:$C$18,0),MATCH(UsagePerHour!VM$4,Sales!$D$3:$ABF$3,0))/VM$2*INDEX(Usage!$D$5:$ABF$11,MATCH(UsagePerHour!$B$68,Usage!$C$5:$C$11,0),MATCH(UsagePerHour!VM$4,Usage!$D$3:$ABF$3,0)),"")</f>
        <v/>
      </c>
      <c r="VN70" s="27" t="str">
        <f>IFERROR(INDEX(Sales!$D$5:$ABF$18,MATCH(UsagePerHour!$B70,Sales!$C$5:$C$18,0),MATCH(UsagePerHour!VN$4,Sales!$D$3:$ABF$3,0))/VN$2*INDEX(Usage!$D$5:$ABF$11,MATCH(UsagePerHour!$B$68,Usage!$C$5:$C$11,0),MATCH(UsagePerHour!VN$4,Usage!$D$3:$ABF$3,0)),"")</f>
        <v/>
      </c>
      <c r="VO70" s="27" t="str">
        <f>IFERROR(INDEX(Sales!$D$5:$ABF$18,MATCH(UsagePerHour!$B70,Sales!$C$5:$C$18,0),MATCH(UsagePerHour!VO$4,Sales!$D$3:$ABF$3,0))/VO$2*INDEX(Usage!$D$5:$ABF$11,MATCH(UsagePerHour!$B$68,Usage!$C$5:$C$11,0),MATCH(UsagePerHour!VO$4,Usage!$D$3:$ABF$3,0)),"")</f>
        <v/>
      </c>
      <c r="VP70" s="27" t="str">
        <f>IFERROR(INDEX(Sales!$D$5:$ABF$18,MATCH(UsagePerHour!$B70,Sales!$C$5:$C$18,0),MATCH(UsagePerHour!VP$4,Sales!$D$3:$ABF$3,0))/VP$2*INDEX(Usage!$D$5:$ABF$11,MATCH(UsagePerHour!$B$68,Usage!$C$5:$C$11,0),MATCH(UsagePerHour!VP$4,Usage!$D$3:$ABF$3,0)),"")</f>
        <v/>
      </c>
      <c r="VQ70" s="27" t="str">
        <f>IFERROR(INDEX(Sales!$D$5:$ABF$18,MATCH(UsagePerHour!$B70,Sales!$C$5:$C$18,0),MATCH(UsagePerHour!VQ$4,Sales!$D$3:$ABF$3,0))/VQ$2*INDEX(Usage!$D$5:$ABF$11,MATCH(UsagePerHour!$B$68,Usage!$C$5:$C$11,0),MATCH(UsagePerHour!VQ$4,Usage!$D$3:$ABF$3,0)),"")</f>
        <v/>
      </c>
      <c r="VR70" s="27" t="str">
        <f>IFERROR(INDEX(Sales!$D$5:$ABF$18,MATCH(UsagePerHour!$B70,Sales!$C$5:$C$18,0),MATCH(UsagePerHour!VR$4,Sales!$D$3:$ABF$3,0))/VR$2*INDEX(Usage!$D$5:$ABF$11,MATCH(UsagePerHour!$B$68,Usage!$C$5:$C$11,0),MATCH(UsagePerHour!VR$4,Usage!$D$3:$ABF$3,0)),"")</f>
        <v/>
      </c>
      <c r="VS70" s="27" t="str">
        <f>IFERROR(INDEX(Sales!$D$5:$ABF$18,MATCH(UsagePerHour!$B70,Sales!$C$5:$C$18,0),MATCH(UsagePerHour!VS$4,Sales!$D$3:$ABF$3,0))/VS$2*INDEX(Usage!$D$5:$ABF$11,MATCH(UsagePerHour!$B$68,Usage!$C$5:$C$11,0),MATCH(UsagePerHour!VS$4,Usage!$D$3:$ABF$3,0)),"")</f>
        <v/>
      </c>
      <c r="VT70" s="27" t="str">
        <f>IFERROR(INDEX(Sales!$D$5:$ABF$18,MATCH(UsagePerHour!$B70,Sales!$C$5:$C$18,0),MATCH(UsagePerHour!VT$4,Sales!$D$3:$ABF$3,0))/VT$2*INDEX(Usage!$D$5:$ABF$11,MATCH(UsagePerHour!$B$68,Usage!$C$5:$C$11,0),MATCH(UsagePerHour!VT$4,Usage!$D$3:$ABF$3,0)),"")</f>
        <v/>
      </c>
      <c r="VU70" s="27" t="str">
        <f>IFERROR(INDEX(Sales!$D$5:$ABF$18,MATCH(UsagePerHour!$B70,Sales!$C$5:$C$18,0),MATCH(UsagePerHour!VU$4,Sales!$D$3:$ABF$3,0))/VU$2*INDEX(Usage!$D$5:$ABF$11,MATCH(UsagePerHour!$B$68,Usage!$C$5:$C$11,0),MATCH(UsagePerHour!VU$4,Usage!$D$3:$ABF$3,0)),"")</f>
        <v/>
      </c>
      <c r="VV70" s="27" t="str">
        <f>IFERROR(INDEX(Sales!$D$5:$ABF$18,MATCH(UsagePerHour!$B70,Sales!$C$5:$C$18,0),MATCH(UsagePerHour!VV$4,Sales!$D$3:$ABF$3,0))/VV$2*INDEX(Usage!$D$5:$ABF$11,MATCH(UsagePerHour!$B$68,Usage!$C$5:$C$11,0),MATCH(UsagePerHour!VV$4,Usage!$D$3:$ABF$3,0)),"")</f>
        <v/>
      </c>
      <c r="VW70" s="27" t="str">
        <f>IFERROR(INDEX(Sales!$D$5:$ABF$18,MATCH(UsagePerHour!$B70,Sales!$C$5:$C$18,0),MATCH(UsagePerHour!VW$4,Sales!$D$3:$ABF$3,0))/VW$2*INDEX(Usage!$D$5:$ABF$11,MATCH(UsagePerHour!$B$68,Usage!$C$5:$C$11,0),MATCH(UsagePerHour!VW$4,Usage!$D$3:$ABF$3,0)),"")</f>
        <v/>
      </c>
      <c r="VX70" s="27" t="str">
        <f>IFERROR(INDEX(Sales!$D$5:$ABF$18,MATCH(UsagePerHour!$B70,Sales!$C$5:$C$18,0),MATCH(UsagePerHour!VX$4,Sales!$D$3:$ABF$3,0))/VX$2*INDEX(Usage!$D$5:$ABF$11,MATCH(UsagePerHour!$B$68,Usage!$C$5:$C$11,0),MATCH(UsagePerHour!VX$4,Usage!$D$3:$ABF$3,0)),"")</f>
        <v/>
      </c>
      <c r="VY70" s="27" t="str">
        <f>IFERROR(INDEX(Sales!$D$5:$ABF$18,MATCH(UsagePerHour!$B70,Sales!$C$5:$C$18,0),MATCH(UsagePerHour!VY$4,Sales!$D$3:$ABF$3,0))/VY$2*INDEX(Usage!$D$5:$ABF$11,MATCH(UsagePerHour!$B$68,Usage!$C$5:$C$11,0),MATCH(UsagePerHour!VY$4,Usage!$D$3:$ABF$3,0)),"")</f>
        <v/>
      </c>
      <c r="VZ70" s="27" t="str">
        <f>IFERROR(INDEX(Sales!$D$5:$ABF$18,MATCH(UsagePerHour!$B70,Sales!$C$5:$C$18,0),MATCH(UsagePerHour!VZ$4,Sales!$D$3:$ABF$3,0))/VZ$2*INDEX(Usage!$D$5:$ABF$11,MATCH(UsagePerHour!$B$68,Usage!$C$5:$C$11,0),MATCH(UsagePerHour!VZ$4,Usage!$D$3:$ABF$3,0)),"")</f>
        <v/>
      </c>
      <c r="WA70" s="27" t="str">
        <f>IFERROR(INDEX(Sales!$D$5:$ABF$18,MATCH(UsagePerHour!$B70,Sales!$C$5:$C$18,0),MATCH(UsagePerHour!WA$4,Sales!$D$3:$ABF$3,0))/WA$2*INDEX(Usage!$D$5:$ABF$11,MATCH(UsagePerHour!$B$68,Usage!$C$5:$C$11,0),MATCH(UsagePerHour!WA$4,Usage!$D$3:$ABF$3,0)),"")</f>
        <v/>
      </c>
      <c r="WB70" s="27" t="str">
        <f>IFERROR(INDEX(Sales!$D$5:$ABF$18,MATCH(UsagePerHour!$B70,Sales!$C$5:$C$18,0),MATCH(UsagePerHour!WB$4,Sales!$D$3:$ABF$3,0))/WB$2*INDEX(Usage!$D$5:$ABF$11,MATCH(UsagePerHour!$B$68,Usage!$C$5:$C$11,0),MATCH(UsagePerHour!WB$4,Usage!$D$3:$ABF$3,0)),"")</f>
        <v/>
      </c>
      <c r="WC70" s="27" t="str">
        <f>IFERROR(INDEX(Sales!$D$5:$ABF$18,MATCH(UsagePerHour!$B70,Sales!$C$5:$C$18,0),MATCH(UsagePerHour!WC$4,Sales!$D$3:$ABF$3,0))/WC$2*INDEX(Usage!$D$5:$ABF$11,MATCH(UsagePerHour!$B$68,Usage!$C$5:$C$11,0),MATCH(UsagePerHour!WC$4,Usage!$D$3:$ABF$3,0)),"")</f>
        <v/>
      </c>
      <c r="WD70" s="27" t="str">
        <f>IFERROR(INDEX(Sales!$D$5:$ABF$18,MATCH(UsagePerHour!$B70,Sales!$C$5:$C$18,0),MATCH(UsagePerHour!WD$4,Sales!$D$3:$ABF$3,0))/WD$2*INDEX(Usage!$D$5:$ABF$11,MATCH(UsagePerHour!$B$68,Usage!$C$5:$C$11,0),MATCH(UsagePerHour!WD$4,Usage!$D$3:$ABF$3,0)),"")</f>
        <v/>
      </c>
      <c r="WE70" s="27" t="str">
        <f>IFERROR(INDEX(Sales!$D$5:$ABF$18,MATCH(UsagePerHour!$B70,Sales!$C$5:$C$18,0),MATCH(UsagePerHour!WE$4,Sales!$D$3:$ABF$3,0))/WE$2*INDEX(Usage!$D$5:$ABF$11,MATCH(UsagePerHour!$B$68,Usage!$C$5:$C$11,0),MATCH(UsagePerHour!WE$4,Usage!$D$3:$ABF$3,0)),"")</f>
        <v/>
      </c>
      <c r="WF70" s="27" t="str">
        <f>IFERROR(INDEX(Sales!$D$5:$ABF$18,MATCH(UsagePerHour!$B70,Sales!$C$5:$C$18,0),MATCH(UsagePerHour!WF$4,Sales!$D$3:$ABF$3,0))/WF$2*INDEX(Usage!$D$5:$ABF$11,MATCH(UsagePerHour!$B$68,Usage!$C$5:$C$11,0),MATCH(UsagePerHour!WF$4,Usage!$D$3:$ABF$3,0)),"")</f>
        <v/>
      </c>
      <c r="WG70" s="27" t="str">
        <f>IFERROR(INDEX(Sales!$D$5:$ABF$18,MATCH(UsagePerHour!$B70,Sales!$C$5:$C$18,0),MATCH(UsagePerHour!WG$4,Sales!$D$3:$ABF$3,0))/WG$2*INDEX(Usage!$D$5:$ABF$11,MATCH(UsagePerHour!$B$68,Usage!$C$5:$C$11,0),MATCH(UsagePerHour!WG$4,Usage!$D$3:$ABF$3,0)),"")</f>
        <v/>
      </c>
      <c r="WH70" s="27" t="str">
        <f>IFERROR(INDEX(Sales!$D$5:$ABF$18,MATCH(UsagePerHour!$B70,Sales!$C$5:$C$18,0),MATCH(UsagePerHour!WH$4,Sales!$D$3:$ABF$3,0))/WH$2*INDEX(Usage!$D$5:$ABF$11,MATCH(UsagePerHour!$B$68,Usage!$C$5:$C$11,0),MATCH(UsagePerHour!WH$4,Usage!$D$3:$ABF$3,0)),"")</f>
        <v/>
      </c>
      <c r="WI70" s="27" t="str">
        <f>IFERROR(INDEX(Sales!$D$5:$ABF$18,MATCH(UsagePerHour!$B70,Sales!$C$5:$C$18,0),MATCH(UsagePerHour!WI$4,Sales!$D$3:$ABF$3,0))/WI$2*INDEX(Usage!$D$5:$ABF$11,MATCH(UsagePerHour!$B$68,Usage!$C$5:$C$11,0),MATCH(UsagePerHour!WI$4,Usage!$D$3:$ABF$3,0)),"")</f>
        <v/>
      </c>
      <c r="WJ70" s="27" t="str">
        <f>IFERROR(INDEX(Sales!$D$5:$ABF$18,MATCH(UsagePerHour!$B70,Sales!$C$5:$C$18,0),MATCH(UsagePerHour!WJ$4,Sales!$D$3:$ABF$3,0))/WJ$2*INDEX(Usage!$D$5:$ABF$11,MATCH(UsagePerHour!$B$68,Usage!$C$5:$C$11,0),MATCH(UsagePerHour!WJ$4,Usage!$D$3:$ABF$3,0)),"")</f>
        <v/>
      </c>
      <c r="WK70" s="27" t="str">
        <f>IFERROR(INDEX(Sales!$D$5:$ABF$18,MATCH(UsagePerHour!$B70,Sales!$C$5:$C$18,0),MATCH(UsagePerHour!WK$4,Sales!$D$3:$ABF$3,0))/WK$2*INDEX(Usage!$D$5:$ABF$11,MATCH(UsagePerHour!$B$68,Usage!$C$5:$C$11,0),MATCH(UsagePerHour!WK$4,Usage!$D$3:$ABF$3,0)),"")</f>
        <v/>
      </c>
      <c r="WL70" s="27" t="str">
        <f>IFERROR(INDEX(Sales!$D$5:$ABF$18,MATCH(UsagePerHour!$B70,Sales!$C$5:$C$18,0),MATCH(UsagePerHour!WL$4,Sales!$D$3:$ABF$3,0))/WL$2*INDEX(Usage!$D$5:$ABF$11,MATCH(UsagePerHour!$B$68,Usage!$C$5:$C$11,0),MATCH(UsagePerHour!WL$4,Usage!$D$3:$ABF$3,0)),"")</f>
        <v/>
      </c>
      <c r="WM70" s="27" t="str">
        <f>IFERROR(INDEX(Sales!$D$5:$ABF$18,MATCH(UsagePerHour!$B70,Sales!$C$5:$C$18,0),MATCH(UsagePerHour!WM$4,Sales!$D$3:$ABF$3,0))/WM$2*INDEX(Usage!$D$5:$ABF$11,MATCH(UsagePerHour!$B$68,Usage!$C$5:$C$11,0),MATCH(UsagePerHour!WM$4,Usage!$D$3:$ABF$3,0)),"")</f>
        <v/>
      </c>
      <c r="WN70" s="27" t="str">
        <f>IFERROR(INDEX(Sales!$D$5:$ABF$18,MATCH(UsagePerHour!$B70,Sales!$C$5:$C$18,0),MATCH(UsagePerHour!WN$4,Sales!$D$3:$ABF$3,0))/WN$2*INDEX(Usage!$D$5:$ABF$11,MATCH(UsagePerHour!$B$68,Usage!$C$5:$C$11,0),MATCH(UsagePerHour!WN$4,Usage!$D$3:$ABF$3,0)),"")</f>
        <v/>
      </c>
      <c r="WO70" s="27" t="str">
        <f>IFERROR(INDEX(Sales!$D$5:$ABF$18,MATCH(UsagePerHour!$B70,Sales!$C$5:$C$18,0),MATCH(UsagePerHour!WO$4,Sales!$D$3:$ABF$3,0))/WO$2*INDEX(Usage!$D$5:$ABF$11,MATCH(UsagePerHour!$B$68,Usage!$C$5:$C$11,0),MATCH(UsagePerHour!WO$4,Usage!$D$3:$ABF$3,0)),"")</f>
        <v/>
      </c>
      <c r="WP70" s="27" t="str">
        <f>IFERROR(INDEX(Sales!$D$5:$ABF$18,MATCH(UsagePerHour!$B70,Sales!$C$5:$C$18,0),MATCH(UsagePerHour!WP$4,Sales!$D$3:$ABF$3,0))/WP$2*INDEX(Usage!$D$5:$ABF$11,MATCH(UsagePerHour!$B$68,Usage!$C$5:$C$11,0),MATCH(UsagePerHour!WP$4,Usage!$D$3:$ABF$3,0)),"")</f>
        <v/>
      </c>
      <c r="WQ70" s="27" t="str">
        <f>IFERROR(INDEX(Sales!$D$5:$ABF$18,MATCH(UsagePerHour!$B70,Sales!$C$5:$C$18,0),MATCH(UsagePerHour!WQ$4,Sales!$D$3:$ABF$3,0))/WQ$2*INDEX(Usage!$D$5:$ABF$11,MATCH(UsagePerHour!$B$68,Usage!$C$5:$C$11,0),MATCH(UsagePerHour!WQ$4,Usage!$D$3:$ABF$3,0)),"")</f>
        <v/>
      </c>
      <c r="WR70" s="27" t="str">
        <f>IFERROR(INDEX(Sales!$D$5:$ABF$18,MATCH(UsagePerHour!$B70,Sales!$C$5:$C$18,0),MATCH(UsagePerHour!WR$4,Sales!$D$3:$ABF$3,0))/WR$2*INDEX(Usage!$D$5:$ABF$11,MATCH(UsagePerHour!$B$68,Usage!$C$5:$C$11,0),MATCH(UsagePerHour!WR$4,Usage!$D$3:$ABF$3,0)),"")</f>
        <v/>
      </c>
      <c r="WS70" s="27" t="str">
        <f>IFERROR(INDEX(Sales!$D$5:$ABF$18,MATCH(UsagePerHour!$B70,Sales!$C$5:$C$18,0),MATCH(UsagePerHour!WS$4,Sales!$D$3:$ABF$3,0))/WS$2*INDEX(Usage!$D$5:$ABF$11,MATCH(UsagePerHour!$B$68,Usage!$C$5:$C$11,0),MATCH(UsagePerHour!WS$4,Usage!$D$3:$ABF$3,0)),"")</f>
        <v/>
      </c>
      <c r="WT70" s="27" t="str">
        <f>IFERROR(INDEX(Sales!$D$5:$ABF$18,MATCH(UsagePerHour!$B70,Sales!$C$5:$C$18,0),MATCH(UsagePerHour!WT$4,Sales!$D$3:$ABF$3,0))/WT$2*INDEX(Usage!$D$5:$ABF$11,MATCH(UsagePerHour!$B$68,Usage!$C$5:$C$11,0),MATCH(UsagePerHour!WT$4,Usage!$D$3:$ABF$3,0)),"")</f>
        <v/>
      </c>
      <c r="WU70" s="27" t="str">
        <f>IFERROR(INDEX(Sales!$D$5:$ABF$18,MATCH(UsagePerHour!$B70,Sales!$C$5:$C$18,0),MATCH(UsagePerHour!WU$4,Sales!$D$3:$ABF$3,0))/WU$2*INDEX(Usage!$D$5:$ABF$11,MATCH(UsagePerHour!$B$68,Usage!$C$5:$C$11,0),MATCH(UsagePerHour!WU$4,Usage!$D$3:$ABF$3,0)),"")</f>
        <v/>
      </c>
      <c r="WV70" s="27" t="str">
        <f>IFERROR(INDEX(Sales!$D$5:$ABF$18,MATCH(UsagePerHour!$B70,Sales!$C$5:$C$18,0),MATCH(UsagePerHour!WV$4,Sales!$D$3:$ABF$3,0))/WV$2*INDEX(Usage!$D$5:$ABF$11,MATCH(UsagePerHour!$B$68,Usage!$C$5:$C$11,0),MATCH(UsagePerHour!WV$4,Usage!$D$3:$ABF$3,0)),"")</f>
        <v/>
      </c>
      <c r="WW70" s="27" t="str">
        <f>IFERROR(INDEX(Sales!$D$5:$ABF$18,MATCH(UsagePerHour!$B70,Sales!$C$5:$C$18,0),MATCH(UsagePerHour!WW$4,Sales!$D$3:$ABF$3,0))/WW$2*INDEX(Usage!$D$5:$ABF$11,MATCH(UsagePerHour!$B$68,Usage!$C$5:$C$11,0),MATCH(UsagePerHour!WW$4,Usage!$D$3:$ABF$3,0)),"")</f>
        <v/>
      </c>
      <c r="WX70" s="27" t="str">
        <f>IFERROR(INDEX(Sales!$D$5:$ABF$18,MATCH(UsagePerHour!$B70,Sales!$C$5:$C$18,0),MATCH(UsagePerHour!WX$4,Sales!$D$3:$ABF$3,0))/WX$2*INDEX(Usage!$D$5:$ABF$11,MATCH(UsagePerHour!$B$68,Usage!$C$5:$C$11,0),MATCH(UsagePerHour!WX$4,Usage!$D$3:$ABF$3,0)),"")</f>
        <v/>
      </c>
      <c r="WY70" s="27" t="str">
        <f>IFERROR(INDEX(Sales!$D$5:$ABF$18,MATCH(UsagePerHour!$B70,Sales!$C$5:$C$18,0),MATCH(UsagePerHour!WY$4,Sales!$D$3:$ABF$3,0))/WY$2*INDEX(Usage!$D$5:$ABF$11,MATCH(UsagePerHour!$B$68,Usage!$C$5:$C$11,0),MATCH(UsagePerHour!WY$4,Usage!$D$3:$ABF$3,0)),"")</f>
        <v/>
      </c>
      <c r="WZ70" s="27" t="str">
        <f>IFERROR(INDEX(Sales!$D$5:$ABF$18,MATCH(UsagePerHour!$B70,Sales!$C$5:$C$18,0),MATCH(UsagePerHour!WZ$4,Sales!$D$3:$ABF$3,0))/WZ$2*INDEX(Usage!$D$5:$ABF$11,MATCH(UsagePerHour!$B$68,Usage!$C$5:$C$11,0),MATCH(UsagePerHour!WZ$4,Usage!$D$3:$ABF$3,0)),"")</f>
        <v/>
      </c>
      <c r="XA70" s="27" t="str">
        <f>IFERROR(INDEX(Sales!$D$5:$ABF$18,MATCH(UsagePerHour!$B70,Sales!$C$5:$C$18,0),MATCH(UsagePerHour!XA$4,Sales!$D$3:$ABF$3,0))/XA$2*INDEX(Usage!$D$5:$ABF$11,MATCH(UsagePerHour!$B$68,Usage!$C$5:$C$11,0),MATCH(UsagePerHour!XA$4,Usage!$D$3:$ABF$3,0)),"")</f>
        <v/>
      </c>
      <c r="XB70" s="27" t="str">
        <f>IFERROR(INDEX(Sales!$D$5:$ABF$18,MATCH(UsagePerHour!$B70,Sales!$C$5:$C$18,0),MATCH(UsagePerHour!XB$4,Sales!$D$3:$ABF$3,0))/XB$2*INDEX(Usage!$D$5:$ABF$11,MATCH(UsagePerHour!$B$68,Usage!$C$5:$C$11,0),MATCH(UsagePerHour!XB$4,Usage!$D$3:$ABF$3,0)),"")</f>
        <v/>
      </c>
      <c r="XC70" s="27" t="str">
        <f>IFERROR(INDEX(Sales!$D$5:$ABF$18,MATCH(UsagePerHour!$B70,Sales!$C$5:$C$18,0),MATCH(UsagePerHour!XC$4,Sales!$D$3:$ABF$3,0))/XC$2*INDEX(Usage!$D$5:$ABF$11,MATCH(UsagePerHour!$B$68,Usage!$C$5:$C$11,0),MATCH(UsagePerHour!XC$4,Usage!$D$3:$ABF$3,0)),"")</f>
        <v/>
      </c>
      <c r="XD70" s="27" t="str">
        <f>IFERROR(INDEX(Sales!$D$5:$ABF$18,MATCH(UsagePerHour!$B70,Sales!$C$5:$C$18,0),MATCH(UsagePerHour!XD$4,Sales!$D$3:$ABF$3,0))/XD$2*INDEX(Usage!$D$5:$ABF$11,MATCH(UsagePerHour!$B$68,Usage!$C$5:$C$11,0),MATCH(UsagePerHour!XD$4,Usage!$D$3:$ABF$3,0)),"")</f>
        <v/>
      </c>
      <c r="XE70" s="27" t="str">
        <f>IFERROR(INDEX(Sales!$D$5:$ABF$18,MATCH(UsagePerHour!$B70,Sales!$C$5:$C$18,0),MATCH(UsagePerHour!XE$4,Sales!$D$3:$ABF$3,0))/XE$2*INDEX(Usage!$D$5:$ABF$11,MATCH(UsagePerHour!$B$68,Usage!$C$5:$C$11,0),MATCH(UsagePerHour!XE$4,Usage!$D$3:$ABF$3,0)),"")</f>
        <v/>
      </c>
      <c r="XF70" s="27" t="str">
        <f>IFERROR(INDEX(Sales!$D$5:$ABF$18,MATCH(UsagePerHour!$B70,Sales!$C$5:$C$18,0),MATCH(UsagePerHour!XF$4,Sales!$D$3:$ABF$3,0))/XF$2*INDEX(Usage!$D$5:$ABF$11,MATCH(UsagePerHour!$B$68,Usage!$C$5:$C$11,0),MATCH(UsagePerHour!XF$4,Usage!$D$3:$ABF$3,0)),"")</f>
        <v/>
      </c>
      <c r="XG70" s="27" t="str">
        <f>IFERROR(INDEX(Sales!$D$5:$ABF$18,MATCH(UsagePerHour!$B70,Sales!$C$5:$C$18,0),MATCH(UsagePerHour!XG$4,Sales!$D$3:$ABF$3,0))/XG$2*INDEX(Usage!$D$5:$ABF$11,MATCH(UsagePerHour!$B$68,Usage!$C$5:$C$11,0),MATCH(UsagePerHour!XG$4,Usage!$D$3:$ABF$3,0)),"")</f>
        <v/>
      </c>
      <c r="XH70" s="27" t="str">
        <f>IFERROR(INDEX(Sales!$D$5:$ABF$18,MATCH(UsagePerHour!$B70,Sales!$C$5:$C$18,0),MATCH(UsagePerHour!XH$4,Sales!$D$3:$ABF$3,0))/XH$2*INDEX(Usage!$D$5:$ABF$11,MATCH(UsagePerHour!$B$68,Usage!$C$5:$C$11,0),MATCH(UsagePerHour!XH$4,Usage!$D$3:$ABF$3,0)),"")</f>
        <v/>
      </c>
      <c r="XI70" s="27" t="str">
        <f>IFERROR(INDEX(Sales!$D$5:$ABF$18,MATCH(UsagePerHour!$B70,Sales!$C$5:$C$18,0),MATCH(UsagePerHour!XI$4,Sales!$D$3:$ABF$3,0))/XI$2*INDEX(Usage!$D$5:$ABF$11,MATCH(UsagePerHour!$B$68,Usage!$C$5:$C$11,0),MATCH(UsagePerHour!XI$4,Usage!$D$3:$ABF$3,0)),"")</f>
        <v/>
      </c>
      <c r="XJ70" s="27" t="str">
        <f>IFERROR(INDEX(Sales!$D$5:$ABF$18,MATCH(UsagePerHour!$B70,Sales!$C$5:$C$18,0),MATCH(UsagePerHour!XJ$4,Sales!$D$3:$ABF$3,0))/XJ$2*INDEX(Usage!$D$5:$ABF$11,MATCH(UsagePerHour!$B$68,Usage!$C$5:$C$11,0),MATCH(UsagePerHour!XJ$4,Usage!$D$3:$ABF$3,0)),"")</f>
        <v/>
      </c>
      <c r="XK70" s="27" t="str">
        <f>IFERROR(INDEX(Sales!$D$5:$ABF$18,MATCH(UsagePerHour!$B70,Sales!$C$5:$C$18,0),MATCH(UsagePerHour!XK$4,Sales!$D$3:$ABF$3,0))/XK$2*INDEX(Usage!$D$5:$ABF$11,MATCH(UsagePerHour!$B$68,Usage!$C$5:$C$11,0),MATCH(UsagePerHour!XK$4,Usage!$D$3:$ABF$3,0)),"")</f>
        <v/>
      </c>
      <c r="XL70" s="27" t="str">
        <f>IFERROR(INDEX(Sales!$D$5:$ABF$18,MATCH(UsagePerHour!$B70,Sales!$C$5:$C$18,0),MATCH(UsagePerHour!XL$4,Sales!$D$3:$ABF$3,0))/XL$2*INDEX(Usage!$D$5:$ABF$11,MATCH(UsagePerHour!$B$68,Usage!$C$5:$C$11,0),MATCH(UsagePerHour!XL$4,Usage!$D$3:$ABF$3,0)),"")</f>
        <v/>
      </c>
      <c r="XM70" s="27" t="str">
        <f>IFERROR(INDEX(Sales!$D$5:$ABF$18,MATCH(UsagePerHour!$B70,Sales!$C$5:$C$18,0),MATCH(UsagePerHour!XM$4,Sales!$D$3:$ABF$3,0))/XM$2*INDEX(Usage!$D$5:$ABF$11,MATCH(UsagePerHour!$B$68,Usage!$C$5:$C$11,0),MATCH(UsagePerHour!XM$4,Usage!$D$3:$ABF$3,0)),"")</f>
        <v/>
      </c>
      <c r="XN70" s="27" t="str">
        <f>IFERROR(INDEX(Sales!$D$5:$ABF$18,MATCH(UsagePerHour!$B70,Sales!$C$5:$C$18,0),MATCH(UsagePerHour!XN$4,Sales!$D$3:$ABF$3,0))/XN$2*INDEX(Usage!$D$5:$ABF$11,MATCH(UsagePerHour!$B$68,Usage!$C$5:$C$11,0),MATCH(UsagePerHour!XN$4,Usage!$D$3:$ABF$3,0)),"")</f>
        <v/>
      </c>
      <c r="XO70" s="27" t="str">
        <f>IFERROR(INDEX(Sales!$D$5:$ABF$18,MATCH(UsagePerHour!$B70,Sales!$C$5:$C$18,0),MATCH(UsagePerHour!XO$4,Sales!$D$3:$ABF$3,0))/XO$2*INDEX(Usage!$D$5:$ABF$11,MATCH(UsagePerHour!$B$68,Usage!$C$5:$C$11,0),MATCH(UsagePerHour!XO$4,Usage!$D$3:$ABF$3,0)),"")</f>
        <v/>
      </c>
      <c r="XP70" s="27" t="str">
        <f>IFERROR(INDEX(Sales!$D$5:$ABF$18,MATCH(UsagePerHour!$B70,Sales!$C$5:$C$18,0),MATCH(UsagePerHour!XP$4,Sales!$D$3:$ABF$3,0))/XP$2*INDEX(Usage!$D$5:$ABF$11,MATCH(UsagePerHour!$B$68,Usage!$C$5:$C$11,0),MATCH(UsagePerHour!XP$4,Usage!$D$3:$ABF$3,0)),"")</f>
        <v/>
      </c>
      <c r="XQ70" s="27" t="str">
        <f>IFERROR(INDEX(Sales!$D$5:$ABF$18,MATCH(UsagePerHour!$B70,Sales!$C$5:$C$18,0),MATCH(UsagePerHour!XQ$4,Sales!$D$3:$ABF$3,0))/XQ$2*INDEX(Usage!$D$5:$ABF$11,MATCH(UsagePerHour!$B$68,Usage!$C$5:$C$11,0),MATCH(UsagePerHour!XQ$4,Usage!$D$3:$ABF$3,0)),"")</f>
        <v/>
      </c>
      <c r="XR70" s="27" t="str">
        <f>IFERROR(INDEX(Sales!$D$5:$ABF$18,MATCH(UsagePerHour!$B70,Sales!$C$5:$C$18,0),MATCH(UsagePerHour!XR$4,Sales!$D$3:$ABF$3,0))/XR$2*INDEX(Usage!$D$5:$ABF$11,MATCH(UsagePerHour!$B$68,Usage!$C$5:$C$11,0),MATCH(UsagePerHour!XR$4,Usage!$D$3:$ABF$3,0)),"")</f>
        <v/>
      </c>
      <c r="XS70" s="27" t="str">
        <f>IFERROR(INDEX(Sales!$D$5:$ABF$18,MATCH(UsagePerHour!$B70,Sales!$C$5:$C$18,0),MATCH(UsagePerHour!XS$4,Sales!$D$3:$ABF$3,0))/XS$2*INDEX(Usage!$D$5:$ABF$11,MATCH(UsagePerHour!$B$68,Usage!$C$5:$C$11,0),MATCH(UsagePerHour!XS$4,Usage!$D$3:$ABF$3,0)),"")</f>
        <v/>
      </c>
      <c r="XT70" s="27" t="str">
        <f>IFERROR(INDEX(Sales!$D$5:$ABF$18,MATCH(UsagePerHour!$B70,Sales!$C$5:$C$18,0),MATCH(UsagePerHour!XT$4,Sales!$D$3:$ABF$3,0))/XT$2*INDEX(Usage!$D$5:$ABF$11,MATCH(UsagePerHour!$B$68,Usage!$C$5:$C$11,0),MATCH(UsagePerHour!XT$4,Usage!$D$3:$ABF$3,0)),"")</f>
        <v/>
      </c>
      <c r="XU70" s="27" t="str">
        <f>IFERROR(INDEX(Sales!$D$5:$ABF$18,MATCH(UsagePerHour!$B70,Sales!$C$5:$C$18,0),MATCH(UsagePerHour!XU$4,Sales!$D$3:$ABF$3,0))/XU$2*INDEX(Usage!$D$5:$ABF$11,MATCH(UsagePerHour!$B$68,Usage!$C$5:$C$11,0),MATCH(UsagePerHour!XU$4,Usage!$D$3:$ABF$3,0)),"")</f>
        <v/>
      </c>
      <c r="XV70" s="27" t="str">
        <f>IFERROR(INDEX(Sales!$D$5:$ABF$18,MATCH(UsagePerHour!$B70,Sales!$C$5:$C$18,0),MATCH(UsagePerHour!XV$4,Sales!$D$3:$ABF$3,0))/XV$2*INDEX(Usage!$D$5:$ABF$11,MATCH(UsagePerHour!$B$68,Usage!$C$5:$C$11,0),MATCH(UsagePerHour!XV$4,Usage!$D$3:$ABF$3,0)),"")</f>
        <v/>
      </c>
      <c r="XW70" s="27" t="str">
        <f>IFERROR(INDEX(Sales!$D$5:$ABF$18,MATCH(UsagePerHour!$B70,Sales!$C$5:$C$18,0),MATCH(UsagePerHour!XW$4,Sales!$D$3:$ABF$3,0))/XW$2*INDEX(Usage!$D$5:$ABF$11,MATCH(UsagePerHour!$B$68,Usage!$C$5:$C$11,0),MATCH(UsagePerHour!XW$4,Usage!$D$3:$ABF$3,0)),"")</f>
        <v/>
      </c>
      <c r="XX70" s="27" t="str">
        <f>IFERROR(INDEX(Sales!$D$5:$ABF$18,MATCH(UsagePerHour!$B70,Sales!$C$5:$C$18,0),MATCH(UsagePerHour!XX$4,Sales!$D$3:$ABF$3,0))/XX$2*INDEX(Usage!$D$5:$ABF$11,MATCH(UsagePerHour!$B$68,Usage!$C$5:$C$11,0),MATCH(UsagePerHour!XX$4,Usage!$D$3:$ABF$3,0)),"")</f>
        <v/>
      </c>
      <c r="XY70" s="27" t="str">
        <f>IFERROR(INDEX(Sales!$D$5:$ABF$18,MATCH(UsagePerHour!$B70,Sales!$C$5:$C$18,0),MATCH(UsagePerHour!XY$4,Sales!$D$3:$ABF$3,0))/XY$2*INDEX(Usage!$D$5:$ABF$11,MATCH(UsagePerHour!$B$68,Usage!$C$5:$C$11,0),MATCH(UsagePerHour!XY$4,Usage!$D$3:$ABF$3,0)),"")</f>
        <v/>
      </c>
      <c r="XZ70" s="27" t="str">
        <f>IFERROR(INDEX(Sales!$D$5:$ABF$18,MATCH(UsagePerHour!$B70,Sales!$C$5:$C$18,0),MATCH(UsagePerHour!XZ$4,Sales!$D$3:$ABF$3,0))/XZ$2*INDEX(Usage!$D$5:$ABF$11,MATCH(UsagePerHour!$B$68,Usage!$C$5:$C$11,0),MATCH(UsagePerHour!XZ$4,Usage!$D$3:$ABF$3,0)),"")</f>
        <v/>
      </c>
      <c r="YA70" s="27" t="str">
        <f>IFERROR(INDEX(Sales!$D$5:$ABF$18,MATCH(UsagePerHour!$B70,Sales!$C$5:$C$18,0),MATCH(UsagePerHour!YA$4,Sales!$D$3:$ABF$3,0))/YA$2*INDEX(Usage!$D$5:$ABF$11,MATCH(UsagePerHour!$B$68,Usage!$C$5:$C$11,0),MATCH(UsagePerHour!YA$4,Usage!$D$3:$ABF$3,0)),"")</f>
        <v/>
      </c>
      <c r="YB70" s="27" t="str">
        <f>IFERROR(INDEX(Sales!$D$5:$ABF$18,MATCH(UsagePerHour!$B70,Sales!$C$5:$C$18,0),MATCH(UsagePerHour!YB$4,Sales!$D$3:$ABF$3,0))/YB$2*INDEX(Usage!$D$5:$ABF$11,MATCH(UsagePerHour!$B$68,Usage!$C$5:$C$11,0),MATCH(UsagePerHour!YB$4,Usage!$D$3:$ABF$3,0)),"")</f>
        <v/>
      </c>
      <c r="YC70" s="27" t="str">
        <f>IFERROR(INDEX(Sales!$D$5:$ABF$18,MATCH(UsagePerHour!$B70,Sales!$C$5:$C$18,0),MATCH(UsagePerHour!YC$4,Sales!$D$3:$ABF$3,0))/YC$2*INDEX(Usage!$D$5:$ABF$11,MATCH(UsagePerHour!$B$68,Usage!$C$5:$C$11,0),MATCH(UsagePerHour!YC$4,Usage!$D$3:$ABF$3,0)),"")</f>
        <v/>
      </c>
      <c r="YD70" s="27" t="str">
        <f>IFERROR(INDEX(Sales!$D$5:$ABF$18,MATCH(UsagePerHour!$B70,Sales!$C$5:$C$18,0),MATCH(UsagePerHour!YD$4,Sales!$D$3:$ABF$3,0))/YD$2*INDEX(Usage!$D$5:$ABF$11,MATCH(UsagePerHour!$B$68,Usage!$C$5:$C$11,0),MATCH(UsagePerHour!YD$4,Usage!$D$3:$ABF$3,0)),"")</f>
        <v/>
      </c>
      <c r="YE70" s="27" t="str">
        <f>IFERROR(INDEX(Sales!$D$5:$ABF$18,MATCH(UsagePerHour!$B70,Sales!$C$5:$C$18,0),MATCH(UsagePerHour!YE$4,Sales!$D$3:$ABF$3,0))/YE$2*INDEX(Usage!$D$5:$ABF$11,MATCH(UsagePerHour!$B$68,Usage!$C$5:$C$11,0),MATCH(UsagePerHour!YE$4,Usage!$D$3:$ABF$3,0)),"")</f>
        <v/>
      </c>
      <c r="YF70" s="27" t="str">
        <f>IFERROR(INDEX(Sales!$D$5:$ABF$18,MATCH(UsagePerHour!$B70,Sales!$C$5:$C$18,0),MATCH(UsagePerHour!YF$4,Sales!$D$3:$ABF$3,0))/YF$2*INDEX(Usage!$D$5:$ABF$11,MATCH(UsagePerHour!$B$68,Usage!$C$5:$C$11,0),MATCH(UsagePerHour!YF$4,Usage!$D$3:$ABF$3,0)),"")</f>
        <v/>
      </c>
      <c r="YG70" s="27" t="str">
        <f>IFERROR(INDEX(Sales!$D$5:$ABF$18,MATCH(UsagePerHour!$B70,Sales!$C$5:$C$18,0),MATCH(UsagePerHour!YG$4,Sales!$D$3:$ABF$3,0))/YG$2*INDEX(Usage!$D$5:$ABF$11,MATCH(UsagePerHour!$B$68,Usage!$C$5:$C$11,0),MATCH(UsagePerHour!YG$4,Usage!$D$3:$ABF$3,0)),"")</f>
        <v/>
      </c>
      <c r="YH70" s="27" t="str">
        <f>IFERROR(INDEX(Sales!$D$5:$ABF$18,MATCH(UsagePerHour!$B70,Sales!$C$5:$C$18,0),MATCH(UsagePerHour!YH$4,Sales!$D$3:$ABF$3,0))/YH$2*INDEX(Usage!$D$5:$ABF$11,MATCH(UsagePerHour!$B$68,Usage!$C$5:$C$11,0),MATCH(UsagePerHour!YH$4,Usage!$D$3:$ABF$3,0)),"")</f>
        <v/>
      </c>
      <c r="YI70" s="27" t="str">
        <f>IFERROR(INDEX(Sales!$D$5:$ABF$18,MATCH(UsagePerHour!$B70,Sales!$C$5:$C$18,0),MATCH(UsagePerHour!YI$4,Sales!$D$3:$ABF$3,0))/YI$2*INDEX(Usage!$D$5:$ABF$11,MATCH(UsagePerHour!$B$68,Usage!$C$5:$C$11,0),MATCH(UsagePerHour!YI$4,Usage!$D$3:$ABF$3,0)),"")</f>
        <v/>
      </c>
      <c r="YJ70" s="27" t="str">
        <f>IFERROR(INDEX(Sales!$D$5:$ABF$18,MATCH(UsagePerHour!$B70,Sales!$C$5:$C$18,0),MATCH(UsagePerHour!YJ$4,Sales!$D$3:$ABF$3,0))/YJ$2*INDEX(Usage!$D$5:$ABF$11,MATCH(UsagePerHour!$B$68,Usage!$C$5:$C$11,0),MATCH(UsagePerHour!YJ$4,Usage!$D$3:$ABF$3,0)),"")</f>
        <v/>
      </c>
      <c r="YK70" s="27" t="str">
        <f>IFERROR(INDEX(Sales!$D$5:$ABF$18,MATCH(UsagePerHour!$B70,Sales!$C$5:$C$18,0),MATCH(UsagePerHour!YK$4,Sales!$D$3:$ABF$3,0))/YK$2*INDEX(Usage!$D$5:$ABF$11,MATCH(UsagePerHour!$B$68,Usage!$C$5:$C$11,0),MATCH(UsagePerHour!YK$4,Usage!$D$3:$ABF$3,0)),"")</f>
        <v/>
      </c>
      <c r="YL70" s="27" t="str">
        <f>IFERROR(INDEX(Sales!$D$5:$ABF$18,MATCH(UsagePerHour!$B70,Sales!$C$5:$C$18,0),MATCH(UsagePerHour!YL$4,Sales!$D$3:$ABF$3,0))/YL$2*INDEX(Usage!$D$5:$ABF$11,MATCH(UsagePerHour!$B$68,Usage!$C$5:$C$11,0),MATCH(UsagePerHour!YL$4,Usage!$D$3:$ABF$3,0)),"")</f>
        <v/>
      </c>
      <c r="YM70" s="27" t="str">
        <f>IFERROR(INDEX(Sales!$D$5:$ABF$18,MATCH(UsagePerHour!$B70,Sales!$C$5:$C$18,0),MATCH(UsagePerHour!YM$4,Sales!$D$3:$ABF$3,0))/YM$2*INDEX(Usage!$D$5:$ABF$11,MATCH(UsagePerHour!$B$68,Usage!$C$5:$C$11,0),MATCH(UsagePerHour!YM$4,Usage!$D$3:$ABF$3,0)),"")</f>
        <v/>
      </c>
      <c r="YN70" s="27" t="str">
        <f>IFERROR(INDEX(Sales!$D$5:$ABF$18,MATCH(UsagePerHour!$B70,Sales!$C$5:$C$18,0),MATCH(UsagePerHour!YN$4,Sales!$D$3:$ABF$3,0))/YN$2*INDEX(Usage!$D$5:$ABF$11,MATCH(UsagePerHour!$B$68,Usage!$C$5:$C$11,0),MATCH(UsagePerHour!YN$4,Usage!$D$3:$ABF$3,0)),"")</f>
        <v/>
      </c>
      <c r="YO70" s="27" t="str">
        <f>IFERROR(INDEX(Sales!$D$5:$ABF$18,MATCH(UsagePerHour!$B70,Sales!$C$5:$C$18,0),MATCH(UsagePerHour!YO$4,Sales!$D$3:$ABF$3,0))/YO$2*INDEX(Usage!$D$5:$ABF$11,MATCH(UsagePerHour!$B$68,Usage!$C$5:$C$11,0),MATCH(UsagePerHour!YO$4,Usage!$D$3:$ABF$3,0)),"")</f>
        <v/>
      </c>
      <c r="YP70" s="27" t="str">
        <f>IFERROR(INDEX(Sales!$D$5:$ABF$18,MATCH(UsagePerHour!$B70,Sales!$C$5:$C$18,0),MATCH(UsagePerHour!YP$4,Sales!$D$3:$ABF$3,0))/YP$2*INDEX(Usage!$D$5:$ABF$11,MATCH(UsagePerHour!$B$68,Usage!$C$5:$C$11,0),MATCH(UsagePerHour!YP$4,Usage!$D$3:$ABF$3,0)),"")</f>
        <v/>
      </c>
      <c r="YQ70" s="27" t="str">
        <f>IFERROR(INDEX(Sales!$D$5:$ABF$18,MATCH(UsagePerHour!$B70,Sales!$C$5:$C$18,0),MATCH(UsagePerHour!YQ$4,Sales!$D$3:$ABF$3,0))/YQ$2*INDEX(Usage!$D$5:$ABF$11,MATCH(UsagePerHour!$B$68,Usage!$C$5:$C$11,0),MATCH(UsagePerHour!YQ$4,Usage!$D$3:$ABF$3,0)),"")</f>
        <v/>
      </c>
      <c r="YR70" s="27" t="str">
        <f>IFERROR(INDEX(Sales!$D$5:$ABF$18,MATCH(UsagePerHour!$B70,Sales!$C$5:$C$18,0),MATCH(UsagePerHour!YR$4,Sales!$D$3:$ABF$3,0))/YR$2*INDEX(Usage!$D$5:$ABF$11,MATCH(UsagePerHour!$B$68,Usage!$C$5:$C$11,0),MATCH(UsagePerHour!YR$4,Usage!$D$3:$ABF$3,0)),"")</f>
        <v/>
      </c>
      <c r="YS70" s="27" t="str">
        <f>IFERROR(INDEX(Sales!$D$5:$ABF$18,MATCH(UsagePerHour!$B70,Sales!$C$5:$C$18,0),MATCH(UsagePerHour!YS$4,Sales!$D$3:$ABF$3,0))/YS$2*INDEX(Usage!$D$5:$ABF$11,MATCH(UsagePerHour!$B$68,Usage!$C$5:$C$11,0),MATCH(UsagePerHour!YS$4,Usage!$D$3:$ABF$3,0)),"")</f>
        <v/>
      </c>
      <c r="YT70" s="27" t="str">
        <f>IFERROR(INDEX(Sales!$D$5:$ABF$18,MATCH(UsagePerHour!$B70,Sales!$C$5:$C$18,0),MATCH(UsagePerHour!YT$4,Sales!$D$3:$ABF$3,0))/YT$2*INDEX(Usage!$D$5:$ABF$11,MATCH(UsagePerHour!$B$68,Usage!$C$5:$C$11,0),MATCH(UsagePerHour!YT$4,Usage!$D$3:$ABF$3,0)),"")</f>
        <v/>
      </c>
      <c r="YU70" s="27" t="str">
        <f>IFERROR(INDEX(Sales!$D$5:$ABF$18,MATCH(UsagePerHour!$B70,Sales!$C$5:$C$18,0),MATCH(UsagePerHour!YU$4,Sales!$D$3:$ABF$3,0))/YU$2*INDEX(Usage!$D$5:$ABF$11,MATCH(UsagePerHour!$B$68,Usage!$C$5:$C$11,0),MATCH(UsagePerHour!YU$4,Usage!$D$3:$ABF$3,0)),"")</f>
        <v/>
      </c>
      <c r="YV70" s="27" t="str">
        <f>IFERROR(INDEX(Sales!$D$5:$ABF$18,MATCH(UsagePerHour!$B70,Sales!$C$5:$C$18,0),MATCH(UsagePerHour!YV$4,Sales!$D$3:$ABF$3,0))/YV$2*INDEX(Usage!$D$5:$ABF$11,MATCH(UsagePerHour!$B$68,Usage!$C$5:$C$11,0),MATCH(UsagePerHour!YV$4,Usage!$D$3:$ABF$3,0)),"")</f>
        <v/>
      </c>
      <c r="YW70" s="27" t="str">
        <f>IFERROR(INDEX(Sales!$D$5:$ABF$18,MATCH(UsagePerHour!$B70,Sales!$C$5:$C$18,0),MATCH(UsagePerHour!YW$4,Sales!$D$3:$ABF$3,0))/YW$2*INDEX(Usage!$D$5:$ABF$11,MATCH(UsagePerHour!$B$68,Usage!$C$5:$C$11,0),MATCH(UsagePerHour!YW$4,Usage!$D$3:$ABF$3,0)),"")</f>
        <v/>
      </c>
      <c r="YX70" s="27" t="str">
        <f>IFERROR(INDEX(Sales!$D$5:$ABF$18,MATCH(UsagePerHour!$B70,Sales!$C$5:$C$18,0),MATCH(UsagePerHour!YX$4,Sales!$D$3:$ABF$3,0))/YX$2*INDEX(Usage!$D$5:$ABF$11,MATCH(UsagePerHour!$B$68,Usage!$C$5:$C$11,0),MATCH(UsagePerHour!YX$4,Usage!$D$3:$ABF$3,0)),"")</f>
        <v/>
      </c>
      <c r="YY70" s="27" t="str">
        <f>IFERROR(INDEX(Sales!$D$5:$ABF$18,MATCH(UsagePerHour!$B70,Sales!$C$5:$C$18,0),MATCH(UsagePerHour!YY$4,Sales!$D$3:$ABF$3,0))/YY$2*INDEX(Usage!$D$5:$ABF$11,MATCH(UsagePerHour!$B$68,Usage!$C$5:$C$11,0),MATCH(UsagePerHour!YY$4,Usage!$D$3:$ABF$3,0)),"")</f>
        <v/>
      </c>
      <c r="YZ70" s="27" t="str">
        <f>IFERROR(INDEX(Sales!$D$5:$ABF$18,MATCH(UsagePerHour!$B70,Sales!$C$5:$C$18,0),MATCH(UsagePerHour!YZ$4,Sales!$D$3:$ABF$3,0))/YZ$2*INDEX(Usage!$D$5:$ABF$11,MATCH(UsagePerHour!$B$68,Usage!$C$5:$C$11,0),MATCH(UsagePerHour!YZ$4,Usage!$D$3:$ABF$3,0)),"")</f>
        <v/>
      </c>
      <c r="ZA70" s="27" t="str">
        <f>IFERROR(INDEX(Sales!$D$5:$ABF$18,MATCH(UsagePerHour!$B70,Sales!$C$5:$C$18,0),MATCH(UsagePerHour!ZA$4,Sales!$D$3:$ABF$3,0))/ZA$2*INDEX(Usage!$D$5:$ABF$11,MATCH(UsagePerHour!$B$68,Usage!$C$5:$C$11,0),MATCH(UsagePerHour!ZA$4,Usage!$D$3:$ABF$3,0)),"")</f>
        <v/>
      </c>
      <c r="ZB70" s="27" t="str">
        <f>IFERROR(INDEX(Sales!$D$5:$ABF$18,MATCH(UsagePerHour!$B70,Sales!$C$5:$C$18,0),MATCH(UsagePerHour!ZB$4,Sales!$D$3:$ABF$3,0))/ZB$2*INDEX(Usage!$D$5:$ABF$11,MATCH(UsagePerHour!$B$68,Usage!$C$5:$C$11,0),MATCH(UsagePerHour!ZB$4,Usage!$D$3:$ABF$3,0)),"")</f>
        <v/>
      </c>
      <c r="ZC70" s="27" t="str">
        <f>IFERROR(INDEX(Sales!$D$5:$ABF$18,MATCH(UsagePerHour!$B70,Sales!$C$5:$C$18,0),MATCH(UsagePerHour!ZC$4,Sales!$D$3:$ABF$3,0))/ZC$2*INDEX(Usage!$D$5:$ABF$11,MATCH(UsagePerHour!$B$68,Usage!$C$5:$C$11,0),MATCH(UsagePerHour!ZC$4,Usage!$D$3:$ABF$3,0)),"")</f>
        <v/>
      </c>
      <c r="ZD70" s="27" t="str">
        <f>IFERROR(INDEX(Sales!$D$5:$ABF$18,MATCH(UsagePerHour!$B70,Sales!$C$5:$C$18,0),MATCH(UsagePerHour!ZD$4,Sales!$D$3:$ABF$3,0))/ZD$2*INDEX(Usage!$D$5:$ABF$11,MATCH(UsagePerHour!$B$68,Usage!$C$5:$C$11,0),MATCH(UsagePerHour!ZD$4,Usage!$D$3:$ABF$3,0)),"")</f>
        <v/>
      </c>
      <c r="ZE70" s="27" t="str">
        <f>IFERROR(INDEX(Sales!$D$5:$ABF$18,MATCH(UsagePerHour!$B70,Sales!$C$5:$C$18,0),MATCH(UsagePerHour!ZE$4,Sales!$D$3:$ABF$3,0))/ZE$2*INDEX(Usage!$D$5:$ABF$11,MATCH(UsagePerHour!$B$68,Usage!$C$5:$C$11,0),MATCH(UsagePerHour!ZE$4,Usage!$D$3:$ABF$3,0)),"")</f>
        <v/>
      </c>
      <c r="ZF70" s="27" t="str">
        <f>IFERROR(INDEX(Sales!$D$5:$ABF$18,MATCH(UsagePerHour!$B70,Sales!$C$5:$C$18,0),MATCH(UsagePerHour!ZF$4,Sales!$D$3:$ABF$3,0))/ZF$2*INDEX(Usage!$D$5:$ABF$11,MATCH(UsagePerHour!$B$68,Usage!$C$5:$C$11,0),MATCH(UsagePerHour!ZF$4,Usage!$D$3:$ABF$3,0)),"")</f>
        <v/>
      </c>
      <c r="ZG70" s="27" t="str">
        <f>IFERROR(INDEX(Sales!$D$5:$ABF$18,MATCH(UsagePerHour!$B70,Sales!$C$5:$C$18,0),MATCH(UsagePerHour!ZG$4,Sales!$D$3:$ABF$3,0))/ZG$2*INDEX(Usage!$D$5:$ABF$11,MATCH(UsagePerHour!$B$68,Usage!$C$5:$C$11,0),MATCH(UsagePerHour!ZG$4,Usage!$D$3:$ABF$3,0)),"")</f>
        <v/>
      </c>
      <c r="ZH70" s="27" t="str">
        <f>IFERROR(INDEX(Sales!$D$5:$ABF$18,MATCH(UsagePerHour!$B70,Sales!$C$5:$C$18,0),MATCH(UsagePerHour!ZH$4,Sales!$D$3:$ABF$3,0))/ZH$2*INDEX(Usage!$D$5:$ABF$11,MATCH(UsagePerHour!$B$68,Usage!$C$5:$C$11,0),MATCH(UsagePerHour!ZH$4,Usage!$D$3:$ABF$3,0)),"")</f>
        <v/>
      </c>
      <c r="ZI70" s="27" t="str">
        <f>IFERROR(INDEX(Sales!$D$5:$ABF$18,MATCH(UsagePerHour!$B70,Sales!$C$5:$C$18,0),MATCH(UsagePerHour!ZI$4,Sales!$D$3:$ABF$3,0))/ZI$2*INDEX(Usage!$D$5:$ABF$11,MATCH(UsagePerHour!$B$68,Usage!$C$5:$C$11,0),MATCH(UsagePerHour!ZI$4,Usage!$D$3:$ABF$3,0)),"")</f>
        <v/>
      </c>
      <c r="ZJ70" s="27" t="str">
        <f>IFERROR(INDEX(Sales!$D$5:$ABF$18,MATCH(UsagePerHour!$B70,Sales!$C$5:$C$18,0),MATCH(UsagePerHour!ZJ$4,Sales!$D$3:$ABF$3,0))/ZJ$2*INDEX(Usage!$D$5:$ABF$11,MATCH(UsagePerHour!$B$68,Usage!$C$5:$C$11,0),MATCH(UsagePerHour!ZJ$4,Usage!$D$3:$ABF$3,0)),"")</f>
        <v/>
      </c>
      <c r="ZK70" s="27" t="str">
        <f>IFERROR(INDEX(Sales!$D$5:$ABF$18,MATCH(UsagePerHour!$B70,Sales!$C$5:$C$18,0),MATCH(UsagePerHour!ZK$4,Sales!$D$3:$ABF$3,0))/ZK$2*INDEX(Usage!$D$5:$ABF$11,MATCH(UsagePerHour!$B$68,Usage!$C$5:$C$11,0),MATCH(UsagePerHour!ZK$4,Usage!$D$3:$ABF$3,0)),"")</f>
        <v/>
      </c>
      <c r="ZL70" s="27" t="str">
        <f>IFERROR(INDEX(Sales!$D$5:$ABF$18,MATCH(UsagePerHour!$B70,Sales!$C$5:$C$18,0),MATCH(UsagePerHour!ZL$4,Sales!$D$3:$ABF$3,0))/ZL$2*INDEX(Usage!$D$5:$ABF$11,MATCH(UsagePerHour!$B$68,Usage!$C$5:$C$11,0),MATCH(UsagePerHour!ZL$4,Usage!$D$3:$ABF$3,0)),"")</f>
        <v/>
      </c>
      <c r="ZM70" s="27" t="str">
        <f>IFERROR(INDEX(Sales!$D$5:$ABF$18,MATCH(UsagePerHour!$B70,Sales!$C$5:$C$18,0),MATCH(UsagePerHour!ZM$4,Sales!$D$3:$ABF$3,0))/ZM$2*INDEX(Usage!$D$5:$ABF$11,MATCH(UsagePerHour!$B$68,Usage!$C$5:$C$11,0),MATCH(UsagePerHour!ZM$4,Usage!$D$3:$ABF$3,0)),"")</f>
        <v/>
      </c>
      <c r="ZN70" s="27" t="str">
        <f>IFERROR(INDEX(Sales!$D$5:$ABF$18,MATCH(UsagePerHour!$B70,Sales!$C$5:$C$18,0),MATCH(UsagePerHour!ZN$4,Sales!$D$3:$ABF$3,0))/ZN$2*INDEX(Usage!$D$5:$ABF$11,MATCH(UsagePerHour!$B$68,Usage!$C$5:$C$11,0),MATCH(UsagePerHour!ZN$4,Usage!$D$3:$ABF$3,0)),"")</f>
        <v/>
      </c>
      <c r="ZO70" s="27" t="str">
        <f>IFERROR(INDEX(Sales!$D$5:$ABF$18,MATCH(UsagePerHour!$B70,Sales!$C$5:$C$18,0),MATCH(UsagePerHour!ZO$4,Sales!$D$3:$ABF$3,0))/ZO$2*INDEX(Usage!$D$5:$ABF$11,MATCH(UsagePerHour!$B$68,Usage!$C$5:$C$11,0),MATCH(UsagePerHour!ZO$4,Usage!$D$3:$ABF$3,0)),"")</f>
        <v/>
      </c>
      <c r="ZP70" s="27" t="str">
        <f>IFERROR(INDEX(Sales!$D$5:$ABF$18,MATCH(UsagePerHour!$B70,Sales!$C$5:$C$18,0),MATCH(UsagePerHour!ZP$4,Sales!$D$3:$ABF$3,0))/ZP$2*INDEX(Usage!$D$5:$ABF$11,MATCH(UsagePerHour!$B$68,Usage!$C$5:$C$11,0),MATCH(UsagePerHour!ZP$4,Usage!$D$3:$ABF$3,0)),"")</f>
        <v/>
      </c>
      <c r="ZQ70" s="27" t="str">
        <f>IFERROR(INDEX(Sales!$D$5:$ABF$18,MATCH(UsagePerHour!$B70,Sales!$C$5:$C$18,0),MATCH(UsagePerHour!ZQ$4,Sales!$D$3:$ABF$3,0))/ZQ$2*INDEX(Usage!$D$5:$ABF$11,MATCH(UsagePerHour!$B$68,Usage!$C$5:$C$11,0),MATCH(UsagePerHour!ZQ$4,Usage!$D$3:$ABF$3,0)),"")</f>
        <v/>
      </c>
      <c r="ZR70" s="27" t="str">
        <f>IFERROR(INDEX(Sales!$D$5:$ABF$18,MATCH(UsagePerHour!$B70,Sales!$C$5:$C$18,0),MATCH(UsagePerHour!ZR$4,Sales!$D$3:$ABF$3,0))/ZR$2*INDEX(Usage!$D$5:$ABF$11,MATCH(UsagePerHour!$B$68,Usage!$C$5:$C$11,0),MATCH(UsagePerHour!ZR$4,Usage!$D$3:$ABF$3,0)),"")</f>
        <v/>
      </c>
      <c r="ZS70" s="27" t="str">
        <f>IFERROR(INDEX(Sales!$D$5:$ABF$18,MATCH(UsagePerHour!$B70,Sales!$C$5:$C$18,0),MATCH(UsagePerHour!ZS$4,Sales!$D$3:$ABF$3,0))/ZS$2*INDEX(Usage!$D$5:$ABF$11,MATCH(UsagePerHour!$B$68,Usage!$C$5:$C$11,0),MATCH(UsagePerHour!ZS$4,Usage!$D$3:$ABF$3,0)),"")</f>
        <v/>
      </c>
      <c r="ZT70" s="27" t="str">
        <f>IFERROR(INDEX(Sales!$D$5:$ABF$18,MATCH(UsagePerHour!$B70,Sales!$C$5:$C$18,0),MATCH(UsagePerHour!ZT$4,Sales!$D$3:$ABF$3,0))/ZT$2*INDEX(Usage!$D$5:$ABF$11,MATCH(UsagePerHour!$B$68,Usage!$C$5:$C$11,0),MATCH(UsagePerHour!ZT$4,Usage!$D$3:$ABF$3,0)),"")</f>
        <v/>
      </c>
      <c r="ZU70" s="27" t="str">
        <f>IFERROR(INDEX(Sales!$D$5:$ABF$18,MATCH(UsagePerHour!$B70,Sales!$C$5:$C$18,0),MATCH(UsagePerHour!ZU$4,Sales!$D$3:$ABF$3,0))/ZU$2*INDEX(Usage!$D$5:$ABF$11,MATCH(UsagePerHour!$B$68,Usage!$C$5:$C$11,0),MATCH(UsagePerHour!ZU$4,Usage!$D$3:$ABF$3,0)),"")</f>
        <v/>
      </c>
      <c r="ZV70" s="27" t="str">
        <f>IFERROR(INDEX(Sales!$D$5:$ABF$18,MATCH(UsagePerHour!$B70,Sales!$C$5:$C$18,0),MATCH(UsagePerHour!ZV$4,Sales!$D$3:$ABF$3,0))/ZV$2*INDEX(Usage!$D$5:$ABF$11,MATCH(UsagePerHour!$B$68,Usage!$C$5:$C$11,0),MATCH(UsagePerHour!ZV$4,Usage!$D$3:$ABF$3,0)),"")</f>
        <v/>
      </c>
      <c r="ZW70" s="27" t="str">
        <f>IFERROR(INDEX(Sales!$D$5:$ABF$18,MATCH(UsagePerHour!$B70,Sales!$C$5:$C$18,0),MATCH(UsagePerHour!ZW$4,Sales!$D$3:$ABF$3,0))/ZW$2*INDEX(Usage!$D$5:$ABF$11,MATCH(UsagePerHour!$B$68,Usage!$C$5:$C$11,0),MATCH(UsagePerHour!ZW$4,Usage!$D$3:$ABF$3,0)),"")</f>
        <v/>
      </c>
      <c r="ZX70" s="27" t="str">
        <f>IFERROR(INDEX(Sales!$D$5:$ABF$18,MATCH(UsagePerHour!$B70,Sales!$C$5:$C$18,0),MATCH(UsagePerHour!ZX$4,Sales!$D$3:$ABF$3,0))/ZX$2*INDEX(Usage!$D$5:$ABF$11,MATCH(UsagePerHour!$B$68,Usage!$C$5:$C$11,0),MATCH(UsagePerHour!ZX$4,Usage!$D$3:$ABF$3,0)),"")</f>
        <v/>
      </c>
      <c r="ZY70" s="27" t="str">
        <f>IFERROR(INDEX(Sales!$D$5:$ABF$18,MATCH(UsagePerHour!$B70,Sales!$C$5:$C$18,0),MATCH(UsagePerHour!ZY$4,Sales!$D$3:$ABF$3,0))/ZY$2*INDEX(Usage!$D$5:$ABF$11,MATCH(UsagePerHour!$B$68,Usage!$C$5:$C$11,0),MATCH(UsagePerHour!ZY$4,Usage!$D$3:$ABF$3,0)),"")</f>
        <v/>
      </c>
      <c r="ZZ70" s="27" t="str">
        <f>IFERROR(INDEX(Sales!$D$5:$ABF$18,MATCH(UsagePerHour!$B70,Sales!$C$5:$C$18,0),MATCH(UsagePerHour!ZZ$4,Sales!$D$3:$ABF$3,0))/ZZ$2*INDEX(Usage!$D$5:$ABF$11,MATCH(UsagePerHour!$B$68,Usage!$C$5:$C$11,0),MATCH(UsagePerHour!ZZ$4,Usage!$D$3:$ABF$3,0)),"")</f>
        <v/>
      </c>
      <c r="AAA70" s="27" t="str">
        <f>IFERROR(INDEX(Sales!$D$5:$ABF$18,MATCH(UsagePerHour!$B70,Sales!$C$5:$C$18,0),MATCH(UsagePerHour!AAA$4,Sales!$D$3:$ABF$3,0))/AAA$2*INDEX(Usage!$D$5:$ABF$11,MATCH(UsagePerHour!$B$68,Usage!$C$5:$C$11,0),MATCH(UsagePerHour!AAA$4,Usage!$D$3:$ABF$3,0)),"")</f>
        <v/>
      </c>
      <c r="AAB70" s="27" t="str">
        <f>IFERROR(INDEX(Sales!$D$5:$ABF$18,MATCH(UsagePerHour!$B70,Sales!$C$5:$C$18,0),MATCH(UsagePerHour!AAB$4,Sales!$D$3:$ABF$3,0))/AAB$2*INDEX(Usage!$D$5:$ABF$11,MATCH(UsagePerHour!$B$68,Usage!$C$5:$C$11,0),MATCH(UsagePerHour!AAB$4,Usage!$D$3:$ABF$3,0)),"")</f>
        <v/>
      </c>
      <c r="AAC70" s="27" t="str">
        <f>IFERROR(INDEX(Sales!$D$5:$ABF$18,MATCH(UsagePerHour!$B70,Sales!$C$5:$C$18,0),MATCH(UsagePerHour!AAC$4,Sales!$D$3:$ABF$3,0))/AAC$2*INDEX(Usage!$D$5:$ABF$11,MATCH(UsagePerHour!$B$68,Usage!$C$5:$C$11,0),MATCH(UsagePerHour!AAC$4,Usage!$D$3:$ABF$3,0)),"")</f>
        <v/>
      </c>
      <c r="AAD70" s="27" t="str">
        <f>IFERROR(INDEX(Sales!$D$5:$ABF$18,MATCH(UsagePerHour!$B70,Sales!$C$5:$C$18,0),MATCH(UsagePerHour!AAD$4,Sales!$D$3:$ABF$3,0))/AAD$2*INDEX(Usage!$D$5:$ABF$11,MATCH(UsagePerHour!$B$68,Usage!$C$5:$C$11,0),MATCH(UsagePerHour!AAD$4,Usage!$D$3:$ABF$3,0)),"")</f>
        <v/>
      </c>
      <c r="AAE70" s="27" t="str">
        <f>IFERROR(INDEX(Sales!$D$5:$ABF$18,MATCH(UsagePerHour!$B70,Sales!$C$5:$C$18,0),MATCH(UsagePerHour!AAE$4,Sales!$D$3:$ABF$3,0))/AAE$2*INDEX(Usage!$D$5:$ABF$11,MATCH(UsagePerHour!$B$68,Usage!$C$5:$C$11,0),MATCH(UsagePerHour!AAE$4,Usage!$D$3:$ABF$3,0)),"")</f>
        <v/>
      </c>
      <c r="AAF70" s="27" t="str">
        <f>IFERROR(INDEX(Sales!$D$5:$ABF$18,MATCH(UsagePerHour!$B70,Sales!$C$5:$C$18,0),MATCH(UsagePerHour!AAF$4,Sales!$D$3:$ABF$3,0))/AAF$2*INDEX(Usage!$D$5:$ABF$11,MATCH(UsagePerHour!$B$68,Usage!$C$5:$C$11,0),MATCH(UsagePerHour!AAF$4,Usage!$D$3:$ABF$3,0)),"")</f>
        <v/>
      </c>
      <c r="AAG70" s="27" t="str">
        <f>IFERROR(INDEX(Sales!$D$5:$ABF$18,MATCH(UsagePerHour!$B70,Sales!$C$5:$C$18,0),MATCH(UsagePerHour!AAG$4,Sales!$D$3:$ABF$3,0))/AAG$2*INDEX(Usage!$D$5:$ABF$11,MATCH(UsagePerHour!$B$68,Usage!$C$5:$C$11,0),MATCH(UsagePerHour!AAG$4,Usage!$D$3:$ABF$3,0)),"")</f>
        <v/>
      </c>
      <c r="AAH70" s="27" t="str">
        <f>IFERROR(INDEX(Sales!$D$5:$ABF$18,MATCH(UsagePerHour!$B70,Sales!$C$5:$C$18,0),MATCH(UsagePerHour!AAH$4,Sales!$D$3:$ABF$3,0))/AAH$2*INDEX(Usage!$D$5:$ABF$11,MATCH(UsagePerHour!$B$68,Usage!$C$5:$C$11,0),MATCH(UsagePerHour!AAH$4,Usage!$D$3:$ABF$3,0)),"")</f>
        <v/>
      </c>
      <c r="AAI70" s="27" t="str">
        <f>IFERROR(INDEX(Sales!$D$5:$ABF$18,MATCH(UsagePerHour!$B70,Sales!$C$5:$C$18,0),MATCH(UsagePerHour!AAI$4,Sales!$D$3:$ABF$3,0))/AAI$2*INDEX(Usage!$D$5:$ABF$11,MATCH(UsagePerHour!$B$68,Usage!$C$5:$C$11,0),MATCH(UsagePerHour!AAI$4,Usage!$D$3:$ABF$3,0)),"")</f>
        <v/>
      </c>
      <c r="AAJ70" s="27" t="str">
        <f>IFERROR(INDEX(Sales!$D$5:$ABF$18,MATCH(UsagePerHour!$B70,Sales!$C$5:$C$18,0),MATCH(UsagePerHour!AAJ$4,Sales!$D$3:$ABF$3,0))/AAJ$2*INDEX(Usage!$D$5:$ABF$11,MATCH(UsagePerHour!$B$68,Usage!$C$5:$C$11,0),MATCH(UsagePerHour!AAJ$4,Usage!$D$3:$ABF$3,0)),"")</f>
        <v/>
      </c>
      <c r="AAK70" s="27" t="str">
        <f>IFERROR(INDEX(Sales!$D$5:$ABF$18,MATCH(UsagePerHour!$B70,Sales!$C$5:$C$18,0),MATCH(UsagePerHour!AAK$4,Sales!$D$3:$ABF$3,0))/AAK$2*INDEX(Usage!$D$5:$ABF$11,MATCH(UsagePerHour!$B$68,Usage!$C$5:$C$11,0),MATCH(UsagePerHour!AAK$4,Usage!$D$3:$ABF$3,0)),"")</f>
        <v/>
      </c>
      <c r="AAL70" s="27" t="str">
        <f>IFERROR(INDEX(Sales!$D$5:$ABF$18,MATCH(UsagePerHour!$B70,Sales!$C$5:$C$18,0),MATCH(UsagePerHour!AAL$4,Sales!$D$3:$ABF$3,0))/AAL$2*INDEX(Usage!$D$5:$ABF$11,MATCH(UsagePerHour!$B$68,Usage!$C$5:$C$11,0),MATCH(UsagePerHour!AAL$4,Usage!$D$3:$ABF$3,0)),"")</f>
        <v/>
      </c>
      <c r="AAM70" s="27" t="str">
        <f>IFERROR(INDEX(Sales!$D$5:$ABF$18,MATCH(UsagePerHour!$B70,Sales!$C$5:$C$18,0),MATCH(UsagePerHour!AAM$4,Sales!$D$3:$ABF$3,0))/AAM$2*INDEX(Usage!$D$5:$ABF$11,MATCH(UsagePerHour!$B$68,Usage!$C$5:$C$11,0),MATCH(UsagePerHour!AAM$4,Usage!$D$3:$ABF$3,0)),"")</f>
        <v/>
      </c>
      <c r="AAN70" s="27" t="str">
        <f>IFERROR(INDEX(Sales!$D$5:$ABF$18,MATCH(UsagePerHour!$B70,Sales!$C$5:$C$18,0),MATCH(UsagePerHour!AAN$4,Sales!$D$3:$ABF$3,0))/AAN$2*INDEX(Usage!$D$5:$ABF$11,MATCH(UsagePerHour!$B$68,Usage!$C$5:$C$11,0),MATCH(UsagePerHour!AAN$4,Usage!$D$3:$ABF$3,0)),"")</f>
        <v/>
      </c>
      <c r="AAO70" s="27" t="str">
        <f>IFERROR(INDEX(Sales!$D$5:$ABF$18,MATCH(UsagePerHour!$B70,Sales!$C$5:$C$18,0),MATCH(UsagePerHour!AAO$4,Sales!$D$3:$ABF$3,0))/AAO$2*INDEX(Usage!$D$5:$ABF$11,MATCH(UsagePerHour!$B$68,Usage!$C$5:$C$11,0),MATCH(UsagePerHour!AAO$4,Usage!$D$3:$ABF$3,0)),"")</f>
        <v/>
      </c>
      <c r="AAP70" s="27" t="str">
        <f>IFERROR(INDEX(Sales!$D$5:$ABF$18,MATCH(UsagePerHour!$B70,Sales!$C$5:$C$18,0),MATCH(UsagePerHour!AAP$4,Sales!$D$3:$ABF$3,0))/AAP$2*INDEX(Usage!$D$5:$ABF$11,MATCH(UsagePerHour!$B$68,Usage!$C$5:$C$11,0),MATCH(UsagePerHour!AAP$4,Usage!$D$3:$ABF$3,0)),"")</f>
        <v/>
      </c>
      <c r="AAQ70" s="27" t="str">
        <f>IFERROR(INDEX(Sales!$D$5:$ABF$18,MATCH(UsagePerHour!$B70,Sales!$C$5:$C$18,0),MATCH(UsagePerHour!AAQ$4,Sales!$D$3:$ABF$3,0))/AAQ$2*INDEX(Usage!$D$5:$ABF$11,MATCH(UsagePerHour!$B$68,Usage!$C$5:$C$11,0),MATCH(UsagePerHour!AAQ$4,Usage!$D$3:$ABF$3,0)),"")</f>
        <v/>
      </c>
      <c r="AAR70" s="27" t="str">
        <f>IFERROR(INDEX(Sales!$D$5:$ABF$18,MATCH(UsagePerHour!$B70,Sales!$C$5:$C$18,0),MATCH(UsagePerHour!AAR$4,Sales!$D$3:$ABF$3,0))/AAR$2*INDEX(Usage!$D$5:$ABF$11,MATCH(UsagePerHour!$B$68,Usage!$C$5:$C$11,0),MATCH(UsagePerHour!AAR$4,Usage!$D$3:$ABF$3,0)),"")</f>
        <v/>
      </c>
      <c r="AAS70" s="27" t="str">
        <f>IFERROR(INDEX(Sales!$D$5:$ABF$18,MATCH(UsagePerHour!$B70,Sales!$C$5:$C$18,0),MATCH(UsagePerHour!AAS$4,Sales!$D$3:$ABF$3,0))/AAS$2*INDEX(Usage!$D$5:$ABF$11,MATCH(UsagePerHour!$B$68,Usage!$C$5:$C$11,0),MATCH(UsagePerHour!AAS$4,Usage!$D$3:$ABF$3,0)),"")</f>
        <v/>
      </c>
      <c r="AAT70" s="27" t="str">
        <f>IFERROR(INDEX(Sales!$D$5:$ABF$18,MATCH(UsagePerHour!$B70,Sales!$C$5:$C$18,0),MATCH(UsagePerHour!AAT$4,Sales!$D$3:$ABF$3,0))/AAT$2*INDEX(Usage!$D$5:$ABF$11,MATCH(UsagePerHour!$B$68,Usage!$C$5:$C$11,0),MATCH(UsagePerHour!AAT$4,Usage!$D$3:$ABF$3,0)),"")</f>
        <v/>
      </c>
      <c r="AAU70" s="27" t="str">
        <f>IFERROR(INDEX(Sales!$D$5:$ABF$18,MATCH(UsagePerHour!$B70,Sales!$C$5:$C$18,0),MATCH(UsagePerHour!AAU$4,Sales!$D$3:$ABF$3,0))/AAU$2*INDEX(Usage!$D$5:$ABF$11,MATCH(UsagePerHour!$B$68,Usage!$C$5:$C$11,0),MATCH(UsagePerHour!AAU$4,Usage!$D$3:$ABF$3,0)),"")</f>
        <v/>
      </c>
      <c r="AAV70" s="27" t="str">
        <f>IFERROR(INDEX(Sales!$D$5:$ABF$18,MATCH(UsagePerHour!$B70,Sales!$C$5:$C$18,0),MATCH(UsagePerHour!AAV$4,Sales!$D$3:$ABF$3,0))/AAV$2*INDEX(Usage!$D$5:$ABF$11,MATCH(UsagePerHour!$B$68,Usage!$C$5:$C$11,0),MATCH(UsagePerHour!AAV$4,Usage!$D$3:$ABF$3,0)),"")</f>
        <v/>
      </c>
      <c r="AAW70" s="27" t="str">
        <f>IFERROR(INDEX(Sales!$D$5:$ABF$18,MATCH(UsagePerHour!$B70,Sales!$C$5:$C$18,0),MATCH(UsagePerHour!AAW$4,Sales!$D$3:$ABF$3,0))/AAW$2*INDEX(Usage!$D$5:$ABF$11,MATCH(UsagePerHour!$B$68,Usage!$C$5:$C$11,0),MATCH(UsagePerHour!AAW$4,Usage!$D$3:$ABF$3,0)),"")</f>
        <v/>
      </c>
      <c r="AAX70" s="27" t="str">
        <f>IFERROR(INDEX(Sales!$D$5:$ABF$18,MATCH(UsagePerHour!$B70,Sales!$C$5:$C$18,0),MATCH(UsagePerHour!AAX$4,Sales!$D$3:$ABF$3,0))/AAX$2*INDEX(Usage!$D$5:$ABF$11,MATCH(UsagePerHour!$B$68,Usage!$C$5:$C$11,0),MATCH(UsagePerHour!AAX$4,Usage!$D$3:$ABF$3,0)),"")</f>
        <v/>
      </c>
      <c r="AAY70" s="27" t="str">
        <f>IFERROR(INDEX(Sales!$D$5:$ABF$18,MATCH(UsagePerHour!$B70,Sales!$C$5:$C$18,0),MATCH(UsagePerHour!AAY$4,Sales!$D$3:$ABF$3,0))/AAY$2*INDEX(Usage!$D$5:$ABF$11,MATCH(UsagePerHour!$B$68,Usage!$C$5:$C$11,0),MATCH(UsagePerHour!AAY$4,Usage!$D$3:$ABF$3,0)),"")</f>
        <v/>
      </c>
      <c r="AAZ70" s="27" t="str">
        <f>IFERROR(INDEX(Sales!$D$5:$ABF$18,MATCH(UsagePerHour!$B70,Sales!$C$5:$C$18,0),MATCH(UsagePerHour!AAZ$4,Sales!$D$3:$ABF$3,0))/AAZ$2*INDEX(Usage!$D$5:$ABF$11,MATCH(UsagePerHour!$B$68,Usage!$C$5:$C$11,0),MATCH(UsagePerHour!AAZ$4,Usage!$D$3:$ABF$3,0)),"")</f>
        <v/>
      </c>
      <c r="ABA70" s="27" t="str">
        <f>IFERROR(INDEX(Sales!$D$5:$ABF$18,MATCH(UsagePerHour!$B70,Sales!$C$5:$C$18,0),MATCH(UsagePerHour!ABA$4,Sales!$D$3:$ABF$3,0))/ABA$2*INDEX(Usage!$D$5:$ABF$11,MATCH(UsagePerHour!$B$68,Usage!$C$5:$C$11,0),MATCH(UsagePerHour!ABA$4,Usage!$D$3:$ABF$3,0)),"")</f>
        <v/>
      </c>
    </row>
    <row r="71" spans="2:729">
      <c r="B71" s="3" t="s">
        <v>3</v>
      </c>
      <c r="C71" s="27">
        <f>IFERROR(INDEX(Sales!$D$5:$ABF$18,MATCH(UsagePerHour!$B71,Sales!$C$5:$C$18,0),MATCH(UsagePerHour!C$4,Sales!$D$3:$ABF$3,0))/C$2*INDEX(Usage!$D$5:$ABF$11,MATCH(UsagePerHour!$B$68,Usage!$C$5:$C$11,0),MATCH(UsagePerHour!C$4,Usage!$D$3:$ABF$3,0)),"")</f>
        <v>7.139877499331504E-2</v>
      </c>
      <c r="D71" s="27">
        <f>IFERROR(INDEX(Sales!$D$5:$ABF$18,MATCH(UsagePerHour!$B71,Sales!$C$5:$C$18,0),MATCH(UsagePerHour!D$4,Sales!$D$3:$ABF$3,0))/D$2*INDEX(Usage!$D$5:$ABF$11,MATCH(UsagePerHour!$B$68,Usage!$C$5:$C$11,0),MATCH(UsagePerHour!D$4,Usage!$D$3:$ABF$3,0)),"")</f>
        <v>0.17969583227044691</v>
      </c>
      <c r="E71" s="27">
        <f>IFERROR(INDEX(Sales!$D$5:$ABF$18,MATCH(UsagePerHour!$B71,Sales!$C$5:$C$18,0),MATCH(UsagePerHour!E$4,Sales!$D$3:$ABF$3,0))/E$2*INDEX(Usage!$D$5:$ABF$11,MATCH(UsagePerHour!$B$68,Usage!$C$5:$C$11,0),MATCH(UsagePerHour!E$4,Usage!$D$3:$ABF$3,0)),"")</f>
        <v>4.5149700598802397E-2</v>
      </c>
      <c r="F71" s="27">
        <f>IFERROR(INDEX(Sales!$D$5:$ABF$18,MATCH(UsagePerHour!$B71,Sales!$C$5:$C$18,0),MATCH(UsagePerHour!F$4,Sales!$D$3:$ABF$3,0))/F$2*INDEX(Usage!$D$5:$ABF$11,MATCH(UsagePerHour!$B$68,Usage!$C$5:$C$11,0),MATCH(UsagePerHour!F$4,Usage!$D$3:$ABF$3,0)),"")</f>
        <v>0.14712329564753265</v>
      </c>
      <c r="G71" s="27">
        <f>IFERROR(INDEX(Sales!$D$5:$ABF$18,MATCH(UsagePerHour!$B71,Sales!$C$5:$C$18,0),MATCH(UsagePerHour!G$4,Sales!$D$3:$ABF$3,0))/G$2*INDEX(Usage!$D$5:$ABF$11,MATCH(UsagePerHour!$B$68,Usage!$C$5:$C$11,0),MATCH(UsagePerHour!G$4,Usage!$D$3:$ABF$3,0)),"")</f>
        <v>0.11057500133596965</v>
      </c>
      <c r="H71" s="27">
        <f>IFERROR(INDEX(Sales!$D$5:$ABF$18,MATCH(UsagePerHour!$B71,Sales!$C$5:$C$18,0),MATCH(UsagePerHour!H$4,Sales!$D$3:$ABF$3,0))/H$2*INDEX(Usage!$D$5:$ABF$11,MATCH(UsagePerHour!$B$68,Usage!$C$5:$C$11,0),MATCH(UsagePerHour!H$4,Usage!$D$3:$ABF$3,0)),"")</f>
        <v>4.221998879625663E-2</v>
      </c>
      <c r="I71" s="27">
        <f>IFERROR(INDEX(Sales!$D$5:$ABF$18,MATCH(UsagePerHour!$B71,Sales!$C$5:$C$18,0),MATCH(UsagePerHour!I$4,Sales!$D$3:$ABF$3,0))/I$2*INDEX(Usage!$D$5:$ABF$11,MATCH(UsagePerHour!$B$68,Usage!$C$5:$C$11,0),MATCH(UsagePerHour!I$4,Usage!$D$3:$ABF$3,0)),"")</f>
        <v>0.10951909543339328</v>
      </c>
      <c r="J71" s="27">
        <f>IFERROR(INDEX(Sales!$D$5:$ABF$18,MATCH(UsagePerHour!$B71,Sales!$C$5:$C$18,0),MATCH(UsagePerHour!J$4,Sales!$D$3:$ABF$3,0))/J$2*INDEX(Usage!$D$5:$ABF$11,MATCH(UsagePerHour!$B$68,Usage!$C$5:$C$11,0),MATCH(UsagePerHour!J$4,Usage!$D$3:$ABF$3,0)),"")</f>
        <v>7.139877499331504E-2</v>
      </c>
      <c r="K71" s="27">
        <f>IFERROR(INDEX(Sales!$D$5:$ABF$18,MATCH(UsagePerHour!$B71,Sales!$C$5:$C$18,0),MATCH(UsagePerHour!K$4,Sales!$D$3:$ABF$3,0))/K$2*INDEX(Usage!$D$5:$ABF$11,MATCH(UsagePerHour!$B$68,Usage!$C$5:$C$11,0),MATCH(UsagePerHour!K$4,Usage!$D$3:$ABF$3,0)),"")</f>
        <v>0.17969583227044691</v>
      </c>
      <c r="L71" s="27">
        <f>IFERROR(INDEX(Sales!$D$5:$ABF$18,MATCH(UsagePerHour!$B71,Sales!$C$5:$C$18,0),MATCH(UsagePerHour!L$4,Sales!$D$3:$ABF$3,0))/L$2*INDEX(Usage!$D$5:$ABF$11,MATCH(UsagePerHour!$B$68,Usage!$C$5:$C$11,0),MATCH(UsagePerHour!L$4,Usage!$D$3:$ABF$3,0)),"")</f>
        <v>4.5149700598802397E-2</v>
      </c>
      <c r="M71" s="27">
        <f>IFERROR(INDEX(Sales!$D$5:$ABF$18,MATCH(UsagePerHour!$B71,Sales!$C$5:$C$18,0),MATCH(UsagePerHour!M$4,Sales!$D$3:$ABF$3,0))/M$2*INDEX(Usage!$D$5:$ABF$11,MATCH(UsagePerHour!$B$68,Usage!$C$5:$C$11,0),MATCH(UsagePerHour!M$4,Usage!$D$3:$ABF$3,0)),"")</f>
        <v>0.14712329564753265</v>
      </c>
      <c r="N71" s="27">
        <f>IFERROR(INDEX(Sales!$D$5:$ABF$18,MATCH(UsagePerHour!$B71,Sales!$C$5:$C$18,0),MATCH(UsagePerHour!N$4,Sales!$D$3:$ABF$3,0))/N$2*INDEX(Usage!$D$5:$ABF$11,MATCH(UsagePerHour!$B$68,Usage!$C$5:$C$11,0),MATCH(UsagePerHour!N$4,Usage!$D$3:$ABF$3,0)),"")</f>
        <v>0.11057500133596965</v>
      </c>
      <c r="O71" s="27">
        <f>IFERROR(INDEX(Sales!$D$5:$ABF$18,MATCH(UsagePerHour!$B71,Sales!$C$5:$C$18,0),MATCH(UsagePerHour!O$4,Sales!$D$3:$ABF$3,0))/O$2*INDEX(Usage!$D$5:$ABF$11,MATCH(UsagePerHour!$B$68,Usage!$C$5:$C$11,0),MATCH(UsagePerHour!O$4,Usage!$D$3:$ABF$3,0)),"")</f>
        <v>4.221998879625663E-2</v>
      </c>
      <c r="P71" s="27">
        <f>IFERROR(INDEX(Sales!$D$5:$ABF$18,MATCH(UsagePerHour!$B71,Sales!$C$5:$C$18,0),MATCH(UsagePerHour!P$4,Sales!$D$3:$ABF$3,0))/P$2*INDEX(Usage!$D$5:$ABF$11,MATCH(UsagePerHour!$B$68,Usage!$C$5:$C$11,0),MATCH(UsagePerHour!P$4,Usage!$D$3:$ABF$3,0)),"")</f>
        <v>0.10951909543339328</v>
      </c>
      <c r="Q71" s="27">
        <f>IFERROR(INDEX(Sales!$D$5:$ABF$18,MATCH(UsagePerHour!$B71,Sales!$C$5:$C$18,0),MATCH(UsagePerHour!Q$4,Sales!$D$3:$ABF$3,0))/Q$2*INDEX(Usage!$D$5:$ABF$11,MATCH(UsagePerHour!$B$68,Usage!$C$5:$C$11,0),MATCH(UsagePerHour!Q$4,Usage!$D$3:$ABF$3,0)),"")</f>
        <v>7.139877499331504E-2</v>
      </c>
      <c r="R71" s="27">
        <f>IFERROR(INDEX(Sales!$D$5:$ABF$18,MATCH(UsagePerHour!$B71,Sales!$C$5:$C$18,0),MATCH(UsagePerHour!R$4,Sales!$D$3:$ABF$3,0))/R$2*INDEX(Usage!$D$5:$ABF$11,MATCH(UsagePerHour!$B$68,Usage!$C$5:$C$11,0),MATCH(UsagePerHour!R$4,Usage!$D$3:$ABF$3,0)),"")</f>
        <v>0.17969583227044691</v>
      </c>
      <c r="S71" s="27">
        <f>IFERROR(INDEX(Sales!$D$5:$ABF$18,MATCH(UsagePerHour!$B71,Sales!$C$5:$C$18,0),MATCH(UsagePerHour!S$4,Sales!$D$3:$ABF$3,0))/S$2*INDEX(Usage!$D$5:$ABF$11,MATCH(UsagePerHour!$B$68,Usage!$C$5:$C$11,0),MATCH(UsagePerHour!S$4,Usage!$D$3:$ABF$3,0)),"")</f>
        <v>4.5149700598802397E-2</v>
      </c>
      <c r="T71" s="27">
        <f>IFERROR(INDEX(Sales!$D$5:$ABF$18,MATCH(UsagePerHour!$B71,Sales!$C$5:$C$18,0),MATCH(UsagePerHour!T$4,Sales!$D$3:$ABF$3,0))/T$2*INDEX(Usage!$D$5:$ABF$11,MATCH(UsagePerHour!$B$68,Usage!$C$5:$C$11,0),MATCH(UsagePerHour!T$4,Usage!$D$3:$ABF$3,0)),"")</f>
        <v>0.14712329564753265</v>
      </c>
      <c r="U71" s="27">
        <f>IFERROR(INDEX(Sales!$D$5:$ABF$18,MATCH(UsagePerHour!$B71,Sales!$C$5:$C$18,0),MATCH(UsagePerHour!U$4,Sales!$D$3:$ABF$3,0))/U$2*INDEX(Usage!$D$5:$ABF$11,MATCH(UsagePerHour!$B$68,Usage!$C$5:$C$11,0),MATCH(UsagePerHour!U$4,Usage!$D$3:$ABF$3,0)),"")</f>
        <v>0.11057500133596965</v>
      </c>
      <c r="V71" s="27">
        <f>IFERROR(INDEX(Sales!$D$5:$ABF$18,MATCH(UsagePerHour!$B71,Sales!$C$5:$C$18,0),MATCH(UsagePerHour!V$4,Sales!$D$3:$ABF$3,0))/V$2*INDEX(Usage!$D$5:$ABF$11,MATCH(UsagePerHour!$B$68,Usage!$C$5:$C$11,0),MATCH(UsagePerHour!V$4,Usage!$D$3:$ABF$3,0)),"")</f>
        <v>4.221998879625663E-2</v>
      </c>
      <c r="W71" s="27">
        <f>IFERROR(INDEX(Sales!$D$5:$ABF$18,MATCH(UsagePerHour!$B71,Sales!$C$5:$C$18,0),MATCH(UsagePerHour!W$4,Sales!$D$3:$ABF$3,0))/W$2*INDEX(Usage!$D$5:$ABF$11,MATCH(UsagePerHour!$B$68,Usage!$C$5:$C$11,0),MATCH(UsagePerHour!W$4,Usage!$D$3:$ABF$3,0)),"")</f>
        <v>0.10951909543339328</v>
      </c>
      <c r="X71" s="27">
        <f>IFERROR(INDEX(Sales!$D$5:$ABF$18,MATCH(UsagePerHour!$B71,Sales!$C$5:$C$18,0),MATCH(UsagePerHour!X$4,Sales!$D$3:$ABF$3,0))/X$2*INDEX(Usage!$D$5:$ABF$11,MATCH(UsagePerHour!$B$68,Usage!$C$5:$C$11,0),MATCH(UsagePerHour!X$4,Usage!$D$3:$ABF$3,0)),"")</f>
        <v>7.139877499331504E-2</v>
      </c>
      <c r="Y71" s="27">
        <f>IFERROR(INDEX(Sales!$D$5:$ABF$18,MATCH(UsagePerHour!$B71,Sales!$C$5:$C$18,0),MATCH(UsagePerHour!Y$4,Sales!$D$3:$ABF$3,0))/Y$2*INDEX(Usage!$D$5:$ABF$11,MATCH(UsagePerHour!$B$68,Usage!$C$5:$C$11,0),MATCH(UsagePerHour!Y$4,Usage!$D$3:$ABF$3,0)),"")</f>
        <v>0.17969583227044691</v>
      </c>
      <c r="Z71" s="27">
        <f>IFERROR(INDEX(Sales!$D$5:$ABF$18,MATCH(UsagePerHour!$B71,Sales!$C$5:$C$18,0),MATCH(UsagePerHour!Z$4,Sales!$D$3:$ABF$3,0))/Z$2*INDEX(Usage!$D$5:$ABF$11,MATCH(UsagePerHour!$B$68,Usage!$C$5:$C$11,0),MATCH(UsagePerHour!Z$4,Usage!$D$3:$ABF$3,0)),"")</f>
        <v>4.5149700598802397E-2</v>
      </c>
      <c r="AA71" s="27">
        <f>IFERROR(INDEX(Sales!$D$5:$ABF$18,MATCH(UsagePerHour!$B71,Sales!$C$5:$C$18,0),MATCH(UsagePerHour!AA$4,Sales!$D$3:$ABF$3,0))/AA$2*INDEX(Usage!$D$5:$ABF$11,MATCH(UsagePerHour!$B$68,Usage!$C$5:$C$11,0),MATCH(UsagePerHour!AA$4,Usage!$D$3:$ABF$3,0)),"")</f>
        <v>0.14712329564753265</v>
      </c>
      <c r="AB71" s="27">
        <f>IFERROR(INDEX(Sales!$D$5:$ABF$18,MATCH(UsagePerHour!$B71,Sales!$C$5:$C$18,0),MATCH(UsagePerHour!AB$4,Sales!$D$3:$ABF$3,0))/AB$2*INDEX(Usage!$D$5:$ABF$11,MATCH(UsagePerHour!$B$68,Usage!$C$5:$C$11,0),MATCH(UsagePerHour!AB$4,Usage!$D$3:$ABF$3,0)),"")</f>
        <v>0.11057500133596965</v>
      </c>
      <c r="AC71" s="27">
        <f>IFERROR(INDEX(Sales!$D$5:$ABF$18,MATCH(UsagePerHour!$B71,Sales!$C$5:$C$18,0),MATCH(UsagePerHour!AC$4,Sales!$D$3:$ABF$3,0))/AC$2*INDEX(Usage!$D$5:$ABF$11,MATCH(UsagePerHour!$B$68,Usage!$C$5:$C$11,0),MATCH(UsagePerHour!AC$4,Usage!$D$3:$ABF$3,0)),"")</f>
        <v>4.221998879625663E-2</v>
      </c>
      <c r="AD71" s="27">
        <f>IFERROR(INDEX(Sales!$D$5:$ABF$18,MATCH(UsagePerHour!$B71,Sales!$C$5:$C$18,0),MATCH(UsagePerHour!AD$4,Sales!$D$3:$ABF$3,0))/AD$2*INDEX(Usage!$D$5:$ABF$11,MATCH(UsagePerHour!$B$68,Usage!$C$5:$C$11,0),MATCH(UsagePerHour!AD$4,Usage!$D$3:$ABF$3,0)),"")</f>
        <v>0.10951909543339328</v>
      </c>
      <c r="AE71" s="27">
        <f>IFERROR(INDEX(Sales!$D$5:$ABF$18,MATCH(UsagePerHour!$B71,Sales!$C$5:$C$18,0),MATCH(UsagePerHour!AE$4,Sales!$D$3:$ABF$3,0))/AE$2*INDEX(Usage!$D$5:$ABF$11,MATCH(UsagePerHour!$B$68,Usage!$C$5:$C$11,0),MATCH(UsagePerHour!AE$4,Usage!$D$3:$ABF$3,0)),"")</f>
        <v>7.139877499331504E-2</v>
      </c>
      <c r="AF71" s="27">
        <f>IFERROR(INDEX(Sales!$D$5:$ABF$18,MATCH(UsagePerHour!$B71,Sales!$C$5:$C$18,0),MATCH(UsagePerHour!AF$4,Sales!$D$3:$ABF$3,0))/AF$2*INDEX(Usage!$D$5:$ABF$11,MATCH(UsagePerHour!$B$68,Usage!$C$5:$C$11,0),MATCH(UsagePerHour!AF$4,Usage!$D$3:$ABF$3,0)),"")</f>
        <v>0.17969583227044691</v>
      </c>
      <c r="AG71" s="27">
        <f>IFERROR(INDEX(Sales!$D$5:$ABF$18,MATCH(UsagePerHour!$B71,Sales!$C$5:$C$18,0),MATCH(UsagePerHour!AG$4,Sales!$D$3:$ABF$3,0))/AG$2*INDEX(Usage!$D$5:$ABF$11,MATCH(UsagePerHour!$B$68,Usage!$C$5:$C$11,0),MATCH(UsagePerHour!AG$4,Usage!$D$3:$ABF$3,0)),"")</f>
        <v>4.5149700598802397E-2</v>
      </c>
      <c r="AH71" s="27">
        <f>IFERROR(INDEX(Sales!$D$5:$ABF$18,MATCH(UsagePerHour!$B71,Sales!$C$5:$C$18,0),MATCH(UsagePerHour!AH$4,Sales!$D$3:$ABF$3,0))/AH$2*INDEX(Usage!$D$5:$ABF$11,MATCH(UsagePerHour!$B$68,Usage!$C$5:$C$11,0),MATCH(UsagePerHour!AH$4,Usage!$D$3:$ABF$3,0)),"")</f>
        <v>0.14712329564753265</v>
      </c>
      <c r="AI71" s="27">
        <f>IFERROR(INDEX(Sales!$D$5:$ABF$18,MATCH(UsagePerHour!$B71,Sales!$C$5:$C$18,0),MATCH(UsagePerHour!AI$4,Sales!$D$3:$ABF$3,0))/AI$2*INDEX(Usage!$D$5:$ABF$11,MATCH(UsagePerHour!$B$68,Usage!$C$5:$C$11,0),MATCH(UsagePerHour!AI$4,Usage!$D$3:$ABF$3,0)),"")</f>
        <v>0.11057500133596965</v>
      </c>
      <c r="AJ71" s="27">
        <f>IFERROR(INDEX(Sales!$D$5:$ABF$18,MATCH(UsagePerHour!$B71,Sales!$C$5:$C$18,0),MATCH(UsagePerHour!AJ$4,Sales!$D$3:$ABF$3,0))/AJ$2*INDEX(Usage!$D$5:$ABF$11,MATCH(UsagePerHour!$B$68,Usage!$C$5:$C$11,0),MATCH(UsagePerHour!AJ$4,Usage!$D$3:$ABF$3,0)),"")</f>
        <v>4.221998879625663E-2</v>
      </c>
      <c r="AK71" s="27">
        <f>IFERROR(INDEX(Sales!$D$5:$ABF$18,MATCH(UsagePerHour!$B71,Sales!$C$5:$C$18,0),MATCH(UsagePerHour!AK$4,Sales!$D$3:$ABF$3,0))/AK$2*INDEX(Usage!$D$5:$ABF$11,MATCH(UsagePerHour!$B$68,Usage!$C$5:$C$11,0),MATCH(UsagePerHour!AK$4,Usage!$D$3:$ABF$3,0)),"")</f>
        <v>0.10951909543339328</v>
      </c>
      <c r="AL71" s="27">
        <f>IFERROR(INDEX(Sales!$D$5:$ABF$18,MATCH(UsagePerHour!$B71,Sales!$C$5:$C$18,0),MATCH(UsagePerHour!AL$4,Sales!$D$3:$ABF$3,0))/AL$2*INDEX(Usage!$D$5:$ABF$11,MATCH(UsagePerHour!$B$68,Usage!$C$5:$C$11,0),MATCH(UsagePerHour!AL$4,Usage!$D$3:$ABF$3,0)),"")</f>
        <v>7.139877499331504E-2</v>
      </c>
      <c r="AM71" s="27">
        <f>IFERROR(INDEX(Sales!$D$5:$ABF$18,MATCH(UsagePerHour!$B71,Sales!$C$5:$C$18,0),MATCH(UsagePerHour!AM$4,Sales!$D$3:$ABF$3,0))/AM$2*INDEX(Usage!$D$5:$ABF$11,MATCH(UsagePerHour!$B$68,Usage!$C$5:$C$11,0),MATCH(UsagePerHour!AM$4,Usage!$D$3:$ABF$3,0)),"")</f>
        <v>0.17969583227044691</v>
      </c>
      <c r="AN71" s="27">
        <f>IFERROR(INDEX(Sales!$D$5:$ABF$18,MATCH(UsagePerHour!$B71,Sales!$C$5:$C$18,0),MATCH(UsagePerHour!AN$4,Sales!$D$3:$ABF$3,0))/AN$2*INDEX(Usage!$D$5:$ABF$11,MATCH(UsagePerHour!$B$68,Usage!$C$5:$C$11,0),MATCH(UsagePerHour!AN$4,Usage!$D$3:$ABF$3,0)),"")</f>
        <v>4.5149700598802397E-2</v>
      </c>
      <c r="AO71" s="27">
        <f>IFERROR(INDEX(Sales!$D$5:$ABF$18,MATCH(UsagePerHour!$B71,Sales!$C$5:$C$18,0),MATCH(UsagePerHour!AO$4,Sales!$D$3:$ABF$3,0))/AO$2*INDEX(Usage!$D$5:$ABF$11,MATCH(UsagePerHour!$B$68,Usage!$C$5:$C$11,0),MATCH(UsagePerHour!AO$4,Usage!$D$3:$ABF$3,0)),"")</f>
        <v>0.14712329564753265</v>
      </c>
      <c r="AP71" s="27">
        <f>IFERROR(INDEX(Sales!$D$5:$ABF$18,MATCH(UsagePerHour!$B71,Sales!$C$5:$C$18,0),MATCH(UsagePerHour!AP$4,Sales!$D$3:$ABF$3,0))/AP$2*INDEX(Usage!$D$5:$ABF$11,MATCH(UsagePerHour!$B$68,Usage!$C$5:$C$11,0),MATCH(UsagePerHour!AP$4,Usage!$D$3:$ABF$3,0)),"")</f>
        <v>0.11057500133596965</v>
      </c>
      <c r="AQ71" s="27">
        <f>IFERROR(INDEX(Sales!$D$5:$ABF$18,MATCH(UsagePerHour!$B71,Sales!$C$5:$C$18,0),MATCH(UsagePerHour!AQ$4,Sales!$D$3:$ABF$3,0))/AQ$2*INDEX(Usage!$D$5:$ABF$11,MATCH(UsagePerHour!$B$68,Usage!$C$5:$C$11,0),MATCH(UsagePerHour!AQ$4,Usage!$D$3:$ABF$3,0)),"")</f>
        <v>4.221998879625663E-2</v>
      </c>
      <c r="AR71" s="27">
        <f>IFERROR(INDEX(Sales!$D$5:$ABF$18,MATCH(UsagePerHour!$B71,Sales!$C$5:$C$18,0),MATCH(UsagePerHour!AR$4,Sales!$D$3:$ABF$3,0))/AR$2*INDEX(Usage!$D$5:$ABF$11,MATCH(UsagePerHour!$B$68,Usage!$C$5:$C$11,0),MATCH(UsagePerHour!AR$4,Usage!$D$3:$ABF$3,0)),"")</f>
        <v>0.10951909543339328</v>
      </c>
      <c r="AS71" s="27">
        <f>IFERROR(INDEX(Sales!$D$5:$ABF$18,MATCH(UsagePerHour!$B71,Sales!$C$5:$C$18,0),MATCH(UsagePerHour!AS$4,Sales!$D$3:$ABF$3,0))/AS$2*INDEX(Usage!$D$5:$ABF$11,MATCH(UsagePerHour!$B$68,Usage!$C$5:$C$11,0),MATCH(UsagePerHour!AS$4,Usage!$D$3:$ABF$3,0)),"")</f>
        <v>7.139877499331504E-2</v>
      </c>
      <c r="AT71" s="27">
        <f>IFERROR(INDEX(Sales!$D$5:$ABF$18,MATCH(UsagePerHour!$B71,Sales!$C$5:$C$18,0),MATCH(UsagePerHour!AT$4,Sales!$D$3:$ABF$3,0))/AT$2*INDEX(Usage!$D$5:$ABF$11,MATCH(UsagePerHour!$B$68,Usage!$C$5:$C$11,0),MATCH(UsagePerHour!AT$4,Usage!$D$3:$ABF$3,0)),"")</f>
        <v>0.17969583227044691</v>
      </c>
      <c r="AU71" s="27">
        <f>IFERROR(INDEX(Sales!$D$5:$ABF$18,MATCH(UsagePerHour!$B71,Sales!$C$5:$C$18,0),MATCH(UsagePerHour!AU$4,Sales!$D$3:$ABF$3,0))/AU$2*INDEX(Usage!$D$5:$ABF$11,MATCH(UsagePerHour!$B$68,Usage!$C$5:$C$11,0),MATCH(UsagePerHour!AU$4,Usage!$D$3:$ABF$3,0)),"")</f>
        <v>4.5149700598802397E-2</v>
      </c>
      <c r="AV71" s="27">
        <f>IFERROR(INDEX(Sales!$D$5:$ABF$18,MATCH(UsagePerHour!$B71,Sales!$C$5:$C$18,0),MATCH(UsagePerHour!AV$4,Sales!$D$3:$ABF$3,0))/AV$2*INDEX(Usage!$D$5:$ABF$11,MATCH(UsagePerHour!$B$68,Usage!$C$5:$C$11,0),MATCH(UsagePerHour!AV$4,Usage!$D$3:$ABF$3,0)),"")</f>
        <v>0.14712329564753265</v>
      </c>
      <c r="AW71" s="27">
        <f>IFERROR(INDEX(Sales!$D$5:$ABF$18,MATCH(UsagePerHour!$B71,Sales!$C$5:$C$18,0),MATCH(UsagePerHour!AW$4,Sales!$D$3:$ABF$3,0))/AW$2*INDEX(Usage!$D$5:$ABF$11,MATCH(UsagePerHour!$B$68,Usage!$C$5:$C$11,0),MATCH(UsagePerHour!AW$4,Usage!$D$3:$ABF$3,0)),"")</f>
        <v>0.11057500133596965</v>
      </c>
      <c r="AX71" s="27">
        <f>IFERROR(INDEX(Sales!$D$5:$ABF$18,MATCH(UsagePerHour!$B71,Sales!$C$5:$C$18,0),MATCH(UsagePerHour!AX$4,Sales!$D$3:$ABF$3,0))/AX$2*INDEX(Usage!$D$5:$ABF$11,MATCH(UsagePerHour!$B$68,Usage!$C$5:$C$11,0),MATCH(UsagePerHour!AX$4,Usage!$D$3:$ABF$3,0)),"")</f>
        <v>4.221998879625663E-2</v>
      </c>
      <c r="AY71" s="27">
        <f>IFERROR(INDEX(Sales!$D$5:$ABF$18,MATCH(UsagePerHour!$B71,Sales!$C$5:$C$18,0),MATCH(UsagePerHour!AY$4,Sales!$D$3:$ABF$3,0))/AY$2*INDEX(Usage!$D$5:$ABF$11,MATCH(UsagePerHour!$B$68,Usage!$C$5:$C$11,0),MATCH(UsagePerHour!AY$4,Usage!$D$3:$ABF$3,0)),"")</f>
        <v>0.10951909543339328</v>
      </c>
      <c r="AZ71" s="27">
        <f>IFERROR(INDEX(Sales!$D$5:$ABF$18,MATCH(UsagePerHour!$B71,Sales!$C$5:$C$18,0),MATCH(UsagePerHour!AZ$4,Sales!$D$3:$ABF$3,0))/AZ$2*INDEX(Usage!$D$5:$ABF$11,MATCH(UsagePerHour!$B$68,Usage!$C$5:$C$11,0),MATCH(UsagePerHour!AZ$4,Usage!$D$3:$ABF$3,0)),"")</f>
        <v>7.139877499331504E-2</v>
      </c>
      <c r="BA71" s="27">
        <f>IFERROR(INDEX(Sales!$D$5:$ABF$18,MATCH(UsagePerHour!$B71,Sales!$C$5:$C$18,0),MATCH(UsagePerHour!BA$4,Sales!$D$3:$ABF$3,0))/BA$2*INDEX(Usage!$D$5:$ABF$11,MATCH(UsagePerHour!$B$68,Usage!$C$5:$C$11,0),MATCH(UsagePerHour!BA$4,Usage!$D$3:$ABF$3,0)),"")</f>
        <v>0.17969583227044691</v>
      </c>
      <c r="BB71" s="27">
        <f>IFERROR(INDEX(Sales!$D$5:$ABF$18,MATCH(UsagePerHour!$B71,Sales!$C$5:$C$18,0),MATCH(UsagePerHour!BB$4,Sales!$D$3:$ABF$3,0))/BB$2*INDEX(Usage!$D$5:$ABF$11,MATCH(UsagePerHour!$B$68,Usage!$C$5:$C$11,0),MATCH(UsagePerHour!BB$4,Usage!$D$3:$ABF$3,0)),"")</f>
        <v>4.5149700598802397E-2</v>
      </c>
      <c r="BC71" s="27">
        <f>IFERROR(INDEX(Sales!$D$5:$ABF$18,MATCH(UsagePerHour!$B71,Sales!$C$5:$C$18,0),MATCH(UsagePerHour!BC$4,Sales!$D$3:$ABF$3,0))/BC$2*INDEX(Usage!$D$5:$ABF$11,MATCH(UsagePerHour!$B$68,Usage!$C$5:$C$11,0),MATCH(UsagePerHour!BC$4,Usage!$D$3:$ABF$3,0)),"")</f>
        <v>0.14712329564753265</v>
      </c>
      <c r="BD71" s="27">
        <f>IFERROR(INDEX(Sales!$D$5:$ABF$18,MATCH(UsagePerHour!$B71,Sales!$C$5:$C$18,0),MATCH(UsagePerHour!BD$4,Sales!$D$3:$ABF$3,0))/BD$2*INDEX(Usage!$D$5:$ABF$11,MATCH(UsagePerHour!$B$68,Usage!$C$5:$C$11,0),MATCH(UsagePerHour!BD$4,Usage!$D$3:$ABF$3,0)),"")</f>
        <v>0.11057500133596965</v>
      </c>
      <c r="BE71" s="27">
        <f>IFERROR(INDEX(Sales!$D$5:$ABF$18,MATCH(UsagePerHour!$B71,Sales!$C$5:$C$18,0),MATCH(UsagePerHour!BE$4,Sales!$D$3:$ABF$3,0))/BE$2*INDEX(Usage!$D$5:$ABF$11,MATCH(UsagePerHour!$B$68,Usage!$C$5:$C$11,0),MATCH(UsagePerHour!BE$4,Usage!$D$3:$ABF$3,0)),"")</f>
        <v>4.221998879625663E-2</v>
      </c>
      <c r="BF71" s="27">
        <f>IFERROR(INDEX(Sales!$D$5:$ABF$18,MATCH(UsagePerHour!$B71,Sales!$C$5:$C$18,0),MATCH(UsagePerHour!BF$4,Sales!$D$3:$ABF$3,0))/BF$2*INDEX(Usage!$D$5:$ABF$11,MATCH(UsagePerHour!$B$68,Usage!$C$5:$C$11,0),MATCH(UsagePerHour!BF$4,Usage!$D$3:$ABF$3,0)),"")</f>
        <v>0.10951909543339328</v>
      </c>
      <c r="BG71" s="27">
        <f>IFERROR(INDEX(Sales!$D$5:$ABF$18,MATCH(UsagePerHour!$B71,Sales!$C$5:$C$18,0),MATCH(UsagePerHour!BG$4,Sales!$D$3:$ABF$3,0))/BG$2*INDEX(Usage!$D$5:$ABF$11,MATCH(UsagePerHour!$B$68,Usage!$C$5:$C$11,0),MATCH(UsagePerHour!BG$4,Usage!$D$3:$ABF$3,0)),"")</f>
        <v>7.139877499331504E-2</v>
      </c>
      <c r="BH71" s="27">
        <f>IFERROR(INDEX(Sales!$D$5:$ABF$18,MATCH(UsagePerHour!$B71,Sales!$C$5:$C$18,0),MATCH(UsagePerHour!BH$4,Sales!$D$3:$ABF$3,0))/BH$2*INDEX(Usage!$D$5:$ABF$11,MATCH(UsagePerHour!$B$68,Usage!$C$5:$C$11,0),MATCH(UsagePerHour!BH$4,Usage!$D$3:$ABF$3,0)),"")</f>
        <v>0.17969583227044691</v>
      </c>
      <c r="BI71" s="27">
        <f>IFERROR(INDEX(Sales!$D$5:$ABF$18,MATCH(UsagePerHour!$B71,Sales!$C$5:$C$18,0),MATCH(UsagePerHour!BI$4,Sales!$D$3:$ABF$3,0))/BI$2*INDEX(Usage!$D$5:$ABF$11,MATCH(UsagePerHour!$B$68,Usage!$C$5:$C$11,0),MATCH(UsagePerHour!BI$4,Usage!$D$3:$ABF$3,0)),"")</f>
        <v>4.5149700598802397E-2</v>
      </c>
      <c r="BJ71" s="27">
        <f>IFERROR(INDEX(Sales!$D$5:$ABF$18,MATCH(UsagePerHour!$B71,Sales!$C$5:$C$18,0),MATCH(UsagePerHour!BJ$4,Sales!$D$3:$ABF$3,0))/BJ$2*INDEX(Usage!$D$5:$ABF$11,MATCH(UsagePerHour!$B$68,Usage!$C$5:$C$11,0),MATCH(UsagePerHour!BJ$4,Usage!$D$3:$ABF$3,0)),"")</f>
        <v>0.14712329564753265</v>
      </c>
      <c r="BK71" s="27">
        <f>IFERROR(INDEX(Sales!$D$5:$ABF$18,MATCH(UsagePerHour!$B71,Sales!$C$5:$C$18,0),MATCH(UsagePerHour!BK$4,Sales!$D$3:$ABF$3,0))/BK$2*INDEX(Usage!$D$5:$ABF$11,MATCH(UsagePerHour!$B$68,Usage!$C$5:$C$11,0),MATCH(UsagePerHour!BK$4,Usage!$D$3:$ABF$3,0)),"")</f>
        <v>0.11057500133596965</v>
      </c>
      <c r="BL71" s="27">
        <f>IFERROR(INDEX(Sales!$D$5:$ABF$18,MATCH(UsagePerHour!$B71,Sales!$C$5:$C$18,0),MATCH(UsagePerHour!BL$4,Sales!$D$3:$ABF$3,0))/BL$2*INDEX(Usage!$D$5:$ABF$11,MATCH(UsagePerHour!$B$68,Usage!$C$5:$C$11,0),MATCH(UsagePerHour!BL$4,Usage!$D$3:$ABF$3,0)),"")</f>
        <v>4.221998879625663E-2</v>
      </c>
      <c r="BM71" s="27">
        <f>IFERROR(INDEX(Sales!$D$5:$ABF$18,MATCH(UsagePerHour!$B71,Sales!$C$5:$C$18,0),MATCH(UsagePerHour!BM$4,Sales!$D$3:$ABF$3,0))/BM$2*INDEX(Usage!$D$5:$ABF$11,MATCH(UsagePerHour!$B$68,Usage!$C$5:$C$11,0),MATCH(UsagePerHour!BM$4,Usage!$D$3:$ABF$3,0)),"")</f>
        <v>0.10951909543339328</v>
      </c>
      <c r="BN71" s="27">
        <f>IFERROR(INDEX(Sales!$D$5:$ABF$18,MATCH(UsagePerHour!$B71,Sales!$C$5:$C$18,0),MATCH(UsagePerHour!BN$4,Sales!$D$3:$ABF$3,0))/BN$2*INDEX(Usage!$D$5:$ABF$11,MATCH(UsagePerHour!$B$68,Usage!$C$5:$C$11,0),MATCH(UsagePerHour!BN$4,Usage!$D$3:$ABF$3,0)),"")</f>
        <v>7.139877499331504E-2</v>
      </c>
      <c r="BO71" s="27">
        <f>IFERROR(INDEX(Sales!$D$5:$ABF$18,MATCH(UsagePerHour!$B71,Sales!$C$5:$C$18,0),MATCH(UsagePerHour!BO$4,Sales!$D$3:$ABF$3,0))/BO$2*INDEX(Usage!$D$5:$ABF$11,MATCH(UsagePerHour!$B$68,Usage!$C$5:$C$11,0),MATCH(UsagePerHour!BO$4,Usage!$D$3:$ABF$3,0)),"")</f>
        <v>0.17969583227044691</v>
      </c>
      <c r="BP71" s="27">
        <f>IFERROR(INDEX(Sales!$D$5:$ABF$18,MATCH(UsagePerHour!$B71,Sales!$C$5:$C$18,0),MATCH(UsagePerHour!BP$4,Sales!$D$3:$ABF$3,0))/BP$2*INDEX(Usage!$D$5:$ABF$11,MATCH(UsagePerHour!$B$68,Usage!$C$5:$C$11,0),MATCH(UsagePerHour!BP$4,Usage!$D$3:$ABF$3,0)),"")</f>
        <v>4.5149700598802397E-2</v>
      </c>
      <c r="BQ71" s="27">
        <f>IFERROR(INDEX(Sales!$D$5:$ABF$18,MATCH(UsagePerHour!$B71,Sales!$C$5:$C$18,0),MATCH(UsagePerHour!BQ$4,Sales!$D$3:$ABF$3,0))/BQ$2*INDEX(Usage!$D$5:$ABF$11,MATCH(UsagePerHour!$B$68,Usage!$C$5:$C$11,0),MATCH(UsagePerHour!BQ$4,Usage!$D$3:$ABF$3,0)),"")</f>
        <v>0.14712329564753265</v>
      </c>
      <c r="BR71" s="27">
        <f>IFERROR(INDEX(Sales!$D$5:$ABF$18,MATCH(UsagePerHour!$B71,Sales!$C$5:$C$18,0),MATCH(UsagePerHour!BR$4,Sales!$D$3:$ABF$3,0))/BR$2*INDEX(Usage!$D$5:$ABF$11,MATCH(UsagePerHour!$B$68,Usage!$C$5:$C$11,0),MATCH(UsagePerHour!BR$4,Usage!$D$3:$ABF$3,0)),"")</f>
        <v>0.11057500133596965</v>
      </c>
      <c r="BS71" s="27">
        <f>IFERROR(INDEX(Sales!$D$5:$ABF$18,MATCH(UsagePerHour!$B71,Sales!$C$5:$C$18,0),MATCH(UsagePerHour!BS$4,Sales!$D$3:$ABF$3,0))/BS$2*INDEX(Usage!$D$5:$ABF$11,MATCH(UsagePerHour!$B$68,Usage!$C$5:$C$11,0),MATCH(UsagePerHour!BS$4,Usage!$D$3:$ABF$3,0)),"")</f>
        <v>4.221998879625663E-2</v>
      </c>
      <c r="BT71" s="27">
        <f>IFERROR(INDEX(Sales!$D$5:$ABF$18,MATCH(UsagePerHour!$B71,Sales!$C$5:$C$18,0),MATCH(UsagePerHour!BT$4,Sales!$D$3:$ABF$3,0))/BT$2*INDEX(Usage!$D$5:$ABF$11,MATCH(UsagePerHour!$B$68,Usage!$C$5:$C$11,0),MATCH(UsagePerHour!BT$4,Usage!$D$3:$ABF$3,0)),"")</f>
        <v>0.10951909543339328</v>
      </c>
      <c r="BU71" s="27">
        <f>IFERROR(INDEX(Sales!$D$5:$ABF$18,MATCH(UsagePerHour!$B71,Sales!$C$5:$C$18,0),MATCH(UsagePerHour!BU$4,Sales!$D$3:$ABF$3,0))/BU$2*INDEX(Usage!$D$5:$ABF$11,MATCH(UsagePerHour!$B$68,Usage!$C$5:$C$11,0),MATCH(UsagePerHour!BU$4,Usage!$D$3:$ABF$3,0)),"")</f>
        <v>7.139877499331504E-2</v>
      </c>
      <c r="BV71" s="27">
        <f>IFERROR(INDEX(Sales!$D$5:$ABF$18,MATCH(UsagePerHour!$B71,Sales!$C$5:$C$18,0),MATCH(UsagePerHour!BV$4,Sales!$D$3:$ABF$3,0))/BV$2*INDEX(Usage!$D$5:$ABF$11,MATCH(UsagePerHour!$B$68,Usage!$C$5:$C$11,0),MATCH(UsagePerHour!BV$4,Usage!$D$3:$ABF$3,0)),"")</f>
        <v>0.17969583227044691</v>
      </c>
      <c r="BW71" s="27">
        <f>IFERROR(INDEX(Sales!$D$5:$ABF$18,MATCH(UsagePerHour!$B71,Sales!$C$5:$C$18,0),MATCH(UsagePerHour!BW$4,Sales!$D$3:$ABF$3,0))/BW$2*INDEX(Usage!$D$5:$ABF$11,MATCH(UsagePerHour!$B$68,Usage!$C$5:$C$11,0),MATCH(UsagePerHour!BW$4,Usage!$D$3:$ABF$3,0)),"")</f>
        <v>4.5149700598802397E-2</v>
      </c>
      <c r="BX71" s="27">
        <f>IFERROR(INDEX(Sales!$D$5:$ABF$18,MATCH(UsagePerHour!$B71,Sales!$C$5:$C$18,0),MATCH(UsagePerHour!BX$4,Sales!$D$3:$ABF$3,0))/BX$2*INDEX(Usage!$D$5:$ABF$11,MATCH(UsagePerHour!$B$68,Usage!$C$5:$C$11,0),MATCH(UsagePerHour!BX$4,Usage!$D$3:$ABF$3,0)),"")</f>
        <v>0.14712329564753265</v>
      </c>
      <c r="BY71" s="27">
        <f>IFERROR(INDEX(Sales!$D$5:$ABF$18,MATCH(UsagePerHour!$B71,Sales!$C$5:$C$18,0),MATCH(UsagePerHour!BY$4,Sales!$D$3:$ABF$3,0))/BY$2*INDEX(Usage!$D$5:$ABF$11,MATCH(UsagePerHour!$B$68,Usage!$C$5:$C$11,0),MATCH(UsagePerHour!BY$4,Usage!$D$3:$ABF$3,0)),"")</f>
        <v>0.11057500133596965</v>
      </c>
      <c r="BZ71" s="27">
        <f>IFERROR(INDEX(Sales!$D$5:$ABF$18,MATCH(UsagePerHour!$B71,Sales!$C$5:$C$18,0),MATCH(UsagePerHour!BZ$4,Sales!$D$3:$ABF$3,0))/BZ$2*INDEX(Usage!$D$5:$ABF$11,MATCH(UsagePerHour!$B$68,Usage!$C$5:$C$11,0),MATCH(UsagePerHour!BZ$4,Usage!$D$3:$ABF$3,0)),"")</f>
        <v>4.221998879625663E-2</v>
      </c>
      <c r="CA71" s="27">
        <f>IFERROR(INDEX(Sales!$D$5:$ABF$18,MATCH(UsagePerHour!$B71,Sales!$C$5:$C$18,0),MATCH(UsagePerHour!CA$4,Sales!$D$3:$ABF$3,0))/CA$2*INDEX(Usage!$D$5:$ABF$11,MATCH(UsagePerHour!$B$68,Usage!$C$5:$C$11,0),MATCH(UsagePerHour!CA$4,Usage!$D$3:$ABF$3,0)),"")</f>
        <v>0.10951909543339328</v>
      </c>
      <c r="CB71" s="27">
        <f>IFERROR(INDEX(Sales!$D$5:$ABF$18,MATCH(UsagePerHour!$B71,Sales!$C$5:$C$18,0),MATCH(UsagePerHour!CB$4,Sales!$D$3:$ABF$3,0))/CB$2*INDEX(Usage!$D$5:$ABF$11,MATCH(UsagePerHour!$B$68,Usage!$C$5:$C$11,0),MATCH(UsagePerHour!CB$4,Usage!$D$3:$ABF$3,0)),"")</f>
        <v>7.139877499331504E-2</v>
      </c>
      <c r="CC71" s="27">
        <f>IFERROR(INDEX(Sales!$D$5:$ABF$18,MATCH(UsagePerHour!$B71,Sales!$C$5:$C$18,0),MATCH(UsagePerHour!CC$4,Sales!$D$3:$ABF$3,0))/CC$2*INDEX(Usage!$D$5:$ABF$11,MATCH(UsagePerHour!$B$68,Usage!$C$5:$C$11,0),MATCH(UsagePerHour!CC$4,Usage!$D$3:$ABF$3,0)),"")</f>
        <v>0.17969583227044691</v>
      </c>
      <c r="CD71" s="27">
        <f>IFERROR(INDEX(Sales!$D$5:$ABF$18,MATCH(UsagePerHour!$B71,Sales!$C$5:$C$18,0),MATCH(UsagePerHour!CD$4,Sales!$D$3:$ABF$3,0))/CD$2*INDEX(Usage!$D$5:$ABF$11,MATCH(UsagePerHour!$B$68,Usage!$C$5:$C$11,0),MATCH(UsagePerHour!CD$4,Usage!$D$3:$ABF$3,0)),"")</f>
        <v>4.5149700598802397E-2</v>
      </c>
      <c r="CE71" s="27">
        <f>IFERROR(INDEX(Sales!$D$5:$ABF$18,MATCH(UsagePerHour!$B71,Sales!$C$5:$C$18,0),MATCH(UsagePerHour!CE$4,Sales!$D$3:$ABF$3,0))/CE$2*INDEX(Usage!$D$5:$ABF$11,MATCH(UsagePerHour!$B$68,Usage!$C$5:$C$11,0),MATCH(UsagePerHour!CE$4,Usage!$D$3:$ABF$3,0)),"")</f>
        <v>0.14712329564753265</v>
      </c>
      <c r="CF71" s="27">
        <f>IFERROR(INDEX(Sales!$D$5:$ABF$18,MATCH(UsagePerHour!$B71,Sales!$C$5:$C$18,0),MATCH(UsagePerHour!CF$4,Sales!$D$3:$ABF$3,0))/CF$2*INDEX(Usage!$D$5:$ABF$11,MATCH(UsagePerHour!$B$68,Usage!$C$5:$C$11,0),MATCH(UsagePerHour!CF$4,Usage!$D$3:$ABF$3,0)),"")</f>
        <v>0.11057500133596965</v>
      </c>
      <c r="CG71" s="27">
        <f>IFERROR(INDEX(Sales!$D$5:$ABF$18,MATCH(UsagePerHour!$B71,Sales!$C$5:$C$18,0),MATCH(UsagePerHour!CG$4,Sales!$D$3:$ABF$3,0))/CG$2*INDEX(Usage!$D$5:$ABF$11,MATCH(UsagePerHour!$B$68,Usage!$C$5:$C$11,0),MATCH(UsagePerHour!CG$4,Usage!$D$3:$ABF$3,0)),"")</f>
        <v>4.221998879625663E-2</v>
      </c>
      <c r="CH71" s="27">
        <f>IFERROR(INDEX(Sales!$D$5:$ABF$18,MATCH(UsagePerHour!$B71,Sales!$C$5:$C$18,0),MATCH(UsagePerHour!CH$4,Sales!$D$3:$ABF$3,0))/CH$2*INDEX(Usage!$D$5:$ABF$11,MATCH(UsagePerHour!$B$68,Usage!$C$5:$C$11,0),MATCH(UsagePerHour!CH$4,Usage!$D$3:$ABF$3,0)),"")</f>
        <v>0.10951909543339328</v>
      </c>
      <c r="CI71" s="27">
        <f>IFERROR(INDEX(Sales!$D$5:$ABF$18,MATCH(UsagePerHour!$B71,Sales!$C$5:$C$18,0),MATCH(UsagePerHour!CI$4,Sales!$D$3:$ABF$3,0))/CI$2*INDEX(Usage!$D$5:$ABF$11,MATCH(UsagePerHour!$B$68,Usage!$C$5:$C$11,0),MATCH(UsagePerHour!CI$4,Usage!$D$3:$ABF$3,0)),"")</f>
        <v>7.139877499331504E-2</v>
      </c>
      <c r="CJ71" s="27">
        <f>IFERROR(INDEX(Sales!$D$5:$ABF$18,MATCH(UsagePerHour!$B71,Sales!$C$5:$C$18,0),MATCH(UsagePerHour!CJ$4,Sales!$D$3:$ABF$3,0))/CJ$2*INDEX(Usage!$D$5:$ABF$11,MATCH(UsagePerHour!$B$68,Usage!$C$5:$C$11,0),MATCH(UsagePerHour!CJ$4,Usage!$D$3:$ABF$3,0)),"")</f>
        <v>0.17969583227044691</v>
      </c>
      <c r="CK71" s="27">
        <f>IFERROR(INDEX(Sales!$D$5:$ABF$18,MATCH(UsagePerHour!$B71,Sales!$C$5:$C$18,0),MATCH(UsagePerHour!CK$4,Sales!$D$3:$ABF$3,0))/CK$2*INDEX(Usage!$D$5:$ABF$11,MATCH(UsagePerHour!$B$68,Usage!$C$5:$C$11,0),MATCH(UsagePerHour!CK$4,Usage!$D$3:$ABF$3,0)),"")</f>
        <v>4.5149700598802397E-2</v>
      </c>
      <c r="CL71" s="27">
        <f>IFERROR(INDEX(Sales!$D$5:$ABF$18,MATCH(UsagePerHour!$B71,Sales!$C$5:$C$18,0),MATCH(UsagePerHour!CL$4,Sales!$D$3:$ABF$3,0))/CL$2*INDEX(Usage!$D$5:$ABF$11,MATCH(UsagePerHour!$B$68,Usage!$C$5:$C$11,0),MATCH(UsagePerHour!CL$4,Usage!$D$3:$ABF$3,0)),"")</f>
        <v>0.14712329564753265</v>
      </c>
      <c r="CM71" s="27">
        <f>IFERROR(INDEX(Sales!$D$5:$ABF$18,MATCH(UsagePerHour!$B71,Sales!$C$5:$C$18,0),MATCH(UsagePerHour!CM$4,Sales!$D$3:$ABF$3,0))/CM$2*INDEX(Usage!$D$5:$ABF$11,MATCH(UsagePerHour!$B$68,Usage!$C$5:$C$11,0),MATCH(UsagePerHour!CM$4,Usage!$D$3:$ABF$3,0)),"")</f>
        <v>0.11057500133596965</v>
      </c>
      <c r="CN71" s="27">
        <f>IFERROR(INDEX(Sales!$D$5:$ABF$18,MATCH(UsagePerHour!$B71,Sales!$C$5:$C$18,0),MATCH(UsagePerHour!CN$4,Sales!$D$3:$ABF$3,0))/CN$2*INDEX(Usage!$D$5:$ABF$11,MATCH(UsagePerHour!$B$68,Usage!$C$5:$C$11,0),MATCH(UsagePerHour!CN$4,Usage!$D$3:$ABF$3,0)),"")</f>
        <v>4.221998879625663E-2</v>
      </c>
      <c r="CO71" s="27">
        <f>IFERROR(INDEX(Sales!$D$5:$ABF$18,MATCH(UsagePerHour!$B71,Sales!$C$5:$C$18,0),MATCH(UsagePerHour!CO$4,Sales!$D$3:$ABF$3,0))/CO$2*INDEX(Usage!$D$5:$ABF$11,MATCH(UsagePerHour!$B$68,Usage!$C$5:$C$11,0),MATCH(UsagePerHour!CO$4,Usage!$D$3:$ABF$3,0)),"")</f>
        <v>0.10951909543339328</v>
      </c>
      <c r="CP71" s="27">
        <f>IFERROR(INDEX(Sales!$D$5:$ABF$18,MATCH(UsagePerHour!$B71,Sales!$C$5:$C$18,0),MATCH(UsagePerHour!CP$4,Sales!$D$3:$ABF$3,0))/CP$2*INDEX(Usage!$D$5:$ABF$11,MATCH(UsagePerHour!$B$68,Usage!$C$5:$C$11,0),MATCH(UsagePerHour!CP$4,Usage!$D$3:$ABF$3,0)),"")</f>
        <v>7.139877499331504E-2</v>
      </c>
      <c r="CQ71" s="27">
        <f>IFERROR(INDEX(Sales!$D$5:$ABF$18,MATCH(UsagePerHour!$B71,Sales!$C$5:$C$18,0),MATCH(UsagePerHour!CQ$4,Sales!$D$3:$ABF$3,0))/CQ$2*INDEX(Usage!$D$5:$ABF$11,MATCH(UsagePerHour!$B$68,Usage!$C$5:$C$11,0),MATCH(UsagePerHour!CQ$4,Usage!$D$3:$ABF$3,0)),"")</f>
        <v>0.17969583227044691</v>
      </c>
      <c r="CR71" s="27">
        <f>IFERROR(INDEX(Sales!$D$5:$ABF$18,MATCH(UsagePerHour!$B71,Sales!$C$5:$C$18,0),MATCH(UsagePerHour!CR$4,Sales!$D$3:$ABF$3,0))/CR$2*INDEX(Usage!$D$5:$ABF$11,MATCH(UsagePerHour!$B$68,Usage!$C$5:$C$11,0),MATCH(UsagePerHour!CR$4,Usage!$D$3:$ABF$3,0)),"")</f>
        <v>4.5149700598802397E-2</v>
      </c>
      <c r="CS71" s="27">
        <f>IFERROR(INDEX(Sales!$D$5:$ABF$18,MATCH(UsagePerHour!$B71,Sales!$C$5:$C$18,0),MATCH(UsagePerHour!CS$4,Sales!$D$3:$ABF$3,0))/CS$2*INDEX(Usage!$D$5:$ABF$11,MATCH(UsagePerHour!$B$68,Usage!$C$5:$C$11,0),MATCH(UsagePerHour!CS$4,Usage!$D$3:$ABF$3,0)),"")</f>
        <v>0.14712329564753265</v>
      </c>
      <c r="CT71" s="27">
        <f>IFERROR(INDEX(Sales!$D$5:$ABF$18,MATCH(UsagePerHour!$B71,Sales!$C$5:$C$18,0),MATCH(UsagePerHour!CT$4,Sales!$D$3:$ABF$3,0))/CT$2*INDEX(Usage!$D$5:$ABF$11,MATCH(UsagePerHour!$B$68,Usage!$C$5:$C$11,0),MATCH(UsagePerHour!CT$4,Usage!$D$3:$ABF$3,0)),"")</f>
        <v>0.11057500133596965</v>
      </c>
      <c r="CU71" s="27">
        <f>IFERROR(INDEX(Sales!$D$5:$ABF$18,MATCH(UsagePerHour!$B71,Sales!$C$5:$C$18,0),MATCH(UsagePerHour!CU$4,Sales!$D$3:$ABF$3,0))/CU$2*INDEX(Usage!$D$5:$ABF$11,MATCH(UsagePerHour!$B$68,Usage!$C$5:$C$11,0),MATCH(UsagePerHour!CU$4,Usage!$D$3:$ABF$3,0)),"")</f>
        <v>4.221998879625663E-2</v>
      </c>
      <c r="CV71" s="27">
        <f>IFERROR(INDEX(Sales!$D$5:$ABF$18,MATCH(UsagePerHour!$B71,Sales!$C$5:$C$18,0),MATCH(UsagePerHour!CV$4,Sales!$D$3:$ABF$3,0))/CV$2*INDEX(Usage!$D$5:$ABF$11,MATCH(UsagePerHour!$B$68,Usage!$C$5:$C$11,0),MATCH(UsagePerHour!CV$4,Usage!$D$3:$ABF$3,0)),"")</f>
        <v>0.10951909543339328</v>
      </c>
      <c r="CW71" s="27">
        <f>IFERROR(INDEX(Sales!$D$5:$ABF$18,MATCH(UsagePerHour!$B71,Sales!$C$5:$C$18,0),MATCH(UsagePerHour!CW$4,Sales!$D$3:$ABF$3,0))/CW$2*INDEX(Usage!$D$5:$ABF$11,MATCH(UsagePerHour!$B$68,Usage!$C$5:$C$11,0),MATCH(UsagePerHour!CW$4,Usage!$D$3:$ABF$3,0)),"")</f>
        <v>7.139877499331504E-2</v>
      </c>
      <c r="CX71" s="27">
        <f>IFERROR(INDEX(Sales!$D$5:$ABF$18,MATCH(UsagePerHour!$B71,Sales!$C$5:$C$18,0),MATCH(UsagePerHour!CX$4,Sales!$D$3:$ABF$3,0))/CX$2*INDEX(Usage!$D$5:$ABF$11,MATCH(UsagePerHour!$B$68,Usage!$C$5:$C$11,0),MATCH(UsagePerHour!CX$4,Usage!$D$3:$ABF$3,0)),"")</f>
        <v>0.17969583227044691</v>
      </c>
      <c r="CY71" s="27">
        <f>IFERROR(INDEX(Sales!$D$5:$ABF$18,MATCH(UsagePerHour!$B71,Sales!$C$5:$C$18,0),MATCH(UsagePerHour!CY$4,Sales!$D$3:$ABF$3,0))/CY$2*INDEX(Usage!$D$5:$ABF$11,MATCH(UsagePerHour!$B$68,Usage!$C$5:$C$11,0),MATCH(UsagePerHour!CY$4,Usage!$D$3:$ABF$3,0)),"")</f>
        <v>4.5149700598802397E-2</v>
      </c>
      <c r="CZ71" s="27">
        <f>IFERROR(INDEX(Sales!$D$5:$ABF$18,MATCH(UsagePerHour!$B71,Sales!$C$5:$C$18,0),MATCH(UsagePerHour!CZ$4,Sales!$D$3:$ABF$3,0))/CZ$2*INDEX(Usage!$D$5:$ABF$11,MATCH(UsagePerHour!$B$68,Usage!$C$5:$C$11,0),MATCH(UsagePerHour!CZ$4,Usage!$D$3:$ABF$3,0)),"")</f>
        <v>0.14712329564753265</v>
      </c>
      <c r="DA71" s="27">
        <f>IFERROR(INDEX(Sales!$D$5:$ABF$18,MATCH(UsagePerHour!$B71,Sales!$C$5:$C$18,0),MATCH(UsagePerHour!DA$4,Sales!$D$3:$ABF$3,0))/DA$2*INDEX(Usage!$D$5:$ABF$11,MATCH(UsagePerHour!$B$68,Usage!$C$5:$C$11,0),MATCH(UsagePerHour!DA$4,Usage!$D$3:$ABF$3,0)),"")</f>
        <v>8.3376447105788426E-2</v>
      </c>
      <c r="DB71" s="27">
        <f>IFERROR(INDEX(Sales!$D$5:$ABF$18,MATCH(UsagePerHour!$B71,Sales!$C$5:$C$18,0),MATCH(UsagePerHour!DB$4,Sales!$D$3:$ABF$3,0))/DB$2*INDEX(Usage!$D$5:$ABF$11,MATCH(UsagePerHour!$B$68,Usage!$C$5:$C$11,0),MATCH(UsagePerHour!DB$4,Usage!$D$3:$ABF$3,0)),"")</f>
        <v>5.3377725802489957E-3</v>
      </c>
      <c r="DC71" s="27">
        <f>IFERROR(INDEX(Sales!$D$5:$ABF$18,MATCH(UsagePerHour!$B71,Sales!$C$5:$C$18,0),MATCH(UsagePerHour!DC$4,Sales!$D$3:$ABF$3,0))/DC$2*INDEX(Usage!$D$5:$ABF$11,MATCH(UsagePerHour!$B$68,Usage!$C$5:$C$11,0),MATCH(UsagePerHour!DC$4,Usage!$D$3:$ABF$3,0)),"")</f>
        <v>0.21733264303980171</v>
      </c>
      <c r="DD71" s="27">
        <f>IFERROR(INDEX(Sales!$D$5:$ABF$18,MATCH(UsagePerHour!$B71,Sales!$C$5:$C$18,0),MATCH(UsagePerHour!DD$4,Sales!$D$3:$ABF$3,0))/DD$2*INDEX(Usage!$D$5:$ABF$11,MATCH(UsagePerHour!$B$68,Usage!$C$5:$C$11,0),MATCH(UsagePerHour!DD$4,Usage!$D$3:$ABF$3,0)),"")</f>
        <v>0.2186146987176541</v>
      </c>
      <c r="DE71" s="27">
        <f>IFERROR(INDEX(Sales!$D$5:$ABF$18,MATCH(UsagePerHour!$B71,Sales!$C$5:$C$18,0),MATCH(UsagePerHour!DE$4,Sales!$D$3:$ABF$3,0))/DE$2*INDEX(Usage!$D$5:$ABF$11,MATCH(UsagePerHour!$B$68,Usage!$C$5:$C$11,0),MATCH(UsagePerHour!DE$4,Usage!$D$3:$ABF$3,0)),"")</f>
        <v>0.22305061378158392</v>
      </c>
      <c r="DF71" s="27">
        <f>IFERROR(INDEX(Sales!$D$5:$ABF$18,MATCH(UsagePerHour!$B71,Sales!$C$5:$C$18,0),MATCH(UsagePerHour!DF$4,Sales!$D$3:$ABF$3,0))/DF$2*INDEX(Usage!$D$5:$ABF$11,MATCH(UsagePerHour!$B$68,Usage!$C$5:$C$11,0),MATCH(UsagePerHour!DF$4,Usage!$D$3:$ABF$3,0)),"")</f>
        <v>4.306217568691656E-2</v>
      </c>
      <c r="DG71" s="27">
        <f>IFERROR(INDEX(Sales!$D$5:$ABF$18,MATCH(UsagePerHour!$B71,Sales!$C$5:$C$18,0),MATCH(UsagePerHour!DG$4,Sales!$D$3:$ABF$3,0))/DG$2*INDEX(Usage!$D$5:$ABF$11,MATCH(UsagePerHour!$B$68,Usage!$C$5:$C$11,0),MATCH(UsagePerHour!DG$4,Usage!$D$3:$ABF$3,0)),"")</f>
        <v>3.7389801852350739E-2</v>
      </c>
      <c r="DH71" s="27">
        <f>IFERROR(INDEX(Sales!$D$5:$ABF$18,MATCH(UsagePerHour!$B71,Sales!$C$5:$C$18,0),MATCH(UsagePerHour!DH$4,Sales!$D$3:$ABF$3,0))/DH$2*INDEX(Usage!$D$5:$ABF$11,MATCH(UsagePerHour!$B$68,Usage!$C$5:$C$11,0),MATCH(UsagePerHour!DH$4,Usage!$D$3:$ABF$3,0)),"")</f>
        <v>0.10025383202210161</v>
      </c>
      <c r="DI71" s="27">
        <f>IFERROR(INDEX(Sales!$D$5:$ABF$18,MATCH(UsagePerHour!$B71,Sales!$C$5:$C$18,0),MATCH(UsagePerHour!DI$4,Sales!$D$3:$ABF$3,0))/DI$2*INDEX(Usage!$D$5:$ABF$11,MATCH(UsagePerHour!$B$68,Usage!$C$5:$C$11,0),MATCH(UsagePerHour!DI$4,Usage!$D$3:$ABF$3,0)),"")</f>
        <v>0.11182095655136913</v>
      </c>
      <c r="DJ71" s="27">
        <f>IFERROR(INDEX(Sales!$D$5:$ABF$18,MATCH(UsagePerHour!$B71,Sales!$C$5:$C$18,0),MATCH(UsagePerHour!DJ$4,Sales!$D$3:$ABF$3,0))/DJ$2*INDEX(Usage!$D$5:$ABF$11,MATCH(UsagePerHour!$B$68,Usage!$C$5:$C$11,0),MATCH(UsagePerHour!DJ$4,Usage!$D$3:$ABF$3,0)),"")</f>
        <v>0.44741950650839551</v>
      </c>
      <c r="DK71" s="27">
        <f>IFERROR(INDEX(Sales!$D$5:$ABF$18,MATCH(UsagePerHour!$B71,Sales!$C$5:$C$18,0),MATCH(UsagePerHour!DK$4,Sales!$D$3:$ABF$3,0))/DK$2*INDEX(Usage!$D$5:$ABF$11,MATCH(UsagePerHour!$B$68,Usage!$C$5:$C$11,0),MATCH(UsagePerHour!DK$4,Usage!$D$3:$ABF$3,0)),"")</f>
        <v>0.35770672368674594</v>
      </c>
      <c r="DL71" s="27">
        <f>IFERROR(INDEX(Sales!$D$5:$ABF$18,MATCH(UsagePerHour!$B71,Sales!$C$5:$C$18,0),MATCH(UsagePerHour!DL$4,Sales!$D$3:$ABF$3,0))/DL$2*INDEX(Usage!$D$5:$ABF$11,MATCH(UsagePerHour!$B$68,Usage!$C$5:$C$11,0),MATCH(UsagePerHour!DL$4,Usage!$D$3:$ABF$3,0)),"")</f>
        <v>0.16357497394653275</v>
      </c>
      <c r="DM71" s="27">
        <f>IFERROR(INDEX(Sales!$D$5:$ABF$18,MATCH(UsagePerHour!$B71,Sales!$C$5:$C$18,0),MATCH(UsagePerHour!DM$4,Sales!$D$3:$ABF$3,0))/DM$2*INDEX(Usage!$D$5:$ABF$11,MATCH(UsagePerHour!$B$68,Usage!$C$5:$C$11,0),MATCH(UsagePerHour!DM$4,Usage!$D$3:$ABF$3,0)),"")</f>
        <v>2.2995941146626078E-2</v>
      </c>
      <c r="DN71" s="27">
        <f>IFERROR(INDEX(Sales!$D$5:$ABF$18,MATCH(UsagePerHour!$B71,Sales!$C$5:$C$18,0),MATCH(UsagePerHour!DN$4,Sales!$D$3:$ABF$3,0))/DN$2*INDEX(Usage!$D$5:$ABF$11,MATCH(UsagePerHour!$B$68,Usage!$C$5:$C$11,0),MATCH(UsagePerHour!DN$4,Usage!$D$3:$ABF$3,0)),"")</f>
        <v>1.7705123639347817E-2</v>
      </c>
      <c r="DO71" s="27">
        <f>IFERROR(INDEX(Sales!$D$5:$ABF$18,MATCH(UsagePerHour!$B71,Sales!$C$5:$C$18,0),MATCH(UsagePerHour!DO$4,Sales!$D$3:$ABF$3,0))/DO$2*INDEX(Usage!$D$5:$ABF$11,MATCH(UsagePerHour!$B$68,Usage!$C$5:$C$11,0),MATCH(UsagePerHour!DO$4,Usage!$D$3:$ABF$3,0)),"")</f>
        <v>5.0637956246236772E-2</v>
      </c>
      <c r="DP71" s="27">
        <f>IFERROR(INDEX(Sales!$D$5:$ABF$18,MATCH(UsagePerHour!$B71,Sales!$C$5:$C$18,0),MATCH(UsagePerHour!DP$4,Sales!$D$3:$ABF$3,0))/DP$2*INDEX(Usage!$D$5:$ABF$11,MATCH(UsagePerHour!$B$68,Usage!$C$5:$C$11,0),MATCH(UsagePerHour!DP$4,Usage!$D$3:$ABF$3,0)),"")</f>
        <v>0.24746397561730224</v>
      </c>
      <c r="DQ71" s="27">
        <f>IFERROR(INDEX(Sales!$D$5:$ABF$18,MATCH(UsagePerHour!$B71,Sales!$C$5:$C$18,0),MATCH(UsagePerHour!DQ$4,Sales!$D$3:$ABF$3,0))/DQ$2*INDEX(Usage!$D$5:$ABF$11,MATCH(UsagePerHour!$B$68,Usage!$C$5:$C$11,0),MATCH(UsagePerHour!DQ$4,Usage!$D$3:$ABF$3,0)),"")</f>
        <v>0.12579051272331379</v>
      </c>
      <c r="DR71" s="27">
        <f>IFERROR(INDEX(Sales!$D$5:$ABF$18,MATCH(UsagePerHour!$B71,Sales!$C$5:$C$18,0),MATCH(UsagePerHour!DR$4,Sales!$D$3:$ABF$3,0))/DR$2*INDEX(Usage!$D$5:$ABF$11,MATCH(UsagePerHour!$B$68,Usage!$C$5:$C$11,0),MATCH(UsagePerHour!DR$4,Usage!$D$3:$ABF$3,0)),"")</f>
        <v>7.7584224200349244E-2</v>
      </c>
      <c r="DS71" s="27">
        <f>IFERROR(INDEX(Sales!$D$5:$ABF$18,MATCH(UsagePerHour!$B71,Sales!$C$5:$C$18,0),MATCH(UsagePerHour!DS$4,Sales!$D$3:$ABF$3,0))/DS$2*INDEX(Usage!$D$5:$ABF$11,MATCH(UsagePerHour!$B$68,Usage!$C$5:$C$11,0),MATCH(UsagePerHour!DS$4,Usage!$D$3:$ABF$3,0)),"")</f>
        <v>6.3868213123067619E-2</v>
      </c>
      <c r="DT71" s="27">
        <f>IFERROR(INDEX(Sales!$D$5:$ABF$18,MATCH(UsagePerHour!$B71,Sales!$C$5:$C$18,0),MATCH(UsagePerHour!DT$4,Sales!$D$3:$ABF$3,0))/DT$2*INDEX(Usage!$D$5:$ABF$11,MATCH(UsagePerHour!$B$68,Usage!$C$5:$C$11,0),MATCH(UsagePerHour!DT$4,Usage!$D$3:$ABF$3,0)),"")</f>
        <v>5.442534381139489E-2</v>
      </c>
      <c r="DU71" s="27">
        <f>IFERROR(INDEX(Sales!$D$5:$ABF$18,MATCH(UsagePerHour!$B71,Sales!$C$5:$C$18,0),MATCH(UsagePerHour!DU$4,Sales!$D$3:$ABF$3,0))/DU$2*INDEX(Usage!$D$5:$ABF$11,MATCH(UsagePerHour!$B$68,Usage!$C$5:$C$11,0),MATCH(UsagePerHour!DU$4,Usage!$D$3:$ABF$3,0)),"")</f>
        <v>0.14675914158103054</v>
      </c>
      <c r="DV71" s="27">
        <f>IFERROR(INDEX(Sales!$D$5:$ABF$18,MATCH(UsagePerHour!$B71,Sales!$C$5:$C$18,0),MATCH(UsagePerHour!DV$4,Sales!$D$3:$ABF$3,0))/DV$2*INDEX(Usage!$D$5:$ABF$11,MATCH(UsagePerHour!$B$68,Usage!$C$5:$C$11,0),MATCH(UsagePerHour!DV$4,Usage!$D$3:$ABF$3,0)),"")</f>
        <v>8.4722962962962958E-2</v>
      </c>
      <c r="DW71" s="27">
        <f>IFERROR(INDEX(Sales!$D$5:$ABF$18,MATCH(UsagePerHour!$B71,Sales!$C$5:$C$18,0),MATCH(UsagePerHour!DW$4,Sales!$D$3:$ABF$3,0))/DW$2*INDEX(Usage!$D$5:$ABF$11,MATCH(UsagePerHour!$B$68,Usage!$C$5:$C$11,0),MATCH(UsagePerHour!DW$4,Usage!$D$3:$ABF$3,0)),"")</f>
        <v>0.10449131225162762</v>
      </c>
      <c r="DX71" s="27">
        <f>IFERROR(INDEX(Sales!$D$5:$ABF$18,MATCH(UsagePerHour!$B71,Sales!$C$5:$C$18,0),MATCH(UsagePerHour!DX$4,Sales!$D$3:$ABF$3,0))/DX$2*INDEX(Usage!$D$5:$ABF$11,MATCH(UsagePerHour!$B$68,Usage!$C$5:$C$11,0),MATCH(UsagePerHour!DX$4,Usage!$D$3:$ABF$3,0)),"")</f>
        <v>0.14572036946728534</v>
      </c>
      <c r="DY71" s="27">
        <f>IFERROR(INDEX(Sales!$D$5:$ABF$18,MATCH(UsagePerHour!$B71,Sales!$C$5:$C$18,0),MATCH(UsagePerHour!DY$4,Sales!$D$3:$ABF$3,0))/DY$2*INDEX(Usage!$D$5:$ABF$11,MATCH(UsagePerHour!$B$68,Usage!$C$5:$C$11,0),MATCH(UsagePerHour!DY$4,Usage!$D$3:$ABF$3,0)),"")</f>
        <v>8.3673431836163922E-2</v>
      </c>
      <c r="DZ71" s="27">
        <f>IFERROR(INDEX(Sales!$D$5:$ABF$18,MATCH(UsagePerHour!$B71,Sales!$C$5:$C$18,0),MATCH(UsagePerHour!DZ$4,Sales!$D$3:$ABF$3,0))/DZ$2*INDEX(Usage!$D$5:$ABF$11,MATCH(UsagePerHour!$B$68,Usage!$C$5:$C$11,0),MATCH(UsagePerHour!DZ$4,Usage!$D$3:$ABF$3,0)),"")</f>
        <v>0.60453938329493884</v>
      </c>
      <c r="EA71" s="27">
        <f>IFERROR(INDEX(Sales!$D$5:$ABF$18,MATCH(UsagePerHour!$B71,Sales!$C$5:$C$18,0),MATCH(UsagePerHour!EA$4,Sales!$D$3:$ABF$3,0))/EA$2*INDEX(Usage!$D$5:$ABF$11,MATCH(UsagePerHour!$B$68,Usage!$C$5:$C$11,0),MATCH(UsagePerHour!EA$4,Usage!$D$3:$ABF$3,0)),"")</f>
        <v>0.605885849650877</v>
      </c>
      <c r="EB71" s="27">
        <f>IFERROR(INDEX(Sales!$D$5:$ABF$18,MATCH(UsagePerHour!$B71,Sales!$C$5:$C$18,0),MATCH(UsagePerHour!EB$4,Sales!$D$3:$ABF$3,0))/EB$2*INDEX(Usage!$D$5:$ABF$11,MATCH(UsagePerHour!$B$68,Usage!$C$5:$C$11,0),MATCH(UsagePerHour!EB$4,Usage!$D$3:$ABF$3,0)),"")</f>
        <v>2.1563675062078753E-2</v>
      </c>
      <c r="EC71" s="27">
        <f>IFERROR(INDEX(Sales!$D$5:$ABF$18,MATCH(UsagePerHour!$B71,Sales!$C$5:$C$18,0),MATCH(UsagePerHour!EC$4,Sales!$D$3:$ABF$3,0))/EC$2*INDEX(Usage!$D$5:$ABF$11,MATCH(UsagePerHour!$B$68,Usage!$C$5:$C$11,0),MATCH(UsagePerHour!EC$4,Usage!$D$3:$ABF$3,0)),"")</f>
        <v>5.9095448609161438E-2</v>
      </c>
      <c r="ED71" s="27">
        <f>IFERROR(INDEX(Sales!$D$5:$ABF$18,MATCH(UsagePerHour!$B71,Sales!$C$5:$C$18,0),MATCH(UsagePerHour!ED$4,Sales!$D$3:$ABF$3,0))/ED$2*INDEX(Usage!$D$5:$ABF$11,MATCH(UsagePerHour!$B$68,Usage!$C$5:$C$11,0),MATCH(UsagePerHour!ED$4,Usage!$D$3:$ABF$3,0)),"")</f>
        <v>8.9102569695912043E-2</v>
      </c>
      <c r="EE71" s="27">
        <f>IFERROR(INDEX(Sales!$D$5:$ABF$18,MATCH(UsagePerHour!$B71,Sales!$C$5:$C$18,0),MATCH(UsagePerHour!EE$4,Sales!$D$3:$ABF$3,0))/EE$2*INDEX(Usage!$D$5:$ABF$11,MATCH(UsagePerHour!$B$68,Usage!$C$5:$C$11,0),MATCH(UsagePerHour!EE$4,Usage!$D$3:$ABF$3,0)),"")</f>
        <v>7.2288227846327074E-2</v>
      </c>
      <c r="EF71" s="27">
        <f>IFERROR(INDEX(Sales!$D$5:$ABF$18,MATCH(UsagePerHour!$B71,Sales!$C$5:$C$18,0),MATCH(UsagePerHour!EF$4,Sales!$D$3:$ABF$3,0))/EF$2*INDEX(Usage!$D$5:$ABF$11,MATCH(UsagePerHour!$B$68,Usage!$C$5:$C$11,0),MATCH(UsagePerHour!EF$4,Usage!$D$3:$ABF$3,0)),"")</f>
        <v>0.44242468134414836</v>
      </c>
      <c r="EG71" s="27">
        <f>IFERROR(INDEX(Sales!$D$5:$ABF$18,MATCH(UsagePerHour!$B71,Sales!$C$5:$C$18,0),MATCH(UsagePerHour!EG$4,Sales!$D$3:$ABF$3,0))/EG$2*INDEX(Usage!$D$5:$ABF$11,MATCH(UsagePerHour!$B$68,Usage!$C$5:$C$11,0),MATCH(UsagePerHour!EG$4,Usage!$D$3:$ABF$3,0)),"")</f>
        <v>0.30655502377497329</v>
      </c>
      <c r="EH71" s="27">
        <f>IFERROR(INDEX(Sales!$D$5:$ABF$18,MATCH(UsagePerHour!$B71,Sales!$C$5:$C$18,0),MATCH(UsagePerHour!EH$4,Sales!$D$3:$ABF$3,0))/EH$2*INDEX(Usage!$D$5:$ABF$11,MATCH(UsagePerHour!$B$68,Usage!$C$5:$C$11,0),MATCH(UsagePerHour!EH$4,Usage!$D$3:$ABF$3,0)),"")</f>
        <v>5.7855167469015679E-2</v>
      </c>
      <c r="EI71" s="27">
        <f>IFERROR(INDEX(Sales!$D$5:$ABF$18,MATCH(UsagePerHour!$B71,Sales!$C$5:$C$18,0),MATCH(UsagePerHour!EI$4,Sales!$D$3:$ABF$3,0))/EI$2*INDEX(Usage!$D$5:$ABF$11,MATCH(UsagePerHour!$B$68,Usage!$C$5:$C$11,0),MATCH(UsagePerHour!EI$4,Usage!$D$3:$ABF$3,0)),"")</f>
        <v>9.5794839893297346E-2</v>
      </c>
      <c r="EJ71" s="27">
        <f>IFERROR(INDEX(Sales!$D$5:$ABF$18,MATCH(UsagePerHour!$B71,Sales!$C$5:$C$18,0),MATCH(UsagePerHour!EJ$4,Sales!$D$3:$ABF$3,0))/EJ$2*INDEX(Usage!$D$5:$ABF$11,MATCH(UsagePerHour!$B$68,Usage!$C$5:$C$11,0),MATCH(UsagePerHour!EJ$4,Usage!$D$3:$ABF$3,0)),"")</f>
        <v>1.6278820949018349E-2</v>
      </c>
      <c r="EK71" s="27">
        <f>IFERROR(INDEX(Sales!$D$5:$ABF$18,MATCH(UsagePerHour!$B71,Sales!$C$5:$C$18,0),MATCH(UsagePerHour!EK$4,Sales!$D$3:$ABF$3,0))/EK$2*INDEX(Usage!$D$5:$ABF$11,MATCH(UsagePerHour!$B$68,Usage!$C$5:$C$11,0),MATCH(UsagePerHour!EK$4,Usage!$D$3:$ABF$3,0)),"")</f>
        <v>0.15685889965797875</v>
      </c>
      <c r="EL71" s="27">
        <f>IFERROR(INDEX(Sales!$D$5:$ABF$18,MATCH(UsagePerHour!$B71,Sales!$C$5:$C$18,0),MATCH(UsagePerHour!EL$4,Sales!$D$3:$ABF$3,0))/EL$2*INDEX(Usage!$D$5:$ABF$11,MATCH(UsagePerHour!$B$68,Usage!$C$5:$C$11,0),MATCH(UsagePerHour!EL$4,Usage!$D$3:$ABF$3,0)),"")</f>
        <v>6.012261690284762E-2</v>
      </c>
      <c r="EM71" s="27">
        <f>IFERROR(INDEX(Sales!$D$5:$ABF$18,MATCH(UsagePerHour!$B71,Sales!$C$5:$C$18,0),MATCH(UsagePerHour!EM$4,Sales!$D$3:$ABF$3,0))/EM$2*INDEX(Usage!$D$5:$ABF$11,MATCH(UsagePerHour!$B$68,Usage!$C$5:$C$11,0),MATCH(UsagePerHour!EM$4,Usage!$D$3:$ABF$3,0)),"")</f>
        <v>7.8386515925259026E-2</v>
      </c>
      <c r="EN71" s="27">
        <f>IFERROR(INDEX(Sales!$D$5:$ABF$18,MATCH(UsagePerHour!$B71,Sales!$C$5:$C$18,0),MATCH(UsagePerHour!EN$4,Sales!$D$3:$ABF$3,0))/EN$2*INDEX(Usage!$D$5:$ABF$11,MATCH(UsagePerHour!$B$68,Usage!$C$5:$C$11,0),MATCH(UsagePerHour!EN$4,Usage!$D$3:$ABF$3,0)),"")</f>
        <v>0</v>
      </c>
      <c r="EO71" s="27">
        <f>IFERROR(INDEX(Sales!$D$5:$ABF$18,MATCH(UsagePerHour!$B71,Sales!$C$5:$C$18,0),MATCH(UsagePerHour!EO$4,Sales!$D$3:$ABF$3,0))/EO$2*INDEX(Usage!$D$5:$ABF$11,MATCH(UsagePerHour!$B$68,Usage!$C$5:$C$11,0),MATCH(UsagePerHour!EO$4,Usage!$D$3:$ABF$3,0)),"")</f>
        <v>4.2353612540235936E-4</v>
      </c>
      <c r="EP71" s="27">
        <f>IFERROR(INDEX(Sales!$D$5:$ABF$18,MATCH(UsagePerHour!$B71,Sales!$C$5:$C$18,0),MATCH(UsagePerHour!EP$4,Sales!$D$3:$ABF$3,0))/EP$2*INDEX(Usage!$D$5:$ABF$11,MATCH(UsagePerHour!$B$68,Usage!$C$5:$C$11,0),MATCH(UsagePerHour!EP$4,Usage!$D$3:$ABF$3,0)),"")</f>
        <v>0.26550851842624712</v>
      </c>
      <c r="EQ71" s="27">
        <f>IFERROR(INDEX(Sales!$D$5:$ABF$18,MATCH(UsagePerHour!$B71,Sales!$C$5:$C$18,0),MATCH(UsagePerHour!EQ$4,Sales!$D$3:$ABF$3,0))/EQ$2*INDEX(Usage!$D$5:$ABF$11,MATCH(UsagePerHour!$B$68,Usage!$C$5:$C$11,0),MATCH(UsagePerHour!EQ$4,Usage!$D$3:$ABF$3,0)),"")</f>
        <v>0.20956361267911422</v>
      </c>
      <c r="ER71" s="27">
        <f>IFERROR(INDEX(Sales!$D$5:$ABF$18,MATCH(UsagePerHour!$B71,Sales!$C$5:$C$18,0),MATCH(UsagePerHour!ER$4,Sales!$D$3:$ABF$3,0))/ER$2*INDEX(Usage!$D$5:$ABF$11,MATCH(UsagePerHour!$B$68,Usage!$C$5:$C$11,0),MATCH(UsagePerHour!ER$4,Usage!$D$3:$ABF$3,0)),"")</f>
        <v>4.9258028792912516E-2</v>
      </c>
      <c r="ES71" s="27">
        <f>IFERROR(INDEX(Sales!$D$5:$ABF$18,MATCH(UsagePerHour!$B71,Sales!$C$5:$C$18,0),MATCH(UsagePerHour!ES$4,Sales!$D$3:$ABF$3,0))/ES$2*INDEX(Usage!$D$5:$ABF$11,MATCH(UsagePerHour!$B$68,Usage!$C$5:$C$11,0),MATCH(UsagePerHour!ES$4,Usage!$D$3:$ABF$3,0)),"")</f>
        <v>0.28803278351006323</v>
      </c>
      <c r="ET71" s="27">
        <f>IFERROR(INDEX(Sales!$D$5:$ABF$18,MATCH(UsagePerHour!$B71,Sales!$C$5:$C$18,0),MATCH(UsagePerHour!ET$4,Sales!$D$3:$ABF$3,0))/ET$2*INDEX(Usage!$D$5:$ABF$11,MATCH(UsagePerHour!$B$68,Usage!$C$5:$C$11,0),MATCH(UsagePerHour!ET$4,Usage!$D$3:$ABF$3,0)),"")</f>
        <v>0.15977051826416816</v>
      </c>
      <c r="EU71" s="27">
        <f>IFERROR(INDEX(Sales!$D$5:$ABF$18,MATCH(UsagePerHour!$B71,Sales!$C$5:$C$18,0),MATCH(UsagePerHour!EU$4,Sales!$D$3:$ABF$3,0))/EU$2*INDEX(Usage!$D$5:$ABF$11,MATCH(UsagePerHour!$B$68,Usage!$C$5:$C$11,0),MATCH(UsagePerHour!EU$4,Usage!$D$3:$ABF$3,0)),"")</f>
        <v>0.59467943029047121</v>
      </c>
      <c r="EV71" s="27">
        <f>IFERROR(INDEX(Sales!$D$5:$ABF$18,MATCH(UsagePerHour!$B71,Sales!$C$5:$C$18,0),MATCH(UsagePerHour!EV$4,Sales!$D$3:$ABF$3,0))/EV$2*INDEX(Usage!$D$5:$ABF$11,MATCH(UsagePerHour!$B$68,Usage!$C$5:$C$11,0),MATCH(UsagePerHour!EV$4,Usage!$D$3:$ABF$3,0)),"")</f>
        <v>1.8534685093654638E-2</v>
      </c>
      <c r="EW71" s="27">
        <f>IFERROR(INDEX(Sales!$D$5:$ABF$18,MATCH(UsagePerHour!$B71,Sales!$C$5:$C$18,0),MATCH(UsagePerHour!EW$4,Sales!$D$3:$ABF$3,0))/EW$2*INDEX(Usage!$D$5:$ABF$11,MATCH(UsagePerHour!$B$68,Usage!$C$5:$C$11,0),MATCH(UsagePerHour!EW$4,Usage!$D$3:$ABF$3,0)),"")</f>
        <v>7.9001232692142306E-2</v>
      </c>
      <c r="EX71" s="27">
        <f>IFERROR(INDEX(Sales!$D$5:$ABF$18,MATCH(UsagePerHour!$B71,Sales!$C$5:$C$18,0),MATCH(UsagePerHour!EX$4,Sales!$D$3:$ABF$3,0))/EX$2*INDEX(Usage!$D$5:$ABF$11,MATCH(UsagePerHour!$B$68,Usage!$C$5:$C$11,0),MATCH(UsagePerHour!EX$4,Usage!$D$3:$ABF$3,0)),"")</f>
        <v>8.1168030103584449E-2</v>
      </c>
      <c r="EY71" s="27">
        <f>IFERROR(INDEX(Sales!$D$5:$ABF$18,MATCH(UsagePerHour!$B71,Sales!$C$5:$C$18,0),MATCH(UsagePerHour!EY$4,Sales!$D$3:$ABF$3,0))/EY$2*INDEX(Usage!$D$5:$ABF$11,MATCH(UsagePerHour!$B$68,Usage!$C$5:$C$11,0),MATCH(UsagePerHour!EY$4,Usage!$D$3:$ABF$3,0)),"")</f>
        <v>0.16525014626243231</v>
      </c>
      <c r="EZ71" s="27">
        <f>IFERROR(INDEX(Sales!$D$5:$ABF$18,MATCH(UsagePerHour!$B71,Sales!$C$5:$C$18,0),MATCH(UsagePerHour!EZ$4,Sales!$D$3:$ABF$3,0))/EZ$2*INDEX(Usage!$D$5:$ABF$11,MATCH(UsagePerHour!$B$68,Usage!$C$5:$C$11,0),MATCH(UsagePerHour!EZ$4,Usage!$D$3:$ABF$3,0)),"")</f>
        <v>0.1670138278916857</v>
      </c>
      <c r="FA71" s="27">
        <f>IFERROR(INDEX(Sales!$D$5:$ABF$18,MATCH(UsagePerHour!$B71,Sales!$C$5:$C$18,0),MATCH(UsagePerHour!FA$4,Sales!$D$3:$ABF$3,0))/FA$2*INDEX(Usage!$D$5:$ABF$11,MATCH(UsagePerHour!$B$68,Usage!$C$5:$C$11,0),MATCH(UsagePerHour!FA$4,Usage!$D$3:$ABF$3,0)),"")</f>
        <v>0.12623894519465148</v>
      </c>
      <c r="FB71" s="27">
        <f>IFERROR(INDEX(Sales!$D$5:$ABF$18,MATCH(UsagePerHour!$B71,Sales!$C$5:$C$18,0),MATCH(UsagePerHour!FB$4,Sales!$D$3:$ABF$3,0))/FB$2*INDEX(Usage!$D$5:$ABF$11,MATCH(UsagePerHour!$B$68,Usage!$C$5:$C$11,0),MATCH(UsagePerHour!FB$4,Usage!$D$3:$ABF$3,0)),"")</f>
        <v>0.11161799839915673</v>
      </c>
      <c r="FC71" s="27">
        <f>IFERROR(INDEX(Sales!$D$5:$ABF$18,MATCH(UsagePerHour!$B71,Sales!$C$5:$C$18,0),MATCH(UsagePerHour!FC$4,Sales!$D$3:$ABF$3,0))/FC$2*INDEX(Usage!$D$5:$ABF$11,MATCH(UsagePerHour!$B$68,Usage!$C$5:$C$11,0),MATCH(UsagePerHour!FC$4,Usage!$D$3:$ABF$3,0)),"")</f>
        <v>6.6808264492688132E-2</v>
      </c>
      <c r="FD71" s="27">
        <f>IFERROR(INDEX(Sales!$D$5:$ABF$18,MATCH(UsagePerHour!$B71,Sales!$C$5:$C$18,0),MATCH(UsagePerHour!FD$4,Sales!$D$3:$ABF$3,0))/FD$2*INDEX(Usage!$D$5:$ABF$11,MATCH(UsagePerHour!$B$68,Usage!$C$5:$C$11,0),MATCH(UsagePerHour!FD$4,Usage!$D$3:$ABF$3,0)),"")</f>
        <v>0</v>
      </c>
      <c r="FE71" s="27">
        <f>IFERROR(INDEX(Sales!$D$5:$ABF$18,MATCH(UsagePerHour!$B71,Sales!$C$5:$C$18,0),MATCH(UsagePerHour!FE$4,Sales!$D$3:$ABF$3,0))/FE$2*INDEX(Usage!$D$5:$ABF$11,MATCH(UsagePerHour!$B$68,Usage!$C$5:$C$11,0),MATCH(UsagePerHour!FE$4,Usage!$D$3:$ABF$3,0)),"")</f>
        <v>8.254221643047184E-2</v>
      </c>
      <c r="FF71" s="27">
        <f>IFERROR(INDEX(Sales!$D$5:$ABF$18,MATCH(UsagePerHour!$B71,Sales!$C$5:$C$18,0),MATCH(UsagePerHour!FF$4,Sales!$D$3:$ABF$3,0))/FF$2*INDEX(Usage!$D$5:$ABF$11,MATCH(UsagePerHour!$B$68,Usage!$C$5:$C$11,0),MATCH(UsagePerHour!FF$4,Usage!$D$3:$ABF$3,0)),"")</f>
        <v>1.161312244472943E-2</v>
      </c>
      <c r="FG71" s="27">
        <f>IFERROR(INDEX(Sales!$D$5:$ABF$18,MATCH(UsagePerHour!$B71,Sales!$C$5:$C$18,0),MATCH(UsagePerHour!FG$4,Sales!$D$3:$ABF$3,0))/FG$2*INDEX(Usage!$D$5:$ABF$11,MATCH(UsagePerHour!$B$68,Usage!$C$5:$C$11,0),MATCH(UsagePerHour!FG$4,Usage!$D$3:$ABF$3,0)),"")</f>
        <v>5.5714493644273368E-2</v>
      </c>
      <c r="FH71" s="27">
        <f>IFERROR(INDEX(Sales!$D$5:$ABF$18,MATCH(UsagePerHour!$B71,Sales!$C$5:$C$18,0),MATCH(UsagePerHour!FH$4,Sales!$D$3:$ABF$3,0))/FH$2*INDEX(Usage!$D$5:$ABF$11,MATCH(UsagePerHour!$B$68,Usage!$C$5:$C$11,0),MATCH(UsagePerHour!FH$4,Usage!$D$3:$ABF$3,0)),"")</f>
        <v>0.10822112954367906</v>
      </c>
      <c r="FI71" s="27">
        <f>IFERROR(INDEX(Sales!$D$5:$ABF$18,MATCH(UsagePerHour!$B71,Sales!$C$5:$C$18,0),MATCH(UsagePerHour!FI$4,Sales!$D$3:$ABF$3,0))/FI$2*INDEX(Usage!$D$5:$ABF$11,MATCH(UsagePerHour!$B$68,Usage!$C$5:$C$11,0),MATCH(UsagePerHour!FI$4,Usage!$D$3:$ABF$3,0)),"")</f>
        <v>0.22466055345432781</v>
      </c>
      <c r="FJ71" s="27">
        <f>IFERROR(INDEX(Sales!$D$5:$ABF$18,MATCH(UsagePerHour!$B71,Sales!$C$5:$C$18,0),MATCH(UsagePerHour!FJ$4,Sales!$D$3:$ABF$3,0))/FJ$2*INDEX(Usage!$D$5:$ABF$11,MATCH(UsagePerHour!$B$68,Usage!$C$5:$C$11,0),MATCH(UsagePerHour!FJ$4,Usage!$D$3:$ABF$3,0)),"")</f>
        <v>2.2052759284271421E-2</v>
      </c>
      <c r="FK71" s="27">
        <f>IFERROR(INDEX(Sales!$D$5:$ABF$18,MATCH(UsagePerHour!$B71,Sales!$C$5:$C$18,0),MATCH(UsagePerHour!FK$4,Sales!$D$3:$ABF$3,0))/FK$2*INDEX(Usage!$D$5:$ABF$11,MATCH(UsagePerHour!$B$68,Usage!$C$5:$C$11,0),MATCH(UsagePerHour!FK$4,Usage!$D$3:$ABF$3,0)),"")</f>
        <v>3.9855341651552564E-2</v>
      </c>
      <c r="FL71" s="27">
        <f>IFERROR(INDEX(Sales!$D$5:$ABF$18,MATCH(UsagePerHour!$B71,Sales!$C$5:$C$18,0),MATCH(UsagePerHour!FL$4,Sales!$D$3:$ABF$3,0))/FL$2*INDEX(Usage!$D$5:$ABF$11,MATCH(UsagePerHour!$B$68,Usage!$C$5:$C$11,0),MATCH(UsagePerHour!FL$4,Usage!$D$3:$ABF$3,0)),"")</f>
        <v>0.18968209209366357</v>
      </c>
      <c r="FM71" s="27">
        <f>IFERROR(INDEX(Sales!$D$5:$ABF$18,MATCH(UsagePerHour!$B71,Sales!$C$5:$C$18,0),MATCH(UsagePerHour!FM$4,Sales!$D$3:$ABF$3,0))/FM$2*INDEX(Usage!$D$5:$ABF$11,MATCH(UsagePerHour!$B$68,Usage!$C$5:$C$11,0),MATCH(UsagePerHour!FM$4,Usage!$D$3:$ABF$3,0)),"")</f>
        <v>0.29158410877057789</v>
      </c>
      <c r="FN71" s="27">
        <f>IFERROR(INDEX(Sales!$D$5:$ABF$18,MATCH(UsagePerHour!$B71,Sales!$C$5:$C$18,0),MATCH(UsagePerHour!FN$4,Sales!$D$3:$ABF$3,0))/FN$2*INDEX(Usage!$D$5:$ABF$11,MATCH(UsagePerHour!$B$68,Usage!$C$5:$C$11,0),MATCH(UsagePerHour!FN$4,Usage!$D$3:$ABF$3,0)),"")</f>
        <v>0.16754217881011355</v>
      </c>
      <c r="FO71" s="27">
        <f>IFERROR(INDEX(Sales!$D$5:$ABF$18,MATCH(UsagePerHour!$B71,Sales!$C$5:$C$18,0),MATCH(UsagePerHour!FO$4,Sales!$D$3:$ABF$3,0))/FO$2*INDEX(Usage!$D$5:$ABF$11,MATCH(UsagePerHour!$B$68,Usage!$C$5:$C$11,0),MATCH(UsagePerHour!FO$4,Usage!$D$3:$ABF$3,0)),"")</f>
        <v>0.45499260355029586</v>
      </c>
      <c r="FP71" s="27">
        <f>IFERROR(INDEX(Sales!$D$5:$ABF$18,MATCH(UsagePerHour!$B71,Sales!$C$5:$C$18,0),MATCH(UsagePerHour!FP$4,Sales!$D$3:$ABF$3,0))/FP$2*INDEX(Usage!$D$5:$ABF$11,MATCH(UsagePerHour!$B$68,Usage!$C$5:$C$11,0),MATCH(UsagePerHour!FP$4,Usage!$D$3:$ABF$3,0)),"")</f>
        <v>0.55324799973971539</v>
      </c>
      <c r="FQ71" s="27">
        <f>IFERROR(INDEX(Sales!$D$5:$ABF$18,MATCH(UsagePerHour!$B71,Sales!$C$5:$C$18,0),MATCH(UsagePerHour!FQ$4,Sales!$D$3:$ABF$3,0))/FQ$2*INDEX(Usage!$D$5:$ABF$11,MATCH(UsagePerHour!$B$68,Usage!$C$5:$C$11,0),MATCH(UsagePerHour!FQ$4,Usage!$D$3:$ABF$3,0)),"")</f>
        <v>5.5521729151759798E-2</v>
      </c>
      <c r="FR71" s="27">
        <f>IFERROR(INDEX(Sales!$D$5:$ABF$18,MATCH(UsagePerHour!$B71,Sales!$C$5:$C$18,0),MATCH(UsagePerHour!FR$4,Sales!$D$3:$ABF$3,0))/FR$2*INDEX(Usage!$D$5:$ABF$11,MATCH(UsagePerHour!$B$68,Usage!$C$5:$C$11,0),MATCH(UsagePerHour!FR$4,Usage!$D$3:$ABF$3,0)),"")</f>
        <v>4.8906386701662294E-2</v>
      </c>
      <c r="FS71" s="27">
        <f>IFERROR(INDEX(Sales!$D$5:$ABF$18,MATCH(UsagePerHour!$B71,Sales!$C$5:$C$18,0),MATCH(UsagePerHour!FS$4,Sales!$D$3:$ABF$3,0))/FS$2*INDEX(Usage!$D$5:$ABF$11,MATCH(UsagePerHour!$B$68,Usage!$C$5:$C$11,0),MATCH(UsagePerHour!FS$4,Usage!$D$3:$ABF$3,0)),"")</f>
        <v>0.37776542402441682</v>
      </c>
      <c r="FT71" s="27">
        <f>IFERROR(INDEX(Sales!$D$5:$ABF$18,MATCH(UsagePerHour!$B71,Sales!$C$5:$C$18,0),MATCH(UsagePerHour!FT$4,Sales!$D$3:$ABF$3,0))/FT$2*INDEX(Usage!$D$5:$ABF$11,MATCH(UsagePerHour!$B$68,Usage!$C$5:$C$11,0),MATCH(UsagePerHour!FT$4,Usage!$D$3:$ABF$3,0)),"")</f>
        <v>0.11291377111475495</v>
      </c>
      <c r="FU71" s="27">
        <f>IFERROR(INDEX(Sales!$D$5:$ABF$18,MATCH(UsagePerHour!$B71,Sales!$C$5:$C$18,0),MATCH(UsagePerHour!FU$4,Sales!$D$3:$ABF$3,0))/FU$2*INDEX(Usage!$D$5:$ABF$11,MATCH(UsagePerHour!$B$68,Usage!$C$5:$C$11,0),MATCH(UsagePerHour!FU$4,Usage!$D$3:$ABF$3,0)),"")</f>
        <v>0.14977186342277035</v>
      </c>
      <c r="FV71" s="27">
        <f>IFERROR(INDEX(Sales!$D$5:$ABF$18,MATCH(UsagePerHour!$B71,Sales!$C$5:$C$18,0),MATCH(UsagePerHour!FV$4,Sales!$D$3:$ABF$3,0))/FV$2*INDEX(Usage!$D$5:$ABF$11,MATCH(UsagePerHour!$B$68,Usage!$C$5:$C$11,0),MATCH(UsagePerHour!FV$4,Usage!$D$3:$ABF$3,0)),"")</f>
        <v>0.50783135110438471</v>
      </c>
      <c r="FW71" s="27">
        <f>IFERROR(INDEX(Sales!$D$5:$ABF$18,MATCH(UsagePerHour!$B71,Sales!$C$5:$C$18,0),MATCH(UsagePerHour!FW$4,Sales!$D$3:$ABF$3,0))/FW$2*INDEX(Usage!$D$5:$ABF$11,MATCH(UsagePerHour!$B$68,Usage!$C$5:$C$11,0),MATCH(UsagePerHour!FW$4,Usage!$D$3:$ABF$3,0)),"")</f>
        <v>0.30801998110152473</v>
      </c>
      <c r="FX71" s="27">
        <f>IFERROR(INDEX(Sales!$D$5:$ABF$18,MATCH(UsagePerHour!$B71,Sales!$C$5:$C$18,0),MATCH(UsagePerHour!FX$4,Sales!$D$3:$ABF$3,0))/FX$2*INDEX(Usage!$D$5:$ABF$11,MATCH(UsagePerHour!$B$68,Usage!$C$5:$C$11,0),MATCH(UsagePerHour!FX$4,Usage!$D$3:$ABF$3,0)),"")</f>
        <v>4.2490700762405582E-2</v>
      </c>
      <c r="FY71" s="27">
        <f>IFERROR(INDEX(Sales!$D$5:$ABF$18,MATCH(UsagePerHour!$B71,Sales!$C$5:$C$18,0),MATCH(UsagePerHour!FY$4,Sales!$D$3:$ABF$3,0))/FY$2*INDEX(Usage!$D$5:$ABF$11,MATCH(UsagePerHour!$B$68,Usage!$C$5:$C$11,0),MATCH(UsagePerHour!FY$4,Usage!$D$3:$ABF$3,0)),"")</f>
        <v>4.1550955776947389E-2</v>
      </c>
      <c r="FZ71" s="27">
        <f>IFERROR(INDEX(Sales!$D$5:$ABF$18,MATCH(UsagePerHour!$B71,Sales!$C$5:$C$18,0),MATCH(UsagePerHour!FZ$4,Sales!$D$3:$ABF$3,0))/FZ$2*INDEX(Usage!$D$5:$ABF$11,MATCH(UsagePerHour!$B$68,Usage!$C$5:$C$11,0),MATCH(UsagePerHour!FZ$4,Usage!$D$3:$ABF$3,0)),"")</f>
        <v>0.58852535259409522</v>
      </c>
      <c r="GA71" s="27">
        <f>IFERROR(INDEX(Sales!$D$5:$ABF$18,MATCH(UsagePerHour!$B71,Sales!$C$5:$C$18,0),MATCH(UsagePerHour!GA$4,Sales!$D$3:$ABF$3,0))/GA$2*INDEX(Usage!$D$5:$ABF$11,MATCH(UsagePerHour!$B$68,Usage!$C$5:$C$11,0),MATCH(UsagePerHour!GA$4,Usage!$D$3:$ABF$3,0)),"")</f>
        <v>0.58087473580805526</v>
      </c>
      <c r="GB71" s="27">
        <f>IFERROR(INDEX(Sales!$D$5:$ABF$18,MATCH(UsagePerHour!$B71,Sales!$C$5:$C$18,0),MATCH(UsagePerHour!GB$4,Sales!$D$3:$ABF$3,0))/GB$2*INDEX(Usage!$D$5:$ABF$11,MATCH(UsagePerHour!$B$68,Usage!$C$5:$C$11,0),MATCH(UsagePerHour!GB$4,Usage!$D$3:$ABF$3,0)),"")</f>
        <v>0.21006632330790537</v>
      </c>
      <c r="GC71" s="27">
        <f>IFERROR(INDEX(Sales!$D$5:$ABF$18,MATCH(UsagePerHour!$B71,Sales!$C$5:$C$18,0),MATCH(UsagePerHour!GC$4,Sales!$D$3:$ABF$3,0))/GC$2*INDEX(Usage!$D$5:$ABF$11,MATCH(UsagePerHour!$B$68,Usage!$C$5:$C$11,0),MATCH(UsagePerHour!GC$4,Usage!$D$3:$ABF$3,0)),"")</f>
        <v>0.39162441399003922</v>
      </c>
      <c r="GD71" s="27">
        <f>IFERROR(INDEX(Sales!$D$5:$ABF$18,MATCH(UsagePerHour!$B71,Sales!$C$5:$C$18,0),MATCH(UsagePerHour!GD$4,Sales!$D$3:$ABF$3,0))/GD$2*INDEX(Usage!$D$5:$ABF$11,MATCH(UsagePerHour!$B$68,Usage!$C$5:$C$11,0),MATCH(UsagePerHour!GD$4,Usage!$D$3:$ABF$3,0)),"")</f>
        <v>1.2354321478309951</v>
      </c>
      <c r="GE71" s="27">
        <f>IFERROR(INDEX(Sales!$D$5:$ABF$18,MATCH(UsagePerHour!$B71,Sales!$C$5:$C$18,0),MATCH(UsagePerHour!GE$4,Sales!$D$3:$ABF$3,0))/GE$2*INDEX(Usage!$D$5:$ABF$11,MATCH(UsagePerHour!$B$68,Usage!$C$5:$C$11,0),MATCH(UsagePerHour!GE$4,Usage!$D$3:$ABF$3,0)),"")</f>
        <v>0.10109086606720302</v>
      </c>
      <c r="GF71" s="27">
        <f>IFERROR(INDEX(Sales!$D$5:$ABF$18,MATCH(UsagePerHour!$B71,Sales!$C$5:$C$18,0),MATCH(UsagePerHour!GF$4,Sales!$D$3:$ABF$3,0))/GF$2*INDEX(Usage!$D$5:$ABF$11,MATCH(UsagePerHour!$B$68,Usage!$C$5:$C$11,0),MATCH(UsagePerHour!GF$4,Usage!$D$3:$ABF$3,0)),"")</f>
        <v>0.10427839693474283</v>
      </c>
      <c r="GG71" s="27">
        <f>IFERROR(INDEX(Sales!$D$5:$ABF$18,MATCH(UsagePerHour!$B71,Sales!$C$5:$C$18,0),MATCH(UsagePerHour!GG$4,Sales!$D$3:$ABF$3,0))/GG$2*INDEX(Usage!$D$5:$ABF$11,MATCH(UsagePerHour!$B$68,Usage!$C$5:$C$11,0),MATCH(UsagePerHour!GG$4,Usage!$D$3:$ABF$3,0)),"")</f>
        <v>3.3893085971119827E-2</v>
      </c>
      <c r="GH71" s="27">
        <f>IFERROR(INDEX(Sales!$D$5:$ABF$18,MATCH(UsagePerHour!$B71,Sales!$C$5:$C$18,0),MATCH(UsagePerHour!GH$4,Sales!$D$3:$ABF$3,0))/GH$2*INDEX(Usage!$D$5:$ABF$11,MATCH(UsagePerHour!$B$68,Usage!$C$5:$C$11,0),MATCH(UsagePerHour!GH$4,Usage!$D$3:$ABF$3,0)),"")</f>
        <v>3.1790521507954611E-2</v>
      </c>
      <c r="GI71" s="27">
        <f>IFERROR(INDEX(Sales!$D$5:$ABF$18,MATCH(UsagePerHour!$B71,Sales!$C$5:$C$18,0),MATCH(UsagePerHour!GI$4,Sales!$D$3:$ABF$3,0))/GI$2*INDEX(Usage!$D$5:$ABF$11,MATCH(UsagePerHour!$B$68,Usage!$C$5:$C$11,0),MATCH(UsagePerHour!GI$4,Usage!$D$3:$ABF$3,0)),"")</f>
        <v>5.5500141454148652E-2</v>
      </c>
      <c r="GJ71" s="27">
        <f>IFERROR(INDEX(Sales!$D$5:$ABF$18,MATCH(UsagePerHour!$B71,Sales!$C$5:$C$18,0),MATCH(UsagePerHour!GJ$4,Sales!$D$3:$ABF$3,0))/GJ$2*INDEX(Usage!$D$5:$ABF$11,MATCH(UsagePerHour!$B$68,Usage!$C$5:$C$11,0),MATCH(UsagePerHour!GJ$4,Usage!$D$3:$ABF$3,0)),"")</f>
        <v>0.25875644827672145</v>
      </c>
      <c r="GK71" s="27">
        <f>IFERROR(INDEX(Sales!$D$5:$ABF$18,MATCH(UsagePerHour!$B71,Sales!$C$5:$C$18,0),MATCH(UsagePerHour!GK$4,Sales!$D$3:$ABF$3,0))/GK$2*INDEX(Usage!$D$5:$ABF$11,MATCH(UsagePerHour!$B$68,Usage!$C$5:$C$11,0),MATCH(UsagePerHour!GK$4,Usage!$D$3:$ABF$3,0)),"")</f>
        <v>8.2969048006255972E-2</v>
      </c>
      <c r="GL71" s="27">
        <f>IFERROR(INDEX(Sales!$D$5:$ABF$18,MATCH(UsagePerHour!$B71,Sales!$C$5:$C$18,0),MATCH(UsagePerHour!GL$4,Sales!$D$3:$ABF$3,0))/GL$2*INDEX(Usage!$D$5:$ABF$11,MATCH(UsagePerHour!$B$68,Usage!$C$5:$C$11,0),MATCH(UsagePerHour!GL$4,Usage!$D$3:$ABF$3,0)),"")</f>
        <v>5.6562437145111631E-2</v>
      </c>
      <c r="GM71" s="27">
        <f>IFERROR(INDEX(Sales!$D$5:$ABF$18,MATCH(UsagePerHour!$B71,Sales!$C$5:$C$18,0),MATCH(UsagePerHour!GM$4,Sales!$D$3:$ABF$3,0))/GM$2*INDEX(Usage!$D$5:$ABF$11,MATCH(UsagePerHour!$B$68,Usage!$C$5:$C$11,0),MATCH(UsagePerHour!GM$4,Usage!$D$3:$ABF$3,0)),"")</f>
        <v>0.34988442059288166</v>
      </c>
      <c r="GN71" s="27">
        <f>IFERROR(INDEX(Sales!$D$5:$ABF$18,MATCH(UsagePerHour!$B71,Sales!$C$5:$C$18,0),MATCH(UsagePerHour!GN$4,Sales!$D$3:$ABF$3,0))/GN$2*INDEX(Usage!$D$5:$ABF$11,MATCH(UsagePerHour!$B$68,Usage!$C$5:$C$11,0),MATCH(UsagePerHour!GN$4,Usage!$D$3:$ABF$3,0)),"")</f>
        <v>5.3869092152797081E-2</v>
      </c>
      <c r="GO71" s="27">
        <f>IFERROR(INDEX(Sales!$D$5:$ABF$18,MATCH(UsagePerHour!$B71,Sales!$C$5:$C$18,0),MATCH(UsagePerHour!GO$4,Sales!$D$3:$ABF$3,0))/GO$2*INDEX(Usage!$D$5:$ABF$11,MATCH(UsagePerHour!$B$68,Usage!$C$5:$C$11,0),MATCH(UsagePerHour!GO$4,Usage!$D$3:$ABF$3,0)),"")</f>
        <v>0.20556664105915337</v>
      </c>
      <c r="GP71" s="27">
        <f>IFERROR(INDEX(Sales!$D$5:$ABF$18,MATCH(UsagePerHour!$B71,Sales!$C$5:$C$18,0),MATCH(UsagePerHour!GP$4,Sales!$D$3:$ABF$3,0))/GP$2*INDEX(Usage!$D$5:$ABF$11,MATCH(UsagePerHour!$B$68,Usage!$C$5:$C$11,0),MATCH(UsagePerHour!GP$4,Usage!$D$3:$ABF$3,0)),"")</f>
        <v>0.55387781596194796</v>
      </c>
      <c r="GQ71" s="27">
        <f>IFERROR(INDEX(Sales!$D$5:$ABF$18,MATCH(UsagePerHour!$B71,Sales!$C$5:$C$18,0),MATCH(UsagePerHour!GQ$4,Sales!$D$3:$ABF$3,0))/GQ$2*INDEX(Usage!$D$5:$ABF$11,MATCH(UsagePerHour!$B$68,Usage!$C$5:$C$11,0),MATCH(UsagePerHour!GQ$4,Usage!$D$3:$ABF$3,0)),"")</f>
        <v>0.42517926384910665</v>
      </c>
      <c r="GR71" s="27">
        <f>IFERROR(INDEX(Sales!$D$5:$ABF$18,MATCH(UsagePerHour!$B71,Sales!$C$5:$C$18,0),MATCH(UsagePerHour!GR$4,Sales!$D$3:$ABF$3,0))/GR$2*INDEX(Usage!$D$5:$ABF$11,MATCH(UsagePerHour!$B$68,Usage!$C$5:$C$11,0),MATCH(UsagePerHour!GR$4,Usage!$D$3:$ABF$3,0)),"")</f>
        <v>0.71980788200462631</v>
      </c>
      <c r="GS71" s="27">
        <f>IFERROR(INDEX(Sales!$D$5:$ABF$18,MATCH(UsagePerHour!$B71,Sales!$C$5:$C$18,0),MATCH(UsagePerHour!GS$4,Sales!$D$3:$ABF$3,0))/GS$2*INDEX(Usage!$D$5:$ABF$11,MATCH(UsagePerHour!$B$68,Usage!$C$5:$C$11,0),MATCH(UsagePerHour!GS$4,Usage!$D$3:$ABF$3,0)),"")</f>
        <v>0.12614711145194274</v>
      </c>
      <c r="GT71" s="27">
        <f>IFERROR(INDEX(Sales!$D$5:$ABF$18,MATCH(UsagePerHour!$B71,Sales!$C$5:$C$18,0),MATCH(UsagePerHour!GT$4,Sales!$D$3:$ABF$3,0))/GT$2*INDEX(Usage!$D$5:$ABF$11,MATCH(UsagePerHour!$B$68,Usage!$C$5:$C$11,0),MATCH(UsagePerHour!GT$4,Usage!$D$3:$ABF$3,0)),"")</f>
        <v>0.41044797681126999</v>
      </c>
      <c r="GU71" s="27">
        <f>IFERROR(INDEX(Sales!$D$5:$ABF$18,MATCH(UsagePerHour!$B71,Sales!$C$5:$C$18,0),MATCH(UsagePerHour!GU$4,Sales!$D$3:$ABF$3,0))/GU$2*INDEX(Usage!$D$5:$ABF$11,MATCH(UsagePerHour!$B$68,Usage!$C$5:$C$11,0),MATCH(UsagePerHour!GU$4,Usage!$D$3:$ABF$3,0)),"")</f>
        <v>0.20814211883023709</v>
      </c>
      <c r="GV71" s="27">
        <f>IFERROR(INDEX(Sales!$D$5:$ABF$18,MATCH(UsagePerHour!$B71,Sales!$C$5:$C$18,0),MATCH(UsagePerHour!GV$4,Sales!$D$3:$ABF$3,0))/GV$2*INDEX(Usage!$D$5:$ABF$11,MATCH(UsagePerHour!$B$68,Usage!$C$5:$C$11,0),MATCH(UsagePerHour!GV$4,Usage!$D$3:$ABF$3,0)),"")</f>
        <v>0.1974688469635143</v>
      </c>
      <c r="GW71" s="27">
        <f>IFERROR(INDEX(Sales!$D$5:$ABF$18,MATCH(UsagePerHour!$B71,Sales!$C$5:$C$18,0),MATCH(UsagePerHour!GW$4,Sales!$D$3:$ABF$3,0))/GW$2*INDEX(Usage!$D$5:$ABF$11,MATCH(UsagePerHour!$B$68,Usage!$C$5:$C$11,0),MATCH(UsagePerHour!GW$4,Usage!$D$3:$ABF$3,0)),"")</f>
        <v>0.1418073880945086</v>
      </c>
      <c r="GX71" s="27">
        <f>IFERROR(INDEX(Sales!$D$5:$ABF$18,MATCH(UsagePerHour!$B71,Sales!$C$5:$C$18,0),MATCH(UsagePerHour!GX$4,Sales!$D$3:$ABF$3,0))/GX$2*INDEX(Usage!$D$5:$ABF$11,MATCH(UsagePerHour!$B$68,Usage!$C$5:$C$11,0),MATCH(UsagePerHour!GX$4,Usage!$D$3:$ABF$3,0)),"")</f>
        <v>7.0901175506689895E-2</v>
      </c>
      <c r="GY71" s="27">
        <f>IFERROR(INDEX(Sales!$D$5:$ABF$18,MATCH(UsagePerHour!$B71,Sales!$C$5:$C$18,0),MATCH(UsagePerHour!GY$4,Sales!$D$3:$ABF$3,0))/GY$2*INDEX(Usage!$D$5:$ABF$11,MATCH(UsagePerHour!$B$68,Usage!$C$5:$C$11,0),MATCH(UsagePerHour!GY$4,Usage!$D$3:$ABF$3,0)),"")</f>
        <v>0.92116234158710186</v>
      </c>
      <c r="GZ71" s="27">
        <f>IFERROR(INDEX(Sales!$D$5:$ABF$18,MATCH(UsagePerHour!$B71,Sales!$C$5:$C$18,0),MATCH(UsagePerHour!GZ$4,Sales!$D$3:$ABF$3,0))/GZ$2*INDEX(Usage!$D$5:$ABF$11,MATCH(UsagePerHour!$B$68,Usage!$C$5:$C$11,0),MATCH(UsagePerHour!GZ$4,Usage!$D$3:$ABF$3,0)),"")</f>
        <v>9.3309381237524955E-2</v>
      </c>
      <c r="HA71" s="27">
        <f>IFERROR(INDEX(Sales!$D$5:$ABF$18,MATCH(UsagePerHour!$B71,Sales!$C$5:$C$18,0),MATCH(UsagePerHour!HA$4,Sales!$D$3:$ABF$3,0))/HA$2*INDEX(Usage!$D$5:$ABF$11,MATCH(UsagePerHour!$B$68,Usage!$C$5:$C$11,0),MATCH(UsagePerHour!HA$4,Usage!$D$3:$ABF$3,0)),"")</f>
        <v>5.9127565626667954E-2</v>
      </c>
      <c r="HB71" s="27">
        <f>IFERROR(INDEX(Sales!$D$5:$ABF$18,MATCH(UsagePerHour!$B71,Sales!$C$5:$C$18,0),MATCH(UsagePerHour!HB$4,Sales!$D$3:$ABF$3,0))/HB$2*INDEX(Usage!$D$5:$ABF$11,MATCH(UsagePerHour!$B$68,Usage!$C$5:$C$11,0),MATCH(UsagePerHour!HB$4,Usage!$D$3:$ABF$3,0)),"")</f>
        <v>6.9747831022460072E-2</v>
      </c>
      <c r="HC71" s="27">
        <f>IFERROR(INDEX(Sales!$D$5:$ABF$18,MATCH(UsagePerHour!$B71,Sales!$C$5:$C$18,0),MATCH(UsagePerHour!HC$4,Sales!$D$3:$ABF$3,0))/HC$2*INDEX(Usage!$D$5:$ABF$11,MATCH(UsagePerHour!$B$68,Usage!$C$5:$C$11,0),MATCH(UsagePerHour!HC$4,Usage!$D$3:$ABF$3,0)),"")</f>
        <v>8.5429158240954289E-2</v>
      </c>
      <c r="HD71" s="27">
        <f>IFERROR(INDEX(Sales!$D$5:$ABF$18,MATCH(UsagePerHour!$B71,Sales!$C$5:$C$18,0),MATCH(UsagePerHour!HD$4,Sales!$D$3:$ABF$3,0))/HD$2*INDEX(Usage!$D$5:$ABF$11,MATCH(UsagePerHour!$B$68,Usage!$C$5:$C$11,0),MATCH(UsagePerHour!HD$4,Usage!$D$3:$ABF$3,0)),"")</f>
        <v>9.9456863638805668E-2</v>
      </c>
      <c r="HE71" s="27">
        <f>IFERROR(INDEX(Sales!$D$5:$ABF$18,MATCH(UsagePerHour!$B71,Sales!$C$5:$C$18,0),MATCH(UsagePerHour!HE$4,Sales!$D$3:$ABF$3,0))/HE$2*INDEX(Usage!$D$5:$ABF$11,MATCH(UsagePerHour!$B$68,Usage!$C$5:$C$11,0),MATCH(UsagePerHour!HE$4,Usage!$D$3:$ABF$3,0)),"")</f>
        <v>0.20300095127177034</v>
      </c>
      <c r="HF71" s="27">
        <f>IFERROR(INDEX(Sales!$D$5:$ABF$18,MATCH(UsagePerHour!$B71,Sales!$C$5:$C$18,0),MATCH(UsagePerHour!HF$4,Sales!$D$3:$ABF$3,0))/HF$2*INDEX(Usage!$D$5:$ABF$11,MATCH(UsagePerHour!$B$68,Usage!$C$5:$C$11,0),MATCH(UsagePerHour!HF$4,Usage!$D$3:$ABF$3,0)),"")</f>
        <v>0.13565172819974469</v>
      </c>
      <c r="HG71" s="27">
        <f>IFERROR(INDEX(Sales!$D$5:$ABF$18,MATCH(UsagePerHour!$B71,Sales!$C$5:$C$18,0),MATCH(UsagePerHour!HG$4,Sales!$D$3:$ABF$3,0))/HG$2*INDEX(Usage!$D$5:$ABF$11,MATCH(UsagePerHour!$B$68,Usage!$C$5:$C$11,0),MATCH(UsagePerHour!HG$4,Usage!$D$3:$ABF$3,0)),"")</f>
        <v>1.0389750414948235E-2</v>
      </c>
      <c r="HH71" s="27">
        <f>IFERROR(INDEX(Sales!$D$5:$ABF$18,MATCH(UsagePerHour!$B71,Sales!$C$5:$C$18,0),MATCH(UsagePerHour!HH$4,Sales!$D$3:$ABF$3,0))/HH$2*INDEX(Usage!$D$5:$ABF$11,MATCH(UsagePerHour!$B$68,Usage!$C$5:$C$11,0),MATCH(UsagePerHour!HH$4,Usage!$D$3:$ABF$3,0)),"")</f>
        <v>3.5337312143447867E-2</v>
      </c>
      <c r="HI71" s="27">
        <f>IFERROR(INDEX(Sales!$D$5:$ABF$18,MATCH(UsagePerHour!$B71,Sales!$C$5:$C$18,0),MATCH(UsagePerHour!HI$4,Sales!$D$3:$ABF$3,0))/HI$2*INDEX(Usage!$D$5:$ABF$11,MATCH(UsagePerHour!$B$68,Usage!$C$5:$C$11,0),MATCH(UsagePerHour!HI$4,Usage!$D$3:$ABF$3,0)),"")</f>
        <v>0.12250661434644311</v>
      </c>
      <c r="HJ71" s="27">
        <f>IFERROR(INDEX(Sales!$D$5:$ABF$18,MATCH(UsagePerHour!$B71,Sales!$C$5:$C$18,0),MATCH(UsagePerHour!HJ$4,Sales!$D$3:$ABF$3,0))/HJ$2*INDEX(Usage!$D$5:$ABF$11,MATCH(UsagePerHour!$B$68,Usage!$C$5:$C$11,0),MATCH(UsagePerHour!HJ$4,Usage!$D$3:$ABF$3,0)),"")</f>
        <v>0.11143419397658023</v>
      </c>
      <c r="HK71" s="27">
        <f>IFERROR(INDEX(Sales!$D$5:$ABF$18,MATCH(UsagePerHour!$B71,Sales!$C$5:$C$18,0),MATCH(UsagePerHour!HK$4,Sales!$D$3:$ABF$3,0))/HK$2*INDEX(Usage!$D$5:$ABF$11,MATCH(UsagePerHour!$B$68,Usage!$C$5:$C$11,0),MATCH(UsagePerHour!HK$4,Usage!$D$3:$ABF$3,0)),"")</f>
        <v>1.8452348869872896E-2</v>
      </c>
      <c r="HL71" s="27">
        <f>IFERROR(INDEX(Sales!$D$5:$ABF$18,MATCH(UsagePerHour!$B71,Sales!$C$5:$C$18,0),MATCH(UsagePerHour!HL$4,Sales!$D$3:$ABF$3,0))/HL$2*INDEX(Usage!$D$5:$ABF$11,MATCH(UsagePerHour!$B$68,Usage!$C$5:$C$11,0),MATCH(UsagePerHour!HL$4,Usage!$D$3:$ABF$3,0)),"")</f>
        <v>0.27207932083122149</v>
      </c>
      <c r="HM71" s="27">
        <f>IFERROR(INDEX(Sales!$D$5:$ABF$18,MATCH(UsagePerHour!$B71,Sales!$C$5:$C$18,0),MATCH(UsagePerHour!HM$4,Sales!$D$3:$ABF$3,0))/HM$2*INDEX(Usage!$D$5:$ABF$11,MATCH(UsagePerHour!$B$68,Usage!$C$5:$C$11,0),MATCH(UsagePerHour!HM$4,Usage!$D$3:$ABF$3,0)),"")</f>
        <v>0.57194189174044607</v>
      </c>
      <c r="HN71" s="27">
        <f>IFERROR(INDEX(Sales!$D$5:$ABF$18,MATCH(UsagePerHour!$B71,Sales!$C$5:$C$18,0),MATCH(UsagePerHour!HN$4,Sales!$D$3:$ABF$3,0))/HN$2*INDEX(Usage!$D$5:$ABF$11,MATCH(UsagePerHour!$B$68,Usage!$C$5:$C$11,0),MATCH(UsagePerHour!HN$4,Usage!$D$3:$ABF$3,0)),"")</f>
        <v>0.25806301946259869</v>
      </c>
      <c r="HO71" s="27">
        <f>IFERROR(INDEX(Sales!$D$5:$ABF$18,MATCH(UsagePerHour!$B71,Sales!$C$5:$C$18,0),MATCH(UsagePerHour!HO$4,Sales!$D$3:$ABF$3,0))/HO$2*INDEX(Usage!$D$5:$ABF$11,MATCH(UsagePerHour!$B$68,Usage!$C$5:$C$11,0),MATCH(UsagePerHour!HO$4,Usage!$D$3:$ABF$3,0)),"")</f>
        <v>0.16361515712666871</v>
      </c>
      <c r="HP71" s="27">
        <f>IFERROR(INDEX(Sales!$D$5:$ABF$18,MATCH(UsagePerHour!$B71,Sales!$C$5:$C$18,0),MATCH(UsagePerHour!HP$4,Sales!$D$3:$ABF$3,0))/HP$2*INDEX(Usage!$D$5:$ABF$11,MATCH(UsagePerHour!$B$68,Usage!$C$5:$C$11,0),MATCH(UsagePerHour!HP$4,Usage!$D$3:$ABF$3,0)),"")</f>
        <v>0.22779150958313568</v>
      </c>
      <c r="HQ71" s="27">
        <f>IFERROR(INDEX(Sales!$D$5:$ABF$18,MATCH(UsagePerHour!$B71,Sales!$C$5:$C$18,0),MATCH(UsagePerHour!HQ$4,Sales!$D$3:$ABF$3,0))/HQ$2*INDEX(Usage!$D$5:$ABF$11,MATCH(UsagePerHour!$B$68,Usage!$C$5:$C$11,0),MATCH(UsagePerHour!HQ$4,Usage!$D$3:$ABF$3,0)),"")</f>
        <v>0.44968045584835076</v>
      </c>
      <c r="HR71" s="27">
        <f>IFERROR(INDEX(Sales!$D$5:$ABF$18,MATCH(UsagePerHour!$B71,Sales!$C$5:$C$18,0),MATCH(UsagePerHour!HR$4,Sales!$D$3:$ABF$3,0))/HR$2*INDEX(Usage!$D$5:$ABF$11,MATCH(UsagePerHour!$B$68,Usage!$C$5:$C$11,0),MATCH(UsagePerHour!HR$4,Usage!$D$3:$ABF$3,0)),"")</f>
        <v>0.19067974265680346</v>
      </c>
      <c r="HS71" s="27">
        <f>IFERROR(INDEX(Sales!$D$5:$ABF$18,MATCH(UsagePerHour!$B71,Sales!$C$5:$C$18,0),MATCH(UsagePerHour!HS$4,Sales!$D$3:$ABF$3,0))/HS$2*INDEX(Usage!$D$5:$ABF$11,MATCH(UsagePerHour!$B$68,Usage!$C$5:$C$11,0),MATCH(UsagePerHour!HS$4,Usage!$D$3:$ABF$3,0)),"")</f>
        <v>7.6438219547188296E-2</v>
      </c>
      <c r="HT71" s="27">
        <f>IFERROR(INDEX(Sales!$D$5:$ABF$18,MATCH(UsagePerHour!$B71,Sales!$C$5:$C$18,0),MATCH(UsagePerHour!HT$4,Sales!$D$3:$ABF$3,0))/HT$2*INDEX(Usage!$D$5:$ABF$11,MATCH(UsagePerHour!$B$68,Usage!$C$5:$C$11,0),MATCH(UsagePerHour!HT$4,Usage!$D$3:$ABF$3,0)),"")</f>
        <v>0.18076292212267403</v>
      </c>
      <c r="HU71" s="27">
        <f>IFERROR(INDEX(Sales!$D$5:$ABF$18,MATCH(UsagePerHour!$B71,Sales!$C$5:$C$18,0),MATCH(UsagePerHour!HU$4,Sales!$D$3:$ABF$3,0))/HU$2*INDEX(Usage!$D$5:$ABF$11,MATCH(UsagePerHour!$B$68,Usage!$C$5:$C$11,0),MATCH(UsagePerHour!HU$4,Usage!$D$3:$ABF$3,0)),"")</f>
        <v>4.1240448561091679E-2</v>
      </c>
      <c r="HV71" s="27">
        <f>IFERROR(INDEX(Sales!$D$5:$ABF$18,MATCH(UsagePerHour!$B71,Sales!$C$5:$C$18,0),MATCH(UsagePerHour!HV$4,Sales!$D$3:$ABF$3,0))/HV$2*INDEX(Usage!$D$5:$ABF$11,MATCH(UsagePerHour!$B$68,Usage!$C$5:$C$11,0),MATCH(UsagePerHour!HV$4,Usage!$D$3:$ABF$3,0)),"")</f>
        <v>2.4643008462445749E-2</v>
      </c>
      <c r="HW71" s="27">
        <f>IFERROR(INDEX(Sales!$D$5:$ABF$18,MATCH(UsagePerHour!$B71,Sales!$C$5:$C$18,0),MATCH(UsagePerHour!HW$4,Sales!$D$3:$ABF$3,0))/HW$2*INDEX(Usage!$D$5:$ABF$11,MATCH(UsagePerHour!$B$68,Usage!$C$5:$C$11,0),MATCH(UsagePerHour!HW$4,Usage!$D$3:$ABF$3,0)),"")</f>
        <v>0.34139620857155134</v>
      </c>
      <c r="HX71" s="27">
        <f>IFERROR(INDEX(Sales!$D$5:$ABF$18,MATCH(UsagePerHour!$B71,Sales!$C$5:$C$18,0),MATCH(UsagePerHour!HX$4,Sales!$D$3:$ABF$3,0))/HX$2*INDEX(Usage!$D$5:$ABF$11,MATCH(UsagePerHour!$B$68,Usage!$C$5:$C$11,0),MATCH(UsagePerHour!HX$4,Usage!$D$3:$ABF$3,0)),"")</f>
        <v>0.47058176064573826</v>
      </c>
      <c r="HY71" s="27">
        <f>IFERROR(INDEX(Sales!$D$5:$ABF$18,MATCH(UsagePerHour!$B71,Sales!$C$5:$C$18,0),MATCH(UsagePerHour!HY$4,Sales!$D$3:$ABF$3,0))/HY$2*INDEX(Usage!$D$5:$ABF$11,MATCH(UsagePerHour!$B$68,Usage!$C$5:$C$11,0),MATCH(UsagePerHour!HY$4,Usage!$D$3:$ABF$3,0)),"")</f>
        <v>0.23968577019849036</v>
      </c>
      <c r="HZ71" s="27">
        <f>IFERROR(INDEX(Sales!$D$5:$ABF$18,MATCH(UsagePerHour!$B71,Sales!$C$5:$C$18,0),MATCH(UsagePerHour!HZ$4,Sales!$D$3:$ABF$3,0))/HZ$2*INDEX(Usage!$D$5:$ABF$11,MATCH(UsagePerHour!$B$68,Usage!$C$5:$C$11,0),MATCH(UsagePerHour!HZ$4,Usage!$D$3:$ABF$3,0)),"")</f>
        <v>0.44197328459698448</v>
      </c>
      <c r="IA71" s="27">
        <f>IFERROR(INDEX(Sales!$D$5:$ABF$18,MATCH(UsagePerHour!$B71,Sales!$C$5:$C$18,0),MATCH(UsagePerHour!IA$4,Sales!$D$3:$ABF$3,0))/IA$2*INDEX(Usage!$D$5:$ABF$11,MATCH(UsagePerHour!$B$68,Usage!$C$5:$C$11,0),MATCH(UsagePerHour!IA$4,Usage!$D$3:$ABF$3,0)),"")</f>
        <v>0.76728711653252712</v>
      </c>
      <c r="IB71" s="27">
        <f>IFERROR(INDEX(Sales!$D$5:$ABF$18,MATCH(UsagePerHour!$B71,Sales!$C$5:$C$18,0),MATCH(UsagePerHour!IB$4,Sales!$D$3:$ABF$3,0))/IB$2*INDEX(Usage!$D$5:$ABF$11,MATCH(UsagePerHour!$B$68,Usage!$C$5:$C$11,0),MATCH(UsagePerHour!IB$4,Usage!$D$3:$ABF$3,0)),"")</f>
        <v>9.6096476939544831E-2</v>
      </c>
      <c r="IC71" s="27">
        <f>IFERROR(INDEX(Sales!$D$5:$ABF$18,MATCH(UsagePerHour!$B71,Sales!$C$5:$C$18,0),MATCH(UsagePerHour!IC$4,Sales!$D$3:$ABF$3,0))/IC$2*INDEX(Usage!$D$5:$ABF$11,MATCH(UsagePerHour!$B$68,Usage!$C$5:$C$11,0),MATCH(UsagePerHour!IC$4,Usage!$D$3:$ABF$3,0)),"")</f>
        <v>3.3119662581170523E-2</v>
      </c>
      <c r="ID71" s="27">
        <f>IFERROR(INDEX(Sales!$D$5:$ABF$18,MATCH(UsagePerHour!$B71,Sales!$C$5:$C$18,0),MATCH(UsagePerHour!ID$4,Sales!$D$3:$ABF$3,0))/ID$2*INDEX(Usage!$D$5:$ABF$11,MATCH(UsagePerHour!$B$68,Usage!$C$5:$C$11,0),MATCH(UsagePerHour!ID$4,Usage!$D$3:$ABF$3,0)),"")</f>
        <v>7.7963786707026722E-2</v>
      </c>
      <c r="IE71" s="27">
        <f>IFERROR(INDEX(Sales!$D$5:$ABF$18,MATCH(UsagePerHour!$B71,Sales!$C$5:$C$18,0),MATCH(UsagePerHour!IE$4,Sales!$D$3:$ABF$3,0))/IE$2*INDEX(Usage!$D$5:$ABF$11,MATCH(UsagePerHour!$B$68,Usage!$C$5:$C$11,0),MATCH(UsagePerHour!IE$4,Usage!$D$3:$ABF$3,0)),"")</f>
        <v>0.23868267084866399</v>
      </c>
      <c r="IF71" s="27">
        <f>IFERROR(INDEX(Sales!$D$5:$ABF$18,MATCH(UsagePerHour!$B71,Sales!$C$5:$C$18,0),MATCH(UsagePerHour!IF$4,Sales!$D$3:$ABF$3,0))/IF$2*INDEX(Usage!$D$5:$ABF$11,MATCH(UsagePerHour!$B$68,Usage!$C$5:$C$11,0),MATCH(UsagePerHour!IF$4,Usage!$D$3:$ABF$3,0)),"")</f>
        <v>9.3094069704831361E-2</v>
      </c>
      <c r="IG71" s="27">
        <f>IFERROR(INDEX(Sales!$D$5:$ABF$18,MATCH(UsagePerHour!$B71,Sales!$C$5:$C$18,0),MATCH(UsagePerHour!IG$4,Sales!$D$3:$ABF$3,0))/IG$2*INDEX(Usage!$D$5:$ABF$11,MATCH(UsagePerHour!$B$68,Usage!$C$5:$C$11,0),MATCH(UsagePerHour!IG$4,Usage!$D$3:$ABF$3,0)),"")</f>
        <v>8.9720651447605951E-2</v>
      </c>
      <c r="IH71" s="27">
        <f>IFERROR(INDEX(Sales!$D$5:$ABF$18,MATCH(UsagePerHour!$B71,Sales!$C$5:$C$18,0),MATCH(UsagePerHour!IH$4,Sales!$D$3:$ABF$3,0))/IH$2*INDEX(Usage!$D$5:$ABF$11,MATCH(UsagePerHour!$B$68,Usage!$C$5:$C$11,0),MATCH(UsagePerHour!IH$4,Usage!$D$3:$ABF$3,0)),"")</f>
        <v>0.5555617578213673</v>
      </c>
      <c r="II71" s="27">
        <f>IFERROR(INDEX(Sales!$D$5:$ABF$18,MATCH(UsagePerHour!$B71,Sales!$C$5:$C$18,0),MATCH(UsagePerHour!II$4,Sales!$D$3:$ABF$3,0))/II$2*INDEX(Usage!$D$5:$ABF$11,MATCH(UsagePerHour!$B$68,Usage!$C$5:$C$11,0),MATCH(UsagePerHour!II$4,Usage!$D$3:$ABF$3,0)),"")</f>
        <v>1.0307665708899006E-2</v>
      </c>
      <c r="IJ71" s="27">
        <f>IFERROR(INDEX(Sales!$D$5:$ABF$18,MATCH(UsagePerHour!$B71,Sales!$C$5:$C$18,0),MATCH(UsagePerHour!IJ$4,Sales!$D$3:$ABF$3,0))/IJ$2*INDEX(Usage!$D$5:$ABF$11,MATCH(UsagePerHour!$B$68,Usage!$C$5:$C$11,0),MATCH(UsagePerHour!IJ$4,Usage!$D$3:$ABF$3,0)),"")</f>
        <v>0.10239457512184785</v>
      </c>
      <c r="IK71" s="27">
        <f>IFERROR(INDEX(Sales!$D$5:$ABF$18,MATCH(UsagePerHour!$B71,Sales!$C$5:$C$18,0),MATCH(UsagePerHour!IK$4,Sales!$D$3:$ABF$3,0))/IK$2*INDEX(Usage!$D$5:$ABF$11,MATCH(UsagePerHour!$B$68,Usage!$C$5:$C$11,0),MATCH(UsagePerHour!IK$4,Usage!$D$3:$ABF$3,0)),"")</f>
        <v>7.5623145787838977E-2</v>
      </c>
      <c r="IL71" s="27">
        <f>IFERROR(INDEX(Sales!$D$5:$ABF$18,MATCH(UsagePerHour!$B71,Sales!$C$5:$C$18,0),MATCH(UsagePerHour!IL$4,Sales!$D$3:$ABF$3,0))/IL$2*INDEX(Usage!$D$5:$ABF$11,MATCH(UsagePerHour!$B$68,Usage!$C$5:$C$11,0),MATCH(UsagePerHour!IL$4,Usage!$D$3:$ABF$3,0)),"")</f>
        <v>0.26731892339960561</v>
      </c>
      <c r="IM71" s="27">
        <f>IFERROR(INDEX(Sales!$D$5:$ABF$18,MATCH(UsagePerHour!$B71,Sales!$C$5:$C$18,0),MATCH(UsagePerHour!IM$4,Sales!$D$3:$ABF$3,0))/IM$2*INDEX(Usage!$D$5:$ABF$11,MATCH(UsagePerHour!$B$68,Usage!$C$5:$C$11,0),MATCH(UsagePerHour!IM$4,Usage!$D$3:$ABF$3,0)),"")</f>
        <v>0.13689869272040073</v>
      </c>
      <c r="IN71" s="27">
        <f>IFERROR(INDEX(Sales!$D$5:$ABF$18,MATCH(UsagePerHour!$B71,Sales!$C$5:$C$18,0),MATCH(UsagePerHour!IN$4,Sales!$D$3:$ABF$3,0))/IN$2*INDEX(Usage!$D$5:$ABF$11,MATCH(UsagePerHour!$B$68,Usage!$C$5:$C$11,0),MATCH(UsagePerHour!IN$4,Usage!$D$3:$ABF$3,0)),"")</f>
        <v>8.6303009575923406E-2</v>
      </c>
      <c r="IO71" s="27">
        <f>IFERROR(INDEX(Sales!$D$5:$ABF$18,MATCH(UsagePerHour!$B71,Sales!$C$5:$C$18,0),MATCH(UsagePerHour!IO$4,Sales!$D$3:$ABF$3,0))/IO$2*INDEX(Usage!$D$5:$ABF$11,MATCH(UsagePerHour!$B$68,Usage!$C$5:$C$11,0),MATCH(UsagePerHour!IO$4,Usage!$D$3:$ABF$3,0)),"")</f>
        <v>0.20012484226314772</v>
      </c>
      <c r="IP71" s="27">
        <f>IFERROR(INDEX(Sales!$D$5:$ABF$18,MATCH(UsagePerHour!$B71,Sales!$C$5:$C$18,0),MATCH(UsagePerHour!IP$4,Sales!$D$3:$ABF$3,0))/IP$2*INDEX(Usage!$D$5:$ABF$11,MATCH(UsagePerHour!$B$68,Usage!$C$5:$C$11,0),MATCH(UsagePerHour!IP$4,Usage!$D$3:$ABF$3,0)),"")</f>
        <v>0.36591220698083243</v>
      </c>
      <c r="IQ71" s="27">
        <f>IFERROR(INDEX(Sales!$D$5:$ABF$18,MATCH(UsagePerHour!$B71,Sales!$C$5:$C$18,0),MATCH(UsagePerHour!IQ$4,Sales!$D$3:$ABF$3,0))/IQ$2*INDEX(Usage!$D$5:$ABF$11,MATCH(UsagePerHour!$B$68,Usage!$C$5:$C$11,0),MATCH(UsagePerHour!IQ$4,Usage!$D$3:$ABF$3,0)),"")</f>
        <v>3.0108892495119832E-2</v>
      </c>
      <c r="IR71" s="27">
        <f>IFERROR(INDEX(Sales!$D$5:$ABF$18,MATCH(UsagePerHour!$B71,Sales!$C$5:$C$18,0),MATCH(UsagePerHour!IR$4,Sales!$D$3:$ABF$3,0))/IR$2*INDEX(Usage!$D$5:$ABF$11,MATCH(UsagePerHour!$B$68,Usage!$C$5:$C$11,0),MATCH(UsagePerHour!IR$4,Usage!$D$3:$ABF$3,0)),"")</f>
        <v>0.11057500133596965</v>
      </c>
      <c r="IS71" s="27">
        <f>IFERROR(INDEX(Sales!$D$5:$ABF$18,MATCH(UsagePerHour!$B71,Sales!$C$5:$C$18,0),MATCH(UsagePerHour!IS$4,Sales!$D$3:$ABF$3,0))/IS$2*INDEX(Usage!$D$5:$ABF$11,MATCH(UsagePerHour!$B$68,Usage!$C$5:$C$11,0),MATCH(UsagePerHour!IS$4,Usage!$D$3:$ABF$3,0)),"")</f>
        <v>6.6765426178691925E-2</v>
      </c>
      <c r="IT71" s="27">
        <f>IFERROR(INDEX(Sales!$D$5:$ABF$18,MATCH(UsagePerHour!$B71,Sales!$C$5:$C$18,0),MATCH(UsagePerHour!IT$4,Sales!$D$3:$ABF$3,0))/IT$2*INDEX(Usage!$D$5:$ABF$11,MATCH(UsagePerHour!$B$68,Usage!$C$5:$C$11,0),MATCH(UsagePerHour!IT$4,Usage!$D$3:$ABF$3,0)),"")</f>
        <v>5.5770623987258121E-2</v>
      </c>
      <c r="IU71" s="27">
        <f>IFERROR(INDEX(Sales!$D$5:$ABF$18,MATCH(UsagePerHour!$B71,Sales!$C$5:$C$18,0),MATCH(UsagePerHour!IU$4,Sales!$D$3:$ABF$3,0))/IU$2*INDEX(Usage!$D$5:$ABF$11,MATCH(UsagePerHour!$B$68,Usage!$C$5:$C$11,0),MATCH(UsagePerHour!IU$4,Usage!$D$3:$ABF$3,0)),"")</f>
        <v>0.12732218543744597</v>
      </c>
      <c r="IV71" s="27">
        <f>IFERROR(INDEX(Sales!$D$5:$ABF$18,MATCH(UsagePerHour!$B71,Sales!$C$5:$C$18,0),MATCH(UsagePerHour!IV$4,Sales!$D$3:$ABF$3,0))/IV$2*INDEX(Usage!$D$5:$ABF$11,MATCH(UsagePerHour!$B$68,Usage!$C$5:$C$11,0),MATCH(UsagePerHour!IV$4,Usage!$D$3:$ABF$3,0)),"")</f>
        <v>9.9303196350553555E-2</v>
      </c>
      <c r="IW71" s="27">
        <f>IFERROR(INDEX(Sales!$D$5:$ABF$18,MATCH(UsagePerHour!$B71,Sales!$C$5:$C$18,0),MATCH(UsagePerHour!IW$4,Sales!$D$3:$ABF$3,0))/IW$2*INDEX(Usage!$D$5:$ABF$11,MATCH(UsagePerHour!$B$68,Usage!$C$5:$C$11,0),MATCH(UsagePerHour!IW$4,Usage!$D$3:$ABF$3,0)),"")</f>
        <v>0</v>
      </c>
      <c r="IX71" s="27">
        <f>IFERROR(INDEX(Sales!$D$5:$ABF$18,MATCH(UsagePerHour!$B71,Sales!$C$5:$C$18,0),MATCH(UsagePerHour!IX$4,Sales!$D$3:$ABF$3,0))/IX$2*INDEX(Usage!$D$5:$ABF$11,MATCH(UsagePerHour!$B$68,Usage!$C$5:$C$11,0),MATCH(UsagePerHour!IX$4,Usage!$D$3:$ABF$3,0)),"")</f>
        <v>5.5131768353449226E-2</v>
      </c>
      <c r="IY71" s="27">
        <f>IFERROR(INDEX(Sales!$D$5:$ABF$18,MATCH(UsagePerHour!$B71,Sales!$C$5:$C$18,0),MATCH(UsagePerHour!IY$4,Sales!$D$3:$ABF$3,0))/IY$2*INDEX(Usage!$D$5:$ABF$11,MATCH(UsagePerHour!$B$68,Usage!$C$5:$C$11,0),MATCH(UsagePerHour!IY$4,Usage!$D$3:$ABF$3,0)),"")</f>
        <v>7.3833976957201675E-2</v>
      </c>
      <c r="IZ71" s="27">
        <f>IFERROR(INDEX(Sales!$D$5:$ABF$18,MATCH(UsagePerHour!$B71,Sales!$C$5:$C$18,0),MATCH(UsagePerHour!IZ$4,Sales!$D$3:$ABF$3,0))/IZ$2*INDEX(Usage!$D$5:$ABF$11,MATCH(UsagePerHour!$B$68,Usage!$C$5:$C$11,0),MATCH(UsagePerHour!IZ$4,Usage!$D$3:$ABF$3,0)),"")</f>
        <v>0.15312076139681371</v>
      </c>
      <c r="JA71" s="27">
        <f>IFERROR(INDEX(Sales!$D$5:$ABF$18,MATCH(UsagePerHour!$B71,Sales!$C$5:$C$18,0),MATCH(UsagePerHour!JA$4,Sales!$D$3:$ABF$3,0))/JA$2*INDEX(Usage!$D$5:$ABF$11,MATCH(UsagePerHour!$B$68,Usage!$C$5:$C$11,0),MATCH(UsagePerHour!JA$4,Usage!$D$3:$ABF$3,0)),"")</f>
        <v>6.7687689859684638E-2</v>
      </c>
      <c r="JB71" s="27">
        <f>IFERROR(INDEX(Sales!$D$5:$ABF$18,MATCH(UsagePerHour!$B71,Sales!$C$5:$C$18,0),MATCH(UsagePerHour!JB$4,Sales!$D$3:$ABF$3,0))/JB$2*INDEX(Usage!$D$5:$ABF$11,MATCH(UsagePerHour!$B$68,Usage!$C$5:$C$11,0),MATCH(UsagePerHour!JB$4,Usage!$D$3:$ABF$3,0)),"")</f>
        <v>0.79275455487965751</v>
      </c>
      <c r="JC71" s="27">
        <f>IFERROR(INDEX(Sales!$D$5:$ABF$18,MATCH(UsagePerHour!$B71,Sales!$C$5:$C$18,0),MATCH(UsagePerHour!JC$4,Sales!$D$3:$ABF$3,0))/JC$2*INDEX(Usage!$D$5:$ABF$11,MATCH(UsagePerHour!$B$68,Usage!$C$5:$C$11,0),MATCH(UsagePerHour!JC$4,Usage!$D$3:$ABF$3,0)),"")</f>
        <v>0.40338119615487605</v>
      </c>
      <c r="JD71" s="27">
        <f>IFERROR(INDEX(Sales!$D$5:$ABF$18,MATCH(UsagePerHour!$B71,Sales!$C$5:$C$18,0),MATCH(UsagePerHour!JD$4,Sales!$D$3:$ABF$3,0))/JD$2*INDEX(Usage!$D$5:$ABF$11,MATCH(UsagePerHour!$B$68,Usage!$C$5:$C$11,0),MATCH(UsagePerHour!JD$4,Usage!$D$3:$ABF$3,0)),"")</f>
        <v>2.5407458692763986E-2</v>
      </c>
      <c r="JE71" s="27">
        <f>IFERROR(INDEX(Sales!$D$5:$ABF$18,MATCH(UsagePerHour!$B71,Sales!$C$5:$C$18,0),MATCH(UsagePerHour!JE$4,Sales!$D$3:$ABF$3,0))/JE$2*INDEX(Usage!$D$5:$ABF$11,MATCH(UsagePerHour!$B$68,Usage!$C$5:$C$11,0),MATCH(UsagePerHour!JE$4,Usage!$D$3:$ABF$3,0)),"")</f>
        <v>5.3537087710868785E-2</v>
      </c>
      <c r="JF71" s="27">
        <f>IFERROR(INDEX(Sales!$D$5:$ABF$18,MATCH(UsagePerHour!$B71,Sales!$C$5:$C$18,0),MATCH(UsagePerHour!JF$4,Sales!$D$3:$ABF$3,0))/JF$2*INDEX(Usage!$D$5:$ABF$11,MATCH(UsagePerHour!$B$68,Usage!$C$5:$C$11,0),MATCH(UsagePerHour!JF$4,Usage!$D$3:$ABF$3,0)),"")</f>
        <v>3.2077859810503304E-2</v>
      </c>
      <c r="JG71" s="27">
        <f>IFERROR(INDEX(Sales!$D$5:$ABF$18,MATCH(UsagePerHour!$B71,Sales!$C$5:$C$18,0),MATCH(UsagePerHour!JG$4,Sales!$D$3:$ABF$3,0))/JG$2*INDEX(Usage!$D$5:$ABF$11,MATCH(UsagePerHour!$B$68,Usage!$C$5:$C$11,0),MATCH(UsagePerHour!JG$4,Usage!$D$3:$ABF$3,0)),"")</f>
        <v>6.344825089706288E-2</v>
      </c>
      <c r="JH71" s="27">
        <f>IFERROR(INDEX(Sales!$D$5:$ABF$18,MATCH(UsagePerHour!$B71,Sales!$C$5:$C$18,0),MATCH(UsagePerHour!JH$4,Sales!$D$3:$ABF$3,0))/JH$2*INDEX(Usage!$D$5:$ABF$11,MATCH(UsagePerHour!$B$68,Usage!$C$5:$C$11,0),MATCH(UsagePerHour!JH$4,Usage!$D$3:$ABF$3,0)),"")</f>
        <v>0.18788425736540243</v>
      </c>
      <c r="JI71" s="27">
        <f>IFERROR(INDEX(Sales!$D$5:$ABF$18,MATCH(UsagePerHour!$B71,Sales!$C$5:$C$18,0),MATCH(UsagePerHour!JI$4,Sales!$D$3:$ABF$3,0))/JI$2*INDEX(Usage!$D$5:$ABF$11,MATCH(UsagePerHour!$B$68,Usage!$C$5:$C$11,0),MATCH(UsagePerHour!JI$4,Usage!$D$3:$ABF$3,0)),"")</f>
        <v>0.80744350790290154</v>
      </c>
      <c r="JJ71" s="27">
        <f>IFERROR(INDEX(Sales!$D$5:$ABF$18,MATCH(UsagePerHour!$B71,Sales!$C$5:$C$18,0),MATCH(UsagePerHour!JJ$4,Sales!$D$3:$ABF$3,0))/JJ$2*INDEX(Usage!$D$5:$ABF$11,MATCH(UsagePerHour!$B$68,Usage!$C$5:$C$11,0),MATCH(UsagePerHour!JJ$4,Usage!$D$3:$ABF$3,0)),"")</f>
        <v>0.28912155481764218</v>
      </c>
      <c r="JK71" s="27">
        <f>IFERROR(INDEX(Sales!$D$5:$ABF$18,MATCH(UsagePerHour!$B71,Sales!$C$5:$C$18,0),MATCH(UsagePerHour!JK$4,Sales!$D$3:$ABF$3,0))/JK$2*INDEX(Usage!$D$5:$ABF$11,MATCH(UsagePerHour!$B$68,Usage!$C$5:$C$11,0),MATCH(UsagePerHour!JK$4,Usage!$D$3:$ABF$3,0)),"")</f>
        <v>0.11844619391055708</v>
      </c>
      <c r="JL71" s="27">
        <f>IFERROR(INDEX(Sales!$D$5:$ABF$18,MATCH(UsagePerHour!$B71,Sales!$C$5:$C$18,0),MATCH(UsagePerHour!JL$4,Sales!$D$3:$ABF$3,0))/JL$2*INDEX(Usage!$D$5:$ABF$11,MATCH(UsagePerHour!$B$68,Usage!$C$5:$C$11,0),MATCH(UsagePerHour!JL$4,Usage!$D$3:$ABF$3,0)),"")</f>
        <v>3.3259698187259844E-2</v>
      </c>
      <c r="JM71" s="27">
        <f>IFERROR(INDEX(Sales!$D$5:$ABF$18,MATCH(UsagePerHour!$B71,Sales!$C$5:$C$18,0),MATCH(UsagePerHour!JM$4,Sales!$D$3:$ABF$3,0))/JM$2*INDEX(Usage!$D$5:$ABF$11,MATCH(UsagePerHour!$B$68,Usage!$C$5:$C$11,0),MATCH(UsagePerHour!JM$4,Usage!$D$3:$ABF$3,0)),"")</f>
        <v>4.2411879353486989E-2</v>
      </c>
      <c r="JN71" s="27">
        <f>IFERROR(INDEX(Sales!$D$5:$ABF$18,MATCH(UsagePerHour!$B71,Sales!$C$5:$C$18,0),MATCH(UsagePerHour!JN$4,Sales!$D$3:$ABF$3,0))/JN$2*INDEX(Usage!$D$5:$ABF$11,MATCH(UsagePerHour!$B$68,Usage!$C$5:$C$11,0),MATCH(UsagePerHour!JN$4,Usage!$D$3:$ABF$3,0)),"")</f>
        <v>0.31770365764891423</v>
      </c>
      <c r="JO71" s="27">
        <f>IFERROR(INDEX(Sales!$D$5:$ABF$18,MATCH(UsagePerHour!$B71,Sales!$C$5:$C$18,0),MATCH(UsagePerHour!JO$4,Sales!$D$3:$ABF$3,0))/JO$2*INDEX(Usage!$D$5:$ABF$11,MATCH(UsagePerHour!$B$68,Usage!$C$5:$C$11,0),MATCH(UsagePerHour!JO$4,Usage!$D$3:$ABF$3,0)),"")</f>
        <v>0.14992656295462584</v>
      </c>
      <c r="JP71" s="27">
        <f>IFERROR(INDEX(Sales!$D$5:$ABF$18,MATCH(UsagePerHour!$B71,Sales!$C$5:$C$18,0),MATCH(UsagePerHour!JP$4,Sales!$D$3:$ABF$3,0))/JP$2*INDEX(Usage!$D$5:$ABF$11,MATCH(UsagePerHour!$B$68,Usage!$C$5:$C$11,0),MATCH(UsagePerHour!JP$4,Usage!$D$3:$ABF$3,0)),"")</f>
        <v>3.2893552920243041E-2</v>
      </c>
      <c r="JQ71" s="27">
        <f>IFERROR(INDEX(Sales!$D$5:$ABF$18,MATCH(UsagePerHour!$B71,Sales!$C$5:$C$18,0),MATCH(UsagePerHour!JQ$4,Sales!$D$3:$ABF$3,0))/JQ$2*INDEX(Usage!$D$5:$ABF$11,MATCH(UsagePerHour!$B$68,Usage!$C$5:$C$11,0),MATCH(UsagePerHour!JQ$4,Usage!$D$3:$ABF$3,0)),"")</f>
        <v>0.16290317997101367</v>
      </c>
      <c r="JR71" s="27">
        <f>IFERROR(INDEX(Sales!$D$5:$ABF$18,MATCH(UsagePerHour!$B71,Sales!$C$5:$C$18,0),MATCH(UsagePerHour!JR$4,Sales!$D$3:$ABF$3,0))/JR$2*INDEX(Usage!$D$5:$ABF$11,MATCH(UsagePerHour!$B$68,Usage!$C$5:$C$11,0),MATCH(UsagePerHour!JR$4,Usage!$D$3:$ABF$3,0)),"")</f>
        <v>2.76857662742768E-2</v>
      </c>
      <c r="JS71" s="27">
        <f>IFERROR(INDEX(Sales!$D$5:$ABF$18,MATCH(UsagePerHour!$B71,Sales!$C$5:$C$18,0),MATCH(UsagePerHour!JS$4,Sales!$D$3:$ABF$3,0))/JS$2*INDEX(Usage!$D$5:$ABF$11,MATCH(UsagePerHour!$B$68,Usage!$C$5:$C$11,0),MATCH(UsagePerHour!JS$4,Usage!$D$3:$ABF$3,0)),"")</f>
        <v>0.1104350972878311</v>
      </c>
      <c r="JT71" s="27">
        <f>IFERROR(INDEX(Sales!$D$5:$ABF$18,MATCH(UsagePerHour!$B71,Sales!$C$5:$C$18,0),MATCH(UsagePerHour!JT$4,Sales!$D$3:$ABF$3,0))/JT$2*INDEX(Usage!$D$5:$ABF$11,MATCH(UsagePerHour!$B$68,Usage!$C$5:$C$11,0),MATCH(UsagePerHour!JT$4,Usage!$D$3:$ABF$3,0)),"")</f>
        <v>0.10228269425390757</v>
      </c>
      <c r="JU71" s="27">
        <f>IFERROR(INDEX(Sales!$D$5:$ABF$18,MATCH(UsagePerHour!$B71,Sales!$C$5:$C$18,0),MATCH(UsagePerHour!JU$4,Sales!$D$3:$ABF$3,0))/JU$2*INDEX(Usage!$D$5:$ABF$11,MATCH(UsagePerHour!$B$68,Usage!$C$5:$C$11,0),MATCH(UsagePerHour!JU$4,Usage!$D$3:$ABF$3,0)),"")</f>
        <v>0.12557769711336644</v>
      </c>
      <c r="JV71" s="27">
        <f>IFERROR(INDEX(Sales!$D$5:$ABF$18,MATCH(UsagePerHour!$B71,Sales!$C$5:$C$18,0),MATCH(UsagePerHour!JV$4,Sales!$D$3:$ABF$3,0))/JV$2*INDEX(Usage!$D$5:$ABF$11,MATCH(UsagePerHour!$B$68,Usage!$C$5:$C$11,0),MATCH(UsagePerHour!JV$4,Usage!$D$3:$ABF$3,0)),"")</f>
        <v>8.8321851155962319E-2</v>
      </c>
      <c r="JW71" s="27">
        <f>IFERROR(INDEX(Sales!$D$5:$ABF$18,MATCH(UsagePerHour!$B71,Sales!$C$5:$C$18,0),MATCH(UsagePerHour!JW$4,Sales!$D$3:$ABF$3,0))/JW$2*INDEX(Usage!$D$5:$ABF$11,MATCH(UsagePerHour!$B$68,Usage!$C$5:$C$11,0),MATCH(UsagePerHour!JW$4,Usage!$D$3:$ABF$3,0)),"")</f>
        <v>6.8389631219650429E-2</v>
      </c>
      <c r="JX71" s="27">
        <f>IFERROR(INDEX(Sales!$D$5:$ABF$18,MATCH(UsagePerHour!$B71,Sales!$C$5:$C$18,0),MATCH(UsagePerHour!JX$4,Sales!$D$3:$ABF$3,0))/JX$2*INDEX(Usage!$D$5:$ABF$11,MATCH(UsagePerHour!$B$68,Usage!$C$5:$C$11,0),MATCH(UsagePerHour!JX$4,Usage!$D$3:$ABF$3,0)),"")</f>
        <v>0.20940065352331669</v>
      </c>
      <c r="JY71" s="27">
        <f>IFERROR(INDEX(Sales!$D$5:$ABF$18,MATCH(UsagePerHour!$B71,Sales!$C$5:$C$18,0),MATCH(UsagePerHour!JY$4,Sales!$D$3:$ABF$3,0))/JY$2*INDEX(Usage!$D$5:$ABF$11,MATCH(UsagePerHour!$B$68,Usage!$C$5:$C$11,0),MATCH(UsagePerHour!JY$4,Usage!$D$3:$ABF$3,0)),"")</f>
        <v>4.1592831460463199E-2</v>
      </c>
      <c r="JZ71" s="27">
        <f>IFERROR(INDEX(Sales!$D$5:$ABF$18,MATCH(UsagePerHour!$B71,Sales!$C$5:$C$18,0),MATCH(UsagePerHour!JZ$4,Sales!$D$3:$ABF$3,0))/JZ$2*INDEX(Usage!$D$5:$ABF$11,MATCH(UsagePerHour!$B$68,Usage!$C$5:$C$11,0),MATCH(UsagePerHour!JZ$4,Usage!$D$3:$ABF$3,0)),"")</f>
        <v>1.9458348543111594E-2</v>
      </c>
      <c r="KA71" s="27">
        <f>IFERROR(INDEX(Sales!$D$5:$ABF$18,MATCH(UsagePerHour!$B71,Sales!$C$5:$C$18,0),MATCH(UsagePerHour!KA$4,Sales!$D$3:$ABF$3,0))/KA$2*INDEX(Usage!$D$5:$ABF$11,MATCH(UsagePerHour!$B$68,Usage!$C$5:$C$11,0),MATCH(UsagePerHour!KA$4,Usage!$D$3:$ABF$3,0)),"")</f>
        <v>0.34284251198733762</v>
      </c>
      <c r="KB71" s="27">
        <f>IFERROR(INDEX(Sales!$D$5:$ABF$18,MATCH(UsagePerHour!$B71,Sales!$C$5:$C$18,0),MATCH(UsagePerHour!KB$4,Sales!$D$3:$ABF$3,0))/KB$2*INDEX(Usage!$D$5:$ABF$11,MATCH(UsagePerHour!$B$68,Usage!$C$5:$C$11,0),MATCH(UsagePerHour!KB$4,Usage!$D$3:$ABF$3,0)),"")</f>
        <v>0.32748278798106001</v>
      </c>
      <c r="KC71" s="27">
        <f>IFERROR(INDEX(Sales!$D$5:$ABF$18,MATCH(UsagePerHour!$B71,Sales!$C$5:$C$18,0),MATCH(UsagePerHour!KC$4,Sales!$D$3:$ABF$3,0))/KC$2*INDEX(Usage!$D$5:$ABF$11,MATCH(UsagePerHour!$B$68,Usage!$C$5:$C$11,0),MATCH(UsagePerHour!KC$4,Usage!$D$3:$ABF$3,0)),"")</f>
        <v>0.17517395250340345</v>
      </c>
      <c r="KD71" s="27">
        <f>IFERROR(INDEX(Sales!$D$5:$ABF$18,MATCH(UsagePerHour!$B71,Sales!$C$5:$C$18,0),MATCH(UsagePerHour!KD$4,Sales!$D$3:$ABF$3,0))/KD$2*INDEX(Usage!$D$5:$ABF$11,MATCH(UsagePerHour!$B$68,Usage!$C$5:$C$11,0),MATCH(UsagePerHour!KD$4,Usage!$D$3:$ABF$3,0)),"")</f>
        <v>0.98698938847868067</v>
      </c>
      <c r="KE71" s="27">
        <f>IFERROR(INDEX(Sales!$D$5:$ABF$18,MATCH(UsagePerHour!$B71,Sales!$C$5:$C$18,0),MATCH(UsagePerHour!KE$4,Sales!$D$3:$ABF$3,0))/KE$2*INDEX(Usage!$D$5:$ABF$11,MATCH(UsagePerHour!$B$68,Usage!$C$5:$C$11,0),MATCH(UsagePerHour!KE$4,Usage!$D$3:$ABF$3,0)),"")</f>
        <v>0.15087295110869323</v>
      </c>
      <c r="KF71" s="27">
        <f>IFERROR(INDEX(Sales!$D$5:$ABF$18,MATCH(UsagePerHour!$B71,Sales!$C$5:$C$18,0),MATCH(UsagePerHour!KF$4,Sales!$D$3:$ABF$3,0))/KF$2*INDEX(Usage!$D$5:$ABF$11,MATCH(UsagePerHour!$B$68,Usage!$C$5:$C$11,0),MATCH(UsagePerHour!KF$4,Usage!$D$3:$ABF$3,0)),"")</f>
        <v>8.2024566790962927E-2</v>
      </c>
      <c r="KG71" s="27">
        <f>IFERROR(INDEX(Sales!$D$5:$ABF$18,MATCH(UsagePerHour!$B71,Sales!$C$5:$C$18,0),MATCH(UsagePerHour!KG$4,Sales!$D$3:$ABF$3,0))/KG$2*INDEX(Usage!$D$5:$ABF$11,MATCH(UsagePerHour!$B$68,Usage!$C$5:$C$11,0),MATCH(UsagePerHour!KG$4,Usage!$D$3:$ABF$3,0)),"")</f>
        <v>2.7927421462388854E-2</v>
      </c>
      <c r="KH71" s="27">
        <f>IFERROR(INDEX(Sales!$D$5:$ABF$18,MATCH(UsagePerHour!$B71,Sales!$C$5:$C$18,0),MATCH(UsagePerHour!KH$4,Sales!$D$3:$ABF$3,0))/KH$2*INDEX(Usage!$D$5:$ABF$11,MATCH(UsagePerHour!$B$68,Usage!$C$5:$C$11,0),MATCH(UsagePerHour!KH$4,Usage!$D$3:$ABF$3,0)),"")</f>
        <v>0.11648491296509739</v>
      </c>
      <c r="KI71" s="27">
        <f>IFERROR(INDEX(Sales!$D$5:$ABF$18,MATCH(UsagePerHour!$B71,Sales!$C$5:$C$18,0),MATCH(UsagePerHour!KI$4,Sales!$D$3:$ABF$3,0))/KI$2*INDEX(Usage!$D$5:$ABF$11,MATCH(UsagePerHour!$B$68,Usage!$C$5:$C$11,0),MATCH(UsagePerHour!KI$4,Usage!$D$3:$ABF$3,0)),"")</f>
        <v>8.1681829439445214E-2</v>
      </c>
      <c r="KJ71" s="27">
        <f>IFERROR(INDEX(Sales!$D$5:$ABF$18,MATCH(UsagePerHour!$B71,Sales!$C$5:$C$18,0),MATCH(UsagePerHour!KJ$4,Sales!$D$3:$ABF$3,0))/KJ$2*INDEX(Usage!$D$5:$ABF$11,MATCH(UsagePerHour!$B$68,Usage!$C$5:$C$11,0),MATCH(UsagePerHour!KJ$4,Usage!$D$3:$ABF$3,0)),"")</f>
        <v>5.8188429733661923E-2</v>
      </c>
      <c r="KK71" s="27">
        <f>IFERROR(INDEX(Sales!$D$5:$ABF$18,MATCH(UsagePerHour!$B71,Sales!$C$5:$C$18,0),MATCH(UsagePerHour!KK$4,Sales!$D$3:$ABF$3,0))/KK$2*INDEX(Usage!$D$5:$ABF$11,MATCH(UsagePerHour!$B$68,Usage!$C$5:$C$11,0),MATCH(UsagePerHour!KK$4,Usage!$D$3:$ABF$3,0)),"")</f>
        <v>0.14531063656831758</v>
      </c>
      <c r="KL71" s="27">
        <f>IFERROR(INDEX(Sales!$D$5:$ABF$18,MATCH(UsagePerHour!$B71,Sales!$C$5:$C$18,0),MATCH(UsagePerHour!KL$4,Sales!$D$3:$ABF$3,0))/KL$2*INDEX(Usage!$D$5:$ABF$11,MATCH(UsagePerHour!$B$68,Usage!$C$5:$C$11,0),MATCH(UsagePerHour!KL$4,Usage!$D$3:$ABF$3,0)),"")</f>
        <v>0.16237913900253401</v>
      </c>
      <c r="KM71" s="27">
        <f>IFERROR(INDEX(Sales!$D$5:$ABF$18,MATCH(UsagePerHour!$B71,Sales!$C$5:$C$18,0),MATCH(UsagePerHour!KM$4,Sales!$D$3:$ABF$3,0))/KM$2*INDEX(Usage!$D$5:$ABF$11,MATCH(UsagePerHour!$B$68,Usage!$C$5:$C$11,0),MATCH(UsagePerHour!KM$4,Usage!$D$3:$ABF$3,0)),"")</f>
        <v>0.15104692449611865</v>
      </c>
      <c r="KN71" s="27">
        <f>IFERROR(INDEX(Sales!$D$5:$ABF$18,MATCH(UsagePerHour!$B71,Sales!$C$5:$C$18,0),MATCH(UsagePerHour!KN$4,Sales!$D$3:$ABF$3,0))/KN$2*INDEX(Usage!$D$5:$ABF$11,MATCH(UsagePerHour!$B$68,Usage!$C$5:$C$11,0),MATCH(UsagePerHour!KN$4,Usage!$D$3:$ABF$3,0)),"")</f>
        <v>4.3730836587453172E-2</v>
      </c>
      <c r="KO71" s="27">
        <f>IFERROR(INDEX(Sales!$D$5:$ABF$18,MATCH(UsagePerHour!$B71,Sales!$C$5:$C$18,0),MATCH(UsagePerHour!KO$4,Sales!$D$3:$ABF$3,0))/KO$2*INDEX(Usage!$D$5:$ABF$11,MATCH(UsagePerHour!$B$68,Usage!$C$5:$C$11,0),MATCH(UsagePerHour!KO$4,Usage!$D$3:$ABF$3,0)),"")</f>
        <v>3.4048959733256216E-2</v>
      </c>
      <c r="KP71" s="27">
        <f>IFERROR(INDEX(Sales!$D$5:$ABF$18,MATCH(UsagePerHour!$B71,Sales!$C$5:$C$18,0),MATCH(UsagePerHour!KP$4,Sales!$D$3:$ABF$3,0))/KP$2*INDEX(Usage!$D$5:$ABF$11,MATCH(UsagePerHour!$B$68,Usage!$C$5:$C$11,0),MATCH(UsagePerHour!KP$4,Usage!$D$3:$ABF$3,0)),"")</f>
        <v>1.1173858336697271</v>
      </c>
      <c r="KQ71" s="27">
        <f>IFERROR(INDEX(Sales!$D$5:$ABF$18,MATCH(UsagePerHour!$B71,Sales!$C$5:$C$18,0),MATCH(UsagePerHour!KQ$4,Sales!$D$3:$ABF$3,0))/KQ$2*INDEX(Usage!$D$5:$ABF$11,MATCH(UsagePerHour!$B$68,Usage!$C$5:$C$11,0),MATCH(UsagePerHour!KQ$4,Usage!$D$3:$ABF$3,0)),"")</f>
        <v>9.1820773930753552E-2</v>
      </c>
      <c r="KR71" s="27">
        <f>IFERROR(INDEX(Sales!$D$5:$ABF$18,MATCH(UsagePerHour!$B71,Sales!$C$5:$C$18,0),MATCH(UsagePerHour!KR$4,Sales!$D$3:$ABF$3,0))/KR$2*INDEX(Usage!$D$5:$ABF$11,MATCH(UsagePerHour!$B$68,Usage!$C$5:$C$11,0),MATCH(UsagePerHour!KR$4,Usage!$D$3:$ABF$3,0)),"")</f>
        <v>0.10601027341236517</v>
      </c>
      <c r="KS71" s="27">
        <f>IFERROR(INDEX(Sales!$D$5:$ABF$18,MATCH(UsagePerHour!$B71,Sales!$C$5:$C$18,0),MATCH(UsagePerHour!KS$4,Sales!$D$3:$ABF$3,0))/KS$2*INDEX(Usage!$D$5:$ABF$11,MATCH(UsagePerHour!$B$68,Usage!$C$5:$C$11,0),MATCH(UsagePerHour!KS$4,Usage!$D$3:$ABF$3,0)),"")</f>
        <v>0.48892236795462601</v>
      </c>
      <c r="KT71" s="27">
        <f>IFERROR(INDEX(Sales!$D$5:$ABF$18,MATCH(UsagePerHour!$B71,Sales!$C$5:$C$18,0),MATCH(UsagePerHour!KT$4,Sales!$D$3:$ABF$3,0))/KT$2*INDEX(Usage!$D$5:$ABF$11,MATCH(UsagePerHour!$B$68,Usage!$C$5:$C$11,0),MATCH(UsagePerHour!KT$4,Usage!$D$3:$ABF$3,0)),"")</f>
        <v>0.18873199278309075</v>
      </c>
      <c r="KU71" s="27">
        <f>IFERROR(INDEX(Sales!$D$5:$ABF$18,MATCH(UsagePerHour!$B71,Sales!$C$5:$C$18,0),MATCH(UsagePerHour!KU$4,Sales!$D$3:$ABF$3,0))/KU$2*INDEX(Usage!$D$5:$ABF$11,MATCH(UsagePerHour!$B$68,Usage!$C$5:$C$11,0),MATCH(UsagePerHour!KU$4,Usage!$D$3:$ABF$3,0)),"")</f>
        <v>0.10622121542248122</v>
      </c>
      <c r="KV71" s="27">
        <f>IFERROR(INDEX(Sales!$D$5:$ABF$18,MATCH(UsagePerHour!$B71,Sales!$C$5:$C$18,0),MATCH(UsagePerHour!KV$4,Sales!$D$3:$ABF$3,0))/KV$2*INDEX(Usage!$D$5:$ABF$11,MATCH(UsagePerHour!$B$68,Usage!$C$5:$C$11,0),MATCH(UsagePerHour!KV$4,Usage!$D$3:$ABF$3,0)),"")</f>
        <v>0.21705078183674323</v>
      </c>
      <c r="KW71" s="27">
        <f>IFERROR(INDEX(Sales!$D$5:$ABF$18,MATCH(UsagePerHour!$B71,Sales!$C$5:$C$18,0),MATCH(UsagePerHour!KW$4,Sales!$D$3:$ABF$3,0))/KW$2*INDEX(Usage!$D$5:$ABF$11,MATCH(UsagePerHour!$B$68,Usage!$C$5:$C$11,0),MATCH(UsagePerHour!KW$4,Usage!$D$3:$ABF$3,0)),"")</f>
        <v>0.17577051676763664</v>
      </c>
      <c r="KX71" s="27">
        <f>IFERROR(INDEX(Sales!$D$5:$ABF$18,MATCH(UsagePerHour!$B71,Sales!$C$5:$C$18,0),MATCH(UsagePerHour!KX$4,Sales!$D$3:$ABF$3,0))/KX$2*INDEX(Usage!$D$5:$ABF$11,MATCH(UsagePerHour!$B$68,Usage!$C$5:$C$11,0),MATCH(UsagePerHour!KX$4,Usage!$D$3:$ABF$3,0)),"")</f>
        <v>0.11746148309772887</v>
      </c>
      <c r="KY71" s="27">
        <f>IFERROR(INDEX(Sales!$D$5:$ABF$18,MATCH(UsagePerHour!$B71,Sales!$C$5:$C$18,0),MATCH(UsagePerHour!KY$4,Sales!$D$3:$ABF$3,0))/KY$2*INDEX(Usage!$D$5:$ABF$11,MATCH(UsagePerHour!$B$68,Usage!$C$5:$C$11,0),MATCH(UsagePerHour!KY$4,Usage!$D$3:$ABF$3,0)),"")</f>
        <v>0.46816901408450706</v>
      </c>
      <c r="KZ71" s="27">
        <f>IFERROR(INDEX(Sales!$D$5:$ABF$18,MATCH(UsagePerHour!$B71,Sales!$C$5:$C$18,0),MATCH(UsagePerHour!KZ$4,Sales!$D$3:$ABF$3,0))/KZ$2*INDEX(Usage!$D$5:$ABF$11,MATCH(UsagePerHour!$B$68,Usage!$C$5:$C$11,0),MATCH(UsagePerHour!KZ$4,Usage!$D$3:$ABF$3,0)),"")</f>
        <v>0.41768090487564985</v>
      </c>
      <c r="LA71" s="27">
        <f>IFERROR(INDEX(Sales!$D$5:$ABF$18,MATCH(UsagePerHour!$B71,Sales!$C$5:$C$18,0),MATCH(UsagePerHour!LA$4,Sales!$D$3:$ABF$3,0))/LA$2*INDEX(Usage!$D$5:$ABF$11,MATCH(UsagePerHour!$B$68,Usage!$C$5:$C$11,0),MATCH(UsagePerHour!LA$4,Usage!$D$3:$ABF$3,0)),"")</f>
        <v>0.11840347273492684</v>
      </c>
      <c r="LB71" s="27">
        <f>IFERROR(INDEX(Sales!$D$5:$ABF$18,MATCH(UsagePerHour!$B71,Sales!$C$5:$C$18,0),MATCH(UsagePerHour!LB$4,Sales!$D$3:$ABF$3,0))/LB$2*INDEX(Usage!$D$5:$ABF$11,MATCH(UsagePerHour!$B$68,Usage!$C$5:$C$11,0),MATCH(UsagePerHour!LB$4,Usage!$D$3:$ABF$3,0)),"")</f>
        <v>0.1021890123356326</v>
      </c>
      <c r="LC71" s="27">
        <f>IFERROR(INDEX(Sales!$D$5:$ABF$18,MATCH(UsagePerHour!$B71,Sales!$C$5:$C$18,0),MATCH(UsagePerHour!LC$4,Sales!$D$3:$ABF$3,0))/LC$2*INDEX(Usage!$D$5:$ABF$11,MATCH(UsagePerHour!$B$68,Usage!$C$5:$C$11,0),MATCH(UsagePerHour!LC$4,Usage!$D$3:$ABF$3,0)),"")</f>
        <v>2.0681031247613006</v>
      </c>
      <c r="LD71" s="27">
        <f>IFERROR(INDEX(Sales!$D$5:$ABF$18,MATCH(UsagePerHour!$B71,Sales!$C$5:$C$18,0),MATCH(UsagePerHour!LD$4,Sales!$D$3:$ABF$3,0))/LD$2*INDEX(Usage!$D$5:$ABF$11,MATCH(UsagePerHour!$B$68,Usage!$C$5:$C$11,0),MATCH(UsagePerHour!LD$4,Usage!$D$3:$ABF$3,0)),"")</f>
        <v>0.32860916068112145</v>
      </c>
      <c r="LE71" s="27">
        <f>IFERROR(INDEX(Sales!$D$5:$ABF$18,MATCH(UsagePerHour!$B71,Sales!$C$5:$C$18,0),MATCH(UsagePerHour!LE$4,Sales!$D$3:$ABF$3,0))/LE$2*INDEX(Usage!$D$5:$ABF$11,MATCH(UsagePerHour!$B$68,Usage!$C$5:$C$11,0),MATCH(UsagePerHour!LE$4,Usage!$D$3:$ABF$3,0)),"")</f>
        <v>7.1558195397364313E-2</v>
      </c>
      <c r="LF71" s="27">
        <f>IFERROR(INDEX(Sales!$D$5:$ABF$18,MATCH(UsagePerHour!$B71,Sales!$C$5:$C$18,0),MATCH(UsagePerHour!LF$4,Sales!$D$3:$ABF$3,0))/LF$2*INDEX(Usage!$D$5:$ABF$11,MATCH(UsagePerHour!$B$68,Usage!$C$5:$C$11,0),MATCH(UsagePerHour!LF$4,Usage!$D$3:$ABF$3,0)),"")</f>
        <v>0.11421900852359061</v>
      </c>
      <c r="LG71" s="27">
        <f>IFERROR(INDEX(Sales!$D$5:$ABF$18,MATCH(UsagePerHour!$B71,Sales!$C$5:$C$18,0),MATCH(UsagePerHour!LG$4,Sales!$D$3:$ABF$3,0))/LG$2*INDEX(Usage!$D$5:$ABF$11,MATCH(UsagePerHour!$B$68,Usage!$C$5:$C$11,0),MATCH(UsagePerHour!LG$4,Usage!$D$3:$ABF$3,0)),"")</f>
        <v>0.22194108799967258</v>
      </c>
      <c r="LH71" s="27">
        <f>IFERROR(INDEX(Sales!$D$5:$ABF$18,MATCH(UsagePerHour!$B71,Sales!$C$5:$C$18,0),MATCH(UsagePerHour!LH$4,Sales!$D$3:$ABF$3,0))/LH$2*INDEX(Usage!$D$5:$ABF$11,MATCH(UsagePerHour!$B$68,Usage!$C$5:$C$11,0),MATCH(UsagePerHour!LH$4,Usage!$D$3:$ABF$3,0)),"")</f>
        <v>1.8653412556304223E-2</v>
      </c>
      <c r="LI71" s="27">
        <f>IFERROR(INDEX(Sales!$D$5:$ABF$18,MATCH(UsagePerHour!$B71,Sales!$C$5:$C$18,0),MATCH(UsagePerHour!LI$4,Sales!$D$3:$ABF$3,0))/LI$2*INDEX(Usage!$D$5:$ABF$11,MATCH(UsagePerHour!$B$68,Usage!$C$5:$C$11,0),MATCH(UsagePerHour!LI$4,Usage!$D$3:$ABF$3,0)),"")</f>
        <v>1.9228375056099031E-2</v>
      </c>
      <c r="LJ71" s="27">
        <f>IFERROR(INDEX(Sales!$D$5:$ABF$18,MATCH(UsagePerHour!$B71,Sales!$C$5:$C$18,0),MATCH(UsagePerHour!LJ$4,Sales!$D$3:$ABF$3,0))/LJ$2*INDEX(Usage!$D$5:$ABF$11,MATCH(UsagePerHour!$B$68,Usage!$C$5:$C$11,0),MATCH(UsagePerHour!LJ$4,Usage!$D$3:$ABF$3,0)),"")</f>
        <v>0.32168965810360761</v>
      </c>
      <c r="LK71" s="27">
        <f>IFERROR(INDEX(Sales!$D$5:$ABF$18,MATCH(UsagePerHour!$B71,Sales!$C$5:$C$18,0),MATCH(UsagePerHour!LK$4,Sales!$D$3:$ABF$3,0))/LK$2*INDEX(Usage!$D$5:$ABF$11,MATCH(UsagePerHour!$B$68,Usage!$C$5:$C$11,0),MATCH(UsagePerHour!LK$4,Usage!$D$3:$ABF$3,0)),"")</f>
        <v>0.49350030851828958</v>
      </c>
      <c r="LL71" s="27">
        <f>IFERROR(INDEX(Sales!$D$5:$ABF$18,MATCH(UsagePerHour!$B71,Sales!$C$5:$C$18,0),MATCH(UsagePerHour!LL$4,Sales!$D$3:$ABF$3,0))/LL$2*INDEX(Usage!$D$5:$ABF$11,MATCH(UsagePerHour!$B$68,Usage!$C$5:$C$11,0),MATCH(UsagePerHour!LL$4,Usage!$D$3:$ABF$3,0)),"")</f>
        <v>5.4592745206529354E-2</v>
      </c>
      <c r="LM71" s="27">
        <f>IFERROR(INDEX(Sales!$D$5:$ABF$18,MATCH(UsagePerHour!$B71,Sales!$C$5:$C$18,0),MATCH(UsagePerHour!LM$4,Sales!$D$3:$ABF$3,0))/LM$2*INDEX(Usage!$D$5:$ABF$11,MATCH(UsagePerHour!$B$68,Usage!$C$5:$C$11,0),MATCH(UsagePerHour!LM$4,Usage!$D$3:$ABF$3,0)),"")</f>
        <v>9.3856992240207035E-2</v>
      </c>
      <c r="LN71" s="27">
        <f>IFERROR(INDEX(Sales!$D$5:$ABF$18,MATCH(UsagePerHour!$B71,Sales!$C$5:$C$18,0),MATCH(UsagePerHour!LN$4,Sales!$D$3:$ABF$3,0))/LN$2*INDEX(Usage!$D$5:$ABF$11,MATCH(UsagePerHour!$B$68,Usage!$C$5:$C$11,0),MATCH(UsagePerHour!LN$4,Usage!$D$3:$ABF$3,0)),"")</f>
        <v>1.0067625492057477</v>
      </c>
      <c r="LO71" s="27">
        <f>IFERROR(INDEX(Sales!$D$5:$ABF$18,MATCH(UsagePerHour!$B71,Sales!$C$5:$C$18,0),MATCH(UsagePerHour!LO$4,Sales!$D$3:$ABF$3,0))/LO$2*INDEX(Usage!$D$5:$ABF$11,MATCH(UsagePerHour!$B$68,Usage!$C$5:$C$11,0),MATCH(UsagePerHour!LO$4,Usage!$D$3:$ABF$3,0)),"")</f>
        <v>0.11215953023961675</v>
      </c>
      <c r="LP71" s="27">
        <f>IFERROR(INDEX(Sales!$D$5:$ABF$18,MATCH(UsagePerHour!$B71,Sales!$C$5:$C$18,0),MATCH(UsagePerHour!LP$4,Sales!$D$3:$ABF$3,0))/LP$2*INDEX(Usage!$D$5:$ABF$11,MATCH(UsagePerHour!$B$68,Usage!$C$5:$C$11,0),MATCH(UsagePerHour!LP$4,Usage!$D$3:$ABF$3,0)),"")</f>
        <v>8.4454693919038936E-3</v>
      </c>
      <c r="LQ71" s="27">
        <f>IFERROR(INDEX(Sales!$D$5:$ABF$18,MATCH(UsagePerHour!$B71,Sales!$C$5:$C$18,0),MATCH(UsagePerHour!LQ$4,Sales!$D$3:$ABF$3,0))/LQ$2*INDEX(Usage!$D$5:$ABF$11,MATCH(UsagePerHour!$B$68,Usage!$C$5:$C$11,0),MATCH(UsagePerHour!LQ$4,Usage!$D$3:$ABF$3,0)),"")</f>
        <v>1.02691772823522</v>
      </c>
      <c r="LR71" s="27">
        <f>IFERROR(INDEX(Sales!$D$5:$ABF$18,MATCH(UsagePerHour!$B71,Sales!$C$5:$C$18,0),MATCH(UsagePerHour!LR$4,Sales!$D$3:$ABF$3,0))/LR$2*INDEX(Usage!$D$5:$ABF$11,MATCH(UsagePerHour!$B$68,Usage!$C$5:$C$11,0),MATCH(UsagePerHour!LR$4,Usage!$D$3:$ABF$3,0)),"")</f>
        <v>2.8067340675212132E-2</v>
      </c>
      <c r="LS71" s="27">
        <f>IFERROR(INDEX(Sales!$D$5:$ABF$18,MATCH(UsagePerHour!$B71,Sales!$C$5:$C$18,0),MATCH(UsagePerHour!LS$4,Sales!$D$3:$ABF$3,0))/LS$2*INDEX(Usage!$D$5:$ABF$11,MATCH(UsagePerHour!$B$68,Usage!$C$5:$C$11,0),MATCH(UsagePerHour!LS$4,Usage!$D$3:$ABF$3,0)),"")</f>
        <v>6.3457766519400494E-2</v>
      </c>
      <c r="LT71" s="27">
        <f>IFERROR(INDEX(Sales!$D$5:$ABF$18,MATCH(UsagePerHour!$B71,Sales!$C$5:$C$18,0),MATCH(UsagePerHour!LT$4,Sales!$D$3:$ABF$3,0))/LT$2*INDEX(Usage!$D$5:$ABF$11,MATCH(UsagePerHour!$B$68,Usage!$C$5:$C$11,0),MATCH(UsagePerHour!LT$4,Usage!$D$3:$ABF$3,0)),"")</f>
        <v>7.139877499331504E-2</v>
      </c>
      <c r="LU71" s="27">
        <f>IFERROR(INDEX(Sales!$D$5:$ABF$18,MATCH(UsagePerHour!$B71,Sales!$C$5:$C$18,0),MATCH(UsagePerHour!LU$4,Sales!$D$3:$ABF$3,0))/LU$2*INDEX(Usage!$D$5:$ABF$11,MATCH(UsagePerHour!$B$68,Usage!$C$5:$C$11,0),MATCH(UsagePerHour!LU$4,Usage!$D$3:$ABF$3,0)),"")</f>
        <v>0.17969583227044691</v>
      </c>
      <c r="LV71" s="27">
        <f>IFERROR(INDEX(Sales!$D$5:$ABF$18,MATCH(UsagePerHour!$B71,Sales!$C$5:$C$18,0),MATCH(UsagePerHour!LV$4,Sales!$D$3:$ABF$3,0))/LV$2*INDEX(Usage!$D$5:$ABF$11,MATCH(UsagePerHour!$B$68,Usage!$C$5:$C$11,0),MATCH(UsagePerHour!LV$4,Usage!$D$3:$ABF$3,0)),"")</f>
        <v>4.5149700598802397E-2</v>
      </c>
      <c r="LW71" s="27">
        <f>IFERROR(INDEX(Sales!$D$5:$ABF$18,MATCH(UsagePerHour!$B71,Sales!$C$5:$C$18,0),MATCH(UsagePerHour!LW$4,Sales!$D$3:$ABF$3,0))/LW$2*INDEX(Usage!$D$5:$ABF$11,MATCH(UsagePerHour!$B$68,Usage!$C$5:$C$11,0),MATCH(UsagePerHour!LW$4,Usage!$D$3:$ABF$3,0)),"")</f>
        <v>0.14712329564753265</v>
      </c>
      <c r="LX71" s="27">
        <f>IFERROR(INDEX(Sales!$D$5:$ABF$18,MATCH(UsagePerHour!$B71,Sales!$C$5:$C$18,0),MATCH(UsagePerHour!LX$4,Sales!$D$3:$ABF$3,0))/LX$2*INDEX(Usage!$D$5:$ABF$11,MATCH(UsagePerHour!$B$68,Usage!$C$5:$C$11,0),MATCH(UsagePerHour!LX$4,Usage!$D$3:$ABF$3,0)),"")</f>
        <v>5.294622359297823E-2</v>
      </c>
      <c r="LY71" s="27">
        <f>IFERROR(INDEX(Sales!$D$5:$ABF$18,MATCH(UsagePerHour!$B71,Sales!$C$5:$C$18,0),MATCH(UsagePerHour!LY$4,Sales!$D$3:$ABF$3,0))/LY$2*INDEX(Usage!$D$5:$ABF$11,MATCH(UsagePerHour!$B$68,Usage!$C$5:$C$11,0),MATCH(UsagePerHour!LY$4,Usage!$D$3:$ABF$3,0)),"")</f>
        <v>0.13977394250834096</v>
      </c>
      <c r="LZ71" s="27">
        <f>IFERROR(INDEX(Sales!$D$5:$ABF$18,MATCH(UsagePerHour!$B71,Sales!$C$5:$C$18,0),MATCH(UsagePerHour!LZ$4,Sales!$D$3:$ABF$3,0))/LZ$2*INDEX(Usage!$D$5:$ABF$11,MATCH(UsagePerHour!$B$68,Usage!$C$5:$C$11,0),MATCH(UsagePerHour!LZ$4,Usage!$D$3:$ABF$3,0)),"")</f>
        <v>0.10547451781836761</v>
      </c>
      <c r="MA71" s="27">
        <f>IFERROR(INDEX(Sales!$D$5:$ABF$18,MATCH(UsagePerHour!$B71,Sales!$C$5:$C$18,0),MATCH(UsagePerHour!MA$4,Sales!$D$3:$ABF$3,0))/MA$2*INDEX(Usage!$D$5:$ABF$11,MATCH(UsagePerHour!$B$68,Usage!$C$5:$C$11,0),MATCH(UsagePerHour!MA$4,Usage!$D$3:$ABF$3,0)),"")</f>
        <v>0.47019442307067072</v>
      </c>
      <c r="MB71" s="27">
        <f>IFERROR(INDEX(Sales!$D$5:$ABF$18,MATCH(UsagePerHour!$B71,Sales!$C$5:$C$18,0),MATCH(UsagePerHour!MB$4,Sales!$D$3:$ABF$3,0))/MB$2*INDEX(Usage!$D$5:$ABF$11,MATCH(UsagePerHour!$B$68,Usage!$C$5:$C$11,0),MATCH(UsagePerHour!MB$4,Usage!$D$3:$ABF$3,0)),"")</f>
        <v>0.95359805132220943</v>
      </c>
      <c r="MC71" s="27">
        <f>IFERROR(INDEX(Sales!$D$5:$ABF$18,MATCH(UsagePerHour!$B71,Sales!$C$5:$C$18,0),MATCH(UsagePerHour!MC$4,Sales!$D$3:$ABF$3,0))/MC$2*INDEX(Usage!$D$5:$ABF$11,MATCH(UsagePerHour!$B$68,Usage!$C$5:$C$11,0),MATCH(UsagePerHour!MC$4,Usage!$D$3:$ABF$3,0)),"")</f>
        <v>1.9419953804811849E-2</v>
      </c>
      <c r="MD71" s="27">
        <f>IFERROR(INDEX(Sales!$D$5:$ABF$18,MATCH(UsagePerHour!$B71,Sales!$C$5:$C$18,0),MATCH(UsagePerHour!MD$4,Sales!$D$3:$ABF$3,0))/MD$2*INDEX(Usage!$D$5:$ABF$11,MATCH(UsagePerHour!$B$68,Usage!$C$5:$C$11,0),MATCH(UsagePerHour!MD$4,Usage!$D$3:$ABF$3,0)),"")</f>
        <v>4.0877231270523631E-2</v>
      </c>
      <c r="ME71" s="27">
        <f>IFERROR(INDEX(Sales!$D$5:$ABF$18,MATCH(UsagePerHour!$B71,Sales!$C$5:$C$18,0),MATCH(UsagePerHour!ME$4,Sales!$D$3:$ABF$3,0))/ME$2*INDEX(Usage!$D$5:$ABF$11,MATCH(UsagePerHour!$B$68,Usage!$C$5:$C$11,0),MATCH(UsagePerHour!ME$4,Usage!$D$3:$ABF$3,0)),"")</f>
        <v>0.24484067864448988</v>
      </c>
      <c r="MF71" s="27">
        <f>IFERROR(INDEX(Sales!$D$5:$ABF$18,MATCH(UsagePerHour!$B71,Sales!$C$5:$C$18,0),MATCH(UsagePerHour!MF$4,Sales!$D$3:$ABF$3,0))/MF$2*INDEX(Usage!$D$5:$ABF$11,MATCH(UsagePerHour!$B$68,Usage!$C$5:$C$11,0),MATCH(UsagePerHour!MF$4,Usage!$D$3:$ABF$3,0)),"")</f>
        <v>1.1205612187168912</v>
      </c>
      <c r="MG71" s="27">
        <f>IFERROR(INDEX(Sales!$D$5:$ABF$18,MATCH(UsagePerHour!$B71,Sales!$C$5:$C$18,0),MATCH(UsagePerHour!MG$4,Sales!$D$3:$ABF$3,0))/MG$2*INDEX(Usage!$D$5:$ABF$11,MATCH(UsagePerHour!$B$68,Usage!$C$5:$C$11,0),MATCH(UsagePerHour!MG$4,Usage!$D$3:$ABF$3,0)),"")</f>
        <v>0.13029589015417778</v>
      </c>
      <c r="MH71" s="27">
        <f>IFERROR(INDEX(Sales!$D$5:$ABF$18,MATCH(UsagePerHour!$B71,Sales!$C$5:$C$18,0),MATCH(UsagePerHour!MH$4,Sales!$D$3:$ABF$3,0))/MH$2*INDEX(Usage!$D$5:$ABF$11,MATCH(UsagePerHour!$B$68,Usage!$C$5:$C$11,0),MATCH(UsagePerHour!MH$4,Usage!$D$3:$ABF$3,0)),"")</f>
        <v>4.0972184403660905E-2</v>
      </c>
      <c r="MI71" s="27">
        <f>IFERROR(INDEX(Sales!$D$5:$ABF$18,MATCH(UsagePerHour!$B71,Sales!$C$5:$C$18,0),MATCH(UsagePerHour!MI$4,Sales!$D$3:$ABF$3,0))/MI$2*INDEX(Usage!$D$5:$ABF$11,MATCH(UsagePerHour!$B$68,Usage!$C$5:$C$11,0),MATCH(UsagePerHour!MI$4,Usage!$D$3:$ABF$3,0)),"")</f>
        <v>7.3841546536715222E-2</v>
      </c>
      <c r="MJ71" s="27">
        <f>IFERROR(INDEX(Sales!$D$5:$ABF$18,MATCH(UsagePerHour!$B71,Sales!$C$5:$C$18,0),MATCH(UsagePerHour!MJ$4,Sales!$D$3:$ABF$3,0))/MJ$2*INDEX(Usage!$D$5:$ABF$11,MATCH(UsagePerHour!$B$68,Usage!$C$5:$C$11,0),MATCH(UsagePerHour!MJ$4,Usage!$D$3:$ABF$3,0)),"")</f>
        <v>0.14191570206710388</v>
      </c>
      <c r="MK71" s="27">
        <f>IFERROR(INDEX(Sales!$D$5:$ABF$18,MATCH(UsagePerHour!$B71,Sales!$C$5:$C$18,0),MATCH(UsagePerHour!MK$4,Sales!$D$3:$ABF$3,0))/MK$2*INDEX(Usage!$D$5:$ABF$11,MATCH(UsagePerHour!$B$68,Usage!$C$5:$C$11,0),MATCH(UsagePerHour!MK$4,Usage!$D$3:$ABF$3,0)),"")</f>
        <v>2.204139454207776E-2</v>
      </c>
      <c r="ML71" s="27">
        <f>IFERROR(INDEX(Sales!$D$5:$ABF$18,MATCH(UsagePerHour!$B71,Sales!$C$5:$C$18,0),MATCH(UsagePerHour!ML$4,Sales!$D$3:$ABF$3,0))/ML$2*INDEX(Usage!$D$5:$ABF$11,MATCH(UsagePerHour!$B$68,Usage!$C$5:$C$11,0),MATCH(UsagePerHour!ML$4,Usage!$D$3:$ABF$3,0)),"")</f>
        <v>6.7038319548979777E-2</v>
      </c>
      <c r="MM71" s="27">
        <f>IFERROR(INDEX(Sales!$D$5:$ABF$18,MATCH(UsagePerHour!$B71,Sales!$C$5:$C$18,0),MATCH(UsagePerHour!MM$4,Sales!$D$3:$ABF$3,0))/MM$2*INDEX(Usage!$D$5:$ABF$11,MATCH(UsagePerHour!$B$68,Usage!$C$5:$C$11,0),MATCH(UsagePerHour!MM$4,Usage!$D$3:$ABF$3,0)),"")</f>
        <v>9.4993290977577305E-2</v>
      </c>
      <c r="MN71" s="27">
        <f>IFERROR(INDEX(Sales!$D$5:$ABF$18,MATCH(UsagePerHour!$B71,Sales!$C$5:$C$18,0),MATCH(UsagePerHour!MN$4,Sales!$D$3:$ABF$3,0))/MN$2*INDEX(Usage!$D$5:$ABF$11,MATCH(UsagePerHour!$B$68,Usage!$C$5:$C$11,0),MATCH(UsagePerHour!MN$4,Usage!$D$3:$ABF$3,0)),"")</f>
        <v>4.037938305766374E-2</v>
      </c>
      <c r="MO71" s="27">
        <f>IFERROR(INDEX(Sales!$D$5:$ABF$18,MATCH(UsagePerHour!$B71,Sales!$C$5:$C$18,0),MATCH(UsagePerHour!MO$4,Sales!$D$3:$ABF$3,0))/MO$2*INDEX(Usage!$D$5:$ABF$11,MATCH(UsagePerHour!$B$68,Usage!$C$5:$C$11,0),MATCH(UsagePerHour!MO$4,Usage!$D$3:$ABF$3,0)),"")</f>
        <v>7.139877499331504E-2</v>
      </c>
      <c r="MP71" s="27">
        <f>IFERROR(INDEX(Sales!$D$5:$ABF$18,MATCH(UsagePerHour!$B71,Sales!$C$5:$C$18,0),MATCH(UsagePerHour!MP$4,Sales!$D$3:$ABF$3,0))/MP$2*INDEX(Usage!$D$5:$ABF$11,MATCH(UsagePerHour!$B$68,Usage!$C$5:$C$11,0),MATCH(UsagePerHour!MP$4,Usage!$D$3:$ABF$3,0)),"")</f>
        <v>0.17969583227044691</v>
      </c>
      <c r="MQ71" s="27">
        <f>IFERROR(INDEX(Sales!$D$5:$ABF$18,MATCH(UsagePerHour!$B71,Sales!$C$5:$C$18,0),MATCH(UsagePerHour!MQ$4,Sales!$D$3:$ABF$3,0))/MQ$2*INDEX(Usage!$D$5:$ABF$11,MATCH(UsagePerHour!$B$68,Usage!$C$5:$C$11,0),MATCH(UsagePerHour!MQ$4,Usage!$D$3:$ABF$3,0)),"")</f>
        <v>4.5149700598802397E-2</v>
      </c>
      <c r="MR71" s="27">
        <f>IFERROR(INDEX(Sales!$D$5:$ABF$18,MATCH(UsagePerHour!$B71,Sales!$C$5:$C$18,0),MATCH(UsagePerHour!MR$4,Sales!$D$3:$ABF$3,0))/MR$2*INDEX(Usage!$D$5:$ABF$11,MATCH(UsagePerHour!$B$68,Usage!$C$5:$C$11,0),MATCH(UsagePerHour!MR$4,Usage!$D$3:$ABF$3,0)),"")</f>
        <v>0.14712329564753265</v>
      </c>
      <c r="MS71" s="27">
        <f>IFERROR(INDEX(Sales!$D$5:$ABF$18,MATCH(UsagePerHour!$B71,Sales!$C$5:$C$18,0),MATCH(UsagePerHour!MS$4,Sales!$D$3:$ABF$3,0))/MS$2*INDEX(Usage!$D$5:$ABF$11,MATCH(UsagePerHour!$B$68,Usage!$C$5:$C$11,0),MATCH(UsagePerHour!MS$4,Usage!$D$3:$ABF$3,0)),"")</f>
        <v>0.11057500133596965</v>
      </c>
      <c r="MT71" s="27">
        <f>IFERROR(INDEX(Sales!$D$5:$ABF$18,MATCH(UsagePerHour!$B71,Sales!$C$5:$C$18,0),MATCH(UsagePerHour!MT$4,Sales!$D$3:$ABF$3,0))/MT$2*INDEX(Usage!$D$5:$ABF$11,MATCH(UsagePerHour!$B$68,Usage!$C$5:$C$11,0),MATCH(UsagePerHour!MT$4,Usage!$D$3:$ABF$3,0)),"")</f>
        <v>0.10393285954521045</v>
      </c>
      <c r="MU71" s="27">
        <f>IFERROR(INDEX(Sales!$D$5:$ABF$18,MATCH(UsagePerHour!$B71,Sales!$C$5:$C$18,0),MATCH(UsagePerHour!MU$4,Sales!$D$3:$ABF$3,0))/MU$2*INDEX(Usage!$D$5:$ABF$11,MATCH(UsagePerHour!$B$68,Usage!$C$5:$C$11,0),MATCH(UsagePerHour!MU$4,Usage!$D$3:$ABF$3,0)),"")</f>
        <v>5.248353306304035E-2</v>
      </c>
      <c r="MV71" s="27">
        <f>IFERROR(INDEX(Sales!$D$5:$ABF$18,MATCH(UsagePerHour!$B71,Sales!$C$5:$C$18,0),MATCH(UsagePerHour!MV$4,Sales!$D$3:$ABF$3,0))/MV$2*INDEX(Usage!$D$5:$ABF$11,MATCH(UsagePerHour!$B$68,Usage!$C$5:$C$11,0),MATCH(UsagePerHour!MV$4,Usage!$D$3:$ABF$3,0)),"")</f>
        <v>0.26484276267450407</v>
      </c>
      <c r="MW71" s="27">
        <f>IFERROR(INDEX(Sales!$D$5:$ABF$18,MATCH(UsagePerHour!$B71,Sales!$C$5:$C$18,0),MATCH(UsagePerHour!MW$4,Sales!$D$3:$ABF$3,0))/MW$2*INDEX(Usage!$D$5:$ABF$11,MATCH(UsagePerHour!$B$68,Usage!$C$5:$C$11,0),MATCH(UsagePerHour!MW$4,Usage!$D$3:$ABF$3,0)),"")</f>
        <v>5.0467623048268212E-2</v>
      </c>
      <c r="MX71" s="27">
        <f>IFERROR(INDEX(Sales!$D$5:$ABF$18,MATCH(UsagePerHour!$B71,Sales!$C$5:$C$18,0),MATCH(UsagePerHour!MX$4,Sales!$D$3:$ABF$3,0))/MX$2*INDEX(Usage!$D$5:$ABF$11,MATCH(UsagePerHour!$B$68,Usage!$C$5:$C$11,0),MATCH(UsagePerHour!MX$4,Usage!$D$3:$ABF$3,0)),"")</f>
        <v>5.9245669124651595E-2</v>
      </c>
      <c r="MY71" s="27">
        <f>IFERROR(INDEX(Sales!$D$5:$ABF$18,MATCH(UsagePerHour!$B71,Sales!$C$5:$C$18,0),MATCH(UsagePerHour!MY$4,Sales!$D$3:$ABF$3,0))/MY$2*INDEX(Usage!$D$5:$ABF$11,MATCH(UsagePerHour!$B$68,Usage!$C$5:$C$11,0),MATCH(UsagePerHour!MY$4,Usage!$D$3:$ABF$3,0)),"")</f>
        <v>9.2961431088879869E-3</v>
      </c>
      <c r="MZ71" s="27">
        <f>IFERROR(INDEX(Sales!$D$5:$ABF$18,MATCH(UsagePerHour!$B71,Sales!$C$5:$C$18,0),MATCH(UsagePerHour!MZ$4,Sales!$D$3:$ABF$3,0))/MZ$2*INDEX(Usage!$D$5:$ABF$11,MATCH(UsagePerHour!$B$68,Usage!$C$5:$C$11,0),MATCH(UsagePerHour!MZ$4,Usage!$D$3:$ABF$3,0)),"")</f>
        <v>1.204108444495664</v>
      </c>
      <c r="NA71" s="27">
        <f>IFERROR(INDEX(Sales!$D$5:$ABF$18,MATCH(UsagePerHour!$B71,Sales!$C$5:$C$18,0),MATCH(UsagePerHour!NA$4,Sales!$D$3:$ABF$3,0))/NA$2*INDEX(Usage!$D$5:$ABF$11,MATCH(UsagePerHour!$B$68,Usage!$C$5:$C$11,0),MATCH(UsagePerHour!NA$4,Usage!$D$3:$ABF$3,0)),"")</f>
        <v>7.9519067504933219E-2</v>
      </c>
      <c r="NB71" s="27">
        <f>IFERROR(INDEX(Sales!$D$5:$ABF$18,MATCH(UsagePerHour!$B71,Sales!$C$5:$C$18,0),MATCH(UsagePerHour!NB$4,Sales!$D$3:$ABF$3,0))/NB$2*INDEX(Usage!$D$5:$ABF$11,MATCH(UsagePerHour!$B$68,Usage!$C$5:$C$11,0),MATCH(UsagePerHour!NB$4,Usage!$D$3:$ABF$3,0)),"")</f>
        <v>0.12192198394078578</v>
      </c>
      <c r="NC71" s="27">
        <f>IFERROR(INDEX(Sales!$D$5:$ABF$18,MATCH(UsagePerHour!$B71,Sales!$C$5:$C$18,0),MATCH(UsagePerHour!NC$4,Sales!$D$3:$ABF$3,0))/NC$2*INDEX(Usage!$D$5:$ABF$11,MATCH(UsagePerHour!$B$68,Usage!$C$5:$C$11,0),MATCH(UsagePerHour!NC$4,Usage!$D$3:$ABF$3,0)),"")</f>
        <v>0.26034588705198353</v>
      </c>
      <c r="ND71" s="27">
        <f>IFERROR(INDEX(Sales!$D$5:$ABF$18,MATCH(UsagePerHour!$B71,Sales!$C$5:$C$18,0),MATCH(UsagePerHour!ND$4,Sales!$D$3:$ABF$3,0))/ND$2*INDEX(Usage!$D$5:$ABF$11,MATCH(UsagePerHour!$B$68,Usage!$C$5:$C$11,0),MATCH(UsagePerHour!ND$4,Usage!$D$3:$ABF$3,0)),"")</f>
        <v>0.71464810462675588</v>
      </c>
      <c r="NE71" s="27">
        <f>IFERROR(INDEX(Sales!$D$5:$ABF$18,MATCH(UsagePerHour!$B71,Sales!$C$5:$C$18,0),MATCH(UsagePerHour!NE$4,Sales!$D$3:$ABF$3,0))/NE$2*INDEX(Usage!$D$5:$ABF$11,MATCH(UsagePerHour!$B$68,Usage!$C$5:$C$11,0),MATCH(UsagePerHour!NE$4,Usage!$D$3:$ABF$3,0)),"")</f>
        <v>0.13006051648724759</v>
      </c>
      <c r="NF71" s="27">
        <f>IFERROR(INDEX(Sales!$D$5:$ABF$18,MATCH(UsagePerHour!$B71,Sales!$C$5:$C$18,0),MATCH(UsagePerHour!NF$4,Sales!$D$3:$ABF$3,0))/NF$2*INDEX(Usage!$D$5:$ABF$11,MATCH(UsagePerHour!$B$68,Usage!$C$5:$C$11,0),MATCH(UsagePerHour!NF$4,Usage!$D$3:$ABF$3,0)),"")</f>
        <v>1.9693801364201183E-2</v>
      </c>
      <c r="NG71" s="27">
        <f>IFERROR(INDEX(Sales!$D$5:$ABF$18,MATCH(UsagePerHour!$B71,Sales!$C$5:$C$18,0),MATCH(UsagePerHour!NG$4,Sales!$D$3:$ABF$3,0))/NG$2*INDEX(Usage!$D$5:$ABF$11,MATCH(UsagePerHour!$B$68,Usage!$C$5:$C$11,0),MATCH(UsagePerHour!NG$4,Usage!$D$3:$ABF$3,0)),"")</f>
        <v>1.6236723747137076E-2</v>
      </c>
      <c r="NH71" s="27">
        <f>IFERROR(INDEX(Sales!$D$5:$ABF$18,MATCH(UsagePerHour!$B71,Sales!$C$5:$C$18,0),MATCH(UsagePerHour!NH$4,Sales!$D$3:$ABF$3,0))/NH$2*INDEX(Usage!$D$5:$ABF$11,MATCH(UsagePerHour!$B$68,Usage!$C$5:$C$11,0),MATCH(UsagePerHour!NH$4,Usage!$D$3:$ABF$3,0)),"")</f>
        <v>0.19385674764053018</v>
      </c>
      <c r="NI71" s="27">
        <f>IFERROR(INDEX(Sales!$D$5:$ABF$18,MATCH(UsagePerHour!$B71,Sales!$C$5:$C$18,0),MATCH(UsagePerHour!NI$4,Sales!$D$3:$ABF$3,0))/NI$2*INDEX(Usage!$D$5:$ABF$11,MATCH(UsagePerHour!$B$68,Usage!$C$5:$C$11,0),MATCH(UsagePerHour!NI$4,Usage!$D$3:$ABF$3,0)),"")</f>
        <v>5.767943773001373E-2</v>
      </c>
      <c r="NJ71" s="27">
        <f>IFERROR(INDEX(Sales!$D$5:$ABF$18,MATCH(UsagePerHour!$B71,Sales!$C$5:$C$18,0),MATCH(UsagePerHour!NJ$4,Sales!$D$3:$ABF$3,0))/NJ$2*INDEX(Usage!$D$5:$ABF$11,MATCH(UsagePerHour!$B$68,Usage!$C$5:$C$11,0),MATCH(UsagePerHour!NJ$4,Usage!$D$3:$ABF$3,0)),"")</f>
        <v>0.92181701829656049</v>
      </c>
      <c r="NK71" s="27">
        <f>IFERROR(INDEX(Sales!$D$5:$ABF$18,MATCH(UsagePerHour!$B71,Sales!$C$5:$C$18,0),MATCH(UsagePerHour!NK$4,Sales!$D$3:$ABF$3,0))/NK$2*INDEX(Usage!$D$5:$ABF$11,MATCH(UsagePerHour!$B$68,Usage!$C$5:$C$11,0),MATCH(UsagePerHour!NK$4,Usage!$D$3:$ABF$3,0)),"")</f>
        <v>0.14287952690237307</v>
      </c>
      <c r="NL71" s="27">
        <f>IFERROR(INDEX(Sales!$D$5:$ABF$18,MATCH(UsagePerHour!$B71,Sales!$C$5:$C$18,0),MATCH(UsagePerHour!NL$4,Sales!$D$3:$ABF$3,0))/NL$2*INDEX(Usage!$D$5:$ABF$11,MATCH(UsagePerHour!$B$68,Usage!$C$5:$C$11,0),MATCH(UsagePerHour!NL$4,Usage!$D$3:$ABF$3,0)),"")</f>
        <v>0.1056315709279293</v>
      </c>
      <c r="NM71" s="27">
        <f>IFERROR(INDEX(Sales!$D$5:$ABF$18,MATCH(UsagePerHour!$B71,Sales!$C$5:$C$18,0),MATCH(UsagePerHour!NM$4,Sales!$D$3:$ABF$3,0))/NM$2*INDEX(Usage!$D$5:$ABF$11,MATCH(UsagePerHour!$B$68,Usage!$C$5:$C$11,0),MATCH(UsagePerHour!NM$4,Usage!$D$3:$ABF$3,0)),"")</f>
        <v>0.13982394326433353</v>
      </c>
      <c r="NN71" s="27">
        <f>IFERROR(INDEX(Sales!$D$5:$ABF$18,MATCH(UsagePerHour!$B71,Sales!$C$5:$C$18,0),MATCH(UsagePerHour!NN$4,Sales!$D$3:$ABF$3,0))/NN$2*INDEX(Usage!$D$5:$ABF$11,MATCH(UsagePerHour!$B$68,Usage!$C$5:$C$11,0),MATCH(UsagePerHour!NN$4,Usage!$D$3:$ABF$3,0)),"")</f>
        <v>0.1935525805403252</v>
      </c>
      <c r="NO71" s="27">
        <f>IFERROR(INDEX(Sales!$D$5:$ABF$18,MATCH(UsagePerHour!$B71,Sales!$C$5:$C$18,0),MATCH(UsagePerHour!NO$4,Sales!$D$3:$ABF$3,0))/NO$2*INDEX(Usage!$D$5:$ABF$11,MATCH(UsagePerHour!$B$68,Usage!$C$5:$C$11,0),MATCH(UsagePerHour!NO$4,Usage!$D$3:$ABF$3,0)),"")</f>
        <v>4.1499396510734796E-2</v>
      </c>
      <c r="NP71" s="27">
        <f>IFERROR(INDEX(Sales!$D$5:$ABF$18,MATCH(UsagePerHour!$B71,Sales!$C$5:$C$18,0),MATCH(UsagePerHour!NP$4,Sales!$D$3:$ABF$3,0))/NP$2*INDEX(Usage!$D$5:$ABF$11,MATCH(UsagePerHour!$B$68,Usage!$C$5:$C$11,0),MATCH(UsagePerHour!NP$4,Usage!$D$3:$ABF$3,0)),"")</f>
        <v>8.9868639291176319E-2</v>
      </c>
      <c r="NQ71" s="27">
        <f>IFERROR(INDEX(Sales!$D$5:$ABF$18,MATCH(UsagePerHour!$B71,Sales!$C$5:$C$18,0),MATCH(UsagePerHour!NQ$4,Sales!$D$3:$ABF$3,0))/NQ$2*INDEX(Usage!$D$5:$ABF$11,MATCH(UsagePerHour!$B$68,Usage!$C$5:$C$11,0),MATCH(UsagePerHour!NQ$4,Usage!$D$3:$ABF$3,0)),"")</f>
        <v>0.23940074254869237</v>
      </c>
      <c r="NR71" s="27">
        <f>IFERROR(INDEX(Sales!$D$5:$ABF$18,MATCH(UsagePerHour!$B71,Sales!$C$5:$C$18,0),MATCH(UsagePerHour!NR$4,Sales!$D$3:$ABF$3,0))/NR$2*INDEX(Usage!$D$5:$ABF$11,MATCH(UsagePerHour!$B$68,Usage!$C$5:$C$11,0),MATCH(UsagePerHour!NR$4,Usage!$D$3:$ABF$3,0)),"")</f>
        <v>0.10722487043316911</v>
      </c>
      <c r="NS71" s="27">
        <f>IFERROR(INDEX(Sales!$D$5:$ABF$18,MATCH(UsagePerHour!$B71,Sales!$C$5:$C$18,0),MATCH(UsagePerHour!NS$4,Sales!$D$3:$ABF$3,0))/NS$2*INDEX(Usage!$D$5:$ABF$11,MATCH(UsagePerHour!$B$68,Usage!$C$5:$C$11,0),MATCH(UsagePerHour!NS$4,Usage!$D$3:$ABF$3,0)),"")</f>
        <v>0.19643618958430883</v>
      </c>
      <c r="NT71" s="27">
        <f>IFERROR(INDEX(Sales!$D$5:$ABF$18,MATCH(UsagePerHour!$B71,Sales!$C$5:$C$18,0),MATCH(UsagePerHour!NT$4,Sales!$D$3:$ABF$3,0))/NT$2*INDEX(Usage!$D$5:$ABF$11,MATCH(UsagePerHour!$B$68,Usage!$C$5:$C$11,0),MATCH(UsagePerHour!NT$4,Usage!$D$3:$ABF$3,0)),"")</f>
        <v>4.4904272820822058E-2</v>
      </c>
      <c r="NU71" s="27">
        <f>IFERROR(INDEX(Sales!$D$5:$ABF$18,MATCH(UsagePerHour!$B71,Sales!$C$5:$C$18,0),MATCH(UsagePerHour!NU$4,Sales!$D$3:$ABF$3,0))/NU$2*INDEX(Usage!$D$5:$ABF$11,MATCH(UsagePerHour!$B$68,Usage!$C$5:$C$11,0),MATCH(UsagePerHour!NU$4,Usage!$D$3:$ABF$3,0)),"")</f>
        <v>0.44579695257661361</v>
      </c>
      <c r="NV71" s="27">
        <f>IFERROR(INDEX(Sales!$D$5:$ABF$18,MATCH(UsagePerHour!$B71,Sales!$C$5:$C$18,0),MATCH(UsagePerHour!NV$4,Sales!$D$3:$ABF$3,0))/NV$2*INDEX(Usage!$D$5:$ABF$11,MATCH(UsagePerHour!$B$68,Usage!$C$5:$C$11,0),MATCH(UsagePerHour!NV$4,Usage!$D$3:$ABF$3,0)),"")</f>
        <v>0.21846522422699707</v>
      </c>
      <c r="NW71" s="27">
        <f>IFERROR(INDEX(Sales!$D$5:$ABF$18,MATCH(UsagePerHour!$B71,Sales!$C$5:$C$18,0),MATCH(UsagePerHour!NW$4,Sales!$D$3:$ABF$3,0))/NW$2*INDEX(Usage!$D$5:$ABF$11,MATCH(UsagePerHour!$B$68,Usage!$C$5:$C$11,0),MATCH(UsagePerHour!NW$4,Usage!$D$3:$ABF$3,0)),"")</f>
        <v>0.16282909368182494</v>
      </c>
      <c r="NX71" s="27">
        <f>IFERROR(INDEX(Sales!$D$5:$ABF$18,MATCH(UsagePerHour!$B71,Sales!$C$5:$C$18,0),MATCH(UsagePerHour!NX$4,Sales!$D$3:$ABF$3,0))/NX$2*INDEX(Usage!$D$5:$ABF$11,MATCH(UsagePerHour!$B$68,Usage!$C$5:$C$11,0),MATCH(UsagePerHour!NX$4,Usage!$D$3:$ABF$3,0)),"")</f>
        <v>0.16664259260329217</v>
      </c>
      <c r="NY71" s="27">
        <f>IFERROR(INDEX(Sales!$D$5:$ABF$18,MATCH(UsagePerHour!$B71,Sales!$C$5:$C$18,0),MATCH(UsagePerHour!NY$4,Sales!$D$3:$ABF$3,0))/NY$2*INDEX(Usage!$D$5:$ABF$11,MATCH(UsagePerHour!$B$68,Usage!$C$5:$C$11,0),MATCH(UsagePerHour!NY$4,Usage!$D$3:$ABF$3,0)),"")</f>
        <v>0.16166781597872132</v>
      </c>
      <c r="NZ71" s="27">
        <f>IFERROR(INDEX(Sales!$D$5:$ABF$18,MATCH(UsagePerHour!$B71,Sales!$C$5:$C$18,0),MATCH(UsagePerHour!NZ$4,Sales!$D$3:$ABF$3,0))/NZ$2*INDEX(Usage!$D$5:$ABF$11,MATCH(UsagePerHour!$B$68,Usage!$C$5:$C$11,0),MATCH(UsagePerHour!NZ$4,Usage!$D$3:$ABF$3,0)),"")</f>
        <v>4.5002369377117081E-2</v>
      </c>
      <c r="OA71" s="27">
        <f>IFERROR(INDEX(Sales!$D$5:$ABF$18,MATCH(UsagePerHour!$B71,Sales!$C$5:$C$18,0),MATCH(UsagePerHour!OA$4,Sales!$D$3:$ABF$3,0))/OA$2*INDEX(Usage!$D$5:$ABF$11,MATCH(UsagePerHour!$B$68,Usage!$C$5:$C$11,0),MATCH(UsagePerHour!OA$4,Usage!$D$3:$ABF$3,0)),"")</f>
        <v>3.1418514848101702E-2</v>
      </c>
      <c r="OB71" s="27">
        <f>IFERROR(INDEX(Sales!$D$5:$ABF$18,MATCH(UsagePerHour!$B71,Sales!$C$5:$C$18,0),MATCH(UsagePerHour!OB$4,Sales!$D$3:$ABF$3,0))/OB$2*INDEX(Usage!$D$5:$ABF$11,MATCH(UsagePerHour!$B$68,Usage!$C$5:$C$11,0),MATCH(UsagePerHour!OB$4,Usage!$D$3:$ABF$3,0)),"")</f>
        <v>0.52127107298013609</v>
      </c>
      <c r="OC71" s="27">
        <f>IFERROR(INDEX(Sales!$D$5:$ABF$18,MATCH(UsagePerHour!$B71,Sales!$C$5:$C$18,0),MATCH(UsagePerHour!OC$4,Sales!$D$3:$ABF$3,0))/OC$2*INDEX(Usage!$D$5:$ABF$11,MATCH(UsagePerHour!$B$68,Usage!$C$5:$C$11,0),MATCH(UsagePerHour!OC$4,Usage!$D$3:$ABF$3,0)),"")</f>
        <v>0.15580482436493065</v>
      </c>
      <c r="OD71" s="27">
        <f>IFERROR(INDEX(Sales!$D$5:$ABF$18,MATCH(UsagePerHour!$B71,Sales!$C$5:$C$18,0),MATCH(UsagePerHour!OD$4,Sales!$D$3:$ABF$3,0))/OD$2*INDEX(Usage!$D$5:$ABF$11,MATCH(UsagePerHour!$B$68,Usage!$C$5:$C$11,0),MATCH(UsagePerHour!OD$4,Usage!$D$3:$ABF$3,0)),"")</f>
        <v>0.22687455961053557</v>
      </c>
      <c r="OE71" s="27">
        <f>IFERROR(INDEX(Sales!$D$5:$ABF$18,MATCH(UsagePerHour!$B71,Sales!$C$5:$C$18,0),MATCH(UsagePerHour!OE$4,Sales!$D$3:$ABF$3,0))/OE$2*INDEX(Usage!$D$5:$ABF$11,MATCH(UsagePerHour!$B$68,Usage!$C$5:$C$11,0),MATCH(UsagePerHour!OE$4,Usage!$D$3:$ABF$3,0)),"")</f>
        <v>0.14242765320932435</v>
      </c>
      <c r="OF71" s="27">
        <f>IFERROR(INDEX(Sales!$D$5:$ABF$18,MATCH(UsagePerHour!$B71,Sales!$C$5:$C$18,0),MATCH(UsagePerHour!OF$4,Sales!$D$3:$ABF$3,0))/OF$2*INDEX(Usage!$D$5:$ABF$11,MATCH(UsagePerHour!$B$68,Usage!$C$5:$C$11,0),MATCH(UsagePerHour!OF$4,Usage!$D$3:$ABF$3,0)),"")</f>
        <v>0.62983515469162987</v>
      </c>
      <c r="OG71" s="27">
        <f>IFERROR(INDEX(Sales!$D$5:$ABF$18,MATCH(UsagePerHour!$B71,Sales!$C$5:$C$18,0),MATCH(UsagePerHour!OG$4,Sales!$D$3:$ABF$3,0))/OG$2*INDEX(Usage!$D$5:$ABF$11,MATCH(UsagePerHour!$B$68,Usage!$C$5:$C$11,0),MATCH(UsagePerHour!OG$4,Usage!$D$3:$ABF$3,0)),"")</f>
        <v>3.3611977542108547E-2</v>
      </c>
      <c r="OH71" s="27">
        <f>IFERROR(INDEX(Sales!$D$5:$ABF$18,MATCH(UsagePerHour!$B71,Sales!$C$5:$C$18,0),MATCH(UsagePerHour!OH$4,Sales!$D$3:$ABF$3,0))/OH$2*INDEX(Usage!$D$5:$ABF$11,MATCH(UsagePerHour!$B$68,Usage!$C$5:$C$11,0),MATCH(UsagePerHour!OH$4,Usage!$D$3:$ABF$3,0)),"")</f>
        <v>0.1080120484380454</v>
      </c>
      <c r="OI71" s="27">
        <f>IFERROR(INDEX(Sales!$D$5:$ABF$18,MATCH(UsagePerHour!$B71,Sales!$C$5:$C$18,0),MATCH(UsagePerHour!OI$4,Sales!$D$3:$ABF$3,0))/OI$2*INDEX(Usage!$D$5:$ABF$11,MATCH(UsagePerHour!$B$68,Usage!$C$5:$C$11,0),MATCH(UsagePerHour!OI$4,Usage!$D$3:$ABF$3,0)),"")</f>
        <v>2.7843690911390731E-2</v>
      </c>
      <c r="OJ71" s="27">
        <f>IFERROR(INDEX(Sales!$D$5:$ABF$18,MATCH(UsagePerHour!$B71,Sales!$C$5:$C$18,0),MATCH(UsagePerHour!OJ$4,Sales!$D$3:$ABF$3,0))/OJ$2*INDEX(Usage!$D$5:$ABF$11,MATCH(UsagePerHour!$B$68,Usage!$C$5:$C$11,0),MATCH(UsagePerHour!OJ$4,Usage!$D$3:$ABF$3,0)),"")</f>
        <v>0.15623644528268421</v>
      </c>
      <c r="OK71" s="27">
        <f>IFERROR(INDEX(Sales!$D$5:$ABF$18,MATCH(UsagePerHour!$B71,Sales!$C$5:$C$18,0),MATCH(UsagePerHour!OK$4,Sales!$D$3:$ABF$3,0))/OK$2*INDEX(Usage!$D$5:$ABF$11,MATCH(UsagePerHour!$B$68,Usage!$C$5:$C$11,0),MATCH(UsagePerHour!OK$4,Usage!$D$3:$ABF$3,0)),"")</f>
        <v>0.11405112956039649</v>
      </c>
      <c r="OL71" s="27">
        <f>IFERROR(INDEX(Sales!$D$5:$ABF$18,MATCH(UsagePerHour!$B71,Sales!$C$5:$C$18,0),MATCH(UsagePerHour!OL$4,Sales!$D$3:$ABF$3,0))/OL$2*INDEX(Usage!$D$5:$ABF$11,MATCH(UsagePerHour!$B$68,Usage!$C$5:$C$11,0),MATCH(UsagePerHour!OL$4,Usage!$D$3:$ABF$3,0)),"")</f>
        <v>3.4318754197184269E-2</v>
      </c>
      <c r="OM71" s="27">
        <f>IFERROR(INDEX(Sales!$D$5:$ABF$18,MATCH(UsagePerHour!$B71,Sales!$C$5:$C$18,0),MATCH(UsagePerHour!OM$4,Sales!$D$3:$ABF$3,0))/OM$2*INDEX(Usage!$D$5:$ABF$11,MATCH(UsagePerHour!$B$68,Usage!$C$5:$C$11,0),MATCH(UsagePerHour!OM$4,Usage!$D$3:$ABF$3,0)),"")</f>
        <v>0.94585897576327949</v>
      </c>
      <c r="ON71" s="27">
        <f>IFERROR(INDEX(Sales!$D$5:$ABF$18,MATCH(UsagePerHour!$B71,Sales!$C$5:$C$18,0),MATCH(UsagePerHour!ON$4,Sales!$D$3:$ABF$3,0))/ON$2*INDEX(Usage!$D$5:$ABF$11,MATCH(UsagePerHour!$B$68,Usage!$C$5:$C$11,0),MATCH(UsagePerHour!ON$4,Usage!$D$3:$ABF$3,0)),"")</f>
        <v>3.6575510879798108E-2</v>
      </c>
      <c r="OO71" s="27">
        <f>IFERROR(INDEX(Sales!$D$5:$ABF$18,MATCH(UsagePerHour!$B71,Sales!$C$5:$C$18,0),MATCH(UsagePerHour!OO$4,Sales!$D$3:$ABF$3,0))/OO$2*INDEX(Usage!$D$5:$ABF$11,MATCH(UsagePerHour!$B$68,Usage!$C$5:$C$11,0),MATCH(UsagePerHour!OO$4,Usage!$D$3:$ABF$3,0)),"")</f>
        <v>9.9708816387947319E-2</v>
      </c>
      <c r="OP71" s="27">
        <f>IFERROR(INDEX(Sales!$D$5:$ABF$18,MATCH(UsagePerHour!$B71,Sales!$C$5:$C$18,0),MATCH(UsagePerHour!OP$4,Sales!$D$3:$ABF$3,0))/OP$2*INDEX(Usage!$D$5:$ABF$11,MATCH(UsagePerHour!$B$68,Usage!$C$5:$C$11,0),MATCH(UsagePerHour!OP$4,Usage!$D$3:$ABF$3,0)),"")</f>
        <v>0.37574957428722655</v>
      </c>
      <c r="OQ71" s="27">
        <f>IFERROR(INDEX(Sales!$D$5:$ABF$18,MATCH(UsagePerHour!$B71,Sales!$C$5:$C$18,0),MATCH(UsagePerHour!OQ$4,Sales!$D$3:$ABF$3,0))/OQ$2*INDEX(Usage!$D$5:$ABF$11,MATCH(UsagePerHour!$B$68,Usage!$C$5:$C$11,0),MATCH(UsagePerHour!OQ$4,Usage!$D$3:$ABF$3,0)),"")</f>
        <v>4.2489256609248391E-2</v>
      </c>
      <c r="OR71" s="27">
        <f>IFERROR(INDEX(Sales!$D$5:$ABF$18,MATCH(UsagePerHour!$B71,Sales!$C$5:$C$18,0),MATCH(UsagePerHour!OR$4,Sales!$D$3:$ABF$3,0))/OR$2*INDEX(Usage!$D$5:$ABF$11,MATCH(UsagePerHour!$B$68,Usage!$C$5:$C$11,0),MATCH(UsagePerHour!OR$4,Usage!$D$3:$ABF$3,0)),"")</f>
        <v>9.4823489886143281E-2</v>
      </c>
      <c r="OS71" s="27">
        <f>IFERROR(INDEX(Sales!$D$5:$ABF$18,MATCH(UsagePerHour!$B71,Sales!$C$5:$C$18,0),MATCH(UsagePerHour!OS$4,Sales!$D$3:$ABF$3,0))/OS$2*INDEX(Usage!$D$5:$ABF$11,MATCH(UsagePerHour!$B$68,Usage!$C$5:$C$11,0),MATCH(UsagePerHour!OS$4,Usage!$D$3:$ABF$3,0)),"")</f>
        <v>0.10324116676318688</v>
      </c>
      <c r="OT71" s="27">
        <f>IFERROR(INDEX(Sales!$D$5:$ABF$18,MATCH(UsagePerHour!$B71,Sales!$C$5:$C$18,0),MATCH(UsagePerHour!OT$4,Sales!$D$3:$ABF$3,0))/OT$2*INDEX(Usage!$D$5:$ABF$11,MATCH(UsagePerHour!$B$68,Usage!$C$5:$C$11,0),MATCH(UsagePerHour!OT$4,Usage!$D$3:$ABF$3,0)),"")</f>
        <v>0</v>
      </c>
      <c r="OU71" s="27">
        <f>IFERROR(INDEX(Sales!$D$5:$ABF$18,MATCH(UsagePerHour!$B71,Sales!$C$5:$C$18,0),MATCH(UsagePerHour!OU$4,Sales!$D$3:$ABF$3,0))/OU$2*INDEX(Usage!$D$5:$ABF$11,MATCH(UsagePerHour!$B$68,Usage!$C$5:$C$11,0),MATCH(UsagePerHour!OU$4,Usage!$D$3:$ABF$3,0)),"")</f>
        <v>7.5898870582114891E-2</v>
      </c>
      <c r="OV71" s="27">
        <f>IFERROR(INDEX(Sales!$D$5:$ABF$18,MATCH(UsagePerHour!$B71,Sales!$C$5:$C$18,0),MATCH(UsagePerHour!OV$4,Sales!$D$3:$ABF$3,0))/OV$2*INDEX(Usage!$D$5:$ABF$11,MATCH(UsagePerHour!$B$68,Usage!$C$5:$C$11,0),MATCH(UsagePerHour!OV$4,Usage!$D$3:$ABF$3,0)),"")</f>
        <v>1.4494379321183713E-2</v>
      </c>
      <c r="OW71" s="27">
        <f>IFERROR(INDEX(Sales!$D$5:$ABF$18,MATCH(UsagePerHour!$B71,Sales!$C$5:$C$18,0),MATCH(UsagePerHour!OW$4,Sales!$D$3:$ABF$3,0))/OW$2*INDEX(Usage!$D$5:$ABF$11,MATCH(UsagePerHour!$B$68,Usage!$C$5:$C$11,0),MATCH(UsagePerHour!OW$4,Usage!$D$3:$ABF$3,0)),"")</f>
        <v>4.5434312611645614E-2</v>
      </c>
      <c r="OX71" s="27">
        <f>IFERROR(INDEX(Sales!$D$5:$ABF$18,MATCH(UsagePerHour!$B71,Sales!$C$5:$C$18,0),MATCH(UsagePerHour!OX$4,Sales!$D$3:$ABF$3,0))/OX$2*INDEX(Usage!$D$5:$ABF$11,MATCH(UsagePerHour!$B$68,Usage!$C$5:$C$11,0),MATCH(UsagePerHour!OX$4,Usage!$D$3:$ABF$3,0)),"")</f>
        <v>0.30537996064377304</v>
      </c>
      <c r="OY71" s="27">
        <f>IFERROR(INDEX(Sales!$D$5:$ABF$18,MATCH(UsagePerHour!$B71,Sales!$C$5:$C$18,0),MATCH(UsagePerHour!OY$4,Sales!$D$3:$ABF$3,0))/OY$2*INDEX(Usage!$D$5:$ABF$11,MATCH(UsagePerHour!$B$68,Usage!$C$5:$C$11,0),MATCH(UsagePerHour!OY$4,Usage!$D$3:$ABF$3,0)),"")</f>
        <v>0.15493468290852849</v>
      </c>
      <c r="OZ71" s="27">
        <f>IFERROR(INDEX(Sales!$D$5:$ABF$18,MATCH(UsagePerHour!$B71,Sales!$C$5:$C$18,0),MATCH(UsagePerHour!OZ$4,Sales!$D$3:$ABF$3,0))/OZ$2*INDEX(Usage!$D$5:$ABF$11,MATCH(UsagePerHour!$B$68,Usage!$C$5:$C$11,0),MATCH(UsagePerHour!OZ$4,Usage!$D$3:$ABF$3,0)),"")</f>
        <v>7.2752299564873502E-2</v>
      </c>
      <c r="PA71" s="27">
        <f>IFERROR(INDEX(Sales!$D$5:$ABF$18,MATCH(UsagePerHour!$B71,Sales!$C$5:$C$18,0),MATCH(UsagePerHour!PA$4,Sales!$D$3:$ABF$3,0))/PA$2*INDEX(Usage!$D$5:$ABF$11,MATCH(UsagePerHour!$B$68,Usage!$C$5:$C$11,0),MATCH(UsagePerHour!PA$4,Usage!$D$3:$ABF$3,0)),"")</f>
        <v>0</v>
      </c>
      <c r="PB71" s="27">
        <f>IFERROR(INDEX(Sales!$D$5:$ABF$18,MATCH(UsagePerHour!$B71,Sales!$C$5:$C$18,0),MATCH(UsagePerHour!PB$4,Sales!$D$3:$ABF$3,0))/PB$2*INDEX(Usage!$D$5:$ABF$11,MATCH(UsagePerHour!$B$68,Usage!$C$5:$C$11,0),MATCH(UsagePerHour!PB$4,Usage!$D$3:$ABF$3,0)),"")</f>
        <v>6.8511974481321805E-2</v>
      </c>
      <c r="PC71" s="27">
        <f>IFERROR(INDEX(Sales!$D$5:$ABF$18,MATCH(UsagePerHour!$B71,Sales!$C$5:$C$18,0),MATCH(UsagePerHour!PC$4,Sales!$D$3:$ABF$3,0))/PC$2*INDEX(Usage!$D$5:$ABF$11,MATCH(UsagePerHour!$B$68,Usage!$C$5:$C$11,0),MATCH(UsagePerHour!PC$4,Usage!$D$3:$ABF$3,0)),"")</f>
        <v>7.9999360987437294E-3</v>
      </c>
      <c r="PD71" s="27">
        <f>IFERROR(INDEX(Sales!$D$5:$ABF$18,MATCH(UsagePerHour!$B71,Sales!$C$5:$C$18,0),MATCH(UsagePerHour!PD$4,Sales!$D$3:$ABF$3,0))/PD$2*INDEX(Usage!$D$5:$ABF$11,MATCH(UsagePerHour!$B$68,Usage!$C$5:$C$11,0),MATCH(UsagePerHour!PD$4,Usage!$D$3:$ABF$3,0)),"")</f>
        <v>5.1374697214294409E-3</v>
      </c>
      <c r="PE71" s="27">
        <f>IFERROR(INDEX(Sales!$D$5:$ABF$18,MATCH(UsagePerHour!$B71,Sales!$C$5:$C$18,0),MATCH(UsagePerHour!PE$4,Sales!$D$3:$ABF$3,0))/PE$2*INDEX(Usage!$D$5:$ABF$11,MATCH(UsagePerHour!$B$68,Usage!$C$5:$C$11,0),MATCH(UsagePerHour!PE$4,Usage!$D$3:$ABF$3,0)),"")</f>
        <v>9.7280664843256884E-2</v>
      </c>
      <c r="PF71" s="27">
        <f>IFERROR(INDEX(Sales!$D$5:$ABF$18,MATCH(UsagePerHour!$B71,Sales!$C$5:$C$18,0),MATCH(UsagePerHour!PF$4,Sales!$D$3:$ABF$3,0))/PF$2*INDEX(Usage!$D$5:$ABF$11,MATCH(UsagePerHour!$B$68,Usage!$C$5:$C$11,0),MATCH(UsagePerHour!PF$4,Usage!$D$3:$ABF$3,0)),"")</f>
        <v>3.4640304575023137E-2</v>
      </c>
      <c r="PG71" s="27">
        <f>IFERROR(INDEX(Sales!$D$5:$ABF$18,MATCH(UsagePerHour!$B71,Sales!$C$5:$C$18,0),MATCH(UsagePerHour!PG$4,Sales!$D$3:$ABF$3,0))/PG$2*INDEX(Usage!$D$5:$ABF$11,MATCH(UsagePerHour!$B$68,Usage!$C$5:$C$11,0),MATCH(UsagePerHour!PG$4,Usage!$D$3:$ABF$3,0)),"")</f>
        <v>2.0106753847205477E-2</v>
      </c>
      <c r="PH71" s="27">
        <f>IFERROR(INDEX(Sales!$D$5:$ABF$18,MATCH(UsagePerHour!$B71,Sales!$C$5:$C$18,0),MATCH(UsagePerHour!PH$4,Sales!$D$3:$ABF$3,0))/PH$2*INDEX(Usage!$D$5:$ABF$11,MATCH(UsagePerHour!$B$68,Usage!$C$5:$C$11,0),MATCH(UsagePerHour!PH$4,Usage!$D$3:$ABF$3,0)),"")</f>
        <v>0.16883428175501158</v>
      </c>
      <c r="PI71" s="27">
        <f>IFERROR(INDEX(Sales!$D$5:$ABF$18,MATCH(UsagePerHour!$B71,Sales!$C$5:$C$18,0),MATCH(UsagePerHour!PI$4,Sales!$D$3:$ABF$3,0))/PI$2*INDEX(Usage!$D$5:$ABF$11,MATCH(UsagePerHour!$B$68,Usage!$C$5:$C$11,0),MATCH(UsagePerHour!PI$4,Usage!$D$3:$ABF$3,0)),"")</f>
        <v>5.3315657859058188E-2</v>
      </c>
      <c r="PJ71" s="27">
        <f>IFERROR(INDEX(Sales!$D$5:$ABF$18,MATCH(UsagePerHour!$B71,Sales!$C$5:$C$18,0),MATCH(UsagePerHour!PJ$4,Sales!$D$3:$ABF$3,0))/PJ$2*INDEX(Usage!$D$5:$ABF$11,MATCH(UsagePerHour!$B$68,Usage!$C$5:$C$11,0),MATCH(UsagePerHour!PJ$4,Usage!$D$3:$ABF$3,0)),"")</f>
        <v>9.2406324627841638E-3</v>
      </c>
      <c r="PK71" s="27">
        <f>IFERROR(INDEX(Sales!$D$5:$ABF$18,MATCH(UsagePerHour!$B71,Sales!$C$5:$C$18,0),MATCH(UsagePerHour!PK$4,Sales!$D$3:$ABF$3,0))/PK$2*INDEX(Usage!$D$5:$ABF$11,MATCH(UsagePerHour!$B$68,Usage!$C$5:$C$11,0),MATCH(UsagePerHour!PK$4,Usage!$D$3:$ABF$3,0)),"")</f>
        <v>2.1197772943623006E-2</v>
      </c>
      <c r="PL71" s="27">
        <f>IFERROR(INDEX(Sales!$D$5:$ABF$18,MATCH(UsagePerHour!$B71,Sales!$C$5:$C$18,0),MATCH(UsagePerHour!PL$4,Sales!$D$3:$ABF$3,0))/PL$2*INDEX(Usage!$D$5:$ABF$11,MATCH(UsagePerHour!$B$68,Usage!$C$5:$C$11,0),MATCH(UsagePerHour!PL$4,Usage!$D$3:$ABF$3,0)),"")</f>
        <v>0.1176663241704914</v>
      </c>
      <c r="PM71" s="27">
        <f>IFERROR(INDEX(Sales!$D$5:$ABF$18,MATCH(UsagePerHour!$B71,Sales!$C$5:$C$18,0),MATCH(UsagePerHour!PM$4,Sales!$D$3:$ABF$3,0))/PM$2*INDEX(Usage!$D$5:$ABF$11,MATCH(UsagePerHour!$B$68,Usage!$C$5:$C$11,0),MATCH(UsagePerHour!PM$4,Usage!$D$3:$ABF$3,0)),"")</f>
        <v>5.324710483765828E-2</v>
      </c>
      <c r="PN71" s="27">
        <f>IFERROR(INDEX(Sales!$D$5:$ABF$18,MATCH(UsagePerHour!$B71,Sales!$C$5:$C$18,0),MATCH(UsagePerHour!PN$4,Sales!$D$3:$ABF$3,0))/PN$2*INDEX(Usage!$D$5:$ABF$11,MATCH(UsagePerHour!$B$68,Usage!$C$5:$C$11,0),MATCH(UsagePerHour!PN$4,Usage!$D$3:$ABF$3,0)),"")</f>
        <v>8.7405623888865927E-2</v>
      </c>
      <c r="PO71" s="27">
        <f>IFERROR(INDEX(Sales!$D$5:$ABF$18,MATCH(UsagePerHour!$B71,Sales!$C$5:$C$18,0),MATCH(UsagePerHour!PO$4,Sales!$D$3:$ABF$3,0))/PO$2*INDEX(Usage!$D$5:$ABF$11,MATCH(UsagePerHour!$B$68,Usage!$C$5:$C$11,0),MATCH(UsagePerHour!PO$4,Usage!$D$3:$ABF$3,0)),"")</f>
        <v>0.21210587852318322</v>
      </c>
      <c r="PP71" s="27">
        <f>IFERROR(INDEX(Sales!$D$5:$ABF$18,MATCH(UsagePerHour!$B71,Sales!$C$5:$C$18,0),MATCH(UsagePerHour!PP$4,Sales!$D$3:$ABF$3,0))/PP$2*INDEX(Usage!$D$5:$ABF$11,MATCH(UsagePerHour!$B$68,Usage!$C$5:$C$11,0),MATCH(UsagePerHour!PP$4,Usage!$D$3:$ABF$3,0)),"")</f>
        <v>1.8496320114326545E-2</v>
      </c>
      <c r="PQ71" s="27">
        <f>IFERROR(INDEX(Sales!$D$5:$ABF$18,MATCH(UsagePerHour!$B71,Sales!$C$5:$C$18,0),MATCH(UsagePerHour!PQ$4,Sales!$D$3:$ABF$3,0))/PQ$2*INDEX(Usage!$D$5:$ABF$11,MATCH(UsagePerHour!$B$68,Usage!$C$5:$C$11,0),MATCH(UsagePerHour!PQ$4,Usage!$D$3:$ABF$3,0)),"")</f>
        <v>6.1601233280100434E-2</v>
      </c>
      <c r="PR71" s="27">
        <f>IFERROR(INDEX(Sales!$D$5:$ABF$18,MATCH(UsagePerHour!$B71,Sales!$C$5:$C$18,0),MATCH(UsagePerHour!PR$4,Sales!$D$3:$ABF$3,0))/PR$2*INDEX(Usage!$D$5:$ABF$11,MATCH(UsagePerHour!$B$68,Usage!$C$5:$C$11,0),MATCH(UsagePerHour!PR$4,Usage!$D$3:$ABF$3,0)),"")</f>
        <v>4.7428101798325642E-2</v>
      </c>
      <c r="PS71" s="27">
        <f>IFERROR(INDEX(Sales!$D$5:$ABF$18,MATCH(UsagePerHour!$B71,Sales!$C$5:$C$18,0),MATCH(UsagePerHour!PS$4,Sales!$D$3:$ABF$3,0))/PS$2*INDEX(Usage!$D$5:$ABF$11,MATCH(UsagePerHour!$B$68,Usage!$C$5:$C$11,0),MATCH(UsagePerHour!PS$4,Usage!$D$3:$ABF$3,0)),"")</f>
        <v>0.12211349259941558</v>
      </c>
      <c r="PT71" s="27">
        <f>IFERROR(INDEX(Sales!$D$5:$ABF$18,MATCH(UsagePerHour!$B71,Sales!$C$5:$C$18,0),MATCH(UsagePerHour!PT$4,Sales!$D$3:$ABF$3,0))/PT$2*INDEX(Usage!$D$5:$ABF$11,MATCH(UsagePerHour!$B$68,Usage!$C$5:$C$11,0),MATCH(UsagePerHour!PT$4,Usage!$D$3:$ABF$3,0)),"")</f>
        <v>7.8091635412686045E-2</v>
      </c>
      <c r="PU71" s="27">
        <f>IFERROR(INDEX(Sales!$D$5:$ABF$18,MATCH(UsagePerHour!$B71,Sales!$C$5:$C$18,0),MATCH(UsagePerHour!PU$4,Sales!$D$3:$ABF$3,0))/PU$2*INDEX(Usage!$D$5:$ABF$11,MATCH(UsagePerHour!$B$68,Usage!$C$5:$C$11,0),MATCH(UsagePerHour!PU$4,Usage!$D$3:$ABF$3,0)),"")</f>
        <v>3.0079547821583185E-2</v>
      </c>
      <c r="PV71" s="27">
        <f>IFERROR(INDEX(Sales!$D$5:$ABF$18,MATCH(UsagePerHour!$B71,Sales!$C$5:$C$18,0),MATCH(UsagePerHour!PV$4,Sales!$D$3:$ABF$3,0))/PV$2*INDEX(Usage!$D$5:$ABF$11,MATCH(UsagePerHour!$B$68,Usage!$C$5:$C$11,0),MATCH(UsagePerHour!PV$4,Usage!$D$3:$ABF$3,0)),"")</f>
        <v>0.23088061021534961</v>
      </c>
      <c r="PW71" s="27">
        <f>IFERROR(INDEX(Sales!$D$5:$ABF$18,MATCH(UsagePerHour!$B71,Sales!$C$5:$C$18,0),MATCH(UsagePerHour!PW$4,Sales!$D$3:$ABF$3,0))/PW$2*INDEX(Usage!$D$5:$ABF$11,MATCH(UsagePerHour!$B$68,Usage!$C$5:$C$11,0),MATCH(UsagePerHour!PW$4,Usage!$D$3:$ABF$3,0)),"")</f>
        <v>1.1013964048591979E-2</v>
      </c>
      <c r="PX71" s="27">
        <f>IFERROR(INDEX(Sales!$D$5:$ABF$18,MATCH(UsagePerHour!$B71,Sales!$C$5:$C$18,0),MATCH(UsagePerHour!PX$4,Sales!$D$3:$ABF$3,0))/PX$2*INDEX(Usage!$D$5:$ABF$11,MATCH(UsagePerHour!$B$68,Usage!$C$5:$C$11,0),MATCH(UsagePerHour!PX$4,Usage!$D$3:$ABF$3,0)),"")</f>
        <v>6.8910610080424498E-2</v>
      </c>
      <c r="PY71" s="27">
        <f>IFERROR(INDEX(Sales!$D$5:$ABF$18,MATCH(UsagePerHour!$B71,Sales!$C$5:$C$18,0),MATCH(UsagePerHour!PY$4,Sales!$D$3:$ABF$3,0))/PY$2*INDEX(Usage!$D$5:$ABF$11,MATCH(UsagePerHour!$B$68,Usage!$C$5:$C$11,0),MATCH(UsagePerHour!PY$4,Usage!$D$3:$ABF$3,0)),"")</f>
        <v>0.13409446841249711</v>
      </c>
      <c r="PZ71" s="27">
        <f>IFERROR(INDEX(Sales!$D$5:$ABF$18,MATCH(UsagePerHour!$B71,Sales!$C$5:$C$18,0),MATCH(UsagePerHour!PZ$4,Sales!$D$3:$ABF$3,0))/PZ$2*INDEX(Usage!$D$5:$ABF$11,MATCH(UsagePerHour!$B$68,Usage!$C$5:$C$11,0),MATCH(UsagePerHour!PZ$4,Usage!$D$3:$ABF$3,0)),"")</f>
        <v>0.20431111305625577</v>
      </c>
      <c r="QA71" s="27">
        <f>IFERROR(INDEX(Sales!$D$5:$ABF$18,MATCH(UsagePerHour!$B71,Sales!$C$5:$C$18,0),MATCH(UsagePerHour!QA$4,Sales!$D$3:$ABF$3,0))/QA$2*INDEX(Usage!$D$5:$ABF$11,MATCH(UsagePerHour!$B$68,Usage!$C$5:$C$11,0),MATCH(UsagePerHour!QA$4,Usage!$D$3:$ABF$3,0)),"")</f>
        <v>7.7152015375375081E-3</v>
      </c>
      <c r="QB71" s="27">
        <f>IFERROR(INDEX(Sales!$D$5:$ABF$18,MATCH(UsagePerHour!$B71,Sales!$C$5:$C$18,0),MATCH(UsagePerHour!QB$4,Sales!$D$3:$ABF$3,0))/QB$2*INDEX(Usage!$D$5:$ABF$11,MATCH(UsagePerHour!$B$68,Usage!$C$5:$C$11,0),MATCH(UsagePerHour!QB$4,Usage!$D$3:$ABF$3,0)),"")</f>
        <v>1.2437135103714607E-2</v>
      </c>
      <c r="QC71" s="27">
        <f>IFERROR(INDEX(Sales!$D$5:$ABF$18,MATCH(UsagePerHour!$B71,Sales!$C$5:$C$18,0),MATCH(UsagePerHour!QC$4,Sales!$D$3:$ABF$3,0))/QC$2*INDEX(Usage!$D$5:$ABF$11,MATCH(UsagePerHour!$B$68,Usage!$C$5:$C$11,0),MATCH(UsagePerHour!QC$4,Usage!$D$3:$ABF$3,0)),"")</f>
        <v>1.2180722026751568E-2</v>
      </c>
      <c r="QD71" s="27">
        <f>IFERROR(INDEX(Sales!$D$5:$ABF$18,MATCH(UsagePerHour!$B71,Sales!$C$5:$C$18,0),MATCH(UsagePerHour!QD$4,Sales!$D$3:$ABF$3,0))/QD$2*INDEX(Usage!$D$5:$ABF$11,MATCH(UsagePerHour!$B$68,Usage!$C$5:$C$11,0),MATCH(UsagePerHour!QD$4,Usage!$D$3:$ABF$3,0)),"")</f>
        <v>0</v>
      </c>
      <c r="QE71" s="27">
        <f>IFERROR(INDEX(Sales!$D$5:$ABF$18,MATCH(UsagePerHour!$B71,Sales!$C$5:$C$18,0),MATCH(UsagePerHour!QE$4,Sales!$D$3:$ABF$3,0))/QE$2*INDEX(Usage!$D$5:$ABF$11,MATCH(UsagePerHour!$B$68,Usage!$C$5:$C$11,0),MATCH(UsagePerHour!QE$4,Usage!$D$3:$ABF$3,0)),"")</f>
        <v>0</v>
      </c>
      <c r="QF71" s="27">
        <f>IFERROR(INDEX(Sales!$D$5:$ABF$18,MATCH(UsagePerHour!$B71,Sales!$C$5:$C$18,0),MATCH(UsagePerHour!QF$4,Sales!$D$3:$ABF$3,0))/QF$2*INDEX(Usage!$D$5:$ABF$11,MATCH(UsagePerHour!$B$68,Usage!$C$5:$C$11,0),MATCH(UsagePerHour!QF$4,Usage!$D$3:$ABF$3,0)),"")</f>
        <v>2.3736696793665215E-2</v>
      </c>
      <c r="QG71" s="27">
        <f>IFERROR(INDEX(Sales!$D$5:$ABF$18,MATCH(UsagePerHour!$B71,Sales!$C$5:$C$18,0),MATCH(UsagePerHour!QG$4,Sales!$D$3:$ABF$3,0))/QG$2*INDEX(Usage!$D$5:$ABF$11,MATCH(UsagePerHour!$B$68,Usage!$C$5:$C$11,0),MATCH(UsagePerHour!QG$4,Usage!$D$3:$ABF$3,0)),"")</f>
        <v>0</v>
      </c>
      <c r="QH71" s="27">
        <f>IFERROR(INDEX(Sales!$D$5:$ABF$18,MATCH(UsagePerHour!$B71,Sales!$C$5:$C$18,0),MATCH(UsagePerHour!QH$4,Sales!$D$3:$ABF$3,0))/QH$2*INDEX(Usage!$D$5:$ABF$11,MATCH(UsagePerHour!$B$68,Usage!$C$5:$C$11,0),MATCH(UsagePerHour!QH$4,Usage!$D$3:$ABF$3,0)),"")</f>
        <v>0.16500349625036409</v>
      </c>
      <c r="QI71" s="27">
        <f>IFERROR(INDEX(Sales!$D$5:$ABF$18,MATCH(UsagePerHour!$B71,Sales!$C$5:$C$18,0),MATCH(UsagePerHour!QI$4,Sales!$D$3:$ABF$3,0))/QI$2*INDEX(Usage!$D$5:$ABF$11,MATCH(UsagePerHour!$B$68,Usage!$C$5:$C$11,0),MATCH(UsagePerHour!QI$4,Usage!$D$3:$ABF$3,0)),"")</f>
        <v>0.16109686098931519</v>
      </c>
      <c r="QJ71" s="27">
        <f>IFERROR(INDEX(Sales!$D$5:$ABF$18,MATCH(UsagePerHour!$B71,Sales!$C$5:$C$18,0),MATCH(UsagePerHour!QJ$4,Sales!$D$3:$ABF$3,0))/QJ$2*INDEX(Usage!$D$5:$ABF$11,MATCH(UsagePerHour!$B$68,Usage!$C$5:$C$11,0),MATCH(UsagePerHour!QJ$4,Usage!$D$3:$ABF$3,0)),"")</f>
        <v>2.5542886920458332E-2</v>
      </c>
      <c r="QK71" s="27">
        <f>IFERROR(INDEX(Sales!$D$5:$ABF$18,MATCH(UsagePerHour!$B71,Sales!$C$5:$C$18,0),MATCH(UsagePerHour!QK$4,Sales!$D$3:$ABF$3,0))/QK$2*INDEX(Usage!$D$5:$ABF$11,MATCH(UsagePerHour!$B$68,Usage!$C$5:$C$11,0),MATCH(UsagePerHour!QK$4,Usage!$D$3:$ABF$3,0)),"")</f>
        <v>2.8911546318098936E-2</v>
      </c>
      <c r="QL71" s="27">
        <f>IFERROR(INDEX(Sales!$D$5:$ABF$18,MATCH(UsagePerHour!$B71,Sales!$C$5:$C$18,0),MATCH(UsagePerHour!QL$4,Sales!$D$3:$ABF$3,0))/QL$2*INDEX(Usage!$D$5:$ABF$11,MATCH(UsagePerHour!$B$68,Usage!$C$5:$C$11,0),MATCH(UsagePerHour!QL$4,Usage!$D$3:$ABF$3,0)),"")</f>
        <v>3.9482245699348002E-2</v>
      </c>
      <c r="QM71" s="27">
        <f>IFERROR(INDEX(Sales!$D$5:$ABF$18,MATCH(UsagePerHour!$B71,Sales!$C$5:$C$18,0),MATCH(UsagePerHour!QM$4,Sales!$D$3:$ABF$3,0))/QM$2*INDEX(Usage!$D$5:$ABF$11,MATCH(UsagePerHour!$B$68,Usage!$C$5:$C$11,0),MATCH(UsagePerHour!QM$4,Usage!$D$3:$ABF$3,0)),"")</f>
        <v>8.7075829611942449E-2</v>
      </c>
      <c r="QN71" s="27">
        <f>IFERROR(INDEX(Sales!$D$5:$ABF$18,MATCH(UsagePerHour!$B71,Sales!$C$5:$C$18,0),MATCH(UsagePerHour!QN$4,Sales!$D$3:$ABF$3,0))/QN$2*INDEX(Usage!$D$5:$ABF$11,MATCH(UsagePerHour!$B$68,Usage!$C$5:$C$11,0),MATCH(UsagePerHour!QN$4,Usage!$D$3:$ABF$3,0)),"")</f>
        <v>0.59080106582525793</v>
      </c>
      <c r="QO71" s="27">
        <f>IFERROR(INDEX(Sales!$D$5:$ABF$18,MATCH(UsagePerHour!$B71,Sales!$C$5:$C$18,0),MATCH(UsagePerHour!QO$4,Sales!$D$3:$ABF$3,0))/QO$2*INDEX(Usage!$D$5:$ABF$11,MATCH(UsagePerHour!$B$68,Usage!$C$5:$C$11,0),MATCH(UsagePerHour!QO$4,Usage!$D$3:$ABF$3,0)),"")</f>
        <v>0.11321187543320886</v>
      </c>
      <c r="QP71" s="27">
        <f>IFERROR(INDEX(Sales!$D$5:$ABF$18,MATCH(UsagePerHour!$B71,Sales!$C$5:$C$18,0),MATCH(UsagePerHour!QP$4,Sales!$D$3:$ABF$3,0))/QP$2*INDEX(Usage!$D$5:$ABF$11,MATCH(UsagePerHour!$B$68,Usage!$C$5:$C$11,0),MATCH(UsagePerHour!QP$4,Usage!$D$3:$ABF$3,0)),"")</f>
        <v>0.11787199413618885</v>
      </c>
      <c r="QQ71" s="27">
        <f>IFERROR(INDEX(Sales!$D$5:$ABF$18,MATCH(UsagePerHour!$B71,Sales!$C$5:$C$18,0),MATCH(UsagePerHour!QQ$4,Sales!$D$3:$ABF$3,0))/QQ$2*INDEX(Usage!$D$5:$ABF$11,MATCH(UsagePerHour!$B$68,Usage!$C$5:$C$11,0),MATCH(UsagePerHour!QQ$4,Usage!$D$3:$ABF$3,0)),"")</f>
        <v>0.69404659942130686</v>
      </c>
      <c r="QR71" s="27">
        <f>IFERROR(INDEX(Sales!$D$5:$ABF$18,MATCH(UsagePerHour!$B71,Sales!$C$5:$C$18,0),MATCH(UsagePerHour!QR$4,Sales!$D$3:$ABF$3,0))/QR$2*INDEX(Usage!$D$5:$ABF$11,MATCH(UsagePerHour!$B$68,Usage!$C$5:$C$11,0),MATCH(UsagePerHour!QR$4,Usage!$D$3:$ABF$3,0)),"")</f>
        <v>4.8184912330623629E-2</v>
      </c>
      <c r="QS71" s="27">
        <f>IFERROR(INDEX(Sales!$D$5:$ABF$18,MATCH(UsagePerHour!$B71,Sales!$C$5:$C$18,0),MATCH(UsagePerHour!QS$4,Sales!$D$3:$ABF$3,0))/QS$2*INDEX(Usage!$D$5:$ABF$11,MATCH(UsagePerHour!$B$68,Usage!$C$5:$C$11,0),MATCH(UsagePerHour!QS$4,Usage!$D$3:$ABF$3,0)),"")</f>
        <v>4.2890876542663221E-2</v>
      </c>
      <c r="QT71" s="27">
        <f>IFERROR(INDEX(Sales!$D$5:$ABF$18,MATCH(UsagePerHour!$B71,Sales!$C$5:$C$18,0),MATCH(UsagePerHour!QT$4,Sales!$D$3:$ABF$3,0))/QT$2*INDEX(Usage!$D$5:$ABF$11,MATCH(UsagePerHour!$B$68,Usage!$C$5:$C$11,0),MATCH(UsagePerHour!QT$4,Usage!$D$3:$ABF$3,0)),"")</f>
        <v>0.1330544385429184</v>
      </c>
      <c r="QU71" s="27">
        <f>IFERROR(INDEX(Sales!$D$5:$ABF$18,MATCH(UsagePerHour!$B71,Sales!$C$5:$C$18,0),MATCH(UsagePerHour!QU$4,Sales!$D$3:$ABF$3,0))/QU$2*INDEX(Usage!$D$5:$ABF$11,MATCH(UsagePerHour!$B$68,Usage!$C$5:$C$11,0),MATCH(UsagePerHour!QU$4,Usage!$D$3:$ABF$3,0)),"")</f>
        <v>0.54078978000326039</v>
      </c>
      <c r="QV71" s="27">
        <f>IFERROR(INDEX(Sales!$D$5:$ABF$18,MATCH(UsagePerHour!$B71,Sales!$C$5:$C$18,0),MATCH(UsagePerHour!QV$4,Sales!$D$3:$ABF$3,0))/QV$2*INDEX(Usage!$D$5:$ABF$11,MATCH(UsagePerHour!$B$68,Usage!$C$5:$C$11,0),MATCH(UsagePerHour!QV$4,Usage!$D$3:$ABF$3,0)),"")</f>
        <v>9.2741349794435851E-2</v>
      </c>
      <c r="QW71" s="27">
        <f>IFERROR(INDEX(Sales!$D$5:$ABF$18,MATCH(UsagePerHour!$B71,Sales!$C$5:$C$18,0),MATCH(UsagePerHour!QW$4,Sales!$D$3:$ABF$3,0))/QW$2*INDEX(Usage!$D$5:$ABF$11,MATCH(UsagePerHour!$B$68,Usage!$C$5:$C$11,0),MATCH(UsagePerHour!QW$4,Usage!$D$3:$ABF$3,0)),"")</f>
        <v>0.29462777808227214</v>
      </c>
      <c r="QX71" s="27">
        <f>IFERROR(INDEX(Sales!$D$5:$ABF$18,MATCH(UsagePerHour!$B71,Sales!$C$5:$C$18,0),MATCH(UsagePerHour!QX$4,Sales!$D$3:$ABF$3,0))/QX$2*INDEX(Usage!$D$5:$ABF$11,MATCH(UsagePerHour!$B$68,Usage!$C$5:$C$11,0),MATCH(UsagePerHour!QX$4,Usage!$D$3:$ABF$3,0)),"")</f>
        <v>0.45856896952779719</v>
      </c>
      <c r="QY71" s="27">
        <f>IFERROR(INDEX(Sales!$D$5:$ABF$18,MATCH(UsagePerHour!$B71,Sales!$C$5:$C$18,0),MATCH(UsagePerHour!QY$4,Sales!$D$3:$ABF$3,0))/QY$2*INDEX(Usage!$D$5:$ABF$11,MATCH(UsagePerHour!$B$68,Usage!$C$5:$C$11,0),MATCH(UsagePerHour!QY$4,Usage!$D$3:$ABF$3,0)),"")</f>
        <v>0.15802994983951085</v>
      </c>
      <c r="QZ71" s="27">
        <f>IFERROR(INDEX(Sales!$D$5:$ABF$18,MATCH(UsagePerHour!$B71,Sales!$C$5:$C$18,0),MATCH(UsagePerHour!QZ$4,Sales!$D$3:$ABF$3,0))/QZ$2*INDEX(Usage!$D$5:$ABF$11,MATCH(UsagePerHour!$B$68,Usage!$C$5:$C$11,0),MATCH(UsagePerHour!QZ$4,Usage!$D$3:$ABF$3,0)),"")</f>
        <v>5.6417813430636642E-2</v>
      </c>
      <c r="RA71" s="27">
        <f>IFERROR(INDEX(Sales!$D$5:$ABF$18,MATCH(UsagePerHour!$B71,Sales!$C$5:$C$18,0),MATCH(UsagePerHour!RA$4,Sales!$D$3:$ABF$3,0))/RA$2*INDEX(Usage!$D$5:$ABF$11,MATCH(UsagePerHour!$B$68,Usage!$C$5:$C$11,0),MATCH(UsagePerHour!RA$4,Usage!$D$3:$ABF$3,0)),"")</f>
        <v>0.32970386371214799</v>
      </c>
      <c r="RB71" s="27">
        <f>IFERROR(INDEX(Sales!$D$5:$ABF$18,MATCH(UsagePerHour!$B71,Sales!$C$5:$C$18,0),MATCH(UsagePerHour!RB$4,Sales!$D$3:$ABF$3,0))/RB$2*INDEX(Usage!$D$5:$ABF$11,MATCH(UsagePerHour!$B$68,Usage!$C$5:$C$11,0),MATCH(UsagePerHour!RB$4,Usage!$D$3:$ABF$3,0)),"")</f>
        <v>0.49094827379323919</v>
      </c>
      <c r="RC71" s="27">
        <f>IFERROR(INDEX(Sales!$D$5:$ABF$18,MATCH(UsagePerHour!$B71,Sales!$C$5:$C$18,0),MATCH(UsagePerHour!RC$4,Sales!$D$3:$ABF$3,0))/RC$2*INDEX(Usage!$D$5:$ABF$11,MATCH(UsagePerHour!$B$68,Usage!$C$5:$C$11,0),MATCH(UsagePerHour!RC$4,Usage!$D$3:$ABF$3,0)),"")</f>
        <v>7.6629673448353461E-2</v>
      </c>
      <c r="RD71" s="27">
        <f>IFERROR(INDEX(Sales!$D$5:$ABF$18,MATCH(UsagePerHour!$B71,Sales!$C$5:$C$18,0),MATCH(UsagePerHour!RD$4,Sales!$D$3:$ABF$3,0))/RD$2*INDEX(Usage!$D$5:$ABF$11,MATCH(UsagePerHour!$B$68,Usage!$C$5:$C$11,0),MATCH(UsagePerHour!RD$4,Usage!$D$3:$ABF$3,0)),"")</f>
        <v>8.8481846009210774E-2</v>
      </c>
      <c r="RE71" s="27">
        <f>IFERROR(INDEX(Sales!$D$5:$ABF$18,MATCH(UsagePerHour!$B71,Sales!$C$5:$C$18,0),MATCH(UsagePerHour!RE$4,Sales!$D$3:$ABF$3,0))/RE$2*INDEX(Usage!$D$5:$ABF$11,MATCH(UsagePerHour!$B$68,Usage!$C$5:$C$11,0),MATCH(UsagePerHour!RE$4,Usage!$D$3:$ABF$3,0)),"")</f>
        <v>0.50277777777777777</v>
      </c>
      <c r="RF71" s="27">
        <f>IFERROR(INDEX(Sales!$D$5:$ABF$18,MATCH(UsagePerHour!$B71,Sales!$C$5:$C$18,0),MATCH(UsagePerHour!RF$4,Sales!$D$3:$ABF$3,0))/RF$2*INDEX(Usage!$D$5:$ABF$11,MATCH(UsagePerHour!$B$68,Usage!$C$5:$C$11,0),MATCH(UsagePerHour!RF$4,Usage!$D$3:$ABF$3,0)),"")</f>
        <v>6.5259172140787705E-2</v>
      </c>
      <c r="RG71" s="27">
        <f>IFERROR(INDEX(Sales!$D$5:$ABF$18,MATCH(UsagePerHour!$B71,Sales!$C$5:$C$18,0),MATCH(UsagePerHour!RG$4,Sales!$D$3:$ABF$3,0))/RG$2*INDEX(Usage!$D$5:$ABF$11,MATCH(UsagePerHour!$B$68,Usage!$C$5:$C$11,0),MATCH(UsagePerHour!RG$4,Usage!$D$3:$ABF$3,0)),"")</f>
        <v>2.4308241966445834E-2</v>
      </c>
      <c r="RH71" s="27">
        <f>IFERROR(INDEX(Sales!$D$5:$ABF$18,MATCH(UsagePerHour!$B71,Sales!$C$5:$C$18,0),MATCH(UsagePerHour!RH$4,Sales!$D$3:$ABF$3,0))/RH$2*INDEX(Usage!$D$5:$ABF$11,MATCH(UsagePerHour!$B$68,Usage!$C$5:$C$11,0),MATCH(UsagePerHour!RH$4,Usage!$D$3:$ABF$3,0)),"")</f>
        <v>0.61143646439243438</v>
      </c>
      <c r="RI71" s="27">
        <f>IFERROR(INDEX(Sales!$D$5:$ABF$18,MATCH(UsagePerHour!$B71,Sales!$C$5:$C$18,0),MATCH(UsagePerHour!RI$4,Sales!$D$3:$ABF$3,0))/RI$2*INDEX(Usage!$D$5:$ABF$11,MATCH(UsagePerHour!$B$68,Usage!$C$5:$C$11,0),MATCH(UsagePerHour!RI$4,Usage!$D$3:$ABF$3,0)),"")</f>
        <v>0.26469594097244714</v>
      </c>
      <c r="RJ71" s="27">
        <f>IFERROR(INDEX(Sales!$D$5:$ABF$18,MATCH(UsagePerHour!$B71,Sales!$C$5:$C$18,0),MATCH(UsagePerHour!RJ$4,Sales!$D$3:$ABF$3,0))/RJ$2*INDEX(Usage!$D$5:$ABF$11,MATCH(UsagePerHour!$B$68,Usage!$C$5:$C$11,0),MATCH(UsagePerHour!RJ$4,Usage!$D$3:$ABF$3,0)),"")</f>
        <v>0.17312770485508824</v>
      </c>
      <c r="RK71" s="27">
        <f>IFERROR(INDEX(Sales!$D$5:$ABF$18,MATCH(UsagePerHour!$B71,Sales!$C$5:$C$18,0),MATCH(UsagePerHour!RK$4,Sales!$D$3:$ABF$3,0))/RK$2*INDEX(Usage!$D$5:$ABF$11,MATCH(UsagePerHour!$B$68,Usage!$C$5:$C$11,0),MATCH(UsagePerHour!RK$4,Usage!$D$3:$ABF$3,0)),"")</f>
        <v>0.13189087518254189</v>
      </c>
      <c r="RL71" s="27">
        <f>IFERROR(INDEX(Sales!$D$5:$ABF$18,MATCH(UsagePerHour!$B71,Sales!$C$5:$C$18,0),MATCH(UsagePerHour!RL$4,Sales!$D$3:$ABF$3,0))/RL$2*INDEX(Usage!$D$5:$ABF$11,MATCH(UsagePerHour!$B$68,Usage!$C$5:$C$11,0),MATCH(UsagePerHour!RL$4,Usage!$D$3:$ABF$3,0)),"")</f>
        <v>0.53717343723084321</v>
      </c>
      <c r="RM71" s="27">
        <f>IFERROR(INDEX(Sales!$D$5:$ABF$18,MATCH(UsagePerHour!$B71,Sales!$C$5:$C$18,0),MATCH(UsagePerHour!RM$4,Sales!$D$3:$ABF$3,0))/RM$2*INDEX(Usage!$D$5:$ABF$11,MATCH(UsagePerHour!$B$68,Usage!$C$5:$C$11,0),MATCH(UsagePerHour!RM$4,Usage!$D$3:$ABF$3,0)),"")</f>
        <v>0.12768726285833096</v>
      </c>
      <c r="RN71" s="27">
        <f>IFERROR(INDEX(Sales!$D$5:$ABF$18,MATCH(UsagePerHour!$B71,Sales!$C$5:$C$18,0),MATCH(UsagePerHour!RN$4,Sales!$D$3:$ABF$3,0))/RN$2*INDEX(Usage!$D$5:$ABF$11,MATCH(UsagePerHour!$B$68,Usage!$C$5:$C$11,0),MATCH(UsagePerHour!RN$4,Usage!$D$3:$ABF$3,0)),"")</f>
        <v>7.4251708177209608E-2</v>
      </c>
      <c r="RO71" s="27">
        <f>IFERROR(INDEX(Sales!$D$5:$ABF$18,MATCH(UsagePerHour!$B71,Sales!$C$5:$C$18,0),MATCH(UsagePerHour!RO$4,Sales!$D$3:$ABF$3,0))/RO$2*INDEX(Usage!$D$5:$ABF$11,MATCH(UsagePerHour!$B$68,Usage!$C$5:$C$11,0),MATCH(UsagePerHour!RO$4,Usage!$D$3:$ABF$3,0)),"")</f>
        <v>0.3710865187187174</v>
      </c>
      <c r="RP71" s="27">
        <f>IFERROR(INDEX(Sales!$D$5:$ABF$18,MATCH(UsagePerHour!$B71,Sales!$C$5:$C$18,0),MATCH(UsagePerHour!RP$4,Sales!$D$3:$ABF$3,0))/RP$2*INDEX(Usage!$D$5:$ABF$11,MATCH(UsagePerHour!$B$68,Usage!$C$5:$C$11,0),MATCH(UsagePerHour!RP$4,Usage!$D$3:$ABF$3,0)),"")</f>
        <v>0.30492254517512196</v>
      </c>
      <c r="RQ71" s="27">
        <f>IFERROR(INDEX(Sales!$D$5:$ABF$18,MATCH(UsagePerHour!$B71,Sales!$C$5:$C$18,0),MATCH(UsagePerHour!RQ$4,Sales!$D$3:$ABF$3,0))/RQ$2*INDEX(Usage!$D$5:$ABF$11,MATCH(UsagePerHour!$B$68,Usage!$C$5:$C$11,0),MATCH(UsagePerHour!RQ$4,Usage!$D$3:$ABF$3,0)),"")</f>
        <v>0.16640129799084274</v>
      </c>
      <c r="RR71" s="27">
        <f>IFERROR(INDEX(Sales!$D$5:$ABF$18,MATCH(UsagePerHour!$B71,Sales!$C$5:$C$18,0),MATCH(UsagePerHour!RR$4,Sales!$D$3:$ABF$3,0))/RR$2*INDEX(Usage!$D$5:$ABF$11,MATCH(UsagePerHour!$B$68,Usage!$C$5:$C$11,0),MATCH(UsagePerHour!RR$4,Usage!$D$3:$ABF$3,0)),"")</f>
        <v>9.1125836251786135E-2</v>
      </c>
      <c r="RS71" s="27">
        <f>IFERROR(INDEX(Sales!$D$5:$ABF$18,MATCH(UsagePerHour!$B71,Sales!$C$5:$C$18,0),MATCH(UsagePerHour!RS$4,Sales!$D$3:$ABF$3,0))/RS$2*INDEX(Usage!$D$5:$ABF$11,MATCH(UsagePerHour!$B$68,Usage!$C$5:$C$11,0),MATCH(UsagePerHour!RS$4,Usage!$D$3:$ABF$3,0)),"")</f>
        <v>0.10770663241113534</v>
      </c>
      <c r="RT71" s="27">
        <f>IFERROR(INDEX(Sales!$D$5:$ABF$18,MATCH(UsagePerHour!$B71,Sales!$C$5:$C$18,0),MATCH(UsagePerHour!RT$4,Sales!$D$3:$ABF$3,0))/RT$2*INDEX(Usage!$D$5:$ABF$11,MATCH(UsagePerHour!$B$68,Usage!$C$5:$C$11,0),MATCH(UsagePerHour!RT$4,Usage!$D$3:$ABF$3,0)),"")</f>
        <v>2.0537953635737006E-2</v>
      </c>
      <c r="RU71" s="27">
        <f>IFERROR(INDEX(Sales!$D$5:$ABF$18,MATCH(UsagePerHour!$B71,Sales!$C$5:$C$18,0),MATCH(UsagePerHour!RU$4,Sales!$D$3:$ABF$3,0))/RU$2*INDEX(Usage!$D$5:$ABF$11,MATCH(UsagePerHour!$B$68,Usage!$C$5:$C$11,0),MATCH(UsagePerHour!RU$4,Usage!$D$3:$ABF$3,0)),"")</f>
        <v>6.1547081136306844E-2</v>
      </c>
      <c r="RV71" s="27">
        <f>IFERROR(INDEX(Sales!$D$5:$ABF$18,MATCH(UsagePerHour!$B71,Sales!$C$5:$C$18,0),MATCH(UsagePerHour!RV$4,Sales!$D$3:$ABF$3,0))/RV$2*INDEX(Usage!$D$5:$ABF$11,MATCH(UsagePerHour!$B$68,Usage!$C$5:$C$11,0),MATCH(UsagePerHour!RV$4,Usage!$D$3:$ABF$3,0)),"")</f>
        <v>0.15890570222115338</v>
      </c>
      <c r="RW71" s="27">
        <f>IFERROR(INDEX(Sales!$D$5:$ABF$18,MATCH(UsagePerHour!$B71,Sales!$C$5:$C$18,0),MATCH(UsagePerHour!RW$4,Sales!$D$3:$ABF$3,0))/RW$2*INDEX(Usage!$D$5:$ABF$11,MATCH(UsagePerHour!$B$68,Usage!$C$5:$C$11,0),MATCH(UsagePerHour!RW$4,Usage!$D$3:$ABF$3,0)),"")</f>
        <v>0.45666567333510949</v>
      </c>
      <c r="RX71" s="27">
        <f>IFERROR(INDEX(Sales!$D$5:$ABF$18,MATCH(UsagePerHour!$B71,Sales!$C$5:$C$18,0),MATCH(UsagePerHour!RX$4,Sales!$D$3:$ABF$3,0))/RX$2*INDEX(Usage!$D$5:$ABF$11,MATCH(UsagePerHour!$B$68,Usage!$C$5:$C$11,0),MATCH(UsagePerHour!RX$4,Usage!$D$3:$ABF$3,0)),"")</f>
        <v>0.69468367525053609</v>
      </c>
      <c r="RY71" s="27">
        <f>IFERROR(INDEX(Sales!$D$5:$ABF$18,MATCH(UsagePerHour!$B71,Sales!$C$5:$C$18,0),MATCH(UsagePerHour!RY$4,Sales!$D$3:$ABF$3,0))/RY$2*INDEX(Usage!$D$5:$ABF$11,MATCH(UsagePerHour!$B$68,Usage!$C$5:$C$11,0),MATCH(UsagePerHour!RY$4,Usage!$D$3:$ABF$3,0)),"")</f>
        <v>0.11391005558482337</v>
      </c>
      <c r="RZ71" s="27">
        <f>IFERROR(INDEX(Sales!$D$5:$ABF$18,MATCH(UsagePerHour!$B71,Sales!$C$5:$C$18,0),MATCH(UsagePerHour!RZ$4,Sales!$D$3:$ABF$3,0))/RZ$2*INDEX(Usage!$D$5:$ABF$11,MATCH(UsagePerHour!$B$68,Usage!$C$5:$C$11,0),MATCH(UsagePerHour!RZ$4,Usage!$D$3:$ABF$3,0)),"")</f>
        <v>0.17815704196019988</v>
      </c>
      <c r="SA71" s="27">
        <f>IFERROR(INDEX(Sales!$D$5:$ABF$18,MATCH(UsagePerHour!$B71,Sales!$C$5:$C$18,0),MATCH(UsagePerHour!SA$4,Sales!$D$3:$ABF$3,0))/SA$2*INDEX(Usage!$D$5:$ABF$11,MATCH(UsagePerHour!$B$68,Usage!$C$5:$C$11,0),MATCH(UsagePerHour!SA$4,Usage!$D$3:$ABF$3,0)),"")</f>
        <v>3.5497394830503973E-2</v>
      </c>
      <c r="SB71" s="27">
        <f>IFERROR(INDEX(Sales!$D$5:$ABF$18,MATCH(UsagePerHour!$B71,Sales!$C$5:$C$18,0),MATCH(UsagePerHour!SB$4,Sales!$D$3:$ABF$3,0))/SB$2*INDEX(Usage!$D$5:$ABF$11,MATCH(UsagePerHour!$B$68,Usage!$C$5:$C$11,0),MATCH(UsagePerHour!SB$4,Usage!$D$3:$ABF$3,0)),"")</f>
        <v>0.21384161353686115</v>
      </c>
      <c r="SC71" s="27">
        <f>IFERROR(INDEX(Sales!$D$5:$ABF$18,MATCH(UsagePerHour!$B71,Sales!$C$5:$C$18,0),MATCH(UsagePerHour!SC$4,Sales!$D$3:$ABF$3,0))/SC$2*INDEX(Usage!$D$5:$ABF$11,MATCH(UsagePerHour!$B$68,Usage!$C$5:$C$11,0),MATCH(UsagePerHour!SC$4,Usage!$D$3:$ABF$3,0)),"")</f>
        <v>0.3152303153316961</v>
      </c>
      <c r="SD71" s="27">
        <f>IFERROR(INDEX(Sales!$D$5:$ABF$18,MATCH(UsagePerHour!$B71,Sales!$C$5:$C$18,0),MATCH(UsagePerHour!SD$4,Sales!$D$3:$ABF$3,0))/SD$2*INDEX(Usage!$D$5:$ABF$11,MATCH(UsagePerHour!$B$68,Usage!$C$5:$C$11,0),MATCH(UsagePerHour!SD$4,Usage!$D$3:$ABF$3,0)),"")</f>
        <v>0.69924095876249848</v>
      </c>
      <c r="SE71" s="27">
        <f>IFERROR(INDEX(Sales!$D$5:$ABF$18,MATCH(UsagePerHour!$B71,Sales!$C$5:$C$18,0),MATCH(UsagePerHour!SE$4,Sales!$D$3:$ABF$3,0))/SE$2*INDEX(Usage!$D$5:$ABF$11,MATCH(UsagePerHour!$B$68,Usage!$C$5:$C$11,0),MATCH(UsagePerHour!SE$4,Usage!$D$3:$ABF$3,0)),"")</f>
        <v>0.2062383927221651</v>
      </c>
      <c r="SF71" s="27">
        <f>IFERROR(INDEX(Sales!$D$5:$ABF$18,MATCH(UsagePerHour!$B71,Sales!$C$5:$C$18,0),MATCH(UsagePerHour!SF$4,Sales!$D$3:$ABF$3,0))/SF$2*INDEX(Usage!$D$5:$ABF$11,MATCH(UsagePerHour!$B$68,Usage!$C$5:$C$11,0),MATCH(UsagePerHour!SF$4,Usage!$D$3:$ABF$3,0)),"")</f>
        <v>9.7589829204731846E-2</v>
      </c>
      <c r="SG71" s="27" t="str">
        <f>IFERROR(INDEX(Sales!$D$5:$ABF$18,MATCH(UsagePerHour!$B71,Sales!$C$5:$C$18,0),MATCH(UsagePerHour!SG$4,Sales!$D$3:$ABF$3,0))/SG$2*INDEX(Usage!$D$5:$ABF$11,MATCH(UsagePerHour!$B$68,Usage!$C$5:$C$11,0),MATCH(UsagePerHour!SG$4,Usage!$D$3:$ABF$3,0)),"")</f>
        <v/>
      </c>
      <c r="SH71" s="27" t="str">
        <f>IFERROR(INDEX(Sales!$D$5:$ABF$18,MATCH(UsagePerHour!$B71,Sales!$C$5:$C$18,0),MATCH(UsagePerHour!SH$4,Sales!$D$3:$ABF$3,0))/SH$2*INDEX(Usage!$D$5:$ABF$11,MATCH(UsagePerHour!$B$68,Usage!$C$5:$C$11,0),MATCH(UsagePerHour!SH$4,Usage!$D$3:$ABF$3,0)),"")</f>
        <v/>
      </c>
      <c r="SI71" s="27" t="str">
        <f>IFERROR(INDEX(Sales!$D$5:$ABF$18,MATCH(UsagePerHour!$B71,Sales!$C$5:$C$18,0),MATCH(UsagePerHour!SI$4,Sales!$D$3:$ABF$3,0))/SI$2*INDEX(Usage!$D$5:$ABF$11,MATCH(UsagePerHour!$B$68,Usage!$C$5:$C$11,0),MATCH(UsagePerHour!SI$4,Usage!$D$3:$ABF$3,0)),"")</f>
        <v/>
      </c>
      <c r="SJ71" s="27" t="str">
        <f>IFERROR(INDEX(Sales!$D$5:$ABF$18,MATCH(UsagePerHour!$B71,Sales!$C$5:$C$18,0),MATCH(UsagePerHour!SJ$4,Sales!$D$3:$ABF$3,0))/SJ$2*INDEX(Usage!$D$5:$ABF$11,MATCH(UsagePerHour!$B$68,Usage!$C$5:$C$11,0),MATCH(UsagePerHour!SJ$4,Usage!$D$3:$ABF$3,0)),"")</f>
        <v/>
      </c>
      <c r="SK71" s="27" t="str">
        <f>IFERROR(INDEX(Sales!$D$5:$ABF$18,MATCH(UsagePerHour!$B71,Sales!$C$5:$C$18,0),MATCH(UsagePerHour!SK$4,Sales!$D$3:$ABF$3,0))/SK$2*INDEX(Usage!$D$5:$ABF$11,MATCH(UsagePerHour!$B$68,Usage!$C$5:$C$11,0),MATCH(UsagePerHour!SK$4,Usage!$D$3:$ABF$3,0)),"")</f>
        <v/>
      </c>
      <c r="SL71" s="27" t="str">
        <f>IFERROR(INDEX(Sales!$D$5:$ABF$18,MATCH(UsagePerHour!$B71,Sales!$C$5:$C$18,0),MATCH(UsagePerHour!SL$4,Sales!$D$3:$ABF$3,0))/SL$2*INDEX(Usage!$D$5:$ABF$11,MATCH(UsagePerHour!$B$68,Usage!$C$5:$C$11,0),MATCH(UsagePerHour!SL$4,Usage!$D$3:$ABF$3,0)),"")</f>
        <v/>
      </c>
      <c r="SM71" s="27" t="str">
        <f>IFERROR(INDEX(Sales!$D$5:$ABF$18,MATCH(UsagePerHour!$B71,Sales!$C$5:$C$18,0),MATCH(UsagePerHour!SM$4,Sales!$D$3:$ABF$3,0))/SM$2*INDEX(Usage!$D$5:$ABF$11,MATCH(UsagePerHour!$B$68,Usage!$C$5:$C$11,0),MATCH(UsagePerHour!SM$4,Usage!$D$3:$ABF$3,0)),"")</f>
        <v/>
      </c>
      <c r="SN71" s="27" t="str">
        <f>IFERROR(INDEX(Sales!$D$5:$ABF$18,MATCH(UsagePerHour!$B71,Sales!$C$5:$C$18,0),MATCH(UsagePerHour!SN$4,Sales!$D$3:$ABF$3,0))/SN$2*INDEX(Usage!$D$5:$ABF$11,MATCH(UsagePerHour!$B$68,Usage!$C$5:$C$11,0),MATCH(UsagePerHour!SN$4,Usage!$D$3:$ABF$3,0)),"")</f>
        <v/>
      </c>
      <c r="SO71" s="27" t="str">
        <f>IFERROR(INDEX(Sales!$D$5:$ABF$18,MATCH(UsagePerHour!$B71,Sales!$C$5:$C$18,0),MATCH(UsagePerHour!SO$4,Sales!$D$3:$ABF$3,0))/SO$2*INDEX(Usage!$D$5:$ABF$11,MATCH(UsagePerHour!$B$68,Usage!$C$5:$C$11,0),MATCH(UsagePerHour!SO$4,Usage!$D$3:$ABF$3,0)),"")</f>
        <v/>
      </c>
      <c r="SP71" s="27" t="str">
        <f>IFERROR(INDEX(Sales!$D$5:$ABF$18,MATCH(UsagePerHour!$B71,Sales!$C$5:$C$18,0),MATCH(UsagePerHour!SP$4,Sales!$D$3:$ABF$3,0))/SP$2*INDEX(Usage!$D$5:$ABF$11,MATCH(UsagePerHour!$B$68,Usage!$C$5:$C$11,0),MATCH(UsagePerHour!SP$4,Usage!$D$3:$ABF$3,0)),"")</f>
        <v/>
      </c>
      <c r="SQ71" s="27" t="str">
        <f>IFERROR(INDEX(Sales!$D$5:$ABF$18,MATCH(UsagePerHour!$B71,Sales!$C$5:$C$18,0),MATCH(UsagePerHour!SQ$4,Sales!$D$3:$ABF$3,0))/SQ$2*INDEX(Usage!$D$5:$ABF$11,MATCH(UsagePerHour!$B$68,Usage!$C$5:$C$11,0),MATCH(UsagePerHour!SQ$4,Usage!$D$3:$ABF$3,0)),"")</f>
        <v/>
      </c>
      <c r="SR71" s="27" t="str">
        <f>IFERROR(INDEX(Sales!$D$5:$ABF$18,MATCH(UsagePerHour!$B71,Sales!$C$5:$C$18,0),MATCH(UsagePerHour!SR$4,Sales!$D$3:$ABF$3,0))/SR$2*INDEX(Usage!$D$5:$ABF$11,MATCH(UsagePerHour!$B$68,Usage!$C$5:$C$11,0),MATCH(UsagePerHour!SR$4,Usage!$D$3:$ABF$3,0)),"")</f>
        <v/>
      </c>
      <c r="SS71" s="27" t="str">
        <f>IFERROR(INDEX(Sales!$D$5:$ABF$18,MATCH(UsagePerHour!$B71,Sales!$C$5:$C$18,0),MATCH(UsagePerHour!SS$4,Sales!$D$3:$ABF$3,0))/SS$2*INDEX(Usage!$D$5:$ABF$11,MATCH(UsagePerHour!$B$68,Usage!$C$5:$C$11,0),MATCH(UsagePerHour!SS$4,Usage!$D$3:$ABF$3,0)),"")</f>
        <v/>
      </c>
      <c r="ST71" s="27" t="str">
        <f>IFERROR(INDEX(Sales!$D$5:$ABF$18,MATCH(UsagePerHour!$B71,Sales!$C$5:$C$18,0),MATCH(UsagePerHour!ST$4,Sales!$D$3:$ABF$3,0))/ST$2*INDEX(Usage!$D$5:$ABF$11,MATCH(UsagePerHour!$B$68,Usage!$C$5:$C$11,0),MATCH(UsagePerHour!ST$4,Usage!$D$3:$ABF$3,0)),"")</f>
        <v/>
      </c>
      <c r="SU71" s="27" t="str">
        <f>IFERROR(INDEX(Sales!$D$5:$ABF$18,MATCH(UsagePerHour!$B71,Sales!$C$5:$C$18,0),MATCH(UsagePerHour!SU$4,Sales!$D$3:$ABF$3,0))/SU$2*INDEX(Usage!$D$5:$ABF$11,MATCH(UsagePerHour!$B$68,Usage!$C$5:$C$11,0),MATCH(UsagePerHour!SU$4,Usage!$D$3:$ABF$3,0)),"")</f>
        <v/>
      </c>
      <c r="SV71" s="27" t="str">
        <f>IFERROR(INDEX(Sales!$D$5:$ABF$18,MATCH(UsagePerHour!$B71,Sales!$C$5:$C$18,0),MATCH(UsagePerHour!SV$4,Sales!$D$3:$ABF$3,0))/SV$2*INDEX(Usage!$D$5:$ABF$11,MATCH(UsagePerHour!$B$68,Usage!$C$5:$C$11,0),MATCH(UsagePerHour!SV$4,Usage!$D$3:$ABF$3,0)),"")</f>
        <v/>
      </c>
      <c r="SW71" s="27" t="str">
        <f>IFERROR(INDEX(Sales!$D$5:$ABF$18,MATCH(UsagePerHour!$B71,Sales!$C$5:$C$18,0),MATCH(UsagePerHour!SW$4,Sales!$D$3:$ABF$3,0))/SW$2*INDEX(Usage!$D$5:$ABF$11,MATCH(UsagePerHour!$B$68,Usage!$C$5:$C$11,0),MATCH(UsagePerHour!SW$4,Usage!$D$3:$ABF$3,0)),"")</f>
        <v/>
      </c>
      <c r="SX71" s="27" t="str">
        <f>IFERROR(INDEX(Sales!$D$5:$ABF$18,MATCH(UsagePerHour!$B71,Sales!$C$5:$C$18,0),MATCH(UsagePerHour!SX$4,Sales!$D$3:$ABF$3,0))/SX$2*INDEX(Usage!$D$5:$ABF$11,MATCH(UsagePerHour!$B$68,Usage!$C$5:$C$11,0),MATCH(UsagePerHour!SX$4,Usage!$D$3:$ABF$3,0)),"")</f>
        <v/>
      </c>
      <c r="SY71" s="27" t="str">
        <f>IFERROR(INDEX(Sales!$D$5:$ABF$18,MATCH(UsagePerHour!$B71,Sales!$C$5:$C$18,0),MATCH(UsagePerHour!SY$4,Sales!$D$3:$ABF$3,0))/SY$2*INDEX(Usage!$D$5:$ABF$11,MATCH(UsagePerHour!$B$68,Usage!$C$5:$C$11,0),MATCH(UsagePerHour!SY$4,Usage!$D$3:$ABF$3,0)),"")</f>
        <v/>
      </c>
      <c r="SZ71" s="27" t="str">
        <f>IFERROR(INDEX(Sales!$D$5:$ABF$18,MATCH(UsagePerHour!$B71,Sales!$C$5:$C$18,0),MATCH(UsagePerHour!SZ$4,Sales!$D$3:$ABF$3,0))/SZ$2*INDEX(Usage!$D$5:$ABF$11,MATCH(UsagePerHour!$B$68,Usage!$C$5:$C$11,0),MATCH(UsagePerHour!SZ$4,Usage!$D$3:$ABF$3,0)),"")</f>
        <v/>
      </c>
      <c r="TA71" s="27" t="str">
        <f>IFERROR(INDEX(Sales!$D$5:$ABF$18,MATCH(UsagePerHour!$B71,Sales!$C$5:$C$18,0),MATCH(UsagePerHour!TA$4,Sales!$D$3:$ABF$3,0))/TA$2*INDEX(Usage!$D$5:$ABF$11,MATCH(UsagePerHour!$B$68,Usage!$C$5:$C$11,0),MATCH(UsagePerHour!TA$4,Usage!$D$3:$ABF$3,0)),"")</f>
        <v/>
      </c>
      <c r="TB71" s="27" t="str">
        <f>IFERROR(INDEX(Sales!$D$5:$ABF$18,MATCH(UsagePerHour!$B71,Sales!$C$5:$C$18,0),MATCH(UsagePerHour!TB$4,Sales!$D$3:$ABF$3,0))/TB$2*INDEX(Usage!$D$5:$ABF$11,MATCH(UsagePerHour!$B$68,Usage!$C$5:$C$11,0),MATCH(UsagePerHour!TB$4,Usage!$D$3:$ABF$3,0)),"")</f>
        <v/>
      </c>
      <c r="TC71" s="27" t="str">
        <f>IFERROR(INDEX(Sales!$D$5:$ABF$18,MATCH(UsagePerHour!$B71,Sales!$C$5:$C$18,0),MATCH(UsagePerHour!TC$4,Sales!$D$3:$ABF$3,0))/TC$2*INDEX(Usage!$D$5:$ABF$11,MATCH(UsagePerHour!$B$68,Usage!$C$5:$C$11,0),MATCH(UsagePerHour!TC$4,Usage!$D$3:$ABF$3,0)),"")</f>
        <v/>
      </c>
      <c r="TD71" s="27" t="str">
        <f>IFERROR(INDEX(Sales!$D$5:$ABF$18,MATCH(UsagePerHour!$B71,Sales!$C$5:$C$18,0),MATCH(UsagePerHour!TD$4,Sales!$D$3:$ABF$3,0))/TD$2*INDEX(Usage!$D$5:$ABF$11,MATCH(UsagePerHour!$B$68,Usage!$C$5:$C$11,0),MATCH(UsagePerHour!TD$4,Usage!$D$3:$ABF$3,0)),"")</f>
        <v/>
      </c>
      <c r="TE71" s="27" t="str">
        <f>IFERROR(INDEX(Sales!$D$5:$ABF$18,MATCH(UsagePerHour!$B71,Sales!$C$5:$C$18,0),MATCH(UsagePerHour!TE$4,Sales!$D$3:$ABF$3,0))/TE$2*INDEX(Usage!$D$5:$ABF$11,MATCH(UsagePerHour!$B$68,Usage!$C$5:$C$11,0),MATCH(UsagePerHour!TE$4,Usage!$D$3:$ABF$3,0)),"")</f>
        <v/>
      </c>
      <c r="TF71" s="27" t="str">
        <f>IFERROR(INDEX(Sales!$D$5:$ABF$18,MATCH(UsagePerHour!$B71,Sales!$C$5:$C$18,0),MATCH(UsagePerHour!TF$4,Sales!$D$3:$ABF$3,0))/TF$2*INDEX(Usage!$D$5:$ABF$11,MATCH(UsagePerHour!$B$68,Usage!$C$5:$C$11,0),MATCH(UsagePerHour!TF$4,Usage!$D$3:$ABF$3,0)),"")</f>
        <v/>
      </c>
      <c r="TG71" s="27" t="str">
        <f>IFERROR(INDEX(Sales!$D$5:$ABF$18,MATCH(UsagePerHour!$B71,Sales!$C$5:$C$18,0),MATCH(UsagePerHour!TG$4,Sales!$D$3:$ABF$3,0))/TG$2*INDEX(Usage!$D$5:$ABF$11,MATCH(UsagePerHour!$B$68,Usage!$C$5:$C$11,0),MATCH(UsagePerHour!TG$4,Usage!$D$3:$ABF$3,0)),"")</f>
        <v/>
      </c>
      <c r="TH71" s="27" t="str">
        <f>IFERROR(INDEX(Sales!$D$5:$ABF$18,MATCH(UsagePerHour!$B71,Sales!$C$5:$C$18,0),MATCH(UsagePerHour!TH$4,Sales!$D$3:$ABF$3,0))/TH$2*INDEX(Usage!$D$5:$ABF$11,MATCH(UsagePerHour!$B$68,Usage!$C$5:$C$11,0),MATCH(UsagePerHour!TH$4,Usage!$D$3:$ABF$3,0)),"")</f>
        <v/>
      </c>
      <c r="TI71" s="27" t="str">
        <f>IFERROR(INDEX(Sales!$D$5:$ABF$18,MATCH(UsagePerHour!$B71,Sales!$C$5:$C$18,0),MATCH(UsagePerHour!TI$4,Sales!$D$3:$ABF$3,0))/TI$2*INDEX(Usage!$D$5:$ABF$11,MATCH(UsagePerHour!$B$68,Usage!$C$5:$C$11,0),MATCH(UsagePerHour!TI$4,Usage!$D$3:$ABF$3,0)),"")</f>
        <v/>
      </c>
      <c r="TJ71" s="27" t="str">
        <f>IFERROR(INDEX(Sales!$D$5:$ABF$18,MATCH(UsagePerHour!$B71,Sales!$C$5:$C$18,0),MATCH(UsagePerHour!TJ$4,Sales!$D$3:$ABF$3,0))/TJ$2*INDEX(Usage!$D$5:$ABF$11,MATCH(UsagePerHour!$B$68,Usage!$C$5:$C$11,0),MATCH(UsagePerHour!TJ$4,Usage!$D$3:$ABF$3,0)),"")</f>
        <v/>
      </c>
      <c r="TK71" s="27" t="str">
        <f>IFERROR(INDEX(Sales!$D$5:$ABF$18,MATCH(UsagePerHour!$B71,Sales!$C$5:$C$18,0),MATCH(UsagePerHour!TK$4,Sales!$D$3:$ABF$3,0))/TK$2*INDEX(Usage!$D$5:$ABF$11,MATCH(UsagePerHour!$B$68,Usage!$C$5:$C$11,0),MATCH(UsagePerHour!TK$4,Usage!$D$3:$ABF$3,0)),"")</f>
        <v/>
      </c>
      <c r="TL71" s="27" t="str">
        <f>IFERROR(INDEX(Sales!$D$5:$ABF$18,MATCH(UsagePerHour!$B71,Sales!$C$5:$C$18,0),MATCH(UsagePerHour!TL$4,Sales!$D$3:$ABF$3,0))/TL$2*INDEX(Usage!$D$5:$ABF$11,MATCH(UsagePerHour!$B$68,Usage!$C$5:$C$11,0),MATCH(UsagePerHour!TL$4,Usage!$D$3:$ABF$3,0)),"")</f>
        <v/>
      </c>
      <c r="TM71" s="27" t="str">
        <f>IFERROR(INDEX(Sales!$D$5:$ABF$18,MATCH(UsagePerHour!$B71,Sales!$C$5:$C$18,0),MATCH(UsagePerHour!TM$4,Sales!$D$3:$ABF$3,0))/TM$2*INDEX(Usage!$D$5:$ABF$11,MATCH(UsagePerHour!$B$68,Usage!$C$5:$C$11,0),MATCH(UsagePerHour!TM$4,Usage!$D$3:$ABF$3,0)),"")</f>
        <v/>
      </c>
      <c r="TN71" s="27" t="str">
        <f>IFERROR(INDEX(Sales!$D$5:$ABF$18,MATCH(UsagePerHour!$B71,Sales!$C$5:$C$18,0),MATCH(UsagePerHour!TN$4,Sales!$D$3:$ABF$3,0))/TN$2*INDEX(Usage!$D$5:$ABF$11,MATCH(UsagePerHour!$B$68,Usage!$C$5:$C$11,0),MATCH(UsagePerHour!TN$4,Usage!$D$3:$ABF$3,0)),"")</f>
        <v/>
      </c>
      <c r="TO71" s="27" t="str">
        <f>IFERROR(INDEX(Sales!$D$5:$ABF$18,MATCH(UsagePerHour!$B71,Sales!$C$5:$C$18,0),MATCH(UsagePerHour!TO$4,Sales!$D$3:$ABF$3,0))/TO$2*INDEX(Usage!$D$5:$ABF$11,MATCH(UsagePerHour!$B$68,Usage!$C$5:$C$11,0),MATCH(UsagePerHour!TO$4,Usage!$D$3:$ABF$3,0)),"")</f>
        <v/>
      </c>
      <c r="TP71" s="27" t="str">
        <f>IFERROR(INDEX(Sales!$D$5:$ABF$18,MATCH(UsagePerHour!$B71,Sales!$C$5:$C$18,0),MATCH(UsagePerHour!TP$4,Sales!$D$3:$ABF$3,0))/TP$2*INDEX(Usage!$D$5:$ABF$11,MATCH(UsagePerHour!$B$68,Usage!$C$5:$C$11,0),MATCH(UsagePerHour!TP$4,Usage!$D$3:$ABF$3,0)),"")</f>
        <v/>
      </c>
      <c r="TQ71" s="27" t="str">
        <f>IFERROR(INDEX(Sales!$D$5:$ABF$18,MATCH(UsagePerHour!$B71,Sales!$C$5:$C$18,0),MATCH(UsagePerHour!TQ$4,Sales!$D$3:$ABF$3,0))/TQ$2*INDEX(Usage!$D$5:$ABF$11,MATCH(UsagePerHour!$B$68,Usage!$C$5:$C$11,0),MATCH(UsagePerHour!TQ$4,Usage!$D$3:$ABF$3,0)),"")</f>
        <v/>
      </c>
      <c r="TR71" s="27" t="str">
        <f>IFERROR(INDEX(Sales!$D$5:$ABF$18,MATCH(UsagePerHour!$B71,Sales!$C$5:$C$18,0),MATCH(UsagePerHour!TR$4,Sales!$D$3:$ABF$3,0))/TR$2*INDEX(Usage!$D$5:$ABF$11,MATCH(UsagePerHour!$B$68,Usage!$C$5:$C$11,0),MATCH(UsagePerHour!TR$4,Usage!$D$3:$ABF$3,0)),"")</f>
        <v/>
      </c>
      <c r="TS71" s="27" t="str">
        <f>IFERROR(INDEX(Sales!$D$5:$ABF$18,MATCH(UsagePerHour!$B71,Sales!$C$5:$C$18,0),MATCH(UsagePerHour!TS$4,Sales!$D$3:$ABF$3,0))/TS$2*INDEX(Usage!$D$5:$ABF$11,MATCH(UsagePerHour!$B$68,Usage!$C$5:$C$11,0),MATCH(UsagePerHour!TS$4,Usage!$D$3:$ABF$3,0)),"")</f>
        <v/>
      </c>
      <c r="TT71" s="27" t="str">
        <f>IFERROR(INDEX(Sales!$D$5:$ABF$18,MATCH(UsagePerHour!$B71,Sales!$C$5:$C$18,0),MATCH(UsagePerHour!TT$4,Sales!$D$3:$ABF$3,0))/TT$2*INDEX(Usage!$D$5:$ABF$11,MATCH(UsagePerHour!$B$68,Usage!$C$5:$C$11,0),MATCH(UsagePerHour!TT$4,Usage!$D$3:$ABF$3,0)),"")</f>
        <v/>
      </c>
      <c r="TU71" s="27" t="str">
        <f>IFERROR(INDEX(Sales!$D$5:$ABF$18,MATCH(UsagePerHour!$B71,Sales!$C$5:$C$18,0),MATCH(UsagePerHour!TU$4,Sales!$D$3:$ABF$3,0))/TU$2*INDEX(Usage!$D$5:$ABF$11,MATCH(UsagePerHour!$B$68,Usage!$C$5:$C$11,0),MATCH(UsagePerHour!TU$4,Usage!$D$3:$ABF$3,0)),"")</f>
        <v/>
      </c>
      <c r="TV71" s="27" t="str">
        <f>IFERROR(INDEX(Sales!$D$5:$ABF$18,MATCH(UsagePerHour!$B71,Sales!$C$5:$C$18,0),MATCH(UsagePerHour!TV$4,Sales!$D$3:$ABF$3,0))/TV$2*INDEX(Usage!$D$5:$ABF$11,MATCH(UsagePerHour!$B$68,Usage!$C$5:$C$11,0),MATCH(UsagePerHour!TV$4,Usage!$D$3:$ABF$3,0)),"")</f>
        <v/>
      </c>
      <c r="TW71" s="27" t="str">
        <f>IFERROR(INDEX(Sales!$D$5:$ABF$18,MATCH(UsagePerHour!$B71,Sales!$C$5:$C$18,0),MATCH(UsagePerHour!TW$4,Sales!$D$3:$ABF$3,0))/TW$2*INDEX(Usage!$D$5:$ABF$11,MATCH(UsagePerHour!$B$68,Usage!$C$5:$C$11,0),MATCH(UsagePerHour!TW$4,Usage!$D$3:$ABF$3,0)),"")</f>
        <v/>
      </c>
      <c r="TX71" s="27" t="str">
        <f>IFERROR(INDEX(Sales!$D$5:$ABF$18,MATCH(UsagePerHour!$B71,Sales!$C$5:$C$18,0),MATCH(UsagePerHour!TX$4,Sales!$D$3:$ABF$3,0))/TX$2*INDEX(Usage!$D$5:$ABF$11,MATCH(UsagePerHour!$B$68,Usage!$C$5:$C$11,0),MATCH(UsagePerHour!TX$4,Usage!$D$3:$ABF$3,0)),"")</f>
        <v/>
      </c>
      <c r="TY71" s="27" t="str">
        <f>IFERROR(INDEX(Sales!$D$5:$ABF$18,MATCH(UsagePerHour!$B71,Sales!$C$5:$C$18,0),MATCH(UsagePerHour!TY$4,Sales!$D$3:$ABF$3,0))/TY$2*INDEX(Usage!$D$5:$ABF$11,MATCH(UsagePerHour!$B$68,Usage!$C$5:$C$11,0),MATCH(UsagePerHour!TY$4,Usage!$D$3:$ABF$3,0)),"")</f>
        <v/>
      </c>
      <c r="TZ71" s="27" t="str">
        <f>IFERROR(INDEX(Sales!$D$5:$ABF$18,MATCH(UsagePerHour!$B71,Sales!$C$5:$C$18,0),MATCH(UsagePerHour!TZ$4,Sales!$D$3:$ABF$3,0))/TZ$2*INDEX(Usage!$D$5:$ABF$11,MATCH(UsagePerHour!$B$68,Usage!$C$5:$C$11,0),MATCH(UsagePerHour!TZ$4,Usage!$D$3:$ABF$3,0)),"")</f>
        <v/>
      </c>
      <c r="UA71" s="27" t="str">
        <f>IFERROR(INDEX(Sales!$D$5:$ABF$18,MATCH(UsagePerHour!$B71,Sales!$C$5:$C$18,0),MATCH(UsagePerHour!UA$4,Sales!$D$3:$ABF$3,0))/UA$2*INDEX(Usage!$D$5:$ABF$11,MATCH(UsagePerHour!$B$68,Usage!$C$5:$C$11,0),MATCH(UsagePerHour!UA$4,Usage!$D$3:$ABF$3,0)),"")</f>
        <v/>
      </c>
      <c r="UB71" s="27" t="str">
        <f>IFERROR(INDEX(Sales!$D$5:$ABF$18,MATCH(UsagePerHour!$B71,Sales!$C$5:$C$18,0),MATCH(UsagePerHour!UB$4,Sales!$D$3:$ABF$3,0))/UB$2*INDEX(Usage!$D$5:$ABF$11,MATCH(UsagePerHour!$B$68,Usage!$C$5:$C$11,0),MATCH(UsagePerHour!UB$4,Usage!$D$3:$ABF$3,0)),"")</f>
        <v/>
      </c>
      <c r="UC71" s="27" t="str">
        <f>IFERROR(INDEX(Sales!$D$5:$ABF$18,MATCH(UsagePerHour!$B71,Sales!$C$5:$C$18,0),MATCH(UsagePerHour!UC$4,Sales!$D$3:$ABF$3,0))/UC$2*INDEX(Usage!$D$5:$ABF$11,MATCH(UsagePerHour!$B$68,Usage!$C$5:$C$11,0),MATCH(UsagePerHour!UC$4,Usage!$D$3:$ABF$3,0)),"")</f>
        <v/>
      </c>
      <c r="UD71" s="27" t="str">
        <f>IFERROR(INDEX(Sales!$D$5:$ABF$18,MATCH(UsagePerHour!$B71,Sales!$C$5:$C$18,0),MATCH(UsagePerHour!UD$4,Sales!$D$3:$ABF$3,0))/UD$2*INDEX(Usage!$D$5:$ABF$11,MATCH(UsagePerHour!$B$68,Usage!$C$5:$C$11,0),MATCH(UsagePerHour!UD$4,Usage!$D$3:$ABF$3,0)),"")</f>
        <v/>
      </c>
      <c r="UE71" s="27" t="str">
        <f>IFERROR(INDEX(Sales!$D$5:$ABF$18,MATCH(UsagePerHour!$B71,Sales!$C$5:$C$18,0),MATCH(UsagePerHour!UE$4,Sales!$D$3:$ABF$3,0))/UE$2*INDEX(Usage!$D$5:$ABF$11,MATCH(UsagePerHour!$B$68,Usage!$C$5:$C$11,0),MATCH(UsagePerHour!UE$4,Usage!$D$3:$ABF$3,0)),"")</f>
        <v/>
      </c>
      <c r="UF71" s="27" t="str">
        <f>IFERROR(INDEX(Sales!$D$5:$ABF$18,MATCH(UsagePerHour!$B71,Sales!$C$5:$C$18,0),MATCH(UsagePerHour!UF$4,Sales!$D$3:$ABF$3,0))/UF$2*INDEX(Usage!$D$5:$ABF$11,MATCH(UsagePerHour!$B$68,Usage!$C$5:$C$11,0),MATCH(UsagePerHour!UF$4,Usage!$D$3:$ABF$3,0)),"")</f>
        <v/>
      </c>
      <c r="UG71" s="27" t="str">
        <f>IFERROR(INDEX(Sales!$D$5:$ABF$18,MATCH(UsagePerHour!$B71,Sales!$C$5:$C$18,0),MATCH(UsagePerHour!UG$4,Sales!$D$3:$ABF$3,0))/UG$2*INDEX(Usage!$D$5:$ABF$11,MATCH(UsagePerHour!$B$68,Usage!$C$5:$C$11,0),MATCH(UsagePerHour!UG$4,Usage!$D$3:$ABF$3,0)),"")</f>
        <v/>
      </c>
      <c r="UH71" s="27" t="str">
        <f>IFERROR(INDEX(Sales!$D$5:$ABF$18,MATCH(UsagePerHour!$B71,Sales!$C$5:$C$18,0),MATCH(UsagePerHour!UH$4,Sales!$D$3:$ABF$3,0))/UH$2*INDEX(Usage!$D$5:$ABF$11,MATCH(UsagePerHour!$B$68,Usage!$C$5:$C$11,0),MATCH(UsagePerHour!UH$4,Usage!$D$3:$ABF$3,0)),"")</f>
        <v/>
      </c>
      <c r="UI71" s="27" t="str">
        <f>IFERROR(INDEX(Sales!$D$5:$ABF$18,MATCH(UsagePerHour!$B71,Sales!$C$5:$C$18,0),MATCH(UsagePerHour!UI$4,Sales!$D$3:$ABF$3,0))/UI$2*INDEX(Usage!$D$5:$ABF$11,MATCH(UsagePerHour!$B$68,Usage!$C$5:$C$11,0),MATCH(UsagePerHour!UI$4,Usage!$D$3:$ABF$3,0)),"")</f>
        <v/>
      </c>
      <c r="UJ71" s="27" t="str">
        <f>IFERROR(INDEX(Sales!$D$5:$ABF$18,MATCH(UsagePerHour!$B71,Sales!$C$5:$C$18,0),MATCH(UsagePerHour!UJ$4,Sales!$D$3:$ABF$3,0))/UJ$2*INDEX(Usage!$D$5:$ABF$11,MATCH(UsagePerHour!$B$68,Usage!$C$5:$C$11,0),MATCH(UsagePerHour!UJ$4,Usage!$D$3:$ABF$3,0)),"")</f>
        <v/>
      </c>
      <c r="UK71" s="27" t="str">
        <f>IFERROR(INDEX(Sales!$D$5:$ABF$18,MATCH(UsagePerHour!$B71,Sales!$C$5:$C$18,0),MATCH(UsagePerHour!UK$4,Sales!$D$3:$ABF$3,0))/UK$2*INDEX(Usage!$D$5:$ABF$11,MATCH(UsagePerHour!$B$68,Usage!$C$5:$C$11,0),MATCH(UsagePerHour!UK$4,Usage!$D$3:$ABF$3,0)),"")</f>
        <v/>
      </c>
      <c r="UL71" s="27" t="str">
        <f>IFERROR(INDEX(Sales!$D$5:$ABF$18,MATCH(UsagePerHour!$B71,Sales!$C$5:$C$18,0),MATCH(UsagePerHour!UL$4,Sales!$D$3:$ABF$3,0))/UL$2*INDEX(Usage!$D$5:$ABF$11,MATCH(UsagePerHour!$B$68,Usage!$C$5:$C$11,0),MATCH(UsagePerHour!UL$4,Usage!$D$3:$ABF$3,0)),"")</f>
        <v/>
      </c>
      <c r="UM71" s="27" t="str">
        <f>IFERROR(INDEX(Sales!$D$5:$ABF$18,MATCH(UsagePerHour!$B71,Sales!$C$5:$C$18,0),MATCH(UsagePerHour!UM$4,Sales!$D$3:$ABF$3,0))/UM$2*INDEX(Usage!$D$5:$ABF$11,MATCH(UsagePerHour!$B$68,Usage!$C$5:$C$11,0),MATCH(UsagePerHour!UM$4,Usage!$D$3:$ABF$3,0)),"")</f>
        <v/>
      </c>
      <c r="UN71" s="27" t="str">
        <f>IFERROR(INDEX(Sales!$D$5:$ABF$18,MATCH(UsagePerHour!$B71,Sales!$C$5:$C$18,0),MATCH(UsagePerHour!UN$4,Sales!$D$3:$ABF$3,0))/UN$2*INDEX(Usage!$D$5:$ABF$11,MATCH(UsagePerHour!$B$68,Usage!$C$5:$C$11,0),MATCH(UsagePerHour!UN$4,Usage!$D$3:$ABF$3,0)),"")</f>
        <v/>
      </c>
      <c r="UO71" s="27" t="str">
        <f>IFERROR(INDEX(Sales!$D$5:$ABF$18,MATCH(UsagePerHour!$B71,Sales!$C$5:$C$18,0),MATCH(UsagePerHour!UO$4,Sales!$D$3:$ABF$3,0))/UO$2*INDEX(Usage!$D$5:$ABF$11,MATCH(UsagePerHour!$B$68,Usage!$C$5:$C$11,0),MATCH(UsagePerHour!UO$4,Usage!$D$3:$ABF$3,0)),"")</f>
        <v/>
      </c>
      <c r="UP71" s="27" t="str">
        <f>IFERROR(INDEX(Sales!$D$5:$ABF$18,MATCH(UsagePerHour!$B71,Sales!$C$5:$C$18,0),MATCH(UsagePerHour!UP$4,Sales!$D$3:$ABF$3,0))/UP$2*INDEX(Usage!$D$5:$ABF$11,MATCH(UsagePerHour!$B$68,Usage!$C$5:$C$11,0),MATCH(UsagePerHour!UP$4,Usage!$D$3:$ABF$3,0)),"")</f>
        <v/>
      </c>
      <c r="UQ71" s="27" t="str">
        <f>IFERROR(INDEX(Sales!$D$5:$ABF$18,MATCH(UsagePerHour!$B71,Sales!$C$5:$C$18,0),MATCH(UsagePerHour!UQ$4,Sales!$D$3:$ABF$3,0))/UQ$2*INDEX(Usage!$D$5:$ABF$11,MATCH(UsagePerHour!$B$68,Usage!$C$5:$C$11,0),MATCH(UsagePerHour!UQ$4,Usage!$D$3:$ABF$3,0)),"")</f>
        <v/>
      </c>
      <c r="UR71" s="27" t="str">
        <f>IFERROR(INDEX(Sales!$D$5:$ABF$18,MATCH(UsagePerHour!$B71,Sales!$C$5:$C$18,0),MATCH(UsagePerHour!UR$4,Sales!$D$3:$ABF$3,0))/UR$2*INDEX(Usage!$D$5:$ABF$11,MATCH(UsagePerHour!$B$68,Usage!$C$5:$C$11,0),MATCH(UsagePerHour!UR$4,Usage!$D$3:$ABF$3,0)),"")</f>
        <v/>
      </c>
      <c r="US71" s="27" t="str">
        <f>IFERROR(INDEX(Sales!$D$5:$ABF$18,MATCH(UsagePerHour!$B71,Sales!$C$5:$C$18,0),MATCH(UsagePerHour!US$4,Sales!$D$3:$ABF$3,0))/US$2*INDEX(Usage!$D$5:$ABF$11,MATCH(UsagePerHour!$B$68,Usage!$C$5:$C$11,0),MATCH(UsagePerHour!US$4,Usage!$D$3:$ABF$3,0)),"")</f>
        <v/>
      </c>
      <c r="UT71" s="27" t="str">
        <f>IFERROR(INDEX(Sales!$D$5:$ABF$18,MATCH(UsagePerHour!$B71,Sales!$C$5:$C$18,0),MATCH(UsagePerHour!UT$4,Sales!$D$3:$ABF$3,0))/UT$2*INDEX(Usage!$D$5:$ABF$11,MATCH(UsagePerHour!$B$68,Usage!$C$5:$C$11,0),MATCH(UsagePerHour!UT$4,Usage!$D$3:$ABF$3,0)),"")</f>
        <v/>
      </c>
      <c r="UU71" s="27" t="str">
        <f>IFERROR(INDEX(Sales!$D$5:$ABF$18,MATCH(UsagePerHour!$B71,Sales!$C$5:$C$18,0),MATCH(UsagePerHour!UU$4,Sales!$D$3:$ABF$3,0))/UU$2*INDEX(Usage!$D$5:$ABF$11,MATCH(UsagePerHour!$B$68,Usage!$C$5:$C$11,0),MATCH(UsagePerHour!UU$4,Usage!$D$3:$ABF$3,0)),"")</f>
        <v/>
      </c>
      <c r="UV71" s="27" t="str">
        <f>IFERROR(INDEX(Sales!$D$5:$ABF$18,MATCH(UsagePerHour!$B71,Sales!$C$5:$C$18,0),MATCH(UsagePerHour!UV$4,Sales!$D$3:$ABF$3,0))/UV$2*INDEX(Usage!$D$5:$ABF$11,MATCH(UsagePerHour!$B$68,Usage!$C$5:$C$11,0),MATCH(UsagePerHour!UV$4,Usage!$D$3:$ABF$3,0)),"")</f>
        <v/>
      </c>
      <c r="UW71" s="27" t="str">
        <f>IFERROR(INDEX(Sales!$D$5:$ABF$18,MATCH(UsagePerHour!$B71,Sales!$C$5:$C$18,0),MATCH(UsagePerHour!UW$4,Sales!$D$3:$ABF$3,0))/UW$2*INDEX(Usage!$D$5:$ABF$11,MATCH(UsagePerHour!$B$68,Usage!$C$5:$C$11,0),MATCH(UsagePerHour!UW$4,Usage!$D$3:$ABF$3,0)),"")</f>
        <v/>
      </c>
      <c r="UX71" s="27" t="str">
        <f>IFERROR(INDEX(Sales!$D$5:$ABF$18,MATCH(UsagePerHour!$B71,Sales!$C$5:$C$18,0),MATCH(UsagePerHour!UX$4,Sales!$D$3:$ABF$3,0))/UX$2*INDEX(Usage!$D$5:$ABF$11,MATCH(UsagePerHour!$B$68,Usage!$C$5:$C$11,0),MATCH(UsagePerHour!UX$4,Usage!$D$3:$ABF$3,0)),"")</f>
        <v/>
      </c>
      <c r="UY71" s="27" t="str">
        <f>IFERROR(INDEX(Sales!$D$5:$ABF$18,MATCH(UsagePerHour!$B71,Sales!$C$5:$C$18,0),MATCH(UsagePerHour!UY$4,Sales!$D$3:$ABF$3,0))/UY$2*INDEX(Usage!$D$5:$ABF$11,MATCH(UsagePerHour!$B$68,Usage!$C$5:$C$11,0),MATCH(UsagePerHour!UY$4,Usage!$D$3:$ABF$3,0)),"")</f>
        <v/>
      </c>
      <c r="UZ71" s="27" t="str">
        <f>IFERROR(INDEX(Sales!$D$5:$ABF$18,MATCH(UsagePerHour!$B71,Sales!$C$5:$C$18,0),MATCH(UsagePerHour!UZ$4,Sales!$D$3:$ABF$3,0))/UZ$2*INDEX(Usage!$D$5:$ABF$11,MATCH(UsagePerHour!$B$68,Usage!$C$5:$C$11,0),MATCH(UsagePerHour!UZ$4,Usage!$D$3:$ABF$3,0)),"")</f>
        <v/>
      </c>
      <c r="VA71" s="27" t="str">
        <f>IFERROR(INDEX(Sales!$D$5:$ABF$18,MATCH(UsagePerHour!$B71,Sales!$C$5:$C$18,0),MATCH(UsagePerHour!VA$4,Sales!$D$3:$ABF$3,0))/VA$2*INDEX(Usage!$D$5:$ABF$11,MATCH(UsagePerHour!$B$68,Usage!$C$5:$C$11,0),MATCH(UsagePerHour!VA$4,Usage!$D$3:$ABF$3,0)),"")</f>
        <v/>
      </c>
      <c r="VB71" s="27" t="str">
        <f>IFERROR(INDEX(Sales!$D$5:$ABF$18,MATCH(UsagePerHour!$B71,Sales!$C$5:$C$18,0),MATCH(UsagePerHour!VB$4,Sales!$D$3:$ABF$3,0))/VB$2*INDEX(Usage!$D$5:$ABF$11,MATCH(UsagePerHour!$B$68,Usage!$C$5:$C$11,0),MATCH(UsagePerHour!VB$4,Usage!$D$3:$ABF$3,0)),"")</f>
        <v/>
      </c>
      <c r="VC71" s="27" t="str">
        <f>IFERROR(INDEX(Sales!$D$5:$ABF$18,MATCH(UsagePerHour!$B71,Sales!$C$5:$C$18,0),MATCH(UsagePerHour!VC$4,Sales!$D$3:$ABF$3,0))/VC$2*INDEX(Usage!$D$5:$ABF$11,MATCH(UsagePerHour!$B$68,Usage!$C$5:$C$11,0),MATCH(UsagePerHour!VC$4,Usage!$D$3:$ABF$3,0)),"")</f>
        <v/>
      </c>
      <c r="VD71" s="27" t="str">
        <f>IFERROR(INDEX(Sales!$D$5:$ABF$18,MATCH(UsagePerHour!$B71,Sales!$C$5:$C$18,0),MATCH(UsagePerHour!VD$4,Sales!$D$3:$ABF$3,0))/VD$2*INDEX(Usage!$D$5:$ABF$11,MATCH(UsagePerHour!$B$68,Usage!$C$5:$C$11,0),MATCH(UsagePerHour!VD$4,Usage!$D$3:$ABF$3,0)),"")</f>
        <v/>
      </c>
      <c r="VE71" s="27" t="str">
        <f>IFERROR(INDEX(Sales!$D$5:$ABF$18,MATCH(UsagePerHour!$B71,Sales!$C$5:$C$18,0),MATCH(UsagePerHour!VE$4,Sales!$D$3:$ABF$3,0))/VE$2*INDEX(Usage!$D$5:$ABF$11,MATCH(UsagePerHour!$B$68,Usage!$C$5:$C$11,0),MATCH(UsagePerHour!VE$4,Usage!$D$3:$ABF$3,0)),"")</f>
        <v/>
      </c>
      <c r="VF71" s="27" t="str">
        <f>IFERROR(INDEX(Sales!$D$5:$ABF$18,MATCH(UsagePerHour!$B71,Sales!$C$5:$C$18,0),MATCH(UsagePerHour!VF$4,Sales!$D$3:$ABF$3,0))/VF$2*INDEX(Usage!$D$5:$ABF$11,MATCH(UsagePerHour!$B$68,Usage!$C$5:$C$11,0),MATCH(UsagePerHour!VF$4,Usage!$D$3:$ABF$3,0)),"")</f>
        <v/>
      </c>
      <c r="VG71" s="27" t="str">
        <f>IFERROR(INDEX(Sales!$D$5:$ABF$18,MATCH(UsagePerHour!$B71,Sales!$C$5:$C$18,0),MATCH(UsagePerHour!VG$4,Sales!$D$3:$ABF$3,0))/VG$2*INDEX(Usage!$D$5:$ABF$11,MATCH(UsagePerHour!$B$68,Usage!$C$5:$C$11,0),MATCH(UsagePerHour!VG$4,Usage!$D$3:$ABF$3,0)),"")</f>
        <v/>
      </c>
      <c r="VH71" s="27" t="str">
        <f>IFERROR(INDEX(Sales!$D$5:$ABF$18,MATCH(UsagePerHour!$B71,Sales!$C$5:$C$18,0),MATCH(UsagePerHour!VH$4,Sales!$D$3:$ABF$3,0))/VH$2*INDEX(Usage!$D$5:$ABF$11,MATCH(UsagePerHour!$B$68,Usage!$C$5:$C$11,0),MATCH(UsagePerHour!VH$4,Usage!$D$3:$ABF$3,0)),"")</f>
        <v/>
      </c>
      <c r="VI71" s="27" t="str">
        <f>IFERROR(INDEX(Sales!$D$5:$ABF$18,MATCH(UsagePerHour!$B71,Sales!$C$5:$C$18,0),MATCH(UsagePerHour!VI$4,Sales!$D$3:$ABF$3,0))/VI$2*INDEX(Usage!$D$5:$ABF$11,MATCH(UsagePerHour!$B$68,Usage!$C$5:$C$11,0),MATCH(UsagePerHour!VI$4,Usage!$D$3:$ABF$3,0)),"")</f>
        <v/>
      </c>
      <c r="VJ71" s="27" t="str">
        <f>IFERROR(INDEX(Sales!$D$5:$ABF$18,MATCH(UsagePerHour!$B71,Sales!$C$5:$C$18,0),MATCH(UsagePerHour!VJ$4,Sales!$D$3:$ABF$3,0))/VJ$2*INDEX(Usage!$D$5:$ABF$11,MATCH(UsagePerHour!$B$68,Usage!$C$5:$C$11,0),MATCH(UsagePerHour!VJ$4,Usage!$D$3:$ABF$3,0)),"")</f>
        <v/>
      </c>
      <c r="VK71" s="27" t="str">
        <f>IFERROR(INDEX(Sales!$D$5:$ABF$18,MATCH(UsagePerHour!$B71,Sales!$C$5:$C$18,0),MATCH(UsagePerHour!VK$4,Sales!$D$3:$ABF$3,0))/VK$2*INDEX(Usage!$D$5:$ABF$11,MATCH(UsagePerHour!$B$68,Usage!$C$5:$C$11,0),MATCH(UsagePerHour!VK$4,Usage!$D$3:$ABF$3,0)),"")</f>
        <v/>
      </c>
      <c r="VL71" s="27" t="str">
        <f>IFERROR(INDEX(Sales!$D$5:$ABF$18,MATCH(UsagePerHour!$B71,Sales!$C$5:$C$18,0),MATCH(UsagePerHour!VL$4,Sales!$D$3:$ABF$3,0))/VL$2*INDEX(Usage!$D$5:$ABF$11,MATCH(UsagePerHour!$B$68,Usage!$C$5:$C$11,0),MATCH(UsagePerHour!VL$4,Usage!$D$3:$ABF$3,0)),"")</f>
        <v/>
      </c>
      <c r="VM71" s="27" t="str">
        <f>IFERROR(INDEX(Sales!$D$5:$ABF$18,MATCH(UsagePerHour!$B71,Sales!$C$5:$C$18,0),MATCH(UsagePerHour!VM$4,Sales!$D$3:$ABF$3,0))/VM$2*INDEX(Usage!$D$5:$ABF$11,MATCH(UsagePerHour!$B$68,Usage!$C$5:$C$11,0),MATCH(UsagePerHour!VM$4,Usage!$D$3:$ABF$3,0)),"")</f>
        <v/>
      </c>
      <c r="VN71" s="27" t="str">
        <f>IFERROR(INDEX(Sales!$D$5:$ABF$18,MATCH(UsagePerHour!$B71,Sales!$C$5:$C$18,0),MATCH(UsagePerHour!VN$4,Sales!$D$3:$ABF$3,0))/VN$2*INDEX(Usage!$D$5:$ABF$11,MATCH(UsagePerHour!$B$68,Usage!$C$5:$C$11,0),MATCH(UsagePerHour!VN$4,Usage!$D$3:$ABF$3,0)),"")</f>
        <v/>
      </c>
      <c r="VO71" s="27" t="str">
        <f>IFERROR(INDEX(Sales!$D$5:$ABF$18,MATCH(UsagePerHour!$B71,Sales!$C$5:$C$18,0),MATCH(UsagePerHour!VO$4,Sales!$D$3:$ABF$3,0))/VO$2*INDEX(Usage!$D$5:$ABF$11,MATCH(UsagePerHour!$B$68,Usage!$C$5:$C$11,0),MATCH(UsagePerHour!VO$4,Usage!$D$3:$ABF$3,0)),"")</f>
        <v/>
      </c>
      <c r="VP71" s="27" t="str">
        <f>IFERROR(INDEX(Sales!$D$5:$ABF$18,MATCH(UsagePerHour!$B71,Sales!$C$5:$C$18,0),MATCH(UsagePerHour!VP$4,Sales!$D$3:$ABF$3,0))/VP$2*INDEX(Usage!$D$5:$ABF$11,MATCH(UsagePerHour!$B$68,Usage!$C$5:$C$11,0),MATCH(UsagePerHour!VP$4,Usage!$D$3:$ABF$3,0)),"")</f>
        <v/>
      </c>
      <c r="VQ71" s="27" t="str">
        <f>IFERROR(INDEX(Sales!$D$5:$ABF$18,MATCH(UsagePerHour!$B71,Sales!$C$5:$C$18,0),MATCH(UsagePerHour!VQ$4,Sales!$D$3:$ABF$3,0))/VQ$2*INDEX(Usage!$D$5:$ABF$11,MATCH(UsagePerHour!$B$68,Usage!$C$5:$C$11,0),MATCH(UsagePerHour!VQ$4,Usage!$D$3:$ABF$3,0)),"")</f>
        <v/>
      </c>
      <c r="VR71" s="27" t="str">
        <f>IFERROR(INDEX(Sales!$D$5:$ABF$18,MATCH(UsagePerHour!$B71,Sales!$C$5:$C$18,0),MATCH(UsagePerHour!VR$4,Sales!$D$3:$ABF$3,0))/VR$2*INDEX(Usage!$D$5:$ABF$11,MATCH(UsagePerHour!$B$68,Usage!$C$5:$C$11,0),MATCH(UsagePerHour!VR$4,Usage!$D$3:$ABF$3,0)),"")</f>
        <v/>
      </c>
      <c r="VS71" s="27" t="str">
        <f>IFERROR(INDEX(Sales!$D$5:$ABF$18,MATCH(UsagePerHour!$B71,Sales!$C$5:$C$18,0),MATCH(UsagePerHour!VS$4,Sales!$D$3:$ABF$3,0))/VS$2*INDEX(Usage!$D$5:$ABF$11,MATCH(UsagePerHour!$B$68,Usage!$C$5:$C$11,0),MATCH(UsagePerHour!VS$4,Usage!$D$3:$ABF$3,0)),"")</f>
        <v/>
      </c>
      <c r="VT71" s="27" t="str">
        <f>IFERROR(INDEX(Sales!$D$5:$ABF$18,MATCH(UsagePerHour!$B71,Sales!$C$5:$C$18,0),MATCH(UsagePerHour!VT$4,Sales!$D$3:$ABF$3,0))/VT$2*INDEX(Usage!$D$5:$ABF$11,MATCH(UsagePerHour!$B$68,Usage!$C$5:$C$11,0),MATCH(UsagePerHour!VT$4,Usage!$D$3:$ABF$3,0)),"")</f>
        <v/>
      </c>
      <c r="VU71" s="27" t="str">
        <f>IFERROR(INDEX(Sales!$D$5:$ABF$18,MATCH(UsagePerHour!$B71,Sales!$C$5:$C$18,0),MATCH(UsagePerHour!VU$4,Sales!$D$3:$ABF$3,0))/VU$2*INDEX(Usage!$D$5:$ABF$11,MATCH(UsagePerHour!$B$68,Usage!$C$5:$C$11,0),MATCH(UsagePerHour!VU$4,Usage!$D$3:$ABF$3,0)),"")</f>
        <v/>
      </c>
      <c r="VV71" s="27" t="str">
        <f>IFERROR(INDEX(Sales!$D$5:$ABF$18,MATCH(UsagePerHour!$B71,Sales!$C$5:$C$18,0),MATCH(UsagePerHour!VV$4,Sales!$D$3:$ABF$3,0))/VV$2*INDEX(Usage!$D$5:$ABF$11,MATCH(UsagePerHour!$B$68,Usage!$C$5:$C$11,0),MATCH(UsagePerHour!VV$4,Usage!$D$3:$ABF$3,0)),"")</f>
        <v/>
      </c>
      <c r="VW71" s="27" t="str">
        <f>IFERROR(INDEX(Sales!$D$5:$ABF$18,MATCH(UsagePerHour!$B71,Sales!$C$5:$C$18,0),MATCH(UsagePerHour!VW$4,Sales!$D$3:$ABF$3,0))/VW$2*INDEX(Usage!$D$5:$ABF$11,MATCH(UsagePerHour!$B$68,Usage!$C$5:$C$11,0),MATCH(UsagePerHour!VW$4,Usage!$D$3:$ABF$3,0)),"")</f>
        <v/>
      </c>
      <c r="VX71" s="27" t="str">
        <f>IFERROR(INDEX(Sales!$D$5:$ABF$18,MATCH(UsagePerHour!$B71,Sales!$C$5:$C$18,0),MATCH(UsagePerHour!VX$4,Sales!$D$3:$ABF$3,0))/VX$2*INDEX(Usage!$D$5:$ABF$11,MATCH(UsagePerHour!$B$68,Usage!$C$5:$C$11,0),MATCH(UsagePerHour!VX$4,Usage!$D$3:$ABF$3,0)),"")</f>
        <v/>
      </c>
      <c r="VY71" s="27" t="str">
        <f>IFERROR(INDEX(Sales!$D$5:$ABF$18,MATCH(UsagePerHour!$B71,Sales!$C$5:$C$18,0),MATCH(UsagePerHour!VY$4,Sales!$D$3:$ABF$3,0))/VY$2*INDEX(Usage!$D$5:$ABF$11,MATCH(UsagePerHour!$B$68,Usage!$C$5:$C$11,0),MATCH(UsagePerHour!VY$4,Usage!$D$3:$ABF$3,0)),"")</f>
        <v/>
      </c>
      <c r="VZ71" s="27" t="str">
        <f>IFERROR(INDEX(Sales!$D$5:$ABF$18,MATCH(UsagePerHour!$B71,Sales!$C$5:$C$18,0),MATCH(UsagePerHour!VZ$4,Sales!$D$3:$ABF$3,0))/VZ$2*INDEX(Usage!$D$5:$ABF$11,MATCH(UsagePerHour!$B$68,Usage!$C$5:$C$11,0),MATCH(UsagePerHour!VZ$4,Usage!$D$3:$ABF$3,0)),"")</f>
        <v/>
      </c>
      <c r="WA71" s="27" t="str">
        <f>IFERROR(INDEX(Sales!$D$5:$ABF$18,MATCH(UsagePerHour!$B71,Sales!$C$5:$C$18,0),MATCH(UsagePerHour!WA$4,Sales!$D$3:$ABF$3,0))/WA$2*INDEX(Usage!$D$5:$ABF$11,MATCH(UsagePerHour!$B$68,Usage!$C$5:$C$11,0),MATCH(UsagePerHour!WA$4,Usage!$D$3:$ABF$3,0)),"")</f>
        <v/>
      </c>
      <c r="WB71" s="27" t="str">
        <f>IFERROR(INDEX(Sales!$D$5:$ABF$18,MATCH(UsagePerHour!$B71,Sales!$C$5:$C$18,0),MATCH(UsagePerHour!WB$4,Sales!$D$3:$ABF$3,0))/WB$2*INDEX(Usage!$D$5:$ABF$11,MATCH(UsagePerHour!$B$68,Usage!$C$5:$C$11,0),MATCH(UsagePerHour!WB$4,Usage!$D$3:$ABF$3,0)),"")</f>
        <v/>
      </c>
      <c r="WC71" s="27" t="str">
        <f>IFERROR(INDEX(Sales!$D$5:$ABF$18,MATCH(UsagePerHour!$B71,Sales!$C$5:$C$18,0),MATCH(UsagePerHour!WC$4,Sales!$D$3:$ABF$3,0))/WC$2*INDEX(Usage!$D$5:$ABF$11,MATCH(UsagePerHour!$B$68,Usage!$C$5:$C$11,0),MATCH(UsagePerHour!WC$4,Usage!$D$3:$ABF$3,0)),"")</f>
        <v/>
      </c>
      <c r="WD71" s="27" t="str">
        <f>IFERROR(INDEX(Sales!$D$5:$ABF$18,MATCH(UsagePerHour!$B71,Sales!$C$5:$C$18,0),MATCH(UsagePerHour!WD$4,Sales!$D$3:$ABF$3,0))/WD$2*INDEX(Usage!$D$5:$ABF$11,MATCH(UsagePerHour!$B$68,Usage!$C$5:$C$11,0),MATCH(UsagePerHour!WD$4,Usage!$D$3:$ABF$3,0)),"")</f>
        <v/>
      </c>
      <c r="WE71" s="27" t="str">
        <f>IFERROR(INDEX(Sales!$D$5:$ABF$18,MATCH(UsagePerHour!$B71,Sales!$C$5:$C$18,0),MATCH(UsagePerHour!WE$4,Sales!$D$3:$ABF$3,0))/WE$2*INDEX(Usage!$D$5:$ABF$11,MATCH(UsagePerHour!$B$68,Usage!$C$5:$C$11,0),MATCH(UsagePerHour!WE$4,Usage!$D$3:$ABF$3,0)),"")</f>
        <v/>
      </c>
      <c r="WF71" s="27" t="str">
        <f>IFERROR(INDEX(Sales!$D$5:$ABF$18,MATCH(UsagePerHour!$B71,Sales!$C$5:$C$18,0),MATCH(UsagePerHour!WF$4,Sales!$D$3:$ABF$3,0))/WF$2*INDEX(Usage!$D$5:$ABF$11,MATCH(UsagePerHour!$B$68,Usage!$C$5:$C$11,0),MATCH(UsagePerHour!WF$4,Usage!$D$3:$ABF$3,0)),"")</f>
        <v/>
      </c>
      <c r="WG71" s="27" t="str">
        <f>IFERROR(INDEX(Sales!$D$5:$ABF$18,MATCH(UsagePerHour!$B71,Sales!$C$5:$C$18,0),MATCH(UsagePerHour!WG$4,Sales!$D$3:$ABF$3,0))/WG$2*INDEX(Usage!$D$5:$ABF$11,MATCH(UsagePerHour!$B$68,Usage!$C$5:$C$11,0),MATCH(UsagePerHour!WG$4,Usage!$D$3:$ABF$3,0)),"")</f>
        <v/>
      </c>
      <c r="WH71" s="27" t="str">
        <f>IFERROR(INDEX(Sales!$D$5:$ABF$18,MATCH(UsagePerHour!$B71,Sales!$C$5:$C$18,0),MATCH(UsagePerHour!WH$4,Sales!$D$3:$ABF$3,0))/WH$2*INDEX(Usage!$D$5:$ABF$11,MATCH(UsagePerHour!$B$68,Usage!$C$5:$C$11,0),MATCH(UsagePerHour!WH$4,Usage!$D$3:$ABF$3,0)),"")</f>
        <v/>
      </c>
      <c r="WI71" s="27" t="str">
        <f>IFERROR(INDEX(Sales!$D$5:$ABF$18,MATCH(UsagePerHour!$B71,Sales!$C$5:$C$18,0),MATCH(UsagePerHour!WI$4,Sales!$D$3:$ABF$3,0))/WI$2*INDEX(Usage!$D$5:$ABF$11,MATCH(UsagePerHour!$B$68,Usage!$C$5:$C$11,0),MATCH(UsagePerHour!WI$4,Usage!$D$3:$ABF$3,0)),"")</f>
        <v/>
      </c>
      <c r="WJ71" s="27" t="str">
        <f>IFERROR(INDEX(Sales!$D$5:$ABF$18,MATCH(UsagePerHour!$B71,Sales!$C$5:$C$18,0),MATCH(UsagePerHour!WJ$4,Sales!$D$3:$ABF$3,0))/WJ$2*INDEX(Usage!$D$5:$ABF$11,MATCH(UsagePerHour!$B$68,Usage!$C$5:$C$11,0),MATCH(UsagePerHour!WJ$4,Usage!$D$3:$ABF$3,0)),"")</f>
        <v/>
      </c>
      <c r="WK71" s="27" t="str">
        <f>IFERROR(INDEX(Sales!$D$5:$ABF$18,MATCH(UsagePerHour!$B71,Sales!$C$5:$C$18,0),MATCH(UsagePerHour!WK$4,Sales!$D$3:$ABF$3,0))/WK$2*INDEX(Usage!$D$5:$ABF$11,MATCH(UsagePerHour!$B$68,Usage!$C$5:$C$11,0),MATCH(UsagePerHour!WK$4,Usage!$D$3:$ABF$3,0)),"")</f>
        <v/>
      </c>
      <c r="WL71" s="27" t="str">
        <f>IFERROR(INDEX(Sales!$D$5:$ABF$18,MATCH(UsagePerHour!$B71,Sales!$C$5:$C$18,0),MATCH(UsagePerHour!WL$4,Sales!$D$3:$ABF$3,0))/WL$2*INDEX(Usage!$D$5:$ABF$11,MATCH(UsagePerHour!$B$68,Usage!$C$5:$C$11,0),MATCH(UsagePerHour!WL$4,Usage!$D$3:$ABF$3,0)),"")</f>
        <v/>
      </c>
      <c r="WM71" s="27" t="str">
        <f>IFERROR(INDEX(Sales!$D$5:$ABF$18,MATCH(UsagePerHour!$B71,Sales!$C$5:$C$18,0),MATCH(UsagePerHour!WM$4,Sales!$D$3:$ABF$3,0))/WM$2*INDEX(Usage!$D$5:$ABF$11,MATCH(UsagePerHour!$B$68,Usage!$C$5:$C$11,0),MATCH(UsagePerHour!WM$4,Usage!$D$3:$ABF$3,0)),"")</f>
        <v/>
      </c>
      <c r="WN71" s="27" t="str">
        <f>IFERROR(INDEX(Sales!$D$5:$ABF$18,MATCH(UsagePerHour!$B71,Sales!$C$5:$C$18,0),MATCH(UsagePerHour!WN$4,Sales!$D$3:$ABF$3,0))/WN$2*INDEX(Usage!$D$5:$ABF$11,MATCH(UsagePerHour!$B$68,Usage!$C$5:$C$11,0),MATCH(UsagePerHour!WN$4,Usage!$D$3:$ABF$3,0)),"")</f>
        <v/>
      </c>
      <c r="WO71" s="27" t="str">
        <f>IFERROR(INDEX(Sales!$D$5:$ABF$18,MATCH(UsagePerHour!$B71,Sales!$C$5:$C$18,0),MATCH(UsagePerHour!WO$4,Sales!$D$3:$ABF$3,0))/WO$2*INDEX(Usage!$D$5:$ABF$11,MATCH(UsagePerHour!$B$68,Usage!$C$5:$C$11,0),MATCH(UsagePerHour!WO$4,Usage!$D$3:$ABF$3,0)),"")</f>
        <v/>
      </c>
      <c r="WP71" s="27" t="str">
        <f>IFERROR(INDEX(Sales!$D$5:$ABF$18,MATCH(UsagePerHour!$B71,Sales!$C$5:$C$18,0),MATCH(UsagePerHour!WP$4,Sales!$D$3:$ABF$3,0))/WP$2*INDEX(Usage!$D$5:$ABF$11,MATCH(UsagePerHour!$B$68,Usage!$C$5:$C$11,0),MATCH(UsagePerHour!WP$4,Usage!$D$3:$ABF$3,0)),"")</f>
        <v/>
      </c>
      <c r="WQ71" s="27" t="str">
        <f>IFERROR(INDEX(Sales!$D$5:$ABF$18,MATCH(UsagePerHour!$B71,Sales!$C$5:$C$18,0),MATCH(UsagePerHour!WQ$4,Sales!$D$3:$ABF$3,0))/WQ$2*INDEX(Usage!$D$5:$ABF$11,MATCH(UsagePerHour!$B$68,Usage!$C$5:$C$11,0),MATCH(UsagePerHour!WQ$4,Usage!$D$3:$ABF$3,0)),"")</f>
        <v/>
      </c>
      <c r="WR71" s="27" t="str">
        <f>IFERROR(INDEX(Sales!$D$5:$ABF$18,MATCH(UsagePerHour!$B71,Sales!$C$5:$C$18,0),MATCH(UsagePerHour!WR$4,Sales!$D$3:$ABF$3,0))/WR$2*INDEX(Usage!$D$5:$ABF$11,MATCH(UsagePerHour!$B$68,Usage!$C$5:$C$11,0),MATCH(UsagePerHour!WR$4,Usage!$D$3:$ABF$3,0)),"")</f>
        <v/>
      </c>
      <c r="WS71" s="27" t="str">
        <f>IFERROR(INDEX(Sales!$D$5:$ABF$18,MATCH(UsagePerHour!$B71,Sales!$C$5:$C$18,0),MATCH(UsagePerHour!WS$4,Sales!$D$3:$ABF$3,0))/WS$2*INDEX(Usage!$D$5:$ABF$11,MATCH(UsagePerHour!$B$68,Usage!$C$5:$C$11,0),MATCH(UsagePerHour!WS$4,Usage!$D$3:$ABF$3,0)),"")</f>
        <v/>
      </c>
      <c r="WT71" s="27" t="str">
        <f>IFERROR(INDEX(Sales!$D$5:$ABF$18,MATCH(UsagePerHour!$B71,Sales!$C$5:$C$18,0),MATCH(UsagePerHour!WT$4,Sales!$D$3:$ABF$3,0))/WT$2*INDEX(Usage!$D$5:$ABF$11,MATCH(UsagePerHour!$B$68,Usage!$C$5:$C$11,0),MATCH(UsagePerHour!WT$4,Usage!$D$3:$ABF$3,0)),"")</f>
        <v/>
      </c>
      <c r="WU71" s="27" t="str">
        <f>IFERROR(INDEX(Sales!$D$5:$ABF$18,MATCH(UsagePerHour!$B71,Sales!$C$5:$C$18,0),MATCH(UsagePerHour!WU$4,Sales!$D$3:$ABF$3,0))/WU$2*INDEX(Usage!$D$5:$ABF$11,MATCH(UsagePerHour!$B$68,Usage!$C$5:$C$11,0),MATCH(UsagePerHour!WU$4,Usage!$D$3:$ABF$3,0)),"")</f>
        <v/>
      </c>
      <c r="WV71" s="27" t="str">
        <f>IFERROR(INDEX(Sales!$D$5:$ABF$18,MATCH(UsagePerHour!$B71,Sales!$C$5:$C$18,0),MATCH(UsagePerHour!WV$4,Sales!$D$3:$ABF$3,0))/WV$2*INDEX(Usage!$D$5:$ABF$11,MATCH(UsagePerHour!$B$68,Usage!$C$5:$C$11,0),MATCH(UsagePerHour!WV$4,Usage!$D$3:$ABF$3,0)),"")</f>
        <v/>
      </c>
      <c r="WW71" s="27" t="str">
        <f>IFERROR(INDEX(Sales!$D$5:$ABF$18,MATCH(UsagePerHour!$B71,Sales!$C$5:$C$18,0),MATCH(UsagePerHour!WW$4,Sales!$D$3:$ABF$3,0))/WW$2*INDEX(Usage!$D$5:$ABF$11,MATCH(UsagePerHour!$B$68,Usage!$C$5:$C$11,0),MATCH(UsagePerHour!WW$4,Usage!$D$3:$ABF$3,0)),"")</f>
        <v/>
      </c>
      <c r="WX71" s="27" t="str">
        <f>IFERROR(INDEX(Sales!$D$5:$ABF$18,MATCH(UsagePerHour!$B71,Sales!$C$5:$C$18,0),MATCH(UsagePerHour!WX$4,Sales!$D$3:$ABF$3,0))/WX$2*INDEX(Usage!$D$5:$ABF$11,MATCH(UsagePerHour!$B$68,Usage!$C$5:$C$11,0),MATCH(UsagePerHour!WX$4,Usage!$D$3:$ABF$3,0)),"")</f>
        <v/>
      </c>
      <c r="WY71" s="27" t="str">
        <f>IFERROR(INDEX(Sales!$D$5:$ABF$18,MATCH(UsagePerHour!$B71,Sales!$C$5:$C$18,0),MATCH(UsagePerHour!WY$4,Sales!$D$3:$ABF$3,0))/WY$2*INDEX(Usage!$D$5:$ABF$11,MATCH(UsagePerHour!$B$68,Usage!$C$5:$C$11,0),MATCH(UsagePerHour!WY$4,Usage!$D$3:$ABF$3,0)),"")</f>
        <v/>
      </c>
      <c r="WZ71" s="27" t="str">
        <f>IFERROR(INDEX(Sales!$D$5:$ABF$18,MATCH(UsagePerHour!$B71,Sales!$C$5:$C$18,0),MATCH(UsagePerHour!WZ$4,Sales!$D$3:$ABF$3,0))/WZ$2*INDEX(Usage!$D$5:$ABF$11,MATCH(UsagePerHour!$B$68,Usage!$C$5:$C$11,0),MATCH(UsagePerHour!WZ$4,Usage!$D$3:$ABF$3,0)),"")</f>
        <v/>
      </c>
      <c r="XA71" s="27" t="str">
        <f>IFERROR(INDEX(Sales!$D$5:$ABF$18,MATCH(UsagePerHour!$B71,Sales!$C$5:$C$18,0),MATCH(UsagePerHour!XA$4,Sales!$D$3:$ABF$3,0))/XA$2*INDEX(Usage!$D$5:$ABF$11,MATCH(UsagePerHour!$B$68,Usage!$C$5:$C$11,0),MATCH(UsagePerHour!XA$4,Usage!$D$3:$ABF$3,0)),"")</f>
        <v/>
      </c>
      <c r="XB71" s="27" t="str">
        <f>IFERROR(INDEX(Sales!$D$5:$ABF$18,MATCH(UsagePerHour!$B71,Sales!$C$5:$C$18,0),MATCH(UsagePerHour!XB$4,Sales!$D$3:$ABF$3,0))/XB$2*INDEX(Usage!$D$5:$ABF$11,MATCH(UsagePerHour!$B$68,Usage!$C$5:$C$11,0),MATCH(UsagePerHour!XB$4,Usage!$D$3:$ABF$3,0)),"")</f>
        <v/>
      </c>
      <c r="XC71" s="27" t="str">
        <f>IFERROR(INDEX(Sales!$D$5:$ABF$18,MATCH(UsagePerHour!$B71,Sales!$C$5:$C$18,0),MATCH(UsagePerHour!XC$4,Sales!$D$3:$ABF$3,0))/XC$2*INDEX(Usage!$D$5:$ABF$11,MATCH(UsagePerHour!$B$68,Usage!$C$5:$C$11,0),MATCH(UsagePerHour!XC$4,Usage!$D$3:$ABF$3,0)),"")</f>
        <v/>
      </c>
      <c r="XD71" s="27" t="str">
        <f>IFERROR(INDEX(Sales!$D$5:$ABF$18,MATCH(UsagePerHour!$B71,Sales!$C$5:$C$18,0),MATCH(UsagePerHour!XD$4,Sales!$D$3:$ABF$3,0))/XD$2*INDEX(Usage!$D$5:$ABF$11,MATCH(UsagePerHour!$B$68,Usage!$C$5:$C$11,0),MATCH(UsagePerHour!XD$4,Usage!$D$3:$ABF$3,0)),"")</f>
        <v/>
      </c>
      <c r="XE71" s="27" t="str">
        <f>IFERROR(INDEX(Sales!$D$5:$ABF$18,MATCH(UsagePerHour!$B71,Sales!$C$5:$C$18,0),MATCH(UsagePerHour!XE$4,Sales!$D$3:$ABF$3,0))/XE$2*INDEX(Usage!$D$5:$ABF$11,MATCH(UsagePerHour!$B$68,Usage!$C$5:$C$11,0),MATCH(UsagePerHour!XE$4,Usage!$D$3:$ABF$3,0)),"")</f>
        <v/>
      </c>
      <c r="XF71" s="27" t="str">
        <f>IFERROR(INDEX(Sales!$D$5:$ABF$18,MATCH(UsagePerHour!$B71,Sales!$C$5:$C$18,0),MATCH(UsagePerHour!XF$4,Sales!$D$3:$ABF$3,0))/XF$2*INDEX(Usage!$D$5:$ABF$11,MATCH(UsagePerHour!$B$68,Usage!$C$5:$C$11,0),MATCH(UsagePerHour!XF$4,Usage!$D$3:$ABF$3,0)),"")</f>
        <v/>
      </c>
      <c r="XG71" s="27" t="str">
        <f>IFERROR(INDEX(Sales!$D$5:$ABF$18,MATCH(UsagePerHour!$B71,Sales!$C$5:$C$18,0),MATCH(UsagePerHour!XG$4,Sales!$D$3:$ABF$3,0))/XG$2*INDEX(Usage!$D$5:$ABF$11,MATCH(UsagePerHour!$B$68,Usage!$C$5:$C$11,0),MATCH(UsagePerHour!XG$4,Usage!$D$3:$ABF$3,0)),"")</f>
        <v/>
      </c>
      <c r="XH71" s="27" t="str">
        <f>IFERROR(INDEX(Sales!$D$5:$ABF$18,MATCH(UsagePerHour!$B71,Sales!$C$5:$C$18,0),MATCH(UsagePerHour!XH$4,Sales!$D$3:$ABF$3,0))/XH$2*INDEX(Usage!$D$5:$ABF$11,MATCH(UsagePerHour!$B$68,Usage!$C$5:$C$11,0),MATCH(UsagePerHour!XH$4,Usage!$D$3:$ABF$3,0)),"")</f>
        <v/>
      </c>
      <c r="XI71" s="27" t="str">
        <f>IFERROR(INDEX(Sales!$D$5:$ABF$18,MATCH(UsagePerHour!$B71,Sales!$C$5:$C$18,0),MATCH(UsagePerHour!XI$4,Sales!$D$3:$ABF$3,0))/XI$2*INDEX(Usage!$D$5:$ABF$11,MATCH(UsagePerHour!$B$68,Usage!$C$5:$C$11,0),MATCH(UsagePerHour!XI$4,Usage!$D$3:$ABF$3,0)),"")</f>
        <v/>
      </c>
      <c r="XJ71" s="27" t="str">
        <f>IFERROR(INDEX(Sales!$D$5:$ABF$18,MATCH(UsagePerHour!$B71,Sales!$C$5:$C$18,0),MATCH(UsagePerHour!XJ$4,Sales!$D$3:$ABF$3,0))/XJ$2*INDEX(Usage!$D$5:$ABF$11,MATCH(UsagePerHour!$B$68,Usage!$C$5:$C$11,0),MATCH(UsagePerHour!XJ$4,Usage!$D$3:$ABF$3,0)),"")</f>
        <v/>
      </c>
      <c r="XK71" s="27" t="str">
        <f>IFERROR(INDEX(Sales!$D$5:$ABF$18,MATCH(UsagePerHour!$B71,Sales!$C$5:$C$18,0),MATCH(UsagePerHour!XK$4,Sales!$D$3:$ABF$3,0))/XK$2*INDEX(Usage!$D$5:$ABF$11,MATCH(UsagePerHour!$B$68,Usage!$C$5:$C$11,0),MATCH(UsagePerHour!XK$4,Usage!$D$3:$ABF$3,0)),"")</f>
        <v/>
      </c>
      <c r="XL71" s="27" t="str">
        <f>IFERROR(INDEX(Sales!$D$5:$ABF$18,MATCH(UsagePerHour!$B71,Sales!$C$5:$C$18,0),MATCH(UsagePerHour!XL$4,Sales!$D$3:$ABF$3,0))/XL$2*INDEX(Usage!$D$5:$ABF$11,MATCH(UsagePerHour!$B$68,Usage!$C$5:$C$11,0),MATCH(UsagePerHour!XL$4,Usage!$D$3:$ABF$3,0)),"")</f>
        <v/>
      </c>
      <c r="XM71" s="27" t="str">
        <f>IFERROR(INDEX(Sales!$D$5:$ABF$18,MATCH(UsagePerHour!$B71,Sales!$C$5:$C$18,0),MATCH(UsagePerHour!XM$4,Sales!$D$3:$ABF$3,0))/XM$2*INDEX(Usage!$D$5:$ABF$11,MATCH(UsagePerHour!$B$68,Usage!$C$5:$C$11,0),MATCH(UsagePerHour!XM$4,Usage!$D$3:$ABF$3,0)),"")</f>
        <v/>
      </c>
      <c r="XN71" s="27" t="str">
        <f>IFERROR(INDEX(Sales!$D$5:$ABF$18,MATCH(UsagePerHour!$B71,Sales!$C$5:$C$18,0),MATCH(UsagePerHour!XN$4,Sales!$D$3:$ABF$3,0))/XN$2*INDEX(Usage!$D$5:$ABF$11,MATCH(UsagePerHour!$B$68,Usage!$C$5:$C$11,0),MATCH(UsagePerHour!XN$4,Usage!$D$3:$ABF$3,0)),"")</f>
        <v/>
      </c>
      <c r="XO71" s="27" t="str">
        <f>IFERROR(INDEX(Sales!$D$5:$ABF$18,MATCH(UsagePerHour!$B71,Sales!$C$5:$C$18,0),MATCH(UsagePerHour!XO$4,Sales!$D$3:$ABF$3,0))/XO$2*INDEX(Usage!$D$5:$ABF$11,MATCH(UsagePerHour!$B$68,Usage!$C$5:$C$11,0),MATCH(UsagePerHour!XO$4,Usage!$D$3:$ABF$3,0)),"")</f>
        <v/>
      </c>
      <c r="XP71" s="27" t="str">
        <f>IFERROR(INDEX(Sales!$D$5:$ABF$18,MATCH(UsagePerHour!$B71,Sales!$C$5:$C$18,0),MATCH(UsagePerHour!XP$4,Sales!$D$3:$ABF$3,0))/XP$2*INDEX(Usage!$D$5:$ABF$11,MATCH(UsagePerHour!$B$68,Usage!$C$5:$C$11,0),MATCH(UsagePerHour!XP$4,Usage!$D$3:$ABF$3,0)),"")</f>
        <v/>
      </c>
      <c r="XQ71" s="27" t="str">
        <f>IFERROR(INDEX(Sales!$D$5:$ABF$18,MATCH(UsagePerHour!$B71,Sales!$C$5:$C$18,0),MATCH(UsagePerHour!XQ$4,Sales!$D$3:$ABF$3,0))/XQ$2*INDEX(Usage!$D$5:$ABF$11,MATCH(UsagePerHour!$B$68,Usage!$C$5:$C$11,0),MATCH(UsagePerHour!XQ$4,Usage!$D$3:$ABF$3,0)),"")</f>
        <v/>
      </c>
      <c r="XR71" s="27" t="str">
        <f>IFERROR(INDEX(Sales!$D$5:$ABF$18,MATCH(UsagePerHour!$B71,Sales!$C$5:$C$18,0),MATCH(UsagePerHour!XR$4,Sales!$D$3:$ABF$3,0))/XR$2*INDEX(Usage!$D$5:$ABF$11,MATCH(UsagePerHour!$B$68,Usage!$C$5:$C$11,0),MATCH(UsagePerHour!XR$4,Usage!$D$3:$ABF$3,0)),"")</f>
        <v/>
      </c>
      <c r="XS71" s="27" t="str">
        <f>IFERROR(INDEX(Sales!$D$5:$ABF$18,MATCH(UsagePerHour!$B71,Sales!$C$5:$C$18,0),MATCH(UsagePerHour!XS$4,Sales!$D$3:$ABF$3,0))/XS$2*INDEX(Usage!$D$5:$ABF$11,MATCH(UsagePerHour!$B$68,Usage!$C$5:$C$11,0),MATCH(UsagePerHour!XS$4,Usage!$D$3:$ABF$3,0)),"")</f>
        <v/>
      </c>
      <c r="XT71" s="27" t="str">
        <f>IFERROR(INDEX(Sales!$D$5:$ABF$18,MATCH(UsagePerHour!$B71,Sales!$C$5:$C$18,0),MATCH(UsagePerHour!XT$4,Sales!$D$3:$ABF$3,0))/XT$2*INDEX(Usage!$D$5:$ABF$11,MATCH(UsagePerHour!$B$68,Usage!$C$5:$C$11,0),MATCH(UsagePerHour!XT$4,Usage!$D$3:$ABF$3,0)),"")</f>
        <v/>
      </c>
      <c r="XU71" s="27" t="str">
        <f>IFERROR(INDEX(Sales!$D$5:$ABF$18,MATCH(UsagePerHour!$B71,Sales!$C$5:$C$18,0),MATCH(UsagePerHour!XU$4,Sales!$D$3:$ABF$3,0))/XU$2*INDEX(Usage!$D$5:$ABF$11,MATCH(UsagePerHour!$B$68,Usage!$C$5:$C$11,0),MATCH(UsagePerHour!XU$4,Usage!$D$3:$ABF$3,0)),"")</f>
        <v/>
      </c>
      <c r="XV71" s="27" t="str">
        <f>IFERROR(INDEX(Sales!$D$5:$ABF$18,MATCH(UsagePerHour!$B71,Sales!$C$5:$C$18,0),MATCH(UsagePerHour!XV$4,Sales!$D$3:$ABF$3,0))/XV$2*INDEX(Usage!$D$5:$ABF$11,MATCH(UsagePerHour!$B$68,Usage!$C$5:$C$11,0),MATCH(UsagePerHour!XV$4,Usage!$D$3:$ABF$3,0)),"")</f>
        <v/>
      </c>
      <c r="XW71" s="27" t="str">
        <f>IFERROR(INDEX(Sales!$D$5:$ABF$18,MATCH(UsagePerHour!$B71,Sales!$C$5:$C$18,0),MATCH(UsagePerHour!XW$4,Sales!$D$3:$ABF$3,0))/XW$2*INDEX(Usage!$D$5:$ABF$11,MATCH(UsagePerHour!$B$68,Usage!$C$5:$C$11,0),MATCH(UsagePerHour!XW$4,Usage!$D$3:$ABF$3,0)),"")</f>
        <v/>
      </c>
      <c r="XX71" s="27" t="str">
        <f>IFERROR(INDEX(Sales!$D$5:$ABF$18,MATCH(UsagePerHour!$B71,Sales!$C$5:$C$18,0),MATCH(UsagePerHour!XX$4,Sales!$D$3:$ABF$3,0))/XX$2*INDEX(Usage!$D$5:$ABF$11,MATCH(UsagePerHour!$B$68,Usage!$C$5:$C$11,0),MATCH(UsagePerHour!XX$4,Usage!$D$3:$ABF$3,0)),"")</f>
        <v/>
      </c>
      <c r="XY71" s="27" t="str">
        <f>IFERROR(INDEX(Sales!$D$5:$ABF$18,MATCH(UsagePerHour!$B71,Sales!$C$5:$C$18,0),MATCH(UsagePerHour!XY$4,Sales!$D$3:$ABF$3,0))/XY$2*INDEX(Usage!$D$5:$ABF$11,MATCH(UsagePerHour!$B$68,Usage!$C$5:$C$11,0),MATCH(UsagePerHour!XY$4,Usage!$D$3:$ABF$3,0)),"")</f>
        <v/>
      </c>
      <c r="XZ71" s="27" t="str">
        <f>IFERROR(INDEX(Sales!$D$5:$ABF$18,MATCH(UsagePerHour!$B71,Sales!$C$5:$C$18,0),MATCH(UsagePerHour!XZ$4,Sales!$D$3:$ABF$3,0))/XZ$2*INDEX(Usage!$D$5:$ABF$11,MATCH(UsagePerHour!$B$68,Usage!$C$5:$C$11,0),MATCH(UsagePerHour!XZ$4,Usage!$D$3:$ABF$3,0)),"")</f>
        <v/>
      </c>
      <c r="YA71" s="27" t="str">
        <f>IFERROR(INDEX(Sales!$D$5:$ABF$18,MATCH(UsagePerHour!$B71,Sales!$C$5:$C$18,0),MATCH(UsagePerHour!YA$4,Sales!$D$3:$ABF$3,0))/YA$2*INDEX(Usage!$D$5:$ABF$11,MATCH(UsagePerHour!$B$68,Usage!$C$5:$C$11,0),MATCH(UsagePerHour!YA$4,Usage!$D$3:$ABF$3,0)),"")</f>
        <v/>
      </c>
      <c r="YB71" s="27" t="str">
        <f>IFERROR(INDEX(Sales!$D$5:$ABF$18,MATCH(UsagePerHour!$B71,Sales!$C$5:$C$18,0),MATCH(UsagePerHour!YB$4,Sales!$D$3:$ABF$3,0))/YB$2*INDEX(Usage!$D$5:$ABF$11,MATCH(UsagePerHour!$B$68,Usage!$C$5:$C$11,0),MATCH(UsagePerHour!YB$4,Usage!$D$3:$ABF$3,0)),"")</f>
        <v/>
      </c>
      <c r="YC71" s="27" t="str">
        <f>IFERROR(INDEX(Sales!$D$5:$ABF$18,MATCH(UsagePerHour!$B71,Sales!$C$5:$C$18,0),MATCH(UsagePerHour!YC$4,Sales!$D$3:$ABF$3,0))/YC$2*INDEX(Usage!$D$5:$ABF$11,MATCH(UsagePerHour!$B$68,Usage!$C$5:$C$11,0),MATCH(UsagePerHour!YC$4,Usage!$D$3:$ABF$3,0)),"")</f>
        <v/>
      </c>
      <c r="YD71" s="27" t="str">
        <f>IFERROR(INDEX(Sales!$D$5:$ABF$18,MATCH(UsagePerHour!$B71,Sales!$C$5:$C$18,0),MATCH(UsagePerHour!YD$4,Sales!$D$3:$ABF$3,0))/YD$2*INDEX(Usage!$D$5:$ABF$11,MATCH(UsagePerHour!$B$68,Usage!$C$5:$C$11,0),MATCH(UsagePerHour!YD$4,Usage!$D$3:$ABF$3,0)),"")</f>
        <v/>
      </c>
      <c r="YE71" s="27" t="str">
        <f>IFERROR(INDEX(Sales!$D$5:$ABF$18,MATCH(UsagePerHour!$B71,Sales!$C$5:$C$18,0),MATCH(UsagePerHour!YE$4,Sales!$D$3:$ABF$3,0))/YE$2*INDEX(Usage!$D$5:$ABF$11,MATCH(UsagePerHour!$B$68,Usage!$C$5:$C$11,0),MATCH(UsagePerHour!YE$4,Usage!$D$3:$ABF$3,0)),"")</f>
        <v/>
      </c>
      <c r="YF71" s="27" t="str">
        <f>IFERROR(INDEX(Sales!$D$5:$ABF$18,MATCH(UsagePerHour!$B71,Sales!$C$5:$C$18,0),MATCH(UsagePerHour!YF$4,Sales!$D$3:$ABF$3,0))/YF$2*INDEX(Usage!$D$5:$ABF$11,MATCH(UsagePerHour!$B$68,Usage!$C$5:$C$11,0),MATCH(UsagePerHour!YF$4,Usage!$D$3:$ABF$3,0)),"")</f>
        <v/>
      </c>
      <c r="YG71" s="27" t="str">
        <f>IFERROR(INDEX(Sales!$D$5:$ABF$18,MATCH(UsagePerHour!$B71,Sales!$C$5:$C$18,0),MATCH(UsagePerHour!YG$4,Sales!$D$3:$ABF$3,0))/YG$2*INDEX(Usage!$D$5:$ABF$11,MATCH(UsagePerHour!$B$68,Usage!$C$5:$C$11,0),MATCH(UsagePerHour!YG$4,Usage!$D$3:$ABF$3,0)),"")</f>
        <v/>
      </c>
      <c r="YH71" s="27" t="str">
        <f>IFERROR(INDEX(Sales!$D$5:$ABF$18,MATCH(UsagePerHour!$B71,Sales!$C$5:$C$18,0),MATCH(UsagePerHour!YH$4,Sales!$D$3:$ABF$3,0))/YH$2*INDEX(Usage!$D$5:$ABF$11,MATCH(UsagePerHour!$B$68,Usage!$C$5:$C$11,0),MATCH(UsagePerHour!YH$4,Usage!$D$3:$ABF$3,0)),"")</f>
        <v/>
      </c>
      <c r="YI71" s="27" t="str">
        <f>IFERROR(INDEX(Sales!$D$5:$ABF$18,MATCH(UsagePerHour!$B71,Sales!$C$5:$C$18,0),MATCH(UsagePerHour!YI$4,Sales!$D$3:$ABF$3,0))/YI$2*INDEX(Usage!$D$5:$ABF$11,MATCH(UsagePerHour!$B$68,Usage!$C$5:$C$11,0),MATCH(UsagePerHour!YI$4,Usage!$D$3:$ABF$3,0)),"")</f>
        <v/>
      </c>
      <c r="YJ71" s="27" t="str">
        <f>IFERROR(INDEX(Sales!$D$5:$ABF$18,MATCH(UsagePerHour!$B71,Sales!$C$5:$C$18,0),MATCH(UsagePerHour!YJ$4,Sales!$D$3:$ABF$3,0))/YJ$2*INDEX(Usage!$D$5:$ABF$11,MATCH(UsagePerHour!$B$68,Usage!$C$5:$C$11,0),MATCH(UsagePerHour!YJ$4,Usage!$D$3:$ABF$3,0)),"")</f>
        <v/>
      </c>
      <c r="YK71" s="27" t="str">
        <f>IFERROR(INDEX(Sales!$D$5:$ABF$18,MATCH(UsagePerHour!$B71,Sales!$C$5:$C$18,0),MATCH(UsagePerHour!YK$4,Sales!$D$3:$ABF$3,0))/YK$2*INDEX(Usage!$D$5:$ABF$11,MATCH(UsagePerHour!$B$68,Usage!$C$5:$C$11,0),MATCH(UsagePerHour!YK$4,Usage!$D$3:$ABF$3,0)),"")</f>
        <v/>
      </c>
      <c r="YL71" s="27" t="str">
        <f>IFERROR(INDEX(Sales!$D$5:$ABF$18,MATCH(UsagePerHour!$B71,Sales!$C$5:$C$18,0),MATCH(UsagePerHour!YL$4,Sales!$D$3:$ABF$3,0))/YL$2*INDEX(Usage!$D$5:$ABF$11,MATCH(UsagePerHour!$B$68,Usage!$C$5:$C$11,0),MATCH(UsagePerHour!YL$4,Usage!$D$3:$ABF$3,0)),"")</f>
        <v/>
      </c>
      <c r="YM71" s="27" t="str">
        <f>IFERROR(INDEX(Sales!$D$5:$ABF$18,MATCH(UsagePerHour!$B71,Sales!$C$5:$C$18,0),MATCH(UsagePerHour!YM$4,Sales!$D$3:$ABF$3,0))/YM$2*INDEX(Usage!$D$5:$ABF$11,MATCH(UsagePerHour!$B$68,Usage!$C$5:$C$11,0),MATCH(UsagePerHour!YM$4,Usage!$D$3:$ABF$3,0)),"")</f>
        <v/>
      </c>
      <c r="YN71" s="27" t="str">
        <f>IFERROR(INDEX(Sales!$D$5:$ABF$18,MATCH(UsagePerHour!$B71,Sales!$C$5:$C$18,0),MATCH(UsagePerHour!YN$4,Sales!$D$3:$ABF$3,0))/YN$2*INDEX(Usage!$D$5:$ABF$11,MATCH(UsagePerHour!$B$68,Usage!$C$5:$C$11,0),MATCH(UsagePerHour!YN$4,Usage!$D$3:$ABF$3,0)),"")</f>
        <v/>
      </c>
      <c r="YO71" s="27" t="str">
        <f>IFERROR(INDEX(Sales!$D$5:$ABF$18,MATCH(UsagePerHour!$B71,Sales!$C$5:$C$18,0),MATCH(UsagePerHour!YO$4,Sales!$D$3:$ABF$3,0))/YO$2*INDEX(Usage!$D$5:$ABF$11,MATCH(UsagePerHour!$B$68,Usage!$C$5:$C$11,0),MATCH(UsagePerHour!YO$4,Usage!$D$3:$ABF$3,0)),"")</f>
        <v/>
      </c>
      <c r="YP71" s="27" t="str">
        <f>IFERROR(INDEX(Sales!$D$5:$ABF$18,MATCH(UsagePerHour!$B71,Sales!$C$5:$C$18,0),MATCH(UsagePerHour!YP$4,Sales!$D$3:$ABF$3,0))/YP$2*INDEX(Usage!$D$5:$ABF$11,MATCH(UsagePerHour!$B$68,Usage!$C$5:$C$11,0),MATCH(UsagePerHour!YP$4,Usage!$D$3:$ABF$3,0)),"")</f>
        <v/>
      </c>
      <c r="YQ71" s="27" t="str">
        <f>IFERROR(INDEX(Sales!$D$5:$ABF$18,MATCH(UsagePerHour!$B71,Sales!$C$5:$C$18,0),MATCH(UsagePerHour!YQ$4,Sales!$D$3:$ABF$3,0))/YQ$2*INDEX(Usage!$D$5:$ABF$11,MATCH(UsagePerHour!$B$68,Usage!$C$5:$C$11,0),MATCH(UsagePerHour!YQ$4,Usage!$D$3:$ABF$3,0)),"")</f>
        <v/>
      </c>
      <c r="YR71" s="27" t="str">
        <f>IFERROR(INDEX(Sales!$D$5:$ABF$18,MATCH(UsagePerHour!$B71,Sales!$C$5:$C$18,0),MATCH(UsagePerHour!YR$4,Sales!$D$3:$ABF$3,0))/YR$2*INDEX(Usage!$D$5:$ABF$11,MATCH(UsagePerHour!$B$68,Usage!$C$5:$C$11,0),MATCH(UsagePerHour!YR$4,Usage!$D$3:$ABF$3,0)),"")</f>
        <v/>
      </c>
      <c r="YS71" s="27" t="str">
        <f>IFERROR(INDEX(Sales!$D$5:$ABF$18,MATCH(UsagePerHour!$B71,Sales!$C$5:$C$18,0),MATCH(UsagePerHour!YS$4,Sales!$D$3:$ABF$3,0))/YS$2*INDEX(Usage!$D$5:$ABF$11,MATCH(UsagePerHour!$B$68,Usage!$C$5:$C$11,0),MATCH(UsagePerHour!YS$4,Usage!$D$3:$ABF$3,0)),"")</f>
        <v/>
      </c>
      <c r="YT71" s="27" t="str">
        <f>IFERROR(INDEX(Sales!$D$5:$ABF$18,MATCH(UsagePerHour!$B71,Sales!$C$5:$C$18,0),MATCH(UsagePerHour!YT$4,Sales!$D$3:$ABF$3,0))/YT$2*INDEX(Usage!$D$5:$ABF$11,MATCH(UsagePerHour!$B$68,Usage!$C$5:$C$11,0),MATCH(UsagePerHour!YT$4,Usage!$D$3:$ABF$3,0)),"")</f>
        <v/>
      </c>
      <c r="YU71" s="27" t="str">
        <f>IFERROR(INDEX(Sales!$D$5:$ABF$18,MATCH(UsagePerHour!$B71,Sales!$C$5:$C$18,0),MATCH(UsagePerHour!YU$4,Sales!$D$3:$ABF$3,0))/YU$2*INDEX(Usage!$D$5:$ABF$11,MATCH(UsagePerHour!$B$68,Usage!$C$5:$C$11,0),MATCH(UsagePerHour!YU$4,Usage!$D$3:$ABF$3,0)),"")</f>
        <v/>
      </c>
      <c r="YV71" s="27" t="str">
        <f>IFERROR(INDEX(Sales!$D$5:$ABF$18,MATCH(UsagePerHour!$B71,Sales!$C$5:$C$18,0),MATCH(UsagePerHour!YV$4,Sales!$D$3:$ABF$3,0))/YV$2*INDEX(Usage!$D$5:$ABF$11,MATCH(UsagePerHour!$B$68,Usage!$C$5:$C$11,0),MATCH(UsagePerHour!YV$4,Usage!$D$3:$ABF$3,0)),"")</f>
        <v/>
      </c>
      <c r="YW71" s="27" t="str">
        <f>IFERROR(INDEX(Sales!$D$5:$ABF$18,MATCH(UsagePerHour!$B71,Sales!$C$5:$C$18,0),MATCH(UsagePerHour!YW$4,Sales!$D$3:$ABF$3,0))/YW$2*INDEX(Usage!$D$5:$ABF$11,MATCH(UsagePerHour!$B$68,Usage!$C$5:$C$11,0),MATCH(UsagePerHour!YW$4,Usage!$D$3:$ABF$3,0)),"")</f>
        <v/>
      </c>
      <c r="YX71" s="27" t="str">
        <f>IFERROR(INDEX(Sales!$D$5:$ABF$18,MATCH(UsagePerHour!$B71,Sales!$C$5:$C$18,0),MATCH(UsagePerHour!YX$4,Sales!$D$3:$ABF$3,0))/YX$2*INDEX(Usage!$D$5:$ABF$11,MATCH(UsagePerHour!$B$68,Usage!$C$5:$C$11,0),MATCH(UsagePerHour!YX$4,Usage!$D$3:$ABF$3,0)),"")</f>
        <v/>
      </c>
      <c r="YY71" s="27" t="str">
        <f>IFERROR(INDEX(Sales!$D$5:$ABF$18,MATCH(UsagePerHour!$B71,Sales!$C$5:$C$18,0),MATCH(UsagePerHour!YY$4,Sales!$D$3:$ABF$3,0))/YY$2*INDEX(Usage!$D$5:$ABF$11,MATCH(UsagePerHour!$B$68,Usage!$C$5:$C$11,0),MATCH(UsagePerHour!YY$4,Usage!$D$3:$ABF$3,0)),"")</f>
        <v/>
      </c>
      <c r="YZ71" s="27" t="str">
        <f>IFERROR(INDEX(Sales!$D$5:$ABF$18,MATCH(UsagePerHour!$B71,Sales!$C$5:$C$18,0),MATCH(UsagePerHour!YZ$4,Sales!$D$3:$ABF$3,0))/YZ$2*INDEX(Usage!$D$5:$ABF$11,MATCH(UsagePerHour!$B$68,Usage!$C$5:$C$11,0),MATCH(UsagePerHour!YZ$4,Usage!$D$3:$ABF$3,0)),"")</f>
        <v/>
      </c>
      <c r="ZA71" s="27" t="str">
        <f>IFERROR(INDEX(Sales!$D$5:$ABF$18,MATCH(UsagePerHour!$B71,Sales!$C$5:$C$18,0),MATCH(UsagePerHour!ZA$4,Sales!$D$3:$ABF$3,0))/ZA$2*INDEX(Usage!$D$5:$ABF$11,MATCH(UsagePerHour!$B$68,Usage!$C$5:$C$11,0),MATCH(UsagePerHour!ZA$4,Usage!$D$3:$ABF$3,0)),"")</f>
        <v/>
      </c>
      <c r="ZB71" s="27" t="str">
        <f>IFERROR(INDEX(Sales!$D$5:$ABF$18,MATCH(UsagePerHour!$B71,Sales!$C$5:$C$18,0),MATCH(UsagePerHour!ZB$4,Sales!$D$3:$ABF$3,0))/ZB$2*INDEX(Usage!$D$5:$ABF$11,MATCH(UsagePerHour!$B$68,Usage!$C$5:$C$11,0),MATCH(UsagePerHour!ZB$4,Usage!$D$3:$ABF$3,0)),"")</f>
        <v/>
      </c>
      <c r="ZC71" s="27" t="str">
        <f>IFERROR(INDEX(Sales!$D$5:$ABF$18,MATCH(UsagePerHour!$B71,Sales!$C$5:$C$18,0),MATCH(UsagePerHour!ZC$4,Sales!$D$3:$ABF$3,0))/ZC$2*INDEX(Usage!$D$5:$ABF$11,MATCH(UsagePerHour!$B$68,Usage!$C$5:$C$11,0),MATCH(UsagePerHour!ZC$4,Usage!$D$3:$ABF$3,0)),"")</f>
        <v/>
      </c>
      <c r="ZD71" s="27" t="str">
        <f>IFERROR(INDEX(Sales!$D$5:$ABF$18,MATCH(UsagePerHour!$B71,Sales!$C$5:$C$18,0),MATCH(UsagePerHour!ZD$4,Sales!$D$3:$ABF$3,0))/ZD$2*INDEX(Usage!$D$5:$ABF$11,MATCH(UsagePerHour!$B$68,Usage!$C$5:$C$11,0),MATCH(UsagePerHour!ZD$4,Usage!$D$3:$ABF$3,0)),"")</f>
        <v/>
      </c>
      <c r="ZE71" s="27" t="str">
        <f>IFERROR(INDEX(Sales!$D$5:$ABF$18,MATCH(UsagePerHour!$B71,Sales!$C$5:$C$18,0),MATCH(UsagePerHour!ZE$4,Sales!$D$3:$ABF$3,0))/ZE$2*INDEX(Usage!$D$5:$ABF$11,MATCH(UsagePerHour!$B$68,Usage!$C$5:$C$11,0),MATCH(UsagePerHour!ZE$4,Usage!$D$3:$ABF$3,0)),"")</f>
        <v/>
      </c>
      <c r="ZF71" s="27" t="str">
        <f>IFERROR(INDEX(Sales!$D$5:$ABF$18,MATCH(UsagePerHour!$B71,Sales!$C$5:$C$18,0),MATCH(UsagePerHour!ZF$4,Sales!$D$3:$ABF$3,0))/ZF$2*INDEX(Usage!$D$5:$ABF$11,MATCH(UsagePerHour!$B$68,Usage!$C$5:$C$11,0),MATCH(UsagePerHour!ZF$4,Usage!$D$3:$ABF$3,0)),"")</f>
        <v/>
      </c>
      <c r="ZG71" s="27" t="str">
        <f>IFERROR(INDEX(Sales!$D$5:$ABF$18,MATCH(UsagePerHour!$B71,Sales!$C$5:$C$18,0),MATCH(UsagePerHour!ZG$4,Sales!$D$3:$ABF$3,0))/ZG$2*INDEX(Usage!$D$5:$ABF$11,MATCH(UsagePerHour!$B$68,Usage!$C$5:$C$11,0),MATCH(UsagePerHour!ZG$4,Usage!$D$3:$ABF$3,0)),"")</f>
        <v/>
      </c>
      <c r="ZH71" s="27" t="str">
        <f>IFERROR(INDEX(Sales!$D$5:$ABF$18,MATCH(UsagePerHour!$B71,Sales!$C$5:$C$18,0),MATCH(UsagePerHour!ZH$4,Sales!$D$3:$ABF$3,0))/ZH$2*INDEX(Usage!$D$5:$ABF$11,MATCH(UsagePerHour!$B$68,Usage!$C$5:$C$11,0),MATCH(UsagePerHour!ZH$4,Usage!$D$3:$ABF$3,0)),"")</f>
        <v/>
      </c>
      <c r="ZI71" s="27" t="str">
        <f>IFERROR(INDEX(Sales!$D$5:$ABF$18,MATCH(UsagePerHour!$B71,Sales!$C$5:$C$18,0),MATCH(UsagePerHour!ZI$4,Sales!$D$3:$ABF$3,0))/ZI$2*INDEX(Usage!$D$5:$ABF$11,MATCH(UsagePerHour!$B$68,Usage!$C$5:$C$11,0),MATCH(UsagePerHour!ZI$4,Usage!$D$3:$ABF$3,0)),"")</f>
        <v/>
      </c>
      <c r="ZJ71" s="27" t="str">
        <f>IFERROR(INDEX(Sales!$D$5:$ABF$18,MATCH(UsagePerHour!$B71,Sales!$C$5:$C$18,0),MATCH(UsagePerHour!ZJ$4,Sales!$D$3:$ABF$3,0))/ZJ$2*INDEX(Usage!$D$5:$ABF$11,MATCH(UsagePerHour!$B$68,Usage!$C$5:$C$11,0),MATCH(UsagePerHour!ZJ$4,Usage!$D$3:$ABF$3,0)),"")</f>
        <v/>
      </c>
      <c r="ZK71" s="27" t="str">
        <f>IFERROR(INDEX(Sales!$D$5:$ABF$18,MATCH(UsagePerHour!$B71,Sales!$C$5:$C$18,0),MATCH(UsagePerHour!ZK$4,Sales!$D$3:$ABF$3,0))/ZK$2*INDEX(Usage!$D$5:$ABF$11,MATCH(UsagePerHour!$B$68,Usage!$C$5:$C$11,0),MATCH(UsagePerHour!ZK$4,Usage!$D$3:$ABF$3,0)),"")</f>
        <v/>
      </c>
      <c r="ZL71" s="27" t="str">
        <f>IFERROR(INDEX(Sales!$D$5:$ABF$18,MATCH(UsagePerHour!$B71,Sales!$C$5:$C$18,0),MATCH(UsagePerHour!ZL$4,Sales!$D$3:$ABF$3,0))/ZL$2*INDEX(Usage!$D$5:$ABF$11,MATCH(UsagePerHour!$B$68,Usage!$C$5:$C$11,0),MATCH(UsagePerHour!ZL$4,Usage!$D$3:$ABF$3,0)),"")</f>
        <v/>
      </c>
      <c r="ZM71" s="27" t="str">
        <f>IFERROR(INDEX(Sales!$D$5:$ABF$18,MATCH(UsagePerHour!$B71,Sales!$C$5:$C$18,0),MATCH(UsagePerHour!ZM$4,Sales!$D$3:$ABF$3,0))/ZM$2*INDEX(Usage!$D$5:$ABF$11,MATCH(UsagePerHour!$B$68,Usage!$C$5:$C$11,0),MATCH(UsagePerHour!ZM$4,Usage!$D$3:$ABF$3,0)),"")</f>
        <v/>
      </c>
      <c r="ZN71" s="27" t="str">
        <f>IFERROR(INDEX(Sales!$D$5:$ABF$18,MATCH(UsagePerHour!$B71,Sales!$C$5:$C$18,0),MATCH(UsagePerHour!ZN$4,Sales!$D$3:$ABF$3,0))/ZN$2*INDEX(Usage!$D$5:$ABF$11,MATCH(UsagePerHour!$B$68,Usage!$C$5:$C$11,0),MATCH(UsagePerHour!ZN$4,Usage!$D$3:$ABF$3,0)),"")</f>
        <v/>
      </c>
      <c r="ZO71" s="27" t="str">
        <f>IFERROR(INDEX(Sales!$D$5:$ABF$18,MATCH(UsagePerHour!$B71,Sales!$C$5:$C$18,0),MATCH(UsagePerHour!ZO$4,Sales!$D$3:$ABF$3,0))/ZO$2*INDEX(Usage!$D$5:$ABF$11,MATCH(UsagePerHour!$B$68,Usage!$C$5:$C$11,0),MATCH(UsagePerHour!ZO$4,Usage!$D$3:$ABF$3,0)),"")</f>
        <v/>
      </c>
      <c r="ZP71" s="27" t="str">
        <f>IFERROR(INDEX(Sales!$D$5:$ABF$18,MATCH(UsagePerHour!$B71,Sales!$C$5:$C$18,0),MATCH(UsagePerHour!ZP$4,Sales!$D$3:$ABF$3,0))/ZP$2*INDEX(Usage!$D$5:$ABF$11,MATCH(UsagePerHour!$B$68,Usage!$C$5:$C$11,0),MATCH(UsagePerHour!ZP$4,Usage!$D$3:$ABF$3,0)),"")</f>
        <v/>
      </c>
      <c r="ZQ71" s="27" t="str">
        <f>IFERROR(INDEX(Sales!$D$5:$ABF$18,MATCH(UsagePerHour!$B71,Sales!$C$5:$C$18,0),MATCH(UsagePerHour!ZQ$4,Sales!$D$3:$ABF$3,0))/ZQ$2*INDEX(Usage!$D$5:$ABF$11,MATCH(UsagePerHour!$B$68,Usage!$C$5:$C$11,0),MATCH(UsagePerHour!ZQ$4,Usage!$D$3:$ABF$3,0)),"")</f>
        <v/>
      </c>
      <c r="ZR71" s="27" t="str">
        <f>IFERROR(INDEX(Sales!$D$5:$ABF$18,MATCH(UsagePerHour!$B71,Sales!$C$5:$C$18,0),MATCH(UsagePerHour!ZR$4,Sales!$D$3:$ABF$3,0))/ZR$2*INDEX(Usage!$D$5:$ABF$11,MATCH(UsagePerHour!$B$68,Usage!$C$5:$C$11,0),MATCH(UsagePerHour!ZR$4,Usage!$D$3:$ABF$3,0)),"")</f>
        <v/>
      </c>
      <c r="ZS71" s="27" t="str">
        <f>IFERROR(INDEX(Sales!$D$5:$ABF$18,MATCH(UsagePerHour!$B71,Sales!$C$5:$C$18,0),MATCH(UsagePerHour!ZS$4,Sales!$D$3:$ABF$3,0))/ZS$2*INDEX(Usage!$D$5:$ABF$11,MATCH(UsagePerHour!$B$68,Usage!$C$5:$C$11,0),MATCH(UsagePerHour!ZS$4,Usage!$D$3:$ABF$3,0)),"")</f>
        <v/>
      </c>
      <c r="ZT71" s="27" t="str">
        <f>IFERROR(INDEX(Sales!$D$5:$ABF$18,MATCH(UsagePerHour!$B71,Sales!$C$5:$C$18,0),MATCH(UsagePerHour!ZT$4,Sales!$D$3:$ABF$3,0))/ZT$2*INDEX(Usage!$D$5:$ABF$11,MATCH(UsagePerHour!$B$68,Usage!$C$5:$C$11,0),MATCH(UsagePerHour!ZT$4,Usage!$D$3:$ABF$3,0)),"")</f>
        <v/>
      </c>
      <c r="ZU71" s="27" t="str">
        <f>IFERROR(INDEX(Sales!$D$5:$ABF$18,MATCH(UsagePerHour!$B71,Sales!$C$5:$C$18,0),MATCH(UsagePerHour!ZU$4,Sales!$D$3:$ABF$3,0))/ZU$2*INDEX(Usage!$D$5:$ABF$11,MATCH(UsagePerHour!$B$68,Usage!$C$5:$C$11,0),MATCH(UsagePerHour!ZU$4,Usage!$D$3:$ABF$3,0)),"")</f>
        <v/>
      </c>
      <c r="ZV71" s="27" t="str">
        <f>IFERROR(INDEX(Sales!$D$5:$ABF$18,MATCH(UsagePerHour!$B71,Sales!$C$5:$C$18,0),MATCH(UsagePerHour!ZV$4,Sales!$D$3:$ABF$3,0))/ZV$2*INDEX(Usage!$D$5:$ABF$11,MATCH(UsagePerHour!$B$68,Usage!$C$5:$C$11,0),MATCH(UsagePerHour!ZV$4,Usage!$D$3:$ABF$3,0)),"")</f>
        <v/>
      </c>
      <c r="ZW71" s="27" t="str">
        <f>IFERROR(INDEX(Sales!$D$5:$ABF$18,MATCH(UsagePerHour!$B71,Sales!$C$5:$C$18,0),MATCH(UsagePerHour!ZW$4,Sales!$D$3:$ABF$3,0))/ZW$2*INDEX(Usage!$D$5:$ABF$11,MATCH(UsagePerHour!$B$68,Usage!$C$5:$C$11,0),MATCH(UsagePerHour!ZW$4,Usage!$D$3:$ABF$3,0)),"")</f>
        <v/>
      </c>
      <c r="ZX71" s="27" t="str">
        <f>IFERROR(INDEX(Sales!$D$5:$ABF$18,MATCH(UsagePerHour!$B71,Sales!$C$5:$C$18,0),MATCH(UsagePerHour!ZX$4,Sales!$D$3:$ABF$3,0))/ZX$2*INDEX(Usage!$D$5:$ABF$11,MATCH(UsagePerHour!$B$68,Usage!$C$5:$C$11,0),MATCH(UsagePerHour!ZX$4,Usage!$D$3:$ABF$3,0)),"")</f>
        <v/>
      </c>
      <c r="ZY71" s="27" t="str">
        <f>IFERROR(INDEX(Sales!$D$5:$ABF$18,MATCH(UsagePerHour!$B71,Sales!$C$5:$C$18,0),MATCH(UsagePerHour!ZY$4,Sales!$D$3:$ABF$3,0))/ZY$2*INDEX(Usage!$D$5:$ABF$11,MATCH(UsagePerHour!$B$68,Usage!$C$5:$C$11,0),MATCH(UsagePerHour!ZY$4,Usage!$D$3:$ABF$3,0)),"")</f>
        <v/>
      </c>
      <c r="ZZ71" s="27" t="str">
        <f>IFERROR(INDEX(Sales!$D$5:$ABF$18,MATCH(UsagePerHour!$B71,Sales!$C$5:$C$18,0),MATCH(UsagePerHour!ZZ$4,Sales!$D$3:$ABF$3,0))/ZZ$2*INDEX(Usage!$D$5:$ABF$11,MATCH(UsagePerHour!$B$68,Usage!$C$5:$C$11,0),MATCH(UsagePerHour!ZZ$4,Usage!$D$3:$ABF$3,0)),"")</f>
        <v/>
      </c>
      <c r="AAA71" s="27" t="str">
        <f>IFERROR(INDEX(Sales!$D$5:$ABF$18,MATCH(UsagePerHour!$B71,Sales!$C$5:$C$18,0),MATCH(UsagePerHour!AAA$4,Sales!$D$3:$ABF$3,0))/AAA$2*INDEX(Usage!$D$5:$ABF$11,MATCH(UsagePerHour!$B$68,Usage!$C$5:$C$11,0),MATCH(UsagePerHour!AAA$4,Usage!$D$3:$ABF$3,0)),"")</f>
        <v/>
      </c>
      <c r="AAB71" s="27" t="str">
        <f>IFERROR(INDEX(Sales!$D$5:$ABF$18,MATCH(UsagePerHour!$B71,Sales!$C$5:$C$18,0),MATCH(UsagePerHour!AAB$4,Sales!$D$3:$ABF$3,0))/AAB$2*INDEX(Usage!$D$5:$ABF$11,MATCH(UsagePerHour!$B$68,Usage!$C$5:$C$11,0),MATCH(UsagePerHour!AAB$4,Usage!$D$3:$ABF$3,0)),"")</f>
        <v/>
      </c>
      <c r="AAC71" s="27" t="str">
        <f>IFERROR(INDEX(Sales!$D$5:$ABF$18,MATCH(UsagePerHour!$B71,Sales!$C$5:$C$18,0),MATCH(UsagePerHour!AAC$4,Sales!$D$3:$ABF$3,0))/AAC$2*INDEX(Usage!$D$5:$ABF$11,MATCH(UsagePerHour!$B$68,Usage!$C$5:$C$11,0),MATCH(UsagePerHour!AAC$4,Usage!$D$3:$ABF$3,0)),"")</f>
        <v/>
      </c>
      <c r="AAD71" s="27" t="str">
        <f>IFERROR(INDEX(Sales!$D$5:$ABF$18,MATCH(UsagePerHour!$B71,Sales!$C$5:$C$18,0),MATCH(UsagePerHour!AAD$4,Sales!$D$3:$ABF$3,0))/AAD$2*INDEX(Usage!$D$5:$ABF$11,MATCH(UsagePerHour!$B$68,Usage!$C$5:$C$11,0),MATCH(UsagePerHour!AAD$4,Usage!$D$3:$ABF$3,0)),"")</f>
        <v/>
      </c>
      <c r="AAE71" s="27" t="str">
        <f>IFERROR(INDEX(Sales!$D$5:$ABF$18,MATCH(UsagePerHour!$B71,Sales!$C$5:$C$18,0),MATCH(UsagePerHour!AAE$4,Sales!$D$3:$ABF$3,0))/AAE$2*INDEX(Usage!$D$5:$ABF$11,MATCH(UsagePerHour!$B$68,Usage!$C$5:$C$11,0),MATCH(UsagePerHour!AAE$4,Usage!$D$3:$ABF$3,0)),"")</f>
        <v/>
      </c>
      <c r="AAF71" s="27" t="str">
        <f>IFERROR(INDEX(Sales!$D$5:$ABF$18,MATCH(UsagePerHour!$B71,Sales!$C$5:$C$18,0),MATCH(UsagePerHour!AAF$4,Sales!$D$3:$ABF$3,0))/AAF$2*INDEX(Usage!$D$5:$ABF$11,MATCH(UsagePerHour!$B$68,Usage!$C$5:$C$11,0),MATCH(UsagePerHour!AAF$4,Usage!$D$3:$ABF$3,0)),"")</f>
        <v/>
      </c>
      <c r="AAG71" s="27" t="str">
        <f>IFERROR(INDEX(Sales!$D$5:$ABF$18,MATCH(UsagePerHour!$B71,Sales!$C$5:$C$18,0),MATCH(UsagePerHour!AAG$4,Sales!$D$3:$ABF$3,0))/AAG$2*INDEX(Usage!$D$5:$ABF$11,MATCH(UsagePerHour!$B$68,Usage!$C$5:$C$11,0),MATCH(UsagePerHour!AAG$4,Usage!$D$3:$ABF$3,0)),"")</f>
        <v/>
      </c>
      <c r="AAH71" s="27" t="str">
        <f>IFERROR(INDEX(Sales!$D$5:$ABF$18,MATCH(UsagePerHour!$B71,Sales!$C$5:$C$18,0),MATCH(UsagePerHour!AAH$4,Sales!$D$3:$ABF$3,0))/AAH$2*INDEX(Usage!$D$5:$ABF$11,MATCH(UsagePerHour!$B$68,Usage!$C$5:$C$11,0),MATCH(UsagePerHour!AAH$4,Usage!$D$3:$ABF$3,0)),"")</f>
        <v/>
      </c>
      <c r="AAI71" s="27" t="str">
        <f>IFERROR(INDEX(Sales!$D$5:$ABF$18,MATCH(UsagePerHour!$B71,Sales!$C$5:$C$18,0),MATCH(UsagePerHour!AAI$4,Sales!$D$3:$ABF$3,0))/AAI$2*INDEX(Usage!$D$5:$ABF$11,MATCH(UsagePerHour!$B$68,Usage!$C$5:$C$11,0),MATCH(UsagePerHour!AAI$4,Usage!$D$3:$ABF$3,0)),"")</f>
        <v/>
      </c>
      <c r="AAJ71" s="27" t="str">
        <f>IFERROR(INDEX(Sales!$D$5:$ABF$18,MATCH(UsagePerHour!$B71,Sales!$C$5:$C$18,0),MATCH(UsagePerHour!AAJ$4,Sales!$D$3:$ABF$3,0))/AAJ$2*INDEX(Usage!$D$5:$ABF$11,MATCH(UsagePerHour!$B$68,Usage!$C$5:$C$11,0),MATCH(UsagePerHour!AAJ$4,Usage!$D$3:$ABF$3,0)),"")</f>
        <v/>
      </c>
      <c r="AAK71" s="27" t="str">
        <f>IFERROR(INDEX(Sales!$D$5:$ABF$18,MATCH(UsagePerHour!$B71,Sales!$C$5:$C$18,0),MATCH(UsagePerHour!AAK$4,Sales!$D$3:$ABF$3,0))/AAK$2*INDEX(Usage!$D$5:$ABF$11,MATCH(UsagePerHour!$B$68,Usage!$C$5:$C$11,0),MATCH(UsagePerHour!AAK$4,Usage!$D$3:$ABF$3,0)),"")</f>
        <v/>
      </c>
      <c r="AAL71" s="27" t="str">
        <f>IFERROR(INDEX(Sales!$D$5:$ABF$18,MATCH(UsagePerHour!$B71,Sales!$C$5:$C$18,0),MATCH(UsagePerHour!AAL$4,Sales!$D$3:$ABF$3,0))/AAL$2*INDEX(Usage!$D$5:$ABF$11,MATCH(UsagePerHour!$B$68,Usage!$C$5:$C$11,0),MATCH(UsagePerHour!AAL$4,Usage!$D$3:$ABF$3,0)),"")</f>
        <v/>
      </c>
      <c r="AAM71" s="27" t="str">
        <f>IFERROR(INDEX(Sales!$D$5:$ABF$18,MATCH(UsagePerHour!$B71,Sales!$C$5:$C$18,0),MATCH(UsagePerHour!AAM$4,Sales!$D$3:$ABF$3,0))/AAM$2*INDEX(Usage!$D$5:$ABF$11,MATCH(UsagePerHour!$B$68,Usage!$C$5:$C$11,0),MATCH(UsagePerHour!AAM$4,Usage!$D$3:$ABF$3,0)),"")</f>
        <v/>
      </c>
      <c r="AAN71" s="27" t="str">
        <f>IFERROR(INDEX(Sales!$D$5:$ABF$18,MATCH(UsagePerHour!$B71,Sales!$C$5:$C$18,0),MATCH(UsagePerHour!AAN$4,Sales!$D$3:$ABF$3,0))/AAN$2*INDEX(Usage!$D$5:$ABF$11,MATCH(UsagePerHour!$B$68,Usage!$C$5:$C$11,0),MATCH(UsagePerHour!AAN$4,Usage!$D$3:$ABF$3,0)),"")</f>
        <v/>
      </c>
      <c r="AAO71" s="27" t="str">
        <f>IFERROR(INDEX(Sales!$D$5:$ABF$18,MATCH(UsagePerHour!$B71,Sales!$C$5:$C$18,0),MATCH(UsagePerHour!AAO$4,Sales!$D$3:$ABF$3,0))/AAO$2*INDEX(Usage!$D$5:$ABF$11,MATCH(UsagePerHour!$B$68,Usage!$C$5:$C$11,0),MATCH(UsagePerHour!AAO$4,Usage!$D$3:$ABF$3,0)),"")</f>
        <v/>
      </c>
      <c r="AAP71" s="27" t="str">
        <f>IFERROR(INDEX(Sales!$D$5:$ABF$18,MATCH(UsagePerHour!$B71,Sales!$C$5:$C$18,0),MATCH(UsagePerHour!AAP$4,Sales!$D$3:$ABF$3,0))/AAP$2*INDEX(Usage!$D$5:$ABF$11,MATCH(UsagePerHour!$B$68,Usage!$C$5:$C$11,0),MATCH(UsagePerHour!AAP$4,Usage!$D$3:$ABF$3,0)),"")</f>
        <v/>
      </c>
      <c r="AAQ71" s="27" t="str">
        <f>IFERROR(INDEX(Sales!$D$5:$ABF$18,MATCH(UsagePerHour!$B71,Sales!$C$5:$C$18,0),MATCH(UsagePerHour!AAQ$4,Sales!$D$3:$ABF$3,0))/AAQ$2*INDEX(Usage!$D$5:$ABF$11,MATCH(UsagePerHour!$B$68,Usage!$C$5:$C$11,0),MATCH(UsagePerHour!AAQ$4,Usage!$D$3:$ABF$3,0)),"")</f>
        <v/>
      </c>
      <c r="AAR71" s="27" t="str">
        <f>IFERROR(INDEX(Sales!$D$5:$ABF$18,MATCH(UsagePerHour!$B71,Sales!$C$5:$C$18,0),MATCH(UsagePerHour!AAR$4,Sales!$D$3:$ABF$3,0))/AAR$2*INDEX(Usage!$D$5:$ABF$11,MATCH(UsagePerHour!$B$68,Usage!$C$5:$C$11,0),MATCH(UsagePerHour!AAR$4,Usage!$D$3:$ABF$3,0)),"")</f>
        <v/>
      </c>
      <c r="AAS71" s="27" t="str">
        <f>IFERROR(INDEX(Sales!$D$5:$ABF$18,MATCH(UsagePerHour!$B71,Sales!$C$5:$C$18,0),MATCH(UsagePerHour!AAS$4,Sales!$D$3:$ABF$3,0))/AAS$2*INDEX(Usage!$D$5:$ABF$11,MATCH(UsagePerHour!$B$68,Usage!$C$5:$C$11,0),MATCH(UsagePerHour!AAS$4,Usage!$D$3:$ABF$3,0)),"")</f>
        <v/>
      </c>
      <c r="AAT71" s="27" t="str">
        <f>IFERROR(INDEX(Sales!$D$5:$ABF$18,MATCH(UsagePerHour!$B71,Sales!$C$5:$C$18,0),MATCH(UsagePerHour!AAT$4,Sales!$D$3:$ABF$3,0))/AAT$2*INDEX(Usage!$D$5:$ABF$11,MATCH(UsagePerHour!$B$68,Usage!$C$5:$C$11,0),MATCH(UsagePerHour!AAT$4,Usage!$D$3:$ABF$3,0)),"")</f>
        <v/>
      </c>
      <c r="AAU71" s="27" t="str">
        <f>IFERROR(INDEX(Sales!$D$5:$ABF$18,MATCH(UsagePerHour!$B71,Sales!$C$5:$C$18,0),MATCH(UsagePerHour!AAU$4,Sales!$D$3:$ABF$3,0))/AAU$2*INDEX(Usage!$D$5:$ABF$11,MATCH(UsagePerHour!$B$68,Usage!$C$5:$C$11,0),MATCH(UsagePerHour!AAU$4,Usage!$D$3:$ABF$3,0)),"")</f>
        <v/>
      </c>
      <c r="AAV71" s="27" t="str">
        <f>IFERROR(INDEX(Sales!$D$5:$ABF$18,MATCH(UsagePerHour!$B71,Sales!$C$5:$C$18,0),MATCH(UsagePerHour!AAV$4,Sales!$D$3:$ABF$3,0))/AAV$2*INDEX(Usage!$D$5:$ABF$11,MATCH(UsagePerHour!$B$68,Usage!$C$5:$C$11,0),MATCH(UsagePerHour!AAV$4,Usage!$D$3:$ABF$3,0)),"")</f>
        <v/>
      </c>
      <c r="AAW71" s="27" t="str">
        <f>IFERROR(INDEX(Sales!$D$5:$ABF$18,MATCH(UsagePerHour!$B71,Sales!$C$5:$C$18,0),MATCH(UsagePerHour!AAW$4,Sales!$D$3:$ABF$3,0))/AAW$2*INDEX(Usage!$D$5:$ABF$11,MATCH(UsagePerHour!$B$68,Usage!$C$5:$C$11,0),MATCH(UsagePerHour!AAW$4,Usage!$D$3:$ABF$3,0)),"")</f>
        <v/>
      </c>
      <c r="AAX71" s="27" t="str">
        <f>IFERROR(INDEX(Sales!$D$5:$ABF$18,MATCH(UsagePerHour!$B71,Sales!$C$5:$C$18,0),MATCH(UsagePerHour!AAX$4,Sales!$D$3:$ABF$3,0))/AAX$2*INDEX(Usage!$D$5:$ABF$11,MATCH(UsagePerHour!$B$68,Usage!$C$5:$C$11,0),MATCH(UsagePerHour!AAX$4,Usage!$D$3:$ABF$3,0)),"")</f>
        <v/>
      </c>
      <c r="AAY71" s="27" t="str">
        <f>IFERROR(INDEX(Sales!$D$5:$ABF$18,MATCH(UsagePerHour!$B71,Sales!$C$5:$C$18,0),MATCH(UsagePerHour!AAY$4,Sales!$D$3:$ABF$3,0))/AAY$2*INDEX(Usage!$D$5:$ABF$11,MATCH(UsagePerHour!$B$68,Usage!$C$5:$C$11,0),MATCH(UsagePerHour!AAY$4,Usage!$D$3:$ABF$3,0)),"")</f>
        <v/>
      </c>
      <c r="AAZ71" s="27" t="str">
        <f>IFERROR(INDEX(Sales!$D$5:$ABF$18,MATCH(UsagePerHour!$B71,Sales!$C$5:$C$18,0),MATCH(UsagePerHour!AAZ$4,Sales!$D$3:$ABF$3,0))/AAZ$2*INDEX(Usage!$D$5:$ABF$11,MATCH(UsagePerHour!$B$68,Usage!$C$5:$C$11,0),MATCH(UsagePerHour!AAZ$4,Usage!$D$3:$ABF$3,0)),"")</f>
        <v/>
      </c>
      <c r="ABA71" s="27" t="str">
        <f>IFERROR(INDEX(Sales!$D$5:$ABF$18,MATCH(UsagePerHour!$B71,Sales!$C$5:$C$18,0),MATCH(UsagePerHour!ABA$4,Sales!$D$3:$ABF$3,0))/ABA$2*INDEX(Usage!$D$5:$ABF$11,MATCH(UsagePerHour!$B$68,Usage!$C$5:$C$11,0),MATCH(UsagePerHour!ABA$4,Usage!$D$3:$ABF$3,0)),"")</f>
        <v/>
      </c>
    </row>
    <row r="72" spans="2:729">
      <c r="B72" s="3" t="s">
        <v>4</v>
      </c>
      <c r="C72" s="27">
        <f>IFERROR(INDEX(Sales!$D$5:$ABF$18,MATCH(UsagePerHour!$B72,Sales!$C$5:$C$18,0),MATCH(UsagePerHour!C$4,Sales!$D$3:$ABF$3,0))/C$2*INDEX(Usage!$D$5:$ABF$11,MATCH(UsagePerHour!$B$68,Usage!$C$5:$C$11,0),MATCH(UsagePerHour!C$4,Usage!$D$3:$ABF$3,0)),"")</f>
        <v>0.22206596042204071</v>
      </c>
      <c r="D72" s="27">
        <f>IFERROR(INDEX(Sales!$D$5:$ABF$18,MATCH(UsagePerHour!$B72,Sales!$C$5:$C$18,0),MATCH(UsagePerHour!D$4,Sales!$D$3:$ABF$3,0))/D$2*INDEX(Usage!$D$5:$ABF$11,MATCH(UsagePerHour!$B$68,Usage!$C$5:$C$11,0),MATCH(UsagePerHour!D$4,Usage!$D$3:$ABF$3,0)),"")</f>
        <v>0.18302904413104482</v>
      </c>
      <c r="E72" s="27">
        <f>IFERROR(INDEX(Sales!$D$5:$ABF$18,MATCH(UsagePerHour!$B72,Sales!$C$5:$C$18,0),MATCH(UsagePerHour!E$4,Sales!$D$3:$ABF$3,0))/E$2*INDEX(Usage!$D$5:$ABF$11,MATCH(UsagePerHour!$B$68,Usage!$C$5:$C$11,0),MATCH(UsagePerHour!E$4,Usage!$D$3:$ABF$3,0)),"")</f>
        <v>0.12071856287425151</v>
      </c>
      <c r="F72" s="27">
        <f>IFERROR(INDEX(Sales!$D$5:$ABF$18,MATCH(UsagePerHour!$B72,Sales!$C$5:$C$18,0),MATCH(UsagePerHour!F$4,Sales!$D$3:$ABF$3,0))/F$2*INDEX(Usage!$D$5:$ABF$11,MATCH(UsagePerHour!$B$68,Usage!$C$5:$C$11,0),MATCH(UsagePerHour!F$4,Usage!$D$3:$ABF$3,0)),"")</f>
        <v>0.24235935756223012</v>
      </c>
      <c r="G72" s="27">
        <f>IFERROR(INDEX(Sales!$D$5:$ABF$18,MATCH(UsagePerHour!$B72,Sales!$C$5:$C$18,0),MATCH(UsagePerHour!G$4,Sales!$D$3:$ABF$3,0))/G$2*INDEX(Usage!$D$5:$ABF$11,MATCH(UsagePerHour!$B$68,Usage!$C$5:$C$11,0),MATCH(UsagePerHour!G$4,Usage!$D$3:$ABF$3,0)),"")</f>
        <v>7.1594969628956701E-2</v>
      </c>
      <c r="H72" s="27">
        <f>IFERROR(INDEX(Sales!$D$5:$ABF$18,MATCH(UsagePerHour!$B72,Sales!$C$5:$C$18,0),MATCH(UsagePerHour!H$4,Sales!$D$3:$ABF$3,0))/H$2*INDEX(Usage!$D$5:$ABF$11,MATCH(UsagePerHour!$B$68,Usage!$C$5:$C$11,0),MATCH(UsagePerHour!H$4,Usage!$D$3:$ABF$3,0)),"")</f>
        <v>8.1531947144693057E-2</v>
      </c>
      <c r="I72" s="27">
        <f>IFERROR(INDEX(Sales!$D$5:$ABF$18,MATCH(UsagePerHour!$B72,Sales!$C$5:$C$18,0),MATCH(UsagePerHour!I$4,Sales!$D$3:$ABF$3,0))/I$2*INDEX(Usage!$D$5:$ABF$11,MATCH(UsagePerHour!$B$68,Usage!$C$5:$C$11,0),MATCH(UsagePerHour!I$4,Usage!$D$3:$ABF$3,0)),"")</f>
        <v>0.12080294428618571</v>
      </c>
      <c r="J72" s="27">
        <f>IFERROR(INDEX(Sales!$D$5:$ABF$18,MATCH(UsagePerHour!$B72,Sales!$C$5:$C$18,0),MATCH(UsagePerHour!J$4,Sales!$D$3:$ABF$3,0))/J$2*INDEX(Usage!$D$5:$ABF$11,MATCH(UsagePerHour!$B$68,Usage!$C$5:$C$11,0),MATCH(UsagePerHour!J$4,Usage!$D$3:$ABF$3,0)),"")</f>
        <v>0.22206596042204071</v>
      </c>
      <c r="K72" s="27">
        <f>IFERROR(INDEX(Sales!$D$5:$ABF$18,MATCH(UsagePerHour!$B72,Sales!$C$5:$C$18,0),MATCH(UsagePerHour!K$4,Sales!$D$3:$ABF$3,0))/K$2*INDEX(Usage!$D$5:$ABF$11,MATCH(UsagePerHour!$B$68,Usage!$C$5:$C$11,0),MATCH(UsagePerHour!K$4,Usage!$D$3:$ABF$3,0)),"")</f>
        <v>0.18302904413104482</v>
      </c>
      <c r="L72" s="27">
        <f>IFERROR(INDEX(Sales!$D$5:$ABF$18,MATCH(UsagePerHour!$B72,Sales!$C$5:$C$18,0),MATCH(UsagePerHour!L$4,Sales!$D$3:$ABF$3,0))/L$2*INDEX(Usage!$D$5:$ABF$11,MATCH(UsagePerHour!$B$68,Usage!$C$5:$C$11,0),MATCH(UsagePerHour!L$4,Usage!$D$3:$ABF$3,0)),"")</f>
        <v>0.12071856287425151</v>
      </c>
      <c r="M72" s="27">
        <f>IFERROR(INDEX(Sales!$D$5:$ABF$18,MATCH(UsagePerHour!$B72,Sales!$C$5:$C$18,0),MATCH(UsagePerHour!M$4,Sales!$D$3:$ABF$3,0))/M$2*INDEX(Usage!$D$5:$ABF$11,MATCH(UsagePerHour!$B$68,Usage!$C$5:$C$11,0),MATCH(UsagePerHour!M$4,Usage!$D$3:$ABF$3,0)),"")</f>
        <v>0.24235935756223012</v>
      </c>
      <c r="N72" s="27">
        <f>IFERROR(INDEX(Sales!$D$5:$ABF$18,MATCH(UsagePerHour!$B72,Sales!$C$5:$C$18,0),MATCH(UsagePerHour!N$4,Sales!$D$3:$ABF$3,0))/N$2*INDEX(Usage!$D$5:$ABF$11,MATCH(UsagePerHour!$B$68,Usage!$C$5:$C$11,0),MATCH(UsagePerHour!N$4,Usage!$D$3:$ABF$3,0)),"")</f>
        <v>7.1594969628956701E-2</v>
      </c>
      <c r="O72" s="27">
        <f>IFERROR(INDEX(Sales!$D$5:$ABF$18,MATCH(UsagePerHour!$B72,Sales!$C$5:$C$18,0),MATCH(UsagePerHour!O$4,Sales!$D$3:$ABF$3,0))/O$2*INDEX(Usage!$D$5:$ABF$11,MATCH(UsagePerHour!$B$68,Usage!$C$5:$C$11,0),MATCH(UsagePerHour!O$4,Usage!$D$3:$ABF$3,0)),"")</f>
        <v>8.1531947144693057E-2</v>
      </c>
      <c r="P72" s="27">
        <f>IFERROR(INDEX(Sales!$D$5:$ABF$18,MATCH(UsagePerHour!$B72,Sales!$C$5:$C$18,0),MATCH(UsagePerHour!P$4,Sales!$D$3:$ABF$3,0))/P$2*INDEX(Usage!$D$5:$ABF$11,MATCH(UsagePerHour!$B$68,Usage!$C$5:$C$11,0),MATCH(UsagePerHour!P$4,Usage!$D$3:$ABF$3,0)),"")</f>
        <v>0.12080294428618571</v>
      </c>
      <c r="Q72" s="27">
        <f>IFERROR(INDEX(Sales!$D$5:$ABF$18,MATCH(UsagePerHour!$B72,Sales!$C$5:$C$18,0),MATCH(UsagePerHour!Q$4,Sales!$D$3:$ABF$3,0))/Q$2*INDEX(Usage!$D$5:$ABF$11,MATCH(UsagePerHour!$B$68,Usage!$C$5:$C$11,0),MATCH(UsagePerHour!Q$4,Usage!$D$3:$ABF$3,0)),"")</f>
        <v>0.22206596042204071</v>
      </c>
      <c r="R72" s="27">
        <f>IFERROR(INDEX(Sales!$D$5:$ABF$18,MATCH(UsagePerHour!$B72,Sales!$C$5:$C$18,0),MATCH(UsagePerHour!R$4,Sales!$D$3:$ABF$3,0))/R$2*INDEX(Usage!$D$5:$ABF$11,MATCH(UsagePerHour!$B$68,Usage!$C$5:$C$11,0),MATCH(UsagePerHour!R$4,Usage!$D$3:$ABF$3,0)),"")</f>
        <v>0.18302904413104482</v>
      </c>
      <c r="S72" s="27">
        <f>IFERROR(INDEX(Sales!$D$5:$ABF$18,MATCH(UsagePerHour!$B72,Sales!$C$5:$C$18,0),MATCH(UsagePerHour!S$4,Sales!$D$3:$ABF$3,0))/S$2*INDEX(Usage!$D$5:$ABF$11,MATCH(UsagePerHour!$B$68,Usage!$C$5:$C$11,0),MATCH(UsagePerHour!S$4,Usage!$D$3:$ABF$3,0)),"")</f>
        <v>0.12071856287425151</v>
      </c>
      <c r="T72" s="27">
        <f>IFERROR(INDEX(Sales!$D$5:$ABF$18,MATCH(UsagePerHour!$B72,Sales!$C$5:$C$18,0),MATCH(UsagePerHour!T$4,Sales!$D$3:$ABF$3,0))/T$2*INDEX(Usage!$D$5:$ABF$11,MATCH(UsagePerHour!$B$68,Usage!$C$5:$C$11,0),MATCH(UsagePerHour!T$4,Usage!$D$3:$ABF$3,0)),"")</f>
        <v>0.24235935756223012</v>
      </c>
      <c r="U72" s="27">
        <f>IFERROR(INDEX(Sales!$D$5:$ABF$18,MATCH(UsagePerHour!$B72,Sales!$C$5:$C$18,0),MATCH(UsagePerHour!U$4,Sales!$D$3:$ABF$3,0))/U$2*INDEX(Usage!$D$5:$ABF$11,MATCH(UsagePerHour!$B$68,Usage!$C$5:$C$11,0),MATCH(UsagePerHour!U$4,Usage!$D$3:$ABF$3,0)),"")</f>
        <v>7.1594969628956701E-2</v>
      </c>
      <c r="V72" s="27">
        <f>IFERROR(INDEX(Sales!$D$5:$ABF$18,MATCH(UsagePerHour!$B72,Sales!$C$5:$C$18,0),MATCH(UsagePerHour!V$4,Sales!$D$3:$ABF$3,0))/V$2*INDEX(Usage!$D$5:$ABF$11,MATCH(UsagePerHour!$B$68,Usage!$C$5:$C$11,0),MATCH(UsagePerHour!V$4,Usage!$D$3:$ABF$3,0)),"")</f>
        <v>8.1531947144693057E-2</v>
      </c>
      <c r="W72" s="27">
        <f>IFERROR(INDEX(Sales!$D$5:$ABF$18,MATCH(UsagePerHour!$B72,Sales!$C$5:$C$18,0),MATCH(UsagePerHour!W$4,Sales!$D$3:$ABF$3,0))/W$2*INDEX(Usage!$D$5:$ABF$11,MATCH(UsagePerHour!$B$68,Usage!$C$5:$C$11,0),MATCH(UsagePerHour!W$4,Usage!$D$3:$ABF$3,0)),"")</f>
        <v>0.12080294428618571</v>
      </c>
      <c r="X72" s="27">
        <f>IFERROR(INDEX(Sales!$D$5:$ABF$18,MATCH(UsagePerHour!$B72,Sales!$C$5:$C$18,0),MATCH(UsagePerHour!X$4,Sales!$D$3:$ABF$3,0))/X$2*INDEX(Usage!$D$5:$ABF$11,MATCH(UsagePerHour!$B$68,Usage!$C$5:$C$11,0),MATCH(UsagePerHour!X$4,Usage!$D$3:$ABF$3,0)),"")</f>
        <v>0.22206596042204071</v>
      </c>
      <c r="Y72" s="27">
        <f>IFERROR(INDEX(Sales!$D$5:$ABF$18,MATCH(UsagePerHour!$B72,Sales!$C$5:$C$18,0),MATCH(UsagePerHour!Y$4,Sales!$D$3:$ABF$3,0))/Y$2*INDEX(Usage!$D$5:$ABF$11,MATCH(UsagePerHour!$B$68,Usage!$C$5:$C$11,0),MATCH(UsagePerHour!Y$4,Usage!$D$3:$ABF$3,0)),"")</f>
        <v>0.18302904413104482</v>
      </c>
      <c r="Z72" s="27">
        <f>IFERROR(INDEX(Sales!$D$5:$ABF$18,MATCH(UsagePerHour!$B72,Sales!$C$5:$C$18,0),MATCH(UsagePerHour!Z$4,Sales!$D$3:$ABF$3,0))/Z$2*INDEX(Usage!$D$5:$ABF$11,MATCH(UsagePerHour!$B$68,Usage!$C$5:$C$11,0),MATCH(UsagePerHour!Z$4,Usage!$D$3:$ABF$3,0)),"")</f>
        <v>0.12071856287425151</v>
      </c>
      <c r="AA72" s="27">
        <f>IFERROR(INDEX(Sales!$D$5:$ABF$18,MATCH(UsagePerHour!$B72,Sales!$C$5:$C$18,0),MATCH(UsagePerHour!AA$4,Sales!$D$3:$ABF$3,0))/AA$2*INDEX(Usage!$D$5:$ABF$11,MATCH(UsagePerHour!$B$68,Usage!$C$5:$C$11,0),MATCH(UsagePerHour!AA$4,Usage!$D$3:$ABF$3,0)),"")</f>
        <v>0.24235935756223012</v>
      </c>
      <c r="AB72" s="27">
        <f>IFERROR(INDEX(Sales!$D$5:$ABF$18,MATCH(UsagePerHour!$B72,Sales!$C$5:$C$18,0),MATCH(UsagePerHour!AB$4,Sales!$D$3:$ABF$3,0))/AB$2*INDEX(Usage!$D$5:$ABF$11,MATCH(UsagePerHour!$B$68,Usage!$C$5:$C$11,0),MATCH(UsagePerHour!AB$4,Usage!$D$3:$ABF$3,0)),"")</f>
        <v>7.1594969628956701E-2</v>
      </c>
      <c r="AC72" s="27">
        <f>IFERROR(INDEX(Sales!$D$5:$ABF$18,MATCH(UsagePerHour!$B72,Sales!$C$5:$C$18,0),MATCH(UsagePerHour!AC$4,Sales!$D$3:$ABF$3,0))/AC$2*INDEX(Usage!$D$5:$ABF$11,MATCH(UsagePerHour!$B$68,Usage!$C$5:$C$11,0),MATCH(UsagePerHour!AC$4,Usage!$D$3:$ABF$3,0)),"")</f>
        <v>8.1531947144693057E-2</v>
      </c>
      <c r="AD72" s="27">
        <f>IFERROR(INDEX(Sales!$D$5:$ABF$18,MATCH(UsagePerHour!$B72,Sales!$C$5:$C$18,0),MATCH(UsagePerHour!AD$4,Sales!$D$3:$ABF$3,0))/AD$2*INDEX(Usage!$D$5:$ABF$11,MATCH(UsagePerHour!$B$68,Usage!$C$5:$C$11,0),MATCH(UsagePerHour!AD$4,Usage!$D$3:$ABF$3,0)),"")</f>
        <v>0.12080294428618571</v>
      </c>
      <c r="AE72" s="27">
        <f>IFERROR(INDEX(Sales!$D$5:$ABF$18,MATCH(UsagePerHour!$B72,Sales!$C$5:$C$18,0),MATCH(UsagePerHour!AE$4,Sales!$D$3:$ABF$3,0))/AE$2*INDEX(Usage!$D$5:$ABF$11,MATCH(UsagePerHour!$B$68,Usage!$C$5:$C$11,0),MATCH(UsagePerHour!AE$4,Usage!$D$3:$ABF$3,0)),"")</f>
        <v>0.22206596042204071</v>
      </c>
      <c r="AF72" s="27">
        <f>IFERROR(INDEX(Sales!$D$5:$ABF$18,MATCH(UsagePerHour!$B72,Sales!$C$5:$C$18,0),MATCH(UsagePerHour!AF$4,Sales!$D$3:$ABF$3,0))/AF$2*INDEX(Usage!$D$5:$ABF$11,MATCH(UsagePerHour!$B$68,Usage!$C$5:$C$11,0),MATCH(UsagePerHour!AF$4,Usage!$D$3:$ABF$3,0)),"")</f>
        <v>0.18302904413104482</v>
      </c>
      <c r="AG72" s="27">
        <f>IFERROR(INDEX(Sales!$D$5:$ABF$18,MATCH(UsagePerHour!$B72,Sales!$C$5:$C$18,0),MATCH(UsagePerHour!AG$4,Sales!$D$3:$ABF$3,0))/AG$2*INDEX(Usage!$D$5:$ABF$11,MATCH(UsagePerHour!$B$68,Usage!$C$5:$C$11,0),MATCH(UsagePerHour!AG$4,Usage!$D$3:$ABF$3,0)),"")</f>
        <v>0.12071856287425151</v>
      </c>
      <c r="AH72" s="27">
        <f>IFERROR(INDEX(Sales!$D$5:$ABF$18,MATCH(UsagePerHour!$B72,Sales!$C$5:$C$18,0),MATCH(UsagePerHour!AH$4,Sales!$D$3:$ABF$3,0))/AH$2*INDEX(Usage!$D$5:$ABF$11,MATCH(UsagePerHour!$B$68,Usage!$C$5:$C$11,0),MATCH(UsagePerHour!AH$4,Usage!$D$3:$ABF$3,0)),"")</f>
        <v>0.24235935756223012</v>
      </c>
      <c r="AI72" s="27">
        <f>IFERROR(INDEX(Sales!$D$5:$ABF$18,MATCH(UsagePerHour!$B72,Sales!$C$5:$C$18,0),MATCH(UsagePerHour!AI$4,Sales!$D$3:$ABF$3,0))/AI$2*INDEX(Usage!$D$5:$ABF$11,MATCH(UsagePerHour!$B$68,Usage!$C$5:$C$11,0),MATCH(UsagePerHour!AI$4,Usage!$D$3:$ABF$3,0)),"")</f>
        <v>7.1594969628956701E-2</v>
      </c>
      <c r="AJ72" s="27">
        <f>IFERROR(INDEX(Sales!$D$5:$ABF$18,MATCH(UsagePerHour!$B72,Sales!$C$5:$C$18,0),MATCH(UsagePerHour!AJ$4,Sales!$D$3:$ABF$3,0))/AJ$2*INDEX(Usage!$D$5:$ABF$11,MATCH(UsagePerHour!$B$68,Usage!$C$5:$C$11,0),MATCH(UsagePerHour!AJ$4,Usage!$D$3:$ABF$3,0)),"")</f>
        <v>8.1531947144693057E-2</v>
      </c>
      <c r="AK72" s="27">
        <f>IFERROR(INDEX(Sales!$D$5:$ABF$18,MATCH(UsagePerHour!$B72,Sales!$C$5:$C$18,0),MATCH(UsagePerHour!AK$4,Sales!$D$3:$ABF$3,0))/AK$2*INDEX(Usage!$D$5:$ABF$11,MATCH(UsagePerHour!$B$68,Usage!$C$5:$C$11,0),MATCH(UsagePerHour!AK$4,Usage!$D$3:$ABF$3,0)),"")</f>
        <v>0.12080294428618571</v>
      </c>
      <c r="AL72" s="27">
        <f>IFERROR(INDEX(Sales!$D$5:$ABF$18,MATCH(UsagePerHour!$B72,Sales!$C$5:$C$18,0),MATCH(UsagePerHour!AL$4,Sales!$D$3:$ABF$3,0))/AL$2*INDEX(Usage!$D$5:$ABF$11,MATCH(UsagePerHour!$B$68,Usage!$C$5:$C$11,0),MATCH(UsagePerHour!AL$4,Usage!$D$3:$ABF$3,0)),"")</f>
        <v>0.22206596042204071</v>
      </c>
      <c r="AM72" s="27">
        <f>IFERROR(INDEX(Sales!$D$5:$ABF$18,MATCH(UsagePerHour!$B72,Sales!$C$5:$C$18,0),MATCH(UsagePerHour!AM$4,Sales!$D$3:$ABF$3,0))/AM$2*INDEX(Usage!$D$5:$ABF$11,MATCH(UsagePerHour!$B$68,Usage!$C$5:$C$11,0),MATCH(UsagePerHour!AM$4,Usage!$D$3:$ABF$3,0)),"")</f>
        <v>0.18302904413104482</v>
      </c>
      <c r="AN72" s="27">
        <f>IFERROR(INDEX(Sales!$D$5:$ABF$18,MATCH(UsagePerHour!$B72,Sales!$C$5:$C$18,0),MATCH(UsagePerHour!AN$4,Sales!$D$3:$ABF$3,0))/AN$2*INDEX(Usage!$D$5:$ABF$11,MATCH(UsagePerHour!$B$68,Usage!$C$5:$C$11,0),MATCH(UsagePerHour!AN$4,Usage!$D$3:$ABF$3,0)),"")</f>
        <v>0.12071856287425151</v>
      </c>
      <c r="AO72" s="27">
        <f>IFERROR(INDEX(Sales!$D$5:$ABF$18,MATCH(UsagePerHour!$B72,Sales!$C$5:$C$18,0),MATCH(UsagePerHour!AO$4,Sales!$D$3:$ABF$3,0))/AO$2*INDEX(Usage!$D$5:$ABF$11,MATCH(UsagePerHour!$B$68,Usage!$C$5:$C$11,0),MATCH(UsagePerHour!AO$4,Usage!$D$3:$ABF$3,0)),"")</f>
        <v>0.24235935756223012</v>
      </c>
      <c r="AP72" s="27">
        <f>IFERROR(INDEX(Sales!$D$5:$ABF$18,MATCH(UsagePerHour!$B72,Sales!$C$5:$C$18,0),MATCH(UsagePerHour!AP$4,Sales!$D$3:$ABF$3,0))/AP$2*INDEX(Usage!$D$5:$ABF$11,MATCH(UsagePerHour!$B$68,Usage!$C$5:$C$11,0),MATCH(UsagePerHour!AP$4,Usage!$D$3:$ABF$3,0)),"")</f>
        <v>7.1594969628956701E-2</v>
      </c>
      <c r="AQ72" s="27">
        <f>IFERROR(INDEX(Sales!$D$5:$ABF$18,MATCH(UsagePerHour!$B72,Sales!$C$5:$C$18,0),MATCH(UsagePerHour!AQ$4,Sales!$D$3:$ABF$3,0))/AQ$2*INDEX(Usage!$D$5:$ABF$11,MATCH(UsagePerHour!$B$68,Usage!$C$5:$C$11,0),MATCH(UsagePerHour!AQ$4,Usage!$D$3:$ABF$3,0)),"")</f>
        <v>8.1531947144693057E-2</v>
      </c>
      <c r="AR72" s="27">
        <f>IFERROR(INDEX(Sales!$D$5:$ABF$18,MATCH(UsagePerHour!$B72,Sales!$C$5:$C$18,0),MATCH(UsagePerHour!AR$4,Sales!$D$3:$ABF$3,0))/AR$2*INDEX(Usage!$D$5:$ABF$11,MATCH(UsagePerHour!$B$68,Usage!$C$5:$C$11,0),MATCH(UsagePerHour!AR$4,Usage!$D$3:$ABF$3,0)),"")</f>
        <v>0.12080294428618571</v>
      </c>
      <c r="AS72" s="27">
        <f>IFERROR(INDEX(Sales!$D$5:$ABF$18,MATCH(UsagePerHour!$B72,Sales!$C$5:$C$18,0),MATCH(UsagePerHour!AS$4,Sales!$D$3:$ABF$3,0))/AS$2*INDEX(Usage!$D$5:$ABF$11,MATCH(UsagePerHour!$B$68,Usage!$C$5:$C$11,0),MATCH(UsagePerHour!AS$4,Usage!$D$3:$ABF$3,0)),"")</f>
        <v>0.22206596042204071</v>
      </c>
      <c r="AT72" s="27">
        <f>IFERROR(INDEX(Sales!$D$5:$ABF$18,MATCH(UsagePerHour!$B72,Sales!$C$5:$C$18,0),MATCH(UsagePerHour!AT$4,Sales!$D$3:$ABF$3,0))/AT$2*INDEX(Usage!$D$5:$ABF$11,MATCH(UsagePerHour!$B$68,Usage!$C$5:$C$11,0),MATCH(UsagePerHour!AT$4,Usage!$D$3:$ABF$3,0)),"")</f>
        <v>0.18302904413104482</v>
      </c>
      <c r="AU72" s="27">
        <f>IFERROR(INDEX(Sales!$D$5:$ABF$18,MATCH(UsagePerHour!$B72,Sales!$C$5:$C$18,0),MATCH(UsagePerHour!AU$4,Sales!$D$3:$ABF$3,0))/AU$2*INDEX(Usage!$D$5:$ABF$11,MATCH(UsagePerHour!$B$68,Usage!$C$5:$C$11,0),MATCH(UsagePerHour!AU$4,Usage!$D$3:$ABF$3,0)),"")</f>
        <v>0.12071856287425151</v>
      </c>
      <c r="AV72" s="27">
        <f>IFERROR(INDEX(Sales!$D$5:$ABF$18,MATCH(UsagePerHour!$B72,Sales!$C$5:$C$18,0),MATCH(UsagePerHour!AV$4,Sales!$D$3:$ABF$3,0))/AV$2*INDEX(Usage!$D$5:$ABF$11,MATCH(UsagePerHour!$B$68,Usage!$C$5:$C$11,0),MATCH(UsagePerHour!AV$4,Usage!$D$3:$ABF$3,0)),"")</f>
        <v>0.24235935756223012</v>
      </c>
      <c r="AW72" s="27">
        <f>IFERROR(INDEX(Sales!$D$5:$ABF$18,MATCH(UsagePerHour!$B72,Sales!$C$5:$C$18,0),MATCH(UsagePerHour!AW$4,Sales!$D$3:$ABF$3,0))/AW$2*INDEX(Usage!$D$5:$ABF$11,MATCH(UsagePerHour!$B$68,Usage!$C$5:$C$11,0),MATCH(UsagePerHour!AW$4,Usage!$D$3:$ABF$3,0)),"")</f>
        <v>7.1594969628956701E-2</v>
      </c>
      <c r="AX72" s="27">
        <f>IFERROR(INDEX(Sales!$D$5:$ABF$18,MATCH(UsagePerHour!$B72,Sales!$C$5:$C$18,0),MATCH(UsagePerHour!AX$4,Sales!$D$3:$ABF$3,0))/AX$2*INDEX(Usage!$D$5:$ABF$11,MATCH(UsagePerHour!$B$68,Usage!$C$5:$C$11,0),MATCH(UsagePerHour!AX$4,Usage!$D$3:$ABF$3,0)),"")</f>
        <v>8.1531947144693057E-2</v>
      </c>
      <c r="AY72" s="27">
        <f>IFERROR(INDEX(Sales!$D$5:$ABF$18,MATCH(UsagePerHour!$B72,Sales!$C$5:$C$18,0),MATCH(UsagePerHour!AY$4,Sales!$D$3:$ABF$3,0))/AY$2*INDEX(Usage!$D$5:$ABF$11,MATCH(UsagePerHour!$B$68,Usage!$C$5:$C$11,0),MATCH(UsagePerHour!AY$4,Usage!$D$3:$ABF$3,0)),"")</f>
        <v>0.12080294428618571</v>
      </c>
      <c r="AZ72" s="27">
        <f>IFERROR(INDEX(Sales!$D$5:$ABF$18,MATCH(UsagePerHour!$B72,Sales!$C$5:$C$18,0),MATCH(UsagePerHour!AZ$4,Sales!$D$3:$ABF$3,0))/AZ$2*INDEX(Usage!$D$5:$ABF$11,MATCH(UsagePerHour!$B$68,Usage!$C$5:$C$11,0),MATCH(UsagePerHour!AZ$4,Usage!$D$3:$ABF$3,0)),"")</f>
        <v>0.22206596042204071</v>
      </c>
      <c r="BA72" s="27">
        <f>IFERROR(INDEX(Sales!$D$5:$ABF$18,MATCH(UsagePerHour!$B72,Sales!$C$5:$C$18,0),MATCH(UsagePerHour!BA$4,Sales!$D$3:$ABF$3,0))/BA$2*INDEX(Usage!$D$5:$ABF$11,MATCH(UsagePerHour!$B$68,Usage!$C$5:$C$11,0),MATCH(UsagePerHour!BA$4,Usage!$D$3:$ABF$3,0)),"")</f>
        <v>0.18302904413104482</v>
      </c>
      <c r="BB72" s="27">
        <f>IFERROR(INDEX(Sales!$D$5:$ABF$18,MATCH(UsagePerHour!$B72,Sales!$C$5:$C$18,0),MATCH(UsagePerHour!BB$4,Sales!$D$3:$ABF$3,0))/BB$2*INDEX(Usage!$D$5:$ABF$11,MATCH(UsagePerHour!$B$68,Usage!$C$5:$C$11,0),MATCH(UsagePerHour!BB$4,Usage!$D$3:$ABF$3,0)),"")</f>
        <v>0.12071856287425151</v>
      </c>
      <c r="BC72" s="27">
        <f>IFERROR(INDEX(Sales!$D$5:$ABF$18,MATCH(UsagePerHour!$B72,Sales!$C$5:$C$18,0),MATCH(UsagePerHour!BC$4,Sales!$D$3:$ABF$3,0))/BC$2*INDEX(Usage!$D$5:$ABF$11,MATCH(UsagePerHour!$B$68,Usage!$C$5:$C$11,0),MATCH(UsagePerHour!BC$4,Usage!$D$3:$ABF$3,0)),"")</f>
        <v>0.24235935756223012</v>
      </c>
      <c r="BD72" s="27">
        <f>IFERROR(INDEX(Sales!$D$5:$ABF$18,MATCH(UsagePerHour!$B72,Sales!$C$5:$C$18,0),MATCH(UsagePerHour!BD$4,Sales!$D$3:$ABF$3,0))/BD$2*INDEX(Usage!$D$5:$ABF$11,MATCH(UsagePerHour!$B$68,Usage!$C$5:$C$11,0),MATCH(UsagePerHour!BD$4,Usage!$D$3:$ABF$3,0)),"")</f>
        <v>7.1594969628956701E-2</v>
      </c>
      <c r="BE72" s="27">
        <f>IFERROR(INDEX(Sales!$D$5:$ABF$18,MATCH(UsagePerHour!$B72,Sales!$C$5:$C$18,0),MATCH(UsagePerHour!BE$4,Sales!$D$3:$ABF$3,0))/BE$2*INDEX(Usage!$D$5:$ABF$11,MATCH(UsagePerHour!$B$68,Usage!$C$5:$C$11,0),MATCH(UsagePerHour!BE$4,Usage!$D$3:$ABF$3,0)),"")</f>
        <v>8.1531947144693057E-2</v>
      </c>
      <c r="BF72" s="27">
        <f>IFERROR(INDEX(Sales!$D$5:$ABF$18,MATCH(UsagePerHour!$B72,Sales!$C$5:$C$18,0),MATCH(UsagePerHour!BF$4,Sales!$D$3:$ABF$3,0))/BF$2*INDEX(Usage!$D$5:$ABF$11,MATCH(UsagePerHour!$B$68,Usage!$C$5:$C$11,0),MATCH(UsagePerHour!BF$4,Usage!$D$3:$ABF$3,0)),"")</f>
        <v>0.12080294428618571</v>
      </c>
      <c r="BG72" s="27">
        <f>IFERROR(INDEX(Sales!$D$5:$ABF$18,MATCH(UsagePerHour!$B72,Sales!$C$5:$C$18,0),MATCH(UsagePerHour!BG$4,Sales!$D$3:$ABF$3,0))/BG$2*INDEX(Usage!$D$5:$ABF$11,MATCH(UsagePerHour!$B$68,Usage!$C$5:$C$11,0),MATCH(UsagePerHour!BG$4,Usage!$D$3:$ABF$3,0)),"")</f>
        <v>0.22206596042204071</v>
      </c>
      <c r="BH72" s="27">
        <f>IFERROR(INDEX(Sales!$D$5:$ABF$18,MATCH(UsagePerHour!$B72,Sales!$C$5:$C$18,0),MATCH(UsagePerHour!BH$4,Sales!$D$3:$ABF$3,0))/BH$2*INDEX(Usage!$D$5:$ABF$11,MATCH(UsagePerHour!$B$68,Usage!$C$5:$C$11,0),MATCH(UsagePerHour!BH$4,Usage!$D$3:$ABF$3,0)),"")</f>
        <v>0.18302904413104482</v>
      </c>
      <c r="BI72" s="27">
        <f>IFERROR(INDEX(Sales!$D$5:$ABF$18,MATCH(UsagePerHour!$B72,Sales!$C$5:$C$18,0),MATCH(UsagePerHour!BI$4,Sales!$D$3:$ABF$3,0))/BI$2*INDEX(Usage!$D$5:$ABF$11,MATCH(UsagePerHour!$B$68,Usage!$C$5:$C$11,0),MATCH(UsagePerHour!BI$4,Usage!$D$3:$ABF$3,0)),"")</f>
        <v>0.12071856287425151</v>
      </c>
      <c r="BJ72" s="27">
        <f>IFERROR(INDEX(Sales!$D$5:$ABF$18,MATCH(UsagePerHour!$B72,Sales!$C$5:$C$18,0),MATCH(UsagePerHour!BJ$4,Sales!$D$3:$ABF$3,0))/BJ$2*INDEX(Usage!$D$5:$ABF$11,MATCH(UsagePerHour!$B$68,Usage!$C$5:$C$11,0),MATCH(UsagePerHour!BJ$4,Usage!$D$3:$ABF$3,0)),"")</f>
        <v>0.24235935756223012</v>
      </c>
      <c r="BK72" s="27">
        <f>IFERROR(INDEX(Sales!$D$5:$ABF$18,MATCH(UsagePerHour!$B72,Sales!$C$5:$C$18,0),MATCH(UsagePerHour!BK$4,Sales!$D$3:$ABF$3,0))/BK$2*INDEX(Usage!$D$5:$ABF$11,MATCH(UsagePerHour!$B$68,Usage!$C$5:$C$11,0),MATCH(UsagePerHour!BK$4,Usage!$D$3:$ABF$3,0)),"")</f>
        <v>7.1594969628956701E-2</v>
      </c>
      <c r="BL72" s="27">
        <f>IFERROR(INDEX(Sales!$D$5:$ABF$18,MATCH(UsagePerHour!$B72,Sales!$C$5:$C$18,0),MATCH(UsagePerHour!BL$4,Sales!$D$3:$ABF$3,0))/BL$2*INDEX(Usage!$D$5:$ABF$11,MATCH(UsagePerHour!$B$68,Usage!$C$5:$C$11,0),MATCH(UsagePerHour!BL$4,Usage!$D$3:$ABF$3,0)),"")</f>
        <v>8.1531947144693057E-2</v>
      </c>
      <c r="BM72" s="27">
        <f>IFERROR(INDEX(Sales!$D$5:$ABF$18,MATCH(UsagePerHour!$B72,Sales!$C$5:$C$18,0),MATCH(UsagePerHour!BM$4,Sales!$D$3:$ABF$3,0))/BM$2*INDEX(Usage!$D$5:$ABF$11,MATCH(UsagePerHour!$B$68,Usage!$C$5:$C$11,0),MATCH(UsagePerHour!BM$4,Usage!$D$3:$ABF$3,0)),"")</f>
        <v>0.12080294428618571</v>
      </c>
      <c r="BN72" s="27">
        <f>IFERROR(INDEX(Sales!$D$5:$ABF$18,MATCH(UsagePerHour!$B72,Sales!$C$5:$C$18,0),MATCH(UsagePerHour!BN$4,Sales!$D$3:$ABF$3,0))/BN$2*INDEX(Usage!$D$5:$ABF$11,MATCH(UsagePerHour!$B$68,Usage!$C$5:$C$11,0),MATCH(UsagePerHour!BN$4,Usage!$D$3:$ABF$3,0)),"")</f>
        <v>0.22206596042204071</v>
      </c>
      <c r="BO72" s="27">
        <f>IFERROR(INDEX(Sales!$D$5:$ABF$18,MATCH(UsagePerHour!$B72,Sales!$C$5:$C$18,0),MATCH(UsagePerHour!BO$4,Sales!$D$3:$ABF$3,0))/BO$2*INDEX(Usage!$D$5:$ABF$11,MATCH(UsagePerHour!$B$68,Usage!$C$5:$C$11,0),MATCH(UsagePerHour!BO$4,Usage!$D$3:$ABF$3,0)),"")</f>
        <v>0.18302904413104482</v>
      </c>
      <c r="BP72" s="27">
        <f>IFERROR(INDEX(Sales!$D$5:$ABF$18,MATCH(UsagePerHour!$B72,Sales!$C$5:$C$18,0),MATCH(UsagePerHour!BP$4,Sales!$D$3:$ABF$3,0))/BP$2*INDEX(Usage!$D$5:$ABF$11,MATCH(UsagePerHour!$B$68,Usage!$C$5:$C$11,0),MATCH(UsagePerHour!BP$4,Usage!$D$3:$ABF$3,0)),"")</f>
        <v>0.12071856287425151</v>
      </c>
      <c r="BQ72" s="27">
        <f>IFERROR(INDEX(Sales!$D$5:$ABF$18,MATCH(UsagePerHour!$B72,Sales!$C$5:$C$18,0),MATCH(UsagePerHour!BQ$4,Sales!$D$3:$ABF$3,0))/BQ$2*INDEX(Usage!$D$5:$ABF$11,MATCH(UsagePerHour!$B$68,Usage!$C$5:$C$11,0),MATCH(UsagePerHour!BQ$4,Usage!$D$3:$ABF$3,0)),"")</f>
        <v>0.24235935756223012</v>
      </c>
      <c r="BR72" s="27">
        <f>IFERROR(INDEX(Sales!$D$5:$ABF$18,MATCH(UsagePerHour!$B72,Sales!$C$5:$C$18,0),MATCH(UsagePerHour!BR$4,Sales!$D$3:$ABF$3,0))/BR$2*INDEX(Usage!$D$5:$ABF$11,MATCH(UsagePerHour!$B$68,Usage!$C$5:$C$11,0),MATCH(UsagePerHour!BR$4,Usage!$D$3:$ABF$3,0)),"")</f>
        <v>7.1594969628956701E-2</v>
      </c>
      <c r="BS72" s="27">
        <f>IFERROR(INDEX(Sales!$D$5:$ABF$18,MATCH(UsagePerHour!$B72,Sales!$C$5:$C$18,0),MATCH(UsagePerHour!BS$4,Sales!$D$3:$ABF$3,0))/BS$2*INDEX(Usage!$D$5:$ABF$11,MATCH(UsagePerHour!$B$68,Usage!$C$5:$C$11,0),MATCH(UsagePerHour!BS$4,Usage!$D$3:$ABF$3,0)),"")</f>
        <v>8.1531947144693057E-2</v>
      </c>
      <c r="BT72" s="27">
        <f>IFERROR(INDEX(Sales!$D$5:$ABF$18,MATCH(UsagePerHour!$B72,Sales!$C$5:$C$18,0),MATCH(UsagePerHour!BT$4,Sales!$D$3:$ABF$3,0))/BT$2*INDEX(Usage!$D$5:$ABF$11,MATCH(UsagePerHour!$B$68,Usage!$C$5:$C$11,0),MATCH(UsagePerHour!BT$4,Usage!$D$3:$ABF$3,0)),"")</f>
        <v>0.12080294428618571</v>
      </c>
      <c r="BU72" s="27">
        <f>IFERROR(INDEX(Sales!$D$5:$ABF$18,MATCH(UsagePerHour!$B72,Sales!$C$5:$C$18,0),MATCH(UsagePerHour!BU$4,Sales!$D$3:$ABF$3,0))/BU$2*INDEX(Usage!$D$5:$ABF$11,MATCH(UsagePerHour!$B$68,Usage!$C$5:$C$11,0),MATCH(UsagePerHour!BU$4,Usage!$D$3:$ABF$3,0)),"")</f>
        <v>0.22206596042204071</v>
      </c>
      <c r="BV72" s="27">
        <f>IFERROR(INDEX(Sales!$D$5:$ABF$18,MATCH(UsagePerHour!$B72,Sales!$C$5:$C$18,0),MATCH(UsagePerHour!BV$4,Sales!$D$3:$ABF$3,0))/BV$2*INDEX(Usage!$D$5:$ABF$11,MATCH(UsagePerHour!$B$68,Usage!$C$5:$C$11,0),MATCH(UsagePerHour!BV$4,Usage!$D$3:$ABF$3,0)),"")</f>
        <v>0.18302904413104482</v>
      </c>
      <c r="BW72" s="27">
        <f>IFERROR(INDEX(Sales!$D$5:$ABF$18,MATCH(UsagePerHour!$B72,Sales!$C$5:$C$18,0),MATCH(UsagePerHour!BW$4,Sales!$D$3:$ABF$3,0))/BW$2*INDEX(Usage!$D$5:$ABF$11,MATCH(UsagePerHour!$B$68,Usage!$C$5:$C$11,0),MATCH(UsagePerHour!BW$4,Usage!$D$3:$ABF$3,0)),"")</f>
        <v>0.12071856287425151</v>
      </c>
      <c r="BX72" s="27">
        <f>IFERROR(INDEX(Sales!$D$5:$ABF$18,MATCH(UsagePerHour!$B72,Sales!$C$5:$C$18,0),MATCH(UsagePerHour!BX$4,Sales!$D$3:$ABF$3,0))/BX$2*INDEX(Usage!$D$5:$ABF$11,MATCH(UsagePerHour!$B$68,Usage!$C$5:$C$11,0),MATCH(UsagePerHour!BX$4,Usage!$D$3:$ABF$3,0)),"")</f>
        <v>0.24235935756223012</v>
      </c>
      <c r="BY72" s="27">
        <f>IFERROR(INDEX(Sales!$D$5:$ABF$18,MATCH(UsagePerHour!$B72,Sales!$C$5:$C$18,0),MATCH(UsagePerHour!BY$4,Sales!$D$3:$ABF$3,0))/BY$2*INDEX(Usage!$D$5:$ABF$11,MATCH(UsagePerHour!$B$68,Usage!$C$5:$C$11,0),MATCH(UsagePerHour!BY$4,Usage!$D$3:$ABF$3,0)),"")</f>
        <v>7.1594969628956701E-2</v>
      </c>
      <c r="BZ72" s="27">
        <f>IFERROR(INDEX(Sales!$D$5:$ABF$18,MATCH(UsagePerHour!$B72,Sales!$C$5:$C$18,0),MATCH(UsagePerHour!BZ$4,Sales!$D$3:$ABF$3,0))/BZ$2*INDEX(Usage!$D$5:$ABF$11,MATCH(UsagePerHour!$B$68,Usage!$C$5:$C$11,0),MATCH(UsagePerHour!BZ$4,Usage!$D$3:$ABF$3,0)),"")</f>
        <v>8.1531947144693057E-2</v>
      </c>
      <c r="CA72" s="27">
        <f>IFERROR(INDEX(Sales!$D$5:$ABF$18,MATCH(UsagePerHour!$B72,Sales!$C$5:$C$18,0),MATCH(UsagePerHour!CA$4,Sales!$D$3:$ABF$3,0))/CA$2*INDEX(Usage!$D$5:$ABF$11,MATCH(UsagePerHour!$B$68,Usage!$C$5:$C$11,0),MATCH(UsagePerHour!CA$4,Usage!$D$3:$ABF$3,0)),"")</f>
        <v>0.12080294428618571</v>
      </c>
      <c r="CB72" s="27">
        <f>IFERROR(INDEX(Sales!$D$5:$ABF$18,MATCH(UsagePerHour!$B72,Sales!$C$5:$C$18,0),MATCH(UsagePerHour!CB$4,Sales!$D$3:$ABF$3,0))/CB$2*INDEX(Usage!$D$5:$ABF$11,MATCH(UsagePerHour!$B$68,Usage!$C$5:$C$11,0),MATCH(UsagePerHour!CB$4,Usage!$D$3:$ABF$3,0)),"")</f>
        <v>0.22206596042204071</v>
      </c>
      <c r="CC72" s="27">
        <f>IFERROR(INDEX(Sales!$D$5:$ABF$18,MATCH(UsagePerHour!$B72,Sales!$C$5:$C$18,0),MATCH(UsagePerHour!CC$4,Sales!$D$3:$ABF$3,0))/CC$2*INDEX(Usage!$D$5:$ABF$11,MATCH(UsagePerHour!$B$68,Usage!$C$5:$C$11,0),MATCH(UsagePerHour!CC$4,Usage!$D$3:$ABF$3,0)),"")</f>
        <v>0.18302904413104482</v>
      </c>
      <c r="CD72" s="27">
        <f>IFERROR(INDEX(Sales!$D$5:$ABF$18,MATCH(UsagePerHour!$B72,Sales!$C$5:$C$18,0),MATCH(UsagePerHour!CD$4,Sales!$D$3:$ABF$3,0))/CD$2*INDEX(Usage!$D$5:$ABF$11,MATCH(UsagePerHour!$B$68,Usage!$C$5:$C$11,0),MATCH(UsagePerHour!CD$4,Usage!$D$3:$ABF$3,0)),"")</f>
        <v>0.12071856287425151</v>
      </c>
      <c r="CE72" s="27">
        <f>IFERROR(INDEX(Sales!$D$5:$ABF$18,MATCH(UsagePerHour!$B72,Sales!$C$5:$C$18,0),MATCH(UsagePerHour!CE$4,Sales!$D$3:$ABF$3,0))/CE$2*INDEX(Usage!$D$5:$ABF$11,MATCH(UsagePerHour!$B$68,Usage!$C$5:$C$11,0),MATCH(UsagePerHour!CE$4,Usage!$D$3:$ABF$3,0)),"")</f>
        <v>0.24235935756223012</v>
      </c>
      <c r="CF72" s="27">
        <f>IFERROR(INDEX(Sales!$D$5:$ABF$18,MATCH(UsagePerHour!$B72,Sales!$C$5:$C$18,0),MATCH(UsagePerHour!CF$4,Sales!$D$3:$ABF$3,0))/CF$2*INDEX(Usage!$D$5:$ABF$11,MATCH(UsagePerHour!$B$68,Usage!$C$5:$C$11,0),MATCH(UsagePerHour!CF$4,Usage!$D$3:$ABF$3,0)),"")</f>
        <v>7.1594969628956701E-2</v>
      </c>
      <c r="CG72" s="27">
        <f>IFERROR(INDEX(Sales!$D$5:$ABF$18,MATCH(UsagePerHour!$B72,Sales!$C$5:$C$18,0),MATCH(UsagePerHour!CG$4,Sales!$D$3:$ABF$3,0))/CG$2*INDEX(Usage!$D$5:$ABF$11,MATCH(UsagePerHour!$B$68,Usage!$C$5:$C$11,0),MATCH(UsagePerHour!CG$4,Usage!$D$3:$ABF$3,0)),"")</f>
        <v>8.1531947144693057E-2</v>
      </c>
      <c r="CH72" s="27">
        <f>IFERROR(INDEX(Sales!$D$5:$ABF$18,MATCH(UsagePerHour!$B72,Sales!$C$5:$C$18,0),MATCH(UsagePerHour!CH$4,Sales!$D$3:$ABF$3,0))/CH$2*INDEX(Usage!$D$5:$ABF$11,MATCH(UsagePerHour!$B$68,Usage!$C$5:$C$11,0),MATCH(UsagePerHour!CH$4,Usage!$D$3:$ABF$3,0)),"")</f>
        <v>0.12080294428618571</v>
      </c>
      <c r="CI72" s="27">
        <f>IFERROR(INDEX(Sales!$D$5:$ABF$18,MATCH(UsagePerHour!$B72,Sales!$C$5:$C$18,0),MATCH(UsagePerHour!CI$4,Sales!$D$3:$ABF$3,0))/CI$2*INDEX(Usage!$D$5:$ABF$11,MATCH(UsagePerHour!$B$68,Usage!$C$5:$C$11,0),MATCH(UsagePerHour!CI$4,Usage!$D$3:$ABF$3,0)),"")</f>
        <v>0.22206596042204071</v>
      </c>
      <c r="CJ72" s="27">
        <f>IFERROR(INDEX(Sales!$D$5:$ABF$18,MATCH(UsagePerHour!$B72,Sales!$C$5:$C$18,0),MATCH(UsagePerHour!CJ$4,Sales!$D$3:$ABF$3,0))/CJ$2*INDEX(Usage!$D$5:$ABF$11,MATCH(UsagePerHour!$B$68,Usage!$C$5:$C$11,0),MATCH(UsagePerHour!CJ$4,Usage!$D$3:$ABF$3,0)),"")</f>
        <v>0.18302904413104482</v>
      </c>
      <c r="CK72" s="27">
        <f>IFERROR(INDEX(Sales!$D$5:$ABF$18,MATCH(UsagePerHour!$B72,Sales!$C$5:$C$18,0),MATCH(UsagePerHour!CK$4,Sales!$D$3:$ABF$3,0))/CK$2*INDEX(Usage!$D$5:$ABF$11,MATCH(UsagePerHour!$B$68,Usage!$C$5:$C$11,0),MATCH(UsagePerHour!CK$4,Usage!$D$3:$ABF$3,0)),"")</f>
        <v>0.12071856287425151</v>
      </c>
      <c r="CL72" s="27">
        <f>IFERROR(INDEX(Sales!$D$5:$ABF$18,MATCH(UsagePerHour!$B72,Sales!$C$5:$C$18,0),MATCH(UsagePerHour!CL$4,Sales!$D$3:$ABF$3,0))/CL$2*INDEX(Usage!$D$5:$ABF$11,MATCH(UsagePerHour!$B$68,Usage!$C$5:$C$11,0),MATCH(UsagePerHour!CL$4,Usage!$D$3:$ABF$3,0)),"")</f>
        <v>0.24235935756223012</v>
      </c>
      <c r="CM72" s="27">
        <f>IFERROR(INDEX(Sales!$D$5:$ABF$18,MATCH(UsagePerHour!$B72,Sales!$C$5:$C$18,0),MATCH(UsagePerHour!CM$4,Sales!$D$3:$ABF$3,0))/CM$2*INDEX(Usage!$D$5:$ABF$11,MATCH(UsagePerHour!$B$68,Usage!$C$5:$C$11,0),MATCH(UsagePerHour!CM$4,Usage!$D$3:$ABF$3,0)),"")</f>
        <v>7.1594969628956701E-2</v>
      </c>
      <c r="CN72" s="27">
        <f>IFERROR(INDEX(Sales!$D$5:$ABF$18,MATCH(UsagePerHour!$B72,Sales!$C$5:$C$18,0),MATCH(UsagePerHour!CN$4,Sales!$D$3:$ABF$3,0))/CN$2*INDEX(Usage!$D$5:$ABF$11,MATCH(UsagePerHour!$B$68,Usage!$C$5:$C$11,0),MATCH(UsagePerHour!CN$4,Usage!$D$3:$ABF$3,0)),"")</f>
        <v>8.1531947144693057E-2</v>
      </c>
      <c r="CO72" s="27">
        <f>IFERROR(INDEX(Sales!$D$5:$ABF$18,MATCH(UsagePerHour!$B72,Sales!$C$5:$C$18,0),MATCH(UsagePerHour!CO$4,Sales!$D$3:$ABF$3,0))/CO$2*INDEX(Usage!$D$5:$ABF$11,MATCH(UsagePerHour!$B$68,Usage!$C$5:$C$11,0),MATCH(UsagePerHour!CO$4,Usage!$D$3:$ABF$3,0)),"")</f>
        <v>0.12080294428618571</v>
      </c>
      <c r="CP72" s="27">
        <f>IFERROR(INDEX(Sales!$D$5:$ABF$18,MATCH(UsagePerHour!$B72,Sales!$C$5:$C$18,0),MATCH(UsagePerHour!CP$4,Sales!$D$3:$ABF$3,0))/CP$2*INDEX(Usage!$D$5:$ABF$11,MATCH(UsagePerHour!$B$68,Usage!$C$5:$C$11,0),MATCH(UsagePerHour!CP$4,Usage!$D$3:$ABF$3,0)),"")</f>
        <v>0.22206596042204071</v>
      </c>
      <c r="CQ72" s="27">
        <f>IFERROR(INDEX(Sales!$D$5:$ABF$18,MATCH(UsagePerHour!$B72,Sales!$C$5:$C$18,0),MATCH(UsagePerHour!CQ$4,Sales!$D$3:$ABF$3,0))/CQ$2*INDEX(Usage!$D$5:$ABF$11,MATCH(UsagePerHour!$B$68,Usage!$C$5:$C$11,0),MATCH(UsagePerHour!CQ$4,Usage!$D$3:$ABF$3,0)),"")</f>
        <v>0.18302904413104482</v>
      </c>
      <c r="CR72" s="27">
        <f>IFERROR(INDEX(Sales!$D$5:$ABF$18,MATCH(UsagePerHour!$B72,Sales!$C$5:$C$18,0),MATCH(UsagePerHour!CR$4,Sales!$D$3:$ABF$3,0))/CR$2*INDEX(Usage!$D$5:$ABF$11,MATCH(UsagePerHour!$B$68,Usage!$C$5:$C$11,0),MATCH(UsagePerHour!CR$4,Usage!$D$3:$ABF$3,0)),"")</f>
        <v>0.12071856287425151</v>
      </c>
      <c r="CS72" s="27">
        <f>IFERROR(INDEX(Sales!$D$5:$ABF$18,MATCH(UsagePerHour!$B72,Sales!$C$5:$C$18,0),MATCH(UsagePerHour!CS$4,Sales!$D$3:$ABF$3,0))/CS$2*INDEX(Usage!$D$5:$ABF$11,MATCH(UsagePerHour!$B$68,Usage!$C$5:$C$11,0),MATCH(UsagePerHour!CS$4,Usage!$D$3:$ABF$3,0)),"")</f>
        <v>0.24235935756223012</v>
      </c>
      <c r="CT72" s="27">
        <f>IFERROR(INDEX(Sales!$D$5:$ABF$18,MATCH(UsagePerHour!$B72,Sales!$C$5:$C$18,0),MATCH(UsagePerHour!CT$4,Sales!$D$3:$ABF$3,0))/CT$2*INDEX(Usage!$D$5:$ABF$11,MATCH(UsagePerHour!$B$68,Usage!$C$5:$C$11,0),MATCH(UsagePerHour!CT$4,Usage!$D$3:$ABF$3,0)),"")</f>
        <v>7.1594969628956701E-2</v>
      </c>
      <c r="CU72" s="27">
        <f>IFERROR(INDEX(Sales!$D$5:$ABF$18,MATCH(UsagePerHour!$B72,Sales!$C$5:$C$18,0),MATCH(UsagePerHour!CU$4,Sales!$D$3:$ABF$3,0))/CU$2*INDEX(Usage!$D$5:$ABF$11,MATCH(UsagePerHour!$B$68,Usage!$C$5:$C$11,0),MATCH(UsagePerHour!CU$4,Usage!$D$3:$ABF$3,0)),"")</f>
        <v>8.1531947144693057E-2</v>
      </c>
      <c r="CV72" s="27">
        <f>IFERROR(INDEX(Sales!$D$5:$ABF$18,MATCH(UsagePerHour!$B72,Sales!$C$5:$C$18,0),MATCH(UsagePerHour!CV$4,Sales!$D$3:$ABF$3,0))/CV$2*INDEX(Usage!$D$5:$ABF$11,MATCH(UsagePerHour!$B$68,Usage!$C$5:$C$11,0),MATCH(UsagePerHour!CV$4,Usage!$D$3:$ABF$3,0)),"")</f>
        <v>0.12080294428618571</v>
      </c>
      <c r="CW72" s="27">
        <f>IFERROR(INDEX(Sales!$D$5:$ABF$18,MATCH(UsagePerHour!$B72,Sales!$C$5:$C$18,0),MATCH(UsagePerHour!CW$4,Sales!$D$3:$ABF$3,0))/CW$2*INDEX(Usage!$D$5:$ABF$11,MATCH(UsagePerHour!$B$68,Usage!$C$5:$C$11,0),MATCH(UsagePerHour!CW$4,Usage!$D$3:$ABF$3,0)),"")</f>
        <v>0.22206596042204071</v>
      </c>
      <c r="CX72" s="27">
        <f>IFERROR(INDEX(Sales!$D$5:$ABF$18,MATCH(UsagePerHour!$B72,Sales!$C$5:$C$18,0),MATCH(UsagePerHour!CX$4,Sales!$D$3:$ABF$3,0))/CX$2*INDEX(Usage!$D$5:$ABF$11,MATCH(UsagePerHour!$B$68,Usage!$C$5:$C$11,0),MATCH(UsagePerHour!CX$4,Usage!$D$3:$ABF$3,0)),"")</f>
        <v>0.18302904413104482</v>
      </c>
      <c r="CY72" s="27">
        <f>IFERROR(INDEX(Sales!$D$5:$ABF$18,MATCH(UsagePerHour!$B72,Sales!$C$5:$C$18,0),MATCH(UsagePerHour!CY$4,Sales!$D$3:$ABF$3,0))/CY$2*INDEX(Usage!$D$5:$ABF$11,MATCH(UsagePerHour!$B$68,Usage!$C$5:$C$11,0),MATCH(UsagePerHour!CY$4,Usage!$D$3:$ABF$3,0)),"")</f>
        <v>0.12071856287425151</v>
      </c>
      <c r="CZ72" s="27">
        <f>IFERROR(INDEX(Sales!$D$5:$ABF$18,MATCH(UsagePerHour!$B72,Sales!$C$5:$C$18,0),MATCH(UsagePerHour!CZ$4,Sales!$D$3:$ABF$3,0))/CZ$2*INDEX(Usage!$D$5:$ABF$11,MATCH(UsagePerHour!$B$68,Usage!$C$5:$C$11,0),MATCH(UsagePerHour!CZ$4,Usage!$D$3:$ABF$3,0)),"")</f>
        <v>0.24235935756223012</v>
      </c>
      <c r="DA72" s="27">
        <f>IFERROR(INDEX(Sales!$D$5:$ABF$18,MATCH(UsagePerHour!$B72,Sales!$C$5:$C$18,0),MATCH(UsagePerHour!DA$4,Sales!$D$3:$ABF$3,0))/DA$2*INDEX(Usage!$D$5:$ABF$11,MATCH(UsagePerHour!$B$68,Usage!$C$5:$C$11,0),MATCH(UsagePerHour!DA$4,Usage!$D$3:$ABF$3,0)),"")</f>
        <v>0.22292694610778446</v>
      </c>
      <c r="DB72" s="27">
        <f>IFERROR(INDEX(Sales!$D$5:$ABF$18,MATCH(UsagePerHour!$B72,Sales!$C$5:$C$18,0),MATCH(UsagePerHour!DB$4,Sales!$D$3:$ABF$3,0))/DB$2*INDEX(Usage!$D$5:$ABF$11,MATCH(UsagePerHour!$B$68,Usage!$C$5:$C$11,0),MATCH(UsagePerHour!DB$4,Usage!$D$3:$ABF$3,0)),"")</f>
        <v>2.1807869500866585E-2</v>
      </c>
      <c r="DC72" s="27">
        <f>IFERROR(INDEX(Sales!$D$5:$ABF$18,MATCH(UsagePerHour!$B72,Sales!$C$5:$C$18,0),MATCH(UsagePerHour!DC$4,Sales!$D$3:$ABF$3,0))/DC$2*INDEX(Usage!$D$5:$ABF$11,MATCH(UsagePerHour!$B$68,Usage!$C$5:$C$11,0),MATCH(UsagePerHour!DC$4,Usage!$D$3:$ABF$3,0)),"")</f>
        <v>0.33542147126653171</v>
      </c>
      <c r="DD72" s="27">
        <f>IFERROR(INDEX(Sales!$D$5:$ABF$18,MATCH(UsagePerHour!$B72,Sales!$C$5:$C$18,0),MATCH(UsagePerHour!DD$4,Sales!$D$3:$ABF$3,0))/DD$2*INDEX(Usage!$D$5:$ABF$11,MATCH(UsagePerHour!$B$68,Usage!$C$5:$C$11,0),MATCH(UsagePerHour!DD$4,Usage!$D$3:$ABF$3,0)),"")</f>
        <v>3.3552419910833298E-2</v>
      </c>
      <c r="DE72" s="27">
        <f>IFERROR(INDEX(Sales!$D$5:$ABF$18,MATCH(UsagePerHour!$B72,Sales!$C$5:$C$18,0),MATCH(UsagePerHour!DE$4,Sales!$D$3:$ABF$3,0))/DE$2*INDEX(Usage!$D$5:$ABF$11,MATCH(UsagePerHour!$B$68,Usage!$C$5:$C$11,0),MATCH(UsagePerHour!DE$4,Usage!$D$3:$ABF$3,0)),"")</f>
        <v>0.12655964154094973</v>
      </c>
      <c r="DF72" s="27">
        <f>IFERROR(INDEX(Sales!$D$5:$ABF$18,MATCH(UsagePerHour!$B72,Sales!$C$5:$C$18,0),MATCH(UsagePerHour!DF$4,Sales!$D$3:$ABF$3,0))/DF$2*INDEX(Usage!$D$5:$ABF$11,MATCH(UsagePerHour!$B$68,Usage!$C$5:$C$11,0),MATCH(UsagePerHour!DF$4,Usage!$D$3:$ABF$3,0)),"")</f>
        <v>6.517026024268191E-2</v>
      </c>
      <c r="DG72" s="27">
        <f>IFERROR(INDEX(Sales!$D$5:$ABF$18,MATCH(UsagePerHour!$B72,Sales!$C$5:$C$18,0),MATCH(UsagePerHour!DG$4,Sales!$D$3:$ABF$3,0))/DG$2*INDEX(Usage!$D$5:$ABF$11,MATCH(UsagePerHour!$B$68,Usage!$C$5:$C$11,0),MATCH(UsagePerHour!DG$4,Usage!$D$3:$ABF$3,0)),"")</f>
        <v>4.4593904149674402E-2</v>
      </c>
      <c r="DH72" s="27">
        <f>IFERROR(INDEX(Sales!$D$5:$ABF$18,MATCH(UsagePerHour!$B72,Sales!$C$5:$C$18,0),MATCH(UsagePerHour!DH$4,Sales!$D$3:$ABF$3,0))/DH$2*INDEX(Usage!$D$5:$ABF$11,MATCH(UsagePerHour!$B$68,Usage!$C$5:$C$11,0),MATCH(UsagePerHour!DH$4,Usage!$D$3:$ABF$3,0)),"")</f>
        <v>0.31386539890894305</v>
      </c>
      <c r="DI72" s="27">
        <f>IFERROR(INDEX(Sales!$D$5:$ABF$18,MATCH(UsagePerHour!$B72,Sales!$C$5:$C$18,0),MATCH(UsagePerHour!DI$4,Sales!$D$3:$ABF$3,0))/DI$2*INDEX(Usage!$D$5:$ABF$11,MATCH(UsagePerHour!$B$68,Usage!$C$5:$C$11,0),MATCH(UsagePerHour!DI$4,Usage!$D$3:$ABF$3,0)),"")</f>
        <v>8.8851833861367469E-2</v>
      </c>
      <c r="DJ72" s="27">
        <f>IFERROR(INDEX(Sales!$D$5:$ABF$18,MATCH(UsagePerHour!$B72,Sales!$C$5:$C$18,0),MATCH(UsagePerHour!DJ$4,Sales!$D$3:$ABF$3,0))/DJ$2*INDEX(Usage!$D$5:$ABF$11,MATCH(UsagePerHour!$B$68,Usage!$C$5:$C$11,0),MATCH(UsagePerHour!DJ$4,Usage!$D$3:$ABF$3,0)),"")</f>
        <v>0.73458048061006942</v>
      </c>
      <c r="DK72" s="27">
        <f>IFERROR(INDEX(Sales!$D$5:$ABF$18,MATCH(UsagePerHour!$B72,Sales!$C$5:$C$18,0),MATCH(UsagePerHour!DK$4,Sales!$D$3:$ABF$3,0))/DK$2*INDEX(Usage!$D$5:$ABF$11,MATCH(UsagePerHour!$B$68,Usage!$C$5:$C$11,0),MATCH(UsagePerHour!DK$4,Usage!$D$3:$ABF$3,0)),"")</f>
        <v>0.17743148577502343</v>
      </c>
      <c r="DL72" s="27">
        <f>IFERROR(INDEX(Sales!$D$5:$ABF$18,MATCH(UsagePerHour!$B72,Sales!$C$5:$C$18,0),MATCH(UsagePerHour!DL$4,Sales!$D$3:$ABF$3,0))/DL$2*INDEX(Usage!$D$5:$ABF$11,MATCH(UsagePerHour!$B$68,Usage!$C$5:$C$11,0),MATCH(UsagePerHour!DL$4,Usage!$D$3:$ABF$3,0)),"")</f>
        <v>7.7150692903903237E-2</v>
      </c>
      <c r="DM72" s="27">
        <f>IFERROR(INDEX(Sales!$D$5:$ABF$18,MATCH(UsagePerHour!$B72,Sales!$C$5:$C$18,0),MATCH(UsagePerHour!DM$4,Sales!$D$3:$ABF$3,0))/DM$2*INDEX(Usage!$D$5:$ABF$11,MATCH(UsagePerHour!$B$68,Usage!$C$5:$C$11,0),MATCH(UsagePerHour!DM$4,Usage!$D$3:$ABF$3,0)),"")</f>
        <v>0.36489396245560629</v>
      </c>
      <c r="DN72" s="27">
        <f>IFERROR(INDEX(Sales!$D$5:$ABF$18,MATCH(UsagePerHour!$B72,Sales!$C$5:$C$18,0),MATCH(UsagePerHour!DN$4,Sales!$D$3:$ABF$3,0))/DN$2*INDEX(Usage!$D$5:$ABF$11,MATCH(UsagePerHour!$B$68,Usage!$C$5:$C$11,0),MATCH(UsagePerHour!DN$4,Usage!$D$3:$ABF$3,0)),"")</f>
        <v>3.5577473948252641E-2</v>
      </c>
      <c r="DO72" s="27">
        <f>IFERROR(INDEX(Sales!$D$5:$ABF$18,MATCH(UsagePerHour!$B72,Sales!$C$5:$C$18,0),MATCH(UsagePerHour!DO$4,Sales!$D$3:$ABF$3,0))/DO$2*INDEX(Usage!$D$5:$ABF$11,MATCH(UsagePerHour!$B$68,Usage!$C$5:$C$11,0),MATCH(UsagePerHour!DO$4,Usage!$D$3:$ABF$3,0)),"")</f>
        <v>0.16471886916879319</v>
      </c>
      <c r="DP72" s="27">
        <f>IFERROR(INDEX(Sales!$D$5:$ABF$18,MATCH(UsagePerHour!$B72,Sales!$C$5:$C$18,0),MATCH(UsagePerHour!DP$4,Sales!$D$3:$ABF$3,0))/DP$2*INDEX(Usage!$D$5:$ABF$11,MATCH(UsagePerHour!$B$68,Usage!$C$5:$C$11,0),MATCH(UsagePerHour!DP$4,Usage!$D$3:$ABF$3,0)),"")</f>
        <v>0.2279459683630547</v>
      </c>
      <c r="DQ72" s="27">
        <f>IFERROR(INDEX(Sales!$D$5:$ABF$18,MATCH(UsagePerHour!$B72,Sales!$C$5:$C$18,0),MATCH(UsagePerHour!DQ$4,Sales!$D$3:$ABF$3,0))/DQ$2*INDEX(Usage!$D$5:$ABF$11,MATCH(UsagePerHour!$B$68,Usage!$C$5:$C$11,0),MATCH(UsagePerHour!DQ$4,Usage!$D$3:$ABF$3,0)),"")</f>
        <v>8.5550631276035863E-2</v>
      </c>
      <c r="DR72" s="27">
        <f>IFERROR(INDEX(Sales!$D$5:$ABF$18,MATCH(UsagePerHour!$B72,Sales!$C$5:$C$18,0),MATCH(UsagePerHour!DR$4,Sales!$D$3:$ABF$3,0))/DR$2*INDEX(Usage!$D$5:$ABF$11,MATCH(UsagePerHour!$B$68,Usage!$C$5:$C$11,0),MATCH(UsagePerHour!DR$4,Usage!$D$3:$ABF$3,0)),"")</f>
        <v>0.10736828655394182</v>
      </c>
      <c r="DS72" s="27">
        <f>IFERROR(INDEX(Sales!$D$5:$ABF$18,MATCH(UsagePerHour!$B72,Sales!$C$5:$C$18,0),MATCH(UsagePerHour!DS$4,Sales!$D$3:$ABF$3,0))/DS$2*INDEX(Usage!$D$5:$ABF$11,MATCH(UsagePerHour!$B$68,Usage!$C$5:$C$11,0),MATCH(UsagePerHour!DS$4,Usage!$D$3:$ABF$3,0)),"")</f>
        <v>0.267810695414615</v>
      </c>
      <c r="DT72" s="27">
        <f>IFERROR(INDEX(Sales!$D$5:$ABF$18,MATCH(UsagePerHour!$B72,Sales!$C$5:$C$18,0),MATCH(UsagePerHour!DT$4,Sales!$D$3:$ABF$3,0))/DT$2*INDEX(Usage!$D$5:$ABF$11,MATCH(UsagePerHour!$B$68,Usage!$C$5:$C$11,0),MATCH(UsagePerHour!DT$4,Usage!$D$3:$ABF$3,0)),"")</f>
        <v>1.1070726915520628E-2</v>
      </c>
      <c r="DU72" s="27">
        <f>IFERROR(INDEX(Sales!$D$5:$ABF$18,MATCH(UsagePerHour!$B72,Sales!$C$5:$C$18,0),MATCH(UsagePerHour!DU$4,Sales!$D$3:$ABF$3,0))/DU$2*INDEX(Usage!$D$5:$ABF$11,MATCH(UsagePerHour!$B$68,Usage!$C$5:$C$11,0),MATCH(UsagePerHour!DU$4,Usage!$D$3:$ABF$3,0)),"")</f>
        <v>9.522495370202258E-2</v>
      </c>
      <c r="DV72" s="27">
        <f>IFERROR(INDEX(Sales!$D$5:$ABF$18,MATCH(UsagePerHour!$B72,Sales!$C$5:$C$18,0),MATCH(UsagePerHour!DV$4,Sales!$D$3:$ABF$3,0))/DV$2*INDEX(Usage!$D$5:$ABF$11,MATCH(UsagePerHour!$B$68,Usage!$C$5:$C$11,0),MATCH(UsagePerHour!DV$4,Usage!$D$3:$ABF$3,0)),"")</f>
        <v>7.9920987654320985E-2</v>
      </c>
      <c r="DW72" s="27">
        <f>IFERROR(INDEX(Sales!$D$5:$ABF$18,MATCH(UsagePerHour!$B72,Sales!$C$5:$C$18,0),MATCH(UsagePerHour!DW$4,Sales!$D$3:$ABF$3,0))/DW$2*INDEX(Usage!$D$5:$ABF$11,MATCH(UsagePerHour!$B$68,Usage!$C$5:$C$11,0),MATCH(UsagePerHour!DW$4,Usage!$D$3:$ABF$3,0)),"")</f>
        <v>0.14486820410924156</v>
      </c>
      <c r="DX72" s="27">
        <f>IFERROR(INDEX(Sales!$D$5:$ABF$18,MATCH(UsagePerHour!$B72,Sales!$C$5:$C$18,0),MATCH(UsagePerHour!DX$4,Sales!$D$3:$ABF$3,0))/DX$2*INDEX(Usage!$D$5:$ABF$11,MATCH(UsagePerHour!$B$68,Usage!$C$5:$C$11,0),MATCH(UsagePerHour!DX$4,Usage!$D$3:$ABF$3,0)),"")</f>
        <v>0.19449903191073298</v>
      </c>
      <c r="DY72" s="27">
        <f>IFERROR(INDEX(Sales!$D$5:$ABF$18,MATCH(UsagePerHour!$B72,Sales!$C$5:$C$18,0),MATCH(UsagePerHour!DY$4,Sales!$D$3:$ABF$3,0))/DY$2*INDEX(Usage!$D$5:$ABF$11,MATCH(UsagePerHour!$B$68,Usage!$C$5:$C$11,0),MATCH(UsagePerHour!DY$4,Usage!$D$3:$ABF$3,0)),"")</f>
        <v>0.12500414006292898</v>
      </c>
      <c r="DZ72" s="27">
        <f>IFERROR(INDEX(Sales!$D$5:$ABF$18,MATCH(UsagePerHour!$B72,Sales!$C$5:$C$18,0),MATCH(UsagePerHour!DZ$4,Sales!$D$3:$ABF$3,0))/DZ$2*INDEX(Usage!$D$5:$ABF$11,MATCH(UsagePerHour!$B$68,Usage!$C$5:$C$11,0),MATCH(UsagePerHour!DZ$4,Usage!$D$3:$ABF$3,0)),"")</f>
        <v>0.26850712490631529</v>
      </c>
      <c r="EA72" s="27">
        <f>IFERROR(INDEX(Sales!$D$5:$ABF$18,MATCH(UsagePerHour!$B72,Sales!$C$5:$C$18,0),MATCH(UsagePerHour!EA$4,Sales!$D$3:$ABF$3,0))/EA$2*INDEX(Usage!$D$5:$ABF$11,MATCH(UsagePerHour!$B$68,Usage!$C$5:$C$11,0),MATCH(UsagePerHour!EA$4,Usage!$D$3:$ABF$3,0)),"")</f>
        <v>0.26911304131806124</v>
      </c>
      <c r="EB72" s="27">
        <f>IFERROR(INDEX(Sales!$D$5:$ABF$18,MATCH(UsagePerHour!$B72,Sales!$C$5:$C$18,0),MATCH(UsagePerHour!EB$4,Sales!$D$3:$ABF$3,0))/EB$2*INDEX(Usage!$D$5:$ABF$11,MATCH(UsagePerHour!$B$68,Usage!$C$5:$C$11,0),MATCH(UsagePerHour!EB$4,Usage!$D$3:$ABF$3,0)),"")</f>
        <v>8.7619723306136942E-3</v>
      </c>
      <c r="EC72" s="27">
        <f>IFERROR(INDEX(Sales!$D$5:$ABF$18,MATCH(UsagePerHour!$B72,Sales!$C$5:$C$18,0),MATCH(UsagePerHour!EC$4,Sales!$D$3:$ABF$3,0))/EC$2*INDEX(Usage!$D$5:$ABF$11,MATCH(UsagePerHour!$B$68,Usage!$C$5:$C$11,0),MATCH(UsagePerHour!EC$4,Usage!$D$3:$ABF$3,0)),"")</f>
        <v>8.1246202518385033E-2</v>
      </c>
      <c r="ED72" s="27">
        <f>IFERROR(INDEX(Sales!$D$5:$ABF$18,MATCH(UsagePerHour!$B72,Sales!$C$5:$C$18,0),MATCH(UsagePerHour!ED$4,Sales!$D$3:$ABF$3,0))/ED$2*INDEX(Usage!$D$5:$ABF$11,MATCH(UsagePerHour!$B$68,Usage!$C$5:$C$11,0),MATCH(UsagePerHour!ED$4,Usage!$D$3:$ABF$3,0)),"")</f>
        <v>0.2812582348065093</v>
      </c>
      <c r="EE72" s="27">
        <f>IFERROR(INDEX(Sales!$D$5:$ABF$18,MATCH(UsagePerHour!$B72,Sales!$C$5:$C$18,0),MATCH(UsagePerHour!EE$4,Sales!$D$3:$ABF$3,0))/EE$2*INDEX(Usage!$D$5:$ABF$11,MATCH(UsagePerHour!$B$68,Usage!$C$5:$C$11,0),MATCH(UsagePerHour!EE$4,Usage!$D$3:$ABF$3,0)),"")</f>
        <v>0.10286092721419927</v>
      </c>
      <c r="EF72" s="27">
        <f>IFERROR(INDEX(Sales!$D$5:$ABF$18,MATCH(UsagePerHour!$B72,Sales!$C$5:$C$18,0),MATCH(UsagePerHour!EF$4,Sales!$D$3:$ABF$3,0))/EF$2*INDEX(Usage!$D$5:$ABF$11,MATCH(UsagePerHour!$B$68,Usage!$C$5:$C$11,0),MATCH(UsagePerHour!EF$4,Usage!$D$3:$ABF$3,0)),"")</f>
        <v>0.38818076477404401</v>
      </c>
      <c r="EG72" s="27">
        <f>IFERROR(INDEX(Sales!$D$5:$ABF$18,MATCH(UsagePerHour!$B72,Sales!$C$5:$C$18,0),MATCH(UsagePerHour!EG$4,Sales!$D$3:$ABF$3,0))/EG$2*INDEX(Usage!$D$5:$ABF$11,MATCH(UsagePerHour!$B$68,Usage!$C$5:$C$11,0),MATCH(UsagePerHour!EG$4,Usage!$D$3:$ABF$3,0)),"")</f>
        <v>0.49491076156382646</v>
      </c>
      <c r="EH72" s="27">
        <f>IFERROR(INDEX(Sales!$D$5:$ABF$18,MATCH(UsagePerHour!$B72,Sales!$C$5:$C$18,0),MATCH(UsagePerHour!EH$4,Sales!$D$3:$ABF$3,0))/EH$2*INDEX(Usage!$D$5:$ABF$11,MATCH(UsagePerHour!$B$68,Usage!$C$5:$C$11,0),MATCH(UsagePerHour!EH$4,Usage!$D$3:$ABF$3,0)),"")</f>
        <v>0.17915190003072828</v>
      </c>
      <c r="EI72" s="27">
        <f>IFERROR(INDEX(Sales!$D$5:$ABF$18,MATCH(UsagePerHour!$B72,Sales!$C$5:$C$18,0),MATCH(UsagePerHour!EI$4,Sales!$D$3:$ABF$3,0))/EI$2*INDEX(Usage!$D$5:$ABF$11,MATCH(UsagePerHour!$B$68,Usage!$C$5:$C$11,0),MATCH(UsagePerHour!EI$4,Usage!$D$3:$ABF$3,0)),"")</f>
        <v>0.30180203072446043</v>
      </c>
      <c r="EJ72" s="27">
        <f>IFERROR(INDEX(Sales!$D$5:$ABF$18,MATCH(UsagePerHour!$B72,Sales!$C$5:$C$18,0),MATCH(UsagePerHour!EJ$4,Sales!$D$3:$ABF$3,0))/EJ$2*INDEX(Usage!$D$5:$ABF$11,MATCH(UsagePerHour!$B$68,Usage!$C$5:$C$11,0),MATCH(UsagePerHour!EJ$4,Usage!$D$3:$ABF$3,0)),"")</f>
        <v>0.15062781331438047</v>
      </c>
      <c r="EK72" s="27">
        <f>IFERROR(INDEX(Sales!$D$5:$ABF$18,MATCH(UsagePerHour!$B72,Sales!$C$5:$C$18,0),MATCH(UsagePerHour!EK$4,Sales!$D$3:$ABF$3,0))/EK$2*INDEX(Usage!$D$5:$ABF$11,MATCH(UsagePerHour!$B$68,Usage!$C$5:$C$11,0),MATCH(UsagePerHour!EK$4,Usage!$D$3:$ABF$3,0)),"")</f>
        <v>8.8592502060654291E-2</v>
      </c>
      <c r="EL72" s="27">
        <f>IFERROR(INDEX(Sales!$D$5:$ABF$18,MATCH(UsagePerHour!$B72,Sales!$C$5:$C$18,0),MATCH(UsagePerHour!EL$4,Sales!$D$3:$ABF$3,0))/EL$2*INDEX(Usage!$D$5:$ABF$11,MATCH(UsagePerHour!$B$68,Usage!$C$5:$C$11,0),MATCH(UsagePerHour!EL$4,Usage!$D$3:$ABF$3,0)),"")</f>
        <v>8.2149291457151302E-2</v>
      </c>
      <c r="EM72" s="27">
        <f>IFERROR(INDEX(Sales!$D$5:$ABF$18,MATCH(UsagePerHour!$B72,Sales!$C$5:$C$18,0),MATCH(UsagePerHour!EM$4,Sales!$D$3:$ABF$3,0))/EM$2*INDEX(Usage!$D$5:$ABF$11,MATCH(UsagePerHour!$B$68,Usage!$C$5:$C$11,0),MATCH(UsagePerHour!EM$4,Usage!$D$3:$ABF$3,0)),"")</f>
        <v>0.26625734273991203</v>
      </c>
      <c r="EN72" s="27">
        <f>IFERROR(INDEX(Sales!$D$5:$ABF$18,MATCH(UsagePerHour!$B72,Sales!$C$5:$C$18,0),MATCH(UsagePerHour!EN$4,Sales!$D$3:$ABF$3,0))/EN$2*INDEX(Usage!$D$5:$ABF$11,MATCH(UsagePerHour!$B$68,Usage!$C$5:$C$11,0),MATCH(UsagePerHour!EN$4,Usage!$D$3:$ABF$3,0)),"")</f>
        <v>0.59758317518106829</v>
      </c>
      <c r="EO72" s="27">
        <f>IFERROR(INDEX(Sales!$D$5:$ABF$18,MATCH(UsagePerHour!$B72,Sales!$C$5:$C$18,0),MATCH(UsagePerHour!EO$4,Sales!$D$3:$ABF$3,0))/EO$2*INDEX(Usage!$D$5:$ABF$11,MATCH(UsagePerHour!$B$68,Usage!$C$5:$C$11,0),MATCH(UsagePerHour!EO$4,Usage!$D$3:$ABF$3,0)),"")</f>
        <v>0.14007900063307505</v>
      </c>
      <c r="EP72" s="27">
        <f>IFERROR(INDEX(Sales!$D$5:$ABF$18,MATCH(UsagePerHour!$B72,Sales!$C$5:$C$18,0),MATCH(UsagePerHour!EP$4,Sales!$D$3:$ABF$3,0))/EP$2*INDEX(Usage!$D$5:$ABF$11,MATCH(UsagePerHour!$B$68,Usage!$C$5:$C$11,0),MATCH(UsagePerHour!EP$4,Usage!$D$3:$ABF$3,0)),"")</f>
        <v>9.1824610490408382E-2</v>
      </c>
      <c r="EQ72" s="27">
        <f>IFERROR(INDEX(Sales!$D$5:$ABF$18,MATCH(UsagePerHour!$B72,Sales!$C$5:$C$18,0),MATCH(UsagePerHour!EQ$4,Sales!$D$3:$ABF$3,0))/EQ$2*INDEX(Usage!$D$5:$ABF$11,MATCH(UsagePerHour!$B$68,Usage!$C$5:$C$11,0),MATCH(UsagePerHour!EQ$4,Usage!$D$3:$ABF$3,0)),"")</f>
        <v>0.3483771168041685</v>
      </c>
      <c r="ER72" s="27">
        <f>IFERROR(INDEX(Sales!$D$5:$ABF$18,MATCH(UsagePerHour!$B72,Sales!$C$5:$C$18,0),MATCH(UsagePerHour!ER$4,Sales!$D$3:$ABF$3,0))/ER$2*INDEX(Usage!$D$5:$ABF$11,MATCH(UsagePerHour!$B$68,Usage!$C$5:$C$11,0),MATCH(UsagePerHour!ER$4,Usage!$D$3:$ABF$3,0)),"")</f>
        <v>7.0376522702104094E-2</v>
      </c>
      <c r="ES72" s="27">
        <f>IFERROR(INDEX(Sales!$D$5:$ABF$18,MATCH(UsagePerHour!$B72,Sales!$C$5:$C$18,0),MATCH(UsagePerHour!ES$4,Sales!$D$3:$ABF$3,0))/ES$2*INDEX(Usage!$D$5:$ABF$11,MATCH(UsagePerHour!$B$68,Usage!$C$5:$C$11,0),MATCH(UsagePerHour!ES$4,Usage!$D$3:$ABF$3,0)),"")</f>
        <v>0.13970342163373164</v>
      </c>
      <c r="ET72" s="27">
        <f>IFERROR(INDEX(Sales!$D$5:$ABF$18,MATCH(UsagePerHour!$B72,Sales!$C$5:$C$18,0),MATCH(UsagePerHour!ET$4,Sales!$D$3:$ABF$3,0))/ET$2*INDEX(Usage!$D$5:$ABF$11,MATCH(UsagePerHour!$B$68,Usage!$C$5:$C$11,0),MATCH(UsagePerHour!ET$4,Usage!$D$3:$ABF$3,0)),"")</f>
        <v>0.13873653132615513</v>
      </c>
      <c r="EU72" s="27">
        <f>IFERROR(INDEX(Sales!$D$5:$ABF$18,MATCH(UsagePerHour!$B72,Sales!$C$5:$C$18,0),MATCH(UsagePerHour!EU$4,Sales!$D$3:$ABF$3,0))/EU$2*INDEX(Usage!$D$5:$ABF$11,MATCH(UsagePerHour!$B$68,Usage!$C$5:$C$11,0),MATCH(UsagePerHour!EU$4,Usage!$D$3:$ABF$3,0)),"")</f>
        <v>0.73987124108411872</v>
      </c>
      <c r="EV72" s="27">
        <f>IFERROR(INDEX(Sales!$D$5:$ABF$18,MATCH(UsagePerHour!$B72,Sales!$C$5:$C$18,0),MATCH(UsagePerHour!EV$4,Sales!$D$3:$ABF$3,0))/EV$2*INDEX(Usage!$D$5:$ABF$11,MATCH(UsagePerHour!$B$68,Usage!$C$5:$C$11,0),MATCH(UsagePerHour!EV$4,Usage!$D$3:$ABF$3,0)),"")</f>
        <v>0.57273891865033066</v>
      </c>
      <c r="EW72" s="27">
        <f>IFERROR(INDEX(Sales!$D$5:$ABF$18,MATCH(UsagePerHour!$B72,Sales!$C$5:$C$18,0),MATCH(UsagePerHour!EW$4,Sales!$D$3:$ABF$3,0))/EW$2*INDEX(Usage!$D$5:$ABF$11,MATCH(UsagePerHour!$B$68,Usage!$C$5:$C$11,0),MATCH(UsagePerHour!EW$4,Usage!$D$3:$ABF$3,0)),"")</f>
        <v>9.165639423214747E-2</v>
      </c>
      <c r="EX72" s="27">
        <f>IFERROR(INDEX(Sales!$D$5:$ABF$18,MATCH(UsagePerHour!$B72,Sales!$C$5:$C$18,0),MATCH(UsagePerHour!EX$4,Sales!$D$3:$ABF$3,0))/EX$2*INDEX(Usage!$D$5:$ABF$11,MATCH(UsagePerHour!$B$68,Usage!$C$5:$C$11,0),MATCH(UsagePerHour!EX$4,Usage!$D$3:$ABF$3,0)),"")</f>
        <v>0.2493283895822852</v>
      </c>
      <c r="EY72" s="27">
        <f>IFERROR(INDEX(Sales!$D$5:$ABF$18,MATCH(UsagePerHour!$B72,Sales!$C$5:$C$18,0),MATCH(UsagePerHour!EY$4,Sales!$D$3:$ABF$3,0))/EY$2*INDEX(Usage!$D$5:$ABF$11,MATCH(UsagePerHour!$B$68,Usage!$C$5:$C$11,0),MATCH(UsagePerHour!EY$4,Usage!$D$3:$ABF$3,0)),"")</f>
        <v>8.5689083572103628E-2</v>
      </c>
      <c r="EZ72" s="27">
        <f>IFERROR(INDEX(Sales!$D$5:$ABF$18,MATCH(UsagePerHour!$B72,Sales!$C$5:$C$18,0),MATCH(UsagePerHour!EZ$4,Sales!$D$3:$ABF$3,0))/EZ$2*INDEX(Usage!$D$5:$ABF$11,MATCH(UsagePerHour!$B$68,Usage!$C$5:$C$11,0),MATCH(UsagePerHour!EZ$4,Usage!$D$3:$ABF$3,0)),"")</f>
        <v>0.28504655306547544</v>
      </c>
      <c r="FA72" s="27">
        <f>IFERROR(INDEX(Sales!$D$5:$ABF$18,MATCH(UsagePerHour!$B72,Sales!$C$5:$C$18,0),MATCH(UsagePerHour!FA$4,Sales!$D$3:$ABF$3,0))/FA$2*INDEX(Usage!$D$5:$ABF$11,MATCH(UsagePerHour!$B$68,Usage!$C$5:$C$11,0),MATCH(UsagePerHour!FA$4,Usage!$D$3:$ABF$3,0)),"")</f>
        <v>0.23116492921199983</v>
      </c>
      <c r="FB72" s="27">
        <f>IFERROR(INDEX(Sales!$D$5:$ABF$18,MATCH(UsagePerHour!$B72,Sales!$C$5:$C$18,0),MATCH(UsagePerHour!FB$4,Sales!$D$3:$ABF$3,0))/FB$2*INDEX(Usage!$D$5:$ABF$11,MATCH(UsagePerHour!$B$68,Usage!$C$5:$C$11,0),MATCH(UsagePerHour!FB$4,Usage!$D$3:$ABF$3,0)),"")</f>
        <v>0.16557247865922034</v>
      </c>
      <c r="FC72" s="27">
        <f>IFERROR(INDEX(Sales!$D$5:$ABF$18,MATCH(UsagePerHour!$B72,Sales!$C$5:$C$18,0),MATCH(UsagePerHour!FC$4,Sales!$D$3:$ABF$3,0))/FC$2*INDEX(Usage!$D$5:$ABF$11,MATCH(UsagePerHour!$B$68,Usage!$C$5:$C$11,0),MATCH(UsagePerHour!FC$4,Usage!$D$3:$ABF$3,0)),"")</f>
        <v>6.7654236185173799E-2</v>
      </c>
      <c r="FD72" s="27">
        <f>IFERROR(INDEX(Sales!$D$5:$ABF$18,MATCH(UsagePerHour!$B72,Sales!$C$5:$C$18,0),MATCH(UsagePerHour!FD$4,Sales!$D$3:$ABF$3,0))/FD$2*INDEX(Usage!$D$5:$ABF$11,MATCH(UsagePerHour!$B$68,Usage!$C$5:$C$11,0),MATCH(UsagePerHour!FD$4,Usage!$D$3:$ABF$3,0)),"")</f>
        <v>0</v>
      </c>
      <c r="FE72" s="27">
        <f>IFERROR(INDEX(Sales!$D$5:$ABF$18,MATCH(UsagePerHour!$B72,Sales!$C$5:$C$18,0),MATCH(UsagePerHour!FE$4,Sales!$D$3:$ABF$3,0))/FE$2*INDEX(Usage!$D$5:$ABF$11,MATCH(UsagePerHour!$B$68,Usage!$C$5:$C$11,0),MATCH(UsagePerHour!FE$4,Usage!$D$3:$ABF$3,0)),"")</f>
        <v>4.82782212086659E-2</v>
      </c>
      <c r="FF72" s="27">
        <f>IFERROR(INDEX(Sales!$D$5:$ABF$18,MATCH(UsagePerHour!$B72,Sales!$C$5:$C$18,0),MATCH(UsagePerHour!FF$4,Sales!$D$3:$ABF$3,0))/FF$2*INDEX(Usage!$D$5:$ABF$11,MATCH(UsagePerHour!$B$68,Usage!$C$5:$C$11,0),MATCH(UsagePerHour!FF$4,Usage!$D$3:$ABF$3,0)),"")</f>
        <v>8.4654675391579809E-2</v>
      </c>
      <c r="FG72" s="27">
        <f>IFERROR(INDEX(Sales!$D$5:$ABF$18,MATCH(UsagePerHour!$B72,Sales!$C$5:$C$18,0),MATCH(UsagePerHour!FG$4,Sales!$D$3:$ABF$3,0))/FG$2*INDEX(Usage!$D$5:$ABF$11,MATCH(UsagePerHour!$B$68,Usage!$C$5:$C$11,0),MATCH(UsagePerHour!FG$4,Usage!$D$3:$ABF$3,0)),"")</f>
        <v>7.4567794417310859E-2</v>
      </c>
      <c r="FH72" s="27">
        <f>IFERROR(INDEX(Sales!$D$5:$ABF$18,MATCH(UsagePerHour!$B72,Sales!$C$5:$C$18,0),MATCH(UsagePerHour!FH$4,Sales!$D$3:$ABF$3,0))/FH$2*INDEX(Usage!$D$5:$ABF$11,MATCH(UsagePerHour!$B$68,Usage!$C$5:$C$11,0),MATCH(UsagePerHour!FH$4,Usage!$D$3:$ABF$3,0)),"")</f>
        <v>0.21586324157897155</v>
      </c>
      <c r="FI72" s="27">
        <f>IFERROR(INDEX(Sales!$D$5:$ABF$18,MATCH(UsagePerHour!$B72,Sales!$C$5:$C$18,0),MATCH(UsagePerHour!FI$4,Sales!$D$3:$ABF$3,0))/FI$2*INDEX(Usage!$D$5:$ABF$11,MATCH(UsagePerHour!$B$68,Usage!$C$5:$C$11,0),MATCH(UsagePerHour!FI$4,Usage!$D$3:$ABF$3,0)),"")</f>
        <v>0.33564592346693511</v>
      </c>
      <c r="FJ72" s="27">
        <f>IFERROR(INDEX(Sales!$D$5:$ABF$18,MATCH(UsagePerHour!$B72,Sales!$C$5:$C$18,0),MATCH(UsagePerHour!FJ$4,Sales!$D$3:$ABF$3,0))/FJ$2*INDEX(Usage!$D$5:$ABF$11,MATCH(UsagePerHour!$B$68,Usage!$C$5:$C$11,0),MATCH(UsagePerHour!FJ$4,Usage!$D$3:$ABF$3,0)),"")</f>
        <v>2.4622593022004948E-2</v>
      </c>
      <c r="FK72" s="27">
        <f>IFERROR(INDEX(Sales!$D$5:$ABF$18,MATCH(UsagePerHour!$B72,Sales!$C$5:$C$18,0),MATCH(UsagePerHour!FK$4,Sales!$D$3:$ABF$3,0))/FK$2*INDEX(Usage!$D$5:$ABF$11,MATCH(UsagePerHour!$B$68,Usage!$C$5:$C$11,0),MATCH(UsagePerHour!FK$4,Usage!$D$3:$ABF$3,0)),"")</f>
        <v>0.1127293519509939</v>
      </c>
      <c r="FL72" s="27">
        <f>IFERROR(INDEX(Sales!$D$5:$ABF$18,MATCH(UsagePerHour!$B72,Sales!$C$5:$C$18,0),MATCH(UsagePerHour!FL$4,Sales!$D$3:$ABF$3,0))/FL$2*INDEX(Usage!$D$5:$ABF$11,MATCH(UsagePerHour!$B$68,Usage!$C$5:$C$11,0),MATCH(UsagePerHour!FL$4,Usage!$D$3:$ABF$3,0)),"")</f>
        <v>0.19838051130943038</v>
      </c>
      <c r="FM72" s="27">
        <f>IFERROR(INDEX(Sales!$D$5:$ABF$18,MATCH(UsagePerHour!$B72,Sales!$C$5:$C$18,0),MATCH(UsagePerHour!FM$4,Sales!$D$3:$ABF$3,0))/FM$2*INDEX(Usage!$D$5:$ABF$11,MATCH(UsagePerHour!$B$68,Usage!$C$5:$C$11,0),MATCH(UsagePerHour!FM$4,Usage!$D$3:$ABF$3,0)),"")</f>
        <v>7.5662266511139373E-2</v>
      </c>
      <c r="FN72" s="27">
        <f>IFERROR(INDEX(Sales!$D$5:$ABF$18,MATCH(UsagePerHour!$B72,Sales!$C$5:$C$18,0),MATCH(UsagePerHour!FN$4,Sales!$D$3:$ABF$3,0))/FN$2*INDEX(Usage!$D$5:$ABF$11,MATCH(UsagePerHour!$B$68,Usage!$C$5:$C$11,0),MATCH(UsagePerHour!FN$4,Usage!$D$3:$ABF$3,0)),"")</f>
        <v>0.14455497766709619</v>
      </c>
      <c r="FO72" s="27">
        <f>IFERROR(INDEX(Sales!$D$5:$ABF$18,MATCH(UsagePerHour!$B72,Sales!$C$5:$C$18,0),MATCH(UsagePerHour!FO$4,Sales!$D$3:$ABF$3,0))/FO$2*INDEX(Usage!$D$5:$ABF$11,MATCH(UsagePerHour!$B$68,Usage!$C$5:$C$11,0),MATCH(UsagePerHour!FO$4,Usage!$D$3:$ABF$3,0)),"")</f>
        <v>0.52609097633136093</v>
      </c>
      <c r="FP72" s="27">
        <f>IFERROR(INDEX(Sales!$D$5:$ABF$18,MATCH(UsagePerHour!$B72,Sales!$C$5:$C$18,0),MATCH(UsagePerHour!FP$4,Sales!$D$3:$ABF$3,0))/FP$2*INDEX(Usage!$D$5:$ABF$11,MATCH(UsagePerHour!$B$68,Usage!$C$5:$C$11,0),MATCH(UsagePerHour!FP$4,Usage!$D$3:$ABF$3,0)),"")</f>
        <v>0.59985684345235035</v>
      </c>
      <c r="FQ72" s="27">
        <f>IFERROR(INDEX(Sales!$D$5:$ABF$18,MATCH(UsagePerHour!$B72,Sales!$C$5:$C$18,0),MATCH(UsagePerHour!FQ$4,Sales!$D$3:$ABF$3,0))/FQ$2*INDEX(Usage!$D$5:$ABF$11,MATCH(UsagePerHour!$B$68,Usage!$C$5:$C$11,0),MATCH(UsagePerHour!FQ$4,Usage!$D$3:$ABF$3,0)),"")</f>
        <v>0.11873607754721821</v>
      </c>
      <c r="FR72" s="27">
        <f>IFERROR(INDEX(Sales!$D$5:$ABF$18,MATCH(UsagePerHour!$B72,Sales!$C$5:$C$18,0),MATCH(UsagePerHour!FR$4,Sales!$D$3:$ABF$3,0))/FR$2*INDEX(Usage!$D$5:$ABF$11,MATCH(UsagePerHour!$B$68,Usage!$C$5:$C$11,0),MATCH(UsagePerHour!FR$4,Usage!$D$3:$ABF$3,0)),"")</f>
        <v>9.7226323272090992E-2</v>
      </c>
      <c r="FS72" s="27">
        <f>IFERROR(INDEX(Sales!$D$5:$ABF$18,MATCH(UsagePerHour!$B72,Sales!$C$5:$C$18,0),MATCH(UsagePerHour!FS$4,Sales!$D$3:$ABF$3,0))/FS$2*INDEX(Usage!$D$5:$ABF$11,MATCH(UsagePerHour!$B$68,Usage!$C$5:$C$11,0),MATCH(UsagePerHour!FS$4,Usage!$D$3:$ABF$3,0)),"")</f>
        <v>0.24382603008502285</v>
      </c>
      <c r="FT72" s="27">
        <f>IFERROR(INDEX(Sales!$D$5:$ABF$18,MATCH(UsagePerHour!$B72,Sales!$C$5:$C$18,0),MATCH(UsagePerHour!FT$4,Sales!$D$3:$ABF$3,0))/FT$2*INDEX(Usage!$D$5:$ABF$11,MATCH(UsagePerHour!$B$68,Usage!$C$5:$C$11,0),MATCH(UsagePerHour!FT$4,Usage!$D$3:$ABF$3,0)),"")</f>
        <v>0.39371958043778144</v>
      </c>
      <c r="FU72" s="27">
        <f>IFERROR(INDEX(Sales!$D$5:$ABF$18,MATCH(UsagePerHour!$B72,Sales!$C$5:$C$18,0),MATCH(UsagePerHour!FU$4,Sales!$D$3:$ABF$3,0))/FU$2*INDEX(Usage!$D$5:$ABF$11,MATCH(UsagePerHour!$B$68,Usage!$C$5:$C$11,0),MATCH(UsagePerHour!FU$4,Usage!$D$3:$ABF$3,0)),"")</f>
        <v>0.10772777572851347</v>
      </c>
      <c r="FV72" s="27">
        <f>IFERROR(INDEX(Sales!$D$5:$ABF$18,MATCH(UsagePerHour!$B72,Sales!$C$5:$C$18,0),MATCH(UsagePerHour!FV$4,Sales!$D$3:$ABF$3,0))/FV$2*INDEX(Usage!$D$5:$ABF$11,MATCH(UsagePerHour!$B$68,Usage!$C$5:$C$11,0),MATCH(UsagePerHour!FV$4,Usage!$D$3:$ABF$3,0)),"")</f>
        <v>0.12096117877182713</v>
      </c>
      <c r="FW72" s="27">
        <f>IFERROR(INDEX(Sales!$D$5:$ABF$18,MATCH(UsagePerHour!$B72,Sales!$C$5:$C$18,0),MATCH(UsagePerHour!FW$4,Sales!$D$3:$ABF$3,0))/FW$2*INDEX(Usage!$D$5:$ABF$11,MATCH(UsagePerHour!$B$68,Usage!$C$5:$C$11,0),MATCH(UsagePerHour!FW$4,Usage!$D$3:$ABF$3,0)),"")</f>
        <v>0.30563108086932983</v>
      </c>
      <c r="FX72" s="27">
        <f>IFERROR(INDEX(Sales!$D$5:$ABF$18,MATCH(UsagePerHour!$B72,Sales!$C$5:$C$18,0),MATCH(UsagePerHour!FX$4,Sales!$D$3:$ABF$3,0))/FX$2*INDEX(Usage!$D$5:$ABF$11,MATCH(UsagePerHour!$B$68,Usage!$C$5:$C$11,0),MATCH(UsagePerHour!FX$4,Usage!$D$3:$ABF$3,0)),"")</f>
        <v>9.5618146483876926E-2</v>
      </c>
      <c r="FY72" s="27">
        <f>IFERROR(INDEX(Sales!$D$5:$ABF$18,MATCH(UsagePerHour!$B72,Sales!$C$5:$C$18,0),MATCH(UsagePerHour!FY$4,Sales!$D$3:$ABF$3,0))/FY$2*INDEX(Usage!$D$5:$ABF$11,MATCH(UsagePerHour!$B$68,Usage!$C$5:$C$11,0),MATCH(UsagePerHour!FY$4,Usage!$D$3:$ABF$3,0)),"")</f>
        <v>0.14769707838750504</v>
      </c>
      <c r="FZ72" s="27">
        <f>IFERROR(INDEX(Sales!$D$5:$ABF$18,MATCH(UsagePerHour!$B72,Sales!$C$5:$C$18,0),MATCH(UsagePerHour!FZ$4,Sales!$D$3:$ABF$3,0))/FZ$2*INDEX(Usage!$D$5:$ABF$11,MATCH(UsagePerHour!$B$68,Usage!$C$5:$C$11,0),MATCH(UsagePerHour!FZ$4,Usage!$D$3:$ABF$3,0)),"")</f>
        <v>0.35437597709329105</v>
      </c>
      <c r="GA72" s="27">
        <f>IFERROR(INDEX(Sales!$D$5:$ABF$18,MATCH(UsagePerHour!$B72,Sales!$C$5:$C$18,0),MATCH(UsagePerHour!GA$4,Sales!$D$3:$ABF$3,0))/GA$2*INDEX(Usage!$D$5:$ABF$11,MATCH(UsagePerHour!$B$68,Usage!$C$5:$C$11,0),MATCH(UsagePerHour!GA$4,Usage!$D$3:$ABF$3,0)),"")</f>
        <v>0.18324725389217994</v>
      </c>
      <c r="GB72" s="27">
        <f>IFERROR(INDEX(Sales!$D$5:$ABF$18,MATCH(UsagePerHour!$B72,Sales!$C$5:$C$18,0),MATCH(UsagePerHour!GB$4,Sales!$D$3:$ABF$3,0))/GB$2*INDEX(Usage!$D$5:$ABF$11,MATCH(UsagePerHour!$B$68,Usage!$C$5:$C$11,0),MATCH(UsagePerHour!GB$4,Usage!$D$3:$ABF$3,0)),"")</f>
        <v>0.1594613964336038</v>
      </c>
      <c r="GC72" s="27">
        <f>IFERROR(INDEX(Sales!$D$5:$ABF$18,MATCH(UsagePerHour!$B72,Sales!$C$5:$C$18,0),MATCH(UsagePerHour!GC$4,Sales!$D$3:$ABF$3,0))/GC$2*INDEX(Usage!$D$5:$ABF$11,MATCH(UsagePerHour!$B$68,Usage!$C$5:$C$11,0),MATCH(UsagePerHour!GC$4,Usage!$D$3:$ABF$3,0)),"")</f>
        <v>0.25724516295854927</v>
      </c>
      <c r="GD72" s="27">
        <f>IFERROR(INDEX(Sales!$D$5:$ABF$18,MATCH(UsagePerHour!$B72,Sales!$C$5:$C$18,0),MATCH(UsagePerHour!GD$4,Sales!$D$3:$ABF$3,0))/GD$2*INDEX(Usage!$D$5:$ABF$11,MATCH(UsagePerHour!$B$68,Usage!$C$5:$C$11,0),MATCH(UsagePerHour!GD$4,Usage!$D$3:$ABF$3,0)),"")</f>
        <v>0.19323832838492702</v>
      </c>
      <c r="GE72" s="27">
        <f>IFERROR(INDEX(Sales!$D$5:$ABF$18,MATCH(UsagePerHour!$B72,Sales!$C$5:$C$18,0),MATCH(UsagePerHour!GE$4,Sales!$D$3:$ABF$3,0))/GE$2*INDEX(Usage!$D$5:$ABF$11,MATCH(UsagePerHour!$B$68,Usage!$C$5:$C$11,0),MATCH(UsagePerHour!GE$4,Usage!$D$3:$ABF$3,0)),"")</f>
        <v>0.11608990475627071</v>
      </c>
      <c r="GF72" s="27">
        <f>IFERROR(INDEX(Sales!$D$5:$ABF$18,MATCH(UsagePerHour!$B72,Sales!$C$5:$C$18,0),MATCH(UsagePerHour!GF$4,Sales!$D$3:$ABF$3,0))/GF$2*INDEX(Usage!$D$5:$ABF$11,MATCH(UsagePerHour!$B$68,Usage!$C$5:$C$11,0),MATCH(UsagePerHour!GF$4,Usage!$D$3:$ABF$3,0)),"")</f>
        <v>0.18877487223315226</v>
      </c>
      <c r="GG72" s="27">
        <f>IFERROR(INDEX(Sales!$D$5:$ABF$18,MATCH(UsagePerHour!$B72,Sales!$C$5:$C$18,0),MATCH(UsagePerHour!GG$4,Sales!$D$3:$ABF$3,0))/GG$2*INDEX(Usage!$D$5:$ABF$11,MATCH(UsagePerHour!$B$68,Usage!$C$5:$C$11,0),MATCH(UsagePerHour!GG$4,Usage!$D$3:$ABF$3,0)),"")</f>
        <v>0.10517165535048294</v>
      </c>
      <c r="GH72" s="27">
        <f>IFERROR(INDEX(Sales!$D$5:$ABF$18,MATCH(UsagePerHour!$B72,Sales!$C$5:$C$18,0),MATCH(UsagePerHour!GH$4,Sales!$D$3:$ABF$3,0))/GH$2*INDEX(Usage!$D$5:$ABF$11,MATCH(UsagePerHour!$B$68,Usage!$C$5:$C$11,0),MATCH(UsagePerHour!GH$4,Usage!$D$3:$ABF$3,0)),"")</f>
        <v>0.12104981353099203</v>
      </c>
      <c r="GI72" s="27">
        <f>IFERROR(INDEX(Sales!$D$5:$ABF$18,MATCH(UsagePerHour!$B72,Sales!$C$5:$C$18,0),MATCH(UsagePerHour!GI$4,Sales!$D$3:$ABF$3,0))/GI$2*INDEX(Usage!$D$5:$ABF$11,MATCH(UsagePerHour!$B$68,Usage!$C$5:$C$11,0),MATCH(UsagePerHour!GI$4,Usage!$D$3:$ABF$3,0)),"")</f>
        <v>0.12627126864163601</v>
      </c>
      <c r="GJ72" s="27">
        <f>IFERROR(INDEX(Sales!$D$5:$ABF$18,MATCH(UsagePerHour!$B72,Sales!$C$5:$C$18,0),MATCH(UsagePerHour!GJ$4,Sales!$D$3:$ABF$3,0))/GJ$2*INDEX(Usage!$D$5:$ABF$11,MATCH(UsagePerHour!$B$68,Usage!$C$5:$C$11,0),MATCH(UsagePerHour!GJ$4,Usage!$D$3:$ABF$3,0)),"")</f>
        <v>0.28703017918110002</v>
      </c>
      <c r="GK72" s="27">
        <f>IFERROR(INDEX(Sales!$D$5:$ABF$18,MATCH(UsagePerHour!$B72,Sales!$C$5:$C$18,0),MATCH(UsagePerHour!GK$4,Sales!$D$3:$ABF$3,0))/GK$2*INDEX(Usage!$D$5:$ABF$11,MATCH(UsagePerHour!$B$68,Usage!$C$5:$C$11,0),MATCH(UsagePerHour!GK$4,Usage!$D$3:$ABF$3,0)),"")</f>
        <v>0.3849996434640533</v>
      </c>
      <c r="GL72" s="27">
        <f>IFERROR(INDEX(Sales!$D$5:$ABF$18,MATCH(UsagePerHour!$B72,Sales!$C$5:$C$18,0),MATCH(UsagePerHour!GL$4,Sales!$D$3:$ABF$3,0))/GL$2*INDEX(Usage!$D$5:$ABF$11,MATCH(UsagePerHour!$B$68,Usage!$C$5:$C$11,0),MATCH(UsagePerHour!GL$4,Usage!$D$3:$ABF$3,0)),"")</f>
        <v>3.3308062444881097E-2</v>
      </c>
      <c r="GM72" s="27">
        <f>IFERROR(INDEX(Sales!$D$5:$ABF$18,MATCH(UsagePerHour!$B72,Sales!$C$5:$C$18,0),MATCH(UsagePerHour!GM$4,Sales!$D$3:$ABF$3,0))/GM$2*INDEX(Usage!$D$5:$ABF$11,MATCH(UsagePerHour!$B$68,Usage!$C$5:$C$11,0),MATCH(UsagePerHour!GM$4,Usage!$D$3:$ABF$3,0)),"")</f>
        <v>0.19342765542235851</v>
      </c>
      <c r="GN72" s="27">
        <f>IFERROR(INDEX(Sales!$D$5:$ABF$18,MATCH(UsagePerHour!$B72,Sales!$C$5:$C$18,0),MATCH(UsagePerHour!GN$4,Sales!$D$3:$ABF$3,0))/GN$2*INDEX(Usage!$D$5:$ABF$11,MATCH(UsagePerHour!$B$68,Usage!$C$5:$C$11,0),MATCH(UsagePerHour!GN$4,Usage!$D$3:$ABF$3,0)),"")</f>
        <v>0.26771980077381846</v>
      </c>
      <c r="GO72" s="27">
        <f>IFERROR(INDEX(Sales!$D$5:$ABF$18,MATCH(UsagePerHour!$B72,Sales!$C$5:$C$18,0),MATCH(UsagePerHour!GO$4,Sales!$D$3:$ABF$3,0))/GO$2*INDEX(Usage!$D$5:$ABF$11,MATCH(UsagePerHour!$B$68,Usage!$C$5:$C$11,0),MATCH(UsagePerHour!GO$4,Usage!$D$3:$ABF$3,0)),"")</f>
        <v>0.19279314782851614</v>
      </c>
      <c r="GP72" s="27">
        <f>IFERROR(INDEX(Sales!$D$5:$ABF$18,MATCH(UsagePerHour!$B72,Sales!$C$5:$C$18,0),MATCH(UsagePerHour!GP$4,Sales!$D$3:$ABF$3,0))/GP$2*INDEX(Usage!$D$5:$ABF$11,MATCH(UsagePerHour!$B$68,Usage!$C$5:$C$11,0),MATCH(UsagePerHour!GP$4,Usage!$D$3:$ABF$3,0)),"")</f>
        <v>0.32671541118417485</v>
      </c>
      <c r="GQ72" s="27">
        <f>IFERROR(INDEX(Sales!$D$5:$ABF$18,MATCH(UsagePerHour!$B72,Sales!$C$5:$C$18,0),MATCH(UsagePerHour!GQ$4,Sales!$D$3:$ABF$3,0))/GQ$2*INDEX(Usage!$D$5:$ABF$11,MATCH(UsagePerHour!$B$68,Usage!$C$5:$C$11,0),MATCH(UsagePerHour!GQ$4,Usage!$D$3:$ABF$3,0)),"")</f>
        <v>0.15159486370101907</v>
      </c>
      <c r="GR72" s="27">
        <f>IFERROR(INDEX(Sales!$D$5:$ABF$18,MATCH(UsagePerHour!$B72,Sales!$C$5:$C$18,0),MATCH(UsagePerHour!GR$4,Sales!$D$3:$ABF$3,0))/GR$2*INDEX(Usage!$D$5:$ABF$11,MATCH(UsagePerHour!$B$68,Usage!$C$5:$C$11,0),MATCH(UsagePerHour!GR$4,Usage!$D$3:$ABF$3,0)),"")</f>
        <v>0.30492971179224171</v>
      </c>
      <c r="GS72" s="27">
        <f>IFERROR(INDEX(Sales!$D$5:$ABF$18,MATCH(UsagePerHour!$B72,Sales!$C$5:$C$18,0),MATCH(UsagePerHour!GS$4,Sales!$D$3:$ABF$3,0))/GS$2*INDEX(Usage!$D$5:$ABF$11,MATCH(UsagePerHour!$B$68,Usage!$C$5:$C$11,0),MATCH(UsagePerHour!GS$4,Usage!$D$3:$ABF$3,0)),"")</f>
        <v>8.4117778629856851E-2</v>
      </c>
      <c r="GT72" s="27">
        <f>IFERROR(INDEX(Sales!$D$5:$ABF$18,MATCH(UsagePerHour!$B72,Sales!$C$5:$C$18,0),MATCH(UsagePerHour!GT$4,Sales!$D$3:$ABF$3,0))/GT$2*INDEX(Usage!$D$5:$ABF$11,MATCH(UsagePerHour!$B$68,Usage!$C$5:$C$11,0),MATCH(UsagePerHour!GT$4,Usage!$D$3:$ABF$3,0)),"")</f>
        <v>0.11415975804685277</v>
      </c>
      <c r="GU72" s="27">
        <f>IFERROR(INDEX(Sales!$D$5:$ABF$18,MATCH(UsagePerHour!$B72,Sales!$C$5:$C$18,0),MATCH(UsagePerHour!GU$4,Sales!$D$3:$ABF$3,0))/GU$2*INDEX(Usage!$D$5:$ABF$11,MATCH(UsagePerHour!$B$68,Usage!$C$5:$C$11,0),MATCH(UsagePerHour!GU$4,Usage!$D$3:$ABF$3,0)),"")</f>
        <v>9.6871785755101511E-2</v>
      </c>
      <c r="GV72" s="27">
        <f>IFERROR(INDEX(Sales!$D$5:$ABF$18,MATCH(UsagePerHour!$B72,Sales!$C$5:$C$18,0),MATCH(UsagePerHour!GV$4,Sales!$D$3:$ABF$3,0))/GV$2*INDEX(Usage!$D$5:$ABF$11,MATCH(UsagePerHour!$B$68,Usage!$C$5:$C$11,0),MATCH(UsagePerHour!GV$4,Usage!$D$3:$ABF$3,0)),"")</f>
        <v>0.2382197124642077</v>
      </c>
      <c r="GW72" s="27">
        <f>IFERROR(INDEX(Sales!$D$5:$ABF$18,MATCH(UsagePerHour!$B72,Sales!$C$5:$C$18,0),MATCH(UsagePerHour!GW$4,Sales!$D$3:$ABF$3,0))/GW$2*INDEX(Usage!$D$5:$ABF$11,MATCH(UsagePerHour!$B$68,Usage!$C$5:$C$11,0),MATCH(UsagePerHour!GW$4,Usage!$D$3:$ABF$3,0)),"")</f>
        <v>0.20189337241593305</v>
      </c>
      <c r="GX72" s="27">
        <f>IFERROR(INDEX(Sales!$D$5:$ABF$18,MATCH(UsagePerHour!$B72,Sales!$C$5:$C$18,0),MATCH(UsagePerHour!GX$4,Sales!$D$3:$ABF$3,0))/GX$2*INDEX(Usage!$D$5:$ABF$11,MATCH(UsagePerHour!$B$68,Usage!$C$5:$C$11,0),MATCH(UsagePerHour!GX$4,Usage!$D$3:$ABF$3,0)),"")</f>
        <v>2.8460037632878084E-2</v>
      </c>
      <c r="GY72" s="27">
        <f>IFERROR(INDEX(Sales!$D$5:$ABF$18,MATCH(UsagePerHour!$B72,Sales!$C$5:$C$18,0),MATCH(UsagePerHour!GY$4,Sales!$D$3:$ABF$3,0))/GY$2*INDEX(Usage!$D$5:$ABF$11,MATCH(UsagePerHour!$B$68,Usage!$C$5:$C$11,0),MATCH(UsagePerHour!GY$4,Usage!$D$3:$ABF$3,0)),"")</f>
        <v>0.30279602757698904</v>
      </c>
      <c r="GZ72" s="27">
        <f>IFERROR(INDEX(Sales!$D$5:$ABF$18,MATCH(UsagePerHour!$B72,Sales!$C$5:$C$18,0),MATCH(UsagePerHour!GZ$4,Sales!$D$3:$ABF$3,0))/GZ$2*INDEX(Usage!$D$5:$ABF$11,MATCH(UsagePerHour!$B$68,Usage!$C$5:$C$11,0),MATCH(UsagePerHour!GZ$4,Usage!$D$3:$ABF$3,0)),"")</f>
        <v>0.24948502994011978</v>
      </c>
      <c r="HA72" s="27">
        <f>IFERROR(INDEX(Sales!$D$5:$ABF$18,MATCH(UsagePerHour!$B72,Sales!$C$5:$C$18,0),MATCH(UsagePerHour!HA$4,Sales!$D$3:$ABF$3,0))/HA$2*INDEX(Usage!$D$5:$ABF$11,MATCH(UsagePerHour!$B$68,Usage!$C$5:$C$11,0),MATCH(UsagePerHour!HA$4,Usage!$D$3:$ABF$3,0)),"")</f>
        <v>9.7402105876073564E-2</v>
      </c>
      <c r="HB72" s="27">
        <f>IFERROR(INDEX(Sales!$D$5:$ABF$18,MATCH(UsagePerHour!$B72,Sales!$C$5:$C$18,0),MATCH(UsagePerHour!HB$4,Sales!$D$3:$ABF$3,0))/HB$2*INDEX(Usage!$D$5:$ABF$11,MATCH(UsagePerHour!$B$68,Usage!$C$5:$C$11,0),MATCH(UsagePerHour!HB$4,Usage!$D$3:$ABF$3,0)),"")</f>
        <v>0.13263601718965379</v>
      </c>
      <c r="HC72" s="27">
        <f>IFERROR(INDEX(Sales!$D$5:$ABF$18,MATCH(UsagePerHour!$B72,Sales!$C$5:$C$18,0),MATCH(UsagePerHour!HC$4,Sales!$D$3:$ABF$3,0))/HC$2*INDEX(Usage!$D$5:$ABF$11,MATCH(UsagePerHour!$B$68,Usage!$C$5:$C$11,0),MATCH(UsagePerHour!HC$4,Usage!$D$3:$ABF$3,0)),"")</f>
        <v>0.12688429033276213</v>
      </c>
      <c r="HD72" s="27">
        <f>IFERROR(INDEX(Sales!$D$5:$ABF$18,MATCH(UsagePerHour!$B72,Sales!$C$5:$C$18,0),MATCH(UsagePerHour!HD$4,Sales!$D$3:$ABF$3,0))/HD$2*INDEX(Usage!$D$5:$ABF$11,MATCH(UsagePerHour!$B$68,Usage!$C$5:$C$11,0),MATCH(UsagePerHour!HD$4,Usage!$D$3:$ABF$3,0)),"")</f>
        <v>0.12859905826324611</v>
      </c>
      <c r="HE72" s="27">
        <f>IFERROR(INDEX(Sales!$D$5:$ABF$18,MATCH(UsagePerHour!$B72,Sales!$C$5:$C$18,0),MATCH(UsagePerHour!HE$4,Sales!$D$3:$ABF$3,0))/HE$2*INDEX(Usage!$D$5:$ABF$11,MATCH(UsagePerHour!$B$68,Usage!$C$5:$C$11,0),MATCH(UsagePerHour!HE$4,Usage!$D$3:$ABF$3,0)),"")</f>
        <v>0.18912082929561438</v>
      </c>
      <c r="HF72" s="27">
        <f>IFERROR(INDEX(Sales!$D$5:$ABF$18,MATCH(UsagePerHour!$B72,Sales!$C$5:$C$18,0),MATCH(UsagePerHour!HF$4,Sales!$D$3:$ABF$3,0))/HF$2*INDEX(Usage!$D$5:$ABF$11,MATCH(UsagePerHour!$B$68,Usage!$C$5:$C$11,0),MATCH(UsagePerHour!HF$4,Usage!$D$3:$ABF$3,0)),"")</f>
        <v>0.30364664192529289</v>
      </c>
      <c r="HG72" s="27">
        <f>IFERROR(INDEX(Sales!$D$5:$ABF$18,MATCH(UsagePerHour!$B72,Sales!$C$5:$C$18,0),MATCH(UsagePerHour!HG$4,Sales!$D$3:$ABF$3,0))/HG$2*INDEX(Usage!$D$5:$ABF$11,MATCH(UsagePerHour!$B$68,Usage!$C$5:$C$11,0),MATCH(UsagePerHour!HG$4,Usage!$D$3:$ABF$3,0)),"")</f>
        <v>0.220162162825145</v>
      </c>
      <c r="HH72" s="27">
        <f>IFERROR(INDEX(Sales!$D$5:$ABF$18,MATCH(UsagePerHour!$B72,Sales!$C$5:$C$18,0),MATCH(UsagePerHour!HH$4,Sales!$D$3:$ABF$3,0))/HH$2*INDEX(Usage!$D$5:$ABF$11,MATCH(UsagePerHour!$B$68,Usage!$C$5:$C$11,0),MATCH(UsagePerHour!HH$4,Usage!$D$3:$ABF$3,0)),"")</f>
        <v>0.23021507698628838</v>
      </c>
      <c r="HI72" s="27">
        <f>IFERROR(INDEX(Sales!$D$5:$ABF$18,MATCH(UsagePerHour!$B72,Sales!$C$5:$C$18,0),MATCH(UsagePerHour!HI$4,Sales!$D$3:$ABF$3,0))/HI$2*INDEX(Usage!$D$5:$ABF$11,MATCH(UsagePerHour!$B$68,Usage!$C$5:$C$11,0),MATCH(UsagePerHour!HI$4,Usage!$D$3:$ABF$3,0)),"")</f>
        <v>0.1795237670560956</v>
      </c>
      <c r="HJ72" s="27">
        <f>IFERROR(INDEX(Sales!$D$5:$ABF$18,MATCH(UsagePerHour!$B72,Sales!$C$5:$C$18,0),MATCH(UsagePerHour!HJ$4,Sales!$D$3:$ABF$3,0))/HJ$2*INDEX(Usage!$D$5:$ABF$11,MATCH(UsagePerHour!$B$68,Usage!$C$5:$C$11,0),MATCH(UsagePerHour!HJ$4,Usage!$D$3:$ABF$3,0)),"")</f>
        <v>0.23883894383618229</v>
      </c>
      <c r="HK72" s="27">
        <f>IFERROR(INDEX(Sales!$D$5:$ABF$18,MATCH(UsagePerHour!$B72,Sales!$C$5:$C$18,0),MATCH(UsagePerHour!HK$4,Sales!$D$3:$ABF$3,0))/HK$2*INDEX(Usage!$D$5:$ABF$11,MATCH(UsagePerHour!$B$68,Usage!$C$5:$C$11,0),MATCH(UsagePerHour!HK$4,Usage!$D$3:$ABF$3,0)),"")</f>
        <v>0.15558944474916536</v>
      </c>
      <c r="HL72" s="27">
        <f>IFERROR(INDEX(Sales!$D$5:$ABF$18,MATCH(UsagePerHour!$B72,Sales!$C$5:$C$18,0),MATCH(UsagePerHour!HL$4,Sales!$D$3:$ABF$3,0))/HL$2*INDEX(Usage!$D$5:$ABF$11,MATCH(UsagePerHour!$B$68,Usage!$C$5:$C$11,0),MATCH(UsagePerHour!HL$4,Usage!$D$3:$ABF$3,0)),"")</f>
        <v>0.98629941713127223</v>
      </c>
      <c r="HM72" s="27">
        <f>IFERROR(INDEX(Sales!$D$5:$ABF$18,MATCH(UsagePerHour!$B72,Sales!$C$5:$C$18,0),MATCH(UsagePerHour!HM$4,Sales!$D$3:$ABF$3,0))/HM$2*INDEX(Usage!$D$5:$ABF$11,MATCH(UsagePerHour!$B$68,Usage!$C$5:$C$11,0),MATCH(UsagePerHour!HM$4,Usage!$D$3:$ABF$3,0)),"")</f>
        <v>1.2328252829765773</v>
      </c>
      <c r="HN72" s="27">
        <f>IFERROR(INDEX(Sales!$D$5:$ABF$18,MATCH(UsagePerHour!$B72,Sales!$C$5:$C$18,0),MATCH(UsagePerHour!HN$4,Sales!$D$3:$ABF$3,0))/HN$2*INDEX(Usage!$D$5:$ABF$11,MATCH(UsagePerHour!$B$68,Usage!$C$5:$C$11,0),MATCH(UsagePerHour!HN$4,Usage!$D$3:$ABF$3,0)),"")</f>
        <v>1.8377876792870913E-2</v>
      </c>
      <c r="HO72" s="27">
        <f>IFERROR(INDEX(Sales!$D$5:$ABF$18,MATCH(UsagePerHour!$B72,Sales!$C$5:$C$18,0),MATCH(UsagePerHour!HO$4,Sales!$D$3:$ABF$3,0))/HO$2*INDEX(Usage!$D$5:$ABF$11,MATCH(UsagePerHour!$B$68,Usage!$C$5:$C$11,0),MATCH(UsagePerHour!HO$4,Usage!$D$3:$ABF$3,0)),"")</f>
        <v>8.1734612089218103E-2</v>
      </c>
      <c r="HP72" s="27">
        <f>IFERROR(INDEX(Sales!$D$5:$ABF$18,MATCH(UsagePerHour!$B72,Sales!$C$5:$C$18,0),MATCH(UsagePerHour!HP$4,Sales!$D$3:$ABF$3,0))/HP$2*INDEX(Usage!$D$5:$ABF$11,MATCH(UsagePerHour!$B$68,Usage!$C$5:$C$11,0),MATCH(UsagePerHour!HP$4,Usage!$D$3:$ABF$3,0)),"")</f>
        <v>7.2916718681080905E-2</v>
      </c>
      <c r="HQ72" s="27">
        <f>IFERROR(INDEX(Sales!$D$5:$ABF$18,MATCH(UsagePerHour!$B72,Sales!$C$5:$C$18,0),MATCH(UsagePerHour!HQ$4,Sales!$D$3:$ABF$3,0))/HQ$2*INDEX(Usage!$D$5:$ABF$11,MATCH(UsagePerHour!$B$68,Usage!$C$5:$C$11,0),MATCH(UsagePerHour!HQ$4,Usage!$D$3:$ABF$3,0)),"")</f>
        <v>9.2776916615429916E-2</v>
      </c>
      <c r="HR72" s="27">
        <f>IFERROR(INDEX(Sales!$D$5:$ABF$18,MATCH(UsagePerHour!$B72,Sales!$C$5:$C$18,0),MATCH(UsagePerHour!HR$4,Sales!$D$3:$ABF$3,0))/HR$2*INDEX(Usage!$D$5:$ABF$11,MATCH(UsagePerHour!$B$68,Usage!$C$5:$C$11,0),MATCH(UsagePerHour!HR$4,Usage!$D$3:$ABF$3,0)),"")</f>
        <v>0.10458543167634515</v>
      </c>
      <c r="HS72" s="27">
        <f>IFERROR(INDEX(Sales!$D$5:$ABF$18,MATCH(UsagePerHour!$B72,Sales!$C$5:$C$18,0),MATCH(UsagePerHour!HS$4,Sales!$D$3:$ABF$3,0))/HS$2*INDEX(Usage!$D$5:$ABF$11,MATCH(UsagePerHour!$B$68,Usage!$C$5:$C$11,0),MATCH(UsagePerHour!HS$4,Usage!$D$3:$ABF$3,0)),"")</f>
        <v>0.47697448997445496</v>
      </c>
      <c r="HT72" s="27">
        <f>IFERROR(INDEX(Sales!$D$5:$ABF$18,MATCH(UsagePerHour!$B72,Sales!$C$5:$C$18,0),MATCH(UsagePerHour!HT$4,Sales!$D$3:$ABF$3,0))/HT$2*INDEX(Usage!$D$5:$ABF$11,MATCH(UsagePerHour!$B$68,Usage!$C$5:$C$11,0),MATCH(UsagePerHour!HT$4,Usage!$D$3:$ABF$3,0)),"")</f>
        <v>0.7400106822880772</v>
      </c>
      <c r="HU72" s="27">
        <f>IFERROR(INDEX(Sales!$D$5:$ABF$18,MATCH(UsagePerHour!$B72,Sales!$C$5:$C$18,0),MATCH(UsagePerHour!HU$4,Sales!$D$3:$ABF$3,0))/HU$2*INDEX(Usage!$D$5:$ABF$11,MATCH(UsagePerHour!$B$68,Usage!$C$5:$C$11,0),MATCH(UsagePerHour!HU$4,Usage!$D$3:$ABF$3,0)),"")</f>
        <v>8.4174260279525029E-2</v>
      </c>
      <c r="HV72" s="27">
        <f>IFERROR(INDEX(Sales!$D$5:$ABF$18,MATCH(UsagePerHour!$B72,Sales!$C$5:$C$18,0),MATCH(UsagePerHour!HV$4,Sales!$D$3:$ABF$3,0))/HV$2*INDEX(Usage!$D$5:$ABF$11,MATCH(UsagePerHour!$B$68,Usage!$C$5:$C$11,0),MATCH(UsagePerHour!HV$4,Usage!$D$3:$ABF$3,0)),"")</f>
        <v>9.6178730518625397E-2</v>
      </c>
      <c r="HW72" s="27">
        <f>IFERROR(INDEX(Sales!$D$5:$ABF$18,MATCH(UsagePerHour!$B72,Sales!$C$5:$C$18,0),MATCH(UsagePerHour!HW$4,Sales!$D$3:$ABF$3,0))/HW$2*INDEX(Usage!$D$5:$ABF$11,MATCH(UsagePerHour!$B$68,Usage!$C$5:$C$11,0),MATCH(UsagePerHour!HW$4,Usage!$D$3:$ABF$3,0)),"")</f>
        <v>0.18777780165928726</v>
      </c>
      <c r="HX72" s="27">
        <f>IFERROR(INDEX(Sales!$D$5:$ABF$18,MATCH(UsagePerHour!$B72,Sales!$C$5:$C$18,0),MATCH(UsagePerHour!HX$4,Sales!$D$3:$ABF$3,0))/HX$2*INDEX(Usage!$D$5:$ABF$11,MATCH(UsagePerHour!$B$68,Usage!$C$5:$C$11,0),MATCH(UsagePerHour!HX$4,Usage!$D$3:$ABF$3,0)),"")</f>
        <v>0.24605318474015306</v>
      </c>
      <c r="HY72" s="27">
        <f>IFERROR(INDEX(Sales!$D$5:$ABF$18,MATCH(UsagePerHour!$B72,Sales!$C$5:$C$18,0),MATCH(UsagePerHour!HY$4,Sales!$D$3:$ABF$3,0))/HY$2*INDEX(Usage!$D$5:$ABF$11,MATCH(UsagePerHour!$B$68,Usage!$C$5:$C$11,0),MATCH(UsagePerHour!HY$4,Usage!$D$3:$ABF$3,0)),"")</f>
        <v>0.12624445972391177</v>
      </c>
      <c r="HZ72" s="27">
        <f>IFERROR(INDEX(Sales!$D$5:$ABF$18,MATCH(UsagePerHour!$B72,Sales!$C$5:$C$18,0),MATCH(UsagePerHour!HZ$4,Sales!$D$3:$ABF$3,0))/HZ$2*INDEX(Usage!$D$5:$ABF$11,MATCH(UsagePerHour!$B$68,Usage!$C$5:$C$11,0),MATCH(UsagePerHour!HZ$4,Usage!$D$3:$ABF$3,0)),"")</f>
        <v>0.31887144892090197</v>
      </c>
      <c r="IA72" s="27">
        <f>IFERROR(INDEX(Sales!$D$5:$ABF$18,MATCH(UsagePerHour!$B72,Sales!$C$5:$C$18,0),MATCH(UsagePerHour!IA$4,Sales!$D$3:$ABF$3,0))/IA$2*INDEX(Usage!$D$5:$ABF$11,MATCH(UsagePerHour!$B$68,Usage!$C$5:$C$11,0),MATCH(UsagePerHour!IA$4,Usage!$D$3:$ABF$3,0)),"")</f>
        <v>0.53437583927503962</v>
      </c>
      <c r="IB72" s="27">
        <f>IFERROR(INDEX(Sales!$D$5:$ABF$18,MATCH(UsagePerHour!$B72,Sales!$C$5:$C$18,0),MATCH(UsagePerHour!IB$4,Sales!$D$3:$ABF$3,0))/IB$2*INDEX(Usage!$D$5:$ABF$11,MATCH(UsagePerHour!$B$68,Usage!$C$5:$C$11,0),MATCH(UsagePerHour!IB$4,Usage!$D$3:$ABF$3,0)),"")</f>
        <v>7.1337320240145205E-2</v>
      </c>
      <c r="IC72" s="27">
        <f>IFERROR(INDEX(Sales!$D$5:$ABF$18,MATCH(UsagePerHour!$B72,Sales!$C$5:$C$18,0),MATCH(UsagePerHour!IC$4,Sales!$D$3:$ABF$3,0))/IC$2*INDEX(Usage!$D$5:$ABF$11,MATCH(UsagePerHour!$B$68,Usage!$C$5:$C$11,0),MATCH(UsagePerHour!IC$4,Usage!$D$3:$ABF$3,0)),"")</f>
        <v>8.1666423068089272E-2</v>
      </c>
      <c r="ID72" s="27">
        <f>IFERROR(INDEX(Sales!$D$5:$ABF$18,MATCH(UsagePerHour!$B72,Sales!$C$5:$C$18,0),MATCH(UsagePerHour!ID$4,Sales!$D$3:$ABF$3,0))/ID$2*INDEX(Usage!$D$5:$ABF$11,MATCH(UsagePerHour!$B$68,Usage!$C$5:$C$11,0),MATCH(UsagePerHour!ID$4,Usage!$D$3:$ABF$3,0)),"")</f>
        <v>0.4128020081581425</v>
      </c>
      <c r="IE72" s="27">
        <f>IFERROR(INDEX(Sales!$D$5:$ABF$18,MATCH(UsagePerHour!$B72,Sales!$C$5:$C$18,0),MATCH(UsagePerHour!IE$4,Sales!$D$3:$ABF$3,0))/IE$2*INDEX(Usage!$D$5:$ABF$11,MATCH(UsagePerHour!$B$68,Usage!$C$5:$C$11,0),MATCH(UsagePerHour!IE$4,Usage!$D$3:$ABF$3,0)),"")</f>
        <v>0.11357017914228845</v>
      </c>
      <c r="IF72" s="27">
        <f>IFERROR(INDEX(Sales!$D$5:$ABF$18,MATCH(UsagePerHour!$B72,Sales!$C$5:$C$18,0),MATCH(UsagePerHour!IF$4,Sales!$D$3:$ABF$3,0))/IF$2*INDEX(Usage!$D$5:$ABF$11,MATCH(UsagePerHour!$B$68,Usage!$C$5:$C$11,0),MATCH(UsagePerHour!IF$4,Usage!$D$3:$ABF$3,0)),"")</f>
        <v>0.15483993342797003</v>
      </c>
      <c r="IG72" s="27">
        <f>IFERROR(INDEX(Sales!$D$5:$ABF$18,MATCH(UsagePerHour!$B72,Sales!$C$5:$C$18,0),MATCH(UsagePerHour!IG$4,Sales!$D$3:$ABF$3,0))/IG$2*INDEX(Usage!$D$5:$ABF$11,MATCH(UsagePerHour!$B$68,Usage!$C$5:$C$11,0),MATCH(UsagePerHour!IG$4,Usage!$D$3:$ABF$3,0)),"")</f>
        <v>0.13424089200051861</v>
      </c>
      <c r="IH72" s="27">
        <f>IFERROR(INDEX(Sales!$D$5:$ABF$18,MATCH(UsagePerHour!$B72,Sales!$C$5:$C$18,0),MATCH(UsagePerHour!IH$4,Sales!$D$3:$ABF$3,0))/IH$2*INDEX(Usage!$D$5:$ABF$11,MATCH(UsagePerHour!$B$68,Usage!$C$5:$C$11,0),MATCH(UsagePerHour!IH$4,Usage!$D$3:$ABF$3,0)),"")</f>
        <v>0.37126142922532462</v>
      </c>
      <c r="II72" s="27">
        <f>IFERROR(INDEX(Sales!$D$5:$ABF$18,MATCH(UsagePerHour!$B72,Sales!$C$5:$C$18,0),MATCH(UsagePerHour!II$4,Sales!$D$3:$ABF$3,0))/II$2*INDEX(Usage!$D$5:$ABF$11,MATCH(UsagePerHour!$B$68,Usage!$C$5:$C$11,0),MATCH(UsagePerHour!II$4,Usage!$D$3:$ABF$3,0)),"")</f>
        <v>0.24623136263718171</v>
      </c>
      <c r="IJ72" s="27">
        <f>IFERROR(INDEX(Sales!$D$5:$ABF$18,MATCH(UsagePerHour!$B72,Sales!$C$5:$C$18,0),MATCH(UsagePerHour!IJ$4,Sales!$D$3:$ABF$3,0))/IJ$2*INDEX(Usage!$D$5:$ABF$11,MATCH(UsagePerHour!$B$68,Usage!$C$5:$C$11,0),MATCH(UsagePerHour!IJ$4,Usage!$D$3:$ABF$3,0)),"")</f>
        <v>0.10038143674507312</v>
      </c>
      <c r="IK72" s="27">
        <f>IFERROR(INDEX(Sales!$D$5:$ABF$18,MATCH(UsagePerHour!$B72,Sales!$C$5:$C$18,0),MATCH(UsagePerHour!IK$4,Sales!$D$3:$ABF$3,0))/IK$2*INDEX(Usage!$D$5:$ABF$11,MATCH(UsagePerHour!$B$68,Usage!$C$5:$C$11,0),MATCH(UsagePerHour!IK$4,Usage!$D$3:$ABF$3,0)),"")</f>
        <v>0.12075586605301851</v>
      </c>
      <c r="IL72" s="27">
        <f>IFERROR(INDEX(Sales!$D$5:$ABF$18,MATCH(UsagePerHour!$B72,Sales!$C$5:$C$18,0),MATCH(UsagePerHour!IL$4,Sales!$D$3:$ABF$3,0))/IL$2*INDEX(Usage!$D$5:$ABF$11,MATCH(UsagePerHour!$B$68,Usage!$C$5:$C$11,0),MATCH(UsagePerHour!IL$4,Usage!$D$3:$ABF$3,0)),"")</f>
        <v>0.13732809183506861</v>
      </c>
      <c r="IM72" s="27">
        <f>IFERROR(INDEX(Sales!$D$5:$ABF$18,MATCH(UsagePerHour!$B72,Sales!$C$5:$C$18,0),MATCH(UsagePerHour!IM$4,Sales!$D$3:$ABF$3,0))/IM$2*INDEX(Usage!$D$5:$ABF$11,MATCH(UsagePerHour!$B$68,Usage!$C$5:$C$11,0),MATCH(UsagePerHour!IM$4,Usage!$D$3:$ABF$3,0)),"")</f>
        <v>1.6350334822138328</v>
      </c>
      <c r="IN72" s="27">
        <f>IFERROR(INDEX(Sales!$D$5:$ABF$18,MATCH(UsagePerHour!$B72,Sales!$C$5:$C$18,0),MATCH(UsagePerHour!IN$4,Sales!$D$3:$ABF$3,0))/IN$2*INDEX(Usage!$D$5:$ABF$11,MATCH(UsagePerHour!$B$68,Usage!$C$5:$C$11,0),MATCH(UsagePerHour!IN$4,Usage!$D$3:$ABF$3,0)),"")</f>
        <v>0.27655884559375138</v>
      </c>
      <c r="IO72" s="27">
        <f>IFERROR(INDEX(Sales!$D$5:$ABF$18,MATCH(UsagePerHour!$B72,Sales!$C$5:$C$18,0),MATCH(UsagePerHour!IO$4,Sales!$D$3:$ABF$3,0))/IO$2*INDEX(Usage!$D$5:$ABF$11,MATCH(UsagePerHour!$B$68,Usage!$C$5:$C$11,0),MATCH(UsagePerHour!IO$4,Usage!$D$3:$ABF$3,0)),"")</f>
        <v>0.19601133459971887</v>
      </c>
      <c r="IP72" s="27">
        <f>IFERROR(INDEX(Sales!$D$5:$ABF$18,MATCH(UsagePerHour!$B72,Sales!$C$5:$C$18,0),MATCH(UsagePerHour!IP$4,Sales!$D$3:$ABF$3,0))/IP$2*INDEX(Usage!$D$5:$ABF$11,MATCH(UsagePerHour!$B$68,Usage!$C$5:$C$11,0),MATCH(UsagePerHour!IP$4,Usage!$D$3:$ABF$3,0)),"")</f>
        <v>7.6624210065416712E-2</v>
      </c>
      <c r="IQ72" s="27">
        <f>IFERROR(INDEX(Sales!$D$5:$ABF$18,MATCH(UsagePerHour!$B72,Sales!$C$5:$C$18,0),MATCH(UsagePerHour!IQ$4,Sales!$D$3:$ABF$3,0))/IQ$2*INDEX(Usage!$D$5:$ABF$11,MATCH(UsagePerHour!$B$68,Usage!$C$5:$C$11,0),MATCH(UsagePerHour!IQ$4,Usage!$D$3:$ABF$3,0)),"")</f>
        <v>3.6039300077612364E-2</v>
      </c>
      <c r="IR72" s="27">
        <f>IFERROR(INDEX(Sales!$D$5:$ABF$18,MATCH(UsagePerHour!$B72,Sales!$C$5:$C$18,0),MATCH(UsagePerHour!IR$4,Sales!$D$3:$ABF$3,0))/IR$2*INDEX(Usage!$D$5:$ABF$11,MATCH(UsagePerHour!$B$68,Usage!$C$5:$C$11,0),MATCH(UsagePerHour!IR$4,Usage!$D$3:$ABF$3,0)),"")</f>
        <v>7.1594969628956701E-2</v>
      </c>
      <c r="IS72" s="27">
        <f>IFERROR(INDEX(Sales!$D$5:$ABF$18,MATCH(UsagePerHour!$B72,Sales!$C$5:$C$18,0),MATCH(UsagePerHour!IS$4,Sales!$D$3:$ABF$3,0))/IS$2*INDEX(Usage!$D$5:$ABF$11,MATCH(UsagePerHour!$B$68,Usage!$C$5:$C$11,0),MATCH(UsagePerHour!IS$4,Usage!$D$3:$ABF$3,0)),"")</f>
        <v>5.2662225342946692E-2</v>
      </c>
      <c r="IT72" s="27">
        <f>IFERROR(INDEX(Sales!$D$5:$ABF$18,MATCH(UsagePerHour!$B72,Sales!$C$5:$C$18,0),MATCH(UsagePerHour!IT$4,Sales!$D$3:$ABF$3,0))/IT$2*INDEX(Usage!$D$5:$ABF$11,MATCH(UsagePerHour!$B$68,Usage!$C$5:$C$11,0),MATCH(UsagePerHour!IT$4,Usage!$D$3:$ABF$3,0)),"")</f>
        <v>9.6501512545556112E-2</v>
      </c>
      <c r="IU72" s="27">
        <f>IFERROR(INDEX(Sales!$D$5:$ABF$18,MATCH(UsagePerHour!$B72,Sales!$C$5:$C$18,0),MATCH(UsagePerHour!IU$4,Sales!$D$3:$ABF$3,0))/IU$2*INDEX(Usage!$D$5:$ABF$11,MATCH(UsagePerHour!$B$68,Usage!$C$5:$C$11,0),MATCH(UsagePerHour!IU$4,Usage!$D$3:$ABF$3,0)),"")</f>
        <v>0.64898888724880333</v>
      </c>
      <c r="IV72" s="27">
        <f>IFERROR(INDEX(Sales!$D$5:$ABF$18,MATCH(UsagePerHour!$B72,Sales!$C$5:$C$18,0),MATCH(UsagePerHour!IV$4,Sales!$D$3:$ABF$3,0))/IV$2*INDEX(Usage!$D$5:$ABF$11,MATCH(UsagePerHour!$B$68,Usage!$C$5:$C$11,0),MATCH(UsagePerHour!IV$4,Usage!$D$3:$ABF$3,0)),"")</f>
        <v>0.27429461644950198</v>
      </c>
      <c r="IW72" s="27">
        <f>IFERROR(INDEX(Sales!$D$5:$ABF$18,MATCH(UsagePerHour!$B72,Sales!$C$5:$C$18,0),MATCH(UsagePerHour!IW$4,Sales!$D$3:$ABF$3,0))/IW$2*INDEX(Usage!$D$5:$ABF$11,MATCH(UsagePerHour!$B$68,Usage!$C$5:$C$11,0),MATCH(UsagePerHour!IW$4,Usage!$D$3:$ABF$3,0)),"")</f>
        <v>9.7809106929679951E-2</v>
      </c>
      <c r="IX72" s="27">
        <f>IFERROR(INDEX(Sales!$D$5:$ABF$18,MATCH(UsagePerHour!$B72,Sales!$C$5:$C$18,0),MATCH(UsagePerHour!IX$4,Sales!$D$3:$ABF$3,0))/IX$2*INDEX(Usage!$D$5:$ABF$11,MATCH(UsagePerHour!$B$68,Usage!$C$5:$C$11,0),MATCH(UsagePerHour!IX$4,Usage!$D$3:$ABF$3,0)),"")</f>
        <v>0.12942974199977852</v>
      </c>
      <c r="IY72" s="27">
        <f>IFERROR(INDEX(Sales!$D$5:$ABF$18,MATCH(UsagePerHour!$B72,Sales!$C$5:$C$18,0),MATCH(UsagePerHour!IY$4,Sales!$D$3:$ABF$3,0))/IY$2*INDEX(Usage!$D$5:$ABF$11,MATCH(UsagePerHour!$B$68,Usage!$C$5:$C$11,0),MATCH(UsagePerHour!IY$4,Usage!$D$3:$ABF$3,0)),"")</f>
        <v>0.36097149969680525</v>
      </c>
      <c r="IZ72" s="27">
        <f>IFERROR(INDEX(Sales!$D$5:$ABF$18,MATCH(UsagePerHour!$B72,Sales!$C$5:$C$18,0),MATCH(UsagePerHour!IZ$4,Sales!$D$3:$ABF$3,0))/IZ$2*INDEX(Usage!$D$5:$ABF$11,MATCH(UsagePerHour!$B$68,Usage!$C$5:$C$11,0),MATCH(UsagePerHour!IZ$4,Usage!$D$3:$ABF$3,0)),"")</f>
        <v>0.31057265684268603</v>
      </c>
      <c r="JA72" s="27">
        <f>IFERROR(INDEX(Sales!$D$5:$ABF$18,MATCH(UsagePerHour!$B72,Sales!$C$5:$C$18,0),MATCH(UsagePerHour!JA$4,Sales!$D$3:$ABF$3,0))/JA$2*INDEX(Usage!$D$5:$ABF$11,MATCH(UsagePerHour!$B$68,Usage!$C$5:$C$11,0),MATCH(UsagePerHour!JA$4,Usage!$D$3:$ABF$3,0)),"")</f>
        <v>0.2874138579487921</v>
      </c>
      <c r="JB72" s="27">
        <f>IFERROR(INDEX(Sales!$D$5:$ABF$18,MATCH(UsagePerHour!$B72,Sales!$C$5:$C$18,0),MATCH(UsagePerHour!JB$4,Sales!$D$3:$ABF$3,0))/JB$2*INDEX(Usage!$D$5:$ABF$11,MATCH(UsagePerHour!$B$68,Usage!$C$5:$C$11,0),MATCH(UsagePerHour!JB$4,Usage!$D$3:$ABF$3,0)),"")</f>
        <v>0.27977495940276542</v>
      </c>
      <c r="JC72" s="27">
        <f>IFERROR(INDEX(Sales!$D$5:$ABF$18,MATCH(UsagePerHour!$B72,Sales!$C$5:$C$18,0),MATCH(UsagePerHour!JC$4,Sales!$D$3:$ABF$3,0))/JC$2*INDEX(Usage!$D$5:$ABF$11,MATCH(UsagePerHour!$B$68,Usage!$C$5:$C$11,0),MATCH(UsagePerHour!JC$4,Usage!$D$3:$ABF$3,0)),"")</f>
        <v>0.9675001451883799</v>
      </c>
      <c r="JD72" s="27">
        <f>IFERROR(INDEX(Sales!$D$5:$ABF$18,MATCH(UsagePerHour!$B72,Sales!$C$5:$C$18,0),MATCH(UsagePerHour!JD$4,Sales!$D$3:$ABF$3,0))/JD$2*INDEX(Usage!$D$5:$ABF$11,MATCH(UsagePerHour!$B$68,Usage!$C$5:$C$11,0),MATCH(UsagePerHour!JD$4,Usage!$D$3:$ABF$3,0)),"")</f>
        <v>0.55467150689545486</v>
      </c>
      <c r="JE72" s="27">
        <f>IFERROR(INDEX(Sales!$D$5:$ABF$18,MATCH(UsagePerHour!$B72,Sales!$C$5:$C$18,0),MATCH(UsagePerHour!JE$4,Sales!$D$3:$ABF$3,0))/JE$2*INDEX(Usage!$D$5:$ABF$11,MATCH(UsagePerHour!$B$68,Usage!$C$5:$C$11,0),MATCH(UsagePerHour!JE$4,Usage!$D$3:$ABF$3,0)),"")</f>
        <v>0.14088818314455975</v>
      </c>
      <c r="JF72" s="27">
        <f>IFERROR(INDEX(Sales!$D$5:$ABF$18,MATCH(UsagePerHour!$B72,Sales!$C$5:$C$18,0),MATCH(UsagePerHour!JF$4,Sales!$D$3:$ABF$3,0))/JF$2*INDEX(Usage!$D$5:$ABF$11,MATCH(UsagePerHour!$B$68,Usage!$C$5:$C$11,0),MATCH(UsagePerHour!JF$4,Usage!$D$3:$ABF$3,0)),"")</f>
        <v>0.12206806744087427</v>
      </c>
      <c r="JG72" s="27">
        <f>IFERROR(INDEX(Sales!$D$5:$ABF$18,MATCH(UsagePerHour!$B72,Sales!$C$5:$C$18,0),MATCH(UsagePerHour!JG$4,Sales!$D$3:$ABF$3,0))/JG$2*INDEX(Usage!$D$5:$ABF$11,MATCH(UsagePerHour!$B$68,Usage!$C$5:$C$11,0),MATCH(UsagePerHour!JG$4,Usage!$D$3:$ABF$3,0)),"")</f>
        <v>0.48483477300802269</v>
      </c>
      <c r="JH72" s="27">
        <f>IFERROR(INDEX(Sales!$D$5:$ABF$18,MATCH(UsagePerHour!$B72,Sales!$C$5:$C$18,0),MATCH(UsagePerHour!JH$4,Sales!$D$3:$ABF$3,0))/JH$2*INDEX(Usage!$D$5:$ABF$11,MATCH(UsagePerHour!$B$68,Usage!$C$5:$C$11,0),MATCH(UsagePerHour!JH$4,Usage!$D$3:$ABF$3,0)),"")</f>
        <v>0.14548124525183037</v>
      </c>
      <c r="JI72" s="27">
        <f>IFERROR(INDEX(Sales!$D$5:$ABF$18,MATCH(UsagePerHour!$B72,Sales!$C$5:$C$18,0),MATCH(UsagePerHour!JI$4,Sales!$D$3:$ABF$3,0))/JI$2*INDEX(Usage!$D$5:$ABF$11,MATCH(UsagePerHour!$B$68,Usage!$C$5:$C$11,0),MATCH(UsagePerHour!JI$4,Usage!$D$3:$ABF$3,0)),"")</f>
        <v>0.24999001318259897</v>
      </c>
      <c r="JJ72" s="27">
        <f>IFERROR(INDEX(Sales!$D$5:$ABF$18,MATCH(UsagePerHour!$B72,Sales!$C$5:$C$18,0),MATCH(UsagePerHour!JJ$4,Sales!$D$3:$ABF$3,0))/JJ$2*INDEX(Usage!$D$5:$ABF$11,MATCH(UsagePerHour!$B$68,Usage!$C$5:$C$11,0),MATCH(UsagePerHour!JJ$4,Usage!$D$3:$ABF$3,0)),"")</f>
        <v>0.36261851584872512</v>
      </c>
      <c r="JK72" s="27">
        <f>IFERROR(INDEX(Sales!$D$5:$ABF$18,MATCH(UsagePerHour!$B72,Sales!$C$5:$C$18,0),MATCH(UsagePerHour!JK$4,Sales!$D$3:$ABF$3,0))/JK$2*INDEX(Usage!$D$5:$ABF$11,MATCH(UsagePerHour!$B$68,Usage!$C$5:$C$11,0),MATCH(UsagePerHour!JK$4,Usage!$D$3:$ABF$3,0)),"")</f>
        <v>0.32064361674184028</v>
      </c>
      <c r="JL72" s="27">
        <f>IFERROR(INDEX(Sales!$D$5:$ABF$18,MATCH(UsagePerHour!$B72,Sales!$C$5:$C$18,0),MATCH(UsagePerHour!JL$4,Sales!$D$3:$ABF$3,0))/JL$2*INDEX(Usage!$D$5:$ABF$11,MATCH(UsagePerHour!$B$68,Usage!$C$5:$C$11,0),MATCH(UsagePerHour!JL$4,Usage!$D$3:$ABF$3,0)),"")</f>
        <v>8.7997105755052596E-2</v>
      </c>
      <c r="JM72" s="27">
        <f>IFERROR(INDEX(Sales!$D$5:$ABF$18,MATCH(UsagePerHour!$B72,Sales!$C$5:$C$18,0),MATCH(UsagePerHour!JM$4,Sales!$D$3:$ABF$3,0))/JM$2*INDEX(Usage!$D$5:$ABF$11,MATCH(UsagePerHour!$B$68,Usage!$C$5:$C$11,0),MATCH(UsagePerHour!JM$4,Usage!$D$3:$ABF$3,0)),"")</f>
        <v>0.213360328752628</v>
      </c>
      <c r="JN72" s="27">
        <f>IFERROR(INDEX(Sales!$D$5:$ABF$18,MATCH(UsagePerHour!$B72,Sales!$C$5:$C$18,0),MATCH(UsagePerHour!JN$4,Sales!$D$3:$ABF$3,0))/JN$2*INDEX(Usage!$D$5:$ABF$11,MATCH(UsagePerHour!$B$68,Usage!$C$5:$C$11,0),MATCH(UsagePerHour!JN$4,Usage!$D$3:$ABF$3,0)),"")</f>
        <v>0.55706129443163899</v>
      </c>
      <c r="JO72" s="27">
        <f>IFERROR(INDEX(Sales!$D$5:$ABF$18,MATCH(UsagePerHour!$B72,Sales!$C$5:$C$18,0),MATCH(UsagePerHour!JO$4,Sales!$D$3:$ABF$3,0))/JO$2*INDEX(Usage!$D$5:$ABF$11,MATCH(UsagePerHour!$B$68,Usage!$C$5:$C$11,0),MATCH(UsagePerHour!JO$4,Usage!$D$3:$ABF$3,0)),"")</f>
        <v>0.20626140103595886</v>
      </c>
      <c r="JP72" s="27">
        <f>IFERROR(INDEX(Sales!$D$5:$ABF$18,MATCH(UsagePerHour!$B72,Sales!$C$5:$C$18,0),MATCH(UsagePerHour!JP$4,Sales!$D$3:$ABF$3,0))/JP$2*INDEX(Usage!$D$5:$ABF$11,MATCH(UsagePerHour!$B$68,Usage!$C$5:$C$11,0),MATCH(UsagePerHour!JP$4,Usage!$D$3:$ABF$3,0)),"")</f>
        <v>2.3113240928897109E-2</v>
      </c>
      <c r="JQ72" s="27">
        <f>IFERROR(INDEX(Sales!$D$5:$ABF$18,MATCH(UsagePerHour!$B72,Sales!$C$5:$C$18,0),MATCH(UsagePerHour!JQ$4,Sales!$D$3:$ABF$3,0))/JQ$2*INDEX(Usage!$D$5:$ABF$11,MATCH(UsagePerHour!$B$68,Usage!$C$5:$C$11,0),MATCH(UsagePerHour!JQ$4,Usage!$D$3:$ABF$3,0)),"")</f>
        <v>0.14142108802940312</v>
      </c>
      <c r="JR72" s="27">
        <f>IFERROR(INDEX(Sales!$D$5:$ABF$18,MATCH(UsagePerHour!$B72,Sales!$C$5:$C$18,0),MATCH(UsagePerHour!JR$4,Sales!$D$3:$ABF$3,0))/JR$2*INDEX(Usage!$D$5:$ABF$11,MATCH(UsagePerHour!$B$68,Usage!$C$5:$C$11,0),MATCH(UsagePerHour!JR$4,Usage!$D$3:$ABF$3,0)),"")</f>
        <v>5.896802703405251E-2</v>
      </c>
      <c r="JS72" s="27">
        <f>IFERROR(INDEX(Sales!$D$5:$ABF$18,MATCH(UsagePerHour!$B72,Sales!$C$5:$C$18,0),MATCH(UsagePerHour!JS$4,Sales!$D$3:$ABF$3,0))/JS$2*INDEX(Usage!$D$5:$ABF$11,MATCH(UsagePerHour!$B$68,Usage!$C$5:$C$11,0),MATCH(UsagePerHour!JS$4,Usage!$D$3:$ABF$3,0)),"")</f>
        <v>9.9220017189347767E-2</v>
      </c>
      <c r="JT72" s="27">
        <f>IFERROR(INDEX(Sales!$D$5:$ABF$18,MATCH(UsagePerHour!$B72,Sales!$C$5:$C$18,0),MATCH(UsagePerHour!JT$4,Sales!$D$3:$ABF$3,0))/JT$2*INDEX(Usage!$D$5:$ABF$11,MATCH(UsagePerHour!$B$68,Usage!$C$5:$C$11,0),MATCH(UsagePerHour!JT$4,Usage!$D$3:$ABF$3,0)),"")</f>
        <v>0.32224596124292515</v>
      </c>
      <c r="JU72" s="27">
        <f>IFERROR(INDEX(Sales!$D$5:$ABF$18,MATCH(UsagePerHour!$B72,Sales!$C$5:$C$18,0),MATCH(UsagePerHour!JU$4,Sales!$D$3:$ABF$3,0))/JU$2*INDEX(Usage!$D$5:$ABF$11,MATCH(UsagePerHour!$B$68,Usage!$C$5:$C$11,0),MATCH(UsagePerHour!JU$4,Usage!$D$3:$ABF$3,0)),"")</f>
        <v>3.1269476751364302E-2</v>
      </c>
      <c r="JV72" s="27">
        <f>IFERROR(INDEX(Sales!$D$5:$ABF$18,MATCH(UsagePerHour!$B72,Sales!$C$5:$C$18,0),MATCH(UsagePerHour!JV$4,Sales!$D$3:$ABF$3,0))/JV$2*INDEX(Usage!$D$5:$ABF$11,MATCH(UsagePerHour!$B$68,Usage!$C$5:$C$11,0),MATCH(UsagePerHour!JV$4,Usage!$D$3:$ABF$3,0)),"")</f>
        <v>9.7421729263052981E-2</v>
      </c>
      <c r="JW72" s="27">
        <f>IFERROR(INDEX(Sales!$D$5:$ABF$18,MATCH(UsagePerHour!$B72,Sales!$C$5:$C$18,0),MATCH(UsagePerHour!JW$4,Sales!$D$3:$ABF$3,0))/JW$2*INDEX(Usage!$D$5:$ABF$11,MATCH(UsagePerHour!$B$68,Usage!$C$5:$C$11,0),MATCH(UsagePerHour!JW$4,Usage!$D$3:$ABF$3,0)),"")</f>
        <v>0.21270685864180144</v>
      </c>
      <c r="JX72" s="27">
        <f>IFERROR(INDEX(Sales!$D$5:$ABF$18,MATCH(UsagePerHour!$B72,Sales!$C$5:$C$18,0),MATCH(UsagePerHour!JX$4,Sales!$D$3:$ABF$3,0))/JX$2*INDEX(Usage!$D$5:$ABF$11,MATCH(UsagePerHour!$B$68,Usage!$C$5:$C$11,0),MATCH(UsagePerHour!JX$4,Usage!$D$3:$ABF$3,0)),"")</f>
        <v>0.21328486571189098</v>
      </c>
      <c r="JY72" s="27">
        <f>IFERROR(INDEX(Sales!$D$5:$ABF$18,MATCH(UsagePerHour!$B72,Sales!$C$5:$C$18,0),MATCH(UsagePerHour!JY$4,Sales!$D$3:$ABF$3,0))/JY$2*INDEX(Usage!$D$5:$ABF$11,MATCH(UsagePerHour!$B$68,Usage!$C$5:$C$11,0),MATCH(UsagePerHour!JY$4,Usage!$D$3:$ABF$3,0)),"")</f>
        <v>0.16206616535706575</v>
      </c>
      <c r="JZ72" s="27">
        <f>IFERROR(INDEX(Sales!$D$5:$ABF$18,MATCH(UsagePerHour!$B72,Sales!$C$5:$C$18,0),MATCH(UsagePerHour!JZ$4,Sales!$D$3:$ABF$3,0))/JZ$2*INDEX(Usage!$D$5:$ABF$11,MATCH(UsagePerHour!$B$68,Usage!$C$5:$C$11,0),MATCH(UsagePerHour!JZ$4,Usage!$D$3:$ABF$3,0)),"")</f>
        <v>9.8331341477440368E-2</v>
      </c>
      <c r="KA72" s="27">
        <f>IFERROR(INDEX(Sales!$D$5:$ABF$18,MATCH(UsagePerHour!$B72,Sales!$C$5:$C$18,0),MATCH(UsagePerHour!KA$4,Sales!$D$3:$ABF$3,0))/KA$2*INDEX(Usage!$D$5:$ABF$11,MATCH(UsagePerHour!$B$68,Usage!$C$5:$C$11,0),MATCH(UsagePerHour!KA$4,Usage!$D$3:$ABF$3,0)),"")</f>
        <v>0.15443259935136475</v>
      </c>
      <c r="KB72" s="27">
        <f>IFERROR(INDEX(Sales!$D$5:$ABF$18,MATCH(UsagePerHour!$B72,Sales!$C$5:$C$18,0),MATCH(UsagePerHour!KB$4,Sales!$D$3:$ABF$3,0))/KB$2*INDEX(Usage!$D$5:$ABF$11,MATCH(UsagePerHour!$B$68,Usage!$C$5:$C$11,0),MATCH(UsagePerHour!KB$4,Usage!$D$3:$ABF$3,0)),"")</f>
        <v>0.20020997314655353</v>
      </c>
      <c r="KC72" s="27">
        <f>IFERROR(INDEX(Sales!$D$5:$ABF$18,MATCH(UsagePerHour!$B72,Sales!$C$5:$C$18,0),MATCH(UsagePerHour!KC$4,Sales!$D$3:$ABF$3,0))/KC$2*INDEX(Usage!$D$5:$ABF$11,MATCH(UsagePerHour!$B$68,Usage!$C$5:$C$11,0),MATCH(UsagePerHour!KC$4,Usage!$D$3:$ABF$3,0)),"")</f>
        <v>0.10504651338677962</v>
      </c>
      <c r="KD72" s="27">
        <f>IFERROR(INDEX(Sales!$D$5:$ABF$18,MATCH(UsagePerHour!$B72,Sales!$C$5:$C$18,0),MATCH(UsagePerHour!KD$4,Sales!$D$3:$ABF$3,0))/KD$2*INDEX(Usage!$D$5:$ABF$11,MATCH(UsagePerHour!$B$68,Usage!$C$5:$C$11,0),MATCH(UsagePerHour!KD$4,Usage!$D$3:$ABF$3,0)),"")</f>
        <v>0.22118750365842441</v>
      </c>
      <c r="KE72" s="27">
        <f>IFERROR(INDEX(Sales!$D$5:$ABF$18,MATCH(UsagePerHour!$B72,Sales!$C$5:$C$18,0),MATCH(UsagePerHour!KE$4,Sales!$D$3:$ABF$3,0))/KE$2*INDEX(Usage!$D$5:$ABF$11,MATCH(UsagePerHour!$B$68,Usage!$C$5:$C$11,0),MATCH(UsagePerHour!KE$4,Usage!$D$3:$ABF$3,0)),"")</f>
        <v>0.73051450217104397</v>
      </c>
      <c r="KF72" s="27">
        <f>IFERROR(INDEX(Sales!$D$5:$ABF$18,MATCH(UsagePerHour!$B72,Sales!$C$5:$C$18,0),MATCH(UsagePerHour!KF$4,Sales!$D$3:$ABF$3,0))/KF$2*INDEX(Usage!$D$5:$ABF$11,MATCH(UsagePerHour!$B$68,Usage!$C$5:$C$11,0),MATCH(UsagePerHour!KF$4,Usage!$D$3:$ABF$3,0)),"")</f>
        <v>0.15707391971923668</v>
      </c>
      <c r="KG72" s="27">
        <f>IFERROR(INDEX(Sales!$D$5:$ABF$18,MATCH(UsagePerHour!$B72,Sales!$C$5:$C$18,0),MATCH(UsagePerHour!KG$4,Sales!$D$3:$ABF$3,0))/KG$2*INDEX(Usage!$D$5:$ABF$11,MATCH(UsagePerHour!$B$68,Usage!$C$5:$C$11,0),MATCH(UsagePerHour!KG$4,Usage!$D$3:$ABF$3,0)),"")</f>
        <v>6.4908015728793775E-2</v>
      </c>
      <c r="KH72" s="27">
        <f>IFERROR(INDEX(Sales!$D$5:$ABF$18,MATCH(UsagePerHour!$B72,Sales!$C$5:$C$18,0),MATCH(UsagePerHour!KH$4,Sales!$D$3:$ABF$3,0))/KH$2*INDEX(Usage!$D$5:$ABF$11,MATCH(UsagePerHour!$B$68,Usage!$C$5:$C$11,0),MATCH(UsagePerHour!KH$4,Usage!$D$3:$ABF$3,0)),"")</f>
        <v>0.41751632827969382</v>
      </c>
      <c r="KI72" s="27">
        <f>IFERROR(INDEX(Sales!$D$5:$ABF$18,MATCH(UsagePerHour!$B72,Sales!$C$5:$C$18,0),MATCH(UsagePerHour!KI$4,Sales!$D$3:$ABF$3,0))/KI$2*INDEX(Usage!$D$5:$ABF$11,MATCH(UsagePerHour!$B$68,Usage!$C$5:$C$11,0),MATCH(UsagePerHour!KI$4,Usage!$D$3:$ABF$3,0)),"")</f>
        <v>0.25262065549409723</v>
      </c>
      <c r="KJ72" s="27">
        <f>IFERROR(INDEX(Sales!$D$5:$ABF$18,MATCH(UsagePerHour!$B72,Sales!$C$5:$C$18,0),MATCH(UsagePerHour!KJ$4,Sales!$D$3:$ABF$3,0))/KJ$2*INDEX(Usage!$D$5:$ABF$11,MATCH(UsagePerHour!$B$68,Usage!$C$5:$C$11,0),MATCH(UsagePerHour!KJ$4,Usage!$D$3:$ABF$3,0)),"")</f>
        <v>8.4366185159891929E-2</v>
      </c>
      <c r="KK72" s="27">
        <f>IFERROR(INDEX(Sales!$D$5:$ABF$18,MATCH(UsagePerHour!$B72,Sales!$C$5:$C$18,0),MATCH(UsagePerHour!KK$4,Sales!$D$3:$ABF$3,0))/KK$2*INDEX(Usage!$D$5:$ABF$11,MATCH(UsagePerHour!$B$68,Usage!$C$5:$C$11,0),MATCH(UsagePerHour!KK$4,Usage!$D$3:$ABF$3,0)),"")</f>
        <v>0.32516699021857132</v>
      </c>
      <c r="KL72" s="27">
        <f>IFERROR(INDEX(Sales!$D$5:$ABF$18,MATCH(UsagePerHour!$B72,Sales!$C$5:$C$18,0),MATCH(UsagePerHour!KL$4,Sales!$D$3:$ABF$3,0))/KL$2*INDEX(Usage!$D$5:$ABF$11,MATCH(UsagePerHour!$B$68,Usage!$C$5:$C$11,0),MATCH(UsagePerHour!KL$4,Usage!$D$3:$ABF$3,0)),"")</f>
        <v>0.68093262928410658</v>
      </c>
      <c r="KM72" s="27">
        <f>IFERROR(INDEX(Sales!$D$5:$ABF$18,MATCH(UsagePerHour!$B72,Sales!$C$5:$C$18,0),MATCH(UsagePerHour!KM$4,Sales!$D$3:$ABF$3,0))/KM$2*INDEX(Usage!$D$5:$ABF$11,MATCH(UsagePerHour!$B$68,Usage!$C$5:$C$11,0),MATCH(UsagePerHour!KM$4,Usage!$D$3:$ABF$3,0)),"")</f>
        <v>3.4479757719218851E-2</v>
      </c>
      <c r="KN72" s="27">
        <f>IFERROR(INDEX(Sales!$D$5:$ABF$18,MATCH(UsagePerHour!$B72,Sales!$C$5:$C$18,0),MATCH(UsagePerHour!KN$4,Sales!$D$3:$ABF$3,0))/KN$2*INDEX(Usage!$D$5:$ABF$11,MATCH(UsagePerHour!$B$68,Usage!$C$5:$C$11,0),MATCH(UsagePerHour!KN$4,Usage!$D$3:$ABF$3,0)),"")</f>
        <v>0.10653865554314991</v>
      </c>
      <c r="KO72" s="27">
        <f>IFERROR(INDEX(Sales!$D$5:$ABF$18,MATCH(UsagePerHour!$B72,Sales!$C$5:$C$18,0),MATCH(UsagePerHour!KO$4,Sales!$D$3:$ABF$3,0))/KO$2*INDEX(Usage!$D$5:$ABF$11,MATCH(UsagePerHour!$B$68,Usage!$C$5:$C$11,0),MATCH(UsagePerHour!KO$4,Usage!$D$3:$ABF$3,0)),"")</f>
        <v>0.1276644608135005</v>
      </c>
      <c r="KP72" s="27">
        <f>IFERROR(INDEX(Sales!$D$5:$ABF$18,MATCH(UsagePerHour!$B72,Sales!$C$5:$C$18,0),MATCH(UsagePerHour!KP$4,Sales!$D$3:$ABF$3,0))/KP$2*INDEX(Usage!$D$5:$ABF$11,MATCH(UsagePerHour!$B$68,Usage!$C$5:$C$11,0),MATCH(UsagePerHour!KP$4,Usage!$D$3:$ABF$3,0)),"")</f>
        <v>0.40197713667322277</v>
      </c>
      <c r="KQ72" s="27">
        <f>IFERROR(INDEX(Sales!$D$5:$ABF$18,MATCH(UsagePerHour!$B72,Sales!$C$5:$C$18,0),MATCH(UsagePerHour!KQ$4,Sales!$D$3:$ABF$3,0))/KQ$2*INDEX(Usage!$D$5:$ABF$11,MATCH(UsagePerHour!$B$68,Usage!$C$5:$C$11,0),MATCH(UsagePerHour!KQ$4,Usage!$D$3:$ABF$3,0)),"")</f>
        <v>0.31921510831327532</v>
      </c>
      <c r="KR72" s="27">
        <f>IFERROR(INDEX(Sales!$D$5:$ABF$18,MATCH(UsagePerHour!$B72,Sales!$C$5:$C$18,0),MATCH(UsagePerHour!KR$4,Sales!$D$3:$ABF$3,0))/KR$2*INDEX(Usage!$D$5:$ABF$11,MATCH(UsagePerHour!$B$68,Usage!$C$5:$C$11,0),MATCH(UsagePerHour!KR$4,Usage!$D$3:$ABF$3,0)),"")</f>
        <v>0.22851471759021955</v>
      </c>
      <c r="KS72" s="27">
        <f>IFERROR(INDEX(Sales!$D$5:$ABF$18,MATCH(UsagePerHour!$B72,Sales!$C$5:$C$18,0),MATCH(UsagePerHour!KS$4,Sales!$D$3:$ABF$3,0))/KS$2*INDEX(Usage!$D$5:$ABF$11,MATCH(UsagePerHour!$B$68,Usage!$C$5:$C$11,0),MATCH(UsagePerHour!KS$4,Usage!$D$3:$ABF$3,0)),"")</f>
        <v>0.35757532789790852</v>
      </c>
      <c r="KT72" s="27">
        <f>IFERROR(INDEX(Sales!$D$5:$ABF$18,MATCH(UsagePerHour!$B72,Sales!$C$5:$C$18,0),MATCH(UsagePerHour!KT$4,Sales!$D$3:$ABF$3,0))/KT$2*INDEX(Usage!$D$5:$ABF$11,MATCH(UsagePerHour!$B$68,Usage!$C$5:$C$11,0),MATCH(UsagePerHour!KT$4,Usage!$D$3:$ABF$3,0)),"")</f>
        <v>0.16828906900000934</v>
      </c>
      <c r="KU72" s="27">
        <f>IFERROR(INDEX(Sales!$D$5:$ABF$18,MATCH(UsagePerHour!$B72,Sales!$C$5:$C$18,0),MATCH(UsagePerHour!KU$4,Sales!$D$3:$ABF$3,0))/KU$2*INDEX(Usage!$D$5:$ABF$11,MATCH(UsagePerHour!$B$68,Usage!$C$5:$C$11,0),MATCH(UsagePerHour!KU$4,Usage!$D$3:$ABF$3,0)),"")</f>
        <v>2.6814689285076115E-2</v>
      </c>
      <c r="KV72" s="27">
        <f>IFERROR(INDEX(Sales!$D$5:$ABF$18,MATCH(UsagePerHour!$B72,Sales!$C$5:$C$18,0),MATCH(UsagePerHour!KV$4,Sales!$D$3:$ABF$3,0))/KV$2*INDEX(Usage!$D$5:$ABF$11,MATCH(UsagePerHour!$B$68,Usage!$C$5:$C$11,0),MATCH(UsagePerHour!KV$4,Usage!$D$3:$ABF$3,0)),"")</f>
        <v>5.5708285746058683E-2</v>
      </c>
      <c r="KW72" s="27">
        <f>IFERROR(INDEX(Sales!$D$5:$ABF$18,MATCH(UsagePerHour!$B72,Sales!$C$5:$C$18,0),MATCH(UsagePerHour!KW$4,Sales!$D$3:$ABF$3,0))/KW$2*INDEX(Usage!$D$5:$ABF$11,MATCH(UsagePerHour!$B$68,Usage!$C$5:$C$11,0),MATCH(UsagePerHour!KW$4,Usage!$D$3:$ABF$3,0)),"")</f>
        <v>0.45450061244082496</v>
      </c>
      <c r="KX72" s="27">
        <f>IFERROR(INDEX(Sales!$D$5:$ABF$18,MATCH(UsagePerHour!$B72,Sales!$C$5:$C$18,0),MATCH(UsagePerHour!KX$4,Sales!$D$3:$ABF$3,0))/KX$2*INDEX(Usage!$D$5:$ABF$11,MATCH(UsagePerHour!$B$68,Usage!$C$5:$C$11,0),MATCH(UsagePerHour!KX$4,Usage!$D$3:$ABF$3,0)),"")</f>
        <v>9.3596031902051818E-2</v>
      </c>
      <c r="KY72" s="27">
        <f>IFERROR(INDEX(Sales!$D$5:$ABF$18,MATCH(UsagePerHour!$B72,Sales!$C$5:$C$18,0),MATCH(UsagePerHour!KY$4,Sales!$D$3:$ABF$3,0))/KY$2*INDEX(Usage!$D$5:$ABF$11,MATCH(UsagePerHour!$B$68,Usage!$C$5:$C$11,0),MATCH(UsagePerHour!KY$4,Usage!$D$3:$ABF$3,0)),"")</f>
        <v>0.17926559356136823</v>
      </c>
      <c r="KZ72" s="27">
        <f>IFERROR(INDEX(Sales!$D$5:$ABF$18,MATCH(UsagePerHour!$B72,Sales!$C$5:$C$18,0),MATCH(UsagePerHour!KZ$4,Sales!$D$3:$ABF$3,0))/KZ$2*INDEX(Usage!$D$5:$ABF$11,MATCH(UsagePerHour!$B$68,Usage!$C$5:$C$11,0),MATCH(UsagePerHour!KZ$4,Usage!$D$3:$ABF$3,0)),"")</f>
        <v>1.409586202051426</v>
      </c>
      <c r="LA72" s="27">
        <f>IFERROR(INDEX(Sales!$D$5:$ABF$18,MATCH(UsagePerHour!$B72,Sales!$C$5:$C$18,0),MATCH(UsagePerHour!LA$4,Sales!$D$3:$ABF$3,0))/LA$2*INDEX(Usage!$D$5:$ABF$11,MATCH(UsagePerHour!$B$68,Usage!$C$5:$C$11,0),MATCH(UsagePerHour!LA$4,Usage!$D$3:$ABF$3,0)),"")</f>
        <v>0.17592559513106312</v>
      </c>
      <c r="LB72" s="27">
        <f>IFERROR(INDEX(Sales!$D$5:$ABF$18,MATCH(UsagePerHour!$B72,Sales!$C$5:$C$18,0),MATCH(UsagePerHour!LB$4,Sales!$D$3:$ABF$3,0))/LB$2*INDEX(Usage!$D$5:$ABF$11,MATCH(UsagePerHour!$B$68,Usage!$C$5:$C$11,0),MATCH(UsagePerHour!LB$4,Usage!$D$3:$ABF$3,0)),"")</f>
        <v>0.20706343013876988</v>
      </c>
      <c r="LC72" s="27">
        <f>IFERROR(INDEX(Sales!$D$5:$ABF$18,MATCH(UsagePerHour!$B72,Sales!$C$5:$C$18,0),MATCH(UsagePerHour!LC$4,Sales!$D$3:$ABF$3,0))/LC$2*INDEX(Usage!$D$5:$ABF$11,MATCH(UsagePerHour!$B$68,Usage!$C$5:$C$11,0),MATCH(UsagePerHour!LC$4,Usage!$D$3:$ABF$3,0)),"")</f>
        <v>0.29280663941204405</v>
      </c>
      <c r="LD72" s="27">
        <f>IFERROR(INDEX(Sales!$D$5:$ABF$18,MATCH(UsagePerHour!$B72,Sales!$C$5:$C$18,0),MATCH(UsagePerHour!LD$4,Sales!$D$3:$ABF$3,0))/LD$2*INDEX(Usage!$D$5:$ABF$11,MATCH(UsagePerHour!$B$68,Usage!$C$5:$C$11,0),MATCH(UsagePerHour!LD$4,Usage!$D$3:$ABF$3,0)),"")</f>
        <v>0.29327390302298001</v>
      </c>
      <c r="LE72" s="27">
        <f>IFERROR(INDEX(Sales!$D$5:$ABF$18,MATCH(UsagePerHour!$B72,Sales!$C$5:$C$18,0),MATCH(UsagePerHour!LE$4,Sales!$D$3:$ABF$3,0))/LE$2*INDEX(Usage!$D$5:$ABF$11,MATCH(UsagePerHour!$B$68,Usage!$C$5:$C$11,0),MATCH(UsagePerHour!LE$4,Usage!$D$3:$ABF$3,0)),"")</f>
        <v>4.7871356657748047E-2</v>
      </c>
      <c r="LF72" s="27">
        <f>IFERROR(INDEX(Sales!$D$5:$ABF$18,MATCH(UsagePerHour!$B72,Sales!$C$5:$C$18,0),MATCH(UsagePerHour!LF$4,Sales!$D$3:$ABF$3,0))/LF$2*INDEX(Usage!$D$5:$ABF$11,MATCH(UsagePerHour!$B$68,Usage!$C$5:$C$11,0),MATCH(UsagePerHour!LF$4,Usage!$D$3:$ABF$3,0)),"")</f>
        <v>0.85088877847829536</v>
      </c>
      <c r="LG72" s="27">
        <f>IFERROR(INDEX(Sales!$D$5:$ABF$18,MATCH(UsagePerHour!$B72,Sales!$C$5:$C$18,0),MATCH(UsagePerHour!LG$4,Sales!$D$3:$ABF$3,0))/LG$2*INDEX(Usage!$D$5:$ABF$11,MATCH(UsagePerHour!$B$68,Usage!$C$5:$C$11,0),MATCH(UsagePerHour!LG$4,Usage!$D$3:$ABF$3,0)),"")</f>
        <v>0.13619333121885838</v>
      </c>
      <c r="LH72" s="27">
        <f>IFERROR(INDEX(Sales!$D$5:$ABF$18,MATCH(UsagePerHour!$B72,Sales!$C$5:$C$18,0),MATCH(UsagePerHour!LH$4,Sales!$D$3:$ABF$3,0))/LH$2*INDEX(Usage!$D$5:$ABF$11,MATCH(UsagePerHour!$B$68,Usage!$C$5:$C$11,0),MATCH(UsagePerHour!LH$4,Usage!$D$3:$ABF$3,0)),"")</f>
        <v>5.9358695707353651E-2</v>
      </c>
      <c r="LI72" s="27">
        <f>IFERROR(INDEX(Sales!$D$5:$ABF$18,MATCH(UsagePerHour!$B72,Sales!$C$5:$C$18,0),MATCH(UsagePerHour!LI$4,Sales!$D$3:$ABF$3,0))/LI$2*INDEX(Usage!$D$5:$ABF$11,MATCH(UsagePerHour!$B$68,Usage!$C$5:$C$11,0),MATCH(UsagePerHour!LI$4,Usage!$D$3:$ABF$3,0)),"")</f>
        <v>0.12108595063021754</v>
      </c>
      <c r="LJ72" s="27">
        <f>IFERROR(INDEX(Sales!$D$5:$ABF$18,MATCH(UsagePerHour!$B72,Sales!$C$5:$C$18,0),MATCH(UsagePerHour!LJ$4,Sales!$D$3:$ABF$3,0))/LJ$2*INDEX(Usage!$D$5:$ABF$11,MATCH(UsagePerHour!$B$68,Usage!$C$5:$C$11,0),MATCH(UsagePerHour!LJ$4,Usage!$D$3:$ABF$3,0)),"")</f>
        <v>0.26301450965536627</v>
      </c>
      <c r="LK72" s="27">
        <f>IFERROR(INDEX(Sales!$D$5:$ABF$18,MATCH(UsagePerHour!$B72,Sales!$C$5:$C$18,0),MATCH(UsagePerHour!LK$4,Sales!$D$3:$ABF$3,0))/LK$2*INDEX(Usage!$D$5:$ABF$11,MATCH(UsagePerHour!$B$68,Usage!$C$5:$C$11,0),MATCH(UsagePerHour!LK$4,Usage!$D$3:$ABF$3,0)),"")</f>
        <v>0.52035225433729959</v>
      </c>
      <c r="LL72" s="27">
        <f>IFERROR(INDEX(Sales!$D$5:$ABF$18,MATCH(UsagePerHour!$B72,Sales!$C$5:$C$18,0),MATCH(UsagePerHour!LL$4,Sales!$D$3:$ABF$3,0))/LL$2*INDEX(Usage!$D$5:$ABF$11,MATCH(UsagePerHour!$B$68,Usage!$C$5:$C$11,0),MATCH(UsagePerHour!LL$4,Usage!$D$3:$ABF$3,0)),"")</f>
        <v>8.8194365329161875E-2</v>
      </c>
      <c r="LM72" s="27">
        <f>IFERROR(INDEX(Sales!$D$5:$ABF$18,MATCH(UsagePerHour!$B72,Sales!$C$5:$C$18,0),MATCH(UsagePerHour!LM$4,Sales!$D$3:$ABF$3,0))/LM$2*INDEX(Usage!$D$5:$ABF$11,MATCH(UsagePerHour!$B$68,Usage!$C$5:$C$11,0),MATCH(UsagePerHour!LM$4,Usage!$D$3:$ABF$3,0)),"")</f>
        <v>0.21501519830383264</v>
      </c>
      <c r="LN72" s="27">
        <f>IFERROR(INDEX(Sales!$D$5:$ABF$18,MATCH(UsagePerHour!$B72,Sales!$C$5:$C$18,0),MATCH(UsagePerHour!LN$4,Sales!$D$3:$ABF$3,0))/LN$2*INDEX(Usage!$D$5:$ABF$11,MATCH(UsagePerHour!$B$68,Usage!$C$5:$C$11,0),MATCH(UsagePerHour!LN$4,Usage!$D$3:$ABF$3,0)),"")</f>
        <v>0.28190320424369358</v>
      </c>
      <c r="LO72" s="27">
        <f>IFERROR(INDEX(Sales!$D$5:$ABF$18,MATCH(UsagePerHour!$B72,Sales!$C$5:$C$18,0),MATCH(UsagePerHour!LO$4,Sales!$D$3:$ABF$3,0))/LO$2*INDEX(Usage!$D$5:$ABF$11,MATCH(UsagePerHour!$B$68,Usage!$C$5:$C$11,0),MATCH(UsagePerHour!LO$4,Usage!$D$3:$ABF$3,0)),"")</f>
        <v>0.12594434150601805</v>
      </c>
      <c r="LP72" s="27">
        <f>IFERROR(INDEX(Sales!$D$5:$ABF$18,MATCH(UsagePerHour!$B72,Sales!$C$5:$C$18,0),MATCH(UsagePerHour!LP$4,Sales!$D$3:$ABF$3,0))/LP$2*INDEX(Usage!$D$5:$ABF$11,MATCH(UsagePerHour!$B$68,Usage!$C$5:$C$11,0),MATCH(UsagePerHour!LP$4,Usage!$D$3:$ABF$3,0)),"")</f>
        <v>9.8848346244436672E-3</v>
      </c>
      <c r="LQ72" s="27">
        <f>IFERROR(INDEX(Sales!$D$5:$ABF$18,MATCH(UsagePerHour!$B72,Sales!$C$5:$C$18,0),MATCH(UsagePerHour!LQ$4,Sales!$D$3:$ABF$3,0))/LQ$2*INDEX(Usage!$D$5:$ABF$11,MATCH(UsagePerHour!$B$68,Usage!$C$5:$C$11,0),MATCH(UsagePerHour!LQ$4,Usage!$D$3:$ABF$3,0)),"")</f>
        <v>0.83942299771776896</v>
      </c>
      <c r="LR72" s="27">
        <f>IFERROR(INDEX(Sales!$D$5:$ABF$18,MATCH(UsagePerHour!$B72,Sales!$C$5:$C$18,0),MATCH(UsagePerHour!LR$4,Sales!$D$3:$ABF$3,0))/LR$2*INDEX(Usage!$D$5:$ABF$11,MATCH(UsagePerHour!$B$68,Usage!$C$5:$C$11,0),MATCH(UsagePerHour!LR$4,Usage!$D$3:$ABF$3,0)),"")</f>
        <v>5.7761328759703919E-2</v>
      </c>
      <c r="LS72" s="27">
        <f>IFERROR(INDEX(Sales!$D$5:$ABF$18,MATCH(UsagePerHour!$B72,Sales!$C$5:$C$18,0),MATCH(UsagePerHour!LS$4,Sales!$D$3:$ABF$3,0))/LS$2*INDEX(Usage!$D$5:$ABF$11,MATCH(UsagePerHour!$B$68,Usage!$C$5:$C$11,0),MATCH(UsagePerHour!LS$4,Usage!$D$3:$ABF$3,0)),"")</f>
        <v>7.0567161336691719E-2</v>
      </c>
      <c r="LT72" s="27">
        <f>IFERROR(INDEX(Sales!$D$5:$ABF$18,MATCH(UsagePerHour!$B72,Sales!$C$5:$C$18,0),MATCH(UsagePerHour!LT$4,Sales!$D$3:$ABF$3,0))/LT$2*INDEX(Usage!$D$5:$ABF$11,MATCH(UsagePerHour!$B$68,Usage!$C$5:$C$11,0),MATCH(UsagePerHour!LT$4,Usage!$D$3:$ABF$3,0)),"")</f>
        <v>0.22206596042204071</v>
      </c>
      <c r="LU72" s="27">
        <f>IFERROR(INDEX(Sales!$D$5:$ABF$18,MATCH(UsagePerHour!$B72,Sales!$C$5:$C$18,0),MATCH(UsagePerHour!LU$4,Sales!$D$3:$ABF$3,0))/LU$2*INDEX(Usage!$D$5:$ABF$11,MATCH(UsagePerHour!$B$68,Usage!$C$5:$C$11,0),MATCH(UsagePerHour!LU$4,Usage!$D$3:$ABF$3,0)),"")</f>
        <v>0.18302904413104482</v>
      </c>
      <c r="LV72" s="27">
        <f>IFERROR(INDEX(Sales!$D$5:$ABF$18,MATCH(UsagePerHour!$B72,Sales!$C$5:$C$18,0),MATCH(UsagePerHour!LV$4,Sales!$D$3:$ABF$3,0))/LV$2*INDEX(Usage!$D$5:$ABF$11,MATCH(UsagePerHour!$B$68,Usage!$C$5:$C$11,0),MATCH(UsagePerHour!LV$4,Usage!$D$3:$ABF$3,0)),"")</f>
        <v>0.12071856287425151</v>
      </c>
      <c r="LW72" s="27">
        <f>IFERROR(INDEX(Sales!$D$5:$ABF$18,MATCH(UsagePerHour!$B72,Sales!$C$5:$C$18,0),MATCH(UsagePerHour!LW$4,Sales!$D$3:$ABF$3,0))/LW$2*INDEX(Usage!$D$5:$ABF$11,MATCH(UsagePerHour!$B$68,Usage!$C$5:$C$11,0),MATCH(UsagePerHour!LW$4,Usage!$D$3:$ABF$3,0)),"")</f>
        <v>0.24235935756223012</v>
      </c>
      <c r="LX72" s="27">
        <f>IFERROR(INDEX(Sales!$D$5:$ABF$18,MATCH(UsagePerHour!$B72,Sales!$C$5:$C$18,0),MATCH(UsagePerHour!LX$4,Sales!$D$3:$ABF$3,0))/LX$2*INDEX(Usage!$D$5:$ABF$11,MATCH(UsagePerHour!$B$68,Usage!$C$5:$C$11,0),MATCH(UsagePerHour!LX$4,Usage!$D$3:$ABF$3,0)),"")</f>
        <v>0.1706560304245994</v>
      </c>
      <c r="LY72" s="27">
        <f>IFERROR(INDEX(Sales!$D$5:$ABF$18,MATCH(UsagePerHour!$B72,Sales!$C$5:$C$18,0),MATCH(UsagePerHour!LY$4,Sales!$D$3:$ABF$3,0))/LY$2*INDEX(Usage!$D$5:$ABF$11,MATCH(UsagePerHour!$B$68,Usage!$C$5:$C$11,0),MATCH(UsagePerHour!LY$4,Usage!$D$3:$ABF$3,0)),"")</f>
        <v>0.16850855726135594</v>
      </c>
      <c r="LZ72" s="27">
        <f>IFERROR(INDEX(Sales!$D$5:$ABF$18,MATCH(UsagePerHour!$B72,Sales!$C$5:$C$18,0),MATCH(UsagePerHour!LZ$4,Sales!$D$3:$ABF$3,0))/LZ$2*INDEX(Usage!$D$5:$ABF$11,MATCH(UsagePerHour!$B$68,Usage!$C$5:$C$11,0),MATCH(UsagePerHour!LZ$4,Usage!$D$3:$ABF$3,0)),"")</f>
        <v>0.2336390343594329</v>
      </c>
      <c r="MA72" s="27">
        <f>IFERROR(INDEX(Sales!$D$5:$ABF$18,MATCH(UsagePerHour!$B72,Sales!$C$5:$C$18,0),MATCH(UsagePerHour!MA$4,Sales!$D$3:$ABF$3,0))/MA$2*INDEX(Usage!$D$5:$ABF$11,MATCH(UsagePerHour!$B$68,Usage!$C$5:$C$11,0),MATCH(UsagePerHour!MA$4,Usage!$D$3:$ABF$3,0)),"")</f>
        <v>0.1245895332329067</v>
      </c>
      <c r="MB72" s="27">
        <f>IFERROR(INDEX(Sales!$D$5:$ABF$18,MATCH(UsagePerHour!$B72,Sales!$C$5:$C$18,0),MATCH(UsagePerHour!MB$4,Sales!$D$3:$ABF$3,0))/MB$2*INDEX(Usage!$D$5:$ABF$11,MATCH(UsagePerHour!$B$68,Usage!$C$5:$C$11,0),MATCH(UsagePerHour!MB$4,Usage!$D$3:$ABF$3,0)),"")</f>
        <v>0.43622974519607255</v>
      </c>
      <c r="MC72" s="27">
        <f>IFERROR(INDEX(Sales!$D$5:$ABF$18,MATCH(UsagePerHour!$B72,Sales!$C$5:$C$18,0),MATCH(UsagePerHour!MC$4,Sales!$D$3:$ABF$3,0))/MC$2*INDEX(Usage!$D$5:$ABF$11,MATCH(UsagePerHour!$B$68,Usage!$C$5:$C$11,0),MATCH(UsagePerHour!MC$4,Usage!$D$3:$ABF$3,0)),"")</f>
        <v>1.7406778290059047E-2</v>
      </c>
      <c r="MD72" s="27">
        <f>IFERROR(INDEX(Sales!$D$5:$ABF$18,MATCH(UsagePerHour!$B72,Sales!$C$5:$C$18,0),MATCH(UsagePerHour!MD$4,Sales!$D$3:$ABF$3,0))/MD$2*INDEX(Usage!$D$5:$ABF$11,MATCH(UsagePerHour!$B$68,Usage!$C$5:$C$11,0),MATCH(UsagePerHour!MD$4,Usage!$D$3:$ABF$3,0)),"")</f>
        <v>0.19591024671495058</v>
      </c>
      <c r="ME72" s="27">
        <f>IFERROR(INDEX(Sales!$D$5:$ABF$18,MATCH(UsagePerHour!$B72,Sales!$C$5:$C$18,0),MATCH(UsagePerHour!ME$4,Sales!$D$3:$ABF$3,0))/ME$2*INDEX(Usage!$D$5:$ABF$11,MATCH(UsagePerHour!$B$68,Usage!$C$5:$C$11,0),MATCH(UsagePerHour!ME$4,Usage!$D$3:$ABF$3,0)),"")</f>
        <v>0.26561638352752825</v>
      </c>
      <c r="MF72" s="27">
        <f>IFERROR(INDEX(Sales!$D$5:$ABF$18,MATCH(UsagePerHour!$B72,Sales!$C$5:$C$18,0),MATCH(UsagePerHour!MF$4,Sales!$D$3:$ABF$3,0))/MF$2*INDEX(Usage!$D$5:$ABF$11,MATCH(UsagePerHour!$B$68,Usage!$C$5:$C$11,0),MATCH(UsagePerHour!MF$4,Usage!$D$3:$ABF$3,0)),"")</f>
        <v>0.555061357581493</v>
      </c>
      <c r="MG72" s="27">
        <f>IFERROR(INDEX(Sales!$D$5:$ABF$18,MATCH(UsagePerHour!$B72,Sales!$C$5:$C$18,0),MATCH(UsagePerHour!MG$4,Sales!$D$3:$ABF$3,0))/MG$2*INDEX(Usage!$D$5:$ABF$11,MATCH(UsagePerHour!$B$68,Usage!$C$5:$C$11,0),MATCH(UsagePerHour!MG$4,Usage!$D$3:$ABF$3,0)),"")</f>
        <v>0.14062439664464124</v>
      </c>
      <c r="MH72" s="27">
        <f>IFERROR(INDEX(Sales!$D$5:$ABF$18,MATCH(UsagePerHour!$B72,Sales!$C$5:$C$18,0),MATCH(UsagePerHour!MH$4,Sales!$D$3:$ABF$3,0))/MH$2*INDEX(Usage!$D$5:$ABF$11,MATCH(UsagePerHour!$B$68,Usage!$C$5:$C$11,0),MATCH(UsagePerHour!MH$4,Usage!$D$3:$ABF$3,0)),"")</f>
        <v>9.0600103151238301E-2</v>
      </c>
      <c r="MI72" s="27">
        <f>IFERROR(INDEX(Sales!$D$5:$ABF$18,MATCH(UsagePerHour!$B72,Sales!$C$5:$C$18,0),MATCH(UsagePerHour!MI$4,Sales!$D$3:$ABF$3,0))/MI$2*INDEX(Usage!$D$5:$ABF$11,MATCH(UsagePerHour!$B$68,Usage!$C$5:$C$11,0),MATCH(UsagePerHour!MI$4,Usage!$D$3:$ABF$3,0)),"")</f>
        <v>0.38016916587057098</v>
      </c>
      <c r="MJ72" s="27">
        <f>IFERROR(INDEX(Sales!$D$5:$ABF$18,MATCH(UsagePerHour!$B72,Sales!$C$5:$C$18,0),MATCH(UsagePerHour!MJ$4,Sales!$D$3:$ABF$3,0))/MJ$2*INDEX(Usage!$D$5:$ABF$11,MATCH(UsagePerHour!$B$68,Usage!$C$5:$C$11,0),MATCH(UsagePerHour!MJ$4,Usage!$D$3:$ABF$3,0)),"")</f>
        <v>0.14369085867699485</v>
      </c>
      <c r="MK72" s="27">
        <f>IFERROR(INDEX(Sales!$D$5:$ABF$18,MATCH(UsagePerHour!$B72,Sales!$C$5:$C$18,0),MATCH(UsagePerHour!MK$4,Sales!$D$3:$ABF$3,0))/MK$2*INDEX(Usage!$D$5:$ABF$11,MATCH(UsagePerHour!$B$68,Usage!$C$5:$C$11,0),MATCH(UsagePerHour!MK$4,Usage!$D$3:$ABF$3,0)),"")</f>
        <v>6.3589869435970087E-2</v>
      </c>
      <c r="ML72" s="27">
        <f>IFERROR(INDEX(Sales!$D$5:$ABF$18,MATCH(UsagePerHour!$B72,Sales!$C$5:$C$18,0),MATCH(UsagePerHour!ML$4,Sales!$D$3:$ABF$3,0))/ML$2*INDEX(Usage!$D$5:$ABF$11,MATCH(UsagePerHour!$B$68,Usage!$C$5:$C$11,0),MATCH(UsagePerHour!ML$4,Usage!$D$3:$ABF$3,0)),"")</f>
        <v>0.40303351171908536</v>
      </c>
      <c r="MM72" s="27">
        <f>IFERROR(INDEX(Sales!$D$5:$ABF$18,MATCH(UsagePerHour!$B72,Sales!$C$5:$C$18,0),MATCH(UsagePerHour!MM$4,Sales!$D$3:$ABF$3,0))/MM$2*INDEX(Usage!$D$5:$ABF$11,MATCH(UsagePerHour!$B$68,Usage!$C$5:$C$11,0),MATCH(UsagePerHour!MM$4,Usage!$D$3:$ABF$3,0)),"")</f>
        <v>0.25460335936110706</v>
      </c>
      <c r="MN72" s="27">
        <f>IFERROR(INDEX(Sales!$D$5:$ABF$18,MATCH(UsagePerHour!$B72,Sales!$C$5:$C$18,0),MATCH(UsagePerHour!MN$4,Sales!$D$3:$ABF$3,0))/MN$2*INDEX(Usage!$D$5:$ABF$11,MATCH(UsagePerHour!$B$68,Usage!$C$5:$C$11,0),MATCH(UsagePerHour!MN$4,Usage!$D$3:$ABF$3,0)),"")</f>
        <v>7.2851512104846389E-2</v>
      </c>
      <c r="MO72" s="27">
        <f>IFERROR(INDEX(Sales!$D$5:$ABF$18,MATCH(UsagePerHour!$B72,Sales!$C$5:$C$18,0),MATCH(UsagePerHour!MO$4,Sales!$D$3:$ABF$3,0))/MO$2*INDEX(Usage!$D$5:$ABF$11,MATCH(UsagePerHour!$B$68,Usage!$C$5:$C$11,0),MATCH(UsagePerHour!MO$4,Usage!$D$3:$ABF$3,0)),"")</f>
        <v>0.22206596042204071</v>
      </c>
      <c r="MP72" s="27">
        <f>IFERROR(INDEX(Sales!$D$5:$ABF$18,MATCH(UsagePerHour!$B72,Sales!$C$5:$C$18,0),MATCH(UsagePerHour!MP$4,Sales!$D$3:$ABF$3,0))/MP$2*INDEX(Usage!$D$5:$ABF$11,MATCH(UsagePerHour!$B$68,Usage!$C$5:$C$11,0),MATCH(UsagePerHour!MP$4,Usage!$D$3:$ABF$3,0)),"")</f>
        <v>0.18302904413104482</v>
      </c>
      <c r="MQ72" s="27">
        <f>IFERROR(INDEX(Sales!$D$5:$ABF$18,MATCH(UsagePerHour!$B72,Sales!$C$5:$C$18,0),MATCH(UsagePerHour!MQ$4,Sales!$D$3:$ABF$3,0))/MQ$2*INDEX(Usage!$D$5:$ABF$11,MATCH(UsagePerHour!$B$68,Usage!$C$5:$C$11,0),MATCH(UsagePerHour!MQ$4,Usage!$D$3:$ABF$3,0)),"")</f>
        <v>0.12071856287425151</v>
      </c>
      <c r="MR72" s="27">
        <f>IFERROR(INDEX(Sales!$D$5:$ABF$18,MATCH(UsagePerHour!$B72,Sales!$C$5:$C$18,0),MATCH(UsagePerHour!MR$4,Sales!$D$3:$ABF$3,0))/MR$2*INDEX(Usage!$D$5:$ABF$11,MATCH(UsagePerHour!$B$68,Usage!$C$5:$C$11,0),MATCH(UsagePerHour!MR$4,Usage!$D$3:$ABF$3,0)),"")</f>
        <v>0.24235935756223012</v>
      </c>
      <c r="MS72" s="27">
        <f>IFERROR(INDEX(Sales!$D$5:$ABF$18,MATCH(UsagePerHour!$B72,Sales!$C$5:$C$18,0),MATCH(UsagePerHour!MS$4,Sales!$D$3:$ABF$3,0))/MS$2*INDEX(Usage!$D$5:$ABF$11,MATCH(UsagePerHour!$B$68,Usage!$C$5:$C$11,0),MATCH(UsagePerHour!MS$4,Usage!$D$3:$ABF$3,0)),"")</f>
        <v>7.1594969628956701E-2</v>
      </c>
      <c r="MT72" s="27">
        <f>IFERROR(INDEX(Sales!$D$5:$ABF$18,MATCH(UsagePerHour!$B72,Sales!$C$5:$C$18,0),MATCH(UsagePerHour!MT$4,Sales!$D$3:$ABF$3,0))/MT$2*INDEX(Usage!$D$5:$ABF$11,MATCH(UsagePerHour!$B$68,Usage!$C$5:$C$11,0),MATCH(UsagePerHour!MT$4,Usage!$D$3:$ABF$3,0)),"")</f>
        <v>0.17403285680126379</v>
      </c>
      <c r="MU72" s="27">
        <f>IFERROR(INDEX(Sales!$D$5:$ABF$18,MATCH(UsagePerHour!$B72,Sales!$C$5:$C$18,0),MATCH(UsagePerHour!MU$4,Sales!$D$3:$ABF$3,0))/MU$2*INDEX(Usage!$D$5:$ABF$11,MATCH(UsagePerHour!$B$68,Usage!$C$5:$C$11,0),MATCH(UsagePerHour!MU$4,Usage!$D$3:$ABF$3,0)),"")</f>
        <v>0.23309270421757969</v>
      </c>
      <c r="MV72" s="27">
        <f>IFERROR(INDEX(Sales!$D$5:$ABF$18,MATCH(UsagePerHour!$B72,Sales!$C$5:$C$18,0),MATCH(UsagePerHour!MV$4,Sales!$D$3:$ABF$3,0))/MV$2*INDEX(Usage!$D$5:$ABF$11,MATCH(UsagePerHour!$B$68,Usage!$C$5:$C$11,0),MATCH(UsagePerHour!MV$4,Usage!$D$3:$ABF$3,0)),"")</f>
        <v>0.22801818515797209</v>
      </c>
      <c r="MW72" s="27">
        <f>IFERROR(INDEX(Sales!$D$5:$ABF$18,MATCH(UsagePerHour!$B72,Sales!$C$5:$C$18,0),MATCH(UsagePerHour!MW$4,Sales!$D$3:$ABF$3,0))/MW$2*INDEX(Usage!$D$5:$ABF$11,MATCH(UsagePerHour!$B$68,Usage!$C$5:$C$11,0),MATCH(UsagePerHour!MW$4,Usage!$D$3:$ABF$3,0)),"")</f>
        <v>0.26681857810890069</v>
      </c>
      <c r="MX72" s="27">
        <f>IFERROR(INDEX(Sales!$D$5:$ABF$18,MATCH(UsagePerHour!$B72,Sales!$C$5:$C$18,0),MATCH(UsagePerHour!MX$4,Sales!$D$3:$ABF$3,0))/MX$2*INDEX(Usage!$D$5:$ABF$11,MATCH(UsagePerHour!$B$68,Usage!$C$5:$C$11,0),MATCH(UsagePerHour!MX$4,Usage!$D$3:$ABF$3,0)),"")</f>
        <v>0.11360829834527045</v>
      </c>
      <c r="MY72" s="27">
        <f>IFERROR(INDEX(Sales!$D$5:$ABF$18,MATCH(UsagePerHour!$B72,Sales!$C$5:$C$18,0),MATCH(UsagePerHour!MY$4,Sales!$D$3:$ABF$3,0))/MY$2*INDEX(Usage!$D$5:$ABF$11,MATCH(UsagePerHour!$B$68,Usage!$C$5:$C$11,0),MATCH(UsagePerHour!MY$4,Usage!$D$3:$ABF$3,0)),"")</f>
        <v>4.5124233193849797E-2</v>
      </c>
      <c r="MZ72" s="27">
        <f>IFERROR(INDEX(Sales!$D$5:$ABF$18,MATCH(UsagePerHour!$B72,Sales!$C$5:$C$18,0),MATCH(UsagePerHour!MZ$4,Sales!$D$3:$ABF$3,0))/MZ$2*INDEX(Usage!$D$5:$ABF$11,MATCH(UsagePerHour!$B$68,Usage!$C$5:$C$11,0),MATCH(UsagePerHour!MZ$4,Usage!$D$3:$ABF$3,0)),"")</f>
        <v>0.43401231188836714</v>
      </c>
      <c r="NA72" s="27">
        <f>IFERROR(INDEX(Sales!$D$5:$ABF$18,MATCH(UsagePerHour!$B72,Sales!$C$5:$C$18,0),MATCH(UsagePerHour!NA$4,Sales!$D$3:$ABF$3,0))/NA$2*INDEX(Usage!$D$5:$ABF$11,MATCH(UsagePerHour!$B$68,Usage!$C$5:$C$11,0),MATCH(UsagePerHour!NA$4,Usage!$D$3:$ABF$3,0)),"")</f>
        <v>0.24215042907622411</v>
      </c>
      <c r="NB72" s="27">
        <f>IFERROR(INDEX(Sales!$D$5:$ABF$18,MATCH(UsagePerHour!$B72,Sales!$C$5:$C$18,0),MATCH(UsagePerHour!NB$4,Sales!$D$3:$ABF$3,0))/NB$2*INDEX(Usage!$D$5:$ABF$11,MATCH(UsagePerHour!$B$68,Usage!$C$5:$C$11,0),MATCH(UsagePerHour!NB$4,Usage!$D$3:$ABF$3,0)),"")</f>
        <v>0.17209546310676405</v>
      </c>
      <c r="NC72" s="27">
        <f>IFERROR(INDEX(Sales!$D$5:$ABF$18,MATCH(UsagePerHour!$B72,Sales!$C$5:$C$18,0),MATCH(UsagePerHour!NC$4,Sales!$D$3:$ABF$3,0))/NC$2*INDEX(Usage!$D$5:$ABF$11,MATCH(UsagePerHour!$B$68,Usage!$C$5:$C$11,0),MATCH(UsagePerHour!NC$4,Usage!$D$3:$ABF$3,0)),"")</f>
        <v>0.17150892783285868</v>
      </c>
      <c r="ND72" s="27">
        <f>IFERROR(INDEX(Sales!$D$5:$ABF$18,MATCH(UsagePerHour!$B72,Sales!$C$5:$C$18,0),MATCH(UsagePerHour!ND$4,Sales!$D$3:$ABF$3,0))/ND$2*INDEX(Usage!$D$5:$ABF$11,MATCH(UsagePerHour!$B$68,Usage!$C$5:$C$11,0),MATCH(UsagePerHour!ND$4,Usage!$D$3:$ABF$3,0)),"")</f>
        <v>0.25228826178217112</v>
      </c>
      <c r="NE72" s="27">
        <f>IFERROR(INDEX(Sales!$D$5:$ABF$18,MATCH(UsagePerHour!$B72,Sales!$C$5:$C$18,0),MATCH(UsagePerHour!NE$4,Sales!$D$3:$ABF$3,0))/NE$2*INDEX(Usage!$D$5:$ABF$11,MATCH(UsagePerHour!$B$68,Usage!$C$5:$C$11,0),MATCH(UsagePerHour!NE$4,Usage!$D$3:$ABF$3,0)),"")</f>
        <v>0.1656514010665282</v>
      </c>
      <c r="NF72" s="27">
        <f>IFERROR(INDEX(Sales!$D$5:$ABF$18,MATCH(UsagePerHour!$B72,Sales!$C$5:$C$18,0),MATCH(UsagePerHour!NF$4,Sales!$D$3:$ABF$3,0))/NF$2*INDEX(Usage!$D$5:$ABF$11,MATCH(UsagePerHour!$B$68,Usage!$C$5:$C$11,0),MATCH(UsagePerHour!NF$4,Usage!$D$3:$ABF$3,0)),"")</f>
        <v>3.0798814990213804E-2</v>
      </c>
      <c r="NG72" s="27">
        <f>IFERROR(INDEX(Sales!$D$5:$ABF$18,MATCH(UsagePerHour!$B72,Sales!$C$5:$C$18,0),MATCH(UsagePerHour!NG$4,Sales!$D$3:$ABF$3,0))/NG$2*INDEX(Usage!$D$5:$ABF$11,MATCH(UsagePerHour!$B$68,Usage!$C$5:$C$11,0),MATCH(UsagePerHour!NG$4,Usage!$D$3:$ABF$3,0)),"")</f>
        <v>3.5849502177602147E-2</v>
      </c>
      <c r="NH72" s="27">
        <f>IFERROR(INDEX(Sales!$D$5:$ABF$18,MATCH(UsagePerHour!$B72,Sales!$C$5:$C$18,0),MATCH(UsagePerHour!NH$4,Sales!$D$3:$ABF$3,0))/NH$2*INDEX(Usage!$D$5:$ABF$11,MATCH(UsagePerHour!$B$68,Usage!$C$5:$C$11,0),MATCH(UsagePerHour!NH$4,Usage!$D$3:$ABF$3,0)),"")</f>
        <v>0.325319922182982</v>
      </c>
      <c r="NI72" s="27">
        <f>IFERROR(INDEX(Sales!$D$5:$ABF$18,MATCH(UsagePerHour!$B72,Sales!$C$5:$C$18,0),MATCH(UsagePerHour!NI$4,Sales!$D$3:$ABF$3,0))/NI$2*INDEX(Usage!$D$5:$ABF$11,MATCH(UsagePerHour!$B$68,Usage!$C$5:$C$11,0),MATCH(UsagePerHour!NI$4,Usage!$D$3:$ABF$3,0)),"")</f>
        <v>0.12896999039173807</v>
      </c>
      <c r="NJ72" s="27">
        <f>IFERROR(INDEX(Sales!$D$5:$ABF$18,MATCH(UsagePerHour!$B72,Sales!$C$5:$C$18,0),MATCH(UsagePerHour!NJ$4,Sales!$D$3:$ABF$3,0))/NJ$2*INDEX(Usage!$D$5:$ABF$11,MATCH(UsagePerHour!$B$68,Usage!$C$5:$C$11,0),MATCH(UsagePerHour!NJ$4,Usage!$D$3:$ABF$3,0)),"")</f>
        <v>0.14567378512609575</v>
      </c>
      <c r="NK72" s="27">
        <f>IFERROR(INDEX(Sales!$D$5:$ABF$18,MATCH(UsagePerHour!$B72,Sales!$C$5:$C$18,0),MATCH(UsagePerHour!NK$4,Sales!$D$3:$ABF$3,0))/NK$2*INDEX(Usage!$D$5:$ABF$11,MATCH(UsagePerHour!$B$68,Usage!$C$5:$C$11,0),MATCH(UsagePerHour!NK$4,Usage!$D$3:$ABF$3,0)),"")</f>
        <v>0.4964783037226112</v>
      </c>
      <c r="NL72" s="27">
        <f>IFERROR(INDEX(Sales!$D$5:$ABF$18,MATCH(UsagePerHour!$B72,Sales!$C$5:$C$18,0),MATCH(UsagePerHour!NL$4,Sales!$D$3:$ABF$3,0))/NL$2*INDEX(Usage!$D$5:$ABF$11,MATCH(UsagePerHour!$B$68,Usage!$C$5:$C$11,0),MATCH(UsagePerHour!NL$4,Usage!$D$3:$ABF$3,0)),"")</f>
        <v>7.1051348468688102E-2</v>
      </c>
      <c r="NM72" s="27">
        <f>IFERROR(INDEX(Sales!$D$5:$ABF$18,MATCH(UsagePerHour!$B72,Sales!$C$5:$C$18,0),MATCH(UsagePerHour!NM$4,Sales!$D$3:$ABF$3,0))/NM$2*INDEX(Usage!$D$5:$ABF$11,MATCH(UsagePerHour!$B$68,Usage!$C$5:$C$11,0),MATCH(UsagePerHour!NM$4,Usage!$D$3:$ABF$3,0)),"")</f>
        <v>0.19012715836071867</v>
      </c>
      <c r="NN72" s="27">
        <f>IFERROR(INDEX(Sales!$D$5:$ABF$18,MATCH(UsagePerHour!$B72,Sales!$C$5:$C$18,0),MATCH(UsagePerHour!NN$4,Sales!$D$3:$ABF$3,0))/NN$2*INDEX(Usage!$D$5:$ABF$11,MATCH(UsagePerHour!$B$68,Usage!$C$5:$C$11,0),MATCH(UsagePerHour!NN$4,Usage!$D$3:$ABF$3,0)),"")</f>
        <v>0.6130646733831655</v>
      </c>
      <c r="NO72" s="27">
        <f>IFERROR(INDEX(Sales!$D$5:$ABF$18,MATCH(UsagePerHour!$B72,Sales!$C$5:$C$18,0),MATCH(UsagePerHour!NO$4,Sales!$D$3:$ABF$3,0))/NO$2*INDEX(Usage!$D$5:$ABF$11,MATCH(UsagePerHour!$B$68,Usage!$C$5:$C$11,0),MATCH(UsagePerHour!NO$4,Usage!$D$3:$ABF$3,0)),"")</f>
        <v>0.14643319556709702</v>
      </c>
      <c r="NP72" s="27">
        <f>IFERROR(INDEX(Sales!$D$5:$ABF$18,MATCH(UsagePerHour!$B72,Sales!$C$5:$C$18,0),MATCH(UsagePerHour!NP$4,Sales!$D$3:$ABF$3,0))/NP$2*INDEX(Usage!$D$5:$ABF$11,MATCH(UsagePerHour!$B$68,Usage!$C$5:$C$11,0),MATCH(UsagePerHour!NP$4,Usage!$D$3:$ABF$3,0)),"")</f>
        <v>0.24719579530849481</v>
      </c>
      <c r="NQ72" s="27">
        <f>IFERROR(INDEX(Sales!$D$5:$ABF$18,MATCH(UsagePerHour!$B72,Sales!$C$5:$C$18,0),MATCH(UsagePerHour!NQ$4,Sales!$D$3:$ABF$3,0))/NQ$2*INDEX(Usage!$D$5:$ABF$11,MATCH(UsagePerHour!$B$68,Usage!$C$5:$C$11,0),MATCH(UsagePerHour!NQ$4,Usage!$D$3:$ABF$3,0)),"")</f>
        <v>0.31411657905751761</v>
      </c>
      <c r="NR72" s="27">
        <f>IFERROR(INDEX(Sales!$D$5:$ABF$18,MATCH(UsagePerHour!$B72,Sales!$C$5:$C$18,0),MATCH(UsagePerHour!NR$4,Sales!$D$3:$ABF$3,0))/NR$2*INDEX(Usage!$D$5:$ABF$11,MATCH(UsagePerHour!$B$68,Usage!$C$5:$C$11,0),MATCH(UsagePerHour!NR$4,Usage!$D$3:$ABF$3,0)),"")</f>
        <v>0.32368625631838249</v>
      </c>
      <c r="NS72" s="27">
        <f>IFERROR(INDEX(Sales!$D$5:$ABF$18,MATCH(UsagePerHour!$B72,Sales!$C$5:$C$18,0),MATCH(UsagePerHour!NS$4,Sales!$D$3:$ABF$3,0))/NS$2*INDEX(Usage!$D$5:$ABF$11,MATCH(UsagePerHour!$B$68,Usage!$C$5:$C$11,0),MATCH(UsagePerHour!NS$4,Usage!$D$3:$ABF$3,0)),"")</f>
        <v>0.16686610131280025</v>
      </c>
      <c r="NT72" s="27">
        <f>IFERROR(INDEX(Sales!$D$5:$ABF$18,MATCH(UsagePerHour!$B72,Sales!$C$5:$C$18,0),MATCH(UsagePerHour!NT$4,Sales!$D$3:$ABF$3,0))/NT$2*INDEX(Usage!$D$5:$ABF$11,MATCH(UsagePerHour!$B$68,Usage!$C$5:$C$11,0),MATCH(UsagePerHour!NT$4,Usage!$D$3:$ABF$3,0)),"")</f>
        <v>0.14478432709134884</v>
      </c>
      <c r="NU72" s="27">
        <f>IFERROR(INDEX(Sales!$D$5:$ABF$18,MATCH(UsagePerHour!$B72,Sales!$C$5:$C$18,0),MATCH(UsagePerHour!NU$4,Sales!$D$3:$ABF$3,0))/NU$2*INDEX(Usage!$D$5:$ABF$11,MATCH(UsagePerHour!$B$68,Usage!$C$5:$C$11,0),MATCH(UsagePerHour!NU$4,Usage!$D$3:$ABF$3,0)),"")</f>
        <v>0.3911449713709601</v>
      </c>
      <c r="NV72" s="27">
        <f>IFERROR(INDEX(Sales!$D$5:$ABF$18,MATCH(UsagePerHour!$B72,Sales!$C$5:$C$18,0),MATCH(UsagePerHour!NV$4,Sales!$D$3:$ABF$3,0))/NV$2*INDEX(Usage!$D$5:$ABF$11,MATCH(UsagePerHour!$B$68,Usage!$C$5:$C$11,0),MATCH(UsagePerHour!NV$4,Usage!$D$3:$ABF$3,0)),"")</f>
        <v>0.13499438496668414</v>
      </c>
      <c r="NW72" s="27">
        <f>IFERROR(INDEX(Sales!$D$5:$ABF$18,MATCH(UsagePerHour!$B72,Sales!$C$5:$C$18,0),MATCH(UsagePerHour!NW$4,Sales!$D$3:$ABF$3,0))/NW$2*INDEX(Usage!$D$5:$ABF$11,MATCH(UsagePerHour!$B$68,Usage!$C$5:$C$11,0),MATCH(UsagePerHour!NW$4,Usage!$D$3:$ABF$3,0)),"")</f>
        <v>7.2361425878465682E-2</v>
      </c>
      <c r="NX72" s="27">
        <f>IFERROR(INDEX(Sales!$D$5:$ABF$18,MATCH(UsagePerHour!$B72,Sales!$C$5:$C$18,0),MATCH(UsagePerHour!NX$4,Sales!$D$3:$ABF$3,0))/NX$2*INDEX(Usage!$D$5:$ABF$11,MATCH(UsagePerHour!$B$68,Usage!$C$5:$C$11,0),MATCH(UsagePerHour!NX$4,Usage!$D$3:$ABF$3,0)),"")</f>
        <v>0.32479185564806418</v>
      </c>
      <c r="NY72" s="27">
        <f>IFERROR(INDEX(Sales!$D$5:$ABF$18,MATCH(UsagePerHour!$B72,Sales!$C$5:$C$18,0),MATCH(UsagePerHour!NY$4,Sales!$D$3:$ABF$3,0))/NY$2*INDEX(Usage!$D$5:$ABF$11,MATCH(UsagePerHour!$B$68,Usage!$C$5:$C$11,0),MATCH(UsagePerHour!NY$4,Usage!$D$3:$ABF$3,0)),"")</f>
        <v>0.16545512757363806</v>
      </c>
      <c r="NZ72" s="27">
        <f>IFERROR(INDEX(Sales!$D$5:$ABF$18,MATCH(UsagePerHour!$B72,Sales!$C$5:$C$18,0),MATCH(UsagePerHour!NZ$4,Sales!$D$3:$ABF$3,0))/NZ$2*INDEX(Usage!$D$5:$ABF$11,MATCH(UsagePerHour!$B$68,Usage!$C$5:$C$11,0),MATCH(UsagePerHour!NZ$4,Usage!$D$3:$ABF$3,0)),"")</f>
        <v>6.922442389034171E-2</v>
      </c>
      <c r="OA72" s="27">
        <f>IFERROR(INDEX(Sales!$D$5:$ABF$18,MATCH(UsagePerHour!$B72,Sales!$C$5:$C$18,0),MATCH(UsagePerHour!OA$4,Sales!$D$3:$ABF$3,0))/OA$2*INDEX(Usage!$D$5:$ABF$11,MATCH(UsagePerHour!$B$68,Usage!$C$5:$C$11,0),MATCH(UsagePerHour!OA$4,Usage!$D$3:$ABF$3,0)),"")</f>
        <v>6.6862590985203155E-2</v>
      </c>
      <c r="OB72" s="27">
        <f>IFERROR(INDEX(Sales!$D$5:$ABF$18,MATCH(UsagePerHour!$B72,Sales!$C$5:$C$18,0),MATCH(UsagePerHour!OB$4,Sales!$D$3:$ABF$3,0))/OB$2*INDEX(Usage!$D$5:$ABF$11,MATCH(UsagePerHour!$B$68,Usage!$C$5:$C$11,0),MATCH(UsagePerHour!OB$4,Usage!$D$3:$ABF$3,0)),"")</f>
        <v>0.25965736768764169</v>
      </c>
      <c r="OC72" s="27">
        <f>IFERROR(INDEX(Sales!$D$5:$ABF$18,MATCH(UsagePerHour!$B72,Sales!$C$5:$C$18,0),MATCH(UsagePerHour!OC$4,Sales!$D$3:$ABF$3,0))/OC$2*INDEX(Usage!$D$5:$ABF$11,MATCH(UsagePerHour!$B$68,Usage!$C$5:$C$11,0),MATCH(UsagePerHour!OC$4,Usage!$D$3:$ABF$3,0)),"")</f>
        <v>0.19946273228354461</v>
      </c>
      <c r="OD72" s="27">
        <f>IFERROR(INDEX(Sales!$D$5:$ABF$18,MATCH(UsagePerHour!$B72,Sales!$C$5:$C$18,0),MATCH(UsagePerHour!OD$4,Sales!$D$3:$ABF$3,0))/OD$2*INDEX(Usage!$D$5:$ABF$11,MATCH(UsagePerHour!$B$68,Usage!$C$5:$C$11,0),MATCH(UsagePerHour!OD$4,Usage!$D$3:$ABF$3,0)),"")</f>
        <v>0.13871211194772978</v>
      </c>
      <c r="OE72" s="27">
        <f>IFERROR(INDEX(Sales!$D$5:$ABF$18,MATCH(UsagePerHour!$B72,Sales!$C$5:$C$18,0),MATCH(UsagePerHour!OE$4,Sales!$D$3:$ABF$3,0))/OE$2*INDEX(Usage!$D$5:$ABF$11,MATCH(UsagePerHour!$B$68,Usage!$C$5:$C$11,0),MATCH(UsagePerHour!OE$4,Usage!$D$3:$ABF$3,0)),"")</f>
        <v>0.20837652913124613</v>
      </c>
      <c r="OF72" s="27">
        <f>IFERROR(INDEX(Sales!$D$5:$ABF$18,MATCH(UsagePerHour!$B72,Sales!$C$5:$C$18,0),MATCH(UsagePerHour!OF$4,Sales!$D$3:$ABF$3,0))/OF$2*INDEX(Usage!$D$5:$ABF$11,MATCH(UsagePerHour!$B$68,Usage!$C$5:$C$11,0),MATCH(UsagePerHour!OF$4,Usage!$D$3:$ABF$3,0)),"")</f>
        <v>5.887692660984209E-2</v>
      </c>
      <c r="OG72" s="27">
        <f>IFERROR(INDEX(Sales!$D$5:$ABF$18,MATCH(UsagePerHour!$B72,Sales!$C$5:$C$18,0),MATCH(UsagePerHour!OG$4,Sales!$D$3:$ABF$3,0))/OG$2*INDEX(Usage!$D$5:$ABF$11,MATCH(UsagePerHour!$B$68,Usage!$C$5:$C$11,0),MATCH(UsagePerHour!OG$4,Usage!$D$3:$ABF$3,0)),"")</f>
        <v>3.1628197130380536E-2</v>
      </c>
      <c r="OH72" s="27">
        <f>IFERROR(INDEX(Sales!$D$5:$ABF$18,MATCH(UsagePerHour!$B72,Sales!$C$5:$C$18,0),MATCH(UsagePerHour!OH$4,Sales!$D$3:$ABF$3,0))/OH$2*INDEX(Usage!$D$5:$ABF$11,MATCH(UsagePerHour!$B$68,Usage!$C$5:$C$11,0),MATCH(UsagePerHour!OH$4,Usage!$D$3:$ABF$3,0)),"")</f>
        <v>0.1559573970725788</v>
      </c>
      <c r="OI72" s="27">
        <f>IFERROR(INDEX(Sales!$D$5:$ABF$18,MATCH(UsagePerHour!$B72,Sales!$C$5:$C$18,0),MATCH(UsagePerHour!OI$4,Sales!$D$3:$ABF$3,0))/OI$2*INDEX(Usage!$D$5:$ABF$11,MATCH(UsagePerHour!$B$68,Usage!$C$5:$C$11,0),MATCH(UsagePerHour!OI$4,Usage!$D$3:$ABF$3,0)),"")</f>
        <v>1.1627899866930986E-2</v>
      </c>
      <c r="OJ72" s="27">
        <f>IFERROR(INDEX(Sales!$D$5:$ABF$18,MATCH(UsagePerHour!$B72,Sales!$C$5:$C$18,0),MATCH(UsagePerHour!OJ$4,Sales!$D$3:$ABF$3,0))/OJ$2*INDEX(Usage!$D$5:$ABF$11,MATCH(UsagePerHour!$B$68,Usage!$C$5:$C$11,0),MATCH(UsagePerHour!OJ$4,Usage!$D$3:$ABF$3,0)),"")</f>
        <v>0.21765724796403449</v>
      </c>
      <c r="OK72" s="27">
        <f>IFERROR(INDEX(Sales!$D$5:$ABF$18,MATCH(UsagePerHour!$B72,Sales!$C$5:$C$18,0),MATCH(UsagePerHour!OK$4,Sales!$D$3:$ABF$3,0))/OK$2*INDEX(Usage!$D$5:$ABF$11,MATCH(UsagePerHour!$B$68,Usage!$C$5:$C$11,0),MATCH(UsagePerHour!OK$4,Usage!$D$3:$ABF$3,0)),"")</f>
        <v>0.163366011373931</v>
      </c>
      <c r="OL72" s="27">
        <f>IFERROR(INDEX(Sales!$D$5:$ABF$18,MATCH(UsagePerHour!$B72,Sales!$C$5:$C$18,0),MATCH(UsagePerHour!OL$4,Sales!$D$3:$ABF$3,0))/OL$2*INDEX(Usage!$D$5:$ABF$11,MATCH(UsagePerHour!$B$68,Usage!$C$5:$C$11,0),MATCH(UsagePerHour!OL$4,Usage!$D$3:$ABF$3,0)),"")</f>
        <v>6.529787118903746E-2</v>
      </c>
      <c r="OM72" s="27">
        <f>IFERROR(INDEX(Sales!$D$5:$ABF$18,MATCH(UsagePerHour!$B72,Sales!$C$5:$C$18,0),MATCH(UsagePerHour!OM$4,Sales!$D$3:$ABF$3,0))/OM$2*INDEX(Usage!$D$5:$ABF$11,MATCH(UsagePerHour!$B$68,Usage!$C$5:$C$11,0),MATCH(UsagePerHour!OM$4,Usage!$D$3:$ABF$3,0)),"")</f>
        <v>0.15492013271894911</v>
      </c>
      <c r="ON72" s="27">
        <f>IFERROR(INDEX(Sales!$D$5:$ABF$18,MATCH(UsagePerHour!$B72,Sales!$C$5:$C$18,0),MATCH(UsagePerHour!ON$4,Sales!$D$3:$ABF$3,0))/ON$2*INDEX(Usage!$D$5:$ABF$11,MATCH(UsagePerHour!$B$68,Usage!$C$5:$C$11,0),MATCH(UsagePerHour!ON$4,Usage!$D$3:$ABF$3,0)),"")</f>
        <v>4.447105078052882E-2</v>
      </c>
      <c r="OO72" s="27">
        <f>IFERROR(INDEX(Sales!$D$5:$ABF$18,MATCH(UsagePerHour!$B72,Sales!$C$5:$C$18,0),MATCH(UsagePerHour!OO$4,Sales!$D$3:$ABF$3,0))/OO$2*INDEX(Usage!$D$5:$ABF$11,MATCH(UsagePerHour!$B$68,Usage!$C$5:$C$11,0),MATCH(UsagePerHour!OO$4,Usage!$D$3:$ABF$3,0)),"")</f>
        <v>0.25362110371065277</v>
      </c>
      <c r="OP72" s="27">
        <f>IFERROR(INDEX(Sales!$D$5:$ABF$18,MATCH(UsagePerHour!$B72,Sales!$C$5:$C$18,0),MATCH(UsagePerHour!OP$4,Sales!$D$3:$ABF$3,0))/OP$2*INDEX(Usage!$D$5:$ABF$11,MATCH(UsagePerHour!$B$68,Usage!$C$5:$C$11,0),MATCH(UsagePerHour!OP$4,Usage!$D$3:$ABF$3,0)),"")</f>
        <v>0.15626903193332459</v>
      </c>
      <c r="OQ72" s="27">
        <f>IFERROR(INDEX(Sales!$D$5:$ABF$18,MATCH(UsagePerHour!$B72,Sales!$C$5:$C$18,0),MATCH(UsagePerHour!OQ$4,Sales!$D$3:$ABF$3,0))/OQ$2*INDEX(Usage!$D$5:$ABF$11,MATCH(UsagePerHour!$B$68,Usage!$C$5:$C$11,0),MATCH(UsagePerHour!OQ$4,Usage!$D$3:$ABF$3,0)),"")</f>
        <v>4.266092806362163E-2</v>
      </c>
      <c r="OR72" s="27">
        <f>IFERROR(INDEX(Sales!$D$5:$ABF$18,MATCH(UsagePerHour!$B72,Sales!$C$5:$C$18,0),MATCH(UsagePerHour!OR$4,Sales!$D$3:$ABF$3,0))/OR$2*INDEX(Usage!$D$5:$ABF$11,MATCH(UsagePerHour!$B$68,Usage!$C$5:$C$11,0),MATCH(UsagePerHour!OR$4,Usage!$D$3:$ABF$3,0)),"")</f>
        <v>0.16679684286651042</v>
      </c>
      <c r="OS72" s="27">
        <f>IFERROR(INDEX(Sales!$D$5:$ABF$18,MATCH(UsagePerHour!$B72,Sales!$C$5:$C$18,0),MATCH(UsagePerHour!OS$4,Sales!$D$3:$ABF$3,0))/OS$2*INDEX(Usage!$D$5:$ABF$11,MATCH(UsagePerHour!$B$68,Usage!$C$5:$C$11,0),MATCH(UsagePerHour!OS$4,Usage!$D$3:$ABF$3,0)),"")</f>
        <v>0.10393122652385278</v>
      </c>
      <c r="OT72" s="27">
        <f>IFERROR(INDEX(Sales!$D$5:$ABF$18,MATCH(UsagePerHour!$B72,Sales!$C$5:$C$18,0),MATCH(UsagePerHour!OT$4,Sales!$D$3:$ABF$3,0))/OT$2*INDEX(Usage!$D$5:$ABF$11,MATCH(UsagePerHour!$B$68,Usage!$C$5:$C$11,0),MATCH(UsagePerHour!OT$4,Usage!$D$3:$ABF$3,0)),"")</f>
        <v>0</v>
      </c>
      <c r="OU72" s="27">
        <f>IFERROR(INDEX(Sales!$D$5:$ABF$18,MATCH(UsagePerHour!$B72,Sales!$C$5:$C$18,0),MATCH(UsagePerHour!OU$4,Sales!$D$3:$ABF$3,0))/OU$2*INDEX(Usage!$D$5:$ABF$11,MATCH(UsagePerHour!$B$68,Usage!$C$5:$C$11,0),MATCH(UsagePerHour!OU$4,Usage!$D$3:$ABF$3,0)),"")</f>
        <v>7.0355143302542444E-2</v>
      </c>
      <c r="OV72" s="27">
        <f>IFERROR(INDEX(Sales!$D$5:$ABF$18,MATCH(UsagePerHour!$B72,Sales!$C$5:$C$18,0),MATCH(UsagePerHour!OV$4,Sales!$D$3:$ABF$3,0))/OV$2*INDEX(Usage!$D$5:$ABF$11,MATCH(UsagePerHour!$B$68,Usage!$C$5:$C$11,0),MATCH(UsagePerHour!OV$4,Usage!$D$3:$ABF$3,0)),"")</f>
        <v>0.17683674819458856</v>
      </c>
      <c r="OW72" s="27">
        <f>IFERROR(INDEX(Sales!$D$5:$ABF$18,MATCH(UsagePerHour!$B72,Sales!$C$5:$C$18,0),MATCH(UsagePerHour!OW$4,Sales!$D$3:$ABF$3,0))/OW$2*INDEX(Usage!$D$5:$ABF$11,MATCH(UsagePerHour!$B$68,Usage!$C$5:$C$11,0),MATCH(UsagePerHour!OW$4,Usage!$D$3:$ABF$3,0)),"")</f>
        <v>0.16639844637303072</v>
      </c>
      <c r="OX72" s="27">
        <f>IFERROR(INDEX(Sales!$D$5:$ABF$18,MATCH(UsagePerHour!$B72,Sales!$C$5:$C$18,0),MATCH(UsagePerHour!OX$4,Sales!$D$3:$ABF$3,0))/OX$2*INDEX(Usage!$D$5:$ABF$11,MATCH(UsagePerHour!$B$68,Usage!$C$5:$C$11,0),MATCH(UsagePerHour!OX$4,Usage!$D$3:$ABF$3,0)),"")</f>
        <v>0.25133548575575315</v>
      </c>
      <c r="OY72" s="27">
        <f>IFERROR(INDEX(Sales!$D$5:$ABF$18,MATCH(UsagePerHour!$B72,Sales!$C$5:$C$18,0),MATCH(UsagePerHour!OY$4,Sales!$D$3:$ABF$3,0))/OY$2*INDEX(Usage!$D$5:$ABF$11,MATCH(UsagePerHour!$B$68,Usage!$C$5:$C$11,0),MATCH(UsagePerHour!OY$4,Usage!$D$3:$ABF$3,0)),"")</f>
        <v>0.13060522510817665</v>
      </c>
      <c r="OZ72" s="27">
        <f>IFERROR(INDEX(Sales!$D$5:$ABF$18,MATCH(UsagePerHour!$B72,Sales!$C$5:$C$18,0),MATCH(UsagePerHour!OZ$4,Sales!$D$3:$ABF$3,0))/OZ$2*INDEX(Usage!$D$5:$ABF$11,MATCH(UsagePerHour!$B$68,Usage!$C$5:$C$11,0),MATCH(UsagePerHour!OZ$4,Usage!$D$3:$ABF$3,0)),"")</f>
        <v>0.35776262154450761</v>
      </c>
      <c r="PA72" s="27">
        <f>IFERROR(INDEX(Sales!$D$5:$ABF$18,MATCH(UsagePerHour!$B72,Sales!$C$5:$C$18,0),MATCH(UsagePerHour!PA$4,Sales!$D$3:$ABF$3,0))/PA$2*INDEX(Usage!$D$5:$ABF$11,MATCH(UsagePerHour!$B$68,Usage!$C$5:$C$11,0),MATCH(UsagePerHour!PA$4,Usage!$D$3:$ABF$3,0)),"")</f>
        <v>0.20497238526857903</v>
      </c>
      <c r="PB72" s="27">
        <f>IFERROR(INDEX(Sales!$D$5:$ABF$18,MATCH(UsagePerHour!$B72,Sales!$C$5:$C$18,0),MATCH(UsagePerHour!PB$4,Sales!$D$3:$ABF$3,0))/PB$2*INDEX(Usage!$D$5:$ABF$11,MATCH(UsagePerHour!$B$68,Usage!$C$5:$C$11,0),MATCH(UsagePerHour!PB$4,Usage!$D$3:$ABF$3,0)),"")</f>
        <v>8.9534665751399289E-2</v>
      </c>
      <c r="PC72" s="27">
        <f>IFERROR(INDEX(Sales!$D$5:$ABF$18,MATCH(UsagePerHour!$B72,Sales!$C$5:$C$18,0),MATCH(UsagePerHour!PC$4,Sales!$D$3:$ABF$3,0))/PC$2*INDEX(Usage!$D$5:$ABF$11,MATCH(UsagePerHour!$B$68,Usage!$C$5:$C$11,0),MATCH(UsagePerHour!PC$4,Usage!$D$3:$ABF$3,0)),"")</f>
        <v>3.2261764605000173E-2</v>
      </c>
      <c r="PD72" s="27">
        <f>IFERROR(INDEX(Sales!$D$5:$ABF$18,MATCH(UsagePerHour!$B72,Sales!$C$5:$C$18,0),MATCH(UsagePerHour!PD$4,Sales!$D$3:$ABF$3,0))/PD$2*INDEX(Usage!$D$5:$ABF$11,MATCH(UsagePerHour!$B$68,Usage!$C$5:$C$11,0),MATCH(UsagePerHour!PD$4,Usage!$D$3:$ABF$3,0)),"")</f>
        <v>3.8233415977834001E-2</v>
      </c>
      <c r="PE72" s="27">
        <f>IFERROR(INDEX(Sales!$D$5:$ABF$18,MATCH(UsagePerHour!$B72,Sales!$C$5:$C$18,0),MATCH(UsagePerHour!PE$4,Sales!$D$3:$ABF$3,0))/PE$2*INDEX(Usage!$D$5:$ABF$11,MATCH(UsagePerHour!$B$68,Usage!$C$5:$C$11,0),MATCH(UsagePerHour!PE$4,Usage!$D$3:$ABF$3,0)),"")</f>
        <v>0.10335577529981063</v>
      </c>
      <c r="PF72" s="27">
        <f>IFERROR(INDEX(Sales!$D$5:$ABF$18,MATCH(UsagePerHour!$B72,Sales!$C$5:$C$18,0),MATCH(UsagePerHour!PF$4,Sales!$D$3:$ABF$3,0))/PF$2*INDEX(Usage!$D$5:$ABF$11,MATCH(UsagePerHour!$B$68,Usage!$C$5:$C$11,0),MATCH(UsagePerHour!PF$4,Usage!$D$3:$ABF$3,0)),"")</f>
        <v>9.5803719831268536E-2</v>
      </c>
      <c r="PG72" s="27">
        <f>IFERROR(INDEX(Sales!$D$5:$ABF$18,MATCH(UsagePerHour!$B72,Sales!$C$5:$C$18,0),MATCH(UsagePerHour!PG$4,Sales!$D$3:$ABF$3,0))/PG$2*INDEX(Usage!$D$5:$ABF$11,MATCH(UsagePerHour!$B$68,Usage!$C$5:$C$11,0),MATCH(UsagePerHour!PG$4,Usage!$D$3:$ABF$3,0)),"")</f>
        <v>9.0995274617068286E-3</v>
      </c>
      <c r="PH72" s="27">
        <f>IFERROR(INDEX(Sales!$D$5:$ABF$18,MATCH(UsagePerHour!$B72,Sales!$C$5:$C$18,0),MATCH(UsagePerHour!PH$4,Sales!$D$3:$ABF$3,0))/PH$2*INDEX(Usage!$D$5:$ABF$11,MATCH(UsagePerHour!$B$68,Usage!$C$5:$C$11,0),MATCH(UsagePerHour!PH$4,Usage!$D$3:$ABF$3,0)),"")</f>
        <v>0.4881964332715224</v>
      </c>
      <c r="PI72" s="27">
        <f>IFERROR(INDEX(Sales!$D$5:$ABF$18,MATCH(UsagePerHour!$B72,Sales!$C$5:$C$18,0),MATCH(UsagePerHour!PI$4,Sales!$D$3:$ABF$3,0))/PI$2*INDEX(Usage!$D$5:$ABF$11,MATCH(UsagePerHour!$B$68,Usage!$C$5:$C$11,0),MATCH(UsagePerHour!PI$4,Usage!$D$3:$ABF$3,0)),"")</f>
        <v>0.17698773763972162</v>
      </c>
      <c r="PJ72" s="27">
        <f>IFERROR(INDEX(Sales!$D$5:$ABF$18,MATCH(UsagePerHour!$B72,Sales!$C$5:$C$18,0),MATCH(UsagePerHour!PJ$4,Sales!$D$3:$ABF$3,0))/PJ$2*INDEX(Usage!$D$5:$ABF$11,MATCH(UsagePerHour!$B$68,Usage!$C$5:$C$11,0),MATCH(UsagePerHour!PJ$4,Usage!$D$3:$ABF$3,0)),"")</f>
        <v>2.9481357575176958E-2</v>
      </c>
      <c r="PK72" s="27">
        <f>IFERROR(INDEX(Sales!$D$5:$ABF$18,MATCH(UsagePerHour!$B72,Sales!$C$5:$C$18,0),MATCH(UsagePerHour!PK$4,Sales!$D$3:$ABF$3,0))/PK$2*INDEX(Usage!$D$5:$ABF$11,MATCH(UsagePerHour!$B$68,Usage!$C$5:$C$11,0),MATCH(UsagePerHour!PK$4,Usage!$D$3:$ABF$3,0)),"")</f>
        <v>9.4316107866162152E-2</v>
      </c>
      <c r="PL72" s="27">
        <f>IFERROR(INDEX(Sales!$D$5:$ABF$18,MATCH(UsagePerHour!$B72,Sales!$C$5:$C$18,0),MATCH(UsagePerHour!PL$4,Sales!$D$3:$ABF$3,0))/PL$2*INDEX(Usage!$D$5:$ABF$11,MATCH(UsagePerHour!$B$68,Usage!$C$5:$C$11,0),MATCH(UsagePerHour!PL$4,Usage!$D$3:$ABF$3,0)),"")</f>
        <v>4.17193235419294E-2</v>
      </c>
      <c r="PM72" s="27">
        <f>IFERROR(INDEX(Sales!$D$5:$ABF$18,MATCH(UsagePerHour!$B72,Sales!$C$5:$C$18,0),MATCH(UsagePerHour!PM$4,Sales!$D$3:$ABF$3,0))/PM$2*INDEX(Usage!$D$5:$ABF$11,MATCH(UsagePerHour!$B$68,Usage!$C$5:$C$11,0),MATCH(UsagePerHour!PM$4,Usage!$D$3:$ABF$3,0)),"")</f>
        <v>4.8930329280110534E-2</v>
      </c>
      <c r="PN72" s="27">
        <f>IFERROR(INDEX(Sales!$D$5:$ABF$18,MATCH(UsagePerHour!$B72,Sales!$C$5:$C$18,0),MATCH(UsagePerHour!PN$4,Sales!$D$3:$ABF$3,0))/PN$2*INDEX(Usage!$D$5:$ABF$11,MATCH(UsagePerHour!$B$68,Usage!$C$5:$C$11,0),MATCH(UsagePerHour!PN$4,Usage!$D$3:$ABF$3,0)),"")</f>
        <v>9.6834507173274895E-2</v>
      </c>
      <c r="PO72" s="27">
        <f>IFERROR(INDEX(Sales!$D$5:$ABF$18,MATCH(UsagePerHour!$B72,Sales!$C$5:$C$18,0),MATCH(UsagePerHour!PO$4,Sales!$D$3:$ABF$3,0))/PO$2*INDEX(Usage!$D$5:$ABF$11,MATCH(UsagePerHour!$B$68,Usage!$C$5:$C$11,0),MATCH(UsagePerHour!PO$4,Usage!$D$3:$ABF$3,0)),"")</f>
        <v>0.4731922048388526</v>
      </c>
      <c r="PP72" s="27">
        <f>IFERROR(INDEX(Sales!$D$5:$ABF$18,MATCH(UsagePerHour!$B72,Sales!$C$5:$C$18,0),MATCH(UsagePerHour!PP$4,Sales!$D$3:$ABF$3,0))/PP$2*INDEX(Usage!$D$5:$ABF$11,MATCH(UsagePerHour!$B$68,Usage!$C$5:$C$11,0),MATCH(UsagePerHour!PP$4,Usage!$D$3:$ABF$3,0)),"")</f>
        <v>5.3467095391211146E-2</v>
      </c>
      <c r="PQ72" s="27">
        <f>IFERROR(INDEX(Sales!$D$5:$ABF$18,MATCH(UsagePerHour!$B72,Sales!$C$5:$C$18,0),MATCH(UsagePerHour!PQ$4,Sales!$D$3:$ABF$3,0))/PQ$2*INDEX(Usage!$D$5:$ABF$11,MATCH(UsagePerHour!$B$68,Usage!$C$5:$C$11,0),MATCH(UsagePerHour!PQ$4,Usage!$D$3:$ABF$3,0)),"")</f>
        <v>6.9111687544424857E-2</v>
      </c>
      <c r="PR72" s="27">
        <f>IFERROR(INDEX(Sales!$D$5:$ABF$18,MATCH(UsagePerHour!$B72,Sales!$C$5:$C$18,0),MATCH(UsagePerHour!PR$4,Sales!$D$3:$ABF$3,0))/PR$2*INDEX(Usage!$D$5:$ABF$11,MATCH(UsagePerHour!$B$68,Usage!$C$5:$C$11,0),MATCH(UsagePerHour!PR$4,Usage!$D$3:$ABF$3,0)),"")</f>
        <v>0.14975308194848791</v>
      </c>
      <c r="PS72" s="27">
        <f>IFERROR(INDEX(Sales!$D$5:$ABF$18,MATCH(UsagePerHour!$B72,Sales!$C$5:$C$18,0),MATCH(UsagePerHour!PS$4,Sales!$D$3:$ABF$3,0))/PS$2*INDEX(Usage!$D$5:$ABF$11,MATCH(UsagePerHour!$B$68,Usage!$C$5:$C$11,0),MATCH(UsagePerHour!PS$4,Usage!$D$3:$ABF$3,0)),"")</f>
        <v>0.11894842316470079</v>
      </c>
      <c r="PT72" s="27">
        <f>IFERROR(INDEX(Sales!$D$5:$ABF$18,MATCH(UsagePerHour!$B72,Sales!$C$5:$C$18,0),MATCH(UsagePerHour!PT$4,Sales!$D$3:$ABF$3,0))/PT$2*INDEX(Usage!$D$5:$ABF$11,MATCH(UsagePerHour!$B$68,Usage!$C$5:$C$11,0),MATCH(UsagePerHour!PT$4,Usage!$D$3:$ABF$3,0)),"")</f>
        <v>0.10200923405496717</v>
      </c>
      <c r="PU72" s="27">
        <f>IFERROR(INDEX(Sales!$D$5:$ABF$18,MATCH(UsagePerHour!$B72,Sales!$C$5:$C$18,0),MATCH(UsagePerHour!PU$4,Sales!$D$3:$ABF$3,0))/PU$2*INDEX(Usage!$D$5:$ABF$11,MATCH(UsagePerHour!$B$68,Usage!$C$5:$C$11,0),MATCH(UsagePerHour!PU$4,Usage!$D$3:$ABF$3,0)),"")</f>
        <v>8.1962967758643007E-2</v>
      </c>
      <c r="PV72" s="27">
        <f>IFERROR(INDEX(Sales!$D$5:$ABF$18,MATCH(UsagePerHour!$B72,Sales!$C$5:$C$18,0),MATCH(UsagePerHour!PV$4,Sales!$D$3:$ABF$3,0))/PV$2*INDEX(Usage!$D$5:$ABF$11,MATCH(UsagePerHour!$B$68,Usage!$C$5:$C$11,0),MATCH(UsagePerHour!PV$4,Usage!$D$3:$ABF$3,0)),"")</f>
        <v>0.2273969151029239</v>
      </c>
      <c r="PW72" s="27">
        <f>IFERROR(INDEX(Sales!$D$5:$ABF$18,MATCH(UsagePerHour!$B72,Sales!$C$5:$C$18,0),MATCH(UsagePerHour!PW$4,Sales!$D$3:$ABF$3,0))/PW$2*INDEX(Usage!$D$5:$ABF$11,MATCH(UsagePerHour!$B$68,Usage!$C$5:$C$11,0),MATCH(UsagePerHour!PW$4,Usage!$D$3:$ABF$3,0)),"")</f>
        <v>9.4484302436798562E-2</v>
      </c>
      <c r="PX72" s="27">
        <f>IFERROR(INDEX(Sales!$D$5:$ABF$18,MATCH(UsagePerHour!$B72,Sales!$C$5:$C$18,0),MATCH(UsagePerHour!PX$4,Sales!$D$3:$ABF$3,0))/PX$2*INDEX(Usage!$D$5:$ABF$11,MATCH(UsagePerHour!$B$68,Usage!$C$5:$C$11,0),MATCH(UsagePerHour!PX$4,Usage!$D$3:$ABF$3,0)),"")</f>
        <v>7.1675904335497836E-2</v>
      </c>
      <c r="PY72" s="27">
        <f>IFERROR(INDEX(Sales!$D$5:$ABF$18,MATCH(UsagePerHour!$B72,Sales!$C$5:$C$18,0),MATCH(UsagePerHour!PY$4,Sales!$D$3:$ABF$3,0))/PY$2*INDEX(Usage!$D$5:$ABF$11,MATCH(UsagePerHour!$B$68,Usage!$C$5:$C$11,0),MATCH(UsagePerHour!PY$4,Usage!$D$3:$ABF$3,0)),"")</f>
        <v>0.13248827075218164</v>
      </c>
      <c r="PZ72" s="27">
        <f>IFERROR(INDEX(Sales!$D$5:$ABF$18,MATCH(UsagePerHour!$B72,Sales!$C$5:$C$18,0),MATCH(UsagePerHour!PZ$4,Sales!$D$3:$ABF$3,0))/PZ$2*INDEX(Usage!$D$5:$ABF$11,MATCH(UsagePerHour!$B$68,Usage!$C$5:$C$11,0),MATCH(UsagePerHour!PZ$4,Usage!$D$3:$ABF$3,0)),"")</f>
        <v>0.12186332234223143</v>
      </c>
      <c r="QA72" s="27">
        <f>IFERROR(INDEX(Sales!$D$5:$ABF$18,MATCH(UsagePerHour!$B72,Sales!$C$5:$C$18,0),MATCH(UsagePerHour!QA$4,Sales!$D$3:$ABF$3,0))/QA$2*INDEX(Usage!$D$5:$ABF$11,MATCH(UsagePerHour!$B$68,Usage!$C$5:$C$11,0),MATCH(UsagePerHour!QA$4,Usage!$D$3:$ABF$3,0)),"")</f>
        <v>5.7130359644408525E-2</v>
      </c>
      <c r="QB72" s="27">
        <f>IFERROR(INDEX(Sales!$D$5:$ABF$18,MATCH(UsagePerHour!$B72,Sales!$C$5:$C$18,0),MATCH(UsagePerHour!QB$4,Sales!$D$3:$ABF$3,0))/QB$2*INDEX(Usage!$D$5:$ABF$11,MATCH(UsagePerHour!$B$68,Usage!$C$5:$C$11,0),MATCH(UsagePerHour!QB$4,Usage!$D$3:$ABF$3,0)),"")</f>
        <v>3.8598605720516314E-2</v>
      </c>
      <c r="QC72" s="27">
        <f>IFERROR(INDEX(Sales!$D$5:$ABF$18,MATCH(UsagePerHour!$B72,Sales!$C$5:$C$18,0),MATCH(UsagePerHour!QC$4,Sales!$D$3:$ABF$3,0))/QC$2*INDEX(Usage!$D$5:$ABF$11,MATCH(UsagePerHour!$B$68,Usage!$C$5:$C$11,0),MATCH(UsagePerHour!QC$4,Usage!$D$3:$ABF$3,0)),"")</f>
        <v>8.0013945149783341E-2</v>
      </c>
      <c r="QD72" s="27">
        <f>IFERROR(INDEX(Sales!$D$5:$ABF$18,MATCH(UsagePerHour!$B72,Sales!$C$5:$C$18,0),MATCH(UsagePerHour!QD$4,Sales!$D$3:$ABF$3,0))/QD$2*INDEX(Usage!$D$5:$ABF$11,MATCH(UsagePerHour!$B$68,Usage!$C$5:$C$11,0),MATCH(UsagePerHour!QD$4,Usage!$D$3:$ABF$3,0)),"")</f>
        <v>0</v>
      </c>
      <c r="QE72" s="27">
        <f>IFERROR(INDEX(Sales!$D$5:$ABF$18,MATCH(UsagePerHour!$B72,Sales!$C$5:$C$18,0),MATCH(UsagePerHour!QE$4,Sales!$D$3:$ABF$3,0))/QE$2*INDEX(Usage!$D$5:$ABF$11,MATCH(UsagePerHour!$B$68,Usage!$C$5:$C$11,0),MATCH(UsagePerHour!QE$4,Usage!$D$3:$ABF$3,0)),"")</f>
        <v>0</v>
      </c>
      <c r="QF72" s="27">
        <f>IFERROR(INDEX(Sales!$D$5:$ABF$18,MATCH(UsagePerHour!$B72,Sales!$C$5:$C$18,0),MATCH(UsagePerHour!QF$4,Sales!$D$3:$ABF$3,0))/QF$2*INDEX(Usage!$D$5:$ABF$11,MATCH(UsagePerHour!$B$68,Usage!$C$5:$C$11,0),MATCH(UsagePerHour!QF$4,Usage!$D$3:$ABF$3,0)),"")</f>
        <v>4.4343502953203093E-2</v>
      </c>
      <c r="QG72" s="27">
        <f>IFERROR(INDEX(Sales!$D$5:$ABF$18,MATCH(UsagePerHour!$B72,Sales!$C$5:$C$18,0),MATCH(UsagePerHour!QG$4,Sales!$D$3:$ABF$3,0))/QG$2*INDEX(Usage!$D$5:$ABF$11,MATCH(UsagePerHour!$B$68,Usage!$C$5:$C$11,0),MATCH(UsagePerHour!QG$4,Usage!$D$3:$ABF$3,0)),"")</f>
        <v>6.2716787937647386E-2</v>
      </c>
      <c r="QH72" s="27">
        <f>IFERROR(INDEX(Sales!$D$5:$ABF$18,MATCH(UsagePerHour!$B72,Sales!$C$5:$C$18,0),MATCH(UsagePerHour!QH$4,Sales!$D$3:$ABF$3,0))/QH$2*INDEX(Usage!$D$5:$ABF$11,MATCH(UsagePerHour!$B$68,Usage!$C$5:$C$11,0),MATCH(UsagePerHour!QH$4,Usage!$D$3:$ABF$3,0)),"")</f>
        <v>0.21671884344756592</v>
      </c>
      <c r="QI72" s="27">
        <f>IFERROR(INDEX(Sales!$D$5:$ABF$18,MATCH(UsagePerHour!$B72,Sales!$C$5:$C$18,0),MATCH(UsagePerHour!QI$4,Sales!$D$3:$ABF$3,0))/QI$2*INDEX(Usage!$D$5:$ABF$11,MATCH(UsagePerHour!$B$68,Usage!$C$5:$C$11,0),MATCH(UsagePerHour!QI$4,Usage!$D$3:$ABF$3,0)),"")</f>
        <v>0.22461884880909491</v>
      </c>
      <c r="QJ72" s="27">
        <f>IFERROR(INDEX(Sales!$D$5:$ABF$18,MATCH(UsagePerHour!$B72,Sales!$C$5:$C$18,0),MATCH(UsagePerHour!QJ$4,Sales!$D$3:$ABF$3,0))/QJ$2*INDEX(Usage!$D$5:$ABF$11,MATCH(UsagePerHour!$B$68,Usage!$C$5:$C$11,0),MATCH(UsagePerHour!QJ$4,Usage!$D$3:$ABF$3,0)),"")</f>
        <v>2.6315731237695591E-2</v>
      </c>
      <c r="QK72" s="27">
        <f>IFERROR(INDEX(Sales!$D$5:$ABF$18,MATCH(UsagePerHour!$B72,Sales!$C$5:$C$18,0),MATCH(UsagePerHour!QK$4,Sales!$D$3:$ABF$3,0))/QK$2*INDEX(Usage!$D$5:$ABF$11,MATCH(UsagePerHour!$B$68,Usage!$C$5:$C$11,0),MATCH(UsagePerHour!QK$4,Usage!$D$3:$ABF$3,0)),"")</f>
        <v>4.4154253658625117E-2</v>
      </c>
      <c r="QL72" s="27">
        <f>IFERROR(INDEX(Sales!$D$5:$ABF$18,MATCH(UsagePerHour!$B72,Sales!$C$5:$C$18,0),MATCH(UsagePerHour!QL$4,Sales!$D$3:$ABF$3,0))/QL$2*INDEX(Usage!$D$5:$ABF$11,MATCH(UsagePerHour!$B$68,Usage!$C$5:$C$11,0),MATCH(UsagePerHour!QL$4,Usage!$D$3:$ABF$3,0)),"")</f>
        <v>4.2809800352852097E-2</v>
      </c>
      <c r="QM72" s="27">
        <f>IFERROR(INDEX(Sales!$D$5:$ABF$18,MATCH(UsagePerHour!$B72,Sales!$C$5:$C$18,0),MATCH(UsagePerHour!QM$4,Sales!$D$3:$ABF$3,0))/QM$2*INDEX(Usage!$D$5:$ABF$11,MATCH(UsagePerHour!$B$68,Usage!$C$5:$C$11,0),MATCH(UsagePerHour!QM$4,Usage!$D$3:$ABF$3,0)),"")</f>
        <v>0.35126719137843831</v>
      </c>
      <c r="QN72" s="27">
        <f>IFERROR(INDEX(Sales!$D$5:$ABF$18,MATCH(UsagePerHour!$B72,Sales!$C$5:$C$18,0),MATCH(UsagePerHour!QN$4,Sales!$D$3:$ABF$3,0))/QN$2*INDEX(Usage!$D$5:$ABF$11,MATCH(UsagePerHour!$B$68,Usage!$C$5:$C$11,0),MATCH(UsagePerHour!QN$4,Usage!$D$3:$ABF$3,0)),"")</f>
        <v>0.19967805106238565</v>
      </c>
      <c r="QO72" s="27">
        <f>IFERROR(INDEX(Sales!$D$5:$ABF$18,MATCH(UsagePerHour!$B72,Sales!$C$5:$C$18,0),MATCH(UsagePerHour!QO$4,Sales!$D$3:$ABF$3,0))/QO$2*INDEX(Usage!$D$5:$ABF$11,MATCH(UsagePerHour!$B$68,Usage!$C$5:$C$11,0),MATCH(UsagePerHour!QO$4,Usage!$D$3:$ABF$3,0)),"")</f>
        <v>0.15133424106585092</v>
      </c>
      <c r="QP72" s="27">
        <f>IFERROR(INDEX(Sales!$D$5:$ABF$18,MATCH(UsagePerHour!$B72,Sales!$C$5:$C$18,0),MATCH(UsagePerHour!QP$4,Sales!$D$3:$ABF$3,0))/QP$2*INDEX(Usage!$D$5:$ABF$11,MATCH(UsagePerHour!$B$68,Usage!$C$5:$C$11,0),MATCH(UsagePerHour!QP$4,Usage!$D$3:$ABF$3,0)),"")</f>
        <v>9.6185293164388799E-2</v>
      </c>
      <c r="QQ72" s="27">
        <f>IFERROR(INDEX(Sales!$D$5:$ABF$18,MATCH(UsagePerHour!$B72,Sales!$C$5:$C$18,0),MATCH(UsagePerHour!QQ$4,Sales!$D$3:$ABF$3,0))/QQ$2*INDEX(Usage!$D$5:$ABF$11,MATCH(UsagePerHour!$B$68,Usage!$C$5:$C$11,0),MATCH(UsagePerHour!QQ$4,Usage!$D$3:$ABF$3,0)),"")</f>
        <v>0.32410893795159296</v>
      </c>
      <c r="QR72" s="27">
        <f>IFERROR(INDEX(Sales!$D$5:$ABF$18,MATCH(UsagePerHour!$B72,Sales!$C$5:$C$18,0),MATCH(UsagePerHour!QR$4,Sales!$D$3:$ABF$3,0))/QR$2*INDEX(Usage!$D$5:$ABF$11,MATCH(UsagePerHour!$B$68,Usage!$C$5:$C$11,0),MATCH(UsagePerHour!QR$4,Usage!$D$3:$ABF$3,0)),"")</f>
        <v>3.96534670258165E-2</v>
      </c>
      <c r="QS72" s="27">
        <f>IFERROR(INDEX(Sales!$D$5:$ABF$18,MATCH(UsagePerHour!$B72,Sales!$C$5:$C$18,0),MATCH(UsagePerHour!QS$4,Sales!$D$3:$ABF$3,0))/QS$2*INDEX(Usage!$D$5:$ABF$11,MATCH(UsagePerHour!$B$68,Usage!$C$5:$C$11,0),MATCH(UsagePerHour!QS$4,Usage!$D$3:$ABF$3,0)),"")</f>
        <v>7.1141649851031399E-2</v>
      </c>
      <c r="QT72" s="27">
        <f>IFERROR(INDEX(Sales!$D$5:$ABF$18,MATCH(UsagePerHour!$B72,Sales!$C$5:$C$18,0),MATCH(UsagePerHour!QT$4,Sales!$D$3:$ABF$3,0))/QT$2*INDEX(Usage!$D$5:$ABF$11,MATCH(UsagePerHour!$B$68,Usage!$C$5:$C$11,0),MATCH(UsagePerHour!QT$4,Usage!$D$3:$ABF$3,0)),"")</f>
        <v>0.15696884748572448</v>
      </c>
      <c r="QU72" s="27">
        <f>IFERROR(INDEX(Sales!$D$5:$ABF$18,MATCH(UsagePerHour!$B72,Sales!$C$5:$C$18,0),MATCH(UsagePerHour!QU$4,Sales!$D$3:$ABF$3,0))/QU$2*INDEX(Usage!$D$5:$ABF$11,MATCH(UsagePerHour!$B$68,Usage!$C$5:$C$11,0),MATCH(UsagePerHour!QU$4,Usage!$D$3:$ABF$3,0)),"")</f>
        <v>0.2549587893370524</v>
      </c>
      <c r="QV72" s="27">
        <f>IFERROR(INDEX(Sales!$D$5:$ABF$18,MATCH(UsagePerHour!$B72,Sales!$C$5:$C$18,0),MATCH(UsagePerHour!QV$4,Sales!$D$3:$ABF$3,0))/QV$2*INDEX(Usage!$D$5:$ABF$11,MATCH(UsagePerHour!$B$68,Usage!$C$5:$C$11,0),MATCH(UsagePerHour!QV$4,Usage!$D$3:$ABF$3,0)),"")</f>
        <v>6.9414964309712404E-2</v>
      </c>
      <c r="QW72" s="27">
        <f>IFERROR(INDEX(Sales!$D$5:$ABF$18,MATCH(UsagePerHour!$B72,Sales!$C$5:$C$18,0),MATCH(UsagePerHour!QW$4,Sales!$D$3:$ABF$3,0))/QW$2*INDEX(Usage!$D$5:$ABF$11,MATCH(UsagePerHour!$B$68,Usage!$C$5:$C$11,0),MATCH(UsagePerHour!QW$4,Usage!$D$3:$ABF$3,0)),"")</f>
        <v>0.13336052136602719</v>
      </c>
      <c r="QX72" s="27">
        <f>IFERROR(INDEX(Sales!$D$5:$ABF$18,MATCH(UsagePerHour!$B72,Sales!$C$5:$C$18,0),MATCH(UsagePerHour!QX$4,Sales!$D$3:$ABF$3,0))/QX$2*INDEX(Usage!$D$5:$ABF$11,MATCH(UsagePerHour!$B$68,Usage!$C$5:$C$11,0),MATCH(UsagePerHour!QX$4,Usage!$D$3:$ABF$3,0)),"")</f>
        <v>0.83838381018841579</v>
      </c>
      <c r="QY72" s="27">
        <f>IFERROR(INDEX(Sales!$D$5:$ABF$18,MATCH(UsagePerHour!$B72,Sales!$C$5:$C$18,0),MATCH(UsagePerHour!QY$4,Sales!$D$3:$ABF$3,0))/QY$2*INDEX(Usage!$D$5:$ABF$11,MATCH(UsagePerHour!$B$68,Usage!$C$5:$C$11,0),MATCH(UsagePerHour!QY$4,Usage!$D$3:$ABF$3,0)),"")</f>
        <v>0.31605989967902171</v>
      </c>
      <c r="QZ72" s="27">
        <f>IFERROR(INDEX(Sales!$D$5:$ABF$18,MATCH(UsagePerHour!$B72,Sales!$C$5:$C$18,0),MATCH(UsagePerHour!QZ$4,Sales!$D$3:$ABF$3,0))/QZ$2*INDEX(Usage!$D$5:$ABF$11,MATCH(UsagePerHour!$B$68,Usage!$C$5:$C$11,0),MATCH(UsagePerHour!QZ$4,Usage!$D$3:$ABF$3,0)),"")</f>
        <v>5.1889636116102679E-2</v>
      </c>
      <c r="RA72" s="27">
        <f>IFERROR(INDEX(Sales!$D$5:$ABF$18,MATCH(UsagePerHour!$B72,Sales!$C$5:$C$18,0),MATCH(UsagePerHour!RA$4,Sales!$D$3:$ABF$3,0))/RA$2*INDEX(Usage!$D$5:$ABF$11,MATCH(UsagePerHour!$B$68,Usage!$C$5:$C$11,0),MATCH(UsagePerHour!RA$4,Usage!$D$3:$ABF$3,0)),"")</f>
        <v>0.2314229086784157</v>
      </c>
      <c r="RB72" s="27">
        <f>IFERROR(INDEX(Sales!$D$5:$ABF$18,MATCH(UsagePerHour!$B72,Sales!$C$5:$C$18,0),MATCH(UsagePerHour!RB$4,Sales!$D$3:$ABF$3,0))/RB$2*INDEX(Usage!$D$5:$ABF$11,MATCH(UsagePerHour!$B$68,Usage!$C$5:$C$11,0),MATCH(UsagePerHour!RB$4,Usage!$D$3:$ABF$3,0)),"")</f>
        <v>0.167900665716329</v>
      </c>
      <c r="RC72" s="27">
        <f>IFERROR(INDEX(Sales!$D$5:$ABF$18,MATCH(UsagePerHour!$B72,Sales!$C$5:$C$18,0),MATCH(UsagePerHour!RC$4,Sales!$D$3:$ABF$3,0))/RC$2*INDEX(Usage!$D$5:$ABF$11,MATCH(UsagePerHour!$B$68,Usage!$C$5:$C$11,0),MATCH(UsagePerHour!RC$4,Usage!$D$3:$ABF$3,0)),"")</f>
        <v>0.15791374217009138</v>
      </c>
      <c r="RD72" s="27">
        <f>IFERROR(INDEX(Sales!$D$5:$ABF$18,MATCH(UsagePerHour!$B72,Sales!$C$5:$C$18,0),MATCH(UsagePerHour!RD$4,Sales!$D$3:$ABF$3,0))/RD$2*INDEX(Usage!$D$5:$ABF$11,MATCH(UsagePerHour!$B$68,Usage!$C$5:$C$11,0),MATCH(UsagePerHour!RD$4,Usage!$D$3:$ABF$3,0)),"")</f>
        <v>0.11351539462984477</v>
      </c>
      <c r="RE72" s="27">
        <f>IFERROR(INDEX(Sales!$D$5:$ABF$18,MATCH(UsagePerHour!$B72,Sales!$C$5:$C$18,0),MATCH(UsagePerHour!RE$4,Sales!$D$3:$ABF$3,0))/RE$2*INDEX(Usage!$D$5:$ABF$11,MATCH(UsagePerHour!$B$68,Usage!$C$5:$C$11,0),MATCH(UsagePerHour!RE$4,Usage!$D$3:$ABF$3,0)),"")</f>
        <v>0.2359508547008547</v>
      </c>
      <c r="RF72" s="27">
        <f>IFERROR(INDEX(Sales!$D$5:$ABF$18,MATCH(UsagePerHour!$B72,Sales!$C$5:$C$18,0),MATCH(UsagePerHour!RF$4,Sales!$D$3:$ABF$3,0))/RF$2*INDEX(Usage!$D$5:$ABF$11,MATCH(UsagePerHour!$B$68,Usage!$C$5:$C$11,0),MATCH(UsagePerHour!RF$4,Usage!$D$3:$ABF$3,0)),"")</f>
        <v>0.17572645649866614</v>
      </c>
      <c r="RG72" s="27">
        <f>IFERROR(INDEX(Sales!$D$5:$ABF$18,MATCH(UsagePerHour!$B72,Sales!$C$5:$C$18,0),MATCH(UsagePerHour!RG$4,Sales!$D$3:$ABF$3,0))/RG$2*INDEX(Usage!$D$5:$ABF$11,MATCH(UsagePerHour!$B$68,Usage!$C$5:$C$11,0),MATCH(UsagePerHour!RG$4,Usage!$D$3:$ABF$3,0)),"")</f>
        <v>7.6152721851850319E-2</v>
      </c>
      <c r="RH72" s="27">
        <f>IFERROR(INDEX(Sales!$D$5:$ABF$18,MATCH(UsagePerHour!$B72,Sales!$C$5:$C$18,0),MATCH(UsagePerHour!RH$4,Sales!$D$3:$ABF$3,0))/RH$2*INDEX(Usage!$D$5:$ABF$11,MATCH(UsagePerHour!$B$68,Usage!$C$5:$C$11,0),MATCH(UsagePerHour!RH$4,Usage!$D$3:$ABF$3,0)),"")</f>
        <v>0.20514536339472916</v>
      </c>
      <c r="RI72" s="27">
        <f>IFERROR(INDEX(Sales!$D$5:$ABF$18,MATCH(UsagePerHour!$B72,Sales!$C$5:$C$18,0),MATCH(UsagePerHour!RI$4,Sales!$D$3:$ABF$3,0))/RI$2*INDEX(Usage!$D$5:$ABF$11,MATCH(UsagePerHour!$B$68,Usage!$C$5:$C$11,0),MATCH(UsagePerHour!RI$4,Usage!$D$3:$ABF$3,0)),"")</f>
        <v>0.1573911046467121</v>
      </c>
      <c r="RJ72" s="27">
        <f>IFERROR(INDEX(Sales!$D$5:$ABF$18,MATCH(UsagePerHour!$B72,Sales!$C$5:$C$18,0),MATCH(UsagePerHour!RJ$4,Sales!$D$3:$ABF$3,0))/RJ$2*INDEX(Usage!$D$5:$ABF$11,MATCH(UsagePerHour!$B$68,Usage!$C$5:$C$11,0),MATCH(UsagePerHour!RJ$4,Usage!$D$3:$ABF$3,0)),"")</f>
        <v>0.2450886681163307</v>
      </c>
      <c r="RK72" s="27">
        <f>IFERROR(INDEX(Sales!$D$5:$ABF$18,MATCH(UsagePerHour!$B72,Sales!$C$5:$C$18,0),MATCH(UsagePerHour!RK$4,Sales!$D$3:$ABF$3,0))/RK$2*INDEX(Usage!$D$5:$ABF$11,MATCH(UsagePerHour!$B$68,Usage!$C$5:$C$11,0),MATCH(UsagePerHour!RK$4,Usage!$D$3:$ABF$3,0)),"")</f>
        <v>0.1586058916056293</v>
      </c>
      <c r="RL72" s="27">
        <f>IFERROR(INDEX(Sales!$D$5:$ABF$18,MATCH(UsagePerHour!$B72,Sales!$C$5:$C$18,0),MATCH(UsagePerHour!RL$4,Sales!$D$3:$ABF$3,0))/RL$2*INDEX(Usage!$D$5:$ABF$11,MATCH(UsagePerHour!$B$68,Usage!$C$5:$C$11,0),MATCH(UsagePerHour!RL$4,Usage!$D$3:$ABF$3,0)),"")</f>
        <v>0.58642053551876661</v>
      </c>
      <c r="RM72" s="27">
        <f>IFERROR(INDEX(Sales!$D$5:$ABF$18,MATCH(UsagePerHour!$B72,Sales!$C$5:$C$18,0),MATCH(UsagePerHour!RM$4,Sales!$D$3:$ABF$3,0))/RM$2*INDEX(Usage!$D$5:$ABF$11,MATCH(UsagePerHour!$B$68,Usage!$C$5:$C$11,0),MATCH(UsagePerHour!RM$4,Usage!$D$3:$ABF$3,0)),"")</f>
        <v>9.5381582370053758E-2</v>
      </c>
      <c r="RN72" s="27">
        <f>IFERROR(INDEX(Sales!$D$5:$ABF$18,MATCH(UsagePerHour!$B72,Sales!$C$5:$C$18,0),MATCH(UsagePerHour!RN$4,Sales!$D$3:$ABF$3,0))/RN$2*INDEX(Usage!$D$5:$ABF$11,MATCH(UsagePerHour!$B$68,Usage!$C$5:$C$11,0),MATCH(UsagePerHour!RN$4,Usage!$D$3:$ABF$3,0)),"")</f>
        <v>0.14146793035045185</v>
      </c>
      <c r="RO72" s="27">
        <f>IFERROR(INDEX(Sales!$D$5:$ABF$18,MATCH(UsagePerHour!$B72,Sales!$C$5:$C$18,0),MATCH(UsagePerHour!RO$4,Sales!$D$3:$ABF$3,0))/RO$2*INDEX(Usage!$D$5:$ABF$11,MATCH(UsagePerHour!$B$68,Usage!$C$5:$C$11,0),MATCH(UsagePerHour!RO$4,Usage!$D$3:$ABF$3,0)),"")</f>
        <v>0.9210299066524098</v>
      </c>
      <c r="RP72" s="27">
        <f>IFERROR(INDEX(Sales!$D$5:$ABF$18,MATCH(UsagePerHour!$B72,Sales!$C$5:$C$18,0),MATCH(UsagePerHour!RP$4,Sales!$D$3:$ABF$3,0))/RP$2*INDEX(Usage!$D$5:$ABF$11,MATCH(UsagePerHour!$B$68,Usage!$C$5:$C$11,0),MATCH(UsagePerHour!RP$4,Usage!$D$3:$ABF$3,0)),"")</f>
        <v>1.0564088329282975</v>
      </c>
      <c r="RQ72" s="27">
        <f>IFERROR(INDEX(Sales!$D$5:$ABF$18,MATCH(UsagePerHour!$B72,Sales!$C$5:$C$18,0),MATCH(UsagePerHour!RQ$4,Sales!$D$3:$ABF$3,0))/RQ$2*INDEX(Usage!$D$5:$ABF$11,MATCH(UsagePerHour!$B$68,Usage!$C$5:$C$11,0),MATCH(UsagePerHour!RQ$4,Usage!$D$3:$ABF$3,0)),"")</f>
        <v>0.42254832133940784</v>
      </c>
      <c r="RR72" s="27">
        <f>IFERROR(INDEX(Sales!$D$5:$ABF$18,MATCH(UsagePerHour!$B72,Sales!$C$5:$C$18,0),MATCH(UsagePerHour!RR$4,Sales!$D$3:$ABF$3,0))/RR$2*INDEX(Usage!$D$5:$ABF$11,MATCH(UsagePerHour!$B$68,Usage!$C$5:$C$11,0),MATCH(UsagePerHour!RR$4,Usage!$D$3:$ABF$3,0)),"")</f>
        <v>0.18206771260834456</v>
      </c>
      <c r="RS72" s="27">
        <f>IFERROR(INDEX(Sales!$D$5:$ABF$18,MATCH(UsagePerHour!$B72,Sales!$C$5:$C$18,0),MATCH(UsagePerHour!RS$4,Sales!$D$3:$ABF$3,0))/RS$2*INDEX(Usage!$D$5:$ABF$11,MATCH(UsagePerHour!$B$68,Usage!$C$5:$C$11,0),MATCH(UsagePerHour!RS$4,Usage!$D$3:$ABF$3,0)),"")</f>
        <v>0.54823908751541073</v>
      </c>
      <c r="RT72" s="27">
        <f>IFERROR(INDEX(Sales!$D$5:$ABF$18,MATCH(UsagePerHour!$B72,Sales!$C$5:$C$18,0),MATCH(UsagePerHour!RT$4,Sales!$D$3:$ABF$3,0))/RT$2*INDEX(Usage!$D$5:$ABF$11,MATCH(UsagePerHour!$B$68,Usage!$C$5:$C$11,0),MATCH(UsagePerHour!RT$4,Usage!$D$3:$ABF$3,0)),"")</f>
        <v>0.14551624684072412</v>
      </c>
      <c r="RU72" s="27">
        <f>IFERROR(INDEX(Sales!$D$5:$ABF$18,MATCH(UsagePerHour!$B72,Sales!$C$5:$C$18,0),MATCH(UsagePerHour!RU$4,Sales!$D$3:$ABF$3,0))/RU$2*INDEX(Usage!$D$5:$ABF$11,MATCH(UsagePerHour!$B$68,Usage!$C$5:$C$11,0),MATCH(UsagePerHour!RU$4,Usage!$D$3:$ABF$3,0)),"")</f>
        <v>5.2822949547053348E-2</v>
      </c>
      <c r="RV72" s="27">
        <f>IFERROR(INDEX(Sales!$D$5:$ABF$18,MATCH(UsagePerHour!$B72,Sales!$C$5:$C$18,0),MATCH(UsagePerHour!RV$4,Sales!$D$3:$ABF$3,0))/RV$2*INDEX(Usage!$D$5:$ABF$11,MATCH(UsagePerHour!$B$68,Usage!$C$5:$C$11,0),MATCH(UsagePerHour!RV$4,Usage!$D$3:$ABF$3,0)),"")</f>
        <v>0.44178489056557779</v>
      </c>
      <c r="RW72" s="27">
        <f>IFERROR(INDEX(Sales!$D$5:$ABF$18,MATCH(UsagePerHour!$B72,Sales!$C$5:$C$18,0),MATCH(UsagePerHour!RW$4,Sales!$D$3:$ABF$3,0))/RW$2*INDEX(Usage!$D$5:$ABF$11,MATCH(UsagePerHour!$B$68,Usage!$C$5:$C$11,0),MATCH(UsagePerHour!RW$4,Usage!$D$3:$ABF$3,0)),"")</f>
        <v>0.22483924299452129</v>
      </c>
      <c r="RX72" s="27">
        <f>IFERROR(INDEX(Sales!$D$5:$ABF$18,MATCH(UsagePerHour!$B72,Sales!$C$5:$C$18,0),MATCH(UsagePerHour!RX$4,Sales!$D$3:$ABF$3,0))/RX$2*INDEX(Usage!$D$5:$ABF$11,MATCH(UsagePerHour!$B$68,Usage!$C$5:$C$11,0),MATCH(UsagePerHour!RX$4,Usage!$D$3:$ABF$3,0)),"")</f>
        <v>0.31983347436004766</v>
      </c>
      <c r="RY72" s="27">
        <f>IFERROR(INDEX(Sales!$D$5:$ABF$18,MATCH(UsagePerHour!$B72,Sales!$C$5:$C$18,0),MATCH(UsagePerHour!RY$4,Sales!$D$3:$ABF$3,0))/RY$2*INDEX(Usage!$D$5:$ABF$11,MATCH(UsagePerHour!$B$68,Usage!$C$5:$C$11,0),MATCH(UsagePerHour!RY$4,Usage!$D$3:$ABF$3,0)),"")</f>
        <v>0.80791435260357225</v>
      </c>
      <c r="RZ72" s="27">
        <f>IFERROR(INDEX(Sales!$D$5:$ABF$18,MATCH(UsagePerHour!$B72,Sales!$C$5:$C$18,0),MATCH(UsagePerHour!RZ$4,Sales!$D$3:$ABF$3,0))/RZ$2*INDEX(Usage!$D$5:$ABF$11,MATCH(UsagePerHour!$B$68,Usage!$C$5:$C$11,0),MATCH(UsagePerHour!RZ$4,Usage!$D$3:$ABF$3,0)),"")</f>
        <v>1.1537145039361347</v>
      </c>
      <c r="SA72" s="27">
        <f>IFERROR(INDEX(Sales!$D$5:$ABF$18,MATCH(UsagePerHour!$B72,Sales!$C$5:$C$18,0),MATCH(UsagePerHour!SA$4,Sales!$D$3:$ABF$3,0))/SA$2*INDEX(Usage!$D$5:$ABF$11,MATCH(UsagePerHour!$B$68,Usage!$C$5:$C$11,0),MATCH(UsagePerHour!SA$4,Usage!$D$3:$ABF$3,0)),"")</f>
        <v>0.20483002882350435</v>
      </c>
      <c r="SB72" s="27">
        <f>IFERROR(INDEX(Sales!$D$5:$ABF$18,MATCH(UsagePerHour!$B72,Sales!$C$5:$C$18,0),MATCH(UsagePerHour!SB$4,Sales!$D$3:$ABF$3,0))/SB$2*INDEX(Usage!$D$5:$ABF$11,MATCH(UsagePerHour!$B$68,Usage!$C$5:$C$11,0),MATCH(UsagePerHour!SB$4,Usage!$D$3:$ABF$3,0)),"")</f>
        <v>0.12273606298402778</v>
      </c>
      <c r="SC72" s="27">
        <f>IFERROR(INDEX(Sales!$D$5:$ABF$18,MATCH(UsagePerHour!$B72,Sales!$C$5:$C$18,0),MATCH(UsagePerHour!SC$4,Sales!$D$3:$ABF$3,0))/SC$2*INDEX(Usage!$D$5:$ABF$11,MATCH(UsagePerHour!$B$68,Usage!$C$5:$C$11,0),MATCH(UsagePerHour!SC$4,Usage!$D$3:$ABF$3,0)),"")</f>
        <v>0.1674702901696675</v>
      </c>
      <c r="SD72" s="27">
        <f>IFERROR(INDEX(Sales!$D$5:$ABF$18,MATCH(UsagePerHour!$B72,Sales!$C$5:$C$18,0),MATCH(UsagePerHour!SD$4,Sales!$D$3:$ABF$3,0))/SD$2*INDEX(Usage!$D$5:$ABF$11,MATCH(UsagePerHour!$B$68,Usage!$C$5:$C$11,0),MATCH(UsagePerHour!SD$4,Usage!$D$3:$ABF$3,0)),"")</f>
        <v>0.3714810428027942</v>
      </c>
      <c r="SE72" s="27">
        <f>IFERROR(INDEX(Sales!$D$5:$ABF$18,MATCH(UsagePerHour!$B72,Sales!$C$5:$C$18,0),MATCH(UsagePerHour!SE$4,Sales!$D$3:$ABF$3,0))/SE$2*INDEX(Usage!$D$5:$ABF$11,MATCH(UsagePerHour!$B$68,Usage!$C$5:$C$11,0),MATCH(UsagePerHour!SE$4,Usage!$D$3:$ABF$3,0)),"")</f>
        <v>0.10302357984657194</v>
      </c>
      <c r="SF72" s="27">
        <f>IFERROR(INDEX(Sales!$D$5:$ABF$18,MATCH(UsagePerHour!$B72,Sales!$C$5:$C$18,0),MATCH(UsagePerHour!SF$4,Sales!$D$3:$ABF$3,0))/SF$2*INDEX(Usage!$D$5:$ABF$11,MATCH(UsagePerHour!$B$68,Usage!$C$5:$C$11,0),MATCH(UsagePerHour!SF$4,Usage!$D$3:$ABF$3,0)),"")</f>
        <v>0.30713712473073401</v>
      </c>
      <c r="SG72" s="27" t="str">
        <f>IFERROR(INDEX(Sales!$D$5:$ABF$18,MATCH(UsagePerHour!$B72,Sales!$C$5:$C$18,0),MATCH(UsagePerHour!SG$4,Sales!$D$3:$ABF$3,0))/SG$2*INDEX(Usage!$D$5:$ABF$11,MATCH(UsagePerHour!$B$68,Usage!$C$5:$C$11,0),MATCH(UsagePerHour!SG$4,Usage!$D$3:$ABF$3,0)),"")</f>
        <v/>
      </c>
      <c r="SH72" s="27" t="str">
        <f>IFERROR(INDEX(Sales!$D$5:$ABF$18,MATCH(UsagePerHour!$B72,Sales!$C$5:$C$18,0),MATCH(UsagePerHour!SH$4,Sales!$D$3:$ABF$3,0))/SH$2*INDEX(Usage!$D$5:$ABF$11,MATCH(UsagePerHour!$B$68,Usage!$C$5:$C$11,0),MATCH(UsagePerHour!SH$4,Usage!$D$3:$ABF$3,0)),"")</f>
        <v/>
      </c>
      <c r="SI72" s="27" t="str">
        <f>IFERROR(INDEX(Sales!$D$5:$ABF$18,MATCH(UsagePerHour!$B72,Sales!$C$5:$C$18,0),MATCH(UsagePerHour!SI$4,Sales!$D$3:$ABF$3,0))/SI$2*INDEX(Usage!$D$5:$ABF$11,MATCH(UsagePerHour!$B$68,Usage!$C$5:$C$11,0),MATCH(UsagePerHour!SI$4,Usage!$D$3:$ABF$3,0)),"")</f>
        <v/>
      </c>
      <c r="SJ72" s="27" t="str">
        <f>IFERROR(INDEX(Sales!$D$5:$ABF$18,MATCH(UsagePerHour!$B72,Sales!$C$5:$C$18,0),MATCH(UsagePerHour!SJ$4,Sales!$D$3:$ABF$3,0))/SJ$2*INDEX(Usage!$D$5:$ABF$11,MATCH(UsagePerHour!$B$68,Usage!$C$5:$C$11,0),MATCH(UsagePerHour!SJ$4,Usage!$D$3:$ABF$3,0)),"")</f>
        <v/>
      </c>
      <c r="SK72" s="27" t="str">
        <f>IFERROR(INDEX(Sales!$D$5:$ABF$18,MATCH(UsagePerHour!$B72,Sales!$C$5:$C$18,0),MATCH(UsagePerHour!SK$4,Sales!$D$3:$ABF$3,0))/SK$2*INDEX(Usage!$D$5:$ABF$11,MATCH(UsagePerHour!$B$68,Usage!$C$5:$C$11,0),MATCH(UsagePerHour!SK$4,Usage!$D$3:$ABF$3,0)),"")</f>
        <v/>
      </c>
      <c r="SL72" s="27" t="str">
        <f>IFERROR(INDEX(Sales!$D$5:$ABF$18,MATCH(UsagePerHour!$B72,Sales!$C$5:$C$18,0),MATCH(UsagePerHour!SL$4,Sales!$D$3:$ABF$3,0))/SL$2*INDEX(Usage!$D$5:$ABF$11,MATCH(UsagePerHour!$B$68,Usage!$C$5:$C$11,0),MATCH(UsagePerHour!SL$4,Usage!$D$3:$ABF$3,0)),"")</f>
        <v/>
      </c>
      <c r="SM72" s="27" t="str">
        <f>IFERROR(INDEX(Sales!$D$5:$ABF$18,MATCH(UsagePerHour!$B72,Sales!$C$5:$C$18,0),MATCH(UsagePerHour!SM$4,Sales!$D$3:$ABF$3,0))/SM$2*INDEX(Usage!$D$5:$ABF$11,MATCH(UsagePerHour!$B$68,Usage!$C$5:$C$11,0),MATCH(UsagePerHour!SM$4,Usage!$D$3:$ABF$3,0)),"")</f>
        <v/>
      </c>
      <c r="SN72" s="27" t="str">
        <f>IFERROR(INDEX(Sales!$D$5:$ABF$18,MATCH(UsagePerHour!$B72,Sales!$C$5:$C$18,0),MATCH(UsagePerHour!SN$4,Sales!$D$3:$ABF$3,0))/SN$2*INDEX(Usage!$D$5:$ABF$11,MATCH(UsagePerHour!$B$68,Usage!$C$5:$C$11,0),MATCH(UsagePerHour!SN$4,Usage!$D$3:$ABF$3,0)),"")</f>
        <v/>
      </c>
      <c r="SO72" s="27" t="str">
        <f>IFERROR(INDEX(Sales!$D$5:$ABF$18,MATCH(UsagePerHour!$B72,Sales!$C$5:$C$18,0),MATCH(UsagePerHour!SO$4,Sales!$D$3:$ABF$3,0))/SO$2*INDEX(Usage!$D$5:$ABF$11,MATCH(UsagePerHour!$B$68,Usage!$C$5:$C$11,0),MATCH(UsagePerHour!SO$4,Usage!$D$3:$ABF$3,0)),"")</f>
        <v/>
      </c>
      <c r="SP72" s="27" t="str">
        <f>IFERROR(INDEX(Sales!$D$5:$ABF$18,MATCH(UsagePerHour!$B72,Sales!$C$5:$C$18,0),MATCH(UsagePerHour!SP$4,Sales!$D$3:$ABF$3,0))/SP$2*INDEX(Usage!$D$5:$ABF$11,MATCH(UsagePerHour!$B$68,Usage!$C$5:$C$11,0),MATCH(UsagePerHour!SP$4,Usage!$D$3:$ABF$3,0)),"")</f>
        <v/>
      </c>
      <c r="SQ72" s="27" t="str">
        <f>IFERROR(INDEX(Sales!$D$5:$ABF$18,MATCH(UsagePerHour!$B72,Sales!$C$5:$C$18,0),MATCH(UsagePerHour!SQ$4,Sales!$D$3:$ABF$3,0))/SQ$2*INDEX(Usage!$D$5:$ABF$11,MATCH(UsagePerHour!$B$68,Usage!$C$5:$C$11,0),MATCH(UsagePerHour!SQ$4,Usage!$D$3:$ABF$3,0)),"")</f>
        <v/>
      </c>
      <c r="SR72" s="27" t="str">
        <f>IFERROR(INDEX(Sales!$D$5:$ABF$18,MATCH(UsagePerHour!$B72,Sales!$C$5:$C$18,0),MATCH(UsagePerHour!SR$4,Sales!$D$3:$ABF$3,0))/SR$2*INDEX(Usage!$D$5:$ABF$11,MATCH(UsagePerHour!$B$68,Usage!$C$5:$C$11,0),MATCH(UsagePerHour!SR$4,Usage!$D$3:$ABF$3,0)),"")</f>
        <v/>
      </c>
      <c r="SS72" s="27" t="str">
        <f>IFERROR(INDEX(Sales!$D$5:$ABF$18,MATCH(UsagePerHour!$B72,Sales!$C$5:$C$18,0),MATCH(UsagePerHour!SS$4,Sales!$D$3:$ABF$3,0))/SS$2*INDEX(Usage!$D$5:$ABF$11,MATCH(UsagePerHour!$B$68,Usage!$C$5:$C$11,0),MATCH(UsagePerHour!SS$4,Usage!$D$3:$ABF$3,0)),"")</f>
        <v/>
      </c>
      <c r="ST72" s="27" t="str">
        <f>IFERROR(INDEX(Sales!$D$5:$ABF$18,MATCH(UsagePerHour!$B72,Sales!$C$5:$C$18,0),MATCH(UsagePerHour!ST$4,Sales!$D$3:$ABF$3,0))/ST$2*INDEX(Usage!$D$5:$ABF$11,MATCH(UsagePerHour!$B$68,Usage!$C$5:$C$11,0),MATCH(UsagePerHour!ST$4,Usage!$D$3:$ABF$3,0)),"")</f>
        <v/>
      </c>
      <c r="SU72" s="27" t="str">
        <f>IFERROR(INDEX(Sales!$D$5:$ABF$18,MATCH(UsagePerHour!$B72,Sales!$C$5:$C$18,0),MATCH(UsagePerHour!SU$4,Sales!$D$3:$ABF$3,0))/SU$2*INDEX(Usage!$D$5:$ABF$11,MATCH(UsagePerHour!$B$68,Usage!$C$5:$C$11,0),MATCH(UsagePerHour!SU$4,Usage!$D$3:$ABF$3,0)),"")</f>
        <v/>
      </c>
      <c r="SV72" s="27" t="str">
        <f>IFERROR(INDEX(Sales!$D$5:$ABF$18,MATCH(UsagePerHour!$B72,Sales!$C$5:$C$18,0),MATCH(UsagePerHour!SV$4,Sales!$D$3:$ABF$3,0))/SV$2*INDEX(Usage!$D$5:$ABF$11,MATCH(UsagePerHour!$B$68,Usage!$C$5:$C$11,0),MATCH(UsagePerHour!SV$4,Usage!$D$3:$ABF$3,0)),"")</f>
        <v/>
      </c>
      <c r="SW72" s="27" t="str">
        <f>IFERROR(INDEX(Sales!$D$5:$ABF$18,MATCH(UsagePerHour!$B72,Sales!$C$5:$C$18,0),MATCH(UsagePerHour!SW$4,Sales!$D$3:$ABF$3,0))/SW$2*INDEX(Usage!$D$5:$ABF$11,MATCH(UsagePerHour!$B$68,Usage!$C$5:$C$11,0),MATCH(UsagePerHour!SW$4,Usage!$D$3:$ABF$3,0)),"")</f>
        <v/>
      </c>
      <c r="SX72" s="27" t="str">
        <f>IFERROR(INDEX(Sales!$D$5:$ABF$18,MATCH(UsagePerHour!$B72,Sales!$C$5:$C$18,0),MATCH(UsagePerHour!SX$4,Sales!$D$3:$ABF$3,0))/SX$2*INDEX(Usage!$D$5:$ABF$11,MATCH(UsagePerHour!$B$68,Usage!$C$5:$C$11,0),MATCH(UsagePerHour!SX$4,Usage!$D$3:$ABF$3,0)),"")</f>
        <v/>
      </c>
      <c r="SY72" s="27" t="str">
        <f>IFERROR(INDEX(Sales!$D$5:$ABF$18,MATCH(UsagePerHour!$B72,Sales!$C$5:$C$18,0),MATCH(UsagePerHour!SY$4,Sales!$D$3:$ABF$3,0))/SY$2*INDEX(Usage!$D$5:$ABF$11,MATCH(UsagePerHour!$B$68,Usage!$C$5:$C$11,0),MATCH(UsagePerHour!SY$4,Usage!$D$3:$ABF$3,0)),"")</f>
        <v/>
      </c>
      <c r="SZ72" s="27" t="str">
        <f>IFERROR(INDEX(Sales!$D$5:$ABF$18,MATCH(UsagePerHour!$B72,Sales!$C$5:$C$18,0),MATCH(UsagePerHour!SZ$4,Sales!$D$3:$ABF$3,0))/SZ$2*INDEX(Usage!$D$5:$ABF$11,MATCH(UsagePerHour!$B$68,Usage!$C$5:$C$11,0),MATCH(UsagePerHour!SZ$4,Usage!$D$3:$ABF$3,0)),"")</f>
        <v/>
      </c>
      <c r="TA72" s="27" t="str">
        <f>IFERROR(INDEX(Sales!$D$5:$ABF$18,MATCH(UsagePerHour!$B72,Sales!$C$5:$C$18,0),MATCH(UsagePerHour!TA$4,Sales!$D$3:$ABF$3,0))/TA$2*INDEX(Usage!$D$5:$ABF$11,MATCH(UsagePerHour!$B$68,Usage!$C$5:$C$11,0),MATCH(UsagePerHour!TA$4,Usage!$D$3:$ABF$3,0)),"")</f>
        <v/>
      </c>
      <c r="TB72" s="27" t="str">
        <f>IFERROR(INDEX(Sales!$D$5:$ABF$18,MATCH(UsagePerHour!$B72,Sales!$C$5:$C$18,0),MATCH(UsagePerHour!TB$4,Sales!$D$3:$ABF$3,0))/TB$2*INDEX(Usage!$D$5:$ABF$11,MATCH(UsagePerHour!$B$68,Usage!$C$5:$C$11,0),MATCH(UsagePerHour!TB$4,Usage!$D$3:$ABF$3,0)),"")</f>
        <v/>
      </c>
      <c r="TC72" s="27" t="str">
        <f>IFERROR(INDEX(Sales!$D$5:$ABF$18,MATCH(UsagePerHour!$B72,Sales!$C$5:$C$18,0),MATCH(UsagePerHour!TC$4,Sales!$D$3:$ABF$3,0))/TC$2*INDEX(Usage!$D$5:$ABF$11,MATCH(UsagePerHour!$B$68,Usage!$C$5:$C$11,0),MATCH(UsagePerHour!TC$4,Usage!$D$3:$ABF$3,0)),"")</f>
        <v/>
      </c>
      <c r="TD72" s="27" t="str">
        <f>IFERROR(INDEX(Sales!$D$5:$ABF$18,MATCH(UsagePerHour!$B72,Sales!$C$5:$C$18,0),MATCH(UsagePerHour!TD$4,Sales!$D$3:$ABF$3,0))/TD$2*INDEX(Usage!$D$5:$ABF$11,MATCH(UsagePerHour!$B$68,Usage!$C$5:$C$11,0),MATCH(UsagePerHour!TD$4,Usage!$D$3:$ABF$3,0)),"")</f>
        <v/>
      </c>
      <c r="TE72" s="27" t="str">
        <f>IFERROR(INDEX(Sales!$D$5:$ABF$18,MATCH(UsagePerHour!$B72,Sales!$C$5:$C$18,0),MATCH(UsagePerHour!TE$4,Sales!$D$3:$ABF$3,0))/TE$2*INDEX(Usage!$D$5:$ABF$11,MATCH(UsagePerHour!$B$68,Usage!$C$5:$C$11,0),MATCH(UsagePerHour!TE$4,Usage!$D$3:$ABF$3,0)),"")</f>
        <v/>
      </c>
      <c r="TF72" s="27" t="str">
        <f>IFERROR(INDEX(Sales!$D$5:$ABF$18,MATCH(UsagePerHour!$B72,Sales!$C$5:$C$18,0),MATCH(UsagePerHour!TF$4,Sales!$D$3:$ABF$3,0))/TF$2*INDEX(Usage!$D$5:$ABF$11,MATCH(UsagePerHour!$B$68,Usage!$C$5:$C$11,0),MATCH(UsagePerHour!TF$4,Usage!$D$3:$ABF$3,0)),"")</f>
        <v/>
      </c>
      <c r="TG72" s="27" t="str">
        <f>IFERROR(INDEX(Sales!$D$5:$ABF$18,MATCH(UsagePerHour!$B72,Sales!$C$5:$C$18,0),MATCH(UsagePerHour!TG$4,Sales!$D$3:$ABF$3,0))/TG$2*INDEX(Usage!$D$5:$ABF$11,MATCH(UsagePerHour!$B$68,Usage!$C$5:$C$11,0),MATCH(UsagePerHour!TG$4,Usage!$D$3:$ABF$3,0)),"")</f>
        <v/>
      </c>
      <c r="TH72" s="27" t="str">
        <f>IFERROR(INDEX(Sales!$D$5:$ABF$18,MATCH(UsagePerHour!$B72,Sales!$C$5:$C$18,0),MATCH(UsagePerHour!TH$4,Sales!$D$3:$ABF$3,0))/TH$2*INDEX(Usage!$D$5:$ABF$11,MATCH(UsagePerHour!$B$68,Usage!$C$5:$C$11,0),MATCH(UsagePerHour!TH$4,Usage!$D$3:$ABF$3,0)),"")</f>
        <v/>
      </c>
      <c r="TI72" s="27" t="str">
        <f>IFERROR(INDEX(Sales!$D$5:$ABF$18,MATCH(UsagePerHour!$B72,Sales!$C$5:$C$18,0),MATCH(UsagePerHour!TI$4,Sales!$D$3:$ABF$3,0))/TI$2*INDEX(Usage!$D$5:$ABF$11,MATCH(UsagePerHour!$B$68,Usage!$C$5:$C$11,0),MATCH(UsagePerHour!TI$4,Usage!$D$3:$ABF$3,0)),"")</f>
        <v/>
      </c>
      <c r="TJ72" s="27" t="str">
        <f>IFERROR(INDEX(Sales!$D$5:$ABF$18,MATCH(UsagePerHour!$B72,Sales!$C$5:$C$18,0),MATCH(UsagePerHour!TJ$4,Sales!$D$3:$ABF$3,0))/TJ$2*INDEX(Usage!$D$5:$ABF$11,MATCH(UsagePerHour!$B$68,Usage!$C$5:$C$11,0),MATCH(UsagePerHour!TJ$4,Usage!$D$3:$ABF$3,0)),"")</f>
        <v/>
      </c>
      <c r="TK72" s="27" t="str">
        <f>IFERROR(INDEX(Sales!$D$5:$ABF$18,MATCH(UsagePerHour!$B72,Sales!$C$5:$C$18,0),MATCH(UsagePerHour!TK$4,Sales!$D$3:$ABF$3,0))/TK$2*INDEX(Usage!$D$5:$ABF$11,MATCH(UsagePerHour!$B$68,Usage!$C$5:$C$11,0),MATCH(UsagePerHour!TK$4,Usage!$D$3:$ABF$3,0)),"")</f>
        <v/>
      </c>
      <c r="TL72" s="27" t="str">
        <f>IFERROR(INDEX(Sales!$D$5:$ABF$18,MATCH(UsagePerHour!$B72,Sales!$C$5:$C$18,0),MATCH(UsagePerHour!TL$4,Sales!$D$3:$ABF$3,0))/TL$2*INDEX(Usage!$D$5:$ABF$11,MATCH(UsagePerHour!$B$68,Usage!$C$5:$C$11,0),MATCH(UsagePerHour!TL$4,Usage!$D$3:$ABF$3,0)),"")</f>
        <v/>
      </c>
      <c r="TM72" s="27" t="str">
        <f>IFERROR(INDEX(Sales!$D$5:$ABF$18,MATCH(UsagePerHour!$B72,Sales!$C$5:$C$18,0),MATCH(UsagePerHour!TM$4,Sales!$D$3:$ABF$3,0))/TM$2*INDEX(Usage!$D$5:$ABF$11,MATCH(UsagePerHour!$B$68,Usage!$C$5:$C$11,0),MATCH(UsagePerHour!TM$4,Usage!$D$3:$ABF$3,0)),"")</f>
        <v/>
      </c>
      <c r="TN72" s="27" t="str">
        <f>IFERROR(INDEX(Sales!$D$5:$ABF$18,MATCH(UsagePerHour!$B72,Sales!$C$5:$C$18,0),MATCH(UsagePerHour!TN$4,Sales!$D$3:$ABF$3,0))/TN$2*INDEX(Usage!$D$5:$ABF$11,MATCH(UsagePerHour!$B$68,Usage!$C$5:$C$11,0),MATCH(UsagePerHour!TN$4,Usage!$D$3:$ABF$3,0)),"")</f>
        <v/>
      </c>
      <c r="TO72" s="27" t="str">
        <f>IFERROR(INDEX(Sales!$D$5:$ABF$18,MATCH(UsagePerHour!$B72,Sales!$C$5:$C$18,0),MATCH(UsagePerHour!TO$4,Sales!$D$3:$ABF$3,0))/TO$2*INDEX(Usage!$D$5:$ABF$11,MATCH(UsagePerHour!$B$68,Usage!$C$5:$C$11,0),MATCH(UsagePerHour!TO$4,Usage!$D$3:$ABF$3,0)),"")</f>
        <v/>
      </c>
      <c r="TP72" s="27" t="str">
        <f>IFERROR(INDEX(Sales!$D$5:$ABF$18,MATCH(UsagePerHour!$B72,Sales!$C$5:$C$18,0),MATCH(UsagePerHour!TP$4,Sales!$D$3:$ABF$3,0))/TP$2*INDEX(Usage!$D$5:$ABF$11,MATCH(UsagePerHour!$B$68,Usage!$C$5:$C$11,0),MATCH(UsagePerHour!TP$4,Usage!$D$3:$ABF$3,0)),"")</f>
        <v/>
      </c>
      <c r="TQ72" s="27" t="str">
        <f>IFERROR(INDEX(Sales!$D$5:$ABF$18,MATCH(UsagePerHour!$B72,Sales!$C$5:$C$18,0),MATCH(UsagePerHour!TQ$4,Sales!$D$3:$ABF$3,0))/TQ$2*INDEX(Usage!$D$5:$ABF$11,MATCH(UsagePerHour!$B$68,Usage!$C$5:$C$11,0),MATCH(UsagePerHour!TQ$4,Usage!$D$3:$ABF$3,0)),"")</f>
        <v/>
      </c>
      <c r="TR72" s="27" t="str">
        <f>IFERROR(INDEX(Sales!$D$5:$ABF$18,MATCH(UsagePerHour!$B72,Sales!$C$5:$C$18,0),MATCH(UsagePerHour!TR$4,Sales!$D$3:$ABF$3,0))/TR$2*INDEX(Usage!$D$5:$ABF$11,MATCH(UsagePerHour!$B$68,Usage!$C$5:$C$11,0),MATCH(UsagePerHour!TR$4,Usage!$D$3:$ABF$3,0)),"")</f>
        <v/>
      </c>
      <c r="TS72" s="27" t="str">
        <f>IFERROR(INDEX(Sales!$D$5:$ABF$18,MATCH(UsagePerHour!$B72,Sales!$C$5:$C$18,0),MATCH(UsagePerHour!TS$4,Sales!$D$3:$ABF$3,0))/TS$2*INDEX(Usage!$D$5:$ABF$11,MATCH(UsagePerHour!$B$68,Usage!$C$5:$C$11,0),MATCH(UsagePerHour!TS$4,Usage!$D$3:$ABF$3,0)),"")</f>
        <v/>
      </c>
      <c r="TT72" s="27" t="str">
        <f>IFERROR(INDEX(Sales!$D$5:$ABF$18,MATCH(UsagePerHour!$B72,Sales!$C$5:$C$18,0),MATCH(UsagePerHour!TT$4,Sales!$D$3:$ABF$3,0))/TT$2*INDEX(Usage!$D$5:$ABF$11,MATCH(UsagePerHour!$B$68,Usage!$C$5:$C$11,0),MATCH(UsagePerHour!TT$4,Usage!$D$3:$ABF$3,0)),"")</f>
        <v/>
      </c>
      <c r="TU72" s="27" t="str">
        <f>IFERROR(INDEX(Sales!$D$5:$ABF$18,MATCH(UsagePerHour!$B72,Sales!$C$5:$C$18,0),MATCH(UsagePerHour!TU$4,Sales!$D$3:$ABF$3,0))/TU$2*INDEX(Usage!$D$5:$ABF$11,MATCH(UsagePerHour!$B$68,Usage!$C$5:$C$11,0),MATCH(UsagePerHour!TU$4,Usage!$D$3:$ABF$3,0)),"")</f>
        <v/>
      </c>
      <c r="TV72" s="27" t="str">
        <f>IFERROR(INDEX(Sales!$D$5:$ABF$18,MATCH(UsagePerHour!$B72,Sales!$C$5:$C$18,0),MATCH(UsagePerHour!TV$4,Sales!$D$3:$ABF$3,0))/TV$2*INDEX(Usage!$D$5:$ABF$11,MATCH(UsagePerHour!$B$68,Usage!$C$5:$C$11,0),MATCH(UsagePerHour!TV$4,Usage!$D$3:$ABF$3,0)),"")</f>
        <v/>
      </c>
      <c r="TW72" s="27" t="str">
        <f>IFERROR(INDEX(Sales!$D$5:$ABF$18,MATCH(UsagePerHour!$B72,Sales!$C$5:$C$18,0),MATCH(UsagePerHour!TW$4,Sales!$D$3:$ABF$3,0))/TW$2*INDEX(Usage!$D$5:$ABF$11,MATCH(UsagePerHour!$B$68,Usage!$C$5:$C$11,0),MATCH(UsagePerHour!TW$4,Usage!$D$3:$ABF$3,0)),"")</f>
        <v/>
      </c>
      <c r="TX72" s="27" t="str">
        <f>IFERROR(INDEX(Sales!$D$5:$ABF$18,MATCH(UsagePerHour!$B72,Sales!$C$5:$C$18,0),MATCH(UsagePerHour!TX$4,Sales!$D$3:$ABF$3,0))/TX$2*INDEX(Usage!$D$5:$ABF$11,MATCH(UsagePerHour!$B$68,Usage!$C$5:$C$11,0),MATCH(UsagePerHour!TX$4,Usage!$D$3:$ABF$3,0)),"")</f>
        <v/>
      </c>
      <c r="TY72" s="27" t="str">
        <f>IFERROR(INDEX(Sales!$D$5:$ABF$18,MATCH(UsagePerHour!$B72,Sales!$C$5:$C$18,0),MATCH(UsagePerHour!TY$4,Sales!$D$3:$ABF$3,0))/TY$2*INDEX(Usage!$D$5:$ABF$11,MATCH(UsagePerHour!$B$68,Usage!$C$5:$C$11,0),MATCH(UsagePerHour!TY$4,Usage!$D$3:$ABF$3,0)),"")</f>
        <v/>
      </c>
      <c r="TZ72" s="27" t="str">
        <f>IFERROR(INDEX(Sales!$D$5:$ABF$18,MATCH(UsagePerHour!$B72,Sales!$C$5:$C$18,0),MATCH(UsagePerHour!TZ$4,Sales!$D$3:$ABF$3,0))/TZ$2*INDEX(Usage!$D$5:$ABF$11,MATCH(UsagePerHour!$B$68,Usage!$C$5:$C$11,0),MATCH(UsagePerHour!TZ$4,Usage!$D$3:$ABF$3,0)),"")</f>
        <v/>
      </c>
      <c r="UA72" s="27" t="str">
        <f>IFERROR(INDEX(Sales!$D$5:$ABF$18,MATCH(UsagePerHour!$B72,Sales!$C$5:$C$18,0),MATCH(UsagePerHour!UA$4,Sales!$D$3:$ABF$3,0))/UA$2*INDEX(Usage!$D$5:$ABF$11,MATCH(UsagePerHour!$B$68,Usage!$C$5:$C$11,0),MATCH(UsagePerHour!UA$4,Usage!$D$3:$ABF$3,0)),"")</f>
        <v/>
      </c>
      <c r="UB72" s="27" t="str">
        <f>IFERROR(INDEX(Sales!$D$5:$ABF$18,MATCH(UsagePerHour!$B72,Sales!$C$5:$C$18,0),MATCH(UsagePerHour!UB$4,Sales!$D$3:$ABF$3,0))/UB$2*INDEX(Usage!$D$5:$ABF$11,MATCH(UsagePerHour!$B$68,Usage!$C$5:$C$11,0),MATCH(UsagePerHour!UB$4,Usage!$D$3:$ABF$3,0)),"")</f>
        <v/>
      </c>
      <c r="UC72" s="27" t="str">
        <f>IFERROR(INDEX(Sales!$D$5:$ABF$18,MATCH(UsagePerHour!$B72,Sales!$C$5:$C$18,0),MATCH(UsagePerHour!UC$4,Sales!$D$3:$ABF$3,0))/UC$2*INDEX(Usage!$D$5:$ABF$11,MATCH(UsagePerHour!$B$68,Usage!$C$5:$C$11,0),MATCH(UsagePerHour!UC$4,Usage!$D$3:$ABF$3,0)),"")</f>
        <v/>
      </c>
      <c r="UD72" s="27" t="str">
        <f>IFERROR(INDEX(Sales!$D$5:$ABF$18,MATCH(UsagePerHour!$B72,Sales!$C$5:$C$18,0),MATCH(UsagePerHour!UD$4,Sales!$D$3:$ABF$3,0))/UD$2*INDEX(Usage!$D$5:$ABF$11,MATCH(UsagePerHour!$B$68,Usage!$C$5:$C$11,0),MATCH(UsagePerHour!UD$4,Usage!$D$3:$ABF$3,0)),"")</f>
        <v/>
      </c>
      <c r="UE72" s="27" t="str">
        <f>IFERROR(INDEX(Sales!$D$5:$ABF$18,MATCH(UsagePerHour!$B72,Sales!$C$5:$C$18,0),MATCH(UsagePerHour!UE$4,Sales!$D$3:$ABF$3,0))/UE$2*INDEX(Usage!$D$5:$ABF$11,MATCH(UsagePerHour!$B$68,Usage!$C$5:$C$11,0),MATCH(UsagePerHour!UE$4,Usage!$D$3:$ABF$3,0)),"")</f>
        <v/>
      </c>
      <c r="UF72" s="27" t="str">
        <f>IFERROR(INDEX(Sales!$D$5:$ABF$18,MATCH(UsagePerHour!$B72,Sales!$C$5:$C$18,0),MATCH(UsagePerHour!UF$4,Sales!$D$3:$ABF$3,0))/UF$2*INDEX(Usage!$D$5:$ABF$11,MATCH(UsagePerHour!$B$68,Usage!$C$5:$C$11,0),MATCH(UsagePerHour!UF$4,Usage!$D$3:$ABF$3,0)),"")</f>
        <v/>
      </c>
      <c r="UG72" s="27" t="str">
        <f>IFERROR(INDEX(Sales!$D$5:$ABF$18,MATCH(UsagePerHour!$B72,Sales!$C$5:$C$18,0),MATCH(UsagePerHour!UG$4,Sales!$D$3:$ABF$3,0))/UG$2*INDEX(Usage!$D$5:$ABF$11,MATCH(UsagePerHour!$B$68,Usage!$C$5:$C$11,0),MATCH(UsagePerHour!UG$4,Usage!$D$3:$ABF$3,0)),"")</f>
        <v/>
      </c>
      <c r="UH72" s="27" t="str">
        <f>IFERROR(INDEX(Sales!$D$5:$ABF$18,MATCH(UsagePerHour!$B72,Sales!$C$5:$C$18,0),MATCH(UsagePerHour!UH$4,Sales!$D$3:$ABF$3,0))/UH$2*INDEX(Usage!$D$5:$ABF$11,MATCH(UsagePerHour!$B$68,Usage!$C$5:$C$11,0),MATCH(UsagePerHour!UH$4,Usage!$D$3:$ABF$3,0)),"")</f>
        <v/>
      </c>
      <c r="UI72" s="27" t="str">
        <f>IFERROR(INDEX(Sales!$D$5:$ABF$18,MATCH(UsagePerHour!$B72,Sales!$C$5:$C$18,0),MATCH(UsagePerHour!UI$4,Sales!$D$3:$ABF$3,0))/UI$2*INDEX(Usage!$D$5:$ABF$11,MATCH(UsagePerHour!$B$68,Usage!$C$5:$C$11,0),MATCH(UsagePerHour!UI$4,Usage!$D$3:$ABF$3,0)),"")</f>
        <v/>
      </c>
      <c r="UJ72" s="27" t="str">
        <f>IFERROR(INDEX(Sales!$D$5:$ABF$18,MATCH(UsagePerHour!$B72,Sales!$C$5:$C$18,0),MATCH(UsagePerHour!UJ$4,Sales!$D$3:$ABF$3,0))/UJ$2*INDEX(Usage!$D$5:$ABF$11,MATCH(UsagePerHour!$B$68,Usage!$C$5:$C$11,0),MATCH(UsagePerHour!UJ$4,Usage!$D$3:$ABF$3,0)),"")</f>
        <v/>
      </c>
      <c r="UK72" s="27" t="str">
        <f>IFERROR(INDEX(Sales!$D$5:$ABF$18,MATCH(UsagePerHour!$B72,Sales!$C$5:$C$18,0),MATCH(UsagePerHour!UK$4,Sales!$D$3:$ABF$3,0))/UK$2*INDEX(Usage!$D$5:$ABF$11,MATCH(UsagePerHour!$B$68,Usage!$C$5:$C$11,0),MATCH(UsagePerHour!UK$4,Usage!$D$3:$ABF$3,0)),"")</f>
        <v/>
      </c>
      <c r="UL72" s="27" t="str">
        <f>IFERROR(INDEX(Sales!$D$5:$ABF$18,MATCH(UsagePerHour!$B72,Sales!$C$5:$C$18,0),MATCH(UsagePerHour!UL$4,Sales!$D$3:$ABF$3,0))/UL$2*INDEX(Usage!$D$5:$ABF$11,MATCH(UsagePerHour!$B$68,Usage!$C$5:$C$11,0),MATCH(UsagePerHour!UL$4,Usage!$D$3:$ABF$3,0)),"")</f>
        <v/>
      </c>
      <c r="UM72" s="27" t="str">
        <f>IFERROR(INDEX(Sales!$D$5:$ABF$18,MATCH(UsagePerHour!$B72,Sales!$C$5:$C$18,0),MATCH(UsagePerHour!UM$4,Sales!$D$3:$ABF$3,0))/UM$2*INDEX(Usage!$D$5:$ABF$11,MATCH(UsagePerHour!$B$68,Usage!$C$5:$C$11,0),MATCH(UsagePerHour!UM$4,Usage!$D$3:$ABF$3,0)),"")</f>
        <v/>
      </c>
      <c r="UN72" s="27" t="str">
        <f>IFERROR(INDEX(Sales!$D$5:$ABF$18,MATCH(UsagePerHour!$B72,Sales!$C$5:$C$18,0),MATCH(UsagePerHour!UN$4,Sales!$D$3:$ABF$3,0))/UN$2*INDEX(Usage!$D$5:$ABF$11,MATCH(UsagePerHour!$B$68,Usage!$C$5:$C$11,0),MATCH(UsagePerHour!UN$4,Usage!$D$3:$ABF$3,0)),"")</f>
        <v/>
      </c>
      <c r="UO72" s="27" t="str">
        <f>IFERROR(INDEX(Sales!$D$5:$ABF$18,MATCH(UsagePerHour!$B72,Sales!$C$5:$C$18,0),MATCH(UsagePerHour!UO$4,Sales!$D$3:$ABF$3,0))/UO$2*INDEX(Usage!$D$5:$ABF$11,MATCH(UsagePerHour!$B$68,Usage!$C$5:$C$11,0),MATCH(UsagePerHour!UO$4,Usage!$D$3:$ABF$3,0)),"")</f>
        <v/>
      </c>
      <c r="UP72" s="27" t="str">
        <f>IFERROR(INDEX(Sales!$D$5:$ABF$18,MATCH(UsagePerHour!$B72,Sales!$C$5:$C$18,0),MATCH(UsagePerHour!UP$4,Sales!$D$3:$ABF$3,0))/UP$2*INDEX(Usage!$D$5:$ABF$11,MATCH(UsagePerHour!$B$68,Usage!$C$5:$C$11,0),MATCH(UsagePerHour!UP$4,Usage!$D$3:$ABF$3,0)),"")</f>
        <v/>
      </c>
      <c r="UQ72" s="27" t="str">
        <f>IFERROR(INDEX(Sales!$D$5:$ABF$18,MATCH(UsagePerHour!$B72,Sales!$C$5:$C$18,0),MATCH(UsagePerHour!UQ$4,Sales!$D$3:$ABF$3,0))/UQ$2*INDEX(Usage!$D$5:$ABF$11,MATCH(UsagePerHour!$B$68,Usage!$C$5:$C$11,0),MATCH(UsagePerHour!UQ$4,Usage!$D$3:$ABF$3,0)),"")</f>
        <v/>
      </c>
      <c r="UR72" s="27" t="str">
        <f>IFERROR(INDEX(Sales!$D$5:$ABF$18,MATCH(UsagePerHour!$B72,Sales!$C$5:$C$18,0),MATCH(UsagePerHour!UR$4,Sales!$D$3:$ABF$3,0))/UR$2*INDEX(Usage!$D$5:$ABF$11,MATCH(UsagePerHour!$B$68,Usage!$C$5:$C$11,0),MATCH(UsagePerHour!UR$4,Usage!$D$3:$ABF$3,0)),"")</f>
        <v/>
      </c>
      <c r="US72" s="27" t="str">
        <f>IFERROR(INDEX(Sales!$D$5:$ABF$18,MATCH(UsagePerHour!$B72,Sales!$C$5:$C$18,0),MATCH(UsagePerHour!US$4,Sales!$D$3:$ABF$3,0))/US$2*INDEX(Usage!$D$5:$ABF$11,MATCH(UsagePerHour!$B$68,Usage!$C$5:$C$11,0),MATCH(UsagePerHour!US$4,Usage!$D$3:$ABF$3,0)),"")</f>
        <v/>
      </c>
      <c r="UT72" s="27" t="str">
        <f>IFERROR(INDEX(Sales!$D$5:$ABF$18,MATCH(UsagePerHour!$B72,Sales!$C$5:$C$18,0),MATCH(UsagePerHour!UT$4,Sales!$D$3:$ABF$3,0))/UT$2*INDEX(Usage!$D$5:$ABF$11,MATCH(UsagePerHour!$B$68,Usage!$C$5:$C$11,0),MATCH(UsagePerHour!UT$4,Usage!$D$3:$ABF$3,0)),"")</f>
        <v/>
      </c>
      <c r="UU72" s="27" t="str">
        <f>IFERROR(INDEX(Sales!$D$5:$ABF$18,MATCH(UsagePerHour!$B72,Sales!$C$5:$C$18,0),MATCH(UsagePerHour!UU$4,Sales!$D$3:$ABF$3,0))/UU$2*INDEX(Usage!$D$5:$ABF$11,MATCH(UsagePerHour!$B$68,Usage!$C$5:$C$11,0),MATCH(UsagePerHour!UU$4,Usage!$D$3:$ABF$3,0)),"")</f>
        <v/>
      </c>
      <c r="UV72" s="27" t="str">
        <f>IFERROR(INDEX(Sales!$D$5:$ABF$18,MATCH(UsagePerHour!$B72,Sales!$C$5:$C$18,0),MATCH(UsagePerHour!UV$4,Sales!$D$3:$ABF$3,0))/UV$2*INDEX(Usage!$D$5:$ABF$11,MATCH(UsagePerHour!$B$68,Usage!$C$5:$C$11,0),MATCH(UsagePerHour!UV$4,Usage!$D$3:$ABF$3,0)),"")</f>
        <v/>
      </c>
      <c r="UW72" s="27" t="str">
        <f>IFERROR(INDEX(Sales!$D$5:$ABF$18,MATCH(UsagePerHour!$B72,Sales!$C$5:$C$18,0),MATCH(UsagePerHour!UW$4,Sales!$D$3:$ABF$3,0))/UW$2*INDEX(Usage!$D$5:$ABF$11,MATCH(UsagePerHour!$B$68,Usage!$C$5:$C$11,0),MATCH(UsagePerHour!UW$4,Usage!$D$3:$ABF$3,0)),"")</f>
        <v/>
      </c>
      <c r="UX72" s="27" t="str">
        <f>IFERROR(INDEX(Sales!$D$5:$ABF$18,MATCH(UsagePerHour!$B72,Sales!$C$5:$C$18,0),MATCH(UsagePerHour!UX$4,Sales!$D$3:$ABF$3,0))/UX$2*INDEX(Usage!$D$5:$ABF$11,MATCH(UsagePerHour!$B$68,Usage!$C$5:$C$11,0),MATCH(UsagePerHour!UX$4,Usage!$D$3:$ABF$3,0)),"")</f>
        <v/>
      </c>
      <c r="UY72" s="27" t="str">
        <f>IFERROR(INDEX(Sales!$D$5:$ABF$18,MATCH(UsagePerHour!$B72,Sales!$C$5:$C$18,0),MATCH(UsagePerHour!UY$4,Sales!$D$3:$ABF$3,0))/UY$2*INDEX(Usage!$D$5:$ABF$11,MATCH(UsagePerHour!$B$68,Usage!$C$5:$C$11,0),MATCH(UsagePerHour!UY$4,Usage!$D$3:$ABF$3,0)),"")</f>
        <v/>
      </c>
      <c r="UZ72" s="27" t="str">
        <f>IFERROR(INDEX(Sales!$D$5:$ABF$18,MATCH(UsagePerHour!$B72,Sales!$C$5:$C$18,0),MATCH(UsagePerHour!UZ$4,Sales!$D$3:$ABF$3,0))/UZ$2*INDEX(Usage!$D$5:$ABF$11,MATCH(UsagePerHour!$B$68,Usage!$C$5:$C$11,0),MATCH(UsagePerHour!UZ$4,Usage!$D$3:$ABF$3,0)),"")</f>
        <v/>
      </c>
      <c r="VA72" s="27" t="str">
        <f>IFERROR(INDEX(Sales!$D$5:$ABF$18,MATCH(UsagePerHour!$B72,Sales!$C$5:$C$18,0),MATCH(UsagePerHour!VA$4,Sales!$D$3:$ABF$3,0))/VA$2*INDEX(Usage!$D$5:$ABF$11,MATCH(UsagePerHour!$B$68,Usage!$C$5:$C$11,0),MATCH(UsagePerHour!VA$4,Usage!$D$3:$ABF$3,0)),"")</f>
        <v/>
      </c>
      <c r="VB72" s="27" t="str">
        <f>IFERROR(INDEX(Sales!$D$5:$ABF$18,MATCH(UsagePerHour!$B72,Sales!$C$5:$C$18,0),MATCH(UsagePerHour!VB$4,Sales!$D$3:$ABF$3,0))/VB$2*INDEX(Usage!$D$5:$ABF$11,MATCH(UsagePerHour!$B$68,Usage!$C$5:$C$11,0),MATCH(UsagePerHour!VB$4,Usage!$D$3:$ABF$3,0)),"")</f>
        <v/>
      </c>
      <c r="VC72" s="27" t="str">
        <f>IFERROR(INDEX(Sales!$D$5:$ABF$18,MATCH(UsagePerHour!$B72,Sales!$C$5:$C$18,0),MATCH(UsagePerHour!VC$4,Sales!$D$3:$ABF$3,0))/VC$2*INDEX(Usage!$D$5:$ABF$11,MATCH(UsagePerHour!$B$68,Usage!$C$5:$C$11,0),MATCH(UsagePerHour!VC$4,Usage!$D$3:$ABF$3,0)),"")</f>
        <v/>
      </c>
      <c r="VD72" s="27" t="str">
        <f>IFERROR(INDEX(Sales!$D$5:$ABF$18,MATCH(UsagePerHour!$B72,Sales!$C$5:$C$18,0),MATCH(UsagePerHour!VD$4,Sales!$D$3:$ABF$3,0))/VD$2*INDEX(Usage!$D$5:$ABF$11,MATCH(UsagePerHour!$B$68,Usage!$C$5:$C$11,0),MATCH(UsagePerHour!VD$4,Usage!$D$3:$ABF$3,0)),"")</f>
        <v/>
      </c>
      <c r="VE72" s="27" t="str">
        <f>IFERROR(INDEX(Sales!$D$5:$ABF$18,MATCH(UsagePerHour!$B72,Sales!$C$5:$C$18,0),MATCH(UsagePerHour!VE$4,Sales!$D$3:$ABF$3,0))/VE$2*INDEX(Usage!$D$5:$ABF$11,MATCH(UsagePerHour!$B$68,Usage!$C$5:$C$11,0),MATCH(UsagePerHour!VE$4,Usage!$D$3:$ABF$3,0)),"")</f>
        <v/>
      </c>
      <c r="VF72" s="27" t="str">
        <f>IFERROR(INDEX(Sales!$D$5:$ABF$18,MATCH(UsagePerHour!$B72,Sales!$C$5:$C$18,0),MATCH(UsagePerHour!VF$4,Sales!$D$3:$ABF$3,0))/VF$2*INDEX(Usage!$D$5:$ABF$11,MATCH(UsagePerHour!$B$68,Usage!$C$5:$C$11,0),MATCH(UsagePerHour!VF$4,Usage!$D$3:$ABF$3,0)),"")</f>
        <v/>
      </c>
      <c r="VG72" s="27" t="str">
        <f>IFERROR(INDEX(Sales!$D$5:$ABF$18,MATCH(UsagePerHour!$B72,Sales!$C$5:$C$18,0),MATCH(UsagePerHour!VG$4,Sales!$D$3:$ABF$3,0))/VG$2*INDEX(Usage!$D$5:$ABF$11,MATCH(UsagePerHour!$B$68,Usage!$C$5:$C$11,0),MATCH(UsagePerHour!VG$4,Usage!$D$3:$ABF$3,0)),"")</f>
        <v/>
      </c>
      <c r="VH72" s="27" t="str">
        <f>IFERROR(INDEX(Sales!$D$5:$ABF$18,MATCH(UsagePerHour!$B72,Sales!$C$5:$C$18,0),MATCH(UsagePerHour!VH$4,Sales!$D$3:$ABF$3,0))/VH$2*INDEX(Usage!$D$5:$ABF$11,MATCH(UsagePerHour!$B$68,Usage!$C$5:$C$11,0),MATCH(UsagePerHour!VH$4,Usage!$D$3:$ABF$3,0)),"")</f>
        <v/>
      </c>
      <c r="VI72" s="27" t="str">
        <f>IFERROR(INDEX(Sales!$D$5:$ABF$18,MATCH(UsagePerHour!$B72,Sales!$C$5:$C$18,0),MATCH(UsagePerHour!VI$4,Sales!$D$3:$ABF$3,0))/VI$2*INDEX(Usage!$D$5:$ABF$11,MATCH(UsagePerHour!$B$68,Usage!$C$5:$C$11,0),MATCH(UsagePerHour!VI$4,Usage!$D$3:$ABF$3,0)),"")</f>
        <v/>
      </c>
      <c r="VJ72" s="27" t="str">
        <f>IFERROR(INDEX(Sales!$D$5:$ABF$18,MATCH(UsagePerHour!$B72,Sales!$C$5:$C$18,0),MATCH(UsagePerHour!VJ$4,Sales!$D$3:$ABF$3,0))/VJ$2*INDEX(Usage!$D$5:$ABF$11,MATCH(UsagePerHour!$B$68,Usage!$C$5:$C$11,0),MATCH(UsagePerHour!VJ$4,Usage!$D$3:$ABF$3,0)),"")</f>
        <v/>
      </c>
      <c r="VK72" s="27" t="str">
        <f>IFERROR(INDEX(Sales!$D$5:$ABF$18,MATCH(UsagePerHour!$B72,Sales!$C$5:$C$18,0),MATCH(UsagePerHour!VK$4,Sales!$D$3:$ABF$3,0))/VK$2*INDEX(Usage!$D$5:$ABF$11,MATCH(UsagePerHour!$B$68,Usage!$C$5:$C$11,0),MATCH(UsagePerHour!VK$4,Usage!$D$3:$ABF$3,0)),"")</f>
        <v/>
      </c>
      <c r="VL72" s="27" t="str">
        <f>IFERROR(INDEX(Sales!$D$5:$ABF$18,MATCH(UsagePerHour!$B72,Sales!$C$5:$C$18,0),MATCH(UsagePerHour!VL$4,Sales!$D$3:$ABF$3,0))/VL$2*INDEX(Usage!$D$5:$ABF$11,MATCH(UsagePerHour!$B$68,Usage!$C$5:$C$11,0),MATCH(UsagePerHour!VL$4,Usage!$D$3:$ABF$3,0)),"")</f>
        <v/>
      </c>
      <c r="VM72" s="27" t="str">
        <f>IFERROR(INDEX(Sales!$D$5:$ABF$18,MATCH(UsagePerHour!$B72,Sales!$C$5:$C$18,0),MATCH(UsagePerHour!VM$4,Sales!$D$3:$ABF$3,0))/VM$2*INDEX(Usage!$D$5:$ABF$11,MATCH(UsagePerHour!$B$68,Usage!$C$5:$C$11,0),MATCH(UsagePerHour!VM$4,Usage!$D$3:$ABF$3,0)),"")</f>
        <v/>
      </c>
      <c r="VN72" s="27" t="str">
        <f>IFERROR(INDEX(Sales!$D$5:$ABF$18,MATCH(UsagePerHour!$B72,Sales!$C$5:$C$18,0),MATCH(UsagePerHour!VN$4,Sales!$D$3:$ABF$3,0))/VN$2*INDEX(Usage!$D$5:$ABF$11,MATCH(UsagePerHour!$B$68,Usage!$C$5:$C$11,0),MATCH(UsagePerHour!VN$4,Usage!$D$3:$ABF$3,0)),"")</f>
        <v/>
      </c>
      <c r="VO72" s="27" t="str">
        <f>IFERROR(INDEX(Sales!$D$5:$ABF$18,MATCH(UsagePerHour!$B72,Sales!$C$5:$C$18,0),MATCH(UsagePerHour!VO$4,Sales!$D$3:$ABF$3,0))/VO$2*INDEX(Usage!$D$5:$ABF$11,MATCH(UsagePerHour!$B$68,Usage!$C$5:$C$11,0),MATCH(UsagePerHour!VO$4,Usage!$D$3:$ABF$3,0)),"")</f>
        <v/>
      </c>
      <c r="VP72" s="27" t="str">
        <f>IFERROR(INDEX(Sales!$D$5:$ABF$18,MATCH(UsagePerHour!$B72,Sales!$C$5:$C$18,0),MATCH(UsagePerHour!VP$4,Sales!$D$3:$ABF$3,0))/VP$2*INDEX(Usage!$D$5:$ABF$11,MATCH(UsagePerHour!$B$68,Usage!$C$5:$C$11,0),MATCH(UsagePerHour!VP$4,Usage!$D$3:$ABF$3,0)),"")</f>
        <v/>
      </c>
      <c r="VQ72" s="27" t="str">
        <f>IFERROR(INDEX(Sales!$D$5:$ABF$18,MATCH(UsagePerHour!$B72,Sales!$C$5:$C$18,0),MATCH(UsagePerHour!VQ$4,Sales!$D$3:$ABF$3,0))/VQ$2*INDEX(Usage!$D$5:$ABF$11,MATCH(UsagePerHour!$B$68,Usage!$C$5:$C$11,0),MATCH(UsagePerHour!VQ$4,Usage!$D$3:$ABF$3,0)),"")</f>
        <v/>
      </c>
      <c r="VR72" s="27" t="str">
        <f>IFERROR(INDEX(Sales!$D$5:$ABF$18,MATCH(UsagePerHour!$B72,Sales!$C$5:$C$18,0),MATCH(UsagePerHour!VR$4,Sales!$D$3:$ABF$3,0))/VR$2*INDEX(Usage!$D$5:$ABF$11,MATCH(UsagePerHour!$B$68,Usage!$C$5:$C$11,0),MATCH(UsagePerHour!VR$4,Usage!$D$3:$ABF$3,0)),"")</f>
        <v/>
      </c>
      <c r="VS72" s="27" t="str">
        <f>IFERROR(INDEX(Sales!$D$5:$ABF$18,MATCH(UsagePerHour!$B72,Sales!$C$5:$C$18,0),MATCH(UsagePerHour!VS$4,Sales!$D$3:$ABF$3,0))/VS$2*INDEX(Usage!$D$5:$ABF$11,MATCH(UsagePerHour!$B$68,Usage!$C$5:$C$11,0),MATCH(UsagePerHour!VS$4,Usage!$D$3:$ABF$3,0)),"")</f>
        <v/>
      </c>
      <c r="VT72" s="27" t="str">
        <f>IFERROR(INDEX(Sales!$D$5:$ABF$18,MATCH(UsagePerHour!$B72,Sales!$C$5:$C$18,0),MATCH(UsagePerHour!VT$4,Sales!$D$3:$ABF$3,0))/VT$2*INDEX(Usage!$D$5:$ABF$11,MATCH(UsagePerHour!$B$68,Usage!$C$5:$C$11,0),MATCH(UsagePerHour!VT$4,Usage!$D$3:$ABF$3,0)),"")</f>
        <v/>
      </c>
      <c r="VU72" s="27" t="str">
        <f>IFERROR(INDEX(Sales!$D$5:$ABF$18,MATCH(UsagePerHour!$B72,Sales!$C$5:$C$18,0),MATCH(UsagePerHour!VU$4,Sales!$D$3:$ABF$3,0))/VU$2*INDEX(Usage!$D$5:$ABF$11,MATCH(UsagePerHour!$B$68,Usage!$C$5:$C$11,0),MATCH(UsagePerHour!VU$4,Usage!$D$3:$ABF$3,0)),"")</f>
        <v/>
      </c>
      <c r="VV72" s="27" t="str">
        <f>IFERROR(INDEX(Sales!$D$5:$ABF$18,MATCH(UsagePerHour!$B72,Sales!$C$5:$C$18,0),MATCH(UsagePerHour!VV$4,Sales!$D$3:$ABF$3,0))/VV$2*INDEX(Usage!$D$5:$ABF$11,MATCH(UsagePerHour!$B$68,Usage!$C$5:$C$11,0),MATCH(UsagePerHour!VV$4,Usage!$D$3:$ABF$3,0)),"")</f>
        <v/>
      </c>
      <c r="VW72" s="27" t="str">
        <f>IFERROR(INDEX(Sales!$D$5:$ABF$18,MATCH(UsagePerHour!$B72,Sales!$C$5:$C$18,0),MATCH(UsagePerHour!VW$4,Sales!$D$3:$ABF$3,0))/VW$2*INDEX(Usage!$D$5:$ABF$11,MATCH(UsagePerHour!$B$68,Usage!$C$5:$C$11,0),MATCH(UsagePerHour!VW$4,Usage!$D$3:$ABF$3,0)),"")</f>
        <v/>
      </c>
      <c r="VX72" s="27" t="str">
        <f>IFERROR(INDEX(Sales!$D$5:$ABF$18,MATCH(UsagePerHour!$B72,Sales!$C$5:$C$18,0),MATCH(UsagePerHour!VX$4,Sales!$D$3:$ABF$3,0))/VX$2*INDEX(Usage!$D$5:$ABF$11,MATCH(UsagePerHour!$B$68,Usage!$C$5:$C$11,0),MATCH(UsagePerHour!VX$4,Usage!$D$3:$ABF$3,0)),"")</f>
        <v/>
      </c>
      <c r="VY72" s="27" t="str">
        <f>IFERROR(INDEX(Sales!$D$5:$ABF$18,MATCH(UsagePerHour!$B72,Sales!$C$5:$C$18,0),MATCH(UsagePerHour!VY$4,Sales!$D$3:$ABF$3,0))/VY$2*INDEX(Usage!$D$5:$ABF$11,MATCH(UsagePerHour!$B$68,Usage!$C$5:$C$11,0),MATCH(UsagePerHour!VY$4,Usage!$D$3:$ABF$3,0)),"")</f>
        <v/>
      </c>
      <c r="VZ72" s="27" t="str">
        <f>IFERROR(INDEX(Sales!$D$5:$ABF$18,MATCH(UsagePerHour!$B72,Sales!$C$5:$C$18,0),MATCH(UsagePerHour!VZ$4,Sales!$D$3:$ABF$3,0))/VZ$2*INDEX(Usage!$D$5:$ABF$11,MATCH(UsagePerHour!$B$68,Usage!$C$5:$C$11,0),MATCH(UsagePerHour!VZ$4,Usage!$D$3:$ABF$3,0)),"")</f>
        <v/>
      </c>
      <c r="WA72" s="27" t="str">
        <f>IFERROR(INDEX(Sales!$D$5:$ABF$18,MATCH(UsagePerHour!$B72,Sales!$C$5:$C$18,0),MATCH(UsagePerHour!WA$4,Sales!$D$3:$ABF$3,0))/WA$2*INDEX(Usage!$D$5:$ABF$11,MATCH(UsagePerHour!$B$68,Usage!$C$5:$C$11,0),MATCH(UsagePerHour!WA$4,Usage!$D$3:$ABF$3,0)),"")</f>
        <v/>
      </c>
      <c r="WB72" s="27" t="str">
        <f>IFERROR(INDEX(Sales!$D$5:$ABF$18,MATCH(UsagePerHour!$B72,Sales!$C$5:$C$18,0),MATCH(UsagePerHour!WB$4,Sales!$D$3:$ABF$3,0))/WB$2*INDEX(Usage!$D$5:$ABF$11,MATCH(UsagePerHour!$B$68,Usage!$C$5:$C$11,0),MATCH(UsagePerHour!WB$4,Usage!$D$3:$ABF$3,0)),"")</f>
        <v/>
      </c>
      <c r="WC72" s="27" t="str">
        <f>IFERROR(INDEX(Sales!$D$5:$ABF$18,MATCH(UsagePerHour!$B72,Sales!$C$5:$C$18,0),MATCH(UsagePerHour!WC$4,Sales!$D$3:$ABF$3,0))/WC$2*INDEX(Usage!$D$5:$ABF$11,MATCH(UsagePerHour!$B$68,Usage!$C$5:$C$11,0),MATCH(UsagePerHour!WC$4,Usage!$D$3:$ABF$3,0)),"")</f>
        <v/>
      </c>
      <c r="WD72" s="27" t="str">
        <f>IFERROR(INDEX(Sales!$D$5:$ABF$18,MATCH(UsagePerHour!$B72,Sales!$C$5:$C$18,0),MATCH(UsagePerHour!WD$4,Sales!$D$3:$ABF$3,0))/WD$2*INDEX(Usage!$D$5:$ABF$11,MATCH(UsagePerHour!$B$68,Usage!$C$5:$C$11,0),MATCH(UsagePerHour!WD$4,Usage!$D$3:$ABF$3,0)),"")</f>
        <v/>
      </c>
      <c r="WE72" s="27" t="str">
        <f>IFERROR(INDEX(Sales!$D$5:$ABF$18,MATCH(UsagePerHour!$B72,Sales!$C$5:$C$18,0),MATCH(UsagePerHour!WE$4,Sales!$D$3:$ABF$3,0))/WE$2*INDEX(Usage!$D$5:$ABF$11,MATCH(UsagePerHour!$B$68,Usage!$C$5:$C$11,0),MATCH(UsagePerHour!WE$4,Usage!$D$3:$ABF$3,0)),"")</f>
        <v/>
      </c>
      <c r="WF72" s="27" t="str">
        <f>IFERROR(INDEX(Sales!$D$5:$ABF$18,MATCH(UsagePerHour!$B72,Sales!$C$5:$C$18,0),MATCH(UsagePerHour!WF$4,Sales!$D$3:$ABF$3,0))/WF$2*INDEX(Usage!$D$5:$ABF$11,MATCH(UsagePerHour!$B$68,Usage!$C$5:$C$11,0),MATCH(UsagePerHour!WF$4,Usage!$D$3:$ABF$3,0)),"")</f>
        <v/>
      </c>
      <c r="WG72" s="27" t="str">
        <f>IFERROR(INDEX(Sales!$D$5:$ABF$18,MATCH(UsagePerHour!$B72,Sales!$C$5:$C$18,0),MATCH(UsagePerHour!WG$4,Sales!$D$3:$ABF$3,0))/WG$2*INDEX(Usage!$D$5:$ABF$11,MATCH(UsagePerHour!$B$68,Usage!$C$5:$C$11,0),MATCH(UsagePerHour!WG$4,Usage!$D$3:$ABF$3,0)),"")</f>
        <v/>
      </c>
      <c r="WH72" s="27" t="str">
        <f>IFERROR(INDEX(Sales!$D$5:$ABF$18,MATCH(UsagePerHour!$B72,Sales!$C$5:$C$18,0),MATCH(UsagePerHour!WH$4,Sales!$D$3:$ABF$3,0))/WH$2*INDEX(Usage!$D$5:$ABF$11,MATCH(UsagePerHour!$B$68,Usage!$C$5:$C$11,0),MATCH(UsagePerHour!WH$4,Usage!$D$3:$ABF$3,0)),"")</f>
        <v/>
      </c>
      <c r="WI72" s="27" t="str">
        <f>IFERROR(INDEX(Sales!$D$5:$ABF$18,MATCH(UsagePerHour!$B72,Sales!$C$5:$C$18,0),MATCH(UsagePerHour!WI$4,Sales!$D$3:$ABF$3,0))/WI$2*INDEX(Usage!$D$5:$ABF$11,MATCH(UsagePerHour!$B$68,Usage!$C$5:$C$11,0),MATCH(UsagePerHour!WI$4,Usage!$D$3:$ABF$3,0)),"")</f>
        <v/>
      </c>
      <c r="WJ72" s="27" t="str">
        <f>IFERROR(INDEX(Sales!$D$5:$ABF$18,MATCH(UsagePerHour!$B72,Sales!$C$5:$C$18,0),MATCH(UsagePerHour!WJ$4,Sales!$D$3:$ABF$3,0))/WJ$2*INDEX(Usage!$D$5:$ABF$11,MATCH(UsagePerHour!$B$68,Usage!$C$5:$C$11,0),MATCH(UsagePerHour!WJ$4,Usage!$D$3:$ABF$3,0)),"")</f>
        <v/>
      </c>
      <c r="WK72" s="27" t="str">
        <f>IFERROR(INDEX(Sales!$D$5:$ABF$18,MATCH(UsagePerHour!$B72,Sales!$C$5:$C$18,0),MATCH(UsagePerHour!WK$4,Sales!$D$3:$ABF$3,0))/WK$2*INDEX(Usage!$D$5:$ABF$11,MATCH(UsagePerHour!$B$68,Usage!$C$5:$C$11,0),MATCH(UsagePerHour!WK$4,Usage!$D$3:$ABF$3,0)),"")</f>
        <v/>
      </c>
      <c r="WL72" s="27" t="str">
        <f>IFERROR(INDEX(Sales!$D$5:$ABF$18,MATCH(UsagePerHour!$B72,Sales!$C$5:$C$18,0),MATCH(UsagePerHour!WL$4,Sales!$D$3:$ABF$3,0))/WL$2*INDEX(Usage!$D$5:$ABF$11,MATCH(UsagePerHour!$B$68,Usage!$C$5:$C$11,0),MATCH(UsagePerHour!WL$4,Usage!$D$3:$ABF$3,0)),"")</f>
        <v/>
      </c>
      <c r="WM72" s="27" t="str">
        <f>IFERROR(INDEX(Sales!$D$5:$ABF$18,MATCH(UsagePerHour!$B72,Sales!$C$5:$C$18,0),MATCH(UsagePerHour!WM$4,Sales!$D$3:$ABF$3,0))/WM$2*INDEX(Usage!$D$5:$ABF$11,MATCH(UsagePerHour!$B$68,Usage!$C$5:$C$11,0),MATCH(UsagePerHour!WM$4,Usage!$D$3:$ABF$3,0)),"")</f>
        <v/>
      </c>
      <c r="WN72" s="27" t="str">
        <f>IFERROR(INDEX(Sales!$D$5:$ABF$18,MATCH(UsagePerHour!$B72,Sales!$C$5:$C$18,0),MATCH(UsagePerHour!WN$4,Sales!$D$3:$ABF$3,0))/WN$2*INDEX(Usage!$D$5:$ABF$11,MATCH(UsagePerHour!$B$68,Usage!$C$5:$C$11,0),MATCH(UsagePerHour!WN$4,Usage!$D$3:$ABF$3,0)),"")</f>
        <v/>
      </c>
      <c r="WO72" s="27" t="str">
        <f>IFERROR(INDEX(Sales!$D$5:$ABF$18,MATCH(UsagePerHour!$B72,Sales!$C$5:$C$18,0),MATCH(UsagePerHour!WO$4,Sales!$D$3:$ABF$3,0))/WO$2*INDEX(Usage!$D$5:$ABF$11,MATCH(UsagePerHour!$B$68,Usage!$C$5:$C$11,0),MATCH(UsagePerHour!WO$4,Usage!$D$3:$ABF$3,0)),"")</f>
        <v/>
      </c>
      <c r="WP72" s="27" t="str">
        <f>IFERROR(INDEX(Sales!$D$5:$ABF$18,MATCH(UsagePerHour!$B72,Sales!$C$5:$C$18,0),MATCH(UsagePerHour!WP$4,Sales!$D$3:$ABF$3,0))/WP$2*INDEX(Usage!$D$5:$ABF$11,MATCH(UsagePerHour!$B$68,Usage!$C$5:$C$11,0),MATCH(UsagePerHour!WP$4,Usage!$D$3:$ABF$3,0)),"")</f>
        <v/>
      </c>
      <c r="WQ72" s="27" t="str">
        <f>IFERROR(INDEX(Sales!$D$5:$ABF$18,MATCH(UsagePerHour!$B72,Sales!$C$5:$C$18,0),MATCH(UsagePerHour!WQ$4,Sales!$D$3:$ABF$3,0))/WQ$2*INDEX(Usage!$D$5:$ABF$11,MATCH(UsagePerHour!$B$68,Usage!$C$5:$C$11,0),MATCH(UsagePerHour!WQ$4,Usage!$D$3:$ABF$3,0)),"")</f>
        <v/>
      </c>
      <c r="WR72" s="27" t="str">
        <f>IFERROR(INDEX(Sales!$D$5:$ABF$18,MATCH(UsagePerHour!$B72,Sales!$C$5:$C$18,0),MATCH(UsagePerHour!WR$4,Sales!$D$3:$ABF$3,0))/WR$2*INDEX(Usage!$D$5:$ABF$11,MATCH(UsagePerHour!$B$68,Usage!$C$5:$C$11,0),MATCH(UsagePerHour!WR$4,Usage!$D$3:$ABF$3,0)),"")</f>
        <v/>
      </c>
      <c r="WS72" s="27" t="str">
        <f>IFERROR(INDEX(Sales!$D$5:$ABF$18,MATCH(UsagePerHour!$B72,Sales!$C$5:$C$18,0),MATCH(UsagePerHour!WS$4,Sales!$D$3:$ABF$3,0))/WS$2*INDEX(Usage!$D$5:$ABF$11,MATCH(UsagePerHour!$B$68,Usage!$C$5:$C$11,0),MATCH(UsagePerHour!WS$4,Usage!$D$3:$ABF$3,0)),"")</f>
        <v/>
      </c>
      <c r="WT72" s="27" t="str">
        <f>IFERROR(INDEX(Sales!$D$5:$ABF$18,MATCH(UsagePerHour!$B72,Sales!$C$5:$C$18,0),MATCH(UsagePerHour!WT$4,Sales!$D$3:$ABF$3,0))/WT$2*INDEX(Usage!$D$5:$ABF$11,MATCH(UsagePerHour!$B$68,Usage!$C$5:$C$11,0),MATCH(UsagePerHour!WT$4,Usage!$D$3:$ABF$3,0)),"")</f>
        <v/>
      </c>
      <c r="WU72" s="27" t="str">
        <f>IFERROR(INDEX(Sales!$D$5:$ABF$18,MATCH(UsagePerHour!$B72,Sales!$C$5:$C$18,0),MATCH(UsagePerHour!WU$4,Sales!$D$3:$ABF$3,0))/WU$2*INDEX(Usage!$D$5:$ABF$11,MATCH(UsagePerHour!$B$68,Usage!$C$5:$C$11,0),MATCH(UsagePerHour!WU$4,Usage!$D$3:$ABF$3,0)),"")</f>
        <v/>
      </c>
      <c r="WV72" s="27" t="str">
        <f>IFERROR(INDEX(Sales!$D$5:$ABF$18,MATCH(UsagePerHour!$B72,Sales!$C$5:$C$18,0),MATCH(UsagePerHour!WV$4,Sales!$D$3:$ABF$3,0))/WV$2*INDEX(Usage!$D$5:$ABF$11,MATCH(UsagePerHour!$B$68,Usage!$C$5:$C$11,0),MATCH(UsagePerHour!WV$4,Usage!$D$3:$ABF$3,0)),"")</f>
        <v/>
      </c>
      <c r="WW72" s="27" t="str">
        <f>IFERROR(INDEX(Sales!$D$5:$ABF$18,MATCH(UsagePerHour!$B72,Sales!$C$5:$C$18,0),MATCH(UsagePerHour!WW$4,Sales!$D$3:$ABF$3,0))/WW$2*INDEX(Usage!$D$5:$ABF$11,MATCH(UsagePerHour!$B$68,Usage!$C$5:$C$11,0),MATCH(UsagePerHour!WW$4,Usage!$D$3:$ABF$3,0)),"")</f>
        <v/>
      </c>
      <c r="WX72" s="27" t="str">
        <f>IFERROR(INDEX(Sales!$D$5:$ABF$18,MATCH(UsagePerHour!$B72,Sales!$C$5:$C$18,0),MATCH(UsagePerHour!WX$4,Sales!$D$3:$ABF$3,0))/WX$2*INDEX(Usage!$D$5:$ABF$11,MATCH(UsagePerHour!$B$68,Usage!$C$5:$C$11,0),MATCH(UsagePerHour!WX$4,Usage!$D$3:$ABF$3,0)),"")</f>
        <v/>
      </c>
      <c r="WY72" s="27" t="str">
        <f>IFERROR(INDEX(Sales!$D$5:$ABF$18,MATCH(UsagePerHour!$B72,Sales!$C$5:$C$18,0),MATCH(UsagePerHour!WY$4,Sales!$D$3:$ABF$3,0))/WY$2*INDEX(Usage!$D$5:$ABF$11,MATCH(UsagePerHour!$B$68,Usage!$C$5:$C$11,0),MATCH(UsagePerHour!WY$4,Usage!$D$3:$ABF$3,0)),"")</f>
        <v/>
      </c>
      <c r="WZ72" s="27" t="str">
        <f>IFERROR(INDEX(Sales!$D$5:$ABF$18,MATCH(UsagePerHour!$B72,Sales!$C$5:$C$18,0),MATCH(UsagePerHour!WZ$4,Sales!$D$3:$ABF$3,0))/WZ$2*INDEX(Usage!$D$5:$ABF$11,MATCH(UsagePerHour!$B$68,Usage!$C$5:$C$11,0),MATCH(UsagePerHour!WZ$4,Usage!$D$3:$ABF$3,0)),"")</f>
        <v/>
      </c>
      <c r="XA72" s="27" t="str">
        <f>IFERROR(INDEX(Sales!$D$5:$ABF$18,MATCH(UsagePerHour!$B72,Sales!$C$5:$C$18,0),MATCH(UsagePerHour!XA$4,Sales!$D$3:$ABF$3,0))/XA$2*INDEX(Usage!$D$5:$ABF$11,MATCH(UsagePerHour!$B$68,Usage!$C$5:$C$11,0),MATCH(UsagePerHour!XA$4,Usage!$D$3:$ABF$3,0)),"")</f>
        <v/>
      </c>
      <c r="XB72" s="27" t="str">
        <f>IFERROR(INDEX(Sales!$D$5:$ABF$18,MATCH(UsagePerHour!$B72,Sales!$C$5:$C$18,0),MATCH(UsagePerHour!XB$4,Sales!$D$3:$ABF$3,0))/XB$2*INDEX(Usage!$D$5:$ABF$11,MATCH(UsagePerHour!$B$68,Usage!$C$5:$C$11,0),MATCH(UsagePerHour!XB$4,Usage!$D$3:$ABF$3,0)),"")</f>
        <v/>
      </c>
      <c r="XC72" s="27" t="str">
        <f>IFERROR(INDEX(Sales!$D$5:$ABF$18,MATCH(UsagePerHour!$B72,Sales!$C$5:$C$18,0),MATCH(UsagePerHour!XC$4,Sales!$D$3:$ABF$3,0))/XC$2*INDEX(Usage!$D$5:$ABF$11,MATCH(UsagePerHour!$B$68,Usage!$C$5:$C$11,0),MATCH(UsagePerHour!XC$4,Usage!$D$3:$ABF$3,0)),"")</f>
        <v/>
      </c>
      <c r="XD72" s="27" t="str">
        <f>IFERROR(INDEX(Sales!$D$5:$ABF$18,MATCH(UsagePerHour!$B72,Sales!$C$5:$C$18,0),MATCH(UsagePerHour!XD$4,Sales!$D$3:$ABF$3,0))/XD$2*INDEX(Usage!$D$5:$ABF$11,MATCH(UsagePerHour!$B$68,Usage!$C$5:$C$11,0),MATCH(UsagePerHour!XD$4,Usage!$D$3:$ABF$3,0)),"")</f>
        <v/>
      </c>
      <c r="XE72" s="27" t="str">
        <f>IFERROR(INDEX(Sales!$D$5:$ABF$18,MATCH(UsagePerHour!$B72,Sales!$C$5:$C$18,0),MATCH(UsagePerHour!XE$4,Sales!$D$3:$ABF$3,0))/XE$2*INDEX(Usage!$D$5:$ABF$11,MATCH(UsagePerHour!$B$68,Usage!$C$5:$C$11,0),MATCH(UsagePerHour!XE$4,Usage!$D$3:$ABF$3,0)),"")</f>
        <v/>
      </c>
      <c r="XF72" s="27" t="str">
        <f>IFERROR(INDEX(Sales!$D$5:$ABF$18,MATCH(UsagePerHour!$B72,Sales!$C$5:$C$18,0),MATCH(UsagePerHour!XF$4,Sales!$D$3:$ABF$3,0))/XF$2*INDEX(Usage!$D$5:$ABF$11,MATCH(UsagePerHour!$B$68,Usage!$C$5:$C$11,0),MATCH(UsagePerHour!XF$4,Usage!$D$3:$ABF$3,0)),"")</f>
        <v/>
      </c>
      <c r="XG72" s="27" t="str">
        <f>IFERROR(INDEX(Sales!$D$5:$ABF$18,MATCH(UsagePerHour!$B72,Sales!$C$5:$C$18,0),MATCH(UsagePerHour!XG$4,Sales!$D$3:$ABF$3,0))/XG$2*INDEX(Usage!$D$5:$ABF$11,MATCH(UsagePerHour!$B$68,Usage!$C$5:$C$11,0),MATCH(UsagePerHour!XG$4,Usage!$D$3:$ABF$3,0)),"")</f>
        <v/>
      </c>
      <c r="XH72" s="27" t="str">
        <f>IFERROR(INDEX(Sales!$D$5:$ABF$18,MATCH(UsagePerHour!$B72,Sales!$C$5:$C$18,0),MATCH(UsagePerHour!XH$4,Sales!$D$3:$ABF$3,0))/XH$2*INDEX(Usage!$D$5:$ABF$11,MATCH(UsagePerHour!$B$68,Usage!$C$5:$C$11,0),MATCH(UsagePerHour!XH$4,Usage!$D$3:$ABF$3,0)),"")</f>
        <v/>
      </c>
      <c r="XI72" s="27" t="str">
        <f>IFERROR(INDEX(Sales!$D$5:$ABF$18,MATCH(UsagePerHour!$B72,Sales!$C$5:$C$18,0),MATCH(UsagePerHour!XI$4,Sales!$D$3:$ABF$3,0))/XI$2*INDEX(Usage!$D$5:$ABF$11,MATCH(UsagePerHour!$B$68,Usage!$C$5:$C$11,0),MATCH(UsagePerHour!XI$4,Usage!$D$3:$ABF$3,0)),"")</f>
        <v/>
      </c>
      <c r="XJ72" s="27" t="str">
        <f>IFERROR(INDEX(Sales!$D$5:$ABF$18,MATCH(UsagePerHour!$B72,Sales!$C$5:$C$18,0),MATCH(UsagePerHour!XJ$4,Sales!$D$3:$ABF$3,0))/XJ$2*INDEX(Usage!$D$5:$ABF$11,MATCH(UsagePerHour!$B$68,Usage!$C$5:$C$11,0),MATCH(UsagePerHour!XJ$4,Usage!$D$3:$ABF$3,0)),"")</f>
        <v/>
      </c>
      <c r="XK72" s="27" t="str">
        <f>IFERROR(INDEX(Sales!$D$5:$ABF$18,MATCH(UsagePerHour!$B72,Sales!$C$5:$C$18,0),MATCH(UsagePerHour!XK$4,Sales!$D$3:$ABF$3,0))/XK$2*INDEX(Usage!$D$5:$ABF$11,MATCH(UsagePerHour!$B$68,Usage!$C$5:$C$11,0),MATCH(UsagePerHour!XK$4,Usage!$D$3:$ABF$3,0)),"")</f>
        <v/>
      </c>
      <c r="XL72" s="27" t="str">
        <f>IFERROR(INDEX(Sales!$D$5:$ABF$18,MATCH(UsagePerHour!$B72,Sales!$C$5:$C$18,0),MATCH(UsagePerHour!XL$4,Sales!$D$3:$ABF$3,0))/XL$2*INDEX(Usage!$D$5:$ABF$11,MATCH(UsagePerHour!$B$68,Usage!$C$5:$C$11,0),MATCH(UsagePerHour!XL$4,Usage!$D$3:$ABF$3,0)),"")</f>
        <v/>
      </c>
      <c r="XM72" s="27" t="str">
        <f>IFERROR(INDEX(Sales!$D$5:$ABF$18,MATCH(UsagePerHour!$B72,Sales!$C$5:$C$18,0),MATCH(UsagePerHour!XM$4,Sales!$D$3:$ABF$3,0))/XM$2*INDEX(Usage!$D$5:$ABF$11,MATCH(UsagePerHour!$B$68,Usage!$C$5:$C$11,0),MATCH(UsagePerHour!XM$4,Usage!$D$3:$ABF$3,0)),"")</f>
        <v/>
      </c>
      <c r="XN72" s="27" t="str">
        <f>IFERROR(INDEX(Sales!$D$5:$ABF$18,MATCH(UsagePerHour!$B72,Sales!$C$5:$C$18,0),MATCH(UsagePerHour!XN$4,Sales!$D$3:$ABF$3,0))/XN$2*INDEX(Usage!$D$5:$ABF$11,MATCH(UsagePerHour!$B$68,Usage!$C$5:$C$11,0),MATCH(UsagePerHour!XN$4,Usage!$D$3:$ABF$3,0)),"")</f>
        <v/>
      </c>
      <c r="XO72" s="27" t="str">
        <f>IFERROR(INDEX(Sales!$D$5:$ABF$18,MATCH(UsagePerHour!$B72,Sales!$C$5:$C$18,0),MATCH(UsagePerHour!XO$4,Sales!$D$3:$ABF$3,0))/XO$2*INDEX(Usage!$D$5:$ABF$11,MATCH(UsagePerHour!$B$68,Usage!$C$5:$C$11,0),MATCH(UsagePerHour!XO$4,Usage!$D$3:$ABF$3,0)),"")</f>
        <v/>
      </c>
      <c r="XP72" s="27" t="str">
        <f>IFERROR(INDEX(Sales!$D$5:$ABF$18,MATCH(UsagePerHour!$B72,Sales!$C$5:$C$18,0),MATCH(UsagePerHour!XP$4,Sales!$D$3:$ABF$3,0))/XP$2*INDEX(Usage!$D$5:$ABF$11,MATCH(UsagePerHour!$B$68,Usage!$C$5:$C$11,0),MATCH(UsagePerHour!XP$4,Usage!$D$3:$ABF$3,0)),"")</f>
        <v/>
      </c>
      <c r="XQ72" s="27" t="str">
        <f>IFERROR(INDEX(Sales!$D$5:$ABF$18,MATCH(UsagePerHour!$B72,Sales!$C$5:$C$18,0),MATCH(UsagePerHour!XQ$4,Sales!$D$3:$ABF$3,0))/XQ$2*INDEX(Usage!$D$5:$ABF$11,MATCH(UsagePerHour!$B$68,Usage!$C$5:$C$11,0),MATCH(UsagePerHour!XQ$4,Usage!$D$3:$ABF$3,0)),"")</f>
        <v/>
      </c>
      <c r="XR72" s="27" t="str">
        <f>IFERROR(INDEX(Sales!$D$5:$ABF$18,MATCH(UsagePerHour!$B72,Sales!$C$5:$C$18,0),MATCH(UsagePerHour!XR$4,Sales!$D$3:$ABF$3,0))/XR$2*INDEX(Usage!$D$5:$ABF$11,MATCH(UsagePerHour!$B$68,Usage!$C$5:$C$11,0),MATCH(UsagePerHour!XR$4,Usage!$D$3:$ABF$3,0)),"")</f>
        <v/>
      </c>
      <c r="XS72" s="27" t="str">
        <f>IFERROR(INDEX(Sales!$D$5:$ABF$18,MATCH(UsagePerHour!$B72,Sales!$C$5:$C$18,0),MATCH(UsagePerHour!XS$4,Sales!$D$3:$ABF$3,0))/XS$2*INDEX(Usage!$D$5:$ABF$11,MATCH(UsagePerHour!$B$68,Usage!$C$5:$C$11,0),MATCH(UsagePerHour!XS$4,Usage!$D$3:$ABF$3,0)),"")</f>
        <v/>
      </c>
      <c r="XT72" s="27" t="str">
        <f>IFERROR(INDEX(Sales!$D$5:$ABF$18,MATCH(UsagePerHour!$B72,Sales!$C$5:$C$18,0),MATCH(UsagePerHour!XT$4,Sales!$D$3:$ABF$3,0))/XT$2*INDEX(Usage!$D$5:$ABF$11,MATCH(UsagePerHour!$B$68,Usage!$C$5:$C$11,0),MATCH(UsagePerHour!XT$4,Usage!$D$3:$ABF$3,0)),"")</f>
        <v/>
      </c>
      <c r="XU72" s="27" t="str">
        <f>IFERROR(INDEX(Sales!$D$5:$ABF$18,MATCH(UsagePerHour!$B72,Sales!$C$5:$C$18,0),MATCH(UsagePerHour!XU$4,Sales!$D$3:$ABF$3,0))/XU$2*INDEX(Usage!$D$5:$ABF$11,MATCH(UsagePerHour!$B$68,Usage!$C$5:$C$11,0),MATCH(UsagePerHour!XU$4,Usage!$D$3:$ABF$3,0)),"")</f>
        <v/>
      </c>
      <c r="XV72" s="27" t="str">
        <f>IFERROR(INDEX(Sales!$D$5:$ABF$18,MATCH(UsagePerHour!$B72,Sales!$C$5:$C$18,0),MATCH(UsagePerHour!XV$4,Sales!$D$3:$ABF$3,0))/XV$2*INDEX(Usage!$D$5:$ABF$11,MATCH(UsagePerHour!$B$68,Usage!$C$5:$C$11,0),MATCH(UsagePerHour!XV$4,Usage!$D$3:$ABF$3,0)),"")</f>
        <v/>
      </c>
      <c r="XW72" s="27" t="str">
        <f>IFERROR(INDEX(Sales!$D$5:$ABF$18,MATCH(UsagePerHour!$B72,Sales!$C$5:$C$18,0),MATCH(UsagePerHour!XW$4,Sales!$D$3:$ABF$3,0))/XW$2*INDEX(Usage!$D$5:$ABF$11,MATCH(UsagePerHour!$B$68,Usage!$C$5:$C$11,0),MATCH(UsagePerHour!XW$4,Usage!$D$3:$ABF$3,0)),"")</f>
        <v/>
      </c>
      <c r="XX72" s="27" t="str">
        <f>IFERROR(INDEX(Sales!$D$5:$ABF$18,MATCH(UsagePerHour!$B72,Sales!$C$5:$C$18,0),MATCH(UsagePerHour!XX$4,Sales!$D$3:$ABF$3,0))/XX$2*INDEX(Usage!$D$5:$ABF$11,MATCH(UsagePerHour!$B$68,Usage!$C$5:$C$11,0),MATCH(UsagePerHour!XX$4,Usage!$D$3:$ABF$3,0)),"")</f>
        <v/>
      </c>
      <c r="XY72" s="27" t="str">
        <f>IFERROR(INDEX(Sales!$D$5:$ABF$18,MATCH(UsagePerHour!$B72,Sales!$C$5:$C$18,0),MATCH(UsagePerHour!XY$4,Sales!$D$3:$ABF$3,0))/XY$2*INDEX(Usage!$D$5:$ABF$11,MATCH(UsagePerHour!$B$68,Usage!$C$5:$C$11,0),MATCH(UsagePerHour!XY$4,Usage!$D$3:$ABF$3,0)),"")</f>
        <v/>
      </c>
      <c r="XZ72" s="27" t="str">
        <f>IFERROR(INDEX(Sales!$D$5:$ABF$18,MATCH(UsagePerHour!$B72,Sales!$C$5:$C$18,0),MATCH(UsagePerHour!XZ$4,Sales!$D$3:$ABF$3,0))/XZ$2*INDEX(Usage!$D$5:$ABF$11,MATCH(UsagePerHour!$B$68,Usage!$C$5:$C$11,0),MATCH(UsagePerHour!XZ$4,Usage!$D$3:$ABF$3,0)),"")</f>
        <v/>
      </c>
      <c r="YA72" s="27" t="str">
        <f>IFERROR(INDEX(Sales!$D$5:$ABF$18,MATCH(UsagePerHour!$B72,Sales!$C$5:$C$18,0),MATCH(UsagePerHour!YA$4,Sales!$D$3:$ABF$3,0))/YA$2*INDEX(Usage!$D$5:$ABF$11,MATCH(UsagePerHour!$B$68,Usage!$C$5:$C$11,0),MATCH(UsagePerHour!YA$4,Usage!$D$3:$ABF$3,0)),"")</f>
        <v/>
      </c>
      <c r="YB72" s="27" t="str">
        <f>IFERROR(INDEX(Sales!$D$5:$ABF$18,MATCH(UsagePerHour!$B72,Sales!$C$5:$C$18,0),MATCH(UsagePerHour!YB$4,Sales!$D$3:$ABF$3,0))/YB$2*INDEX(Usage!$D$5:$ABF$11,MATCH(UsagePerHour!$B$68,Usage!$C$5:$C$11,0),MATCH(UsagePerHour!YB$4,Usage!$D$3:$ABF$3,0)),"")</f>
        <v/>
      </c>
      <c r="YC72" s="27" t="str">
        <f>IFERROR(INDEX(Sales!$D$5:$ABF$18,MATCH(UsagePerHour!$B72,Sales!$C$5:$C$18,0),MATCH(UsagePerHour!YC$4,Sales!$D$3:$ABF$3,0))/YC$2*INDEX(Usage!$D$5:$ABF$11,MATCH(UsagePerHour!$B$68,Usage!$C$5:$C$11,0),MATCH(UsagePerHour!YC$4,Usage!$D$3:$ABF$3,0)),"")</f>
        <v/>
      </c>
      <c r="YD72" s="27" t="str">
        <f>IFERROR(INDEX(Sales!$D$5:$ABF$18,MATCH(UsagePerHour!$B72,Sales!$C$5:$C$18,0),MATCH(UsagePerHour!YD$4,Sales!$D$3:$ABF$3,0))/YD$2*INDEX(Usage!$D$5:$ABF$11,MATCH(UsagePerHour!$B$68,Usage!$C$5:$C$11,0),MATCH(UsagePerHour!YD$4,Usage!$D$3:$ABF$3,0)),"")</f>
        <v/>
      </c>
      <c r="YE72" s="27" t="str">
        <f>IFERROR(INDEX(Sales!$D$5:$ABF$18,MATCH(UsagePerHour!$B72,Sales!$C$5:$C$18,0),MATCH(UsagePerHour!YE$4,Sales!$D$3:$ABF$3,0))/YE$2*INDEX(Usage!$D$5:$ABF$11,MATCH(UsagePerHour!$B$68,Usage!$C$5:$C$11,0),MATCH(UsagePerHour!YE$4,Usage!$D$3:$ABF$3,0)),"")</f>
        <v/>
      </c>
      <c r="YF72" s="27" t="str">
        <f>IFERROR(INDEX(Sales!$D$5:$ABF$18,MATCH(UsagePerHour!$B72,Sales!$C$5:$C$18,0),MATCH(UsagePerHour!YF$4,Sales!$D$3:$ABF$3,0))/YF$2*INDEX(Usage!$D$5:$ABF$11,MATCH(UsagePerHour!$B$68,Usage!$C$5:$C$11,0),MATCH(UsagePerHour!YF$4,Usage!$D$3:$ABF$3,0)),"")</f>
        <v/>
      </c>
      <c r="YG72" s="27" t="str">
        <f>IFERROR(INDEX(Sales!$D$5:$ABF$18,MATCH(UsagePerHour!$B72,Sales!$C$5:$C$18,0),MATCH(UsagePerHour!YG$4,Sales!$D$3:$ABF$3,0))/YG$2*INDEX(Usage!$D$5:$ABF$11,MATCH(UsagePerHour!$B$68,Usage!$C$5:$C$11,0),MATCH(UsagePerHour!YG$4,Usage!$D$3:$ABF$3,0)),"")</f>
        <v/>
      </c>
      <c r="YH72" s="27" t="str">
        <f>IFERROR(INDEX(Sales!$D$5:$ABF$18,MATCH(UsagePerHour!$B72,Sales!$C$5:$C$18,0),MATCH(UsagePerHour!YH$4,Sales!$D$3:$ABF$3,0))/YH$2*INDEX(Usage!$D$5:$ABF$11,MATCH(UsagePerHour!$B$68,Usage!$C$5:$C$11,0),MATCH(UsagePerHour!YH$4,Usage!$D$3:$ABF$3,0)),"")</f>
        <v/>
      </c>
      <c r="YI72" s="27" t="str">
        <f>IFERROR(INDEX(Sales!$D$5:$ABF$18,MATCH(UsagePerHour!$B72,Sales!$C$5:$C$18,0),MATCH(UsagePerHour!YI$4,Sales!$D$3:$ABF$3,0))/YI$2*INDEX(Usage!$D$5:$ABF$11,MATCH(UsagePerHour!$B$68,Usage!$C$5:$C$11,0),MATCH(UsagePerHour!YI$4,Usage!$D$3:$ABF$3,0)),"")</f>
        <v/>
      </c>
      <c r="YJ72" s="27" t="str">
        <f>IFERROR(INDEX(Sales!$D$5:$ABF$18,MATCH(UsagePerHour!$B72,Sales!$C$5:$C$18,0),MATCH(UsagePerHour!YJ$4,Sales!$D$3:$ABF$3,0))/YJ$2*INDEX(Usage!$D$5:$ABF$11,MATCH(UsagePerHour!$B$68,Usage!$C$5:$C$11,0),MATCH(UsagePerHour!YJ$4,Usage!$D$3:$ABF$3,0)),"")</f>
        <v/>
      </c>
      <c r="YK72" s="27" t="str">
        <f>IFERROR(INDEX(Sales!$D$5:$ABF$18,MATCH(UsagePerHour!$B72,Sales!$C$5:$C$18,0),MATCH(UsagePerHour!YK$4,Sales!$D$3:$ABF$3,0))/YK$2*INDEX(Usage!$D$5:$ABF$11,MATCH(UsagePerHour!$B$68,Usage!$C$5:$C$11,0),MATCH(UsagePerHour!YK$4,Usage!$D$3:$ABF$3,0)),"")</f>
        <v/>
      </c>
      <c r="YL72" s="27" t="str">
        <f>IFERROR(INDEX(Sales!$D$5:$ABF$18,MATCH(UsagePerHour!$B72,Sales!$C$5:$C$18,0),MATCH(UsagePerHour!YL$4,Sales!$D$3:$ABF$3,0))/YL$2*INDEX(Usage!$D$5:$ABF$11,MATCH(UsagePerHour!$B$68,Usage!$C$5:$C$11,0),MATCH(UsagePerHour!YL$4,Usage!$D$3:$ABF$3,0)),"")</f>
        <v/>
      </c>
      <c r="YM72" s="27" t="str">
        <f>IFERROR(INDEX(Sales!$D$5:$ABF$18,MATCH(UsagePerHour!$B72,Sales!$C$5:$C$18,0),MATCH(UsagePerHour!YM$4,Sales!$D$3:$ABF$3,0))/YM$2*INDEX(Usage!$D$5:$ABF$11,MATCH(UsagePerHour!$B$68,Usage!$C$5:$C$11,0),MATCH(UsagePerHour!YM$4,Usage!$D$3:$ABF$3,0)),"")</f>
        <v/>
      </c>
      <c r="YN72" s="27" t="str">
        <f>IFERROR(INDEX(Sales!$D$5:$ABF$18,MATCH(UsagePerHour!$B72,Sales!$C$5:$C$18,0),MATCH(UsagePerHour!YN$4,Sales!$D$3:$ABF$3,0))/YN$2*INDEX(Usage!$D$5:$ABF$11,MATCH(UsagePerHour!$B$68,Usage!$C$5:$C$11,0),MATCH(UsagePerHour!YN$4,Usage!$D$3:$ABF$3,0)),"")</f>
        <v/>
      </c>
      <c r="YO72" s="27" t="str">
        <f>IFERROR(INDEX(Sales!$D$5:$ABF$18,MATCH(UsagePerHour!$B72,Sales!$C$5:$C$18,0),MATCH(UsagePerHour!YO$4,Sales!$D$3:$ABF$3,0))/YO$2*INDEX(Usage!$D$5:$ABF$11,MATCH(UsagePerHour!$B$68,Usage!$C$5:$C$11,0),MATCH(UsagePerHour!YO$4,Usage!$D$3:$ABF$3,0)),"")</f>
        <v/>
      </c>
      <c r="YP72" s="27" t="str">
        <f>IFERROR(INDEX(Sales!$D$5:$ABF$18,MATCH(UsagePerHour!$B72,Sales!$C$5:$C$18,0),MATCH(UsagePerHour!YP$4,Sales!$D$3:$ABF$3,0))/YP$2*INDEX(Usage!$D$5:$ABF$11,MATCH(UsagePerHour!$B$68,Usage!$C$5:$C$11,0),MATCH(UsagePerHour!YP$4,Usage!$D$3:$ABF$3,0)),"")</f>
        <v/>
      </c>
      <c r="YQ72" s="27" t="str">
        <f>IFERROR(INDEX(Sales!$D$5:$ABF$18,MATCH(UsagePerHour!$B72,Sales!$C$5:$C$18,0),MATCH(UsagePerHour!YQ$4,Sales!$D$3:$ABF$3,0))/YQ$2*INDEX(Usage!$D$5:$ABF$11,MATCH(UsagePerHour!$B$68,Usage!$C$5:$C$11,0),MATCH(UsagePerHour!YQ$4,Usage!$D$3:$ABF$3,0)),"")</f>
        <v/>
      </c>
      <c r="YR72" s="27" t="str">
        <f>IFERROR(INDEX(Sales!$D$5:$ABF$18,MATCH(UsagePerHour!$B72,Sales!$C$5:$C$18,0),MATCH(UsagePerHour!YR$4,Sales!$D$3:$ABF$3,0))/YR$2*INDEX(Usage!$D$5:$ABF$11,MATCH(UsagePerHour!$B$68,Usage!$C$5:$C$11,0),MATCH(UsagePerHour!YR$4,Usage!$D$3:$ABF$3,0)),"")</f>
        <v/>
      </c>
      <c r="YS72" s="27" t="str">
        <f>IFERROR(INDEX(Sales!$D$5:$ABF$18,MATCH(UsagePerHour!$B72,Sales!$C$5:$C$18,0),MATCH(UsagePerHour!YS$4,Sales!$D$3:$ABF$3,0))/YS$2*INDEX(Usage!$D$5:$ABF$11,MATCH(UsagePerHour!$B$68,Usage!$C$5:$C$11,0),MATCH(UsagePerHour!YS$4,Usage!$D$3:$ABF$3,0)),"")</f>
        <v/>
      </c>
      <c r="YT72" s="27" t="str">
        <f>IFERROR(INDEX(Sales!$D$5:$ABF$18,MATCH(UsagePerHour!$B72,Sales!$C$5:$C$18,0),MATCH(UsagePerHour!YT$4,Sales!$D$3:$ABF$3,0))/YT$2*INDEX(Usage!$D$5:$ABF$11,MATCH(UsagePerHour!$B$68,Usage!$C$5:$C$11,0),MATCH(UsagePerHour!YT$4,Usage!$D$3:$ABF$3,0)),"")</f>
        <v/>
      </c>
      <c r="YU72" s="27" t="str">
        <f>IFERROR(INDEX(Sales!$D$5:$ABF$18,MATCH(UsagePerHour!$B72,Sales!$C$5:$C$18,0),MATCH(UsagePerHour!YU$4,Sales!$D$3:$ABF$3,0))/YU$2*INDEX(Usage!$D$5:$ABF$11,MATCH(UsagePerHour!$B$68,Usage!$C$5:$C$11,0),MATCH(UsagePerHour!YU$4,Usage!$D$3:$ABF$3,0)),"")</f>
        <v/>
      </c>
      <c r="YV72" s="27" t="str">
        <f>IFERROR(INDEX(Sales!$D$5:$ABF$18,MATCH(UsagePerHour!$B72,Sales!$C$5:$C$18,0),MATCH(UsagePerHour!YV$4,Sales!$D$3:$ABF$3,0))/YV$2*INDEX(Usage!$D$5:$ABF$11,MATCH(UsagePerHour!$B$68,Usage!$C$5:$C$11,0),MATCH(UsagePerHour!YV$4,Usage!$D$3:$ABF$3,0)),"")</f>
        <v/>
      </c>
      <c r="YW72" s="27" t="str">
        <f>IFERROR(INDEX(Sales!$D$5:$ABF$18,MATCH(UsagePerHour!$B72,Sales!$C$5:$C$18,0),MATCH(UsagePerHour!YW$4,Sales!$D$3:$ABF$3,0))/YW$2*INDEX(Usage!$D$5:$ABF$11,MATCH(UsagePerHour!$B$68,Usage!$C$5:$C$11,0),MATCH(UsagePerHour!YW$4,Usage!$D$3:$ABF$3,0)),"")</f>
        <v/>
      </c>
      <c r="YX72" s="27" t="str">
        <f>IFERROR(INDEX(Sales!$D$5:$ABF$18,MATCH(UsagePerHour!$B72,Sales!$C$5:$C$18,0),MATCH(UsagePerHour!YX$4,Sales!$D$3:$ABF$3,0))/YX$2*INDEX(Usage!$D$5:$ABF$11,MATCH(UsagePerHour!$B$68,Usage!$C$5:$C$11,0),MATCH(UsagePerHour!YX$4,Usage!$D$3:$ABF$3,0)),"")</f>
        <v/>
      </c>
      <c r="YY72" s="27" t="str">
        <f>IFERROR(INDEX(Sales!$D$5:$ABF$18,MATCH(UsagePerHour!$B72,Sales!$C$5:$C$18,0),MATCH(UsagePerHour!YY$4,Sales!$D$3:$ABF$3,0))/YY$2*INDEX(Usage!$D$5:$ABF$11,MATCH(UsagePerHour!$B$68,Usage!$C$5:$C$11,0),MATCH(UsagePerHour!YY$4,Usage!$D$3:$ABF$3,0)),"")</f>
        <v/>
      </c>
      <c r="YZ72" s="27" t="str">
        <f>IFERROR(INDEX(Sales!$D$5:$ABF$18,MATCH(UsagePerHour!$B72,Sales!$C$5:$C$18,0),MATCH(UsagePerHour!YZ$4,Sales!$D$3:$ABF$3,0))/YZ$2*INDEX(Usage!$D$5:$ABF$11,MATCH(UsagePerHour!$B$68,Usage!$C$5:$C$11,0),MATCH(UsagePerHour!YZ$4,Usage!$D$3:$ABF$3,0)),"")</f>
        <v/>
      </c>
      <c r="ZA72" s="27" t="str">
        <f>IFERROR(INDEX(Sales!$D$5:$ABF$18,MATCH(UsagePerHour!$B72,Sales!$C$5:$C$18,0),MATCH(UsagePerHour!ZA$4,Sales!$D$3:$ABF$3,0))/ZA$2*INDEX(Usage!$D$5:$ABF$11,MATCH(UsagePerHour!$B$68,Usage!$C$5:$C$11,0),MATCH(UsagePerHour!ZA$4,Usage!$D$3:$ABF$3,0)),"")</f>
        <v/>
      </c>
      <c r="ZB72" s="27" t="str">
        <f>IFERROR(INDEX(Sales!$D$5:$ABF$18,MATCH(UsagePerHour!$B72,Sales!$C$5:$C$18,0),MATCH(UsagePerHour!ZB$4,Sales!$D$3:$ABF$3,0))/ZB$2*INDEX(Usage!$D$5:$ABF$11,MATCH(UsagePerHour!$B$68,Usage!$C$5:$C$11,0),MATCH(UsagePerHour!ZB$4,Usage!$D$3:$ABF$3,0)),"")</f>
        <v/>
      </c>
      <c r="ZC72" s="27" t="str">
        <f>IFERROR(INDEX(Sales!$D$5:$ABF$18,MATCH(UsagePerHour!$B72,Sales!$C$5:$C$18,0),MATCH(UsagePerHour!ZC$4,Sales!$D$3:$ABF$3,0))/ZC$2*INDEX(Usage!$D$5:$ABF$11,MATCH(UsagePerHour!$B$68,Usage!$C$5:$C$11,0),MATCH(UsagePerHour!ZC$4,Usage!$D$3:$ABF$3,0)),"")</f>
        <v/>
      </c>
      <c r="ZD72" s="27" t="str">
        <f>IFERROR(INDEX(Sales!$D$5:$ABF$18,MATCH(UsagePerHour!$B72,Sales!$C$5:$C$18,0),MATCH(UsagePerHour!ZD$4,Sales!$D$3:$ABF$3,0))/ZD$2*INDEX(Usage!$D$5:$ABF$11,MATCH(UsagePerHour!$B$68,Usage!$C$5:$C$11,0),MATCH(UsagePerHour!ZD$4,Usage!$D$3:$ABF$3,0)),"")</f>
        <v/>
      </c>
      <c r="ZE72" s="27" t="str">
        <f>IFERROR(INDEX(Sales!$D$5:$ABF$18,MATCH(UsagePerHour!$B72,Sales!$C$5:$C$18,0),MATCH(UsagePerHour!ZE$4,Sales!$D$3:$ABF$3,0))/ZE$2*INDEX(Usage!$D$5:$ABF$11,MATCH(UsagePerHour!$B$68,Usage!$C$5:$C$11,0),MATCH(UsagePerHour!ZE$4,Usage!$D$3:$ABF$3,0)),"")</f>
        <v/>
      </c>
      <c r="ZF72" s="27" t="str">
        <f>IFERROR(INDEX(Sales!$D$5:$ABF$18,MATCH(UsagePerHour!$B72,Sales!$C$5:$C$18,0),MATCH(UsagePerHour!ZF$4,Sales!$D$3:$ABF$3,0))/ZF$2*INDEX(Usage!$D$5:$ABF$11,MATCH(UsagePerHour!$B$68,Usage!$C$5:$C$11,0),MATCH(UsagePerHour!ZF$4,Usage!$D$3:$ABF$3,0)),"")</f>
        <v/>
      </c>
      <c r="ZG72" s="27" t="str">
        <f>IFERROR(INDEX(Sales!$D$5:$ABF$18,MATCH(UsagePerHour!$B72,Sales!$C$5:$C$18,0),MATCH(UsagePerHour!ZG$4,Sales!$D$3:$ABF$3,0))/ZG$2*INDEX(Usage!$D$5:$ABF$11,MATCH(UsagePerHour!$B$68,Usage!$C$5:$C$11,0),MATCH(UsagePerHour!ZG$4,Usage!$D$3:$ABF$3,0)),"")</f>
        <v/>
      </c>
      <c r="ZH72" s="27" t="str">
        <f>IFERROR(INDEX(Sales!$D$5:$ABF$18,MATCH(UsagePerHour!$B72,Sales!$C$5:$C$18,0),MATCH(UsagePerHour!ZH$4,Sales!$D$3:$ABF$3,0))/ZH$2*INDEX(Usage!$D$5:$ABF$11,MATCH(UsagePerHour!$B$68,Usage!$C$5:$C$11,0),MATCH(UsagePerHour!ZH$4,Usage!$D$3:$ABF$3,0)),"")</f>
        <v/>
      </c>
      <c r="ZI72" s="27" t="str">
        <f>IFERROR(INDEX(Sales!$D$5:$ABF$18,MATCH(UsagePerHour!$B72,Sales!$C$5:$C$18,0),MATCH(UsagePerHour!ZI$4,Sales!$D$3:$ABF$3,0))/ZI$2*INDEX(Usage!$D$5:$ABF$11,MATCH(UsagePerHour!$B$68,Usage!$C$5:$C$11,0),MATCH(UsagePerHour!ZI$4,Usage!$D$3:$ABF$3,0)),"")</f>
        <v/>
      </c>
      <c r="ZJ72" s="27" t="str">
        <f>IFERROR(INDEX(Sales!$D$5:$ABF$18,MATCH(UsagePerHour!$B72,Sales!$C$5:$C$18,0),MATCH(UsagePerHour!ZJ$4,Sales!$D$3:$ABF$3,0))/ZJ$2*INDEX(Usage!$D$5:$ABF$11,MATCH(UsagePerHour!$B$68,Usage!$C$5:$C$11,0),MATCH(UsagePerHour!ZJ$4,Usage!$D$3:$ABF$3,0)),"")</f>
        <v/>
      </c>
      <c r="ZK72" s="27" t="str">
        <f>IFERROR(INDEX(Sales!$D$5:$ABF$18,MATCH(UsagePerHour!$B72,Sales!$C$5:$C$18,0),MATCH(UsagePerHour!ZK$4,Sales!$D$3:$ABF$3,0))/ZK$2*INDEX(Usage!$D$5:$ABF$11,MATCH(UsagePerHour!$B$68,Usage!$C$5:$C$11,0),MATCH(UsagePerHour!ZK$4,Usage!$D$3:$ABF$3,0)),"")</f>
        <v/>
      </c>
      <c r="ZL72" s="27" t="str">
        <f>IFERROR(INDEX(Sales!$D$5:$ABF$18,MATCH(UsagePerHour!$B72,Sales!$C$5:$C$18,0),MATCH(UsagePerHour!ZL$4,Sales!$D$3:$ABF$3,0))/ZL$2*INDEX(Usage!$D$5:$ABF$11,MATCH(UsagePerHour!$B$68,Usage!$C$5:$C$11,0),MATCH(UsagePerHour!ZL$4,Usage!$D$3:$ABF$3,0)),"")</f>
        <v/>
      </c>
      <c r="ZM72" s="27" t="str">
        <f>IFERROR(INDEX(Sales!$D$5:$ABF$18,MATCH(UsagePerHour!$B72,Sales!$C$5:$C$18,0),MATCH(UsagePerHour!ZM$4,Sales!$D$3:$ABF$3,0))/ZM$2*INDEX(Usage!$D$5:$ABF$11,MATCH(UsagePerHour!$B$68,Usage!$C$5:$C$11,0),MATCH(UsagePerHour!ZM$4,Usage!$D$3:$ABF$3,0)),"")</f>
        <v/>
      </c>
      <c r="ZN72" s="27" t="str">
        <f>IFERROR(INDEX(Sales!$D$5:$ABF$18,MATCH(UsagePerHour!$B72,Sales!$C$5:$C$18,0),MATCH(UsagePerHour!ZN$4,Sales!$D$3:$ABF$3,0))/ZN$2*INDEX(Usage!$D$5:$ABF$11,MATCH(UsagePerHour!$B$68,Usage!$C$5:$C$11,0),MATCH(UsagePerHour!ZN$4,Usage!$D$3:$ABF$3,0)),"")</f>
        <v/>
      </c>
      <c r="ZO72" s="27" t="str">
        <f>IFERROR(INDEX(Sales!$D$5:$ABF$18,MATCH(UsagePerHour!$B72,Sales!$C$5:$C$18,0),MATCH(UsagePerHour!ZO$4,Sales!$D$3:$ABF$3,0))/ZO$2*INDEX(Usage!$D$5:$ABF$11,MATCH(UsagePerHour!$B$68,Usage!$C$5:$C$11,0),MATCH(UsagePerHour!ZO$4,Usage!$D$3:$ABF$3,0)),"")</f>
        <v/>
      </c>
      <c r="ZP72" s="27" t="str">
        <f>IFERROR(INDEX(Sales!$D$5:$ABF$18,MATCH(UsagePerHour!$B72,Sales!$C$5:$C$18,0),MATCH(UsagePerHour!ZP$4,Sales!$D$3:$ABF$3,0))/ZP$2*INDEX(Usage!$D$5:$ABF$11,MATCH(UsagePerHour!$B$68,Usage!$C$5:$C$11,0),MATCH(UsagePerHour!ZP$4,Usage!$D$3:$ABF$3,0)),"")</f>
        <v/>
      </c>
      <c r="ZQ72" s="27" t="str">
        <f>IFERROR(INDEX(Sales!$D$5:$ABF$18,MATCH(UsagePerHour!$B72,Sales!$C$5:$C$18,0),MATCH(UsagePerHour!ZQ$4,Sales!$D$3:$ABF$3,0))/ZQ$2*INDEX(Usage!$D$5:$ABF$11,MATCH(UsagePerHour!$B$68,Usage!$C$5:$C$11,0),MATCH(UsagePerHour!ZQ$4,Usage!$D$3:$ABF$3,0)),"")</f>
        <v/>
      </c>
      <c r="ZR72" s="27" t="str">
        <f>IFERROR(INDEX(Sales!$D$5:$ABF$18,MATCH(UsagePerHour!$B72,Sales!$C$5:$C$18,0),MATCH(UsagePerHour!ZR$4,Sales!$D$3:$ABF$3,0))/ZR$2*INDEX(Usage!$D$5:$ABF$11,MATCH(UsagePerHour!$B$68,Usage!$C$5:$C$11,0),MATCH(UsagePerHour!ZR$4,Usage!$D$3:$ABF$3,0)),"")</f>
        <v/>
      </c>
      <c r="ZS72" s="27" t="str">
        <f>IFERROR(INDEX(Sales!$D$5:$ABF$18,MATCH(UsagePerHour!$B72,Sales!$C$5:$C$18,0),MATCH(UsagePerHour!ZS$4,Sales!$D$3:$ABF$3,0))/ZS$2*INDEX(Usage!$D$5:$ABF$11,MATCH(UsagePerHour!$B$68,Usage!$C$5:$C$11,0),MATCH(UsagePerHour!ZS$4,Usage!$D$3:$ABF$3,0)),"")</f>
        <v/>
      </c>
      <c r="ZT72" s="27" t="str">
        <f>IFERROR(INDEX(Sales!$D$5:$ABF$18,MATCH(UsagePerHour!$B72,Sales!$C$5:$C$18,0),MATCH(UsagePerHour!ZT$4,Sales!$D$3:$ABF$3,0))/ZT$2*INDEX(Usage!$D$5:$ABF$11,MATCH(UsagePerHour!$B$68,Usage!$C$5:$C$11,0),MATCH(UsagePerHour!ZT$4,Usage!$D$3:$ABF$3,0)),"")</f>
        <v/>
      </c>
      <c r="ZU72" s="27" t="str">
        <f>IFERROR(INDEX(Sales!$D$5:$ABF$18,MATCH(UsagePerHour!$B72,Sales!$C$5:$C$18,0),MATCH(UsagePerHour!ZU$4,Sales!$D$3:$ABF$3,0))/ZU$2*INDEX(Usage!$D$5:$ABF$11,MATCH(UsagePerHour!$B$68,Usage!$C$5:$C$11,0),MATCH(UsagePerHour!ZU$4,Usage!$D$3:$ABF$3,0)),"")</f>
        <v/>
      </c>
      <c r="ZV72" s="27" t="str">
        <f>IFERROR(INDEX(Sales!$D$5:$ABF$18,MATCH(UsagePerHour!$B72,Sales!$C$5:$C$18,0),MATCH(UsagePerHour!ZV$4,Sales!$D$3:$ABF$3,0))/ZV$2*INDEX(Usage!$D$5:$ABF$11,MATCH(UsagePerHour!$B$68,Usage!$C$5:$C$11,0),MATCH(UsagePerHour!ZV$4,Usage!$D$3:$ABF$3,0)),"")</f>
        <v/>
      </c>
      <c r="ZW72" s="27" t="str">
        <f>IFERROR(INDEX(Sales!$D$5:$ABF$18,MATCH(UsagePerHour!$B72,Sales!$C$5:$C$18,0),MATCH(UsagePerHour!ZW$4,Sales!$D$3:$ABF$3,0))/ZW$2*INDEX(Usage!$D$5:$ABF$11,MATCH(UsagePerHour!$B$68,Usage!$C$5:$C$11,0),MATCH(UsagePerHour!ZW$4,Usage!$D$3:$ABF$3,0)),"")</f>
        <v/>
      </c>
      <c r="ZX72" s="27" t="str">
        <f>IFERROR(INDEX(Sales!$D$5:$ABF$18,MATCH(UsagePerHour!$B72,Sales!$C$5:$C$18,0),MATCH(UsagePerHour!ZX$4,Sales!$D$3:$ABF$3,0))/ZX$2*INDEX(Usage!$D$5:$ABF$11,MATCH(UsagePerHour!$B$68,Usage!$C$5:$C$11,0),MATCH(UsagePerHour!ZX$4,Usage!$D$3:$ABF$3,0)),"")</f>
        <v/>
      </c>
      <c r="ZY72" s="27" t="str">
        <f>IFERROR(INDEX(Sales!$D$5:$ABF$18,MATCH(UsagePerHour!$B72,Sales!$C$5:$C$18,0),MATCH(UsagePerHour!ZY$4,Sales!$D$3:$ABF$3,0))/ZY$2*INDEX(Usage!$D$5:$ABF$11,MATCH(UsagePerHour!$B$68,Usage!$C$5:$C$11,0),MATCH(UsagePerHour!ZY$4,Usage!$D$3:$ABF$3,0)),"")</f>
        <v/>
      </c>
      <c r="ZZ72" s="27" t="str">
        <f>IFERROR(INDEX(Sales!$D$5:$ABF$18,MATCH(UsagePerHour!$B72,Sales!$C$5:$C$18,0),MATCH(UsagePerHour!ZZ$4,Sales!$D$3:$ABF$3,0))/ZZ$2*INDEX(Usage!$D$5:$ABF$11,MATCH(UsagePerHour!$B$68,Usage!$C$5:$C$11,0),MATCH(UsagePerHour!ZZ$4,Usage!$D$3:$ABF$3,0)),"")</f>
        <v/>
      </c>
      <c r="AAA72" s="27" t="str">
        <f>IFERROR(INDEX(Sales!$D$5:$ABF$18,MATCH(UsagePerHour!$B72,Sales!$C$5:$C$18,0),MATCH(UsagePerHour!AAA$4,Sales!$D$3:$ABF$3,0))/AAA$2*INDEX(Usage!$D$5:$ABF$11,MATCH(UsagePerHour!$B$68,Usage!$C$5:$C$11,0),MATCH(UsagePerHour!AAA$4,Usage!$D$3:$ABF$3,0)),"")</f>
        <v/>
      </c>
      <c r="AAB72" s="27" t="str">
        <f>IFERROR(INDEX(Sales!$D$5:$ABF$18,MATCH(UsagePerHour!$B72,Sales!$C$5:$C$18,0),MATCH(UsagePerHour!AAB$4,Sales!$D$3:$ABF$3,0))/AAB$2*INDEX(Usage!$D$5:$ABF$11,MATCH(UsagePerHour!$B$68,Usage!$C$5:$C$11,0),MATCH(UsagePerHour!AAB$4,Usage!$D$3:$ABF$3,0)),"")</f>
        <v/>
      </c>
      <c r="AAC72" s="27" t="str">
        <f>IFERROR(INDEX(Sales!$D$5:$ABF$18,MATCH(UsagePerHour!$B72,Sales!$C$5:$C$18,0),MATCH(UsagePerHour!AAC$4,Sales!$D$3:$ABF$3,0))/AAC$2*INDEX(Usage!$D$5:$ABF$11,MATCH(UsagePerHour!$B$68,Usage!$C$5:$C$11,0),MATCH(UsagePerHour!AAC$4,Usage!$D$3:$ABF$3,0)),"")</f>
        <v/>
      </c>
      <c r="AAD72" s="27" t="str">
        <f>IFERROR(INDEX(Sales!$D$5:$ABF$18,MATCH(UsagePerHour!$B72,Sales!$C$5:$C$18,0),MATCH(UsagePerHour!AAD$4,Sales!$D$3:$ABF$3,0))/AAD$2*INDEX(Usage!$D$5:$ABF$11,MATCH(UsagePerHour!$B$68,Usage!$C$5:$C$11,0),MATCH(UsagePerHour!AAD$4,Usage!$D$3:$ABF$3,0)),"")</f>
        <v/>
      </c>
      <c r="AAE72" s="27" t="str">
        <f>IFERROR(INDEX(Sales!$D$5:$ABF$18,MATCH(UsagePerHour!$B72,Sales!$C$5:$C$18,0),MATCH(UsagePerHour!AAE$4,Sales!$D$3:$ABF$3,0))/AAE$2*INDEX(Usage!$D$5:$ABF$11,MATCH(UsagePerHour!$B$68,Usage!$C$5:$C$11,0),MATCH(UsagePerHour!AAE$4,Usage!$D$3:$ABF$3,0)),"")</f>
        <v/>
      </c>
      <c r="AAF72" s="27" t="str">
        <f>IFERROR(INDEX(Sales!$D$5:$ABF$18,MATCH(UsagePerHour!$B72,Sales!$C$5:$C$18,0),MATCH(UsagePerHour!AAF$4,Sales!$D$3:$ABF$3,0))/AAF$2*INDEX(Usage!$D$5:$ABF$11,MATCH(UsagePerHour!$B$68,Usage!$C$5:$C$11,0),MATCH(UsagePerHour!AAF$4,Usage!$D$3:$ABF$3,0)),"")</f>
        <v/>
      </c>
      <c r="AAG72" s="27" t="str">
        <f>IFERROR(INDEX(Sales!$D$5:$ABF$18,MATCH(UsagePerHour!$B72,Sales!$C$5:$C$18,0),MATCH(UsagePerHour!AAG$4,Sales!$D$3:$ABF$3,0))/AAG$2*INDEX(Usage!$D$5:$ABF$11,MATCH(UsagePerHour!$B$68,Usage!$C$5:$C$11,0),MATCH(UsagePerHour!AAG$4,Usage!$D$3:$ABF$3,0)),"")</f>
        <v/>
      </c>
      <c r="AAH72" s="27" t="str">
        <f>IFERROR(INDEX(Sales!$D$5:$ABF$18,MATCH(UsagePerHour!$B72,Sales!$C$5:$C$18,0),MATCH(UsagePerHour!AAH$4,Sales!$D$3:$ABF$3,0))/AAH$2*INDEX(Usage!$D$5:$ABF$11,MATCH(UsagePerHour!$B$68,Usage!$C$5:$C$11,0),MATCH(UsagePerHour!AAH$4,Usage!$D$3:$ABF$3,0)),"")</f>
        <v/>
      </c>
      <c r="AAI72" s="27" t="str">
        <f>IFERROR(INDEX(Sales!$D$5:$ABF$18,MATCH(UsagePerHour!$B72,Sales!$C$5:$C$18,0),MATCH(UsagePerHour!AAI$4,Sales!$D$3:$ABF$3,0))/AAI$2*INDEX(Usage!$D$5:$ABF$11,MATCH(UsagePerHour!$B$68,Usage!$C$5:$C$11,0),MATCH(UsagePerHour!AAI$4,Usage!$D$3:$ABF$3,0)),"")</f>
        <v/>
      </c>
      <c r="AAJ72" s="27" t="str">
        <f>IFERROR(INDEX(Sales!$D$5:$ABF$18,MATCH(UsagePerHour!$B72,Sales!$C$5:$C$18,0),MATCH(UsagePerHour!AAJ$4,Sales!$D$3:$ABF$3,0))/AAJ$2*INDEX(Usage!$D$5:$ABF$11,MATCH(UsagePerHour!$B$68,Usage!$C$5:$C$11,0),MATCH(UsagePerHour!AAJ$4,Usage!$D$3:$ABF$3,0)),"")</f>
        <v/>
      </c>
      <c r="AAK72" s="27" t="str">
        <f>IFERROR(INDEX(Sales!$D$5:$ABF$18,MATCH(UsagePerHour!$B72,Sales!$C$5:$C$18,0),MATCH(UsagePerHour!AAK$4,Sales!$D$3:$ABF$3,0))/AAK$2*INDEX(Usage!$D$5:$ABF$11,MATCH(UsagePerHour!$B$68,Usage!$C$5:$C$11,0),MATCH(UsagePerHour!AAK$4,Usage!$D$3:$ABF$3,0)),"")</f>
        <v/>
      </c>
      <c r="AAL72" s="27" t="str">
        <f>IFERROR(INDEX(Sales!$D$5:$ABF$18,MATCH(UsagePerHour!$B72,Sales!$C$5:$C$18,0),MATCH(UsagePerHour!AAL$4,Sales!$D$3:$ABF$3,0))/AAL$2*INDEX(Usage!$D$5:$ABF$11,MATCH(UsagePerHour!$B$68,Usage!$C$5:$C$11,0),MATCH(UsagePerHour!AAL$4,Usage!$D$3:$ABF$3,0)),"")</f>
        <v/>
      </c>
      <c r="AAM72" s="27" t="str">
        <f>IFERROR(INDEX(Sales!$D$5:$ABF$18,MATCH(UsagePerHour!$B72,Sales!$C$5:$C$18,0),MATCH(UsagePerHour!AAM$4,Sales!$D$3:$ABF$3,0))/AAM$2*INDEX(Usage!$D$5:$ABF$11,MATCH(UsagePerHour!$B$68,Usage!$C$5:$C$11,0),MATCH(UsagePerHour!AAM$4,Usage!$D$3:$ABF$3,0)),"")</f>
        <v/>
      </c>
      <c r="AAN72" s="27" t="str">
        <f>IFERROR(INDEX(Sales!$D$5:$ABF$18,MATCH(UsagePerHour!$B72,Sales!$C$5:$C$18,0),MATCH(UsagePerHour!AAN$4,Sales!$D$3:$ABF$3,0))/AAN$2*INDEX(Usage!$D$5:$ABF$11,MATCH(UsagePerHour!$B$68,Usage!$C$5:$C$11,0),MATCH(UsagePerHour!AAN$4,Usage!$D$3:$ABF$3,0)),"")</f>
        <v/>
      </c>
      <c r="AAO72" s="27" t="str">
        <f>IFERROR(INDEX(Sales!$D$5:$ABF$18,MATCH(UsagePerHour!$B72,Sales!$C$5:$C$18,0),MATCH(UsagePerHour!AAO$4,Sales!$D$3:$ABF$3,0))/AAO$2*INDEX(Usage!$D$5:$ABF$11,MATCH(UsagePerHour!$B$68,Usage!$C$5:$C$11,0),MATCH(UsagePerHour!AAO$4,Usage!$D$3:$ABF$3,0)),"")</f>
        <v/>
      </c>
      <c r="AAP72" s="27" t="str">
        <f>IFERROR(INDEX(Sales!$D$5:$ABF$18,MATCH(UsagePerHour!$B72,Sales!$C$5:$C$18,0),MATCH(UsagePerHour!AAP$4,Sales!$D$3:$ABF$3,0))/AAP$2*INDEX(Usage!$D$5:$ABF$11,MATCH(UsagePerHour!$B$68,Usage!$C$5:$C$11,0),MATCH(UsagePerHour!AAP$4,Usage!$D$3:$ABF$3,0)),"")</f>
        <v/>
      </c>
      <c r="AAQ72" s="27" t="str">
        <f>IFERROR(INDEX(Sales!$D$5:$ABF$18,MATCH(UsagePerHour!$B72,Sales!$C$5:$C$18,0),MATCH(UsagePerHour!AAQ$4,Sales!$D$3:$ABF$3,0))/AAQ$2*INDEX(Usage!$D$5:$ABF$11,MATCH(UsagePerHour!$B$68,Usage!$C$5:$C$11,0),MATCH(UsagePerHour!AAQ$4,Usage!$D$3:$ABF$3,0)),"")</f>
        <v/>
      </c>
      <c r="AAR72" s="27" t="str">
        <f>IFERROR(INDEX(Sales!$D$5:$ABF$18,MATCH(UsagePerHour!$B72,Sales!$C$5:$C$18,0),MATCH(UsagePerHour!AAR$4,Sales!$D$3:$ABF$3,0))/AAR$2*INDEX(Usage!$D$5:$ABF$11,MATCH(UsagePerHour!$B$68,Usage!$C$5:$C$11,0),MATCH(UsagePerHour!AAR$4,Usage!$D$3:$ABF$3,0)),"")</f>
        <v/>
      </c>
      <c r="AAS72" s="27" t="str">
        <f>IFERROR(INDEX(Sales!$D$5:$ABF$18,MATCH(UsagePerHour!$B72,Sales!$C$5:$C$18,0),MATCH(UsagePerHour!AAS$4,Sales!$D$3:$ABF$3,0))/AAS$2*INDEX(Usage!$D$5:$ABF$11,MATCH(UsagePerHour!$B$68,Usage!$C$5:$C$11,0),MATCH(UsagePerHour!AAS$4,Usage!$D$3:$ABF$3,0)),"")</f>
        <v/>
      </c>
      <c r="AAT72" s="27" t="str">
        <f>IFERROR(INDEX(Sales!$D$5:$ABF$18,MATCH(UsagePerHour!$B72,Sales!$C$5:$C$18,0),MATCH(UsagePerHour!AAT$4,Sales!$D$3:$ABF$3,0))/AAT$2*INDEX(Usage!$D$5:$ABF$11,MATCH(UsagePerHour!$B$68,Usage!$C$5:$C$11,0),MATCH(UsagePerHour!AAT$4,Usage!$D$3:$ABF$3,0)),"")</f>
        <v/>
      </c>
      <c r="AAU72" s="27" t="str">
        <f>IFERROR(INDEX(Sales!$D$5:$ABF$18,MATCH(UsagePerHour!$B72,Sales!$C$5:$C$18,0),MATCH(UsagePerHour!AAU$4,Sales!$D$3:$ABF$3,0))/AAU$2*INDEX(Usage!$D$5:$ABF$11,MATCH(UsagePerHour!$B$68,Usage!$C$5:$C$11,0),MATCH(UsagePerHour!AAU$4,Usage!$D$3:$ABF$3,0)),"")</f>
        <v/>
      </c>
      <c r="AAV72" s="27" t="str">
        <f>IFERROR(INDEX(Sales!$D$5:$ABF$18,MATCH(UsagePerHour!$B72,Sales!$C$5:$C$18,0),MATCH(UsagePerHour!AAV$4,Sales!$D$3:$ABF$3,0))/AAV$2*INDEX(Usage!$D$5:$ABF$11,MATCH(UsagePerHour!$B$68,Usage!$C$5:$C$11,0),MATCH(UsagePerHour!AAV$4,Usage!$D$3:$ABF$3,0)),"")</f>
        <v/>
      </c>
      <c r="AAW72" s="27" t="str">
        <f>IFERROR(INDEX(Sales!$D$5:$ABF$18,MATCH(UsagePerHour!$B72,Sales!$C$5:$C$18,0),MATCH(UsagePerHour!AAW$4,Sales!$D$3:$ABF$3,0))/AAW$2*INDEX(Usage!$D$5:$ABF$11,MATCH(UsagePerHour!$B$68,Usage!$C$5:$C$11,0),MATCH(UsagePerHour!AAW$4,Usage!$D$3:$ABF$3,0)),"")</f>
        <v/>
      </c>
      <c r="AAX72" s="27" t="str">
        <f>IFERROR(INDEX(Sales!$D$5:$ABF$18,MATCH(UsagePerHour!$B72,Sales!$C$5:$C$18,0),MATCH(UsagePerHour!AAX$4,Sales!$D$3:$ABF$3,0))/AAX$2*INDEX(Usage!$D$5:$ABF$11,MATCH(UsagePerHour!$B$68,Usage!$C$5:$C$11,0),MATCH(UsagePerHour!AAX$4,Usage!$D$3:$ABF$3,0)),"")</f>
        <v/>
      </c>
      <c r="AAY72" s="27" t="str">
        <f>IFERROR(INDEX(Sales!$D$5:$ABF$18,MATCH(UsagePerHour!$B72,Sales!$C$5:$C$18,0),MATCH(UsagePerHour!AAY$4,Sales!$D$3:$ABF$3,0))/AAY$2*INDEX(Usage!$D$5:$ABF$11,MATCH(UsagePerHour!$B$68,Usage!$C$5:$C$11,0),MATCH(UsagePerHour!AAY$4,Usage!$D$3:$ABF$3,0)),"")</f>
        <v/>
      </c>
      <c r="AAZ72" s="27" t="str">
        <f>IFERROR(INDEX(Sales!$D$5:$ABF$18,MATCH(UsagePerHour!$B72,Sales!$C$5:$C$18,0),MATCH(UsagePerHour!AAZ$4,Sales!$D$3:$ABF$3,0))/AAZ$2*INDEX(Usage!$D$5:$ABF$11,MATCH(UsagePerHour!$B$68,Usage!$C$5:$C$11,0),MATCH(UsagePerHour!AAZ$4,Usage!$D$3:$ABF$3,0)),"")</f>
        <v/>
      </c>
      <c r="ABA72" s="27" t="str">
        <f>IFERROR(INDEX(Sales!$D$5:$ABF$18,MATCH(UsagePerHour!$B72,Sales!$C$5:$C$18,0),MATCH(UsagePerHour!ABA$4,Sales!$D$3:$ABF$3,0))/ABA$2*INDEX(Usage!$D$5:$ABF$11,MATCH(UsagePerHour!$B$68,Usage!$C$5:$C$11,0),MATCH(UsagePerHour!ABA$4,Usage!$D$3:$ABF$3,0)),"")</f>
        <v/>
      </c>
    </row>
    <row r="73" spans="2:729">
      <c r="B73" s="3" t="s">
        <v>5</v>
      </c>
      <c r="C73" s="27">
        <f>IFERROR(INDEX(Sales!$D$5:$ABF$18,MATCH(UsagePerHour!$B73,Sales!$C$5:$C$18,0),MATCH(UsagePerHour!C$4,Sales!$D$3:$ABF$3,0))/C$2*INDEX(Usage!$D$5:$ABF$11,MATCH(UsagePerHour!$B$68,Usage!$C$5:$C$11,0),MATCH(UsagePerHour!C$4,Usage!$D$3:$ABF$3,0)),"")</f>
        <v>0.33612156092565376</v>
      </c>
      <c r="D73" s="27">
        <f>IFERROR(INDEX(Sales!$D$5:$ABF$18,MATCH(UsagePerHour!$B73,Sales!$C$5:$C$18,0),MATCH(UsagePerHour!D$4,Sales!$D$3:$ABF$3,0))/D$2*INDEX(Usage!$D$5:$ABF$11,MATCH(UsagePerHour!$B$68,Usage!$C$5:$C$11,0),MATCH(UsagePerHour!D$4,Usage!$D$3:$ABF$3,0)),"")</f>
        <v>0.3635581793666412</v>
      </c>
      <c r="E73" s="27">
        <f>IFERROR(INDEX(Sales!$D$5:$ABF$18,MATCH(UsagePerHour!$B73,Sales!$C$5:$C$18,0),MATCH(UsagePerHour!E$4,Sales!$D$3:$ABF$3,0))/E$2*INDEX(Usage!$D$5:$ABF$11,MATCH(UsagePerHour!$B$68,Usage!$C$5:$C$11,0),MATCH(UsagePerHour!E$4,Usage!$D$3:$ABF$3,0)),"")</f>
        <v>3.8550898203592816E-2</v>
      </c>
      <c r="F73" s="27">
        <f>IFERROR(INDEX(Sales!$D$5:$ABF$18,MATCH(UsagePerHour!$B73,Sales!$C$5:$C$18,0),MATCH(UsagePerHour!F$4,Sales!$D$3:$ABF$3,0))/F$2*INDEX(Usage!$D$5:$ABF$11,MATCH(UsagePerHour!$B$68,Usage!$C$5:$C$11,0),MATCH(UsagePerHour!F$4,Usage!$D$3:$ABF$3,0)),"")</f>
        <v>0.32425416080353248</v>
      </c>
      <c r="G73" s="27">
        <f>IFERROR(INDEX(Sales!$D$5:$ABF$18,MATCH(UsagePerHour!$B73,Sales!$C$5:$C$18,0),MATCH(UsagePerHour!G$4,Sales!$D$3:$ABF$3,0))/G$2*INDEX(Usage!$D$5:$ABF$11,MATCH(UsagePerHour!$B$68,Usage!$C$5:$C$11,0),MATCH(UsagePerHour!G$4,Usage!$D$3:$ABF$3,0)),"")</f>
        <v>0.20083762328031018</v>
      </c>
      <c r="H73" s="27">
        <f>IFERROR(INDEX(Sales!$D$5:$ABF$18,MATCH(UsagePerHour!$B73,Sales!$C$5:$C$18,0),MATCH(UsagePerHour!H$4,Sales!$D$3:$ABF$3,0))/H$2*INDEX(Usage!$D$5:$ABF$11,MATCH(UsagePerHour!$B$68,Usage!$C$5:$C$11,0),MATCH(UsagePerHour!H$4,Usage!$D$3:$ABF$3,0)),"")</f>
        <v>9.1467031337529245E-2</v>
      </c>
      <c r="I73" s="27">
        <f>IFERROR(INDEX(Sales!$D$5:$ABF$18,MATCH(UsagePerHour!$B73,Sales!$C$5:$C$18,0),MATCH(UsagePerHour!I$4,Sales!$D$3:$ABF$3,0))/I$2*INDEX(Usage!$D$5:$ABF$11,MATCH(UsagePerHour!$B$68,Usage!$C$5:$C$11,0),MATCH(UsagePerHour!I$4,Usage!$D$3:$ABF$3,0)),"")</f>
        <v>0.12792711342774982</v>
      </c>
      <c r="J73" s="27">
        <f>IFERROR(INDEX(Sales!$D$5:$ABF$18,MATCH(UsagePerHour!$B73,Sales!$C$5:$C$18,0),MATCH(UsagePerHour!J$4,Sales!$D$3:$ABF$3,0))/J$2*INDEX(Usage!$D$5:$ABF$11,MATCH(UsagePerHour!$B$68,Usage!$C$5:$C$11,0),MATCH(UsagePerHour!J$4,Usage!$D$3:$ABF$3,0)),"")</f>
        <v>0.33612156092565376</v>
      </c>
      <c r="K73" s="27">
        <f>IFERROR(INDEX(Sales!$D$5:$ABF$18,MATCH(UsagePerHour!$B73,Sales!$C$5:$C$18,0),MATCH(UsagePerHour!K$4,Sales!$D$3:$ABF$3,0))/K$2*INDEX(Usage!$D$5:$ABF$11,MATCH(UsagePerHour!$B$68,Usage!$C$5:$C$11,0),MATCH(UsagePerHour!K$4,Usage!$D$3:$ABF$3,0)),"")</f>
        <v>0.3635581793666412</v>
      </c>
      <c r="L73" s="27">
        <f>IFERROR(INDEX(Sales!$D$5:$ABF$18,MATCH(UsagePerHour!$B73,Sales!$C$5:$C$18,0),MATCH(UsagePerHour!L$4,Sales!$D$3:$ABF$3,0))/L$2*INDEX(Usage!$D$5:$ABF$11,MATCH(UsagePerHour!$B$68,Usage!$C$5:$C$11,0),MATCH(UsagePerHour!L$4,Usage!$D$3:$ABF$3,0)),"")</f>
        <v>3.8550898203592816E-2</v>
      </c>
      <c r="M73" s="27">
        <f>IFERROR(INDEX(Sales!$D$5:$ABF$18,MATCH(UsagePerHour!$B73,Sales!$C$5:$C$18,0),MATCH(UsagePerHour!M$4,Sales!$D$3:$ABF$3,0))/M$2*INDEX(Usage!$D$5:$ABF$11,MATCH(UsagePerHour!$B$68,Usage!$C$5:$C$11,0),MATCH(UsagePerHour!M$4,Usage!$D$3:$ABF$3,0)),"")</f>
        <v>0.32425416080353248</v>
      </c>
      <c r="N73" s="27">
        <f>IFERROR(INDEX(Sales!$D$5:$ABF$18,MATCH(UsagePerHour!$B73,Sales!$C$5:$C$18,0),MATCH(UsagePerHour!N$4,Sales!$D$3:$ABF$3,0))/N$2*INDEX(Usage!$D$5:$ABF$11,MATCH(UsagePerHour!$B$68,Usage!$C$5:$C$11,0),MATCH(UsagePerHour!N$4,Usage!$D$3:$ABF$3,0)),"")</f>
        <v>0.20083762328031018</v>
      </c>
      <c r="O73" s="27">
        <f>IFERROR(INDEX(Sales!$D$5:$ABF$18,MATCH(UsagePerHour!$B73,Sales!$C$5:$C$18,0),MATCH(UsagePerHour!O$4,Sales!$D$3:$ABF$3,0))/O$2*INDEX(Usage!$D$5:$ABF$11,MATCH(UsagePerHour!$B$68,Usage!$C$5:$C$11,0),MATCH(UsagePerHour!O$4,Usage!$D$3:$ABF$3,0)),"")</f>
        <v>9.1467031337529245E-2</v>
      </c>
      <c r="P73" s="27">
        <f>IFERROR(INDEX(Sales!$D$5:$ABF$18,MATCH(UsagePerHour!$B73,Sales!$C$5:$C$18,0),MATCH(UsagePerHour!P$4,Sales!$D$3:$ABF$3,0))/P$2*INDEX(Usage!$D$5:$ABF$11,MATCH(UsagePerHour!$B$68,Usage!$C$5:$C$11,0),MATCH(UsagePerHour!P$4,Usage!$D$3:$ABF$3,0)),"")</f>
        <v>0.12792711342774982</v>
      </c>
      <c r="Q73" s="27">
        <f>IFERROR(INDEX(Sales!$D$5:$ABF$18,MATCH(UsagePerHour!$B73,Sales!$C$5:$C$18,0),MATCH(UsagePerHour!Q$4,Sales!$D$3:$ABF$3,0))/Q$2*INDEX(Usage!$D$5:$ABF$11,MATCH(UsagePerHour!$B$68,Usage!$C$5:$C$11,0),MATCH(UsagePerHour!Q$4,Usage!$D$3:$ABF$3,0)),"")</f>
        <v>0.33612156092565376</v>
      </c>
      <c r="R73" s="27">
        <f>IFERROR(INDEX(Sales!$D$5:$ABF$18,MATCH(UsagePerHour!$B73,Sales!$C$5:$C$18,0),MATCH(UsagePerHour!R$4,Sales!$D$3:$ABF$3,0))/R$2*INDEX(Usage!$D$5:$ABF$11,MATCH(UsagePerHour!$B$68,Usage!$C$5:$C$11,0),MATCH(UsagePerHour!R$4,Usage!$D$3:$ABF$3,0)),"")</f>
        <v>0.3635581793666412</v>
      </c>
      <c r="S73" s="27">
        <f>IFERROR(INDEX(Sales!$D$5:$ABF$18,MATCH(UsagePerHour!$B73,Sales!$C$5:$C$18,0),MATCH(UsagePerHour!S$4,Sales!$D$3:$ABF$3,0))/S$2*INDEX(Usage!$D$5:$ABF$11,MATCH(UsagePerHour!$B$68,Usage!$C$5:$C$11,0),MATCH(UsagePerHour!S$4,Usage!$D$3:$ABF$3,0)),"")</f>
        <v>3.8550898203592816E-2</v>
      </c>
      <c r="T73" s="27">
        <f>IFERROR(INDEX(Sales!$D$5:$ABF$18,MATCH(UsagePerHour!$B73,Sales!$C$5:$C$18,0),MATCH(UsagePerHour!T$4,Sales!$D$3:$ABF$3,0))/T$2*INDEX(Usage!$D$5:$ABF$11,MATCH(UsagePerHour!$B$68,Usage!$C$5:$C$11,0),MATCH(UsagePerHour!T$4,Usage!$D$3:$ABF$3,0)),"")</f>
        <v>0.32425416080353248</v>
      </c>
      <c r="U73" s="27">
        <f>IFERROR(INDEX(Sales!$D$5:$ABF$18,MATCH(UsagePerHour!$B73,Sales!$C$5:$C$18,0),MATCH(UsagePerHour!U$4,Sales!$D$3:$ABF$3,0))/U$2*INDEX(Usage!$D$5:$ABF$11,MATCH(UsagePerHour!$B$68,Usage!$C$5:$C$11,0),MATCH(UsagePerHour!U$4,Usage!$D$3:$ABF$3,0)),"")</f>
        <v>0.20083762328031018</v>
      </c>
      <c r="V73" s="27">
        <f>IFERROR(INDEX(Sales!$D$5:$ABF$18,MATCH(UsagePerHour!$B73,Sales!$C$5:$C$18,0),MATCH(UsagePerHour!V$4,Sales!$D$3:$ABF$3,0))/V$2*INDEX(Usage!$D$5:$ABF$11,MATCH(UsagePerHour!$B$68,Usage!$C$5:$C$11,0),MATCH(UsagePerHour!V$4,Usage!$D$3:$ABF$3,0)),"")</f>
        <v>9.1467031337529245E-2</v>
      </c>
      <c r="W73" s="27">
        <f>IFERROR(INDEX(Sales!$D$5:$ABF$18,MATCH(UsagePerHour!$B73,Sales!$C$5:$C$18,0),MATCH(UsagePerHour!W$4,Sales!$D$3:$ABF$3,0))/W$2*INDEX(Usage!$D$5:$ABF$11,MATCH(UsagePerHour!$B$68,Usage!$C$5:$C$11,0),MATCH(UsagePerHour!W$4,Usage!$D$3:$ABF$3,0)),"")</f>
        <v>0.12792711342774982</v>
      </c>
      <c r="X73" s="27">
        <f>IFERROR(INDEX(Sales!$D$5:$ABF$18,MATCH(UsagePerHour!$B73,Sales!$C$5:$C$18,0),MATCH(UsagePerHour!X$4,Sales!$D$3:$ABF$3,0))/X$2*INDEX(Usage!$D$5:$ABF$11,MATCH(UsagePerHour!$B$68,Usage!$C$5:$C$11,0),MATCH(UsagePerHour!X$4,Usage!$D$3:$ABF$3,0)),"")</f>
        <v>0.33612156092565376</v>
      </c>
      <c r="Y73" s="27">
        <f>IFERROR(INDEX(Sales!$D$5:$ABF$18,MATCH(UsagePerHour!$B73,Sales!$C$5:$C$18,0),MATCH(UsagePerHour!Y$4,Sales!$D$3:$ABF$3,0))/Y$2*INDEX(Usage!$D$5:$ABF$11,MATCH(UsagePerHour!$B$68,Usage!$C$5:$C$11,0),MATCH(UsagePerHour!Y$4,Usage!$D$3:$ABF$3,0)),"")</f>
        <v>0.3635581793666412</v>
      </c>
      <c r="Z73" s="27">
        <f>IFERROR(INDEX(Sales!$D$5:$ABF$18,MATCH(UsagePerHour!$B73,Sales!$C$5:$C$18,0),MATCH(UsagePerHour!Z$4,Sales!$D$3:$ABF$3,0))/Z$2*INDEX(Usage!$D$5:$ABF$11,MATCH(UsagePerHour!$B$68,Usage!$C$5:$C$11,0),MATCH(UsagePerHour!Z$4,Usage!$D$3:$ABF$3,0)),"")</f>
        <v>3.8550898203592816E-2</v>
      </c>
      <c r="AA73" s="27">
        <f>IFERROR(INDEX(Sales!$D$5:$ABF$18,MATCH(UsagePerHour!$B73,Sales!$C$5:$C$18,0),MATCH(UsagePerHour!AA$4,Sales!$D$3:$ABF$3,0))/AA$2*INDEX(Usage!$D$5:$ABF$11,MATCH(UsagePerHour!$B$68,Usage!$C$5:$C$11,0),MATCH(UsagePerHour!AA$4,Usage!$D$3:$ABF$3,0)),"")</f>
        <v>0.32425416080353248</v>
      </c>
      <c r="AB73" s="27">
        <f>IFERROR(INDEX(Sales!$D$5:$ABF$18,MATCH(UsagePerHour!$B73,Sales!$C$5:$C$18,0),MATCH(UsagePerHour!AB$4,Sales!$D$3:$ABF$3,0))/AB$2*INDEX(Usage!$D$5:$ABF$11,MATCH(UsagePerHour!$B$68,Usage!$C$5:$C$11,0),MATCH(UsagePerHour!AB$4,Usage!$D$3:$ABF$3,0)),"")</f>
        <v>0.20083762328031018</v>
      </c>
      <c r="AC73" s="27">
        <f>IFERROR(INDEX(Sales!$D$5:$ABF$18,MATCH(UsagePerHour!$B73,Sales!$C$5:$C$18,0),MATCH(UsagePerHour!AC$4,Sales!$D$3:$ABF$3,0))/AC$2*INDEX(Usage!$D$5:$ABF$11,MATCH(UsagePerHour!$B$68,Usage!$C$5:$C$11,0),MATCH(UsagePerHour!AC$4,Usage!$D$3:$ABF$3,0)),"")</f>
        <v>9.1467031337529245E-2</v>
      </c>
      <c r="AD73" s="27">
        <f>IFERROR(INDEX(Sales!$D$5:$ABF$18,MATCH(UsagePerHour!$B73,Sales!$C$5:$C$18,0),MATCH(UsagePerHour!AD$4,Sales!$D$3:$ABF$3,0))/AD$2*INDEX(Usage!$D$5:$ABF$11,MATCH(UsagePerHour!$B$68,Usage!$C$5:$C$11,0),MATCH(UsagePerHour!AD$4,Usage!$D$3:$ABF$3,0)),"")</f>
        <v>0.12792711342774982</v>
      </c>
      <c r="AE73" s="27">
        <f>IFERROR(INDEX(Sales!$D$5:$ABF$18,MATCH(UsagePerHour!$B73,Sales!$C$5:$C$18,0),MATCH(UsagePerHour!AE$4,Sales!$D$3:$ABF$3,0))/AE$2*INDEX(Usage!$D$5:$ABF$11,MATCH(UsagePerHour!$B$68,Usage!$C$5:$C$11,0),MATCH(UsagePerHour!AE$4,Usage!$D$3:$ABF$3,0)),"")</f>
        <v>0.33612156092565376</v>
      </c>
      <c r="AF73" s="27">
        <f>IFERROR(INDEX(Sales!$D$5:$ABF$18,MATCH(UsagePerHour!$B73,Sales!$C$5:$C$18,0),MATCH(UsagePerHour!AF$4,Sales!$D$3:$ABF$3,0))/AF$2*INDEX(Usage!$D$5:$ABF$11,MATCH(UsagePerHour!$B$68,Usage!$C$5:$C$11,0),MATCH(UsagePerHour!AF$4,Usage!$D$3:$ABF$3,0)),"")</f>
        <v>0.3635581793666412</v>
      </c>
      <c r="AG73" s="27">
        <f>IFERROR(INDEX(Sales!$D$5:$ABF$18,MATCH(UsagePerHour!$B73,Sales!$C$5:$C$18,0),MATCH(UsagePerHour!AG$4,Sales!$D$3:$ABF$3,0))/AG$2*INDEX(Usage!$D$5:$ABF$11,MATCH(UsagePerHour!$B$68,Usage!$C$5:$C$11,0),MATCH(UsagePerHour!AG$4,Usage!$D$3:$ABF$3,0)),"")</f>
        <v>3.8550898203592816E-2</v>
      </c>
      <c r="AH73" s="27">
        <f>IFERROR(INDEX(Sales!$D$5:$ABF$18,MATCH(UsagePerHour!$B73,Sales!$C$5:$C$18,0),MATCH(UsagePerHour!AH$4,Sales!$D$3:$ABF$3,0))/AH$2*INDEX(Usage!$D$5:$ABF$11,MATCH(UsagePerHour!$B$68,Usage!$C$5:$C$11,0),MATCH(UsagePerHour!AH$4,Usage!$D$3:$ABF$3,0)),"")</f>
        <v>0.32425416080353248</v>
      </c>
      <c r="AI73" s="27">
        <f>IFERROR(INDEX(Sales!$D$5:$ABF$18,MATCH(UsagePerHour!$B73,Sales!$C$5:$C$18,0),MATCH(UsagePerHour!AI$4,Sales!$D$3:$ABF$3,0))/AI$2*INDEX(Usage!$D$5:$ABF$11,MATCH(UsagePerHour!$B$68,Usage!$C$5:$C$11,0),MATCH(UsagePerHour!AI$4,Usage!$D$3:$ABF$3,0)),"")</f>
        <v>0.20083762328031018</v>
      </c>
      <c r="AJ73" s="27">
        <f>IFERROR(INDEX(Sales!$D$5:$ABF$18,MATCH(UsagePerHour!$B73,Sales!$C$5:$C$18,0),MATCH(UsagePerHour!AJ$4,Sales!$D$3:$ABF$3,0))/AJ$2*INDEX(Usage!$D$5:$ABF$11,MATCH(UsagePerHour!$B$68,Usage!$C$5:$C$11,0),MATCH(UsagePerHour!AJ$4,Usage!$D$3:$ABF$3,0)),"")</f>
        <v>9.1467031337529245E-2</v>
      </c>
      <c r="AK73" s="27">
        <f>IFERROR(INDEX(Sales!$D$5:$ABF$18,MATCH(UsagePerHour!$B73,Sales!$C$5:$C$18,0),MATCH(UsagePerHour!AK$4,Sales!$D$3:$ABF$3,0))/AK$2*INDEX(Usage!$D$5:$ABF$11,MATCH(UsagePerHour!$B$68,Usage!$C$5:$C$11,0),MATCH(UsagePerHour!AK$4,Usage!$D$3:$ABF$3,0)),"")</f>
        <v>0.12792711342774982</v>
      </c>
      <c r="AL73" s="27">
        <f>IFERROR(INDEX(Sales!$D$5:$ABF$18,MATCH(UsagePerHour!$B73,Sales!$C$5:$C$18,0),MATCH(UsagePerHour!AL$4,Sales!$D$3:$ABF$3,0))/AL$2*INDEX(Usage!$D$5:$ABF$11,MATCH(UsagePerHour!$B$68,Usage!$C$5:$C$11,0),MATCH(UsagePerHour!AL$4,Usage!$D$3:$ABF$3,0)),"")</f>
        <v>0.33612156092565376</v>
      </c>
      <c r="AM73" s="27">
        <f>IFERROR(INDEX(Sales!$D$5:$ABF$18,MATCH(UsagePerHour!$B73,Sales!$C$5:$C$18,0),MATCH(UsagePerHour!AM$4,Sales!$D$3:$ABF$3,0))/AM$2*INDEX(Usage!$D$5:$ABF$11,MATCH(UsagePerHour!$B$68,Usage!$C$5:$C$11,0),MATCH(UsagePerHour!AM$4,Usage!$D$3:$ABF$3,0)),"")</f>
        <v>0.3635581793666412</v>
      </c>
      <c r="AN73" s="27">
        <f>IFERROR(INDEX(Sales!$D$5:$ABF$18,MATCH(UsagePerHour!$B73,Sales!$C$5:$C$18,0),MATCH(UsagePerHour!AN$4,Sales!$D$3:$ABF$3,0))/AN$2*INDEX(Usage!$D$5:$ABF$11,MATCH(UsagePerHour!$B$68,Usage!$C$5:$C$11,0),MATCH(UsagePerHour!AN$4,Usage!$D$3:$ABF$3,0)),"")</f>
        <v>3.8550898203592816E-2</v>
      </c>
      <c r="AO73" s="27">
        <f>IFERROR(INDEX(Sales!$D$5:$ABF$18,MATCH(UsagePerHour!$B73,Sales!$C$5:$C$18,0),MATCH(UsagePerHour!AO$4,Sales!$D$3:$ABF$3,0))/AO$2*INDEX(Usage!$D$5:$ABF$11,MATCH(UsagePerHour!$B$68,Usage!$C$5:$C$11,0),MATCH(UsagePerHour!AO$4,Usage!$D$3:$ABF$3,0)),"")</f>
        <v>0.32425416080353248</v>
      </c>
      <c r="AP73" s="27">
        <f>IFERROR(INDEX(Sales!$D$5:$ABF$18,MATCH(UsagePerHour!$B73,Sales!$C$5:$C$18,0),MATCH(UsagePerHour!AP$4,Sales!$D$3:$ABF$3,0))/AP$2*INDEX(Usage!$D$5:$ABF$11,MATCH(UsagePerHour!$B$68,Usage!$C$5:$C$11,0),MATCH(UsagePerHour!AP$4,Usage!$D$3:$ABF$3,0)),"")</f>
        <v>0.20083762328031018</v>
      </c>
      <c r="AQ73" s="27">
        <f>IFERROR(INDEX(Sales!$D$5:$ABF$18,MATCH(UsagePerHour!$B73,Sales!$C$5:$C$18,0),MATCH(UsagePerHour!AQ$4,Sales!$D$3:$ABF$3,0))/AQ$2*INDEX(Usage!$D$5:$ABF$11,MATCH(UsagePerHour!$B$68,Usage!$C$5:$C$11,0),MATCH(UsagePerHour!AQ$4,Usage!$D$3:$ABF$3,0)),"")</f>
        <v>9.1467031337529245E-2</v>
      </c>
      <c r="AR73" s="27">
        <f>IFERROR(INDEX(Sales!$D$5:$ABF$18,MATCH(UsagePerHour!$B73,Sales!$C$5:$C$18,0),MATCH(UsagePerHour!AR$4,Sales!$D$3:$ABF$3,0))/AR$2*INDEX(Usage!$D$5:$ABF$11,MATCH(UsagePerHour!$B$68,Usage!$C$5:$C$11,0),MATCH(UsagePerHour!AR$4,Usage!$D$3:$ABF$3,0)),"")</f>
        <v>0.12792711342774982</v>
      </c>
      <c r="AS73" s="27">
        <f>IFERROR(INDEX(Sales!$D$5:$ABF$18,MATCH(UsagePerHour!$B73,Sales!$C$5:$C$18,0),MATCH(UsagePerHour!AS$4,Sales!$D$3:$ABF$3,0))/AS$2*INDEX(Usage!$D$5:$ABF$11,MATCH(UsagePerHour!$B$68,Usage!$C$5:$C$11,0),MATCH(UsagePerHour!AS$4,Usage!$D$3:$ABF$3,0)),"")</f>
        <v>0.33612156092565376</v>
      </c>
      <c r="AT73" s="27">
        <f>IFERROR(INDEX(Sales!$D$5:$ABF$18,MATCH(UsagePerHour!$B73,Sales!$C$5:$C$18,0),MATCH(UsagePerHour!AT$4,Sales!$D$3:$ABF$3,0))/AT$2*INDEX(Usage!$D$5:$ABF$11,MATCH(UsagePerHour!$B$68,Usage!$C$5:$C$11,0),MATCH(UsagePerHour!AT$4,Usage!$D$3:$ABF$3,0)),"")</f>
        <v>0.3635581793666412</v>
      </c>
      <c r="AU73" s="27">
        <f>IFERROR(INDEX(Sales!$D$5:$ABF$18,MATCH(UsagePerHour!$B73,Sales!$C$5:$C$18,0),MATCH(UsagePerHour!AU$4,Sales!$D$3:$ABF$3,0))/AU$2*INDEX(Usage!$D$5:$ABF$11,MATCH(UsagePerHour!$B$68,Usage!$C$5:$C$11,0),MATCH(UsagePerHour!AU$4,Usage!$D$3:$ABF$3,0)),"")</f>
        <v>3.8550898203592816E-2</v>
      </c>
      <c r="AV73" s="27">
        <f>IFERROR(INDEX(Sales!$D$5:$ABF$18,MATCH(UsagePerHour!$B73,Sales!$C$5:$C$18,0),MATCH(UsagePerHour!AV$4,Sales!$D$3:$ABF$3,0))/AV$2*INDEX(Usage!$D$5:$ABF$11,MATCH(UsagePerHour!$B$68,Usage!$C$5:$C$11,0),MATCH(UsagePerHour!AV$4,Usage!$D$3:$ABF$3,0)),"")</f>
        <v>0.32425416080353248</v>
      </c>
      <c r="AW73" s="27">
        <f>IFERROR(INDEX(Sales!$D$5:$ABF$18,MATCH(UsagePerHour!$B73,Sales!$C$5:$C$18,0),MATCH(UsagePerHour!AW$4,Sales!$D$3:$ABF$3,0))/AW$2*INDEX(Usage!$D$5:$ABF$11,MATCH(UsagePerHour!$B$68,Usage!$C$5:$C$11,0),MATCH(UsagePerHour!AW$4,Usage!$D$3:$ABF$3,0)),"")</f>
        <v>0.20083762328031018</v>
      </c>
      <c r="AX73" s="27">
        <f>IFERROR(INDEX(Sales!$D$5:$ABF$18,MATCH(UsagePerHour!$B73,Sales!$C$5:$C$18,0),MATCH(UsagePerHour!AX$4,Sales!$D$3:$ABF$3,0))/AX$2*INDEX(Usage!$D$5:$ABF$11,MATCH(UsagePerHour!$B$68,Usage!$C$5:$C$11,0),MATCH(UsagePerHour!AX$4,Usage!$D$3:$ABF$3,0)),"")</f>
        <v>9.1467031337529245E-2</v>
      </c>
      <c r="AY73" s="27">
        <f>IFERROR(INDEX(Sales!$D$5:$ABF$18,MATCH(UsagePerHour!$B73,Sales!$C$5:$C$18,0),MATCH(UsagePerHour!AY$4,Sales!$D$3:$ABF$3,0))/AY$2*INDEX(Usage!$D$5:$ABF$11,MATCH(UsagePerHour!$B$68,Usage!$C$5:$C$11,0),MATCH(UsagePerHour!AY$4,Usage!$D$3:$ABF$3,0)),"")</f>
        <v>0.12792711342774982</v>
      </c>
      <c r="AZ73" s="27">
        <f>IFERROR(INDEX(Sales!$D$5:$ABF$18,MATCH(UsagePerHour!$B73,Sales!$C$5:$C$18,0),MATCH(UsagePerHour!AZ$4,Sales!$D$3:$ABF$3,0))/AZ$2*INDEX(Usage!$D$5:$ABF$11,MATCH(UsagePerHour!$B$68,Usage!$C$5:$C$11,0),MATCH(UsagePerHour!AZ$4,Usage!$D$3:$ABF$3,0)),"")</f>
        <v>0.33612156092565376</v>
      </c>
      <c r="BA73" s="27">
        <f>IFERROR(INDEX(Sales!$D$5:$ABF$18,MATCH(UsagePerHour!$B73,Sales!$C$5:$C$18,0),MATCH(UsagePerHour!BA$4,Sales!$D$3:$ABF$3,0))/BA$2*INDEX(Usage!$D$5:$ABF$11,MATCH(UsagePerHour!$B$68,Usage!$C$5:$C$11,0),MATCH(UsagePerHour!BA$4,Usage!$D$3:$ABF$3,0)),"")</f>
        <v>0.3635581793666412</v>
      </c>
      <c r="BB73" s="27">
        <f>IFERROR(INDEX(Sales!$D$5:$ABF$18,MATCH(UsagePerHour!$B73,Sales!$C$5:$C$18,0),MATCH(UsagePerHour!BB$4,Sales!$D$3:$ABF$3,0))/BB$2*INDEX(Usage!$D$5:$ABF$11,MATCH(UsagePerHour!$B$68,Usage!$C$5:$C$11,0),MATCH(UsagePerHour!BB$4,Usage!$D$3:$ABF$3,0)),"")</f>
        <v>3.8550898203592816E-2</v>
      </c>
      <c r="BC73" s="27">
        <f>IFERROR(INDEX(Sales!$D$5:$ABF$18,MATCH(UsagePerHour!$B73,Sales!$C$5:$C$18,0),MATCH(UsagePerHour!BC$4,Sales!$D$3:$ABF$3,0))/BC$2*INDEX(Usage!$D$5:$ABF$11,MATCH(UsagePerHour!$B$68,Usage!$C$5:$C$11,0),MATCH(UsagePerHour!BC$4,Usage!$D$3:$ABF$3,0)),"")</f>
        <v>0.32425416080353248</v>
      </c>
      <c r="BD73" s="27">
        <f>IFERROR(INDEX(Sales!$D$5:$ABF$18,MATCH(UsagePerHour!$B73,Sales!$C$5:$C$18,0),MATCH(UsagePerHour!BD$4,Sales!$D$3:$ABF$3,0))/BD$2*INDEX(Usage!$D$5:$ABF$11,MATCH(UsagePerHour!$B$68,Usage!$C$5:$C$11,0),MATCH(UsagePerHour!BD$4,Usage!$D$3:$ABF$3,0)),"")</f>
        <v>0.20083762328031018</v>
      </c>
      <c r="BE73" s="27">
        <f>IFERROR(INDEX(Sales!$D$5:$ABF$18,MATCH(UsagePerHour!$B73,Sales!$C$5:$C$18,0),MATCH(UsagePerHour!BE$4,Sales!$D$3:$ABF$3,0))/BE$2*INDEX(Usage!$D$5:$ABF$11,MATCH(UsagePerHour!$B$68,Usage!$C$5:$C$11,0),MATCH(UsagePerHour!BE$4,Usage!$D$3:$ABF$3,0)),"")</f>
        <v>9.1467031337529245E-2</v>
      </c>
      <c r="BF73" s="27">
        <f>IFERROR(INDEX(Sales!$D$5:$ABF$18,MATCH(UsagePerHour!$B73,Sales!$C$5:$C$18,0),MATCH(UsagePerHour!BF$4,Sales!$D$3:$ABF$3,0))/BF$2*INDEX(Usage!$D$5:$ABF$11,MATCH(UsagePerHour!$B$68,Usage!$C$5:$C$11,0),MATCH(UsagePerHour!BF$4,Usage!$D$3:$ABF$3,0)),"")</f>
        <v>0.12792711342774982</v>
      </c>
      <c r="BG73" s="27">
        <f>IFERROR(INDEX(Sales!$D$5:$ABF$18,MATCH(UsagePerHour!$B73,Sales!$C$5:$C$18,0),MATCH(UsagePerHour!BG$4,Sales!$D$3:$ABF$3,0))/BG$2*INDEX(Usage!$D$5:$ABF$11,MATCH(UsagePerHour!$B$68,Usage!$C$5:$C$11,0),MATCH(UsagePerHour!BG$4,Usage!$D$3:$ABF$3,0)),"")</f>
        <v>0.33612156092565376</v>
      </c>
      <c r="BH73" s="27">
        <f>IFERROR(INDEX(Sales!$D$5:$ABF$18,MATCH(UsagePerHour!$B73,Sales!$C$5:$C$18,0),MATCH(UsagePerHour!BH$4,Sales!$D$3:$ABF$3,0))/BH$2*INDEX(Usage!$D$5:$ABF$11,MATCH(UsagePerHour!$B$68,Usage!$C$5:$C$11,0),MATCH(UsagePerHour!BH$4,Usage!$D$3:$ABF$3,0)),"")</f>
        <v>0.3635581793666412</v>
      </c>
      <c r="BI73" s="27">
        <f>IFERROR(INDEX(Sales!$D$5:$ABF$18,MATCH(UsagePerHour!$B73,Sales!$C$5:$C$18,0),MATCH(UsagePerHour!BI$4,Sales!$D$3:$ABF$3,0))/BI$2*INDEX(Usage!$D$5:$ABF$11,MATCH(UsagePerHour!$B$68,Usage!$C$5:$C$11,0),MATCH(UsagePerHour!BI$4,Usage!$D$3:$ABF$3,0)),"")</f>
        <v>3.8550898203592816E-2</v>
      </c>
      <c r="BJ73" s="27">
        <f>IFERROR(INDEX(Sales!$D$5:$ABF$18,MATCH(UsagePerHour!$B73,Sales!$C$5:$C$18,0),MATCH(UsagePerHour!BJ$4,Sales!$D$3:$ABF$3,0))/BJ$2*INDEX(Usage!$D$5:$ABF$11,MATCH(UsagePerHour!$B$68,Usage!$C$5:$C$11,0),MATCH(UsagePerHour!BJ$4,Usage!$D$3:$ABF$3,0)),"")</f>
        <v>0.32425416080353248</v>
      </c>
      <c r="BK73" s="27">
        <f>IFERROR(INDEX(Sales!$D$5:$ABF$18,MATCH(UsagePerHour!$B73,Sales!$C$5:$C$18,0),MATCH(UsagePerHour!BK$4,Sales!$D$3:$ABF$3,0))/BK$2*INDEX(Usage!$D$5:$ABF$11,MATCH(UsagePerHour!$B$68,Usage!$C$5:$C$11,0),MATCH(UsagePerHour!BK$4,Usage!$D$3:$ABF$3,0)),"")</f>
        <v>0.20083762328031018</v>
      </c>
      <c r="BL73" s="27">
        <f>IFERROR(INDEX(Sales!$D$5:$ABF$18,MATCH(UsagePerHour!$B73,Sales!$C$5:$C$18,0),MATCH(UsagePerHour!BL$4,Sales!$D$3:$ABF$3,0))/BL$2*INDEX(Usage!$D$5:$ABF$11,MATCH(UsagePerHour!$B$68,Usage!$C$5:$C$11,0),MATCH(UsagePerHour!BL$4,Usage!$D$3:$ABF$3,0)),"")</f>
        <v>9.1467031337529245E-2</v>
      </c>
      <c r="BM73" s="27">
        <f>IFERROR(INDEX(Sales!$D$5:$ABF$18,MATCH(UsagePerHour!$B73,Sales!$C$5:$C$18,0),MATCH(UsagePerHour!BM$4,Sales!$D$3:$ABF$3,0))/BM$2*INDEX(Usage!$D$5:$ABF$11,MATCH(UsagePerHour!$B$68,Usage!$C$5:$C$11,0),MATCH(UsagePerHour!BM$4,Usage!$D$3:$ABF$3,0)),"")</f>
        <v>0.12792711342774982</v>
      </c>
      <c r="BN73" s="27">
        <f>IFERROR(INDEX(Sales!$D$5:$ABF$18,MATCH(UsagePerHour!$B73,Sales!$C$5:$C$18,0),MATCH(UsagePerHour!BN$4,Sales!$D$3:$ABF$3,0))/BN$2*INDEX(Usage!$D$5:$ABF$11,MATCH(UsagePerHour!$B$68,Usage!$C$5:$C$11,0),MATCH(UsagePerHour!BN$4,Usage!$D$3:$ABF$3,0)),"")</f>
        <v>0.33612156092565376</v>
      </c>
      <c r="BO73" s="27">
        <f>IFERROR(INDEX(Sales!$D$5:$ABF$18,MATCH(UsagePerHour!$B73,Sales!$C$5:$C$18,0),MATCH(UsagePerHour!BO$4,Sales!$D$3:$ABF$3,0))/BO$2*INDEX(Usage!$D$5:$ABF$11,MATCH(UsagePerHour!$B$68,Usage!$C$5:$C$11,0),MATCH(UsagePerHour!BO$4,Usage!$D$3:$ABF$3,0)),"")</f>
        <v>0.3635581793666412</v>
      </c>
      <c r="BP73" s="27">
        <f>IFERROR(INDEX(Sales!$D$5:$ABF$18,MATCH(UsagePerHour!$B73,Sales!$C$5:$C$18,0),MATCH(UsagePerHour!BP$4,Sales!$D$3:$ABF$3,0))/BP$2*INDEX(Usage!$D$5:$ABF$11,MATCH(UsagePerHour!$B$68,Usage!$C$5:$C$11,0),MATCH(UsagePerHour!BP$4,Usage!$D$3:$ABF$3,0)),"")</f>
        <v>3.8550898203592816E-2</v>
      </c>
      <c r="BQ73" s="27">
        <f>IFERROR(INDEX(Sales!$D$5:$ABF$18,MATCH(UsagePerHour!$B73,Sales!$C$5:$C$18,0),MATCH(UsagePerHour!BQ$4,Sales!$D$3:$ABF$3,0))/BQ$2*INDEX(Usage!$D$5:$ABF$11,MATCH(UsagePerHour!$B$68,Usage!$C$5:$C$11,0),MATCH(UsagePerHour!BQ$4,Usage!$D$3:$ABF$3,0)),"")</f>
        <v>0.32425416080353248</v>
      </c>
      <c r="BR73" s="27">
        <f>IFERROR(INDEX(Sales!$D$5:$ABF$18,MATCH(UsagePerHour!$B73,Sales!$C$5:$C$18,0),MATCH(UsagePerHour!BR$4,Sales!$D$3:$ABF$3,0))/BR$2*INDEX(Usage!$D$5:$ABF$11,MATCH(UsagePerHour!$B$68,Usage!$C$5:$C$11,0),MATCH(UsagePerHour!BR$4,Usage!$D$3:$ABF$3,0)),"")</f>
        <v>0.20083762328031018</v>
      </c>
      <c r="BS73" s="27">
        <f>IFERROR(INDEX(Sales!$D$5:$ABF$18,MATCH(UsagePerHour!$B73,Sales!$C$5:$C$18,0),MATCH(UsagePerHour!BS$4,Sales!$D$3:$ABF$3,0))/BS$2*INDEX(Usage!$D$5:$ABF$11,MATCH(UsagePerHour!$B$68,Usage!$C$5:$C$11,0),MATCH(UsagePerHour!BS$4,Usage!$D$3:$ABF$3,0)),"")</f>
        <v>9.1467031337529245E-2</v>
      </c>
      <c r="BT73" s="27">
        <f>IFERROR(INDEX(Sales!$D$5:$ABF$18,MATCH(UsagePerHour!$B73,Sales!$C$5:$C$18,0),MATCH(UsagePerHour!BT$4,Sales!$D$3:$ABF$3,0))/BT$2*INDEX(Usage!$D$5:$ABF$11,MATCH(UsagePerHour!$B$68,Usage!$C$5:$C$11,0),MATCH(UsagePerHour!BT$4,Usage!$D$3:$ABF$3,0)),"")</f>
        <v>0.12792711342774982</v>
      </c>
      <c r="BU73" s="27">
        <f>IFERROR(INDEX(Sales!$D$5:$ABF$18,MATCH(UsagePerHour!$B73,Sales!$C$5:$C$18,0),MATCH(UsagePerHour!BU$4,Sales!$D$3:$ABF$3,0))/BU$2*INDEX(Usage!$D$5:$ABF$11,MATCH(UsagePerHour!$B$68,Usage!$C$5:$C$11,0),MATCH(UsagePerHour!BU$4,Usage!$D$3:$ABF$3,0)),"")</f>
        <v>0.33612156092565376</v>
      </c>
      <c r="BV73" s="27">
        <f>IFERROR(INDEX(Sales!$D$5:$ABF$18,MATCH(UsagePerHour!$B73,Sales!$C$5:$C$18,0),MATCH(UsagePerHour!BV$4,Sales!$D$3:$ABF$3,0))/BV$2*INDEX(Usage!$D$5:$ABF$11,MATCH(UsagePerHour!$B$68,Usage!$C$5:$C$11,0),MATCH(UsagePerHour!BV$4,Usage!$D$3:$ABF$3,0)),"")</f>
        <v>0.3635581793666412</v>
      </c>
      <c r="BW73" s="27">
        <f>IFERROR(INDEX(Sales!$D$5:$ABF$18,MATCH(UsagePerHour!$B73,Sales!$C$5:$C$18,0),MATCH(UsagePerHour!BW$4,Sales!$D$3:$ABF$3,0))/BW$2*INDEX(Usage!$D$5:$ABF$11,MATCH(UsagePerHour!$B$68,Usage!$C$5:$C$11,0),MATCH(UsagePerHour!BW$4,Usage!$D$3:$ABF$3,0)),"")</f>
        <v>3.8550898203592816E-2</v>
      </c>
      <c r="BX73" s="27">
        <f>IFERROR(INDEX(Sales!$D$5:$ABF$18,MATCH(UsagePerHour!$B73,Sales!$C$5:$C$18,0),MATCH(UsagePerHour!BX$4,Sales!$D$3:$ABF$3,0))/BX$2*INDEX(Usage!$D$5:$ABF$11,MATCH(UsagePerHour!$B$68,Usage!$C$5:$C$11,0),MATCH(UsagePerHour!BX$4,Usage!$D$3:$ABF$3,0)),"")</f>
        <v>0.32425416080353248</v>
      </c>
      <c r="BY73" s="27">
        <f>IFERROR(INDEX(Sales!$D$5:$ABF$18,MATCH(UsagePerHour!$B73,Sales!$C$5:$C$18,0),MATCH(UsagePerHour!BY$4,Sales!$D$3:$ABF$3,0))/BY$2*INDEX(Usage!$D$5:$ABF$11,MATCH(UsagePerHour!$B$68,Usage!$C$5:$C$11,0),MATCH(UsagePerHour!BY$4,Usage!$D$3:$ABF$3,0)),"")</f>
        <v>0.20083762328031018</v>
      </c>
      <c r="BZ73" s="27">
        <f>IFERROR(INDEX(Sales!$D$5:$ABF$18,MATCH(UsagePerHour!$B73,Sales!$C$5:$C$18,0),MATCH(UsagePerHour!BZ$4,Sales!$D$3:$ABF$3,0))/BZ$2*INDEX(Usage!$D$5:$ABF$11,MATCH(UsagePerHour!$B$68,Usage!$C$5:$C$11,0),MATCH(UsagePerHour!BZ$4,Usage!$D$3:$ABF$3,0)),"")</f>
        <v>9.1467031337529245E-2</v>
      </c>
      <c r="CA73" s="27">
        <f>IFERROR(INDEX(Sales!$D$5:$ABF$18,MATCH(UsagePerHour!$B73,Sales!$C$5:$C$18,0),MATCH(UsagePerHour!CA$4,Sales!$D$3:$ABF$3,0))/CA$2*INDEX(Usage!$D$5:$ABF$11,MATCH(UsagePerHour!$B$68,Usage!$C$5:$C$11,0),MATCH(UsagePerHour!CA$4,Usage!$D$3:$ABF$3,0)),"")</f>
        <v>0.12792711342774982</v>
      </c>
      <c r="CB73" s="27">
        <f>IFERROR(INDEX(Sales!$D$5:$ABF$18,MATCH(UsagePerHour!$B73,Sales!$C$5:$C$18,0),MATCH(UsagePerHour!CB$4,Sales!$D$3:$ABF$3,0))/CB$2*INDEX(Usage!$D$5:$ABF$11,MATCH(UsagePerHour!$B$68,Usage!$C$5:$C$11,0),MATCH(UsagePerHour!CB$4,Usage!$D$3:$ABF$3,0)),"")</f>
        <v>0.33612156092565376</v>
      </c>
      <c r="CC73" s="27">
        <f>IFERROR(INDEX(Sales!$D$5:$ABF$18,MATCH(UsagePerHour!$B73,Sales!$C$5:$C$18,0),MATCH(UsagePerHour!CC$4,Sales!$D$3:$ABF$3,0))/CC$2*INDEX(Usage!$D$5:$ABF$11,MATCH(UsagePerHour!$B$68,Usage!$C$5:$C$11,0),MATCH(UsagePerHour!CC$4,Usage!$D$3:$ABF$3,0)),"")</f>
        <v>0.3635581793666412</v>
      </c>
      <c r="CD73" s="27">
        <f>IFERROR(INDEX(Sales!$D$5:$ABF$18,MATCH(UsagePerHour!$B73,Sales!$C$5:$C$18,0),MATCH(UsagePerHour!CD$4,Sales!$D$3:$ABF$3,0))/CD$2*INDEX(Usage!$D$5:$ABF$11,MATCH(UsagePerHour!$B$68,Usage!$C$5:$C$11,0),MATCH(UsagePerHour!CD$4,Usage!$D$3:$ABF$3,0)),"")</f>
        <v>3.8550898203592816E-2</v>
      </c>
      <c r="CE73" s="27">
        <f>IFERROR(INDEX(Sales!$D$5:$ABF$18,MATCH(UsagePerHour!$B73,Sales!$C$5:$C$18,0),MATCH(UsagePerHour!CE$4,Sales!$D$3:$ABF$3,0))/CE$2*INDEX(Usage!$D$5:$ABF$11,MATCH(UsagePerHour!$B$68,Usage!$C$5:$C$11,0),MATCH(UsagePerHour!CE$4,Usage!$D$3:$ABF$3,0)),"")</f>
        <v>0.32425416080353248</v>
      </c>
      <c r="CF73" s="27">
        <f>IFERROR(INDEX(Sales!$D$5:$ABF$18,MATCH(UsagePerHour!$B73,Sales!$C$5:$C$18,0),MATCH(UsagePerHour!CF$4,Sales!$D$3:$ABF$3,0))/CF$2*INDEX(Usage!$D$5:$ABF$11,MATCH(UsagePerHour!$B$68,Usage!$C$5:$C$11,0),MATCH(UsagePerHour!CF$4,Usage!$D$3:$ABF$3,0)),"")</f>
        <v>0.20083762328031018</v>
      </c>
      <c r="CG73" s="27">
        <f>IFERROR(INDEX(Sales!$D$5:$ABF$18,MATCH(UsagePerHour!$B73,Sales!$C$5:$C$18,0),MATCH(UsagePerHour!CG$4,Sales!$D$3:$ABF$3,0))/CG$2*INDEX(Usage!$D$5:$ABF$11,MATCH(UsagePerHour!$B$68,Usage!$C$5:$C$11,0),MATCH(UsagePerHour!CG$4,Usage!$D$3:$ABF$3,0)),"")</f>
        <v>9.1467031337529245E-2</v>
      </c>
      <c r="CH73" s="27">
        <f>IFERROR(INDEX(Sales!$D$5:$ABF$18,MATCH(UsagePerHour!$B73,Sales!$C$5:$C$18,0),MATCH(UsagePerHour!CH$4,Sales!$D$3:$ABF$3,0))/CH$2*INDEX(Usage!$D$5:$ABF$11,MATCH(UsagePerHour!$B$68,Usage!$C$5:$C$11,0),MATCH(UsagePerHour!CH$4,Usage!$D$3:$ABF$3,0)),"")</f>
        <v>0.12792711342774982</v>
      </c>
      <c r="CI73" s="27">
        <f>IFERROR(INDEX(Sales!$D$5:$ABF$18,MATCH(UsagePerHour!$B73,Sales!$C$5:$C$18,0),MATCH(UsagePerHour!CI$4,Sales!$D$3:$ABF$3,0))/CI$2*INDEX(Usage!$D$5:$ABF$11,MATCH(UsagePerHour!$B$68,Usage!$C$5:$C$11,0),MATCH(UsagePerHour!CI$4,Usage!$D$3:$ABF$3,0)),"")</f>
        <v>0.33612156092565376</v>
      </c>
      <c r="CJ73" s="27">
        <f>IFERROR(INDEX(Sales!$D$5:$ABF$18,MATCH(UsagePerHour!$B73,Sales!$C$5:$C$18,0),MATCH(UsagePerHour!CJ$4,Sales!$D$3:$ABF$3,0))/CJ$2*INDEX(Usage!$D$5:$ABF$11,MATCH(UsagePerHour!$B$68,Usage!$C$5:$C$11,0),MATCH(UsagePerHour!CJ$4,Usage!$D$3:$ABF$3,0)),"")</f>
        <v>0.3635581793666412</v>
      </c>
      <c r="CK73" s="27">
        <f>IFERROR(INDEX(Sales!$D$5:$ABF$18,MATCH(UsagePerHour!$B73,Sales!$C$5:$C$18,0),MATCH(UsagePerHour!CK$4,Sales!$D$3:$ABF$3,0))/CK$2*INDEX(Usage!$D$5:$ABF$11,MATCH(UsagePerHour!$B$68,Usage!$C$5:$C$11,0),MATCH(UsagePerHour!CK$4,Usage!$D$3:$ABF$3,0)),"")</f>
        <v>3.8550898203592816E-2</v>
      </c>
      <c r="CL73" s="27">
        <f>IFERROR(INDEX(Sales!$D$5:$ABF$18,MATCH(UsagePerHour!$B73,Sales!$C$5:$C$18,0),MATCH(UsagePerHour!CL$4,Sales!$D$3:$ABF$3,0))/CL$2*INDEX(Usage!$D$5:$ABF$11,MATCH(UsagePerHour!$B$68,Usage!$C$5:$C$11,0),MATCH(UsagePerHour!CL$4,Usage!$D$3:$ABF$3,0)),"")</f>
        <v>0.32425416080353248</v>
      </c>
      <c r="CM73" s="27">
        <f>IFERROR(INDEX(Sales!$D$5:$ABF$18,MATCH(UsagePerHour!$B73,Sales!$C$5:$C$18,0),MATCH(UsagePerHour!CM$4,Sales!$D$3:$ABF$3,0))/CM$2*INDEX(Usage!$D$5:$ABF$11,MATCH(UsagePerHour!$B$68,Usage!$C$5:$C$11,0),MATCH(UsagePerHour!CM$4,Usage!$D$3:$ABF$3,0)),"")</f>
        <v>0.20083762328031018</v>
      </c>
      <c r="CN73" s="27">
        <f>IFERROR(INDEX(Sales!$D$5:$ABF$18,MATCH(UsagePerHour!$B73,Sales!$C$5:$C$18,0),MATCH(UsagePerHour!CN$4,Sales!$D$3:$ABF$3,0))/CN$2*INDEX(Usage!$D$5:$ABF$11,MATCH(UsagePerHour!$B$68,Usage!$C$5:$C$11,0),MATCH(UsagePerHour!CN$4,Usage!$D$3:$ABF$3,0)),"")</f>
        <v>9.1467031337529245E-2</v>
      </c>
      <c r="CO73" s="27">
        <f>IFERROR(INDEX(Sales!$D$5:$ABF$18,MATCH(UsagePerHour!$B73,Sales!$C$5:$C$18,0),MATCH(UsagePerHour!CO$4,Sales!$D$3:$ABF$3,0))/CO$2*INDEX(Usage!$D$5:$ABF$11,MATCH(UsagePerHour!$B$68,Usage!$C$5:$C$11,0),MATCH(UsagePerHour!CO$4,Usage!$D$3:$ABF$3,0)),"")</f>
        <v>0.12792711342774982</v>
      </c>
      <c r="CP73" s="27">
        <f>IFERROR(INDEX(Sales!$D$5:$ABF$18,MATCH(UsagePerHour!$B73,Sales!$C$5:$C$18,0),MATCH(UsagePerHour!CP$4,Sales!$D$3:$ABF$3,0))/CP$2*INDEX(Usage!$D$5:$ABF$11,MATCH(UsagePerHour!$B$68,Usage!$C$5:$C$11,0),MATCH(UsagePerHour!CP$4,Usage!$D$3:$ABF$3,0)),"")</f>
        <v>0.33612156092565376</v>
      </c>
      <c r="CQ73" s="27">
        <f>IFERROR(INDEX(Sales!$D$5:$ABF$18,MATCH(UsagePerHour!$B73,Sales!$C$5:$C$18,0),MATCH(UsagePerHour!CQ$4,Sales!$D$3:$ABF$3,0))/CQ$2*INDEX(Usage!$D$5:$ABF$11,MATCH(UsagePerHour!$B$68,Usage!$C$5:$C$11,0),MATCH(UsagePerHour!CQ$4,Usage!$D$3:$ABF$3,0)),"")</f>
        <v>0.3635581793666412</v>
      </c>
      <c r="CR73" s="27">
        <f>IFERROR(INDEX(Sales!$D$5:$ABF$18,MATCH(UsagePerHour!$B73,Sales!$C$5:$C$18,0),MATCH(UsagePerHour!CR$4,Sales!$D$3:$ABF$3,0))/CR$2*INDEX(Usage!$D$5:$ABF$11,MATCH(UsagePerHour!$B$68,Usage!$C$5:$C$11,0),MATCH(UsagePerHour!CR$4,Usage!$D$3:$ABF$3,0)),"")</f>
        <v>3.8550898203592816E-2</v>
      </c>
      <c r="CS73" s="27">
        <f>IFERROR(INDEX(Sales!$D$5:$ABF$18,MATCH(UsagePerHour!$B73,Sales!$C$5:$C$18,0),MATCH(UsagePerHour!CS$4,Sales!$D$3:$ABF$3,0))/CS$2*INDEX(Usage!$D$5:$ABF$11,MATCH(UsagePerHour!$B$68,Usage!$C$5:$C$11,0),MATCH(UsagePerHour!CS$4,Usage!$D$3:$ABF$3,0)),"")</f>
        <v>0.32425416080353248</v>
      </c>
      <c r="CT73" s="27">
        <f>IFERROR(INDEX(Sales!$D$5:$ABF$18,MATCH(UsagePerHour!$B73,Sales!$C$5:$C$18,0),MATCH(UsagePerHour!CT$4,Sales!$D$3:$ABF$3,0))/CT$2*INDEX(Usage!$D$5:$ABF$11,MATCH(UsagePerHour!$B$68,Usage!$C$5:$C$11,0),MATCH(UsagePerHour!CT$4,Usage!$D$3:$ABF$3,0)),"")</f>
        <v>0.20083762328031018</v>
      </c>
      <c r="CU73" s="27">
        <f>IFERROR(INDEX(Sales!$D$5:$ABF$18,MATCH(UsagePerHour!$B73,Sales!$C$5:$C$18,0),MATCH(UsagePerHour!CU$4,Sales!$D$3:$ABF$3,0))/CU$2*INDEX(Usage!$D$5:$ABF$11,MATCH(UsagePerHour!$B$68,Usage!$C$5:$C$11,0),MATCH(UsagePerHour!CU$4,Usage!$D$3:$ABF$3,0)),"")</f>
        <v>9.1467031337529245E-2</v>
      </c>
      <c r="CV73" s="27">
        <f>IFERROR(INDEX(Sales!$D$5:$ABF$18,MATCH(UsagePerHour!$B73,Sales!$C$5:$C$18,0),MATCH(UsagePerHour!CV$4,Sales!$D$3:$ABF$3,0))/CV$2*INDEX(Usage!$D$5:$ABF$11,MATCH(UsagePerHour!$B$68,Usage!$C$5:$C$11,0),MATCH(UsagePerHour!CV$4,Usage!$D$3:$ABF$3,0)),"")</f>
        <v>0.12792711342774982</v>
      </c>
      <c r="CW73" s="27">
        <f>IFERROR(INDEX(Sales!$D$5:$ABF$18,MATCH(UsagePerHour!$B73,Sales!$C$5:$C$18,0),MATCH(UsagePerHour!CW$4,Sales!$D$3:$ABF$3,0))/CW$2*INDEX(Usage!$D$5:$ABF$11,MATCH(UsagePerHour!$B$68,Usage!$C$5:$C$11,0),MATCH(UsagePerHour!CW$4,Usage!$D$3:$ABF$3,0)),"")</f>
        <v>0.33612156092565376</v>
      </c>
      <c r="CX73" s="27">
        <f>IFERROR(INDEX(Sales!$D$5:$ABF$18,MATCH(UsagePerHour!$B73,Sales!$C$5:$C$18,0),MATCH(UsagePerHour!CX$4,Sales!$D$3:$ABF$3,0))/CX$2*INDEX(Usage!$D$5:$ABF$11,MATCH(UsagePerHour!$B$68,Usage!$C$5:$C$11,0),MATCH(UsagePerHour!CX$4,Usage!$D$3:$ABF$3,0)),"")</f>
        <v>0.3635581793666412</v>
      </c>
      <c r="CY73" s="27">
        <f>IFERROR(INDEX(Sales!$D$5:$ABF$18,MATCH(UsagePerHour!$B73,Sales!$C$5:$C$18,0),MATCH(UsagePerHour!CY$4,Sales!$D$3:$ABF$3,0))/CY$2*INDEX(Usage!$D$5:$ABF$11,MATCH(UsagePerHour!$B$68,Usage!$C$5:$C$11,0),MATCH(UsagePerHour!CY$4,Usage!$D$3:$ABF$3,0)),"")</f>
        <v>3.8550898203592816E-2</v>
      </c>
      <c r="CZ73" s="27">
        <f>IFERROR(INDEX(Sales!$D$5:$ABF$18,MATCH(UsagePerHour!$B73,Sales!$C$5:$C$18,0),MATCH(UsagePerHour!CZ$4,Sales!$D$3:$ABF$3,0))/CZ$2*INDEX(Usage!$D$5:$ABF$11,MATCH(UsagePerHour!$B$68,Usage!$C$5:$C$11,0),MATCH(UsagePerHour!CZ$4,Usage!$D$3:$ABF$3,0)),"")</f>
        <v>0.32425416080353248</v>
      </c>
      <c r="DA73" s="27">
        <f>IFERROR(INDEX(Sales!$D$5:$ABF$18,MATCH(UsagePerHour!$B73,Sales!$C$5:$C$18,0),MATCH(UsagePerHour!DA$4,Sales!$D$3:$ABF$3,0))/DA$2*INDEX(Usage!$D$5:$ABF$11,MATCH(UsagePerHour!$B$68,Usage!$C$5:$C$11,0),MATCH(UsagePerHour!DA$4,Usage!$D$3:$ABF$3,0)),"")</f>
        <v>7.119065868263473E-2</v>
      </c>
      <c r="DB73" s="27">
        <f>IFERROR(INDEX(Sales!$D$5:$ABF$18,MATCH(UsagePerHour!$B73,Sales!$C$5:$C$18,0),MATCH(UsagePerHour!DB$4,Sales!$D$3:$ABF$3,0))/DB$2*INDEX(Usage!$D$5:$ABF$11,MATCH(UsagePerHour!$B$68,Usage!$C$5:$C$11,0),MATCH(UsagePerHour!DB$4,Usage!$D$3:$ABF$3,0)),"")</f>
        <v>2.3023032811733329E-2</v>
      </c>
      <c r="DC73" s="27">
        <f>IFERROR(INDEX(Sales!$D$5:$ABF$18,MATCH(UsagePerHour!$B73,Sales!$C$5:$C$18,0),MATCH(UsagePerHour!DC$4,Sales!$D$3:$ABF$3,0))/DC$2*INDEX(Usage!$D$5:$ABF$11,MATCH(UsagePerHour!$B$68,Usage!$C$5:$C$11,0),MATCH(UsagePerHour!DC$4,Usage!$D$3:$ABF$3,0)),"")</f>
        <v>0.1882195133430602</v>
      </c>
      <c r="DD73" s="27">
        <f>IFERROR(INDEX(Sales!$D$5:$ABF$18,MATCH(UsagePerHour!$B73,Sales!$C$5:$C$18,0),MATCH(UsagePerHour!DD$4,Sales!$D$3:$ABF$3,0))/DD$2*INDEX(Usage!$D$5:$ABF$11,MATCH(UsagePerHour!$B$68,Usage!$C$5:$C$11,0),MATCH(UsagePerHour!DD$4,Usage!$D$3:$ABF$3,0)),"")</f>
        <v>4.7819092705795839E-2</v>
      </c>
      <c r="DE73" s="27">
        <f>IFERROR(INDEX(Sales!$D$5:$ABF$18,MATCH(UsagePerHour!$B73,Sales!$C$5:$C$18,0),MATCH(UsagePerHour!DE$4,Sales!$D$3:$ABF$3,0))/DE$2*INDEX(Usage!$D$5:$ABF$11,MATCH(UsagePerHour!$B$68,Usage!$C$5:$C$11,0),MATCH(UsagePerHour!DE$4,Usage!$D$3:$ABF$3,0)),"")</f>
        <v>0.20336453058302625</v>
      </c>
      <c r="DF73" s="27">
        <f>IFERROR(INDEX(Sales!$D$5:$ABF$18,MATCH(UsagePerHour!$B73,Sales!$C$5:$C$18,0),MATCH(UsagePerHour!DF$4,Sales!$D$3:$ABF$3,0))/DF$2*INDEX(Usage!$D$5:$ABF$11,MATCH(UsagePerHour!$B$68,Usage!$C$5:$C$11,0),MATCH(UsagePerHour!DF$4,Usage!$D$3:$ABF$3,0)),"")</f>
        <v>0.11770732931064076</v>
      </c>
      <c r="DG73" s="27">
        <f>IFERROR(INDEX(Sales!$D$5:$ABF$18,MATCH(UsagePerHour!$B73,Sales!$C$5:$C$18,0),MATCH(UsagePerHour!DG$4,Sales!$D$3:$ABF$3,0))/DG$2*INDEX(Usage!$D$5:$ABF$11,MATCH(UsagePerHour!$B$68,Usage!$C$5:$C$11,0),MATCH(UsagePerHour!DG$4,Usage!$D$3:$ABF$3,0)),"")</f>
        <v>9.5267866266593601E-2</v>
      </c>
      <c r="DH73" s="27">
        <f>IFERROR(INDEX(Sales!$D$5:$ABF$18,MATCH(UsagePerHour!$B73,Sales!$C$5:$C$18,0),MATCH(UsagePerHour!DH$4,Sales!$D$3:$ABF$3,0))/DH$2*INDEX(Usage!$D$5:$ABF$11,MATCH(UsagePerHour!$B$68,Usage!$C$5:$C$11,0),MATCH(UsagePerHour!DH$4,Usage!$D$3:$ABF$3,0)),"")</f>
        <v>0.23233623627413857</v>
      </c>
      <c r="DI73" s="27">
        <f>IFERROR(INDEX(Sales!$D$5:$ABF$18,MATCH(UsagePerHour!$B73,Sales!$C$5:$C$18,0),MATCH(UsagePerHour!DI$4,Sales!$D$3:$ABF$3,0))/DI$2*INDEX(Usage!$D$5:$ABF$11,MATCH(UsagePerHour!$B$68,Usage!$C$5:$C$11,0),MATCH(UsagePerHour!DI$4,Usage!$D$3:$ABF$3,0)),"")</f>
        <v>4.4385317509225489E-2</v>
      </c>
      <c r="DJ73" s="27">
        <f>IFERROR(INDEX(Sales!$D$5:$ABF$18,MATCH(UsagePerHour!$B73,Sales!$C$5:$C$18,0),MATCH(UsagePerHour!DJ$4,Sales!$D$3:$ABF$3,0))/DJ$2*INDEX(Usage!$D$5:$ABF$11,MATCH(UsagePerHour!$B$68,Usage!$C$5:$C$11,0),MATCH(UsagePerHour!DJ$4,Usage!$D$3:$ABF$3,0)),"")</f>
        <v>0.21603536410732033</v>
      </c>
      <c r="DK73" s="27">
        <f>IFERROR(INDEX(Sales!$D$5:$ABF$18,MATCH(UsagePerHour!$B73,Sales!$C$5:$C$18,0),MATCH(UsagePerHour!DK$4,Sales!$D$3:$ABF$3,0))/DK$2*INDEX(Usage!$D$5:$ABF$11,MATCH(UsagePerHour!$B$68,Usage!$C$5:$C$11,0),MATCH(UsagePerHour!DK$4,Usage!$D$3:$ABF$3,0)),"")</f>
        <v>0.18687958030569557</v>
      </c>
      <c r="DL73" s="27">
        <f>IFERROR(INDEX(Sales!$D$5:$ABF$18,MATCH(UsagePerHour!$B73,Sales!$C$5:$C$18,0),MATCH(UsagePerHour!DL$4,Sales!$D$3:$ABF$3,0))/DL$2*INDEX(Usage!$D$5:$ABF$11,MATCH(UsagePerHour!$B$68,Usage!$C$5:$C$11,0),MATCH(UsagePerHour!DL$4,Usage!$D$3:$ABF$3,0)),"")</f>
        <v>0.2483471715444425</v>
      </c>
      <c r="DM73" s="27">
        <f>IFERROR(INDEX(Sales!$D$5:$ABF$18,MATCH(UsagePerHour!$B73,Sales!$C$5:$C$18,0),MATCH(UsagePerHour!DM$4,Sales!$D$3:$ABF$3,0))/DM$2*INDEX(Usage!$D$5:$ABF$11,MATCH(UsagePerHour!$B$68,Usage!$C$5:$C$11,0),MATCH(UsagePerHour!DM$4,Usage!$D$3:$ABF$3,0)),"")</f>
        <v>9.1871131405377976E-2</v>
      </c>
      <c r="DN73" s="27">
        <f>IFERROR(INDEX(Sales!$D$5:$ABF$18,MATCH(UsagePerHour!$B73,Sales!$C$5:$C$18,0),MATCH(UsagePerHour!DN$4,Sales!$D$3:$ABF$3,0))/DN$2*INDEX(Usage!$D$5:$ABF$11,MATCH(UsagePerHour!$B$68,Usage!$C$5:$C$11,0),MATCH(UsagePerHour!DN$4,Usage!$D$3:$ABF$3,0)),"")</f>
        <v>0.11843828871374822</v>
      </c>
      <c r="DO73" s="27">
        <f>IFERROR(INDEX(Sales!$D$5:$ABF$18,MATCH(UsagePerHour!$B73,Sales!$C$5:$C$18,0),MATCH(UsagePerHour!DO$4,Sales!$D$3:$ABF$3,0))/DO$2*INDEX(Usage!$D$5:$ABF$11,MATCH(UsagePerHour!$B$68,Usage!$C$5:$C$11,0),MATCH(UsagePerHour!DO$4,Usage!$D$3:$ABF$3,0)),"")</f>
        <v>0.14045359405912206</v>
      </c>
      <c r="DP73" s="27">
        <f>IFERROR(INDEX(Sales!$D$5:$ABF$18,MATCH(UsagePerHour!$B73,Sales!$C$5:$C$18,0),MATCH(UsagePerHour!DP$4,Sales!$D$3:$ABF$3,0))/DP$2*INDEX(Usage!$D$5:$ABF$11,MATCH(UsagePerHour!$B$68,Usage!$C$5:$C$11,0),MATCH(UsagePerHour!DP$4,Usage!$D$3:$ABF$3,0)),"")</f>
        <v>0.13216620257914172</v>
      </c>
      <c r="DQ73" s="27">
        <f>IFERROR(INDEX(Sales!$D$5:$ABF$18,MATCH(UsagePerHour!$B73,Sales!$C$5:$C$18,0),MATCH(UsagePerHour!DQ$4,Sales!$D$3:$ABF$3,0))/DQ$2*INDEX(Usage!$D$5:$ABF$11,MATCH(UsagePerHour!$B$68,Usage!$C$5:$C$11,0),MATCH(UsagePerHour!DQ$4,Usage!$D$3:$ABF$3,0)),"")</f>
        <v>8.3289103266527179E-2</v>
      </c>
      <c r="DR73" s="27">
        <f>IFERROR(INDEX(Sales!$D$5:$ABF$18,MATCH(UsagePerHour!$B73,Sales!$C$5:$C$18,0),MATCH(UsagePerHour!DR$4,Sales!$D$3:$ABF$3,0))/DR$2*INDEX(Usage!$D$5:$ABF$11,MATCH(UsagePerHour!$B$68,Usage!$C$5:$C$11,0),MATCH(UsagePerHour!DR$4,Usage!$D$3:$ABF$3,0)),"")</f>
        <v>8.5299933679336554E-2</v>
      </c>
      <c r="DS73" s="27">
        <f>IFERROR(INDEX(Sales!$D$5:$ABF$18,MATCH(UsagePerHour!$B73,Sales!$C$5:$C$18,0),MATCH(UsagePerHour!DS$4,Sales!$D$3:$ABF$3,0))/DS$2*INDEX(Usage!$D$5:$ABF$11,MATCH(UsagePerHour!$B$68,Usage!$C$5:$C$11,0),MATCH(UsagePerHour!DS$4,Usage!$D$3:$ABF$3,0)),"")</f>
        <v>0.29416479903155623</v>
      </c>
      <c r="DT73" s="27">
        <f>IFERROR(INDEX(Sales!$D$5:$ABF$18,MATCH(UsagePerHour!$B73,Sales!$C$5:$C$18,0),MATCH(UsagePerHour!DT$4,Sales!$D$3:$ABF$3,0))/DT$2*INDEX(Usage!$D$5:$ABF$11,MATCH(UsagePerHour!$B$68,Usage!$C$5:$C$11,0),MATCH(UsagePerHour!DT$4,Usage!$D$3:$ABF$3,0)),"")</f>
        <v>7.8354616895874266E-2</v>
      </c>
      <c r="DU73" s="27">
        <f>IFERROR(INDEX(Sales!$D$5:$ABF$18,MATCH(UsagePerHour!$B73,Sales!$C$5:$C$18,0),MATCH(UsagePerHour!DU$4,Sales!$D$3:$ABF$3,0))/DU$2*INDEX(Usage!$D$5:$ABF$11,MATCH(UsagePerHour!$B$68,Usage!$C$5:$C$11,0),MATCH(UsagePerHour!DU$4,Usage!$D$3:$ABF$3,0)),"")</f>
        <v>0.10311195032499365</v>
      </c>
      <c r="DV73" s="27">
        <f>IFERROR(INDEX(Sales!$D$5:$ABF$18,MATCH(UsagePerHour!$B73,Sales!$C$5:$C$18,0),MATCH(UsagePerHour!DV$4,Sales!$D$3:$ABF$3,0))/DV$2*INDEX(Usage!$D$5:$ABF$11,MATCH(UsagePerHour!$B$68,Usage!$C$5:$C$11,0),MATCH(UsagePerHour!DV$4,Usage!$D$3:$ABF$3,0)),"")</f>
        <v>0.13606716049382714</v>
      </c>
      <c r="DW73" s="27">
        <f>IFERROR(INDEX(Sales!$D$5:$ABF$18,MATCH(UsagePerHour!$B73,Sales!$C$5:$C$18,0),MATCH(UsagePerHour!DW$4,Sales!$D$3:$ABF$3,0))/DW$2*INDEX(Usage!$D$5:$ABF$11,MATCH(UsagePerHour!$B$68,Usage!$C$5:$C$11,0),MATCH(UsagePerHour!DW$4,Usage!$D$3:$ABF$3,0)),"")</f>
        <v>0.18394457597023758</v>
      </c>
      <c r="DX73" s="27">
        <f>IFERROR(INDEX(Sales!$D$5:$ABF$18,MATCH(UsagePerHour!$B73,Sales!$C$5:$C$18,0),MATCH(UsagePerHour!DX$4,Sales!$D$3:$ABF$3,0))/DX$2*INDEX(Usage!$D$5:$ABF$11,MATCH(UsagePerHour!$B$68,Usage!$C$5:$C$11,0),MATCH(UsagePerHour!DX$4,Usage!$D$3:$ABF$3,0)),"")</f>
        <v>0.13799255464513854</v>
      </c>
      <c r="DY73" s="27">
        <f>IFERROR(INDEX(Sales!$D$5:$ABF$18,MATCH(UsagePerHour!$B73,Sales!$C$5:$C$18,0),MATCH(UsagePerHour!DY$4,Sales!$D$3:$ABF$3,0))/DY$2*INDEX(Usage!$D$5:$ABF$11,MATCH(UsagePerHour!$B$68,Usage!$C$5:$C$11,0),MATCH(UsagePerHour!DY$4,Usage!$D$3:$ABF$3,0)),"")</f>
        <v>0.19665482915340315</v>
      </c>
      <c r="DZ73" s="27">
        <f>IFERROR(INDEX(Sales!$D$5:$ABF$18,MATCH(UsagePerHour!$B73,Sales!$C$5:$C$18,0),MATCH(UsagePerHour!DZ$4,Sales!$D$3:$ABF$3,0))/DZ$2*INDEX(Usage!$D$5:$ABF$11,MATCH(UsagePerHour!$B$68,Usage!$C$5:$C$11,0),MATCH(UsagePerHour!DZ$4,Usage!$D$3:$ABF$3,0)),"")</f>
        <v>0.257335557201193</v>
      </c>
      <c r="EA73" s="27">
        <f>IFERROR(INDEX(Sales!$D$5:$ABF$18,MATCH(UsagePerHour!$B73,Sales!$C$5:$C$18,0),MATCH(UsagePerHour!EA$4,Sales!$D$3:$ABF$3,0))/EA$2*INDEX(Usage!$D$5:$ABF$11,MATCH(UsagePerHour!$B$68,Usage!$C$5:$C$11,0),MATCH(UsagePerHour!EA$4,Usage!$D$3:$ABF$3,0)),"")</f>
        <v>0.25793400821570212</v>
      </c>
      <c r="EB73" s="27">
        <f>IFERROR(INDEX(Sales!$D$5:$ABF$18,MATCH(UsagePerHour!$B73,Sales!$C$5:$C$18,0),MATCH(UsagePerHour!EB$4,Sales!$D$3:$ABF$3,0))/EB$2*INDEX(Usage!$D$5:$ABF$11,MATCH(UsagePerHour!$B$68,Usage!$C$5:$C$11,0),MATCH(UsagePerHour!EB$4,Usage!$D$3:$ABF$3,0)),"")</f>
        <v>3.0583894998226325E-2</v>
      </c>
      <c r="EC73" s="27">
        <f>IFERROR(INDEX(Sales!$D$5:$ABF$18,MATCH(UsagePerHour!$B73,Sales!$C$5:$C$18,0),MATCH(UsagePerHour!EC$4,Sales!$D$3:$ABF$3,0))/EC$2*INDEX(Usage!$D$5:$ABF$11,MATCH(UsagePerHour!$B$68,Usage!$C$5:$C$11,0),MATCH(UsagePerHour!EC$4,Usage!$D$3:$ABF$3,0)),"")</f>
        <v>0.12903336196721768</v>
      </c>
      <c r="ED73" s="27">
        <f>IFERROR(INDEX(Sales!$D$5:$ABF$18,MATCH(UsagePerHour!$B73,Sales!$C$5:$C$18,0),MATCH(UsagePerHour!ED$4,Sales!$D$3:$ABF$3,0))/ED$2*INDEX(Usage!$D$5:$ABF$11,MATCH(UsagePerHour!$B$68,Usage!$C$5:$C$11,0),MATCH(UsagePerHour!ED$4,Usage!$D$3:$ABF$3,0)),"")</f>
        <v>0.15245408141006062</v>
      </c>
      <c r="EE73" s="27">
        <f>IFERROR(INDEX(Sales!$D$5:$ABF$18,MATCH(UsagePerHour!$B73,Sales!$C$5:$C$18,0),MATCH(UsagePerHour!EE$4,Sales!$D$3:$ABF$3,0))/EE$2*INDEX(Usage!$D$5:$ABF$11,MATCH(UsagePerHour!$B$68,Usage!$C$5:$C$11,0),MATCH(UsagePerHour!EE$4,Usage!$D$3:$ABF$3,0)),"")</f>
        <v>0.15266493489504249</v>
      </c>
      <c r="EF73" s="27">
        <f>IFERROR(INDEX(Sales!$D$5:$ABF$18,MATCH(UsagePerHour!$B73,Sales!$C$5:$C$18,0),MATCH(UsagePerHour!EF$4,Sales!$D$3:$ABF$3,0))/EF$2*INDEX(Usage!$D$5:$ABF$11,MATCH(UsagePerHour!$B$68,Usage!$C$5:$C$11,0),MATCH(UsagePerHour!EF$4,Usage!$D$3:$ABF$3,0)),"")</f>
        <v>0.26395326380842027</v>
      </c>
      <c r="EG73" s="27">
        <f>IFERROR(INDEX(Sales!$D$5:$ABF$18,MATCH(UsagePerHour!$B73,Sales!$C$5:$C$18,0),MATCH(UsagePerHour!EG$4,Sales!$D$3:$ABF$3,0))/EG$2*INDEX(Usage!$D$5:$ABF$11,MATCH(UsagePerHour!$B$68,Usage!$C$5:$C$11,0),MATCH(UsagePerHour!EG$4,Usage!$D$3:$ABF$3,0)),"")</f>
        <v>0.33429479215821523</v>
      </c>
      <c r="EH73" s="27">
        <f>IFERROR(INDEX(Sales!$D$5:$ABF$18,MATCH(UsagePerHour!$B73,Sales!$C$5:$C$18,0),MATCH(UsagePerHour!EH$4,Sales!$D$3:$ABF$3,0))/EH$2*INDEX(Usage!$D$5:$ABF$11,MATCH(UsagePerHour!$B$68,Usage!$C$5:$C$11,0),MATCH(UsagePerHour!EH$4,Usage!$D$3:$ABF$3,0)),"")</f>
        <v>0.21150875755403054</v>
      </c>
      <c r="EI73" s="27">
        <f>IFERROR(INDEX(Sales!$D$5:$ABF$18,MATCH(UsagePerHour!$B73,Sales!$C$5:$C$18,0),MATCH(UsagePerHour!EI$4,Sales!$D$3:$ABF$3,0))/EI$2*INDEX(Usage!$D$5:$ABF$11,MATCH(UsagePerHour!$B$68,Usage!$C$5:$C$11,0),MATCH(UsagePerHour!EI$4,Usage!$D$3:$ABF$3,0)),"")</f>
        <v>0.14603850574106683</v>
      </c>
      <c r="EJ73" s="27">
        <f>IFERROR(INDEX(Sales!$D$5:$ABF$18,MATCH(UsagePerHour!$B73,Sales!$C$5:$C$18,0),MATCH(UsagePerHour!EJ$4,Sales!$D$3:$ABF$3,0))/EJ$2*INDEX(Usage!$D$5:$ABF$11,MATCH(UsagePerHour!$B$68,Usage!$C$5:$C$11,0),MATCH(UsagePerHour!EJ$4,Usage!$D$3:$ABF$3,0)),"")</f>
        <v>8.3823585605001111E-2</v>
      </c>
      <c r="EK73" s="27">
        <f>IFERROR(INDEX(Sales!$D$5:$ABF$18,MATCH(UsagePerHour!$B73,Sales!$C$5:$C$18,0),MATCH(UsagePerHour!EK$4,Sales!$D$3:$ABF$3,0))/EK$2*INDEX(Usage!$D$5:$ABF$11,MATCH(UsagePerHour!$B$68,Usage!$C$5:$C$11,0),MATCH(UsagePerHour!EK$4,Usage!$D$3:$ABF$3,0)),"")</f>
        <v>0.11097215511279121</v>
      </c>
      <c r="EL73" s="27">
        <f>IFERROR(INDEX(Sales!$D$5:$ABF$18,MATCH(UsagePerHour!$B73,Sales!$C$5:$C$18,0),MATCH(UsagePerHour!EL$4,Sales!$D$3:$ABF$3,0))/EL$2*INDEX(Usage!$D$5:$ABF$11,MATCH(UsagePerHour!$B$68,Usage!$C$5:$C$11,0),MATCH(UsagePerHour!EL$4,Usage!$D$3:$ABF$3,0)),"")</f>
        <v>0.1119847266664874</v>
      </c>
      <c r="EM73" s="27">
        <f>IFERROR(INDEX(Sales!$D$5:$ABF$18,MATCH(UsagePerHour!$B73,Sales!$C$5:$C$18,0),MATCH(UsagePerHour!EM$4,Sales!$D$3:$ABF$3,0))/EM$2*INDEX(Usage!$D$5:$ABF$11,MATCH(UsagePerHour!$B$68,Usage!$C$5:$C$11,0),MATCH(UsagePerHour!EM$4,Usage!$D$3:$ABF$3,0)),"")</f>
        <v>0.1988369690350385</v>
      </c>
      <c r="EN73" s="27">
        <f>IFERROR(INDEX(Sales!$D$5:$ABF$18,MATCH(UsagePerHour!$B73,Sales!$C$5:$C$18,0),MATCH(UsagePerHour!EN$4,Sales!$D$3:$ABF$3,0))/EN$2*INDEX(Usage!$D$5:$ABF$11,MATCH(UsagePerHour!$B$68,Usage!$C$5:$C$11,0),MATCH(UsagePerHour!EN$4,Usage!$D$3:$ABF$3,0)),"")</f>
        <v>1.7836573840969829</v>
      </c>
      <c r="EO73" s="27">
        <f>IFERROR(INDEX(Sales!$D$5:$ABF$18,MATCH(UsagePerHour!$B73,Sales!$C$5:$C$18,0),MATCH(UsagePerHour!EO$4,Sales!$D$3:$ABF$3,0))/EO$2*INDEX(Usage!$D$5:$ABF$11,MATCH(UsagePerHour!$B$68,Usage!$C$5:$C$11,0),MATCH(UsagePerHour!EO$4,Usage!$D$3:$ABF$3,0)),"")</f>
        <v>0.19322163868356057</v>
      </c>
      <c r="EP73" s="27">
        <f>IFERROR(INDEX(Sales!$D$5:$ABF$18,MATCH(UsagePerHour!$B73,Sales!$C$5:$C$18,0),MATCH(UsagePerHour!EP$4,Sales!$D$3:$ABF$3,0))/EP$2*INDEX(Usage!$D$5:$ABF$11,MATCH(UsagePerHour!$B$68,Usage!$C$5:$C$11,0),MATCH(UsagePerHour!EP$4,Usage!$D$3:$ABF$3,0)),"")</f>
        <v>0.15230639504800597</v>
      </c>
      <c r="EQ73" s="27">
        <f>IFERROR(INDEX(Sales!$D$5:$ABF$18,MATCH(UsagePerHour!$B73,Sales!$C$5:$C$18,0),MATCH(UsagePerHour!EQ$4,Sales!$D$3:$ABF$3,0))/EQ$2*INDEX(Usage!$D$5:$ABF$11,MATCH(UsagePerHour!$B$68,Usage!$C$5:$C$11,0),MATCH(UsagePerHour!EQ$4,Usage!$D$3:$ABF$3,0)),"")</f>
        <v>0.9494952236213634</v>
      </c>
      <c r="ER73" s="27">
        <f>IFERROR(INDEX(Sales!$D$5:$ABF$18,MATCH(UsagePerHour!$B73,Sales!$C$5:$C$18,0),MATCH(UsagePerHour!ER$4,Sales!$D$3:$ABF$3,0))/ER$2*INDEX(Usage!$D$5:$ABF$11,MATCH(UsagePerHour!$B$68,Usage!$C$5:$C$11,0),MATCH(UsagePerHour!ER$4,Usage!$D$3:$ABF$3,0)),"")</f>
        <v>0.19825027685492805</v>
      </c>
      <c r="ES73" s="27">
        <f>IFERROR(INDEX(Sales!$D$5:$ABF$18,MATCH(UsagePerHour!$B73,Sales!$C$5:$C$18,0),MATCH(UsagePerHour!ES$4,Sales!$D$3:$ABF$3,0))/ES$2*INDEX(Usage!$D$5:$ABF$11,MATCH(UsagePerHour!$B$68,Usage!$C$5:$C$11,0),MATCH(UsagePerHour!ES$4,Usage!$D$3:$ABF$3,0)),"")</f>
        <v>1.3115842476390242E-2</v>
      </c>
      <c r="ET73" s="27">
        <f>IFERROR(INDEX(Sales!$D$5:$ABF$18,MATCH(UsagePerHour!$B73,Sales!$C$5:$C$18,0),MATCH(UsagePerHour!ET$4,Sales!$D$3:$ABF$3,0))/ET$2*INDEX(Usage!$D$5:$ABF$11,MATCH(UsagePerHour!$B$68,Usage!$C$5:$C$11,0),MATCH(UsagePerHour!ET$4,Usage!$D$3:$ABF$3,0)),"")</f>
        <v>0.30334042271854239</v>
      </c>
      <c r="EU73" s="27">
        <f>IFERROR(INDEX(Sales!$D$5:$ABF$18,MATCH(UsagePerHour!$B73,Sales!$C$5:$C$18,0),MATCH(UsagePerHour!EU$4,Sales!$D$3:$ABF$3,0))/EU$2*INDEX(Usage!$D$5:$ABF$11,MATCH(UsagePerHour!$B$68,Usage!$C$5:$C$11,0),MATCH(UsagePerHour!EU$4,Usage!$D$3:$ABF$3,0)),"")</f>
        <v>1.0622188212069712</v>
      </c>
      <c r="EV73" s="27">
        <f>IFERROR(INDEX(Sales!$D$5:$ABF$18,MATCH(UsagePerHour!$B73,Sales!$C$5:$C$18,0),MATCH(UsagePerHour!EV$4,Sales!$D$3:$ABF$3,0))/EV$2*INDEX(Usage!$D$5:$ABF$11,MATCH(UsagePerHour!$B$68,Usage!$C$5:$C$11,0),MATCH(UsagePerHour!EV$4,Usage!$D$3:$ABF$3,0)),"")</f>
        <v>0.12575655698342342</v>
      </c>
      <c r="EW73" s="27">
        <f>IFERROR(INDEX(Sales!$D$5:$ABF$18,MATCH(UsagePerHour!$B73,Sales!$C$5:$C$18,0),MATCH(UsagePerHour!EW$4,Sales!$D$3:$ABF$3,0))/EW$2*INDEX(Usage!$D$5:$ABF$11,MATCH(UsagePerHour!$B$68,Usage!$C$5:$C$11,0),MATCH(UsagePerHour!EW$4,Usage!$D$3:$ABF$3,0)),"")</f>
        <v>0.1601052088409827</v>
      </c>
      <c r="EX73" s="27">
        <f>IFERROR(INDEX(Sales!$D$5:$ABF$18,MATCH(UsagePerHour!$B73,Sales!$C$5:$C$18,0),MATCH(UsagePerHour!EX$4,Sales!$D$3:$ABF$3,0))/EX$2*INDEX(Usage!$D$5:$ABF$11,MATCH(UsagePerHour!$B$68,Usage!$C$5:$C$11,0),MATCH(UsagePerHour!EX$4,Usage!$D$3:$ABF$3,0)),"")</f>
        <v>0.25234288313496306</v>
      </c>
      <c r="EY73" s="27">
        <f>IFERROR(INDEX(Sales!$D$5:$ABF$18,MATCH(UsagePerHour!$B73,Sales!$C$5:$C$18,0),MATCH(UsagePerHour!EY$4,Sales!$D$3:$ABF$3,0))/EY$2*INDEX(Usage!$D$5:$ABF$11,MATCH(UsagePerHour!$B$68,Usage!$C$5:$C$11,0),MATCH(UsagePerHour!EY$4,Usage!$D$3:$ABF$3,0)),"")</f>
        <v>0.20320517243965738</v>
      </c>
      <c r="EZ73" s="27">
        <f>IFERROR(INDEX(Sales!$D$5:$ABF$18,MATCH(UsagePerHour!$B73,Sales!$C$5:$C$18,0),MATCH(UsagePerHour!EZ$4,Sales!$D$3:$ABF$3,0))/EZ$2*INDEX(Usage!$D$5:$ABF$11,MATCH(UsagePerHour!$B$68,Usage!$C$5:$C$11,0),MATCH(UsagePerHour!EZ$4,Usage!$D$3:$ABF$3,0)),"")</f>
        <v>0.16240243933043894</v>
      </c>
      <c r="FA73" s="27">
        <f>IFERROR(INDEX(Sales!$D$5:$ABF$18,MATCH(UsagePerHour!$B73,Sales!$C$5:$C$18,0),MATCH(UsagePerHour!FA$4,Sales!$D$3:$ABF$3,0))/FA$2*INDEX(Usage!$D$5:$ABF$11,MATCH(UsagePerHour!$B$68,Usage!$C$5:$C$11,0),MATCH(UsagePerHour!FA$4,Usage!$D$3:$ABF$3,0)),"")</f>
        <v>0.1801379755583789</v>
      </c>
      <c r="FB73" s="27">
        <f>IFERROR(INDEX(Sales!$D$5:$ABF$18,MATCH(UsagePerHour!$B73,Sales!$C$5:$C$18,0),MATCH(UsagePerHour!FB$4,Sales!$D$3:$ABF$3,0))/FB$2*INDEX(Usage!$D$5:$ABF$11,MATCH(UsagePerHour!$B$68,Usage!$C$5:$C$11,0),MATCH(UsagePerHour!FB$4,Usage!$D$3:$ABF$3,0)),"")</f>
        <v>0.22820364832278509</v>
      </c>
      <c r="FC73" s="27">
        <f>IFERROR(INDEX(Sales!$D$5:$ABF$18,MATCH(UsagePerHour!$B73,Sales!$C$5:$C$18,0),MATCH(UsagePerHour!FC$4,Sales!$D$3:$ABF$3,0))/FC$2*INDEX(Usage!$D$5:$ABF$11,MATCH(UsagePerHour!$B$68,Usage!$C$5:$C$11,0),MATCH(UsagePerHour!FC$4,Usage!$D$3:$ABF$3,0)),"")</f>
        <v>0.10097612118363733</v>
      </c>
      <c r="FD73" s="27">
        <f>IFERROR(INDEX(Sales!$D$5:$ABF$18,MATCH(UsagePerHour!$B73,Sales!$C$5:$C$18,0),MATCH(UsagePerHour!FD$4,Sales!$D$3:$ABF$3,0))/FD$2*INDEX(Usage!$D$5:$ABF$11,MATCH(UsagePerHour!$B$68,Usage!$C$5:$C$11,0),MATCH(UsagePerHour!FD$4,Usage!$D$3:$ABF$3,0)),"")</f>
        <v>1.8170493352520457E-2</v>
      </c>
      <c r="FE73" s="27">
        <f>IFERROR(INDEX(Sales!$D$5:$ABF$18,MATCH(UsagePerHour!$B73,Sales!$C$5:$C$18,0),MATCH(UsagePerHour!FE$4,Sales!$D$3:$ABF$3,0))/FE$2*INDEX(Usage!$D$5:$ABF$11,MATCH(UsagePerHour!$B$68,Usage!$C$5:$C$11,0),MATCH(UsagePerHour!FE$4,Usage!$D$3:$ABF$3,0)),"")</f>
        <v>6.0717815062170812E-2</v>
      </c>
      <c r="FF73" s="27">
        <f>IFERROR(INDEX(Sales!$D$5:$ABF$18,MATCH(UsagePerHour!$B73,Sales!$C$5:$C$18,0),MATCH(UsagePerHour!FF$4,Sales!$D$3:$ABF$3,0))/FF$2*INDEX(Usage!$D$5:$ABF$11,MATCH(UsagePerHour!$B$68,Usage!$C$5:$C$11,0),MATCH(UsagePerHour!FF$4,Usage!$D$3:$ABF$3,0)),"")</f>
        <v>8.8145736739995401E-2</v>
      </c>
      <c r="FG73" s="27">
        <f>IFERROR(INDEX(Sales!$D$5:$ABF$18,MATCH(UsagePerHour!$B73,Sales!$C$5:$C$18,0),MATCH(UsagePerHour!FG$4,Sales!$D$3:$ABF$3,0))/FG$2*INDEX(Usage!$D$5:$ABF$11,MATCH(UsagePerHour!$B$68,Usage!$C$5:$C$11,0),MATCH(UsagePerHour!FG$4,Usage!$D$3:$ABF$3,0)),"")</f>
        <v>0.11942256687259438</v>
      </c>
      <c r="FH73" s="27">
        <f>IFERROR(INDEX(Sales!$D$5:$ABF$18,MATCH(UsagePerHour!$B73,Sales!$C$5:$C$18,0),MATCH(UsagePerHour!FH$4,Sales!$D$3:$ABF$3,0))/FH$2*INDEX(Usage!$D$5:$ABF$11,MATCH(UsagePerHour!$B$68,Usage!$C$5:$C$11,0),MATCH(UsagePerHour!FH$4,Usage!$D$3:$ABF$3,0)),"")</f>
        <v>0.12823859197647167</v>
      </c>
      <c r="FI73" s="27">
        <f>IFERROR(INDEX(Sales!$D$5:$ABF$18,MATCH(UsagePerHour!$B73,Sales!$C$5:$C$18,0),MATCH(UsagePerHour!FI$4,Sales!$D$3:$ABF$3,0))/FI$2*INDEX(Usage!$D$5:$ABF$11,MATCH(UsagePerHour!$B$68,Usage!$C$5:$C$11,0),MATCH(UsagePerHour!FI$4,Usage!$D$3:$ABF$3,0)),"")</f>
        <v>0.18257108650104761</v>
      </c>
      <c r="FJ73" s="27">
        <f>IFERROR(INDEX(Sales!$D$5:$ABF$18,MATCH(UsagePerHour!$B73,Sales!$C$5:$C$18,0),MATCH(UsagePerHour!FJ$4,Sales!$D$3:$ABF$3,0))/FJ$2*INDEX(Usage!$D$5:$ABF$11,MATCH(UsagePerHour!$B$68,Usage!$C$5:$C$11,0),MATCH(UsagePerHour!FJ$4,Usage!$D$3:$ABF$3,0)),"")</f>
        <v>0.18538661056859063</v>
      </c>
      <c r="FK73" s="27">
        <f>IFERROR(INDEX(Sales!$D$5:$ABF$18,MATCH(UsagePerHour!$B73,Sales!$C$5:$C$18,0),MATCH(UsagePerHour!FK$4,Sales!$D$3:$ABF$3,0))/FK$2*INDEX(Usage!$D$5:$ABF$11,MATCH(UsagePerHour!$B$68,Usage!$C$5:$C$11,0),MATCH(UsagePerHour!FK$4,Usage!$D$3:$ABF$3,0)),"")</f>
        <v>0.10026804769500836</v>
      </c>
      <c r="FL73" s="27">
        <f>IFERROR(INDEX(Sales!$D$5:$ABF$18,MATCH(UsagePerHour!$B73,Sales!$C$5:$C$18,0),MATCH(UsagePerHour!FL$4,Sales!$D$3:$ABF$3,0))/FL$2*INDEX(Usage!$D$5:$ABF$11,MATCH(UsagePerHour!$B$68,Usage!$C$5:$C$11,0),MATCH(UsagePerHour!FL$4,Usage!$D$3:$ABF$3,0)),"")</f>
        <v>0.2843009648942722</v>
      </c>
      <c r="FM73" s="27">
        <f>IFERROR(INDEX(Sales!$D$5:$ABF$18,MATCH(UsagePerHour!$B73,Sales!$C$5:$C$18,0),MATCH(UsagePerHour!FM$4,Sales!$D$3:$ABF$3,0))/FM$2*INDEX(Usage!$D$5:$ABF$11,MATCH(UsagePerHour!$B$68,Usage!$C$5:$C$11,0),MATCH(UsagePerHour!FM$4,Usage!$D$3:$ABF$3,0)),"")</f>
        <v>7.1703709959200473E-2</v>
      </c>
      <c r="FN73" s="27">
        <f>IFERROR(INDEX(Sales!$D$5:$ABF$18,MATCH(UsagePerHour!$B73,Sales!$C$5:$C$18,0),MATCH(UsagePerHour!FN$4,Sales!$D$3:$ABF$3,0))/FN$2*INDEX(Usage!$D$5:$ABF$11,MATCH(UsagePerHour!$B$68,Usage!$C$5:$C$11,0),MATCH(UsagePerHour!FN$4,Usage!$D$3:$ABF$3,0)),"")</f>
        <v>0.21997943636958453</v>
      </c>
      <c r="FO73" s="27">
        <f>IFERROR(INDEX(Sales!$D$5:$ABF$18,MATCH(UsagePerHour!$B73,Sales!$C$5:$C$18,0),MATCH(UsagePerHour!FO$4,Sales!$D$3:$ABF$3,0))/FO$2*INDEX(Usage!$D$5:$ABF$11,MATCH(UsagePerHour!$B$68,Usage!$C$5:$C$11,0),MATCH(UsagePerHour!FO$4,Usage!$D$3:$ABF$3,0)),"")</f>
        <v>0.5586723372781065</v>
      </c>
      <c r="FP73" s="27">
        <f>IFERROR(INDEX(Sales!$D$5:$ABF$18,MATCH(UsagePerHour!$B73,Sales!$C$5:$C$18,0),MATCH(UsagePerHour!FP$4,Sales!$D$3:$ABF$3,0))/FP$2*INDEX(Usage!$D$5:$ABF$11,MATCH(UsagePerHour!$B$68,Usage!$C$5:$C$11,0),MATCH(UsagePerHour!FP$4,Usage!$D$3:$ABF$3,0)),"")</f>
        <v>0.85671222551494342</v>
      </c>
      <c r="FQ73" s="27">
        <f>IFERROR(INDEX(Sales!$D$5:$ABF$18,MATCH(UsagePerHour!$B73,Sales!$C$5:$C$18,0),MATCH(UsagePerHour!FQ$4,Sales!$D$3:$ABF$3,0))/FQ$2*INDEX(Usage!$D$5:$ABF$11,MATCH(UsagePerHour!$B$68,Usage!$C$5:$C$11,0),MATCH(UsagePerHour!FQ$4,Usage!$D$3:$ABF$3,0)),"")</f>
        <v>7.540265421014973E-2</v>
      </c>
      <c r="FR73" s="27">
        <f>IFERROR(INDEX(Sales!$D$5:$ABF$18,MATCH(UsagePerHour!$B73,Sales!$C$5:$C$18,0),MATCH(UsagePerHour!FR$4,Sales!$D$3:$ABF$3,0))/FR$2*INDEX(Usage!$D$5:$ABF$11,MATCH(UsagePerHour!$B$68,Usage!$C$5:$C$11,0),MATCH(UsagePerHour!FR$4,Usage!$D$3:$ABF$3,0)),"")</f>
        <v>0.10523225612423447</v>
      </c>
      <c r="FS73" s="27">
        <f>IFERROR(INDEX(Sales!$D$5:$ABF$18,MATCH(UsagePerHour!$B73,Sales!$C$5:$C$18,0),MATCH(UsagePerHour!FS$4,Sales!$D$3:$ABF$3,0))/FS$2*INDEX(Usage!$D$5:$ABF$11,MATCH(UsagePerHour!$B$68,Usage!$C$5:$C$11,0),MATCH(UsagePerHour!FS$4,Usage!$D$3:$ABF$3,0)),"")</f>
        <v>0.1146860693263571</v>
      </c>
      <c r="FT73" s="27">
        <f>IFERROR(INDEX(Sales!$D$5:$ABF$18,MATCH(UsagePerHour!$B73,Sales!$C$5:$C$18,0),MATCH(UsagePerHour!FT$4,Sales!$D$3:$ABF$3,0))/FT$2*INDEX(Usage!$D$5:$ABF$11,MATCH(UsagePerHour!$B$68,Usage!$C$5:$C$11,0),MATCH(UsagePerHour!FT$4,Usage!$D$3:$ABF$3,0)),"")</f>
        <v>0.27344264855157335</v>
      </c>
      <c r="FU73" s="27">
        <f>IFERROR(INDEX(Sales!$D$5:$ABF$18,MATCH(UsagePerHour!$B73,Sales!$C$5:$C$18,0),MATCH(UsagePerHour!FU$4,Sales!$D$3:$ABF$3,0))/FU$2*INDEX(Usage!$D$5:$ABF$11,MATCH(UsagePerHour!$B$68,Usage!$C$5:$C$11,0),MATCH(UsagePerHour!FU$4,Usage!$D$3:$ABF$3,0)),"")</f>
        <v>0.12177481436338269</v>
      </c>
      <c r="FV73" s="27">
        <f>IFERROR(INDEX(Sales!$D$5:$ABF$18,MATCH(UsagePerHour!$B73,Sales!$C$5:$C$18,0),MATCH(UsagePerHour!FV$4,Sales!$D$3:$ABF$3,0))/FV$2*INDEX(Usage!$D$5:$ABF$11,MATCH(UsagePerHour!$B$68,Usage!$C$5:$C$11,0),MATCH(UsagePerHour!FV$4,Usage!$D$3:$ABF$3,0)),"")</f>
        <v>9.9955738945444683E-2</v>
      </c>
      <c r="FW73" s="27">
        <f>IFERROR(INDEX(Sales!$D$5:$ABF$18,MATCH(UsagePerHour!$B73,Sales!$C$5:$C$18,0),MATCH(UsagePerHour!FW$4,Sales!$D$3:$ABF$3,0))/FW$2*INDEX(Usage!$D$5:$ABF$11,MATCH(UsagePerHour!$B$68,Usage!$C$5:$C$11,0),MATCH(UsagePerHour!FW$4,Usage!$D$3:$ABF$3,0)),"")</f>
        <v>0.55528041443691567</v>
      </c>
      <c r="FX73" s="27">
        <f>IFERROR(INDEX(Sales!$D$5:$ABF$18,MATCH(UsagePerHour!$B73,Sales!$C$5:$C$18,0),MATCH(UsagePerHour!FX$4,Sales!$D$3:$ABF$3,0))/FX$2*INDEX(Usage!$D$5:$ABF$11,MATCH(UsagePerHour!$B$68,Usage!$C$5:$C$11,0),MATCH(UsagePerHour!FX$4,Usage!$D$3:$ABF$3,0)),"")</f>
        <v>0.24579885507259125</v>
      </c>
      <c r="FY73" s="27">
        <f>IFERROR(INDEX(Sales!$D$5:$ABF$18,MATCH(UsagePerHour!$B73,Sales!$C$5:$C$18,0),MATCH(UsagePerHour!FY$4,Sales!$D$3:$ABF$3,0))/FY$2*INDEX(Usage!$D$5:$ABF$11,MATCH(UsagePerHour!$B$68,Usage!$C$5:$C$11,0),MATCH(UsagePerHour!FY$4,Usage!$D$3:$ABF$3,0)),"")</f>
        <v>9.7744162473084095E-2</v>
      </c>
      <c r="FZ73" s="27">
        <f>IFERROR(INDEX(Sales!$D$5:$ABF$18,MATCH(UsagePerHour!$B73,Sales!$C$5:$C$18,0),MATCH(UsagePerHour!FZ$4,Sales!$D$3:$ABF$3,0))/FZ$2*INDEX(Usage!$D$5:$ABF$11,MATCH(UsagePerHour!$B$68,Usage!$C$5:$C$11,0),MATCH(UsagePerHour!FZ$4,Usage!$D$3:$ABF$3,0)),"")</f>
        <v>0.319780570762567</v>
      </c>
      <c r="GA73" s="27">
        <f>IFERROR(INDEX(Sales!$D$5:$ABF$18,MATCH(UsagePerHour!$B73,Sales!$C$5:$C$18,0),MATCH(UsagePerHour!GA$4,Sales!$D$3:$ABF$3,0))/GA$2*INDEX(Usage!$D$5:$ABF$11,MATCH(UsagePerHour!$B$68,Usage!$C$5:$C$11,0),MATCH(UsagePerHour!GA$4,Usage!$D$3:$ABF$3,0)),"")</f>
        <v>0.19138362158783079</v>
      </c>
      <c r="GB73" s="27">
        <f>IFERROR(INDEX(Sales!$D$5:$ABF$18,MATCH(UsagePerHour!$B73,Sales!$C$5:$C$18,0),MATCH(UsagePerHour!GB$4,Sales!$D$3:$ABF$3,0))/GB$2*INDEX(Usage!$D$5:$ABF$11,MATCH(UsagePerHour!$B$68,Usage!$C$5:$C$11,0),MATCH(UsagePerHour!GB$4,Usage!$D$3:$ABF$3,0)),"")</f>
        <v>0.17551989699237161</v>
      </c>
      <c r="GC73" s="27">
        <f>IFERROR(INDEX(Sales!$D$5:$ABF$18,MATCH(UsagePerHour!$B73,Sales!$C$5:$C$18,0),MATCH(UsagePerHour!GC$4,Sales!$D$3:$ABF$3,0))/GC$2*INDEX(Usage!$D$5:$ABF$11,MATCH(UsagePerHour!$B$68,Usage!$C$5:$C$11,0),MATCH(UsagePerHour!GC$4,Usage!$D$3:$ABF$3,0)),"")</f>
        <v>0.2047195583986329</v>
      </c>
      <c r="GD73" s="27">
        <f>IFERROR(INDEX(Sales!$D$5:$ABF$18,MATCH(UsagePerHour!$B73,Sales!$C$5:$C$18,0),MATCH(UsagePerHour!GD$4,Sales!$D$3:$ABF$3,0))/GD$2*INDEX(Usage!$D$5:$ABF$11,MATCH(UsagePerHour!$B$68,Usage!$C$5:$C$11,0),MATCH(UsagePerHour!GD$4,Usage!$D$3:$ABF$3,0)),"")</f>
        <v>0.42628522191014051</v>
      </c>
      <c r="GE73" s="27">
        <f>IFERROR(INDEX(Sales!$D$5:$ABF$18,MATCH(UsagePerHour!$B73,Sales!$C$5:$C$18,0),MATCH(UsagePerHour!GE$4,Sales!$D$3:$ABF$3,0))/GE$2*INDEX(Usage!$D$5:$ABF$11,MATCH(UsagePerHour!$B$68,Usage!$C$5:$C$11,0),MATCH(UsagePerHour!GE$4,Usage!$D$3:$ABF$3,0)),"")</f>
        <v>0.11680667297681023</v>
      </c>
      <c r="GF73" s="27">
        <f>IFERROR(INDEX(Sales!$D$5:$ABF$18,MATCH(UsagePerHour!$B73,Sales!$C$5:$C$18,0),MATCH(UsagePerHour!GF$4,Sales!$D$3:$ABF$3,0))/GF$2*INDEX(Usage!$D$5:$ABF$11,MATCH(UsagePerHour!$B$68,Usage!$C$5:$C$11,0),MATCH(UsagePerHour!GF$4,Usage!$D$3:$ABF$3,0)),"")</f>
        <v>0.11608973219150973</v>
      </c>
      <c r="GG73" s="27">
        <f>IFERROR(INDEX(Sales!$D$5:$ABF$18,MATCH(UsagePerHour!$B73,Sales!$C$5:$C$18,0),MATCH(UsagePerHour!GG$4,Sales!$D$3:$ABF$3,0))/GG$2*INDEX(Usage!$D$5:$ABF$11,MATCH(UsagePerHour!$B$68,Usage!$C$5:$C$11,0),MATCH(UsagePerHour!GG$4,Usage!$D$3:$ABF$3,0)),"")</f>
        <v>8.8656402409868995E-2</v>
      </c>
      <c r="GH73" s="27">
        <f>IFERROR(INDEX(Sales!$D$5:$ABF$18,MATCH(UsagePerHour!$B73,Sales!$C$5:$C$18,0),MATCH(UsagePerHour!GH$4,Sales!$D$3:$ABF$3,0))/GH$2*INDEX(Usage!$D$5:$ABF$11,MATCH(UsagePerHour!$B$68,Usage!$C$5:$C$11,0),MATCH(UsagePerHour!GH$4,Usage!$D$3:$ABF$3,0)),"")</f>
        <v>0.28362285304566043</v>
      </c>
      <c r="GI73" s="27">
        <f>IFERROR(INDEX(Sales!$D$5:$ABF$18,MATCH(UsagePerHour!$B73,Sales!$C$5:$C$18,0),MATCH(UsagePerHour!GI$4,Sales!$D$3:$ABF$3,0))/GI$2*INDEX(Usage!$D$5:$ABF$11,MATCH(UsagePerHour!$B$68,Usage!$C$5:$C$11,0),MATCH(UsagePerHour!GI$4,Usage!$D$3:$ABF$3,0)),"")</f>
        <v>0.11778886957927495</v>
      </c>
      <c r="GJ73" s="27">
        <f>IFERROR(INDEX(Sales!$D$5:$ABF$18,MATCH(UsagePerHour!$B73,Sales!$C$5:$C$18,0),MATCH(UsagePerHour!GJ$4,Sales!$D$3:$ABF$3,0))/GJ$2*INDEX(Usage!$D$5:$ABF$11,MATCH(UsagePerHour!$B$68,Usage!$C$5:$C$11,0),MATCH(UsagePerHour!GJ$4,Usage!$D$3:$ABF$3,0)),"")</f>
        <v>0.30763326438557581</v>
      </c>
      <c r="GK73" s="27">
        <f>IFERROR(INDEX(Sales!$D$5:$ABF$18,MATCH(UsagePerHour!$B73,Sales!$C$5:$C$18,0),MATCH(UsagePerHour!GK$4,Sales!$D$3:$ABF$3,0))/GK$2*INDEX(Usage!$D$5:$ABF$11,MATCH(UsagePerHour!$B$68,Usage!$C$5:$C$11,0),MATCH(UsagePerHour!GK$4,Usage!$D$3:$ABF$3,0)),"")</f>
        <v>0.73235771081873202</v>
      </c>
      <c r="GL73" s="27">
        <f>IFERROR(INDEX(Sales!$D$5:$ABF$18,MATCH(UsagePerHour!$B73,Sales!$C$5:$C$18,0),MATCH(UsagePerHour!GL$4,Sales!$D$3:$ABF$3,0))/GL$2*INDEX(Usage!$D$5:$ABF$11,MATCH(UsagePerHour!$B$68,Usage!$C$5:$C$11,0),MATCH(UsagePerHour!GL$4,Usage!$D$3:$ABF$3,0)),"")</f>
        <v>0.13972119505515757</v>
      </c>
      <c r="GM73" s="27">
        <f>IFERROR(INDEX(Sales!$D$5:$ABF$18,MATCH(UsagePerHour!$B73,Sales!$C$5:$C$18,0),MATCH(UsagePerHour!GM$4,Sales!$D$3:$ABF$3,0))/GM$2*INDEX(Usage!$D$5:$ABF$11,MATCH(UsagePerHour!$B$68,Usage!$C$5:$C$11,0),MATCH(UsagePerHour!GM$4,Usage!$D$3:$ABF$3,0)),"")</f>
        <v>0.16273929002880774</v>
      </c>
      <c r="GN73" s="27">
        <f>IFERROR(INDEX(Sales!$D$5:$ABF$18,MATCH(UsagePerHour!$B73,Sales!$C$5:$C$18,0),MATCH(UsagePerHour!GN$4,Sales!$D$3:$ABF$3,0))/GN$2*INDEX(Usage!$D$5:$ABF$11,MATCH(UsagePerHour!$B$68,Usage!$C$5:$C$11,0),MATCH(UsagePerHour!GN$4,Usage!$D$3:$ABF$3,0)),"")</f>
        <v>0.59953506765567222</v>
      </c>
      <c r="GO73" s="27">
        <f>IFERROR(INDEX(Sales!$D$5:$ABF$18,MATCH(UsagePerHour!$B73,Sales!$C$5:$C$18,0),MATCH(UsagePerHour!GO$4,Sales!$D$3:$ABF$3,0))/GO$2*INDEX(Usage!$D$5:$ABF$11,MATCH(UsagePerHour!$B$68,Usage!$C$5:$C$11,0),MATCH(UsagePerHour!GO$4,Usage!$D$3:$ABF$3,0)),"")</f>
        <v>0.11115722680607797</v>
      </c>
      <c r="GP73" s="27">
        <f>IFERROR(INDEX(Sales!$D$5:$ABF$18,MATCH(UsagePerHour!$B73,Sales!$C$5:$C$18,0),MATCH(UsagePerHour!GP$4,Sales!$D$3:$ABF$3,0))/GP$2*INDEX(Usage!$D$5:$ABF$11,MATCH(UsagePerHour!$B$68,Usage!$C$5:$C$11,0),MATCH(UsagePerHour!GP$4,Usage!$D$3:$ABF$3,0)),"")</f>
        <v>0.37428994448943087</v>
      </c>
      <c r="GQ73" s="27">
        <f>IFERROR(INDEX(Sales!$D$5:$ABF$18,MATCH(UsagePerHour!$B73,Sales!$C$5:$C$18,0),MATCH(UsagePerHour!GQ$4,Sales!$D$3:$ABF$3,0))/GQ$2*INDEX(Usage!$D$5:$ABF$11,MATCH(UsagePerHour!$B$68,Usage!$C$5:$C$11,0),MATCH(UsagePerHour!GQ$4,Usage!$D$3:$ABF$3,0)),"")</f>
        <v>0.221339704994057</v>
      </c>
      <c r="GR73" s="27">
        <f>IFERROR(INDEX(Sales!$D$5:$ABF$18,MATCH(UsagePerHour!$B73,Sales!$C$5:$C$18,0),MATCH(UsagePerHour!GR$4,Sales!$D$3:$ABF$3,0))/GR$2*INDEX(Usage!$D$5:$ABF$11,MATCH(UsagePerHour!$B$68,Usage!$C$5:$C$11,0),MATCH(UsagePerHour!GR$4,Usage!$D$3:$ABF$3,0)),"")</f>
        <v>0.19157109698406696</v>
      </c>
      <c r="GS73" s="27">
        <f>IFERROR(INDEX(Sales!$D$5:$ABF$18,MATCH(UsagePerHour!$B73,Sales!$C$5:$C$18,0),MATCH(UsagePerHour!GS$4,Sales!$D$3:$ABF$3,0))/GS$2*INDEX(Usage!$D$5:$ABF$11,MATCH(UsagePerHour!$B$68,Usage!$C$5:$C$11,0),MATCH(UsagePerHour!GS$4,Usage!$D$3:$ABF$3,0)),"")</f>
        <v>0.14600907464212678</v>
      </c>
      <c r="GT73" s="27">
        <f>IFERROR(INDEX(Sales!$D$5:$ABF$18,MATCH(UsagePerHour!$B73,Sales!$C$5:$C$18,0),MATCH(UsagePerHour!GT$4,Sales!$D$3:$ABF$3,0))/GT$2*INDEX(Usage!$D$5:$ABF$11,MATCH(UsagePerHour!$B$68,Usage!$C$5:$C$11,0),MATCH(UsagePerHour!GT$4,Usage!$D$3:$ABF$3,0)),"")</f>
        <v>0.15445297245406289</v>
      </c>
      <c r="GU73" s="27">
        <f>IFERROR(INDEX(Sales!$D$5:$ABF$18,MATCH(UsagePerHour!$B73,Sales!$C$5:$C$18,0),MATCH(UsagePerHour!GU$4,Sales!$D$3:$ABF$3,0))/GU$2*INDEX(Usage!$D$5:$ABF$11,MATCH(UsagePerHour!$B$68,Usage!$C$5:$C$11,0),MATCH(UsagePerHour!GU$4,Usage!$D$3:$ABF$3,0)),"")</f>
        <v>8.1393887061751602E-2</v>
      </c>
      <c r="GV73" s="27">
        <f>IFERROR(INDEX(Sales!$D$5:$ABF$18,MATCH(UsagePerHour!$B73,Sales!$C$5:$C$18,0),MATCH(UsagePerHour!GV$4,Sales!$D$3:$ABF$3,0))/GV$2*INDEX(Usage!$D$5:$ABF$11,MATCH(UsagePerHour!$B$68,Usage!$C$5:$C$11,0),MATCH(UsagePerHour!GV$4,Usage!$D$3:$ABF$3,0)),"")</f>
        <v>0.34922129879977254</v>
      </c>
      <c r="GW73" s="27">
        <f>IFERROR(INDEX(Sales!$D$5:$ABF$18,MATCH(UsagePerHour!$B73,Sales!$C$5:$C$18,0),MATCH(UsagePerHour!GW$4,Sales!$D$3:$ABF$3,0))/GW$2*INDEX(Usage!$D$5:$ABF$11,MATCH(UsagePerHour!$B$68,Usage!$C$5:$C$11,0),MATCH(UsagePerHour!GW$4,Usage!$D$3:$ABF$3,0)),"")</f>
        <v>0.29105322011869195</v>
      </c>
      <c r="GX73" s="27">
        <f>IFERROR(INDEX(Sales!$D$5:$ABF$18,MATCH(UsagePerHour!$B73,Sales!$C$5:$C$18,0),MATCH(UsagePerHour!GX$4,Sales!$D$3:$ABF$3,0))/GX$2*INDEX(Usage!$D$5:$ABF$11,MATCH(UsagePerHour!$B$68,Usage!$C$5:$C$11,0),MATCH(UsagePerHour!GX$4,Usage!$D$3:$ABF$3,0)),"")</f>
        <v>4.0528943293779471E-2</v>
      </c>
      <c r="GY73" s="27">
        <f>IFERROR(INDEX(Sales!$D$5:$ABF$18,MATCH(UsagePerHour!$B73,Sales!$C$5:$C$18,0),MATCH(UsagePerHour!GY$4,Sales!$D$3:$ABF$3,0))/GY$2*INDEX(Usage!$D$5:$ABF$11,MATCH(UsagePerHour!$B$68,Usage!$C$5:$C$11,0),MATCH(UsagePerHour!GY$4,Usage!$D$3:$ABF$3,0)),"")</f>
        <v>0.38849550129482119</v>
      </c>
      <c r="GZ73" s="27">
        <f>IFERROR(INDEX(Sales!$D$5:$ABF$18,MATCH(UsagePerHour!$B73,Sales!$C$5:$C$18,0),MATCH(UsagePerHour!GZ$4,Sales!$D$3:$ABF$3,0))/GZ$2*INDEX(Usage!$D$5:$ABF$11,MATCH(UsagePerHour!$B$68,Usage!$C$5:$C$11,0),MATCH(UsagePerHour!GZ$4,Usage!$D$3:$ABF$3,0)),"")</f>
        <v>7.9671856287425152E-2</v>
      </c>
      <c r="HA73" s="27">
        <f>IFERROR(INDEX(Sales!$D$5:$ABF$18,MATCH(UsagePerHour!$B73,Sales!$C$5:$C$18,0),MATCH(UsagePerHour!HA$4,Sales!$D$3:$ABF$3,0))/HA$2*INDEX(Usage!$D$5:$ABF$11,MATCH(UsagePerHour!$B$68,Usage!$C$5:$C$11,0),MATCH(UsagePerHour!HA$4,Usage!$D$3:$ABF$3,0)),"")</f>
        <v>0.13031491096123052</v>
      </c>
      <c r="HB73" s="27">
        <f>IFERROR(INDEX(Sales!$D$5:$ABF$18,MATCH(UsagePerHour!$B73,Sales!$C$5:$C$18,0),MATCH(UsagePerHour!HB$4,Sales!$D$3:$ABF$3,0))/HB$2*INDEX(Usage!$D$5:$ABF$11,MATCH(UsagePerHour!$B$68,Usage!$C$5:$C$11,0),MATCH(UsagePerHour!HB$4,Usage!$D$3:$ABF$3,0)),"")</f>
        <v>0.16143679558906998</v>
      </c>
      <c r="HC73" s="27">
        <f>IFERROR(INDEX(Sales!$D$5:$ABF$18,MATCH(UsagePerHour!$B73,Sales!$C$5:$C$18,0),MATCH(UsagePerHour!HC$4,Sales!$D$3:$ABF$3,0))/HC$2*INDEX(Usage!$D$5:$ABF$11,MATCH(UsagePerHour!$B$68,Usage!$C$5:$C$11,0),MATCH(UsagePerHour!HC$4,Usage!$D$3:$ABF$3,0)),"")</f>
        <v>0.10781932763951953</v>
      </c>
      <c r="HD73" s="27">
        <f>IFERROR(INDEX(Sales!$D$5:$ABF$18,MATCH(UsagePerHour!$B73,Sales!$C$5:$C$18,0),MATCH(UsagePerHour!HD$4,Sales!$D$3:$ABF$3,0))/HD$2*INDEX(Usage!$D$5:$ABF$11,MATCH(UsagePerHour!$B$68,Usage!$C$5:$C$11,0),MATCH(UsagePerHour!HD$4,Usage!$D$3:$ABF$3,0)),"")</f>
        <v>0.14391415187368181</v>
      </c>
      <c r="HE73" s="27">
        <f>IFERROR(INDEX(Sales!$D$5:$ABF$18,MATCH(UsagePerHour!$B73,Sales!$C$5:$C$18,0),MATCH(UsagePerHour!HE$4,Sales!$D$3:$ABF$3,0))/HE$2*INDEX(Usage!$D$5:$ABF$11,MATCH(UsagePerHour!$B$68,Usage!$C$5:$C$11,0),MATCH(UsagePerHour!HE$4,Usage!$D$3:$ABF$3,0)),"")</f>
        <v>0.10005023070563028</v>
      </c>
      <c r="HF73" s="27">
        <f>IFERROR(INDEX(Sales!$D$5:$ABF$18,MATCH(UsagePerHour!$B73,Sales!$C$5:$C$18,0),MATCH(UsagePerHour!HF$4,Sales!$D$3:$ABF$3,0))/HF$2*INDEX(Usage!$D$5:$ABF$11,MATCH(UsagePerHour!$B$68,Usage!$C$5:$C$11,0),MATCH(UsagePerHour!HF$4,Usage!$D$3:$ABF$3,0)),"")</f>
        <v>0.87400923612240577</v>
      </c>
      <c r="HG73" s="27">
        <f>IFERROR(INDEX(Sales!$D$5:$ABF$18,MATCH(UsagePerHour!$B73,Sales!$C$5:$C$18,0),MATCH(UsagePerHour!HG$4,Sales!$D$3:$ABF$3,0))/HG$2*INDEX(Usage!$D$5:$ABF$11,MATCH(UsagePerHour!$B$68,Usage!$C$5:$C$11,0),MATCH(UsagePerHour!HG$4,Usage!$D$3:$ABF$3,0)),"")</f>
        <v>0.2740883190111183</v>
      </c>
      <c r="HH73" s="27">
        <f>IFERROR(INDEX(Sales!$D$5:$ABF$18,MATCH(UsagePerHour!$B73,Sales!$C$5:$C$18,0),MATCH(UsagePerHour!HH$4,Sales!$D$3:$ABF$3,0))/HH$2*INDEX(Usage!$D$5:$ABF$11,MATCH(UsagePerHour!$B$68,Usage!$C$5:$C$11,0),MATCH(UsagePerHour!HH$4,Usage!$D$3:$ABF$3,0)),"")</f>
        <v>0.15279631687903961</v>
      </c>
      <c r="HI73" s="27">
        <f>IFERROR(INDEX(Sales!$D$5:$ABF$18,MATCH(UsagePerHour!$B73,Sales!$C$5:$C$18,0),MATCH(UsagePerHour!HI$4,Sales!$D$3:$ABF$3,0))/HI$2*INDEX(Usage!$D$5:$ABF$11,MATCH(UsagePerHour!$B$68,Usage!$C$5:$C$11,0),MATCH(UsagePerHour!HI$4,Usage!$D$3:$ABF$3,0)),"")</f>
        <v>0.4658580813936205</v>
      </c>
      <c r="HJ73" s="27">
        <f>IFERROR(INDEX(Sales!$D$5:$ABF$18,MATCH(UsagePerHour!$B73,Sales!$C$5:$C$18,0),MATCH(UsagePerHour!HJ$4,Sales!$D$3:$ABF$3,0))/HJ$2*INDEX(Usage!$D$5:$ABF$11,MATCH(UsagePerHour!$B$68,Usage!$C$5:$C$11,0),MATCH(UsagePerHour!HJ$4,Usage!$D$3:$ABF$3,0)),"")</f>
        <v>0.24289632830376082</v>
      </c>
      <c r="HK73" s="27">
        <f>IFERROR(INDEX(Sales!$D$5:$ABF$18,MATCH(UsagePerHour!$B73,Sales!$C$5:$C$18,0),MATCH(UsagePerHour!HK$4,Sales!$D$3:$ABF$3,0))/HK$2*INDEX(Usage!$D$5:$ABF$11,MATCH(UsagePerHour!$B$68,Usage!$C$5:$C$11,0),MATCH(UsagePerHour!HK$4,Usage!$D$3:$ABF$3,0)),"")</f>
        <v>0.10255320902833481</v>
      </c>
      <c r="HL73" s="27">
        <f>IFERROR(INDEX(Sales!$D$5:$ABF$18,MATCH(UsagePerHour!$B73,Sales!$C$5:$C$18,0),MATCH(UsagePerHour!HL$4,Sales!$D$3:$ABF$3,0))/HL$2*INDEX(Usage!$D$5:$ABF$11,MATCH(UsagePerHour!$B$68,Usage!$C$5:$C$11,0),MATCH(UsagePerHour!HL$4,Usage!$D$3:$ABF$3,0)),"")</f>
        <v>0.3845032944754182</v>
      </c>
      <c r="HM73" s="27">
        <f>IFERROR(INDEX(Sales!$D$5:$ABF$18,MATCH(UsagePerHour!$B73,Sales!$C$5:$C$18,0),MATCH(UsagePerHour!HM$4,Sales!$D$3:$ABF$3,0))/HM$2*INDEX(Usage!$D$5:$ABF$11,MATCH(UsagePerHour!$B$68,Usage!$C$5:$C$11,0),MATCH(UsagePerHour!HM$4,Usage!$D$3:$ABF$3,0)),"")</f>
        <v>0.71344418917404462</v>
      </c>
      <c r="HN73" s="27">
        <f>IFERROR(INDEX(Sales!$D$5:$ABF$18,MATCH(UsagePerHour!$B73,Sales!$C$5:$C$18,0),MATCH(UsagePerHour!HN$4,Sales!$D$3:$ABF$3,0))/HN$2*INDEX(Usage!$D$5:$ABF$11,MATCH(UsagePerHour!$B$68,Usage!$C$5:$C$11,0),MATCH(UsagePerHour!HN$4,Usage!$D$3:$ABF$3,0)),"")</f>
        <v>0.22040013119055429</v>
      </c>
      <c r="HO73" s="27">
        <f>IFERROR(INDEX(Sales!$D$5:$ABF$18,MATCH(UsagePerHour!$B73,Sales!$C$5:$C$18,0),MATCH(UsagePerHour!HO$4,Sales!$D$3:$ABF$3,0))/HO$2*INDEX(Usage!$D$5:$ABF$11,MATCH(UsagePerHour!$B$68,Usage!$C$5:$C$11,0),MATCH(UsagePerHour!HO$4,Usage!$D$3:$ABF$3,0)),"")</f>
        <v>0.15574693900113321</v>
      </c>
      <c r="HP73" s="27">
        <f>IFERROR(INDEX(Sales!$D$5:$ABF$18,MATCH(UsagePerHour!$B73,Sales!$C$5:$C$18,0),MATCH(UsagePerHour!HP$4,Sales!$D$3:$ABF$3,0))/HP$2*INDEX(Usage!$D$5:$ABF$11,MATCH(UsagePerHour!$B$68,Usage!$C$5:$C$11,0),MATCH(UsagePerHour!HP$4,Usage!$D$3:$ABF$3,0)),"")</f>
        <v>0.52499771136577367</v>
      </c>
      <c r="HQ73" s="27">
        <f>IFERROR(INDEX(Sales!$D$5:$ABF$18,MATCH(UsagePerHour!$B73,Sales!$C$5:$C$18,0),MATCH(UsagePerHour!HQ$4,Sales!$D$3:$ABF$3,0))/HQ$2*INDEX(Usage!$D$5:$ABF$11,MATCH(UsagePerHour!$B$68,Usage!$C$5:$C$11,0),MATCH(UsagePerHour!HQ$4,Usage!$D$3:$ABF$3,0)),"")</f>
        <v>0.31605644414039158</v>
      </c>
      <c r="HR73" s="27">
        <f>IFERROR(INDEX(Sales!$D$5:$ABF$18,MATCH(UsagePerHour!$B73,Sales!$C$5:$C$18,0),MATCH(UsagePerHour!HR$4,Sales!$D$3:$ABF$3,0))/HR$2*INDEX(Usage!$D$5:$ABF$11,MATCH(UsagePerHour!$B$68,Usage!$C$5:$C$11,0),MATCH(UsagePerHour!HR$4,Usage!$D$3:$ABF$3,0)),"")</f>
        <v>0.14969759764824944</v>
      </c>
      <c r="HS73" s="27">
        <f>IFERROR(INDEX(Sales!$D$5:$ABF$18,MATCH(UsagePerHour!$B73,Sales!$C$5:$C$18,0),MATCH(UsagePerHour!HS$4,Sales!$D$3:$ABF$3,0))/HS$2*INDEX(Usage!$D$5:$ABF$11,MATCH(UsagePerHour!$B$68,Usage!$C$5:$C$11,0),MATCH(UsagePerHour!HS$4,Usage!$D$3:$ABF$3,0)),"")</f>
        <v>0.13939969206004829</v>
      </c>
      <c r="HT73" s="27">
        <f>IFERROR(INDEX(Sales!$D$5:$ABF$18,MATCH(UsagePerHour!$B73,Sales!$C$5:$C$18,0),MATCH(UsagePerHour!HT$4,Sales!$D$3:$ABF$3,0))/HT$2*INDEX(Usage!$D$5:$ABF$11,MATCH(UsagePerHour!$B$68,Usage!$C$5:$C$11,0),MATCH(UsagePerHour!HT$4,Usage!$D$3:$ABF$3,0)),"")</f>
        <v>0.3844418627547504</v>
      </c>
      <c r="HU73" s="27">
        <f>IFERROR(INDEX(Sales!$D$5:$ABF$18,MATCH(UsagePerHour!$B73,Sales!$C$5:$C$18,0),MATCH(UsagePerHour!HU$4,Sales!$D$3:$ABF$3,0))/HU$2*INDEX(Usage!$D$5:$ABF$11,MATCH(UsagePerHour!$B$68,Usage!$C$5:$C$11,0),MATCH(UsagePerHour!HU$4,Usage!$D$3:$ABF$3,0)),"")</f>
        <v>0.12636722561662139</v>
      </c>
      <c r="HV73" s="27">
        <f>IFERROR(INDEX(Sales!$D$5:$ABF$18,MATCH(UsagePerHour!$B73,Sales!$C$5:$C$18,0),MATCH(UsagePerHour!HV$4,Sales!$D$3:$ABF$3,0))/HV$2*INDEX(Usage!$D$5:$ABF$11,MATCH(UsagePerHour!$B$68,Usage!$C$5:$C$11,0),MATCH(UsagePerHour!HV$4,Usage!$D$3:$ABF$3,0)),"")</f>
        <v>8.4738969619934268E-2</v>
      </c>
      <c r="HW73" s="27">
        <f>IFERROR(INDEX(Sales!$D$5:$ABF$18,MATCH(UsagePerHour!$B73,Sales!$C$5:$C$18,0),MATCH(UsagePerHour!HW$4,Sales!$D$3:$ABF$3,0))/HW$2*INDEX(Usage!$D$5:$ABF$11,MATCH(UsagePerHour!$B$68,Usage!$C$5:$C$11,0),MATCH(UsagePerHour!HW$4,Usage!$D$3:$ABF$3,0)),"")</f>
        <v>0.37983170700253616</v>
      </c>
      <c r="HX73" s="27">
        <f>IFERROR(INDEX(Sales!$D$5:$ABF$18,MATCH(UsagePerHour!$B73,Sales!$C$5:$C$18,0),MATCH(UsagePerHour!HX$4,Sales!$D$3:$ABF$3,0))/HX$2*INDEX(Usage!$D$5:$ABF$11,MATCH(UsagePerHour!$B$68,Usage!$C$5:$C$11,0),MATCH(UsagePerHour!HX$4,Usage!$D$3:$ABF$3,0)),"")</f>
        <v>0.2222415862169124</v>
      </c>
      <c r="HY73" s="27">
        <f>IFERROR(INDEX(Sales!$D$5:$ABF$18,MATCH(UsagePerHour!$B73,Sales!$C$5:$C$18,0),MATCH(UsagePerHour!HY$4,Sales!$D$3:$ABF$3,0))/HY$2*INDEX(Usage!$D$5:$ABF$11,MATCH(UsagePerHour!$B$68,Usage!$C$5:$C$11,0),MATCH(UsagePerHour!HY$4,Usage!$D$3:$ABF$3,0)),"")</f>
        <v>0.15298528889526933</v>
      </c>
      <c r="HZ73" s="27">
        <f>IFERROR(INDEX(Sales!$D$5:$ABF$18,MATCH(UsagePerHour!$B73,Sales!$C$5:$C$18,0),MATCH(UsagePerHour!HZ$4,Sales!$D$3:$ABF$3,0))/HZ$2*INDEX(Usage!$D$5:$ABF$11,MATCH(UsagePerHour!$B$68,Usage!$C$5:$C$11,0),MATCH(UsagePerHour!HZ$4,Usage!$D$3:$ABF$3,0)),"")</f>
        <v>0.72796785551105969</v>
      </c>
      <c r="IA73" s="27">
        <f>IFERROR(INDEX(Sales!$D$5:$ABF$18,MATCH(UsagePerHour!$B73,Sales!$C$5:$C$18,0),MATCH(UsagePerHour!IA$4,Sales!$D$3:$ABF$3,0))/IA$2*INDEX(Usage!$D$5:$ABF$11,MATCH(UsagePerHour!$B$68,Usage!$C$5:$C$11,0),MATCH(UsagePerHour!IA$4,Usage!$D$3:$ABF$3,0)),"")</f>
        <v>0.57691744565829484</v>
      </c>
      <c r="IB73" s="27">
        <f>IFERROR(INDEX(Sales!$D$5:$ABF$18,MATCH(UsagePerHour!$B73,Sales!$C$5:$C$18,0),MATCH(UsagePerHour!IB$4,Sales!$D$3:$ABF$3,0))/IB$2*INDEX(Usage!$D$5:$ABF$11,MATCH(UsagePerHour!$B$68,Usage!$C$5:$C$11,0),MATCH(UsagePerHour!IB$4,Usage!$D$3:$ABF$3,0)),"")</f>
        <v>8.4070600828407879E-2</v>
      </c>
      <c r="IC73" s="27">
        <f>IFERROR(INDEX(Sales!$D$5:$ABF$18,MATCH(UsagePerHour!$B73,Sales!$C$5:$C$18,0),MATCH(UsagePerHour!IC$4,Sales!$D$3:$ABF$3,0))/IC$2*INDEX(Usage!$D$5:$ABF$11,MATCH(UsagePerHour!$B$68,Usage!$C$5:$C$11,0),MATCH(UsagePerHour!IC$4,Usage!$D$3:$ABF$3,0)),"")</f>
        <v>0.11006514521955192</v>
      </c>
      <c r="ID73" s="27">
        <f>IFERROR(INDEX(Sales!$D$5:$ABF$18,MATCH(UsagePerHour!$B73,Sales!$C$5:$C$18,0),MATCH(UsagePerHour!ID$4,Sales!$D$3:$ABF$3,0))/ID$2*INDEX(Usage!$D$5:$ABF$11,MATCH(UsagePerHour!$B$68,Usage!$C$5:$C$11,0),MATCH(UsagePerHour!ID$4,Usage!$D$3:$ABF$3,0)),"")</f>
        <v>0.3802155816829399</v>
      </c>
      <c r="IE73" s="27">
        <f>IFERROR(INDEX(Sales!$D$5:$ABF$18,MATCH(UsagePerHour!$B73,Sales!$C$5:$C$18,0),MATCH(UsagePerHour!IE$4,Sales!$D$3:$ABF$3,0))/IE$2*INDEX(Usage!$D$5:$ABF$11,MATCH(UsagePerHour!$B$68,Usage!$C$5:$C$11,0),MATCH(UsagePerHour!IE$4,Usage!$D$3:$ABF$3,0)),"")</f>
        <v>0.10002050787140358</v>
      </c>
      <c r="IF73" s="27">
        <f>IFERROR(INDEX(Sales!$D$5:$ABF$18,MATCH(UsagePerHour!$B73,Sales!$C$5:$C$18,0),MATCH(UsagePerHour!IF$4,Sales!$D$3:$ABF$3,0))/IF$2*INDEX(Usage!$D$5:$ABF$11,MATCH(UsagePerHour!$B$68,Usage!$C$5:$C$11,0),MATCH(UsagePerHour!IF$4,Usage!$D$3:$ABF$3,0)),"")</f>
        <v>0.12517407851583534</v>
      </c>
      <c r="IG73" s="27">
        <f>IFERROR(INDEX(Sales!$D$5:$ABF$18,MATCH(UsagePerHour!$B73,Sales!$C$5:$C$18,0),MATCH(UsagePerHour!IG$4,Sales!$D$3:$ABF$3,0))/IG$2*INDEX(Usage!$D$5:$ABF$11,MATCH(UsagePerHour!$B$68,Usage!$C$5:$C$11,0),MATCH(UsagePerHour!IG$4,Usage!$D$3:$ABF$3,0)),"")</f>
        <v>0.21978777089628898</v>
      </c>
      <c r="IH73" s="27">
        <f>IFERROR(INDEX(Sales!$D$5:$ABF$18,MATCH(UsagePerHour!$B73,Sales!$C$5:$C$18,0),MATCH(UsagePerHour!IH$4,Sales!$D$3:$ABF$3,0))/IH$2*INDEX(Usage!$D$5:$ABF$11,MATCH(UsagePerHour!$B$68,Usage!$C$5:$C$11,0),MATCH(UsagePerHour!IH$4,Usage!$D$3:$ABF$3,0)),"")</f>
        <v>0.53087053762480507</v>
      </c>
      <c r="II73" s="27">
        <f>IFERROR(INDEX(Sales!$D$5:$ABF$18,MATCH(UsagePerHour!$B73,Sales!$C$5:$C$18,0),MATCH(UsagePerHour!II$4,Sales!$D$3:$ABF$3,0))/II$2*INDEX(Usage!$D$5:$ABF$11,MATCH(UsagePerHour!$B$68,Usage!$C$5:$C$11,0),MATCH(UsagePerHour!II$4,Usage!$D$3:$ABF$3,0)),"")</f>
        <v>0.26184105447749523</v>
      </c>
      <c r="IJ73" s="27">
        <f>IFERROR(INDEX(Sales!$D$5:$ABF$18,MATCH(UsagePerHour!$B73,Sales!$C$5:$C$18,0),MATCH(UsagePerHour!IJ$4,Sales!$D$3:$ABF$3,0))/IJ$2*INDEX(Usage!$D$5:$ABF$11,MATCH(UsagePerHour!$B$68,Usage!$C$5:$C$11,0),MATCH(UsagePerHour!IJ$4,Usage!$D$3:$ABF$3,0)),"")</f>
        <v>0.14467048103411742</v>
      </c>
      <c r="IK73" s="27">
        <f>IFERROR(INDEX(Sales!$D$5:$ABF$18,MATCH(UsagePerHour!$B73,Sales!$C$5:$C$18,0),MATCH(UsagePerHour!IK$4,Sales!$D$3:$ABF$3,0))/IK$2*INDEX(Usage!$D$5:$ABF$11,MATCH(UsagePerHour!$B$68,Usage!$C$5:$C$11,0),MATCH(UsagePerHour!IK$4,Usage!$D$3:$ABF$3,0)),"")</f>
        <v>0.53121862520771523</v>
      </c>
      <c r="IL73" s="27">
        <f>IFERROR(INDEX(Sales!$D$5:$ABF$18,MATCH(UsagePerHour!$B73,Sales!$C$5:$C$18,0),MATCH(UsagePerHour!IL$4,Sales!$D$3:$ABF$3,0))/IL$2*INDEX(Usage!$D$5:$ABF$11,MATCH(UsagePerHour!$B$68,Usage!$C$5:$C$11,0),MATCH(UsagePerHour!IL$4,Usage!$D$3:$ABF$3,0)),"")</f>
        <v>0.14769847150877277</v>
      </c>
      <c r="IM73" s="27">
        <f>IFERROR(INDEX(Sales!$D$5:$ABF$18,MATCH(UsagePerHour!$B73,Sales!$C$5:$C$18,0),MATCH(UsagePerHour!IM$4,Sales!$D$3:$ABF$3,0))/IM$2*INDEX(Usage!$D$5:$ABF$11,MATCH(UsagePerHour!$B$68,Usage!$C$5:$C$11,0),MATCH(UsagePerHour!IM$4,Usage!$D$3:$ABF$3,0)),"")</f>
        <v>0.14351627899089126</v>
      </c>
      <c r="IN73" s="27">
        <f>IFERROR(INDEX(Sales!$D$5:$ABF$18,MATCH(UsagePerHour!$B73,Sales!$C$5:$C$18,0),MATCH(UsagePerHour!IN$4,Sales!$D$3:$ABF$3,0))/IN$2*INDEX(Usage!$D$5:$ABF$11,MATCH(UsagePerHour!$B$68,Usage!$C$5:$C$11,0),MATCH(UsagePerHour!IN$4,Usage!$D$3:$ABF$3,0)),"")</f>
        <v>0.67599068884868285</v>
      </c>
      <c r="IO73" s="27">
        <f>IFERROR(INDEX(Sales!$D$5:$ABF$18,MATCH(UsagePerHour!$B73,Sales!$C$5:$C$18,0),MATCH(UsagePerHour!IO$4,Sales!$D$3:$ABF$3,0))/IO$2*INDEX(Usage!$D$5:$ABF$11,MATCH(UsagePerHour!$B$68,Usage!$C$5:$C$11,0),MATCH(UsagePerHour!IO$4,Usage!$D$3:$ABF$3,0)),"")</f>
        <v>0.14646961348296442</v>
      </c>
      <c r="IP73" s="27">
        <f>IFERROR(INDEX(Sales!$D$5:$ABF$18,MATCH(UsagePerHour!$B73,Sales!$C$5:$C$18,0),MATCH(UsagePerHour!IP$4,Sales!$D$3:$ABF$3,0))/IP$2*INDEX(Usage!$D$5:$ABF$11,MATCH(UsagePerHour!$B$68,Usage!$C$5:$C$11,0),MATCH(UsagePerHour!IP$4,Usage!$D$3:$ABF$3,0)),"")</f>
        <v>0.13310347081081436</v>
      </c>
      <c r="IQ73" s="27">
        <f>IFERROR(INDEX(Sales!$D$5:$ABF$18,MATCH(UsagePerHour!$B73,Sales!$C$5:$C$18,0),MATCH(UsagePerHour!IQ$4,Sales!$D$3:$ABF$3,0))/IQ$2*INDEX(Usage!$D$5:$ABF$11,MATCH(UsagePerHour!$B$68,Usage!$C$5:$C$11,0),MATCH(UsagePerHour!IQ$4,Usage!$D$3:$ABF$3,0)),"")</f>
        <v>4.3631788141771911E-2</v>
      </c>
      <c r="IR73" s="27">
        <f>IFERROR(INDEX(Sales!$D$5:$ABF$18,MATCH(UsagePerHour!$B73,Sales!$C$5:$C$18,0),MATCH(UsagePerHour!IR$4,Sales!$D$3:$ABF$3,0))/IR$2*INDEX(Usage!$D$5:$ABF$11,MATCH(UsagePerHour!$B$68,Usage!$C$5:$C$11,0),MATCH(UsagePerHour!IR$4,Usage!$D$3:$ABF$3,0)),"")</f>
        <v>0.20083762328031018</v>
      </c>
      <c r="IS73" s="27">
        <f>IFERROR(INDEX(Sales!$D$5:$ABF$18,MATCH(UsagePerHour!$B73,Sales!$C$5:$C$18,0),MATCH(UsagePerHour!IS$4,Sales!$D$3:$ABF$3,0))/IS$2*INDEX(Usage!$D$5:$ABF$11,MATCH(UsagePerHour!$B$68,Usage!$C$5:$C$11,0),MATCH(UsagePerHour!IS$4,Usage!$D$3:$ABF$3,0)),"")</f>
        <v>0.10460516175437995</v>
      </c>
      <c r="IT73" s="27">
        <f>IFERROR(INDEX(Sales!$D$5:$ABF$18,MATCH(UsagePerHour!$B73,Sales!$C$5:$C$18,0),MATCH(UsagePerHour!IT$4,Sales!$D$3:$ABF$3,0))/IT$2*INDEX(Usage!$D$5:$ABF$11,MATCH(UsagePerHour!$B$68,Usage!$C$5:$C$11,0),MATCH(UsagePerHour!IT$4,Usage!$D$3:$ABF$3,0)),"")</f>
        <v>0.23364266318624496</v>
      </c>
      <c r="IU73" s="27">
        <f>IFERROR(INDEX(Sales!$D$5:$ABF$18,MATCH(UsagePerHour!$B73,Sales!$C$5:$C$18,0),MATCH(UsagePerHour!IU$4,Sales!$D$3:$ABF$3,0))/IU$2*INDEX(Usage!$D$5:$ABF$11,MATCH(UsagePerHour!$B$68,Usage!$C$5:$C$11,0),MATCH(UsagePerHour!IU$4,Usage!$D$3:$ABF$3,0)),"")</f>
        <v>0.39042236889273135</v>
      </c>
      <c r="IV73" s="27">
        <f>IFERROR(INDEX(Sales!$D$5:$ABF$18,MATCH(UsagePerHour!$B73,Sales!$C$5:$C$18,0),MATCH(UsagePerHour!IV$4,Sales!$D$3:$ABF$3,0))/IV$2*INDEX(Usage!$D$5:$ABF$11,MATCH(UsagePerHour!$B$68,Usage!$C$5:$C$11,0),MATCH(UsagePerHour!IV$4,Usage!$D$3:$ABF$3,0)),"")</f>
        <v>1.1047056419115633</v>
      </c>
      <c r="IW73" s="27">
        <f>IFERROR(INDEX(Sales!$D$5:$ABF$18,MATCH(UsagePerHour!$B73,Sales!$C$5:$C$18,0),MATCH(UsagePerHour!IW$4,Sales!$D$3:$ABF$3,0))/IW$2*INDEX(Usage!$D$5:$ABF$11,MATCH(UsagePerHour!$B$68,Usage!$C$5:$C$11,0),MATCH(UsagePerHour!IW$4,Usage!$D$3:$ABF$3,0)),"")</f>
        <v>0.37032630322323917</v>
      </c>
      <c r="IX73" s="27">
        <f>IFERROR(INDEX(Sales!$D$5:$ABF$18,MATCH(UsagePerHour!$B73,Sales!$C$5:$C$18,0),MATCH(UsagePerHour!IX$4,Sales!$D$3:$ABF$3,0))/IX$2*INDEX(Usage!$D$5:$ABF$11,MATCH(UsagePerHour!$B$68,Usage!$C$5:$C$11,0),MATCH(UsagePerHour!IX$4,Usage!$D$3:$ABF$3,0)),"")</f>
        <v>0.17188572694053814</v>
      </c>
      <c r="IY73" s="27">
        <f>IFERROR(INDEX(Sales!$D$5:$ABF$18,MATCH(UsagePerHour!$B73,Sales!$C$5:$C$18,0),MATCH(UsagePerHour!IY$4,Sales!$D$3:$ABF$3,0))/IY$2*INDEX(Usage!$D$5:$ABF$11,MATCH(UsagePerHour!$B$68,Usage!$C$5:$C$11,0),MATCH(UsagePerHour!IY$4,Usage!$D$3:$ABF$3,0)),"")</f>
        <v>0.18861136820604474</v>
      </c>
      <c r="IZ73" s="27">
        <f>IFERROR(INDEX(Sales!$D$5:$ABF$18,MATCH(UsagePerHour!$B73,Sales!$C$5:$C$18,0),MATCH(UsagePerHour!IZ$4,Sales!$D$3:$ABF$3,0))/IZ$2*INDEX(Usage!$D$5:$ABF$11,MATCH(UsagePerHour!$B$68,Usage!$C$5:$C$11,0),MATCH(UsagePerHour!IZ$4,Usage!$D$3:$ABF$3,0)),"")</f>
        <v>0.29690337708912851</v>
      </c>
      <c r="JA73" s="27">
        <f>IFERROR(INDEX(Sales!$D$5:$ABF$18,MATCH(UsagePerHour!$B73,Sales!$C$5:$C$18,0),MATCH(UsagePerHour!JA$4,Sales!$D$3:$ABF$3,0))/JA$2*INDEX(Usage!$D$5:$ABF$11,MATCH(UsagePerHour!$B$68,Usage!$C$5:$C$11,0),MATCH(UsagePerHour!JA$4,Usage!$D$3:$ABF$3,0)),"")</f>
        <v>7.5667582814986256E-2</v>
      </c>
      <c r="JB73" s="27">
        <f>IFERROR(INDEX(Sales!$D$5:$ABF$18,MATCH(UsagePerHour!$B73,Sales!$C$5:$C$18,0),MATCH(UsagePerHour!JB$4,Sales!$D$3:$ABF$3,0))/JB$2*INDEX(Usage!$D$5:$ABF$11,MATCH(UsagePerHour!$B$68,Usage!$C$5:$C$11,0),MATCH(UsagePerHour!JB$4,Usage!$D$3:$ABF$3,0)),"")</f>
        <v>0.19668830613845048</v>
      </c>
      <c r="JC73" s="27">
        <f>IFERROR(INDEX(Sales!$D$5:$ABF$18,MATCH(UsagePerHour!$B73,Sales!$C$5:$C$18,0),MATCH(UsagePerHour!JC$4,Sales!$D$3:$ABF$3,0))/JC$2*INDEX(Usage!$D$5:$ABF$11,MATCH(UsagePerHour!$B$68,Usage!$C$5:$C$11,0),MATCH(UsagePerHour!JC$4,Usage!$D$3:$ABF$3,0)),"")</f>
        <v>0.72801691089681808</v>
      </c>
      <c r="JD73" s="27">
        <f>IFERROR(INDEX(Sales!$D$5:$ABF$18,MATCH(UsagePerHour!$B73,Sales!$C$5:$C$18,0),MATCH(UsagePerHour!JD$4,Sales!$D$3:$ABF$3,0))/JD$2*INDEX(Usage!$D$5:$ABF$11,MATCH(UsagePerHour!$B$68,Usage!$C$5:$C$11,0),MATCH(UsagePerHour!JD$4,Usage!$D$3:$ABF$3,0)),"")</f>
        <v>3.3083837004048079E-2</v>
      </c>
      <c r="JE73" s="27">
        <f>IFERROR(INDEX(Sales!$D$5:$ABF$18,MATCH(UsagePerHour!$B73,Sales!$C$5:$C$18,0),MATCH(UsagePerHour!JE$4,Sales!$D$3:$ABF$3,0))/JE$2*INDEX(Usage!$D$5:$ABF$11,MATCH(UsagePerHour!$B$68,Usage!$C$5:$C$11,0),MATCH(UsagePerHour!JE$4,Usage!$D$3:$ABF$3,0)),"")</f>
        <v>8.5568635263648246E-2</v>
      </c>
      <c r="JF73" s="27">
        <f>IFERROR(INDEX(Sales!$D$5:$ABF$18,MATCH(UsagePerHour!$B73,Sales!$C$5:$C$18,0),MATCH(UsagePerHour!JF$4,Sales!$D$3:$ABF$3,0))/JF$2*INDEX(Usage!$D$5:$ABF$11,MATCH(UsagePerHour!$B$68,Usage!$C$5:$C$11,0),MATCH(UsagePerHour!JF$4,Usage!$D$3:$ABF$3,0)),"")</f>
        <v>0.23927235997858595</v>
      </c>
      <c r="JG73" s="27">
        <f>IFERROR(INDEX(Sales!$D$5:$ABF$18,MATCH(UsagePerHour!$B73,Sales!$C$5:$C$18,0),MATCH(UsagePerHour!JG$4,Sales!$D$3:$ABF$3,0))/JG$2*INDEX(Usage!$D$5:$ABF$11,MATCH(UsagePerHour!$B$68,Usage!$C$5:$C$11,0),MATCH(UsagePerHour!JG$4,Usage!$D$3:$ABF$3,0)),"")</f>
        <v>0.26687903565174503</v>
      </c>
      <c r="JH73" s="27">
        <f>IFERROR(INDEX(Sales!$D$5:$ABF$18,MATCH(UsagePerHour!$B73,Sales!$C$5:$C$18,0),MATCH(UsagePerHour!JH$4,Sales!$D$3:$ABF$3,0))/JH$2*INDEX(Usage!$D$5:$ABF$11,MATCH(UsagePerHour!$B$68,Usage!$C$5:$C$11,0),MATCH(UsagePerHour!JH$4,Usage!$D$3:$ABF$3,0)),"")</f>
        <v>0.2876742108646469</v>
      </c>
      <c r="JI73" s="27">
        <f>IFERROR(INDEX(Sales!$D$5:$ABF$18,MATCH(UsagePerHour!$B73,Sales!$C$5:$C$18,0),MATCH(UsagePerHour!JI$4,Sales!$D$3:$ABF$3,0))/JI$2*INDEX(Usage!$D$5:$ABF$11,MATCH(UsagePerHour!$B$68,Usage!$C$5:$C$11,0),MATCH(UsagePerHour!JI$4,Usage!$D$3:$ABF$3,0)),"")</f>
        <v>0.53497117138710237</v>
      </c>
      <c r="JJ73" s="27">
        <f>IFERROR(INDEX(Sales!$D$5:$ABF$18,MATCH(UsagePerHour!$B73,Sales!$C$5:$C$18,0),MATCH(UsagePerHour!JJ$4,Sales!$D$3:$ABF$3,0))/JJ$2*INDEX(Usage!$D$5:$ABF$11,MATCH(UsagePerHour!$B$68,Usage!$C$5:$C$11,0),MATCH(UsagePerHour!JJ$4,Usage!$D$3:$ABF$3,0)),"")</f>
        <v>0.7887957962571247</v>
      </c>
      <c r="JK73" s="27">
        <f>IFERROR(INDEX(Sales!$D$5:$ABF$18,MATCH(UsagePerHour!$B73,Sales!$C$5:$C$18,0),MATCH(UsagePerHour!JK$4,Sales!$D$3:$ABF$3,0))/JK$2*INDEX(Usage!$D$5:$ABF$11,MATCH(UsagePerHour!$B$68,Usage!$C$5:$C$11,0),MATCH(UsagePerHour!JK$4,Usage!$D$3:$ABF$3,0)),"")</f>
        <v>0.2495966138074403</v>
      </c>
      <c r="JL73" s="27">
        <f>IFERROR(INDEX(Sales!$D$5:$ABF$18,MATCH(UsagePerHour!$B73,Sales!$C$5:$C$18,0),MATCH(UsagePerHour!JL$4,Sales!$D$3:$ABF$3,0))/JL$2*INDEX(Usage!$D$5:$ABF$11,MATCH(UsagePerHour!$B$68,Usage!$C$5:$C$11,0),MATCH(UsagePerHour!JL$4,Usage!$D$3:$ABF$3,0)),"")</f>
        <v>0.1536120505835083</v>
      </c>
      <c r="JM73" s="27">
        <f>IFERROR(INDEX(Sales!$D$5:$ABF$18,MATCH(UsagePerHour!$B73,Sales!$C$5:$C$18,0),MATCH(UsagePerHour!JM$4,Sales!$D$3:$ABF$3,0))/JM$2*INDEX(Usage!$D$5:$ABF$11,MATCH(UsagePerHour!$B$68,Usage!$C$5:$C$11,0),MATCH(UsagePerHour!JM$4,Usage!$D$3:$ABF$3,0)),"")</f>
        <v>0.45487289161829381</v>
      </c>
      <c r="JN73" s="27">
        <f>IFERROR(INDEX(Sales!$D$5:$ABF$18,MATCH(UsagePerHour!$B73,Sales!$C$5:$C$18,0),MATCH(UsagePerHour!JN$4,Sales!$D$3:$ABF$3,0))/JN$2*INDEX(Usage!$D$5:$ABF$11,MATCH(UsagePerHour!$B$68,Usage!$C$5:$C$11,0),MATCH(UsagePerHour!JN$4,Usage!$D$3:$ABF$3,0)),"")</f>
        <v>0.34859577823607912</v>
      </c>
      <c r="JO73" s="27">
        <f>IFERROR(INDEX(Sales!$D$5:$ABF$18,MATCH(UsagePerHour!$B73,Sales!$C$5:$C$18,0),MATCH(UsagePerHour!JO$4,Sales!$D$3:$ABF$3,0))/JO$2*INDEX(Usage!$D$5:$ABF$11,MATCH(UsagePerHour!$B$68,Usage!$C$5:$C$11,0),MATCH(UsagePerHour!JO$4,Usage!$D$3:$ABF$3,0)),"")</f>
        <v>0.12391782716944183</v>
      </c>
      <c r="JP73" s="27">
        <f>IFERROR(INDEX(Sales!$D$5:$ABF$18,MATCH(UsagePerHour!$B73,Sales!$C$5:$C$18,0),MATCH(UsagePerHour!JP$4,Sales!$D$3:$ABF$3,0))/JP$2*INDEX(Usage!$D$5:$ABF$11,MATCH(UsagePerHour!$B$68,Usage!$C$5:$C$11,0),MATCH(UsagePerHour!JP$4,Usage!$D$3:$ABF$3,0)),"")</f>
        <v>6.8561260906048749E-2</v>
      </c>
      <c r="JQ73" s="27">
        <f>IFERROR(INDEX(Sales!$D$5:$ABF$18,MATCH(UsagePerHour!$B73,Sales!$C$5:$C$18,0),MATCH(UsagePerHour!JQ$4,Sales!$D$3:$ABF$3,0))/JQ$2*INDEX(Usage!$D$5:$ABF$11,MATCH(UsagePerHour!$B$68,Usage!$C$5:$C$11,0),MATCH(UsagePerHour!JQ$4,Usage!$D$3:$ABF$3,0)),"")</f>
        <v>0.12286983621775743</v>
      </c>
      <c r="JR73" s="27">
        <f>IFERROR(INDEX(Sales!$D$5:$ABF$18,MATCH(UsagePerHour!$B73,Sales!$C$5:$C$18,0),MATCH(UsagePerHour!JR$4,Sales!$D$3:$ABF$3,0))/JR$2*INDEX(Usage!$D$5:$ABF$11,MATCH(UsagePerHour!$B$68,Usage!$C$5:$C$11,0),MATCH(UsagePerHour!JR$4,Usage!$D$3:$ABF$3,0)),"")</f>
        <v>0.229113595009098</v>
      </c>
      <c r="JS73" s="27">
        <f>IFERROR(INDEX(Sales!$D$5:$ABF$18,MATCH(UsagePerHour!$B73,Sales!$C$5:$C$18,0),MATCH(UsagePerHour!JS$4,Sales!$D$3:$ABF$3,0))/JS$2*INDEX(Usage!$D$5:$ABF$11,MATCH(UsagePerHour!$B$68,Usage!$C$5:$C$11,0),MATCH(UsagePerHour!JS$4,Usage!$D$3:$ABF$3,0)),"")</f>
        <v>0.12325925542983063</v>
      </c>
      <c r="JT73" s="27">
        <f>IFERROR(INDEX(Sales!$D$5:$ABF$18,MATCH(UsagePerHour!$B73,Sales!$C$5:$C$18,0),MATCH(UsagePerHour!JT$4,Sales!$D$3:$ABF$3,0))/JT$2*INDEX(Usage!$D$5:$ABF$11,MATCH(UsagePerHour!$B$68,Usage!$C$5:$C$11,0),MATCH(UsagePerHour!JT$4,Usage!$D$3:$ABF$3,0)),"")</f>
        <v>0.17826755125754337</v>
      </c>
      <c r="JU73" s="27">
        <f>IFERROR(INDEX(Sales!$D$5:$ABF$18,MATCH(UsagePerHour!$B73,Sales!$C$5:$C$18,0),MATCH(UsagePerHour!JU$4,Sales!$D$3:$ABF$3,0))/JU$2*INDEX(Usage!$D$5:$ABF$11,MATCH(UsagePerHour!$B$68,Usage!$C$5:$C$11,0),MATCH(UsagePerHour!JU$4,Usage!$D$3:$ABF$3,0)),"")</f>
        <v>0.11188779415759194</v>
      </c>
      <c r="JV73" s="27">
        <f>IFERROR(INDEX(Sales!$D$5:$ABF$18,MATCH(UsagePerHour!$B73,Sales!$C$5:$C$18,0),MATCH(UsagePerHour!JV$4,Sales!$D$3:$ABF$3,0))/JV$2*INDEX(Usage!$D$5:$ABF$11,MATCH(UsagePerHour!$B$68,Usage!$C$5:$C$11,0),MATCH(UsagePerHour!JV$4,Usage!$D$3:$ABF$3,0)),"")</f>
        <v>0.10316702695786276</v>
      </c>
      <c r="JW73" s="27">
        <f>IFERROR(INDEX(Sales!$D$5:$ABF$18,MATCH(UsagePerHour!$B73,Sales!$C$5:$C$18,0),MATCH(UsagePerHour!JW$4,Sales!$D$3:$ABF$3,0))/JW$2*INDEX(Usage!$D$5:$ABF$11,MATCH(UsagePerHour!$B$68,Usage!$C$5:$C$11,0),MATCH(UsagePerHour!JW$4,Usage!$D$3:$ABF$3,0)),"")</f>
        <v>0.32195551812802087</v>
      </c>
      <c r="JX73" s="27">
        <f>IFERROR(INDEX(Sales!$D$5:$ABF$18,MATCH(UsagePerHour!$B73,Sales!$C$5:$C$18,0),MATCH(UsagePerHour!JX$4,Sales!$D$3:$ABF$3,0))/JX$2*INDEX(Usage!$D$5:$ABF$11,MATCH(UsagePerHour!$B$68,Usage!$C$5:$C$11,0),MATCH(UsagePerHour!JX$4,Usage!$D$3:$ABF$3,0)),"")</f>
        <v>0.42365657228235126</v>
      </c>
      <c r="JY73" s="27">
        <f>IFERROR(INDEX(Sales!$D$5:$ABF$18,MATCH(UsagePerHour!$B73,Sales!$C$5:$C$18,0),MATCH(UsagePerHour!JY$4,Sales!$D$3:$ABF$3,0))/JY$2*INDEX(Usage!$D$5:$ABF$11,MATCH(UsagePerHour!$B$68,Usage!$C$5:$C$11,0),MATCH(UsagePerHour!JY$4,Usage!$D$3:$ABF$3,0)),"")</f>
        <v>0.19476403713821688</v>
      </c>
      <c r="JZ73" s="27">
        <f>IFERROR(INDEX(Sales!$D$5:$ABF$18,MATCH(UsagePerHour!$B73,Sales!$C$5:$C$18,0),MATCH(UsagePerHour!JZ$4,Sales!$D$3:$ABF$3,0))/JZ$2*INDEX(Usage!$D$5:$ABF$11,MATCH(UsagePerHour!$B$68,Usage!$C$5:$C$11,0),MATCH(UsagePerHour!JZ$4,Usage!$D$3:$ABF$3,0)),"")</f>
        <v>0.1800501047599522</v>
      </c>
      <c r="KA73" s="27">
        <f>IFERROR(INDEX(Sales!$D$5:$ABF$18,MATCH(UsagePerHour!$B73,Sales!$C$5:$C$18,0),MATCH(UsagePerHour!KA$4,Sales!$D$3:$ABF$3,0))/KA$2*INDEX(Usage!$D$5:$ABF$11,MATCH(UsagePerHour!$B$68,Usage!$C$5:$C$11,0),MATCH(UsagePerHour!KA$4,Usage!$D$3:$ABF$3,0)),"")</f>
        <v>0.24553843448215215</v>
      </c>
      <c r="KB73" s="27">
        <f>IFERROR(INDEX(Sales!$D$5:$ABF$18,MATCH(UsagePerHour!$B73,Sales!$C$5:$C$18,0),MATCH(UsagePerHour!KB$4,Sales!$D$3:$ABF$3,0))/KB$2*INDEX(Usage!$D$5:$ABF$11,MATCH(UsagePerHour!$B$68,Usage!$C$5:$C$11,0),MATCH(UsagePerHour!KB$4,Usage!$D$3:$ABF$3,0)),"")</f>
        <v>7.171507607192254E-2</v>
      </c>
      <c r="KC73" s="27">
        <f>IFERROR(INDEX(Sales!$D$5:$ABF$18,MATCH(UsagePerHour!$B73,Sales!$C$5:$C$18,0),MATCH(UsagePerHour!KC$4,Sales!$D$3:$ABF$3,0))/KC$2*INDEX(Usage!$D$5:$ABF$11,MATCH(UsagePerHour!$B$68,Usage!$C$5:$C$11,0),MATCH(UsagePerHour!KC$4,Usage!$D$3:$ABF$3,0)),"")</f>
        <v>0.15481016487672064</v>
      </c>
      <c r="KD73" s="27">
        <f>IFERROR(INDEX(Sales!$D$5:$ABF$18,MATCH(UsagePerHour!$B73,Sales!$C$5:$C$18,0),MATCH(UsagePerHour!KD$4,Sales!$D$3:$ABF$3,0))/KD$2*INDEX(Usage!$D$5:$ABF$11,MATCH(UsagePerHour!$B$68,Usage!$C$5:$C$11,0),MATCH(UsagePerHour!KD$4,Usage!$D$3:$ABF$3,0)),"")</f>
        <v>0.20995634977045999</v>
      </c>
      <c r="KE73" s="27">
        <f>IFERROR(INDEX(Sales!$D$5:$ABF$18,MATCH(UsagePerHour!$B73,Sales!$C$5:$C$18,0),MATCH(UsagePerHour!KE$4,Sales!$D$3:$ABF$3,0))/KE$2*INDEX(Usage!$D$5:$ABF$11,MATCH(UsagePerHour!$B$68,Usage!$C$5:$C$11,0),MATCH(UsagePerHour!KE$4,Usage!$D$3:$ABF$3,0)),"")</f>
        <v>1.5405043269763552</v>
      </c>
      <c r="KF73" s="27">
        <f>IFERROR(INDEX(Sales!$D$5:$ABF$18,MATCH(UsagePerHour!$B73,Sales!$C$5:$C$18,0),MATCH(UsagePerHour!KF$4,Sales!$D$3:$ABF$3,0))/KF$2*INDEX(Usage!$D$5:$ABF$11,MATCH(UsagePerHour!$B$68,Usage!$C$5:$C$11,0),MATCH(UsagePerHour!KF$4,Usage!$D$3:$ABF$3,0)),"")</f>
        <v>0.21596841412590481</v>
      </c>
      <c r="KG73" s="27">
        <f>IFERROR(INDEX(Sales!$D$5:$ABF$18,MATCH(UsagePerHour!$B73,Sales!$C$5:$C$18,0),MATCH(UsagePerHour!KG$4,Sales!$D$3:$ABF$3,0))/KG$2*INDEX(Usage!$D$5:$ABF$11,MATCH(UsagePerHour!$B$68,Usage!$C$5:$C$11,0),MATCH(UsagePerHour!KG$4,Usage!$D$3:$ABF$3,0)),"")</f>
        <v>7.1784500938987097E-2</v>
      </c>
      <c r="KH73" s="27">
        <f>IFERROR(INDEX(Sales!$D$5:$ABF$18,MATCH(UsagePerHour!$B73,Sales!$C$5:$C$18,0),MATCH(UsagePerHour!KH$4,Sales!$D$3:$ABF$3,0))/KH$2*INDEX(Usage!$D$5:$ABF$11,MATCH(UsagePerHour!$B$68,Usage!$C$5:$C$11,0),MATCH(UsagePerHour!KH$4,Usage!$D$3:$ABF$3,0)),"")</f>
        <v>0.21408517303543456</v>
      </c>
      <c r="KI73" s="27">
        <f>IFERROR(INDEX(Sales!$D$5:$ABF$18,MATCH(UsagePerHour!$B73,Sales!$C$5:$C$18,0),MATCH(UsagePerHour!KI$4,Sales!$D$3:$ABF$3,0))/KI$2*INDEX(Usage!$D$5:$ABF$11,MATCH(UsagePerHour!$B$68,Usage!$C$5:$C$11,0),MATCH(UsagePerHour!KI$4,Usage!$D$3:$ABF$3,0)),"")</f>
        <v>0.4515584908775695</v>
      </c>
      <c r="KJ73" s="27">
        <f>IFERROR(INDEX(Sales!$D$5:$ABF$18,MATCH(UsagePerHour!$B73,Sales!$C$5:$C$18,0),MATCH(UsagePerHour!KJ$4,Sales!$D$3:$ABF$3,0))/KJ$2*INDEX(Usage!$D$5:$ABF$11,MATCH(UsagePerHour!$B$68,Usage!$C$5:$C$11,0),MATCH(UsagePerHour!KJ$4,Usage!$D$3:$ABF$3,0)),"")</f>
        <v>0.13542053282460881</v>
      </c>
      <c r="KK73" s="27">
        <f>IFERROR(INDEX(Sales!$D$5:$ABF$18,MATCH(UsagePerHour!$B73,Sales!$C$5:$C$18,0),MATCH(UsagePerHour!KK$4,Sales!$D$3:$ABF$3,0))/KK$2*INDEX(Usage!$D$5:$ABF$11,MATCH(UsagePerHour!$B$68,Usage!$C$5:$C$11,0),MATCH(UsagePerHour!KK$4,Usage!$D$3:$ABF$3,0)),"")</f>
        <v>0.1299320273601908</v>
      </c>
      <c r="KL73" s="27">
        <f>IFERROR(INDEX(Sales!$D$5:$ABF$18,MATCH(UsagePerHour!$B73,Sales!$C$5:$C$18,0),MATCH(UsagePerHour!KL$4,Sales!$D$3:$ABF$3,0))/KL$2*INDEX(Usage!$D$5:$ABF$11,MATCH(UsagePerHour!$B$68,Usage!$C$5:$C$11,0),MATCH(UsagePerHour!KL$4,Usage!$D$3:$ABF$3,0)),"")</f>
        <v>0.6075029374708022</v>
      </c>
      <c r="KM73" s="27">
        <f>IFERROR(INDEX(Sales!$D$5:$ABF$18,MATCH(UsagePerHour!$B73,Sales!$C$5:$C$18,0),MATCH(UsagePerHour!KM$4,Sales!$D$3:$ABF$3,0))/KM$2*INDEX(Usage!$D$5:$ABF$11,MATCH(UsagePerHour!$B$68,Usage!$C$5:$C$11,0),MATCH(UsagePerHour!KM$4,Usage!$D$3:$ABF$3,0)),"")</f>
        <v>0.18202387997354405</v>
      </c>
      <c r="KN73" s="27">
        <f>IFERROR(INDEX(Sales!$D$5:$ABF$18,MATCH(UsagePerHour!$B73,Sales!$C$5:$C$18,0),MATCH(UsagePerHour!KN$4,Sales!$D$3:$ABF$3,0))/KN$2*INDEX(Usage!$D$5:$ABF$11,MATCH(UsagePerHour!$B$68,Usage!$C$5:$C$11,0),MATCH(UsagePerHour!KN$4,Usage!$D$3:$ABF$3,0)),"")</f>
        <v>0.14098604081771451</v>
      </c>
      <c r="KO73" s="27">
        <f>IFERROR(INDEX(Sales!$D$5:$ABF$18,MATCH(UsagePerHour!$B73,Sales!$C$5:$C$18,0),MATCH(UsagePerHour!KO$4,Sales!$D$3:$ABF$3,0))/KO$2*INDEX(Usage!$D$5:$ABF$11,MATCH(UsagePerHour!$B$68,Usage!$C$5:$C$11,0),MATCH(UsagePerHour!KO$4,Usage!$D$3:$ABF$3,0)),"")</f>
        <v>5.8120545055543267E-2</v>
      </c>
      <c r="KP73" s="27">
        <f>IFERROR(INDEX(Sales!$D$5:$ABF$18,MATCH(UsagePerHour!$B73,Sales!$C$5:$C$18,0),MATCH(UsagePerHour!KP$4,Sales!$D$3:$ABF$3,0))/KP$2*INDEX(Usage!$D$5:$ABF$11,MATCH(UsagePerHour!$B$68,Usage!$C$5:$C$11,0),MATCH(UsagePerHour!KP$4,Usage!$D$3:$ABF$3,0)),"")</f>
        <v>0.49607321074284344</v>
      </c>
      <c r="KQ73" s="27">
        <f>IFERROR(INDEX(Sales!$D$5:$ABF$18,MATCH(UsagePerHour!$B73,Sales!$C$5:$C$18,0),MATCH(UsagePerHour!KQ$4,Sales!$D$3:$ABF$3,0))/KQ$2*INDEX(Usage!$D$5:$ABF$11,MATCH(UsagePerHour!$B$68,Usage!$C$5:$C$11,0),MATCH(UsagePerHour!KQ$4,Usage!$D$3:$ABF$3,0)),"")</f>
        <v>0.16490768376226625</v>
      </c>
      <c r="KR73" s="27">
        <f>IFERROR(INDEX(Sales!$D$5:$ABF$18,MATCH(UsagePerHour!$B73,Sales!$C$5:$C$18,0),MATCH(UsagePerHour!KR$4,Sales!$D$3:$ABF$3,0))/KR$2*INDEX(Usage!$D$5:$ABF$11,MATCH(UsagePerHour!$B$68,Usage!$C$5:$C$11,0),MATCH(UsagePerHour!KR$4,Usage!$D$3:$ABF$3,0)),"")</f>
        <v>0.48268242941118733</v>
      </c>
      <c r="KS73" s="27">
        <f>IFERROR(INDEX(Sales!$D$5:$ABF$18,MATCH(UsagePerHour!$B73,Sales!$C$5:$C$18,0),MATCH(UsagePerHour!KS$4,Sales!$D$3:$ABF$3,0))/KS$2*INDEX(Usage!$D$5:$ABF$11,MATCH(UsagePerHour!$B$68,Usage!$C$5:$C$11,0),MATCH(UsagePerHour!KS$4,Usage!$D$3:$ABF$3,0)),"")</f>
        <v>0.45405175469691594</v>
      </c>
      <c r="KT73" s="27">
        <f>IFERROR(INDEX(Sales!$D$5:$ABF$18,MATCH(UsagePerHour!$B73,Sales!$C$5:$C$18,0),MATCH(UsagePerHour!KT$4,Sales!$D$3:$ABF$3,0))/KT$2*INDEX(Usage!$D$5:$ABF$11,MATCH(UsagePerHour!$B$68,Usage!$C$5:$C$11,0),MATCH(UsagePerHour!KT$4,Usage!$D$3:$ABF$3,0)),"")</f>
        <v>0.20834525245159902</v>
      </c>
      <c r="KU73" s="27">
        <f>IFERROR(INDEX(Sales!$D$5:$ABF$18,MATCH(UsagePerHour!$B73,Sales!$C$5:$C$18,0),MATCH(UsagePerHour!KU$4,Sales!$D$3:$ABF$3,0))/KU$2*INDEX(Usage!$D$5:$ABF$11,MATCH(UsagePerHour!$B$68,Usage!$C$5:$C$11,0),MATCH(UsagePerHour!KU$4,Usage!$D$3:$ABF$3,0)),"")</f>
        <v>4.8960440839947661E-2</v>
      </c>
      <c r="KV73" s="27">
        <f>IFERROR(INDEX(Sales!$D$5:$ABF$18,MATCH(UsagePerHour!$B73,Sales!$C$5:$C$18,0),MATCH(UsagePerHour!KV$4,Sales!$D$3:$ABF$3,0))/KV$2*INDEX(Usage!$D$5:$ABF$11,MATCH(UsagePerHour!$B$68,Usage!$C$5:$C$11,0),MATCH(UsagePerHour!KV$4,Usage!$D$3:$ABF$3,0)),"")</f>
        <v>7.1203668616537152E-2</v>
      </c>
      <c r="KW73" s="27">
        <f>IFERROR(INDEX(Sales!$D$5:$ABF$18,MATCH(UsagePerHour!$B73,Sales!$C$5:$C$18,0),MATCH(UsagePerHour!KW$4,Sales!$D$3:$ABF$3,0))/KW$2*INDEX(Usage!$D$5:$ABF$11,MATCH(UsagePerHour!$B$68,Usage!$C$5:$C$11,0),MATCH(UsagePerHour!KW$4,Usage!$D$3:$ABF$3,0)),"")</f>
        <v>0.46036349190584963</v>
      </c>
      <c r="KX73" s="27">
        <f>IFERROR(INDEX(Sales!$D$5:$ABF$18,MATCH(UsagePerHour!$B73,Sales!$C$5:$C$18,0),MATCH(UsagePerHour!KX$4,Sales!$D$3:$ABF$3,0))/KX$2*INDEX(Usage!$D$5:$ABF$11,MATCH(UsagePerHour!$B$68,Usage!$C$5:$C$11,0),MATCH(UsagePerHour!KX$4,Usage!$D$3:$ABF$3,0)),"")</f>
        <v>7.854474914257957E-2</v>
      </c>
      <c r="KY73" s="27">
        <f>IFERROR(INDEX(Sales!$D$5:$ABF$18,MATCH(UsagePerHour!$B73,Sales!$C$5:$C$18,0),MATCH(UsagePerHour!KY$4,Sales!$D$3:$ABF$3,0))/KY$2*INDEX(Usage!$D$5:$ABF$11,MATCH(UsagePerHour!$B$68,Usage!$C$5:$C$11,0),MATCH(UsagePerHour!KY$4,Usage!$D$3:$ABF$3,0)),"")</f>
        <v>0.11949698189134809</v>
      </c>
      <c r="KZ73" s="27">
        <f>IFERROR(INDEX(Sales!$D$5:$ABF$18,MATCH(UsagePerHour!$B73,Sales!$C$5:$C$18,0),MATCH(UsagePerHour!KZ$4,Sales!$D$3:$ABF$3,0))/KZ$2*INDEX(Usage!$D$5:$ABF$11,MATCH(UsagePerHour!$B$68,Usage!$C$5:$C$11,0),MATCH(UsagePerHour!KZ$4,Usage!$D$3:$ABF$3,0)),"")</f>
        <v>0.36033441056624982</v>
      </c>
      <c r="LA73" s="27">
        <f>IFERROR(INDEX(Sales!$D$5:$ABF$18,MATCH(UsagePerHour!$B73,Sales!$C$5:$C$18,0),MATCH(UsagePerHour!LA$4,Sales!$D$3:$ABF$3,0))/LA$2*INDEX(Usage!$D$5:$ABF$11,MATCH(UsagePerHour!$B$68,Usage!$C$5:$C$11,0),MATCH(UsagePerHour!LA$4,Usage!$D$3:$ABF$3,0)),"")</f>
        <v>0.2687350876116697</v>
      </c>
      <c r="LB73" s="27">
        <f>IFERROR(INDEX(Sales!$D$5:$ABF$18,MATCH(UsagePerHour!$B73,Sales!$C$5:$C$18,0),MATCH(UsagePerHour!LB$4,Sales!$D$3:$ABF$3,0))/LB$2*INDEX(Usage!$D$5:$ABF$11,MATCH(UsagePerHour!$B$68,Usage!$C$5:$C$11,0),MATCH(UsagePerHour!LB$4,Usage!$D$3:$ABF$3,0)),"")</f>
        <v>0.27115414993274517</v>
      </c>
      <c r="LC73" s="27">
        <f>IFERROR(INDEX(Sales!$D$5:$ABF$18,MATCH(UsagePerHour!$B73,Sales!$C$5:$C$18,0),MATCH(UsagePerHour!LC$4,Sales!$D$3:$ABF$3,0))/LC$2*INDEX(Usage!$D$5:$ABF$11,MATCH(UsagePerHour!$B$68,Usage!$C$5:$C$11,0),MATCH(UsagePerHour!LC$4,Usage!$D$3:$ABF$3,0)),"")</f>
        <v>0.12959805520223439</v>
      </c>
      <c r="LD73" s="27">
        <f>IFERROR(INDEX(Sales!$D$5:$ABF$18,MATCH(UsagePerHour!$B73,Sales!$C$5:$C$18,0),MATCH(UsagePerHour!LD$4,Sales!$D$3:$ABF$3,0))/LD$2*INDEX(Usage!$D$5:$ABF$11,MATCH(UsagePerHour!$B$68,Usage!$C$5:$C$11,0),MATCH(UsagePerHour!LD$4,Usage!$D$3:$ABF$3,0)),"")</f>
        <v>0.46855250497863105</v>
      </c>
      <c r="LE73" s="27">
        <f>IFERROR(INDEX(Sales!$D$5:$ABF$18,MATCH(UsagePerHour!$B73,Sales!$C$5:$C$18,0),MATCH(UsagePerHour!LE$4,Sales!$D$3:$ABF$3,0))/LE$2*INDEX(Usage!$D$5:$ABF$11,MATCH(UsagePerHour!$B$68,Usage!$C$5:$C$11,0),MATCH(UsagePerHour!LE$4,Usage!$D$3:$ABF$3,0)),"")</f>
        <v>4.7930540127625564E-2</v>
      </c>
      <c r="LF73" s="27">
        <f>IFERROR(INDEX(Sales!$D$5:$ABF$18,MATCH(UsagePerHour!$B73,Sales!$C$5:$C$18,0),MATCH(UsagePerHour!LF$4,Sales!$D$3:$ABF$3,0))/LF$2*INDEX(Usage!$D$5:$ABF$11,MATCH(UsagePerHour!$B$68,Usage!$C$5:$C$11,0),MATCH(UsagePerHour!LF$4,Usage!$D$3:$ABF$3,0)),"")</f>
        <v>0.2668274587929978</v>
      </c>
      <c r="LG73" s="27">
        <f>IFERROR(INDEX(Sales!$D$5:$ABF$18,MATCH(UsagePerHour!$B73,Sales!$C$5:$C$18,0),MATCH(UsagePerHour!LG$4,Sales!$D$3:$ABF$3,0))/LG$2*INDEX(Usage!$D$5:$ABF$11,MATCH(UsagePerHour!$B$68,Usage!$C$5:$C$11,0),MATCH(UsagePerHour!LG$4,Usage!$D$3:$ABF$3,0)),"")</f>
        <v>0.12281893614626709</v>
      </c>
      <c r="LH73" s="27">
        <f>IFERROR(INDEX(Sales!$D$5:$ABF$18,MATCH(UsagePerHour!$B73,Sales!$C$5:$C$18,0),MATCH(UsagePerHour!LH$4,Sales!$D$3:$ABF$3,0))/LH$2*INDEX(Usage!$D$5:$ABF$11,MATCH(UsagePerHour!$B$68,Usage!$C$5:$C$11,0),MATCH(UsagePerHour!LH$4,Usage!$D$3:$ABF$3,0)),"")</f>
        <v>0.13518329075086563</v>
      </c>
      <c r="LI73" s="27">
        <f>IFERROR(INDEX(Sales!$D$5:$ABF$18,MATCH(UsagePerHour!$B73,Sales!$C$5:$C$18,0),MATCH(UsagePerHour!LI$4,Sales!$D$3:$ABF$3,0))/LI$2*INDEX(Usage!$D$5:$ABF$11,MATCH(UsagePerHour!$B$68,Usage!$C$5:$C$11,0),MATCH(UsagePerHour!LI$4,Usage!$D$3:$ABF$3,0)),"")</f>
        <v>0.14182780524784258</v>
      </c>
      <c r="LJ73" s="27">
        <f>IFERROR(INDEX(Sales!$D$5:$ABF$18,MATCH(UsagePerHour!$B73,Sales!$C$5:$C$18,0),MATCH(UsagePerHour!LJ$4,Sales!$D$3:$ABF$3,0))/LJ$2*INDEX(Usage!$D$5:$ABF$11,MATCH(UsagePerHour!$B$68,Usage!$C$5:$C$11,0),MATCH(UsagePerHour!LJ$4,Usage!$D$3:$ABF$3,0)),"")</f>
        <v>0.37514276734626356</v>
      </c>
      <c r="LK73" s="27">
        <f>IFERROR(INDEX(Sales!$D$5:$ABF$18,MATCH(UsagePerHour!$B73,Sales!$C$5:$C$18,0),MATCH(UsagePerHour!LK$4,Sales!$D$3:$ABF$3,0))/LK$2*INDEX(Usage!$D$5:$ABF$11,MATCH(UsagePerHour!$B$68,Usage!$C$5:$C$11,0),MATCH(UsagePerHour!LK$4,Usage!$D$3:$ABF$3,0)),"")</f>
        <v>0.19219000189945531</v>
      </c>
      <c r="LL73" s="27">
        <f>IFERROR(INDEX(Sales!$D$5:$ABF$18,MATCH(UsagePerHour!$B73,Sales!$C$5:$C$18,0),MATCH(UsagePerHour!LL$4,Sales!$D$3:$ABF$3,0))/LL$2*INDEX(Usage!$D$5:$ABF$11,MATCH(UsagePerHour!$B$68,Usage!$C$5:$C$11,0),MATCH(UsagePerHour!LL$4,Usage!$D$3:$ABF$3,0)),"")</f>
        <v>0.11212716264315659</v>
      </c>
      <c r="LM73" s="27">
        <f>IFERROR(INDEX(Sales!$D$5:$ABF$18,MATCH(UsagePerHour!$B73,Sales!$C$5:$C$18,0),MATCH(UsagePerHour!LM$4,Sales!$D$3:$ABF$3,0))/LM$2*INDEX(Usage!$D$5:$ABF$11,MATCH(UsagePerHour!$B$68,Usage!$C$5:$C$11,0),MATCH(UsagePerHour!LM$4,Usage!$D$3:$ABF$3,0)),"")</f>
        <v>0.26658708185202379</v>
      </c>
      <c r="LN73" s="27">
        <f>IFERROR(INDEX(Sales!$D$5:$ABF$18,MATCH(UsagePerHour!$B73,Sales!$C$5:$C$18,0),MATCH(UsagePerHour!LN$4,Sales!$D$3:$ABF$3,0))/LN$2*INDEX(Usage!$D$5:$ABF$11,MATCH(UsagePerHour!$B$68,Usage!$C$5:$C$11,0),MATCH(UsagePerHour!LN$4,Usage!$D$3:$ABF$3,0)),"")</f>
        <v>0.21339280047925027</v>
      </c>
      <c r="LO73" s="27">
        <f>IFERROR(INDEX(Sales!$D$5:$ABF$18,MATCH(UsagePerHour!$B73,Sales!$C$5:$C$18,0),MATCH(UsagePerHour!LO$4,Sales!$D$3:$ABF$3,0))/LO$2*INDEX(Usage!$D$5:$ABF$11,MATCH(UsagePerHour!$B$68,Usage!$C$5:$C$11,0),MATCH(UsagePerHour!LO$4,Usage!$D$3:$ABF$3,0)),"")</f>
        <v>0.14037218890856554</v>
      </c>
      <c r="LP73" s="27">
        <f>IFERROR(INDEX(Sales!$D$5:$ABF$18,MATCH(UsagePerHour!$B73,Sales!$C$5:$C$18,0),MATCH(UsagePerHour!LP$4,Sales!$D$3:$ABF$3,0))/LP$2*INDEX(Usage!$D$5:$ABF$11,MATCH(UsagePerHour!$B$68,Usage!$C$5:$C$11,0),MATCH(UsagePerHour!LP$4,Usage!$D$3:$ABF$3,0)),"")</f>
        <v>1.5395405977085235E-2</v>
      </c>
      <c r="LQ73" s="27">
        <f>IFERROR(INDEX(Sales!$D$5:$ABF$18,MATCH(UsagePerHour!$B73,Sales!$C$5:$C$18,0),MATCH(UsagePerHour!LQ$4,Sales!$D$3:$ABF$3,0))/LQ$2*INDEX(Usage!$D$5:$ABF$11,MATCH(UsagePerHour!$B$68,Usage!$C$5:$C$11,0),MATCH(UsagePerHour!LQ$4,Usage!$D$3:$ABF$3,0)),"")</f>
        <v>0.82361745737170333</v>
      </c>
      <c r="LR73" s="27">
        <f>IFERROR(INDEX(Sales!$D$5:$ABF$18,MATCH(UsagePerHour!$B73,Sales!$C$5:$C$18,0),MATCH(UsagePerHour!LR$4,Sales!$D$3:$ABF$3,0))/LR$2*INDEX(Usage!$D$5:$ABF$11,MATCH(UsagePerHour!$B$68,Usage!$C$5:$C$11,0),MATCH(UsagePerHour!LR$4,Usage!$D$3:$ABF$3,0)),"")</f>
        <v>0.11206986820725762</v>
      </c>
      <c r="LS73" s="27">
        <f>IFERROR(INDEX(Sales!$D$5:$ABF$18,MATCH(UsagePerHour!$B73,Sales!$C$5:$C$18,0),MATCH(UsagePerHour!LS$4,Sales!$D$3:$ABF$3,0))/LS$2*INDEX(Usage!$D$5:$ABF$11,MATCH(UsagePerHour!$B$68,Usage!$C$5:$C$11,0),MATCH(UsagePerHour!LS$4,Usage!$D$3:$ABF$3,0)),"")</f>
        <v>0.13919029164965518</v>
      </c>
      <c r="LT73" s="27">
        <f>IFERROR(INDEX(Sales!$D$5:$ABF$18,MATCH(UsagePerHour!$B73,Sales!$C$5:$C$18,0),MATCH(UsagePerHour!LT$4,Sales!$D$3:$ABF$3,0))/LT$2*INDEX(Usage!$D$5:$ABF$11,MATCH(UsagePerHour!$B$68,Usage!$C$5:$C$11,0),MATCH(UsagePerHour!LT$4,Usage!$D$3:$ABF$3,0)),"")</f>
        <v>0.33612156092565376</v>
      </c>
      <c r="LU73" s="27">
        <f>IFERROR(INDEX(Sales!$D$5:$ABF$18,MATCH(UsagePerHour!$B73,Sales!$C$5:$C$18,0),MATCH(UsagePerHour!LU$4,Sales!$D$3:$ABF$3,0))/LU$2*INDEX(Usage!$D$5:$ABF$11,MATCH(UsagePerHour!$B$68,Usage!$C$5:$C$11,0),MATCH(UsagePerHour!LU$4,Usage!$D$3:$ABF$3,0)),"")</f>
        <v>0.3635581793666412</v>
      </c>
      <c r="LV73" s="27">
        <f>IFERROR(INDEX(Sales!$D$5:$ABF$18,MATCH(UsagePerHour!$B73,Sales!$C$5:$C$18,0),MATCH(UsagePerHour!LV$4,Sales!$D$3:$ABF$3,0))/LV$2*INDEX(Usage!$D$5:$ABF$11,MATCH(UsagePerHour!$B$68,Usage!$C$5:$C$11,0),MATCH(UsagePerHour!LV$4,Usage!$D$3:$ABF$3,0)),"")</f>
        <v>3.8550898203592816E-2</v>
      </c>
      <c r="LW73" s="27">
        <f>IFERROR(INDEX(Sales!$D$5:$ABF$18,MATCH(UsagePerHour!$B73,Sales!$C$5:$C$18,0),MATCH(UsagePerHour!LW$4,Sales!$D$3:$ABF$3,0))/LW$2*INDEX(Usage!$D$5:$ABF$11,MATCH(UsagePerHour!$B$68,Usage!$C$5:$C$11,0),MATCH(UsagePerHour!LW$4,Usage!$D$3:$ABF$3,0)),"")</f>
        <v>0.32425416080353248</v>
      </c>
      <c r="LX73" s="27">
        <f>IFERROR(INDEX(Sales!$D$5:$ABF$18,MATCH(UsagePerHour!$B73,Sales!$C$5:$C$18,0),MATCH(UsagePerHour!LX$4,Sales!$D$3:$ABF$3,0))/LX$2*INDEX(Usage!$D$5:$ABF$11,MATCH(UsagePerHour!$B$68,Usage!$C$5:$C$11,0),MATCH(UsagePerHour!LX$4,Usage!$D$3:$ABF$3,0)),"")</f>
        <v>0.2413746724485773</v>
      </c>
      <c r="LY73" s="27">
        <f>IFERROR(INDEX(Sales!$D$5:$ABF$18,MATCH(UsagePerHour!$B73,Sales!$C$5:$C$18,0),MATCH(UsagePerHour!LY$4,Sales!$D$3:$ABF$3,0))/LY$2*INDEX(Usage!$D$5:$ABF$11,MATCH(UsagePerHour!$B$68,Usage!$C$5:$C$11,0),MATCH(UsagePerHour!LY$4,Usage!$D$3:$ABF$3,0)),"")</f>
        <v>0.49040497294439483</v>
      </c>
      <c r="LZ73" s="27">
        <f>IFERROR(INDEX(Sales!$D$5:$ABF$18,MATCH(UsagePerHour!$B73,Sales!$C$5:$C$18,0),MATCH(UsagePerHour!LZ$4,Sales!$D$3:$ABF$3,0))/LZ$2*INDEX(Usage!$D$5:$ABF$11,MATCH(UsagePerHour!$B$68,Usage!$C$5:$C$11,0),MATCH(UsagePerHour!LZ$4,Usage!$D$3:$ABF$3,0)),"")</f>
        <v>0.10026823349086729</v>
      </c>
      <c r="MA73" s="27">
        <f>IFERROR(INDEX(Sales!$D$5:$ABF$18,MATCH(UsagePerHour!$B73,Sales!$C$5:$C$18,0),MATCH(UsagePerHour!MA$4,Sales!$D$3:$ABF$3,0))/MA$2*INDEX(Usage!$D$5:$ABF$11,MATCH(UsagePerHour!$B$68,Usage!$C$5:$C$11,0),MATCH(UsagePerHour!MA$4,Usage!$D$3:$ABF$3,0)),"")</f>
        <v>0.23659412829321685</v>
      </c>
      <c r="MB73" s="27">
        <f>IFERROR(INDEX(Sales!$D$5:$ABF$18,MATCH(UsagePerHour!$B73,Sales!$C$5:$C$18,0),MATCH(UsagePerHour!MB$4,Sales!$D$3:$ABF$3,0))/MB$2*INDEX(Usage!$D$5:$ABF$11,MATCH(UsagePerHour!$B$68,Usage!$C$5:$C$11,0),MATCH(UsagePerHour!MB$4,Usage!$D$3:$ABF$3,0)),"")</f>
        <v>0.35354609662068553</v>
      </c>
      <c r="MC73" s="27">
        <f>IFERROR(INDEX(Sales!$D$5:$ABF$18,MATCH(UsagePerHour!$B73,Sales!$C$5:$C$18,0),MATCH(UsagePerHour!MC$4,Sales!$D$3:$ABF$3,0))/MC$2*INDEX(Usage!$D$5:$ABF$11,MATCH(UsagePerHour!$B$68,Usage!$C$5:$C$11,0),MATCH(UsagePerHour!MC$4,Usage!$D$3:$ABF$3,0)),"")</f>
        <v>8.2827792606972421E-3</v>
      </c>
      <c r="MD73" s="27">
        <f>IFERROR(INDEX(Sales!$D$5:$ABF$18,MATCH(UsagePerHour!$B73,Sales!$C$5:$C$18,0),MATCH(UsagePerHour!MD$4,Sales!$D$3:$ABF$3,0))/MD$2*INDEX(Usage!$D$5:$ABF$11,MATCH(UsagePerHour!$B$68,Usage!$C$5:$C$11,0),MATCH(UsagePerHour!MD$4,Usage!$D$3:$ABF$3,0)),"")</f>
        <v>0.16456460724055849</v>
      </c>
      <c r="ME73" s="27">
        <f>IFERROR(INDEX(Sales!$D$5:$ABF$18,MATCH(UsagePerHour!$B73,Sales!$C$5:$C$18,0),MATCH(UsagePerHour!ME$4,Sales!$D$3:$ABF$3,0))/ME$2*INDEX(Usage!$D$5:$ABF$11,MATCH(UsagePerHour!$B$68,Usage!$C$5:$C$11,0),MATCH(UsagePerHour!ME$4,Usage!$D$3:$ABF$3,0)),"")</f>
        <v>6.2158120608378546E-2</v>
      </c>
      <c r="MF73" s="27">
        <f>IFERROR(INDEX(Sales!$D$5:$ABF$18,MATCH(UsagePerHour!$B73,Sales!$C$5:$C$18,0),MATCH(UsagePerHour!MF$4,Sales!$D$3:$ABF$3,0))/MF$2*INDEX(Usage!$D$5:$ABF$11,MATCH(UsagePerHour!$B$68,Usage!$C$5:$C$11,0),MATCH(UsagePerHour!MF$4,Usage!$D$3:$ABF$3,0)),"")</f>
        <v>0.51431882626838243</v>
      </c>
      <c r="MG73" s="27">
        <f>IFERROR(INDEX(Sales!$D$5:$ABF$18,MATCH(UsagePerHour!$B73,Sales!$C$5:$C$18,0),MATCH(UsagePerHour!MG$4,Sales!$D$3:$ABF$3,0))/MG$2*INDEX(Usage!$D$5:$ABF$11,MATCH(UsagePerHour!$B$68,Usage!$C$5:$C$11,0),MATCH(UsagePerHour!MG$4,Usage!$D$3:$ABF$3,0)),"")</f>
        <v>0.22575978255775808</v>
      </c>
      <c r="MH73" s="27">
        <f>IFERROR(INDEX(Sales!$D$5:$ABF$18,MATCH(UsagePerHour!$B73,Sales!$C$5:$C$18,0),MATCH(UsagePerHour!MH$4,Sales!$D$3:$ABF$3,0))/MH$2*INDEX(Usage!$D$5:$ABF$11,MATCH(UsagePerHour!$B$68,Usage!$C$5:$C$11,0),MATCH(UsagePerHour!MH$4,Usage!$D$3:$ABF$3,0)),"")</f>
        <v>0.33431252262439815</v>
      </c>
      <c r="MI73" s="27">
        <f>IFERROR(INDEX(Sales!$D$5:$ABF$18,MATCH(UsagePerHour!$B73,Sales!$C$5:$C$18,0),MATCH(UsagePerHour!MI$4,Sales!$D$3:$ABF$3,0))/MI$2*INDEX(Usage!$D$5:$ABF$11,MATCH(UsagePerHour!$B$68,Usage!$C$5:$C$11,0),MATCH(UsagePerHour!MI$4,Usage!$D$3:$ABF$3,0)),"")</f>
        <v>0.36056079130126772</v>
      </c>
      <c r="MJ73" s="27">
        <f>IFERROR(INDEX(Sales!$D$5:$ABF$18,MATCH(UsagePerHour!$B73,Sales!$C$5:$C$18,0),MATCH(UsagePerHour!MJ$4,Sales!$D$3:$ABF$3,0))/MJ$2*INDEX(Usage!$D$5:$ABF$11,MATCH(UsagePerHour!$B$68,Usage!$C$5:$C$11,0),MATCH(UsagePerHour!MJ$4,Usage!$D$3:$ABF$3,0)),"")</f>
        <v>0.19168463829350235</v>
      </c>
      <c r="MK73" s="27">
        <f>IFERROR(INDEX(Sales!$D$5:$ABF$18,MATCH(UsagePerHour!$B73,Sales!$C$5:$C$18,0),MATCH(UsagePerHour!MK$4,Sales!$D$3:$ABF$3,0))/MK$2*INDEX(Usage!$D$5:$ABF$11,MATCH(UsagePerHour!$B$68,Usage!$C$5:$C$11,0),MATCH(UsagePerHour!MK$4,Usage!$D$3:$ABF$3,0)),"")</f>
        <v>6.2599345227803846E-2</v>
      </c>
      <c r="ML73" s="27">
        <f>IFERROR(INDEX(Sales!$D$5:$ABF$18,MATCH(UsagePerHour!$B73,Sales!$C$5:$C$18,0),MATCH(UsagePerHour!ML$4,Sales!$D$3:$ABF$3,0))/ML$2*INDEX(Usage!$D$5:$ABF$11,MATCH(UsagePerHour!$B$68,Usage!$C$5:$C$11,0),MATCH(UsagePerHour!ML$4,Usage!$D$3:$ABF$3,0)),"")</f>
        <v>0.12512377300174571</v>
      </c>
      <c r="MM73" s="27">
        <f>IFERROR(INDEX(Sales!$D$5:$ABF$18,MATCH(UsagePerHour!$B73,Sales!$C$5:$C$18,0),MATCH(UsagePerHour!MM$4,Sales!$D$3:$ABF$3,0))/MM$2*INDEX(Usage!$D$5:$ABF$11,MATCH(UsagePerHour!$B$68,Usage!$C$5:$C$11,0),MATCH(UsagePerHour!MM$4,Usage!$D$3:$ABF$3,0)),"")</f>
        <v>0.27141633121554554</v>
      </c>
      <c r="MN73" s="27">
        <f>IFERROR(INDEX(Sales!$D$5:$ABF$18,MATCH(UsagePerHour!$B73,Sales!$C$5:$C$18,0),MATCH(UsagePerHour!MN$4,Sales!$D$3:$ABF$3,0))/MN$2*INDEX(Usage!$D$5:$ABF$11,MATCH(UsagePerHour!$B$68,Usage!$C$5:$C$11,0),MATCH(UsagePerHour!MN$4,Usage!$D$3:$ABF$3,0)),"")</f>
        <v>6.3937433825950019E-2</v>
      </c>
      <c r="MO73" s="27">
        <f>IFERROR(INDEX(Sales!$D$5:$ABF$18,MATCH(UsagePerHour!$B73,Sales!$C$5:$C$18,0),MATCH(UsagePerHour!MO$4,Sales!$D$3:$ABF$3,0))/MO$2*INDEX(Usage!$D$5:$ABF$11,MATCH(UsagePerHour!$B$68,Usage!$C$5:$C$11,0),MATCH(UsagePerHour!MO$4,Usage!$D$3:$ABF$3,0)),"")</f>
        <v>0.33612156092565376</v>
      </c>
      <c r="MP73" s="27">
        <f>IFERROR(INDEX(Sales!$D$5:$ABF$18,MATCH(UsagePerHour!$B73,Sales!$C$5:$C$18,0),MATCH(UsagePerHour!MP$4,Sales!$D$3:$ABF$3,0))/MP$2*INDEX(Usage!$D$5:$ABF$11,MATCH(UsagePerHour!$B$68,Usage!$C$5:$C$11,0),MATCH(UsagePerHour!MP$4,Usage!$D$3:$ABF$3,0)),"")</f>
        <v>0.3635581793666412</v>
      </c>
      <c r="MQ73" s="27">
        <f>IFERROR(INDEX(Sales!$D$5:$ABF$18,MATCH(UsagePerHour!$B73,Sales!$C$5:$C$18,0),MATCH(UsagePerHour!MQ$4,Sales!$D$3:$ABF$3,0))/MQ$2*INDEX(Usage!$D$5:$ABF$11,MATCH(UsagePerHour!$B$68,Usage!$C$5:$C$11,0),MATCH(UsagePerHour!MQ$4,Usage!$D$3:$ABF$3,0)),"")</f>
        <v>3.8550898203592816E-2</v>
      </c>
      <c r="MR73" s="27">
        <f>IFERROR(INDEX(Sales!$D$5:$ABF$18,MATCH(UsagePerHour!$B73,Sales!$C$5:$C$18,0),MATCH(UsagePerHour!MR$4,Sales!$D$3:$ABF$3,0))/MR$2*INDEX(Usage!$D$5:$ABF$11,MATCH(UsagePerHour!$B$68,Usage!$C$5:$C$11,0),MATCH(UsagePerHour!MR$4,Usage!$D$3:$ABF$3,0)),"")</f>
        <v>0.32425416080353248</v>
      </c>
      <c r="MS73" s="27">
        <f>IFERROR(INDEX(Sales!$D$5:$ABF$18,MATCH(UsagePerHour!$B73,Sales!$C$5:$C$18,0),MATCH(UsagePerHour!MS$4,Sales!$D$3:$ABF$3,0))/MS$2*INDEX(Usage!$D$5:$ABF$11,MATCH(UsagePerHour!$B$68,Usage!$C$5:$C$11,0),MATCH(UsagePerHour!MS$4,Usage!$D$3:$ABF$3,0)),"")</f>
        <v>0.20083762328031018</v>
      </c>
      <c r="MT73" s="27">
        <f>IFERROR(INDEX(Sales!$D$5:$ABF$18,MATCH(UsagePerHour!$B73,Sales!$C$5:$C$18,0),MATCH(UsagePerHour!MT$4,Sales!$D$3:$ABF$3,0))/MT$2*INDEX(Usage!$D$5:$ABF$11,MATCH(UsagePerHour!$B$68,Usage!$C$5:$C$11,0),MATCH(UsagePerHour!MT$4,Usage!$D$3:$ABF$3,0)),"")</f>
        <v>0.18199422203232368</v>
      </c>
      <c r="MU73" s="27">
        <f>IFERROR(INDEX(Sales!$D$5:$ABF$18,MATCH(UsagePerHour!$B73,Sales!$C$5:$C$18,0),MATCH(UsagePerHour!MU$4,Sales!$D$3:$ABF$3,0))/MU$2*INDEX(Usage!$D$5:$ABF$11,MATCH(UsagePerHour!$B$68,Usage!$C$5:$C$11,0),MATCH(UsagePerHour!MU$4,Usage!$D$3:$ABF$3,0)),"")</f>
        <v>0.20132355260900636</v>
      </c>
      <c r="MV73" s="27">
        <f>IFERROR(INDEX(Sales!$D$5:$ABF$18,MATCH(UsagePerHour!$B73,Sales!$C$5:$C$18,0),MATCH(UsagePerHour!MV$4,Sales!$D$3:$ABF$3,0))/MV$2*INDEX(Usage!$D$5:$ABF$11,MATCH(UsagePerHour!$B$68,Usage!$C$5:$C$11,0),MATCH(UsagePerHour!MV$4,Usage!$D$3:$ABF$3,0)),"")</f>
        <v>0.59058063923585591</v>
      </c>
      <c r="MW73" s="27">
        <f>IFERROR(INDEX(Sales!$D$5:$ABF$18,MATCH(UsagePerHour!$B73,Sales!$C$5:$C$18,0),MATCH(UsagePerHour!MW$4,Sales!$D$3:$ABF$3,0))/MW$2*INDEX(Usage!$D$5:$ABF$11,MATCH(UsagePerHour!$B$68,Usage!$C$5:$C$11,0),MATCH(UsagePerHour!MW$4,Usage!$D$3:$ABF$3,0)),"")</f>
        <v>0.23621700879765395</v>
      </c>
      <c r="MX73" s="27">
        <f>IFERROR(INDEX(Sales!$D$5:$ABF$18,MATCH(UsagePerHour!$B73,Sales!$C$5:$C$18,0),MATCH(UsagePerHour!MX$4,Sales!$D$3:$ABF$3,0))/MX$2*INDEX(Usage!$D$5:$ABF$11,MATCH(UsagePerHour!$B$68,Usage!$C$5:$C$11,0),MATCH(UsagePerHour!MX$4,Usage!$D$3:$ABF$3,0)),"")</f>
        <v>8.7979395265144839E-2</v>
      </c>
      <c r="MY73" s="27">
        <f>IFERROR(INDEX(Sales!$D$5:$ABF$18,MATCH(UsagePerHour!$B73,Sales!$C$5:$C$18,0),MATCH(UsagePerHour!MY$4,Sales!$D$3:$ABF$3,0))/MY$2*INDEX(Usage!$D$5:$ABF$11,MATCH(UsagePerHour!$B$68,Usage!$C$5:$C$11,0),MATCH(UsagePerHour!MY$4,Usage!$D$3:$ABF$3,0)),"")</f>
        <v>5.3169869135787515E-2</v>
      </c>
      <c r="MZ73" s="27">
        <f>IFERROR(INDEX(Sales!$D$5:$ABF$18,MATCH(UsagePerHour!$B73,Sales!$C$5:$C$18,0),MATCH(UsagePerHour!MZ$4,Sales!$D$3:$ABF$3,0))/MZ$2*INDEX(Usage!$D$5:$ABF$11,MATCH(UsagePerHour!$B$68,Usage!$C$5:$C$11,0),MATCH(UsagePerHour!MZ$4,Usage!$D$3:$ABF$3,0)),"")</f>
        <v>0.18755366043389324</v>
      </c>
      <c r="NA73" s="27">
        <f>IFERROR(INDEX(Sales!$D$5:$ABF$18,MATCH(UsagePerHour!$B73,Sales!$C$5:$C$18,0),MATCH(UsagePerHour!NA$4,Sales!$D$3:$ABF$3,0))/NA$2*INDEX(Usage!$D$5:$ABF$11,MATCH(UsagePerHour!$B$68,Usage!$C$5:$C$11,0),MATCH(UsagePerHour!NA$4,Usage!$D$3:$ABF$3,0)),"")</f>
        <v>0.10467165343490431</v>
      </c>
      <c r="NB73" s="27">
        <f>IFERROR(INDEX(Sales!$D$5:$ABF$18,MATCH(UsagePerHour!$B73,Sales!$C$5:$C$18,0),MATCH(UsagePerHour!NB$4,Sales!$D$3:$ABF$3,0))/NB$2*INDEX(Usage!$D$5:$ABF$11,MATCH(UsagePerHour!$B$68,Usage!$C$5:$C$11,0),MATCH(UsagePerHour!NB$4,Usage!$D$3:$ABF$3,0)),"")</f>
        <v>0.35247083897829035</v>
      </c>
      <c r="NC73" s="27">
        <f>IFERROR(INDEX(Sales!$D$5:$ABF$18,MATCH(UsagePerHour!$B73,Sales!$C$5:$C$18,0),MATCH(UsagePerHour!NC$4,Sales!$D$3:$ABF$3,0))/NC$2*INDEX(Usage!$D$5:$ABF$11,MATCH(UsagePerHour!$B$68,Usage!$C$5:$C$11,0),MATCH(UsagePerHour!NC$4,Usage!$D$3:$ABF$3,0)),"")</f>
        <v>0.14287782281412856</v>
      </c>
      <c r="ND73" s="27">
        <f>IFERROR(INDEX(Sales!$D$5:$ABF$18,MATCH(UsagePerHour!$B73,Sales!$C$5:$C$18,0),MATCH(UsagePerHour!ND$4,Sales!$D$3:$ABF$3,0))/ND$2*INDEX(Usage!$D$5:$ABF$11,MATCH(UsagePerHour!$B$68,Usage!$C$5:$C$11,0),MATCH(UsagePerHour!ND$4,Usage!$D$3:$ABF$3,0)),"")</f>
        <v>0.38853985396745666</v>
      </c>
      <c r="NE73" s="27">
        <f>IFERROR(INDEX(Sales!$D$5:$ABF$18,MATCH(UsagePerHour!$B73,Sales!$C$5:$C$18,0),MATCH(UsagePerHour!NE$4,Sales!$D$3:$ABF$3,0))/NE$2*INDEX(Usage!$D$5:$ABF$11,MATCH(UsagePerHour!$B$68,Usage!$C$5:$C$11,0),MATCH(UsagePerHour!NE$4,Usage!$D$3:$ABF$3,0)),"")</f>
        <v>0.20020971059937287</v>
      </c>
      <c r="NF73" s="27">
        <f>IFERROR(INDEX(Sales!$D$5:$ABF$18,MATCH(UsagePerHour!$B73,Sales!$C$5:$C$18,0),MATCH(UsagePerHour!NF$4,Sales!$D$3:$ABF$3,0))/NF$2*INDEX(Usage!$D$5:$ABF$11,MATCH(UsagePerHour!$B$68,Usage!$C$5:$C$11,0),MATCH(UsagePerHour!NF$4,Usage!$D$3:$ABF$3,0)),"")</f>
        <v>5.6055629329792168E-2</v>
      </c>
      <c r="NG73" s="27">
        <f>IFERROR(INDEX(Sales!$D$5:$ABF$18,MATCH(UsagePerHour!$B73,Sales!$C$5:$C$18,0),MATCH(UsagePerHour!NG$4,Sales!$D$3:$ABF$3,0))/NG$2*INDEX(Usage!$D$5:$ABF$11,MATCH(UsagePerHour!$B$68,Usage!$C$5:$C$11,0),MATCH(UsagePerHour!NG$4,Usage!$D$3:$ABF$3,0)),"")</f>
        <v>4.9931883180841852E-2</v>
      </c>
      <c r="NH73" s="27">
        <f>IFERROR(INDEX(Sales!$D$5:$ABF$18,MATCH(UsagePerHour!$B73,Sales!$C$5:$C$18,0),MATCH(UsagePerHour!NH$4,Sales!$D$3:$ABF$3,0))/NH$2*INDEX(Usage!$D$5:$ABF$11,MATCH(UsagePerHour!$B$68,Usage!$C$5:$C$11,0),MATCH(UsagePerHour!NH$4,Usage!$D$3:$ABF$3,0)),"")</f>
        <v>0.31816103644057125</v>
      </c>
      <c r="NI73" s="27">
        <f>IFERROR(INDEX(Sales!$D$5:$ABF$18,MATCH(UsagePerHour!$B73,Sales!$C$5:$C$18,0),MATCH(UsagePerHour!NI$4,Sales!$D$3:$ABF$3,0))/NI$2*INDEX(Usage!$D$5:$ABF$11,MATCH(UsagePerHour!$B$68,Usage!$C$5:$C$11,0),MATCH(UsagePerHour!NI$4,Usage!$D$3:$ABF$3,0)),"")</f>
        <v>0.14657531285797651</v>
      </c>
      <c r="NJ73" s="27">
        <f>IFERROR(INDEX(Sales!$D$5:$ABF$18,MATCH(UsagePerHour!$B73,Sales!$C$5:$C$18,0),MATCH(UsagePerHour!NJ$4,Sales!$D$3:$ABF$3,0))/NJ$2*INDEX(Usage!$D$5:$ABF$11,MATCH(UsagePerHour!$B$68,Usage!$C$5:$C$11,0),MATCH(UsagePerHour!NJ$4,Usage!$D$3:$ABF$3,0)),"")</f>
        <v>0.50109231995234682</v>
      </c>
      <c r="NK73" s="27">
        <f>IFERROR(INDEX(Sales!$D$5:$ABF$18,MATCH(UsagePerHour!$B73,Sales!$C$5:$C$18,0),MATCH(UsagePerHour!NK$4,Sales!$D$3:$ABF$3,0))/NK$2*INDEX(Usage!$D$5:$ABF$11,MATCH(UsagePerHour!$B$68,Usage!$C$5:$C$11,0),MATCH(UsagePerHour!NK$4,Usage!$D$3:$ABF$3,0)),"")</f>
        <v>0.39434468902423614</v>
      </c>
      <c r="NL73" s="27">
        <f>IFERROR(INDEX(Sales!$D$5:$ABF$18,MATCH(UsagePerHour!$B73,Sales!$C$5:$C$18,0),MATCH(UsagePerHour!NL$4,Sales!$D$3:$ABF$3,0))/NL$2*INDEX(Usage!$D$5:$ABF$11,MATCH(UsagePerHour!$B$68,Usage!$C$5:$C$11,0),MATCH(UsagePerHour!NL$4,Usage!$D$3:$ABF$3,0)),"")</f>
        <v>0.2332028035959165</v>
      </c>
      <c r="NM73" s="27">
        <f>IFERROR(INDEX(Sales!$D$5:$ABF$18,MATCH(UsagePerHour!$B73,Sales!$C$5:$C$18,0),MATCH(UsagePerHour!NM$4,Sales!$D$3:$ABF$3,0))/NM$2*INDEX(Usage!$D$5:$ABF$11,MATCH(UsagePerHour!$B$68,Usage!$C$5:$C$11,0),MATCH(UsagePerHour!NM$4,Usage!$D$3:$ABF$3,0)),"")</f>
        <v>0.34051281182595339</v>
      </c>
      <c r="NN73" s="27">
        <f>IFERROR(INDEX(Sales!$D$5:$ABF$18,MATCH(UsagePerHour!$B73,Sales!$C$5:$C$18,0),MATCH(UsagePerHour!NN$4,Sales!$D$3:$ABF$3,0))/NN$2*INDEX(Usage!$D$5:$ABF$11,MATCH(UsagePerHour!$B$68,Usage!$C$5:$C$11,0),MATCH(UsagePerHour!NN$4,Usage!$D$3:$ABF$3,0)),"")</f>
        <v>0.17206537578496023</v>
      </c>
      <c r="NO73" s="27">
        <f>IFERROR(INDEX(Sales!$D$5:$ABF$18,MATCH(UsagePerHour!$B73,Sales!$C$5:$C$18,0),MATCH(UsagePerHour!NO$4,Sales!$D$3:$ABF$3,0))/NO$2*INDEX(Usage!$D$5:$ABF$11,MATCH(UsagePerHour!$B$68,Usage!$C$5:$C$11,0),MATCH(UsagePerHour!NO$4,Usage!$D$3:$ABF$3,0)),"")</f>
        <v>1.77083619838338</v>
      </c>
      <c r="NP73" s="27">
        <f>IFERROR(INDEX(Sales!$D$5:$ABF$18,MATCH(UsagePerHour!$B73,Sales!$C$5:$C$18,0),MATCH(UsagePerHour!NP$4,Sales!$D$3:$ABF$3,0))/NP$2*INDEX(Usage!$D$5:$ABF$11,MATCH(UsagePerHour!$B$68,Usage!$C$5:$C$11,0),MATCH(UsagePerHour!NP$4,Usage!$D$3:$ABF$3,0)),"")</f>
        <v>0.19756234158810393</v>
      </c>
      <c r="NQ73" s="27">
        <f>IFERROR(INDEX(Sales!$D$5:$ABF$18,MATCH(UsagePerHour!$B73,Sales!$C$5:$C$18,0),MATCH(UsagePerHour!NQ$4,Sales!$D$3:$ABF$3,0))/NQ$2*INDEX(Usage!$D$5:$ABF$11,MATCH(UsagePerHour!$B$68,Usage!$C$5:$C$11,0),MATCH(UsagePerHour!NQ$4,Usage!$D$3:$ABF$3,0)),"")</f>
        <v>0.73315539706785671</v>
      </c>
      <c r="NR73" s="27">
        <f>IFERROR(INDEX(Sales!$D$5:$ABF$18,MATCH(UsagePerHour!$B73,Sales!$C$5:$C$18,0),MATCH(UsagePerHour!NR$4,Sales!$D$3:$ABF$3,0))/NR$2*INDEX(Usage!$D$5:$ABF$11,MATCH(UsagePerHour!$B$68,Usage!$C$5:$C$11,0),MATCH(UsagePerHour!NR$4,Usage!$D$3:$ABF$3,0)),"")</f>
        <v>0.45821501695565936</v>
      </c>
      <c r="NS73" s="27">
        <f>IFERROR(INDEX(Sales!$D$5:$ABF$18,MATCH(UsagePerHour!$B73,Sales!$C$5:$C$18,0),MATCH(UsagePerHour!NS$4,Sales!$D$3:$ABF$3,0))/NS$2*INDEX(Usage!$D$5:$ABF$11,MATCH(UsagePerHour!$B$68,Usage!$C$5:$C$11,0),MATCH(UsagePerHour!NS$4,Usage!$D$3:$ABF$3,0)),"")</f>
        <v>0.38600315627005183</v>
      </c>
      <c r="NT73" s="27">
        <f>IFERROR(INDEX(Sales!$D$5:$ABF$18,MATCH(UsagePerHour!$B73,Sales!$C$5:$C$18,0),MATCH(UsagePerHour!NT$4,Sales!$D$3:$ABF$3,0))/NT$2*INDEX(Usage!$D$5:$ABF$11,MATCH(UsagePerHour!$B$68,Usage!$C$5:$C$11,0),MATCH(UsagePerHour!NT$4,Usage!$D$3:$ABF$3,0)),"")</f>
        <v>9.281636505449993E-2</v>
      </c>
      <c r="NU73" s="27">
        <f>IFERROR(INDEX(Sales!$D$5:$ABF$18,MATCH(UsagePerHour!$B73,Sales!$C$5:$C$18,0),MATCH(UsagePerHour!NU$4,Sales!$D$3:$ABF$3,0))/NU$2*INDEX(Usage!$D$5:$ABF$11,MATCH(UsagePerHour!$B$68,Usage!$C$5:$C$11,0),MATCH(UsagePerHour!NU$4,Usage!$D$3:$ABF$3,0)),"")</f>
        <v>1.1436607125872662</v>
      </c>
      <c r="NV73" s="27">
        <f>IFERROR(INDEX(Sales!$D$5:$ABF$18,MATCH(UsagePerHour!$B73,Sales!$C$5:$C$18,0),MATCH(UsagePerHour!NV$4,Sales!$D$3:$ABF$3,0))/NV$2*INDEX(Usage!$D$5:$ABF$11,MATCH(UsagePerHour!$B$68,Usage!$C$5:$C$11,0),MATCH(UsagePerHour!NV$4,Usage!$D$3:$ABF$3,0)),"")</f>
        <v>0.13714157370667066</v>
      </c>
      <c r="NW73" s="27">
        <f>IFERROR(INDEX(Sales!$D$5:$ABF$18,MATCH(UsagePerHour!$B73,Sales!$C$5:$C$18,0),MATCH(UsagePerHour!NW$4,Sales!$D$3:$ABF$3,0))/NW$2*INDEX(Usage!$D$5:$ABF$11,MATCH(UsagePerHour!$B$68,Usage!$C$5:$C$11,0),MATCH(UsagePerHour!NW$4,Usage!$D$3:$ABF$3,0)),"")</f>
        <v>8.9314383750238285E-2</v>
      </c>
      <c r="NX73" s="27">
        <f>IFERROR(INDEX(Sales!$D$5:$ABF$18,MATCH(UsagePerHour!$B73,Sales!$C$5:$C$18,0),MATCH(UsagePerHour!NX$4,Sales!$D$3:$ABF$3,0))/NX$2*INDEX(Usage!$D$5:$ABF$11,MATCH(UsagePerHour!$B$68,Usage!$C$5:$C$11,0),MATCH(UsagePerHour!NX$4,Usage!$D$3:$ABF$3,0)),"")</f>
        <v>0.34183051474199344</v>
      </c>
      <c r="NY73" s="27">
        <f>IFERROR(INDEX(Sales!$D$5:$ABF$18,MATCH(UsagePerHour!$B73,Sales!$C$5:$C$18,0),MATCH(UsagePerHour!NY$4,Sales!$D$3:$ABF$3,0))/NY$2*INDEX(Usage!$D$5:$ABF$11,MATCH(UsagePerHour!$B$68,Usage!$C$5:$C$11,0),MATCH(UsagePerHour!NY$4,Usage!$D$3:$ABF$3,0)),"")</f>
        <v>0.15001329918234657</v>
      </c>
      <c r="NZ73" s="27">
        <f>IFERROR(INDEX(Sales!$D$5:$ABF$18,MATCH(UsagePerHour!$B73,Sales!$C$5:$C$18,0),MATCH(UsagePerHour!NZ$4,Sales!$D$3:$ABF$3,0))/NZ$2*INDEX(Usage!$D$5:$ABF$11,MATCH(UsagePerHour!$B$68,Usage!$C$5:$C$11,0),MATCH(UsagePerHour!NZ$4,Usage!$D$3:$ABF$3,0)),"")</f>
        <v>9.2764624322094882E-2</v>
      </c>
      <c r="OA73" s="27">
        <f>IFERROR(INDEX(Sales!$D$5:$ABF$18,MATCH(UsagePerHour!$B73,Sales!$C$5:$C$18,0),MATCH(UsagePerHour!OA$4,Sales!$D$3:$ABF$3,0))/OA$2*INDEX(Usage!$D$5:$ABF$11,MATCH(UsagePerHour!$B$68,Usage!$C$5:$C$11,0),MATCH(UsagePerHour!OA$4,Usage!$D$3:$ABF$3,0)),"")</f>
        <v>9.3394388818644689E-2</v>
      </c>
      <c r="OB73" s="27">
        <f>IFERROR(INDEX(Sales!$D$5:$ABF$18,MATCH(UsagePerHour!$B73,Sales!$C$5:$C$18,0),MATCH(UsagePerHour!OB$4,Sales!$D$3:$ABF$3,0))/OB$2*INDEX(Usage!$D$5:$ABF$11,MATCH(UsagePerHour!$B$68,Usage!$C$5:$C$11,0),MATCH(UsagePerHour!OB$4,Usage!$D$3:$ABF$3,0)),"")</f>
        <v>0.15065985409437418</v>
      </c>
      <c r="OC73" s="27">
        <f>IFERROR(INDEX(Sales!$D$5:$ABF$18,MATCH(UsagePerHour!$B73,Sales!$C$5:$C$18,0),MATCH(UsagePerHour!OC$4,Sales!$D$3:$ABF$3,0))/OC$2*INDEX(Usage!$D$5:$ABF$11,MATCH(UsagePerHour!$B$68,Usage!$C$5:$C$11,0),MATCH(UsagePerHour!OC$4,Usage!$D$3:$ABF$3,0)),"")</f>
        <v>0.67055947569525109</v>
      </c>
      <c r="OD73" s="27">
        <f>IFERROR(INDEX(Sales!$D$5:$ABF$18,MATCH(UsagePerHour!$B73,Sales!$C$5:$C$18,0),MATCH(UsagePerHour!OD$4,Sales!$D$3:$ABF$3,0))/OD$2*INDEX(Usage!$D$5:$ABF$11,MATCH(UsagePerHour!$B$68,Usage!$C$5:$C$11,0),MATCH(UsagePerHour!OD$4,Usage!$D$3:$ABF$3,0)),"")</f>
        <v>0.20020948465455027</v>
      </c>
      <c r="OE73" s="27">
        <f>IFERROR(INDEX(Sales!$D$5:$ABF$18,MATCH(UsagePerHour!$B73,Sales!$C$5:$C$18,0),MATCH(UsagePerHour!OE$4,Sales!$D$3:$ABF$3,0))/OE$2*INDEX(Usage!$D$5:$ABF$11,MATCH(UsagePerHour!$B$68,Usage!$C$5:$C$11,0),MATCH(UsagePerHour!OE$4,Usage!$D$3:$ABF$3,0)),"")</f>
        <v>0.22309765705992121</v>
      </c>
      <c r="OF73" s="27">
        <f>IFERROR(INDEX(Sales!$D$5:$ABF$18,MATCH(UsagePerHour!$B73,Sales!$C$5:$C$18,0),MATCH(UsagePerHour!OF$4,Sales!$D$3:$ABF$3,0))/OF$2*INDEX(Usage!$D$5:$ABF$11,MATCH(UsagePerHour!$B$68,Usage!$C$5:$C$11,0),MATCH(UsagePerHour!OF$4,Usage!$D$3:$ABF$3,0)),"")</f>
        <v>0.2564454470545327</v>
      </c>
      <c r="OG73" s="27">
        <f>IFERROR(INDEX(Sales!$D$5:$ABF$18,MATCH(UsagePerHour!$B73,Sales!$C$5:$C$18,0),MATCH(UsagePerHour!OG$4,Sales!$D$3:$ABF$3,0))/OG$2*INDEX(Usage!$D$5:$ABF$11,MATCH(UsagePerHour!$B$68,Usage!$C$5:$C$11,0),MATCH(UsagePerHour!OG$4,Usage!$D$3:$ABF$3,0)),"")</f>
        <v>8.238303181534623E-2</v>
      </c>
      <c r="OH73" s="27">
        <f>IFERROR(INDEX(Sales!$D$5:$ABF$18,MATCH(UsagePerHour!$B73,Sales!$C$5:$C$18,0),MATCH(UsagePerHour!OH$4,Sales!$D$3:$ABF$3,0))/OH$2*INDEX(Usage!$D$5:$ABF$11,MATCH(UsagePerHour!$B$68,Usage!$C$5:$C$11,0),MATCH(UsagePerHour!OH$4,Usage!$D$3:$ABF$3,0)),"")</f>
        <v>0.55954208335194078</v>
      </c>
      <c r="OI73" s="27">
        <f>IFERROR(INDEX(Sales!$D$5:$ABF$18,MATCH(UsagePerHour!$B73,Sales!$C$5:$C$18,0),MATCH(UsagePerHour!OI$4,Sales!$D$3:$ABF$3,0))/OI$2*INDEX(Usage!$D$5:$ABF$11,MATCH(UsagePerHour!$B$68,Usage!$C$5:$C$11,0),MATCH(UsagePerHour!OI$4,Usage!$D$3:$ABF$3,0)),"")</f>
        <v>9.6907067294766946E-2</v>
      </c>
      <c r="OJ73" s="27">
        <f>IFERROR(INDEX(Sales!$D$5:$ABF$18,MATCH(UsagePerHour!$B73,Sales!$C$5:$C$18,0),MATCH(UsagePerHour!OJ$4,Sales!$D$3:$ABF$3,0))/OJ$2*INDEX(Usage!$D$5:$ABF$11,MATCH(UsagePerHour!$B$68,Usage!$C$5:$C$11,0),MATCH(UsagePerHour!OJ$4,Usage!$D$3:$ABF$3,0)),"")</f>
        <v>0.14232178650598143</v>
      </c>
      <c r="OK73" s="27">
        <f>IFERROR(INDEX(Sales!$D$5:$ABF$18,MATCH(UsagePerHour!$B73,Sales!$C$5:$C$18,0),MATCH(UsagePerHour!OK$4,Sales!$D$3:$ABF$3,0))/OK$2*INDEX(Usage!$D$5:$ABF$11,MATCH(UsagePerHour!$B$68,Usage!$C$5:$C$11,0),MATCH(UsagePerHour!OK$4,Usage!$D$3:$ABF$3,0)),"")</f>
        <v>0.2140741456794161</v>
      </c>
      <c r="OL73" s="27">
        <f>IFERROR(INDEX(Sales!$D$5:$ABF$18,MATCH(UsagePerHour!$B73,Sales!$C$5:$C$18,0),MATCH(UsagePerHour!OL$4,Sales!$D$3:$ABF$3,0))/OL$2*INDEX(Usage!$D$5:$ABF$11,MATCH(UsagePerHour!$B$68,Usage!$C$5:$C$11,0),MATCH(UsagePerHour!OL$4,Usage!$D$3:$ABF$3,0)),"")</f>
        <v>6.3658906349853508E-2</v>
      </c>
      <c r="OM73" s="27">
        <f>IFERROR(INDEX(Sales!$D$5:$ABF$18,MATCH(UsagePerHour!$B73,Sales!$C$5:$C$18,0),MATCH(UsagePerHour!OM$4,Sales!$D$3:$ABF$3,0))/OM$2*INDEX(Usage!$D$5:$ABF$11,MATCH(UsagePerHour!$B$68,Usage!$C$5:$C$11,0),MATCH(UsagePerHour!OM$4,Usage!$D$3:$ABF$3,0)),"")</f>
        <v>0.31623081806772196</v>
      </c>
      <c r="ON73" s="27">
        <f>IFERROR(INDEX(Sales!$D$5:$ABF$18,MATCH(UsagePerHour!$B73,Sales!$C$5:$C$18,0),MATCH(UsagePerHour!ON$4,Sales!$D$3:$ABF$3,0))/ON$2*INDEX(Usage!$D$5:$ABF$11,MATCH(UsagePerHour!$B$68,Usage!$C$5:$C$11,0),MATCH(UsagePerHour!ON$4,Usage!$D$3:$ABF$3,0)),"")</f>
        <v>0.16093199992676105</v>
      </c>
      <c r="OO73" s="27">
        <f>IFERROR(INDEX(Sales!$D$5:$ABF$18,MATCH(UsagePerHour!$B73,Sales!$C$5:$C$18,0),MATCH(UsagePerHour!OO$4,Sales!$D$3:$ABF$3,0))/OO$2*INDEX(Usage!$D$5:$ABF$11,MATCH(UsagePerHour!$B$68,Usage!$C$5:$C$11,0),MATCH(UsagePerHour!OO$4,Usage!$D$3:$ABF$3,0)),"")</f>
        <v>0.34828887017303634</v>
      </c>
      <c r="OP73" s="27">
        <f>IFERROR(INDEX(Sales!$D$5:$ABF$18,MATCH(UsagePerHour!$B73,Sales!$C$5:$C$18,0),MATCH(UsagePerHour!OP$4,Sales!$D$3:$ABF$3,0))/OP$2*INDEX(Usage!$D$5:$ABF$11,MATCH(UsagePerHour!$B$68,Usage!$C$5:$C$11,0),MATCH(UsagePerHour!OP$4,Usage!$D$3:$ABF$3,0)),"")</f>
        <v>0.73921952503710198</v>
      </c>
      <c r="OQ73" s="27">
        <f>IFERROR(INDEX(Sales!$D$5:$ABF$18,MATCH(UsagePerHour!$B73,Sales!$C$5:$C$18,0),MATCH(UsagePerHour!OQ$4,Sales!$D$3:$ABF$3,0))/OQ$2*INDEX(Usage!$D$5:$ABF$11,MATCH(UsagePerHour!$B$68,Usage!$C$5:$C$11,0),MATCH(UsagePerHour!OQ$4,Usage!$D$3:$ABF$3,0)),"")</f>
        <v>6.8171420513859327E-2</v>
      </c>
      <c r="OR73" s="27">
        <f>IFERROR(INDEX(Sales!$D$5:$ABF$18,MATCH(UsagePerHour!$B73,Sales!$C$5:$C$18,0),MATCH(UsagePerHour!OR$4,Sales!$D$3:$ABF$3,0))/OR$2*INDEX(Usage!$D$5:$ABF$11,MATCH(UsagePerHour!$B$68,Usage!$C$5:$C$11,0),MATCH(UsagePerHour!OR$4,Usage!$D$3:$ABF$3,0)),"")</f>
        <v>0.19474469295742317</v>
      </c>
      <c r="OS73" s="27">
        <f>IFERROR(INDEX(Sales!$D$5:$ABF$18,MATCH(UsagePerHour!$B73,Sales!$C$5:$C$18,0),MATCH(UsagePerHour!OS$4,Sales!$D$3:$ABF$3,0))/OS$2*INDEX(Usage!$D$5:$ABF$11,MATCH(UsagePerHour!$B$68,Usage!$C$5:$C$11,0),MATCH(UsagePerHour!OS$4,Usage!$D$3:$ABF$3,0)),"")</f>
        <v>5.2131446285396274E-2</v>
      </c>
      <c r="OT73" s="27">
        <f>IFERROR(INDEX(Sales!$D$5:$ABF$18,MATCH(UsagePerHour!$B73,Sales!$C$5:$C$18,0),MATCH(UsagePerHour!OT$4,Sales!$D$3:$ABF$3,0))/OT$2*INDEX(Usage!$D$5:$ABF$11,MATCH(UsagePerHour!$B$68,Usage!$C$5:$C$11,0),MATCH(UsagePerHour!OT$4,Usage!$D$3:$ABF$3,0)),"")</f>
        <v>0</v>
      </c>
      <c r="OU73" s="27">
        <f>IFERROR(INDEX(Sales!$D$5:$ABF$18,MATCH(UsagePerHour!$B73,Sales!$C$5:$C$18,0),MATCH(UsagePerHour!OU$4,Sales!$D$3:$ABF$3,0))/OU$2*INDEX(Usage!$D$5:$ABF$11,MATCH(UsagePerHour!$B$68,Usage!$C$5:$C$11,0),MATCH(UsagePerHour!OU$4,Usage!$D$3:$ABF$3,0)),"")</f>
        <v>0.14829027337828493</v>
      </c>
      <c r="OV73" s="27">
        <f>IFERROR(INDEX(Sales!$D$5:$ABF$18,MATCH(UsagePerHour!$B73,Sales!$C$5:$C$18,0),MATCH(UsagePerHour!OV$4,Sales!$D$3:$ABF$3,0))/OV$2*INDEX(Usage!$D$5:$ABF$11,MATCH(UsagePerHour!$B$68,Usage!$C$5:$C$11,0),MATCH(UsagePerHour!OV$4,Usage!$D$3:$ABF$3,0)),"")</f>
        <v>0.17911486059764348</v>
      </c>
      <c r="OW73" s="27">
        <f>IFERROR(INDEX(Sales!$D$5:$ABF$18,MATCH(UsagePerHour!$B73,Sales!$C$5:$C$18,0),MATCH(UsagePerHour!OW$4,Sales!$D$3:$ABF$3,0))/OW$2*INDEX(Usage!$D$5:$ABF$11,MATCH(UsagePerHour!$B$68,Usage!$C$5:$C$11,0),MATCH(UsagePerHour!OW$4,Usage!$D$3:$ABF$3,0)),"")</f>
        <v>0.26174718411648762</v>
      </c>
      <c r="OX73" s="27">
        <f>IFERROR(INDEX(Sales!$D$5:$ABF$18,MATCH(UsagePerHour!$B73,Sales!$C$5:$C$18,0),MATCH(UsagePerHour!OX$4,Sales!$D$3:$ABF$3,0))/OX$2*INDEX(Usage!$D$5:$ABF$11,MATCH(UsagePerHour!$B$68,Usage!$C$5:$C$11,0),MATCH(UsagePerHour!OX$4,Usage!$D$3:$ABF$3,0)),"")</f>
        <v>0.27918572949362397</v>
      </c>
      <c r="OY73" s="27">
        <f>IFERROR(INDEX(Sales!$D$5:$ABF$18,MATCH(UsagePerHour!$B73,Sales!$C$5:$C$18,0),MATCH(UsagePerHour!OY$4,Sales!$D$3:$ABF$3,0))/OY$2*INDEX(Usage!$D$5:$ABF$11,MATCH(UsagePerHour!$B$68,Usage!$C$5:$C$11,0),MATCH(UsagePerHour!OY$4,Usage!$D$3:$ABF$3,0)),"")</f>
        <v>0.21044487333597578</v>
      </c>
      <c r="OZ73" s="27">
        <f>IFERROR(INDEX(Sales!$D$5:$ABF$18,MATCH(UsagePerHour!$B73,Sales!$C$5:$C$18,0),MATCH(UsagePerHour!OZ$4,Sales!$D$3:$ABF$3,0))/OZ$2*INDEX(Usage!$D$5:$ABF$11,MATCH(UsagePerHour!$B$68,Usage!$C$5:$C$11,0),MATCH(UsagePerHour!OZ$4,Usage!$D$3:$ABF$3,0)),"")</f>
        <v>0.37024499744274442</v>
      </c>
      <c r="PA73" s="27">
        <f>IFERROR(INDEX(Sales!$D$5:$ABF$18,MATCH(UsagePerHour!$B73,Sales!$C$5:$C$18,0),MATCH(UsagePerHour!PA$4,Sales!$D$3:$ABF$3,0))/PA$2*INDEX(Usage!$D$5:$ABF$11,MATCH(UsagePerHour!$B$68,Usage!$C$5:$C$11,0),MATCH(UsagePerHour!PA$4,Usage!$D$3:$ABF$3,0)),"")</f>
        <v>0.120085968667397</v>
      </c>
      <c r="PB73" s="27">
        <f>IFERROR(INDEX(Sales!$D$5:$ABF$18,MATCH(UsagePerHour!$B73,Sales!$C$5:$C$18,0),MATCH(UsagePerHour!PB$4,Sales!$D$3:$ABF$3,0))/PB$2*INDEX(Usage!$D$5:$ABF$11,MATCH(UsagePerHour!$B$68,Usage!$C$5:$C$11,0),MATCH(UsagePerHour!PB$4,Usage!$D$3:$ABF$3,0)),"")</f>
        <v>0.14326727647154827</v>
      </c>
      <c r="PC73" s="27">
        <f>IFERROR(INDEX(Sales!$D$5:$ABF$18,MATCH(UsagePerHour!$B73,Sales!$C$5:$C$18,0),MATCH(UsagePerHour!PC$4,Sales!$D$3:$ABF$3,0))/PC$2*INDEX(Usage!$D$5:$ABF$11,MATCH(UsagePerHour!$B$68,Usage!$C$5:$C$11,0),MATCH(UsagePerHour!PC$4,Usage!$D$3:$ABF$3,0)),"")</f>
        <v>9.1128103067714489E-2</v>
      </c>
      <c r="PD73" s="27">
        <f>IFERROR(INDEX(Sales!$D$5:$ABF$18,MATCH(UsagePerHour!$B73,Sales!$C$5:$C$18,0),MATCH(UsagePerHour!PD$4,Sales!$D$3:$ABF$3,0))/PD$2*INDEX(Usage!$D$5:$ABF$11,MATCH(UsagePerHour!$B$68,Usage!$C$5:$C$11,0),MATCH(UsagePerHour!PD$4,Usage!$D$3:$ABF$3,0)),"")</f>
        <v>7.1037805233432158E-2</v>
      </c>
      <c r="PE73" s="27">
        <f>IFERROR(INDEX(Sales!$D$5:$ABF$18,MATCH(UsagePerHour!$B73,Sales!$C$5:$C$18,0),MATCH(UsagePerHour!PE$4,Sales!$D$3:$ABF$3,0))/PE$2*INDEX(Usage!$D$5:$ABF$11,MATCH(UsagePerHour!$B$68,Usage!$C$5:$C$11,0),MATCH(UsagePerHour!PE$4,Usage!$D$3:$ABF$3,0)),"")</f>
        <v>0.17792972859246792</v>
      </c>
      <c r="PF73" s="27">
        <f>IFERROR(INDEX(Sales!$D$5:$ABF$18,MATCH(UsagePerHour!$B73,Sales!$C$5:$C$18,0),MATCH(UsagePerHour!PF$4,Sales!$D$3:$ABF$3,0))/PF$2*INDEX(Usage!$D$5:$ABF$11,MATCH(UsagePerHour!$B$68,Usage!$C$5:$C$11,0),MATCH(UsagePerHour!PF$4,Usage!$D$3:$ABF$3,0)),"")</f>
        <v>0.20605262479964354</v>
      </c>
      <c r="PG73" s="27">
        <f>IFERROR(INDEX(Sales!$D$5:$ABF$18,MATCH(UsagePerHour!$B73,Sales!$C$5:$C$18,0),MATCH(UsagePerHour!PG$4,Sales!$D$3:$ABF$3,0))/PG$2*INDEX(Usage!$D$5:$ABF$11,MATCH(UsagePerHour!$B$68,Usage!$C$5:$C$11,0),MATCH(UsagePerHour!PG$4,Usage!$D$3:$ABF$3,0)),"")</f>
        <v>0.22823957087540458</v>
      </c>
      <c r="PH73" s="27">
        <f>IFERROR(INDEX(Sales!$D$5:$ABF$18,MATCH(UsagePerHour!$B73,Sales!$C$5:$C$18,0),MATCH(UsagePerHour!PH$4,Sales!$D$3:$ABF$3,0))/PH$2*INDEX(Usage!$D$5:$ABF$11,MATCH(UsagePerHour!$B$68,Usage!$C$5:$C$11,0),MATCH(UsagePerHour!PH$4,Usage!$D$3:$ABF$3,0)),"")</f>
        <v>0.24190724906189215</v>
      </c>
      <c r="PI73" s="27">
        <f>IFERROR(INDEX(Sales!$D$5:$ABF$18,MATCH(UsagePerHour!$B73,Sales!$C$5:$C$18,0),MATCH(UsagePerHour!PI$4,Sales!$D$3:$ABF$3,0))/PI$2*INDEX(Usage!$D$5:$ABF$11,MATCH(UsagePerHour!$B$68,Usage!$C$5:$C$11,0),MATCH(UsagePerHour!PI$4,Usage!$D$3:$ABF$3,0)),"")</f>
        <v>0.11223283420204273</v>
      </c>
      <c r="PJ73" s="27">
        <f>IFERROR(INDEX(Sales!$D$5:$ABF$18,MATCH(UsagePerHour!$B73,Sales!$C$5:$C$18,0),MATCH(UsagePerHour!PJ$4,Sales!$D$3:$ABF$3,0))/PJ$2*INDEX(Usage!$D$5:$ABF$11,MATCH(UsagePerHour!$B$68,Usage!$C$5:$C$11,0),MATCH(UsagePerHour!PJ$4,Usage!$D$3:$ABF$3,0)),"")</f>
        <v>0.11141625956512667</v>
      </c>
      <c r="PK73" s="27">
        <f>IFERROR(INDEX(Sales!$D$5:$ABF$18,MATCH(UsagePerHour!$B73,Sales!$C$5:$C$18,0),MATCH(UsagePerHour!PK$4,Sales!$D$3:$ABF$3,0))/PK$2*INDEX(Usage!$D$5:$ABF$11,MATCH(UsagePerHour!$B$68,Usage!$C$5:$C$11,0),MATCH(UsagePerHour!PK$4,Usage!$D$3:$ABF$3,0)),"")</f>
        <v>5.7968403849167065E-2</v>
      </c>
      <c r="PL73" s="27">
        <f>IFERROR(INDEX(Sales!$D$5:$ABF$18,MATCH(UsagePerHour!$B73,Sales!$C$5:$C$18,0),MATCH(UsagePerHour!PL$4,Sales!$D$3:$ABF$3,0))/PL$2*INDEX(Usage!$D$5:$ABF$11,MATCH(UsagePerHour!$B$68,Usage!$C$5:$C$11,0),MATCH(UsagePerHour!PL$4,Usage!$D$3:$ABF$3,0)),"")</f>
        <v>7.301456097358601E-2</v>
      </c>
      <c r="PM73" s="27">
        <f>IFERROR(INDEX(Sales!$D$5:$ABF$18,MATCH(UsagePerHour!$B73,Sales!$C$5:$C$18,0),MATCH(UsagePerHour!PM$4,Sales!$D$3:$ABF$3,0))/PM$2*INDEX(Usage!$D$5:$ABF$11,MATCH(UsagePerHour!$B$68,Usage!$C$5:$C$11,0),MATCH(UsagePerHour!PM$4,Usage!$D$3:$ABF$3,0)),"")</f>
        <v>0.19365412241924576</v>
      </c>
      <c r="PN73" s="27">
        <f>IFERROR(INDEX(Sales!$D$5:$ABF$18,MATCH(UsagePerHour!$B73,Sales!$C$5:$C$18,0),MATCH(UsagePerHour!PN$4,Sales!$D$3:$ABF$3,0))/PN$2*INDEX(Usage!$D$5:$ABF$11,MATCH(UsagePerHour!$B$68,Usage!$C$5:$C$11,0),MATCH(UsagePerHour!PN$4,Usage!$D$3:$ABF$3,0)),"")</f>
        <v>0.10903107040972423</v>
      </c>
      <c r="PO73" s="27">
        <f>IFERROR(INDEX(Sales!$D$5:$ABF$18,MATCH(UsagePerHour!$B73,Sales!$C$5:$C$18,0),MATCH(UsagePerHour!PO$4,Sales!$D$3:$ABF$3,0))/PO$2*INDEX(Usage!$D$5:$ABF$11,MATCH(UsagePerHour!$B$68,Usage!$C$5:$C$11,0),MATCH(UsagePerHour!PO$4,Usage!$D$3:$ABF$3,0)),"")</f>
        <v>5.456034729028339E-2</v>
      </c>
      <c r="PP73" s="27">
        <f>IFERROR(INDEX(Sales!$D$5:$ABF$18,MATCH(UsagePerHour!$B73,Sales!$C$5:$C$18,0),MATCH(UsagePerHour!PP$4,Sales!$D$3:$ABF$3,0))/PP$2*INDEX(Usage!$D$5:$ABF$11,MATCH(UsagePerHour!$B$68,Usage!$C$5:$C$11,0),MATCH(UsagePerHour!PP$4,Usage!$D$3:$ABF$3,0)),"")</f>
        <v>1.1344908896034298E-2</v>
      </c>
      <c r="PQ73" s="27">
        <f>IFERROR(INDEX(Sales!$D$5:$ABF$18,MATCH(UsagePerHour!$B73,Sales!$C$5:$C$18,0),MATCH(UsagePerHour!PQ$4,Sales!$D$3:$ABF$3,0))/PQ$2*INDEX(Usage!$D$5:$ABF$11,MATCH(UsagePerHour!$B$68,Usage!$C$5:$C$11,0),MATCH(UsagePerHour!PQ$4,Usage!$D$3:$ABF$3,0)),"")</f>
        <v>3.2201903460753814E-2</v>
      </c>
      <c r="PR73" s="27">
        <f>IFERROR(INDEX(Sales!$D$5:$ABF$18,MATCH(UsagePerHour!$B73,Sales!$C$5:$C$18,0),MATCH(UsagePerHour!PR$4,Sales!$D$3:$ABF$3,0))/PR$2*INDEX(Usage!$D$5:$ABF$11,MATCH(UsagePerHour!$B$68,Usage!$C$5:$C$11,0),MATCH(UsagePerHour!PR$4,Usage!$D$3:$ABF$3,0)),"")</f>
        <v>2.021412751257156E-2</v>
      </c>
      <c r="PS73" s="27">
        <f>IFERROR(INDEX(Sales!$D$5:$ABF$18,MATCH(UsagePerHour!$B73,Sales!$C$5:$C$18,0),MATCH(UsagePerHour!PS$4,Sales!$D$3:$ABF$3,0))/PS$2*INDEX(Usage!$D$5:$ABF$11,MATCH(UsagePerHour!$B$68,Usage!$C$5:$C$11,0),MATCH(UsagePerHour!PS$4,Usage!$D$3:$ABF$3,0)),"")</f>
        <v>9.0532319558376859E-2</v>
      </c>
      <c r="PT73" s="27">
        <f>IFERROR(INDEX(Sales!$D$5:$ABF$18,MATCH(UsagePerHour!$B73,Sales!$C$5:$C$18,0),MATCH(UsagePerHour!PT$4,Sales!$D$3:$ABF$3,0))/PT$2*INDEX(Usage!$D$5:$ABF$11,MATCH(UsagePerHour!$B$68,Usage!$C$5:$C$11,0),MATCH(UsagePerHour!PT$4,Usage!$D$3:$ABF$3,0)),"")</f>
        <v>0.15457207739936632</v>
      </c>
      <c r="PU73" s="27">
        <f>IFERROR(INDEX(Sales!$D$5:$ABF$18,MATCH(UsagePerHour!$B73,Sales!$C$5:$C$18,0),MATCH(UsagePerHour!PU$4,Sales!$D$3:$ABF$3,0))/PU$2*INDEX(Usage!$D$5:$ABF$11,MATCH(UsagePerHour!$B$68,Usage!$C$5:$C$11,0),MATCH(UsagePerHour!PU$4,Usage!$D$3:$ABF$3,0)),"")</f>
        <v>6.1569338340023309E-2</v>
      </c>
      <c r="PV73" s="27">
        <f>IFERROR(INDEX(Sales!$D$5:$ABF$18,MATCH(UsagePerHour!$B73,Sales!$C$5:$C$18,0),MATCH(UsagePerHour!PV$4,Sales!$D$3:$ABF$3,0))/PV$2*INDEX(Usage!$D$5:$ABF$11,MATCH(UsagePerHour!$B$68,Usage!$C$5:$C$11,0),MATCH(UsagePerHour!PV$4,Usage!$D$3:$ABF$3,0)),"")</f>
        <v>2.3941722340474078E-2</v>
      </c>
      <c r="PW73" s="27">
        <f>IFERROR(INDEX(Sales!$D$5:$ABF$18,MATCH(UsagePerHour!$B73,Sales!$C$5:$C$18,0),MATCH(UsagePerHour!PW$4,Sales!$D$3:$ABF$3,0))/PW$2*INDEX(Usage!$D$5:$ABF$11,MATCH(UsagePerHour!$B$68,Usage!$C$5:$C$11,0),MATCH(UsagePerHour!PW$4,Usage!$D$3:$ABF$3,0)),"")</f>
        <v>5.4969238212889002E-2</v>
      </c>
      <c r="PX73" s="27">
        <f>IFERROR(INDEX(Sales!$D$5:$ABF$18,MATCH(UsagePerHour!$B73,Sales!$C$5:$C$18,0),MATCH(UsagePerHour!PX$4,Sales!$D$3:$ABF$3,0))/PX$2*INDEX(Usage!$D$5:$ABF$11,MATCH(UsagePerHour!$B$68,Usage!$C$5:$C$11,0),MATCH(UsagePerHour!PX$4,Usage!$D$3:$ABF$3,0)),"")</f>
        <v>6.0060839704672825E-2</v>
      </c>
      <c r="PY73" s="27">
        <f>IFERROR(INDEX(Sales!$D$5:$ABF$18,MATCH(UsagePerHour!$B73,Sales!$C$5:$C$18,0),MATCH(UsagePerHour!PY$4,Sales!$D$3:$ABF$3,0))/PY$2*INDEX(Usage!$D$5:$ABF$11,MATCH(UsagePerHour!$B$68,Usage!$C$5:$C$11,0),MATCH(UsagePerHour!PY$4,Usage!$D$3:$ABF$3,0)),"")</f>
        <v>0.16969506314732616</v>
      </c>
      <c r="PZ73" s="27">
        <f>IFERROR(INDEX(Sales!$D$5:$ABF$18,MATCH(UsagePerHour!$B73,Sales!$C$5:$C$18,0),MATCH(UsagePerHour!PZ$4,Sales!$D$3:$ABF$3,0))/PZ$2*INDEX(Usage!$D$5:$ABF$11,MATCH(UsagePerHour!$B$68,Usage!$C$5:$C$11,0),MATCH(UsagePerHour!PZ$4,Usage!$D$3:$ABF$3,0)),"")</f>
        <v>9.846782611772617E-2</v>
      </c>
      <c r="QA73" s="27">
        <f>IFERROR(INDEX(Sales!$D$5:$ABF$18,MATCH(UsagePerHour!$B73,Sales!$C$5:$C$18,0),MATCH(UsagePerHour!QA$4,Sales!$D$3:$ABF$3,0))/QA$2*INDEX(Usage!$D$5:$ABF$11,MATCH(UsagePerHour!$B$68,Usage!$C$5:$C$11,0),MATCH(UsagePerHour!QA$4,Usage!$D$3:$ABF$3,0)),"")</f>
        <v>7.0754573361203235E-2</v>
      </c>
      <c r="QB73" s="27">
        <f>IFERROR(INDEX(Sales!$D$5:$ABF$18,MATCH(UsagePerHour!$B73,Sales!$C$5:$C$18,0),MATCH(UsagePerHour!QB$4,Sales!$D$3:$ABF$3,0))/QB$2*INDEX(Usage!$D$5:$ABF$11,MATCH(UsagePerHour!$B$68,Usage!$C$5:$C$11,0),MATCH(UsagePerHour!QB$4,Usage!$D$3:$ABF$3,0)),"")</f>
        <v>0.1081609751276397</v>
      </c>
      <c r="QC73" s="27">
        <f>IFERROR(INDEX(Sales!$D$5:$ABF$18,MATCH(UsagePerHour!$B73,Sales!$C$5:$C$18,0),MATCH(UsagePerHour!QC$4,Sales!$D$3:$ABF$3,0))/QC$2*INDEX(Usage!$D$5:$ABF$11,MATCH(UsagePerHour!$B$68,Usage!$C$5:$C$11,0),MATCH(UsagePerHour!QC$4,Usage!$D$3:$ABF$3,0)),"")</f>
        <v>3.5295686510661395E-2</v>
      </c>
      <c r="QD73" s="27">
        <f>IFERROR(INDEX(Sales!$D$5:$ABF$18,MATCH(UsagePerHour!$B73,Sales!$C$5:$C$18,0),MATCH(UsagePerHour!QD$4,Sales!$D$3:$ABF$3,0))/QD$2*INDEX(Usage!$D$5:$ABF$11,MATCH(UsagePerHour!$B$68,Usage!$C$5:$C$11,0),MATCH(UsagePerHour!QD$4,Usage!$D$3:$ABF$3,0)),"")</f>
        <v>5.7456872889976585E-2</v>
      </c>
      <c r="QE73" s="27">
        <f>IFERROR(INDEX(Sales!$D$5:$ABF$18,MATCH(UsagePerHour!$B73,Sales!$C$5:$C$18,0),MATCH(UsagePerHour!QE$4,Sales!$D$3:$ABF$3,0))/QE$2*INDEX(Usage!$D$5:$ABF$11,MATCH(UsagePerHour!$B$68,Usage!$C$5:$C$11,0),MATCH(UsagePerHour!QE$4,Usage!$D$3:$ABF$3,0)),"")</f>
        <v>7.7456416298191208E-2</v>
      </c>
      <c r="QF73" s="27">
        <f>IFERROR(INDEX(Sales!$D$5:$ABF$18,MATCH(UsagePerHour!$B73,Sales!$C$5:$C$18,0),MATCH(UsagePerHour!QF$4,Sales!$D$3:$ABF$3,0))/QF$2*INDEX(Usage!$D$5:$ABF$11,MATCH(UsagePerHour!$B$68,Usage!$C$5:$C$11,0),MATCH(UsagePerHour!QF$4,Usage!$D$3:$ABF$3,0)),"")</f>
        <v>4.2535312682546893E-2</v>
      </c>
      <c r="QG73" s="27">
        <f>IFERROR(INDEX(Sales!$D$5:$ABF$18,MATCH(UsagePerHour!$B73,Sales!$C$5:$C$18,0),MATCH(UsagePerHour!QG$4,Sales!$D$3:$ABF$3,0))/QG$2*INDEX(Usage!$D$5:$ABF$11,MATCH(UsagePerHour!$B$68,Usage!$C$5:$C$11,0),MATCH(UsagePerHour!QG$4,Usage!$D$3:$ABF$3,0)),"")</f>
        <v>0.26023729503537063</v>
      </c>
      <c r="QH73" s="27">
        <f>IFERROR(INDEX(Sales!$D$5:$ABF$18,MATCH(UsagePerHour!$B73,Sales!$C$5:$C$18,0),MATCH(UsagePerHour!QH$4,Sales!$D$3:$ABF$3,0))/QH$2*INDEX(Usage!$D$5:$ABF$11,MATCH(UsagePerHour!$B$68,Usage!$C$5:$C$11,0),MATCH(UsagePerHour!QH$4,Usage!$D$3:$ABF$3,0)),"")</f>
        <v>0.24008791507077093</v>
      </c>
      <c r="QI73" s="27">
        <f>IFERROR(INDEX(Sales!$D$5:$ABF$18,MATCH(UsagePerHour!$B73,Sales!$C$5:$C$18,0),MATCH(UsagePerHour!QI$4,Sales!$D$3:$ABF$3,0))/QI$2*INDEX(Usage!$D$5:$ABF$11,MATCH(UsagePerHour!$B$68,Usage!$C$5:$C$11,0),MATCH(UsagePerHour!QI$4,Usage!$D$3:$ABF$3,0)),"")</f>
        <v>0.34726328867112799</v>
      </c>
      <c r="QJ73" s="27">
        <f>IFERROR(INDEX(Sales!$D$5:$ABF$18,MATCH(UsagePerHour!$B73,Sales!$C$5:$C$18,0),MATCH(UsagePerHour!QJ$4,Sales!$D$3:$ABF$3,0))/QJ$2*INDEX(Usage!$D$5:$ABF$11,MATCH(UsagePerHour!$B$68,Usage!$C$5:$C$11,0),MATCH(UsagePerHour!QJ$4,Usage!$D$3:$ABF$3,0)),"")</f>
        <v>8.702328941629385E-2</v>
      </c>
      <c r="QK73" s="27">
        <f>IFERROR(INDEX(Sales!$D$5:$ABF$18,MATCH(UsagePerHour!$B73,Sales!$C$5:$C$18,0),MATCH(UsagePerHour!QK$4,Sales!$D$3:$ABF$3,0))/QK$2*INDEX(Usage!$D$5:$ABF$11,MATCH(UsagePerHour!$B$68,Usage!$C$5:$C$11,0),MATCH(UsagePerHour!QK$4,Usage!$D$3:$ABF$3,0)),"")</f>
        <v>0.12841529448008437</v>
      </c>
      <c r="QL73" s="27">
        <f>IFERROR(INDEX(Sales!$D$5:$ABF$18,MATCH(UsagePerHour!$B73,Sales!$C$5:$C$18,0),MATCH(UsagePerHour!QL$4,Sales!$D$3:$ABF$3,0))/QL$2*INDEX(Usage!$D$5:$ABF$11,MATCH(UsagePerHour!$B$68,Usage!$C$5:$C$11,0),MATCH(UsagePerHour!QL$4,Usage!$D$3:$ABF$3,0)),"")</f>
        <v>9.9178182773972376E-2</v>
      </c>
      <c r="QM73" s="27">
        <f>IFERROR(INDEX(Sales!$D$5:$ABF$18,MATCH(UsagePerHour!$B73,Sales!$C$5:$C$18,0),MATCH(UsagePerHour!QM$4,Sales!$D$3:$ABF$3,0))/QM$2*INDEX(Usage!$D$5:$ABF$11,MATCH(UsagePerHour!$B$68,Usage!$C$5:$C$11,0),MATCH(UsagePerHour!QM$4,Usage!$D$3:$ABF$3,0)),"")</f>
        <v>0.28316504235947376</v>
      </c>
      <c r="QN73" s="27">
        <f>IFERROR(INDEX(Sales!$D$5:$ABF$18,MATCH(UsagePerHour!$B73,Sales!$C$5:$C$18,0),MATCH(UsagePerHour!QN$4,Sales!$D$3:$ABF$3,0))/QN$2*INDEX(Usage!$D$5:$ABF$11,MATCH(UsagePerHour!$B$68,Usage!$C$5:$C$11,0),MATCH(UsagePerHour!QN$4,Usage!$D$3:$ABF$3,0)),"")</f>
        <v>0.21345856627240917</v>
      </c>
      <c r="QO73" s="27">
        <f>IFERROR(INDEX(Sales!$D$5:$ABF$18,MATCH(UsagePerHour!$B73,Sales!$C$5:$C$18,0),MATCH(UsagePerHour!QO$4,Sales!$D$3:$ABF$3,0))/QO$2*INDEX(Usage!$D$5:$ABF$11,MATCH(UsagePerHour!$B$68,Usage!$C$5:$C$11,0),MATCH(UsagePerHour!QO$4,Usage!$D$3:$ABF$3,0)),"")</f>
        <v>0.32673664642439071</v>
      </c>
      <c r="QP73" s="27">
        <f>IFERROR(INDEX(Sales!$D$5:$ABF$18,MATCH(UsagePerHour!$B73,Sales!$C$5:$C$18,0),MATCH(UsagePerHour!QP$4,Sales!$D$3:$ABF$3,0))/QP$2*INDEX(Usage!$D$5:$ABF$11,MATCH(UsagePerHour!$B$68,Usage!$C$5:$C$11,0),MATCH(UsagePerHour!QP$4,Usage!$D$3:$ABF$3,0)),"")</f>
        <v>8.0430088132050132E-2</v>
      </c>
      <c r="QQ73" s="27">
        <f>IFERROR(INDEX(Sales!$D$5:$ABF$18,MATCH(UsagePerHour!$B73,Sales!$C$5:$C$18,0),MATCH(UsagePerHour!QQ$4,Sales!$D$3:$ABF$3,0))/QQ$2*INDEX(Usage!$D$5:$ABF$11,MATCH(UsagePerHour!$B$68,Usage!$C$5:$C$11,0),MATCH(UsagePerHour!QQ$4,Usage!$D$3:$ABF$3,0)),"")</f>
        <v>0.95468864944840792</v>
      </c>
      <c r="QR73" s="27">
        <f>IFERROR(INDEX(Sales!$D$5:$ABF$18,MATCH(UsagePerHour!$B73,Sales!$C$5:$C$18,0),MATCH(UsagePerHour!QR$4,Sales!$D$3:$ABF$3,0))/QR$2*INDEX(Usage!$D$5:$ABF$11,MATCH(UsagePerHour!$B$68,Usage!$C$5:$C$11,0),MATCH(UsagePerHour!QR$4,Usage!$D$3:$ABF$3,0)),"")</f>
        <v>0.12396368310251443</v>
      </c>
      <c r="QS73" s="27">
        <f>IFERROR(INDEX(Sales!$D$5:$ABF$18,MATCH(UsagePerHour!$B73,Sales!$C$5:$C$18,0),MATCH(UsagePerHour!QS$4,Sales!$D$3:$ABF$3,0))/QS$2*INDEX(Usage!$D$5:$ABF$11,MATCH(UsagePerHour!$B$68,Usage!$C$5:$C$11,0),MATCH(UsagePerHour!QS$4,Usage!$D$3:$ABF$3,0)),"")</f>
        <v>6.5153997482398932E-2</v>
      </c>
      <c r="QT73" s="27">
        <f>IFERROR(INDEX(Sales!$D$5:$ABF$18,MATCH(UsagePerHour!$B73,Sales!$C$5:$C$18,0),MATCH(UsagePerHour!QT$4,Sales!$D$3:$ABF$3,0))/QT$2*INDEX(Usage!$D$5:$ABF$11,MATCH(UsagePerHour!$B$68,Usage!$C$5:$C$11,0),MATCH(UsagePerHour!QT$4,Usage!$D$3:$ABF$3,0)),"")</f>
        <v>0.10127315814297876</v>
      </c>
      <c r="QU73" s="27">
        <f>IFERROR(INDEX(Sales!$D$5:$ABF$18,MATCH(UsagePerHour!$B73,Sales!$C$5:$C$18,0),MATCH(UsagePerHour!QU$4,Sales!$D$3:$ABF$3,0))/QU$2*INDEX(Usage!$D$5:$ABF$11,MATCH(UsagePerHour!$B$68,Usage!$C$5:$C$11,0),MATCH(UsagePerHour!QU$4,Usage!$D$3:$ABF$3,0)),"")</f>
        <v>0.18425974756999475</v>
      </c>
      <c r="QV73" s="27">
        <f>IFERROR(INDEX(Sales!$D$5:$ABF$18,MATCH(UsagePerHour!$B73,Sales!$C$5:$C$18,0),MATCH(UsagePerHour!QV$4,Sales!$D$3:$ABF$3,0))/QV$2*INDEX(Usage!$D$5:$ABF$11,MATCH(UsagePerHour!$B$68,Usage!$C$5:$C$11,0),MATCH(UsagePerHour!QV$4,Usage!$D$3:$ABF$3,0)),"")</f>
        <v>0.1557969025898972</v>
      </c>
      <c r="QW73" s="27">
        <f>IFERROR(INDEX(Sales!$D$5:$ABF$18,MATCH(UsagePerHour!$B73,Sales!$C$5:$C$18,0),MATCH(UsagePerHour!QW$4,Sales!$D$3:$ABF$3,0))/QW$2*INDEX(Usage!$D$5:$ABF$11,MATCH(UsagePerHour!$B$68,Usage!$C$5:$C$11,0),MATCH(UsagePerHour!QW$4,Usage!$D$3:$ABF$3,0)),"")</f>
        <v>0.21044108513499502</v>
      </c>
      <c r="QX73" s="27">
        <f>IFERROR(INDEX(Sales!$D$5:$ABF$18,MATCH(UsagePerHour!$B73,Sales!$C$5:$C$18,0),MATCH(UsagePerHour!QX$4,Sales!$D$3:$ABF$3,0))/QX$2*INDEX(Usage!$D$5:$ABF$11,MATCH(UsagePerHour!$B$68,Usage!$C$5:$C$11,0),MATCH(UsagePerHour!QX$4,Usage!$D$3:$ABF$3,0)),"")</f>
        <v>0.1815733891602698</v>
      </c>
      <c r="QY73" s="27">
        <f>IFERROR(INDEX(Sales!$D$5:$ABF$18,MATCH(UsagePerHour!$B73,Sales!$C$5:$C$18,0),MATCH(UsagePerHour!QY$4,Sales!$D$3:$ABF$3,0))/QY$2*INDEX(Usage!$D$5:$ABF$11,MATCH(UsagePerHour!$B$68,Usage!$C$5:$C$11,0),MATCH(UsagePerHour!QY$4,Usage!$D$3:$ABF$3,0)),"")</f>
        <v>0.20648302964472703</v>
      </c>
      <c r="QZ73" s="27">
        <f>IFERROR(INDEX(Sales!$D$5:$ABF$18,MATCH(UsagePerHour!$B73,Sales!$C$5:$C$18,0),MATCH(UsagePerHour!QZ$4,Sales!$D$3:$ABF$3,0))/QZ$2*INDEX(Usage!$D$5:$ABF$11,MATCH(UsagePerHour!$B$68,Usage!$C$5:$C$11,0),MATCH(UsagePerHour!QZ$4,Usage!$D$3:$ABF$3,0)),"")</f>
        <v>0.11297328384494081</v>
      </c>
      <c r="RA73" s="27">
        <f>IFERROR(INDEX(Sales!$D$5:$ABF$18,MATCH(UsagePerHour!$B73,Sales!$C$5:$C$18,0),MATCH(UsagePerHour!RA$4,Sales!$D$3:$ABF$3,0))/RA$2*INDEX(Usage!$D$5:$ABF$11,MATCH(UsagePerHour!$B$68,Usage!$C$5:$C$11,0),MATCH(UsagePerHour!RA$4,Usage!$D$3:$ABF$3,0)),"")</f>
        <v>0.19863082960668457</v>
      </c>
      <c r="RB73" s="27">
        <f>IFERROR(INDEX(Sales!$D$5:$ABF$18,MATCH(UsagePerHour!$B73,Sales!$C$5:$C$18,0),MATCH(UsagePerHour!RB$4,Sales!$D$3:$ABF$3,0))/RB$2*INDEX(Usage!$D$5:$ABF$11,MATCH(UsagePerHour!$B$68,Usage!$C$5:$C$11,0),MATCH(UsagePerHour!RB$4,Usage!$D$3:$ABF$3,0)),"")</f>
        <v>0.20174708539119832</v>
      </c>
      <c r="RC73" s="27">
        <f>IFERROR(INDEX(Sales!$D$5:$ABF$18,MATCH(UsagePerHour!$B73,Sales!$C$5:$C$18,0),MATCH(UsagePerHour!RC$4,Sales!$D$3:$ABF$3,0))/RC$2*INDEX(Usage!$D$5:$ABF$11,MATCH(UsagePerHour!$B$68,Usage!$C$5:$C$11,0),MATCH(UsagePerHour!RC$4,Usage!$D$3:$ABF$3,0)),"")</f>
        <v>0.18311824522947168</v>
      </c>
      <c r="RD73" s="27">
        <f>IFERROR(INDEX(Sales!$D$5:$ABF$18,MATCH(UsagePerHour!$B73,Sales!$C$5:$C$18,0),MATCH(UsagePerHour!RD$4,Sales!$D$3:$ABF$3,0))/RD$2*INDEX(Usage!$D$5:$ABF$11,MATCH(UsagePerHour!$B$68,Usage!$C$5:$C$11,0),MATCH(UsagePerHour!RD$4,Usage!$D$3:$ABF$3,0)),"")</f>
        <v>0.53286479014903954</v>
      </c>
      <c r="RE73" s="27">
        <f>IFERROR(INDEX(Sales!$D$5:$ABF$18,MATCH(UsagePerHour!$B73,Sales!$C$5:$C$18,0),MATCH(UsagePerHour!RE$4,Sales!$D$3:$ABF$3,0))/RE$2*INDEX(Usage!$D$5:$ABF$11,MATCH(UsagePerHour!$B$68,Usage!$C$5:$C$11,0),MATCH(UsagePerHour!RE$4,Usage!$D$3:$ABF$3,0)),"")</f>
        <v>0.20849358974358972</v>
      </c>
      <c r="RF73" s="27">
        <f>IFERROR(INDEX(Sales!$D$5:$ABF$18,MATCH(UsagePerHour!$B73,Sales!$C$5:$C$18,0),MATCH(UsagePerHour!RF$4,Sales!$D$3:$ABF$3,0))/RF$2*INDEX(Usage!$D$5:$ABF$11,MATCH(UsagePerHour!$B$68,Usage!$C$5:$C$11,0),MATCH(UsagePerHour!RF$4,Usage!$D$3:$ABF$3,0)),"")</f>
        <v>9.8878402799690193E-2</v>
      </c>
      <c r="RG73" s="27">
        <f>IFERROR(INDEX(Sales!$D$5:$ABF$18,MATCH(UsagePerHour!$B73,Sales!$C$5:$C$18,0),MATCH(UsagePerHour!RG$4,Sales!$D$3:$ABF$3,0))/RG$2*INDEX(Usage!$D$5:$ABF$11,MATCH(UsagePerHour!$B$68,Usage!$C$5:$C$11,0),MATCH(UsagePerHour!RG$4,Usage!$D$3:$ABF$3,0)),"")</f>
        <v>7.514667976964301E-2</v>
      </c>
      <c r="RH73" s="27">
        <f>IFERROR(INDEX(Sales!$D$5:$ABF$18,MATCH(UsagePerHour!$B73,Sales!$C$5:$C$18,0),MATCH(UsagePerHour!RH$4,Sales!$D$3:$ABF$3,0))/RH$2*INDEX(Usage!$D$5:$ABF$11,MATCH(UsagePerHour!$B$68,Usage!$C$5:$C$11,0),MATCH(UsagePerHour!RH$4,Usage!$D$3:$ABF$3,0)),"")</f>
        <v>0.74269000698888932</v>
      </c>
      <c r="RI73" s="27">
        <f>IFERROR(INDEX(Sales!$D$5:$ABF$18,MATCH(UsagePerHour!$B73,Sales!$C$5:$C$18,0),MATCH(UsagePerHour!RI$4,Sales!$D$3:$ABF$3,0))/RI$2*INDEX(Usage!$D$5:$ABF$11,MATCH(UsagePerHour!$B$68,Usage!$C$5:$C$11,0),MATCH(UsagePerHour!RI$4,Usage!$D$3:$ABF$3,0)),"")</f>
        <v>0.20204099659048752</v>
      </c>
      <c r="RJ73" s="27">
        <f>IFERROR(INDEX(Sales!$D$5:$ABF$18,MATCH(UsagePerHour!$B73,Sales!$C$5:$C$18,0),MATCH(UsagePerHour!RJ$4,Sales!$D$3:$ABF$3,0))/RJ$2*INDEX(Usage!$D$5:$ABF$11,MATCH(UsagePerHour!$B$68,Usage!$C$5:$C$11,0),MATCH(UsagePerHour!RJ$4,Usage!$D$3:$ABF$3,0)),"")</f>
        <v>0.58110098575869074</v>
      </c>
      <c r="RK73" s="27">
        <f>IFERROR(INDEX(Sales!$D$5:$ABF$18,MATCH(UsagePerHour!$B73,Sales!$C$5:$C$18,0),MATCH(UsagePerHour!RK$4,Sales!$D$3:$ABF$3,0))/RK$2*INDEX(Usage!$D$5:$ABF$11,MATCH(UsagePerHour!$B$68,Usage!$C$5:$C$11,0),MATCH(UsagePerHour!RK$4,Usage!$D$3:$ABF$3,0)),"")</f>
        <v>0.17118123637241872</v>
      </c>
      <c r="RL73" s="27">
        <f>IFERROR(INDEX(Sales!$D$5:$ABF$18,MATCH(UsagePerHour!$B73,Sales!$C$5:$C$18,0),MATCH(UsagePerHour!RL$4,Sales!$D$3:$ABF$3,0))/RL$2*INDEX(Usage!$D$5:$ABF$11,MATCH(UsagePerHour!$B$68,Usage!$C$5:$C$11,0),MATCH(UsagePerHour!RL$4,Usage!$D$3:$ABF$3,0)),"")</f>
        <v>0.41067664278118449</v>
      </c>
      <c r="RM73" s="27">
        <f>IFERROR(INDEX(Sales!$D$5:$ABF$18,MATCH(UsagePerHour!$B73,Sales!$C$5:$C$18,0),MATCH(UsagePerHour!RM$4,Sales!$D$3:$ABF$3,0))/RM$2*INDEX(Usage!$D$5:$ABF$11,MATCH(UsagePerHour!$B$68,Usage!$C$5:$C$11,0),MATCH(UsagePerHour!RM$4,Usage!$D$3:$ABF$3,0)),"")</f>
        <v>0.16003161923539028</v>
      </c>
      <c r="RN73" s="27">
        <f>IFERROR(INDEX(Sales!$D$5:$ABF$18,MATCH(UsagePerHour!$B73,Sales!$C$5:$C$18,0),MATCH(UsagePerHour!RN$4,Sales!$D$3:$ABF$3,0))/RN$2*INDEX(Usage!$D$5:$ABF$11,MATCH(UsagePerHour!$B$68,Usage!$C$5:$C$11,0),MATCH(UsagePerHour!RN$4,Usage!$D$3:$ABF$3,0)),"")</f>
        <v>0.13958122107119242</v>
      </c>
      <c r="RO73" s="27">
        <f>IFERROR(INDEX(Sales!$D$5:$ABF$18,MATCH(UsagePerHour!$B73,Sales!$C$5:$C$18,0),MATCH(UsagePerHour!RO$4,Sales!$D$3:$ABF$3,0))/RO$2*INDEX(Usage!$D$5:$ABF$11,MATCH(UsagePerHour!$B$68,Usage!$C$5:$C$11,0),MATCH(UsagePerHour!RO$4,Usage!$D$3:$ABF$3,0)),"")</f>
        <v>0.51177727776648019</v>
      </c>
      <c r="RP73" s="27">
        <f>IFERROR(INDEX(Sales!$D$5:$ABF$18,MATCH(UsagePerHour!$B73,Sales!$C$5:$C$18,0),MATCH(UsagePerHour!RP$4,Sales!$D$3:$ABF$3,0))/RP$2*INDEX(Usage!$D$5:$ABF$11,MATCH(UsagePerHour!$B$68,Usage!$C$5:$C$11,0),MATCH(UsagePerHour!RP$4,Usage!$D$3:$ABF$3,0)),"")</f>
        <v>0.57550981600706508</v>
      </c>
      <c r="RQ73" s="27">
        <f>IFERROR(INDEX(Sales!$D$5:$ABF$18,MATCH(UsagePerHour!$B73,Sales!$C$5:$C$18,0),MATCH(UsagePerHour!RQ$4,Sales!$D$3:$ABF$3,0))/RQ$2*INDEX(Usage!$D$5:$ABF$11,MATCH(UsagePerHour!$B$68,Usage!$C$5:$C$11,0),MATCH(UsagePerHour!RQ$4,Usage!$D$3:$ABF$3,0)),"")</f>
        <v>0.24710809219738564</v>
      </c>
      <c r="RR73" s="27">
        <f>IFERROR(INDEX(Sales!$D$5:$ABF$18,MATCH(UsagePerHour!$B73,Sales!$C$5:$C$18,0),MATCH(UsagePerHour!RR$4,Sales!$D$3:$ABF$3,0))/RR$2*INDEX(Usage!$D$5:$ABF$11,MATCH(UsagePerHour!$B$68,Usage!$C$5:$C$11,0),MATCH(UsagePerHour!RR$4,Usage!$D$3:$ABF$3,0)),"")</f>
        <v>0.30620282145772398</v>
      </c>
      <c r="RS73" s="27">
        <f>IFERROR(INDEX(Sales!$D$5:$ABF$18,MATCH(UsagePerHour!$B73,Sales!$C$5:$C$18,0),MATCH(UsagePerHour!RS$4,Sales!$D$3:$ABF$3,0))/RS$2*INDEX(Usage!$D$5:$ABF$11,MATCH(UsagePerHour!$B$68,Usage!$C$5:$C$11,0),MATCH(UsagePerHour!RS$4,Usage!$D$3:$ABF$3,0)),"")</f>
        <v>0.33867627660766786</v>
      </c>
      <c r="RT73" s="27">
        <f>IFERROR(INDEX(Sales!$D$5:$ABF$18,MATCH(UsagePerHour!$B73,Sales!$C$5:$C$18,0),MATCH(UsagePerHour!RT$4,Sales!$D$3:$ABF$3,0))/RT$2*INDEX(Usage!$D$5:$ABF$11,MATCH(UsagePerHour!$B$68,Usage!$C$5:$C$11,0),MATCH(UsagePerHour!RT$4,Usage!$D$3:$ABF$3,0)),"")</f>
        <v>0.22923107155381953</v>
      </c>
      <c r="RU73" s="27">
        <f>IFERROR(INDEX(Sales!$D$5:$ABF$18,MATCH(UsagePerHour!$B73,Sales!$C$5:$C$18,0),MATCH(UsagePerHour!RU$4,Sales!$D$3:$ABF$3,0))/RU$2*INDEX(Usage!$D$5:$ABF$11,MATCH(UsagePerHour!$B$68,Usage!$C$5:$C$11,0),MATCH(UsagePerHour!RU$4,Usage!$D$3:$ABF$3,0)),"")</f>
        <v>0.15224666550134192</v>
      </c>
      <c r="RV73" s="27">
        <f>IFERROR(INDEX(Sales!$D$5:$ABF$18,MATCH(UsagePerHour!$B73,Sales!$C$5:$C$18,0),MATCH(UsagePerHour!RV$4,Sales!$D$3:$ABF$3,0))/RV$2*INDEX(Usage!$D$5:$ABF$11,MATCH(UsagePerHour!$B$68,Usage!$C$5:$C$11,0),MATCH(UsagePerHour!RV$4,Usage!$D$3:$ABF$3,0)),"")</f>
        <v>8.5175771787456278E-2</v>
      </c>
      <c r="RW73" s="27">
        <f>IFERROR(INDEX(Sales!$D$5:$ABF$18,MATCH(UsagePerHour!$B73,Sales!$C$5:$C$18,0),MATCH(UsagePerHour!RW$4,Sales!$D$3:$ABF$3,0))/RW$2*INDEX(Usage!$D$5:$ABF$11,MATCH(UsagePerHour!$B$68,Usage!$C$5:$C$11,0),MATCH(UsagePerHour!RW$4,Usage!$D$3:$ABF$3,0)),"")</f>
        <v>0.18939161095319848</v>
      </c>
      <c r="RX73" s="27">
        <f>IFERROR(INDEX(Sales!$D$5:$ABF$18,MATCH(UsagePerHour!$B73,Sales!$C$5:$C$18,0),MATCH(UsagePerHour!RX$4,Sales!$D$3:$ABF$3,0))/RX$2*INDEX(Usage!$D$5:$ABF$11,MATCH(UsagePerHour!$B$68,Usage!$C$5:$C$11,0),MATCH(UsagePerHour!RX$4,Usage!$D$3:$ABF$3,0)),"")</f>
        <v>0.51944464776267174</v>
      </c>
      <c r="RY73" s="27">
        <f>IFERROR(INDEX(Sales!$D$5:$ABF$18,MATCH(UsagePerHour!$B73,Sales!$C$5:$C$18,0),MATCH(UsagePerHour!RY$4,Sales!$D$3:$ABF$3,0))/RY$2*INDEX(Usage!$D$5:$ABF$11,MATCH(UsagePerHour!$B$68,Usage!$C$5:$C$11,0),MATCH(UsagePerHour!RY$4,Usage!$D$3:$ABF$3,0)),"")</f>
        <v>0.30003526640603856</v>
      </c>
      <c r="RZ73" s="27">
        <f>IFERROR(INDEX(Sales!$D$5:$ABF$18,MATCH(UsagePerHour!$B73,Sales!$C$5:$C$18,0),MATCH(UsagePerHour!RZ$4,Sales!$D$3:$ABF$3,0))/RZ$2*INDEX(Usage!$D$5:$ABF$11,MATCH(UsagePerHour!$B$68,Usage!$C$5:$C$11,0),MATCH(UsagePerHour!RZ$4,Usage!$D$3:$ABF$3,0)),"")</f>
        <v>0.26200645575501191</v>
      </c>
      <c r="SA73" s="27">
        <f>IFERROR(INDEX(Sales!$D$5:$ABF$18,MATCH(UsagePerHour!$B73,Sales!$C$5:$C$18,0),MATCH(UsagePerHour!SA$4,Sales!$D$3:$ABF$3,0))/SA$2*INDEX(Usage!$D$5:$ABF$11,MATCH(UsagePerHour!$B$68,Usage!$C$5:$C$11,0),MATCH(UsagePerHour!SA$4,Usage!$D$3:$ABF$3,0)),"")</f>
        <v>0.13277830555023012</v>
      </c>
      <c r="SB73" s="27">
        <f>IFERROR(INDEX(Sales!$D$5:$ABF$18,MATCH(UsagePerHour!$B73,Sales!$C$5:$C$18,0),MATCH(UsagePerHour!SB$4,Sales!$D$3:$ABF$3,0))/SB$2*INDEX(Usage!$D$5:$ABF$11,MATCH(UsagePerHour!$B$68,Usage!$C$5:$C$11,0),MATCH(UsagePerHour!SB$4,Usage!$D$3:$ABF$3,0)),"")</f>
        <v>0.11212909473028188</v>
      </c>
      <c r="SC73" s="27">
        <f>IFERROR(INDEX(Sales!$D$5:$ABF$18,MATCH(UsagePerHour!$B73,Sales!$C$5:$C$18,0),MATCH(UsagePerHour!SC$4,Sales!$D$3:$ABF$3,0))/SC$2*INDEX(Usage!$D$5:$ABF$11,MATCH(UsagePerHour!$B$68,Usage!$C$5:$C$11,0),MATCH(UsagePerHour!SC$4,Usage!$D$3:$ABF$3,0)),"")</f>
        <v>0.37768987158928224</v>
      </c>
      <c r="SD73" s="27">
        <f>IFERROR(INDEX(Sales!$D$5:$ABF$18,MATCH(UsagePerHour!$B73,Sales!$C$5:$C$18,0),MATCH(UsagePerHour!SD$4,Sales!$D$3:$ABF$3,0))/SD$2*INDEX(Usage!$D$5:$ABF$11,MATCH(UsagePerHour!$B$68,Usage!$C$5:$C$11,0),MATCH(UsagePerHour!SD$4,Usage!$D$3:$ABF$3,0)),"")</f>
        <v>0.83778816655715227</v>
      </c>
      <c r="SE73" s="27">
        <f>IFERROR(INDEX(Sales!$D$5:$ABF$18,MATCH(UsagePerHour!$B73,Sales!$C$5:$C$18,0),MATCH(UsagePerHour!SE$4,Sales!$D$3:$ABF$3,0))/SE$2*INDEX(Usage!$D$5:$ABF$11,MATCH(UsagePerHour!$B$68,Usage!$C$5:$C$11,0),MATCH(UsagePerHour!SE$4,Usage!$D$3:$ABF$3,0)),"")</f>
        <v>0.15795484480432856</v>
      </c>
      <c r="SF73" s="27">
        <f>IFERROR(INDEX(Sales!$D$5:$ABF$18,MATCH(UsagePerHour!$B73,Sales!$C$5:$C$18,0),MATCH(UsagePerHour!SF$4,Sales!$D$3:$ABF$3,0))/SF$2*INDEX(Usage!$D$5:$ABF$11,MATCH(UsagePerHour!$B$68,Usage!$C$5:$C$11,0),MATCH(UsagePerHour!SF$4,Usage!$D$3:$ABF$3,0)),"")</f>
        <v>0.17272995919402157</v>
      </c>
      <c r="SG73" s="27" t="str">
        <f>IFERROR(INDEX(Sales!$D$5:$ABF$18,MATCH(UsagePerHour!$B73,Sales!$C$5:$C$18,0),MATCH(UsagePerHour!SG$4,Sales!$D$3:$ABF$3,0))/SG$2*INDEX(Usage!$D$5:$ABF$11,MATCH(UsagePerHour!$B$68,Usage!$C$5:$C$11,0),MATCH(UsagePerHour!SG$4,Usage!$D$3:$ABF$3,0)),"")</f>
        <v/>
      </c>
      <c r="SH73" s="27" t="str">
        <f>IFERROR(INDEX(Sales!$D$5:$ABF$18,MATCH(UsagePerHour!$B73,Sales!$C$5:$C$18,0),MATCH(UsagePerHour!SH$4,Sales!$D$3:$ABF$3,0))/SH$2*INDEX(Usage!$D$5:$ABF$11,MATCH(UsagePerHour!$B$68,Usage!$C$5:$C$11,0),MATCH(UsagePerHour!SH$4,Usage!$D$3:$ABF$3,0)),"")</f>
        <v/>
      </c>
      <c r="SI73" s="27" t="str">
        <f>IFERROR(INDEX(Sales!$D$5:$ABF$18,MATCH(UsagePerHour!$B73,Sales!$C$5:$C$18,0),MATCH(UsagePerHour!SI$4,Sales!$D$3:$ABF$3,0))/SI$2*INDEX(Usage!$D$5:$ABF$11,MATCH(UsagePerHour!$B$68,Usage!$C$5:$C$11,0),MATCH(UsagePerHour!SI$4,Usage!$D$3:$ABF$3,0)),"")</f>
        <v/>
      </c>
      <c r="SJ73" s="27" t="str">
        <f>IFERROR(INDEX(Sales!$D$5:$ABF$18,MATCH(UsagePerHour!$B73,Sales!$C$5:$C$18,0),MATCH(UsagePerHour!SJ$4,Sales!$D$3:$ABF$3,0))/SJ$2*INDEX(Usage!$D$5:$ABF$11,MATCH(UsagePerHour!$B$68,Usage!$C$5:$C$11,0),MATCH(UsagePerHour!SJ$4,Usage!$D$3:$ABF$3,0)),"")</f>
        <v/>
      </c>
      <c r="SK73" s="27" t="str">
        <f>IFERROR(INDEX(Sales!$D$5:$ABF$18,MATCH(UsagePerHour!$B73,Sales!$C$5:$C$18,0),MATCH(UsagePerHour!SK$4,Sales!$D$3:$ABF$3,0))/SK$2*INDEX(Usage!$D$5:$ABF$11,MATCH(UsagePerHour!$B$68,Usage!$C$5:$C$11,0),MATCH(UsagePerHour!SK$4,Usage!$D$3:$ABF$3,0)),"")</f>
        <v/>
      </c>
      <c r="SL73" s="27" t="str">
        <f>IFERROR(INDEX(Sales!$D$5:$ABF$18,MATCH(UsagePerHour!$B73,Sales!$C$5:$C$18,0),MATCH(UsagePerHour!SL$4,Sales!$D$3:$ABF$3,0))/SL$2*INDEX(Usage!$D$5:$ABF$11,MATCH(UsagePerHour!$B$68,Usage!$C$5:$C$11,0),MATCH(UsagePerHour!SL$4,Usage!$D$3:$ABF$3,0)),"")</f>
        <v/>
      </c>
      <c r="SM73" s="27" t="str">
        <f>IFERROR(INDEX(Sales!$D$5:$ABF$18,MATCH(UsagePerHour!$B73,Sales!$C$5:$C$18,0),MATCH(UsagePerHour!SM$4,Sales!$D$3:$ABF$3,0))/SM$2*INDEX(Usage!$D$5:$ABF$11,MATCH(UsagePerHour!$B$68,Usage!$C$5:$C$11,0),MATCH(UsagePerHour!SM$4,Usage!$D$3:$ABF$3,0)),"")</f>
        <v/>
      </c>
      <c r="SN73" s="27" t="str">
        <f>IFERROR(INDEX(Sales!$D$5:$ABF$18,MATCH(UsagePerHour!$B73,Sales!$C$5:$C$18,0),MATCH(UsagePerHour!SN$4,Sales!$D$3:$ABF$3,0))/SN$2*INDEX(Usage!$D$5:$ABF$11,MATCH(UsagePerHour!$B$68,Usage!$C$5:$C$11,0),MATCH(UsagePerHour!SN$4,Usage!$D$3:$ABF$3,0)),"")</f>
        <v/>
      </c>
      <c r="SO73" s="27" t="str">
        <f>IFERROR(INDEX(Sales!$D$5:$ABF$18,MATCH(UsagePerHour!$B73,Sales!$C$5:$C$18,0),MATCH(UsagePerHour!SO$4,Sales!$D$3:$ABF$3,0))/SO$2*INDEX(Usage!$D$5:$ABF$11,MATCH(UsagePerHour!$B$68,Usage!$C$5:$C$11,0),MATCH(UsagePerHour!SO$4,Usage!$D$3:$ABF$3,0)),"")</f>
        <v/>
      </c>
      <c r="SP73" s="27" t="str">
        <f>IFERROR(INDEX(Sales!$D$5:$ABF$18,MATCH(UsagePerHour!$B73,Sales!$C$5:$C$18,0),MATCH(UsagePerHour!SP$4,Sales!$D$3:$ABF$3,0))/SP$2*INDEX(Usage!$D$5:$ABF$11,MATCH(UsagePerHour!$B$68,Usage!$C$5:$C$11,0),MATCH(UsagePerHour!SP$4,Usage!$D$3:$ABF$3,0)),"")</f>
        <v/>
      </c>
      <c r="SQ73" s="27" t="str">
        <f>IFERROR(INDEX(Sales!$D$5:$ABF$18,MATCH(UsagePerHour!$B73,Sales!$C$5:$C$18,0),MATCH(UsagePerHour!SQ$4,Sales!$D$3:$ABF$3,0))/SQ$2*INDEX(Usage!$D$5:$ABF$11,MATCH(UsagePerHour!$B$68,Usage!$C$5:$C$11,0),MATCH(UsagePerHour!SQ$4,Usage!$D$3:$ABF$3,0)),"")</f>
        <v/>
      </c>
      <c r="SR73" s="27" t="str">
        <f>IFERROR(INDEX(Sales!$D$5:$ABF$18,MATCH(UsagePerHour!$B73,Sales!$C$5:$C$18,0),MATCH(UsagePerHour!SR$4,Sales!$D$3:$ABF$3,0))/SR$2*INDEX(Usage!$D$5:$ABF$11,MATCH(UsagePerHour!$B$68,Usage!$C$5:$C$11,0),MATCH(UsagePerHour!SR$4,Usage!$D$3:$ABF$3,0)),"")</f>
        <v/>
      </c>
      <c r="SS73" s="27" t="str">
        <f>IFERROR(INDEX(Sales!$D$5:$ABF$18,MATCH(UsagePerHour!$B73,Sales!$C$5:$C$18,0),MATCH(UsagePerHour!SS$4,Sales!$D$3:$ABF$3,0))/SS$2*INDEX(Usage!$D$5:$ABF$11,MATCH(UsagePerHour!$B$68,Usage!$C$5:$C$11,0),MATCH(UsagePerHour!SS$4,Usage!$D$3:$ABF$3,0)),"")</f>
        <v/>
      </c>
      <c r="ST73" s="27" t="str">
        <f>IFERROR(INDEX(Sales!$D$5:$ABF$18,MATCH(UsagePerHour!$B73,Sales!$C$5:$C$18,0),MATCH(UsagePerHour!ST$4,Sales!$D$3:$ABF$3,0))/ST$2*INDEX(Usage!$D$5:$ABF$11,MATCH(UsagePerHour!$B$68,Usage!$C$5:$C$11,0),MATCH(UsagePerHour!ST$4,Usage!$D$3:$ABF$3,0)),"")</f>
        <v/>
      </c>
      <c r="SU73" s="27" t="str">
        <f>IFERROR(INDEX(Sales!$D$5:$ABF$18,MATCH(UsagePerHour!$B73,Sales!$C$5:$C$18,0),MATCH(UsagePerHour!SU$4,Sales!$D$3:$ABF$3,0))/SU$2*INDEX(Usage!$D$5:$ABF$11,MATCH(UsagePerHour!$B$68,Usage!$C$5:$C$11,0),MATCH(UsagePerHour!SU$4,Usage!$D$3:$ABF$3,0)),"")</f>
        <v/>
      </c>
      <c r="SV73" s="27" t="str">
        <f>IFERROR(INDEX(Sales!$D$5:$ABF$18,MATCH(UsagePerHour!$B73,Sales!$C$5:$C$18,0),MATCH(UsagePerHour!SV$4,Sales!$D$3:$ABF$3,0))/SV$2*INDEX(Usage!$D$5:$ABF$11,MATCH(UsagePerHour!$B$68,Usage!$C$5:$C$11,0),MATCH(UsagePerHour!SV$4,Usage!$D$3:$ABF$3,0)),"")</f>
        <v/>
      </c>
      <c r="SW73" s="27" t="str">
        <f>IFERROR(INDEX(Sales!$D$5:$ABF$18,MATCH(UsagePerHour!$B73,Sales!$C$5:$C$18,0),MATCH(UsagePerHour!SW$4,Sales!$D$3:$ABF$3,0))/SW$2*INDEX(Usage!$D$5:$ABF$11,MATCH(UsagePerHour!$B$68,Usage!$C$5:$C$11,0),MATCH(UsagePerHour!SW$4,Usage!$D$3:$ABF$3,0)),"")</f>
        <v/>
      </c>
      <c r="SX73" s="27" t="str">
        <f>IFERROR(INDEX(Sales!$D$5:$ABF$18,MATCH(UsagePerHour!$B73,Sales!$C$5:$C$18,0),MATCH(UsagePerHour!SX$4,Sales!$D$3:$ABF$3,0))/SX$2*INDEX(Usage!$D$5:$ABF$11,MATCH(UsagePerHour!$B$68,Usage!$C$5:$C$11,0),MATCH(UsagePerHour!SX$4,Usage!$D$3:$ABF$3,0)),"")</f>
        <v/>
      </c>
      <c r="SY73" s="27" t="str">
        <f>IFERROR(INDEX(Sales!$D$5:$ABF$18,MATCH(UsagePerHour!$B73,Sales!$C$5:$C$18,0),MATCH(UsagePerHour!SY$4,Sales!$D$3:$ABF$3,0))/SY$2*INDEX(Usage!$D$5:$ABF$11,MATCH(UsagePerHour!$B$68,Usage!$C$5:$C$11,0),MATCH(UsagePerHour!SY$4,Usage!$D$3:$ABF$3,0)),"")</f>
        <v/>
      </c>
      <c r="SZ73" s="27" t="str">
        <f>IFERROR(INDEX(Sales!$D$5:$ABF$18,MATCH(UsagePerHour!$B73,Sales!$C$5:$C$18,0),MATCH(UsagePerHour!SZ$4,Sales!$D$3:$ABF$3,0))/SZ$2*INDEX(Usage!$D$5:$ABF$11,MATCH(UsagePerHour!$B$68,Usage!$C$5:$C$11,0),MATCH(UsagePerHour!SZ$4,Usage!$D$3:$ABF$3,0)),"")</f>
        <v/>
      </c>
      <c r="TA73" s="27" t="str">
        <f>IFERROR(INDEX(Sales!$D$5:$ABF$18,MATCH(UsagePerHour!$B73,Sales!$C$5:$C$18,0),MATCH(UsagePerHour!TA$4,Sales!$D$3:$ABF$3,0))/TA$2*INDEX(Usage!$D$5:$ABF$11,MATCH(UsagePerHour!$B$68,Usage!$C$5:$C$11,0),MATCH(UsagePerHour!TA$4,Usage!$D$3:$ABF$3,0)),"")</f>
        <v/>
      </c>
      <c r="TB73" s="27" t="str">
        <f>IFERROR(INDEX(Sales!$D$5:$ABF$18,MATCH(UsagePerHour!$B73,Sales!$C$5:$C$18,0),MATCH(UsagePerHour!TB$4,Sales!$D$3:$ABF$3,0))/TB$2*INDEX(Usage!$D$5:$ABF$11,MATCH(UsagePerHour!$B$68,Usage!$C$5:$C$11,0),MATCH(UsagePerHour!TB$4,Usage!$D$3:$ABF$3,0)),"")</f>
        <v/>
      </c>
      <c r="TC73" s="27" t="str">
        <f>IFERROR(INDEX(Sales!$D$5:$ABF$18,MATCH(UsagePerHour!$B73,Sales!$C$5:$C$18,0),MATCH(UsagePerHour!TC$4,Sales!$D$3:$ABF$3,0))/TC$2*INDEX(Usage!$D$5:$ABF$11,MATCH(UsagePerHour!$B$68,Usage!$C$5:$C$11,0),MATCH(UsagePerHour!TC$4,Usage!$D$3:$ABF$3,0)),"")</f>
        <v/>
      </c>
      <c r="TD73" s="27" t="str">
        <f>IFERROR(INDEX(Sales!$D$5:$ABF$18,MATCH(UsagePerHour!$B73,Sales!$C$5:$C$18,0),MATCH(UsagePerHour!TD$4,Sales!$D$3:$ABF$3,0))/TD$2*INDEX(Usage!$D$5:$ABF$11,MATCH(UsagePerHour!$B$68,Usage!$C$5:$C$11,0),MATCH(UsagePerHour!TD$4,Usage!$D$3:$ABF$3,0)),"")</f>
        <v/>
      </c>
      <c r="TE73" s="27" t="str">
        <f>IFERROR(INDEX(Sales!$D$5:$ABF$18,MATCH(UsagePerHour!$B73,Sales!$C$5:$C$18,0),MATCH(UsagePerHour!TE$4,Sales!$D$3:$ABF$3,0))/TE$2*INDEX(Usage!$D$5:$ABF$11,MATCH(UsagePerHour!$B$68,Usage!$C$5:$C$11,0),MATCH(UsagePerHour!TE$4,Usage!$D$3:$ABF$3,0)),"")</f>
        <v/>
      </c>
      <c r="TF73" s="27" t="str">
        <f>IFERROR(INDEX(Sales!$D$5:$ABF$18,MATCH(UsagePerHour!$B73,Sales!$C$5:$C$18,0),MATCH(UsagePerHour!TF$4,Sales!$D$3:$ABF$3,0))/TF$2*INDEX(Usage!$D$5:$ABF$11,MATCH(UsagePerHour!$B$68,Usage!$C$5:$C$11,0),MATCH(UsagePerHour!TF$4,Usage!$D$3:$ABF$3,0)),"")</f>
        <v/>
      </c>
      <c r="TG73" s="27" t="str">
        <f>IFERROR(INDEX(Sales!$D$5:$ABF$18,MATCH(UsagePerHour!$B73,Sales!$C$5:$C$18,0),MATCH(UsagePerHour!TG$4,Sales!$D$3:$ABF$3,0))/TG$2*INDEX(Usage!$D$5:$ABF$11,MATCH(UsagePerHour!$B$68,Usage!$C$5:$C$11,0),MATCH(UsagePerHour!TG$4,Usage!$D$3:$ABF$3,0)),"")</f>
        <v/>
      </c>
      <c r="TH73" s="27" t="str">
        <f>IFERROR(INDEX(Sales!$D$5:$ABF$18,MATCH(UsagePerHour!$B73,Sales!$C$5:$C$18,0),MATCH(UsagePerHour!TH$4,Sales!$D$3:$ABF$3,0))/TH$2*INDEX(Usage!$D$5:$ABF$11,MATCH(UsagePerHour!$B$68,Usage!$C$5:$C$11,0),MATCH(UsagePerHour!TH$4,Usage!$D$3:$ABF$3,0)),"")</f>
        <v/>
      </c>
      <c r="TI73" s="27" t="str">
        <f>IFERROR(INDEX(Sales!$D$5:$ABF$18,MATCH(UsagePerHour!$B73,Sales!$C$5:$C$18,0),MATCH(UsagePerHour!TI$4,Sales!$D$3:$ABF$3,0))/TI$2*INDEX(Usage!$D$5:$ABF$11,MATCH(UsagePerHour!$B$68,Usage!$C$5:$C$11,0),MATCH(UsagePerHour!TI$4,Usage!$D$3:$ABF$3,0)),"")</f>
        <v/>
      </c>
      <c r="TJ73" s="27" t="str">
        <f>IFERROR(INDEX(Sales!$D$5:$ABF$18,MATCH(UsagePerHour!$B73,Sales!$C$5:$C$18,0),MATCH(UsagePerHour!TJ$4,Sales!$D$3:$ABF$3,0))/TJ$2*INDEX(Usage!$D$5:$ABF$11,MATCH(UsagePerHour!$B$68,Usage!$C$5:$C$11,0),MATCH(UsagePerHour!TJ$4,Usage!$D$3:$ABF$3,0)),"")</f>
        <v/>
      </c>
      <c r="TK73" s="27" t="str">
        <f>IFERROR(INDEX(Sales!$D$5:$ABF$18,MATCH(UsagePerHour!$B73,Sales!$C$5:$C$18,0),MATCH(UsagePerHour!TK$4,Sales!$D$3:$ABF$3,0))/TK$2*INDEX(Usage!$D$5:$ABF$11,MATCH(UsagePerHour!$B$68,Usage!$C$5:$C$11,0),MATCH(UsagePerHour!TK$4,Usage!$D$3:$ABF$3,0)),"")</f>
        <v/>
      </c>
      <c r="TL73" s="27" t="str">
        <f>IFERROR(INDEX(Sales!$D$5:$ABF$18,MATCH(UsagePerHour!$B73,Sales!$C$5:$C$18,0),MATCH(UsagePerHour!TL$4,Sales!$D$3:$ABF$3,0))/TL$2*INDEX(Usage!$D$5:$ABF$11,MATCH(UsagePerHour!$B$68,Usage!$C$5:$C$11,0),MATCH(UsagePerHour!TL$4,Usage!$D$3:$ABF$3,0)),"")</f>
        <v/>
      </c>
      <c r="TM73" s="27" t="str">
        <f>IFERROR(INDEX(Sales!$D$5:$ABF$18,MATCH(UsagePerHour!$B73,Sales!$C$5:$C$18,0),MATCH(UsagePerHour!TM$4,Sales!$D$3:$ABF$3,0))/TM$2*INDEX(Usage!$D$5:$ABF$11,MATCH(UsagePerHour!$B$68,Usage!$C$5:$C$11,0),MATCH(UsagePerHour!TM$4,Usage!$D$3:$ABF$3,0)),"")</f>
        <v/>
      </c>
      <c r="TN73" s="27" t="str">
        <f>IFERROR(INDEX(Sales!$D$5:$ABF$18,MATCH(UsagePerHour!$B73,Sales!$C$5:$C$18,0),MATCH(UsagePerHour!TN$4,Sales!$D$3:$ABF$3,0))/TN$2*INDEX(Usage!$D$5:$ABF$11,MATCH(UsagePerHour!$B$68,Usage!$C$5:$C$11,0),MATCH(UsagePerHour!TN$4,Usage!$D$3:$ABF$3,0)),"")</f>
        <v/>
      </c>
      <c r="TO73" s="27" t="str">
        <f>IFERROR(INDEX(Sales!$D$5:$ABF$18,MATCH(UsagePerHour!$B73,Sales!$C$5:$C$18,0),MATCH(UsagePerHour!TO$4,Sales!$D$3:$ABF$3,0))/TO$2*INDEX(Usage!$D$5:$ABF$11,MATCH(UsagePerHour!$B$68,Usage!$C$5:$C$11,0),MATCH(UsagePerHour!TO$4,Usage!$D$3:$ABF$3,0)),"")</f>
        <v/>
      </c>
      <c r="TP73" s="27" t="str">
        <f>IFERROR(INDEX(Sales!$D$5:$ABF$18,MATCH(UsagePerHour!$B73,Sales!$C$5:$C$18,0),MATCH(UsagePerHour!TP$4,Sales!$D$3:$ABF$3,0))/TP$2*INDEX(Usage!$D$5:$ABF$11,MATCH(UsagePerHour!$B$68,Usage!$C$5:$C$11,0),MATCH(UsagePerHour!TP$4,Usage!$D$3:$ABF$3,0)),"")</f>
        <v/>
      </c>
      <c r="TQ73" s="27" t="str">
        <f>IFERROR(INDEX(Sales!$D$5:$ABF$18,MATCH(UsagePerHour!$B73,Sales!$C$5:$C$18,0),MATCH(UsagePerHour!TQ$4,Sales!$D$3:$ABF$3,0))/TQ$2*INDEX(Usage!$D$5:$ABF$11,MATCH(UsagePerHour!$B$68,Usage!$C$5:$C$11,0),MATCH(UsagePerHour!TQ$4,Usage!$D$3:$ABF$3,0)),"")</f>
        <v/>
      </c>
      <c r="TR73" s="27" t="str">
        <f>IFERROR(INDEX(Sales!$D$5:$ABF$18,MATCH(UsagePerHour!$B73,Sales!$C$5:$C$18,0),MATCH(UsagePerHour!TR$4,Sales!$D$3:$ABF$3,0))/TR$2*INDEX(Usage!$D$5:$ABF$11,MATCH(UsagePerHour!$B$68,Usage!$C$5:$C$11,0),MATCH(UsagePerHour!TR$4,Usage!$D$3:$ABF$3,0)),"")</f>
        <v/>
      </c>
      <c r="TS73" s="27" t="str">
        <f>IFERROR(INDEX(Sales!$D$5:$ABF$18,MATCH(UsagePerHour!$B73,Sales!$C$5:$C$18,0),MATCH(UsagePerHour!TS$4,Sales!$D$3:$ABF$3,0))/TS$2*INDEX(Usage!$D$5:$ABF$11,MATCH(UsagePerHour!$B$68,Usage!$C$5:$C$11,0),MATCH(UsagePerHour!TS$4,Usage!$D$3:$ABF$3,0)),"")</f>
        <v/>
      </c>
      <c r="TT73" s="27" t="str">
        <f>IFERROR(INDEX(Sales!$D$5:$ABF$18,MATCH(UsagePerHour!$B73,Sales!$C$5:$C$18,0),MATCH(UsagePerHour!TT$4,Sales!$D$3:$ABF$3,0))/TT$2*INDEX(Usage!$D$5:$ABF$11,MATCH(UsagePerHour!$B$68,Usage!$C$5:$C$11,0),MATCH(UsagePerHour!TT$4,Usage!$D$3:$ABF$3,0)),"")</f>
        <v/>
      </c>
      <c r="TU73" s="27" t="str">
        <f>IFERROR(INDEX(Sales!$D$5:$ABF$18,MATCH(UsagePerHour!$B73,Sales!$C$5:$C$18,0),MATCH(UsagePerHour!TU$4,Sales!$D$3:$ABF$3,0))/TU$2*INDEX(Usage!$D$5:$ABF$11,MATCH(UsagePerHour!$B$68,Usage!$C$5:$C$11,0),MATCH(UsagePerHour!TU$4,Usage!$D$3:$ABF$3,0)),"")</f>
        <v/>
      </c>
      <c r="TV73" s="27" t="str">
        <f>IFERROR(INDEX(Sales!$D$5:$ABF$18,MATCH(UsagePerHour!$B73,Sales!$C$5:$C$18,0),MATCH(UsagePerHour!TV$4,Sales!$D$3:$ABF$3,0))/TV$2*INDEX(Usage!$D$5:$ABF$11,MATCH(UsagePerHour!$B$68,Usage!$C$5:$C$11,0),MATCH(UsagePerHour!TV$4,Usage!$D$3:$ABF$3,0)),"")</f>
        <v/>
      </c>
      <c r="TW73" s="27" t="str">
        <f>IFERROR(INDEX(Sales!$D$5:$ABF$18,MATCH(UsagePerHour!$B73,Sales!$C$5:$C$18,0),MATCH(UsagePerHour!TW$4,Sales!$D$3:$ABF$3,0))/TW$2*INDEX(Usage!$D$5:$ABF$11,MATCH(UsagePerHour!$B$68,Usage!$C$5:$C$11,0),MATCH(UsagePerHour!TW$4,Usage!$D$3:$ABF$3,0)),"")</f>
        <v/>
      </c>
      <c r="TX73" s="27" t="str">
        <f>IFERROR(INDEX(Sales!$D$5:$ABF$18,MATCH(UsagePerHour!$B73,Sales!$C$5:$C$18,0),MATCH(UsagePerHour!TX$4,Sales!$D$3:$ABF$3,0))/TX$2*INDEX(Usage!$D$5:$ABF$11,MATCH(UsagePerHour!$B$68,Usage!$C$5:$C$11,0),MATCH(UsagePerHour!TX$4,Usage!$D$3:$ABF$3,0)),"")</f>
        <v/>
      </c>
      <c r="TY73" s="27" t="str">
        <f>IFERROR(INDEX(Sales!$D$5:$ABF$18,MATCH(UsagePerHour!$B73,Sales!$C$5:$C$18,0),MATCH(UsagePerHour!TY$4,Sales!$D$3:$ABF$3,0))/TY$2*INDEX(Usage!$D$5:$ABF$11,MATCH(UsagePerHour!$B$68,Usage!$C$5:$C$11,0),MATCH(UsagePerHour!TY$4,Usage!$D$3:$ABF$3,0)),"")</f>
        <v/>
      </c>
      <c r="TZ73" s="27" t="str">
        <f>IFERROR(INDEX(Sales!$D$5:$ABF$18,MATCH(UsagePerHour!$B73,Sales!$C$5:$C$18,0),MATCH(UsagePerHour!TZ$4,Sales!$D$3:$ABF$3,0))/TZ$2*INDEX(Usage!$D$5:$ABF$11,MATCH(UsagePerHour!$B$68,Usage!$C$5:$C$11,0),MATCH(UsagePerHour!TZ$4,Usage!$D$3:$ABF$3,0)),"")</f>
        <v/>
      </c>
      <c r="UA73" s="27" t="str">
        <f>IFERROR(INDEX(Sales!$D$5:$ABF$18,MATCH(UsagePerHour!$B73,Sales!$C$5:$C$18,0),MATCH(UsagePerHour!UA$4,Sales!$D$3:$ABF$3,0))/UA$2*INDEX(Usage!$D$5:$ABF$11,MATCH(UsagePerHour!$B$68,Usage!$C$5:$C$11,0),MATCH(UsagePerHour!UA$4,Usage!$D$3:$ABF$3,0)),"")</f>
        <v/>
      </c>
      <c r="UB73" s="27" t="str">
        <f>IFERROR(INDEX(Sales!$D$5:$ABF$18,MATCH(UsagePerHour!$B73,Sales!$C$5:$C$18,0),MATCH(UsagePerHour!UB$4,Sales!$D$3:$ABF$3,0))/UB$2*INDEX(Usage!$D$5:$ABF$11,MATCH(UsagePerHour!$B$68,Usage!$C$5:$C$11,0),MATCH(UsagePerHour!UB$4,Usage!$D$3:$ABF$3,0)),"")</f>
        <v/>
      </c>
      <c r="UC73" s="27" t="str">
        <f>IFERROR(INDEX(Sales!$D$5:$ABF$18,MATCH(UsagePerHour!$B73,Sales!$C$5:$C$18,0),MATCH(UsagePerHour!UC$4,Sales!$D$3:$ABF$3,0))/UC$2*INDEX(Usage!$D$5:$ABF$11,MATCH(UsagePerHour!$B$68,Usage!$C$5:$C$11,0),MATCH(UsagePerHour!UC$4,Usage!$D$3:$ABF$3,0)),"")</f>
        <v/>
      </c>
      <c r="UD73" s="27" t="str">
        <f>IFERROR(INDEX(Sales!$D$5:$ABF$18,MATCH(UsagePerHour!$B73,Sales!$C$5:$C$18,0),MATCH(UsagePerHour!UD$4,Sales!$D$3:$ABF$3,0))/UD$2*INDEX(Usage!$D$5:$ABF$11,MATCH(UsagePerHour!$B$68,Usage!$C$5:$C$11,0),MATCH(UsagePerHour!UD$4,Usage!$D$3:$ABF$3,0)),"")</f>
        <v/>
      </c>
      <c r="UE73" s="27" t="str">
        <f>IFERROR(INDEX(Sales!$D$5:$ABF$18,MATCH(UsagePerHour!$B73,Sales!$C$5:$C$18,0),MATCH(UsagePerHour!UE$4,Sales!$D$3:$ABF$3,0))/UE$2*INDEX(Usage!$D$5:$ABF$11,MATCH(UsagePerHour!$B$68,Usage!$C$5:$C$11,0),MATCH(UsagePerHour!UE$4,Usage!$D$3:$ABF$3,0)),"")</f>
        <v/>
      </c>
      <c r="UF73" s="27" t="str">
        <f>IFERROR(INDEX(Sales!$D$5:$ABF$18,MATCH(UsagePerHour!$B73,Sales!$C$5:$C$18,0),MATCH(UsagePerHour!UF$4,Sales!$D$3:$ABF$3,0))/UF$2*INDEX(Usage!$D$5:$ABF$11,MATCH(UsagePerHour!$B$68,Usage!$C$5:$C$11,0),MATCH(UsagePerHour!UF$4,Usage!$D$3:$ABF$3,0)),"")</f>
        <v/>
      </c>
      <c r="UG73" s="27" t="str">
        <f>IFERROR(INDEX(Sales!$D$5:$ABF$18,MATCH(UsagePerHour!$B73,Sales!$C$5:$C$18,0),MATCH(UsagePerHour!UG$4,Sales!$D$3:$ABF$3,0))/UG$2*INDEX(Usage!$D$5:$ABF$11,MATCH(UsagePerHour!$B$68,Usage!$C$5:$C$11,0),MATCH(UsagePerHour!UG$4,Usage!$D$3:$ABF$3,0)),"")</f>
        <v/>
      </c>
      <c r="UH73" s="27" t="str">
        <f>IFERROR(INDEX(Sales!$D$5:$ABF$18,MATCH(UsagePerHour!$B73,Sales!$C$5:$C$18,0),MATCH(UsagePerHour!UH$4,Sales!$D$3:$ABF$3,0))/UH$2*INDEX(Usage!$D$5:$ABF$11,MATCH(UsagePerHour!$B$68,Usage!$C$5:$C$11,0),MATCH(UsagePerHour!UH$4,Usage!$D$3:$ABF$3,0)),"")</f>
        <v/>
      </c>
      <c r="UI73" s="27" t="str">
        <f>IFERROR(INDEX(Sales!$D$5:$ABF$18,MATCH(UsagePerHour!$B73,Sales!$C$5:$C$18,0),MATCH(UsagePerHour!UI$4,Sales!$D$3:$ABF$3,0))/UI$2*INDEX(Usage!$D$5:$ABF$11,MATCH(UsagePerHour!$B$68,Usage!$C$5:$C$11,0),MATCH(UsagePerHour!UI$4,Usage!$D$3:$ABF$3,0)),"")</f>
        <v/>
      </c>
      <c r="UJ73" s="27" t="str">
        <f>IFERROR(INDEX(Sales!$D$5:$ABF$18,MATCH(UsagePerHour!$B73,Sales!$C$5:$C$18,0),MATCH(UsagePerHour!UJ$4,Sales!$D$3:$ABF$3,0))/UJ$2*INDEX(Usage!$D$5:$ABF$11,MATCH(UsagePerHour!$B$68,Usage!$C$5:$C$11,0),MATCH(UsagePerHour!UJ$4,Usage!$D$3:$ABF$3,0)),"")</f>
        <v/>
      </c>
      <c r="UK73" s="27" t="str">
        <f>IFERROR(INDEX(Sales!$D$5:$ABF$18,MATCH(UsagePerHour!$B73,Sales!$C$5:$C$18,0),MATCH(UsagePerHour!UK$4,Sales!$D$3:$ABF$3,0))/UK$2*INDEX(Usage!$D$5:$ABF$11,MATCH(UsagePerHour!$B$68,Usage!$C$5:$C$11,0),MATCH(UsagePerHour!UK$4,Usage!$D$3:$ABF$3,0)),"")</f>
        <v/>
      </c>
      <c r="UL73" s="27" t="str">
        <f>IFERROR(INDEX(Sales!$D$5:$ABF$18,MATCH(UsagePerHour!$B73,Sales!$C$5:$C$18,0),MATCH(UsagePerHour!UL$4,Sales!$D$3:$ABF$3,0))/UL$2*INDEX(Usage!$D$5:$ABF$11,MATCH(UsagePerHour!$B$68,Usage!$C$5:$C$11,0),MATCH(UsagePerHour!UL$4,Usage!$D$3:$ABF$3,0)),"")</f>
        <v/>
      </c>
      <c r="UM73" s="27" t="str">
        <f>IFERROR(INDEX(Sales!$D$5:$ABF$18,MATCH(UsagePerHour!$B73,Sales!$C$5:$C$18,0),MATCH(UsagePerHour!UM$4,Sales!$D$3:$ABF$3,0))/UM$2*INDEX(Usage!$D$5:$ABF$11,MATCH(UsagePerHour!$B$68,Usage!$C$5:$C$11,0),MATCH(UsagePerHour!UM$4,Usage!$D$3:$ABF$3,0)),"")</f>
        <v/>
      </c>
      <c r="UN73" s="27" t="str">
        <f>IFERROR(INDEX(Sales!$D$5:$ABF$18,MATCH(UsagePerHour!$B73,Sales!$C$5:$C$18,0),MATCH(UsagePerHour!UN$4,Sales!$D$3:$ABF$3,0))/UN$2*INDEX(Usage!$D$5:$ABF$11,MATCH(UsagePerHour!$B$68,Usage!$C$5:$C$11,0),MATCH(UsagePerHour!UN$4,Usage!$D$3:$ABF$3,0)),"")</f>
        <v/>
      </c>
      <c r="UO73" s="27" t="str">
        <f>IFERROR(INDEX(Sales!$D$5:$ABF$18,MATCH(UsagePerHour!$B73,Sales!$C$5:$C$18,0),MATCH(UsagePerHour!UO$4,Sales!$D$3:$ABF$3,0))/UO$2*INDEX(Usage!$D$5:$ABF$11,MATCH(UsagePerHour!$B$68,Usage!$C$5:$C$11,0),MATCH(UsagePerHour!UO$4,Usage!$D$3:$ABF$3,0)),"")</f>
        <v/>
      </c>
      <c r="UP73" s="27" t="str">
        <f>IFERROR(INDEX(Sales!$D$5:$ABF$18,MATCH(UsagePerHour!$B73,Sales!$C$5:$C$18,0),MATCH(UsagePerHour!UP$4,Sales!$D$3:$ABF$3,0))/UP$2*INDEX(Usage!$D$5:$ABF$11,MATCH(UsagePerHour!$B$68,Usage!$C$5:$C$11,0),MATCH(UsagePerHour!UP$4,Usage!$D$3:$ABF$3,0)),"")</f>
        <v/>
      </c>
      <c r="UQ73" s="27" t="str">
        <f>IFERROR(INDEX(Sales!$D$5:$ABF$18,MATCH(UsagePerHour!$B73,Sales!$C$5:$C$18,0),MATCH(UsagePerHour!UQ$4,Sales!$D$3:$ABF$3,0))/UQ$2*INDEX(Usage!$D$5:$ABF$11,MATCH(UsagePerHour!$B$68,Usage!$C$5:$C$11,0),MATCH(UsagePerHour!UQ$4,Usage!$D$3:$ABF$3,0)),"")</f>
        <v/>
      </c>
      <c r="UR73" s="27" t="str">
        <f>IFERROR(INDEX(Sales!$D$5:$ABF$18,MATCH(UsagePerHour!$B73,Sales!$C$5:$C$18,0),MATCH(UsagePerHour!UR$4,Sales!$D$3:$ABF$3,0))/UR$2*INDEX(Usage!$D$5:$ABF$11,MATCH(UsagePerHour!$B$68,Usage!$C$5:$C$11,0),MATCH(UsagePerHour!UR$4,Usage!$D$3:$ABF$3,0)),"")</f>
        <v/>
      </c>
      <c r="US73" s="27" t="str">
        <f>IFERROR(INDEX(Sales!$D$5:$ABF$18,MATCH(UsagePerHour!$B73,Sales!$C$5:$C$18,0),MATCH(UsagePerHour!US$4,Sales!$D$3:$ABF$3,0))/US$2*INDEX(Usage!$D$5:$ABF$11,MATCH(UsagePerHour!$B$68,Usage!$C$5:$C$11,0),MATCH(UsagePerHour!US$4,Usage!$D$3:$ABF$3,0)),"")</f>
        <v/>
      </c>
      <c r="UT73" s="27" t="str">
        <f>IFERROR(INDEX(Sales!$D$5:$ABF$18,MATCH(UsagePerHour!$B73,Sales!$C$5:$C$18,0),MATCH(UsagePerHour!UT$4,Sales!$D$3:$ABF$3,0))/UT$2*INDEX(Usage!$D$5:$ABF$11,MATCH(UsagePerHour!$B$68,Usage!$C$5:$C$11,0),MATCH(UsagePerHour!UT$4,Usage!$D$3:$ABF$3,0)),"")</f>
        <v/>
      </c>
      <c r="UU73" s="27" t="str">
        <f>IFERROR(INDEX(Sales!$D$5:$ABF$18,MATCH(UsagePerHour!$B73,Sales!$C$5:$C$18,0),MATCH(UsagePerHour!UU$4,Sales!$D$3:$ABF$3,0))/UU$2*INDEX(Usage!$D$5:$ABF$11,MATCH(UsagePerHour!$B$68,Usage!$C$5:$C$11,0),MATCH(UsagePerHour!UU$4,Usage!$D$3:$ABF$3,0)),"")</f>
        <v/>
      </c>
      <c r="UV73" s="27" t="str">
        <f>IFERROR(INDEX(Sales!$D$5:$ABF$18,MATCH(UsagePerHour!$B73,Sales!$C$5:$C$18,0),MATCH(UsagePerHour!UV$4,Sales!$D$3:$ABF$3,0))/UV$2*INDEX(Usage!$D$5:$ABF$11,MATCH(UsagePerHour!$B$68,Usage!$C$5:$C$11,0),MATCH(UsagePerHour!UV$4,Usage!$D$3:$ABF$3,0)),"")</f>
        <v/>
      </c>
      <c r="UW73" s="27" t="str">
        <f>IFERROR(INDEX(Sales!$D$5:$ABF$18,MATCH(UsagePerHour!$B73,Sales!$C$5:$C$18,0),MATCH(UsagePerHour!UW$4,Sales!$D$3:$ABF$3,0))/UW$2*INDEX(Usage!$D$5:$ABF$11,MATCH(UsagePerHour!$B$68,Usage!$C$5:$C$11,0),MATCH(UsagePerHour!UW$4,Usage!$D$3:$ABF$3,0)),"")</f>
        <v/>
      </c>
      <c r="UX73" s="27" t="str">
        <f>IFERROR(INDEX(Sales!$D$5:$ABF$18,MATCH(UsagePerHour!$B73,Sales!$C$5:$C$18,0),MATCH(UsagePerHour!UX$4,Sales!$D$3:$ABF$3,0))/UX$2*INDEX(Usage!$D$5:$ABF$11,MATCH(UsagePerHour!$B$68,Usage!$C$5:$C$11,0),MATCH(UsagePerHour!UX$4,Usage!$D$3:$ABF$3,0)),"")</f>
        <v/>
      </c>
      <c r="UY73" s="27" t="str">
        <f>IFERROR(INDEX(Sales!$D$5:$ABF$18,MATCH(UsagePerHour!$B73,Sales!$C$5:$C$18,0),MATCH(UsagePerHour!UY$4,Sales!$D$3:$ABF$3,0))/UY$2*INDEX(Usage!$D$5:$ABF$11,MATCH(UsagePerHour!$B$68,Usage!$C$5:$C$11,0),MATCH(UsagePerHour!UY$4,Usage!$D$3:$ABF$3,0)),"")</f>
        <v/>
      </c>
      <c r="UZ73" s="27" t="str">
        <f>IFERROR(INDEX(Sales!$D$5:$ABF$18,MATCH(UsagePerHour!$B73,Sales!$C$5:$C$18,0),MATCH(UsagePerHour!UZ$4,Sales!$D$3:$ABF$3,0))/UZ$2*INDEX(Usage!$D$5:$ABF$11,MATCH(UsagePerHour!$B$68,Usage!$C$5:$C$11,0),MATCH(UsagePerHour!UZ$4,Usage!$D$3:$ABF$3,0)),"")</f>
        <v/>
      </c>
      <c r="VA73" s="27" t="str">
        <f>IFERROR(INDEX(Sales!$D$5:$ABF$18,MATCH(UsagePerHour!$B73,Sales!$C$5:$C$18,0),MATCH(UsagePerHour!VA$4,Sales!$D$3:$ABF$3,0))/VA$2*INDEX(Usage!$D$5:$ABF$11,MATCH(UsagePerHour!$B$68,Usage!$C$5:$C$11,0),MATCH(UsagePerHour!VA$4,Usage!$D$3:$ABF$3,0)),"")</f>
        <v/>
      </c>
      <c r="VB73" s="27" t="str">
        <f>IFERROR(INDEX(Sales!$D$5:$ABF$18,MATCH(UsagePerHour!$B73,Sales!$C$5:$C$18,0),MATCH(UsagePerHour!VB$4,Sales!$D$3:$ABF$3,0))/VB$2*INDEX(Usage!$D$5:$ABF$11,MATCH(UsagePerHour!$B$68,Usage!$C$5:$C$11,0),MATCH(UsagePerHour!VB$4,Usage!$D$3:$ABF$3,0)),"")</f>
        <v/>
      </c>
      <c r="VC73" s="27" t="str">
        <f>IFERROR(INDEX(Sales!$D$5:$ABF$18,MATCH(UsagePerHour!$B73,Sales!$C$5:$C$18,0),MATCH(UsagePerHour!VC$4,Sales!$D$3:$ABF$3,0))/VC$2*INDEX(Usage!$D$5:$ABF$11,MATCH(UsagePerHour!$B$68,Usage!$C$5:$C$11,0),MATCH(UsagePerHour!VC$4,Usage!$D$3:$ABF$3,0)),"")</f>
        <v/>
      </c>
      <c r="VD73" s="27" t="str">
        <f>IFERROR(INDEX(Sales!$D$5:$ABF$18,MATCH(UsagePerHour!$B73,Sales!$C$5:$C$18,0),MATCH(UsagePerHour!VD$4,Sales!$D$3:$ABF$3,0))/VD$2*INDEX(Usage!$D$5:$ABF$11,MATCH(UsagePerHour!$B$68,Usage!$C$5:$C$11,0),MATCH(UsagePerHour!VD$4,Usage!$D$3:$ABF$3,0)),"")</f>
        <v/>
      </c>
      <c r="VE73" s="27" t="str">
        <f>IFERROR(INDEX(Sales!$D$5:$ABF$18,MATCH(UsagePerHour!$B73,Sales!$C$5:$C$18,0),MATCH(UsagePerHour!VE$4,Sales!$D$3:$ABF$3,0))/VE$2*INDEX(Usage!$D$5:$ABF$11,MATCH(UsagePerHour!$B$68,Usage!$C$5:$C$11,0),MATCH(UsagePerHour!VE$4,Usage!$D$3:$ABF$3,0)),"")</f>
        <v/>
      </c>
      <c r="VF73" s="27" t="str">
        <f>IFERROR(INDEX(Sales!$D$5:$ABF$18,MATCH(UsagePerHour!$B73,Sales!$C$5:$C$18,0),MATCH(UsagePerHour!VF$4,Sales!$D$3:$ABF$3,0))/VF$2*INDEX(Usage!$D$5:$ABF$11,MATCH(UsagePerHour!$B$68,Usage!$C$5:$C$11,0),MATCH(UsagePerHour!VF$4,Usage!$D$3:$ABF$3,0)),"")</f>
        <v/>
      </c>
      <c r="VG73" s="27" t="str">
        <f>IFERROR(INDEX(Sales!$D$5:$ABF$18,MATCH(UsagePerHour!$B73,Sales!$C$5:$C$18,0),MATCH(UsagePerHour!VG$4,Sales!$D$3:$ABF$3,0))/VG$2*INDEX(Usage!$D$5:$ABF$11,MATCH(UsagePerHour!$B$68,Usage!$C$5:$C$11,0),MATCH(UsagePerHour!VG$4,Usage!$D$3:$ABF$3,0)),"")</f>
        <v/>
      </c>
      <c r="VH73" s="27" t="str">
        <f>IFERROR(INDEX(Sales!$D$5:$ABF$18,MATCH(UsagePerHour!$B73,Sales!$C$5:$C$18,0),MATCH(UsagePerHour!VH$4,Sales!$D$3:$ABF$3,0))/VH$2*INDEX(Usage!$D$5:$ABF$11,MATCH(UsagePerHour!$B$68,Usage!$C$5:$C$11,0),MATCH(UsagePerHour!VH$4,Usage!$D$3:$ABF$3,0)),"")</f>
        <v/>
      </c>
      <c r="VI73" s="27" t="str">
        <f>IFERROR(INDEX(Sales!$D$5:$ABF$18,MATCH(UsagePerHour!$B73,Sales!$C$5:$C$18,0),MATCH(UsagePerHour!VI$4,Sales!$D$3:$ABF$3,0))/VI$2*INDEX(Usage!$D$5:$ABF$11,MATCH(UsagePerHour!$B$68,Usage!$C$5:$C$11,0),MATCH(UsagePerHour!VI$4,Usage!$D$3:$ABF$3,0)),"")</f>
        <v/>
      </c>
      <c r="VJ73" s="27" t="str">
        <f>IFERROR(INDEX(Sales!$D$5:$ABF$18,MATCH(UsagePerHour!$B73,Sales!$C$5:$C$18,0),MATCH(UsagePerHour!VJ$4,Sales!$D$3:$ABF$3,0))/VJ$2*INDEX(Usage!$D$5:$ABF$11,MATCH(UsagePerHour!$B$68,Usage!$C$5:$C$11,0),MATCH(UsagePerHour!VJ$4,Usage!$D$3:$ABF$3,0)),"")</f>
        <v/>
      </c>
      <c r="VK73" s="27" t="str">
        <f>IFERROR(INDEX(Sales!$D$5:$ABF$18,MATCH(UsagePerHour!$B73,Sales!$C$5:$C$18,0),MATCH(UsagePerHour!VK$4,Sales!$D$3:$ABF$3,0))/VK$2*INDEX(Usage!$D$5:$ABF$11,MATCH(UsagePerHour!$B$68,Usage!$C$5:$C$11,0),MATCH(UsagePerHour!VK$4,Usage!$D$3:$ABF$3,0)),"")</f>
        <v/>
      </c>
      <c r="VL73" s="27" t="str">
        <f>IFERROR(INDEX(Sales!$D$5:$ABF$18,MATCH(UsagePerHour!$B73,Sales!$C$5:$C$18,0),MATCH(UsagePerHour!VL$4,Sales!$D$3:$ABF$3,0))/VL$2*INDEX(Usage!$D$5:$ABF$11,MATCH(UsagePerHour!$B$68,Usage!$C$5:$C$11,0),MATCH(UsagePerHour!VL$4,Usage!$D$3:$ABF$3,0)),"")</f>
        <v/>
      </c>
      <c r="VM73" s="27" t="str">
        <f>IFERROR(INDEX(Sales!$D$5:$ABF$18,MATCH(UsagePerHour!$B73,Sales!$C$5:$C$18,0),MATCH(UsagePerHour!VM$4,Sales!$D$3:$ABF$3,0))/VM$2*INDEX(Usage!$D$5:$ABF$11,MATCH(UsagePerHour!$B$68,Usage!$C$5:$C$11,0),MATCH(UsagePerHour!VM$4,Usage!$D$3:$ABF$3,0)),"")</f>
        <v/>
      </c>
      <c r="VN73" s="27" t="str">
        <f>IFERROR(INDEX(Sales!$D$5:$ABF$18,MATCH(UsagePerHour!$B73,Sales!$C$5:$C$18,0),MATCH(UsagePerHour!VN$4,Sales!$D$3:$ABF$3,0))/VN$2*INDEX(Usage!$D$5:$ABF$11,MATCH(UsagePerHour!$B$68,Usage!$C$5:$C$11,0),MATCH(UsagePerHour!VN$4,Usage!$D$3:$ABF$3,0)),"")</f>
        <v/>
      </c>
      <c r="VO73" s="27" t="str">
        <f>IFERROR(INDEX(Sales!$D$5:$ABF$18,MATCH(UsagePerHour!$B73,Sales!$C$5:$C$18,0),MATCH(UsagePerHour!VO$4,Sales!$D$3:$ABF$3,0))/VO$2*INDEX(Usage!$D$5:$ABF$11,MATCH(UsagePerHour!$B$68,Usage!$C$5:$C$11,0),MATCH(UsagePerHour!VO$4,Usage!$D$3:$ABF$3,0)),"")</f>
        <v/>
      </c>
      <c r="VP73" s="27" t="str">
        <f>IFERROR(INDEX(Sales!$D$5:$ABF$18,MATCH(UsagePerHour!$B73,Sales!$C$5:$C$18,0),MATCH(UsagePerHour!VP$4,Sales!$D$3:$ABF$3,0))/VP$2*INDEX(Usage!$D$5:$ABF$11,MATCH(UsagePerHour!$B$68,Usage!$C$5:$C$11,0),MATCH(UsagePerHour!VP$4,Usage!$D$3:$ABF$3,0)),"")</f>
        <v/>
      </c>
      <c r="VQ73" s="27" t="str">
        <f>IFERROR(INDEX(Sales!$D$5:$ABF$18,MATCH(UsagePerHour!$B73,Sales!$C$5:$C$18,0),MATCH(UsagePerHour!VQ$4,Sales!$D$3:$ABF$3,0))/VQ$2*INDEX(Usage!$D$5:$ABF$11,MATCH(UsagePerHour!$B$68,Usage!$C$5:$C$11,0),MATCH(UsagePerHour!VQ$4,Usage!$D$3:$ABF$3,0)),"")</f>
        <v/>
      </c>
      <c r="VR73" s="27" t="str">
        <f>IFERROR(INDEX(Sales!$D$5:$ABF$18,MATCH(UsagePerHour!$B73,Sales!$C$5:$C$18,0),MATCH(UsagePerHour!VR$4,Sales!$D$3:$ABF$3,0))/VR$2*INDEX(Usage!$D$5:$ABF$11,MATCH(UsagePerHour!$B$68,Usage!$C$5:$C$11,0),MATCH(UsagePerHour!VR$4,Usage!$D$3:$ABF$3,0)),"")</f>
        <v/>
      </c>
      <c r="VS73" s="27" t="str">
        <f>IFERROR(INDEX(Sales!$D$5:$ABF$18,MATCH(UsagePerHour!$B73,Sales!$C$5:$C$18,0),MATCH(UsagePerHour!VS$4,Sales!$D$3:$ABF$3,0))/VS$2*INDEX(Usage!$D$5:$ABF$11,MATCH(UsagePerHour!$B$68,Usage!$C$5:$C$11,0),MATCH(UsagePerHour!VS$4,Usage!$D$3:$ABF$3,0)),"")</f>
        <v/>
      </c>
      <c r="VT73" s="27" t="str">
        <f>IFERROR(INDEX(Sales!$D$5:$ABF$18,MATCH(UsagePerHour!$B73,Sales!$C$5:$C$18,0),MATCH(UsagePerHour!VT$4,Sales!$D$3:$ABF$3,0))/VT$2*INDEX(Usage!$D$5:$ABF$11,MATCH(UsagePerHour!$B$68,Usage!$C$5:$C$11,0),MATCH(UsagePerHour!VT$4,Usage!$D$3:$ABF$3,0)),"")</f>
        <v/>
      </c>
      <c r="VU73" s="27" t="str">
        <f>IFERROR(INDEX(Sales!$D$5:$ABF$18,MATCH(UsagePerHour!$B73,Sales!$C$5:$C$18,0),MATCH(UsagePerHour!VU$4,Sales!$D$3:$ABF$3,0))/VU$2*INDEX(Usage!$D$5:$ABF$11,MATCH(UsagePerHour!$B$68,Usage!$C$5:$C$11,0),MATCH(UsagePerHour!VU$4,Usage!$D$3:$ABF$3,0)),"")</f>
        <v/>
      </c>
      <c r="VV73" s="27" t="str">
        <f>IFERROR(INDEX(Sales!$D$5:$ABF$18,MATCH(UsagePerHour!$B73,Sales!$C$5:$C$18,0),MATCH(UsagePerHour!VV$4,Sales!$D$3:$ABF$3,0))/VV$2*INDEX(Usage!$D$5:$ABF$11,MATCH(UsagePerHour!$B$68,Usage!$C$5:$C$11,0),MATCH(UsagePerHour!VV$4,Usage!$D$3:$ABF$3,0)),"")</f>
        <v/>
      </c>
      <c r="VW73" s="27" t="str">
        <f>IFERROR(INDEX(Sales!$D$5:$ABF$18,MATCH(UsagePerHour!$B73,Sales!$C$5:$C$18,0),MATCH(UsagePerHour!VW$4,Sales!$D$3:$ABF$3,0))/VW$2*INDEX(Usage!$D$5:$ABF$11,MATCH(UsagePerHour!$B$68,Usage!$C$5:$C$11,0),MATCH(UsagePerHour!VW$4,Usage!$D$3:$ABF$3,0)),"")</f>
        <v/>
      </c>
      <c r="VX73" s="27" t="str">
        <f>IFERROR(INDEX(Sales!$D$5:$ABF$18,MATCH(UsagePerHour!$B73,Sales!$C$5:$C$18,0),MATCH(UsagePerHour!VX$4,Sales!$D$3:$ABF$3,0))/VX$2*INDEX(Usage!$D$5:$ABF$11,MATCH(UsagePerHour!$B$68,Usage!$C$5:$C$11,0),MATCH(UsagePerHour!VX$4,Usage!$D$3:$ABF$3,0)),"")</f>
        <v/>
      </c>
      <c r="VY73" s="27" t="str">
        <f>IFERROR(INDEX(Sales!$D$5:$ABF$18,MATCH(UsagePerHour!$B73,Sales!$C$5:$C$18,0),MATCH(UsagePerHour!VY$4,Sales!$D$3:$ABF$3,0))/VY$2*INDEX(Usage!$D$5:$ABF$11,MATCH(UsagePerHour!$B$68,Usage!$C$5:$C$11,0),MATCH(UsagePerHour!VY$4,Usage!$D$3:$ABF$3,0)),"")</f>
        <v/>
      </c>
      <c r="VZ73" s="27" t="str">
        <f>IFERROR(INDEX(Sales!$D$5:$ABF$18,MATCH(UsagePerHour!$B73,Sales!$C$5:$C$18,0),MATCH(UsagePerHour!VZ$4,Sales!$D$3:$ABF$3,0))/VZ$2*INDEX(Usage!$D$5:$ABF$11,MATCH(UsagePerHour!$B$68,Usage!$C$5:$C$11,0),MATCH(UsagePerHour!VZ$4,Usage!$D$3:$ABF$3,0)),"")</f>
        <v/>
      </c>
      <c r="WA73" s="27" t="str">
        <f>IFERROR(INDEX(Sales!$D$5:$ABF$18,MATCH(UsagePerHour!$B73,Sales!$C$5:$C$18,0),MATCH(UsagePerHour!WA$4,Sales!$D$3:$ABF$3,0))/WA$2*INDEX(Usage!$D$5:$ABF$11,MATCH(UsagePerHour!$B$68,Usage!$C$5:$C$11,0),MATCH(UsagePerHour!WA$4,Usage!$D$3:$ABF$3,0)),"")</f>
        <v/>
      </c>
      <c r="WB73" s="27" t="str">
        <f>IFERROR(INDEX(Sales!$D$5:$ABF$18,MATCH(UsagePerHour!$B73,Sales!$C$5:$C$18,0),MATCH(UsagePerHour!WB$4,Sales!$D$3:$ABF$3,0))/WB$2*INDEX(Usage!$D$5:$ABF$11,MATCH(UsagePerHour!$B$68,Usage!$C$5:$C$11,0),MATCH(UsagePerHour!WB$4,Usage!$D$3:$ABF$3,0)),"")</f>
        <v/>
      </c>
      <c r="WC73" s="27" t="str">
        <f>IFERROR(INDEX(Sales!$D$5:$ABF$18,MATCH(UsagePerHour!$B73,Sales!$C$5:$C$18,0),MATCH(UsagePerHour!WC$4,Sales!$D$3:$ABF$3,0))/WC$2*INDEX(Usage!$D$5:$ABF$11,MATCH(UsagePerHour!$B$68,Usage!$C$5:$C$11,0),MATCH(UsagePerHour!WC$4,Usage!$D$3:$ABF$3,0)),"")</f>
        <v/>
      </c>
      <c r="WD73" s="27" t="str">
        <f>IFERROR(INDEX(Sales!$D$5:$ABF$18,MATCH(UsagePerHour!$B73,Sales!$C$5:$C$18,0),MATCH(UsagePerHour!WD$4,Sales!$D$3:$ABF$3,0))/WD$2*INDEX(Usage!$D$5:$ABF$11,MATCH(UsagePerHour!$B$68,Usage!$C$5:$C$11,0),MATCH(UsagePerHour!WD$4,Usage!$D$3:$ABF$3,0)),"")</f>
        <v/>
      </c>
      <c r="WE73" s="27" t="str">
        <f>IFERROR(INDEX(Sales!$D$5:$ABF$18,MATCH(UsagePerHour!$B73,Sales!$C$5:$C$18,0),MATCH(UsagePerHour!WE$4,Sales!$D$3:$ABF$3,0))/WE$2*INDEX(Usage!$D$5:$ABF$11,MATCH(UsagePerHour!$B$68,Usage!$C$5:$C$11,0),MATCH(UsagePerHour!WE$4,Usage!$D$3:$ABF$3,0)),"")</f>
        <v/>
      </c>
      <c r="WF73" s="27" t="str">
        <f>IFERROR(INDEX(Sales!$D$5:$ABF$18,MATCH(UsagePerHour!$B73,Sales!$C$5:$C$18,0),MATCH(UsagePerHour!WF$4,Sales!$D$3:$ABF$3,0))/WF$2*INDEX(Usage!$D$5:$ABF$11,MATCH(UsagePerHour!$B$68,Usage!$C$5:$C$11,0),MATCH(UsagePerHour!WF$4,Usage!$D$3:$ABF$3,0)),"")</f>
        <v/>
      </c>
      <c r="WG73" s="27" t="str">
        <f>IFERROR(INDEX(Sales!$D$5:$ABF$18,MATCH(UsagePerHour!$B73,Sales!$C$5:$C$18,0),MATCH(UsagePerHour!WG$4,Sales!$D$3:$ABF$3,0))/WG$2*INDEX(Usage!$D$5:$ABF$11,MATCH(UsagePerHour!$B$68,Usage!$C$5:$C$11,0),MATCH(UsagePerHour!WG$4,Usage!$D$3:$ABF$3,0)),"")</f>
        <v/>
      </c>
      <c r="WH73" s="27" t="str">
        <f>IFERROR(INDEX(Sales!$D$5:$ABF$18,MATCH(UsagePerHour!$B73,Sales!$C$5:$C$18,0),MATCH(UsagePerHour!WH$4,Sales!$D$3:$ABF$3,0))/WH$2*INDEX(Usage!$D$5:$ABF$11,MATCH(UsagePerHour!$B$68,Usage!$C$5:$C$11,0),MATCH(UsagePerHour!WH$4,Usage!$D$3:$ABF$3,0)),"")</f>
        <v/>
      </c>
      <c r="WI73" s="27" t="str">
        <f>IFERROR(INDEX(Sales!$D$5:$ABF$18,MATCH(UsagePerHour!$B73,Sales!$C$5:$C$18,0),MATCH(UsagePerHour!WI$4,Sales!$D$3:$ABF$3,0))/WI$2*INDEX(Usage!$D$5:$ABF$11,MATCH(UsagePerHour!$B$68,Usage!$C$5:$C$11,0),MATCH(UsagePerHour!WI$4,Usage!$D$3:$ABF$3,0)),"")</f>
        <v/>
      </c>
      <c r="WJ73" s="27" t="str">
        <f>IFERROR(INDEX(Sales!$D$5:$ABF$18,MATCH(UsagePerHour!$B73,Sales!$C$5:$C$18,0),MATCH(UsagePerHour!WJ$4,Sales!$D$3:$ABF$3,0))/WJ$2*INDEX(Usage!$D$5:$ABF$11,MATCH(UsagePerHour!$B$68,Usage!$C$5:$C$11,0),MATCH(UsagePerHour!WJ$4,Usage!$D$3:$ABF$3,0)),"")</f>
        <v/>
      </c>
      <c r="WK73" s="27" t="str">
        <f>IFERROR(INDEX(Sales!$D$5:$ABF$18,MATCH(UsagePerHour!$B73,Sales!$C$5:$C$18,0),MATCH(UsagePerHour!WK$4,Sales!$D$3:$ABF$3,0))/WK$2*INDEX(Usage!$D$5:$ABF$11,MATCH(UsagePerHour!$B$68,Usage!$C$5:$C$11,0),MATCH(UsagePerHour!WK$4,Usage!$D$3:$ABF$3,0)),"")</f>
        <v/>
      </c>
      <c r="WL73" s="27" t="str">
        <f>IFERROR(INDEX(Sales!$D$5:$ABF$18,MATCH(UsagePerHour!$B73,Sales!$C$5:$C$18,0),MATCH(UsagePerHour!WL$4,Sales!$D$3:$ABF$3,0))/WL$2*INDEX(Usage!$D$5:$ABF$11,MATCH(UsagePerHour!$B$68,Usage!$C$5:$C$11,0),MATCH(UsagePerHour!WL$4,Usage!$D$3:$ABF$3,0)),"")</f>
        <v/>
      </c>
      <c r="WM73" s="27" t="str">
        <f>IFERROR(INDEX(Sales!$D$5:$ABF$18,MATCH(UsagePerHour!$B73,Sales!$C$5:$C$18,0),MATCH(UsagePerHour!WM$4,Sales!$D$3:$ABF$3,0))/WM$2*INDEX(Usage!$D$5:$ABF$11,MATCH(UsagePerHour!$B$68,Usage!$C$5:$C$11,0),MATCH(UsagePerHour!WM$4,Usage!$D$3:$ABF$3,0)),"")</f>
        <v/>
      </c>
      <c r="WN73" s="27" t="str">
        <f>IFERROR(INDEX(Sales!$D$5:$ABF$18,MATCH(UsagePerHour!$B73,Sales!$C$5:$C$18,0),MATCH(UsagePerHour!WN$4,Sales!$D$3:$ABF$3,0))/WN$2*INDEX(Usage!$D$5:$ABF$11,MATCH(UsagePerHour!$B$68,Usage!$C$5:$C$11,0),MATCH(UsagePerHour!WN$4,Usage!$D$3:$ABF$3,0)),"")</f>
        <v/>
      </c>
      <c r="WO73" s="27" t="str">
        <f>IFERROR(INDEX(Sales!$D$5:$ABF$18,MATCH(UsagePerHour!$B73,Sales!$C$5:$C$18,0),MATCH(UsagePerHour!WO$4,Sales!$D$3:$ABF$3,0))/WO$2*INDEX(Usage!$D$5:$ABF$11,MATCH(UsagePerHour!$B$68,Usage!$C$5:$C$11,0),MATCH(UsagePerHour!WO$4,Usage!$D$3:$ABF$3,0)),"")</f>
        <v/>
      </c>
      <c r="WP73" s="27" t="str">
        <f>IFERROR(INDEX(Sales!$D$5:$ABF$18,MATCH(UsagePerHour!$B73,Sales!$C$5:$C$18,0),MATCH(UsagePerHour!WP$4,Sales!$D$3:$ABF$3,0))/WP$2*INDEX(Usage!$D$5:$ABF$11,MATCH(UsagePerHour!$B$68,Usage!$C$5:$C$11,0),MATCH(UsagePerHour!WP$4,Usage!$D$3:$ABF$3,0)),"")</f>
        <v/>
      </c>
      <c r="WQ73" s="27" t="str">
        <f>IFERROR(INDEX(Sales!$D$5:$ABF$18,MATCH(UsagePerHour!$B73,Sales!$C$5:$C$18,0),MATCH(UsagePerHour!WQ$4,Sales!$D$3:$ABF$3,0))/WQ$2*INDEX(Usage!$D$5:$ABF$11,MATCH(UsagePerHour!$B$68,Usage!$C$5:$C$11,0),MATCH(UsagePerHour!WQ$4,Usage!$D$3:$ABF$3,0)),"")</f>
        <v/>
      </c>
      <c r="WR73" s="27" t="str">
        <f>IFERROR(INDEX(Sales!$D$5:$ABF$18,MATCH(UsagePerHour!$B73,Sales!$C$5:$C$18,0),MATCH(UsagePerHour!WR$4,Sales!$D$3:$ABF$3,0))/WR$2*INDEX(Usage!$D$5:$ABF$11,MATCH(UsagePerHour!$B$68,Usage!$C$5:$C$11,0),MATCH(UsagePerHour!WR$4,Usage!$D$3:$ABF$3,0)),"")</f>
        <v/>
      </c>
      <c r="WS73" s="27" t="str">
        <f>IFERROR(INDEX(Sales!$D$5:$ABF$18,MATCH(UsagePerHour!$B73,Sales!$C$5:$C$18,0),MATCH(UsagePerHour!WS$4,Sales!$D$3:$ABF$3,0))/WS$2*INDEX(Usage!$D$5:$ABF$11,MATCH(UsagePerHour!$B$68,Usage!$C$5:$C$11,0),MATCH(UsagePerHour!WS$4,Usage!$D$3:$ABF$3,0)),"")</f>
        <v/>
      </c>
      <c r="WT73" s="27" t="str">
        <f>IFERROR(INDEX(Sales!$D$5:$ABF$18,MATCH(UsagePerHour!$B73,Sales!$C$5:$C$18,0),MATCH(UsagePerHour!WT$4,Sales!$D$3:$ABF$3,0))/WT$2*INDEX(Usage!$D$5:$ABF$11,MATCH(UsagePerHour!$B$68,Usage!$C$5:$C$11,0),MATCH(UsagePerHour!WT$4,Usage!$D$3:$ABF$3,0)),"")</f>
        <v/>
      </c>
      <c r="WU73" s="27" t="str">
        <f>IFERROR(INDEX(Sales!$D$5:$ABF$18,MATCH(UsagePerHour!$B73,Sales!$C$5:$C$18,0),MATCH(UsagePerHour!WU$4,Sales!$D$3:$ABF$3,0))/WU$2*INDEX(Usage!$D$5:$ABF$11,MATCH(UsagePerHour!$B$68,Usage!$C$5:$C$11,0),MATCH(UsagePerHour!WU$4,Usage!$D$3:$ABF$3,0)),"")</f>
        <v/>
      </c>
      <c r="WV73" s="27" t="str">
        <f>IFERROR(INDEX(Sales!$D$5:$ABF$18,MATCH(UsagePerHour!$B73,Sales!$C$5:$C$18,0),MATCH(UsagePerHour!WV$4,Sales!$D$3:$ABF$3,0))/WV$2*INDEX(Usage!$D$5:$ABF$11,MATCH(UsagePerHour!$B$68,Usage!$C$5:$C$11,0),MATCH(UsagePerHour!WV$4,Usage!$D$3:$ABF$3,0)),"")</f>
        <v/>
      </c>
      <c r="WW73" s="27" t="str">
        <f>IFERROR(INDEX(Sales!$D$5:$ABF$18,MATCH(UsagePerHour!$B73,Sales!$C$5:$C$18,0),MATCH(UsagePerHour!WW$4,Sales!$D$3:$ABF$3,0))/WW$2*INDEX(Usage!$D$5:$ABF$11,MATCH(UsagePerHour!$B$68,Usage!$C$5:$C$11,0),MATCH(UsagePerHour!WW$4,Usage!$D$3:$ABF$3,0)),"")</f>
        <v/>
      </c>
      <c r="WX73" s="27" t="str">
        <f>IFERROR(INDEX(Sales!$D$5:$ABF$18,MATCH(UsagePerHour!$B73,Sales!$C$5:$C$18,0),MATCH(UsagePerHour!WX$4,Sales!$D$3:$ABF$3,0))/WX$2*INDEX(Usage!$D$5:$ABF$11,MATCH(UsagePerHour!$B$68,Usage!$C$5:$C$11,0),MATCH(UsagePerHour!WX$4,Usage!$D$3:$ABF$3,0)),"")</f>
        <v/>
      </c>
      <c r="WY73" s="27" t="str">
        <f>IFERROR(INDEX(Sales!$D$5:$ABF$18,MATCH(UsagePerHour!$B73,Sales!$C$5:$C$18,0),MATCH(UsagePerHour!WY$4,Sales!$D$3:$ABF$3,0))/WY$2*INDEX(Usage!$D$5:$ABF$11,MATCH(UsagePerHour!$B$68,Usage!$C$5:$C$11,0),MATCH(UsagePerHour!WY$4,Usage!$D$3:$ABF$3,0)),"")</f>
        <v/>
      </c>
      <c r="WZ73" s="27" t="str">
        <f>IFERROR(INDEX(Sales!$D$5:$ABF$18,MATCH(UsagePerHour!$B73,Sales!$C$5:$C$18,0),MATCH(UsagePerHour!WZ$4,Sales!$D$3:$ABF$3,0))/WZ$2*INDEX(Usage!$D$5:$ABF$11,MATCH(UsagePerHour!$B$68,Usage!$C$5:$C$11,0),MATCH(UsagePerHour!WZ$4,Usage!$D$3:$ABF$3,0)),"")</f>
        <v/>
      </c>
      <c r="XA73" s="27" t="str">
        <f>IFERROR(INDEX(Sales!$D$5:$ABF$18,MATCH(UsagePerHour!$B73,Sales!$C$5:$C$18,0),MATCH(UsagePerHour!XA$4,Sales!$D$3:$ABF$3,0))/XA$2*INDEX(Usage!$D$5:$ABF$11,MATCH(UsagePerHour!$B$68,Usage!$C$5:$C$11,0),MATCH(UsagePerHour!XA$4,Usage!$D$3:$ABF$3,0)),"")</f>
        <v/>
      </c>
      <c r="XB73" s="27" t="str">
        <f>IFERROR(INDEX(Sales!$D$5:$ABF$18,MATCH(UsagePerHour!$B73,Sales!$C$5:$C$18,0),MATCH(UsagePerHour!XB$4,Sales!$D$3:$ABF$3,0))/XB$2*INDEX(Usage!$D$5:$ABF$11,MATCH(UsagePerHour!$B$68,Usage!$C$5:$C$11,0),MATCH(UsagePerHour!XB$4,Usage!$D$3:$ABF$3,0)),"")</f>
        <v/>
      </c>
      <c r="XC73" s="27" t="str">
        <f>IFERROR(INDEX(Sales!$D$5:$ABF$18,MATCH(UsagePerHour!$B73,Sales!$C$5:$C$18,0),MATCH(UsagePerHour!XC$4,Sales!$D$3:$ABF$3,0))/XC$2*INDEX(Usage!$D$5:$ABF$11,MATCH(UsagePerHour!$B$68,Usage!$C$5:$C$11,0),MATCH(UsagePerHour!XC$4,Usage!$D$3:$ABF$3,0)),"")</f>
        <v/>
      </c>
      <c r="XD73" s="27" t="str">
        <f>IFERROR(INDEX(Sales!$D$5:$ABF$18,MATCH(UsagePerHour!$B73,Sales!$C$5:$C$18,0),MATCH(UsagePerHour!XD$4,Sales!$D$3:$ABF$3,0))/XD$2*INDEX(Usage!$D$5:$ABF$11,MATCH(UsagePerHour!$B$68,Usage!$C$5:$C$11,0),MATCH(UsagePerHour!XD$4,Usage!$D$3:$ABF$3,0)),"")</f>
        <v/>
      </c>
      <c r="XE73" s="27" t="str">
        <f>IFERROR(INDEX(Sales!$D$5:$ABF$18,MATCH(UsagePerHour!$B73,Sales!$C$5:$C$18,0),MATCH(UsagePerHour!XE$4,Sales!$D$3:$ABF$3,0))/XE$2*INDEX(Usage!$D$5:$ABF$11,MATCH(UsagePerHour!$B$68,Usage!$C$5:$C$11,0),MATCH(UsagePerHour!XE$4,Usage!$D$3:$ABF$3,0)),"")</f>
        <v/>
      </c>
      <c r="XF73" s="27" t="str">
        <f>IFERROR(INDEX(Sales!$D$5:$ABF$18,MATCH(UsagePerHour!$B73,Sales!$C$5:$C$18,0),MATCH(UsagePerHour!XF$4,Sales!$D$3:$ABF$3,0))/XF$2*INDEX(Usage!$D$5:$ABF$11,MATCH(UsagePerHour!$B$68,Usage!$C$5:$C$11,0),MATCH(UsagePerHour!XF$4,Usage!$D$3:$ABF$3,0)),"")</f>
        <v/>
      </c>
      <c r="XG73" s="27" t="str">
        <f>IFERROR(INDEX(Sales!$D$5:$ABF$18,MATCH(UsagePerHour!$B73,Sales!$C$5:$C$18,0),MATCH(UsagePerHour!XG$4,Sales!$D$3:$ABF$3,0))/XG$2*INDEX(Usage!$D$5:$ABF$11,MATCH(UsagePerHour!$B$68,Usage!$C$5:$C$11,0),MATCH(UsagePerHour!XG$4,Usage!$D$3:$ABF$3,0)),"")</f>
        <v/>
      </c>
      <c r="XH73" s="27" t="str">
        <f>IFERROR(INDEX(Sales!$D$5:$ABF$18,MATCH(UsagePerHour!$B73,Sales!$C$5:$C$18,0),MATCH(UsagePerHour!XH$4,Sales!$D$3:$ABF$3,0))/XH$2*INDEX(Usage!$D$5:$ABF$11,MATCH(UsagePerHour!$B$68,Usage!$C$5:$C$11,0),MATCH(UsagePerHour!XH$4,Usage!$D$3:$ABF$3,0)),"")</f>
        <v/>
      </c>
      <c r="XI73" s="27" t="str">
        <f>IFERROR(INDEX(Sales!$D$5:$ABF$18,MATCH(UsagePerHour!$B73,Sales!$C$5:$C$18,0),MATCH(UsagePerHour!XI$4,Sales!$D$3:$ABF$3,0))/XI$2*INDEX(Usage!$D$5:$ABF$11,MATCH(UsagePerHour!$B$68,Usage!$C$5:$C$11,0),MATCH(UsagePerHour!XI$4,Usage!$D$3:$ABF$3,0)),"")</f>
        <v/>
      </c>
      <c r="XJ73" s="27" t="str">
        <f>IFERROR(INDEX(Sales!$D$5:$ABF$18,MATCH(UsagePerHour!$B73,Sales!$C$5:$C$18,0),MATCH(UsagePerHour!XJ$4,Sales!$D$3:$ABF$3,0))/XJ$2*INDEX(Usage!$D$5:$ABF$11,MATCH(UsagePerHour!$B$68,Usage!$C$5:$C$11,0),MATCH(UsagePerHour!XJ$4,Usage!$D$3:$ABF$3,0)),"")</f>
        <v/>
      </c>
      <c r="XK73" s="27" t="str">
        <f>IFERROR(INDEX(Sales!$D$5:$ABF$18,MATCH(UsagePerHour!$B73,Sales!$C$5:$C$18,0),MATCH(UsagePerHour!XK$4,Sales!$D$3:$ABF$3,0))/XK$2*INDEX(Usage!$D$5:$ABF$11,MATCH(UsagePerHour!$B$68,Usage!$C$5:$C$11,0),MATCH(UsagePerHour!XK$4,Usage!$D$3:$ABF$3,0)),"")</f>
        <v/>
      </c>
      <c r="XL73" s="27" t="str">
        <f>IFERROR(INDEX(Sales!$D$5:$ABF$18,MATCH(UsagePerHour!$B73,Sales!$C$5:$C$18,0),MATCH(UsagePerHour!XL$4,Sales!$D$3:$ABF$3,0))/XL$2*INDEX(Usage!$D$5:$ABF$11,MATCH(UsagePerHour!$B$68,Usage!$C$5:$C$11,0),MATCH(UsagePerHour!XL$4,Usage!$D$3:$ABF$3,0)),"")</f>
        <v/>
      </c>
      <c r="XM73" s="27" t="str">
        <f>IFERROR(INDEX(Sales!$D$5:$ABF$18,MATCH(UsagePerHour!$B73,Sales!$C$5:$C$18,0),MATCH(UsagePerHour!XM$4,Sales!$D$3:$ABF$3,0))/XM$2*INDEX(Usage!$D$5:$ABF$11,MATCH(UsagePerHour!$B$68,Usage!$C$5:$C$11,0),MATCH(UsagePerHour!XM$4,Usage!$D$3:$ABF$3,0)),"")</f>
        <v/>
      </c>
      <c r="XN73" s="27" t="str">
        <f>IFERROR(INDEX(Sales!$D$5:$ABF$18,MATCH(UsagePerHour!$B73,Sales!$C$5:$C$18,0),MATCH(UsagePerHour!XN$4,Sales!$D$3:$ABF$3,0))/XN$2*INDEX(Usage!$D$5:$ABF$11,MATCH(UsagePerHour!$B$68,Usage!$C$5:$C$11,0),MATCH(UsagePerHour!XN$4,Usage!$D$3:$ABF$3,0)),"")</f>
        <v/>
      </c>
      <c r="XO73" s="27" t="str">
        <f>IFERROR(INDEX(Sales!$D$5:$ABF$18,MATCH(UsagePerHour!$B73,Sales!$C$5:$C$18,0),MATCH(UsagePerHour!XO$4,Sales!$D$3:$ABF$3,0))/XO$2*INDEX(Usage!$D$5:$ABF$11,MATCH(UsagePerHour!$B$68,Usage!$C$5:$C$11,0),MATCH(UsagePerHour!XO$4,Usage!$D$3:$ABF$3,0)),"")</f>
        <v/>
      </c>
      <c r="XP73" s="27" t="str">
        <f>IFERROR(INDEX(Sales!$D$5:$ABF$18,MATCH(UsagePerHour!$B73,Sales!$C$5:$C$18,0),MATCH(UsagePerHour!XP$4,Sales!$D$3:$ABF$3,0))/XP$2*INDEX(Usage!$D$5:$ABF$11,MATCH(UsagePerHour!$B$68,Usage!$C$5:$C$11,0),MATCH(UsagePerHour!XP$4,Usage!$D$3:$ABF$3,0)),"")</f>
        <v/>
      </c>
      <c r="XQ73" s="27" t="str">
        <f>IFERROR(INDEX(Sales!$D$5:$ABF$18,MATCH(UsagePerHour!$B73,Sales!$C$5:$C$18,0),MATCH(UsagePerHour!XQ$4,Sales!$D$3:$ABF$3,0))/XQ$2*INDEX(Usage!$D$5:$ABF$11,MATCH(UsagePerHour!$B$68,Usage!$C$5:$C$11,0),MATCH(UsagePerHour!XQ$4,Usage!$D$3:$ABF$3,0)),"")</f>
        <v/>
      </c>
      <c r="XR73" s="27" t="str">
        <f>IFERROR(INDEX(Sales!$D$5:$ABF$18,MATCH(UsagePerHour!$B73,Sales!$C$5:$C$18,0),MATCH(UsagePerHour!XR$4,Sales!$D$3:$ABF$3,0))/XR$2*INDEX(Usage!$D$5:$ABF$11,MATCH(UsagePerHour!$B$68,Usage!$C$5:$C$11,0),MATCH(UsagePerHour!XR$4,Usage!$D$3:$ABF$3,0)),"")</f>
        <v/>
      </c>
      <c r="XS73" s="27" t="str">
        <f>IFERROR(INDEX(Sales!$D$5:$ABF$18,MATCH(UsagePerHour!$B73,Sales!$C$5:$C$18,0),MATCH(UsagePerHour!XS$4,Sales!$D$3:$ABF$3,0))/XS$2*INDEX(Usage!$D$5:$ABF$11,MATCH(UsagePerHour!$B$68,Usage!$C$5:$C$11,0),MATCH(UsagePerHour!XS$4,Usage!$D$3:$ABF$3,0)),"")</f>
        <v/>
      </c>
      <c r="XT73" s="27" t="str">
        <f>IFERROR(INDEX(Sales!$D$5:$ABF$18,MATCH(UsagePerHour!$B73,Sales!$C$5:$C$18,0),MATCH(UsagePerHour!XT$4,Sales!$D$3:$ABF$3,0))/XT$2*INDEX(Usage!$D$5:$ABF$11,MATCH(UsagePerHour!$B$68,Usage!$C$5:$C$11,0),MATCH(UsagePerHour!XT$4,Usage!$D$3:$ABF$3,0)),"")</f>
        <v/>
      </c>
      <c r="XU73" s="27" t="str">
        <f>IFERROR(INDEX(Sales!$D$5:$ABF$18,MATCH(UsagePerHour!$B73,Sales!$C$5:$C$18,0),MATCH(UsagePerHour!XU$4,Sales!$D$3:$ABF$3,0))/XU$2*INDEX(Usage!$D$5:$ABF$11,MATCH(UsagePerHour!$B$68,Usage!$C$5:$C$11,0),MATCH(UsagePerHour!XU$4,Usage!$D$3:$ABF$3,0)),"")</f>
        <v/>
      </c>
      <c r="XV73" s="27" t="str">
        <f>IFERROR(INDEX(Sales!$D$5:$ABF$18,MATCH(UsagePerHour!$B73,Sales!$C$5:$C$18,0),MATCH(UsagePerHour!XV$4,Sales!$D$3:$ABF$3,0))/XV$2*INDEX(Usage!$D$5:$ABF$11,MATCH(UsagePerHour!$B$68,Usage!$C$5:$C$11,0),MATCH(UsagePerHour!XV$4,Usage!$D$3:$ABF$3,0)),"")</f>
        <v/>
      </c>
      <c r="XW73" s="27" t="str">
        <f>IFERROR(INDEX(Sales!$D$5:$ABF$18,MATCH(UsagePerHour!$B73,Sales!$C$5:$C$18,0),MATCH(UsagePerHour!XW$4,Sales!$D$3:$ABF$3,0))/XW$2*INDEX(Usage!$D$5:$ABF$11,MATCH(UsagePerHour!$B$68,Usage!$C$5:$C$11,0),MATCH(UsagePerHour!XW$4,Usage!$D$3:$ABF$3,0)),"")</f>
        <v/>
      </c>
      <c r="XX73" s="27" t="str">
        <f>IFERROR(INDEX(Sales!$D$5:$ABF$18,MATCH(UsagePerHour!$B73,Sales!$C$5:$C$18,0),MATCH(UsagePerHour!XX$4,Sales!$D$3:$ABF$3,0))/XX$2*INDEX(Usage!$D$5:$ABF$11,MATCH(UsagePerHour!$B$68,Usage!$C$5:$C$11,0),MATCH(UsagePerHour!XX$4,Usage!$D$3:$ABF$3,0)),"")</f>
        <v/>
      </c>
      <c r="XY73" s="27" t="str">
        <f>IFERROR(INDEX(Sales!$D$5:$ABF$18,MATCH(UsagePerHour!$B73,Sales!$C$5:$C$18,0),MATCH(UsagePerHour!XY$4,Sales!$D$3:$ABF$3,0))/XY$2*INDEX(Usage!$D$5:$ABF$11,MATCH(UsagePerHour!$B$68,Usage!$C$5:$C$11,0),MATCH(UsagePerHour!XY$4,Usage!$D$3:$ABF$3,0)),"")</f>
        <v/>
      </c>
      <c r="XZ73" s="27" t="str">
        <f>IFERROR(INDEX(Sales!$D$5:$ABF$18,MATCH(UsagePerHour!$B73,Sales!$C$5:$C$18,0),MATCH(UsagePerHour!XZ$4,Sales!$D$3:$ABF$3,0))/XZ$2*INDEX(Usage!$D$5:$ABF$11,MATCH(UsagePerHour!$B$68,Usage!$C$5:$C$11,0),MATCH(UsagePerHour!XZ$4,Usage!$D$3:$ABF$3,0)),"")</f>
        <v/>
      </c>
      <c r="YA73" s="27" t="str">
        <f>IFERROR(INDEX(Sales!$D$5:$ABF$18,MATCH(UsagePerHour!$B73,Sales!$C$5:$C$18,0),MATCH(UsagePerHour!YA$4,Sales!$D$3:$ABF$3,0))/YA$2*INDEX(Usage!$D$5:$ABF$11,MATCH(UsagePerHour!$B$68,Usage!$C$5:$C$11,0),MATCH(UsagePerHour!YA$4,Usage!$D$3:$ABF$3,0)),"")</f>
        <v/>
      </c>
      <c r="YB73" s="27" t="str">
        <f>IFERROR(INDEX(Sales!$D$5:$ABF$18,MATCH(UsagePerHour!$B73,Sales!$C$5:$C$18,0),MATCH(UsagePerHour!YB$4,Sales!$D$3:$ABF$3,0))/YB$2*INDEX(Usage!$D$5:$ABF$11,MATCH(UsagePerHour!$B$68,Usage!$C$5:$C$11,0),MATCH(UsagePerHour!YB$4,Usage!$D$3:$ABF$3,0)),"")</f>
        <v/>
      </c>
      <c r="YC73" s="27" t="str">
        <f>IFERROR(INDEX(Sales!$D$5:$ABF$18,MATCH(UsagePerHour!$B73,Sales!$C$5:$C$18,0),MATCH(UsagePerHour!YC$4,Sales!$D$3:$ABF$3,0))/YC$2*INDEX(Usage!$D$5:$ABF$11,MATCH(UsagePerHour!$B$68,Usage!$C$5:$C$11,0),MATCH(UsagePerHour!YC$4,Usage!$D$3:$ABF$3,0)),"")</f>
        <v/>
      </c>
      <c r="YD73" s="27" t="str">
        <f>IFERROR(INDEX(Sales!$D$5:$ABF$18,MATCH(UsagePerHour!$B73,Sales!$C$5:$C$18,0),MATCH(UsagePerHour!YD$4,Sales!$D$3:$ABF$3,0))/YD$2*INDEX(Usage!$D$5:$ABF$11,MATCH(UsagePerHour!$B$68,Usage!$C$5:$C$11,0),MATCH(UsagePerHour!YD$4,Usage!$D$3:$ABF$3,0)),"")</f>
        <v/>
      </c>
      <c r="YE73" s="27" t="str">
        <f>IFERROR(INDEX(Sales!$D$5:$ABF$18,MATCH(UsagePerHour!$B73,Sales!$C$5:$C$18,0),MATCH(UsagePerHour!YE$4,Sales!$D$3:$ABF$3,0))/YE$2*INDEX(Usage!$D$5:$ABF$11,MATCH(UsagePerHour!$B$68,Usage!$C$5:$C$11,0),MATCH(UsagePerHour!YE$4,Usage!$D$3:$ABF$3,0)),"")</f>
        <v/>
      </c>
      <c r="YF73" s="27" t="str">
        <f>IFERROR(INDEX(Sales!$D$5:$ABF$18,MATCH(UsagePerHour!$B73,Sales!$C$5:$C$18,0),MATCH(UsagePerHour!YF$4,Sales!$D$3:$ABF$3,0))/YF$2*INDEX(Usage!$D$5:$ABF$11,MATCH(UsagePerHour!$B$68,Usage!$C$5:$C$11,0),MATCH(UsagePerHour!YF$4,Usage!$D$3:$ABF$3,0)),"")</f>
        <v/>
      </c>
      <c r="YG73" s="27" t="str">
        <f>IFERROR(INDEX(Sales!$D$5:$ABF$18,MATCH(UsagePerHour!$B73,Sales!$C$5:$C$18,0),MATCH(UsagePerHour!YG$4,Sales!$D$3:$ABF$3,0))/YG$2*INDEX(Usage!$D$5:$ABF$11,MATCH(UsagePerHour!$B$68,Usage!$C$5:$C$11,0),MATCH(UsagePerHour!YG$4,Usage!$D$3:$ABF$3,0)),"")</f>
        <v/>
      </c>
      <c r="YH73" s="27" t="str">
        <f>IFERROR(INDEX(Sales!$D$5:$ABF$18,MATCH(UsagePerHour!$B73,Sales!$C$5:$C$18,0),MATCH(UsagePerHour!YH$4,Sales!$D$3:$ABF$3,0))/YH$2*INDEX(Usage!$D$5:$ABF$11,MATCH(UsagePerHour!$B$68,Usage!$C$5:$C$11,0),MATCH(UsagePerHour!YH$4,Usage!$D$3:$ABF$3,0)),"")</f>
        <v/>
      </c>
      <c r="YI73" s="27" t="str">
        <f>IFERROR(INDEX(Sales!$D$5:$ABF$18,MATCH(UsagePerHour!$B73,Sales!$C$5:$C$18,0),MATCH(UsagePerHour!YI$4,Sales!$D$3:$ABF$3,0))/YI$2*INDEX(Usage!$D$5:$ABF$11,MATCH(UsagePerHour!$B$68,Usage!$C$5:$C$11,0),MATCH(UsagePerHour!YI$4,Usage!$D$3:$ABF$3,0)),"")</f>
        <v/>
      </c>
      <c r="YJ73" s="27" t="str">
        <f>IFERROR(INDEX(Sales!$D$5:$ABF$18,MATCH(UsagePerHour!$B73,Sales!$C$5:$C$18,0),MATCH(UsagePerHour!YJ$4,Sales!$D$3:$ABF$3,0))/YJ$2*INDEX(Usage!$D$5:$ABF$11,MATCH(UsagePerHour!$B$68,Usage!$C$5:$C$11,0),MATCH(UsagePerHour!YJ$4,Usage!$D$3:$ABF$3,0)),"")</f>
        <v/>
      </c>
      <c r="YK73" s="27" t="str">
        <f>IFERROR(INDEX(Sales!$D$5:$ABF$18,MATCH(UsagePerHour!$B73,Sales!$C$5:$C$18,0),MATCH(UsagePerHour!YK$4,Sales!$D$3:$ABF$3,0))/YK$2*INDEX(Usage!$D$5:$ABF$11,MATCH(UsagePerHour!$B$68,Usage!$C$5:$C$11,0),MATCH(UsagePerHour!YK$4,Usage!$D$3:$ABF$3,0)),"")</f>
        <v/>
      </c>
      <c r="YL73" s="27" t="str">
        <f>IFERROR(INDEX(Sales!$D$5:$ABF$18,MATCH(UsagePerHour!$B73,Sales!$C$5:$C$18,0),MATCH(UsagePerHour!YL$4,Sales!$D$3:$ABF$3,0))/YL$2*INDEX(Usage!$D$5:$ABF$11,MATCH(UsagePerHour!$B$68,Usage!$C$5:$C$11,0),MATCH(UsagePerHour!YL$4,Usage!$D$3:$ABF$3,0)),"")</f>
        <v/>
      </c>
      <c r="YM73" s="27" t="str">
        <f>IFERROR(INDEX(Sales!$D$5:$ABF$18,MATCH(UsagePerHour!$B73,Sales!$C$5:$C$18,0),MATCH(UsagePerHour!YM$4,Sales!$D$3:$ABF$3,0))/YM$2*INDEX(Usage!$D$5:$ABF$11,MATCH(UsagePerHour!$B$68,Usage!$C$5:$C$11,0),MATCH(UsagePerHour!YM$4,Usage!$D$3:$ABF$3,0)),"")</f>
        <v/>
      </c>
      <c r="YN73" s="27" t="str">
        <f>IFERROR(INDEX(Sales!$D$5:$ABF$18,MATCH(UsagePerHour!$B73,Sales!$C$5:$C$18,0),MATCH(UsagePerHour!YN$4,Sales!$D$3:$ABF$3,0))/YN$2*INDEX(Usage!$D$5:$ABF$11,MATCH(UsagePerHour!$B$68,Usage!$C$5:$C$11,0),MATCH(UsagePerHour!YN$4,Usage!$D$3:$ABF$3,0)),"")</f>
        <v/>
      </c>
      <c r="YO73" s="27" t="str">
        <f>IFERROR(INDEX(Sales!$D$5:$ABF$18,MATCH(UsagePerHour!$B73,Sales!$C$5:$C$18,0),MATCH(UsagePerHour!YO$4,Sales!$D$3:$ABF$3,0))/YO$2*INDEX(Usage!$D$5:$ABF$11,MATCH(UsagePerHour!$B$68,Usage!$C$5:$C$11,0),MATCH(UsagePerHour!YO$4,Usage!$D$3:$ABF$3,0)),"")</f>
        <v/>
      </c>
      <c r="YP73" s="27" t="str">
        <f>IFERROR(INDEX(Sales!$D$5:$ABF$18,MATCH(UsagePerHour!$B73,Sales!$C$5:$C$18,0),MATCH(UsagePerHour!YP$4,Sales!$D$3:$ABF$3,0))/YP$2*INDEX(Usage!$D$5:$ABF$11,MATCH(UsagePerHour!$B$68,Usage!$C$5:$C$11,0),MATCH(UsagePerHour!YP$4,Usage!$D$3:$ABF$3,0)),"")</f>
        <v/>
      </c>
      <c r="YQ73" s="27" t="str">
        <f>IFERROR(INDEX(Sales!$D$5:$ABF$18,MATCH(UsagePerHour!$B73,Sales!$C$5:$C$18,0),MATCH(UsagePerHour!YQ$4,Sales!$D$3:$ABF$3,0))/YQ$2*INDEX(Usage!$D$5:$ABF$11,MATCH(UsagePerHour!$B$68,Usage!$C$5:$C$11,0),MATCH(UsagePerHour!YQ$4,Usage!$D$3:$ABF$3,0)),"")</f>
        <v/>
      </c>
      <c r="YR73" s="27" t="str">
        <f>IFERROR(INDEX(Sales!$D$5:$ABF$18,MATCH(UsagePerHour!$B73,Sales!$C$5:$C$18,0),MATCH(UsagePerHour!YR$4,Sales!$D$3:$ABF$3,0))/YR$2*INDEX(Usage!$D$5:$ABF$11,MATCH(UsagePerHour!$B$68,Usage!$C$5:$C$11,0),MATCH(UsagePerHour!YR$4,Usage!$D$3:$ABF$3,0)),"")</f>
        <v/>
      </c>
      <c r="YS73" s="27" t="str">
        <f>IFERROR(INDEX(Sales!$D$5:$ABF$18,MATCH(UsagePerHour!$B73,Sales!$C$5:$C$18,0),MATCH(UsagePerHour!YS$4,Sales!$D$3:$ABF$3,0))/YS$2*INDEX(Usage!$D$5:$ABF$11,MATCH(UsagePerHour!$B$68,Usage!$C$5:$C$11,0),MATCH(UsagePerHour!YS$4,Usage!$D$3:$ABF$3,0)),"")</f>
        <v/>
      </c>
      <c r="YT73" s="27" t="str">
        <f>IFERROR(INDEX(Sales!$D$5:$ABF$18,MATCH(UsagePerHour!$B73,Sales!$C$5:$C$18,0),MATCH(UsagePerHour!YT$4,Sales!$D$3:$ABF$3,0))/YT$2*INDEX(Usage!$D$5:$ABF$11,MATCH(UsagePerHour!$B$68,Usage!$C$5:$C$11,0),MATCH(UsagePerHour!YT$4,Usage!$D$3:$ABF$3,0)),"")</f>
        <v/>
      </c>
      <c r="YU73" s="27" t="str">
        <f>IFERROR(INDEX(Sales!$D$5:$ABF$18,MATCH(UsagePerHour!$B73,Sales!$C$5:$C$18,0),MATCH(UsagePerHour!YU$4,Sales!$D$3:$ABF$3,0))/YU$2*INDEX(Usage!$D$5:$ABF$11,MATCH(UsagePerHour!$B$68,Usage!$C$5:$C$11,0),MATCH(UsagePerHour!YU$4,Usage!$D$3:$ABF$3,0)),"")</f>
        <v/>
      </c>
      <c r="YV73" s="27" t="str">
        <f>IFERROR(INDEX(Sales!$D$5:$ABF$18,MATCH(UsagePerHour!$B73,Sales!$C$5:$C$18,0),MATCH(UsagePerHour!YV$4,Sales!$D$3:$ABF$3,0))/YV$2*INDEX(Usage!$D$5:$ABF$11,MATCH(UsagePerHour!$B$68,Usage!$C$5:$C$11,0),MATCH(UsagePerHour!YV$4,Usage!$D$3:$ABF$3,0)),"")</f>
        <v/>
      </c>
      <c r="YW73" s="27" t="str">
        <f>IFERROR(INDEX(Sales!$D$5:$ABF$18,MATCH(UsagePerHour!$B73,Sales!$C$5:$C$18,0),MATCH(UsagePerHour!YW$4,Sales!$D$3:$ABF$3,0))/YW$2*INDEX(Usage!$D$5:$ABF$11,MATCH(UsagePerHour!$B$68,Usage!$C$5:$C$11,0),MATCH(UsagePerHour!YW$4,Usage!$D$3:$ABF$3,0)),"")</f>
        <v/>
      </c>
      <c r="YX73" s="27" t="str">
        <f>IFERROR(INDEX(Sales!$D$5:$ABF$18,MATCH(UsagePerHour!$B73,Sales!$C$5:$C$18,0),MATCH(UsagePerHour!YX$4,Sales!$D$3:$ABF$3,0))/YX$2*INDEX(Usage!$D$5:$ABF$11,MATCH(UsagePerHour!$B$68,Usage!$C$5:$C$11,0),MATCH(UsagePerHour!YX$4,Usage!$D$3:$ABF$3,0)),"")</f>
        <v/>
      </c>
      <c r="YY73" s="27" t="str">
        <f>IFERROR(INDEX(Sales!$D$5:$ABF$18,MATCH(UsagePerHour!$B73,Sales!$C$5:$C$18,0),MATCH(UsagePerHour!YY$4,Sales!$D$3:$ABF$3,0))/YY$2*INDEX(Usage!$D$5:$ABF$11,MATCH(UsagePerHour!$B$68,Usage!$C$5:$C$11,0),MATCH(UsagePerHour!YY$4,Usage!$D$3:$ABF$3,0)),"")</f>
        <v/>
      </c>
      <c r="YZ73" s="27" t="str">
        <f>IFERROR(INDEX(Sales!$D$5:$ABF$18,MATCH(UsagePerHour!$B73,Sales!$C$5:$C$18,0),MATCH(UsagePerHour!YZ$4,Sales!$D$3:$ABF$3,0))/YZ$2*INDEX(Usage!$D$5:$ABF$11,MATCH(UsagePerHour!$B$68,Usage!$C$5:$C$11,0),MATCH(UsagePerHour!YZ$4,Usage!$D$3:$ABF$3,0)),"")</f>
        <v/>
      </c>
      <c r="ZA73" s="27" t="str">
        <f>IFERROR(INDEX(Sales!$D$5:$ABF$18,MATCH(UsagePerHour!$B73,Sales!$C$5:$C$18,0),MATCH(UsagePerHour!ZA$4,Sales!$D$3:$ABF$3,0))/ZA$2*INDEX(Usage!$D$5:$ABF$11,MATCH(UsagePerHour!$B$68,Usage!$C$5:$C$11,0),MATCH(UsagePerHour!ZA$4,Usage!$D$3:$ABF$3,0)),"")</f>
        <v/>
      </c>
      <c r="ZB73" s="27" t="str">
        <f>IFERROR(INDEX(Sales!$D$5:$ABF$18,MATCH(UsagePerHour!$B73,Sales!$C$5:$C$18,0),MATCH(UsagePerHour!ZB$4,Sales!$D$3:$ABF$3,0))/ZB$2*INDEX(Usage!$D$5:$ABF$11,MATCH(UsagePerHour!$B$68,Usage!$C$5:$C$11,0),MATCH(UsagePerHour!ZB$4,Usage!$D$3:$ABF$3,0)),"")</f>
        <v/>
      </c>
      <c r="ZC73" s="27" t="str">
        <f>IFERROR(INDEX(Sales!$D$5:$ABF$18,MATCH(UsagePerHour!$B73,Sales!$C$5:$C$18,0),MATCH(UsagePerHour!ZC$4,Sales!$D$3:$ABF$3,0))/ZC$2*INDEX(Usage!$D$5:$ABF$11,MATCH(UsagePerHour!$B$68,Usage!$C$5:$C$11,0),MATCH(UsagePerHour!ZC$4,Usage!$D$3:$ABF$3,0)),"")</f>
        <v/>
      </c>
      <c r="ZD73" s="27" t="str">
        <f>IFERROR(INDEX(Sales!$D$5:$ABF$18,MATCH(UsagePerHour!$B73,Sales!$C$5:$C$18,0),MATCH(UsagePerHour!ZD$4,Sales!$D$3:$ABF$3,0))/ZD$2*INDEX(Usage!$D$5:$ABF$11,MATCH(UsagePerHour!$B$68,Usage!$C$5:$C$11,0),MATCH(UsagePerHour!ZD$4,Usage!$D$3:$ABF$3,0)),"")</f>
        <v/>
      </c>
      <c r="ZE73" s="27" t="str">
        <f>IFERROR(INDEX(Sales!$D$5:$ABF$18,MATCH(UsagePerHour!$B73,Sales!$C$5:$C$18,0),MATCH(UsagePerHour!ZE$4,Sales!$D$3:$ABF$3,0))/ZE$2*INDEX(Usage!$D$5:$ABF$11,MATCH(UsagePerHour!$B$68,Usage!$C$5:$C$11,0),MATCH(UsagePerHour!ZE$4,Usage!$D$3:$ABF$3,0)),"")</f>
        <v/>
      </c>
      <c r="ZF73" s="27" t="str">
        <f>IFERROR(INDEX(Sales!$D$5:$ABF$18,MATCH(UsagePerHour!$B73,Sales!$C$5:$C$18,0),MATCH(UsagePerHour!ZF$4,Sales!$D$3:$ABF$3,0))/ZF$2*INDEX(Usage!$D$5:$ABF$11,MATCH(UsagePerHour!$B$68,Usage!$C$5:$C$11,0),MATCH(UsagePerHour!ZF$4,Usage!$D$3:$ABF$3,0)),"")</f>
        <v/>
      </c>
      <c r="ZG73" s="27" t="str">
        <f>IFERROR(INDEX(Sales!$D$5:$ABF$18,MATCH(UsagePerHour!$B73,Sales!$C$5:$C$18,0),MATCH(UsagePerHour!ZG$4,Sales!$D$3:$ABF$3,0))/ZG$2*INDEX(Usage!$D$5:$ABF$11,MATCH(UsagePerHour!$B$68,Usage!$C$5:$C$11,0),MATCH(UsagePerHour!ZG$4,Usage!$D$3:$ABF$3,0)),"")</f>
        <v/>
      </c>
      <c r="ZH73" s="27" t="str">
        <f>IFERROR(INDEX(Sales!$D$5:$ABF$18,MATCH(UsagePerHour!$B73,Sales!$C$5:$C$18,0),MATCH(UsagePerHour!ZH$4,Sales!$D$3:$ABF$3,0))/ZH$2*INDEX(Usage!$D$5:$ABF$11,MATCH(UsagePerHour!$B$68,Usage!$C$5:$C$11,0),MATCH(UsagePerHour!ZH$4,Usage!$D$3:$ABF$3,0)),"")</f>
        <v/>
      </c>
      <c r="ZI73" s="27" t="str">
        <f>IFERROR(INDEX(Sales!$D$5:$ABF$18,MATCH(UsagePerHour!$B73,Sales!$C$5:$C$18,0),MATCH(UsagePerHour!ZI$4,Sales!$D$3:$ABF$3,0))/ZI$2*INDEX(Usage!$D$5:$ABF$11,MATCH(UsagePerHour!$B$68,Usage!$C$5:$C$11,0),MATCH(UsagePerHour!ZI$4,Usage!$D$3:$ABF$3,0)),"")</f>
        <v/>
      </c>
      <c r="ZJ73" s="27" t="str">
        <f>IFERROR(INDEX(Sales!$D$5:$ABF$18,MATCH(UsagePerHour!$B73,Sales!$C$5:$C$18,0),MATCH(UsagePerHour!ZJ$4,Sales!$D$3:$ABF$3,0))/ZJ$2*INDEX(Usage!$D$5:$ABF$11,MATCH(UsagePerHour!$B$68,Usage!$C$5:$C$11,0),MATCH(UsagePerHour!ZJ$4,Usage!$D$3:$ABF$3,0)),"")</f>
        <v/>
      </c>
      <c r="ZK73" s="27" t="str">
        <f>IFERROR(INDEX(Sales!$D$5:$ABF$18,MATCH(UsagePerHour!$B73,Sales!$C$5:$C$18,0),MATCH(UsagePerHour!ZK$4,Sales!$D$3:$ABF$3,0))/ZK$2*INDEX(Usage!$D$5:$ABF$11,MATCH(UsagePerHour!$B$68,Usage!$C$5:$C$11,0),MATCH(UsagePerHour!ZK$4,Usage!$D$3:$ABF$3,0)),"")</f>
        <v/>
      </c>
      <c r="ZL73" s="27" t="str">
        <f>IFERROR(INDEX(Sales!$D$5:$ABF$18,MATCH(UsagePerHour!$B73,Sales!$C$5:$C$18,0),MATCH(UsagePerHour!ZL$4,Sales!$D$3:$ABF$3,0))/ZL$2*INDEX(Usage!$D$5:$ABF$11,MATCH(UsagePerHour!$B$68,Usage!$C$5:$C$11,0),MATCH(UsagePerHour!ZL$4,Usage!$D$3:$ABF$3,0)),"")</f>
        <v/>
      </c>
      <c r="ZM73" s="27" t="str">
        <f>IFERROR(INDEX(Sales!$D$5:$ABF$18,MATCH(UsagePerHour!$B73,Sales!$C$5:$C$18,0),MATCH(UsagePerHour!ZM$4,Sales!$D$3:$ABF$3,0))/ZM$2*INDEX(Usage!$D$5:$ABF$11,MATCH(UsagePerHour!$B$68,Usage!$C$5:$C$11,0),MATCH(UsagePerHour!ZM$4,Usage!$D$3:$ABF$3,0)),"")</f>
        <v/>
      </c>
      <c r="ZN73" s="27" t="str">
        <f>IFERROR(INDEX(Sales!$D$5:$ABF$18,MATCH(UsagePerHour!$B73,Sales!$C$5:$C$18,0),MATCH(UsagePerHour!ZN$4,Sales!$D$3:$ABF$3,0))/ZN$2*INDEX(Usage!$D$5:$ABF$11,MATCH(UsagePerHour!$B$68,Usage!$C$5:$C$11,0),MATCH(UsagePerHour!ZN$4,Usage!$D$3:$ABF$3,0)),"")</f>
        <v/>
      </c>
      <c r="ZO73" s="27" t="str">
        <f>IFERROR(INDEX(Sales!$D$5:$ABF$18,MATCH(UsagePerHour!$B73,Sales!$C$5:$C$18,0),MATCH(UsagePerHour!ZO$4,Sales!$D$3:$ABF$3,0))/ZO$2*INDEX(Usage!$D$5:$ABF$11,MATCH(UsagePerHour!$B$68,Usage!$C$5:$C$11,0),MATCH(UsagePerHour!ZO$4,Usage!$D$3:$ABF$3,0)),"")</f>
        <v/>
      </c>
      <c r="ZP73" s="27" t="str">
        <f>IFERROR(INDEX(Sales!$D$5:$ABF$18,MATCH(UsagePerHour!$B73,Sales!$C$5:$C$18,0),MATCH(UsagePerHour!ZP$4,Sales!$D$3:$ABF$3,0))/ZP$2*INDEX(Usage!$D$5:$ABF$11,MATCH(UsagePerHour!$B$68,Usage!$C$5:$C$11,0),MATCH(UsagePerHour!ZP$4,Usage!$D$3:$ABF$3,0)),"")</f>
        <v/>
      </c>
      <c r="ZQ73" s="27" t="str">
        <f>IFERROR(INDEX(Sales!$D$5:$ABF$18,MATCH(UsagePerHour!$B73,Sales!$C$5:$C$18,0),MATCH(UsagePerHour!ZQ$4,Sales!$D$3:$ABF$3,0))/ZQ$2*INDEX(Usage!$D$5:$ABF$11,MATCH(UsagePerHour!$B$68,Usage!$C$5:$C$11,0),MATCH(UsagePerHour!ZQ$4,Usage!$D$3:$ABF$3,0)),"")</f>
        <v/>
      </c>
      <c r="ZR73" s="27" t="str">
        <f>IFERROR(INDEX(Sales!$D$5:$ABF$18,MATCH(UsagePerHour!$B73,Sales!$C$5:$C$18,0),MATCH(UsagePerHour!ZR$4,Sales!$D$3:$ABF$3,0))/ZR$2*INDEX(Usage!$D$5:$ABF$11,MATCH(UsagePerHour!$B$68,Usage!$C$5:$C$11,0),MATCH(UsagePerHour!ZR$4,Usage!$D$3:$ABF$3,0)),"")</f>
        <v/>
      </c>
      <c r="ZS73" s="27" t="str">
        <f>IFERROR(INDEX(Sales!$D$5:$ABF$18,MATCH(UsagePerHour!$B73,Sales!$C$5:$C$18,0),MATCH(UsagePerHour!ZS$4,Sales!$D$3:$ABF$3,0))/ZS$2*INDEX(Usage!$D$5:$ABF$11,MATCH(UsagePerHour!$B$68,Usage!$C$5:$C$11,0),MATCH(UsagePerHour!ZS$4,Usage!$D$3:$ABF$3,0)),"")</f>
        <v/>
      </c>
      <c r="ZT73" s="27" t="str">
        <f>IFERROR(INDEX(Sales!$D$5:$ABF$18,MATCH(UsagePerHour!$B73,Sales!$C$5:$C$18,0),MATCH(UsagePerHour!ZT$4,Sales!$D$3:$ABF$3,0))/ZT$2*INDEX(Usage!$D$5:$ABF$11,MATCH(UsagePerHour!$B$68,Usage!$C$5:$C$11,0),MATCH(UsagePerHour!ZT$4,Usage!$D$3:$ABF$3,0)),"")</f>
        <v/>
      </c>
      <c r="ZU73" s="27" t="str">
        <f>IFERROR(INDEX(Sales!$D$5:$ABF$18,MATCH(UsagePerHour!$B73,Sales!$C$5:$C$18,0),MATCH(UsagePerHour!ZU$4,Sales!$D$3:$ABF$3,0))/ZU$2*INDEX(Usage!$D$5:$ABF$11,MATCH(UsagePerHour!$B$68,Usage!$C$5:$C$11,0),MATCH(UsagePerHour!ZU$4,Usage!$D$3:$ABF$3,0)),"")</f>
        <v/>
      </c>
      <c r="ZV73" s="27" t="str">
        <f>IFERROR(INDEX(Sales!$D$5:$ABF$18,MATCH(UsagePerHour!$B73,Sales!$C$5:$C$18,0),MATCH(UsagePerHour!ZV$4,Sales!$D$3:$ABF$3,0))/ZV$2*INDEX(Usage!$D$5:$ABF$11,MATCH(UsagePerHour!$B$68,Usage!$C$5:$C$11,0),MATCH(UsagePerHour!ZV$4,Usage!$D$3:$ABF$3,0)),"")</f>
        <v/>
      </c>
      <c r="ZW73" s="27" t="str">
        <f>IFERROR(INDEX(Sales!$D$5:$ABF$18,MATCH(UsagePerHour!$B73,Sales!$C$5:$C$18,0),MATCH(UsagePerHour!ZW$4,Sales!$D$3:$ABF$3,0))/ZW$2*INDEX(Usage!$D$5:$ABF$11,MATCH(UsagePerHour!$B$68,Usage!$C$5:$C$11,0),MATCH(UsagePerHour!ZW$4,Usage!$D$3:$ABF$3,0)),"")</f>
        <v/>
      </c>
      <c r="ZX73" s="27" t="str">
        <f>IFERROR(INDEX(Sales!$D$5:$ABF$18,MATCH(UsagePerHour!$B73,Sales!$C$5:$C$18,0),MATCH(UsagePerHour!ZX$4,Sales!$D$3:$ABF$3,0))/ZX$2*INDEX(Usage!$D$5:$ABF$11,MATCH(UsagePerHour!$B$68,Usage!$C$5:$C$11,0),MATCH(UsagePerHour!ZX$4,Usage!$D$3:$ABF$3,0)),"")</f>
        <v/>
      </c>
      <c r="ZY73" s="27" t="str">
        <f>IFERROR(INDEX(Sales!$D$5:$ABF$18,MATCH(UsagePerHour!$B73,Sales!$C$5:$C$18,0),MATCH(UsagePerHour!ZY$4,Sales!$D$3:$ABF$3,0))/ZY$2*INDEX(Usage!$D$5:$ABF$11,MATCH(UsagePerHour!$B$68,Usage!$C$5:$C$11,0),MATCH(UsagePerHour!ZY$4,Usage!$D$3:$ABF$3,0)),"")</f>
        <v/>
      </c>
      <c r="ZZ73" s="27" t="str">
        <f>IFERROR(INDEX(Sales!$D$5:$ABF$18,MATCH(UsagePerHour!$B73,Sales!$C$5:$C$18,0),MATCH(UsagePerHour!ZZ$4,Sales!$D$3:$ABF$3,0))/ZZ$2*INDEX(Usage!$D$5:$ABF$11,MATCH(UsagePerHour!$B$68,Usage!$C$5:$C$11,0),MATCH(UsagePerHour!ZZ$4,Usage!$D$3:$ABF$3,0)),"")</f>
        <v/>
      </c>
      <c r="AAA73" s="27" t="str">
        <f>IFERROR(INDEX(Sales!$D$5:$ABF$18,MATCH(UsagePerHour!$B73,Sales!$C$5:$C$18,0),MATCH(UsagePerHour!AAA$4,Sales!$D$3:$ABF$3,0))/AAA$2*INDEX(Usage!$D$5:$ABF$11,MATCH(UsagePerHour!$B$68,Usage!$C$5:$C$11,0),MATCH(UsagePerHour!AAA$4,Usage!$D$3:$ABF$3,0)),"")</f>
        <v/>
      </c>
      <c r="AAB73" s="27" t="str">
        <f>IFERROR(INDEX(Sales!$D$5:$ABF$18,MATCH(UsagePerHour!$B73,Sales!$C$5:$C$18,0),MATCH(UsagePerHour!AAB$4,Sales!$D$3:$ABF$3,0))/AAB$2*INDEX(Usage!$D$5:$ABF$11,MATCH(UsagePerHour!$B$68,Usage!$C$5:$C$11,0),MATCH(UsagePerHour!AAB$4,Usage!$D$3:$ABF$3,0)),"")</f>
        <v/>
      </c>
      <c r="AAC73" s="27" t="str">
        <f>IFERROR(INDEX(Sales!$D$5:$ABF$18,MATCH(UsagePerHour!$B73,Sales!$C$5:$C$18,0),MATCH(UsagePerHour!AAC$4,Sales!$D$3:$ABF$3,0))/AAC$2*INDEX(Usage!$D$5:$ABF$11,MATCH(UsagePerHour!$B$68,Usage!$C$5:$C$11,0),MATCH(UsagePerHour!AAC$4,Usage!$D$3:$ABF$3,0)),"")</f>
        <v/>
      </c>
      <c r="AAD73" s="27" t="str">
        <f>IFERROR(INDEX(Sales!$D$5:$ABF$18,MATCH(UsagePerHour!$B73,Sales!$C$5:$C$18,0),MATCH(UsagePerHour!AAD$4,Sales!$D$3:$ABF$3,0))/AAD$2*INDEX(Usage!$D$5:$ABF$11,MATCH(UsagePerHour!$B$68,Usage!$C$5:$C$11,0),MATCH(UsagePerHour!AAD$4,Usage!$D$3:$ABF$3,0)),"")</f>
        <v/>
      </c>
      <c r="AAE73" s="27" t="str">
        <f>IFERROR(INDEX(Sales!$D$5:$ABF$18,MATCH(UsagePerHour!$B73,Sales!$C$5:$C$18,0),MATCH(UsagePerHour!AAE$4,Sales!$D$3:$ABF$3,0))/AAE$2*INDEX(Usage!$D$5:$ABF$11,MATCH(UsagePerHour!$B$68,Usage!$C$5:$C$11,0),MATCH(UsagePerHour!AAE$4,Usage!$D$3:$ABF$3,0)),"")</f>
        <v/>
      </c>
      <c r="AAF73" s="27" t="str">
        <f>IFERROR(INDEX(Sales!$D$5:$ABF$18,MATCH(UsagePerHour!$B73,Sales!$C$5:$C$18,0),MATCH(UsagePerHour!AAF$4,Sales!$D$3:$ABF$3,0))/AAF$2*INDEX(Usage!$D$5:$ABF$11,MATCH(UsagePerHour!$B$68,Usage!$C$5:$C$11,0),MATCH(UsagePerHour!AAF$4,Usage!$D$3:$ABF$3,0)),"")</f>
        <v/>
      </c>
      <c r="AAG73" s="27" t="str">
        <f>IFERROR(INDEX(Sales!$D$5:$ABF$18,MATCH(UsagePerHour!$B73,Sales!$C$5:$C$18,0),MATCH(UsagePerHour!AAG$4,Sales!$D$3:$ABF$3,0))/AAG$2*INDEX(Usage!$D$5:$ABF$11,MATCH(UsagePerHour!$B$68,Usage!$C$5:$C$11,0),MATCH(UsagePerHour!AAG$4,Usage!$D$3:$ABF$3,0)),"")</f>
        <v/>
      </c>
      <c r="AAH73" s="27" t="str">
        <f>IFERROR(INDEX(Sales!$D$5:$ABF$18,MATCH(UsagePerHour!$B73,Sales!$C$5:$C$18,0),MATCH(UsagePerHour!AAH$4,Sales!$D$3:$ABF$3,0))/AAH$2*INDEX(Usage!$D$5:$ABF$11,MATCH(UsagePerHour!$B$68,Usage!$C$5:$C$11,0),MATCH(UsagePerHour!AAH$4,Usage!$D$3:$ABF$3,0)),"")</f>
        <v/>
      </c>
      <c r="AAI73" s="27" t="str">
        <f>IFERROR(INDEX(Sales!$D$5:$ABF$18,MATCH(UsagePerHour!$B73,Sales!$C$5:$C$18,0),MATCH(UsagePerHour!AAI$4,Sales!$D$3:$ABF$3,0))/AAI$2*INDEX(Usage!$D$5:$ABF$11,MATCH(UsagePerHour!$B$68,Usage!$C$5:$C$11,0),MATCH(UsagePerHour!AAI$4,Usage!$D$3:$ABF$3,0)),"")</f>
        <v/>
      </c>
      <c r="AAJ73" s="27" t="str">
        <f>IFERROR(INDEX(Sales!$D$5:$ABF$18,MATCH(UsagePerHour!$B73,Sales!$C$5:$C$18,0),MATCH(UsagePerHour!AAJ$4,Sales!$D$3:$ABF$3,0))/AAJ$2*INDEX(Usage!$D$5:$ABF$11,MATCH(UsagePerHour!$B$68,Usage!$C$5:$C$11,0),MATCH(UsagePerHour!AAJ$4,Usage!$D$3:$ABF$3,0)),"")</f>
        <v/>
      </c>
      <c r="AAK73" s="27" t="str">
        <f>IFERROR(INDEX(Sales!$D$5:$ABF$18,MATCH(UsagePerHour!$B73,Sales!$C$5:$C$18,0),MATCH(UsagePerHour!AAK$4,Sales!$D$3:$ABF$3,0))/AAK$2*INDEX(Usage!$D$5:$ABF$11,MATCH(UsagePerHour!$B$68,Usage!$C$5:$C$11,0),MATCH(UsagePerHour!AAK$4,Usage!$D$3:$ABF$3,0)),"")</f>
        <v/>
      </c>
      <c r="AAL73" s="27" t="str">
        <f>IFERROR(INDEX(Sales!$D$5:$ABF$18,MATCH(UsagePerHour!$B73,Sales!$C$5:$C$18,0),MATCH(UsagePerHour!AAL$4,Sales!$D$3:$ABF$3,0))/AAL$2*INDEX(Usage!$D$5:$ABF$11,MATCH(UsagePerHour!$B$68,Usage!$C$5:$C$11,0),MATCH(UsagePerHour!AAL$4,Usage!$D$3:$ABF$3,0)),"")</f>
        <v/>
      </c>
      <c r="AAM73" s="27" t="str">
        <f>IFERROR(INDEX(Sales!$D$5:$ABF$18,MATCH(UsagePerHour!$B73,Sales!$C$5:$C$18,0),MATCH(UsagePerHour!AAM$4,Sales!$D$3:$ABF$3,0))/AAM$2*INDEX(Usage!$D$5:$ABF$11,MATCH(UsagePerHour!$B$68,Usage!$C$5:$C$11,0),MATCH(UsagePerHour!AAM$4,Usage!$D$3:$ABF$3,0)),"")</f>
        <v/>
      </c>
      <c r="AAN73" s="27" t="str">
        <f>IFERROR(INDEX(Sales!$D$5:$ABF$18,MATCH(UsagePerHour!$B73,Sales!$C$5:$C$18,0),MATCH(UsagePerHour!AAN$4,Sales!$D$3:$ABF$3,0))/AAN$2*INDEX(Usage!$D$5:$ABF$11,MATCH(UsagePerHour!$B$68,Usage!$C$5:$C$11,0),MATCH(UsagePerHour!AAN$4,Usage!$D$3:$ABF$3,0)),"")</f>
        <v/>
      </c>
      <c r="AAO73" s="27" t="str">
        <f>IFERROR(INDEX(Sales!$D$5:$ABF$18,MATCH(UsagePerHour!$B73,Sales!$C$5:$C$18,0),MATCH(UsagePerHour!AAO$4,Sales!$D$3:$ABF$3,0))/AAO$2*INDEX(Usage!$D$5:$ABF$11,MATCH(UsagePerHour!$B$68,Usage!$C$5:$C$11,0),MATCH(UsagePerHour!AAO$4,Usage!$D$3:$ABF$3,0)),"")</f>
        <v/>
      </c>
      <c r="AAP73" s="27" t="str">
        <f>IFERROR(INDEX(Sales!$D$5:$ABF$18,MATCH(UsagePerHour!$B73,Sales!$C$5:$C$18,0),MATCH(UsagePerHour!AAP$4,Sales!$D$3:$ABF$3,0))/AAP$2*INDEX(Usage!$D$5:$ABF$11,MATCH(UsagePerHour!$B$68,Usage!$C$5:$C$11,0),MATCH(UsagePerHour!AAP$4,Usage!$D$3:$ABF$3,0)),"")</f>
        <v/>
      </c>
      <c r="AAQ73" s="27" t="str">
        <f>IFERROR(INDEX(Sales!$D$5:$ABF$18,MATCH(UsagePerHour!$B73,Sales!$C$5:$C$18,0),MATCH(UsagePerHour!AAQ$4,Sales!$D$3:$ABF$3,0))/AAQ$2*INDEX(Usage!$D$5:$ABF$11,MATCH(UsagePerHour!$B$68,Usage!$C$5:$C$11,0),MATCH(UsagePerHour!AAQ$4,Usage!$D$3:$ABF$3,0)),"")</f>
        <v/>
      </c>
      <c r="AAR73" s="27" t="str">
        <f>IFERROR(INDEX(Sales!$D$5:$ABF$18,MATCH(UsagePerHour!$B73,Sales!$C$5:$C$18,0),MATCH(UsagePerHour!AAR$4,Sales!$D$3:$ABF$3,0))/AAR$2*INDEX(Usage!$D$5:$ABF$11,MATCH(UsagePerHour!$B$68,Usage!$C$5:$C$11,0),MATCH(UsagePerHour!AAR$4,Usage!$D$3:$ABF$3,0)),"")</f>
        <v/>
      </c>
      <c r="AAS73" s="27" t="str">
        <f>IFERROR(INDEX(Sales!$D$5:$ABF$18,MATCH(UsagePerHour!$B73,Sales!$C$5:$C$18,0),MATCH(UsagePerHour!AAS$4,Sales!$D$3:$ABF$3,0))/AAS$2*INDEX(Usage!$D$5:$ABF$11,MATCH(UsagePerHour!$B$68,Usage!$C$5:$C$11,0),MATCH(UsagePerHour!AAS$4,Usage!$D$3:$ABF$3,0)),"")</f>
        <v/>
      </c>
      <c r="AAT73" s="27" t="str">
        <f>IFERROR(INDEX(Sales!$D$5:$ABF$18,MATCH(UsagePerHour!$B73,Sales!$C$5:$C$18,0),MATCH(UsagePerHour!AAT$4,Sales!$D$3:$ABF$3,0))/AAT$2*INDEX(Usage!$D$5:$ABF$11,MATCH(UsagePerHour!$B$68,Usage!$C$5:$C$11,0),MATCH(UsagePerHour!AAT$4,Usage!$D$3:$ABF$3,0)),"")</f>
        <v/>
      </c>
      <c r="AAU73" s="27" t="str">
        <f>IFERROR(INDEX(Sales!$D$5:$ABF$18,MATCH(UsagePerHour!$B73,Sales!$C$5:$C$18,0),MATCH(UsagePerHour!AAU$4,Sales!$D$3:$ABF$3,0))/AAU$2*INDEX(Usage!$D$5:$ABF$11,MATCH(UsagePerHour!$B$68,Usage!$C$5:$C$11,0),MATCH(UsagePerHour!AAU$4,Usage!$D$3:$ABF$3,0)),"")</f>
        <v/>
      </c>
      <c r="AAV73" s="27" t="str">
        <f>IFERROR(INDEX(Sales!$D$5:$ABF$18,MATCH(UsagePerHour!$B73,Sales!$C$5:$C$18,0),MATCH(UsagePerHour!AAV$4,Sales!$D$3:$ABF$3,0))/AAV$2*INDEX(Usage!$D$5:$ABF$11,MATCH(UsagePerHour!$B$68,Usage!$C$5:$C$11,0),MATCH(UsagePerHour!AAV$4,Usage!$D$3:$ABF$3,0)),"")</f>
        <v/>
      </c>
      <c r="AAW73" s="27" t="str">
        <f>IFERROR(INDEX(Sales!$D$5:$ABF$18,MATCH(UsagePerHour!$B73,Sales!$C$5:$C$18,0),MATCH(UsagePerHour!AAW$4,Sales!$D$3:$ABF$3,0))/AAW$2*INDEX(Usage!$D$5:$ABF$11,MATCH(UsagePerHour!$B$68,Usage!$C$5:$C$11,0),MATCH(UsagePerHour!AAW$4,Usage!$D$3:$ABF$3,0)),"")</f>
        <v/>
      </c>
      <c r="AAX73" s="27" t="str">
        <f>IFERROR(INDEX(Sales!$D$5:$ABF$18,MATCH(UsagePerHour!$B73,Sales!$C$5:$C$18,0),MATCH(UsagePerHour!AAX$4,Sales!$D$3:$ABF$3,0))/AAX$2*INDEX(Usage!$D$5:$ABF$11,MATCH(UsagePerHour!$B$68,Usage!$C$5:$C$11,0),MATCH(UsagePerHour!AAX$4,Usage!$D$3:$ABF$3,0)),"")</f>
        <v/>
      </c>
      <c r="AAY73" s="27" t="str">
        <f>IFERROR(INDEX(Sales!$D$5:$ABF$18,MATCH(UsagePerHour!$B73,Sales!$C$5:$C$18,0),MATCH(UsagePerHour!AAY$4,Sales!$D$3:$ABF$3,0))/AAY$2*INDEX(Usage!$D$5:$ABF$11,MATCH(UsagePerHour!$B$68,Usage!$C$5:$C$11,0),MATCH(UsagePerHour!AAY$4,Usage!$D$3:$ABF$3,0)),"")</f>
        <v/>
      </c>
      <c r="AAZ73" s="27" t="str">
        <f>IFERROR(INDEX(Sales!$D$5:$ABF$18,MATCH(UsagePerHour!$B73,Sales!$C$5:$C$18,0),MATCH(UsagePerHour!AAZ$4,Sales!$D$3:$ABF$3,0))/AAZ$2*INDEX(Usage!$D$5:$ABF$11,MATCH(UsagePerHour!$B$68,Usage!$C$5:$C$11,0),MATCH(UsagePerHour!AAZ$4,Usage!$D$3:$ABF$3,0)),"")</f>
        <v/>
      </c>
      <c r="ABA73" s="27" t="str">
        <f>IFERROR(INDEX(Sales!$D$5:$ABF$18,MATCH(UsagePerHour!$B73,Sales!$C$5:$C$18,0),MATCH(UsagePerHour!ABA$4,Sales!$D$3:$ABF$3,0))/ABA$2*INDEX(Usage!$D$5:$ABF$11,MATCH(UsagePerHour!$B$68,Usage!$C$5:$C$11,0),MATCH(UsagePerHour!ABA$4,Usage!$D$3:$ABF$3,0)),"")</f>
        <v/>
      </c>
    </row>
    <row r="74" spans="2:729">
      <c r="B74" s="3" t="s">
        <v>6</v>
      </c>
      <c r="C74" s="27">
        <f>IFERROR(INDEX(Sales!$D$5:$ABF$18,MATCH(UsagePerHour!$B74,Sales!$C$5:$C$18,0),MATCH(UsagePerHour!C$4,Sales!$D$3:$ABF$3,0))/C$2*INDEX(Usage!$D$5:$ABF$11,MATCH(UsagePerHour!$B$68,Usage!$C$5:$C$11,0),MATCH(UsagePerHour!C$4,Usage!$D$3:$ABF$3,0)),"")</f>
        <v>0.154315975142546</v>
      </c>
      <c r="D74" s="27">
        <f>IFERROR(INDEX(Sales!$D$5:$ABF$18,MATCH(UsagePerHour!$B74,Sales!$C$5:$C$18,0),MATCH(UsagePerHour!D$4,Sales!$D$3:$ABF$3,0))/D$2*INDEX(Usage!$D$5:$ABF$11,MATCH(UsagePerHour!$B$68,Usage!$C$5:$C$11,0),MATCH(UsagePerHour!D$4,Usage!$D$3:$ABF$3,0)),"")</f>
        <v>0.34525527495353669</v>
      </c>
      <c r="E74" s="27">
        <f>IFERROR(INDEX(Sales!$D$5:$ABF$18,MATCH(UsagePerHour!$B74,Sales!$C$5:$C$18,0),MATCH(UsagePerHour!E$4,Sales!$D$3:$ABF$3,0))/E$2*INDEX(Usage!$D$5:$ABF$11,MATCH(UsagePerHour!$B$68,Usage!$C$5:$C$11,0),MATCH(UsagePerHour!E$4,Usage!$D$3:$ABF$3,0)),"")</f>
        <v>5.6934131736526943E-2</v>
      </c>
      <c r="F74" s="27">
        <f>IFERROR(INDEX(Sales!$D$5:$ABF$18,MATCH(UsagePerHour!$B74,Sales!$C$5:$C$18,0),MATCH(UsagePerHour!F$4,Sales!$D$3:$ABF$3,0))/F$2*INDEX(Usage!$D$5:$ABF$11,MATCH(UsagePerHour!$B$68,Usage!$C$5:$C$11,0),MATCH(UsagePerHour!F$4,Usage!$D$3:$ABF$3,0)),"")</f>
        <v>0.30422174778009609</v>
      </c>
      <c r="G74" s="27">
        <f>IFERROR(INDEX(Sales!$D$5:$ABF$18,MATCH(UsagePerHour!$B74,Sales!$C$5:$C$18,0),MATCH(UsagePerHour!G$4,Sales!$D$3:$ABF$3,0))/G$2*INDEX(Usage!$D$5:$ABF$11,MATCH(UsagePerHour!$B$68,Usage!$C$5:$C$11,0),MATCH(UsagePerHour!G$4,Usage!$D$3:$ABF$3,0)),"")</f>
        <v>0.24299197824447652</v>
      </c>
      <c r="H74" s="27">
        <f>IFERROR(INDEX(Sales!$D$5:$ABF$18,MATCH(UsagePerHour!$B74,Sales!$C$5:$C$18,0),MATCH(UsagePerHour!H$4,Sales!$D$3:$ABF$3,0))/H$2*INDEX(Usage!$D$5:$ABF$11,MATCH(UsagePerHour!$B$68,Usage!$C$5:$C$11,0),MATCH(UsagePerHour!H$4,Usage!$D$3:$ABF$3,0)),"")</f>
        <v>0.12054733581573138</v>
      </c>
      <c r="I74" s="27">
        <f>IFERROR(INDEX(Sales!$D$5:$ABF$18,MATCH(UsagePerHour!$B74,Sales!$C$5:$C$18,0),MATCH(UsagePerHour!I$4,Sales!$D$3:$ABF$3,0))/I$2*INDEX(Usage!$D$5:$ABF$11,MATCH(UsagePerHour!$B$68,Usage!$C$5:$C$11,0),MATCH(UsagePerHour!I$4,Usage!$D$3:$ABF$3,0)),"")</f>
        <v>0.18745698392495169</v>
      </c>
      <c r="J74" s="27">
        <f>IFERROR(INDEX(Sales!$D$5:$ABF$18,MATCH(UsagePerHour!$B74,Sales!$C$5:$C$18,0),MATCH(UsagePerHour!J$4,Sales!$D$3:$ABF$3,0))/J$2*INDEX(Usage!$D$5:$ABF$11,MATCH(UsagePerHour!$B$68,Usage!$C$5:$C$11,0),MATCH(UsagePerHour!J$4,Usage!$D$3:$ABF$3,0)),"")</f>
        <v>0.154315975142546</v>
      </c>
      <c r="K74" s="27">
        <f>IFERROR(INDEX(Sales!$D$5:$ABF$18,MATCH(UsagePerHour!$B74,Sales!$C$5:$C$18,0),MATCH(UsagePerHour!K$4,Sales!$D$3:$ABF$3,0))/K$2*INDEX(Usage!$D$5:$ABF$11,MATCH(UsagePerHour!$B$68,Usage!$C$5:$C$11,0),MATCH(UsagePerHour!K$4,Usage!$D$3:$ABF$3,0)),"")</f>
        <v>0.34525527495353669</v>
      </c>
      <c r="L74" s="27">
        <f>IFERROR(INDEX(Sales!$D$5:$ABF$18,MATCH(UsagePerHour!$B74,Sales!$C$5:$C$18,0),MATCH(UsagePerHour!L$4,Sales!$D$3:$ABF$3,0))/L$2*INDEX(Usage!$D$5:$ABF$11,MATCH(UsagePerHour!$B$68,Usage!$C$5:$C$11,0),MATCH(UsagePerHour!L$4,Usage!$D$3:$ABF$3,0)),"")</f>
        <v>5.6934131736526943E-2</v>
      </c>
      <c r="M74" s="27">
        <f>IFERROR(INDEX(Sales!$D$5:$ABF$18,MATCH(UsagePerHour!$B74,Sales!$C$5:$C$18,0),MATCH(UsagePerHour!M$4,Sales!$D$3:$ABF$3,0))/M$2*INDEX(Usage!$D$5:$ABF$11,MATCH(UsagePerHour!$B$68,Usage!$C$5:$C$11,0),MATCH(UsagePerHour!M$4,Usage!$D$3:$ABF$3,0)),"")</f>
        <v>0.30422174778009609</v>
      </c>
      <c r="N74" s="27">
        <f>IFERROR(INDEX(Sales!$D$5:$ABF$18,MATCH(UsagePerHour!$B74,Sales!$C$5:$C$18,0),MATCH(UsagePerHour!N$4,Sales!$D$3:$ABF$3,0))/N$2*INDEX(Usage!$D$5:$ABF$11,MATCH(UsagePerHour!$B$68,Usage!$C$5:$C$11,0),MATCH(UsagePerHour!N$4,Usage!$D$3:$ABF$3,0)),"")</f>
        <v>0.24299197824447652</v>
      </c>
      <c r="O74" s="27">
        <f>IFERROR(INDEX(Sales!$D$5:$ABF$18,MATCH(UsagePerHour!$B74,Sales!$C$5:$C$18,0),MATCH(UsagePerHour!O$4,Sales!$D$3:$ABF$3,0))/O$2*INDEX(Usage!$D$5:$ABF$11,MATCH(UsagePerHour!$B$68,Usage!$C$5:$C$11,0),MATCH(UsagePerHour!O$4,Usage!$D$3:$ABF$3,0)),"")</f>
        <v>0.12054733581573138</v>
      </c>
      <c r="P74" s="27">
        <f>IFERROR(INDEX(Sales!$D$5:$ABF$18,MATCH(UsagePerHour!$B74,Sales!$C$5:$C$18,0),MATCH(UsagePerHour!P$4,Sales!$D$3:$ABF$3,0))/P$2*INDEX(Usage!$D$5:$ABF$11,MATCH(UsagePerHour!$B$68,Usage!$C$5:$C$11,0),MATCH(UsagePerHour!P$4,Usage!$D$3:$ABF$3,0)),"")</f>
        <v>0.18745698392495169</v>
      </c>
      <c r="Q74" s="27">
        <f>IFERROR(INDEX(Sales!$D$5:$ABF$18,MATCH(UsagePerHour!$B74,Sales!$C$5:$C$18,0),MATCH(UsagePerHour!Q$4,Sales!$D$3:$ABF$3,0))/Q$2*INDEX(Usage!$D$5:$ABF$11,MATCH(UsagePerHour!$B$68,Usage!$C$5:$C$11,0),MATCH(UsagePerHour!Q$4,Usage!$D$3:$ABF$3,0)),"")</f>
        <v>0.154315975142546</v>
      </c>
      <c r="R74" s="27">
        <f>IFERROR(INDEX(Sales!$D$5:$ABF$18,MATCH(UsagePerHour!$B74,Sales!$C$5:$C$18,0),MATCH(UsagePerHour!R$4,Sales!$D$3:$ABF$3,0))/R$2*INDEX(Usage!$D$5:$ABF$11,MATCH(UsagePerHour!$B$68,Usage!$C$5:$C$11,0),MATCH(UsagePerHour!R$4,Usage!$D$3:$ABF$3,0)),"")</f>
        <v>0.34525527495353669</v>
      </c>
      <c r="S74" s="27">
        <f>IFERROR(INDEX(Sales!$D$5:$ABF$18,MATCH(UsagePerHour!$B74,Sales!$C$5:$C$18,0),MATCH(UsagePerHour!S$4,Sales!$D$3:$ABF$3,0))/S$2*INDEX(Usage!$D$5:$ABF$11,MATCH(UsagePerHour!$B$68,Usage!$C$5:$C$11,0),MATCH(UsagePerHour!S$4,Usage!$D$3:$ABF$3,0)),"")</f>
        <v>5.6934131736526943E-2</v>
      </c>
      <c r="T74" s="27">
        <f>IFERROR(INDEX(Sales!$D$5:$ABF$18,MATCH(UsagePerHour!$B74,Sales!$C$5:$C$18,0),MATCH(UsagePerHour!T$4,Sales!$D$3:$ABF$3,0))/T$2*INDEX(Usage!$D$5:$ABF$11,MATCH(UsagePerHour!$B$68,Usage!$C$5:$C$11,0),MATCH(UsagePerHour!T$4,Usage!$D$3:$ABF$3,0)),"")</f>
        <v>0.30422174778009609</v>
      </c>
      <c r="U74" s="27">
        <f>IFERROR(INDEX(Sales!$D$5:$ABF$18,MATCH(UsagePerHour!$B74,Sales!$C$5:$C$18,0),MATCH(UsagePerHour!U$4,Sales!$D$3:$ABF$3,0))/U$2*INDEX(Usage!$D$5:$ABF$11,MATCH(UsagePerHour!$B$68,Usage!$C$5:$C$11,0),MATCH(UsagePerHour!U$4,Usage!$D$3:$ABF$3,0)),"")</f>
        <v>0.24299197824447652</v>
      </c>
      <c r="V74" s="27">
        <f>IFERROR(INDEX(Sales!$D$5:$ABF$18,MATCH(UsagePerHour!$B74,Sales!$C$5:$C$18,0),MATCH(UsagePerHour!V$4,Sales!$D$3:$ABF$3,0))/V$2*INDEX(Usage!$D$5:$ABF$11,MATCH(UsagePerHour!$B$68,Usage!$C$5:$C$11,0),MATCH(UsagePerHour!V$4,Usage!$D$3:$ABF$3,0)),"")</f>
        <v>0.12054733581573138</v>
      </c>
      <c r="W74" s="27">
        <f>IFERROR(INDEX(Sales!$D$5:$ABF$18,MATCH(UsagePerHour!$B74,Sales!$C$5:$C$18,0),MATCH(UsagePerHour!W$4,Sales!$D$3:$ABF$3,0))/W$2*INDEX(Usage!$D$5:$ABF$11,MATCH(UsagePerHour!$B$68,Usage!$C$5:$C$11,0),MATCH(UsagePerHour!W$4,Usage!$D$3:$ABF$3,0)),"")</f>
        <v>0.18745698392495169</v>
      </c>
      <c r="X74" s="27">
        <f>IFERROR(INDEX(Sales!$D$5:$ABF$18,MATCH(UsagePerHour!$B74,Sales!$C$5:$C$18,0),MATCH(UsagePerHour!X$4,Sales!$D$3:$ABF$3,0))/X$2*INDEX(Usage!$D$5:$ABF$11,MATCH(UsagePerHour!$B$68,Usage!$C$5:$C$11,0),MATCH(UsagePerHour!X$4,Usage!$D$3:$ABF$3,0)),"")</f>
        <v>0.154315975142546</v>
      </c>
      <c r="Y74" s="27">
        <f>IFERROR(INDEX(Sales!$D$5:$ABF$18,MATCH(UsagePerHour!$B74,Sales!$C$5:$C$18,0),MATCH(UsagePerHour!Y$4,Sales!$D$3:$ABF$3,0))/Y$2*INDEX(Usage!$D$5:$ABF$11,MATCH(UsagePerHour!$B$68,Usage!$C$5:$C$11,0),MATCH(UsagePerHour!Y$4,Usage!$D$3:$ABF$3,0)),"")</f>
        <v>0.34525527495353669</v>
      </c>
      <c r="Z74" s="27">
        <f>IFERROR(INDEX(Sales!$D$5:$ABF$18,MATCH(UsagePerHour!$B74,Sales!$C$5:$C$18,0),MATCH(UsagePerHour!Z$4,Sales!$D$3:$ABF$3,0))/Z$2*INDEX(Usage!$D$5:$ABF$11,MATCH(UsagePerHour!$B$68,Usage!$C$5:$C$11,0),MATCH(UsagePerHour!Z$4,Usage!$D$3:$ABF$3,0)),"")</f>
        <v>5.6934131736526943E-2</v>
      </c>
      <c r="AA74" s="27">
        <f>IFERROR(INDEX(Sales!$D$5:$ABF$18,MATCH(UsagePerHour!$B74,Sales!$C$5:$C$18,0),MATCH(UsagePerHour!AA$4,Sales!$D$3:$ABF$3,0))/AA$2*INDEX(Usage!$D$5:$ABF$11,MATCH(UsagePerHour!$B$68,Usage!$C$5:$C$11,0),MATCH(UsagePerHour!AA$4,Usage!$D$3:$ABF$3,0)),"")</f>
        <v>0.30422174778009609</v>
      </c>
      <c r="AB74" s="27">
        <f>IFERROR(INDEX(Sales!$D$5:$ABF$18,MATCH(UsagePerHour!$B74,Sales!$C$5:$C$18,0),MATCH(UsagePerHour!AB$4,Sales!$D$3:$ABF$3,0))/AB$2*INDEX(Usage!$D$5:$ABF$11,MATCH(UsagePerHour!$B$68,Usage!$C$5:$C$11,0),MATCH(UsagePerHour!AB$4,Usage!$D$3:$ABF$3,0)),"")</f>
        <v>0.24299197824447652</v>
      </c>
      <c r="AC74" s="27">
        <f>IFERROR(INDEX(Sales!$D$5:$ABF$18,MATCH(UsagePerHour!$B74,Sales!$C$5:$C$18,0),MATCH(UsagePerHour!AC$4,Sales!$D$3:$ABF$3,0))/AC$2*INDEX(Usage!$D$5:$ABF$11,MATCH(UsagePerHour!$B$68,Usage!$C$5:$C$11,0),MATCH(UsagePerHour!AC$4,Usage!$D$3:$ABF$3,0)),"")</f>
        <v>0.12054733581573138</v>
      </c>
      <c r="AD74" s="27">
        <f>IFERROR(INDEX(Sales!$D$5:$ABF$18,MATCH(UsagePerHour!$B74,Sales!$C$5:$C$18,0),MATCH(UsagePerHour!AD$4,Sales!$D$3:$ABF$3,0))/AD$2*INDEX(Usage!$D$5:$ABF$11,MATCH(UsagePerHour!$B$68,Usage!$C$5:$C$11,0),MATCH(UsagePerHour!AD$4,Usage!$D$3:$ABF$3,0)),"")</f>
        <v>0.18745698392495169</v>
      </c>
      <c r="AE74" s="27">
        <f>IFERROR(INDEX(Sales!$D$5:$ABF$18,MATCH(UsagePerHour!$B74,Sales!$C$5:$C$18,0),MATCH(UsagePerHour!AE$4,Sales!$D$3:$ABF$3,0))/AE$2*INDEX(Usage!$D$5:$ABF$11,MATCH(UsagePerHour!$B$68,Usage!$C$5:$C$11,0),MATCH(UsagePerHour!AE$4,Usage!$D$3:$ABF$3,0)),"")</f>
        <v>0.154315975142546</v>
      </c>
      <c r="AF74" s="27">
        <f>IFERROR(INDEX(Sales!$D$5:$ABF$18,MATCH(UsagePerHour!$B74,Sales!$C$5:$C$18,0),MATCH(UsagePerHour!AF$4,Sales!$D$3:$ABF$3,0))/AF$2*INDEX(Usage!$D$5:$ABF$11,MATCH(UsagePerHour!$B$68,Usage!$C$5:$C$11,0),MATCH(UsagePerHour!AF$4,Usage!$D$3:$ABF$3,0)),"")</f>
        <v>0.34525527495353669</v>
      </c>
      <c r="AG74" s="27">
        <f>IFERROR(INDEX(Sales!$D$5:$ABF$18,MATCH(UsagePerHour!$B74,Sales!$C$5:$C$18,0),MATCH(UsagePerHour!AG$4,Sales!$D$3:$ABF$3,0))/AG$2*INDEX(Usage!$D$5:$ABF$11,MATCH(UsagePerHour!$B$68,Usage!$C$5:$C$11,0),MATCH(UsagePerHour!AG$4,Usage!$D$3:$ABF$3,0)),"")</f>
        <v>5.6934131736526943E-2</v>
      </c>
      <c r="AH74" s="27">
        <f>IFERROR(INDEX(Sales!$D$5:$ABF$18,MATCH(UsagePerHour!$B74,Sales!$C$5:$C$18,0),MATCH(UsagePerHour!AH$4,Sales!$D$3:$ABF$3,0))/AH$2*INDEX(Usage!$D$5:$ABF$11,MATCH(UsagePerHour!$B$68,Usage!$C$5:$C$11,0),MATCH(UsagePerHour!AH$4,Usage!$D$3:$ABF$3,0)),"")</f>
        <v>0.30422174778009609</v>
      </c>
      <c r="AI74" s="27">
        <f>IFERROR(INDEX(Sales!$D$5:$ABF$18,MATCH(UsagePerHour!$B74,Sales!$C$5:$C$18,0),MATCH(UsagePerHour!AI$4,Sales!$D$3:$ABF$3,0))/AI$2*INDEX(Usage!$D$5:$ABF$11,MATCH(UsagePerHour!$B$68,Usage!$C$5:$C$11,0),MATCH(UsagePerHour!AI$4,Usage!$D$3:$ABF$3,0)),"")</f>
        <v>0.24299197824447652</v>
      </c>
      <c r="AJ74" s="27">
        <f>IFERROR(INDEX(Sales!$D$5:$ABF$18,MATCH(UsagePerHour!$B74,Sales!$C$5:$C$18,0),MATCH(UsagePerHour!AJ$4,Sales!$D$3:$ABF$3,0))/AJ$2*INDEX(Usage!$D$5:$ABF$11,MATCH(UsagePerHour!$B$68,Usage!$C$5:$C$11,0),MATCH(UsagePerHour!AJ$4,Usage!$D$3:$ABF$3,0)),"")</f>
        <v>0.12054733581573138</v>
      </c>
      <c r="AK74" s="27">
        <f>IFERROR(INDEX(Sales!$D$5:$ABF$18,MATCH(UsagePerHour!$B74,Sales!$C$5:$C$18,0),MATCH(UsagePerHour!AK$4,Sales!$D$3:$ABF$3,0))/AK$2*INDEX(Usage!$D$5:$ABF$11,MATCH(UsagePerHour!$B$68,Usage!$C$5:$C$11,0),MATCH(UsagePerHour!AK$4,Usage!$D$3:$ABF$3,0)),"")</f>
        <v>0.18745698392495169</v>
      </c>
      <c r="AL74" s="27">
        <f>IFERROR(INDEX(Sales!$D$5:$ABF$18,MATCH(UsagePerHour!$B74,Sales!$C$5:$C$18,0),MATCH(UsagePerHour!AL$4,Sales!$D$3:$ABF$3,0))/AL$2*INDEX(Usage!$D$5:$ABF$11,MATCH(UsagePerHour!$B$68,Usage!$C$5:$C$11,0),MATCH(UsagePerHour!AL$4,Usage!$D$3:$ABF$3,0)),"")</f>
        <v>0.154315975142546</v>
      </c>
      <c r="AM74" s="27">
        <f>IFERROR(INDEX(Sales!$D$5:$ABF$18,MATCH(UsagePerHour!$B74,Sales!$C$5:$C$18,0),MATCH(UsagePerHour!AM$4,Sales!$D$3:$ABF$3,0))/AM$2*INDEX(Usage!$D$5:$ABF$11,MATCH(UsagePerHour!$B$68,Usage!$C$5:$C$11,0),MATCH(UsagePerHour!AM$4,Usage!$D$3:$ABF$3,0)),"")</f>
        <v>0.34525527495353669</v>
      </c>
      <c r="AN74" s="27">
        <f>IFERROR(INDEX(Sales!$D$5:$ABF$18,MATCH(UsagePerHour!$B74,Sales!$C$5:$C$18,0),MATCH(UsagePerHour!AN$4,Sales!$D$3:$ABF$3,0))/AN$2*INDEX(Usage!$D$5:$ABF$11,MATCH(UsagePerHour!$B$68,Usage!$C$5:$C$11,0),MATCH(UsagePerHour!AN$4,Usage!$D$3:$ABF$3,0)),"")</f>
        <v>5.6934131736526943E-2</v>
      </c>
      <c r="AO74" s="27">
        <f>IFERROR(INDEX(Sales!$D$5:$ABF$18,MATCH(UsagePerHour!$B74,Sales!$C$5:$C$18,0),MATCH(UsagePerHour!AO$4,Sales!$D$3:$ABF$3,0))/AO$2*INDEX(Usage!$D$5:$ABF$11,MATCH(UsagePerHour!$B$68,Usage!$C$5:$C$11,0),MATCH(UsagePerHour!AO$4,Usage!$D$3:$ABF$3,0)),"")</f>
        <v>0.30422174778009609</v>
      </c>
      <c r="AP74" s="27">
        <f>IFERROR(INDEX(Sales!$D$5:$ABF$18,MATCH(UsagePerHour!$B74,Sales!$C$5:$C$18,0),MATCH(UsagePerHour!AP$4,Sales!$D$3:$ABF$3,0))/AP$2*INDEX(Usage!$D$5:$ABF$11,MATCH(UsagePerHour!$B$68,Usage!$C$5:$C$11,0),MATCH(UsagePerHour!AP$4,Usage!$D$3:$ABF$3,0)),"")</f>
        <v>0.24299197824447652</v>
      </c>
      <c r="AQ74" s="27">
        <f>IFERROR(INDEX(Sales!$D$5:$ABF$18,MATCH(UsagePerHour!$B74,Sales!$C$5:$C$18,0),MATCH(UsagePerHour!AQ$4,Sales!$D$3:$ABF$3,0))/AQ$2*INDEX(Usage!$D$5:$ABF$11,MATCH(UsagePerHour!$B$68,Usage!$C$5:$C$11,0),MATCH(UsagePerHour!AQ$4,Usage!$D$3:$ABF$3,0)),"")</f>
        <v>0.12054733581573138</v>
      </c>
      <c r="AR74" s="27">
        <f>IFERROR(INDEX(Sales!$D$5:$ABF$18,MATCH(UsagePerHour!$B74,Sales!$C$5:$C$18,0),MATCH(UsagePerHour!AR$4,Sales!$D$3:$ABF$3,0))/AR$2*INDEX(Usage!$D$5:$ABF$11,MATCH(UsagePerHour!$B$68,Usage!$C$5:$C$11,0),MATCH(UsagePerHour!AR$4,Usage!$D$3:$ABF$3,0)),"")</f>
        <v>0.18745698392495169</v>
      </c>
      <c r="AS74" s="27">
        <f>IFERROR(INDEX(Sales!$D$5:$ABF$18,MATCH(UsagePerHour!$B74,Sales!$C$5:$C$18,0),MATCH(UsagePerHour!AS$4,Sales!$D$3:$ABF$3,0))/AS$2*INDEX(Usage!$D$5:$ABF$11,MATCH(UsagePerHour!$B$68,Usage!$C$5:$C$11,0),MATCH(UsagePerHour!AS$4,Usage!$D$3:$ABF$3,0)),"")</f>
        <v>0.154315975142546</v>
      </c>
      <c r="AT74" s="27">
        <f>IFERROR(INDEX(Sales!$D$5:$ABF$18,MATCH(UsagePerHour!$B74,Sales!$C$5:$C$18,0),MATCH(UsagePerHour!AT$4,Sales!$D$3:$ABF$3,0))/AT$2*INDEX(Usage!$D$5:$ABF$11,MATCH(UsagePerHour!$B$68,Usage!$C$5:$C$11,0),MATCH(UsagePerHour!AT$4,Usage!$D$3:$ABF$3,0)),"")</f>
        <v>0.34525527495353669</v>
      </c>
      <c r="AU74" s="27">
        <f>IFERROR(INDEX(Sales!$D$5:$ABF$18,MATCH(UsagePerHour!$B74,Sales!$C$5:$C$18,0),MATCH(UsagePerHour!AU$4,Sales!$D$3:$ABF$3,0))/AU$2*INDEX(Usage!$D$5:$ABF$11,MATCH(UsagePerHour!$B$68,Usage!$C$5:$C$11,0),MATCH(UsagePerHour!AU$4,Usage!$D$3:$ABF$3,0)),"")</f>
        <v>5.6934131736526943E-2</v>
      </c>
      <c r="AV74" s="27">
        <f>IFERROR(INDEX(Sales!$D$5:$ABF$18,MATCH(UsagePerHour!$B74,Sales!$C$5:$C$18,0),MATCH(UsagePerHour!AV$4,Sales!$D$3:$ABF$3,0))/AV$2*INDEX(Usage!$D$5:$ABF$11,MATCH(UsagePerHour!$B$68,Usage!$C$5:$C$11,0),MATCH(UsagePerHour!AV$4,Usage!$D$3:$ABF$3,0)),"")</f>
        <v>0.30422174778009609</v>
      </c>
      <c r="AW74" s="27">
        <f>IFERROR(INDEX(Sales!$D$5:$ABF$18,MATCH(UsagePerHour!$B74,Sales!$C$5:$C$18,0),MATCH(UsagePerHour!AW$4,Sales!$D$3:$ABF$3,0))/AW$2*INDEX(Usage!$D$5:$ABF$11,MATCH(UsagePerHour!$B$68,Usage!$C$5:$C$11,0),MATCH(UsagePerHour!AW$4,Usage!$D$3:$ABF$3,0)),"")</f>
        <v>0.24299197824447652</v>
      </c>
      <c r="AX74" s="27">
        <f>IFERROR(INDEX(Sales!$D$5:$ABF$18,MATCH(UsagePerHour!$B74,Sales!$C$5:$C$18,0),MATCH(UsagePerHour!AX$4,Sales!$D$3:$ABF$3,0))/AX$2*INDEX(Usage!$D$5:$ABF$11,MATCH(UsagePerHour!$B$68,Usage!$C$5:$C$11,0),MATCH(UsagePerHour!AX$4,Usage!$D$3:$ABF$3,0)),"")</f>
        <v>0.12054733581573138</v>
      </c>
      <c r="AY74" s="27">
        <f>IFERROR(INDEX(Sales!$D$5:$ABF$18,MATCH(UsagePerHour!$B74,Sales!$C$5:$C$18,0),MATCH(UsagePerHour!AY$4,Sales!$D$3:$ABF$3,0))/AY$2*INDEX(Usage!$D$5:$ABF$11,MATCH(UsagePerHour!$B$68,Usage!$C$5:$C$11,0),MATCH(UsagePerHour!AY$4,Usage!$D$3:$ABF$3,0)),"")</f>
        <v>0.18745698392495169</v>
      </c>
      <c r="AZ74" s="27">
        <f>IFERROR(INDEX(Sales!$D$5:$ABF$18,MATCH(UsagePerHour!$B74,Sales!$C$5:$C$18,0),MATCH(UsagePerHour!AZ$4,Sales!$D$3:$ABF$3,0))/AZ$2*INDEX(Usage!$D$5:$ABF$11,MATCH(UsagePerHour!$B$68,Usage!$C$5:$C$11,0),MATCH(UsagePerHour!AZ$4,Usage!$D$3:$ABF$3,0)),"")</f>
        <v>0.154315975142546</v>
      </c>
      <c r="BA74" s="27">
        <f>IFERROR(INDEX(Sales!$D$5:$ABF$18,MATCH(UsagePerHour!$B74,Sales!$C$5:$C$18,0),MATCH(UsagePerHour!BA$4,Sales!$D$3:$ABF$3,0))/BA$2*INDEX(Usage!$D$5:$ABF$11,MATCH(UsagePerHour!$B$68,Usage!$C$5:$C$11,0),MATCH(UsagePerHour!BA$4,Usage!$D$3:$ABF$3,0)),"")</f>
        <v>0.34525527495353669</v>
      </c>
      <c r="BB74" s="27">
        <f>IFERROR(INDEX(Sales!$D$5:$ABF$18,MATCH(UsagePerHour!$B74,Sales!$C$5:$C$18,0),MATCH(UsagePerHour!BB$4,Sales!$D$3:$ABF$3,0))/BB$2*INDEX(Usage!$D$5:$ABF$11,MATCH(UsagePerHour!$B$68,Usage!$C$5:$C$11,0),MATCH(UsagePerHour!BB$4,Usage!$D$3:$ABF$3,0)),"")</f>
        <v>5.6934131736526943E-2</v>
      </c>
      <c r="BC74" s="27">
        <f>IFERROR(INDEX(Sales!$D$5:$ABF$18,MATCH(UsagePerHour!$B74,Sales!$C$5:$C$18,0),MATCH(UsagePerHour!BC$4,Sales!$D$3:$ABF$3,0))/BC$2*INDEX(Usage!$D$5:$ABF$11,MATCH(UsagePerHour!$B$68,Usage!$C$5:$C$11,0),MATCH(UsagePerHour!BC$4,Usage!$D$3:$ABF$3,0)),"")</f>
        <v>0.30422174778009609</v>
      </c>
      <c r="BD74" s="27">
        <f>IFERROR(INDEX(Sales!$D$5:$ABF$18,MATCH(UsagePerHour!$B74,Sales!$C$5:$C$18,0),MATCH(UsagePerHour!BD$4,Sales!$D$3:$ABF$3,0))/BD$2*INDEX(Usage!$D$5:$ABF$11,MATCH(UsagePerHour!$B$68,Usage!$C$5:$C$11,0),MATCH(UsagePerHour!BD$4,Usage!$D$3:$ABF$3,0)),"")</f>
        <v>0.24299197824447652</v>
      </c>
      <c r="BE74" s="27">
        <f>IFERROR(INDEX(Sales!$D$5:$ABF$18,MATCH(UsagePerHour!$B74,Sales!$C$5:$C$18,0),MATCH(UsagePerHour!BE$4,Sales!$D$3:$ABF$3,0))/BE$2*INDEX(Usage!$D$5:$ABF$11,MATCH(UsagePerHour!$B$68,Usage!$C$5:$C$11,0),MATCH(UsagePerHour!BE$4,Usage!$D$3:$ABF$3,0)),"")</f>
        <v>0.12054733581573138</v>
      </c>
      <c r="BF74" s="27">
        <f>IFERROR(INDEX(Sales!$D$5:$ABF$18,MATCH(UsagePerHour!$B74,Sales!$C$5:$C$18,0),MATCH(UsagePerHour!BF$4,Sales!$D$3:$ABF$3,0))/BF$2*INDEX(Usage!$D$5:$ABF$11,MATCH(UsagePerHour!$B$68,Usage!$C$5:$C$11,0),MATCH(UsagePerHour!BF$4,Usage!$D$3:$ABF$3,0)),"")</f>
        <v>0.18745698392495169</v>
      </c>
      <c r="BG74" s="27">
        <f>IFERROR(INDEX(Sales!$D$5:$ABF$18,MATCH(UsagePerHour!$B74,Sales!$C$5:$C$18,0),MATCH(UsagePerHour!BG$4,Sales!$D$3:$ABF$3,0))/BG$2*INDEX(Usage!$D$5:$ABF$11,MATCH(UsagePerHour!$B$68,Usage!$C$5:$C$11,0),MATCH(UsagePerHour!BG$4,Usage!$D$3:$ABF$3,0)),"")</f>
        <v>0.154315975142546</v>
      </c>
      <c r="BH74" s="27">
        <f>IFERROR(INDEX(Sales!$D$5:$ABF$18,MATCH(UsagePerHour!$B74,Sales!$C$5:$C$18,0),MATCH(UsagePerHour!BH$4,Sales!$D$3:$ABF$3,0))/BH$2*INDEX(Usage!$D$5:$ABF$11,MATCH(UsagePerHour!$B$68,Usage!$C$5:$C$11,0),MATCH(UsagePerHour!BH$4,Usage!$D$3:$ABF$3,0)),"")</f>
        <v>0.34525527495353669</v>
      </c>
      <c r="BI74" s="27">
        <f>IFERROR(INDEX(Sales!$D$5:$ABF$18,MATCH(UsagePerHour!$B74,Sales!$C$5:$C$18,0),MATCH(UsagePerHour!BI$4,Sales!$D$3:$ABF$3,0))/BI$2*INDEX(Usage!$D$5:$ABF$11,MATCH(UsagePerHour!$B$68,Usage!$C$5:$C$11,0),MATCH(UsagePerHour!BI$4,Usage!$D$3:$ABF$3,0)),"")</f>
        <v>5.6934131736526943E-2</v>
      </c>
      <c r="BJ74" s="27">
        <f>IFERROR(INDEX(Sales!$D$5:$ABF$18,MATCH(UsagePerHour!$B74,Sales!$C$5:$C$18,0),MATCH(UsagePerHour!BJ$4,Sales!$D$3:$ABF$3,0))/BJ$2*INDEX(Usage!$D$5:$ABF$11,MATCH(UsagePerHour!$B$68,Usage!$C$5:$C$11,0),MATCH(UsagePerHour!BJ$4,Usage!$D$3:$ABF$3,0)),"")</f>
        <v>0.30422174778009609</v>
      </c>
      <c r="BK74" s="27">
        <f>IFERROR(INDEX(Sales!$D$5:$ABF$18,MATCH(UsagePerHour!$B74,Sales!$C$5:$C$18,0),MATCH(UsagePerHour!BK$4,Sales!$D$3:$ABF$3,0))/BK$2*INDEX(Usage!$D$5:$ABF$11,MATCH(UsagePerHour!$B$68,Usage!$C$5:$C$11,0),MATCH(UsagePerHour!BK$4,Usage!$D$3:$ABF$3,0)),"")</f>
        <v>0.24299197824447652</v>
      </c>
      <c r="BL74" s="27">
        <f>IFERROR(INDEX(Sales!$D$5:$ABF$18,MATCH(UsagePerHour!$B74,Sales!$C$5:$C$18,0),MATCH(UsagePerHour!BL$4,Sales!$D$3:$ABF$3,0))/BL$2*INDEX(Usage!$D$5:$ABF$11,MATCH(UsagePerHour!$B$68,Usage!$C$5:$C$11,0),MATCH(UsagePerHour!BL$4,Usage!$D$3:$ABF$3,0)),"")</f>
        <v>0.12054733581573138</v>
      </c>
      <c r="BM74" s="27">
        <f>IFERROR(INDEX(Sales!$D$5:$ABF$18,MATCH(UsagePerHour!$B74,Sales!$C$5:$C$18,0),MATCH(UsagePerHour!BM$4,Sales!$D$3:$ABF$3,0))/BM$2*INDEX(Usage!$D$5:$ABF$11,MATCH(UsagePerHour!$B$68,Usage!$C$5:$C$11,0),MATCH(UsagePerHour!BM$4,Usage!$D$3:$ABF$3,0)),"")</f>
        <v>0.18745698392495169</v>
      </c>
      <c r="BN74" s="27">
        <f>IFERROR(INDEX(Sales!$D$5:$ABF$18,MATCH(UsagePerHour!$B74,Sales!$C$5:$C$18,0),MATCH(UsagePerHour!BN$4,Sales!$D$3:$ABF$3,0))/BN$2*INDEX(Usage!$D$5:$ABF$11,MATCH(UsagePerHour!$B$68,Usage!$C$5:$C$11,0),MATCH(UsagePerHour!BN$4,Usage!$D$3:$ABF$3,0)),"")</f>
        <v>0.154315975142546</v>
      </c>
      <c r="BO74" s="27">
        <f>IFERROR(INDEX(Sales!$D$5:$ABF$18,MATCH(UsagePerHour!$B74,Sales!$C$5:$C$18,0),MATCH(UsagePerHour!BO$4,Sales!$D$3:$ABF$3,0))/BO$2*INDEX(Usage!$D$5:$ABF$11,MATCH(UsagePerHour!$B$68,Usage!$C$5:$C$11,0),MATCH(UsagePerHour!BO$4,Usage!$D$3:$ABF$3,0)),"")</f>
        <v>0.34525527495353669</v>
      </c>
      <c r="BP74" s="27">
        <f>IFERROR(INDEX(Sales!$D$5:$ABF$18,MATCH(UsagePerHour!$B74,Sales!$C$5:$C$18,0),MATCH(UsagePerHour!BP$4,Sales!$D$3:$ABF$3,0))/BP$2*INDEX(Usage!$D$5:$ABF$11,MATCH(UsagePerHour!$B$68,Usage!$C$5:$C$11,0),MATCH(UsagePerHour!BP$4,Usage!$D$3:$ABF$3,0)),"")</f>
        <v>5.6934131736526943E-2</v>
      </c>
      <c r="BQ74" s="27">
        <f>IFERROR(INDEX(Sales!$D$5:$ABF$18,MATCH(UsagePerHour!$B74,Sales!$C$5:$C$18,0),MATCH(UsagePerHour!BQ$4,Sales!$D$3:$ABF$3,0))/BQ$2*INDEX(Usage!$D$5:$ABF$11,MATCH(UsagePerHour!$B$68,Usage!$C$5:$C$11,0),MATCH(UsagePerHour!BQ$4,Usage!$D$3:$ABF$3,0)),"")</f>
        <v>0.30422174778009609</v>
      </c>
      <c r="BR74" s="27">
        <f>IFERROR(INDEX(Sales!$D$5:$ABF$18,MATCH(UsagePerHour!$B74,Sales!$C$5:$C$18,0),MATCH(UsagePerHour!BR$4,Sales!$D$3:$ABF$3,0))/BR$2*INDEX(Usage!$D$5:$ABF$11,MATCH(UsagePerHour!$B$68,Usage!$C$5:$C$11,0),MATCH(UsagePerHour!BR$4,Usage!$D$3:$ABF$3,0)),"")</f>
        <v>0.24299197824447652</v>
      </c>
      <c r="BS74" s="27">
        <f>IFERROR(INDEX(Sales!$D$5:$ABF$18,MATCH(UsagePerHour!$B74,Sales!$C$5:$C$18,0),MATCH(UsagePerHour!BS$4,Sales!$D$3:$ABF$3,0))/BS$2*INDEX(Usage!$D$5:$ABF$11,MATCH(UsagePerHour!$B$68,Usage!$C$5:$C$11,0),MATCH(UsagePerHour!BS$4,Usage!$D$3:$ABF$3,0)),"")</f>
        <v>0.12054733581573138</v>
      </c>
      <c r="BT74" s="27">
        <f>IFERROR(INDEX(Sales!$D$5:$ABF$18,MATCH(UsagePerHour!$B74,Sales!$C$5:$C$18,0),MATCH(UsagePerHour!BT$4,Sales!$D$3:$ABF$3,0))/BT$2*INDEX(Usage!$D$5:$ABF$11,MATCH(UsagePerHour!$B$68,Usage!$C$5:$C$11,0),MATCH(UsagePerHour!BT$4,Usage!$D$3:$ABF$3,0)),"")</f>
        <v>0.18745698392495169</v>
      </c>
      <c r="BU74" s="27">
        <f>IFERROR(INDEX(Sales!$D$5:$ABF$18,MATCH(UsagePerHour!$B74,Sales!$C$5:$C$18,0),MATCH(UsagePerHour!BU$4,Sales!$D$3:$ABF$3,0))/BU$2*INDEX(Usage!$D$5:$ABF$11,MATCH(UsagePerHour!$B$68,Usage!$C$5:$C$11,0),MATCH(UsagePerHour!BU$4,Usage!$D$3:$ABF$3,0)),"")</f>
        <v>0.154315975142546</v>
      </c>
      <c r="BV74" s="27">
        <f>IFERROR(INDEX(Sales!$D$5:$ABF$18,MATCH(UsagePerHour!$B74,Sales!$C$5:$C$18,0),MATCH(UsagePerHour!BV$4,Sales!$D$3:$ABF$3,0))/BV$2*INDEX(Usage!$D$5:$ABF$11,MATCH(UsagePerHour!$B$68,Usage!$C$5:$C$11,0),MATCH(UsagePerHour!BV$4,Usage!$D$3:$ABF$3,0)),"")</f>
        <v>0.34525527495353669</v>
      </c>
      <c r="BW74" s="27">
        <f>IFERROR(INDEX(Sales!$D$5:$ABF$18,MATCH(UsagePerHour!$B74,Sales!$C$5:$C$18,0),MATCH(UsagePerHour!BW$4,Sales!$D$3:$ABF$3,0))/BW$2*INDEX(Usage!$D$5:$ABF$11,MATCH(UsagePerHour!$B$68,Usage!$C$5:$C$11,0),MATCH(UsagePerHour!BW$4,Usage!$D$3:$ABF$3,0)),"")</f>
        <v>5.6934131736526943E-2</v>
      </c>
      <c r="BX74" s="27">
        <f>IFERROR(INDEX(Sales!$D$5:$ABF$18,MATCH(UsagePerHour!$B74,Sales!$C$5:$C$18,0),MATCH(UsagePerHour!BX$4,Sales!$D$3:$ABF$3,0))/BX$2*INDEX(Usage!$D$5:$ABF$11,MATCH(UsagePerHour!$B$68,Usage!$C$5:$C$11,0),MATCH(UsagePerHour!BX$4,Usage!$D$3:$ABF$3,0)),"")</f>
        <v>0.30422174778009609</v>
      </c>
      <c r="BY74" s="27">
        <f>IFERROR(INDEX(Sales!$D$5:$ABF$18,MATCH(UsagePerHour!$B74,Sales!$C$5:$C$18,0),MATCH(UsagePerHour!BY$4,Sales!$D$3:$ABF$3,0))/BY$2*INDEX(Usage!$D$5:$ABF$11,MATCH(UsagePerHour!$B$68,Usage!$C$5:$C$11,0),MATCH(UsagePerHour!BY$4,Usage!$D$3:$ABF$3,0)),"")</f>
        <v>0.24299197824447652</v>
      </c>
      <c r="BZ74" s="27">
        <f>IFERROR(INDEX(Sales!$D$5:$ABF$18,MATCH(UsagePerHour!$B74,Sales!$C$5:$C$18,0),MATCH(UsagePerHour!BZ$4,Sales!$D$3:$ABF$3,0))/BZ$2*INDEX(Usage!$D$5:$ABF$11,MATCH(UsagePerHour!$B$68,Usage!$C$5:$C$11,0),MATCH(UsagePerHour!BZ$4,Usage!$D$3:$ABF$3,0)),"")</f>
        <v>0.12054733581573138</v>
      </c>
      <c r="CA74" s="27">
        <f>IFERROR(INDEX(Sales!$D$5:$ABF$18,MATCH(UsagePerHour!$B74,Sales!$C$5:$C$18,0),MATCH(UsagePerHour!CA$4,Sales!$D$3:$ABF$3,0))/CA$2*INDEX(Usage!$D$5:$ABF$11,MATCH(UsagePerHour!$B$68,Usage!$C$5:$C$11,0),MATCH(UsagePerHour!CA$4,Usage!$D$3:$ABF$3,0)),"")</f>
        <v>0.18745698392495169</v>
      </c>
      <c r="CB74" s="27">
        <f>IFERROR(INDEX(Sales!$D$5:$ABF$18,MATCH(UsagePerHour!$B74,Sales!$C$5:$C$18,0),MATCH(UsagePerHour!CB$4,Sales!$D$3:$ABF$3,0))/CB$2*INDEX(Usage!$D$5:$ABF$11,MATCH(UsagePerHour!$B$68,Usage!$C$5:$C$11,0),MATCH(UsagePerHour!CB$4,Usage!$D$3:$ABF$3,0)),"")</f>
        <v>0.154315975142546</v>
      </c>
      <c r="CC74" s="27">
        <f>IFERROR(INDEX(Sales!$D$5:$ABF$18,MATCH(UsagePerHour!$B74,Sales!$C$5:$C$18,0),MATCH(UsagePerHour!CC$4,Sales!$D$3:$ABF$3,0))/CC$2*INDEX(Usage!$D$5:$ABF$11,MATCH(UsagePerHour!$B$68,Usage!$C$5:$C$11,0),MATCH(UsagePerHour!CC$4,Usage!$D$3:$ABF$3,0)),"")</f>
        <v>0.34525527495353669</v>
      </c>
      <c r="CD74" s="27">
        <f>IFERROR(INDEX(Sales!$D$5:$ABF$18,MATCH(UsagePerHour!$B74,Sales!$C$5:$C$18,0),MATCH(UsagePerHour!CD$4,Sales!$D$3:$ABF$3,0))/CD$2*INDEX(Usage!$D$5:$ABF$11,MATCH(UsagePerHour!$B$68,Usage!$C$5:$C$11,0),MATCH(UsagePerHour!CD$4,Usage!$D$3:$ABF$3,0)),"")</f>
        <v>5.6934131736526943E-2</v>
      </c>
      <c r="CE74" s="27">
        <f>IFERROR(INDEX(Sales!$D$5:$ABF$18,MATCH(UsagePerHour!$B74,Sales!$C$5:$C$18,0),MATCH(UsagePerHour!CE$4,Sales!$D$3:$ABF$3,0))/CE$2*INDEX(Usage!$D$5:$ABF$11,MATCH(UsagePerHour!$B$68,Usage!$C$5:$C$11,0),MATCH(UsagePerHour!CE$4,Usage!$D$3:$ABF$3,0)),"")</f>
        <v>0.30422174778009609</v>
      </c>
      <c r="CF74" s="27">
        <f>IFERROR(INDEX(Sales!$D$5:$ABF$18,MATCH(UsagePerHour!$B74,Sales!$C$5:$C$18,0),MATCH(UsagePerHour!CF$4,Sales!$D$3:$ABF$3,0))/CF$2*INDEX(Usage!$D$5:$ABF$11,MATCH(UsagePerHour!$B$68,Usage!$C$5:$C$11,0),MATCH(UsagePerHour!CF$4,Usage!$D$3:$ABF$3,0)),"")</f>
        <v>0.24299197824447652</v>
      </c>
      <c r="CG74" s="27">
        <f>IFERROR(INDEX(Sales!$D$5:$ABF$18,MATCH(UsagePerHour!$B74,Sales!$C$5:$C$18,0),MATCH(UsagePerHour!CG$4,Sales!$D$3:$ABF$3,0))/CG$2*INDEX(Usage!$D$5:$ABF$11,MATCH(UsagePerHour!$B$68,Usage!$C$5:$C$11,0),MATCH(UsagePerHour!CG$4,Usage!$D$3:$ABF$3,0)),"")</f>
        <v>0.12054733581573138</v>
      </c>
      <c r="CH74" s="27">
        <f>IFERROR(INDEX(Sales!$D$5:$ABF$18,MATCH(UsagePerHour!$B74,Sales!$C$5:$C$18,0),MATCH(UsagePerHour!CH$4,Sales!$D$3:$ABF$3,0))/CH$2*INDEX(Usage!$D$5:$ABF$11,MATCH(UsagePerHour!$B$68,Usage!$C$5:$C$11,0),MATCH(UsagePerHour!CH$4,Usage!$D$3:$ABF$3,0)),"")</f>
        <v>0.18745698392495169</v>
      </c>
      <c r="CI74" s="27">
        <f>IFERROR(INDEX(Sales!$D$5:$ABF$18,MATCH(UsagePerHour!$B74,Sales!$C$5:$C$18,0),MATCH(UsagePerHour!CI$4,Sales!$D$3:$ABF$3,0))/CI$2*INDEX(Usage!$D$5:$ABF$11,MATCH(UsagePerHour!$B$68,Usage!$C$5:$C$11,0),MATCH(UsagePerHour!CI$4,Usage!$D$3:$ABF$3,0)),"")</f>
        <v>0.154315975142546</v>
      </c>
      <c r="CJ74" s="27">
        <f>IFERROR(INDEX(Sales!$D$5:$ABF$18,MATCH(UsagePerHour!$B74,Sales!$C$5:$C$18,0),MATCH(UsagePerHour!CJ$4,Sales!$D$3:$ABF$3,0))/CJ$2*INDEX(Usage!$D$5:$ABF$11,MATCH(UsagePerHour!$B$68,Usage!$C$5:$C$11,0),MATCH(UsagePerHour!CJ$4,Usage!$D$3:$ABF$3,0)),"")</f>
        <v>0.34525527495353669</v>
      </c>
      <c r="CK74" s="27">
        <f>IFERROR(INDEX(Sales!$D$5:$ABF$18,MATCH(UsagePerHour!$B74,Sales!$C$5:$C$18,0),MATCH(UsagePerHour!CK$4,Sales!$D$3:$ABF$3,0))/CK$2*INDEX(Usage!$D$5:$ABF$11,MATCH(UsagePerHour!$B$68,Usage!$C$5:$C$11,0),MATCH(UsagePerHour!CK$4,Usage!$D$3:$ABF$3,0)),"")</f>
        <v>5.6934131736526943E-2</v>
      </c>
      <c r="CL74" s="27">
        <f>IFERROR(INDEX(Sales!$D$5:$ABF$18,MATCH(UsagePerHour!$B74,Sales!$C$5:$C$18,0),MATCH(UsagePerHour!CL$4,Sales!$D$3:$ABF$3,0))/CL$2*INDEX(Usage!$D$5:$ABF$11,MATCH(UsagePerHour!$B$68,Usage!$C$5:$C$11,0),MATCH(UsagePerHour!CL$4,Usage!$D$3:$ABF$3,0)),"")</f>
        <v>0.30422174778009609</v>
      </c>
      <c r="CM74" s="27">
        <f>IFERROR(INDEX(Sales!$D$5:$ABF$18,MATCH(UsagePerHour!$B74,Sales!$C$5:$C$18,0),MATCH(UsagePerHour!CM$4,Sales!$D$3:$ABF$3,0))/CM$2*INDEX(Usage!$D$5:$ABF$11,MATCH(UsagePerHour!$B$68,Usage!$C$5:$C$11,0),MATCH(UsagePerHour!CM$4,Usage!$D$3:$ABF$3,0)),"")</f>
        <v>0.24299197824447652</v>
      </c>
      <c r="CN74" s="27">
        <f>IFERROR(INDEX(Sales!$D$5:$ABF$18,MATCH(UsagePerHour!$B74,Sales!$C$5:$C$18,0),MATCH(UsagePerHour!CN$4,Sales!$D$3:$ABF$3,0))/CN$2*INDEX(Usage!$D$5:$ABF$11,MATCH(UsagePerHour!$B$68,Usage!$C$5:$C$11,0),MATCH(UsagePerHour!CN$4,Usage!$D$3:$ABF$3,0)),"")</f>
        <v>0.12054733581573138</v>
      </c>
      <c r="CO74" s="27">
        <f>IFERROR(INDEX(Sales!$D$5:$ABF$18,MATCH(UsagePerHour!$B74,Sales!$C$5:$C$18,0),MATCH(UsagePerHour!CO$4,Sales!$D$3:$ABF$3,0))/CO$2*INDEX(Usage!$D$5:$ABF$11,MATCH(UsagePerHour!$B$68,Usage!$C$5:$C$11,0),MATCH(UsagePerHour!CO$4,Usage!$D$3:$ABF$3,0)),"")</f>
        <v>0.18745698392495169</v>
      </c>
      <c r="CP74" s="27">
        <f>IFERROR(INDEX(Sales!$D$5:$ABF$18,MATCH(UsagePerHour!$B74,Sales!$C$5:$C$18,0),MATCH(UsagePerHour!CP$4,Sales!$D$3:$ABF$3,0))/CP$2*INDEX(Usage!$D$5:$ABF$11,MATCH(UsagePerHour!$B$68,Usage!$C$5:$C$11,0),MATCH(UsagePerHour!CP$4,Usage!$D$3:$ABF$3,0)),"")</f>
        <v>0.154315975142546</v>
      </c>
      <c r="CQ74" s="27">
        <f>IFERROR(INDEX(Sales!$D$5:$ABF$18,MATCH(UsagePerHour!$B74,Sales!$C$5:$C$18,0),MATCH(UsagePerHour!CQ$4,Sales!$D$3:$ABF$3,0))/CQ$2*INDEX(Usage!$D$5:$ABF$11,MATCH(UsagePerHour!$B$68,Usage!$C$5:$C$11,0),MATCH(UsagePerHour!CQ$4,Usage!$D$3:$ABF$3,0)),"")</f>
        <v>0.34525527495353669</v>
      </c>
      <c r="CR74" s="27">
        <f>IFERROR(INDEX(Sales!$D$5:$ABF$18,MATCH(UsagePerHour!$B74,Sales!$C$5:$C$18,0),MATCH(UsagePerHour!CR$4,Sales!$D$3:$ABF$3,0))/CR$2*INDEX(Usage!$D$5:$ABF$11,MATCH(UsagePerHour!$B$68,Usage!$C$5:$C$11,0),MATCH(UsagePerHour!CR$4,Usage!$D$3:$ABF$3,0)),"")</f>
        <v>5.6934131736526943E-2</v>
      </c>
      <c r="CS74" s="27">
        <f>IFERROR(INDEX(Sales!$D$5:$ABF$18,MATCH(UsagePerHour!$B74,Sales!$C$5:$C$18,0),MATCH(UsagePerHour!CS$4,Sales!$D$3:$ABF$3,0))/CS$2*INDEX(Usage!$D$5:$ABF$11,MATCH(UsagePerHour!$B$68,Usage!$C$5:$C$11,0),MATCH(UsagePerHour!CS$4,Usage!$D$3:$ABF$3,0)),"")</f>
        <v>0.30422174778009609</v>
      </c>
      <c r="CT74" s="27">
        <f>IFERROR(INDEX(Sales!$D$5:$ABF$18,MATCH(UsagePerHour!$B74,Sales!$C$5:$C$18,0),MATCH(UsagePerHour!CT$4,Sales!$D$3:$ABF$3,0))/CT$2*INDEX(Usage!$D$5:$ABF$11,MATCH(UsagePerHour!$B$68,Usage!$C$5:$C$11,0),MATCH(UsagePerHour!CT$4,Usage!$D$3:$ABF$3,0)),"")</f>
        <v>0.24299197824447652</v>
      </c>
      <c r="CU74" s="27">
        <f>IFERROR(INDEX(Sales!$D$5:$ABF$18,MATCH(UsagePerHour!$B74,Sales!$C$5:$C$18,0),MATCH(UsagePerHour!CU$4,Sales!$D$3:$ABF$3,0))/CU$2*INDEX(Usage!$D$5:$ABF$11,MATCH(UsagePerHour!$B$68,Usage!$C$5:$C$11,0),MATCH(UsagePerHour!CU$4,Usage!$D$3:$ABF$3,0)),"")</f>
        <v>0.12054733581573138</v>
      </c>
      <c r="CV74" s="27">
        <f>IFERROR(INDEX(Sales!$D$5:$ABF$18,MATCH(UsagePerHour!$B74,Sales!$C$5:$C$18,0),MATCH(UsagePerHour!CV$4,Sales!$D$3:$ABF$3,0))/CV$2*INDEX(Usage!$D$5:$ABF$11,MATCH(UsagePerHour!$B$68,Usage!$C$5:$C$11,0),MATCH(UsagePerHour!CV$4,Usage!$D$3:$ABF$3,0)),"")</f>
        <v>0.18745698392495169</v>
      </c>
      <c r="CW74" s="27">
        <f>IFERROR(INDEX(Sales!$D$5:$ABF$18,MATCH(UsagePerHour!$B74,Sales!$C$5:$C$18,0),MATCH(UsagePerHour!CW$4,Sales!$D$3:$ABF$3,0))/CW$2*INDEX(Usage!$D$5:$ABF$11,MATCH(UsagePerHour!$B$68,Usage!$C$5:$C$11,0),MATCH(UsagePerHour!CW$4,Usage!$D$3:$ABF$3,0)),"")</f>
        <v>0.154315975142546</v>
      </c>
      <c r="CX74" s="27">
        <f>IFERROR(INDEX(Sales!$D$5:$ABF$18,MATCH(UsagePerHour!$B74,Sales!$C$5:$C$18,0),MATCH(UsagePerHour!CX$4,Sales!$D$3:$ABF$3,0))/CX$2*INDEX(Usage!$D$5:$ABF$11,MATCH(UsagePerHour!$B$68,Usage!$C$5:$C$11,0),MATCH(UsagePerHour!CX$4,Usage!$D$3:$ABF$3,0)),"")</f>
        <v>0.34525527495353669</v>
      </c>
      <c r="CY74" s="27">
        <f>IFERROR(INDEX(Sales!$D$5:$ABF$18,MATCH(UsagePerHour!$B74,Sales!$C$5:$C$18,0),MATCH(UsagePerHour!CY$4,Sales!$D$3:$ABF$3,0))/CY$2*INDEX(Usage!$D$5:$ABF$11,MATCH(UsagePerHour!$B$68,Usage!$C$5:$C$11,0),MATCH(UsagePerHour!CY$4,Usage!$D$3:$ABF$3,0)),"")</f>
        <v>5.6934131736526943E-2</v>
      </c>
      <c r="CZ74" s="27">
        <f>IFERROR(INDEX(Sales!$D$5:$ABF$18,MATCH(UsagePerHour!$B74,Sales!$C$5:$C$18,0),MATCH(UsagePerHour!CZ$4,Sales!$D$3:$ABF$3,0))/CZ$2*INDEX(Usage!$D$5:$ABF$11,MATCH(UsagePerHour!$B$68,Usage!$C$5:$C$11,0),MATCH(UsagePerHour!CZ$4,Usage!$D$3:$ABF$3,0)),"")</f>
        <v>0.30422174778009609</v>
      </c>
      <c r="DA74" s="27">
        <f>IFERROR(INDEX(Sales!$D$5:$ABF$18,MATCH(UsagePerHour!$B74,Sales!$C$5:$C$18,0),MATCH(UsagePerHour!DA$4,Sales!$D$3:$ABF$3,0))/DA$2*INDEX(Usage!$D$5:$ABF$11,MATCH(UsagePerHour!$B$68,Usage!$C$5:$C$11,0),MATCH(UsagePerHour!DA$4,Usage!$D$3:$ABF$3,0)),"")</f>
        <v>0.10513836327345309</v>
      </c>
      <c r="DB74" s="27">
        <f>IFERROR(INDEX(Sales!$D$5:$ABF$18,MATCH(UsagePerHour!$B74,Sales!$C$5:$C$18,0),MATCH(UsagePerHour!DB$4,Sales!$D$3:$ABF$3,0))/DB$2*INDEX(Usage!$D$5:$ABF$11,MATCH(UsagePerHour!$B$68,Usage!$C$5:$C$11,0),MATCH(UsagePerHour!DB$4,Usage!$D$3:$ABF$3,0)),"")</f>
        <v>1.7758521611129105E-2</v>
      </c>
      <c r="DC74" s="27">
        <f>IFERROR(INDEX(Sales!$D$5:$ABF$18,MATCH(UsagePerHour!$B74,Sales!$C$5:$C$18,0),MATCH(UsagePerHour!DC$4,Sales!$D$3:$ABF$3,0))/DC$2*INDEX(Usage!$D$5:$ABF$11,MATCH(UsagePerHour!$B$68,Usage!$C$5:$C$11,0),MATCH(UsagePerHour!DC$4,Usage!$D$3:$ABF$3,0)),"")</f>
        <v>0.30534193062550008</v>
      </c>
      <c r="DD74" s="27">
        <f>IFERROR(INDEX(Sales!$D$5:$ABF$18,MATCH(UsagePerHour!$B74,Sales!$C$5:$C$18,0),MATCH(UsagePerHour!DD$4,Sales!$D$3:$ABF$3,0))/DD$2*INDEX(Usage!$D$5:$ABF$11,MATCH(UsagePerHour!$B$68,Usage!$C$5:$C$11,0),MATCH(UsagePerHour!DD$4,Usage!$D$3:$ABF$3,0)),"")</f>
        <v>0.20773084524520843</v>
      </c>
      <c r="DE74" s="27">
        <f>IFERROR(INDEX(Sales!$D$5:$ABF$18,MATCH(UsagePerHour!$B74,Sales!$C$5:$C$18,0),MATCH(UsagePerHour!DE$4,Sales!$D$3:$ABF$3,0))/DE$2*INDEX(Usage!$D$5:$ABF$11,MATCH(UsagePerHour!$B$68,Usage!$C$5:$C$11,0),MATCH(UsagePerHour!DE$4,Usage!$D$3:$ABF$3,0)),"")</f>
        <v>9.7876289206458633E-2</v>
      </c>
      <c r="DF74" s="27">
        <f>IFERROR(INDEX(Sales!$D$5:$ABF$18,MATCH(UsagePerHour!$B74,Sales!$C$5:$C$18,0),MATCH(UsagePerHour!DF$4,Sales!$D$3:$ABF$3,0))/DF$2*INDEX(Usage!$D$5:$ABF$11,MATCH(UsagePerHour!$B$68,Usage!$C$5:$C$11,0),MATCH(UsagePerHour!DF$4,Usage!$D$3:$ABF$3,0)),"")</f>
        <v>1.4424917807676563E-2</v>
      </c>
      <c r="DG74" s="27">
        <f>IFERROR(INDEX(Sales!$D$5:$ABF$18,MATCH(UsagePerHour!$B74,Sales!$C$5:$C$18,0),MATCH(UsagePerHour!DG$4,Sales!$D$3:$ABF$3,0))/DG$2*INDEX(Usage!$D$5:$ABF$11,MATCH(UsagePerHour!$B$68,Usage!$C$5:$C$11,0),MATCH(UsagePerHour!DG$4,Usage!$D$3:$ABF$3,0)),"")</f>
        <v>9.2590597044042114E-2</v>
      </c>
      <c r="DH74" s="27">
        <f>IFERROR(INDEX(Sales!$D$5:$ABF$18,MATCH(UsagePerHour!$B74,Sales!$C$5:$C$18,0),MATCH(UsagePerHour!DH$4,Sales!$D$3:$ABF$3,0))/DH$2*INDEX(Usage!$D$5:$ABF$11,MATCH(UsagePerHour!$B$68,Usage!$C$5:$C$11,0),MATCH(UsagePerHour!DH$4,Usage!$D$3:$ABF$3,0)),"")</f>
        <v>0.19879114252457683</v>
      </c>
      <c r="DI74" s="27">
        <f>IFERROR(INDEX(Sales!$D$5:$ABF$18,MATCH(UsagePerHour!$B74,Sales!$C$5:$C$18,0),MATCH(UsagePerHour!DI$4,Sales!$D$3:$ABF$3,0))/DI$2*INDEX(Usage!$D$5:$ABF$11,MATCH(UsagePerHour!$B$68,Usage!$C$5:$C$11,0),MATCH(UsagePerHour!DI$4,Usage!$D$3:$ABF$3,0)),"")</f>
        <v>5.2982245003008702E-2</v>
      </c>
      <c r="DJ74" s="27">
        <f>IFERROR(INDEX(Sales!$D$5:$ABF$18,MATCH(UsagePerHour!$B74,Sales!$C$5:$C$18,0),MATCH(UsagePerHour!DJ$4,Sales!$D$3:$ABF$3,0))/DJ$2*INDEX(Usage!$D$5:$ABF$11,MATCH(UsagePerHour!$B$68,Usage!$C$5:$C$11,0),MATCH(UsagePerHour!DJ$4,Usage!$D$3:$ABF$3,0)),"")</f>
        <v>0.38200385157895411</v>
      </c>
      <c r="DK74" s="27">
        <f>IFERROR(INDEX(Sales!$D$5:$ABF$18,MATCH(UsagePerHour!$B74,Sales!$C$5:$C$18,0),MATCH(UsagePerHour!DK$4,Sales!$D$3:$ABF$3,0))/DK$2*INDEX(Usage!$D$5:$ABF$11,MATCH(UsagePerHour!$B$68,Usage!$C$5:$C$11,0),MATCH(UsagePerHour!DK$4,Usage!$D$3:$ABF$3,0)),"")</f>
        <v>0.20461029717986812</v>
      </c>
      <c r="DL74" s="27">
        <f>IFERROR(INDEX(Sales!$D$5:$ABF$18,MATCH(UsagePerHour!$B74,Sales!$C$5:$C$18,0),MATCH(UsagePerHour!DL$4,Sales!$D$3:$ABF$3,0))/DL$2*INDEX(Usage!$D$5:$ABF$11,MATCH(UsagePerHour!$B$68,Usage!$C$5:$C$11,0),MATCH(UsagePerHour!DL$4,Usage!$D$3:$ABF$3,0)),"")</f>
        <v>0.44053776343071932</v>
      </c>
      <c r="DM74" s="27">
        <f>IFERROR(INDEX(Sales!$D$5:$ABF$18,MATCH(UsagePerHour!$B74,Sales!$C$5:$C$18,0),MATCH(UsagePerHour!DM$4,Sales!$D$3:$ABF$3,0))/DM$2*INDEX(Usage!$D$5:$ABF$11,MATCH(UsagePerHour!$B$68,Usage!$C$5:$C$11,0),MATCH(UsagePerHour!DM$4,Usage!$D$3:$ABF$3,0)),"")</f>
        <v>7.1784880771182155E-2</v>
      </c>
      <c r="DN74" s="27">
        <f>IFERROR(INDEX(Sales!$D$5:$ABF$18,MATCH(UsagePerHour!$B74,Sales!$C$5:$C$18,0),MATCH(UsagePerHour!DN$4,Sales!$D$3:$ABF$3,0))/DN$2*INDEX(Usage!$D$5:$ABF$11,MATCH(UsagePerHour!$B$68,Usage!$C$5:$C$11,0),MATCH(UsagePerHour!DN$4,Usage!$D$3:$ABF$3,0)),"")</f>
        <v>0.13805606738615428</v>
      </c>
      <c r="DO74" s="27">
        <f>IFERROR(INDEX(Sales!$D$5:$ABF$18,MATCH(UsagePerHour!$B74,Sales!$C$5:$C$18,0),MATCH(UsagePerHour!DO$4,Sales!$D$3:$ABF$3,0))/DO$2*INDEX(Usage!$D$5:$ABF$11,MATCH(UsagePerHour!$B$68,Usage!$C$5:$C$11,0),MATCH(UsagePerHour!DO$4,Usage!$D$3:$ABF$3,0)),"")</f>
        <v>0.24496086245950055</v>
      </c>
      <c r="DP74" s="27">
        <f>IFERROR(INDEX(Sales!$D$5:$ABF$18,MATCH(UsagePerHour!$B74,Sales!$C$5:$C$18,0),MATCH(UsagePerHour!DP$4,Sales!$D$3:$ABF$3,0))/DP$2*INDEX(Usage!$D$5:$ABF$11,MATCH(UsagePerHour!$B$68,Usage!$C$5:$C$11,0),MATCH(UsagePerHour!DP$4,Usage!$D$3:$ABF$3,0)),"")</f>
        <v>7.7084608751176675E-2</v>
      </c>
      <c r="DQ74" s="27">
        <f>IFERROR(INDEX(Sales!$D$5:$ABF$18,MATCH(UsagePerHour!$B74,Sales!$C$5:$C$18,0),MATCH(UsagePerHour!DQ$4,Sales!$D$3:$ABF$3,0))/DQ$2*INDEX(Usage!$D$5:$ABF$11,MATCH(UsagePerHour!$B$68,Usage!$C$5:$C$11,0),MATCH(UsagePerHour!DQ$4,Usage!$D$3:$ABF$3,0)),"")</f>
        <v>0.14570187028591639</v>
      </c>
      <c r="DR74" s="27">
        <f>IFERROR(INDEX(Sales!$D$5:$ABF$18,MATCH(UsagePerHour!$B74,Sales!$C$5:$C$18,0),MATCH(UsagePerHour!DR$4,Sales!$D$3:$ABF$3,0))/DR$2*INDEX(Usage!$D$5:$ABF$11,MATCH(UsagePerHour!$B$68,Usage!$C$5:$C$11,0),MATCH(UsagePerHour!DR$4,Usage!$D$3:$ABF$3,0)),"")</f>
        <v>5.2635485814070931E-2</v>
      </c>
      <c r="DS74" s="27">
        <f>IFERROR(INDEX(Sales!$D$5:$ABF$18,MATCH(UsagePerHour!$B74,Sales!$C$5:$C$18,0),MATCH(UsagePerHour!DS$4,Sales!$D$3:$ABF$3,0))/DS$2*INDEX(Usage!$D$5:$ABF$11,MATCH(UsagePerHour!$B$68,Usage!$C$5:$C$11,0),MATCH(UsagePerHour!DS$4,Usage!$D$3:$ABF$3,0)),"")</f>
        <v>0.26133259173223838</v>
      </c>
      <c r="DT74" s="27">
        <f>IFERROR(INDEX(Sales!$D$5:$ABF$18,MATCH(UsagePerHour!$B74,Sales!$C$5:$C$18,0),MATCH(UsagePerHour!DT$4,Sales!$D$3:$ABF$3,0))/DT$2*INDEX(Usage!$D$5:$ABF$11,MATCH(UsagePerHour!$B$68,Usage!$C$5:$C$11,0),MATCH(UsagePerHour!DT$4,Usage!$D$3:$ABF$3,0)),"")</f>
        <v>6.8212180746561879E-2</v>
      </c>
      <c r="DU74" s="27">
        <f>IFERROR(INDEX(Sales!$D$5:$ABF$18,MATCH(UsagePerHour!$B74,Sales!$C$5:$C$18,0),MATCH(UsagePerHour!DU$4,Sales!$D$3:$ABF$3,0))/DU$2*INDEX(Usage!$D$5:$ABF$11,MATCH(UsagePerHour!$B$68,Usage!$C$5:$C$11,0),MATCH(UsagePerHour!DU$4,Usage!$D$3:$ABF$3,0)),"")</f>
        <v>0.10957551109335852</v>
      </c>
      <c r="DV74" s="27">
        <f>IFERROR(INDEX(Sales!$D$5:$ABF$18,MATCH(UsagePerHour!$B74,Sales!$C$5:$C$18,0),MATCH(UsagePerHour!DV$4,Sales!$D$3:$ABF$3,0))/DV$2*INDEX(Usage!$D$5:$ABF$11,MATCH(UsagePerHour!$B$68,Usage!$C$5:$C$11,0),MATCH(UsagePerHour!DV$4,Usage!$D$3:$ABF$3,0)),"")</f>
        <v>0.10184888888888888</v>
      </c>
      <c r="DW74" s="27">
        <f>IFERROR(INDEX(Sales!$D$5:$ABF$18,MATCH(UsagePerHour!$B74,Sales!$C$5:$C$18,0),MATCH(UsagePerHour!DW$4,Sales!$D$3:$ABF$3,0))/DW$2*INDEX(Usage!$D$5:$ABF$11,MATCH(UsagePerHour!$B$68,Usage!$C$5:$C$11,0),MATCH(UsagePerHour!DW$4,Usage!$D$3:$ABF$3,0)),"")</f>
        <v>3.6244398410416843E-2</v>
      </c>
      <c r="DX74" s="27">
        <f>IFERROR(INDEX(Sales!$D$5:$ABF$18,MATCH(UsagePerHour!$B74,Sales!$C$5:$C$18,0),MATCH(UsagePerHour!DX$4,Sales!$D$3:$ABF$3,0))/DX$2*INDEX(Usage!$D$5:$ABF$11,MATCH(UsagePerHour!$B$68,Usage!$C$5:$C$11,0),MATCH(UsagePerHour!DX$4,Usage!$D$3:$ABF$3,0)),"")</f>
        <v>0.13505207402865158</v>
      </c>
      <c r="DY74" s="27">
        <f>IFERROR(INDEX(Sales!$D$5:$ABF$18,MATCH(UsagePerHour!$B74,Sales!$C$5:$C$18,0),MATCH(UsagePerHour!DY$4,Sales!$D$3:$ABF$3,0))/DY$2*INDEX(Usage!$D$5:$ABF$11,MATCH(UsagePerHour!$B$68,Usage!$C$5:$C$11,0),MATCH(UsagePerHour!DY$4,Usage!$D$3:$ABF$3,0)),"")</f>
        <v>0.11947178930453077</v>
      </c>
      <c r="DZ74" s="27">
        <f>IFERROR(INDEX(Sales!$D$5:$ABF$18,MATCH(UsagePerHour!$B74,Sales!$C$5:$C$18,0),MATCH(UsagePerHour!DZ$4,Sales!$D$3:$ABF$3,0))/DZ$2*INDEX(Usage!$D$5:$ABF$11,MATCH(UsagePerHour!$B$68,Usage!$C$5:$C$11,0),MATCH(UsagePerHour!DZ$4,Usage!$D$3:$ABF$3,0)),"")</f>
        <v>0.28778737408361832</v>
      </c>
      <c r="EA74" s="27">
        <f>IFERROR(INDEX(Sales!$D$5:$ABF$18,MATCH(UsagePerHour!$B74,Sales!$C$5:$C$18,0),MATCH(UsagePerHour!EA$4,Sales!$D$3:$ABF$3,0))/EA$2*INDEX(Usage!$D$5:$ABF$11,MATCH(UsagePerHour!$B$68,Usage!$C$5:$C$11,0),MATCH(UsagePerHour!EA$4,Usage!$D$3:$ABF$3,0)),"")</f>
        <v>0.2884190540408656</v>
      </c>
      <c r="EB74" s="27">
        <f>IFERROR(INDEX(Sales!$D$5:$ABF$18,MATCH(UsagePerHour!$B74,Sales!$C$5:$C$18,0),MATCH(UsagePerHour!EB$4,Sales!$D$3:$ABF$3,0))/EB$2*INDEX(Usage!$D$5:$ABF$11,MATCH(UsagePerHour!$B$68,Usage!$C$5:$C$11,0),MATCH(UsagePerHour!EB$4,Usage!$D$3:$ABF$3,0)),"")</f>
        <v>3.504788932245477E-4</v>
      </c>
      <c r="EC74" s="27">
        <f>IFERROR(INDEX(Sales!$D$5:$ABF$18,MATCH(UsagePerHour!$B74,Sales!$C$5:$C$18,0),MATCH(UsagePerHour!EC$4,Sales!$D$3:$ABF$3,0))/EC$2*INDEX(Usage!$D$5:$ABF$11,MATCH(UsagePerHour!$B$68,Usage!$C$5:$C$11,0),MATCH(UsagePerHour!EC$4,Usage!$D$3:$ABF$3,0)),"")</f>
        <v>8.7205542402592415E-2</v>
      </c>
      <c r="ED74" s="27">
        <f>IFERROR(INDEX(Sales!$D$5:$ABF$18,MATCH(UsagePerHour!$B74,Sales!$C$5:$C$18,0),MATCH(UsagePerHour!ED$4,Sales!$D$3:$ABF$3,0))/ED$2*INDEX(Usage!$D$5:$ABF$11,MATCH(UsagePerHour!$B$68,Usage!$C$5:$C$11,0),MATCH(UsagePerHour!ED$4,Usage!$D$3:$ABF$3,0)),"")</f>
        <v>0.13999389206404605</v>
      </c>
      <c r="EE74" s="27">
        <f>IFERROR(INDEX(Sales!$D$5:$ABF$18,MATCH(UsagePerHour!$B74,Sales!$C$5:$C$18,0),MATCH(UsagePerHour!EE$4,Sales!$D$3:$ABF$3,0))/EE$2*INDEX(Usage!$D$5:$ABF$11,MATCH(UsagePerHour!$B$68,Usage!$C$5:$C$11,0),MATCH(UsagePerHour!EE$4,Usage!$D$3:$ABF$3,0)),"")</f>
        <v>0.15625657006433408</v>
      </c>
      <c r="EF74" s="27">
        <f>IFERROR(INDEX(Sales!$D$5:$ABF$18,MATCH(UsagePerHour!$B74,Sales!$C$5:$C$18,0),MATCH(UsagePerHour!EF$4,Sales!$D$3:$ABF$3,0))/EF$2*INDEX(Usage!$D$5:$ABF$11,MATCH(UsagePerHour!$B$68,Usage!$C$5:$C$11,0),MATCH(UsagePerHour!EF$4,Usage!$D$3:$ABF$3,0)),"")</f>
        <v>0.14760766705291617</v>
      </c>
      <c r="EG74" s="27">
        <f>IFERROR(INDEX(Sales!$D$5:$ABF$18,MATCH(UsagePerHour!$B74,Sales!$C$5:$C$18,0),MATCH(UsagePerHour!EG$4,Sales!$D$3:$ABF$3,0))/EG$2*INDEX(Usage!$D$5:$ABF$11,MATCH(UsagePerHour!$B$68,Usage!$C$5:$C$11,0),MATCH(UsagePerHour!EG$4,Usage!$D$3:$ABF$3,0)),"")</f>
        <v>0.4393404603210736</v>
      </c>
      <c r="EH74" s="27">
        <f>IFERROR(INDEX(Sales!$D$5:$ABF$18,MATCH(UsagePerHour!$B74,Sales!$C$5:$C$18,0),MATCH(UsagePerHour!EH$4,Sales!$D$3:$ABF$3,0))/EH$2*INDEX(Usage!$D$5:$ABF$11,MATCH(UsagePerHour!$B$68,Usage!$C$5:$C$11,0),MATCH(UsagePerHour!EH$4,Usage!$D$3:$ABF$3,0)),"")</f>
        <v>7.1987094130902388E-2</v>
      </c>
      <c r="EI74" s="27">
        <f>IFERROR(INDEX(Sales!$D$5:$ABF$18,MATCH(UsagePerHour!$B74,Sales!$C$5:$C$18,0),MATCH(UsagePerHour!EI$4,Sales!$D$3:$ABF$3,0))/EI$2*INDEX(Usage!$D$5:$ABF$11,MATCH(UsagePerHour!$B$68,Usage!$C$5:$C$11,0),MATCH(UsagePerHour!EI$4,Usage!$D$3:$ABF$3,0)),"")</f>
        <v>0.14603850574106683</v>
      </c>
      <c r="EJ74" s="27">
        <f>IFERROR(INDEX(Sales!$D$5:$ABF$18,MATCH(UsagePerHour!$B74,Sales!$C$5:$C$18,0),MATCH(UsagePerHour!EJ$4,Sales!$D$3:$ABF$3,0))/EJ$2*INDEX(Usage!$D$5:$ABF$11,MATCH(UsagePerHour!$B$68,Usage!$C$5:$C$11,0),MATCH(UsagePerHour!EJ$4,Usage!$D$3:$ABF$3,0)),"")</f>
        <v>0.10716998723739216</v>
      </c>
      <c r="EK74" s="27">
        <f>IFERROR(INDEX(Sales!$D$5:$ABF$18,MATCH(UsagePerHour!$B74,Sales!$C$5:$C$18,0),MATCH(UsagePerHour!EK$4,Sales!$D$3:$ABF$3,0))/EK$2*INDEX(Usage!$D$5:$ABF$11,MATCH(UsagePerHour!$B$68,Usage!$C$5:$C$11,0),MATCH(UsagePerHour!EK$4,Usage!$D$3:$ABF$3,0)),"")</f>
        <v>6.0148840822745839E-2</v>
      </c>
      <c r="EL74" s="27">
        <f>IFERROR(INDEX(Sales!$D$5:$ABF$18,MATCH(UsagePerHour!$B74,Sales!$C$5:$C$18,0),MATCH(UsagePerHour!EL$4,Sales!$D$3:$ABF$3,0))/EL$2*INDEX(Usage!$D$5:$ABF$11,MATCH(UsagePerHour!$B$68,Usage!$C$5:$C$11,0),MATCH(UsagePerHour!EL$4,Usage!$D$3:$ABF$3,0)),"")</f>
        <v>0.11348920379682166</v>
      </c>
      <c r="EM74" s="27">
        <f>IFERROR(INDEX(Sales!$D$5:$ABF$18,MATCH(UsagePerHour!$B74,Sales!$C$5:$C$18,0),MATCH(UsagePerHour!EM$4,Sales!$D$3:$ABF$3,0))/EM$2*INDEX(Usage!$D$5:$ABF$11,MATCH(UsagePerHour!$B$68,Usage!$C$5:$C$11,0),MATCH(UsagePerHour!EM$4,Usage!$D$3:$ABF$3,0)),"")</f>
        <v>0.29497889423502671</v>
      </c>
      <c r="EN74" s="27">
        <f>IFERROR(INDEX(Sales!$D$5:$ABF$18,MATCH(UsagePerHour!$B74,Sales!$C$5:$C$18,0),MATCH(UsagePerHour!EN$4,Sales!$D$3:$ABF$3,0))/EN$2*INDEX(Usage!$D$5:$ABF$11,MATCH(UsagePerHour!$B$68,Usage!$C$5:$C$11,0),MATCH(UsagePerHour!EN$4,Usage!$D$3:$ABF$3,0)),"")</f>
        <v>0.23003408342693366</v>
      </c>
      <c r="EO74" s="27">
        <f>IFERROR(INDEX(Sales!$D$5:$ABF$18,MATCH(UsagePerHour!$B74,Sales!$C$5:$C$18,0),MATCH(UsagePerHour!EO$4,Sales!$D$3:$ABF$3,0))/EO$2*INDEX(Usage!$D$5:$ABF$11,MATCH(UsagePerHour!$B$68,Usage!$C$5:$C$11,0),MATCH(UsagePerHour!EO$4,Usage!$D$3:$ABF$3,0)),"")</f>
        <v>4.3646512291464185E-2</v>
      </c>
      <c r="EP74" s="27">
        <f>IFERROR(INDEX(Sales!$D$5:$ABF$18,MATCH(UsagePerHour!$B74,Sales!$C$5:$C$18,0),MATCH(UsagePerHour!EP$4,Sales!$D$3:$ABF$3,0))/EP$2*INDEX(Usage!$D$5:$ABF$11,MATCH(UsagePerHour!$B$68,Usage!$C$5:$C$11,0),MATCH(UsagePerHour!EP$4,Usage!$D$3:$ABF$3,0)),"")</f>
        <v>0.11693911577010789</v>
      </c>
      <c r="EQ74" s="27">
        <f>IFERROR(INDEX(Sales!$D$5:$ABF$18,MATCH(UsagePerHour!$B74,Sales!$C$5:$C$18,0),MATCH(UsagePerHour!EQ$4,Sales!$D$3:$ABF$3,0))/EQ$2*INDEX(Usage!$D$5:$ABF$11,MATCH(UsagePerHour!$B$68,Usage!$C$5:$C$11,0),MATCH(UsagePerHour!EQ$4,Usage!$D$3:$ABF$3,0)),"")</f>
        <v>0.29654255319148937</v>
      </c>
      <c r="ER74" s="27">
        <f>IFERROR(INDEX(Sales!$D$5:$ABF$18,MATCH(UsagePerHour!$B74,Sales!$C$5:$C$18,0),MATCH(UsagePerHour!ER$4,Sales!$D$3:$ABF$3,0))/ER$2*INDEX(Usage!$D$5:$ABF$11,MATCH(UsagePerHour!$B$68,Usage!$C$5:$C$11,0),MATCH(UsagePerHour!ER$4,Usage!$D$3:$ABF$3,0)),"")</f>
        <v>0.11109634551495016</v>
      </c>
      <c r="ES74" s="27">
        <f>IFERROR(INDEX(Sales!$D$5:$ABF$18,MATCH(UsagePerHour!$B74,Sales!$C$5:$C$18,0),MATCH(UsagePerHour!ES$4,Sales!$D$3:$ABF$3,0))/ES$2*INDEX(Usage!$D$5:$ABF$11,MATCH(UsagePerHour!$B$68,Usage!$C$5:$C$11,0),MATCH(UsagePerHour!ES$4,Usage!$D$3:$ABF$3,0)),"")</f>
        <v>0.15662058654279495</v>
      </c>
      <c r="ET74" s="27">
        <f>IFERROR(INDEX(Sales!$D$5:$ABF$18,MATCH(UsagePerHour!$B74,Sales!$C$5:$C$18,0),MATCH(UsagePerHour!ET$4,Sales!$D$3:$ABF$3,0))/ET$2*INDEX(Usage!$D$5:$ABF$11,MATCH(UsagePerHour!$B$68,Usage!$C$5:$C$11,0),MATCH(UsagePerHour!ET$4,Usage!$D$3:$ABF$3,0)),"")</f>
        <v>0.15606227710126475</v>
      </c>
      <c r="EU74" s="27">
        <f>IFERROR(INDEX(Sales!$D$5:$ABF$18,MATCH(UsagePerHour!$B74,Sales!$C$5:$C$18,0),MATCH(UsagePerHour!EU$4,Sales!$D$3:$ABF$3,0))/EU$2*INDEX(Usage!$D$5:$ABF$11,MATCH(UsagePerHour!$B$68,Usage!$C$5:$C$11,0),MATCH(UsagePerHour!EU$4,Usage!$D$3:$ABF$3,0)),"")</f>
        <v>1.0061635013150756</v>
      </c>
      <c r="EV74" s="27">
        <f>IFERROR(INDEX(Sales!$D$5:$ABF$18,MATCH(UsagePerHour!$B74,Sales!$C$5:$C$18,0),MATCH(UsagePerHour!EV$4,Sales!$D$3:$ABF$3,0))/EV$2*INDEX(Usage!$D$5:$ABF$11,MATCH(UsagePerHour!$B$68,Usage!$C$5:$C$11,0),MATCH(UsagePerHour!EV$4,Usage!$D$3:$ABF$3,0)),"")</f>
        <v>0.11293748782271951</v>
      </c>
      <c r="EW74" s="27">
        <f>IFERROR(INDEX(Sales!$D$5:$ABF$18,MATCH(UsagePerHour!$B74,Sales!$C$5:$C$18,0),MATCH(UsagePerHour!EW$4,Sales!$D$3:$ABF$3,0))/EW$2*INDEX(Usage!$D$5:$ABF$11,MATCH(UsagePerHour!$B$68,Usage!$C$5:$C$11,0),MATCH(UsagePerHour!EW$4,Usage!$D$3:$ABF$3,0)),"")</f>
        <v>0.15824757044978929</v>
      </c>
      <c r="EX74" s="27">
        <f>IFERROR(INDEX(Sales!$D$5:$ABF$18,MATCH(UsagePerHour!$B74,Sales!$C$5:$C$18,0),MATCH(UsagePerHour!EX$4,Sales!$D$3:$ABF$3,0))/EX$2*INDEX(Usage!$D$5:$ABF$11,MATCH(UsagePerHour!$B$68,Usage!$C$5:$C$11,0),MATCH(UsagePerHour!EX$4,Usage!$D$3:$ABF$3,0)),"")</f>
        <v>0.18505640976161106</v>
      </c>
      <c r="EY74" s="27">
        <f>IFERROR(INDEX(Sales!$D$5:$ABF$18,MATCH(UsagePerHour!$B74,Sales!$C$5:$C$18,0),MATCH(UsagePerHour!EY$4,Sales!$D$3:$ABF$3,0))/EY$2*INDEX(Usage!$D$5:$ABF$11,MATCH(UsagePerHour!$B$68,Usage!$C$5:$C$11,0),MATCH(UsagePerHour!EY$4,Usage!$D$3:$ABF$3,0)),"")</f>
        <v>0.66570948530625107</v>
      </c>
      <c r="EZ74" s="27">
        <f>IFERROR(INDEX(Sales!$D$5:$ABF$18,MATCH(UsagePerHour!$B74,Sales!$C$5:$C$18,0),MATCH(UsagePerHour!EZ$4,Sales!$D$3:$ABF$3,0))/EZ$2*INDEX(Usage!$D$5:$ABF$11,MATCH(UsagePerHour!$B$68,Usage!$C$5:$C$11,0),MATCH(UsagePerHour!EZ$4,Usage!$D$3:$ABF$3,0)),"")</f>
        <v>0.24415263382437824</v>
      </c>
      <c r="FA74" s="27">
        <f>IFERROR(INDEX(Sales!$D$5:$ABF$18,MATCH(UsagePerHour!$B74,Sales!$C$5:$C$18,0),MATCH(UsagePerHour!FA$4,Sales!$D$3:$ABF$3,0))/FA$2*INDEX(Usage!$D$5:$ABF$11,MATCH(UsagePerHour!$B$68,Usage!$C$5:$C$11,0),MATCH(UsagePerHour!FA$4,Usage!$D$3:$ABF$3,0)),"")</f>
        <v>0.12739770813244661</v>
      </c>
      <c r="FB74" s="27">
        <f>IFERROR(INDEX(Sales!$D$5:$ABF$18,MATCH(UsagePerHour!$B74,Sales!$C$5:$C$18,0),MATCH(UsagePerHour!FB$4,Sales!$D$3:$ABF$3,0))/FB$2*INDEX(Usage!$D$5:$ABF$11,MATCH(UsagePerHour!$B$68,Usage!$C$5:$C$11,0),MATCH(UsagePerHour!FB$4,Usage!$D$3:$ABF$3,0)),"")</f>
        <v>0.16868395952023305</v>
      </c>
      <c r="FC74" s="27">
        <f>IFERROR(INDEX(Sales!$D$5:$ABF$18,MATCH(UsagePerHour!$B74,Sales!$C$5:$C$18,0),MATCH(UsagePerHour!FC$4,Sales!$D$3:$ABF$3,0))/FC$2*INDEX(Usage!$D$5:$ABF$11,MATCH(UsagePerHour!$B$68,Usage!$C$5:$C$11,0),MATCH(UsagePerHour!FC$4,Usage!$D$3:$ABF$3,0)),"")</f>
        <v>6.850020787765948E-2</v>
      </c>
      <c r="FD74" s="27">
        <f>IFERROR(INDEX(Sales!$D$5:$ABF$18,MATCH(UsagePerHour!$B74,Sales!$C$5:$C$18,0),MATCH(UsagePerHour!FD$4,Sales!$D$3:$ABF$3,0))/FD$2*INDEX(Usage!$D$5:$ABF$11,MATCH(UsagePerHour!$B$68,Usage!$C$5:$C$11,0),MATCH(UsagePerHour!FD$4,Usage!$D$3:$ABF$3,0)),"")</f>
        <v>1.1018277883975171E-2</v>
      </c>
      <c r="FE74" s="27">
        <f>IFERROR(INDEX(Sales!$D$5:$ABF$18,MATCH(UsagePerHour!$B74,Sales!$C$5:$C$18,0),MATCH(UsagePerHour!FE$4,Sales!$D$3:$ABF$3,0))/FE$2*INDEX(Usage!$D$5:$ABF$11,MATCH(UsagePerHour!$B$68,Usage!$C$5:$C$11,0),MATCH(UsagePerHour!FE$4,Usage!$D$3:$ABF$3,0)),"")</f>
        <v>9.9926155182711612E-2</v>
      </c>
      <c r="FF74" s="27">
        <f>IFERROR(INDEX(Sales!$D$5:$ABF$18,MATCH(UsagePerHour!$B74,Sales!$C$5:$C$18,0),MATCH(UsagePerHour!FF$4,Sales!$D$3:$ABF$3,0))/FF$2*INDEX(Usage!$D$5:$ABF$11,MATCH(UsagePerHour!$B$68,Usage!$C$5:$C$11,0),MATCH(UsagePerHour!FF$4,Usage!$D$3:$ABF$3,0)),"")</f>
        <v>1.0943408635033377E-2</v>
      </c>
      <c r="FG74" s="27">
        <f>IFERROR(INDEX(Sales!$D$5:$ABF$18,MATCH(UsagePerHour!$B74,Sales!$C$5:$C$18,0),MATCH(UsagePerHour!FG$4,Sales!$D$3:$ABF$3,0))/FG$2*INDEX(Usage!$D$5:$ABF$11,MATCH(UsagePerHour!$B$68,Usage!$C$5:$C$11,0),MATCH(UsagePerHour!FG$4,Usage!$D$3:$ABF$3,0)),"")</f>
        <v>4.3541983374842316E-2</v>
      </c>
      <c r="FH74" s="27">
        <f>IFERROR(INDEX(Sales!$D$5:$ABF$18,MATCH(UsagePerHour!$B74,Sales!$C$5:$C$18,0),MATCH(UsagePerHour!FH$4,Sales!$D$3:$ABF$3,0))/FH$2*INDEX(Usage!$D$5:$ABF$11,MATCH(UsagePerHour!$B$68,Usage!$C$5:$C$11,0),MATCH(UsagePerHour!FH$4,Usage!$D$3:$ABF$3,0)),"")</f>
        <v>0.12674968981204907</v>
      </c>
      <c r="FI74" s="27">
        <f>IFERROR(INDEX(Sales!$D$5:$ABF$18,MATCH(UsagePerHour!$B74,Sales!$C$5:$C$18,0),MATCH(UsagePerHour!FI$4,Sales!$D$3:$ABF$3,0))/FI$2*INDEX(Usage!$D$5:$ABF$11,MATCH(UsagePerHour!$B$68,Usage!$C$5:$C$11,0),MATCH(UsagePerHour!FI$4,Usage!$D$3:$ABF$3,0)),"")</f>
        <v>0.21246469483823571</v>
      </c>
      <c r="FJ74" s="27">
        <f>IFERROR(INDEX(Sales!$D$5:$ABF$18,MATCH(UsagePerHour!$B74,Sales!$C$5:$C$18,0),MATCH(UsagePerHour!FJ$4,Sales!$D$3:$ABF$3,0))/FJ$2*INDEX(Usage!$D$5:$ABF$11,MATCH(UsagePerHour!$B$68,Usage!$C$5:$C$11,0),MATCH(UsagePerHour!FJ$4,Usage!$D$3:$ABF$3,0)),"")</f>
        <v>2.9074979381566522E-2</v>
      </c>
      <c r="FK74" s="27">
        <f>IFERROR(INDEX(Sales!$D$5:$ABF$18,MATCH(UsagePerHour!$B74,Sales!$C$5:$C$18,0),MATCH(UsagePerHour!FK$4,Sales!$D$3:$ABF$3,0))/FK$2*INDEX(Usage!$D$5:$ABF$11,MATCH(UsagePerHour!$B$68,Usage!$C$5:$C$11,0),MATCH(UsagePerHour!FK$4,Usage!$D$3:$ABF$3,0)),"")</f>
        <v>5.0403892518701435E-2</v>
      </c>
      <c r="FL74" s="27">
        <f>IFERROR(INDEX(Sales!$D$5:$ABF$18,MATCH(UsagePerHour!$B74,Sales!$C$5:$C$18,0),MATCH(UsagePerHour!FL$4,Sales!$D$3:$ABF$3,0))/FL$2*INDEX(Usage!$D$5:$ABF$11,MATCH(UsagePerHour!$B$68,Usage!$C$5:$C$11,0),MATCH(UsagePerHour!FL$4,Usage!$D$3:$ABF$3,0)),"")</f>
        <v>0.20042719818372842</v>
      </c>
      <c r="FM74" s="27">
        <f>IFERROR(INDEX(Sales!$D$5:$ABF$18,MATCH(UsagePerHour!$B74,Sales!$C$5:$C$18,0),MATCH(UsagePerHour!FM$4,Sales!$D$3:$ABF$3,0))/FM$2*INDEX(Usage!$D$5:$ABF$11,MATCH(UsagePerHour!$B$68,Usage!$C$5:$C$11,0),MATCH(UsagePerHour!FM$4,Usage!$D$3:$ABF$3,0)),"")</f>
        <v>4.4164823738671928E-2</v>
      </c>
      <c r="FN74" s="27">
        <f>IFERROR(INDEX(Sales!$D$5:$ABF$18,MATCH(UsagePerHour!$B74,Sales!$C$5:$C$18,0),MATCH(UsagePerHour!FN$4,Sales!$D$3:$ABF$3,0))/FN$2*INDEX(Usage!$D$5:$ABF$11,MATCH(UsagePerHour!$B$68,Usage!$C$5:$C$11,0),MATCH(UsagePerHour!FN$4,Usage!$D$3:$ABF$3,0)),"")</f>
        <v>0.28594462508095259</v>
      </c>
      <c r="FO74" s="27">
        <f>IFERROR(INDEX(Sales!$D$5:$ABF$18,MATCH(UsagePerHour!$B74,Sales!$C$5:$C$18,0),MATCH(UsagePerHour!FO$4,Sales!$D$3:$ABF$3,0))/FO$2*INDEX(Usage!$D$5:$ABF$11,MATCH(UsagePerHour!$B$68,Usage!$C$5:$C$11,0),MATCH(UsagePerHour!FO$4,Usage!$D$3:$ABF$3,0)),"")</f>
        <v>0.19105029585798816</v>
      </c>
      <c r="FP74" s="27">
        <f>IFERROR(INDEX(Sales!$D$5:$ABF$18,MATCH(UsagePerHour!$B74,Sales!$C$5:$C$18,0),MATCH(UsagePerHour!FP$4,Sales!$D$3:$ABF$3,0))/FP$2*INDEX(Usage!$D$5:$ABF$11,MATCH(UsagePerHour!$B$68,Usage!$C$5:$C$11,0),MATCH(UsagePerHour!FP$4,Usage!$D$3:$ABF$3,0)),"")</f>
        <v>0.25087696941926707</v>
      </c>
      <c r="FQ74" s="27">
        <f>IFERROR(INDEX(Sales!$D$5:$ABF$18,MATCH(UsagePerHour!$B74,Sales!$C$5:$C$18,0),MATCH(UsagePerHour!FQ$4,Sales!$D$3:$ABF$3,0))/FQ$2*INDEX(Usage!$D$5:$ABF$11,MATCH(UsagePerHour!$B$68,Usage!$C$5:$C$11,0),MATCH(UsagePerHour!FQ$4,Usage!$D$3:$ABF$3,0)),"")</f>
        <v>7.4528492932456697E-2</v>
      </c>
      <c r="FR74" s="27">
        <f>IFERROR(INDEX(Sales!$D$5:$ABF$18,MATCH(UsagePerHour!$B74,Sales!$C$5:$C$18,0),MATCH(UsagePerHour!FR$4,Sales!$D$3:$ABF$3,0))/FR$2*INDEX(Usage!$D$5:$ABF$11,MATCH(UsagePerHour!$B$68,Usage!$C$5:$C$11,0),MATCH(UsagePerHour!FR$4,Usage!$D$3:$ABF$3,0)),"")</f>
        <v>0.10776465441819773</v>
      </c>
      <c r="FS74" s="27">
        <f>IFERROR(INDEX(Sales!$D$5:$ABF$18,MATCH(UsagePerHour!$B74,Sales!$C$5:$C$18,0),MATCH(UsagePerHour!FS$4,Sales!$D$3:$ABF$3,0))/FS$2*INDEX(Usage!$D$5:$ABF$11,MATCH(UsagePerHour!$B$68,Usage!$C$5:$C$11,0),MATCH(UsagePerHour!FS$4,Usage!$D$3:$ABF$3,0)),"")</f>
        <v>0.28907782864617398</v>
      </c>
      <c r="FT74" s="27">
        <f>IFERROR(INDEX(Sales!$D$5:$ABF$18,MATCH(UsagePerHour!$B74,Sales!$C$5:$C$18,0),MATCH(UsagePerHour!FT$4,Sales!$D$3:$ABF$3,0))/FT$2*INDEX(Usage!$D$5:$ABF$11,MATCH(UsagePerHour!$B$68,Usage!$C$5:$C$11,0),MATCH(UsagePerHour!FT$4,Usage!$D$3:$ABF$3,0)),"")</f>
        <v>0.28026704146170062</v>
      </c>
      <c r="FU74" s="27">
        <f>IFERROR(INDEX(Sales!$D$5:$ABF$18,MATCH(UsagePerHour!$B74,Sales!$C$5:$C$18,0),MATCH(UsagePerHour!FU$4,Sales!$D$3:$ABF$3,0))/FU$2*INDEX(Usage!$D$5:$ABF$11,MATCH(UsagePerHour!$B$68,Usage!$C$5:$C$11,0),MATCH(UsagePerHour!FU$4,Usage!$D$3:$ABF$3,0)),"")</f>
        <v>0.20948831652045613</v>
      </c>
      <c r="FV74" s="27">
        <f>IFERROR(INDEX(Sales!$D$5:$ABF$18,MATCH(UsagePerHour!$B74,Sales!$C$5:$C$18,0),MATCH(UsagePerHour!FV$4,Sales!$D$3:$ABF$3,0))/FV$2*INDEX(Usage!$D$5:$ABF$11,MATCH(UsagePerHour!$B$68,Usage!$C$5:$C$11,0),MATCH(UsagePerHour!FV$4,Usage!$D$3:$ABF$3,0)),"")</f>
        <v>0.16835191821699338</v>
      </c>
      <c r="FW74" s="27">
        <f>IFERROR(INDEX(Sales!$D$5:$ABF$18,MATCH(UsagePerHour!$B74,Sales!$C$5:$C$18,0),MATCH(UsagePerHour!FW$4,Sales!$D$3:$ABF$3,0))/FW$2*INDEX(Usage!$D$5:$ABF$11,MATCH(UsagePerHour!$B$68,Usage!$C$5:$C$11,0),MATCH(UsagePerHour!FW$4,Usage!$D$3:$ABF$3,0)),"")</f>
        <v>0.28020503421193832</v>
      </c>
      <c r="FX74" s="27">
        <f>IFERROR(INDEX(Sales!$D$5:$ABF$18,MATCH(UsagePerHour!$B74,Sales!$C$5:$C$18,0),MATCH(UsagePerHour!FX$4,Sales!$D$3:$ABF$3,0))/FX$2*INDEX(Usage!$D$5:$ABF$11,MATCH(UsagePerHour!$B$68,Usage!$C$5:$C$11,0),MATCH(UsagePerHour!FX$4,Usage!$D$3:$ABF$3,0)),"")</f>
        <v>7.577977294911141E-2</v>
      </c>
      <c r="FY74" s="27">
        <f>IFERROR(INDEX(Sales!$D$5:$ABF$18,MATCH(UsagePerHour!$B74,Sales!$C$5:$C$18,0),MATCH(UsagePerHour!FY$4,Sales!$D$3:$ABF$3,0))/FY$2*INDEX(Usage!$D$5:$ABF$11,MATCH(UsagePerHour!$B$68,Usage!$C$5:$C$11,0),MATCH(UsagePerHour!FY$4,Usage!$D$3:$ABF$3,0)),"")</f>
        <v>9.4063206636156985E-2</v>
      </c>
      <c r="FZ74" s="27">
        <f>IFERROR(INDEX(Sales!$D$5:$ABF$18,MATCH(UsagePerHour!$B74,Sales!$C$5:$C$18,0),MATCH(UsagePerHour!FZ$4,Sales!$D$3:$ABF$3,0))/FZ$2*INDEX(Usage!$D$5:$ABF$11,MATCH(UsagePerHour!$B$68,Usage!$C$5:$C$11,0),MATCH(UsagePerHour!FZ$4,Usage!$D$3:$ABF$3,0)),"")</f>
        <v>0.5479539176187781</v>
      </c>
      <c r="GA74" s="27">
        <f>IFERROR(INDEX(Sales!$D$5:$ABF$18,MATCH(UsagePerHour!$B74,Sales!$C$5:$C$18,0),MATCH(UsagePerHour!GA$4,Sales!$D$3:$ABF$3,0))/GA$2*INDEX(Usage!$D$5:$ABF$11,MATCH(UsagePerHour!$B$68,Usage!$C$5:$C$11,0),MATCH(UsagePerHour!GA$4,Usage!$D$3:$ABF$3,0)),"")</f>
        <v>0.15801580686452535</v>
      </c>
      <c r="GB74" s="27">
        <f>IFERROR(INDEX(Sales!$D$5:$ABF$18,MATCH(UsagePerHour!$B74,Sales!$C$5:$C$18,0),MATCH(UsagePerHour!GB$4,Sales!$D$3:$ABF$3,0))/GB$2*INDEX(Usage!$D$5:$ABF$11,MATCH(UsagePerHour!$B$68,Usage!$C$5:$C$11,0),MATCH(UsagePerHour!GB$4,Usage!$D$3:$ABF$3,0)),"")</f>
        <v>0.14667654632913851</v>
      </c>
      <c r="GC74" s="27">
        <f>IFERROR(INDEX(Sales!$D$5:$ABF$18,MATCH(UsagePerHour!$B74,Sales!$C$5:$C$18,0),MATCH(UsagePerHour!GC$4,Sales!$D$3:$ABF$3,0))/GC$2*INDEX(Usage!$D$5:$ABF$11,MATCH(UsagePerHour!$B$68,Usage!$C$5:$C$11,0),MATCH(UsagePerHour!GC$4,Usage!$D$3:$ABF$3,0)),"")</f>
        <v>0.31308165353179906</v>
      </c>
      <c r="GD74" s="27">
        <f>IFERROR(INDEX(Sales!$D$5:$ABF$18,MATCH(UsagePerHour!$B74,Sales!$C$5:$C$18,0),MATCH(UsagePerHour!GD$4,Sales!$D$3:$ABF$3,0))/GD$2*INDEX(Usage!$D$5:$ABF$11,MATCH(UsagePerHour!$B$68,Usage!$C$5:$C$11,0),MATCH(UsagePerHour!GD$4,Usage!$D$3:$ABF$3,0)),"")</f>
        <v>0.13238662360606901</v>
      </c>
      <c r="GE74" s="27">
        <f>IFERROR(INDEX(Sales!$D$5:$ABF$18,MATCH(UsagePerHour!$B74,Sales!$C$5:$C$18,0),MATCH(UsagePerHour!GE$4,Sales!$D$3:$ABF$3,0))/GE$2*INDEX(Usage!$D$5:$ABF$11,MATCH(UsagePerHour!$B$68,Usage!$C$5:$C$11,0),MATCH(UsagePerHour!GE$4,Usage!$D$3:$ABF$3,0)),"")</f>
        <v>6.3579995858968286E-2</v>
      </c>
      <c r="GF74" s="27">
        <f>IFERROR(INDEX(Sales!$D$5:$ABF$18,MATCH(UsagePerHour!$B74,Sales!$C$5:$C$18,0),MATCH(UsagePerHour!GF$4,Sales!$D$3:$ABF$3,0))/GF$2*INDEX(Usage!$D$5:$ABF$11,MATCH(UsagePerHour!$B$68,Usage!$C$5:$C$11,0),MATCH(UsagePerHour!GF$4,Usage!$D$3:$ABF$3,0)),"")</f>
        <v>0.14740766658445228</v>
      </c>
      <c r="GG74" s="27">
        <f>IFERROR(INDEX(Sales!$D$5:$ABF$18,MATCH(UsagePerHour!$B74,Sales!$C$5:$C$18,0),MATCH(UsagePerHour!GG$4,Sales!$D$3:$ABF$3,0))/GG$2*INDEX(Usage!$D$5:$ABF$11,MATCH(UsagePerHour!$B$68,Usage!$C$5:$C$11,0),MATCH(UsagePerHour!GG$4,Usage!$D$3:$ABF$3,0)),"")</f>
        <v>0.10656019890982117</v>
      </c>
      <c r="GH74" s="27">
        <f>IFERROR(INDEX(Sales!$D$5:$ABF$18,MATCH(UsagePerHour!$B74,Sales!$C$5:$C$18,0),MATCH(UsagePerHour!GH$4,Sales!$D$3:$ABF$3,0))/GH$2*INDEX(Usage!$D$5:$ABF$11,MATCH(UsagePerHour!$B$68,Usage!$C$5:$C$11,0),MATCH(UsagePerHour!GH$4,Usage!$D$3:$ABF$3,0)),"")</f>
        <v>0.21553861840665609</v>
      </c>
      <c r="GI74" s="27">
        <f>IFERROR(INDEX(Sales!$D$5:$ABF$18,MATCH(UsagePerHour!$B74,Sales!$C$5:$C$18,0),MATCH(UsagePerHour!GI$4,Sales!$D$3:$ABF$3,0))/GI$2*INDEX(Usage!$D$5:$ABF$11,MATCH(UsagePerHour!$B$68,Usage!$C$5:$C$11,0),MATCH(UsagePerHour!GI$4,Usage!$D$3:$ABF$3,0)),"")</f>
        <v>0.14409853291840119</v>
      </c>
      <c r="GJ74" s="27">
        <f>IFERROR(INDEX(Sales!$D$5:$ABF$18,MATCH(UsagePerHour!$B74,Sales!$C$5:$C$18,0),MATCH(UsagePerHour!GJ$4,Sales!$D$3:$ABF$3,0))/GJ$2*INDEX(Usage!$D$5:$ABF$11,MATCH(UsagePerHour!$B$68,Usage!$C$5:$C$11,0),MATCH(UsagePerHour!GJ$4,Usage!$D$3:$ABF$3,0)),"")</f>
        <v>9.6421362175094089E-2</v>
      </c>
      <c r="GK74" s="27">
        <f>IFERROR(INDEX(Sales!$D$5:$ABF$18,MATCH(UsagePerHour!$B74,Sales!$C$5:$C$18,0),MATCH(UsagePerHour!GK$4,Sales!$D$3:$ABF$3,0))/GK$2*INDEX(Usage!$D$5:$ABF$11,MATCH(UsagePerHour!$B$68,Usage!$C$5:$C$11,0),MATCH(UsagePerHour!GK$4,Usage!$D$3:$ABF$3,0)),"")</f>
        <v>0.20663429310880999</v>
      </c>
      <c r="GL74" s="27">
        <f>IFERROR(INDEX(Sales!$D$5:$ABF$18,MATCH(UsagePerHour!$B74,Sales!$C$5:$C$18,0),MATCH(UsagePerHour!GL$4,Sales!$D$3:$ABF$3,0))/GL$2*INDEX(Usage!$D$5:$ABF$11,MATCH(UsagePerHour!$B$68,Usage!$C$5:$C$11,0),MATCH(UsagePerHour!GL$4,Usage!$D$3:$ABF$3,0)),"")</f>
        <v>7.0292265560936373E-2</v>
      </c>
      <c r="GM74" s="27">
        <f>IFERROR(INDEX(Sales!$D$5:$ABF$18,MATCH(UsagePerHour!$B74,Sales!$C$5:$C$18,0),MATCH(UsagePerHour!GM$4,Sales!$D$3:$ABF$3,0))/GM$2*INDEX(Usage!$D$5:$ABF$11,MATCH(UsagePerHour!$B$68,Usage!$C$5:$C$11,0),MATCH(UsagePerHour!GM$4,Usage!$D$3:$ABF$3,0)),"")</f>
        <v>0.21335319672892852</v>
      </c>
      <c r="GN74" s="27">
        <f>IFERROR(INDEX(Sales!$D$5:$ABF$18,MATCH(UsagePerHour!$B74,Sales!$C$5:$C$18,0),MATCH(UsagePerHour!GN$4,Sales!$D$3:$ABF$3,0))/GN$2*INDEX(Usage!$D$5:$ABF$11,MATCH(UsagePerHour!$B$68,Usage!$C$5:$C$11,0),MATCH(UsagePerHour!GN$4,Usage!$D$3:$ABF$3,0)),"")</f>
        <v>9.2176310895449004E-2</v>
      </c>
      <c r="GO74" s="27">
        <f>IFERROR(INDEX(Sales!$D$5:$ABF$18,MATCH(UsagePerHour!$B74,Sales!$C$5:$C$18,0),MATCH(UsagePerHour!GO$4,Sales!$D$3:$ABF$3,0))/GO$2*INDEX(Usage!$D$5:$ABF$11,MATCH(UsagePerHour!$B$68,Usage!$C$5:$C$11,0),MATCH(UsagePerHour!GO$4,Usage!$D$3:$ABF$3,0)),"")</f>
        <v>0.23681994592491346</v>
      </c>
      <c r="GP74" s="27">
        <f>IFERROR(INDEX(Sales!$D$5:$ABF$18,MATCH(UsagePerHour!$B74,Sales!$C$5:$C$18,0),MATCH(UsagePerHour!GP$4,Sales!$D$3:$ABF$3,0))/GP$2*INDEX(Usage!$D$5:$ABF$11,MATCH(UsagePerHour!$B$68,Usage!$C$5:$C$11,0),MATCH(UsagePerHour!GP$4,Usage!$D$3:$ABF$3,0)),"")</f>
        <v>0.77018016512060583</v>
      </c>
      <c r="GQ74" s="27">
        <f>IFERROR(INDEX(Sales!$D$5:$ABF$18,MATCH(UsagePerHour!$B74,Sales!$C$5:$C$18,0),MATCH(UsagePerHour!GQ$4,Sales!$D$3:$ABF$3,0))/GQ$2*INDEX(Usage!$D$5:$ABF$11,MATCH(UsagePerHour!$B$68,Usage!$C$5:$C$11,0),MATCH(UsagePerHour!GQ$4,Usage!$D$3:$ABF$3,0)),"")</f>
        <v>0.11884754778745543</v>
      </c>
      <c r="GR74" s="27">
        <f>IFERROR(INDEX(Sales!$D$5:$ABF$18,MATCH(UsagePerHour!$B74,Sales!$C$5:$C$18,0),MATCH(UsagePerHour!GR$4,Sales!$D$3:$ABF$3,0))/GR$2*INDEX(Usage!$D$5:$ABF$11,MATCH(UsagePerHour!$B$68,Usage!$C$5:$C$11,0),MATCH(UsagePerHour!GR$4,Usage!$D$3:$ABF$3,0)),"")</f>
        <v>0.1327250918256897</v>
      </c>
      <c r="GS74" s="27">
        <f>IFERROR(INDEX(Sales!$D$5:$ABF$18,MATCH(UsagePerHour!$B74,Sales!$C$5:$C$18,0),MATCH(UsagePerHour!GS$4,Sales!$D$3:$ABF$3,0))/GS$2*INDEX(Usage!$D$5:$ABF$11,MATCH(UsagePerHour!$B$68,Usage!$C$5:$C$11,0),MATCH(UsagePerHour!GS$4,Usage!$D$3:$ABF$3,0)),"")</f>
        <v>0.22152591385480572</v>
      </c>
      <c r="GT74" s="27">
        <f>IFERROR(INDEX(Sales!$D$5:$ABF$18,MATCH(UsagePerHour!$B74,Sales!$C$5:$C$18,0),MATCH(UsagePerHour!GT$4,Sales!$D$3:$ABF$3,0))/GT$2*INDEX(Usage!$D$5:$ABF$11,MATCH(UsagePerHour!$B$68,Usage!$C$5:$C$11,0),MATCH(UsagePerHour!GT$4,Usage!$D$3:$ABF$3,0)),"")</f>
        <v>0.14243546906382956</v>
      </c>
      <c r="GU74" s="27">
        <f>IFERROR(INDEX(Sales!$D$5:$ABF$18,MATCH(UsagePerHour!$B74,Sales!$C$5:$C$18,0),MATCH(UsagePerHour!GU$4,Sales!$D$3:$ABF$3,0))/GU$2*INDEX(Usage!$D$5:$ABF$11,MATCH(UsagePerHour!$B$68,Usage!$C$5:$C$11,0),MATCH(UsagePerHour!GU$4,Usage!$D$3:$ABF$3,0)),"")</f>
        <v>0.12901486965244885</v>
      </c>
      <c r="GV74" s="27">
        <f>IFERROR(INDEX(Sales!$D$5:$ABF$18,MATCH(UsagePerHour!$B74,Sales!$C$5:$C$18,0),MATCH(UsagePerHour!GV$4,Sales!$D$3:$ABF$3,0))/GV$2*INDEX(Usage!$D$5:$ABF$11,MATCH(UsagePerHour!$B$68,Usage!$C$5:$C$11,0),MATCH(UsagePerHour!GV$4,Usage!$D$3:$ABF$3,0)),"")</f>
        <v>0.32692879448474027</v>
      </c>
      <c r="GW74" s="27">
        <f>IFERROR(INDEX(Sales!$D$5:$ABF$18,MATCH(UsagePerHour!$B74,Sales!$C$5:$C$18,0),MATCH(UsagePerHour!GW$4,Sales!$D$3:$ABF$3,0))/GW$2*INDEX(Usage!$D$5:$ABF$11,MATCH(UsagePerHour!$B$68,Usage!$C$5:$C$11,0),MATCH(UsagePerHour!GW$4,Usage!$D$3:$ABF$3,0)),"")</f>
        <v>0.25998021150659911</v>
      </c>
      <c r="GX74" s="27">
        <f>IFERROR(INDEX(Sales!$D$5:$ABF$18,MATCH(UsagePerHour!$B74,Sales!$C$5:$C$18,0),MATCH(UsagePerHour!GX$4,Sales!$D$3:$ABF$3,0))/GX$2*INDEX(Usage!$D$5:$ABF$11,MATCH(UsagePerHour!$B$68,Usage!$C$5:$C$11,0),MATCH(UsagePerHour!GX$4,Usage!$D$3:$ABF$3,0)),"")</f>
        <v>1.4983023544850475E-2</v>
      </c>
      <c r="GY74" s="27">
        <f>IFERROR(INDEX(Sales!$D$5:$ABF$18,MATCH(UsagePerHour!$B74,Sales!$C$5:$C$18,0),MATCH(UsagePerHour!GY$4,Sales!$D$3:$ABF$3,0))/GY$2*INDEX(Usage!$D$5:$ABF$11,MATCH(UsagePerHour!$B$68,Usage!$C$5:$C$11,0),MATCH(UsagePerHour!GY$4,Usage!$D$3:$ABF$3,0)),"")</f>
        <v>0.61089271411232271</v>
      </c>
      <c r="GZ74" s="27">
        <f>IFERROR(INDEX(Sales!$D$5:$ABF$18,MATCH(UsagePerHour!$B74,Sales!$C$5:$C$18,0),MATCH(UsagePerHour!GZ$4,Sales!$D$3:$ABF$3,0))/GZ$2*INDEX(Usage!$D$5:$ABF$11,MATCH(UsagePerHour!$B$68,Usage!$C$5:$C$11,0),MATCH(UsagePerHour!GZ$4,Usage!$D$3:$ABF$3,0)),"")</f>
        <v>0.11766387225548902</v>
      </c>
      <c r="HA74" s="27">
        <f>IFERROR(INDEX(Sales!$D$5:$ABF$18,MATCH(UsagePerHour!$B74,Sales!$C$5:$C$18,0),MATCH(UsagePerHour!HA$4,Sales!$D$3:$ABF$3,0))/HA$2*INDEX(Usage!$D$5:$ABF$11,MATCH(UsagePerHour!$B$68,Usage!$C$5:$C$11,0),MATCH(UsagePerHour!HA$4,Usage!$D$3:$ABF$3,0)),"")</f>
        <v>0.12226405939152797</v>
      </c>
      <c r="HB74" s="27">
        <f>IFERROR(INDEX(Sales!$D$5:$ABF$18,MATCH(UsagePerHour!$B74,Sales!$C$5:$C$18,0),MATCH(UsagePerHour!HB$4,Sales!$D$3:$ABF$3,0))/HB$2*INDEX(Usage!$D$5:$ABF$11,MATCH(UsagePerHour!$B$68,Usage!$C$5:$C$11,0),MATCH(UsagePerHour!HB$4,Usage!$D$3:$ABF$3,0)),"")</f>
        <v>0.21652477093975514</v>
      </c>
      <c r="HC74" s="27">
        <f>IFERROR(INDEX(Sales!$D$5:$ABF$18,MATCH(UsagePerHour!$B74,Sales!$C$5:$C$18,0),MATCH(UsagePerHour!HC$4,Sales!$D$3:$ABF$3,0))/HC$2*INDEX(Usage!$D$5:$ABF$11,MATCH(UsagePerHour!$B$68,Usage!$C$5:$C$11,0),MATCH(UsagePerHour!HC$4,Usage!$D$3:$ABF$3,0)),"")</f>
        <v>0.10479398927435625</v>
      </c>
      <c r="HD74" s="27">
        <f>IFERROR(INDEX(Sales!$D$5:$ABF$18,MATCH(UsagePerHour!$B74,Sales!$C$5:$C$18,0),MATCH(UsagePerHour!HD$4,Sales!$D$3:$ABF$3,0))/HD$2*INDEX(Usage!$D$5:$ABF$11,MATCH(UsagePerHour!$B$68,Usage!$C$5:$C$11,0),MATCH(UsagePerHour!HD$4,Usage!$D$3:$ABF$3,0)),"")</f>
        <v>9.0865812044317443E-2</v>
      </c>
      <c r="HE74" s="27">
        <f>IFERROR(INDEX(Sales!$D$5:$ABF$18,MATCH(UsagePerHour!$B74,Sales!$C$5:$C$18,0),MATCH(UsagePerHour!HE$4,Sales!$D$3:$ABF$3,0))/HE$2*INDEX(Usage!$D$5:$ABF$11,MATCH(UsagePerHour!$B$68,Usage!$C$5:$C$11,0),MATCH(UsagePerHour!HE$4,Usage!$D$3:$ABF$3,0)),"")</f>
        <v>0.2637556565108774</v>
      </c>
      <c r="HF74" s="27">
        <f>IFERROR(INDEX(Sales!$D$5:$ABF$18,MATCH(UsagePerHour!$B74,Sales!$C$5:$C$18,0),MATCH(UsagePerHour!HF$4,Sales!$D$3:$ABF$3,0))/HF$2*INDEX(Usage!$D$5:$ABF$11,MATCH(UsagePerHour!$B$68,Usage!$C$5:$C$11,0),MATCH(UsagePerHour!HF$4,Usage!$D$3:$ABF$3,0)),"")</f>
        <v>0.25948871113213967</v>
      </c>
      <c r="HG74" s="27">
        <f>IFERROR(INDEX(Sales!$D$5:$ABF$18,MATCH(UsagePerHour!$B74,Sales!$C$5:$C$18,0),MATCH(UsagePerHour!HG$4,Sales!$D$3:$ABF$3,0))/HG$2*INDEX(Usage!$D$5:$ABF$11,MATCH(UsagePerHour!$B$68,Usage!$C$5:$C$11,0),MATCH(UsagePerHour!HG$4,Usage!$D$3:$ABF$3,0)),"")</f>
        <v>0.18027892736131149</v>
      </c>
      <c r="HH74" s="27">
        <f>IFERROR(INDEX(Sales!$D$5:$ABF$18,MATCH(UsagePerHour!$B74,Sales!$C$5:$C$18,0),MATCH(UsagePerHour!HH$4,Sales!$D$3:$ABF$3,0))/HH$2*INDEX(Usage!$D$5:$ABF$11,MATCH(UsagePerHour!$B$68,Usage!$C$5:$C$11,0),MATCH(UsagePerHour!HH$4,Usage!$D$3:$ABF$3,0)),"")</f>
        <v>0.19685364967156382</v>
      </c>
      <c r="HI74" s="27">
        <f>IFERROR(INDEX(Sales!$D$5:$ABF$18,MATCH(UsagePerHour!$B74,Sales!$C$5:$C$18,0),MATCH(UsagePerHour!HI$4,Sales!$D$3:$ABF$3,0))/HI$2*INDEX(Usage!$D$5:$ABF$11,MATCH(UsagePerHour!$B$68,Usage!$C$5:$C$11,0),MATCH(UsagePerHour!HI$4,Usage!$D$3:$ABF$3,0)),"")</f>
        <v>0.35622343113647847</v>
      </c>
      <c r="HJ74" s="27">
        <f>IFERROR(INDEX(Sales!$D$5:$ABF$18,MATCH(UsagePerHour!$B74,Sales!$C$5:$C$18,0),MATCH(UsagePerHour!HJ$4,Sales!$D$3:$ABF$3,0))/HJ$2*INDEX(Usage!$D$5:$ABF$11,MATCH(UsagePerHour!$B$68,Usage!$C$5:$C$11,0),MATCH(UsagePerHour!HJ$4,Usage!$D$3:$ABF$3,0)),"")</f>
        <v>0.18114351222274308</v>
      </c>
      <c r="HK74" s="27">
        <f>IFERROR(INDEX(Sales!$D$5:$ABF$18,MATCH(UsagePerHour!$B74,Sales!$C$5:$C$18,0),MATCH(UsagePerHour!HK$4,Sales!$D$3:$ABF$3,0))/HK$2*INDEX(Usage!$D$5:$ABF$11,MATCH(UsagePerHour!$B$68,Usage!$C$5:$C$11,0),MATCH(UsagePerHour!HK$4,Usage!$D$3:$ABF$3,0)),"")</f>
        <v>0.12591350223679248</v>
      </c>
      <c r="HL74" s="27">
        <f>IFERROR(INDEX(Sales!$D$5:$ABF$18,MATCH(UsagePerHour!$B74,Sales!$C$5:$C$18,0),MATCH(UsagePerHour!HL$4,Sales!$D$3:$ABF$3,0))/HL$2*INDEX(Usage!$D$5:$ABF$11,MATCH(UsagePerHour!$B$68,Usage!$C$5:$C$11,0),MATCH(UsagePerHour!HL$4,Usage!$D$3:$ABF$3,0)),"")</f>
        <v>0.18571813228585909</v>
      </c>
      <c r="HM74" s="27">
        <f>IFERROR(INDEX(Sales!$D$5:$ABF$18,MATCH(UsagePerHour!$B74,Sales!$C$5:$C$18,0),MATCH(UsagePerHour!HM$4,Sales!$D$3:$ABF$3,0))/HM$2*INDEX(Usage!$D$5:$ABF$11,MATCH(UsagePerHour!$B$68,Usage!$C$5:$C$11,0),MATCH(UsagePerHour!HM$4,Usage!$D$3:$ABF$3,0)),"")</f>
        <v>0.95403731928723512</v>
      </c>
      <c r="HN74" s="27">
        <f>IFERROR(INDEX(Sales!$D$5:$ABF$18,MATCH(UsagePerHour!$B74,Sales!$C$5:$C$18,0),MATCH(UsagePerHour!HN$4,Sales!$D$3:$ABF$3,0))/HN$2*INDEX(Usage!$D$5:$ABF$11,MATCH(UsagePerHour!$B$68,Usage!$C$5:$C$11,0),MATCH(UsagePerHour!HN$4,Usage!$D$3:$ABF$3,0)),"")</f>
        <v>5.7552656208752974E-2</v>
      </c>
      <c r="HO74" s="27">
        <f>IFERROR(INDEX(Sales!$D$5:$ABF$18,MATCH(UsagePerHour!$B74,Sales!$C$5:$C$18,0),MATCH(UsagePerHour!HO$4,Sales!$D$3:$ABF$3,0))/HO$2*INDEX(Usage!$D$5:$ABF$11,MATCH(UsagePerHour!$B$68,Usage!$C$5:$C$11,0),MATCH(UsagePerHour!HO$4,Usage!$D$3:$ABF$3,0)),"")</f>
        <v>0.1019098421823609</v>
      </c>
      <c r="HP74" s="27">
        <f>IFERROR(INDEX(Sales!$D$5:$ABF$18,MATCH(UsagePerHour!$B74,Sales!$C$5:$C$18,0),MATCH(UsagePerHour!HP$4,Sales!$D$3:$ABF$3,0))/HP$2*INDEX(Usage!$D$5:$ABF$11,MATCH(UsagePerHour!$B$68,Usage!$C$5:$C$11,0),MATCH(UsagePerHour!HP$4,Usage!$D$3:$ABF$3,0)),"")</f>
        <v>0.53883271332151572</v>
      </c>
      <c r="HQ74" s="27">
        <f>IFERROR(INDEX(Sales!$D$5:$ABF$18,MATCH(UsagePerHour!$B74,Sales!$C$5:$C$18,0),MATCH(UsagePerHour!HQ$4,Sales!$D$3:$ABF$3,0))/HQ$2*INDEX(Usage!$D$5:$ABF$11,MATCH(UsagePerHour!$B$68,Usage!$C$5:$C$11,0),MATCH(UsagePerHour!HQ$4,Usage!$D$3:$ABF$3,0)),"")</f>
        <v>0.11688301566545721</v>
      </c>
      <c r="HR74" s="27">
        <f>IFERROR(INDEX(Sales!$D$5:$ABF$18,MATCH(UsagePerHour!$B74,Sales!$C$5:$C$18,0),MATCH(UsagePerHour!HR$4,Sales!$D$3:$ABF$3,0))/HR$2*INDEX(Usage!$D$5:$ABF$11,MATCH(UsagePerHour!$B$68,Usage!$C$5:$C$11,0),MATCH(UsagePerHour!HR$4,Usage!$D$3:$ABF$3,0)),"")</f>
        <v>0.14368810390111081</v>
      </c>
      <c r="HS74" s="27">
        <f>IFERROR(INDEX(Sales!$D$5:$ABF$18,MATCH(UsagePerHour!$B74,Sales!$C$5:$C$18,0),MATCH(UsagePerHour!HS$4,Sales!$D$3:$ABF$3,0))/HS$2*INDEX(Usage!$D$5:$ABF$11,MATCH(UsagePerHour!$B$68,Usage!$C$5:$C$11,0),MATCH(UsagePerHour!HS$4,Usage!$D$3:$ABF$3,0)),"")</f>
        <v>0.17530269097525983</v>
      </c>
      <c r="HT74" s="27">
        <f>IFERROR(INDEX(Sales!$D$5:$ABF$18,MATCH(UsagePerHour!$B74,Sales!$C$5:$C$18,0),MATCH(UsagePerHour!HT$4,Sales!$D$3:$ABF$3,0))/HT$2*INDEX(Usage!$D$5:$ABF$11,MATCH(UsagePerHour!$B$68,Usage!$C$5:$C$11,0),MATCH(UsagePerHour!HT$4,Usage!$D$3:$ABF$3,0)),"")</f>
        <v>0.54844530865413021</v>
      </c>
      <c r="HU74" s="27">
        <f>IFERROR(INDEX(Sales!$D$5:$ABF$18,MATCH(UsagePerHour!$B74,Sales!$C$5:$C$18,0),MATCH(UsagePerHour!HU$4,Sales!$D$3:$ABF$3,0))/HU$2*INDEX(Usage!$D$5:$ABF$11,MATCH(UsagePerHour!$B$68,Usage!$C$5:$C$11,0),MATCH(UsagePerHour!HU$4,Usage!$D$3:$ABF$3,0)),"")</f>
        <v>4.9989491540690253E-2</v>
      </c>
      <c r="HV74" s="27">
        <f>IFERROR(INDEX(Sales!$D$5:$ABF$18,MATCH(UsagePerHour!$B74,Sales!$C$5:$C$18,0),MATCH(UsagePerHour!HV$4,Sales!$D$3:$ABF$3,0))/HV$2*INDEX(Usage!$D$5:$ABF$11,MATCH(UsagePerHour!$B$68,Usage!$C$5:$C$11,0),MATCH(UsagePerHour!HV$4,Usage!$D$3:$ABF$3,0)),"")</f>
        <v>0.16024826227856218</v>
      </c>
      <c r="HW74" s="27">
        <f>IFERROR(INDEX(Sales!$D$5:$ABF$18,MATCH(UsagePerHour!$B74,Sales!$C$5:$C$18,0),MATCH(UsagePerHour!HW$4,Sales!$D$3:$ABF$3,0))/HW$2*INDEX(Usage!$D$5:$ABF$11,MATCH(UsagePerHour!$B$68,Usage!$C$5:$C$11,0),MATCH(UsagePerHour!HW$4,Usage!$D$3:$ABF$3,0)),"")</f>
        <v>0.36332050896273044</v>
      </c>
      <c r="HX74" s="27">
        <f>IFERROR(INDEX(Sales!$D$5:$ABF$18,MATCH(UsagePerHour!$B74,Sales!$C$5:$C$18,0),MATCH(UsagePerHour!HX$4,Sales!$D$3:$ABF$3,0))/HX$2*INDEX(Usage!$D$5:$ABF$11,MATCH(UsagePerHour!$B$68,Usage!$C$5:$C$11,0),MATCH(UsagePerHour!HX$4,Usage!$D$3:$ABF$3,0)),"")</f>
        <v>0.1234974431883327</v>
      </c>
      <c r="HY74" s="27">
        <f>IFERROR(INDEX(Sales!$D$5:$ABF$18,MATCH(UsagePerHour!$B74,Sales!$C$5:$C$18,0),MATCH(UsagePerHour!HY$4,Sales!$D$3:$ABF$3,0))/HY$2*INDEX(Usage!$D$5:$ABF$11,MATCH(UsagePerHour!$B$68,Usage!$C$5:$C$11,0),MATCH(UsagePerHour!HY$4,Usage!$D$3:$ABF$3,0)),"")</f>
        <v>0.18673316760987993</v>
      </c>
      <c r="HZ74" s="27">
        <f>IFERROR(INDEX(Sales!$D$5:$ABF$18,MATCH(UsagePerHour!$B74,Sales!$C$5:$C$18,0),MATCH(UsagePerHour!HZ$4,Sales!$D$3:$ABF$3,0))/HZ$2*INDEX(Usage!$D$5:$ABF$11,MATCH(UsagePerHour!$B$68,Usage!$C$5:$C$11,0),MATCH(UsagePerHour!HZ$4,Usage!$D$3:$ABF$3,0)),"")</f>
        <v>0.22927137366624561</v>
      </c>
      <c r="IA74" s="27">
        <f>IFERROR(INDEX(Sales!$D$5:$ABF$18,MATCH(UsagePerHour!$B74,Sales!$C$5:$C$18,0),MATCH(UsagePerHour!IA$4,Sales!$D$3:$ABF$3,0))/IA$2*INDEX(Usage!$D$5:$ABF$11,MATCH(UsagePerHour!$B$68,Usage!$C$5:$C$11,0),MATCH(UsagePerHour!IA$4,Usage!$D$3:$ABF$3,0)),"")</f>
        <v>0.43838746567094355</v>
      </c>
      <c r="IB74" s="27">
        <f>IFERROR(INDEX(Sales!$D$5:$ABF$18,MATCH(UsagePerHour!$B74,Sales!$C$5:$C$18,0),MATCH(UsagePerHour!IB$4,Sales!$D$3:$ABF$3,0))/IB$2*INDEX(Usage!$D$5:$ABF$11,MATCH(UsagePerHour!$B$68,Usage!$C$5:$C$11,0),MATCH(UsagePerHour!IB$4,Usage!$D$3:$ABF$3,0)),"")</f>
        <v>0.17937124773118629</v>
      </c>
      <c r="IC74" s="27">
        <f>IFERROR(INDEX(Sales!$D$5:$ABF$18,MATCH(UsagePerHour!$B74,Sales!$C$5:$C$18,0),MATCH(UsagePerHour!IC$4,Sales!$D$3:$ABF$3,0))/IC$2*INDEX(Usage!$D$5:$ABF$11,MATCH(UsagePerHour!$B$68,Usage!$C$5:$C$11,0),MATCH(UsagePerHour!IC$4,Usage!$D$3:$ABF$3,0)),"")</f>
        <v>8.11475580982607E-2</v>
      </c>
      <c r="ID74" s="27">
        <f>IFERROR(INDEX(Sales!$D$5:$ABF$18,MATCH(UsagePerHour!$B74,Sales!$C$5:$C$18,0),MATCH(UsagePerHour!ID$4,Sales!$D$3:$ABF$3,0))/ID$2*INDEX(Usage!$D$5:$ABF$11,MATCH(UsagePerHour!$B$68,Usage!$C$5:$C$11,0),MATCH(UsagePerHour!ID$4,Usage!$D$3:$ABF$3,0)),"")</f>
        <v>0.43860720943539011</v>
      </c>
      <c r="IE74" s="27">
        <f>IFERROR(INDEX(Sales!$D$5:$ABF$18,MATCH(UsagePerHour!$B74,Sales!$C$5:$C$18,0),MATCH(UsagePerHour!IE$4,Sales!$D$3:$ABF$3,0))/IE$2*INDEX(Usage!$D$5:$ABF$11,MATCH(UsagePerHour!$B$68,Usage!$C$5:$C$11,0),MATCH(UsagePerHour!IE$4,Usage!$D$3:$ABF$3,0)),"")</f>
        <v>0.49357862355992527</v>
      </c>
      <c r="IF74" s="27">
        <f>IFERROR(INDEX(Sales!$D$5:$ABF$18,MATCH(UsagePerHour!$B74,Sales!$C$5:$C$18,0),MATCH(UsagePerHour!IF$4,Sales!$D$3:$ABF$3,0))/IF$2*INDEX(Usage!$D$5:$ABF$11,MATCH(UsagePerHour!$B$68,Usage!$C$5:$C$11,0),MATCH(UsagePerHour!IF$4,Usage!$D$3:$ABF$3,0)),"")</f>
        <v>0.17619346272455824</v>
      </c>
      <c r="IG74" s="27">
        <f>IFERROR(INDEX(Sales!$D$5:$ABF$18,MATCH(UsagePerHour!$B74,Sales!$C$5:$C$18,0),MATCH(UsagePerHour!IG$4,Sales!$D$3:$ABF$3,0))/IG$2*INDEX(Usage!$D$5:$ABF$11,MATCH(UsagePerHour!$B$68,Usage!$C$5:$C$11,0),MATCH(UsagePerHour!IG$4,Usage!$D$3:$ABF$3,0)),"")</f>
        <v>0.33232504562726267</v>
      </c>
      <c r="IH74" s="27">
        <f>IFERROR(INDEX(Sales!$D$5:$ABF$18,MATCH(UsagePerHour!$B74,Sales!$C$5:$C$18,0),MATCH(UsagePerHour!IH$4,Sales!$D$3:$ABF$3,0))/IH$2*INDEX(Usage!$D$5:$ABF$11,MATCH(UsagePerHour!$B$68,Usage!$C$5:$C$11,0),MATCH(UsagePerHour!IH$4,Usage!$D$3:$ABF$3,0)),"")</f>
        <v>0.6280352338316233</v>
      </c>
      <c r="II74" s="27">
        <f>IFERROR(INDEX(Sales!$D$5:$ABF$18,MATCH(UsagePerHour!$B74,Sales!$C$5:$C$18,0),MATCH(UsagePerHour!II$4,Sales!$D$3:$ABF$3,0))/II$2*INDEX(Usage!$D$5:$ABF$11,MATCH(UsagePerHour!$B$68,Usage!$C$5:$C$11,0),MATCH(UsagePerHour!II$4,Usage!$D$3:$ABF$3,0)),"")</f>
        <v>3.1186451841301466E-2</v>
      </c>
      <c r="IJ74" s="27">
        <f>IFERROR(INDEX(Sales!$D$5:$ABF$18,MATCH(UsagePerHour!$B74,Sales!$C$5:$C$18,0),MATCH(UsagePerHour!IJ$4,Sales!$D$3:$ABF$3,0))/IJ$2*INDEX(Usage!$D$5:$ABF$11,MATCH(UsagePerHour!$B$68,Usage!$C$5:$C$11,0),MATCH(UsagePerHour!IJ$4,Usage!$D$3:$ABF$3,0)),"")</f>
        <v>8.6861623225259588E-2</v>
      </c>
      <c r="IK74" s="27">
        <f>IFERROR(INDEX(Sales!$D$5:$ABF$18,MATCH(UsagePerHour!$B74,Sales!$C$5:$C$18,0),MATCH(UsagePerHour!IK$4,Sales!$D$3:$ABF$3,0))/IK$2*INDEX(Usage!$D$5:$ABF$11,MATCH(UsagePerHour!$B$68,Usage!$C$5:$C$11,0),MATCH(UsagePerHour!IK$4,Usage!$D$3:$ABF$3,0)),"")</f>
        <v>0.33794033460645029</v>
      </c>
      <c r="IL74" s="27">
        <f>IFERROR(INDEX(Sales!$D$5:$ABF$18,MATCH(UsagePerHour!$B74,Sales!$C$5:$C$18,0),MATCH(UsagePerHour!IL$4,Sales!$D$3:$ABF$3,0))/IL$2*INDEX(Usage!$D$5:$ABF$11,MATCH(UsagePerHour!$B$68,Usage!$C$5:$C$11,0),MATCH(UsagePerHour!IL$4,Usage!$D$3:$ABF$3,0)),"")</f>
        <v>0.12407865596597212</v>
      </c>
      <c r="IM74" s="27">
        <f>IFERROR(INDEX(Sales!$D$5:$ABF$18,MATCH(UsagePerHour!$B74,Sales!$C$5:$C$18,0),MATCH(UsagePerHour!IM$4,Sales!$D$3:$ABF$3,0))/IM$2*INDEX(Usage!$D$5:$ABF$11,MATCH(UsagePerHour!$B$68,Usage!$C$5:$C$11,0),MATCH(UsagePerHour!IM$4,Usage!$D$3:$ABF$3,0)),"")</f>
        <v>0.12561288667770376</v>
      </c>
      <c r="IN74" s="27">
        <f>IFERROR(INDEX(Sales!$D$5:$ABF$18,MATCH(UsagePerHour!$B74,Sales!$C$5:$C$18,0),MATCH(UsagePerHour!IN$4,Sales!$D$3:$ABF$3,0))/IN$2*INDEX(Usage!$D$5:$ABF$11,MATCH(UsagePerHour!$B$68,Usage!$C$5:$C$11,0),MATCH(UsagePerHour!IN$4,Usage!$D$3:$ABF$3,0)),"")</f>
        <v>0.23493446891134551</v>
      </c>
      <c r="IO74" s="27">
        <f>IFERROR(INDEX(Sales!$D$5:$ABF$18,MATCH(UsagePerHour!$B74,Sales!$C$5:$C$18,0),MATCH(UsagePerHour!IO$4,Sales!$D$3:$ABF$3,0))/IO$2*INDEX(Usage!$D$5:$ABF$11,MATCH(UsagePerHour!$B$68,Usage!$C$5:$C$11,0),MATCH(UsagePerHour!IO$4,Usage!$D$3:$ABF$3,0)),"")</f>
        <v>0.23339216188179504</v>
      </c>
      <c r="IP74" s="27">
        <f>IFERROR(INDEX(Sales!$D$5:$ABF$18,MATCH(UsagePerHour!$B74,Sales!$C$5:$C$18,0),MATCH(UsagePerHour!IP$4,Sales!$D$3:$ABF$3,0))/IP$2*INDEX(Usage!$D$5:$ABF$11,MATCH(UsagePerHour!$B$68,Usage!$C$5:$C$11,0),MATCH(UsagePerHour!IP$4,Usage!$D$3:$ABF$3,0)),"")</f>
        <v>7.0996673615694783E-2</v>
      </c>
      <c r="IQ74" s="27">
        <f>IFERROR(INDEX(Sales!$D$5:$ABF$18,MATCH(UsagePerHour!$B74,Sales!$C$5:$C$18,0),MATCH(UsagePerHour!IQ$4,Sales!$D$3:$ABF$3,0))/IQ$2*INDEX(Usage!$D$5:$ABF$11,MATCH(UsagePerHour!$B$68,Usage!$C$5:$C$11,0),MATCH(UsagePerHour!IQ$4,Usage!$D$3:$ABF$3,0)),"")</f>
        <v>3.639608175168748E-2</v>
      </c>
      <c r="IR74" s="27">
        <f>IFERROR(INDEX(Sales!$D$5:$ABF$18,MATCH(UsagePerHour!$B74,Sales!$C$5:$C$18,0),MATCH(UsagePerHour!IR$4,Sales!$D$3:$ABF$3,0))/IR$2*INDEX(Usage!$D$5:$ABF$11,MATCH(UsagePerHour!$B$68,Usage!$C$5:$C$11,0),MATCH(UsagePerHour!IR$4,Usage!$D$3:$ABF$3,0)),"")</f>
        <v>0.24299197824447652</v>
      </c>
      <c r="IS74" s="27">
        <f>IFERROR(INDEX(Sales!$D$5:$ABF$18,MATCH(UsagePerHour!$B74,Sales!$C$5:$C$18,0),MATCH(UsagePerHour!IS$4,Sales!$D$3:$ABF$3,0))/IS$2*INDEX(Usage!$D$5:$ABF$11,MATCH(UsagePerHour!$B$68,Usage!$C$5:$C$11,0),MATCH(UsagePerHour!IS$4,Usage!$D$3:$ABF$3,0)),"")</f>
        <v>9.9338939220085284E-2</v>
      </c>
      <c r="IT74" s="27">
        <f>IFERROR(INDEX(Sales!$D$5:$ABF$18,MATCH(UsagePerHour!$B74,Sales!$C$5:$C$18,0),MATCH(UsagePerHour!IT$4,Sales!$D$3:$ABF$3,0))/IT$2*INDEX(Usage!$D$5:$ABF$11,MATCH(UsagePerHour!$B$68,Usage!$C$5:$C$11,0),MATCH(UsagePerHour!IT$4,Usage!$D$3:$ABF$3,0)),"")</f>
        <v>0.1219520962720038</v>
      </c>
      <c r="IU74" s="27">
        <f>IFERROR(INDEX(Sales!$D$5:$ABF$18,MATCH(UsagePerHour!$B74,Sales!$C$5:$C$18,0),MATCH(UsagePerHour!IU$4,Sales!$D$3:$ABF$3,0))/IU$2*INDEX(Usage!$D$5:$ABF$11,MATCH(UsagePerHour!$B$68,Usage!$C$5:$C$11,0),MATCH(UsagePerHour!IU$4,Usage!$D$3:$ABF$3,0)),"")</f>
        <v>0.35225523480167853</v>
      </c>
      <c r="IV74" s="27">
        <f>IFERROR(INDEX(Sales!$D$5:$ABF$18,MATCH(UsagePerHour!$B74,Sales!$C$5:$C$18,0),MATCH(UsagePerHour!IV$4,Sales!$D$3:$ABF$3,0))/IV$2*INDEX(Usage!$D$5:$ABF$11,MATCH(UsagePerHour!$B$68,Usage!$C$5:$C$11,0),MATCH(UsagePerHour!IV$4,Usage!$D$3:$ABF$3,0)),"")</f>
        <v>0.1641942412475369</v>
      </c>
      <c r="IW74" s="27">
        <f>IFERROR(INDEX(Sales!$D$5:$ABF$18,MATCH(UsagePerHour!$B74,Sales!$C$5:$C$18,0),MATCH(UsagePerHour!IW$4,Sales!$D$3:$ABF$3,0))/IW$2*INDEX(Usage!$D$5:$ABF$11,MATCH(UsagePerHour!$B$68,Usage!$C$5:$C$11,0),MATCH(UsagePerHour!IW$4,Usage!$D$3:$ABF$3,0)),"")</f>
        <v>0.22719288272412028</v>
      </c>
      <c r="IX74" s="27">
        <f>IFERROR(INDEX(Sales!$D$5:$ABF$18,MATCH(UsagePerHour!$B74,Sales!$C$5:$C$18,0),MATCH(UsagePerHour!IX$4,Sales!$D$3:$ABF$3,0))/IX$2*INDEX(Usage!$D$5:$ABF$11,MATCH(UsagePerHour!$B$68,Usage!$C$5:$C$11,0),MATCH(UsagePerHour!IX$4,Usage!$D$3:$ABF$3,0)),"")</f>
        <v>0.13766637138744325</v>
      </c>
      <c r="IY74" s="27">
        <f>IFERROR(INDEX(Sales!$D$5:$ABF$18,MATCH(UsagePerHour!$B74,Sales!$C$5:$C$18,0),MATCH(UsagePerHour!IY$4,Sales!$D$3:$ABF$3,0))/IY$2*INDEX(Usage!$D$5:$ABF$11,MATCH(UsagePerHour!$B$68,Usage!$C$5:$C$11,0),MATCH(UsagePerHour!IY$4,Usage!$D$3:$ABF$3,0)),"")</f>
        <v>0.56124980052979279</v>
      </c>
      <c r="IZ74" s="27">
        <f>IFERROR(INDEX(Sales!$D$5:$ABF$18,MATCH(UsagePerHour!$B74,Sales!$C$5:$C$18,0),MATCH(UsagePerHour!IZ$4,Sales!$D$3:$ABF$3,0))/IZ$2*INDEX(Usage!$D$5:$ABF$11,MATCH(UsagePerHour!$B$68,Usage!$C$5:$C$11,0),MATCH(UsagePerHour!IZ$4,Usage!$D$3:$ABF$3,0)),"")</f>
        <v>0.26046116002666725</v>
      </c>
      <c r="JA74" s="27">
        <f>IFERROR(INDEX(Sales!$D$5:$ABF$18,MATCH(UsagePerHour!$B74,Sales!$C$5:$C$18,0),MATCH(UsagePerHour!JA$4,Sales!$D$3:$ABF$3,0))/JA$2*INDEX(Usage!$D$5:$ABF$11,MATCH(UsagePerHour!$B$68,Usage!$C$5:$C$11,0),MATCH(UsagePerHour!JA$4,Usage!$D$3:$ABF$3,0)),"")</f>
        <v>8.6310718935339203E-2</v>
      </c>
      <c r="JB74" s="27">
        <f>IFERROR(INDEX(Sales!$D$5:$ABF$18,MATCH(UsagePerHour!$B74,Sales!$C$5:$C$18,0),MATCH(UsagePerHour!JB$4,Sales!$D$3:$ABF$3,0))/JB$2*INDEX(Usage!$D$5:$ABF$11,MATCH(UsagePerHour!$B$68,Usage!$C$5:$C$11,0),MATCH(UsagePerHour!JB$4,Usage!$D$3:$ABF$3,0)),"")</f>
        <v>0.15021682825047283</v>
      </c>
      <c r="JC74" s="27">
        <f>IFERROR(INDEX(Sales!$D$5:$ABF$18,MATCH(UsagePerHour!$B74,Sales!$C$5:$C$18,0),MATCH(UsagePerHour!JC$4,Sales!$D$3:$ABF$3,0))/JC$2*INDEX(Usage!$D$5:$ABF$11,MATCH(UsagePerHour!$B$68,Usage!$C$5:$C$11,0),MATCH(UsagePerHour!JC$4,Usage!$D$3:$ABF$3,0)),"")</f>
        <v>0.37130291043360936</v>
      </c>
      <c r="JD74" s="27">
        <f>IFERROR(INDEX(Sales!$D$5:$ABF$18,MATCH(UsagePerHour!$B74,Sales!$C$5:$C$18,0),MATCH(UsagePerHour!JD$4,Sales!$D$3:$ABF$3,0))/JD$2*INDEX(Usage!$D$5:$ABF$11,MATCH(UsagePerHour!$B$68,Usage!$C$5:$C$11,0),MATCH(UsagePerHour!JD$4,Usage!$D$3:$ABF$3,0)),"")</f>
        <v>7.2335847008850887E-2</v>
      </c>
      <c r="JE74" s="27">
        <f>IFERROR(INDEX(Sales!$D$5:$ABF$18,MATCH(UsagePerHour!$B74,Sales!$C$5:$C$18,0),MATCH(UsagePerHour!JE$4,Sales!$D$3:$ABF$3,0))/JE$2*INDEX(Usage!$D$5:$ABF$11,MATCH(UsagePerHour!$B$68,Usage!$C$5:$C$11,0),MATCH(UsagePerHour!JE$4,Usage!$D$3:$ABF$3,0)),"")</f>
        <v>9.7908744133174741E-2</v>
      </c>
      <c r="JF74" s="27">
        <f>IFERROR(INDEX(Sales!$D$5:$ABF$18,MATCH(UsagePerHour!$B74,Sales!$C$5:$C$18,0),MATCH(UsagePerHour!JF$4,Sales!$D$3:$ABF$3,0))/JF$2*INDEX(Usage!$D$5:$ABF$11,MATCH(UsagePerHour!$B$68,Usage!$C$5:$C$11,0),MATCH(UsagePerHour!JF$4,Usage!$D$3:$ABF$3,0)),"")</f>
        <v>0.12650580580673826</v>
      </c>
      <c r="JG74" s="27">
        <f>IFERROR(INDEX(Sales!$D$5:$ABF$18,MATCH(UsagePerHour!$B74,Sales!$C$5:$C$18,0),MATCH(UsagePerHour!JG$4,Sales!$D$3:$ABF$3,0))/JG$2*INDEX(Usage!$D$5:$ABF$11,MATCH(UsagePerHour!$B$68,Usage!$C$5:$C$11,0),MATCH(UsagePerHour!JG$4,Usage!$D$3:$ABF$3,0)),"")</f>
        <v>0.32440870773170916</v>
      </c>
      <c r="JH74" s="27">
        <f>IFERROR(INDEX(Sales!$D$5:$ABF$18,MATCH(UsagePerHour!$B74,Sales!$C$5:$C$18,0),MATCH(UsagePerHour!JH$4,Sales!$D$3:$ABF$3,0))/JH$2*INDEX(Usage!$D$5:$ABF$11,MATCH(UsagePerHour!$B$68,Usage!$C$5:$C$11,0),MATCH(UsagePerHour!JH$4,Usage!$D$3:$ABF$3,0)),"")</f>
        <v>0.18586677575281965</v>
      </c>
      <c r="JI74" s="27">
        <f>IFERROR(INDEX(Sales!$D$5:$ABF$18,MATCH(UsagePerHour!$B74,Sales!$C$5:$C$18,0),MATCH(UsagePerHour!JI$4,Sales!$D$3:$ABF$3,0))/JI$2*INDEX(Usage!$D$5:$ABF$11,MATCH(UsagePerHour!$B$68,Usage!$C$5:$C$11,0),MATCH(UsagePerHour!JI$4,Usage!$D$3:$ABF$3,0)),"")</f>
        <v>0.14956524054914183</v>
      </c>
      <c r="JJ74" s="27">
        <f>IFERROR(INDEX(Sales!$D$5:$ABF$18,MATCH(UsagePerHour!$B74,Sales!$C$5:$C$18,0),MATCH(UsagePerHour!JJ$4,Sales!$D$3:$ABF$3,0))/JJ$2*INDEX(Usage!$D$5:$ABF$11,MATCH(UsagePerHour!$B$68,Usage!$C$5:$C$11,0),MATCH(UsagePerHour!JJ$4,Usage!$D$3:$ABF$3,0)),"")</f>
        <v>0.44927501979367312</v>
      </c>
      <c r="JK74" s="27">
        <f>IFERROR(INDEX(Sales!$D$5:$ABF$18,MATCH(UsagePerHour!$B74,Sales!$C$5:$C$18,0),MATCH(UsagePerHour!JK$4,Sales!$D$3:$ABF$3,0))/JK$2*INDEX(Usage!$D$5:$ABF$11,MATCH(UsagePerHour!$B$68,Usage!$C$5:$C$11,0),MATCH(UsagePerHour!JK$4,Usage!$D$3:$ABF$3,0)),"")</f>
        <v>0.16639774253829354</v>
      </c>
      <c r="JL74" s="27">
        <f>IFERROR(INDEX(Sales!$D$5:$ABF$18,MATCH(UsagePerHour!$B74,Sales!$C$5:$C$18,0),MATCH(UsagePerHour!JL$4,Sales!$D$3:$ABF$3,0))/JL$2*INDEX(Usage!$D$5:$ABF$11,MATCH(UsagePerHour!$B$68,Usage!$C$5:$C$11,0),MATCH(UsagePerHour!JL$4,Usage!$D$3:$ABF$3,0)),"")</f>
        <v>0.21439119447900853</v>
      </c>
      <c r="JM74" s="27">
        <f>IFERROR(INDEX(Sales!$D$5:$ABF$18,MATCH(UsagePerHour!$B74,Sales!$C$5:$C$18,0),MATCH(UsagePerHour!JM$4,Sales!$D$3:$ABF$3,0))/JM$2*INDEX(Usage!$D$5:$ABF$11,MATCH(UsagePerHour!$B$68,Usage!$C$5:$C$11,0),MATCH(UsagePerHour!JM$4,Usage!$D$3:$ABF$3,0)),"")</f>
        <v>0.18635124565670499</v>
      </c>
      <c r="JN74" s="27">
        <f>IFERROR(INDEX(Sales!$D$5:$ABF$18,MATCH(UsagePerHour!$B74,Sales!$C$5:$C$18,0),MATCH(UsagePerHour!JN$4,Sales!$D$3:$ABF$3,0))/JN$2*INDEX(Usage!$D$5:$ABF$11,MATCH(UsagePerHour!$B$68,Usage!$C$5:$C$11,0),MATCH(UsagePerHour!JN$4,Usage!$D$3:$ABF$3,0)),"")</f>
        <v>0.46598174208419268</v>
      </c>
      <c r="JO74" s="27">
        <f>IFERROR(INDEX(Sales!$D$5:$ABF$18,MATCH(UsagePerHour!$B74,Sales!$C$5:$C$18,0),MATCH(UsagePerHour!JO$4,Sales!$D$3:$ABF$3,0))/JO$2*INDEX(Usage!$D$5:$ABF$11,MATCH(UsagePerHour!$B$68,Usage!$C$5:$C$11,0),MATCH(UsagePerHour!JO$4,Usage!$D$3:$ABF$3,0)),"")</f>
        <v>0.15636602486928555</v>
      </c>
      <c r="JP74" s="27">
        <f>IFERROR(INDEX(Sales!$D$5:$ABF$18,MATCH(UsagePerHour!$B74,Sales!$C$5:$C$18,0),MATCH(UsagePerHour!JP$4,Sales!$D$3:$ABF$3,0))/JP$2*INDEX(Usage!$D$5:$ABF$11,MATCH(UsagePerHour!$B$68,Usage!$C$5:$C$11,0),MATCH(UsagePerHour!JP$4,Usage!$D$3:$ABF$3,0)),"")</f>
        <v>5.426587000697583E-2</v>
      </c>
      <c r="JQ74" s="27">
        <f>IFERROR(INDEX(Sales!$D$5:$ABF$18,MATCH(UsagePerHour!$B74,Sales!$C$5:$C$18,0),MATCH(UsagePerHour!JQ$4,Sales!$D$3:$ABF$3,0))/JQ$2*INDEX(Usage!$D$5:$ABF$11,MATCH(UsagePerHour!$B$68,Usage!$C$5:$C$11,0),MATCH(UsagePerHour!JQ$4,Usage!$D$3:$ABF$3,0)),"")</f>
        <v>9.2079911335928841E-2</v>
      </c>
      <c r="JR74" s="27">
        <f>IFERROR(INDEX(Sales!$D$5:$ABF$18,MATCH(UsagePerHour!$B74,Sales!$C$5:$C$18,0),MATCH(UsagePerHour!JR$4,Sales!$D$3:$ABF$3,0))/JR$2*INDEX(Usage!$D$5:$ABF$11,MATCH(UsagePerHour!$B$68,Usage!$C$5:$C$11,0),MATCH(UsagePerHour!JR$4,Usage!$D$3:$ABF$3,0)),"")</f>
        <v>7.6274648148835833E-2</v>
      </c>
      <c r="JS74" s="27">
        <f>IFERROR(INDEX(Sales!$D$5:$ABF$18,MATCH(UsagePerHour!$B74,Sales!$C$5:$C$18,0),MATCH(UsagePerHour!JS$4,Sales!$D$3:$ABF$3,0))/JS$2*INDEX(Usage!$D$5:$ABF$11,MATCH(UsagePerHour!$B$68,Usage!$C$5:$C$11,0),MATCH(UsagePerHour!JS$4,Usage!$D$3:$ABF$3,0)),"")</f>
        <v>9.6263578615417414E-2</v>
      </c>
      <c r="JT74" s="27">
        <f>IFERROR(INDEX(Sales!$D$5:$ABF$18,MATCH(UsagePerHour!$B74,Sales!$C$5:$C$18,0),MATCH(UsagePerHour!JT$4,Sales!$D$3:$ABF$3,0))/JT$2*INDEX(Usage!$D$5:$ABF$11,MATCH(UsagePerHour!$B$68,Usage!$C$5:$C$11,0),MATCH(UsagePerHour!JT$4,Usage!$D$3:$ABF$3,0)),"")</f>
        <v>0.17831253045466469</v>
      </c>
      <c r="JU74" s="27">
        <f>IFERROR(INDEX(Sales!$D$5:$ABF$18,MATCH(UsagePerHour!$B74,Sales!$C$5:$C$18,0),MATCH(UsagePerHour!JU$4,Sales!$D$3:$ABF$3,0))/JU$2*INDEX(Usage!$D$5:$ABF$11,MATCH(UsagePerHour!$B$68,Usage!$C$5:$C$11,0),MATCH(UsagePerHour!JU$4,Usage!$D$3:$ABF$3,0)),"")</f>
        <v>0.18136948415932044</v>
      </c>
      <c r="JV74" s="27">
        <f>IFERROR(INDEX(Sales!$D$5:$ABF$18,MATCH(UsagePerHour!$B74,Sales!$C$5:$C$18,0),MATCH(UsagePerHour!JV$4,Sales!$D$3:$ABF$3,0))/JV$2*INDEX(Usage!$D$5:$ABF$11,MATCH(UsagePerHour!$B$68,Usage!$C$5:$C$11,0),MATCH(UsagePerHour!JV$4,Usage!$D$3:$ABF$3,0)),"")</f>
        <v>0.15117498703625135</v>
      </c>
      <c r="JW74" s="27">
        <f>IFERROR(INDEX(Sales!$D$5:$ABF$18,MATCH(UsagePerHour!$B74,Sales!$C$5:$C$18,0),MATCH(UsagePerHour!JW$4,Sales!$D$3:$ABF$3,0))/JW$2*INDEX(Usage!$D$5:$ABF$11,MATCH(UsagePerHour!$B$68,Usage!$C$5:$C$11,0),MATCH(UsagePerHour!JW$4,Usage!$D$3:$ABF$3,0)),"")</f>
        <v>0.14781223672657665</v>
      </c>
      <c r="JX74" s="27">
        <f>IFERROR(INDEX(Sales!$D$5:$ABF$18,MATCH(UsagePerHour!$B74,Sales!$C$5:$C$18,0),MATCH(UsagePerHour!JX$4,Sales!$D$3:$ABF$3,0))/JX$2*INDEX(Usage!$D$5:$ABF$11,MATCH(UsagePerHour!$B$68,Usage!$C$5:$C$11,0),MATCH(UsagePerHour!JX$4,Usage!$D$3:$ABF$3,0)),"")</f>
        <v>0.40232808571116213</v>
      </c>
      <c r="JY74" s="27">
        <f>IFERROR(INDEX(Sales!$D$5:$ABF$18,MATCH(UsagePerHour!$B74,Sales!$C$5:$C$18,0),MATCH(UsagePerHour!JY$4,Sales!$D$3:$ABF$3,0))/JY$2*INDEX(Usage!$D$5:$ABF$11,MATCH(UsagePerHour!$B$68,Usage!$C$5:$C$11,0),MATCH(UsagePerHour!JY$4,Usage!$D$3:$ABF$3,0)),"")</f>
        <v>0.15082293632241528</v>
      </c>
      <c r="JZ74" s="27">
        <f>IFERROR(INDEX(Sales!$D$5:$ABF$18,MATCH(UsagePerHour!$B74,Sales!$C$5:$C$18,0),MATCH(UsagePerHour!JZ$4,Sales!$D$3:$ABF$3,0))/JZ$2*INDEX(Usage!$D$5:$ABF$11,MATCH(UsagePerHour!$B$68,Usage!$C$5:$C$11,0),MATCH(UsagePerHour!JZ$4,Usage!$D$3:$ABF$3,0)),"")</f>
        <v>9.9087413304263905E-2</v>
      </c>
      <c r="KA74" s="27">
        <f>IFERROR(INDEX(Sales!$D$5:$ABF$18,MATCH(UsagePerHour!$B74,Sales!$C$5:$C$18,0),MATCH(UsagePerHour!KA$4,Sales!$D$3:$ABF$3,0))/KA$2*INDEX(Usage!$D$5:$ABF$11,MATCH(UsagePerHour!$B$68,Usage!$C$5:$C$11,0),MATCH(UsagePerHour!KA$4,Usage!$D$3:$ABF$3,0)),"")</f>
        <v>0.10600065173874586</v>
      </c>
      <c r="KB74" s="27">
        <f>IFERROR(INDEX(Sales!$D$5:$ABF$18,MATCH(UsagePerHour!$B74,Sales!$C$5:$C$18,0),MATCH(UsagePerHour!KB$4,Sales!$D$3:$ABF$3,0))/KB$2*INDEX(Usage!$D$5:$ABF$11,MATCH(UsagePerHour!$B$68,Usage!$C$5:$C$11,0),MATCH(UsagePerHour!KB$4,Usage!$D$3:$ABF$3,0)),"")</f>
        <v>0.20020997314655353</v>
      </c>
      <c r="KC74" s="27">
        <f>IFERROR(INDEX(Sales!$D$5:$ABF$18,MATCH(UsagePerHour!$B74,Sales!$C$5:$C$18,0),MATCH(UsagePerHour!KC$4,Sales!$D$3:$ABF$3,0))/KC$2*INDEX(Usage!$D$5:$ABF$11,MATCH(UsagePerHour!$B$68,Usage!$C$5:$C$11,0),MATCH(UsagePerHour!KC$4,Usage!$D$3:$ABF$3,0)),"")</f>
        <v>0.26669187717440629</v>
      </c>
      <c r="KD74" s="27">
        <f>IFERROR(INDEX(Sales!$D$5:$ABF$18,MATCH(UsagePerHour!$B74,Sales!$C$5:$C$18,0),MATCH(UsagePerHour!KD$4,Sales!$D$3:$ABF$3,0))/KD$2*INDEX(Usage!$D$5:$ABF$11,MATCH(UsagePerHour!$B$68,Usage!$C$5:$C$11,0),MATCH(UsagePerHour!KD$4,Usage!$D$3:$ABF$3,0)),"")</f>
        <v>0.2046443175261525</v>
      </c>
      <c r="KE74" s="27">
        <f>IFERROR(INDEX(Sales!$D$5:$ABF$18,MATCH(UsagePerHour!$B74,Sales!$C$5:$C$18,0),MATCH(UsagePerHour!KE$4,Sales!$D$3:$ABF$3,0))/KE$2*INDEX(Usage!$D$5:$ABF$11,MATCH(UsagePerHour!$B$68,Usage!$C$5:$C$11,0),MATCH(UsagePerHour!KE$4,Usage!$D$3:$ABF$3,0)),"")</f>
        <v>0.29795589405708178</v>
      </c>
      <c r="KF74" s="27">
        <f>IFERROR(INDEX(Sales!$D$5:$ABF$18,MATCH(UsagePerHour!$B74,Sales!$C$5:$C$18,0),MATCH(UsagePerHour!KF$4,Sales!$D$3:$ABF$3,0))/KF$2*INDEX(Usage!$D$5:$ABF$11,MATCH(UsagePerHour!$B$68,Usage!$C$5:$C$11,0),MATCH(UsagePerHour!KF$4,Usage!$D$3:$ABF$3,0)),"")</f>
        <v>0.17688089493309936</v>
      </c>
      <c r="KG74" s="27">
        <f>IFERROR(INDEX(Sales!$D$5:$ABF$18,MATCH(UsagePerHour!$B74,Sales!$C$5:$C$18,0),MATCH(UsagePerHour!KG$4,Sales!$D$3:$ABF$3,0))/KG$2*INDEX(Usage!$D$5:$ABF$11,MATCH(UsagePerHour!$B$68,Usage!$C$5:$C$11,0),MATCH(UsagePerHour!KG$4,Usage!$D$3:$ABF$3,0)),"")</f>
        <v>3.4036003622241531E-2</v>
      </c>
      <c r="KH74" s="27">
        <f>IFERROR(INDEX(Sales!$D$5:$ABF$18,MATCH(UsagePerHour!$B74,Sales!$C$5:$C$18,0),MATCH(UsagePerHour!KH$4,Sales!$D$3:$ABF$3,0))/KH$2*INDEX(Usage!$D$5:$ABF$11,MATCH(UsagePerHour!$B$68,Usage!$C$5:$C$11,0),MATCH(UsagePerHour!KH$4,Usage!$D$3:$ABF$3,0)),"")</f>
        <v>0.32591541803351359</v>
      </c>
      <c r="KI74" s="27">
        <f>IFERROR(INDEX(Sales!$D$5:$ABF$18,MATCH(UsagePerHour!$B74,Sales!$C$5:$C$18,0),MATCH(UsagePerHour!KI$4,Sales!$D$3:$ABF$3,0))/KI$2*INDEX(Usage!$D$5:$ABF$11,MATCH(UsagePerHour!$B$68,Usage!$C$5:$C$11,0),MATCH(UsagePerHour!KI$4,Usage!$D$3:$ABF$3,0)),"")</f>
        <v>0.12016692809378353</v>
      </c>
      <c r="KJ74" s="27">
        <f>IFERROR(INDEX(Sales!$D$5:$ABF$18,MATCH(UsagePerHour!$B74,Sales!$C$5:$C$18,0),MATCH(UsagePerHour!KJ$4,Sales!$D$3:$ABF$3,0))/KJ$2*INDEX(Usage!$D$5:$ABF$11,MATCH(UsagePerHour!$B$68,Usage!$C$5:$C$11,0),MATCH(UsagePerHour!KJ$4,Usage!$D$3:$ABF$3,0)),"")</f>
        <v>0.14895057008818552</v>
      </c>
      <c r="KK74" s="27">
        <f>IFERROR(INDEX(Sales!$D$5:$ABF$18,MATCH(UsagePerHour!$B74,Sales!$C$5:$C$18,0),MATCH(UsagePerHour!KK$4,Sales!$D$3:$ABF$3,0))/KK$2*INDEX(Usage!$D$5:$ABF$11,MATCH(UsagePerHour!$B$68,Usage!$C$5:$C$11,0),MATCH(UsagePerHour!KK$4,Usage!$D$3:$ABF$3,0)),"")</f>
        <v>0.25417381957034446</v>
      </c>
      <c r="KL74" s="27">
        <f>IFERROR(INDEX(Sales!$D$5:$ABF$18,MATCH(UsagePerHour!$B74,Sales!$C$5:$C$18,0),MATCH(UsagePerHour!KL$4,Sales!$D$3:$ABF$3,0))/KL$2*INDEX(Usage!$D$5:$ABF$11,MATCH(UsagePerHour!$B$68,Usage!$C$5:$C$11,0),MATCH(UsagePerHour!KL$4,Usage!$D$3:$ABF$3,0)),"")</f>
        <v>0.61882671045739601</v>
      </c>
      <c r="KM74" s="27">
        <f>IFERROR(INDEX(Sales!$D$5:$ABF$18,MATCH(UsagePerHour!$B74,Sales!$C$5:$C$18,0),MATCH(UsagePerHour!KM$4,Sales!$D$3:$ABF$3,0))/KM$2*INDEX(Usage!$D$5:$ABF$11,MATCH(UsagePerHour!$B$68,Usage!$C$5:$C$11,0),MATCH(UsagePerHour!KM$4,Usage!$D$3:$ABF$3,0)),"")</f>
        <v>5.586208096912313E-2</v>
      </c>
      <c r="KN74" s="27">
        <f>IFERROR(INDEX(Sales!$D$5:$ABF$18,MATCH(UsagePerHour!$B74,Sales!$C$5:$C$18,0),MATCH(UsagePerHour!KN$4,Sales!$D$3:$ABF$3,0))/KN$2*INDEX(Usage!$D$5:$ABF$11,MATCH(UsagePerHour!$B$68,Usage!$C$5:$C$11,0),MATCH(UsagePerHour!KN$4,Usage!$D$3:$ABF$3,0)),"")</f>
        <v>0.15213978451964658</v>
      </c>
      <c r="KO74" s="27">
        <f>IFERROR(INDEX(Sales!$D$5:$ABF$18,MATCH(UsagePerHour!$B74,Sales!$C$5:$C$18,0),MATCH(UsagePerHour!KO$4,Sales!$D$3:$ABF$3,0))/KO$2*INDEX(Usage!$D$5:$ABF$11,MATCH(UsagePerHour!$B$68,Usage!$C$5:$C$11,0),MATCH(UsagePerHour!KO$4,Usage!$D$3:$ABF$3,0)),"")</f>
        <v>9.3947229641222804E-2</v>
      </c>
      <c r="KP74" s="27">
        <f>IFERROR(INDEX(Sales!$D$5:$ABF$18,MATCH(UsagePerHour!$B74,Sales!$C$5:$C$18,0),MATCH(UsagePerHour!KP$4,Sales!$D$3:$ABF$3,0))/KP$2*INDEX(Usage!$D$5:$ABF$11,MATCH(UsagePerHour!$B$68,Usage!$C$5:$C$11,0),MATCH(UsagePerHour!KP$4,Usage!$D$3:$ABF$3,0)),"")</f>
        <v>0.12780273294912867</v>
      </c>
      <c r="KQ74" s="27">
        <f>IFERROR(INDEX(Sales!$D$5:$ABF$18,MATCH(UsagePerHour!$B74,Sales!$C$5:$C$18,0),MATCH(UsagePerHour!KQ$4,Sales!$D$3:$ABF$3,0))/KQ$2*INDEX(Usage!$D$5:$ABF$11,MATCH(UsagePerHour!$B$68,Usage!$C$5:$C$11,0),MATCH(UsagePerHour!KQ$4,Usage!$D$3:$ABF$3,0)),"")</f>
        <v>0.29587720792445843</v>
      </c>
      <c r="KR74" s="27">
        <f>IFERROR(INDEX(Sales!$D$5:$ABF$18,MATCH(UsagePerHour!$B74,Sales!$C$5:$C$18,0),MATCH(UsagePerHour!KR$4,Sales!$D$3:$ABF$3,0))/KR$2*INDEX(Usage!$D$5:$ABF$11,MATCH(UsagePerHour!$B$68,Usage!$C$5:$C$11,0),MATCH(UsagePerHour!KR$4,Usage!$D$3:$ABF$3,0)),"")</f>
        <v>0.26071564895902627</v>
      </c>
      <c r="KS74" s="27">
        <f>IFERROR(INDEX(Sales!$D$5:$ABF$18,MATCH(UsagePerHour!$B74,Sales!$C$5:$C$18,0),MATCH(UsagePerHour!KS$4,Sales!$D$3:$ABF$3,0))/KS$2*INDEX(Usage!$D$5:$ABF$11,MATCH(UsagePerHour!$B$68,Usage!$C$5:$C$11,0),MATCH(UsagePerHour!KS$4,Usage!$D$3:$ABF$3,0)),"")</f>
        <v>0.25395249911378942</v>
      </c>
      <c r="KT74" s="27">
        <f>IFERROR(INDEX(Sales!$D$5:$ABF$18,MATCH(UsagePerHour!$B74,Sales!$C$5:$C$18,0),MATCH(UsagePerHour!KT$4,Sales!$D$3:$ABF$3,0))/KT$2*INDEX(Usage!$D$5:$ABF$11,MATCH(UsagePerHour!$B$68,Usage!$C$5:$C$11,0),MATCH(UsagePerHour!KT$4,Usage!$D$3:$ABF$3,0)),"")</f>
        <v>0.27030456852791879</v>
      </c>
      <c r="KU74" s="27">
        <f>IFERROR(INDEX(Sales!$D$5:$ABF$18,MATCH(UsagePerHour!$B74,Sales!$C$5:$C$18,0),MATCH(UsagePerHour!KU$4,Sales!$D$3:$ABF$3,0))/KU$2*INDEX(Usage!$D$5:$ABF$11,MATCH(UsagePerHour!$B$68,Usage!$C$5:$C$11,0),MATCH(UsagePerHour!KU$4,Usage!$D$3:$ABF$3,0)),"")</f>
        <v>8.3055214511750158E-2</v>
      </c>
      <c r="KV74" s="27">
        <f>IFERROR(INDEX(Sales!$D$5:$ABF$18,MATCH(UsagePerHour!$B74,Sales!$C$5:$C$18,0),MATCH(UsagePerHour!KV$4,Sales!$D$3:$ABF$3,0))/KV$2*INDEX(Usage!$D$5:$ABF$11,MATCH(UsagePerHour!$B$68,Usage!$C$5:$C$11,0),MATCH(UsagePerHour!KV$4,Usage!$D$3:$ABF$3,0)),"")</f>
        <v>8.0766167858917881E-2</v>
      </c>
      <c r="KW74" s="27">
        <f>IFERROR(INDEX(Sales!$D$5:$ABF$18,MATCH(UsagePerHour!$B74,Sales!$C$5:$C$18,0),MATCH(UsagePerHour!KW$4,Sales!$D$3:$ABF$3,0))/KW$2*INDEX(Usage!$D$5:$ABF$11,MATCH(UsagePerHour!$B$68,Usage!$C$5:$C$11,0),MATCH(UsagePerHour!KW$4,Usage!$D$3:$ABF$3,0)),"")</f>
        <v>0.37445956235309691</v>
      </c>
      <c r="KX74" s="27">
        <f>IFERROR(INDEX(Sales!$D$5:$ABF$18,MATCH(UsagePerHour!$B74,Sales!$C$5:$C$18,0),MATCH(UsagePerHour!KX$4,Sales!$D$3:$ABF$3,0))/KX$2*INDEX(Usage!$D$5:$ABF$11,MATCH(UsagePerHour!$B$68,Usage!$C$5:$C$11,0),MATCH(UsagePerHour!KX$4,Usage!$D$3:$ABF$3,0)),"")</f>
        <v>0.15102394928425095</v>
      </c>
      <c r="KY74" s="27">
        <f>IFERROR(INDEX(Sales!$D$5:$ABF$18,MATCH(UsagePerHour!$B74,Sales!$C$5:$C$18,0),MATCH(UsagePerHour!KY$4,Sales!$D$3:$ABF$3,0))/KY$2*INDEX(Usage!$D$5:$ABF$11,MATCH(UsagePerHour!$B$68,Usage!$C$5:$C$11,0),MATCH(UsagePerHour!KY$4,Usage!$D$3:$ABF$3,0)),"")</f>
        <v>8.863179074446681E-2</v>
      </c>
      <c r="KZ74" s="27">
        <f>IFERROR(INDEX(Sales!$D$5:$ABF$18,MATCH(UsagePerHour!$B74,Sales!$C$5:$C$18,0),MATCH(UsagePerHour!KZ$4,Sales!$D$3:$ABF$3,0))/KZ$2*INDEX(Usage!$D$5:$ABF$11,MATCH(UsagePerHour!$B$68,Usage!$C$5:$C$11,0),MATCH(UsagePerHour!KZ$4,Usage!$D$3:$ABF$3,0)),"")</f>
        <v>0.2356069973303358</v>
      </c>
      <c r="LA74" s="27">
        <f>IFERROR(INDEX(Sales!$D$5:$ABF$18,MATCH(UsagePerHour!$B74,Sales!$C$5:$C$18,0),MATCH(UsagePerHour!LA$4,Sales!$D$3:$ABF$3,0))/LA$2*INDEX(Usage!$D$5:$ABF$11,MATCH(UsagePerHour!$B$68,Usage!$C$5:$C$11,0),MATCH(UsagePerHour!LA$4,Usage!$D$3:$ABF$3,0)),"")</f>
        <v>0.12026854462874778</v>
      </c>
      <c r="LB74" s="27">
        <f>IFERROR(INDEX(Sales!$D$5:$ABF$18,MATCH(UsagePerHour!$B74,Sales!$C$5:$C$18,0),MATCH(UsagePerHour!LB$4,Sales!$D$3:$ABF$3,0))/LB$2*INDEX(Usage!$D$5:$ABF$11,MATCH(UsagePerHour!$B$68,Usage!$C$5:$C$11,0),MATCH(UsagePerHour!LB$4,Usage!$D$3:$ABF$3,0)),"")</f>
        <v>0.15803682978550265</v>
      </c>
      <c r="LC74" s="27">
        <f>IFERROR(INDEX(Sales!$D$5:$ABF$18,MATCH(UsagePerHour!$B74,Sales!$C$5:$C$18,0),MATCH(UsagePerHour!LC$4,Sales!$D$3:$ABF$3,0))/LC$2*INDEX(Usage!$D$5:$ABF$11,MATCH(UsagePerHour!$B$68,Usage!$C$5:$C$11,0),MATCH(UsagePerHour!LC$4,Usage!$D$3:$ABF$3,0)),"")</f>
        <v>0.19974627296910441</v>
      </c>
      <c r="LD74" s="27">
        <f>IFERROR(INDEX(Sales!$D$5:$ABF$18,MATCH(UsagePerHour!$B74,Sales!$C$5:$C$18,0),MATCH(UsagePerHour!LD$4,Sales!$D$3:$ABF$3,0))/LD$2*INDEX(Usage!$D$5:$ABF$11,MATCH(UsagePerHour!$B$68,Usage!$C$5:$C$11,0),MATCH(UsagePerHour!LD$4,Usage!$D$3:$ABF$3,0)),"")</f>
        <v>0.21076673155668926</v>
      </c>
      <c r="LE74" s="27">
        <f>IFERROR(INDEX(Sales!$D$5:$ABF$18,MATCH(UsagePerHour!$B74,Sales!$C$5:$C$18,0),MATCH(UsagePerHour!LE$4,Sales!$D$3:$ABF$3,0))/LE$2*INDEX(Usage!$D$5:$ABF$11,MATCH(UsagePerHour!$B$68,Usage!$C$5:$C$11,0),MATCH(UsagePerHour!LE$4,Usage!$D$3:$ABF$3,0)),"")</f>
        <v>6.1881698072389899E-2</v>
      </c>
      <c r="LF74" s="27">
        <f>IFERROR(INDEX(Sales!$D$5:$ABF$18,MATCH(UsagePerHour!$B74,Sales!$C$5:$C$18,0),MATCH(UsagePerHour!LF$4,Sales!$D$3:$ABF$3,0))/LF$2*INDEX(Usage!$D$5:$ABF$11,MATCH(UsagePerHour!$B$68,Usage!$C$5:$C$11,0),MATCH(UsagePerHour!LF$4,Usage!$D$3:$ABF$3,0)),"")</f>
        <v>0.39479998263445032</v>
      </c>
      <c r="LG74" s="27">
        <f>IFERROR(INDEX(Sales!$D$5:$ABF$18,MATCH(UsagePerHour!$B74,Sales!$C$5:$C$18,0),MATCH(UsagePerHour!LG$4,Sales!$D$3:$ABF$3,0))/LG$2*INDEX(Usage!$D$5:$ABF$11,MATCH(UsagePerHour!$B$68,Usage!$C$5:$C$11,0),MATCH(UsagePerHour!LG$4,Usage!$D$3:$ABF$3,0)),"")</f>
        <v>0.27116197219124399</v>
      </c>
      <c r="LH74" s="27">
        <f>IFERROR(INDEX(Sales!$D$5:$ABF$18,MATCH(UsagePerHour!$B74,Sales!$C$5:$C$18,0),MATCH(UsagePerHour!LH$4,Sales!$D$3:$ABF$3,0))/LH$2*INDEX(Usage!$D$5:$ABF$11,MATCH(UsagePerHour!$B$68,Usage!$C$5:$C$11,0),MATCH(UsagePerHour!LH$4,Usage!$D$3:$ABF$3,0)),"")</f>
        <v>0.11637116875638646</v>
      </c>
      <c r="LI74" s="27">
        <f>IFERROR(INDEX(Sales!$D$5:$ABF$18,MATCH(UsagePerHour!$B74,Sales!$C$5:$C$18,0),MATCH(UsagePerHour!LI$4,Sales!$D$3:$ABF$3,0))/LI$2*INDEX(Usage!$D$5:$ABF$11,MATCH(UsagePerHour!$B$68,Usage!$C$5:$C$11,0),MATCH(UsagePerHour!LI$4,Usage!$D$3:$ABF$3,0)),"")</f>
        <v>0.10066566028398943</v>
      </c>
      <c r="LJ74" s="27">
        <f>IFERROR(INDEX(Sales!$D$5:$ABF$18,MATCH(UsagePerHour!$B74,Sales!$C$5:$C$18,0),MATCH(UsagePerHour!LJ$4,Sales!$D$3:$ABF$3,0))/LJ$2*INDEX(Usage!$D$5:$ABF$11,MATCH(UsagePerHour!$B$68,Usage!$C$5:$C$11,0),MATCH(UsagePerHour!LJ$4,Usage!$D$3:$ABF$3,0)),"")</f>
        <v>0.22389183546123295</v>
      </c>
      <c r="LK74" s="27">
        <f>IFERROR(INDEX(Sales!$D$5:$ABF$18,MATCH(UsagePerHour!$B74,Sales!$C$5:$C$18,0),MATCH(UsagePerHour!LK$4,Sales!$D$3:$ABF$3,0))/LK$2*INDEX(Usage!$D$5:$ABF$11,MATCH(UsagePerHour!$B$68,Usage!$C$5:$C$11,0),MATCH(UsagePerHour!LK$4,Usage!$D$3:$ABF$3,0)),"")</f>
        <v>0.15662474300644141</v>
      </c>
      <c r="LL74" s="27">
        <f>IFERROR(INDEX(Sales!$D$5:$ABF$18,MATCH(UsagePerHour!$B74,Sales!$C$5:$C$18,0),MATCH(UsagePerHour!LL$4,Sales!$D$3:$ABF$3,0))/LL$2*INDEX(Usage!$D$5:$ABF$11,MATCH(UsagePerHour!$B$68,Usage!$C$5:$C$11,0),MATCH(UsagePerHour!LL$4,Usage!$D$3:$ABF$3,0)),"")</f>
        <v>0.17486671740931603</v>
      </c>
      <c r="LM74" s="27">
        <f>IFERROR(INDEX(Sales!$D$5:$ABF$18,MATCH(UsagePerHour!$B74,Sales!$C$5:$C$18,0),MATCH(UsagePerHour!LM$4,Sales!$D$3:$ABF$3,0))/LM$2*INDEX(Usage!$D$5:$ABF$11,MATCH(UsagePerHour!$B$68,Usage!$C$5:$C$11,0),MATCH(UsagePerHour!LM$4,Usage!$D$3:$ABF$3,0)),"")</f>
        <v>4.28501779885807E-2</v>
      </c>
      <c r="LN74" s="27">
        <f>IFERROR(INDEX(Sales!$D$5:$ABF$18,MATCH(UsagePerHour!$B74,Sales!$C$5:$C$18,0),MATCH(UsagePerHour!LN$4,Sales!$D$3:$ABF$3,0))/LN$2*INDEX(Usage!$D$5:$ABF$11,MATCH(UsagePerHour!$B$68,Usage!$C$5:$C$11,0),MATCH(UsagePerHour!LN$4,Usage!$D$3:$ABF$3,0)),"")</f>
        <v>0.35002808858751611</v>
      </c>
      <c r="LO74" s="27">
        <f>IFERROR(INDEX(Sales!$D$5:$ABF$18,MATCH(UsagePerHour!$B74,Sales!$C$5:$C$18,0),MATCH(UsagePerHour!LO$4,Sales!$D$3:$ABF$3,0))/LO$2*INDEX(Usage!$D$5:$ABF$11,MATCH(UsagePerHour!$B$68,Usage!$C$5:$C$11,0),MATCH(UsagePerHour!LO$4,Usage!$D$3:$ABF$3,0)),"")</f>
        <v>1.2332461915425854E-2</v>
      </c>
      <c r="LP74" s="27">
        <f>IFERROR(INDEX(Sales!$D$5:$ABF$18,MATCH(UsagePerHour!$B74,Sales!$C$5:$C$18,0),MATCH(UsagePerHour!LP$4,Sales!$D$3:$ABF$3,0))/LP$2*INDEX(Usage!$D$5:$ABF$11,MATCH(UsagePerHour!$B$68,Usage!$C$5:$C$11,0),MATCH(UsagePerHour!LP$4,Usage!$D$3:$ABF$3,0)),"")</f>
        <v>1.574139510929044E-2</v>
      </c>
      <c r="LQ74" s="27">
        <f>IFERROR(INDEX(Sales!$D$5:$ABF$18,MATCH(UsagePerHour!$B74,Sales!$C$5:$C$18,0),MATCH(UsagePerHour!LQ$4,Sales!$D$3:$ABF$3,0))/LQ$2*INDEX(Usage!$D$5:$ABF$11,MATCH(UsagePerHour!$B$68,Usage!$C$5:$C$11,0),MATCH(UsagePerHour!LQ$4,Usage!$D$3:$ABF$3,0)),"")</f>
        <v>0.30537269172436854</v>
      </c>
      <c r="LR74" s="27">
        <f>IFERROR(INDEX(Sales!$D$5:$ABF$18,MATCH(UsagePerHour!$B74,Sales!$C$5:$C$18,0),MATCH(UsagePerHour!LR$4,Sales!$D$3:$ABF$3,0))/LR$2*INDEX(Usage!$D$5:$ABF$11,MATCH(UsagePerHour!$B$68,Usage!$C$5:$C$11,0),MATCH(UsagePerHour!LR$4,Usage!$D$3:$ABF$3,0)),"")</f>
        <v>5.8958295721249325E-2</v>
      </c>
      <c r="LS74" s="27">
        <f>IFERROR(INDEX(Sales!$D$5:$ABF$18,MATCH(UsagePerHour!$B74,Sales!$C$5:$C$18,0),MATCH(UsagePerHour!LS$4,Sales!$D$3:$ABF$3,0))/LS$2*INDEX(Usage!$D$5:$ABF$11,MATCH(UsagePerHour!$B$68,Usage!$C$5:$C$11,0),MATCH(UsagePerHour!LS$4,Usage!$D$3:$ABF$3,0)),"")</f>
        <v>0.20236841851249415</v>
      </c>
      <c r="LT74" s="27">
        <f>IFERROR(INDEX(Sales!$D$5:$ABF$18,MATCH(UsagePerHour!$B74,Sales!$C$5:$C$18,0),MATCH(UsagePerHour!LT$4,Sales!$D$3:$ABF$3,0))/LT$2*INDEX(Usage!$D$5:$ABF$11,MATCH(UsagePerHour!$B$68,Usage!$C$5:$C$11,0),MATCH(UsagePerHour!LT$4,Usage!$D$3:$ABF$3,0)),"")</f>
        <v>0.154315975142546</v>
      </c>
      <c r="LU74" s="27">
        <f>IFERROR(INDEX(Sales!$D$5:$ABF$18,MATCH(UsagePerHour!$B74,Sales!$C$5:$C$18,0),MATCH(UsagePerHour!LU$4,Sales!$D$3:$ABF$3,0))/LU$2*INDEX(Usage!$D$5:$ABF$11,MATCH(UsagePerHour!$B$68,Usage!$C$5:$C$11,0),MATCH(UsagePerHour!LU$4,Usage!$D$3:$ABF$3,0)),"")</f>
        <v>0.34525527495353669</v>
      </c>
      <c r="LV74" s="27">
        <f>IFERROR(INDEX(Sales!$D$5:$ABF$18,MATCH(UsagePerHour!$B74,Sales!$C$5:$C$18,0),MATCH(UsagePerHour!LV$4,Sales!$D$3:$ABF$3,0))/LV$2*INDEX(Usage!$D$5:$ABF$11,MATCH(UsagePerHour!$B$68,Usage!$C$5:$C$11,0),MATCH(UsagePerHour!LV$4,Usage!$D$3:$ABF$3,0)),"")</f>
        <v>5.6934131736526943E-2</v>
      </c>
      <c r="LW74" s="27">
        <f>IFERROR(INDEX(Sales!$D$5:$ABF$18,MATCH(UsagePerHour!$B74,Sales!$C$5:$C$18,0),MATCH(UsagePerHour!LW$4,Sales!$D$3:$ABF$3,0))/LW$2*INDEX(Usage!$D$5:$ABF$11,MATCH(UsagePerHour!$B$68,Usage!$C$5:$C$11,0),MATCH(UsagePerHour!LW$4,Usage!$D$3:$ABF$3,0)),"")</f>
        <v>0.30422174778009609</v>
      </c>
      <c r="LX74" s="27">
        <f>IFERROR(INDEX(Sales!$D$5:$ABF$18,MATCH(UsagePerHour!$B74,Sales!$C$5:$C$18,0),MATCH(UsagePerHour!LX$4,Sales!$D$3:$ABF$3,0))/LX$2*INDEX(Usage!$D$5:$ABF$11,MATCH(UsagePerHour!$B$68,Usage!$C$5:$C$11,0),MATCH(UsagePerHour!LX$4,Usage!$D$3:$ABF$3,0)),"")</f>
        <v>0.26105790413468449</v>
      </c>
      <c r="LY74" s="27">
        <f>IFERROR(INDEX(Sales!$D$5:$ABF$18,MATCH(UsagePerHour!$B74,Sales!$C$5:$C$18,0),MATCH(UsagePerHour!LY$4,Sales!$D$3:$ABF$3,0))/LY$2*INDEX(Usage!$D$5:$ABF$11,MATCH(UsagePerHour!$B$68,Usage!$C$5:$C$11,0),MATCH(UsagePerHour!LY$4,Usage!$D$3:$ABF$3,0)),"")</f>
        <v>0.41556808760328595</v>
      </c>
      <c r="LZ74" s="27">
        <f>IFERROR(INDEX(Sales!$D$5:$ABF$18,MATCH(UsagePerHour!$B74,Sales!$C$5:$C$18,0),MATCH(UsagePerHour!LZ$4,Sales!$D$3:$ABF$3,0))/LZ$2*INDEX(Usage!$D$5:$ABF$11,MATCH(UsagePerHour!$B$68,Usage!$C$5:$C$11,0),MATCH(UsagePerHour!LZ$4,Usage!$D$3:$ABF$3,0)),"")</f>
        <v>0.15431855920296333</v>
      </c>
      <c r="MA74" s="27">
        <f>IFERROR(INDEX(Sales!$D$5:$ABF$18,MATCH(UsagePerHour!$B74,Sales!$C$5:$C$18,0),MATCH(UsagePerHour!MA$4,Sales!$D$3:$ABF$3,0))/MA$2*INDEX(Usage!$D$5:$ABF$11,MATCH(UsagePerHour!$B$68,Usage!$C$5:$C$11,0),MATCH(UsagePerHour!MA$4,Usage!$D$3:$ABF$3,0)),"")</f>
        <v>0.16965959706523034</v>
      </c>
      <c r="MB74" s="27">
        <f>IFERROR(INDEX(Sales!$D$5:$ABF$18,MATCH(UsagePerHour!$B74,Sales!$C$5:$C$18,0),MATCH(UsagePerHour!MB$4,Sales!$D$3:$ABF$3,0))/MB$2*INDEX(Usage!$D$5:$ABF$11,MATCH(UsagePerHour!$B$68,Usage!$C$5:$C$11,0),MATCH(UsagePerHour!MB$4,Usage!$D$3:$ABF$3,0)),"")</f>
        <v>0.15377913981085478</v>
      </c>
      <c r="MC74" s="27">
        <f>IFERROR(INDEX(Sales!$D$5:$ABF$18,MATCH(UsagePerHour!$B74,Sales!$C$5:$C$18,0),MATCH(UsagePerHour!MC$4,Sales!$D$3:$ABF$3,0))/MC$2*INDEX(Usage!$D$5:$ABF$11,MATCH(UsagePerHour!$B$68,Usage!$C$5:$C$11,0),MATCH(UsagePerHour!MC$4,Usage!$D$3:$ABF$3,0)),"")</f>
        <v>3.9688317290840956E-2</v>
      </c>
      <c r="MD74" s="27">
        <f>IFERROR(INDEX(Sales!$D$5:$ABF$18,MATCH(UsagePerHour!$B74,Sales!$C$5:$C$18,0),MATCH(UsagePerHour!MD$4,Sales!$D$3:$ABF$3,0))/MD$2*INDEX(Usage!$D$5:$ABF$11,MATCH(UsagePerHour!$B$68,Usage!$C$5:$C$11,0),MATCH(UsagePerHour!MD$4,Usage!$D$3:$ABF$3,0)),"")</f>
        <v>0.2131259865299017</v>
      </c>
      <c r="ME74" s="27">
        <f>IFERROR(INDEX(Sales!$D$5:$ABF$18,MATCH(UsagePerHour!$B74,Sales!$C$5:$C$18,0),MATCH(UsagePerHour!ME$4,Sales!$D$3:$ABF$3,0))/ME$2*INDEX(Usage!$D$5:$ABF$11,MATCH(UsagePerHour!$B$68,Usage!$C$5:$C$11,0),MATCH(UsagePerHour!ME$4,Usage!$D$3:$ABF$3,0)),"")</f>
        <v>8.3694298674730938E-2</v>
      </c>
      <c r="MF74" s="27">
        <f>IFERROR(INDEX(Sales!$D$5:$ABF$18,MATCH(UsagePerHour!$B74,Sales!$C$5:$C$18,0),MATCH(UsagePerHour!MF$4,Sales!$D$3:$ABF$3,0))/MF$2*INDEX(Usage!$D$5:$ABF$11,MATCH(UsagePerHour!$B$68,Usage!$C$5:$C$11,0),MATCH(UsagePerHour!MF$4,Usage!$D$3:$ABF$3,0)),"")</f>
        <v>0.66664815138641731</v>
      </c>
      <c r="MG74" s="27">
        <f>IFERROR(INDEX(Sales!$D$5:$ABF$18,MATCH(UsagePerHour!$B74,Sales!$C$5:$C$18,0),MATCH(UsagePerHour!MG$4,Sales!$D$3:$ABF$3,0))/MG$2*INDEX(Usage!$D$5:$ABF$11,MATCH(UsagePerHour!$B$68,Usage!$C$5:$C$11,0),MATCH(UsagePerHour!MG$4,Usage!$D$3:$ABF$3,0)),"")</f>
        <v>0.28479610103566239</v>
      </c>
      <c r="MH74" s="27">
        <f>IFERROR(INDEX(Sales!$D$5:$ABF$18,MATCH(UsagePerHour!$B74,Sales!$C$5:$C$18,0),MATCH(UsagePerHour!MH$4,Sales!$D$3:$ABF$3,0))/MH$2*INDEX(Usage!$D$5:$ABF$11,MATCH(UsagePerHour!$B$68,Usage!$C$5:$C$11,0),MATCH(UsagePerHour!MH$4,Usage!$D$3:$ABF$3,0)),"")</f>
        <v>0.25476433786195035</v>
      </c>
      <c r="MI74" s="27">
        <f>IFERROR(INDEX(Sales!$D$5:$ABF$18,MATCH(UsagePerHour!$B74,Sales!$C$5:$C$18,0),MATCH(UsagePerHour!MI$4,Sales!$D$3:$ABF$3,0))/MI$2*INDEX(Usage!$D$5:$ABF$11,MATCH(UsagePerHour!$B$68,Usage!$C$5:$C$11,0),MATCH(UsagePerHour!MI$4,Usage!$D$3:$ABF$3,0)),"")</f>
        <v>0.19154734175584728</v>
      </c>
      <c r="MJ74" s="27">
        <f>IFERROR(INDEX(Sales!$D$5:$ABF$18,MATCH(UsagePerHour!$B74,Sales!$C$5:$C$18,0),MATCH(UsagePerHour!MJ$4,Sales!$D$3:$ABF$3,0))/MJ$2*INDEX(Usage!$D$5:$ABF$11,MATCH(UsagePerHour!$B$68,Usage!$C$5:$C$11,0),MATCH(UsagePerHour!MJ$4,Usage!$D$3:$ABF$3,0)),"")</f>
        <v>0.27834455643090827</v>
      </c>
      <c r="MK74" s="27">
        <f>IFERROR(INDEX(Sales!$D$5:$ABF$18,MATCH(UsagePerHour!$B74,Sales!$C$5:$C$18,0),MATCH(UsagePerHour!MK$4,Sales!$D$3:$ABF$3,0))/MK$2*INDEX(Usage!$D$5:$ABF$11,MATCH(UsagePerHour!$B$68,Usage!$C$5:$C$11,0),MATCH(UsagePerHour!MK$4,Usage!$D$3:$ABF$3,0)),"")</f>
        <v>6.3215076492339622E-2</v>
      </c>
      <c r="ML74" s="27">
        <f>IFERROR(INDEX(Sales!$D$5:$ABF$18,MATCH(UsagePerHour!$B74,Sales!$C$5:$C$18,0),MATCH(UsagePerHour!ML$4,Sales!$D$3:$ABF$3,0))/ML$2*INDEX(Usage!$D$5:$ABF$11,MATCH(UsagePerHour!$B$68,Usage!$C$5:$C$11,0),MATCH(UsagePerHour!ML$4,Usage!$D$3:$ABF$3,0)),"")</f>
        <v>0.15545431130698567</v>
      </c>
      <c r="MM74" s="27">
        <f>IFERROR(INDEX(Sales!$D$5:$ABF$18,MATCH(UsagePerHour!$B74,Sales!$C$5:$C$18,0),MATCH(UsagePerHour!MM$4,Sales!$D$3:$ABF$3,0))/MM$2*INDEX(Usage!$D$5:$ABF$11,MATCH(UsagePerHour!$B$68,Usage!$C$5:$C$11,0),MATCH(UsagePerHour!MM$4,Usage!$D$3:$ABF$3,0)),"")</f>
        <v>0.28667733643726662</v>
      </c>
      <c r="MN74" s="27">
        <f>IFERROR(INDEX(Sales!$D$5:$ABF$18,MATCH(UsagePerHour!$B74,Sales!$C$5:$C$18,0),MATCH(UsagePerHour!MN$4,Sales!$D$3:$ABF$3,0))/MN$2*INDEX(Usage!$D$5:$ABF$11,MATCH(UsagePerHour!$B$68,Usage!$C$5:$C$11,0),MATCH(UsagePerHour!MN$4,Usage!$D$3:$ABF$3,0)),"")</f>
        <v>9.5353625225770289E-2</v>
      </c>
      <c r="MO74" s="27">
        <f>IFERROR(INDEX(Sales!$D$5:$ABF$18,MATCH(UsagePerHour!$B74,Sales!$C$5:$C$18,0),MATCH(UsagePerHour!MO$4,Sales!$D$3:$ABF$3,0))/MO$2*INDEX(Usage!$D$5:$ABF$11,MATCH(UsagePerHour!$B$68,Usage!$C$5:$C$11,0),MATCH(UsagePerHour!MO$4,Usage!$D$3:$ABF$3,0)),"")</f>
        <v>0.154315975142546</v>
      </c>
      <c r="MP74" s="27">
        <f>IFERROR(INDEX(Sales!$D$5:$ABF$18,MATCH(UsagePerHour!$B74,Sales!$C$5:$C$18,0),MATCH(UsagePerHour!MP$4,Sales!$D$3:$ABF$3,0))/MP$2*INDEX(Usage!$D$5:$ABF$11,MATCH(UsagePerHour!$B$68,Usage!$C$5:$C$11,0),MATCH(UsagePerHour!MP$4,Usage!$D$3:$ABF$3,0)),"")</f>
        <v>0.34525527495353669</v>
      </c>
      <c r="MQ74" s="27">
        <f>IFERROR(INDEX(Sales!$D$5:$ABF$18,MATCH(UsagePerHour!$B74,Sales!$C$5:$C$18,0),MATCH(UsagePerHour!MQ$4,Sales!$D$3:$ABF$3,0))/MQ$2*INDEX(Usage!$D$5:$ABF$11,MATCH(UsagePerHour!$B$68,Usage!$C$5:$C$11,0),MATCH(UsagePerHour!MQ$4,Usage!$D$3:$ABF$3,0)),"")</f>
        <v>5.6934131736526943E-2</v>
      </c>
      <c r="MR74" s="27">
        <f>IFERROR(INDEX(Sales!$D$5:$ABF$18,MATCH(UsagePerHour!$B74,Sales!$C$5:$C$18,0),MATCH(UsagePerHour!MR$4,Sales!$D$3:$ABF$3,0))/MR$2*INDEX(Usage!$D$5:$ABF$11,MATCH(UsagePerHour!$B$68,Usage!$C$5:$C$11,0),MATCH(UsagePerHour!MR$4,Usage!$D$3:$ABF$3,0)),"")</f>
        <v>0.30422174778009609</v>
      </c>
      <c r="MS74" s="27">
        <f>IFERROR(INDEX(Sales!$D$5:$ABF$18,MATCH(UsagePerHour!$B74,Sales!$C$5:$C$18,0),MATCH(UsagePerHour!MS$4,Sales!$D$3:$ABF$3,0))/MS$2*INDEX(Usage!$D$5:$ABF$11,MATCH(UsagePerHour!$B$68,Usage!$C$5:$C$11,0),MATCH(UsagePerHour!MS$4,Usage!$D$3:$ABF$3,0)),"")</f>
        <v>0.24299197824447652</v>
      </c>
      <c r="MT74" s="27">
        <f>IFERROR(INDEX(Sales!$D$5:$ABF$18,MATCH(UsagePerHour!$B74,Sales!$C$5:$C$18,0),MATCH(UsagePerHour!MT$4,Sales!$D$3:$ABF$3,0))/MT$2*INDEX(Usage!$D$5:$ABF$11,MATCH(UsagePerHour!$B$68,Usage!$C$5:$C$11,0),MATCH(UsagePerHour!MT$4,Usage!$D$3:$ABF$3,0)),"")</f>
        <v>0.21175820342052548</v>
      </c>
      <c r="MU74" s="27">
        <f>IFERROR(INDEX(Sales!$D$5:$ABF$18,MATCH(UsagePerHour!$B74,Sales!$C$5:$C$18,0),MATCH(UsagePerHour!MU$4,Sales!$D$3:$ABF$3,0))/MU$2*INDEX(Usage!$D$5:$ABF$11,MATCH(UsagePerHour!$B$68,Usage!$C$5:$C$11,0),MATCH(UsagePerHour!MU$4,Usage!$D$3:$ABF$3,0)),"")</f>
        <v>0.24650646434195048</v>
      </c>
      <c r="MV74" s="27">
        <f>IFERROR(INDEX(Sales!$D$5:$ABF$18,MATCH(UsagePerHour!$B74,Sales!$C$5:$C$18,0),MATCH(UsagePerHour!MV$4,Sales!$D$3:$ABF$3,0))/MV$2*INDEX(Usage!$D$5:$ABF$11,MATCH(UsagePerHour!$B$68,Usage!$C$5:$C$11,0),MATCH(UsagePerHour!MV$4,Usage!$D$3:$ABF$3,0)),"")</f>
        <v>0.1949044819985305</v>
      </c>
      <c r="MW74" s="27">
        <f>IFERROR(INDEX(Sales!$D$5:$ABF$18,MATCH(UsagePerHour!$B74,Sales!$C$5:$C$18,0),MATCH(UsagePerHour!MW$4,Sales!$D$3:$ABF$3,0))/MW$2*INDEX(Usage!$D$5:$ABF$11,MATCH(UsagePerHour!$B$68,Usage!$C$5:$C$11,0),MATCH(UsagePerHour!MW$4,Usage!$D$3:$ABF$3,0)),"")</f>
        <v>0.37060711738131097</v>
      </c>
      <c r="MX74" s="27">
        <f>IFERROR(INDEX(Sales!$D$5:$ABF$18,MATCH(UsagePerHour!$B74,Sales!$C$5:$C$18,0),MATCH(UsagePerHour!MX$4,Sales!$D$3:$ABF$3,0))/MX$2*INDEX(Usage!$D$5:$ABF$11,MATCH(UsagePerHour!$B$68,Usage!$C$5:$C$11,0),MATCH(UsagePerHour!MX$4,Usage!$D$3:$ABF$3,0)),"")</f>
        <v>0.1167695727340084</v>
      </c>
      <c r="MY74" s="27">
        <f>IFERROR(INDEX(Sales!$D$5:$ABF$18,MATCH(UsagePerHour!$B74,Sales!$C$5:$C$18,0),MATCH(UsagePerHour!MY$4,Sales!$D$3:$ABF$3,0))/MY$2*INDEX(Usage!$D$5:$ABF$11,MATCH(UsagePerHour!$B$68,Usage!$C$5:$C$11,0),MATCH(UsagePerHour!MY$4,Usage!$D$3:$ABF$3,0)),"")</f>
        <v>5.5569147293393809E-2</v>
      </c>
      <c r="MZ74" s="27">
        <f>IFERROR(INDEX(Sales!$D$5:$ABF$18,MATCH(UsagePerHour!$B74,Sales!$C$5:$C$18,0),MATCH(UsagePerHour!MZ$4,Sales!$D$3:$ABF$3,0))/MZ$2*INDEX(Usage!$D$5:$ABF$11,MATCH(UsagePerHour!$B$68,Usage!$C$5:$C$11,0),MATCH(UsagePerHour!MZ$4,Usage!$D$3:$ABF$3,0)),"")</f>
        <v>0.25693816205210945</v>
      </c>
      <c r="NA74" s="27">
        <f>IFERROR(INDEX(Sales!$D$5:$ABF$18,MATCH(UsagePerHour!$B74,Sales!$C$5:$C$18,0),MATCH(UsagePerHour!NA$4,Sales!$D$3:$ABF$3,0))/NA$2*INDEX(Usage!$D$5:$ABF$11,MATCH(UsagePerHour!$B$68,Usage!$C$5:$C$11,0),MATCH(UsagePerHour!NA$4,Usage!$D$3:$ABF$3,0)),"")</f>
        <v>0.13198568216236062</v>
      </c>
      <c r="NB74" s="27">
        <f>IFERROR(INDEX(Sales!$D$5:$ABF$18,MATCH(UsagePerHour!$B74,Sales!$C$5:$C$18,0),MATCH(UsagePerHour!NB$4,Sales!$D$3:$ABF$3,0))/NB$2*INDEX(Usage!$D$5:$ABF$11,MATCH(UsagePerHour!$B$68,Usage!$C$5:$C$11,0),MATCH(UsagePerHour!NB$4,Usage!$D$3:$ABF$3,0)),"")</f>
        <v>0.45207679344413965</v>
      </c>
      <c r="NC74" s="27">
        <f>IFERROR(INDEX(Sales!$D$5:$ABF$18,MATCH(UsagePerHour!$B74,Sales!$C$5:$C$18,0),MATCH(UsagePerHour!NC$4,Sales!$D$3:$ABF$3,0))/NC$2*INDEX(Usage!$D$5:$ABF$11,MATCH(UsagePerHour!$B$68,Usage!$C$5:$C$11,0),MATCH(UsagePerHour!NC$4,Usage!$D$3:$ABF$3,0)),"")</f>
        <v>0.21558027959301845</v>
      </c>
      <c r="ND74" s="27">
        <f>IFERROR(INDEX(Sales!$D$5:$ABF$18,MATCH(UsagePerHour!$B74,Sales!$C$5:$C$18,0),MATCH(UsagePerHour!ND$4,Sales!$D$3:$ABF$3,0))/ND$2*INDEX(Usage!$D$5:$ABF$11,MATCH(UsagePerHour!$B$68,Usage!$C$5:$C$11,0),MATCH(UsagePerHour!ND$4,Usage!$D$3:$ABF$3,0)),"")</f>
        <v>0.28182486858865108</v>
      </c>
      <c r="NE74" s="27">
        <f>IFERROR(INDEX(Sales!$D$5:$ABF$18,MATCH(UsagePerHour!$B74,Sales!$C$5:$C$18,0),MATCH(UsagePerHour!NE$4,Sales!$D$3:$ABF$3,0))/NE$2*INDEX(Usage!$D$5:$ABF$11,MATCH(UsagePerHour!$B$68,Usage!$C$5:$C$11,0),MATCH(UsagePerHour!NE$4,Usage!$D$3:$ABF$3,0)),"")</f>
        <v>4.7564361181569439E-2</v>
      </c>
      <c r="NF74" s="27">
        <f>IFERROR(INDEX(Sales!$D$5:$ABF$18,MATCH(UsagePerHour!$B74,Sales!$C$5:$C$18,0),MATCH(UsagePerHour!NF$4,Sales!$D$3:$ABF$3,0))/NF$2*INDEX(Usage!$D$5:$ABF$11,MATCH(UsagePerHour!$B$68,Usage!$C$5:$C$11,0),MATCH(UsagePerHour!NF$4,Usage!$D$3:$ABF$3,0)),"")</f>
        <v>6.2564196918547907E-2</v>
      </c>
      <c r="NG74" s="27">
        <f>IFERROR(INDEX(Sales!$D$5:$ABF$18,MATCH(UsagePerHour!$B74,Sales!$C$5:$C$18,0),MATCH(UsagePerHour!NG$4,Sales!$D$3:$ABF$3,0))/NG$2*INDEX(Usage!$D$5:$ABF$11,MATCH(UsagePerHour!$B$68,Usage!$C$5:$C$11,0),MATCH(UsagePerHour!NG$4,Usage!$D$3:$ABF$3,0)),"")</f>
        <v>4.1830728517687821E-2</v>
      </c>
      <c r="NH74" s="27">
        <f>IFERROR(INDEX(Sales!$D$5:$ABF$18,MATCH(UsagePerHour!$B74,Sales!$C$5:$C$18,0),MATCH(UsagePerHour!NH$4,Sales!$D$3:$ABF$3,0))/NH$2*INDEX(Usage!$D$5:$ABF$11,MATCH(UsagePerHour!$B$68,Usage!$C$5:$C$11,0),MATCH(UsagePerHour!NH$4,Usage!$D$3:$ABF$3,0)),"")</f>
        <v>0.7112909320780596</v>
      </c>
      <c r="NI74" s="27">
        <f>IFERROR(INDEX(Sales!$D$5:$ABF$18,MATCH(UsagePerHour!$B74,Sales!$C$5:$C$18,0),MATCH(UsagePerHour!NI$4,Sales!$D$3:$ABF$3,0))/NI$2*INDEX(Usage!$D$5:$ABF$11,MATCH(UsagePerHour!$B$68,Usage!$C$5:$C$11,0),MATCH(UsagePerHour!NI$4,Usage!$D$3:$ABF$3,0)),"")</f>
        <v>0.17848495982803372</v>
      </c>
      <c r="NJ74" s="27">
        <f>IFERROR(INDEX(Sales!$D$5:$ABF$18,MATCH(UsagePerHour!$B74,Sales!$C$5:$C$18,0),MATCH(UsagePerHour!NJ$4,Sales!$D$3:$ABF$3,0))/NJ$2*INDEX(Usage!$D$5:$ABF$11,MATCH(UsagePerHour!$B$68,Usage!$C$5:$C$11,0),MATCH(UsagePerHour!NJ$4,Usage!$D$3:$ABF$3,0)),"")</f>
        <v>0.38235384082877866</v>
      </c>
      <c r="NK74" s="27">
        <f>IFERROR(INDEX(Sales!$D$5:$ABF$18,MATCH(UsagePerHour!$B74,Sales!$C$5:$C$18,0),MATCH(UsagePerHour!NK$4,Sales!$D$3:$ABF$3,0))/NK$2*INDEX(Usage!$D$5:$ABF$11,MATCH(UsagePerHour!$B$68,Usage!$C$5:$C$11,0),MATCH(UsagePerHour!NK$4,Usage!$D$3:$ABF$3,0)),"")</f>
        <v>0.29775139629507952</v>
      </c>
      <c r="NL74" s="27">
        <f>IFERROR(INDEX(Sales!$D$5:$ABF$18,MATCH(UsagePerHour!$B74,Sales!$C$5:$C$18,0),MATCH(UsagePerHour!NL$4,Sales!$D$3:$ABF$3,0))/NL$2*INDEX(Usage!$D$5:$ABF$11,MATCH(UsagePerHour!$B$68,Usage!$C$5:$C$11,0),MATCH(UsagePerHour!NL$4,Usage!$D$3:$ABF$3,0)),"")</f>
        <v>0.11518969983239373</v>
      </c>
      <c r="NM74" s="27">
        <f>IFERROR(INDEX(Sales!$D$5:$ABF$18,MATCH(UsagePerHour!$B74,Sales!$C$5:$C$18,0),MATCH(UsagePerHour!NM$4,Sales!$D$3:$ABF$3,0))/NM$2*INDEX(Usage!$D$5:$ABF$11,MATCH(UsagePerHour!$B$68,Usage!$C$5:$C$11,0),MATCH(UsagePerHour!NM$4,Usage!$D$3:$ABF$3,0)),"")</f>
        <v>0.27152601325789655</v>
      </c>
      <c r="NN74" s="27">
        <f>IFERROR(INDEX(Sales!$D$5:$ABF$18,MATCH(UsagePerHour!$B74,Sales!$C$5:$C$18,0),MATCH(UsagePerHour!NN$4,Sales!$D$3:$ABF$3,0))/NN$2*INDEX(Usage!$D$5:$ABF$11,MATCH(UsagePerHour!$B$68,Usage!$C$5:$C$11,0),MATCH(UsagePerHour!NN$4,Usage!$D$3:$ABF$3,0)),"")</f>
        <v>0.19900405715663561</v>
      </c>
      <c r="NO74" s="27">
        <f>IFERROR(INDEX(Sales!$D$5:$ABF$18,MATCH(UsagePerHour!$B74,Sales!$C$5:$C$18,0),MATCH(UsagePerHour!NO$4,Sales!$D$3:$ABF$3,0))/NO$2*INDEX(Usage!$D$5:$ABF$11,MATCH(UsagePerHour!$B$68,Usage!$C$5:$C$11,0),MATCH(UsagePerHour!NO$4,Usage!$D$3:$ABF$3,0)),"")</f>
        <v>9.36256903551443E-2</v>
      </c>
      <c r="NP74" s="27">
        <f>IFERROR(INDEX(Sales!$D$5:$ABF$18,MATCH(UsagePerHour!$B74,Sales!$C$5:$C$18,0),MATCH(UsagePerHour!NP$4,Sales!$D$3:$ABF$3,0))/NP$2*INDEX(Usage!$D$5:$ABF$11,MATCH(UsagePerHour!$B$68,Usage!$C$5:$C$11,0),MATCH(UsagePerHour!NP$4,Usage!$D$3:$ABF$3,0)),"")</f>
        <v>0.15249186848850818</v>
      </c>
      <c r="NQ74" s="27">
        <f>IFERROR(INDEX(Sales!$D$5:$ABF$18,MATCH(UsagePerHour!$B74,Sales!$C$5:$C$18,0),MATCH(UsagePerHour!NQ$4,Sales!$D$3:$ABF$3,0))/NQ$2*INDEX(Usage!$D$5:$ABF$11,MATCH(UsagePerHour!$B$68,Usage!$C$5:$C$11,0),MATCH(UsagePerHour!NQ$4,Usage!$D$3:$ABF$3,0)),"")</f>
        <v>0.60702866368415032</v>
      </c>
      <c r="NR74" s="27">
        <f>IFERROR(INDEX(Sales!$D$5:$ABF$18,MATCH(UsagePerHour!$B74,Sales!$C$5:$C$18,0),MATCH(UsagePerHour!NR$4,Sales!$D$3:$ABF$3,0))/NR$2*INDEX(Usage!$D$5:$ABF$11,MATCH(UsagePerHour!$B$68,Usage!$C$5:$C$11,0),MATCH(UsagePerHour!NR$4,Usage!$D$3:$ABF$3,0)),"")</f>
        <v>0.15751599590504831</v>
      </c>
      <c r="NS74" s="27">
        <f>IFERROR(INDEX(Sales!$D$5:$ABF$18,MATCH(UsagePerHour!$B74,Sales!$C$5:$C$18,0),MATCH(UsagePerHour!NS$4,Sales!$D$3:$ABF$3,0))/NS$2*INDEX(Usage!$D$5:$ABF$11,MATCH(UsagePerHour!$B$68,Usage!$C$5:$C$11,0),MATCH(UsagePerHour!NS$4,Usage!$D$3:$ABF$3,0)),"")</f>
        <v>0.13552711444080259</v>
      </c>
      <c r="NT74" s="27">
        <f>IFERROR(INDEX(Sales!$D$5:$ABF$18,MATCH(UsagePerHour!$B74,Sales!$C$5:$C$18,0),MATCH(UsagePerHour!NT$4,Sales!$D$3:$ABF$3,0))/NT$2*INDEX(Usage!$D$5:$ABF$11,MATCH(UsagePerHour!$B$68,Usage!$C$5:$C$11,0),MATCH(UsagePerHour!NT$4,Usage!$D$3:$ABF$3,0)),"")</f>
        <v>7.4522347265827266E-2</v>
      </c>
      <c r="NU74" s="27">
        <f>IFERROR(INDEX(Sales!$D$5:$ABF$18,MATCH(UsagePerHour!$B74,Sales!$C$5:$C$18,0),MATCH(UsagePerHour!NU$4,Sales!$D$3:$ABF$3,0))/NU$2*INDEX(Usage!$D$5:$ABF$11,MATCH(UsagePerHour!$B$68,Usage!$C$5:$C$11,0),MATCH(UsagePerHour!NU$4,Usage!$D$3:$ABF$3,0)),"")</f>
        <v>0.15742738115619473</v>
      </c>
      <c r="NV74" s="27">
        <f>IFERROR(INDEX(Sales!$D$5:$ABF$18,MATCH(UsagePerHour!$B74,Sales!$C$5:$C$18,0),MATCH(UsagePerHour!NV$4,Sales!$D$3:$ABF$3,0))/NV$2*INDEX(Usage!$D$5:$ABF$11,MATCH(UsagePerHour!$B$68,Usage!$C$5:$C$11,0),MATCH(UsagePerHour!NV$4,Usage!$D$3:$ABF$3,0)),"")</f>
        <v>0.18800928352174889</v>
      </c>
      <c r="NW74" s="27">
        <f>IFERROR(INDEX(Sales!$D$5:$ABF$18,MATCH(UsagePerHour!$B74,Sales!$C$5:$C$18,0),MATCH(UsagePerHour!NW$4,Sales!$D$3:$ABF$3,0))/NW$2*INDEX(Usage!$D$5:$ABF$11,MATCH(UsagePerHour!$B$68,Usage!$C$5:$C$11,0),MATCH(UsagePerHour!NW$4,Usage!$D$3:$ABF$3,0)),"")</f>
        <v>0.15307860123271133</v>
      </c>
      <c r="NX74" s="27">
        <f>IFERROR(INDEX(Sales!$D$5:$ABF$18,MATCH(UsagePerHour!$B74,Sales!$C$5:$C$18,0),MATCH(UsagePerHour!NX$4,Sales!$D$3:$ABF$3,0))/NX$2*INDEX(Usage!$D$5:$ABF$11,MATCH(UsagePerHour!$B$68,Usage!$C$5:$C$11,0),MATCH(UsagePerHour!NX$4,Usage!$D$3:$ABF$3,0)),"")</f>
        <v>9.8851956065797303E-2</v>
      </c>
      <c r="NY74" s="27">
        <f>IFERROR(INDEX(Sales!$D$5:$ABF$18,MATCH(UsagePerHour!$B74,Sales!$C$5:$C$18,0),MATCH(UsagePerHour!NY$4,Sales!$D$3:$ABF$3,0))/NY$2*INDEX(Usage!$D$5:$ABF$11,MATCH(UsagePerHour!$B$68,Usage!$C$5:$C$11,0),MATCH(UsagePerHour!NY$4,Usage!$D$3:$ABF$3,0)),"")</f>
        <v>0.42560929957639643</v>
      </c>
      <c r="NZ74" s="27">
        <f>IFERROR(INDEX(Sales!$D$5:$ABF$18,MATCH(UsagePerHour!$B74,Sales!$C$5:$C$18,0),MATCH(UsagePerHour!NZ$4,Sales!$D$3:$ABF$3,0))/NZ$2*INDEX(Usage!$D$5:$ABF$11,MATCH(UsagePerHour!$B$68,Usage!$C$5:$C$11,0),MATCH(UsagePerHour!NZ$4,Usage!$D$3:$ABF$3,0)),"")</f>
        <v>0.33589430822963651</v>
      </c>
      <c r="OA74" s="27">
        <f>IFERROR(INDEX(Sales!$D$5:$ABF$18,MATCH(UsagePerHour!$B74,Sales!$C$5:$C$18,0),MATCH(UsagePerHour!OA$4,Sales!$D$3:$ABF$3,0))/OA$2*INDEX(Usage!$D$5:$ABF$11,MATCH(UsagePerHour!$B$68,Usage!$C$5:$C$11,0),MATCH(UsagePerHour!OA$4,Usage!$D$3:$ABF$3,0)),"")</f>
        <v>6.4238116392714345E-2</v>
      </c>
      <c r="OB74" s="27">
        <f>IFERROR(INDEX(Sales!$D$5:$ABF$18,MATCH(UsagePerHour!$B74,Sales!$C$5:$C$18,0),MATCH(UsagePerHour!OB$4,Sales!$D$3:$ABF$3,0))/OB$2*INDEX(Usage!$D$5:$ABF$11,MATCH(UsagePerHour!$B$68,Usage!$C$5:$C$11,0),MATCH(UsagePerHour!OB$4,Usage!$D$3:$ABF$3,0)),"")</f>
        <v>0.1369327030793191</v>
      </c>
      <c r="OC74" s="27">
        <f>IFERROR(INDEX(Sales!$D$5:$ABF$18,MATCH(UsagePerHour!$B74,Sales!$C$5:$C$18,0),MATCH(UsagePerHour!OC$4,Sales!$D$3:$ABF$3,0))/OC$2*INDEX(Usage!$D$5:$ABF$11,MATCH(UsagePerHour!$B$68,Usage!$C$5:$C$11,0),MATCH(UsagePerHour!OC$4,Usage!$D$3:$ABF$3,0)),"")</f>
        <v>0.10141779412382558</v>
      </c>
      <c r="OD74" s="27">
        <f>IFERROR(INDEX(Sales!$D$5:$ABF$18,MATCH(UsagePerHour!$B74,Sales!$C$5:$C$18,0),MATCH(UsagePerHour!OD$4,Sales!$D$3:$ABF$3,0))/OD$2*INDEX(Usage!$D$5:$ABF$11,MATCH(UsagePerHour!$B$68,Usage!$C$5:$C$11,0),MATCH(UsagePerHour!OD$4,Usage!$D$3:$ABF$3,0)),"")</f>
        <v>0.27652401444962721</v>
      </c>
      <c r="OE74" s="27">
        <f>IFERROR(INDEX(Sales!$D$5:$ABF$18,MATCH(UsagePerHour!$B74,Sales!$C$5:$C$18,0),MATCH(UsagePerHour!OE$4,Sales!$D$3:$ABF$3,0))/OE$2*INDEX(Usage!$D$5:$ABF$11,MATCH(UsagePerHour!$B$68,Usage!$C$5:$C$11,0),MATCH(UsagePerHour!OE$4,Usage!$D$3:$ABF$3,0)),"")</f>
        <v>0.2092799383904505</v>
      </c>
      <c r="OF74" s="27">
        <f>IFERROR(INDEX(Sales!$D$5:$ABF$18,MATCH(UsagePerHour!$B74,Sales!$C$5:$C$18,0),MATCH(UsagePerHour!OF$4,Sales!$D$3:$ABF$3,0))/OF$2*INDEX(Usage!$D$5:$ABF$11,MATCH(UsagePerHour!$B$68,Usage!$C$5:$C$11,0),MATCH(UsagePerHour!OF$4,Usage!$D$3:$ABF$3,0)),"")</f>
        <v>0.27505211921454209</v>
      </c>
      <c r="OG74" s="27">
        <f>IFERROR(INDEX(Sales!$D$5:$ABF$18,MATCH(UsagePerHour!$B74,Sales!$C$5:$C$18,0),MATCH(UsagePerHour!OG$4,Sales!$D$3:$ABF$3,0))/OG$2*INDEX(Usage!$D$5:$ABF$11,MATCH(UsagePerHour!$B$68,Usage!$C$5:$C$11,0),MATCH(UsagePerHour!OG$4,Usage!$D$3:$ABF$3,0)),"")</f>
        <v>0.24198378041172802</v>
      </c>
      <c r="OH74" s="27">
        <f>IFERROR(INDEX(Sales!$D$5:$ABF$18,MATCH(UsagePerHour!$B74,Sales!$C$5:$C$18,0),MATCH(UsagePerHour!OH$4,Sales!$D$3:$ABF$3,0))/OH$2*INDEX(Usage!$D$5:$ABF$11,MATCH(UsagePerHour!$B$68,Usage!$C$5:$C$11,0),MATCH(UsagePerHour!OH$4,Usage!$D$3:$ABF$3,0)),"")</f>
        <v>0.19007452171039638</v>
      </c>
      <c r="OI74" s="27">
        <f>IFERROR(INDEX(Sales!$D$5:$ABF$18,MATCH(UsagePerHour!$B74,Sales!$C$5:$C$18,0),MATCH(UsagePerHour!OI$4,Sales!$D$3:$ABF$3,0))/OI$2*INDEX(Usage!$D$5:$ABF$11,MATCH(UsagePerHour!$B$68,Usage!$C$5:$C$11,0),MATCH(UsagePerHour!OI$4,Usage!$D$3:$ABF$3,0)),"")</f>
        <v>5.5025227236083385E-2</v>
      </c>
      <c r="OJ74" s="27">
        <f>IFERROR(INDEX(Sales!$D$5:$ABF$18,MATCH(UsagePerHour!$B74,Sales!$C$5:$C$18,0),MATCH(UsagePerHour!OJ$4,Sales!$D$3:$ABF$3,0))/OJ$2*INDEX(Usage!$D$5:$ABF$11,MATCH(UsagePerHour!$B$68,Usage!$C$5:$C$11,0),MATCH(UsagePerHour!OJ$4,Usage!$D$3:$ABF$3,0)),"")</f>
        <v>0.13569908293154873</v>
      </c>
      <c r="OK74" s="27">
        <f>IFERROR(INDEX(Sales!$D$5:$ABF$18,MATCH(UsagePerHour!$B74,Sales!$C$5:$C$18,0),MATCH(UsagePerHour!OK$4,Sales!$D$3:$ABF$3,0))/OK$2*INDEX(Usage!$D$5:$ABF$11,MATCH(UsagePerHour!$B$68,Usage!$C$5:$C$11,0),MATCH(UsagePerHour!OK$4,Usage!$D$3:$ABF$3,0)),"")</f>
        <v>0.20428030504277039</v>
      </c>
      <c r="OL74" s="27">
        <f>IFERROR(INDEX(Sales!$D$5:$ABF$18,MATCH(UsagePerHour!$B74,Sales!$C$5:$C$18,0),MATCH(UsagePerHour!OL$4,Sales!$D$3:$ABF$3,0))/OL$2*INDEX(Usage!$D$5:$ABF$11,MATCH(UsagePerHour!$B$68,Usage!$C$5:$C$11,0),MATCH(UsagePerHour!OL$4,Usage!$D$3:$ABF$3,0)),"")</f>
        <v>0.20697609156406235</v>
      </c>
      <c r="OM74" s="27">
        <f>IFERROR(INDEX(Sales!$D$5:$ABF$18,MATCH(UsagePerHour!$B74,Sales!$C$5:$C$18,0),MATCH(UsagePerHour!OM$4,Sales!$D$3:$ABF$3,0))/OM$2*INDEX(Usage!$D$5:$ABF$11,MATCH(UsagePerHour!$B$68,Usage!$C$5:$C$11,0),MATCH(UsagePerHour!OM$4,Usage!$D$3:$ABF$3,0)),"")</f>
        <v>0.27969746542867951</v>
      </c>
      <c r="ON74" s="27">
        <f>IFERROR(INDEX(Sales!$D$5:$ABF$18,MATCH(UsagePerHour!$B74,Sales!$C$5:$C$18,0),MATCH(UsagePerHour!ON$4,Sales!$D$3:$ABF$3,0))/ON$2*INDEX(Usage!$D$5:$ABF$11,MATCH(UsagePerHour!$B$68,Usage!$C$5:$C$11,0),MATCH(UsagePerHour!ON$4,Usage!$D$3:$ABF$3,0)),"")</f>
        <v>0.11514089342360033</v>
      </c>
      <c r="OO74" s="27">
        <f>IFERROR(INDEX(Sales!$D$5:$ABF$18,MATCH(UsagePerHour!$B74,Sales!$C$5:$C$18,0),MATCH(UsagePerHour!OO$4,Sales!$D$3:$ABF$3,0))/OO$2*INDEX(Usage!$D$5:$ABF$11,MATCH(UsagePerHour!$B$68,Usage!$C$5:$C$11,0),MATCH(UsagePerHour!OO$4,Usage!$D$3:$ABF$3,0)),"")</f>
        <v>0.1497289043904623</v>
      </c>
      <c r="OP74" s="27">
        <f>IFERROR(INDEX(Sales!$D$5:$ABF$18,MATCH(UsagePerHour!$B74,Sales!$C$5:$C$18,0),MATCH(UsagePerHour!OP$4,Sales!$D$3:$ABF$3,0))/OP$2*INDEX(Usage!$D$5:$ABF$11,MATCH(UsagePerHour!$B$68,Usage!$C$5:$C$11,0),MATCH(UsagePerHour!OP$4,Usage!$D$3:$ABF$3,0)),"")</f>
        <v>0.2869568280435566</v>
      </c>
      <c r="OQ74" s="27">
        <f>IFERROR(INDEX(Sales!$D$5:$ABF$18,MATCH(UsagePerHour!$B74,Sales!$C$5:$C$18,0),MATCH(UsagePerHour!OQ$4,Sales!$D$3:$ABF$3,0))/OQ$2*INDEX(Usage!$D$5:$ABF$11,MATCH(UsagePerHour!$B$68,Usage!$C$5:$C$11,0),MATCH(UsagePerHour!OQ$4,Usage!$D$3:$ABF$3,0)),"")</f>
        <v>6.5893299858963222E-2</v>
      </c>
      <c r="OR74" s="27">
        <f>IFERROR(INDEX(Sales!$D$5:$ABF$18,MATCH(UsagePerHour!$B74,Sales!$C$5:$C$18,0),MATCH(UsagePerHour!OR$4,Sales!$D$3:$ABF$3,0))/OR$2*INDEX(Usage!$D$5:$ABF$11,MATCH(UsagePerHour!$B$68,Usage!$C$5:$C$11,0),MATCH(UsagePerHour!OR$4,Usage!$D$3:$ABF$3,0)),"")</f>
        <v>0.14976840124452628</v>
      </c>
      <c r="OS74" s="27">
        <f>IFERROR(INDEX(Sales!$D$5:$ABF$18,MATCH(UsagePerHour!$B74,Sales!$C$5:$C$18,0),MATCH(UsagePerHour!OS$4,Sales!$D$3:$ABF$3,0))/OS$2*INDEX(Usage!$D$5:$ABF$11,MATCH(UsagePerHour!$B$68,Usage!$C$5:$C$11,0),MATCH(UsagePerHour!OS$4,Usage!$D$3:$ABF$3,0)),"")</f>
        <v>2.1693840504072928E-2</v>
      </c>
      <c r="OT74" s="27">
        <f>IFERROR(INDEX(Sales!$D$5:$ABF$18,MATCH(UsagePerHour!$B74,Sales!$C$5:$C$18,0),MATCH(UsagePerHour!OT$4,Sales!$D$3:$ABF$3,0))/OT$2*INDEX(Usage!$D$5:$ABF$11,MATCH(UsagePerHour!$B$68,Usage!$C$5:$C$11,0),MATCH(UsagePerHour!OT$4,Usage!$D$3:$ABF$3,0)),"")</f>
        <v>0</v>
      </c>
      <c r="OU74" s="27">
        <f>IFERROR(INDEX(Sales!$D$5:$ABF$18,MATCH(UsagePerHour!$B74,Sales!$C$5:$C$18,0),MATCH(UsagePerHour!OU$4,Sales!$D$3:$ABF$3,0))/OU$2*INDEX(Usage!$D$5:$ABF$11,MATCH(UsagePerHour!$B$68,Usage!$C$5:$C$11,0),MATCH(UsagePerHour!OU$4,Usage!$D$3:$ABF$3,0)),"")</f>
        <v>8.8277253134459777E-2</v>
      </c>
      <c r="OV74" s="27">
        <f>IFERROR(INDEX(Sales!$D$5:$ABF$18,MATCH(UsagePerHour!$B74,Sales!$C$5:$C$18,0),MATCH(UsagePerHour!OV$4,Sales!$D$3:$ABF$3,0))/OV$2*INDEX(Usage!$D$5:$ABF$11,MATCH(UsagePerHour!$B$68,Usage!$C$5:$C$11,0),MATCH(UsagePerHour!OV$4,Usage!$D$3:$ABF$3,0)),"")</f>
        <v>0.11476390781650102</v>
      </c>
      <c r="OW74" s="27">
        <f>IFERROR(INDEX(Sales!$D$5:$ABF$18,MATCH(UsagePerHour!$B74,Sales!$C$5:$C$18,0),MATCH(UsagePerHour!OW$4,Sales!$D$3:$ABF$3,0))/OW$2*INDEX(Usage!$D$5:$ABF$11,MATCH(UsagePerHour!$B$68,Usage!$C$5:$C$11,0),MATCH(UsagePerHour!OW$4,Usage!$D$3:$ABF$3,0)),"")</f>
        <v>0.15287017753041968</v>
      </c>
      <c r="OX74" s="27">
        <f>IFERROR(INDEX(Sales!$D$5:$ABF$18,MATCH(UsagePerHour!$B74,Sales!$C$5:$C$18,0),MATCH(UsagePerHour!OX$4,Sales!$D$3:$ABF$3,0))/OX$2*INDEX(Usage!$D$5:$ABF$11,MATCH(UsagePerHour!$B$68,Usage!$C$5:$C$11,0),MATCH(UsagePerHour!OX$4,Usage!$D$3:$ABF$3,0)),"")</f>
        <v>0.44941325937634813</v>
      </c>
      <c r="OY74" s="27">
        <f>IFERROR(INDEX(Sales!$D$5:$ABF$18,MATCH(UsagePerHour!$B74,Sales!$C$5:$C$18,0),MATCH(UsagePerHour!OY$4,Sales!$D$3:$ABF$3,0))/OY$2*INDEX(Usage!$D$5:$ABF$11,MATCH(UsagePerHour!$B$68,Usage!$C$5:$C$11,0),MATCH(UsagePerHour!OY$4,Usage!$D$3:$ABF$3,0)),"")</f>
        <v>0.30191889238402114</v>
      </c>
      <c r="OZ74" s="27">
        <f>IFERROR(INDEX(Sales!$D$5:$ABF$18,MATCH(UsagePerHour!$B74,Sales!$C$5:$C$18,0),MATCH(UsagePerHour!OZ$4,Sales!$D$3:$ABF$3,0))/OZ$2*INDEX(Usage!$D$5:$ABF$11,MATCH(UsagePerHour!$B$68,Usage!$C$5:$C$11,0),MATCH(UsagePerHour!OZ$4,Usage!$D$3:$ABF$3,0)),"")</f>
        <v>0.4966021914663899</v>
      </c>
      <c r="PA74" s="27">
        <f>IFERROR(INDEX(Sales!$D$5:$ABF$18,MATCH(UsagePerHour!$B74,Sales!$C$5:$C$18,0),MATCH(UsagePerHour!PA$4,Sales!$D$3:$ABF$3,0))/PA$2*INDEX(Usage!$D$5:$ABF$11,MATCH(UsagePerHour!$B$68,Usage!$C$5:$C$11,0),MATCH(UsagePerHour!PA$4,Usage!$D$3:$ABF$3,0)),"")</f>
        <v>0.11001142861075153</v>
      </c>
      <c r="PB74" s="27">
        <f>IFERROR(INDEX(Sales!$D$5:$ABF$18,MATCH(UsagePerHour!$B74,Sales!$C$5:$C$18,0),MATCH(UsagePerHour!PB$4,Sales!$D$3:$ABF$3,0))/PB$2*INDEX(Usage!$D$5:$ABF$11,MATCH(UsagePerHour!$B$68,Usage!$C$5:$C$11,0),MATCH(UsagePerHour!PB$4,Usage!$D$3:$ABF$3,0)),"")</f>
        <v>0.12130287589166559</v>
      </c>
      <c r="PC74" s="27">
        <f>IFERROR(INDEX(Sales!$D$5:$ABF$18,MATCH(UsagePerHour!$B74,Sales!$C$5:$C$18,0),MATCH(UsagePerHour!PC$4,Sales!$D$3:$ABF$3,0))/PC$2*INDEX(Usage!$D$5:$ABF$11,MATCH(UsagePerHour!$B$68,Usage!$C$5:$C$11,0),MATCH(UsagePerHour!PC$4,Usage!$D$3:$ABF$3,0)),"")</f>
        <v>5.7564857817355479E-2</v>
      </c>
      <c r="PD74" s="27">
        <f>IFERROR(INDEX(Sales!$D$5:$ABF$18,MATCH(UsagePerHour!$B74,Sales!$C$5:$C$18,0),MATCH(UsagePerHour!PD$4,Sales!$D$3:$ABF$3,0))/PD$2*INDEX(Usage!$D$5:$ABF$11,MATCH(UsagePerHour!$B$68,Usage!$C$5:$C$11,0),MATCH(UsagePerHour!PD$4,Usage!$D$3:$ABF$3,0)),"")</f>
        <v>6.8509265126950283E-2</v>
      </c>
      <c r="PE74" s="27">
        <f>IFERROR(INDEX(Sales!$D$5:$ABF$18,MATCH(UsagePerHour!$B74,Sales!$C$5:$C$18,0),MATCH(UsagePerHour!PE$4,Sales!$D$3:$ABF$3,0))/PE$2*INDEX(Usage!$D$5:$ABF$11,MATCH(UsagePerHour!$B$68,Usage!$C$5:$C$11,0),MATCH(UsagePerHour!PE$4,Usage!$D$3:$ABF$3,0)),"")</f>
        <v>0.37492110246160321</v>
      </c>
      <c r="PF74" s="27">
        <f>IFERROR(INDEX(Sales!$D$5:$ABF$18,MATCH(UsagePerHour!$B74,Sales!$C$5:$C$18,0),MATCH(UsagePerHour!PF$4,Sales!$D$3:$ABF$3,0))/PF$2*INDEX(Usage!$D$5:$ABF$11,MATCH(UsagePerHour!$B$68,Usage!$C$5:$C$11,0),MATCH(UsagePerHour!PF$4,Usage!$D$3:$ABF$3,0)),"")</f>
        <v>0.52589089609981599</v>
      </c>
      <c r="PG74" s="27">
        <f>IFERROR(INDEX(Sales!$D$5:$ABF$18,MATCH(UsagePerHour!$B74,Sales!$C$5:$C$18,0),MATCH(UsagePerHour!PG$4,Sales!$D$3:$ABF$3,0))/PG$2*INDEX(Usage!$D$5:$ABF$11,MATCH(UsagePerHour!$B$68,Usage!$C$5:$C$11,0),MATCH(UsagePerHour!PG$4,Usage!$D$3:$ABF$3,0)),"")</f>
        <v>0.10685172018285662</v>
      </c>
      <c r="PH74" s="27">
        <f>IFERROR(INDEX(Sales!$D$5:$ABF$18,MATCH(UsagePerHour!$B74,Sales!$C$5:$C$18,0),MATCH(UsagePerHour!PH$4,Sales!$D$3:$ABF$3,0))/PH$2*INDEX(Usage!$D$5:$ABF$11,MATCH(UsagePerHour!$B$68,Usage!$C$5:$C$11,0),MATCH(UsagePerHour!PH$4,Usage!$D$3:$ABF$3,0)),"")</f>
        <v>0.30073511012194459</v>
      </c>
      <c r="PI74" s="27">
        <f>IFERROR(INDEX(Sales!$D$5:$ABF$18,MATCH(UsagePerHour!$B74,Sales!$C$5:$C$18,0),MATCH(UsagePerHour!PI$4,Sales!$D$3:$ABF$3,0))/PI$2*INDEX(Usage!$D$5:$ABF$11,MATCH(UsagePerHour!$B$68,Usage!$C$5:$C$11,0),MATCH(UsagePerHour!PI$4,Usage!$D$3:$ABF$3,0)),"")</f>
        <v>0.10474164683197254</v>
      </c>
      <c r="PJ74" s="27">
        <f>IFERROR(INDEX(Sales!$D$5:$ABF$18,MATCH(UsagePerHour!$B74,Sales!$C$5:$C$18,0),MATCH(UsagePerHour!PJ$4,Sales!$D$3:$ABF$3,0))/PJ$2*INDEX(Usage!$D$5:$ABF$11,MATCH(UsagePerHour!$B$68,Usage!$C$5:$C$11,0),MATCH(UsagePerHour!PJ$4,Usage!$D$3:$ABF$3,0)),"")</f>
        <v>7.9658242695334669E-2</v>
      </c>
      <c r="PK74" s="27">
        <f>IFERROR(INDEX(Sales!$D$5:$ABF$18,MATCH(UsagePerHour!$B74,Sales!$C$5:$C$18,0),MATCH(UsagePerHour!PK$4,Sales!$D$3:$ABF$3,0))/PK$2*INDEX(Usage!$D$5:$ABF$11,MATCH(UsagePerHour!$B$68,Usage!$C$5:$C$11,0),MATCH(UsagePerHour!PK$4,Usage!$D$3:$ABF$3,0)),"")</f>
        <v>0.13635481313994469</v>
      </c>
      <c r="PL74" s="27">
        <f>IFERROR(INDEX(Sales!$D$5:$ABF$18,MATCH(UsagePerHour!$B74,Sales!$C$5:$C$18,0),MATCH(UsagePerHour!PL$4,Sales!$D$3:$ABF$3,0))/PL$2*INDEX(Usage!$D$5:$ABF$11,MATCH(UsagePerHour!$B$68,Usage!$C$5:$C$11,0),MATCH(UsagePerHour!PL$4,Usage!$D$3:$ABF$3,0)),"")</f>
        <v>0.36501551030983992</v>
      </c>
      <c r="PM74" s="27">
        <f>IFERROR(INDEX(Sales!$D$5:$ABF$18,MATCH(UsagePerHour!$B74,Sales!$C$5:$C$18,0),MATCH(UsagePerHour!PM$4,Sales!$D$3:$ABF$3,0))/PM$2*INDEX(Usage!$D$5:$ABF$11,MATCH(UsagePerHour!$B$68,Usage!$C$5:$C$11,0),MATCH(UsagePerHour!PM$4,Usage!$D$3:$ABF$3,0)),"")</f>
        <v>0.28236363523951735</v>
      </c>
      <c r="PN74" s="27">
        <f>IFERROR(INDEX(Sales!$D$5:$ABF$18,MATCH(UsagePerHour!$B74,Sales!$C$5:$C$18,0),MATCH(UsagePerHour!PN$4,Sales!$D$3:$ABF$3,0))/PN$2*INDEX(Usage!$D$5:$ABF$11,MATCH(UsagePerHour!$B$68,Usage!$C$5:$C$11,0),MATCH(UsagePerHour!PN$4,Usage!$D$3:$ABF$3,0)),"")</f>
        <v>0.24023742816388968</v>
      </c>
      <c r="PO74" s="27">
        <f>IFERROR(INDEX(Sales!$D$5:$ABF$18,MATCH(UsagePerHour!$B74,Sales!$C$5:$C$18,0),MATCH(UsagePerHour!PO$4,Sales!$D$3:$ABF$3,0))/PO$2*INDEX(Usage!$D$5:$ABF$11,MATCH(UsagePerHour!$B$68,Usage!$C$5:$C$11,0),MATCH(UsagePerHour!PO$4,Usage!$D$3:$ABF$3,0)),"")</f>
        <v>8.1703474227961606E-2</v>
      </c>
      <c r="PP74" s="27">
        <f>IFERROR(INDEX(Sales!$D$5:$ABF$18,MATCH(UsagePerHour!$B74,Sales!$C$5:$C$18,0),MATCH(UsagePerHour!PP$4,Sales!$D$3:$ABF$3,0))/PP$2*INDEX(Usage!$D$5:$ABF$11,MATCH(UsagePerHour!$B$68,Usage!$C$5:$C$11,0),MATCH(UsagePerHour!PP$4,Usage!$D$3:$ABF$3,0)),"")</f>
        <v>0.27744480171489821</v>
      </c>
      <c r="PQ74" s="27">
        <f>IFERROR(INDEX(Sales!$D$5:$ABF$18,MATCH(UsagePerHour!$B74,Sales!$C$5:$C$18,0),MATCH(UsagePerHour!PQ$4,Sales!$D$3:$ABF$3,0))/PQ$2*INDEX(Usage!$D$5:$ABF$11,MATCH(UsagePerHour!$B$68,Usage!$C$5:$C$11,0),MATCH(UsagePerHour!PQ$4,Usage!$D$3:$ABF$3,0)),"")</f>
        <v>0.11350977116007717</v>
      </c>
      <c r="PR74" s="27">
        <f>IFERROR(INDEX(Sales!$D$5:$ABF$18,MATCH(UsagePerHour!$B74,Sales!$C$5:$C$18,0),MATCH(UsagePerHour!PR$4,Sales!$D$3:$ABF$3,0))/PR$2*INDEX(Usage!$D$5:$ABF$11,MATCH(UsagePerHour!$B$68,Usage!$C$5:$C$11,0),MATCH(UsagePerHour!PR$4,Usage!$D$3:$ABF$3,0)),"")</f>
        <v>0.69922734680800669</v>
      </c>
      <c r="PS74" s="27">
        <f>IFERROR(INDEX(Sales!$D$5:$ABF$18,MATCH(UsagePerHour!$B74,Sales!$C$5:$C$18,0),MATCH(UsagePerHour!PS$4,Sales!$D$3:$ABF$3,0))/PS$2*INDEX(Usage!$D$5:$ABF$11,MATCH(UsagePerHour!$B$68,Usage!$C$5:$C$11,0),MATCH(UsagePerHour!PS$4,Usage!$D$3:$ABF$3,0)),"")</f>
        <v>0.27032454350953489</v>
      </c>
      <c r="PT74" s="27">
        <f>IFERROR(INDEX(Sales!$D$5:$ABF$18,MATCH(UsagePerHour!$B74,Sales!$C$5:$C$18,0),MATCH(UsagePerHour!PT$4,Sales!$D$3:$ABF$3,0))/PT$2*INDEX(Usage!$D$5:$ABF$11,MATCH(UsagePerHour!$B$68,Usage!$C$5:$C$11,0),MATCH(UsagePerHour!PT$4,Usage!$D$3:$ABF$3,0)),"")</f>
        <v>0.3632709529220321</v>
      </c>
      <c r="PU74" s="27">
        <f>IFERROR(INDEX(Sales!$D$5:$ABF$18,MATCH(UsagePerHour!$B74,Sales!$C$5:$C$18,0),MATCH(UsagePerHour!PU$4,Sales!$D$3:$ABF$3,0))/PU$2*INDEX(Usage!$D$5:$ABF$11,MATCH(UsagePerHour!$B$68,Usage!$C$5:$C$11,0),MATCH(UsagePerHour!PU$4,Usage!$D$3:$ABF$3,0)),"")</f>
        <v>0.25087964240073413</v>
      </c>
      <c r="PV74" s="27">
        <f>IFERROR(INDEX(Sales!$D$5:$ABF$18,MATCH(UsagePerHour!$B74,Sales!$C$5:$C$18,0),MATCH(UsagePerHour!PV$4,Sales!$D$3:$ABF$3,0))/PV$2*INDEX(Usage!$D$5:$ABF$11,MATCH(UsagePerHour!$B$68,Usage!$C$5:$C$11,0),MATCH(UsagePerHour!PV$4,Usage!$D$3:$ABF$3,0)),"")</f>
        <v>0.23032322906293537</v>
      </c>
      <c r="PW74" s="27">
        <f>IFERROR(INDEX(Sales!$D$5:$ABF$18,MATCH(UsagePerHour!$B74,Sales!$C$5:$C$18,0),MATCH(UsagePerHour!PW$4,Sales!$D$3:$ABF$3,0))/PW$2*INDEX(Usage!$D$5:$ABF$11,MATCH(UsagePerHour!$B$68,Usage!$C$5:$C$11,0),MATCH(UsagePerHour!PW$4,Usage!$D$3:$ABF$3,0)),"")</f>
        <v>0.22213657219070618</v>
      </c>
      <c r="PX74" s="27">
        <f>IFERROR(INDEX(Sales!$D$5:$ABF$18,MATCH(UsagePerHour!$B74,Sales!$C$5:$C$18,0),MATCH(UsagePerHour!PX$4,Sales!$D$3:$ABF$3,0))/PX$2*INDEX(Usage!$D$5:$ABF$11,MATCH(UsagePerHour!$B$68,Usage!$C$5:$C$11,0),MATCH(UsagePerHour!PX$4,Usage!$D$3:$ABF$3,0)),"")</f>
        <v>0.10729630713003294</v>
      </c>
      <c r="PY74" s="27">
        <f>IFERROR(INDEX(Sales!$D$5:$ABF$18,MATCH(UsagePerHour!$B74,Sales!$C$5:$C$18,0),MATCH(UsagePerHour!PY$4,Sales!$D$3:$ABF$3,0))/PY$2*INDEX(Usage!$D$5:$ABF$11,MATCH(UsagePerHour!$B$68,Usage!$C$5:$C$11,0),MATCH(UsagePerHour!PY$4,Usage!$D$3:$ABF$3,0)),"")</f>
        <v>7.1298697295447466E-2</v>
      </c>
      <c r="PZ74" s="27">
        <f>IFERROR(INDEX(Sales!$D$5:$ABF$18,MATCH(UsagePerHour!$B74,Sales!$C$5:$C$18,0),MATCH(UsagePerHour!PZ$4,Sales!$D$3:$ABF$3,0))/PZ$2*INDEX(Usage!$D$5:$ABF$11,MATCH(UsagePerHour!$B$68,Usage!$C$5:$C$11,0),MATCH(UsagePerHour!PZ$4,Usage!$D$3:$ABF$3,0)),"")</f>
        <v>0.11881117311776992</v>
      </c>
      <c r="QA74" s="27">
        <f>IFERROR(INDEX(Sales!$D$5:$ABF$18,MATCH(UsagePerHour!$B74,Sales!$C$5:$C$18,0),MATCH(UsagePerHour!QA$4,Sales!$D$3:$ABF$3,0))/QA$2*INDEX(Usage!$D$5:$ABF$11,MATCH(UsagePerHour!$B$68,Usage!$C$5:$C$11,0),MATCH(UsagePerHour!QA$4,Usage!$D$3:$ABF$3,0)),"")</f>
        <v>0.22438858482954174</v>
      </c>
      <c r="QB74" s="27">
        <f>IFERROR(INDEX(Sales!$D$5:$ABF$18,MATCH(UsagePerHour!$B74,Sales!$C$5:$C$18,0),MATCH(UsagePerHour!QB$4,Sales!$D$3:$ABF$3,0))/QB$2*INDEX(Usage!$D$5:$ABF$11,MATCH(UsagePerHour!$B$68,Usage!$C$5:$C$11,0),MATCH(UsagePerHour!QB$4,Usage!$D$3:$ABF$3,0)),"")</f>
        <v>0.15108540619824176</v>
      </c>
      <c r="QC74" s="27">
        <f>IFERROR(INDEX(Sales!$D$5:$ABF$18,MATCH(UsagePerHour!$B74,Sales!$C$5:$C$18,0),MATCH(UsagePerHour!QC$4,Sales!$D$3:$ABF$3,0))/QC$2*INDEX(Usage!$D$5:$ABF$11,MATCH(UsagePerHour!$B$68,Usage!$C$5:$C$11,0),MATCH(UsagePerHour!QC$4,Usage!$D$3:$ABF$3,0)),"")</f>
        <v>9.8545965106635103E-2</v>
      </c>
      <c r="QD74" s="27">
        <f>IFERROR(INDEX(Sales!$D$5:$ABF$18,MATCH(UsagePerHour!$B74,Sales!$C$5:$C$18,0),MATCH(UsagePerHour!QD$4,Sales!$D$3:$ABF$3,0))/QD$2*INDEX(Usage!$D$5:$ABF$11,MATCH(UsagePerHour!$B$68,Usage!$C$5:$C$11,0),MATCH(UsagePerHour!QD$4,Usage!$D$3:$ABF$3,0)),"")</f>
        <v>0.25065939252837116</v>
      </c>
      <c r="QE74" s="27">
        <f>IFERROR(INDEX(Sales!$D$5:$ABF$18,MATCH(UsagePerHour!$B74,Sales!$C$5:$C$18,0),MATCH(UsagePerHour!QE$4,Sales!$D$3:$ABF$3,0))/QE$2*INDEX(Usage!$D$5:$ABF$11,MATCH(UsagePerHour!$B$68,Usage!$C$5:$C$11,0),MATCH(UsagePerHour!QE$4,Usage!$D$3:$ABF$3,0)),"")</f>
        <v>3.0814149911683044E-2</v>
      </c>
      <c r="QF74" s="27">
        <f>IFERROR(INDEX(Sales!$D$5:$ABF$18,MATCH(UsagePerHour!$B74,Sales!$C$5:$C$18,0),MATCH(UsagePerHour!QF$4,Sales!$D$3:$ABF$3,0))/QF$2*INDEX(Usage!$D$5:$ABF$11,MATCH(UsagePerHour!$B$68,Usage!$C$5:$C$11,0),MATCH(UsagePerHour!QF$4,Usage!$D$3:$ABF$3,0)),"")</f>
        <v>0.12281187690660089</v>
      </c>
      <c r="QG74" s="27">
        <f>IFERROR(INDEX(Sales!$D$5:$ABF$18,MATCH(UsagePerHour!$B74,Sales!$C$5:$C$18,0),MATCH(UsagePerHour!QG$4,Sales!$D$3:$ABF$3,0))/QG$2*INDEX(Usage!$D$5:$ABF$11,MATCH(UsagePerHour!$B$68,Usage!$C$5:$C$11,0),MATCH(UsagePerHour!QG$4,Usage!$D$3:$ABF$3,0)),"")</f>
        <v>6.2620578537730551E-2</v>
      </c>
      <c r="QH74" s="27">
        <f>IFERROR(INDEX(Sales!$D$5:$ABF$18,MATCH(UsagePerHour!$B74,Sales!$C$5:$C$18,0),MATCH(UsagePerHour!QH$4,Sales!$D$3:$ABF$3,0))/QH$2*INDEX(Usage!$D$5:$ABF$11,MATCH(UsagePerHour!$B$68,Usage!$C$5:$C$11,0),MATCH(UsagePerHour!QH$4,Usage!$D$3:$ABF$3,0)),"")</f>
        <v>0.2059421384427311</v>
      </c>
      <c r="QI74" s="27">
        <f>IFERROR(INDEX(Sales!$D$5:$ABF$18,MATCH(UsagePerHour!$B74,Sales!$C$5:$C$18,0),MATCH(UsagePerHour!QI$4,Sales!$D$3:$ABF$3,0))/QI$2*INDEX(Usage!$D$5:$ABF$11,MATCH(UsagePerHour!$B$68,Usage!$C$5:$C$11,0),MATCH(UsagePerHour!QI$4,Usage!$D$3:$ABF$3,0)),"")</f>
        <v>0.40753270437310551</v>
      </c>
      <c r="QJ74" s="27">
        <f>IFERROR(INDEX(Sales!$D$5:$ABF$18,MATCH(UsagePerHour!$B74,Sales!$C$5:$C$18,0),MATCH(UsagePerHour!QJ$4,Sales!$D$3:$ABF$3,0))/QJ$2*INDEX(Usage!$D$5:$ABF$11,MATCH(UsagePerHour!$B$68,Usage!$C$5:$C$11,0),MATCH(UsagePerHour!QJ$4,Usage!$D$3:$ABF$3,0)),"")</f>
        <v>6.2707197290507943E-2</v>
      </c>
      <c r="QK74" s="27">
        <f>IFERROR(INDEX(Sales!$D$5:$ABF$18,MATCH(UsagePerHour!$B74,Sales!$C$5:$C$18,0),MATCH(UsagePerHour!QK$4,Sales!$D$3:$ABF$3,0))/QK$2*INDEX(Usage!$D$5:$ABF$11,MATCH(UsagePerHour!$B$68,Usage!$C$5:$C$11,0),MATCH(UsagePerHour!QK$4,Usage!$D$3:$ABF$3,0)),"")</f>
        <v>7.124931468776223E-2</v>
      </c>
      <c r="QL74" s="27">
        <f>IFERROR(INDEX(Sales!$D$5:$ABF$18,MATCH(UsagePerHour!$B74,Sales!$C$5:$C$18,0),MATCH(UsagePerHour!QL$4,Sales!$D$3:$ABF$3,0))/QL$2*INDEX(Usage!$D$5:$ABF$11,MATCH(UsagePerHour!$B$68,Usage!$C$5:$C$11,0),MATCH(UsagePerHour!QL$4,Usage!$D$3:$ABF$3,0)),"")</f>
        <v>0.13348681051299249</v>
      </c>
      <c r="QM74" s="27">
        <f>IFERROR(INDEX(Sales!$D$5:$ABF$18,MATCH(UsagePerHour!$B74,Sales!$C$5:$C$18,0),MATCH(UsagePerHour!QM$4,Sales!$D$3:$ABF$3,0))/QM$2*INDEX(Usage!$D$5:$ABF$11,MATCH(UsagePerHour!$B$68,Usage!$C$5:$C$11,0),MATCH(UsagePerHour!QM$4,Usage!$D$3:$ABF$3,0)),"")</f>
        <v>8.1713287425756176E-2</v>
      </c>
      <c r="QN74" s="27">
        <f>IFERROR(INDEX(Sales!$D$5:$ABF$18,MATCH(UsagePerHour!$B74,Sales!$C$5:$C$18,0),MATCH(UsagePerHour!QN$4,Sales!$D$3:$ABF$3,0))/QN$2*INDEX(Usage!$D$5:$ABF$11,MATCH(UsagePerHour!$B$68,Usage!$C$5:$C$11,0),MATCH(UsagePerHour!QN$4,Usage!$D$3:$ABF$3,0)),"")</f>
        <v>0.16520474943475491</v>
      </c>
      <c r="QO74" s="27">
        <f>IFERROR(INDEX(Sales!$D$5:$ABF$18,MATCH(UsagePerHour!$B74,Sales!$C$5:$C$18,0),MATCH(UsagePerHour!QO$4,Sales!$D$3:$ABF$3,0))/QO$2*INDEX(Usage!$D$5:$ABF$11,MATCH(UsagePerHour!$B$68,Usage!$C$5:$C$11,0),MATCH(UsagePerHour!QO$4,Usage!$D$3:$ABF$3,0)),"")</f>
        <v>0.25206563367661117</v>
      </c>
      <c r="QP74" s="27">
        <f>IFERROR(INDEX(Sales!$D$5:$ABF$18,MATCH(UsagePerHour!$B74,Sales!$C$5:$C$18,0),MATCH(UsagePerHour!QP$4,Sales!$D$3:$ABF$3,0))/QP$2*INDEX(Usage!$D$5:$ABF$11,MATCH(UsagePerHour!$B$68,Usage!$C$5:$C$11,0),MATCH(UsagePerHour!QP$4,Usage!$D$3:$ABF$3,0)),"")</f>
        <v>9.700216995223146E-2</v>
      </c>
      <c r="QQ74" s="27">
        <f>IFERROR(INDEX(Sales!$D$5:$ABF$18,MATCH(UsagePerHour!$B74,Sales!$C$5:$C$18,0),MATCH(UsagePerHour!QQ$4,Sales!$D$3:$ABF$3,0))/QQ$2*INDEX(Usage!$D$5:$ABF$11,MATCH(UsagePerHour!$B$68,Usage!$C$5:$C$11,0),MATCH(UsagePerHour!QQ$4,Usage!$D$3:$ABF$3,0)),"")</f>
        <v>0.65166219695258254</v>
      </c>
      <c r="QR74" s="27">
        <f>IFERROR(INDEX(Sales!$D$5:$ABF$18,MATCH(UsagePerHour!$B74,Sales!$C$5:$C$18,0),MATCH(UsagePerHour!QR$4,Sales!$D$3:$ABF$3,0))/QR$2*INDEX(Usage!$D$5:$ABF$11,MATCH(UsagePerHour!$B$68,Usage!$C$5:$C$11,0),MATCH(UsagePerHour!QR$4,Usage!$D$3:$ABF$3,0)),"")</f>
        <v>4.1501934409335965E-2</v>
      </c>
      <c r="QS74" s="27">
        <f>IFERROR(INDEX(Sales!$D$5:$ABF$18,MATCH(UsagePerHour!$B74,Sales!$C$5:$C$18,0),MATCH(UsagePerHour!QS$4,Sales!$D$3:$ABF$3,0))/QS$2*INDEX(Usage!$D$5:$ABF$11,MATCH(UsagePerHour!$B$68,Usage!$C$5:$C$11,0),MATCH(UsagePerHour!QS$4,Usage!$D$3:$ABF$3,0)),"")</f>
        <v>3.3801893893868569E-2</v>
      </c>
      <c r="QT74" s="27">
        <f>IFERROR(INDEX(Sales!$D$5:$ABF$18,MATCH(UsagePerHour!$B74,Sales!$C$5:$C$18,0),MATCH(UsagePerHour!QT$4,Sales!$D$3:$ABF$3,0))/QT$2*INDEX(Usage!$D$5:$ABF$11,MATCH(UsagePerHour!$B$68,Usage!$C$5:$C$11,0),MATCH(UsagePerHour!QT$4,Usage!$D$3:$ABF$3,0)),"")</f>
        <v>0.11890121070875534</v>
      </c>
      <c r="QU74" s="27">
        <f>IFERROR(INDEX(Sales!$D$5:$ABF$18,MATCH(UsagePerHour!$B74,Sales!$C$5:$C$18,0),MATCH(UsagePerHour!QU$4,Sales!$D$3:$ABF$3,0))/QU$2*INDEX(Usage!$D$5:$ABF$11,MATCH(UsagePerHour!$B$68,Usage!$C$5:$C$11,0),MATCH(UsagePerHour!QU$4,Usage!$D$3:$ABF$3,0)),"")</f>
        <v>0.25705019524691686</v>
      </c>
      <c r="QV74" s="27">
        <f>IFERROR(INDEX(Sales!$D$5:$ABF$18,MATCH(UsagePerHour!$B74,Sales!$C$5:$C$18,0),MATCH(UsagePerHour!QV$4,Sales!$D$3:$ABF$3,0))/QV$2*INDEX(Usage!$D$5:$ABF$11,MATCH(UsagePerHour!$B$68,Usage!$C$5:$C$11,0),MATCH(UsagePerHour!QV$4,Usage!$D$3:$ABF$3,0)),"")</f>
        <v>0.17431003135563941</v>
      </c>
      <c r="QW74" s="27">
        <f>IFERROR(INDEX(Sales!$D$5:$ABF$18,MATCH(UsagePerHour!$B74,Sales!$C$5:$C$18,0),MATCH(UsagePerHour!QW$4,Sales!$D$3:$ABF$3,0))/QW$2*INDEX(Usage!$D$5:$ABF$11,MATCH(UsagePerHour!$B$68,Usage!$C$5:$C$11,0),MATCH(UsagePerHour!QW$4,Usage!$D$3:$ABF$3,0)),"")</f>
        <v>0.37196163214435896</v>
      </c>
      <c r="QX74" s="27">
        <f>IFERROR(INDEX(Sales!$D$5:$ABF$18,MATCH(UsagePerHour!$B74,Sales!$C$5:$C$18,0),MATCH(UsagePerHour!QX$4,Sales!$D$3:$ABF$3,0))/QX$2*INDEX(Usage!$D$5:$ABF$11,MATCH(UsagePerHour!$B$68,Usage!$C$5:$C$11,0),MATCH(UsagePerHour!QX$4,Usage!$D$3:$ABF$3,0)),"")</f>
        <v>0.34253361246801584</v>
      </c>
      <c r="QY74" s="27">
        <f>IFERROR(INDEX(Sales!$D$5:$ABF$18,MATCH(UsagePerHour!$B74,Sales!$C$5:$C$18,0),MATCH(UsagePerHour!QY$4,Sales!$D$3:$ABF$3,0))/QY$2*INDEX(Usage!$D$5:$ABF$11,MATCH(UsagePerHour!$B$68,Usage!$C$5:$C$11,0),MATCH(UsagePerHour!QY$4,Usage!$D$3:$ABF$3,0)),"")</f>
        <v>6.8131613312667053E-2</v>
      </c>
      <c r="QZ74" s="27">
        <f>IFERROR(INDEX(Sales!$D$5:$ABF$18,MATCH(UsagePerHour!$B74,Sales!$C$5:$C$18,0),MATCH(UsagePerHour!QZ$4,Sales!$D$3:$ABF$3,0))/QZ$2*INDEX(Usage!$D$5:$ABF$11,MATCH(UsagePerHour!$B$68,Usage!$C$5:$C$11,0),MATCH(UsagePerHour!QZ$4,Usage!$D$3:$ABF$3,0)),"")</f>
        <v>8.7702083681371903E-2</v>
      </c>
      <c r="RA74" s="27">
        <f>IFERROR(INDEX(Sales!$D$5:$ABF$18,MATCH(UsagePerHour!$B74,Sales!$C$5:$C$18,0),MATCH(UsagePerHour!RA$4,Sales!$D$3:$ABF$3,0))/RA$2*INDEX(Usage!$D$5:$ABF$11,MATCH(UsagePerHour!$B$68,Usage!$C$5:$C$11,0),MATCH(UsagePerHour!RA$4,Usage!$D$3:$ABF$3,0)),"")</f>
        <v>0.4786567469812425</v>
      </c>
      <c r="RB74" s="27">
        <f>IFERROR(INDEX(Sales!$D$5:$ABF$18,MATCH(UsagePerHour!$B74,Sales!$C$5:$C$18,0),MATCH(UsagePerHour!RB$4,Sales!$D$3:$ABF$3,0))/RB$2*INDEX(Usage!$D$5:$ABF$11,MATCH(UsagePerHour!$B$68,Usage!$C$5:$C$11,0),MATCH(UsagePerHour!RB$4,Usage!$D$3:$ABF$3,0)),"")</f>
        <v>0.26567337182680811</v>
      </c>
      <c r="RC74" s="27">
        <f>IFERROR(INDEX(Sales!$D$5:$ABF$18,MATCH(UsagePerHour!$B74,Sales!$C$5:$C$18,0),MATCH(UsagePerHour!RC$4,Sales!$D$3:$ABF$3,0))/RC$2*INDEX(Usage!$D$5:$ABF$11,MATCH(UsagePerHour!$B$68,Usage!$C$5:$C$11,0),MATCH(UsagePerHour!RC$4,Usage!$D$3:$ABF$3,0)),"")</f>
        <v>0.13792615389082041</v>
      </c>
      <c r="RD74" s="27">
        <f>IFERROR(INDEX(Sales!$D$5:$ABF$18,MATCH(UsagePerHour!$B74,Sales!$C$5:$C$18,0),MATCH(UsagePerHour!RD$4,Sales!$D$3:$ABF$3,0))/RD$2*INDEX(Usage!$D$5:$ABF$11,MATCH(UsagePerHour!$B$68,Usage!$C$5:$C$11,0),MATCH(UsagePerHour!RD$4,Usage!$D$3:$ABF$3,0)),"")</f>
        <v>6.6253174045422081E-2</v>
      </c>
      <c r="RE74" s="27">
        <f>IFERROR(INDEX(Sales!$D$5:$ABF$18,MATCH(UsagePerHour!$B74,Sales!$C$5:$C$18,0),MATCH(UsagePerHour!RE$4,Sales!$D$3:$ABF$3,0))/RE$2*INDEX(Usage!$D$5:$ABF$11,MATCH(UsagePerHour!$B$68,Usage!$C$5:$C$11,0),MATCH(UsagePerHour!RE$4,Usage!$D$3:$ABF$3,0)),"")</f>
        <v>0.16002492877492877</v>
      </c>
      <c r="RF74" s="27">
        <f>IFERROR(INDEX(Sales!$D$5:$ABF$18,MATCH(UsagePerHour!$B74,Sales!$C$5:$C$18,0),MATCH(UsagePerHour!RF$4,Sales!$D$3:$ABF$3,0))/RF$2*INDEX(Usage!$D$5:$ABF$11,MATCH(UsagePerHour!$B$68,Usage!$C$5:$C$11,0),MATCH(UsagePerHour!RF$4,Usage!$D$3:$ABF$3,0)),"")</f>
        <v>9.4432173488999169E-2</v>
      </c>
      <c r="RG74" s="27">
        <f>IFERROR(INDEX(Sales!$D$5:$ABF$18,MATCH(UsagePerHour!$B74,Sales!$C$5:$C$18,0),MATCH(UsagePerHour!RG$4,Sales!$D$3:$ABF$3,0))/RG$2*INDEX(Usage!$D$5:$ABF$11,MATCH(UsagePerHour!$B$68,Usage!$C$5:$C$11,0),MATCH(UsagePerHour!RG$4,Usage!$D$3:$ABF$3,0)),"")</f>
        <v>5.4999188004114109E-2</v>
      </c>
      <c r="RH74" s="27">
        <f>IFERROR(INDEX(Sales!$D$5:$ABF$18,MATCH(UsagePerHour!$B74,Sales!$C$5:$C$18,0),MATCH(UsagePerHour!RH$4,Sales!$D$3:$ABF$3,0))/RH$2*INDEX(Usage!$D$5:$ABF$11,MATCH(UsagePerHour!$B$68,Usage!$C$5:$C$11,0),MATCH(UsagePerHour!RH$4,Usage!$D$3:$ABF$3,0)),"")</f>
        <v>0.64492700187654428</v>
      </c>
      <c r="RI74" s="27">
        <f>IFERROR(INDEX(Sales!$D$5:$ABF$18,MATCH(UsagePerHour!$B74,Sales!$C$5:$C$18,0),MATCH(UsagePerHour!RI$4,Sales!$D$3:$ABF$3,0))/RI$2*INDEX(Usage!$D$5:$ABF$11,MATCH(UsagePerHour!$B$68,Usage!$C$5:$C$11,0),MATCH(UsagePerHour!RI$4,Usage!$D$3:$ABF$3,0)),"")</f>
        <v>8.9535328791242444E-2</v>
      </c>
      <c r="RJ74" s="27">
        <f>IFERROR(INDEX(Sales!$D$5:$ABF$18,MATCH(UsagePerHour!$B74,Sales!$C$5:$C$18,0),MATCH(UsagePerHour!RJ$4,Sales!$D$3:$ABF$3,0))/RJ$2*INDEX(Usage!$D$5:$ABF$11,MATCH(UsagePerHour!$B$68,Usage!$C$5:$C$11,0),MATCH(UsagePerHour!RJ$4,Usage!$D$3:$ABF$3,0)),"")</f>
        <v>0.389431987666922</v>
      </c>
      <c r="RK74" s="27">
        <f>IFERROR(INDEX(Sales!$D$5:$ABF$18,MATCH(UsagePerHour!$B74,Sales!$C$5:$C$18,0),MATCH(UsagePerHour!RK$4,Sales!$D$3:$ABF$3,0))/RK$2*INDEX(Usage!$D$5:$ABF$11,MATCH(UsagePerHour!$B$68,Usage!$C$5:$C$11,0),MATCH(UsagePerHour!RK$4,Usage!$D$3:$ABF$3,0)),"")</f>
        <v>0.23561080158273565</v>
      </c>
      <c r="RL74" s="27">
        <f>IFERROR(INDEX(Sales!$D$5:$ABF$18,MATCH(UsagePerHour!$B74,Sales!$C$5:$C$18,0),MATCH(UsagePerHour!RL$4,Sales!$D$3:$ABF$3,0))/RL$2*INDEX(Usage!$D$5:$ABF$11,MATCH(UsagePerHour!$B$68,Usage!$C$5:$C$11,0),MATCH(UsagePerHour!RL$4,Usage!$D$3:$ABF$3,0)),"")</f>
        <v>0.33664144402986829</v>
      </c>
      <c r="RM74" s="27">
        <f>IFERROR(INDEX(Sales!$D$5:$ABF$18,MATCH(UsagePerHour!$B74,Sales!$C$5:$C$18,0),MATCH(UsagePerHour!RM$4,Sales!$D$3:$ABF$3,0))/RM$2*INDEX(Usage!$D$5:$ABF$11,MATCH(UsagePerHour!$B$68,Usage!$C$5:$C$11,0),MATCH(UsagePerHour!RM$4,Usage!$D$3:$ABF$3,0)),"")</f>
        <v>3.5023253653109397E-2</v>
      </c>
      <c r="RN74" s="27">
        <f>IFERROR(INDEX(Sales!$D$5:$ABF$18,MATCH(UsagePerHour!$B74,Sales!$C$5:$C$18,0),MATCH(UsagePerHour!RN$4,Sales!$D$3:$ABF$3,0))/RN$2*INDEX(Usage!$D$5:$ABF$11,MATCH(UsagePerHour!$B$68,Usage!$C$5:$C$11,0),MATCH(UsagePerHour!RN$4,Usage!$D$3:$ABF$3,0)),"")</f>
        <v>0.20974212034383952</v>
      </c>
      <c r="RO74" s="27">
        <f>IFERROR(INDEX(Sales!$D$5:$ABF$18,MATCH(UsagePerHour!$B74,Sales!$C$5:$C$18,0),MATCH(UsagePerHour!RO$4,Sales!$D$3:$ABF$3,0))/RO$2*INDEX(Usage!$D$5:$ABF$11,MATCH(UsagePerHour!$B$68,Usage!$C$5:$C$11,0),MATCH(UsagePerHour!RO$4,Usage!$D$3:$ABF$3,0)),"")</f>
        <v>0.4268227051777409</v>
      </c>
      <c r="RP74" s="27">
        <f>IFERROR(INDEX(Sales!$D$5:$ABF$18,MATCH(UsagePerHour!$B74,Sales!$C$5:$C$18,0),MATCH(UsagePerHour!RP$4,Sales!$D$3:$ABF$3,0))/RP$2*INDEX(Usage!$D$5:$ABF$11,MATCH(UsagePerHour!$B$68,Usage!$C$5:$C$11,0),MATCH(UsagePerHour!RP$4,Usage!$D$3:$ABF$3,0)),"")</f>
        <v>0.34104895957777376</v>
      </c>
      <c r="RQ74" s="27">
        <f>IFERROR(INDEX(Sales!$D$5:$ABF$18,MATCH(UsagePerHour!$B74,Sales!$C$5:$C$18,0),MATCH(UsagePerHour!RQ$4,Sales!$D$3:$ABF$3,0))/RQ$2*INDEX(Usage!$D$5:$ABF$11,MATCH(UsagePerHour!$B$68,Usage!$C$5:$C$11,0),MATCH(UsagePerHour!RQ$4,Usage!$D$3:$ABF$3,0)),"")</f>
        <v>0.23389053880420202</v>
      </c>
      <c r="RR74" s="27">
        <f>IFERROR(INDEX(Sales!$D$5:$ABF$18,MATCH(UsagePerHour!$B74,Sales!$C$5:$C$18,0),MATCH(UsagePerHour!RR$4,Sales!$D$3:$ABF$3,0))/RR$2*INDEX(Usage!$D$5:$ABF$11,MATCH(UsagePerHour!$B$68,Usage!$C$5:$C$11,0),MATCH(UsagePerHour!RR$4,Usage!$D$3:$ABF$3,0)),"")</f>
        <v>0.42273254055390697</v>
      </c>
      <c r="RS74" s="27">
        <f>IFERROR(INDEX(Sales!$D$5:$ABF$18,MATCH(UsagePerHour!$B74,Sales!$C$5:$C$18,0),MATCH(UsagePerHour!RS$4,Sales!$D$3:$ABF$3,0))/RS$2*INDEX(Usage!$D$5:$ABF$11,MATCH(UsagePerHour!$B$68,Usage!$C$5:$C$11,0),MATCH(UsagePerHour!RS$4,Usage!$D$3:$ABF$3,0)),"")</f>
        <v>0.40776094697002352</v>
      </c>
      <c r="RT74" s="27">
        <f>IFERROR(INDEX(Sales!$D$5:$ABF$18,MATCH(UsagePerHour!$B74,Sales!$C$5:$C$18,0),MATCH(UsagePerHour!RT$4,Sales!$D$3:$ABF$3,0))/RT$2*INDEX(Usage!$D$5:$ABF$11,MATCH(UsagePerHour!$B$68,Usage!$C$5:$C$11,0),MATCH(UsagePerHour!RT$4,Usage!$D$3:$ABF$3,0)),"")</f>
        <v>0.60638542561039022</v>
      </c>
      <c r="RU74" s="27">
        <f>IFERROR(INDEX(Sales!$D$5:$ABF$18,MATCH(UsagePerHour!$B74,Sales!$C$5:$C$18,0),MATCH(UsagePerHour!RU$4,Sales!$D$3:$ABF$3,0))/RU$2*INDEX(Usage!$D$5:$ABF$11,MATCH(UsagePerHour!$B$68,Usage!$C$5:$C$11,0),MATCH(UsagePerHour!RU$4,Usage!$D$3:$ABF$3,0)),"")</f>
        <v>8.8789163587959449E-2</v>
      </c>
      <c r="RV74" s="27">
        <f>IFERROR(INDEX(Sales!$D$5:$ABF$18,MATCH(UsagePerHour!$B74,Sales!$C$5:$C$18,0),MATCH(UsagePerHour!RV$4,Sales!$D$3:$ABF$3,0))/RV$2*INDEX(Usage!$D$5:$ABF$11,MATCH(UsagePerHour!$B$68,Usage!$C$5:$C$11,0),MATCH(UsagePerHour!RV$4,Usage!$D$3:$ABF$3,0)),"")</f>
        <v>0.12209904733596502</v>
      </c>
      <c r="RW74" s="27">
        <f>IFERROR(INDEX(Sales!$D$5:$ABF$18,MATCH(UsagePerHour!$B74,Sales!$C$5:$C$18,0),MATCH(UsagePerHour!RW$4,Sales!$D$3:$ABF$3,0))/RW$2*INDEX(Usage!$D$5:$ABF$11,MATCH(UsagePerHour!$B$68,Usage!$C$5:$C$11,0),MATCH(UsagePerHour!RW$4,Usage!$D$3:$ABF$3,0)),"")</f>
        <v>0.2636561421072503</v>
      </c>
      <c r="RX74" s="27">
        <f>IFERROR(INDEX(Sales!$D$5:$ABF$18,MATCH(UsagePerHour!$B74,Sales!$C$5:$C$18,0),MATCH(UsagePerHour!RX$4,Sales!$D$3:$ABF$3,0))/RX$2*INDEX(Usage!$D$5:$ABF$11,MATCH(UsagePerHour!$B$68,Usage!$C$5:$C$11,0),MATCH(UsagePerHour!RX$4,Usage!$D$3:$ABF$3,0)),"")</f>
        <v>0.57947527569472068</v>
      </c>
      <c r="RY74" s="27">
        <f>IFERROR(INDEX(Sales!$D$5:$ABF$18,MATCH(UsagePerHour!$B74,Sales!$C$5:$C$18,0),MATCH(UsagePerHour!RY$4,Sales!$D$3:$ABF$3,0))/RY$2*INDEX(Usage!$D$5:$ABF$11,MATCH(UsagePerHour!$B$68,Usage!$C$5:$C$11,0),MATCH(UsagePerHour!RY$4,Usage!$D$3:$ABF$3,0)),"")</f>
        <v>0.18988734053873588</v>
      </c>
      <c r="RZ74" s="27">
        <f>IFERROR(INDEX(Sales!$D$5:$ABF$18,MATCH(UsagePerHour!$B74,Sales!$C$5:$C$18,0),MATCH(UsagePerHour!RZ$4,Sales!$D$3:$ABF$3,0))/RZ$2*INDEX(Usage!$D$5:$ABF$11,MATCH(UsagePerHour!$B$68,Usage!$C$5:$C$11,0),MATCH(UsagePerHour!RZ$4,Usage!$D$3:$ABF$3,0)),"")</f>
        <v>0.42879589138789481</v>
      </c>
      <c r="SA74" s="27">
        <f>IFERROR(INDEX(Sales!$D$5:$ABF$18,MATCH(UsagePerHour!$B74,Sales!$C$5:$C$18,0),MATCH(UsagePerHour!SA$4,Sales!$D$3:$ABF$3,0))/SA$2*INDEX(Usage!$D$5:$ABF$11,MATCH(UsagePerHour!$B$68,Usage!$C$5:$C$11,0),MATCH(UsagePerHour!SA$4,Usage!$D$3:$ABF$3,0)),"")</f>
        <v>8.0803610867179507E-2</v>
      </c>
      <c r="SB74" s="27">
        <f>IFERROR(INDEX(Sales!$D$5:$ABF$18,MATCH(UsagePerHour!$B74,Sales!$C$5:$C$18,0),MATCH(UsagePerHour!SB$4,Sales!$D$3:$ABF$3,0))/SB$2*INDEX(Usage!$D$5:$ABF$11,MATCH(UsagePerHour!$B$68,Usage!$C$5:$C$11,0),MATCH(UsagePerHour!SB$4,Usage!$D$3:$ABF$3,0)),"")</f>
        <v>8.3796835601763542E-2</v>
      </c>
      <c r="SC74" s="27">
        <f>IFERROR(INDEX(Sales!$D$5:$ABF$18,MATCH(UsagePerHour!$B74,Sales!$C$5:$C$18,0),MATCH(UsagePerHour!SC$4,Sales!$D$3:$ABF$3,0))/SC$2*INDEX(Usage!$D$5:$ABF$11,MATCH(UsagePerHour!$B$68,Usage!$C$5:$C$11,0),MATCH(UsagePerHour!SC$4,Usage!$D$3:$ABF$3,0)),"")</f>
        <v>0.17403600113848566</v>
      </c>
      <c r="SD74" s="27">
        <f>IFERROR(INDEX(Sales!$D$5:$ABF$18,MATCH(UsagePerHour!$B74,Sales!$C$5:$C$18,0),MATCH(UsagePerHour!SD$4,Sales!$D$3:$ABF$3,0))/SD$2*INDEX(Usage!$D$5:$ABF$11,MATCH(UsagePerHour!$B$68,Usage!$C$5:$C$11,0),MATCH(UsagePerHour!SD$4,Usage!$D$3:$ABF$3,0)),"")</f>
        <v>0.38604504191551614</v>
      </c>
      <c r="SE74" s="27">
        <f>IFERROR(INDEX(Sales!$D$5:$ABF$18,MATCH(UsagePerHour!$B74,Sales!$C$5:$C$18,0),MATCH(UsagePerHour!SE$4,Sales!$D$3:$ABF$3,0))/SE$2*INDEX(Usage!$D$5:$ABF$11,MATCH(UsagePerHour!$B$68,Usage!$C$5:$C$11,0),MATCH(UsagePerHour!SE$4,Usage!$D$3:$ABF$3,0)),"")</f>
        <v>0.28977864134409975</v>
      </c>
      <c r="SF74" s="27">
        <f>IFERROR(INDEX(Sales!$D$5:$ABF$18,MATCH(UsagePerHour!$B74,Sales!$C$5:$C$18,0),MATCH(UsagePerHour!SF$4,Sales!$D$3:$ABF$3,0))/SF$2*INDEX(Usage!$D$5:$ABF$11,MATCH(UsagePerHour!$B$68,Usage!$C$5:$C$11,0),MATCH(UsagePerHour!SF$4,Usage!$D$3:$ABF$3,0)),"")</f>
        <v>0.15560778530122432</v>
      </c>
      <c r="SG74" s="27" t="str">
        <f>IFERROR(INDEX(Sales!$D$5:$ABF$18,MATCH(UsagePerHour!$B74,Sales!$C$5:$C$18,0),MATCH(UsagePerHour!SG$4,Sales!$D$3:$ABF$3,0))/SG$2*INDEX(Usage!$D$5:$ABF$11,MATCH(UsagePerHour!$B$68,Usage!$C$5:$C$11,0),MATCH(UsagePerHour!SG$4,Usage!$D$3:$ABF$3,0)),"")</f>
        <v/>
      </c>
      <c r="SH74" s="27" t="str">
        <f>IFERROR(INDEX(Sales!$D$5:$ABF$18,MATCH(UsagePerHour!$B74,Sales!$C$5:$C$18,0),MATCH(UsagePerHour!SH$4,Sales!$D$3:$ABF$3,0))/SH$2*INDEX(Usage!$D$5:$ABF$11,MATCH(UsagePerHour!$B$68,Usage!$C$5:$C$11,0),MATCH(UsagePerHour!SH$4,Usage!$D$3:$ABF$3,0)),"")</f>
        <v/>
      </c>
      <c r="SI74" s="27" t="str">
        <f>IFERROR(INDEX(Sales!$D$5:$ABF$18,MATCH(UsagePerHour!$B74,Sales!$C$5:$C$18,0),MATCH(UsagePerHour!SI$4,Sales!$D$3:$ABF$3,0))/SI$2*INDEX(Usage!$D$5:$ABF$11,MATCH(UsagePerHour!$B$68,Usage!$C$5:$C$11,0),MATCH(UsagePerHour!SI$4,Usage!$D$3:$ABF$3,0)),"")</f>
        <v/>
      </c>
      <c r="SJ74" s="27" t="str">
        <f>IFERROR(INDEX(Sales!$D$5:$ABF$18,MATCH(UsagePerHour!$B74,Sales!$C$5:$C$18,0),MATCH(UsagePerHour!SJ$4,Sales!$D$3:$ABF$3,0))/SJ$2*INDEX(Usage!$D$5:$ABF$11,MATCH(UsagePerHour!$B$68,Usage!$C$5:$C$11,0),MATCH(UsagePerHour!SJ$4,Usage!$D$3:$ABF$3,0)),"")</f>
        <v/>
      </c>
      <c r="SK74" s="27" t="str">
        <f>IFERROR(INDEX(Sales!$D$5:$ABF$18,MATCH(UsagePerHour!$B74,Sales!$C$5:$C$18,0),MATCH(UsagePerHour!SK$4,Sales!$D$3:$ABF$3,0))/SK$2*INDEX(Usage!$D$5:$ABF$11,MATCH(UsagePerHour!$B$68,Usage!$C$5:$C$11,0),MATCH(UsagePerHour!SK$4,Usage!$D$3:$ABF$3,0)),"")</f>
        <v/>
      </c>
      <c r="SL74" s="27" t="str">
        <f>IFERROR(INDEX(Sales!$D$5:$ABF$18,MATCH(UsagePerHour!$B74,Sales!$C$5:$C$18,0),MATCH(UsagePerHour!SL$4,Sales!$D$3:$ABF$3,0))/SL$2*INDEX(Usage!$D$5:$ABF$11,MATCH(UsagePerHour!$B$68,Usage!$C$5:$C$11,0),MATCH(UsagePerHour!SL$4,Usage!$D$3:$ABF$3,0)),"")</f>
        <v/>
      </c>
      <c r="SM74" s="27" t="str">
        <f>IFERROR(INDEX(Sales!$D$5:$ABF$18,MATCH(UsagePerHour!$B74,Sales!$C$5:$C$18,0),MATCH(UsagePerHour!SM$4,Sales!$D$3:$ABF$3,0))/SM$2*INDEX(Usage!$D$5:$ABF$11,MATCH(UsagePerHour!$B$68,Usage!$C$5:$C$11,0),MATCH(UsagePerHour!SM$4,Usage!$D$3:$ABF$3,0)),"")</f>
        <v/>
      </c>
      <c r="SN74" s="27" t="str">
        <f>IFERROR(INDEX(Sales!$D$5:$ABF$18,MATCH(UsagePerHour!$B74,Sales!$C$5:$C$18,0),MATCH(UsagePerHour!SN$4,Sales!$D$3:$ABF$3,0))/SN$2*INDEX(Usage!$D$5:$ABF$11,MATCH(UsagePerHour!$B$68,Usage!$C$5:$C$11,0),MATCH(UsagePerHour!SN$4,Usage!$D$3:$ABF$3,0)),"")</f>
        <v/>
      </c>
      <c r="SO74" s="27" t="str">
        <f>IFERROR(INDEX(Sales!$D$5:$ABF$18,MATCH(UsagePerHour!$B74,Sales!$C$5:$C$18,0),MATCH(UsagePerHour!SO$4,Sales!$D$3:$ABF$3,0))/SO$2*INDEX(Usage!$D$5:$ABF$11,MATCH(UsagePerHour!$B$68,Usage!$C$5:$C$11,0),MATCH(UsagePerHour!SO$4,Usage!$D$3:$ABF$3,0)),"")</f>
        <v/>
      </c>
      <c r="SP74" s="27" t="str">
        <f>IFERROR(INDEX(Sales!$D$5:$ABF$18,MATCH(UsagePerHour!$B74,Sales!$C$5:$C$18,0),MATCH(UsagePerHour!SP$4,Sales!$D$3:$ABF$3,0))/SP$2*INDEX(Usage!$D$5:$ABF$11,MATCH(UsagePerHour!$B$68,Usage!$C$5:$C$11,0),MATCH(UsagePerHour!SP$4,Usage!$D$3:$ABF$3,0)),"")</f>
        <v/>
      </c>
      <c r="SQ74" s="27" t="str">
        <f>IFERROR(INDEX(Sales!$D$5:$ABF$18,MATCH(UsagePerHour!$B74,Sales!$C$5:$C$18,0),MATCH(UsagePerHour!SQ$4,Sales!$D$3:$ABF$3,0))/SQ$2*INDEX(Usage!$D$5:$ABF$11,MATCH(UsagePerHour!$B$68,Usage!$C$5:$C$11,0),MATCH(UsagePerHour!SQ$4,Usage!$D$3:$ABF$3,0)),"")</f>
        <v/>
      </c>
      <c r="SR74" s="27" t="str">
        <f>IFERROR(INDEX(Sales!$D$5:$ABF$18,MATCH(UsagePerHour!$B74,Sales!$C$5:$C$18,0),MATCH(UsagePerHour!SR$4,Sales!$D$3:$ABF$3,0))/SR$2*INDEX(Usage!$D$5:$ABF$11,MATCH(UsagePerHour!$B$68,Usage!$C$5:$C$11,0),MATCH(UsagePerHour!SR$4,Usage!$D$3:$ABF$3,0)),"")</f>
        <v/>
      </c>
      <c r="SS74" s="27" t="str">
        <f>IFERROR(INDEX(Sales!$D$5:$ABF$18,MATCH(UsagePerHour!$B74,Sales!$C$5:$C$18,0),MATCH(UsagePerHour!SS$4,Sales!$D$3:$ABF$3,0))/SS$2*INDEX(Usage!$D$5:$ABF$11,MATCH(UsagePerHour!$B$68,Usage!$C$5:$C$11,0),MATCH(UsagePerHour!SS$4,Usage!$D$3:$ABF$3,0)),"")</f>
        <v/>
      </c>
      <c r="ST74" s="27" t="str">
        <f>IFERROR(INDEX(Sales!$D$5:$ABF$18,MATCH(UsagePerHour!$B74,Sales!$C$5:$C$18,0),MATCH(UsagePerHour!ST$4,Sales!$D$3:$ABF$3,0))/ST$2*INDEX(Usage!$D$5:$ABF$11,MATCH(UsagePerHour!$B$68,Usage!$C$5:$C$11,0),MATCH(UsagePerHour!ST$4,Usage!$D$3:$ABF$3,0)),"")</f>
        <v/>
      </c>
      <c r="SU74" s="27" t="str">
        <f>IFERROR(INDEX(Sales!$D$5:$ABF$18,MATCH(UsagePerHour!$B74,Sales!$C$5:$C$18,0),MATCH(UsagePerHour!SU$4,Sales!$D$3:$ABF$3,0))/SU$2*INDEX(Usage!$D$5:$ABF$11,MATCH(UsagePerHour!$B$68,Usage!$C$5:$C$11,0),MATCH(UsagePerHour!SU$4,Usage!$D$3:$ABF$3,0)),"")</f>
        <v/>
      </c>
      <c r="SV74" s="27" t="str">
        <f>IFERROR(INDEX(Sales!$D$5:$ABF$18,MATCH(UsagePerHour!$B74,Sales!$C$5:$C$18,0),MATCH(UsagePerHour!SV$4,Sales!$D$3:$ABF$3,0))/SV$2*INDEX(Usage!$D$5:$ABF$11,MATCH(UsagePerHour!$B$68,Usage!$C$5:$C$11,0),MATCH(UsagePerHour!SV$4,Usage!$D$3:$ABF$3,0)),"")</f>
        <v/>
      </c>
      <c r="SW74" s="27" t="str">
        <f>IFERROR(INDEX(Sales!$D$5:$ABF$18,MATCH(UsagePerHour!$B74,Sales!$C$5:$C$18,0),MATCH(UsagePerHour!SW$4,Sales!$D$3:$ABF$3,0))/SW$2*INDEX(Usage!$D$5:$ABF$11,MATCH(UsagePerHour!$B$68,Usage!$C$5:$C$11,0),MATCH(UsagePerHour!SW$4,Usage!$D$3:$ABF$3,0)),"")</f>
        <v/>
      </c>
      <c r="SX74" s="27" t="str">
        <f>IFERROR(INDEX(Sales!$D$5:$ABF$18,MATCH(UsagePerHour!$B74,Sales!$C$5:$C$18,0),MATCH(UsagePerHour!SX$4,Sales!$D$3:$ABF$3,0))/SX$2*INDEX(Usage!$D$5:$ABF$11,MATCH(UsagePerHour!$B$68,Usage!$C$5:$C$11,0),MATCH(UsagePerHour!SX$4,Usage!$D$3:$ABF$3,0)),"")</f>
        <v/>
      </c>
      <c r="SY74" s="27" t="str">
        <f>IFERROR(INDEX(Sales!$D$5:$ABF$18,MATCH(UsagePerHour!$B74,Sales!$C$5:$C$18,0),MATCH(UsagePerHour!SY$4,Sales!$D$3:$ABF$3,0))/SY$2*INDEX(Usage!$D$5:$ABF$11,MATCH(UsagePerHour!$B$68,Usage!$C$5:$C$11,0),MATCH(UsagePerHour!SY$4,Usage!$D$3:$ABF$3,0)),"")</f>
        <v/>
      </c>
      <c r="SZ74" s="27" t="str">
        <f>IFERROR(INDEX(Sales!$D$5:$ABF$18,MATCH(UsagePerHour!$B74,Sales!$C$5:$C$18,0),MATCH(UsagePerHour!SZ$4,Sales!$D$3:$ABF$3,0))/SZ$2*INDEX(Usage!$D$5:$ABF$11,MATCH(UsagePerHour!$B$68,Usage!$C$5:$C$11,0),MATCH(UsagePerHour!SZ$4,Usage!$D$3:$ABF$3,0)),"")</f>
        <v/>
      </c>
      <c r="TA74" s="27" t="str">
        <f>IFERROR(INDEX(Sales!$D$5:$ABF$18,MATCH(UsagePerHour!$B74,Sales!$C$5:$C$18,0),MATCH(UsagePerHour!TA$4,Sales!$D$3:$ABF$3,0))/TA$2*INDEX(Usage!$D$5:$ABF$11,MATCH(UsagePerHour!$B$68,Usage!$C$5:$C$11,0),MATCH(UsagePerHour!TA$4,Usage!$D$3:$ABF$3,0)),"")</f>
        <v/>
      </c>
      <c r="TB74" s="27" t="str">
        <f>IFERROR(INDEX(Sales!$D$5:$ABF$18,MATCH(UsagePerHour!$B74,Sales!$C$5:$C$18,0),MATCH(UsagePerHour!TB$4,Sales!$D$3:$ABF$3,0))/TB$2*INDEX(Usage!$D$5:$ABF$11,MATCH(UsagePerHour!$B$68,Usage!$C$5:$C$11,0),MATCH(UsagePerHour!TB$4,Usage!$D$3:$ABF$3,0)),"")</f>
        <v/>
      </c>
      <c r="TC74" s="27" t="str">
        <f>IFERROR(INDEX(Sales!$D$5:$ABF$18,MATCH(UsagePerHour!$B74,Sales!$C$5:$C$18,0),MATCH(UsagePerHour!TC$4,Sales!$D$3:$ABF$3,0))/TC$2*INDEX(Usage!$D$5:$ABF$11,MATCH(UsagePerHour!$B$68,Usage!$C$5:$C$11,0),MATCH(UsagePerHour!TC$4,Usage!$D$3:$ABF$3,0)),"")</f>
        <v/>
      </c>
      <c r="TD74" s="27" t="str">
        <f>IFERROR(INDEX(Sales!$D$5:$ABF$18,MATCH(UsagePerHour!$B74,Sales!$C$5:$C$18,0),MATCH(UsagePerHour!TD$4,Sales!$D$3:$ABF$3,0))/TD$2*INDEX(Usage!$D$5:$ABF$11,MATCH(UsagePerHour!$B$68,Usage!$C$5:$C$11,0),MATCH(UsagePerHour!TD$4,Usage!$D$3:$ABF$3,0)),"")</f>
        <v/>
      </c>
      <c r="TE74" s="27" t="str">
        <f>IFERROR(INDEX(Sales!$D$5:$ABF$18,MATCH(UsagePerHour!$B74,Sales!$C$5:$C$18,0),MATCH(UsagePerHour!TE$4,Sales!$D$3:$ABF$3,0))/TE$2*INDEX(Usage!$D$5:$ABF$11,MATCH(UsagePerHour!$B$68,Usage!$C$5:$C$11,0),MATCH(UsagePerHour!TE$4,Usage!$D$3:$ABF$3,0)),"")</f>
        <v/>
      </c>
      <c r="TF74" s="27" t="str">
        <f>IFERROR(INDEX(Sales!$D$5:$ABF$18,MATCH(UsagePerHour!$B74,Sales!$C$5:$C$18,0),MATCH(UsagePerHour!TF$4,Sales!$D$3:$ABF$3,0))/TF$2*INDEX(Usage!$D$5:$ABF$11,MATCH(UsagePerHour!$B$68,Usage!$C$5:$C$11,0),MATCH(UsagePerHour!TF$4,Usage!$D$3:$ABF$3,0)),"")</f>
        <v/>
      </c>
      <c r="TG74" s="27" t="str">
        <f>IFERROR(INDEX(Sales!$D$5:$ABF$18,MATCH(UsagePerHour!$B74,Sales!$C$5:$C$18,0),MATCH(UsagePerHour!TG$4,Sales!$D$3:$ABF$3,0))/TG$2*INDEX(Usage!$D$5:$ABF$11,MATCH(UsagePerHour!$B$68,Usage!$C$5:$C$11,0),MATCH(UsagePerHour!TG$4,Usage!$D$3:$ABF$3,0)),"")</f>
        <v/>
      </c>
      <c r="TH74" s="27" t="str">
        <f>IFERROR(INDEX(Sales!$D$5:$ABF$18,MATCH(UsagePerHour!$B74,Sales!$C$5:$C$18,0),MATCH(UsagePerHour!TH$4,Sales!$D$3:$ABF$3,0))/TH$2*INDEX(Usage!$D$5:$ABF$11,MATCH(UsagePerHour!$B$68,Usage!$C$5:$C$11,0),MATCH(UsagePerHour!TH$4,Usage!$D$3:$ABF$3,0)),"")</f>
        <v/>
      </c>
      <c r="TI74" s="27" t="str">
        <f>IFERROR(INDEX(Sales!$D$5:$ABF$18,MATCH(UsagePerHour!$B74,Sales!$C$5:$C$18,0),MATCH(UsagePerHour!TI$4,Sales!$D$3:$ABF$3,0))/TI$2*INDEX(Usage!$D$5:$ABF$11,MATCH(UsagePerHour!$B$68,Usage!$C$5:$C$11,0),MATCH(UsagePerHour!TI$4,Usage!$D$3:$ABF$3,0)),"")</f>
        <v/>
      </c>
      <c r="TJ74" s="27" t="str">
        <f>IFERROR(INDEX(Sales!$D$5:$ABF$18,MATCH(UsagePerHour!$B74,Sales!$C$5:$C$18,0),MATCH(UsagePerHour!TJ$4,Sales!$D$3:$ABF$3,0))/TJ$2*INDEX(Usage!$D$5:$ABF$11,MATCH(UsagePerHour!$B$68,Usage!$C$5:$C$11,0),MATCH(UsagePerHour!TJ$4,Usage!$D$3:$ABF$3,0)),"")</f>
        <v/>
      </c>
      <c r="TK74" s="27" t="str">
        <f>IFERROR(INDEX(Sales!$D$5:$ABF$18,MATCH(UsagePerHour!$B74,Sales!$C$5:$C$18,0),MATCH(UsagePerHour!TK$4,Sales!$D$3:$ABF$3,0))/TK$2*INDEX(Usage!$D$5:$ABF$11,MATCH(UsagePerHour!$B$68,Usage!$C$5:$C$11,0),MATCH(UsagePerHour!TK$4,Usage!$D$3:$ABF$3,0)),"")</f>
        <v/>
      </c>
      <c r="TL74" s="27" t="str">
        <f>IFERROR(INDEX(Sales!$D$5:$ABF$18,MATCH(UsagePerHour!$B74,Sales!$C$5:$C$18,0),MATCH(UsagePerHour!TL$4,Sales!$D$3:$ABF$3,0))/TL$2*INDEX(Usage!$D$5:$ABF$11,MATCH(UsagePerHour!$B$68,Usage!$C$5:$C$11,0),MATCH(UsagePerHour!TL$4,Usage!$D$3:$ABF$3,0)),"")</f>
        <v/>
      </c>
      <c r="TM74" s="27" t="str">
        <f>IFERROR(INDEX(Sales!$D$5:$ABF$18,MATCH(UsagePerHour!$B74,Sales!$C$5:$C$18,0),MATCH(UsagePerHour!TM$4,Sales!$D$3:$ABF$3,0))/TM$2*INDEX(Usage!$D$5:$ABF$11,MATCH(UsagePerHour!$B$68,Usage!$C$5:$C$11,0),MATCH(UsagePerHour!TM$4,Usage!$D$3:$ABF$3,0)),"")</f>
        <v/>
      </c>
      <c r="TN74" s="27" t="str">
        <f>IFERROR(INDEX(Sales!$D$5:$ABF$18,MATCH(UsagePerHour!$B74,Sales!$C$5:$C$18,0),MATCH(UsagePerHour!TN$4,Sales!$D$3:$ABF$3,0))/TN$2*INDEX(Usage!$D$5:$ABF$11,MATCH(UsagePerHour!$B$68,Usage!$C$5:$C$11,0),MATCH(UsagePerHour!TN$4,Usage!$D$3:$ABF$3,0)),"")</f>
        <v/>
      </c>
      <c r="TO74" s="27" t="str">
        <f>IFERROR(INDEX(Sales!$D$5:$ABF$18,MATCH(UsagePerHour!$B74,Sales!$C$5:$C$18,0),MATCH(UsagePerHour!TO$4,Sales!$D$3:$ABF$3,0))/TO$2*INDEX(Usage!$D$5:$ABF$11,MATCH(UsagePerHour!$B$68,Usage!$C$5:$C$11,0),MATCH(UsagePerHour!TO$4,Usage!$D$3:$ABF$3,0)),"")</f>
        <v/>
      </c>
      <c r="TP74" s="27" t="str">
        <f>IFERROR(INDEX(Sales!$D$5:$ABF$18,MATCH(UsagePerHour!$B74,Sales!$C$5:$C$18,0),MATCH(UsagePerHour!TP$4,Sales!$D$3:$ABF$3,0))/TP$2*INDEX(Usage!$D$5:$ABF$11,MATCH(UsagePerHour!$B$68,Usage!$C$5:$C$11,0),MATCH(UsagePerHour!TP$4,Usage!$D$3:$ABF$3,0)),"")</f>
        <v/>
      </c>
      <c r="TQ74" s="27" t="str">
        <f>IFERROR(INDEX(Sales!$D$5:$ABF$18,MATCH(UsagePerHour!$B74,Sales!$C$5:$C$18,0),MATCH(UsagePerHour!TQ$4,Sales!$D$3:$ABF$3,0))/TQ$2*INDEX(Usage!$D$5:$ABF$11,MATCH(UsagePerHour!$B$68,Usage!$C$5:$C$11,0),MATCH(UsagePerHour!TQ$4,Usage!$D$3:$ABF$3,0)),"")</f>
        <v/>
      </c>
      <c r="TR74" s="27" t="str">
        <f>IFERROR(INDEX(Sales!$D$5:$ABF$18,MATCH(UsagePerHour!$B74,Sales!$C$5:$C$18,0),MATCH(UsagePerHour!TR$4,Sales!$D$3:$ABF$3,0))/TR$2*INDEX(Usage!$D$5:$ABF$11,MATCH(UsagePerHour!$B$68,Usage!$C$5:$C$11,0),MATCH(UsagePerHour!TR$4,Usage!$D$3:$ABF$3,0)),"")</f>
        <v/>
      </c>
      <c r="TS74" s="27" t="str">
        <f>IFERROR(INDEX(Sales!$D$5:$ABF$18,MATCH(UsagePerHour!$B74,Sales!$C$5:$C$18,0),MATCH(UsagePerHour!TS$4,Sales!$D$3:$ABF$3,0))/TS$2*INDEX(Usage!$D$5:$ABF$11,MATCH(UsagePerHour!$B$68,Usage!$C$5:$C$11,0),MATCH(UsagePerHour!TS$4,Usage!$D$3:$ABF$3,0)),"")</f>
        <v/>
      </c>
      <c r="TT74" s="27" t="str">
        <f>IFERROR(INDEX(Sales!$D$5:$ABF$18,MATCH(UsagePerHour!$B74,Sales!$C$5:$C$18,0),MATCH(UsagePerHour!TT$4,Sales!$D$3:$ABF$3,0))/TT$2*INDEX(Usage!$D$5:$ABF$11,MATCH(UsagePerHour!$B$68,Usage!$C$5:$C$11,0),MATCH(UsagePerHour!TT$4,Usage!$D$3:$ABF$3,0)),"")</f>
        <v/>
      </c>
      <c r="TU74" s="27" t="str">
        <f>IFERROR(INDEX(Sales!$D$5:$ABF$18,MATCH(UsagePerHour!$B74,Sales!$C$5:$C$18,0),MATCH(UsagePerHour!TU$4,Sales!$D$3:$ABF$3,0))/TU$2*INDEX(Usage!$D$5:$ABF$11,MATCH(UsagePerHour!$B$68,Usage!$C$5:$C$11,0),MATCH(UsagePerHour!TU$4,Usage!$D$3:$ABF$3,0)),"")</f>
        <v/>
      </c>
      <c r="TV74" s="27" t="str">
        <f>IFERROR(INDEX(Sales!$D$5:$ABF$18,MATCH(UsagePerHour!$B74,Sales!$C$5:$C$18,0),MATCH(UsagePerHour!TV$4,Sales!$D$3:$ABF$3,0))/TV$2*INDEX(Usage!$D$5:$ABF$11,MATCH(UsagePerHour!$B$68,Usage!$C$5:$C$11,0),MATCH(UsagePerHour!TV$4,Usage!$D$3:$ABF$3,0)),"")</f>
        <v/>
      </c>
      <c r="TW74" s="27" t="str">
        <f>IFERROR(INDEX(Sales!$D$5:$ABF$18,MATCH(UsagePerHour!$B74,Sales!$C$5:$C$18,0),MATCH(UsagePerHour!TW$4,Sales!$D$3:$ABF$3,0))/TW$2*INDEX(Usage!$D$5:$ABF$11,MATCH(UsagePerHour!$B$68,Usage!$C$5:$C$11,0),MATCH(UsagePerHour!TW$4,Usage!$D$3:$ABF$3,0)),"")</f>
        <v/>
      </c>
      <c r="TX74" s="27" t="str">
        <f>IFERROR(INDEX(Sales!$D$5:$ABF$18,MATCH(UsagePerHour!$B74,Sales!$C$5:$C$18,0),MATCH(UsagePerHour!TX$4,Sales!$D$3:$ABF$3,0))/TX$2*INDEX(Usage!$D$5:$ABF$11,MATCH(UsagePerHour!$B$68,Usage!$C$5:$C$11,0),MATCH(UsagePerHour!TX$4,Usage!$D$3:$ABF$3,0)),"")</f>
        <v/>
      </c>
      <c r="TY74" s="27" t="str">
        <f>IFERROR(INDEX(Sales!$D$5:$ABF$18,MATCH(UsagePerHour!$B74,Sales!$C$5:$C$18,0),MATCH(UsagePerHour!TY$4,Sales!$D$3:$ABF$3,0))/TY$2*INDEX(Usage!$D$5:$ABF$11,MATCH(UsagePerHour!$B$68,Usage!$C$5:$C$11,0),MATCH(UsagePerHour!TY$4,Usage!$D$3:$ABF$3,0)),"")</f>
        <v/>
      </c>
      <c r="TZ74" s="27" t="str">
        <f>IFERROR(INDEX(Sales!$D$5:$ABF$18,MATCH(UsagePerHour!$B74,Sales!$C$5:$C$18,0),MATCH(UsagePerHour!TZ$4,Sales!$D$3:$ABF$3,0))/TZ$2*INDEX(Usage!$D$5:$ABF$11,MATCH(UsagePerHour!$B$68,Usage!$C$5:$C$11,0),MATCH(UsagePerHour!TZ$4,Usage!$D$3:$ABF$3,0)),"")</f>
        <v/>
      </c>
      <c r="UA74" s="27" t="str">
        <f>IFERROR(INDEX(Sales!$D$5:$ABF$18,MATCH(UsagePerHour!$B74,Sales!$C$5:$C$18,0),MATCH(UsagePerHour!UA$4,Sales!$D$3:$ABF$3,0))/UA$2*INDEX(Usage!$D$5:$ABF$11,MATCH(UsagePerHour!$B$68,Usage!$C$5:$C$11,0),MATCH(UsagePerHour!UA$4,Usage!$D$3:$ABF$3,0)),"")</f>
        <v/>
      </c>
      <c r="UB74" s="27" t="str">
        <f>IFERROR(INDEX(Sales!$D$5:$ABF$18,MATCH(UsagePerHour!$B74,Sales!$C$5:$C$18,0),MATCH(UsagePerHour!UB$4,Sales!$D$3:$ABF$3,0))/UB$2*INDEX(Usage!$D$5:$ABF$11,MATCH(UsagePerHour!$B$68,Usage!$C$5:$C$11,0),MATCH(UsagePerHour!UB$4,Usage!$D$3:$ABF$3,0)),"")</f>
        <v/>
      </c>
      <c r="UC74" s="27" t="str">
        <f>IFERROR(INDEX(Sales!$D$5:$ABF$18,MATCH(UsagePerHour!$B74,Sales!$C$5:$C$18,0),MATCH(UsagePerHour!UC$4,Sales!$D$3:$ABF$3,0))/UC$2*INDEX(Usage!$D$5:$ABF$11,MATCH(UsagePerHour!$B$68,Usage!$C$5:$C$11,0),MATCH(UsagePerHour!UC$4,Usage!$D$3:$ABF$3,0)),"")</f>
        <v/>
      </c>
      <c r="UD74" s="27" t="str">
        <f>IFERROR(INDEX(Sales!$D$5:$ABF$18,MATCH(UsagePerHour!$B74,Sales!$C$5:$C$18,0),MATCH(UsagePerHour!UD$4,Sales!$D$3:$ABF$3,0))/UD$2*INDEX(Usage!$D$5:$ABF$11,MATCH(UsagePerHour!$B$68,Usage!$C$5:$C$11,0),MATCH(UsagePerHour!UD$4,Usage!$D$3:$ABF$3,0)),"")</f>
        <v/>
      </c>
      <c r="UE74" s="27" t="str">
        <f>IFERROR(INDEX(Sales!$D$5:$ABF$18,MATCH(UsagePerHour!$B74,Sales!$C$5:$C$18,0),MATCH(UsagePerHour!UE$4,Sales!$D$3:$ABF$3,0))/UE$2*INDEX(Usage!$D$5:$ABF$11,MATCH(UsagePerHour!$B$68,Usage!$C$5:$C$11,0),MATCH(UsagePerHour!UE$4,Usage!$D$3:$ABF$3,0)),"")</f>
        <v/>
      </c>
      <c r="UF74" s="27" t="str">
        <f>IFERROR(INDEX(Sales!$D$5:$ABF$18,MATCH(UsagePerHour!$B74,Sales!$C$5:$C$18,0),MATCH(UsagePerHour!UF$4,Sales!$D$3:$ABF$3,0))/UF$2*INDEX(Usage!$D$5:$ABF$11,MATCH(UsagePerHour!$B$68,Usage!$C$5:$C$11,0),MATCH(UsagePerHour!UF$4,Usage!$D$3:$ABF$3,0)),"")</f>
        <v/>
      </c>
      <c r="UG74" s="27" t="str">
        <f>IFERROR(INDEX(Sales!$D$5:$ABF$18,MATCH(UsagePerHour!$B74,Sales!$C$5:$C$18,0),MATCH(UsagePerHour!UG$4,Sales!$D$3:$ABF$3,0))/UG$2*INDEX(Usage!$D$5:$ABF$11,MATCH(UsagePerHour!$B$68,Usage!$C$5:$C$11,0),MATCH(UsagePerHour!UG$4,Usage!$D$3:$ABF$3,0)),"")</f>
        <v/>
      </c>
      <c r="UH74" s="27" t="str">
        <f>IFERROR(INDEX(Sales!$D$5:$ABF$18,MATCH(UsagePerHour!$B74,Sales!$C$5:$C$18,0),MATCH(UsagePerHour!UH$4,Sales!$D$3:$ABF$3,0))/UH$2*INDEX(Usage!$D$5:$ABF$11,MATCH(UsagePerHour!$B$68,Usage!$C$5:$C$11,0),MATCH(UsagePerHour!UH$4,Usage!$D$3:$ABF$3,0)),"")</f>
        <v/>
      </c>
      <c r="UI74" s="27" t="str">
        <f>IFERROR(INDEX(Sales!$D$5:$ABF$18,MATCH(UsagePerHour!$B74,Sales!$C$5:$C$18,0),MATCH(UsagePerHour!UI$4,Sales!$D$3:$ABF$3,0))/UI$2*INDEX(Usage!$D$5:$ABF$11,MATCH(UsagePerHour!$B$68,Usage!$C$5:$C$11,0),MATCH(UsagePerHour!UI$4,Usage!$D$3:$ABF$3,0)),"")</f>
        <v/>
      </c>
      <c r="UJ74" s="27" t="str">
        <f>IFERROR(INDEX(Sales!$D$5:$ABF$18,MATCH(UsagePerHour!$B74,Sales!$C$5:$C$18,0),MATCH(UsagePerHour!UJ$4,Sales!$D$3:$ABF$3,0))/UJ$2*INDEX(Usage!$D$5:$ABF$11,MATCH(UsagePerHour!$B$68,Usage!$C$5:$C$11,0),MATCH(UsagePerHour!UJ$4,Usage!$D$3:$ABF$3,0)),"")</f>
        <v/>
      </c>
      <c r="UK74" s="27" t="str">
        <f>IFERROR(INDEX(Sales!$D$5:$ABF$18,MATCH(UsagePerHour!$B74,Sales!$C$5:$C$18,0),MATCH(UsagePerHour!UK$4,Sales!$D$3:$ABF$3,0))/UK$2*INDEX(Usage!$D$5:$ABF$11,MATCH(UsagePerHour!$B$68,Usage!$C$5:$C$11,0),MATCH(UsagePerHour!UK$4,Usage!$D$3:$ABF$3,0)),"")</f>
        <v/>
      </c>
      <c r="UL74" s="27" t="str">
        <f>IFERROR(INDEX(Sales!$D$5:$ABF$18,MATCH(UsagePerHour!$B74,Sales!$C$5:$C$18,0),MATCH(UsagePerHour!UL$4,Sales!$D$3:$ABF$3,0))/UL$2*INDEX(Usage!$D$5:$ABF$11,MATCH(UsagePerHour!$B$68,Usage!$C$5:$C$11,0),MATCH(UsagePerHour!UL$4,Usage!$D$3:$ABF$3,0)),"")</f>
        <v/>
      </c>
      <c r="UM74" s="27" t="str">
        <f>IFERROR(INDEX(Sales!$D$5:$ABF$18,MATCH(UsagePerHour!$B74,Sales!$C$5:$C$18,0),MATCH(UsagePerHour!UM$4,Sales!$D$3:$ABF$3,0))/UM$2*INDEX(Usage!$D$5:$ABF$11,MATCH(UsagePerHour!$B$68,Usage!$C$5:$C$11,0),MATCH(UsagePerHour!UM$4,Usage!$D$3:$ABF$3,0)),"")</f>
        <v/>
      </c>
      <c r="UN74" s="27" t="str">
        <f>IFERROR(INDEX(Sales!$D$5:$ABF$18,MATCH(UsagePerHour!$B74,Sales!$C$5:$C$18,0),MATCH(UsagePerHour!UN$4,Sales!$D$3:$ABF$3,0))/UN$2*INDEX(Usage!$D$5:$ABF$11,MATCH(UsagePerHour!$B$68,Usage!$C$5:$C$11,0),MATCH(UsagePerHour!UN$4,Usage!$D$3:$ABF$3,0)),"")</f>
        <v/>
      </c>
      <c r="UO74" s="27" t="str">
        <f>IFERROR(INDEX(Sales!$D$5:$ABF$18,MATCH(UsagePerHour!$B74,Sales!$C$5:$C$18,0),MATCH(UsagePerHour!UO$4,Sales!$D$3:$ABF$3,0))/UO$2*INDEX(Usage!$D$5:$ABF$11,MATCH(UsagePerHour!$B$68,Usage!$C$5:$C$11,0),MATCH(UsagePerHour!UO$4,Usage!$D$3:$ABF$3,0)),"")</f>
        <v/>
      </c>
      <c r="UP74" s="27" t="str">
        <f>IFERROR(INDEX(Sales!$D$5:$ABF$18,MATCH(UsagePerHour!$B74,Sales!$C$5:$C$18,0),MATCH(UsagePerHour!UP$4,Sales!$D$3:$ABF$3,0))/UP$2*INDEX(Usage!$D$5:$ABF$11,MATCH(UsagePerHour!$B$68,Usage!$C$5:$C$11,0),MATCH(UsagePerHour!UP$4,Usage!$D$3:$ABF$3,0)),"")</f>
        <v/>
      </c>
      <c r="UQ74" s="27" t="str">
        <f>IFERROR(INDEX(Sales!$D$5:$ABF$18,MATCH(UsagePerHour!$B74,Sales!$C$5:$C$18,0),MATCH(UsagePerHour!UQ$4,Sales!$D$3:$ABF$3,0))/UQ$2*INDEX(Usage!$D$5:$ABF$11,MATCH(UsagePerHour!$B$68,Usage!$C$5:$C$11,0),MATCH(UsagePerHour!UQ$4,Usage!$D$3:$ABF$3,0)),"")</f>
        <v/>
      </c>
      <c r="UR74" s="27" t="str">
        <f>IFERROR(INDEX(Sales!$D$5:$ABF$18,MATCH(UsagePerHour!$B74,Sales!$C$5:$C$18,0),MATCH(UsagePerHour!UR$4,Sales!$D$3:$ABF$3,0))/UR$2*INDEX(Usage!$D$5:$ABF$11,MATCH(UsagePerHour!$B$68,Usage!$C$5:$C$11,0),MATCH(UsagePerHour!UR$4,Usage!$D$3:$ABF$3,0)),"")</f>
        <v/>
      </c>
      <c r="US74" s="27" t="str">
        <f>IFERROR(INDEX(Sales!$D$5:$ABF$18,MATCH(UsagePerHour!$B74,Sales!$C$5:$C$18,0),MATCH(UsagePerHour!US$4,Sales!$D$3:$ABF$3,0))/US$2*INDEX(Usage!$D$5:$ABF$11,MATCH(UsagePerHour!$B$68,Usage!$C$5:$C$11,0),MATCH(UsagePerHour!US$4,Usage!$D$3:$ABF$3,0)),"")</f>
        <v/>
      </c>
      <c r="UT74" s="27" t="str">
        <f>IFERROR(INDEX(Sales!$D$5:$ABF$18,MATCH(UsagePerHour!$B74,Sales!$C$5:$C$18,0),MATCH(UsagePerHour!UT$4,Sales!$D$3:$ABF$3,0))/UT$2*INDEX(Usage!$D$5:$ABF$11,MATCH(UsagePerHour!$B$68,Usage!$C$5:$C$11,0),MATCH(UsagePerHour!UT$4,Usage!$D$3:$ABF$3,0)),"")</f>
        <v/>
      </c>
      <c r="UU74" s="27" t="str">
        <f>IFERROR(INDEX(Sales!$D$5:$ABF$18,MATCH(UsagePerHour!$B74,Sales!$C$5:$C$18,0),MATCH(UsagePerHour!UU$4,Sales!$D$3:$ABF$3,0))/UU$2*INDEX(Usage!$D$5:$ABF$11,MATCH(UsagePerHour!$B$68,Usage!$C$5:$C$11,0),MATCH(UsagePerHour!UU$4,Usage!$D$3:$ABF$3,0)),"")</f>
        <v/>
      </c>
      <c r="UV74" s="27" t="str">
        <f>IFERROR(INDEX(Sales!$D$5:$ABF$18,MATCH(UsagePerHour!$B74,Sales!$C$5:$C$18,0),MATCH(UsagePerHour!UV$4,Sales!$D$3:$ABF$3,0))/UV$2*INDEX(Usage!$D$5:$ABF$11,MATCH(UsagePerHour!$B$68,Usage!$C$5:$C$11,0),MATCH(UsagePerHour!UV$4,Usage!$D$3:$ABF$3,0)),"")</f>
        <v/>
      </c>
      <c r="UW74" s="27" t="str">
        <f>IFERROR(INDEX(Sales!$D$5:$ABF$18,MATCH(UsagePerHour!$B74,Sales!$C$5:$C$18,0),MATCH(UsagePerHour!UW$4,Sales!$D$3:$ABF$3,0))/UW$2*INDEX(Usage!$D$5:$ABF$11,MATCH(UsagePerHour!$B$68,Usage!$C$5:$C$11,0),MATCH(UsagePerHour!UW$4,Usage!$D$3:$ABF$3,0)),"")</f>
        <v/>
      </c>
      <c r="UX74" s="27" t="str">
        <f>IFERROR(INDEX(Sales!$D$5:$ABF$18,MATCH(UsagePerHour!$B74,Sales!$C$5:$C$18,0),MATCH(UsagePerHour!UX$4,Sales!$D$3:$ABF$3,0))/UX$2*INDEX(Usage!$D$5:$ABF$11,MATCH(UsagePerHour!$B$68,Usage!$C$5:$C$11,0),MATCH(UsagePerHour!UX$4,Usage!$D$3:$ABF$3,0)),"")</f>
        <v/>
      </c>
      <c r="UY74" s="27" t="str">
        <f>IFERROR(INDEX(Sales!$D$5:$ABF$18,MATCH(UsagePerHour!$B74,Sales!$C$5:$C$18,0),MATCH(UsagePerHour!UY$4,Sales!$D$3:$ABF$3,0))/UY$2*INDEX(Usage!$D$5:$ABF$11,MATCH(UsagePerHour!$B$68,Usage!$C$5:$C$11,0),MATCH(UsagePerHour!UY$4,Usage!$D$3:$ABF$3,0)),"")</f>
        <v/>
      </c>
      <c r="UZ74" s="27" t="str">
        <f>IFERROR(INDEX(Sales!$D$5:$ABF$18,MATCH(UsagePerHour!$B74,Sales!$C$5:$C$18,0),MATCH(UsagePerHour!UZ$4,Sales!$D$3:$ABF$3,0))/UZ$2*INDEX(Usage!$D$5:$ABF$11,MATCH(UsagePerHour!$B$68,Usage!$C$5:$C$11,0),MATCH(UsagePerHour!UZ$4,Usage!$D$3:$ABF$3,0)),"")</f>
        <v/>
      </c>
      <c r="VA74" s="27" t="str">
        <f>IFERROR(INDEX(Sales!$D$5:$ABF$18,MATCH(UsagePerHour!$B74,Sales!$C$5:$C$18,0),MATCH(UsagePerHour!VA$4,Sales!$D$3:$ABF$3,0))/VA$2*INDEX(Usage!$D$5:$ABF$11,MATCH(UsagePerHour!$B$68,Usage!$C$5:$C$11,0),MATCH(UsagePerHour!VA$4,Usage!$D$3:$ABF$3,0)),"")</f>
        <v/>
      </c>
      <c r="VB74" s="27" t="str">
        <f>IFERROR(INDEX(Sales!$D$5:$ABF$18,MATCH(UsagePerHour!$B74,Sales!$C$5:$C$18,0),MATCH(UsagePerHour!VB$4,Sales!$D$3:$ABF$3,0))/VB$2*INDEX(Usage!$D$5:$ABF$11,MATCH(UsagePerHour!$B$68,Usage!$C$5:$C$11,0),MATCH(UsagePerHour!VB$4,Usage!$D$3:$ABF$3,0)),"")</f>
        <v/>
      </c>
      <c r="VC74" s="27" t="str">
        <f>IFERROR(INDEX(Sales!$D$5:$ABF$18,MATCH(UsagePerHour!$B74,Sales!$C$5:$C$18,0),MATCH(UsagePerHour!VC$4,Sales!$D$3:$ABF$3,0))/VC$2*INDEX(Usage!$D$5:$ABF$11,MATCH(UsagePerHour!$B$68,Usage!$C$5:$C$11,0),MATCH(UsagePerHour!VC$4,Usage!$D$3:$ABF$3,0)),"")</f>
        <v/>
      </c>
      <c r="VD74" s="27" t="str">
        <f>IFERROR(INDEX(Sales!$D$5:$ABF$18,MATCH(UsagePerHour!$B74,Sales!$C$5:$C$18,0),MATCH(UsagePerHour!VD$4,Sales!$D$3:$ABF$3,0))/VD$2*INDEX(Usage!$D$5:$ABF$11,MATCH(UsagePerHour!$B$68,Usage!$C$5:$C$11,0),MATCH(UsagePerHour!VD$4,Usage!$D$3:$ABF$3,0)),"")</f>
        <v/>
      </c>
      <c r="VE74" s="27" t="str">
        <f>IFERROR(INDEX(Sales!$D$5:$ABF$18,MATCH(UsagePerHour!$B74,Sales!$C$5:$C$18,0),MATCH(UsagePerHour!VE$4,Sales!$D$3:$ABF$3,0))/VE$2*INDEX(Usage!$D$5:$ABF$11,MATCH(UsagePerHour!$B$68,Usage!$C$5:$C$11,0),MATCH(UsagePerHour!VE$4,Usage!$D$3:$ABF$3,0)),"")</f>
        <v/>
      </c>
      <c r="VF74" s="27" t="str">
        <f>IFERROR(INDEX(Sales!$D$5:$ABF$18,MATCH(UsagePerHour!$B74,Sales!$C$5:$C$18,0),MATCH(UsagePerHour!VF$4,Sales!$D$3:$ABF$3,0))/VF$2*INDEX(Usage!$D$5:$ABF$11,MATCH(UsagePerHour!$B$68,Usage!$C$5:$C$11,0),MATCH(UsagePerHour!VF$4,Usage!$D$3:$ABF$3,0)),"")</f>
        <v/>
      </c>
      <c r="VG74" s="27" t="str">
        <f>IFERROR(INDEX(Sales!$D$5:$ABF$18,MATCH(UsagePerHour!$B74,Sales!$C$5:$C$18,0),MATCH(UsagePerHour!VG$4,Sales!$D$3:$ABF$3,0))/VG$2*INDEX(Usage!$D$5:$ABF$11,MATCH(UsagePerHour!$B$68,Usage!$C$5:$C$11,0),MATCH(UsagePerHour!VG$4,Usage!$D$3:$ABF$3,0)),"")</f>
        <v/>
      </c>
      <c r="VH74" s="27" t="str">
        <f>IFERROR(INDEX(Sales!$D$5:$ABF$18,MATCH(UsagePerHour!$B74,Sales!$C$5:$C$18,0),MATCH(UsagePerHour!VH$4,Sales!$D$3:$ABF$3,0))/VH$2*INDEX(Usage!$D$5:$ABF$11,MATCH(UsagePerHour!$B$68,Usage!$C$5:$C$11,0),MATCH(UsagePerHour!VH$4,Usage!$D$3:$ABF$3,0)),"")</f>
        <v/>
      </c>
      <c r="VI74" s="27" t="str">
        <f>IFERROR(INDEX(Sales!$D$5:$ABF$18,MATCH(UsagePerHour!$B74,Sales!$C$5:$C$18,0),MATCH(UsagePerHour!VI$4,Sales!$D$3:$ABF$3,0))/VI$2*INDEX(Usage!$D$5:$ABF$11,MATCH(UsagePerHour!$B$68,Usage!$C$5:$C$11,0),MATCH(UsagePerHour!VI$4,Usage!$D$3:$ABF$3,0)),"")</f>
        <v/>
      </c>
      <c r="VJ74" s="27" t="str">
        <f>IFERROR(INDEX(Sales!$D$5:$ABF$18,MATCH(UsagePerHour!$B74,Sales!$C$5:$C$18,0),MATCH(UsagePerHour!VJ$4,Sales!$D$3:$ABF$3,0))/VJ$2*INDEX(Usage!$D$5:$ABF$11,MATCH(UsagePerHour!$B$68,Usage!$C$5:$C$11,0),MATCH(UsagePerHour!VJ$4,Usage!$D$3:$ABF$3,0)),"")</f>
        <v/>
      </c>
      <c r="VK74" s="27" t="str">
        <f>IFERROR(INDEX(Sales!$D$5:$ABF$18,MATCH(UsagePerHour!$B74,Sales!$C$5:$C$18,0),MATCH(UsagePerHour!VK$4,Sales!$D$3:$ABF$3,0))/VK$2*INDEX(Usage!$D$5:$ABF$11,MATCH(UsagePerHour!$B$68,Usage!$C$5:$C$11,0),MATCH(UsagePerHour!VK$4,Usage!$D$3:$ABF$3,0)),"")</f>
        <v/>
      </c>
      <c r="VL74" s="27" t="str">
        <f>IFERROR(INDEX(Sales!$D$5:$ABF$18,MATCH(UsagePerHour!$B74,Sales!$C$5:$C$18,0),MATCH(UsagePerHour!VL$4,Sales!$D$3:$ABF$3,0))/VL$2*INDEX(Usage!$D$5:$ABF$11,MATCH(UsagePerHour!$B$68,Usage!$C$5:$C$11,0),MATCH(UsagePerHour!VL$4,Usage!$D$3:$ABF$3,0)),"")</f>
        <v/>
      </c>
      <c r="VM74" s="27" t="str">
        <f>IFERROR(INDEX(Sales!$D$5:$ABF$18,MATCH(UsagePerHour!$B74,Sales!$C$5:$C$18,0),MATCH(UsagePerHour!VM$4,Sales!$D$3:$ABF$3,0))/VM$2*INDEX(Usage!$D$5:$ABF$11,MATCH(UsagePerHour!$B$68,Usage!$C$5:$C$11,0),MATCH(UsagePerHour!VM$4,Usage!$D$3:$ABF$3,0)),"")</f>
        <v/>
      </c>
      <c r="VN74" s="27" t="str">
        <f>IFERROR(INDEX(Sales!$D$5:$ABF$18,MATCH(UsagePerHour!$B74,Sales!$C$5:$C$18,0),MATCH(UsagePerHour!VN$4,Sales!$D$3:$ABF$3,0))/VN$2*INDEX(Usage!$D$5:$ABF$11,MATCH(UsagePerHour!$B$68,Usage!$C$5:$C$11,0),MATCH(UsagePerHour!VN$4,Usage!$D$3:$ABF$3,0)),"")</f>
        <v/>
      </c>
      <c r="VO74" s="27" t="str">
        <f>IFERROR(INDEX(Sales!$D$5:$ABF$18,MATCH(UsagePerHour!$B74,Sales!$C$5:$C$18,0),MATCH(UsagePerHour!VO$4,Sales!$D$3:$ABF$3,0))/VO$2*INDEX(Usage!$D$5:$ABF$11,MATCH(UsagePerHour!$B$68,Usage!$C$5:$C$11,0),MATCH(UsagePerHour!VO$4,Usage!$D$3:$ABF$3,0)),"")</f>
        <v/>
      </c>
      <c r="VP74" s="27" t="str">
        <f>IFERROR(INDEX(Sales!$D$5:$ABF$18,MATCH(UsagePerHour!$B74,Sales!$C$5:$C$18,0),MATCH(UsagePerHour!VP$4,Sales!$D$3:$ABF$3,0))/VP$2*INDEX(Usage!$D$5:$ABF$11,MATCH(UsagePerHour!$B$68,Usage!$C$5:$C$11,0),MATCH(UsagePerHour!VP$4,Usage!$D$3:$ABF$3,0)),"")</f>
        <v/>
      </c>
      <c r="VQ74" s="27" t="str">
        <f>IFERROR(INDEX(Sales!$D$5:$ABF$18,MATCH(UsagePerHour!$B74,Sales!$C$5:$C$18,0),MATCH(UsagePerHour!VQ$4,Sales!$D$3:$ABF$3,0))/VQ$2*INDEX(Usage!$D$5:$ABF$11,MATCH(UsagePerHour!$B$68,Usage!$C$5:$C$11,0),MATCH(UsagePerHour!VQ$4,Usage!$D$3:$ABF$3,0)),"")</f>
        <v/>
      </c>
      <c r="VR74" s="27" t="str">
        <f>IFERROR(INDEX(Sales!$D$5:$ABF$18,MATCH(UsagePerHour!$B74,Sales!$C$5:$C$18,0),MATCH(UsagePerHour!VR$4,Sales!$D$3:$ABF$3,0))/VR$2*INDEX(Usage!$D$5:$ABF$11,MATCH(UsagePerHour!$B$68,Usage!$C$5:$C$11,0),MATCH(UsagePerHour!VR$4,Usage!$D$3:$ABF$3,0)),"")</f>
        <v/>
      </c>
      <c r="VS74" s="27" t="str">
        <f>IFERROR(INDEX(Sales!$D$5:$ABF$18,MATCH(UsagePerHour!$B74,Sales!$C$5:$C$18,0),MATCH(UsagePerHour!VS$4,Sales!$D$3:$ABF$3,0))/VS$2*INDEX(Usage!$D$5:$ABF$11,MATCH(UsagePerHour!$B$68,Usage!$C$5:$C$11,0),MATCH(UsagePerHour!VS$4,Usage!$D$3:$ABF$3,0)),"")</f>
        <v/>
      </c>
      <c r="VT74" s="27" t="str">
        <f>IFERROR(INDEX(Sales!$D$5:$ABF$18,MATCH(UsagePerHour!$B74,Sales!$C$5:$C$18,0),MATCH(UsagePerHour!VT$4,Sales!$D$3:$ABF$3,0))/VT$2*INDEX(Usage!$D$5:$ABF$11,MATCH(UsagePerHour!$B$68,Usage!$C$5:$C$11,0),MATCH(UsagePerHour!VT$4,Usage!$D$3:$ABF$3,0)),"")</f>
        <v/>
      </c>
      <c r="VU74" s="27" t="str">
        <f>IFERROR(INDEX(Sales!$D$5:$ABF$18,MATCH(UsagePerHour!$B74,Sales!$C$5:$C$18,0),MATCH(UsagePerHour!VU$4,Sales!$D$3:$ABF$3,0))/VU$2*INDEX(Usage!$D$5:$ABF$11,MATCH(UsagePerHour!$B$68,Usage!$C$5:$C$11,0),MATCH(UsagePerHour!VU$4,Usage!$D$3:$ABF$3,0)),"")</f>
        <v/>
      </c>
      <c r="VV74" s="27" t="str">
        <f>IFERROR(INDEX(Sales!$D$5:$ABF$18,MATCH(UsagePerHour!$B74,Sales!$C$5:$C$18,0),MATCH(UsagePerHour!VV$4,Sales!$D$3:$ABF$3,0))/VV$2*INDEX(Usage!$D$5:$ABF$11,MATCH(UsagePerHour!$B$68,Usage!$C$5:$C$11,0),MATCH(UsagePerHour!VV$4,Usage!$D$3:$ABF$3,0)),"")</f>
        <v/>
      </c>
      <c r="VW74" s="27" t="str">
        <f>IFERROR(INDEX(Sales!$D$5:$ABF$18,MATCH(UsagePerHour!$B74,Sales!$C$5:$C$18,0),MATCH(UsagePerHour!VW$4,Sales!$D$3:$ABF$3,0))/VW$2*INDEX(Usage!$D$5:$ABF$11,MATCH(UsagePerHour!$B$68,Usage!$C$5:$C$11,0),MATCH(UsagePerHour!VW$4,Usage!$D$3:$ABF$3,0)),"")</f>
        <v/>
      </c>
      <c r="VX74" s="27" t="str">
        <f>IFERROR(INDEX(Sales!$D$5:$ABF$18,MATCH(UsagePerHour!$B74,Sales!$C$5:$C$18,0),MATCH(UsagePerHour!VX$4,Sales!$D$3:$ABF$3,0))/VX$2*INDEX(Usage!$D$5:$ABF$11,MATCH(UsagePerHour!$B$68,Usage!$C$5:$C$11,0),MATCH(UsagePerHour!VX$4,Usage!$D$3:$ABF$3,0)),"")</f>
        <v/>
      </c>
      <c r="VY74" s="27" t="str">
        <f>IFERROR(INDEX(Sales!$D$5:$ABF$18,MATCH(UsagePerHour!$B74,Sales!$C$5:$C$18,0),MATCH(UsagePerHour!VY$4,Sales!$D$3:$ABF$3,0))/VY$2*INDEX(Usage!$D$5:$ABF$11,MATCH(UsagePerHour!$B$68,Usage!$C$5:$C$11,0),MATCH(UsagePerHour!VY$4,Usage!$D$3:$ABF$3,0)),"")</f>
        <v/>
      </c>
      <c r="VZ74" s="27" t="str">
        <f>IFERROR(INDEX(Sales!$D$5:$ABF$18,MATCH(UsagePerHour!$B74,Sales!$C$5:$C$18,0),MATCH(UsagePerHour!VZ$4,Sales!$D$3:$ABF$3,0))/VZ$2*INDEX(Usage!$D$5:$ABF$11,MATCH(UsagePerHour!$B$68,Usage!$C$5:$C$11,0),MATCH(UsagePerHour!VZ$4,Usage!$D$3:$ABF$3,0)),"")</f>
        <v/>
      </c>
      <c r="WA74" s="27" t="str">
        <f>IFERROR(INDEX(Sales!$D$5:$ABF$18,MATCH(UsagePerHour!$B74,Sales!$C$5:$C$18,0),MATCH(UsagePerHour!WA$4,Sales!$D$3:$ABF$3,0))/WA$2*INDEX(Usage!$D$5:$ABF$11,MATCH(UsagePerHour!$B$68,Usage!$C$5:$C$11,0),MATCH(UsagePerHour!WA$4,Usage!$D$3:$ABF$3,0)),"")</f>
        <v/>
      </c>
      <c r="WB74" s="27" t="str">
        <f>IFERROR(INDEX(Sales!$D$5:$ABF$18,MATCH(UsagePerHour!$B74,Sales!$C$5:$C$18,0),MATCH(UsagePerHour!WB$4,Sales!$D$3:$ABF$3,0))/WB$2*INDEX(Usage!$D$5:$ABF$11,MATCH(UsagePerHour!$B$68,Usage!$C$5:$C$11,0),MATCH(UsagePerHour!WB$4,Usage!$D$3:$ABF$3,0)),"")</f>
        <v/>
      </c>
      <c r="WC74" s="27" t="str">
        <f>IFERROR(INDEX(Sales!$D$5:$ABF$18,MATCH(UsagePerHour!$B74,Sales!$C$5:$C$18,0),MATCH(UsagePerHour!WC$4,Sales!$D$3:$ABF$3,0))/WC$2*INDEX(Usage!$D$5:$ABF$11,MATCH(UsagePerHour!$B$68,Usage!$C$5:$C$11,0),MATCH(UsagePerHour!WC$4,Usage!$D$3:$ABF$3,0)),"")</f>
        <v/>
      </c>
      <c r="WD74" s="27" t="str">
        <f>IFERROR(INDEX(Sales!$D$5:$ABF$18,MATCH(UsagePerHour!$B74,Sales!$C$5:$C$18,0),MATCH(UsagePerHour!WD$4,Sales!$D$3:$ABF$3,0))/WD$2*INDEX(Usage!$D$5:$ABF$11,MATCH(UsagePerHour!$B$68,Usage!$C$5:$C$11,0),MATCH(UsagePerHour!WD$4,Usage!$D$3:$ABF$3,0)),"")</f>
        <v/>
      </c>
      <c r="WE74" s="27" t="str">
        <f>IFERROR(INDEX(Sales!$D$5:$ABF$18,MATCH(UsagePerHour!$B74,Sales!$C$5:$C$18,0),MATCH(UsagePerHour!WE$4,Sales!$D$3:$ABF$3,0))/WE$2*INDEX(Usage!$D$5:$ABF$11,MATCH(UsagePerHour!$B$68,Usage!$C$5:$C$11,0),MATCH(UsagePerHour!WE$4,Usage!$D$3:$ABF$3,0)),"")</f>
        <v/>
      </c>
      <c r="WF74" s="27" t="str">
        <f>IFERROR(INDEX(Sales!$D$5:$ABF$18,MATCH(UsagePerHour!$B74,Sales!$C$5:$C$18,0),MATCH(UsagePerHour!WF$4,Sales!$D$3:$ABF$3,0))/WF$2*INDEX(Usage!$D$5:$ABF$11,MATCH(UsagePerHour!$B$68,Usage!$C$5:$C$11,0),MATCH(UsagePerHour!WF$4,Usage!$D$3:$ABF$3,0)),"")</f>
        <v/>
      </c>
      <c r="WG74" s="27" t="str">
        <f>IFERROR(INDEX(Sales!$D$5:$ABF$18,MATCH(UsagePerHour!$B74,Sales!$C$5:$C$18,0),MATCH(UsagePerHour!WG$4,Sales!$D$3:$ABF$3,0))/WG$2*INDEX(Usage!$D$5:$ABF$11,MATCH(UsagePerHour!$B$68,Usage!$C$5:$C$11,0),MATCH(UsagePerHour!WG$4,Usage!$D$3:$ABF$3,0)),"")</f>
        <v/>
      </c>
      <c r="WH74" s="27" t="str">
        <f>IFERROR(INDEX(Sales!$D$5:$ABF$18,MATCH(UsagePerHour!$B74,Sales!$C$5:$C$18,0),MATCH(UsagePerHour!WH$4,Sales!$D$3:$ABF$3,0))/WH$2*INDEX(Usage!$D$5:$ABF$11,MATCH(UsagePerHour!$B$68,Usage!$C$5:$C$11,0),MATCH(UsagePerHour!WH$4,Usage!$D$3:$ABF$3,0)),"")</f>
        <v/>
      </c>
      <c r="WI74" s="27" t="str">
        <f>IFERROR(INDEX(Sales!$D$5:$ABF$18,MATCH(UsagePerHour!$B74,Sales!$C$5:$C$18,0),MATCH(UsagePerHour!WI$4,Sales!$D$3:$ABF$3,0))/WI$2*INDEX(Usage!$D$5:$ABF$11,MATCH(UsagePerHour!$B$68,Usage!$C$5:$C$11,0),MATCH(UsagePerHour!WI$4,Usage!$D$3:$ABF$3,0)),"")</f>
        <v/>
      </c>
      <c r="WJ74" s="27" t="str">
        <f>IFERROR(INDEX(Sales!$D$5:$ABF$18,MATCH(UsagePerHour!$B74,Sales!$C$5:$C$18,0),MATCH(UsagePerHour!WJ$4,Sales!$D$3:$ABF$3,0))/WJ$2*INDEX(Usage!$D$5:$ABF$11,MATCH(UsagePerHour!$B$68,Usage!$C$5:$C$11,0),MATCH(UsagePerHour!WJ$4,Usage!$D$3:$ABF$3,0)),"")</f>
        <v/>
      </c>
      <c r="WK74" s="27" t="str">
        <f>IFERROR(INDEX(Sales!$D$5:$ABF$18,MATCH(UsagePerHour!$B74,Sales!$C$5:$C$18,0),MATCH(UsagePerHour!WK$4,Sales!$D$3:$ABF$3,0))/WK$2*INDEX(Usage!$D$5:$ABF$11,MATCH(UsagePerHour!$B$68,Usage!$C$5:$C$11,0),MATCH(UsagePerHour!WK$4,Usage!$D$3:$ABF$3,0)),"")</f>
        <v/>
      </c>
      <c r="WL74" s="27" t="str">
        <f>IFERROR(INDEX(Sales!$D$5:$ABF$18,MATCH(UsagePerHour!$B74,Sales!$C$5:$C$18,0),MATCH(UsagePerHour!WL$4,Sales!$D$3:$ABF$3,0))/WL$2*INDEX(Usage!$D$5:$ABF$11,MATCH(UsagePerHour!$B$68,Usage!$C$5:$C$11,0),MATCH(UsagePerHour!WL$4,Usage!$D$3:$ABF$3,0)),"")</f>
        <v/>
      </c>
      <c r="WM74" s="27" t="str">
        <f>IFERROR(INDEX(Sales!$D$5:$ABF$18,MATCH(UsagePerHour!$B74,Sales!$C$5:$C$18,0),MATCH(UsagePerHour!WM$4,Sales!$D$3:$ABF$3,0))/WM$2*INDEX(Usage!$D$5:$ABF$11,MATCH(UsagePerHour!$B$68,Usage!$C$5:$C$11,0),MATCH(UsagePerHour!WM$4,Usage!$D$3:$ABF$3,0)),"")</f>
        <v/>
      </c>
      <c r="WN74" s="27" t="str">
        <f>IFERROR(INDEX(Sales!$D$5:$ABF$18,MATCH(UsagePerHour!$B74,Sales!$C$5:$C$18,0),MATCH(UsagePerHour!WN$4,Sales!$D$3:$ABF$3,0))/WN$2*INDEX(Usage!$D$5:$ABF$11,MATCH(UsagePerHour!$B$68,Usage!$C$5:$C$11,0),MATCH(UsagePerHour!WN$4,Usage!$D$3:$ABF$3,0)),"")</f>
        <v/>
      </c>
      <c r="WO74" s="27" t="str">
        <f>IFERROR(INDEX(Sales!$D$5:$ABF$18,MATCH(UsagePerHour!$B74,Sales!$C$5:$C$18,0),MATCH(UsagePerHour!WO$4,Sales!$D$3:$ABF$3,0))/WO$2*INDEX(Usage!$D$5:$ABF$11,MATCH(UsagePerHour!$B$68,Usage!$C$5:$C$11,0),MATCH(UsagePerHour!WO$4,Usage!$D$3:$ABF$3,0)),"")</f>
        <v/>
      </c>
      <c r="WP74" s="27" t="str">
        <f>IFERROR(INDEX(Sales!$D$5:$ABF$18,MATCH(UsagePerHour!$B74,Sales!$C$5:$C$18,0),MATCH(UsagePerHour!WP$4,Sales!$D$3:$ABF$3,0))/WP$2*INDEX(Usage!$D$5:$ABF$11,MATCH(UsagePerHour!$B$68,Usage!$C$5:$C$11,0),MATCH(UsagePerHour!WP$4,Usage!$D$3:$ABF$3,0)),"")</f>
        <v/>
      </c>
      <c r="WQ74" s="27" t="str">
        <f>IFERROR(INDEX(Sales!$D$5:$ABF$18,MATCH(UsagePerHour!$B74,Sales!$C$5:$C$18,0),MATCH(UsagePerHour!WQ$4,Sales!$D$3:$ABF$3,0))/WQ$2*INDEX(Usage!$D$5:$ABF$11,MATCH(UsagePerHour!$B$68,Usage!$C$5:$C$11,0),MATCH(UsagePerHour!WQ$4,Usage!$D$3:$ABF$3,0)),"")</f>
        <v/>
      </c>
      <c r="WR74" s="27" t="str">
        <f>IFERROR(INDEX(Sales!$D$5:$ABF$18,MATCH(UsagePerHour!$B74,Sales!$C$5:$C$18,0),MATCH(UsagePerHour!WR$4,Sales!$D$3:$ABF$3,0))/WR$2*INDEX(Usage!$D$5:$ABF$11,MATCH(UsagePerHour!$B$68,Usage!$C$5:$C$11,0),MATCH(UsagePerHour!WR$4,Usage!$D$3:$ABF$3,0)),"")</f>
        <v/>
      </c>
      <c r="WS74" s="27" t="str">
        <f>IFERROR(INDEX(Sales!$D$5:$ABF$18,MATCH(UsagePerHour!$B74,Sales!$C$5:$C$18,0),MATCH(UsagePerHour!WS$4,Sales!$D$3:$ABF$3,0))/WS$2*INDEX(Usage!$D$5:$ABF$11,MATCH(UsagePerHour!$B$68,Usage!$C$5:$C$11,0),MATCH(UsagePerHour!WS$4,Usage!$D$3:$ABF$3,0)),"")</f>
        <v/>
      </c>
      <c r="WT74" s="27" t="str">
        <f>IFERROR(INDEX(Sales!$D$5:$ABF$18,MATCH(UsagePerHour!$B74,Sales!$C$5:$C$18,0),MATCH(UsagePerHour!WT$4,Sales!$D$3:$ABF$3,0))/WT$2*INDEX(Usage!$D$5:$ABF$11,MATCH(UsagePerHour!$B$68,Usage!$C$5:$C$11,0),MATCH(UsagePerHour!WT$4,Usage!$D$3:$ABF$3,0)),"")</f>
        <v/>
      </c>
      <c r="WU74" s="27" t="str">
        <f>IFERROR(INDEX(Sales!$D$5:$ABF$18,MATCH(UsagePerHour!$B74,Sales!$C$5:$C$18,0),MATCH(UsagePerHour!WU$4,Sales!$D$3:$ABF$3,0))/WU$2*INDEX(Usage!$D$5:$ABF$11,MATCH(UsagePerHour!$B$68,Usage!$C$5:$C$11,0),MATCH(UsagePerHour!WU$4,Usage!$D$3:$ABF$3,0)),"")</f>
        <v/>
      </c>
      <c r="WV74" s="27" t="str">
        <f>IFERROR(INDEX(Sales!$D$5:$ABF$18,MATCH(UsagePerHour!$B74,Sales!$C$5:$C$18,0),MATCH(UsagePerHour!WV$4,Sales!$D$3:$ABF$3,0))/WV$2*INDEX(Usage!$D$5:$ABF$11,MATCH(UsagePerHour!$B$68,Usage!$C$5:$C$11,0),MATCH(UsagePerHour!WV$4,Usage!$D$3:$ABF$3,0)),"")</f>
        <v/>
      </c>
      <c r="WW74" s="27" t="str">
        <f>IFERROR(INDEX(Sales!$D$5:$ABF$18,MATCH(UsagePerHour!$B74,Sales!$C$5:$C$18,0),MATCH(UsagePerHour!WW$4,Sales!$D$3:$ABF$3,0))/WW$2*INDEX(Usage!$D$5:$ABF$11,MATCH(UsagePerHour!$B$68,Usage!$C$5:$C$11,0),MATCH(UsagePerHour!WW$4,Usage!$D$3:$ABF$3,0)),"")</f>
        <v/>
      </c>
      <c r="WX74" s="27" t="str">
        <f>IFERROR(INDEX(Sales!$D$5:$ABF$18,MATCH(UsagePerHour!$B74,Sales!$C$5:$C$18,0),MATCH(UsagePerHour!WX$4,Sales!$D$3:$ABF$3,0))/WX$2*INDEX(Usage!$D$5:$ABF$11,MATCH(UsagePerHour!$B$68,Usage!$C$5:$C$11,0),MATCH(UsagePerHour!WX$4,Usage!$D$3:$ABF$3,0)),"")</f>
        <v/>
      </c>
      <c r="WY74" s="27" t="str">
        <f>IFERROR(INDEX(Sales!$D$5:$ABF$18,MATCH(UsagePerHour!$B74,Sales!$C$5:$C$18,0),MATCH(UsagePerHour!WY$4,Sales!$D$3:$ABF$3,0))/WY$2*INDEX(Usage!$D$5:$ABF$11,MATCH(UsagePerHour!$B$68,Usage!$C$5:$C$11,0),MATCH(UsagePerHour!WY$4,Usage!$D$3:$ABF$3,0)),"")</f>
        <v/>
      </c>
      <c r="WZ74" s="27" t="str">
        <f>IFERROR(INDEX(Sales!$D$5:$ABF$18,MATCH(UsagePerHour!$B74,Sales!$C$5:$C$18,0),MATCH(UsagePerHour!WZ$4,Sales!$D$3:$ABF$3,0))/WZ$2*INDEX(Usage!$D$5:$ABF$11,MATCH(UsagePerHour!$B$68,Usage!$C$5:$C$11,0),MATCH(UsagePerHour!WZ$4,Usage!$D$3:$ABF$3,0)),"")</f>
        <v/>
      </c>
      <c r="XA74" s="27" t="str">
        <f>IFERROR(INDEX(Sales!$D$5:$ABF$18,MATCH(UsagePerHour!$B74,Sales!$C$5:$C$18,0),MATCH(UsagePerHour!XA$4,Sales!$D$3:$ABF$3,0))/XA$2*INDEX(Usage!$D$5:$ABF$11,MATCH(UsagePerHour!$B$68,Usage!$C$5:$C$11,0),MATCH(UsagePerHour!XA$4,Usage!$D$3:$ABF$3,0)),"")</f>
        <v/>
      </c>
      <c r="XB74" s="27" t="str">
        <f>IFERROR(INDEX(Sales!$D$5:$ABF$18,MATCH(UsagePerHour!$B74,Sales!$C$5:$C$18,0),MATCH(UsagePerHour!XB$4,Sales!$D$3:$ABF$3,0))/XB$2*INDEX(Usage!$D$5:$ABF$11,MATCH(UsagePerHour!$B$68,Usage!$C$5:$C$11,0),MATCH(UsagePerHour!XB$4,Usage!$D$3:$ABF$3,0)),"")</f>
        <v/>
      </c>
      <c r="XC74" s="27" t="str">
        <f>IFERROR(INDEX(Sales!$D$5:$ABF$18,MATCH(UsagePerHour!$B74,Sales!$C$5:$C$18,0),MATCH(UsagePerHour!XC$4,Sales!$D$3:$ABF$3,0))/XC$2*INDEX(Usage!$D$5:$ABF$11,MATCH(UsagePerHour!$B$68,Usage!$C$5:$C$11,0),MATCH(UsagePerHour!XC$4,Usage!$D$3:$ABF$3,0)),"")</f>
        <v/>
      </c>
      <c r="XD74" s="27" t="str">
        <f>IFERROR(INDEX(Sales!$D$5:$ABF$18,MATCH(UsagePerHour!$B74,Sales!$C$5:$C$18,0),MATCH(UsagePerHour!XD$4,Sales!$D$3:$ABF$3,0))/XD$2*INDEX(Usage!$D$5:$ABF$11,MATCH(UsagePerHour!$B$68,Usage!$C$5:$C$11,0),MATCH(UsagePerHour!XD$4,Usage!$D$3:$ABF$3,0)),"")</f>
        <v/>
      </c>
      <c r="XE74" s="27" t="str">
        <f>IFERROR(INDEX(Sales!$D$5:$ABF$18,MATCH(UsagePerHour!$B74,Sales!$C$5:$C$18,0),MATCH(UsagePerHour!XE$4,Sales!$D$3:$ABF$3,0))/XE$2*INDEX(Usage!$D$5:$ABF$11,MATCH(UsagePerHour!$B$68,Usage!$C$5:$C$11,0),MATCH(UsagePerHour!XE$4,Usage!$D$3:$ABF$3,0)),"")</f>
        <v/>
      </c>
      <c r="XF74" s="27" t="str">
        <f>IFERROR(INDEX(Sales!$D$5:$ABF$18,MATCH(UsagePerHour!$B74,Sales!$C$5:$C$18,0),MATCH(UsagePerHour!XF$4,Sales!$D$3:$ABF$3,0))/XF$2*INDEX(Usage!$D$5:$ABF$11,MATCH(UsagePerHour!$B$68,Usage!$C$5:$C$11,0),MATCH(UsagePerHour!XF$4,Usage!$D$3:$ABF$3,0)),"")</f>
        <v/>
      </c>
      <c r="XG74" s="27" t="str">
        <f>IFERROR(INDEX(Sales!$D$5:$ABF$18,MATCH(UsagePerHour!$B74,Sales!$C$5:$C$18,0),MATCH(UsagePerHour!XG$4,Sales!$D$3:$ABF$3,0))/XG$2*INDEX(Usage!$D$5:$ABF$11,MATCH(UsagePerHour!$B$68,Usage!$C$5:$C$11,0),MATCH(UsagePerHour!XG$4,Usage!$D$3:$ABF$3,0)),"")</f>
        <v/>
      </c>
      <c r="XH74" s="27" t="str">
        <f>IFERROR(INDEX(Sales!$D$5:$ABF$18,MATCH(UsagePerHour!$B74,Sales!$C$5:$C$18,0),MATCH(UsagePerHour!XH$4,Sales!$D$3:$ABF$3,0))/XH$2*INDEX(Usage!$D$5:$ABF$11,MATCH(UsagePerHour!$B$68,Usage!$C$5:$C$11,0),MATCH(UsagePerHour!XH$4,Usage!$D$3:$ABF$3,0)),"")</f>
        <v/>
      </c>
      <c r="XI74" s="27" t="str">
        <f>IFERROR(INDEX(Sales!$D$5:$ABF$18,MATCH(UsagePerHour!$B74,Sales!$C$5:$C$18,0),MATCH(UsagePerHour!XI$4,Sales!$D$3:$ABF$3,0))/XI$2*INDEX(Usage!$D$5:$ABF$11,MATCH(UsagePerHour!$B$68,Usage!$C$5:$C$11,0),MATCH(UsagePerHour!XI$4,Usage!$D$3:$ABF$3,0)),"")</f>
        <v/>
      </c>
      <c r="XJ74" s="27" t="str">
        <f>IFERROR(INDEX(Sales!$D$5:$ABF$18,MATCH(UsagePerHour!$B74,Sales!$C$5:$C$18,0),MATCH(UsagePerHour!XJ$4,Sales!$D$3:$ABF$3,0))/XJ$2*INDEX(Usage!$D$5:$ABF$11,MATCH(UsagePerHour!$B$68,Usage!$C$5:$C$11,0),MATCH(UsagePerHour!XJ$4,Usage!$D$3:$ABF$3,0)),"")</f>
        <v/>
      </c>
      <c r="XK74" s="27" t="str">
        <f>IFERROR(INDEX(Sales!$D$5:$ABF$18,MATCH(UsagePerHour!$B74,Sales!$C$5:$C$18,0),MATCH(UsagePerHour!XK$4,Sales!$D$3:$ABF$3,0))/XK$2*INDEX(Usage!$D$5:$ABF$11,MATCH(UsagePerHour!$B$68,Usage!$C$5:$C$11,0),MATCH(UsagePerHour!XK$4,Usage!$D$3:$ABF$3,0)),"")</f>
        <v/>
      </c>
      <c r="XL74" s="27" t="str">
        <f>IFERROR(INDEX(Sales!$D$5:$ABF$18,MATCH(UsagePerHour!$B74,Sales!$C$5:$C$18,0),MATCH(UsagePerHour!XL$4,Sales!$D$3:$ABF$3,0))/XL$2*INDEX(Usage!$D$5:$ABF$11,MATCH(UsagePerHour!$B$68,Usage!$C$5:$C$11,0),MATCH(UsagePerHour!XL$4,Usage!$D$3:$ABF$3,0)),"")</f>
        <v/>
      </c>
      <c r="XM74" s="27" t="str">
        <f>IFERROR(INDEX(Sales!$D$5:$ABF$18,MATCH(UsagePerHour!$B74,Sales!$C$5:$C$18,0),MATCH(UsagePerHour!XM$4,Sales!$D$3:$ABF$3,0))/XM$2*INDEX(Usage!$D$5:$ABF$11,MATCH(UsagePerHour!$B$68,Usage!$C$5:$C$11,0),MATCH(UsagePerHour!XM$4,Usage!$D$3:$ABF$3,0)),"")</f>
        <v/>
      </c>
      <c r="XN74" s="27" t="str">
        <f>IFERROR(INDEX(Sales!$D$5:$ABF$18,MATCH(UsagePerHour!$B74,Sales!$C$5:$C$18,0),MATCH(UsagePerHour!XN$4,Sales!$D$3:$ABF$3,0))/XN$2*INDEX(Usage!$D$5:$ABF$11,MATCH(UsagePerHour!$B$68,Usage!$C$5:$C$11,0),MATCH(UsagePerHour!XN$4,Usage!$D$3:$ABF$3,0)),"")</f>
        <v/>
      </c>
      <c r="XO74" s="27" t="str">
        <f>IFERROR(INDEX(Sales!$D$5:$ABF$18,MATCH(UsagePerHour!$B74,Sales!$C$5:$C$18,0),MATCH(UsagePerHour!XO$4,Sales!$D$3:$ABF$3,0))/XO$2*INDEX(Usage!$D$5:$ABF$11,MATCH(UsagePerHour!$B$68,Usage!$C$5:$C$11,0),MATCH(UsagePerHour!XO$4,Usage!$D$3:$ABF$3,0)),"")</f>
        <v/>
      </c>
      <c r="XP74" s="27" t="str">
        <f>IFERROR(INDEX(Sales!$D$5:$ABF$18,MATCH(UsagePerHour!$B74,Sales!$C$5:$C$18,0),MATCH(UsagePerHour!XP$4,Sales!$D$3:$ABF$3,0))/XP$2*INDEX(Usage!$D$5:$ABF$11,MATCH(UsagePerHour!$B$68,Usage!$C$5:$C$11,0),MATCH(UsagePerHour!XP$4,Usage!$D$3:$ABF$3,0)),"")</f>
        <v/>
      </c>
      <c r="XQ74" s="27" t="str">
        <f>IFERROR(INDEX(Sales!$D$5:$ABF$18,MATCH(UsagePerHour!$B74,Sales!$C$5:$C$18,0),MATCH(UsagePerHour!XQ$4,Sales!$D$3:$ABF$3,0))/XQ$2*INDEX(Usage!$D$5:$ABF$11,MATCH(UsagePerHour!$B$68,Usage!$C$5:$C$11,0),MATCH(UsagePerHour!XQ$4,Usage!$D$3:$ABF$3,0)),"")</f>
        <v/>
      </c>
      <c r="XR74" s="27" t="str">
        <f>IFERROR(INDEX(Sales!$D$5:$ABF$18,MATCH(UsagePerHour!$B74,Sales!$C$5:$C$18,0),MATCH(UsagePerHour!XR$4,Sales!$D$3:$ABF$3,0))/XR$2*INDEX(Usage!$D$5:$ABF$11,MATCH(UsagePerHour!$B$68,Usage!$C$5:$C$11,0),MATCH(UsagePerHour!XR$4,Usage!$D$3:$ABF$3,0)),"")</f>
        <v/>
      </c>
      <c r="XS74" s="27" t="str">
        <f>IFERROR(INDEX(Sales!$D$5:$ABF$18,MATCH(UsagePerHour!$B74,Sales!$C$5:$C$18,0),MATCH(UsagePerHour!XS$4,Sales!$D$3:$ABF$3,0))/XS$2*INDEX(Usage!$D$5:$ABF$11,MATCH(UsagePerHour!$B$68,Usage!$C$5:$C$11,0),MATCH(UsagePerHour!XS$4,Usage!$D$3:$ABF$3,0)),"")</f>
        <v/>
      </c>
      <c r="XT74" s="27" t="str">
        <f>IFERROR(INDEX(Sales!$D$5:$ABF$18,MATCH(UsagePerHour!$B74,Sales!$C$5:$C$18,0),MATCH(UsagePerHour!XT$4,Sales!$D$3:$ABF$3,0))/XT$2*INDEX(Usage!$D$5:$ABF$11,MATCH(UsagePerHour!$B$68,Usage!$C$5:$C$11,0),MATCH(UsagePerHour!XT$4,Usage!$D$3:$ABF$3,0)),"")</f>
        <v/>
      </c>
      <c r="XU74" s="27" t="str">
        <f>IFERROR(INDEX(Sales!$D$5:$ABF$18,MATCH(UsagePerHour!$B74,Sales!$C$5:$C$18,0),MATCH(UsagePerHour!XU$4,Sales!$D$3:$ABF$3,0))/XU$2*INDEX(Usage!$D$5:$ABF$11,MATCH(UsagePerHour!$B$68,Usage!$C$5:$C$11,0),MATCH(UsagePerHour!XU$4,Usage!$D$3:$ABF$3,0)),"")</f>
        <v/>
      </c>
      <c r="XV74" s="27" t="str">
        <f>IFERROR(INDEX(Sales!$D$5:$ABF$18,MATCH(UsagePerHour!$B74,Sales!$C$5:$C$18,0),MATCH(UsagePerHour!XV$4,Sales!$D$3:$ABF$3,0))/XV$2*INDEX(Usage!$D$5:$ABF$11,MATCH(UsagePerHour!$B$68,Usage!$C$5:$C$11,0),MATCH(UsagePerHour!XV$4,Usage!$D$3:$ABF$3,0)),"")</f>
        <v/>
      </c>
      <c r="XW74" s="27" t="str">
        <f>IFERROR(INDEX(Sales!$D$5:$ABF$18,MATCH(UsagePerHour!$B74,Sales!$C$5:$C$18,0),MATCH(UsagePerHour!XW$4,Sales!$D$3:$ABF$3,0))/XW$2*INDEX(Usage!$D$5:$ABF$11,MATCH(UsagePerHour!$B$68,Usage!$C$5:$C$11,0),MATCH(UsagePerHour!XW$4,Usage!$D$3:$ABF$3,0)),"")</f>
        <v/>
      </c>
      <c r="XX74" s="27" t="str">
        <f>IFERROR(INDEX(Sales!$D$5:$ABF$18,MATCH(UsagePerHour!$B74,Sales!$C$5:$C$18,0),MATCH(UsagePerHour!XX$4,Sales!$D$3:$ABF$3,0))/XX$2*INDEX(Usage!$D$5:$ABF$11,MATCH(UsagePerHour!$B$68,Usage!$C$5:$C$11,0),MATCH(UsagePerHour!XX$4,Usage!$D$3:$ABF$3,0)),"")</f>
        <v/>
      </c>
      <c r="XY74" s="27" t="str">
        <f>IFERROR(INDEX(Sales!$D$5:$ABF$18,MATCH(UsagePerHour!$B74,Sales!$C$5:$C$18,0),MATCH(UsagePerHour!XY$4,Sales!$D$3:$ABF$3,0))/XY$2*INDEX(Usage!$D$5:$ABF$11,MATCH(UsagePerHour!$B$68,Usage!$C$5:$C$11,0),MATCH(UsagePerHour!XY$4,Usage!$D$3:$ABF$3,0)),"")</f>
        <v/>
      </c>
      <c r="XZ74" s="27" t="str">
        <f>IFERROR(INDEX(Sales!$D$5:$ABF$18,MATCH(UsagePerHour!$B74,Sales!$C$5:$C$18,0),MATCH(UsagePerHour!XZ$4,Sales!$D$3:$ABF$3,0))/XZ$2*INDEX(Usage!$D$5:$ABF$11,MATCH(UsagePerHour!$B$68,Usage!$C$5:$C$11,0),MATCH(UsagePerHour!XZ$4,Usage!$D$3:$ABF$3,0)),"")</f>
        <v/>
      </c>
      <c r="YA74" s="27" t="str">
        <f>IFERROR(INDEX(Sales!$D$5:$ABF$18,MATCH(UsagePerHour!$B74,Sales!$C$5:$C$18,0),MATCH(UsagePerHour!YA$4,Sales!$D$3:$ABF$3,0))/YA$2*INDEX(Usage!$D$5:$ABF$11,MATCH(UsagePerHour!$B$68,Usage!$C$5:$C$11,0),MATCH(UsagePerHour!YA$4,Usage!$D$3:$ABF$3,0)),"")</f>
        <v/>
      </c>
      <c r="YB74" s="27" t="str">
        <f>IFERROR(INDEX(Sales!$D$5:$ABF$18,MATCH(UsagePerHour!$B74,Sales!$C$5:$C$18,0),MATCH(UsagePerHour!YB$4,Sales!$D$3:$ABF$3,0))/YB$2*INDEX(Usage!$D$5:$ABF$11,MATCH(UsagePerHour!$B$68,Usage!$C$5:$C$11,0),MATCH(UsagePerHour!YB$4,Usage!$D$3:$ABF$3,0)),"")</f>
        <v/>
      </c>
      <c r="YC74" s="27" t="str">
        <f>IFERROR(INDEX(Sales!$D$5:$ABF$18,MATCH(UsagePerHour!$B74,Sales!$C$5:$C$18,0),MATCH(UsagePerHour!YC$4,Sales!$D$3:$ABF$3,0))/YC$2*INDEX(Usage!$D$5:$ABF$11,MATCH(UsagePerHour!$B$68,Usage!$C$5:$C$11,0),MATCH(UsagePerHour!YC$4,Usage!$D$3:$ABF$3,0)),"")</f>
        <v/>
      </c>
      <c r="YD74" s="27" t="str">
        <f>IFERROR(INDEX(Sales!$D$5:$ABF$18,MATCH(UsagePerHour!$B74,Sales!$C$5:$C$18,0),MATCH(UsagePerHour!YD$4,Sales!$D$3:$ABF$3,0))/YD$2*INDEX(Usage!$D$5:$ABF$11,MATCH(UsagePerHour!$B$68,Usage!$C$5:$C$11,0),MATCH(UsagePerHour!YD$4,Usage!$D$3:$ABF$3,0)),"")</f>
        <v/>
      </c>
      <c r="YE74" s="27" t="str">
        <f>IFERROR(INDEX(Sales!$D$5:$ABF$18,MATCH(UsagePerHour!$B74,Sales!$C$5:$C$18,0),MATCH(UsagePerHour!YE$4,Sales!$D$3:$ABF$3,0))/YE$2*INDEX(Usage!$D$5:$ABF$11,MATCH(UsagePerHour!$B$68,Usage!$C$5:$C$11,0),MATCH(UsagePerHour!YE$4,Usage!$D$3:$ABF$3,0)),"")</f>
        <v/>
      </c>
      <c r="YF74" s="27" t="str">
        <f>IFERROR(INDEX(Sales!$D$5:$ABF$18,MATCH(UsagePerHour!$B74,Sales!$C$5:$C$18,0),MATCH(UsagePerHour!YF$4,Sales!$D$3:$ABF$3,0))/YF$2*INDEX(Usage!$D$5:$ABF$11,MATCH(UsagePerHour!$B$68,Usage!$C$5:$C$11,0),MATCH(UsagePerHour!YF$4,Usage!$D$3:$ABF$3,0)),"")</f>
        <v/>
      </c>
      <c r="YG74" s="27" t="str">
        <f>IFERROR(INDEX(Sales!$D$5:$ABF$18,MATCH(UsagePerHour!$B74,Sales!$C$5:$C$18,0),MATCH(UsagePerHour!YG$4,Sales!$D$3:$ABF$3,0))/YG$2*INDEX(Usage!$D$5:$ABF$11,MATCH(UsagePerHour!$B$68,Usage!$C$5:$C$11,0),MATCH(UsagePerHour!YG$4,Usage!$D$3:$ABF$3,0)),"")</f>
        <v/>
      </c>
      <c r="YH74" s="27" t="str">
        <f>IFERROR(INDEX(Sales!$D$5:$ABF$18,MATCH(UsagePerHour!$B74,Sales!$C$5:$C$18,0),MATCH(UsagePerHour!YH$4,Sales!$D$3:$ABF$3,0))/YH$2*INDEX(Usage!$D$5:$ABF$11,MATCH(UsagePerHour!$B$68,Usage!$C$5:$C$11,0),MATCH(UsagePerHour!YH$4,Usage!$D$3:$ABF$3,0)),"")</f>
        <v/>
      </c>
      <c r="YI74" s="27" t="str">
        <f>IFERROR(INDEX(Sales!$D$5:$ABF$18,MATCH(UsagePerHour!$B74,Sales!$C$5:$C$18,0),MATCH(UsagePerHour!YI$4,Sales!$D$3:$ABF$3,0))/YI$2*INDEX(Usage!$D$5:$ABF$11,MATCH(UsagePerHour!$B$68,Usage!$C$5:$C$11,0),MATCH(UsagePerHour!YI$4,Usage!$D$3:$ABF$3,0)),"")</f>
        <v/>
      </c>
      <c r="YJ74" s="27" t="str">
        <f>IFERROR(INDEX(Sales!$D$5:$ABF$18,MATCH(UsagePerHour!$B74,Sales!$C$5:$C$18,0),MATCH(UsagePerHour!YJ$4,Sales!$D$3:$ABF$3,0))/YJ$2*INDEX(Usage!$D$5:$ABF$11,MATCH(UsagePerHour!$B$68,Usage!$C$5:$C$11,0),MATCH(UsagePerHour!YJ$4,Usage!$D$3:$ABF$3,0)),"")</f>
        <v/>
      </c>
      <c r="YK74" s="27" t="str">
        <f>IFERROR(INDEX(Sales!$D$5:$ABF$18,MATCH(UsagePerHour!$B74,Sales!$C$5:$C$18,0),MATCH(UsagePerHour!YK$4,Sales!$D$3:$ABF$3,0))/YK$2*INDEX(Usage!$D$5:$ABF$11,MATCH(UsagePerHour!$B$68,Usage!$C$5:$C$11,0),MATCH(UsagePerHour!YK$4,Usage!$D$3:$ABF$3,0)),"")</f>
        <v/>
      </c>
      <c r="YL74" s="27" t="str">
        <f>IFERROR(INDEX(Sales!$D$5:$ABF$18,MATCH(UsagePerHour!$B74,Sales!$C$5:$C$18,0),MATCH(UsagePerHour!YL$4,Sales!$D$3:$ABF$3,0))/YL$2*INDEX(Usage!$D$5:$ABF$11,MATCH(UsagePerHour!$B$68,Usage!$C$5:$C$11,0),MATCH(UsagePerHour!YL$4,Usage!$D$3:$ABF$3,0)),"")</f>
        <v/>
      </c>
      <c r="YM74" s="27" t="str">
        <f>IFERROR(INDEX(Sales!$D$5:$ABF$18,MATCH(UsagePerHour!$B74,Sales!$C$5:$C$18,0),MATCH(UsagePerHour!YM$4,Sales!$D$3:$ABF$3,0))/YM$2*INDEX(Usage!$D$5:$ABF$11,MATCH(UsagePerHour!$B$68,Usage!$C$5:$C$11,0),MATCH(UsagePerHour!YM$4,Usage!$D$3:$ABF$3,0)),"")</f>
        <v/>
      </c>
      <c r="YN74" s="27" t="str">
        <f>IFERROR(INDEX(Sales!$D$5:$ABF$18,MATCH(UsagePerHour!$B74,Sales!$C$5:$C$18,0),MATCH(UsagePerHour!YN$4,Sales!$D$3:$ABF$3,0))/YN$2*INDEX(Usage!$D$5:$ABF$11,MATCH(UsagePerHour!$B$68,Usage!$C$5:$C$11,0),MATCH(UsagePerHour!YN$4,Usage!$D$3:$ABF$3,0)),"")</f>
        <v/>
      </c>
      <c r="YO74" s="27" t="str">
        <f>IFERROR(INDEX(Sales!$D$5:$ABF$18,MATCH(UsagePerHour!$B74,Sales!$C$5:$C$18,0),MATCH(UsagePerHour!YO$4,Sales!$D$3:$ABF$3,0))/YO$2*INDEX(Usage!$D$5:$ABF$11,MATCH(UsagePerHour!$B$68,Usage!$C$5:$C$11,0),MATCH(UsagePerHour!YO$4,Usage!$D$3:$ABF$3,0)),"")</f>
        <v/>
      </c>
      <c r="YP74" s="27" t="str">
        <f>IFERROR(INDEX(Sales!$D$5:$ABF$18,MATCH(UsagePerHour!$B74,Sales!$C$5:$C$18,0),MATCH(UsagePerHour!YP$4,Sales!$D$3:$ABF$3,0))/YP$2*INDEX(Usage!$D$5:$ABF$11,MATCH(UsagePerHour!$B$68,Usage!$C$5:$C$11,0),MATCH(UsagePerHour!YP$4,Usage!$D$3:$ABF$3,0)),"")</f>
        <v/>
      </c>
      <c r="YQ74" s="27" t="str">
        <f>IFERROR(INDEX(Sales!$D$5:$ABF$18,MATCH(UsagePerHour!$B74,Sales!$C$5:$C$18,0),MATCH(UsagePerHour!YQ$4,Sales!$D$3:$ABF$3,0))/YQ$2*INDEX(Usage!$D$5:$ABF$11,MATCH(UsagePerHour!$B$68,Usage!$C$5:$C$11,0),MATCH(UsagePerHour!YQ$4,Usage!$D$3:$ABF$3,0)),"")</f>
        <v/>
      </c>
      <c r="YR74" s="27" t="str">
        <f>IFERROR(INDEX(Sales!$D$5:$ABF$18,MATCH(UsagePerHour!$B74,Sales!$C$5:$C$18,0),MATCH(UsagePerHour!YR$4,Sales!$D$3:$ABF$3,0))/YR$2*INDEX(Usage!$D$5:$ABF$11,MATCH(UsagePerHour!$B$68,Usage!$C$5:$C$11,0),MATCH(UsagePerHour!YR$4,Usage!$D$3:$ABF$3,0)),"")</f>
        <v/>
      </c>
      <c r="YS74" s="27" t="str">
        <f>IFERROR(INDEX(Sales!$D$5:$ABF$18,MATCH(UsagePerHour!$B74,Sales!$C$5:$C$18,0),MATCH(UsagePerHour!YS$4,Sales!$D$3:$ABF$3,0))/YS$2*INDEX(Usage!$D$5:$ABF$11,MATCH(UsagePerHour!$B$68,Usage!$C$5:$C$11,0),MATCH(UsagePerHour!YS$4,Usage!$D$3:$ABF$3,0)),"")</f>
        <v/>
      </c>
      <c r="YT74" s="27" t="str">
        <f>IFERROR(INDEX(Sales!$D$5:$ABF$18,MATCH(UsagePerHour!$B74,Sales!$C$5:$C$18,0),MATCH(UsagePerHour!YT$4,Sales!$D$3:$ABF$3,0))/YT$2*INDEX(Usage!$D$5:$ABF$11,MATCH(UsagePerHour!$B$68,Usage!$C$5:$C$11,0),MATCH(UsagePerHour!YT$4,Usage!$D$3:$ABF$3,0)),"")</f>
        <v/>
      </c>
      <c r="YU74" s="27" t="str">
        <f>IFERROR(INDEX(Sales!$D$5:$ABF$18,MATCH(UsagePerHour!$B74,Sales!$C$5:$C$18,0),MATCH(UsagePerHour!YU$4,Sales!$D$3:$ABF$3,0))/YU$2*INDEX(Usage!$D$5:$ABF$11,MATCH(UsagePerHour!$B$68,Usage!$C$5:$C$11,0),MATCH(UsagePerHour!YU$4,Usage!$D$3:$ABF$3,0)),"")</f>
        <v/>
      </c>
      <c r="YV74" s="27" t="str">
        <f>IFERROR(INDEX(Sales!$D$5:$ABF$18,MATCH(UsagePerHour!$B74,Sales!$C$5:$C$18,0),MATCH(UsagePerHour!YV$4,Sales!$D$3:$ABF$3,0))/YV$2*INDEX(Usage!$D$5:$ABF$11,MATCH(UsagePerHour!$B$68,Usage!$C$5:$C$11,0),MATCH(UsagePerHour!YV$4,Usage!$D$3:$ABF$3,0)),"")</f>
        <v/>
      </c>
      <c r="YW74" s="27" t="str">
        <f>IFERROR(INDEX(Sales!$D$5:$ABF$18,MATCH(UsagePerHour!$B74,Sales!$C$5:$C$18,0),MATCH(UsagePerHour!YW$4,Sales!$D$3:$ABF$3,0))/YW$2*INDEX(Usage!$D$5:$ABF$11,MATCH(UsagePerHour!$B$68,Usage!$C$5:$C$11,0),MATCH(UsagePerHour!YW$4,Usage!$D$3:$ABF$3,0)),"")</f>
        <v/>
      </c>
      <c r="YX74" s="27" t="str">
        <f>IFERROR(INDEX(Sales!$D$5:$ABF$18,MATCH(UsagePerHour!$B74,Sales!$C$5:$C$18,0),MATCH(UsagePerHour!YX$4,Sales!$D$3:$ABF$3,0))/YX$2*INDEX(Usage!$D$5:$ABF$11,MATCH(UsagePerHour!$B$68,Usage!$C$5:$C$11,0),MATCH(UsagePerHour!YX$4,Usage!$D$3:$ABF$3,0)),"")</f>
        <v/>
      </c>
      <c r="YY74" s="27" t="str">
        <f>IFERROR(INDEX(Sales!$D$5:$ABF$18,MATCH(UsagePerHour!$B74,Sales!$C$5:$C$18,0),MATCH(UsagePerHour!YY$4,Sales!$D$3:$ABF$3,0))/YY$2*INDEX(Usage!$D$5:$ABF$11,MATCH(UsagePerHour!$B$68,Usage!$C$5:$C$11,0),MATCH(UsagePerHour!YY$4,Usage!$D$3:$ABF$3,0)),"")</f>
        <v/>
      </c>
      <c r="YZ74" s="27" t="str">
        <f>IFERROR(INDEX(Sales!$D$5:$ABF$18,MATCH(UsagePerHour!$B74,Sales!$C$5:$C$18,0),MATCH(UsagePerHour!YZ$4,Sales!$D$3:$ABF$3,0))/YZ$2*INDEX(Usage!$D$5:$ABF$11,MATCH(UsagePerHour!$B$68,Usage!$C$5:$C$11,0),MATCH(UsagePerHour!YZ$4,Usage!$D$3:$ABF$3,0)),"")</f>
        <v/>
      </c>
      <c r="ZA74" s="27" t="str">
        <f>IFERROR(INDEX(Sales!$D$5:$ABF$18,MATCH(UsagePerHour!$B74,Sales!$C$5:$C$18,0),MATCH(UsagePerHour!ZA$4,Sales!$D$3:$ABF$3,0))/ZA$2*INDEX(Usage!$D$5:$ABF$11,MATCH(UsagePerHour!$B$68,Usage!$C$5:$C$11,0),MATCH(UsagePerHour!ZA$4,Usage!$D$3:$ABF$3,0)),"")</f>
        <v/>
      </c>
      <c r="ZB74" s="27" t="str">
        <f>IFERROR(INDEX(Sales!$D$5:$ABF$18,MATCH(UsagePerHour!$B74,Sales!$C$5:$C$18,0),MATCH(UsagePerHour!ZB$4,Sales!$D$3:$ABF$3,0))/ZB$2*INDEX(Usage!$D$5:$ABF$11,MATCH(UsagePerHour!$B$68,Usage!$C$5:$C$11,0),MATCH(UsagePerHour!ZB$4,Usage!$D$3:$ABF$3,0)),"")</f>
        <v/>
      </c>
      <c r="ZC74" s="27" t="str">
        <f>IFERROR(INDEX(Sales!$D$5:$ABF$18,MATCH(UsagePerHour!$B74,Sales!$C$5:$C$18,0),MATCH(UsagePerHour!ZC$4,Sales!$D$3:$ABF$3,0))/ZC$2*INDEX(Usage!$D$5:$ABF$11,MATCH(UsagePerHour!$B$68,Usage!$C$5:$C$11,0),MATCH(UsagePerHour!ZC$4,Usage!$D$3:$ABF$3,0)),"")</f>
        <v/>
      </c>
      <c r="ZD74" s="27" t="str">
        <f>IFERROR(INDEX(Sales!$D$5:$ABF$18,MATCH(UsagePerHour!$B74,Sales!$C$5:$C$18,0),MATCH(UsagePerHour!ZD$4,Sales!$D$3:$ABF$3,0))/ZD$2*INDEX(Usage!$D$5:$ABF$11,MATCH(UsagePerHour!$B$68,Usage!$C$5:$C$11,0),MATCH(UsagePerHour!ZD$4,Usage!$D$3:$ABF$3,0)),"")</f>
        <v/>
      </c>
      <c r="ZE74" s="27" t="str">
        <f>IFERROR(INDEX(Sales!$D$5:$ABF$18,MATCH(UsagePerHour!$B74,Sales!$C$5:$C$18,0),MATCH(UsagePerHour!ZE$4,Sales!$D$3:$ABF$3,0))/ZE$2*INDEX(Usage!$D$5:$ABF$11,MATCH(UsagePerHour!$B$68,Usage!$C$5:$C$11,0),MATCH(UsagePerHour!ZE$4,Usage!$D$3:$ABF$3,0)),"")</f>
        <v/>
      </c>
      <c r="ZF74" s="27" t="str">
        <f>IFERROR(INDEX(Sales!$D$5:$ABF$18,MATCH(UsagePerHour!$B74,Sales!$C$5:$C$18,0),MATCH(UsagePerHour!ZF$4,Sales!$D$3:$ABF$3,0))/ZF$2*INDEX(Usage!$D$5:$ABF$11,MATCH(UsagePerHour!$B$68,Usage!$C$5:$C$11,0),MATCH(UsagePerHour!ZF$4,Usage!$D$3:$ABF$3,0)),"")</f>
        <v/>
      </c>
      <c r="ZG74" s="27" t="str">
        <f>IFERROR(INDEX(Sales!$D$5:$ABF$18,MATCH(UsagePerHour!$B74,Sales!$C$5:$C$18,0),MATCH(UsagePerHour!ZG$4,Sales!$D$3:$ABF$3,0))/ZG$2*INDEX(Usage!$D$5:$ABF$11,MATCH(UsagePerHour!$B$68,Usage!$C$5:$C$11,0),MATCH(UsagePerHour!ZG$4,Usage!$D$3:$ABF$3,0)),"")</f>
        <v/>
      </c>
      <c r="ZH74" s="27" t="str">
        <f>IFERROR(INDEX(Sales!$D$5:$ABF$18,MATCH(UsagePerHour!$B74,Sales!$C$5:$C$18,0),MATCH(UsagePerHour!ZH$4,Sales!$D$3:$ABF$3,0))/ZH$2*INDEX(Usage!$D$5:$ABF$11,MATCH(UsagePerHour!$B$68,Usage!$C$5:$C$11,0),MATCH(UsagePerHour!ZH$4,Usage!$D$3:$ABF$3,0)),"")</f>
        <v/>
      </c>
      <c r="ZI74" s="27" t="str">
        <f>IFERROR(INDEX(Sales!$D$5:$ABF$18,MATCH(UsagePerHour!$B74,Sales!$C$5:$C$18,0),MATCH(UsagePerHour!ZI$4,Sales!$D$3:$ABF$3,0))/ZI$2*INDEX(Usage!$D$5:$ABF$11,MATCH(UsagePerHour!$B$68,Usage!$C$5:$C$11,0),MATCH(UsagePerHour!ZI$4,Usage!$D$3:$ABF$3,0)),"")</f>
        <v/>
      </c>
      <c r="ZJ74" s="27" t="str">
        <f>IFERROR(INDEX(Sales!$D$5:$ABF$18,MATCH(UsagePerHour!$B74,Sales!$C$5:$C$18,0),MATCH(UsagePerHour!ZJ$4,Sales!$D$3:$ABF$3,0))/ZJ$2*INDEX(Usage!$D$5:$ABF$11,MATCH(UsagePerHour!$B$68,Usage!$C$5:$C$11,0),MATCH(UsagePerHour!ZJ$4,Usage!$D$3:$ABF$3,0)),"")</f>
        <v/>
      </c>
      <c r="ZK74" s="27" t="str">
        <f>IFERROR(INDEX(Sales!$D$5:$ABF$18,MATCH(UsagePerHour!$B74,Sales!$C$5:$C$18,0),MATCH(UsagePerHour!ZK$4,Sales!$D$3:$ABF$3,0))/ZK$2*INDEX(Usage!$D$5:$ABF$11,MATCH(UsagePerHour!$B$68,Usage!$C$5:$C$11,0),MATCH(UsagePerHour!ZK$4,Usage!$D$3:$ABF$3,0)),"")</f>
        <v/>
      </c>
      <c r="ZL74" s="27" t="str">
        <f>IFERROR(INDEX(Sales!$D$5:$ABF$18,MATCH(UsagePerHour!$B74,Sales!$C$5:$C$18,0),MATCH(UsagePerHour!ZL$4,Sales!$D$3:$ABF$3,0))/ZL$2*INDEX(Usage!$D$5:$ABF$11,MATCH(UsagePerHour!$B$68,Usage!$C$5:$C$11,0),MATCH(UsagePerHour!ZL$4,Usage!$D$3:$ABF$3,0)),"")</f>
        <v/>
      </c>
      <c r="ZM74" s="27" t="str">
        <f>IFERROR(INDEX(Sales!$D$5:$ABF$18,MATCH(UsagePerHour!$B74,Sales!$C$5:$C$18,0),MATCH(UsagePerHour!ZM$4,Sales!$D$3:$ABF$3,0))/ZM$2*INDEX(Usage!$D$5:$ABF$11,MATCH(UsagePerHour!$B$68,Usage!$C$5:$C$11,0),MATCH(UsagePerHour!ZM$4,Usage!$D$3:$ABF$3,0)),"")</f>
        <v/>
      </c>
      <c r="ZN74" s="27" t="str">
        <f>IFERROR(INDEX(Sales!$D$5:$ABF$18,MATCH(UsagePerHour!$B74,Sales!$C$5:$C$18,0),MATCH(UsagePerHour!ZN$4,Sales!$D$3:$ABF$3,0))/ZN$2*INDEX(Usage!$D$5:$ABF$11,MATCH(UsagePerHour!$B$68,Usage!$C$5:$C$11,0),MATCH(UsagePerHour!ZN$4,Usage!$D$3:$ABF$3,0)),"")</f>
        <v/>
      </c>
      <c r="ZO74" s="27" t="str">
        <f>IFERROR(INDEX(Sales!$D$5:$ABF$18,MATCH(UsagePerHour!$B74,Sales!$C$5:$C$18,0),MATCH(UsagePerHour!ZO$4,Sales!$D$3:$ABF$3,0))/ZO$2*INDEX(Usage!$D$5:$ABF$11,MATCH(UsagePerHour!$B$68,Usage!$C$5:$C$11,0),MATCH(UsagePerHour!ZO$4,Usage!$D$3:$ABF$3,0)),"")</f>
        <v/>
      </c>
      <c r="ZP74" s="27" t="str">
        <f>IFERROR(INDEX(Sales!$D$5:$ABF$18,MATCH(UsagePerHour!$B74,Sales!$C$5:$C$18,0),MATCH(UsagePerHour!ZP$4,Sales!$D$3:$ABF$3,0))/ZP$2*INDEX(Usage!$D$5:$ABF$11,MATCH(UsagePerHour!$B$68,Usage!$C$5:$C$11,0),MATCH(UsagePerHour!ZP$4,Usage!$D$3:$ABF$3,0)),"")</f>
        <v/>
      </c>
      <c r="ZQ74" s="27" t="str">
        <f>IFERROR(INDEX(Sales!$D$5:$ABF$18,MATCH(UsagePerHour!$B74,Sales!$C$5:$C$18,0),MATCH(UsagePerHour!ZQ$4,Sales!$D$3:$ABF$3,0))/ZQ$2*INDEX(Usage!$D$5:$ABF$11,MATCH(UsagePerHour!$B$68,Usage!$C$5:$C$11,0),MATCH(UsagePerHour!ZQ$4,Usage!$D$3:$ABF$3,0)),"")</f>
        <v/>
      </c>
      <c r="ZR74" s="27" t="str">
        <f>IFERROR(INDEX(Sales!$D$5:$ABF$18,MATCH(UsagePerHour!$B74,Sales!$C$5:$C$18,0),MATCH(UsagePerHour!ZR$4,Sales!$D$3:$ABF$3,0))/ZR$2*INDEX(Usage!$D$5:$ABF$11,MATCH(UsagePerHour!$B$68,Usage!$C$5:$C$11,0),MATCH(UsagePerHour!ZR$4,Usage!$D$3:$ABF$3,0)),"")</f>
        <v/>
      </c>
      <c r="ZS74" s="27" t="str">
        <f>IFERROR(INDEX(Sales!$D$5:$ABF$18,MATCH(UsagePerHour!$B74,Sales!$C$5:$C$18,0),MATCH(UsagePerHour!ZS$4,Sales!$D$3:$ABF$3,0))/ZS$2*INDEX(Usage!$D$5:$ABF$11,MATCH(UsagePerHour!$B$68,Usage!$C$5:$C$11,0),MATCH(UsagePerHour!ZS$4,Usage!$D$3:$ABF$3,0)),"")</f>
        <v/>
      </c>
      <c r="ZT74" s="27" t="str">
        <f>IFERROR(INDEX(Sales!$D$5:$ABF$18,MATCH(UsagePerHour!$B74,Sales!$C$5:$C$18,0),MATCH(UsagePerHour!ZT$4,Sales!$D$3:$ABF$3,0))/ZT$2*INDEX(Usage!$D$5:$ABF$11,MATCH(UsagePerHour!$B$68,Usage!$C$5:$C$11,0),MATCH(UsagePerHour!ZT$4,Usage!$D$3:$ABF$3,0)),"")</f>
        <v/>
      </c>
      <c r="ZU74" s="27" t="str">
        <f>IFERROR(INDEX(Sales!$D$5:$ABF$18,MATCH(UsagePerHour!$B74,Sales!$C$5:$C$18,0),MATCH(UsagePerHour!ZU$4,Sales!$D$3:$ABF$3,0))/ZU$2*INDEX(Usage!$D$5:$ABF$11,MATCH(UsagePerHour!$B$68,Usage!$C$5:$C$11,0),MATCH(UsagePerHour!ZU$4,Usage!$D$3:$ABF$3,0)),"")</f>
        <v/>
      </c>
      <c r="ZV74" s="27" t="str">
        <f>IFERROR(INDEX(Sales!$D$5:$ABF$18,MATCH(UsagePerHour!$B74,Sales!$C$5:$C$18,0),MATCH(UsagePerHour!ZV$4,Sales!$D$3:$ABF$3,0))/ZV$2*INDEX(Usage!$D$5:$ABF$11,MATCH(UsagePerHour!$B$68,Usage!$C$5:$C$11,0),MATCH(UsagePerHour!ZV$4,Usage!$D$3:$ABF$3,0)),"")</f>
        <v/>
      </c>
      <c r="ZW74" s="27" t="str">
        <f>IFERROR(INDEX(Sales!$D$5:$ABF$18,MATCH(UsagePerHour!$B74,Sales!$C$5:$C$18,0),MATCH(UsagePerHour!ZW$4,Sales!$D$3:$ABF$3,0))/ZW$2*INDEX(Usage!$D$5:$ABF$11,MATCH(UsagePerHour!$B$68,Usage!$C$5:$C$11,0),MATCH(UsagePerHour!ZW$4,Usage!$D$3:$ABF$3,0)),"")</f>
        <v/>
      </c>
      <c r="ZX74" s="27" t="str">
        <f>IFERROR(INDEX(Sales!$D$5:$ABF$18,MATCH(UsagePerHour!$B74,Sales!$C$5:$C$18,0),MATCH(UsagePerHour!ZX$4,Sales!$D$3:$ABF$3,0))/ZX$2*INDEX(Usage!$D$5:$ABF$11,MATCH(UsagePerHour!$B$68,Usage!$C$5:$C$11,0),MATCH(UsagePerHour!ZX$4,Usage!$D$3:$ABF$3,0)),"")</f>
        <v/>
      </c>
      <c r="ZY74" s="27" t="str">
        <f>IFERROR(INDEX(Sales!$D$5:$ABF$18,MATCH(UsagePerHour!$B74,Sales!$C$5:$C$18,0),MATCH(UsagePerHour!ZY$4,Sales!$D$3:$ABF$3,0))/ZY$2*INDEX(Usage!$D$5:$ABF$11,MATCH(UsagePerHour!$B$68,Usage!$C$5:$C$11,0),MATCH(UsagePerHour!ZY$4,Usage!$D$3:$ABF$3,0)),"")</f>
        <v/>
      </c>
      <c r="ZZ74" s="27" t="str">
        <f>IFERROR(INDEX(Sales!$D$5:$ABF$18,MATCH(UsagePerHour!$B74,Sales!$C$5:$C$18,0),MATCH(UsagePerHour!ZZ$4,Sales!$D$3:$ABF$3,0))/ZZ$2*INDEX(Usage!$D$5:$ABF$11,MATCH(UsagePerHour!$B$68,Usage!$C$5:$C$11,0),MATCH(UsagePerHour!ZZ$4,Usage!$D$3:$ABF$3,0)),"")</f>
        <v/>
      </c>
      <c r="AAA74" s="27" t="str">
        <f>IFERROR(INDEX(Sales!$D$5:$ABF$18,MATCH(UsagePerHour!$B74,Sales!$C$5:$C$18,0),MATCH(UsagePerHour!AAA$4,Sales!$D$3:$ABF$3,0))/AAA$2*INDEX(Usage!$D$5:$ABF$11,MATCH(UsagePerHour!$B$68,Usage!$C$5:$C$11,0),MATCH(UsagePerHour!AAA$4,Usage!$D$3:$ABF$3,0)),"")</f>
        <v/>
      </c>
      <c r="AAB74" s="27" t="str">
        <f>IFERROR(INDEX(Sales!$D$5:$ABF$18,MATCH(UsagePerHour!$B74,Sales!$C$5:$C$18,0),MATCH(UsagePerHour!AAB$4,Sales!$D$3:$ABF$3,0))/AAB$2*INDEX(Usage!$D$5:$ABF$11,MATCH(UsagePerHour!$B$68,Usage!$C$5:$C$11,0),MATCH(UsagePerHour!AAB$4,Usage!$D$3:$ABF$3,0)),"")</f>
        <v/>
      </c>
      <c r="AAC74" s="27" t="str">
        <f>IFERROR(INDEX(Sales!$D$5:$ABF$18,MATCH(UsagePerHour!$B74,Sales!$C$5:$C$18,0),MATCH(UsagePerHour!AAC$4,Sales!$D$3:$ABF$3,0))/AAC$2*INDEX(Usage!$D$5:$ABF$11,MATCH(UsagePerHour!$B$68,Usage!$C$5:$C$11,0),MATCH(UsagePerHour!AAC$4,Usage!$D$3:$ABF$3,0)),"")</f>
        <v/>
      </c>
      <c r="AAD74" s="27" t="str">
        <f>IFERROR(INDEX(Sales!$D$5:$ABF$18,MATCH(UsagePerHour!$B74,Sales!$C$5:$C$18,0),MATCH(UsagePerHour!AAD$4,Sales!$D$3:$ABF$3,0))/AAD$2*INDEX(Usage!$D$5:$ABF$11,MATCH(UsagePerHour!$B$68,Usage!$C$5:$C$11,0),MATCH(UsagePerHour!AAD$4,Usage!$D$3:$ABF$3,0)),"")</f>
        <v/>
      </c>
      <c r="AAE74" s="27" t="str">
        <f>IFERROR(INDEX(Sales!$D$5:$ABF$18,MATCH(UsagePerHour!$B74,Sales!$C$5:$C$18,0),MATCH(UsagePerHour!AAE$4,Sales!$D$3:$ABF$3,0))/AAE$2*INDEX(Usage!$D$5:$ABF$11,MATCH(UsagePerHour!$B$68,Usage!$C$5:$C$11,0),MATCH(UsagePerHour!AAE$4,Usage!$D$3:$ABF$3,0)),"")</f>
        <v/>
      </c>
      <c r="AAF74" s="27" t="str">
        <f>IFERROR(INDEX(Sales!$D$5:$ABF$18,MATCH(UsagePerHour!$B74,Sales!$C$5:$C$18,0),MATCH(UsagePerHour!AAF$4,Sales!$D$3:$ABF$3,0))/AAF$2*INDEX(Usage!$D$5:$ABF$11,MATCH(UsagePerHour!$B$68,Usage!$C$5:$C$11,0),MATCH(UsagePerHour!AAF$4,Usage!$D$3:$ABF$3,0)),"")</f>
        <v/>
      </c>
      <c r="AAG74" s="27" t="str">
        <f>IFERROR(INDEX(Sales!$D$5:$ABF$18,MATCH(UsagePerHour!$B74,Sales!$C$5:$C$18,0),MATCH(UsagePerHour!AAG$4,Sales!$D$3:$ABF$3,0))/AAG$2*INDEX(Usage!$D$5:$ABF$11,MATCH(UsagePerHour!$B$68,Usage!$C$5:$C$11,0),MATCH(UsagePerHour!AAG$4,Usage!$D$3:$ABF$3,0)),"")</f>
        <v/>
      </c>
      <c r="AAH74" s="27" t="str">
        <f>IFERROR(INDEX(Sales!$D$5:$ABF$18,MATCH(UsagePerHour!$B74,Sales!$C$5:$C$18,0),MATCH(UsagePerHour!AAH$4,Sales!$D$3:$ABF$3,0))/AAH$2*INDEX(Usage!$D$5:$ABF$11,MATCH(UsagePerHour!$B$68,Usage!$C$5:$C$11,0),MATCH(UsagePerHour!AAH$4,Usage!$D$3:$ABF$3,0)),"")</f>
        <v/>
      </c>
      <c r="AAI74" s="27" t="str">
        <f>IFERROR(INDEX(Sales!$D$5:$ABF$18,MATCH(UsagePerHour!$B74,Sales!$C$5:$C$18,0),MATCH(UsagePerHour!AAI$4,Sales!$D$3:$ABF$3,0))/AAI$2*INDEX(Usage!$D$5:$ABF$11,MATCH(UsagePerHour!$B$68,Usage!$C$5:$C$11,0),MATCH(UsagePerHour!AAI$4,Usage!$D$3:$ABF$3,0)),"")</f>
        <v/>
      </c>
      <c r="AAJ74" s="27" t="str">
        <f>IFERROR(INDEX(Sales!$D$5:$ABF$18,MATCH(UsagePerHour!$B74,Sales!$C$5:$C$18,0),MATCH(UsagePerHour!AAJ$4,Sales!$D$3:$ABF$3,0))/AAJ$2*INDEX(Usage!$D$5:$ABF$11,MATCH(UsagePerHour!$B$68,Usage!$C$5:$C$11,0),MATCH(UsagePerHour!AAJ$4,Usage!$D$3:$ABF$3,0)),"")</f>
        <v/>
      </c>
      <c r="AAK74" s="27" t="str">
        <f>IFERROR(INDEX(Sales!$D$5:$ABF$18,MATCH(UsagePerHour!$B74,Sales!$C$5:$C$18,0),MATCH(UsagePerHour!AAK$4,Sales!$D$3:$ABF$3,0))/AAK$2*INDEX(Usage!$D$5:$ABF$11,MATCH(UsagePerHour!$B$68,Usage!$C$5:$C$11,0),MATCH(UsagePerHour!AAK$4,Usage!$D$3:$ABF$3,0)),"")</f>
        <v/>
      </c>
      <c r="AAL74" s="27" t="str">
        <f>IFERROR(INDEX(Sales!$D$5:$ABF$18,MATCH(UsagePerHour!$B74,Sales!$C$5:$C$18,0),MATCH(UsagePerHour!AAL$4,Sales!$D$3:$ABF$3,0))/AAL$2*INDEX(Usage!$D$5:$ABF$11,MATCH(UsagePerHour!$B$68,Usage!$C$5:$C$11,0),MATCH(UsagePerHour!AAL$4,Usage!$D$3:$ABF$3,0)),"")</f>
        <v/>
      </c>
      <c r="AAM74" s="27" t="str">
        <f>IFERROR(INDEX(Sales!$D$5:$ABF$18,MATCH(UsagePerHour!$B74,Sales!$C$5:$C$18,0),MATCH(UsagePerHour!AAM$4,Sales!$D$3:$ABF$3,0))/AAM$2*INDEX(Usage!$D$5:$ABF$11,MATCH(UsagePerHour!$B$68,Usage!$C$5:$C$11,0),MATCH(UsagePerHour!AAM$4,Usage!$D$3:$ABF$3,0)),"")</f>
        <v/>
      </c>
      <c r="AAN74" s="27" t="str">
        <f>IFERROR(INDEX(Sales!$D$5:$ABF$18,MATCH(UsagePerHour!$B74,Sales!$C$5:$C$18,0),MATCH(UsagePerHour!AAN$4,Sales!$D$3:$ABF$3,0))/AAN$2*INDEX(Usage!$D$5:$ABF$11,MATCH(UsagePerHour!$B$68,Usage!$C$5:$C$11,0),MATCH(UsagePerHour!AAN$4,Usage!$D$3:$ABF$3,0)),"")</f>
        <v/>
      </c>
      <c r="AAO74" s="27" t="str">
        <f>IFERROR(INDEX(Sales!$D$5:$ABF$18,MATCH(UsagePerHour!$B74,Sales!$C$5:$C$18,0),MATCH(UsagePerHour!AAO$4,Sales!$D$3:$ABF$3,0))/AAO$2*INDEX(Usage!$D$5:$ABF$11,MATCH(UsagePerHour!$B$68,Usage!$C$5:$C$11,0),MATCH(UsagePerHour!AAO$4,Usage!$D$3:$ABF$3,0)),"")</f>
        <v/>
      </c>
      <c r="AAP74" s="27" t="str">
        <f>IFERROR(INDEX(Sales!$D$5:$ABF$18,MATCH(UsagePerHour!$B74,Sales!$C$5:$C$18,0),MATCH(UsagePerHour!AAP$4,Sales!$D$3:$ABF$3,0))/AAP$2*INDEX(Usage!$D$5:$ABF$11,MATCH(UsagePerHour!$B$68,Usage!$C$5:$C$11,0),MATCH(UsagePerHour!AAP$4,Usage!$D$3:$ABF$3,0)),"")</f>
        <v/>
      </c>
      <c r="AAQ74" s="27" t="str">
        <f>IFERROR(INDEX(Sales!$D$5:$ABF$18,MATCH(UsagePerHour!$B74,Sales!$C$5:$C$18,0),MATCH(UsagePerHour!AAQ$4,Sales!$D$3:$ABF$3,0))/AAQ$2*INDEX(Usage!$D$5:$ABF$11,MATCH(UsagePerHour!$B$68,Usage!$C$5:$C$11,0),MATCH(UsagePerHour!AAQ$4,Usage!$D$3:$ABF$3,0)),"")</f>
        <v/>
      </c>
      <c r="AAR74" s="27" t="str">
        <f>IFERROR(INDEX(Sales!$D$5:$ABF$18,MATCH(UsagePerHour!$B74,Sales!$C$5:$C$18,0),MATCH(UsagePerHour!AAR$4,Sales!$D$3:$ABF$3,0))/AAR$2*INDEX(Usage!$D$5:$ABF$11,MATCH(UsagePerHour!$B$68,Usage!$C$5:$C$11,0),MATCH(UsagePerHour!AAR$4,Usage!$D$3:$ABF$3,0)),"")</f>
        <v/>
      </c>
      <c r="AAS74" s="27" t="str">
        <f>IFERROR(INDEX(Sales!$D$5:$ABF$18,MATCH(UsagePerHour!$B74,Sales!$C$5:$C$18,0),MATCH(UsagePerHour!AAS$4,Sales!$D$3:$ABF$3,0))/AAS$2*INDEX(Usage!$D$5:$ABF$11,MATCH(UsagePerHour!$B$68,Usage!$C$5:$C$11,0),MATCH(UsagePerHour!AAS$4,Usage!$D$3:$ABF$3,0)),"")</f>
        <v/>
      </c>
      <c r="AAT74" s="27" t="str">
        <f>IFERROR(INDEX(Sales!$D$5:$ABF$18,MATCH(UsagePerHour!$B74,Sales!$C$5:$C$18,0),MATCH(UsagePerHour!AAT$4,Sales!$D$3:$ABF$3,0))/AAT$2*INDEX(Usage!$D$5:$ABF$11,MATCH(UsagePerHour!$B$68,Usage!$C$5:$C$11,0),MATCH(UsagePerHour!AAT$4,Usage!$D$3:$ABF$3,0)),"")</f>
        <v/>
      </c>
      <c r="AAU74" s="27" t="str">
        <f>IFERROR(INDEX(Sales!$D$5:$ABF$18,MATCH(UsagePerHour!$B74,Sales!$C$5:$C$18,0),MATCH(UsagePerHour!AAU$4,Sales!$D$3:$ABF$3,0))/AAU$2*INDEX(Usage!$D$5:$ABF$11,MATCH(UsagePerHour!$B$68,Usage!$C$5:$C$11,0),MATCH(UsagePerHour!AAU$4,Usage!$D$3:$ABF$3,0)),"")</f>
        <v/>
      </c>
      <c r="AAV74" s="27" t="str">
        <f>IFERROR(INDEX(Sales!$D$5:$ABF$18,MATCH(UsagePerHour!$B74,Sales!$C$5:$C$18,0),MATCH(UsagePerHour!AAV$4,Sales!$D$3:$ABF$3,0))/AAV$2*INDEX(Usage!$D$5:$ABF$11,MATCH(UsagePerHour!$B$68,Usage!$C$5:$C$11,0),MATCH(UsagePerHour!AAV$4,Usage!$D$3:$ABF$3,0)),"")</f>
        <v/>
      </c>
      <c r="AAW74" s="27" t="str">
        <f>IFERROR(INDEX(Sales!$D$5:$ABF$18,MATCH(UsagePerHour!$B74,Sales!$C$5:$C$18,0),MATCH(UsagePerHour!AAW$4,Sales!$D$3:$ABF$3,0))/AAW$2*INDEX(Usage!$D$5:$ABF$11,MATCH(UsagePerHour!$B$68,Usage!$C$5:$C$11,0),MATCH(UsagePerHour!AAW$4,Usage!$D$3:$ABF$3,0)),"")</f>
        <v/>
      </c>
      <c r="AAX74" s="27" t="str">
        <f>IFERROR(INDEX(Sales!$D$5:$ABF$18,MATCH(UsagePerHour!$B74,Sales!$C$5:$C$18,0),MATCH(UsagePerHour!AAX$4,Sales!$D$3:$ABF$3,0))/AAX$2*INDEX(Usage!$D$5:$ABF$11,MATCH(UsagePerHour!$B$68,Usage!$C$5:$C$11,0),MATCH(UsagePerHour!AAX$4,Usage!$D$3:$ABF$3,0)),"")</f>
        <v/>
      </c>
      <c r="AAY74" s="27" t="str">
        <f>IFERROR(INDEX(Sales!$D$5:$ABF$18,MATCH(UsagePerHour!$B74,Sales!$C$5:$C$18,0),MATCH(UsagePerHour!AAY$4,Sales!$D$3:$ABF$3,0))/AAY$2*INDEX(Usage!$D$5:$ABF$11,MATCH(UsagePerHour!$B$68,Usage!$C$5:$C$11,0),MATCH(UsagePerHour!AAY$4,Usage!$D$3:$ABF$3,0)),"")</f>
        <v/>
      </c>
      <c r="AAZ74" s="27" t="str">
        <f>IFERROR(INDEX(Sales!$D$5:$ABF$18,MATCH(UsagePerHour!$B74,Sales!$C$5:$C$18,0),MATCH(UsagePerHour!AAZ$4,Sales!$D$3:$ABF$3,0))/AAZ$2*INDEX(Usage!$D$5:$ABF$11,MATCH(UsagePerHour!$B$68,Usage!$C$5:$C$11,0),MATCH(UsagePerHour!AAZ$4,Usage!$D$3:$ABF$3,0)),"")</f>
        <v/>
      </c>
      <c r="ABA74" s="27" t="str">
        <f>IFERROR(INDEX(Sales!$D$5:$ABF$18,MATCH(UsagePerHour!$B74,Sales!$C$5:$C$18,0),MATCH(UsagePerHour!ABA$4,Sales!$D$3:$ABF$3,0))/ABA$2*INDEX(Usage!$D$5:$ABF$11,MATCH(UsagePerHour!$B$68,Usage!$C$5:$C$11,0),MATCH(UsagePerHour!ABA$4,Usage!$D$3:$ABF$3,0)),"")</f>
        <v/>
      </c>
    </row>
    <row r="75" spans="2:729">
      <c r="B75" s="3" t="s">
        <v>7</v>
      </c>
      <c r="C75" s="27">
        <f>IFERROR(INDEX(Sales!$D$5:$ABF$18,MATCH(UsagePerHour!$B75,Sales!$C$5:$C$18,0),MATCH(UsagePerHour!C$4,Sales!$D$3:$ABF$3,0))/C$2*INDEX(Usage!$D$5:$ABF$11,MATCH(UsagePerHour!$B$68,Usage!$C$5:$C$11,0),MATCH(UsagePerHour!C$4,Usage!$D$3:$ABF$3,0)),"")</f>
        <v>0.17407509910128502</v>
      </c>
      <c r="D75" s="27">
        <f>IFERROR(INDEX(Sales!$D$5:$ABF$18,MATCH(UsagePerHour!$B75,Sales!$C$5:$C$18,0),MATCH(UsagePerHour!D$4,Sales!$D$3:$ABF$3,0))/D$2*INDEX(Usage!$D$5:$ABF$11,MATCH(UsagePerHour!$B$68,Usage!$C$5:$C$11,0),MATCH(UsagePerHour!D$4,Usage!$D$3:$ABF$3,0)),"")</f>
        <v>0.20139147018451711</v>
      </c>
      <c r="E75" s="27">
        <f>IFERROR(INDEX(Sales!$D$5:$ABF$18,MATCH(UsagePerHour!$B75,Sales!$C$5:$C$18,0),MATCH(UsagePerHour!E$4,Sales!$D$3:$ABF$3,0))/E$2*INDEX(Usage!$D$5:$ABF$11,MATCH(UsagePerHour!$B$68,Usage!$C$5:$C$11,0),MATCH(UsagePerHour!E$4,Usage!$D$3:$ABF$3,0)),"")</f>
        <v>0.18409580838323353</v>
      </c>
      <c r="F75" s="27">
        <f>IFERROR(INDEX(Sales!$D$5:$ABF$18,MATCH(UsagePerHour!$B75,Sales!$C$5:$C$18,0),MATCH(UsagePerHour!F$4,Sales!$D$3:$ABF$3,0))/F$2*INDEX(Usage!$D$5:$ABF$11,MATCH(UsagePerHour!$B$68,Usage!$C$5:$C$11,0),MATCH(UsagePerHour!F$4,Usage!$D$3:$ABF$3,0)),"")</f>
        <v>0.2642800718132855</v>
      </c>
      <c r="G75" s="27">
        <f>IFERROR(INDEX(Sales!$D$5:$ABF$18,MATCH(UsagePerHour!$B75,Sales!$C$5:$C$18,0),MATCH(UsagePerHour!G$4,Sales!$D$3:$ABF$3,0))/G$2*INDEX(Usage!$D$5:$ABF$11,MATCH(UsagePerHour!$B$68,Usage!$C$5:$C$11,0),MATCH(UsagePerHour!G$4,Usage!$D$3:$ABF$3,0)),"")</f>
        <v>0.2201796136969546</v>
      </c>
      <c r="H75" s="27">
        <f>IFERROR(INDEX(Sales!$D$5:$ABF$18,MATCH(UsagePerHour!$B75,Sales!$C$5:$C$18,0),MATCH(UsagePerHour!H$4,Sales!$D$3:$ABF$3,0))/H$2*INDEX(Usage!$D$5:$ABF$11,MATCH(UsagePerHour!$B$68,Usage!$C$5:$C$11,0),MATCH(UsagePerHour!H$4,Usage!$D$3:$ABF$3,0)),"")</f>
        <v>0.12069562065443043</v>
      </c>
      <c r="I75" s="27">
        <f>IFERROR(INDEX(Sales!$D$5:$ABF$18,MATCH(UsagePerHour!$B75,Sales!$C$5:$C$18,0),MATCH(UsagePerHour!I$4,Sales!$D$3:$ABF$3,0))/I$2*INDEX(Usage!$D$5:$ABF$11,MATCH(UsagePerHour!$B$68,Usage!$C$5:$C$11,0),MATCH(UsagePerHour!I$4,Usage!$D$3:$ABF$3,0)),"")</f>
        <v>0.35414166515142331</v>
      </c>
      <c r="J75" s="27">
        <f>IFERROR(INDEX(Sales!$D$5:$ABF$18,MATCH(UsagePerHour!$B75,Sales!$C$5:$C$18,0),MATCH(UsagePerHour!J$4,Sales!$D$3:$ABF$3,0))/J$2*INDEX(Usage!$D$5:$ABF$11,MATCH(UsagePerHour!$B$68,Usage!$C$5:$C$11,0),MATCH(UsagePerHour!J$4,Usage!$D$3:$ABF$3,0)),"")</f>
        <v>0.17407509910128502</v>
      </c>
      <c r="K75" s="27">
        <f>IFERROR(INDEX(Sales!$D$5:$ABF$18,MATCH(UsagePerHour!$B75,Sales!$C$5:$C$18,0),MATCH(UsagePerHour!K$4,Sales!$D$3:$ABF$3,0))/K$2*INDEX(Usage!$D$5:$ABF$11,MATCH(UsagePerHour!$B$68,Usage!$C$5:$C$11,0),MATCH(UsagePerHour!K$4,Usage!$D$3:$ABF$3,0)),"")</f>
        <v>0.20139147018451711</v>
      </c>
      <c r="L75" s="27">
        <f>IFERROR(INDEX(Sales!$D$5:$ABF$18,MATCH(UsagePerHour!$B75,Sales!$C$5:$C$18,0),MATCH(UsagePerHour!L$4,Sales!$D$3:$ABF$3,0))/L$2*INDEX(Usage!$D$5:$ABF$11,MATCH(UsagePerHour!$B$68,Usage!$C$5:$C$11,0),MATCH(UsagePerHour!L$4,Usage!$D$3:$ABF$3,0)),"")</f>
        <v>0.18409580838323353</v>
      </c>
      <c r="M75" s="27">
        <f>IFERROR(INDEX(Sales!$D$5:$ABF$18,MATCH(UsagePerHour!$B75,Sales!$C$5:$C$18,0),MATCH(UsagePerHour!M$4,Sales!$D$3:$ABF$3,0))/M$2*INDEX(Usage!$D$5:$ABF$11,MATCH(UsagePerHour!$B$68,Usage!$C$5:$C$11,0),MATCH(UsagePerHour!M$4,Usage!$D$3:$ABF$3,0)),"")</f>
        <v>0.2642800718132855</v>
      </c>
      <c r="N75" s="27">
        <f>IFERROR(INDEX(Sales!$D$5:$ABF$18,MATCH(UsagePerHour!$B75,Sales!$C$5:$C$18,0),MATCH(UsagePerHour!N$4,Sales!$D$3:$ABF$3,0))/N$2*INDEX(Usage!$D$5:$ABF$11,MATCH(UsagePerHour!$B$68,Usage!$C$5:$C$11,0),MATCH(UsagePerHour!N$4,Usage!$D$3:$ABF$3,0)),"")</f>
        <v>0.2201796136969546</v>
      </c>
      <c r="O75" s="27">
        <f>IFERROR(INDEX(Sales!$D$5:$ABF$18,MATCH(UsagePerHour!$B75,Sales!$C$5:$C$18,0),MATCH(UsagePerHour!O$4,Sales!$D$3:$ABF$3,0))/O$2*INDEX(Usage!$D$5:$ABF$11,MATCH(UsagePerHour!$B$68,Usage!$C$5:$C$11,0),MATCH(UsagePerHour!O$4,Usage!$D$3:$ABF$3,0)),"")</f>
        <v>0.12069562065443043</v>
      </c>
      <c r="P75" s="27">
        <f>IFERROR(INDEX(Sales!$D$5:$ABF$18,MATCH(UsagePerHour!$B75,Sales!$C$5:$C$18,0),MATCH(UsagePerHour!P$4,Sales!$D$3:$ABF$3,0))/P$2*INDEX(Usage!$D$5:$ABF$11,MATCH(UsagePerHour!$B$68,Usage!$C$5:$C$11,0),MATCH(UsagePerHour!P$4,Usage!$D$3:$ABF$3,0)),"")</f>
        <v>0.35414166515142331</v>
      </c>
      <c r="Q75" s="27">
        <f>IFERROR(INDEX(Sales!$D$5:$ABF$18,MATCH(UsagePerHour!$B75,Sales!$C$5:$C$18,0),MATCH(UsagePerHour!Q$4,Sales!$D$3:$ABF$3,0))/Q$2*INDEX(Usage!$D$5:$ABF$11,MATCH(UsagePerHour!$B$68,Usage!$C$5:$C$11,0),MATCH(UsagePerHour!Q$4,Usage!$D$3:$ABF$3,0)),"")</f>
        <v>0.17407509910128502</v>
      </c>
      <c r="R75" s="27">
        <f>IFERROR(INDEX(Sales!$D$5:$ABF$18,MATCH(UsagePerHour!$B75,Sales!$C$5:$C$18,0),MATCH(UsagePerHour!R$4,Sales!$D$3:$ABF$3,0))/R$2*INDEX(Usage!$D$5:$ABF$11,MATCH(UsagePerHour!$B$68,Usage!$C$5:$C$11,0),MATCH(UsagePerHour!R$4,Usage!$D$3:$ABF$3,0)),"")</f>
        <v>0.20139147018451711</v>
      </c>
      <c r="S75" s="27">
        <f>IFERROR(INDEX(Sales!$D$5:$ABF$18,MATCH(UsagePerHour!$B75,Sales!$C$5:$C$18,0),MATCH(UsagePerHour!S$4,Sales!$D$3:$ABF$3,0))/S$2*INDEX(Usage!$D$5:$ABF$11,MATCH(UsagePerHour!$B$68,Usage!$C$5:$C$11,0),MATCH(UsagePerHour!S$4,Usage!$D$3:$ABF$3,0)),"")</f>
        <v>0.18409580838323353</v>
      </c>
      <c r="T75" s="27">
        <f>IFERROR(INDEX(Sales!$D$5:$ABF$18,MATCH(UsagePerHour!$B75,Sales!$C$5:$C$18,0),MATCH(UsagePerHour!T$4,Sales!$D$3:$ABF$3,0))/T$2*INDEX(Usage!$D$5:$ABF$11,MATCH(UsagePerHour!$B$68,Usage!$C$5:$C$11,0),MATCH(UsagePerHour!T$4,Usage!$D$3:$ABF$3,0)),"")</f>
        <v>0.2642800718132855</v>
      </c>
      <c r="U75" s="27">
        <f>IFERROR(INDEX(Sales!$D$5:$ABF$18,MATCH(UsagePerHour!$B75,Sales!$C$5:$C$18,0),MATCH(UsagePerHour!U$4,Sales!$D$3:$ABF$3,0))/U$2*INDEX(Usage!$D$5:$ABF$11,MATCH(UsagePerHour!$B$68,Usage!$C$5:$C$11,0),MATCH(UsagePerHour!U$4,Usage!$D$3:$ABF$3,0)),"")</f>
        <v>0.2201796136969546</v>
      </c>
      <c r="V75" s="27">
        <f>IFERROR(INDEX(Sales!$D$5:$ABF$18,MATCH(UsagePerHour!$B75,Sales!$C$5:$C$18,0),MATCH(UsagePerHour!V$4,Sales!$D$3:$ABF$3,0))/V$2*INDEX(Usage!$D$5:$ABF$11,MATCH(UsagePerHour!$B$68,Usage!$C$5:$C$11,0),MATCH(UsagePerHour!V$4,Usage!$D$3:$ABF$3,0)),"")</f>
        <v>0.12069562065443043</v>
      </c>
      <c r="W75" s="27">
        <f>IFERROR(INDEX(Sales!$D$5:$ABF$18,MATCH(UsagePerHour!$B75,Sales!$C$5:$C$18,0),MATCH(UsagePerHour!W$4,Sales!$D$3:$ABF$3,0))/W$2*INDEX(Usage!$D$5:$ABF$11,MATCH(UsagePerHour!$B$68,Usage!$C$5:$C$11,0),MATCH(UsagePerHour!W$4,Usage!$D$3:$ABF$3,0)),"")</f>
        <v>0.35414166515142331</v>
      </c>
      <c r="X75" s="27">
        <f>IFERROR(INDEX(Sales!$D$5:$ABF$18,MATCH(UsagePerHour!$B75,Sales!$C$5:$C$18,0),MATCH(UsagePerHour!X$4,Sales!$D$3:$ABF$3,0))/X$2*INDEX(Usage!$D$5:$ABF$11,MATCH(UsagePerHour!$B$68,Usage!$C$5:$C$11,0),MATCH(UsagePerHour!X$4,Usage!$D$3:$ABF$3,0)),"")</f>
        <v>0.17407509910128502</v>
      </c>
      <c r="Y75" s="27">
        <f>IFERROR(INDEX(Sales!$D$5:$ABF$18,MATCH(UsagePerHour!$B75,Sales!$C$5:$C$18,0),MATCH(UsagePerHour!Y$4,Sales!$D$3:$ABF$3,0))/Y$2*INDEX(Usage!$D$5:$ABF$11,MATCH(UsagePerHour!$B$68,Usage!$C$5:$C$11,0),MATCH(UsagePerHour!Y$4,Usage!$D$3:$ABF$3,0)),"")</f>
        <v>0.20139147018451711</v>
      </c>
      <c r="Z75" s="27">
        <f>IFERROR(INDEX(Sales!$D$5:$ABF$18,MATCH(UsagePerHour!$B75,Sales!$C$5:$C$18,0),MATCH(UsagePerHour!Z$4,Sales!$D$3:$ABF$3,0))/Z$2*INDEX(Usage!$D$5:$ABF$11,MATCH(UsagePerHour!$B$68,Usage!$C$5:$C$11,0),MATCH(UsagePerHour!Z$4,Usage!$D$3:$ABF$3,0)),"")</f>
        <v>0.18409580838323353</v>
      </c>
      <c r="AA75" s="27">
        <f>IFERROR(INDEX(Sales!$D$5:$ABF$18,MATCH(UsagePerHour!$B75,Sales!$C$5:$C$18,0),MATCH(UsagePerHour!AA$4,Sales!$D$3:$ABF$3,0))/AA$2*INDEX(Usage!$D$5:$ABF$11,MATCH(UsagePerHour!$B$68,Usage!$C$5:$C$11,0),MATCH(UsagePerHour!AA$4,Usage!$D$3:$ABF$3,0)),"")</f>
        <v>0.2642800718132855</v>
      </c>
      <c r="AB75" s="27">
        <f>IFERROR(INDEX(Sales!$D$5:$ABF$18,MATCH(UsagePerHour!$B75,Sales!$C$5:$C$18,0),MATCH(UsagePerHour!AB$4,Sales!$D$3:$ABF$3,0))/AB$2*INDEX(Usage!$D$5:$ABF$11,MATCH(UsagePerHour!$B$68,Usage!$C$5:$C$11,0),MATCH(UsagePerHour!AB$4,Usage!$D$3:$ABF$3,0)),"")</f>
        <v>0.2201796136969546</v>
      </c>
      <c r="AC75" s="27">
        <f>IFERROR(INDEX(Sales!$D$5:$ABF$18,MATCH(UsagePerHour!$B75,Sales!$C$5:$C$18,0),MATCH(UsagePerHour!AC$4,Sales!$D$3:$ABF$3,0))/AC$2*INDEX(Usage!$D$5:$ABF$11,MATCH(UsagePerHour!$B$68,Usage!$C$5:$C$11,0),MATCH(UsagePerHour!AC$4,Usage!$D$3:$ABF$3,0)),"")</f>
        <v>0.12069562065443043</v>
      </c>
      <c r="AD75" s="27">
        <f>IFERROR(INDEX(Sales!$D$5:$ABF$18,MATCH(UsagePerHour!$B75,Sales!$C$5:$C$18,0),MATCH(UsagePerHour!AD$4,Sales!$D$3:$ABF$3,0))/AD$2*INDEX(Usage!$D$5:$ABF$11,MATCH(UsagePerHour!$B$68,Usage!$C$5:$C$11,0),MATCH(UsagePerHour!AD$4,Usage!$D$3:$ABF$3,0)),"")</f>
        <v>0.35414166515142331</v>
      </c>
      <c r="AE75" s="27">
        <f>IFERROR(INDEX(Sales!$D$5:$ABF$18,MATCH(UsagePerHour!$B75,Sales!$C$5:$C$18,0),MATCH(UsagePerHour!AE$4,Sales!$D$3:$ABF$3,0))/AE$2*INDEX(Usage!$D$5:$ABF$11,MATCH(UsagePerHour!$B$68,Usage!$C$5:$C$11,0),MATCH(UsagePerHour!AE$4,Usage!$D$3:$ABF$3,0)),"")</f>
        <v>0.17407509910128502</v>
      </c>
      <c r="AF75" s="27">
        <f>IFERROR(INDEX(Sales!$D$5:$ABF$18,MATCH(UsagePerHour!$B75,Sales!$C$5:$C$18,0),MATCH(UsagePerHour!AF$4,Sales!$D$3:$ABF$3,0))/AF$2*INDEX(Usage!$D$5:$ABF$11,MATCH(UsagePerHour!$B$68,Usage!$C$5:$C$11,0),MATCH(UsagePerHour!AF$4,Usage!$D$3:$ABF$3,0)),"")</f>
        <v>0.20139147018451711</v>
      </c>
      <c r="AG75" s="27">
        <f>IFERROR(INDEX(Sales!$D$5:$ABF$18,MATCH(UsagePerHour!$B75,Sales!$C$5:$C$18,0),MATCH(UsagePerHour!AG$4,Sales!$D$3:$ABF$3,0))/AG$2*INDEX(Usage!$D$5:$ABF$11,MATCH(UsagePerHour!$B$68,Usage!$C$5:$C$11,0),MATCH(UsagePerHour!AG$4,Usage!$D$3:$ABF$3,0)),"")</f>
        <v>0.18409580838323353</v>
      </c>
      <c r="AH75" s="27">
        <f>IFERROR(INDEX(Sales!$D$5:$ABF$18,MATCH(UsagePerHour!$B75,Sales!$C$5:$C$18,0),MATCH(UsagePerHour!AH$4,Sales!$D$3:$ABF$3,0))/AH$2*INDEX(Usage!$D$5:$ABF$11,MATCH(UsagePerHour!$B$68,Usage!$C$5:$C$11,0),MATCH(UsagePerHour!AH$4,Usage!$D$3:$ABF$3,0)),"")</f>
        <v>0.2642800718132855</v>
      </c>
      <c r="AI75" s="27">
        <f>IFERROR(INDEX(Sales!$D$5:$ABF$18,MATCH(UsagePerHour!$B75,Sales!$C$5:$C$18,0),MATCH(UsagePerHour!AI$4,Sales!$D$3:$ABF$3,0))/AI$2*INDEX(Usage!$D$5:$ABF$11,MATCH(UsagePerHour!$B$68,Usage!$C$5:$C$11,0),MATCH(UsagePerHour!AI$4,Usage!$D$3:$ABF$3,0)),"")</f>
        <v>0.2201796136969546</v>
      </c>
      <c r="AJ75" s="27">
        <f>IFERROR(INDEX(Sales!$D$5:$ABF$18,MATCH(UsagePerHour!$B75,Sales!$C$5:$C$18,0),MATCH(UsagePerHour!AJ$4,Sales!$D$3:$ABF$3,0))/AJ$2*INDEX(Usage!$D$5:$ABF$11,MATCH(UsagePerHour!$B$68,Usage!$C$5:$C$11,0),MATCH(UsagePerHour!AJ$4,Usage!$D$3:$ABF$3,0)),"")</f>
        <v>0.12069562065443043</v>
      </c>
      <c r="AK75" s="27">
        <f>IFERROR(INDEX(Sales!$D$5:$ABF$18,MATCH(UsagePerHour!$B75,Sales!$C$5:$C$18,0),MATCH(UsagePerHour!AK$4,Sales!$D$3:$ABF$3,0))/AK$2*INDEX(Usage!$D$5:$ABF$11,MATCH(UsagePerHour!$B$68,Usage!$C$5:$C$11,0),MATCH(UsagePerHour!AK$4,Usage!$D$3:$ABF$3,0)),"")</f>
        <v>0.35414166515142331</v>
      </c>
      <c r="AL75" s="27">
        <f>IFERROR(INDEX(Sales!$D$5:$ABF$18,MATCH(UsagePerHour!$B75,Sales!$C$5:$C$18,0),MATCH(UsagePerHour!AL$4,Sales!$D$3:$ABF$3,0))/AL$2*INDEX(Usage!$D$5:$ABF$11,MATCH(UsagePerHour!$B$68,Usage!$C$5:$C$11,0),MATCH(UsagePerHour!AL$4,Usage!$D$3:$ABF$3,0)),"")</f>
        <v>0.17407509910128502</v>
      </c>
      <c r="AM75" s="27">
        <f>IFERROR(INDEX(Sales!$D$5:$ABF$18,MATCH(UsagePerHour!$B75,Sales!$C$5:$C$18,0),MATCH(UsagePerHour!AM$4,Sales!$D$3:$ABF$3,0))/AM$2*INDEX(Usage!$D$5:$ABF$11,MATCH(UsagePerHour!$B$68,Usage!$C$5:$C$11,0),MATCH(UsagePerHour!AM$4,Usage!$D$3:$ABF$3,0)),"")</f>
        <v>0.20139147018451711</v>
      </c>
      <c r="AN75" s="27">
        <f>IFERROR(INDEX(Sales!$D$5:$ABF$18,MATCH(UsagePerHour!$B75,Sales!$C$5:$C$18,0),MATCH(UsagePerHour!AN$4,Sales!$D$3:$ABF$3,0))/AN$2*INDEX(Usage!$D$5:$ABF$11,MATCH(UsagePerHour!$B$68,Usage!$C$5:$C$11,0),MATCH(UsagePerHour!AN$4,Usage!$D$3:$ABF$3,0)),"")</f>
        <v>0.18409580838323353</v>
      </c>
      <c r="AO75" s="27">
        <f>IFERROR(INDEX(Sales!$D$5:$ABF$18,MATCH(UsagePerHour!$B75,Sales!$C$5:$C$18,0),MATCH(UsagePerHour!AO$4,Sales!$D$3:$ABF$3,0))/AO$2*INDEX(Usage!$D$5:$ABF$11,MATCH(UsagePerHour!$B$68,Usage!$C$5:$C$11,0),MATCH(UsagePerHour!AO$4,Usage!$D$3:$ABF$3,0)),"")</f>
        <v>0.2642800718132855</v>
      </c>
      <c r="AP75" s="27">
        <f>IFERROR(INDEX(Sales!$D$5:$ABF$18,MATCH(UsagePerHour!$B75,Sales!$C$5:$C$18,0),MATCH(UsagePerHour!AP$4,Sales!$D$3:$ABF$3,0))/AP$2*INDEX(Usage!$D$5:$ABF$11,MATCH(UsagePerHour!$B$68,Usage!$C$5:$C$11,0),MATCH(UsagePerHour!AP$4,Usage!$D$3:$ABF$3,0)),"")</f>
        <v>0.2201796136969546</v>
      </c>
      <c r="AQ75" s="27">
        <f>IFERROR(INDEX(Sales!$D$5:$ABF$18,MATCH(UsagePerHour!$B75,Sales!$C$5:$C$18,0),MATCH(UsagePerHour!AQ$4,Sales!$D$3:$ABF$3,0))/AQ$2*INDEX(Usage!$D$5:$ABF$11,MATCH(UsagePerHour!$B$68,Usage!$C$5:$C$11,0),MATCH(UsagePerHour!AQ$4,Usage!$D$3:$ABF$3,0)),"")</f>
        <v>0.12069562065443043</v>
      </c>
      <c r="AR75" s="27">
        <f>IFERROR(INDEX(Sales!$D$5:$ABF$18,MATCH(UsagePerHour!$B75,Sales!$C$5:$C$18,0),MATCH(UsagePerHour!AR$4,Sales!$D$3:$ABF$3,0))/AR$2*INDEX(Usage!$D$5:$ABF$11,MATCH(UsagePerHour!$B$68,Usage!$C$5:$C$11,0),MATCH(UsagePerHour!AR$4,Usage!$D$3:$ABF$3,0)),"")</f>
        <v>0.35414166515142331</v>
      </c>
      <c r="AS75" s="27">
        <f>IFERROR(INDEX(Sales!$D$5:$ABF$18,MATCH(UsagePerHour!$B75,Sales!$C$5:$C$18,0),MATCH(UsagePerHour!AS$4,Sales!$D$3:$ABF$3,0))/AS$2*INDEX(Usage!$D$5:$ABF$11,MATCH(UsagePerHour!$B$68,Usage!$C$5:$C$11,0),MATCH(UsagePerHour!AS$4,Usage!$D$3:$ABF$3,0)),"")</f>
        <v>0.17407509910128502</v>
      </c>
      <c r="AT75" s="27">
        <f>IFERROR(INDEX(Sales!$D$5:$ABF$18,MATCH(UsagePerHour!$B75,Sales!$C$5:$C$18,0),MATCH(UsagePerHour!AT$4,Sales!$D$3:$ABF$3,0))/AT$2*INDEX(Usage!$D$5:$ABF$11,MATCH(UsagePerHour!$B$68,Usage!$C$5:$C$11,0),MATCH(UsagePerHour!AT$4,Usage!$D$3:$ABF$3,0)),"")</f>
        <v>0.20139147018451711</v>
      </c>
      <c r="AU75" s="27">
        <f>IFERROR(INDEX(Sales!$D$5:$ABF$18,MATCH(UsagePerHour!$B75,Sales!$C$5:$C$18,0),MATCH(UsagePerHour!AU$4,Sales!$D$3:$ABF$3,0))/AU$2*INDEX(Usage!$D$5:$ABF$11,MATCH(UsagePerHour!$B$68,Usage!$C$5:$C$11,0),MATCH(UsagePerHour!AU$4,Usage!$D$3:$ABF$3,0)),"")</f>
        <v>0.18409580838323353</v>
      </c>
      <c r="AV75" s="27">
        <f>IFERROR(INDEX(Sales!$D$5:$ABF$18,MATCH(UsagePerHour!$B75,Sales!$C$5:$C$18,0),MATCH(UsagePerHour!AV$4,Sales!$D$3:$ABF$3,0))/AV$2*INDEX(Usage!$D$5:$ABF$11,MATCH(UsagePerHour!$B$68,Usage!$C$5:$C$11,0),MATCH(UsagePerHour!AV$4,Usage!$D$3:$ABF$3,0)),"")</f>
        <v>0.2642800718132855</v>
      </c>
      <c r="AW75" s="27">
        <f>IFERROR(INDEX(Sales!$D$5:$ABF$18,MATCH(UsagePerHour!$B75,Sales!$C$5:$C$18,0),MATCH(UsagePerHour!AW$4,Sales!$D$3:$ABF$3,0))/AW$2*INDEX(Usage!$D$5:$ABF$11,MATCH(UsagePerHour!$B$68,Usage!$C$5:$C$11,0),MATCH(UsagePerHour!AW$4,Usage!$D$3:$ABF$3,0)),"")</f>
        <v>0.2201796136969546</v>
      </c>
      <c r="AX75" s="27">
        <f>IFERROR(INDEX(Sales!$D$5:$ABF$18,MATCH(UsagePerHour!$B75,Sales!$C$5:$C$18,0),MATCH(UsagePerHour!AX$4,Sales!$D$3:$ABF$3,0))/AX$2*INDEX(Usage!$D$5:$ABF$11,MATCH(UsagePerHour!$B$68,Usage!$C$5:$C$11,0),MATCH(UsagePerHour!AX$4,Usage!$D$3:$ABF$3,0)),"")</f>
        <v>0.12069562065443043</v>
      </c>
      <c r="AY75" s="27">
        <f>IFERROR(INDEX(Sales!$D$5:$ABF$18,MATCH(UsagePerHour!$B75,Sales!$C$5:$C$18,0),MATCH(UsagePerHour!AY$4,Sales!$D$3:$ABF$3,0))/AY$2*INDEX(Usage!$D$5:$ABF$11,MATCH(UsagePerHour!$B$68,Usage!$C$5:$C$11,0),MATCH(UsagePerHour!AY$4,Usage!$D$3:$ABF$3,0)),"")</f>
        <v>0.35414166515142331</v>
      </c>
      <c r="AZ75" s="27">
        <f>IFERROR(INDEX(Sales!$D$5:$ABF$18,MATCH(UsagePerHour!$B75,Sales!$C$5:$C$18,0),MATCH(UsagePerHour!AZ$4,Sales!$D$3:$ABF$3,0))/AZ$2*INDEX(Usage!$D$5:$ABF$11,MATCH(UsagePerHour!$B$68,Usage!$C$5:$C$11,0),MATCH(UsagePerHour!AZ$4,Usage!$D$3:$ABF$3,0)),"")</f>
        <v>0.17407509910128502</v>
      </c>
      <c r="BA75" s="27">
        <f>IFERROR(INDEX(Sales!$D$5:$ABF$18,MATCH(UsagePerHour!$B75,Sales!$C$5:$C$18,0),MATCH(UsagePerHour!BA$4,Sales!$D$3:$ABF$3,0))/BA$2*INDEX(Usage!$D$5:$ABF$11,MATCH(UsagePerHour!$B$68,Usage!$C$5:$C$11,0),MATCH(UsagePerHour!BA$4,Usage!$D$3:$ABF$3,0)),"")</f>
        <v>0.20139147018451711</v>
      </c>
      <c r="BB75" s="27">
        <f>IFERROR(INDEX(Sales!$D$5:$ABF$18,MATCH(UsagePerHour!$B75,Sales!$C$5:$C$18,0),MATCH(UsagePerHour!BB$4,Sales!$D$3:$ABF$3,0))/BB$2*INDEX(Usage!$D$5:$ABF$11,MATCH(UsagePerHour!$B$68,Usage!$C$5:$C$11,0),MATCH(UsagePerHour!BB$4,Usage!$D$3:$ABF$3,0)),"")</f>
        <v>0.18409580838323353</v>
      </c>
      <c r="BC75" s="27">
        <f>IFERROR(INDEX(Sales!$D$5:$ABF$18,MATCH(UsagePerHour!$B75,Sales!$C$5:$C$18,0),MATCH(UsagePerHour!BC$4,Sales!$D$3:$ABF$3,0))/BC$2*INDEX(Usage!$D$5:$ABF$11,MATCH(UsagePerHour!$B$68,Usage!$C$5:$C$11,0),MATCH(UsagePerHour!BC$4,Usage!$D$3:$ABF$3,0)),"")</f>
        <v>0.2642800718132855</v>
      </c>
      <c r="BD75" s="27">
        <f>IFERROR(INDEX(Sales!$D$5:$ABF$18,MATCH(UsagePerHour!$B75,Sales!$C$5:$C$18,0),MATCH(UsagePerHour!BD$4,Sales!$D$3:$ABF$3,0))/BD$2*INDEX(Usage!$D$5:$ABF$11,MATCH(UsagePerHour!$B$68,Usage!$C$5:$C$11,0),MATCH(UsagePerHour!BD$4,Usage!$D$3:$ABF$3,0)),"")</f>
        <v>0.2201796136969546</v>
      </c>
      <c r="BE75" s="27">
        <f>IFERROR(INDEX(Sales!$D$5:$ABF$18,MATCH(UsagePerHour!$B75,Sales!$C$5:$C$18,0),MATCH(UsagePerHour!BE$4,Sales!$D$3:$ABF$3,0))/BE$2*INDEX(Usage!$D$5:$ABF$11,MATCH(UsagePerHour!$B$68,Usage!$C$5:$C$11,0),MATCH(UsagePerHour!BE$4,Usage!$D$3:$ABF$3,0)),"")</f>
        <v>0.12069562065443043</v>
      </c>
      <c r="BF75" s="27">
        <f>IFERROR(INDEX(Sales!$D$5:$ABF$18,MATCH(UsagePerHour!$B75,Sales!$C$5:$C$18,0),MATCH(UsagePerHour!BF$4,Sales!$D$3:$ABF$3,0))/BF$2*INDEX(Usage!$D$5:$ABF$11,MATCH(UsagePerHour!$B$68,Usage!$C$5:$C$11,0),MATCH(UsagePerHour!BF$4,Usage!$D$3:$ABF$3,0)),"")</f>
        <v>0.35414166515142331</v>
      </c>
      <c r="BG75" s="27">
        <f>IFERROR(INDEX(Sales!$D$5:$ABF$18,MATCH(UsagePerHour!$B75,Sales!$C$5:$C$18,0),MATCH(UsagePerHour!BG$4,Sales!$D$3:$ABF$3,0))/BG$2*INDEX(Usage!$D$5:$ABF$11,MATCH(UsagePerHour!$B$68,Usage!$C$5:$C$11,0),MATCH(UsagePerHour!BG$4,Usage!$D$3:$ABF$3,0)),"")</f>
        <v>0.17407509910128502</v>
      </c>
      <c r="BH75" s="27">
        <f>IFERROR(INDEX(Sales!$D$5:$ABF$18,MATCH(UsagePerHour!$B75,Sales!$C$5:$C$18,0),MATCH(UsagePerHour!BH$4,Sales!$D$3:$ABF$3,0))/BH$2*INDEX(Usage!$D$5:$ABF$11,MATCH(UsagePerHour!$B$68,Usage!$C$5:$C$11,0),MATCH(UsagePerHour!BH$4,Usage!$D$3:$ABF$3,0)),"")</f>
        <v>0.20139147018451711</v>
      </c>
      <c r="BI75" s="27">
        <f>IFERROR(INDEX(Sales!$D$5:$ABF$18,MATCH(UsagePerHour!$B75,Sales!$C$5:$C$18,0),MATCH(UsagePerHour!BI$4,Sales!$D$3:$ABF$3,0))/BI$2*INDEX(Usage!$D$5:$ABF$11,MATCH(UsagePerHour!$B$68,Usage!$C$5:$C$11,0),MATCH(UsagePerHour!BI$4,Usage!$D$3:$ABF$3,0)),"")</f>
        <v>0.18409580838323353</v>
      </c>
      <c r="BJ75" s="27">
        <f>IFERROR(INDEX(Sales!$D$5:$ABF$18,MATCH(UsagePerHour!$B75,Sales!$C$5:$C$18,0),MATCH(UsagePerHour!BJ$4,Sales!$D$3:$ABF$3,0))/BJ$2*INDEX(Usage!$D$5:$ABF$11,MATCH(UsagePerHour!$B$68,Usage!$C$5:$C$11,0),MATCH(UsagePerHour!BJ$4,Usage!$D$3:$ABF$3,0)),"")</f>
        <v>0.2642800718132855</v>
      </c>
      <c r="BK75" s="27">
        <f>IFERROR(INDEX(Sales!$D$5:$ABF$18,MATCH(UsagePerHour!$B75,Sales!$C$5:$C$18,0),MATCH(UsagePerHour!BK$4,Sales!$D$3:$ABF$3,0))/BK$2*INDEX(Usage!$D$5:$ABF$11,MATCH(UsagePerHour!$B$68,Usage!$C$5:$C$11,0),MATCH(UsagePerHour!BK$4,Usage!$D$3:$ABF$3,0)),"")</f>
        <v>0.2201796136969546</v>
      </c>
      <c r="BL75" s="27">
        <f>IFERROR(INDEX(Sales!$D$5:$ABF$18,MATCH(UsagePerHour!$B75,Sales!$C$5:$C$18,0),MATCH(UsagePerHour!BL$4,Sales!$D$3:$ABF$3,0))/BL$2*INDEX(Usage!$D$5:$ABF$11,MATCH(UsagePerHour!$B$68,Usage!$C$5:$C$11,0),MATCH(UsagePerHour!BL$4,Usage!$D$3:$ABF$3,0)),"")</f>
        <v>0.12069562065443043</v>
      </c>
      <c r="BM75" s="27">
        <f>IFERROR(INDEX(Sales!$D$5:$ABF$18,MATCH(UsagePerHour!$B75,Sales!$C$5:$C$18,0),MATCH(UsagePerHour!BM$4,Sales!$D$3:$ABF$3,0))/BM$2*INDEX(Usage!$D$5:$ABF$11,MATCH(UsagePerHour!$B$68,Usage!$C$5:$C$11,0),MATCH(UsagePerHour!BM$4,Usage!$D$3:$ABF$3,0)),"")</f>
        <v>0.35414166515142331</v>
      </c>
      <c r="BN75" s="27">
        <f>IFERROR(INDEX(Sales!$D$5:$ABF$18,MATCH(UsagePerHour!$B75,Sales!$C$5:$C$18,0),MATCH(UsagePerHour!BN$4,Sales!$D$3:$ABF$3,0))/BN$2*INDEX(Usage!$D$5:$ABF$11,MATCH(UsagePerHour!$B$68,Usage!$C$5:$C$11,0),MATCH(UsagePerHour!BN$4,Usage!$D$3:$ABF$3,0)),"")</f>
        <v>0.17407509910128502</v>
      </c>
      <c r="BO75" s="27">
        <f>IFERROR(INDEX(Sales!$D$5:$ABF$18,MATCH(UsagePerHour!$B75,Sales!$C$5:$C$18,0),MATCH(UsagePerHour!BO$4,Sales!$D$3:$ABF$3,0))/BO$2*INDEX(Usage!$D$5:$ABF$11,MATCH(UsagePerHour!$B$68,Usage!$C$5:$C$11,0),MATCH(UsagePerHour!BO$4,Usage!$D$3:$ABF$3,0)),"")</f>
        <v>0.20139147018451711</v>
      </c>
      <c r="BP75" s="27">
        <f>IFERROR(INDEX(Sales!$D$5:$ABF$18,MATCH(UsagePerHour!$B75,Sales!$C$5:$C$18,0),MATCH(UsagePerHour!BP$4,Sales!$D$3:$ABF$3,0))/BP$2*INDEX(Usage!$D$5:$ABF$11,MATCH(UsagePerHour!$B$68,Usage!$C$5:$C$11,0),MATCH(UsagePerHour!BP$4,Usage!$D$3:$ABF$3,0)),"")</f>
        <v>0.18409580838323353</v>
      </c>
      <c r="BQ75" s="27">
        <f>IFERROR(INDEX(Sales!$D$5:$ABF$18,MATCH(UsagePerHour!$B75,Sales!$C$5:$C$18,0),MATCH(UsagePerHour!BQ$4,Sales!$D$3:$ABF$3,0))/BQ$2*INDEX(Usage!$D$5:$ABF$11,MATCH(UsagePerHour!$B$68,Usage!$C$5:$C$11,0),MATCH(UsagePerHour!BQ$4,Usage!$D$3:$ABF$3,0)),"")</f>
        <v>0.2642800718132855</v>
      </c>
      <c r="BR75" s="27">
        <f>IFERROR(INDEX(Sales!$D$5:$ABF$18,MATCH(UsagePerHour!$B75,Sales!$C$5:$C$18,0),MATCH(UsagePerHour!BR$4,Sales!$D$3:$ABF$3,0))/BR$2*INDEX(Usage!$D$5:$ABF$11,MATCH(UsagePerHour!$B$68,Usage!$C$5:$C$11,0),MATCH(UsagePerHour!BR$4,Usage!$D$3:$ABF$3,0)),"")</f>
        <v>0.2201796136969546</v>
      </c>
      <c r="BS75" s="27">
        <f>IFERROR(INDEX(Sales!$D$5:$ABF$18,MATCH(UsagePerHour!$B75,Sales!$C$5:$C$18,0),MATCH(UsagePerHour!BS$4,Sales!$D$3:$ABF$3,0))/BS$2*INDEX(Usage!$D$5:$ABF$11,MATCH(UsagePerHour!$B$68,Usage!$C$5:$C$11,0),MATCH(UsagePerHour!BS$4,Usage!$D$3:$ABF$3,0)),"")</f>
        <v>0.12069562065443043</v>
      </c>
      <c r="BT75" s="27">
        <f>IFERROR(INDEX(Sales!$D$5:$ABF$18,MATCH(UsagePerHour!$B75,Sales!$C$5:$C$18,0),MATCH(UsagePerHour!BT$4,Sales!$D$3:$ABF$3,0))/BT$2*INDEX(Usage!$D$5:$ABF$11,MATCH(UsagePerHour!$B$68,Usage!$C$5:$C$11,0),MATCH(UsagePerHour!BT$4,Usage!$D$3:$ABF$3,0)),"")</f>
        <v>0.35414166515142331</v>
      </c>
      <c r="BU75" s="27">
        <f>IFERROR(INDEX(Sales!$D$5:$ABF$18,MATCH(UsagePerHour!$B75,Sales!$C$5:$C$18,0),MATCH(UsagePerHour!BU$4,Sales!$D$3:$ABF$3,0))/BU$2*INDEX(Usage!$D$5:$ABF$11,MATCH(UsagePerHour!$B$68,Usage!$C$5:$C$11,0),MATCH(UsagePerHour!BU$4,Usage!$D$3:$ABF$3,0)),"")</f>
        <v>0.17407509910128502</v>
      </c>
      <c r="BV75" s="27">
        <f>IFERROR(INDEX(Sales!$D$5:$ABF$18,MATCH(UsagePerHour!$B75,Sales!$C$5:$C$18,0),MATCH(UsagePerHour!BV$4,Sales!$D$3:$ABF$3,0))/BV$2*INDEX(Usage!$D$5:$ABF$11,MATCH(UsagePerHour!$B$68,Usage!$C$5:$C$11,0),MATCH(UsagePerHour!BV$4,Usage!$D$3:$ABF$3,0)),"")</f>
        <v>0.20139147018451711</v>
      </c>
      <c r="BW75" s="27">
        <f>IFERROR(INDEX(Sales!$D$5:$ABF$18,MATCH(UsagePerHour!$B75,Sales!$C$5:$C$18,0),MATCH(UsagePerHour!BW$4,Sales!$D$3:$ABF$3,0))/BW$2*INDEX(Usage!$D$5:$ABF$11,MATCH(UsagePerHour!$B$68,Usage!$C$5:$C$11,0),MATCH(UsagePerHour!BW$4,Usage!$D$3:$ABF$3,0)),"")</f>
        <v>0.18409580838323353</v>
      </c>
      <c r="BX75" s="27">
        <f>IFERROR(INDEX(Sales!$D$5:$ABF$18,MATCH(UsagePerHour!$B75,Sales!$C$5:$C$18,0),MATCH(UsagePerHour!BX$4,Sales!$D$3:$ABF$3,0))/BX$2*INDEX(Usage!$D$5:$ABF$11,MATCH(UsagePerHour!$B$68,Usage!$C$5:$C$11,0),MATCH(UsagePerHour!BX$4,Usage!$D$3:$ABF$3,0)),"")</f>
        <v>0.2642800718132855</v>
      </c>
      <c r="BY75" s="27">
        <f>IFERROR(INDEX(Sales!$D$5:$ABF$18,MATCH(UsagePerHour!$B75,Sales!$C$5:$C$18,0),MATCH(UsagePerHour!BY$4,Sales!$D$3:$ABF$3,0))/BY$2*INDEX(Usage!$D$5:$ABF$11,MATCH(UsagePerHour!$B$68,Usage!$C$5:$C$11,0),MATCH(UsagePerHour!BY$4,Usage!$D$3:$ABF$3,0)),"")</f>
        <v>0.2201796136969546</v>
      </c>
      <c r="BZ75" s="27">
        <f>IFERROR(INDEX(Sales!$D$5:$ABF$18,MATCH(UsagePerHour!$B75,Sales!$C$5:$C$18,0),MATCH(UsagePerHour!BZ$4,Sales!$D$3:$ABF$3,0))/BZ$2*INDEX(Usage!$D$5:$ABF$11,MATCH(UsagePerHour!$B$68,Usage!$C$5:$C$11,0),MATCH(UsagePerHour!BZ$4,Usage!$D$3:$ABF$3,0)),"")</f>
        <v>0.12069562065443043</v>
      </c>
      <c r="CA75" s="27">
        <f>IFERROR(INDEX(Sales!$D$5:$ABF$18,MATCH(UsagePerHour!$B75,Sales!$C$5:$C$18,0),MATCH(UsagePerHour!CA$4,Sales!$D$3:$ABF$3,0))/CA$2*INDEX(Usage!$D$5:$ABF$11,MATCH(UsagePerHour!$B$68,Usage!$C$5:$C$11,0),MATCH(UsagePerHour!CA$4,Usage!$D$3:$ABF$3,0)),"")</f>
        <v>0.35414166515142331</v>
      </c>
      <c r="CB75" s="27">
        <f>IFERROR(INDEX(Sales!$D$5:$ABF$18,MATCH(UsagePerHour!$B75,Sales!$C$5:$C$18,0),MATCH(UsagePerHour!CB$4,Sales!$D$3:$ABF$3,0))/CB$2*INDEX(Usage!$D$5:$ABF$11,MATCH(UsagePerHour!$B$68,Usage!$C$5:$C$11,0),MATCH(UsagePerHour!CB$4,Usage!$D$3:$ABF$3,0)),"")</f>
        <v>0.17407509910128502</v>
      </c>
      <c r="CC75" s="27">
        <f>IFERROR(INDEX(Sales!$D$5:$ABF$18,MATCH(UsagePerHour!$B75,Sales!$C$5:$C$18,0),MATCH(UsagePerHour!CC$4,Sales!$D$3:$ABF$3,0))/CC$2*INDEX(Usage!$D$5:$ABF$11,MATCH(UsagePerHour!$B$68,Usage!$C$5:$C$11,0),MATCH(UsagePerHour!CC$4,Usage!$D$3:$ABF$3,0)),"")</f>
        <v>0.20139147018451711</v>
      </c>
      <c r="CD75" s="27">
        <f>IFERROR(INDEX(Sales!$D$5:$ABF$18,MATCH(UsagePerHour!$B75,Sales!$C$5:$C$18,0),MATCH(UsagePerHour!CD$4,Sales!$D$3:$ABF$3,0))/CD$2*INDEX(Usage!$D$5:$ABF$11,MATCH(UsagePerHour!$B$68,Usage!$C$5:$C$11,0),MATCH(UsagePerHour!CD$4,Usage!$D$3:$ABF$3,0)),"")</f>
        <v>0.18409580838323353</v>
      </c>
      <c r="CE75" s="27">
        <f>IFERROR(INDEX(Sales!$D$5:$ABF$18,MATCH(UsagePerHour!$B75,Sales!$C$5:$C$18,0),MATCH(UsagePerHour!CE$4,Sales!$D$3:$ABF$3,0))/CE$2*INDEX(Usage!$D$5:$ABF$11,MATCH(UsagePerHour!$B$68,Usage!$C$5:$C$11,0),MATCH(UsagePerHour!CE$4,Usage!$D$3:$ABF$3,0)),"")</f>
        <v>0.2642800718132855</v>
      </c>
      <c r="CF75" s="27">
        <f>IFERROR(INDEX(Sales!$D$5:$ABF$18,MATCH(UsagePerHour!$B75,Sales!$C$5:$C$18,0),MATCH(UsagePerHour!CF$4,Sales!$D$3:$ABF$3,0))/CF$2*INDEX(Usage!$D$5:$ABF$11,MATCH(UsagePerHour!$B$68,Usage!$C$5:$C$11,0),MATCH(UsagePerHour!CF$4,Usage!$D$3:$ABF$3,0)),"")</f>
        <v>0.2201796136969546</v>
      </c>
      <c r="CG75" s="27">
        <f>IFERROR(INDEX(Sales!$D$5:$ABF$18,MATCH(UsagePerHour!$B75,Sales!$C$5:$C$18,0),MATCH(UsagePerHour!CG$4,Sales!$D$3:$ABF$3,0))/CG$2*INDEX(Usage!$D$5:$ABF$11,MATCH(UsagePerHour!$B$68,Usage!$C$5:$C$11,0),MATCH(UsagePerHour!CG$4,Usage!$D$3:$ABF$3,0)),"")</f>
        <v>0.12069562065443043</v>
      </c>
      <c r="CH75" s="27">
        <f>IFERROR(INDEX(Sales!$D$5:$ABF$18,MATCH(UsagePerHour!$B75,Sales!$C$5:$C$18,0),MATCH(UsagePerHour!CH$4,Sales!$D$3:$ABF$3,0))/CH$2*INDEX(Usage!$D$5:$ABF$11,MATCH(UsagePerHour!$B$68,Usage!$C$5:$C$11,0),MATCH(UsagePerHour!CH$4,Usage!$D$3:$ABF$3,0)),"")</f>
        <v>0.35414166515142331</v>
      </c>
      <c r="CI75" s="27">
        <f>IFERROR(INDEX(Sales!$D$5:$ABF$18,MATCH(UsagePerHour!$B75,Sales!$C$5:$C$18,0),MATCH(UsagePerHour!CI$4,Sales!$D$3:$ABF$3,0))/CI$2*INDEX(Usage!$D$5:$ABF$11,MATCH(UsagePerHour!$B$68,Usage!$C$5:$C$11,0),MATCH(UsagePerHour!CI$4,Usage!$D$3:$ABF$3,0)),"")</f>
        <v>0.17407509910128502</v>
      </c>
      <c r="CJ75" s="27">
        <f>IFERROR(INDEX(Sales!$D$5:$ABF$18,MATCH(UsagePerHour!$B75,Sales!$C$5:$C$18,0),MATCH(UsagePerHour!CJ$4,Sales!$D$3:$ABF$3,0))/CJ$2*INDEX(Usage!$D$5:$ABF$11,MATCH(UsagePerHour!$B$68,Usage!$C$5:$C$11,0),MATCH(UsagePerHour!CJ$4,Usage!$D$3:$ABF$3,0)),"")</f>
        <v>0.20139147018451711</v>
      </c>
      <c r="CK75" s="27">
        <f>IFERROR(INDEX(Sales!$D$5:$ABF$18,MATCH(UsagePerHour!$B75,Sales!$C$5:$C$18,0),MATCH(UsagePerHour!CK$4,Sales!$D$3:$ABF$3,0))/CK$2*INDEX(Usage!$D$5:$ABF$11,MATCH(UsagePerHour!$B$68,Usage!$C$5:$C$11,0),MATCH(UsagePerHour!CK$4,Usage!$D$3:$ABF$3,0)),"")</f>
        <v>0.18409580838323353</v>
      </c>
      <c r="CL75" s="27">
        <f>IFERROR(INDEX(Sales!$D$5:$ABF$18,MATCH(UsagePerHour!$B75,Sales!$C$5:$C$18,0),MATCH(UsagePerHour!CL$4,Sales!$D$3:$ABF$3,0))/CL$2*INDEX(Usage!$D$5:$ABF$11,MATCH(UsagePerHour!$B$68,Usage!$C$5:$C$11,0),MATCH(UsagePerHour!CL$4,Usage!$D$3:$ABF$3,0)),"")</f>
        <v>0.2642800718132855</v>
      </c>
      <c r="CM75" s="27">
        <f>IFERROR(INDEX(Sales!$D$5:$ABF$18,MATCH(UsagePerHour!$B75,Sales!$C$5:$C$18,0),MATCH(UsagePerHour!CM$4,Sales!$D$3:$ABF$3,0))/CM$2*INDEX(Usage!$D$5:$ABF$11,MATCH(UsagePerHour!$B$68,Usage!$C$5:$C$11,0),MATCH(UsagePerHour!CM$4,Usage!$D$3:$ABF$3,0)),"")</f>
        <v>0.2201796136969546</v>
      </c>
      <c r="CN75" s="27">
        <f>IFERROR(INDEX(Sales!$D$5:$ABF$18,MATCH(UsagePerHour!$B75,Sales!$C$5:$C$18,0),MATCH(UsagePerHour!CN$4,Sales!$D$3:$ABF$3,0))/CN$2*INDEX(Usage!$D$5:$ABF$11,MATCH(UsagePerHour!$B$68,Usage!$C$5:$C$11,0),MATCH(UsagePerHour!CN$4,Usage!$D$3:$ABF$3,0)),"")</f>
        <v>0.12069562065443043</v>
      </c>
      <c r="CO75" s="27">
        <f>IFERROR(INDEX(Sales!$D$5:$ABF$18,MATCH(UsagePerHour!$B75,Sales!$C$5:$C$18,0),MATCH(UsagePerHour!CO$4,Sales!$D$3:$ABF$3,0))/CO$2*INDEX(Usage!$D$5:$ABF$11,MATCH(UsagePerHour!$B$68,Usage!$C$5:$C$11,0),MATCH(UsagePerHour!CO$4,Usage!$D$3:$ABF$3,0)),"")</f>
        <v>0.35414166515142331</v>
      </c>
      <c r="CP75" s="27">
        <f>IFERROR(INDEX(Sales!$D$5:$ABF$18,MATCH(UsagePerHour!$B75,Sales!$C$5:$C$18,0),MATCH(UsagePerHour!CP$4,Sales!$D$3:$ABF$3,0))/CP$2*INDEX(Usage!$D$5:$ABF$11,MATCH(UsagePerHour!$B$68,Usage!$C$5:$C$11,0),MATCH(UsagePerHour!CP$4,Usage!$D$3:$ABF$3,0)),"")</f>
        <v>0.17407509910128502</v>
      </c>
      <c r="CQ75" s="27">
        <f>IFERROR(INDEX(Sales!$D$5:$ABF$18,MATCH(UsagePerHour!$B75,Sales!$C$5:$C$18,0),MATCH(UsagePerHour!CQ$4,Sales!$D$3:$ABF$3,0))/CQ$2*INDEX(Usage!$D$5:$ABF$11,MATCH(UsagePerHour!$B$68,Usage!$C$5:$C$11,0),MATCH(UsagePerHour!CQ$4,Usage!$D$3:$ABF$3,0)),"")</f>
        <v>0.20139147018451711</v>
      </c>
      <c r="CR75" s="27">
        <f>IFERROR(INDEX(Sales!$D$5:$ABF$18,MATCH(UsagePerHour!$B75,Sales!$C$5:$C$18,0),MATCH(UsagePerHour!CR$4,Sales!$D$3:$ABF$3,0))/CR$2*INDEX(Usage!$D$5:$ABF$11,MATCH(UsagePerHour!$B$68,Usage!$C$5:$C$11,0),MATCH(UsagePerHour!CR$4,Usage!$D$3:$ABF$3,0)),"")</f>
        <v>0.18409580838323353</v>
      </c>
      <c r="CS75" s="27">
        <f>IFERROR(INDEX(Sales!$D$5:$ABF$18,MATCH(UsagePerHour!$B75,Sales!$C$5:$C$18,0),MATCH(UsagePerHour!CS$4,Sales!$D$3:$ABF$3,0))/CS$2*INDEX(Usage!$D$5:$ABF$11,MATCH(UsagePerHour!$B$68,Usage!$C$5:$C$11,0),MATCH(UsagePerHour!CS$4,Usage!$D$3:$ABF$3,0)),"")</f>
        <v>0.2642800718132855</v>
      </c>
      <c r="CT75" s="27">
        <f>IFERROR(INDEX(Sales!$D$5:$ABF$18,MATCH(UsagePerHour!$B75,Sales!$C$5:$C$18,0),MATCH(UsagePerHour!CT$4,Sales!$D$3:$ABF$3,0))/CT$2*INDEX(Usage!$D$5:$ABF$11,MATCH(UsagePerHour!$B$68,Usage!$C$5:$C$11,0),MATCH(UsagePerHour!CT$4,Usage!$D$3:$ABF$3,0)),"")</f>
        <v>0.2201796136969546</v>
      </c>
      <c r="CU75" s="27">
        <f>IFERROR(INDEX(Sales!$D$5:$ABF$18,MATCH(UsagePerHour!$B75,Sales!$C$5:$C$18,0),MATCH(UsagePerHour!CU$4,Sales!$D$3:$ABF$3,0))/CU$2*INDEX(Usage!$D$5:$ABF$11,MATCH(UsagePerHour!$B$68,Usage!$C$5:$C$11,0),MATCH(UsagePerHour!CU$4,Usage!$D$3:$ABF$3,0)),"")</f>
        <v>0.12069562065443043</v>
      </c>
      <c r="CV75" s="27">
        <f>IFERROR(INDEX(Sales!$D$5:$ABF$18,MATCH(UsagePerHour!$B75,Sales!$C$5:$C$18,0),MATCH(UsagePerHour!CV$4,Sales!$D$3:$ABF$3,0))/CV$2*INDEX(Usage!$D$5:$ABF$11,MATCH(UsagePerHour!$B$68,Usage!$C$5:$C$11,0),MATCH(UsagePerHour!CV$4,Usage!$D$3:$ABF$3,0)),"")</f>
        <v>0.35414166515142331</v>
      </c>
      <c r="CW75" s="27">
        <f>IFERROR(INDEX(Sales!$D$5:$ABF$18,MATCH(UsagePerHour!$B75,Sales!$C$5:$C$18,0),MATCH(UsagePerHour!CW$4,Sales!$D$3:$ABF$3,0))/CW$2*INDEX(Usage!$D$5:$ABF$11,MATCH(UsagePerHour!$B$68,Usage!$C$5:$C$11,0),MATCH(UsagePerHour!CW$4,Usage!$D$3:$ABF$3,0)),"")</f>
        <v>0.17407509910128502</v>
      </c>
      <c r="CX75" s="27">
        <f>IFERROR(INDEX(Sales!$D$5:$ABF$18,MATCH(UsagePerHour!$B75,Sales!$C$5:$C$18,0),MATCH(UsagePerHour!CX$4,Sales!$D$3:$ABF$3,0))/CX$2*INDEX(Usage!$D$5:$ABF$11,MATCH(UsagePerHour!$B$68,Usage!$C$5:$C$11,0),MATCH(UsagePerHour!CX$4,Usage!$D$3:$ABF$3,0)),"")</f>
        <v>0.20139147018451711</v>
      </c>
      <c r="CY75" s="27">
        <f>IFERROR(INDEX(Sales!$D$5:$ABF$18,MATCH(UsagePerHour!$B75,Sales!$C$5:$C$18,0),MATCH(UsagePerHour!CY$4,Sales!$D$3:$ABF$3,0))/CY$2*INDEX(Usage!$D$5:$ABF$11,MATCH(UsagePerHour!$B$68,Usage!$C$5:$C$11,0),MATCH(UsagePerHour!CY$4,Usage!$D$3:$ABF$3,0)),"")</f>
        <v>0.18409580838323353</v>
      </c>
      <c r="CZ75" s="27">
        <f>IFERROR(INDEX(Sales!$D$5:$ABF$18,MATCH(UsagePerHour!$B75,Sales!$C$5:$C$18,0),MATCH(UsagePerHour!CZ$4,Sales!$D$3:$ABF$3,0))/CZ$2*INDEX(Usage!$D$5:$ABF$11,MATCH(UsagePerHour!$B$68,Usage!$C$5:$C$11,0),MATCH(UsagePerHour!CZ$4,Usage!$D$3:$ABF$3,0)),"")</f>
        <v>0.2642800718132855</v>
      </c>
      <c r="DA75" s="27">
        <f>IFERROR(INDEX(Sales!$D$5:$ABF$18,MATCH(UsagePerHour!$B75,Sales!$C$5:$C$18,0),MATCH(UsagePerHour!DA$4,Sales!$D$3:$ABF$3,0))/DA$2*INDEX(Usage!$D$5:$ABF$11,MATCH(UsagePerHour!$B$68,Usage!$C$5:$C$11,0),MATCH(UsagePerHour!DA$4,Usage!$D$3:$ABF$3,0)),"")</f>
        <v>0.33996359281437127</v>
      </c>
      <c r="DB75" s="27">
        <f>IFERROR(INDEX(Sales!$D$5:$ABF$18,MATCH(UsagePerHour!$B75,Sales!$C$5:$C$18,0),MATCH(UsagePerHour!DB$4,Sales!$D$3:$ABF$3,0))/DB$2*INDEX(Usage!$D$5:$ABF$11,MATCH(UsagePerHour!$B$68,Usage!$C$5:$C$11,0),MATCH(UsagePerHour!DB$4,Usage!$D$3:$ABF$3,0)),"")</f>
        <v>1.1711696683162368E-2</v>
      </c>
      <c r="DC75" s="27">
        <f>IFERROR(INDEX(Sales!$D$5:$ABF$18,MATCH(UsagePerHour!$B75,Sales!$C$5:$C$18,0),MATCH(UsagePerHour!DC$4,Sales!$D$3:$ABF$3,0))/DC$2*INDEX(Usage!$D$5:$ABF$11,MATCH(UsagePerHour!$B$68,Usage!$C$5:$C$11,0),MATCH(UsagePerHour!DC$4,Usage!$D$3:$ABF$3,0)),"")</f>
        <v>0.18253086710280669</v>
      </c>
      <c r="DD75" s="27">
        <f>IFERROR(INDEX(Sales!$D$5:$ABF$18,MATCH(UsagePerHour!$B75,Sales!$C$5:$C$18,0),MATCH(UsagePerHour!DD$4,Sales!$D$3:$ABF$3,0))/DD$2*INDEX(Usage!$D$5:$ABF$11,MATCH(UsagePerHour!$B$68,Usage!$C$5:$C$11,0),MATCH(UsagePerHour!DD$4,Usage!$D$3:$ABF$3,0)),"")</f>
        <v>0.1492117479431907</v>
      </c>
      <c r="DE75" s="27">
        <f>IFERROR(INDEX(Sales!$D$5:$ABF$18,MATCH(UsagePerHour!$B75,Sales!$C$5:$C$18,0),MATCH(UsagePerHour!DE$4,Sales!$D$3:$ABF$3,0))/DE$2*INDEX(Usage!$D$5:$ABF$11,MATCH(UsagePerHour!$B$68,Usage!$C$5:$C$11,0),MATCH(UsagePerHour!DE$4,Usage!$D$3:$ABF$3,0)),"")</f>
        <v>0.14513747116684783</v>
      </c>
      <c r="DF75" s="27">
        <f>IFERROR(INDEX(Sales!$D$5:$ABF$18,MATCH(UsagePerHour!$B75,Sales!$C$5:$C$18,0),MATCH(UsagePerHour!DF$4,Sales!$D$3:$ABF$3,0))/DF$2*INDEX(Usage!$D$5:$ABF$11,MATCH(UsagePerHour!$B$68,Usage!$C$5:$C$11,0),MATCH(UsagePerHour!DF$4,Usage!$D$3:$ABF$3,0)),"")</f>
        <v>0.11907390047136801</v>
      </c>
      <c r="DG75" s="27">
        <f>IFERROR(INDEX(Sales!$D$5:$ABF$18,MATCH(UsagePerHour!$B75,Sales!$C$5:$C$18,0),MATCH(UsagePerHour!DG$4,Sales!$D$3:$ABF$3,0))/DG$2*INDEX(Usage!$D$5:$ABF$11,MATCH(UsagePerHour!$B$68,Usage!$C$5:$C$11,0),MATCH(UsagePerHour!DG$4,Usage!$D$3:$ABF$3,0)),"")</f>
        <v>3.7900731093295684E-2</v>
      </c>
      <c r="DH75" s="27">
        <f>IFERROR(INDEX(Sales!$D$5:$ABF$18,MATCH(UsagePerHour!$B75,Sales!$C$5:$C$18,0),MATCH(UsagePerHour!DH$4,Sales!$D$3:$ABF$3,0))/DH$2*INDEX(Usage!$D$5:$ABF$11,MATCH(UsagePerHour!$B$68,Usage!$C$5:$C$11,0),MATCH(UsagePerHour!DH$4,Usage!$D$3:$ABF$3,0)),"")</f>
        <v>0.24749323348338872</v>
      </c>
      <c r="DI75" s="27">
        <f>IFERROR(INDEX(Sales!$D$5:$ABF$18,MATCH(UsagePerHour!$B75,Sales!$C$5:$C$18,0),MATCH(UsagePerHour!DI$4,Sales!$D$3:$ABF$3,0))/DI$2*INDEX(Usage!$D$5:$ABF$11,MATCH(UsagePerHour!$B$68,Usage!$C$5:$C$11,0),MATCH(UsagePerHour!DI$4,Usage!$D$3:$ABF$3,0)),"")</f>
        <v>0.13966200981636009</v>
      </c>
      <c r="DJ75" s="27">
        <f>IFERROR(INDEX(Sales!$D$5:$ABF$18,MATCH(UsagePerHour!$B75,Sales!$C$5:$C$18,0),MATCH(UsagePerHour!DJ$4,Sales!$D$3:$ABF$3,0))/DJ$2*INDEX(Usage!$D$5:$ABF$11,MATCH(UsagePerHour!$B$68,Usage!$C$5:$C$11,0),MATCH(UsagePerHour!DJ$4,Usage!$D$3:$ABF$3,0)),"")</f>
        <v>0.19255382871422957</v>
      </c>
      <c r="DK75" s="27">
        <f>IFERROR(INDEX(Sales!$D$5:$ABF$18,MATCH(UsagePerHour!$B75,Sales!$C$5:$C$18,0),MATCH(UsagePerHour!DK$4,Sales!$D$3:$ABF$3,0))/DK$2*INDEX(Usage!$D$5:$ABF$11,MATCH(UsagePerHour!$B$68,Usage!$C$5:$C$11,0),MATCH(UsagePerHour!DK$4,Usage!$D$3:$ABF$3,0)),"")</f>
        <v>7.0099267151088704E-2</v>
      </c>
      <c r="DL75" s="27">
        <f>IFERROR(INDEX(Sales!$D$5:$ABF$18,MATCH(UsagePerHour!$B75,Sales!$C$5:$C$18,0),MATCH(UsagePerHour!DL$4,Sales!$D$3:$ABF$3,0))/DL$2*INDEX(Usage!$D$5:$ABF$11,MATCH(UsagePerHour!$B$68,Usage!$C$5:$C$11,0),MATCH(UsagePerHour!DL$4,Usage!$D$3:$ABF$3,0)),"")</f>
        <v>0.17982224333573196</v>
      </c>
      <c r="DM75" s="27">
        <f>IFERROR(INDEX(Sales!$D$5:$ABF$18,MATCH(UsagePerHour!$B75,Sales!$C$5:$C$18,0),MATCH(UsagePerHour!DM$4,Sales!$D$3:$ABF$3,0))/DM$2*INDEX(Usage!$D$5:$ABF$11,MATCH(UsagePerHour!$B$68,Usage!$C$5:$C$11,0),MATCH(UsagePerHour!DM$4,Usage!$D$3:$ABF$3,0)),"")</f>
        <v>0.10773363774733638</v>
      </c>
      <c r="DN75" s="27">
        <f>IFERROR(INDEX(Sales!$D$5:$ABF$18,MATCH(UsagePerHour!$B75,Sales!$C$5:$C$18,0),MATCH(UsagePerHour!DN$4,Sales!$D$3:$ABF$3,0))/DN$2*INDEX(Usage!$D$5:$ABF$11,MATCH(UsagePerHour!$B$68,Usage!$C$5:$C$11,0),MATCH(UsagePerHour!DN$4,Usage!$D$3:$ABF$3,0)),"")</f>
        <v>0.11789480203768794</v>
      </c>
      <c r="DO75" s="27">
        <f>IFERROR(INDEX(Sales!$D$5:$ABF$18,MATCH(UsagePerHour!$B75,Sales!$C$5:$C$18,0),MATCH(UsagePerHour!DO$4,Sales!$D$3:$ABF$3,0))/DO$2*INDEX(Usage!$D$5:$ABF$11,MATCH(UsagePerHour!$B$68,Usage!$C$5:$C$11,0),MATCH(UsagePerHour!DO$4,Usage!$D$3:$ABF$3,0)),"")</f>
        <v>0.10260056770937867</v>
      </c>
      <c r="DP75" s="27">
        <f>IFERROR(INDEX(Sales!$D$5:$ABF$18,MATCH(UsagePerHour!$B75,Sales!$C$5:$C$18,0),MATCH(UsagePerHour!DP$4,Sales!$D$3:$ABF$3,0))/DP$2*INDEX(Usage!$D$5:$ABF$11,MATCH(UsagePerHour!$B$68,Usage!$C$5:$C$11,0),MATCH(UsagePerHour!DP$4,Usage!$D$3:$ABF$3,0)),"")</f>
        <v>0.17678114158948333</v>
      </c>
      <c r="DQ75" s="27">
        <f>IFERROR(INDEX(Sales!$D$5:$ABF$18,MATCH(UsagePerHour!$B75,Sales!$C$5:$C$18,0),MATCH(UsagePerHour!DQ$4,Sales!$D$3:$ABF$3,0))/DQ$2*INDEX(Usage!$D$5:$ABF$11,MATCH(UsagePerHour!$B$68,Usage!$C$5:$C$11,0),MATCH(UsagePerHour!DQ$4,Usage!$D$3:$ABF$3,0)),"")</f>
        <v>0.11118428540771802</v>
      </c>
      <c r="DR75" s="27">
        <f>IFERROR(INDEX(Sales!$D$5:$ABF$18,MATCH(UsagePerHour!$B75,Sales!$C$5:$C$18,0),MATCH(UsagePerHour!DR$4,Sales!$D$3:$ABF$3,0))/DR$2*INDEX(Usage!$D$5:$ABF$11,MATCH(UsagePerHour!$B$68,Usage!$C$5:$C$11,0),MATCH(UsagePerHour!DR$4,Usage!$D$3:$ABF$3,0)),"")</f>
        <v>3.6738605319038893E-2</v>
      </c>
      <c r="DS75" s="27">
        <f>IFERROR(INDEX(Sales!$D$5:$ABF$18,MATCH(UsagePerHour!$B75,Sales!$C$5:$C$18,0),MATCH(UsagePerHour!DS$4,Sales!$D$3:$ABF$3,0))/DS$2*INDEX(Usage!$D$5:$ABF$11,MATCH(UsagePerHour!$B$68,Usage!$C$5:$C$11,0),MATCH(UsagePerHour!DS$4,Usage!$D$3:$ABF$3,0)),"")</f>
        <v>0.32361072486054082</v>
      </c>
      <c r="DT75" s="27">
        <f>IFERROR(INDEX(Sales!$D$5:$ABF$18,MATCH(UsagePerHour!$B75,Sales!$C$5:$C$18,0),MATCH(UsagePerHour!DT$4,Sales!$D$3:$ABF$3,0))/DT$2*INDEX(Usage!$D$5:$ABF$11,MATCH(UsagePerHour!$B$68,Usage!$C$5:$C$11,0),MATCH(UsagePerHour!DT$4,Usage!$D$3:$ABF$3,0)),"")</f>
        <v>5.0162082514734765E-2</v>
      </c>
      <c r="DU75" s="27">
        <f>IFERROR(INDEX(Sales!$D$5:$ABF$18,MATCH(UsagePerHour!$B75,Sales!$C$5:$C$18,0),MATCH(UsagePerHour!DU$4,Sales!$D$3:$ABF$3,0))/DU$2*INDEX(Usage!$D$5:$ABF$11,MATCH(UsagePerHour!$B$68,Usage!$C$5:$C$11,0),MATCH(UsagePerHour!DU$4,Usage!$D$3:$ABF$3,0)),"")</f>
        <v>8.5841896946149104E-2</v>
      </c>
      <c r="DV75" s="27">
        <f>IFERROR(INDEX(Sales!$D$5:$ABF$18,MATCH(UsagePerHour!$B75,Sales!$C$5:$C$18,0),MATCH(UsagePerHour!DV$4,Sales!$D$3:$ABF$3,0))/DV$2*INDEX(Usage!$D$5:$ABF$11,MATCH(UsagePerHour!$B$68,Usage!$C$5:$C$11,0),MATCH(UsagePerHour!DV$4,Usage!$D$3:$ABF$3,0)),"")</f>
        <v>0.10670123456790123</v>
      </c>
      <c r="DW75" s="27">
        <f>IFERROR(INDEX(Sales!$D$5:$ABF$18,MATCH(UsagePerHour!$B75,Sales!$C$5:$C$18,0),MATCH(UsagePerHour!DW$4,Sales!$D$3:$ABF$3,0))/DW$2*INDEX(Usage!$D$5:$ABF$11,MATCH(UsagePerHour!$B$68,Usage!$C$5:$C$11,0),MATCH(UsagePerHour!DW$4,Usage!$D$3:$ABF$3,0)),"")</f>
        <v>0.13046524900651052</v>
      </c>
      <c r="DX75" s="27">
        <f>IFERROR(INDEX(Sales!$D$5:$ABF$18,MATCH(UsagePerHour!$B75,Sales!$C$5:$C$18,0),MATCH(UsagePerHour!DX$4,Sales!$D$3:$ABF$3,0))/DX$2*INDEX(Usage!$D$5:$ABF$11,MATCH(UsagePerHour!$B$68,Usage!$C$5:$C$11,0),MATCH(UsagePerHour!DX$4,Usage!$D$3:$ABF$3,0)),"")</f>
        <v>0.30784514434428245</v>
      </c>
      <c r="DY75" s="27">
        <f>IFERROR(INDEX(Sales!$D$5:$ABF$18,MATCH(UsagePerHour!$B75,Sales!$C$5:$C$18,0),MATCH(UsagePerHour!DY$4,Sales!$D$3:$ABF$3,0))/DY$2*INDEX(Usage!$D$5:$ABF$11,MATCH(UsagePerHour!$B$68,Usage!$C$5:$C$11,0),MATCH(UsagePerHour!DY$4,Usage!$D$3:$ABF$3,0)),"")</f>
        <v>0.22379033494642453</v>
      </c>
      <c r="DZ75" s="27">
        <f>IFERROR(INDEX(Sales!$D$5:$ABF$18,MATCH(UsagePerHour!$B75,Sales!$C$5:$C$18,0),MATCH(UsagePerHour!DZ$4,Sales!$D$3:$ABF$3,0))/DZ$2*INDEX(Usage!$D$5:$ABF$11,MATCH(UsagePerHour!$B$68,Usage!$C$5:$C$11,0),MATCH(UsagePerHour!DZ$4,Usage!$D$3:$ABF$3,0)),"")</f>
        <v>0.21183487732454587</v>
      </c>
      <c r="EA75" s="27">
        <f>IFERROR(INDEX(Sales!$D$5:$ABF$18,MATCH(UsagePerHour!$B75,Sales!$C$5:$C$18,0),MATCH(UsagePerHour!EA$4,Sales!$D$3:$ABF$3,0))/EA$2*INDEX(Usage!$D$5:$ABF$11,MATCH(UsagePerHour!$B$68,Usage!$C$5:$C$11,0),MATCH(UsagePerHour!EA$4,Usage!$D$3:$ABF$3,0)),"")</f>
        <v>0.21231290645988413</v>
      </c>
      <c r="EB75" s="27">
        <f>IFERROR(INDEX(Sales!$D$5:$ABF$18,MATCH(UsagePerHour!$B75,Sales!$C$5:$C$18,0),MATCH(UsagePerHour!EB$4,Sales!$D$3:$ABF$3,0))/EB$2*INDEX(Usage!$D$5:$ABF$11,MATCH(UsagePerHour!$B$68,Usage!$C$5:$C$11,0),MATCH(UsagePerHour!EB$4,Usage!$D$3:$ABF$3,0)),"")</f>
        <v>4.7646683221000359E-2</v>
      </c>
      <c r="EC75" s="27">
        <f>IFERROR(INDEX(Sales!$D$5:$ABF$18,MATCH(UsagePerHour!$B75,Sales!$C$5:$C$18,0),MATCH(UsagePerHour!EC$4,Sales!$D$3:$ABF$3,0))/EC$2*INDEX(Usage!$D$5:$ABF$11,MATCH(UsagePerHour!$B$68,Usage!$C$5:$C$11,0),MATCH(UsagePerHour!EC$4,Usage!$D$3:$ABF$3,0)),"")</f>
        <v>0.21178947809507845</v>
      </c>
      <c r="ED75" s="27">
        <f>IFERROR(INDEX(Sales!$D$5:$ABF$18,MATCH(UsagePerHour!$B75,Sales!$C$5:$C$18,0),MATCH(UsagePerHour!ED$4,Sales!$D$3:$ABF$3,0))/ED$2*INDEX(Usage!$D$5:$ABF$11,MATCH(UsagePerHour!$B$68,Usage!$C$5:$C$11,0),MATCH(UsagePerHour!ED$4,Usage!$D$3:$ABF$3,0)),"")</f>
        <v>0.11512237685964835</v>
      </c>
      <c r="EE75" s="27">
        <f>IFERROR(INDEX(Sales!$D$5:$ABF$18,MATCH(UsagePerHour!$B75,Sales!$C$5:$C$18,0),MATCH(UsagePerHour!EE$4,Sales!$D$3:$ABF$3,0))/EE$2*INDEX(Usage!$D$5:$ABF$11,MATCH(UsagePerHour!$B$68,Usage!$C$5:$C$11,0),MATCH(UsagePerHour!EE$4,Usage!$D$3:$ABF$3,0)),"")</f>
        <v>0.14297043996654815</v>
      </c>
      <c r="EF75" s="27">
        <f>IFERROR(INDEX(Sales!$D$5:$ABF$18,MATCH(UsagePerHour!$B75,Sales!$C$5:$C$18,0),MATCH(UsagePerHour!EF$4,Sales!$D$3:$ABF$3,0))/EF$2*INDEX(Usage!$D$5:$ABF$11,MATCH(UsagePerHour!$B$68,Usage!$C$5:$C$11,0),MATCH(UsagePerHour!EF$4,Usage!$D$3:$ABF$3,0)),"")</f>
        <v>0.1028147933565083</v>
      </c>
      <c r="EG75" s="27">
        <f>IFERROR(INDEX(Sales!$D$5:$ABF$18,MATCH(UsagePerHour!$B75,Sales!$C$5:$C$18,0),MATCH(UsagePerHour!EG$4,Sales!$D$3:$ABF$3,0))/EG$2*INDEX(Usage!$D$5:$ABF$11,MATCH(UsagePerHour!$B$68,Usage!$C$5:$C$11,0),MATCH(UsagePerHour!EG$4,Usage!$D$3:$ABF$3,0)),"")</f>
        <v>0.18437157624537398</v>
      </c>
      <c r="EH75" s="27">
        <f>IFERROR(INDEX(Sales!$D$5:$ABF$18,MATCH(UsagePerHour!$B75,Sales!$C$5:$C$18,0),MATCH(UsagePerHour!EH$4,Sales!$D$3:$ABF$3,0))/EH$2*INDEX(Usage!$D$5:$ABF$11,MATCH(UsagePerHour!$B$68,Usage!$C$5:$C$11,0),MATCH(UsagePerHour!EH$4,Usage!$D$3:$ABF$3,0)),"")</f>
        <v>4.986274710642221E-2</v>
      </c>
      <c r="EI75" s="27">
        <f>IFERROR(INDEX(Sales!$D$5:$ABF$18,MATCH(UsagePerHour!$B75,Sales!$C$5:$C$18,0),MATCH(UsagePerHour!EI$4,Sales!$D$3:$ABF$3,0))/EI$2*INDEX(Usage!$D$5:$ABF$11,MATCH(UsagePerHour!$B$68,Usage!$C$5:$C$11,0),MATCH(UsagePerHour!EI$4,Usage!$D$3:$ABF$3,0)),"")</f>
        <v>0.1123477747435235</v>
      </c>
      <c r="EJ75" s="27">
        <f>IFERROR(INDEX(Sales!$D$5:$ABF$18,MATCH(UsagePerHour!$B75,Sales!$C$5:$C$18,0),MATCH(UsagePerHour!EJ$4,Sales!$D$3:$ABF$3,0))/EJ$2*INDEX(Usage!$D$5:$ABF$11,MATCH(UsagePerHour!$B$68,Usage!$C$5:$C$11,0),MATCH(UsagePerHour!EJ$4,Usage!$D$3:$ABF$3,0)),"")</f>
        <v>0.10548104332408617</v>
      </c>
      <c r="EK75" s="27">
        <f>IFERROR(INDEX(Sales!$D$5:$ABF$18,MATCH(UsagePerHour!$B75,Sales!$C$5:$C$18,0),MATCH(UsagePerHour!EK$4,Sales!$D$3:$ABF$3,0))/EK$2*INDEX(Usage!$D$5:$ABF$11,MATCH(UsagePerHour!$B$68,Usage!$C$5:$C$11,0),MATCH(UsagePerHour!EK$4,Usage!$D$3:$ABF$3,0)),"")</f>
        <v>0.11045675468265923</v>
      </c>
      <c r="EL75" s="27">
        <f>IFERROR(INDEX(Sales!$D$5:$ABF$18,MATCH(UsagePerHour!$B75,Sales!$C$5:$C$18,0),MATCH(UsagePerHour!EL$4,Sales!$D$3:$ABF$3,0))/EL$2*INDEX(Usage!$D$5:$ABF$11,MATCH(UsagePerHour!$B$68,Usage!$C$5:$C$11,0),MATCH(UsagePerHour!EL$4,Usage!$D$3:$ABF$3,0)),"")</f>
        <v>0.19834897415902553</v>
      </c>
      <c r="EM75" s="27">
        <f>IFERROR(INDEX(Sales!$D$5:$ABF$18,MATCH(UsagePerHour!$B75,Sales!$C$5:$C$18,0),MATCH(UsagePerHour!EM$4,Sales!$D$3:$ABF$3,0))/EM$2*INDEX(Usage!$D$5:$ABF$11,MATCH(UsagePerHour!$B$68,Usage!$C$5:$C$11,0),MATCH(UsagePerHour!EM$4,Usage!$D$3:$ABF$3,0)),"")</f>
        <v>0.10118959766213065</v>
      </c>
      <c r="EN75" s="27">
        <f>IFERROR(INDEX(Sales!$D$5:$ABF$18,MATCH(UsagePerHour!$B75,Sales!$C$5:$C$18,0),MATCH(UsagePerHour!EN$4,Sales!$D$3:$ABF$3,0))/EN$2*INDEX(Usage!$D$5:$ABF$11,MATCH(UsagePerHour!$B$68,Usage!$C$5:$C$11,0),MATCH(UsagePerHour!EN$4,Usage!$D$3:$ABF$3,0)),"")</f>
        <v>0.25603237925558697</v>
      </c>
      <c r="EO75" s="27">
        <f>IFERROR(INDEX(Sales!$D$5:$ABF$18,MATCH(UsagePerHour!$B75,Sales!$C$5:$C$18,0),MATCH(UsagePerHour!EO$4,Sales!$D$3:$ABF$3,0))/EO$2*INDEX(Usage!$D$5:$ABF$11,MATCH(UsagePerHour!$B$68,Usage!$C$5:$C$11,0),MATCH(UsagePerHour!EO$4,Usage!$D$3:$ABF$3,0)),"")</f>
        <v>0.15122468814366347</v>
      </c>
      <c r="EP75" s="27">
        <f>IFERROR(INDEX(Sales!$D$5:$ABF$18,MATCH(UsagePerHour!$B75,Sales!$C$5:$C$18,0),MATCH(UsagePerHour!EP$4,Sales!$D$3:$ABF$3,0))/EP$2*INDEX(Usage!$D$5:$ABF$11,MATCH(UsagePerHour!$B$68,Usage!$C$5:$C$11,0),MATCH(UsagePerHour!EP$4,Usage!$D$3:$ABF$3,0)),"")</f>
        <v>7.5889691650217514E-2</v>
      </c>
      <c r="EQ75" s="27">
        <f>IFERROR(INDEX(Sales!$D$5:$ABF$18,MATCH(UsagePerHour!$B75,Sales!$C$5:$C$18,0),MATCH(UsagePerHour!EQ$4,Sales!$D$3:$ABF$3,0))/EQ$2*INDEX(Usage!$D$5:$ABF$11,MATCH(UsagePerHour!$B$68,Usage!$C$5:$C$11,0),MATCH(UsagePerHour!EQ$4,Usage!$D$3:$ABF$3,0)),"")</f>
        <v>0.19338905775075987</v>
      </c>
      <c r="ER75" s="27">
        <f>IFERROR(INDEX(Sales!$D$5:$ABF$18,MATCH(UsagePerHour!$B75,Sales!$C$5:$C$18,0),MATCH(UsagePerHour!ER$4,Sales!$D$3:$ABF$3,0))/ER$2*INDEX(Usage!$D$5:$ABF$11,MATCH(UsagePerHour!$B$68,Usage!$C$5:$C$11,0),MATCH(UsagePerHour!ER$4,Usage!$D$3:$ABF$3,0)),"")</f>
        <v>0.1050498338870432</v>
      </c>
      <c r="ES75" s="27">
        <f>IFERROR(INDEX(Sales!$D$5:$ABF$18,MATCH(UsagePerHour!$B75,Sales!$C$5:$C$18,0),MATCH(UsagePerHour!ES$4,Sales!$D$3:$ABF$3,0))/ES$2*INDEX(Usage!$D$5:$ABF$11,MATCH(UsagePerHour!$B$68,Usage!$C$5:$C$11,0),MATCH(UsagePerHour!ES$4,Usage!$D$3:$ABF$3,0)),"")</f>
        <v>0.27751245972171862</v>
      </c>
      <c r="ET75" s="27">
        <f>IFERROR(INDEX(Sales!$D$5:$ABF$18,MATCH(UsagePerHour!$B75,Sales!$C$5:$C$18,0),MATCH(UsagePerHour!ET$4,Sales!$D$3:$ABF$3,0))/ET$2*INDEX(Usage!$D$5:$ABF$11,MATCH(UsagePerHour!$B$68,Usage!$C$5:$C$11,0),MATCH(UsagePerHour!ET$4,Usage!$D$3:$ABF$3,0)),"")</f>
        <v>0.11134988042584319</v>
      </c>
      <c r="EU75" s="27">
        <f>IFERROR(INDEX(Sales!$D$5:$ABF$18,MATCH(UsagePerHour!$B75,Sales!$C$5:$C$18,0),MATCH(UsagePerHour!EU$4,Sales!$D$3:$ABF$3,0))/EU$2*INDEX(Usage!$D$5:$ABF$11,MATCH(UsagePerHour!$B$68,Usage!$C$5:$C$11,0),MATCH(UsagePerHour!EU$4,Usage!$D$3:$ABF$3,0)),"")</f>
        <v>0.6350811775542653</v>
      </c>
      <c r="EV75" s="27">
        <f>IFERROR(INDEX(Sales!$D$5:$ABF$18,MATCH(UsagePerHour!$B75,Sales!$C$5:$C$18,0),MATCH(UsagePerHour!EV$4,Sales!$D$3:$ABF$3,0))/EV$2*INDEX(Usage!$D$5:$ABF$11,MATCH(UsagePerHour!$B$68,Usage!$C$5:$C$11,0),MATCH(UsagePerHour!EV$4,Usage!$D$3:$ABF$3,0)),"")</f>
        <v>0.14639274856738546</v>
      </c>
      <c r="EW75" s="27">
        <f>IFERROR(INDEX(Sales!$D$5:$ABF$18,MATCH(UsagePerHour!$B75,Sales!$C$5:$C$18,0),MATCH(UsagePerHour!EW$4,Sales!$D$3:$ABF$3,0))/EW$2*INDEX(Usage!$D$5:$ABF$11,MATCH(UsagePerHour!$B$68,Usage!$C$5:$C$11,0),MATCH(UsagePerHour!EW$4,Usage!$D$3:$ABF$3,0)),"")</f>
        <v>0.11247742453344037</v>
      </c>
      <c r="EX75" s="27">
        <f>IFERROR(INDEX(Sales!$D$5:$ABF$18,MATCH(UsagePerHour!$B75,Sales!$C$5:$C$18,0),MATCH(UsagePerHour!EX$4,Sales!$D$3:$ABF$3,0))/EX$2*INDEX(Usage!$D$5:$ABF$11,MATCH(UsagePerHour!$B$68,Usage!$C$5:$C$11,0),MATCH(UsagePerHour!EX$4,Usage!$D$3:$ABF$3,0)),"")</f>
        <v>0.20617647261524891</v>
      </c>
      <c r="EY75" s="27">
        <f>IFERROR(INDEX(Sales!$D$5:$ABF$18,MATCH(UsagePerHour!$B75,Sales!$C$5:$C$18,0),MATCH(UsagePerHour!EY$4,Sales!$D$3:$ABF$3,0))/EY$2*INDEX(Usage!$D$5:$ABF$11,MATCH(UsagePerHour!$B$68,Usage!$C$5:$C$11,0),MATCH(UsagePerHour!EY$4,Usage!$D$3:$ABF$3,0)),"")</f>
        <v>0.33612517063950437</v>
      </c>
      <c r="EZ75" s="27">
        <f>IFERROR(INDEX(Sales!$D$5:$ABF$18,MATCH(UsagePerHour!$B75,Sales!$C$5:$C$18,0),MATCH(UsagePerHour!EZ$4,Sales!$D$3:$ABF$3,0))/EZ$2*INDEX(Usage!$D$5:$ABF$11,MATCH(UsagePerHour!$B$68,Usage!$C$5:$C$11,0),MATCH(UsagePerHour!EZ$4,Usage!$D$3:$ABF$3,0)),"")</f>
        <v>0.27366552061635757</v>
      </c>
      <c r="FA75" s="27">
        <f>IFERROR(INDEX(Sales!$D$5:$ABF$18,MATCH(UsagePerHour!$B75,Sales!$C$5:$C$18,0),MATCH(UsagePerHour!FA$4,Sales!$D$3:$ABF$3,0))/FA$2*INDEX(Usage!$D$5:$ABF$11,MATCH(UsagePerHour!$B$68,Usage!$C$5:$C$11,0),MATCH(UsagePerHour!FA$4,Usage!$D$3:$ABF$3,0)),"")</f>
        <v>8.5392551637373415E-2</v>
      </c>
      <c r="FB75" s="27">
        <f>IFERROR(INDEX(Sales!$D$5:$ABF$18,MATCH(UsagePerHour!$B75,Sales!$C$5:$C$18,0),MATCH(UsagePerHour!FB$4,Sales!$D$3:$ABF$3,0))/FB$2*INDEX(Usage!$D$5:$ABF$11,MATCH(UsagePerHour!$B$68,Usage!$C$5:$C$11,0),MATCH(UsagePerHour!FB$4,Usage!$D$3:$ABF$3,0)),"")</f>
        <v>0.22898546432301592</v>
      </c>
      <c r="FC75" s="27">
        <f>IFERROR(INDEX(Sales!$D$5:$ABF$18,MATCH(UsagePerHour!$B75,Sales!$C$5:$C$18,0),MATCH(UsagePerHour!FC$4,Sales!$D$3:$ABF$3,0))/FC$2*INDEX(Usage!$D$5:$ABF$11,MATCH(UsagePerHour!$B$68,Usage!$C$5:$C$11,0),MATCH(UsagePerHour!FC$4,Usage!$D$3:$ABF$3,0)),"")</f>
        <v>0.11394768713508432</v>
      </c>
      <c r="FD75" s="27">
        <f>IFERROR(INDEX(Sales!$D$5:$ABF$18,MATCH(UsagePerHour!$B75,Sales!$C$5:$C$18,0),MATCH(UsagePerHour!FD$4,Sales!$D$3:$ABF$3,0))/FD$2*INDEX(Usage!$D$5:$ABF$11,MATCH(UsagePerHour!$B$68,Usage!$C$5:$C$11,0),MATCH(UsagePerHour!FD$4,Usage!$D$3:$ABF$3,0)),"")</f>
        <v>2.7565025022015081E-2</v>
      </c>
      <c r="FE75" s="27">
        <f>IFERROR(INDEX(Sales!$D$5:$ABF$18,MATCH(UsagePerHour!$B75,Sales!$C$5:$C$18,0),MATCH(UsagePerHour!FE$4,Sales!$D$3:$ABF$3,0))/FE$2*INDEX(Usage!$D$5:$ABF$11,MATCH(UsagePerHour!$B$68,Usage!$C$5:$C$11,0),MATCH(UsagePerHour!FE$4,Usage!$D$3:$ABF$3,0)),"")</f>
        <v>0.11942010099364717</v>
      </c>
      <c r="FF75" s="27">
        <f>IFERROR(INDEX(Sales!$D$5:$ABF$18,MATCH(UsagePerHour!$B75,Sales!$C$5:$C$18,0),MATCH(UsagePerHour!FF$4,Sales!$D$3:$ABF$3,0))/FF$2*INDEX(Usage!$D$5:$ABF$11,MATCH(UsagePerHour!$B$68,Usage!$C$5:$C$11,0),MATCH(UsagePerHour!FF$4,Usage!$D$3:$ABF$3,0)),"")</f>
        <v>6.5802944110135583E-2</v>
      </c>
      <c r="FG75" s="27">
        <f>IFERROR(INDEX(Sales!$D$5:$ABF$18,MATCH(UsagePerHour!$B75,Sales!$C$5:$C$18,0),MATCH(UsagePerHour!FG$4,Sales!$D$3:$ABF$3,0))/FG$2*INDEX(Usage!$D$5:$ABF$11,MATCH(UsagePerHour!$B$68,Usage!$C$5:$C$11,0),MATCH(UsagePerHour!FG$4,Usage!$D$3:$ABF$3,0)),"")</f>
        <v>3.7211728175437463E-2</v>
      </c>
      <c r="FH75" s="27">
        <f>IFERROR(INDEX(Sales!$D$5:$ABF$18,MATCH(UsagePerHour!$B75,Sales!$C$5:$C$18,0),MATCH(UsagePerHour!FH$4,Sales!$D$3:$ABF$3,0))/FH$2*INDEX(Usage!$D$5:$ABF$11,MATCH(UsagePerHour!$B$68,Usage!$C$5:$C$11,0),MATCH(UsagePerHour!FH$4,Usage!$D$3:$ABF$3,0)),"")</f>
        <v>1.4392720922751711E-2</v>
      </c>
      <c r="FI75" s="27">
        <f>IFERROR(INDEX(Sales!$D$5:$ABF$18,MATCH(UsagePerHour!$B75,Sales!$C$5:$C$18,0),MATCH(UsagePerHour!FI$4,Sales!$D$3:$ABF$3,0))/FI$2*INDEX(Usage!$D$5:$ABF$11,MATCH(UsagePerHour!$B$68,Usage!$C$5:$C$11,0),MATCH(UsagePerHour!FI$4,Usage!$D$3:$ABF$3,0)),"")</f>
        <v>0.1289582142889536</v>
      </c>
      <c r="FJ75" s="27">
        <f>IFERROR(INDEX(Sales!$D$5:$ABF$18,MATCH(UsagePerHour!$B75,Sales!$C$5:$C$18,0),MATCH(UsagePerHour!FJ$4,Sales!$D$3:$ABF$3,0))/FJ$2*INDEX(Usage!$D$5:$ABF$11,MATCH(UsagePerHour!$B$68,Usage!$C$5:$C$11,0),MATCH(UsagePerHour!FJ$4,Usage!$D$3:$ABF$3,0)),"")</f>
        <v>0.17923096231308941</v>
      </c>
      <c r="FK75" s="27">
        <f>IFERROR(INDEX(Sales!$D$5:$ABF$18,MATCH(UsagePerHour!$B75,Sales!$C$5:$C$18,0),MATCH(UsagePerHour!FK$4,Sales!$D$3:$ABF$3,0))/FK$2*INDEX(Usage!$D$5:$ABF$11,MATCH(UsagePerHour!$B$68,Usage!$C$5:$C$11,0),MATCH(UsagePerHour!FK$4,Usage!$D$3:$ABF$3,0)),"")</f>
        <v>0.1051824982336531</v>
      </c>
      <c r="FL75" s="27">
        <f>IFERROR(INDEX(Sales!$D$5:$ABF$18,MATCH(UsagePerHour!$B75,Sales!$C$5:$C$18,0),MATCH(UsagePerHour!FL$4,Sales!$D$3:$ABF$3,0))/FL$2*INDEX(Usage!$D$5:$ABF$11,MATCH(UsagePerHour!$B$68,Usage!$C$5:$C$11,0),MATCH(UsagePerHour!FL$4,Usage!$D$3:$ABF$3,0)),"")</f>
        <v>0.10195732244858527</v>
      </c>
      <c r="FM75" s="27">
        <f>IFERROR(INDEX(Sales!$D$5:$ABF$18,MATCH(UsagePerHour!$B75,Sales!$C$5:$C$18,0),MATCH(UsagePerHour!FM$4,Sales!$D$3:$ABF$3,0))/FM$2*INDEX(Usage!$D$5:$ABF$11,MATCH(UsagePerHour!$B$68,Usage!$C$5:$C$11,0),MATCH(UsagePerHour!FM$4,Usage!$D$3:$ABF$3,0)),"")</f>
        <v>0.10924349345254747</v>
      </c>
      <c r="FN75" s="27">
        <f>IFERROR(INDEX(Sales!$D$5:$ABF$18,MATCH(UsagePerHour!$B75,Sales!$C$5:$C$18,0),MATCH(UsagePerHour!FN$4,Sales!$D$3:$ABF$3,0))/FN$2*INDEX(Usage!$D$5:$ABF$11,MATCH(UsagePerHour!$B$68,Usage!$C$5:$C$11,0),MATCH(UsagePerHour!FN$4,Usage!$D$3:$ABF$3,0)),"")</f>
        <v>0.11994471855199994</v>
      </c>
      <c r="FO75" s="27">
        <f>IFERROR(INDEX(Sales!$D$5:$ABF$18,MATCH(UsagePerHour!$B75,Sales!$C$5:$C$18,0),MATCH(UsagePerHour!FO$4,Sales!$D$3:$ABF$3,0))/FO$2*INDEX(Usage!$D$5:$ABF$11,MATCH(UsagePerHour!$B$68,Usage!$C$5:$C$11,0),MATCH(UsagePerHour!FO$4,Usage!$D$3:$ABF$3,0)),"")</f>
        <v>0.15005547337278105</v>
      </c>
      <c r="FP75" s="27">
        <f>IFERROR(INDEX(Sales!$D$5:$ABF$18,MATCH(UsagePerHour!$B75,Sales!$C$5:$C$18,0),MATCH(UsagePerHour!FP$4,Sales!$D$3:$ABF$3,0))/FP$2*INDEX(Usage!$D$5:$ABF$11,MATCH(UsagePerHour!$B$68,Usage!$C$5:$C$11,0),MATCH(UsagePerHour!FP$4,Usage!$D$3:$ABF$3,0)),"")</f>
        <v>0.28032492198239284</v>
      </c>
      <c r="FQ75" s="27">
        <f>IFERROR(INDEX(Sales!$D$5:$ABF$18,MATCH(UsagePerHour!$B75,Sales!$C$5:$C$18,0),MATCH(UsagePerHour!FQ$4,Sales!$D$3:$ABF$3,0))/FQ$2*INDEX(Usage!$D$5:$ABF$11,MATCH(UsagePerHour!$B$68,Usage!$C$5:$C$11,0),MATCH(UsagePerHour!FQ$4,Usage!$D$3:$ABF$3,0)),"")</f>
        <v>0.76631475206221067</v>
      </c>
      <c r="FR75" s="27">
        <f>IFERROR(INDEX(Sales!$D$5:$ABF$18,MATCH(UsagePerHour!$B75,Sales!$C$5:$C$18,0),MATCH(UsagePerHour!FR$4,Sales!$D$3:$ABF$3,0))/FR$2*INDEX(Usage!$D$5:$ABF$11,MATCH(UsagePerHour!$B$68,Usage!$C$5:$C$11,0),MATCH(UsagePerHour!FR$4,Usage!$D$3:$ABF$3,0)),"")</f>
        <v>0.10485906058617674</v>
      </c>
      <c r="FS75" s="27">
        <f>IFERROR(INDEX(Sales!$D$5:$ABF$18,MATCH(UsagePerHour!$B75,Sales!$C$5:$C$18,0),MATCH(UsagePerHour!FS$4,Sales!$D$3:$ABF$3,0))/FS$2*INDEX(Usage!$D$5:$ABF$11,MATCH(UsagePerHour!$B$68,Usage!$C$5:$C$11,0),MATCH(UsagePerHour!FS$4,Usage!$D$3:$ABF$3,0)),"")</f>
        <v>0.32115434924787445</v>
      </c>
      <c r="FT75" s="27">
        <f>IFERROR(INDEX(Sales!$D$5:$ABF$18,MATCH(UsagePerHour!$B75,Sales!$C$5:$C$18,0),MATCH(UsagePerHour!FT$4,Sales!$D$3:$ABF$3,0))/FT$2*INDEX(Usage!$D$5:$ABF$11,MATCH(UsagePerHour!$B$68,Usage!$C$5:$C$11,0),MATCH(UsagePerHour!FT$4,Usage!$D$3:$ABF$3,0)),"")</f>
        <v>9.1075713802347691E-2</v>
      </c>
      <c r="FU75" s="27">
        <f>IFERROR(INDEX(Sales!$D$5:$ABF$18,MATCH(UsagePerHour!$B75,Sales!$C$5:$C$18,0),MATCH(UsagePerHour!FU$4,Sales!$D$3:$ABF$3,0))/FU$2*INDEX(Usage!$D$5:$ABF$11,MATCH(UsagePerHour!$B$68,Usage!$C$5:$C$11,0),MATCH(UsagePerHour!FU$4,Usage!$D$3:$ABF$3,0)),"")</f>
        <v>0.14590396612833387</v>
      </c>
      <c r="FV75" s="27">
        <f>IFERROR(INDEX(Sales!$D$5:$ABF$18,MATCH(UsagePerHour!$B75,Sales!$C$5:$C$18,0),MATCH(UsagePerHour!FV$4,Sales!$D$3:$ABF$3,0))/FV$2*INDEX(Usage!$D$5:$ABF$11,MATCH(UsagePerHour!$B$68,Usage!$C$5:$C$11,0),MATCH(UsagePerHour!FV$4,Usage!$D$3:$ABF$3,0)),"")</f>
        <v>0.11788860492011594</v>
      </c>
      <c r="FW75" s="27">
        <f>IFERROR(INDEX(Sales!$D$5:$ABF$18,MATCH(UsagePerHour!$B75,Sales!$C$5:$C$18,0),MATCH(UsagePerHour!FW$4,Sales!$D$3:$ABF$3,0))/FW$2*INDEX(Usage!$D$5:$ABF$11,MATCH(UsagePerHour!$B$68,Usage!$C$5:$C$11,0),MATCH(UsagePerHour!FW$4,Usage!$D$3:$ABF$3,0)),"")</f>
        <v>0.11942649300329061</v>
      </c>
      <c r="FX75" s="27">
        <f>IFERROR(INDEX(Sales!$D$5:$ABF$18,MATCH(UsagePerHour!$B75,Sales!$C$5:$C$18,0),MATCH(UsagePerHour!FX$4,Sales!$D$3:$ABF$3,0))/FX$2*INDEX(Usage!$D$5:$ABF$11,MATCH(UsagePerHour!$B$68,Usage!$C$5:$C$11,0),MATCH(UsagePerHour!FX$4,Usage!$D$3:$ABF$3,0)),"")</f>
        <v>6.5959074560979256E-2</v>
      </c>
      <c r="FY75" s="27">
        <f>IFERROR(INDEX(Sales!$D$5:$ABF$18,MATCH(UsagePerHour!$B75,Sales!$C$5:$C$18,0),MATCH(UsagePerHour!FY$4,Sales!$D$3:$ABF$3,0))/FY$2*INDEX(Usage!$D$5:$ABF$11,MATCH(UsagePerHour!$B$68,Usage!$C$5:$C$11,0),MATCH(UsagePerHour!FY$4,Usage!$D$3:$ABF$3,0)),"")</f>
        <v>3.6697396280057339E-2</v>
      </c>
      <c r="FZ75" s="27">
        <f>IFERROR(INDEX(Sales!$D$5:$ABF$18,MATCH(UsagePerHour!$B75,Sales!$C$5:$C$18,0),MATCH(UsagePerHour!FZ$4,Sales!$D$3:$ABF$3,0))/FZ$2*INDEX(Usage!$D$5:$ABF$11,MATCH(UsagePerHour!$B$68,Usage!$C$5:$C$11,0),MATCH(UsagePerHour!FZ$4,Usage!$D$3:$ABF$3,0)),"")</f>
        <v>0.21934798809837333</v>
      </c>
      <c r="GA75" s="27">
        <f>IFERROR(INDEX(Sales!$D$5:$ABF$18,MATCH(UsagePerHour!$B75,Sales!$C$5:$C$18,0),MATCH(UsagePerHour!GA$4,Sales!$D$3:$ABF$3,0))/GA$2*INDEX(Usage!$D$5:$ABF$11,MATCH(UsagePerHour!$B$68,Usage!$C$5:$C$11,0),MATCH(UsagePerHour!GA$4,Usage!$D$3:$ABF$3,0)),"")</f>
        <v>0.13218453249188819</v>
      </c>
      <c r="GB75" s="27">
        <f>IFERROR(INDEX(Sales!$D$5:$ABF$18,MATCH(UsagePerHour!$B75,Sales!$C$5:$C$18,0),MATCH(UsagePerHour!GB$4,Sales!$D$3:$ABF$3,0))/GB$2*INDEX(Usage!$D$5:$ABF$11,MATCH(UsagePerHour!$B$68,Usage!$C$5:$C$11,0),MATCH(UsagePerHour!GB$4,Usage!$D$3:$ABF$3,0)),"")</f>
        <v>0.11830086001652008</v>
      </c>
      <c r="GC75" s="27">
        <f>IFERROR(INDEX(Sales!$D$5:$ABF$18,MATCH(UsagePerHour!$B75,Sales!$C$5:$C$18,0),MATCH(UsagePerHour!GC$4,Sales!$D$3:$ABF$3,0))/GC$2*INDEX(Usage!$D$5:$ABF$11,MATCH(UsagePerHour!$B$68,Usage!$C$5:$C$11,0),MATCH(UsagePerHour!GC$4,Usage!$D$3:$ABF$3,0)),"")</f>
        <v>0.23515834916637623</v>
      </c>
      <c r="GD75" s="27">
        <f>IFERROR(INDEX(Sales!$D$5:$ABF$18,MATCH(UsagePerHour!$B75,Sales!$C$5:$C$18,0),MATCH(UsagePerHour!GD$4,Sales!$D$3:$ABF$3,0))/GD$2*INDEX(Usage!$D$5:$ABF$11,MATCH(UsagePerHour!$B$68,Usage!$C$5:$C$11,0),MATCH(UsagePerHour!GD$4,Usage!$D$3:$ABF$3,0)),"")</f>
        <v>0.35379513263844131</v>
      </c>
      <c r="GE75" s="27">
        <f>IFERROR(INDEX(Sales!$D$5:$ABF$18,MATCH(UsagePerHour!$B75,Sales!$C$5:$C$18,0),MATCH(UsagePerHour!GE$4,Sales!$D$3:$ABF$3,0))/GE$2*INDEX(Usage!$D$5:$ABF$11,MATCH(UsagePerHour!$B$68,Usage!$C$5:$C$11,0),MATCH(UsagePerHour!GE$4,Usage!$D$3:$ABF$3,0)),"")</f>
        <v>6.8305356720302884E-2</v>
      </c>
      <c r="GF75" s="27">
        <f>IFERROR(INDEX(Sales!$D$5:$ABF$18,MATCH(UsagePerHour!$B75,Sales!$C$5:$C$18,0),MATCH(UsagePerHour!GF$4,Sales!$D$3:$ABF$3,0))/GF$2*INDEX(Usage!$D$5:$ABF$11,MATCH(UsagePerHour!$B$68,Usage!$C$5:$C$11,0),MATCH(UsagePerHour!GF$4,Usage!$D$3:$ABF$3,0)),"")</f>
        <v>8.4124789923196483E-2</v>
      </c>
      <c r="GG75" s="27">
        <f>IFERROR(INDEX(Sales!$D$5:$ABF$18,MATCH(UsagePerHour!$B75,Sales!$C$5:$C$18,0),MATCH(UsagePerHour!GG$4,Sales!$D$3:$ABF$3,0))/GG$2*INDEX(Usage!$D$5:$ABF$11,MATCH(UsagePerHour!$B$68,Usage!$C$5:$C$11,0),MATCH(UsagePerHour!GG$4,Usage!$D$3:$ABF$3,0)),"")</f>
        <v>8.4280386344075739E-2</v>
      </c>
      <c r="GH75" s="27">
        <f>IFERROR(INDEX(Sales!$D$5:$ABF$18,MATCH(UsagePerHour!$B75,Sales!$C$5:$C$18,0),MATCH(UsagePerHour!GH$4,Sales!$D$3:$ABF$3,0))/GH$2*INDEX(Usage!$D$5:$ABF$11,MATCH(UsagePerHour!$B$68,Usage!$C$5:$C$11,0),MATCH(UsagePerHour!GH$4,Usage!$D$3:$ABF$3,0)),"")</f>
        <v>0.15127595085226345</v>
      </c>
      <c r="GI75" s="27">
        <f>IFERROR(INDEX(Sales!$D$5:$ABF$18,MATCH(UsagePerHour!$B75,Sales!$C$5:$C$18,0),MATCH(UsagePerHour!GI$4,Sales!$D$3:$ABF$3,0))/GI$2*INDEX(Usage!$D$5:$ABF$11,MATCH(UsagePerHour!$B$68,Usage!$C$5:$C$11,0),MATCH(UsagePerHour!GI$4,Usage!$D$3:$ABF$3,0)),"")</f>
        <v>0.23738713979711434</v>
      </c>
      <c r="GJ75" s="27">
        <f>IFERROR(INDEX(Sales!$D$5:$ABF$18,MATCH(UsagePerHour!$B75,Sales!$C$5:$C$18,0),MATCH(UsagePerHour!GJ$4,Sales!$D$3:$ABF$3,0))/GJ$2*INDEX(Usage!$D$5:$ABF$11,MATCH(UsagePerHour!$B$68,Usage!$C$5:$C$11,0),MATCH(UsagePerHour!GJ$4,Usage!$D$3:$ABF$3,0)),"")</f>
        <v>0.18085229396665589</v>
      </c>
      <c r="GK75" s="27">
        <f>IFERROR(INDEX(Sales!$D$5:$ABF$18,MATCH(UsagePerHour!$B75,Sales!$C$5:$C$18,0),MATCH(UsagePerHour!GK$4,Sales!$D$3:$ABF$3,0))/GK$2*INDEX(Usage!$D$5:$ABF$11,MATCH(UsagePerHour!$B$68,Usage!$C$5:$C$11,0),MATCH(UsagePerHour!GK$4,Usage!$D$3:$ABF$3,0)),"")</f>
        <v>0.35479411012603446</v>
      </c>
      <c r="GL75" s="27">
        <f>IFERROR(INDEX(Sales!$D$5:$ABF$18,MATCH(UsagePerHour!$B75,Sales!$C$5:$C$18,0),MATCH(UsagePerHour!GL$4,Sales!$D$3:$ABF$3,0))/GL$2*INDEX(Usage!$D$5:$ABF$11,MATCH(UsagePerHour!$B$68,Usage!$C$5:$C$11,0),MATCH(UsagePerHour!GL$4,Usage!$D$3:$ABF$3,0)),"")</f>
        <v>9.67771881237139E-2</v>
      </c>
      <c r="GM75" s="27">
        <f>IFERROR(INDEX(Sales!$D$5:$ABF$18,MATCH(UsagePerHour!$B75,Sales!$C$5:$C$18,0),MATCH(UsagePerHour!GM$4,Sales!$D$3:$ABF$3,0))/GM$2*INDEX(Usage!$D$5:$ABF$11,MATCH(UsagePerHour!$B$68,Usage!$C$5:$C$11,0),MATCH(UsagePerHour!GM$4,Usage!$D$3:$ABF$3,0)),"")</f>
        <v>0.18320381470123595</v>
      </c>
      <c r="GN75" s="27">
        <f>IFERROR(INDEX(Sales!$D$5:$ABF$18,MATCH(UsagePerHour!$B75,Sales!$C$5:$C$18,0),MATCH(UsagePerHour!GN$4,Sales!$D$3:$ABF$3,0))/GN$2*INDEX(Usage!$D$5:$ABF$11,MATCH(UsagePerHour!$B$68,Usage!$C$5:$C$11,0),MATCH(UsagePerHour!GN$4,Usage!$D$3:$ABF$3,0)),"")</f>
        <v>0.1319007716808106</v>
      </c>
      <c r="GO75" s="27">
        <f>IFERROR(INDEX(Sales!$D$5:$ABF$18,MATCH(UsagePerHour!$B75,Sales!$C$5:$C$18,0),MATCH(UsagePerHour!GO$4,Sales!$D$3:$ABF$3,0))/GO$2*INDEX(Usage!$D$5:$ABF$11,MATCH(UsagePerHour!$B$68,Usage!$C$5:$C$11,0),MATCH(UsagePerHour!GO$4,Usage!$D$3:$ABF$3,0)),"")</f>
        <v>0.19330346898664086</v>
      </c>
      <c r="GP75" s="27">
        <f>IFERROR(INDEX(Sales!$D$5:$ABF$18,MATCH(UsagePerHour!$B75,Sales!$C$5:$C$18,0),MATCH(UsagePerHour!GP$4,Sales!$D$3:$ABF$3,0))/GP$2*INDEX(Usage!$D$5:$ABF$11,MATCH(UsagePerHour!$B$68,Usage!$C$5:$C$11,0),MATCH(UsagePerHour!GP$4,Usage!$D$3:$ABF$3,0)),"")</f>
        <v>0.85325584576007363</v>
      </c>
      <c r="GQ75" s="27">
        <f>IFERROR(INDEX(Sales!$D$5:$ABF$18,MATCH(UsagePerHour!$B75,Sales!$C$5:$C$18,0),MATCH(UsagePerHour!GQ$4,Sales!$D$3:$ABF$3,0))/GQ$2*INDEX(Usage!$D$5:$ABF$11,MATCH(UsagePerHour!$B$68,Usage!$C$5:$C$11,0),MATCH(UsagePerHour!GQ$4,Usage!$D$3:$ABF$3,0)),"")</f>
        <v>0.16427242259503905</v>
      </c>
      <c r="GR75" s="27">
        <f>IFERROR(INDEX(Sales!$D$5:$ABF$18,MATCH(UsagePerHour!$B75,Sales!$C$5:$C$18,0),MATCH(UsagePerHour!GR$4,Sales!$D$3:$ABF$3,0))/GR$2*INDEX(Usage!$D$5:$ABF$11,MATCH(UsagePerHour!$B$68,Usage!$C$5:$C$11,0),MATCH(UsagePerHour!GR$4,Usage!$D$3:$ABF$3,0)),"")</f>
        <v>0.24041523161099701</v>
      </c>
      <c r="GS75" s="27">
        <f>IFERROR(INDEX(Sales!$D$5:$ABF$18,MATCH(UsagePerHour!$B75,Sales!$C$5:$C$18,0),MATCH(UsagePerHour!GS$4,Sales!$D$3:$ABF$3,0))/GS$2*INDEX(Usage!$D$5:$ABF$11,MATCH(UsagePerHour!$B$68,Usage!$C$5:$C$11,0),MATCH(UsagePerHour!GS$4,Usage!$D$3:$ABF$3,0)),"")</f>
        <v>6.3369120654396732E-2</v>
      </c>
      <c r="GT75" s="27">
        <f>IFERROR(INDEX(Sales!$D$5:$ABF$18,MATCH(UsagePerHour!$B75,Sales!$C$5:$C$18,0),MATCH(UsagePerHour!GT$4,Sales!$D$3:$ABF$3,0))/GT$2*INDEX(Usage!$D$5:$ABF$11,MATCH(UsagePerHour!$B$68,Usage!$C$5:$C$11,0),MATCH(UsagePerHour!GT$4,Usage!$D$3:$ABF$3,0)),"")</f>
        <v>0.29148643673661495</v>
      </c>
      <c r="GU75" s="27">
        <f>IFERROR(INDEX(Sales!$D$5:$ABF$18,MATCH(UsagePerHour!$B75,Sales!$C$5:$C$18,0),MATCH(UsagePerHour!GU$4,Sales!$D$3:$ABF$3,0))/GU$2*INDEX(Usage!$D$5:$ABF$11,MATCH(UsagePerHour!$B$68,Usage!$C$5:$C$11,0),MATCH(UsagePerHour!GU$4,Usage!$D$3:$ABF$3,0)),"")</f>
        <v>0.11695851481251031</v>
      </c>
      <c r="GV75" s="27">
        <f>IFERROR(INDEX(Sales!$D$5:$ABF$18,MATCH(UsagePerHour!$B75,Sales!$C$5:$C$18,0),MATCH(UsagePerHour!GV$4,Sales!$D$3:$ABF$3,0))/GV$2*INDEX(Usage!$D$5:$ABF$11,MATCH(UsagePerHour!$B$68,Usage!$C$5:$C$11,0),MATCH(UsagePerHour!GV$4,Usage!$D$3:$ABF$3,0)),"")</f>
        <v>0.24381379014476562</v>
      </c>
      <c r="GW75" s="27">
        <f>IFERROR(INDEX(Sales!$D$5:$ABF$18,MATCH(UsagePerHour!$B75,Sales!$C$5:$C$18,0),MATCH(UsagePerHour!GW$4,Sales!$D$3:$ABF$3,0))/GW$2*INDEX(Usage!$D$5:$ABF$11,MATCH(UsagePerHour!$B$68,Usage!$C$5:$C$11,0),MATCH(UsagePerHour!GW$4,Usage!$D$3:$ABF$3,0)),"")</f>
        <v>0.31614908892917715</v>
      </c>
      <c r="GX75" s="27">
        <f>IFERROR(INDEX(Sales!$D$5:$ABF$18,MATCH(UsagePerHour!$B75,Sales!$C$5:$C$18,0),MATCH(UsagePerHour!GX$4,Sales!$D$3:$ABF$3,0))/GX$2*INDEX(Usage!$D$5:$ABF$11,MATCH(UsagePerHour!$B$68,Usage!$C$5:$C$11,0),MATCH(UsagePerHour!GX$4,Usage!$D$3:$ABF$3,0)),"")</f>
        <v>1.7276407240510196E-2</v>
      </c>
      <c r="GY75" s="27">
        <f>IFERROR(INDEX(Sales!$D$5:$ABF$18,MATCH(UsagePerHour!$B75,Sales!$C$5:$C$18,0),MATCH(UsagePerHour!GY$4,Sales!$D$3:$ABF$3,0))/GY$2*INDEX(Usage!$D$5:$ABF$11,MATCH(UsagePerHour!$B$68,Usage!$C$5:$C$11,0),MATCH(UsagePerHour!GY$4,Usage!$D$3:$ABF$3,0)),"")</f>
        <v>0.25541933042756126</v>
      </c>
      <c r="GZ75" s="27">
        <f>IFERROR(INDEX(Sales!$D$5:$ABF$18,MATCH(UsagePerHour!$B75,Sales!$C$5:$C$18,0),MATCH(UsagePerHour!GZ$4,Sales!$D$3:$ABF$3,0))/GZ$2*INDEX(Usage!$D$5:$ABF$11,MATCH(UsagePerHour!$B$68,Usage!$C$5:$C$11,0),MATCH(UsagePerHour!GZ$4,Usage!$D$3:$ABF$3,0)),"")</f>
        <v>0.38046467065868261</v>
      </c>
      <c r="HA75" s="27">
        <f>IFERROR(INDEX(Sales!$D$5:$ABF$18,MATCH(UsagePerHour!$B75,Sales!$C$5:$C$18,0),MATCH(UsagePerHour!HA$4,Sales!$D$3:$ABF$3,0))/HA$2*INDEX(Usage!$D$5:$ABF$11,MATCH(UsagePerHour!$B$68,Usage!$C$5:$C$11,0),MATCH(UsagePerHour!HA$4,Usage!$D$3:$ABF$3,0)),"")</f>
        <v>0.10621184919210054</v>
      </c>
      <c r="HB75" s="27">
        <f>IFERROR(INDEX(Sales!$D$5:$ABF$18,MATCH(UsagePerHour!$B75,Sales!$C$5:$C$18,0),MATCH(UsagePerHour!HB$4,Sales!$D$3:$ABF$3,0))/HB$2*INDEX(Usage!$D$5:$ABF$11,MATCH(UsagePerHour!$B$68,Usage!$C$5:$C$11,0),MATCH(UsagePerHour!HB$4,Usage!$D$3:$ABF$3,0)),"")</f>
        <v>9.8564826076380438E-2</v>
      </c>
      <c r="HC75" s="27">
        <f>IFERROR(INDEX(Sales!$D$5:$ABF$18,MATCH(UsagePerHour!$B75,Sales!$C$5:$C$18,0),MATCH(UsagePerHour!HC$4,Sales!$D$3:$ABF$3,0))/HC$2*INDEX(Usage!$D$5:$ABF$11,MATCH(UsagePerHour!$B$68,Usage!$C$5:$C$11,0),MATCH(UsagePerHour!HC$4,Usage!$D$3:$ABF$3,0)),"")</f>
        <v>0.11486290176281816</v>
      </c>
      <c r="HD75" s="27">
        <f>IFERROR(INDEX(Sales!$D$5:$ABF$18,MATCH(UsagePerHour!$B75,Sales!$C$5:$C$18,0),MATCH(UsagePerHour!HD$4,Sales!$D$3:$ABF$3,0))/HD$2*INDEX(Usage!$D$5:$ABF$11,MATCH(UsagePerHour!$B$68,Usage!$C$5:$C$11,0),MATCH(UsagePerHour!HD$4,Usage!$D$3:$ABF$3,0)),"")</f>
        <v>0.15388089473656849</v>
      </c>
      <c r="HE75" s="27">
        <f>IFERROR(INDEX(Sales!$D$5:$ABF$18,MATCH(UsagePerHour!$B75,Sales!$C$5:$C$18,0),MATCH(UsagePerHour!HE$4,Sales!$D$3:$ABF$3,0))/HE$2*INDEX(Usage!$D$5:$ABF$11,MATCH(UsagePerHour!$B$68,Usage!$C$5:$C$11,0),MATCH(UsagePerHour!HE$4,Usage!$D$3:$ABF$3,0)),"")</f>
        <v>0.1490029427192148</v>
      </c>
      <c r="HF75" s="27">
        <f>IFERROR(INDEX(Sales!$D$5:$ABF$18,MATCH(UsagePerHour!$B75,Sales!$C$5:$C$18,0),MATCH(UsagePerHour!HF$4,Sales!$D$3:$ABF$3,0))/HF$2*INDEX(Usage!$D$5:$ABF$11,MATCH(UsagePerHour!$B$68,Usage!$C$5:$C$11,0),MATCH(UsagePerHour!HF$4,Usage!$D$3:$ABF$3,0)),"")</f>
        <v>0.25984751033765568</v>
      </c>
      <c r="HG75" s="27">
        <f>IFERROR(INDEX(Sales!$D$5:$ABF$18,MATCH(UsagePerHour!$B75,Sales!$C$5:$C$18,0),MATCH(UsagePerHour!HG$4,Sales!$D$3:$ABF$3,0))/HG$2*INDEX(Usage!$D$5:$ABF$11,MATCH(UsagePerHour!$B$68,Usage!$C$5:$C$11,0),MATCH(UsagePerHour!HG$4,Usage!$D$3:$ABF$3,0)),"")</f>
        <v>0.18517216465351288</v>
      </c>
      <c r="HH75" s="27">
        <f>IFERROR(INDEX(Sales!$D$5:$ABF$18,MATCH(UsagePerHour!$B75,Sales!$C$5:$C$18,0),MATCH(UsagePerHour!HH$4,Sales!$D$3:$ABF$3,0))/HH$2*INDEX(Usage!$D$5:$ABF$11,MATCH(UsagePerHour!$B$68,Usage!$C$5:$C$11,0),MATCH(UsagePerHour!HH$4,Usage!$D$3:$ABF$3,0)),"")</f>
        <v>0.30044880135272523</v>
      </c>
      <c r="HI75" s="27">
        <f>IFERROR(INDEX(Sales!$D$5:$ABF$18,MATCH(UsagePerHour!$B75,Sales!$C$5:$C$18,0),MATCH(UsagePerHour!HI$4,Sales!$D$3:$ABF$3,0))/HI$2*INDEX(Usage!$D$5:$ABF$11,MATCH(UsagePerHour!$B$68,Usage!$C$5:$C$11,0),MATCH(UsagePerHour!HI$4,Usage!$D$3:$ABF$3,0)),"")</f>
        <v>0.46547162519694402</v>
      </c>
      <c r="HJ75" s="27">
        <f>IFERROR(INDEX(Sales!$D$5:$ABF$18,MATCH(UsagePerHour!$B75,Sales!$C$5:$C$18,0),MATCH(UsagePerHour!HJ$4,Sales!$D$3:$ABF$3,0))/HJ$2*INDEX(Usage!$D$5:$ABF$11,MATCH(UsagePerHour!$B$68,Usage!$C$5:$C$11,0),MATCH(UsagePerHour!HJ$4,Usage!$D$3:$ABF$3,0)),"")</f>
        <v>0.22227848453766144</v>
      </c>
      <c r="HK75" s="27">
        <f>IFERROR(INDEX(Sales!$D$5:$ABF$18,MATCH(UsagePerHour!$B75,Sales!$C$5:$C$18,0),MATCH(UsagePerHour!HK$4,Sales!$D$3:$ABF$3,0))/HK$2*INDEX(Usage!$D$5:$ABF$11,MATCH(UsagePerHour!$B$68,Usage!$C$5:$C$11,0),MATCH(UsagePerHour!HK$4,Usage!$D$3:$ABF$3,0)),"")</f>
        <v>0.10979147577574372</v>
      </c>
      <c r="HL75" s="27">
        <f>IFERROR(INDEX(Sales!$D$5:$ABF$18,MATCH(UsagePerHour!$B75,Sales!$C$5:$C$18,0),MATCH(UsagePerHour!HL$4,Sales!$D$3:$ABF$3,0))/HL$2*INDEX(Usage!$D$5:$ABF$11,MATCH(UsagePerHour!$B$68,Usage!$C$5:$C$11,0),MATCH(UsagePerHour!HL$4,Usage!$D$3:$ABF$3,0)),"")</f>
        <v>0.31037759756715666</v>
      </c>
      <c r="HM75" s="27">
        <f>IFERROR(INDEX(Sales!$D$5:$ABF$18,MATCH(UsagePerHour!$B75,Sales!$C$5:$C$18,0),MATCH(UsagePerHour!HM$4,Sales!$D$3:$ABF$3,0))/HM$2*INDEX(Usage!$D$5:$ABF$11,MATCH(UsagePerHour!$B$68,Usage!$C$5:$C$11,0),MATCH(UsagePerHour!HM$4,Usage!$D$3:$ABF$3,0)),"")</f>
        <v>0.27736607643169336</v>
      </c>
      <c r="HN75" s="27">
        <f>IFERROR(INDEX(Sales!$D$5:$ABF$18,MATCH(UsagePerHour!$B75,Sales!$C$5:$C$18,0),MATCH(UsagePerHour!HN$4,Sales!$D$3:$ABF$3,0))/HN$2*INDEX(Usage!$D$5:$ABF$11,MATCH(UsagePerHour!$B$68,Usage!$C$5:$C$11,0),MATCH(UsagePerHour!HN$4,Usage!$D$3:$ABF$3,0)),"")</f>
        <v>0.36463454631266551</v>
      </c>
      <c r="HO75" s="27">
        <f>IFERROR(INDEX(Sales!$D$5:$ABF$18,MATCH(UsagePerHour!$B75,Sales!$C$5:$C$18,0),MATCH(UsagePerHour!HO$4,Sales!$D$3:$ABF$3,0))/HO$2*INDEX(Usage!$D$5:$ABF$11,MATCH(UsagePerHour!$B$68,Usage!$C$5:$C$11,0),MATCH(UsagePerHour!HO$4,Usage!$D$3:$ABF$3,0)),"")</f>
        <v>0.21942234874657973</v>
      </c>
      <c r="HP75" s="27">
        <f>IFERROR(INDEX(Sales!$D$5:$ABF$18,MATCH(UsagePerHour!$B75,Sales!$C$5:$C$18,0),MATCH(UsagePerHour!HP$4,Sales!$D$3:$ABF$3,0))/HP$2*INDEX(Usage!$D$5:$ABF$11,MATCH(UsagePerHour!$B$68,Usage!$C$5:$C$11,0),MATCH(UsagePerHour!HP$4,Usage!$D$3:$ABF$3,0)),"")</f>
        <v>0.17966860576402932</v>
      </c>
      <c r="HQ75" s="27">
        <f>IFERROR(INDEX(Sales!$D$5:$ABF$18,MATCH(UsagePerHour!$B75,Sales!$C$5:$C$18,0),MATCH(UsagePerHour!HQ$4,Sales!$D$3:$ABF$3,0))/HQ$2*INDEX(Usage!$D$5:$ABF$11,MATCH(UsagePerHour!$B$68,Usage!$C$5:$C$11,0),MATCH(UsagePerHour!HQ$4,Usage!$D$3:$ABF$3,0)),"")</f>
        <v>0.13697922530027626</v>
      </c>
      <c r="HR75" s="27">
        <f>IFERROR(INDEX(Sales!$D$5:$ABF$18,MATCH(UsagePerHour!$B75,Sales!$C$5:$C$18,0),MATCH(UsagePerHour!HR$4,Sales!$D$3:$ABF$3,0))/HR$2*INDEX(Usage!$D$5:$ABF$11,MATCH(UsagePerHour!$B$68,Usage!$C$5:$C$11,0),MATCH(UsagePerHour!HR$4,Usage!$D$3:$ABF$3,0)),"")</f>
        <v>0.19663622563311728</v>
      </c>
      <c r="HS75" s="27">
        <f>IFERROR(INDEX(Sales!$D$5:$ABF$18,MATCH(UsagePerHour!$B75,Sales!$C$5:$C$18,0),MATCH(UsagePerHour!HS$4,Sales!$D$3:$ABF$3,0))/HS$2*INDEX(Usage!$D$5:$ABF$11,MATCH(UsagePerHour!$B$68,Usage!$C$5:$C$11,0),MATCH(UsagePerHour!HS$4,Usage!$D$3:$ABF$3,0)),"")</f>
        <v>0.20108828778388213</v>
      </c>
      <c r="HT75" s="27">
        <f>IFERROR(INDEX(Sales!$D$5:$ABF$18,MATCH(UsagePerHour!$B75,Sales!$C$5:$C$18,0),MATCH(UsagePerHour!HT$4,Sales!$D$3:$ABF$3,0))/HT$2*INDEX(Usage!$D$5:$ABF$11,MATCH(UsagePerHour!$B$68,Usage!$C$5:$C$11,0),MATCH(UsagePerHour!HT$4,Usage!$D$3:$ABF$3,0)),"")</f>
        <v>0.31389814905976171</v>
      </c>
      <c r="HU75" s="27">
        <f>IFERROR(INDEX(Sales!$D$5:$ABF$18,MATCH(UsagePerHour!$B75,Sales!$C$5:$C$18,0),MATCH(UsagePerHour!HU$4,Sales!$D$3:$ABF$3,0))/HU$2*INDEX(Usage!$D$5:$ABF$11,MATCH(UsagePerHour!$B$68,Usage!$C$5:$C$11,0),MATCH(UsagePerHour!HU$4,Usage!$D$3:$ABF$3,0)),"")</f>
        <v>4.7625838800234188E-2</v>
      </c>
      <c r="HV75" s="27">
        <f>IFERROR(INDEX(Sales!$D$5:$ABF$18,MATCH(UsagePerHour!$B75,Sales!$C$5:$C$18,0),MATCH(UsagePerHour!HV$4,Sales!$D$3:$ABF$3,0))/HV$2*INDEX(Usage!$D$5:$ABF$11,MATCH(UsagePerHour!$B$68,Usage!$C$5:$C$11,0),MATCH(UsagePerHour!HV$4,Usage!$D$3:$ABF$3,0)),"")</f>
        <v>0.10988583141525531</v>
      </c>
      <c r="HW75" s="27">
        <f>IFERROR(INDEX(Sales!$D$5:$ABF$18,MATCH(UsagePerHour!$B75,Sales!$C$5:$C$18,0),MATCH(UsagePerHour!HW$4,Sales!$D$3:$ABF$3,0))/HW$2*INDEX(Usage!$D$5:$ABF$11,MATCH(UsagePerHour!$B$68,Usage!$C$5:$C$11,0),MATCH(UsagePerHour!HW$4,Usage!$D$3:$ABF$3,0)),"")</f>
        <v>0.24151334737566088</v>
      </c>
      <c r="HX75" s="27">
        <f>IFERROR(INDEX(Sales!$D$5:$ABF$18,MATCH(UsagePerHour!$B75,Sales!$C$5:$C$18,0),MATCH(UsagePerHour!HX$4,Sales!$D$3:$ABF$3,0))/HX$2*INDEX(Usage!$D$5:$ABF$11,MATCH(UsagePerHour!$B$68,Usage!$C$5:$C$11,0),MATCH(UsagePerHour!HX$4,Usage!$D$3:$ABF$3,0)),"")</f>
        <v>0.17038073180612565</v>
      </c>
      <c r="HY75" s="27">
        <f>IFERROR(INDEX(Sales!$D$5:$ABF$18,MATCH(UsagePerHour!$B75,Sales!$C$5:$C$18,0),MATCH(UsagePerHour!HY$4,Sales!$D$3:$ABF$3,0))/HY$2*INDEX(Usage!$D$5:$ABF$11,MATCH(UsagePerHour!$B$68,Usage!$C$5:$C$11,0),MATCH(UsagePerHour!HY$4,Usage!$D$3:$ABF$3,0)),"")</f>
        <v>0.2731044586661025</v>
      </c>
      <c r="HZ75" s="27">
        <f>IFERROR(INDEX(Sales!$D$5:$ABF$18,MATCH(UsagePerHour!$B75,Sales!$C$5:$C$18,0),MATCH(UsagePerHour!HZ$4,Sales!$D$3:$ABF$3,0))/HZ$2*INDEX(Usage!$D$5:$ABF$11,MATCH(UsagePerHour!$B$68,Usage!$C$5:$C$11,0),MATCH(UsagePerHour!HZ$4,Usage!$D$3:$ABF$3,0)),"")</f>
        <v>0.29296906496089448</v>
      </c>
      <c r="IA75" s="27">
        <f>IFERROR(INDEX(Sales!$D$5:$ABF$18,MATCH(UsagePerHour!$B75,Sales!$C$5:$C$18,0),MATCH(UsagePerHour!IA$4,Sales!$D$3:$ABF$3,0))/IA$2*INDEX(Usage!$D$5:$ABF$11,MATCH(UsagePerHour!$B$68,Usage!$C$5:$C$11,0),MATCH(UsagePerHour!IA$4,Usage!$D$3:$ABF$3,0)),"")</f>
        <v>0.24397714572846907</v>
      </c>
      <c r="IB75" s="27">
        <f>IFERROR(INDEX(Sales!$D$5:$ABF$18,MATCH(UsagePerHour!$B75,Sales!$C$5:$C$18,0),MATCH(UsagePerHour!IB$4,Sales!$D$3:$ABF$3,0))/IB$2*INDEX(Usage!$D$5:$ABF$11,MATCH(UsagePerHour!$B$68,Usage!$C$5:$C$11,0),MATCH(UsagePerHour!IB$4,Usage!$D$3:$ABF$3,0)),"")</f>
        <v>0.11424582305580118</v>
      </c>
      <c r="IC75" s="27">
        <f>IFERROR(INDEX(Sales!$D$5:$ABF$18,MATCH(UsagePerHour!$B75,Sales!$C$5:$C$18,0),MATCH(UsagePerHour!IC$4,Sales!$D$3:$ABF$3,0))/IC$2*INDEX(Usage!$D$5:$ABF$11,MATCH(UsagePerHour!$B$68,Usage!$C$5:$C$11,0),MATCH(UsagePerHour!IC$4,Usage!$D$3:$ABF$3,0)),"")</f>
        <v>8.1081786482366941E-2</v>
      </c>
      <c r="ID75" s="27">
        <f>IFERROR(INDEX(Sales!$D$5:$ABF$18,MATCH(UsagePerHour!$B75,Sales!$C$5:$C$18,0),MATCH(UsagePerHour!ID$4,Sales!$D$3:$ABF$3,0))/ID$2*INDEX(Usage!$D$5:$ABF$11,MATCH(UsagePerHour!$B$68,Usage!$C$5:$C$11,0),MATCH(UsagePerHour!ID$4,Usage!$D$3:$ABF$3,0)),"")</f>
        <v>0.17154063382491372</v>
      </c>
      <c r="IE75" s="27">
        <f>IFERROR(INDEX(Sales!$D$5:$ABF$18,MATCH(UsagePerHour!$B75,Sales!$C$5:$C$18,0),MATCH(UsagePerHour!IE$4,Sales!$D$3:$ABF$3,0))/IE$2*INDEX(Usage!$D$5:$ABF$11,MATCH(UsagePerHour!$B$68,Usage!$C$5:$C$11,0),MATCH(UsagePerHour!IE$4,Usage!$D$3:$ABF$3,0)),"")</f>
        <v>0.26344009489916964</v>
      </c>
      <c r="IF75" s="27">
        <f>IFERROR(INDEX(Sales!$D$5:$ABF$18,MATCH(UsagePerHour!$B75,Sales!$C$5:$C$18,0),MATCH(UsagePerHour!IF$4,Sales!$D$3:$ABF$3,0))/IF$2*INDEX(Usage!$D$5:$ABF$11,MATCH(UsagePerHour!$B$68,Usage!$C$5:$C$11,0),MATCH(UsagePerHour!IF$4,Usage!$D$3:$ABF$3,0)),"")</f>
        <v>0.21205975573939009</v>
      </c>
      <c r="IG75" s="27">
        <f>IFERROR(INDEX(Sales!$D$5:$ABF$18,MATCH(UsagePerHour!$B75,Sales!$C$5:$C$18,0),MATCH(UsagePerHour!IG$4,Sales!$D$3:$ABF$3,0))/IG$2*INDEX(Usage!$D$5:$ABF$11,MATCH(UsagePerHour!$B$68,Usage!$C$5:$C$11,0),MATCH(UsagePerHour!IG$4,Usage!$D$3:$ABF$3,0)),"")</f>
        <v>0.20281442918549103</v>
      </c>
      <c r="IH75" s="27">
        <f>IFERROR(INDEX(Sales!$D$5:$ABF$18,MATCH(UsagePerHour!$B75,Sales!$C$5:$C$18,0),MATCH(UsagePerHour!IH$4,Sales!$D$3:$ABF$3,0))/IH$2*INDEX(Usage!$D$5:$ABF$11,MATCH(UsagePerHour!$B$68,Usage!$C$5:$C$11,0),MATCH(UsagePerHour!IH$4,Usage!$D$3:$ABF$3,0)),"")</f>
        <v>0.17907181851674053</v>
      </c>
      <c r="II75" s="27">
        <f>IFERROR(INDEX(Sales!$D$5:$ABF$18,MATCH(UsagePerHour!$B75,Sales!$C$5:$C$18,0),MATCH(UsagePerHour!II$4,Sales!$D$3:$ABF$3,0))/II$2*INDEX(Usage!$D$5:$ABF$11,MATCH(UsagePerHour!$B$68,Usage!$C$5:$C$11,0),MATCH(UsagePerHour!II$4,Usage!$D$3:$ABF$3,0)),"")</f>
        <v>0.1332422219111993</v>
      </c>
      <c r="IJ75" s="27">
        <f>IFERROR(INDEX(Sales!$D$5:$ABF$18,MATCH(UsagePerHour!$B75,Sales!$C$5:$C$18,0),MATCH(UsagePerHour!IJ$4,Sales!$D$3:$ABF$3,0))/IJ$2*INDEX(Usage!$D$5:$ABF$11,MATCH(UsagePerHour!$B$68,Usage!$C$5:$C$11,0),MATCH(UsagePerHour!IJ$4,Usage!$D$3:$ABF$3,0)),"")</f>
        <v>6.8891714346259805E-2</v>
      </c>
      <c r="IK75" s="27">
        <f>IFERROR(INDEX(Sales!$D$5:$ABF$18,MATCH(UsagePerHour!$B75,Sales!$C$5:$C$18,0),MATCH(UsagePerHour!IK$4,Sales!$D$3:$ABF$3,0))/IK$2*INDEX(Usage!$D$5:$ABF$11,MATCH(UsagePerHour!$B$68,Usage!$C$5:$C$11,0),MATCH(UsagePerHour!IK$4,Usage!$D$3:$ABF$3,0)),"")</f>
        <v>0.25827859510531492</v>
      </c>
      <c r="IL75" s="27">
        <f>IFERROR(INDEX(Sales!$D$5:$ABF$18,MATCH(UsagePerHour!$B75,Sales!$C$5:$C$18,0),MATCH(UsagePerHour!IL$4,Sales!$D$3:$ABF$3,0))/IL$2*INDEX(Usage!$D$5:$ABF$11,MATCH(UsagePerHour!$B$68,Usage!$C$5:$C$11,0),MATCH(UsagePerHour!IL$4,Usage!$D$3:$ABF$3,0)),"")</f>
        <v>0.1199285783063932</v>
      </c>
      <c r="IM75" s="27">
        <f>IFERROR(INDEX(Sales!$D$5:$ABF$18,MATCH(UsagePerHour!$B75,Sales!$C$5:$C$18,0),MATCH(UsagePerHour!IM$4,Sales!$D$3:$ABF$3,0))/IM$2*INDEX(Usage!$D$5:$ABF$11,MATCH(UsagePerHour!$B$68,Usage!$C$5:$C$11,0),MATCH(UsagePerHour!IM$4,Usage!$D$3:$ABF$3,0)),"")</f>
        <v>0.25657020877893261</v>
      </c>
      <c r="IN75" s="27">
        <f>IFERROR(INDEX(Sales!$D$5:$ABF$18,MATCH(UsagePerHour!$B75,Sales!$C$5:$C$18,0),MATCH(UsagePerHour!IN$4,Sales!$D$3:$ABF$3,0))/IN$2*INDEX(Usage!$D$5:$ABF$11,MATCH(UsagePerHour!$B$68,Usage!$C$5:$C$11,0),MATCH(UsagePerHour!IN$4,Usage!$D$3:$ABF$3,0)),"")</f>
        <v>0.36837573363929221</v>
      </c>
      <c r="IO75" s="27">
        <f>IFERROR(INDEX(Sales!$D$5:$ABF$18,MATCH(UsagePerHour!$B75,Sales!$C$5:$C$18,0),MATCH(UsagePerHour!IO$4,Sales!$D$3:$ABF$3,0))/IO$2*INDEX(Usage!$D$5:$ABF$11,MATCH(UsagePerHour!$B$68,Usage!$C$5:$C$11,0),MATCH(UsagePerHour!IO$4,Usage!$D$3:$ABF$3,0)),"")</f>
        <v>0.24815767847279291</v>
      </c>
      <c r="IP75" s="27">
        <f>IFERROR(INDEX(Sales!$D$5:$ABF$18,MATCH(UsagePerHour!$B75,Sales!$C$5:$C$18,0),MATCH(UsagePerHour!IP$4,Sales!$D$3:$ABF$3,0))/IP$2*INDEX(Usage!$D$5:$ABF$11,MATCH(UsagePerHour!$B$68,Usage!$C$5:$C$11,0),MATCH(UsagePerHour!IP$4,Usage!$D$3:$ABF$3,0)),"")</f>
        <v>0.12765944098445292</v>
      </c>
      <c r="IQ75" s="27">
        <f>IFERROR(INDEX(Sales!$D$5:$ABF$18,MATCH(UsagePerHour!$B75,Sales!$C$5:$C$18,0),MATCH(UsagePerHour!IQ$4,Sales!$D$3:$ABF$3,0))/IQ$2*INDEX(Usage!$D$5:$ABF$11,MATCH(UsagePerHour!$B$68,Usage!$C$5:$C$11,0),MATCH(UsagePerHour!IQ$4,Usage!$D$3:$ABF$3,0)),"")</f>
        <v>2.7737599661327876E-2</v>
      </c>
      <c r="IR75" s="27">
        <f>IFERROR(INDEX(Sales!$D$5:$ABF$18,MATCH(UsagePerHour!$B75,Sales!$C$5:$C$18,0),MATCH(UsagePerHour!IR$4,Sales!$D$3:$ABF$3,0))/IR$2*INDEX(Usage!$D$5:$ABF$11,MATCH(UsagePerHour!$B$68,Usage!$C$5:$C$11,0),MATCH(UsagePerHour!IR$4,Usage!$D$3:$ABF$3,0)),"")</f>
        <v>0.2201796136969546</v>
      </c>
      <c r="IS75" s="27">
        <f>IFERROR(INDEX(Sales!$D$5:$ABF$18,MATCH(UsagePerHour!$B75,Sales!$C$5:$C$18,0),MATCH(UsagePerHour!IS$4,Sales!$D$3:$ABF$3,0))/IS$2*INDEX(Usage!$D$5:$ABF$11,MATCH(UsagePerHour!$B$68,Usage!$C$5:$C$11,0),MATCH(UsagePerHour!IS$4,Usage!$D$3:$ABF$3,0)),"")</f>
        <v>5.7945573804182152E-2</v>
      </c>
      <c r="IT75" s="27">
        <f>IFERROR(INDEX(Sales!$D$5:$ABF$18,MATCH(UsagePerHour!$B75,Sales!$C$5:$C$18,0),MATCH(UsagePerHour!IT$4,Sales!$D$3:$ABF$3,0))/IT$2*INDEX(Usage!$D$5:$ABF$11,MATCH(UsagePerHour!$B$68,Usage!$C$5:$C$11,0),MATCH(UsagePerHour!IT$4,Usage!$D$3:$ABF$3,0)),"")</f>
        <v>0.17442111259201087</v>
      </c>
      <c r="IU75" s="27">
        <f>IFERROR(INDEX(Sales!$D$5:$ABF$18,MATCH(UsagePerHour!$B75,Sales!$C$5:$C$18,0),MATCH(UsagePerHour!IU$4,Sales!$D$3:$ABF$3,0))/IU$2*INDEX(Usage!$D$5:$ABF$11,MATCH(UsagePerHour!$B$68,Usage!$C$5:$C$11,0),MATCH(UsagePerHour!IU$4,Usage!$D$3:$ABF$3,0)),"")</f>
        <v>0.16922168567994433</v>
      </c>
      <c r="IV75" s="27">
        <f>IFERROR(INDEX(Sales!$D$5:$ABF$18,MATCH(UsagePerHour!$B75,Sales!$C$5:$C$18,0),MATCH(UsagePerHour!IV$4,Sales!$D$3:$ABF$3,0))/IV$2*INDEX(Usage!$D$5:$ABF$11,MATCH(UsagePerHour!$B$68,Usage!$C$5:$C$11,0),MATCH(UsagePerHour!IV$4,Usage!$D$3:$ABF$3,0)),"")</f>
        <v>0.24107015466958703</v>
      </c>
      <c r="IW75" s="27">
        <f>IFERROR(INDEX(Sales!$D$5:$ABF$18,MATCH(UsagePerHour!$B75,Sales!$C$5:$C$18,0),MATCH(UsagePerHour!IW$4,Sales!$D$3:$ABF$3,0))/IW$2*INDEX(Usage!$D$5:$ABF$11,MATCH(UsagePerHour!$B$68,Usage!$C$5:$C$11,0),MATCH(UsagePerHour!IW$4,Usage!$D$3:$ABF$3,0)),"")</f>
        <v>0.25035017906884205</v>
      </c>
      <c r="IX75" s="27">
        <f>IFERROR(INDEX(Sales!$D$5:$ABF$18,MATCH(UsagePerHour!$B75,Sales!$C$5:$C$18,0),MATCH(UsagePerHour!IX$4,Sales!$D$3:$ABF$3,0))/IX$2*INDEX(Usage!$D$5:$ABF$11,MATCH(UsagePerHour!$B$68,Usage!$C$5:$C$11,0),MATCH(UsagePerHour!IX$4,Usage!$D$3:$ABF$3,0)),"")</f>
        <v>0.17687188572694051</v>
      </c>
      <c r="IY75" s="27">
        <f>IFERROR(INDEX(Sales!$D$5:$ABF$18,MATCH(UsagePerHour!$B75,Sales!$C$5:$C$18,0),MATCH(UsagePerHour!IY$4,Sales!$D$3:$ABF$3,0))/IY$2*INDEX(Usage!$D$5:$ABF$11,MATCH(UsagePerHour!$B$68,Usage!$C$5:$C$11,0),MATCH(UsagePerHour!IY$4,Usage!$D$3:$ABF$3,0)),"")</f>
        <v>2.4546644113235247E-2</v>
      </c>
      <c r="IZ75" s="27">
        <f>IFERROR(INDEX(Sales!$D$5:$ABF$18,MATCH(UsagePerHour!$B75,Sales!$C$5:$C$18,0),MATCH(UsagePerHour!IZ$4,Sales!$D$3:$ABF$3,0))/IZ$2*INDEX(Usage!$D$5:$ABF$11,MATCH(UsagePerHour!$B$68,Usage!$C$5:$C$11,0),MATCH(UsagePerHour!IZ$4,Usage!$D$3:$ABF$3,0)),"")</f>
        <v>0.27446148187314651</v>
      </c>
      <c r="JA75" s="27">
        <f>IFERROR(INDEX(Sales!$D$5:$ABF$18,MATCH(UsagePerHour!$B75,Sales!$C$5:$C$18,0),MATCH(UsagePerHour!JA$4,Sales!$D$3:$ABF$3,0))/JA$2*INDEX(Usage!$D$5:$ABF$11,MATCH(UsagePerHour!$B$68,Usage!$C$5:$C$11,0),MATCH(UsagePerHour!JA$4,Usage!$D$3:$ABF$3,0)),"")</f>
        <v>0.11180211196296833</v>
      </c>
      <c r="JB75" s="27">
        <f>IFERROR(INDEX(Sales!$D$5:$ABF$18,MATCH(UsagePerHour!$B75,Sales!$C$5:$C$18,0),MATCH(UsagePerHour!JB$4,Sales!$D$3:$ABF$3,0))/JB$2*INDEX(Usage!$D$5:$ABF$11,MATCH(UsagePerHour!$B$68,Usage!$C$5:$C$11,0),MATCH(UsagePerHour!JB$4,Usage!$D$3:$ABF$3,0)),"")</f>
        <v>0.13003823757836103</v>
      </c>
      <c r="JC75" s="27">
        <f>IFERROR(INDEX(Sales!$D$5:$ABF$18,MATCH(UsagePerHour!$B75,Sales!$C$5:$C$18,0),MATCH(UsagePerHour!JC$4,Sales!$D$3:$ABF$3,0))/JC$2*INDEX(Usage!$D$5:$ABF$11,MATCH(UsagePerHour!$B$68,Usage!$C$5:$C$11,0),MATCH(UsagePerHour!JC$4,Usage!$D$3:$ABF$3,0)),"")</f>
        <v>0.63974751199578861</v>
      </c>
      <c r="JD75" s="27">
        <f>IFERROR(INDEX(Sales!$D$5:$ABF$18,MATCH(UsagePerHour!$B75,Sales!$C$5:$C$18,0),MATCH(UsagePerHour!JD$4,Sales!$D$3:$ABF$3,0))/JD$2*INDEX(Usage!$D$5:$ABF$11,MATCH(UsagePerHour!$B$68,Usage!$C$5:$C$11,0),MATCH(UsagePerHour!JD$4,Usage!$D$3:$ABF$3,0)),"")</f>
        <v>0.18463913474673005</v>
      </c>
      <c r="JE75" s="27">
        <f>IFERROR(INDEX(Sales!$D$5:$ABF$18,MATCH(UsagePerHour!$B75,Sales!$C$5:$C$18,0),MATCH(UsagePerHour!JE$4,Sales!$D$3:$ABF$3,0))/JE$2*INDEX(Usage!$D$5:$ABF$11,MATCH(UsagePerHour!$B$68,Usage!$C$5:$C$11,0),MATCH(UsagePerHour!JE$4,Usage!$D$3:$ABF$3,0)),"")</f>
        <v>0.11623960671030041</v>
      </c>
      <c r="JF75" s="27">
        <f>IFERROR(INDEX(Sales!$D$5:$ABF$18,MATCH(UsagePerHour!$B75,Sales!$C$5:$C$18,0),MATCH(UsagePerHour!JF$4,Sales!$D$3:$ABF$3,0))/JF$2*INDEX(Usage!$D$5:$ABF$11,MATCH(UsagePerHour!$B$68,Usage!$C$5:$C$11,0),MATCH(UsagePerHour!JF$4,Usage!$D$3:$ABF$3,0)),"")</f>
        <v>0.2838243595369509</v>
      </c>
      <c r="JG75" s="27">
        <f>IFERROR(INDEX(Sales!$D$5:$ABF$18,MATCH(UsagePerHour!$B75,Sales!$C$5:$C$18,0),MATCH(UsagePerHour!JG$4,Sales!$D$3:$ABF$3,0))/JG$2*INDEX(Usage!$D$5:$ABF$11,MATCH(UsagePerHour!$B$68,Usage!$C$5:$C$11,0),MATCH(UsagePerHour!JG$4,Usage!$D$3:$ABF$3,0)),"")</f>
        <v>7.0710727197860632E-2</v>
      </c>
      <c r="JH75" s="27">
        <f>IFERROR(INDEX(Sales!$D$5:$ABF$18,MATCH(UsagePerHour!$B75,Sales!$C$5:$C$18,0),MATCH(UsagePerHour!JH$4,Sales!$D$3:$ABF$3,0))/JH$2*INDEX(Usage!$D$5:$ABF$11,MATCH(UsagePerHour!$B$68,Usage!$C$5:$C$11,0),MATCH(UsagePerHour!JH$4,Usage!$D$3:$ABF$3,0)),"")</f>
        <v>0.22911698655067914</v>
      </c>
      <c r="JI75" s="27">
        <f>IFERROR(INDEX(Sales!$D$5:$ABF$18,MATCH(UsagePerHour!$B75,Sales!$C$5:$C$18,0),MATCH(UsagePerHour!JI$4,Sales!$D$3:$ABF$3,0))/JI$2*INDEX(Usage!$D$5:$ABF$11,MATCH(UsagePerHour!$B$68,Usage!$C$5:$C$11,0),MATCH(UsagePerHour!JI$4,Usage!$D$3:$ABF$3,0)),"")</f>
        <v>0.1844072490978575</v>
      </c>
      <c r="JJ75" s="27">
        <f>IFERROR(INDEX(Sales!$D$5:$ABF$18,MATCH(UsagePerHour!$B75,Sales!$C$5:$C$18,0),MATCH(UsagePerHour!JJ$4,Sales!$D$3:$ABF$3,0))/JJ$2*INDEX(Usage!$D$5:$ABF$11,MATCH(UsagePerHour!$B$68,Usage!$C$5:$C$11,0),MATCH(UsagePerHour!JJ$4,Usage!$D$3:$ABF$3,0)),"")</f>
        <v>0.20420137945160693</v>
      </c>
      <c r="JK75" s="27">
        <f>IFERROR(INDEX(Sales!$D$5:$ABF$18,MATCH(UsagePerHour!$B75,Sales!$C$5:$C$18,0),MATCH(UsagePerHour!JK$4,Sales!$D$3:$ABF$3,0))/JK$2*INDEX(Usage!$D$5:$ABF$11,MATCH(UsagePerHour!$B$68,Usage!$C$5:$C$11,0),MATCH(UsagePerHour!JK$4,Usage!$D$3:$ABF$3,0)),"")</f>
        <v>0.15414230714387567</v>
      </c>
      <c r="JL75" s="27">
        <f>IFERROR(INDEX(Sales!$D$5:$ABF$18,MATCH(UsagePerHour!$B75,Sales!$C$5:$C$18,0),MATCH(UsagePerHour!JL$4,Sales!$D$3:$ABF$3,0))/JL$2*INDEX(Usage!$D$5:$ABF$11,MATCH(UsagePerHour!$B$68,Usage!$C$5:$C$11,0),MATCH(UsagePerHour!JL$4,Usage!$D$3:$ABF$3,0)),"")</f>
        <v>0.16912037976001887</v>
      </c>
      <c r="JM75" s="27">
        <f>IFERROR(INDEX(Sales!$D$5:$ABF$18,MATCH(UsagePerHour!$B75,Sales!$C$5:$C$18,0),MATCH(UsagePerHour!JM$4,Sales!$D$3:$ABF$3,0))/JM$2*INDEX(Usage!$D$5:$ABF$11,MATCH(UsagePerHour!$B$68,Usage!$C$5:$C$11,0),MATCH(UsagePerHour!JM$4,Usage!$D$3:$ABF$3,0)),"")</f>
        <v>8.0767240457736339E-2</v>
      </c>
      <c r="JN75" s="27">
        <f>IFERROR(INDEX(Sales!$D$5:$ABF$18,MATCH(UsagePerHour!$B75,Sales!$C$5:$C$18,0),MATCH(UsagePerHour!JN$4,Sales!$D$3:$ABF$3,0))/JN$2*INDEX(Usage!$D$5:$ABF$11,MATCH(UsagePerHour!$B$68,Usage!$C$5:$C$11,0),MATCH(UsagePerHour!JN$4,Usage!$D$3:$ABF$3,0)),"")</f>
        <v>0.71363050467062972</v>
      </c>
      <c r="JO75" s="27">
        <f>IFERROR(INDEX(Sales!$D$5:$ABF$18,MATCH(UsagePerHour!$B75,Sales!$C$5:$C$18,0),MATCH(UsagePerHour!JO$4,Sales!$D$3:$ABF$3,0))/JO$2*INDEX(Usage!$D$5:$ABF$11,MATCH(UsagePerHour!$B$68,Usage!$C$5:$C$11,0),MATCH(UsagePerHour!JO$4,Usage!$D$3:$ABF$3,0)),"")</f>
        <v>0.27424162965776422</v>
      </c>
      <c r="JP75" s="27">
        <f>IFERROR(INDEX(Sales!$D$5:$ABF$18,MATCH(UsagePerHour!$B75,Sales!$C$5:$C$18,0),MATCH(UsagePerHour!JP$4,Sales!$D$3:$ABF$3,0))/JP$2*INDEX(Usage!$D$5:$ABF$11,MATCH(UsagePerHour!$B$68,Usage!$C$5:$C$11,0),MATCH(UsagePerHour!JP$4,Usage!$D$3:$ABF$3,0)),"")</f>
        <v>0.1892228524056494</v>
      </c>
      <c r="JQ75" s="27">
        <f>IFERROR(INDEX(Sales!$D$5:$ABF$18,MATCH(UsagePerHour!$B75,Sales!$C$5:$C$18,0),MATCH(UsagePerHour!JQ$4,Sales!$D$3:$ABF$3,0))/JQ$2*INDEX(Usage!$D$5:$ABF$11,MATCH(UsagePerHour!$B$68,Usage!$C$5:$C$11,0),MATCH(UsagePerHour!JQ$4,Usage!$D$3:$ABF$3,0)),"")</f>
        <v>0.34748169409000917</v>
      </c>
      <c r="JR75" s="27">
        <f>IFERROR(INDEX(Sales!$D$5:$ABF$18,MATCH(UsagePerHour!$B75,Sales!$C$5:$C$18,0),MATCH(UsagePerHour!JR$4,Sales!$D$3:$ABF$3,0))/JR$2*INDEX(Usage!$D$5:$ABF$11,MATCH(UsagePerHour!$B$68,Usage!$C$5:$C$11,0),MATCH(UsagePerHour!JR$4,Usage!$D$3:$ABF$3,0)),"")</f>
        <v>5.795425006498571E-2</v>
      </c>
      <c r="JS75" s="27">
        <f>IFERROR(INDEX(Sales!$D$5:$ABF$18,MATCH(UsagePerHour!$B75,Sales!$C$5:$C$18,0),MATCH(UsagePerHour!JS$4,Sales!$D$3:$ABF$3,0))/JS$2*INDEX(Usage!$D$5:$ABF$11,MATCH(UsagePerHour!$B$68,Usage!$C$5:$C$11,0),MATCH(UsagePerHour!JS$4,Usage!$D$3:$ABF$3,0)),"")</f>
        <v>6.8017473682850063E-2</v>
      </c>
      <c r="JT75" s="27">
        <f>IFERROR(INDEX(Sales!$D$5:$ABF$18,MATCH(UsagePerHour!$B75,Sales!$C$5:$C$18,0),MATCH(UsagePerHour!JT$4,Sales!$D$3:$ABF$3,0))/JT$2*INDEX(Usage!$D$5:$ABF$11,MATCH(UsagePerHour!$B$68,Usage!$C$5:$C$11,0),MATCH(UsagePerHour!JT$4,Usage!$D$3:$ABF$3,0)),"")</f>
        <v>7.0962179991753818E-2</v>
      </c>
      <c r="JU75" s="27">
        <f>IFERROR(INDEX(Sales!$D$5:$ABF$18,MATCH(UsagePerHour!$B75,Sales!$C$5:$C$18,0),MATCH(UsagePerHour!JU$4,Sales!$D$3:$ABF$3,0))/JU$2*INDEX(Usage!$D$5:$ABF$11,MATCH(UsagePerHour!$B$68,Usage!$C$5:$C$11,0),MATCH(UsagePerHour!JU$4,Usage!$D$3:$ABF$3,0)),"")</f>
        <v>0.30758821641109224</v>
      </c>
      <c r="JV75" s="27">
        <f>IFERROR(INDEX(Sales!$D$5:$ABF$18,MATCH(UsagePerHour!$B75,Sales!$C$5:$C$18,0),MATCH(UsagePerHour!JV$4,Sales!$D$3:$ABF$3,0))/JV$2*INDEX(Usage!$D$5:$ABF$11,MATCH(UsagePerHour!$B$68,Usage!$C$5:$C$11,0),MATCH(UsagePerHour!JV$4,Usage!$D$3:$ABF$3,0)),"")</f>
        <v>0.28559811705759947</v>
      </c>
      <c r="JW75" s="27">
        <f>IFERROR(INDEX(Sales!$D$5:$ABF$18,MATCH(UsagePerHour!$B75,Sales!$C$5:$C$18,0),MATCH(UsagePerHour!JW$4,Sales!$D$3:$ABF$3,0))/JW$2*INDEX(Usage!$D$5:$ABF$11,MATCH(UsagePerHour!$B$68,Usage!$C$5:$C$11,0),MATCH(UsagePerHour!JW$4,Usage!$D$3:$ABF$3,0)),"")</f>
        <v>0.16673860067172894</v>
      </c>
      <c r="JX75" s="27">
        <f>IFERROR(INDEX(Sales!$D$5:$ABF$18,MATCH(UsagePerHour!$B75,Sales!$C$5:$C$18,0),MATCH(UsagePerHour!JX$4,Sales!$D$3:$ABF$3,0))/JX$2*INDEX(Usage!$D$5:$ABF$11,MATCH(UsagePerHour!$B$68,Usage!$C$5:$C$11,0),MATCH(UsagePerHour!JX$4,Usage!$D$3:$ABF$3,0)),"")</f>
        <v>0.23468271321501891</v>
      </c>
      <c r="JY75" s="27">
        <f>IFERROR(INDEX(Sales!$D$5:$ABF$18,MATCH(UsagePerHour!$B75,Sales!$C$5:$C$18,0),MATCH(UsagePerHour!JY$4,Sales!$D$3:$ABF$3,0))/JY$2*INDEX(Usage!$D$5:$ABF$11,MATCH(UsagePerHour!$B$68,Usage!$C$5:$C$11,0),MATCH(UsagePerHour!JY$4,Usage!$D$3:$ABF$3,0)),"")</f>
        <v>0.14392044761126915</v>
      </c>
      <c r="JZ75" s="27">
        <f>IFERROR(INDEX(Sales!$D$5:$ABF$18,MATCH(UsagePerHour!$B75,Sales!$C$5:$C$18,0),MATCH(UsagePerHour!JZ$4,Sales!$D$3:$ABF$3,0))/JZ$2*INDEX(Usage!$D$5:$ABF$11,MATCH(UsagePerHour!$B$68,Usage!$C$5:$C$11,0),MATCH(UsagePerHour!JZ$4,Usage!$D$3:$ABF$3,0)),"")</f>
        <v>0.15164490626609528</v>
      </c>
      <c r="KA75" s="27">
        <f>IFERROR(INDEX(Sales!$D$5:$ABF$18,MATCH(UsagePerHour!$B75,Sales!$C$5:$C$18,0),MATCH(UsagePerHour!KA$4,Sales!$D$3:$ABF$3,0))/KA$2*INDEX(Usage!$D$5:$ABF$11,MATCH(UsagePerHour!$B$68,Usage!$C$5:$C$11,0),MATCH(UsagePerHour!KA$4,Usage!$D$3:$ABF$3,0)),"")</f>
        <v>0.17858314065660091</v>
      </c>
      <c r="KB75" s="27">
        <f>IFERROR(INDEX(Sales!$D$5:$ABF$18,MATCH(UsagePerHour!$B75,Sales!$C$5:$C$18,0),MATCH(UsagePerHour!KB$4,Sales!$D$3:$ABF$3,0))/KB$2*INDEX(Usage!$D$5:$ABF$11,MATCH(UsagePerHour!$B$68,Usage!$C$5:$C$11,0),MATCH(UsagePerHour!KB$4,Usage!$D$3:$ABF$3,0)),"")</f>
        <v>0.22622622391228128</v>
      </c>
      <c r="KC75" s="27">
        <f>IFERROR(INDEX(Sales!$D$5:$ABF$18,MATCH(UsagePerHour!$B75,Sales!$C$5:$C$18,0),MATCH(UsagePerHour!KC$4,Sales!$D$3:$ABF$3,0))/KC$2*INDEX(Usage!$D$5:$ABF$11,MATCH(UsagePerHour!$B$68,Usage!$C$5:$C$11,0),MATCH(UsagePerHour!KC$4,Usage!$D$3:$ABF$3,0)),"")</f>
        <v>0.34887309030403874</v>
      </c>
      <c r="KD75" s="27">
        <f>IFERROR(INDEX(Sales!$D$5:$ABF$18,MATCH(UsagePerHour!$B75,Sales!$C$5:$C$18,0),MATCH(UsagePerHour!KD$4,Sales!$D$3:$ABF$3,0))/KD$2*INDEX(Usage!$D$5:$ABF$11,MATCH(UsagePerHour!$B$68,Usage!$C$5:$C$11,0),MATCH(UsagePerHour!KD$4,Usage!$D$3:$ABF$3,0)),"")</f>
        <v>8.1777701589637666E-2</v>
      </c>
      <c r="KE75" s="27">
        <f>IFERROR(INDEX(Sales!$D$5:$ABF$18,MATCH(UsagePerHour!$B75,Sales!$C$5:$C$18,0),MATCH(UsagePerHour!KE$4,Sales!$D$3:$ABF$3,0))/KE$2*INDEX(Usage!$D$5:$ABF$11,MATCH(UsagePerHour!$B$68,Usage!$C$5:$C$11,0),MATCH(UsagePerHour!KE$4,Usage!$D$3:$ABF$3,0)),"")</f>
        <v>0.48875792103645938</v>
      </c>
      <c r="KF75" s="27">
        <f>IFERROR(INDEX(Sales!$D$5:$ABF$18,MATCH(UsagePerHour!$B75,Sales!$C$5:$C$18,0),MATCH(UsagePerHour!KF$4,Sales!$D$3:$ABF$3,0))/KF$2*INDEX(Usage!$D$5:$ABF$11,MATCH(UsagePerHour!$B$68,Usage!$C$5:$C$11,0),MATCH(UsagePerHour!KF$4,Usage!$D$3:$ABF$3,0)),"")</f>
        <v>0.23857205527527969</v>
      </c>
      <c r="KG75" s="27">
        <f>IFERROR(INDEX(Sales!$D$5:$ABF$18,MATCH(UsagePerHour!$B75,Sales!$C$5:$C$18,0),MATCH(UsagePerHour!KG$4,Sales!$D$3:$ABF$3,0))/KG$2*INDEX(Usage!$D$5:$ABF$11,MATCH(UsagePerHour!$B$68,Usage!$C$5:$C$11,0),MATCH(UsagePerHour!KG$4,Usage!$D$3:$ABF$3,0)),"")</f>
        <v>7.9550137049574879E-2</v>
      </c>
      <c r="KH75" s="27">
        <f>IFERROR(INDEX(Sales!$D$5:$ABF$18,MATCH(UsagePerHour!$B75,Sales!$C$5:$C$18,0),MATCH(UsagePerHour!KH$4,Sales!$D$3:$ABF$3,0))/KH$2*INDEX(Usage!$D$5:$ABF$11,MATCH(UsagePerHour!$B$68,Usage!$C$5:$C$11,0),MATCH(UsagePerHour!KH$4,Usage!$D$3:$ABF$3,0)),"")</f>
        <v>0.184635162691728</v>
      </c>
      <c r="KI75" s="27">
        <f>IFERROR(INDEX(Sales!$D$5:$ABF$18,MATCH(UsagePerHour!$B75,Sales!$C$5:$C$18,0),MATCH(UsagePerHour!KI$4,Sales!$D$3:$ABF$3,0))/KI$2*INDEX(Usage!$D$5:$ABF$11,MATCH(UsagePerHour!$B$68,Usage!$C$5:$C$11,0),MATCH(UsagePerHour!KI$4,Usage!$D$3:$ABF$3,0)),"")</f>
        <v>9.1145711219351097E-2</v>
      </c>
      <c r="KJ75" s="27">
        <f>IFERROR(INDEX(Sales!$D$5:$ABF$18,MATCH(UsagePerHour!$B75,Sales!$C$5:$C$18,0),MATCH(UsagePerHour!KJ$4,Sales!$D$3:$ABF$3,0))/KJ$2*INDEX(Usage!$D$5:$ABF$11,MATCH(UsagePerHour!$B$68,Usage!$C$5:$C$11,0),MATCH(UsagePerHour!KJ$4,Usage!$D$3:$ABF$3,0)),"")</f>
        <v>0.16872893717153123</v>
      </c>
      <c r="KK75" s="27">
        <f>IFERROR(INDEX(Sales!$D$5:$ABF$18,MATCH(UsagePerHour!$B75,Sales!$C$5:$C$18,0),MATCH(UsagePerHour!KK$4,Sales!$D$3:$ABF$3,0))/KK$2*INDEX(Usage!$D$5:$ABF$11,MATCH(UsagePerHour!$B$68,Usage!$C$5:$C$11,0),MATCH(UsagePerHour!KK$4,Usage!$D$3:$ABF$3,0)),"")</f>
        <v>0.18020076261986126</v>
      </c>
      <c r="KL75" s="27">
        <f>IFERROR(INDEX(Sales!$D$5:$ABF$18,MATCH(UsagePerHour!$B75,Sales!$C$5:$C$18,0),MATCH(UsagePerHour!KL$4,Sales!$D$3:$ABF$3,0))/KL$2*INDEX(Usage!$D$5:$ABF$11,MATCH(UsagePerHour!$B$68,Usage!$C$5:$C$11,0),MATCH(UsagePerHour!KL$4,Usage!$D$3:$ABF$3,0)),"")</f>
        <v>0.27050637749685019</v>
      </c>
      <c r="KM75" s="27">
        <f>IFERROR(INDEX(Sales!$D$5:$ABF$18,MATCH(UsagePerHour!$B75,Sales!$C$5:$C$18,0),MATCH(UsagePerHour!KM$4,Sales!$D$3:$ABF$3,0))/KM$2*INDEX(Usage!$D$5:$ABF$11,MATCH(UsagePerHour!$B$68,Usage!$C$5:$C$11,0),MATCH(UsagePerHour!KM$4,Usage!$D$3:$ABF$3,0)),"")</f>
        <v>0.25509538065234799</v>
      </c>
      <c r="KN75" s="27">
        <f>IFERROR(INDEX(Sales!$D$5:$ABF$18,MATCH(UsagePerHour!$B75,Sales!$C$5:$C$18,0),MATCH(UsagePerHour!KN$4,Sales!$D$3:$ABF$3,0))/KN$2*INDEX(Usage!$D$5:$ABF$11,MATCH(UsagePerHour!$B$68,Usage!$C$5:$C$11,0),MATCH(UsagePerHour!KN$4,Usage!$D$3:$ABF$3,0)),"")</f>
        <v>0.15094959845389164</v>
      </c>
      <c r="KO75" s="27">
        <f>IFERROR(INDEX(Sales!$D$5:$ABF$18,MATCH(UsagePerHour!$B75,Sales!$C$5:$C$18,0),MATCH(UsagePerHour!KO$4,Sales!$D$3:$ABF$3,0))/KO$2*INDEX(Usage!$D$5:$ABF$11,MATCH(UsagePerHour!$B$68,Usage!$C$5:$C$11,0),MATCH(UsagePerHour!KO$4,Usage!$D$3:$ABF$3,0)),"")</f>
        <v>7.8577139649218308E-2</v>
      </c>
      <c r="KP75" s="27">
        <f>IFERROR(INDEX(Sales!$D$5:$ABF$18,MATCH(UsagePerHour!$B75,Sales!$C$5:$C$18,0),MATCH(UsagePerHour!KP$4,Sales!$D$3:$ABF$3,0))/KP$2*INDEX(Usage!$D$5:$ABF$11,MATCH(UsagePerHour!$B$68,Usage!$C$5:$C$11,0),MATCH(UsagePerHour!KP$4,Usage!$D$3:$ABF$3,0)),"")</f>
        <v>0.20226013690511979</v>
      </c>
      <c r="KQ75" s="27">
        <f>IFERROR(INDEX(Sales!$D$5:$ABF$18,MATCH(UsagePerHour!$B75,Sales!$C$5:$C$18,0),MATCH(UsagePerHour!KQ$4,Sales!$D$3:$ABF$3,0))/KQ$2*INDEX(Usage!$D$5:$ABF$11,MATCH(UsagePerHour!$B$68,Usage!$C$5:$C$11,0),MATCH(UsagePerHour!KQ$4,Usage!$D$3:$ABF$3,0)),"")</f>
        <v>0.51189142751342342</v>
      </c>
      <c r="KR75" s="27">
        <f>IFERROR(INDEX(Sales!$D$5:$ABF$18,MATCH(UsagePerHour!$B75,Sales!$C$5:$C$18,0),MATCH(UsagePerHour!KR$4,Sales!$D$3:$ABF$3,0))/KR$2*INDEX(Usage!$D$5:$ABF$11,MATCH(UsagePerHour!$B$68,Usage!$C$5:$C$11,0),MATCH(UsagePerHour!KR$4,Usage!$D$3:$ABF$3,0)),"")</f>
        <v>0.27406017907582908</v>
      </c>
      <c r="KS75" s="27">
        <f>IFERROR(INDEX(Sales!$D$5:$ABF$18,MATCH(UsagePerHour!$B75,Sales!$C$5:$C$18,0),MATCH(UsagePerHour!KS$4,Sales!$D$3:$ABF$3,0))/KS$2*INDEX(Usage!$D$5:$ABF$11,MATCH(UsagePerHour!$B$68,Usage!$C$5:$C$11,0),MATCH(UsagePerHour!KS$4,Usage!$D$3:$ABF$3,0)),"")</f>
        <v>0.47986175115207375</v>
      </c>
      <c r="KT75" s="27">
        <f>IFERROR(INDEX(Sales!$D$5:$ABF$18,MATCH(UsagePerHour!$B75,Sales!$C$5:$C$18,0),MATCH(UsagePerHour!KT$4,Sales!$D$3:$ABF$3,0))/KT$2*INDEX(Usage!$D$5:$ABF$11,MATCH(UsagePerHour!$B$68,Usage!$C$5:$C$11,0),MATCH(UsagePerHour!KT$4,Usage!$D$3:$ABF$3,0)),"")</f>
        <v>0.65503641173776062</v>
      </c>
      <c r="KU75" s="27">
        <f>IFERROR(INDEX(Sales!$D$5:$ABF$18,MATCH(UsagePerHour!$B75,Sales!$C$5:$C$18,0),MATCH(UsagePerHour!KU$4,Sales!$D$3:$ABF$3,0))/KU$2*INDEX(Usage!$D$5:$ABF$11,MATCH(UsagePerHour!$B$68,Usage!$C$5:$C$11,0),MATCH(UsagePerHour!KU$4,Usage!$D$3:$ABF$3,0)),"")</f>
        <v>9.865868912368074E-2</v>
      </c>
      <c r="KV75" s="27">
        <f>IFERROR(INDEX(Sales!$D$5:$ABF$18,MATCH(UsagePerHour!$B75,Sales!$C$5:$C$18,0),MATCH(UsagePerHour!KV$4,Sales!$D$3:$ABF$3,0))/KV$2*INDEX(Usage!$D$5:$ABF$11,MATCH(UsagePerHour!$B$68,Usage!$C$5:$C$11,0),MATCH(UsagePerHour!KV$4,Usage!$D$3:$ABF$3,0)),"")</f>
        <v>6.8431124633773446E-2</v>
      </c>
      <c r="KW75" s="27">
        <f>IFERROR(INDEX(Sales!$D$5:$ABF$18,MATCH(UsagePerHour!$B75,Sales!$C$5:$C$18,0),MATCH(UsagePerHour!KW$4,Sales!$D$3:$ABF$3,0))/KW$2*INDEX(Usage!$D$5:$ABF$11,MATCH(UsagePerHour!$B$68,Usage!$C$5:$C$11,0),MATCH(UsagePerHour!KW$4,Usage!$D$3:$ABF$3,0)),"")</f>
        <v>0.43179064455258709</v>
      </c>
      <c r="KX75" s="27">
        <f>IFERROR(INDEX(Sales!$D$5:$ABF$18,MATCH(UsagePerHour!$B75,Sales!$C$5:$C$18,0),MATCH(UsagePerHour!KX$4,Sales!$D$3:$ABF$3,0))/KX$2*INDEX(Usage!$D$5:$ABF$11,MATCH(UsagePerHour!$B$68,Usage!$C$5:$C$11,0),MATCH(UsagePerHour!KX$4,Usage!$D$3:$ABF$3,0)),"")</f>
        <v>0.26114744057357409</v>
      </c>
      <c r="KY75" s="27">
        <f>IFERROR(INDEX(Sales!$D$5:$ABF$18,MATCH(UsagePerHour!$B75,Sales!$C$5:$C$18,0),MATCH(UsagePerHour!KY$4,Sales!$D$3:$ABF$3,0))/KY$2*INDEX(Usage!$D$5:$ABF$11,MATCH(UsagePerHour!$B$68,Usage!$C$5:$C$11,0),MATCH(UsagePerHour!KY$4,Usage!$D$3:$ABF$3,0)),"")</f>
        <v>5.9185110663983902E-2</v>
      </c>
      <c r="KZ75" s="27">
        <f>IFERROR(INDEX(Sales!$D$5:$ABF$18,MATCH(UsagePerHour!$B75,Sales!$C$5:$C$18,0),MATCH(UsagePerHour!KZ$4,Sales!$D$3:$ABF$3,0))/KZ$2*INDEX(Usage!$D$5:$ABF$11,MATCH(UsagePerHour!$B$68,Usage!$C$5:$C$11,0),MATCH(UsagePerHour!KZ$4,Usage!$D$3:$ABF$3,0)),"")</f>
        <v>0.34907194042433604</v>
      </c>
      <c r="LA75" s="27">
        <f>IFERROR(INDEX(Sales!$D$5:$ABF$18,MATCH(UsagePerHour!$B75,Sales!$C$5:$C$18,0),MATCH(UsagePerHour!LA$4,Sales!$D$3:$ABF$3,0))/LA$2*INDEX(Usage!$D$5:$ABF$11,MATCH(UsagePerHour!$B$68,Usage!$C$5:$C$11,0),MATCH(UsagePerHour!LA$4,Usage!$D$3:$ABF$3,0)),"")</f>
        <v>7.1529573037225708E-2</v>
      </c>
      <c r="LB75" s="27">
        <f>IFERROR(INDEX(Sales!$D$5:$ABF$18,MATCH(UsagePerHour!$B75,Sales!$C$5:$C$18,0),MATCH(UsagePerHour!LB$4,Sales!$D$3:$ABF$3,0))/LB$2*INDEX(Usage!$D$5:$ABF$11,MATCH(UsagePerHour!$B$68,Usage!$C$5:$C$11,0),MATCH(UsagePerHour!LB$4,Usage!$D$3:$ABF$3,0)),"")</f>
        <v>0.226320803036758</v>
      </c>
      <c r="LC75" s="27">
        <f>IFERROR(INDEX(Sales!$D$5:$ABF$18,MATCH(UsagePerHour!$B75,Sales!$C$5:$C$18,0),MATCH(UsagePerHour!LC$4,Sales!$D$3:$ABF$3,0))/LC$2*INDEX(Usage!$D$5:$ABF$11,MATCH(UsagePerHour!$B$68,Usage!$C$5:$C$11,0),MATCH(UsagePerHour!LC$4,Usage!$D$3:$ABF$3,0)),"")</f>
        <v>0.13641082524384696</v>
      </c>
      <c r="LD75" s="27">
        <f>IFERROR(INDEX(Sales!$D$5:$ABF$18,MATCH(UsagePerHour!$B75,Sales!$C$5:$C$18,0),MATCH(UsagePerHour!LD$4,Sales!$D$3:$ABF$3,0))/LD$2*INDEX(Usage!$D$5:$ABF$11,MATCH(UsagePerHour!$B$68,Usage!$C$5:$C$11,0),MATCH(UsagePerHour!LD$4,Usage!$D$3:$ABF$3,0)),"")</f>
        <v>0.21661954308473741</v>
      </c>
      <c r="LE75" s="27">
        <f>IFERROR(INDEX(Sales!$D$5:$ABF$18,MATCH(UsagePerHour!$B75,Sales!$C$5:$C$18,0),MATCH(UsagePerHour!LE$4,Sales!$D$3:$ABF$3,0))/LE$2*INDEX(Usage!$D$5:$ABF$11,MATCH(UsagePerHour!$B$68,Usage!$C$5:$C$11,0),MATCH(UsagePerHour!LE$4,Usage!$D$3:$ABF$3,0)),"")</f>
        <v>0.12164893217551934</v>
      </c>
      <c r="LF75" s="27">
        <f>IFERROR(INDEX(Sales!$D$5:$ABF$18,MATCH(UsagePerHour!$B75,Sales!$C$5:$C$18,0),MATCH(UsagePerHour!LF$4,Sales!$D$3:$ABF$3,0))/LF$2*INDEX(Usage!$D$5:$ABF$11,MATCH(UsagePerHour!$B$68,Usage!$C$5:$C$11,0),MATCH(UsagePerHour!LF$4,Usage!$D$3:$ABF$3,0)),"")</f>
        <v>0.49102828172710034</v>
      </c>
      <c r="LG75" s="27">
        <f>IFERROR(INDEX(Sales!$D$5:$ABF$18,MATCH(UsagePerHour!$B75,Sales!$C$5:$C$18,0),MATCH(UsagePerHour!LG$4,Sales!$D$3:$ABF$3,0))/LG$2*INDEX(Usage!$D$5:$ABF$11,MATCH(UsagePerHour!$B$68,Usage!$C$5:$C$11,0),MATCH(UsagePerHour!LG$4,Usage!$D$3:$ABF$3,0)),"")</f>
        <v>0.21951114703444888</v>
      </c>
      <c r="LH75" s="27">
        <f>IFERROR(INDEX(Sales!$D$5:$ABF$18,MATCH(UsagePerHour!$B75,Sales!$C$5:$C$18,0),MATCH(UsagePerHour!LH$4,Sales!$D$3:$ABF$3,0))/LH$2*INDEX(Usage!$D$5:$ABF$11,MATCH(UsagePerHour!$B$68,Usage!$C$5:$C$11,0),MATCH(UsagePerHour!LH$4,Usage!$D$3:$ABF$3,0)),"")</f>
        <v>0.11308143078058509</v>
      </c>
      <c r="LI75" s="27">
        <f>IFERROR(INDEX(Sales!$D$5:$ABF$18,MATCH(UsagePerHour!$B75,Sales!$C$5:$C$18,0),MATCH(UsagePerHour!LI$4,Sales!$D$3:$ABF$3,0))/LI$2*INDEX(Usage!$D$5:$ABF$11,MATCH(UsagePerHour!$B$68,Usage!$C$5:$C$11,0),MATCH(UsagePerHour!LI$4,Usage!$D$3:$ABF$3,0)),"")</f>
        <v>0.12267493850492947</v>
      </c>
      <c r="LJ75" s="27">
        <f>IFERROR(INDEX(Sales!$D$5:$ABF$18,MATCH(UsagePerHour!$B75,Sales!$C$5:$C$18,0),MATCH(UsagePerHour!LJ$4,Sales!$D$3:$ABF$3,0))/LJ$2*INDEX(Usage!$D$5:$ABF$11,MATCH(UsagePerHour!$B$68,Usage!$C$5:$C$11,0),MATCH(UsagePerHour!LJ$4,Usage!$D$3:$ABF$3,0)),"")</f>
        <v>0.37548033739424608</v>
      </c>
      <c r="LK75" s="27">
        <f>IFERROR(INDEX(Sales!$D$5:$ABF$18,MATCH(UsagePerHour!$B75,Sales!$C$5:$C$18,0),MATCH(UsagePerHour!LK$4,Sales!$D$3:$ABF$3,0))/LK$2*INDEX(Usage!$D$5:$ABF$11,MATCH(UsagePerHour!$B$68,Usage!$C$5:$C$11,0),MATCH(UsagePerHour!LK$4,Usage!$D$3:$ABF$3,0)),"")</f>
        <v>0.18916198871370665</v>
      </c>
      <c r="LL75" s="27">
        <f>IFERROR(INDEX(Sales!$D$5:$ABF$18,MATCH(UsagePerHour!$B75,Sales!$C$5:$C$18,0),MATCH(UsagePerHour!LL$4,Sales!$D$3:$ABF$3,0))/LL$2*INDEX(Usage!$D$5:$ABF$11,MATCH(UsagePerHour!$B$68,Usage!$C$5:$C$11,0),MATCH(UsagePerHour!LL$4,Usage!$D$3:$ABF$3,0)),"")</f>
        <v>0.24394338428728668</v>
      </c>
      <c r="LM75" s="27">
        <f>IFERROR(INDEX(Sales!$D$5:$ABF$18,MATCH(UsagePerHour!$B75,Sales!$C$5:$C$18,0),MATCH(UsagePerHour!LM$4,Sales!$D$3:$ABF$3,0))/LM$2*INDEX(Usage!$D$5:$ABF$11,MATCH(UsagePerHour!$B$68,Usage!$C$5:$C$11,0),MATCH(UsagePerHour!LM$4,Usage!$D$3:$ABF$3,0)),"")</f>
        <v>0.10364391300935673</v>
      </c>
      <c r="LN75" s="27">
        <f>IFERROR(INDEX(Sales!$D$5:$ABF$18,MATCH(UsagePerHour!$B75,Sales!$C$5:$C$18,0),MATCH(UsagePerHour!LN$4,Sales!$D$3:$ABF$3,0))/LN$2*INDEX(Usage!$D$5:$ABF$11,MATCH(UsagePerHour!$B$68,Usage!$C$5:$C$11,0),MATCH(UsagePerHour!LN$4,Usage!$D$3:$ABF$3,0)),"")</f>
        <v>0.49188760454725622</v>
      </c>
      <c r="LO75" s="27">
        <f>IFERROR(INDEX(Sales!$D$5:$ABF$18,MATCH(UsagePerHour!$B75,Sales!$C$5:$C$18,0),MATCH(UsagePerHour!LO$4,Sales!$D$3:$ABF$3,0))/LO$2*INDEX(Usage!$D$5:$ABF$11,MATCH(UsagePerHour!$B$68,Usage!$C$5:$C$11,0),MATCH(UsagePerHour!LO$4,Usage!$D$3:$ABF$3,0)),"")</f>
        <v>0.32005026819710197</v>
      </c>
      <c r="LP75" s="27">
        <f>IFERROR(INDEX(Sales!$D$5:$ABF$18,MATCH(UsagePerHour!$B75,Sales!$C$5:$C$18,0),MATCH(UsagePerHour!LP$4,Sales!$D$3:$ABF$3,0))/LP$2*INDEX(Usage!$D$5:$ABF$11,MATCH(UsagePerHour!$B$68,Usage!$C$5:$C$11,0),MATCH(UsagePerHour!LP$4,Usage!$D$3:$ABF$3,0)),"")</f>
        <v>1.3202348455650496E-2</v>
      </c>
      <c r="LQ75" s="27">
        <f>IFERROR(INDEX(Sales!$D$5:$ABF$18,MATCH(UsagePerHour!$B75,Sales!$C$5:$C$18,0),MATCH(UsagePerHour!LQ$4,Sales!$D$3:$ABF$3,0))/LQ$2*INDEX(Usage!$D$5:$ABF$11,MATCH(UsagePerHour!$B$68,Usage!$C$5:$C$11,0),MATCH(UsagePerHour!LQ$4,Usage!$D$3:$ABF$3,0)),"")</f>
        <v>0.59763442631688612</v>
      </c>
      <c r="LR75" s="27">
        <f>IFERROR(INDEX(Sales!$D$5:$ABF$18,MATCH(UsagePerHour!$B75,Sales!$C$5:$C$18,0),MATCH(UsagePerHour!LR$4,Sales!$D$3:$ABF$3,0))/LR$2*INDEX(Usage!$D$5:$ABF$11,MATCH(UsagePerHour!$B$68,Usage!$C$5:$C$11,0),MATCH(UsagePerHour!LR$4,Usage!$D$3:$ABF$3,0)),"")</f>
        <v>0.14159505325871094</v>
      </c>
      <c r="LS75" s="27">
        <f>IFERROR(INDEX(Sales!$D$5:$ABF$18,MATCH(UsagePerHour!$B75,Sales!$C$5:$C$18,0),MATCH(UsagePerHour!LS$4,Sales!$D$3:$ABF$3,0))/LS$2*INDEX(Usage!$D$5:$ABF$11,MATCH(UsagePerHour!$B$68,Usage!$C$5:$C$11,0),MATCH(UsagePerHour!LS$4,Usage!$D$3:$ABF$3,0)),"")</f>
        <v>0.21808096292170545</v>
      </c>
      <c r="LT75" s="27">
        <f>IFERROR(INDEX(Sales!$D$5:$ABF$18,MATCH(UsagePerHour!$B75,Sales!$C$5:$C$18,0),MATCH(UsagePerHour!LT$4,Sales!$D$3:$ABF$3,0))/LT$2*INDEX(Usage!$D$5:$ABF$11,MATCH(UsagePerHour!$B$68,Usage!$C$5:$C$11,0),MATCH(UsagePerHour!LT$4,Usage!$D$3:$ABF$3,0)),"")</f>
        <v>0.17407509910128502</v>
      </c>
      <c r="LU75" s="27">
        <f>IFERROR(INDEX(Sales!$D$5:$ABF$18,MATCH(UsagePerHour!$B75,Sales!$C$5:$C$18,0),MATCH(UsagePerHour!LU$4,Sales!$D$3:$ABF$3,0))/LU$2*INDEX(Usage!$D$5:$ABF$11,MATCH(UsagePerHour!$B$68,Usage!$C$5:$C$11,0),MATCH(UsagePerHour!LU$4,Usage!$D$3:$ABF$3,0)),"")</f>
        <v>0.20139147018451711</v>
      </c>
      <c r="LV75" s="27">
        <f>IFERROR(INDEX(Sales!$D$5:$ABF$18,MATCH(UsagePerHour!$B75,Sales!$C$5:$C$18,0),MATCH(UsagePerHour!LV$4,Sales!$D$3:$ABF$3,0))/LV$2*INDEX(Usage!$D$5:$ABF$11,MATCH(UsagePerHour!$B$68,Usage!$C$5:$C$11,0),MATCH(UsagePerHour!LV$4,Usage!$D$3:$ABF$3,0)),"")</f>
        <v>0.18409580838323353</v>
      </c>
      <c r="LW75" s="27">
        <f>IFERROR(INDEX(Sales!$D$5:$ABF$18,MATCH(UsagePerHour!$B75,Sales!$C$5:$C$18,0),MATCH(UsagePerHour!LW$4,Sales!$D$3:$ABF$3,0))/LW$2*INDEX(Usage!$D$5:$ABF$11,MATCH(UsagePerHour!$B$68,Usage!$C$5:$C$11,0),MATCH(UsagePerHour!LW$4,Usage!$D$3:$ABF$3,0)),"")</f>
        <v>0.2642800718132855</v>
      </c>
      <c r="LX75" s="27">
        <f>IFERROR(INDEX(Sales!$D$5:$ABF$18,MATCH(UsagePerHour!$B75,Sales!$C$5:$C$18,0),MATCH(UsagePerHour!LX$4,Sales!$D$3:$ABF$3,0))/LX$2*INDEX(Usage!$D$5:$ABF$11,MATCH(UsagePerHour!$B$68,Usage!$C$5:$C$11,0),MATCH(UsagePerHour!LX$4,Usage!$D$3:$ABF$3,0)),"")</f>
        <v>7.6785010319319155E-2</v>
      </c>
      <c r="LY75" s="27">
        <f>IFERROR(INDEX(Sales!$D$5:$ABF$18,MATCH(UsagePerHour!$B75,Sales!$C$5:$C$18,0),MATCH(UsagePerHour!LY$4,Sales!$D$3:$ABF$3,0))/LY$2*INDEX(Usage!$D$5:$ABF$11,MATCH(UsagePerHour!$B$68,Usage!$C$5:$C$11,0),MATCH(UsagePerHour!LY$4,Usage!$D$3:$ABF$3,0)),"")</f>
        <v>0.34662616002659502</v>
      </c>
      <c r="LZ75" s="27">
        <f>IFERROR(INDEX(Sales!$D$5:$ABF$18,MATCH(UsagePerHour!$B75,Sales!$C$5:$C$18,0),MATCH(UsagePerHour!LZ$4,Sales!$D$3:$ABF$3,0))/LZ$2*INDEX(Usage!$D$5:$ABF$11,MATCH(UsagePerHour!$B$68,Usage!$C$5:$C$11,0),MATCH(UsagePerHour!LZ$4,Usage!$D$3:$ABF$3,0)),"")</f>
        <v>0.29312555881977265</v>
      </c>
      <c r="MA75" s="27">
        <f>IFERROR(INDEX(Sales!$D$5:$ABF$18,MATCH(UsagePerHour!$B75,Sales!$C$5:$C$18,0),MATCH(UsagePerHour!MA$4,Sales!$D$3:$ABF$3,0))/MA$2*INDEX(Usage!$D$5:$ABF$11,MATCH(UsagePerHour!$B$68,Usage!$C$5:$C$11,0),MATCH(UsagePerHour!MA$4,Usage!$D$3:$ABF$3,0)),"")</f>
        <v>0.13023853131468577</v>
      </c>
      <c r="MB75" s="27">
        <f>IFERROR(INDEX(Sales!$D$5:$ABF$18,MATCH(UsagePerHour!$B75,Sales!$C$5:$C$18,0),MATCH(UsagePerHour!MB$4,Sales!$D$3:$ABF$3,0))/MB$2*INDEX(Usage!$D$5:$ABF$11,MATCH(UsagePerHour!$B$68,Usage!$C$5:$C$11,0),MATCH(UsagePerHour!MB$4,Usage!$D$3:$ABF$3,0)),"")</f>
        <v>0.28219309077766402</v>
      </c>
      <c r="MC75" s="27">
        <f>IFERROR(INDEX(Sales!$D$5:$ABF$18,MATCH(UsagePerHour!$B75,Sales!$C$5:$C$18,0),MATCH(UsagePerHour!MC$4,Sales!$D$3:$ABF$3,0))/MC$2*INDEX(Usage!$D$5:$ABF$11,MATCH(UsagePerHour!$B$68,Usage!$C$5:$C$11,0),MATCH(UsagePerHour!MC$4,Usage!$D$3:$ABF$3,0)),"")</f>
        <v>4.8258693053645739E-2</v>
      </c>
      <c r="MD75" s="27">
        <f>IFERROR(INDEX(Sales!$D$5:$ABF$18,MATCH(UsagePerHour!$B75,Sales!$C$5:$C$18,0),MATCH(UsagePerHour!MD$4,Sales!$D$3:$ABF$3,0))/MD$2*INDEX(Usage!$D$5:$ABF$11,MATCH(UsagePerHour!$B$68,Usage!$C$5:$C$11,0),MATCH(UsagePerHour!MD$4,Usage!$D$3:$ABF$3,0)),"")</f>
        <v>0.10864390521192312</v>
      </c>
      <c r="ME75" s="27">
        <f>IFERROR(INDEX(Sales!$D$5:$ABF$18,MATCH(UsagePerHour!$B75,Sales!$C$5:$C$18,0),MATCH(UsagePerHour!ME$4,Sales!$D$3:$ABF$3,0))/ME$2*INDEX(Usage!$D$5:$ABF$11,MATCH(UsagePerHour!$B$68,Usage!$C$5:$C$11,0),MATCH(UsagePerHour!ME$4,Usage!$D$3:$ABF$3,0)),"")</f>
        <v>0.17221548963799699</v>
      </c>
      <c r="MF75" s="27">
        <f>IFERROR(INDEX(Sales!$D$5:$ABF$18,MATCH(UsagePerHour!$B75,Sales!$C$5:$C$18,0),MATCH(UsagePerHour!MF$4,Sales!$D$3:$ABF$3,0))/MF$2*INDEX(Usage!$D$5:$ABF$11,MATCH(UsagePerHour!$B$68,Usage!$C$5:$C$11,0),MATCH(UsagePerHour!MF$4,Usage!$D$3:$ABF$3,0)),"")</f>
        <v>3.9843929902520481</v>
      </c>
      <c r="MG75" s="27">
        <f>IFERROR(INDEX(Sales!$D$5:$ABF$18,MATCH(UsagePerHour!$B75,Sales!$C$5:$C$18,0),MATCH(UsagePerHour!MG$4,Sales!$D$3:$ABF$3,0))/MG$2*INDEX(Usage!$D$5:$ABF$11,MATCH(UsagePerHour!$B$68,Usage!$C$5:$C$11,0),MATCH(UsagePerHour!MG$4,Usage!$D$3:$ABF$3,0)),"")</f>
        <v>0.38408510239467641</v>
      </c>
      <c r="MH75" s="27">
        <f>IFERROR(INDEX(Sales!$D$5:$ABF$18,MATCH(UsagePerHour!$B75,Sales!$C$5:$C$18,0),MATCH(UsagePerHour!MH$4,Sales!$D$3:$ABF$3,0))/MH$2*INDEX(Usage!$D$5:$ABF$11,MATCH(UsagePerHour!$B$68,Usage!$C$5:$C$11,0),MATCH(UsagePerHour!MH$4,Usage!$D$3:$ABF$3,0)),"")</f>
        <v>7.0411932227714372E-2</v>
      </c>
      <c r="MI75" s="27">
        <f>IFERROR(INDEX(Sales!$D$5:$ABF$18,MATCH(UsagePerHour!$B75,Sales!$C$5:$C$18,0),MATCH(UsagePerHour!MI$4,Sales!$D$3:$ABF$3,0))/MI$2*INDEX(Usage!$D$5:$ABF$11,MATCH(UsagePerHour!$B$68,Usage!$C$5:$C$11,0),MATCH(UsagePerHour!MI$4,Usage!$D$3:$ABF$3,0)),"")</f>
        <v>0.22769044577783029</v>
      </c>
      <c r="MJ75" s="27">
        <f>IFERROR(INDEX(Sales!$D$5:$ABF$18,MATCH(UsagePerHour!$B75,Sales!$C$5:$C$18,0),MATCH(UsagePerHour!MJ$4,Sales!$D$3:$ABF$3,0))/MJ$2*INDEX(Usage!$D$5:$ABF$11,MATCH(UsagePerHour!$B$68,Usage!$C$5:$C$11,0),MATCH(UsagePerHour!MJ$4,Usage!$D$3:$ABF$3,0)),"")</f>
        <v>0.18364802018690493</v>
      </c>
      <c r="MK75" s="27">
        <f>IFERROR(INDEX(Sales!$D$5:$ABF$18,MATCH(UsagePerHour!$B75,Sales!$C$5:$C$18,0),MATCH(UsagePerHour!MK$4,Sales!$D$3:$ABF$3,0))/MK$2*INDEX(Usage!$D$5:$ABF$11,MATCH(UsagePerHour!$B$68,Usage!$C$5:$C$11,0),MATCH(UsagePerHour!MK$4,Usage!$D$3:$ABF$3,0)),"")</f>
        <v>3.2580215171306035E-2</v>
      </c>
      <c r="ML75" s="27">
        <f>IFERROR(INDEX(Sales!$D$5:$ABF$18,MATCH(UsagePerHour!$B75,Sales!$C$5:$C$18,0),MATCH(UsagePerHour!ML$4,Sales!$D$3:$ABF$3,0))/ML$2*INDEX(Usage!$D$5:$ABF$11,MATCH(UsagePerHour!$B$68,Usage!$C$5:$C$11,0),MATCH(UsagePerHour!ML$4,Usage!$D$3:$ABF$3,0)),"")</f>
        <v>0.10168560226654838</v>
      </c>
      <c r="MM75" s="27">
        <f>IFERROR(INDEX(Sales!$D$5:$ABF$18,MATCH(UsagePerHour!$B75,Sales!$C$5:$C$18,0),MATCH(UsagePerHour!MM$4,Sales!$D$3:$ABF$3,0))/MM$2*INDEX(Usage!$D$5:$ABF$11,MATCH(UsagePerHour!$B$68,Usage!$C$5:$C$11,0),MATCH(UsagePerHour!MM$4,Usage!$D$3:$ABF$3,0)),"")</f>
        <v>0.24136314402573678</v>
      </c>
      <c r="MN75" s="27">
        <f>IFERROR(INDEX(Sales!$D$5:$ABF$18,MATCH(UsagePerHour!$B75,Sales!$C$5:$C$18,0),MATCH(UsagePerHour!MN$4,Sales!$D$3:$ABF$3,0))/MN$2*INDEX(Usage!$D$5:$ABF$11,MATCH(UsagePerHour!$B$68,Usage!$C$5:$C$11,0),MATCH(UsagePerHour!MN$4,Usage!$D$3:$ABF$3,0)),"")</f>
        <v>0.17837979233582163</v>
      </c>
      <c r="MO75" s="27">
        <f>IFERROR(INDEX(Sales!$D$5:$ABF$18,MATCH(UsagePerHour!$B75,Sales!$C$5:$C$18,0),MATCH(UsagePerHour!MO$4,Sales!$D$3:$ABF$3,0))/MO$2*INDEX(Usage!$D$5:$ABF$11,MATCH(UsagePerHour!$B$68,Usage!$C$5:$C$11,0),MATCH(UsagePerHour!MO$4,Usage!$D$3:$ABF$3,0)),"")</f>
        <v>0.17407509910128502</v>
      </c>
      <c r="MP75" s="27">
        <f>IFERROR(INDEX(Sales!$D$5:$ABF$18,MATCH(UsagePerHour!$B75,Sales!$C$5:$C$18,0),MATCH(UsagePerHour!MP$4,Sales!$D$3:$ABF$3,0))/MP$2*INDEX(Usage!$D$5:$ABF$11,MATCH(UsagePerHour!$B$68,Usage!$C$5:$C$11,0),MATCH(UsagePerHour!MP$4,Usage!$D$3:$ABF$3,0)),"")</f>
        <v>0.20139147018451711</v>
      </c>
      <c r="MQ75" s="27">
        <f>IFERROR(INDEX(Sales!$D$5:$ABF$18,MATCH(UsagePerHour!$B75,Sales!$C$5:$C$18,0),MATCH(UsagePerHour!MQ$4,Sales!$D$3:$ABF$3,0))/MQ$2*INDEX(Usage!$D$5:$ABF$11,MATCH(UsagePerHour!$B$68,Usage!$C$5:$C$11,0),MATCH(UsagePerHour!MQ$4,Usage!$D$3:$ABF$3,0)),"")</f>
        <v>0.18409580838323353</v>
      </c>
      <c r="MR75" s="27">
        <f>IFERROR(INDEX(Sales!$D$5:$ABF$18,MATCH(UsagePerHour!$B75,Sales!$C$5:$C$18,0),MATCH(UsagePerHour!MR$4,Sales!$D$3:$ABF$3,0))/MR$2*INDEX(Usage!$D$5:$ABF$11,MATCH(UsagePerHour!$B$68,Usage!$C$5:$C$11,0),MATCH(UsagePerHour!MR$4,Usage!$D$3:$ABF$3,0)),"")</f>
        <v>0.2642800718132855</v>
      </c>
      <c r="MS75" s="27">
        <f>IFERROR(INDEX(Sales!$D$5:$ABF$18,MATCH(UsagePerHour!$B75,Sales!$C$5:$C$18,0),MATCH(UsagePerHour!MS$4,Sales!$D$3:$ABF$3,0))/MS$2*INDEX(Usage!$D$5:$ABF$11,MATCH(UsagePerHour!$B$68,Usage!$C$5:$C$11,0),MATCH(UsagePerHour!MS$4,Usage!$D$3:$ABF$3,0)),"")</f>
        <v>0.2201796136969546</v>
      </c>
      <c r="MT75" s="27">
        <f>IFERROR(INDEX(Sales!$D$5:$ABF$18,MATCH(UsagePerHour!$B75,Sales!$C$5:$C$18,0),MATCH(UsagePerHour!MT$4,Sales!$D$3:$ABF$3,0))/MT$2*INDEX(Usage!$D$5:$ABF$11,MATCH(UsagePerHour!$B$68,Usage!$C$5:$C$11,0),MATCH(UsagePerHour!MT$4,Usage!$D$3:$ABF$3,0)),"")</f>
        <v>0.19968091820295011</v>
      </c>
      <c r="MU75" s="27">
        <f>IFERROR(INDEX(Sales!$D$5:$ABF$18,MATCH(UsagePerHour!$B75,Sales!$C$5:$C$18,0),MATCH(UsagePerHour!MU$4,Sales!$D$3:$ABF$3,0))/MU$2*INDEX(Usage!$D$5:$ABF$11,MATCH(UsagePerHour!$B$68,Usage!$C$5:$C$11,0),MATCH(UsagePerHour!MU$4,Usage!$D$3:$ABF$3,0)),"")</f>
        <v>0.35354496861347789</v>
      </c>
      <c r="MV75" s="27">
        <f>IFERROR(INDEX(Sales!$D$5:$ABF$18,MATCH(UsagePerHour!$B75,Sales!$C$5:$C$18,0),MATCH(UsagePerHour!MV$4,Sales!$D$3:$ABF$3,0))/MV$2*INDEX(Usage!$D$5:$ABF$11,MATCH(UsagePerHour!$B$68,Usage!$C$5:$C$11,0),MATCH(UsagePerHour!MV$4,Usage!$D$3:$ABF$3,0)),"")</f>
        <v>0.38873916238060252</v>
      </c>
      <c r="MW75" s="27">
        <f>IFERROR(INDEX(Sales!$D$5:$ABF$18,MATCH(UsagePerHour!$B75,Sales!$C$5:$C$18,0),MATCH(UsagePerHour!MW$4,Sales!$D$3:$ABF$3,0))/MW$2*INDEX(Usage!$D$5:$ABF$11,MATCH(UsagePerHour!$B$68,Usage!$C$5:$C$11,0),MATCH(UsagePerHour!MW$4,Usage!$D$3:$ABF$3,0)),"")</f>
        <v>7.9000554807006421E-2</v>
      </c>
      <c r="MX75" s="27">
        <f>IFERROR(INDEX(Sales!$D$5:$ABF$18,MATCH(UsagePerHour!$B75,Sales!$C$5:$C$18,0),MATCH(UsagePerHour!MX$4,Sales!$D$3:$ABF$3,0))/MX$2*INDEX(Usage!$D$5:$ABF$11,MATCH(UsagePerHour!$B$68,Usage!$C$5:$C$11,0),MATCH(UsagePerHour!MX$4,Usage!$D$3:$ABF$3,0)),"")</f>
        <v>0.14682990509120417</v>
      </c>
      <c r="MY75" s="27">
        <f>IFERROR(INDEX(Sales!$D$5:$ABF$18,MATCH(UsagePerHour!$B75,Sales!$C$5:$C$18,0),MATCH(UsagePerHour!MY$4,Sales!$D$3:$ABF$3,0))/MY$2*INDEX(Usage!$D$5:$ABF$11,MATCH(UsagePerHour!$B$68,Usage!$C$5:$C$11,0),MATCH(UsagePerHour!MY$4,Usage!$D$3:$ABF$3,0)),"")</f>
        <v>6.9752865871751848E-2</v>
      </c>
      <c r="MZ75" s="27">
        <f>IFERROR(INDEX(Sales!$D$5:$ABF$18,MATCH(UsagePerHour!$B75,Sales!$C$5:$C$18,0),MATCH(UsagePerHour!MZ$4,Sales!$D$3:$ABF$3,0))/MZ$2*INDEX(Usage!$D$5:$ABF$11,MATCH(UsagePerHour!$B$68,Usage!$C$5:$C$11,0),MATCH(UsagePerHour!MZ$4,Usage!$D$3:$ABF$3,0)),"")</f>
        <v>0.10861928222267041</v>
      </c>
      <c r="NA75" s="27">
        <f>IFERROR(INDEX(Sales!$D$5:$ABF$18,MATCH(UsagePerHour!$B75,Sales!$C$5:$C$18,0),MATCH(UsagePerHour!NA$4,Sales!$D$3:$ABF$3,0))/NA$2*INDEX(Usage!$D$5:$ABF$11,MATCH(UsagePerHour!$B$68,Usage!$C$5:$C$11,0),MATCH(UsagePerHour!NA$4,Usage!$D$3:$ABF$3,0)),"")</f>
        <v>0.35723004910284062</v>
      </c>
      <c r="NB75" s="27">
        <f>IFERROR(INDEX(Sales!$D$5:$ABF$18,MATCH(UsagePerHour!$B75,Sales!$C$5:$C$18,0),MATCH(UsagePerHour!NB$4,Sales!$D$3:$ABF$3,0))/NB$2*INDEX(Usage!$D$5:$ABF$11,MATCH(UsagePerHour!$B$68,Usage!$C$5:$C$11,0),MATCH(UsagePerHour!NB$4,Usage!$D$3:$ABF$3,0)),"")</f>
        <v>0.50786686713148066</v>
      </c>
      <c r="NC75" s="27">
        <f>IFERROR(INDEX(Sales!$D$5:$ABF$18,MATCH(UsagePerHour!$B75,Sales!$C$5:$C$18,0),MATCH(UsagePerHour!NC$4,Sales!$D$3:$ABF$3,0))/NC$2*INDEX(Usage!$D$5:$ABF$11,MATCH(UsagePerHour!$B$68,Usage!$C$5:$C$11,0),MATCH(UsagePerHour!NC$4,Usage!$D$3:$ABF$3,0)),"")</f>
        <v>0.19503031090838188</v>
      </c>
      <c r="ND75" s="27">
        <f>IFERROR(INDEX(Sales!$D$5:$ABF$18,MATCH(UsagePerHour!$B75,Sales!$C$5:$C$18,0),MATCH(UsagePerHour!ND$4,Sales!$D$3:$ABF$3,0))/ND$2*INDEX(Usage!$D$5:$ABF$11,MATCH(UsagePerHour!$B$68,Usage!$C$5:$C$11,0),MATCH(UsagePerHour!ND$4,Usage!$D$3:$ABF$3,0)),"")</f>
        <v>0.62369171704849213</v>
      </c>
      <c r="NE75" s="27">
        <f>IFERROR(INDEX(Sales!$D$5:$ABF$18,MATCH(UsagePerHour!$B75,Sales!$C$5:$C$18,0),MATCH(UsagePerHour!NE$4,Sales!$D$3:$ABF$3,0))/NE$2*INDEX(Usage!$D$5:$ABF$11,MATCH(UsagePerHour!$B$68,Usage!$C$5:$C$11,0),MATCH(UsagePerHour!NE$4,Usage!$D$3:$ABF$3,0)),"")</f>
        <v>0.1097165911042761</v>
      </c>
      <c r="NF75" s="27">
        <f>IFERROR(INDEX(Sales!$D$5:$ABF$18,MATCH(UsagePerHour!$B75,Sales!$C$5:$C$18,0),MATCH(UsagePerHour!NF$4,Sales!$D$3:$ABF$3,0))/NF$2*INDEX(Usage!$D$5:$ABF$11,MATCH(UsagePerHour!$B$68,Usage!$C$5:$C$11,0),MATCH(UsagePerHour!NF$4,Usage!$D$3:$ABF$3,0)),"")</f>
        <v>5.844052818798031E-2</v>
      </c>
      <c r="NG75" s="27">
        <f>IFERROR(INDEX(Sales!$D$5:$ABF$18,MATCH(UsagePerHour!$B75,Sales!$C$5:$C$18,0),MATCH(UsagePerHour!NG$4,Sales!$D$3:$ABF$3,0))/NG$2*INDEX(Usage!$D$5:$ABF$11,MATCH(UsagePerHour!$B$68,Usage!$C$5:$C$11,0),MATCH(UsagePerHour!NG$4,Usage!$D$3:$ABF$3,0)),"")</f>
        <v>6.018049770372743E-2</v>
      </c>
      <c r="NH75" s="27">
        <f>IFERROR(INDEX(Sales!$D$5:$ABF$18,MATCH(UsagePerHour!$B75,Sales!$C$5:$C$18,0),MATCH(UsagePerHour!NH$4,Sales!$D$3:$ABF$3,0))/NH$2*INDEX(Usage!$D$5:$ABF$11,MATCH(UsagePerHour!$B$68,Usage!$C$5:$C$11,0),MATCH(UsagePerHour!NH$4,Usage!$D$3:$ABF$3,0)),"")</f>
        <v>0.35735646072526578</v>
      </c>
      <c r="NI75" s="27">
        <f>IFERROR(INDEX(Sales!$D$5:$ABF$18,MATCH(UsagePerHour!$B75,Sales!$C$5:$C$18,0),MATCH(UsagePerHour!NI$4,Sales!$D$3:$ABF$3,0))/NI$2*INDEX(Usage!$D$5:$ABF$11,MATCH(UsagePerHour!$B$68,Usage!$C$5:$C$11,0),MATCH(UsagePerHour!NI$4,Usage!$D$3:$ABF$3,0)),"")</f>
        <v>0.28651561981148943</v>
      </c>
      <c r="NJ75" s="27">
        <f>IFERROR(INDEX(Sales!$D$5:$ABF$18,MATCH(UsagePerHour!$B75,Sales!$C$5:$C$18,0),MATCH(UsagePerHour!NJ$4,Sales!$D$3:$ABF$3,0))/NJ$2*INDEX(Usage!$D$5:$ABF$11,MATCH(UsagePerHour!$B$68,Usage!$C$5:$C$11,0),MATCH(UsagePerHour!NJ$4,Usage!$D$3:$ABF$3,0)),"")</f>
        <v>0.3200958295433507</v>
      </c>
      <c r="NK75" s="27">
        <f>IFERROR(INDEX(Sales!$D$5:$ABF$18,MATCH(UsagePerHour!$B75,Sales!$C$5:$C$18,0),MATCH(UsagePerHour!NK$4,Sales!$D$3:$ABF$3,0))/NK$2*INDEX(Usage!$D$5:$ABF$11,MATCH(UsagePerHour!$B$68,Usage!$C$5:$C$11,0),MATCH(UsagePerHour!NK$4,Usage!$D$3:$ABF$3,0)),"")</f>
        <v>0.30513849225403727</v>
      </c>
      <c r="NL75" s="27">
        <f>IFERROR(INDEX(Sales!$D$5:$ABF$18,MATCH(UsagePerHour!$B75,Sales!$C$5:$C$18,0),MATCH(UsagePerHour!NL$4,Sales!$D$3:$ABF$3,0))/NL$2*INDEX(Usage!$D$5:$ABF$11,MATCH(UsagePerHour!$B$68,Usage!$C$5:$C$11,0),MATCH(UsagePerHour!NL$4,Usage!$D$3:$ABF$3,0)),"")</f>
        <v>0.20603077860734417</v>
      </c>
      <c r="NM75" s="27">
        <f>IFERROR(INDEX(Sales!$D$5:$ABF$18,MATCH(UsagePerHour!$B75,Sales!$C$5:$C$18,0),MATCH(UsagePerHour!NM$4,Sales!$D$3:$ABF$3,0))/NM$2*INDEX(Usage!$D$5:$ABF$11,MATCH(UsagePerHour!$B$68,Usage!$C$5:$C$11,0),MATCH(UsagePerHour!NM$4,Usage!$D$3:$ABF$3,0)),"")</f>
        <v>0.14981253740782147</v>
      </c>
      <c r="NN75" s="27">
        <f>IFERROR(INDEX(Sales!$D$5:$ABF$18,MATCH(UsagePerHour!$B75,Sales!$C$5:$C$18,0),MATCH(UsagePerHour!NN$4,Sales!$D$3:$ABF$3,0))/NN$2*INDEX(Usage!$D$5:$ABF$11,MATCH(UsagePerHour!$B$68,Usage!$C$5:$C$11,0),MATCH(UsagePerHour!NN$4,Usage!$D$3:$ABF$3,0)),"")</f>
        <v>0.22622789268977953</v>
      </c>
      <c r="NO75" s="27">
        <f>IFERROR(INDEX(Sales!$D$5:$ABF$18,MATCH(UsagePerHour!$B75,Sales!$C$5:$C$18,0),MATCH(UsagePerHour!NO$4,Sales!$D$3:$ABF$3,0))/NO$2*INDEX(Usage!$D$5:$ABF$11,MATCH(UsagePerHour!$B$68,Usage!$C$5:$C$11,0),MATCH(UsagePerHour!NO$4,Usage!$D$3:$ABF$3,0)),"")</f>
        <v>7.7480980944369268E-2</v>
      </c>
      <c r="NP75" s="27">
        <f>IFERROR(INDEX(Sales!$D$5:$ABF$18,MATCH(UsagePerHour!$B75,Sales!$C$5:$C$18,0),MATCH(UsagePerHour!NP$4,Sales!$D$3:$ABF$3,0))/NP$2*INDEX(Usage!$D$5:$ABF$11,MATCH(UsagePerHour!$B$68,Usage!$C$5:$C$11,0),MATCH(UsagePerHour!NP$4,Usage!$D$3:$ABF$3,0)),"")</f>
        <v>0.21687405311869493</v>
      </c>
      <c r="NQ75" s="27">
        <f>IFERROR(INDEX(Sales!$D$5:$ABF$18,MATCH(UsagePerHour!$B75,Sales!$C$5:$C$18,0),MATCH(UsagePerHour!NQ$4,Sales!$D$3:$ABF$3,0))/NQ$2*INDEX(Usage!$D$5:$ABF$11,MATCH(UsagePerHour!$B$68,Usage!$C$5:$C$11,0),MATCH(UsagePerHour!NQ$4,Usage!$D$3:$ABF$3,0)),"")</f>
        <v>0.59430096596561222</v>
      </c>
      <c r="NR75" s="27">
        <f>IFERROR(INDEX(Sales!$D$5:$ABF$18,MATCH(UsagePerHour!$B75,Sales!$C$5:$C$18,0),MATCH(UsagePerHour!NR$4,Sales!$D$3:$ABF$3,0))/NR$2*INDEX(Usage!$D$5:$ABF$11,MATCH(UsagePerHour!$B$68,Usage!$C$5:$C$11,0),MATCH(UsagePerHour!NR$4,Usage!$D$3:$ABF$3,0)),"")</f>
        <v>0.28797955723334828</v>
      </c>
      <c r="NS75" s="27">
        <f>IFERROR(INDEX(Sales!$D$5:$ABF$18,MATCH(UsagePerHour!$B75,Sales!$C$5:$C$18,0),MATCH(UsagePerHour!NS$4,Sales!$D$3:$ABF$3,0))/NS$2*INDEX(Usage!$D$5:$ABF$11,MATCH(UsagePerHour!$B$68,Usage!$C$5:$C$11,0),MATCH(UsagePerHour!NS$4,Usage!$D$3:$ABF$3,0)),"")</f>
        <v>0.22149558642457035</v>
      </c>
      <c r="NT75" s="27">
        <f>IFERROR(INDEX(Sales!$D$5:$ABF$18,MATCH(UsagePerHour!$B75,Sales!$C$5:$C$18,0),MATCH(UsagePerHour!NT$4,Sales!$D$3:$ABF$3,0))/NT$2*INDEX(Usage!$D$5:$ABF$11,MATCH(UsagePerHour!$B$68,Usage!$C$5:$C$11,0),MATCH(UsagePerHour!NT$4,Usage!$D$3:$ABF$3,0)),"")</f>
        <v>5.5427380398377128E-2</v>
      </c>
      <c r="NU75" s="27">
        <f>IFERROR(INDEX(Sales!$D$5:$ABF$18,MATCH(UsagePerHour!$B75,Sales!$C$5:$C$18,0),MATCH(UsagePerHour!NU$4,Sales!$D$3:$ABF$3,0))/NU$2*INDEX(Usage!$D$5:$ABF$11,MATCH(UsagePerHour!$B$68,Usage!$C$5:$C$11,0),MATCH(UsagePerHour!NU$4,Usage!$D$3:$ABF$3,0)),"")</f>
        <v>0.44188970686145829</v>
      </c>
      <c r="NV75" s="27">
        <f>IFERROR(INDEX(Sales!$D$5:$ABF$18,MATCH(UsagePerHour!$B75,Sales!$C$5:$C$18,0),MATCH(UsagePerHour!NV$4,Sales!$D$3:$ABF$3,0))/NV$2*INDEX(Usage!$D$5:$ABF$11,MATCH(UsagePerHour!$B$68,Usage!$C$5:$C$11,0),MATCH(UsagePerHour!NV$4,Usage!$D$3:$ABF$3,0)),"")</f>
        <v>0.13357490454443363</v>
      </c>
      <c r="NW75" s="27">
        <f>IFERROR(INDEX(Sales!$D$5:$ABF$18,MATCH(UsagePerHour!$B75,Sales!$C$5:$C$18,0),MATCH(UsagePerHour!NW$4,Sales!$D$3:$ABF$3,0))/NW$2*INDEX(Usage!$D$5:$ABF$11,MATCH(UsagePerHour!$B$68,Usage!$C$5:$C$11,0),MATCH(UsagePerHour!NW$4,Usage!$D$3:$ABF$3,0)),"")</f>
        <v>0.219568762840743</v>
      </c>
      <c r="NX75" s="27">
        <f>IFERROR(INDEX(Sales!$D$5:$ABF$18,MATCH(UsagePerHour!$B75,Sales!$C$5:$C$18,0),MATCH(UsagePerHour!NX$4,Sales!$D$3:$ABF$3,0))/NX$2*INDEX(Usage!$D$5:$ABF$11,MATCH(UsagePerHour!$B$68,Usage!$C$5:$C$11,0),MATCH(UsagePerHour!NX$4,Usage!$D$3:$ABF$3,0)),"")</f>
        <v>0.16402526043321758</v>
      </c>
      <c r="NY75" s="27">
        <f>IFERROR(INDEX(Sales!$D$5:$ABF$18,MATCH(UsagePerHour!$B75,Sales!$C$5:$C$18,0),MATCH(UsagePerHour!NY$4,Sales!$D$3:$ABF$3,0))/NY$2*INDEX(Usage!$D$5:$ABF$11,MATCH(UsagePerHour!$B$68,Usage!$C$5:$C$11,0),MATCH(UsagePerHour!NY$4,Usage!$D$3:$ABF$3,0)),"")</f>
        <v>0.17671953502118018</v>
      </c>
      <c r="NZ75" s="27">
        <f>IFERROR(INDEX(Sales!$D$5:$ABF$18,MATCH(UsagePerHour!$B75,Sales!$C$5:$C$18,0),MATCH(UsagePerHour!NZ$4,Sales!$D$3:$ABF$3,0))/NZ$2*INDEX(Usage!$D$5:$ABF$11,MATCH(UsagePerHour!$B$68,Usage!$C$5:$C$11,0),MATCH(UsagePerHour!NZ$4,Usage!$D$3:$ABF$3,0)),"")</f>
        <v>0.21192674236972817</v>
      </c>
      <c r="OA75" s="27">
        <f>IFERROR(INDEX(Sales!$D$5:$ABF$18,MATCH(UsagePerHour!$B75,Sales!$C$5:$C$18,0),MATCH(UsagePerHour!OA$4,Sales!$D$3:$ABF$3,0))/OA$2*INDEX(Usage!$D$5:$ABF$11,MATCH(UsagePerHour!$B$68,Usage!$C$5:$C$11,0),MATCH(UsagePerHour!OA$4,Usage!$D$3:$ABF$3,0)),"")</f>
        <v>0.100263130916174</v>
      </c>
      <c r="OB75" s="27">
        <f>IFERROR(INDEX(Sales!$D$5:$ABF$18,MATCH(UsagePerHour!$B75,Sales!$C$5:$C$18,0),MATCH(UsagePerHour!OB$4,Sales!$D$3:$ABF$3,0))/OB$2*INDEX(Usage!$D$5:$ABF$11,MATCH(UsagePerHour!$B$68,Usage!$C$5:$C$11,0),MATCH(UsagePerHour!OB$4,Usage!$D$3:$ABF$3,0)),"")</f>
        <v>0.15605890871335282</v>
      </c>
      <c r="OC75" s="27">
        <f>IFERROR(INDEX(Sales!$D$5:$ABF$18,MATCH(UsagePerHour!$B75,Sales!$C$5:$C$18,0),MATCH(UsagePerHour!OC$4,Sales!$D$3:$ABF$3,0))/OC$2*INDEX(Usage!$D$5:$ABF$11,MATCH(UsagePerHour!$B$68,Usage!$C$5:$C$11,0),MATCH(UsagePerHour!OC$4,Usage!$D$3:$ABF$3,0)),"")</f>
        <v>0.33350686546158576</v>
      </c>
      <c r="OD75" s="27">
        <f>IFERROR(INDEX(Sales!$D$5:$ABF$18,MATCH(UsagePerHour!$B75,Sales!$C$5:$C$18,0),MATCH(UsagePerHour!OD$4,Sales!$D$3:$ABF$3,0))/OD$2*INDEX(Usage!$D$5:$ABF$11,MATCH(UsagePerHour!$B$68,Usage!$C$5:$C$11,0),MATCH(UsagePerHour!OD$4,Usage!$D$3:$ABF$3,0)),"")</f>
        <v>0.34830845800116078</v>
      </c>
      <c r="OE75" s="27">
        <f>IFERROR(INDEX(Sales!$D$5:$ABF$18,MATCH(UsagePerHour!$B75,Sales!$C$5:$C$18,0),MATCH(UsagePerHour!OE$4,Sales!$D$3:$ABF$3,0))/OE$2*INDEX(Usage!$D$5:$ABF$11,MATCH(UsagePerHour!$B$68,Usage!$C$5:$C$11,0),MATCH(UsagePerHour!OE$4,Usage!$D$3:$ABF$3,0)),"")</f>
        <v>0.15571221231598592</v>
      </c>
      <c r="OF75" s="27">
        <f>IFERROR(INDEX(Sales!$D$5:$ABF$18,MATCH(UsagePerHour!$B75,Sales!$C$5:$C$18,0),MATCH(UsagePerHour!OF$4,Sales!$D$3:$ABF$3,0))/OF$2*INDEX(Usage!$D$5:$ABF$11,MATCH(UsagePerHour!$B$68,Usage!$C$5:$C$11,0),MATCH(UsagePerHour!OF$4,Usage!$D$3:$ABF$3,0)),"")</f>
        <v>0.15452052573991273</v>
      </c>
      <c r="OG75" s="27">
        <f>IFERROR(INDEX(Sales!$D$5:$ABF$18,MATCH(UsagePerHour!$B75,Sales!$C$5:$C$18,0),MATCH(UsagePerHour!OG$4,Sales!$D$3:$ABF$3,0))/OG$2*INDEX(Usage!$D$5:$ABF$11,MATCH(UsagePerHour!$B$68,Usage!$C$5:$C$11,0),MATCH(UsagePerHour!OG$4,Usage!$D$3:$ABF$3,0)),"")</f>
        <v>0.14683718028696194</v>
      </c>
      <c r="OH75" s="27">
        <f>IFERROR(INDEX(Sales!$D$5:$ABF$18,MATCH(UsagePerHour!$B75,Sales!$C$5:$C$18,0),MATCH(UsagePerHour!OH$4,Sales!$D$3:$ABF$3,0))/OH$2*INDEX(Usage!$D$5:$ABF$11,MATCH(UsagePerHour!$B$68,Usage!$C$5:$C$11,0),MATCH(UsagePerHour!OH$4,Usage!$D$3:$ABF$3,0)),"")</f>
        <v>0.18188243951206245</v>
      </c>
      <c r="OI75" s="27">
        <f>IFERROR(INDEX(Sales!$D$5:$ABF$18,MATCH(UsagePerHour!$B75,Sales!$C$5:$C$18,0),MATCH(UsagePerHour!OI$4,Sales!$D$3:$ABF$3,0))/OI$2*INDEX(Usage!$D$5:$ABF$11,MATCH(UsagePerHour!$B$68,Usage!$C$5:$C$11,0),MATCH(UsagePerHour!OI$4,Usage!$D$3:$ABF$3,0)),"")</f>
        <v>5.2987511931779661E-2</v>
      </c>
      <c r="OJ75" s="27">
        <f>IFERROR(INDEX(Sales!$D$5:$ABF$18,MATCH(UsagePerHour!$B75,Sales!$C$5:$C$18,0),MATCH(UsagePerHour!OJ$4,Sales!$D$3:$ABF$3,0))/OJ$2*INDEX(Usage!$D$5:$ABF$11,MATCH(UsagePerHour!$B$68,Usage!$C$5:$C$11,0),MATCH(UsagePerHour!OJ$4,Usage!$D$3:$ABF$3,0)),"")</f>
        <v>0.17400323016849606</v>
      </c>
      <c r="OK75" s="27">
        <f>IFERROR(INDEX(Sales!$D$5:$ABF$18,MATCH(UsagePerHour!$B75,Sales!$C$5:$C$18,0),MATCH(UsagePerHour!OK$4,Sales!$D$3:$ABF$3,0))/OK$2*INDEX(Usage!$D$5:$ABF$11,MATCH(UsagePerHour!$B$68,Usage!$C$5:$C$11,0),MATCH(UsagePerHour!OK$4,Usage!$D$3:$ABF$3,0)),"")</f>
        <v>0.33622980449038109</v>
      </c>
      <c r="OL75" s="27">
        <f>IFERROR(INDEX(Sales!$D$5:$ABF$18,MATCH(UsagePerHour!$B75,Sales!$C$5:$C$18,0),MATCH(UsagePerHour!OL$4,Sales!$D$3:$ABF$3,0))/OL$2*INDEX(Usage!$D$5:$ABF$11,MATCH(UsagePerHour!$B$68,Usage!$C$5:$C$11,0),MATCH(UsagePerHour!OL$4,Usage!$D$3:$ABF$3,0)),"")</f>
        <v>9.865999718026397E-2</v>
      </c>
      <c r="OM75" s="27">
        <f>IFERROR(INDEX(Sales!$D$5:$ABF$18,MATCH(UsagePerHour!$B75,Sales!$C$5:$C$18,0),MATCH(UsagePerHour!OM$4,Sales!$D$3:$ABF$3,0))/OM$2*INDEX(Usage!$D$5:$ABF$11,MATCH(UsagePerHour!$B$68,Usage!$C$5:$C$11,0),MATCH(UsagePerHour!OM$4,Usage!$D$3:$ABF$3,0)),"")</f>
        <v>0.14605940443345838</v>
      </c>
      <c r="ON75" s="27">
        <f>IFERROR(INDEX(Sales!$D$5:$ABF$18,MATCH(UsagePerHour!$B75,Sales!$C$5:$C$18,0),MATCH(UsagePerHour!ON$4,Sales!$D$3:$ABF$3,0))/ON$2*INDEX(Usage!$D$5:$ABF$11,MATCH(UsagePerHour!$B$68,Usage!$C$5:$C$11,0),MATCH(UsagePerHour!ON$4,Usage!$D$3:$ABF$3,0)),"")</f>
        <v>3.3973830808878398E-2</v>
      </c>
      <c r="OO75" s="27">
        <f>IFERROR(INDEX(Sales!$D$5:$ABF$18,MATCH(UsagePerHour!$B75,Sales!$C$5:$C$18,0),MATCH(UsagePerHour!OO$4,Sales!$D$3:$ABF$3,0))/OO$2*INDEX(Usage!$D$5:$ABF$11,MATCH(UsagePerHour!$B$68,Usage!$C$5:$C$11,0),MATCH(UsagePerHour!OO$4,Usage!$D$3:$ABF$3,0)),"")</f>
        <v>0.19336471114804873</v>
      </c>
      <c r="OP75" s="27">
        <f>IFERROR(INDEX(Sales!$D$5:$ABF$18,MATCH(UsagePerHour!$B75,Sales!$C$5:$C$18,0),MATCH(UsagePerHour!OP$4,Sales!$D$3:$ABF$3,0))/OP$2*INDEX(Usage!$D$5:$ABF$11,MATCH(UsagePerHour!$B$68,Usage!$C$5:$C$11,0),MATCH(UsagePerHour!OP$4,Usage!$D$3:$ABF$3,0)),"")</f>
        <v>0.68966071827501274</v>
      </c>
      <c r="OQ75" s="27">
        <f>IFERROR(INDEX(Sales!$D$5:$ABF$18,MATCH(UsagePerHour!$B75,Sales!$C$5:$C$18,0),MATCH(UsagePerHour!OQ$4,Sales!$D$3:$ABF$3,0))/OQ$2*INDEX(Usage!$D$5:$ABF$11,MATCH(UsagePerHour!$B$68,Usage!$C$5:$C$11,0),MATCH(UsagePerHour!OQ$4,Usage!$D$3:$ABF$3,0)),"")</f>
        <v>6.075766739066131E-2</v>
      </c>
      <c r="OR75" s="27">
        <f>IFERROR(INDEX(Sales!$D$5:$ABF$18,MATCH(UsagePerHour!$B75,Sales!$C$5:$C$18,0),MATCH(UsagePerHour!OR$4,Sales!$D$3:$ABF$3,0))/OR$2*INDEX(Usage!$D$5:$ABF$11,MATCH(UsagePerHour!$B$68,Usage!$C$5:$C$11,0),MATCH(UsagePerHour!OR$4,Usage!$D$3:$ABF$3,0)),"")</f>
        <v>0.26179828178980158</v>
      </c>
      <c r="OS75" s="27">
        <f>IFERROR(INDEX(Sales!$D$5:$ABF$18,MATCH(UsagePerHour!$B75,Sales!$C$5:$C$18,0),MATCH(UsagePerHour!OS$4,Sales!$D$3:$ABF$3,0))/OS$2*INDEX(Usage!$D$5:$ABF$11,MATCH(UsagePerHour!$B$68,Usage!$C$5:$C$11,0),MATCH(UsagePerHour!OS$4,Usage!$D$3:$ABF$3,0)),"")</f>
        <v>0</v>
      </c>
      <c r="OT75" s="27">
        <f>IFERROR(INDEX(Sales!$D$5:$ABF$18,MATCH(UsagePerHour!$B75,Sales!$C$5:$C$18,0),MATCH(UsagePerHour!OT$4,Sales!$D$3:$ABF$3,0))/OT$2*INDEX(Usage!$D$5:$ABF$11,MATCH(UsagePerHour!$B$68,Usage!$C$5:$C$11,0),MATCH(UsagePerHour!OT$4,Usage!$D$3:$ABF$3,0)),"")</f>
        <v>0.19986888370795955</v>
      </c>
      <c r="OU75" s="27">
        <f>IFERROR(INDEX(Sales!$D$5:$ABF$18,MATCH(UsagePerHour!$B75,Sales!$C$5:$C$18,0),MATCH(UsagePerHour!OU$4,Sales!$D$3:$ABF$3,0))/OU$2*INDEX(Usage!$D$5:$ABF$11,MATCH(UsagePerHour!$B$68,Usage!$C$5:$C$11,0),MATCH(UsagePerHour!OU$4,Usage!$D$3:$ABF$3,0)),"")</f>
        <v>8.761103744875276E-2</v>
      </c>
      <c r="OV75" s="27">
        <f>IFERROR(INDEX(Sales!$D$5:$ABF$18,MATCH(UsagePerHour!$B75,Sales!$C$5:$C$18,0),MATCH(UsagePerHour!OV$4,Sales!$D$3:$ABF$3,0))/OV$2*INDEX(Usage!$D$5:$ABF$11,MATCH(UsagePerHour!$B$68,Usage!$C$5:$C$11,0),MATCH(UsagePerHour!OV$4,Usage!$D$3:$ABF$3,0)),"")</f>
        <v>0.50422503021622855</v>
      </c>
      <c r="OW75" s="27">
        <f>IFERROR(INDEX(Sales!$D$5:$ABF$18,MATCH(UsagePerHour!$B75,Sales!$C$5:$C$18,0),MATCH(UsagePerHour!OW$4,Sales!$D$3:$ABF$3,0))/OW$2*INDEX(Usage!$D$5:$ABF$11,MATCH(UsagePerHour!$B$68,Usage!$C$5:$C$11,0),MATCH(UsagePerHour!OW$4,Usage!$D$3:$ABF$3,0)),"")</f>
        <v>0.20647114220954926</v>
      </c>
      <c r="OX75" s="27">
        <f>IFERROR(INDEX(Sales!$D$5:$ABF$18,MATCH(UsagePerHour!$B75,Sales!$C$5:$C$18,0),MATCH(UsagePerHour!OX$4,Sales!$D$3:$ABF$3,0))/OX$2*INDEX(Usage!$D$5:$ABF$11,MATCH(UsagePerHour!$B$68,Usage!$C$5:$C$11,0),MATCH(UsagePerHour!OX$4,Usage!$D$3:$ABF$3,0)),"")</f>
        <v>0.48710406728244554</v>
      </c>
      <c r="OY75" s="27">
        <f>IFERROR(INDEX(Sales!$D$5:$ABF$18,MATCH(UsagePerHour!$B75,Sales!$C$5:$C$18,0),MATCH(UsagePerHour!OY$4,Sales!$D$3:$ABF$3,0))/OY$2*INDEX(Usage!$D$5:$ABF$11,MATCH(UsagePerHour!$B$68,Usage!$C$5:$C$11,0),MATCH(UsagePerHour!OY$4,Usage!$D$3:$ABF$3,0)),"")</f>
        <v>0.44605267984241875</v>
      </c>
      <c r="OZ75" s="27">
        <f>IFERROR(INDEX(Sales!$D$5:$ABF$18,MATCH(UsagePerHour!$B75,Sales!$C$5:$C$18,0),MATCH(UsagePerHour!OZ$4,Sales!$D$3:$ABF$3,0))/OZ$2*INDEX(Usage!$D$5:$ABF$11,MATCH(UsagePerHour!$B$68,Usage!$C$5:$C$11,0),MATCH(UsagePerHour!OZ$4,Usage!$D$3:$ABF$3,0)),"")</f>
        <v>0.36548486228189558</v>
      </c>
      <c r="PA75" s="27">
        <f>IFERROR(INDEX(Sales!$D$5:$ABF$18,MATCH(UsagePerHour!$B75,Sales!$C$5:$C$18,0),MATCH(UsagePerHour!PA$4,Sales!$D$3:$ABF$3,0))/PA$2*INDEX(Usage!$D$5:$ABF$11,MATCH(UsagePerHour!$B$68,Usage!$C$5:$C$11,0),MATCH(UsagePerHour!PA$4,Usage!$D$3:$ABF$3,0)),"")</f>
        <v>0.28839641345950506</v>
      </c>
      <c r="PB75" s="27">
        <f>IFERROR(INDEX(Sales!$D$5:$ABF$18,MATCH(UsagePerHour!$B75,Sales!$C$5:$C$18,0),MATCH(UsagePerHour!PB$4,Sales!$D$3:$ABF$3,0))/PB$2*INDEX(Usage!$D$5:$ABF$11,MATCH(UsagePerHour!$B$68,Usage!$C$5:$C$11,0),MATCH(UsagePerHour!PB$4,Usage!$D$3:$ABF$3,0)),"")</f>
        <v>6.5554368801543778E-2</v>
      </c>
      <c r="PC75" s="27">
        <f>IFERROR(INDEX(Sales!$D$5:$ABF$18,MATCH(UsagePerHour!$B75,Sales!$C$5:$C$18,0),MATCH(UsagePerHour!PC$4,Sales!$D$3:$ABF$3,0))/PC$2*INDEX(Usage!$D$5:$ABF$11,MATCH(UsagePerHour!$B$68,Usage!$C$5:$C$11,0),MATCH(UsagePerHour!PC$4,Usage!$D$3:$ABF$3,0)),"")</f>
        <v>0.1764089655341996</v>
      </c>
      <c r="PD75" s="27">
        <f>IFERROR(INDEX(Sales!$D$5:$ABF$18,MATCH(UsagePerHour!$B75,Sales!$C$5:$C$18,0),MATCH(UsagePerHour!PD$4,Sales!$D$3:$ABF$3,0))/PD$2*INDEX(Usage!$D$5:$ABF$11,MATCH(UsagePerHour!$B$68,Usage!$C$5:$C$11,0),MATCH(UsagePerHour!PD$4,Usage!$D$3:$ABF$3,0)),"")</f>
        <v>6.357699584156308E-2</v>
      </c>
      <c r="PE75" s="27">
        <f>IFERROR(INDEX(Sales!$D$5:$ABF$18,MATCH(UsagePerHour!$B75,Sales!$C$5:$C$18,0),MATCH(UsagePerHour!PE$4,Sales!$D$3:$ABF$3,0))/PE$2*INDEX(Usage!$D$5:$ABF$11,MATCH(UsagePerHour!$B$68,Usage!$C$5:$C$11,0),MATCH(UsagePerHour!PE$4,Usage!$D$3:$ABF$3,0)),"")</f>
        <v>0.19067957079739112</v>
      </c>
      <c r="PF75" s="27">
        <f>IFERROR(INDEX(Sales!$D$5:$ABF$18,MATCH(UsagePerHour!$B75,Sales!$C$5:$C$18,0),MATCH(UsagePerHour!PF$4,Sales!$D$3:$ABF$3,0))/PF$2*INDEX(Usage!$D$5:$ABF$11,MATCH(UsagePerHour!$B$68,Usage!$C$5:$C$11,0),MATCH(UsagePerHour!PF$4,Usage!$D$3:$ABF$3,0)),"")</f>
        <v>0.60895040428693681</v>
      </c>
      <c r="PG75" s="27">
        <f>IFERROR(INDEX(Sales!$D$5:$ABF$18,MATCH(UsagePerHour!$B75,Sales!$C$5:$C$18,0),MATCH(UsagePerHour!PG$4,Sales!$D$3:$ABF$3,0))/PG$2*INDEX(Usage!$D$5:$ABF$11,MATCH(UsagePerHour!$B$68,Usage!$C$5:$C$11,0),MATCH(UsagePerHour!PG$4,Usage!$D$3:$ABF$3,0)),"")</f>
        <v>0.1110885225436235</v>
      </c>
      <c r="PH75" s="27">
        <f>IFERROR(INDEX(Sales!$D$5:$ABF$18,MATCH(UsagePerHour!$B75,Sales!$C$5:$C$18,0),MATCH(UsagePerHour!PH$4,Sales!$D$3:$ABF$3,0))/PH$2*INDEX(Usage!$D$5:$ABF$11,MATCH(UsagePerHour!$B$68,Usage!$C$5:$C$11,0),MATCH(UsagePerHour!PH$4,Usage!$D$3:$ABF$3,0)),"")</f>
        <v>0.47552393789653058</v>
      </c>
      <c r="PI75" s="27">
        <f>IFERROR(INDEX(Sales!$D$5:$ABF$18,MATCH(UsagePerHour!$B75,Sales!$C$5:$C$18,0),MATCH(UsagePerHour!PI$4,Sales!$D$3:$ABF$3,0))/PI$2*INDEX(Usage!$D$5:$ABF$11,MATCH(UsagePerHour!$B$68,Usage!$C$5:$C$11,0),MATCH(UsagePerHour!PI$4,Usage!$D$3:$ABF$3,0)),"")</f>
        <v>0.31756560513392185</v>
      </c>
      <c r="PJ75" s="27">
        <f>IFERROR(INDEX(Sales!$D$5:$ABF$18,MATCH(UsagePerHour!$B75,Sales!$C$5:$C$18,0),MATCH(UsagePerHour!PJ$4,Sales!$D$3:$ABF$3,0))/PJ$2*INDEX(Usage!$D$5:$ABF$11,MATCH(UsagePerHour!$B$68,Usage!$C$5:$C$11,0),MATCH(UsagePerHour!PJ$4,Usage!$D$3:$ABF$3,0)),"")</f>
        <v>0.30232953890117564</v>
      </c>
      <c r="PK75" s="27">
        <f>IFERROR(INDEX(Sales!$D$5:$ABF$18,MATCH(UsagePerHour!$B75,Sales!$C$5:$C$18,0),MATCH(UsagePerHour!PK$4,Sales!$D$3:$ABF$3,0))/PK$2*INDEX(Usage!$D$5:$ABF$11,MATCH(UsagePerHour!$B$68,Usage!$C$5:$C$11,0),MATCH(UsagePerHour!PK$4,Usage!$D$3:$ABF$3,0)),"")</f>
        <v>0.22515151661655852</v>
      </c>
      <c r="PL75" s="27">
        <f>IFERROR(INDEX(Sales!$D$5:$ABF$18,MATCH(UsagePerHour!$B75,Sales!$C$5:$C$18,0),MATCH(UsagePerHour!PL$4,Sales!$D$3:$ABF$3,0))/PL$2*INDEX(Usage!$D$5:$ABF$11,MATCH(UsagePerHour!$B$68,Usage!$C$5:$C$11,0),MATCH(UsagePerHour!PL$4,Usage!$D$3:$ABF$3,0)),"")</f>
        <v>0.21922613698141399</v>
      </c>
      <c r="PM75" s="27">
        <f>IFERROR(INDEX(Sales!$D$5:$ABF$18,MATCH(UsagePerHour!$B75,Sales!$C$5:$C$18,0),MATCH(UsagePerHour!PM$4,Sales!$D$3:$ABF$3,0))/PM$2*INDEX(Usage!$D$5:$ABF$11,MATCH(UsagePerHour!$B$68,Usage!$C$5:$C$11,0),MATCH(UsagePerHour!PM$4,Usage!$D$3:$ABF$3,0)),"")</f>
        <v>0.46936109255568081</v>
      </c>
      <c r="PN75" s="27">
        <f>IFERROR(INDEX(Sales!$D$5:$ABF$18,MATCH(UsagePerHour!$B75,Sales!$C$5:$C$18,0),MATCH(UsagePerHour!PN$4,Sales!$D$3:$ABF$3,0))/PN$2*INDEX(Usage!$D$5:$ABF$11,MATCH(UsagePerHour!$B$68,Usage!$C$5:$C$11,0),MATCH(UsagePerHour!PN$4,Usage!$D$3:$ABF$3,0)),"")</f>
        <v>0.31346750527142675</v>
      </c>
      <c r="PO75" s="27">
        <f>IFERROR(INDEX(Sales!$D$5:$ABF$18,MATCH(UsagePerHour!$B75,Sales!$C$5:$C$18,0),MATCH(UsagePerHour!PO$4,Sales!$D$3:$ABF$3,0))/PO$2*INDEX(Usage!$D$5:$ABF$11,MATCH(UsagePerHour!$B$68,Usage!$C$5:$C$11,0),MATCH(UsagePerHour!PO$4,Usage!$D$3:$ABF$3,0)),"")</f>
        <v>0.35641780392239841</v>
      </c>
      <c r="PP75" s="27">
        <f>IFERROR(INDEX(Sales!$D$5:$ABF$18,MATCH(UsagePerHour!$B75,Sales!$C$5:$C$18,0),MATCH(UsagePerHour!PP$4,Sales!$D$3:$ABF$3,0))/PP$2*INDEX(Usage!$D$5:$ABF$11,MATCH(UsagePerHour!$B$68,Usage!$C$5:$C$11,0),MATCH(UsagePerHour!PP$4,Usage!$D$3:$ABF$3,0)),"")</f>
        <v>0.27298921043229724</v>
      </c>
      <c r="PQ75" s="27">
        <f>IFERROR(INDEX(Sales!$D$5:$ABF$18,MATCH(UsagePerHour!$B75,Sales!$C$5:$C$18,0),MATCH(UsagePerHour!PQ$4,Sales!$D$3:$ABF$3,0))/PQ$2*INDEX(Usage!$D$5:$ABF$11,MATCH(UsagePerHour!$B$68,Usage!$C$5:$C$11,0),MATCH(UsagePerHour!PQ$4,Usage!$D$3:$ABF$3,0)),"")</f>
        <v>0.13075723028921157</v>
      </c>
      <c r="PR75" s="27">
        <f>IFERROR(INDEX(Sales!$D$5:$ABF$18,MATCH(UsagePerHour!$B75,Sales!$C$5:$C$18,0),MATCH(UsagePerHour!PR$4,Sales!$D$3:$ABF$3,0))/PR$2*INDEX(Usage!$D$5:$ABF$11,MATCH(UsagePerHour!$B$68,Usage!$C$5:$C$11,0),MATCH(UsagePerHour!PR$4,Usage!$D$3:$ABF$3,0)),"")</f>
        <v>0.14758383596372701</v>
      </c>
      <c r="PS75" s="27">
        <f>IFERROR(INDEX(Sales!$D$5:$ABF$18,MATCH(UsagePerHour!$B75,Sales!$C$5:$C$18,0),MATCH(UsagePerHour!PS$4,Sales!$D$3:$ABF$3,0))/PS$2*INDEX(Usage!$D$5:$ABF$11,MATCH(UsagePerHour!$B$68,Usage!$C$5:$C$11,0),MATCH(UsagePerHour!PS$4,Usage!$D$3:$ABF$3,0)),"")</f>
        <v>0.34304675076306274</v>
      </c>
      <c r="PT75" s="27">
        <f>IFERROR(INDEX(Sales!$D$5:$ABF$18,MATCH(UsagePerHour!$B75,Sales!$C$5:$C$18,0),MATCH(UsagePerHour!PT$4,Sales!$D$3:$ABF$3,0))/PT$2*INDEX(Usage!$D$5:$ABF$11,MATCH(UsagePerHour!$B$68,Usage!$C$5:$C$11,0),MATCH(UsagePerHour!PT$4,Usage!$D$3:$ABF$3,0)),"")</f>
        <v>0.42164544793553288</v>
      </c>
      <c r="PU75" s="27">
        <f>IFERROR(INDEX(Sales!$D$5:$ABF$18,MATCH(UsagePerHour!$B75,Sales!$C$5:$C$18,0),MATCH(UsagePerHour!PU$4,Sales!$D$3:$ABF$3,0))/PU$2*INDEX(Usage!$D$5:$ABF$11,MATCH(UsagePerHour!$B$68,Usage!$C$5:$C$11,0),MATCH(UsagePerHour!PU$4,Usage!$D$3:$ABF$3,0)),"")</f>
        <v>0.2433808668629559</v>
      </c>
      <c r="PV75" s="27">
        <f>IFERROR(INDEX(Sales!$D$5:$ABF$18,MATCH(UsagePerHour!$B75,Sales!$C$5:$C$18,0),MATCH(UsagePerHour!PV$4,Sales!$D$3:$ABF$3,0))/PV$2*INDEX(Usage!$D$5:$ABF$11,MATCH(UsagePerHour!$B$68,Usage!$C$5:$C$11,0),MATCH(UsagePerHour!PV$4,Usage!$D$3:$ABF$3,0)),"")</f>
        <v>0.36712066878356875</v>
      </c>
      <c r="PW75" s="27">
        <f>IFERROR(INDEX(Sales!$D$5:$ABF$18,MATCH(UsagePerHour!$B75,Sales!$C$5:$C$18,0),MATCH(UsagePerHour!PW$4,Sales!$D$3:$ABF$3,0))/PW$2*INDEX(Usage!$D$5:$ABF$11,MATCH(UsagePerHour!$B$68,Usage!$C$5:$C$11,0),MATCH(UsagePerHour!PW$4,Usage!$D$3:$ABF$3,0)),"")</f>
        <v>0.3617965749907725</v>
      </c>
      <c r="PX75" s="27">
        <f>IFERROR(INDEX(Sales!$D$5:$ABF$18,MATCH(UsagePerHour!$B75,Sales!$C$5:$C$18,0),MATCH(UsagePerHour!PX$4,Sales!$D$3:$ABF$3,0))/PX$2*INDEX(Usage!$D$5:$ABF$11,MATCH(UsagePerHour!$B$68,Usage!$C$5:$C$11,0),MATCH(UsagePerHour!PX$4,Usage!$D$3:$ABF$3,0)),"")</f>
        <v>0.23474347691116185</v>
      </c>
      <c r="PY75" s="27">
        <f>IFERROR(INDEX(Sales!$D$5:$ABF$18,MATCH(UsagePerHour!$B75,Sales!$C$5:$C$18,0),MATCH(UsagePerHour!PY$4,Sales!$D$3:$ABF$3,0))/PY$2*INDEX(Usage!$D$5:$ABF$11,MATCH(UsagePerHour!$B$68,Usage!$C$5:$C$11,0),MATCH(UsagePerHour!PY$4,Usage!$D$3:$ABF$3,0)),"")</f>
        <v>0.56465441182021314</v>
      </c>
      <c r="PZ75" s="27">
        <f>IFERROR(INDEX(Sales!$D$5:$ABF$18,MATCH(UsagePerHour!$B75,Sales!$C$5:$C$18,0),MATCH(UsagePerHour!PZ$4,Sales!$D$3:$ABF$3,0))/PZ$2*INDEX(Usage!$D$5:$ABF$11,MATCH(UsagePerHour!$B$68,Usage!$C$5:$C$11,0),MATCH(UsagePerHour!PZ$4,Usage!$D$3:$ABF$3,0)),"")</f>
        <v>0.2185852673296092</v>
      </c>
      <c r="QA75" s="27">
        <f>IFERROR(INDEX(Sales!$D$5:$ABF$18,MATCH(UsagePerHour!$B75,Sales!$C$5:$C$18,0),MATCH(UsagePerHour!QA$4,Sales!$D$3:$ABF$3,0))/QA$2*INDEX(Usage!$D$5:$ABF$11,MATCH(UsagePerHour!$B$68,Usage!$C$5:$C$11,0),MATCH(UsagePerHour!QA$4,Usage!$D$3:$ABF$3,0)),"")</f>
        <v>0.31490277577108816</v>
      </c>
      <c r="QB75" s="27">
        <f>IFERROR(INDEX(Sales!$D$5:$ABF$18,MATCH(UsagePerHour!$B75,Sales!$C$5:$C$18,0),MATCH(UsagePerHour!QB$4,Sales!$D$3:$ABF$3,0))/QB$2*INDEX(Usage!$D$5:$ABF$11,MATCH(UsagePerHour!$B$68,Usage!$C$5:$C$11,0),MATCH(UsagePerHour!QB$4,Usage!$D$3:$ABF$3,0)),"")</f>
        <v>0.16713927057504768</v>
      </c>
      <c r="QC75" s="27">
        <f>IFERROR(INDEX(Sales!$D$5:$ABF$18,MATCH(UsagePerHour!$B75,Sales!$C$5:$C$18,0),MATCH(UsagePerHour!QC$4,Sales!$D$3:$ABF$3,0))/QC$2*INDEX(Usage!$D$5:$ABF$11,MATCH(UsagePerHour!$B$68,Usage!$C$5:$C$11,0),MATCH(UsagePerHour!QC$4,Usage!$D$3:$ABF$3,0)),"")</f>
        <v>0.31124762931394989</v>
      </c>
      <c r="QD75" s="27">
        <f>IFERROR(INDEX(Sales!$D$5:$ABF$18,MATCH(UsagePerHour!$B75,Sales!$C$5:$C$18,0),MATCH(UsagePerHour!QD$4,Sales!$D$3:$ABF$3,0))/QD$2*INDEX(Usage!$D$5:$ABF$11,MATCH(UsagePerHour!$B$68,Usage!$C$5:$C$11,0),MATCH(UsagePerHour!QD$4,Usage!$D$3:$ABF$3,0)),"")</f>
        <v>0.43606048158071853</v>
      </c>
      <c r="QE75" s="27">
        <f>IFERROR(INDEX(Sales!$D$5:$ABF$18,MATCH(UsagePerHour!$B75,Sales!$C$5:$C$18,0),MATCH(UsagePerHour!QE$4,Sales!$D$3:$ABF$3,0))/QE$2*INDEX(Usage!$D$5:$ABF$11,MATCH(UsagePerHour!$B$68,Usage!$C$5:$C$11,0),MATCH(UsagePerHour!QE$4,Usage!$D$3:$ABF$3,0)),"")</f>
        <v>6.0039479020046527E-2</v>
      </c>
      <c r="QF75" s="27">
        <f>IFERROR(INDEX(Sales!$D$5:$ABF$18,MATCH(UsagePerHour!$B75,Sales!$C$5:$C$18,0),MATCH(UsagePerHour!QF$4,Sales!$D$3:$ABF$3,0))/QF$2*INDEX(Usage!$D$5:$ABF$11,MATCH(UsagePerHour!$B$68,Usage!$C$5:$C$11,0),MATCH(UsagePerHour!QF$4,Usage!$D$3:$ABF$3,0)),"")</f>
        <v>0.23520432757837348</v>
      </c>
      <c r="QG75" s="27">
        <f>IFERROR(INDEX(Sales!$D$5:$ABF$18,MATCH(UsagePerHour!$B75,Sales!$C$5:$C$18,0),MATCH(UsagePerHour!QG$4,Sales!$D$3:$ABF$3,0))/QG$2*INDEX(Usage!$D$5:$ABF$11,MATCH(UsagePerHour!$B$68,Usage!$C$5:$C$11,0),MATCH(UsagePerHour!QG$4,Usage!$D$3:$ABF$3,0)),"")</f>
        <v>6.0525170420897903E-2</v>
      </c>
      <c r="QH75" s="27">
        <f>IFERROR(INDEX(Sales!$D$5:$ABF$18,MATCH(UsagePerHour!$B75,Sales!$C$5:$C$18,0),MATCH(UsagePerHour!QH$4,Sales!$D$3:$ABF$3,0))/QH$2*INDEX(Usage!$D$5:$ABF$11,MATCH(UsagePerHour!$B$68,Usage!$C$5:$C$11,0),MATCH(UsagePerHour!QH$4,Usage!$D$3:$ABF$3,0)),"")</f>
        <v>0.31937138425430606</v>
      </c>
      <c r="QI75" s="27">
        <f>IFERROR(INDEX(Sales!$D$5:$ABF$18,MATCH(UsagePerHour!$B75,Sales!$C$5:$C$18,0),MATCH(UsagePerHour!QI$4,Sales!$D$3:$ABF$3,0))/QI$2*INDEX(Usage!$D$5:$ABF$11,MATCH(UsagePerHour!$B$68,Usage!$C$5:$C$11,0),MATCH(UsagePerHour!QI$4,Usage!$D$3:$ABF$3,0)),"")</f>
        <v>0.48136235051848258</v>
      </c>
      <c r="QJ75" s="27">
        <f>IFERROR(INDEX(Sales!$D$5:$ABF$18,MATCH(UsagePerHour!$B75,Sales!$C$5:$C$18,0),MATCH(UsagePerHour!QJ$4,Sales!$D$3:$ABF$3,0))/QJ$2*INDEX(Usage!$D$5:$ABF$11,MATCH(UsagePerHour!$B$68,Usage!$C$5:$C$11,0),MATCH(UsagePerHour!QJ$4,Usage!$D$3:$ABF$3,0)),"")</f>
        <v>8.0773188576611074E-2</v>
      </c>
      <c r="QK75" s="27">
        <f>IFERROR(INDEX(Sales!$D$5:$ABF$18,MATCH(UsagePerHour!$B75,Sales!$C$5:$C$18,0),MATCH(UsagePerHour!QK$4,Sales!$D$3:$ABF$3,0))/QK$2*INDEX(Usage!$D$5:$ABF$11,MATCH(UsagePerHour!$B$68,Usage!$C$5:$C$11,0),MATCH(UsagePerHour!QK$4,Usage!$D$3:$ABF$3,0)),"")</f>
        <v>9.2158556197391897E-2</v>
      </c>
      <c r="QL75" s="27">
        <f>IFERROR(INDEX(Sales!$D$5:$ABF$18,MATCH(UsagePerHour!$B75,Sales!$C$5:$C$18,0),MATCH(UsagePerHour!QL$4,Sales!$D$3:$ABF$3,0))/QL$2*INDEX(Usage!$D$5:$ABF$11,MATCH(UsagePerHour!$B$68,Usage!$C$5:$C$11,0),MATCH(UsagePerHour!QL$4,Usage!$D$3:$ABF$3,0)),"")</f>
        <v>0.11917378028938297</v>
      </c>
      <c r="QM75" s="27">
        <f>IFERROR(INDEX(Sales!$D$5:$ABF$18,MATCH(UsagePerHour!$B75,Sales!$C$5:$C$18,0),MATCH(UsagePerHour!QM$4,Sales!$D$3:$ABF$3,0))/QM$2*INDEX(Usage!$D$5:$ABF$11,MATCH(UsagePerHour!$B$68,Usage!$C$5:$C$11,0),MATCH(UsagePerHour!QM$4,Usage!$D$3:$ABF$3,0)),"")</f>
        <v>7.2738955900801761E-2</v>
      </c>
      <c r="QN75" s="27">
        <f>IFERROR(INDEX(Sales!$D$5:$ABF$18,MATCH(UsagePerHour!$B75,Sales!$C$5:$C$18,0),MATCH(UsagePerHour!QN$4,Sales!$D$3:$ABF$3,0))/QN$2*INDEX(Usage!$D$5:$ABF$11,MATCH(UsagePerHour!$B$68,Usage!$C$5:$C$11,0),MATCH(UsagePerHour!QN$4,Usage!$D$3:$ABF$3,0)),"")</f>
        <v>0.24597999513866275</v>
      </c>
      <c r="QO75" s="27">
        <f>IFERROR(INDEX(Sales!$D$5:$ABF$18,MATCH(UsagePerHour!$B75,Sales!$C$5:$C$18,0),MATCH(UsagePerHour!QO$4,Sales!$D$3:$ABF$3,0))/QO$2*INDEX(Usage!$D$5:$ABF$11,MATCH(UsagePerHour!$B$68,Usage!$C$5:$C$11,0),MATCH(UsagePerHour!QO$4,Usage!$D$3:$ABF$3,0)),"")</f>
        <v>0.28399706193881802</v>
      </c>
      <c r="QP75" s="27">
        <f>IFERROR(INDEX(Sales!$D$5:$ABF$18,MATCH(UsagePerHour!$B75,Sales!$C$5:$C$18,0),MATCH(UsagePerHour!QP$4,Sales!$D$3:$ABF$3,0))/QP$2*INDEX(Usage!$D$5:$ABF$11,MATCH(UsagePerHour!$B$68,Usage!$C$5:$C$11,0),MATCH(UsagePerHour!QP$4,Usage!$D$3:$ABF$3,0)),"")</f>
        <v>0.17037617058257581</v>
      </c>
      <c r="QQ75" s="27">
        <f>IFERROR(INDEX(Sales!$D$5:$ABF$18,MATCH(UsagePerHour!$B75,Sales!$C$5:$C$18,0),MATCH(UsagePerHour!QQ$4,Sales!$D$3:$ABF$3,0))/QQ$2*INDEX(Usage!$D$5:$ABF$11,MATCH(UsagePerHour!$B$68,Usage!$C$5:$C$11,0),MATCH(UsagePerHour!QQ$4,Usage!$D$3:$ABF$3,0)),"")</f>
        <v>0.31005154231926857</v>
      </c>
      <c r="QR75" s="27">
        <f>IFERROR(INDEX(Sales!$D$5:$ABF$18,MATCH(UsagePerHour!$B75,Sales!$C$5:$C$18,0),MATCH(UsagePerHour!QR$4,Sales!$D$3:$ABF$3,0))/QR$2*INDEX(Usage!$D$5:$ABF$11,MATCH(UsagePerHour!$B$68,Usage!$C$5:$C$11,0),MATCH(UsagePerHour!QR$4,Usage!$D$3:$ABF$3,0)),"")</f>
        <v>8.707452519957011E-2</v>
      </c>
      <c r="QS75" s="27">
        <f>IFERROR(INDEX(Sales!$D$5:$ABF$18,MATCH(UsagePerHour!$B75,Sales!$C$5:$C$18,0),MATCH(UsagePerHour!QS$4,Sales!$D$3:$ABF$3,0))/QS$2*INDEX(Usage!$D$5:$ABF$11,MATCH(UsagePerHour!$B$68,Usage!$C$5:$C$11,0),MATCH(UsagePerHour!QS$4,Usage!$D$3:$ABF$3,0)),"")</f>
        <v>0.10673527867566593</v>
      </c>
      <c r="QT75" s="27">
        <f>IFERROR(INDEX(Sales!$D$5:$ABF$18,MATCH(UsagePerHour!$B75,Sales!$C$5:$C$18,0),MATCH(UsagePerHour!QT$4,Sales!$D$3:$ABF$3,0))/QT$2*INDEX(Usage!$D$5:$ABF$11,MATCH(UsagePerHour!$B$68,Usage!$C$5:$C$11,0),MATCH(UsagePerHour!QT$4,Usage!$D$3:$ABF$3,0)),"")</f>
        <v>0.19062889401009558</v>
      </c>
      <c r="QU75" s="27">
        <f>IFERROR(INDEX(Sales!$D$5:$ABF$18,MATCH(UsagePerHour!$B75,Sales!$C$5:$C$18,0),MATCH(UsagePerHour!QU$4,Sales!$D$3:$ABF$3,0))/QU$2*INDEX(Usage!$D$5:$ABF$11,MATCH(UsagePerHour!$B$68,Usage!$C$5:$C$11,0),MATCH(UsagePerHour!QU$4,Usage!$D$3:$ABF$3,0)),"")</f>
        <v>0.24074985727501247</v>
      </c>
      <c r="QV75" s="27">
        <f>IFERROR(INDEX(Sales!$D$5:$ABF$18,MATCH(UsagePerHour!$B75,Sales!$C$5:$C$18,0),MATCH(UsagePerHour!QV$4,Sales!$D$3:$ABF$3,0))/QV$2*INDEX(Usage!$D$5:$ABF$11,MATCH(UsagePerHour!$B$68,Usage!$C$5:$C$11,0),MATCH(UsagePerHour!QV$4,Usage!$D$3:$ABF$3,0)),"")</f>
        <v>0.2248121767006209</v>
      </c>
      <c r="QW75" s="27">
        <f>IFERROR(INDEX(Sales!$D$5:$ABF$18,MATCH(UsagePerHour!$B75,Sales!$C$5:$C$18,0),MATCH(UsagePerHour!QW$4,Sales!$D$3:$ABF$3,0))/QW$2*INDEX(Usage!$D$5:$ABF$11,MATCH(UsagePerHour!$B$68,Usage!$C$5:$C$11,0),MATCH(UsagePerHour!QW$4,Usage!$D$3:$ABF$3,0)),"")</f>
        <v>0.14206034288611702</v>
      </c>
      <c r="QX75" s="27">
        <f>IFERROR(INDEX(Sales!$D$5:$ABF$18,MATCH(UsagePerHour!$B75,Sales!$C$5:$C$18,0),MATCH(UsagePerHour!QX$4,Sales!$D$3:$ABF$3,0))/QX$2*INDEX(Usage!$D$5:$ABF$11,MATCH(UsagePerHour!$B$68,Usage!$C$5:$C$11,0),MATCH(UsagePerHour!QX$4,Usage!$D$3:$ABF$3,0)),"")</f>
        <v>0.22166550360548964</v>
      </c>
      <c r="QY75" s="27">
        <f>IFERROR(INDEX(Sales!$D$5:$ABF$18,MATCH(UsagePerHour!$B75,Sales!$C$5:$C$18,0),MATCH(UsagePerHour!QY$4,Sales!$D$3:$ABF$3,0))/QY$2*INDEX(Usage!$D$5:$ABF$11,MATCH(UsagePerHour!$B$68,Usage!$C$5:$C$11,0),MATCH(UsagePerHour!QY$4,Usage!$D$3:$ABF$3,0)),"")</f>
        <v>0.25249398928445022</v>
      </c>
      <c r="QZ75" s="27">
        <f>IFERROR(INDEX(Sales!$D$5:$ABF$18,MATCH(UsagePerHour!$B75,Sales!$C$5:$C$18,0),MATCH(UsagePerHour!QZ$4,Sales!$D$3:$ABF$3,0))/QZ$2*INDEX(Usage!$D$5:$ABF$11,MATCH(UsagePerHour!$B$68,Usage!$C$5:$C$11,0),MATCH(UsagePerHour!QZ$4,Usage!$D$3:$ABF$3,0)),"")</f>
        <v>9.5245522508989405E-2</v>
      </c>
      <c r="RA75" s="27">
        <f>IFERROR(INDEX(Sales!$D$5:$ABF$18,MATCH(UsagePerHour!$B75,Sales!$C$5:$C$18,0),MATCH(UsagePerHour!RA$4,Sales!$D$3:$ABF$3,0))/RA$2*INDEX(Usage!$D$5:$ABF$11,MATCH(UsagePerHour!$B$68,Usage!$C$5:$C$11,0),MATCH(UsagePerHour!RA$4,Usage!$D$3:$ABF$3,0)),"")</f>
        <v>0.20307452676165258</v>
      </c>
      <c r="RB75" s="27">
        <f>IFERROR(INDEX(Sales!$D$5:$ABF$18,MATCH(UsagePerHour!$B75,Sales!$C$5:$C$18,0),MATCH(UsagePerHour!RB$4,Sales!$D$3:$ABF$3,0))/RB$2*INDEX(Usage!$D$5:$ABF$11,MATCH(UsagePerHour!$B$68,Usage!$C$5:$C$11,0),MATCH(UsagePerHour!RB$4,Usage!$D$3:$ABF$3,0)),"")</f>
        <v>0.29592842709518252</v>
      </c>
      <c r="RC75" s="27">
        <f>IFERROR(INDEX(Sales!$D$5:$ABF$18,MATCH(UsagePerHour!$B75,Sales!$C$5:$C$18,0),MATCH(UsagePerHour!RC$4,Sales!$D$3:$ABF$3,0))/RC$2*INDEX(Usage!$D$5:$ABF$11,MATCH(UsagePerHour!$B$68,Usage!$C$5:$C$11,0),MATCH(UsagePerHour!RC$4,Usage!$D$3:$ABF$3,0)),"")</f>
        <v>0.21899247312608422</v>
      </c>
      <c r="RD75" s="27">
        <f>IFERROR(INDEX(Sales!$D$5:$ABF$18,MATCH(UsagePerHour!$B75,Sales!$C$5:$C$18,0),MATCH(UsagePerHour!RD$4,Sales!$D$3:$ABF$3,0))/RD$2*INDEX(Usage!$D$5:$ABF$11,MATCH(UsagePerHour!$B$68,Usage!$C$5:$C$11,0),MATCH(UsagePerHour!RD$4,Usage!$D$3:$ABF$3,0)),"")</f>
        <v>0.23033000289073696</v>
      </c>
      <c r="RE75" s="27">
        <f>IFERROR(INDEX(Sales!$D$5:$ABF$18,MATCH(UsagePerHour!$B75,Sales!$C$5:$C$18,0),MATCH(UsagePerHour!RE$4,Sales!$D$3:$ABF$3,0))/RE$2*INDEX(Usage!$D$5:$ABF$11,MATCH(UsagePerHour!$B$68,Usage!$C$5:$C$11,0),MATCH(UsagePerHour!RE$4,Usage!$D$3:$ABF$3,0)),"")</f>
        <v>0.32904202279202277</v>
      </c>
      <c r="RF75" s="27">
        <f>IFERROR(INDEX(Sales!$D$5:$ABF$18,MATCH(UsagePerHour!$B75,Sales!$C$5:$C$18,0),MATCH(UsagePerHour!RF$4,Sales!$D$3:$ABF$3,0))/RF$2*INDEX(Usage!$D$5:$ABF$11,MATCH(UsagePerHour!$B$68,Usage!$C$5:$C$11,0),MATCH(UsagePerHour!RF$4,Usage!$D$3:$ABF$3,0)),"")</f>
        <v>0.17280055075872752</v>
      </c>
      <c r="RG75" s="27">
        <f>IFERROR(INDEX(Sales!$D$5:$ABF$18,MATCH(UsagePerHour!$B75,Sales!$C$5:$C$18,0),MATCH(UsagePerHour!RG$4,Sales!$D$3:$ABF$3,0))/RG$2*INDEX(Usage!$D$5:$ABF$11,MATCH(UsagePerHour!$B$68,Usage!$C$5:$C$11,0),MATCH(UsagePerHour!RG$4,Usage!$D$3:$ABF$3,0)),"")</f>
        <v>5.6718120833315989E-2</v>
      </c>
      <c r="RH75" s="27">
        <f>IFERROR(INDEX(Sales!$D$5:$ABF$18,MATCH(UsagePerHour!$B75,Sales!$C$5:$C$18,0),MATCH(UsagePerHour!RH$4,Sales!$D$3:$ABF$3,0))/RH$2*INDEX(Usage!$D$5:$ABF$11,MATCH(UsagePerHour!$B$68,Usage!$C$5:$C$11,0),MATCH(UsagePerHour!RH$4,Usage!$D$3:$ABF$3,0)),"")</f>
        <v>0.1949184721297402</v>
      </c>
      <c r="RI75" s="27">
        <f>IFERROR(INDEX(Sales!$D$5:$ABF$18,MATCH(UsagePerHour!$B75,Sales!$C$5:$C$18,0),MATCH(UsagePerHour!RI$4,Sales!$D$3:$ABF$3,0))/RI$2*INDEX(Usage!$D$5:$ABF$11,MATCH(UsagePerHour!$B$68,Usage!$C$5:$C$11,0),MATCH(UsagePerHour!RI$4,Usage!$D$3:$ABF$3,0)),"")</f>
        <v>7.8182064433308412E-2</v>
      </c>
      <c r="RJ75" s="27">
        <f>IFERROR(INDEX(Sales!$D$5:$ABF$18,MATCH(UsagePerHour!$B75,Sales!$C$5:$C$18,0),MATCH(UsagePerHour!RJ$4,Sales!$D$3:$ABF$3,0))/RJ$2*INDEX(Usage!$D$5:$ABF$11,MATCH(UsagePerHour!$B$68,Usage!$C$5:$C$11,0),MATCH(UsagePerHour!RJ$4,Usage!$D$3:$ABF$3,0)),"")</f>
        <v>0.45199264491656066</v>
      </c>
      <c r="RK75" s="27">
        <f>IFERROR(INDEX(Sales!$D$5:$ABF$18,MATCH(UsagePerHour!$B75,Sales!$C$5:$C$18,0),MATCH(UsagePerHour!RK$4,Sales!$D$3:$ABF$3,0))/RK$2*INDEX(Usage!$D$5:$ABF$11,MATCH(UsagePerHour!$B$68,Usage!$C$5:$C$11,0),MATCH(UsagePerHour!RK$4,Usage!$D$3:$ABF$3,0)),"")</f>
        <v>0.23344434666692404</v>
      </c>
      <c r="RL75" s="27">
        <f>IFERROR(INDEX(Sales!$D$5:$ABF$18,MATCH(UsagePerHour!$B75,Sales!$C$5:$C$18,0),MATCH(UsagePerHour!RL$4,Sales!$D$3:$ABF$3,0))/RL$2*INDEX(Usage!$D$5:$ABF$11,MATCH(UsagePerHour!$B$68,Usage!$C$5:$C$11,0),MATCH(UsagePerHour!RL$4,Usage!$D$3:$ABF$3,0)),"")</f>
        <v>0.31727064211503664</v>
      </c>
      <c r="RM75" s="27">
        <f>IFERROR(INDEX(Sales!$D$5:$ABF$18,MATCH(UsagePerHour!$B75,Sales!$C$5:$C$18,0),MATCH(UsagePerHour!RM$4,Sales!$D$3:$ABF$3,0))/RM$2*INDEX(Usage!$D$5:$ABF$11,MATCH(UsagePerHour!$B$68,Usage!$C$5:$C$11,0),MATCH(UsagePerHour!RM$4,Usage!$D$3:$ABF$3,0)),"")</f>
        <v>7.2565965204024307E-2</v>
      </c>
      <c r="RN75" s="27">
        <f>IFERROR(INDEX(Sales!$D$5:$ABF$18,MATCH(UsagePerHour!$B75,Sales!$C$5:$C$18,0),MATCH(UsagePerHour!RN$4,Sales!$D$3:$ABF$3,0))/RN$2*INDEX(Usage!$D$5:$ABF$11,MATCH(UsagePerHour!$B$68,Usage!$C$5:$C$11,0),MATCH(UsagePerHour!RN$4,Usage!$D$3:$ABF$3,0)),"")</f>
        <v>0.44473440599515102</v>
      </c>
      <c r="RO75" s="27">
        <f>IFERROR(INDEX(Sales!$D$5:$ABF$18,MATCH(UsagePerHour!$B75,Sales!$C$5:$C$18,0),MATCH(UsagePerHour!RO$4,Sales!$D$3:$ABF$3,0))/RO$2*INDEX(Usage!$D$5:$ABF$11,MATCH(UsagePerHour!$B$68,Usage!$C$5:$C$11,0),MATCH(UsagePerHour!RO$4,Usage!$D$3:$ABF$3,0)),"")</f>
        <v>0.2430527220367224</v>
      </c>
      <c r="RP75" s="27">
        <f>IFERROR(INDEX(Sales!$D$5:$ABF$18,MATCH(UsagePerHour!$B75,Sales!$C$5:$C$18,0),MATCH(UsagePerHour!RP$4,Sales!$D$3:$ABF$3,0))/RP$2*INDEX(Usage!$D$5:$ABF$11,MATCH(UsagePerHour!$B$68,Usage!$C$5:$C$11,0),MATCH(UsagePerHour!RP$4,Usage!$D$3:$ABF$3,0)),"")</f>
        <v>0.43850880101279932</v>
      </c>
      <c r="RQ75" s="27">
        <f>IFERROR(INDEX(Sales!$D$5:$ABF$18,MATCH(UsagePerHour!$B75,Sales!$C$5:$C$18,0),MATCH(UsagePerHour!RQ$4,Sales!$D$3:$ABF$3,0))/RQ$2*INDEX(Usage!$D$5:$ABF$11,MATCH(UsagePerHour!$B$68,Usage!$C$5:$C$11,0),MATCH(UsagePerHour!RQ$4,Usage!$D$3:$ABF$3,0)),"")</f>
        <v>0.33610690121367881</v>
      </c>
      <c r="RR75" s="27">
        <f>IFERROR(INDEX(Sales!$D$5:$ABF$18,MATCH(UsagePerHour!$B75,Sales!$C$5:$C$18,0),MATCH(UsagePerHour!RR$4,Sales!$D$3:$ABF$3,0))/RR$2*INDEX(Usage!$D$5:$ABF$11,MATCH(UsagePerHour!$B$68,Usage!$C$5:$C$11,0),MATCH(UsagePerHour!RR$4,Usage!$D$3:$ABF$3,0)),"")</f>
        <v>0.34375120908959189</v>
      </c>
      <c r="RS75" s="27">
        <f>IFERROR(INDEX(Sales!$D$5:$ABF$18,MATCH(UsagePerHour!$B75,Sales!$C$5:$C$18,0),MATCH(UsagePerHour!RS$4,Sales!$D$3:$ABF$3,0))/RS$2*INDEX(Usage!$D$5:$ABF$11,MATCH(UsagePerHour!$B$68,Usage!$C$5:$C$11,0),MATCH(UsagePerHour!RS$4,Usage!$D$3:$ABF$3,0)),"")</f>
        <v>0.58863187661111638</v>
      </c>
      <c r="RT75" s="27">
        <f>IFERROR(INDEX(Sales!$D$5:$ABF$18,MATCH(UsagePerHour!$B75,Sales!$C$5:$C$18,0),MATCH(UsagePerHour!RT$4,Sales!$D$3:$ABF$3,0))/RT$2*INDEX(Usage!$D$5:$ABF$11,MATCH(UsagePerHour!$B$68,Usage!$C$5:$C$11,0),MATCH(UsagePerHour!RT$4,Usage!$D$3:$ABF$3,0)),"")</f>
        <v>0.93096011754320185</v>
      </c>
      <c r="RU75" s="27">
        <f>IFERROR(INDEX(Sales!$D$5:$ABF$18,MATCH(UsagePerHour!$B75,Sales!$C$5:$C$18,0),MATCH(UsagePerHour!RU$4,Sales!$D$3:$ABF$3,0))/RU$2*INDEX(Usage!$D$5:$ABF$11,MATCH(UsagePerHour!$B$68,Usage!$C$5:$C$11,0),MATCH(UsagePerHour!RU$4,Usage!$D$3:$ABF$3,0)),"")</f>
        <v>0.16180662929795198</v>
      </c>
      <c r="RV75" s="27">
        <f>IFERROR(INDEX(Sales!$D$5:$ABF$18,MATCH(UsagePerHour!$B75,Sales!$C$5:$C$18,0),MATCH(UsagePerHour!RV$4,Sales!$D$3:$ABF$3,0))/RV$2*INDEX(Usage!$D$5:$ABF$11,MATCH(UsagePerHour!$B$68,Usage!$C$5:$C$11,0),MATCH(UsagePerHour!RV$4,Usage!$D$3:$ABF$3,0)),"")</f>
        <v>0.29275923226386641</v>
      </c>
      <c r="RW75" s="27">
        <f>IFERROR(INDEX(Sales!$D$5:$ABF$18,MATCH(UsagePerHour!$B75,Sales!$C$5:$C$18,0),MATCH(UsagePerHour!RW$4,Sales!$D$3:$ABF$3,0))/RW$2*INDEX(Usage!$D$5:$ABF$11,MATCH(UsagePerHour!$B$68,Usage!$C$5:$C$11,0),MATCH(UsagePerHour!RW$4,Usage!$D$3:$ABF$3,0)),"")</f>
        <v>0.1261906922862133</v>
      </c>
      <c r="RX75" s="27">
        <f>IFERROR(INDEX(Sales!$D$5:$ABF$18,MATCH(UsagePerHour!$B75,Sales!$C$5:$C$18,0),MATCH(UsagePerHour!RX$4,Sales!$D$3:$ABF$3,0))/RX$2*INDEX(Usage!$D$5:$ABF$11,MATCH(UsagePerHour!$B$68,Usage!$C$5:$C$11,0),MATCH(UsagePerHour!RX$4,Usage!$D$3:$ABF$3,0)),"")</f>
        <v>0.57712711568715624</v>
      </c>
      <c r="RY75" s="27">
        <f>IFERROR(INDEX(Sales!$D$5:$ABF$18,MATCH(UsagePerHour!$B75,Sales!$C$5:$C$18,0),MATCH(UsagePerHour!RY$4,Sales!$D$3:$ABF$3,0))/RY$2*INDEX(Usage!$D$5:$ABF$11,MATCH(UsagePerHour!$B$68,Usage!$C$5:$C$11,0),MATCH(UsagePerHour!RY$4,Usage!$D$3:$ABF$3,0)),"")</f>
        <v>0.21534211159475289</v>
      </c>
      <c r="RZ75" s="27">
        <f>IFERROR(INDEX(Sales!$D$5:$ABF$18,MATCH(UsagePerHour!$B75,Sales!$C$5:$C$18,0),MATCH(UsagePerHour!RZ$4,Sales!$D$3:$ABF$3,0))/RZ$2*INDEX(Usage!$D$5:$ABF$11,MATCH(UsagePerHour!$B$68,Usage!$C$5:$C$11,0),MATCH(UsagePerHour!RZ$4,Usage!$D$3:$ABF$3,0)),"")</f>
        <v>0.15099630106840395</v>
      </c>
      <c r="SA75" s="27">
        <f>IFERROR(INDEX(Sales!$D$5:$ABF$18,MATCH(UsagePerHour!$B75,Sales!$C$5:$C$18,0),MATCH(UsagePerHour!SA$4,Sales!$D$3:$ABF$3,0))/SA$2*INDEX(Usage!$D$5:$ABF$11,MATCH(UsagePerHour!$B$68,Usage!$C$5:$C$11,0),MATCH(UsagePerHour!SA$4,Usage!$D$3:$ABF$3,0)),"")</f>
        <v>0.22044099479719106</v>
      </c>
      <c r="SB75" s="27">
        <f>IFERROR(INDEX(Sales!$D$5:$ABF$18,MATCH(UsagePerHour!$B75,Sales!$C$5:$C$18,0),MATCH(UsagePerHour!SB$4,Sales!$D$3:$ABF$3,0))/SB$2*INDEX(Usage!$D$5:$ABF$11,MATCH(UsagePerHour!$B$68,Usage!$C$5:$C$11,0),MATCH(UsagePerHour!SB$4,Usage!$D$3:$ABF$3,0)),"")</f>
        <v>0.13795452151323001</v>
      </c>
      <c r="SC75" s="27">
        <f>IFERROR(INDEX(Sales!$D$5:$ABF$18,MATCH(UsagePerHour!$B75,Sales!$C$5:$C$18,0),MATCH(UsagePerHour!SC$4,Sales!$D$3:$ABF$3,0))/SC$2*INDEX(Usage!$D$5:$ABF$11,MATCH(UsagePerHour!$B$68,Usage!$C$5:$C$11,0),MATCH(UsagePerHour!SC$4,Usage!$D$3:$ABF$3,0)),"")</f>
        <v>0.17239629981475579</v>
      </c>
      <c r="SD75" s="27">
        <f>IFERROR(INDEX(Sales!$D$5:$ABF$18,MATCH(UsagePerHour!$B75,Sales!$C$5:$C$18,0),MATCH(UsagePerHour!SD$4,Sales!$D$3:$ABF$3,0))/SD$2*INDEX(Usage!$D$5:$ABF$11,MATCH(UsagePerHour!$B$68,Usage!$C$5:$C$11,0),MATCH(UsagePerHour!SD$4,Usage!$D$3:$ABF$3,0)),"")</f>
        <v>0.38240787166276746</v>
      </c>
      <c r="SE75" s="27">
        <f>IFERROR(INDEX(Sales!$D$5:$ABF$18,MATCH(UsagePerHour!$B75,Sales!$C$5:$C$18,0),MATCH(UsagePerHour!SE$4,Sales!$D$3:$ABF$3,0))/SE$2*INDEX(Usage!$D$5:$ABF$11,MATCH(UsagePerHour!$B$68,Usage!$C$5:$C$11,0),MATCH(UsagePerHour!SE$4,Usage!$D$3:$ABF$3,0)),"")</f>
        <v>0.31664967383159071</v>
      </c>
      <c r="SF75" s="27">
        <f>IFERROR(INDEX(Sales!$D$5:$ABF$18,MATCH(UsagePerHour!$B75,Sales!$C$5:$C$18,0),MATCH(UsagePerHour!SF$4,Sales!$D$3:$ABF$3,0))/SF$2*INDEX(Usage!$D$5:$ABF$11,MATCH(UsagePerHour!$B$68,Usage!$C$5:$C$11,0),MATCH(UsagePerHour!SF$4,Usage!$D$3:$ABF$3,0)),"")</f>
        <v>0.2186668418656231</v>
      </c>
      <c r="SG75" s="27" t="str">
        <f>IFERROR(INDEX(Sales!$D$5:$ABF$18,MATCH(UsagePerHour!$B75,Sales!$C$5:$C$18,0),MATCH(UsagePerHour!SG$4,Sales!$D$3:$ABF$3,0))/SG$2*INDEX(Usage!$D$5:$ABF$11,MATCH(UsagePerHour!$B$68,Usage!$C$5:$C$11,0),MATCH(UsagePerHour!SG$4,Usage!$D$3:$ABF$3,0)),"")</f>
        <v/>
      </c>
      <c r="SH75" s="27" t="str">
        <f>IFERROR(INDEX(Sales!$D$5:$ABF$18,MATCH(UsagePerHour!$B75,Sales!$C$5:$C$18,0),MATCH(UsagePerHour!SH$4,Sales!$D$3:$ABF$3,0))/SH$2*INDEX(Usage!$D$5:$ABF$11,MATCH(UsagePerHour!$B$68,Usage!$C$5:$C$11,0),MATCH(UsagePerHour!SH$4,Usage!$D$3:$ABF$3,0)),"")</f>
        <v/>
      </c>
      <c r="SI75" s="27" t="str">
        <f>IFERROR(INDEX(Sales!$D$5:$ABF$18,MATCH(UsagePerHour!$B75,Sales!$C$5:$C$18,0),MATCH(UsagePerHour!SI$4,Sales!$D$3:$ABF$3,0))/SI$2*INDEX(Usage!$D$5:$ABF$11,MATCH(UsagePerHour!$B$68,Usage!$C$5:$C$11,0),MATCH(UsagePerHour!SI$4,Usage!$D$3:$ABF$3,0)),"")</f>
        <v/>
      </c>
      <c r="SJ75" s="27" t="str">
        <f>IFERROR(INDEX(Sales!$D$5:$ABF$18,MATCH(UsagePerHour!$B75,Sales!$C$5:$C$18,0),MATCH(UsagePerHour!SJ$4,Sales!$D$3:$ABF$3,0))/SJ$2*INDEX(Usage!$D$5:$ABF$11,MATCH(UsagePerHour!$B$68,Usage!$C$5:$C$11,0),MATCH(UsagePerHour!SJ$4,Usage!$D$3:$ABF$3,0)),"")</f>
        <v/>
      </c>
      <c r="SK75" s="27" t="str">
        <f>IFERROR(INDEX(Sales!$D$5:$ABF$18,MATCH(UsagePerHour!$B75,Sales!$C$5:$C$18,0),MATCH(UsagePerHour!SK$4,Sales!$D$3:$ABF$3,0))/SK$2*INDEX(Usage!$D$5:$ABF$11,MATCH(UsagePerHour!$B$68,Usage!$C$5:$C$11,0),MATCH(UsagePerHour!SK$4,Usage!$D$3:$ABF$3,0)),"")</f>
        <v/>
      </c>
      <c r="SL75" s="27" t="str">
        <f>IFERROR(INDEX(Sales!$D$5:$ABF$18,MATCH(UsagePerHour!$B75,Sales!$C$5:$C$18,0),MATCH(UsagePerHour!SL$4,Sales!$D$3:$ABF$3,0))/SL$2*INDEX(Usage!$D$5:$ABF$11,MATCH(UsagePerHour!$B$68,Usage!$C$5:$C$11,0),MATCH(UsagePerHour!SL$4,Usage!$D$3:$ABF$3,0)),"")</f>
        <v/>
      </c>
      <c r="SM75" s="27" t="str">
        <f>IFERROR(INDEX(Sales!$D$5:$ABF$18,MATCH(UsagePerHour!$B75,Sales!$C$5:$C$18,0),MATCH(UsagePerHour!SM$4,Sales!$D$3:$ABF$3,0))/SM$2*INDEX(Usage!$D$5:$ABF$11,MATCH(UsagePerHour!$B$68,Usage!$C$5:$C$11,0),MATCH(UsagePerHour!SM$4,Usage!$D$3:$ABF$3,0)),"")</f>
        <v/>
      </c>
      <c r="SN75" s="27" t="str">
        <f>IFERROR(INDEX(Sales!$D$5:$ABF$18,MATCH(UsagePerHour!$B75,Sales!$C$5:$C$18,0),MATCH(UsagePerHour!SN$4,Sales!$D$3:$ABF$3,0))/SN$2*INDEX(Usage!$D$5:$ABF$11,MATCH(UsagePerHour!$B$68,Usage!$C$5:$C$11,0),MATCH(UsagePerHour!SN$4,Usage!$D$3:$ABF$3,0)),"")</f>
        <v/>
      </c>
      <c r="SO75" s="27" t="str">
        <f>IFERROR(INDEX(Sales!$D$5:$ABF$18,MATCH(UsagePerHour!$B75,Sales!$C$5:$C$18,0),MATCH(UsagePerHour!SO$4,Sales!$D$3:$ABF$3,0))/SO$2*INDEX(Usage!$D$5:$ABF$11,MATCH(UsagePerHour!$B$68,Usage!$C$5:$C$11,0),MATCH(UsagePerHour!SO$4,Usage!$D$3:$ABF$3,0)),"")</f>
        <v/>
      </c>
      <c r="SP75" s="27" t="str">
        <f>IFERROR(INDEX(Sales!$D$5:$ABF$18,MATCH(UsagePerHour!$B75,Sales!$C$5:$C$18,0),MATCH(UsagePerHour!SP$4,Sales!$D$3:$ABF$3,0))/SP$2*INDEX(Usage!$D$5:$ABF$11,MATCH(UsagePerHour!$B$68,Usage!$C$5:$C$11,0),MATCH(UsagePerHour!SP$4,Usage!$D$3:$ABF$3,0)),"")</f>
        <v/>
      </c>
      <c r="SQ75" s="27" t="str">
        <f>IFERROR(INDEX(Sales!$D$5:$ABF$18,MATCH(UsagePerHour!$B75,Sales!$C$5:$C$18,0),MATCH(UsagePerHour!SQ$4,Sales!$D$3:$ABF$3,0))/SQ$2*INDEX(Usage!$D$5:$ABF$11,MATCH(UsagePerHour!$B$68,Usage!$C$5:$C$11,0),MATCH(UsagePerHour!SQ$4,Usage!$D$3:$ABF$3,0)),"")</f>
        <v/>
      </c>
      <c r="SR75" s="27" t="str">
        <f>IFERROR(INDEX(Sales!$D$5:$ABF$18,MATCH(UsagePerHour!$B75,Sales!$C$5:$C$18,0),MATCH(UsagePerHour!SR$4,Sales!$D$3:$ABF$3,0))/SR$2*INDEX(Usage!$D$5:$ABF$11,MATCH(UsagePerHour!$B$68,Usage!$C$5:$C$11,0),MATCH(UsagePerHour!SR$4,Usage!$D$3:$ABF$3,0)),"")</f>
        <v/>
      </c>
      <c r="SS75" s="27" t="str">
        <f>IFERROR(INDEX(Sales!$D$5:$ABF$18,MATCH(UsagePerHour!$B75,Sales!$C$5:$C$18,0),MATCH(UsagePerHour!SS$4,Sales!$D$3:$ABF$3,0))/SS$2*INDEX(Usage!$D$5:$ABF$11,MATCH(UsagePerHour!$B$68,Usage!$C$5:$C$11,0),MATCH(UsagePerHour!SS$4,Usage!$D$3:$ABF$3,0)),"")</f>
        <v/>
      </c>
      <c r="ST75" s="27" t="str">
        <f>IFERROR(INDEX(Sales!$D$5:$ABF$18,MATCH(UsagePerHour!$B75,Sales!$C$5:$C$18,0),MATCH(UsagePerHour!ST$4,Sales!$D$3:$ABF$3,0))/ST$2*INDEX(Usage!$D$5:$ABF$11,MATCH(UsagePerHour!$B$68,Usage!$C$5:$C$11,0),MATCH(UsagePerHour!ST$4,Usage!$D$3:$ABF$3,0)),"")</f>
        <v/>
      </c>
      <c r="SU75" s="27" t="str">
        <f>IFERROR(INDEX(Sales!$D$5:$ABF$18,MATCH(UsagePerHour!$B75,Sales!$C$5:$C$18,0),MATCH(UsagePerHour!SU$4,Sales!$D$3:$ABF$3,0))/SU$2*INDEX(Usage!$D$5:$ABF$11,MATCH(UsagePerHour!$B$68,Usage!$C$5:$C$11,0),MATCH(UsagePerHour!SU$4,Usage!$D$3:$ABF$3,0)),"")</f>
        <v/>
      </c>
      <c r="SV75" s="27" t="str">
        <f>IFERROR(INDEX(Sales!$D$5:$ABF$18,MATCH(UsagePerHour!$B75,Sales!$C$5:$C$18,0),MATCH(UsagePerHour!SV$4,Sales!$D$3:$ABF$3,0))/SV$2*INDEX(Usage!$D$5:$ABF$11,MATCH(UsagePerHour!$B$68,Usage!$C$5:$C$11,0),MATCH(UsagePerHour!SV$4,Usage!$D$3:$ABF$3,0)),"")</f>
        <v/>
      </c>
      <c r="SW75" s="27" t="str">
        <f>IFERROR(INDEX(Sales!$D$5:$ABF$18,MATCH(UsagePerHour!$B75,Sales!$C$5:$C$18,0),MATCH(UsagePerHour!SW$4,Sales!$D$3:$ABF$3,0))/SW$2*INDEX(Usage!$D$5:$ABF$11,MATCH(UsagePerHour!$B$68,Usage!$C$5:$C$11,0),MATCH(UsagePerHour!SW$4,Usage!$D$3:$ABF$3,0)),"")</f>
        <v/>
      </c>
      <c r="SX75" s="27" t="str">
        <f>IFERROR(INDEX(Sales!$D$5:$ABF$18,MATCH(UsagePerHour!$B75,Sales!$C$5:$C$18,0),MATCH(UsagePerHour!SX$4,Sales!$D$3:$ABF$3,0))/SX$2*INDEX(Usage!$D$5:$ABF$11,MATCH(UsagePerHour!$B$68,Usage!$C$5:$C$11,0),MATCH(UsagePerHour!SX$4,Usage!$D$3:$ABF$3,0)),"")</f>
        <v/>
      </c>
      <c r="SY75" s="27" t="str">
        <f>IFERROR(INDEX(Sales!$D$5:$ABF$18,MATCH(UsagePerHour!$B75,Sales!$C$5:$C$18,0),MATCH(UsagePerHour!SY$4,Sales!$D$3:$ABF$3,0))/SY$2*INDEX(Usage!$D$5:$ABF$11,MATCH(UsagePerHour!$B$68,Usage!$C$5:$C$11,0),MATCH(UsagePerHour!SY$4,Usage!$D$3:$ABF$3,0)),"")</f>
        <v/>
      </c>
      <c r="SZ75" s="27" t="str">
        <f>IFERROR(INDEX(Sales!$D$5:$ABF$18,MATCH(UsagePerHour!$B75,Sales!$C$5:$C$18,0),MATCH(UsagePerHour!SZ$4,Sales!$D$3:$ABF$3,0))/SZ$2*INDEX(Usage!$D$5:$ABF$11,MATCH(UsagePerHour!$B$68,Usage!$C$5:$C$11,0),MATCH(UsagePerHour!SZ$4,Usage!$D$3:$ABF$3,0)),"")</f>
        <v/>
      </c>
      <c r="TA75" s="27" t="str">
        <f>IFERROR(INDEX(Sales!$D$5:$ABF$18,MATCH(UsagePerHour!$B75,Sales!$C$5:$C$18,0),MATCH(UsagePerHour!TA$4,Sales!$D$3:$ABF$3,0))/TA$2*INDEX(Usage!$D$5:$ABF$11,MATCH(UsagePerHour!$B$68,Usage!$C$5:$C$11,0),MATCH(UsagePerHour!TA$4,Usage!$D$3:$ABF$3,0)),"")</f>
        <v/>
      </c>
      <c r="TB75" s="27" t="str">
        <f>IFERROR(INDEX(Sales!$D$5:$ABF$18,MATCH(UsagePerHour!$B75,Sales!$C$5:$C$18,0),MATCH(UsagePerHour!TB$4,Sales!$D$3:$ABF$3,0))/TB$2*INDEX(Usage!$D$5:$ABF$11,MATCH(UsagePerHour!$B$68,Usage!$C$5:$C$11,0),MATCH(UsagePerHour!TB$4,Usage!$D$3:$ABF$3,0)),"")</f>
        <v/>
      </c>
      <c r="TC75" s="27" t="str">
        <f>IFERROR(INDEX(Sales!$D$5:$ABF$18,MATCH(UsagePerHour!$B75,Sales!$C$5:$C$18,0),MATCH(UsagePerHour!TC$4,Sales!$D$3:$ABF$3,0))/TC$2*INDEX(Usage!$D$5:$ABF$11,MATCH(UsagePerHour!$B$68,Usage!$C$5:$C$11,0),MATCH(UsagePerHour!TC$4,Usage!$D$3:$ABF$3,0)),"")</f>
        <v/>
      </c>
      <c r="TD75" s="27" t="str">
        <f>IFERROR(INDEX(Sales!$D$5:$ABF$18,MATCH(UsagePerHour!$B75,Sales!$C$5:$C$18,0),MATCH(UsagePerHour!TD$4,Sales!$D$3:$ABF$3,0))/TD$2*INDEX(Usage!$D$5:$ABF$11,MATCH(UsagePerHour!$B$68,Usage!$C$5:$C$11,0),MATCH(UsagePerHour!TD$4,Usage!$D$3:$ABF$3,0)),"")</f>
        <v/>
      </c>
      <c r="TE75" s="27" t="str">
        <f>IFERROR(INDEX(Sales!$D$5:$ABF$18,MATCH(UsagePerHour!$B75,Sales!$C$5:$C$18,0),MATCH(UsagePerHour!TE$4,Sales!$D$3:$ABF$3,0))/TE$2*INDEX(Usage!$D$5:$ABF$11,MATCH(UsagePerHour!$B$68,Usage!$C$5:$C$11,0),MATCH(UsagePerHour!TE$4,Usage!$D$3:$ABF$3,0)),"")</f>
        <v/>
      </c>
      <c r="TF75" s="27" t="str">
        <f>IFERROR(INDEX(Sales!$D$5:$ABF$18,MATCH(UsagePerHour!$B75,Sales!$C$5:$C$18,0),MATCH(UsagePerHour!TF$4,Sales!$D$3:$ABF$3,0))/TF$2*INDEX(Usage!$D$5:$ABF$11,MATCH(UsagePerHour!$B$68,Usage!$C$5:$C$11,0),MATCH(UsagePerHour!TF$4,Usage!$D$3:$ABF$3,0)),"")</f>
        <v/>
      </c>
      <c r="TG75" s="27" t="str">
        <f>IFERROR(INDEX(Sales!$D$5:$ABF$18,MATCH(UsagePerHour!$B75,Sales!$C$5:$C$18,0),MATCH(UsagePerHour!TG$4,Sales!$D$3:$ABF$3,0))/TG$2*INDEX(Usage!$D$5:$ABF$11,MATCH(UsagePerHour!$B$68,Usage!$C$5:$C$11,0),MATCH(UsagePerHour!TG$4,Usage!$D$3:$ABF$3,0)),"")</f>
        <v/>
      </c>
      <c r="TH75" s="27" t="str">
        <f>IFERROR(INDEX(Sales!$D$5:$ABF$18,MATCH(UsagePerHour!$B75,Sales!$C$5:$C$18,0),MATCH(UsagePerHour!TH$4,Sales!$D$3:$ABF$3,0))/TH$2*INDEX(Usage!$D$5:$ABF$11,MATCH(UsagePerHour!$B$68,Usage!$C$5:$C$11,0),MATCH(UsagePerHour!TH$4,Usage!$D$3:$ABF$3,0)),"")</f>
        <v/>
      </c>
      <c r="TI75" s="27" t="str">
        <f>IFERROR(INDEX(Sales!$D$5:$ABF$18,MATCH(UsagePerHour!$B75,Sales!$C$5:$C$18,0),MATCH(UsagePerHour!TI$4,Sales!$D$3:$ABF$3,0))/TI$2*INDEX(Usage!$D$5:$ABF$11,MATCH(UsagePerHour!$B$68,Usage!$C$5:$C$11,0),MATCH(UsagePerHour!TI$4,Usage!$D$3:$ABF$3,0)),"")</f>
        <v/>
      </c>
      <c r="TJ75" s="27" t="str">
        <f>IFERROR(INDEX(Sales!$D$5:$ABF$18,MATCH(UsagePerHour!$B75,Sales!$C$5:$C$18,0),MATCH(UsagePerHour!TJ$4,Sales!$D$3:$ABF$3,0))/TJ$2*INDEX(Usage!$D$5:$ABF$11,MATCH(UsagePerHour!$B$68,Usage!$C$5:$C$11,0),MATCH(UsagePerHour!TJ$4,Usage!$D$3:$ABF$3,0)),"")</f>
        <v/>
      </c>
      <c r="TK75" s="27" t="str">
        <f>IFERROR(INDEX(Sales!$D$5:$ABF$18,MATCH(UsagePerHour!$B75,Sales!$C$5:$C$18,0),MATCH(UsagePerHour!TK$4,Sales!$D$3:$ABF$3,0))/TK$2*INDEX(Usage!$D$5:$ABF$11,MATCH(UsagePerHour!$B$68,Usage!$C$5:$C$11,0),MATCH(UsagePerHour!TK$4,Usage!$D$3:$ABF$3,0)),"")</f>
        <v/>
      </c>
      <c r="TL75" s="27" t="str">
        <f>IFERROR(INDEX(Sales!$D$5:$ABF$18,MATCH(UsagePerHour!$B75,Sales!$C$5:$C$18,0),MATCH(UsagePerHour!TL$4,Sales!$D$3:$ABF$3,0))/TL$2*INDEX(Usage!$D$5:$ABF$11,MATCH(UsagePerHour!$B$68,Usage!$C$5:$C$11,0),MATCH(UsagePerHour!TL$4,Usage!$D$3:$ABF$3,0)),"")</f>
        <v/>
      </c>
      <c r="TM75" s="27" t="str">
        <f>IFERROR(INDEX(Sales!$D$5:$ABF$18,MATCH(UsagePerHour!$B75,Sales!$C$5:$C$18,0),MATCH(UsagePerHour!TM$4,Sales!$D$3:$ABF$3,0))/TM$2*INDEX(Usage!$D$5:$ABF$11,MATCH(UsagePerHour!$B$68,Usage!$C$5:$C$11,0),MATCH(UsagePerHour!TM$4,Usage!$D$3:$ABF$3,0)),"")</f>
        <v/>
      </c>
      <c r="TN75" s="27" t="str">
        <f>IFERROR(INDEX(Sales!$D$5:$ABF$18,MATCH(UsagePerHour!$B75,Sales!$C$5:$C$18,0),MATCH(UsagePerHour!TN$4,Sales!$D$3:$ABF$3,0))/TN$2*INDEX(Usage!$D$5:$ABF$11,MATCH(UsagePerHour!$B$68,Usage!$C$5:$C$11,0),MATCH(UsagePerHour!TN$4,Usage!$D$3:$ABF$3,0)),"")</f>
        <v/>
      </c>
      <c r="TO75" s="27" t="str">
        <f>IFERROR(INDEX(Sales!$D$5:$ABF$18,MATCH(UsagePerHour!$B75,Sales!$C$5:$C$18,0),MATCH(UsagePerHour!TO$4,Sales!$D$3:$ABF$3,0))/TO$2*INDEX(Usage!$D$5:$ABF$11,MATCH(UsagePerHour!$B$68,Usage!$C$5:$C$11,0),MATCH(UsagePerHour!TO$4,Usage!$D$3:$ABF$3,0)),"")</f>
        <v/>
      </c>
      <c r="TP75" s="27" t="str">
        <f>IFERROR(INDEX(Sales!$D$5:$ABF$18,MATCH(UsagePerHour!$B75,Sales!$C$5:$C$18,0),MATCH(UsagePerHour!TP$4,Sales!$D$3:$ABF$3,0))/TP$2*INDEX(Usage!$D$5:$ABF$11,MATCH(UsagePerHour!$B$68,Usage!$C$5:$C$11,0),MATCH(UsagePerHour!TP$4,Usage!$D$3:$ABF$3,0)),"")</f>
        <v/>
      </c>
      <c r="TQ75" s="27" t="str">
        <f>IFERROR(INDEX(Sales!$D$5:$ABF$18,MATCH(UsagePerHour!$B75,Sales!$C$5:$C$18,0),MATCH(UsagePerHour!TQ$4,Sales!$D$3:$ABF$3,0))/TQ$2*INDEX(Usage!$D$5:$ABF$11,MATCH(UsagePerHour!$B$68,Usage!$C$5:$C$11,0),MATCH(UsagePerHour!TQ$4,Usage!$D$3:$ABF$3,0)),"")</f>
        <v/>
      </c>
      <c r="TR75" s="27" t="str">
        <f>IFERROR(INDEX(Sales!$D$5:$ABF$18,MATCH(UsagePerHour!$B75,Sales!$C$5:$C$18,0),MATCH(UsagePerHour!TR$4,Sales!$D$3:$ABF$3,0))/TR$2*INDEX(Usage!$D$5:$ABF$11,MATCH(UsagePerHour!$B$68,Usage!$C$5:$C$11,0),MATCH(UsagePerHour!TR$4,Usage!$D$3:$ABF$3,0)),"")</f>
        <v/>
      </c>
      <c r="TS75" s="27" t="str">
        <f>IFERROR(INDEX(Sales!$D$5:$ABF$18,MATCH(UsagePerHour!$B75,Sales!$C$5:$C$18,0),MATCH(UsagePerHour!TS$4,Sales!$D$3:$ABF$3,0))/TS$2*INDEX(Usage!$D$5:$ABF$11,MATCH(UsagePerHour!$B$68,Usage!$C$5:$C$11,0),MATCH(UsagePerHour!TS$4,Usage!$D$3:$ABF$3,0)),"")</f>
        <v/>
      </c>
      <c r="TT75" s="27" t="str">
        <f>IFERROR(INDEX(Sales!$D$5:$ABF$18,MATCH(UsagePerHour!$B75,Sales!$C$5:$C$18,0),MATCH(UsagePerHour!TT$4,Sales!$D$3:$ABF$3,0))/TT$2*INDEX(Usage!$D$5:$ABF$11,MATCH(UsagePerHour!$B$68,Usage!$C$5:$C$11,0),MATCH(UsagePerHour!TT$4,Usage!$D$3:$ABF$3,0)),"")</f>
        <v/>
      </c>
      <c r="TU75" s="27" t="str">
        <f>IFERROR(INDEX(Sales!$D$5:$ABF$18,MATCH(UsagePerHour!$B75,Sales!$C$5:$C$18,0),MATCH(UsagePerHour!TU$4,Sales!$D$3:$ABF$3,0))/TU$2*INDEX(Usage!$D$5:$ABF$11,MATCH(UsagePerHour!$B$68,Usage!$C$5:$C$11,0),MATCH(UsagePerHour!TU$4,Usage!$D$3:$ABF$3,0)),"")</f>
        <v/>
      </c>
      <c r="TV75" s="27" t="str">
        <f>IFERROR(INDEX(Sales!$D$5:$ABF$18,MATCH(UsagePerHour!$B75,Sales!$C$5:$C$18,0),MATCH(UsagePerHour!TV$4,Sales!$D$3:$ABF$3,0))/TV$2*INDEX(Usage!$D$5:$ABF$11,MATCH(UsagePerHour!$B$68,Usage!$C$5:$C$11,0),MATCH(UsagePerHour!TV$4,Usage!$D$3:$ABF$3,0)),"")</f>
        <v/>
      </c>
      <c r="TW75" s="27" t="str">
        <f>IFERROR(INDEX(Sales!$D$5:$ABF$18,MATCH(UsagePerHour!$B75,Sales!$C$5:$C$18,0),MATCH(UsagePerHour!TW$4,Sales!$D$3:$ABF$3,0))/TW$2*INDEX(Usage!$D$5:$ABF$11,MATCH(UsagePerHour!$B$68,Usage!$C$5:$C$11,0),MATCH(UsagePerHour!TW$4,Usage!$D$3:$ABF$3,0)),"")</f>
        <v/>
      </c>
      <c r="TX75" s="27" t="str">
        <f>IFERROR(INDEX(Sales!$D$5:$ABF$18,MATCH(UsagePerHour!$B75,Sales!$C$5:$C$18,0),MATCH(UsagePerHour!TX$4,Sales!$D$3:$ABF$3,0))/TX$2*INDEX(Usage!$D$5:$ABF$11,MATCH(UsagePerHour!$B$68,Usage!$C$5:$C$11,0),MATCH(UsagePerHour!TX$4,Usage!$D$3:$ABF$3,0)),"")</f>
        <v/>
      </c>
      <c r="TY75" s="27" t="str">
        <f>IFERROR(INDEX(Sales!$D$5:$ABF$18,MATCH(UsagePerHour!$B75,Sales!$C$5:$C$18,0),MATCH(UsagePerHour!TY$4,Sales!$D$3:$ABF$3,0))/TY$2*INDEX(Usage!$D$5:$ABF$11,MATCH(UsagePerHour!$B$68,Usage!$C$5:$C$11,0),MATCH(UsagePerHour!TY$4,Usage!$D$3:$ABF$3,0)),"")</f>
        <v/>
      </c>
      <c r="TZ75" s="27" t="str">
        <f>IFERROR(INDEX(Sales!$D$5:$ABF$18,MATCH(UsagePerHour!$B75,Sales!$C$5:$C$18,0),MATCH(UsagePerHour!TZ$4,Sales!$D$3:$ABF$3,0))/TZ$2*INDEX(Usage!$D$5:$ABF$11,MATCH(UsagePerHour!$B$68,Usage!$C$5:$C$11,0),MATCH(UsagePerHour!TZ$4,Usage!$D$3:$ABF$3,0)),"")</f>
        <v/>
      </c>
      <c r="UA75" s="27" t="str">
        <f>IFERROR(INDEX(Sales!$D$5:$ABF$18,MATCH(UsagePerHour!$B75,Sales!$C$5:$C$18,0),MATCH(UsagePerHour!UA$4,Sales!$D$3:$ABF$3,0))/UA$2*INDEX(Usage!$D$5:$ABF$11,MATCH(UsagePerHour!$B$68,Usage!$C$5:$C$11,0),MATCH(UsagePerHour!UA$4,Usage!$D$3:$ABF$3,0)),"")</f>
        <v/>
      </c>
      <c r="UB75" s="27" t="str">
        <f>IFERROR(INDEX(Sales!$D$5:$ABF$18,MATCH(UsagePerHour!$B75,Sales!$C$5:$C$18,0),MATCH(UsagePerHour!UB$4,Sales!$D$3:$ABF$3,0))/UB$2*INDEX(Usage!$D$5:$ABF$11,MATCH(UsagePerHour!$B$68,Usage!$C$5:$C$11,0),MATCH(UsagePerHour!UB$4,Usage!$D$3:$ABF$3,0)),"")</f>
        <v/>
      </c>
      <c r="UC75" s="27" t="str">
        <f>IFERROR(INDEX(Sales!$D$5:$ABF$18,MATCH(UsagePerHour!$B75,Sales!$C$5:$C$18,0),MATCH(UsagePerHour!UC$4,Sales!$D$3:$ABF$3,0))/UC$2*INDEX(Usage!$D$5:$ABF$11,MATCH(UsagePerHour!$B$68,Usage!$C$5:$C$11,0),MATCH(UsagePerHour!UC$4,Usage!$D$3:$ABF$3,0)),"")</f>
        <v/>
      </c>
      <c r="UD75" s="27" t="str">
        <f>IFERROR(INDEX(Sales!$D$5:$ABF$18,MATCH(UsagePerHour!$B75,Sales!$C$5:$C$18,0),MATCH(UsagePerHour!UD$4,Sales!$D$3:$ABF$3,0))/UD$2*INDEX(Usage!$D$5:$ABF$11,MATCH(UsagePerHour!$B$68,Usage!$C$5:$C$11,0),MATCH(UsagePerHour!UD$4,Usage!$D$3:$ABF$3,0)),"")</f>
        <v/>
      </c>
      <c r="UE75" s="27" t="str">
        <f>IFERROR(INDEX(Sales!$D$5:$ABF$18,MATCH(UsagePerHour!$B75,Sales!$C$5:$C$18,0),MATCH(UsagePerHour!UE$4,Sales!$D$3:$ABF$3,0))/UE$2*INDEX(Usage!$D$5:$ABF$11,MATCH(UsagePerHour!$B$68,Usage!$C$5:$C$11,0),MATCH(UsagePerHour!UE$4,Usage!$D$3:$ABF$3,0)),"")</f>
        <v/>
      </c>
      <c r="UF75" s="27" t="str">
        <f>IFERROR(INDEX(Sales!$D$5:$ABF$18,MATCH(UsagePerHour!$B75,Sales!$C$5:$C$18,0),MATCH(UsagePerHour!UF$4,Sales!$D$3:$ABF$3,0))/UF$2*INDEX(Usage!$D$5:$ABF$11,MATCH(UsagePerHour!$B$68,Usage!$C$5:$C$11,0),MATCH(UsagePerHour!UF$4,Usage!$D$3:$ABF$3,0)),"")</f>
        <v/>
      </c>
      <c r="UG75" s="27" t="str">
        <f>IFERROR(INDEX(Sales!$D$5:$ABF$18,MATCH(UsagePerHour!$B75,Sales!$C$5:$C$18,0),MATCH(UsagePerHour!UG$4,Sales!$D$3:$ABF$3,0))/UG$2*INDEX(Usage!$D$5:$ABF$11,MATCH(UsagePerHour!$B$68,Usage!$C$5:$C$11,0),MATCH(UsagePerHour!UG$4,Usage!$D$3:$ABF$3,0)),"")</f>
        <v/>
      </c>
      <c r="UH75" s="27" t="str">
        <f>IFERROR(INDEX(Sales!$D$5:$ABF$18,MATCH(UsagePerHour!$B75,Sales!$C$5:$C$18,0),MATCH(UsagePerHour!UH$4,Sales!$D$3:$ABF$3,0))/UH$2*INDEX(Usage!$D$5:$ABF$11,MATCH(UsagePerHour!$B$68,Usage!$C$5:$C$11,0),MATCH(UsagePerHour!UH$4,Usage!$D$3:$ABF$3,0)),"")</f>
        <v/>
      </c>
      <c r="UI75" s="27" t="str">
        <f>IFERROR(INDEX(Sales!$D$5:$ABF$18,MATCH(UsagePerHour!$B75,Sales!$C$5:$C$18,0),MATCH(UsagePerHour!UI$4,Sales!$D$3:$ABF$3,0))/UI$2*INDEX(Usage!$D$5:$ABF$11,MATCH(UsagePerHour!$B$68,Usage!$C$5:$C$11,0),MATCH(UsagePerHour!UI$4,Usage!$D$3:$ABF$3,0)),"")</f>
        <v/>
      </c>
      <c r="UJ75" s="27" t="str">
        <f>IFERROR(INDEX(Sales!$D$5:$ABF$18,MATCH(UsagePerHour!$B75,Sales!$C$5:$C$18,0),MATCH(UsagePerHour!UJ$4,Sales!$D$3:$ABF$3,0))/UJ$2*INDEX(Usage!$D$5:$ABF$11,MATCH(UsagePerHour!$B$68,Usage!$C$5:$C$11,0),MATCH(UsagePerHour!UJ$4,Usage!$D$3:$ABF$3,0)),"")</f>
        <v/>
      </c>
      <c r="UK75" s="27" t="str">
        <f>IFERROR(INDEX(Sales!$D$5:$ABF$18,MATCH(UsagePerHour!$B75,Sales!$C$5:$C$18,0),MATCH(UsagePerHour!UK$4,Sales!$D$3:$ABF$3,0))/UK$2*INDEX(Usage!$D$5:$ABF$11,MATCH(UsagePerHour!$B$68,Usage!$C$5:$C$11,0),MATCH(UsagePerHour!UK$4,Usage!$D$3:$ABF$3,0)),"")</f>
        <v/>
      </c>
      <c r="UL75" s="27" t="str">
        <f>IFERROR(INDEX(Sales!$D$5:$ABF$18,MATCH(UsagePerHour!$B75,Sales!$C$5:$C$18,0),MATCH(UsagePerHour!UL$4,Sales!$D$3:$ABF$3,0))/UL$2*INDEX(Usage!$D$5:$ABF$11,MATCH(UsagePerHour!$B$68,Usage!$C$5:$C$11,0),MATCH(UsagePerHour!UL$4,Usage!$D$3:$ABF$3,0)),"")</f>
        <v/>
      </c>
      <c r="UM75" s="27" t="str">
        <f>IFERROR(INDEX(Sales!$D$5:$ABF$18,MATCH(UsagePerHour!$B75,Sales!$C$5:$C$18,0),MATCH(UsagePerHour!UM$4,Sales!$D$3:$ABF$3,0))/UM$2*INDEX(Usage!$D$5:$ABF$11,MATCH(UsagePerHour!$B$68,Usage!$C$5:$C$11,0),MATCH(UsagePerHour!UM$4,Usage!$D$3:$ABF$3,0)),"")</f>
        <v/>
      </c>
      <c r="UN75" s="27" t="str">
        <f>IFERROR(INDEX(Sales!$D$5:$ABF$18,MATCH(UsagePerHour!$B75,Sales!$C$5:$C$18,0),MATCH(UsagePerHour!UN$4,Sales!$D$3:$ABF$3,0))/UN$2*INDEX(Usage!$D$5:$ABF$11,MATCH(UsagePerHour!$B$68,Usage!$C$5:$C$11,0),MATCH(UsagePerHour!UN$4,Usage!$D$3:$ABF$3,0)),"")</f>
        <v/>
      </c>
      <c r="UO75" s="27" t="str">
        <f>IFERROR(INDEX(Sales!$D$5:$ABF$18,MATCH(UsagePerHour!$B75,Sales!$C$5:$C$18,0),MATCH(UsagePerHour!UO$4,Sales!$D$3:$ABF$3,0))/UO$2*INDEX(Usage!$D$5:$ABF$11,MATCH(UsagePerHour!$B$68,Usage!$C$5:$C$11,0),MATCH(UsagePerHour!UO$4,Usage!$D$3:$ABF$3,0)),"")</f>
        <v/>
      </c>
      <c r="UP75" s="27" t="str">
        <f>IFERROR(INDEX(Sales!$D$5:$ABF$18,MATCH(UsagePerHour!$B75,Sales!$C$5:$C$18,0),MATCH(UsagePerHour!UP$4,Sales!$D$3:$ABF$3,0))/UP$2*INDEX(Usage!$D$5:$ABF$11,MATCH(UsagePerHour!$B$68,Usage!$C$5:$C$11,0),MATCH(UsagePerHour!UP$4,Usage!$D$3:$ABF$3,0)),"")</f>
        <v/>
      </c>
      <c r="UQ75" s="27" t="str">
        <f>IFERROR(INDEX(Sales!$D$5:$ABF$18,MATCH(UsagePerHour!$B75,Sales!$C$5:$C$18,0),MATCH(UsagePerHour!UQ$4,Sales!$D$3:$ABF$3,0))/UQ$2*INDEX(Usage!$D$5:$ABF$11,MATCH(UsagePerHour!$B$68,Usage!$C$5:$C$11,0),MATCH(UsagePerHour!UQ$4,Usage!$D$3:$ABF$3,0)),"")</f>
        <v/>
      </c>
      <c r="UR75" s="27" t="str">
        <f>IFERROR(INDEX(Sales!$D$5:$ABF$18,MATCH(UsagePerHour!$B75,Sales!$C$5:$C$18,0),MATCH(UsagePerHour!UR$4,Sales!$D$3:$ABF$3,0))/UR$2*INDEX(Usage!$D$5:$ABF$11,MATCH(UsagePerHour!$B$68,Usage!$C$5:$C$11,0),MATCH(UsagePerHour!UR$4,Usage!$D$3:$ABF$3,0)),"")</f>
        <v/>
      </c>
      <c r="US75" s="27" t="str">
        <f>IFERROR(INDEX(Sales!$D$5:$ABF$18,MATCH(UsagePerHour!$B75,Sales!$C$5:$C$18,0),MATCH(UsagePerHour!US$4,Sales!$D$3:$ABF$3,0))/US$2*INDEX(Usage!$D$5:$ABF$11,MATCH(UsagePerHour!$B$68,Usage!$C$5:$C$11,0),MATCH(UsagePerHour!US$4,Usage!$D$3:$ABF$3,0)),"")</f>
        <v/>
      </c>
      <c r="UT75" s="27" t="str">
        <f>IFERROR(INDEX(Sales!$D$5:$ABF$18,MATCH(UsagePerHour!$B75,Sales!$C$5:$C$18,0),MATCH(UsagePerHour!UT$4,Sales!$D$3:$ABF$3,0))/UT$2*INDEX(Usage!$D$5:$ABF$11,MATCH(UsagePerHour!$B$68,Usage!$C$5:$C$11,0),MATCH(UsagePerHour!UT$4,Usage!$D$3:$ABF$3,0)),"")</f>
        <v/>
      </c>
      <c r="UU75" s="27" t="str">
        <f>IFERROR(INDEX(Sales!$D$5:$ABF$18,MATCH(UsagePerHour!$B75,Sales!$C$5:$C$18,0),MATCH(UsagePerHour!UU$4,Sales!$D$3:$ABF$3,0))/UU$2*INDEX(Usage!$D$5:$ABF$11,MATCH(UsagePerHour!$B$68,Usage!$C$5:$C$11,0),MATCH(UsagePerHour!UU$4,Usage!$D$3:$ABF$3,0)),"")</f>
        <v/>
      </c>
      <c r="UV75" s="27" t="str">
        <f>IFERROR(INDEX(Sales!$D$5:$ABF$18,MATCH(UsagePerHour!$B75,Sales!$C$5:$C$18,0),MATCH(UsagePerHour!UV$4,Sales!$D$3:$ABF$3,0))/UV$2*INDEX(Usage!$D$5:$ABF$11,MATCH(UsagePerHour!$B$68,Usage!$C$5:$C$11,0),MATCH(UsagePerHour!UV$4,Usage!$D$3:$ABF$3,0)),"")</f>
        <v/>
      </c>
      <c r="UW75" s="27" t="str">
        <f>IFERROR(INDEX(Sales!$D$5:$ABF$18,MATCH(UsagePerHour!$B75,Sales!$C$5:$C$18,0),MATCH(UsagePerHour!UW$4,Sales!$D$3:$ABF$3,0))/UW$2*INDEX(Usage!$D$5:$ABF$11,MATCH(UsagePerHour!$B$68,Usage!$C$5:$C$11,0),MATCH(UsagePerHour!UW$4,Usage!$D$3:$ABF$3,0)),"")</f>
        <v/>
      </c>
      <c r="UX75" s="27" t="str">
        <f>IFERROR(INDEX(Sales!$D$5:$ABF$18,MATCH(UsagePerHour!$B75,Sales!$C$5:$C$18,0),MATCH(UsagePerHour!UX$4,Sales!$D$3:$ABF$3,0))/UX$2*INDEX(Usage!$D$5:$ABF$11,MATCH(UsagePerHour!$B$68,Usage!$C$5:$C$11,0),MATCH(UsagePerHour!UX$4,Usage!$D$3:$ABF$3,0)),"")</f>
        <v/>
      </c>
      <c r="UY75" s="27" t="str">
        <f>IFERROR(INDEX(Sales!$D$5:$ABF$18,MATCH(UsagePerHour!$B75,Sales!$C$5:$C$18,0),MATCH(UsagePerHour!UY$4,Sales!$D$3:$ABF$3,0))/UY$2*INDEX(Usage!$D$5:$ABF$11,MATCH(UsagePerHour!$B$68,Usage!$C$5:$C$11,0),MATCH(UsagePerHour!UY$4,Usage!$D$3:$ABF$3,0)),"")</f>
        <v/>
      </c>
      <c r="UZ75" s="27" t="str">
        <f>IFERROR(INDEX(Sales!$D$5:$ABF$18,MATCH(UsagePerHour!$B75,Sales!$C$5:$C$18,0),MATCH(UsagePerHour!UZ$4,Sales!$D$3:$ABF$3,0))/UZ$2*INDEX(Usage!$D$5:$ABF$11,MATCH(UsagePerHour!$B$68,Usage!$C$5:$C$11,0),MATCH(UsagePerHour!UZ$4,Usage!$D$3:$ABF$3,0)),"")</f>
        <v/>
      </c>
      <c r="VA75" s="27" t="str">
        <f>IFERROR(INDEX(Sales!$D$5:$ABF$18,MATCH(UsagePerHour!$B75,Sales!$C$5:$C$18,0),MATCH(UsagePerHour!VA$4,Sales!$D$3:$ABF$3,0))/VA$2*INDEX(Usage!$D$5:$ABF$11,MATCH(UsagePerHour!$B$68,Usage!$C$5:$C$11,0),MATCH(UsagePerHour!VA$4,Usage!$D$3:$ABF$3,0)),"")</f>
        <v/>
      </c>
      <c r="VB75" s="27" t="str">
        <f>IFERROR(INDEX(Sales!$D$5:$ABF$18,MATCH(UsagePerHour!$B75,Sales!$C$5:$C$18,0),MATCH(UsagePerHour!VB$4,Sales!$D$3:$ABF$3,0))/VB$2*INDEX(Usage!$D$5:$ABF$11,MATCH(UsagePerHour!$B$68,Usage!$C$5:$C$11,0),MATCH(UsagePerHour!VB$4,Usage!$D$3:$ABF$3,0)),"")</f>
        <v/>
      </c>
      <c r="VC75" s="27" t="str">
        <f>IFERROR(INDEX(Sales!$D$5:$ABF$18,MATCH(UsagePerHour!$B75,Sales!$C$5:$C$18,0),MATCH(UsagePerHour!VC$4,Sales!$D$3:$ABF$3,0))/VC$2*INDEX(Usage!$D$5:$ABF$11,MATCH(UsagePerHour!$B$68,Usage!$C$5:$C$11,0),MATCH(UsagePerHour!VC$4,Usage!$D$3:$ABF$3,0)),"")</f>
        <v/>
      </c>
      <c r="VD75" s="27" t="str">
        <f>IFERROR(INDEX(Sales!$D$5:$ABF$18,MATCH(UsagePerHour!$B75,Sales!$C$5:$C$18,0),MATCH(UsagePerHour!VD$4,Sales!$D$3:$ABF$3,0))/VD$2*INDEX(Usage!$D$5:$ABF$11,MATCH(UsagePerHour!$B$68,Usage!$C$5:$C$11,0),MATCH(UsagePerHour!VD$4,Usage!$D$3:$ABF$3,0)),"")</f>
        <v/>
      </c>
      <c r="VE75" s="27" t="str">
        <f>IFERROR(INDEX(Sales!$D$5:$ABF$18,MATCH(UsagePerHour!$B75,Sales!$C$5:$C$18,0),MATCH(UsagePerHour!VE$4,Sales!$D$3:$ABF$3,0))/VE$2*INDEX(Usage!$D$5:$ABF$11,MATCH(UsagePerHour!$B$68,Usage!$C$5:$C$11,0),MATCH(UsagePerHour!VE$4,Usage!$D$3:$ABF$3,0)),"")</f>
        <v/>
      </c>
      <c r="VF75" s="27" t="str">
        <f>IFERROR(INDEX(Sales!$D$5:$ABF$18,MATCH(UsagePerHour!$B75,Sales!$C$5:$C$18,0),MATCH(UsagePerHour!VF$4,Sales!$D$3:$ABF$3,0))/VF$2*INDEX(Usage!$D$5:$ABF$11,MATCH(UsagePerHour!$B$68,Usage!$C$5:$C$11,0),MATCH(UsagePerHour!VF$4,Usage!$D$3:$ABF$3,0)),"")</f>
        <v/>
      </c>
      <c r="VG75" s="27" t="str">
        <f>IFERROR(INDEX(Sales!$D$5:$ABF$18,MATCH(UsagePerHour!$B75,Sales!$C$5:$C$18,0),MATCH(UsagePerHour!VG$4,Sales!$D$3:$ABF$3,0))/VG$2*INDEX(Usage!$D$5:$ABF$11,MATCH(UsagePerHour!$B$68,Usage!$C$5:$C$11,0),MATCH(UsagePerHour!VG$4,Usage!$D$3:$ABF$3,0)),"")</f>
        <v/>
      </c>
      <c r="VH75" s="27" t="str">
        <f>IFERROR(INDEX(Sales!$D$5:$ABF$18,MATCH(UsagePerHour!$B75,Sales!$C$5:$C$18,0),MATCH(UsagePerHour!VH$4,Sales!$D$3:$ABF$3,0))/VH$2*INDEX(Usage!$D$5:$ABF$11,MATCH(UsagePerHour!$B$68,Usage!$C$5:$C$11,0),MATCH(UsagePerHour!VH$4,Usage!$D$3:$ABF$3,0)),"")</f>
        <v/>
      </c>
      <c r="VI75" s="27" t="str">
        <f>IFERROR(INDEX(Sales!$D$5:$ABF$18,MATCH(UsagePerHour!$B75,Sales!$C$5:$C$18,0),MATCH(UsagePerHour!VI$4,Sales!$D$3:$ABF$3,0))/VI$2*INDEX(Usage!$D$5:$ABF$11,MATCH(UsagePerHour!$B$68,Usage!$C$5:$C$11,0),MATCH(UsagePerHour!VI$4,Usage!$D$3:$ABF$3,0)),"")</f>
        <v/>
      </c>
      <c r="VJ75" s="27" t="str">
        <f>IFERROR(INDEX(Sales!$D$5:$ABF$18,MATCH(UsagePerHour!$B75,Sales!$C$5:$C$18,0),MATCH(UsagePerHour!VJ$4,Sales!$D$3:$ABF$3,0))/VJ$2*INDEX(Usage!$D$5:$ABF$11,MATCH(UsagePerHour!$B$68,Usage!$C$5:$C$11,0),MATCH(UsagePerHour!VJ$4,Usage!$D$3:$ABF$3,0)),"")</f>
        <v/>
      </c>
      <c r="VK75" s="27" t="str">
        <f>IFERROR(INDEX(Sales!$D$5:$ABF$18,MATCH(UsagePerHour!$B75,Sales!$C$5:$C$18,0),MATCH(UsagePerHour!VK$4,Sales!$D$3:$ABF$3,0))/VK$2*INDEX(Usage!$D$5:$ABF$11,MATCH(UsagePerHour!$B$68,Usage!$C$5:$C$11,0),MATCH(UsagePerHour!VK$4,Usage!$D$3:$ABF$3,0)),"")</f>
        <v/>
      </c>
      <c r="VL75" s="27" t="str">
        <f>IFERROR(INDEX(Sales!$D$5:$ABF$18,MATCH(UsagePerHour!$B75,Sales!$C$5:$C$18,0),MATCH(UsagePerHour!VL$4,Sales!$D$3:$ABF$3,0))/VL$2*INDEX(Usage!$D$5:$ABF$11,MATCH(UsagePerHour!$B$68,Usage!$C$5:$C$11,0),MATCH(UsagePerHour!VL$4,Usage!$D$3:$ABF$3,0)),"")</f>
        <v/>
      </c>
      <c r="VM75" s="27" t="str">
        <f>IFERROR(INDEX(Sales!$D$5:$ABF$18,MATCH(UsagePerHour!$B75,Sales!$C$5:$C$18,0),MATCH(UsagePerHour!VM$4,Sales!$D$3:$ABF$3,0))/VM$2*INDEX(Usage!$D$5:$ABF$11,MATCH(UsagePerHour!$B$68,Usage!$C$5:$C$11,0),MATCH(UsagePerHour!VM$4,Usage!$D$3:$ABF$3,0)),"")</f>
        <v/>
      </c>
      <c r="VN75" s="27" t="str">
        <f>IFERROR(INDEX(Sales!$D$5:$ABF$18,MATCH(UsagePerHour!$B75,Sales!$C$5:$C$18,0),MATCH(UsagePerHour!VN$4,Sales!$D$3:$ABF$3,0))/VN$2*INDEX(Usage!$D$5:$ABF$11,MATCH(UsagePerHour!$B$68,Usage!$C$5:$C$11,0),MATCH(UsagePerHour!VN$4,Usage!$D$3:$ABF$3,0)),"")</f>
        <v/>
      </c>
      <c r="VO75" s="27" t="str">
        <f>IFERROR(INDEX(Sales!$D$5:$ABF$18,MATCH(UsagePerHour!$B75,Sales!$C$5:$C$18,0),MATCH(UsagePerHour!VO$4,Sales!$D$3:$ABF$3,0))/VO$2*INDEX(Usage!$D$5:$ABF$11,MATCH(UsagePerHour!$B$68,Usage!$C$5:$C$11,0),MATCH(UsagePerHour!VO$4,Usage!$D$3:$ABF$3,0)),"")</f>
        <v/>
      </c>
      <c r="VP75" s="27" t="str">
        <f>IFERROR(INDEX(Sales!$D$5:$ABF$18,MATCH(UsagePerHour!$B75,Sales!$C$5:$C$18,0),MATCH(UsagePerHour!VP$4,Sales!$D$3:$ABF$3,0))/VP$2*INDEX(Usage!$D$5:$ABF$11,MATCH(UsagePerHour!$B$68,Usage!$C$5:$C$11,0),MATCH(UsagePerHour!VP$4,Usage!$D$3:$ABF$3,0)),"")</f>
        <v/>
      </c>
      <c r="VQ75" s="27" t="str">
        <f>IFERROR(INDEX(Sales!$D$5:$ABF$18,MATCH(UsagePerHour!$B75,Sales!$C$5:$C$18,0),MATCH(UsagePerHour!VQ$4,Sales!$D$3:$ABF$3,0))/VQ$2*INDEX(Usage!$D$5:$ABF$11,MATCH(UsagePerHour!$B$68,Usage!$C$5:$C$11,0),MATCH(UsagePerHour!VQ$4,Usage!$D$3:$ABF$3,0)),"")</f>
        <v/>
      </c>
      <c r="VR75" s="27" t="str">
        <f>IFERROR(INDEX(Sales!$D$5:$ABF$18,MATCH(UsagePerHour!$B75,Sales!$C$5:$C$18,0),MATCH(UsagePerHour!VR$4,Sales!$D$3:$ABF$3,0))/VR$2*INDEX(Usage!$D$5:$ABF$11,MATCH(UsagePerHour!$B$68,Usage!$C$5:$C$11,0),MATCH(UsagePerHour!VR$4,Usage!$D$3:$ABF$3,0)),"")</f>
        <v/>
      </c>
      <c r="VS75" s="27" t="str">
        <f>IFERROR(INDEX(Sales!$D$5:$ABF$18,MATCH(UsagePerHour!$B75,Sales!$C$5:$C$18,0),MATCH(UsagePerHour!VS$4,Sales!$D$3:$ABF$3,0))/VS$2*INDEX(Usage!$D$5:$ABF$11,MATCH(UsagePerHour!$B$68,Usage!$C$5:$C$11,0),MATCH(UsagePerHour!VS$4,Usage!$D$3:$ABF$3,0)),"")</f>
        <v/>
      </c>
      <c r="VT75" s="27" t="str">
        <f>IFERROR(INDEX(Sales!$D$5:$ABF$18,MATCH(UsagePerHour!$B75,Sales!$C$5:$C$18,0),MATCH(UsagePerHour!VT$4,Sales!$D$3:$ABF$3,0))/VT$2*INDEX(Usage!$D$5:$ABF$11,MATCH(UsagePerHour!$B$68,Usage!$C$5:$C$11,0),MATCH(UsagePerHour!VT$4,Usage!$D$3:$ABF$3,0)),"")</f>
        <v/>
      </c>
      <c r="VU75" s="27" t="str">
        <f>IFERROR(INDEX(Sales!$D$5:$ABF$18,MATCH(UsagePerHour!$B75,Sales!$C$5:$C$18,0),MATCH(UsagePerHour!VU$4,Sales!$D$3:$ABF$3,0))/VU$2*INDEX(Usage!$D$5:$ABF$11,MATCH(UsagePerHour!$B$68,Usage!$C$5:$C$11,0),MATCH(UsagePerHour!VU$4,Usage!$D$3:$ABF$3,0)),"")</f>
        <v/>
      </c>
      <c r="VV75" s="27" t="str">
        <f>IFERROR(INDEX(Sales!$D$5:$ABF$18,MATCH(UsagePerHour!$B75,Sales!$C$5:$C$18,0),MATCH(UsagePerHour!VV$4,Sales!$D$3:$ABF$3,0))/VV$2*INDEX(Usage!$D$5:$ABF$11,MATCH(UsagePerHour!$B$68,Usage!$C$5:$C$11,0),MATCH(UsagePerHour!VV$4,Usage!$D$3:$ABF$3,0)),"")</f>
        <v/>
      </c>
      <c r="VW75" s="27" t="str">
        <f>IFERROR(INDEX(Sales!$D$5:$ABF$18,MATCH(UsagePerHour!$B75,Sales!$C$5:$C$18,0),MATCH(UsagePerHour!VW$4,Sales!$D$3:$ABF$3,0))/VW$2*INDEX(Usage!$D$5:$ABF$11,MATCH(UsagePerHour!$B$68,Usage!$C$5:$C$11,0),MATCH(UsagePerHour!VW$4,Usage!$D$3:$ABF$3,0)),"")</f>
        <v/>
      </c>
      <c r="VX75" s="27" t="str">
        <f>IFERROR(INDEX(Sales!$D$5:$ABF$18,MATCH(UsagePerHour!$B75,Sales!$C$5:$C$18,0),MATCH(UsagePerHour!VX$4,Sales!$D$3:$ABF$3,0))/VX$2*INDEX(Usage!$D$5:$ABF$11,MATCH(UsagePerHour!$B$68,Usage!$C$5:$C$11,0),MATCH(UsagePerHour!VX$4,Usage!$D$3:$ABF$3,0)),"")</f>
        <v/>
      </c>
      <c r="VY75" s="27" t="str">
        <f>IFERROR(INDEX(Sales!$D$5:$ABF$18,MATCH(UsagePerHour!$B75,Sales!$C$5:$C$18,0),MATCH(UsagePerHour!VY$4,Sales!$D$3:$ABF$3,0))/VY$2*INDEX(Usage!$D$5:$ABF$11,MATCH(UsagePerHour!$B$68,Usage!$C$5:$C$11,0),MATCH(UsagePerHour!VY$4,Usage!$D$3:$ABF$3,0)),"")</f>
        <v/>
      </c>
      <c r="VZ75" s="27" t="str">
        <f>IFERROR(INDEX(Sales!$D$5:$ABF$18,MATCH(UsagePerHour!$B75,Sales!$C$5:$C$18,0),MATCH(UsagePerHour!VZ$4,Sales!$D$3:$ABF$3,0))/VZ$2*INDEX(Usage!$D$5:$ABF$11,MATCH(UsagePerHour!$B$68,Usage!$C$5:$C$11,0),MATCH(UsagePerHour!VZ$4,Usage!$D$3:$ABF$3,0)),"")</f>
        <v/>
      </c>
      <c r="WA75" s="27" t="str">
        <f>IFERROR(INDEX(Sales!$D$5:$ABF$18,MATCH(UsagePerHour!$B75,Sales!$C$5:$C$18,0),MATCH(UsagePerHour!WA$4,Sales!$D$3:$ABF$3,0))/WA$2*INDEX(Usage!$D$5:$ABF$11,MATCH(UsagePerHour!$B$68,Usage!$C$5:$C$11,0),MATCH(UsagePerHour!WA$4,Usage!$D$3:$ABF$3,0)),"")</f>
        <v/>
      </c>
      <c r="WB75" s="27" t="str">
        <f>IFERROR(INDEX(Sales!$D$5:$ABF$18,MATCH(UsagePerHour!$B75,Sales!$C$5:$C$18,0),MATCH(UsagePerHour!WB$4,Sales!$D$3:$ABF$3,0))/WB$2*INDEX(Usage!$D$5:$ABF$11,MATCH(UsagePerHour!$B$68,Usage!$C$5:$C$11,0),MATCH(UsagePerHour!WB$4,Usage!$D$3:$ABF$3,0)),"")</f>
        <v/>
      </c>
      <c r="WC75" s="27" t="str">
        <f>IFERROR(INDEX(Sales!$D$5:$ABF$18,MATCH(UsagePerHour!$B75,Sales!$C$5:$C$18,0),MATCH(UsagePerHour!WC$4,Sales!$D$3:$ABF$3,0))/WC$2*INDEX(Usage!$D$5:$ABF$11,MATCH(UsagePerHour!$B$68,Usage!$C$5:$C$11,0),MATCH(UsagePerHour!WC$4,Usage!$D$3:$ABF$3,0)),"")</f>
        <v/>
      </c>
      <c r="WD75" s="27" t="str">
        <f>IFERROR(INDEX(Sales!$D$5:$ABF$18,MATCH(UsagePerHour!$B75,Sales!$C$5:$C$18,0),MATCH(UsagePerHour!WD$4,Sales!$D$3:$ABF$3,0))/WD$2*INDEX(Usage!$D$5:$ABF$11,MATCH(UsagePerHour!$B$68,Usage!$C$5:$C$11,0),MATCH(UsagePerHour!WD$4,Usage!$D$3:$ABF$3,0)),"")</f>
        <v/>
      </c>
      <c r="WE75" s="27" t="str">
        <f>IFERROR(INDEX(Sales!$D$5:$ABF$18,MATCH(UsagePerHour!$B75,Sales!$C$5:$C$18,0),MATCH(UsagePerHour!WE$4,Sales!$D$3:$ABF$3,0))/WE$2*INDEX(Usage!$D$5:$ABF$11,MATCH(UsagePerHour!$B$68,Usage!$C$5:$C$11,0),MATCH(UsagePerHour!WE$4,Usage!$D$3:$ABF$3,0)),"")</f>
        <v/>
      </c>
      <c r="WF75" s="27" t="str">
        <f>IFERROR(INDEX(Sales!$D$5:$ABF$18,MATCH(UsagePerHour!$B75,Sales!$C$5:$C$18,0),MATCH(UsagePerHour!WF$4,Sales!$D$3:$ABF$3,0))/WF$2*INDEX(Usage!$D$5:$ABF$11,MATCH(UsagePerHour!$B$68,Usage!$C$5:$C$11,0),MATCH(UsagePerHour!WF$4,Usage!$D$3:$ABF$3,0)),"")</f>
        <v/>
      </c>
      <c r="WG75" s="27" t="str">
        <f>IFERROR(INDEX(Sales!$D$5:$ABF$18,MATCH(UsagePerHour!$B75,Sales!$C$5:$C$18,0),MATCH(UsagePerHour!WG$4,Sales!$D$3:$ABF$3,0))/WG$2*INDEX(Usage!$D$5:$ABF$11,MATCH(UsagePerHour!$B$68,Usage!$C$5:$C$11,0),MATCH(UsagePerHour!WG$4,Usage!$D$3:$ABF$3,0)),"")</f>
        <v/>
      </c>
      <c r="WH75" s="27" t="str">
        <f>IFERROR(INDEX(Sales!$D$5:$ABF$18,MATCH(UsagePerHour!$B75,Sales!$C$5:$C$18,0),MATCH(UsagePerHour!WH$4,Sales!$D$3:$ABF$3,0))/WH$2*INDEX(Usage!$D$5:$ABF$11,MATCH(UsagePerHour!$B$68,Usage!$C$5:$C$11,0),MATCH(UsagePerHour!WH$4,Usage!$D$3:$ABF$3,0)),"")</f>
        <v/>
      </c>
      <c r="WI75" s="27" t="str">
        <f>IFERROR(INDEX(Sales!$D$5:$ABF$18,MATCH(UsagePerHour!$B75,Sales!$C$5:$C$18,0),MATCH(UsagePerHour!WI$4,Sales!$D$3:$ABF$3,0))/WI$2*INDEX(Usage!$D$5:$ABF$11,MATCH(UsagePerHour!$B$68,Usage!$C$5:$C$11,0),MATCH(UsagePerHour!WI$4,Usage!$D$3:$ABF$3,0)),"")</f>
        <v/>
      </c>
      <c r="WJ75" s="27" t="str">
        <f>IFERROR(INDEX(Sales!$D$5:$ABF$18,MATCH(UsagePerHour!$B75,Sales!$C$5:$C$18,0),MATCH(UsagePerHour!WJ$4,Sales!$D$3:$ABF$3,0))/WJ$2*INDEX(Usage!$D$5:$ABF$11,MATCH(UsagePerHour!$B$68,Usage!$C$5:$C$11,0),MATCH(UsagePerHour!WJ$4,Usage!$D$3:$ABF$3,0)),"")</f>
        <v/>
      </c>
      <c r="WK75" s="27" t="str">
        <f>IFERROR(INDEX(Sales!$D$5:$ABF$18,MATCH(UsagePerHour!$B75,Sales!$C$5:$C$18,0),MATCH(UsagePerHour!WK$4,Sales!$D$3:$ABF$3,0))/WK$2*INDEX(Usage!$D$5:$ABF$11,MATCH(UsagePerHour!$B$68,Usage!$C$5:$C$11,0),MATCH(UsagePerHour!WK$4,Usage!$D$3:$ABF$3,0)),"")</f>
        <v/>
      </c>
      <c r="WL75" s="27" t="str">
        <f>IFERROR(INDEX(Sales!$D$5:$ABF$18,MATCH(UsagePerHour!$B75,Sales!$C$5:$C$18,0),MATCH(UsagePerHour!WL$4,Sales!$D$3:$ABF$3,0))/WL$2*INDEX(Usage!$D$5:$ABF$11,MATCH(UsagePerHour!$B$68,Usage!$C$5:$C$11,0),MATCH(UsagePerHour!WL$4,Usage!$D$3:$ABF$3,0)),"")</f>
        <v/>
      </c>
      <c r="WM75" s="27" t="str">
        <f>IFERROR(INDEX(Sales!$D$5:$ABF$18,MATCH(UsagePerHour!$B75,Sales!$C$5:$C$18,0),MATCH(UsagePerHour!WM$4,Sales!$D$3:$ABF$3,0))/WM$2*INDEX(Usage!$D$5:$ABF$11,MATCH(UsagePerHour!$B$68,Usage!$C$5:$C$11,0),MATCH(UsagePerHour!WM$4,Usage!$D$3:$ABF$3,0)),"")</f>
        <v/>
      </c>
      <c r="WN75" s="27" t="str">
        <f>IFERROR(INDEX(Sales!$D$5:$ABF$18,MATCH(UsagePerHour!$B75,Sales!$C$5:$C$18,0),MATCH(UsagePerHour!WN$4,Sales!$D$3:$ABF$3,0))/WN$2*INDEX(Usage!$D$5:$ABF$11,MATCH(UsagePerHour!$B$68,Usage!$C$5:$C$11,0),MATCH(UsagePerHour!WN$4,Usage!$D$3:$ABF$3,0)),"")</f>
        <v/>
      </c>
      <c r="WO75" s="27" t="str">
        <f>IFERROR(INDEX(Sales!$D$5:$ABF$18,MATCH(UsagePerHour!$B75,Sales!$C$5:$C$18,0),MATCH(UsagePerHour!WO$4,Sales!$D$3:$ABF$3,0))/WO$2*INDEX(Usage!$D$5:$ABF$11,MATCH(UsagePerHour!$B$68,Usage!$C$5:$C$11,0),MATCH(UsagePerHour!WO$4,Usage!$D$3:$ABF$3,0)),"")</f>
        <v/>
      </c>
      <c r="WP75" s="27" t="str">
        <f>IFERROR(INDEX(Sales!$D$5:$ABF$18,MATCH(UsagePerHour!$B75,Sales!$C$5:$C$18,0),MATCH(UsagePerHour!WP$4,Sales!$D$3:$ABF$3,0))/WP$2*INDEX(Usage!$D$5:$ABF$11,MATCH(UsagePerHour!$B$68,Usage!$C$5:$C$11,0),MATCH(UsagePerHour!WP$4,Usage!$D$3:$ABF$3,0)),"")</f>
        <v/>
      </c>
      <c r="WQ75" s="27" t="str">
        <f>IFERROR(INDEX(Sales!$D$5:$ABF$18,MATCH(UsagePerHour!$B75,Sales!$C$5:$C$18,0),MATCH(UsagePerHour!WQ$4,Sales!$D$3:$ABF$3,0))/WQ$2*INDEX(Usage!$D$5:$ABF$11,MATCH(UsagePerHour!$B$68,Usage!$C$5:$C$11,0),MATCH(UsagePerHour!WQ$4,Usage!$D$3:$ABF$3,0)),"")</f>
        <v/>
      </c>
      <c r="WR75" s="27" t="str">
        <f>IFERROR(INDEX(Sales!$D$5:$ABF$18,MATCH(UsagePerHour!$B75,Sales!$C$5:$C$18,0),MATCH(UsagePerHour!WR$4,Sales!$D$3:$ABF$3,0))/WR$2*INDEX(Usage!$D$5:$ABF$11,MATCH(UsagePerHour!$B$68,Usage!$C$5:$C$11,0),MATCH(UsagePerHour!WR$4,Usage!$D$3:$ABF$3,0)),"")</f>
        <v/>
      </c>
      <c r="WS75" s="27" t="str">
        <f>IFERROR(INDEX(Sales!$D$5:$ABF$18,MATCH(UsagePerHour!$B75,Sales!$C$5:$C$18,0),MATCH(UsagePerHour!WS$4,Sales!$D$3:$ABF$3,0))/WS$2*INDEX(Usage!$D$5:$ABF$11,MATCH(UsagePerHour!$B$68,Usage!$C$5:$C$11,0),MATCH(UsagePerHour!WS$4,Usage!$D$3:$ABF$3,0)),"")</f>
        <v/>
      </c>
      <c r="WT75" s="27" t="str">
        <f>IFERROR(INDEX(Sales!$D$5:$ABF$18,MATCH(UsagePerHour!$B75,Sales!$C$5:$C$18,0),MATCH(UsagePerHour!WT$4,Sales!$D$3:$ABF$3,0))/WT$2*INDEX(Usage!$D$5:$ABF$11,MATCH(UsagePerHour!$B$68,Usage!$C$5:$C$11,0),MATCH(UsagePerHour!WT$4,Usage!$D$3:$ABF$3,0)),"")</f>
        <v/>
      </c>
      <c r="WU75" s="27" t="str">
        <f>IFERROR(INDEX(Sales!$D$5:$ABF$18,MATCH(UsagePerHour!$B75,Sales!$C$5:$C$18,0),MATCH(UsagePerHour!WU$4,Sales!$D$3:$ABF$3,0))/WU$2*INDEX(Usage!$D$5:$ABF$11,MATCH(UsagePerHour!$B$68,Usage!$C$5:$C$11,0),MATCH(UsagePerHour!WU$4,Usage!$D$3:$ABF$3,0)),"")</f>
        <v/>
      </c>
      <c r="WV75" s="27" t="str">
        <f>IFERROR(INDEX(Sales!$D$5:$ABF$18,MATCH(UsagePerHour!$B75,Sales!$C$5:$C$18,0),MATCH(UsagePerHour!WV$4,Sales!$D$3:$ABF$3,0))/WV$2*INDEX(Usage!$D$5:$ABF$11,MATCH(UsagePerHour!$B$68,Usage!$C$5:$C$11,0),MATCH(UsagePerHour!WV$4,Usage!$D$3:$ABF$3,0)),"")</f>
        <v/>
      </c>
      <c r="WW75" s="27" t="str">
        <f>IFERROR(INDEX(Sales!$D$5:$ABF$18,MATCH(UsagePerHour!$B75,Sales!$C$5:$C$18,0),MATCH(UsagePerHour!WW$4,Sales!$D$3:$ABF$3,0))/WW$2*INDEX(Usage!$D$5:$ABF$11,MATCH(UsagePerHour!$B$68,Usage!$C$5:$C$11,0),MATCH(UsagePerHour!WW$4,Usage!$D$3:$ABF$3,0)),"")</f>
        <v/>
      </c>
      <c r="WX75" s="27" t="str">
        <f>IFERROR(INDEX(Sales!$D$5:$ABF$18,MATCH(UsagePerHour!$B75,Sales!$C$5:$C$18,0),MATCH(UsagePerHour!WX$4,Sales!$D$3:$ABF$3,0))/WX$2*INDEX(Usage!$D$5:$ABF$11,MATCH(UsagePerHour!$B$68,Usage!$C$5:$C$11,0),MATCH(UsagePerHour!WX$4,Usage!$D$3:$ABF$3,0)),"")</f>
        <v/>
      </c>
      <c r="WY75" s="27" t="str">
        <f>IFERROR(INDEX(Sales!$D$5:$ABF$18,MATCH(UsagePerHour!$B75,Sales!$C$5:$C$18,0),MATCH(UsagePerHour!WY$4,Sales!$D$3:$ABF$3,0))/WY$2*INDEX(Usage!$D$5:$ABF$11,MATCH(UsagePerHour!$B$68,Usage!$C$5:$C$11,0),MATCH(UsagePerHour!WY$4,Usage!$D$3:$ABF$3,0)),"")</f>
        <v/>
      </c>
      <c r="WZ75" s="27" t="str">
        <f>IFERROR(INDEX(Sales!$D$5:$ABF$18,MATCH(UsagePerHour!$B75,Sales!$C$5:$C$18,0),MATCH(UsagePerHour!WZ$4,Sales!$D$3:$ABF$3,0))/WZ$2*INDEX(Usage!$D$5:$ABF$11,MATCH(UsagePerHour!$B$68,Usage!$C$5:$C$11,0),MATCH(UsagePerHour!WZ$4,Usage!$D$3:$ABF$3,0)),"")</f>
        <v/>
      </c>
      <c r="XA75" s="27" t="str">
        <f>IFERROR(INDEX(Sales!$D$5:$ABF$18,MATCH(UsagePerHour!$B75,Sales!$C$5:$C$18,0),MATCH(UsagePerHour!XA$4,Sales!$D$3:$ABF$3,0))/XA$2*INDEX(Usage!$D$5:$ABF$11,MATCH(UsagePerHour!$B$68,Usage!$C$5:$C$11,0),MATCH(UsagePerHour!XA$4,Usage!$D$3:$ABF$3,0)),"")</f>
        <v/>
      </c>
      <c r="XB75" s="27" t="str">
        <f>IFERROR(INDEX(Sales!$D$5:$ABF$18,MATCH(UsagePerHour!$B75,Sales!$C$5:$C$18,0),MATCH(UsagePerHour!XB$4,Sales!$D$3:$ABF$3,0))/XB$2*INDEX(Usage!$D$5:$ABF$11,MATCH(UsagePerHour!$B$68,Usage!$C$5:$C$11,0),MATCH(UsagePerHour!XB$4,Usage!$D$3:$ABF$3,0)),"")</f>
        <v/>
      </c>
      <c r="XC75" s="27" t="str">
        <f>IFERROR(INDEX(Sales!$D$5:$ABF$18,MATCH(UsagePerHour!$B75,Sales!$C$5:$C$18,0),MATCH(UsagePerHour!XC$4,Sales!$D$3:$ABF$3,0))/XC$2*INDEX(Usage!$D$5:$ABF$11,MATCH(UsagePerHour!$B$68,Usage!$C$5:$C$11,0),MATCH(UsagePerHour!XC$4,Usage!$D$3:$ABF$3,0)),"")</f>
        <v/>
      </c>
      <c r="XD75" s="27" t="str">
        <f>IFERROR(INDEX(Sales!$D$5:$ABF$18,MATCH(UsagePerHour!$B75,Sales!$C$5:$C$18,0),MATCH(UsagePerHour!XD$4,Sales!$D$3:$ABF$3,0))/XD$2*INDEX(Usage!$D$5:$ABF$11,MATCH(UsagePerHour!$B$68,Usage!$C$5:$C$11,0),MATCH(UsagePerHour!XD$4,Usage!$D$3:$ABF$3,0)),"")</f>
        <v/>
      </c>
      <c r="XE75" s="27" t="str">
        <f>IFERROR(INDEX(Sales!$D$5:$ABF$18,MATCH(UsagePerHour!$B75,Sales!$C$5:$C$18,0),MATCH(UsagePerHour!XE$4,Sales!$D$3:$ABF$3,0))/XE$2*INDEX(Usage!$D$5:$ABF$11,MATCH(UsagePerHour!$B$68,Usage!$C$5:$C$11,0),MATCH(UsagePerHour!XE$4,Usage!$D$3:$ABF$3,0)),"")</f>
        <v/>
      </c>
      <c r="XF75" s="27" t="str">
        <f>IFERROR(INDEX(Sales!$D$5:$ABF$18,MATCH(UsagePerHour!$B75,Sales!$C$5:$C$18,0),MATCH(UsagePerHour!XF$4,Sales!$D$3:$ABF$3,0))/XF$2*INDEX(Usage!$D$5:$ABF$11,MATCH(UsagePerHour!$B$68,Usage!$C$5:$C$11,0),MATCH(UsagePerHour!XF$4,Usage!$D$3:$ABF$3,0)),"")</f>
        <v/>
      </c>
      <c r="XG75" s="27" t="str">
        <f>IFERROR(INDEX(Sales!$D$5:$ABF$18,MATCH(UsagePerHour!$B75,Sales!$C$5:$C$18,0),MATCH(UsagePerHour!XG$4,Sales!$D$3:$ABF$3,0))/XG$2*INDEX(Usage!$D$5:$ABF$11,MATCH(UsagePerHour!$B$68,Usage!$C$5:$C$11,0),MATCH(UsagePerHour!XG$4,Usage!$D$3:$ABF$3,0)),"")</f>
        <v/>
      </c>
      <c r="XH75" s="27" t="str">
        <f>IFERROR(INDEX(Sales!$D$5:$ABF$18,MATCH(UsagePerHour!$B75,Sales!$C$5:$C$18,0),MATCH(UsagePerHour!XH$4,Sales!$D$3:$ABF$3,0))/XH$2*INDEX(Usage!$D$5:$ABF$11,MATCH(UsagePerHour!$B$68,Usage!$C$5:$C$11,0),MATCH(UsagePerHour!XH$4,Usage!$D$3:$ABF$3,0)),"")</f>
        <v/>
      </c>
      <c r="XI75" s="27" t="str">
        <f>IFERROR(INDEX(Sales!$D$5:$ABF$18,MATCH(UsagePerHour!$B75,Sales!$C$5:$C$18,0),MATCH(UsagePerHour!XI$4,Sales!$D$3:$ABF$3,0))/XI$2*INDEX(Usage!$D$5:$ABF$11,MATCH(UsagePerHour!$B$68,Usage!$C$5:$C$11,0),MATCH(UsagePerHour!XI$4,Usage!$D$3:$ABF$3,0)),"")</f>
        <v/>
      </c>
      <c r="XJ75" s="27" t="str">
        <f>IFERROR(INDEX(Sales!$D$5:$ABF$18,MATCH(UsagePerHour!$B75,Sales!$C$5:$C$18,0),MATCH(UsagePerHour!XJ$4,Sales!$D$3:$ABF$3,0))/XJ$2*INDEX(Usage!$D$5:$ABF$11,MATCH(UsagePerHour!$B$68,Usage!$C$5:$C$11,0),MATCH(UsagePerHour!XJ$4,Usage!$D$3:$ABF$3,0)),"")</f>
        <v/>
      </c>
      <c r="XK75" s="27" t="str">
        <f>IFERROR(INDEX(Sales!$D$5:$ABF$18,MATCH(UsagePerHour!$B75,Sales!$C$5:$C$18,0),MATCH(UsagePerHour!XK$4,Sales!$D$3:$ABF$3,0))/XK$2*INDEX(Usage!$D$5:$ABF$11,MATCH(UsagePerHour!$B$68,Usage!$C$5:$C$11,0),MATCH(UsagePerHour!XK$4,Usage!$D$3:$ABF$3,0)),"")</f>
        <v/>
      </c>
      <c r="XL75" s="27" t="str">
        <f>IFERROR(INDEX(Sales!$D$5:$ABF$18,MATCH(UsagePerHour!$B75,Sales!$C$5:$C$18,0),MATCH(UsagePerHour!XL$4,Sales!$D$3:$ABF$3,0))/XL$2*INDEX(Usage!$D$5:$ABF$11,MATCH(UsagePerHour!$B$68,Usage!$C$5:$C$11,0),MATCH(UsagePerHour!XL$4,Usage!$D$3:$ABF$3,0)),"")</f>
        <v/>
      </c>
      <c r="XM75" s="27" t="str">
        <f>IFERROR(INDEX(Sales!$D$5:$ABF$18,MATCH(UsagePerHour!$B75,Sales!$C$5:$C$18,0),MATCH(UsagePerHour!XM$4,Sales!$D$3:$ABF$3,0))/XM$2*INDEX(Usage!$D$5:$ABF$11,MATCH(UsagePerHour!$B$68,Usage!$C$5:$C$11,0),MATCH(UsagePerHour!XM$4,Usage!$D$3:$ABF$3,0)),"")</f>
        <v/>
      </c>
      <c r="XN75" s="27" t="str">
        <f>IFERROR(INDEX(Sales!$D$5:$ABF$18,MATCH(UsagePerHour!$B75,Sales!$C$5:$C$18,0),MATCH(UsagePerHour!XN$4,Sales!$D$3:$ABF$3,0))/XN$2*INDEX(Usage!$D$5:$ABF$11,MATCH(UsagePerHour!$B$68,Usage!$C$5:$C$11,0),MATCH(UsagePerHour!XN$4,Usage!$D$3:$ABF$3,0)),"")</f>
        <v/>
      </c>
      <c r="XO75" s="27" t="str">
        <f>IFERROR(INDEX(Sales!$D$5:$ABF$18,MATCH(UsagePerHour!$B75,Sales!$C$5:$C$18,0),MATCH(UsagePerHour!XO$4,Sales!$D$3:$ABF$3,0))/XO$2*INDEX(Usage!$D$5:$ABF$11,MATCH(UsagePerHour!$B$68,Usage!$C$5:$C$11,0),MATCH(UsagePerHour!XO$4,Usage!$D$3:$ABF$3,0)),"")</f>
        <v/>
      </c>
      <c r="XP75" s="27" t="str">
        <f>IFERROR(INDEX(Sales!$D$5:$ABF$18,MATCH(UsagePerHour!$B75,Sales!$C$5:$C$18,0),MATCH(UsagePerHour!XP$4,Sales!$D$3:$ABF$3,0))/XP$2*INDEX(Usage!$D$5:$ABF$11,MATCH(UsagePerHour!$B$68,Usage!$C$5:$C$11,0),MATCH(UsagePerHour!XP$4,Usage!$D$3:$ABF$3,0)),"")</f>
        <v/>
      </c>
      <c r="XQ75" s="27" t="str">
        <f>IFERROR(INDEX(Sales!$D$5:$ABF$18,MATCH(UsagePerHour!$B75,Sales!$C$5:$C$18,0),MATCH(UsagePerHour!XQ$4,Sales!$D$3:$ABF$3,0))/XQ$2*INDEX(Usage!$D$5:$ABF$11,MATCH(UsagePerHour!$B$68,Usage!$C$5:$C$11,0),MATCH(UsagePerHour!XQ$4,Usage!$D$3:$ABF$3,0)),"")</f>
        <v/>
      </c>
      <c r="XR75" s="27" t="str">
        <f>IFERROR(INDEX(Sales!$D$5:$ABF$18,MATCH(UsagePerHour!$B75,Sales!$C$5:$C$18,0),MATCH(UsagePerHour!XR$4,Sales!$D$3:$ABF$3,0))/XR$2*INDEX(Usage!$D$5:$ABF$11,MATCH(UsagePerHour!$B$68,Usage!$C$5:$C$11,0),MATCH(UsagePerHour!XR$4,Usage!$D$3:$ABF$3,0)),"")</f>
        <v/>
      </c>
      <c r="XS75" s="27" t="str">
        <f>IFERROR(INDEX(Sales!$D$5:$ABF$18,MATCH(UsagePerHour!$B75,Sales!$C$5:$C$18,0),MATCH(UsagePerHour!XS$4,Sales!$D$3:$ABF$3,0))/XS$2*INDEX(Usage!$D$5:$ABF$11,MATCH(UsagePerHour!$B$68,Usage!$C$5:$C$11,0),MATCH(UsagePerHour!XS$4,Usage!$D$3:$ABF$3,0)),"")</f>
        <v/>
      </c>
      <c r="XT75" s="27" t="str">
        <f>IFERROR(INDEX(Sales!$D$5:$ABF$18,MATCH(UsagePerHour!$B75,Sales!$C$5:$C$18,0),MATCH(UsagePerHour!XT$4,Sales!$D$3:$ABF$3,0))/XT$2*INDEX(Usage!$D$5:$ABF$11,MATCH(UsagePerHour!$B$68,Usage!$C$5:$C$11,0),MATCH(UsagePerHour!XT$4,Usage!$D$3:$ABF$3,0)),"")</f>
        <v/>
      </c>
      <c r="XU75" s="27" t="str">
        <f>IFERROR(INDEX(Sales!$D$5:$ABF$18,MATCH(UsagePerHour!$B75,Sales!$C$5:$C$18,0),MATCH(UsagePerHour!XU$4,Sales!$D$3:$ABF$3,0))/XU$2*INDEX(Usage!$D$5:$ABF$11,MATCH(UsagePerHour!$B$68,Usage!$C$5:$C$11,0),MATCH(UsagePerHour!XU$4,Usage!$D$3:$ABF$3,0)),"")</f>
        <v/>
      </c>
      <c r="XV75" s="27" t="str">
        <f>IFERROR(INDEX(Sales!$D$5:$ABF$18,MATCH(UsagePerHour!$B75,Sales!$C$5:$C$18,0),MATCH(UsagePerHour!XV$4,Sales!$D$3:$ABF$3,0))/XV$2*INDEX(Usage!$D$5:$ABF$11,MATCH(UsagePerHour!$B$68,Usage!$C$5:$C$11,0),MATCH(UsagePerHour!XV$4,Usage!$D$3:$ABF$3,0)),"")</f>
        <v/>
      </c>
      <c r="XW75" s="27" t="str">
        <f>IFERROR(INDEX(Sales!$D$5:$ABF$18,MATCH(UsagePerHour!$B75,Sales!$C$5:$C$18,0),MATCH(UsagePerHour!XW$4,Sales!$D$3:$ABF$3,0))/XW$2*INDEX(Usage!$D$5:$ABF$11,MATCH(UsagePerHour!$B$68,Usage!$C$5:$C$11,0),MATCH(UsagePerHour!XW$4,Usage!$D$3:$ABF$3,0)),"")</f>
        <v/>
      </c>
      <c r="XX75" s="27" t="str">
        <f>IFERROR(INDEX(Sales!$D$5:$ABF$18,MATCH(UsagePerHour!$B75,Sales!$C$5:$C$18,0),MATCH(UsagePerHour!XX$4,Sales!$D$3:$ABF$3,0))/XX$2*INDEX(Usage!$D$5:$ABF$11,MATCH(UsagePerHour!$B$68,Usage!$C$5:$C$11,0),MATCH(UsagePerHour!XX$4,Usage!$D$3:$ABF$3,0)),"")</f>
        <v/>
      </c>
      <c r="XY75" s="27" t="str">
        <f>IFERROR(INDEX(Sales!$D$5:$ABF$18,MATCH(UsagePerHour!$B75,Sales!$C$5:$C$18,0),MATCH(UsagePerHour!XY$4,Sales!$D$3:$ABF$3,0))/XY$2*INDEX(Usage!$D$5:$ABF$11,MATCH(UsagePerHour!$B$68,Usage!$C$5:$C$11,0),MATCH(UsagePerHour!XY$4,Usage!$D$3:$ABF$3,0)),"")</f>
        <v/>
      </c>
      <c r="XZ75" s="27" t="str">
        <f>IFERROR(INDEX(Sales!$D$5:$ABF$18,MATCH(UsagePerHour!$B75,Sales!$C$5:$C$18,0),MATCH(UsagePerHour!XZ$4,Sales!$D$3:$ABF$3,0))/XZ$2*INDEX(Usage!$D$5:$ABF$11,MATCH(UsagePerHour!$B$68,Usage!$C$5:$C$11,0),MATCH(UsagePerHour!XZ$4,Usage!$D$3:$ABF$3,0)),"")</f>
        <v/>
      </c>
      <c r="YA75" s="27" t="str">
        <f>IFERROR(INDEX(Sales!$D$5:$ABF$18,MATCH(UsagePerHour!$B75,Sales!$C$5:$C$18,0),MATCH(UsagePerHour!YA$4,Sales!$D$3:$ABF$3,0))/YA$2*INDEX(Usage!$D$5:$ABF$11,MATCH(UsagePerHour!$B$68,Usage!$C$5:$C$11,0),MATCH(UsagePerHour!YA$4,Usage!$D$3:$ABF$3,0)),"")</f>
        <v/>
      </c>
      <c r="YB75" s="27" t="str">
        <f>IFERROR(INDEX(Sales!$D$5:$ABF$18,MATCH(UsagePerHour!$B75,Sales!$C$5:$C$18,0),MATCH(UsagePerHour!YB$4,Sales!$D$3:$ABF$3,0))/YB$2*INDEX(Usage!$D$5:$ABF$11,MATCH(UsagePerHour!$B$68,Usage!$C$5:$C$11,0),MATCH(UsagePerHour!YB$4,Usage!$D$3:$ABF$3,0)),"")</f>
        <v/>
      </c>
      <c r="YC75" s="27" t="str">
        <f>IFERROR(INDEX(Sales!$D$5:$ABF$18,MATCH(UsagePerHour!$B75,Sales!$C$5:$C$18,0),MATCH(UsagePerHour!YC$4,Sales!$D$3:$ABF$3,0))/YC$2*INDEX(Usage!$D$5:$ABF$11,MATCH(UsagePerHour!$B$68,Usage!$C$5:$C$11,0),MATCH(UsagePerHour!YC$4,Usage!$D$3:$ABF$3,0)),"")</f>
        <v/>
      </c>
      <c r="YD75" s="27" t="str">
        <f>IFERROR(INDEX(Sales!$D$5:$ABF$18,MATCH(UsagePerHour!$B75,Sales!$C$5:$C$18,0),MATCH(UsagePerHour!YD$4,Sales!$D$3:$ABF$3,0))/YD$2*INDEX(Usage!$D$5:$ABF$11,MATCH(UsagePerHour!$B$68,Usage!$C$5:$C$11,0),MATCH(UsagePerHour!YD$4,Usage!$D$3:$ABF$3,0)),"")</f>
        <v/>
      </c>
      <c r="YE75" s="27" t="str">
        <f>IFERROR(INDEX(Sales!$D$5:$ABF$18,MATCH(UsagePerHour!$B75,Sales!$C$5:$C$18,0),MATCH(UsagePerHour!YE$4,Sales!$D$3:$ABF$3,0))/YE$2*INDEX(Usage!$D$5:$ABF$11,MATCH(UsagePerHour!$B$68,Usage!$C$5:$C$11,0),MATCH(UsagePerHour!YE$4,Usage!$D$3:$ABF$3,0)),"")</f>
        <v/>
      </c>
      <c r="YF75" s="27" t="str">
        <f>IFERROR(INDEX(Sales!$D$5:$ABF$18,MATCH(UsagePerHour!$B75,Sales!$C$5:$C$18,0),MATCH(UsagePerHour!YF$4,Sales!$D$3:$ABF$3,0))/YF$2*INDEX(Usage!$D$5:$ABF$11,MATCH(UsagePerHour!$B$68,Usage!$C$5:$C$11,0),MATCH(UsagePerHour!YF$4,Usage!$D$3:$ABF$3,0)),"")</f>
        <v/>
      </c>
      <c r="YG75" s="27" t="str">
        <f>IFERROR(INDEX(Sales!$D$5:$ABF$18,MATCH(UsagePerHour!$B75,Sales!$C$5:$C$18,0),MATCH(UsagePerHour!YG$4,Sales!$D$3:$ABF$3,0))/YG$2*INDEX(Usage!$D$5:$ABF$11,MATCH(UsagePerHour!$B$68,Usage!$C$5:$C$11,0),MATCH(UsagePerHour!YG$4,Usage!$D$3:$ABF$3,0)),"")</f>
        <v/>
      </c>
      <c r="YH75" s="27" t="str">
        <f>IFERROR(INDEX(Sales!$D$5:$ABF$18,MATCH(UsagePerHour!$B75,Sales!$C$5:$C$18,0),MATCH(UsagePerHour!YH$4,Sales!$D$3:$ABF$3,0))/YH$2*INDEX(Usage!$D$5:$ABF$11,MATCH(UsagePerHour!$B$68,Usage!$C$5:$C$11,0),MATCH(UsagePerHour!YH$4,Usage!$D$3:$ABF$3,0)),"")</f>
        <v/>
      </c>
      <c r="YI75" s="27" t="str">
        <f>IFERROR(INDEX(Sales!$D$5:$ABF$18,MATCH(UsagePerHour!$B75,Sales!$C$5:$C$18,0),MATCH(UsagePerHour!YI$4,Sales!$D$3:$ABF$3,0))/YI$2*INDEX(Usage!$D$5:$ABF$11,MATCH(UsagePerHour!$B$68,Usage!$C$5:$C$11,0),MATCH(UsagePerHour!YI$4,Usage!$D$3:$ABF$3,0)),"")</f>
        <v/>
      </c>
      <c r="YJ75" s="27" t="str">
        <f>IFERROR(INDEX(Sales!$D$5:$ABF$18,MATCH(UsagePerHour!$B75,Sales!$C$5:$C$18,0),MATCH(UsagePerHour!YJ$4,Sales!$D$3:$ABF$3,0))/YJ$2*INDEX(Usage!$D$5:$ABF$11,MATCH(UsagePerHour!$B$68,Usage!$C$5:$C$11,0),MATCH(UsagePerHour!YJ$4,Usage!$D$3:$ABF$3,0)),"")</f>
        <v/>
      </c>
      <c r="YK75" s="27" t="str">
        <f>IFERROR(INDEX(Sales!$D$5:$ABF$18,MATCH(UsagePerHour!$B75,Sales!$C$5:$C$18,0),MATCH(UsagePerHour!YK$4,Sales!$D$3:$ABF$3,0))/YK$2*INDEX(Usage!$D$5:$ABF$11,MATCH(UsagePerHour!$B$68,Usage!$C$5:$C$11,0),MATCH(UsagePerHour!YK$4,Usage!$D$3:$ABF$3,0)),"")</f>
        <v/>
      </c>
      <c r="YL75" s="27" t="str">
        <f>IFERROR(INDEX(Sales!$D$5:$ABF$18,MATCH(UsagePerHour!$B75,Sales!$C$5:$C$18,0),MATCH(UsagePerHour!YL$4,Sales!$D$3:$ABF$3,0))/YL$2*INDEX(Usage!$D$5:$ABF$11,MATCH(UsagePerHour!$B$68,Usage!$C$5:$C$11,0),MATCH(UsagePerHour!YL$4,Usage!$D$3:$ABF$3,0)),"")</f>
        <v/>
      </c>
      <c r="YM75" s="27" t="str">
        <f>IFERROR(INDEX(Sales!$D$5:$ABF$18,MATCH(UsagePerHour!$B75,Sales!$C$5:$C$18,0),MATCH(UsagePerHour!YM$4,Sales!$D$3:$ABF$3,0))/YM$2*INDEX(Usage!$D$5:$ABF$11,MATCH(UsagePerHour!$B$68,Usage!$C$5:$C$11,0),MATCH(UsagePerHour!YM$4,Usage!$D$3:$ABF$3,0)),"")</f>
        <v/>
      </c>
      <c r="YN75" s="27" t="str">
        <f>IFERROR(INDEX(Sales!$D$5:$ABF$18,MATCH(UsagePerHour!$B75,Sales!$C$5:$C$18,0),MATCH(UsagePerHour!YN$4,Sales!$D$3:$ABF$3,0))/YN$2*INDEX(Usage!$D$5:$ABF$11,MATCH(UsagePerHour!$B$68,Usage!$C$5:$C$11,0),MATCH(UsagePerHour!YN$4,Usage!$D$3:$ABF$3,0)),"")</f>
        <v/>
      </c>
      <c r="YO75" s="27" t="str">
        <f>IFERROR(INDEX(Sales!$D$5:$ABF$18,MATCH(UsagePerHour!$B75,Sales!$C$5:$C$18,0),MATCH(UsagePerHour!YO$4,Sales!$D$3:$ABF$3,0))/YO$2*INDEX(Usage!$D$5:$ABF$11,MATCH(UsagePerHour!$B$68,Usage!$C$5:$C$11,0),MATCH(UsagePerHour!YO$4,Usage!$D$3:$ABF$3,0)),"")</f>
        <v/>
      </c>
      <c r="YP75" s="27" t="str">
        <f>IFERROR(INDEX(Sales!$D$5:$ABF$18,MATCH(UsagePerHour!$B75,Sales!$C$5:$C$18,0),MATCH(UsagePerHour!YP$4,Sales!$D$3:$ABF$3,0))/YP$2*INDEX(Usage!$D$5:$ABF$11,MATCH(UsagePerHour!$B$68,Usage!$C$5:$C$11,0),MATCH(UsagePerHour!YP$4,Usage!$D$3:$ABF$3,0)),"")</f>
        <v/>
      </c>
      <c r="YQ75" s="27" t="str">
        <f>IFERROR(INDEX(Sales!$D$5:$ABF$18,MATCH(UsagePerHour!$B75,Sales!$C$5:$C$18,0),MATCH(UsagePerHour!YQ$4,Sales!$D$3:$ABF$3,0))/YQ$2*INDEX(Usage!$D$5:$ABF$11,MATCH(UsagePerHour!$B$68,Usage!$C$5:$C$11,0),MATCH(UsagePerHour!YQ$4,Usage!$D$3:$ABF$3,0)),"")</f>
        <v/>
      </c>
      <c r="YR75" s="27" t="str">
        <f>IFERROR(INDEX(Sales!$D$5:$ABF$18,MATCH(UsagePerHour!$B75,Sales!$C$5:$C$18,0),MATCH(UsagePerHour!YR$4,Sales!$D$3:$ABF$3,0))/YR$2*INDEX(Usage!$D$5:$ABF$11,MATCH(UsagePerHour!$B$68,Usage!$C$5:$C$11,0),MATCH(UsagePerHour!YR$4,Usage!$D$3:$ABF$3,0)),"")</f>
        <v/>
      </c>
      <c r="YS75" s="27" t="str">
        <f>IFERROR(INDEX(Sales!$D$5:$ABF$18,MATCH(UsagePerHour!$B75,Sales!$C$5:$C$18,0),MATCH(UsagePerHour!YS$4,Sales!$D$3:$ABF$3,0))/YS$2*INDEX(Usage!$D$5:$ABF$11,MATCH(UsagePerHour!$B$68,Usage!$C$5:$C$11,0),MATCH(UsagePerHour!YS$4,Usage!$D$3:$ABF$3,0)),"")</f>
        <v/>
      </c>
      <c r="YT75" s="27" t="str">
        <f>IFERROR(INDEX(Sales!$D$5:$ABF$18,MATCH(UsagePerHour!$B75,Sales!$C$5:$C$18,0),MATCH(UsagePerHour!YT$4,Sales!$D$3:$ABF$3,0))/YT$2*INDEX(Usage!$D$5:$ABF$11,MATCH(UsagePerHour!$B$68,Usage!$C$5:$C$11,0),MATCH(UsagePerHour!YT$4,Usage!$D$3:$ABF$3,0)),"")</f>
        <v/>
      </c>
      <c r="YU75" s="27" t="str">
        <f>IFERROR(INDEX(Sales!$D$5:$ABF$18,MATCH(UsagePerHour!$B75,Sales!$C$5:$C$18,0),MATCH(UsagePerHour!YU$4,Sales!$D$3:$ABF$3,0))/YU$2*INDEX(Usage!$D$5:$ABF$11,MATCH(UsagePerHour!$B$68,Usage!$C$5:$C$11,0),MATCH(UsagePerHour!YU$4,Usage!$D$3:$ABF$3,0)),"")</f>
        <v/>
      </c>
      <c r="YV75" s="27" t="str">
        <f>IFERROR(INDEX(Sales!$D$5:$ABF$18,MATCH(UsagePerHour!$B75,Sales!$C$5:$C$18,0),MATCH(UsagePerHour!YV$4,Sales!$D$3:$ABF$3,0))/YV$2*INDEX(Usage!$D$5:$ABF$11,MATCH(UsagePerHour!$B$68,Usage!$C$5:$C$11,0),MATCH(UsagePerHour!YV$4,Usage!$D$3:$ABF$3,0)),"")</f>
        <v/>
      </c>
      <c r="YW75" s="27" t="str">
        <f>IFERROR(INDEX(Sales!$D$5:$ABF$18,MATCH(UsagePerHour!$B75,Sales!$C$5:$C$18,0),MATCH(UsagePerHour!YW$4,Sales!$D$3:$ABF$3,0))/YW$2*INDEX(Usage!$D$5:$ABF$11,MATCH(UsagePerHour!$B$68,Usage!$C$5:$C$11,0),MATCH(UsagePerHour!YW$4,Usage!$D$3:$ABF$3,0)),"")</f>
        <v/>
      </c>
      <c r="YX75" s="27" t="str">
        <f>IFERROR(INDEX(Sales!$D$5:$ABF$18,MATCH(UsagePerHour!$B75,Sales!$C$5:$C$18,0),MATCH(UsagePerHour!YX$4,Sales!$D$3:$ABF$3,0))/YX$2*INDEX(Usage!$D$5:$ABF$11,MATCH(UsagePerHour!$B$68,Usage!$C$5:$C$11,0),MATCH(UsagePerHour!YX$4,Usage!$D$3:$ABF$3,0)),"")</f>
        <v/>
      </c>
      <c r="YY75" s="27" t="str">
        <f>IFERROR(INDEX(Sales!$D$5:$ABF$18,MATCH(UsagePerHour!$B75,Sales!$C$5:$C$18,0),MATCH(UsagePerHour!YY$4,Sales!$D$3:$ABF$3,0))/YY$2*INDEX(Usage!$D$5:$ABF$11,MATCH(UsagePerHour!$B$68,Usage!$C$5:$C$11,0),MATCH(UsagePerHour!YY$4,Usage!$D$3:$ABF$3,0)),"")</f>
        <v/>
      </c>
      <c r="YZ75" s="27" t="str">
        <f>IFERROR(INDEX(Sales!$D$5:$ABF$18,MATCH(UsagePerHour!$B75,Sales!$C$5:$C$18,0),MATCH(UsagePerHour!YZ$4,Sales!$D$3:$ABF$3,0))/YZ$2*INDEX(Usage!$D$5:$ABF$11,MATCH(UsagePerHour!$B$68,Usage!$C$5:$C$11,0),MATCH(UsagePerHour!YZ$4,Usage!$D$3:$ABF$3,0)),"")</f>
        <v/>
      </c>
      <c r="ZA75" s="27" t="str">
        <f>IFERROR(INDEX(Sales!$D$5:$ABF$18,MATCH(UsagePerHour!$B75,Sales!$C$5:$C$18,0),MATCH(UsagePerHour!ZA$4,Sales!$D$3:$ABF$3,0))/ZA$2*INDEX(Usage!$D$5:$ABF$11,MATCH(UsagePerHour!$B$68,Usage!$C$5:$C$11,0),MATCH(UsagePerHour!ZA$4,Usage!$D$3:$ABF$3,0)),"")</f>
        <v/>
      </c>
      <c r="ZB75" s="27" t="str">
        <f>IFERROR(INDEX(Sales!$D$5:$ABF$18,MATCH(UsagePerHour!$B75,Sales!$C$5:$C$18,0),MATCH(UsagePerHour!ZB$4,Sales!$D$3:$ABF$3,0))/ZB$2*INDEX(Usage!$D$5:$ABF$11,MATCH(UsagePerHour!$B$68,Usage!$C$5:$C$11,0),MATCH(UsagePerHour!ZB$4,Usage!$D$3:$ABF$3,0)),"")</f>
        <v/>
      </c>
      <c r="ZC75" s="27" t="str">
        <f>IFERROR(INDEX(Sales!$D$5:$ABF$18,MATCH(UsagePerHour!$B75,Sales!$C$5:$C$18,0),MATCH(UsagePerHour!ZC$4,Sales!$D$3:$ABF$3,0))/ZC$2*INDEX(Usage!$D$5:$ABF$11,MATCH(UsagePerHour!$B$68,Usage!$C$5:$C$11,0),MATCH(UsagePerHour!ZC$4,Usage!$D$3:$ABF$3,0)),"")</f>
        <v/>
      </c>
      <c r="ZD75" s="27" t="str">
        <f>IFERROR(INDEX(Sales!$D$5:$ABF$18,MATCH(UsagePerHour!$B75,Sales!$C$5:$C$18,0),MATCH(UsagePerHour!ZD$4,Sales!$D$3:$ABF$3,0))/ZD$2*INDEX(Usage!$D$5:$ABF$11,MATCH(UsagePerHour!$B$68,Usage!$C$5:$C$11,0),MATCH(UsagePerHour!ZD$4,Usage!$D$3:$ABF$3,0)),"")</f>
        <v/>
      </c>
      <c r="ZE75" s="27" t="str">
        <f>IFERROR(INDEX(Sales!$D$5:$ABF$18,MATCH(UsagePerHour!$B75,Sales!$C$5:$C$18,0),MATCH(UsagePerHour!ZE$4,Sales!$D$3:$ABF$3,0))/ZE$2*INDEX(Usage!$D$5:$ABF$11,MATCH(UsagePerHour!$B$68,Usage!$C$5:$C$11,0),MATCH(UsagePerHour!ZE$4,Usage!$D$3:$ABF$3,0)),"")</f>
        <v/>
      </c>
      <c r="ZF75" s="27" t="str">
        <f>IFERROR(INDEX(Sales!$D$5:$ABF$18,MATCH(UsagePerHour!$B75,Sales!$C$5:$C$18,0),MATCH(UsagePerHour!ZF$4,Sales!$D$3:$ABF$3,0))/ZF$2*INDEX(Usage!$D$5:$ABF$11,MATCH(UsagePerHour!$B$68,Usage!$C$5:$C$11,0),MATCH(UsagePerHour!ZF$4,Usage!$D$3:$ABF$3,0)),"")</f>
        <v/>
      </c>
      <c r="ZG75" s="27" t="str">
        <f>IFERROR(INDEX(Sales!$D$5:$ABF$18,MATCH(UsagePerHour!$B75,Sales!$C$5:$C$18,0),MATCH(UsagePerHour!ZG$4,Sales!$D$3:$ABF$3,0))/ZG$2*INDEX(Usage!$D$5:$ABF$11,MATCH(UsagePerHour!$B$68,Usage!$C$5:$C$11,0),MATCH(UsagePerHour!ZG$4,Usage!$D$3:$ABF$3,0)),"")</f>
        <v/>
      </c>
      <c r="ZH75" s="27" t="str">
        <f>IFERROR(INDEX(Sales!$D$5:$ABF$18,MATCH(UsagePerHour!$B75,Sales!$C$5:$C$18,0),MATCH(UsagePerHour!ZH$4,Sales!$D$3:$ABF$3,0))/ZH$2*INDEX(Usage!$D$5:$ABF$11,MATCH(UsagePerHour!$B$68,Usage!$C$5:$C$11,0),MATCH(UsagePerHour!ZH$4,Usage!$D$3:$ABF$3,0)),"")</f>
        <v/>
      </c>
      <c r="ZI75" s="27" t="str">
        <f>IFERROR(INDEX(Sales!$D$5:$ABF$18,MATCH(UsagePerHour!$B75,Sales!$C$5:$C$18,0),MATCH(UsagePerHour!ZI$4,Sales!$D$3:$ABF$3,0))/ZI$2*INDEX(Usage!$D$5:$ABF$11,MATCH(UsagePerHour!$B$68,Usage!$C$5:$C$11,0),MATCH(UsagePerHour!ZI$4,Usage!$D$3:$ABF$3,0)),"")</f>
        <v/>
      </c>
      <c r="ZJ75" s="27" t="str">
        <f>IFERROR(INDEX(Sales!$D$5:$ABF$18,MATCH(UsagePerHour!$B75,Sales!$C$5:$C$18,0),MATCH(UsagePerHour!ZJ$4,Sales!$D$3:$ABF$3,0))/ZJ$2*INDEX(Usage!$D$5:$ABF$11,MATCH(UsagePerHour!$B$68,Usage!$C$5:$C$11,0),MATCH(UsagePerHour!ZJ$4,Usage!$D$3:$ABF$3,0)),"")</f>
        <v/>
      </c>
      <c r="ZK75" s="27" t="str">
        <f>IFERROR(INDEX(Sales!$D$5:$ABF$18,MATCH(UsagePerHour!$B75,Sales!$C$5:$C$18,0),MATCH(UsagePerHour!ZK$4,Sales!$D$3:$ABF$3,0))/ZK$2*INDEX(Usage!$D$5:$ABF$11,MATCH(UsagePerHour!$B$68,Usage!$C$5:$C$11,0),MATCH(UsagePerHour!ZK$4,Usage!$D$3:$ABF$3,0)),"")</f>
        <v/>
      </c>
      <c r="ZL75" s="27" t="str">
        <f>IFERROR(INDEX(Sales!$D$5:$ABF$18,MATCH(UsagePerHour!$B75,Sales!$C$5:$C$18,0),MATCH(UsagePerHour!ZL$4,Sales!$D$3:$ABF$3,0))/ZL$2*INDEX(Usage!$D$5:$ABF$11,MATCH(UsagePerHour!$B$68,Usage!$C$5:$C$11,0),MATCH(UsagePerHour!ZL$4,Usage!$D$3:$ABF$3,0)),"")</f>
        <v/>
      </c>
      <c r="ZM75" s="27" t="str">
        <f>IFERROR(INDEX(Sales!$D$5:$ABF$18,MATCH(UsagePerHour!$B75,Sales!$C$5:$C$18,0),MATCH(UsagePerHour!ZM$4,Sales!$D$3:$ABF$3,0))/ZM$2*INDEX(Usage!$D$5:$ABF$11,MATCH(UsagePerHour!$B$68,Usage!$C$5:$C$11,0),MATCH(UsagePerHour!ZM$4,Usage!$D$3:$ABF$3,0)),"")</f>
        <v/>
      </c>
      <c r="ZN75" s="27" t="str">
        <f>IFERROR(INDEX(Sales!$D$5:$ABF$18,MATCH(UsagePerHour!$B75,Sales!$C$5:$C$18,0),MATCH(UsagePerHour!ZN$4,Sales!$D$3:$ABF$3,0))/ZN$2*INDEX(Usage!$D$5:$ABF$11,MATCH(UsagePerHour!$B$68,Usage!$C$5:$C$11,0),MATCH(UsagePerHour!ZN$4,Usage!$D$3:$ABF$3,0)),"")</f>
        <v/>
      </c>
      <c r="ZO75" s="27" t="str">
        <f>IFERROR(INDEX(Sales!$D$5:$ABF$18,MATCH(UsagePerHour!$B75,Sales!$C$5:$C$18,0),MATCH(UsagePerHour!ZO$4,Sales!$D$3:$ABF$3,0))/ZO$2*INDEX(Usage!$D$5:$ABF$11,MATCH(UsagePerHour!$B$68,Usage!$C$5:$C$11,0),MATCH(UsagePerHour!ZO$4,Usage!$D$3:$ABF$3,0)),"")</f>
        <v/>
      </c>
      <c r="ZP75" s="27" t="str">
        <f>IFERROR(INDEX(Sales!$D$5:$ABF$18,MATCH(UsagePerHour!$B75,Sales!$C$5:$C$18,0),MATCH(UsagePerHour!ZP$4,Sales!$D$3:$ABF$3,0))/ZP$2*INDEX(Usage!$D$5:$ABF$11,MATCH(UsagePerHour!$B$68,Usage!$C$5:$C$11,0),MATCH(UsagePerHour!ZP$4,Usage!$D$3:$ABF$3,0)),"")</f>
        <v/>
      </c>
      <c r="ZQ75" s="27" t="str">
        <f>IFERROR(INDEX(Sales!$D$5:$ABF$18,MATCH(UsagePerHour!$B75,Sales!$C$5:$C$18,0),MATCH(UsagePerHour!ZQ$4,Sales!$D$3:$ABF$3,0))/ZQ$2*INDEX(Usage!$D$5:$ABF$11,MATCH(UsagePerHour!$B$68,Usage!$C$5:$C$11,0),MATCH(UsagePerHour!ZQ$4,Usage!$D$3:$ABF$3,0)),"")</f>
        <v/>
      </c>
      <c r="ZR75" s="27" t="str">
        <f>IFERROR(INDEX(Sales!$D$5:$ABF$18,MATCH(UsagePerHour!$B75,Sales!$C$5:$C$18,0),MATCH(UsagePerHour!ZR$4,Sales!$D$3:$ABF$3,0))/ZR$2*INDEX(Usage!$D$5:$ABF$11,MATCH(UsagePerHour!$B$68,Usage!$C$5:$C$11,0),MATCH(UsagePerHour!ZR$4,Usage!$D$3:$ABF$3,0)),"")</f>
        <v/>
      </c>
      <c r="ZS75" s="27" t="str">
        <f>IFERROR(INDEX(Sales!$D$5:$ABF$18,MATCH(UsagePerHour!$B75,Sales!$C$5:$C$18,0),MATCH(UsagePerHour!ZS$4,Sales!$D$3:$ABF$3,0))/ZS$2*INDEX(Usage!$D$5:$ABF$11,MATCH(UsagePerHour!$B$68,Usage!$C$5:$C$11,0),MATCH(UsagePerHour!ZS$4,Usage!$D$3:$ABF$3,0)),"")</f>
        <v/>
      </c>
      <c r="ZT75" s="27" t="str">
        <f>IFERROR(INDEX(Sales!$D$5:$ABF$18,MATCH(UsagePerHour!$B75,Sales!$C$5:$C$18,0),MATCH(UsagePerHour!ZT$4,Sales!$D$3:$ABF$3,0))/ZT$2*INDEX(Usage!$D$5:$ABF$11,MATCH(UsagePerHour!$B$68,Usage!$C$5:$C$11,0),MATCH(UsagePerHour!ZT$4,Usage!$D$3:$ABF$3,0)),"")</f>
        <v/>
      </c>
      <c r="ZU75" s="27" t="str">
        <f>IFERROR(INDEX(Sales!$D$5:$ABF$18,MATCH(UsagePerHour!$B75,Sales!$C$5:$C$18,0),MATCH(UsagePerHour!ZU$4,Sales!$D$3:$ABF$3,0))/ZU$2*INDEX(Usage!$D$5:$ABF$11,MATCH(UsagePerHour!$B$68,Usage!$C$5:$C$11,0),MATCH(UsagePerHour!ZU$4,Usage!$D$3:$ABF$3,0)),"")</f>
        <v/>
      </c>
      <c r="ZV75" s="27" t="str">
        <f>IFERROR(INDEX(Sales!$D$5:$ABF$18,MATCH(UsagePerHour!$B75,Sales!$C$5:$C$18,0),MATCH(UsagePerHour!ZV$4,Sales!$D$3:$ABF$3,0))/ZV$2*INDEX(Usage!$D$5:$ABF$11,MATCH(UsagePerHour!$B$68,Usage!$C$5:$C$11,0),MATCH(UsagePerHour!ZV$4,Usage!$D$3:$ABF$3,0)),"")</f>
        <v/>
      </c>
      <c r="ZW75" s="27" t="str">
        <f>IFERROR(INDEX(Sales!$D$5:$ABF$18,MATCH(UsagePerHour!$B75,Sales!$C$5:$C$18,0),MATCH(UsagePerHour!ZW$4,Sales!$D$3:$ABF$3,0))/ZW$2*INDEX(Usage!$D$5:$ABF$11,MATCH(UsagePerHour!$B$68,Usage!$C$5:$C$11,0),MATCH(UsagePerHour!ZW$4,Usage!$D$3:$ABF$3,0)),"")</f>
        <v/>
      </c>
      <c r="ZX75" s="27" t="str">
        <f>IFERROR(INDEX(Sales!$D$5:$ABF$18,MATCH(UsagePerHour!$B75,Sales!$C$5:$C$18,0),MATCH(UsagePerHour!ZX$4,Sales!$D$3:$ABF$3,0))/ZX$2*INDEX(Usage!$D$5:$ABF$11,MATCH(UsagePerHour!$B$68,Usage!$C$5:$C$11,0),MATCH(UsagePerHour!ZX$4,Usage!$D$3:$ABF$3,0)),"")</f>
        <v/>
      </c>
      <c r="ZY75" s="27" t="str">
        <f>IFERROR(INDEX(Sales!$D$5:$ABF$18,MATCH(UsagePerHour!$B75,Sales!$C$5:$C$18,0),MATCH(UsagePerHour!ZY$4,Sales!$D$3:$ABF$3,0))/ZY$2*INDEX(Usage!$D$5:$ABF$11,MATCH(UsagePerHour!$B$68,Usage!$C$5:$C$11,0),MATCH(UsagePerHour!ZY$4,Usage!$D$3:$ABF$3,0)),"")</f>
        <v/>
      </c>
      <c r="ZZ75" s="27" t="str">
        <f>IFERROR(INDEX(Sales!$D$5:$ABF$18,MATCH(UsagePerHour!$B75,Sales!$C$5:$C$18,0),MATCH(UsagePerHour!ZZ$4,Sales!$D$3:$ABF$3,0))/ZZ$2*INDEX(Usage!$D$5:$ABF$11,MATCH(UsagePerHour!$B$68,Usage!$C$5:$C$11,0),MATCH(UsagePerHour!ZZ$4,Usage!$D$3:$ABF$3,0)),"")</f>
        <v/>
      </c>
      <c r="AAA75" s="27" t="str">
        <f>IFERROR(INDEX(Sales!$D$5:$ABF$18,MATCH(UsagePerHour!$B75,Sales!$C$5:$C$18,0),MATCH(UsagePerHour!AAA$4,Sales!$D$3:$ABF$3,0))/AAA$2*INDEX(Usage!$D$5:$ABF$11,MATCH(UsagePerHour!$B$68,Usage!$C$5:$C$11,0),MATCH(UsagePerHour!AAA$4,Usage!$D$3:$ABF$3,0)),"")</f>
        <v/>
      </c>
      <c r="AAB75" s="27" t="str">
        <f>IFERROR(INDEX(Sales!$D$5:$ABF$18,MATCH(UsagePerHour!$B75,Sales!$C$5:$C$18,0),MATCH(UsagePerHour!AAB$4,Sales!$D$3:$ABF$3,0))/AAB$2*INDEX(Usage!$D$5:$ABF$11,MATCH(UsagePerHour!$B$68,Usage!$C$5:$C$11,0),MATCH(UsagePerHour!AAB$4,Usage!$D$3:$ABF$3,0)),"")</f>
        <v/>
      </c>
      <c r="AAC75" s="27" t="str">
        <f>IFERROR(INDEX(Sales!$D$5:$ABF$18,MATCH(UsagePerHour!$B75,Sales!$C$5:$C$18,0),MATCH(UsagePerHour!AAC$4,Sales!$D$3:$ABF$3,0))/AAC$2*INDEX(Usage!$D$5:$ABF$11,MATCH(UsagePerHour!$B$68,Usage!$C$5:$C$11,0),MATCH(UsagePerHour!AAC$4,Usage!$D$3:$ABF$3,0)),"")</f>
        <v/>
      </c>
      <c r="AAD75" s="27" t="str">
        <f>IFERROR(INDEX(Sales!$D$5:$ABF$18,MATCH(UsagePerHour!$B75,Sales!$C$5:$C$18,0),MATCH(UsagePerHour!AAD$4,Sales!$D$3:$ABF$3,0))/AAD$2*INDEX(Usage!$D$5:$ABF$11,MATCH(UsagePerHour!$B$68,Usage!$C$5:$C$11,0),MATCH(UsagePerHour!AAD$4,Usage!$D$3:$ABF$3,0)),"")</f>
        <v/>
      </c>
      <c r="AAE75" s="27" t="str">
        <f>IFERROR(INDEX(Sales!$D$5:$ABF$18,MATCH(UsagePerHour!$B75,Sales!$C$5:$C$18,0),MATCH(UsagePerHour!AAE$4,Sales!$D$3:$ABF$3,0))/AAE$2*INDEX(Usage!$D$5:$ABF$11,MATCH(UsagePerHour!$B$68,Usage!$C$5:$C$11,0),MATCH(UsagePerHour!AAE$4,Usage!$D$3:$ABF$3,0)),"")</f>
        <v/>
      </c>
      <c r="AAF75" s="27" t="str">
        <f>IFERROR(INDEX(Sales!$D$5:$ABF$18,MATCH(UsagePerHour!$B75,Sales!$C$5:$C$18,0),MATCH(UsagePerHour!AAF$4,Sales!$D$3:$ABF$3,0))/AAF$2*INDEX(Usage!$D$5:$ABF$11,MATCH(UsagePerHour!$B$68,Usage!$C$5:$C$11,0),MATCH(UsagePerHour!AAF$4,Usage!$D$3:$ABF$3,0)),"")</f>
        <v/>
      </c>
      <c r="AAG75" s="27" t="str">
        <f>IFERROR(INDEX(Sales!$D$5:$ABF$18,MATCH(UsagePerHour!$B75,Sales!$C$5:$C$18,0),MATCH(UsagePerHour!AAG$4,Sales!$D$3:$ABF$3,0))/AAG$2*INDEX(Usage!$D$5:$ABF$11,MATCH(UsagePerHour!$B$68,Usage!$C$5:$C$11,0),MATCH(UsagePerHour!AAG$4,Usage!$D$3:$ABF$3,0)),"")</f>
        <v/>
      </c>
      <c r="AAH75" s="27" t="str">
        <f>IFERROR(INDEX(Sales!$D$5:$ABF$18,MATCH(UsagePerHour!$B75,Sales!$C$5:$C$18,0),MATCH(UsagePerHour!AAH$4,Sales!$D$3:$ABF$3,0))/AAH$2*INDEX(Usage!$D$5:$ABF$11,MATCH(UsagePerHour!$B$68,Usage!$C$5:$C$11,0),MATCH(UsagePerHour!AAH$4,Usage!$D$3:$ABF$3,0)),"")</f>
        <v/>
      </c>
      <c r="AAI75" s="27" t="str">
        <f>IFERROR(INDEX(Sales!$D$5:$ABF$18,MATCH(UsagePerHour!$B75,Sales!$C$5:$C$18,0),MATCH(UsagePerHour!AAI$4,Sales!$D$3:$ABF$3,0))/AAI$2*INDEX(Usage!$D$5:$ABF$11,MATCH(UsagePerHour!$B$68,Usage!$C$5:$C$11,0),MATCH(UsagePerHour!AAI$4,Usage!$D$3:$ABF$3,0)),"")</f>
        <v/>
      </c>
      <c r="AAJ75" s="27" t="str">
        <f>IFERROR(INDEX(Sales!$D$5:$ABF$18,MATCH(UsagePerHour!$B75,Sales!$C$5:$C$18,0),MATCH(UsagePerHour!AAJ$4,Sales!$D$3:$ABF$3,0))/AAJ$2*INDEX(Usage!$D$5:$ABF$11,MATCH(UsagePerHour!$B$68,Usage!$C$5:$C$11,0),MATCH(UsagePerHour!AAJ$4,Usage!$D$3:$ABF$3,0)),"")</f>
        <v/>
      </c>
      <c r="AAK75" s="27" t="str">
        <f>IFERROR(INDEX(Sales!$D$5:$ABF$18,MATCH(UsagePerHour!$B75,Sales!$C$5:$C$18,0),MATCH(UsagePerHour!AAK$4,Sales!$D$3:$ABF$3,0))/AAK$2*INDEX(Usage!$D$5:$ABF$11,MATCH(UsagePerHour!$B$68,Usage!$C$5:$C$11,0),MATCH(UsagePerHour!AAK$4,Usage!$D$3:$ABF$3,0)),"")</f>
        <v/>
      </c>
      <c r="AAL75" s="27" t="str">
        <f>IFERROR(INDEX(Sales!$D$5:$ABF$18,MATCH(UsagePerHour!$B75,Sales!$C$5:$C$18,0),MATCH(UsagePerHour!AAL$4,Sales!$D$3:$ABF$3,0))/AAL$2*INDEX(Usage!$D$5:$ABF$11,MATCH(UsagePerHour!$B$68,Usage!$C$5:$C$11,0),MATCH(UsagePerHour!AAL$4,Usage!$D$3:$ABF$3,0)),"")</f>
        <v/>
      </c>
      <c r="AAM75" s="27" t="str">
        <f>IFERROR(INDEX(Sales!$D$5:$ABF$18,MATCH(UsagePerHour!$B75,Sales!$C$5:$C$18,0),MATCH(UsagePerHour!AAM$4,Sales!$D$3:$ABF$3,0))/AAM$2*INDEX(Usage!$D$5:$ABF$11,MATCH(UsagePerHour!$B$68,Usage!$C$5:$C$11,0),MATCH(UsagePerHour!AAM$4,Usage!$D$3:$ABF$3,0)),"")</f>
        <v/>
      </c>
      <c r="AAN75" s="27" t="str">
        <f>IFERROR(INDEX(Sales!$D$5:$ABF$18,MATCH(UsagePerHour!$B75,Sales!$C$5:$C$18,0),MATCH(UsagePerHour!AAN$4,Sales!$D$3:$ABF$3,0))/AAN$2*INDEX(Usage!$D$5:$ABF$11,MATCH(UsagePerHour!$B$68,Usage!$C$5:$C$11,0),MATCH(UsagePerHour!AAN$4,Usage!$D$3:$ABF$3,0)),"")</f>
        <v/>
      </c>
      <c r="AAO75" s="27" t="str">
        <f>IFERROR(INDEX(Sales!$D$5:$ABF$18,MATCH(UsagePerHour!$B75,Sales!$C$5:$C$18,0),MATCH(UsagePerHour!AAO$4,Sales!$D$3:$ABF$3,0))/AAO$2*INDEX(Usage!$D$5:$ABF$11,MATCH(UsagePerHour!$B$68,Usage!$C$5:$C$11,0),MATCH(UsagePerHour!AAO$4,Usage!$D$3:$ABF$3,0)),"")</f>
        <v/>
      </c>
      <c r="AAP75" s="27" t="str">
        <f>IFERROR(INDEX(Sales!$D$5:$ABF$18,MATCH(UsagePerHour!$B75,Sales!$C$5:$C$18,0),MATCH(UsagePerHour!AAP$4,Sales!$D$3:$ABF$3,0))/AAP$2*INDEX(Usage!$D$5:$ABF$11,MATCH(UsagePerHour!$B$68,Usage!$C$5:$C$11,0),MATCH(UsagePerHour!AAP$4,Usage!$D$3:$ABF$3,0)),"")</f>
        <v/>
      </c>
      <c r="AAQ75" s="27" t="str">
        <f>IFERROR(INDEX(Sales!$D$5:$ABF$18,MATCH(UsagePerHour!$B75,Sales!$C$5:$C$18,0),MATCH(UsagePerHour!AAQ$4,Sales!$D$3:$ABF$3,0))/AAQ$2*INDEX(Usage!$D$5:$ABF$11,MATCH(UsagePerHour!$B$68,Usage!$C$5:$C$11,0),MATCH(UsagePerHour!AAQ$4,Usage!$D$3:$ABF$3,0)),"")</f>
        <v/>
      </c>
      <c r="AAR75" s="27" t="str">
        <f>IFERROR(INDEX(Sales!$D$5:$ABF$18,MATCH(UsagePerHour!$B75,Sales!$C$5:$C$18,0),MATCH(UsagePerHour!AAR$4,Sales!$D$3:$ABF$3,0))/AAR$2*INDEX(Usage!$D$5:$ABF$11,MATCH(UsagePerHour!$B$68,Usage!$C$5:$C$11,0),MATCH(UsagePerHour!AAR$4,Usage!$D$3:$ABF$3,0)),"")</f>
        <v/>
      </c>
      <c r="AAS75" s="27" t="str">
        <f>IFERROR(INDEX(Sales!$D$5:$ABF$18,MATCH(UsagePerHour!$B75,Sales!$C$5:$C$18,0),MATCH(UsagePerHour!AAS$4,Sales!$D$3:$ABF$3,0))/AAS$2*INDEX(Usage!$D$5:$ABF$11,MATCH(UsagePerHour!$B$68,Usage!$C$5:$C$11,0),MATCH(UsagePerHour!AAS$4,Usage!$D$3:$ABF$3,0)),"")</f>
        <v/>
      </c>
      <c r="AAT75" s="27" t="str">
        <f>IFERROR(INDEX(Sales!$D$5:$ABF$18,MATCH(UsagePerHour!$B75,Sales!$C$5:$C$18,0),MATCH(UsagePerHour!AAT$4,Sales!$D$3:$ABF$3,0))/AAT$2*INDEX(Usage!$D$5:$ABF$11,MATCH(UsagePerHour!$B$68,Usage!$C$5:$C$11,0),MATCH(UsagePerHour!AAT$4,Usage!$D$3:$ABF$3,0)),"")</f>
        <v/>
      </c>
      <c r="AAU75" s="27" t="str">
        <f>IFERROR(INDEX(Sales!$D$5:$ABF$18,MATCH(UsagePerHour!$B75,Sales!$C$5:$C$18,0),MATCH(UsagePerHour!AAU$4,Sales!$D$3:$ABF$3,0))/AAU$2*INDEX(Usage!$D$5:$ABF$11,MATCH(UsagePerHour!$B$68,Usage!$C$5:$C$11,0),MATCH(UsagePerHour!AAU$4,Usage!$D$3:$ABF$3,0)),"")</f>
        <v/>
      </c>
      <c r="AAV75" s="27" t="str">
        <f>IFERROR(INDEX(Sales!$D$5:$ABF$18,MATCH(UsagePerHour!$B75,Sales!$C$5:$C$18,0),MATCH(UsagePerHour!AAV$4,Sales!$D$3:$ABF$3,0))/AAV$2*INDEX(Usage!$D$5:$ABF$11,MATCH(UsagePerHour!$B$68,Usage!$C$5:$C$11,0),MATCH(UsagePerHour!AAV$4,Usage!$D$3:$ABF$3,0)),"")</f>
        <v/>
      </c>
      <c r="AAW75" s="27" t="str">
        <f>IFERROR(INDEX(Sales!$D$5:$ABF$18,MATCH(UsagePerHour!$B75,Sales!$C$5:$C$18,0),MATCH(UsagePerHour!AAW$4,Sales!$D$3:$ABF$3,0))/AAW$2*INDEX(Usage!$D$5:$ABF$11,MATCH(UsagePerHour!$B$68,Usage!$C$5:$C$11,0),MATCH(UsagePerHour!AAW$4,Usage!$D$3:$ABF$3,0)),"")</f>
        <v/>
      </c>
      <c r="AAX75" s="27" t="str">
        <f>IFERROR(INDEX(Sales!$D$5:$ABF$18,MATCH(UsagePerHour!$B75,Sales!$C$5:$C$18,0),MATCH(UsagePerHour!AAX$4,Sales!$D$3:$ABF$3,0))/AAX$2*INDEX(Usage!$D$5:$ABF$11,MATCH(UsagePerHour!$B$68,Usage!$C$5:$C$11,0),MATCH(UsagePerHour!AAX$4,Usage!$D$3:$ABF$3,0)),"")</f>
        <v/>
      </c>
      <c r="AAY75" s="27" t="str">
        <f>IFERROR(INDEX(Sales!$D$5:$ABF$18,MATCH(UsagePerHour!$B75,Sales!$C$5:$C$18,0),MATCH(UsagePerHour!AAY$4,Sales!$D$3:$ABF$3,0))/AAY$2*INDEX(Usage!$D$5:$ABF$11,MATCH(UsagePerHour!$B$68,Usage!$C$5:$C$11,0),MATCH(UsagePerHour!AAY$4,Usage!$D$3:$ABF$3,0)),"")</f>
        <v/>
      </c>
      <c r="AAZ75" s="27" t="str">
        <f>IFERROR(INDEX(Sales!$D$5:$ABF$18,MATCH(UsagePerHour!$B75,Sales!$C$5:$C$18,0),MATCH(UsagePerHour!AAZ$4,Sales!$D$3:$ABF$3,0))/AAZ$2*INDEX(Usage!$D$5:$ABF$11,MATCH(UsagePerHour!$B$68,Usage!$C$5:$C$11,0),MATCH(UsagePerHour!AAZ$4,Usage!$D$3:$ABF$3,0)),"")</f>
        <v/>
      </c>
      <c r="ABA75" s="27" t="str">
        <f>IFERROR(INDEX(Sales!$D$5:$ABF$18,MATCH(UsagePerHour!$B75,Sales!$C$5:$C$18,0),MATCH(UsagePerHour!ABA$4,Sales!$D$3:$ABF$3,0))/ABA$2*INDEX(Usage!$D$5:$ABF$11,MATCH(UsagePerHour!$B$68,Usage!$C$5:$C$11,0),MATCH(UsagePerHour!ABA$4,Usage!$D$3:$ABF$3,0)),"")</f>
        <v/>
      </c>
    </row>
    <row r="76" spans="2:729">
      <c r="B76" s="3" t="s">
        <v>8</v>
      </c>
      <c r="C76" s="27">
        <f>IFERROR(INDEX(Sales!$D$5:$ABF$18,MATCH(UsagePerHour!$B76,Sales!$C$5:$C$18,0),MATCH(UsagePerHour!C$4,Sales!$D$3:$ABF$3,0))/C$2*INDEX(Usage!$D$5:$ABF$11,MATCH(UsagePerHour!$B$68,Usage!$C$5:$C$11,0),MATCH(UsagePerHour!C$4,Usage!$D$3:$ABF$3,0)),"")</f>
        <v>0.10086739022442341</v>
      </c>
      <c r="D76" s="27">
        <f>IFERROR(INDEX(Sales!$D$5:$ABF$18,MATCH(UsagePerHour!$B76,Sales!$C$5:$C$18,0),MATCH(UsagePerHour!D$4,Sales!$D$3:$ABF$3,0))/D$2*INDEX(Usage!$D$5:$ABF$11,MATCH(UsagePerHour!$B$68,Usage!$C$5:$C$11,0),MATCH(UsagePerHour!D$4,Usage!$D$3:$ABF$3,0)),"")</f>
        <v>0.29853078726479843</v>
      </c>
      <c r="E76" s="27">
        <f>IFERROR(INDEX(Sales!$D$5:$ABF$18,MATCH(UsagePerHour!$B76,Sales!$C$5:$C$18,0),MATCH(UsagePerHour!E$4,Sales!$D$3:$ABF$3,0))/E$2*INDEX(Usage!$D$5:$ABF$11,MATCH(UsagePerHour!$B$68,Usage!$C$5:$C$11,0),MATCH(UsagePerHour!E$4,Usage!$D$3:$ABF$3,0)),"")</f>
        <v>0.26061077844311376</v>
      </c>
      <c r="F76" s="27">
        <f>IFERROR(INDEX(Sales!$D$5:$ABF$18,MATCH(UsagePerHour!$B76,Sales!$C$5:$C$18,0),MATCH(UsagePerHour!F$4,Sales!$D$3:$ABF$3,0))/F$2*INDEX(Usage!$D$5:$ABF$11,MATCH(UsagePerHour!$B$68,Usage!$C$5:$C$11,0),MATCH(UsagePerHour!F$4,Usage!$D$3:$ABF$3,0)),"")</f>
        <v>0.42055752341210156</v>
      </c>
      <c r="G76" s="27">
        <f>IFERROR(INDEX(Sales!$D$5:$ABF$18,MATCH(UsagePerHour!$B76,Sales!$C$5:$C$18,0),MATCH(UsagePerHour!G$4,Sales!$D$3:$ABF$3,0))/G$2*INDEX(Usage!$D$5:$ABF$11,MATCH(UsagePerHour!$B$68,Usage!$C$5:$C$11,0),MATCH(UsagePerHour!G$4,Usage!$D$3:$ABF$3,0)),"")</f>
        <v>0.2310183651294109</v>
      </c>
      <c r="H76" s="27">
        <f>IFERROR(INDEX(Sales!$D$5:$ABF$18,MATCH(UsagePerHour!$B76,Sales!$C$5:$C$18,0),MATCH(UsagePerHour!H$4,Sales!$D$3:$ABF$3,0))/H$2*INDEX(Usage!$D$5:$ABF$11,MATCH(UsagePerHour!$B$68,Usage!$C$5:$C$11,0),MATCH(UsagePerHour!H$4,Usage!$D$3:$ABF$3,0)),"")</f>
        <v>0.1019375885590009</v>
      </c>
      <c r="I76" s="27">
        <f>IFERROR(INDEX(Sales!$D$5:$ABF$18,MATCH(UsagePerHour!$B76,Sales!$C$5:$C$18,0),MATCH(UsagePerHour!I$4,Sales!$D$3:$ABF$3,0))/I$2*INDEX(Usage!$D$5:$ABF$11,MATCH(UsagePerHour!$B$68,Usage!$C$5:$C$11,0),MATCH(UsagePerHour!I$4,Usage!$D$3:$ABF$3,0)),"")</f>
        <v>0.36926160508044259</v>
      </c>
      <c r="J76" s="27">
        <f>IFERROR(INDEX(Sales!$D$5:$ABF$18,MATCH(UsagePerHour!$B76,Sales!$C$5:$C$18,0),MATCH(UsagePerHour!J$4,Sales!$D$3:$ABF$3,0))/J$2*INDEX(Usage!$D$5:$ABF$11,MATCH(UsagePerHour!$B$68,Usage!$C$5:$C$11,0),MATCH(UsagePerHour!J$4,Usage!$D$3:$ABF$3,0)),"")</f>
        <v>0.10086739022442341</v>
      </c>
      <c r="K76" s="27">
        <f>IFERROR(INDEX(Sales!$D$5:$ABF$18,MATCH(UsagePerHour!$B76,Sales!$C$5:$C$18,0),MATCH(UsagePerHour!K$4,Sales!$D$3:$ABF$3,0))/K$2*INDEX(Usage!$D$5:$ABF$11,MATCH(UsagePerHour!$B$68,Usage!$C$5:$C$11,0),MATCH(UsagePerHour!K$4,Usage!$D$3:$ABF$3,0)),"")</f>
        <v>0.29853078726479843</v>
      </c>
      <c r="L76" s="27">
        <f>IFERROR(INDEX(Sales!$D$5:$ABF$18,MATCH(UsagePerHour!$B76,Sales!$C$5:$C$18,0),MATCH(UsagePerHour!L$4,Sales!$D$3:$ABF$3,0))/L$2*INDEX(Usage!$D$5:$ABF$11,MATCH(UsagePerHour!$B$68,Usage!$C$5:$C$11,0),MATCH(UsagePerHour!L$4,Usage!$D$3:$ABF$3,0)),"")</f>
        <v>0.26061077844311376</v>
      </c>
      <c r="M76" s="27">
        <f>IFERROR(INDEX(Sales!$D$5:$ABF$18,MATCH(UsagePerHour!$B76,Sales!$C$5:$C$18,0),MATCH(UsagePerHour!M$4,Sales!$D$3:$ABF$3,0))/M$2*INDEX(Usage!$D$5:$ABF$11,MATCH(UsagePerHour!$B$68,Usage!$C$5:$C$11,0),MATCH(UsagePerHour!M$4,Usage!$D$3:$ABF$3,0)),"")</f>
        <v>0.42055752341210156</v>
      </c>
      <c r="N76" s="27">
        <f>IFERROR(INDEX(Sales!$D$5:$ABF$18,MATCH(UsagePerHour!$B76,Sales!$C$5:$C$18,0),MATCH(UsagePerHour!N$4,Sales!$D$3:$ABF$3,0))/N$2*INDEX(Usage!$D$5:$ABF$11,MATCH(UsagePerHour!$B$68,Usage!$C$5:$C$11,0),MATCH(UsagePerHour!N$4,Usage!$D$3:$ABF$3,0)),"")</f>
        <v>0.2310183651294109</v>
      </c>
      <c r="O76" s="27">
        <f>IFERROR(INDEX(Sales!$D$5:$ABF$18,MATCH(UsagePerHour!$B76,Sales!$C$5:$C$18,0),MATCH(UsagePerHour!O$4,Sales!$D$3:$ABF$3,0))/O$2*INDEX(Usage!$D$5:$ABF$11,MATCH(UsagePerHour!$B$68,Usage!$C$5:$C$11,0),MATCH(UsagePerHour!O$4,Usage!$D$3:$ABF$3,0)),"")</f>
        <v>0.1019375885590009</v>
      </c>
      <c r="P76" s="27">
        <f>IFERROR(INDEX(Sales!$D$5:$ABF$18,MATCH(UsagePerHour!$B76,Sales!$C$5:$C$18,0),MATCH(UsagePerHour!P$4,Sales!$D$3:$ABF$3,0))/P$2*INDEX(Usage!$D$5:$ABF$11,MATCH(UsagePerHour!$B$68,Usage!$C$5:$C$11,0),MATCH(UsagePerHour!P$4,Usage!$D$3:$ABF$3,0)),"")</f>
        <v>0.36926160508044259</v>
      </c>
      <c r="Q76" s="27">
        <f>IFERROR(INDEX(Sales!$D$5:$ABF$18,MATCH(UsagePerHour!$B76,Sales!$C$5:$C$18,0),MATCH(UsagePerHour!Q$4,Sales!$D$3:$ABF$3,0))/Q$2*INDEX(Usage!$D$5:$ABF$11,MATCH(UsagePerHour!$B$68,Usage!$C$5:$C$11,0),MATCH(UsagePerHour!Q$4,Usage!$D$3:$ABF$3,0)),"")</f>
        <v>0.10086739022442341</v>
      </c>
      <c r="R76" s="27">
        <f>IFERROR(INDEX(Sales!$D$5:$ABF$18,MATCH(UsagePerHour!$B76,Sales!$C$5:$C$18,0),MATCH(UsagePerHour!R$4,Sales!$D$3:$ABF$3,0))/R$2*INDEX(Usage!$D$5:$ABF$11,MATCH(UsagePerHour!$B$68,Usage!$C$5:$C$11,0),MATCH(UsagePerHour!R$4,Usage!$D$3:$ABF$3,0)),"")</f>
        <v>0.29853078726479843</v>
      </c>
      <c r="S76" s="27">
        <f>IFERROR(INDEX(Sales!$D$5:$ABF$18,MATCH(UsagePerHour!$B76,Sales!$C$5:$C$18,0),MATCH(UsagePerHour!S$4,Sales!$D$3:$ABF$3,0))/S$2*INDEX(Usage!$D$5:$ABF$11,MATCH(UsagePerHour!$B$68,Usage!$C$5:$C$11,0),MATCH(UsagePerHour!S$4,Usage!$D$3:$ABF$3,0)),"")</f>
        <v>0.26061077844311376</v>
      </c>
      <c r="T76" s="27">
        <f>IFERROR(INDEX(Sales!$D$5:$ABF$18,MATCH(UsagePerHour!$B76,Sales!$C$5:$C$18,0),MATCH(UsagePerHour!T$4,Sales!$D$3:$ABF$3,0))/T$2*INDEX(Usage!$D$5:$ABF$11,MATCH(UsagePerHour!$B$68,Usage!$C$5:$C$11,0),MATCH(UsagePerHour!T$4,Usage!$D$3:$ABF$3,0)),"")</f>
        <v>0.42055752341210156</v>
      </c>
      <c r="U76" s="27">
        <f>IFERROR(INDEX(Sales!$D$5:$ABF$18,MATCH(UsagePerHour!$B76,Sales!$C$5:$C$18,0),MATCH(UsagePerHour!U$4,Sales!$D$3:$ABF$3,0))/U$2*INDEX(Usage!$D$5:$ABF$11,MATCH(UsagePerHour!$B$68,Usage!$C$5:$C$11,0),MATCH(UsagePerHour!U$4,Usage!$D$3:$ABF$3,0)),"")</f>
        <v>0.2310183651294109</v>
      </c>
      <c r="V76" s="27">
        <f>IFERROR(INDEX(Sales!$D$5:$ABF$18,MATCH(UsagePerHour!$B76,Sales!$C$5:$C$18,0),MATCH(UsagePerHour!V$4,Sales!$D$3:$ABF$3,0))/V$2*INDEX(Usage!$D$5:$ABF$11,MATCH(UsagePerHour!$B$68,Usage!$C$5:$C$11,0),MATCH(UsagePerHour!V$4,Usage!$D$3:$ABF$3,0)),"")</f>
        <v>0.1019375885590009</v>
      </c>
      <c r="W76" s="27">
        <f>IFERROR(INDEX(Sales!$D$5:$ABF$18,MATCH(UsagePerHour!$B76,Sales!$C$5:$C$18,0),MATCH(UsagePerHour!W$4,Sales!$D$3:$ABF$3,0))/W$2*INDEX(Usage!$D$5:$ABF$11,MATCH(UsagePerHour!$B$68,Usage!$C$5:$C$11,0),MATCH(UsagePerHour!W$4,Usage!$D$3:$ABF$3,0)),"")</f>
        <v>0.36926160508044259</v>
      </c>
      <c r="X76" s="27">
        <f>IFERROR(INDEX(Sales!$D$5:$ABF$18,MATCH(UsagePerHour!$B76,Sales!$C$5:$C$18,0),MATCH(UsagePerHour!X$4,Sales!$D$3:$ABF$3,0))/X$2*INDEX(Usage!$D$5:$ABF$11,MATCH(UsagePerHour!$B$68,Usage!$C$5:$C$11,0),MATCH(UsagePerHour!X$4,Usage!$D$3:$ABF$3,0)),"")</f>
        <v>0.10086739022442341</v>
      </c>
      <c r="Y76" s="27">
        <f>IFERROR(INDEX(Sales!$D$5:$ABF$18,MATCH(UsagePerHour!$B76,Sales!$C$5:$C$18,0),MATCH(UsagePerHour!Y$4,Sales!$D$3:$ABF$3,0))/Y$2*INDEX(Usage!$D$5:$ABF$11,MATCH(UsagePerHour!$B$68,Usage!$C$5:$C$11,0),MATCH(UsagePerHour!Y$4,Usage!$D$3:$ABF$3,0)),"")</f>
        <v>0.29853078726479843</v>
      </c>
      <c r="Z76" s="27">
        <f>IFERROR(INDEX(Sales!$D$5:$ABF$18,MATCH(UsagePerHour!$B76,Sales!$C$5:$C$18,0),MATCH(UsagePerHour!Z$4,Sales!$D$3:$ABF$3,0))/Z$2*INDEX(Usage!$D$5:$ABF$11,MATCH(UsagePerHour!$B$68,Usage!$C$5:$C$11,0),MATCH(UsagePerHour!Z$4,Usage!$D$3:$ABF$3,0)),"")</f>
        <v>0.26061077844311376</v>
      </c>
      <c r="AA76" s="27">
        <f>IFERROR(INDEX(Sales!$D$5:$ABF$18,MATCH(UsagePerHour!$B76,Sales!$C$5:$C$18,0),MATCH(UsagePerHour!AA$4,Sales!$D$3:$ABF$3,0))/AA$2*INDEX(Usage!$D$5:$ABF$11,MATCH(UsagePerHour!$B$68,Usage!$C$5:$C$11,0),MATCH(UsagePerHour!AA$4,Usage!$D$3:$ABF$3,0)),"")</f>
        <v>0.42055752341210156</v>
      </c>
      <c r="AB76" s="27">
        <f>IFERROR(INDEX(Sales!$D$5:$ABF$18,MATCH(UsagePerHour!$B76,Sales!$C$5:$C$18,0),MATCH(UsagePerHour!AB$4,Sales!$D$3:$ABF$3,0))/AB$2*INDEX(Usage!$D$5:$ABF$11,MATCH(UsagePerHour!$B$68,Usage!$C$5:$C$11,0),MATCH(UsagePerHour!AB$4,Usage!$D$3:$ABF$3,0)),"")</f>
        <v>0.2310183651294109</v>
      </c>
      <c r="AC76" s="27">
        <f>IFERROR(INDEX(Sales!$D$5:$ABF$18,MATCH(UsagePerHour!$B76,Sales!$C$5:$C$18,0),MATCH(UsagePerHour!AC$4,Sales!$D$3:$ABF$3,0))/AC$2*INDEX(Usage!$D$5:$ABF$11,MATCH(UsagePerHour!$B$68,Usage!$C$5:$C$11,0),MATCH(UsagePerHour!AC$4,Usage!$D$3:$ABF$3,0)),"")</f>
        <v>0.1019375885590009</v>
      </c>
      <c r="AD76" s="27">
        <f>IFERROR(INDEX(Sales!$D$5:$ABF$18,MATCH(UsagePerHour!$B76,Sales!$C$5:$C$18,0),MATCH(UsagePerHour!AD$4,Sales!$D$3:$ABF$3,0))/AD$2*INDEX(Usage!$D$5:$ABF$11,MATCH(UsagePerHour!$B$68,Usage!$C$5:$C$11,0),MATCH(UsagePerHour!AD$4,Usage!$D$3:$ABF$3,0)),"")</f>
        <v>0.36926160508044259</v>
      </c>
      <c r="AE76" s="27">
        <f>IFERROR(INDEX(Sales!$D$5:$ABF$18,MATCH(UsagePerHour!$B76,Sales!$C$5:$C$18,0),MATCH(UsagePerHour!AE$4,Sales!$D$3:$ABF$3,0))/AE$2*INDEX(Usage!$D$5:$ABF$11,MATCH(UsagePerHour!$B$68,Usage!$C$5:$C$11,0),MATCH(UsagePerHour!AE$4,Usage!$D$3:$ABF$3,0)),"")</f>
        <v>0.10086739022442341</v>
      </c>
      <c r="AF76" s="27">
        <f>IFERROR(INDEX(Sales!$D$5:$ABF$18,MATCH(UsagePerHour!$B76,Sales!$C$5:$C$18,0),MATCH(UsagePerHour!AF$4,Sales!$D$3:$ABF$3,0))/AF$2*INDEX(Usage!$D$5:$ABF$11,MATCH(UsagePerHour!$B$68,Usage!$C$5:$C$11,0),MATCH(UsagePerHour!AF$4,Usage!$D$3:$ABF$3,0)),"")</f>
        <v>0.29853078726479843</v>
      </c>
      <c r="AG76" s="27">
        <f>IFERROR(INDEX(Sales!$D$5:$ABF$18,MATCH(UsagePerHour!$B76,Sales!$C$5:$C$18,0),MATCH(UsagePerHour!AG$4,Sales!$D$3:$ABF$3,0))/AG$2*INDEX(Usage!$D$5:$ABF$11,MATCH(UsagePerHour!$B$68,Usage!$C$5:$C$11,0),MATCH(UsagePerHour!AG$4,Usage!$D$3:$ABF$3,0)),"")</f>
        <v>0.26061077844311376</v>
      </c>
      <c r="AH76" s="27">
        <f>IFERROR(INDEX(Sales!$D$5:$ABF$18,MATCH(UsagePerHour!$B76,Sales!$C$5:$C$18,0),MATCH(UsagePerHour!AH$4,Sales!$D$3:$ABF$3,0))/AH$2*INDEX(Usage!$D$5:$ABF$11,MATCH(UsagePerHour!$B$68,Usage!$C$5:$C$11,0),MATCH(UsagePerHour!AH$4,Usage!$D$3:$ABF$3,0)),"")</f>
        <v>0.42055752341210156</v>
      </c>
      <c r="AI76" s="27">
        <f>IFERROR(INDEX(Sales!$D$5:$ABF$18,MATCH(UsagePerHour!$B76,Sales!$C$5:$C$18,0),MATCH(UsagePerHour!AI$4,Sales!$D$3:$ABF$3,0))/AI$2*INDEX(Usage!$D$5:$ABF$11,MATCH(UsagePerHour!$B$68,Usage!$C$5:$C$11,0),MATCH(UsagePerHour!AI$4,Usage!$D$3:$ABF$3,0)),"")</f>
        <v>0.2310183651294109</v>
      </c>
      <c r="AJ76" s="27">
        <f>IFERROR(INDEX(Sales!$D$5:$ABF$18,MATCH(UsagePerHour!$B76,Sales!$C$5:$C$18,0),MATCH(UsagePerHour!AJ$4,Sales!$D$3:$ABF$3,0))/AJ$2*INDEX(Usage!$D$5:$ABF$11,MATCH(UsagePerHour!$B$68,Usage!$C$5:$C$11,0),MATCH(UsagePerHour!AJ$4,Usage!$D$3:$ABF$3,0)),"")</f>
        <v>0.1019375885590009</v>
      </c>
      <c r="AK76" s="27">
        <f>IFERROR(INDEX(Sales!$D$5:$ABF$18,MATCH(UsagePerHour!$B76,Sales!$C$5:$C$18,0),MATCH(UsagePerHour!AK$4,Sales!$D$3:$ABF$3,0))/AK$2*INDEX(Usage!$D$5:$ABF$11,MATCH(UsagePerHour!$B$68,Usage!$C$5:$C$11,0),MATCH(UsagePerHour!AK$4,Usage!$D$3:$ABF$3,0)),"")</f>
        <v>0.36926160508044259</v>
      </c>
      <c r="AL76" s="27">
        <f>IFERROR(INDEX(Sales!$D$5:$ABF$18,MATCH(UsagePerHour!$B76,Sales!$C$5:$C$18,0),MATCH(UsagePerHour!AL$4,Sales!$D$3:$ABF$3,0))/AL$2*INDEX(Usage!$D$5:$ABF$11,MATCH(UsagePerHour!$B$68,Usage!$C$5:$C$11,0),MATCH(UsagePerHour!AL$4,Usage!$D$3:$ABF$3,0)),"")</f>
        <v>0.10086739022442341</v>
      </c>
      <c r="AM76" s="27">
        <f>IFERROR(INDEX(Sales!$D$5:$ABF$18,MATCH(UsagePerHour!$B76,Sales!$C$5:$C$18,0),MATCH(UsagePerHour!AM$4,Sales!$D$3:$ABF$3,0))/AM$2*INDEX(Usage!$D$5:$ABF$11,MATCH(UsagePerHour!$B$68,Usage!$C$5:$C$11,0),MATCH(UsagePerHour!AM$4,Usage!$D$3:$ABF$3,0)),"")</f>
        <v>0.29853078726479843</v>
      </c>
      <c r="AN76" s="27">
        <f>IFERROR(INDEX(Sales!$D$5:$ABF$18,MATCH(UsagePerHour!$B76,Sales!$C$5:$C$18,0),MATCH(UsagePerHour!AN$4,Sales!$D$3:$ABF$3,0))/AN$2*INDEX(Usage!$D$5:$ABF$11,MATCH(UsagePerHour!$B$68,Usage!$C$5:$C$11,0),MATCH(UsagePerHour!AN$4,Usage!$D$3:$ABF$3,0)),"")</f>
        <v>0.26061077844311376</v>
      </c>
      <c r="AO76" s="27">
        <f>IFERROR(INDEX(Sales!$D$5:$ABF$18,MATCH(UsagePerHour!$B76,Sales!$C$5:$C$18,0),MATCH(UsagePerHour!AO$4,Sales!$D$3:$ABF$3,0))/AO$2*INDEX(Usage!$D$5:$ABF$11,MATCH(UsagePerHour!$B$68,Usage!$C$5:$C$11,0),MATCH(UsagePerHour!AO$4,Usage!$D$3:$ABF$3,0)),"")</f>
        <v>0.42055752341210156</v>
      </c>
      <c r="AP76" s="27">
        <f>IFERROR(INDEX(Sales!$D$5:$ABF$18,MATCH(UsagePerHour!$B76,Sales!$C$5:$C$18,0),MATCH(UsagePerHour!AP$4,Sales!$D$3:$ABF$3,0))/AP$2*INDEX(Usage!$D$5:$ABF$11,MATCH(UsagePerHour!$B$68,Usage!$C$5:$C$11,0),MATCH(UsagePerHour!AP$4,Usage!$D$3:$ABF$3,0)),"")</f>
        <v>0.2310183651294109</v>
      </c>
      <c r="AQ76" s="27">
        <f>IFERROR(INDEX(Sales!$D$5:$ABF$18,MATCH(UsagePerHour!$B76,Sales!$C$5:$C$18,0),MATCH(UsagePerHour!AQ$4,Sales!$D$3:$ABF$3,0))/AQ$2*INDEX(Usage!$D$5:$ABF$11,MATCH(UsagePerHour!$B$68,Usage!$C$5:$C$11,0),MATCH(UsagePerHour!AQ$4,Usage!$D$3:$ABF$3,0)),"")</f>
        <v>0.1019375885590009</v>
      </c>
      <c r="AR76" s="27">
        <f>IFERROR(INDEX(Sales!$D$5:$ABF$18,MATCH(UsagePerHour!$B76,Sales!$C$5:$C$18,0),MATCH(UsagePerHour!AR$4,Sales!$D$3:$ABF$3,0))/AR$2*INDEX(Usage!$D$5:$ABF$11,MATCH(UsagePerHour!$B$68,Usage!$C$5:$C$11,0),MATCH(UsagePerHour!AR$4,Usage!$D$3:$ABF$3,0)),"")</f>
        <v>0.36926160508044259</v>
      </c>
      <c r="AS76" s="27">
        <f>IFERROR(INDEX(Sales!$D$5:$ABF$18,MATCH(UsagePerHour!$B76,Sales!$C$5:$C$18,0),MATCH(UsagePerHour!AS$4,Sales!$D$3:$ABF$3,0))/AS$2*INDEX(Usage!$D$5:$ABF$11,MATCH(UsagePerHour!$B$68,Usage!$C$5:$C$11,0),MATCH(UsagePerHour!AS$4,Usage!$D$3:$ABF$3,0)),"")</f>
        <v>0.10086739022442341</v>
      </c>
      <c r="AT76" s="27">
        <f>IFERROR(INDEX(Sales!$D$5:$ABF$18,MATCH(UsagePerHour!$B76,Sales!$C$5:$C$18,0),MATCH(UsagePerHour!AT$4,Sales!$D$3:$ABF$3,0))/AT$2*INDEX(Usage!$D$5:$ABF$11,MATCH(UsagePerHour!$B$68,Usage!$C$5:$C$11,0),MATCH(UsagePerHour!AT$4,Usage!$D$3:$ABF$3,0)),"")</f>
        <v>0.29853078726479843</v>
      </c>
      <c r="AU76" s="27">
        <f>IFERROR(INDEX(Sales!$D$5:$ABF$18,MATCH(UsagePerHour!$B76,Sales!$C$5:$C$18,0),MATCH(UsagePerHour!AU$4,Sales!$D$3:$ABF$3,0))/AU$2*INDEX(Usage!$D$5:$ABF$11,MATCH(UsagePerHour!$B$68,Usage!$C$5:$C$11,0),MATCH(UsagePerHour!AU$4,Usage!$D$3:$ABF$3,0)),"")</f>
        <v>0.26061077844311376</v>
      </c>
      <c r="AV76" s="27">
        <f>IFERROR(INDEX(Sales!$D$5:$ABF$18,MATCH(UsagePerHour!$B76,Sales!$C$5:$C$18,0),MATCH(UsagePerHour!AV$4,Sales!$D$3:$ABF$3,0))/AV$2*INDEX(Usage!$D$5:$ABF$11,MATCH(UsagePerHour!$B$68,Usage!$C$5:$C$11,0),MATCH(UsagePerHour!AV$4,Usage!$D$3:$ABF$3,0)),"")</f>
        <v>0.42055752341210156</v>
      </c>
      <c r="AW76" s="27">
        <f>IFERROR(INDEX(Sales!$D$5:$ABF$18,MATCH(UsagePerHour!$B76,Sales!$C$5:$C$18,0),MATCH(UsagePerHour!AW$4,Sales!$D$3:$ABF$3,0))/AW$2*INDEX(Usage!$D$5:$ABF$11,MATCH(UsagePerHour!$B$68,Usage!$C$5:$C$11,0),MATCH(UsagePerHour!AW$4,Usage!$D$3:$ABF$3,0)),"")</f>
        <v>0.2310183651294109</v>
      </c>
      <c r="AX76" s="27">
        <f>IFERROR(INDEX(Sales!$D$5:$ABF$18,MATCH(UsagePerHour!$B76,Sales!$C$5:$C$18,0),MATCH(UsagePerHour!AX$4,Sales!$D$3:$ABF$3,0))/AX$2*INDEX(Usage!$D$5:$ABF$11,MATCH(UsagePerHour!$B$68,Usage!$C$5:$C$11,0),MATCH(UsagePerHour!AX$4,Usage!$D$3:$ABF$3,0)),"")</f>
        <v>0.1019375885590009</v>
      </c>
      <c r="AY76" s="27">
        <f>IFERROR(INDEX(Sales!$D$5:$ABF$18,MATCH(UsagePerHour!$B76,Sales!$C$5:$C$18,0),MATCH(UsagePerHour!AY$4,Sales!$D$3:$ABF$3,0))/AY$2*INDEX(Usage!$D$5:$ABF$11,MATCH(UsagePerHour!$B$68,Usage!$C$5:$C$11,0),MATCH(UsagePerHour!AY$4,Usage!$D$3:$ABF$3,0)),"")</f>
        <v>0.36926160508044259</v>
      </c>
      <c r="AZ76" s="27">
        <f>IFERROR(INDEX(Sales!$D$5:$ABF$18,MATCH(UsagePerHour!$B76,Sales!$C$5:$C$18,0),MATCH(UsagePerHour!AZ$4,Sales!$D$3:$ABF$3,0))/AZ$2*INDEX(Usage!$D$5:$ABF$11,MATCH(UsagePerHour!$B$68,Usage!$C$5:$C$11,0),MATCH(UsagePerHour!AZ$4,Usage!$D$3:$ABF$3,0)),"")</f>
        <v>0.10086739022442341</v>
      </c>
      <c r="BA76" s="27">
        <f>IFERROR(INDEX(Sales!$D$5:$ABF$18,MATCH(UsagePerHour!$B76,Sales!$C$5:$C$18,0),MATCH(UsagePerHour!BA$4,Sales!$D$3:$ABF$3,0))/BA$2*INDEX(Usage!$D$5:$ABF$11,MATCH(UsagePerHour!$B$68,Usage!$C$5:$C$11,0),MATCH(UsagePerHour!BA$4,Usage!$D$3:$ABF$3,0)),"")</f>
        <v>0.29853078726479843</v>
      </c>
      <c r="BB76" s="27">
        <f>IFERROR(INDEX(Sales!$D$5:$ABF$18,MATCH(UsagePerHour!$B76,Sales!$C$5:$C$18,0),MATCH(UsagePerHour!BB$4,Sales!$D$3:$ABF$3,0))/BB$2*INDEX(Usage!$D$5:$ABF$11,MATCH(UsagePerHour!$B$68,Usage!$C$5:$C$11,0),MATCH(UsagePerHour!BB$4,Usage!$D$3:$ABF$3,0)),"")</f>
        <v>0.26061077844311376</v>
      </c>
      <c r="BC76" s="27">
        <f>IFERROR(INDEX(Sales!$D$5:$ABF$18,MATCH(UsagePerHour!$B76,Sales!$C$5:$C$18,0),MATCH(UsagePerHour!BC$4,Sales!$D$3:$ABF$3,0))/BC$2*INDEX(Usage!$D$5:$ABF$11,MATCH(UsagePerHour!$B$68,Usage!$C$5:$C$11,0),MATCH(UsagePerHour!BC$4,Usage!$D$3:$ABF$3,0)),"")</f>
        <v>0.42055752341210156</v>
      </c>
      <c r="BD76" s="27">
        <f>IFERROR(INDEX(Sales!$D$5:$ABF$18,MATCH(UsagePerHour!$B76,Sales!$C$5:$C$18,0),MATCH(UsagePerHour!BD$4,Sales!$D$3:$ABF$3,0))/BD$2*INDEX(Usage!$D$5:$ABF$11,MATCH(UsagePerHour!$B$68,Usage!$C$5:$C$11,0),MATCH(UsagePerHour!BD$4,Usage!$D$3:$ABF$3,0)),"")</f>
        <v>0.2310183651294109</v>
      </c>
      <c r="BE76" s="27">
        <f>IFERROR(INDEX(Sales!$D$5:$ABF$18,MATCH(UsagePerHour!$B76,Sales!$C$5:$C$18,0),MATCH(UsagePerHour!BE$4,Sales!$D$3:$ABF$3,0))/BE$2*INDEX(Usage!$D$5:$ABF$11,MATCH(UsagePerHour!$B$68,Usage!$C$5:$C$11,0),MATCH(UsagePerHour!BE$4,Usage!$D$3:$ABF$3,0)),"")</f>
        <v>0.1019375885590009</v>
      </c>
      <c r="BF76" s="27">
        <f>IFERROR(INDEX(Sales!$D$5:$ABF$18,MATCH(UsagePerHour!$B76,Sales!$C$5:$C$18,0),MATCH(UsagePerHour!BF$4,Sales!$D$3:$ABF$3,0))/BF$2*INDEX(Usage!$D$5:$ABF$11,MATCH(UsagePerHour!$B$68,Usage!$C$5:$C$11,0),MATCH(UsagePerHour!BF$4,Usage!$D$3:$ABF$3,0)),"")</f>
        <v>0.36926160508044259</v>
      </c>
      <c r="BG76" s="27">
        <f>IFERROR(INDEX(Sales!$D$5:$ABF$18,MATCH(UsagePerHour!$B76,Sales!$C$5:$C$18,0),MATCH(UsagePerHour!BG$4,Sales!$D$3:$ABF$3,0))/BG$2*INDEX(Usage!$D$5:$ABF$11,MATCH(UsagePerHour!$B$68,Usage!$C$5:$C$11,0),MATCH(UsagePerHour!BG$4,Usage!$D$3:$ABF$3,0)),"")</f>
        <v>0.10086739022442341</v>
      </c>
      <c r="BH76" s="27">
        <f>IFERROR(INDEX(Sales!$D$5:$ABF$18,MATCH(UsagePerHour!$B76,Sales!$C$5:$C$18,0),MATCH(UsagePerHour!BH$4,Sales!$D$3:$ABF$3,0))/BH$2*INDEX(Usage!$D$5:$ABF$11,MATCH(UsagePerHour!$B$68,Usage!$C$5:$C$11,0),MATCH(UsagePerHour!BH$4,Usage!$D$3:$ABF$3,0)),"")</f>
        <v>0.29853078726479843</v>
      </c>
      <c r="BI76" s="27">
        <f>IFERROR(INDEX(Sales!$D$5:$ABF$18,MATCH(UsagePerHour!$B76,Sales!$C$5:$C$18,0),MATCH(UsagePerHour!BI$4,Sales!$D$3:$ABF$3,0))/BI$2*INDEX(Usage!$D$5:$ABF$11,MATCH(UsagePerHour!$B$68,Usage!$C$5:$C$11,0),MATCH(UsagePerHour!BI$4,Usage!$D$3:$ABF$3,0)),"")</f>
        <v>0.26061077844311376</v>
      </c>
      <c r="BJ76" s="27">
        <f>IFERROR(INDEX(Sales!$D$5:$ABF$18,MATCH(UsagePerHour!$B76,Sales!$C$5:$C$18,0),MATCH(UsagePerHour!BJ$4,Sales!$D$3:$ABF$3,0))/BJ$2*INDEX(Usage!$D$5:$ABF$11,MATCH(UsagePerHour!$B$68,Usage!$C$5:$C$11,0),MATCH(UsagePerHour!BJ$4,Usage!$D$3:$ABF$3,0)),"")</f>
        <v>0.42055752341210156</v>
      </c>
      <c r="BK76" s="27">
        <f>IFERROR(INDEX(Sales!$D$5:$ABF$18,MATCH(UsagePerHour!$B76,Sales!$C$5:$C$18,0),MATCH(UsagePerHour!BK$4,Sales!$D$3:$ABF$3,0))/BK$2*INDEX(Usage!$D$5:$ABF$11,MATCH(UsagePerHour!$B$68,Usage!$C$5:$C$11,0),MATCH(UsagePerHour!BK$4,Usage!$D$3:$ABF$3,0)),"")</f>
        <v>0.2310183651294109</v>
      </c>
      <c r="BL76" s="27">
        <f>IFERROR(INDEX(Sales!$D$5:$ABF$18,MATCH(UsagePerHour!$B76,Sales!$C$5:$C$18,0),MATCH(UsagePerHour!BL$4,Sales!$D$3:$ABF$3,0))/BL$2*INDEX(Usage!$D$5:$ABF$11,MATCH(UsagePerHour!$B$68,Usage!$C$5:$C$11,0),MATCH(UsagePerHour!BL$4,Usage!$D$3:$ABF$3,0)),"")</f>
        <v>0.1019375885590009</v>
      </c>
      <c r="BM76" s="27">
        <f>IFERROR(INDEX(Sales!$D$5:$ABF$18,MATCH(UsagePerHour!$B76,Sales!$C$5:$C$18,0),MATCH(UsagePerHour!BM$4,Sales!$D$3:$ABF$3,0))/BM$2*INDEX(Usage!$D$5:$ABF$11,MATCH(UsagePerHour!$B$68,Usage!$C$5:$C$11,0),MATCH(UsagePerHour!BM$4,Usage!$D$3:$ABF$3,0)),"")</f>
        <v>0.36926160508044259</v>
      </c>
      <c r="BN76" s="27">
        <f>IFERROR(INDEX(Sales!$D$5:$ABF$18,MATCH(UsagePerHour!$B76,Sales!$C$5:$C$18,0),MATCH(UsagePerHour!BN$4,Sales!$D$3:$ABF$3,0))/BN$2*INDEX(Usage!$D$5:$ABF$11,MATCH(UsagePerHour!$B$68,Usage!$C$5:$C$11,0),MATCH(UsagePerHour!BN$4,Usage!$D$3:$ABF$3,0)),"")</f>
        <v>0.10086739022442341</v>
      </c>
      <c r="BO76" s="27">
        <f>IFERROR(INDEX(Sales!$D$5:$ABF$18,MATCH(UsagePerHour!$B76,Sales!$C$5:$C$18,0),MATCH(UsagePerHour!BO$4,Sales!$D$3:$ABF$3,0))/BO$2*INDEX(Usage!$D$5:$ABF$11,MATCH(UsagePerHour!$B$68,Usage!$C$5:$C$11,0),MATCH(UsagePerHour!BO$4,Usage!$D$3:$ABF$3,0)),"")</f>
        <v>0.29853078726479843</v>
      </c>
      <c r="BP76" s="27">
        <f>IFERROR(INDEX(Sales!$D$5:$ABF$18,MATCH(UsagePerHour!$B76,Sales!$C$5:$C$18,0),MATCH(UsagePerHour!BP$4,Sales!$D$3:$ABF$3,0))/BP$2*INDEX(Usage!$D$5:$ABF$11,MATCH(UsagePerHour!$B$68,Usage!$C$5:$C$11,0),MATCH(UsagePerHour!BP$4,Usage!$D$3:$ABF$3,0)),"")</f>
        <v>0.26061077844311376</v>
      </c>
      <c r="BQ76" s="27">
        <f>IFERROR(INDEX(Sales!$D$5:$ABF$18,MATCH(UsagePerHour!$B76,Sales!$C$5:$C$18,0),MATCH(UsagePerHour!BQ$4,Sales!$D$3:$ABF$3,0))/BQ$2*INDEX(Usage!$D$5:$ABF$11,MATCH(UsagePerHour!$B$68,Usage!$C$5:$C$11,0),MATCH(UsagePerHour!BQ$4,Usage!$D$3:$ABF$3,0)),"")</f>
        <v>0.42055752341210156</v>
      </c>
      <c r="BR76" s="27">
        <f>IFERROR(INDEX(Sales!$D$5:$ABF$18,MATCH(UsagePerHour!$B76,Sales!$C$5:$C$18,0),MATCH(UsagePerHour!BR$4,Sales!$D$3:$ABF$3,0))/BR$2*INDEX(Usage!$D$5:$ABF$11,MATCH(UsagePerHour!$B$68,Usage!$C$5:$C$11,0),MATCH(UsagePerHour!BR$4,Usage!$D$3:$ABF$3,0)),"")</f>
        <v>0.2310183651294109</v>
      </c>
      <c r="BS76" s="27">
        <f>IFERROR(INDEX(Sales!$D$5:$ABF$18,MATCH(UsagePerHour!$B76,Sales!$C$5:$C$18,0),MATCH(UsagePerHour!BS$4,Sales!$D$3:$ABF$3,0))/BS$2*INDEX(Usage!$D$5:$ABF$11,MATCH(UsagePerHour!$B$68,Usage!$C$5:$C$11,0),MATCH(UsagePerHour!BS$4,Usage!$D$3:$ABF$3,0)),"")</f>
        <v>0.1019375885590009</v>
      </c>
      <c r="BT76" s="27">
        <f>IFERROR(INDEX(Sales!$D$5:$ABF$18,MATCH(UsagePerHour!$B76,Sales!$C$5:$C$18,0),MATCH(UsagePerHour!BT$4,Sales!$D$3:$ABF$3,0))/BT$2*INDEX(Usage!$D$5:$ABF$11,MATCH(UsagePerHour!$B$68,Usage!$C$5:$C$11,0),MATCH(UsagePerHour!BT$4,Usage!$D$3:$ABF$3,0)),"")</f>
        <v>0.36926160508044259</v>
      </c>
      <c r="BU76" s="27">
        <f>IFERROR(INDEX(Sales!$D$5:$ABF$18,MATCH(UsagePerHour!$B76,Sales!$C$5:$C$18,0),MATCH(UsagePerHour!BU$4,Sales!$D$3:$ABF$3,0))/BU$2*INDEX(Usage!$D$5:$ABF$11,MATCH(UsagePerHour!$B$68,Usage!$C$5:$C$11,0),MATCH(UsagePerHour!BU$4,Usage!$D$3:$ABF$3,0)),"")</f>
        <v>0.10086739022442341</v>
      </c>
      <c r="BV76" s="27">
        <f>IFERROR(INDEX(Sales!$D$5:$ABF$18,MATCH(UsagePerHour!$B76,Sales!$C$5:$C$18,0),MATCH(UsagePerHour!BV$4,Sales!$D$3:$ABF$3,0))/BV$2*INDEX(Usage!$D$5:$ABF$11,MATCH(UsagePerHour!$B$68,Usage!$C$5:$C$11,0),MATCH(UsagePerHour!BV$4,Usage!$D$3:$ABF$3,0)),"")</f>
        <v>0.29853078726479843</v>
      </c>
      <c r="BW76" s="27">
        <f>IFERROR(INDEX(Sales!$D$5:$ABF$18,MATCH(UsagePerHour!$B76,Sales!$C$5:$C$18,0),MATCH(UsagePerHour!BW$4,Sales!$D$3:$ABF$3,0))/BW$2*INDEX(Usage!$D$5:$ABF$11,MATCH(UsagePerHour!$B$68,Usage!$C$5:$C$11,0),MATCH(UsagePerHour!BW$4,Usage!$D$3:$ABF$3,0)),"")</f>
        <v>0.26061077844311376</v>
      </c>
      <c r="BX76" s="27">
        <f>IFERROR(INDEX(Sales!$D$5:$ABF$18,MATCH(UsagePerHour!$B76,Sales!$C$5:$C$18,0),MATCH(UsagePerHour!BX$4,Sales!$D$3:$ABF$3,0))/BX$2*INDEX(Usage!$D$5:$ABF$11,MATCH(UsagePerHour!$B$68,Usage!$C$5:$C$11,0),MATCH(UsagePerHour!BX$4,Usage!$D$3:$ABF$3,0)),"")</f>
        <v>0.42055752341210156</v>
      </c>
      <c r="BY76" s="27">
        <f>IFERROR(INDEX(Sales!$D$5:$ABF$18,MATCH(UsagePerHour!$B76,Sales!$C$5:$C$18,0),MATCH(UsagePerHour!BY$4,Sales!$D$3:$ABF$3,0))/BY$2*INDEX(Usage!$D$5:$ABF$11,MATCH(UsagePerHour!$B$68,Usage!$C$5:$C$11,0),MATCH(UsagePerHour!BY$4,Usage!$D$3:$ABF$3,0)),"")</f>
        <v>0.2310183651294109</v>
      </c>
      <c r="BZ76" s="27">
        <f>IFERROR(INDEX(Sales!$D$5:$ABF$18,MATCH(UsagePerHour!$B76,Sales!$C$5:$C$18,0),MATCH(UsagePerHour!BZ$4,Sales!$D$3:$ABF$3,0))/BZ$2*INDEX(Usage!$D$5:$ABF$11,MATCH(UsagePerHour!$B$68,Usage!$C$5:$C$11,0),MATCH(UsagePerHour!BZ$4,Usage!$D$3:$ABF$3,0)),"")</f>
        <v>0.1019375885590009</v>
      </c>
      <c r="CA76" s="27">
        <f>IFERROR(INDEX(Sales!$D$5:$ABF$18,MATCH(UsagePerHour!$B76,Sales!$C$5:$C$18,0),MATCH(UsagePerHour!CA$4,Sales!$D$3:$ABF$3,0))/CA$2*INDEX(Usage!$D$5:$ABF$11,MATCH(UsagePerHour!$B$68,Usage!$C$5:$C$11,0),MATCH(UsagePerHour!CA$4,Usage!$D$3:$ABF$3,0)),"")</f>
        <v>0.36926160508044259</v>
      </c>
      <c r="CB76" s="27">
        <f>IFERROR(INDEX(Sales!$D$5:$ABF$18,MATCH(UsagePerHour!$B76,Sales!$C$5:$C$18,0),MATCH(UsagePerHour!CB$4,Sales!$D$3:$ABF$3,0))/CB$2*INDEX(Usage!$D$5:$ABF$11,MATCH(UsagePerHour!$B$68,Usage!$C$5:$C$11,0),MATCH(UsagePerHour!CB$4,Usage!$D$3:$ABF$3,0)),"")</f>
        <v>0.10086739022442341</v>
      </c>
      <c r="CC76" s="27">
        <f>IFERROR(INDEX(Sales!$D$5:$ABF$18,MATCH(UsagePerHour!$B76,Sales!$C$5:$C$18,0),MATCH(UsagePerHour!CC$4,Sales!$D$3:$ABF$3,0))/CC$2*INDEX(Usage!$D$5:$ABF$11,MATCH(UsagePerHour!$B$68,Usage!$C$5:$C$11,0),MATCH(UsagePerHour!CC$4,Usage!$D$3:$ABF$3,0)),"")</f>
        <v>0.29853078726479843</v>
      </c>
      <c r="CD76" s="27">
        <f>IFERROR(INDEX(Sales!$D$5:$ABF$18,MATCH(UsagePerHour!$B76,Sales!$C$5:$C$18,0),MATCH(UsagePerHour!CD$4,Sales!$D$3:$ABF$3,0))/CD$2*INDEX(Usage!$D$5:$ABF$11,MATCH(UsagePerHour!$B$68,Usage!$C$5:$C$11,0),MATCH(UsagePerHour!CD$4,Usage!$D$3:$ABF$3,0)),"")</f>
        <v>0.26061077844311376</v>
      </c>
      <c r="CE76" s="27">
        <f>IFERROR(INDEX(Sales!$D$5:$ABF$18,MATCH(UsagePerHour!$B76,Sales!$C$5:$C$18,0),MATCH(UsagePerHour!CE$4,Sales!$D$3:$ABF$3,0))/CE$2*INDEX(Usage!$D$5:$ABF$11,MATCH(UsagePerHour!$B$68,Usage!$C$5:$C$11,0),MATCH(UsagePerHour!CE$4,Usage!$D$3:$ABF$3,0)),"")</f>
        <v>0.42055752341210156</v>
      </c>
      <c r="CF76" s="27">
        <f>IFERROR(INDEX(Sales!$D$5:$ABF$18,MATCH(UsagePerHour!$B76,Sales!$C$5:$C$18,0),MATCH(UsagePerHour!CF$4,Sales!$D$3:$ABF$3,0))/CF$2*INDEX(Usage!$D$5:$ABF$11,MATCH(UsagePerHour!$B$68,Usage!$C$5:$C$11,0),MATCH(UsagePerHour!CF$4,Usage!$D$3:$ABF$3,0)),"")</f>
        <v>0.2310183651294109</v>
      </c>
      <c r="CG76" s="27">
        <f>IFERROR(INDEX(Sales!$D$5:$ABF$18,MATCH(UsagePerHour!$B76,Sales!$C$5:$C$18,0),MATCH(UsagePerHour!CG$4,Sales!$D$3:$ABF$3,0))/CG$2*INDEX(Usage!$D$5:$ABF$11,MATCH(UsagePerHour!$B$68,Usage!$C$5:$C$11,0),MATCH(UsagePerHour!CG$4,Usage!$D$3:$ABF$3,0)),"")</f>
        <v>0.1019375885590009</v>
      </c>
      <c r="CH76" s="27">
        <f>IFERROR(INDEX(Sales!$D$5:$ABF$18,MATCH(UsagePerHour!$B76,Sales!$C$5:$C$18,0),MATCH(UsagePerHour!CH$4,Sales!$D$3:$ABF$3,0))/CH$2*INDEX(Usage!$D$5:$ABF$11,MATCH(UsagePerHour!$B$68,Usage!$C$5:$C$11,0),MATCH(UsagePerHour!CH$4,Usage!$D$3:$ABF$3,0)),"")</f>
        <v>0.36926160508044259</v>
      </c>
      <c r="CI76" s="27">
        <f>IFERROR(INDEX(Sales!$D$5:$ABF$18,MATCH(UsagePerHour!$B76,Sales!$C$5:$C$18,0),MATCH(UsagePerHour!CI$4,Sales!$D$3:$ABF$3,0))/CI$2*INDEX(Usage!$D$5:$ABF$11,MATCH(UsagePerHour!$B$68,Usage!$C$5:$C$11,0),MATCH(UsagePerHour!CI$4,Usage!$D$3:$ABF$3,0)),"")</f>
        <v>0.10086739022442341</v>
      </c>
      <c r="CJ76" s="27">
        <f>IFERROR(INDEX(Sales!$D$5:$ABF$18,MATCH(UsagePerHour!$B76,Sales!$C$5:$C$18,0),MATCH(UsagePerHour!CJ$4,Sales!$D$3:$ABF$3,0))/CJ$2*INDEX(Usage!$D$5:$ABF$11,MATCH(UsagePerHour!$B$68,Usage!$C$5:$C$11,0),MATCH(UsagePerHour!CJ$4,Usage!$D$3:$ABF$3,0)),"")</f>
        <v>0.29853078726479843</v>
      </c>
      <c r="CK76" s="27">
        <f>IFERROR(INDEX(Sales!$D$5:$ABF$18,MATCH(UsagePerHour!$B76,Sales!$C$5:$C$18,0),MATCH(UsagePerHour!CK$4,Sales!$D$3:$ABF$3,0))/CK$2*INDEX(Usage!$D$5:$ABF$11,MATCH(UsagePerHour!$B$68,Usage!$C$5:$C$11,0),MATCH(UsagePerHour!CK$4,Usage!$D$3:$ABF$3,0)),"")</f>
        <v>0.26061077844311376</v>
      </c>
      <c r="CL76" s="27">
        <f>IFERROR(INDEX(Sales!$D$5:$ABF$18,MATCH(UsagePerHour!$B76,Sales!$C$5:$C$18,0),MATCH(UsagePerHour!CL$4,Sales!$D$3:$ABF$3,0))/CL$2*INDEX(Usage!$D$5:$ABF$11,MATCH(UsagePerHour!$B$68,Usage!$C$5:$C$11,0),MATCH(UsagePerHour!CL$4,Usage!$D$3:$ABF$3,0)),"")</f>
        <v>0.42055752341210156</v>
      </c>
      <c r="CM76" s="27">
        <f>IFERROR(INDEX(Sales!$D$5:$ABF$18,MATCH(UsagePerHour!$B76,Sales!$C$5:$C$18,0),MATCH(UsagePerHour!CM$4,Sales!$D$3:$ABF$3,0))/CM$2*INDEX(Usage!$D$5:$ABF$11,MATCH(UsagePerHour!$B$68,Usage!$C$5:$C$11,0),MATCH(UsagePerHour!CM$4,Usage!$D$3:$ABF$3,0)),"")</f>
        <v>0.2310183651294109</v>
      </c>
      <c r="CN76" s="27">
        <f>IFERROR(INDEX(Sales!$D$5:$ABF$18,MATCH(UsagePerHour!$B76,Sales!$C$5:$C$18,0),MATCH(UsagePerHour!CN$4,Sales!$D$3:$ABF$3,0))/CN$2*INDEX(Usage!$D$5:$ABF$11,MATCH(UsagePerHour!$B$68,Usage!$C$5:$C$11,0),MATCH(UsagePerHour!CN$4,Usage!$D$3:$ABF$3,0)),"")</f>
        <v>0.1019375885590009</v>
      </c>
      <c r="CO76" s="27">
        <f>IFERROR(INDEX(Sales!$D$5:$ABF$18,MATCH(UsagePerHour!$B76,Sales!$C$5:$C$18,0),MATCH(UsagePerHour!CO$4,Sales!$D$3:$ABF$3,0))/CO$2*INDEX(Usage!$D$5:$ABF$11,MATCH(UsagePerHour!$B$68,Usage!$C$5:$C$11,0),MATCH(UsagePerHour!CO$4,Usage!$D$3:$ABF$3,0)),"")</f>
        <v>0.36926160508044259</v>
      </c>
      <c r="CP76" s="27">
        <f>IFERROR(INDEX(Sales!$D$5:$ABF$18,MATCH(UsagePerHour!$B76,Sales!$C$5:$C$18,0),MATCH(UsagePerHour!CP$4,Sales!$D$3:$ABF$3,0))/CP$2*INDEX(Usage!$D$5:$ABF$11,MATCH(UsagePerHour!$B$68,Usage!$C$5:$C$11,0),MATCH(UsagePerHour!CP$4,Usage!$D$3:$ABF$3,0)),"")</f>
        <v>0.10086739022442341</v>
      </c>
      <c r="CQ76" s="27">
        <f>IFERROR(INDEX(Sales!$D$5:$ABF$18,MATCH(UsagePerHour!$B76,Sales!$C$5:$C$18,0),MATCH(UsagePerHour!CQ$4,Sales!$D$3:$ABF$3,0))/CQ$2*INDEX(Usage!$D$5:$ABF$11,MATCH(UsagePerHour!$B$68,Usage!$C$5:$C$11,0),MATCH(UsagePerHour!CQ$4,Usage!$D$3:$ABF$3,0)),"")</f>
        <v>0.29853078726479843</v>
      </c>
      <c r="CR76" s="27">
        <f>IFERROR(INDEX(Sales!$D$5:$ABF$18,MATCH(UsagePerHour!$B76,Sales!$C$5:$C$18,0),MATCH(UsagePerHour!CR$4,Sales!$D$3:$ABF$3,0))/CR$2*INDEX(Usage!$D$5:$ABF$11,MATCH(UsagePerHour!$B$68,Usage!$C$5:$C$11,0),MATCH(UsagePerHour!CR$4,Usage!$D$3:$ABF$3,0)),"")</f>
        <v>0.26061077844311376</v>
      </c>
      <c r="CS76" s="27">
        <f>IFERROR(INDEX(Sales!$D$5:$ABF$18,MATCH(UsagePerHour!$B76,Sales!$C$5:$C$18,0),MATCH(UsagePerHour!CS$4,Sales!$D$3:$ABF$3,0))/CS$2*INDEX(Usage!$D$5:$ABF$11,MATCH(UsagePerHour!$B$68,Usage!$C$5:$C$11,0),MATCH(UsagePerHour!CS$4,Usage!$D$3:$ABF$3,0)),"")</f>
        <v>0.42055752341210156</v>
      </c>
      <c r="CT76" s="27">
        <f>IFERROR(INDEX(Sales!$D$5:$ABF$18,MATCH(UsagePerHour!$B76,Sales!$C$5:$C$18,0),MATCH(UsagePerHour!CT$4,Sales!$D$3:$ABF$3,0))/CT$2*INDEX(Usage!$D$5:$ABF$11,MATCH(UsagePerHour!$B$68,Usage!$C$5:$C$11,0),MATCH(UsagePerHour!CT$4,Usage!$D$3:$ABF$3,0)),"")</f>
        <v>0.2310183651294109</v>
      </c>
      <c r="CU76" s="27">
        <f>IFERROR(INDEX(Sales!$D$5:$ABF$18,MATCH(UsagePerHour!$B76,Sales!$C$5:$C$18,0),MATCH(UsagePerHour!CU$4,Sales!$D$3:$ABF$3,0))/CU$2*INDEX(Usage!$D$5:$ABF$11,MATCH(UsagePerHour!$B$68,Usage!$C$5:$C$11,0),MATCH(UsagePerHour!CU$4,Usage!$D$3:$ABF$3,0)),"")</f>
        <v>0.1019375885590009</v>
      </c>
      <c r="CV76" s="27">
        <f>IFERROR(INDEX(Sales!$D$5:$ABF$18,MATCH(UsagePerHour!$B76,Sales!$C$5:$C$18,0),MATCH(UsagePerHour!CV$4,Sales!$D$3:$ABF$3,0))/CV$2*INDEX(Usage!$D$5:$ABF$11,MATCH(UsagePerHour!$B$68,Usage!$C$5:$C$11,0),MATCH(UsagePerHour!CV$4,Usage!$D$3:$ABF$3,0)),"")</f>
        <v>0.36926160508044259</v>
      </c>
      <c r="CW76" s="27">
        <f>IFERROR(INDEX(Sales!$D$5:$ABF$18,MATCH(UsagePerHour!$B76,Sales!$C$5:$C$18,0),MATCH(UsagePerHour!CW$4,Sales!$D$3:$ABF$3,0))/CW$2*INDEX(Usage!$D$5:$ABF$11,MATCH(UsagePerHour!$B$68,Usage!$C$5:$C$11,0),MATCH(UsagePerHour!CW$4,Usage!$D$3:$ABF$3,0)),"")</f>
        <v>0.10086739022442341</v>
      </c>
      <c r="CX76" s="27">
        <f>IFERROR(INDEX(Sales!$D$5:$ABF$18,MATCH(UsagePerHour!$B76,Sales!$C$5:$C$18,0),MATCH(UsagePerHour!CX$4,Sales!$D$3:$ABF$3,0))/CX$2*INDEX(Usage!$D$5:$ABF$11,MATCH(UsagePerHour!$B$68,Usage!$C$5:$C$11,0),MATCH(UsagePerHour!CX$4,Usage!$D$3:$ABF$3,0)),"")</f>
        <v>0.29853078726479843</v>
      </c>
      <c r="CY76" s="27">
        <f>IFERROR(INDEX(Sales!$D$5:$ABF$18,MATCH(UsagePerHour!$B76,Sales!$C$5:$C$18,0),MATCH(UsagePerHour!CY$4,Sales!$D$3:$ABF$3,0))/CY$2*INDEX(Usage!$D$5:$ABF$11,MATCH(UsagePerHour!$B$68,Usage!$C$5:$C$11,0),MATCH(UsagePerHour!CY$4,Usage!$D$3:$ABF$3,0)),"")</f>
        <v>0.26061077844311376</v>
      </c>
      <c r="CZ76" s="27">
        <f>IFERROR(INDEX(Sales!$D$5:$ABF$18,MATCH(UsagePerHour!$B76,Sales!$C$5:$C$18,0),MATCH(UsagePerHour!CZ$4,Sales!$D$3:$ABF$3,0))/CZ$2*INDEX(Usage!$D$5:$ABF$11,MATCH(UsagePerHour!$B$68,Usage!$C$5:$C$11,0),MATCH(UsagePerHour!CZ$4,Usage!$D$3:$ABF$3,0)),"")</f>
        <v>0.42055752341210156</v>
      </c>
      <c r="DA76" s="27">
        <f>IFERROR(INDEX(Sales!$D$5:$ABF$18,MATCH(UsagePerHour!$B76,Sales!$C$5:$C$18,0),MATCH(UsagePerHour!DA$4,Sales!$D$3:$ABF$3,0))/DA$2*INDEX(Usage!$D$5:$ABF$11,MATCH(UsagePerHour!$B$68,Usage!$C$5:$C$11,0),MATCH(UsagePerHour!DA$4,Usage!$D$3:$ABF$3,0)),"")</f>
        <v>0.48126123752495009</v>
      </c>
      <c r="DB76" s="27">
        <f>IFERROR(INDEX(Sales!$D$5:$ABF$18,MATCH(UsagePerHour!$B76,Sales!$C$5:$C$18,0),MATCH(UsagePerHour!DB$4,Sales!$D$3:$ABF$3,0))/DB$2*INDEX(Usage!$D$5:$ABF$11,MATCH(UsagePerHour!$B$68,Usage!$C$5:$C$11,0),MATCH(UsagePerHour!DB$4,Usage!$D$3:$ABF$3,0)),"")</f>
        <v>3.1393789694512245E-2</v>
      </c>
      <c r="DC76" s="27">
        <f>IFERROR(INDEX(Sales!$D$5:$ABF$18,MATCH(UsagePerHour!$B76,Sales!$C$5:$C$18,0),MATCH(UsagePerHour!DC$4,Sales!$D$3:$ABF$3,0))/DC$2*INDEX(Usage!$D$5:$ABF$11,MATCH(UsagePerHour!$B$68,Usage!$C$5:$C$11,0),MATCH(UsagePerHour!DC$4,Usage!$D$3:$ABF$3,0)),"")</f>
        <v>0.38909022450228264</v>
      </c>
      <c r="DD76" s="27">
        <f>IFERROR(INDEX(Sales!$D$5:$ABF$18,MATCH(UsagePerHour!$B76,Sales!$C$5:$C$18,0),MATCH(UsagePerHour!DD$4,Sales!$D$3:$ABF$3,0))/DD$2*INDEX(Usage!$D$5:$ABF$11,MATCH(UsagePerHour!$B$68,Usage!$C$5:$C$11,0),MATCH(UsagePerHour!DD$4,Usage!$D$3:$ABF$3,0)),"")</f>
        <v>7.9900721606839184E-2</v>
      </c>
      <c r="DE76" s="27">
        <f>IFERROR(INDEX(Sales!$D$5:$ABF$18,MATCH(UsagePerHour!$B76,Sales!$C$5:$C$18,0),MATCH(UsagePerHour!DE$4,Sales!$D$3:$ABF$3,0))/DE$2*INDEX(Usage!$D$5:$ABF$11,MATCH(UsagePerHour!$B$68,Usage!$C$5:$C$11,0),MATCH(UsagePerHour!DE$4,Usage!$D$3:$ABF$3,0)),"")</f>
        <v>0.20517273378052336</v>
      </c>
      <c r="DF76" s="27">
        <f>IFERROR(INDEX(Sales!$D$5:$ABF$18,MATCH(UsagePerHour!$B76,Sales!$C$5:$C$18,0),MATCH(UsagePerHour!DF$4,Sales!$D$3:$ABF$3,0))/DF$2*INDEX(Usage!$D$5:$ABF$11,MATCH(UsagePerHour!$B$68,Usage!$C$5:$C$11,0),MATCH(UsagePerHour!DF$4,Usage!$D$3:$ABF$3,0)),"")</f>
        <v>0.31145675165374914</v>
      </c>
      <c r="DG76" s="27">
        <f>IFERROR(INDEX(Sales!$D$5:$ABF$18,MATCH(UsagePerHour!$B76,Sales!$C$5:$C$18,0),MATCH(UsagePerHour!DG$4,Sales!$D$3:$ABF$3,0))/DG$2*INDEX(Usage!$D$5:$ABF$11,MATCH(UsagePerHour!$B$68,Usage!$C$5:$C$11,0),MATCH(UsagePerHour!DG$4,Usage!$D$3:$ABF$3,0)),"")</f>
        <v>0.1141518110119186</v>
      </c>
      <c r="DH76" s="27">
        <f>IFERROR(INDEX(Sales!$D$5:$ABF$18,MATCH(UsagePerHour!$B76,Sales!$C$5:$C$18,0),MATCH(UsagePerHour!DH$4,Sales!$D$3:$ABF$3,0))/DH$2*INDEX(Usage!$D$5:$ABF$11,MATCH(UsagePerHour!$B$68,Usage!$C$5:$C$11,0),MATCH(UsagePerHour!DH$4,Usage!$D$3:$ABF$3,0)),"")</f>
        <v>0.10669359249442552</v>
      </c>
      <c r="DI76" s="27">
        <f>IFERROR(INDEX(Sales!$D$5:$ABF$18,MATCH(UsagePerHour!$B76,Sales!$C$5:$C$18,0),MATCH(UsagePerHour!DI$4,Sales!$D$3:$ABF$3,0))/DI$2*INDEX(Usage!$D$5:$ABF$11,MATCH(UsagePerHour!$B$68,Usage!$C$5:$C$11,0),MATCH(UsagePerHour!DI$4,Usage!$D$3:$ABF$3,0)),"")</f>
        <v>0.11562715231307955</v>
      </c>
      <c r="DJ76" s="27">
        <f>IFERROR(INDEX(Sales!$D$5:$ABF$18,MATCH(UsagePerHour!$B76,Sales!$C$5:$C$18,0),MATCH(UsagePerHour!DJ$4,Sales!$D$3:$ABF$3,0))/DJ$2*INDEX(Usage!$D$5:$ABF$11,MATCH(UsagePerHour!$B$68,Usage!$C$5:$C$11,0),MATCH(UsagePerHour!DJ$4,Usage!$D$3:$ABF$3,0)),"")</f>
        <v>0.15896200591262455</v>
      </c>
      <c r="DK76" s="27">
        <f>IFERROR(INDEX(Sales!$D$5:$ABF$18,MATCH(UsagePerHour!$B76,Sales!$C$5:$C$18,0),MATCH(UsagePerHour!DK$4,Sales!$D$3:$ABF$3,0))/DK$2*INDEX(Usage!$D$5:$ABF$11,MATCH(UsagePerHour!$B$68,Usage!$C$5:$C$11,0),MATCH(UsagePerHour!DK$4,Usage!$D$3:$ABF$3,0)),"")</f>
        <v>0.21121463957384121</v>
      </c>
      <c r="DL76" s="27">
        <f>IFERROR(INDEX(Sales!$D$5:$ABF$18,MATCH(UsagePerHour!$B76,Sales!$C$5:$C$18,0),MATCH(UsagePerHour!DL$4,Sales!$D$3:$ABF$3,0))/DL$2*INDEX(Usage!$D$5:$ABF$11,MATCH(UsagePerHour!$B$68,Usage!$C$5:$C$11,0),MATCH(UsagePerHour!DL$4,Usage!$D$3:$ABF$3,0)),"")</f>
        <v>0.18221036827200429</v>
      </c>
      <c r="DM76" s="27">
        <f>IFERROR(INDEX(Sales!$D$5:$ABF$18,MATCH(UsagePerHour!$B76,Sales!$C$5:$C$18,0),MATCH(UsagePerHour!DM$4,Sales!$D$3:$ABF$3,0))/DM$2*INDEX(Usage!$D$5:$ABF$11,MATCH(UsagePerHour!$B$68,Usage!$C$5:$C$11,0),MATCH(UsagePerHour!DM$4,Usage!$D$3:$ABF$3,0)),"")</f>
        <v>9.230289193302893E-2</v>
      </c>
      <c r="DN76" s="27">
        <f>IFERROR(INDEX(Sales!$D$5:$ABF$18,MATCH(UsagePerHour!$B76,Sales!$C$5:$C$18,0),MATCH(UsagePerHour!DN$4,Sales!$D$3:$ABF$3,0))/DN$2*INDEX(Usage!$D$5:$ABF$11,MATCH(UsagePerHour!$B$68,Usage!$C$5:$C$11,0),MATCH(UsagePerHour!DN$4,Usage!$D$3:$ABF$3,0)),"")</f>
        <v>0.1331751389684592</v>
      </c>
      <c r="DO76" s="27">
        <f>IFERROR(INDEX(Sales!$D$5:$ABF$18,MATCH(UsagePerHour!$B76,Sales!$C$5:$C$18,0),MATCH(UsagePerHour!DO$4,Sales!$D$3:$ABF$3,0))/DO$2*INDEX(Usage!$D$5:$ABF$11,MATCH(UsagePerHour!$B$68,Usage!$C$5:$C$11,0),MATCH(UsagePerHour!DO$4,Usage!$D$3:$ABF$3,0)),"")</f>
        <v>0.10896292685724117</v>
      </c>
      <c r="DP76" s="27">
        <f>IFERROR(INDEX(Sales!$D$5:$ABF$18,MATCH(UsagePerHour!$B76,Sales!$C$5:$C$18,0),MATCH(UsagePerHour!DP$4,Sales!$D$3:$ABF$3,0))/DP$2*INDEX(Usage!$D$5:$ABF$11,MATCH(UsagePerHour!$B$68,Usage!$C$5:$C$11,0),MATCH(UsagePerHour!DP$4,Usage!$D$3:$ABF$3,0)),"")</f>
        <v>0.31804806761853982</v>
      </c>
      <c r="DQ76" s="27">
        <f>IFERROR(INDEX(Sales!$D$5:$ABF$18,MATCH(UsagePerHour!$B76,Sales!$C$5:$C$18,0),MATCH(UsagePerHour!DQ$4,Sales!$D$3:$ABF$3,0))/DQ$2*INDEX(Usage!$D$5:$ABF$11,MATCH(UsagePerHour!$B$68,Usage!$C$5:$C$11,0),MATCH(UsagePerHour!DQ$4,Usage!$D$3:$ABF$3,0)),"")</f>
        <v>2.1340354942316057E-2</v>
      </c>
      <c r="DR76" s="27">
        <f>IFERROR(INDEX(Sales!$D$5:$ABF$18,MATCH(UsagePerHour!$B76,Sales!$C$5:$C$18,0),MATCH(UsagePerHour!DR$4,Sales!$D$3:$ABF$3,0))/DR$2*INDEX(Usage!$D$5:$ABF$11,MATCH(UsagePerHour!$B$68,Usage!$C$5:$C$11,0),MATCH(UsagePerHour!DR$4,Usage!$D$3:$ABF$3,0)),"")</f>
        <v>7.8986084829604578E-2</v>
      </c>
      <c r="DS76" s="27">
        <f>IFERROR(INDEX(Sales!$D$5:$ABF$18,MATCH(UsagePerHour!$B76,Sales!$C$5:$C$18,0),MATCH(UsagePerHour!DS$4,Sales!$D$3:$ABF$3,0))/DS$2*INDEX(Usage!$D$5:$ABF$11,MATCH(UsagePerHour!$B$68,Usage!$C$5:$C$11,0),MATCH(UsagePerHour!DS$4,Usage!$D$3:$ABF$3,0)),"")</f>
        <v>0.31884048487624533</v>
      </c>
      <c r="DT76" s="27">
        <f>IFERROR(INDEX(Sales!$D$5:$ABF$18,MATCH(UsagePerHour!$B76,Sales!$C$5:$C$18,0),MATCH(UsagePerHour!DT$4,Sales!$D$3:$ABF$3,0))/DT$2*INDEX(Usage!$D$5:$ABF$11,MATCH(UsagePerHour!$B$68,Usage!$C$5:$C$11,0),MATCH(UsagePerHour!DT$4,Usage!$D$3:$ABF$3,0)),"")</f>
        <v>0.2254371316306483</v>
      </c>
      <c r="DU76" s="27">
        <f>IFERROR(INDEX(Sales!$D$5:$ABF$18,MATCH(UsagePerHour!$B76,Sales!$C$5:$C$18,0),MATCH(UsagePerHour!DU$4,Sales!$D$3:$ABF$3,0))/DU$2*INDEX(Usage!$D$5:$ABF$11,MATCH(UsagePerHour!$B$68,Usage!$C$5:$C$11,0),MATCH(UsagePerHour!DU$4,Usage!$D$3:$ABF$3,0)),"")</f>
        <v>0.23437307091760776</v>
      </c>
      <c r="DV76" s="27">
        <f>IFERROR(INDEX(Sales!$D$5:$ABF$18,MATCH(UsagePerHour!$B76,Sales!$C$5:$C$18,0),MATCH(UsagePerHour!DV$4,Sales!$D$3:$ABF$3,0))/DV$2*INDEX(Usage!$D$5:$ABF$11,MATCH(UsagePerHour!$B$68,Usage!$C$5:$C$11,0),MATCH(UsagePerHour!DV$4,Usage!$D$3:$ABF$3,0)),"")</f>
        <v>0.10873283950617285</v>
      </c>
      <c r="DW76" s="27">
        <f>IFERROR(INDEX(Sales!$D$5:$ABF$18,MATCH(UsagePerHour!$B76,Sales!$C$5:$C$18,0),MATCH(UsagePerHour!DW$4,Sales!$D$3:$ABF$3,0))/DW$2*INDEX(Usage!$D$5:$ABF$11,MATCH(UsagePerHour!$B$68,Usage!$C$5:$C$11,0),MATCH(UsagePerHour!DW$4,Usage!$D$3:$ABF$3,0)),"")</f>
        <v>0.16765769003128436</v>
      </c>
      <c r="DX76" s="27">
        <f>IFERROR(INDEX(Sales!$D$5:$ABF$18,MATCH(UsagePerHour!$B76,Sales!$C$5:$C$18,0),MATCH(UsagePerHour!DX$4,Sales!$D$3:$ABF$3,0))/DX$2*INDEX(Usage!$D$5:$ABF$11,MATCH(UsagePerHour!$B$68,Usage!$C$5:$C$11,0),MATCH(UsagePerHour!DX$4,Usage!$D$3:$ABF$3,0)),"")</f>
        <v>0.34281948152904995</v>
      </c>
      <c r="DY76" s="27">
        <f>IFERROR(INDEX(Sales!$D$5:$ABF$18,MATCH(UsagePerHour!$B76,Sales!$C$5:$C$18,0),MATCH(UsagePerHour!DY$4,Sales!$D$3:$ABF$3,0))/DY$2*INDEX(Usage!$D$5:$ABF$11,MATCH(UsagePerHour!$B$68,Usage!$C$5:$C$11,0),MATCH(UsagePerHour!DY$4,Usage!$D$3:$ABF$3,0)),"")</f>
        <v>0.40715402874123691</v>
      </c>
      <c r="DZ76" s="27">
        <f>IFERROR(INDEX(Sales!$D$5:$ABF$18,MATCH(UsagePerHour!$B76,Sales!$C$5:$C$18,0),MATCH(UsagePerHour!DZ$4,Sales!$D$3:$ABF$3,0))/DZ$2*INDEX(Usage!$D$5:$ABF$11,MATCH(UsagePerHour!$B$68,Usage!$C$5:$C$11,0),MATCH(UsagePerHour!DZ$4,Usage!$D$3:$ABF$3,0)),"")</f>
        <v>0.26551505685217003</v>
      </c>
      <c r="EA76" s="27">
        <f>IFERROR(INDEX(Sales!$D$5:$ABF$18,MATCH(UsagePerHour!$B76,Sales!$C$5:$C$18,0),MATCH(UsagePerHour!EA$4,Sales!$D$3:$ABF$3,0))/EA$2*INDEX(Usage!$D$5:$ABF$11,MATCH(UsagePerHour!$B$68,Usage!$C$5:$C$11,0),MATCH(UsagePerHour!EA$4,Usage!$D$3:$ABF$3,0)),"")</f>
        <v>0.25722422833618724</v>
      </c>
      <c r="EB76" s="27">
        <f>IFERROR(INDEX(Sales!$D$5:$ABF$18,MATCH(UsagePerHour!$B76,Sales!$C$5:$C$18,0),MATCH(UsagePerHour!EB$4,Sales!$D$3:$ABF$3,0))/EB$2*INDEX(Usage!$D$5:$ABF$11,MATCH(UsagePerHour!$B$68,Usage!$C$5:$C$11,0),MATCH(UsagePerHour!EB$4,Usage!$D$3:$ABF$3,0)),"")</f>
        <v>0.11838808087974459</v>
      </c>
      <c r="EC76" s="27">
        <f>IFERROR(INDEX(Sales!$D$5:$ABF$18,MATCH(UsagePerHour!$B76,Sales!$C$5:$C$18,0),MATCH(UsagePerHour!EC$4,Sales!$D$3:$ABF$3,0))/EC$2*INDEX(Usage!$D$5:$ABF$11,MATCH(UsagePerHour!$B$68,Usage!$C$5:$C$11,0),MATCH(UsagePerHour!EC$4,Usage!$D$3:$ABF$3,0)),"")</f>
        <v>0.23119347426791534</v>
      </c>
      <c r="ED76" s="27">
        <f>IFERROR(INDEX(Sales!$D$5:$ABF$18,MATCH(UsagePerHour!$B76,Sales!$C$5:$C$18,0),MATCH(UsagePerHour!ED$4,Sales!$D$3:$ABF$3,0))/ED$2*INDEX(Usage!$D$5:$ABF$11,MATCH(UsagePerHour!$B$68,Usage!$C$5:$C$11,0),MATCH(UsagePerHour!ED$4,Usage!$D$3:$ABF$3,0)),"")</f>
        <v>0.21495048209065923</v>
      </c>
      <c r="EE76" s="27">
        <f>IFERROR(INDEX(Sales!$D$5:$ABF$18,MATCH(UsagePerHour!$B76,Sales!$C$5:$C$18,0),MATCH(UsagePerHour!EE$4,Sales!$D$3:$ABF$3,0))/EE$2*INDEX(Usage!$D$5:$ABF$11,MATCH(UsagePerHour!$B$68,Usage!$C$5:$C$11,0),MATCH(UsagePerHour!EE$4,Usage!$D$3:$ABF$3,0)),"")</f>
        <v>0.27796336181723891</v>
      </c>
      <c r="EF76" s="27">
        <f>IFERROR(INDEX(Sales!$D$5:$ABF$18,MATCH(UsagePerHour!$B76,Sales!$C$5:$C$18,0),MATCH(UsagePerHour!EF$4,Sales!$D$3:$ABF$3,0))/EF$2*INDEX(Usage!$D$5:$ABF$11,MATCH(UsagePerHour!$B$68,Usage!$C$5:$C$11,0),MATCH(UsagePerHour!EF$4,Usage!$D$3:$ABF$3,0)),"")</f>
        <v>0.14812668984163771</v>
      </c>
      <c r="EG76" s="27">
        <f>IFERROR(INDEX(Sales!$D$5:$ABF$18,MATCH(UsagePerHour!$B76,Sales!$C$5:$C$18,0),MATCH(UsagePerHour!EG$4,Sales!$D$3:$ABF$3,0))/EG$2*INDEX(Usage!$D$5:$ABF$11,MATCH(UsagePerHour!$B$68,Usage!$C$5:$C$11,0),MATCH(UsagePerHour!EG$4,Usage!$D$3:$ABF$3,0)),"")</f>
        <v>0.35894358128917475</v>
      </c>
      <c r="EH76" s="27">
        <f>IFERROR(INDEX(Sales!$D$5:$ABF$18,MATCH(UsagePerHour!$B76,Sales!$C$5:$C$18,0),MATCH(UsagePerHour!EH$4,Sales!$D$3:$ABF$3,0))/EH$2*INDEX(Usage!$D$5:$ABF$11,MATCH(UsagePerHour!$B$68,Usage!$C$5:$C$11,0),MATCH(UsagePerHour!EH$4,Usage!$D$3:$ABF$3,0)),"")</f>
        <v>0.34422718426713106</v>
      </c>
      <c r="EI76" s="27">
        <f>IFERROR(INDEX(Sales!$D$5:$ABF$18,MATCH(UsagePerHour!$B76,Sales!$C$5:$C$18,0),MATCH(UsagePerHour!EI$4,Sales!$D$3:$ABF$3,0))/EI$2*INDEX(Usage!$D$5:$ABF$11,MATCH(UsagePerHour!$B$68,Usage!$C$5:$C$11,0),MATCH(UsagePerHour!EI$4,Usage!$D$3:$ABF$3,0)),"")</f>
        <v>0.15025494765032738</v>
      </c>
      <c r="EJ76" s="27">
        <f>IFERROR(INDEX(Sales!$D$5:$ABF$18,MATCH(UsagePerHour!$B76,Sales!$C$5:$C$18,0),MATCH(UsagePerHour!EJ$4,Sales!$D$3:$ABF$3,0))/EJ$2*INDEX(Usage!$D$5:$ABF$11,MATCH(UsagePerHour!$B$68,Usage!$C$5:$C$11,0),MATCH(UsagePerHour!EJ$4,Usage!$D$3:$ABF$3,0)),"")</f>
        <v>6.7064065234503353E-2</v>
      </c>
      <c r="EK76" s="27">
        <f>IFERROR(INDEX(Sales!$D$5:$ABF$18,MATCH(UsagePerHour!$B76,Sales!$C$5:$C$18,0),MATCH(UsagePerHour!EK$4,Sales!$D$3:$ABF$3,0))/EK$2*INDEX(Usage!$D$5:$ABF$11,MATCH(UsagePerHour!$B$68,Usage!$C$5:$C$11,0),MATCH(UsagePerHour!EK$4,Usage!$D$3:$ABF$3,0)),"")</f>
        <v>0.15051303186197881</v>
      </c>
      <c r="EL76" s="27">
        <f>IFERROR(INDEX(Sales!$D$5:$ABF$18,MATCH(UsagePerHour!$B76,Sales!$C$5:$C$18,0),MATCH(UsagePerHour!EL$4,Sales!$D$3:$ABF$3,0))/EL$2*INDEX(Usage!$D$5:$ABF$11,MATCH(UsagePerHour!$B$68,Usage!$C$5:$C$11,0),MATCH(UsagePerHour!EL$4,Usage!$D$3:$ABF$3,0)),"")</f>
        <v>0.17697571862647557</v>
      </c>
      <c r="EM76" s="27">
        <f>IFERROR(INDEX(Sales!$D$5:$ABF$18,MATCH(UsagePerHour!$B76,Sales!$C$5:$C$18,0),MATCH(UsagePerHour!EM$4,Sales!$D$3:$ABF$3,0))/EM$2*INDEX(Usage!$D$5:$ABF$11,MATCH(UsagePerHour!$B$68,Usage!$C$5:$C$11,0),MATCH(UsagePerHour!EM$4,Usage!$D$3:$ABF$3,0)),"")</f>
        <v>0.20522773563184463</v>
      </c>
      <c r="EN76" s="27">
        <f>IFERROR(INDEX(Sales!$D$5:$ABF$18,MATCH(UsagePerHour!$B76,Sales!$C$5:$C$18,0),MATCH(UsagePerHour!EN$4,Sales!$D$3:$ABF$3,0))/EN$2*INDEX(Usage!$D$5:$ABF$11,MATCH(UsagePerHour!$B$68,Usage!$C$5:$C$11,0),MATCH(UsagePerHour!EN$4,Usage!$D$3:$ABF$3,0)),"")</f>
        <v>0.51575390216507222</v>
      </c>
      <c r="EO76" s="27">
        <f>IFERROR(INDEX(Sales!$D$5:$ABF$18,MATCH(UsagePerHour!$B76,Sales!$C$5:$C$18,0),MATCH(UsagePerHour!EO$4,Sales!$D$3:$ABF$3,0))/EO$2*INDEX(Usage!$D$5:$ABF$11,MATCH(UsagePerHour!$B$68,Usage!$C$5:$C$11,0),MATCH(UsagePerHour!EO$4,Usage!$D$3:$ABF$3,0)),"")</f>
        <v>0.20949434244901963</v>
      </c>
      <c r="EP76" s="27">
        <f>IFERROR(INDEX(Sales!$D$5:$ABF$18,MATCH(UsagePerHour!$B76,Sales!$C$5:$C$18,0),MATCH(UsagePerHour!EP$4,Sales!$D$3:$ABF$3,0))/EP$2*INDEX(Usage!$D$5:$ABF$11,MATCH(UsagePerHour!$B$68,Usage!$C$5:$C$11,0),MATCH(UsagePerHour!EP$4,Usage!$D$3:$ABF$3,0)),"")</f>
        <v>0.21586401180506315</v>
      </c>
      <c r="EQ76" s="27">
        <f>IFERROR(INDEX(Sales!$D$5:$ABF$18,MATCH(UsagePerHour!$B76,Sales!$C$5:$C$18,0),MATCH(UsagePerHour!EQ$4,Sales!$D$3:$ABF$3,0))/EQ$2*INDEX(Usage!$D$5:$ABF$11,MATCH(UsagePerHour!$B$68,Usage!$C$5:$C$11,0),MATCH(UsagePerHour!EQ$4,Usage!$D$3:$ABF$3,0)),"")</f>
        <v>0.31779201042118976</v>
      </c>
      <c r="ER76" s="27">
        <f>IFERROR(INDEX(Sales!$D$5:$ABF$18,MATCH(UsagePerHour!$B76,Sales!$C$5:$C$18,0),MATCH(UsagePerHour!ER$4,Sales!$D$3:$ABF$3,0))/ER$2*INDEX(Usage!$D$5:$ABF$11,MATCH(UsagePerHour!$B$68,Usage!$C$5:$C$11,0),MATCH(UsagePerHour!ER$4,Usage!$D$3:$ABF$3,0)),"")</f>
        <v>0.20998892580287928</v>
      </c>
      <c r="ES76" s="27">
        <f>IFERROR(INDEX(Sales!$D$5:$ABF$18,MATCH(UsagePerHour!$B76,Sales!$C$5:$C$18,0),MATCH(UsagePerHour!ES$4,Sales!$D$3:$ABF$3,0))/ES$2*INDEX(Usage!$D$5:$ABF$11,MATCH(UsagePerHour!$B$68,Usage!$C$5:$C$11,0),MATCH(UsagePerHour!ES$4,Usage!$D$3:$ABF$3,0)),"")</f>
        <v>0.30628586477769637</v>
      </c>
      <c r="ET76" s="27">
        <f>IFERROR(INDEX(Sales!$D$5:$ABF$18,MATCH(UsagePerHour!$B76,Sales!$C$5:$C$18,0),MATCH(UsagePerHour!ET$4,Sales!$D$3:$ABF$3,0))/ET$2*INDEX(Usage!$D$5:$ABF$11,MATCH(UsagePerHour!$B$68,Usage!$C$5:$C$11,0),MATCH(UsagePerHour!ET$4,Usage!$D$3:$ABF$3,0)),"")</f>
        <v>0.11905801294239177</v>
      </c>
      <c r="EU76" s="27">
        <f>IFERROR(INDEX(Sales!$D$5:$ABF$18,MATCH(UsagePerHour!$B76,Sales!$C$5:$C$18,0),MATCH(UsagePerHour!EU$4,Sales!$D$3:$ABF$3,0))/EU$2*INDEX(Usage!$D$5:$ABF$11,MATCH(UsagePerHour!$B$68,Usage!$C$5:$C$11,0),MATCH(UsagePerHour!EU$4,Usage!$D$3:$ABF$3,0)),"")</f>
        <v>0.92849747841571995</v>
      </c>
      <c r="EV76" s="27">
        <f>IFERROR(INDEX(Sales!$D$5:$ABF$18,MATCH(UsagePerHour!$B76,Sales!$C$5:$C$18,0),MATCH(UsagePerHour!EV$4,Sales!$D$3:$ABF$3,0))/EV$2*INDEX(Usage!$D$5:$ABF$11,MATCH(UsagePerHour!$B$68,Usage!$C$5:$C$11,0),MATCH(UsagePerHour!EV$4,Usage!$D$3:$ABF$3,0)),"")</f>
        <v>0.34900976779826109</v>
      </c>
      <c r="EW76" s="27">
        <f>IFERROR(INDEX(Sales!$D$5:$ABF$18,MATCH(UsagePerHour!$B76,Sales!$C$5:$C$18,0),MATCH(UsagePerHour!EW$4,Sales!$D$3:$ABF$3,0))/EW$2*INDEX(Usage!$D$5:$ABF$11,MATCH(UsagePerHour!$B$68,Usage!$C$5:$C$11,0),MATCH(UsagePerHour!EW$4,Usage!$D$3:$ABF$3,0)),"")</f>
        <v>0.19056273829659148</v>
      </c>
      <c r="EX76" s="27">
        <f>IFERROR(INDEX(Sales!$D$5:$ABF$18,MATCH(UsagePerHour!$B76,Sales!$C$5:$C$18,0),MATCH(UsagePerHour!EX$4,Sales!$D$3:$ABF$3,0))/EX$2*INDEX(Usage!$D$5:$ABF$11,MATCH(UsagePerHour!$B$68,Usage!$C$5:$C$11,0),MATCH(UsagePerHour!EX$4,Usage!$D$3:$ABF$3,0)),"")</f>
        <v>0.17645952074101132</v>
      </c>
      <c r="EY76" s="27">
        <f>IFERROR(INDEX(Sales!$D$5:$ABF$18,MATCH(UsagePerHour!$B76,Sales!$C$5:$C$18,0),MATCH(UsagePerHour!EY$4,Sales!$D$3:$ABF$3,0))/EY$2*INDEX(Usage!$D$5:$ABF$11,MATCH(UsagePerHour!$B$68,Usage!$C$5:$C$11,0),MATCH(UsagePerHour!EY$4,Usage!$D$3:$ABF$3,0)),"")</f>
        <v>0.16506953091012735</v>
      </c>
      <c r="EZ76" s="27">
        <f>IFERROR(INDEX(Sales!$D$5:$ABF$18,MATCH(UsagePerHour!$B76,Sales!$C$5:$C$18,0),MATCH(UsagePerHour!EZ$4,Sales!$D$3:$ABF$3,0))/EZ$2*INDEX(Usage!$D$5:$ABF$11,MATCH(UsagePerHour!$B$68,Usage!$C$5:$C$11,0),MATCH(UsagePerHour!EZ$4,Usage!$D$3:$ABF$3,0)),"")</f>
        <v>0.29898110271789596</v>
      </c>
      <c r="FA76" s="27">
        <f>IFERROR(INDEX(Sales!$D$5:$ABF$18,MATCH(UsagePerHour!$B76,Sales!$C$5:$C$18,0),MATCH(UsagePerHour!FA$4,Sales!$D$3:$ABF$3,0))/FA$2*INDEX(Usage!$D$5:$ABF$11,MATCH(UsagePerHour!$B$68,Usage!$C$5:$C$11,0),MATCH(UsagePerHour!FA$4,Usage!$D$3:$ABF$3,0)),"")</f>
        <v>0.12587476255705873</v>
      </c>
      <c r="FB76" s="27">
        <f>IFERROR(INDEX(Sales!$D$5:$ABF$18,MATCH(UsagePerHour!$B76,Sales!$C$5:$C$18,0),MATCH(UsagePerHour!FB$4,Sales!$D$3:$ABF$3,0))/FB$2*INDEX(Usage!$D$5:$ABF$11,MATCH(UsagePerHour!$B$68,Usage!$C$5:$C$11,0),MATCH(UsagePerHour!FB$4,Usage!$D$3:$ABF$3,0)),"")</f>
        <v>0.17063225967479898</v>
      </c>
      <c r="FC76" s="27">
        <f>IFERROR(INDEX(Sales!$D$5:$ABF$18,MATCH(UsagePerHour!$B76,Sales!$C$5:$C$18,0),MATCH(UsagePerHour!FC$4,Sales!$D$3:$ABF$3,0))/FC$2*INDEX(Usage!$D$5:$ABF$11,MATCH(UsagePerHour!$B$68,Usage!$C$5:$C$11,0),MATCH(UsagePerHour!FC$4,Usage!$D$3:$ABF$3,0)),"")</f>
        <v>0.33836517778058967</v>
      </c>
      <c r="FD76" s="27">
        <f>IFERROR(INDEX(Sales!$D$5:$ABF$18,MATCH(UsagePerHour!$B76,Sales!$C$5:$C$18,0),MATCH(UsagePerHour!FD$4,Sales!$D$3:$ABF$3,0))/FD$2*INDEX(Usage!$D$5:$ABF$11,MATCH(UsagePerHour!$B$68,Usage!$C$5:$C$11,0),MATCH(UsagePerHour!FD$4,Usage!$D$3:$ABF$3,0)),"")</f>
        <v>0.13902360445885867</v>
      </c>
      <c r="FE76" s="27">
        <f>IFERROR(INDEX(Sales!$D$5:$ABF$18,MATCH(UsagePerHour!$B76,Sales!$C$5:$C$18,0),MATCH(UsagePerHour!FE$4,Sales!$D$3:$ABF$3,0))/FE$2*INDEX(Usage!$D$5:$ABF$11,MATCH(UsagePerHour!$B$68,Usage!$C$5:$C$11,0),MATCH(UsagePerHour!FE$4,Usage!$D$3:$ABF$3,0)),"")</f>
        <v>2.7870988760384428E-2</v>
      </c>
      <c r="FF76" s="27">
        <f>IFERROR(INDEX(Sales!$D$5:$ABF$18,MATCH(UsagePerHour!$B76,Sales!$C$5:$C$18,0),MATCH(UsagePerHour!FF$4,Sales!$D$3:$ABF$3,0))/FF$2*INDEX(Usage!$D$5:$ABF$11,MATCH(UsagePerHour!$B$68,Usage!$C$5:$C$11,0),MATCH(UsagePerHour!FF$4,Usage!$D$3:$ABF$3,0)),"")</f>
        <v>7.7473063474839149E-2</v>
      </c>
      <c r="FG76" s="27">
        <f>IFERROR(INDEX(Sales!$D$5:$ABF$18,MATCH(UsagePerHour!$B76,Sales!$C$5:$C$18,0),MATCH(UsagePerHour!FG$4,Sales!$D$3:$ABF$3,0))/FG$2*INDEX(Usage!$D$5:$ABF$11,MATCH(UsagePerHour!$B$68,Usage!$C$5:$C$11,0),MATCH(UsagePerHour!FG$4,Usage!$D$3:$ABF$3,0)),"")</f>
        <v>6.1199340168839142E-2</v>
      </c>
      <c r="FH76" s="27">
        <f>IFERROR(INDEX(Sales!$D$5:$ABF$18,MATCH(UsagePerHour!$B76,Sales!$C$5:$C$18,0),MATCH(UsagePerHour!FH$4,Sales!$D$3:$ABF$3,0))/FH$2*INDEX(Usage!$D$5:$ABF$11,MATCH(UsagePerHour!$B$68,Usage!$C$5:$C$11,0),MATCH(UsagePerHour!FH$4,Usage!$D$3:$ABF$3,0)),"")</f>
        <v>0.11671338633334864</v>
      </c>
      <c r="FI76" s="27">
        <f>IFERROR(INDEX(Sales!$D$5:$ABF$18,MATCH(UsagePerHour!$B76,Sales!$C$5:$C$18,0),MATCH(UsagePerHour!FI$4,Sales!$D$3:$ABF$3,0))/FI$2*INDEX(Usage!$D$5:$ABF$11,MATCH(UsagePerHour!$B$68,Usage!$C$5:$C$11,0),MATCH(UsagePerHour!FI$4,Usage!$D$3:$ABF$3,0)),"")</f>
        <v>9.4387998512512131E-2</v>
      </c>
      <c r="FJ76" s="27">
        <f>IFERROR(INDEX(Sales!$D$5:$ABF$18,MATCH(UsagePerHour!$B76,Sales!$C$5:$C$18,0),MATCH(UsagePerHour!FJ$4,Sales!$D$3:$ABF$3,0))/FJ$2*INDEX(Usage!$D$5:$ABF$11,MATCH(UsagePerHour!$B$68,Usage!$C$5:$C$11,0),MATCH(UsagePerHour!FJ$4,Usage!$D$3:$ABF$3,0)),"")</f>
        <v>0.17698982823948461</v>
      </c>
      <c r="FK76" s="27">
        <f>IFERROR(INDEX(Sales!$D$5:$ABF$18,MATCH(UsagePerHour!$B76,Sales!$C$5:$C$18,0),MATCH(UsagePerHour!FK$4,Sales!$D$3:$ABF$3,0))/FK$2*INDEX(Usage!$D$5:$ABF$11,MATCH(UsagePerHour!$B$68,Usage!$C$5:$C$11,0),MATCH(UsagePerHour!FK$4,Usage!$D$3:$ABF$3,0)),"")</f>
        <v>0.10504993116710006</v>
      </c>
      <c r="FL76" s="27">
        <f>IFERROR(INDEX(Sales!$D$5:$ABF$18,MATCH(UsagePerHour!$B76,Sales!$C$5:$C$18,0),MATCH(UsagePerHour!FL$4,Sales!$D$3:$ABF$3,0))/FL$2*INDEX(Usage!$D$5:$ABF$11,MATCH(UsagePerHour!$B$68,Usage!$C$5:$C$11,0),MATCH(UsagePerHour!FL$4,Usage!$D$3:$ABF$3,0)),"")</f>
        <v>0.16945759416474451</v>
      </c>
      <c r="FM76" s="27">
        <f>IFERROR(INDEX(Sales!$D$5:$ABF$18,MATCH(UsagePerHour!$B76,Sales!$C$5:$C$18,0),MATCH(UsagePerHour!FM$4,Sales!$D$3:$ABF$3,0))/FM$2*INDEX(Usage!$D$5:$ABF$11,MATCH(UsagePerHour!$B$68,Usage!$C$5:$C$11,0),MATCH(UsagePerHour!FM$4,Usage!$D$3:$ABF$3,0)),"")</f>
        <v>0.13374220824118693</v>
      </c>
      <c r="FN76" s="27">
        <f>IFERROR(INDEX(Sales!$D$5:$ABF$18,MATCH(UsagePerHour!$B76,Sales!$C$5:$C$18,0),MATCH(UsagePerHour!FN$4,Sales!$D$3:$ABF$3,0))/FN$2*INDEX(Usage!$D$5:$ABF$11,MATCH(UsagePerHour!$B$68,Usage!$C$5:$C$11,0),MATCH(UsagePerHour!FN$4,Usage!$D$3:$ABF$3,0)),"")</f>
        <v>0.1766195528078035</v>
      </c>
      <c r="FO76" s="27">
        <f>IFERROR(INDEX(Sales!$D$5:$ABF$18,MATCH(UsagePerHour!$B76,Sales!$C$5:$C$18,0),MATCH(UsagePerHour!FO$4,Sales!$D$3:$ABF$3,0))/FO$2*INDEX(Usage!$D$5:$ABF$11,MATCH(UsagePerHour!$B$68,Usage!$C$5:$C$11,0),MATCH(UsagePerHour!FO$4,Usage!$D$3:$ABF$3,0)),"")</f>
        <v>0.30244082840236686</v>
      </c>
      <c r="FP76" s="27">
        <f>IFERROR(INDEX(Sales!$D$5:$ABF$18,MATCH(UsagePerHour!$B76,Sales!$C$5:$C$18,0),MATCH(UsagePerHour!FP$4,Sales!$D$3:$ABF$3,0))/FP$2*INDEX(Usage!$D$5:$ABF$11,MATCH(UsagePerHour!$B$68,Usage!$C$5:$C$11,0),MATCH(UsagePerHour!FP$4,Usage!$D$3:$ABF$3,0)),"")</f>
        <v>0.12558082786780794</v>
      </c>
      <c r="FQ76" s="27">
        <f>IFERROR(INDEX(Sales!$D$5:$ABF$18,MATCH(UsagePerHour!$B76,Sales!$C$5:$C$18,0),MATCH(UsagePerHour!FQ$4,Sales!$D$3:$ABF$3,0))/FQ$2*INDEX(Usage!$D$5:$ABF$11,MATCH(UsagePerHour!$B$68,Usage!$C$5:$C$11,0),MATCH(UsagePerHour!FQ$4,Usage!$D$3:$ABF$3,0)),"")</f>
        <v>0.25003510145671043</v>
      </c>
      <c r="FR76" s="27">
        <f>IFERROR(INDEX(Sales!$D$5:$ABF$18,MATCH(UsagePerHour!$B76,Sales!$C$5:$C$18,0),MATCH(UsagePerHour!FR$4,Sales!$D$3:$ABF$3,0))/FR$2*INDEX(Usage!$D$5:$ABF$11,MATCH(UsagePerHour!$B$68,Usage!$C$5:$C$11,0),MATCH(UsagePerHour!FR$4,Usage!$D$3:$ABF$3,0)),"")</f>
        <v>0.12268359033245844</v>
      </c>
      <c r="FS76" s="27">
        <f>IFERROR(INDEX(Sales!$D$5:$ABF$18,MATCH(UsagePerHour!$B76,Sales!$C$5:$C$18,0),MATCH(UsagePerHour!FS$4,Sales!$D$3:$ABF$3,0))/FS$2*INDEX(Usage!$D$5:$ABF$11,MATCH(UsagePerHour!$B$68,Usage!$C$5:$C$11,0),MATCH(UsagePerHour!FS$4,Usage!$D$3:$ABF$3,0)),"")</f>
        <v>0.41271419228253758</v>
      </c>
      <c r="FT76" s="27">
        <f>IFERROR(INDEX(Sales!$D$5:$ABF$18,MATCH(UsagePerHour!$B76,Sales!$C$5:$C$18,0),MATCH(UsagePerHour!FT$4,Sales!$D$3:$ABF$3,0))/FT$2*INDEX(Usage!$D$5:$ABF$11,MATCH(UsagePerHour!$B$68,Usage!$C$5:$C$11,0),MATCH(UsagePerHour!FT$4,Usage!$D$3:$ABF$3,0)),"")</f>
        <v>0.12595195335884021</v>
      </c>
      <c r="FU76" s="27">
        <f>IFERROR(INDEX(Sales!$D$5:$ABF$18,MATCH(UsagePerHour!$B76,Sales!$C$5:$C$18,0),MATCH(UsagePerHour!FU$4,Sales!$D$3:$ABF$3,0))/FU$2*INDEX(Usage!$D$5:$ABF$11,MATCH(UsagePerHour!$B$68,Usage!$C$5:$C$11,0),MATCH(UsagePerHour!FU$4,Usage!$D$3:$ABF$3,0)),"")</f>
        <v>0.23400117075361251</v>
      </c>
      <c r="FV76" s="27">
        <f>IFERROR(INDEX(Sales!$D$5:$ABF$18,MATCH(UsagePerHour!$B76,Sales!$C$5:$C$18,0),MATCH(UsagePerHour!FV$4,Sales!$D$3:$ABF$3,0))/FV$2*INDEX(Usage!$D$5:$ABF$11,MATCH(UsagePerHour!$B$68,Usage!$C$5:$C$11,0),MATCH(UsagePerHour!FV$4,Usage!$D$3:$ABF$3,0)),"")</f>
        <v>0.19028255686117734</v>
      </c>
      <c r="FW76" s="27">
        <f>IFERROR(INDEX(Sales!$D$5:$ABF$18,MATCH(UsagePerHour!$B76,Sales!$C$5:$C$18,0),MATCH(UsagePerHour!FW$4,Sales!$D$3:$ABF$3,0))/FW$2*INDEX(Usage!$D$5:$ABF$11,MATCH(UsagePerHour!$B$68,Usage!$C$5:$C$11,0),MATCH(UsagePerHour!FW$4,Usage!$D$3:$ABF$3,0)),"")</f>
        <v>0.30598293439190116</v>
      </c>
      <c r="FX76" s="27">
        <f>IFERROR(INDEX(Sales!$D$5:$ABF$18,MATCH(UsagePerHour!$B76,Sales!$C$5:$C$18,0),MATCH(UsagePerHour!FX$4,Sales!$D$3:$ABF$3,0))/FX$2*INDEX(Usage!$D$5:$ABF$11,MATCH(UsagePerHour!$B$68,Usage!$C$5:$C$11,0),MATCH(UsagePerHour!FX$4,Usage!$D$3:$ABF$3,0)),"")</f>
        <v>0.22666396996104435</v>
      </c>
      <c r="FY76" s="27">
        <f>IFERROR(INDEX(Sales!$D$5:$ABF$18,MATCH(UsagePerHour!$B76,Sales!$C$5:$C$18,0),MATCH(UsagePerHour!FY$4,Sales!$D$3:$ABF$3,0))/FY$2*INDEX(Usage!$D$5:$ABF$11,MATCH(UsagePerHour!$B$68,Usage!$C$5:$C$11,0),MATCH(UsagePerHour!FY$4,Usage!$D$3:$ABF$3,0)),"")</f>
        <v>0.13765347312608336</v>
      </c>
      <c r="FZ76" s="27">
        <f>IFERROR(INDEX(Sales!$D$5:$ABF$18,MATCH(UsagePerHour!$B76,Sales!$C$5:$C$18,0),MATCH(UsagePerHour!FZ$4,Sales!$D$3:$ABF$3,0))/FZ$2*INDEX(Usage!$D$5:$ABF$11,MATCH(UsagePerHour!$B$68,Usage!$C$5:$C$11,0),MATCH(UsagePerHour!FZ$4,Usage!$D$3:$ABF$3,0)),"")</f>
        <v>0.36668104873279056</v>
      </c>
      <c r="GA76" s="27">
        <f>IFERROR(INDEX(Sales!$D$5:$ABF$18,MATCH(UsagePerHour!$B76,Sales!$C$5:$C$18,0),MATCH(UsagePerHour!GA$4,Sales!$D$3:$ABF$3,0))/GA$2*INDEX(Usage!$D$5:$ABF$11,MATCH(UsagePerHour!$B$68,Usage!$C$5:$C$11,0),MATCH(UsagePerHour!GA$4,Usage!$D$3:$ABF$3,0)),"")</f>
        <v>0.16225329681778941</v>
      </c>
      <c r="GB76" s="27">
        <f>IFERROR(INDEX(Sales!$D$5:$ABF$18,MATCH(UsagePerHour!$B76,Sales!$C$5:$C$18,0),MATCH(UsagePerHour!GB$4,Sales!$D$3:$ABF$3,0))/GB$2*INDEX(Usage!$D$5:$ABF$11,MATCH(UsagePerHour!$B$68,Usage!$C$5:$C$11,0),MATCH(UsagePerHour!GB$4,Usage!$D$3:$ABF$3,0)),"")</f>
        <v>0.22834774792284146</v>
      </c>
      <c r="GC76" s="27">
        <f>IFERROR(INDEX(Sales!$D$5:$ABF$18,MATCH(UsagePerHour!$B76,Sales!$C$5:$C$18,0),MATCH(UsagePerHour!GC$4,Sales!$D$3:$ABF$3,0))/GC$2*INDEX(Usage!$D$5:$ABF$11,MATCH(UsagePerHour!$B$68,Usage!$C$5:$C$11,0),MATCH(UsagePerHour!GC$4,Usage!$D$3:$ABF$3,0)),"")</f>
        <v>0.35729800222599467</v>
      </c>
      <c r="GD76" s="27">
        <f>IFERROR(INDEX(Sales!$D$5:$ABF$18,MATCH(UsagePerHour!$B76,Sales!$C$5:$C$18,0),MATCH(UsagePerHour!GD$4,Sales!$D$3:$ABF$3,0))/GD$2*INDEX(Usage!$D$5:$ABF$11,MATCH(UsagePerHour!$B$68,Usage!$C$5:$C$11,0),MATCH(UsagePerHour!GD$4,Usage!$D$3:$ABF$3,0)),"")</f>
        <v>0.19777906172872492</v>
      </c>
      <c r="GE76" s="27">
        <f>IFERROR(INDEX(Sales!$D$5:$ABF$18,MATCH(UsagePerHour!$B76,Sales!$C$5:$C$18,0),MATCH(UsagePerHour!GE$4,Sales!$D$3:$ABF$3,0))/GE$2*INDEX(Usage!$D$5:$ABF$11,MATCH(UsagePerHour!$B$68,Usage!$C$5:$C$11,0),MATCH(UsagePerHour!GE$4,Usage!$D$3:$ABF$3,0)),"")</f>
        <v>0.21797717995740651</v>
      </c>
      <c r="GF76" s="27">
        <f>IFERROR(INDEX(Sales!$D$5:$ABF$18,MATCH(UsagePerHour!$B76,Sales!$C$5:$C$18,0),MATCH(UsagePerHour!GF$4,Sales!$D$3:$ABF$3,0))/GF$2*INDEX(Usage!$D$5:$ABF$11,MATCH(UsagePerHour!$B$68,Usage!$C$5:$C$11,0),MATCH(UsagePerHour!GF$4,Usage!$D$3:$ABF$3,0)),"")</f>
        <v>0.18153389047900378</v>
      </c>
      <c r="GG76" s="27">
        <f>IFERROR(INDEX(Sales!$D$5:$ABF$18,MATCH(UsagePerHour!$B76,Sales!$C$5:$C$18,0),MATCH(UsagePerHour!GG$4,Sales!$D$3:$ABF$3,0))/GG$2*INDEX(Usage!$D$5:$ABF$11,MATCH(UsagePerHour!$B$68,Usage!$C$5:$C$11,0),MATCH(UsagePerHour!GG$4,Usage!$D$3:$ABF$3,0)),"")</f>
        <v>0.26142488285359095</v>
      </c>
      <c r="GH76" s="27">
        <f>IFERROR(INDEX(Sales!$D$5:$ABF$18,MATCH(UsagePerHour!$B76,Sales!$C$5:$C$18,0),MATCH(UsagePerHour!GH$4,Sales!$D$3:$ABF$3,0))/GH$2*INDEX(Usage!$D$5:$ABF$11,MATCH(UsagePerHour!$B$68,Usage!$C$5:$C$11,0),MATCH(UsagePerHour!GH$4,Usage!$D$3:$ABF$3,0)),"")</f>
        <v>0.15355548209571609</v>
      </c>
      <c r="GI76" s="27">
        <f>IFERROR(INDEX(Sales!$D$5:$ABF$18,MATCH(UsagePerHour!$B76,Sales!$C$5:$C$18,0),MATCH(UsagePerHour!GI$4,Sales!$D$3:$ABF$3,0))/GI$2*INDEX(Usage!$D$5:$ABF$11,MATCH(UsagePerHour!$B$68,Usage!$C$5:$C$11,0),MATCH(UsagePerHour!GI$4,Usage!$D$3:$ABF$3,0)),"")</f>
        <v>0.22930040819625755</v>
      </c>
      <c r="GJ76" s="27">
        <f>IFERROR(INDEX(Sales!$D$5:$ABF$18,MATCH(UsagePerHour!$B76,Sales!$C$5:$C$18,0),MATCH(UsagePerHour!GJ$4,Sales!$D$3:$ABF$3,0))/GJ$2*INDEX(Usage!$D$5:$ABF$11,MATCH(UsagePerHour!$B$68,Usage!$C$5:$C$11,0),MATCH(UsagePerHour!GJ$4,Usage!$D$3:$ABF$3,0)),"")</f>
        <v>0.11915069653849031</v>
      </c>
      <c r="GK76" s="27">
        <f>IFERROR(INDEX(Sales!$D$5:$ABF$18,MATCH(UsagePerHour!$B76,Sales!$C$5:$C$18,0),MATCH(UsagePerHour!GK$4,Sales!$D$3:$ABF$3,0))/GK$2*INDEX(Usage!$D$5:$ABF$11,MATCH(UsagePerHour!$B$68,Usage!$C$5:$C$11,0),MATCH(UsagePerHour!GK$4,Usage!$D$3:$ABF$3,0)),"")</f>
        <v>0.19190160575877321</v>
      </c>
      <c r="GL76" s="27">
        <f>IFERROR(INDEX(Sales!$D$5:$ABF$18,MATCH(UsagePerHour!$B76,Sales!$C$5:$C$18,0),MATCH(UsagePerHour!GL$4,Sales!$D$3:$ABF$3,0))/GL$2*INDEX(Usage!$D$5:$ABF$11,MATCH(UsagePerHour!$B$68,Usage!$C$5:$C$11,0),MATCH(UsagePerHour!GL$4,Usage!$D$3:$ABF$3,0)),"")</f>
        <v>0.27286989618306434</v>
      </c>
      <c r="GM76" s="27">
        <f>IFERROR(INDEX(Sales!$D$5:$ABF$18,MATCH(UsagePerHour!$B76,Sales!$C$5:$C$18,0),MATCH(UsagePerHour!GM$4,Sales!$D$3:$ABF$3,0))/GM$2*INDEX(Usage!$D$5:$ABF$11,MATCH(UsagePerHour!$B$68,Usage!$C$5:$C$11,0),MATCH(UsagePerHour!GM$4,Usage!$D$3:$ABF$3,0)),"")</f>
        <v>0.17348527088560542</v>
      </c>
      <c r="GN76" s="27">
        <f>IFERROR(INDEX(Sales!$D$5:$ABF$18,MATCH(UsagePerHour!$B76,Sales!$C$5:$C$18,0),MATCH(UsagePerHour!GN$4,Sales!$D$3:$ABF$3,0))/GN$2*INDEX(Usage!$D$5:$ABF$11,MATCH(UsagePerHour!$B$68,Usage!$C$5:$C$11,0),MATCH(UsagePerHour!GN$4,Usage!$D$3:$ABF$3,0)),"")</f>
        <v>0.15649408948077212</v>
      </c>
      <c r="GO76" s="27">
        <f>IFERROR(INDEX(Sales!$D$5:$ABF$18,MATCH(UsagePerHour!$B76,Sales!$C$5:$C$18,0),MATCH(UsagePerHour!GO$4,Sales!$D$3:$ABF$3,0))/GO$2*INDEX(Usage!$D$5:$ABF$11,MATCH(UsagePerHour!$B$68,Usage!$C$5:$C$11,0),MATCH(UsagePerHour!GO$4,Usage!$D$3:$ABF$3,0)),"")</f>
        <v>0.28426434935299461</v>
      </c>
      <c r="GP76" s="27">
        <f>IFERROR(INDEX(Sales!$D$5:$ABF$18,MATCH(UsagePerHour!$B76,Sales!$C$5:$C$18,0),MATCH(UsagePerHour!GP$4,Sales!$D$3:$ABF$3,0))/GP$2*INDEX(Usage!$D$5:$ABF$11,MATCH(UsagePerHour!$B$68,Usage!$C$5:$C$11,0),MATCH(UsagePerHour!GP$4,Usage!$D$3:$ABF$3,0)),"")</f>
        <v>1.103890950062197</v>
      </c>
      <c r="GQ76" s="27">
        <f>IFERROR(INDEX(Sales!$D$5:$ABF$18,MATCH(UsagePerHour!$B76,Sales!$C$5:$C$18,0),MATCH(UsagePerHour!GQ$4,Sales!$D$3:$ABF$3,0))/GQ$2*INDEX(Usage!$D$5:$ABF$11,MATCH(UsagePerHour!$B$68,Usage!$C$5:$C$11,0),MATCH(UsagePerHour!GQ$4,Usage!$D$3:$ABF$3,0)),"")</f>
        <v>0.20739560803569687</v>
      </c>
      <c r="GR76" s="27">
        <f>IFERROR(INDEX(Sales!$D$5:$ABF$18,MATCH(UsagePerHour!$B76,Sales!$C$5:$C$18,0),MATCH(UsagePerHour!GR$4,Sales!$D$3:$ABF$3,0))/GR$2*INDEX(Usage!$D$5:$ABF$11,MATCH(UsagePerHour!$B$68,Usage!$C$5:$C$11,0),MATCH(UsagePerHour!GR$4,Usage!$D$3:$ABF$3,0)),"")</f>
        <v>0.34657956623711839</v>
      </c>
      <c r="GS76" s="27">
        <f>IFERROR(INDEX(Sales!$D$5:$ABF$18,MATCH(UsagePerHour!$B76,Sales!$C$5:$C$18,0),MATCH(UsagePerHour!GS$4,Sales!$D$3:$ABF$3,0))/GS$2*INDEX(Usage!$D$5:$ABF$11,MATCH(UsagePerHour!$B$68,Usage!$C$5:$C$11,0),MATCH(UsagePerHour!GS$4,Usage!$D$3:$ABF$3,0)),"")</f>
        <v>0.24395929192229038</v>
      </c>
      <c r="GT76" s="27">
        <f>IFERROR(INDEX(Sales!$D$5:$ABF$18,MATCH(UsagePerHour!$B76,Sales!$C$5:$C$18,0),MATCH(UsagePerHour!GT$4,Sales!$D$3:$ABF$3,0))/GT$2*INDEX(Usage!$D$5:$ABF$11,MATCH(UsagePerHour!$B$68,Usage!$C$5:$C$11,0),MATCH(UsagePerHour!GT$4,Usage!$D$3:$ABF$3,0)),"")</f>
        <v>0.16053348991318206</v>
      </c>
      <c r="GU76" s="27">
        <f>IFERROR(INDEX(Sales!$D$5:$ABF$18,MATCH(UsagePerHour!$B76,Sales!$C$5:$C$18,0),MATCH(UsagePerHour!GU$4,Sales!$D$3:$ABF$3,0))/GU$2*INDEX(Usage!$D$5:$ABF$11,MATCH(UsagePerHour!$B$68,Usage!$C$5:$C$11,0),MATCH(UsagePerHour!GU$4,Usage!$D$3:$ABF$3,0)),"")</f>
        <v>8.5937956343411503E-2</v>
      </c>
      <c r="GV76" s="27">
        <f>IFERROR(INDEX(Sales!$D$5:$ABF$18,MATCH(UsagePerHour!$B76,Sales!$C$5:$C$18,0),MATCH(UsagePerHour!GV$4,Sales!$D$3:$ABF$3,0))/GV$2*INDEX(Usage!$D$5:$ABF$11,MATCH(UsagePerHour!$B$68,Usage!$C$5:$C$11,0),MATCH(UsagePerHour!GV$4,Usage!$D$3:$ABF$3,0)),"")</f>
        <v>0.30073929223493734</v>
      </c>
      <c r="GW76" s="27">
        <f>IFERROR(INDEX(Sales!$D$5:$ABF$18,MATCH(UsagePerHour!$B76,Sales!$C$5:$C$18,0),MATCH(UsagePerHour!GW$4,Sales!$D$3:$ABF$3,0))/GW$2*INDEX(Usage!$D$5:$ABF$11,MATCH(UsagePerHour!$B$68,Usage!$C$5:$C$11,0),MATCH(UsagePerHour!GW$4,Usage!$D$3:$ABF$3,0)),"")</f>
        <v>0.48234198966080494</v>
      </c>
      <c r="GX76" s="27">
        <f>IFERROR(INDEX(Sales!$D$5:$ABF$18,MATCH(UsagePerHour!$B76,Sales!$C$5:$C$18,0),MATCH(UsagePerHour!GX$4,Sales!$D$3:$ABF$3,0))/GX$2*INDEX(Usage!$D$5:$ABF$11,MATCH(UsagePerHour!$B$68,Usage!$C$5:$C$11,0),MATCH(UsagePerHour!GX$4,Usage!$D$3:$ABF$3,0)),"")</f>
        <v>5.1373044583156863E-2</v>
      </c>
      <c r="GY76" s="27">
        <f>IFERROR(INDEX(Sales!$D$5:$ABF$18,MATCH(UsagePerHour!$B76,Sales!$C$5:$C$18,0),MATCH(UsagePerHour!GY$4,Sales!$D$3:$ABF$3,0))/GY$2*INDEX(Usage!$D$5:$ABF$11,MATCH(UsagePerHour!$B$68,Usage!$C$5:$C$11,0),MATCH(UsagePerHour!GY$4,Usage!$D$3:$ABF$3,0)),"")</f>
        <v>0.39926143594934721</v>
      </c>
      <c r="GZ76" s="27">
        <f>IFERROR(INDEX(Sales!$D$5:$ABF$18,MATCH(UsagePerHour!$B76,Sales!$C$5:$C$18,0),MATCH(UsagePerHour!GZ$4,Sales!$D$3:$ABF$3,0))/GZ$2*INDEX(Usage!$D$5:$ABF$11,MATCH(UsagePerHour!$B$68,Usage!$C$5:$C$11,0),MATCH(UsagePerHour!GZ$4,Usage!$D$3:$ABF$3,0)),"")</f>
        <v>0.53859560878243518</v>
      </c>
      <c r="HA76" s="27">
        <f>IFERROR(INDEX(Sales!$D$5:$ABF$18,MATCH(UsagePerHour!$B76,Sales!$C$5:$C$18,0),MATCH(UsagePerHour!HA$4,Sales!$D$3:$ABF$3,0))/HA$2*INDEX(Usage!$D$5:$ABF$11,MATCH(UsagePerHour!$B$68,Usage!$C$5:$C$11,0),MATCH(UsagePerHour!HA$4,Usage!$D$3:$ABF$3,0)),"")</f>
        <v>0.169018390023776</v>
      </c>
      <c r="HB76" s="27">
        <f>IFERROR(INDEX(Sales!$D$5:$ABF$18,MATCH(UsagePerHour!$B76,Sales!$C$5:$C$18,0),MATCH(UsagePerHour!HB$4,Sales!$D$3:$ABF$3,0))/HB$2*INDEX(Usage!$D$5:$ABF$11,MATCH(UsagePerHour!$B$68,Usage!$C$5:$C$11,0),MATCH(UsagePerHour!HB$4,Usage!$D$3:$ABF$3,0)),"")</f>
        <v>0.16755047433714426</v>
      </c>
      <c r="HC76" s="27">
        <f>IFERROR(INDEX(Sales!$D$5:$ABF$18,MATCH(UsagePerHour!$B76,Sales!$C$5:$C$18,0),MATCH(UsagePerHour!HC$4,Sales!$D$3:$ABF$3,0))/HC$2*INDEX(Usage!$D$5:$ABF$11,MATCH(UsagePerHour!$B$68,Usage!$C$5:$C$11,0),MATCH(UsagePerHour!HC$4,Usage!$D$3:$ABF$3,0)),"")</f>
        <v>9.6104471150627355E-2</v>
      </c>
      <c r="HD76" s="27">
        <f>IFERROR(INDEX(Sales!$D$5:$ABF$18,MATCH(UsagePerHour!$B76,Sales!$C$5:$C$18,0),MATCH(UsagePerHour!HD$4,Sales!$D$3:$ABF$3,0))/HD$2*INDEX(Usage!$D$5:$ABF$11,MATCH(UsagePerHour!$B$68,Usage!$C$5:$C$11,0),MATCH(UsagePerHour!HD$4,Usage!$D$3:$ABF$3,0)),"")</f>
        <v>0.21002687953082999</v>
      </c>
      <c r="HE76" s="27">
        <f>IFERROR(INDEX(Sales!$D$5:$ABF$18,MATCH(UsagePerHour!$B76,Sales!$C$5:$C$18,0),MATCH(UsagePerHour!HE$4,Sales!$D$3:$ABF$3,0))/HE$2*INDEX(Usage!$D$5:$ABF$11,MATCH(UsagePerHour!$B$68,Usage!$C$5:$C$11,0),MATCH(UsagePerHour!HE$4,Usage!$D$3:$ABF$3,0)),"")</f>
        <v>7.5501640277024565E-2</v>
      </c>
      <c r="HF76" s="27">
        <f>IFERROR(INDEX(Sales!$D$5:$ABF$18,MATCH(UsagePerHour!$B76,Sales!$C$5:$C$18,0),MATCH(UsagePerHour!HF$4,Sales!$D$3:$ABF$3,0))/HF$2*INDEX(Usage!$D$5:$ABF$11,MATCH(UsagePerHour!$B$68,Usage!$C$5:$C$11,0),MATCH(UsagePerHour!HF$4,Usage!$D$3:$ABF$3,0)),"")</f>
        <v>0.33511845795198597</v>
      </c>
      <c r="HG76" s="27">
        <f>IFERROR(INDEX(Sales!$D$5:$ABF$18,MATCH(UsagePerHour!$B76,Sales!$C$5:$C$18,0),MATCH(UsagePerHour!HG$4,Sales!$D$3:$ABF$3,0))/HG$2*INDEX(Usage!$D$5:$ABF$11,MATCH(UsagePerHour!$B$68,Usage!$C$5:$C$11,0),MATCH(UsagePerHour!HG$4,Usage!$D$3:$ABF$3,0)),"")</f>
        <v>0.38341530563550907</v>
      </c>
      <c r="HH76" s="27">
        <f>IFERROR(INDEX(Sales!$D$5:$ABF$18,MATCH(UsagePerHour!$B76,Sales!$C$5:$C$18,0),MATCH(UsagePerHour!HH$4,Sales!$D$3:$ABF$3,0))/HH$2*INDEX(Usage!$D$5:$ABF$11,MATCH(UsagePerHour!$B$68,Usage!$C$5:$C$11,0),MATCH(UsagePerHour!HH$4,Usage!$D$3:$ABF$3,0)),"")</f>
        <v>0.26176391573912633</v>
      </c>
      <c r="HI76" s="27">
        <f>IFERROR(INDEX(Sales!$D$5:$ABF$18,MATCH(UsagePerHour!$B76,Sales!$C$5:$C$18,0),MATCH(UsagePerHour!HI$4,Sales!$D$3:$ABF$3,0))/HI$2*INDEX(Usage!$D$5:$ABF$11,MATCH(UsagePerHour!$B$68,Usage!$C$5:$C$11,0),MATCH(UsagePerHour!HI$4,Usage!$D$3:$ABF$3,0)),"")</f>
        <v>0.28452094295311986</v>
      </c>
      <c r="HJ76" s="27">
        <f>IFERROR(INDEX(Sales!$D$5:$ABF$18,MATCH(UsagePerHour!$B76,Sales!$C$5:$C$18,0),MATCH(UsagePerHour!HJ$4,Sales!$D$3:$ABF$3,0))/HJ$2*INDEX(Usage!$D$5:$ABF$11,MATCH(UsagePerHour!$B$68,Usage!$C$5:$C$11,0),MATCH(UsagePerHour!HJ$4,Usage!$D$3:$ABF$3,0)),"")</f>
        <v>0.27142751057045655</v>
      </c>
      <c r="HK76" s="27">
        <f>IFERROR(INDEX(Sales!$D$5:$ABF$18,MATCH(UsagePerHour!$B76,Sales!$C$5:$C$18,0),MATCH(UsagePerHour!HK$4,Sales!$D$3:$ABF$3,0))/HK$2*INDEX(Usage!$D$5:$ABF$11,MATCH(UsagePerHour!$B$68,Usage!$C$5:$C$11,0),MATCH(UsagePerHour!HK$4,Usage!$D$3:$ABF$3,0)),"")</f>
        <v>0.34189158769462946</v>
      </c>
      <c r="HL76" s="27">
        <f>IFERROR(INDEX(Sales!$D$5:$ABF$18,MATCH(UsagePerHour!$B76,Sales!$C$5:$C$18,0),MATCH(UsagePerHour!HL$4,Sales!$D$3:$ABF$3,0))/HL$2*INDEX(Usage!$D$5:$ABF$11,MATCH(UsagePerHour!$B$68,Usage!$C$5:$C$11,0),MATCH(UsagePerHour!HL$4,Usage!$D$3:$ABF$3,0)),"")</f>
        <v>0.32306449569183987</v>
      </c>
      <c r="HM76" s="27">
        <f>IFERROR(INDEX(Sales!$D$5:$ABF$18,MATCH(UsagePerHour!$B76,Sales!$C$5:$C$18,0),MATCH(UsagePerHour!HM$4,Sales!$D$3:$ABF$3,0))/HM$2*INDEX(Usage!$D$5:$ABF$11,MATCH(UsagePerHour!$B$68,Usage!$C$5:$C$11,0),MATCH(UsagePerHour!HM$4,Usage!$D$3:$ABF$3,0)),"")</f>
        <v>0.58848971758377222</v>
      </c>
      <c r="HN76" s="27">
        <f>IFERROR(INDEX(Sales!$D$5:$ABF$18,MATCH(UsagePerHour!$B76,Sales!$C$5:$C$18,0),MATCH(UsagePerHour!HN$4,Sales!$D$3:$ABF$3,0))/HN$2*INDEX(Usage!$D$5:$ABF$11,MATCH(UsagePerHour!$B$68,Usage!$C$5:$C$11,0),MATCH(UsagePerHour!HN$4,Usage!$D$3:$ABF$3,0)),"")</f>
        <v>0.19997280195825903</v>
      </c>
      <c r="HO76" s="27">
        <f>IFERROR(INDEX(Sales!$D$5:$ABF$18,MATCH(UsagePerHour!$B76,Sales!$C$5:$C$18,0),MATCH(UsagePerHour!HO$4,Sales!$D$3:$ABF$3,0))/HO$2*INDEX(Usage!$D$5:$ABF$11,MATCH(UsagePerHour!$B$68,Usage!$C$5:$C$11,0),MATCH(UsagePerHour!HO$4,Usage!$D$3:$ABF$3,0)),"")</f>
        <v>0.18759680495287584</v>
      </c>
      <c r="HP76" s="27">
        <f>IFERROR(INDEX(Sales!$D$5:$ABF$18,MATCH(UsagePerHour!$B76,Sales!$C$5:$C$18,0),MATCH(UsagePerHour!HP$4,Sales!$D$3:$ABF$3,0))/HP$2*INDEX(Usage!$D$5:$ABF$11,MATCH(UsagePerHour!$B$68,Usage!$C$5:$C$11,0),MATCH(UsagePerHour!HP$4,Usage!$D$3:$ABF$3,0)),"")</f>
        <v>0.16250468129728113</v>
      </c>
      <c r="HQ76" s="27">
        <f>IFERROR(INDEX(Sales!$D$5:$ABF$18,MATCH(UsagePerHour!$B76,Sales!$C$5:$C$18,0),MATCH(UsagePerHour!HQ$4,Sales!$D$3:$ABF$3,0))/HQ$2*INDEX(Usage!$D$5:$ABF$11,MATCH(UsagePerHour!$B$68,Usage!$C$5:$C$11,0),MATCH(UsagePerHour!HQ$4,Usage!$D$3:$ABF$3,0)),"")</f>
        <v>0.2559197935519627</v>
      </c>
      <c r="HR76" s="27">
        <f>IFERROR(INDEX(Sales!$D$5:$ABF$18,MATCH(UsagePerHour!$B76,Sales!$C$5:$C$18,0),MATCH(UsagePerHour!HR$4,Sales!$D$3:$ABF$3,0))/HR$2*INDEX(Usage!$D$5:$ABF$11,MATCH(UsagePerHour!$B$68,Usage!$C$5:$C$11,0),MATCH(UsagePerHour!HR$4,Usage!$D$3:$ABF$3,0)),"")</f>
        <v>0.31558757620298306</v>
      </c>
      <c r="HS76" s="27">
        <f>IFERROR(INDEX(Sales!$D$5:$ABF$18,MATCH(UsagePerHour!$B76,Sales!$C$5:$C$18,0),MATCH(UsagePerHour!HS$4,Sales!$D$3:$ABF$3,0))/HS$2*INDEX(Usage!$D$5:$ABF$11,MATCH(UsagePerHour!$B$68,Usage!$C$5:$C$11,0),MATCH(UsagePerHour!HS$4,Usage!$D$3:$ABF$3,0)),"")</f>
        <v>0.128639290338384</v>
      </c>
      <c r="HT76" s="27">
        <f>IFERROR(INDEX(Sales!$D$5:$ABF$18,MATCH(UsagePerHour!$B76,Sales!$C$5:$C$18,0),MATCH(UsagePerHour!HT$4,Sales!$D$3:$ABF$3,0))/HT$2*INDEX(Usage!$D$5:$ABF$11,MATCH(UsagePerHour!$B$68,Usage!$C$5:$C$11,0),MATCH(UsagePerHour!HT$4,Usage!$D$3:$ABF$3,0)),"")</f>
        <v>0.3737249187752289</v>
      </c>
      <c r="HU76" s="27">
        <f>IFERROR(INDEX(Sales!$D$5:$ABF$18,MATCH(UsagePerHour!$B76,Sales!$C$5:$C$18,0),MATCH(UsagePerHour!HU$4,Sales!$D$3:$ABF$3,0))/HU$2*INDEX(Usage!$D$5:$ABF$11,MATCH(UsagePerHour!$B$68,Usage!$C$5:$C$11,0),MATCH(UsagePerHour!HU$4,Usage!$D$3:$ABF$3,0)),"")</f>
        <v>0.26024875024394639</v>
      </c>
      <c r="HV76" s="27">
        <f>IFERROR(INDEX(Sales!$D$5:$ABF$18,MATCH(UsagePerHour!$B76,Sales!$C$5:$C$18,0),MATCH(UsagePerHour!HV$4,Sales!$D$3:$ABF$3,0))/HV$2*INDEX(Usage!$D$5:$ABF$11,MATCH(UsagePerHour!$B$68,Usage!$C$5:$C$11,0),MATCH(UsagePerHour!HV$4,Usage!$D$3:$ABF$3,0)),"")</f>
        <v>0.1811467243807757</v>
      </c>
      <c r="HW76" s="27">
        <f>IFERROR(INDEX(Sales!$D$5:$ABF$18,MATCH(UsagePerHour!$B76,Sales!$C$5:$C$18,0),MATCH(UsagePerHour!HW$4,Sales!$D$3:$ABF$3,0))/HW$2*INDEX(Usage!$D$5:$ABF$11,MATCH(UsagePerHour!$B$68,Usage!$C$5:$C$11,0),MATCH(UsagePerHour!HW$4,Usage!$D$3:$ABF$3,0)),"")</f>
        <v>0.6378315350556677</v>
      </c>
      <c r="HX76" s="27">
        <f>IFERROR(INDEX(Sales!$D$5:$ABF$18,MATCH(UsagePerHour!$B76,Sales!$C$5:$C$18,0),MATCH(UsagePerHour!HX$4,Sales!$D$3:$ABF$3,0))/HX$2*INDEX(Usage!$D$5:$ABF$11,MATCH(UsagePerHour!$B$68,Usage!$C$5:$C$11,0),MATCH(UsagePerHour!HX$4,Usage!$D$3:$ABF$3,0)),"")</f>
        <v>0.19424614185145267</v>
      </c>
      <c r="HY76" s="27">
        <f>IFERROR(INDEX(Sales!$D$5:$ABF$18,MATCH(UsagePerHour!$B76,Sales!$C$5:$C$18,0),MATCH(UsagePerHour!HY$4,Sales!$D$3:$ABF$3,0))/HY$2*INDEX(Usage!$D$5:$ABF$11,MATCH(UsagePerHour!$B$68,Usage!$C$5:$C$11,0),MATCH(UsagePerHour!HY$4,Usage!$D$3:$ABF$3,0)),"")</f>
        <v>0.39344700753311324</v>
      </c>
      <c r="HZ76" s="27">
        <f>IFERROR(INDEX(Sales!$D$5:$ABF$18,MATCH(UsagePerHour!$B76,Sales!$C$5:$C$18,0),MATCH(UsagePerHour!HZ$4,Sales!$D$3:$ABF$3,0))/HZ$2*INDEX(Usage!$D$5:$ABF$11,MATCH(UsagePerHour!$B$68,Usage!$C$5:$C$11,0),MATCH(UsagePerHour!HZ$4,Usage!$D$3:$ABF$3,0)),"")</f>
        <v>0.38714489209019809</v>
      </c>
      <c r="IA76" s="27">
        <f>IFERROR(INDEX(Sales!$D$5:$ABF$18,MATCH(UsagePerHour!$B76,Sales!$C$5:$C$18,0),MATCH(UsagePerHour!IA$4,Sales!$D$3:$ABF$3,0))/IA$2*INDEX(Usage!$D$5:$ABF$11,MATCH(UsagePerHour!$B$68,Usage!$C$5:$C$11,0),MATCH(UsagePerHour!IA$4,Usage!$D$3:$ABF$3,0)),"")</f>
        <v>0.25706333873357184</v>
      </c>
      <c r="IB76" s="27">
        <f>IFERROR(INDEX(Sales!$D$5:$ABF$18,MATCH(UsagePerHour!$B76,Sales!$C$5:$C$18,0),MATCH(UsagePerHour!IB$4,Sales!$D$3:$ABF$3,0))/IB$2*INDEX(Usage!$D$5:$ABF$11,MATCH(UsagePerHour!$B$68,Usage!$C$5:$C$11,0),MATCH(UsagePerHour!IB$4,Usage!$D$3:$ABF$3,0)),"")</f>
        <v>0.26733257318378556</v>
      </c>
      <c r="IC76" s="27">
        <f>IFERROR(INDEX(Sales!$D$5:$ABF$18,MATCH(UsagePerHour!$B76,Sales!$C$5:$C$18,0),MATCH(UsagePerHour!IC$4,Sales!$D$3:$ABF$3,0))/IC$2*INDEX(Usage!$D$5:$ABF$11,MATCH(UsagePerHour!$B$68,Usage!$C$5:$C$11,0),MATCH(UsagePerHour!IC$4,Usage!$D$3:$ABF$3,0)),"")</f>
        <v>0.10535151274716556</v>
      </c>
      <c r="ID76" s="27">
        <f>IFERROR(INDEX(Sales!$D$5:$ABF$18,MATCH(UsagePerHour!$B76,Sales!$C$5:$C$18,0),MATCH(UsagePerHour!ID$4,Sales!$D$3:$ABF$3,0))/ID$2*INDEX(Usage!$D$5:$ABF$11,MATCH(UsagePerHour!$B$68,Usage!$C$5:$C$11,0),MATCH(UsagePerHour!ID$4,Usage!$D$3:$ABF$3,0)),"")</f>
        <v>0.45387511766551619</v>
      </c>
      <c r="IE76" s="27">
        <f>IFERROR(INDEX(Sales!$D$5:$ABF$18,MATCH(UsagePerHour!$B76,Sales!$C$5:$C$18,0),MATCH(UsagePerHour!IE$4,Sales!$D$3:$ABF$3,0))/IE$2*INDEX(Usage!$D$5:$ABF$11,MATCH(UsagePerHour!$B$68,Usage!$C$5:$C$11,0),MATCH(UsagePerHour!IE$4,Usage!$D$3:$ABF$3,0)),"")</f>
        <v>0.26039045378691922</v>
      </c>
      <c r="IF76" s="27">
        <f>IFERROR(INDEX(Sales!$D$5:$ABF$18,MATCH(UsagePerHour!$B76,Sales!$C$5:$C$18,0),MATCH(UsagePerHour!IF$4,Sales!$D$3:$ABF$3,0))/IF$2*INDEX(Usage!$D$5:$ABF$11,MATCH(UsagePerHour!$B$68,Usage!$C$5:$C$11,0),MATCH(UsagePerHour!IF$4,Usage!$D$3:$ABF$3,0)),"")</f>
        <v>0.27344369523716283</v>
      </c>
      <c r="IG76" s="27">
        <f>IFERROR(INDEX(Sales!$D$5:$ABF$18,MATCH(UsagePerHour!$B76,Sales!$C$5:$C$18,0),MATCH(UsagePerHour!IG$4,Sales!$D$3:$ABF$3,0))/IG$2*INDEX(Usage!$D$5:$ABF$11,MATCH(UsagePerHour!$B$68,Usage!$C$5:$C$11,0),MATCH(UsagePerHour!IG$4,Usage!$D$3:$ABF$3,0)),"")</f>
        <v>0.26398338469517002</v>
      </c>
      <c r="IH76" s="27">
        <f>IFERROR(INDEX(Sales!$D$5:$ABF$18,MATCH(UsagePerHour!$B76,Sales!$C$5:$C$18,0),MATCH(UsagePerHour!IH$4,Sales!$D$3:$ABF$3,0))/IH$2*INDEX(Usage!$D$5:$ABF$11,MATCH(UsagePerHour!$B$68,Usage!$C$5:$C$11,0),MATCH(UsagePerHour!IH$4,Usage!$D$3:$ABF$3,0)),"")</f>
        <v>0.22119760791012172</v>
      </c>
      <c r="II76" s="27">
        <f>IFERROR(INDEX(Sales!$D$5:$ABF$18,MATCH(UsagePerHour!$B76,Sales!$C$5:$C$18,0),MATCH(UsagePerHour!II$4,Sales!$D$3:$ABF$3,0))/II$2*INDEX(Usage!$D$5:$ABF$11,MATCH(UsagePerHour!$B$68,Usage!$C$5:$C$11,0),MATCH(UsagePerHour!II$4,Usage!$D$3:$ABF$3,0)),"")</f>
        <v>0.44981599334776845</v>
      </c>
      <c r="IJ76" s="27">
        <f>IFERROR(INDEX(Sales!$D$5:$ABF$18,MATCH(UsagePerHour!$B76,Sales!$C$5:$C$18,0),MATCH(UsagePerHour!IJ$4,Sales!$D$3:$ABF$3,0))/IJ$2*INDEX(Usage!$D$5:$ABF$11,MATCH(UsagePerHour!$B$68,Usage!$C$5:$C$11,0),MATCH(UsagePerHour!IJ$4,Usage!$D$3:$ABF$3,0)),"")</f>
        <v>0.13632125450307267</v>
      </c>
      <c r="IK76" s="27">
        <f>IFERROR(INDEX(Sales!$D$5:$ABF$18,MATCH(UsagePerHour!$B76,Sales!$C$5:$C$18,0),MATCH(UsagePerHour!IK$4,Sales!$D$3:$ABF$3,0))/IK$2*INDEX(Usage!$D$5:$ABF$11,MATCH(UsagePerHour!$B$68,Usage!$C$5:$C$11,0),MATCH(UsagePerHour!IK$4,Usage!$D$3:$ABF$3,0)),"")</f>
        <v>0.39078657746148032</v>
      </c>
      <c r="IL76" s="27">
        <f>IFERROR(INDEX(Sales!$D$5:$ABF$18,MATCH(UsagePerHour!$B76,Sales!$C$5:$C$18,0),MATCH(UsagePerHour!IL$4,Sales!$D$3:$ABF$3,0))/IL$2*INDEX(Usage!$D$5:$ABF$11,MATCH(UsagePerHour!$B$68,Usage!$C$5:$C$11,0),MATCH(UsagePerHour!IL$4,Usage!$D$3:$ABF$3,0)),"")</f>
        <v>0.27151714581161585</v>
      </c>
      <c r="IM76" s="27">
        <f>IFERROR(INDEX(Sales!$D$5:$ABF$18,MATCH(UsagePerHour!$B76,Sales!$C$5:$C$18,0),MATCH(UsagePerHour!IM$4,Sales!$D$3:$ABF$3,0))/IM$2*INDEX(Usage!$D$5:$ABF$11,MATCH(UsagePerHour!$B$68,Usage!$C$5:$C$11,0),MATCH(UsagePerHour!IM$4,Usage!$D$3:$ABF$3,0)),"")</f>
        <v>0.33010516319267064</v>
      </c>
      <c r="IN76" s="27">
        <f>IFERROR(INDEX(Sales!$D$5:$ABF$18,MATCH(UsagePerHour!$B76,Sales!$C$5:$C$18,0),MATCH(UsagePerHour!IN$4,Sales!$D$3:$ABF$3,0))/IN$2*INDEX(Usage!$D$5:$ABF$11,MATCH(UsagePerHour!$B$68,Usage!$C$5:$C$11,0),MATCH(UsagePerHour!IN$4,Usage!$D$3:$ABF$3,0)),"")</f>
        <v>0.66280062662724504</v>
      </c>
      <c r="IO76" s="27">
        <f>IFERROR(INDEX(Sales!$D$5:$ABF$18,MATCH(UsagePerHour!$B76,Sales!$C$5:$C$18,0),MATCH(UsagePerHour!IO$4,Sales!$D$3:$ABF$3,0))/IO$2*INDEX(Usage!$D$5:$ABF$11,MATCH(UsagePerHour!$B$68,Usage!$C$5:$C$11,0),MATCH(UsagePerHour!IO$4,Usage!$D$3:$ABF$3,0)),"")</f>
        <v>0.16128901882064478</v>
      </c>
      <c r="IP76" s="27">
        <f>IFERROR(INDEX(Sales!$D$5:$ABF$18,MATCH(UsagePerHour!$B76,Sales!$C$5:$C$18,0),MATCH(UsagePerHour!IP$4,Sales!$D$3:$ABF$3,0))/IP$2*INDEX(Usage!$D$5:$ABF$11,MATCH(UsagePerHour!$B$68,Usage!$C$5:$C$11,0),MATCH(UsagePerHour!IP$4,Usage!$D$3:$ABF$3,0)),"")</f>
        <v>0.2006746874571132</v>
      </c>
      <c r="IQ76" s="27">
        <f>IFERROR(INDEX(Sales!$D$5:$ABF$18,MATCH(UsagePerHour!$B76,Sales!$C$5:$C$18,0),MATCH(UsagePerHour!IQ$4,Sales!$D$3:$ABF$3,0))/IQ$2*INDEX(Usage!$D$5:$ABF$11,MATCH(UsagePerHour!$B$68,Usage!$C$5:$C$11,0),MATCH(UsagePerHour!IQ$4,Usage!$D$3:$ABF$3,0)),"")</f>
        <v>7.8426703356146668E-2</v>
      </c>
      <c r="IR76" s="27">
        <f>IFERROR(INDEX(Sales!$D$5:$ABF$18,MATCH(UsagePerHour!$B76,Sales!$C$5:$C$18,0),MATCH(UsagePerHour!IR$4,Sales!$D$3:$ABF$3,0))/IR$2*INDEX(Usage!$D$5:$ABF$11,MATCH(UsagePerHour!$B$68,Usage!$C$5:$C$11,0),MATCH(UsagePerHour!IR$4,Usage!$D$3:$ABF$3,0)),"")</f>
        <v>0.2310183651294109</v>
      </c>
      <c r="IS76" s="27">
        <f>IFERROR(INDEX(Sales!$D$5:$ABF$18,MATCH(UsagePerHour!$B76,Sales!$C$5:$C$18,0),MATCH(UsagePerHour!IS$4,Sales!$D$3:$ABF$3,0))/IS$2*INDEX(Usage!$D$5:$ABF$11,MATCH(UsagePerHour!$B$68,Usage!$C$5:$C$11,0),MATCH(UsagePerHour!IS$4,Usage!$D$3:$ABF$3,0)),"")</f>
        <v>8.5895086571560697E-2</v>
      </c>
      <c r="IT76" s="27">
        <f>IFERROR(INDEX(Sales!$D$5:$ABF$18,MATCH(UsagePerHour!$B76,Sales!$C$5:$C$18,0),MATCH(UsagePerHour!IT$4,Sales!$D$3:$ABF$3,0))/IT$2*INDEX(Usage!$D$5:$ABF$11,MATCH(UsagePerHour!$B$68,Usage!$C$5:$C$11,0),MATCH(UsagePerHour!IT$4,Usage!$D$3:$ABF$3,0)),"")</f>
        <v>0.19881816824373277</v>
      </c>
      <c r="IU76" s="27">
        <f>IFERROR(INDEX(Sales!$D$5:$ABF$18,MATCH(UsagePerHour!$B76,Sales!$C$5:$C$18,0),MATCH(UsagePerHour!IU$4,Sales!$D$3:$ABF$3,0))/IU$2*INDEX(Usage!$D$5:$ABF$11,MATCH(UsagePerHour!$B$68,Usage!$C$5:$C$11,0),MATCH(UsagePerHour!IU$4,Usage!$D$3:$ABF$3,0)),"")</f>
        <v>0.22792737701115492</v>
      </c>
      <c r="IV76" s="27">
        <f>IFERROR(INDEX(Sales!$D$5:$ABF$18,MATCH(UsagePerHour!$B76,Sales!$C$5:$C$18,0),MATCH(UsagePerHour!IV$4,Sales!$D$3:$ABF$3,0))/IV$2*INDEX(Usage!$D$5:$ABF$11,MATCH(UsagePerHour!$B$68,Usage!$C$5:$C$11,0),MATCH(UsagePerHour!IV$4,Usage!$D$3:$ABF$3,0)),"")</f>
        <v>0.1663536770178192</v>
      </c>
      <c r="IW76" s="27">
        <f>IFERROR(INDEX(Sales!$D$5:$ABF$18,MATCH(UsagePerHour!$B76,Sales!$C$5:$C$18,0),MATCH(UsagePerHour!IW$4,Sales!$D$3:$ABF$3,0))/IW$2*INDEX(Usage!$D$5:$ABF$11,MATCH(UsagePerHour!$B$68,Usage!$C$5:$C$11,0),MATCH(UsagePerHour!IW$4,Usage!$D$3:$ABF$3,0)),"")</f>
        <v>0.53387470865783637</v>
      </c>
      <c r="IX76" s="27">
        <f>IFERROR(INDEX(Sales!$D$5:$ABF$18,MATCH(UsagePerHour!$B76,Sales!$C$5:$C$18,0),MATCH(UsagePerHour!IX$4,Sales!$D$3:$ABF$3,0))/IX$2*INDEX(Usage!$D$5:$ABF$11,MATCH(UsagePerHour!$B$68,Usage!$C$5:$C$11,0),MATCH(UsagePerHour!IX$4,Usage!$D$3:$ABF$3,0)),"")</f>
        <v>0.13107075628391096</v>
      </c>
      <c r="IY76" s="27">
        <f>IFERROR(INDEX(Sales!$D$5:$ABF$18,MATCH(UsagePerHour!$B76,Sales!$C$5:$C$18,0),MATCH(UsagePerHour!IY$4,Sales!$D$3:$ABF$3,0))/IY$2*INDEX(Usage!$D$5:$ABF$11,MATCH(UsagePerHour!$B$68,Usage!$C$5:$C$11,0),MATCH(UsagePerHour!IY$4,Usage!$D$3:$ABF$3,0)),"")</f>
        <v>0.39107267098586151</v>
      </c>
      <c r="IZ76" s="27">
        <f>IFERROR(INDEX(Sales!$D$5:$ABF$18,MATCH(UsagePerHour!$B76,Sales!$C$5:$C$18,0),MATCH(UsagePerHour!IZ$4,Sales!$D$3:$ABF$3,0))/IZ$2*INDEX(Usage!$D$5:$ABF$11,MATCH(UsagePerHour!$B$68,Usage!$C$5:$C$11,0),MATCH(UsagePerHour!IZ$4,Usage!$D$3:$ABF$3,0)),"")</f>
        <v>0.19462516379686889</v>
      </c>
      <c r="JA76" s="27">
        <f>IFERROR(INDEX(Sales!$D$5:$ABF$18,MATCH(UsagePerHour!$B76,Sales!$C$5:$C$18,0),MATCH(UsagePerHour!JA$4,Sales!$D$3:$ABF$3,0))/JA$2*INDEX(Usage!$D$5:$ABF$11,MATCH(UsagePerHour!$B$68,Usage!$C$5:$C$11,0),MATCH(UsagePerHour!JA$4,Usage!$D$3:$ABF$3,0)),"")</f>
        <v>0.17569781570953277</v>
      </c>
      <c r="JB76" s="27">
        <f>IFERROR(INDEX(Sales!$D$5:$ABF$18,MATCH(UsagePerHour!$B76,Sales!$C$5:$C$18,0),MATCH(UsagePerHour!JB$4,Sales!$D$3:$ABF$3,0))/JB$2*INDEX(Usage!$D$5:$ABF$11,MATCH(UsagePerHour!$B$68,Usage!$C$5:$C$11,0),MATCH(UsagePerHour!JB$4,Usage!$D$3:$ABF$3,0)),"")</f>
        <v>0.27847584789693319</v>
      </c>
      <c r="JC76" s="27">
        <f>IFERROR(INDEX(Sales!$D$5:$ABF$18,MATCH(UsagePerHour!$B76,Sales!$C$5:$C$18,0),MATCH(UsagePerHour!JC$4,Sales!$D$3:$ABF$3,0))/JC$2*INDEX(Usage!$D$5:$ABF$11,MATCH(UsagePerHour!$B$68,Usage!$C$5:$C$11,0),MATCH(UsagePerHour!JC$4,Usage!$D$3:$ABF$3,0)),"")</f>
        <v>0.99767364741202758</v>
      </c>
      <c r="JD76" s="27">
        <f>IFERROR(INDEX(Sales!$D$5:$ABF$18,MATCH(UsagePerHour!$B76,Sales!$C$5:$C$18,0),MATCH(UsagePerHour!JD$4,Sales!$D$3:$ABF$3,0))/JD$2*INDEX(Usage!$D$5:$ABF$11,MATCH(UsagePerHour!$B$68,Usage!$C$5:$C$11,0),MATCH(UsagePerHour!JD$4,Usage!$D$3:$ABF$3,0)),"")</f>
        <v>0.60167723907362014</v>
      </c>
      <c r="JE76" s="27">
        <f>IFERROR(INDEX(Sales!$D$5:$ABF$18,MATCH(UsagePerHour!$B76,Sales!$C$5:$C$18,0),MATCH(UsagePerHour!JE$4,Sales!$D$3:$ABF$3,0))/JE$2*INDEX(Usage!$D$5:$ABF$11,MATCH(UsagePerHour!$B$68,Usage!$C$5:$C$11,0),MATCH(UsagePerHour!JE$4,Usage!$D$3:$ABF$3,0)),"")</f>
        <v>0.24480877518852945</v>
      </c>
      <c r="JF76" s="27">
        <f>IFERROR(INDEX(Sales!$D$5:$ABF$18,MATCH(UsagePerHour!$B76,Sales!$C$5:$C$18,0),MATCH(UsagePerHour!JF$4,Sales!$D$3:$ABF$3,0))/JF$2*INDEX(Usage!$D$5:$ABF$11,MATCH(UsagePerHour!$B$68,Usage!$C$5:$C$11,0),MATCH(UsagePerHour!JF$4,Usage!$D$3:$ABF$3,0)),"")</f>
        <v>8.9043474357501942E-2</v>
      </c>
      <c r="JG76" s="27">
        <f>IFERROR(INDEX(Sales!$D$5:$ABF$18,MATCH(UsagePerHour!$B76,Sales!$C$5:$C$18,0),MATCH(UsagePerHour!JG$4,Sales!$D$3:$ABF$3,0))/JG$2*INDEX(Usage!$D$5:$ABF$11,MATCH(UsagePerHour!$B$68,Usage!$C$5:$C$11,0),MATCH(UsagePerHour!JG$4,Usage!$D$3:$ABF$3,0)),"")</f>
        <v>0.2240507875601247</v>
      </c>
      <c r="JH76" s="27">
        <f>IFERROR(INDEX(Sales!$D$5:$ABF$18,MATCH(UsagePerHour!$B76,Sales!$C$5:$C$18,0),MATCH(UsagePerHour!JH$4,Sales!$D$3:$ABF$3,0))/JH$2*INDEX(Usage!$D$5:$ABF$11,MATCH(UsagePerHour!$B$68,Usage!$C$5:$C$11,0),MATCH(UsagePerHour!JH$4,Usage!$D$3:$ABF$3,0)),"")</f>
        <v>0.50295601212192043</v>
      </c>
      <c r="JI76" s="27">
        <f>IFERROR(INDEX(Sales!$D$5:$ABF$18,MATCH(UsagePerHour!$B76,Sales!$C$5:$C$18,0),MATCH(UsagePerHour!JI$4,Sales!$D$3:$ABF$3,0))/JI$2*INDEX(Usage!$D$5:$ABF$11,MATCH(UsagePerHour!$B$68,Usage!$C$5:$C$11,0),MATCH(UsagePerHour!JI$4,Usage!$D$3:$ABF$3,0)),"")</f>
        <v>0.27178258032730135</v>
      </c>
      <c r="JJ76" s="27">
        <f>IFERROR(INDEX(Sales!$D$5:$ABF$18,MATCH(UsagePerHour!$B76,Sales!$C$5:$C$18,0),MATCH(UsagePerHour!JJ$4,Sales!$D$3:$ABF$3,0))/JJ$2*INDEX(Usage!$D$5:$ABF$11,MATCH(UsagePerHour!$B$68,Usage!$C$5:$C$11,0),MATCH(UsagePerHour!JJ$4,Usage!$D$3:$ABF$3,0)),"")</f>
        <v>0.20447553659564577</v>
      </c>
      <c r="JK76" s="27">
        <f>IFERROR(INDEX(Sales!$D$5:$ABF$18,MATCH(UsagePerHour!$B76,Sales!$C$5:$C$18,0),MATCH(UsagePerHour!JK$4,Sales!$D$3:$ABF$3,0))/JK$2*INDEX(Usage!$D$5:$ABF$11,MATCH(UsagePerHour!$B$68,Usage!$C$5:$C$11,0),MATCH(UsagePerHour!JK$4,Usage!$D$3:$ABF$3,0)),"")</f>
        <v>0.4017021021111169</v>
      </c>
      <c r="JL76" s="27">
        <f>IFERROR(INDEX(Sales!$D$5:$ABF$18,MATCH(UsagePerHour!$B76,Sales!$C$5:$C$18,0),MATCH(UsagePerHour!JL$4,Sales!$D$3:$ABF$3,0))/JL$2*INDEX(Usage!$D$5:$ABF$11,MATCH(UsagePerHour!$B$68,Usage!$C$5:$C$11,0),MATCH(UsagePerHour!JL$4,Usage!$D$3:$ABF$3,0)),"")</f>
        <v>9.5666854865675249E-2</v>
      </c>
      <c r="JM76" s="27">
        <f>IFERROR(INDEX(Sales!$D$5:$ABF$18,MATCH(UsagePerHour!$B76,Sales!$C$5:$C$18,0),MATCH(UsagePerHour!JM$4,Sales!$D$3:$ABF$3,0))/JM$2*INDEX(Usage!$D$5:$ABF$11,MATCH(UsagePerHour!$B$68,Usage!$C$5:$C$11,0),MATCH(UsagePerHour!JM$4,Usage!$D$3:$ABF$3,0)),"")</f>
        <v>0.1105855604201936</v>
      </c>
      <c r="JN76" s="27">
        <f>IFERROR(INDEX(Sales!$D$5:$ABF$18,MATCH(UsagePerHour!$B76,Sales!$C$5:$C$18,0),MATCH(UsagePerHour!JN$4,Sales!$D$3:$ABF$3,0))/JN$2*INDEX(Usage!$D$5:$ABF$11,MATCH(UsagePerHour!$B$68,Usage!$C$5:$C$11,0),MATCH(UsagePerHour!JN$4,Usage!$D$3:$ABF$3,0)),"")</f>
        <v>0.30615749727041131</v>
      </c>
      <c r="JO76" s="27">
        <f>IFERROR(INDEX(Sales!$D$5:$ABF$18,MATCH(UsagePerHour!$B76,Sales!$C$5:$C$18,0),MATCH(UsagePerHour!JO$4,Sales!$D$3:$ABF$3,0))/JO$2*INDEX(Usage!$D$5:$ABF$11,MATCH(UsagePerHour!$B$68,Usage!$C$5:$C$11,0),MATCH(UsagePerHour!JO$4,Usage!$D$3:$ABF$3,0)),"")</f>
        <v>0.3260448009533749</v>
      </c>
      <c r="JP76" s="27">
        <f>IFERROR(INDEX(Sales!$D$5:$ABF$18,MATCH(UsagePerHour!$B76,Sales!$C$5:$C$18,0),MATCH(UsagePerHour!JP$4,Sales!$D$3:$ABF$3,0))/JP$2*INDEX(Usage!$D$5:$ABF$11,MATCH(UsagePerHour!$B$68,Usage!$C$5:$C$11,0),MATCH(UsagePerHour!JP$4,Usage!$D$3:$ABF$3,0)),"")</f>
        <v>0.11032927926561725</v>
      </c>
      <c r="JQ76" s="27">
        <f>IFERROR(INDEX(Sales!$D$5:$ABF$18,MATCH(UsagePerHour!$B76,Sales!$C$5:$C$18,0),MATCH(UsagePerHour!JQ$4,Sales!$D$3:$ABF$3,0))/JQ$2*INDEX(Usage!$D$5:$ABF$11,MATCH(UsagePerHour!$B$68,Usage!$C$5:$C$11,0),MATCH(UsagePerHour!JQ$4,Usage!$D$3:$ABF$3,0)),"")</f>
        <v>0.52133526575539701</v>
      </c>
      <c r="JR76" s="27">
        <f>IFERROR(INDEX(Sales!$D$5:$ABF$18,MATCH(UsagePerHour!$B76,Sales!$C$5:$C$18,0),MATCH(UsagePerHour!JR$4,Sales!$D$3:$ABF$3,0))/JR$2*INDEX(Usage!$D$5:$ABF$11,MATCH(UsagePerHour!$B$68,Usage!$C$5:$C$11,0),MATCH(UsagePerHour!JR$4,Usage!$D$3:$ABF$3,0)),"")</f>
        <v>0.24584091499870031</v>
      </c>
      <c r="JS76" s="27">
        <f>IFERROR(INDEX(Sales!$D$5:$ABF$18,MATCH(UsagePerHour!$B76,Sales!$C$5:$C$18,0),MATCH(UsagePerHour!JS$4,Sales!$D$3:$ABF$3,0))/JS$2*INDEX(Usage!$D$5:$ABF$11,MATCH(UsagePerHour!$B$68,Usage!$C$5:$C$11,0),MATCH(UsagePerHour!JS$4,Usage!$D$3:$ABF$3,0)),"")</f>
        <v>0.12639986558705502</v>
      </c>
      <c r="JT76" s="27">
        <f>IFERROR(INDEX(Sales!$D$5:$ABF$18,MATCH(UsagePerHour!$B76,Sales!$C$5:$C$18,0),MATCH(UsagePerHour!JT$4,Sales!$D$3:$ABF$3,0))/JT$2*INDEX(Usage!$D$5:$ABF$11,MATCH(UsagePerHour!$B$68,Usage!$C$5:$C$11,0),MATCH(UsagePerHour!JT$4,Usage!$D$3:$ABF$3,0)),"")</f>
        <v>0.35023801491810036</v>
      </c>
      <c r="JU76" s="27">
        <f>IFERROR(INDEX(Sales!$D$5:$ABF$18,MATCH(UsagePerHour!$B76,Sales!$C$5:$C$18,0),MATCH(UsagePerHour!JU$4,Sales!$D$3:$ABF$3,0))/JU$2*INDEX(Usage!$D$5:$ABF$11,MATCH(UsagePerHour!$B$68,Usage!$C$5:$C$11,0),MATCH(UsagePerHour!JU$4,Usage!$D$3:$ABF$3,0)),"")</f>
        <v>0.16074770970689187</v>
      </c>
      <c r="JV76" s="27">
        <f>IFERROR(INDEX(Sales!$D$5:$ABF$18,MATCH(UsagePerHour!$B76,Sales!$C$5:$C$18,0),MATCH(UsagePerHour!JV$4,Sales!$D$3:$ABF$3,0))/JV$2*INDEX(Usage!$D$5:$ABF$11,MATCH(UsagePerHour!$B$68,Usage!$C$5:$C$11,0),MATCH(UsagePerHour!JV$4,Usage!$D$3:$ABF$3,0)),"")</f>
        <v>0.29779161700035689</v>
      </c>
      <c r="JW76" s="27">
        <f>IFERROR(INDEX(Sales!$D$5:$ABF$18,MATCH(UsagePerHour!$B76,Sales!$C$5:$C$18,0),MATCH(UsagePerHour!JW$4,Sales!$D$3:$ABF$3,0))/JW$2*INDEX(Usage!$D$5:$ABF$11,MATCH(UsagePerHour!$B$68,Usage!$C$5:$C$11,0),MATCH(UsagePerHour!JW$4,Usage!$D$3:$ABF$3,0)),"")</f>
        <v>9.6616274161325108E-2</v>
      </c>
      <c r="JX76" s="27">
        <f>IFERROR(INDEX(Sales!$D$5:$ABF$18,MATCH(UsagePerHour!$B76,Sales!$C$5:$C$18,0),MATCH(UsagePerHour!JX$4,Sales!$D$3:$ABF$3,0))/JX$2*INDEX(Usage!$D$5:$ABF$11,MATCH(UsagePerHour!$B$68,Usage!$C$5:$C$11,0),MATCH(UsagePerHour!JX$4,Usage!$D$3:$ABF$3,0)),"")</f>
        <v>0.34787975413918348</v>
      </c>
      <c r="JY76" s="27">
        <f>IFERROR(INDEX(Sales!$D$5:$ABF$18,MATCH(UsagePerHour!$B76,Sales!$C$5:$C$18,0),MATCH(UsagePerHour!JY$4,Sales!$D$3:$ABF$3,0))/JY$2*INDEX(Usage!$D$5:$ABF$11,MATCH(UsagePerHour!$B$68,Usage!$C$5:$C$11,0),MATCH(UsagePerHour!JY$4,Usage!$D$3:$ABF$3,0)),"")</f>
        <v>0.27197228715464555</v>
      </c>
      <c r="JZ76" s="27">
        <f>IFERROR(INDEX(Sales!$D$5:$ABF$18,MATCH(UsagePerHour!$B76,Sales!$C$5:$C$18,0),MATCH(UsagePerHour!JZ$4,Sales!$D$3:$ABF$3,0))/JZ$2*INDEX(Usage!$D$5:$ABF$11,MATCH(UsagePerHour!$B$68,Usage!$C$5:$C$11,0),MATCH(UsagePerHour!JZ$4,Usage!$D$3:$ABF$3,0)),"")</f>
        <v>0.25488021362029395</v>
      </c>
      <c r="KA76" s="27">
        <f>IFERROR(INDEX(Sales!$D$5:$ABF$18,MATCH(UsagePerHour!$B76,Sales!$C$5:$C$18,0),MATCH(UsagePerHour!KA$4,Sales!$D$3:$ABF$3,0))/KA$2*INDEX(Usage!$D$5:$ABF$11,MATCH(UsagePerHour!$B$68,Usage!$C$5:$C$11,0),MATCH(UsagePerHour!KA$4,Usage!$D$3:$ABF$3,0)),"")</f>
        <v>8.484810866450454E-2</v>
      </c>
      <c r="KB76" s="27">
        <f>IFERROR(INDEX(Sales!$D$5:$ABF$18,MATCH(UsagePerHour!$B76,Sales!$C$5:$C$18,0),MATCH(UsagePerHour!KB$4,Sales!$D$3:$ABF$3,0))/KB$2*INDEX(Usage!$D$5:$ABF$11,MATCH(UsagePerHour!$B$68,Usage!$C$5:$C$11,0),MATCH(UsagePerHour!KB$4,Usage!$D$3:$ABF$3,0)),"")</f>
        <v>0.29478033726695868</v>
      </c>
      <c r="KC76" s="27">
        <f>IFERROR(INDEX(Sales!$D$5:$ABF$18,MATCH(UsagePerHour!$B76,Sales!$C$5:$C$18,0),MATCH(UsagePerHour!KC$4,Sales!$D$3:$ABF$3,0))/KC$2*INDEX(Usage!$D$5:$ABF$11,MATCH(UsagePerHour!$B$68,Usage!$C$5:$C$11,0),MATCH(UsagePerHour!KC$4,Usage!$D$3:$ABF$3,0)),"")</f>
        <v>0.37607774920586901</v>
      </c>
      <c r="KD76" s="27">
        <f>IFERROR(INDEX(Sales!$D$5:$ABF$18,MATCH(UsagePerHour!$B76,Sales!$C$5:$C$18,0),MATCH(UsagePerHour!KD$4,Sales!$D$3:$ABF$3,0))/KD$2*INDEX(Usage!$D$5:$ABF$11,MATCH(UsagePerHour!$B$68,Usage!$C$5:$C$11,0),MATCH(UsagePerHour!KD$4,Usage!$D$3:$ABF$3,0)),"")</f>
        <v>0.16050615869617935</v>
      </c>
      <c r="KE76" s="27">
        <f>IFERROR(INDEX(Sales!$D$5:$ABF$18,MATCH(UsagePerHour!$B76,Sales!$C$5:$C$18,0),MATCH(UsagePerHour!KE$4,Sales!$D$3:$ABF$3,0))/KE$2*INDEX(Usage!$D$5:$ABF$11,MATCH(UsagePerHour!$B$68,Usage!$C$5:$C$11,0),MATCH(UsagePerHour!KE$4,Usage!$D$3:$ABF$3,0)),"")</f>
        <v>0.72186256435055052</v>
      </c>
      <c r="KF76" s="27">
        <f>IFERROR(INDEX(Sales!$D$5:$ABF$18,MATCH(UsagePerHour!$B76,Sales!$C$5:$C$18,0),MATCH(UsagePerHour!KF$4,Sales!$D$3:$ABF$3,0))/KF$2*INDEX(Usage!$D$5:$ABF$11,MATCH(UsagePerHour!$B$68,Usage!$C$5:$C$11,0),MATCH(UsagePerHour!KF$4,Usage!$D$3:$ABF$3,0)),"")</f>
        <v>0.44911164729107261</v>
      </c>
      <c r="KG76" s="27">
        <f>IFERROR(INDEX(Sales!$D$5:$ABF$18,MATCH(UsagePerHour!$B76,Sales!$C$5:$C$18,0),MATCH(UsagePerHour!KG$4,Sales!$D$3:$ABF$3,0))/KG$2*INDEX(Usage!$D$5:$ABF$11,MATCH(UsagePerHour!$B$68,Usage!$C$5:$C$11,0),MATCH(UsagePerHour!KG$4,Usage!$D$3:$ABF$3,0)),"")</f>
        <v>7.1085882374391479E-2</v>
      </c>
      <c r="KH76" s="27">
        <f>IFERROR(INDEX(Sales!$D$5:$ABF$18,MATCH(UsagePerHour!$B76,Sales!$C$5:$C$18,0),MATCH(UsagePerHour!KH$4,Sales!$D$3:$ABF$3,0))/KH$2*INDEX(Usage!$D$5:$ABF$11,MATCH(UsagePerHour!$B$68,Usage!$C$5:$C$11,0),MATCH(UsagePerHour!KH$4,Usage!$D$3:$ABF$3,0)),"")</f>
        <v>0.15193427313296098</v>
      </c>
      <c r="KI76" s="27">
        <f>IFERROR(INDEX(Sales!$D$5:$ABF$18,MATCH(UsagePerHour!$B76,Sales!$C$5:$C$18,0),MATCH(UsagePerHour!KI$4,Sales!$D$3:$ABF$3,0))/KI$2*INDEX(Usage!$D$5:$ABF$11,MATCH(UsagePerHour!$B$68,Usage!$C$5:$C$11,0),MATCH(UsagePerHour!KI$4,Usage!$D$3:$ABF$3,0)),"")</f>
        <v>7.3064145958887133E-2</v>
      </c>
      <c r="KJ76" s="27">
        <f>IFERROR(INDEX(Sales!$D$5:$ABF$18,MATCH(UsagePerHour!$B76,Sales!$C$5:$C$18,0),MATCH(UsagePerHour!KJ$4,Sales!$D$3:$ABF$3,0))/KJ$2*INDEX(Usage!$D$5:$ABF$11,MATCH(UsagePerHour!$B$68,Usage!$C$5:$C$11,0),MATCH(UsagePerHour!KJ$4,Usage!$D$3:$ABF$3,0)),"")</f>
        <v>0.19814758454823483</v>
      </c>
      <c r="KK76" s="27">
        <f>IFERROR(INDEX(Sales!$D$5:$ABF$18,MATCH(UsagePerHour!$B76,Sales!$C$5:$C$18,0),MATCH(UsagePerHour!KK$4,Sales!$D$3:$ABF$3,0))/KK$2*INDEX(Usage!$D$5:$ABF$11,MATCH(UsagePerHour!$B$68,Usage!$C$5:$C$11,0),MATCH(UsagePerHour!KK$4,Usage!$D$3:$ABF$3,0)),"")</f>
        <v>0.18960462492044902</v>
      </c>
      <c r="KL76" s="27">
        <f>IFERROR(INDEX(Sales!$D$5:$ABF$18,MATCH(UsagePerHour!$B76,Sales!$C$5:$C$18,0),MATCH(UsagePerHour!KL$4,Sales!$D$3:$ABF$3,0))/KL$2*INDEX(Usage!$D$5:$ABF$11,MATCH(UsagePerHour!$B$68,Usage!$C$5:$C$11,0),MATCH(UsagePerHour!KL$4,Usage!$D$3:$ABF$3,0)),"")</f>
        <v>0.61078441087784363</v>
      </c>
      <c r="KM76" s="27">
        <f>IFERROR(INDEX(Sales!$D$5:$ABF$18,MATCH(UsagePerHour!$B76,Sales!$C$5:$C$18,0),MATCH(UsagePerHour!KM$4,Sales!$D$3:$ABF$3,0))/KM$2*INDEX(Usage!$D$5:$ABF$11,MATCH(UsagePerHour!$B$68,Usage!$C$5:$C$11,0),MATCH(UsagePerHour!KM$4,Usage!$D$3:$ABF$3,0)),"")</f>
        <v>0.41853917916942251</v>
      </c>
      <c r="KN76" s="27">
        <f>IFERROR(INDEX(Sales!$D$5:$ABF$18,MATCH(UsagePerHour!$B76,Sales!$C$5:$C$18,0),MATCH(UsagePerHour!KN$4,Sales!$D$3:$ABF$3,0))/KN$2*INDEX(Usage!$D$5:$ABF$11,MATCH(UsagePerHour!$B$68,Usage!$C$5:$C$11,0),MATCH(UsagePerHour!KN$4,Usage!$D$3:$ABF$3,0)),"")</f>
        <v>0.2512879513497277</v>
      </c>
      <c r="KO76" s="27">
        <f>IFERROR(INDEX(Sales!$D$5:$ABF$18,MATCH(UsagePerHour!$B76,Sales!$C$5:$C$18,0),MATCH(UsagePerHour!KO$4,Sales!$D$3:$ABF$3,0))/KO$2*INDEX(Usage!$D$5:$ABF$11,MATCH(UsagePerHour!$B$68,Usage!$C$5:$C$11,0),MATCH(UsagePerHour!KO$4,Usage!$D$3:$ABF$3,0)),"")</f>
        <v>0.25050609870200569</v>
      </c>
      <c r="KP76" s="27">
        <f>IFERROR(INDEX(Sales!$D$5:$ABF$18,MATCH(UsagePerHour!$B76,Sales!$C$5:$C$18,0),MATCH(UsagePerHour!KP$4,Sales!$D$3:$ABF$3,0))/KP$2*INDEX(Usage!$D$5:$ABF$11,MATCH(UsagePerHour!$B$68,Usage!$C$5:$C$11,0),MATCH(UsagePerHour!KP$4,Usage!$D$3:$ABF$3,0)),"")</f>
        <v>0.24064939749723013</v>
      </c>
      <c r="KQ76" s="27">
        <f>IFERROR(INDEX(Sales!$D$5:$ABF$18,MATCH(UsagePerHour!$B76,Sales!$C$5:$C$18,0),MATCH(UsagePerHour!KQ$4,Sales!$D$3:$ABF$3,0))/KQ$2*INDEX(Usage!$D$5:$ABF$11,MATCH(UsagePerHour!$B$68,Usage!$C$5:$C$11,0),MATCH(UsagePerHour!KQ$4,Usage!$D$3:$ABF$3,0)),"")</f>
        <v>0.36384017774486205</v>
      </c>
      <c r="KR76" s="27">
        <f>IFERROR(INDEX(Sales!$D$5:$ABF$18,MATCH(UsagePerHour!$B76,Sales!$C$5:$C$18,0),MATCH(UsagePerHour!KR$4,Sales!$D$3:$ABF$3,0))/KR$2*INDEX(Usage!$D$5:$ABF$11,MATCH(UsagePerHour!$B$68,Usage!$C$5:$C$11,0),MATCH(UsagePerHour!KR$4,Usage!$D$3:$ABF$3,0)),"")</f>
        <v>0.30014832102777744</v>
      </c>
      <c r="KS76" s="27">
        <f>IFERROR(INDEX(Sales!$D$5:$ABF$18,MATCH(UsagePerHour!$B76,Sales!$C$5:$C$18,0),MATCH(UsagePerHour!KS$4,Sales!$D$3:$ABF$3,0))/KS$2*INDEX(Usage!$D$5:$ABF$11,MATCH(UsagePerHour!$B$68,Usage!$C$5:$C$11,0),MATCH(UsagePerHour!KS$4,Usage!$D$3:$ABF$3,0)),"")</f>
        <v>0.68749025168380007</v>
      </c>
      <c r="KT76" s="27">
        <f>IFERROR(INDEX(Sales!$D$5:$ABF$18,MATCH(UsagePerHour!$B76,Sales!$C$5:$C$18,0),MATCH(UsagePerHour!KT$4,Sales!$D$3:$ABF$3,0))/KT$2*INDEX(Usage!$D$5:$ABF$11,MATCH(UsagePerHour!$B$68,Usage!$C$5:$C$11,0),MATCH(UsagePerHour!KT$4,Usage!$D$3:$ABF$3,0)),"")</f>
        <v>0.51777678062278565</v>
      </c>
      <c r="KU76" s="27">
        <f>IFERROR(INDEX(Sales!$D$5:$ABF$18,MATCH(UsagePerHour!$B76,Sales!$C$5:$C$18,0),MATCH(UsagePerHour!KU$4,Sales!$D$3:$ABF$3,0))/KU$2*INDEX(Usage!$D$5:$ABF$11,MATCH(UsagePerHour!$B$68,Usage!$C$5:$C$11,0),MATCH(UsagePerHour!KU$4,Usage!$D$3:$ABF$3,0)),"")</f>
        <v>0.15136580838910121</v>
      </c>
      <c r="KV76" s="27">
        <f>IFERROR(INDEX(Sales!$D$5:$ABF$18,MATCH(UsagePerHour!$B76,Sales!$C$5:$C$18,0),MATCH(UsagePerHour!KV$4,Sales!$D$3:$ABF$3,0))/KV$2*INDEX(Usage!$D$5:$ABF$11,MATCH(UsagePerHour!$B$68,Usage!$C$5:$C$11,0),MATCH(UsagePerHour!KV$4,Usage!$D$3:$ABF$3,0)),"")</f>
        <v>0.11761951015894988</v>
      </c>
      <c r="KW76" s="27">
        <f>IFERROR(INDEX(Sales!$D$5:$ABF$18,MATCH(UsagePerHour!$B76,Sales!$C$5:$C$18,0),MATCH(UsagePerHour!KW$4,Sales!$D$3:$ABF$3,0))/KW$2*INDEX(Usage!$D$5:$ABF$11,MATCH(UsagePerHour!$B$68,Usage!$C$5:$C$11,0),MATCH(UsagePerHour!KW$4,Usage!$D$3:$ABF$3,0)),"")</f>
        <v>0.81925050484986917</v>
      </c>
      <c r="KX76" s="27">
        <f>IFERROR(INDEX(Sales!$D$5:$ABF$18,MATCH(UsagePerHour!$B76,Sales!$C$5:$C$18,0),MATCH(UsagePerHour!KX$4,Sales!$D$3:$ABF$3,0))/KX$2*INDEX(Usage!$D$5:$ABF$11,MATCH(UsagePerHour!$B$68,Usage!$C$5:$C$11,0),MATCH(UsagePerHour!KX$4,Usage!$D$3:$ABF$3,0)),"")</f>
        <v>0.32025169412632476</v>
      </c>
      <c r="KY76" s="27">
        <f>IFERROR(INDEX(Sales!$D$5:$ABF$18,MATCH(UsagePerHour!$B76,Sales!$C$5:$C$18,0),MATCH(UsagePerHour!KY$4,Sales!$D$3:$ABF$3,0))/KY$2*INDEX(Usage!$D$5:$ABF$11,MATCH(UsagePerHour!$B$68,Usage!$C$5:$C$11,0),MATCH(UsagePerHour!KY$4,Usage!$D$3:$ABF$3,0)),"")</f>
        <v>0.14941649899396378</v>
      </c>
      <c r="KZ76" s="27">
        <f>IFERROR(INDEX(Sales!$D$5:$ABF$18,MATCH(UsagePerHour!$B76,Sales!$C$5:$C$18,0),MATCH(UsagePerHour!KZ$4,Sales!$D$3:$ABF$3,0))/KZ$2*INDEX(Usage!$D$5:$ABF$11,MATCH(UsagePerHour!$B$68,Usage!$C$5:$C$11,0),MATCH(UsagePerHour!KZ$4,Usage!$D$3:$ABF$3,0)),"")</f>
        <v>0.17195869045946324</v>
      </c>
      <c r="LA76" s="27">
        <f>IFERROR(INDEX(Sales!$D$5:$ABF$18,MATCH(UsagePerHour!$B76,Sales!$C$5:$C$18,0),MATCH(UsagePerHour!LA$4,Sales!$D$3:$ABF$3,0))/LA$2*INDEX(Usage!$D$5:$ABF$11,MATCH(UsagePerHour!$B$68,Usage!$C$5:$C$11,0),MATCH(UsagePerHour!LA$4,Usage!$D$3:$ABF$3,0)),"")</f>
        <v>0.36956255301865198</v>
      </c>
      <c r="LB76" s="27">
        <f>IFERROR(INDEX(Sales!$D$5:$ABF$18,MATCH(UsagePerHour!$B76,Sales!$C$5:$C$18,0),MATCH(UsagePerHour!LB$4,Sales!$D$3:$ABF$3,0))/LB$2*INDEX(Usage!$D$5:$ABF$11,MATCH(UsagePerHour!$B$68,Usage!$C$5:$C$11,0),MATCH(UsagePerHour!LB$4,Usage!$D$3:$ABF$3,0)),"")</f>
        <v>0.30695476934712579</v>
      </c>
      <c r="LC76" s="27">
        <f>IFERROR(INDEX(Sales!$D$5:$ABF$18,MATCH(UsagePerHour!$B76,Sales!$C$5:$C$18,0),MATCH(UsagePerHour!LC$4,Sales!$D$3:$ABF$3,0))/LC$2*INDEX(Usage!$D$5:$ABF$11,MATCH(UsagePerHour!$B$68,Usage!$C$5:$C$11,0),MATCH(UsagePerHour!LC$4,Usage!$D$3:$ABF$3,0)),"")</f>
        <v>5.4463304230001564E-2</v>
      </c>
      <c r="LD76" s="27">
        <f>IFERROR(INDEX(Sales!$D$5:$ABF$18,MATCH(UsagePerHour!$B76,Sales!$C$5:$C$18,0),MATCH(UsagePerHour!LD$4,Sales!$D$3:$ABF$3,0))/LD$2*INDEX(Usage!$D$5:$ABF$11,MATCH(UsagePerHour!$B$68,Usage!$C$5:$C$11,0),MATCH(UsagePerHour!LD$4,Usage!$D$3:$ABF$3,0)),"")</f>
        <v>0.38440741983844617</v>
      </c>
      <c r="LE76" s="27">
        <f>IFERROR(INDEX(Sales!$D$5:$ABF$18,MATCH(UsagePerHour!$B76,Sales!$C$5:$C$18,0),MATCH(UsagePerHour!LE$4,Sales!$D$3:$ABF$3,0))/LE$2*INDEX(Usage!$D$5:$ABF$11,MATCH(UsagePerHour!$B$68,Usage!$C$5:$C$11,0),MATCH(UsagePerHour!LE$4,Usage!$D$3:$ABF$3,0)),"")</f>
        <v>0.20584010823401233</v>
      </c>
      <c r="LF76" s="27">
        <f>IFERROR(INDEX(Sales!$D$5:$ABF$18,MATCH(UsagePerHour!$B76,Sales!$C$5:$C$18,0),MATCH(UsagePerHour!LF$4,Sales!$D$3:$ABF$3,0))/LF$2*INDEX(Usage!$D$5:$ABF$11,MATCH(UsagePerHour!$B$68,Usage!$C$5:$C$11,0),MATCH(UsagePerHour!LF$4,Usage!$D$3:$ABF$3,0)),"")</f>
        <v>0.478339853454056</v>
      </c>
      <c r="LG76" s="27">
        <f>IFERROR(INDEX(Sales!$D$5:$ABF$18,MATCH(UsagePerHour!$B76,Sales!$C$5:$C$18,0),MATCH(UsagePerHour!LG$4,Sales!$D$3:$ABF$3,0))/LG$2*INDEX(Usage!$D$5:$ABF$11,MATCH(UsagePerHour!$B$68,Usage!$C$5:$C$11,0),MATCH(UsagePerHour!LG$4,Usage!$D$3:$ABF$3,0)),"")</f>
        <v>0.44446536183099888</v>
      </c>
      <c r="LH76" s="27">
        <f>IFERROR(INDEX(Sales!$D$5:$ABF$18,MATCH(UsagePerHour!$B76,Sales!$C$5:$C$18,0),MATCH(UsagePerHour!LH$4,Sales!$D$3:$ABF$3,0))/LH$2*INDEX(Usage!$D$5:$ABF$11,MATCH(UsagePerHour!$B$68,Usage!$C$5:$C$11,0),MATCH(UsagePerHour!LH$4,Usage!$D$3:$ABF$3,0)),"")</f>
        <v>0.37936773194149215</v>
      </c>
      <c r="LI76" s="27">
        <f>IFERROR(INDEX(Sales!$D$5:$ABF$18,MATCH(UsagePerHour!$B76,Sales!$C$5:$C$18,0),MATCH(UsagePerHour!LI$4,Sales!$D$3:$ABF$3,0))/LI$2*INDEX(Usage!$D$5:$ABF$11,MATCH(UsagePerHour!$B$68,Usage!$C$5:$C$11,0),MATCH(UsagePerHour!LI$4,Usage!$D$3:$ABF$3,0)),"")</f>
        <v>0.23277495271887835</v>
      </c>
      <c r="LJ76" s="27">
        <f>IFERROR(INDEX(Sales!$D$5:$ABF$18,MATCH(UsagePerHour!$B76,Sales!$C$5:$C$18,0),MATCH(UsagePerHour!LJ$4,Sales!$D$3:$ABF$3,0))/LJ$2*INDEX(Usage!$D$5:$ABF$11,MATCH(UsagePerHour!$B$68,Usage!$C$5:$C$11,0),MATCH(UsagePerHour!LJ$4,Usage!$D$3:$ABF$3,0)),"")</f>
        <v>0.29522442701363283</v>
      </c>
      <c r="LK76" s="27">
        <f>IFERROR(INDEX(Sales!$D$5:$ABF$18,MATCH(UsagePerHour!$B76,Sales!$C$5:$C$18,0),MATCH(UsagePerHour!LK$4,Sales!$D$3:$ABF$3,0))/LK$2*INDEX(Usage!$D$5:$ABF$11,MATCH(UsagePerHour!$B$68,Usage!$C$5:$C$11,0),MATCH(UsagePerHour!LK$4,Usage!$D$3:$ABF$3,0)),"")</f>
        <v>0.34352399328293926</v>
      </c>
      <c r="LL76" s="27">
        <f>IFERROR(INDEX(Sales!$D$5:$ABF$18,MATCH(UsagePerHour!$B76,Sales!$C$5:$C$18,0),MATCH(UsagePerHour!LL$4,Sales!$D$3:$ABF$3,0))/LL$2*INDEX(Usage!$D$5:$ABF$11,MATCH(UsagePerHour!$B$68,Usage!$C$5:$C$11,0),MATCH(UsagePerHour!LL$4,Usage!$D$3:$ABF$3,0)),"")</f>
        <v>0.36248257496726638</v>
      </c>
      <c r="LM76" s="27">
        <f>IFERROR(INDEX(Sales!$D$5:$ABF$18,MATCH(UsagePerHour!$B76,Sales!$C$5:$C$18,0),MATCH(UsagePerHour!LM$4,Sales!$D$3:$ABF$3,0))/LM$2*INDEX(Usage!$D$5:$ABF$11,MATCH(UsagePerHour!$B$68,Usage!$C$5:$C$11,0),MATCH(UsagePerHour!LM$4,Usage!$D$3:$ABF$3,0)),"")</f>
        <v>0.2318623818678249</v>
      </c>
      <c r="LN76" s="27">
        <f>IFERROR(INDEX(Sales!$D$5:$ABF$18,MATCH(UsagePerHour!$B76,Sales!$C$5:$C$18,0),MATCH(UsagePerHour!LN$4,Sales!$D$3:$ABF$3,0))/LN$2*INDEX(Usage!$D$5:$ABF$11,MATCH(UsagePerHour!$B$68,Usage!$C$5:$C$11,0),MATCH(UsagePerHour!LN$4,Usage!$D$3:$ABF$3,0)),"")</f>
        <v>0.2825043195139626</v>
      </c>
      <c r="LO76" s="27">
        <f>IFERROR(INDEX(Sales!$D$5:$ABF$18,MATCH(UsagePerHour!$B76,Sales!$C$5:$C$18,0),MATCH(UsagePerHour!LO$4,Sales!$D$3:$ABF$3,0))/LO$2*INDEX(Usage!$D$5:$ABF$11,MATCH(UsagePerHour!$B$68,Usage!$C$5:$C$11,0),MATCH(UsagePerHour!LO$4,Usage!$D$3:$ABF$3,0)),"")</f>
        <v>0.18232134529745464</v>
      </c>
      <c r="LP76" s="27">
        <f>IFERROR(INDEX(Sales!$D$5:$ABF$18,MATCH(UsagePerHour!$B76,Sales!$C$5:$C$18,0),MATCH(UsagePerHour!LP$4,Sales!$D$3:$ABF$3,0))/LP$2*INDEX(Usage!$D$5:$ABF$11,MATCH(UsagePerHour!$B$68,Usage!$C$5:$C$11,0),MATCH(UsagePerHour!LP$4,Usage!$D$3:$ABF$3,0)),"")</f>
        <v>2.0796387506862725E-2</v>
      </c>
      <c r="LQ76" s="27">
        <f>IFERROR(INDEX(Sales!$D$5:$ABF$18,MATCH(UsagePerHour!$B76,Sales!$C$5:$C$18,0),MATCH(UsagePerHour!LQ$4,Sales!$D$3:$ABF$3,0))/LQ$2*INDEX(Usage!$D$5:$ABF$11,MATCH(UsagePerHour!$B$68,Usage!$C$5:$C$11,0),MATCH(UsagePerHour!LQ$4,Usage!$D$3:$ABF$3,0)),"")</f>
        <v>0.85217199591039705</v>
      </c>
      <c r="LR76" s="27">
        <f>IFERROR(INDEX(Sales!$D$5:$ABF$18,MATCH(UsagePerHour!$B76,Sales!$C$5:$C$18,0),MATCH(UsagePerHour!LR$4,Sales!$D$3:$ABF$3,0))/LR$2*INDEX(Usage!$D$5:$ABF$11,MATCH(UsagePerHour!$B$68,Usage!$C$5:$C$11,0),MATCH(UsagePerHour!LR$4,Usage!$D$3:$ABF$3,0)),"")</f>
        <v>0.14261554432207979</v>
      </c>
      <c r="LS76" s="27">
        <f>IFERROR(INDEX(Sales!$D$5:$ABF$18,MATCH(UsagePerHour!$B76,Sales!$C$5:$C$18,0),MATCH(UsagePerHour!LS$4,Sales!$D$3:$ABF$3,0))/LS$2*INDEX(Usage!$D$5:$ABF$11,MATCH(UsagePerHour!$B$68,Usage!$C$5:$C$11,0),MATCH(UsagePerHour!LS$4,Usage!$D$3:$ABF$3,0)),"")</f>
        <v>0.32227358726423611</v>
      </c>
      <c r="LT76" s="27">
        <f>IFERROR(INDEX(Sales!$D$5:$ABF$18,MATCH(UsagePerHour!$B76,Sales!$C$5:$C$18,0),MATCH(UsagePerHour!LT$4,Sales!$D$3:$ABF$3,0))/LT$2*INDEX(Usage!$D$5:$ABF$11,MATCH(UsagePerHour!$B$68,Usage!$C$5:$C$11,0),MATCH(UsagePerHour!LT$4,Usage!$D$3:$ABF$3,0)),"")</f>
        <v>0.10086739022442341</v>
      </c>
      <c r="LU76" s="27">
        <f>IFERROR(INDEX(Sales!$D$5:$ABF$18,MATCH(UsagePerHour!$B76,Sales!$C$5:$C$18,0),MATCH(UsagePerHour!LU$4,Sales!$D$3:$ABF$3,0))/LU$2*INDEX(Usage!$D$5:$ABF$11,MATCH(UsagePerHour!$B$68,Usage!$C$5:$C$11,0),MATCH(UsagePerHour!LU$4,Usage!$D$3:$ABF$3,0)),"")</f>
        <v>0.29853078726479843</v>
      </c>
      <c r="LV76" s="27">
        <f>IFERROR(INDEX(Sales!$D$5:$ABF$18,MATCH(UsagePerHour!$B76,Sales!$C$5:$C$18,0),MATCH(UsagePerHour!LV$4,Sales!$D$3:$ABF$3,0))/LV$2*INDEX(Usage!$D$5:$ABF$11,MATCH(UsagePerHour!$B$68,Usage!$C$5:$C$11,0),MATCH(UsagePerHour!LV$4,Usage!$D$3:$ABF$3,0)),"")</f>
        <v>0.26061077844311376</v>
      </c>
      <c r="LW76" s="27">
        <f>IFERROR(INDEX(Sales!$D$5:$ABF$18,MATCH(UsagePerHour!$B76,Sales!$C$5:$C$18,0),MATCH(UsagePerHour!LW$4,Sales!$D$3:$ABF$3,0))/LW$2*INDEX(Usage!$D$5:$ABF$11,MATCH(UsagePerHour!$B$68,Usage!$C$5:$C$11,0),MATCH(UsagePerHour!LW$4,Usage!$D$3:$ABF$3,0)),"")</f>
        <v>0.42055752341210156</v>
      </c>
      <c r="LX76" s="27">
        <f>IFERROR(INDEX(Sales!$D$5:$ABF$18,MATCH(UsagePerHour!$B76,Sales!$C$5:$C$18,0),MATCH(UsagePerHour!LX$4,Sales!$D$3:$ABF$3,0))/LX$2*INDEX(Usage!$D$5:$ABF$11,MATCH(UsagePerHour!$B$68,Usage!$C$5:$C$11,0),MATCH(UsagePerHour!LX$4,Usage!$D$3:$ABF$3,0)),"")</f>
        <v>0.11713470769658882</v>
      </c>
      <c r="LY76" s="27">
        <f>IFERROR(INDEX(Sales!$D$5:$ABF$18,MATCH(UsagePerHour!$B76,Sales!$C$5:$C$18,0),MATCH(UsagePerHour!LY$4,Sales!$D$3:$ABF$3,0))/LY$2*INDEX(Usage!$D$5:$ABF$11,MATCH(UsagePerHour!$B$68,Usage!$C$5:$C$11,0),MATCH(UsagePerHour!LY$4,Usage!$D$3:$ABF$3,0)),"")</f>
        <v>0.28176840722390661</v>
      </c>
      <c r="LZ76" s="27">
        <f>IFERROR(INDEX(Sales!$D$5:$ABF$18,MATCH(UsagePerHour!$B76,Sales!$C$5:$C$18,0),MATCH(UsagePerHour!LZ$4,Sales!$D$3:$ABF$3,0))/LZ$2*INDEX(Usage!$D$5:$ABF$11,MATCH(UsagePerHour!$B$68,Usage!$C$5:$C$11,0),MATCH(UsagePerHour!LZ$4,Usage!$D$3:$ABF$3,0)),"")</f>
        <v>0.45445906246008438</v>
      </c>
      <c r="MA76" s="27">
        <f>IFERROR(INDEX(Sales!$D$5:$ABF$18,MATCH(UsagePerHour!$B76,Sales!$C$5:$C$18,0),MATCH(UsagePerHour!MA$4,Sales!$D$3:$ABF$3,0))/MA$2*INDEX(Usage!$D$5:$ABF$11,MATCH(UsagePerHour!$B$68,Usage!$C$5:$C$11,0),MATCH(UsagePerHour!MA$4,Usage!$D$3:$ABF$3,0)),"")</f>
        <v>0.20276787359249182</v>
      </c>
      <c r="MB76" s="27">
        <f>IFERROR(INDEX(Sales!$D$5:$ABF$18,MATCH(UsagePerHour!$B76,Sales!$C$5:$C$18,0),MATCH(UsagePerHour!MB$4,Sales!$D$3:$ABF$3,0))/MB$2*INDEX(Usage!$D$5:$ABF$11,MATCH(UsagePerHour!$B$68,Usage!$C$5:$C$11,0),MATCH(UsagePerHour!MB$4,Usage!$D$3:$ABF$3,0)),"")</f>
        <v>0.29642077284500934</v>
      </c>
      <c r="MC76" s="27">
        <f>IFERROR(INDEX(Sales!$D$5:$ABF$18,MATCH(UsagePerHour!$B76,Sales!$C$5:$C$18,0),MATCH(UsagePerHour!MC$4,Sales!$D$3:$ABF$3,0))/MC$2*INDEX(Usage!$D$5:$ABF$11,MATCH(UsagePerHour!$B$68,Usage!$C$5:$C$11,0),MATCH(UsagePerHour!MC$4,Usage!$D$3:$ABF$3,0)),"")</f>
        <v>6.2890165098366993E-2</v>
      </c>
      <c r="MD76" s="27">
        <f>IFERROR(INDEX(Sales!$D$5:$ABF$18,MATCH(UsagePerHour!$B76,Sales!$C$5:$C$18,0),MATCH(UsagePerHour!MD$4,Sales!$D$3:$ABF$3,0))/MD$2*INDEX(Usage!$D$5:$ABF$11,MATCH(UsagePerHour!$B$68,Usage!$C$5:$C$11,0),MATCH(UsagePerHour!MD$4,Usage!$D$3:$ABF$3,0)),"")</f>
        <v>0.25016621918600818</v>
      </c>
      <c r="ME76" s="27">
        <f>IFERROR(INDEX(Sales!$D$5:$ABF$18,MATCH(UsagePerHour!$B76,Sales!$C$5:$C$18,0),MATCH(UsagePerHour!ME$4,Sales!$D$3:$ABF$3,0))/ME$2*INDEX(Usage!$D$5:$ABF$11,MATCH(UsagePerHour!$B$68,Usage!$C$5:$C$11,0),MATCH(UsagePerHour!ME$4,Usage!$D$3:$ABF$3,0)),"")</f>
        <v>0.18031664146580093</v>
      </c>
      <c r="MF76" s="27">
        <f>IFERROR(INDEX(Sales!$D$5:$ABF$18,MATCH(UsagePerHour!$B76,Sales!$C$5:$C$18,0),MATCH(UsagePerHour!MF$4,Sales!$D$3:$ABF$3,0))/MF$2*INDEX(Usage!$D$5:$ABF$11,MATCH(UsagePerHour!$B$68,Usage!$C$5:$C$11,0),MATCH(UsagePerHour!MF$4,Usage!$D$3:$ABF$3,0)),"")</f>
        <v>0.75634645518102117</v>
      </c>
      <c r="MG76" s="27">
        <f>IFERROR(INDEX(Sales!$D$5:$ABF$18,MATCH(UsagePerHour!$B76,Sales!$C$5:$C$18,0),MATCH(UsagePerHour!MG$4,Sales!$D$3:$ABF$3,0))/MG$2*INDEX(Usage!$D$5:$ABF$11,MATCH(UsagePerHour!$B$68,Usage!$C$5:$C$11,0),MATCH(UsagePerHour!MG$4,Usage!$D$3:$ABF$3,0)),"")</f>
        <v>0.64861596138525701</v>
      </c>
      <c r="MH76" s="27">
        <f>IFERROR(INDEX(Sales!$D$5:$ABF$18,MATCH(UsagePerHour!$B76,Sales!$C$5:$C$18,0),MATCH(UsagePerHour!MH$4,Sales!$D$3:$ABF$3,0))/MH$2*INDEX(Usage!$D$5:$ABF$11,MATCH(UsagePerHour!$B$68,Usage!$C$5:$C$11,0),MATCH(UsagePerHour!MH$4,Usage!$D$3:$ABF$3,0)),"")</f>
        <v>0.15869273424460939</v>
      </c>
      <c r="MI76" s="27">
        <f>IFERROR(INDEX(Sales!$D$5:$ABF$18,MATCH(UsagePerHour!$B76,Sales!$C$5:$C$18,0),MATCH(UsagePerHour!MI$4,Sales!$D$3:$ABF$3,0))/MI$2*INDEX(Usage!$D$5:$ABF$11,MATCH(UsagePerHour!$B$68,Usage!$C$5:$C$11,0),MATCH(UsagePerHour!MI$4,Usage!$D$3:$ABF$3,0)),"")</f>
        <v>0.2341895387653897</v>
      </c>
      <c r="MJ76" s="27">
        <f>IFERROR(INDEX(Sales!$D$5:$ABF$18,MATCH(UsagePerHour!$B76,Sales!$C$5:$C$18,0),MATCH(UsagePerHour!MJ$4,Sales!$D$3:$ABF$3,0))/MJ$2*INDEX(Usage!$D$5:$ABF$11,MATCH(UsagePerHour!$B$68,Usage!$C$5:$C$11,0),MATCH(UsagePerHour!MJ$4,Usage!$D$3:$ABF$3,0)),"")</f>
        <v>0.5041122016343178</v>
      </c>
      <c r="MK76" s="27">
        <f>IFERROR(INDEX(Sales!$D$5:$ABF$18,MATCH(UsagePerHour!$B76,Sales!$C$5:$C$18,0),MATCH(UsagePerHour!MK$4,Sales!$D$3:$ABF$3,0))/MK$2*INDEX(Usage!$D$5:$ABF$11,MATCH(UsagePerHour!$B$68,Usage!$C$5:$C$11,0),MATCH(UsagePerHour!MK$4,Usage!$D$3:$ABF$3,0)),"")</f>
        <v>0.11984896736735845</v>
      </c>
      <c r="ML76" s="27">
        <f>IFERROR(INDEX(Sales!$D$5:$ABF$18,MATCH(UsagePerHour!$B76,Sales!$C$5:$C$18,0),MATCH(UsagePerHour!ML$4,Sales!$D$3:$ABF$3,0))/ML$2*INDEX(Usage!$D$5:$ABF$11,MATCH(UsagePerHour!$B$68,Usage!$C$5:$C$11,0),MATCH(UsagePerHour!ML$4,Usage!$D$3:$ABF$3,0)),"")</f>
        <v>8.5716738688721636E-2</v>
      </c>
      <c r="MM76" s="27">
        <f>IFERROR(INDEX(Sales!$D$5:$ABF$18,MATCH(UsagePerHour!$B76,Sales!$C$5:$C$18,0),MATCH(UsagePerHour!MM$4,Sales!$D$3:$ABF$3,0))/MM$2*INDEX(Usage!$D$5:$ABF$11,MATCH(UsagePerHour!$B$68,Usage!$C$5:$C$11,0),MATCH(UsagePerHour!MM$4,Usage!$D$3:$ABF$3,0)),"")</f>
        <v>0.1901644114651535</v>
      </c>
      <c r="MN76" s="27">
        <f>IFERROR(INDEX(Sales!$D$5:$ABF$18,MATCH(UsagePerHour!$B76,Sales!$C$5:$C$18,0),MATCH(UsagePerHour!MN$4,Sales!$D$3:$ABF$3,0))/MN$2*INDEX(Usage!$D$5:$ABF$11,MATCH(UsagePerHour!$B$68,Usage!$C$5:$C$11,0),MATCH(UsagePerHour!MN$4,Usage!$D$3:$ABF$3,0)),"")</f>
        <v>0.31029014262454069</v>
      </c>
      <c r="MO76" s="27">
        <f>IFERROR(INDEX(Sales!$D$5:$ABF$18,MATCH(UsagePerHour!$B76,Sales!$C$5:$C$18,0),MATCH(UsagePerHour!MO$4,Sales!$D$3:$ABF$3,0))/MO$2*INDEX(Usage!$D$5:$ABF$11,MATCH(UsagePerHour!$B$68,Usage!$C$5:$C$11,0),MATCH(UsagePerHour!MO$4,Usage!$D$3:$ABF$3,0)),"")</f>
        <v>0.10086739022442341</v>
      </c>
      <c r="MP76" s="27">
        <f>IFERROR(INDEX(Sales!$D$5:$ABF$18,MATCH(UsagePerHour!$B76,Sales!$C$5:$C$18,0),MATCH(UsagePerHour!MP$4,Sales!$D$3:$ABF$3,0))/MP$2*INDEX(Usage!$D$5:$ABF$11,MATCH(UsagePerHour!$B$68,Usage!$C$5:$C$11,0),MATCH(UsagePerHour!MP$4,Usage!$D$3:$ABF$3,0)),"")</f>
        <v>0.29853078726479843</v>
      </c>
      <c r="MQ76" s="27">
        <f>IFERROR(INDEX(Sales!$D$5:$ABF$18,MATCH(UsagePerHour!$B76,Sales!$C$5:$C$18,0),MATCH(UsagePerHour!MQ$4,Sales!$D$3:$ABF$3,0))/MQ$2*INDEX(Usage!$D$5:$ABF$11,MATCH(UsagePerHour!$B$68,Usage!$C$5:$C$11,0),MATCH(UsagePerHour!MQ$4,Usage!$D$3:$ABF$3,0)),"")</f>
        <v>0.26061077844311376</v>
      </c>
      <c r="MR76" s="27">
        <f>IFERROR(INDEX(Sales!$D$5:$ABF$18,MATCH(UsagePerHour!$B76,Sales!$C$5:$C$18,0),MATCH(UsagePerHour!MR$4,Sales!$D$3:$ABF$3,0))/MR$2*INDEX(Usage!$D$5:$ABF$11,MATCH(UsagePerHour!$B$68,Usage!$C$5:$C$11,0),MATCH(UsagePerHour!MR$4,Usage!$D$3:$ABF$3,0)),"")</f>
        <v>0.42055752341210156</v>
      </c>
      <c r="MS76" s="27">
        <f>IFERROR(INDEX(Sales!$D$5:$ABF$18,MATCH(UsagePerHour!$B76,Sales!$C$5:$C$18,0),MATCH(UsagePerHour!MS$4,Sales!$D$3:$ABF$3,0))/MS$2*INDEX(Usage!$D$5:$ABF$11,MATCH(UsagePerHour!$B$68,Usage!$C$5:$C$11,0),MATCH(UsagePerHour!MS$4,Usage!$D$3:$ABF$3,0)),"")</f>
        <v>0.2310183651294109</v>
      </c>
      <c r="MT76" s="27">
        <f>IFERROR(INDEX(Sales!$D$5:$ABF$18,MATCH(UsagePerHour!$B76,Sales!$C$5:$C$18,0),MATCH(UsagePerHour!MT$4,Sales!$D$3:$ABF$3,0))/MT$2*INDEX(Usage!$D$5:$ABF$11,MATCH(UsagePerHour!$B$68,Usage!$C$5:$C$11,0),MATCH(UsagePerHour!MT$4,Usage!$D$3:$ABF$3,0)),"")</f>
        <v>0.33196658656955708</v>
      </c>
      <c r="MU76" s="27">
        <f>IFERROR(INDEX(Sales!$D$5:$ABF$18,MATCH(UsagePerHour!$B76,Sales!$C$5:$C$18,0),MATCH(UsagePerHour!MU$4,Sales!$D$3:$ABF$3,0))/MU$2*INDEX(Usage!$D$5:$ABF$11,MATCH(UsagePerHour!$B$68,Usage!$C$5:$C$11,0),MATCH(UsagePerHour!MU$4,Usage!$D$3:$ABF$3,0)),"")</f>
        <v>0.48105822781879082</v>
      </c>
      <c r="MV76" s="27">
        <f>IFERROR(INDEX(Sales!$D$5:$ABF$18,MATCH(UsagePerHour!$B76,Sales!$C$5:$C$18,0),MATCH(UsagePerHour!MV$4,Sales!$D$3:$ABF$3,0))/MV$2*INDEX(Usage!$D$5:$ABF$11,MATCH(UsagePerHour!$B$68,Usage!$C$5:$C$11,0),MATCH(UsagePerHour!MV$4,Usage!$D$3:$ABF$3,0)),"")</f>
        <v>0.21050018368846435</v>
      </c>
      <c r="MW76" s="27">
        <f>IFERROR(INDEX(Sales!$D$5:$ABF$18,MATCH(UsagePerHour!$B76,Sales!$C$5:$C$18,0),MATCH(UsagePerHour!MW$4,Sales!$D$3:$ABF$3,0))/MW$2*INDEX(Usage!$D$5:$ABF$11,MATCH(UsagePerHour!$B$68,Usage!$C$5:$C$11,0),MATCH(UsagePerHour!MW$4,Usage!$D$3:$ABF$3,0)),"")</f>
        <v>0.25793770309899344</v>
      </c>
      <c r="MX76" s="27">
        <f>IFERROR(INDEX(Sales!$D$5:$ABF$18,MATCH(UsagePerHour!$B76,Sales!$C$5:$C$18,0),MATCH(UsagePerHour!MX$4,Sales!$D$3:$ABF$3,0))/MX$2*INDEX(Usage!$D$5:$ABF$11,MATCH(UsagePerHour!$B$68,Usage!$C$5:$C$11,0),MATCH(UsagePerHour!MX$4,Usage!$D$3:$ABF$3,0)),"")</f>
        <v>0.26215996895176941</v>
      </c>
      <c r="MY76" s="27">
        <f>IFERROR(INDEX(Sales!$D$5:$ABF$18,MATCH(UsagePerHour!$B76,Sales!$C$5:$C$18,0),MATCH(UsagePerHour!MY$4,Sales!$D$3:$ABF$3,0))/MY$2*INDEX(Usage!$D$5:$ABF$11,MATCH(UsagePerHour!$B$68,Usage!$C$5:$C$11,0),MATCH(UsagePerHour!MY$4,Usage!$D$3:$ABF$3,0)),"")</f>
        <v>6.7480757934513386E-2</v>
      </c>
      <c r="MZ76" s="27">
        <f>IFERROR(INDEX(Sales!$D$5:$ABF$18,MATCH(UsagePerHour!$B76,Sales!$C$5:$C$18,0),MATCH(UsagePerHour!MZ$4,Sales!$D$3:$ABF$3,0))/MZ$2*INDEX(Usage!$D$5:$ABF$11,MATCH(UsagePerHour!$B$68,Usage!$C$5:$C$11,0),MATCH(UsagePerHour!MZ$4,Usage!$D$3:$ABF$3,0)),"")</f>
        <v>0.29674339988667686</v>
      </c>
      <c r="NA76" s="27">
        <f>IFERROR(INDEX(Sales!$D$5:$ABF$18,MATCH(UsagePerHour!$B76,Sales!$C$5:$C$18,0),MATCH(UsagePerHour!NA$4,Sales!$D$3:$ABF$3,0))/NA$2*INDEX(Usage!$D$5:$ABF$11,MATCH(UsagePerHour!$B$68,Usage!$C$5:$C$11,0),MATCH(UsagePerHour!NA$4,Usage!$D$3:$ABF$3,0)),"")</f>
        <v>0.48916066265889585</v>
      </c>
      <c r="NB76" s="27">
        <f>IFERROR(INDEX(Sales!$D$5:$ABF$18,MATCH(UsagePerHour!$B76,Sales!$C$5:$C$18,0),MATCH(UsagePerHour!NB$4,Sales!$D$3:$ABF$3,0))/NB$2*INDEX(Usage!$D$5:$ABF$11,MATCH(UsagePerHour!$B$68,Usage!$C$5:$C$11,0),MATCH(UsagePerHour!NB$4,Usage!$D$3:$ABF$3,0)),"")</f>
        <v>0.78518487922545688</v>
      </c>
      <c r="NC76" s="27">
        <f>IFERROR(INDEX(Sales!$D$5:$ABF$18,MATCH(UsagePerHour!$B76,Sales!$C$5:$C$18,0),MATCH(UsagePerHour!NC$4,Sales!$D$3:$ABF$3,0))/NC$2*INDEX(Usage!$D$5:$ABF$11,MATCH(UsagePerHour!$B$68,Usage!$C$5:$C$11,0),MATCH(UsagePerHour!NC$4,Usage!$D$3:$ABF$3,0)),"")</f>
        <v>0.43113278895808466</v>
      </c>
      <c r="ND76" s="27">
        <f>IFERROR(INDEX(Sales!$D$5:$ABF$18,MATCH(UsagePerHour!$B76,Sales!$C$5:$C$18,0),MATCH(UsagePerHour!ND$4,Sales!$D$3:$ABF$3,0))/ND$2*INDEX(Usage!$D$5:$ABF$11,MATCH(UsagePerHour!$B$68,Usage!$C$5:$C$11,0),MATCH(UsagePerHour!ND$4,Usage!$D$3:$ABF$3,0)),"")</f>
        <v>0.43966918426293028</v>
      </c>
      <c r="NE76" s="27">
        <f>IFERROR(INDEX(Sales!$D$5:$ABF$18,MATCH(UsagePerHour!$B76,Sales!$C$5:$C$18,0),MATCH(UsagePerHour!NE$4,Sales!$D$3:$ABF$3,0))/NE$2*INDEX(Usage!$D$5:$ABF$11,MATCH(UsagePerHour!$B$68,Usage!$C$5:$C$11,0),MATCH(UsagePerHour!NE$4,Usage!$D$3:$ABF$3,0)),"")</f>
        <v>0.10512492759991214</v>
      </c>
      <c r="NF76" s="27">
        <f>IFERROR(INDEX(Sales!$D$5:$ABF$18,MATCH(UsagePerHour!$B76,Sales!$C$5:$C$18,0),MATCH(UsagePerHour!NF$4,Sales!$D$3:$ABF$3,0))/NF$2*INDEX(Usage!$D$5:$ABF$11,MATCH(UsagePerHour!$B$68,Usage!$C$5:$C$11,0),MATCH(UsagePerHour!NF$4,Usage!$D$3:$ABF$3,0)),"")</f>
        <v>1.1827522412257545</v>
      </c>
      <c r="NG76" s="27">
        <f>IFERROR(INDEX(Sales!$D$5:$ABF$18,MATCH(UsagePerHour!$B76,Sales!$C$5:$C$18,0),MATCH(UsagePerHour!NG$4,Sales!$D$3:$ABF$3,0))/NG$2*INDEX(Usage!$D$5:$ABF$11,MATCH(UsagePerHour!$B$68,Usage!$C$5:$C$11,0),MATCH(UsagePerHour!NG$4,Usage!$D$3:$ABF$3,0)),"")</f>
        <v>4.4067665871574874E-2</v>
      </c>
      <c r="NH76" s="27">
        <f>IFERROR(INDEX(Sales!$D$5:$ABF$18,MATCH(UsagePerHour!$B76,Sales!$C$5:$C$18,0),MATCH(UsagePerHour!NH$4,Sales!$D$3:$ABF$3,0))/NH$2*INDEX(Usage!$D$5:$ABF$11,MATCH(UsagePerHour!$B$68,Usage!$C$5:$C$11,0),MATCH(UsagePerHour!NH$4,Usage!$D$3:$ABF$3,0)),"")</f>
        <v>0.31824501163989566</v>
      </c>
      <c r="NI76" s="27">
        <f>IFERROR(INDEX(Sales!$D$5:$ABF$18,MATCH(UsagePerHour!$B76,Sales!$C$5:$C$18,0),MATCH(UsagePerHour!NI$4,Sales!$D$3:$ABF$3,0))/NI$2*INDEX(Usage!$D$5:$ABF$11,MATCH(UsagePerHour!$B$68,Usage!$C$5:$C$11,0),MATCH(UsagePerHour!NI$4,Usage!$D$3:$ABF$3,0)),"")</f>
        <v>0.40104924578091194</v>
      </c>
      <c r="NJ76" s="27">
        <f>IFERROR(INDEX(Sales!$D$5:$ABF$18,MATCH(UsagePerHour!$B76,Sales!$C$5:$C$18,0),MATCH(UsagePerHour!NJ$4,Sales!$D$3:$ABF$3,0))/NJ$2*INDEX(Usage!$D$5:$ABF$11,MATCH(UsagePerHour!$B$68,Usage!$C$5:$C$11,0),MATCH(UsagePerHour!NJ$4,Usage!$D$3:$ABF$3,0)),"")</f>
        <v>0.27174376765863595</v>
      </c>
      <c r="NK76" s="27">
        <f>IFERROR(INDEX(Sales!$D$5:$ABF$18,MATCH(UsagePerHour!$B76,Sales!$C$5:$C$18,0),MATCH(UsagePerHour!NK$4,Sales!$D$3:$ABF$3,0))/NK$2*INDEX(Usage!$D$5:$ABF$11,MATCH(UsagePerHour!$B$68,Usage!$C$5:$C$11,0),MATCH(UsagePerHour!NK$4,Usage!$D$3:$ABF$3,0)),"")</f>
        <v>6.9709873891177443E-2</v>
      </c>
      <c r="NL76" s="27">
        <f>IFERROR(INDEX(Sales!$D$5:$ABF$18,MATCH(UsagePerHour!$B76,Sales!$C$5:$C$18,0),MATCH(UsagePerHour!NL$4,Sales!$D$3:$ABF$3,0))/NL$2*INDEX(Usage!$D$5:$ABF$11,MATCH(UsagePerHour!$B$68,Usage!$C$5:$C$11,0),MATCH(UsagePerHour!NL$4,Usage!$D$3:$ABF$3,0)),"")</f>
        <v>0.26884504037787599</v>
      </c>
      <c r="NM76" s="27">
        <f>IFERROR(INDEX(Sales!$D$5:$ABF$18,MATCH(UsagePerHour!$B76,Sales!$C$5:$C$18,0),MATCH(UsagePerHour!NM$4,Sales!$D$3:$ABF$3,0))/NM$2*INDEX(Usage!$D$5:$ABF$11,MATCH(UsagePerHour!$B$68,Usage!$C$5:$C$11,0),MATCH(UsagePerHour!NM$4,Usage!$D$3:$ABF$3,0)),"")</f>
        <v>0.21478752357398559</v>
      </c>
      <c r="NN76" s="27">
        <f>IFERROR(INDEX(Sales!$D$5:$ABF$18,MATCH(UsagePerHour!$B76,Sales!$C$5:$C$18,0),MATCH(UsagePerHour!NN$4,Sales!$D$3:$ABF$3,0))/NN$2*INDEX(Usage!$D$5:$ABF$11,MATCH(UsagePerHour!$B$68,Usage!$C$5:$C$11,0),MATCH(UsagePerHour!NN$4,Usage!$D$3:$ABF$3,0)),"")</f>
        <v>0.17746653107865851</v>
      </c>
      <c r="NO76" s="27">
        <f>IFERROR(INDEX(Sales!$D$5:$ABF$18,MATCH(UsagePerHour!$B76,Sales!$C$5:$C$18,0),MATCH(UsagePerHour!NO$4,Sales!$D$3:$ABF$3,0))/NO$2*INDEX(Usage!$D$5:$ABF$11,MATCH(UsagePerHour!$B$68,Usage!$C$5:$C$11,0),MATCH(UsagePerHour!NO$4,Usage!$D$3:$ABF$3,0)),"")</f>
        <v>0.11842859624739402</v>
      </c>
      <c r="NP76" s="27">
        <f>IFERROR(INDEX(Sales!$D$5:$ABF$18,MATCH(UsagePerHour!$B76,Sales!$C$5:$C$18,0),MATCH(UsagePerHour!NP$4,Sales!$D$3:$ABF$3,0))/NP$2*INDEX(Usage!$D$5:$ABF$11,MATCH(UsagePerHour!$B$68,Usage!$C$5:$C$11,0),MATCH(UsagePerHour!NP$4,Usage!$D$3:$ABF$3,0)),"")</f>
        <v>0.283714359567181</v>
      </c>
      <c r="NQ76" s="27">
        <f>IFERROR(INDEX(Sales!$D$5:$ABF$18,MATCH(UsagePerHour!$B76,Sales!$C$5:$C$18,0),MATCH(UsagePerHour!NQ$4,Sales!$D$3:$ABF$3,0))/NQ$2*INDEX(Usage!$D$5:$ABF$11,MATCH(UsagePerHour!$B$68,Usage!$C$5:$C$11,0),MATCH(UsagePerHour!NQ$4,Usage!$D$3:$ABF$3,0)),"")</f>
        <v>0.29768809693358916</v>
      </c>
      <c r="NR76" s="27">
        <f>IFERROR(INDEX(Sales!$D$5:$ABF$18,MATCH(UsagePerHour!$B76,Sales!$C$5:$C$18,0),MATCH(UsagePerHour!NR$4,Sales!$D$3:$ABF$3,0))/NR$2*INDEX(Usage!$D$5:$ABF$11,MATCH(UsagePerHour!$B$68,Usage!$C$5:$C$11,0),MATCH(UsagePerHour!NR$4,Usage!$D$3:$ABF$3,0)),"")</f>
        <v>0.25929266107876381</v>
      </c>
      <c r="NS76" s="27">
        <f>IFERROR(INDEX(Sales!$D$5:$ABF$18,MATCH(UsagePerHour!$B76,Sales!$C$5:$C$18,0),MATCH(UsagePerHour!NS$4,Sales!$D$3:$ABF$3,0))/NS$2*INDEX(Usage!$D$5:$ABF$11,MATCH(UsagePerHour!$B$68,Usage!$C$5:$C$11,0),MATCH(UsagePerHour!NS$4,Usage!$D$3:$ABF$3,0)),"")</f>
        <v>0.21666059691656694</v>
      </c>
      <c r="NT76" s="27">
        <f>IFERROR(INDEX(Sales!$D$5:$ABF$18,MATCH(UsagePerHour!$B76,Sales!$C$5:$C$18,0),MATCH(UsagePerHour!NT$4,Sales!$D$3:$ABF$3,0))/NT$2*INDEX(Usage!$D$5:$ABF$11,MATCH(UsagePerHour!$B$68,Usage!$C$5:$C$11,0),MATCH(UsagePerHour!NT$4,Usage!$D$3:$ABF$3,0)),"")</f>
        <v>5.3433528436314062E-2</v>
      </c>
      <c r="NU76" s="27">
        <f>IFERROR(INDEX(Sales!$D$5:$ABF$18,MATCH(UsagePerHour!$B76,Sales!$C$5:$C$18,0),MATCH(UsagePerHour!NU$4,Sales!$D$3:$ABF$3,0))/NU$2*INDEX(Usage!$D$5:$ABF$11,MATCH(UsagePerHour!$B$68,Usage!$C$5:$C$11,0),MATCH(UsagePerHour!NU$4,Usage!$D$3:$ABF$3,0)),"")</f>
        <v>0.56969126291160188</v>
      </c>
      <c r="NV76" s="27">
        <f>IFERROR(INDEX(Sales!$D$5:$ABF$18,MATCH(UsagePerHour!$B76,Sales!$C$5:$C$18,0),MATCH(UsagePerHour!NV$4,Sales!$D$3:$ABF$3,0))/NV$2*INDEX(Usage!$D$5:$ABF$11,MATCH(UsagePerHour!$B$68,Usage!$C$5:$C$11,0),MATCH(UsagePerHour!NV$4,Usage!$D$3:$ABF$3,0)),"")</f>
        <v>0.15832597140076365</v>
      </c>
      <c r="NW76" s="27">
        <f>IFERROR(INDEX(Sales!$D$5:$ABF$18,MATCH(UsagePerHour!$B76,Sales!$C$5:$C$18,0),MATCH(UsagePerHour!NW$4,Sales!$D$3:$ABF$3,0))/NW$2*INDEX(Usage!$D$5:$ABF$11,MATCH(UsagePerHour!$B$68,Usage!$C$5:$C$11,0),MATCH(UsagePerHour!NW$4,Usage!$D$3:$ABF$3,0)),"")</f>
        <v>0.2048111748882723</v>
      </c>
      <c r="NX76" s="27">
        <f>IFERROR(INDEX(Sales!$D$5:$ABF$18,MATCH(UsagePerHour!$B76,Sales!$C$5:$C$18,0),MATCH(UsagePerHour!NX$4,Sales!$D$3:$ABF$3,0))/NX$2*INDEX(Usage!$D$5:$ABF$11,MATCH(UsagePerHour!$B$68,Usage!$C$5:$C$11,0),MATCH(UsagePerHour!NX$4,Usage!$D$3:$ABF$3,0)),"")</f>
        <v>0.15126793276980766</v>
      </c>
      <c r="NY76" s="27">
        <f>IFERROR(INDEX(Sales!$D$5:$ABF$18,MATCH(UsagePerHour!$B76,Sales!$C$5:$C$18,0),MATCH(UsagePerHour!NY$4,Sales!$D$3:$ABF$3,0))/NY$2*INDEX(Usage!$D$5:$ABF$11,MATCH(UsagePerHour!$B$68,Usage!$C$5:$C$11,0),MATCH(UsagePerHour!NY$4,Usage!$D$3:$ABF$3,0)),"")</f>
        <v>0.22951433356319573</v>
      </c>
      <c r="NZ76" s="27">
        <f>IFERROR(INDEX(Sales!$D$5:$ABF$18,MATCH(UsagePerHour!$B76,Sales!$C$5:$C$18,0),MATCH(UsagePerHour!NZ$4,Sales!$D$3:$ABF$3,0))/NZ$2*INDEX(Usage!$D$5:$ABF$11,MATCH(UsagePerHour!$B$68,Usage!$C$5:$C$11,0),MATCH(UsagePerHour!NZ$4,Usage!$D$3:$ABF$3,0)),"")</f>
        <v>0.30592519788686667</v>
      </c>
      <c r="OA76" s="27">
        <f>IFERROR(INDEX(Sales!$D$5:$ABF$18,MATCH(UsagePerHour!$B76,Sales!$C$5:$C$18,0),MATCH(UsagePerHour!OA$4,Sales!$D$3:$ABF$3,0))/OA$2*INDEX(Usage!$D$5:$ABF$11,MATCH(UsagePerHour!$B$68,Usage!$C$5:$C$11,0),MATCH(UsagePerHour!OA$4,Usage!$D$3:$ABF$3,0)),"")</f>
        <v>0.15252708198065815</v>
      </c>
      <c r="OB76" s="27">
        <f>IFERROR(INDEX(Sales!$D$5:$ABF$18,MATCH(UsagePerHour!$B76,Sales!$C$5:$C$18,0),MATCH(UsagePerHour!OB$4,Sales!$D$3:$ABF$3,0))/OB$2*INDEX(Usage!$D$5:$ABF$11,MATCH(UsagePerHour!$B$68,Usage!$C$5:$C$11,0),MATCH(UsagePerHour!OB$4,Usage!$D$3:$ABF$3,0)),"")</f>
        <v>0.16126123664580996</v>
      </c>
      <c r="OC76" s="27">
        <f>IFERROR(INDEX(Sales!$D$5:$ABF$18,MATCH(UsagePerHour!$B76,Sales!$C$5:$C$18,0),MATCH(UsagePerHour!OC$4,Sales!$D$3:$ABF$3,0))/OC$2*INDEX(Usage!$D$5:$ABF$11,MATCH(UsagePerHour!$B$68,Usage!$C$5:$C$11,0),MATCH(UsagePerHour!OC$4,Usage!$D$3:$ABF$3,0)),"")</f>
        <v>0.49448659588480925</v>
      </c>
      <c r="OD76" s="27">
        <f>IFERROR(INDEX(Sales!$D$5:$ABF$18,MATCH(UsagePerHour!$B76,Sales!$C$5:$C$18,0),MATCH(UsagePerHour!OD$4,Sales!$D$3:$ABF$3,0))/OD$2*INDEX(Usage!$D$5:$ABF$11,MATCH(UsagePerHour!$B$68,Usage!$C$5:$C$11,0),MATCH(UsagePerHour!OD$4,Usage!$D$3:$ABF$3,0)),"")</f>
        <v>0.38112254425246866</v>
      </c>
      <c r="OE76" s="27">
        <f>IFERROR(INDEX(Sales!$D$5:$ABF$18,MATCH(UsagePerHour!$B76,Sales!$C$5:$C$18,0),MATCH(UsagePerHour!OE$4,Sales!$D$3:$ABF$3,0))/OE$2*INDEX(Usage!$D$5:$ABF$11,MATCH(UsagePerHour!$B$68,Usage!$C$5:$C$11,0),MATCH(UsagePerHour!OE$4,Usage!$D$3:$ABF$3,0)),"")</f>
        <v>0.19512159000029619</v>
      </c>
      <c r="OF76" s="27">
        <f>IFERROR(INDEX(Sales!$D$5:$ABF$18,MATCH(UsagePerHour!$B76,Sales!$C$5:$C$18,0),MATCH(UsagePerHour!OF$4,Sales!$D$3:$ABF$3,0))/OF$2*INDEX(Usage!$D$5:$ABF$11,MATCH(UsagePerHour!$B$68,Usage!$C$5:$C$11,0),MATCH(UsagePerHour!OF$4,Usage!$D$3:$ABF$3,0)),"")</f>
        <v>0.29911656242823759</v>
      </c>
      <c r="OG76" s="27">
        <f>IFERROR(INDEX(Sales!$D$5:$ABF$18,MATCH(UsagePerHour!$B76,Sales!$C$5:$C$18,0),MATCH(UsagePerHour!OG$4,Sales!$D$3:$ABF$3,0))/OG$2*INDEX(Usage!$D$5:$ABF$11,MATCH(UsagePerHour!$B$68,Usage!$C$5:$C$11,0),MATCH(UsagePerHour!OG$4,Usage!$D$3:$ABF$3,0)),"")</f>
        <v>0.38036182158452903</v>
      </c>
      <c r="OH76" s="27">
        <f>IFERROR(INDEX(Sales!$D$5:$ABF$18,MATCH(UsagePerHour!$B76,Sales!$C$5:$C$18,0),MATCH(UsagePerHour!OH$4,Sales!$D$3:$ABF$3,0))/OH$2*INDEX(Usage!$D$5:$ABF$11,MATCH(UsagePerHour!$B$68,Usage!$C$5:$C$11,0),MATCH(UsagePerHour!OH$4,Usage!$D$3:$ABF$3,0)),"")</f>
        <v>0.22968580079284137</v>
      </c>
      <c r="OI76" s="27">
        <f>IFERROR(INDEX(Sales!$D$5:$ABF$18,MATCH(UsagePerHour!$B76,Sales!$C$5:$C$18,0),MATCH(UsagePerHour!OI$4,Sales!$D$3:$ABF$3,0))/OI$2*INDEX(Usage!$D$5:$ABF$11,MATCH(UsagePerHour!$B$68,Usage!$C$5:$C$11,0),MATCH(UsagePerHour!OI$4,Usage!$D$3:$ABF$3,0)),"")</f>
        <v>1.6467219926224113E-2</v>
      </c>
      <c r="OJ76" s="27">
        <f>IFERROR(INDEX(Sales!$D$5:$ABF$18,MATCH(UsagePerHour!$B76,Sales!$C$5:$C$18,0),MATCH(UsagePerHour!OJ$4,Sales!$D$3:$ABF$3,0))/OJ$2*INDEX(Usage!$D$5:$ABF$11,MATCH(UsagePerHour!$B$68,Usage!$C$5:$C$11,0),MATCH(UsagePerHour!OJ$4,Usage!$D$3:$ABF$3,0)),"")</f>
        <v>0.2687986477980075</v>
      </c>
      <c r="OK76" s="27">
        <f>IFERROR(INDEX(Sales!$D$5:$ABF$18,MATCH(UsagePerHour!$B76,Sales!$C$5:$C$18,0),MATCH(UsagePerHour!OK$4,Sales!$D$3:$ABF$3,0))/OK$2*INDEX(Usage!$D$5:$ABF$11,MATCH(UsagePerHour!$B$68,Usage!$C$5:$C$11,0),MATCH(UsagePerHour!OK$4,Usage!$D$3:$ABF$3,0)),"")</f>
        <v>0.59483135720350455</v>
      </c>
      <c r="OL76" s="27">
        <f>IFERROR(INDEX(Sales!$D$5:$ABF$18,MATCH(UsagePerHour!$B76,Sales!$C$5:$C$18,0),MATCH(UsagePerHour!OL$4,Sales!$D$3:$ABF$3,0))/OL$2*INDEX(Usage!$D$5:$ABF$11,MATCH(UsagePerHour!$B$68,Usage!$C$5:$C$11,0),MATCH(UsagePerHour!OL$4,Usage!$D$3:$ABF$3,0)),"")</f>
        <v>0.11928097269585522</v>
      </c>
      <c r="OM76" s="27">
        <f>IFERROR(INDEX(Sales!$D$5:$ABF$18,MATCH(UsagePerHour!$B76,Sales!$C$5:$C$18,0),MATCH(UsagePerHour!OM$4,Sales!$D$3:$ABF$3,0))/OM$2*INDEX(Usage!$D$5:$ABF$11,MATCH(UsagePerHour!$B$68,Usage!$C$5:$C$11,0),MATCH(UsagePerHour!OM$4,Usage!$D$3:$ABF$3,0)),"")</f>
        <v>0.18397107684596467</v>
      </c>
      <c r="ON76" s="27">
        <f>IFERROR(INDEX(Sales!$D$5:$ABF$18,MATCH(UsagePerHour!$B76,Sales!$C$5:$C$18,0),MATCH(UsagePerHour!ON$4,Sales!$D$3:$ABF$3,0))/ON$2*INDEX(Usage!$D$5:$ABF$11,MATCH(UsagePerHour!$B$68,Usage!$C$5:$C$11,0),MATCH(UsagePerHour!ON$4,Usage!$D$3:$ABF$3,0)),"")</f>
        <v>0.32960705397862955</v>
      </c>
      <c r="OO76" s="27">
        <f>IFERROR(INDEX(Sales!$D$5:$ABF$18,MATCH(UsagePerHour!$B76,Sales!$C$5:$C$18,0),MATCH(UsagePerHour!OO$4,Sales!$D$3:$ABF$3,0))/OO$2*INDEX(Usage!$D$5:$ABF$11,MATCH(UsagePerHour!$B$68,Usage!$C$5:$C$11,0),MATCH(UsagePerHour!OO$4,Usage!$D$3:$ABF$3,0)),"")</f>
        <v>0.28315878363155067</v>
      </c>
      <c r="OP76" s="27">
        <f>IFERROR(INDEX(Sales!$D$5:$ABF$18,MATCH(UsagePerHour!$B76,Sales!$C$5:$C$18,0),MATCH(UsagePerHour!OP$4,Sales!$D$3:$ABF$3,0))/OP$2*INDEX(Usage!$D$5:$ABF$11,MATCH(UsagePerHour!$B$68,Usage!$C$5:$C$11,0),MATCH(UsagePerHour!OP$4,Usage!$D$3:$ABF$3,0)),"")</f>
        <v>0.2271463849407524</v>
      </c>
      <c r="OQ76" s="27">
        <f>IFERROR(INDEX(Sales!$D$5:$ABF$18,MATCH(UsagePerHour!$B76,Sales!$C$5:$C$18,0),MATCH(UsagePerHour!OQ$4,Sales!$D$3:$ABF$3,0))/OQ$2*INDEX(Usage!$D$5:$ABF$11,MATCH(UsagePerHour!$B$68,Usage!$C$5:$C$11,0),MATCH(UsagePerHour!OQ$4,Usage!$D$3:$ABF$3,0)),"")</f>
        <v>6.9647469619634569E-2</v>
      </c>
      <c r="OR76" s="27">
        <f>IFERROR(INDEX(Sales!$D$5:$ABF$18,MATCH(UsagePerHour!$B76,Sales!$C$5:$C$18,0),MATCH(UsagePerHour!OR$4,Sales!$D$3:$ABF$3,0))/OR$2*INDEX(Usage!$D$5:$ABF$11,MATCH(UsagePerHour!$B$68,Usage!$C$5:$C$11,0),MATCH(UsagePerHour!OR$4,Usage!$D$3:$ABF$3,0)),"")</f>
        <v>0.32476735654679434</v>
      </c>
      <c r="OS76" s="27">
        <f>IFERROR(INDEX(Sales!$D$5:$ABF$18,MATCH(UsagePerHour!$B76,Sales!$C$5:$C$18,0),MATCH(UsagePerHour!OS$4,Sales!$D$3:$ABF$3,0))/OS$2*INDEX(Usage!$D$5:$ABF$11,MATCH(UsagePerHour!$B$68,Usage!$C$5:$C$11,0),MATCH(UsagePerHour!OS$4,Usage!$D$3:$ABF$3,0)),"")</f>
        <v>7.4570711002763981E-2</v>
      </c>
      <c r="OT76" s="27">
        <f>IFERROR(INDEX(Sales!$D$5:$ABF$18,MATCH(UsagePerHour!$B76,Sales!$C$5:$C$18,0),MATCH(UsagePerHour!OT$4,Sales!$D$3:$ABF$3,0))/OT$2*INDEX(Usage!$D$5:$ABF$11,MATCH(UsagePerHour!$B$68,Usage!$C$5:$C$11,0),MATCH(UsagePerHour!OT$4,Usage!$D$3:$ABF$3,0)),"")</f>
        <v>3.343160162887495E-2</v>
      </c>
      <c r="OU76" s="27">
        <f>IFERROR(INDEX(Sales!$D$5:$ABF$18,MATCH(UsagePerHour!$B76,Sales!$C$5:$C$18,0),MATCH(UsagePerHour!OU$4,Sales!$D$3:$ABF$3,0))/OU$2*INDEX(Usage!$D$5:$ABF$11,MATCH(UsagePerHour!$B$68,Usage!$C$5:$C$11,0),MATCH(UsagePerHour!OU$4,Usage!$D$3:$ABF$3,0)),"")</f>
        <v>0.138767409712439</v>
      </c>
      <c r="OV76" s="27">
        <f>IFERROR(INDEX(Sales!$D$5:$ABF$18,MATCH(UsagePerHour!$B76,Sales!$C$5:$C$18,0),MATCH(UsagePerHour!OV$4,Sales!$D$3:$ABF$3,0))/OV$2*INDEX(Usage!$D$5:$ABF$11,MATCH(UsagePerHour!$B$68,Usage!$C$5:$C$11,0),MATCH(UsagePerHour!OV$4,Usage!$D$3:$ABF$3,0)),"")</f>
        <v>0.50378206964396799</v>
      </c>
      <c r="OW76" s="27">
        <f>IFERROR(INDEX(Sales!$D$5:$ABF$18,MATCH(UsagePerHour!$B76,Sales!$C$5:$C$18,0),MATCH(UsagePerHour!OW$4,Sales!$D$3:$ABF$3,0))/OW$2*INDEX(Usage!$D$5:$ABF$11,MATCH(UsagePerHour!$B$68,Usage!$C$5:$C$11,0),MATCH(UsagePerHour!OW$4,Usage!$D$3:$ABF$3,0)),"")</f>
        <v>0.1227241290498024</v>
      </c>
      <c r="OX76" s="27">
        <f>IFERROR(INDEX(Sales!$D$5:$ABF$18,MATCH(UsagePerHour!$B76,Sales!$C$5:$C$18,0),MATCH(UsagePerHour!OX$4,Sales!$D$3:$ABF$3,0))/OX$2*INDEX(Usage!$D$5:$ABF$11,MATCH(UsagePerHour!$B$68,Usage!$C$5:$C$11,0),MATCH(UsagePerHour!OX$4,Usage!$D$3:$ABF$3,0)),"")</f>
        <v>0.37117812114566595</v>
      </c>
      <c r="OY76" s="27">
        <f>IFERROR(INDEX(Sales!$D$5:$ABF$18,MATCH(UsagePerHour!$B76,Sales!$C$5:$C$18,0),MATCH(UsagePerHour!OY$4,Sales!$D$3:$ABF$3,0))/OY$2*INDEX(Usage!$D$5:$ABF$11,MATCH(UsagePerHour!$B$68,Usage!$C$5:$C$11,0),MATCH(UsagePerHour!OY$4,Usage!$D$3:$ABF$3,0)),"")</f>
        <v>0.43693436133803948</v>
      </c>
      <c r="OZ76" s="27">
        <f>IFERROR(INDEX(Sales!$D$5:$ABF$18,MATCH(UsagePerHour!$B76,Sales!$C$5:$C$18,0),MATCH(UsagePerHour!OZ$4,Sales!$D$3:$ABF$3,0))/OZ$2*INDEX(Usage!$D$5:$ABF$11,MATCH(UsagePerHour!$B$68,Usage!$C$5:$C$11,0),MATCH(UsagePerHour!OZ$4,Usage!$D$3:$ABF$3,0)),"")</f>
        <v>0.48691905783689987</v>
      </c>
      <c r="PA76" s="27">
        <f>IFERROR(INDEX(Sales!$D$5:$ABF$18,MATCH(UsagePerHour!$B76,Sales!$C$5:$C$18,0),MATCH(UsagePerHour!PA$4,Sales!$D$3:$ABF$3,0))/PA$2*INDEX(Usage!$D$5:$ABF$11,MATCH(UsagePerHour!$B$68,Usage!$C$5:$C$11,0),MATCH(UsagePerHour!PA$4,Usage!$D$3:$ABF$3,0)),"")</f>
        <v>0.1622316175507254</v>
      </c>
      <c r="PB76" s="27">
        <f>IFERROR(INDEX(Sales!$D$5:$ABF$18,MATCH(UsagePerHour!$B76,Sales!$C$5:$C$18,0),MATCH(UsagePerHour!PB$4,Sales!$D$3:$ABF$3,0))/PB$2*INDEX(Usage!$D$5:$ABF$11,MATCH(UsagePerHour!$B$68,Usage!$C$5:$C$11,0),MATCH(UsagePerHour!PB$4,Usage!$D$3:$ABF$3,0)),"")</f>
        <v>0.20760357962346024</v>
      </c>
      <c r="PC76" s="27">
        <f>IFERROR(INDEX(Sales!$D$5:$ABF$18,MATCH(UsagePerHour!$B76,Sales!$C$5:$C$18,0),MATCH(UsagePerHour!PC$4,Sales!$D$3:$ABF$3,0))/PC$2*INDEX(Usage!$D$5:$ABF$11,MATCH(UsagePerHour!$B$68,Usage!$C$5:$C$11,0),MATCH(UsagePerHour!PC$4,Usage!$D$3:$ABF$3,0)),"")</f>
        <v>0.37091596969138352</v>
      </c>
      <c r="PD76" s="27">
        <f>IFERROR(INDEX(Sales!$D$5:$ABF$18,MATCH(UsagePerHour!$B76,Sales!$C$5:$C$18,0),MATCH(UsagePerHour!PD$4,Sales!$D$3:$ABF$3,0))/PD$2*INDEX(Usage!$D$5:$ABF$11,MATCH(UsagePerHour!$B$68,Usage!$C$5:$C$11,0),MATCH(UsagePerHour!PD$4,Usage!$D$3:$ABF$3,0)),"")</f>
        <v>4.8382052729041669E-2</v>
      </c>
      <c r="PE76" s="27">
        <f>IFERROR(INDEX(Sales!$D$5:$ABF$18,MATCH(UsagePerHour!$B76,Sales!$C$5:$C$18,0),MATCH(UsagePerHour!PE$4,Sales!$D$3:$ABF$3,0))/PE$2*INDEX(Usage!$D$5:$ABF$11,MATCH(UsagePerHour!$B$68,Usage!$C$5:$C$11,0),MATCH(UsagePerHour!PE$4,Usage!$D$3:$ABF$3,0)),"")</f>
        <v>5.9756995581737846E-2</v>
      </c>
      <c r="PF76" s="27">
        <f>IFERROR(INDEX(Sales!$D$5:$ABF$18,MATCH(UsagePerHour!$B76,Sales!$C$5:$C$18,0),MATCH(UsagePerHour!PF$4,Sales!$D$3:$ABF$3,0))/PF$2*INDEX(Usage!$D$5:$ABF$11,MATCH(UsagePerHour!$B$68,Usage!$C$5:$C$11,0),MATCH(UsagePerHour!PF$4,Usage!$D$3:$ABF$3,0)),"")</f>
        <v>0.55908633681972897</v>
      </c>
      <c r="PG76" s="27">
        <f>IFERROR(INDEX(Sales!$D$5:$ABF$18,MATCH(UsagePerHour!$B76,Sales!$C$5:$C$18,0),MATCH(UsagePerHour!PG$4,Sales!$D$3:$ABF$3,0))/PG$2*INDEX(Usage!$D$5:$ABF$11,MATCH(UsagePerHour!$B$68,Usage!$C$5:$C$11,0),MATCH(UsagePerHour!PG$4,Usage!$D$3:$ABF$3,0)),"")</f>
        <v>0.17096590862127933</v>
      </c>
      <c r="PH76" s="27">
        <f>IFERROR(INDEX(Sales!$D$5:$ABF$18,MATCH(UsagePerHour!$B76,Sales!$C$5:$C$18,0),MATCH(UsagePerHour!PH$4,Sales!$D$3:$ABF$3,0))/PH$2*INDEX(Usage!$D$5:$ABF$11,MATCH(UsagePerHour!$B$68,Usage!$C$5:$C$11,0),MATCH(UsagePerHour!PH$4,Usage!$D$3:$ABF$3,0)),"")</f>
        <v>1.5939861652399356E-2</v>
      </c>
      <c r="PI76" s="27">
        <f>IFERROR(INDEX(Sales!$D$5:$ABF$18,MATCH(UsagePerHour!$B76,Sales!$C$5:$C$18,0),MATCH(UsagePerHour!PI$4,Sales!$D$3:$ABF$3,0))/PI$2*INDEX(Usage!$D$5:$ABF$11,MATCH(UsagePerHour!$B$68,Usage!$C$5:$C$11,0),MATCH(UsagePerHour!PI$4,Usage!$D$3:$ABF$3,0)),"")</f>
        <v>0.58330029224789859</v>
      </c>
      <c r="PJ76" s="27">
        <f>IFERROR(INDEX(Sales!$D$5:$ABF$18,MATCH(UsagePerHour!$B76,Sales!$C$5:$C$18,0),MATCH(UsagePerHour!PJ$4,Sales!$D$3:$ABF$3,0))/PJ$2*INDEX(Usage!$D$5:$ABF$11,MATCH(UsagePerHour!$B$68,Usage!$C$5:$C$11,0),MATCH(UsagePerHour!PJ$4,Usage!$D$3:$ABF$3,0)),"")</f>
        <v>0.36415531603915979</v>
      </c>
      <c r="PK76" s="27">
        <f>IFERROR(INDEX(Sales!$D$5:$ABF$18,MATCH(UsagePerHour!$B76,Sales!$C$5:$C$18,0),MATCH(UsagePerHour!PK$4,Sales!$D$3:$ABF$3,0))/PK$2*INDEX(Usage!$D$5:$ABF$11,MATCH(UsagePerHour!$B$68,Usage!$C$5:$C$11,0),MATCH(UsagePerHour!PK$4,Usage!$D$3:$ABF$3,0)),"")</f>
        <v>0.29103586843705442</v>
      </c>
      <c r="PL76" s="27">
        <f>IFERROR(INDEX(Sales!$D$5:$ABF$18,MATCH(UsagePerHour!$B76,Sales!$C$5:$C$18,0),MATCH(UsagePerHour!PL$4,Sales!$D$3:$ABF$3,0))/PL$2*INDEX(Usage!$D$5:$ABF$11,MATCH(UsagePerHour!$B$68,Usage!$C$5:$C$11,0),MATCH(UsagePerHour!PL$4,Usage!$D$3:$ABF$3,0)),"")</f>
        <v>0.51272180023019542</v>
      </c>
      <c r="PM76" s="27">
        <f>IFERROR(INDEX(Sales!$D$5:$ABF$18,MATCH(UsagePerHour!$B76,Sales!$C$5:$C$18,0),MATCH(UsagePerHour!PM$4,Sales!$D$3:$ABF$3,0))/PM$2*INDEX(Usage!$D$5:$ABF$11,MATCH(UsagePerHour!$B$68,Usage!$C$5:$C$11,0),MATCH(UsagePerHour!PM$4,Usage!$D$3:$ABF$3,0)),"")</f>
        <v>0.2590989646741943</v>
      </c>
      <c r="PN76" s="27">
        <f>IFERROR(INDEX(Sales!$D$5:$ABF$18,MATCH(UsagePerHour!$B76,Sales!$C$5:$C$18,0),MATCH(UsagePerHour!PN$4,Sales!$D$3:$ABF$3,0))/PN$2*INDEX(Usage!$D$5:$ABF$11,MATCH(UsagePerHour!$B$68,Usage!$C$5:$C$11,0),MATCH(UsagePerHour!PN$4,Usage!$D$3:$ABF$3,0)),"")</f>
        <v>0.14569126390209614</v>
      </c>
      <c r="PO76" s="27">
        <f>IFERROR(INDEX(Sales!$D$5:$ABF$18,MATCH(UsagePerHour!$B76,Sales!$C$5:$C$18,0),MATCH(UsagePerHour!PO$4,Sales!$D$3:$ABF$3,0))/PO$2*INDEX(Usage!$D$5:$ABF$11,MATCH(UsagePerHour!$B$68,Usage!$C$5:$C$11,0),MATCH(UsagePerHour!PO$4,Usage!$D$3:$ABF$3,0)),"")</f>
        <v>0.376544351561098</v>
      </c>
      <c r="PP76" s="27">
        <f>IFERROR(INDEX(Sales!$D$5:$ABF$18,MATCH(UsagePerHour!$B76,Sales!$C$5:$C$18,0),MATCH(UsagePerHour!PP$4,Sales!$D$3:$ABF$3,0))/PP$2*INDEX(Usage!$D$5:$ABF$11,MATCH(UsagePerHour!$B$68,Usage!$C$5:$C$11,0),MATCH(UsagePerHour!PP$4,Usage!$D$3:$ABF$3,0)),"")</f>
        <v>0.8509804930332262</v>
      </c>
      <c r="PQ76" s="27">
        <f>IFERROR(INDEX(Sales!$D$5:$ABF$18,MATCH(UsagePerHour!$B76,Sales!$C$5:$C$18,0),MATCH(UsagePerHour!PQ$4,Sales!$D$3:$ABF$3,0))/PQ$2*INDEX(Usage!$D$5:$ABF$11,MATCH(UsagePerHour!$B$68,Usage!$C$5:$C$11,0),MATCH(UsagePerHour!PQ$4,Usage!$D$3:$ABF$3,0)),"")</f>
        <v>0.20247209888395534</v>
      </c>
      <c r="PR76" s="27">
        <f>IFERROR(INDEX(Sales!$D$5:$ABF$18,MATCH(UsagePerHour!$B76,Sales!$C$5:$C$18,0),MATCH(UsagePerHour!PR$4,Sales!$D$3:$ABF$3,0))/PR$2*INDEX(Usage!$D$5:$ABF$11,MATCH(UsagePerHour!$B$68,Usage!$C$5:$C$11,0),MATCH(UsagePerHour!PR$4,Usage!$D$3:$ABF$3,0)),"")</f>
        <v>0.27575767875301221</v>
      </c>
      <c r="PS76" s="27">
        <f>IFERROR(INDEX(Sales!$D$5:$ABF$18,MATCH(UsagePerHour!$B76,Sales!$C$5:$C$18,0),MATCH(UsagePerHour!PS$4,Sales!$D$3:$ABF$3,0))/PS$2*INDEX(Usage!$D$5:$ABF$11,MATCH(UsagePerHour!$B$68,Usage!$C$5:$C$11,0),MATCH(UsagePerHour!PS$4,Usage!$D$3:$ABF$3,0)),"")</f>
        <v>0.56466470615998732</v>
      </c>
      <c r="PT76" s="27">
        <f>IFERROR(INDEX(Sales!$D$5:$ABF$18,MATCH(UsagePerHour!$B76,Sales!$C$5:$C$18,0),MATCH(UsagePerHour!PT$4,Sales!$D$3:$ABF$3,0))/PT$2*INDEX(Usage!$D$5:$ABF$11,MATCH(UsagePerHour!$B$68,Usage!$C$5:$C$11,0),MATCH(UsagePerHour!PT$4,Usage!$D$3:$ABF$3,0)),"")</f>
        <v>0.31086229832780271</v>
      </c>
      <c r="PU76" s="27">
        <f>IFERROR(INDEX(Sales!$D$5:$ABF$18,MATCH(UsagePerHour!$B76,Sales!$C$5:$C$18,0),MATCH(UsagePerHour!PU$4,Sales!$D$3:$ABF$3,0))/PU$2*INDEX(Usage!$D$5:$ABF$11,MATCH(UsagePerHour!$B$68,Usage!$C$5:$C$11,0),MATCH(UsagePerHour!PU$4,Usage!$D$3:$ABF$3,0)),"")</f>
        <v>0.43231116540654957</v>
      </c>
      <c r="PV76" s="27">
        <f>IFERROR(INDEX(Sales!$D$5:$ABF$18,MATCH(UsagePerHour!$B76,Sales!$C$5:$C$18,0),MATCH(UsagePerHour!PV$4,Sales!$D$3:$ABF$3,0))/PV$2*INDEX(Usage!$D$5:$ABF$11,MATCH(UsagePerHour!$B$68,Usage!$C$5:$C$11,0),MATCH(UsagePerHour!PV$4,Usage!$D$3:$ABF$3,0)),"")</f>
        <v>0.8863022134867955</v>
      </c>
      <c r="PW76" s="27">
        <f>IFERROR(INDEX(Sales!$D$5:$ABF$18,MATCH(UsagePerHour!$B76,Sales!$C$5:$C$18,0),MATCH(UsagePerHour!PW$4,Sales!$D$3:$ABF$3,0))/PW$2*INDEX(Usage!$D$5:$ABF$11,MATCH(UsagePerHour!$B$68,Usage!$C$5:$C$11,0),MATCH(UsagePerHour!PW$4,Usage!$D$3:$ABF$3,0)),"")</f>
        <v>0.54692544927862197</v>
      </c>
      <c r="PX76" s="27">
        <f>IFERROR(INDEX(Sales!$D$5:$ABF$18,MATCH(UsagePerHour!$B76,Sales!$C$5:$C$18,0),MATCH(UsagePerHour!PX$4,Sales!$D$3:$ABF$3,0))/PX$2*INDEX(Usage!$D$5:$ABF$11,MATCH(UsagePerHour!$B$68,Usage!$C$5:$C$11,0),MATCH(UsagePerHour!PX$4,Usage!$D$3:$ABF$3,0)),"")</f>
        <v>0.43291645261739647</v>
      </c>
      <c r="PY76" s="27">
        <f>IFERROR(INDEX(Sales!$D$5:$ABF$18,MATCH(UsagePerHour!$B76,Sales!$C$5:$C$18,0),MATCH(UsagePerHour!PY$4,Sales!$D$3:$ABF$3,0))/PY$2*INDEX(Usage!$D$5:$ABF$11,MATCH(UsagePerHour!$B$68,Usage!$C$5:$C$11,0),MATCH(UsagePerHour!PY$4,Usage!$D$3:$ABF$3,0)),"")</f>
        <v>0.80929447740838045</v>
      </c>
      <c r="PZ76" s="27">
        <f>IFERROR(INDEX(Sales!$D$5:$ABF$18,MATCH(UsagePerHour!$B76,Sales!$C$5:$C$18,0),MATCH(UsagePerHour!PZ$4,Sales!$D$3:$ABF$3,0))/PZ$2*INDEX(Usage!$D$5:$ABF$11,MATCH(UsagePerHour!$B$68,Usage!$C$5:$C$11,0),MATCH(UsagePerHour!PZ$4,Usage!$D$3:$ABF$3,0)),"")</f>
        <v>0.26204689640273432</v>
      </c>
      <c r="QA76" s="27">
        <f>IFERROR(INDEX(Sales!$D$5:$ABF$18,MATCH(UsagePerHour!$B76,Sales!$C$5:$C$18,0),MATCH(UsagePerHour!QA$4,Sales!$D$3:$ABF$3,0))/QA$2*INDEX(Usage!$D$5:$ABF$11,MATCH(UsagePerHour!$B$68,Usage!$C$5:$C$11,0),MATCH(UsagePerHour!QA$4,Usage!$D$3:$ABF$3,0)),"")</f>
        <v>0.43755543011152648</v>
      </c>
      <c r="QB76" s="27">
        <f>IFERROR(INDEX(Sales!$D$5:$ABF$18,MATCH(UsagePerHour!$B76,Sales!$C$5:$C$18,0),MATCH(UsagePerHour!QB$4,Sales!$D$3:$ABF$3,0))/QB$2*INDEX(Usage!$D$5:$ABF$11,MATCH(UsagePerHour!$B$68,Usage!$C$5:$C$11,0),MATCH(UsagePerHour!QB$4,Usage!$D$3:$ABF$3,0)),"")</f>
        <v>0.50553210310926044</v>
      </c>
      <c r="QC76" s="27">
        <f>IFERROR(INDEX(Sales!$D$5:$ABF$18,MATCH(UsagePerHour!$B76,Sales!$C$5:$C$18,0),MATCH(UsagePerHour!QC$4,Sales!$D$3:$ABF$3,0))/QC$2*INDEX(Usage!$D$5:$ABF$11,MATCH(UsagePerHour!$B$68,Usage!$C$5:$C$11,0),MATCH(UsagePerHour!QC$4,Usage!$D$3:$ABF$3,0)),"")</f>
        <v>0.62133987353659048</v>
      </c>
      <c r="QD76" s="27">
        <f>IFERROR(INDEX(Sales!$D$5:$ABF$18,MATCH(UsagePerHour!$B76,Sales!$C$5:$C$18,0),MATCH(UsagePerHour!QD$4,Sales!$D$3:$ABF$3,0))/QD$2*INDEX(Usage!$D$5:$ABF$11,MATCH(UsagePerHour!$B$68,Usage!$C$5:$C$11,0),MATCH(UsagePerHour!QD$4,Usage!$D$3:$ABF$3,0)),"")</f>
        <v>0.54238366198092025</v>
      </c>
      <c r="QE76" s="27">
        <f>IFERROR(INDEX(Sales!$D$5:$ABF$18,MATCH(UsagePerHour!$B76,Sales!$C$5:$C$18,0),MATCH(UsagePerHour!QE$4,Sales!$D$3:$ABF$3,0))/QE$2*INDEX(Usage!$D$5:$ABF$11,MATCH(UsagePerHour!$B$68,Usage!$C$5:$C$11,0),MATCH(UsagePerHour!QE$4,Usage!$D$3:$ABF$3,0)),"")</f>
        <v>0.12587659159169184</v>
      </c>
      <c r="QF76" s="27">
        <f>IFERROR(INDEX(Sales!$D$5:$ABF$18,MATCH(UsagePerHour!$B76,Sales!$C$5:$C$18,0),MATCH(UsagePerHour!QF$4,Sales!$D$3:$ABF$3,0))/QF$2*INDEX(Usage!$D$5:$ABF$11,MATCH(UsagePerHour!$B$68,Usage!$C$5:$C$11,0),MATCH(UsagePerHour!QF$4,Usage!$D$3:$ABF$3,0)),"")</f>
        <v>0.33742762867527742</v>
      </c>
      <c r="QG76" s="27">
        <f>IFERROR(INDEX(Sales!$D$5:$ABF$18,MATCH(UsagePerHour!$B76,Sales!$C$5:$C$18,0),MATCH(UsagePerHour!QG$4,Sales!$D$3:$ABF$3,0))/QG$2*INDEX(Usage!$D$5:$ABF$11,MATCH(UsagePerHour!$B$68,Usage!$C$5:$C$11,0),MATCH(UsagePerHour!QG$4,Usage!$D$3:$ABF$3,0)),"")</f>
        <v>0.25206340964514862</v>
      </c>
      <c r="QH76" s="27">
        <f>IFERROR(INDEX(Sales!$D$5:$ABF$18,MATCH(UsagePerHour!$B76,Sales!$C$5:$C$18,0),MATCH(UsagePerHour!QH$4,Sales!$D$3:$ABF$3,0))/QH$2*INDEX(Usage!$D$5:$ABF$11,MATCH(UsagePerHour!$B$68,Usage!$C$5:$C$11,0),MATCH(UsagePerHour!QH$4,Usage!$D$3:$ABF$3,0)),"")</f>
        <v>0.37843306101188667</v>
      </c>
      <c r="QI76" s="27">
        <f>IFERROR(INDEX(Sales!$D$5:$ABF$18,MATCH(UsagePerHour!$B76,Sales!$C$5:$C$18,0),MATCH(UsagePerHour!QI$4,Sales!$D$3:$ABF$3,0))/QI$2*INDEX(Usage!$D$5:$ABF$11,MATCH(UsagePerHour!$B$68,Usage!$C$5:$C$11,0),MATCH(UsagePerHour!QI$4,Usage!$D$3:$ABF$3,0)),"")</f>
        <v>0.39432111830818883</v>
      </c>
      <c r="QJ76" s="27">
        <f>IFERROR(INDEX(Sales!$D$5:$ABF$18,MATCH(UsagePerHour!$B76,Sales!$C$5:$C$18,0),MATCH(UsagePerHour!QJ$4,Sales!$D$3:$ABF$3,0))/QJ$2*INDEX(Usage!$D$5:$ABF$11,MATCH(UsagePerHour!$B$68,Usage!$C$5:$C$11,0),MATCH(UsagePerHour!QJ$4,Usage!$D$3:$ABF$3,0)),"")</f>
        <v>0.13679737571888301</v>
      </c>
      <c r="QK76" s="27">
        <f>IFERROR(INDEX(Sales!$D$5:$ABF$18,MATCH(UsagePerHour!$B76,Sales!$C$5:$C$18,0),MATCH(UsagePerHour!QK$4,Sales!$D$3:$ABF$3,0))/QK$2*INDEX(Usage!$D$5:$ABF$11,MATCH(UsagePerHour!$B$68,Usage!$C$5:$C$11,0),MATCH(UsagePerHour!QK$4,Usage!$D$3:$ABF$3,0)),"")</f>
        <v>0.35827040803045185</v>
      </c>
      <c r="QL76" s="27">
        <f>IFERROR(INDEX(Sales!$D$5:$ABF$18,MATCH(UsagePerHour!$B76,Sales!$C$5:$C$18,0),MATCH(UsagePerHour!QL$4,Sales!$D$3:$ABF$3,0))/QL$2*INDEX(Usage!$D$5:$ABF$11,MATCH(UsagePerHour!$B$68,Usage!$C$5:$C$11,0),MATCH(UsagePerHour!QL$4,Usage!$D$3:$ABF$3,0)),"")</f>
        <v>0.13127283317724447</v>
      </c>
      <c r="QM76" s="27">
        <f>IFERROR(INDEX(Sales!$D$5:$ABF$18,MATCH(UsagePerHour!$B76,Sales!$C$5:$C$18,0),MATCH(UsagePerHour!QM$4,Sales!$D$3:$ABF$3,0))/QM$2*INDEX(Usage!$D$5:$ABF$11,MATCH(UsagePerHour!$B$68,Usage!$C$5:$C$11,0),MATCH(UsagePerHour!QM$4,Usage!$D$3:$ABF$3,0)),"")</f>
        <v>3.9729682726449479E-2</v>
      </c>
      <c r="QN76" s="27">
        <f>IFERROR(INDEX(Sales!$D$5:$ABF$18,MATCH(UsagePerHour!$B76,Sales!$C$5:$C$18,0),MATCH(UsagePerHour!QN$4,Sales!$D$3:$ABF$3,0))/QN$2*INDEX(Usage!$D$5:$ABF$11,MATCH(UsagePerHour!$B$68,Usage!$C$5:$C$11,0),MATCH(UsagePerHour!QN$4,Usage!$D$3:$ABF$3,0)),"")</f>
        <v>0.28975771278669277</v>
      </c>
      <c r="QO76" s="27">
        <f>IFERROR(INDEX(Sales!$D$5:$ABF$18,MATCH(UsagePerHour!$B76,Sales!$C$5:$C$18,0),MATCH(UsagePerHour!QO$4,Sales!$D$3:$ABF$3,0))/QO$2*INDEX(Usage!$D$5:$ABF$11,MATCH(UsagePerHour!$B$68,Usage!$C$5:$C$11,0),MATCH(UsagePerHour!QO$4,Usage!$D$3:$ABF$3,0)),"")</f>
        <v>0.43955408953128694</v>
      </c>
      <c r="QP76" s="27">
        <f>IFERROR(INDEX(Sales!$D$5:$ABF$18,MATCH(UsagePerHour!$B76,Sales!$C$5:$C$18,0),MATCH(UsagePerHour!QP$4,Sales!$D$3:$ABF$3,0))/QP$2*INDEX(Usage!$D$5:$ABF$11,MATCH(UsagePerHour!$B$68,Usage!$C$5:$C$11,0),MATCH(UsagePerHour!QP$4,Usage!$D$3:$ABF$3,0)),"")</f>
        <v>0.1802869905115172</v>
      </c>
      <c r="QQ76" s="27">
        <f>IFERROR(INDEX(Sales!$D$5:$ABF$18,MATCH(UsagePerHour!$B76,Sales!$C$5:$C$18,0),MATCH(UsagePerHour!QQ$4,Sales!$D$3:$ABF$3,0))/QQ$2*INDEX(Usage!$D$5:$ABF$11,MATCH(UsagePerHour!$B$68,Usage!$C$5:$C$11,0),MATCH(UsagePerHour!QQ$4,Usage!$D$3:$ABF$3,0)),"")</f>
        <v>0.58820285301286712</v>
      </c>
      <c r="QR76" s="27">
        <f>IFERROR(INDEX(Sales!$D$5:$ABF$18,MATCH(UsagePerHour!$B76,Sales!$C$5:$C$18,0),MATCH(UsagePerHour!QR$4,Sales!$D$3:$ABF$3,0))/QR$2*INDEX(Usage!$D$5:$ABF$11,MATCH(UsagePerHour!$B$68,Usage!$C$5:$C$11,0),MATCH(UsagePerHour!QR$4,Usage!$D$3:$ABF$3,0)),"")</f>
        <v>0.25957166638934637</v>
      </c>
      <c r="QS76" s="27">
        <f>IFERROR(INDEX(Sales!$D$5:$ABF$18,MATCH(UsagePerHour!$B76,Sales!$C$5:$C$18,0),MATCH(UsagePerHour!QS$4,Sales!$D$3:$ABF$3,0))/QS$2*INDEX(Usage!$D$5:$ABF$11,MATCH(UsagePerHour!$B$68,Usage!$C$5:$C$11,0),MATCH(UsagePerHour!QS$4,Usage!$D$3:$ABF$3,0)),"")</f>
        <v>0.11366766400779317</v>
      </c>
      <c r="QT76" s="27">
        <f>IFERROR(INDEX(Sales!$D$5:$ABF$18,MATCH(UsagePerHour!$B76,Sales!$C$5:$C$18,0),MATCH(UsagePerHour!QT$4,Sales!$D$3:$ABF$3,0))/QT$2*INDEX(Usage!$D$5:$ABF$11,MATCH(UsagePerHour!$B$68,Usage!$C$5:$C$11,0),MATCH(UsagePerHour!QT$4,Usage!$D$3:$ABF$3,0)),"")</f>
        <v>0.17777485880555655</v>
      </c>
      <c r="QU76" s="27">
        <f>IFERROR(INDEX(Sales!$D$5:$ABF$18,MATCH(UsagePerHour!$B76,Sales!$C$5:$C$18,0),MATCH(UsagePerHour!QU$4,Sales!$D$3:$ABF$3,0))/QU$2*INDEX(Usage!$D$5:$ABF$11,MATCH(UsagePerHour!$B$68,Usage!$C$5:$C$11,0),MATCH(UsagePerHour!QU$4,Usage!$D$3:$ABF$3,0)),"")</f>
        <v>0.23317858343636735</v>
      </c>
      <c r="QV76" s="27">
        <f>IFERROR(INDEX(Sales!$D$5:$ABF$18,MATCH(UsagePerHour!$B76,Sales!$C$5:$C$18,0),MATCH(UsagePerHour!QV$4,Sales!$D$3:$ABF$3,0))/QV$2*INDEX(Usage!$D$5:$ABF$11,MATCH(UsagePerHour!$B$68,Usage!$C$5:$C$11,0),MATCH(UsagePerHour!QV$4,Usage!$D$3:$ABF$3,0)),"")</f>
        <v>0.26728108760827657</v>
      </c>
      <c r="QW76" s="27">
        <f>IFERROR(INDEX(Sales!$D$5:$ABF$18,MATCH(UsagePerHour!$B76,Sales!$C$5:$C$18,0),MATCH(UsagePerHour!QW$4,Sales!$D$3:$ABF$3,0))/QW$2*INDEX(Usage!$D$5:$ABF$11,MATCH(UsagePerHour!$B$68,Usage!$C$5:$C$11,0),MATCH(UsagePerHour!QW$4,Usage!$D$3:$ABF$3,0)),"")</f>
        <v>0.22179803638330237</v>
      </c>
      <c r="QX76" s="27">
        <f>IFERROR(INDEX(Sales!$D$5:$ABF$18,MATCH(UsagePerHour!$B76,Sales!$C$5:$C$18,0),MATCH(UsagePerHour!QX$4,Sales!$D$3:$ABF$3,0))/QX$2*INDEX(Usage!$D$5:$ABF$11,MATCH(UsagePerHour!$B$68,Usage!$C$5:$C$11,0),MATCH(UsagePerHour!QX$4,Usage!$D$3:$ABF$3,0)),"")</f>
        <v>0.47343707839032334</v>
      </c>
      <c r="QY76" s="27">
        <f>IFERROR(INDEX(Sales!$D$5:$ABF$18,MATCH(UsagePerHour!$B76,Sales!$C$5:$C$18,0),MATCH(UsagePerHour!QY$4,Sales!$D$3:$ABF$3,0))/QY$2*INDEX(Usage!$D$5:$ABF$11,MATCH(UsagePerHour!$B$68,Usage!$C$5:$C$11,0),MATCH(UsagePerHour!QY$4,Usage!$D$3:$ABF$3,0)),"")</f>
        <v>0.26658042154338091</v>
      </c>
      <c r="QZ76" s="27">
        <f>IFERROR(INDEX(Sales!$D$5:$ABF$18,MATCH(UsagePerHour!$B76,Sales!$C$5:$C$18,0),MATCH(UsagePerHour!QZ$4,Sales!$D$3:$ABF$3,0))/QZ$2*INDEX(Usage!$D$5:$ABF$11,MATCH(UsagePerHour!$B$68,Usage!$C$5:$C$11,0),MATCH(UsagePerHour!QZ$4,Usage!$D$3:$ABF$3,0)),"")</f>
        <v>0.14031589385798254</v>
      </c>
      <c r="RA76" s="27">
        <f>IFERROR(INDEX(Sales!$D$5:$ABF$18,MATCH(UsagePerHour!$B76,Sales!$C$5:$C$18,0),MATCH(UsagePerHour!RA$4,Sales!$D$3:$ABF$3,0))/RA$2*INDEX(Usage!$D$5:$ABF$11,MATCH(UsagePerHour!$B$68,Usage!$C$5:$C$11,0),MATCH(UsagePerHour!RA$4,Usage!$D$3:$ABF$3,0)),"")</f>
        <v>0.29439442485813877</v>
      </c>
      <c r="RB76" s="27">
        <f>IFERROR(INDEX(Sales!$D$5:$ABF$18,MATCH(UsagePerHour!$B76,Sales!$C$5:$C$18,0),MATCH(UsagePerHour!RB$4,Sales!$D$3:$ABF$3,0))/RB$2*INDEX(Usage!$D$5:$ABF$11,MATCH(UsagePerHour!$B$68,Usage!$C$5:$C$11,0),MATCH(UsagePerHour!RB$4,Usage!$D$3:$ABF$3,0)),"")</f>
        <v>0.36073065606896187</v>
      </c>
      <c r="RC76" s="27">
        <f>IFERROR(INDEX(Sales!$D$5:$ABF$18,MATCH(UsagePerHour!$B76,Sales!$C$5:$C$18,0),MATCH(UsagePerHour!RC$4,Sales!$D$3:$ABF$3,0))/RC$2*INDEX(Usage!$D$5:$ABF$11,MATCH(UsagePerHour!$B$68,Usage!$C$5:$C$11,0),MATCH(UsagePerHour!RC$4,Usage!$D$3:$ABF$3,0)),"")</f>
        <v>0.30851473075275998</v>
      </c>
      <c r="RD76" s="27">
        <f>IFERROR(INDEX(Sales!$D$5:$ABF$18,MATCH(UsagePerHour!$B76,Sales!$C$5:$C$18,0),MATCH(UsagePerHour!RD$4,Sales!$D$3:$ABF$3,0))/RD$2*INDEX(Usage!$D$5:$ABF$11,MATCH(UsagePerHour!$B$68,Usage!$C$5:$C$11,0),MATCH(UsagePerHour!RD$4,Usage!$D$3:$ABF$3,0)),"")</f>
        <v>0.24611496374466199</v>
      </c>
      <c r="RE76" s="27">
        <f>IFERROR(INDEX(Sales!$D$5:$ABF$18,MATCH(UsagePerHour!$B76,Sales!$C$5:$C$18,0),MATCH(UsagePerHour!RE$4,Sales!$D$3:$ABF$3,0))/RE$2*INDEX(Usage!$D$5:$ABF$11,MATCH(UsagePerHour!$B$68,Usage!$C$5:$C$11,0),MATCH(UsagePerHour!RE$4,Usage!$D$3:$ABF$3,0)),"")</f>
        <v>0.14793447293447293</v>
      </c>
      <c r="RF76" s="27">
        <f>IFERROR(INDEX(Sales!$D$5:$ABF$18,MATCH(UsagePerHour!$B76,Sales!$C$5:$C$18,0),MATCH(UsagePerHour!RF$4,Sales!$D$3:$ABF$3,0))/RF$2*INDEX(Usage!$D$5:$ABF$11,MATCH(UsagePerHour!$B$68,Usage!$C$5:$C$11,0),MATCH(UsagePerHour!RF$4,Usage!$D$3:$ABF$3,0)),"")</f>
        <v>0.40721723415851524</v>
      </c>
      <c r="RG76" s="27">
        <f>IFERROR(INDEX(Sales!$D$5:$ABF$18,MATCH(UsagePerHour!$B76,Sales!$C$5:$C$18,0),MATCH(UsagePerHour!RG$4,Sales!$D$3:$ABF$3,0))/RG$2*INDEX(Usage!$D$5:$ABF$11,MATCH(UsagePerHour!$B$68,Usage!$C$5:$C$11,0),MATCH(UsagePerHour!RG$4,Usage!$D$3:$ABF$3,0)),"")</f>
        <v>5.7660868877238716E-2</v>
      </c>
      <c r="RH76" s="27">
        <f>IFERROR(INDEX(Sales!$D$5:$ABF$18,MATCH(UsagePerHour!$B76,Sales!$C$5:$C$18,0),MATCH(UsagePerHour!RH$4,Sales!$D$3:$ABF$3,0))/RH$2*INDEX(Usage!$D$5:$ABF$11,MATCH(UsagePerHour!$B$68,Usage!$C$5:$C$11,0),MATCH(UsagePerHour!RH$4,Usage!$D$3:$ABF$3,0)),"")</f>
        <v>0.13816428842650935</v>
      </c>
      <c r="RI76" s="27">
        <f>IFERROR(INDEX(Sales!$D$5:$ABF$18,MATCH(UsagePerHour!$B76,Sales!$C$5:$C$18,0),MATCH(UsagePerHour!RI$4,Sales!$D$3:$ABF$3,0))/RI$2*INDEX(Usage!$D$5:$ABF$11,MATCH(UsagePerHour!$B$68,Usage!$C$5:$C$11,0),MATCH(UsagePerHour!RI$4,Usage!$D$3:$ABF$3,0)),"")</f>
        <v>0.18317856070286601</v>
      </c>
      <c r="RJ76" s="27">
        <f>IFERROR(INDEX(Sales!$D$5:$ABF$18,MATCH(UsagePerHour!$B76,Sales!$C$5:$C$18,0),MATCH(UsagePerHour!RJ$4,Sales!$D$3:$ABF$3,0))/RJ$2*INDEX(Usage!$D$5:$ABF$11,MATCH(UsagePerHour!$B$68,Usage!$C$5:$C$11,0),MATCH(UsagePerHour!RJ$4,Usage!$D$3:$ABF$3,0)),"")</f>
        <v>0.55688709406673209</v>
      </c>
      <c r="RK76" s="27">
        <f>IFERROR(INDEX(Sales!$D$5:$ABF$18,MATCH(UsagePerHour!$B76,Sales!$C$5:$C$18,0),MATCH(UsagePerHour!RK$4,Sales!$D$3:$ABF$3,0))/RK$2*INDEX(Usage!$D$5:$ABF$11,MATCH(UsagePerHour!$B$68,Usage!$C$5:$C$11,0),MATCH(UsagePerHour!RK$4,Usage!$D$3:$ABF$3,0)),"")</f>
        <v>0.3461040222187251</v>
      </c>
      <c r="RL76" s="27">
        <f>IFERROR(INDEX(Sales!$D$5:$ABF$18,MATCH(UsagePerHour!$B76,Sales!$C$5:$C$18,0),MATCH(UsagePerHour!RL$4,Sales!$D$3:$ABF$3,0))/RL$2*INDEX(Usage!$D$5:$ABF$11,MATCH(UsagePerHour!$B$68,Usage!$C$5:$C$11,0),MATCH(UsagePerHour!RL$4,Usage!$D$3:$ABF$3,0)),"")</f>
        <v>0.51953953476268089</v>
      </c>
      <c r="RM76" s="27">
        <f>IFERROR(INDEX(Sales!$D$5:$ABF$18,MATCH(UsagePerHour!$B76,Sales!$C$5:$C$18,0),MATCH(UsagePerHour!RM$4,Sales!$D$3:$ABF$3,0))/RM$2*INDEX(Usage!$D$5:$ABF$11,MATCH(UsagePerHour!$B$68,Usage!$C$5:$C$11,0),MATCH(UsagePerHour!RM$4,Usage!$D$3:$ABF$3,0)),"")</f>
        <v>0.23867969682700541</v>
      </c>
      <c r="RN76" s="27">
        <f>IFERROR(INDEX(Sales!$D$5:$ABF$18,MATCH(UsagePerHour!$B76,Sales!$C$5:$C$18,0),MATCH(UsagePerHour!RN$4,Sales!$D$3:$ABF$3,0))/RN$2*INDEX(Usage!$D$5:$ABF$11,MATCH(UsagePerHour!$B$68,Usage!$C$5:$C$11,0),MATCH(UsagePerHour!RN$4,Usage!$D$3:$ABF$3,0)),"")</f>
        <v>0.36894864447873044</v>
      </c>
      <c r="RO76" s="27">
        <f>IFERROR(INDEX(Sales!$D$5:$ABF$18,MATCH(UsagePerHour!$B76,Sales!$C$5:$C$18,0),MATCH(UsagePerHour!RO$4,Sales!$D$3:$ABF$3,0))/RO$2*INDEX(Usage!$D$5:$ABF$11,MATCH(UsagePerHour!$B$68,Usage!$C$5:$C$11,0),MATCH(UsagePerHour!RO$4,Usage!$D$3:$ABF$3,0)),"")</f>
        <v>0.29107759723433985</v>
      </c>
      <c r="RP76" s="27">
        <f>IFERROR(INDEX(Sales!$D$5:$ABF$18,MATCH(UsagePerHour!$B76,Sales!$C$5:$C$18,0),MATCH(UsagePerHour!RP$4,Sales!$D$3:$ABF$3,0))/RP$2*INDEX(Usage!$D$5:$ABF$11,MATCH(UsagePerHour!$B$68,Usage!$C$5:$C$11,0),MATCH(UsagePerHour!RP$4,Usage!$D$3:$ABF$3,0)),"")</f>
        <v>0.86564129794648659</v>
      </c>
      <c r="RQ76" s="27">
        <f>IFERROR(INDEX(Sales!$D$5:$ABF$18,MATCH(UsagePerHour!$B76,Sales!$C$5:$C$18,0),MATCH(UsagePerHour!RQ$4,Sales!$D$3:$ABF$3,0))/RQ$2*INDEX(Usage!$D$5:$ABF$11,MATCH(UsagePerHour!$B$68,Usage!$C$5:$C$11,0),MATCH(UsagePerHour!RQ$4,Usage!$D$3:$ABF$3,0)),"")</f>
        <v>0.42075227778039931</v>
      </c>
      <c r="RR76" s="27">
        <f>IFERROR(INDEX(Sales!$D$5:$ABF$18,MATCH(UsagePerHour!$B76,Sales!$C$5:$C$18,0),MATCH(UsagePerHour!RR$4,Sales!$D$3:$ABF$3,0))/RR$2*INDEX(Usage!$D$5:$ABF$11,MATCH(UsagePerHour!$B$68,Usage!$C$5:$C$11,0),MATCH(UsagePerHour!RR$4,Usage!$D$3:$ABF$3,0)),"")</f>
        <v>0.37679432101867877</v>
      </c>
      <c r="RS76" s="27">
        <f>IFERROR(INDEX(Sales!$D$5:$ABF$18,MATCH(UsagePerHour!$B76,Sales!$C$5:$C$18,0),MATCH(UsagePerHour!RS$4,Sales!$D$3:$ABF$3,0))/RS$2*INDEX(Usage!$D$5:$ABF$11,MATCH(UsagePerHour!$B$68,Usage!$C$5:$C$11,0),MATCH(UsagePerHour!RS$4,Usage!$D$3:$ABF$3,0)),"")</f>
        <v>0.2829288479278565</v>
      </c>
      <c r="RT76" s="27">
        <f>IFERROR(INDEX(Sales!$D$5:$ABF$18,MATCH(UsagePerHour!$B76,Sales!$C$5:$C$18,0),MATCH(UsagePerHour!RT$4,Sales!$D$3:$ABF$3,0))/RT$2*INDEX(Usage!$D$5:$ABF$11,MATCH(UsagePerHour!$B$68,Usage!$C$5:$C$11,0),MATCH(UsagePerHour!RT$4,Usage!$D$3:$ABF$3,0)),"")</f>
        <v>1.036025661180511</v>
      </c>
      <c r="RU76" s="27">
        <f>IFERROR(INDEX(Sales!$D$5:$ABF$18,MATCH(UsagePerHour!$B76,Sales!$C$5:$C$18,0),MATCH(UsagePerHour!RU$4,Sales!$D$3:$ABF$3,0))/RU$2*INDEX(Usage!$D$5:$ABF$11,MATCH(UsagePerHour!$B$68,Usage!$C$5:$C$11,0),MATCH(UsagePerHour!RU$4,Usage!$D$3:$ABF$3,0)),"")</f>
        <v>0.21488812368976348</v>
      </c>
      <c r="RV76" s="27">
        <f>IFERROR(INDEX(Sales!$D$5:$ABF$18,MATCH(UsagePerHour!$B76,Sales!$C$5:$C$18,0),MATCH(UsagePerHour!RV$4,Sales!$D$3:$ABF$3,0))/RV$2*INDEX(Usage!$D$5:$ABF$11,MATCH(UsagePerHour!$B$68,Usage!$C$5:$C$11,0),MATCH(UsagePerHour!RV$4,Usage!$D$3:$ABF$3,0)),"")</f>
        <v>0.26054919182540148</v>
      </c>
      <c r="RW76" s="27">
        <f>IFERROR(INDEX(Sales!$D$5:$ABF$18,MATCH(UsagePerHour!$B76,Sales!$C$5:$C$18,0),MATCH(UsagePerHour!RW$4,Sales!$D$3:$ABF$3,0))/RW$2*INDEX(Usage!$D$5:$ABF$11,MATCH(UsagePerHour!$B$68,Usage!$C$5:$C$11,0),MATCH(UsagePerHour!RW$4,Usage!$D$3:$ABF$3,0)),"")</f>
        <v>0.35273849643287569</v>
      </c>
      <c r="RX76" s="27">
        <f>IFERROR(INDEX(Sales!$D$5:$ABF$18,MATCH(UsagePerHour!$B76,Sales!$C$5:$C$18,0),MATCH(UsagePerHour!RX$4,Sales!$D$3:$ABF$3,0))/RX$2*INDEX(Usage!$D$5:$ABF$11,MATCH(UsagePerHour!$B$68,Usage!$C$5:$C$11,0),MATCH(UsagePerHour!RX$4,Usage!$D$3:$ABF$3,0)),"")</f>
        <v>0.85006432823693079</v>
      </c>
      <c r="RY76" s="27">
        <f>IFERROR(INDEX(Sales!$D$5:$ABF$18,MATCH(UsagePerHour!$B76,Sales!$C$5:$C$18,0),MATCH(UsagePerHour!RY$4,Sales!$D$3:$ABF$3,0))/RY$2*INDEX(Usage!$D$5:$ABF$11,MATCH(UsagePerHour!$B$68,Usage!$C$5:$C$11,0),MATCH(UsagePerHour!RY$4,Usage!$D$3:$ABF$3,0)),"")</f>
        <v>0.36743977972879038</v>
      </c>
      <c r="RZ76" s="27">
        <f>IFERROR(INDEX(Sales!$D$5:$ABF$18,MATCH(UsagePerHour!$B76,Sales!$C$5:$C$18,0),MATCH(UsagePerHour!RZ$4,Sales!$D$3:$ABF$3,0))/RZ$2*INDEX(Usage!$D$5:$ABF$11,MATCH(UsagePerHour!$B$68,Usage!$C$5:$C$11,0),MATCH(UsagePerHour!RZ$4,Usage!$D$3:$ABF$3,0)),"")</f>
        <v>0.24498390435729525</v>
      </c>
      <c r="SA76" s="27">
        <f>IFERROR(INDEX(Sales!$D$5:$ABF$18,MATCH(UsagePerHour!$B76,Sales!$C$5:$C$18,0),MATCH(UsagePerHour!SA$4,Sales!$D$3:$ABF$3,0))/SA$2*INDEX(Usage!$D$5:$ABF$11,MATCH(UsagePerHour!$B$68,Usage!$C$5:$C$11,0),MATCH(UsagePerHour!SA$4,Usage!$D$3:$ABF$3,0)),"")</f>
        <v>0.16234073240526037</v>
      </c>
      <c r="SB76" s="27">
        <f>IFERROR(INDEX(Sales!$D$5:$ABF$18,MATCH(UsagePerHour!$B76,Sales!$C$5:$C$18,0),MATCH(UsagePerHour!SB$4,Sales!$D$3:$ABF$3,0))/SB$2*INDEX(Usage!$D$5:$ABF$11,MATCH(UsagePerHour!$B$68,Usage!$C$5:$C$11,0),MATCH(UsagePerHour!SB$4,Usage!$D$3:$ABF$3,0)),"")</f>
        <v>0.10575718055870294</v>
      </c>
      <c r="SC76" s="27">
        <f>IFERROR(INDEX(Sales!$D$5:$ABF$18,MATCH(UsagePerHour!$B76,Sales!$C$5:$C$18,0),MATCH(UsagePerHour!SC$4,Sales!$D$3:$ABF$3,0))/SC$2*INDEX(Usage!$D$5:$ABF$11,MATCH(UsagePerHour!$B$68,Usage!$C$5:$C$11,0),MATCH(UsagePerHour!SC$4,Usage!$D$3:$ABF$3,0)),"")</f>
        <v>0.23789774882079687</v>
      </c>
      <c r="SD76" s="27">
        <f>IFERROR(INDEX(Sales!$D$5:$ABF$18,MATCH(UsagePerHour!$B76,Sales!$C$5:$C$18,0),MATCH(UsagePerHour!SD$4,Sales!$D$3:$ABF$3,0))/SD$2*INDEX(Usage!$D$5:$ABF$11,MATCH(UsagePerHour!$B$68,Usage!$C$5:$C$11,0),MATCH(UsagePerHour!SD$4,Usage!$D$3:$ABF$3,0)),"")</f>
        <v>0.52770257771006945</v>
      </c>
      <c r="SE76" s="27">
        <f>IFERROR(INDEX(Sales!$D$5:$ABF$18,MATCH(UsagePerHour!$B76,Sales!$C$5:$C$18,0),MATCH(UsagePerHour!SE$4,Sales!$D$3:$ABF$3,0))/SE$2*INDEX(Usage!$D$5:$ABF$11,MATCH(UsagePerHour!$B$68,Usage!$C$5:$C$11,0),MATCH(UsagePerHour!SE$4,Usage!$D$3:$ABF$3,0)),"")</f>
        <v>0.27198218727259366</v>
      </c>
      <c r="SF76" s="27">
        <f>IFERROR(INDEX(Sales!$D$5:$ABF$18,MATCH(UsagePerHour!$B76,Sales!$C$5:$C$18,0),MATCH(UsagePerHour!SF$4,Sales!$D$3:$ABF$3,0))/SF$2*INDEX(Usage!$D$5:$ABF$11,MATCH(UsagePerHour!$B$68,Usage!$C$5:$C$11,0),MATCH(UsagePerHour!SF$4,Usage!$D$3:$ABF$3,0)),"")</f>
        <v>0.1788842945274112</v>
      </c>
      <c r="SG76" s="27" t="str">
        <f>IFERROR(INDEX(Sales!$D$5:$ABF$18,MATCH(UsagePerHour!$B76,Sales!$C$5:$C$18,0),MATCH(UsagePerHour!SG$4,Sales!$D$3:$ABF$3,0))/SG$2*INDEX(Usage!$D$5:$ABF$11,MATCH(UsagePerHour!$B$68,Usage!$C$5:$C$11,0),MATCH(UsagePerHour!SG$4,Usage!$D$3:$ABF$3,0)),"")</f>
        <v/>
      </c>
      <c r="SH76" s="27" t="str">
        <f>IFERROR(INDEX(Sales!$D$5:$ABF$18,MATCH(UsagePerHour!$B76,Sales!$C$5:$C$18,0),MATCH(UsagePerHour!SH$4,Sales!$D$3:$ABF$3,0))/SH$2*INDEX(Usage!$D$5:$ABF$11,MATCH(UsagePerHour!$B$68,Usage!$C$5:$C$11,0),MATCH(UsagePerHour!SH$4,Usage!$D$3:$ABF$3,0)),"")</f>
        <v/>
      </c>
      <c r="SI76" s="27" t="str">
        <f>IFERROR(INDEX(Sales!$D$5:$ABF$18,MATCH(UsagePerHour!$B76,Sales!$C$5:$C$18,0),MATCH(UsagePerHour!SI$4,Sales!$D$3:$ABF$3,0))/SI$2*INDEX(Usage!$D$5:$ABF$11,MATCH(UsagePerHour!$B$68,Usage!$C$5:$C$11,0),MATCH(UsagePerHour!SI$4,Usage!$D$3:$ABF$3,0)),"")</f>
        <v/>
      </c>
      <c r="SJ76" s="27" t="str">
        <f>IFERROR(INDEX(Sales!$D$5:$ABF$18,MATCH(UsagePerHour!$B76,Sales!$C$5:$C$18,0),MATCH(UsagePerHour!SJ$4,Sales!$D$3:$ABF$3,0))/SJ$2*INDEX(Usage!$D$5:$ABF$11,MATCH(UsagePerHour!$B$68,Usage!$C$5:$C$11,0),MATCH(UsagePerHour!SJ$4,Usage!$D$3:$ABF$3,0)),"")</f>
        <v/>
      </c>
      <c r="SK76" s="27" t="str">
        <f>IFERROR(INDEX(Sales!$D$5:$ABF$18,MATCH(UsagePerHour!$B76,Sales!$C$5:$C$18,0),MATCH(UsagePerHour!SK$4,Sales!$D$3:$ABF$3,0))/SK$2*INDEX(Usage!$D$5:$ABF$11,MATCH(UsagePerHour!$B$68,Usage!$C$5:$C$11,0),MATCH(UsagePerHour!SK$4,Usage!$D$3:$ABF$3,0)),"")</f>
        <v/>
      </c>
      <c r="SL76" s="27" t="str">
        <f>IFERROR(INDEX(Sales!$D$5:$ABF$18,MATCH(UsagePerHour!$B76,Sales!$C$5:$C$18,0),MATCH(UsagePerHour!SL$4,Sales!$D$3:$ABF$3,0))/SL$2*INDEX(Usage!$D$5:$ABF$11,MATCH(UsagePerHour!$B$68,Usage!$C$5:$C$11,0),MATCH(UsagePerHour!SL$4,Usage!$D$3:$ABF$3,0)),"")</f>
        <v/>
      </c>
      <c r="SM76" s="27" t="str">
        <f>IFERROR(INDEX(Sales!$D$5:$ABF$18,MATCH(UsagePerHour!$B76,Sales!$C$5:$C$18,0),MATCH(UsagePerHour!SM$4,Sales!$D$3:$ABF$3,0))/SM$2*INDEX(Usage!$D$5:$ABF$11,MATCH(UsagePerHour!$B$68,Usage!$C$5:$C$11,0),MATCH(UsagePerHour!SM$4,Usage!$D$3:$ABF$3,0)),"")</f>
        <v/>
      </c>
      <c r="SN76" s="27" t="str">
        <f>IFERROR(INDEX(Sales!$D$5:$ABF$18,MATCH(UsagePerHour!$B76,Sales!$C$5:$C$18,0),MATCH(UsagePerHour!SN$4,Sales!$D$3:$ABF$3,0))/SN$2*INDEX(Usage!$D$5:$ABF$11,MATCH(UsagePerHour!$B$68,Usage!$C$5:$C$11,0),MATCH(UsagePerHour!SN$4,Usage!$D$3:$ABF$3,0)),"")</f>
        <v/>
      </c>
      <c r="SO76" s="27" t="str">
        <f>IFERROR(INDEX(Sales!$D$5:$ABF$18,MATCH(UsagePerHour!$B76,Sales!$C$5:$C$18,0),MATCH(UsagePerHour!SO$4,Sales!$D$3:$ABF$3,0))/SO$2*INDEX(Usage!$D$5:$ABF$11,MATCH(UsagePerHour!$B$68,Usage!$C$5:$C$11,0),MATCH(UsagePerHour!SO$4,Usage!$D$3:$ABF$3,0)),"")</f>
        <v/>
      </c>
      <c r="SP76" s="27" t="str">
        <f>IFERROR(INDEX(Sales!$D$5:$ABF$18,MATCH(UsagePerHour!$B76,Sales!$C$5:$C$18,0),MATCH(UsagePerHour!SP$4,Sales!$D$3:$ABF$3,0))/SP$2*INDEX(Usage!$D$5:$ABF$11,MATCH(UsagePerHour!$B$68,Usage!$C$5:$C$11,0),MATCH(UsagePerHour!SP$4,Usage!$D$3:$ABF$3,0)),"")</f>
        <v/>
      </c>
      <c r="SQ76" s="27" t="str">
        <f>IFERROR(INDEX(Sales!$D$5:$ABF$18,MATCH(UsagePerHour!$B76,Sales!$C$5:$C$18,0),MATCH(UsagePerHour!SQ$4,Sales!$D$3:$ABF$3,0))/SQ$2*INDEX(Usage!$D$5:$ABF$11,MATCH(UsagePerHour!$B$68,Usage!$C$5:$C$11,0),MATCH(UsagePerHour!SQ$4,Usage!$D$3:$ABF$3,0)),"")</f>
        <v/>
      </c>
      <c r="SR76" s="27" t="str">
        <f>IFERROR(INDEX(Sales!$D$5:$ABF$18,MATCH(UsagePerHour!$B76,Sales!$C$5:$C$18,0),MATCH(UsagePerHour!SR$4,Sales!$D$3:$ABF$3,0))/SR$2*INDEX(Usage!$D$5:$ABF$11,MATCH(UsagePerHour!$B$68,Usage!$C$5:$C$11,0),MATCH(UsagePerHour!SR$4,Usage!$D$3:$ABF$3,0)),"")</f>
        <v/>
      </c>
      <c r="SS76" s="27" t="str">
        <f>IFERROR(INDEX(Sales!$D$5:$ABF$18,MATCH(UsagePerHour!$B76,Sales!$C$5:$C$18,0),MATCH(UsagePerHour!SS$4,Sales!$D$3:$ABF$3,0))/SS$2*INDEX(Usage!$D$5:$ABF$11,MATCH(UsagePerHour!$B$68,Usage!$C$5:$C$11,0),MATCH(UsagePerHour!SS$4,Usage!$D$3:$ABF$3,0)),"")</f>
        <v/>
      </c>
      <c r="ST76" s="27" t="str">
        <f>IFERROR(INDEX(Sales!$D$5:$ABF$18,MATCH(UsagePerHour!$B76,Sales!$C$5:$C$18,0),MATCH(UsagePerHour!ST$4,Sales!$D$3:$ABF$3,0))/ST$2*INDEX(Usage!$D$5:$ABF$11,MATCH(UsagePerHour!$B$68,Usage!$C$5:$C$11,0),MATCH(UsagePerHour!ST$4,Usage!$D$3:$ABF$3,0)),"")</f>
        <v/>
      </c>
      <c r="SU76" s="27" t="str">
        <f>IFERROR(INDEX(Sales!$D$5:$ABF$18,MATCH(UsagePerHour!$B76,Sales!$C$5:$C$18,0),MATCH(UsagePerHour!SU$4,Sales!$D$3:$ABF$3,0))/SU$2*INDEX(Usage!$D$5:$ABF$11,MATCH(UsagePerHour!$B$68,Usage!$C$5:$C$11,0),MATCH(UsagePerHour!SU$4,Usage!$D$3:$ABF$3,0)),"")</f>
        <v/>
      </c>
      <c r="SV76" s="27" t="str">
        <f>IFERROR(INDEX(Sales!$D$5:$ABF$18,MATCH(UsagePerHour!$B76,Sales!$C$5:$C$18,0),MATCH(UsagePerHour!SV$4,Sales!$D$3:$ABF$3,0))/SV$2*INDEX(Usage!$D$5:$ABF$11,MATCH(UsagePerHour!$B$68,Usage!$C$5:$C$11,0),MATCH(UsagePerHour!SV$4,Usage!$D$3:$ABF$3,0)),"")</f>
        <v/>
      </c>
      <c r="SW76" s="27" t="str">
        <f>IFERROR(INDEX(Sales!$D$5:$ABF$18,MATCH(UsagePerHour!$B76,Sales!$C$5:$C$18,0),MATCH(UsagePerHour!SW$4,Sales!$D$3:$ABF$3,0))/SW$2*INDEX(Usage!$D$5:$ABF$11,MATCH(UsagePerHour!$B$68,Usage!$C$5:$C$11,0),MATCH(UsagePerHour!SW$4,Usage!$D$3:$ABF$3,0)),"")</f>
        <v/>
      </c>
      <c r="SX76" s="27" t="str">
        <f>IFERROR(INDEX(Sales!$D$5:$ABF$18,MATCH(UsagePerHour!$B76,Sales!$C$5:$C$18,0),MATCH(UsagePerHour!SX$4,Sales!$D$3:$ABF$3,0))/SX$2*INDEX(Usage!$D$5:$ABF$11,MATCH(UsagePerHour!$B$68,Usage!$C$5:$C$11,0),MATCH(UsagePerHour!SX$4,Usage!$D$3:$ABF$3,0)),"")</f>
        <v/>
      </c>
      <c r="SY76" s="27" t="str">
        <f>IFERROR(INDEX(Sales!$D$5:$ABF$18,MATCH(UsagePerHour!$B76,Sales!$C$5:$C$18,0),MATCH(UsagePerHour!SY$4,Sales!$D$3:$ABF$3,0))/SY$2*INDEX(Usage!$D$5:$ABF$11,MATCH(UsagePerHour!$B$68,Usage!$C$5:$C$11,0),MATCH(UsagePerHour!SY$4,Usage!$D$3:$ABF$3,0)),"")</f>
        <v/>
      </c>
      <c r="SZ76" s="27" t="str">
        <f>IFERROR(INDEX(Sales!$D$5:$ABF$18,MATCH(UsagePerHour!$B76,Sales!$C$5:$C$18,0),MATCH(UsagePerHour!SZ$4,Sales!$D$3:$ABF$3,0))/SZ$2*INDEX(Usage!$D$5:$ABF$11,MATCH(UsagePerHour!$B$68,Usage!$C$5:$C$11,0),MATCH(UsagePerHour!SZ$4,Usage!$D$3:$ABF$3,0)),"")</f>
        <v/>
      </c>
      <c r="TA76" s="27" t="str">
        <f>IFERROR(INDEX(Sales!$D$5:$ABF$18,MATCH(UsagePerHour!$B76,Sales!$C$5:$C$18,0),MATCH(UsagePerHour!TA$4,Sales!$D$3:$ABF$3,0))/TA$2*INDEX(Usage!$D$5:$ABF$11,MATCH(UsagePerHour!$B$68,Usage!$C$5:$C$11,0),MATCH(UsagePerHour!TA$4,Usage!$D$3:$ABF$3,0)),"")</f>
        <v/>
      </c>
      <c r="TB76" s="27" t="str">
        <f>IFERROR(INDEX(Sales!$D$5:$ABF$18,MATCH(UsagePerHour!$B76,Sales!$C$5:$C$18,0),MATCH(UsagePerHour!TB$4,Sales!$D$3:$ABF$3,0))/TB$2*INDEX(Usage!$D$5:$ABF$11,MATCH(UsagePerHour!$B$68,Usage!$C$5:$C$11,0),MATCH(UsagePerHour!TB$4,Usage!$D$3:$ABF$3,0)),"")</f>
        <v/>
      </c>
      <c r="TC76" s="27" t="str">
        <f>IFERROR(INDEX(Sales!$D$5:$ABF$18,MATCH(UsagePerHour!$B76,Sales!$C$5:$C$18,0),MATCH(UsagePerHour!TC$4,Sales!$D$3:$ABF$3,0))/TC$2*INDEX(Usage!$D$5:$ABF$11,MATCH(UsagePerHour!$B$68,Usage!$C$5:$C$11,0),MATCH(UsagePerHour!TC$4,Usage!$D$3:$ABF$3,0)),"")</f>
        <v/>
      </c>
      <c r="TD76" s="27" t="str">
        <f>IFERROR(INDEX(Sales!$D$5:$ABF$18,MATCH(UsagePerHour!$B76,Sales!$C$5:$C$18,0),MATCH(UsagePerHour!TD$4,Sales!$D$3:$ABF$3,0))/TD$2*INDEX(Usage!$D$5:$ABF$11,MATCH(UsagePerHour!$B$68,Usage!$C$5:$C$11,0),MATCH(UsagePerHour!TD$4,Usage!$D$3:$ABF$3,0)),"")</f>
        <v/>
      </c>
      <c r="TE76" s="27" t="str">
        <f>IFERROR(INDEX(Sales!$D$5:$ABF$18,MATCH(UsagePerHour!$B76,Sales!$C$5:$C$18,0),MATCH(UsagePerHour!TE$4,Sales!$D$3:$ABF$3,0))/TE$2*INDEX(Usage!$D$5:$ABF$11,MATCH(UsagePerHour!$B$68,Usage!$C$5:$C$11,0),MATCH(UsagePerHour!TE$4,Usage!$D$3:$ABF$3,0)),"")</f>
        <v/>
      </c>
      <c r="TF76" s="27" t="str">
        <f>IFERROR(INDEX(Sales!$D$5:$ABF$18,MATCH(UsagePerHour!$B76,Sales!$C$5:$C$18,0),MATCH(UsagePerHour!TF$4,Sales!$D$3:$ABF$3,0))/TF$2*INDEX(Usage!$D$5:$ABF$11,MATCH(UsagePerHour!$B$68,Usage!$C$5:$C$11,0),MATCH(UsagePerHour!TF$4,Usage!$D$3:$ABF$3,0)),"")</f>
        <v/>
      </c>
      <c r="TG76" s="27" t="str">
        <f>IFERROR(INDEX(Sales!$D$5:$ABF$18,MATCH(UsagePerHour!$B76,Sales!$C$5:$C$18,0),MATCH(UsagePerHour!TG$4,Sales!$D$3:$ABF$3,0))/TG$2*INDEX(Usage!$D$5:$ABF$11,MATCH(UsagePerHour!$B$68,Usage!$C$5:$C$11,0),MATCH(UsagePerHour!TG$4,Usage!$D$3:$ABF$3,0)),"")</f>
        <v/>
      </c>
      <c r="TH76" s="27" t="str">
        <f>IFERROR(INDEX(Sales!$D$5:$ABF$18,MATCH(UsagePerHour!$B76,Sales!$C$5:$C$18,0),MATCH(UsagePerHour!TH$4,Sales!$D$3:$ABF$3,0))/TH$2*INDEX(Usage!$D$5:$ABF$11,MATCH(UsagePerHour!$B$68,Usage!$C$5:$C$11,0),MATCH(UsagePerHour!TH$4,Usage!$D$3:$ABF$3,0)),"")</f>
        <v/>
      </c>
      <c r="TI76" s="27" t="str">
        <f>IFERROR(INDEX(Sales!$D$5:$ABF$18,MATCH(UsagePerHour!$B76,Sales!$C$5:$C$18,0),MATCH(UsagePerHour!TI$4,Sales!$D$3:$ABF$3,0))/TI$2*INDEX(Usage!$D$5:$ABF$11,MATCH(UsagePerHour!$B$68,Usage!$C$5:$C$11,0),MATCH(UsagePerHour!TI$4,Usage!$D$3:$ABF$3,0)),"")</f>
        <v/>
      </c>
      <c r="TJ76" s="27" t="str">
        <f>IFERROR(INDEX(Sales!$D$5:$ABF$18,MATCH(UsagePerHour!$B76,Sales!$C$5:$C$18,0),MATCH(UsagePerHour!TJ$4,Sales!$D$3:$ABF$3,0))/TJ$2*INDEX(Usage!$D$5:$ABF$11,MATCH(UsagePerHour!$B$68,Usage!$C$5:$C$11,0),MATCH(UsagePerHour!TJ$4,Usage!$D$3:$ABF$3,0)),"")</f>
        <v/>
      </c>
      <c r="TK76" s="27" t="str">
        <f>IFERROR(INDEX(Sales!$D$5:$ABF$18,MATCH(UsagePerHour!$B76,Sales!$C$5:$C$18,0),MATCH(UsagePerHour!TK$4,Sales!$D$3:$ABF$3,0))/TK$2*INDEX(Usage!$D$5:$ABF$11,MATCH(UsagePerHour!$B$68,Usage!$C$5:$C$11,0),MATCH(UsagePerHour!TK$4,Usage!$D$3:$ABF$3,0)),"")</f>
        <v/>
      </c>
      <c r="TL76" s="27" t="str">
        <f>IFERROR(INDEX(Sales!$D$5:$ABF$18,MATCH(UsagePerHour!$B76,Sales!$C$5:$C$18,0),MATCH(UsagePerHour!TL$4,Sales!$D$3:$ABF$3,0))/TL$2*INDEX(Usage!$D$5:$ABF$11,MATCH(UsagePerHour!$B$68,Usage!$C$5:$C$11,0),MATCH(UsagePerHour!TL$4,Usage!$D$3:$ABF$3,0)),"")</f>
        <v/>
      </c>
      <c r="TM76" s="27" t="str">
        <f>IFERROR(INDEX(Sales!$D$5:$ABF$18,MATCH(UsagePerHour!$B76,Sales!$C$5:$C$18,0),MATCH(UsagePerHour!TM$4,Sales!$D$3:$ABF$3,0))/TM$2*INDEX(Usage!$D$5:$ABF$11,MATCH(UsagePerHour!$B$68,Usage!$C$5:$C$11,0),MATCH(UsagePerHour!TM$4,Usage!$D$3:$ABF$3,0)),"")</f>
        <v/>
      </c>
      <c r="TN76" s="27" t="str">
        <f>IFERROR(INDEX(Sales!$D$5:$ABF$18,MATCH(UsagePerHour!$B76,Sales!$C$5:$C$18,0),MATCH(UsagePerHour!TN$4,Sales!$D$3:$ABF$3,0))/TN$2*INDEX(Usage!$D$5:$ABF$11,MATCH(UsagePerHour!$B$68,Usage!$C$5:$C$11,0),MATCH(UsagePerHour!TN$4,Usage!$D$3:$ABF$3,0)),"")</f>
        <v/>
      </c>
      <c r="TO76" s="27" t="str">
        <f>IFERROR(INDEX(Sales!$D$5:$ABF$18,MATCH(UsagePerHour!$B76,Sales!$C$5:$C$18,0),MATCH(UsagePerHour!TO$4,Sales!$D$3:$ABF$3,0))/TO$2*INDEX(Usage!$D$5:$ABF$11,MATCH(UsagePerHour!$B$68,Usage!$C$5:$C$11,0),MATCH(UsagePerHour!TO$4,Usage!$D$3:$ABF$3,0)),"")</f>
        <v/>
      </c>
      <c r="TP76" s="27" t="str">
        <f>IFERROR(INDEX(Sales!$D$5:$ABF$18,MATCH(UsagePerHour!$B76,Sales!$C$5:$C$18,0),MATCH(UsagePerHour!TP$4,Sales!$D$3:$ABF$3,0))/TP$2*INDEX(Usage!$D$5:$ABF$11,MATCH(UsagePerHour!$B$68,Usage!$C$5:$C$11,0),MATCH(UsagePerHour!TP$4,Usage!$D$3:$ABF$3,0)),"")</f>
        <v/>
      </c>
      <c r="TQ76" s="27" t="str">
        <f>IFERROR(INDEX(Sales!$D$5:$ABF$18,MATCH(UsagePerHour!$B76,Sales!$C$5:$C$18,0),MATCH(UsagePerHour!TQ$4,Sales!$D$3:$ABF$3,0))/TQ$2*INDEX(Usage!$D$5:$ABF$11,MATCH(UsagePerHour!$B$68,Usage!$C$5:$C$11,0),MATCH(UsagePerHour!TQ$4,Usage!$D$3:$ABF$3,0)),"")</f>
        <v/>
      </c>
      <c r="TR76" s="27" t="str">
        <f>IFERROR(INDEX(Sales!$D$5:$ABF$18,MATCH(UsagePerHour!$B76,Sales!$C$5:$C$18,0),MATCH(UsagePerHour!TR$4,Sales!$D$3:$ABF$3,0))/TR$2*INDEX(Usage!$D$5:$ABF$11,MATCH(UsagePerHour!$B$68,Usage!$C$5:$C$11,0),MATCH(UsagePerHour!TR$4,Usage!$D$3:$ABF$3,0)),"")</f>
        <v/>
      </c>
      <c r="TS76" s="27" t="str">
        <f>IFERROR(INDEX(Sales!$D$5:$ABF$18,MATCH(UsagePerHour!$B76,Sales!$C$5:$C$18,0),MATCH(UsagePerHour!TS$4,Sales!$D$3:$ABF$3,0))/TS$2*INDEX(Usage!$D$5:$ABF$11,MATCH(UsagePerHour!$B$68,Usage!$C$5:$C$11,0),MATCH(UsagePerHour!TS$4,Usage!$D$3:$ABF$3,0)),"")</f>
        <v/>
      </c>
      <c r="TT76" s="27" t="str">
        <f>IFERROR(INDEX(Sales!$D$5:$ABF$18,MATCH(UsagePerHour!$B76,Sales!$C$5:$C$18,0),MATCH(UsagePerHour!TT$4,Sales!$D$3:$ABF$3,0))/TT$2*INDEX(Usage!$D$5:$ABF$11,MATCH(UsagePerHour!$B$68,Usage!$C$5:$C$11,0),MATCH(UsagePerHour!TT$4,Usage!$D$3:$ABF$3,0)),"")</f>
        <v/>
      </c>
      <c r="TU76" s="27" t="str">
        <f>IFERROR(INDEX(Sales!$D$5:$ABF$18,MATCH(UsagePerHour!$B76,Sales!$C$5:$C$18,0),MATCH(UsagePerHour!TU$4,Sales!$D$3:$ABF$3,0))/TU$2*INDEX(Usage!$D$5:$ABF$11,MATCH(UsagePerHour!$B$68,Usage!$C$5:$C$11,0),MATCH(UsagePerHour!TU$4,Usage!$D$3:$ABF$3,0)),"")</f>
        <v/>
      </c>
      <c r="TV76" s="27" t="str">
        <f>IFERROR(INDEX(Sales!$D$5:$ABF$18,MATCH(UsagePerHour!$B76,Sales!$C$5:$C$18,0),MATCH(UsagePerHour!TV$4,Sales!$D$3:$ABF$3,0))/TV$2*INDEX(Usage!$D$5:$ABF$11,MATCH(UsagePerHour!$B$68,Usage!$C$5:$C$11,0),MATCH(UsagePerHour!TV$4,Usage!$D$3:$ABF$3,0)),"")</f>
        <v/>
      </c>
      <c r="TW76" s="27" t="str">
        <f>IFERROR(INDEX(Sales!$D$5:$ABF$18,MATCH(UsagePerHour!$B76,Sales!$C$5:$C$18,0),MATCH(UsagePerHour!TW$4,Sales!$D$3:$ABF$3,0))/TW$2*INDEX(Usage!$D$5:$ABF$11,MATCH(UsagePerHour!$B$68,Usage!$C$5:$C$11,0),MATCH(UsagePerHour!TW$4,Usage!$D$3:$ABF$3,0)),"")</f>
        <v/>
      </c>
      <c r="TX76" s="27" t="str">
        <f>IFERROR(INDEX(Sales!$D$5:$ABF$18,MATCH(UsagePerHour!$B76,Sales!$C$5:$C$18,0),MATCH(UsagePerHour!TX$4,Sales!$D$3:$ABF$3,0))/TX$2*INDEX(Usage!$D$5:$ABF$11,MATCH(UsagePerHour!$B$68,Usage!$C$5:$C$11,0),MATCH(UsagePerHour!TX$4,Usage!$D$3:$ABF$3,0)),"")</f>
        <v/>
      </c>
      <c r="TY76" s="27" t="str">
        <f>IFERROR(INDEX(Sales!$D$5:$ABF$18,MATCH(UsagePerHour!$B76,Sales!$C$5:$C$18,0),MATCH(UsagePerHour!TY$4,Sales!$D$3:$ABF$3,0))/TY$2*INDEX(Usage!$D$5:$ABF$11,MATCH(UsagePerHour!$B$68,Usage!$C$5:$C$11,0),MATCH(UsagePerHour!TY$4,Usage!$D$3:$ABF$3,0)),"")</f>
        <v/>
      </c>
      <c r="TZ76" s="27" t="str">
        <f>IFERROR(INDEX(Sales!$D$5:$ABF$18,MATCH(UsagePerHour!$B76,Sales!$C$5:$C$18,0),MATCH(UsagePerHour!TZ$4,Sales!$D$3:$ABF$3,0))/TZ$2*INDEX(Usage!$D$5:$ABF$11,MATCH(UsagePerHour!$B$68,Usage!$C$5:$C$11,0),MATCH(UsagePerHour!TZ$4,Usage!$D$3:$ABF$3,0)),"")</f>
        <v/>
      </c>
      <c r="UA76" s="27" t="str">
        <f>IFERROR(INDEX(Sales!$D$5:$ABF$18,MATCH(UsagePerHour!$B76,Sales!$C$5:$C$18,0),MATCH(UsagePerHour!UA$4,Sales!$D$3:$ABF$3,0))/UA$2*INDEX(Usage!$D$5:$ABF$11,MATCH(UsagePerHour!$B$68,Usage!$C$5:$C$11,0),MATCH(UsagePerHour!UA$4,Usage!$D$3:$ABF$3,0)),"")</f>
        <v/>
      </c>
      <c r="UB76" s="27" t="str">
        <f>IFERROR(INDEX(Sales!$D$5:$ABF$18,MATCH(UsagePerHour!$B76,Sales!$C$5:$C$18,0),MATCH(UsagePerHour!UB$4,Sales!$D$3:$ABF$3,0))/UB$2*INDEX(Usage!$D$5:$ABF$11,MATCH(UsagePerHour!$B$68,Usage!$C$5:$C$11,0),MATCH(UsagePerHour!UB$4,Usage!$D$3:$ABF$3,0)),"")</f>
        <v/>
      </c>
      <c r="UC76" s="27" t="str">
        <f>IFERROR(INDEX(Sales!$D$5:$ABF$18,MATCH(UsagePerHour!$B76,Sales!$C$5:$C$18,0),MATCH(UsagePerHour!UC$4,Sales!$D$3:$ABF$3,0))/UC$2*INDEX(Usage!$D$5:$ABF$11,MATCH(UsagePerHour!$B$68,Usage!$C$5:$C$11,0),MATCH(UsagePerHour!UC$4,Usage!$D$3:$ABF$3,0)),"")</f>
        <v/>
      </c>
      <c r="UD76" s="27" t="str">
        <f>IFERROR(INDEX(Sales!$D$5:$ABF$18,MATCH(UsagePerHour!$B76,Sales!$C$5:$C$18,0),MATCH(UsagePerHour!UD$4,Sales!$D$3:$ABF$3,0))/UD$2*INDEX(Usage!$D$5:$ABF$11,MATCH(UsagePerHour!$B$68,Usage!$C$5:$C$11,0),MATCH(UsagePerHour!UD$4,Usage!$D$3:$ABF$3,0)),"")</f>
        <v/>
      </c>
      <c r="UE76" s="27" t="str">
        <f>IFERROR(INDEX(Sales!$D$5:$ABF$18,MATCH(UsagePerHour!$B76,Sales!$C$5:$C$18,0),MATCH(UsagePerHour!UE$4,Sales!$D$3:$ABF$3,0))/UE$2*INDEX(Usage!$D$5:$ABF$11,MATCH(UsagePerHour!$B$68,Usage!$C$5:$C$11,0),MATCH(UsagePerHour!UE$4,Usage!$D$3:$ABF$3,0)),"")</f>
        <v/>
      </c>
      <c r="UF76" s="27" t="str">
        <f>IFERROR(INDEX(Sales!$D$5:$ABF$18,MATCH(UsagePerHour!$B76,Sales!$C$5:$C$18,0),MATCH(UsagePerHour!UF$4,Sales!$D$3:$ABF$3,0))/UF$2*INDEX(Usage!$D$5:$ABF$11,MATCH(UsagePerHour!$B$68,Usage!$C$5:$C$11,0),MATCH(UsagePerHour!UF$4,Usage!$D$3:$ABF$3,0)),"")</f>
        <v/>
      </c>
      <c r="UG76" s="27" t="str">
        <f>IFERROR(INDEX(Sales!$D$5:$ABF$18,MATCH(UsagePerHour!$B76,Sales!$C$5:$C$18,0),MATCH(UsagePerHour!UG$4,Sales!$D$3:$ABF$3,0))/UG$2*INDEX(Usage!$D$5:$ABF$11,MATCH(UsagePerHour!$B$68,Usage!$C$5:$C$11,0),MATCH(UsagePerHour!UG$4,Usage!$D$3:$ABF$3,0)),"")</f>
        <v/>
      </c>
      <c r="UH76" s="27" t="str">
        <f>IFERROR(INDEX(Sales!$D$5:$ABF$18,MATCH(UsagePerHour!$B76,Sales!$C$5:$C$18,0),MATCH(UsagePerHour!UH$4,Sales!$D$3:$ABF$3,0))/UH$2*INDEX(Usage!$D$5:$ABF$11,MATCH(UsagePerHour!$B$68,Usage!$C$5:$C$11,0),MATCH(UsagePerHour!UH$4,Usage!$D$3:$ABF$3,0)),"")</f>
        <v/>
      </c>
      <c r="UI76" s="27" t="str">
        <f>IFERROR(INDEX(Sales!$D$5:$ABF$18,MATCH(UsagePerHour!$B76,Sales!$C$5:$C$18,0),MATCH(UsagePerHour!UI$4,Sales!$D$3:$ABF$3,0))/UI$2*INDEX(Usage!$D$5:$ABF$11,MATCH(UsagePerHour!$B$68,Usage!$C$5:$C$11,0),MATCH(UsagePerHour!UI$4,Usage!$D$3:$ABF$3,0)),"")</f>
        <v/>
      </c>
      <c r="UJ76" s="27" t="str">
        <f>IFERROR(INDEX(Sales!$D$5:$ABF$18,MATCH(UsagePerHour!$B76,Sales!$C$5:$C$18,0),MATCH(UsagePerHour!UJ$4,Sales!$D$3:$ABF$3,0))/UJ$2*INDEX(Usage!$D$5:$ABF$11,MATCH(UsagePerHour!$B$68,Usage!$C$5:$C$11,0),MATCH(UsagePerHour!UJ$4,Usage!$D$3:$ABF$3,0)),"")</f>
        <v/>
      </c>
      <c r="UK76" s="27" t="str">
        <f>IFERROR(INDEX(Sales!$D$5:$ABF$18,MATCH(UsagePerHour!$B76,Sales!$C$5:$C$18,0),MATCH(UsagePerHour!UK$4,Sales!$D$3:$ABF$3,0))/UK$2*INDEX(Usage!$D$5:$ABF$11,MATCH(UsagePerHour!$B$68,Usage!$C$5:$C$11,0),MATCH(UsagePerHour!UK$4,Usage!$D$3:$ABF$3,0)),"")</f>
        <v/>
      </c>
      <c r="UL76" s="27" t="str">
        <f>IFERROR(INDEX(Sales!$D$5:$ABF$18,MATCH(UsagePerHour!$B76,Sales!$C$5:$C$18,0),MATCH(UsagePerHour!UL$4,Sales!$D$3:$ABF$3,0))/UL$2*INDEX(Usage!$D$5:$ABF$11,MATCH(UsagePerHour!$B$68,Usage!$C$5:$C$11,0),MATCH(UsagePerHour!UL$4,Usage!$D$3:$ABF$3,0)),"")</f>
        <v/>
      </c>
      <c r="UM76" s="27" t="str">
        <f>IFERROR(INDEX(Sales!$D$5:$ABF$18,MATCH(UsagePerHour!$B76,Sales!$C$5:$C$18,0),MATCH(UsagePerHour!UM$4,Sales!$D$3:$ABF$3,0))/UM$2*INDEX(Usage!$D$5:$ABF$11,MATCH(UsagePerHour!$B$68,Usage!$C$5:$C$11,0),MATCH(UsagePerHour!UM$4,Usage!$D$3:$ABF$3,0)),"")</f>
        <v/>
      </c>
      <c r="UN76" s="27" t="str">
        <f>IFERROR(INDEX(Sales!$D$5:$ABF$18,MATCH(UsagePerHour!$B76,Sales!$C$5:$C$18,0),MATCH(UsagePerHour!UN$4,Sales!$D$3:$ABF$3,0))/UN$2*INDEX(Usage!$D$5:$ABF$11,MATCH(UsagePerHour!$B$68,Usage!$C$5:$C$11,0),MATCH(UsagePerHour!UN$4,Usage!$D$3:$ABF$3,0)),"")</f>
        <v/>
      </c>
      <c r="UO76" s="27" t="str">
        <f>IFERROR(INDEX(Sales!$D$5:$ABF$18,MATCH(UsagePerHour!$B76,Sales!$C$5:$C$18,0),MATCH(UsagePerHour!UO$4,Sales!$D$3:$ABF$3,0))/UO$2*INDEX(Usage!$D$5:$ABF$11,MATCH(UsagePerHour!$B$68,Usage!$C$5:$C$11,0),MATCH(UsagePerHour!UO$4,Usage!$D$3:$ABF$3,0)),"")</f>
        <v/>
      </c>
      <c r="UP76" s="27" t="str">
        <f>IFERROR(INDEX(Sales!$D$5:$ABF$18,MATCH(UsagePerHour!$B76,Sales!$C$5:$C$18,0),MATCH(UsagePerHour!UP$4,Sales!$D$3:$ABF$3,0))/UP$2*INDEX(Usage!$D$5:$ABF$11,MATCH(UsagePerHour!$B$68,Usage!$C$5:$C$11,0),MATCH(UsagePerHour!UP$4,Usage!$D$3:$ABF$3,0)),"")</f>
        <v/>
      </c>
      <c r="UQ76" s="27" t="str">
        <f>IFERROR(INDEX(Sales!$D$5:$ABF$18,MATCH(UsagePerHour!$B76,Sales!$C$5:$C$18,0),MATCH(UsagePerHour!UQ$4,Sales!$D$3:$ABF$3,0))/UQ$2*INDEX(Usage!$D$5:$ABF$11,MATCH(UsagePerHour!$B$68,Usage!$C$5:$C$11,0),MATCH(UsagePerHour!UQ$4,Usage!$D$3:$ABF$3,0)),"")</f>
        <v/>
      </c>
      <c r="UR76" s="27" t="str">
        <f>IFERROR(INDEX(Sales!$D$5:$ABF$18,MATCH(UsagePerHour!$B76,Sales!$C$5:$C$18,0),MATCH(UsagePerHour!UR$4,Sales!$D$3:$ABF$3,0))/UR$2*INDEX(Usage!$D$5:$ABF$11,MATCH(UsagePerHour!$B$68,Usage!$C$5:$C$11,0),MATCH(UsagePerHour!UR$4,Usage!$D$3:$ABF$3,0)),"")</f>
        <v/>
      </c>
      <c r="US76" s="27" t="str">
        <f>IFERROR(INDEX(Sales!$D$5:$ABF$18,MATCH(UsagePerHour!$B76,Sales!$C$5:$C$18,0),MATCH(UsagePerHour!US$4,Sales!$D$3:$ABF$3,0))/US$2*INDEX(Usage!$D$5:$ABF$11,MATCH(UsagePerHour!$B$68,Usage!$C$5:$C$11,0),MATCH(UsagePerHour!US$4,Usage!$D$3:$ABF$3,0)),"")</f>
        <v/>
      </c>
      <c r="UT76" s="27" t="str">
        <f>IFERROR(INDEX(Sales!$D$5:$ABF$18,MATCH(UsagePerHour!$B76,Sales!$C$5:$C$18,0),MATCH(UsagePerHour!UT$4,Sales!$D$3:$ABF$3,0))/UT$2*INDEX(Usage!$D$5:$ABF$11,MATCH(UsagePerHour!$B$68,Usage!$C$5:$C$11,0),MATCH(UsagePerHour!UT$4,Usage!$D$3:$ABF$3,0)),"")</f>
        <v/>
      </c>
      <c r="UU76" s="27" t="str">
        <f>IFERROR(INDEX(Sales!$D$5:$ABF$18,MATCH(UsagePerHour!$B76,Sales!$C$5:$C$18,0),MATCH(UsagePerHour!UU$4,Sales!$D$3:$ABF$3,0))/UU$2*INDEX(Usage!$D$5:$ABF$11,MATCH(UsagePerHour!$B$68,Usage!$C$5:$C$11,0),MATCH(UsagePerHour!UU$4,Usage!$D$3:$ABF$3,0)),"")</f>
        <v/>
      </c>
      <c r="UV76" s="27" t="str">
        <f>IFERROR(INDEX(Sales!$D$5:$ABF$18,MATCH(UsagePerHour!$B76,Sales!$C$5:$C$18,0),MATCH(UsagePerHour!UV$4,Sales!$D$3:$ABF$3,0))/UV$2*INDEX(Usage!$D$5:$ABF$11,MATCH(UsagePerHour!$B$68,Usage!$C$5:$C$11,0),MATCH(UsagePerHour!UV$4,Usage!$D$3:$ABF$3,0)),"")</f>
        <v/>
      </c>
      <c r="UW76" s="27" t="str">
        <f>IFERROR(INDEX(Sales!$D$5:$ABF$18,MATCH(UsagePerHour!$B76,Sales!$C$5:$C$18,0),MATCH(UsagePerHour!UW$4,Sales!$D$3:$ABF$3,0))/UW$2*INDEX(Usage!$D$5:$ABF$11,MATCH(UsagePerHour!$B$68,Usage!$C$5:$C$11,0),MATCH(UsagePerHour!UW$4,Usage!$D$3:$ABF$3,0)),"")</f>
        <v/>
      </c>
      <c r="UX76" s="27" t="str">
        <f>IFERROR(INDEX(Sales!$D$5:$ABF$18,MATCH(UsagePerHour!$B76,Sales!$C$5:$C$18,0),MATCH(UsagePerHour!UX$4,Sales!$D$3:$ABF$3,0))/UX$2*INDEX(Usage!$D$5:$ABF$11,MATCH(UsagePerHour!$B$68,Usage!$C$5:$C$11,0),MATCH(UsagePerHour!UX$4,Usage!$D$3:$ABF$3,0)),"")</f>
        <v/>
      </c>
      <c r="UY76" s="27" t="str">
        <f>IFERROR(INDEX(Sales!$D$5:$ABF$18,MATCH(UsagePerHour!$B76,Sales!$C$5:$C$18,0),MATCH(UsagePerHour!UY$4,Sales!$D$3:$ABF$3,0))/UY$2*INDEX(Usage!$D$5:$ABF$11,MATCH(UsagePerHour!$B$68,Usage!$C$5:$C$11,0),MATCH(UsagePerHour!UY$4,Usage!$D$3:$ABF$3,0)),"")</f>
        <v/>
      </c>
      <c r="UZ76" s="27" t="str">
        <f>IFERROR(INDEX(Sales!$D$5:$ABF$18,MATCH(UsagePerHour!$B76,Sales!$C$5:$C$18,0),MATCH(UsagePerHour!UZ$4,Sales!$D$3:$ABF$3,0))/UZ$2*INDEX(Usage!$D$5:$ABF$11,MATCH(UsagePerHour!$B$68,Usage!$C$5:$C$11,0),MATCH(UsagePerHour!UZ$4,Usage!$D$3:$ABF$3,0)),"")</f>
        <v/>
      </c>
      <c r="VA76" s="27" t="str">
        <f>IFERROR(INDEX(Sales!$D$5:$ABF$18,MATCH(UsagePerHour!$B76,Sales!$C$5:$C$18,0),MATCH(UsagePerHour!VA$4,Sales!$D$3:$ABF$3,0))/VA$2*INDEX(Usage!$D$5:$ABF$11,MATCH(UsagePerHour!$B$68,Usage!$C$5:$C$11,0),MATCH(UsagePerHour!VA$4,Usage!$D$3:$ABF$3,0)),"")</f>
        <v/>
      </c>
      <c r="VB76" s="27" t="str">
        <f>IFERROR(INDEX(Sales!$D$5:$ABF$18,MATCH(UsagePerHour!$B76,Sales!$C$5:$C$18,0),MATCH(UsagePerHour!VB$4,Sales!$D$3:$ABF$3,0))/VB$2*INDEX(Usage!$D$5:$ABF$11,MATCH(UsagePerHour!$B$68,Usage!$C$5:$C$11,0),MATCH(UsagePerHour!VB$4,Usage!$D$3:$ABF$3,0)),"")</f>
        <v/>
      </c>
      <c r="VC76" s="27" t="str">
        <f>IFERROR(INDEX(Sales!$D$5:$ABF$18,MATCH(UsagePerHour!$B76,Sales!$C$5:$C$18,0),MATCH(UsagePerHour!VC$4,Sales!$D$3:$ABF$3,0))/VC$2*INDEX(Usage!$D$5:$ABF$11,MATCH(UsagePerHour!$B$68,Usage!$C$5:$C$11,0),MATCH(UsagePerHour!VC$4,Usage!$D$3:$ABF$3,0)),"")</f>
        <v/>
      </c>
      <c r="VD76" s="27" t="str">
        <f>IFERROR(INDEX(Sales!$D$5:$ABF$18,MATCH(UsagePerHour!$B76,Sales!$C$5:$C$18,0),MATCH(UsagePerHour!VD$4,Sales!$D$3:$ABF$3,0))/VD$2*INDEX(Usage!$D$5:$ABF$11,MATCH(UsagePerHour!$B$68,Usage!$C$5:$C$11,0),MATCH(UsagePerHour!VD$4,Usage!$D$3:$ABF$3,0)),"")</f>
        <v/>
      </c>
      <c r="VE76" s="27" t="str">
        <f>IFERROR(INDEX(Sales!$D$5:$ABF$18,MATCH(UsagePerHour!$B76,Sales!$C$5:$C$18,0),MATCH(UsagePerHour!VE$4,Sales!$D$3:$ABF$3,0))/VE$2*INDEX(Usage!$D$5:$ABF$11,MATCH(UsagePerHour!$B$68,Usage!$C$5:$C$11,0),MATCH(UsagePerHour!VE$4,Usage!$D$3:$ABF$3,0)),"")</f>
        <v/>
      </c>
      <c r="VF76" s="27" t="str">
        <f>IFERROR(INDEX(Sales!$D$5:$ABF$18,MATCH(UsagePerHour!$B76,Sales!$C$5:$C$18,0),MATCH(UsagePerHour!VF$4,Sales!$D$3:$ABF$3,0))/VF$2*INDEX(Usage!$D$5:$ABF$11,MATCH(UsagePerHour!$B$68,Usage!$C$5:$C$11,0),MATCH(UsagePerHour!VF$4,Usage!$D$3:$ABF$3,0)),"")</f>
        <v/>
      </c>
      <c r="VG76" s="27" t="str">
        <f>IFERROR(INDEX(Sales!$D$5:$ABF$18,MATCH(UsagePerHour!$B76,Sales!$C$5:$C$18,0),MATCH(UsagePerHour!VG$4,Sales!$D$3:$ABF$3,0))/VG$2*INDEX(Usage!$D$5:$ABF$11,MATCH(UsagePerHour!$B$68,Usage!$C$5:$C$11,0),MATCH(UsagePerHour!VG$4,Usage!$D$3:$ABF$3,0)),"")</f>
        <v/>
      </c>
      <c r="VH76" s="27" t="str">
        <f>IFERROR(INDEX(Sales!$D$5:$ABF$18,MATCH(UsagePerHour!$B76,Sales!$C$5:$C$18,0),MATCH(UsagePerHour!VH$4,Sales!$D$3:$ABF$3,0))/VH$2*INDEX(Usage!$D$5:$ABF$11,MATCH(UsagePerHour!$B$68,Usage!$C$5:$C$11,0),MATCH(UsagePerHour!VH$4,Usage!$D$3:$ABF$3,0)),"")</f>
        <v/>
      </c>
      <c r="VI76" s="27" t="str">
        <f>IFERROR(INDEX(Sales!$D$5:$ABF$18,MATCH(UsagePerHour!$B76,Sales!$C$5:$C$18,0),MATCH(UsagePerHour!VI$4,Sales!$D$3:$ABF$3,0))/VI$2*INDEX(Usage!$D$5:$ABF$11,MATCH(UsagePerHour!$B$68,Usage!$C$5:$C$11,0),MATCH(UsagePerHour!VI$4,Usage!$D$3:$ABF$3,0)),"")</f>
        <v/>
      </c>
      <c r="VJ76" s="27" t="str">
        <f>IFERROR(INDEX(Sales!$D$5:$ABF$18,MATCH(UsagePerHour!$B76,Sales!$C$5:$C$18,0),MATCH(UsagePerHour!VJ$4,Sales!$D$3:$ABF$3,0))/VJ$2*INDEX(Usage!$D$5:$ABF$11,MATCH(UsagePerHour!$B$68,Usage!$C$5:$C$11,0),MATCH(UsagePerHour!VJ$4,Usage!$D$3:$ABF$3,0)),"")</f>
        <v/>
      </c>
      <c r="VK76" s="27" t="str">
        <f>IFERROR(INDEX(Sales!$D$5:$ABF$18,MATCH(UsagePerHour!$B76,Sales!$C$5:$C$18,0),MATCH(UsagePerHour!VK$4,Sales!$D$3:$ABF$3,0))/VK$2*INDEX(Usage!$D$5:$ABF$11,MATCH(UsagePerHour!$B$68,Usage!$C$5:$C$11,0),MATCH(UsagePerHour!VK$4,Usage!$D$3:$ABF$3,0)),"")</f>
        <v/>
      </c>
      <c r="VL76" s="27" t="str">
        <f>IFERROR(INDEX(Sales!$D$5:$ABF$18,MATCH(UsagePerHour!$B76,Sales!$C$5:$C$18,0),MATCH(UsagePerHour!VL$4,Sales!$D$3:$ABF$3,0))/VL$2*INDEX(Usage!$D$5:$ABF$11,MATCH(UsagePerHour!$B$68,Usage!$C$5:$C$11,0),MATCH(UsagePerHour!VL$4,Usage!$D$3:$ABF$3,0)),"")</f>
        <v/>
      </c>
      <c r="VM76" s="27" t="str">
        <f>IFERROR(INDEX(Sales!$D$5:$ABF$18,MATCH(UsagePerHour!$B76,Sales!$C$5:$C$18,0),MATCH(UsagePerHour!VM$4,Sales!$D$3:$ABF$3,0))/VM$2*INDEX(Usage!$D$5:$ABF$11,MATCH(UsagePerHour!$B$68,Usage!$C$5:$C$11,0),MATCH(UsagePerHour!VM$4,Usage!$D$3:$ABF$3,0)),"")</f>
        <v/>
      </c>
      <c r="VN76" s="27" t="str">
        <f>IFERROR(INDEX(Sales!$D$5:$ABF$18,MATCH(UsagePerHour!$B76,Sales!$C$5:$C$18,0),MATCH(UsagePerHour!VN$4,Sales!$D$3:$ABF$3,0))/VN$2*INDEX(Usage!$D$5:$ABF$11,MATCH(UsagePerHour!$B$68,Usage!$C$5:$C$11,0),MATCH(UsagePerHour!VN$4,Usage!$D$3:$ABF$3,0)),"")</f>
        <v/>
      </c>
      <c r="VO76" s="27" t="str">
        <f>IFERROR(INDEX(Sales!$D$5:$ABF$18,MATCH(UsagePerHour!$B76,Sales!$C$5:$C$18,0),MATCH(UsagePerHour!VO$4,Sales!$D$3:$ABF$3,0))/VO$2*INDEX(Usage!$D$5:$ABF$11,MATCH(UsagePerHour!$B$68,Usage!$C$5:$C$11,0),MATCH(UsagePerHour!VO$4,Usage!$D$3:$ABF$3,0)),"")</f>
        <v/>
      </c>
      <c r="VP76" s="27" t="str">
        <f>IFERROR(INDEX(Sales!$D$5:$ABF$18,MATCH(UsagePerHour!$B76,Sales!$C$5:$C$18,0),MATCH(UsagePerHour!VP$4,Sales!$D$3:$ABF$3,0))/VP$2*INDEX(Usage!$D$5:$ABF$11,MATCH(UsagePerHour!$B$68,Usage!$C$5:$C$11,0),MATCH(UsagePerHour!VP$4,Usage!$D$3:$ABF$3,0)),"")</f>
        <v/>
      </c>
      <c r="VQ76" s="27" t="str">
        <f>IFERROR(INDEX(Sales!$D$5:$ABF$18,MATCH(UsagePerHour!$B76,Sales!$C$5:$C$18,0),MATCH(UsagePerHour!VQ$4,Sales!$D$3:$ABF$3,0))/VQ$2*INDEX(Usage!$D$5:$ABF$11,MATCH(UsagePerHour!$B$68,Usage!$C$5:$C$11,0),MATCH(UsagePerHour!VQ$4,Usage!$D$3:$ABF$3,0)),"")</f>
        <v/>
      </c>
      <c r="VR76" s="27" t="str">
        <f>IFERROR(INDEX(Sales!$D$5:$ABF$18,MATCH(UsagePerHour!$B76,Sales!$C$5:$C$18,0),MATCH(UsagePerHour!VR$4,Sales!$D$3:$ABF$3,0))/VR$2*INDEX(Usage!$D$5:$ABF$11,MATCH(UsagePerHour!$B$68,Usage!$C$5:$C$11,0),MATCH(UsagePerHour!VR$4,Usage!$D$3:$ABF$3,0)),"")</f>
        <v/>
      </c>
      <c r="VS76" s="27" t="str">
        <f>IFERROR(INDEX(Sales!$D$5:$ABF$18,MATCH(UsagePerHour!$B76,Sales!$C$5:$C$18,0),MATCH(UsagePerHour!VS$4,Sales!$D$3:$ABF$3,0))/VS$2*INDEX(Usage!$D$5:$ABF$11,MATCH(UsagePerHour!$B$68,Usage!$C$5:$C$11,0),MATCH(UsagePerHour!VS$4,Usage!$D$3:$ABF$3,0)),"")</f>
        <v/>
      </c>
      <c r="VT76" s="27" t="str">
        <f>IFERROR(INDEX(Sales!$D$5:$ABF$18,MATCH(UsagePerHour!$B76,Sales!$C$5:$C$18,0),MATCH(UsagePerHour!VT$4,Sales!$D$3:$ABF$3,0))/VT$2*INDEX(Usage!$D$5:$ABF$11,MATCH(UsagePerHour!$B$68,Usage!$C$5:$C$11,0),MATCH(UsagePerHour!VT$4,Usage!$D$3:$ABF$3,0)),"")</f>
        <v/>
      </c>
      <c r="VU76" s="27" t="str">
        <f>IFERROR(INDEX(Sales!$D$5:$ABF$18,MATCH(UsagePerHour!$B76,Sales!$C$5:$C$18,0),MATCH(UsagePerHour!VU$4,Sales!$D$3:$ABF$3,0))/VU$2*INDEX(Usage!$D$5:$ABF$11,MATCH(UsagePerHour!$B$68,Usage!$C$5:$C$11,0),MATCH(UsagePerHour!VU$4,Usage!$D$3:$ABF$3,0)),"")</f>
        <v/>
      </c>
      <c r="VV76" s="27" t="str">
        <f>IFERROR(INDEX(Sales!$D$5:$ABF$18,MATCH(UsagePerHour!$B76,Sales!$C$5:$C$18,0),MATCH(UsagePerHour!VV$4,Sales!$D$3:$ABF$3,0))/VV$2*INDEX(Usage!$D$5:$ABF$11,MATCH(UsagePerHour!$B$68,Usage!$C$5:$C$11,0),MATCH(UsagePerHour!VV$4,Usage!$D$3:$ABF$3,0)),"")</f>
        <v/>
      </c>
      <c r="VW76" s="27" t="str">
        <f>IFERROR(INDEX(Sales!$D$5:$ABF$18,MATCH(UsagePerHour!$B76,Sales!$C$5:$C$18,0),MATCH(UsagePerHour!VW$4,Sales!$D$3:$ABF$3,0))/VW$2*INDEX(Usage!$D$5:$ABF$11,MATCH(UsagePerHour!$B$68,Usage!$C$5:$C$11,0),MATCH(UsagePerHour!VW$4,Usage!$D$3:$ABF$3,0)),"")</f>
        <v/>
      </c>
      <c r="VX76" s="27" t="str">
        <f>IFERROR(INDEX(Sales!$D$5:$ABF$18,MATCH(UsagePerHour!$B76,Sales!$C$5:$C$18,0),MATCH(UsagePerHour!VX$4,Sales!$D$3:$ABF$3,0))/VX$2*INDEX(Usage!$D$5:$ABF$11,MATCH(UsagePerHour!$B$68,Usage!$C$5:$C$11,0),MATCH(UsagePerHour!VX$4,Usage!$D$3:$ABF$3,0)),"")</f>
        <v/>
      </c>
      <c r="VY76" s="27" t="str">
        <f>IFERROR(INDEX(Sales!$D$5:$ABF$18,MATCH(UsagePerHour!$B76,Sales!$C$5:$C$18,0),MATCH(UsagePerHour!VY$4,Sales!$D$3:$ABF$3,0))/VY$2*INDEX(Usage!$D$5:$ABF$11,MATCH(UsagePerHour!$B$68,Usage!$C$5:$C$11,0),MATCH(UsagePerHour!VY$4,Usage!$D$3:$ABF$3,0)),"")</f>
        <v/>
      </c>
      <c r="VZ76" s="27" t="str">
        <f>IFERROR(INDEX(Sales!$D$5:$ABF$18,MATCH(UsagePerHour!$B76,Sales!$C$5:$C$18,0),MATCH(UsagePerHour!VZ$4,Sales!$D$3:$ABF$3,0))/VZ$2*INDEX(Usage!$D$5:$ABF$11,MATCH(UsagePerHour!$B$68,Usage!$C$5:$C$11,0),MATCH(UsagePerHour!VZ$4,Usage!$D$3:$ABF$3,0)),"")</f>
        <v/>
      </c>
      <c r="WA76" s="27" t="str">
        <f>IFERROR(INDEX(Sales!$D$5:$ABF$18,MATCH(UsagePerHour!$B76,Sales!$C$5:$C$18,0),MATCH(UsagePerHour!WA$4,Sales!$D$3:$ABF$3,0))/WA$2*INDEX(Usage!$D$5:$ABF$11,MATCH(UsagePerHour!$B$68,Usage!$C$5:$C$11,0),MATCH(UsagePerHour!WA$4,Usage!$D$3:$ABF$3,0)),"")</f>
        <v/>
      </c>
      <c r="WB76" s="27" t="str">
        <f>IFERROR(INDEX(Sales!$D$5:$ABF$18,MATCH(UsagePerHour!$B76,Sales!$C$5:$C$18,0),MATCH(UsagePerHour!WB$4,Sales!$D$3:$ABF$3,0))/WB$2*INDEX(Usage!$D$5:$ABF$11,MATCH(UsagePerHour!$B$68,Usage!$C$5:$C$11,0),MATCH(UsagePerHour!WB$4,Usage!$D$3:$ABF$3,0)),"")</f>
        <v/>
      </c>
      <c r="WC76" s="27" t="str">
        <f>IFERROR(INDEX(Sales!$D$5:$ABF$18,MATCH(UsagePerHour!$B76,Sales!$C$5:$C$18,0),MATCH(UsagePerHour!WC$4,Sales!$D$3:$ABF$3,0))/WC$2*INDEX(Usage!$D$5:$ABF$11,MATCH(UsagePerHour!$B$68,Usage!$C$5:$C$11,0),MATCH(UsagePerHour!WC$4,Usage!$D$3:$ABF$3,0)),"")</f>
        <v/>
      </c>
      <c r="WD76" s="27" t="str">
        <f>IFERROR(INDEX(Sales!$D$5:$ABF$18,MATCH(UsagePerHour!$B76,Sales!$C$5:$C$18,0),MATCH(UsagePerHour!WD$4,Sales!$D$3:$ABF$3,0))/WD$2*INDEX(Usage!$D$5:$ABF$11,MATCH(UsagePerHour!$B$68,Usage!$C$5:$C$11,0),MATCH(UsagePerHour!WD$4,Usage!$D$3:$ABF$3,0)),"")</f>
        <v/>
      </c>
      <c r="WE76" s="27" t="str">
        <f>IFERROR(INDEX(Sales!$D$5:$ABF$18,MATCH(UsagePerHour!$B76,Sales!$C$5:$C$18,0),MATCH(UsagePerHour!WE$4,Sales!$D$3:$ABF$3,0))/WE$2*INDEX(Usage!$D$5:$ABF$11,MATCH(UsagePerHour!$B$68,Usage!$C$5:$C$11,0),MATCH(UsagePerHour!WE$4,Usage!$D$3:$ABF$3,0)),"")</f>
        <v/>
      </c>
      <c r="WF76" s="27" t="str">
        <f>IFERROR(INDEX(Sales!$D$5:$ABF$18,MATCH(UsagePerHour!$B76,Sales!$C$5:$C$18,0),MATCH(UsagePerHour!WF$4,Sales!$D$3:$ABF$3,0))/WF$2*INDEX(Usage!$D$5:$ABF$11,MATCH(UsagePerHour!$B$68,Usage!$C$5:$C$11,0),MATCH(UsagePerHour!WF$4,Usage!$D$3:$ABF$3,0)),"")</f>
        <v/>
      </c>
      <c r="WG76" s="27" t="str">
        <f>IFERROR(INDEX(Sales!$D$5:$ABF$18,MATCH(UsagePerHour!$B76,Sales!$C$5:$C$18,0),MATCH(UsagePerHour!WG$4,Sales!$D$3:$ABF$3,0))/WG$2*INDEX(Usage!$D$5:$ABF$11,MATCH(UsagePerHour!$B$68,Usage!$C$5:$C$11,0),MATCH(UsagePerHour!WG$4,Usage!$D$3:$ABF$3,0)),"")</f>
        <v/>
      </c>
      <c r="WH76" s="27" t="str">
        <f>IFERROR(INDEX(Sales!$D$5:$ABF$18,MATCH(UsagePerHour!$B76,Sales!$C$5:$C$18,0),MATCH(UsagePerHour!WH$4,Sales!$D$3:$ABF$3,0))/WH$2*INDEX(Usage!$D$5:$ABF$11,MATCH(UsagePerHour!$B$68,Usage!$C$5:$C$11,0),MATCH(UsagePerHour!WH$4,Usage!$D$3:$ABF$3,0)),"")</f>
        <v/>
      </c>
      <c r="WI76" s="27" t="str">
        <f>IFERROR(INDEX(Sales!$D$5:$ABF$18,MATCH(UsagePerHour!$B76,Sales!$C$5:$C$18,0),MATCH(UsagePerHour!WI$4,Sales!$D$3:$ABF$3,0))/WI$2*INDEX(Usage!$D$5:$ABF$11,MATCH(UsagePerHour!$B$68,Usage!$C$5:$C$11,0),MATCH(UsagePerHour!WI$4,Usage!$D$3:$ABF$3,0)),"")</f>
        <v/>
      </c>
      <c r="WJ76" s="27" t="str">
        <f>IFERROR(INDEX(Sales!$D$5:$ABF$18,MATCH(UsagePerHour!$B76,Sales!$C$5:$C$18,0),MATCH(UsagePerHour!WJ$4,Sales!$D$3:$ABF$3,0))/WJ$2*INDEX(Usage!$D$5:$ABF$11,MATCH(UsagePerHour!$B$68,Usage!$C$5:$C$11,0),MATCH(UsagePerHour!WJ$4,Usage!$D$3:$ABF$3,0)),"")</f>
        <v/>
      </c>
      <c r="WK76" s="27" t="str">
        <f>IFERROR(INDEX(Sales!$D$5:$ABF$18,MATCH(UsagePerHour!$B76,Sales!$C$5:$C$18,0),MATCH(UsagePerHour!WK$4,Sales!$D$3:$ABF$3,0))/WK$2*INDEX(Usage!$D$5:$ABF$11,MATCH(UsagePerHour!$B$68,Usage!$C$5:$C$11,0),MATCH(UsagePerHour!WK$4,Usage!$D$3:$ABF$3,0)),"")</f>
        <v/>
      </c>
      <c r="WL76" s="27" t="str">
        <f>IFERROR(INDEX(Sales!$D$5:$ABF$18,MATCH(UsagePerHour!$B76,Sales!$C$5:$C$18,0),MATCH(UsagePerHour!WL$4,Sales!$D$3:$ABF$3,0))/WL$2*INDEX(Usage!$D$5:$ABF$11,MATCH(UsagePerHour!$B$68,Usage!$C$5:$C$11,0),MATCH(UsagePerHour!WL$4,Usage!$D$3:$ABF$3,0)),"")</f>
        <v/>
      </c>
      <c r="WM76" s="27" t="str">
        <f>IFERROR(INDEX(Sales!$D$5:$ABF$18,MATCH(UsagePerHour!$B76,Sales!$C$5:$C$18,0),MATCH(UsagePerHour!WM$4,Sales!$D$3:$ABF$3,0))/WM$2*INDEX(Usage!$D$5:$ABF$11,MATCH(UsagePerHour!$B$68,Usage!$C$5:$C$11,0),MATCH(UsagePerHour!WM$4,Usage!$D$3:$ABF$3,0)),"")</f>
        <v/>
      </c>
      <c r="WN76" s="27" t="str">
        <f>IFERROR(INDEX(Sales!$D$5:$ABF$18,MATCH(UsagePerHour!$B76,Sales!$C$5:$C$18,0),MATCH(UsagePerHour!WN$4,Sales!$D$3:$ABF$3,0))/WN$2*INDEX(Usage!$D$5:$ABF$11,MATCH(UsagePerHour!$B$68,Usage!$C$5:$C$11,0),MATCH(UsagePerHour!WN$4,Usage!$D$3:$ABF$3,0)),"")</f>
        <v/>
      </c>
      <c r="WO76" s="27" t="str">
        <f>IFERROR(INDEX(Sales!$D$5:$ABF$18,MATCH(UsagePerHour!$B76,Sales!$C$5:$C$18,0),MATCH(UsagePerHour!WO$4,Sales!$D$3:$ABF$3,0))/WO$2*INDEX(Usage!$D$5:$ABF$11,MATCH(UsagePerHour!$B$68,Usage!$C$5:$C$11,0),MATCH(UsagePerHour!WO$4,Usage!$D$3:$ABF$3,0)),"")</f>
        <v/>
      </c>
      <c r="WP76" s="27" t="str">
        <f>IFERROR(INDEX(Sales!$D$5:$ABF$18,MATCH(UsagePerHour!$B76,Sales!$C$5:$C$18,0),MATCH(UsagePerHour!WP$4,Sales!$D$3:$ABF$3,0))/WP$2*INDEX(Usage!$D$5:$ABF$11,MATCH(UsagePerHour!$B$68,Usage!$C$5:$C$11,0),MATCH(UsagePerHour!WP$4,Usage!$D$3:$ABF$3,0)),"")</f>
        <v/>
      </c>
      <c r="WQ76" s="27" t="str">
        <f>IFERROR(INDEX(Sales!$D$5:$ABF$18,MATCH(UsagePerHour!$B76,Sales!$C$5:$C$18,0),MATCH(UsagePerHour!WQ$4,Sales!$D$3:$ABF$3,0))/WQ$2*INDEX(Usage!$D$5:$ABF$11,MATCH(UsagePerHour!$B$68,Usage!$C$5:$C$11,0),MATCH(UsagePerHour!WQ$4,Usage!$D$3:$ABF$3,0)),"")</f>
        <v/>
      </c>
      <c r="WR76" s="27" t="str">
        <f>IFERROR(INDEX(Sales!$D$5:$ABF$18,MATCH(UsagePerHour!$B76,Sales!$C$5:$C$18,0),MATCH(UsagePerHour!WR$4,Sales!$D$3:$ABF$3,0))/WR$2*INDEX(Usage!$D$5:$ABF$11,MATCH(UsagePerHour!$B$68,Usage!$C$5:$C$11,0),MATCH(UsagePerHour!WR$4,Usage!$D$3:$ABF$3,0)),"")</f>
        <v/>
      </c>
      <c r="WS76" s="27" t="str">
        <f>IFERROR(INDEX(Sales!$D$5:$ABF$18,MATCH(UsagePerHour!$B76,Sales!$C$5:$C$18,0),MATCH(UsagePerHour!WS$4,Sales!$D$3:$ABF$3,0))/WS$2*INDEX(Usage!$D$5:$ABF$11,MATCH(UsagePerHour!$B$68,Usage!$C$5:$C$11,0),MATCH(UsagePerHour!WS$4,Usage!$D$3:$ABF$3,0)),"")</f>
        <v/>
      </c>
      <c r="WT76" s="27" t="str">
        <f>IFERROR(INDEX(Sales!$D$5:$ABF$18,MATCH(UsagePerHour!$B76,Sales!$C$5:$C$18,0),MATCH(UsagePerHour!WT$4,Sales!$D$3:$ABF$3,0))/WT$2*INDEX(Usage!$D$5:$ABF$11,MATCH(UsagePerHour!$B$68,Usage!$C$5:$C$11,0),MATCH(UsagePerHour!WT$4,Usage!$D$3:$ABF$3,0)),"")</f>
        <v/>
      </c>
      <c r="WU76" s="27" t="str">
        <f>IFERROR(INDEX(Sales!$D$5:$ABF$18,MATCH(UsagePerHour!$B76,Sales!$C$5:$C$18,0),MATCH(UsagePerHour!WU$4,Sales!$D$3:$ABF$3,0))/WU$2*INDEX(Usage!$D$5:$ABF$11,MATCH(UsagePerHour!$B$68,Usage!$C$5:$C$11,0),MATCH(UsagePerHour!WU$4,Usage!$D$3:$ABF$3,0)),"")</f>
        <v/>
      </c>
      <c r="WV76" s="27" t="str">
        <f>IFERROR(INDEX(Sales!$D$5:$ABF$18,MATCH(UsagePerHour!$B76,Sales!$C$5:$C$18,0),MATCH(UsagePerHour!WV$4,Sales!$D$3:$ABF$3,0))/WV$2*INDEX(Usage!$D$5:$ABF$11,MATCH(UsagePerHour!$B$68,Usage!$C$5:$C$11,0),MATCH(UsagePerHour!WV$4,Usage!$D$3:$ABF$3,0)),"")</f>
        <v/>
      </c>
      <c r="WW76" s="27" t="str">
        <f>IFERROR(INDEX(Sales!$D$5:$ABF$18,MATCH(UsagePerHour!$B76,Sales!$C$5:$C$18,0),MATCH(UsagePerHour!WW$4,Sales!$D$3:$ABF$3,0))/WW$2*INDEX(Usage!$D$5:$ABF$11,MATCH(UsagePerHour!$B$68,Usage!$C$5:$C$11,0),MATCH(UsagePerHour!WW$4,Usage!$D$3:$ABF$3,0)),"")</f>
        <v/>
      </c>
      <c r="WX76" s="27" t="str">
        <f>IFERROR(INDEX(Sales!$D$5:$ABF$18,MATCH(UsagePerHour!$B76,Sales!$C$5:$C$18,0),MATCH(UsagePerHour!WX$4,Sales!$D$3:$ABF$3,0))/WX$2*INDEX(Usage!$D$5:$ABF$11,MATCH(UsagePerHour!$B$68,Usage!$C$5:$C$11,0),MATCH(UsagePerHour!WX$4,Usage!$D$3:$ABF$3,0)),"")</f>
        <v/>
      </c>
      <c r="WY76" s="27" t="str">
        <f>IFERROR(INDEX(Sales!$D$5:$ABF$18,MATCH(UsagePerHour!$B76,Sales!$C$5:$C$18,0),MATCH(UsagePerHour!WY$4,Sales!$D$3:$ABF$3,0))/WY$2*INDEX(Usage!$D$5:$ABF$11,MATCH(UsagePerHour!$B$68,Usage!$C$5:$C$11,0),MATCH(UsagePerHour!WY$4,Usage!$D$3:$ABF$3,0)),"")</f>
        <v/>
      </c>
      <c r="WZ76" s="27" t="str">
        <f>IFERROR(INDEX(Sales!$D$5:$ABF$18,MATCH(UsagePerHour!$B76,Sales!$C$5:$C$18,0),MATCH(UsagePerHour!WZ$4,Sales!$D$3:$ABF$3,0))/WZ$2*INDEX(Usage!$D$5:$ABF$11,MATCH(UsagePerHour!$B$68,Usage!$C$5:$C$11,0),MATCH(UsagePerHour!WZ$4,Usage!$D$3:$ABF$3,0)),"")</f>
        <v/>
      </c>
      <c r="XA76" s="27" t="str">
        <f>IFERROR(INDEX(Sales!$D$5:$ABF$18,MATCH(UsagePerHour!$B76,Sales!$C$5:$C$18,0),MATCH(UsagePerHour!XA$4,Sales!$D$3:$ABF$3,0))/XA$2*INDEX(Usage!$D$5:$ABF$11,MATCH(UsagePerHour!$B$68,Usage!$C$5:$C$11,0),MATCH(UsagePerHour!XA$4,Usage!$D$3:$ABF$3,0)),"")</f>
        <v/>
      </c>
      <c r="XB76" s="27" t="str">
        <f>IFERROR(INDEX(Sales!$D$5:$ABF$18,MATCH(UsagePerHour!$B76,Sales!$C$5:$C$18,0),MATCH(UsagePerHour!XB$4,Sales!$D$3:$ABF$3,0))/XB$2*INDEX(Usage!$D$5:$ABF$11,MATCH(UsagePerHour!$B$68,Usage!$C$5:$C$11,0),MATCH(UsagePerHour!XB$4,Usage!$D$3:$ABF$3,0)),"")</f>
        <v/>
      </c>
      <c r="XC76" s="27" t="str">
        <f>IFERROR(INDEX(Sales!$D$5:$ABF$18,MATCH(UsagePerHour!$B76,Sales!$C$5:$C$18,0),MATCH(UsagePerHour!XC$4,Sales!$D$3:$ABF$3,0))/XC$2*INDEX(Usage!$D$5:$ABF$11,MATCH(UsagePerHour!$B$68,Usage!$C$5:$C$11,0),MATCH(UsagePerHour!XC$4,Usage!$D$3:$ABF$3,0)),"")</f>
        <v/>
      </c>
      <c r="XD76" s="27" t="str">
        <f>IFERROR(INDEX(Sales!$D$5:$ABF$18,MATCH(UsagePerHour!$B76,Sales!$C$5:$C$18,0),MATCH(UsagePerHour!XD$4,Sales!$D$3:$ABF$3,0))/XD$2*INDEX(Usage!$D$5:$ABF$11,MATCH(UsagePerHour!$B$68,Usage!$C$5:$C$11,0),MATCH(UsagePerHour!XD$4,Usage!$D$3:$ABF$3,0)),"")</f>
        <v/>
      </c>
      <c r="XE76" s="27" t="str">
        <f>IFERROR(INDEX(Sales!$D$5:$ABF$18,MATCH(UsagePerHour!$B76,Sales!$C$5:$C$18,0),MATCH(UsagePerHour!XE$4,Sales!$D$3:$ABF$3,0))/XE$2*INDEX(Usage!$D$5:$ABF$11,MATCH(UsagePerHour!$B$68,Usage!$C$5:$C$11,0),MATCH(UsagePerHour!XE$4,Usage!$D$3:$ABF$3,0)),"")</f>
        <v/>
      </c>
      <c r="XF76" s="27" t="str">
        <f>IFERROR(INDEX(Sales!$D$5:$ABF$18,MATCH(UsagePerHour!$B76,Sales!$C$5:$C$18,0),MATCH(UsagePerHour!XF$4,Sales!$D$3:$ABF$3,0))/XF$2*INDEX(Usage!$D$5:$ABF$11,MATCH(UsagePerHour!$B$68,Usage!$C$5:$C$11,0),MATCH(UsagePerHour!XF$4,Usage!$D$3:$ABF$3,0)),"")</f>
        <v/>
      </c>
      <c r="XG76" s="27" t="str">
        <f>IFERROR(INDEX(Sales!$D$5:$ABF$18,MATCH(UsagePerHour!$B76,Sales!$C$5:$C$18,0),MATCH(UsagePerHour!XG$4,Sales!$D$3:$ABF$3,0))/XG$2*INDEX(Usage!$D$5:$ABF$11,MATCH(UsagePerHour!$B$68,Usage!$C$5:$C$11,0),MATCH(UsagePerHour!XG$4,Usage!$D$3:$ABF$3,0)),"")</f>
        <v/>
      </c>
      <c r="XH76" s="27" t="str">
        <f>IFERROR(INDEX(Sales!$D$5:$ABF$18,MATCH(UsagePerHour!$B76,Sales!$C$5:$C$18,0),MATCH(UsagePerHour!XH$4,Sales!$D$3:$ABF$3,0))/XH$2*INDEX(Usage!$D$5:$ABF$11,MATCH(UsagePerHour!$B$68,Usage!$C$5:$C$11,0),MATCH(UsagePerHour!XH$4,Usage!$D$3:$ABF$3,0)),"")</f>
        <v/>
      </c>
      <c r="XI76" s="27" t="str">
        <f>IFERROR(INDEX(Sales!$D$5:$ABF$18,MATCH(UsagePerHour!$B76,Sales!$C$5:$C$18,0),MATCH(UsagePerHour!XI$4,Sales!$D$3:$ABF$3,0))/XI$2*INDEX(Usage!$D$5:$ABF$11,MATCH(UsagePerHour!$B$68,Usage!$C$5:$C$11,0),MATCH(UsagePerHour!XI$4,Usage!$D$3:$ABF$3,0)),"")</f>
        <v/>
      </c>
      <c r="XJ76" s="27" t="str">
        <f>IFERROR(INDEX(Sales!$D$5:$ABF$18,MATCH(UsagePerHour!$B76,Sales!$C$5:$C$18,0),MATCH(UsagePerHour!XJ$4,Sales!$D$3:$ABF$3,0))/XJ$2*INDEX(Usage!$D$5:$ABF$11,MATCH(UsagePerHour!$B$68,Usage!$C$5:$C$11,0),MATCH(UsagePerHour!XJ$4,Usage!$D$3:$ABF$3,0)),"")</f>
        <v/>
      </c>
      <c r="XK76" s="27" t="str">
        <f>IFERROR(INDEX(Sales!$D$5:$ABF$18,MATCH(UsagePerHour!$B76,Sales!$C$5:$C$18,0),MATCH(UsagePerHour!XK$4,Sales!$D$3:$ABF$3,0))/XK$2*INDEX(Usage!$D$5:$ABF$11,MATCH(UsagePerHour!$B$68,Usage!$C$5:$C$11,0),MATCH(UsagePerHour!XK$4,Usage!$D$3:$ABF$3,0)),"")</f>
        <v/>
      </c>
      <c r="XL76" s="27" t="str">
        <f>IFERROR(INDEX(Sales!$D$5:$ABF$18,MATCH(UsagePerHour!$B76,Sales!$C$5:$C$18,0),MATCH(UsagePerHour!XL$4,Sales!$D$3:$ABF$3,0))/XL$2*INDEX(Usage!$D$5:$ABF$11,MATCH(UsagePerHour!$B$68,Usage!$C$5:$C$11,0),MATCH(UsagePerHour!XL$4,Usage!$D$3:$ABF$3,0)),"")</f>
        <v/>
      </c>
      <c r="XM76" s="27" t="str">
        <f>IFERROR(INDEX(Sales!$D$5:$ABF$18,MATCH(UsagePerHour!$B76,Sales!$C$5:$C$18,0),MATCH(UsagePerHour!XM$4,Sales!$D$3:$ABF$3,0))/XM$2*INDEX(Usage!$D$5:$ABF$11,MATCH(UsagePerHour!$B$68,Usage!$C$5:$C$11,0),MATCH(UsagePerHour!XM$4,Usage!$D$3:$ABF$3,0)),"")</f>
        <v/>
      </c>
      <c r="XN76" s="27" t="str">
        <f>IFERROR(INDEX(Sales!$D$5:$ABF$18,MATCH(UsagePerHour!$B76,Sales!$C$5:$C$18,0),MATCH(UsagePerHour!XN$4,Sales!$D$3:$ABF$3,0))/XN$2*INDEX(Usage!$D$5:$ABF$11,MATCH(UsagePerHour!$B$68,Usage!$C$5:$C$11,0),MATCH(UsagePerHour!XN$4,Usage!$D$3:$ABF$3,0)),"")</f>
        <v/>
      </c>
      <c r="XO76" s="27" t="str">
        <f>IFERROR(INDEX(Sales!$D$5:$ABF$18,MATCH(UsagePerHour!$B76,Sales!$C$5:$C$18,0),MATCH(UsagePerHour!XO$4,Sales!$D$3:$ABF$3,0))/XO$2*INDEX(Usage!$D$5:$ABF$11,MATCH(UsagePerHour!$B$68,Usage!$C$5:$C$11,0),MATCH(UsagePerHour!XO$4,Usage!$D$3:$ABF$3,0)),"")</f>
        <v/>
      </c>
      <c r="XP76" s="27" t="str">
        <f>IFERROR(INDEX(Sales!$D$5:$ABF$18,MATCH(UsagePerHour!$B76,Sales!$C$5:$C$18,0),MATCH(UsagePerHour!XP$4,Sales!$D$3:$ABF$3,0))/XP$2*INDEX(Usage!$D$5:$ABF$11,MATCH(UsagePerHour!$B$68,Usage!$C$5:$C$11,0),MATCH(UsagePerHour!XP$4,Usage!$D$3:$ABF$3,0)),"")</f>
        <v/>
      </c>
      <c r="XQ76" s="27" t="str">
        <f>IFERROR(INDEX(Sales!$D$5:$ABF$18,MATCH(UsagePerHour!$B76,Sales!$C$5:$C$18,0),MATCH(UsagePerHour!XQ$4,Sales!$D$3:$ABF$3,0))/XQ$2*INDEX(Usage!$D$5:$ABF$11,MATCH(UsagePerHour!$B$68,Usage!$C$5:$C$11,0),MATCH(UsagePerHour!XQ$4,Usage!$D$3:$ABF$3,0)),"")</f>
        <v/>
      </c>
      <c r="XR76" s="27" t="str">
        <f>IFERROR(INDEX(Sales!$D$5:$ABF$18,MATCH(UsagePerHour!$B76,Sales!$C$5:$C$18,0),MATCH(UsagePerHour!XR$4,Sales!$D$3:$ABF$3,0))/XR$2*INDEX(Usage!$D$5:$ABF$11,MATCH(UsagePerHour!$B$68,Usage!$C$5:$C$11,0),MATCH(UsagePerHour!XR$4,Usage!$D$3:$ABF$3,0)),"")</f>
        <v/>
      </c>
      <c r="XS76" s="27" t="str">
        <f>IFERROR(INDEX(Sales!$D$5:$ABF$18,MATCH(UsagePerHour!$B76,Sales!$C$5:$C$18,0),MATCH(UsagePerHour!XS$4,Sales!$D$3:$ABF$3,0))/XS$2*INDEX(Usage!$D$5:$ABF$11,MATCH(UsagePerHour!$B$68,Usage!$C$5:$C$11,0),MATCH(UsagePerHour!XS$4,Usage!$D$3:$ABF$3,0)),"")</f>
        <v/>
      </c>
      <c r="XT76" s="27" t="str">
        <f>IFERROR(INDEX(Sales!$D$5:$ABF$18,MATCH(UsagePerHour!$B76,Sales!$C$5:$C$18,0),MATCH(UsagePerHour!XT$4,Sales!$D$3:$ABF$3,0))/XT$2*INDEX(Usage!$D$5:$ABF$11,MATCH(UsagePerHour!$B$68,Usage!$C$5:$C$11,0),MATCH(UsagePerHour!XT$4,Usage!$D$3:$ABF$3,0)),"")</f>
        <v/>
      </c>
      <c r="XU76" s="27" t="str">
        <f>IFERROR(INDEX(Sales!$D$5:$ABF$18,MATCH(UsagePerHour!$B76,Sales!$C$5:$C$18,0),MATCH(UsagePerHour!XU$4,Sales!$D$3:$ABF$3,0))/XU$2*INDEX(Usage!$D$5:$ABF$11,MATCH(UsagePerHour!$B$68,Usage!$C$5:$C$11,0),MATCH(UsagePerHour!XU$4,Usage!$D$3:$ABF$3,0)),"")</f>
        <v/>
      </c>
      <c r="XV76" s="27" t="str">
        <f>IFERROR(INDEX(Sales!$D$5:$ABF$18,MATCH(UsagePerHour!$B76,Sales!$C$5:$C$18,0),MATCH(UsagePerHour!XV$4,Sales!$D$3:$ABF$3,0))/XV$2*INDEX(Usage!$D$5:$ABF$11,MATCH(UsagePerHour!$B$68,Usage!$C$5:$C$11,0),MATCH(UsagePerHour!XV$4,Usage!$D$3:$ABF$3,0)),"")</f>
        <v/>
      </c>
      <c r="XW76" s="27" t="str">
        <f>IFERROR(INDEX(Sales!$D$5:$ABF$18,MATCH(UsagePerHour!$B76,Sales!$C$5:$C$18,0),MATCH(UsagePerHour!XW$4,Sales!$D$3:$ABF$3,0))/XW$2*INDEX(Usage!$D$5:$ABF$11,MATCH(UsagePerHour!$B$68,Usage!$C$5:$C$11,0),MATCH(UsagePerHour!XW$4,Usage!$D$3:$ABF$3,0)),"")</f>
        <v/>
      </c>
      <c r="XX76" s="27" t="str">
        <f>IFERROR(INDEX(Sales!$D$5:$ABF$18,MATCH(UsagePerHour!$B76,Sales!$C$5:$C$18,0),MATCH(UsagePerHour!XX$4,Sales!$D$3:$ABF$3,0))/XX$2*INDEX(Usage!$D$5:$ABF$11,MATCH(UsagePerHour!$B$68,Usage!$C$5:$C$11,0),MATCH(UsagePerHour!XX$4,Usage!$D$3:$ABF$3,0)),"")</f>
        <v/>
      </c>
      <c r="XY76" s="27" t="str">
        <f>IFERROR(INDEX(Sales!$D$5:$ABF$18,MATCH(UsagePerHour!$B76,Sales!$C$5:$C$18,0),MATCH(UsagePerHour!XY$4,Sales!$D$3:$ABF$3,0))/XY$2*INDEX(Usage!$D$5:$ABF$11,MATCH(UsagePerHour!$B$68,Usage!$C$5:$C$11,0),MATCH(UsagePerHour!XY$4,Usage!$D$3:$ABF$3,0)),"")</f>
        <v/>
      </c>
      <c r="XZ76" s="27" t="str">
        <f>IFERROR(INDEX(Sales!$D$5:$ABF$18,MATCH(UsagePerHour!$B76,Sales!$C$5:$C$18,0),MATCH(UsagePerHour!XZ$4,Sales!$D$3:$ABF$3,0))/XZ$2*INDEX(Usage!$D$5:$ABF$11,MATCH(UsagePerHour!$B$68,Usage!$C$5:$C$11,0),MATCH(UsagePerHour!XZ$4,Usage!$D$3:$ABF$3,0)),"")</f>
        <v/>
      </c>
      <c r="YA76" s="27" t="str">
        <f>IFERROR(INDEX(Sales!$D$5:$ABF$18,MATCH(UsagePerHour!$B76,Sales!$C$5:$C$18,0),MATCH(UsagePerHour!YA$4,Sales!$D$3:$ABF$3,0))/YA$2*INDEX(Usage!$D$5:$ABF$11,MATCH(UsagePerHour!$B$68,Usage!$C$5:$C$11,0),MATCH(UsagePerHour!YA$4,Usage!$D$3:$ABF$3,0)),"")</f>
        <v/>
      </c>
      <c r="YB76" s="27" t="str">
        <f>IFERROR(INDEX(Sales!$D$5:$ABF$18,MATCH(UsagePerHour!$B76,Sales!$C$5:$C$18,0),MATCH(UsagePerHour!YB$4,Sales!$D$3:$ABF$3,0))/YB$2*INDEX(Usage!$D$5:$ABF$11,MATCH(UsagePerHour!$B$68,Usage!$C$5:$C$11,0),MATCH(UsagePerHour!YB$4,Usage!$D$3:$ABF$3,0)),"")</f>
        <v/>
      </c>
      <c r="YC76" s="27" t="str">
        <f>IFERROR(INDEX(Sales!$D$5:$ABF$18,MATCH(UsagePerHour!$B76,Sales!$C$5:$C$18,0),MATCH(UsagePerHour!YC$4,Sales!$D$3:$ABF$3,0))/YC$2*INDEX(Usage!$D$5:$ABF$11,MATCH(UsagePerHour!$B$68,Usage!$C$5:$C$11,0),MATCH(UsagePerHour!YC$4,Usage!$D$3:$ABF$3,0)),"")</f>
        <v/>
      </c>
      <c r="YD76" s="27" t="str">
        <f>IFERROR(INDEX(Sales!$D$5:$ABF$18,MATCH(UsagePerHour!$B76,Sales!$C$5:$C$18,0),MATCH(UsagePerHour!YD$4,Sales!$D$3:$ABF$3,0))/YD$2*INDEX(Usage!$D$5:$ABF$11,MATCH(UsagePerHour!$B$68,Usage!$C$5:$C$11,0),MATCH(UsagePerHour!YD$4,Usage!$D$3:$ABF$3,0)),"")</f>
        <v/>
      </c>
      <c r="YE76" s="27" t="str">
        <f>IFERROR(INDEX(Sales!$D$5:$ABF$18,MATCH(UsagePerHour!$B76,Sales!$C$5:$C$18,0),MATCH(UsagePerHour!YE$4,Sales!$D$3:$ABF$3,0))/YE$2*INDEX(Usage!$D$5:$ABF$11,MATCH(UsagePerHour!$B$68,Usage!$C$5:$C$11,0),MATCH(UsagePerHour!YE$4,Usage!$D$3:$ABF$3,0)),"")</f>
        <v/>
      </c>
      <c r="YF76" s="27" t="str">
        <f>IFERROR(INDEX(Sales!$D$5:$ABF$18,MATCH(UsagePerHour!$B76,Sales!$C$5:$C$18,0),MATCH(UsagePerHour!YF$4,Sales!$D$3:$ABF$3,0))/YF$2*INDEX(Usage!$D$5:$ABF$11,MATCH(UsagePerHour!$B$68,Usage!$C$5:$C$11,0),MATCH(UsagePerHour!YF$4,Usage!$D$3:$ABF$3,0)),"")</f>
        <v/>
      </c>
      <c r="YG76" s="27" t="str">
        <f>IFERROR(INDEX(Sales!$D$5:$ABF$18,MATCH(UsagePerHour!$B76,Sales!$C$5:$C$18,0),MATCH(UsagePerHour!YG$4,Sales!$D$3:$ABF$3,0))/YG$2*INDEX(Usage!$D$5:$ABF$11,MATCH(UsagePerHour!$B$68,Usage!$C$5:$C$11,0),MATCH(UsagePerHour!YG$4,Usage!$D$3:$ABF$3,0)),"")</f>
        <v/>
      </c>
      <c r="YH76" s="27" t="str">
        <f>IFERROR(INDEX(Sales!$D$5:$ABF$18,MATCH(UsagePerHour!$B76,Sales!$C$5:$C$18,0),MATCH(UsagePerHour!YH$4,Sales!$D$3:$ABF$3,0))/YH$2*INDEX(Usage!$D$5:$ABF$11,MATCH(UsagePerHour!$B$68,Usage!$C$5:$C$11,0),MATCH(UsagePerHour!YH$4,Usage!$D$3:$ABF$3,0)),"")</f>
        <v/>
      </c>
      <c r="YI76" s="27" t="str">
        <f>IFERROR(INDEX(Sales!$D$5:$ABF$18,MATCH(UsagePerHour!$B76,Sales!$C$5:$C$18,0),MATCH(UsagePerHour!YI$4,Sales!$D$3:$ABF$3,0))/YI$2*INDEX(Usage!$D$5:$ABF$11,MATCH(UsagePerHour!$B$68,Usage!$C$5:$C$11,0),MATCH(UsagePerHour!YI$4,Usage!$D$3:$ABF$3,0)),"")</f>
        <v/>
      </c>
      <c r="YJ76" s="27" t="str">
        <f>IFERROR(INDEX(Sales!$D$5:$ABF$18,MATCH(UsagePerHour!$B76,Sales!$C$5:$C$18,0),MATCH(UsagePerHour!YJ$4,Sales!$D$3:$ABF$3,0))/YJ$2*INDEX(Usage!$D$5:$ABF$11,MATCH(UsagePerHour!$B$68,Usage!$C$5:$C$11,0),MATCH(UsagePerHour!YJ$4,Usage!$D$3:$ABF$3,0)),"")</f>
        <v/>
      </c>
      <c r="YK76" s="27" t="str">
        <f>IFERROR(INDEX(Sales!$D$5:$ABF$18,MATCH(UsagePerHour!$B76,Sales!$C$5:$C$18,0),MATCH(UsagePerHour!YK$4,Sales!$D$3:$ABF$3,0))/YK$2*INDEX(Usage!$D$5:$ABF$11,MATCH(UsagePerHour!$B$68,Usage!$C$5:$C$11,0),MATCH(UsagePerHour!YK$4,Usage!$D$3:$ABF$3,0)),"")</f>
        <v/>
      </c>
      <c r="YL76" s="27" t="str">
        <f>IFERROR(INDEX(Sales!$D$5:$ABF$18,MATCH(UsagePerHour!$B76,Sales!$C$5:$C$18,0),MATCH(UsagePerHour!YL$4,Sales!$D$3:$ABF$3,0))/YL$2*INDEX(Usage!$D$5:$ABF$11,MATCH(UsagePerHour!$B$68,Usage!$C$5:$C$11,0),MATCH(UsagePerHour!YL$4,Usage!$D$3:$ABF$3,0)),"")</f>
        <v/>
      </c>
      <c r="YM76" s="27" t="str">
        <f>IFERROR(INDEX(Sales!$D$5:$ABF$18,MATCH(UsagePerHour!$B76,Sales!$C$5:$C$18,0),MATCH(UsagePerHour!YM$4,Sales!$D$3:$ABF$3,0))/YM$2*INDEX(Usage!$D$5:$ABF$11,MATCH(UsagePerHour!$B$68,Usage!$C$5:$C$11,0),MATCH(UsagePerHour!YM$4,Usage!$D$3:$ABF$3,0)),"")</f>
        <v/>
      </c>
      <c r="YN76" s="27" t="str">
        <f>IFERROR(INDEX(Sales!$D$5:$ABF$18,MATCH(UsagePerHour!$B76,Sales!$C$5:$C$18,0),MATCH(UsagePerHour!YN$4,Sales!$D$3:$ABF$3,0))/YN$2*INDEX(Usage!$D$5:$ABF$11,MATCH(UsagePerHour!$B$68,Usage!$C$5:$C$11,0),MATCH(UsagePerHour!YN$4,Usage!$D$3:$ABF$3,0)),"")</f>
        <v/>
      </c>
      <c r="YO76" s="27" t="str">
        <f>IFERROR(INDEX(Sales!$D$5:$ABF$18,MATCH(UsagePerHour!$B76,Sales!$C$5:$C$18,0),MATCH(UsagePerHour!YO$4,Sales!$D$3:$ABF$3,0))/YO$2*INDEX(Usage!$D$5:$ABF$11,MATCH(UsagePerHour!$B$68,Usage!$C$5:$C$11,0),MATCH(UsagePerHour!YO$4,Usage!$D$3:$ABF$3,0)),"")</f>
        <v/>
      </c>
      <c r="YP76" s="27" t="str">
        <f>IFERROR(INDEX(Sales!$D$5:$ABF$18,MATCH(UsagePerHour!$B76,Sales!$C$5:$C$18,0),MATCH(UsagePerHour!YP$4,Sales!$D$3:$ABF$3,0))/YP$2*INDEX(Usage!$D$5:$ABF$11,MATCH(UsagePerHour!$B$68,Usage!$C$5:$C$11,0),MATCH(UsagePerHour!YP$4,Usage!$D$3:$ABF$3,0)),"")</f>
        <v/>
      </c>
      <c r="YQ76" s="27" t="str">
        <f>IFERROR(INDEX(Sales!$D$5:$ABF$18,MATCH(UsagePerHour!$B76,Sales!$C$5:$C$18,0),MATCH(UsagePerHour!YQ$4,Sales!$D$3:$ABF$3,0))/YQ$2*INDEX(Usage!$D$5:$ABF$11,MATCH(UsagePerHour!$B$68,Usage!$C$5:$C$11,0),MATCH(UsagePerHour!YQ$4,Usage!$D$3:$ABF$3,0)),"")</f>
        <v/>
      </c>
      <c r="YR76" s="27" t="str">
        <f>IFERROR(INDEX(Sales!$D$5:$ABF$18,MATCH(UsagePerHour!$B76,Sales!$C$5:$C$18,0),MATCH(UsagePerHour!YR$4,Sales!$D$3:$ABF$3,0))/YR$2*INDEX(Usage!$D$5:$ABF$11,MATCH(UsagePerHour!$B$68,Usage!$C$5:$C$11,0),MATCH(UsagePerHour!YR$4,Usage!$D$3:$ABF$3,0)),"")</f>
        <v/>
      </c>
      <c r="YS76" s="27" t="str">
        <f>IFERROR(INDEX(Sales!$D$5:$ABF$18,MATCH(UsagePerHour!$B76,Sales!$C$5:$C$18,0),MATCH(UsagePerHour!YS$4,Sales!$D$3:$ABF$3,0))/YS$2*INDEX(Usage!$D$5:$ABF$11,MATCH(UsagePerHour!$B$68,Usage!$C$5:$C$11,0),MATCH(UsagePerHour!YS$4,Usage!$D$3:$ABF$3,0)),"")</f>
        <v/>
      </c>
      <c r="YT76" s="27" t="str">
        <f>IFERROR(INDEX(Sales!$D$5:$ABF$18,MATCH(UsagePerHour!$B76,Sales!$C$5:$C$18,0),MATCH(UsagePerHour!YT$4,Sales!$D$3:$ABF$3,0))/YT$2*INDEX(Usage!$D$5:$ABF$11,MATCH(UsagePerHour!$B$68,Usage!$C$5:$C$11,0),MATCH(UsagePerHour!YT$4,Usage!$D$3:$ABF$3,0)),"")</f>
        <v/>
      </c>
      <c r="YU76" s="27" t="str">
        <f>IFERROR(INDEX(Sales!$D$5:$ABF$18,MATCH(UsagePerHour!$B76,Sales!$C$5:$C$18,0),MATCH(UsagePerHour!YU$4,Sales!$D$3:$ABF$3,0))/YU$2*INDEX(Usage!$D$5:$ABF$11,MATCH(UsagePerHour!$B$68,Usage!$C$5:$C$11,0),MATCH(UsagePerHour!YU$4,Usage!$D$3:$ABF$3,0)),"")</f>
        <v/>
      </c>
      <c r="YV76" s="27" t="str">
        <f>IFERROR(INDEX(Sales!$D$5:$ABF$18,MATCH(UsagePerHour!$B76,Sales!$C$5:$C$18,0),MATCH(UsagePerHour!YV$4,Sales!$D$3:$ABF$3,0))/YV$2*INDEX(Usage!$D$5:$ABF$11,MATCH(UsagePerHour!$B$68,Usage!$C$5:$C$11,0),MATCH(UsagePerHour!YV$4,Usage!$D$3:$ABF$3,0)),"")</f>
        <v/>
      </c>
      <c r="YW76" s="27" t="str">
        <f>IFERROR(INDEX(Sales!$D$5:$ABF$18,MATCH(UsagePerHour!$B76,Sales!$C$5:$C$18,0),MATCH(UsagePerHour!YW$4,Sales!$D$3:$ABF$3,0))/YW$2*INDEX(Usage!$D$5:$ABF$11,MATCH(UsagePerHour!$B$68,Usage!$C$5:$C$11,0),MATCH(UsagePerHour!YW$4,Usage!$D$3:$ABF$3,0)),"")</f>
        <v/>
      </c>
      <c r="YX76" s="27" t="str">
        <f>IFERROR(INDEX(Sales!$D$5:$ABF$18,MATCH(UsagePerHour!$B76,Sales!$C$5:$C$18,0),MATCH(UsagePerHour!YX$4,Sales!$D$3:$ABF$3,0))/YX$2*INDEX(Usage!$D$5:$ABF$11,MATCH(UsagePerHour!$B$68,Usage!$C$5:$C$11,0),MATCH(UsagePerHour!YX$4,Usage!$D$3:$ABF$3,0)),"")</f>
        <v/>
      </c>
      <c r="YY76" s="27" t="str">
        <f>IFERROR(INDEX(Sales!$D$5:$ABF$18,MATCH(UsagePerHour!$B76,Sales!$C$5:$C$18,0),MATCH(UsagePerHour!YY$4,Sales!$D$3:$ABF$3,0))/YY$2*INDEX(Usage!$D$5:$ABF$11,MATCH(UsagePerHour!$B$68,Usage!$C$5:$C$11,0),MATCH(UsagePerHour!YY$4,Usage!$D$3:$ABF$3,0)),"")</f>
        <v/>
      </c>
      <c r="YZ76" s="27" t="str">
        <f>IFERROR(INDEX(Sales!$D$5:$ABF$18,MATCH(UsagePerHour!$B76,Sales!$C$5:$C$18,0),MATCH(UsagePerHour!YZ$4,Sales!$D$3:$ABF$3,0))/YZ$2*INDEX(Usage!$D$5:$ABF$11,MATCH(UsagePerHour!$B$68,Usage!$C$5:$C$11,0),MATCH(UsagePerHour!YZ$4,Usage!$D$3:$ABF$3,0)),"")</f>
        <v/>
      </c>
      <c r="ZA76" s="27" t="str">
        <f>IFERROR(INDEX(Sales!$D$5:$ABF$18,MATCH(UsagePerHour!$B76,Sales!$C$5:$C$18,0),MATCH(UsagePerHour!ZA$4,Sales!$D$3:$ABF$3,0))/ZA$2*INDEX(Usage!$D$5:$ABF$11,MATCH(UsagePerHour!$B$68,Usage!$C$5:$C$11,0),MATCH(UsagePerHour!ZA$4,Usage!$D$3:$ABF$3,0)),"")</f>
        <v/>
      </c>
      <c r="ZB76" s="27" t="str">
        <f>IFERROR(INDEX(Sales!$D$5:$ABF$18,MATCH(UsagePerHour!$B76,Sales!$C$5:$C$18,0),MATCH(UsagePerHour!ZB$4,Sales!$D$3:$ABF$3,0))/ZB$2*INDEX(Usage!$D$5:$ABF$11,MATCH(UsagePerHour!$B$68,Usage!$C$5:$C$11,0),MATCH(UsagePerHour!ZB$4,Usage!$D$3:$ABF$3,0)),"")</f>
        <v/>
      </c>
      <c r="ZC76" s="27" t="str">
        <f>IFERROR(INDEX(Sales!$D$5:$ABF$18,MATCH(UsagePerHour!$B76,Sales!$C$5:$C$18,0),MATCH(UsagePerHour!ZC$4,Sales!$D$3:$ABF$3,0))/ZC$2*INDEX(Usage!$D$5:$ABF$11,MATCH(UsagePerHour!$B$68,Usage!$C$5:$C$11,0),MATCH(UsagePerHour!ZC$4,Usage!$D$3:$ABF$3,0)),"")</f>
        <v/>
      </c>
      <c r="ZD76" s="27" t="str">
        <f>IFERROR(INDEX(Sales!$D$5:$ABF$18,MATCH(UsagePerHour!$B76,Sales!$C$5:$C$18,0),MATCH(UsagePerHour!ZD$4,Sales!$D$3:$ABF$3,0))/ZD$2*INDEX(Usage!$D$5:$ABF$11,MATCH(UsagePerHour!$B$68,Usage!$C$5:$C$11,0),MATCH(UsagePerHour!ZD$4,Usage!$D$3:$ABF$3,0)),"")</f>
        <v/>
      </c>
      <c r="ZE76" s="27" t="str">
        <f>IFERROR(INDEX(Sales!$D$5:$ABF$18,MATCH(UsagePerHour!$B76,Sales!$C$5:$C$18,0),MATCH(UsagePerHour!ZE$4,Sales!$D$3:$ABF$3,0))/ZE$2*INDEX(Usage!$D$5:$ABF$11,MATCH(UsagePerHour!$B$68,Usage!$C$5:$C$11,0),MATCH(UsagePerHour!ZE$4,Usage!$D$3:$ABF$3,0)),"")</f>
        <v/>
      </c>
      <c r="ZF76" s="27" t="str">
        <f>IFERROR(INDEX(Sales!$D$5:$ABF$18,MATCH(UsagePerHour!$B76,Sales!$C$5:$C$18,0),MATCH(UsagePerHour!ZF$4,Sales!$D$3:$ABF$3,0))/ZF$2*INDEX(Usage!$D$5:$ABF$11,MATCH(UsagePerHour!$B$68,Usage!$C$5:$C$11,0),MATCH(UsagePerHour!ZF$4,Usage!$D$3:$ABF$3,0)),"")</f>
        <v/>
      </c>
      <c r="ZG76" s="27" t="str">
        <f>IFERROR(INDEX(Sales!$D$5:$ABF$18,MATCH(UsagePerHour!$B76,Sales!$C$5:$C$18,0),MATCH(UsagePerHour!ZG$4,Sales!$D$3:$ABF$3,0))/ZG$2*INDEX(Usage!$D$5:$ABF$11,MATCH(UsagePerHour!$B$68,Usage!$C$5:$C$11,0),MATCH(UsagePerHour!ZG$4,Usage!$D$3:$ABF$3,0)),"")</f>
        <v/>
      </c>
      <c r="ZH76" s="27" t="str">
        <f>IFERROR(INDEX(Sales!$D$5:$ABF$18,MATCH(UsagePerHour!$B76,Sales!$C$5:$C$18,0),MATCH(UsagePerHour!ZH$4,Sales!$D$3:$ABF$3,0))/ZH$2*INDEX(Usage!$D$5:$ABF$11,MATCH(UsagePerHour!$B$68,Usage!$C$5:$C$11,0),MATCH(UsagePerHour!ZH$4,Usage!$D$3:$ABF$3,0)),"")</f>
        <v/>
      </c>
      <c r="ZI76" s="27" t="str">
        <f>IFERROR(INDEX(Sales!$D$5:$ABF$18,MATCH(UsagePerHour!$B76,Sales!$C$5:$C$18,0),MATCH(UsagePerHour!ZI$4,Sales!$D$3:$ABF$3,0))/ZI$2*INDEX(Usage!$D$5:$ABF$11,MATCH(UsagePerHour!$B$68,Usage!$C$5:$C$11,0),MATCH(UsagePerHour!ZI$4,Usage!$D$3:$ABF$3,0)),"")</f>
        <v/>
      </c>
      <c r="ZJ76" s="27" t="str">
        <f>IFERROR(INDEX(Sales!$D$5:$ABF$18,MATCH(UsagePerHour!$B76,Sales!$C$5:$C$18,0),MATCH(UsagePerHour!ZJ$4,Sales!$D$3:$ABF$3,0))/ZJ$2*INDEX(Usage!$D$5:$ABF$11,MATCH(UsagePerHour!$B$68,Usage!$C$5:$C$11,0),MATCH(UsagePerHour!ZJ$4,Usage!$D$3:$ABF$3,0)),"")</f>
        <v/>
      </c>
      <c r="ZK76" s="27" t="str">
        <f>IFERROR(INDEX(Sales!$D$5:$ABF$18,MATCH(UsagePerHour!$B76,Sales!$C$5:$C$18,0),MATCH(UsagePerHour!ZK$4,Sales!$D$3:$ABF$3,0))/ZK$2*INDEX(Usage!$D$5:$ABF$11,MATCH(UsagePerHour!$B$68,Usage!$C$5:$C$11,0),MATCH(UsagePerHour!ZK$4,Usage!$D$3:$ABF$3,0)),"")</f>
        <v/>
      </c>
      <c r="ZL76" s="27" t="str">
        <f>IFERROR(INDEX(Sales!$D$5:$ABF$18,MATCH(UsagePerHour!$B76,Sales!$C$5:$C$18,0),MATCH(UsagePerHour!ZL$4,Sales!$D$3:$ABF$3,0))/ZL$2*INDEX(Usage!$D$5:$ABF$11,MATCH(UsagePerHour!$B$68,Usage!$C$5:$C$11,0),MATCH(UsagePerHour!ZL$4,Usage!$D$3:$ABF$3,0)),"")</f>
        <v/>
      </c>
      <c r="ZM76" s="27" t="str">
        <f>IFERROR(INDEX(Sales!$D$5:$ABF$18,MATCH(UsagePerHour!$B76,Sales!$C$5:$C$18,0),MATCH(UsagePerHour!ZM$4,Sales!$D$3:$ABF$3,0))/ZM$2*INDEX(Usage!$D$5:$ABF$11,MATCH(UsagePerHour!$B$68,Usage!$C$5:$C$11,0),MATCH(UsagePerHour!ZM$4,Usage!$D$3:$ABF$3,0)),"")</f>
        <v/>
      </c>
      <c r="ZN76" s="27" t="str">
        <f>IFERROR(INDEX(Sales!$D$5:$ABF$18,MATCH(UsagePerHour!$B76,Sales!$C$5:$C$18,0),MATCH(UsagePerHour!ZN$4,Sales!$D$3:$ABF$3,0))/ZN$2*INDEX(Usage!$D$5:$ABF$11,MATCH(UsagePerHour!$B$68,Usage!$C$5:$C$11,0),MATCH(UsagePerHour!ZN$4,Usage!$D$3:$ABF$3,0)),"")</f>
        <v/>
      </c>
      <c r="ZO76" s="27" t="str">
        <f>IFERROR(INDEX(Sales!$D$5:$ABF$18,MATCH(UsagePerHour!$B76,Sales!$C$5:$C$18,0),MATCH(UsagePerHour!ZO$4,Sales!$D$3:$ABF$3,0))/ZO$2*INDEX(Usage!$D$5:$ABF$11,MATCH(UsagePerHour!$B$68,Usage!$C$5:$C$11,0),MATCH(UsagePerHour!ZO$4,Usage!$D$3:$ABF$3,0)),"")</f>
        <v/>
      </c>
      <c r="ZP76" s="27" t="str">
        <f>IFERROR(INDEX(Sales!$D$5:$ABF$18,MATCH(UsagePerHour!$B76,Sales!$C$5:$C$18,0),MATCH(UsagePerHour!ZP$4,Sales!$D$3:$ABF$3,0))/ZP$2*INDEX(Usage!$D$5:$ABF$11,MATCH(UsagePerHour!$B$68,Usage!$C$5:$C$11,0),MATCH(UsagePerHour!ZP$4,Usage!$D$3:$ABF$3,0)),"")</f>
        <v/>
      </c>
      <c r="ZQ76" s="27" t="str">
        <f>IFERROR(INDEX(Sales!$D$5:$ABF$18,MATCH(UsagePerHour!$B76,Sales!$C$5:$C$18,0),MATCH(UsagePerHour!ZQ$4,Sales!$D$3:$ABF$3,0))/ZQ$2*INDEX(Usage!$D$5:$ABF$11,MATCH(UsagePerHour!$B$68,Usage!$C$5:$C$11,0),MATCH(UsagePerHour!ZQ$4,Usage!$D$3:$ABF$3,0)),"")</f>
        <v/>
      </c>
      <c r="ZR76" s="27" t="str">
        <f>IFERROR(INDEX(Sales!$D$5:$ABF$18,MATCH(UsagePerHour!$B76,Sales!$C$5:$C$18,0),MATCH(UsagePerHour!ZR$4,Sales!$D$3:$ABF$3,0))/ZR$2*INDEX(Usage!$D$5:$ABF$11,MATCH(UsagePerHour!$B$68,Usage!$C$5:$C$11,0),MATCH(UsagePerHour!ZR$4,Usage!$D$3:$ABF$3,0)),"")</f>
        <v/>
      </c>
      <c r="ZS76" s="27" t="str">
        <f>IFERROR(INDEX(Sales!$D$5:$ABF$18,MATCH(UsagePerHour!$B76,Sales!$C$5:$C$18,0),MATCH(UsagePerHour!ZS$4,Sales!$D$3:$ABF$3,0))/ZS$2*INDEX(Usage!$D$5:$ABF$11,MATCH(UsagePerHour!$B$68,Usage!$C$5:$C$11,0),MATCH(UsagePerHour!ZS$4,Usage!$D$3:$ABF$3,0)),"")</f>
        <v/>
      </c>
      <c r="ZT76" s="27" t="str">
        <f>IFERROR(INDEX(Sales!$D$5:$ABF$18,MATCH(UsagePerHour!$B76,Sales!$C$5:$C$18,0),MATCH(UsagePerHour!ZT$4,Sales!$D$3:$ABF$3,0))/ZT$2*INDEX(Usage!$D$5:$ABF$11,MATCH(UsagePerHour!$B$68,Usage!$C$5:$C$11,0),MATCH(UsagePerHour!ZT$4,Usage!$D$3:$ABF$3,0)),"")</f>
        <v/>
      </c>
      <c r="ZU76" s="27" t="str">
        <f>IFERROR(INDEX(Sales!$D$5:$ABF$18,MATCH(UsagePerHour!$B76,Sales!$C$5:$C$18,0),MATCH(UsagePerHour!ZU$4,Sales!$D$3:$ABF$3,0))/ZU$2*INDEX(Usage!$D$5:$ABF$11,MATCH(UsagePerHour!$B$68,Usage!$C$5:$C$11,0),MATCH(UsagePerHour!ZU$4,Usage!$D$3:$ABF$3,0)),"")</f>
        <v/>
      </c>
      <c r="ZV76" s="27" t="str">
        <f>IFERROR(INDEX(Sales!$D$5:$ABF$18,MATCH(UsagePerHour!$B76,Sales!$C$5:$C$18,0),MATCH(UsagePerHour!ZV$4,Sales!$D$3:$ABF$3,0))/ZV$2*INDEX(Usage!$D$5:$ABF$11,MATCH(UsagePerHour!$B$68,Usage!$C$5:$C$11,0),MATCH(UsagePerHour!ZV$4,Usage!$D$3:$ABF$3,0)),"")</f>
        <v/>
      </c>
      <c r="ZW76" s="27" t="str">
        <f>IFERROR(INDEX(Sales!$D$5:$ABF$18,MATCH(UsagePerHour!$B76,Sales!$C$5:$C$18,0),MATCH(UsagePerHour!ZW$4,Sales!$D$3:$ABF$3,0))/ZW$2*INDEX(Usage!$D$5:$ABF$11,MATCH(UsagePerHour!$B$68,Usage!$C$5:$C$11,0),MATCH(UsagePerHour!ZW$4,Usage!$D$3:$ABF$3,0)),"")</f>
        <v/>
      </c>
      <c r="ZX76" s="27" t="str">
        <f>IFERROR(INDEX(Sales!$D$5:$ABF$18,MATCH(UsagePerHour!$B76,Sales!$C$5:$C$18,0),MATCH(UsagePerHour!ZX$4,Sales!$D$3:$ABF$3,0))/ZX$2*INDEX(Usage!$D$5:$ABF$11,MATCH(UsagePerHour!$B$68,Usage!$C$5:$C$11,0),MATCH(UsagePerHour!ZX$4,Usage!$D$3:$ABF$3,0)),"")</f>
        <v/>
      </c>
      <c r="ZY76" s="27" t="str">
        <f>IFERROR(INDEX(Sales!$D$5:$ABF$18,MATCH(UsagePerHour!$B76,Sales!$C$5:$C$18,0),MATCH(UsagePerHour!ZY$4,Sales!$D$3:$ABF$3,0))/ZY$2*INDEX(Usage!$D$5:$ABF$11,MATCH(UsagePerHour!$B$68,Usage!$C$5:$C$11,0),MATCH(UsagePerHour!ZY$4,Usage!$D$3:$ABF$3,0)),"")</f>
        <v/>
      </c>
      <c r="ZZ76" s="27" t="str">
        <f>IFERROR(INDEX(Sales!$D$5:$ABF$18,MATCH(UsagePerHour!$B76,Sales!$C$5:$C$18,0),MATCH(UsagePerHour!ZZ$4,Sales!$D$3:$ABF$3,0))/ZZ$2*INDEX(Usage!$D$5:$ABF$11,MATCH(UsagePerHour!$B$68,Usage!$C$5:$C$11,0),MATCH(UsagePerHour!ZZ$4,Usage!$D$3:$ABF$3,0)),"")</f>
        <v/>
      </c>
      <c r="AAA76" s="27" t="str">
        <f>IFERROR(INDEX(Sales!$D$5:$ABF$18,MATCH(UsagePerHour!$B76,Sales!$C$5:$C$18,0),MATCH(UsagePerHour!AAA$4,Sales!$D$3:$ABF$3,0))/AAA$2*INDEX(Usage!$D$5:$ABF$11,MATCH(UsagePerHour!$B$68,Usage!$C$5:$C$11,0),MATCH(UsagePerHour!AAA$4,Usage!$D$3:$ABF$3,0)),"")</f>
        <v/>
      </c>
      <c r="AAB76" s="27" t="str">
        <f>IFERROR(INDEX(Sales!$D$5:$ABF$18,MATCH(UsagePerHour!$B76,Sales!$C$5:$C$18,0),MATCH(UsagePerHour!AAB$4,Sales!$D$3:$ABF$3,0))/AAB$2*INDEX(Usage!$D$5:$ABF$11,MATCH(UsagePerHour!$B$68,Usage!$C$5:$C$11,0),MATCH(UsagePerHour!AAB$4,Usage!$D$3:$ABF$3,0)),"")</f>
        <v/>
      </c>
      <c r="AAC76" s="27" t="str">
        <f>IFERROR(INDEX(Sales!$D$5:$ABF$18,MATCH(UsagePerHour!$B76,Sales!$C$5:$C$18,0),MATCH(UsagePerHour!AAC$4,Sales!$D$3:$ABF$3,0))/AAC$2*INDEX(Usage!$D$5:$ABF$11,MATCH(UsagePerHour!$B$68,Usage!$C$5:$C$11,0),MATCH(UsagePerHour!AAC$4,Usage!$D$3:$ABF$3,0)),"")</f>
        <v/>
      </c>
      <c r="AAD76" s="27" t="str">
        <f>IFERROR(INDEX(Sales!$D$5:$ABF$18,MATCH(UsagePerHour!$B76,Sales!$C$5:$C$18,0),MATCH(UsagePerHour!AAD$4,Sales!$D$3:$ABF$3,0))/AAD$2*INDEX(Usage!$D$5:$ABF$11,MATCH(UsagePerHour!$B$68,Usage!$C$5:$C$11,0),MATCH(UsagePerHour!AAD$4,Usage!$D$3:$ABF$3,0)),"")</f>
        <v/>
      </c>
      <c r="AAE76" s="27" t="str">
        <f>IFERROR(INDEX(Sales!$D$5:$ABF$18,MATCH(UsagePerHour!$B76,Sales!$C$5:$C$18,0),MATCH(UsagePerHour!AAE$4,Sales!$D$3:$ABF$3,0))/AAE$2*INDEX(Usage!$D$5:$ABF$11,MATCH(UsagePerHour!$B$68,Usage!$C$5:$C$11,0),MATCH(UsagePerHour!AAE$4,Usage!$D$3:$ABF$3,0)),"")</f>
        <v/>
      </c>
      <c r="AAF76" s="27" t="str">
        <f>IFERROR(INDEX(Sales!$D$5:$ABF$18,MATCH(UsagePerHour!$B76,Sales!$C$5:$C$18,0),MATCH(UsagePerHour!AAF$4,Sales!$D$3:$ABF$3,0))/AAF$2*INDEX(Usage!$D$5:$ABF$11,MATCH(UsagePerHour!$B$68,Usage!$C$5:$C$11,0),MATCH(UsagePerHour!AAF$4,Usage!$D$3:$ABF$3,0)),"")</f>
        <v/>
      </c>
      <c r="AAG76" s="27" t="str">
        <f>IFERROR(INDEX(Sales!$D$5:$ABF$18,MATCH(UsagePerHour!$B76,Sales!$C$5:$C$18,0),MATCH(UsagePerHour!AAG$4,Sales!$D$3:$ABF$3,0))/AAG$2*INDEX(Usage!$D$5:$ABF$11,MATCH(UsagePerHour!$B$68,Usage!$C$5:$C$11,0),MATCH(UsagePerHour!AAG$4,Usage!$D$3:$ABF$3,0)),"")</f>
        <v/>
      </c>
      <c r="AAH76" s="27" t="str">
        <f>IFERROR(INDEX(Sales!$D$5:$ABF$18,MATCH(UsagePerHour!$B76,Sales!$C$5:$C$18,0),MATCH(UsagePerHour!AAH$4,Sales!$D$3:$ABF$3,0))/AAH$2*INDEX(Usage!$D$5:$ABF$11,MATCH(UsagePerHour!$B$68,Usage!$C$5:$C$11,0),MATCH(UsagePerHour!AAH$4,Usage!$D$3:$ABF$3,0)),"")</f>
        <v/>
      </c>
      <c r="AAI76" s="27" t="str">
        <f>IFERROR(INDEX(Sales!$D$5:$ABF$18,MATCH(UsagePerHour!$B76,Sales!$C$5:$C$18,0),MATCH(UsagePerHour!AAI$4,Sales!$D$3:$ABF$3,0))/AAI$2*INDEX(Usage!$D$5:$ABF$11,MATCH(UsagePerHour!$B$68,Usage!$C$5:$C$11,0),MATCH(UsagePerHour!AAI$4,Usage!$D$3:$ABF$3,0)),"")</f>
        <v/>
      </c>
      <c r="AAJ76" s="27" t="str">
        <f>IFERROR(INDEX(Sales!$D$5:$ABF$18,MATCH(UsagePerHour!$B76,Sales!$C$5:$C$18,0),MATCH(UsagePerHour!AAJ$4,Sales!$D$3:$ABF$3,0))/AAJ$2*INDEX(Usage!$D$5:$ABF$11,MATCH(UsagePerHour!$B$68,Usage!$C$5:$C$11,0),MATCH(UsagePerHour!AAJ$4,Usage!$D$3:$ABF$3,0)),"")</f>
        <v/>
      </c>
      <c r="AAK76" s="27" t="str">
        <f>IFERROR(INDEX(Sales!$D$5:$ABF$18,MATCH(UsagePerHour!$B76,Sales!$C$5:$C$18,0),MATCH(UsagePerHour!AAK$4,Sales!$D$3:$ABF$3,0))/AAK$2*INDEX(Usage!$D$5:$ABF$11,MATCH(UsagePerHour!$B$68,Usage!$C$5:$C$11,0),MATCH(UsagePerHour!AAK$4,Usage!$D$3:$ABF$3,0)),"")</f>
        <v/>
      </c>
      <c r="AAL76" s="27" t="str">
        <f>IFERROR(INDEX(Sales!$D$5:$ABF$18,MATCH(UsagePerHour!$B76,Sales!$C$5:$C$18,0),MATCH(UsagePerHour!AAL$4,Sales!$D$3:$ABF$3,0))/AAL$2*INDEX(Usage!$D$5:$ABF$11,MATCH(UsagePerHour!$B$68,Usage!$C$5:$C$11,0),MATCH(UsagePerHour!AAL$4,Usage!$D$3:$ABF$3,0)),"")</f>
        <v/>
      </c>
      <c r="AAM76" s="27" t="str">
        <f>IFERROR(INDEX(Sales!$D$5:$ABF$18,MATCH(UsagePerHour!$B76,Sales!$C$5:$C$18,0),MATCH(UsagePerHour!AAM$4,Sales!$D$3:$ABF$3,0))/AAM$2*INDEX(Usage!$D$5:$ABF$11,MATCH(UsagePerHour!$B$68,Usage!$C$5:$C$11,0),MATCH(UsagePerHour!AAM$4,Usage!$D$3:$ABF$3,0)),"")</f>
        <v/>
      </c>
      <c r="AAN76" s="27" t="str">
        <f>IFERROR(INDEX(Sales!$D$5:$ABF$18,MATCH(UsagePerHour!$B76,Sales!$C$5:$C$18,0),MATCH(UsagePerHour!AAN$4,Sales!$D$3:$ABF$3,0))/AAN$2*INDEX(Usage!$D$5:$ABF$11,MATCH(UsagePerHour!$B$68,Usage!$C$5:$C$11,0),MATCH(UsagePerHour!AAN$4,Usage!$D$3:$ABF$3,0)),"")</f>
        <v/>
      </c>
      <c r="AAO76" s="27" t="str">
        <f>IFERROR(INDEX(Sales!$D$5:$ABF$18,MATCH(UsagePerHour!$B76,Sales!$C$5:$C$18,0),MATCH(UsagePerHour!AAO$4,Sales!$D$3:$ABF$3,0))/AAO$2*INDEX(Usage!$D$5:$ABF$11,MATCH(UsagePerHour!$B$68,Usage!$C$5:$C$11,0),MATCH(UsagePerHour!AAO$4,Usage!$D$3:$ABF$3,0)),"")</f>
        <v/>
      </c>
      <c r="AAP76" s="27" t="str">
        <f>IFERROR(INDEX(Sales!$D$5:$ABF$18,MATCH(UsagePerHour!$B76,Sales!$C$5:$C$18,0),MATCH(UsagePerHour!AAP$4,Sales!$D$3:$ABF$3,0))/AAP$2*INDEX(Usage!$D$5:$ABF$11,MATCH(UsagePerHour!$B$68,Usage!$C$5:$C$11,0),MATCH(UsagePerHour!AAP$4,Usage!$D$3:$ABF$3,0)),"")</f>
        <v/>
      </c>
      <c r="AAQ76" s="27" t="str">
        <f>IFERROR(INDEX(Sales!$D$5:$ABF$18,MATCH(UsagePerHour!$B76,Sales!$C$5:$C$18,0),MATCH(UsagePerHour!AAQ$4,Sales!$D$3:$ABF$3,0))/AAQ$2*INDEX(Usage!$D$5:$ABF$11,MATCH(UsagePerHour!$B$68,Usage!$C$5:$C$11,0),MATCH(UsagePerHour!AAQ$4,Usage!$D$3:$ABF$3,0)),"")</f>
        <v/>
      </c>
      <c r="AAR76" s="27" t="str">
        <f>IFERROR(INDEX(Sales!$D$5:$ABF$18,MATCH(UsagePerHour!$B76,Sales!$C$5:$C$18,0),MATCH(UsagePerHour!AAR$4,Sales!$D$3:$ABF$3,0))/AAR$2*INDEX(Usage!$D$5:$ABF$11,MATCH(UsagePerHour!$B$68,Usage!$C$5:$C$11,0),MATCH(UsagePerHour!AAR$4,Usage!$D$3:$ABF$3,0)),"")</f>
        <v/>
      </c>
      <c r="AAS76" s="27" t="str">
        <f>IFERROR(INDEX(Sales!$D$5:$ABF$18,MATCH(UsagePerHour!$B76,Sales!$C$5:$C$18,0),MATCH(UsagePerHour!AAS$4,Sales!$D$3:$ABF$3,0))/AAS$2*INDEX(Usage!$D$5:$ABF$11,MATCH(UsagePerHour!$B$68,Usage!$C$5:$C$11,0),MATCH(UsagePerHour!AAS$4,Usage!$D$3:$ABF$3,0)),"")</f>
        <v/>
      </c>
      <c r="AAT76" s="27" t="str">
        <f>IFERROR(INDEX(Sales!$D$5:$ABF$18,MATCH(UsagePerHour!$B76,Sales!$C$5:$C$18,0),MATCH(UsagePerHour!AAT$4,Sales!$D$3:$ABF$3,0))/AAT$2*INDEX(Usage!$D$5:$ABF$11,MATCH(UsagePerHour!$B$68,Usage!$C$5:$C$11,0),MATCH(UsagePerHour!AAT$4,Usage!$D$3:$ABF$3,0)),"")</f>
        <v/>
      </c>
      <c r="AAU76" s="27" t="str">
        <f>IFERROR(INDEX(Sales!$D$5:$ABF$18,MATCH(UsagePerHour!$B76,Sales!$C$5:$C$18,0),MATCH(UsagePerHour!AAU$4,Sales!$D$3:$ABF$3,0))/AAU$2*INDEX(Usage!$D$5:$ABF$11,MATCH(UsagePerHour!$B$68,Usage!$C$5:$C$11,0),MATCH(UsagePerHour!AAU$4,Usage!$D$3:$ABF$3,0)),"")</f>
        <v/>
      </c>
      <c r="AAV76" s="27" t="str">
        <f>IFERROR(INDEX(Sales!$D$5:$ABF$18,MATCH(UsagePerHour!$B76,Sales!$C$5:$C$18,0),MATCH(UsagePerHour!AAV$4,Sales!$D$3:$ABF$3,0))/AAV$2*INDEX(Usage!$D$5:$ABF$11,MATCH(UsagePerHour!$B$68,Usage!$C$5:$C$11,0),MATCH(UsagePerHour!AAV$4,Usage!$D$3:$ABF$3,0)),"")</f>
        <v/>
      </c>
      <c r="AAW76" s="27" t="str">
        <f>IFERROR(INDEX(Sales!$D$5:$ABF$18,MATCH(UsagePerHour!$B76,Sales!$C$5:$C$18,0),MATCH(UsagePerHour!AAW$4,Sales!$D$3:$ABF$3,0))/AAW$2*INDEX(Usage!$D$5:$ABF$11,MATCH(UsagePerHour!$B$68,Usage!$C$5:$C$11,0),MATCH(UsagePerHour!AAW$4,Usage!$D$3:$ABF$3,0)),"")</f>
        <v/>
      </c>
      <c r="AAX76" s="27" t="str">
        <f>IFERROR(INDEX(Sales!$D$5:$ABF$18,MATCH(UsagePerHour!$B76,Sales!$C$5:$C$18,0),MATCH(UsagePerHour!AAX$4,Sales!$D$3:$ABF$3,0))/AAX$2*INDEX(Usage!$D$5:$ABF$11,MATCH(UsagePerHour!$B$68,Usage!$C$5:$C$11,0),MATCH(UsagePerHour!AAX$4,Usage!$D$3:$ABF$3,0)),"")</f>
        <v/>
      </c>
      <c r="AAY76" s="27" t="str">
        <f>IFERROR(INDEX(Sales!$D$5:$ABF$18,MATCH(UsagePerHour!$B76,Sales!$C$5:$C$18,0),MATCH(UsagePerHour!AAY$4,Sales!$D$3:$ABF$3,0))/AAY$2*INDEX(Usage!$D$5:$ABF$11,MATCH(UsagePerHour!$B$68,Usage!$C$5:$C$11,0),MATCH(UsagePerHour!AAY$4,Usage!$D$3:$ABF$3,0)),"")</f>
        <v/>
      </c>
      <c r="AAZ76" s="27" t="str">
        <f>IFERROR(INDEX(Sales!$D$5:$ABF$18,MATCH(UsagePerHour!$B76,Sales!$C$5:$C$18,0),MATCH(UsagePerHour!AAZ$4,Sales!$D$3:$ABF$3,0))/AAZ$2*INDEX(Usage!$D$5:$ABF$11,MATCH(UsagePerHour!$B$68,Usage!$C$5:$C$11,0),MATCH(UsagePerHour!AAZ$4,Usage!$D$3:$ABF$3,0)),"")</f>
        <v/>
      </c>
      <c r="ABA76" s="27" t="str">
        <f>IFERROR(INDEX(Sales!$D$5:$ABF$18,MATCH(UsagePerHour!$B76,Sales!$C$5:$C$18,0),MATCH(UsagePerHour!ABA$4,Sales!$D$3:$ABF$3,0))/ABA$2*INDEX(Usage!$D$5:$ABF$11,MATCH(UsagePerHour!$B$68,Usage!$C$5:$C$11,0),MATCH(UsagePerHour!ABA$4,Usage!$D$3:$ABF$3,0)),"")</f>
        <v/>
      </c>
    </row>
    <row r="77" spans="2:729">
      <c r="B77" s="3" t="s">
        <v>9</v>
      </c>
      <c r="C77" s="27">
        <f>IFERROR(INDEX(Sales!$D$5:$ABF$18,MATCH(UsagePerHour!$B77,Sales!$C$5:$C$18,0),MATCH(UsagePerHour!C$4,Sales!$D$3:$ABF$3,0))/C$2*INDEX(Usage!$D$5:$ABF$11,MATCH(UsagePerHour!$B$68,Usage!$C$5:$C$11,0),MATCH(UsagePerHour!C$4,Usage!$D$3:$ABF$3,0)),"")</f>
        <v>0.50735184092802799</v>
      </c>
      <c r="D77" s="27">
        <f>IFERROR(INDEX(Sales!$D$5:$ABF$18,MATCH(UsagePerHour!$B77,Sales!$C$5:$C$18,0),MATCH(UsagePerHour!D$4,Sales!$D$3:$ABF$3,0))/D$2*INDEX(Usage!$D$5:$ABF$11,MATCH(UsagePerHour!$B$68,Usage!$C$5:$C$11,0),MATCH(UsagePerHour!D$4,Usage!$D$3:$ABF$3,0)),"")</f>
        <v>0.41733598143896611</v>
      </c>
      <c r="E77" s="27">
        <f>IFERROR(INDEX(Sales!$D$5:$ABF$18,MATCH(UsagePerHour!$B77,Sales!$C$5:$C$18,0),MATCH(UsagePerHour!E$4,Sales!$D$3:$ABF$3,0))/E$2*INDEX(Usage!$D$5:$ABF$11,MATCH(UsagePerHour!$B$68,Usage!$C$5:$C$11,0),MATCH(UsagePerHour!E$4,Usage!$D$3:$ABF$3,0)),"")</f>
        <v>0.37756886227544911</v>
      </c>
      <c r="F77" s="27">
        <f>IFERROR(INDEX(Sales!$D$5:$ABF$18,MATCH(UsagePerHour!$B77,Sales!$C$5:$C$18,0),MATCH(UsagePerHour!F$4,Sales!$D$3:$ABF$3,0))/F$2*INDEX(Usage!$D$5:$ABF$11,MATCH(UsagePerHour!$B$68,Usage!$C$5:$C$11,0),MATCH(UsagePerHour!F$4,Usage!$D$3:$ABF$3,0)),"")</f>
        <v>0.51460313455286533</v>
      </c>
      <c r="G77" s="27">
        <f>IFERROR(INDEX(Sales!$D$5:$ABF$18,MATCH(UsagePerHour!$B77,Sales!$C$5:$C$18,0),MATCH(UsagePerHour!G$4,Sales!$D$3:$ABF$3,0))/G$2*INDEX(Usage!$D$5:$ABF$11,MATCH(UsagePerHour!$B$68,Usage!$C$5:$C$11,0),MATCH(UsagePerHour!G$4,Usage!$D$3:$ABF$3,0)),"")</f>
        <v>0.3053600289756972</v>
      </c>
      <c r="H77" s="27">
        <f>IFERROR(INDEX(Sales!$D$5:$ABF$18,MATCH(UsagePerHour!$B77,Sales!$C$5:$C$18,0),MATCH(UsagePerHour!H$4,Sales!$D$3:$ABF$3,0))/H$2*INDEX(Usage!$D$5:$ABF$11,MATCH(UsagePerHour!$B$68,Usage!$C$5:$C$11,0),MATCH(UsagePerHour!H$4,Usage!$D$3:$ABF$3,0)),"")</f>
        <v>0.1587883481068969</v>
      </c>
      <c r="I77" s="27">
        <f>IFERROR(INDEX(Sales!$D$5:$ABF$18,MATCH(UsagePerHour!$B77,Sales!$C$5:$C$18,0),MATCH(UsagePerHour!I$4,Sales!$D$3:$ABF$3,0))/I$2*INDEX(Usage!$D$5:$ABF$11,MATCH(UsagePerHour!$B$68,Usage!$C$5:$C$11,0),MATCH(UsagePerHour!I$4,Usage!$D$3:$ABF$3,0)),"")</f>
        <v>0.42934992693159857</v>
      </c>
      <c r="J77" s="27">
        <f>IFERROR(INDEX(Sales!$D$5:$ABF$18,MATCH(UsagePerHour!$B77,Sales!$C$5:$C$18,0),MATCH(UsagePerHour!J$4,Sales!$D$3:$ABF$3,0))/J$2*INDEX(Usage!$D$5:$ABF$11,MATCH(UsagePerHour!$B$68,Usage!$C$5:$C$11,0),MATCH(UsagePerHour!J$4,Usage!$D$3:$ABF$3,0)),"")</f>
        <v>0.50735184092802799</v>
      </c>
      <c r="K77" s="27">
        <f>IFERROR(INDEX(Sales!$D$5:$ABF$18,MATCH(UsagePerHour!$B77,Sales!$C$5:$C$18,0),MATCH(UsagePerHour!K$4,Sales!$D$3:$ABF$3,0))/K$2*INDEX(Usage!$D$5:$ABF$11,MATCH(UsagePerHour!$B$68,Usage!$C$5:$C$11,0),MATCH(UsagePerHour!K$4,Usage!$D$3:$ABF$3,0)),"")</f>
        <v>0.41733598143896611</v>
      </c>
      <c r="L77" s="27">
        <f>IFERROR(INDEX(Sales!$D$5:$ABF$18,MATCH(UsagePerHour!$B77,Sales!$C$5:$C$18,0),MATCH(UsagePerHour!L$4,Sales!$D$3:$ABF$3,0))/L$2*INDEX(Usage!$D$5:$ABF$11,MATCH(UsagePerHour!$B$68,Usage!$C$5:$C$11,0),MATCH(UsagePerHour!L$4,Usage!$D$3:$ABF$3,0)),"")</f>
        <v>0.37756886227544911</v>
      </c>
      <c r="M77" s="27">
        <f>IFERROR(INDEX(Sales!$D$5:$ABF$18,MATCH(UsagePerHour!$B77,Sales!$C$5:$C$18,0),MATCH(UsagePerHour!M$4,Sales!$D$3:$ABF$3,0))/M$2*INDEX(Usage!$D$5:$ABF$11,MATCH(UsagePerHour!$B$68,Usage!$C$5:$C$11,0),MATCH(UsagePerHour!M$4,Usage!$D$3:$ABF$3,0)),"")</f>
        <v>0.51460313455286533</v>
      </c>
      <c r="N77" s="27">
        <f>IFERROR(INDEX(Sales!$D$5:$ABF$18,MATCH(UsagePerHour!$B77,Sales!$C$5:$C$18,0),MATCH(UsagePerHour!N$4,Sales!$D$3:$ABF$3,0))/N$2*INDEX(Usage!$D$5:$ABF$11,MATCH(UsagePerHour!$B$68,Usage!$C$5:$C$11,0),MATCH(UsagePerHour!N$4,Usage!$D$3:$ABF$3,0)),"")</f>
        <v>0.3053600289756972</v>
      </c>
      <c r="O77" s="27">
        <f>IFERROR(INDEX(Sales!$D$5:$ABF$18,MATCH(UsagePerHour!$B77,Sales!$C$5:$C$18,0),MATCH(UsagePerHour!O$4,Sales!$D$3:$ABF$3,0))/O$2*INDEX(Usage!$D$5:$ABF$11,MATCH(UsagePerHour!$B$68,Usage!$C$5:$C$11,0),MATCH(UsagePerHour!O$4,Usage!$D$3:$ABF$3,0)),"")</f>
        <v>0.1587883481068969</v>
      </c>
      <c r="P77" s="27">
        <f>IFERROR(INDEX(Sales!$D$5:$ABF$18,MATCH(UsagePerHour!$B77,Sales!$C$5:$C$18,0),MATCH(UsagePerHour!P$4,Sales!$D$3:$ABF$3,0))/P$2*INDEX(Usage!$D$5:$ABF$11,MATCH(UsagePerHour!$B$68,Usage!$C$5:$C$11,0),MATCH(UsagePerHour!P$4,Usage!$D$3:$ABF$3,0)),"")</f>
        <v>0.42934992693159857</v>
      </c>
      <c r="Q77" s="27">
        <f>IFERROR(INDEX(Sales!$D$5:$ABF$18,MATCH(UsagePerHour!$B77,Sales!$C$5:$C$18,0),MATCH(UsagePerHour!Q$4,Sales!$D$3:$ABF$3,0))/Q$2*INDEX(Usage!$D$5:$ABF$11,MATCH(UsagePerHour!$B$68,Usage!$C$5:$C$11,0),MATCH(UsagePerHour!Q$4,Usage!$D$3:$ABF$3,0)),"")</f>
        <v>0.50735184092802799</v>
      </c>
      <c r="R77" s="27">
        <f>IFERROR(INDEX(Sales!$D$5:$ABF$18,MATCH(UsagePerHour!$B77,Sales!$C$5:$C$18,0),MATCH(UsagePerHour!R$4,Sales!$D$3:$ABF$3,0))/R$2*INDEX(Usage!$D$5:$ABF$11,MATCH(UsagePerHour!$B$68,Usage!$C$5:$C$11,0),MATCH(UsagePerHour!R$4,Usage!$D$3:$ABF$3,0)),"")</f>
        <v>0.41733598143896611</v>
      </c>
      <c r="S77" s="27">
        <f>IFERROR(INDEX(Sales!$D$5:$ABF$18,MATCH(UsagePerHour!$B77,Sales!$C$5:$C$18,0),MATCH(UsagePerHour!S$4,Sales!$D$3:$ABF$3,0))/S$2*INDEX(Usage!$D$5:$ABF$11,MATCH(UsagePerHour!$B$68,Usage!$C$5:$C$11,0),MATCH(UsagePerHour!S$4,Usage!$D$3:$ABF$3,0)),"")</f>
        <v>0.37756886227544911</v>
      </c>
      <c r="T77" s="27">
        <f>IFERROR(INDEX(Sales!$D$5:$ABF$18,MATCH(UsagePerHour!$B77,Sales!$C$5:$C$18,0),MATCH(UsagePerHour!T$4,Sales!$D$3:$ABF$3,0))/T$2*INDEX(Usage!$D$5:$ABF$11,MATCH(UsagePerHour!$B$68,Usage!$C$5:$C$11,0),MATCH(UsagePerHour!T$4,Usage!$D$3:$ABF$3,0)),"")</f>
        <v>0.51460313455286533</v>
      </c>
      <c r="U77" s="27">
        <f>IFERROR(INDEX(Sales!$D$5:$ABF$18,MATCH(UsagePerHour!$B77,Sales!$C$5:$C$18,0),MATCH(UsagePerHour!U$4,Sales!$D$3:$ABF$3,0))/U$2*INDEX(Usage!$D$5:$ABF$11,MATCH(UsagePerHour!$B$68,Usage!$C$5:$C$11,0),MATCH(UsagePerHour!U$4,Usage!$D$3:$ABF$3,0)),"")</f>
        <v>0.3053600289756972</v>
      </c>
      <c r="V77" s="27">
        <f>IFERROR(INDEX(Sales!$D$5:$ABF$18,MATCH(UsagePerHour!$B77,Sales!$C$5:$C$18,0),MATCH(UsagePerHour!V$4,Sales!$D$3:$ABF$3,0))/V$2*INDEX(Usage!$D$5:$ABF$11,MATCH(UsagePerHour!$B$68,Usage!$C$5:$C$11,0),MATCH(UsagePerHour!V$4,Usage!$D$3:$ABF$3,0)),"")</f>
        <v>0.1587883481068969</v>
      </c>
      <c r="W77" s="27">
        <f>IFERROR(INDEX(Sales!$D$5:$ABF$18,MATCH(UsagePerHour!$B77,Sales!$C$5:$C$18,0),MATCH(UsagePerHour!W$4,Sales!$D$3:$ABF$3,0))/W$2*INDEX(Usage!$D$5:$ABF$11,MATCH(UsagePerHour!$B$68,Usage!$C$5:$C$11,0),MATCH(UsagePerHour!W$4,Usage!$D$3:$ABF$3,0)),"")</f>
        <v>0.42934992693159857</v>
      </c>
      <c r="X77" s="27">
        <f>IFERROR(INDEX(Sales!$D$5:$ABF$18,MATCH(UsagePerHour!$B77,Sales!$C$5:$C$18,0),MATCH(UsagePerHour!X$4,Sales!$D$3:$ABF$3,0))/X$2*INDEX(Usage!$D$5:$ABF$11,MATCH(UsagePerHour!$B$68,Usage!$C$5:$C$11,0),MATCH(UsagePerHour!X$4,Usage!$D$3:$ABF$3,0)),"")</f>
        <v>0.50735184092802799</v>
      </c>
      <c r="Y77" s="27">
        <f>IFERROR(INDEX(Sales!$D$5:$ABF$18,MATCH(UsagePerHour!$B77,Sales!$C$5:$C$18,0),MATCH(UsagePerHour!Y$4,Sales!$D$3:$ABF$3,0))/Y$2*INDEX(Usage!$D$5:$ABF$11,MATCH(UsagePerHour!$B$68,Usage!$C$5:$C$11,0),MATCH(UsagePerHour!Y$4,Usage!$D$3:$ABF$3,0)),"")</f>
        <v>0.41733598143896611</v>
      </c>
      <c r="Z77" s="27">
        <f>IFERROR(INDEX(Sales!$D$5:$ABF$18,MATCH(UsagePerHour!$B77,Sales!$C$5:$C$18,0),MATCH(UsagePerHour!Z$4,Sales!$D$3:$ABF$3,0))/Z$2*INDEX(Usage!$D$5:$ABF$11,MATCH(UsagePerHour!$B$68,Usage!$C$5:$C$11,0),MATCH(UsagePerHour!Z$4,Usage!$D$3:$ABF$3,0)),"")</f>
        <v>0.37756886227544911</v>
      </c>
      <c r="AA77" s="27">
        <f>IFERROR(INDEX(Sales!$D$5:$ABF$18,MATCH(UsagePerHour!$B77,Sales!$C$5:$C$18,0),MATCH(UsagePerHour!AA$4,Sales!$D$3:$ABF$3,0))/AA$2*INDEX(Usage!$D$5:$ABF$11,MATCH(UsagePerHour!$B$68,Usage!$C$5:$C$11,0),MATCH(UsagePerHour!AA$4,Usage!$D$3:$ABF$3,0)),"")</f>
        <v>0.51460313455286533</v>
      </c>
      <c r="AB77" s="27">
        <f>IFERROR(INDEX(Sales!$D$5:$ABF$18,MATCH(UsagePerHour!$B77,Sales!$C$5:$C$18,0),MATCH(UsagePerHour!AB$4,Sales!$D$3:$ABF$3,0))/AB$2*INDEX(Usage!$D$5:$ABF$11,MATCH(UsagePerHour!$B$68,Usage!$C$5:$C$11,0),MATCH(UsagePerHour!AB$4,Usage!$D$3:$ABF$3,0)),"")</f>
        <v>0.3053600289756972</v>
      </c>
      <c r="AC77" s="27">
        <f>IFERROR(INDEX(Sales!$D$5:$ABF$18,MATCH(UsagePerHour!$B77,Sales!$C$5:$C$18,0),MATCH(UsagePerHour!AC$4,Sales!$D$3:$ABF$3,0))/AC$2*INDEX(Usage!$D$5:$ABF$11,MATCH(UsagePerHour!$B$68,Usage!$C$5:$C$11,0),MATCH(UsagePerHour!AC$4,Usage!$D$3:$ABF$3,0)),"")</f>
        <v>0.1587883481068969</v>
      </c>
      <c r="AD77" s="27">
        <f>IFERROR(INDEX(Sales!$D$5:$ABF$18,MATCH(UsagePerHour!$B77,Sales!$C$5:$C$18,0),MATCH(UsagePerHour!AD$4,Sales!$D$3:$ABF$3,0))/AD$2*INDEX(Usage!$D$5:$ABF$11,MATCH(UsagePerHour!$B$68,Usage!$C$5:$C$11,0),MATCH(UsagePerHour!AD$4,Usage!$D$3:$ABF$3,0)),"")</f>
        <v>0.42934992693159857</v>
      </c>
      <c r="AE77" s="27">
        <f>IFERROR(INDEX(Sales!$D$5:$ABF$18,MATCH(UsagePerHour!$B77,Sales!$C$5:$C$18,0),MATCH(UsagePerHour!AE$4,Sales!$D$3:$ABF$3,0))/AE$2*INDEX(Usage!$D$5:$ABF$11,MATCH(UsagePerHour!$B$68,Usage!$C$5:$C$11,0),MATCH(UsagePerHour!AE$4,Usage!$D$3:$ABF$3,0)),"")</f>
        <v>0.50735184092802799</v>
      </c>
      <c r="AF77" s="27">
        <f>IFERROR(INDEX(Sales!$D$5:$ABF$18,MATCH(UsagePerHour!$B77,Sales!$C$5:$C$18,0),MATCH(UsagePerHour!AF$4,Sales!$D$3:$ABF$3,0))/AF$2*INDEX(Usage!$D$5:$ABF$11,MATCH(UsagePerHour!$B$68,Usage!$C$5:$C$11,0),MATCH(UsagePerHour!AF$4,Usage!$D$3:$ABF$3,0)),"")</f>
        <v>0.41733598143896611</v>
      </c>
      <c r="AG77" s="27">
        <f>IFERROR(INDEX(Sales!$D$5:$ABF$18,MATCH(UsagePerHour!$B77,Sales!$C$5:$C$18,0),MATCH(UsagePerHour!AG$4,Sales!$D$3:$ABF$3,0))/AG$2*INDEX(Usage!$D$5:$ABF$11,MATCH(UsagePerHour!$B$68,Usage!$C$5:$C$11,0),MATCH(UsagePerHour!AG$4,Usage!$D$3:$ABF$3,0)),"")</f>
        <v>0.37756886227544911</v>
      </c>
      <c r="AH77" s="27">
        <f>IFERROR(INDEX(Sales!$D$5:$ABF$18,MATCH(UsagePerHour!$B77,Sales!$C$5:$C$18,0),MATCH(UsagePerHour!AH$4,Sales!$D$3:$ABF$3,0))/AH$2*INDEX(Usage!$D$5:$ABF$11,MATCH(UsagePerHour!$B$68,Usage!$C$5:$C$11,0),MATCH(UsagePerHour!AH$4,Usage!$D$3:$ABF$3,0)),"")</f>
        <v>0.51460313455286533</v>
      </c>
      <c r="AI77" s="27">
        <f>IFERROR(INDEX(Sales!$D$5:$ABF$18,MATCH(UsagePerHour!$B77,Sales!$C$5:$C$18,0),MATCH(UsagePerHour!AI$4,Sales!$D$3:$ABF$3,0))/AI$2*INDEX(Usage!$D$5:$ABF$11,MATCH(UsagePerHour!$B$68,Usage!$C$5:$C$11,0),MATCH(UsagePerHour!AI$4,Usage!$D$3:$ABF$3,0)),"")</f>
        <v>0.3053600289756972</v>
      </c>
      <c r="AJ77" s="27">
        <f>IFERROR(INDEX(Sales!$D$5:$ABF$18,MATCH(UsagePerHour!$B77,Sales!$C$5:$C$18,0),MATCH(UsagePerHour!AJ$4,Sales!$D$3:$ABF$3,0))/AJ$2*INDEX(Usage!$D$5:$ABF$11,MATCH(UsagePerHour!$B$68,Usage!$C$5:$C$11,0),MATCH(UsagePerHour!AJ$4,Usage!$D$3:$ABF$3,0)),"")</f>
        <v>0.1587883481068969</v>
      </c>
      <c r="AK77" s="27">
        <f>IFERROR(INDEX(Sales!$D$5:$ABF$18,MATCH(UsagePerHour!$B77,Sales!$C$5:$C$18,0),MATCH(UsagePerHour!AK$4,Sales!$D$3:$ABF$3,0))/AK$2*INDEX(Usage!$D$5:$ABF$11,MATCH(UsagePerHour!$B$68,Usage!$C$5:$C$11,0),MATCH(UsagePerHour!AK$4,Usage!$D$3:$ABF$3,0)),"")</f>
        <v>0.42934992693159857</v>
      </c>
      <c r="AL77" s="27">
        <f>IFERROR(INDEX(Sales!$D$5:$ABF$18,MATCH(UsagePerHour!$B77,Sales!$C$5:$C$18,0),MATCH(UsagePerHour!AL$4,Sales!$D$3:$ABF$3,0))/AL$2*INDEX(Usage!$D$5:$ABF$11,MATCH(UsagePerHour!$B$68,Usage!$C$5:$C$11,0),MATCH(UsagePerHour!AL$4,Usage!$D$3:$ABF$3,0)),"")</f>
        <v>0.50735184092802799</v>
      </c>
      <c r="AM77" s="27">
        <f>IFERROR(INDEX(Sales!$D$5:$ABF$18,MATCH(UsagePerHour!$B77,Sales!$C$5:$C$18,0),MATCH(UsagePerHour!AM$4,Sales!$D$3:$ABF$3,0))/AM$2*INDEX(Usage!$D$5:$ABF$11,MATCH(UsagePerHour!$B$68,Usage!$C$5:$C$11,0),MATCH(UsagePerHour!AM$4,Usage!$D$3:$ABF$3,0)),"")</f>
        <v>0.41733598143896611</v>
      </c>
      <c r="AN77" s="27">
        <f>IFERROR(INDEX(Sales!$D$5:$ABF$18,MATCH(UsagePerHour!$B77,Sales!$C$5:$C$18,0),MATCH(UsagePerHour!AN$4,Sales!$D$3:$ABF$3,0))/AN$2*INDEX(Usage!$D$5:$ABF$11,MATCH(UsagePerHour!$B$68,Usage!$C$5:$C$11,0),MATCH(UsagePerHour!AN$4,Usage!$D$3:$ABF$3,0)),"")</f>
        <v>0.37756886227544911</v>
      </c>
      <c r="AO77" s="27">
        <f>IFERROR(INDEX(Sales!$D$5:$ABF$18,MATCH(UsagePerHour!$B77,Sales!$C$5:$C$18,0),MATCH(UsagePerHour!AO$4,Sales!$D$3:$ABF$3,0))/AO$2*INDEX(Usage!$D$5:$ABF$11,MATCH(UsagePerHour!$B$68,Usage!$C$5:$C$11,0),MATCH(UsagePerHour!AO$4,Usage!$D$3:$ABF$3,0)),"")</f>
        <v>0.51460313455286533</v>
      </c>
      <c r="AP77" s="27">
        <f>IFERROR(INDEX(Sales!$D$5:$ABF$18,MATCH(UsagePerHour!$B77,Sales!$C$5:$C$18,0),MATCH(UsagePerHour!AP$4,Sales!$D$3:$ABF$3,0))/AP$2*INDEX(Usage!$D$5:$ABF$11,MATCH(UsagePerHour!$B$68,Usage!$C$5:$C$11,0),MATCH(UsagePerHour!AP$4,Usage!$D$3:$ABF$3,0)),"")</f>
        <v>0.3053600289756972</v>
      </c>
      <c r="AQ77" s="27">
        <f>IFERROR(INDEX(Sales!$D$5:$ABF$18,MATCH(UsagePerHour!$B77,Sales!$C$5:$C$18,0),MATCH(UsagePerHour!AQ$4,Sales!$D$3:$ABF$3,0))/AQ$2*INDEX(Usage!$D$5:$ABF$11,MATCH(UsagePerHour!$B$68,Usage!$C$5:$C$11,0),MATCH(UsagePerHour!AQ$4,Usage!$D$3:$ABF$3,0)),"")</f>
        <v>0.1587883481068969</v>
      </c>
      <c r="AR77" s="27">
        <f>IFERROR(INDEX(Sales!$D$5:$ABF$18,MATCH(UsagePerHour!$B77,Sales!$C$5:$C$18,0),MATCH(UsagePerHour!AR$4,Sales!$D$3:$ABF$3,0))/AR$2*INDEX(Usage!$D$5:$ABF$11,MATCH(UsagePerHour!$B$68,Usage!$C$5:$C$11,0),MATCH(UsagePerHour!AR$4,Usage!$D$3:$ABF$3,0)),"")</f>
        <v>0.42934992693159857</v>
      </c>
      <c r="AS77" s="27">
        <f>IFERROR(INDEX(Sales!$D$5:$ABF$18,MATCH(UsagePerHour!$B77,Sales!$C$5:$C$18,0),MATCH(UsagePerHour!AS$4,Sales!$D$3:$ABF$3,0))/AS$2*INDEX(Usage!$D$5:$ABF$11,MATCH(UsagePerHour!$B$68,Usage!$C$5:$C$11,0),MATCH(UsagePerHour!AS$4,Usage!$D$3:$ABF$3,0)),"")</f>
        <v>0.50735184092802799</v>
      </c>
      <c r="AT77" s="27">
        <f>IFERROR(INDEX(Sales!$D$5:$ABF$18,MATCH(UsagePerHour!$B77,Sales!$C$5:$C$18,0),MATCH(UsagePerHour!AT$4,Sales!$D$3:$ABF$3,0))/AT$2*INDEX(Usage!$D$5:$ABF$11,MATCH(UsagePerHour!$B$68,Usage!$C$5:$C$11,0),MATCH(UsagePerHour!AT$4,Usage!$D$3:$ABF$3,0)),"")</f>
        <v>0.41733598143896611</v>
      </c>
      <c r="AU77" s="27">
        <f>IFERROR(INDEX(Sales!$D$5:$ABF$18,MATCH(UsagePerHour!$B77,Sales!$C$5:$C$18,0),MATCH(UsagePerHour!AU$4,Sales!$D$3:$ABF$3,0))/AU$2*INDEX(Usage!$D$5:$ABF$11,MATCH(UsagePerHour!$B$68,Usage!$C$5:$C$11,0),MATCH(UsagePerHour!AU$4,Usage!$D$3:$ABF$3,0)),"")</f>
        <v>0.37756886227544911</v>
      </c>
      <c r="AV77" s="27">
        <f>IFERROR(INDEX(Sales!$D$5:$ABF$18,MATCH(UsagePerHour!$B77,Sales!$C$5:$C$18,0),MATCH(UsagePerHour!AV$4,Sales!$D$3:$ABF$3,0))/AV$2*INDEX(Usage!$D$5:$ABF$11,MATCH(UsagePerHour!$B$68,Usage!$C$5:$C$11,0),MATCH(UsagePerHour!AV$4,Usage!$D$3:$ABF$3,0)),"")</f>
        <v>0.51460313455286533</v>
      </c>
      <c r="AW77" s="27">
        <f>IFERROR(INDEX(Sales!$D$5:$ABF$18,MATCH(UsagePerHour!$B77,Sales!$C$5:$C$18,0),MATCH(UsagePerHour!AW$4,Sales!$D$3:$ABF$3,0))/AW$2*INDEX(Usage!$D$5:$ABF$11,MATCH(UsagePerHour!$B$68,Usage!$C$5:$C$11,0),MATCH(UsagePerHour!AW$4,Usage!$D$3:$ABF$3,0)),"")</f>
        <v>0.3053600289756972</v>
      </c>
      <c r="AX77" s="27">
        <f>IFERROR(INDEX(Sales!$D$5:$ABF$18,MATCH(UsagePerHour!$B77,Sales!$C$5:$C$18,0),MATCH(UsagePerHour!AX$4,Sales!$D$3:$ABF$3,0))/AX$2*INDEX(Usage!$D$5:$ABF$11,MATCH(UsagePerHour!$B$68,Usage!$C$5:$C$11,0),MATCH(UsagePerHour!AX$4,Usage!$D$3:$ABF$3,0)),"")</f>
        <v>0.1587883481068969</v>
      </c>
      <c r="AY77" s="27">
        <f>IFERROR(INDEX(Sales!$D$5:$ABF$18,MATCH(UsagePerHour!$B77,Sales!$C$5:$C$18,0),MATCH(UsagePerHour!AY$4,Sales!$D$3:$ABF$3,0))/AY$2*INDEX(Usage!$D$5:$ABF$11,MATCH(UsagePerHour!$B$68,Usage!$C$5:$C$11,0),MATCH(UsagePerHour!AY$4,Usage!$D$3:$ABF$3,0)),"")</f>
        <v>0.42934992693159857</v>
      </c>
      <c r="AZ77" s="27">
        <f>IFERROR(INDEX(Sales!$D$5:$ABF$18,MATCH(UsagePerHour!$B77,Sales!$C$5:$C$18,0),MATCH(UsagePerHour!AZ$4,Sales!$D$3:$ABF$3,0))/AZ$2*INDEX(Usage!$D$5:$ABF$11,MATCH(UsagePerHour!$B$68,Usage!$C$5:$C$11,0),MATCH(UsagePerHour!AZ$4,Usage!$D$3:$ABF$3,0)),"")</f>
        <v>0.50735184092802799</v>
      </c>
      <c r="BA77" s="27">
        <f>IFERROR(INDEX(Sales!$D$5:$ABF$18,MATCH(UsagePerHour!$B77,Sales!$C$5:$C$18,0),MATCH(UsagePerHour!BA$4,Sales!$D$3:$ABF$3,0))/BA$2*INDEX(Usage!$D$5:$ABF$11,MATCH(UsagePerHour!$B$68,Usage!$C$5:$C$11,0),MATCH(UsagePerHour!BA$4,Usage!$D$3:$ABF$3,0)),"")</f>
        <v>0.41733598143896611</v>
      </c>
      <c r="BB77" s="27">
        <f>IFERROR(INDEX(Sales!$D$5:$ABF$18,MATCH(UsagePerHour!$B77,Sales!$C$5:$C$18,0),MATCH(UsagePerHour!BB$4,Sales!$D$3:$ABF$3,0))/BB$2*INDEX(Usage!$D$5:$ABF$11,MATCH(UsagePerHour!$B$68,Usage!$C$5:$C$11,0),MATCH(UsagePerHour!BB$4,Usage!$D$3:$ABF$3,0)),"")</f>
        <v>0.37756886227544911</v>
      </c>
      <c r="BC77" s="27">
        <f>IFERROR(INDEX(Sales!$D$5:$ABF$18,MATCH(UsagePerHour!$B77,Sales!$C$5:$C$18,0),MATCH(UsagePerHour!BC$4,Sales!$D$3:$ABF$3,0))/BC$2*INDEX(Usage!$D$5:$ABF$11,MATCH(UsagePerHour!$B$68,Usage!$C$5:$C$11,0),MATCH(UsagePerHour!BC$4,Usage!$D$3:$ABF$3,0)),"")</f>
        <v>0.51460313455286533</v>
      </c>
      <c r="BD77" s="27">
        <f>IFERROR(INDEX(Sales!$D$5:$ABF$18,MATCH(UsagePerHour!$B77,Sales!$C$5:$C$18,0),MATCH(UsagePerHour!BD$4,Sales!$D$3:$ABF$3,0))/BD$2*INDEX(Usage!$D$5:$ABF$11,MATCH(UsagePerHour!$B$68,Usage!$C$5:$C$11,0),MATCH(UsagePerHour!BD$4,Usage!$D$3:$ABF$3,0)),"")</f>
        <v>0.3053600289756972</v>
      </c>
      <c r="BE77" s="27">
        <f>IFERROR(INDEX(Sales!$D$5:$ABF$18,MATCH(UsagePerHour!$B77,Sales!$C$5:$C$18,0),MATCH(UsagePerHour!BE$4,Sales!$D$3:$ABF$3,0))/BE$2*INDEX(Usage!$D$5:$ABF$11,MATCH(UsagePerHour!$B$68,Usage!$C$5:$C$11,0),MATCH(UsagePerHour!BE$4,Usage!$D$3:$ABF$3,0)),"")</f>
        <v>0.1587883481068969</v>
      </c>
      <c r="BF77" s="27">
        <f>IFERROR(INDEX(Sales!$D$5:$ABF$18,MATCH(UsagePerHour!$B77,Sales!$C$5:$C$18,0),MATCH(UsagePerHour!BF$4,Sales!$D$3:$ABF$3,0))/BF$2*INDEX(Usage!$D$5:$ABF$11,MATCH(UsagePerHour!$B$68,Usage!$C$5:$C$11,0),MATCH(UsagePerHour!BF$4,Usage!$D$3:$ABF$3,0)),"")</f>
        <v>0.42934992693159857</v>
      </c>
      <c r="BG77" s="27">
        <f>IFERROR(INDEX(Sales!$D$5:$ABF$18,MATCH(UsagePerHour!$B77,Sales!$C$5:$C$18,0),MATCH(UsagePerHour!BG$4,Sales!$D$3:$ABF$3,0))/BG$2*INDEX(Usage!$D$5:$ABF$11,MATCH(UsagePerHour!$B$68,Usage!$C$5:$C$11,0),MATCH(UsagePerHour!BG$4,Usage!$D$3:$ABF$3,0)),"")</f>
        <v>0.50735184092802799</v>
      </c>
      <c r="BH77" s="27">
        <f>IFERROR(INDEX(Sales!$D$5:$ABF$18,MATCH(UsagePerHour!$B77,Sales!$C$5:$C$18,0),MATCH(UsagePerHour!BH$4,Sales!$D$3:$ABF$3,0))/BH$2*INDEX(Usage!$D$5:$ABF$11,MATCH(UsagePerHour!$B$68,Usage!$C$5:$C$11,0),MATCH(UsagePerHour!BH$4,Usage!$D$3:$ABF$3,0)),"")</f>
        <v>0.41733598143896611</v>
      </c>
      <c r="BI77" s="27">
        <f>IFERROR(INDEX(Sales!$D$5:$ABF$18,MATCH(UsagePerHour!$B77,Sales!$C$5:$C$18,0),MATCH(UsagePerHour!BI$4,Sales!$D$3:$ABF$3,0))/BI$2*INDEX(Usage!$D$5:$ABF$11,MATCH(UsagePerHour!$B$68,Usage!$C$5:$C$11,0),MATCH(UsagePerHour!BI$4,Usage!$D$3:$ABF$3,0)),"")</f>
        <v>0.37756886227544911</v>
      </c>
      <c r="BJ77" s="27">
        <f>IFERROR(INDEX(Sales!$D$5:$ABF$18,MATCH(UsagePerHour!$B77,Sales!$C$5:$C$18,0),MATCH(UsagePerHour!BJ$4,Sales!$D$3:$ABF$3,0))/BJ$2*INDEX(Usage!$D$5:$ABF$11,MATCH(UsagePerHour!$B$68,Usage!$C$5:$C$11,0),MATCH(UsagePerHour!BJ$4,Usage!$D$3:$ABF$3,0)),"")</f>
        <v>0.51460313455286533</v>
      </c>
      <c r="BK77" s="27">
        <f>IFERROR(INDEX(Sales!$D$5:$ABF$18,MATCH(UsagePerHour!$B77,Sales!$C$5:$C$18,0),MATCH(UsagePerHour!BK$4,Sales!$D$3:$ABF$3,0))/BK$2*INDEX(Usage!$D$5:$ABF$11,MATCH(UsagePerHour!$B$68,Usage!$C$5:$C$11,0),MATCH(UsagePerHour!BK$4,Usage!$D$3:$ABF$3,0)),"")</f>
        <v>0.3053600289756972</v>
      </c>
      <c r="BL77" s="27">
        <f>IFERROR(INDEX(Sales!$D$5:$ABF$18,MATCH(UsagePerHour!$B77,Sales!$C$5:$C$18,0),MATCH(UsagePerHour!BL$4,Sales!$D$3:$ABF$3,0))/BL$2*INDEX(Usage!$D$5:$ABF$11,MATCH(UsagePerHour!$B$68,Usage!$C$5:$C$11,0),MATCH(UsagePerHour!BL$4,Usage!$D$3:$ABF$3,0)),"")</f>
        <v>0.1587883481068969</v>
      </c>
      <c r="BM77" s="27">
        <f>IFERROR(INDEX(Sales!$D$5:$ABF$18,MATCH(UsagePerHour!$B77,Sales!$C$5:$C$18,0),MATCH(UsagePerHour!BM$4,Sales!$D$3:$ABF$3,0))/BM$2*INDEX(Usage!$D$5:$ABF$11,MATCH(UsagePerHour!$B$68,Usage!$C$5:$C$11,0),MATCH(UsagePerHour!BM$4,Usage!$D$3:$ABF$3,0)),"")</f>
        <v>0.42934992693159857</v>
      </c>
      <c r="BN77" s="27">
        <f>IFERROR(INDEX(Sales!$D$5:$ABF$18,MATCH(UsagePerHour!$B77,Sales!$C$5:$C$18,0),MATCH(UsagePerHour!BN$4,Sales!$D$3:$ABF$3,0))/BN$2*INDEX(Usage!$D$5:$ABF$11,MATCH(UsagePerHour!$B$68,Usage!$C$5:$C$11,0),MATCH(UsagePerHour!BN$4,Usage!$D$3:$ABF$3,0)),"")</f>
        <v>0.50735184092802799</v>
      </c>
      <c r="BO77" s="27">
        <f>IFERROR(INDEX(Sales!$D$5:$ABF$18,MATCH(UsagePerHour!$B77,Sales!$C$5:$C$18,0),MATCH(UsagePerHour!BO$4,Sales!$D$3:$ABF$3,0))/BO$2*INDEX(Usage!$D$5:$ABF$11,MATCH(UsagePerHour!$B$68,Usage!$C$5:$C$11,0),MATCH(UsagePerHour!BO$4,Usage!$D$3:$ABF$3,0)),"")</f>
        <v>0.41733598143896611</v>
      </c>
      <c r="BP77" s="27">
        <f>IFERROR(INDEX(Sales!$D$5:$ABF$18,MATCH(UsagePerHour!$B77,Sales!$C$5:$C$18,0),MATCH(UsagePerHour!BP$4,Sales!$D$3:$ABF$3,0))/BP$2*INDEX(Usage!$D$5:$ABF$11,MATCH(UsagePerHour!$B$68,Usage!$C$5:$C$11,0),MATCH(UsagePerHour!BP$4,Usage!$D$3:$ABF$3,0)),"")</f>
        <v>0.37756886227544911</v>
      </c>
      <c r="BQ77" s="27">
        <f>IFERROR(INDEX(Sales!$D$5:$ABF$18,MATCH(UsagePerHour!$B77,Sales!$C$5:$C$18,0),MATCH(UsagePerHour!BQ$4,Sales!$D$3:$ABF$3,0))/BQ$2*INDEX(Usage!$D$5:$ABF$11,MATCH(UsagePerHour!$B$68,Usage!$C$5:$C$11,0),MATCH(UsagePerHour!BQ$4,Usage!$D$3:$ABF$3,0)),"")</f>
        <v>0.51460313455286533</v>
      </c>
      <c r="BR77" s="27">
        <f>IFERROR(INDEX(Sales!$D$5:$ABF$18,MATCH(UsagePerHour!$B77,Sales!$C$5:$C$18,0),MATCH(UsagePerHour!BR$4,Sales!$D$3:$ABF$3,0))/BR$2*INDEX(Usage!$D$5:$ABF$11,MATCH(UsagePerHour!$B$68,Usage!$C$5:$C$11,0),MATCH(UsagePerHour!BR$4,Usage!$D$3:$ABF$3,0)),"")</f>
        <v>0.3053600289756972</v>
      </c>
      <c r="BS77" s="27">
        <f>IFERROR(INDEX(Sales!$D$5:$ABF$18,MATCH(UsagePerHour!$B77,Sales!$C$5:$C$18,0),MATCH(UsagePerHour!BS$4,Sales!$D$3:$ABF$3,0))/BS$2*INDEX(Usage!$D$5:$ABF$11,MATCH(UsagePerHour!$B$68,Usage!$C$5:$C$11,0),MATCH(UsagePerHour!BS$4,Usage!$D$3:$ABF$3,0)),"")</f>
        <v>0.1587883481068969</v>
      </c>
      <c r="BT77" s="27">
        <f>IFERROR(INDEX(Sales!$D$5:$ABF$18,MATCH(UsagePerHour!$B77,Sales!$C$5:$C$18,0),MATCH(UsagePerHour!BT$4,Sales!$D$3:$ABF$3,0))/BT$2*INDEX(Usage!$D$5:$ABF$11,MATCH(UsagePerHour!$B$68,Usage!$C$5:$C$11,0),MATCH(UsagePerHour!BT$4,Usage!$D$3:$ABF$3,0)),"")</f>
        <v>0.42934992693159857</v>
      </c>
      <c r="BU77" s="27">
        <f>IFERROR(INDEX(Sales!$D$5:$ABF$18,MATCH(UsagePerHour!$B77,Sales!$C$5:$C$18,0),MATCH(UsagePerHour!BU$4,Sales!$D$3:$ABF$3,0))/BU$2*INDEX(Usage!$D$5:$ABF$11,MATCH(UsagePerHour!$B$68,Usage!$C$5:$C$11,0),MATCH(UsagePerHour!BU$4,Usage!$D$3:$ABF$3,0)),"")</f>
        <v>0.50735184092802799</v>
      </c>
      <c r="BV77" s="27">
        <f>IFERROR(INDEX(Sales!$D$5:$ABF$18,MATCH(UsagePerHour!$B77,Sales!$C$5:$C$18,0),MATCH(UsagePerHour!BV$4,Sales!$D$3:$ABF$3,0))/BV$2*INDEX(Usage!$D$5:$ABF$11,MATCH(UsagePerHour!$B$68,Usage!$C$5:$C$11,0),MATCH(UsagePerHour!BV$4,Usage!$D$3:$ABF$3,0)),"")</f>
        <v>0.41733598143896611</v>
      </c>
      <c r="BW77" s="27">
        <f>IFERROR(INDEX(Sales!$D$5:$ABF$18,MATCH(UsagePerHour!$B77,Sales!$C$5:$C$18,0),MATCH(UsagePerHour!BW$4,Sales!$D$3:$ABF$3,0))/BW$2*INDEX(Usage!$D$5:$ABF$11,MATCH(UsagePerHour!$B$68,Usage!$C$5:$C$11,0),MATCH(UsagePerHour!BW$4,Usage!$D$3:$ABF$3,0)),"")</f>
        <v>0.37756886227544911</v>
      </c>
      <c r="BX77" s="27">
        <f>IFERROR(INDEX(Sales!$D$5:$ABF$18,MATCH(UsagePerHour!$B77,Sales!$C$5:$C$18,0),MATCH(UsagePerHour!BX$4,Sales!$D$3:$ABF$3,0))/BX$2*INDEX(Usage!$D$5:$ABF$11,MATCH(UsagePerHour!$B$68,Usage!$C$5:$C$11,0),MATCH(UsagePerHour!BX$4,Usage!$D$3:$ABF$3,0)),"")</f>
        <v>0.51460313455286533</v>
      </c>
      <c r="BY77" s="27">
        <f>IFERROR(INDEX(Sales!$D$5:$ABF$18,MATCH(UsagePerHour!$B77,Sales!$C$5:$C$18,0),MATCH(UsagePerHour!BY$4,Sales!$D$3:$ABF$3,0))/BY$2*INDEX(Usage!$D$5:$ABF$11,MATCH(UsagePerHour!$B$68,Usage!$C$5:$C$11,0),MATCH(UsagePerHour!BY$4,Usage!$D$3:$ABF$3,0)),"")</f>
        <v>0.3053600289756972</v>
      </c>
      <c r="BZ77" s="27">
        <f>IFERROR(INDEX(Sales!$D$5:$ABF$18,MATCH(UsagePerHour!$B77,Sales!$C$5:$C$18,0),MATCH(UsagePerHour!BZ$4,Sales!$D$3:$ABF$3,0))/BZ$2*INDEX(Usage!$D$5:$ABF$11,MATCH(UsagePerHour!$B$68,Usage!$C$5:$C$11,0),MATCH(UsagePerHour!BZ$4,Usage!$D$3:$ABF$3,0)),"")</f>
        <v>0.1587883481068969</v>
      </c>
      <c r="CA77" s="27">
        <f>IFERROR(INDEX(Sales!$D$5:$ABF$18,MATCH(UsagePerHour!$B77,Sales!$C$5:$C$18,0),MATCH(UsagePerHour!CA$4,Sales!$D$3:$ABF$3,0))/CA$2*INDEX(Usage!$D$5:$ABF$11,MATCH(UsagePerHour!$B$68,Usage!$C$5:$C$11,0),MATCH(UsagePerHour!CA$4,Usage!$D$3:$ABF$3,0)),"")</f>
        <v>0.42934992693159857</v>
      </c>
      <c r="CB77" s="27">
        <f>IFERROR(INDEX(Sales!$D$5:$ABF$18,MATCH(UsagePerHour!$B77,Sales!$C$5:$C$18,0),MATCH(UsagePerHour!CB$4,Sales!$D$3:$ABF$3,0))/CB$2*INDEX(Usage!$D$5:$ABF$11,MATCH(UsagePerHour!$B$68,Usage!$C$5:$C$11,0),MATCH(UsagePerHour!CB$4,Usage!$D$3:$ABF$3,0)),"")</f>
        <v>0.50735184092802799</v>
      </c>
      <c r="CC77" s="27">
        <f>IFERROR(INDEX(Sales!$D$5:$ABF$18,MATCH(UsagePerHour!$B77,Sales!$C$5:$C$18,0),MATCH(UsagePerHour!CC$4,Sales!$D$3:$ABF$3,0))/CC$2*INDEX(Usage!$D$5:$ABF$11,MATCH(UsagePerHour!$B$68,Usage!$C$5:$C$11,0),MATCH(UsagePerHour!CC$4,Usage!$D$3:$ABF$3,0)),"")</f>
        <v>0.41733598143896611</v>
      </c>
      <c r="CD77" s="27">
        <f>IFERROR(INDEX(Sales!$D$5:$ABF$18,MATCH(UsagePerHour!$B77,Sales!$C$5:$C$18,0),MATCH(UsagePerHour!CD$4,Sales!$D$3:$ABF$3,0))/CD$2*INDEX(Usage!$D$5:$ABF$11,MATCH(UsagePerHour!$B$68,Usage!$C$5:$C$11,0),MATCH(UsagePerHour!CD$4,Usage!$D$3:$ABF$3,0)),"")</f>
        <v>0.37756886227544911</v>
      </c>
      <c r="CE77" s="27">
        <f>IFERROR(INDEX(Sales!$D$5:$ABF$18,MATCH(UsagePerHour!$B77,Sales!$C$5:$C$18,0),MATCH(UsagePerHour!CE$4,Sales!$D$3:$ABF$3,0))/CE$2*INDEX(Usage!$D$5:$ABF$11,MATCH(UsagePerHour!$B$68,Usage!$C$5:$C$11,0),MATCH(UsagePerHour!CE$4,Usage!$D$3:$ABF$3,0)),"")</f>
        <v>0.51460313455286533</v>
      </c>
      <c r="CF77" s="27">
        <f>IFERROR(INDEX(Sales!$D$5:$ABF$18,MATCH(UsagePerHour!$B77,Sales!$C$5:$C$18,0),MATCH(UsagePerHour!CF$4,Sales!$D$3:$ABF$3,0))/CF$2*INDEX(Usage!$D$5:$ABF$11,MATCH(UsagePerHour!$B$68,Usage!$C$5:$C$11,0),MATCH(UsagePerHour!CF$4,Usage!$D$3:$ABF$3,0)),"")</f>
        <v>0.3053600289756972</v>
      </c>
      <c r="CG77" s="27">
        <f>IFERROR(INDEX(Sales!$D$5:$ABF$18,MATCH(UsagePerHour!$B77,Sales!$C$5:$C$18,0),MATCH(UsagePerHour!CG$4,Sales!$D$3:$ABF$3,0))/CG$2*INDEX(Usage!$D$5:$ABF$11,MATCH(UsagePerHour!$B$68,Usage!$C$5:$C$11,0),MATCH(UsagePerHour!CG$4,Usage!$D$3:$ABF$3,0)),"")</f>
        <v>0.1587883481068969</v>
      </c>
      <c r="CH77" s="27">
        <f>IFERROR(INDEX(Sales!$D$5:$ABF$18,MATCH(UsagePerHour!$B77,Sales!$C$5:$C$18,0),MATCH(UsagePerHour!CH$4,Sales!$D$3:$ABF$3,0))/CH$2*INDEX(Usage!$D$5:$ABF$11,MATCH(UsagePerHour!$B$68,Usage!$C$5:$C$11,0),MATCH(UsagePerHour!CH$4,Usage!$D$3:$ABF$3,0)),"")</f>
        <v>0.42934992693159857</v>
      </c>
      <c r="CI77" s="27">
        <f>IFERROR(INDEX(Sales!$D$5:$ABF$18,MATCH(UsagePerHour!$B77,Sales!$C$5:$C$18,0),MATCH(UsagePerHour!CI$4,Sales!$D$3:$ABF$3,0))/CI$2*INDEX(Usage!$D$5:$ABF$11,MATCH(UsagePerHour!$B$68,Usage!$C$5:$C$11,0),MATCH(UsagePerHour!CI$4,Usage!$D$3:$ABF$3,0)),"")</f>
        <v>0.50735184092802799</v>
      </c>
      <c r="CJ77" s="27">
        <f>IFERROR(INDEX(Sales!$D$5:$ABF$18,MATCH(UsagePerHour!$B77,Sales!$C$5:$C$18,0),MATCH(UsagePerHour!CJ$4,Sales!$D$3:$ABF$3,0))/CJ$2*INDEX(Usage!$D$5:$ABF$11,MATCH(UsagePerHour!$B$68,Usage!$C$5:$C$11,0),MATCH(UsagePerHour!CJ$4,Usage!$D$3:$ABF$3,0)),"")</f>
        <v>0.41733598143896611</v>
      </c>
      <c r="CK77" s="27">
        <f>IFERROR(INDEX(Sales!$D$5:$ABF$18,MATCH(UsagePerHour!$B77,Sales!$C$5:$C$18,0),MATCH(UsagePerHour!CK$4,Sales!$D$3:$ABF$3,0))/CK$2*INDEX(Usage!$D$5:$ABF$11,MATCH(UsagePerHour!$B$68,Usage!$C$5:$C$11,0),MATCH(UsagePerHour!CK$4,Usage!$D$3:$ABF$3,0)),"")</f>
        <v>0.37756886227544911</v>
      </c>
      <c r="CL77" s="27">
        <f>IFERROR(INDEX(Sales!$D$5:$ABF$18,MATCH(UsagePerHour!$B77,Sales!$C$5:$C$18,0),MATCH(UsagePerHour!CL$4,Sales!$D$3:$ABF$3,0))/CL$2*INDEX(Usage!$D$5:$ABF$11,MATCH(UsagePerHour!$B$68,Usage!$C$5:$C$11,0),MATCH(UsagePerHour!CL$4,Usage!$D$3:$ABF$3,0)),"")</f>
        <v>0.51460313455286533</v>
      </c>
      <c r="CM77" s="27">
        <f>IFERROR(INDEX(Sales!$D$5:$ABF$18,MATCH(UsagePerHour!$B77,Sales!$C$5:$C$18,0),MATCH(UsagePerHour!CM$4,Sales!$D$3:$ABF$3,0))/CM$2*INDEX(Usage!$D$5:$ABF$11,MATCH(UsagePerHour!$B$68,Usage!$C$5:$C$11,0),MATCH(UsagePerHour!CM$4,Usage!$D$3:$ABF$3,0)),"")</f>
        <v>0.3053600289756972</v>
      </c>
      <c r="CN77" s="27">
        <f>IFERROR(INDEX(Sales!$D$5:$ABF$18,MATCH(UsagePerHour!$B77,Sales!$C$5:$C$18,0),MATCH(UsagePerHour!CN$4,Sales!$D$3:$ABF$3,0))/CN$2*INDEX(Usage!$D$5:$ABF$11,MATCH(UsagePerHour!$B$68,Usage!$C$5:$C$11,0),MATCH(UsagePerHour!CN$4,Usage!$D$3:$ABF$3,0)),"")</f>
        <v>0.1587883481068969</v>
      </c>
      <c r="CO77" s="27">
        <f>IFERROR(INDEX(Sales!$D$5:$ABF$18,MATCH(UsagePerHour!$B77,Sales!$C$5:$C$18,0),MATCH(UsagePerHour!CO$4,Sales!$D$3:$ABF$3,0))/CO$2*INDEX(Usage!$D$5:$ABF$11,MATCH(UsagePerHour!$B$68,Usage!$C$5:$C$11,0),MATCH(UsagePerHour!CO$4,Usage!$D$3:$ABF$3,0)),"")</f>
        <v>0.42934992693159857</v>
      </c>
      <c r="CP77" s="27">
        <f>IFERROR(INDEX(Sales!$D$5:$ABF$18,MATCH(UsagePerHour!$B77,Sales!$C$5:$C$18,0),MATCH(UsagePerHour!CP$4,Sales!$D$3:$ABF$3,0))/CP$2*INDEX(Usage!$D$5:$ABF$11,MATCH(UsagePerHour!$B$68,Usage!$C$5:$C$11,0),MATCH(UsagePerHour!CP$4,Usage!$D$3:$ABF$3,0)),"")</f>
        <v>0.50735184092802799</v>
      </c>
      <c r="CQ77" s="27">
        <f>IFERROR(INDEX(Sales!$D$5:$ABF$18,MATCH(UsagePerHour!$B77,Sales!$C$5:$C$18,0),MATCH(UsagePerHour!CQ$4,Sales!$D$3:$ABF$3,0))/CQ$2*INDEX(Usage!$D$5:$ABF$11,MATCH(UsagePerHour!$B$68,Usage!$C$5:$C$11,0),MATCH(UsagePerHour!CQ$4,Usage!$D$3:$ABF$3,0)),"")</f>
        <v>0.41733598143896611</v>
      </c>
      <c r="CR77" s="27">
        <f>IFERROR(INDEX(Sales!$D$5:$ABF$18,MATCH(UsagePerHour!$B77,Sales!$C$5:$C$18,0),MATCH(UsagePerHour!CR$4,Sales!$D$3:$ABF$3,0))/CR$2*INDEX(Usage!$D$5:$ABF$11,MATCH(UsagePerHour!$B$68,Usage!$C$5:$C$11,0),MATCH(UsagePerHour!CR$4,Usage!$D$3:$ABF$3,0)),"")</f>
        <v>0.37756886227544911</v>
      </c>
      <c r="CS77" s="27">
        <f>IFERROR(INDEX(Sales!$D$5:$ABF$18,MATCH(UsagePerHour!$B77,Sales!$C$5:$C$18,0),MATCH(UsagePerHour!CS$4,Sales!$D$3:$ABF$3,0))/CS$2*INDEX(Usage!$D$5:$ABF$11,MATCH(UsagePerHour!$B$68,Usage!$C$5:$C$11,0),MATCH(UsagePerHour!CS$4,Usage!$D$3:$ABF$3,0)),"")</f>
        <v>0.51460313455286533</v>
      </c>
      <c r="CT77" s="27">
        <f>IFERROR(INDEX(Sales!$D$5:$ABF$18,MATCH(UsagePerHour!$B77,Sales!$C$5:$C$18,0),MATCH(UsagePerHour!CT$4,Sales!$D$3:$ABF$3,0))/CT$2*INDEX(Usage!$D$5:$ABF$11,MATCH(UsagePerHour!$B$68,Usage!$C$5:$C$11,0),MATCH(UsagePerHour!CT$4,Usage!$D$3:$ABF$3,0)),"")</f>
        <v>0.3053600289756972</v>
      </c>
      <c r="CU77" s="27">
        <f>IFERROR(INDEX(Sales!$D$5:$ABF$18,MATCH(UsagePerHour!$B77,Sales!$C$5:$C$18,0),MATCH(UsagePerHour!CU$4,Sales!$D$3:$ABF$3,0))/CU$2*INDEX(Usage!$D$5:$ABF$11,MATCH(UsagePerHour!$B$68,Usage!$C$5:$C$11,0),MATCH(UsagePerHour!CU$4,Usage!$D$3:$ABF$3,0)),"")</f>
        <v>0.1587883481068969</v>
      </c>
      <c r="CV77" s="27">
        <f>IFERROR(INDEX(Sales!$D$5:$ABF$18,MATCH(UsagePerHour!$B77,Sales!$C$5:$C$18,0),MATCH(UsagePerHour!CV$4,Sales!$D$3:$ABF$3,0))/CV$2*INDEX(Usage!$D$5:$ABF$11,MATCH(UsagePerHour!$B$68,Usage!$C$5:$C$11,0),MATCH(UsagePerHour!CV$4,Usage!$D$3:$ABF$3,0)),"")</f>
        <v>0.42934992693159857</v>
      </c>
      <c r="CW77" s="27">
        <f>IFERROR(INDEX(Sales!$D$5:$ABF$18,MATCH(UsagePerHour!$B77,Sales!$C$5:$C$18,0),MATCH(UsagePerHour!CW$4,Sales!$D$3:$ABF$3,0))/CW$2*INDEX(Usage!$D$5:$ABF$11,MATCH(UsagePerHour!$B$68,Usage!$C$5:$C$11,0),MATCH(UsagePerHour!CW$4,Usage!$D$3:$ABF$3,0)),"")</f>
        <v>0.50735184092802799</v>
      </c>
      <c r="CX77" s="27">
        <f>IFERROR(INDEX(Sales!$D$5:$ABF$18,MATCH(UsagePerHour!$B77,Sales!$C$5:$C$18,0),MATCH(UsagePerHour!CX$4,Sales!$D$3:$ABF$3,0))/CX$2*INDEX(Usage!$D$5:$ABF$11,MATCH(UsagePerHour!$B$68,Usage!$C$5:$C$11,0),MATCH(UsagePerHour!CX$4,Usage!$D$3:$ABF$3,0)),"")</f>
        <v>0.41733598143896611</v>
      </c>
      <c r="CY77" s="27">
        <f>IFERROR(INDEX(Sales!$D$5:$ABF$18,MATCH(UsagePerHour!$B77,Sales!$C$5:$C$18,0),MATCH(UsagePerHour!CY$4,Sales!$D$3:$ABF$3,0))/CY$2*INDEX(Usage!$D$5:$ABF$11,MATCH(UsagePerHour!$B$68,Usage!$C$5:$C$11,0),MATCH(UsagePerHour!CY$4,Usage!$D$3:$ABF$3,0)),"")</f>
        <v>0.37756886227544911</v>
      </c>
      <c r="CZ77" s="27">
        <f>IFERROR(INDEX(Sales!$D$5:$ABF$18,MATCH(UsagePerHour!$B77,Sales!$C$5:$C$18,0),MATCH(UsagePerHour!CZ$4,Sales!$D$3:$ABF$3,0))/CZ$2*INDEX(Usage!$D$5:$ABF$11,MATCH(UsagePerHour!$B$68,Usage!$C$5:$C$11,0),MATCH(UsagePerHour!CZ$4,Usage!$D$3:$ABF$3,0)),"")</f>
        <v>0.51460313455286533</v>
      </c>
      <c r="DA77" s="27">
        <f>IFERROR(INDEX(Sales!$D$5:$ABF$18,MATCH(UsagePerHour!$B77,Sales!$C$5:$C$18,0),MATCH(UsagePerHour!DA$4,Sales!$D$3:$ABF$3,0))/DA$2*INDEX(Usage!$D$5:$ABF$11,MATCH(UsagePerHour!$B$68,Usage!$C$5:$C$11,0),MATCH(UsagePerHour!DA$4,Usage!$D$3:$ABF$3,0)),"")</f>
        <v>0.69724383233532938</v>
      </c>
      <c r="DB77" s="27">
        <f>IFERROR(INDEX(Sales!$D$5:$ABF$18,MATCH(UsagePerHour!$B77,Sales!$C$5:$C$18,0),MATCH(UsagePerHour!DB$4,Sales!$D$3:$ABF$3,0))/DB$2*INDEX(Usage!$D$5:$ABF$11,MATCH(UsagePerHour!$B$68,Usage!$C$5:$C$11,0),MATCH(UsagePerHour!DB$4,Usage!$D$3:$ABF$3,0)),"")</f>
        <v>5.9423630361365679E-2</v>
      </c>
      <c r="DC77" s="27">
        <f>IFERROR(INDEX(Sales!$D$5:$ABF$18,MATCH(UsagePerHour!$B77,Sales!$C$5:$C$18,0),MATCH(UsagePerHour!DC$4,Sales!$D$3:$ABF$3,0))/DC$2*INDEX(Usage!$D$5:$ABF$11,MATCH(UsagePerHour!$B$68,Usage!$C$5:$C$11,0),MATCH(UsagePerHour!DC$4,Usage!$D$3:$ABF$3,0)),"")</f>
        <v>0.3715630441944745</v>
      </c>
      <c r="DD77" s="27">
        <f>IFERROR(INDEX(Sales!$D$5:$ABF$18,MATCH(UsagePerHour!$B77,Sales!$C$5:$C$18,0),MATCH(UsagePerHour!DD$4,Sales!$D$3:$ABF$3,0))/DD$2*INDEX(Usage!$D$5:$ABF$11,MATCH(UsagePerHour!$B$68,Usage!$C$5:$C$11,0),MATCH(UsagePerHour!DD$4,Usage!$D$3:$ABF$3,0)),"")</f>
        <v>9.0711035528795336E-2</v>
      </c>
      <c r="DE77" s="27">
        <f>IFERROR(INDEX(Sales!$D$5:$ABF$18,MATCH(UsagePerHour!$B77,Sales!$C$5:$C$18,0),MATCH(UsagePerHour!DE$4,Sales!$D$3:$ABF$3,0))/DE$2*INDEX(Usage!$D$5:$ABF$11,MATCH(UsagePerHour!$B$68,Usage!$C$5:$C$11,0),MATCH(UsagePerHour!DE$4,Usage!$D$3:$ABF$3,0)),"")</f>
        <v>0.13156136490176845</v>
      </c>
      <c r="DF77" s="27">
        <f>IFERROR(INDEX(Sales!$D$5:$ABF$18,MATCH(UsagePerHour!$B77,Sales!$C$5:$C$18,0),MATCH(UsagePerHour!DF$4,Sales!$D$3:$ABF$3,0))/DF$2*INDEX(Usage!$D$5:$ABF$11,MATCH(UsagePerHour!$B$68,Usage!$C$5:$C$11,0),MATCH(UsagePerHour!DF$4,Usage!$D$3:$ABF$3,0)),"")</f>
        <v>0.27006482960772143</v>
      </c>
      <c r="DG77" s="27">
        <f>IFERROR(INDEX(Sales!$D$5:$ABF$18,MATCH(UsagePerHour!$B77,Sales!$C$5:$C$18,0),MATCH(UsagePerHour!DG$4,Sales!$D$3:$ABF$3,0))/DG$2*INDEX(Usage!$D$5:$ABF$11,MATCH(UsagePerHour!$B$68,Usage!$C$5:$C$11,0),MATCH(UsagePerHour!DG$4,Usage!$D$3:$ABF$3,0)),"")</f>
        <v>0.11520432524826518</v>
      </c>
      <c r="DH77" s="27">
        <f>IFERROR(INDEX(Sales!$D$5:$ABF$18,MATCH(UsagePerHour!$B77,Sales!$C$5:$C$18,0),MATCH(UsagePerHour!DH$4,Sales!$D$3:$ABF$3,0))/DH$2*INDEX(Usage!$D$5:$ABF$11,MATCH(UsagePerHour!$B$68,Usage!$C$5:$C$11,0),MATCH(UsagePerHour!DH$4,Usage!$D$3:$ABF$3,0)),"")</f>
        <v>0.14201130323811126</v>
      </c>
      <c r="DI77" s="27">
        <f>IFERROR(INDEX(Sales!$D$5:$ABF$18,MATCH(UsagePerHour!$B77,Sales!$C$5:$C$18,0),MATCH(UsagePerHour!DI$4,Sales!$D$3:$ABF$3,0))/DI$2*INDEX(Usage!$D$5:$ABF$11,MATCH(UsagePerHour!$B$68,Usage!$C$5:$C$11,0),MATCH(UsagePerHour!DI$4,Usage!$D$3:$ABF$3,0)),"")</f>
        <v>0.13203946843757475</v>
      </c>
      <c r="DJ77" s="27">
        <f>IFERROR(INDEX(Sales!$D$5:$ABF$18,MATCH(UsagePerHour!$B77,Sales!$C$5:$C$18,0),MATCH(UsagePerHour!DJ$4,Sales!$D$3:$ABF$3,0))/DJ$2*INDEX(Usage!$D$5:$ABF$11,MATCH(UsagePerHour!$B$68,Usage!$C$5:$C$11,0),MATCH(UsagePerHour!DJ$4,Usage!$D$3:$ABF$3,0)),"")</f>
        <v>0.64975621695081176</v>
      </c>
      <c r="DK77" s="27">
        <f>IFERROR(INDEX(Sales!$D$5:$ABF$18,MATCH(UsagePerHour!$B77,Sales!$C$5:$C$18,0),MATCH(UsagePerHour!DK$4,Sales!$D$3:$ABF$3,0))/DK$2*INDEX(Usage!$D$5:$ABF$11,MATCH(UsagePerHour!$B$68,Usage!$C$5:$C$11,0),MATCH(UsagePerHour!DK$4,Usage!$D$3:$ABF$3,0)),"")</f>
        <v>0.35932284511962403</v>
      </c>
      <c r="DL77" s="27">
        <f>IFERROR(INDEX(Sales!$D$5:$ABF$18,MATCH(UsagePerHour!$B77,Sales!$C$5:$C$18,0),MATCH(UsagePerHour!DL$4,Sales!$D$3:$ABF$3,0))/DL$2*INDEX(Usage!$D$5:$ABF$11,MATCH(UsagePerHour!$B$68,Usage!$C$5:$C$11,0),MATCH(UsagePerHour!DL$4,Usage!$D$3:$ABF$3,0)),"")</f>
        <v>0.30339879787388513</v>
      </c>
      <c r="DM77" s="27">
        <f>IFERROR(INDEX(Sales!$D$5:$ABF$18,MATCH(UsagePerHour!$B77,Sales!$C$5:$C$18,0),MATCH(UsagePerHour!DM$4,Sales!$D$3:$ABF$3,0))/DM$2*INDEX(Usage!$D$5:$ABF$11,MATCH(UsagePerHour!$B$68,Usage!$C$5:$C$11,0),MATCH(UsagePerHour!DM$4,Usage!$D$3:$ABF$3,0)),"")</f>
        <v>0.27013191273465248</v>
      </c>
      <c r="DN77" s="27">
        <f>IFERROR(INDEX(Sales!$D$5:$ABF$18,MATCH(UsagePerHour!$B77,Sales!$C$5:$C$18,0),MATCH(UsagePerHour!DN$4,Sales!$D$3:$ABF$3,0))/DN$2*INDEX(Usage!$D$5:$ABF$11,MATCH(UsagePerHour!$B$68,Usage!$C$5:$C$11,0),MATCH(UsagePerHour!DN$4,Usage!$D$3:$ABF$3,0)),"")</f>
        <v>0.25718416611182515</v>
      </c>
      <c r="DO77" s="27">
        <f>IFERROR(INDEX(Sales!$D$5:$ABF$18,MATCH(UsagePerHour!$B77,Sales!$C$5:$C$18,0),MATCH(UsagePerHour!DO$4,Sales!$D$3:$ABF$3,0))/DO$2*INDEX(Usage!$D$5:$ABF$11,MATCH(UsagePerHour!$B$68,Usage!$C$5:$C$11,0),MATCH(UsagePerHour!DO$4,Usage!$D$3:$ABF$3,0)),"")</f>
        <v>0.24024428706597473</v>
      </c>
      <c r="DP77" s="27">
        <f>IFERROR(INDEX(Sales!$D$5:$ABF$18,MATCH(UsagePerHour!$B77,Sales!$C$5:$C$18,0),MATCH(UsagePerHour!DP$4,Sales!$D$3:$ABF$3,0))/DP$2*INDEX(Usage!$D$5:$ABF$11,MATCH(UsagePerHour!$B$68,Usage!$C$5:$C$11,0),MATCH(UsagePerHour!DP$4,Usage!$D$3:$ABF$3,0)),"")</f>
        <v>0.42338935297641384</v>
      </c>
      <c r="DQ77" s="27">
        <f>IFERROR(INDEX(Sales!$D$5:$ABF$18,MATCH(UsagePerHour!$B77,Sales!$C$5:$C$18,0),MATCH(UsagePerHour!DQ$4,Sales!$D$3:$ABF$3,0))/DQ$2*INDEX(Usage!$D$5:$ABF$11,MATCH(UsagePerHour!$B$68,Usage!$C$5:$C$11,0),MATCH(UsagePerHour!DQ$4,Usage!$D$3:$ABF$3,0)),"")</f>
        <v>0.23142369292522183</v>
      </c>
      <c r="DR77" s="27">
        <f>IFERROR(INDEX(Sales!$D$5:$ABF$18,MATCH(UsagePerHour!$B77,Sales!$C$5:$C$18,0),MATCH(UsagePerHour!DR$4,Sales!$D$3:$ABF$3,0))/DR$2*INDEX(Usage!$D$5:$ABF$11,MATCH(UsagePerHour!$B$68,Usage!$C$5:$C$11,0),MATCH(UsagePerHour!DR$4,Usage!$D$3:$ABF$3,0)),"")</f>
        <v>0.10929036890108486</v>
      </c>
      <c r="DS77" s="27">
        <f>IFERROR(INDEX(Sales!$D$5:$ABF$18,MATCH(UsagePerHour!$B77,Sales!$C$5:$C$18,0),MATCH(UsagePerHour!DS$4,Sales!$D$3:$ABF$3,0))/DS$2*INDEX(Usage!$D$5:$ABF$11,MATCH(UsagePerHour!$B$68,Usage!$C$5:$C$11,0),MATCH(UsagePerHour!DS$4,Usage!$D$3:$ABF$3,0)),"")</f>
        <v>0.43120613783965056</v>
      </c>
      <c r="DT77" s="27">
        <f>IFERROR(INDEX(Sales!$D$5:$ABF$18,MATCH(UsagePerHour!$B77,Sales!$C$5:$C$18,0),MATCH(UsagePerHour!DT$4,Sales!$D$3:$ABF$3,0))/DT$2*INDEX(Usage!$D$5:$ABF$11,MATCH(UsagePerHour!$B$68,Usage!$C$5:$C$11,0),MATCH(UsagePerHour!DT$4,Usage!$D$3:$ABF$3,0)),"")</f>
        <v>0.34336444007858541</v>
      </c>
      <c r="DU77" s="27">
        <f>IFERROR(INDEX(Sales!$D$5:$ABF$18,MATCH(UsagePerHour!$B77,Sales!$C$5:$C$18,0),MATCH(UsagePerHour!DU$4,Sales!$D$3:$ABF$3,0))/DU$2*INDEX(Usage!$D$5:$ABF$11,MATCH(UsagePerHour!$B$68,Usage!$C$5:$C$11,0),MATCH(UsagePerHour!DU$4,Usage!$D$3:$ABF$3,0)),"")</f>
        <v>0.23826573223428593</v>
      </c>
      <c r="DV77" s="27">
        <f>IFERROR(INDEX(Sales!$D$5:$ABF$18,MATCH(UsagePerHour!$B77,Sales!$C$5:$C$18,0),MATCH(UsagePerHour!DV$4,Sales!$D$3:$ABF$3,0))/DV$2*INDEX(Usage!$D$5:$ABF$11,MATCH(UsagePerHour!$B$68,Usage!$C$5:$C$11,0),MATCH(UsagePerHour!DV$4,Usage!$D$3:$ABF$3,0)),"")</f>
        <v>0.14150716049382717</v>
      </c>
      <c r="DW77" s="27">
        <f>IFERROR(INDEX(Sales!$D$5:$ABF$18,MATCH(UsagePerHour!$B77,Sales!$C$5:$C$18,0),MATCH(UsagePerHour!DW$4,Sales!$D$3:$ABF$3,0))/DW$2*INDEX(Usage!$D$5:$ABF$11,MATCH(UsagePerHour!$B$68,Usage!$C$5:$C$11,0),MATCH(UsagePerHour!DW$4,Usage!$D$3:$ABF$3,0)),"")</f>
        <v>0.3372114652912826</v>
      </c>
      <c r="DX77" s="27">
        <f>IFERROR(INDEX(Sales!$D$5:$ABF$18,MATCH(UsagePerHour!$B77,Sales!$C$5:$C$18,0),MATCH(UsagePerHour!DX$4,Sales!$D$3:$ABF$3,0))/DX$2*INDEX(Usage!$D$5:$ABF$11,MATCH(UsagePerHour!$B$68,Usage!$C$5:$C$11,0),MATCH(UsagePerHour!DX$4,Usage!$D$3:$ABF$3,0)),"")</f>
        <v>0.5581698525896992</v>
      </c>
      <c r="DY77" s="27">
        <f>IFERROR(INDEX(Sales!$D$5:$ABF$18,MATCH(UsagePerHour!$B77,Sales!$C$5:$C$18,0),MATCH(UsagePerHour!DY$4,Sales!$D$3:$ABF$3,0))/DY$2*INDEX(Usage!$D$5:$ABF$11,MATCH(UsagePerHour!$B$68,Usage!$C$5:$C$11,0),MATCH(UsagePerHour!DY$4,Usage!$D$3:$ABF$3,0)),"")</f>
        <v>0.16335277629553305</v>
      </c>
      <c r="DZ77" s="27">
        <f>IFERROR(INDEX(Sales!$D$5:$ABF$18,MATCH(UsagePerHour!$B77,Sales!$C$5:$C$18,0),MATCH(UsagePerHour!DZ$4,Sales!$D$3:$ABF$3,0))/DZ$2*INDEX(Usage!$D$5:$ABF$11,MATCH(UsagePerHour!$B$68,Usage!$C$5:$C$11,0),MATCH(UsagePerHour!DZ$4,Usage!$D$3:$ABF$3,0)),"")</f>
        <v>0.26108892067739892</v>
      </c>
      <c r="EA77" s="27">
        <f>IFERROR(INDEX(Sales!$D$5:$ABF$18,MATCH(UsagePerHour!$B77,Sales!$C$5:$C$18,0),MATCH(UsagePerHour!EA$4,Sales!$D$3:$ABF$3,0))/EA$2*INDEX(Usage!$D$5:$ABF$11,MATCH(UsagePerHour!$B$68,Usage!$C$5:$C$11,0),MATCH(UsagePerHour!EA$4,Usage!$D$3:$ABF$3,0)),"")</f>
        <v>0.26166035258315518</v>
      </c>
      <c r="EB77" s="27">
        <f>IFERROR(INDEX(Sales!$D$5:$ABF$18,MATCH(UsagePerHour!$B77,Sales!$C$5:$C$18,0),MATCH(UsagePerHour!EB$4,Sales!$D$3:$ABF$3,0))/EB$2*INDEX(Usage!$D$5:$ABF$11,MATCH(UsagePerHour!$B$68,Usage!$C$5:$C$11,0),MATCH(UsagePerHour!EB$4,Usage!$D$3:$ABF$3,0)),"")</f>
        <v>0.10577084072366087</v>
      </c>
      <c r="EC77" s="27">
        <f>IFERROR(INDEX(Sales!$D$5:$ABF$18,MATCH(UsagePerHour!$B77,Sales!$C$5:$C$18,0),MATCH(UsagePerHour!EC$4,Sales!$D$3:$ABF$3,0))/EC$2*INDEX(Usage!$D$5:$ABF$11,MATCH(UsagePerHour!$B$68,Usage!$C$5:$C$11,0),MATCH(UsagePerHour!EC$4,Usage!$D$3:$ABF$3,0)),"")</f>
        <v>0.32373190303589006</v>
      </c>
      <c r="ED77" s="27">
        <f>IFERROR(INDEX(Sales!$D$5:$ABF$18,MATCH(UsagePerHour!$B77,Sales!$C$5:$C$18,0),MATCH(UsagePerHour!ED$4,Sales!$D$3:$ABF$3,0))/ED$2*INDEX(Usage!$D$5:$ABF$11,MATCH(UsagePerHour!$B$68,Usage!$C$5:$C$11,0),MATCH(UsagePerHour!ED$4,Usage!$D$3:$ABF$3,0)),"")</f>
        <v>0.24268051132149554</v>
      </c>
      <c r="EE77" s="27">
        <f>IFERROR(INDEX(Sales!$D$5:$ABF$18,MATCH(UsagePerHour!$B77,Sales!$C$5:$C$18,0),MATCH(UsagePerHour!EE$4,Sales!$D$3:$ABF$3,0))/EE$2*INDEX(Usage!$D$5:$ABF$11,MATCH(UsagePerHour!$B$68,Usage!$C$5:$C$11,0),MATCH(UsagePerHour!EE$4,Usage!$D$3:$ABF$3,0)),"")</f>
        <v>0.4227442195113974</v>
      </c>
      <c r="EF77" s="27">
        <f>IFERROR(INDEX(Sales!$D$5:$ABF$18,MATCH(UsagePerHour!$B77,Sales!$C$5:$C$18,0),MATCH(UsagePerHour!EF$4,Sales!$D$3:$ABF$3,0))/EF$2*INDEX(Usage!$D$5:$ABF$11,MATCH(UsagePerHour!$B$68,Usage!$C$5:$C$11,0),MATCH(UsagePerHour!EF$4,Usage!$D$3:$ABF$3,0)),"")</f>
        <v>0.11535583236770953</v>
      </c>
      <c r="EG77" s="27">
        <f>IFERROR(INDEX(Sales!$D$5:$ABF$18,MATCH(UsagePerHour!$B77,Sales!$C$5:$C$18,0),MATCH(UsagePerHour!EG$4,Sales!$D$3:$ABF$3,0))/EG$2*INDEX(Usage!$D$5:$ABF$11,MATCH(UsagePerHour!$B$68,Usage!$C$5:$C$11,0),MATCH(UsagePerHour!EG$4,Usage!$D$3:$ABF$3,0)),"")</f>
        <v>0.30909792522824664</v>
      </c>
      <c r="EH77" s="27">
        <f>IFERROR(INDEX(Sales!$D$5:$ABF$18,MATCH(UsagePerHour!$B77,Sales!$C$5:$C$18,0),MATCH(UsagePerHour!EH$4,Sales!$D$3:$ABF$3,0))/EH$2*INDEX(Usage!$D$5:$ABF$11,MATCH(UsagePerHour!$B$68,Usage!$C$5:$C$11,0),MATCH(UsagePerHour!EH$4,Usage!$D$3:$ABF$3,0)),"")</f>
        <v>0.43609853528628501</v>
      </c>
      <c r="EI77" s="27">
        <f>IFERROR(INDEX(Sales!$D$5:$ABF$18,MATCH(UsagePerHour!$B77,Sales!$C$5:$C$18,0),MATCH(UsagePerHour!EI$4,Sales!$D$3:$ABF$3,0))/EI$2*INDEX(Usage!$D$5:$ABF$11,MATCH(UsagePerHour!$B$68,Usage!$C$5:$C$11,0),MATCH(UsagePerHour!EI$4,Usage!$D$3:$ABF$3,0)),"")</f>
        <v>0.34380323271090119</v>
      </c>
      <c r="EJ77" s="27">
        <f>IFERROR(INDEX(Sales!$D$5:$ABF$18,MATCH(UsagePerHour!$B77,Sales!$C$5:$C$18,0),MATCH(UsagePerHour!EJ$4,Sales!$D$3:$ABF$3,0))/EJ$2*INDEX(Usage!$D$5:$ABF$11,MATCH(UsagePerHour!$B$68,Usage!$C$5:$C$11,0),MATCH(UsagePerHour!EJ$4,Usage!$D$3:$ABF$3,0)),"")</f>
        <v>6.8662066014015935E-2</v>
      </c>
      <c r="EK77" s="27">
        <f>IFERROR(INDEX(Sales!$D$5:$ABF$18,MATCH(UsagePerHour!$B77,Sales!$C$5:$C$18,0),MATCH(UsagePerHour!EK$4,Sales!$D$3:$ABF$3,0))/EK$2*INDEX(Usage!$D$5:$ABF$11,MATCH(UsagePerHour!$B$68,Usage!$C$5:$C$11,0),MATCH(UsagePerHour!EK$4,Usage!$D$3:$ABF$3,0)),"")</f>
        <v>0.13440676842035454</v>
      </c>
      <c r="EL77" s="27">
        <f>IFERROR(INDEX(Sales!$D$5:$ABF$18,MATCH(UsagePerHour!$B77,Sales!$C$5:$C$18,0),MATCH(UsagePerHour!EL$4,Sales!$D$3:$ABF$3,0))/EL$2*INDEX(Usage!$D$5:$ABF$11,MATCH(UsagePerHour!$B$68,Usage!$C$5:$C$11,0),MATCH(UsagePerHour!EL$4,Usage!$D$3:$ABF$3,0)),"")</f>
        <v>0.28951302804592755</v>
      </c>
      <c r="EM77" s="27">
        <f>IFERROR(INDEX(Sales!$D$5:$ABF$18,MATCH(UsagePerHour!$B77,Sales!$C$5:$C$18,0),MATCH(UsagePerHour!EM$4,Sales!$D$3:$ABF$3,0))/EM$2*INDEX(Usage!$D$5:$ABF$11,MATCH(UsagePerHour!$B$68,Usage!$C$5:$C$11,0),MATCH(UsagePerHour!EM$4,Usage!$D$3:$ABF$3,0)),"")</f>
        <v>0.28537060542550996</v>
      </c>
      <c r="EN77" s="27">
        <f>IFERROR(INDEX(Sales!$D$5:$ABF$18,MATCH(UsagePerHour!$B77,Sales!$C$5:$C$18,0),MATCH(UsagePerHour!EN$4,Sales!$D$3:$ABF$3,0))/EN$2*INDEX(Usage!$D$5:$ABF$11,MATCH(UsagePerHour!$B$68,Usage!$C$5:$C$11,0),MATCH(UsagePerHour!EN$4,Usage!$D$3:$ABF$3,0)),"")</f>
        <v>0.56051744839072004</v>
      </c>
      <c r="EO77" s="27">
        <f>IFERROR(INDEX(Sales!$D$5:$ABF$18,MATCH(UsagePerHour!$B77,Sales!$C$5:$C$18,0),MATCH(UsagePerHour!EO$4,Sales!$D$3:$ABF$3,0))/EO$2*INDEX(Usage!$D$5:$ABF$11,MATCH(UsagePerHour!$B$68,Usage!$C$5:$C$11,0),MATCH(UsagePerHour!EO$4,Usage!$D$3:$ABF$3,0)),"")</f>
        <v>0.25262815311499676</v>
      </c>
      <c r="EP77" s="27">
        <f>IFERROR(INDEX(Sales!$D$5:$ABF$18,MATCH(UsagePerHour!$B77,Sales!$C$5:$C$18,0),MATCH(UsagePerHour!EP$4,Sales!$D$3:$ABF$3,0))/EP$2*INDEX(Usage!$D$5:$ABF$11,MATCH(UsagePerHour!$B$68,Usage!$C$5:$C$11,0),MATCH(UsagePerHour!EP$4,Usage!$D$3:$ABF$3,0)),"")</f>
        <v>0.22793737184032503</v>
      </c>
      <c r="EQ77" s="27">
        <f>IFERROR(INDEX(Sales!$D$5:$ABF$18,MATCH(UsagePerHour!$B77,Sales!$C$5:$C$18,0),MATCH(UsagePerHour!EQ$4,Sales!$D$3:$ABF$3,0))/EQ$2*INDEX(Usage!$D$5:$ABF$11,MATCH(UsagePerHour!$B$68,Usage!$C$5:$C$11,0),MATCH(UsagePerHour!EQ$4,Usage!$D$3:$ABF$3,0)),"")</f>
        <v>0.47763786365610073</v>
      </c>
      <c r="ER77" s="27">
        <f>IFERROR(INDEX(Sales!$D$5:$ABF$18,MATCH(UsagePerHour!$B77,Sales!$C$5:$C$18,0),MATCH(UsagePerHour!ER$4,Sales!$D$3:$ABF$3,0))/ER$2*INDEX(Usage!$D$5:$ABF$11,MATCH(UsagePerHour!$B$68,Usage!$C$5:$C$11,0),MATCH(UsagePerHour!ER$4,Usage!$D$3:$ABF$3,0)),"")</f>
        <v>0.31040974529346627</v>
      </c>
      <c r="ES77" s="27">
        <f>IFERROR(INDEX(Sales!$D$5:$ABF$18,MATCH(UsagePerHour!$B77,Sales!$C$5:$C$18,0),MATCH(UsagePerHour!ES$4,Sales!$D$3:$ABF$3,0))/ES$2*INDEX(Usage!$D$5:$ABF$11,MATCH(UsagePerHour!$B$68,Usage!$C$5:$C$11,0),MATCH(UsagePerHour!ES$4,Usage!$D$3:$ABF$3,0)),"")</f>
        <v>0.42503666650616617</v>
      </c>
      <c r="ET77" s="27">
        <f>IFERROR(INDEX(Sales!$D$5:$ABF$18,MATCH(UsagePerHour!$B77,Sales!$C$5:$C$18,0),MATCH(UsagePerHour!ET$4,Sales!$D$3:$ABF$3,0))/ET$2*INDEX(Usage!$D$5:$ABF$11,MATCH(UsagePerHour!$B$68,Usage!$C$5:$C$11,0),MATCH(UsagePerHour!ET$4,Usage!$D$3:$ABF$3,0)),"")</f>
        <v>0.16708982947996717</v>
      </c>
      <c r="EU77" s="27">
        <f>IFERROR(INDEX(Sales!$D$5:$ABF$18,MATCH(UsagePerHour!$B77,Sales!$C$5:$C$18,0),MATCH(UsagePerHour!EU$4,Sales!$D$3:$ABF$3,0))/EU$2*INDEX(Usage!$D$5:$ABF$11,MATCH(UsagePerHour!$B$68,Usage!$C$5:$C$11,0),MATCH(UsagePerHour!EU$4,Usage!$D$3:$ABF$3,0)),"")</f>
        <v>1.2431746018019094</v>
      </c>
      <c r="EV77" s="27">
        <f>IFERROR(INDEX(Sales!$D$5:$ABF$18,MATCH(UsagePerHour!$B77,Sales!$C$5:$C$18,0),MATCH(UsagePerHour!EV$4,Sales!$D$3:$ABF$3,0))/EV$2*INDEX(Usage!$D$5:$ABF$11,MATCH(UsagePerHour!$B$68,Usage!$C$5:$C$11,0),MATCH(UsagePerHour!EV$4,Usage!$D$3:$ABF$3,0)),"")</f>
        <v>0.3290070389156754</v>
      </c>
      <c r="EW77" s="27">
        <f>IFERROR(INDEX(Sales!$D$5:$ABF$18,MATCH(UsagePerHour!$B77,Sales!$C$5:$C$18,0),MATCH(UsagePerHour!EW$4,Sales!$D$3:$ABF$3,0))/EW$2*INDEX(Usage!$D$5:$ABF$11,MATCH(UsagePerHour!$B$68,Usage!$C$5:$C$11,0),MATCH(UsagePerHour!EW$4,Usage!$D$3:$ABF$3,0)),"")</f>
        <v>0.38819482269300237</v>
      </c>
      <c r="EX77" s="27">
        <f>IFERROR(INDEX(Sales!$D$5:$ABF$18,MATCH(UsagePerHour!$B77,Sales!$C$5:$C$18,0),MATCH(UsagePerHour!EX$4,Sales!$D$3:$ABF$3,0))/EX$2*INDEX(Usage!$D$5:$ABF$11,MATCH(UsagePerHour!$B$68,Usage!$C$5:$C$11,0),MATCH(UsagePerHour!EX$4,Usage!$D$3:$ABF$3,0)),"")</f>
        <v>0.13838758364978396</v>
      </c>
      <c r="EY77" s="27">
        <f>IFERROR(INDEX(Sales!$D$5:$ABF$18,MATCH(UsagePerHour!$B77,Sales!$C$5:$C$18,0),MATCH(UsagePerHour!EY$4,Sales!$D$3:$ABF$3,0))/EY$2*INDEX(Usage!$D$5:$ABF$11,MATCH(UsagePerHour!$B$68,Usage!$C$5:$C$11,0),MATCH(UsagePerHour!EY$4,Usage!$D$3:$ABF$3,0)),"")</f>
        <v>0.22419525659681072</v>
      </c>
      <c r="EZ77" s="27">
        <f>IFERROR(INDEX(Sales!$D$5:$ABF$18,MATCH(UsagePerHour!$B77,Sales!$C$5:$C$18,0),MATCH(UsagePerHour!EZ$4,Sales!$D$3:$ABF$3,0))/EZ$2*INDEX(Usage!$D$5:$ABF$11,MATCH(UsagePerHour!$B$68,Usage!$C$5:$C$11,0),MATCH(UsagePerHour!EZ$4,Usage!$D$3:$ABF$3,0)),"")</f>
        <v>0.37297036163324715</v>
      </c>
      <c r="FA77" s="27">
        <f>IFERROR(INDEX(Sales!$D$5:$ABF$18,MATCH(UsagePerHour!$B77,Sales!$C$5:$C$18,0),MATCH(UsagePerHour!FA$4,Sales!$D$3:$ABF$3,0))/FA$2*INDEX(Usage!$D$5:$ABF$11,MATCH(UsagePerHour!$B$68,Usage!$C$5:$C$11,0),MATCH(UsagePerHour!FA$4,Usage!$D$3:$ABF$3,0)),"")</f>
        <v>0.16518993366082182</v>
      </c>
      <c r="FB77" s="27">
        <f>IFERROR(INDEX(Sales!$D$5:$ABF$18,MATCH(UsagePerHour!$B77,Sales!$C$5:$C$18,0),MATCH(UsagePerHour!FB$4,Sales!$D$3:$ABF$3,0))/FB$2*INDEX(Usage!$D$5:$ABF$11,MATCH(UsagePerHour!$B$68,Usage!$C$5:$C$11,0),MATCH(UsagePerHour!FB$4,Usage!$D$3:$ABF$3,0)),"")</f>
        <v>0.24808159541597874</v>
      </c>
      <c r="FC77" s="27">
        <f>IFERROR(INDEX(Sales!$D$5:$ABF$18,MATCH(UsagePerHour!$B77,Sales!$C$5:$C$18,0),MATCH(UsagePerHour!FC$4,Sales!$D$3:$ABF$3,0))/FC$2*INDEX(Usage!$D$5:$ABF$11,MATCH(UsagePerHour!$B$68,Usage!$C$5:$C$11,0),MATCH(UsagePerHour!FC$4,Usage!$D$3:$ABF$3,0)),"")</f>
        <v>0.34675439706440597</v>
      </c>
      <c r="FD77" s="27">
        <f>IFERROR(INDEX(Sales!$D$5:$ABF$18,MATCH(UsagePerHour!$B77,Sales!$C$5:$C$18,0),MATCH(UsagePerHour!FD$4,Sales!$D$3:$ABF$3,0))/FD$2*INDEX(Usage!$D$5:$ABF$11,MATCH(UsagePerHour!$B$68,Usage!$C$5:$C$11,0),MATCH(UsagePerHour!FD$4,Usage!$D$3:$ABF$3,0)),"")</f>
        <v>3.9356515389076231E-2</v>
      </c>
      <c r="FE77" s="27">
        <f>IFERROR(INDEX(Sales!$D$5:$ABF$18,MATCH(UsagePerHour!$B77,Sales!$C$5:$C$18,0),MATCH(UsagePerHour!FE$4,Sales!$D$3:$ABF$3,0))/FE$2*INDEX(Usage!$D$5:$ABF$11,MATCH(UsagePerHour!$B$68,Usage!$C$5:$C$11,0),MATCH(UsagePerHour!FE$4,Usage!$D$3:$ABF$3,0)),"")</f>
        <v>0.70225443883368621</v>
      </c>
      <c r="FF77" s="27">
        <f>IFERROR(INDEX(Sales!$D$5:$ABF$18,MATCH(UsagePerHour!$B77,Sales!$C$5:$C$18,0),MATCH(UsagePerHour!FF$4,Sales!$D$3:$ABF$3,0))/FF$2*INDEX(Usage!$D$5:$ABF$11,MATCH(UsagePerHour!$B$68,Usage!$C$5:$C$11,0),MATCH(UsagePerHour!FF$4,Usage!$D$3:$ABF$3,0)),"")</f>
        <v>0.16087380662698805</v>
      </c>
      <c r="FG77" s="27">
        <f>IFERROR(INDEX(Sales!$D$5:$ABF$18,MATCH(UsagePerHour!$B77,Sales!$C$5:$C$18,0),MATCH(UsagePerHour!FG$4,Sales!$D$3:$ABF$3,0))/FG$2*INDEX(Usage!$D$5:$ABF$11,MATCH(UsagePerHour!$B$68,Usage!$C$5:$C$11,0),MATCH(UsagePerHour!FG$4,Usage!$D$3:$ABF$3,0)),"")</f>
        <v>0.24651567099007021</v>
      </c>
      <c r="FH77" s="27">
        <f>IFERROR(INDEX(Sales!$D$5:$ABF$18,MATCH(UsagePerHour!$B77,Sales!$C$5:$C$18,0),MATCH(UsagePerHour!FH$4,Sales!$D$3:$ABF$3,0))/FH$2*INDEX(Usage!$D$5:$ABF$11,MATCH(UsagePerHour!$B$68,Usage!$C$5:$C$11,0),MATCH(UsagePerHour!FH$4,Usage!$D$3:$ABF$3,0)),"")</f>
        <v>0.25281007306649511</v>
      </c>
      <c r="FI77" s="27">
        <f>IFERROR(INDEX(Sales!$D$5:$ABF$18,MATCH(UsagePerHour!$B77,Sales!$C$5:$C$18,0),MATCH(UsagePerHour!FI$4,Sales!$D$3:$ABF$3,0))/FI$2*INDEX(Usage!$D$5:$ABF$11,MATCH(UsagePerHour!$B$68,Usage!$C$5:$C$11,0),MATCH(UsagePerHour!FI$4,Usage!$D$3:$ABF$3,0)),"")</f>
        <v>0.58833555549508854</v>
      </c>
      <c r="FJ77" s="27">
        <f>IFERROR(INDEX(Sales!$D$5:$ABF$18,MATCH(UsagePerHour!$B77,Sales!$C$5:$C$18,0),MATCH(UsagePerHour!FJ$4,Sales!$D$3:$ABF$3,0))/FJ$2*INDEX(Usage!$D$5:$ABF$11,MATCH(UsagePerHour!$B$68,Usage!$C$5:$C$11,0),MATCH(UsagePerHour!FJ$4,Usage!$D$3:$ABF$3,0)),"")</f>
        <v>0.38649104144006308</v>
      </c>
      <c r="FK77" s="27">
        <f>IFERROR(INDEX(Sales!$D$5:$ABF$18,MATCH(UsagePerHour!$B77,Sales!$C$5:$C$18,0),MATCH(UsagePerHour!FK$4,Sales!$D$3:$ABF$3,0))/FK$2*INDEX(Usage!$D$5:$ABF$11,MATCH(UsagePerHour!$B$68,Usage!$C$5:$C$11,0),MATCH(UsagePerHour!FK$4,Usage!$D$3:$ABF$3,0)),"")</f>
        <v>0.11584467801499029</v>
      </c>
      <c r="FL77" s="27">
        <f>IFERROR(INDEX(Sales!$D$5:$ABF$18,MATCH(UsagePerHour!$B77,Sales!$C$5:$C$18,0),MATCH(UsagePerHour!FL$4,Sales!$D$3:$ABF$3,0))/FL$2*INDEX(Usage!$D$5:$ABF$11,MATCH(UsagePerHour!$B$68,Usage!$C$5:$C$11,0),MATCH(UsagePerHour!FL$4,Usage!$D$3:$ABF$3,0)),"")</f>
        <v>0.17523409856654631</v>
      </c>
      <c r="FM77" s="27">
        <f>IFERROR(INDEX(Sales!$D$5:$ABF$18,MATCH(UsagePerHour!$B77,Sales!$C$5:$C$18,0),MATCH(UsagePerHour!FM$4,Sales!$D$3:$ABF$3,0))/FM$2*INDEX(Usage!$D$5:$ABF$11,MATCH(UsagePerHour!$B$68,Usage!$C$5:$C$11,0),MATCH(UsagePerHour!FM$4,Usage!$D$3:$ABF$3,0)),"")</f>
        <v>0.14124763146366309</v>
      </c>
      <c r="FN77" s="27">
        <f>IFERROR(INDEX(Sales!$D$5:$ABF$18,MATCH(UsagePerHour!$B77,Sales!$C$5:$C$18,0),MATCH(UsagePerHour!FN$4,Sales!$D$3:$ABF$3,0))/FN$2*INDEX(Usage!$D$5:$ABF$11,MATCH(UsagePerHour!$B$68,Usage!$C$5:$C$11,0),MATCH(UsagePerHour!FN$4,Usage!$D$3:$ABF$3,0)),"")</f>
        <v>0.29340628526028345</v>
      </c>
      <c r="FO77" s="27">
        <f>IFERROR(INDEX(Sales!$D$5:$ABF$18,MATCH(UsagePerHour!$B77,Sales!$C$5:$C$18,0),MATCH(UsagePerHour!FO$4,Sales!$D$3:$ABF$3,0))/FO$2*INDEX(Usage!$D$5:$ABF$11,MATCH(UsagePerHour!$B$68,Usage!$C$5:$C$11,0),MATCH(UsagePerHour!FO$4,Usage!$D$3:$ABF$3,0)),"")</f>
        <v>0.38786982248520707</v>
      </c>
      <c r="FP77" s="27">
        <f>IFERROR(INDEX(Sales!$D$5:$ABF$18,MATCH(UsagePerHour!$B77,Sales!$C$5:$C$18,0),MATCH(UsagePerHour!FP$4,Sales!$D$3:$ABF$3,0))/FP$2*INDEX(Usage!$D$5:$ABF$11,MATCH(UsagePerHour!$B$68,Usage!$C$5:$C$11,0),MATCH(UsagePerHour!FP$4,Usage!$D$3:$ABF$3,0)),"")</f>
        <v>0.23613021823239622</v>
      </c>
      <c r="FQ77" s="27">
        <f>IFERROR(INDEX(Sales!$D$5:$ABF$18,MATCH(UsagePerHour!$B77,Sales!$C$5:$C$18,0),MATCH(UsagePerHour!FQ$4,Sales!$D$3:$ABF$3,0))/FQ$2*INDEX(Usage!$D$5:$ABF$11,MATCH(UsagePerHour!$B$68,Usage!$C$5:$C$11,0),MATCH(UsagePerHour!FQ$4,Usage!$D$3:$ABF$3,0)),"")</f>
        <v>0.42743988875538336</v>
      </c>
      <c r="FR77" s="27">
        <f>IFERROR(INDEX(Sales!$D$5:$ABF$18,MATCH(UsagePerHour!$B77,Sales!$C$5:$C$18,0),MATCH(UsagePerHour!FR$4,Sales!$D$3:$ABF$3,0))/FR$2*INDEX(Usage!$D$5:$ABF$11,MATCH(UsagePerHour!$B$68,Usage!$C$5:$C$11,0),MATCH(UsagePerHour!FR$4,Usage!$D$3:$ABF$3,0)),"")</f>
        <v>0.1738113790463692</v>
      </c>
      <c r="FS77" s="27">
        <f>IFERROR(INDEX(Sales!$D$5:$ABF$18,MATCH(UsagePerHour!$B77,Sales!$C$5:$C$18,0),MATCH(UsagePerHour!FS$4,Sales!$D$3:$ABF$3,0))/FS$2*INDEX(Usage!$D$5:$ABF$11,MATCH(UsagePerHour!$B$68,Usage!$C$5:$C$11,0),MATCH(UsagePerHour!FS$4,Usage!$D$3:$ABF$3,0)),"")</f>
        <v>0.40948986265533027</v>
      </c>
      <c r="FT77" s="27">
        <f>IFERROR(INDEX(Sales!$D$5:$ABF$18,MATCH(UsagePerHour!$B77,Sales!$C$5:$C$18,0),MATCH(UsagePerHour!FT$4,Sales!$D$3:$ABF$3,0))/FT$2*INDEX(Usage!$D$5:$ABF$11,MATCH(UsagePerHour!$B$68,Usage!$C$5:$C$11,0),MATCH(UsagePerHour!FT$4,Usage!$D$3:$ABF$3,0)),"")</f>
        <v>0.28564274745581847</v>
      </c>
      <c r="FU77" s="27">
        <f>IFERROR(INDEX(Sales!$D$5:$ABF$18,MATCH(UsagePerHour!$B77,Sales!$C$5:$C$18,0),MATCH(UsagePerHour!FU$4,Sales!$D$3:$ABF$3,0))/FU$2*INDEX(Usage!$D$5:$ABF$11,MATCH(UsagePerHour!$B$68,Usage!$C$5:$C$11,0),MATCH(UsagePerHour!FU$4,Usage!$D$3:$ABF$3,0)),"")</f>
        <v>0.2453975750966273</v>
      </c>
      <c r="FV77" s="27">
        <f>IFERROR(INDEX(Sales!$D$5:$ABF$18,MATCH(UsagePerHour!$B77,Sales!$C$5:$C$18,0),MATCH(UsagePerHour!FV$4,Sales!$D$3:$ABF$3,0))/FV$2*INDEX(Usage!$D$5:$ABF$11,MATCH(UsagePerHour!$B$68,Usage!$C$5:$C$11,0),MATCH(UsagePerHour!FV$4,Usage!$D$3:$ABF$3,0)),"")</f>
        <v>0.19762703636545353</v>
      </c>
      <c r="FW77" s="27">
        <f>IFERROR(INDEX(Sales!$D$5:$ABF$18,MATCH(UsagePerHour!$B77,Sales!$C$5:$C$18,0),MATCH(UsagePerHour!FW$4,Sales!$D$3:$ABF$3,0))/FW$2*INDEX(Usage!$D$5:$ABF$11,MATCH(UsagePerHour!$B$68,Usage!$C$5:$C$11,0),MATCH(UsagePerHour!FW$4,Usage!$D$3:$ABF$3,0)),"")</f>
        <v>0.4278724020531911</v>
      </c>
      <c r="FX77" s="27">
        <f>IFERROR(INDEX(Sales!$D$5:$ABF$18,MATCH(UsagePerHour!$B77,Sales!$C$5:$C$18,0),MATCH(UsagePerHour!FX$4,Sales!$D$3:$ABF$3,0))/FX$2*INDEX(Usage!$D$5:$ABF$11,MATCH(UsagePerHour!$B$68,Usage!$C$5:$C$11,0),MATCH(UsagePerHour!FX$4,Usage!$D$3:$ABF$3,0)),"")</f>
        <v>0.40186072687941332</v>
      </c>
      <c r="FY77" s="27">
        <f>IFERROR(INDEX(Sales!$D$5:$ABF$18,MATCH(UsagePerHour!$B77,Sales!$C$5:$C$18,0),MATCH(UsagePerHour!FY$4,Sales!$D$3:$ABF$3,0))/FY$2*INDEX(Usage!$D$5:$ABF$11,MATCH(UsagePerHour!$B$68,Usage!$C$5:$C$11,0),MATCH(UsagePerHour!FY$4,Usage!$D$3:$ABF$3,0)),"")</f>
        <v>0.14311882583686714</v>
      </c>
      <c r="FZ77" s="27">
        <f>IFERROR(INDEX(Sales!$D$5:$ABF$18,MATCH(UsagePerHour!$B77,Sales!$C$5:$C$18,0),MATCH(UsagePerHour!FZ$4,Sales!$D$3:$ABF$3,0))/FZ$2*INDEX(Usage!$D$5:$ABF$11,MATCH(UsagePerHour!$B$68,Usage!$C$5:$C$11,0),MATCH(UsagePerHour!FZ$4,Usage!$D$3:$ABF$3,0)),"")</f>
        <v>0.519813630836644</v>
      </c>
      <c r="GA77" s="27">
        <f>IFERROR(INDEX(Sales!$D$5:$ABF$18,MATCH(UsagePerHour!$B77,Sales!$C$5:$C$18,0),MATCH(UsagePerHour!GA$4,Sales!$D$3:$ABF$3,0))/GA$2*INDEX(Usage!$D$5:$ABF$11,MATCH(UsagePerHour!$B$68,Usage!$C$5:$C$11,0),MATCH(UsagePerHour!GA$4,Usage!$D$3:$ABF$3,0)),"")</f>
        <v>0.29067439645164173</v>
      </c>
      <c r="GB77" s="27">
        <f>IFERROR(INDEX(Sales!$D$5:$ABF$18,MATCH(UsagePerHour!$B77,Sales!$C$5:$C$18,0),MATCH(UsagePerHour!GB$4,Sales!$D$3:$ABF$3,0))/GB$2*INDEX(Usage!$D$5:$ABF$11,MATCH(UsagePerHour!$B$68,Usage!$C$5:$C$11,0),MATCH(UsagePerHour!GB$4,Usage!$D$3:$ABF$3,0)),"")</f>
        <v>0.42417156600748263</v>
      </c>
      <c r="GC77" s="27">
        <f>IFERROR(INDEX(Sales!$D$5:$ABF$18,MATCH(UsagePerHour!$B77,Sales!$C$5:$C$18,0),MATCH(UsagePerHour!GC$4,Sales!$D$3:$ABF$3,0))/GC$2*INDEX(Usage!$D$5:$ABF$11,MATCH(UsagePerHour!$B$68,Usage!$C$5:$C$11,0),MATCH(UsagePerHour!GC$4,Usage!$D$3:$ABF$3,0)),"")</f>
        <v>0.39709271605077062</v>
      </c>
      <c r="GD77" s="27">
        <f>IFERROR(INDEX(Sales!$D$5:$ABF$18,MATCH(UsagePerHour!$B77,Sales!$C$5:$C$18,0),MATCH(UsagePerHour!GD$4,Sales!$D$3:$ABF$3,0))/GD$2*INDEX(Usage!$D$5:$ABF$11,MATCH(UsagePerHour!$B$68,Usage!$C$5:$C$11,0),MATCH(UsagePerHour!GD$4,Usage!$D$3:$ABF$3,0)),"")</f>
        <v>0.30189264017794226</v>
      </c>
      <c r="GE77" s="27">
        <f>IFERROR(INDEX(Sales!$D$5:$ABF$18,MATCH(UsagePerHour!$B77,Sales!$C$5:$C$18,0),MATCH(UsagePerHour!GE$4,Sales!$D$3:$ABF$3,0))/GE$2*INDEX(Usage!$D$5:$ABF$11,MATCH(UsagePerHour!$B$68,Usage!$C$5:$C$11,0),MATCH(UsagePerHour!GE$4,Usage!$D$3:$ABF$3,0)),"")</f>
        <v>0.98136188180312345</v>
      </c>
      <c r="GF77" s="27">
        <f>IFERROR(INDEX(Sales!$D$5:$ABF$18,MATCH(UsagePerHour!$B77,Sales!$C$5:$C$18,0),MATCH(UsagePerHour!GF$4,Sales!$D$3:$ABF$3,0))/GF$2*INDEX(Usage!$D$5:$ABF$11,MATCH(UsagePerHour!$B$68,Usage!$C$5:$C$11,0),MATCH(UsagePerHour!GF$4,Usage!$D$3:$ABF$3,0)),"")</f>
        <v>0.28102167591100197</v>
      </c>
      <c r="GG77" s="27">
        <f>IFERROR(INDEX(Sales!$D$5:$ABF$18,MATCH(UsagePerHour!$B77,Sales!$C$5:$C$18,0),MATCH(UsagePerHour!GG$4,Sales!$D$3:$ABF$3,0))/GG$2*INDEX(Usage!$D$5:$ABF$11,MATCH(UsagePerHour!$B$68,Usage!$C$5:$C$11,0),MATCH(UsagePerHour!GG$4,Usage!$D$3:$ABF$3,0)),"")</f>
        <v>0.26245577125370567</v>
      </c>
      <c r="GH77" s="27">
        <f>IFERROR(INDEX(Sales!$D$5:$ABF$18,MATCH(UsagePerHour!$B77,Sales!$C$5:$C$18,0),MATCH(UsagePerHour!GH$4,Sales!$D$3:$ABF$3,0))/GH$2*INDEX(Usage!$D$5:$ABF$11,MATCH(UsagePerHour!$B$68,Usage!$C$5:$C$11,0),MATCH(UsagePerHour!GH$4,Usage!$D$3:$ABF$3,0)),"")</f>
        <v>0.31754764155116144</v>
      </c>
      <c r="GI77" s="27">
        <f>IFERROR(INDEX(Sales!$D$5:$ABF$18,MATCH(UsagePerHour!$B77,Sales!$C$5:$C$18,0),MATCH(UsagePerHour!GI$4,Sales!$D$3:$ABF$3,0))/GI$2*INDEX(Usage!$D$5:$ABF$11,MATCH(UsagePerHour!$B$68,Usage!$C$5:$C$11,0),MATCH(UsagePerHour!GI$4,Usage!$D$3:$ABF$3,0)),"")</f>
        <v>0.36850422341672395</v>
      </c>
      <c r="GJ77" s="27">
        <f>IFERROR(INDEX(Sales!$D$5:$ABF$18,MATCH(UsagePerHour!$B77,Sales!$C$5:$C$18,0),MATCH(UsagePerHour!GJ$4,Sales!$D$3:$ABF$3,0))/GJ$2*INDEX(Usage!$D$5:$ABF$11,MATCH(UsagePerHour!$B$68,Usage!$C$5:$C$11,0),MATCH(UsagePerHour!GJ$4,Usage!$D$3:$ABF$3,0)),"")</f>
        <v>0.24354972960849305</v>
      </c>
      <c r="GK77" s="27">
        <f>IFERROR(INDEX(Sales!$D$5:$ABF$18,MATCH(UsagePerHour!$B77,Sales!$C$5:$C$18,0),MATCH(UsagePerHour!GK$4,Sales!$D$3:$ABF$3,0))/GK$2*INDEX(Usage!$D$5:$ABF$11,MATCH(UsagePerHour!$B$68,Usage!$C$5:$C$11,0),MATCH(UsagePerHour!GK$4,Usage!$D$3:$ABF$3,0)),"")</f>
        <v>0.32749439917175588</v>
      </c>
      <c r="GL77" s="27">
        <f>IFERROR(INDEX(Sales!$D$5:$ABF$18,MATCH(UsagePerHour!$B77,Sales!$C$5:$C$18,0),MATCH(UsagePerHour!GL$4,Sales!$D$3:$ABF$3,0))/GL$2*INDEX(Usage!$D$5:$ABF$11,MATCH(UsagePerHour!$B$68,Usage!$C$5:$C$11,0),MATCH(UsagePerHour!GL$4,Usage!$D$3:$ABF$3,0)),"")</f>
        <v>0.34831432859375244</v>
      </c>
      <c r="GM77" s="27">
        <f>IFERROR(INDEX(Sales!$D$5:$ABF$18,MATCH(UsagePerHour!$B77,Sales!$C$5:$C$18,0),MATCH(UsagePerHour!GM$4,Sales!$D$3:$ABF$3,0))/GM$2*INDEX(Usage!$D$5:$ABF$11,MATCH(UsagePerHour!$B$68,Usage!$C$5:$C$11,0),MATCH(UsagePerHour!GM$4,Usage!$D$3:$ABF$3,0)),"")</f>
        <v>0.29256690827989962</v>
      </c>
      <c r="GN77" s="27">
        <f>IFERROR(INDEX(Sales!$D$5:$ABF$18,MATCH(UsagePerHour!$B77,Sales!$C$5:$C$18,0),MATCH(UsagePerHour!GN$4,Sales!$D$3:$ABF$3,0))/GN$2*INDEX(Usage!$D$5:$ABF$11,MATCH(UsagePerHour!$B$68,Usage!$C$5:$C$11,0),MATCH(UsagePerHour!GN$4,Usage!$D$3:$ABF$3,0)),"")</f>
        <v>0.22018661422372332</v>
      </c>
      <c r="GO77" s="27">
        <f>IFERROR(INDEX(Sales!$D$5:$ABF$18,MATCH(UsagePerHour!$B77,Sales!$C$5:$C$18,0),MATCH(UsagePerHour!GO$4,Sales!$D$3:$ABF$3,0))/GO$2*INDEX(Usage!$D$5:$ABF$11,MATCH(UsagePerHour!$B$68,Usage!$C$5:$C$11,0),MATCH(UsagePerHour!GO$4,Usage!$D$3:$ABF$3,0)),"")</f>
        <v>0.48834641977033055</v>
      </c>
      <c r="GP77" s="27">
        <f>IFERROR(INDEX(Sales!$D$5:$ABF$18,MATCH(UsagePerHour!$B77,Sales!$C$5:$C$18,0),MATCH(UsagePerHour!GP$4,Sales!$D$3:$ABF$3,0))/GP$2*INDEX(Usage!$D$5:$ABF$11,MATCH(UsagePerHour!$B$68,Usage!$C$5:$C$11,0),MATCH(UsagePerHour!GP$4,Usage!$D$3:$ABF$3,0)),"")</f>
        <v>7.9465648357803287E-2</v>
      </c>
      <c r="GQ77" s="27">
        <f>IFERROR(INDEX(Sales!$D$5:$ABF$18,MATCH(UsagePerHour!$B77,Sales!$C$5:$C$18,0),MATCH(UsagePerHour!GQ$4,Sales!$D$3:$ABF$3,0))/GQ$2*INDEX(Usage!$D$5:$ABF$11,MATCH(UsagePerHour!$B$68,Usage!$C$5:$C$11,0),MATCH(UsagePerHour!GQ$4,Usage!$D$3:$ABF$3,0)),"")</f>
        <v>0.3524507511544982</v>
      </c>
      <c r="GR77" s="27">
        <f>IFERROR(INDEX(Sales!$D$5:$ABF$18,MATCH(UsagePerHour!$B77,Sales!$C$5:$C$18,0),MATCH(UsagePerHour!GR$4,Sales!$D$3:$ABF$3,0))/GR$2*INDEX(Usage!$D$5:$ABF$11,MATCH(UsagePerHour!$B$68,Usage!$C$5:$C$11,0),MATCH(UsagePerHour!GR$4,Usage!$D$3:$ABF$3,0)),"")</f>
        <v>0.42638974421361475</v>
      </c>
      <c r="GS77" s="27">
        <f>IFERROR(INDEX(Sales!$D$5:$ABF$18,MATCH(UsagePerHour!$B77,Sales!$C$5:$C$18,0),MATCH(UsagePerHour!GS$4,Sales!$D$3:$ABF$3,0))/GS$2*INDEX(Usage!$D$5:$ABF$11,MATCH(UsagePerHour!$B$68,Usage!$C$5:$C$11,0),MATCH(UsagePerHour!GS$4,Usage!$D$3:$ABF$3,0)),"")</f>
        <v>0.39901265337423314</v>
      </c>
      <c r="GT77" s="27">
        <f>IFERROR(INDEX(Sales!$D$5:$ABF$18,MATCH(UsagePerHour!$B77,Sales!$C$5:$C$18,0),MATCH(UsagePerHour!GT$4,Sales!$D$3:$ABF$3,0))/GT$2*INDEX(Usage!$D$5:$ABF$11,MATCH(UsagePerHour!$B$68,Usage!$C$5:$C$11,0),MATCH(UsagePerHour!GT$4,Usage!$D$3:$ABF$3,0)),"")</f>
        <v>0.21854632386864067</v>
      </c>
      <c r="GU77" s="27">
        <f>IFERROR(INDEX(Sales!$D$5:$ABF$18,MATCH(UsagePerHour!$B77,Sales!$C$5:$C$18,0),MATCH(UsagePerHour!GU$4,Sales!$D$3:$ABF$3,0))/GU$2*INDEX(Usage!$D$5:$ABF$11,MATCH(UsagePerHour!$B$68,Usage!$C$5:$C$11,0),MATCH(UsagePerHour!GU$4,Usage!$D$3:$ABF$3,0)),"")</f>
        <v>0.15499485720816242</v>
      </c>
      <c r="GV77" s="27">
        <f>IFERROR(INDEX(Sales!$D$5:$ABF$18,MATCH(UsagePerHour!$B77,Sales!$C$5:$C$18,0),MATCH(UsagePerHour!GV$4,Sales!$D$3:$ABF$3,0))/GV$2*INDEX(Usage!$D$5:$ABF$11,MATCH(UsagePerHour!$B$68,Usage!$C$5:$C$11,0),MATCH(UsagePerHour!GV$4,Usage!$D$3:$ABF$3,0)),"")</f>
        <v>0.28114954455208474</v>
      </c>
      <c r="GW77" s="27">
        <f>IFERROR(INDEX(Sales!$D$5:$ABF$18,MATCH(UsagePerHour!$B77,Sales!$C$5:$C$18,0),MATCH(UsagePerHour!GW$4,Sales!$D$3:$ABF$3,0))/GW$2*INDEX(Usage!$D$5:$ABF$11,MATCH(UsagePerHour!$B$68,Usage!$C$5:$C$11,0),MATCH(UsagePerHour!GW$4,Usage!$D$3:$ABF$3,0)),"")</f>
        <v>0.983163387774458</v>
      </c>
      <c r="GX77" s="27">
        <f>IFERROR(INDEX(Sales!$D$5:$ABF$18,MATCH(UsagePerHour!$B77,Sales!$C$5:$C$18,0),MATCH(UsagePerHour!GX$4,Sales!$D$3:$ABF$3,0))/GX$2*INDEX(Usage!$D$5:$ABF$11,MATCH(UsagePerHour!$B$68,Usage!$C$5:$C$11,0),MATCH(UsagePerHour!GX$4,Usage!$D$3:$ABF$3,0)),"")</f>
        <v>4.2270331822000656E-2</v>
      </c>
      <c r="GY77" s="27">
        <f>IFERROR(INDEX(Sales!$D$5:$ABF$18,MATCH(UsagePerHour!$B77,Sales!$C$5:$C$18,0),MATCH(UsagePerHour!GY$4,Sales!$D$3:$ABF$3,0))/GY$2*INDEX(Usage!$D$5:$ABF$11,MATCH(UsagePerHour!$B$68,Usage!$C$5:$C$11,0),MATCH(UsagePerHour!GY$4,Usage!$D$3:$ABF$3,0)),"")</f>
        <v>0.79621823756897936</v>
      </c>
      <c r="GZ77" s="27">
        <f>IFERROR(INDEX(Sales!$D$5:$ABF$18,MATCH(UsagePerHour!$B77,Sales!$C$5:$C$18,0),MATCH(UsagePerHour!GZ$4,Sales!$D$3:$ABF$3,0))/GZ$2*INDEX(Usage!$D$5:$ABF$11,MATCH(UsagePerHour!$B$68,Usage!$C$5:$C$11,0),MATCH(UsagePerHour!GZ$4,Usage!$D$3:$ABF$3,0)),"")</f>
        <v>0.78030898203592824</v>
      </c>
      <c r="HA77" s="27">
        <f>IFERROR(INDEX(Sales!$D$5:$ABF$18,MATCH(UsagePerHour!$B77,Sales!$C$5:$C$18,0),MATCH(UsagePerHour!HA$4,Sales!$D$3:$ABF$3,0))/HA$2*INDEX(Usage!$D$5:$ABF$11,MATCH(UsagePerHour!$B$68,Usage!$C$5:$C$11,0),MATCH(UsagePerHour!HA$4,Usage!$D$3:$ABF$3,0)),"")</f>
        <v>0.20681449852006406</v>
      </c>
      <c r="HB77" s="27">
        <f>IFERROR(INDEX(Sales!$D$5:$ABF$18,MATCH(UsagePerHour!$B77,Sales!$C$5:$C$18,0),MATCH(UsagePerHour!HB$4,Sales!$D$3:$ABF$3,0))/HB$2*INDEX(Usage!$D$5:$ABF$11,MATCH(UsagePerHour!$B$68,Usage!$C$5:$C$11,0),MATCH(UsagePerHour!HB$4,Usage!$D$3:$ABF$3,0)),"")</f>
        <v>0.27488851050028379</v>
      </c>
      <c r="HC77" s="27">
        <f>IFERROR(INDEX(Sales!$D$5:$ABF$18,MATCH(UsagePerHour!$B77,Sales!$C$5:$C$18,0),MATCH(UsagePerHour!HC$4,Sales!$D$3:$ABF$3,0))/HC$2*INDEX(Usage!$D$5:$ABF$11,MATCH(UsagePerHour!$B$68,Usage!$C$5:$C$11,0),MATCH(UsagePerHour!HC$4,Usage!$D$3:$ABF$3,0)),"")</f>
        <v>0.13593365046468225</v>
      </c>
      <c r="HD77" s="27">
        <f>IFERROR(INDEX(Sales!$D$5:$ABF$18,MATCH(UsagePerHour!$B77,Sales!$C$5:$C$18,0),MATCH(UsagePerHour!HD$4,Sales!$D$3:$ABF$3,0))/HD$2*INDEX(Usage!$D$5:$ABF$11,MATCH(UsagePerHour!$B$68,Usage!$C$5:$C$11,0),MATCH(UsagePerHour!HD$4,Usage!$D$3:$ABF$3,0)),"")</f>
        <v>0.32921602234935077</v>
      </c>
      <c r="HE77" s="27">
        <f>IFERROR(INDEX(Sales!$D$5:$ABF$18,MATCH(UsagePerHour!$B77,Sales!$C$5:$C$18,0),MATCH(UsagePerHour!HE$4,Sales!$D$3:$ABF$3,0))/HE$2*INDEX(Usage!$D$5:$ABF$11,MATCH(UsagePerHour!$B$68,Usage!$C$5:$C$11,0),MATCH(UsagePerHour!HE$4,Usage!$D$3:$ABF$3,0)),"")</f>
        <v>0.20619037881953395</v>
      </c>
      <c r="HF77" s="27">
        <f>IFERROR(INDEX(Sales!$D$5:$ABF$18,MATCH(UsagePerHour!$B77,Sales!$C$5:$C$18,0),MATCH(UsagePerHour!HF$4,Sales!$D$3:$ABF$3,0))/HF$2*INDEX(Usage!$D$5:$ABF$11,MATCH(UsagePerHour!$B$68,Usage!$C$5:$C$11,0),MATCH(UsagePerHour!HF$4,Usage!$D$3:$ABF$3,0)),"")</f>
        <v>0.52397498262682418</v>
      </c>
      <c r="HG77" s="27">
        <f>IFERROR(INDEX(Sales!$D$5:$ABF$18,MATCH(UsagePerHour!$B77,Sales!$C$5:$C$18,0),MATCH(UsagePerHour!HG$4,Sales!$D$3:$ABF$3,0))/HG$2*INDEX(Usage!$D$5:$ABF$11,MATCH(UsagePerHour!$B$68,Usage!$C$5:$C$11,0),MATCH(UsagePerHour!HG$4,Usage!$D$3:$ABF$3,0)),"")</f>
        <v>0.42923075343303885</v>
      </c>
      <c r="HH77" s="27">
        <f>IFERROR(INDEX(Sales!$D$5:$ABF$18,MATCH(UsagePerHour!$B77,Sales!$C$5:$C$18,0),MATCH(UsagePerHour!HH$4,Sales!$D$3:$ABF$3,0))/HH$2*INDEX(Usage!$D$5:$ABF$11,MATCH(UsagePerHour!$B$68,Usage!$C$5:$C$11,0),MATCH(UsagePerHour!HH$4,Usage!$D$3:$ABF$3,0)),"")</f>
        <v>0.3592681166672812</v>
      </c>
      <c r="HI77" s="27">
        <f>IFERROR(INDEX(Sales!$D$5:$ABF$18,MATCH(UsagePerHour!$B77,Sales!$C$5:$C$18,0),MATCH(UsagePerHour!HI$4,Sales!$D$3:$ABF$3,0))/HI$2*INDEX(Usage!$D$5:$ABF$11,MATCH(UsagePerHour!$B$68,Usage!$C$5:$C$11,0),MATCH(UsagePerHour!HI$4,Usage!$D$3:$ABF$3,0)),"")</f>
        <v>0.62528612622253932</v>
      </c>
      <c r="HJ77" s="27">
        <f>IFERROR(INDEX(Sales!$D$5:$ABF$18,MATCH(UsagePerHour!$B77,Sales!$C$5:$C$18,0),MATCH(UsagePerHour!HJ$4,Sales!$D$3:$ABF$3,0))/HJ$2*INDEX(Usage!$D$5:$ABF$11,MATCH(UsagePerHour!$B$68,Usage!$C$5:$C$11,0),MATCH(UsagePerHour!HJ$4,Usage!$D$3:$ABF$3,0)),"")</f>
        <v>0.31197257946987594</v>
      </c>
      <c r="HK77" s="27">
        <f>IFERROR(INDEX(Sales!$D$5:$ABF$18,MATCH(UsagePerHour!$B77,Sales!$C$5:$C$18,0),MATCH(UsagePerHour!HK$4,Sales!$D$3:$ABF$3,0))/HK$2*INDEX(Usage!$D$5:$ABF$11,MATCH(UsagePerHour!$B$68,Usage!$C$5:$C$11,0),MATCH(UsagePerHour!HK$4,Usage!$D$3:$ABF$3,0)),"")</f>
        <v>0.4293214798656973</v>
      </c>
      <c r="HL77" s="27">
        <f>IFERROR(INDEX(Sales!$D$5:$ABF$18,MATCH(UsagePerHour!$B77,Sales!$C$5:$C$18,0),MATCH(UsagePerHour!HL$4,Sales!$D$3:$ABF$3,0))/HL$2*INDEX(Usage!$D$5:$ABF$11,MATCH(UsagePerHour!$B$68,Usage!$C$5:$C$11,0),MATCH(UsagePerHour!HL$4,Usage!$D$3:$ABF$3,0)),"")</f>
        <v>0.29004054738976176</v>
      </c>
      <c r="HM77" s="27">
        <f>IFERROR(INDEX(Sales!$D$5:$ABF$18,MATCH(UsagePerHour!$B77,Sales!$C$5:$C$18,0),MATCH(UsagePerHour!HM$4,Sales!$D$3:$ABF$3,0))/HM$2*INDEX(Usage!$D$5:$ABF$11,MATCH(UsagePerHour!$B$68,Usage!$C$5:$C$11,0),MATCH(UsagePerHour!HM$4,Usage!$D$3:$ABF$3,0)),"")</f>
        <v>0.50714796032724418</v>
      </c>
      <c r="HN77" s="27">
        <f>IFERROR(INDEX(Sales!$D$5:$ABF$18,MATCH(UsagePerHour!$B77,Sales!$C$5:$C$18,0),MATCH(UsagePerHour!HN$4,Sales!$D$3:$ABF$3,0))/HN$2*INDEX(Usage!$D$5:$ABF$11,MATCH(UsagePerHour!$B$68,Usage!$C$5:$C$11,0),MATCH(UsagePerHour!HN$4,Usage!$D$3:$ABF$3,0)),"")</f>
        <v>0.75870057355870379</v>
      </c>
      <c r="HO77" s="27">
        <f>IFERROR(INDEX(Sales!$D$5:$ABF$18,MATCH(UsagePerHour!$B77,Sales!$C$5:$C$18,0),MATCH(UsagePerHour!HO$4,Sales!$D$3:$ABF$3,0))/HO$2*INDEX(Usage!$D$5:$ABF$11,MATCH(UsagePerHour!$B$68,Usage!$C$5:$C$11,0),MATCH(UsagePerHour!HO$4,Usage!$D$3:$ABF$3,0)),"")</f>
        <v>0.24166496227301626</v>
      </c>
      <c r="HP77" s="27">
        <f>IFERROR(INDEX(Sales!$D$5:$ABF$18,MATCH(UsagePerHour!$B77,Sales!$C$5:$C$18,0),MATCH(UsagePerHour!HP$4,Sales!$D$3:$ABF$3,0))/HP$2*INDEX(Usage!$D$5:$ABF$11,MATCH(UsagePerHour!$B$68,Usage!$C$5:$C$11,0),MATCH(UsagePerHour!HP$4,Usage!$D$3:$ABF$3,0)),"")</f>
        <v>0.1997886134205511</v>
      </c>
      <c r="HQ77" s="27">
        <f>IFERROR(INDEX(Sales!$D$5:$ABF$18,MATCH(UsagePerHour!$B77,Sales!$C$5:$C$18,0),MATCH(UsagePerHour!HQ$4,Sales!$D$3:$ABF$3,0))/HQ$2*INDEX(Usage!$D$5:$ABF$11,MATCH(UsagePerHour!$B$68,Usage!$C$5:$C$11,0),MATCH(UsagePerHour!HQ$4,Usage!$D$3:$ABF$3,0)),"")</f>
        <v>0.21863834356625128</v>
      </c>
      <c r="HR77" s="27">
        <f>IFERROR(INDEX(Sales!$D$5:$ABF$18,MATCH(UsagePerHour!$B77,Sales!$C$5:$C$18,0),MATCH(UsagePerHour!HR$4,Sales!$D$3:$ABF$3,0))/HR$2*INDEX(Usage!$D$5:$ABF$11,MATCH(UsagePerHour!$B$68,Usage!$C$5:$C$11,0),MATCH(UsagePerHour!HR$4,Usage!$D$3:$ABF$3,0)),"")</f>
        <v>0.34340859256403461</v>
      </c>
      <c r="HS77" s="27">
        <f>IFERROR(INDEX(Sales!$D$5:$ABF$18,MATCH(UsagePerHour!$B77,Sales!$C$5:$C$18,0),MATCH(UsagePerHour!HS$4,Sales!$D$3:$ABF$3,0))/HS$2*INDEX(Usage!$D$5:$ABF$11,MATCH(UsagePerHour!$B$68,Usage!$C$5:$C$11,0),MATCH(UsagePerHour!HS$4,Usage!$D$3:$ABF$3,0)),"")</f>
        <v>0.26235696539174858</v>
      </c>
      <c r="HT77" s="27">
        <f>IFERROR(INDEX(Sales!$D$5:$ABF$18,MATCH(UsagePerHour!$B77,Sales!$C$5:$C$18,0),MATCH(UsagePerHour!HT$4,Sales!$D$3:$ABF$3,0))/HT$2*INDEX(Usage!$D$5:$ABF$11,MATCH(UsagePerHour!$B$68,Usage!$C$5:$C$11,0),MATCH(UsagePerHour!HT$4,Usage!$D$3:$ABF$3,0)),"")</f>
        <v>0.42645456335532145</v>
      </c>
      <c r="HU77" s="27">
        <f>IFERROR(INDEX(Sales!$D$5:$ABF$18,MATCH(UsagePerHour!$B77,Sales!$C$5:$C$18,0),MATCH(UsagePerHour!HU$4,Sales!$D$3:$ABF$3,0))/HU$2*INDEX(Usage!$D$5:$ABF$11,MATCH(UsagePerHour!$B$68,Usage!$C$5:$C$11,0),MATCH(UsagePerHour!HU$4,Usage!$D$3:$ABF$3,0)),"")</f>
        <v>0.59091318511401669</v>
      </c>
      <c r="HV77" s="27">
        <f>IFERROR(INDEX(Sales!$D$5:$ABF$18,MATCH(UsagePerHour!$B77,Sales!$C$5:$C$18,0),MATCH(UsagePerHour!HV$4,Sales!$D$3:$ABF$3,0))/HV$2*INDEX(Usage!$D$5:$ABF$11,MATCH(UsagePerHour!$B$68,Usage!$C$5:$C$11,0),MATCH(UsagePerHour!HV$4,Usage!$D$3:$ABF$3,0)),"")</f>
        <v>0.2131986670789103</v>
      </c>
      <c r="HW77" s="27">
        <f>IFERROR(INDEX(Sales!$D$5:$ABF$18,MATCH(UsagePerHour!$B77,Sales!$C$5:$C$18,0),MATCH(UsagePerHour!HW$4,Sales!$D$3:$ABF$3,0))/HW$2*INDEX(Usage!$D$5:$ABF$11,MATCH(UsagePerHour!$B$68,Usage!$C$5:$C$11,0),MATCH(UsagePerHour!HW$4,Usage!$D$3:$ABF$3,0)),"")</f>
        <v>0.67962859476421777</v>
      </c>
      <c r="HX77" s="27">
        <f>IFERROR(INDEX(Sales!$D$5:$ABF$18,MATCH(UsagePerHour!$B77,Sales!$C$5:$C$18,0),MATCH(UsagePerHour!HX$4,Sales!$D$3:$ABF$3,0))/HX$2*INDEX(Usage!$D$5:$ABF$11,MATCH(UsagePerHour!$B$68,Usage!$C$5:$C$11,0),MATCH(UsagePerHour!HX$4,Usage!$D$3:$ABF$3,0)),"")</f>
        <v>0.27597239102020221</v>
      </c>
      <c r="HY77" s="27">
        <f>IFERROR(INDEX(Sales!$D$5:$ABF$18,MATCH(UsagePerHour!$B77,Sales!$C$5:$C$18,0),MATCH(UsagePerHour!HY$4,Sales!$D$3:$ABF$3,0))/HY$2*INDEX(Usage!$D$5:$ABF$11,MATCH(UsagePerHour!$B$68,Usage!$C$5:$C$11,0),MATCH(UsagePerHour!HY$4,Usage!$D$3:$ABF$3,0)),"")</f>
        <v>0.59195460487045615</v>
      </c>
      <c r="HZ77" s="27">
        <f>IFERROR(INDEX(Sales!$D$5:$ABF$18,MATCH(UsagePerHour!$B77,Sales!$C$5:$C$18,0),MATCH(UsagePerHour!HZ$4,Sales!$D$3:$ABF$3,0))/HZ$2*INDEX(Usage!$D$5:$ABF$11,MATCH(UsagePerHour!$B$68,Usage!$C$5:$C$11,0),MATCH(UsagePerHour!HZ$4,Usage!$D$3:$ABF$3,0)),"")</f>
        <v>0.31471900448840273</v>
      </c>
      <c r="IA77" s="27">
        <f>IFERROR(INDEX(Sales!$D$5:$ABF$18,MATCH(UsagePerHour!$B77,Sales!$C$5:$C$18,0),MATCH(UsagePerHour!IA$4,Sales!$D$3:$ABF$3,0))/IA$2*INDEX(Usage!$D$5:$ABF$11,MATCH(UsagePerHour!$B$68,Usage!$C$5:$C$11,0),MATCH(UsagePerHour!IA$4,Usage!$D$3:$ABF$3,0)),"")</f>
        <v>0.46049624437956455</v>
      </c>
      <c r="IB77" s="27">
        <f>IFERROR(INDEX(Sales!$D$5:$ABF$18,MATCH(UsagePerHour!$B77,Sales!$C$5:$C$18,0),MATCH(UsagePerHour!IB$4,Sales!$D$3:$ABF$3,0))/IB$2*INDEX(Usage!$D$5:$ABF$11,MATCH(UsagePerHour!$B$68,Usage!$C$5:$C$11,0),MATCH(UsagePerHour!IB$4,Usage!$D$3:$ABF$3,0)),"")</f>
        <v>0.38668497230883792</v>
      </c>
      <c r="IC77" s="27">
        <f>IFERROR(INDEX(Sales!$D$5:$ABF$18,MATCH(UsagePerHour!$B77,Sales!$C$5:$C$18,0),MATCH(UsagePerHour!IC$4,Sales!$D$3:$ABF$3,0))/IC$2*INDEX(Usage!$D$5:$ABF$11,MATCH(UsagePerHour!$B$68,Usage!$C$5:$C$11,0),MATCH(UsagePerHour!IC$4,Usage!$D$3:$ABF$3,0)),"")</f>
        <v>0.20053765686008393</v>
      </c>
      <c r="ID77" s="27">
        <f>IFERROR(INDEX(Sales!$D$5:$ABF$18,MATCH(UsagePerHour!$B77,Sales!$C$5:$C$18,0),MATCH(UsagePerHour!ID$4,Sales!$D$3:$ABF$3,0))/ID$2*INDEX(Usage!$D$5:$ABF$11,MATCH(UsagePerHour!$B$68,Usage!$C$5:$C$11,0),MATCH(UsagePerHour!ID$4,Usage!$D$3:$ABF$3,0)),"")</f>
        <v>0.34279702467745804</v>
      </c>
      <c r="IE77" s="27">
        <f>IFERROR(INDEX(Sales!$D$5:$ABF$18,MATCH(UsagePerHour!$B77,Sales!$C$5:$C$18,0),MATCH(UsagePerHour!IE$4,Sales!$D$3:$ABF$3,0))/IE$2*INDEX(Usage!$D$5:$ABF$11,MATCH(UsagePerHour!$B$68,Usage!$C$5:$C$11,0),MATCH(UsagePerHour!IE$4,Usage!$D$3:$ABF$3,0)),"")</f>
        <v>0.18321008504734906</v>
      </c>
      <c r="IF77" s="27">
        <f>IFERROR(INDEX(Sales!$D$5:$ABF$18,MATCH(UsagePerHour!$B77,Sales!$C$5:$C$18,0),MATCH(UsagePerHour!IF$4,Sales!$D$3:$ABF$3,0))/IF$2*INDEX(Usage!$D$5:$ABF$11,MATCH(UsagePerHour!$B$68,Usage!$C$5:$C$11,0),MATCH(UsagePerHour!IF$4,Usage!$D$3:$ABF$3,0)),"")</f>
        <v>0.3177973101962896</v>
      </c>
      <c r="IG77" s="27">
        <f>IFERROR(INDEX(Sales!$D$5:$ABF$18,MATCH(UsagePerHour!$B77,Sales!$C$5:$C$18,0),MATCH(UsagePerHour!IG$4,Sales!$D$3:$ABF$3,0))/IG$2*INDEX(Usage!$D$5:$ABF$11,MATCH(UsagePerHour!$B$68,Usage!$C$5:$C$11,0),MATCH(UsagePerHour!IG$4,Usage!$D$3:$ABF$3,0)),"")</f>
        <v>0.35763047402487308</v>
      </c>
      <c r="IH77" s="27">
        <f>IFERROR(INDEX(Sales!$D$5:$ABF$18,MATCH(UsagePerHour!$B77,Sales!$C$5:$C$18,0),MATCH(UsagePerHour!IH$4,Sales!$D$3:$ABF$3,0))/IH$2*INDEX(Usage!$D$5:$ABF$11,MATCH(UsagePerHour!$B$68,Usage!$C$5:$C$11,0),MATCH(UsagePerHour!IH$4,Usage!$D$3:$ABF$3,0)),"")</f>
        <v>0.30074166694576865</v>
      </c>
      <c r="II77" s="27">
        <f>IFERROR(INDEX(Sales!$D$5:$ABF$18,MATCH(UsagePerHour!$B77,Sales!$C$5:$C$18,0),MATCH(UsagePerHour!II$4,Sales!$D$3:$ABF$3,0))/II$2*INDEX(Usage!$D$5:$ABF$11,MATCH(UsagePerHour!$B$68,Usage!$C$5:$C$11,0),MATCH(UsagePerHour!II$4,Usage!$D$3:$ABF$3,0)),"")</f>
        <v>0.59389279039707565</v>
      </c>
      <c r="IJ77" s="27">
        <f>IFERROR(INDEX(Sales!$D$5:$ABF$18,MATCH(UsagePerHour!$B77,Sales!$C$5:$C$18,0),MATCH(UsagePerHour!IJ$4,Sales!$D$3:$ABF$3,0))/IJ$2*INDEX(Usage!$D$5:$ABF$11,MATCH(UsagePerHour!$B$68,Usage!$C$5:$C$11,0),MATCH(UsagePerHour!IJ$4,Usage!$D$3:$ABF$3,0)),"")</f>
        <v>0.23318499682136046</v>
      </c>
      <c r="IK77" s="27">
        <f>IFERROR(INDEX(Sales!$D$5:$ABF$18,MATCH(UsagePerHour!$B77,Sales!$C$5:$C$18,0),MATCH(UsagePerHour!IK$4,Sales!$D$3:$ABF$3,0))/IK$2*INDEX(Usage!$D$5:$ABF$11,MATCH(UsagePerHour!$B$68,Usage!$C$5:$C$11,0),MATCH(UsagePerHour!IK$4,Usage!$D$3:$ABF$3,0)),"")</f>
        <v>0.27686378228830449</v>
      </c>
      <c r="IL77" s="27">
        <f>IFERROR(INDEX(Sales!$D$5:$ABF$18,MATCH(UsagePerHour!$B77,Sales!$C$5:$C$18,0),MATCH(UsagePerHour!IL$4,Sales!$D$3:$ABF$3,0))/IL$2*INDEX(Usage!$D$5:$ABF$11,MATCH(UsagePerHour!$B$68,Usage!$C$5:$C$11,0),MATCH(UsagePerHour!IL$4,Usage!$D$3:$ABF$3,0)),"")</f>
        <v>0.24643372979490333</v>
      </c>
      <c r="IM77" s="27">
        <f>IFERROR(INDEX(Sales!$D$5:$ABF$18,MATCH(UsagePerHour!$B77,Sales!$C$5:$C$18,0),MATCH(UsagePerHour!IM$4,Sales!$D$3:$ABF$3,0))/IM$2*INDEX(Usage!$D$5:$ABF$11,MATCH(UsagePerHour!$B$68,Usage!$C$5:$C$11,0),MATCH(UsagePerHour!IM$4,Usage!$D$3:$ABF$3,0)),"")</f>
        <v>0.42478934504592547</v>
      </c>
      <c r="IN77" s="27">
        <f>IFERROR(INDEX(Sales!$D$5:$ABF$18,MATCH(UsagePerHour!$B77,Sales!$C$5:$C$18,0),MATCH(UsagePerHour!IN$4,Sales!$D$3:$ABF$3,0))/IN$2*INDEX(Usage!$D$5:$ABF$11,MATCH(UsagePerHour!$B$68,Usage!$C$5:$C$11,0),MATCH(UsagePerHour!IN$4,Usage!$D$3:$ABF$3,0)),"")</f>
        <v>0.58384945501081154</v>
      </c>
      <c r="IO77" s="27">
        <f>IFERROR(INDEX(Sales!$D$5:$ABF$18,MATCH(UsagePerHour!$B77,Sales!$C$5:$C$18,0),MATCH(UsagePerHour!IO$4,Sales!$D$3:$ABF$3,0))/IO$2*INDEX(Usage!$D$5:$ABF$11,MATCH(UsagePerHour!$B$68,Usage!$C$5:$C$11,0),MATCH(UsagePerHour!IO$4,Usage!$D$3:$ABF$3,0)),"")</f>
        <v>0.51569734283571567</v>
      </c>
      <c r="IP77" s="27">
        <f>IFERROR(INDEX(Sales!$D$5:$ABF$18,MATCH(UsagePerHour!$B77,Sales!$C$5:$C$18,0),MATCH(UsagePerHour!IP$4,Sales!$D$3:$ABF$3,0))/IP$2*INDEX(Usage!$D$5:$ABF$11,MATCH(UsagePerHour!$B$68,Usage!$C$5:$C$11,0),MATCH(UsagePerHour!IP$4,Usage!$D$3:$ABF$3,0)),"")</f>
        <v>0.34776544089296102</v>
      </c>
      <c r="IQ77" s="27">
        <f>IFERROR(INDEX(Sales!$D$5:$ABF$18,MATCH(UsagePerHour!$B77,Sales!$C$5:$C$18,0),MATCH(UsagePerHour!IQ$4,Sales!$D$3:$ABF$3,0))/IQ$2*INDEX(Usage!$D$5:$ABF$11,MATCH(UsagePerHour!$B$68,Usage!$C$5:$C$11,0),MATCH(UsagePerHour!IQ$4,Usage!$D$3:$ABF$3,0)),"")</f>
        <v>0.13079529151673369</v>
      </c>
      <c r="IR77" s="27">
        <f>IFERROR(INDEX(Sales!$D$5:$ABF$18,MATCH(UsagePerHour!$B77,Sales!$C$5:$C$18,0),MATCH(UsagePerHour!IR$4,Sales!$D$3:$ABF$3,0))/IR$2*INDEX(Usage!$D$5:$ABF$11,MATCH(UsagePerHour!$B$68,Usage!$C$5:$C$11,0),MATCH(UsagePerHour!IR$4,Usage!$D$3:$ABF$3,0)),"")</f>
        <v>0.3053600289756972</v>
      </c>
      <c r="IS77" s="27">
        <f>IFERROR(INDEX(Sales!$D$5:$ABF$18,MATCH(UsagePerHour!$B77,Sales!$C$5:$C$18,0),MATCH(UsagePerHour!IS$4,Sales!$D$3:$ABF$3,0))/IS$2*INDEX(Usage!$D$5:$ABF$11,MATCH(UsagePerHour!$B$68,Usage!$C$5:$C$11,0),MATCH(UsagePerHour!IS$4,Usage!$D$3:$ABF$3,0)),"")</f>
        <v>0.12007843674538884</v>
      </c>
      <c r="IT77" s="27">
        <f>IFERROR(INDEX(Sales!$D$5:$ABF$18,MATCH(UsagePerHour!$B77,Sales!$C$5:$C$18,0),MATCH(UsagePerHour!IT$4,Sales!$D$3:$ABF$3,0))/IT$2*INDEX(Usage!$D$5:$ABF$11,MATCH(UsagePerHour!$B$68,Usage!$C$5:$C$11,0),MATCH(UsagePerHour!IT$4,Usage!$D$3:$ABF$3,0)),"")</f>
        <v>0.28024676337372317</v>
      </c>
      <c r="IU77" s="27">
        <f>IFERROR(INDEX(Sales!$D$5:$ABF$18,MATCH(UsagePerHour!$B77,Sales!$C$5:$C$18,0),MATCH(UsagePerHour!IU$4,Sales!$D$3:$ABF$3,0))/IU$2*INDEX(Usage!$D$5:$ABF$11,MATCH(UsagePerHour!$B$68,Usage!$C$5:$C$11,0),MATCH(UsagePerHour!IU$4,Usage!$D$3:$ABF$3,0)),"")</f>
        <v>0.18725091200472344</v>
      </c>
      <c r="IV77" s="27">
        <f>IFERROR(INDEX(Sales!$D$5:$ABF$18,MATCH(UsagePerHour!$B77,Sales!$C$5:$C$18,0),MATCH(UsagePerHour!IV$4,Sales!$D$3:$ABF$3,0))/IV$2*INDEX(Usage!$D$5:$ABF$11,MATCH(UsagePerHour!$B$68,Usage!$C$5:$C$11,0),MATCH(UsagePerHour!IV$4,Usage!$D$3:$ABF$3,0)),"")</f>
        <v>0.12388991504933926</v>
      </c>
      <c r="IW77" s="27">
        <f>IFERROR(INDEX(Sales!$D$5:$ABF$18,MATCH(UsagePerHour!$B77,Sales!$C$5:$C$18,0),MATCH(UsagePerHour!IW$4,Sales!$D$3:$ABF$3,0))/IW$2*INDEX(Usage!$D$5:$ABF$11,MATCH(UsagePerHour!$B$68,Usage!$C$5:$C$11,0),MATCH(UsagePerHour!IW$4,Usage!$D$3:$ABF$3,0)),"")</f>
        <v>0.5931391052242625</v>
      </c>
      <c r="IX77" s="27">
        <f>IFERROR(INDEX(Sales!$D$5:$ABF$18,MATCH(UsagePerHour!$B77,Sales!$C$5:$C$18,0),MATCH(UsagePerHour!IX$4,Sales!$D$3:$ABF$3,0))/IX$2*INDEX(Usage!$D$5:$ABF$11,MATCH(UsagePerHour!$B$68,Usage!$C$5:$C$11,0),MATCH(UsagePerHour!IX$4,Usage!$D$3:$ABF$3,0)),"")</f>
        <v>0.26050049828368954</v>
      </c>
      <c r="IY77" s="27">
        <f>IFERROR(INDEX(Sales!$D$5:$ABF$18,MATCH(UsagePerHour!$B77,Sales!$C$5:$C$18,0),MATCH(UsagePerHour!IY$4,Sales!$D$3:$ABF$3,0))/IY$2*INDEX(Usage!$D$5:$ABF$11,MATCH(UsagePerHour!$B$68,Usage!$C$5:$C$11,0),MATCH(UsagePerHour!IY$4,Usage!$D$3:$ABF$3,0)),"")</f>
        <v>0.32208980946605814</v>
      </c>
      <c r="IZ77" s="27">
        <f>IFERROR(INDEX(Sales!$D$5:$ABF$18,MATCH(UsagePerHour!$B77,Sales!$C$5:$C$18,0),MATCH(UsagePerHour!IZ$4,Sales!$D$3:$ABF$3,0))/IZ$2*INDEX(Usage!$D$5:$ABF$11,MATCH(UsagePerHour!$B$68,Usage!$C$5:$C$11,0),MATCH(UsagePerHour!IZ$4,Usage!$D$3:$ABF$3,0)),"")</f>
        <v>0.35151152900066668</v>
      </c>
      <c r="JA77" s="27">
        <f>IFERROR(INDEX(Sales!$D$5:$ABF$18,MATCH(UsagePerHour!$B77,Sales!$C$5:$C$18,0),MATCH(UsagePerHour!JA$4,Sales!$D$3:$ABF$3,0))/JA$2*INDEX(Usage!$D$5:$ABF$11,MATCH(UsagePerHour!$B$68,Usage!$C$5:$C$11,0),MATCH(UsagePerHour!JA$4,Usage!$D$3:$ABF$3,0)),"")</f>
        <v>0.24131491393027626</v>
      </c>
      <c r="JB77" s="27">
        <f>IFERROR(INDEX(Sales!$D$5:$ABF$18,MATCH(UsagePerHour!$B77,Sales!$C$5:$C$18,0),MATCH(UsagePerHour!JB$4,Sales!$D$3:$ABF$3,0))/JB$2*INDEX(Usage!$D$5:$ABF$11,MATCH(UsagePerHour!$B$68,Usage!$C$5:$C$11,0),MATCH(UsagePerHour!JB$4,Usage!$D$3:$ABF$3,0)),"")</f>
        <v>0.36900415076530896</v>
      </c>
      <c r="JC77" s="27">
        <f>IFERROR(INDEX(Sales!$D$5:$ABF$18,MATCH(UsagePerHour!$B77,Sales!$C$5:$C$18,0),MATCH(UsagePerHour!JC$4,Sales!$D$3:$ABF$3,0))/JC$2*INDEX(Usage!$D$5:$ABF$11,MATCH(UsagePerHour!$B$68,Usage!$C$5:$C$11,0),MATCH(UsagePerHour!JC$4,Usage!$D$3:$ABF$3,0)),"")</f>
        <v>1.0086694430573742</v>
      </c>
      <c r="JD77" s="27">
        <f>IFERROR(INDEX(Sales!$D$5:$ABF$18,MATCH(UsagePerHour!$B77,Sales!$C$5:$C$18,0),MATCH(UsagePerHour!JD$4,Sales!$D$3:$ABF$3,0))/JD$2*INDEX(Usage!$D$5:$ABF$11,MATCH(UsagePerHour!$B$68,Usage!$C$5:$C$11,0),MATCH(UsagePerHour!JD$4,Usage!$D$3:$ABF$3,0)),"")</f>
        <v>0.41800490260287043</v>
      </c>
      <c r="JE77" s="27">
        <f>IFERROR(INDEX(Sales!$D$5:$ABF$18,MATCH(UsagePerHour!$B77,Sales!$C$5:$C$18,0),MATCH(UsagePerHour!JE$4,Sales!$D$3:$ABF$3,0))/JE$2*INDEX(Usage!$D$5:$ABF$11,MATCH(UsagePerHour!$B$68,Usage!$C$5:$C$11,0),MATCH(UsagePerHour!JE$4,Usage!$D$3:$ABF$3,0)),"")</f>
        <v>0.25358396371797048</v>
      </c>
      <c r="JF77" s="27">
        <f>IFERROR(INDEX(Sales!$D$5:$ABF$18,MATCH(UsagePerHour!$B77,Sales!$C$5:$C$18,0),MATCH(UsagePerHour!JF$4,Sales!$D$3:$ABF$3,0))/JF$2*INDEX(Usage!$D$5:$ABF$11,MATCH(UsagePerHour!$B$68,Usage!$C$5:$C$11,0),MATCH(UsagePerHour!JF$4,Usage!$D$3:$ABF$3,0)),"")</f>
        <v>0.3131485397378086</v>
      </c>
      <c r="JG77" s="27">
        <f>IFERROR(INDEX(Sales!$D$5:$ABF$18,MATCH(UsagePerHour!$B77,Sales!$C$5:$C$18,0),MATCH(UsagePerHour!JG$4,Sales!$D$3:$ABF$3,0))/JG$2*INDEX(Usage!$D$5:$ABF$11,MATCH(UsagePerHour!$B$68,Usage!$C$5:$C$11,0),MATCH(UsagePerHour!JG$4,Usage!$D$3:$ABF$3,0)),"")</f>
        <v>0.24172507567907547</v>
      </c>
      <c r="JH77" s="27">
        <f>IFERROR(INDEX(Sales!$D$5:$ABF$18,MATCH(UsagePerHour!$B77,Sales!$C$5:$C$18,0),MATCH(UsagePerHour!JH$4,Sales!$D$3:$ABF$3,0))/JH$2*INDEX(Usage!$D$5:$ABF$11,MATCH(UsagePerHour!$B$68,Usage!$C$5:$C$11,0),MATCH(UsagePerHour!JH$4,Usage!$D$3:$ABF$3,0)),"")</f>
        <v>0.68168621590709866</v>
      </c>
      <c r="JI77" s="27">
        <f>IFERROR(INDEX(Sales!$D$5:$ABF$18,MATCH(UsagePerHour!$B77,Sales!$C$5:$C$18,0),MATCH(UsagePerHour!JI$4,Sales!$D$3:$ABF$3,0))/JI$2*INDEX(Usage!$D$5:$ABF$11,MATCH(UsagePerHour!$B$68,Usage!$C$5:$C$11,0),MATCH(UsagePerHour!JI$4,Usage!$D$3:$ABF$3,0)),"")</f>
        <v>0.43380071638770162</v>
      </c>
      <c r="JJ77" s="27">
        <f>IFERROR(INDEX(Sales!$D$5:$ABF$18,MATCH(UsagePerHour!$B77,Sales!$C$5:$C$18,0),MATCH(UsagePerHour!JJ$4,Sales!$D$3:$ABF$3,0))/JJ$2*INDEX(Usage!$D$5:$ABF$11,MATCH(UsagePerHour!$B$68,Usage!$C$5:$C$11,0),MATCH(UsagePerHour!JJ$4,Usage!$D$3:$ABF$3,0)),"")</f>
        <v>0.69377749941899158</v>
      </c>
      <c r="JK77" s="27">
        <f>IFERROR(INDEX(Sales!$D$5:$ABF$18,MATCH(UsagePerHour!$B77,Sales!$C$5:$C$18,0),MATCH(UsagePerHour!JK$4,Sales!$D$3:$ABF$3,0))/JK$2*INDEX(Usage!$D$5:$ABF$11,MATCH(UsagePerHour!$B$68,Usage!$C$5:$C$11,0),MATCH(UsagePerHour!JK$4,Usage!$D$3:$ABF$3,0)),"")</f>
        <v>0.70422148341050828</v>
      </c>
      <c r="JL77" s="27">
        <f>IFERROR(INDEX(Sales!$D$5:$ABF$18,MATCH(UsagePerHour!$B77,Sales!$C$5:$C$18,0),MATCH(UsagePerHour!JL$4,Sales!$D$3:$ABF$3,0))/JL$2*INDEX(Usage!$D$5:$ABF$11,MATCH(UsagePerHour!$B$68,Usage!$C$5:$C$11,0),MATCH(UsagePerHour!JL$4,Usage!$D$3:$ABF$3,0)),"")</f>
        <v>0.24221212403593689</v>
      </c>
      <c r="JM77" s="27">
        <f>IFERROR(INDEX(Sales!$D$5:$ABF$18,MATCH(UsagePerHour!$B77,Sales!$C$5:$C$18,0),MATCH(UsagePerHour!JM$4,Sales!$D$3:$ABF$3,0))/JM$2*INDEX(Usage!$D$5:$ABF$11,MATCH(UsagePerHour!$B$68,Usage!$C$5:$C$11,0),MATCH(UsagePerHour!JM$4,Usage!$D$3:$ABF$3,0)),"")</f>
        <v>0.21653535365126686</v>
      </c>
      <c r="JN77" s="27">
        <f>IFERROR(INDEX(Sales!$D$5:$ABF$18,MATCH(UsagePerHour!$B77,Sales!$C$5:$C$18,0),MATCH(UsagePerHour!JN$4,Sales!$D$3:$ABF$3,0))/JN$2*INDEX(Usage!$D$5:$ABF$11,MATCH(UsagePerHour!$B$68,Usage!$C$5:$C$11,0),MATCH(UsagePerHour!JN$4,Usage!$D$3:$ABF$3,0)),"")</f>
        <v>0.47871527356544952</v>
      </c>
      <c r="JO77" s="27">
        <f>IFERROR(INDEX(Sales!$D$5:$ABF$18,MATCH(UsagePerHour!$B77,Sales!$C$5:$C$18,0),MATCH(UsagePerHour!JO$4,Sales!$D$3:$ABF$3,0))/JO$2*INDEX(Usage!$D$5:$ABF$11,MATCH(UsagePerHour!$B$68,Usage!$C$5:$C$11,0),MATCH(UsagePerHour!JO$4,Usage!$D$3:$ABF$3,0)),"")</f>
        <v>0.39736497775981294</v>
      </c>
      <c r="JP77" s="27">
        <f>IFERROR(INDEX(Sales!$D$5:$ABF$18,MATCH(UsagePerHour!$B77,Sales!$C$5:$C$18,0),MATCH(UsagePerHour!JP$4,Sales!$D$3:$ABF$3,0))/JP$2*INDEX(Usage!$D$5:$ABF$11,MATCH(UsagePerHour!$B$68,Usage!$C$5:$C$11,0),MATCH(UsagePerHour!JP$4,Usage!$D$3:$ABF$3,0)),"")</f>
        <v>0.21396378635770827</v>
      </c>
      <c r="JQ77" s="27">
        <f>IFERROR(INDEX(Sales!$D$5:$ABF$18,MATCH(UsagePerHour!$B77,Sales!$C$5:$C$18,0),MATCH(UsagePerHour!JQ$4,Sales!$D$3:$ABF$3,0))/JQ$2*INDEX(Usage!$D$5:$ABF$11,MATCH(UsagePerHour!$B$68,Usage!$C$5:$C$11,0),MATCH(UsagePerHour!JQ$4,Usage!$D$3:$ABF$3,0)),"")</f>
        <v>0.50297725615012268</v>
      </c>
      <c r="JR77" s="27">
        <f>IFERROR(INDEX(Sales!$D$5:$ABF$18,MATCH(UsagePerHour!$B77,Sales!$C$5:$C$18,0),MATCH(UsagePerHour!JR$4,Sales!$D$3:$ABF$3,0))/JR$2*INDEX(Usage!$D$5:$ABF$11,MATCH(UsagePerHour!$B$68,Usage!$C$5:$C$11,0),MATCH(UsagePerHour!JR$4,Usage!$D$3:$ABF$3,0)),"")</f>
        <v>0.56807716588064916</v>
      </c>
      <c r="JS77" s="27">
        <f>IFERROR(INDEX(Sales!$D$5:$ABF$18,MATCH(UsagePerHour!$B77,Sales!$C$5:$C$18,0),MATCH(UsagePerHour!JS$4,Sales!$D$3:$ABF$3,0))/JS$2*INDEX(Usage!$D$5:$ABF$11,MATCH(UsagePerHour!$B$68,Usage!$C$5:$C$11,0),MATCH(UsagePerHour!JS$4,Usage!$D$3:$ABF$3,0)),"")</f>
        <v>0.15133088202032996</v>
      </c>
      <c r="JT77" s="27">
        <f>IFERROR(INDEX(Sales!$D$5:$ABF$18,MATCH(UsagePerHour!$B77,Sales!$C$5:$C$18,0),MATCH(UsagePerHour!JT$4,Sales!$D$3:$ABF$3,0))/JT$2*INDEX(Usage!$D$5:$ABF$11,MATCH(UsagePerHour!$B$68,Usage!$C$5:$C$11,0),MATCH(UsagePerHour!JT$4,Usage!$D$3:$ABF$3,0)),"")</f>
        <v>0.28530304734060496</v>
      </c>
      <c r="JU77" s="27">
        <f>IFERROR(INDEX(Sales!$D$5:$ABF$18,MATCH(UsagePerHour!$B77,Sales!$C$5:$C$18,0),MATCH(UsagePerHour!JU$4,Sales!$D$3:$ABF$3,0))/JU$2*INDEX(Usage!$D$5:$ABF$11,MATCH(UsagePerHour!$B$68,Usage!$C$5:$C$11,0),MATCH(UsagePerHour!JU$4,Usage!$D$3:$ABF$3,0)),"")</f>
        <v>0.236976566165395</v>
      </c>
      <c r="JV77" s="27">
        <f>IFERROR(INDEX(Sales!$D$5:$ABF$18,MATCH(UsagePerHour!$B77,Sales!$C$5:$C$18,0),MATCH(UsagePerHour!JV$4,Sales!$D$3:$ABF$3,0))/JV$2*INDEX(Usage!$D$5:$ABF$11,MATCH(UsagePerHour!$B$68,Usage!$C$5:$C$11,0),MATCH(UsagePerHour!JV$4,Usage!$D$3:$ABF$3,0)),"")</f>
        <v>0.3462499410738698</v>
      </c>
      <c r="JW77" s="27">
        <f>IFERROR(INDEX(Sales!$D$5:$ABF$18,MATCH(UsagePerHour!$B77,Sales!$C$5:$C$18,0),MATCH(UsagePerHour!JW$4,Sales!$D$3:$ABF$3,0))/JW$2*INDEX(Usage!$D$5:$ABF$11,MATCH(UsagePerHour!$B$68,Usage!$C$5:$C$11,0),MATCH(UsagePerHour!JW$4,Usage!$D$3:$ABF$3,0)),"")</f>
        <v>0.4859691962912146</v>
      </c>
      <c r="JX77" s="27">
        <f>IFERROR(INDEX(Sales!$D$5:$ABF$18,MATCH(UsagePerHour!$B77,Sales!$C$5:$C$18,0),MATCH(UsagePerHour!JX$4,Sales!$D$3:$ABF$3,0))/JX$2*INDEX(Usage!$D$5:$ABF$11,MATCH(UsagePerHour!$B$68,Usage!$C$5:$C$11,0),MATCH(UsagePerHour!JX$4,Usage!$D$3:$ABF$3,0)),"")</f>
        <v>0.48632417428908087</v>
      </c>
      <c r="JY77" s="27">
        <f>IFERROR(INDEX(Sales!$D$5:$ABF$18,MATCH(UsagePerHour!$B77,Sales!$C$5:$C$18,0),MATCH(UsagePerHour!JY$4,Sales!$D$3:$ABF$3,0))/JY$2*INDEX(Usage!$D$5:$ABF$11,MATCH(UsagePerHour!$B$68,Usage!$C$5:$C$11,0),MATCH(UsagePerHour!JY$4,Usage!$D$3:$ABF$3,0)),"")</f>
        <v>0.73547084612423841</v>
      </c>
      <c r="JZ77" s="27">
        <f>IFERROR(INDEX(Sales!$D$5:$ABF$18,MATCH(UsagePerHour!$B77,Sales!$C$5:$C$18,0),MATCH(UsagePerHour!JZ$4,Sales!$D$3:$ABF$3,0))/JZ$2*INDEX(Usage!$D$5:$ABF$11,MATCH(UsagePerHour!$B$68,Usage!$C$5:$C$11,0),MATCH(UsagePerHour!JZ$4,Usage!$D$3:$ABF$3,0)),"")</f>
        <v>0.31143858666573326</v>
      </c>
      <c r="KA77" s="27">
        <f>IFERROR(INDEX(Sales!$D$5:$ABF$18,MATCH(UsagePerHour!$B77,Sales!$C$5:$C$18,0),MATCH(UsagePerHour!KA$4,Sales!$D$3:$ABF$3,0))/KA$2*INDEX(Usage!$D$5:$ABF$11,MATCH(UsagePerHour!$B$68,Usage!$C$5:$C$11,0),MATCH(UsagePerHour!KA$4,Usage!$D$3:$ABF$3,0)),"")</f>
        <v>0.25923167243403733</v>
      </c>
      <c r="KB77" s="27">
        <f>IFERROR(INDEX(Sales!$D$5:$ABF$18,MATCH(UsagePerHour!$B77,Sales!$C$5:$C$18,0),MATCH(UsagePerHour!KB$4,Sales!$D$3:$ABF$3,0))/KB$2*INDEX(Usage!$D$5:$ABF$11,MATCH(UsagePerHour!$B$68,Usage!$C$5:$C$11,0),MATCH(UsagePerHour!KB$4,Usage!$D$3:$ABF$3,0)),"")</f>
        <v>0.17201982608829661</v>
      </c>
      <c r="KC77" s="27">
        <f>IFERROR(INDEX(Sales!$D$5:$ABF$18,MATCH(UsagePerHour!$B77,Sales!$C$5:$C$18,0),MATCH(UsagePerHour!KC$4,Sales!$D$3:$ABF$3,0))/KC$2*INDEX(Usage!$D$5:$ABF$11,MATCH(UsagePerHour!$B$68,Usage!$C$5:$C$11,0),MATCH(UsagePerHour!KC$4,Usage!$D$3:$ABF$3,0)),"")</f>
        <v>0.50105695053698385</v>
      </c>
      <c r="KD77" s="27">
        <f>IFERROR(INDEX(Sales!$D$5:$ABF$18,MATCH(UsagePerHour!$B77,Sales!$C$5:$C$18,0),MATCH(UsagePerHour!KD$4,Sales!$D$3:$ABF$3,0))/KD$2*INDEX(Usage!$D$5:$ABF$11,MATCH(UsagePerHour!$B$68,Usage!$C$5:$C$11,0),MATCH(UsagePerHour!KD$4,Usage!$D$3:$ABF$3,0)),"")</f>
        <v>0.31245787585607132</v>
      </c>
      <c r="KE77" s="27">
        <f>IFERROR(INDEX(Sales!$D$5:$ABF$18,MATCH(UsagePerHour!$B77,Sales!$C$5:$C$18,0),MATCH(UsagePerHour!KE$4,Sales!$D$3:$ABF$3,0))/KE$2*INDEX(Usage!$D$5:$ABF$11,MATCH(UsagePerHour!$B$68,Usage!$C$5:$C$11,0),MATCH(UsagePerHour!KE$4,Usage!$D$3:$ABF$3,0)),"")</f>
        <v>0.68514925297951856</v>
      </c>
      <c r="KF77" s="27">
        <f>IFERROR(INDEX(Sales!$D$5:$ABF$18,MATCH(UsagePerHour!$B77,Sales!$C$5:$C$18,0),MATCH(UsagePerHour!KF$4,Sales!$D$3:$ABF$3,0))/KF$2*INDEX(Usage!$D$5:$ABF$11,MATCH(UsagePerHour!$B$68,Usage!$C$5:$C$11,0),MATCH(UsagePerHour!KF$4,Usage!$D$3:$ABF$3,0)),"")</f>
        <v>0.44634788330774294</v>
      </c>
      <c r="KG77" s="27">
        <f>IFERROR(INDEX(Sales!$D$5:$ABF$18,MATCH(UsagePerHour!$B77,Sales!$C$5:$C$18,0),MATCH(UsagePerHour!KG$4,Sales!$D$3:$ABF$3,0))/KG$2*INDEX(Usage!$D$5:$ABF$11,MATCH(UsagePerHour!$B$68,Usage!$C$5:$C$11,0),MATCH(UsagePerHour!KG$4,Usage!$D$3:$ABF$3,0)),"")</f>
        <v>1.0982976680300718</v>
      </c>
      <c r="KH77" s="27">
        <f>IFERROR(INDEX(Sales!$D$5:$ABF$18,MATCH(UsagePerHour!$B77,Sales!$C$5:$C$18,0),MATCH(UsagePerHour!KH$4,Sales!$D$3:$ABF$3,0))/KH$2*INDEX(Usage!$D$5:$ABF$11,MATCH(UsagePerHour!$B$68,Usage!$C$5:$C$11,0),MATCH(UsagePerHour!KH$4,Usage!$D$3:$ABF$3,0)),"")</f>
        <v>0.17789697668232998</v>
      </c>
      <c r="KI77" s="27">
        <f>IFERROR(INDEX(Sales!$D$5:$ABF$18,MATCH(UsagePerHour!$B77,Sales!$C$5:$C$18,0),MATCH(UsagePerHour!KI$4,Sales!$D$3:$ABF$3,0))/KI$2*INDEX(Usage!$D$5:$ABF$11,MATCH(UsagePerHour!$B$68,Usage!$C$5:$C$11,0),MATCH(UsagePerHour!KI$4,Usage!$D$3:$ABF$3,0)),"")</f>
        <v>0.21382415586559891</v>
      </c>
      <c r="KJ77" s="27">
        <f>IFERROR(INDEX(Sales!$D$5:$ABF$18,MATCH(UsagePerHour!$B77,Sales!$C$5:$C$18,0),MATCH(UsagePerHour!KJ$4,Sales!$D$3:$ABF$3,0))/KJ$2*INDEX(Usage!$D$5:$ABF$11,MATCH(UsagePerHour!$B$68,Usage!$C$5:$C$11,0),MATCH(UsagePerHour!KJ$4,Usage!$D$3:$ABF$3,0)),"")</f>
        <v>0.28450156254639392</v>
      </c>
      <c r="KK77" s="27">
        <f>IFERROR(INDEX(Sales!$D$5:$ABF$18,MATCH(UsagePerHour!$B77,Sales!$C$5:$C$18,0),MATCH(UsagePerHour!KK$4,Sales!$D$3:$ABF$3,0))/KK$2*INDEX(Usage!$D$5:$ABF$11,MATCH(UsagePerHour!$B$68,Usage!$C$5:$C$11,0),MATCH(UsagePerHour!KK$4,Usage!$D$3:$ABF$3,0)),"")</f>
        <v>0.16194708723066309</v>
      </c>
      <c r="KL77" s="27">
        <f>IFERROR(INDEX(Sales!$D$5:$ABF$18,MATCH(UsagePerHour!$B77,Sales!$C$5:$C$18,0),MATCH(UsagePerHour!KL$4,Sales!$D$3:$ABF$3,0))/KL$2*INDEX(Usage!$D$5:$ABF$11,MATCH(UsagePerHour!$B$68,Usage!$C$5:$C$11,0),MATCH(UsagePerHour!KL$4,Usage!$D$3:$ABF$3,0)),"")</f>
        <v>0.67162615552315297</v>
      </c>
      <c r="KM77" s="27">
        <f>IFERROR(INDEX(Sales!$D$5:$ABF$18,MATCH(UsagePerHour!$B77,Sales!$C$5:$C$18,0),MATCH(UsagePerHour!KM$4,Sales!$D$3:$ABF$3,0))/KM$2*INDEX(Usage!$D$5:$ABF$11,MATCH(UsagePerHour!$B$68,Usage!$C$5:$C$11,0),MATCH(UsagePerHour!KM$4,Usage!$D$3:$ABF$3,0)),"")</f>
        <v>0.43410380478295679</v>
      </c>
      <c r="KN77" s="27">
        <f>IFERROR(INDEX(Sales!$D$5:$ABF$18,MATCH(UsagePerHour!$B77,Sales!$C$5:$C$18,0),MATCH(UsagePerHour!KN$4,Sales!$D$3:$ABF$3,0))/KN$2*INDEX(Usage!$D$5:$ABF$11,MATCH(UsagePerHour!$B$68,Usage!$C$5:$C$11,0),MATCH(UsagePerHour!KN$4,Usage!$D$3:$ABF$3,0)),"")</f>
        <v>0.33337678457065456</v>
      </c>
      <c r="KO77" s="27">
        <f>IFERROR(INDEX(Sales!$D$5:$ABF$18,MATCH(UsagePerHour!$B77,Sales!$C$5:$C$18,0),MATCH(UsagePerHour!KO$4,Sales!$D$3:$ABF$3,0))/KO$2*INDEX(Usage!$D$5:$ABF$11,MATCH(UsagePerHour!$B$68,Usage!$C$5:$C$11,0),MATCH(UsagePerHour!KO$4,Usage!$D$3:$ABF$3,0)),"")</f>
        <v>0.22349999149413946</v>
      </c>
      <c r="KP77" s="27">
        <f>IFERROR(INDEX(Sales!$D$5:$ABF$18,MATCH(UsagePerHour!$B77,Sales!$C$5:$C$18,0),MATCH(UsagePerHour!KP$4,Sales!$D$3:$ABF$3,0))/KP$2*INDEX(Usage!$D$5:$ABF$11,MATCH(UsagePerHour!$B$68,Usage!$C$5:$C$11,0),MATCH(UsagePerHour!KP$4,Usage!$D$3:$ABF$3,0)),"")</f>
        <v>0.57858388229938762</v>
      </c>
      <c r="KQ77" s="27">
        <f>IFERROR(INDEX(Sales!$D$5:$ABF$18,MATCH(UsagePerHour!$B77,Sales!$C$5:$C$18,0),MATCH(UsagePerHour!KQ$4,Sales!$D$3:$ABF$3,0))/KQ$2*INDEX(Usage!$D$5:$ABF$11,MATCH(UsagePerHour!$B$68,Usage!$C$5:$C$11,0),MATCH(UsagePerHour!KQ$4,Usage!$D$3:$ABF$3,0)),"")</f>
        <v>0.50765710053693758</v>
      </c>
      <c r="KR77" s="27">
        <f>IFERROR(INDEX(Sales!$D$5:$ABF$18,MATCH(UsagePerHour!$B77,Sales!$C$5:$C$18,0),MATCH(UsagePerHour!KR$4,Sales!$D$3:$ABF$3,0))/KR$2*INDEX(Usage!$D$5:$ABF$11,MATCH(UsagePerHour!$B$68,Usage!$C$5:$C$11,0),MATCH(UsagePerHour!KR$4,Usage!$D$3:$ABF$3,0)),"")</f>
        <v>0.28539474114708863</v>
      </c>
      <c r="KS77" s="27">
        <f>IFERROR(INDEX(Sales!$D$5:$ABF$18,MATCH(UsagePerHour!$B77,Sales!$C$5:$C$18,0),MATCH(UsagePerHour!KS$4,Sales!$D$3:$ABF$3,0))/KS$2*INDEX(Usage!$D$5:$ABF$11,MATCH(UsagePerHour!$B$68,Usage!$C$5:$C$11,0),MATCH(UsagePerHour!KS$4,Usage!$D$3:$ABF$3,0)),"")</f>
        <v>0.80792626728110595</v>
      </c>
      <c r="KT77" s="27">
        <f>IFERROR(INDEX(Sales!$D$5:$ABF$18,MATCH(UsagePerHour!$B77,Sales!$C$5:$C$18,0),MATCH(UsagePerHour!KT$4,Sales!$D$3:$ABF$3,0))/KT$2*INDEX(Usage!$D$5:$ABF$11,MATCH(UsagePerHour!$B$68,Usage!$C$5:$C$11,0),MATCH(UsagePerHour!KT$4,Usage!$D$3:$ABF$3,0)),"")</f>
        <v>0.34258490618952797</v>
      </c>
      <c r="KU77" s="27">
        <f>IFERROR(INDEX(Sales!$D$5:$ABF$18,MATCH(UsagePerHour!$B77,Sales!$C$5:$C$18,0),MATCH(UsagePerHour!KU$4,Sales!$D$3:$ABF$3,0))/KU$2*INDEX(Usage!$D$5:$ABF$11,MATCH(UsagePerHour!$B$68,Usage!$C$5:$C$11,0),MATCH(UsagePerHour!KU$4,Usage!$D$3:$ABF$3,0)),"")</f>
        <v>0.11367998754949939</v>
      </c>
      <c r="KV77" s="27">
        <f>IFERROR(INDEX(Sales!$D$5:$ABF$18,MATCH(UsagePerHour!$B77,Sales!$C$5:$C$18,0),MATCH(UsagePerHour!KV$4,Sales!$D$3:$ABF$3,0))/KV$2*INDEX(Usage!$D$5:$ABF$11,MATCH(UsagePerHour!$B$68,Usage!$C$5:$C$11,0),MATCH(UsagePerHour!KV$4,Usage!$D$3:$ABF$3,0)),"")</f>
        <v>8.1172199088116292E-2</v>
      </c>
      <c r="KW77" s="27">
        <f>IFERROR(INDEX(Sales!$D$5:$ABF$18,MATCH(UsagePerHour!$B77,Sales!$C$5:$C$18,0),MATCH(UsagePerHour!KW$4,Sales!$D$3:$ABF$3,0))/KW$2*INDEX(Usage!$D$5:$ABF$11,MATCH(UsagePerHour!$B$68,Usage!$C$5:$C$11,0),MATCH(UsagePerHour!KW$4,Usage!$D$3:$ABF$3,0)),"")</f>
        <v>0.93775945972787766</v>
      </c>
      <c r="KX77" s="27">
        <f>IFERROR(INDEX(Sales!$D$5:$ABF$18,MATCH(UsagePerHour!$B77,Sales!$C$5:$C$18,0),MATCH(UsagePerHour!KX$4,Sales!$D$3:$ABF$3,0))/KX$2*INDEX(Usage!$D$5:$ABF$11,MATCH(UsagePerHour!$B$68,Usage!$C$5:$C$11,0),MATCH(UsagePerHour!KX$4,Usage!$D$3:$ABF$3,0)),"")</f>
        <v>0.31635573159775082</v>
      </c>
      <c r="KY77" s="27">
        <f>IFERROR(INDEX(Sales!$D$5:$ABF$18,MATCH(UsagePerHour!$B77,Sales!$C$5:$C$18,0),MATCH(UsagePerHour!KY$4,Sales!$D$3:$ABF$3,0))/KY$2*INDEX(Usage!$D$5:$ABF$11,MATCH(UsagePerHour!$B$68,Usage!$C$5:$C$11,0),MATCH(UsagePerHour!KY$4,Usage!$D$3:$ABF$3,0)),"")</f>
        <v>0.31887323943661972</v>
      </c>
      <c r="KZ77" s="27">
        <f>IFERROR(INDEX(Sales!$D$5:$ABF$18,MATCH(UsagePerHour!$B77,Sales!$C$5:$C$18,0),MATCH(UsagePerHour!KZ$4,Sales!$D$3:$ABF$3,0))/KZ$2*INDEX(Usage!$D$5:$ABF$11,MATCH(UsagePerHour!$B$68,Usage!$C$5:$C$11,0),MATCH(UsagePerHour!KZ$4,Usage!$D$3:$ABF$3,0)),"")</f>
        <v>0.31350709568638474</v>
      </c>
      <c r="LA77" s="27">
        <f>IFERROR(INDEX(Sales!$D$5:$ABF$18,MATCH(UsagePerHour!$B77,Sales!$C$5:$C$18,0),MATCH(UsagePerHour!LA$4,Sales!$D$3:$ABF$3,0))/LA$2*INDEX(Usage!$D$5:$ABF$11,MATCH(UsagePerHour!$B$68,Usage!$C$5:$C$11,0),MATCH(UsagePerHour!LA$4,Usage!$D$3:$ABF$3,0)),"")</f>
        <v>0.70946338037405521</v>
      </c>
      <c r="LB77" s="27">
        <f>IFERROR(INDEX(Sales!$D$5:$ABF$18,MATCH(UsagePerHour!$B77,Sales!$C$5:$C$18,0),MATCH(UsagePerHour!LB$4,Sales!$D$3:$ABF$3,0))/LB$2*INDEX(Usage!$D$5:$ABF$11,MATCH(UsagePerHour!$B$68,Usage!$C$5:$C$11,0),MATCH(UsagePerHour!LB$4,Usage!$D$3:$ABF$3,0)),"")</f>
        <v>0.5299152254352415</v>
      </c>
      <c r="LC77" s="27">
        <f>IFERROR(INDEX(Sales!$D$5:$ABF$18,MATCH(UsagePerHour!$B77,Sales!$C$5:$C$18,0),MATCH(UsagePerHour!LC$4,Sales!$D$3:$ABF$3,0))/LC$2*INDEX(Usage!$D$5:$ABF$11,MATCH(UsagePerHour!$B$68,Usage!$C$5:$C$11,0),MATCH(UsagePerHour!LC$4,Usage!$D$3:$ABF$3,0)),"")</f>
        <v>0.22887539810900298</v>
      </c>
      <c r="LD77" s="27">
        <f>IFERROR(INDEX(Sales!$D$5:$ABF$18,MATCH(UsagePerHour!$B77,Sales!$C$5:$C$18,0),MATCH(UsagePerHour!LD$4,Sales!$D$3:$ABF$3,0))/LD$2*INDEX(Usage!$D$5:$ABF$11,MATCH(UsagePerHour!$B$68,Usage!$C$5:$C$11,0),MATCH(UsagePerHour!LD$4,Usage!$D$3:$ABF$3,0)),"")</f>
        <v>0.70784077331006234</v>
      </c>
      <c r="LE77" s="27">
        <f>IFERROR(INDEX(Sales!$D$5:$ABF$18,MATCH(UsagePerHour!$B77,Sales!$C$5:$C$18,0),MATCH(UsagePerHour!LE$4,Sales!$D$3:$ABF$3,0))/LE$2*INDEX(Usage!$D$5:$ABF$11,MATCH(UsagePerHour!$B$68,Usage!$C$5:$C$11,0),MATCH(UsagePerHour!LE$4,Usage!$D$3:$ABF$3,0)),"")</f>
        <v>0.20884501440915729</v>
      </c>
      <c r="LF77" s="27">
        <f>IFERROR(INDEX(Sales!$D$5:$ABF$18,MATCH(UsagePerHour!$B77,Sales!$C$5:$C$18,0),MATCH(UsagePerHour!LF$4,Sales!$D$3:$ABF$3,0))/LF$2*INDEX(Usage!$D$5:$ABF$11,MATCH(UsagePerHour!$B$68,Usage!$C$5:$C$11,0),MATCH(UsagePerHour!LF$4,Usage!$D$3:$ABF$3,0)),"")</f>
        <v>0.38898831202033701</v>
      </c>
      <c r="LG77" s="27">
        <f>IFERROR(INDEX(Sales!$D$5:$ABF$18,MATCH(UsagePerHour!$B77,Sales!$C$5:$C$18,0),MATCH(UsagePerHour!LG$4,Sales!$D$3:$ABF$3,0))/LG$2*INDEX(Usage!$D$5:$ABF$11,MATCH(UsagePerHour!$B$68,Usage!$C$5:$C$11,0),MATCH(UsagePerHour!LG$4,Usage!$D$3:$ABF$3,0)),"")</f>
        <v>0.21152150114079332</v>
      </c>
      <c r="LH77" s="27">
        <f>IFERROR(INDEX(Sales!$D$5:$ABF$18,MATCH(UsagePerHour!$B77,Sales!$C$5:$C$18,0),MATCH(UsagePerHour!LH$4,Sales!$D$3:$ABF$3,0))/LH$2*INDEX(Usage!$D$5:$ABF$11,MATCH(UsagePerHour!$B$68,Usage!$C$5:$C$11,0),MATCH(UsagePerHour!LH$4,Usage!$D$3:$ABF$3,0)),"")</f>
        <v>0.63246394027672914</v>
      </c>
      <c r="LI77" s="27">
        <f>IFERROR(INDEX(Sales!$D$5:$ABF$18,MATCH(UsagePerHour!$B77,Sales!$C$5:$C$18,0),MATCH(UsagePerHour!LI$4,Sales!$D$3:$ABF$3,0))/LI$2*INDEX(Usage!$D$5:$ABF$11,MATCH(UsagePerHour!$B$68,Usage!$C$5:$C$11,0),MATCH(UsagePerHour!LI$4,Usage!$D$3:$ABF$3,0)),"")</f>
        <v>0.19297762487546341</v>
      </c>
      <c r="LJ77" s="27">
        <f>IFERROR(INDEX(Sales!$D$5:$ABF$18,MATCH(UsagePerHour!$B77,Sales!$C$5:$C$18,0),MATCH(UsagePerHour!LJ$4,Sales!$D$3:$ABF$3,0))/LJ$2*INDEX(Usage!$D$5:$ABF$11,MATCH(UsagePerHour!$B$68,Usage!$C$5:$C$11,0),MATCH(UsagePerHour!LJ$4,Usage!$D$3:$ABF$3,0)),"")</f>
        <v>0.65553653002791545</v>
      </c>
      <c r="LK77" s="27">
        <f>IFERROR(INDEX(Sales!$D$5:$ABF$18,MATCH(UsagePerHour!$B77,Sales!$C$5:$C$18,0),MATCH(UsagePerHour!LK$4,Sales!$D$3:$ABF$3,0))/LK$2*INDEX(Usage!$D$5:$ABF$11,MATCH(UsagePerHour!$B$68,Usage!$C$5:$C$11,0),MATCH(UsagePerHour!LK$4,Usage!$D$3:$ABF$3,0)),"")</f>
        <v>0.37668192875598955</v>
      </c>
      <c r="LL77" s="27">
        <f>IFERROR(INDEX(Sales!$D$5:$ABF$18,MATCH(UsagePerHour!$B77,Sales!$C$5:$C$18,0),MATCH(UsagePerHour!LL$4,Sales!$D$3:$ABF$3,0))/LL$2*INDEX(Usage!$D$5:$ABF$11,MATCH(UsagePerHour!$B$68,Usage!$C$5:$C$11,0),MATCH(UsagePerHour!LL$4,Usage!$D$3:$ABF$3,0)),"")</f>
        <v>0.42222721038202327</v>
      </c>
      <c r="LM77" s="27">
        <f>IFERROR(INDEX(Sales!$D$5:$ABF$18,MATCH(UsagePerHour!$B77,Sales!$C$5:$C$18,0),MATCH(UsagePerHour!LM$4,Sales!$D$3:$ABF$3,0))/LM$2*INDEX(Usage!$D$5:$ABF$11,MATCH(UsagePerHour!$B$68,Usage!$C$5:$C$11,0),MATCH(UsagePerHour!LM$4,Usage!$D$3:$ABF$3,0)),"")</f>
        <v>0.21555568857563476</v>
      </c>
      <c r="LN77" s="27">
        <f>IFERROR(INDEX(Sales!$D$5:$ABF$18,MATCH(UsagePerHour!$B77,Sales!$C$5:$C$18,0),MATCH(UsagePerHour!LN$4,Sales!$D$3:$ABF$3,0))/LN$2*INDEX(Usage!$D$5:$ABF$11,MATCH(UsagePerHour!$B$68,Usage!$C$5:$C$11,0),MATCH(UsagePerHour!LN$4,Usage!$D$3:$ABF$3,0)),"")</f>
        <v>0.85375190528045608</v>
      </c>
      <c r="LO77" s="27">
        <f>IFERROR(INDEX(Sales!$D$5:$ABF$18,MATCH(UsagePerHour!$B77,Sales!$C$5:$C$18,0),MATCH(UsagePerHour!LO$4,Sales!$D$3:$ABF$3,0))/LO$2*INDEX(Usage!$D$5:$ABF$11,MATCH(UsagePerHour!$B$68,Usage!$C$5:$C$11,0),MATCH(UsagePerHour!LO$4,Usage!$D$3:$ABF$3,0)),"")</f>
        <v>0.37973907976219146</v>
      </c>
      <c r="LP77" s="27">
        <f>IFERROR(INDEX(Sales!$D$5:$ABF$18,MATCH(UsagePerHour!$B77,Sales!$C$5:$C$18,0),MATCH(UsagePerHour!LP$4,Sales!$D$3:$ABF$3,0))/LP$2*INDEX(Usage!$D$5:$ABF$11,MATCH(UsagePerHour!$B$68,Usage!$C$5:$C$11,0),MATCH(UsagePerHour!LP$4,Usage!$D$3:$ABF$3,0)),"")</f>
        <v>3.1233702148690218E-2</v>
      </c>
      <c r="LQ77" s="27">
        <f>IFERROR(INDEX(Sales!$D$5:$ABF$18,MATCH(UsagePerHour!$B77,Sales!$C$5:$C$18,0),MATCH(UsagePerHour!LQ$4,Sales!$D$3:$ABF$3,0))/LQ$2*INDEX(Usage!$D$5:$ABF$11,MATCH(UsagePerHour!$B$68,Usage!$C$5:$C$11,0),MATCH(UsagePerHour!LQ$4,Usage!$D$3:$ABF$3,0)),"")</f>
        <v>1.5530853728855447</v>
      </c>
      <c r="LR77" s="27">
        <f>IFERROR(INDEX(Sales!$D$5:$ABF$18,MATCH(UsagePerHour!$B77,Sales!$C$5:$C$18,0),MATCH(UsagePerHour!LR$4,Sales!$D$3:$ABF$3,0))/LR$2*INDEX(Usage!$D$5:$ABF$11,MATCH(UsagePerHour!$B$68,Usage!$C$5:$C$11,0),MATCH(UsagePerHour!LR$4,Usage!$D$3:$ABF$3,0)),"")</f>
        <v>0.3101448817476079</v>
      </c>
      <c r="LS77" s="27">
        <f>IFERROR(INDEX(Sales!$D$5:$ABF$18,MATCH(UsagePerHour!$B77,Sales!$C$5:$C$18,0),MATCH(UsagePerHour!LS$4,Sales!$D$3:$ABF$3,0))/LS$2*INDEX(Usage!$D$5:$ABF$11,MATCH(UsagePerHour!$B$68,Usage!$C$5:$C$11,0),MATCH(UsagePerHour!LS$4,Usage!$D$3:$ABF$3,0)),"")</f>
        <v>0.33434705600245579</v>
      </c>
      <c r="LT77" s="27">
        <f>IFERROR(INDEX(Sales!$D$5:$ABF$18,MATCH(UsagePerHour!$B77,Sales!$C$5:$C$18,0),MATCH(UsagePerHour!LT$4,Sales!$D$3:$ABF$3,0))/LT$2*INDEX(Usage!$D$5:$ABF$11,MATCH(UsagePerHour!$B$68,Usage!$C$5:$C$11,0),MATCH(UsagePerHour!LT$4,Usage!$D$3:$ABF$3,0)),"")</f>
        <v>0.50735184092802799</v>
      </c>
      <c r="LU77" s="27">
        <f>IFERROR(INDEX(Sales!$D$5:$ABF$18,MATCH(UsagePerHour!$B77,Sales!$C$5:$C$18,0),MATCH(UsagePerHour!LU$4,Sales!$D$3:$ABF$3,0))/LU$2*INDEX(Usage!$D$5:$ABF$11,MATCH(UsagePerHour!$B$68,Usage!$C$5:$C$11,0),MATCH(UsagePerHour!LU$4,Usage!$D$3:$ABF$3,0)),"")</f>
        <v>0.41733598143896611</v>
      </c>
      <c r="LV77" s="27">
        <f>IFERROR(INDEX(Sales!$D$5:$ABF$18,MATCH(UsagePerHour!$B77,Sales!$C$5:$C$18,0),MATCH(UsagePerHour!LV$4,Sales!$D$3:$ABF$3,0))/LV$2*INDEX(Usage!$D$5:$ABF$11,MATCH(UsagePerHour!$B$68,Usage!$C$5:$C$11,0),MATCH(UsagePerHour!LV$4,Usage!$D$3:$ABF$3,0)),"")</f>
        <v>0.37756886227544911</v>
      </c>
      <c r="LW77" s="27">
        <f>IFERROR(INDEX(Sales!$D$5:$ABF$18,MATCH(UsagePerHour!$B77,Sales!$C$5:$C$18,0),MATCH(UsagePerHour!LW$4,Sales!$D$3:$ABF$3,0))/LW$2*INDEX(Usage!$D$5:$ABF$11,MATCH(UsagePerHour!$B$68,Usage!$C$5:$C$11,0),MATCH(UsagePerHour!LW$4,Usage!$D$3:$ABF$3,0)),"")</f>
        <v>0.51460313455286533</v>
      </c>
      <c r="LX77" s="27">
        <f>IFERROR(INDEX(Sales!$D$5:$ABF$18,MATCH(UsagePerHour!$B77,Sales!$C$5:$C$18,0),MATCH(UsagePerHour!LX$4,Sales!$D$3:$ABF$3,0))/LX$2*INDEX(Usage!$D$5:$ABF$11,MATCH(UsagePerHour!$B$68,Usage!$C$5:$C$11,0),MATCH(UsagePerHour!LX$4,Usage!$D$3:$ABF$3,0)),"")</f>
        <v>0.38117941701644137</v>
      </c>
      <c r="LY77" s="27">
        <f>IFERROR(INDEX(Sales!$D$5:$ABF$18,MATCH(UsagePerHour!$B77,Sales!$C$5:$C$18,0),MATCH(UsagePerHour!LY$4,Sales!$D$3:$ABF$3,0))/LY$2*INDEX(Usage!$D$5:$ABF$11,MATCH(UsagePerHour!$B$68,Usage!$C$5:$C$11,0),MATCH(UsagePerHour!LY$4,Usage!$D$3:$ABF$3,0)),"")</f>
        <v>0.37269086117330408</v>
      </c>
      <c r="LZ77" s="27">
        <f>IFERROR(INDEX(Sales!$D$5:$ABF$18,MATCH(UsagePerHour!$B77,Sales!$C$5:$C$18,0),MATCH(UsagePerHour!LZ$4,Sales!$D$3:$ABF$3,0))/LZ$2*INDEX(Usage!$D$5:$ABF$11,MATCH(UsagePerHour!$B$68,Usage!$C$5:$C$11,0),MATCH(UsagePerHour!LZ$4,Usage!$D$3:$ABF$3,0)),"")</f>
        <v>0.43180993741218548</v>
      </c>
      <c r="MA77" s="27">
        <f>IFERROR(INDEX(Sales!$D$5:$ABF$18,MATCH(UsagePerHour!$B77,Sales!$C$5:$C$18,0),MATCH(UsagePerHour!MA$4,Sales!$D$3:$ABF$3,0))/MA$2*INDEX(Usage!$D$5:$ABF$11,MATCH(UsagePerHour!$B$68,Usage!$C$5:$C$11,0),MATCH(UsagePerHour!MA$4,Usage!$D$3:$ABF$3,0)),"")</f>
        <v>0.13812274446479469</v>
      </c>
      <c r="MB77" s="27">
        <f>IFERROR(INDEX(Sales!$D$5:$ABF$18,MATCH(UsagePerHour!$B77,Sales!$C$5:$C$18,0),MATCH(UsagePerHour!MB$4,Sales!$D$3:$ABF$3,0))/MB$2*INDEX(Usage!$D$5:$ABF$11,MATCH(UsagePerHour!$B$68,Usage!$C$5:$C$11,0),MATCH(UsagePerHour!MB$4,Usage!$D$3:$ABF$3,0)),"")</f>
        <v>0.54331290283717848</v>
      </c>
      <c r="MC77" s="27">
        <f>IFERROR(INDEX(Sales!$D$5:$ABF$18,MATCH(UsagePerHour!$B77,Sales!$C$5:$C$18,0),MATCH(UsagePerHour!MC$4,Sales!$D$3:$ABF$3,0))/MC$2*INDEX(Usage!$D$5:$ABF$11,MATCH(UsagePerHour!$B$68,Usage!$C$5:$C$11,0),MATCH(UsagePerHour!MC$4,Usage!$D$3:$ABF$3,0)),"")</f>
        <v>0.16227632631418121</v>
      </c>
      <c r="MD77" s="27">
        <f>IFERROR(INDEX(Sales!$D$5:$ABF$18,MATCH(UsagePerHour!$B77,Sales!$C$5:$C$18,0),MATCH(UsagePerHour!MD$4,Sales!$D$3:$ABF$3,0))/MD$2*INDEX(Usage!$D$5:$ABF$11,MATCH(UsagePerHour!$B$68,Usage!$C$5:$C$11,0),MATCH(UsagePerHour!MD$4,Usage!$D$3:$ABF$3,0)),"")</f>
        <v>0.28305477873815532</v>
      </c>
      <c r="ME77" s="27">
        <f>IFERROR(INDEX(Sales!$D$5:$ABF$18,MATCH(UsagePerHour!$B77,Sales!$C$5:$C$18,0),MATCH(UsagePerHour!ME$4,Sales!$D$3:$ABF$3,0))/ME$2*INDEX(Usage!$D$5:$ABF$11,MATCH(UsagePerHour!$B$68,Usage!$C$5:$C$11,0),MATCH(UsagePerHour!ME$4,Usage!$D$3:$ABF$3,0)),"")</f>
        <v>0.1376667704349373</v>
      </c>
      <c r="MF77" s="27">
        <f>IFERROR(INDEX(Sales!$D$5:$ABF$18,MATCH(UsagePerHour!$B77,Sales!$C$5:$C$18,0),MATCH(UsagePerHour!MF$4,Sales!$D$3:$ABF$3,0))/MF$2*INDEX(Usage!$D$5:$ABF$11,MATCH(UsagePerHour!$B$68,Usage!$C$5:$C$11,0),MATCH(UsagePerHour!MF$4,Usage!$D$3:$ABF$3,0)),"")</f>
        <v>0.88152757919568248</v>
      </c>
      <c r="MG77" s="27">
        <f>IFERROR(INDEX(Sales!$D$5:$ABF$18,MATCH(UsagePerHour!$B77,Sales!$C$5:$C$18,0),MATCH(UsagePerHour!MG$4,Sales!$D$3:$ABF$3,0))/MG$2*INDEX(Usage!$D$5:$ABF$11,MATCH(UsagePerHour!$B$68,Usage!$C$5:$C$11,0),MATCH(UsagePerHour!MG$4,Usage!$D$3:$ABF$3,0)),"")</f>
        <v>0.4715070059515441</v>
      </c>
      <c r="MH77" s="27">
        <f>IFERROR(INDEX(Sales!$D$5:$ABF$18,MATCH(UsagePerHour!$B77,Sales!$C$5:$C$18,0),MATCH(UsagePerHour!MH$4,Sales!$D$3:$ABF$3,0))/MH$2*INDEX(Usage!$D$5:$ABF$11,MATCH(UsagePerHour!$B$68,Usage!$C$5:$C$11,0),MATCH(UsagePerHour!MH$4,Usage!$D$3:$ABF$3,0)),"")</f>
        <v>0.11178134500245064</v>
      </c>
      <c r="MI77" s="27">
        <f>IFERROR(INDEX(Sales!$D$5:$ABF$18,MATCH(UsagePerHour!$B77,Sales!$C$5:$C$18,0),MATCH(UsagePerHour!MI$4,Sales!$D$3:$ABF$3,0))/MI$2*INDEX(Usage!$D$5:$ABF$11,MATCH(UsagePerHour!$B$68,Usage!$C$5:$C$11,0),MATCH(UsagePerHour!MI$4,Usage!$D$3:$ABF$3,0)),"")</f>
        <v>0.23415250689651473</v>
      </c>
      <c r="MJ77" s="27">
        <f>IFERROR(INDEX(Sales!$D$5:$ABF$18,MATCH(UsagePerHour!$B77,Sales!$C$5:$C$18,0),MATCH(UsagePerHour!MJ$4,Sales!$D$3:$ABF$3,0))/MJ$2*INDEX(Usage!$D$5:$ABF$11,MATCH(UsagePerHour!$B$68,Usage!$C$5:$C$11,0),MATCH(UsagePerHour!MJ$4,Usage!$D$3:$ABF$3,0)),"")</f>
        <v>0.72419934568607602</v>
      </c>
      <c r="MK77" s="27">
        <f>IFERROR(INDEX(Sales!$D$5:$ABF$18,MATCH(UsagePerHour!$B77,Sales!$C$5:$C$18,0),MATCH(UsagePerHour!MK$4,Sales!$D$3:$ABF$3,0))/MK$2*INDEX(Usage!$D$5:$ABF$11,MATCH(UsagePerHour!$B$68,Usage!$C$5:$C$11,0),MATCH(UsagePerHour!MK$4,Usage!$D$3:$ABF$3,0)),"")</f>
        <v>0.1060753266889386</v>
      </c>
      <c r="ML77" s="27">
        <f>IFERROR(INDEX(Sales!$D$5:$ABF$18,MATCH(UsagePerHour!$B77,Sales!$C$5:$C$18,0),MATCH(UsagePerHour!ML$4,Sales!$D$3:$ABF$3,0))/ML$2*INDEX(Usage!$D$5:$ABF$11,MATCH(UsagePerHour!$B$68,Usage!$C$5:$C$11,0),MATCH(UsagePerHour!ML$4,Usage!$D$3:$ABF$3,0)),"")</f>
        <v>0.11347165383624762</v>
      </c>
      <c r="MM77" s="27">
        <f>IFERROR(INDEX(Sales!$D$5:$ABF$18,MATCH(UsagePerHour!$B77,Sales!$C$5:$C$18,0),MATCH(UsagePerHour!MM$4,Sales!$D$3:$ABF$3,0))/MM$2*INDEX(Usage!$D$5:$ABF$11,MATCH(UsagePerHour!$B$68,Usage!$C$5:$C$11,0),MATCH(UsagePerHour!MM$4,Usage!$D$3:$ABF$3,0)),"")</f>
        <v>0.49970092309682007</v>
      </c>
      <c r="MN77" s="27">
        <f>IFERROR(INDEX(Sales!$D$5:$ABF$18,MATCH(UsagePerHour!$B77,Sales!$C$5:$C$18,0),MATCH(UsagePerHour!MN$4,Sales!$D$3:$ABF$3,0))/MN$2*INDEX(Usage!$D$5:$ABF$11,MATCH(UsagePerHour!$B$68,Usage!$C$5:$C$11,0),MATCH(UsagePerHour!MN$4,Usage!$D$3:$ABF$3,0)),"")</f>
        <v>0.42100806989759149</v>
      </c>
      <c r="MO77" s="27">
        <f>IFERROR(INDEX(Sales!$D$5:$ABF$18,MATCH(UsagePerHour!$B77,Sales!$C$5:$C$18,0),MATCH(UsagePerHour!MO$4,Sales!$D$3:$ABF$3,0))/MO$2*INDEX(Usage!$D$5:$ABF$11,MATCH(UsagePerHour!$B$68,Usage!$C$5:$C$11,0),MATCH(UsagePerHour!MO$4,Usage!$D$3:$ABF$3,0)),"")</f>
        <v>0.50735184092802799</v>
      </c>
      <c r="MP77" s="27">
        <f>IFERROR(INDEX(Sales!$D$5:$ABF$18,MATCH(UsagePerHour!$B77,Sales!$C$5:$C$18,0),MATCH(UsagePerHour!MP$4,Sales!$D$3:$ABF$3,0))/MP$2*INDEX(Usage!$D$5:$ABF$11,MATCH(UsagePerHour!$B$68,Usage!$C$5:$C$11,0),MATCH(UsagePerHour!MP$4,Usage!$D$3:$ABF$3,0)),"")</f>
        <v>0.41733598143896611</v>
      </c>
      <c r="MQ77" s="27">
        <f>IFERROR(INDEX(Sales!$D$5:$ABF$18,MATCH(UsagePerHour!$B77,Sales!$C$5:$C$18,0),MATCH(UsagePerHour!MQ$4,Sales!$D$3:$ABF$3,0))/MQ$2*INDEX(Usage!$D$5:$ABF$11,MATCH(UsagePerHour!$B$68,Usage!$C$5:$C$11,0),MATCH(UsagePerHour!MQ$4,Usage!$D$3:$ABF$3,0)),"")</f>
        <v>0.37756886227544911</v>
      </c>
      <c r="MR77" s="27">
        <f>IFERROR(INDEX(Sales!$D$5:$ABF$18,MATCH(UsagePerHour!$B77,Sales!$C$5:$C$18,0),MATCH(UsagePerHour!MR$4,Sales!$D$3:$ABF$3,0))/MR$2*INDEX(Usage!$D$5:$ABF$11,MATCH(UsagePerHour!$B$68,Usage!$C$5:$C$11,0),MATCH(UsagePerHour!MR$4,Usage!$D$3:$ABF$3,0)),"")</f>
        <v>0.51460313455286533</v>
      </c>
      <c r="MS77" s="27">
        <f>IFERROR(INDEX(Sales!$D$5:$ABF$18,MATCH(UsagePerHour!$B77,Sales!$C$5:$C$18,0),MATCH(UsagePerHour!MS$4,Sales!$D$3:$ABF$3,0))/MS$2*INDEX(Usage!$D$5:$ABF$11,MATCH(UsagePerHour!$B$68,Usage!$C$5:$C$11,0),MATCH(UsagePerHour!MS$4,Usage!$D$3:$ABF$3,0)),"")</f>
        <v>0.3053600289756972</v>
      </c>
      <c r="MT77" s="27">
        <f>IFERROR(INDEX(Sales!$D$5:$ABF$18,MATCH(UsagePerHour!$B77,Sales!$C$5:$C$18,0),MATCH(UsagePerHour!MT$4,Sales!$D$3:$ABF$3,0))/MT$2*INDEX(Usage!$D$5:$ABF$11,MATCH(UsagePerHour!$B$68,Usage!$C$5:$C$11,0),MATCH(UsagePerHour!MT$4,Usage!$D$3:$ABF$3,0)),"")</f>
        <v>0.38368606114297132</v>
      </c>
      <c r="MU77" s="27">
        <f>IFERROR(INDEX(Sales!$D$5:$ABF$18,MATCH(UsagePerHour!$B77,Sales!$C$5:$C$18,0),MATCH(UsagePerHour!MU$4,Sales!$D$3:$ABF$3,0))/MU$2*INDEX(Usage!$D$5:$ABF$11,MATCH(UsagePerHour!$B$68,Usage!$C$5:$C$11,0),MATCH(UsagePerHour!MU$4,Usage!$D$3:$ABF$3,0)),"")</f>
        <v>0.26904733238738976</v>
      </c>
      <c r="MV77" s="27">
        <f>IFERROR(INDEX(Sales!$D$5:$ABF$18,MATCH(UsagePerHour!$B77,Sales!$C$5:$C$18,0),MATCH(UsagePerHour!MV$4,Sales!$D$3:$ABF$3,0))/MV$2*INDEX(Usage!$D$5:$ABF$11,MATCH(UsagePerHour!$B$68,Usage!$C$5:$C$11,0),MATCH(UsagePerHour!MV$4,Usage!$D$3:$ABF$3,0)),"")</f>
        <v>0.41013519470977228</v>
      </c>
      <c r="MW77" s="27">
        <f>IFERROR(INDEX(Sales!$D$5:$ABF$18,MATCH(UsagePerHour!$B77,Sales!$C$5:$C$18,0),MATCH(UsagePerHour!MW$4,Sales!$D$3:$ABF$3,0))/MW$2*INDEX(Usage!$D$5:$ABF$11,MATCH(UsagePerHour!$B$68,Usage!$C$5:$C$11,0),MATCH(UsagePerHour!MW$4,Usage!$D$3:$ABF$3,0)),"")</f>
        <v>0.60764444796702866</v>
      </c>
      <c r="MX77" s="27">
        <f>IFERROR(INDEX(Sales!$D$5:$ABF$18,MATCH(UsagePerHour!$B77,Sales!$C$5:$C$18,0),MATCH(UsagePerHour!MX$4,Sales!$D$3:$ABF$3,0))/MX$2*INDEX(Usage!$D$5:$ABF$11,MATCH(UsagePerHour!$B$68,Usage!$C$5:$C$11,0),MATCH(UsagePerHour!MX$4,Usage!$D$3:$ABF$3,0)),"")</f>
        <v>0.44153406484846347</v>
      </c>
      <c r="MY77" s="27">
        <f>IFERROR(INDEX(Sales!$D$5:$ABF$18,MATCH(UsagePerHour!$B77,Sales!$C$5:$C$18,0),MATCH(UsagePerHour!MY$4,Sales!$D$3:$ABF$3,0))/MY$2*INDEX(Usage!$D$5:$ABF$11,MATCH(UsagePerHour!$B$68,Usage!$C$5:$C$11,0),MATCH(UsagePerHour!MY$4,Usage!$D$3:$ABF$3,0)),"")</f>
        <v>0.11381734722920313</v>
      </c>
      <c r="MZ77" s="27">
        <f>IFERROR(INDEX(Sales!$D$5:$ABF$18,MATCH(UsagePerHour!$B77,Sales!$C$5:$C$18,0),MATCH(UsagePerHour!MZ$4,Sales!$D$3:$ABF$3,0))/MZ$2*INDEX(Usage!$D$5:$ABF$11,MATCH(UsagePerHour!$B$68,Usage!$C$5:$C$11,0),MATCH(UsagePerHour!MZ$4,Usage!$D$3:$ABF$3,0)),"")</f>
        <v>0.28533425528441236</v>
      </c>
      <c r="NA77" s="27">
        <f>IFERROR(INDEX(Sales!$D$5:$ABF$18,MATCH(UsagePerHour!$B77,Sales!$C$5:$C$18,0),MATCH(UsagePerHour!NA$4,Sales!$D$3:$ABF$3,0))/NA$2*INDEX(Usage!$D$5:$ABF$11,MATCH(UsagePerHour!$B$68,Usage!$C$5:$C$11,0),MATCH(UsagePerHour!NA$4,Usage!$D$3:$ABF$3,0)),"")</f>
        <v>0.43577164884585379</v>
      </c>
      <c r="NB77" s="27">
        <f>IFERROR(INDEX(Sales!$D$5:$ABF$18,MATCH(UsagePerHour!$B77,Sales!$C$5:$C$18,0),MATCH(UsagePerHour!NB$4,Sales!$D$3:$ABF$3,0))/NB$2*INDEX(Usage!$D$5:$ABF$11,MATCH(UsagePerHour!$B$68,Usage!$C$5:$C$11,0),MATCH(UsagePerHour!NB$4,Usage!$D$3:$ABF$3,0)),"")</f>
        <v>1.1030862769718799</v>
      </c>
      <c r="NC77" s="27">
        <f>IFERROR(INDEX(Sales!$D$5:$ABF$18,MATCH(UsagePerHour!$B77,Sales!$C$5:$C$18,0),MATCH(UsagePerHour!NC$4,Sales!$D$3:$ABF$3,0))/NC$2*INDEX(Usage!$D$5:$ABF$11,MATCH(UsagePerHour!$B$68,Usage!$C$5:$C$11,0),MATCH(UsagePerHour!NC$4,Usage!$D$3:$ABF$3,0)),"")</f>
        <v>0.85635051936234829</v>
      </c>
      <c r="ND77" s="27">
        <f>IFERROR(INDEX(Sales!$D$5:$ABF$18,MATCH(UsagePerHour!$B77,Sales!$C$5:$C$18,0),MATCH(UsagePerHour!ND$4,Sales!$D$3:$ABF$3,0))/ND$2*INDEX(Usage!$D$5:$ABF$11,MATCH(UsagePerHour!$B$68,Usage!$C$5:$C$11,0),MATCH(UsagePerHour!ND$4,Usage!$D$3:$ABF$3,0)),"")</f>
        <v>0.4795608259629357</v>
      </c>
      <c r="NE77" s="27">
        <f>IFERROR(INDEX(Sales!$D$5:$ABF$18,MATCH(UsagePerHour!$B77,Sales!$C$5:$C$18,0),MATCH(UsagePerHour!NE$4,Sales!$D$3:$ABF$3,0))/NE$2*INDEX(Usage!$D$5:$ABF$11,MATCH(UsagePerHour!$B$68,Usage!$C$5:$C$11,0),MATCH(UsagePerHour!NE$4,Usage!$D$3:$ABF$3,0)),"")</f>
        <v>0.28463919790688852</v>
      </c>
      <c r="NF77" s="27">
        <f>IFERROR(INDEX(Sales!$D$5:$ABF$18,MATCH(UsagePerHour!$B77,Sales!$C$5:$C$18,0),MATCH(UsagePerHour!NF$4,Sales!$D$3:$ABF$3,0))/NF$2*INDEX(Usage!$D$5:$ABF$11,MATCH(UsagePerHour!$B$68,Usage!$C$5:$C$11,0),MATCH(UsagePerHour!NF$4,Usage!$D$3:$ABF$3,0)),"")</f>
        <v>0.1010167511959426</v>
      </c>
      <c r="NG77" s="27">
        <f>IFERROR(INDEX(Sales!$D$5:$ABF$18,MATCH(UsagePerHour!$B77,Sales!$C$5:$C$18,0),MATCH(UsagePerHour!NG$4,Sales!$D$3:$ABF$3,0))/NG$2*INDEX(Usage!$D$5:$ABF$11,MATCH(UsagePerHour!$B$68,Usage!$C$5:$C$11,0),MATCH(UsagePerHour!NG$4,Usage!$D$3:$ABF$3,0)),"")</f>
        <v>6.1546750210639996E-2</v>
      </c>
      <c r="NH77" s="27">
        <f>IFERROR(INDEX(Sales!$D$5:$ABF$18,MATCH(UsagePerHour!$B77,Sales!$C$5:$C$18,0),MATCH(UsagePerHour!NH$4,Sales!$D$3:$ABF$3,0))/NH$2*INDEX(Usage!$D$5:$ABF$11,MATCH(UsagePerHour!$B$68,Usage!$C$5:$C$11,0),MATCH(UsagePerHour!NH$4,Usage!$D$3:$ABF$3,0)),"")</f>
        <v>0.43480258830225471</v>
      </c>
      <c r="NI77" s="27">
        <f>IFERROR(INDEX(Sales!$D$5:$ABF$18,MATCH(UsagePerHour!$B77,Sales!$C$5:$C$18,0),MATCH(UsagePerHour!NI$4,Sales!$D$3:$ABF$3,0))/NI$2*INDEX(Usage!$D$5:$ABF$11,MATCH(UsagePerHour!$B$68,Usage!$C$5:$C$11,0),MATCH(UsagePerHour!NI$4,Usage!$D$3:$ABF$3,0)),"")</f>
        <v>0.29944452849763326</v>
      </c>
      <c r="NJ77" s="27">
        <f>IFERROR(INDEX(Sales!$D$5:$ABF$18,MATCH(UsagePerHour!$B77,Sales!$C$5:$C$18,0),MATCH(UsagePerHour!NJ$4,Sales!$D$3:$ABF$3,0))/NJ$2*INDEX(Usage!$D$5:$ABF$11,MATCH(UsagePerHour!$B$68,Usage!$C$5:$C$11,0),MATCH(UsagePerHour!NJ$4,Usage!$D$3:$ABF$3,0)),"")</f>
        <v>0.64397694617285539</v>
      </c>
      <c r="NK77" s="27">
        <f>IFERROR(INDEX(Sales!$D$5:$ABF$18,MATCH(UsagePerHour!$B77,Sales!$C$5:$C$18,0),MATCH(UsagePerHour!NK$4,Sales!$D$3:$ABF$3,0))/NK$2*INDEX(Usage!$D$5:$ABF$11,MATCH(UsagePerHour!$B$68,Usage!$C$5:$C$11,0),MATCH(UsagePerHour!NK$4,Usage!$D$3:$ABF$3,0)),"")</f>
        <v>0.46940786979706334</v>
      </c>
      <c r="NL77" s="27">
        <f>IFERROR(INDEX(Sales!$D$5:$ABF$18,MATCH(UsagePerHour!$B77,Sales!$C$5:$C$18,0),MATCH(UsagePerHour!NL$4,Sales!$D$3:$ABF$3,0))/NL$2*INDEX(Usage!$D$5:$ABF$11,MATCH(UsagePerHour!$B$68,Usage!$C$5:$C$11,0),MATCH(UsagePerHour!NL$4,Usage!$D$3:$ABF$3,0)),"")</f>
        <v>0.71017674843821421</v>
      </c>
      <c r="NM77" s="27">
        <f>IFERROR(INDEX(Sales!$D$5:$ABF$18,MATCH(UsagePerHour!$B77,Sales!$C$5:$C$18,0),MATCH(UsagePerHour!NM$4,Sales!$D$3:$ABF$3,0))/NM$2*INDEX(Usage!$D$5:$ABF$11,MATCH(UsagePerHour!$B$68,Usage!$C$5:$C$11,0),MATCH(UsagePerHour!NM$4,Usage!$D$3:$ABF$3,0)),"")</f>
        <v>0.33252193651116302</v>
      </c>
      <c r="NN77" s="27">
        <f>IFERROR(INDEX(Sales!$D$5:$ABF$18,MATCH(UsagePerHour!$B77,Sales!$C$5:$C$18,0),MATCH(UsagePerHour!NN$4,Sales!$D$3:$ABF$3,0))/NN$2*INDEX(Usage!$D$5:$ABF$11,MATCH(UsagePerHour!$B$68,Usage!$C$5:$C$11,0),MATCH(UsagePerHour!NN$4,Usage!$D$3:$ABF$3,0)),"")</f>
        <v>0.27227190287984737</v>
      </c>
      <c r="NO77" s="27">
        <f>IFERROR(INDEX(Sales!$D$5:$ABF$18,MATCH(UsagePerHour!$B77,Sales!$C$5:$C$18,0),MATCH(UsagePerHour!NO$4,Sales!$D$3:$ABF$3,0))/NO$2*INDEX(Usage!$D$5:$ABF$11,MATCH(UsagePerHour!$B$68,Usage!$C$5:$C$11,0),MATCH(UsagePerHour!NO$4,Usage!$D$3:$ABF$3,0)),"")</f>
        <v>0.1190280622508321</v>
      </c>
      <c r="NP77" s="27">
        <f>IFERROR(INDEX(Sales!$D$5:$ABF$18,MATCH(UsagePerHour!$B77,Sales!$C$5:$C$18,0),MATCH(UsagePerHour!NP$4,Sales!$D$3:$ABF$3,0))/NP$2*INDEX(Usage!$D$5:$ABF$11,MATCH(UsagePerHour!$B$68,Usage!$C$5:$C$11,0),MATCH(UsagePerHour!NP$4,Usage!$D$3:$ABF$3,0)),"")</f>
        <v>0.55942878375564542</v>
      </c>
      <c r="NQ77" s="27">
        <f>IFERROR(INDEX(Sales!$D$5:$ABF$18,MATCH(UsagePerHour!$B77,Sales!$C$5:$C$18,0),MATCH(UsagePerHour!NQ$4,Sales!$D$3:$ABF$3,0))/NQ$2*INDEX(Usage!$D$5:$ABF$11,MATCH(UsagePerHour!$B$68,Usage!$C$5:$C$11,0),MATCH(UsagePerHour!NQ$4,Usage!$D$3:$ABF$3,0)),"")</f>
        <v>0.43551731073434041</v>
      </c>
      <c r="NR77" s="27">
        <f>IFERROR(INDEX(Sales!$D$5:$ABF$18,MATCH(UsagePerHour!$B77,Sales!$C$5:$C$18,0),MATCH(UsagePerHour!NR$4,Sales!$D$3:$ABF$3,0))/NR$2*INDEX(Usage!$D$5:$ABF$11,MATCH(UsagePerHour!$B$68,Usage!$C$5:$C$11,0),MATCH(UsagePerHour!NR$4,Usage!$D$3:$ABF$3,0)),"")</f>
        <v>0.59150745409175254</v>
      </c>
      <c r="NS77" s="27">
        <f>IFERROR(INDEX(Sales!$D$5:$ABF$18,MATCH(UsagePerHour!$B77,Sales!$C$5:$C$18,0),MATCH(UsagePerHour!NS$4,Sales!$D$3:$ABF$3,0))/NS$2*INDEX(Usage!$D$5:$ABF$11,MATCH(UsagePerHour!$B$68,Usage!$C$5:$C$11,0),MATCH(UsagePerHour!NS$4,Usage!$D$3:$ABF$3,0)),"")</f>
        <v>0.29525865806496365</v>
      </c>
      <c r="NT77" s="27">
        <f>IFERROR(INDEX(Sales!$D$5:$ABF$18,MATCH(UsagePerHour!$B77,Sales!$C$5:$C$18,0),MATCH(UsagePerHour!NT$4,Sales!$D$3:$ABF$3,0))/NT$2*INDEX(Usage!$D$5:$ABF$11,MATCH(UsagePerHour!$B$68,Usage!$C$5:$C$11,0),MATCH(UsagePerHour!NT$4,Usage!$D$3:$ABF$3,0)),"")</f>
        <v>0.11300198598666833</v>
      </c>
      <c r="NU77" s="27">
        <f>IFERROR(INDEX(Sales!$D$5:$ABF$18,MATCH(UsagePerHour!$B77,Sales!$C$5:$C$18,0),MATCH(UsagePerHour!NU$4,Sales!$D$3:$ABF$3,0))/NU$2*INDEX(Usage!$D$5:$ABF$11,MATCH(UsagePerHour!$B$68,Usage!$C$5:$C$11,0),MATCH(UsagePerHour!NU$4,Usage!$D$3:$ABF$3,0)),"")</f>
        <v>0.40076470923928553</v>
      </c>
      <c r="NV77" s="27">
        <f>IFERROR(INDEX(Sales!$D$5:$ABF$18,MATCH(UsagePerHour!$B77,Sales!$C$5:$C$18,0),MATCH(UsagePerHour!NV$4,Sales!$D$3:$ABF$3,0))/NV$2*INDEX(Usage!$D$5:$ABF$11,MATCH(UsagePerHour!$B$68,Usage!$C$5:$C$11,0),MATCH(UsagePerHour!NV$4,Usage!$D$3:$ABF$3,0)),"")</f>
        <v>0.20626487983828704</v>
      </c>
      <c r="NW77" s="27">
        <f>IFERROR(INDEX(Sales!$D$5:$ABF$18,MATCH(UsagePerHour!$B77,Sales!$C$5:$C$18,0),MATCH(UsagePerHour!NW$4,Sales!$D$3:$ABF$3,0))/NW$2*INDEX(Usage!$D$5:$ABF$11,MATCH(UsagePerHour!$B$68,Usage!$C$5:$C$11,0),MATCH(UsagePerHour!NW$4,Usage!$D$3:$ABF$3,0)),"")</f>
        <v>0.17285281596170549</v>
      </c>
      <c r="NX77" s="27">
        <f>IFERROR(INDEX(Sales!$D$5:$ABF$18,MATCH(UsagePerHour!$B77,Sales!$C$5:$C$18,0),MATCH(UsagePerHour!NX$4,Sales!$D$3:$ABF$3,0))/NX$2*INDEX(Usage!$D$5:$ABF$11,MATCH(UsagePerHour!$B$68,Usage!$C$5:$C$11,0),MATCH(UsagePerHour!NX$4,Usage!$D$3:$ABF$3,0)),"")</f>
        <v>0.30782252985665343</v>
      </c>
      <c r="NY77" s="27">
        <f>IFERROR(INDEX(Sales!$D$5:$ABF$18,MATCH(UsagePerHour!$B77,Sales!$C$5:$C$18,0),MATCH(UsagePerHour!NY$4,Sales!$D$3:$ABF$3,0))/NY$2*INDEX(Usage!$D$5:$ABF$11,MATCH(UsagePerHour!$B$68,Usage!$C$5:$C$11,0),MATCH(UsagePerHour!NY$4,Usage!$D$3:$ABF$3,0)),"")</f>
        <v>0.55821396906708698</v>
      </c>
      <c r="NZ77" s="27">
        <f>IFERROR(INDEX(Sales!$D$5:$ABF$18,MATCH(UsagePerHour!$B77,Sales!$C$5:$C$18,0),MATCH(UsagePerHour!NZ$4,Sales!$D$3:$ABF$3,0))/NZ$2*INDEX(Usage!$D$5:$ABF$11,MATCH(UsagePerHour!$B$68,Usage!$C$5:$C$11,0),MATCH(UsagePerHour!NZ$4,Usage!$D$3:$ABF$3,0)),"")</f>
        <v>0.51051389157028282</v>
      </c>
      <c r="OA77" s="27">
        <f>IFERROR(INDEX(Sales!$D$5:$ABF$18,MATCH(UsagePerHour!$B77,Sales!$C$5:$C$18,0),MATCH(UsagePerHour!OA$4,Sales!$D$3:$ABF$3,0))/OA$2*INDEX(Usage!$D$5:$ABF$11,MATCH(UsagePerHour!$B$68,Usage!$C$5:$C$11,0),MATCH(UsagePerHour!OA$4,Usage!$D$3:$ABF$3,0)),"")</f>
        <v>0.13662303933294603</v>
      </c>
      <c r="OB77" s="27">
        <f>IFERROR(INDEX(Sales!$D$5:$ABF$18,MATCH(UsagePerHour!$B77,Sales!$C$5:$C$18,0),MATCH(UsagePerHour!OB$4,Sales!$D$3:$ABF$3,0))/OB$2*INDEX(Usage!$D$5:$ABF$11,MATCH(UsagePerHour!$B$68,Usage!$C$5:$C$11,0),MATCH(UsagePerHour!OB$4,Usage!$D$3:$ABF$3,0)),"")</f>
        <v>0.20103281510423782</v>
      </c>
      <c r="OC77" s="27">
        <f>IFERROR(INDEX(Sales!$D$5:$ABF$18,MATCH(UsagePerHour!$B77,Sales!$C$5:$C$18,0),MATCH(UsagePerHour!OC$4,Sales!$D$3:$ABF$3,0))/OC$2*INDEX(Usage!$D$5:$ABF$11,MATCH(UsagePerHour!$B$68,Usage!$C$5:$C$11,0),MATCH(UsagePerHour!OC$4,Usage!$D$3:$ABF$3,0)),"")</f>
        <v>0.56447999833478524</v>
      </c>
      <c r="OD77" s="27">
        <f>IFERROR(INDEX(Sales!$D$5:$ABF$18,MATCH(UsagePerHour!$B77,Sales!$C$5:$C$18,0),MATCH(UsagePerHour!OD$4,Sales!$D$3:$ABF$3,0))/OD$2*INDEX(Usage!$D$5:$ABF$11,MATCH(UsagePerHour!$B$68,Usage!$C$5:$C$11,0),MATCH(UsagePerHour!OD$4,Usage!$D$3:$ABF$3,0)),"")</f>
        <v>0.46116132764199713</v>
      </c>
      <c r="OE77" s="27">
        <f>IFERROR(INDEX(Sales!$D$5:$ABF$18,MATCH(UsagePerHour!$B77,Sales!$C$5:$C$18,0),MATCH(UsagePerHour!OE$4,Sales!$D$3:$ABF$3,0))/OE$2*INDEX(Usage!$D$5:$ABF$11,MATCH(UsagePerHour!$B$68,Usage!$C$5:$C$11,0),MATCH(UsagePerHour!OE$4,Usage!$D$3:$ABF$3,0)),"")</f>
        <v>0.18961227451793489</v>
      </c>
      <c r="OF77" s="27">
        <f>IFERROR(INDEX(Sales!$D$5:$ABF$18,MATCH(UsagePerHour!$B77,Sales!$C$5:$C$18,0),MATCH(UsagePerHour!OF$4,Sales!$D$3:$ABF$3,0))/OF$2*INDEX(Usage!$D$5:$ABF$11,MATCH(UsagePerHour!$B$68,Usage!$C$5:$C$11,0),MATCH(UsagePerHour!OF$4,Usage!$D$3:$ABF$3,0)),"")</f>
        <v>0.43928775659989105</v>
      </c>
      <c r="OG77" s="27">
        <f>IFERROR(INDEX(Sales!$D$5:$ABF$18,MATCH(UsagePerHour!$B77,Sales!$C$5:$C$18,0),MATCH(UsagePerHour!OG$4,Sales!$D$3:$ABF$3,0))/OG$2*INDEX(Usage!$D$5:$ABF$11,MATCH(UsagePerHour!$B$68,Usage!$C$5:$C$11,0),MATCH(UsagePerHour!OG$4,Usage!$D$3:$ABF$3,0)),"")</f>
        <v>0.7668995633187774</v>
      </c>
      <c r="OH77" s="27">
        <f>IFERROR(INDEX(Sales!$D$5:$ABF$18,MATCH(UsagePerHour!$B77,Sales!$C$5:$C$18,0),MATCH(UsagePerHour!OH$4,Sales!$D$3:$ABF$3,0))/OH$2*INDEX(Usage!$D$5:$ABF$11,MATCH(UsagePerHour!$B$68,Usage!$C$5:$C$11,0),MATCH(UsagePerHour!OH$4,Usage!$D$3:$ABF$3,0)),"")</f>
        <v>0.3060442471888023</v>
      </c>
      <c r="OI77" s="27">
        <f>IFERROR(INDEX(Sales!$D$5:$ABF$18,MATCH(UsagePerHour!$B77,Sales!$C$5:$C$18,0),MATCH(UsagePerHour!OI$4,Sales!$D$3:$ABF$3,0))/OI$2*INDEX(Usage!$D$5:$ABF$11,MATCH(UsagePerHour!$B$68,Usage!$C$5:$C$11,0),MATCH(UsagePerHour!OI$4,Usage!$D$3:$ABF$3,0)),"")</f>
        <v>6.9387731712950457E-2</v>
      </c>
      <c r="OJ77" s="27">
        <f>IFERROR(INDEX(Sales!$D$5:$ABF$18,MATCH(UsagePerHour!$B77,Sales!$C$5:$C$18,0),MATCH(UsagePerHour!OJ$4,Sales!$D$3:$ABF$3,0))/OJ$2*INDEX(Usage!$D$5:$ABF$11,MATCH(UsagePerHour!$B$68,Usage!$C$5:$C$11,0),MATCH(UsagePerHour!OJ$4,Usage!$D$3:$ABF$3,0)),"")</f>
        <v>0.30554717792513719</v>
      </c>
      <c r="OK77" s="27">
        <f>IFERROR(INDEX(Sales!$D$5:$ABF$18,MATCH(UsagePerHour!$B77,Sales!$C$5:$C$18,0),MATCH(UsagePerHour!OK$4,Sales!$D$3:$ABF$3,0))/OK$2*INDEX(Usage!$D$5:$ABF$11,MATCH(UsagePerHour!$B$68,Usage!$C$5:$C$11,0),MATCH(UsagePerHour!OK$4,Usage!$D$3:$ABF$3,0)),"")</f>
        <v>0.43030990297623478</v>
      </c>
      <c r="OL77" s="27">
        <f>IFERROR(INDEX(Sales!$D$5:$ABF$18,MATCH(UsagePerHour!$B77,Sales!$C$5:$C$18,0),MATCH(UsagePerHour!OL$4,Sales!$D$3:$ABF$3,0))/OL$2*INDEX(Usage!$D$5:$ABF$11,MATCH(UsagePerHour!$B$68,Usage!$C$5:$C$11,0),MATCH(UsagePerHour!OL$4,Usage!$D$3:$ABF$3,0)),"")</f>
        <v>0.22138172988741611</v>
      </c>
      <c r="OM77" s="27">
        <f>IFERROR(INDEX(Sales!$D$5:$ABF$18,MATCH(UsagePerHour!$B77,Sales!$C$5:$C$18,0),MATCH(UsagePerHour!OM$4,Sales!$D$3:$ABF$3,0))/OM$2*INDEX(Usage!$D$5:$ABF$11,MATCH(UsagePerHour!$B$68,Usage!$C$5:$C$11,0),MATCH(UsagePerHour!OM$4,Usage!$D$3:$ABF$3,0)),"")</f>
        <v>0.25551056486446072</v>
      </c>
      <c r="ON77" s="27">
        <f>IFERROR(INDEX(Sales!$D$5:$ABF$18,MATCH(UsagePerHour!$B77,Sales!$C$5:$C$18,0),MATCH(UsagePerHour!ON$4,Sales!$D$3:$ABF$3,0))/ON$2*INDEX(Usage!$D$5:$ABF$11,MATCH(UsagePerHour!$B$68,Usage!$C$5:$C$11,0),MATCH(UsagePerHour!ON$4,Usage!$D$3:$ABF$3,0)),"")</f>
        <v>0.39541247640714144</v>
      </c>
      <c r="OO77" s="27">
        <f>IFERROR(INDEX(Sales!$D$5:$ABF$18,MATCH(UsagePerHour!$B77,Sales!$C$5:$C$18,0),MATCH(UsagePerHour!OO$4,Sales!$D$3:$ABF$3,0))/OO$2*INDEX(Usage!$D$5:$ABF$11,MATCH(UsagePerHour!$B$68,Usage!$C$5:$C$11,0),MATCH(UsagePerHour!OO$4,Usage!$D$3:$ABF$3,0)),"")</f>
        <v>0.55943353898478254</v>
      </c>
      <c r="OP77" s="27">
        <f>IFERROR(INDEX(Sales!$D$5:$ABF$18,MATCH(UsagePerHour!$B77,Sales!$C$5:$C$18,0),MATCH(UsagePerHour!OP$4,Sales!$D$3:$ABF$3,0))/OP$2*INDEX(Usage!$D$5:$ABF$11,MATCH(UsagePerHour!$B$68,Usage!$C$5:$C$11,0),MATCH(UsagePerHour!OP$4,Usage!$D$3:$ABF$3,0)),"")</f>
        <v>0.51638681323978308</v>
      </c>
      <c r="OQ77" s="27">
        <f>IFERROR(INDEX(Sales!$D$5:$ABF$18,MATCH(UsagePerHour!$B77,Sales!$C$5:$C$18,0),MATCH(UsagePerHour!OQ$4,Sales!$D$3:$ABF$3,0))/OQ$2*INDEX(Usage!$D$5:$ABF$11,MATCH(UsagePerHour!$B$68,Usage!$C$5:$C$11,0),MATCH(UsagePerHour!OQ$4,Usage!$D$3:$ABF$3,0)),"")</f>
        <v>7.431395179421002E-2</v>
      </c>
      <c r="OR77" s="27">
        <f>IFERROR(INDEX(Sales!$D$5:$ABF$18,MATCH(UsagePerHour!$B77,Sales!$C$5:$C$18,0),MATCH(UsagePerHour!OR$4,Sales!$D$3:$ABF$3,0))/OR$2*INDEX(Usage!$D$5:$ABF$11,MATCH(UsagePerHour!$B$68,Usage!$C$5:$C$11,0),MATCH(UsagePerHour!OR$4,Usage!$D$3:$ABF$3,0)),"")</f>
        <v>0.30896206542654986</v>
      </c>
      <c r="OS77" s="27">
        <f>IFERROR(INDEX(Sales!$D$5:$ABF$18,MATCH(UsagePerHour!$B77,Sales!$C$5:$C$18,0),MATCH(UsagePerHour!OS$4,Sales!$D$3:$ABF$3,0))/OS$2*INDEX(Usage!$D$5:$ABF$11,MATCH(UsagePerHour!$B$68,Usage!$C$5:$C$11,0),MATCH(UsagePerHour!OS$4,Usage!$D$3:$ABF$3,0)),"")</f>
        <v>0.18320774244379359</v>
      </c>
      <c r="OT77" s="27">
        <f>IFERROR(INDEX(Sales!$D$5:$ABF$18,MATCH(UsagePerHour!$B77,Sales!$C$5:$C$18,0),MATCH(UsagePerHour!OT$4,Sales!$D$3:$ABF$3,0))/OT$2*INDEX(Usage!$D$5:$ABF$11,MATCH(UsagePerHour!$B$68,Usage!$C$5:$C$11,0),MATCH(UsagePerHour!OT$4,Usage!$D$3:$ABF$3,0)),"")</f>
        <v>0.40648674244064503</v>
      </c>
      <c r="OU77" s="27">
        <f>IFERROR(INDEX(Sales!$D$5:$ABF$18,MATCH(UsagePerHour!$B77,Sales!$C$5:$C$18,0),MATCH(UsagePerHour!OU$4,Sales!$D$3:$ABF$3,0))/OU$2*INDEX(Usage!$D$5:$ABF$11,MATCH(UsagePerHour!$B$68,Usage!$C$5:$C$11,0),MATCH(UsagePerHour!OU$4,Usage!$D$3:$ABF$3,0)),"")</f>
        <v>0.59838144030412754</v>
      </c>
      <c r="OV77" s="27">
        <f>IFERROR(INDEX(Sales!$D$5:$ABF$18,MATCH(UsagePerHour!$B77,Sales!$C$5:$C$18,0),MATCH(UsagePerHour!OV$4,Sales!$D$3:$ABF$3,0))/OV$2*INDEX(Usage!$D$5:$ABF$11,MATCH(UsagePerHour!$B$68,Usage!$C$5:$C$11,0),MATCH(UsagePerHour!OV$4,Usage!$D$3:$ABF$3,0)),"")</f>
        <v>0.57920930515168612</v>
      </c>
      <c r="OW77" s="27">
        <f>IFERROR(INDEX(Sales!$D$5:$ABF$18,MATCH(UsagePerHour!$B77,Sales!$C$5:$C$18,0),MATCH(UsagePerHour!OW$4,Sales!$D$3:$ABF$3,0))/OW$2*INDEX(Usage!$D$5:$ABF$11,MATCH(UsagePerHour!$B$68,Usage!$C$5:$C$11,0),MATCH(UsagePerHour!OW$4,Usage!$D$3:$ABF$3,0)),"")</f>
        <v>0.20541007734578512</v>
      </c>
      <c r="OX77" s="27">
        <f>IFERROR(INDEX(Sales!$D$5:$ABF$18,MATCH(UsagePerHour!$B77,Sales!$C$5:$C$18,0),MATCH(UsagePerHour!OX$4,Sales!$D$3:$ABF$3,0))/OX$2*INDEX(Usage!$D$5:$ABF$11,MATCH(UsagePerHour!$B$68,Usage!$C$5:$C$11,0),MATCH(UsagePerHour!OX$4,Usage!$D$3:$ABF$3,0)),"")</f>
        <v>0.64584515040174761</v>
      </c>
      <c r="OY77" s="27">
        <f>IFERROR(INDEX(Sales!$D$5:$ABF$18,MATCH(UsagePerHour!$B77,Sales!$C$5:$C$18,0),MATCH(UsagePerHour!OY$4,Sales!$D$3:$ABF$3,0))/OY$2*INDEX(Usage!$D$5:$ABF$11,MATCH(UsagePerHour!$B$68,Usage!$C$5:$C$11,0),MATCH(UsagePerHour!OY$4,Usage!$D$3:$ABF$3,0)),"")</f>
        <v>0.47213685945779449</v>
      </c>
      <c r="OZ77" s="27">
        <f>IFERROR(INDEX(Sales!$D$5:$ABF$18,MATCH(UsagePerHour!$B77,Sales!$C$5:$C$18,0),MATCH(UsagePerHour!OZ$4,Sales!$D$3:$ABF$3,0))/OZ$2*INDEX(Usage!$D$5:$ABF$11,MATCH(UsagePerHour!$B$68,Usage!$C$5:$C$11,0),MATCH(UsagePerHour!OZ$4,Usage!$D$3:$ABF$3,0)),"")</f>
        <v>0.3881713943974453</v>
      </c>
      <c r="PA77" s="27">
        <f>IFERROR(INDEX(Sales!$D$5:$ABF$18,MATCH(UsagePerHour!$B77,Sales!$C$5:$C$18,0),MATCH(UsagePerHour!PA$4,Sales!$D$3:$ABF$3,0))/PA$2*INDEX(Usage!$D$5:$ABF$11,MATCH(UsagePerHour!$B$68,Usage!$C$5:$C$11,0),MATCH(UsagePerHour!PA$4,Usage!$D$3:$ABF$3,0)),"")</f>
        <v>5.8769672204258244E-2</v>
      </c>
      <c r="PB77" s="27">
        <f>IFERROR(INDEX(Sales!$D$5:$ABF$18,MATCH(UsagePerHour!$B77,Sales!$C$5:$C$18,0),MATCH(UsagePerHour!PB$4,Sales!$D$3:$ABF$3,0))/PB$2*INDEX(Usage!$D$5:$ABF$11,MATCH(UsagePerHour!$B$68,Usage!$C$5:$C$11,0),MATCH(UsagePerHour!PB$4,Usage!$D$3:$ABF$3,0)),"")</f>
        <v>9.7960569897944466E-2</v>
      </c>
      <c r="PC77" s="27">
        <f>IFERROR(INDEX(Sales!$D$5:$ABF$18,MATCH(UsagePerHour!$B77,Sales!$C$5:$C$18,0),MATCH(UsagePerHour!PC$4,Sales!$D$3:$ABF$3,0))/PC$2*INDEX(Usage!$D$5:$ABF$11,MATCH(UsagePerHour!$B$68,Usage!$C$5:$C$11,0),MATCH(UsagePerHour!PC$4,Usage!$D$3:$ABF$3,0)),"")</f>
        <v>3.7015817596996389E-2</v>
      </c>
      <c r="PD77" s="27">
        <f>IFERROR(INDEX(Sales!$D$5:$ABF$18,MATCH(UsagePerHour!$B77,Sales!$C$5:$C$18,0),MATCH(UsagePerHour!PD$4,Sales!$D$3:$ABF$3,0))/PD$2*INDEX(Usage!$D$5:$ABF$11,MATCH(UsagePerHour!$B$68,Usage!$C$5:$C$11,0),MATCH(UsagePerHour!PD$4,Usage!$D$3:$ABF$3,0)),"")</f>
        <v>0.24002169032673873</v>
      </c>
      <c r="PE77" s="27">
        <f>IFERROR(INDEX(Sales!$D$5:$ABF$18,MATCH(UsagePerHour!$B77,Sales!$C$5:$C$18,0),MATCH(UsagePerHour!PE$4,Sales!$D$3:$ABF$3,0))/PE$2*INDEX(Usage!$D$5:$ABF$11,MATCH(UsagePerHour!$B$68,Usage!$C$5:$C$11,0),MATCH(UsagePerHour!PE$4,Usage!$D$3:$ABF$3,0)),"")</f>
        <v>9.8053860719545541E-2</v>
      </c>
      <c r="PF77" s="27">
        <f>IFERROR(INDEX(Sales!$D$5:$ABF$18,MATCH(UsagePerHour!$B77,Sales!$C$5:$C$18,0),MATCH(UsagePerHour!PF$4,Sales!$D$3:$ABF$3,0))/PF$2*INDEX(Usage!$D$5:$ABF$11,MATCH(UsagePerHour!$B$68,Usage!$C$5:$C$11,0),MATCH(UsagePerHour!PF$4,Usage!$D$3:$ABF$3,0)),"")</f>
        <v>0.12686740151252415</v>
      </c>
      <c r="PG77" s="27">
        <f>IFERROR(INDEX(Sales!$D$5:$ABF$18,MATCH(UsagePerHour!$B77,Sales!$C$5:$C$18,0),MATCH(UsagePerHour!PG$4,Sales!$D$3:$ABF$3,0))/PG$2*INDEX(Usage!$D$5:$ABF$11,MATCH(UsagePerHour!$B$68,Usage!$C$5:$C$11,0),MATCH(UsagePerHour!PG$4,Usage!$D$3:$ABF$3,0)),"")</f>
        <v>4.1425082773990367E-2</v>
      </c>
      <c r="PH77" s="27">
        <f>IFERROR(INDEX(Sales!$D$5:$ABF$18,MATCH(UsagePerHour!$B77,Sales!$C$5:$C$18,0),MATCH(UsagePerHour!PH$4,Sales!$D$3:$ABF$3,0))/PH$2*INDEX(Usage!$D$5:$ABF$11,MATCH(UsagePerHour!$B$68,Usage!$C$5:$C$11,0),MATCH(UsagePerHour!PH$4,Usage!$D$3:$ABF$3,0)),"")</f>
        <v>0.20749302668209507</v>
      </c>
      <c r="PI77" s="27">
        <f>IFERROR(INDEX(Sales!$D$5:$ABF$18,MATCH(UsagePerHour!$B77,Sales!$C$5:$C$18,0),MATCH(UsagePerHour!PI$4,Sales!$D$3:$ABF$3,0))/PI$2*INDEX(Usage!$D$5:$ABF$11,MATCH(UsagePerHour!$B$68,Usage!$C$5:$C$11,0),MATCH(UsagePerHour!PI$4,Usage!$D$3:$ABF$3,0)),"")</f>
        <v>0.15333313247567112</v>
      </c>
      <c r="PJ77" s="27">
        <f>IFERROR(INDEX(Sales!$D$5:$ABF$18,MATCH(UsagePerHour!$B77,Sales!$C$5:$C$18,0),MATCH(UsagePerHour!PJ$4,Sales!$D$3:$ABF$3,0))/PJ$2*INDEX(Usage!$D$5:$ABF$11,MATCH(UsagePerHour!$B$68,Usage!$C$5:$C$11,0),MATCH(UsagePerHour!PJ$4,Usage!$D$3:$ABF$3,0)),"")</f>
        <v>6.5635125672576261E-2</v>
      </c>
      <c r="PK77" s="27">
        <f>IFERROR(INDEX(Sales!$D$5:$ABF$18,MATCH(UsagePerHour!$B77,Sales!$C$5:$C$18,0),MATCH(UsagePerHour!PK$4,Sales!$D$3:$ABF$3,0))/PK$2*INDEX(Usage!$D$5:$ABF$11,MATCH(UsagePerHour!$B$68,Usage!$C$5:$C$11,0),MATCH(UsagePerHour!PK$4,Usage!$D$3:$ABF$3,0)),"")</f>
        <v>2.8779498739806321E-2</v>
      </c>
      <c r="PL77" s="27">
        <f>IFERROR(INDEX(Sales!$D$5:$ABF$18,MATCH(UsagePerHour!$B77,Sales!$C$5:$C$18,0),MATCH(UsagePerHour!PL$4,Sales!$D$3:$ABF$3,0))/PL$2*INDEX(Usage!$D$5:$ABF$11,MATCH(UsagePerHour!$B$68,Usage!$C$5:$C$11,0),MATCH(UsagePerHour!PL$4,Usage!$D$3:$ABF$3,0)),"")</f>
        <v>7.3912737428351652E-2</v>
      </c>
      <c r="PM77" s="27">
        <f>IFERROR(INDEX(Sales!$D$5:$ABF$18,MATCH(UsagePerHour!$B77,Sales!$C$5:$C$18,0),MATCH(UsagePerHour!PM$4,Sales!$D$3:$ABF$3,0))/PM$2*INDEX(Usage!$D$5:$ABF$11,MATCH(UsagePerHour!$B$68,Usage!$C$5:$C$11,0),MATCH(UsagePerHour!PM$4,Usage!$D$3:$ABF$3,0)),"")</f>
        <v>0.10800464397990905</v>
      </c>
      <c r="PN77" s="27">
        <f>IFERROR(INDEX(Sales!$D$5:$ABF$18,MATCH(UsagePerHour!$B77,Sales!$C$5:$C$18,0),MATCH(UsagePerHour!PN$4,Sales!$D$3:$ABF$3,0))/PN$2*INDEX(Usage!$D$5:$ABF$11,MATCH(UsagePerHour!$B$68,Usage!$C$5:$C$11,0),MATCH(UsagePerHour!PN$4,Usage!$D$3:$ABF$3,0)),"")</f>
        <v>0.16064368255674535</v>
      </c>
      <c r="PO77" s="27">
        <f>IFERROR(INDEX(Sales!$D$5:$ABF$18,MATCH(UsagePerHour!$B77,Sales!$C$5:$C$18,0),MATCH(UsagePerHour!PO$4,Sales!$D$3:$ABF$3,0))/PO$2*INDEX(Usage!$D$5:$ABF$11,MATCH(UsagePerHour!$B$68,Usage!$C$5:$C$11,0),MATCH(UsagePerHour!PO$4,Usage!$D$3:$ABF$3,0)),"")</f>
        <v>0.25710098685031635</v>
      </c>
      <c r="PP77" s="27">
        <f>IFERROR(INDEX(Sales!$D$5:$ABF$18,MATCH(UsagePerHour!$B77,Sales!$C$5:$C$18,0),MATCH(UsagePerHour!PP$4,Sales!$D$3:$ABF$3,0))/PP$2*INDEX(Usage!$D$5:$ABF$11,MATCH(UsagePerHour!$B$68,Usage!$C$5:$C$11,0),MATCH(UsagePerHour!PP$4,Usage!$D$3:$ABF$3,0)),"")</f>
        <v>0.1000823151125402</v>
      </c>
      <c r="PQ77" s="27">
        <f>IFERROR(INDEX(Sales!$D$5:$ABF$18,MATCH(UsagePerHour!$B77,Sales!$C$5:$C$18,0),MATCH(UsagePerHour!PQ$4,Sales!$D$3:$ABF$3,0))/PQ$2*INDEX(Usage!$D$5:$ABF$11,MATCH(UsagePerHour!$B$68,Usage!$C$5:$C$11,0),MATCH(UsagePerHour!PQ$4,Usage!$D$3:$ABF$3,0)),"")</f>
        <v>2.3040921636865472E-2</v>
      </c>
      <c r="PR77" s="27">
        <f>IFERROR(INDEX(Sales!$D$5:$ABF$18,MATCH(UsagePerHour!$B77,Sales!$C$5:$C$18,0),MATCH(UsagePerHour!PR$4,Sales!$D$3:$ABF$3,0))/PR$2*INDEX(Usage!$D$5:$ABF$11,MATCH(UsagePerHour!$B$68,Usage!$C$5:$C$11,0),MATCH(UsagePerHour!PR$4,Usage!$D$3:$ABF$3,0)),"")</f>
        <v>0.23433183356781676</v>
      </c>
      <c r="PS77" s="27">
        <f>IFERROR(INDEX(Sales!$D$5:$ABF$18,MATCH(UsagePerHour!$B77,Sales!$C$5:$C$18,0),MATCH(UsagePerHour!PS$4,Sales!$D$3:$ABF$3,0))/PS$2*INDEX(Usage!$D$5:$ABF$11,MATCH(UsagePerHour!$B$68,Usage!$C$5:$C$11,0),MATCH(UsagePerHour!PS$4,Usage!$D$3:$ABF$3,0)),"")</f>
        <v>0.16684529253556843</v>
      </c>
      <c r="PT77" s="27">
        <f>IFERROR(INDEX(Sales!$D$5:$ABF$18,MATCH(UsagePerHour!$B77,Sales!$C$5:$C$18,0),MATCH(UsagePerHour!PT$4,Sales!$D$3:$ABF$3,0))/PT$2*INDEX(Usage!$D$5:$ABF$11,MATCH(UsagePerHour!$B$68,Usage!$C$5:$C$11,0),MATCH(UsagePerHour!PT$4,Usage!$D$3:$ABF$3,0)),"")</f>
        <v>0.10621759362493859</v>
      </c>
      <c r="PU77" s="27">
        <f>IFERROR(INDEX(Sales!$D$5:$ABF$18,MATCH(UsagePerHour!$B77,Sales!$C$5:$C$18,0),MATCH(UsagePerHour!PU$4,Sales!$D$3:$ABF$3,0))/PU$2*INDEX(Usage!$D$5:$ABF$11,MATCH(UsagePerHour!$B$68,Usage!$C$5:$C$11,0),MATCH(UsagePerHour!PU$4,Usage!$D$3:$ABF$3,0)),"")</f>
        <v>2.5384368543424775E-2</v>
      </c>
      <c r="PV77" s="27">
        <f>IFERROR(INDEX(Sales!$D$5:$ABF$18,MATCH(UsagePerHour!$B77,Sales!$C$5:$C$18,0),MATCH(UsagePerHour!PV$4,Sales!$D$3:$ABF$3,0))/PV$2*INDEX(Usage!$D$5:$ABF$11,MATCH(UsagePerHour!$B$68,Usage!$C$5:$C$11,0),MATCH(UsagePerHour!PV$4,Usage!$D$3:$ABF$3,0)),"")</f>
        <v>0.13871090531113361</v>
      </c>
      <c r="PW77" s="27">
        <f>IFERROR(INDEX(Sales!$D$5:$ABF$18,MATCH(UsagePerHour!$B77,Sales!$C$5:$C$18,0),MATCH(UsagePerHour!PW$4,Sales!$D$3:$ABF$3,0))/PW$2*INDEX(Usage!$D$5:$ABF$11,MATCH(UsagePerHour!$B$68,Usage!$C$5:$C$11,0),MATCH(UsagePerHour!PW$4,Usage!$D$3:$ABF$3,0)),"")</f>
        <v>0.3334173783818542</v>
      </c>
      <c r="PX77" s="27">
        <f>IFERROR(INDEX(Sales!$D$5:$ABF$18,MATCH(UsagePerHour!$B77,Sales!$C$5:$C$18,0),MATCH(UsagePerHour!PX$4,Sales!$D$3:$ABF$3,0))/PX$2*INDEX(Usage!$D$5:$ABF$11,MATCH(UsagePerHour!$B$68,Usage!$C$5:$C$11,0),MATCH(UsagePerHour!PX$4,Usage!$D$3:$ABF$3,0)),"")</f>
        <v>0.11546266965791589</v>
      </c>
      <c r="PY77" s="27">
        <f>IFERROR(INDEX(Sales!$D$5:$ABF$18,MATCH(UsagePerHour!$B77,Sales!$C$5:$C$18,0),MATCH(UsagePerHour!PY$4,Sales!$D$3:$ABF$3,0))/PY$2*INDEX(Usage!$D$5:$ABF$11,MATCH(UsagePerHour!$B$68,Usage!$C$5:$C$11,0),MATCH(UsagePerHour!PY$4,Usage!$D$3:$ABF$3,0)),"")</f>
        <v>0.17440200966774366</v>
      </c>
      <c r="PZ77" s="27">
        <f>IFERROR(INDEX(Sales!$D$5:$ABF$18,MATCH(UsagePerHour!$B77,Sales!$C$5:$C$18,0),MATCH(UsagePerHour!PZ$4,Sales!$D$3:$ABF$3,0))/PZ$2*INDEX(Usage!$D$5:$ABF$11,MATCH(UsagePerHour!$B$68,Usage!$C$5:$C$11,0),MATCH(UsagePerHour!PZ$4,Usage!$D$3:$ABF$3,0)),"")</f>
        <v>6.6474593979508306E-2</v>
      </c>
      <c r="QA77" s="27">
        <f>IFERROR(INDEX(Sales!$D$5:$ABF$18,MATCH(UsagePerHour!$B77,Sales!$C$5:$C$18,0),MATCH(UsagePerHour!QA$4,Sales!$D$3:$ABF$3,0))/QA$2*INDEX(Usage!$D$5:$ABF$11,MATCH(UsagePerHour!$B$68,Usage!$C$5:$C$11,0),MATCH(UsagePerHour!QA$4,Usage!$D$3:$ABF$3,0)),"")</f>
        <v>0.1631344051305634</v>
      </c>
      <c r="QB77" s="27">
        <f>IFERROR(INDEX(Sales!$D$5:$ABF$18,MATCH(UsagePerHour!$B77,Sales!$C$5:$C$18,0),MATCH(UsagePerHour!QB$4,Sales!$D$3:$ABF$3,0))/QB$2*INDEX(Usage!$D$5:$ABF$11,MATCH(UsagePerHour!$B$68,Usage!$C$5:$C$11,0),MATCH(UsagePerHour!QB$4,Usage!$D$3:$ABF$3,0)),"")</f>
        <v>0.16794070993146767</v>
      </c>
      <c r="QC77" s="27">
        <f>IFERROR(INDEX(Sales!$D$5:$ABF$18,MATCH(UsagePerHour!$B77,Sales!$C$5:$C$18,0),MATCH(UsagePerHour!QC$4,Sales!$D$3:$ABF$3,0))/QC$2*INDEX(Usage!$D$5:$ABF$11,MATCH(UsagePerHour!$B$68,Usage!$C$5:$C$11,0),MATCH(UsagePerHour!QC$4,Usage!$D$3:$ABF$3,0)),"")</f>
        <v>0.19198773436628233</v>
      </c>
      <c r="QD77" s="27">
        <f>IFERROR(INDEX(Sales!$D$5:$ABF$18,MATCH(UsagePerHour!$B77,Sales!$C$5:$C$18,0),MATCH(UsagePerHour!QD$4,Sales!$D$3:$ABF$3,0))/QD$2*INDEX(Usage!$D$5:$ABF$11,MATCH(UsagePerHour!$B$68,Usage!$C$5:$C$11,0),MATCH(UsagePerHour!QD$4,Usage!$D$3:$ABF$3,0)),"")</f>
        <v>0.33964613038098629</v>
      </c>
      <c r="QE77" s="27">
        <f>IFERROR(INDEX(Sales!$D$5:$ABF$18,MATCH(UsagePerHour!$B77,Sales!$C$5:$C$18,0),MATCH(UsagePerHour!QE$4,Sales!$D$3:$ABF$3,0))/QE$2*INDEX(Usage!$D$5:$ABF$11,MATCH(UsagePerHour!$B$68,Usage!$C$5:$C$11,0),MATCH(UsagePerHour!QE$4,Usage!$D$3:$ABF$3,0)),"")</f>
        <v>0.16295128035962217</v>
      </c>
      <c r="QF77" s="27">
        <f>IFERROR(INDEX(Sales!$D$5:$ABF$18,MATCH(UsagePerHour!$B77,Sales!$C$5:$C$18,0),MATCH(UsagePerHour!QF$4,Sales!$D$3:$ABF$3,0))/QF$2*INDEX(Usage!$D$5:$ABF$11,MATCH(UsagePerHour!$B$68,Usage!$C$5:$C$11,0),MATCH(UsagePerHour!QF$4,Usage!$D$3:$ABF$3,0)),"")</f>
        <v>0.48782202489128318</v>
      </c>
      <c r="QG77" s="27">
        <f>IFERROR(INDEX(Sales!$D$5:$ABF$18,MATCH(UsagePerHour!$B77,Sales!$C$5:$C$18,0),MATCH(UsagePerHour!QG$4,Sales!$D$3:$ABF$3,0))/QG$2*INDEX(Usage!$D$5:$ABF$11,MATCH(UsagePerHour!$B$68,Usage!$C$5:$C$11,0),MATCH(UsagePerHour!QG$4,Usage!$D$3:$ABF$3,0)),"")</f>
        <v>1.3866977159564902</v>
      </c>
      <c r="QH77" s="27">
        <f>IFERROR(INDEX(Sales!$D$5:$ABF$18,MATCH(UsagePerHour!$B77,Sales!$C$5:$C$18,0),MATCH(UsagePerHour!QH$4,Sales!$D$3:$ABF$3,0))/QH$2*INDEX(Usage!$D$5:$ABF$11,MATCH(UsagePerHour!$B$68,Usage!$C$5:$C$11,0),MATCH(UsagePerHour!QH$4,Usage!$D$3:$ABF$3,0)),"")</f>
        <v>0.48518905303450038</v>
      </c>
      <c r="QI77" s="27">
        <f>IFERROR(INDEX(Sales!$D$5:$ABF$18,MATCH(UsagePerHour!$B77,Sales!$C$5:$C$18,0),MATCH(UsagePerHour!QI$4,Sales!$D$3:$ABF$3,0))/QI$2*INDEX(Usage!$D$5:$ABF$11,MATCH(UsagePerHour!$B$68,Usage!$C$5:$C$11,0),MATCH(UsagePerHour!QI$4,Usage!$D$3:$ABF$3,0)),"")</f>
        <v>0.33466195751103012</v>
      </c>
      <c r="QJ77" s="27">
        <f>IFERROR(INDEX(Sales!$D$5:$ABF$18,MATCH(UsagePerHour!$B77,Sales!$C$5:$C$18,0),MATCH(UsagePerHour!QJ$4,Sales!$D$3:$ABF$3,0))/QJ$2*INDEX(Usage!$D$5:$ABF$11,MATCH(UsagePerHour!$B$68,Usage!$C$5:$C$11,0),MATCH(UsagePerHour!QJ$4,Usage!$D$3:$ABF$3,0)),"")</f>
        <v>0.172400052762468</v>
      </c>
      <c r="QK77" s="27">
        <f>IFERROR(INDEX(Sales!$D$5:$ABF$18,MATCH(UsagePerHour!$B77,Sales!$C$5:$C$18,0),MATCH(UsagePerHour!QK$4,Sales!$D$3:$ABF$3,0))/QK$2*INDEX(Usage!$D$5:$ABF$11,MATCH(UsagePerHour!$B$68,Usage!$C$5:$C$11,0),MATCH(UsagePerHour!QK$4,Usage!$D$3:$ABF$3,0)),"")</f>
        <v>0.31384131013484479</v>
      </c>
      <c r="QL77" s="27">
        <f>IFERROR(INDEX(Sales!$D$5:$ABF$18,MATCH(UsagePerHour!$B77,Sales!$C$5:$C$18,0),MATCH(UsagePerHour!QL$4,Sales!$D$3:$ABF$3,0))/QL$2*INDEX(Usage!$D$5:$ABF$11,MATCH(UsagePerHour!$B$68,Usage!$C$5:$C$11,0),MATCH(UsagePerHour!QL$4,Usage!$D$3:$ABF$3,0)),"")</f>
        <v>0.32518778029089068</v>
      </c>
      <c r="QM77" s="27">
        <f>IFERROR(INDEX(Sales!$D$5:$ABF$18,MATCH(UsagePerHour!$B77,Sales!$C$5:$C$18,0),MATCH(UsagePerHour!QM$4,Sales!$D$3:$ABF$3,0))/QM$2*INDEX(Usage!$D$5:$ABF$11,MATCH(UsagePerHour!$B$68,Usage!$C$5:$C$11,0),MATCH(UsagePerHour!QM$4,Usage!$D$3:$ABF$3,0)),"")</f>
        <v>6.9988757530251217E-2</v>
      </c>
      <c r="QN77" s="27">
        <f>IFERROR(INDEX(Sales!$D$5:$ABF$18,MATCH(UsagePerHour!$B77,Sales!$C$5:$C$18,0),MATCH(UsagePerHour!QN$4,Sales!$D$3:$ABF$3,0))/QN$2*INDEX(Usage!$D$5:$ABF$11,MATCH(UsagePerHour!$B$68,Usage!$C$5:$C$11,0),MATCH(UsagePerHour!QN$4,Usage!$D$3:$ABF$3,0)),"")</f>
        <v>0.28796727311084308</v>
      </c>
      <c r="QO77" s="27">
        <f>IFERROR(INDEX(Sales!$D$5:$ABF$18,MATCH(UsagePerHour!$B77,Sales!$C$5:$C$18,0),MATCH(UsagePerHour!QO$4,Sales!$D$3:$ABF$3,0))/QO$2*INDEX(Usage!$D$5:$ABF$11,MATCH(UsagePerHour!$B$68,Usage!$C$5:$C$11,0),MATCH(UsagePerHour!QO$4,Usage!$D$3:$ABF$3,0)),"")</f>
        <v>0.50720072321506016</v>
      </c>
      <c r="QP77" s="27">
        <f>IFERROR(INDEX(Sales!$D$5:$ABF$18,MATCH(UsagePerHour!$B77,Sales!$C$5:$C$18,0),MATCH(UsagePerHour!QP$4,Sales!$D$3:$ABF$3,0))/QP$2*INDEX(Usage!$D$5:$ABF$11,MATCH(UsagePerHour!$B$68,Usage!$C$5:$C$11,0),MATCH(UsagePerHour!QP$4,Usage!$D$3:$ABF$3,0)),"")</f>
        <v>0.23408547919129549</v>
      </c>
      <c r="QQ77" s="27">
        <f>IFERROR(INDEX(Sales!$D$5:$ABF$18,MATCH(UsagePerHour!$B77,Sales!$C$5:$C$18,0),MATCH(UsagePerHour!QQ$4,Sales!$D$3:$ABF$3,0))/QQ$2*INDEX(Usage!$D$5:$ABF$11,MATCH(UsagePerHour!$B$68,Usage!$C$5:$C$11,0),MATCH(UsagePerHour!QQ$4,Usage!$D$3:$ABF$3,0)),"")</f>
        <v>1.0458914894020421</v>
      </c>
      <c r="QR77" s="27">
        <f>IFERROR(INDEX(Sales!$D$5:$ABF$18,MATCH(UsagePerHour!$B77,Sales!$C$5:$C$18,0),MATCH(UsagePerHour!QR$4,Sales!$D$3:$ABF$3,0))/QR$2*INDEX(Usage!$D$5:$ABF$11,MATCH(UsagePerHour!$B$68,Usage!$C$5:$C$11,0),MATCH(UsagePerHour!QR$4,Usage!$D$3:$ABF$3,0)),"")</f>
        <v>0.32411137503426313</v>
      </c>
      <c r="QS77" s="27">
        <f>IFERROR(INDEX(Sales!$D$5:$ABF$18,MATCH(UsagePerHour!$B77,Sales!$C$5:$C$18,0),MATCH(UsagePerHour!QS$4,Sales!$D$3:$ABF$3,0))/QS$2*INDEX(Usage!$D$5:$ABF$11,MATCH(UsagePerHour!$B$68,Usage!$C$5:$C$11,0),MATCH(UsagePerHour!QS$4,Usage!$D$3:$ABF$3,0)),"")</f>
        <v>9.8206620405219922E-2</v>
      </c>
      <c r="QT77" s="27">
        <f>IFERROR(INDEX(Sales!$D$5:$ABF$18,MATCH(UsagePerHour!$B77,Sales!$C$5:$C$18,0),MATCH(UsagePerHour!QT$4,Sales!$D$3:$ABF$3,0))/QT$2*INDEX(Usage!$D$5:$ABF$11,MATCH(UsagePerHour!$B$68,Usage!$C$5:$C$11,0),MATCH(UsagePerHour!QT$4,Usage!$D$3:$ABF$3,0)),"")</f>
        <v>0.29736075418728009</v>
      </c>
      <c r="QU77" s="27">
        <f>IFERROR(INDEX(Sales!$D$5:$ABF$18,MATCH(UsagePerHour!$B77,Sales!$C$5:$C$18,0),MATCH(UsagePerHour!QU$4,Sales!$D$3:$ABF$3,0))/QU$2*INDEX(Usage!$D$5:$ABF$11,MATCH(UsagePerHour!$B$68,Usage!$C$5:$C$11,0),MATCH(UsagePerHour!QU$4,Usage!$D$3:$ABF$3,0)),"")</f>
        <v>0.2710866362865047</v>
      </c>
      <c r="QV77" s="27">
        <f>IFERROR(INDEX(Sales!$D$5:$ABF$18,MATCH(UsagePerHour!$B77,Sales!$C$5:$C$18,0),MATCH(UsagePerHour!QV$4,Sales!$D$3:$ABF$3,0))/QV$2*INDEX(Usage!$D$5:$ABF$11,MATCH(UsagePerHour!$B$68,Usage!$C$5:$C$11,0),MATCH(UsagePerHour!QV$4,Usage!$D$3:$ABF$3,0)),"")</f>
        <v>0.37343615011667952</v>
      </c>
      <c r="QW77" s="27">
        <f>IFERROR(INDEX(Sales!$D$5:$ABF$18,MATCH(UsagePerHour!$B77,Sales!$C$5:$C$18,0),MATCH(UsagePerHour!QW$4,Sales!$D$3:$ABF$3,0))/QW$2*INDEX(Usage!$D$5:$ABF$11,MATCH(UsagePerHour!$B$68,Usage!$C$5:$C$11,0),MATCH(UsagePerHour!QW$4,Usage!$D$3:$ABF$3,0)),"")</f>
        <v>0.31886040408516642</v>
      </c>
      <c r="QX77" s="27">
        <f>IFERROR(INDEX(Sales!$D$5:$ABF$18,MATCH(UsagePerHour!$B77,Sales!$C$5:$C$18,0),MATCH(UsagePerHour!QX$4,Sales!$D$3:$ABF$3,0))/QX$2*INDEX(Usage!$D$5:$ABF$11,MATCH(UsagePerHour!$B$68,Usage!$C$5:$C$11,0),MATCH(UsagePerHour!QX$4,Usage!$D$3:$ABF$3,0)),"")</f>
        <v>0.35722912305187249</v>
      </c>
      <c r="QY77" s="27">
        <f>IFERROR(INDEX(Sales!$D$5:$ABF$18,MATCH(UsagePerHour!$B77,Sales!$C$5:$C$18,0),MATCH(UsagePerHour!QY$4,Sales!$D$3:$ABF$3,0))/QY$2*INDEX(Usage!$D$5:$ABF$11,MATCH(UsagePerHour!$B$68,Usage!$C$5:$C$11,0),MATCH(UsagePerHour!QY$4,Usage!$D$3:$ABF$3,0)),"")</f>
        <v>0.95716953268974947</v>
      </c>
      <c r="QZ77" s="27">
        <f>IFERROR(INDEX(Sales!$D$5:$ABF$18,MATCH(UsagePerHour!$B77,Sales!$C$5:$C$18,0),MATCH(UsagePerHour!QZ$4,Sales!$D$3:$ABF$3,0))/QZ$2*INDEX(Usage!$D$5:$ABF$11,MATCH(UsagePerHour!$B$68,Usage!$C$5:$C$11,0),MATCH(UsagePerHour!QZ$4,Usage!$D$3:$ABF$3,0)),"")</f>
        <v>0.24468668142655436</v>
      </c>
      <c r="RA77" s="27">
        <f>IFERROR(INDEX(Sales!$D$5:$ABF$18,MATCH(UsagePerHour!$B77,Sales!$C$5:$C$18,0),MATCH(UsagePerHour!RA$4,Sales!$D$3:$ABF$3,0))/RA$2*INDEX(Usage!$D$5:$ABF$11,MATCH(UsagePerHour!$B$68,Usage!$C$5:$C$11,0),MATCH(UsagePerHour!RA$4,Usage!$D$3:$ABF$3,0)),"")</f>
        <v>0.44845638872600846</v>
      </c>
      <c r="RB77" s="27">
        <f>IFERROR(INDEX(Sales!$D$5:$ABF$18,MATCH(UsagePerHour!$B77,Sales!$C$5:$C$18,0),MATCH(UsagePerHour!RB$4,Sales!$D$3:$ABF$3,0))/RB$2*INDEX(Usage!$D$5:$ABF$11,MATCH(UsagePerHour!$B$68,Usage!$C$5:$C$11,0),MATCH(UsagePerHour!RB$4,Usage!$D$3:$ABF$3,0)),"")</f>
        <v>0.33066830815898479</v>
      </c>
      <c r="RC77" s="27">
        <f>IFERROR(INDEX(Sales!$D$5:$ABF$18,MATCH(UsagePerHour!$B77,Sales!$C$5:$C$18,0),MATCH(UsagePerHour!RC$4,Sales!$D$3:$ABF$3,0))/RC$2*INDEX(Usage!$D$5:$ABF$11,MATCH(UsagePerHour!$B$68,Usage!$C$5:$C$11,0),MATCH(UsagePerHour!RC$4,Usage!$D$3:$ABF$3,0)),"")</f>
        <v>0.61754661653589593</v>
      </c>
      <c r="RD77" s="27">
        <f>IFERROR(INDEX(Sales!$D$5:$ABF$18,MATCH(UsagePerHour!$B77,Sales!$C$5:$C$18,0),MATCH(UsagePerHour!RD$4,Sales!$D$3:$ABF$3,0))/RD$2*INDEX(Usage!$D$5:$ABF$11,MATCH(UsagePerHour!$B$68,Usage!$C$5:$C$11,0),MATCH(UsagePerHour!RD$4,Usage!$D$3:$ABF$3,0)),"")</f>
        <v>0.31340195475309596</v>
      </c>
      <c r="RE77" s="27">
        <f>IFERROR(INDEX(Sales!$D$5:$ABF$18,MATCH(UsagePerHour!$B77,Sales!$C$5:$C$18,0),MATCH(UsagePerHour!RE$4,Sales!$D$3:$ABF$3,0))/RE$2*INDEX(Usage!$D$5:$ABF$11,MATCH(UsagePerHour!$B$68,Usage!$C$5:$C$11,0),MATCH(UsagePerHour!RE$4,Usage!$D$3:$ABF$3,0)),"")</f>
        <v>0.34594017094017093</v>
      </c>
      <c r="RF77" s="27">
        <f>IFERROR(INDEX(Sales!$D$5:$ABF$18,MATCH(UsagePerHour!$B77,Sales!$C$5:$C$18,0),MATCH(UsagePerHour!RF$4,Sales!$D$3:$ABF$3,0))/RF$2*INDEX(Usage!$D$5:$ABF$11,MATCH(UsagePerHour!$B$68,Usage!$C$5:$C$11,0),MATCH(UsagePerHour!RF$4,Usage!$D$3:$ABF$3,0)),"")</f>
        <v>0.46860388399644304</v>
      </c>
      <c r="RG77" s="27">
        <f>IFERROR(INDEX(Sales!$D$5:$ABF$18,MATCH(UsagePerHour!$B77,Sales!$C$5:$C$18,0),MATCH(UsagePerHour!RG$4,Sales!$D$3:$ABF$3,0))/RG$2*INDEX(Usage!$D$5:$ABF$11,MATCH(UsagePerHour!$B$68,Usage!$C$5:$C$11,0),MATCH(UsagePerHour!RG$4,Usage!$D$3:$ABF$3,0)),"")</f>
        <v>8.1892491744708501E-2</v>
      </c>
      <c r="RH77" s="27">
        <f>IFERROR(INDEX(Sales!$D$5:$ABF$18,MATCH(UsagePerHour!$B77,Sales!$C$5:$C$18,0),MATCH(UsagePerHour!RH$4,Sales!$D$3:$ABF$3,0))/RH$2*INDEX(Usage!$D$5:$ABF$11,MATCH(UsagePerHour!$B$68,Usage!$C$5:$C$11,0),MATCH(UsagePerHour!RH$4,Usage!$D$3:$ABF$3,0)),"")</f>
        <v>0.25797586356807561</v>
      </c>
      <c r="RI77" s="27">
        <f>IFERROR(INDEX(Sales!$D$5:$ABF$18,MATCH(UsagePerHour!$B77,Sales!$C$5:$C$18,0),MATCH(UsagePerHour!RI$4,Sales!$D$3:$ABF$3,0))/RI$2*INDEX(Usage!$D$5:$ABF$11,MATCH(UsagePerHour!$B$68,Usage!$C$5:$C$11,0),MATCH(UsagePerHour!RI$4,Usage!$D$3:$ABF$3,0)),"")</f>
        <v>0.2593537825567222</v>
      </c>
      <c r="RJ77" s="27">
        <f>IFERROR(INDEX(Sales!$D$5:$ABF$18,MATCH(UsagePerHour!$B77,Sales!$C$5:$C$18,0),MATCH(UsagePerHour!RJ$4,Sales!$D$3:$ABF$3,0))/RJ$2*INDEX(Usage!$D$5:$ABF$11,MATCH(UsagePerHour!$B$68,Usage!$C$5:$C$11,0),MATCH(UsagePerHour!RJ$4,Usage!$D$3:$ABF$3,0)),"")</f>
        <v>0.80259164430106433</v>
      </c>
      <c r="RK77" s="27">
        <f>IFERROR(INDEX(Sales!$D$5:$ABF$18,MATCH(UsagePerHour!$B77,Sales!$C$5:$C$18,0),MATCH(UsagePerHour!RK$4,Sales!$D$3:$ABF$3,0))/RK$2*INDEX(Usage!$D$5:$ABF$11,MATCH(UsagePerHour!$B$68,Usage!$C$5:$C$11,0),MATCH(UsagePerHour!RK$4,Usage!$D$3:$ABF$3,0)),"")</f>
        <v>0.26147143939720835</v>
      </c>
      <c r="RL77" s="27">
        <f>IFERROR(INDEX(Sales!$D$5:$ABF$18,MATCH(UsagePerHour!$B77,Sales!$C$5:$C$18,0),MATCH(UsagePerHour!RL$4,Sales!$D$3:$ABF$3,0))/RL$2*INDEX(Usage!$D$5:$ABF$11,MATCH(UsagePerHour!$B$68,Usage!$C$5:$C$11,0),MATCH(UsagePerHour!RL$4,Usage!$D$3:$ABF$3,0)),"")</f>
        <v>0.54902085190395256</v>
      </c>
      <c r="RM77" s="27">
        <f>IFERROR(INDEX(Sales!$D$5:$ABF$18,MATCH(UsagePerHour!$B77,Sales!$C$5:$C$18,0),MATCH(UsagePerHour!RM$4,Sales!$D$3:$ABF$3,0))/RM$2*INDEX(Usage!$D$5:$ABF$11,MATCH(UsagePerHour!$B$68,Usage!$C$5:$C$11,0),MATCH(UsagePerHour!RM$4,Usage!$D$3:$ABF$3,0)),"")</f>
        <v>0.34944402198225072</v>
      </c>
      <c r="RN77" s="27">
        <f>IFERROR(INDEX(Sales!$D$5:$ABF$18,MATCH(UsagePerHour!$B77,Sales!$C$5:$C$18,0),MATCH(UsagePerHour!RN$4,Sales!$D$3:$ABF$3,0))/RN$2*INDEX(Usage!$D$5:$ABF$11,MATCH(UsagePerHour!$B$68,Usage!$C$5:$C$11,0),MATCH(UsagePerHour!RN$4,Usage!$D$3:$ABF$3,0)),"")</f>
        <v>0.53688340312982141</v>
      </c>
      <c r="RO77" s="27">
        <f>IFERROR(INDEX(Sales!$D$5:$ABF$18,MATCH(UsagePerHour!$B77,Sales!$C$5:$C$18,0),MATCH(UsagePerHour!RO$4,Sales!$D$3:$ABF$3,0))/RO$2*INDEX(Usage!$D$5:$ABF$11,MATCH(UsagePerHour!$B$68,Usage!$C$5:$C$11,0),MATCH(UsagePerHour!RO$4,Usage!$D$3:$ABF$3,0)),"")</f>
        <v>0.46027092448881862</v>
      </c>
      <c r="RP77" s="27">
        <f>IFERROR(INDEX(Sales!$D$5:$ABF$18,MATCH(UsagePerHour!$B77,Sales!$C$5:$C$18,0),MATCH(UsagePerHour!RP$4,Sales!$D$3:$ABF$3,0))/RP$2*INDEX(Usage!$D$5:$ABF$11,MATCH(UsagePerHour!$B$68,Usage!$C$5:$C$11,0),MATCH(UsagePerHour!RP$4,Usage!$D$3:$ABF$3,0)),"")</f>
        <v>0.9347592610261144</v>
      </c>
      <c r="RQ77" s="27">
        <f>IFERROR(INDEX(Sales!$D$5:$ABF$18,MATCH(UsagePerHour!$B77,Sales!$C$5:$C$18,0),MATCH(UsagePerHour!RQ$4,Sales!$D$3:$ABF$3,0))/RQ$2*INDEX(Usage!$D$5:$ABF$11,MATCH(UsagePerHour!$B$68,Usage!$C$5:$C$11,0),MATCH(UsagePerHour!RQ$4,Usage!$D$3:$ABF$3,0)),"")</f>
        <v>0.43852214431194897</v>
      </c>
      <c r="RR77" s="27">
        <f>IFERROR(INDEX(Sales!$D$5:$ABF$18,MATCH(UsagePerHour!$B77,Sales!$C$5:$C$18,0),MATCH(UsagePerHour!RR$4,Sales!$D$3:$ABF$3,0))/RR$2*INDEX(Usage!$D$5:$ABF$11,MATCH(UsagePerHour!$B$68,Usage!$C$5:$C$11,0),MATCH(UsagePerHour!RR$4,Usage!$D$3:$ABF$3,0)),"")</f>
        <v>0.54285586395145413</v>
      </c>
      <c r="RS77" s="27">
        <f>IFERROR(INDEX(Sales!$D$5:$ABF$18,MATCH(UsagePerHour!$B77,Sales!$C$5:$C$18,0),MATCH(UsagePerHour!RS$4,Sales!$D$3:$ABF$3,0))/RS$2*INDEX(Usage!$D$5:$ABF$11,MATCH(UsagePerHour!$B$68,Usage!$C$5:$C$11,0),MATCH(UsagePerHour!RS$4,Usage!$D$3:$ABF$3,0)),"")</f>
        <v>0.36640428998801627</v>
      </c>
      <c r="RT77" s="27">
        <f>IFERROR(INDEX(Sales!$D$5:$ABF$18,MATCH(UsagePerHour!$B77,Sales!$C$5:$C$18,0),MATCH(UsagePerHour!RT$4,Sales!$D$3:$ABF$3,0))/RT$2*INDEX(Usage!$D$5:$ABF$11,MATCH(UsagePerHour!$B$68,Usage!$C$5:$C$11,0),MATCH(UsagePerHour!RT$4,Usage!$D$3:$ABF$3,0)),"")</f>
        <v>0.56546581935593099</v>
      </c>
      <c r="RU77" s="27">
        <f>IFERROR(INDEX(Sales!$D$5:$ABF$18,MATCH(UsagePerHour!$B77,Sales!$C$5:$C$18,0),MATCH(UsagePerHour!RU$4,Sales!$D$3:$ABF$3,0))/RU$2*INDEX(Usage!$D$5:$ABF$11,MATCH(UsagePerHour!$B$68,Usage!$C$5:$C$11,0),MATCH(UsagePerHour!RU$4,Usage!$D$3:$ABF$3,0)),"")</f>
        <v>0.28255816814527845</v>
      </c>
      <c r="RV77" s="27">
        <f>IFERROR(INDEX(Sales!$D$5:$ABF$18,MATCH(UsagePerHour!$B77,Sales!$C$5:$C$18,0),MATCH(UsagePerHour!RV$4,Sales!$D$3:$ABF$3,0))/RV$2*INDEX(Usage!$D$5:$ABF$11,MATCH(UsagePerHour!$B$68,Usage!$C$5:$C$11,0),MATCH(UsagePerHour!RV$4,Usage!$D$3:$ABF$3,0)),"")</f>
        <v>0.19147513967236676</v>
      </c>
      <c r="RW77" s="27">
        <f>IFERROR(INDEX(Sales!$D$5:$ABF$18,MATCH(UsagePerHour!$B77,Sales!$C$5:$C$18,0),MATCH(UsagePerHour!RW$4,Sales!$D$3:$ABF$3,0))/RW$2*INDEX(Usage!$D$5:$ABF$11,MATCH(UsagePerHour!$B$68,Usage!$C$5:$C$11,0),MATCH(UsagePerHour!RW$4,Usage!$D$3:$ABF$3,0)),"")</f>
        <v>0.28866454311207129</v>
      </c>
      <c r="RX77" s="27">
        <f>IFERROR(INDEX(Sales!$D$5:$ABF$18,MATCH(UsagePerHour!$B77,Sales!$C$5:$C$18,0),MATCH(UsagePerHour!RX$4,Sales!$D$3:$ABF$3,0))/RX$2*INDEX(Usage!$D$5:$ABF$11,MATCH(UsagePerHour!$B$68,Usage!$C$5:$C$11,0),MATCH(UsagePerHour!RX$4,Usage!$D$3:$ABF$3,0)),"")</f>
        <v>0.91028744725324928</v>
      </c>
      <c r="RY77" s="27">
        <f>IFERROR(INDEX(Sales!$D$5:$ABF$18,MATCH(UsagePerHour!$B77,Sales!$C$5:$C$18,0),MATCH(UsagePerHour!RY$4,Sales!$D$3:$ABF$3,0))/RY$2*INDEX(Usage!$D$5:$ABF$11,MATCH(UsagePerHour!$B$68,Usage!$C$5:$C$11,0),MATCH(UsagePerHour!RY$4,Usage!$D$3:$ABF$3,0)),"")</f>
        <v>0.31119471803940241</v>
      </c>
      <c r="RZ77" s="27">
        <f>IFERROR(INDEX(Sales!$D$5:$ABF$18,MATCH(UsagePerHour!$B77,Sales!$C$5:$C$18,0),MATCH(UsagePerHour!RZ$4,Sales!$D$3:$ABF$3,0))/RZ$2*INDEX(Usage!$D$5:$ABF$11,MATCH(UsagePerHour!$B$68,Usage!$C$5:$C$11,0),MATCH(UsagePerHour!RZ$4,Usage!$D$3:$ABF$3,0)),"")</f>
        <v>0.47264054067622779</v>
      </c>
      <c r="SA77" s="27">
        <f>IFERROR(INDEX(Sales!$D$5:$ABF$18,MATCH(UsagePerHour!$B77,Sales!$C$5:$C$18,0),MATCH(UsagePerHour!SA$4,Sales!$D$3:$ABF$3,0))/SA$2*INDEX(Usage!$D$5:$ABF$11,MATCH(UsagePerHour!$B$68,Usage!$C$5:$C$11,0),MATCH(UsagePerHour!SA$4,Usage!$D$3:$ABF$3,0)),"")</f>
        <v>0.66865714909201968</v>
      </c>
      <c r="SB77" s="27">
        <f>IFERROR(INDEX(Sales!$D$5:$ABF$18,MATCH(UsagePerHour!$B77,Sales!$C$5:$C$18,0),MATCH(UsagePerHour!SB$4,Sales!$D$3:$ABF$3,0))/SB$2*INDEX(Usage!$D$5:$ABF$11,MATCH(UsagePerHour!$B$68,Usage!$C$5:$C$11,0),MATCH(UsagePerHour!SB$4,Usage!$D$3:$ABF$3,0)),"")</f>
        <v>0.3122101613763279</v>
      </c>
      <c r="SC77" s="27">
        <f>IFERROR(INDEX(Sales!$D$5:$ABF$18,MATCH(UsagePerHour!$B77,Sales!$C$5:$C$18,0),MATCH(UsagePerHour!SC$4,Sales!$D$3:$ABF$3,0))/SC$2*INDEX(Usage!$D$5:$ABF$11,MATCH(UsagePerHour!$B$68,Usage!$C$5:$C$11,0),MATCH(UsagePerHour!SC$4,Usage!$D$3:$ABF$3,0)),"")</f>
        <v>0.30985498405212258</v>
      </c>
      <c r="SD77" s="27">
        <f>IFERROR(INDEX(Sales!$D$5:$ABF$18,MATCH(UsagePerHour!$B77,Sales!$C$5:$C$18,0),MATCH(UsagePerHour!SD$4,Sales!$D$3:$ABF$3,0))/SD$2*INDEX(Usage!$D$5:$ABF$11,MATCH(UsagePerHour!$B$68,Usage!$C$5:$C$11,0),MATCH(UsagePerHour!SD$4,Usage!$D$3:$ABF$3,0)),"")</f>
        <v>0.68732247115300116</v>
      </c>
      <c r="SE77" s="27">
        <f>IFERROR(INDEX(Sales!$D$5:$ABF$18,MATCH(UsagePerHour!$B77,Sales!$C$5:$C$18,0),MATCH(UsagePerHour!SE$4,Sales!$D$3:$ABF$3,0))/SE$2*INDEX(Usage!$D$5:$ABF$11,MATCH(UsagePerHour!$B$68,Usage!$C$5:$C$11,0),MATCH(UsagePerHour!SE$4,Usage!$D$3:$ABF$3,0)),"")</f>
        <v>0.46133756716099089</v>
      </c>
      <c r="SF77" s="27">
        <f>IFERROR(INDEX(Sales!$D$5:$ABF$18,MATCH(UsagePerHour!$B77,Sales!$C$5:$C$18,0),MATCH(UsagePerHour!SF$4,Sales!$D$3:$ABF$3,0))/SF$2*INDEX(Usage!$D$5:$ABF$11,MATCH(UsagePerHour!$B$68,Usage!$C$5:$C$11,0),MATCH(UsagePerHour!SF$4,Usage!$D$3:$ABF$3,0)),"")</f>
        <v>0.38271587155947473</v>
      </c>
      <c r="SG77" s="27" t="str">
        <f>IFERROR(INDEX(Sales!$D$5:$ABF$18,MATCH(UsagePerHour!$B77,Sales!$C$5:$C$18,0),MATCH(UsagePerHour!SG$4,Sales!$D$3:$ABF$3,0))/SG$2*INDEX(Usage!$D$5:$ABF$11,MATCH(UsagePerHour!$B$68,Usage!$C$5:$C$11,0),MATCH(UsagePerHour!SG$4,Usage!$D$3:$ABF$3,0)),"")</f>
        <v/>
      </c>
      <c r="SH77" s="27" t="str">
        <f>IFERROR(INDEX(Sales!$D$5:$ABF$18,MATCH(UsagePerHour!$B77,Sales!$C$5:$C$18,0),MATCH(UsagePerHour!SH$4,Sales!$D$3:$ABF$3,0))/SH$2*INDEX(Usage!$D$5:$ABF$11,MATCH(UsagePerHour!$B$68,Usage!$C$5:$C$11,0),MATCH(UsagePerHour!SH$4,Usage!$D$3:$ABF$3,0)),"")</f>
        <v/>
      </c>
      <c r="SI77" s="27" t="str">
        <f>IFERROR(INDEX(Sales!$D$5:$ABF$18,MATCH(UsagePerHour!$B77,Sales!$C$5:$C$18,0),MATCH(UsagePerHour!SI$4,Sales!$D$3:$ABF$3,0))/SI$2*INDEX(Usage!$D$5:$ABF$11,MATCH(UsagePerHour!$B$68,Usage!$C$5:$C$11,0),MATCH(UsagePerHour!SI$4,Usage!$D$3:$ABF$3,0)),"")</f>
        <v/>
      </c>
      <c r="SJ77" s="27" t="str">
        <f>IFERROR(INDEX(Sales!$D$5:$ABF$18,MATCH(UsagePerHour!$B77,Sales!$C$5:$C$18,0),MATCH(UsagePerHour!SJ$4,Sales!$D$3:$ABF$3,0))/SJ$2*INDEX(Usage!$D$5:$ABF$11,MATCH(UsagePerHour!$B$68,Usage!$C$5:$C$11,0),MATCH(UsagePerHour!SJ$4,Usage!$D$3:$ABF$3,0)),"")</f>
        <v/>
      </c>
      <c r="SK77" s="27" t="str">
        <f>IFERROR(INDEX(Sales!$D$5:$ABF$18,MATCH(UsagePerHour!$B77,Sales!$C$5:$C$18,0),MATCH(UsagePerHour!SK$4,Sales!$D$3:$ABF$3,0))/SK$2*INDEX(Usage!$D$5:$ABF$11,MATCH(UsagePerHour!$B$68,Usage!$C$5:$C$11,0),MATCH(UsagePerHour!SK$4,Usage!$D$3:$ABF$3,0)),"")</f>
        <v/>
      </c>
      <c r="SL77" s="27" t="str">
        <f>IFERROR(INDEX(Sales!$D$5:$ABF$18,MATCH(UsagePerHour!$B77,Sales!$C$5:$C$18,0),MATCH(UsagePerHour!SL$4,Sales!$D$3:$ABF$3,0))/SL$2*INDEX(Usage!$D$5:$ABF$11,MATCH(UsagePerHour!$B$68,Usage!$C$5:$C$11,0),MATCH(UsagePerHour!SL$4,Usage!$D$3:$ABF$3,0)),"")</f>
        <v/>
      </c>
      <c r="SM77" s="27" t="str">
        <f>IFERROR(INDEX(Sales!$D$5:$ABF$18,MATCH(UsagePerHour!$B77,Sales!$C$5:$C$18,0),MATCH(UsagePerHour!SM$4,Sales!$D$3:$ABF$3,0))/SM$2*INDEX(Usage!$D$5:$ABF$11,MATCH(UsagePerHour!$B$68,Usage!$C$5:$C$11,0),MATCH(UsagePerHour!SM$4,Usage!$D$3:$ABF$3,0)),"")</f>
        <v/>
      </c>
      <c r="SN77" s="27" t="str">
        <f>IFERROR(INDEX(Sales!$D$5:$ABF$18,MATCH(UsagePerHour!$B77,Sales!$C$5:$C$18,0),MATCH(UsagePerHour!SN$4,Sales!$D$3:$ABF$3,0))/SN$2*INDEX(Usage!$D$5:$ABF$11,MATCH(UsagePerHour!$B$68,Usage!$C$5:$C$11,0),MATCH(UsagePerHour!SN$4,Usage!$D$3:$ABF$3,0)),"")</f>
        <v/>
      </c>
      <c r="SO77" s="27" t="str">
        <f>IFERROR(INDEX(Sales!$D$5:$ABF$18,MATCH(UsagePerHour!$B77,Sales!$C$5:$C$18,0),MATCH(UsagePerHour!SO$4,Sales!$D$3:$ABF$3,0))/SO$2*INDEX(Usage!$D$5:$ABF$11,MATCH(UsagePerHour!$B$68,Usage!$C$5:$C$11,0),MATCH(UsagePerHour!SO$4,Usage!$D$3:$ABF$3,0)),"")</f>
        <v/>
      </c>
      <c r="SP77" s="27" t="str">
        <f>IFERROR(INDEX(Sales!$D$5:$ABF$18,MATCH(UsagePerHour!$B77,Sales!$C$5:$C$18,0),MATCH(UsagePerHour!SP$4,Sales!$D$3:$ABF$3,0))/SP$2*INDEX(Usage!$D$5:$ABF$11,MATCH(UsagePerHour!$B$68,Usage!$C$5:$C$11,0),MATCH(UsagePerHour!SP$4,Usage!$D$3:$ABF$3,0)),"")</f>
        <v/>
      </c>
      <c r="SQ77" s="27" t="str">
        <f>IFERROR(INDEX(Sales!$D$5:$ABF$18,MATCH(UsagePerHour!$B77,Sales!$C$5:$C$18,0),MATCH(UsagePerHour!SQ$4,Sales!$D$3:$ABF$3,0))/SQ$2*INDEX(Usage!$D$5:$ABF$11,MATCH(UsagePerHour!$B$68,Usage!$C$5:$C$11,0),MATCH(UsagePerHour!SQ$4,Usage!$D$3:$ABF$3,0)),"")</f>
        <v/>
      </c>
      <c r="SR77" s="27" t="str">
        <f>IFERROR(INDEX(Sales!$D$5:$ABF$18,MATCH(UsagePerHour!$B77,Sales!$C$5:$C$18,0),MATCH(UsagePerHour!SR$4,Sales!$D$3:$ABF$3,0))/SR$2*INDEX(Usage!$D$5:$ABF$11,MATCH(UsagePerHour!$B$68,Usage!$C$5:$C$11,0),MATCH(UsagePerHour!SR$4,Usage!$D$3:$ABF$3,0)),"")</f>
        <v/>
      </c>
      <c r="SS77" s="27" t="str">
        <f>IFERROR(INDEX(Sales!$D$5:$ABF$18,MATCH(UsagePerHour!$B77,Sales!$C$5:$C$18,0),MATCH(UsagePerHour!SS$4,Sales!$D$3:$ABF$3,0))/SS$2*INDEX(Usage!$D$5:$ABF$11,MATCH(UsagePerHour!$B$68,Usage!$C$5:$C$11,0),MATCH(UsagePerHour!SS$4,Usage!$D$3:$ABF$3,0)),"")</f>
        <v/>
      </c>
      <c r="ST77" s="27" t="str">
        <f>IFERROR(INDEX(Sales!$D$5:$ABF$18,MATCH(UsagePerHour!$B77,Sales!$C$5:$C$18,0),MATCH(UsagePerHour!ST$4,Sales!$D$3:$ABF$3,0))/ST$2*INDEX(Usage!$D$5:$ABF$11,MATCH(UsagePerHour!$B$68,Usage!$C$5:$C$11,0),MATCH(UsagePerHour!ST$4,Usage!$D$3:$ABF$3,0)),"")</f>
        <v/>
      </c>
      <c r="SU77" s="27" t="str">
        <f>IFERROR(INDEX(Sales!$D$5:$ABF$18,MATCH(UsagePerHour!$B77,Sales!$C$5:$C$18,0),MATCH(UsagePerHour!SU$4,Sales!$D$3:$ABF$3,0))/SU$2*INDEX(Usage!$D$5:$ABF$11,MATCH(UsagePerHour!$B$68,Usage!$C$5:$C$11,0),MATCH(UsagePerHour!SU$4,Usage!$D$3:$ABF$3,0)),"")</f>
        <v/>
      </c>
      <c r="SV77" s="27" t="str">
        <f>IFERROR(INDEX(Sales!$D$5:$ABF$18,MATCH(UsagePerHour!$B77,Sales!$C$5:$C$18,0),MATCH(UsagePerHour!SV$4,Sales!$D$3:$ABF$3,0))/SV$2*INDEX(Usage!$D$5:$ABF$11,MATCH(UsagePerHour!$B$68,Usage!$C$5:$C$11,0),MATCH(UsagePerHour!SV$4,Usage!$D$3:$ABF$3,0)),"")</f>
        <v/>
      </c>
      <c r="SW77" s="27" t="str">
        <f>IFERROR(INDEX(Sales!$D$5:$ABF$18,MATCH(UsagePerHour!$B77,Sales!$C$5:$C$18,0),MATCH(UsagePerHour!SW$4,Sales!$D$3:$ABF$3,0))/SW$2*INDEX(Usage!$D$5:$ABF$11,MATCH(UsagePerHour!$B$68,Usage!$C$5:$C$11,0),MATCH(UsagePerHour!SW$4,Usage!$D$3:$ABF$3,0)),"")</f>
        <v/>
      </c>
      <c r="SX77" s="27" t="str">
        <f>IFERROR(INDEX(Sales!$D$5:$ABF$18,MATCH(UsagePerHour!$B77,Sales!$C$5:$C$18,0),MATCH(UsagePerHour!SX$4,Sales!$D$3:$ABF$3,0))/SX$2*INDEX(Usage!$D$5:$ABF$11,MATCH(UsagePerHour!$B$68,Usage!$C$5:$C$11,0),MATCH(UsagePerHour!SX$4,Usage!$D$3:$ABF$3,0)),"")</f>
        <v/>
      </c>
      <c r="SY77" s="27" t="str">
        <f>IFERROR(INDEX(Sales!$D$5:$ABF$18,MATCH(UsagePerHour!$B77,Sales!$C$5:$C$18,0),MATCH(UsagePerHour!SY$4,Sales!$D$3:$ABF$3,0))/SY$2*INDEX(Usage!$D$5:$ABF$11,MATCH(UsagePerHour!$B$68,Usage!$C$5:$C$11,0),MATCH(UsagePerHour!SY$4,Usage!$D$3:$ABF$3,0)),"")</f>
        <v/>
      </c>
      <c r="SZ77" s="27" t="str">
        <f>IFERROR(INDEX(Sales!$D$5:$ABF$18,MATCH(UsagePerHour!$B77,Sales!$C$5:$C$18,0),MATCH(UsagePerHour!SZ$4,Sales!$D$3:$ABF$3,0))/SZ$2*INDEX(Usage!$D$5:$ABF$11,MATCH(UsagePerHour!$B$68,Usage!$C$5:$C$11,0),MATCH(UsagePerHour!SZ$4,Usage!$D$3:$ABF$3,0)),"")</f>
        <v/>
      </c>
      <c r="TA77" s="27" t="str">
        <f>IFERROR(INDEX(Sales!$D$5:$ABF$18,MATCH(UsagePerHour!$B77,Sales!$C$5:$C$18,0),MATCH(UsagePerHour!TA$4,Sales!$D$3:$ABF$3,0))/TA$2*INDEX(Usage!$D$5:$ABF$11,MATCH(UsagePerHour!$B$68,Usage!$C$5:$C$11,0),MATCH(UsagePerHour!TA$4,Usage!$D$3:$ABF$3,0)),"")</f>
        <v/>
      </c>
      <c r="TB77" s="27" t="str">
        <f>IFERROR(INDEX(Sales!$D$5:$ABF$18,MATCH(UsagePerHour!$B77,Sales!$C$5:$C$18,0),MATCH(UsagePerHour!TB$4,Sales!$D$3:$ABF$3,0))/TB$2*INDEX(Usage!$D$5:$ABF$11,MATCH(UsagePerHour!$B$68,Usage!$C$5:$C$11,0),MATCH(UsagePerHour!TB$4,Usage!$D$3:$ABF$3,0)),"")</f>
        <v/>
      </c>
      <c r="TC77" s="27" t="str">
        <f>IFERROR(INDEX(Sales!$D$5:$ABF$18,MATCH(UsagePerHour!$B77,Sales!$C$5:$C$18,0),MATCH(UsagePerHour!TC$4,Sales!$D$3:$ABF$3,0))/TC$2*INDEX(Usage!$D$5:$ABF$11,MATCH(UsagePerHour!$B$68,Usage!$C$5:$C$11,0),MATCH(UsagePerHour!TC$4,Usage!$D$3:$ABF$3,0)),"")</f>
        <v/>
      </c>
      <c r="TD77" s="27" t="str">
        <f>IFERROR(INDEX(Sales!$D$5:$ABF$18,MATCH(UsagePerHour!$B77,Sales!$C$5:$C$18,0),MATCH(UsagePerHour!TD$4,Sales!$D$3:$ABF$3,0))/TD$2*INDEX(Usage!$D$5:$ABF$11,MATCH(UsagePerHour!$B$68,Usage!$C$5:$C$11,0),MATCH(UsagePerHour!TD$4,Usage!$D$3:$ABF$3,0)),"")</f>
        <v/>
      </c>
      <c r="TE77" s="27" t="str">
        <f>IFERROR(INDEX(Sales!$D$5:$ABF$18,MATCH(UsagePerHour!$B77,Sales!$C$5:$C$18,0),MATCH(UsagePerHour!TE$4,Sales!$D$3:$ABF$3,0))/TE$2*INDEX(Usage!$D$5:$ABF$11,MATCH(UsagePerHour!$B$68,Usage!$C$5:$C$11,0),MATCH(UsagePerHour!TE$4,Usage!$D$3:$ABF$3,0)),"")</f>
        <v/>
      </c>
      <c r="TF77" s="27" t="str">
        <f>IFERROR(INDEX(Sales!$D$5:$ABF$18,MATCH(UsagePerHour!$B77,Sales!$C$5:$C$18,0),MATCH(UsagePerHour!TF$4,Sales!$D$3:$ABF$3,0))/TF$2*INDEX(Usage!$D$5:$ABF$11,MATCH(UsagePerHour!$B$68,Usage!$C$5:$C$11,0),MATCH(UsagePerHour!TF$4,Usage!$D$3:$ABF$3,0)),"")</f>
        <v/>
      </c>
      <c r="TG77" s="27" t="str">
        <f>IFERROR(INDEX(Sales!$D$5:$ABF$18,MATCH(UsagePerHour!$B77,Sales!$C$5:$C$18,0),MATCH(UsagePerHour!TG$4,Sales!$D$3:$ABF$3,0))/TG$2*INDEX(Usage!$D$5:$ABF$11,MATCH(UsagePerHour!$B$68,Usage!$C$5:$C$11,0),MATCH(UsagePerHour!TG$4,Usage!$D$3:$ABF$3,0)),"")</f>
        <v/>
      </c>
      <c r="TH77" s="27" t="str">
        <f>IFERROR(INDEX(Sales!$D$5:$ABF$18,MATCH(UsagePerHour!$B77,Sales!$C$5:$C$18,0),MATCH(UsagePerHour!TH$4,Sales!$D$3:$ABF$3,0))/TH$2*INDEX(Usage!$D$5:$ABF$11,MATCH(UsagePerHour!$B$68,Usage!$C$5:$C$11,0),MATCH(UsagePerHour!TH$4,Usage!$D$3:$ABF$3,0)),"")</f>
        <v/>
      </c>
      <c r="TI77" s="27" t="str">
        <f>IFERROR(INDEX(Sales!$D$5:$ABF$18,MATCH(UsagePerHour!$B77,Sales!$C$5:$C$18,0),MATCH(UsagePerHour!TI$4,Sales!$D$3:$ABF$3,0))/TI$2*INDEX(Usage!$D$5:$ABF$11,MATCH(UsagePerHour!$B$68,Usage!$C$5:$C$11,0),MATCH(UsagePerHour!TI$4,Usage!$D$3:$ABF$3,0)),"")</f>
        <v/>
      </c>
      <c r="TJ77" s="27" t="str">
        <f>IFERROR(INDEX(Sales!$D$5:$ABF$18,MATCH(UsagePerHour!$B77,Sales!$C$5:$C$18,0),MATCH(UsagePerHour!TJ$4,Sales!$D$3:$ABF$3,0))/TJ$2*INDEX(Usage!$D$5:$ABF$11,MATCH(UsagePerHour!$B$68,Usage!$C$5:$C$11,0),MATCH(UsagePerHour!TJ$4,Usage!$D$3:$ABF$3,0)),"")</f>
        <v/>
      </c>
      <c r="TK77" s="27" t="str">
        <f>IFERROR(INDEX(Sales!$D$5:$ABF$18,MATCH(UsagePerHour!$B77,Sales!$C$5:$C$18,0),MATCH(UsagePerHour!TK$4,Sales!$D$3:$ABF$3,0))/TK$2*INDEX(Usage!$D$5:$ABF$11,MATCH(UsagePerHour!$B$68,Usage!$C$5:$C$11,0),MATCH(UsagePerHour!TK$4,Usage!$D$3:$ABF$3,0)),"")</f>
        <v/>
      </c>
      <c r="TL77" s="27" t="str">
        <f>IFERROR(INDEX(Sales!$D$5:$ABF$18,MATCH(UsagePerHour!$B77,Sales!$C$5:$C$18,0),MATCH(UsagePerHour!TL$4,Sales!$D$3:$ABF$3,0))/TL$2*INDEX(Usage!$D$5:$ABF$11,MATCH(UsagePerHour!$B$68,Usage!$C$5:$C$11,0),MATCH(UsagePerHour!TL$4,Usage!$D$3:$ABF$3,0)),"")</f>
        <v/>
      </c>
      <c r="TM77" s="27" t="str">
        <f>IFERROR(INDEX(Sales!$D$5:$ABF$18,MATCH(UsagePerHour!$B77,Sales!$C$5:$C$18,0),MATCH(UsagePerHour!TM$4,Sales!$D$3:$ABF$3,0))/TM$2*INDEX(Usage!$D$5:$ABF$11,MATCH(UsagePerHour!$B$68,Usage!$C$5:$C$11,0),MATCH(UsagePerHour!TM$4,Usage!$D$3:$ABF$3,0)),"")</f>
        <v/>
      </c>
      <c r="TN77" s="27" t="str">
        <f>IFERROR(INDEX(Sales!$D$5:$ABF$18,MATCH(UsagePerHour!$B77,Sales!$C$5:$C$18,0),MATCH(UsagePerHour!TN$4,Sales!$D$3:$ABF$3,0))/TN$2*INDEX(Usage!$D$5:$ABF$11,MATCH(UsagePerHour!$B$68,Usage!$C$5:$C$11,0),MATCH(UsagePerHour!TN$4,Usage!$D$3:$ABF$3,0)),"")</f>
        <v/>
      </c>
      <c r="TO77" s="27" t="str">
        <f>IFERROR(INDEX(Sales!$D$5:$ABF$18,MATCH(UsagePerHour!$B77,Sales!$C$5:$C$18,0),MATCH(UsagePerHour!TO$4,Sales!$D$3:$ABF$3,0))/TO$2*INDEX(Usage!$D$5:$ABF$11,MATCH(UsagePerHour!$B$68,Usage!$C$5:$C$11,0),MATCH(UsagePerHour!TO$4,Usage!$D$3:$ABF$3,0)),"")</f>
        <v/>
      </c>
      <c r="TP77" s="27" t="str">
        <f>IFERROR(INDEX(Sales!$D$5:$ABF$18,MATCH(UsagePerHour!$B77,Sales!$C$5:$C$18,0),MATCH(UsagePerHour!TP$4,Sales!$D$3:$ABF$3,0))/TP$2*INDEX(Usage!$D$5:$ABF$11,MATCH(UsagePerHour!$B$68,Usage!$C$5:$C$11,0),MATCH(UsagePerHour!TP$4,Usage!$D$3:$ABF$3,0)),"")</f>
        <v/>
      </c>
      <c r="TQ77" s="27" t="str">
        <f>IFERROR(INDEX(Sales!$D$5:$ABF$18,MATCH(UsagePerHour!$B77,Sales!$C$5:$C$18,0),MATCH(UsagePerHour!TQ$4,Sales!$D$3:$ABF$3,0))/TQ$2*INDEX(Usage!$D$5:$ABF$11,MATCH(UsagePerHour!$B$68,Usage!$C$5:$C$11,0),MATCH(UsagePerHour!TQ$4,Usage!$D$3:$ABF$3,0)),"")</f>
        <v/>
      </c>
      <c r="TR77" s="27" t="str">
        <f>IFERROR(INDEX(Sales!$D$5:$ABF$18,MATCH(UsagePerHour!$B77,Sales!$C$5:$C$18,0),MATCH(UsagePerHour!TR$4,Sales!$D$3:$ABF$3,0))/TR$2*INDEX(Usage!$D$5:$ABF$11,MATCH(UsagePerHour!$B$68,Usage!$C$5:$C$11,0),MATCH(UsagePerHour!TR$4,Usage!$D$3:$ABF$3,0)),"")</f>
        <v/>
      </c>
      <c r="TS77" s="27" t="str">
        <f>IFERROR(INDEX(Sales!$D$5:$ABF$18,MATCH(UsagePerHour!$B77,Sales!$C$5:$C$18,0),MATCH(UsagePerHour!TS$4,Sales!$D$3:$ABF$3,0))/TS$2*INDEX(Usage!$D$5:$ABF$11,MATCH(UsagePerHour!$B$68,Usage!$C$5:$C$11,0),MATCH(UsagePerHour!TS$4,Usage!$D$3:$ABF$3,0)),"")</f>
        <v/>
      </c>
      <c r="TT77" s="27" t="str">
        <f>IFERROR(INDEX(Sales!$D$5:$ABF$18,MATCH(UsagePerHour!$B77,Sales!$C$5:$C$18,0),MATCH(UsagePerHour!TT$4,Sales!$D$3:$ABF$3,0))/TT$2*INDEX(Usage!$D$5:$ABF$11,MATCH(UsagePerHour!$B$68,Usage!$C$5:$C$11,0),MATCH(UsagePerHour!TT$4,Usage!$D$3:$ABF$3,0)),"")</f>
        <v/>
      </c>
      <c r="TU77" s="27" t="str">
        <f>IFERROR(INDEX(Sales!$D$5:$ABF$18,MATCH(UsagePerHour!$B77,Sales!$C$5:$C$18,0),MATCH(UsagePerHour!TU$4,Sales!$D$3:$ABF$3,0))/TU$2*INDEX(Usage!$D$5:$ABF$11,MATCH(UsagePerHour!$B$68,Usage!$C$5:$C$11,0),MATCH(UsagePerHour!TU$4,Usage!$D$3:$ABF$3,0)),"")</f>
        <v/>
      </c>
      <c r="TV77" s="27" t="str">
        <f>IFERROR(INDEX(Sales!$D$5:$ABF$18,MATCH(UsagePerHour!$B77,Sales!$C$5:$C$18,0),MATCH(UsagePerHour!TV$4,Sales!$D$3:$ABF$3,0))/TV$2*INDEX(Usage!$D$5:$ABF$11,MATCH(UsagePerHour!$B$68,Usage!$C$5:$C$11,0),MATCH(UsagePerHour!TV$4,Usage!$D$3:$ABF$3,0)),"")</f>
        <v/>
      </c>
      <c r="TW77" s="27" t="str">
        <f>IFERROR(INDEX(Sales!$D$5:$ABF$18,MATCH(UsagePerHour!$B77,Sales!$C$5:$C$18,0),MATCH(UsagePerHour!TW$4,Sales!$D$3:$ABF$3,0))/TW$2*INDEX(Usage!$D$5:$ABF$11,MATCH(UsagePerHour!$B$68,Usage!$C$5:$C$11,0),MATCH(UsagePerHour!TW$4,Usage!$D$3:$ABF$3,0)),"")</f>
        <v/>
      </c>
      <c r="TX77" s="27" t="str">
        <f>IFERROR(INDEX(Sales!$D$5:$ABF$18,MATCH(UsagePerHour!$B77,Sales!$C$5:$C$18,0),MATCH(UsagePerHour!TX$4,Sales!$D$3:$ABF$3,0))/TX$2*INDEX(Usage!$D$5:$ABF$11,MATCH(UsagePerHour!$B$68,Usage!$C$5:$C$11,0),MATCH(UsagePerHour!TX$4,Usage!$D$3:$ABF$3,0)),"")</f>
        <v/>
      </c>
      <c r="TY77" s="27" t="str">
        <f>IFERROR(INDEX(Sales!$D$5:$ABF$18,MATCH(UsagePerHour!$B77,Sales!$C$5:$C$18,0),MATCH(UsagePerHour!TY$4,Sales!$D$3:$ABF$3,0))/TY$2*INDEX(Usage!$D$5:$ABF$11,MATCH(UsagePerHour!$B$68,Usage!$C$5:$C$11,0),MATCH(UsagePerHour!TY$4,Usage!$D$3:$ABF$3,0)),"")</f>
        <v/>
      </c>
      <c r="TZ77" s="27" t="str">
        <f>IFERROR(INDEX(Sales!$D$5:$ABF$18,MATCH(UsagePerHour!$B77,Sales!$C$5:$C$18,0),MATCH(UsagePerHour!TZ$4,Sales!$D$3:$ABF$3,0))/TZ$2*INDEX(Usage!$D$5:$ABF$11,MATCH(UsagePerHour!$B$68,Usage!$C$5:$C$11,0),MATCH(UsagePerHour!TZ$4,Usage!$D$3:$ABF$3,0)),"")</f>
        <v/>
      </c>
      <c r="UA77" s="27" t="str">
        <f>IFERROR(INDEX(Sales!$D$5:$ABF$18,MATCH(UsagePerHour!$B77,Sales!$C$5:$C$18,0),MATCH(UsagePerHour!UA$4,Sales!$D$3:$ABF$3,0))/UA$2*INDEX(Usage!$D$5:$ABF$11,MATCH(UsagePerHour!$B$68,Usage!$C$5:$C$11,0),MATCH(UsagePerHour!UA$4,Usage!$D$3:$ABF$3,0)),"")</f>
        <v/>
      </c>
      <c r="UB77" s="27" t="str">
        <f>IFERROR(INDEX(Sales!$D$5:$ABF$18,MATCH(UsagePerHour!$B77,Sales!$C$5:$C$18,0),MATCH(UsagePerHour!UB$4,Sales!$D$3:$ABF$3,0))/UB$2*INDEX(Usage!$D$5:$ABF$11,MATCH(UsagePerHour!$B$68,Usage!$C$5:$C$11,0),MATCH(UsagePerHour!UB$4,Usage!$D$3:$ABF$3,0)),"")</f>
        <v/>
      </c>
      <c r="UC77" s="27" t="str">
        <f>IFERROR(INDEX(Sales!$D$5:$ABF$18,MATCH(UsagePerHour!$B77,Sales!$C$5:$C$18,0),MATCH(UsagePerHour!UC$4,Sales!$D$3:$ABF$3,0))/UC$2*INDEX(Usage!$D$5:$ABF$11,MATCH(UsagePerHour!$B$68,Usage!$C$5:$C$11,0),MATCH(UsagePerHour!UC$4,Usage!$D$3:$ABF$3,0)),"")</f>
        <v/>
      </c>
      <c r="UD77" s="27" t="str">
        <f>IFERROR(INDEX(Sales!$D$5:$ABF$18,MATCH(UsagePerHour!$B77,Sales!$C$5:$C$18,0),MATCH(UsagePerHour!UD$4,Sales!$D$3:$ABF$3,0))/UD$2*INDEX(Usage!$D$5:$ABF$11,MATCH(UsagePerHour!$B$68,Usage!$C$5:$C$11,0),MATCH(UsagePerHour!UD$4,Usage!$D$3:$ABF$3,0)),"")</f>
        <v/>
      </c>
      <c r="UE77" s="27" t="str">
        <f>IFERROR(INDEX(Sales!$D$5:$ABF$18,MATCH(UsagePerHour!$B77,Sales!$C$5:$C$18,0),MATCH(UsagePerHour!UE$4,Sales!$D$3:$ABF$3,0))/UE$2*INDEX(Usage!$D$5:$ABF$11,MATCH(UsagePerHour!$B$68,Usage!$C$5:$C$11,0),MATCH(UsagePerHour!UE$4,Usage!$D$3:$ABF$3,0)),"")</f>
        <v/>
      </c>
      <c r="UF77" s="27" t="str">
        <f>IFERROR(INDEX(Sales!$D$5:$ABF$18,MATCH(UsagePerHour!$B77,Sales!$C$5:$C$18,0),MATCH(UsagePerHour!UF$4,Sales!$D$3:$ABF$3,0))/UF$2*INDEX(Usage!$D$5:$ABF$11,MATCH(UsagePerHour!$B$68,Usage!$C$5:$C$11,0),MATCH(UsagePerHour!UF$4,Usage!$D$3:$ABF$3,0)),"")</f>
        <v/>
      </c>
      <c r="UG77" s="27" t="str">
        <f>IFERROR(INDEX(Sales!$D$5:$ABF$18,MATCH(UsagePerHour!$B77,Sales!$C$5:$C$18,0),MATCH(UsagePerHour!UG$4,Sales!$D$3:$ABF$3,0))/UG$2*INDEX(Usage!$D$5:$ABF$11,MATCH(UsagePerHour!$B$68,Usage!$C$5:$C$11,0),MATCH(UsagePerHour!UG$4,Usage!$D$3:$ABF$3,0)),"")</f>
        <v/>
      </c>
      <c r="UH77" s="27" t="str">
        <f>IFERROR(INDEX(Sales!$D$5:$ABF$18,MATCH(UsagePerHour!$B77,Sales!$C$5:$C$18,0),MATCH(UsagePerHour!UH$4,Sales!$D$3:$ABF$3,0))/UH$2*INDEX(Usage!$D$5:$ABF$11,MATCH(UsagePerHour!$B$68,Usage!$C$5:$C$11,0),MATCH(UsagePerHour!UH$4,Usage!$D$3:$ABF$3,0)),"")</f>
        <v/>
      </c>
      <c r="UI77" s="27" t="str">
        <f>IFERROR(INDEX(Sales!$D$5:$ABF$18,MATCH(UsagePerHour!$B77,Sales!$C$5:$C$18,0),MATCH(UsagePerHour!UI$4,Sales!$D$3:$ABF$3,0))/UI$2*INDEX(Usage!$D$5:$ABF$11,MATCH(UsagePerHour!$B$68,Usage!$C$5:$C$11,0),MATCH(UsagePerHour!UI$4,Usage!$D$3:$ABF$3,0)),"")</f>
        <v/>
      </c>
      <c r="UJ77" s="27" t="str">
        <f>IFERROR(INDEX(Sales!$D$5:$ABF$18,MATCH(UsagePerHour!$B77,Sales!$C$5:$C$18,0),MATCH(UsagePerHour!UJ$4,Sales!$D$3:$ABF$3,0))/UJ$2*INDEX(Usage!$D$5:$ABF$11,MATCH(UsagePerHour!$B$68,Usage!$C$5:$C$11,0),MATCH(UsagePerHour!UJ$4,Usage!$D$3:$ABF$3,0)),"")</f>
        <v/>
      </c>
      <c r="UK77" s="27" t="str">
        <f>IFERROR(INDEX(Sales!$D$5:$ABF$18,MATCH(UsagePerHour!$B77,Sales!$C$5:$C$18,0),MATCH(UsagePerHour!UK$4,Sales!$D$3:$ABF$3,0))/UK$2*INDEX(Usage!$D$5:$ABF$11,MATCH(UsagePerHour!$B$68,Usage!$C$5:$C$11,0),MATCH(UsagePerHour!UK$4,Usage!$D$3:$ABF$3,0)),"")</f>
        <v/>
      </c>
      <c r="UL77" s="27" t="str">
        <f>IFERROR(INDEX(Sales!$D$5:$ABF$18,MATCH(UsagePerHour!$B77,Sales!$C$5:$C$18,0),MATCH(UsagePerHour!UL$4,Sales!$D$3:$ABF$3,0))/UL$2*INDEX(Usage!$D$5:$ABF$11,MATCH(UsagePerHour!$B$68,Usage!$C$5:$C$11,0),MATCH(UsagePerHour!UL$4,Usage!$D$3:$ABF$3,0)),"")</f>
        <v/>
      </c>
      <c r="UM77" s="27" t="str">
        <f>IFERROR(INDEX(Sales!$D$5:$ABF$18,MATCH(UsagePerHour!$B77,Sales!$C$5:$C$18,0),MATCH(UsagePerHour!UM$4,Sales!$D$3:$ABF$3,0))/UM$2*INDEX(Usage!$D$5:$ABF$11,MATCH(UsagePerHour!$B$68,Usage!$C$5:$C$11,0),MATCH(UsagePerHour!UM$4,Usage!$D$3:$ABF$3,0)),"")</f>
        <v/>
      </c>
      <c r="UN77" s="27" t="str">
        <f>IFERROR(INDEX(Sales!$D$5:$ABF$18,MATCH(UsagePerHour!$B77,Sales!$C$5:$C$18,0),MATCH(UsagePerHour!UN$4,Sales!$D$3:$ABF$3,0))/UN$2*INDEX(Usage!$D$5:$ABF$11,MATCH(UsagePerHour!$B$68,Usage!$C$5:$C$11,0),MATCH(UsagePerHour!UN$4,Usage!$D$3:$ABF$3,0)),"")</f>
        <v/>
      </c>
      <c r="UO77" s="27" t="str">
        <f>IFERROR(INDEX(Sales!$D$5:$ABF$18,MATCH(UsagePerHour!$B77,Sales!$C$5:$C$18,0),MATCH(UsagePerHour!UO$4,Sales!$D$3:$ABF$3,0))/UO$2*INDEX(Usage!$D$5:$ABF$11,MATCH(UsagePerHour!$B$68,Usage!$C$5:$C$11,0),MATCH(UsagePerHour!UO$4,Usage!$D$3:$ABF$3,0)),"")</f>
        <v/>
      </c>
      <c r="UP77" s="27" t="str">
        <f>IFERROR(INDEX(Sales!$D$5:$ABF$18,MATCH(UsagePerHour!$B77,Sales!$C$5:$C$18,0),MATCH(UsagePerHour!UP$4,Sales!$D$3:$ABF$3,0))/UP$2*INDEX(Usage!$D$5:$ABF$11,MATCH(UsagePerHour!$B$68,Usage!$C$5:$C$11,0),MATCH(UsagePerHour!UP$4,Usage!$D$3:$ABF$3,0)),"")</f>
        <v/>
      </c>
      <c r="UQ77" s="27" t="str">
        <f>IFERROR(INDEX(Sales!$D$5:$ABF$18,MATCH(UsagePerHour!$B77,Sales!$C$5:$C$18,0),MATCH(UsagePerHour!UQ$4,Sales!$D$3:$ABF$3,0))/UQ$2*INDEX(Usage!$D$5:$ABF$11,MATCH(UsagePerHour!$B$68,Usage!$C$5:$C$11,0),MATCH(UsagePerHour!UQ$4,Usage!$D$3:$ABF$3,0)),"")</f>
        <v/>
      </c>
      <c r="UR77" s="27" t="str">
        <f>IFERROR(INDEX(Sales!$D$5:$ABF$18,MATCH(UsagePerHour!$B77,Sales!$C$5:$C$18,0),MATCH(UsagePerHour!UR$4,Sales!$D$3:$ABF$3,0))/UR$2*INDEX(Usage!$D$5:$ABF$11,MATCH(UsagePerHour!$B$68,Usage!$C$5:$C$11,0),MATCH(UsagePerHour!UR$4,Usage!$D$3:$ABF$3,0)),"")</f>
        <v/>
      </c>
      <c r="US77" s="27" t="str">
        <f>IFERROR(INDEX(Sales!$D$5:$ABF$18,MATCH(UsagePerHour!$B77,Sales!$C$5:$C$18,0),MATCH(UsagePerHour!US$4,Sales!$D$3:$ABF$3,0))/US$2*INDEX(Usage!$D$5:$ABF$11,MATCH(UsagePerHour!$B$68,Usage!$C$5:$C$11,0),MATCH(UsagePerHour!US$4,Usage!$D$3:$ABF$3,0)),"")</f>
        <v/>
      </c>
      <c r="UT77" s="27" t="str">
        <f>IFERROR(INDEX(Sales!$D$5:$ABF$18,MATCH(UsagePerHour!$B77,Sales!$C$5:$C$18,0),MATCH(UsagePerHour!UT$4,Sales!$D$3:$ABF$3,0))/UT$2*INDEX(Usage!$D$5:$ABF$11,MATCH(UsagePerHour!$B$68,Usage!$C$5:$C$11,0),MATCH(UsagePerHour!UT$4,Usage!$D$3:$ABF$3,0)),"")</f>
        <v/>
      </c>
      <c r="UU77" s="27" t="str">
        <f>IFERROR(INDEX(Sales!$D$5:$ABF$18,MATCH(UsagePerHour!$B77,Sales!$C$5:$C$18,0),MATCH(UsagePerHour!UU$4,Sales!$D$3:$ABF$3,0))/UU$2*INDEX(Usage!$D$5:$ABF$11,MATCH(UsagePerHour!$B$68,Usage!$C$5:$C$11,0),MATCH(UsagePerHour!UU$4,Usage!$D$3:$ABF$3,0)),"")</f>
        <v/>
      </c>
      <c r="UV77" s="27" t="str">
        <f>IFERROR(INDEX(Sales!$D$5:$ABF$18,MATCH(UsagePerHour!$B77,Sales!$C$5:$C$18,0),MATCH(UsagePerHour!UV$4,Sales!$D$3:$ABF$3,0))/UV$2*INDEX(Usage!$D$5:$ABF$11,MATCH(UsagePerHour!$B$68,Usage!$C$5:$C$11,0),MATCH(UsagePerHour!UV$4,Usage!$D$3:$ABF$3,0)),"")</f>
        <v/>
      </c>
      <c r="UW77" s="27" t="str">
        <f>IFERROR(INDEX(Sales!$D$5:$ABF$18,MATCH(UsagePerHour!$B77,Sales!$C$5:$C$18,0),MATCH(UsagePerHour!UW$4,Sales!$D$3:$ABF$3,0))/UW$2*INDEX(Usage!$D$5:$ABF$11,MATCH(UsagePerHour!$B$68,Usage!$C$5:$C$11,0),MATCH(UsagePerHour!UW$4,Usage!$D$3:$ABF$3,0)),"")</f>
        <v/>
      </c>
      <c r="UX77" s="27" t="str">
        <f>IFERROR(INDEX(Sales!$D$5:$ABF$18,MATCH(UsagePerHour!$B77,Sales!$C$5:$C$18,0),MATCH(UsagePerHour!UX$4,Sales!$D$3:$ABF$3,0))/UX$2*INDEX(Usage!$D$5:$ABF$11,MATCH(UsagePerHour!$B$68,Usage!$C$5:$C$11,0),MATCH(UsagePerHour!UX$4,Usage!$D$3:$ABF$3,0)),"")</f>
        <v/>
      </c>
      <c r="UY77" s="27" t="str">
        <f>IFERROR(INDEX(Sales!$D$5:$ABF$18,MATCH(UsagePerHour!$B77,Sales!$C$5:$C$18,0),MATCH(UsagePerHour!UY$4,Sales!$D$3:$ABF$3,0))/UY$2*INDEX(Usage!$D$5:$ABF$11,MATCH(UsagePerHour!$B$68,Usage!$C$5:$C$11,0),MATCH(UsagePerHour!UY$4,Usage!$D$3:$ABF$3,0)),"")</f>
        <v/>
      </c>
      <c r="UZ77" s="27" t="str">
        <f>IFERROR(INDEX(Sales!$D$5:$ABF$18,MATCH(UsagePerHour!$B77,Sales!$C$5:$C$18,0),MATCH(UsagePerHour!UZ$4,Sales!$D$3:$ABF$3,0))/UZ$2*INDEX(Usage!$D$5:$ABF$11,MATCH(UsagePerHour!$B$68,Usage!$C$5:$C$11,0),MATCH(UsagePerHour!UZ$4,Usage!$D$3:$ABF$3,0)),"")</f>
        <v/>
      </c>
      <c r="VA77" s="27" t="str">
        <f>IFERROR(INDEX(Sales!$D$5:$ABF$18,MATCH(UsagePerHour!$B77,Sales!$C$5:$C$18,0),MATCH(UsagePerHour!VA$4,Sales!$D$3:$ABF$3,0))/VA$2*INDEX(Usage!$D$5:$ABF$11,MATCH(UsagePerHour!$B$68,Usage!$C$5:$C$11,0),MATCH(UsagePerHour!VA$4,Usage!$D$3:$ABF$3,0)),"")</f>
        <v/>
      </c>
      <c r="VB77" s="27" t="str">
        <f>IFERROR(INDEX(Sales!$D$5:$ABF$18,MATCH(UsagePerHour!$B77,Sales!$C$5:$C$18,0),MATCH(UsagePerHour!VB$4,Sales!$D$3:$ABF$3,0))/VB$2*INDEX(Usage!$D$5:$ABF$11,MATCH(UsagePerHour!$B$68,Usage!$C$5:$C$11,0),MATCH(UsagePerHour!VB$4,Usage!$D$3:$ABF$3,0)),"")</f>
        <v/>
      </c>
      <c r="VC77" s="27" t="str">
        <f>IFERROR(INDEX(Sales!$D$5:$ABF$18,MATCH(UsagePerHour!$B77,Sales!$C$5:$C$18,0),MATCH(UsagePerHour!VC$4,Sales!$D$3:$ABF$3,0))/VC$2*INDEX(Usage!$D$5:$ABF$11,MATCH(UsagePerHour!$B$68,Usage!$C$5:$C$11,0),MATCH(UsagePerHour!VC$4,Usage!$D$3:$ABF$3,0)),"")</f>
        <v/>
      </c>
      <c r="VD77" s="27" t="str">
        <f>IFERROR(INDEX(Sales!$D$5:$ABF$18,MATCH(UsagePerHour!$B77,Sales!$C$5:$C$18,0),MATCH(UsagePerHour!VD$4,Sales!$D$3:$ABF$3,0))/VD$2*INDEX(Usage!$D$5:$ABF$11,MATCH(UsagePerHour!$B$68,Usage!$C$5:$C$11,0),MATCH(UsagePerHour!VD$4,Usage!$D$3:$ABF$3,0)),"")</f>
        <v/>
      </c>
      <c r="VE77" s="27" t="str">
        <f>IFERROR(INDEX(Sales!$D$5:$ABF$18,MATCH(UsagePerHour!$B77,Sales!$C$5:$C$18,0),MATCH(UsagePerHour!VE$4,Sales!$D$3:$ABF$3,0))/VE$2*INDEX(Usage!$D$5:$ABF$11,MATCH(UsagePerHour!$B$68,Usage!$C$5:$C$11,0),MATCH(UsagePerHour!VE$4,Usage!$D$3:$ABF$3,0)),"")</f>
        <v/>
      </c>
      <c r="VF77" s="27" t="str">
        <f>IFERROR(INDEX(Sales!$D$5:$ABF$18,MATCH(UsagePerHour!$B77,Sales!$C$5:$C$18,0),MATCH(UsagePerHour!VF$4,Sales!$D$3:$ABF$3,0))/VF$2*INDEX(Usage!$D$5:$ABF$11,MATCH(UsagePerHour!$B$68,Usage!$C$5:$C$11,0),MATCH(UsagePerHour!VF$4,Usage!$D$3:$ABF$3,0)),"")</f>
        <v/>
      </c>
      <c r="VG77" s="27" t="str">
        <f>IFERROR(INDEX(Sales!$D$5:$ABF$18,MATCH(UsagePerHour!$B77,Sales!$C$5:$C$18,0),MATCH(UsagePerHour!VG$4,Sales!$D$3:$ABF$3,0))/VG$2*INDEX(Usage!$D$5:$ABF$11,MATCH(UsagePerHour!$B$68,Usage!$C$5:$C$11,0),MATCH(UsagePerHour!VG$4,Usage!$D$3:$ABF$3,0)),"")</f>
        <v/>
      </c>
      <c r="VH77" s="27" t="str">
        <f>IFERROR(INDEX(Sales!$D$5:$ABF$18,MATCH(UsagePerHour!$B77,Sales!$C$5:$C$18,0),MATCH(UsagePerHour!VH$4,Sales!$D$3:$ABF$3,0))/VH$2*INDEX(Usage!$D$5:$ABF$11,MATCH(UsagePerHour!$B$68,Usage!$C$5:$C$11,0),MATCH(UsagePerHour!VH$4,Usage!$D$3:$ABF$3,0)),"")</f>
        <v/>
      </c>
      <c r="VI77" s="27" t="str">
        <f>IFERROR(INDEX(Sales!$D$5:$ABF$18,MATCH(UsagePerHour!$B77,Sales!$C$5:$C$18,0),MATCH(UsagePerHour!VI$4,Sales!$D$3:$ABF$3,0))/VI$2*INDEX(Usage!$D$5:$ABF$11,MATCH(UsagePerHour!$B$68,Usage!$C$5:$C$11,0),MATCH(UsagePerHour!VI$4,Usage!$D$3:$ABF$3,0)),"")</f>
        <v/>
      </c>
      <c r="VJ77" s="27" t="str">
        <f>IFERROR(INDEX(Sales!$D$5:$ABF$18,MATCH(UsagePerHour!$B77,Sales!$C$5:$C$18,0),MATCH(UsagePerHour!VJ$4,Sales!$D$3:$ABF$3,0))/VJ$2*INDEX(Usage!$D$5:$ABF$11,MATCH(UsagePerHour!$B$68,Usage!$C$5:$C$11,0),MATCH(UsagePerHour!VJ$4,Usage!$D$3:$ABF$3,0)),"")</f>
        <v/>
      </c>
      <c r="VK77" s="27" t="str">
        <f>IFERROR(INDEX(Sales!$D$5:$ABF$18,MATCH(UsagePerHour!$B77,Sales!$C$5:$C$18,0),MATCH(UsagePerHour!VK$4,Sales!$D$3:$ABF$3,0))/VK$2*INDEX(Usage!$D$5:$ABF$11,MATCH(UsagePerHour!$B$68,Usage!$C$5:$C$11,0),MATCH(UsagePerHour!VK$4,Usage!$D$3:$ABF$3,0)),"")</f>
        <v/>
      </c>
      <c r="VL77" s="27" t="str">
        <f>IFERROR(INDEX(Sales!$D$5:$ABF$18,MATCH(UsagePerHour!$B77,Sales!$C$5:$C$18,0),MATCH(UsagePerHour!VL$4,Sales!$D$3:$ABF$3,0))/VL$2*INDEX(Usage!$D$5:$ABF$11,MATCH(UsagePerHour!$B$68,Usage!$C$5:$C$11,0),MATCH(UsagePerHour!VL$4,Usage!$D$3:$ABF$3,0)),"")</f>
        <v/>
      </c>
      <c r="VM77" s="27" t="str">
        <f>IFERROR(INDEX(Sales!$D$5:$ABF$18,MATCH(UsagePerHour!$B77,Sales!$C$5:$C$18,0),MATCH(UsagePerHour!VM$4,Sales!$D$3:$ABF$3,0))/VM$2*INDEX(Usage!$D$5:$ABF$11,MATCH(UsagePerHour!$B$68,Usage!$C$5:$C$11,0),MATCH(UsagePerHour!VM$4,Usage!$D$3:$ABF$3,0)),"")</f>
        <v/>
      </c>
      <c r="VN77" s="27" t="str">
        <f>IFERROR(INDEX(Sales!$D$5:$ABF$18,MATCH(UsagePerHour!$B77,Sales!$C$5:$C$18,0),MATCH(UsagePerHour!VN$4,Sales!$D$3:$ABF$3,0))/VN$2*INDEX(Usage!$D$5:$ABF$11,MATCH(UsagePerHour!$B$68,Usage!$C$5:$C$11,0),MATCH(UsagePerHour!VN$4,Usage!$D$3:$ABF$3,0)),"")</f>
        <v/>
      </c>
      <c r="VO77" s="27" t="str">
        <f>IFERROR(INDEX(Sales!$D$5:$ABF$18,MATCH(UsagePerHour!$B77,Sales!$C$5:$C$18,0),MATCH(UsagePerHour!VO$4,Sales!$D$3:$ABF$3,0))/VO$2*INDEX(Usage!$D$5:$ABF$11,MATCH(UsagePerHour!$B$68,Usage!$C$5:$C$11,0),MATCH(UsagePerHour!VO$4,Usage!$D$3:$ABF$3,0)),"")</f>
        <v/>
      </c>
      <c r="VP77" s="27" t="str">
        <f>IFERROR(INDEX(Sales!$D$5:$ABF$18,MATCH(UsagePerHour!$B77,Sales!$C$5:$C$18,0),MATCH(UsagePerHour!VP$4,Sales!$D$3:$ABF$3,0))/VP$2*INDEX(Usage!$D$5:$ABF$11,MATCH(UsagePerHour!$B$68,Usage!$C$5:$C$11,0),MATCH(UsagePerHour!VP$4,Usage!$D$3:$ABF$3,0)),"")</f>
        <v/>
      </c>
      <c r="VQ77" s="27" t="str">
        <f>IFERROR(INDEX(Sales!$D$5:$ABF$18,MATCH(UsagePerHour!$B77,Sales!$C$5:$C$18,0),MATCH(UsagePerHour!VQ$4,Sales!$D$3:$ABF$3,0))/VQ$2*INDEX(Usage!$D$5:$ABF$11,MATCH(UsagePerHour!$B$68,Usage!$C$5:$C$11,0),MATCH(UsagePerHour!VQ$4,Usage!$D$3:$ABF$3,0)),"")</f>
        <v/>
      </c>
      <c r="VR77" s="27" t="str">
        <f>IFERROR(INDEX(Sales!$D$5:$ABF$18,MATCH(UsagePerHour!$B77,Sales!$C$5:$C$18,0),MATCH(UsagePerHour!VR$4,Sales!$D$3:$ABF$3,0))/VR$2*INDEX(Usage!$D$5:$ABF$11,MATCH(UsagePerHour!$B$68,Usage!$C$5:$C$11,0),MATCH(UsagePerHour!VR$4,Usage!$D$3:$ABF$3,0)),"")</f>
        <v/>
      </c>
      <c r="VS77" s="27" t="str">
        <f>IFERROR(INDEX(Sales!$D$5:$ABF$18,MATCH(UsagePerHour!$B77,Sales!$C$5:$C$18,0),MATCH(UsagePerHour!VS$4,Sales!$D$3:$ABF$3,0))/VS$2*INDEX(Usage!$D$5:$ABF$11,MATCH(UsagePerHour!$B$68,Usage!$C$5:$C$11,0),MATCH(UsagePerHour!VS$4,Usage!$D$3:$ABF$3,0)),"")</f>
        <v/>
      </c>
      <c r="VT77" s="27" t="str">
        <f>IFERROR(INDEX(Sales!$D$5:$ABF$18,MATCH(UsagePerHour!$B77,Sales!$C$5:$C$18,0),MATCH(UsagePerHour!VT$4,Sales!$D$3:$ABF$3,0))/VT$2*INDEX(Usage!$D$5:$ABF$11,MATCH(UsagePerHour!$B$68,Usage!$C$5:$C$11,0),MATCH(UsagePerHour!VT$4,Usage!$D$3:$ABF$3,0)),"")</f>
        <v/>
      </c>
      <c r="VU77" s="27" t="str">
        <f>IFERROR(INDEX(Sales!$D$5:$ABF$18,MATCH(UsagePerHour!$B77,Sales!$C$5:$C$18,0),MATCH(UsagePerHour!VU$4,Sales!$D$3:$ABF$3,0))/VU$2*INDEX(Usage!$D$5:$ABF$11,MATCH(UsagePerHour!$B$68,Usage!$C$5:$C$11,0),MATCH(UsagePerHour!VU$4,Usage!$D$3:$ABF$3,0)),"")</f>
        <v/>
      </c>
      <c r="VV77" s="27" t="str">
        <f>IFERROR(INDEX(Sales!$D$5:$ABF$18,MATCH(UsagePerHour!$B77,Sales!$C$5:$C$18,0),MATCH(UsagePerHour!VV$4,Sales!$D$3:$ABF$3,0))/VV$2*INDEX(Usage!$D$5:$ABF$11,MATCH(UsagePerHour!$B$68,Usage!$C$5:$C$11,0),MATCH(UsagePerHour!VV$4,Usage!$D$3:$ABF$3,0)),"")</f>
        <v/>
      </c>
      <c r="VW77" s="27" t="str">
        <f>IFERROR(INDEX(Sales!$D$5:$ABF$18,MATCH(UsagePerHour!$B77,Sales!$C$5:$C$18,0),MATCH(UsagePerHour!VW$4,Sales!$D$3:$ABF$3,0))/VW$2*INDEX(Usage!$D$5:$ABF$11,MATCH(UsagePerHour!$B$68,Usage!$C$5:$C$11,0),MATCH(UsagePerHour!VW$4,Usage!$D$3:$ABF$3,0)),"")</f>
        <v/>
      </c>
      <c r="VX77" s="27" t="str">
        <f>IFERROR(INDEX(Sales!$D$5:$ABF$18,MATCH(UsagePerHour!$B77,Sales!$C$5:$C$18,0),MATCH(UsagePerHour!VX$4,Sales!$D$3:$ABF$3,0))/VX$2*INDEX(Usage!$D$5:$ABF$11,MATCH(UsagePerHour!$B$68,Usage!$C$5:$C$11,0),MATCH(UsagePerHour!VX$4,Usage!$D$3:$ABF$3,0)),"")</f>
        <v/>
      </c>
      <c r="VY77" s="27" t="str">
        <f>IFERROR(INDEX(Sales!$D$5:$ABF$18,MATCH(UsagePerHour!$B77,Sales!$C$5:$C$18,0),MATCH(UsagePerHour!VY$4,Sales!$D$3:$ABF$3,0))/VY$2*INDEX(Usage!$D$5:$ABF$11,MATCH(UsagePerHour!$B$68,Usage!$C$5:$C$11,0),MATCH(UsagePerHour!VY$4,Usage!$D$3:$ABF$3,0)),"")</f>
        <v/>
      </c>
      <c r="VZ77" s="27" t="str">
        <f>IFERROR(INDEX(Sales!$D$5:$ABF$18,MATCH(UsagePerHour!$B77,Sales!$C$5:$C$18,0),MATCH(UsagePerHour!VZ$4,Sales!$D$3:$ABF$3,0))/VZ$2*INDEX(Usage!$D$5:$ABF$11,MATCH(UsagePerHour!$B$68,Usage!$C$5:$C$11,0),MATCH(UsagePerHour!VZ$4,Usage!$D$3:$ABF$3,0)),"")</f>
        <v/>
      </c>
      <c r="WA77" s="27" t="str">
        <f>IFERROR(INDEX(Sales!$D$5:$ABF$18,MATCH(UsagePerHour!$B77,Sales!$C$5:$C$18,0),MATCH(UsagePerHour!WA$4,Sales!$D$3:$ABF$3,0))/WA$2*INDEX(Usage!$D$5:$ABF$11,MATCH(UsagePerHour!$B$68,Usage!$C$5:$C$11,0),MATCH(UsagePerHour!WA$4,Usage!$D$3:$ABF$3,0)),"")</f>
        <v/>
      </c>
      <c r="WB77" s="27" t="str">
        <f>IFERROR(INDEX(Sales!$D$5:$ABF$18,MATCH(UsagePerHour!$B77,Sales!$C$5:$C$18,0),MATCH(UsagePerHour!WB$4,Sales!$D$3:$ABF$3,0))/WB$2*INDEX(Usage!$D$5:$ABF$11,MATCH(UsagePerHour!$B$68,Usage!$C$5:$C$11,0),MATCH(UsagePerHour!WB$4,Usage!$D$3:$ABF$3,0)),"")</f>
        <v/>
      </c>
      <c r="WC77" s="27" t="str">
        <f>IFERROR(INDEX(Sales!$D$5:$ABF$18,MATCH(UsagePerHour!$B77,Sales!$C$5:$C$18,0),MATCH(UsagePerHour!WC$4,Sales!$D$3:$ABF$3,0))/WC$2*INDEX(Usage!$D$5:$ABF$11,MATCH(UsagePerHour!$B$68,Usage!$C$5:$C$11,0),MATCH(UsagePerHour!WC$4,Usage!$D$3:$ABF$3,0)),"")</f>
        <v/>
      </c>
      <c r="WD77" s="27" t="str">
        <f>IFERROR(INDEX(Sales!$D$5:$ABF$18,MATCH(UsagePerHour!$B77,Sales!$C$5:$C$18,0),MATCH(UsagePerHour!WD$4,Sales!$D$3:$ABF$3,0))/WD$2*INDEX(Usage!$D$5:$ABF$11,MATCH(UsagePerHour!$B$68,Usage!$C$5:$C$11,0),MATCH(UsagePerHour!WD$4,Usage!$D$3:$ABF$3,0)),"")</f>
        <v/>
      </c>
      <c r="WE77" s="27" t="str">
        <f>IFERROR(INDEX(Sales!$D$5:$ABF$18,MATCH(UsagePerHour!$B77,Sales!$C$5:$C$18,0),MATCH(UsagePerHour!WE$4,Sales!$D$3:$ABF$3,0))/WE$2*INDEX(Usage!$D$5:$ABF$11,MATCH(UsagePerHour!$B$68,Usage!$C$5:$C$11,0),MATCH(UsagePerHour!WE$4,Usage!$D$3:$ABF$3,0)),"")</f>
        <v/>
      </c>
      <c r="WF77" s="27" t="str">
        <f>IFERROR(INDEX(Sales!$D$5:$ABF$18,MATCH(UsagePerHour!$B77,Sales!$C$5:$C$18,0),MATCH(UsagePerHour!WF$4,Sales!$D$3:$ABF$3,0))/WF$2*INDEX(Usage!$D$5:$ABF$11,MATCH(UsagePerHour!$B$68,Usage!$C$5:$C$11,0),MATCH(UsagePerHour!WF$4,Usage!$D$3:$ABF$3,0)),"")</f>
        <v/>
      </c>
      <c r="WG77" s="27" t="str">
        <f>IFERROR(INDEX(Sales!$D$5:$ABF$18,MATCH(UsagePerHour!$B77,Sales!$C$5:$C$18,0),MATCH(UsagePerHour!WG$4,Sales!$D$3:$ABF$3,0))/WG$2*INDEX(Usage!$D$5:$ABF$11,MATCH(UsagePerHour!$B$68,Usage!$C$5:$C$11,0),MATCH(UsagePerHour!WG$4,Usage!$D$3:$ABF$3,0)),"")</f>
        <v/>
      </c>
      <c r="WH77" s="27" t="str">
        <f>IFERROR(INDEX(Sales!$D$5:$ABF$18,MATCH(UsagePerHour!$B77,Sales!$C$5:$C$18,0),MATCH(UsagePerHour!WH$4,Sales!$D$3:$ABF$3,0))/WH$2*INDEX(Usage!$D$5:$ABF$11,MATCH(UsagePerHour!$B$68,Usage!$C$5:$C$11,0),MATCH(UsagePerHour!WH$4,Usage!$D$3:$ABF$3,0)),"")</f>
        <v/>
      </c>
      <c r="WI77" s="27" t="str">
        <f>IFERROR(INDEX(Sales!$D$5:$ABF$18,MATCH(UsagePerHour!$B77,Sales!$C$5:$C$18,0),MATCH(UsagePerHour!WI$4,Sales!$D$3:$ABF$3,0))/WI$2*INDEX(Usage!$D$5:$ABF$11,MATCH(UsagePerHour!$B$68,Usage!$C$5:$C$11,0),MATCH(UsagePerHour!WI$4,Usage!$D$3:$ABF$3,0)),"")</f>
        <v/>
      </c>
      <c r="WJ77" s="27" t="str">
        <f>IFERROR(INDEX(Sales!$D$5:$ABF$18,MATCH(UsagePerHour!$B77,Sales!$C$5:$C$18,0),MATCH(UsagePerHour!WJ$4,Sales!$D$3:$ABF$3,0))/WJ$2*INDEX(Usage!$D$5:$ABF$11,MATCH(UsagePerHour!$B$68,Usage!$C$5:$C$11,0),MATCH(UsagePerHour!WJ$4,Usage!$D$3:$ABF$3,0)),"")</f>
        <v/>
      </c>
      <c r="WK77" s="27" t="str">
        <f>IFERROR(INDEX(Sales!$D$5:$ABF$18,MATCH(UsagePerHour!$B77,Sales!$C$5:$C$18,0),MATCH(UsagePerHour!WK$4,Sales!$D$3:$ABF$3,0))/WK$2*INDEX(Usage!$D$5:$ABF$11,MATCH(UsagePerHour!$B$68,Usage!$C$5:$C$11,0),MATCH(UsagePerHour!WK$4,Usage!$D$3:$ABF$3,0)),"")</f>
        <v/>
      </c>
      <c r="WL77" s="27" t="str">
        <f>IFERROR(INDEX(Sales!$D$5:$ABF$18,MATCH(UsagePerHour!$B77,Sales!$C$5:$C$18,0),MATCH(UsagePerHour!WL$4,Sales!$D$3:$ABF$3,0))/WL$2*INDEX(Usage!$D$5:$ABF$11,MATCH(UsagePerHour!$B$68,Usage!$C$5:$C$11,0),MATCH(UsagePerHour!WL$4,Usage!$D$3:$ABF$3,0)),"")</f>
        <v/>
      </c>
      <c r="WM77" s="27" t="str">
        <f>IFERROR(INDEX(Sales!$D$5:$ABF$18,MATCH(UsagePerHour!$B77,Sales!$C$5:$C$18,0),MATCH(UsagePerHour!WM$4,Sales!$D$3:$ABF$3,0))/WM$2*INDEX(Usage!$D$5:$ABF$11,MATCH(UsagePerHour!$B$68,Usage!$C$5:$C$11,0),MATCH(UsagePerHour!WM$4,Usage!$D$3:$ABF$3,0)),"")</f>
        <v/>
      </c>
      <c r="WN77" s="27" t="str">
        <f>IFERROR(INDEX(Sales!$D$5:$ABF$18,MATCH(UsagePerHour!$B77,Sales!$C$5:$C$18,0),MATCH(UsagePerHour!WN$4,Sales!$D$3:$ABF$3,0))/WN$2*INDEX(Usage!$D$5:$ABF$11,MATCH(UsagePerHour!$B$68,Usage!$C$5:$C$11,0),MATCH(UsagePerHour!WN$4,Usage!$D$3:$ABF$3,0)),"")</f>
        <v/>
      </c>
      <c r="WO77" s="27" t="str">
        <f>IFERROR(INDEX(Sales!$D$5:$ABF$18,MATCH(UsagePerHour!$B77,Sales!$C$5:$C$18,0),MATCH(UsagePerHour!WO$4,Sales!$D$3:$ABF$3,0))/WO$2*INDEX(Usage!$D$5:$ABF$11,MATCH(UsagePerHour!$B$68,Usage!$C$5:$C$11,0),MATCH(UsagePerHour!WO$4,Usage!$D$3:$ABF$3,0)),"")</f>
        <v/>
      </c>
      <c r="WP77" s="27" t="str">
        <f>IFERROR(INDEX(Sales!$D$5:$ABF$18,MATCH(UsagePerHour!$B77,Sales!$C$5:$C$18,0),MATCH(UsagePerHour!WP$4,Sales!$D$3:$ABF$3,0))/WP$2*INDEX(Usage!$D$5:$ABF$11,MATCH(UsagePerHour!$B$68,Usage!$C$5:$C$11,0),MATCH(UsagePerHour!WP$4,Usage!$D$3:$ABF$3,0)),"")</f>
        <v/>
      </c>
      <c r="WQ77" s="27" t="str">
        <f>IFERROR(INDEX(Sales!$D$5:$ABF$18,MATCH(UsagePerHour!$B77,Sales!$C$5:$C$18,0),MATCH(UsagePerHour!WQ$4,Sales!$D$3:$ABF$3,0))/WQ$2*INDEX(Usage!$D$5:$ABF$11,MATCH(UsagePerHour!$B$68,Usage!$C$5:$C$11,0),MATCH(UsagePerHour!WQ$4,Usage!$D$3:$ABF$3,0)),"")</f>
        <v/>
      </c>
      <c r="WR77" s="27" t="str">
        <f>IFERROR(INDEX(Sales!$D$5:$ABF$18,MATCH(UsagePerHour!$B77,Sales!$C$5:$C$18,0),MATCH(UsagePerHour!WR$4,Sales!$D$3:$ABF$3,0))/WR$2*INDEX(Usage!$D$5:$ABF$11,MATCH(UsagePerHour!$B$68,Usage!$C$5:$C$11,0),MATCH(UsagePerHour!WR$4,Usage!$D$3:$ABF$3,0)),"")</f>
        <v/>
      </c>
      <c r="WS77" s="27" t="str">
        <f>IFERROR(INDEX(Sales!$D$5:$ABF$18,MATCH(UsagePerHour!$B77,Sales!$C$5:$C$18,0),MATCH(UsagePerHour!WS$4,Sales!$D$3:$ABF$3,0))/WS$2*INDEX(Usage!$D$5:$ABF$11,MATCH(UsagePerHour!$B$68,Usage!$C$5:$C$11,0),MATCH(UsagePerHour!WS$4,Usage!$D$3:$ABF$3,0)),"")</f>
        <v/>
      </c>
      <c r="WT77" s="27" t="str">
        <f>IFERROR(INDEX(Sales!$D$5:$ABF$18,MATCH(UsagePerHour!$B77,Sales!$C$5:$C$18,0),MATCH(UsagePerHour!WT$4,Sales!$D$3:$ABF$3,0))/WT$2*INDEX(Usage!$D$5:$ABF$11,MATCH(UsagePerHour!$B$68,Usage!$C$5:$C$11,0),MATCH(UsagePerHour!WT$4,Usage!$D$3:$ABF$3,0)),"")</f>
        <v/>
      </c>
      <c r="WU77" s="27" t="str">
        <f>IFERROR(INDEX(Sales!$D$5:$ABF$18,MATCH(UsagePerHour!$B77,Sales!$C$5:$C$18,0),MATCH(UsagePerHour!WU$4,Sales!$D$3:$ABF$3,0))/WU$2*INDEX(Usage!$D$5:$ABF$11,MATCH(UsagePerHour!$B$68,Usage!$C$5:$C$11,0),MATCH(UsagePerHour!WU$4,Usage!$D$3:$ABF$3,0)),"")</f>
        <v/>
      </c>
      <c r="WV77" s="27" t="str">
        <f>IFERROR(INDEX(Sales!$D$5:$ABF$18,MATCH(UsagePerHour!$B77,Sales!$C$5:$C$18,0),MATCH(UsagePerHour!WV$4,Sales!$D$3:$ABF$3,0))/WV$2*INDEX(Usage!$D$5:$ABF$11,MATCH(UsagePerHour!$B$68,Usage!$C$5:$C$11,0),MATCH(UsagePerHour!WV$4,Usage!$D$3:$ABF$3,0)),"")</f>
        <v/>
      </c>
      <c r="WW77" s="27" t="str">
        <f>IFERROR(INDEX(Sales!$D$5:$ABF$18,MATCH(UsagePerHour!$B77,Sales!$C$5:$C$18,0),MATCH(UsagePerHour!WW$4,Sales!$D$3:$ABF$3,0))/WW$2*INDEX(Usage!$D$5:$ABF$11,MATCH(UsagePerHour!$B$68,Usage!$C$5:$C$11,0),MATCH(UsagePerHour!WW$4,Usage!$D$3:$ABF$3,0)),"")</f>
        <v/>
      </c>
      <c r="WX77" s="27" t="str">
        <f>IFERROR(INDEX(Sales!$D$5:$ABF$18,MATCH(UsagePerHour!$B77,Sales!$C$5:$C$18,0),MATCH(UsagePerHour!WX$4,Sales!$D$3:$ABF$3,0))/WX$2*INDEX(Usage!$D$5:$ABF$11,MATCH(UsagePerHour!$B$68,Usage!$C$5:$C$11,0),MATCH(UsagePerHour!WX$4,Usage!$D$3:$ABF$3,0)),"")</f>
        <v/>
      </c>
      <c r="WY77" s="27" t="str">
        <f>IFERROR(INDEX(Sales!$D$5:$ABF$18,MATCH(UsagePerHour!$B77,Sales!$C$5:$C$18,0),MATCH(UsagePerHour!WY$4,Sales!$D$3:$ABF$3,0))/WY$2*INDEX(Usage!$D$5:$ABF$11,MATCH(UsagePerHour!$B$68,Usage!$C$5:$C$11,0),MATCH(UsagePerHour!WY$4,Usage!$D$3:$ABF$3,0)),"")</f>
        <v/>
      </c>
      <c r="WZ77" s="27" t="str">
        <f>IFERROR(INDEX(Sales!$D$5:$ABF$18,MATCH(UsagePerHour!$B77,Sales!$C$5:$C$18,0),MATCH(UsagePerHour!WZ$4,Sales!$D$3:$ABF$3,0))/WZ$2*INDEX(Usage!$D$5:$ABF$11,MATCH(UsagePerHour!$B$68,Usage!$C$5:$C$11,0),MATCH(UsagePerHour!WZ$4,Usage!$D$3:$ABF$3,0)),"")</f>
        <v/>
      </c>
      <c r="XA77" s="27" t="str">
        <f>IFERROR(INDEX(Sales!$D$5:$ABF$18,MATCH(UsagePerHour!$B77,Sales!$C$5:$C$18,0),MATCH(UsagePerHour!XA$4,Sales!$D$3:$ABF$3,0))/XA$2*INDEX(Usage!$D$5:$ABF$11,MATCH(UsagePerHour!$B$68,Usage!$C$5:$C$11,0),MATCH(UsagePerHour!XA$4,Usage!$D$3:$ABF$3,0)),"")</f>
        <v/>
      </c>
      <c r="XB77" s="27" t="str">
        <f>IFERROR(INDEX(Sales!$D$5:$ABF$18,MATCH(UsagePerHour!$B77,Sales!$C$5:$C$18,0),MATCH(UsagePerHour!XB$4,Sales!$D$3:$ABF$3,0))/XB$2*INDEX(Usage!$D$5:$ABF$11,MATCH(UsagePerHour!$B$68,Usage!$C$5:$C$11,0),MATCH(UsagePerHour!XB$4,Usage!$D$3:$ABF$3,0)),"")</f>
        <v/>
      </c>
      <c r="XC77" s="27" t="str">
        <f>IFERROR(INDEX(Sales!$D$5:$ABF$18,MATCH(UsagePerHour!$B77,Sales!$C$5:$C$18,0),MATCH(UsagePerHour!XC$4,Sales!$D$3:$ABF$3,0))/XC$2*INDEX(Usage!$D$5:$ABF$11,MATCH(UsagePerHour!$B$68,Usage!$C$5:$C$11,0),MATCH(UsagePerHour!XC$4,Usage!$D$3:$ABF$3,0)),"")</f>
        <v/>
      </c>
      <c r="XD77" s="27" t="str">
        <f>IFERROR(INDEX(Sales!$D$5:$ABF$18,MATCH(UsagePerHour!$B77,Sales!$C$5:$C$18,0),MATCH(UsagePerHour!XD$4,Sales!$D$3:$ABF$3,0))/XD$2*INDEX(Usage!$D$5:$ABF$11,MATCH(UsagePerHour!$B$68,Usage!$C$5:$C$11,0),MATCH(UsagePerHour!XD$4,Usage!$D$3:$ABF$3,0)),"")</f>
        <v/>
      </c>
      <c r="XE77" s="27" t="str">
        <f>IFERROR(INDEX(Sales!$D$5:$ABF$18,MATCH(UsagePerHour!$B77,Sales!$C$5:$C$18,0),MATCH(UsagePerHour!XE$4,Sales!$D$3:$ABF$3,0))/XE$2*INDEX(Usage!$D$5:$ABF$11,MATCH(UsagePerHour!$B$68,Usage!$C$5:$C$11,0),MATCH(UsagePerHour!XE$4,Usage!$D$3:$ABF$3,0)),"")</f>
        <v/>
      </c>
      <c r="XF77" s="27" t="str">
        <f>IFERROR(INDEX(Sales!$D$5:$ABF$18,MATCH(UsagePerHour!$B77,Sales!$C$5:$C$18,0),MATCH(UsagePerHour!XF$4,Sales!$D$3:$ABF$3,0))/XF$2*INDEX(Usage!$D$5:$ABF$11,MATCH(UsagePerHour!$B$68,Usage!$C$5:$C$11,0),MATCH(UsagePerHour!XF$4,Usage!$D$3:$ABF$3,0)),"")</f>
        <v/>
      </c>
      <c r="XG77" s="27" t="str">
        <f>IFERROR(INDEX(Sales!$D$5:$ABF$18,MATCH(UsagePerHour!$B77,Sales!$C$5:$C$18,0),MATCH(UsagePerHour!XG$4,Sales!$D$3:$ABF$3,0))/XG$2*INDEX(Usage!$D$5:$ABF$11,MATCH(UsagePerHour!$B$68,Usage!$C$5:$C$11,0),MATCH(UsagePerHour!XG$4,Usage!$D$3:$ABF$3,0)),"")</f>
        <v/>
      </c>
      <c r="XH77" s="27" t="str">
        <f>IFERROR(INDEX(Sales!$D$5:$ABF$18,MATCH(UsagePerHour!$B77,Sales!$C$5:$C$18,0),MATCH(UsagePerHour!XH$4,Sales!$D$3:$ABF$3,0))/XH$2*INDEX(Usage!$D$5:$ABF$11,MATCH(UsagePerHour!$B$68,Usage!$C$5:$C$11,0),MATCH(UsagePerHour!XH$4,Usage!$D$3:$ABF$3,0)),"")</f>
        <v/>
      </c>
      <c r="XI77" s="27" t="str">
        <f>IFERROR(INDEX(Sales!$D$5:$ABF$18,MATCH(UsagePerHour!$B77,Sales!$C$5:$C$18,0),MATCH(UsagePerHour!XI$4,Sales!$D$3:$ABF$3,0))/XI$2*INDEX(Usage!$D$5:$ABF$11,MATCH(UsagePerHour!$B$68,Usage!$C$5:$C$11,0),MATCH(UsagePerHour!XI$4,Usage!$D$3:$ABF$3,0)),"")</f>
        <v/>
      </c>
      <c r="XJ77" s="27" t="str">
        <f>IFERROR(INDEX(Sales!$D$5:$ABF$18,MATCH(UsagePerHour!$B77,Sales!$C$5:$C$18,0),MATCH(UsagePerHour!XJ$4,Sales!$D$3:$ABF$3,0))/XJ$2*INDEX(Usage!$D$5:$ABF$11,MATCH(UsagePerHour!$B$68,Usage!$C$5:$C$11,0),MATCH(UsagePerHour!XJ$4,Usage!$D$3:$ABF$3,0)),"")</f>
        <v/>
      </c>
      <c r="XK77" s="27" t="str">
        <f>IFERROR(INDEX(Sales!$D$5:$ABF$18,MATCH(UsagePerHour!$B77,Sales!$C$5:$C$18,0),MATCH(UsagePerHour!XK$4,Sales!$D$3:$ABF$3,0))/XK$2*INDEX(Usage!$D$5:$ABF$11,MATCH(UsagePerHour!$B$68,Usage!$C$5:$C$11,0),MATCH(UsagePerHour!XK$4,Usage!$D$3:$ABF$3,0)),"")</f>
        <v/>
      </c>
      <c r="XL77" s="27" t="str">
        <f>IFERROR(INDEX(Sales!$D$5:$ABF$18,MATCH(UsagePerHour!$B77,Sales!$C$5:$C$18,0),MATCH(UsagePerHour!XL$4,Sales!$D$3:$ABF$3,0))/XL$2*INDEX(Usage!$D$5:$ABF$11,MATCH(UsagePerHour!$B$68,Usage!$C$5:$C$11,0),MATCH(UsagePerHour!XL$4,Usage!$D$3:$ABF$3,0)),"")</f>
        <v/>
      </c>
      <c r="XM77" s="27" t="str">
        <f>IFERROR(INDEX(Sales!$D$5:$ABF$18,MATCH(UsagePerHour!$B77,Sales!$C$5:$C$18,0),MATCH(UsagePerHour!XM$4,Sales!$D$3:$ABF$3,0))/XM$2*INDEX(Usage!$D$5:$ABF$11,MATCH(UsagePerHour!$B$68,Usage!$C$5:$C$11,0),MATCH(UsagePerHour!XM$4,Usage!$D$3:$ABF$3,0)),"")</f>
        <v/>
      </c>
      <c r="XN77" s="27" t="str">
        <f>IFERROR(INDEX(Sales!$D$5:$ABF$18,MATCH(UsagePerHour!$B77,Sales!$C$5:$C$18,0),MATCH(UsagePerHour!XN$4,Sales!$D$3:$ABF$3,0))/XN$2*INDEX(Usage!$D$5:$ABF$11,MATCH(UsagePerHour!$B$68,Usage!$C$5:$C$11,0),MATCH(UsagePerHour!XN$4,Usage!$D$3:$ABF$3,0)),"")</f>
        <v/>
      </c>
      <c r="XO77" s="27" t="str">
        <f>IFERROR(INDEX(Sales!$D$5:$ABF$18,MATCH(UsagePerHour!$B77,Sales!$C$5:$C$18,0),MATCH(UsagePerHour!XO$4,Sales!$D$3:$ABF$3,0))/XO$2*INDEX(Usage!$D$5:$ABF$11,MATCH(UsagePerHour!$B$68,Usage!$C$5:$C$11,0),MATCH(UsagePerHour!XO$4,Usage!$D$3:$ABF$3,0)),"")</f>
        <v/>
      </c>
      <c r="XP77" s="27" t="str">
        <f>IFERROR(INDEX(Sales!$D$5:$ABF$18,MATCH(UsagePerHour!$B77,Sales!$C$5:$C$18,0),MATCH(UsagePerHour!XP$4,Sales!$D$3:$ABF$3,0))/XP$2*INDEX(Usage!$D$5:$ABF$11,MATCH(UsagePerHour!$B$68,Usage!$C$5:$C$11,0),MATCH(UsagePerHour!XP$4,Usage!$D$3:$ABF$3,0)),"")</f>
        <v/>
      </c>
      <c r="XQ77" s="27" t="str">
        <f>IFERROR(INDEX(Sales!$D$5:$ABF$18,MATCH(UsagePerHour!$B77,Sales!$C$5:$C$18,0),MATCH(UsagePerHour!XQ$4,Sales!$D$3:$ABF$3,0))/XQ$2*INDEX(Usage!$D$5:$ABF$11,MATCH(UsagePerHour!$B$68,Usage!$C$5:$C$11,0),MATCH(UsagePerHour!XQ$4,Usage!$D$3:$ABF$3,0)),"")</f>
        <v/>
      </c>
      <c r="XR77" s="27" t="str">
        <f>IFERROR(INDEX(Sales!$D$5:$ABF$18,MATCH(UsagePerHour!$B77,Sales!$C$5:$C$18,0),MATCH(UsagePerHour!XR$4,Sales!$D$3:$ABF$3,0))/XR$2*INDEX(Usage!$D$5:$ABF$11,MATCH(UsagePerHour!$B$68,Usage!$C$5:$C$11,0),MATCH(UsagePerHour!XR$4,Usage!$D$3:$ABF$3,0)),"")</f>
        <v/>
      </c>
      <c r="XS77" s="27" t="str">
        <f>IFERROR(INDEX(Sales!$D$5:$ABF$18,MATCH(UsagePerHour!$B77,Sales!$C$5:$C$18,0),MATCH(UsagePerHour!XS$4,Sales!$D$3:$ABF$3,0))/XS$2*INDEX(Usage!$D$5:$ABF$11,MATCH(UsagePerHour!$B$68,Usage!$C$5:$C$11,0),MATCH(UsagePerHour!XS$4,Usage!$D$3:$ABF$3,0)),"")</f>
        <v/>
      </c>
      <c r="XT77" s="27" t="str">
        <f>IFERROR(INDEX(Sales!$D$5:$ABF$18,MATCH(UsagePerHour!$B77,Sales!$C$5:$C$18,0),MATCH(UsagePerHour!XT$4,Sales!$D$3:$ABF$3,0))/XT$2*INDEX(Usage!$D$5:$ABF$11,MATCH(UsagePerHour!$B$68,Usage!$C$5:$C$11,0),MATCH(UsagePerHour!XT$4,Usage!$D$3:$ABF$3,0)),"")</f>
        <v/>
      </c>
      <c r="XU77" s="27" t="str">
        <f>IFERROR(INDEX(Sales!$D$5:$ABF$18,MATCH(UsagePerHour!$B77,Sales!$C$5:$C$18,0),MATCH(UsagePerHour!XU$4,Sales!$D$3:$ABF$3,0))/XU$2*INDEX(Usage!$D$5:$ABF$11,MATCH(UsagePerHour!$B$68,Usage!$C$5:$C$11,0),MATCH(UsagePerHour!XU$4,Usage!$D$3:$ABF$3,0)),"")</f>
        <v/>
      </c>
      <c r="XV77" s="27" t="str">
        <f>IFERROR(INDEX(Sales!$D$5:$ABF$18,MATCH(UsagePerHour!$B77,Sales!$C$5:$C$18,0),MATCH(UsagePerHour!XV$4,Sales!$D$3:$ABF$3,0))/XV$2*INDEX(Usage!$D$5:$ABF$11,MATCH(UsagePerHour!$B$68,Usage!$C$5:$C$11,0),MATCH(UsagePerHour!XV$4,Usage!$D$3:$ABF$3,0)),"")</f>
        <v/>
      </c>
      <c r="XW77" s="27" t="str">
        <f>IFERROR(INDEX(Sales!$D$5:$ABF$18,MATCH(UsagePerHour!$B77,Sales!$C$5:$C$18,0),MATCH(UsagePerHour!XW$4,Sales!$D$3:$ABF$3,0))/XW$2*INDEX(Usage!$D$5:$ABF$11,MATCH(UsagePerHour!$B$68,Usage!$C$5:$C$11,0),MATCH(UsagePerHour!XW$4,Usage!$D$3:$ABF$3,0)),"")</f>
        <v/>
      </c>
      <c r="XX77" s="27" t="str">
        <f>IFERROR(INDEX(Sales!$D$5:$ABF$18,MATCH(UsagePerHour!$B77,Sales!$C$5:$C$18,0),MATCH(UsagePerHour!XX$4,Sales!$D$3:$ABF$3,0))/XX$2*INDEX(Usage!$D$5:$ABF$11,MATCH(UsagePerHour!$B$68,Usage!$C$5:$C$11,0),MATCH(UsagePerHour!XX$4,Usage!$D$3:$ABF$3,0)),"")</f>
        <v/>
      </c>
      <c r="XY77" s="27" t="str">
        <f>IFERROR(INDEX(Sales!$D$5:$ABF$18,MATCH(UsagePerHour!$B77,Sales!$C$5:$C$18,0),MATCH(UsagePerHour!XY$4,Sales!$D$3:$ABF$3,0))/XY$2*INDEX(Usage!$D$5:$ABF$11,MATCH(UsagePerHour!$B$68,Usage!$C$5:$C$11,0),MATCH(UsagePerHour!XY$4,Usage!$D$3:$ABF$3,0)),"")</f>
        <v/>
      </c>
      <c r="XZ77" s="27" t="str">
        <f>IFERROR(INDEX(Sales!$D$5:$ABF$18,MATCH(UsagePerHour!$B77,Sales!$C$5:$C$18,0),MATCH(UsagePerHour!XZ$4,Sales!$D$3:$ABF$3,0))/XZ$2*INDEX(Usage!$D$5:$ABF$11,MATCH(UsagePerHour!$B$68,Usage!$C$5:$C$11,0),MATCH(UsagePerHour!XZ$4,Usage!$D$3:$ABF$3,0)),"")</f>
        <v/>
      </c>
      <c r="YA77" s="27" t="str">
        <f>IFERROR(INDEX(Sales!$D$5:$ABF$18,MATCH(UsagePerHour!$B77,Sales!$C$5:$C$18,0),MATCH(UsagePerHour!YA$4,Sales!$D$3:$ABF$3,0))/YA$2*INDEX(Usage!$D$5:$ABF$11,MATCH(UsagePerHour!$B$68,Usage!$C$5:$C$11,0),MATCH(UsagePerHour!YA$4,Usage!$D$3:$ABF$3,0)),"")</f>
        <v/>
      </c>
      <c r="YB77" s="27" t="str">
        <f>IFERROR(INDEX(Sales!$D$5:$ABF$18,MATCH(UsagePerHour!$B77,Sales!$C$5:$C$18,0),MATCH(UsagePerHour!YB$4,Sales!$D$3:$ABF$3,0))/YB$2*INDEX(Usage!$D$5:$ABF$11,MATCH(UsagePerHour!$B$68,Usage!$C$5:$C$11,0),MATCH(UsagePerHour!YB$4,Usage!$D$3:$ABF$3,0)),"")</f>
        <v/>
      </c>
      <c r="YC77" s="27" t="str">
        <f>IFERROR(INDEX(Sales!$D$5:$ABF$18,MATCH(UsagePerHour!$B77,Sales!$C$5:$C$18,0),MATCH(UsagePerHour!YC$4,Sales!$D$3:$ABF$3,0))/YC$2*INDEX(Usage!$D$5:$ABF$11,MATCH(UsagePerHour!$B$68,Usage!$C$5:$C$11,0),MATCH(UsagePerHour!YC$4,Usage!$D$3:$ABF$3,0)),"")</f>
        <v/>
      </c>
      <c r="YD77" s="27" t="str">
        <f>IFERROR(INDEX(Sales!$D$5:$ABF$18,MATCH(UsagePerHour!$B77,Sales!$C$5:$C$18,0),MATCH(UsagePerHour!YD$4,Sales!$D$3:$ABF$3,0))/YD$2*INDEX(Usage!$D$5:$ABF$11,MATCH(UsagePerHour!$B$68,Usage!$C$5:$C$11,0),MATCH(UsagePerHour!YD$4,Usage!$D$3:$ABF$3,0)),"")</f>
        <v/>
      </c>
      <c r="YE77" s="27" t="str">
        <f>IFERROR(INDEX(Sales!$D$5:$ABF$18,MATCH(UsagePerHour!$B77,Sales!$C$5:$C$18,0),MATCH(UsagePerHour!YE$4,Sales!$D$3:$ABF$3,0))/YE$2*INDEX(Usage!$D$5:$ABF$11,MATCH(UsagePerHour!$B$68,Usage!$C$5:$C$11,0),MATCH(UsagePerHour!YE$4,Usage!$D$3:$ABF$3,0)),"")</f>
        <v/>
      </c>
      <c r="YF77" s="27" t="str">
        <f>IFERROR(INDEX(Sales!$D$5:$ABF$18,MATCH(UsagePerHour!$B77,Sales!$C$5:$C$18,0),MATCH(UsagePerHour!YF$4,Sales!$D$3:$ABF$3,0))/YF$2*INDEX(Usage!$D$5:$ABF$11,MATCH(UsagePerHour!$B$68,Usage!$C$5:$C$11,0),MATCH(UsagePerHour!YF$4,Usage!$D$3:$ABF$3,0)),"")</f>
        <v/>
      </c>
      <c r="YG77" s="27" t="str">
        <f>IFERROR(INDEX(Sales!$D$5:$ABF$18,MATCH(UsagePerHour!$B77,Sales!$C$5:$C$18,0),MATCH(UsagePerHour!YG$4,Sales!$D$3:$ABF$3,0))/YG$2*INDEX(Usage!$D$5:$ABF$11,MATCH(UsagePerHour!$B$68,Usage!$C$5:$C$11,0),MATCH(UsagePerHour!YG$4,Usage!$D$3:$ABF$3,0)),"")</f>
        <v/>
      </c>
      <c r="YH77" s="27" t="str">
        <f>IFERROR(INDEX(Sales!$D$5:$ABF$18,MATCH(UsagePerHour!$B77,Sales!$C$5:$C$18,0),MATCH(UsagePerHour!YH$4,Sales!$D$3:$ABF$3,0))/YH$2*INDEX(Usage!$D$5:$ABF$11,MATCH(UsagePerHour!$B$68,Usage!$C$5:$C$11,0),MATCH(UsagePerHour!YH$4,Usage!$D$3:$ABF$3,0)),"")</f>
        <v/>
      </c>
      <c r="YI77" s="27" t="str">
        <f>IFERROR(INDEX(Sales!$D$5:$ABF$18,MATCH(UsagePerHour!$B77,Sales!$C$5:$C$18,0),MATCH(UsagePerHour!YI$4,Sales!$D$3:$ABF$3,0))/YI$2*INDEX(Usage!$D$5:$ABF$11,MATCH(UsagePerHour!$B$68,Usage!$C$5:$C$11,0),MATCH(UsagePerHour!YI$4,Usage!$D$3:$ABF$3,0)),"")</f>
        <v/>
      </c>
      <c r="YJ77" s="27" t="str">
        <f>IFERROR(INDEX(Sales!$D$5:$ABF$18,MATCH(UsagePerHour!$B77,Sales!$C$5:$C$18,0),MATCH(UsagePerHour!YJ$4,Sales!$D$3:$ABF$3,0))/YJ$2*INDEX(Usage!$D$5:$ABF$11,MATCH(UsagePerHour!$B$68,Usage!$C$5:$C$11,0),MATCH(UsagePerHour!YJ$4,Usage!$D$3:$ABF$3,0)),"")</f>
        <v/>
      </c>
      <c r="YK77" s="27" t="str">
        <f>IFERROR(INDEX(Sales!$D$5:$ABF$18,MATCH(UsagePerHour!$B77,Sales!$C$5:$C$18,0),MATCH(UsagePerHour!YK$4,Sales!$D$3:$ABF$3,0))/YK$2*INDEX(Usage!$D$5:$ABF$11,MATCH(UsagePerHour!$B$68,Usage!$C$5:$C$11,0),MATCH(UsagePerHour!YK$4,Usage!$D$3:$ABF$3,0)),"")</f>
        <v/>
      </c>
      <c r="YL77" s="27" t="str">
        <f>IFERROR(INDEX(Sales!$D$5:$ABF$18,MATCH(UsagePerHour!$B77,Sales!$C$5:$C$18,0),MATCH(UsagePerHour!YL$4,Sales!$D$3:$ABF$3,0))/YL$2*INDEX(Usage!$D$5:$ABF$11,MATCH(UsagePerHour!$B$68,Usage!$C$5:$C$11,0),MATCH(UsagePerHour!YL$4,Usage!$D$3:$ABF$3,0)),"")</f>
        <v/>
      </c>
      <c r="YM77" s="27" t="str">
        <f>IFERROR(INDEX(Sales!$D$5:$ABF$18,MATCH(UsagePerHour!$B77,Sales!$C$5:$C$18,0),MATCH(UsagePerHour!YM$4,Sales!$D$3:$ABF$3,0))/YM$2*INDEX(Usage!$D$5:$ABF$11,MATCH(UsagePerHour!$B$68,Usage!$C$5:$C$11,0),MATCH(UsagePerHour!YM$4,Usage!$D$3:$ABF$3,0)),"")</f>
        <v/>
      </c>
      <c r="YN77" s="27" t="str">
        <f>IFERROR(INDEX(Sales!$D$5:$ABF$18,MATCH(UsagePerHour!$B77,Sales!$C$5:$C$18,0),MATCH(UsagePerHour!YN$4,Sales!$D$3:$ABF$3,0))/YN$2*INDEX(Usage!$D$5:$ABF$11,MATCH(UsagePerHour!$B$68,Usage!$C$5:$C$11,0),MATCH(UsagePerHour!YN$4,Usage!$D$3:$ABF$3,0)),"")</f>
        <v/>
      </c>
      <c r="YO77" s="27" t="str">
        <f>IFERROR(INDEX(Sales!$D$5:$ABF$18,MATCH(UsagePerHour!$B77,Sales!$C$5:$C$18,0),MATCH(UsagePerHour!YO$4,Sales!$D$3:$ABF$3,0))/YO$2*INDEX(Usage!$D$5:$ABF$11,MATCH(UsagePerHour!$B$68,Usage!$C$5:$C$11,0),MATCH(UsagePerHour!YO$4,Usage!$D$3:$ABF$3,0)),"")</f>
        <v/>
      </c>
      <c r="YP77" s="27" t="str">
        <f>IFERROR(INDEX(Sales!$D$5:$ABF$18,MATCH(UsagePerHour!$B77,Sales!$C$5:$C$18,0),MATCH(UsagePerHour!YP$4,Sales!$D$3:$ABF$3,0))/YP$2*INDEX(Usage!$D$5:$ABF$11,MATCH(UsagePerHour!$B$68,Usage!$C$5:$C$11,0),MATCH(UsagePerHour!YP$4,Usage!$D$3:$ABF$3,0)),"")</f>
        <v/>
      </c>
      <c r="YQ77" s="27" t="str">
        <f>IFERROR(INDEX(Sales!$D$5:$ABF$18,MATCH(UsagePerHour!$B77,Sales!$C$5:$C$18,0),MATCH(UsagePerHour!YQ$4,Sales!$D$3:$ABF$3,0))/YQ$2*INDEX(Usage!$D$5:$ABF$11,MATCH(UsagePerHour!$B$68,Usage!$C$5:$C$11,0),MATCH(UsagePerHour!YQ$4,Usage!$D$3:$ABF$3,0)),"")</f>
        <v/>
      </c>
      <c r="YR77" s="27" t="str">
        <f>IFERROR(INDEX(Sales!$D$5:$ABF$18,MATCH(UsagePerHour!$B77,Sales!$C$5:$C$18,0),MATCH(UsagePerHour!YR$4,Sales!$D$3:$ABF$3,0))/YR$2*INDEX(Usage!$D$5:$ABF$11,MATCH(UsagePerHour!$B$68,Usage!$C$5:$C$11,0),MATCH(UsagePerHour!YR$4,Usage!$D$3:$ABF$3,0)),"")</f>
        <v/>
      </c>
      <c r="YS77" s="27" t="str">
        <f>IFERROR(INDEX(Sales!$D$5:$ABF$18,MATCH(UsagePerHour!$B77,Sales!$C$5:$C$18,0),MATCH(UsagePerHour!YS$4,Sales!$D$3:$ABF$3,0))/YS$2*INDEX(Usage!$D$5:$ABF$11,MATCH(UsagePerHour!$B$68,Usage!$C$5:$C$11,0),MATCH(UsagePerHour!YS$4,Usage!$D$3:$ABF$3,0)),"")</f>
        <v/>
      </c>
      <c r="YT77" s="27" t="str">
        <f>IFERROR(INDEX(Sales!$D$5:$ABF$18,MATCH(UsagePerHour!$B77,Sales!$C$5:$C$18,0),MATCH(UsagePerHour!YT$4,Sales!$D$3:$ABF$3,0))/YT$2*INDEX(Usage!$D$5:$ABF$11,MATCH(UsagePerHour!$B$68,Usage!$C$5:$C$11,0),MATCH(UsagePerHour!YT$4,Usage!$D$3:$ABF$3,0)),"")</f>
        <v/>
      </c>
      <c r="YU77" s="27" t="str">
        <f>IFERROR(INDEX(Sales!$D$5:$ABF$18,MATCH(UsagePerHour!$B77,Sales!$C$5:$C$18,0),MATCH(UsagePerHour!YU$4,Sales!$D$3:$ABF$3,0))/YU$2*INDEX(Usage!$D$5:$ABF$11,MATCH(UsagePerHour!$B$68,Usage!$C$5:$C$11,0),MATCH(UsagePerHour!YU$4,Usage!$D$3:$ABF$3,0)),"")</f>
        <v/>
      </c>
      <c r="YV77" s="27" t="str">
        <f>IFERROR(INDEX(Sales!$D$5:$ABF$18,MATCH(UsagePerHour!$B77,Sales!$C$5:$C$18,0),MATCH(UsagePerHour!YV$4,Sales!$D$3:$ABF$3,0))/YV$2*INDEX(Usage!$D$5:$ABF$11,MATCH(UsagePerHour!$B$68,Usage!$C$5:$C$11,0),MATCH(UsagePerHour!YV$4,Usage!$D$3:$ABF$3,0)),"")</f>
        <v/>
      </c>
      <c r="YW77" s="27" t="str">
        <f>IFERROR(INDEX(Sales!$D$5:$ABF$18,MATCH(UsagePerHour!$B77,Sales!$C$5:$C$18,0),MATCH(UsagePerHour!YW$4,Sales!$D$3:$ABF$3,0))/YW$2*INDEX(Usage!$D$5:$ABF$11,MATCH(UsagePerHour!$B$68,Usage!$C$5:$C$11,0),MATCH(UsagePerHour!YW$4,Usage!$D$3:$ABF$3,0)),"")</f>
        <v/>
      </c>
      <c r="YX77" s="27" t="str">
        <f>IFERROR(INDEX(Sales!$D$5:$ABF$18,MATCH(UsagePerHour!$B77,Sales!$C$5:$C$18,0),MATCH(UsagePerHour!YX$4,Sales!$D$3:$ABF$3,0))/YX$2*INDEX(Usage!$D$5:$ABF$11,MATCH(UsagePerHour!$B$68,Usage!$C$5:$C$11,0),MATCH(UsagePerHour!YX$4,Usage!$D$3:$ABF$3,0)),"")</f>
        <v/>
      </c>
      <c r="YY77" s="27" t="str">
        <f>IFERROR(INDEX(Sales!$D$5:$ABF$18,MATCH(UsagePerHour!$B77,Sales!$C$5:$C$18,0),MATCH(UsagePerHour!YY$4,Sales!$D$3:$ABF$3,0))/YY$2*INDEX(Usage!$D$5:$ABF$11,MATCH(UsagePerHour!$B$68,Usage!$C$5:$C$11,0),MATCH(UsagePerHour!YY$4,Usage!$D$3:$ABF$3,0)),"")</f>
        <v/>
      </c>
      <c r="YZ77" s="27" t="str">
        <f>IFERROR(INDEX(Sales!$D$5:$ABF$18,MATCH(UsagePerHour!$B77,Sales!$C$5:$C$18,0),MATCH(UsagePerHour!YZ$4,Sales!$D$3:$ABF$3,0))/YZ$2*INDEX(Usage!$D$5:$ABF$11,MATCH(UsagePerHour!$B$68,Usage!$C$5:$C$11,0),MATCH(UsagePerHour!YZ$4,Usage!$D$3:$ABF$3,0)),"")</f>
        <v/>
      </c>
      <c r="ZA77" s="27" t="str">
        <f>IFERROR(INDEX(Sales!$D$5:$ABF$18,MATCH(UsagePerHour!$B77,Sales!$C$5:$C$18,0),MATCH(UsagePerHour!ZA$4,Sales!$D$3:$ABF$3,0))/ZA$2*INDEX(Usage!$D$5:$ABF$11,MATCH(UsagePerHour!$B$68,Usage!$C$5:$C$11,0),MATCH(UsagePerHour!ZA$4,Usage!$D$3:$ABF$3,0)),"")</f>
        <v/>
      </c>
      <c r="ZB77" s="27" t="str">
        <f>IFERROR(INDEX(Sales!$D$5:$ABF$18,MATCH(UsagePerHour!$B77,Sales!$C$5:$C$18,0),MATCH(UsagePerHour!ZB$4,Sales!$D$3:$ABF$3,0))/ZB$2*INDEX(Usage!$D$5:$ABF$11,MATCH(UsagePerHour!$B$68,Usage!$C$5:$C$11,0),MATCH(UsagePerHour!ZB$4,Usage!$D$3:$ABF$3,0)),"")</f>
        <v/>
      </c>
      <c r="ZC77" s="27" t="str">
        <f>IFERROR(INDEX(Sales!$D$5:$ABF$18,MATCH(UsagePerHour!$B77,Sales!$C$5:$C$18,0),MATCH(UsagePerHour!ZC$4,Sales!$D$3:$ABF$3,0))/ZC$2*INDEX(Usage!$D$5:$ABF$11,MATCH(UsagePerHour!$B$68,Usage!$C$5:$C$11,0),MATCH(UsagePerHour!ZC$4,Usage!$D$3:$ABF$3,0)),"")</f>
        <v/>
      </c>
      <c r="ZD77" s="27" t="str">
        <f>IFERROR(INDEX(Sales!$D$5:$ABF$18,MATCH(UsagePerHour!$B77,Sales!$C$5:$C$18,0),MATCH(UsagePerHour!ZD$4,Sales!$D$3:$ABF$3,0))/ZD$2*INDEX(Usage!$D$5:$ABF$11,MATCH(UsagePerHour!$B$68,Usage!$C$5:$C$11,0),MATCH(UsagePerHour!ZD$4,Usage!$D$3:$ABF$3,0)),"")</f>
        <v/>
      </c>
      <c r="ZE77" s="27" t="str">
        <f>IFERROR(INDEX(Sales!$D$5:$ABF$18,MATCH(UsagePerHour!$B77,Sales!$C$5:$C$18,0),MATCH(UsagePerHour!ZE$4,Sales!$D$3:$ABF$3,0))/ZE$2*INDEX(Usage!$D$5:$ABF$11,MATCH(UsagePerHour!$B$68,Usage!$C$5:$C$11,0),MATCH(UsagePerHour!ZE$4,Usage!$D$3:$ABF$3,0)),"")</f>
        <v/>
      </c>
      <c r="ZF77" s="27" t="str">
        <f>IFERROR(INDEX(Sales!$D$5:$ABF$18,MATCH(UsagePerHour!$B77,Sales!$C$5:$C$18,0),MATCH(UsagePerHour!ZF$4,Sales!$D$3:$ABF$3,0))/ZF$2*INDEX(Usage!$D$5:$ABF$11,MATCH(UsagePerHour!$B$68,Usage!$C$5:$C$11,0),MATCH(UsagePerHour!ZF$4,Usage!$D$3:$ABF$3,0)),"")</f>
        <v/>
      </c>
      <c r="ZG77" s="27" t="str">
        <f>IFERROR(INDEX(Sales!$D$5:$ABF$18,MATCH(UsagePerHour!$B77,Sales!$C$5:$C$18,0),MATCH(UsagePerHour!ZG$4,Sales!$D$3:$ABF$3,0))/ZG$2*INDEX(Usage!$D$5:$ABF$11,MATCH(UsagePerHour!$B$68,Usage!$C$5:$C$11,0),MATCH(UsagePerHour!ZG$4,Usage!$D$3:$ABF$3,0)),"")</f>
        <v/>
      </c>
      <c r="ZH77" s="27" t="str">
        <f>IFERROR(INDEX(Sales!$D$5:$ABF$18,MATCH(UsagePerHour!$B77,Sales!$C$5:$C$18,0),MATCH(UsagePerHour!ZH$4,Sales!$D$3:$ABF$3,0))/ZH$2*INDEX(Usage!$D$5:$ABF$11,MATCH(UsagePerHour!$B$68,Usage!$C$5:$C$11,0),MATCH(UsagePerHour!ZH$4,Usage!$D$3:$ABF$3,0)),"")</f>
        <v/>
      </c>
      <c r="ZI77" s="27" t="str">
        <f>IFERROR(INDEX(Sales!$D$5:$ABF$18,MATCH(UsagePerHour!$B77,Sales!$C$5:$C$18,0),MATCH(UsagePerHour!ZI$4,Sales!$D$3:$ABF$3,0))/ZI$2*INDEX(Usage!$D$5:$ABF$11,MATCH(UsagePerHour!$B$68,Usage!$C$5:$C$11,0),MATCH(UsagePerHour!ZI$4,Usage!$D$3:$ABF$3,0)),"")</f>
        <v/>
      </c>
      <c r="ZJ77" s="27" t="str">
        <f>IFERROR(INDEX(Sales!$D$5:$ABF$18,MATCH(UsagePerHour!$B77,Sales!$C$5:$C$18,0),MATCH(UsagePerHour!ZJ$4,Sales!$D$3:$ABF$3,0))/ZJ$2*INDEX(Usage!$D$5:$ABF$11,MATCH(UsagePerHour!$B$68,Usage!$C$5:$C$11,0),MATCH(UsagePerHour!ZJ$4,Usage!$D$3:$ABF$3,0)),"")</f>
        <v/>
      </c>
      <c r="ZK77" s="27" t="str">
        <f>IFERROR(INDEX(Sales!$D$5:$ABF$18,MATCH(UsagePerHour!$B77,Sales!$C$5:$C$18,0),MATCH(UsagePerHour!ZK$4,Sales!$D$3:$ABF$3,0))/ZK$2*INDEX(Usage!$D$5:$ABF$11,MATCH(UsagePerHour!$B$68,Usage!$C$5:$C$11,0),MATCH(UsagePerHour!ZK$4,Usage!$D$3:$ABF$3,0)),"")</f>
        <v/>
      </c>
      <c r="ZL77" s="27" t="str">
        <f>IFERROR(INDEX(Sales!$D$5:$ABF$18,MATCH(UsagePerHour!$B77,Sales!$C$5:$C$18,0),MATCH(UsagePerHour!ZL$4,Sales!$D$3:$ABF$3,0))/ZL$2*INDEX(Usage!$D$5:$ABF$11,MATCH(UsagePerHour!$B$68,Usage!$C$5:$C$11,0),MATCH(UsagePerHour!ZL$4,Usage!$D$3:$ABF$3,0)),"")</f>
        <v/>
      </c>
      <c r="ZM77" s="27" t="str">
        <f>IFERROR(INDEX(Sales!$D$5:$ABF$18,MATCH(UsagePerHour!$B77,Sales!$C$5:$C$18,0),MATCH(UsagePerHour!ZM$4,Sales!$D$3:$ABF$3,0))/ZM$2*INDEX(Usage!$D$5:$ABF$11,MATCH(UsagePerHour!$B$68,Usage!$C$5:$C$11,0),MATCH(UsagePerHour!ZM$4,Usage!$D$3:$ABF$3,0)),"")</f>
        <v/>
      </c>
      <c r="ZN77" s="27" t="str">
        <f>IFERROR(INDEX(Sales!$D$5:$ABF$18,MATCH(UsagePerHour!$B77,Sales!$C$5:$C$18,0),MATCH(UsagePerHour!ZN$4,Sales!$D$3:$ABF$3,0))/ZN$2*INDEX(Usage!$D$5:$ABF$11,MATCH(UsagePerHour!$B$68,Usage!$C$5:$C$11,0),MATCH(UsagePerHour!ZN$4,Usage!$D$3:$ABF$3,0)),"")</f>
        <v/>
      </c>
      <c r="ZO77" s="27" t="str">
        <f>IFERROR(INDEX(Sales!$D$5:$ABF$18,MATCH(UsagePerHour!$B77,Sales!$C$5:$C$18,0),MATCH(UsagePerHour!ZO$4,Sales!$D$3:$ABF$3,0))/ZO$2*INDEX(Usage!$D$5:$ABF$11,MATCH(UsagePerHour!$B$68,Usage!$C$5:$C$11,0),MATCH(UsagePerHour!ZO$4,Usage!$D$3:$ABF$3,0)),"")</f>
        <v/>
      </c>
      <c r="ZP77" s="27" t="str">
        <f>IFERROR(INDEX(Sales!$D$5:$ABF$18,MATCH(UsagePerHour!$B77,Sales!$C$5:$C$18,0),MATCH(UsagePerHour!ZP$4,Sales!$D$3:$ABF$3,0))/ZP$2*INDEX(Usage!$D$5:$ABF$11,MATCH(UsagePerHour!$B$68,Usage!$C$5:$C$11,0),MATCH(UsagePerHour!ZP$4,Usage!$D$3:$ABF$3,0)),"")</f>
        <v/>
      </c>
      <c r="ZQ77" s="27" t="str">
        <f>IFERROR(INDEX(Sales!$D$5:$ABF$18,MATCH(UsagePerHour!$B77,Sales!$C$5:$C$18,0),MATCH(UsagePerHour!ZQ$4,Sales!$D$3:$ABF$3,0))/ZQ$2*INDEX(Usage!$D$5:$ABF$11,MATCH(UsagePerHour!$B$68,Usage!$C$5:$C$11,0),MATCH(UsagePerHour!ZQ$4,Usage!$D$3:$ABF$3,0)),"")</f>
        <v/>
      </c>
      <c r="ZR77" s="27" t="str">
        <f>IFERROR(INDEX(Sales!$D$5:$ABF$18,MATCH(UsagePerHour!$B77,Sales!$C$5:$C$18,0),MATCH(UsagePerHour!ZR$4,Sales!$D$3:$ABF$3,0))/ZR$2*INDEX(Usage!$D$5:$ABF$11,MATCH(UsagePerHour!$B$68,Usage!$C$5:$C$11,0),MATCH(UsagePerHour!ZR$4,Usage!$D$3:$ABF$3,0)),"")</f>
        <v/>
      </c>
      <c r="ZS77" s="27" t="str">
        <f>IFERROR(INDEX(Sales!$D$5:$ABF$18,MATCH(UsagePerHour!$B77,Sales!$C$5:$C$18,0),MATCH(UsagePerHour!ZS$4,Sales!$D$3:$ABF$3,0))/ZS$2*INDEX(Usage!$D$5:$ABF$11,MATCH(UsagePerHour!$B$68,Usage!$C$5:$C$11,0),MATCH(UsagePerHour!ZS$4,Usage!$D$3:$ABF$3,0)),"")</f>
        <v/>
      </c>
      <c r="ZT77" s="27" t="str">
        <f>IFERROR(INDEX(Sales!$D$5:$ABF$18,MATCH(UsagePerHour!$B77,Sales!$C$5:$C$18,0),MATCH(UsagePerHour!ZT$4,Sales!$D$3:$ABF$3,0))/ZT$2*INDEX(Usage!$D$5:$ABF$11,MATCH(UsagePerHour!$B$68,Usage!$C$5:$C$11,0),MATCH(UsagePerHour!ZT$4,Usage!$D$3:$ABF$3,0)),"")</f>
        <v/>
      </c>
      <c r="ZU77" s="27" t="str">
        <f>IFERROR(INDEX(Sales!$D$5:$ABF$18,MATCH(UsagePerHour!$B77,Sales!$C$5:$C$18,0),MATCH(UsagePerHour!ZU$4,Sales!$D$3:$ABF$3,0))/ZU$2*INDEX(Usage!$D$5:$ABF$11,MATCH(UsagePerHour!$B$68,Usage!$C$5:$C$11,0),MATCH(UsagePerHour!ZU$4,Usage!$D$3:$ABF$3,0)),"")</f>
        <v/>
      </c>
      <c r="ZV77" s="27" t="str">
        <f>IFERROR(INDEX(Sales!$D$5:$ABF$18,MATCH(UsagePerHour!$B77,Sales!$C$5:$C$18,0),MATCH(UsagePerHour!ZV$4,Sales!$D$3:$ABF$3,0))/ZV$2*INDEX(Usage!$D$5:$ABF$11,MATCH(UsagePerHour!$B$68,Usage!$C$5:$C$11,0),MATCH(UsagePerHour!ZV$4,Usage!$D$3:$ABF$3,0)),"")</f>
        <v/>
      </c>
      <c r="ZW77" s="27" t="str">
        <f>IFERROR(INDEX(Sales!$D$5:$ABF$18,MATCH(UsagePerHour!$B77,Sales!$C$5:$C$18,0),MATCH(UsagePerHour!ZW$4,Sales!$D$3:$ABF$3,0))/ZW$2*INDEX(Usage!$D$5:$ABF$11,MATCH(UsagePerHour!$B$68,Usage!$C$5:$C$11,0),MATCH(UsagePerHour!ZW$4,Usage!$D$3:$ABF$3,0)),"")</f>
        <v/>
      </c>
      <c r="ZX77" s="27" t="str">
        <f>IFERROR(INDEX(Sales!$D$5:$ABF$18,MATCH(UsagePerHour!$B77,Sales!$C$5:$C$18,0),MATCH(UsagePerHour!ZX$4,Sales!$D$3:$ABF$3,0))/ZX$2*INDEX(Usage!$D$5:$ABF$11,MATCH(UsagePerHour!$B$68,Usage!$C$5:$C$11,0),MATCH(UsagePerHour!ZX$4,Usage!$D$3:$ABF$3,0)),"")</f>
        <v/>
      </c>
      <c r="ZY77" s="27" t="str">
        <f>IFERROR(INDEX(Sales!$D$5:$ABF$18,MATCH(UsagePerHour!$B77,Sales!$C$5:$C$18,0),MATCH(UsagePerHour!ZY$4,Sales!$D$3:$ABF$3,0))/ZY$2*INDEX(Usage!$D$5:$ABF$11,MATCH(UsagePerHour!$B$68,Usage!$C$5:$C$11,0),MATCH(UsagePerHour!ZY$4,Usage!$D$3:$ABF$3,0)),"")</f>
        <v/>
      </c>
      <c r="ZZ77" s="27" t="str">
        <f>IFERROR(INDEX(Sales!$D$5:$ABF$18,MATCH(UsagePerHour!$B77,Sales!$C$5:$C$18,0),MATCH(UsagePerHour!ZZ$4,Sales!$D$3:$ABF$3,0))/ZZ$2*INDEX(Usage!$D$5:$ABF$11,MATCH(UsagePerHour!$B$68,Usage!$C$5:$C$11,0),MATCH(UsagePerHour!ZZ$4,Usage!$D$3:$ABF$3,0)),"")</f>
        <v/>
      </c>
      <c r="AAA77" s="27" t="str">
        <f>IFERROR(INDEX(Sales!$D$5:$ABF$18,MATCH(UsagePerHour!$B77,Sales!$C$5:$C$18,0),MATCH(UsagePerHour!AAA$4,Sales!$D$3:$ABF$3,0))/AAA$2*INDEX(Usage!$D$5:$ABF$11,MATCH(UsagePerHour!$B$68,Usage!$C$5:$C$11,0),MATCH(UsagePerHour!AAA$4,Usage!$D$3:$ABF$3,0)),"")</f>
        <v/>
      </c>
      <c r="AAB77" s="27" t="str">
        <f>IFERROR(INDEX(Sales!$D$5:$ABF$18,MATCH(UsagePerHour!$B77,Sales!$C$5:$C$18,0),MATCH(UsagePerHour!AAB$4,Sales!$D$3:$ABF$3,0))/AAB$2*INDEX(Usage!$D$5:$ABF$11,MATCH(UsagePerHour!$B$68,Usage!$C$5:$C$11,0),MATCH(UsagePerHour!AAB$4,Usage!$D$3:$ABF$3,0)),"")</f>
        <v/>
      </c>
      <c r="AAC77" s="27" t="str">
        <f>IFERROR(INDEX(Sales!$D$5:$ABF$18,MATCH(UsagePerHour!$B77,Sales!$C$5:$C$18,0),MATCH(UsagePerHour!AAC$4,Sales!$D$3:$ABF$3,0))/AAC$2*INDEX(Usage!$D$5:$ABF$11,MATCH(UsagePerHour!$B$68,Usage!$C$5:$C$11,0),MATCH(UsagePerHour!AAC$4,Usage!$D$3:$ABF$3,0)),"")</f>
        <v/>
      </c>
      <c r="AAD77" s="27" t="str">
        <f>IFERROR(INDEX(Sales!$D$5:$ABF$18,MATCH(UsagePerHour!$B77,Sales!$C$5:$C$18,0),MATCH(UsagePerHour!AAD$4,Sales!$D$3:$ABF$3,0))/AAD$2*INDEX(Usage!$D$5:$ABF$11,MATCH(UsagePerHour!$B$68,Usage!$C$5:$C$11,0),MATCH(UsagePerHour!AAD$4,Usage!$D$3:$ABF$3,0)),"")</f>
        <v/>
      </c>
      <c r="AAE77" s="27" t="str">
        <f>IFERROR(INDEX(Sales!$D$5:$ABF$18,MATCH(UsagePerHour!$B77,Sales!$C$5:$C$18,0),MATCH(UsagePerHour!AAE$4,Sales!$D$3:$ABF$3,0))/AAE$2*INDEX(Usage!$D$5:$ABF$11,MATCH(UsagePerHour!$B$68,Usage!$C$5:$C$11,0),MATCH(UsagePerHour!AAE$4,Usage!$D$3:$ABF$3,0)),"")</f>
        <v/>
      </c>
      <c r="AAF77" s="27" t="str">
        <f>IFERROR(INDEX(Sales!$D$5:$ABF$18,MATCH(UsagePerHour!$B77,Sales!$C$5:$C$18,0),MATCH(UsagePerHour!AAF$4,Sales!$D$3:$ABF$3,0))/AAF$2*INDEX(Usage!$D$5:$ABF$11,MATCH(UsagePerHour!$B$68,Usage!$C$5:$C$11,0),MATCH(UsagePerHour!AAF$4,Usage!$D$3:$ABF$3,0)),"")</f>
        <v/>
      </c>
      <c r="AAG77" s="27" t="str">
        <f>IFERROR(INDEX(Sales!$D$5:$ABF$18,MATCH(UsagePerHour!$B77,Sales!$C$5:$C$18,0),MATCH(UsagePerHour!AAG$4,Sales!$D$3:$ABF$3,0))/AAG$2*INDEX(Usage!$D$5:$ABF$11,MATCH(UsagePerHour!$B$68,Usage!$C$5:$C$11,0),MATCH(UsagePerHour!AAG$4,Usage!$D$3:$ABF$3,0)),"")</f>
        <v/>
      </c>
      <c r="AAH77" s="27" t="str">
        <f>IFERROR(INDEX(Sales!$D$5:$ABF$18,MATCH(UsagePerHour!$B77,Sales!$C$5:$C$18,0),MATCH(UsagePerHour!AAH$4,Sales!$D$3:$ABF$3,0))/AAH$2*INDEX(Usage!$D$5:$ABF$11,MATCH(UsagePerHour!$B$68,Usage!$C$5:$C$11,0),MATCH(UsagePerHour!AAH$4,Usage!$D$3:$ABF$3,0)),"")</f>
        <v/>
      </c>
      <c r="AAI77" s="27" t="str">
        <f>IFERROR(INDEX(Sales!$D$5:$ABF$18,MATCH(UsagePerHour!$B77,Sales!$C$5:$C$18,0),MATCH(UsagePerHour!AAI$4,Sales!$D$3:$ABF$3,0))/AAI$2*INDEX(Usage!$D$5:$ABF$11,MATCH(UsagePerHour!$B$68,Usage!$C$5:$C$11,0),MATCH(UsagePerHour!AAI$4,Usage!$D$3:$ABF$3,0)),"")</f>
        <v/>
      </c>
      <c r="AAJ77" s="27" t="str">
        <f>IFERROR(INDEX(Sales!$D$5:$ABF$18,MATCH(UsagePerHour!$B77,Sales!$C$5:$C$18,0),MATCH(UsagePerHour!AAJ$4,Sales!$D$3:$ABF$3,0))/AAJ$2*INDEX(Usage!$D$5:$ABF$11,MATCH(UsagePerHour!$B$68,Usage!$C$5:$C$11,0),MATCH(UsagePerHour!AAJ$4,Usage!$D$3:$ABF$3,0)),"")</f>
        <v/>
      </c>
      <c r="AAK77" s="27" t="str">
        <f>IFERROR(INDEX(Sales!$D$5:$ABF$18,MATCH(UsagePerHour!$B77,Sales!$C$5:$C$18,0),MATCH(UsagePerHour!AAK$4,Sales!$D$3:$ABF$3,0))/AAK$2*INDEX(Usage!$D$5:$ABF$11,MATCH(UsagePerHour!$B$68,Usage!$C$5:$C$11,0),MATCH(UsagePerHour!AAK$4,Usage!$D$3:$ABF$3,0)),"")</f>
        <v/>
      </c>
      <c r="AAL77" s="27" t="str">
        <f>IFERROR(INDEX(Sales!$D$5:$ABF$18,MATCH(UsagePerHour!$B77,Sales!$C$5:$C$18,0),MATCH(UsagePerHour!AAL$4,Sales!$D$3:$ABF$3,0))/AAL$2*INDEX(Usage!$D$5:$ABF$11,MATCH(UsagePerHour!$B$68,Usage!$C$5:$C$11,0),MATCH(UsagePerHour!AAL$4,Usage!$D$3:$ABF$3,0)),"")</f>
        <v/>
      </c>
      <c r="AAM77" s="27" t="str">
        <f>IFERROR(INDEX(Sales!$D$5:$ABF$18,MATCH(UsagePerHour!$B77,Sales!$C$5:$C$18,0),MATCH(UsagePerHour!AAM$4,Sales!$D$3:$ABF$3,0))/AAM$2*INDEX(Usage!$D$5:$ABF$11,MATCH(UsagePerHour!$B$68,Usage!$C$5:$C$11,0),MATCH(UsagePerHour!AAM$4,Usage!$D$3:$ABF$3,0)),"")</f>
        <v/>
      </c>
      <c r="AAN77" s="27" t="str">
        <f>IFERROR(INDEX(Sales!$D$5:$ABF$18,MATCH(UsagePerHour!$B77,Sales!$C$5:$C$18,0),MATCH(UsagePerHour!AAN$4,Sales!$D$3:$ABF$3,0))/AAN$2*INDEX(Usage!$D$5:$ABF$11,MATCH(UsagePerHour!$B$68,Usage!$C$5:$C$11,0),MATCH(UsagePerHour!AAN$4,Usage!$D$3:$ABF$3,0)),"")</f>
        <v/>
      </c>
      <c r="AAO77" s="27" t="str">
        <f>IFERROR(INDEX(Sales!$D$5:$ABF$18,MATCH(UsagePerHour!$B77,Sales!$C$5:$C$18,0),MATCH(UsagePerHour!AAO$4,Sales!$D$3:$ABF$3,0))/AAO$2*INDEX(Usage!$D$5:$ABF$11,MATCH(UsagePerHour!$B$68,Usage!$C$5:$C$11,0),MATCH(UsagePerHour!AAO$4,Usage!$D$3:$ABF$3,0)),"")</f>
        <v/>
      </c>
      <c r="AAP77" s="27" t="str">
        <f>IFERROR(INDEX(Sales!$D$5:$ABF$18,MATCH(UsagePerHour!$B77,Sales!$C$5:$C$18,0),MATCH(UsagePerHour!AAP$4,Sales!$D$3:$ABF$3,0))/AAP$2*INDEX(Usage!$D$5:$ABF$11,MATCH(UsagePerHour!$B$68,Usage!$C$5:$C$11,0),MATCH(UsagePerHour!AAP$4,Usage!$D$3:$ABF$3,0)),"")</f>
        <v/>
      </c>
      <c r="AAQ77" s="27" t="str">
        <f>IFERROR(INDEX(Sales!$D$5:$ABF$18,MATCH(UsagePerHour!$B77,Sales!$C$5:$C$18,0),MATCH(UsagePerHour!AAQ$4,Sales!$D$3:$ABF$3,0))/AAQ$2*INDEX(Usage!$D$5:$ABF$11,MATCH(UsagePerHour!$B$68,Usage!$C$5:$C$11,0),MATCH(UsagePerHour!AAQ$4,Usage!$D$3:$ABF$3,0)),"")</f>
        <v/>
      </c>
      <c r="AAR77" s="27" t="str">
        <f>IFERROR(INDEX(Sales!$D$5:$ABF$18,MATCH(UsagePerHour!$B77,Sales!$C$5:$C$18,0),MATCH(UsagePerHour!AAR$4,Sales!$D$3:$ABF$3,0))/AAR$2*INDEX(Usage!$D$5:$ABF$11,MATCH(UsagePerHour!$B$68,Usage!$C$5:$C$11,0),MATCH(UsagePerHour!AAR$4,Usage!$D$3:$ABF$3,0)),"")</f>
        <v/>
      </c>
      <c r="AAS77" s="27" t="str">
        <f>IFERROR(INDEX(Sales!$D$5:$ABF$18,MATCH(UsagePerHour!$B77,Sales!$C$5:$C$18,0),MATCH(UsagePerHour!AAS$4,Sales!$D$3:$ABF$3,0))/AAS$2*INDEX(Usage!$D$5:$ABF$11,MATCH(UsagePerHour!$B$68,Usage!$C$5:$C$11,0),MATCH(UsagePerHour!AAS$4,Usage!$D$3:$ABF$3,0)),"")</f>
        <v/>
      </c>
      <c r="AAT77" s="27" t="str">
        <f>IFERROR(INDEX(Sales!$D$5:$ABF$18,MATCH(UsagePerHour!$B77,Sales!$C$5:$C$18,0),MATCH(UsagePerHour!AAT$4,Sales!$D$3:$ABF$3,0))/AAT$2*INDEX(Usage!$D$5:$ABF$11,MATCH(UsagePerHour!$B$68,Usage!$C$5:$C$11,0),MATCH(UsagePerHour!AAT$4,Usage!$D$3:$ABF$3,0)),"")</f>
        <v/>
      </c>
      <c r="AAU77" s="27" t="str">
        <f>IFERROR(INDEX(Sales!$D$5:$ABF$18,MATCH(UsagePerHour!$B77,Sales!$C$5:$C$18,0),MATCH(UsagePerHour!AAU$4,Sales!$D$3:$ABF$3,0))/AAU$2*INDEX(Usage!$D$5:$ABF$11,MATCH(UsagePerHour!$B$68,Usage!$C$5:$C$11,0),MATCH(UsagePerHour!AAU$4,Usage!$D$3:$ABF$3,0)),"")</f>
        <v/>
      </c>
      <c r="AAV77" s="27" t="str">
        <f>IFERROR(INDEX(Sales!$D$5:$ABF$18,MATCH(UsagePerHour!$B77,Sales!$C$5:$C$18,0),MATCH(UsagePerHour!AAV$4,Sales!$D$3:$ABF$3,0))/AAV$2*INDEX(Usage!$D$5:$ABF$11,MATCH(UsagePerHour!$B$68,Usage!$C$5:$C$11,0),MATCH(UsagePerHour!AAV$4,Usage!$D$3:$ABF$3,0)),"")</f>
        <v/>
      </c>
      <c r="AAW77" s="27" t="str">
        <f>IFERROR(INDEX(Sales!$D$5:$ABF$18,MATCH(UsagePerHour!$B77,Sales!$C$5:$C$18,0),MATCH(UsagePerHour!AAW$4,Sales!$D$3:$ABF$3,0))/AAW$2*INDEX(Usage!$D$5:$ABF$11,MATCH(UsagePerHour!$B$68,Usage!$C$5:$C$11,0),MATCH(UsagePerHour!AAW$4,Usage!$D$3:$ABF$3,0)),"")</f>
        <v/>
      </c>
      <c r="AAX77" s="27" t="str">
        <f>IFERROR(INDEX(Sales!$D$5:$ABF$18,MATCH(UsagePerHour!$B77,Sales!$C$5:$C$18,0),MATCH(UsagePerHour!AAX$4,Sales!$D$3:$ABF$3,0))/AAX$2*INDEX(Usage!$D$5:$ABF$11,MATCH(UsagePerHour!$B$68,Usage!$C$5:$C$11,0),MATCH(UsagePerHour!AAX$4,Usage!$D$3:$ABF$3,0)),"")</f>
        <v/>
      </c>
      <c r="AAY77" s="27" t="str">
        <f>IFERROR(INDEX(Sales!$D$5:$ABF$18,MATCH(UsagePerHour!$B77,Sales!$C$5:$C$18,0),MATCH(UsagePerHour!AAY$4,Sales!$D$3:$ABF$3,0))/AAY$2*INDEX(Usage!$D$5:$ABF$11,MATCH(UsagePerHour!$B$68,Usage!$C$5:$C$11,0),MATCH(UsagePerHour!AAY$4,Usage!$D$3:$ABF$3,0)),"")</f>
        <v/>
      </c>
      <c r="AAZ77" s="27" t="str">
        <f>IFERROR(INDEX(Sales!$D$5:$ABF$18,MATCH(UsagePerHour!$B77,Sales!$C$5:$C$18,0),MATCH(UsagePerHour!AAZ$4,Sales!$D$3:$ABF$3,0))/AAZ$2*INDEX(Usage!$D$5:$ABF$11,MATCH(UsagePerHour!$B$68,Usage!$C$5:$C$11,0),MATCH(UsagePerHour!AAZ$4,Usage!$D$3:$ABF$3,0)),"")</f>
        <v/>
      </c>
      <c r="ABA77" s="27" t="str">
        <f>IFERROR(INDEX(Sales!$D$5:$ABF$18,MATCH(UsagePerHour!$B77,Sales!$C$5:$C$18,0),MATCH(UsagePerHour!ABA$4,Sales!$D$3:$ABF$3,0))/ABA$2*INDEX(Usage!$D$5:$ABF$11,MATCH(UsagePerHour!$B$68,Usage!$C$5:$C$11,0),MATCH(UsagePerHour!ABA$4,Usage!$D$3:$ABF$3,0)),"")</f>
        <v/>
      </c>
    </row>
    <row r="78" spans="2:729">
      <c r="B78" s="3" t="s">
        <v>11</v>
      </c>
      <c r="C78" s="27">
        <f>IFERROR(INDEX(Sales!$D$5:$ABF$18,MATCH(UsagePerHour!$B78,Sales!$C$5:$C$18,0),MATCH(UsagePerHour!C$4,Sales!$D$3:$ABF$3,0))/C$2*INDEX(Usage!$D$5:$ABF$11,MATCH(UsagePerHour!$B$68,Usage!$C$5:$C$11,0),MATCH(UsagePerHour!C$4,Usage!$D$3:$ABF$3,0)),"")</f>
        <v>0.35527770692321053</v>
      </c>
      <c r="D78" s="27">
        <f>IFERROR(INDEX(Sales!$D$5:$ABF$18,MATCH(UsagePerHour!$B78,Sales!$C$5:$C$18,0),MATCH(UsagePerHour!D$4,Sales!$D$3:$ABF$3,0))/D$2*INDEX(Usage!$D$5:$ABF$11,MATCH(UsagePerHour!$B$68,Usage!$C$5:$C$11,0),MATCH(UsagePerHour!D$4,Usage!$D$3:$ABF$3,0)),"")</f>
        <v>0.55733087958407745</v>
      </c>
      <c r="E78" s="27">
        <f>IFERROR(INDEX(Sales!$D$5:$ABF$18,MATCH(UsagePerHour!$B78,Sales!$C$5:$C$18,0),MATCH(UsagePerHour!E$4,Sales!$D$3:$ABF$3,0))/E$2*INDEX(Usage!$D$5:$ABF$11,MATCH(UsagePerHour!$B$68,Usage!$C$5:$C$11,0),MATCH(UsagePerHour!E$4,Usage!$D$3:$ABF$3,0)),"")</f>
        <v>0.17337724550898204</v>
      </c>
      <c r="F78" s="27">
        <f>IFERROR(INDEX(Sales!$D$5:$ABF$18,MATCH(UsagePerHour!$B78,Sales!$C$5:$C$18,0),MATCH(UsagePerHour!F$4,Sales!$D$3:$ABF$3,0))/F$2*INDEX(Usage!$D$5:$ABF$11,MATCH(UsagePerHour!$B$68,Usage!$C$5:$C$11,0),MATCH(UsagePerHour!F$4,Usage!$D$3:$ABF$3,0)),"")</f>
        <v>0.83077044009898593</v>
      </c>
      <c r="G78" s="27">
        <f>IFERROR(INDEX(Sales!$D$5:$ABF$18,MATCH(UsagePerHour!$B78,Sales!$C$5:$C$18,0),MATCH(UsagePerHour!G$4,Sales!$D$3:$ABF$3,0))/G$2*INDEX(Usage!$D$5:$ABF$11,MATCH(UsagePerHour!$B$68,Usage!$C$5:$C$11,0),MATCH(UsagePerHour!G$4,Usage!$D$3:$ABF$3,0)),"")</f>
        <v>0.26744906986824374</v>
      </c>
      <c r="H78" s="27">
        <f>IFERROR(INDEX(Sales!$D$5:$ABF$18,MATCH(UsagePerHour!$B78,Sales!$C$5:$C$18,0),MATCH(UsagePerHour!H$4,Sales!$D$3:$ABF$3,0))/H$2*INDEX(Usage!$D$5:$ABF$11,MATCH(UsagePerHour!$B$68,Usage!$C$5:$C$11,0),MATCH(UsagePerHour!H$4,Usage!$D$3:$ABF$3,0)),"")</f>
        <v>0.16627673246119878</v>
      </c>
      <c r="I78" s="27">
        <f>IFERROR(INDEX(Sales!$D$5:$ABF$18,MATCH(UsagePerHour!$B78,Sales!$C$5:$C$18,0),MATCH(UsagePerHour!I$4,Sales!$D$3:$ABF$3,0))/I$2*INDEX(Usage!$D$5:$ABF$11,MATCH(UsagePerHour!$B$68,Usage!$C$5:$C$11,0),MATCH(UsagePerHour!I$4,Usage!$D$3:$ABF$3,0)),"")</f>
        <v>0.53943791206201053</v>
      </c>
      <c r="J78" s="27">
        <f>IFERROR(INDEX(Sales!$D$5:$ABF$18,MATCH(UsagePerHour!$B78,Sales!$C$5:$C$18,0),MATCH(UsagePerHour!J$4,Sales!$D$3:$ABF$3,0))/J$2*INDEX(Usage!$D$5:$ABF$11,MATCH(UsagePerHour!$B$68,Usage!$C$5:$C$11,0),MATCH(UsagePerHour!J$4,Usage!$D$3:$ABF$3,0)),"")</f>
        <v>0.35527770692321053</v>
      </c>
      <c r="K78" s="27">
        <f>IFERROR(INDEX(Sales!$D$5:$ABF$18,MATCH(UsagePerHour!$B78,Sales!$C$5:$C$18,0),MATCH(UsagePerHour!K$4,Sales!$D$3:$ABF$3,0))/K$2*INDEX(Usage!$D$5:$ABF$11,MATCH(UsagePerHour!$B$68,Usage!$C$5:$C$11,0),MATCH(UsagePerHour!K$4,Usage!$D$3:$ABF$3,0)),"")</f>
        <v>0.55733087958407745</v>
      </c>
      <c r="L78" s="27">
        <f>IFERROR(INDEX(Sales!$D$5:$ABF$18,MATCH(UsagePerHour!$B78,Sales!$C$5:$C$18,0),MATCH(UsagePerHour!L$4,Sales!$D$3:$ABF$3,0))/L$2*INDEX(Usage!$D$5:$ABF$11,MATCH(UsagePerHour!$B$68,Usage!$C$5:$C$11,0),MATCH(UsagePerHour!L$4,Usage!$D$3:$ABF$3,0)),"")</f>
        <v>0.17337724550898204</v>
      </c>
      <c r="M78" s="27">
        <f>IFERROR(INDEX(Sales!$D$5:$ABF$18,MATCH(UsagePerHour!$B78,Sales!$C$5:$C$18,0),MATCH(UsagePerHour!M$4,Sales!$D$3:$ABF$3,0))/M$2*INDEX(Usage!$D$5:$ABF$11,MATCH(UsagePerHour!$B$68,Usage!$C$5:$C$11,0),MATCH(UsagePerHour!M$4,Usage!$D$3:$ABF$3,0)),"")</f>
        <v>0.83077044009898593</v>
      </c>
      <c r="N78" s="27">
        <f>IFERROR(INDEX(Sales!$D$5:$ABF$18,MATCH(UsagePerHour!$B78,Sales!$C$5:$C$18,0),MATCH(UsagePerHour!N$4,Sales!$D$3:$ABF$3,0))/N$2*INDEX(Usage!$D$5:$ABF$11,MATCH(UsagePerHour!$B$68,Usage!$C$5:$C$11,0),MATCH(UsagePerHour!N$4,Usage!$D$3:$ABF$3,0)),"")</f>
        <v>0.26744906986824374</v>
      </c>
      <c r="O78" s="27">
        <f>IFERROR(INDEX(Sales!$D$5:$ABF$18,MATCH(UsagePerHour!$B78,Sales!$C$5:$C$18,0),MATCH(UsagePerHour!O$4,Sales!$D$3:$ABF$3,0))/O$2*INDEX(Usage!$D$5:$ABF$11,MATCH(UsagePerHour!$B$68,Usage!$C$5:$C$11,0),MATCH(UsagePerHour!O$4,Usage!$D$3:$ABF$3,0)),"")</f>
        <v>0.16627673246119878</v>
      </c>
      <c r="P78" s="27">
        <f>IFERROR(INDEX(Sales!$D$5:$ABF$18,MATCH(UsagePerHour!$B78,Sales!$C$5:$C$18,0),MATCH(UsagePerHour!P$4,Sales!$D$3:$ABF$3,0))/P$2*INDEX(Usage!$D$5:$ABF$11,MATCH(UsagePerHour!$B$68,Usage!$C$5:$C$11,0),MATCH(UsagePerHour!P$4,Usage!$D$3:$ABF$3,0)),"")</f>
        <v>0.53943791206201053</v>
      </c>
      <c r="Q78" s="27">
        <f>IFERROR(INDEX(Sales!$D$5:$ABF$18,MATCH(UsagePerHour!$B78,Sales!$C$5:$C$18,0),MATCH(UsagePerHour!Q$4,Sales!$D$3:$ABF$3,0))/Q$2*INDEX(Usage!$D$5:$ABF$11,MATCH(UsagePerHour!$B$68,Usage!$C$5:$C$11,0),MATCH(UsagePerHour!Q$4,Usage!$D$3:$ABF$3,0)),"")</f>
        <v>0.35527770692321053</v>
      </c>
      <c r="R78" s="27">
        <f>IFERROR(INDEX(Sales!$D$5:$ABF$18,MATCH(UsagePerHour!$B78,Sales!$C$5:$C$18,0),MATCH(UsagePerHour!R$4,Sales!$D$3:$ABF$3,0))/R$2*INDEX(Usage!$D$5:$ABF$11,MATCH(UsagePerHour!$B$68,Usage!$C$5:$C$11,0),MATCH(UsagePerHour!R$4,Usage!$D$3:$ABF$3,0)),"")</f>
        <v>0.55733087958407745</v>
      </c>
      <c r="S78" s="27">
        <f>IFERROR(INDEX(Sales!$D$5:$ABF$18,MATCH(UsagePerHour!$B78,Sales!$C$5:$C$18,0),MATCH(UsagePerHour!S$4,Sales!$D$3:$ABF$3,0))/S$2*INDEX(Usage!$D$5:$ABF$11,MATCH(UsagePerHour!$B$68,Usage!$C$5:$C$11,0),MATCH(UsagePerHour!S$4,Usage!$D$3:$ABF$3,0)),"")</f>
        <v>0.17337724550898204</v>
      </c>
      <c r="T78" s="27">
        <f>IFERROR(INDEX(Sales!$D$5:$ABF$18,MATCH(UsagePerHour!$B78,Sales!$C$5:$C$18,0),MATCH(UsagePerHour!T$4,Sales!$D$3:$ABF$3,0))/T$2*INDEX(Usage!$D$5:$ABF$11,MATCH(UsagePerHour!$B$68,Usage!$C$5:$C$11,0),MATCH(UsagePerHour!T$4,Usage!$D$3:$ABF$3,0)),"")</f>
        <v>0.83077044009898593</v>
      </c>
      <c r="U78" s="27">
        <f>IFERROR(INDEX(Sales!$D$5:$ABF$18,MATCH(UsagePerHour!$B78,Sales!$C$5:$C$18,0),MATCH(UsagePerHour!U$4,Sales!$D$3:$ABF$3,0))/U$2*INDEX(Usage!$D$5:$ABF$11,MATCH(UsagePerHour!$B$68,Usage!$C$5:$C$11,0),MATCH(UsagePerHour!U$4,Usage!$D$3:$ABF$3,0)),"")</f>
        <v>0.26744906986824374</v>
      </c>
      <c r="V78" s="27">
        <f>IFERROR(INDEX(Sales!$D$5:$ABF$18,MATCH(UsagePerHour!$B78,Sales!$C$5:$C$18,0),MATCH(UsagePerHour!V$4,Sales!$D$3:$ABF$3,0))/V$2*INDEX(Usage!$D$5:$ABF$11,MATCH(UsagePerHour!$B$68,Usage!$C$5:$C$11,0),MATCH(UsagePerHour!V$4,Usage!$D$3:$ABF$3,0)),"")</f>
        <v>0.16627673246119878</v>
      </c>
      <c r="W78" s="27">
        <f>IFERROR(INDEX(Sales!$D$5:$ABF$18,MATCH(UsagePerHour!$B78,Sales!$C$5:$C$18,0),MATCH(UsagePerHour!W$4,Sales!$D$3:$ABF$3,0))/W$2*INDEX(Usage!$D$5:$ABF$11,MATCH(UsagePerHour!$B$68,Usage!$C$5:$C$11,0),MATCH(UsagePerHour!W$4,Usage!$D$3:$ABF$3,0)),"")</f>
        <v>0.53943791206201053</v>
      </c>
      <c r="X78" s="27">
        <f>IFERROR(INDEX(Sales!$D$5:$ABF$18,MATCH(UsagePerHour!$B78,Sales!$C$5:$C$18,0),MATCH(UsagePerHour!X$4,Sales!$D$3:$ABF$3,0))/X$2*INDEX(Usage!$D$5:$ABF$11,MATCH(UsagePerHour!$B$68,Usage!$C$5:$C$11,0),MATCH(UsagePerHour!X$4,Usage!$D$3:$ABF$3,0)),"")</f>
        <v>0.35527770692321053</v>
      </c>
      <c r="Y78" s="27">
        <f>IFERROR(INDEX(Sales!$D$5:$ABF$18,MATCH(UsagePerHour!$B78,Sales!$C$5:$C$18,0),MATCH(UsagePerHour!Y$4,Sales!$D$3:$ABF$3,0))/Y$2*INDEX(Usage!$D$5:$ABF$11,MATCH(UsagePerHour!$B$68,Usage!$C$5:$C$11,0),MATCH(UsagePerHour!Y$4,Usage!$D$3:$ABF$3,0)),"")</f>
        <v>0.55733087958407745</v>
      </c>
      <c r="Z78" s="27">
        <f>IFERROR(INDEX(Sales!$D$5:$ABF$18,MATCH(UsagePerHour!$B78,Sales!$C$5:$C$18,0),MATCH(UsagePerHour!Z$4,Sales!$D$3:$ABF$3,0))/Z$2*INDEX(Usage!$D$5:$ABF$11,MATCH(UsagePerHour!$B$68,Usage!$C$5:$C$11,0),MATCH(UsagePerHour!Z$4,Usage!$D$3:$ABF$3,0)),"")</f>
        <v>0.17337724550898204</v>
      </c>
      <c r="AA78" s="27">
        <f>IFERROR(INDEX(Sales!$D$5:$ABF$18,MATCH(UsagePerHour!$B78,Sales!$C$5:$C$18,0),MATCH(UsagePerHour!AA$4,Sales!$D$3:$ABF$3,0))/AA$2*INDEX(Usage!$D$5:$ABF$11,MATCH(UsagePerHour!$B$68,Usage!$C$5:$C$11,0),MATCH(UsagePerHour!AA$4,Usage!$D$3:$ABF$3,0)),"")</f>
        <v>0.83077044009898593</v>
      </c>
      <c r="AB78" s="27">
        <f>IFERROR(INDEX(Sales!$D$5:$ABF$18,MATCH(UsagePerHour!$B78,Sales!$C$5:$C$18,0),MATCH(UsagePerHour!AB$4,Sales!$D$3:$ABF$3,0))/AB$2*INDEX(Usage!$D$5:$ABF$11,MATCH(UsagePerHour!$B$68,Usage!$C$5:$C$11,0),MATCH(UsagePerHour!AB$4,Usage!$D$3:$ABF$3,0)),"")</f>
        <v>0.26744906986824374</v>
      </c>
      <c r="AC78" s="27">
        <f>IFERROR(INDEX(Sales!$D$5:$ABF$18,MATCH(UsagePerHour!$B78,Sales!$C$5:$C$18,0),MATCH(UsagePerHour!AC$4,Sales!$D$3:$ABF$3,0))/AC$2*INDEX(Usage!$D$5:$ABF$11,MATCH(UsagePerHour!$B$68,Usage!$C$5:$C$11,0),MATCH(UsagePerHour!AC$4,Usage!$D$3:$ABF$3,0)),"")</f>
        <v>0.16627673246119878</v>
      </c>
      <c r="AD78" s="27">
        <f>IFERROR(INDEX(Sales!$D$5:$ABF$18,MATCH(UsagePerHour!$B78,Sales!$C$5:$C$18,0),MATCH(UsagePerHour!AD$4,Sales!$D$3:$ABF$3,0))/AD$2*INDEX(Usage!$D$5:$ABF$11,MATCH(UsagePerHour!$B$68,Usage!$C$5:$C$11,0),MATCH(UsagePerHour!AD$4,Usage!$D$3:$ABF$3,0)),"")</f>
        <v>0.53943791206201053</v>
      </c>
      <c r="AE78" s="27">
        <f>IFERROR(INDEX(Sales!$D$5:$ABF$18,MATCH(UsagePerHour!$B78,Sales!$C$5:$C$18,0),MATCH(UsagePerHour!AE$4,Sales!$D$3:$ABF$3,0))/AE$2*INDEX(Usage!$D$5:$ABF$11,MATCH(UsagePerHour!$B$68,Usage!$C$5:$C$11,0),MATCH(UsagePerHour!AE$4,Usage!$D$3:$ABF$3,0)),"")</f>
        <v>0.35527770692321053</v>
      </c>
      <c r="AF78" s="27">
        <f>IFERROR(INDEX(Sales!$D$5:$ABF$18,MATCH(UsagePerHour!$B78,Sales!$C$5:$C$18,0),MATCH(UsagePerHour!AF$4,Sales!$D$3:$ABF$3,0))/AF$2*INDEX(Usage!$D$5:$ABF$11,MATCH(UsagePerHour!$B$68,Usage!$C$5:$C$11,0),MATCH(UsagePerHour!AF$4,Usage!$D$3:$ABF$3,0)),"")</f>
        <v>0.55733087958407745</v>
      </c>
      <c r="AG78" s="27">
        <f>IFERROR(INDEX(Sales!$D$5:$ABF$18,MATCH(UsagePerHour!$B78,Sales!$C$5:$C$18,0),MATCH(UsagePerHour!AG$4,Sales!$D$3:$ABF$3,0))/AG$2*INDEX(Usage!$D$5:$ABF$11,MATCH(UsagePerHour!$B$68,Usage!$C$5:$C$11,0),MATCH(UsagePerHour!AG$4,Usage!$D$3:$ABF$3,0)),"")</f>
        <v>0.17337724550898204</v>
      </c>
      <c r="AH78" s="27">
        <f>IFERROR(INDEX(Sales!$D$5:$ABF$18,MATCH(UsagePerHour!$B78,Sales!$C$5:$C$18,0),MATCH(UsagePerHour!AH$4,Sales!$D$3:$ABF$3,0))/AH$2*INDEX(Usage!$D$5:$ABF$11,MATCH(UsagePerHour!$B$68,Usage!$C$5:$C$11,0),MATCH(UsagePerHour!AH$4,Usage!$D$3:$ABF$3,0)),"")</f>
        <v>0.83077044009898593</v>
      </c>
      <c r="AI78" s="27">
        <f>IFERROR(INDEX(Sales!$D$5:$ABF$18,MATCH(UsagePerHour!$B78,Sales!$C$5:$C$18,0),MATCH(UsagePerHour!AI$4,Sales!$D$3:$ABF$3,0))/AI$2*INDEX(Usage!$D$5:$ABF$11,MATCH(UsagePerHour!$B$68,Usage!$C$5:$C$11,0),MATCH(UsagePerHour!AI$4,Usage!$D$3:$ABF$3,0)),"")</f>
        <v>0.26744906986824374</v>
      </c>
      <c r="AJ78" s="27">
        <f>IFERROR(INDEX(Sales!$D$5:$ABF$18,MATCH(UsagePerHour!$B78,Sales!$C$5:$C$18,0),MATCH(UsagePerHour!AJ$4,Sales!$D$3:$ABF$3,0))/AJ$2*INDEX(Usage!$D$5:$ABF$11,MATCH(UsagePerHour!$B$68,Usage!$C$5:$C$11,0),MATCH(UsagePerHour!AJ$4,Usage!$D$3:$ABF$3,0)),"")</f>
        <v>0.16627673246119878</v>
      </c>
      <c r="AK78" s="27">
        <f>IFERROR(INDEX(Sales!$D$5:$ABF$18,MATCH(UsagePerHour!$B78,Sales!$C$5:$C$18,0),MATCH(UsagePerHour!AK$4,Sales!$D$3:$ABF$3,0))/AK$2*INDEX(Usage!$D$5:$ABF$11,MATCH(UsagePerHour!$B$68,Usage!$C$5:$C$11,0),MATCH(UsagePerHour!AK$4,Usage!$D$3:$ABF$3,0)),"")</f>
        <v>0.53943791206201053</v>
      </c>
      <c r="AL78" s="27">
        <f>IFERROR(INDEX(Sales!$D$5:$ABF$18,MATCH(UsagePerHour!$B78,Sales!$C$5:$C$18,0),MATCH(UsagePerHour!AL$4,Sales!$D$3:$ABF$3,0))/AL$2*INDEX(Usage!$D$5:$ABF$11,MATCH(UsagePerHour!$B$68,Usage!$C$5:$C$11,0),MATCH(UsagePerHour!AL$4,Usage!$D$3:$ABF$3,0)),"")</f>
        <v>0.35527770692321053</v>
      </c>
      <c r="AM78" s="27">
        <f>IFERROR(INDEX(Sales!$D$5:$ABF$18,MATCH(UsagePerHour!$B78,Sales!$C$5:$C$18,0),MATCH(UsagePerHour!AM$4,Sales!$D$3:$ABF$3,0))/AM$2*INDEX(Usage!$D$5:$ABF$11,MATCH(UsagePerHour!$B$68,Usage!$C$5:$C$11,0),MATCH(UsagePerHour!AM$4,Usage!$D$3:$ABF$3,0)),"")</f>
        <v>0.55733087958407745</v>
      </c>
      <c r="AN78" s="27">
        <f>IFERROR(INDEX(Sales!$D$5:$ABF$18,MATCH(UsagePerHour!$B78,Sales!$C$5:$C$18,0),MATCH(UsagePerHour!AN$4,Sales!$D$3:$ABF$3,0))/AN$2*INDEX(Usage!$D$5:$ABF$11,MATCH(UsagePerHour!$B$68,Usage!$C$5:$C$11,0),MATCH(UsagePerHour!AN$4,Usage!$D$3:$ABF$3,0)),"")</f>
        <v>0.17337724550898204</v>
      </c>
      <c r="AO78" s="27">
        <f>IFERROR(INDEX(Sales!$D$5:$ABF$18,MATCH(UsagePerHour!$B78,Sales!$C$5:$C$18,0),MATCH(UsagePerHour!AO$4,Sales!$D$3:$ABF$3,0))/AO$2*INDEX(Usage!$D$5:$ABF$11,MATCH(UsagePerHour!$B$68,Usage!$C$5:$C$11,0),MATCH(UsagePerHour!AO$4,Usage!$D$3:$ABF$3,0)),"")</f>
        <v>0.83077044009898593</v>
      </c>
      <c r="AP78" s="27">
        <f>IFERROR(INDEX(Sales!$D$5:$ABF$18,MATCH(UsagePerHour!$B78,Sales!$C$5:$C$18,0),MATCH(UsagePerHour!AP$4,Sales!$D$3:$ABF$3,0))/AP$2*INDEX(Usage!$D$5:$ABF$11,MATCH(UsagePerHour!$B$68,Usage!$C$5:$C$11,0),MATCH(UsagePerHour!AP$4,Usage!$D$3:$ABF$3,0)),"")</f>
        <v>0.26744906986824374</v>
      </c>
      <c r="AQ78" s="27">
        <f>IFERROR(INDEX(Sales!$D$5:$ABF$18,MATCH(UsagePerHour!$B78,Sales!$C$5:$C$18,0),MATCH(UsagePerHour!AQ$4,Sales!$D$3:$ABF$3,0))/AQ$2*INDEX(Usage!$D$5:$ABF$11,MATCH(UsagePerHour!$B$68,Usage!$C$5:$C$11,0),MATCH(UsagePerHour!AQ$4,Usage!$D$3:$ABF$3,0)),"")</f>
        <v>0.16627673246119878</v>
      </c>
      <c r="AR78" s="27">
        <f>IFERROR(INDEX(Sales!$D$5:$ABF$18,MATCH(UsagePerHour!$B78,Sales!$C$5:$C$18,0),MATCH(UsagePerHour!AR$4,Sales!$D$3:$ABF$3,0))/AR$2*INDEX(Usage!$D$5:$ABF$11,MATCH(UsagePerHour!$B$68,Usage!$C$5:$C$11,0),MATCH(UsagePerHour!AR$4,Usage!$D$3:$ABF$3,0)),"")</f>
        <v>0.53943791206201053</v>
      </c>
      <c r="AS78" s="27">
        <f>IFERROR(INDEX(Sales!$D$5:$ABF$18,MATCH(UsagePerHour!$B78,Sales!$C$5:$C$18,0),MATCH(UsagePerHour!AS$4,Sales!$D$3:$ABF$3,0))/AS$2*INDEX(Usage!$D$5:$ABF$11,MATCH(UsagePerHour!$B$68,Usage!$C$5:$C$11,0),MATCH(UsagePerHour!AS$4,Usage!$D$3:$ABF$3,0)),"")</f>
        <v>0.35527770692321053</v>
      </c>
      <c r="AT78" s="27">
        <f>IFERROR(INDEX(Sales!$D$5:$ABF$18,MATCH(UsagePerHour!$B78,Sales!$C$5:$C$18,0),MATCH(UsagePerHour!AT$4,Sales!$D$3:$ABF$3,0))/AT$2*INDEX(Usage!$D$5:$ABF$11,MATCH(UsagePerHour!$B$68,Usage!$C$5:$C$11,0),MATCH(UsagePerHour!AT$4,Usage!$D$3:$ABF$3,0)),"")</f>
        <v>0.55733087958407745</v>
      </c>
      <c r="AU78" s="27">
        <f>IFERROR(INDEX(Sales!$D$5:$ABF$18,MATCH(UsagePerHour!$B78,Sales!$C$5:$C$18,0),MATCH(UsagePerHour!AU$4,Sales!$D$3:$ABF$3,0))/AU$2*INDEX(Usage!$D$5:$ABF$11,MATCH(UsagePerHour!$B$68,Usage!$C$5:$C$11,0),MATCH(UsagePerHour!AU$4,Usage!$D$3:$ABF$3,0)),"")</f>
        <v>0.17337724550898204</v>
      </c>
      <c r="AV78" s="27">
        <f>IFERROR(INDEX(Sales!$D$5:$ABF$18,MATCH(UsagePerHour!$B78,Sales!$C$5:$C$18,0),MATCH(UsagePerHour!AV$4,Sales!$D$3:$ABF$3,0))/AV$2*INDEX(Usage!$D$5:$ABF$11,MATCH(UsagePerHour!$B$68,Usage!$C$5:$C$11,0),MATCH(UsagePerHour!AV$4,Usage!$D$3:$ABF$3,0)),"")</f>
        <v>0.83077044009898593</v>
      </c>
      <c r="AW78" s="27">
        <f>IFERROR(INDEX(Sales!$D$5:$ABF$18,MATCH(UsagePerHour!$B78,Sales!$C$5:$C$18,0),MATCH(UsagePerHour!AW$4,Sales!$D$3:$ABF$3,0))/AW$2*INDEX(Usage!$D$5:$ABF$11,MATCH(UsagePerHour!$B$68,Usage!$C$5:$C$11,0),MATCH(UsagePerHour!AW$4,Usage!$D$3:$ABF$3,0)),"")</f>
        <v>0.26744906986824374</v>
      </c>
      <c r="AX78" s="27">
        <f>IFERROR(INDEX(Sales!$D$5:$ABF$18,MATCH(UsagePerHour!$B78,Sales!$C$5:$C$18,0),MATCH(UsagePerHour!AX$4,Sales!$D$3:$ABF$3,0))/AX$2*INDEX(Usage!$D$5:$ABF$11,MATCH(UsagePerHour!$B$68,Usage!$C$5:$C$11,0),MATCH(UsagePerHour!AX$4,Usage!$D$3:$ABF$3,0)),"")</f>
        <v>0.16627673246119878</v>
      </c>
      <c r="AY78" s="27">
        <f>IFERROR(INDEX(Sales!$D$5:$ABF$18,MATCH(UsagePerHour!$B78,Sales!$C$5:$C$18,0),MATCH(UsagePerHour!AY$4,Sales!$D$3:$ABF$3,0))/AY$2*INDEX(Usage!$D$5:$ABF$11,MATCH(UsagePerHour!$B$68,Usage!$C$5:$C$11,0),MATCH(UsagePerHour!AY$4,Usage!$D$3:$ABF$3,0)),"")</f>
        <v>0.53943791206201053</v>
      </c>
      <c r="AZ78" s="27">
        <f>IFERROR(INDEX(Sales!$D$5:$ABF$18,MATCH(UsagePerHour!$B78,Sales!$C$5:$C$18,0),MATCH(UsagePerHour!AZ$4,Sales!$D$3:$ABF$3,0))/AZ$2*INDEX(Usage!$D$5:$ABF$11,MATCH(UsagePerHour!$B$68,Usage!$C$5:$C$11,0),MATCH(UsagePerHour!AZ$4,Usage!$D$3:$ABF$3,0)),"")</f>
        <v>0.35527770692321053</v>
      </c>
      <c r="BA78" s="27">
        <f>IFERROR(INDEX(Sales!$D$5:$ABF$18,MATCH(UsagePerHour!$B78,Sales!$C$5:$C$18,0),MATCH(UsagePerHour!BA$4,Sales!$D$3:$ABF$3,0))/BA$2*INDEX(Usage!$D$5:$ABF$11,MATCH(UsagePerHour!$B$68,Usage!$C$5:$C$11,0),MATCH(UsagePerHour!BA$4,Usage!$D$3:$ABF$3,0)),"")</f>
        <v>0.55733087958407745</v>
      </c>
      <c r="BB78" s="27">
        <f>IFERROR(INDEX(Sales!$D$5:$ABF$18,MATCH(UsagePerHour!$B78,Sales!$C$5:$C$18,0),MATCH(UsagePerHour!BB$4,Sales!$D$3:$ABF$3,0))/BB$2*INDEX(Usage!$D$5:$ABF$11,MATCH(UsagePerHour!$B$68,Usage!$C$5:$C$11,0),MATCH(UsagePerHour!BB$4,Usage!$D$3:$ABF$3,0)),"")</f>
        <v>0.17337724550898204</v>
      </c>
      <c r="BC78" s="27">
        <f>IFERROR(INDEX(Sales!$D$5:$ABF$18,MATCH(UsagePerHour!$B78,Sales!$C$5:$C$18,0),MATCH(UsagePerHour!BC$4,Sales!$D$3:$ABF$3,0))/BC$2*INDEX(Usage!$D$5:$ABF$11,MATCH(UsagePerHour!$B$68,Usage!$C$5:$C$11,0),MATCH(UsagePerHour!BC$4,Usage!$D$3:$ABF$3,0)),"")</f>
        <v>0.83077044009898593</v>
      </c>
      <c r="BD78" s="27">
        <f>IFERROR(INDEX(Sales!$D$5:$ABF$18,MATCH(UsagePerHour!$B78,Sales!$C$5:$C$18,0),MATCH(UsagePerHour!BD$4,Sales!$D$3:$ABF$3,0))/BD$2*INDEX(Usage!$D$5:$ABF$11,MATCH(UsagePerHour!$B$68,Usage!$C$5:$C$11,0),MATCH(UsagePerHour!BD$4,Usage!$D$3:$ABF$3,0)),"")</f>
        <v>0.26744906986824374</v>
      </c>
      <c r="BE78" s="27">
        <f>IFERROR(INDEX(Sales!$D$5:$ABF$18,MATCH(UsagePerHour!$B78,Sales!$C$5:$C$18,0),MATCH(UsagePerHour!BE$4,Sales!$D$3:$ABF$3,0))/BE$2*INDEX(Usage!$D$5:$ABF$11,MATCH(UsagePerHour!$B$68,Usage!$C$5:$C$11,0),MATCH(UsagePerHour!BE$4,Usage!$D$3:$ABF$3,0)),"")</f>
        <v>0.16627673246119878</v>
      </c>
      <c r="BF78" s="27">
        <f>IFERROR(INDEX(Sales!$D$5:$ABF$18,MATCH(UsagePerHour!$B78,Sales!$C$5:$C$18,0),MATCH(UsagePerHour!BF$4,Sales!$D$3:$ABF$3,0))/BF$2*INDEX(Usage!$D$5:$ABF$11,MATCH(UsagePerHour!$B$68,Usage!$C$5:$C$11,0),MATCH(UsagePerHour!BF$4,Usage!$D$3:$ABF$3,0)),"")</f>
        <v>0.53943791206201053</v>
      </c>
      <c r="BG78" s="27">
        <f>IFERROR(INDEX(Sales!$D$5:$ABF$18,MATCH(UsagePerHour!$B78,Sales!$C$5:$C$18,0),MATCH(UsagePerHour!BG$4,Sales!$D$3:$ABF$3,0))/BG$2*INDEX(Usage!$D$5:$ABF$11,MATCH(UsagePerHour!$B$68,Usage!$C$5:$C$11,0),MATCH(UsagePerHour!BG$4,Usage!$D$3:$ABF$3,0)),"")</f>
        <v>0.35527770692321053</v>
      </c>
      <c r="BH78" s="27">
        <f>IFERROR(INDEX(Sales!$D$5:$ABF$18,MATCH(UsagePerHour!$B78,Sales!$C$5:$C$18,0),MATCH(UsagePerHour!BH$4,Sales!$D$3:$ABF$3,0))/BH$2*INDEX(Usage!$D$5:$ABF$11,MATCH(UsagePerHour!$B$68,Usage!$C$5:$C$11,0),MATCH(UsagePerHour!BH$4,Usage!$D$3:$ABF$3,0)),"")</f>
        <v>0.55733087958407745</v>
      </c>
      <c r="BI78" s="27">
        <f>IFERROR(INDEX(Sales!$D$5:$ABF$18,MATCH(UsagePerHour!$B78,Sales!$C$5:$C$18,0),MATCH(UsagePerHour!BI$4,Sales!$D$3:$ABF$3,0))/BI$2*INDEX(Usage!$D$5:$ABF$11,MATCH(UsagePerHour!$B$68,Usage!$C$5:$C$11,0),MATCH(UsagePerHour!BI$4,Usage!$D$3:$ABF$3,0)),"")</f>
        <v>0.17337724550898204</v>
      </c>
      <c r="BJ78" s="27">
        <f>IFERROR(INDEX(Sales!$D$5:$ABF$18,MATCH(UsagePerHour!$B78,Sales!$C$5:$C$18,0),MATCH(UsagePerHour!BJ$4,Sales!$D$3:$ABF$3,0))/BJ$2*INDEX(Usage!$D$5:$ABF$11,MATCH(UsagePerHour!$B$68,Usage!$C$5:$C$11,0),MATCH(UsagePerHour!BJ$4,Usage!$D$3:$ABF$3,0)),"")</f>
        <v>0.83077044009898593</v>
      </c>
      <c r="BK78" s="27">
        <f>IFERROR(INDEX(Sales!$D$5:$ABF$18,MATCH(UsagePerHour!$B78,Sales!$C$5:$C$18,0),MATCH(UsagePerHour!BK$4,Sales!$D$3:$ABF$3,0))/BK$2*INDEX(Usage!$D$5:$ABF$11,MATCH(UsagePerHour!$B$68,Usage!$C$5:$C$11,0),MATCH(UsagePerHour!BK$4,Usage!$D$3:$ABF$3,0)),"")</f>
        <v>0.26744906986824374</v>
      </c>
      <c r="BL78" s="27">
        <f>IFERROR(INDEX(Sales!$D$5:$ABF$18,MATCH(UsagePerHour!$B78,Sales!$C$5:$C$18,0),MATCH(UsagePerHour!BL$4,Sales!$D$3:$ABF$3,0))/BL$2*INDEX(Usage!$D$5:$ABF$11,MATCH(UsagePerHour!$B$68,Usage!$C$5:$C$11,0),MATCH(UsagePerHour!BL$4,Usage!$D$3:$ABF$3,0)),"")</f>
        <v>0.16627673246119878</v>
      </c>
      <c r="BM78" s="27">
        <f>IFERROR(INDEX(Sales!$D$5:$ABF$18,MATCH(UsagePerHour!$B78,Sales!$C$5:$C$18,0),MATCH(UsagePerHour!BM$4,Sales!$D$3:$ABF$3,0))/BM$2*INDEX(Usage!$D$5:$ABF$11,MATCH(UsagePerHour!$B$68,Usage!$C$5:$C$11,0),MATCH(UsagePerHour!BM$4,Usage!$D$3:$ABF$3,0)),"")</f>
        <v>0.53943791206201053</v>
      </c>
      <c r="BN78" s="27">
        <f>IFERROR(INDEX(Sales!$D$5:$ABF$18,MATCH(UsagePerHour!$B78,Sales!$C$5:$C$18,0),MATCH(UsagePerHour!BN$4,Sales!$D$3:$ABF$3,0))/BN$2*INDEX(Usage!$D$5:$ABF$11,MATCH(UsagePerHour!$B$68,Usage!$C$5:$C$11,0),MATCH(UsagePerHour!BN$4,Usage!$D$3:$ABF$3,0)),"")</f>
        <v>0.35527770692321053</v>
      </c>
      <c r="BO78" s="27">
        <f>IFERROR(INDEX(Sales!$D$5:$ABF$18,MATCH(UsagePerHour!$B78,Sales!$C$5:$C$18,0),MATCH(UsagePerHour!BO$4,Sales!$D$3:$ABF$3,0))/BO$2*INDEX(Usage!$D$5:$ABF$11,MATCH(UsagePerHour!$B$68,Usage!$C$5:$C$11,0),MATCH(UsagePerHour!BO$4,Usage!$D$3:$ABF$3,0)),"")</f>
        <v>0.55733087958407745</v>
      </c>
      <c r="BP78" s="27">
        <f>IFERROR(INDEX(Sales!$D$5:$ABF$18,MATCH(UsagePerHour!$B78,Sales!$C$5:$C$18,0),MATCH(UsagePerHour!BP$4,Sales!$D$3:$ABF$3,0))/BP$2*INDEX(Usage!$D$5:$ABF$11,MATCH(UsagePerHour!$B$68,Usage!$C$5:$C$11,0),MATCH(UsagePerHour!BP$4,Usage!$D$3:$ABF$3,0)),"")</f>
        <v>0.17337724550898204</v>
      </c>
      <c r="BQ78" s="27">
        <f>IFERROR(INDEX(Sales!$D$5:$ABF$18,MATCH(UsagePerHour!$B78,Sales!$C$5:$C$18,0),MATCH(UsagePerHour!BQ$4,Sales!$D$3:$ABF$3,0))/BQ$2*INDEX(Usage!$D$5:$ABF$11,MATCH(UsagePerHour!$B$68,Usage!$C$5:$C$11,0),MATCH(UsagePerHour!BQ$4,Usage!$D$3:$ABF$3,0)),"")</f>
        <v>0.83077044009898593</v>
      </c>
      <c r="BR78" s="27">
        <f>IFERROR(INDEX(Sales!$D$5:$ABF$18,MATCH(UsagePerHour!$B78,Sales!$C$5:$C$18,0),MATCH(UsagePerHour!BR$4,Sales!$D$3:$ABF$3,0))/BR$2*INDEX(Usage!$D$5:$ABF$11,MATCH(UsagePerHour!$B$68,Usage!$C$5:$C$11,0),MATCH(UsagePerHour!BR$4,Usage!$D$3:$ABF$3,0)),"")</f>
        <v>0.26744906986824374</v>
      </c>
      <c r="BS78" s="27">
        <f>IFERROR(INDEX(Sales!$D$5:$ABF$18,MATCH(UsagePerHour!$B78,Sales!$C$5:$C$18,0),MATCH(UsagePerHour!BS$4,Sales!$D$3:$ABF$3,0))/BS$2*INDEX(Usage!$D$5:$ABF$11,MATCH(UsagePerHour!$B$68,Usage!$C$5:$C$11,0),MATCH(UsagePerHour!BS$4,Usage!$D$3:$ABF$3,0)),"")</f>
        <v>0.16627673246119878</v>
      </c>
      <c r="BT78" s="27">
        <f>IFERROR(INDEX(Sales!$D$5:$ABF$18,MATCH(UsagePerHour!$B78,Sales!$C$5:$C$18,0),MATCH(UsagePerHour!BT$4,Sales!$D$3:$ABF$3,0))/BT$2*INDEX(Usage!$D$5:$ABF$11,MATCH(UsagePerHour!$B$68,Usage!$C$5:$C$11,0),MATCH(UsagePerHour!BT$4,Usage!$D$3:$ABF$3,0)),"")</f>
        <v>0.53943791206201053</v>
      </c>
      <c r="BU78" s="27">
        <f>IFERROR(INDEX(Sales!$D$5:$ABF$18,MATCH(UsagePerHour!$B78,Sales!$C$5:$C$18,0),MATCH(UsagePerHour!BU$4,Sales!$D$3:$ABF$3,0))/BU$2*INDEX(Usage!$D$5:$ABF$11,MATCH(UsagePerHour!$B$68,Usage!$C$5:$C$11,0),MATCH(UsagePerHour!BU$4,Usage!$D$3:$ABF$3,0)),"")</f>
        <v>0.35527770692321053</v>
      </c>
      <c r="BV78" s="27">
        <f>IFERROR(INDEX(Sales!$D$5:$ABF$18,MATCH(UsagePerHour!$B78,Sales!$C$5:$C$18,0),MATCH(UsagePerHour!BV$4,Sales!$D$3:$ABF$3,0))/BV$2*INDEX(Usage!$D$5:$ABF$11,MATCH(UsagePerHour!$B$68,Usage!$C$5:$C$11,0),MATCH(UsagePerHour!BV$4,Usage!$D$3:$ABF$3,0)),"")</f>
        <v>0.55733087958407745</v>
      </c>
      <c r="BW78" s="27">
        <f>IFERROR(INDEX(Sales!$D$5:$ABF$18,MATCH(UsagePerHour!$B78,Sales!$C$5:$C$18,0),MATCH(UsagePerHour!BW$4,Sales!$D$3:$ABF$3,0))/BW$2*INDEX(Usage!$D$5:$ABF$11,MATCH(UsagePerHour!$B$68,Usage!$C$5:$C$11,0),MATCH(UsagePerHour!BW$4,Usage!$D$3:$ABF$3,0)),"")</f>
        <v>0.17337724550898204</v>
      </c>
      <c r="BX78" s="27">
        <f>IFERROR(INDEX(Sales!$D$5:$ABF$18,MATCH(UsagePerHour!$B78,Sales!$C$5:$C$18,0),MATCH(UsagePerHour!BX$4,Sales!$D$3:$ABF$3,0))/BX$2*INDEX(Usage!$D$5:$ABF$11,MATCH(UsagePerHour!$B$68,Usage!$C$5:$C$11,0),MATCH(UsagePerHour!BX$4,Usage!$D$3:$ABF$3,0)),"")</f>
        <v>0.83077044009898593</v>
      </c>
      <c r="BY78" s="27">
        <f>IFERROR(INDEX(Sales!$D$5:$ABF$18,MATCH(UsagePerHour!$B78,Sales!$C$5:$C$18,0),MATCH(UsagePerHour!BY$4,Sales!$D$3:$ABF$3,0))/BY$2*INDEX(Usage!$D$5:$ABF$11,MATCH(UsagePerHour!$B$68,Usage!$C$5:$C$11,0),MATCH(UsagePerHour!BY$4,Usage!$D$3:$ABF$3,0)),"")</f>
        <v>0.26744906986824374</v>
      </c>
      <c r="BZ78" s="27">
        <f>IFERROR(INDEX(Sales!$D$5:$ABF$18,MATCH(UsagePerHour!$B78,Sales!$C$5:$C$18,0),MATCH(UsagePerHour!BZ$4,Sales!$D$3:$ABF$3,0))/BZ$2*INDEX(Usage!$D$5:$ABF$11,MATCH(UsagePerHour!$B$68,Usage!$C$5:$C$11,0),MATCH(UsagePerHour!BZ$4,Usage!$D$3:$ABF$3,0)),"")</f>
        <v>0.16627673246119878</v>
      </c>
      <c r="CA78" s="27">
        <f>IFERROR(INDEX(Sales!$D$5:$ABF$18,MATCH(UsagePerHour!$B78,Sales!$C$5:$C$18,0),MATCH(UsagePerHour!CA$4,Sales!$D$3:$ABF$3,0))/CA$2*INDEX(Usage!$D$5:$ABF$11,MATCH(UsagePerHour!$B$68,Usage!$C$5:$C$11,0),MATCH(UsagePerHour!CA$4,Usage!$D$3:$ABF$3,0)),"")</f>
        <v>0.53943791206201053</v>
      </c>
      <c r="CB78" s="27">
        <f>IFERROR(INDEX(Sales!$D$5:$ABF$18,MATCH(UsagePerHour!$B78,Sales!$C$5:$C$18,0),MATCH(UsagePerHour!CB$4,Sales!$D$3:$ABF$3,0))/CB$2*INDEX(Usage!$D$5:$ABF$11,MATCH(UsagePerHour!$B$68,Usage!$C$5:$C$11,0),MATCH(UsagePerHour!CB$4,Usage!$D$3:$ABF$3,0)),"")</f>
        <v>0.35527770692321053</v>
      </c>
      <c r="CC78" s="27">
        <f>IFERROR(INDEX(Sales!$D$5:$ABF$18,MATCH(UsagePerHour!$B78,Sales!$C$5:$C$18,0),MATCH(UsagePerHour!CC$4,Sales!$D$3:$ABF$3,0))/CC$2*INDEX(Usage!$D$5:$ABF$11,MATCH(UsagePerHour!$B$68,Usage!$C$5:$C$11,0),MATCH(UsagePerHour!CC$4,Usage!$D$3:$ABF$3,0)),"")</f>
        <v>0.55733087958407745</v>
      </c>
      <c r="CD78" s="27">
        <f>IFERROR(INDEX(Sales!$D$5:$ABF$18,MATCH(UsagePerHour!$B78,Sales!$C$5:$C$18,0),MATCH(UsagePerHour!CD$4,Sales!$D$3:$ABF$3,0))/CD$2*INDEX(Usage!$D$5:$ABF$11,MATCH(UsagePerHour!$B$68,Usage!$C$5:$C$11,0),MATCH(UsagePerHour!CD$4,Usage!$D$3:$ABF$3,0)),"")</f>
        <v>0.17337724550898204</v>
      </c>
      <c r="CE78" s="27">
        <f>IFERROR(INDEX(Sales!$D$5:$ABF$18,MATCH(UsagePerHour!$B78,Sales!$C$5:$C$18,0),MATCH(UsagePerHour!CE$4,Sales!$D$3:$ABF$3,0))/CE$2*INDEX(Usage!$D$5:$ABF$11,MATCH(UsagePerHour!$B$68,Usage!$C$5:$C$11,0),MATCH(UsagePerHour!CE$4,Usage!$D$3:$ABF$3,0)),"")</f>
        <v>0.83077044009898593</v>
      </c>
      <c r="CF78" s="27">
        <f>IFERROR(INDEX(Sales!$D$5:$ABF$18,MATCH(UsagePerHour!$B78,Sales!$C$5:$C$18,0),MATCH(UsagePerHour!CF$4,Sales!$D$3:$ABF$3,0))/CF$2*INDEX(Usage!$D$5:$ABF$11,MATCH(UsagePerHour!$B$68,Usage!$C$5:$C$11,0),MATCH(UsagePerHour!CF$4,Usage!$D$3:$ABF$3,0)),"")</f>
        <v>0.26744906986824374</v>
      </c>
      <c r="CG78" s="27">
        <f>IFERROR(INDEX(Sales!$D$5:$ABF$18,MATCH(UsagePerHour!$B78,Sales!$C$5:$C$18,0),MATCH(UsagePerHour!CG$4,Sales!$D$3:$ABF$3,0))/CG$2*INDEX(Usage!$D$5:$ABF$11,MATCH(UsagePerHour!$B$68,Usage!$C$5:$C$11,0),MATCH(UsagePerHour!CG$4,Usage!$D$3:$ABF$3,0)),"")</f>
        <v>0.16627673246119878</v>
      </c>
      <c r="CH78" s="27">
        <f>IFERROR(INDEX(Sales!$D$5:$ABF$18,MATCH(UsagePerHour!$B78,Sales!$C$5:$C$18,0),MATCH(UsagePerHour!CH$4,Sales!$D$3:$ABF$3,0))/CH$2*INDEX(Usage!$D$5:$ABF$11,MATCH(UsagePerHour!$B$68,Usage!$C$5:$C$11,0),MATCH(UsagePerHour!CH$4,Usage!$D$3:$ABF$3,0)),"")</f>
        <v>0.53943791206201053</v>
      </c>
      <c r="CI78" s="27">
        <f>IFERROR(INDEX(Sales!$D$5:$ABF$18,MATCH(UsagePerHour!$B78,Sales!$C$5:$C$18,0),MATCH(UsagePerHour!CI$4,Sales!$D$3:$ABF$3,0))/CI$2*INDEX(Usage!$D$5:$ABF$11,MATCH(UsagePerHour!$B$68,Usage!$C$5:$C$11,0),MATCH(UsagePerHour!CI$4,Usage!$D$3:$ABF$3,0)),"")</f>
        <v>0.35527770692321053</v>
      </c>
      <c r="CJ78" s="27">
        <f>IFERROR(INDEX(Sales!$D$5:$ABF$18,MATCH(UsagePerHour!$B78,Sales!$C$5:$C$18,0),MATCH(UsagePerHour!CJ$4,Sales!$D$3:$ABF$3,0))/CJ$2*INDEX(Usage!$D$5:$ABF$11,MATCH(UsagePerHour!$B$68,Usage!$C$5:$C$11,0),MATCH(UsagePerHour!CJ$4,Usage!$D$3:$ABF$3,0)),"")</f>
        <v>0.55733087958407745</v>
      </c>
      <c r="CK78" s="27">
        <f>IFERROR(INDEX(Sales!$D$5:$ABF$18,MATCH(UsagePerHour!$B78,Sales!$C$5:$C$18,0),MATCH(UsagePerHour!CK$4,Sales!$D$3:$ABF$3,0))/CK$2*INDEX(Usage!$D$5:$ABF$11,MATCH(UsagePerHour!$B$68,Usage!$C$5:$C$11,0),MATCH(UsagePerHour!CK$4,Usage!$D$3:$ABF$3,0)),"")</f>
        <v>0.17337724550898204</v>
      </c>
      <c r="CL78" s="27">
        <f>IFERROR(INDEX(Sales!$D$5:$ABF$18,MATCH(UsagePerHour!$B78,Sales!$C$5:$C$18,0),MATCH(UsagePerHour!CL$4,Sales!$D$3:$ABF$3,0))/CL$2*INDEX(Usage!$D$5:$ABF$11,MATCH(UsagePerHour!$B$68,Usage!$C$5:$C$11,0),MATCH(UsagePerHour!CL$4,Usage!$D$3:$ABF$3,0)),"")</f>
        <v>0.83077044009898593</v>
      </c>
      <c r="CM78" s="27">
        <f>IFERROR(INDEX(Sales!$D$5:$ABF$18,MATCH(UsagePerHour!$B78,Sales!$C$5:$C$18,0),MATCH(UsagePerHour!CM$4,Sales!$D$3:$ABF$3,0))/CM$2*INDEX(Usage!$D$5:$ABF$11,MATCH(UsagePerHour!$B$68,Usage!$C$5:$C$11,0),MATCH(UsagePerHour!CM$4,Usage!$D$3:$ABF$3,0)),"")</f>
        <v>0.26744906986824374</v>
      </c>
      <c r="CN78" s="27">
        <f>IFERROR(INDEX(Sales!$D$5:$ABF$18,MATCH(UsagePerHour!$B78,Sales!$C$5:$C$18,0),MATCH(UsagePerHour!CN$4,Sales!$D$3:$ABF$3,0))/CN$2*INDEX(Usage!$D$5:$ABF$11,MATCH(UsagePerHour!$B$68,Usage!$C$5:$C$11,0),MATCH(UsagePerHour!CN$4,Usage!$D$3:$ABF$3,0)),"")</f>
        <v>0.16627673246119878</v>
      </c>
      <c r="CO78" s="27">
        <f>IFERROR(INDEX(Sales!$D$5:$ABF$18,MATCH(UsagePerHour!$B78,Sales!$C$5:$C$18,0),MATCH(UsagePerHour!CO$4,Sales!$D$3:$ABF$3,0))/CO$2*INDEX(Usage!$D$5:$ABF$11,MATCH(UsagePerHour!$B$68,Usage!$C$5:$C$11,0),MATCH(UsagePerHour!CO$4,Usage!$D$3:$ABF$3,0)),"")</f>
        <v>0.53943791206201053</v>
      </c>
      <c r="CP78" s="27">
        <f>IFERROR(INDEX(Sales!$D$5:$ABF$18,MATCH(UsagePerHour!$B78,Sales!$C$5:$C$18,0),MATCH(UsagePerHour!CP$4,Sales!$D$3:$ABF$3,0))/CP$2*INDEX(Usage!$D$5:$ABF$11,MATCH(UsagePerHour!$B$68,Usage!$C$5:$C$11,0),MATCH(UsagePerHour!CP$4,Usage!$D$3:$ABF$3,0)),"")</f>
        <v>0.35527770692321053</v>
      </c>
      <c r="CQ78" s="27">
        <f>IFERROR(INDEX(Sales!$D$5:$ABF$18,MATCH(UsagePerHour!$B78,Sales!$C$5:$C$18,0),MATCH(UsagePerHour!CQ$4,Sales!$D$3:$ABF$3,0))/CQ$2*INDEX(Usage!$D$5:$ABF$11,MATCH(UsagePerHour!$B$68,Usage!$C$5:$C$11,0),MATCH(UsagePerHour!CQ$4,Usage!$D$3:$ABF$3,0)),"")</f>
        <v>0.55733087958407745</v>
      </c>
      <c r="CR78" s="27">
        <f>IFERROR(INDEX(Sales!$D$5:$ABF$18,MATCH(UsagePerHour!$B78,Sales!$C$5:$C$18,0),MATCH(UsagePerHour!CR$4,Sales!$D$3:$ABF$3,0))/CR$2*INDEX(Usage!$D$5:$ABF$11,MATCH(UsagePerHour!$B$68,Usage!$C$5:$C$11,0),MATCH(UsagePerHour!CR$4,Usage!$D$3:$ABF$3,0)),"")</f>
        <v>0.17337724550898204</v>
      </c>
      <c r="CS78" s="27">
        <f>IFERROR(INDEX(Sales!$D$5:$ABF$18,MATCH(UsagePerHour!$B78,Sales!$C$5:$C$18,0),MATCH(UsagePerHour!CS$4,Sales!$D$3:$ABF$3,0))/CS$2*INDEX(Usage!$D$5:$ABF$11,MATCH(UsagePerHour!$B$68,Usage!$C$5:$C$11,0),MATCH(UsagePerHour!CS$4,Usage!$D$3:$ABF$3,0)),"")</f>
        <v>0.83077044009898593</v>
      </c>
      <c r="CT78" s="27">
        <f>IFERROR(INDEX(Sales!$D$5:$ABF$18,MATCH(UsagePerHour!$B78,Sales!$C$5:$C$18,0),MATCH(UsagePerHour!CT$4,Sales!$D$3:$ABF$3,0))/CT$2*INDEX(Usage!$D$5:$ABF$11,MATCH(UsagePerHour!$B$68,Usage!$C$5:$C$11,0),MATCH(UsagePerHour!CT$4,Usage!$D$3:$ABF$3,0)),"")</f>
        <v>0.26744906986824374</v>
      </c>
      <c r="CU78" s="27">
        <f>IFERROR(INDEX(Sales!$D$5:$ABF$18,MATCH(UsagePerHour!$B78,Sales!$C$5:$C$18,0),MATCH(UsagePerHour!CU$4,Sales!$D$3:$ABF$3,0))/CU$2*INDEX(Usage!$D$5:$ABF$11,MATCH(UsagePerHour!$B$68,Usage!$C$5:$C$11,0),MATCH(UsagePerHour!CU$4,Usage!$D$3:$ABF$3,0)),"")</f>
        <v>0.16627673246119878</v>
      </c>
      <c r="CV78" s="27">
        <f>IFERROR(INDEX(Sales!$D$5:$ABF$18,MATCH(UsagePerHour!$B78,Sales!$C$5:$C$18,0),MATCH(UsagePerHour!CV$4,Sales!$D$3:$ABF$3,0))/CV$2*INDEX(Usage!$D$5:$ABF$11,MATCH(UsagePerHour!$B$68,Usage!$C$5:$C$11,0),MATCH(UsagePerHour!CV$4,Usage!$D$3:$ABF$3,0)),"")</f>
        <v>0.53943791206201053</v>
      </c>
      <c r="CW78" s="27">
        <f>IFERROR(INDEX(Sales!$D$5:$ABF$18,MATCH(UsagePerHour!$B78,Sales!$C$5:$C$18,0),MATCH(UsagePerHour!CW$4,Sales!$D$3:$ABF$3,0))/CW$2*INDEX(Usage!$D$5:$ABF$11,MATCH(UsagePerHour!$B$68,Usage!$C$5:$C$11,0),MATCH(UsagePerHour!CW$4,Usage!$D$3:$ABF$3,0)),"")</f>
        <v>0.35527770692321053</v>
      </c>
      <c r="CX78" s="27">
        <f>IFERROR(INDEX(Sales!$D$5:$ABF$18,MATCH(UsagePerHour!$B78,Sales!$C$5:$C$18,0),MATCH(UsagePerHour!CX$4,Sales!$D$3:$ABF$3,0))/CX$2*INDEX(Usage!$D$5:$ABF$11,MATCH(UsagePerHour!$B$68,Usage!$C$5:$C$11,0),MATCH(UsagePerHour!CX$4,Usage!$D$3:$ABF$3,0)),"")</f>
        <v>0.55733087958407745</v>
      </c>
      <c r="CY78" s="27">
        <f>IFERROR(INDEX(Sales!$D$5:$ABF$18,MATCH(UsagePerHour!$B78,Sales!$C$5:$C$18,0),MATCH(UsagePerHour!CY$4,Sales!$D$3:$ABF$3,0))/CY$2*INDEX(Usage!$D$5:$ABF$11,MATCH(UsagePerHour!$B$68,Usage!$C$5:$C$11,0),MATCH(UsagePerHour!CY$4,Usage!$D$3:$ABF$3,0)),"")</f>
        <v>0.17337724550898204</v>
      </c>
      <c r="CZ78" s="27">
        <f>IFERROR(INDEX(Sales!$D$5:$ABF$18,MATCH(UsagePerHour!$B78,Sales!$C$5:$C$18,0),MATCH(UsagePerHour!CZ$4,Sales!$D$3:$ABF$3,0))/CZ$2*INDEX(Usage!$D$5:$ABF$11,MATCH(UsagePerHour!$B$68,Usage!$C$5:$C$11,0),MATCH(UsagePerHour!CZ$4,Usage!$D$3:$ABF$3,0)),"")</f>
        <v>0.83077044009898593</v>
      </c>
      <c r="DA78" s="27">
        <f>IFERROR(INDEX(Sales!$D$5:$ABF$18,MATCH(UsagePerHour!$B78,Sales!$C$5:$C$18,0),MATCH(UsagePerHour!DA$4,Sales!$D$3:$ABF$3,0))/DA$2*INDEX(Usage!$D$5:$ABF$11,MATCH(UsagePerHour!$B$68,Usage!$C$5:$C$11,0),MATCH(UsagePerHour!DA$4,Usage!$D$3:$ABF$3,0)),"")</f>
        <v>0.3201699800399202</v>
      </c>
      <c r="DB78" s="27">
        <f>IFERROR(INDEX(Sales!$D$5:$ABF$18,MATCH(UsagePerHour!$B78,Sales!$C$5:$C$18,0),MATCH(UsagePerHour!DB$4,Sales!$D$3:$ABF$3,0))/DB$2*INDEX(Usage!$D$5:$ABF$11,MATCH(UsagePerHour!$B$68,Usage!$C$5:$C$11,0),MATCH(UsagePerHour!DB$4,Usage!$D$3:$ABF$3,0)),"")</f>
        <v>9.1535307946869413E-2</v>
      </c>
      <c r="DC78" s="27">
        <f>IFERROR(INDEX(Sales!$D$5:$ABF$18,MATCH(UsagePerHour!$B78,Sales!$C$5:$C$18,0),MATCH(UsagePerHour!DC$4,Sales!$D$3:$ABF$3,0))/DC$2*INDEX(Usage!$D$5:$ABF$11,MATCH(UsagePerHour!$B$68,Usage!$C$5:$C$11,0),MATCH(UsagePerHour!DC$4,Usage!$D$3:$ABF$3,0)),"")</f>
        <v>0.50908991073249554</v>
      </c>
      <c r="DD78" s="27">
        <f>IFERROR(INDEX(Sales!$D$5:$ABF$18,MATCH(UsagePerHour!$B78,Sales!$C$5:$C$18,0),MATCH(UsagePerHour!DD$4,Sales!$D$3:$ABF$3,0))/DD$2*INDEX(Usage!$D$5:$ABF$11,MATCH(UsagePerHour!$B$68,Usage!$C$5:$C$11,0),MATCH(UsagePerHour!DD$4,Usage!$D$3:$ABF$3,0)),"")</f>
        <v>0.30239463161281427</v>
      </c>
      <c r="DE78" s="27">
        <f>IFERROR(INDEX(Sales!$D$5:$ABF$18,MATCH(UsagePerHour!$B78,Sales!$C$5:$C$18,0),MATCH(UsagePerHour!DE$4,Sales!$D$3:$ABF$3,0))/DE$2*INDEX(Usage!$D$5:$ABF$11,MATCH(UsagePerHour!$B$68,Usage!$C$5:$C$11,0),MATCH(UsagePerHour!DE$4,Usage!$D$3:$ABF$3,0)),"")</f>
        <v>0.2226277275499112</v>
      </c>
      <c r="DF78" s="27">
        <f>IFERROR(INDEX(Sales!$D$5:$ABF$18,MATCH(UsagePerHour!$B78,Sales!$C$5:$C$18,0),MATCH(UsagePerHour!DF$4,Sales!$D$3:$ABF$3,0))/DF$2*INDEX(Usage!$D$5:$ABF$11,MATCH(UsagePerHour!$B$68,Usage!$C$5:$C$11,0),MATCH(UsagePerHour!DF$4,Usage!$D$3:$ABF$3,0)),"")</f>
        <v>0.46190105232581163</v>
      </c>
      <c r="DG78" s="27">
        <f>IFERROR(INDEX(Sales!$D$5:$ABF$18,MATCH(UsagePerHour!$B78,Sales!$C$5:$C$18,0),MATCH(UsagePerHour!DG$4,Sales!$D$3:$ABF$3,0))/DG$2*INDEX(Usage!$D$5:$ABF$11,MATCH(UsagePerHour!$B$68,Usage!$C$5:$C$11,0),MATCH(UsagePerHour!DG$4,Usage!$D$3:$ABF$3,0)),"")</f>
        <v>0.17295976664468124</v>
      </c>
      <c r="DH78" s="27">
        <f>IFERROR(INDEX(Sales!$D$5:$ABF$18,MATCH(UsagePerHour!$B78,Sales!$C$5:$C$18,0),MATCH(UsagePerHour!DH$4,Sales!$D$3:$ABF$3,0))/DH$2*INDEX(Usage!$D$5:$ABF$11,MATCH(UsagePerHour!$B$68,Usage!$C$5:$C$11,0),MATCH(UsagePerHour!DH$4,Usage!$D$3:$ABF$3,0)),"")</f>
        <v>0.2121306463601049</v>
      </c>
      <c r="DI78" s="27">
        <f>IFERROR(INDEX(Sales!$D$5:$ABF$18,MATCH(UsagePerHour!$B78,Sales!$C$5:$C$18,0),MATCH(UsagePerHour!DI$4,Sales!$D$3:$ABF$3,0))/DI$2*INDEX(Usage!$D$5:$ABF$11,MATCH(UsagePerHour!$B$68,Usage!$C$5:$C$11,0),MATCH(UsagePerHour!DI$4,Usage!$D$3:$ABF$3,0)),"")</f>
        <v>0.12876106515482152</v>
      </c>
      <c r="DJ78" s="27">
        <f>IFERROR(INDEX(Sales!$D$5:$ABF$18,MATCH(UsagePerHour!$B78,Sales!$C$5:$C$18,0),MATCH(UsagePerHour!DJ$4,Sales!$D$3:$ABF$3,0))/DJ$2*INDEX(Usage!$D$5:$ABF$11,MATCH(UsagePerHour!$B$68,Usage!$C$5:$C$11,0),MATCH(UsagePerHour!DJ$4,Usage!$D$3:$ABF$3,0)),"")</f>
        <v>0.92213155052889428</v>
      </c>
      <c r="DK78" s="27">
        <f>IFERROR(INDEX(Sales!$D$5:$ABF$18,MATCH(UsagePerHour!$B78,Sales!$C$5:$C$18,0),MATCH(UsagePerHour!DK$4,Sales!$D$3:$ABF$3,0))/DK$2*INDEX(Usage!$D$5:$ABF$11,MATCH(UsagePerHour!$B$68,Usage!$C$5:$C$11,0),MATCH(UsagePerHour!DK$4,Usage!$D$3:$ABF$3,0)),"")</f>
        <v>0.15047022917845088</v>
      </c>
      <c r="DL78" s="27">
        <f>IFERROR(INDEX(Sales!$D$5:$ABF$18,MATCH(UsagePerHour!$B78,Sales!$C$5:$C$18,0),MATCH(UsagePerHour!DL$4,Sales!$D$3:$ABF$3,0))/DL$2*INDEX(Usage!$D$5:$ABF$11,MATCH(UsagePerHour!$B$68,Usage!$C$5:$C$11,0),MATCH(UsagePerHour!DL$4,Usage!$D$3:$ABF$3,0)),"")</f>
        <v>0.34544048984900816</v>
      </c>
      <c r="DM78" s="27">
        <f>IFERROR(INDEX(Sales!$D$5:$ABF$18,MATCH(UsagePerHour!$B78,Sales!$C$5:$C$18,0),MATCH(UsagePerHour!DM$4,Sales!$D$3:$ABF$3,0))/DM$2*INDEX(Usage!$D$5:$ABF$11,MATCH(UsagePerHour!$B$68,Usage!$C$5:$C$11,0),MATCH(UsagePerHour!DM$4,Usage!$D$3:$ABF$3,0)),"")</f>
        <v>0.23230593607305935</v>
      </c>
      <c r="DN78" s="27">
        <f>IFERROR(INDEX(Sales!$D$5:$ABF$18,MATCH(UsagePerHour!$B78,Sales!$C$5:$C$18,0),MATCH(UsagePerHour!DN$4,Sales!$D$3:$ABF$3,0))/DN$2*INDEX(Usage!$D$5:$ABF$11,MATCH(UsagePerHour!$B$68,Usage!$C$5:$C$11,0),MATCH(UsagePerHour!DN$4,Usage!$D$3:$ABF$3,0)),"")</f>
        <v>0.12967383057460941</v>
      </c>
      <c r="DO78" s="27">
        <f>IFERROR(INDEX(Sales!$D$5:$ABF$18,MATCH(UsagePerHour!$B78,Sales!$C$5:$C$18,0),MATCH(UsagePerHour!DO$4,Sales!$D$3:$ABF$3,0))/DO$2*INDEX(Usage!$D$5:$ABF$11,MATCH(UsagePerHour!$B$68,Usage!$C$5:$C$11,0),MATCH(UsagePerHour!DO$4,Usage!$D$3:$ABF$3,0)),"")</f>
        <v>0.19165352524586404</v>
      </c>
      <c r="DP78" s="27">
        <f>IFERROR(INDEX(Sales!$D$5:$ABF$18,MATCH(UsagePerHour!$B78,Sales!$C$5:$C$18,0),MATCH(UsagePerHour!DP$4,Sales!$D$3:$ABF$3,0))/DP$2*INDEX(Usage!$D$5:$ABF$11,MATCH(UsagePerHour!$B$68,Usage!$C$5:$C$11,0),MATCH(UsagePerHour!DP$4,Usage!$D$3:$ABF$3,0)),"")</f>
        <v>0.20605815247085466</v>
      </c>
      <c r="DQ78" s="27">
        <f>IFERROR(INDEX(Sales!$D$5:$ABF$18,MATCH(UsagePerHour!$B78,Sales!$C$5:$C$18,0),MATCH(UsagePerHour!DQ$4,Sales!$D$3:$ABF$3,0))/DQ$2*INDEX(Usage!$D$5:$ABF$11,MATCH(UsagePerHour!$B$68,Usage!$C$5:$C$11,0),MATCH(UsagePerHour!DQ$4,Usage!$D$3:$ABF$3,0)),"")</f>
        <v>0.28556070904128938</v>
      </c>
      <c r="DR78" s="27">
        <f>IFERROR(INDEX(Sales!$D$5:$ABF$18,MATCH(UsagePerHour!$B78,Sales!$C$5:$C$18,0),MATCH(UsagePerHour!DR$4,Sales!$D$3:$ABF$3,0))/DR$2*INDEX(Usage!$D$5:$ABF$11,MATCH(UsagePerHour!$B$68,Usage!$C$5:$C$11,0),MATCH(UsagePerHour!DR$4,Usage!$D$3:$ABF$3,0)),"")</f>
        <v>4.8347763655059536E-2</v>
      </c>
      <c r="DS78" s="27">
        <f>IFERROR(INDEX(Sales!$D$5:$ABF$18,MATCH(UsagePerHour!$B78,Sales!$C$5:$C$18,0),MATCH(UsagePerHour!DS$4,Sales!$D$3:$ABF$3,0))/DS$2*INDEX(Usage!$D$5:$ABF$11,MATCH(UsagePerHour!$B$68,Usage!$C$5:$C$11,0),MATCH(UsagePerHour!DS$4,Usage!$D$3:$ABF$3,0)),"")</f>
        <v>0.49840174058139347</v>
      </c>
      <c r="DT78" s="27">
        <f>IFERROR(INDEX(Sales!$D$5:$ABF$18,MATCH(UsagePerHour!$B78,Sales!$C$5:$C$18,0),MATCH(UsagePerHour!DT$4,Sales!$D$3:$ABF$3,0))/DT$2*INDEX(Usage!$D$5:$ABF$11,MATCH(UsagePerHour!$B$68,Usage!$C$5:$C$11,0),MATCH(UsagePerHour!DT$4,Usage!$D$3:$ABF$3,0)),"")</f>
        <v>0.74995579567779946</v>
      </c>
      <c r="DU78" s="27">
        <f>IFERROR(INDEX(Sales!$D$5:$ABF$18,MATCH(UsagePerHour!$B78,Sales!$C$5:$C$18,0),MATCH(UsagePerHour!DU$4,Sales!$D$3:$ABF$3,0))/DU$2*INDEX(Usage!$D$5:$ABF$11,MATCH(UsagePerHour!$B$68,Usage!$C$5:$C$11,0),MATCH(UsagePerHour!DU$4,Usage!$D$3:$ABF$3,0)),"")</f>
        <v>0.24953702022586149</v>
      </c>
      <c r="DV78" s="27">
        <f>IFERROR(INDEX(Sales!$D$5:$ABF$18,MATCH(UsagePerHour!$B78,Sales!$C$5:$C$18,0),MATCH(UsagePerHour!DV$4,Sales!$D$3:$ABF$3,0))/DV$2*INDEX(Usage!$D$5:$ABF$11,MATCH(UsagePerHour!$B$68,Usage!$C$5:$C$11,0),MATCH(UsagePerHour!DV$4,Usage!$D$3:$ABF$3,0)),"")</f>
        <v>0.26713086419753085</v>
      </c>
      <c r="DW78" s="27">
        <f>IFERROR(INDEX(Sales!$D$5:$ABF$18,MATCH(UsagePerHour!$B78,Sales!$C$5:$C$18,0),MATCH(UsagePerHour!DW$4,Sales!$D$3:$ABF$3,0))/DW$2*INDEX(Usage!$D$5:$ABF$11,MATCH(UsagePerHour!$B$68,Usage!$C$5:$C$11,0),MATCH(UsagePerHour!DW$4,Usage!$D$3:$ABF$3,0)),"")</f>
        <v>0.21014944618246384</v>
      </c>
      <c r="DX78" s="27">
        <f>IFERROR(INDEX(Sales!$D$5:$ABF$18,MATCH(UsagePerHour!$B78,Sales!$C$5:$C$18,0),MATCH(UsagePerHour!DX$4,Sales!$D$3:$ABF$3,0))/DX$2*INDEX(Usage!$D$5:$ABF$11,MATCH(UsagePerHour!$B$68,Usage!$C$5:$C$11,0),MATCH(UsagePerHour!DX$4,Usage!$D$3:$ABF$3,0)),"")</f>
        <v>0.3652424568705368</v>
      </c>
      <c r="DY78" s="27">
        <f>IFERROR(INDEX(Sales!$D$5:$ABF$18,MATCH(UsagePerHour!$B78,Sales!$C$5:$C$18,0),MATCH(UsagePerHour!DY$4,Sales!$D$3:$ABF$3,0))/DY$2*INDEX(Usage!$D$5:$ABF$11,MATCH(UsagePerHour!$B$68,Usage!$C$5:$C$11,0),MATCH(UsagePerHour!DY$4,Usage!$D$3:$ABF$3,0)),"")</f>
        <v>0.2185953226489043</v>
      </c>
      <c r="DZ78" s="27">
        <f>IFERROR(INDEX(Sales!$D$5:$ABF$18,MATCH(UsagePerHour!$B78,Sales!$C$5:$C$18,0),MATCH(UsagePerHour!DZ$4,Sales!$D$3:$ABF$3,0))/DZ$2*INDEX(Usage!$D$5:$ABF$11,MATCH(UsagePerHour!$B$68,Usage!$C$5:$C$11,0),MATCH(UsagePerHour!DZ$4,Usage!$D$3:$ABF$3,0)),"")</f>
        <v>0.36227039363266672</v>
      </c>
      <c r="EA78" s="27">
        <f>IFERROR(INDEX(Sales!$D$5:$ABF$18,MATCH(UsagePerHour!$B78,Sales!$C$5:$C$18,0),MATCH(UsagePerHour!EA$4,Sales!$D$3:$ABF$3,0))/EA$2*INDEX(Usage!$D$5:$ABF$11,MATCH(UsagePerHour!$B$68,Usage!$C$5:$C$11,0),MATCH(UsagePerHour!EA$4,Usage!$D$3:$ABF$3,0)),"")</f>
        <v>0.36307015286884153</v>
      </c>
      <c r="EB78" s="27">
        <f>IFERROR(INDEX(Sales!$D$5:$ABF$18,MATCH(UsagePerHour!$B78,Sales!$C$5:$C$18,0),MATCH(UsagePerHour!EB$4,Sales!$D$3:$ABF$3,0))/EB$2*INDEX(Usage!$D$5:$ABF$11,MATCH(UsagePerHour!$B$68,Usage!$C$5:$C$11,0),MATCH(UsagePerHour!EB$4,Usage!$D$3:$ABF$3,0)),"")</f>
        <v>0.30482440581766584</v>
      </c>
      <c r="EC78" s="27">
        <f>IFERROR(INDEX(Sales!$D$5:$ABF$18,MATCH(UsagePerHour!$B78,Sales!$C$5:$C$18,0),MATCH(UsagePerHour!EC$4,Sales!$D$3:$ABF$3,0))/EC$2*INDEX(Usage!$D$5:$ABF$11,MATCH(UsagePerHour!$B$68,Usage!$C$5:$C$11,0),MATCH(UsagePerHour!EC$4,Usage!$D$3:$ABF$3,0)),"")</f>
        <v>0.31653571902477179</v>
      </c>
      <c r="ED78" s="27">
        <f>IFERROR(INDEX(Sales!$D$5:$ABF$18,MATCH(UsagePerHour!$B78,Sales!$C$5:$C$18,0),MATCH(UsagePerHour!ED$4,Sales!$D$3:$ABF$3,0))/ED$2*INDEX(Usage!$D$5:$ABF$11,MATCH(UsagePerHour!$B$68,Usage!$C$5:$C$11,0),MATCH(UsagePerHour!ED$4,Usage!$D$3:$ABF$3,0)),"")</f>
        <v>0.38394485406395884</v>
      </c>
      <c r="EE78" s="27">
        <f>IFERROR(INDEX(Sales!$D$5:$ABF$18,MATCH(UsagePerHour!$B78,Sales!$C$5:$C$18,0),MATCH(UsagePerHour!EE$4,Sales!$D$3:$ABF$3,0))/EE$2*INDEX(Usage!$D$5:$ABF$11,MATCH(UsagePerHour!$B$68,Usage!$C$5:$C$11,0),MATCH(UsagePerHour!EE$4,Usage!$D$3:$ABF$3,0)),"")</f>
        <v>0.342297431776452</v>
      </c>
      <c r="EF78" s="27">
        <f>IFERROR(INDEX(Sales!$D$5:$ABF$18,MATCH(UsagePerHour!$B78,Sales!$C$5:$C$18,0),MATCH(UsagePerHour!EF$4,Sales!$D$3:$ABF$3,0))/EF$2*INDEX(Usage!$D$5:$ABF$11,MATCH(UsagePerHour!$B$68,Usage!$C$5:$C$11,0),MATCH(UsagePerHour!EF$4,Usage!$D$3:$ABF$3,0)),"")</f>
        <v>0.18597914252607184</v>
      </c>
      <c r="EG78" s="27">
        <f>IFERROR(INDEX(Sales!$D$5:$ABF$18,MATCH(UsagePerHour!$B78,Sales!$C$5:$C$18,0),MATCH(UsagePerHour!EG$4,Sales!$D$3:$ABF$3,0))/EG$2*INDEX(Usage!$D$5:$ABF$11,MATCH(UsagePerHour!$B$68,Usage!$C$5:$C$11,0),MATCH(UsagePerHour!EG$4,Usage!$D$3:$ABF$3,0)),"")</f>
        <v>0.74324635828318386</v>
      </c>
      <c r="EH78" s="27">
        <f>IFERROR(INDEX(Sales!$D$5:$ABF$18,MATCH(UsagePerHour!$B78,Sales!$C$5:$C$18,0),MATCH(UsagePerHour!EH$4,Sales!$D$3:$ABF$3,0))/EH$2*INDEX(Usage!$D$5:$ABF$11,MATCH(UsagePerHour!$B$68,Usage!$C$5:$C$11,0),MATCH(UsagePerHour!EH$4,Usage!$D$3:$ABF$3,0)),"")</f>
        <v>0.29602376318754481</v>
      </c>
      <c r="EI78" s="27">
        <f>IFERROR(INDEX(Sales!$D$5:$ABF$18,MATCH(UsagePerHour!$B78,Sales!$C$5:$C$18,0),MATCH(UsagePerHour!EI$4,Sales!$D$3:$ABF$3,0))/EI$2*INDEX(Usage!$D$5:$ABF$11,MATCH(UsagePerHour!$B$68,Usage!$C$5:$C$11,0),MATCH(UsagePerHour!EI$4,Usage!$D$3:$ABF$3,0)),"")</f>
        <v>0.40787954830614803</v>
      </c>
      <c r="EJ78" s="27">
        <f>IFERROR(INDEX(Sales!$D$5:$ABF$18,MATCH(UsagePerHour!$B78,Sales!$C$5:$C$18,0),MATCH(UsagePerHour!EJ$4,Sales!$D$3:$ABF$3,0))/EJ$2*INDEX(Usage!$D$5:$ABF$11,MATCH(UsagePerHour!$B$68,Usage!$C$5:$C$11,0),MATCH(UsagePerHour!EJ$4,Usage!$D$3:$ABF$3,0)),"")</f>
        <v>0.16495785282496886</v>
      </c>
      <c r="EK78" s="27">
        <f>IFERROR(INDEX(Sales!$D$5:$ABF$18,MATCH(UsagePerHour!$B78,Sales!$C$5:$C$18,0),MATCH(UsagePerHour!EK$4,Sales!$D$3:$ABF$3,0))/EK$2*INDEX(Usage!$D$5:$ABF$11,MATCH(UsagePerHour!$B$68,Usage!$C$5:$C$11,0),MATCH(UsagePerHour!EK$4,Usage!$D$3:$ABF$3,0)),"")</f>
        <v>0.17239339074742535</v>
      </c>
      <c r="EL78" s="27">
        <f>IFERROR(INDEX(Sales!$D$5:$ABF$18,MATCH(UsagePerHour!$B78,Sales!$C$5:$C$18,0),MATCH(UsagePerHour!EL$4,Sales!$D$3:$ABF$3,0))/EL$2*INDEX(Usage!$D$5:$ABF$11,MATCH(UsagePerHour!$B$68,Usage!$C$5:$C$11,0),MATCH(UsagePerHour!EL$4,Usage!$D$3:$ABF$3,0)),"")</f>
        <v>0.22220280190378874</v>
      </c>
      <c r="EM78" s="27">
        <f>IFERROR(INDEX(Sales!$D$5:$ABF$18,MATCH(UsagePerHour!$B78,Sales!$C$5:$C$18,0),MATCH(UsagePerHour!EM$4,Sales!$D$3:$ABF$3,0))/EM$2*INDEX(Usage!$D$5:$ABF$11,MATCH(UsagePerHour!$B$68,Usage!$C$5:$C$11,0),MATCH(UsagePerHour!EM$4,Usage!$D$3:$ABF$3,0)),"")</f>
        <v>0.20232015821944091</v>
      </c>
      <c r="EN78" s="27">
        <f>IFERROR(INDEX(Sales!$D$5:$ABF$18,MATCH(UsagePerHour!$B78,Sales!$C$5:$C$18,0),MATCH(UsagePerHour!EN$4,Sales!$D$3:$ABF$3,0))/EN$2*INDEX(Usage!$D$5:$ABF$11,MATCH(UsagePerHour!$B$68,Usage!$C$5:$C$11,0),MATCH(UsagePerHour!EN$4,Usage!$D$3:$ABF$3,0)),"")</f>
        <v>0.60606530074751153</v>
      </c>
      <c r="EO78" s="27">
        <f>IFERROR(INDEX(Sales!$D$5:$ABF$18,MATCH(UsagePerHour!$B78,Sales!$C$5:$C$18,0),MATCH(UsagePerHour!EO$4,Sales!$D$3:$ABF$3,0))/EO$2*INDEX(Usage!$D$5:$ABF$11,MATCH(UsagePerHour!$B$68,Usage!$C$5:$C$11,0),MATCH(UsagePerHour!EO$4,Usage!$D$3:$ABF$3,0)),"")</f>
        <v>0.29344366077877149</v>
      </c>
      <c r="EP78" s="27">
        <f>IFERROR(INDEX(Sales!$D$5:$ABF$18,MATCH(UsagePerHour!$B78,Sales!$C$5:$C$18,0),MATCH(UsagePerHour!EP$4,Sales!$D$3:$ABF$3,0))/EP$2*INDEX(Usage!$D$5:$ABF$11,MATCH(UsagePerHour!$B$68,Usage!$C$5:$C$11,0),MATCH(UsagePerHour!EP$4,Usage!$D$3:$ABF$3,0)),"")</f>
        <v>0.24202295854813055</v>
      </c>
      <c r="EQ78" s="27">
        <f>IFERROR(INDEX(Sales!$D$5:$ABF$18,MATCH(UsagePerHour!$B78,Sales!$C$5:$C$18,0),MATCH(UsagePerHour!EQ$4,Sales!$D$3:$ABF$3,0))/EQ$2*INDEX(Usage!$D$5:$ABF$11,MATCH(UsagePerHour!$B$68,Usage!$C$5:$C$11,0),MATCH(UsagePerHour!EQ$4,Usage!$D$3:$ABF$3,0)),"")</f>
        <v>0.59142965696917071</v>
      </c>
      <c r="ER78" s="27">
        <f>IFERROR(INDEX(Sales!$D$5:$ABF$18,MATCH(UsagePerHour!$B78,Sales!$C$5:$C$18,0),MATCH(UsagePerHour!ER$4,Sales!$D$3:$ABF$3,0))/ER$2*INDEX(Usage!$D$5:$ABF$11,MATCH(UsagePerHour!$B$68,Usage!$C$5:$C$11,0),MATCH(UsagePerHour!ER$4,Usage!$D$3:$ABF$3,0)),"")</f>
        <v>0.19868217054263565</v>
      </c>
      <c r="ES78" s="27">
        <f>IFERROR(INDEX(Sales!$D$5:$ABF$18,MATCH(UsagePerHour!$B78,Sales!$C$5:$C$18,0),MATCH(UsagePerHour!ES$4,Sales!$D$3:$ABF$3,0))/ES$2*INDEX(Usage!$D$5:$ABF$11,MATCH(UsagePerHour!$B$68,Usage!$C$5:$C$11,0),MATCH(UsagePerHour!ES$4,Usage!$D$3:$ABF$3,0)),"")</f>
        <v>0.4486892458984818</v>
      </c>
      <c r="ET78" s="27">
        <f>IFERROR(INDEX(Sales!$D$5:$ABF$18,MATCH(UsagePerHour!$B78,Sales!$C$5:$C$18,0),MATCH(UsagePerHour!ET$4,Sales!$D$3:$ABF$3,0))/ET$2*INDEX(Usage!$D$5:$ABF$11,MATCH(UsagePerHour!$B$68,Usage!$C$5:$C$11,0),MATCH(UsagePerHour!ET$4,Usage!$D$3:$ABF$3,0)),"")</f>
        <v>0.14345836296894274</v>
      </c>
      <c r="EU78" s="27">
        <f>IFERROR(INDEX(Sales!$D$5:$ABF$18,MATCH(UsagePerHour!$B78,Sales!$C$5:$C$18,0),MATCH(UsagePerHour!EU$4,Sales!$D$3:$ABF$3,0))/EU$2*INDEX(Usage!$D$5:$ABF$11,MATCH(UsagePerHour!$B$68,Usage!$C$5:$C$11,0),MATCH(UsagePerHour!EU$4,Usage!$D$3:$ABF$3,0)),"")</f>
        <v>0.59356279045198723</v>
      </c>
      <c r="EV78" s="27">
        <f>IFERROR(INDEX(Sales!$D$5:$ABF$18,MATCH(UsagePerHour!$B78,Sales!$C$5:$C$18,0),MATCH(UsagePerHour!EV$4,Sales!$D$3:$ABF$3,0))/EV$2*INDEX(Usage!$D$5:$ABF$11,MATCH(UsagePerHour!$B$68,Usage!$C$5:$C$11,0),MATCH(UsagePerHour!EV$4,Usage!$D$3:$ABF$3,0)),"")</f>
        <v>0.35454907396033453</v>
      </c>
      <c r="EW78" s="27">
        <f>IFERROR(INDEX(Sales!$D$5:$ABF$18,MATCH(UsagePerHour!$B78,Sales!$C$5:$C$18,0),MATCH(UsagePerHour!EW$4,Sales!$D$3:$ABF$3,0))/EW$2*INDEX(Usage!$D$5:$ABF$11,MATCH(UsagePerHour!$B$68,Usage!$C$5:$C$11,0),MATCH(UsagePerHour!EW$4,Usage!$D$3:$ABF$3,0)),"")</f>
        <v>0.19114325029383941</v>
      </c>
      <c r="EX78" s="27">
        <f>IFERROR(INDEX(Sales!$D$5:$ABF$18,MATCH(UsagePerHour!$B78,Sales!$C$5:$C$18,0),MATCH(UsagePerHour!EX$4,Sales!$D$3:$ABF$3,0))/EX$2*INDEX(Usage!$D$5:$ABF$11,MATCH(UsagePerHour!$B$68,Usage!$C$5:$C$11,0),MATCH(UsagePerHour!EX$4,Usage!$D$3:$ABF$3,0)),"")</f>
        <v>0.36038084342414489</v>
      </c>
      <c r="EY78" s="27">
        <f>IFERROR(INDEX(Sales!$D$5:$ABF$18,MATCH(UsagePerHour!$B78,Sales!$C$5:$C$18,0),MATCH(UsagePerHour!EY$4,Sales!$D$3:$ABF$3,0))/EY$2*INDEX(Usage!$D$5:$ABF$11,MATCH(UsagePerHour!$B$68,Usage!$C$5:$C$11,0),MATCH(UsagePerHour!EY$4,Usage!$D$3:$ABF$3,0)),"")</f>
        <v>0.27449663221373816</v>
      </c>
      <c r="EZ78" s="27">
        <f>IFERROR(INDEX(Sales!$D$5:$ABF$18,MATCH(UsagePerHour!$B78,Sales!$C$5:$C$18,0),MATCH(UsagePerHour!EZ$4,Sales!$D$3:$ABF$3,0))/EZ$2*INDEX(Usage!$D$5:$ABF$11,MATCH(UsagePerHour!$B$68,Usage!$C$5:$C$11,0),MATCH(UsagePerHour!EZ$4,Usage!$D$3:$ABF$3,0)),"")</f>
        <v>0.37915652370316466</v>
      </c>
      <c r="FA78" s="27">
        <f>IFERROR(INDEX(Sales!$D$5:$ABF$18,MATCH(UsagePerHour!$B78,Sales!$C$5:$C$18,0),MATCH(UsagePerHour!FA$4,Sales!$D$3:$ABF$3,0))/FA$2*INDEX(Usage!$D$5:$ABF$11,MATCH(UsagePerHour!$B$68,Usage!$C$5:$C$11,0),MATCH(UsagePerHour!FA$4,Usage!$D$3:$ABF$3,0)),"")</f>
        <v>0.22722513522349641</v>
      </c>
      <c r="FB78" s="27">
        <f>IFERROR(INDEX(Sales!$D$5:$ABF$18,MATCH(UsagePerHour!$B78,Sales!$C$5:$C$18,0),MATCH(UsagePerHour!FB$4,Sales!$D$3:$ABF$3,0))/FB$2*INDEX(Usage!$D$5:$ABF$11,MATCH(UsagePerHour!$B$68,Usage!$C$5:$C$11,0),MATCH(UsagePerHour!FB$4,Usage!$D$3:$ABF$3,0)),"")</f>
        <v>0.49914363492673425</v>
      </c>
      <c r="FC78" s="27">
        <f>IFERROR(INDEX(Sales!$D$5:$ABF$18,MATCH(UsagePerHour!$B78,Sales!$C$5:$C$18,0),MATCH(UsagePerHour!FC$4,Sales!$D$3:$ABF$3,0))/FC$2*INDEX(Usage!$D$5:$ABF$11,MATCH(UsagePerHour!$B$68,Usage!$C$5:$C$11,0),MATCH(UsagePerHour!FC$4,Usage!$D$3:$ABF$3,0)),"")</f>
        <v>0.54367780770412688</v>
      </c>
      <c r="FD78" s="27">
        <f>IFERROR(INDEX(Sales!$D$5:$ABF$18,MATCH(UsagePerHour!$B78,Sales!$C$5:$C$18,0),MATCH(UsagePerHour!FD$4,Sales!$D$3:$ABF$3,0))/FD$2*INDEX(Usage!$D$5:$ABF$11,MATCH(UsagePerHour!$B$68,Usage!$C$5:$C$11,0),MATCH(UsagePerHour!FD$4,Usage!$D$3:$ABF$3,0)),"")</f>
        <v>0.13065357932945296</v>
      </c>
      <c r="FE78" s="27">
        <f>IFERROR(INDEX(Sales!$D$5:$ABF$18,MATCH(UsagePerHour!$B78,Sales!$C$5:$C$18,0),MATCH(UsagePerHour!FE$4,Sales!$D$3:$ABF$3,0))/FE$2*INDEX(Usage!$D$5:$ABF$11,MATCH(UsagePerHour!$B$68,Usage!$C$5:$C$11,0),MATCH(UsagePerHour!FE$4,Usage!$D$3:$ABF$3,0)),"")</f>
        <v>0.55893142205570934</v>
      </c>
      <c r="FF78" s="27">
        <f>IFERROR(INDEX(Sales!$D$5:$ABF$18,MATCH(UsagePerHour!$B78,Sales!$C$5:$C$18,0),MATCH(UsagePerHour!FF$4,Sales!$D$3:$ABF$3,0))/FF$2*INDEX(Usage!$D$5:$ABF$11,MATCH(UsagePerHour!$B$68,Usage!$C$5:$C$11,0),MATCH(UsagePerHour!FF$4,Usage!$D$3:$ABF$3,0)),"")</f>
        <v>0.25652888757357539</v>
      </c>
      <c r="FG78" s="27">
        <f>IFERROR(INDEX(Sales!$D$5:$ABF$18,MATCH(UsagePerHour!$B78,Sales!$C$5:$C$18,0),MATCH(UsagePerHour!FG$4,Sales!$D$3:$ABF$3,0))/FG$2*INDEX(Usage!$D$5:$ABF$11,MATCH(UsagePerHour!$B$68,Usage!$C$5:$C$11,0),MATCH(UsagePerHour!FG$4,Usage!$D$3:$ABF$3,0)),"")</f>
        <v>0.23799972507034961</v>
      </c>
      <c r="FH78" s="27">
        <f>IFERROR(INDEX(Sales!$D$5:$ABF$18,MATCH(UsagePerHour!$B78,Sales!$C$5:$C$18,0),MATCH(UsagePerHour!FH$4,Sales!$D$3:$ABF$3,0))/FH$2*INDEX(Usage!$D$5:$ABF$11,MATCH(UsagePerHour!$B$68,Usage!$C$5:$C$11,0),MATCH(UsagePerHour!FH$4,Usage!$D$3:$ABF$3,0)),"")</f>
        <v>0.28024447405909653</v>
      </c>
      <c r="FI78" s="27">
        <f>IFERROR(INDEX(Sales!$D$5:$ABF$18,MATCH(UsagePerHour!$B78,Sales!$C$5:$C$18,0),MATCH(UsagePerHour!FI$4,Sales!$D$3:$ABF$3,0))/FI$2*INDEX(Usage!$D$5:$ABF$11,MATCH(UsagePerHour!$B$68,Usage!$C$5:$C$11,0),MATCH(UsagePerHour!FI$4,Usage!$D$3:$ABF$3,0)),"")</f>
        <v>0.65924881862625051</v>
      </c>
      <c r="FJ78" s="27">
        <f>IFERROR(INDEX(Sales!$D$5:$ABF$18,MATCH(UsagePerHour!$B78,Sales!$C$5:$C$18,0),MATCH(UsagePerHour!FJ$4,Sales!$D$3:$ABF$3,0))/FJ$2*INDEX(Usage!$D$5:$ABF$11,MATCH(UsagePerHour!$B$68,Usage!$C$5:$C$11,0),MATCH(UsagePerHour!FJ$4,Usage!$D$3:$ABF$3,0)),"")</f>
        <v>0.34340150365155447</v>
      </c>
      <c r="FK78" s="27">
        <f>IFERROR(INDEX(Sales!$D$5:$ABF$18,MATCH(UsagePerHour!$B78,Sales!$C$5:$C$18,0),MATCH(UsagePerHour!FK$4,Sales!$D$3:$ABF$3,0))/FK$2*INDEX(Usage!$D$5:$ABF$11,MATCH(UsagePerHour!$B$68,Usage!$C$5:$C$11,0),MATCH(UsagePerHour!FK$4,Usage!$D$3:$ABF$3,0)),"")</f>
        <v>0.23714354391101983</v>
      </c>
      <c r="FL78" s="27">
        <f>IFERROR(INDEX(Sales!$D$5:$ABF$18,MATCH(UsagePerHour!$B78,Sales!$C$5:$C$18,0),MATCH(UsagePerHour!FL$4,Sales!$D$3:$ABF$3,0))/FL$2*INDEX(Usage!$D$5:$ABF$11,MATCH(UsagePerHour!$B$68,Usage!$C$5:$C$11,0),MATCH(UsagePerHour!FL$4,Usage!$D$3:$ABF$3,0)),"")</f>
        <v>0.24583133068460397</v>
      </c>
      <c r="FM78" s="27">
        <f>IFERROR(INDEX(Sales!$D$5:$ABF$18,MATCH(UsagePerHour!$B78,Sales!$C$5:$C$18,0),MATCH(UsagePerHour!FM$4,Sales!$D$3:$ABF$3,0))/FM$2*INDEX(Usage!$D$5:$ABF$11,MATCH(UsagePerHour!$B$68,Usage!$C$5:$C$11,0),MATCH(UsagePerHour!FM$4,Usage!$D$3:$ABF$3,0)),"")</f>
        <v>0.13691538717322116</v>
      </c>
      <c r="FN78" s="27">
        <f>IFERROR(INDEX(Sales!$D$5:$ABF$18,MATCH(UsagePerHour!$B78,Sales!$C$5:$C$18,0),MATCH(UsagePerHour!FN$4,Sales!$D$3:$ABF$3,0))/FN$2*INDEX(Usage!$D$5:$ABF$11,MATCH(UsagePerHour!$B$68,Usage!$C$5:$C$11,0),MATCH(UsagePerHour!FN$4,Usage!$D$3:$ABF$3,0)),"")</f>
        <v>0.57276320445456308</v>
      </c>
      <c r="FO78" s="27">
        <f>IFERROR(INDEX(Sales!$D$5:$ABF$18,MATCH(UsagePerHour!$B78,Sales!$C$5:$C$18,0),MATCH(UsagePerHour!FO$4,Sales!$D$3:$ABF$3,0))/FO$2*INDEX(Usage!$D$5:$ABF$11,MATCH(UsagePerHour!$B$68,Usage!$C$5:$C$11,0),MATCH(UsagePerHour!FO$4,Usage!$D$3:$ABF$3,0)),"")</f>
        <v>0.21201923076923074</v>
      </c>
      <c r="FP78" s="27">
        <f>IFERROR(INDEX(Sales!$D$5:$ABF$18,MATCH(UsagePerHour!$B78,Sales!$C$5:$C$18,0),MATCH(UsagePerHour!FP$4,Sales!$D$3:$ABF$3,0))/FP$2*INDEX(Usage!$D$5:$ABF$11,MATCH(UsagePerHour!$B$68,Usage!$C$5:$C$11,0),MATCH(UsagePerHour!FP$4,Usage!$D$3:$ABF$3,0)),"")</f>
        <v>0.27049755034203027</v>
      </c>
      <c r="FQ78" s="27">
        <f>IFERROR(INDEX(Sales!$D$5:$ABF$18,MATCH(UsagePerHour!$B78,Sales!$C$5:$C$18,0),MATCH(UsagePerHour!FQ$4,Sales!$D$3:$ABF$3,0))/FQ$2*INDEX(Usage!$D$5:$ABF$11,MATCH(UsagePerHour!$B$68,Usage!$C$5:$C$11,0),MATCH(UsagePerHour!FQ$4,Usage!$D$3:$ABF$3,0)),"")</f>
        <v>0.65347301913029399</v>
      </c>
      <c r="FR78" s="27">
        <f>IFERROR(INDEX(Sales!$D$5:$ABF$18,MATCH(UsagePerHour!$B78,Sales!$C$5:$C$18,0),MATCH(UsagePerHour!FR$4,Sales!$D$3:$ABF$3,0))/FR$2*INDEX(Usage!$D$5:$ABF$11,MATCH(UsagePerHour!$B$68,Usage!$C$5:$C$11,0),MATCH(UsagePerHour!FR$4,Usage!$D$3:$ABF$3,0)),"")</f>
        <v>0.14864733705161853</v>
      </c>
      <c r="FS78" s="27">
        <f>IFERROR(INDEX(Sales!$D$5:$ABF$18,MATCH(UsagePerHour!$B78,Sales!$C$5:$C$18,0),MATCH(UsagePerHour!FS$4,Sales!$D$3:$ABF$3,0))/FS$2*INDEX(Usage!$D$5:$ABF$11,MATCH(UsagePerHour!$B$68,Usage!$C$5:$C$11,0),MATCH(UsagePerHour!FS$4,Usage!$D$3:$ABF$3,0)),"")</f>
        <v>0.34733812949640286</v>
      </c>
      <c r="FT78" s="27">
        <f>IFERROR(INDEX(Sales!$D$5:$ABF$18,MATCH(UsagePerHour!$B78,Sales!$C$5:$C$18,0),MATCH(UsagePerHour!FT$4,Sales!$D$3:$ABF$3,0))/FT$2*INDEX(Usage!$D$5:$ABF$11,MATCH(UsagePerHour!$B$68,Usage!$C$5:$C$11,0),MATCH(UsagePerHour!FT$4,Usage!$D$3:$ABF$3,0)),"")</f>
        <v>0.263050415137555</v>
      </c>
      <c r="FU78" s="27">
        <f>IFERROR(INDEX(Sales!$D$5:$ABF$18,MATCH(UsagePerHour!$B78,Sales!$C$5:$C$18,0),MATCH(UsagePerHour!FU$4,Sales!$D$3:$ABF$3,0))/FU$2*INDEX(Usage!$D$5:$ABF$11,MATCH(UsagePerHour!$B$68,Usage!$C$5:$C$11,0),MATCH(UsagePerHour!FU$4,Usage!$D$3:$ABF$3,0)),"")</f>
        <v>0.28138622039035815</v>
      </c>
      <c r="FV78" s="27">
        <f>IFERROR(INDEX(Sales!$D$5:$ABF$18,MATCH(UsagePerHour!$B78,Sales!$C$5:$C$18,0),MATCH(UsagePerHour!FV$4,Sales!$D$3:$ABF$3,0))/FV$2*INDEX(Usage!$D$5:$ABF$11,MATCH(UsagePerHour!$B$68,Usage!$C$5:$C$11,0),MATCH(UsagePerHour!FV$4,Usage!$D$3:$ABF$3,0)),"")</f>
        <v>0.189814246348463</v>
      </c>
      <c r="FW78" s="27">
        <f>IFERROR(INDEX(Sales!$D$5:$ABF$18,MATCH(UsagePerHour!$B78,Sales!$C$5:$C$18,0),MATCH(UsagePerHour!FW$4,Sales!$D$3:$ABF$3,0))/FW$2*INDEX(Usage!$D$5:$ABF$11,MATCH(UsagePerHour!$B$68,Usage!$C$5:$C$11,0),MATCH(UsagePerHour!FW$4,Usage!$D$3:$ABF$3,0)),"")</f>
        <v>0.67020688607258339</v>
      </c>
      <c r="FX78" s="27">
        <f>IFERROR(INDEX(Sales!$D$5:$ABF$18,MATCH(UsagePerHour!$B78,Sales!$C$5:$C$18,0),MATCH(UsagePerHour!FX$4,Sales!$D$3:$ABF$3,0))/FX$2*INDEX(Usage!$D$5:$ABF$11,MATCH(UsagePerHour!$B$68,Usage!$C$5:$C$11,0),MATCH(UsagePerHour!FX$4,Usage!$D$3:$ABF$3,0)),"")</f>
        <v>0.61822562632453693</v>
      </c>
      <c r="FY78" s="27">
        <f>IFERROR(INDEX(Sales!$D$5:$ABF$18,MATCH(UsagePerHour!$B78,Sales!$C$5:$C$18,0),MATCH(UsagePerHour!FY$4,Sales!$D$3:$ABF$3,0))/FY$2*INDEX(Usage!$D$5:$ABF$11,MATCH(UsagePerHour!$B$68,Usage!$C$5:$C$11,0),MATCH(UsagePerHour!FY$4,Usage!$D$3:$ABF$3,0)),"")</f>
        <v>0.20139212946024243</v>
      </c>
      <c r="FZ78" s="27">
        <f>IFERROR(INDEX(Sales!$D$5:$ABF$18,MATCH(UsagePerHour!$B78,Sales!$C$5:$C$18,0),MATCH(UsagePerHour!FZ$4,Sales!$D$3:$ABF$3,0))/FZ$2*INDEX(Usage!$D$5:$ABF$11,MATCH(UsagePerHour!$B$68,Usage!$C$5:$C$11,0),MATCH(UsagePerHour!FZ$4,Usage!$D$3:$ABF$3,0)),"")</f>
        <v>0.36625238845026697</v>
      </c>
      <c r="GA78" s="27">
        <f>IFERROR(INDEX(Sales!$D$5:$ABF$18,MATCH(UsagePerHour!$B78,Sales!$C$5:$C$18,0),MATCH(UsagePerHour!GA$4,Sales!$D$3:$ABF$3,0))/GA$2*INDEX(Usage!$D$5:$ABF$11,MATCH(UsagePerHour!$B$68,Usage!$C$5:$C$11,0),MATCH(UsagePerHour!GA$4,Usage!$D$3:$ABF$3,0)),"")</f>
        <v>0.34010210460512613</v>
      </c>
      <c r="GB78" s="27">
        <f>IFERROR(INDEX(Sales!$D$5:$ABF$18,MATCH(UsagePerHour!$B78,Sales!$C$5:$C$18,0),MATCH(UsagePerHour!GB$4,Sales!$D$3:$ABF$3,0))/GB$2*INDEX(Usage!$D$5:$ABF$11,MATCH(UsagePerHour!$B$68,Usage!$C$5:$C$11,0),MATCH(UsagePerHour!GB$4,Usage!$D$3:$ABF$3,0)),"")</f>
        <v>0.45551115106165885</v>
      </c>
      <c r="GC78" s="27">
        <f>IFERROR(INDEX(Sales!$D$5:$ABF$18,MATCH(UsagePerHour!$B78,Sales!$C$5:$C$18,0),MATCH(UsagePerHour!GC$4,Sales!$D$3:$ABF$3,0))/GC$2*INDEX(Usage!$D$5:$ABF$11,MATCH(UsagePerHour!$B$68,Usage!$C$5:$C$11,0),MATCH(UsagePerHour!GC$4,Usage!$D$3:$ABF$3,0)),"")</f>
        <v>0.32871757973670307</v>
      </c>
      <c r="GD78" s="27">
        <f>IFERROR(INDEX(Sales!$D$5:$ABF$18,MATCH(UsagePerHour!$B78,Sales!$C$5:$C$18,0),MATCH(UsagePerHour!GD$4,Sales!$D$3:$ABF$3,0))/GD$2*INDEX(Usage!$D$5:$ABF$11,MATCH(UsagePerHour!$B$68,Usage!$C$5:$C$11,0),MATCH(UsagePerHour!GD$4,Usage!$D$3:$ABF$3,0)),"")</f>
        <v>0.31184110773053508</v>
      </c>
      <c r="GE78" s="27">
        <f>IFERROR(INDEX(Sales!$D$5:$ABF$18,MATCH(UsagePerHour!$B78,Sales!$C$5:$C$18,0),MATCH(UsagePerHour!GE$4,Sales!$D$3:$ABF$3,0))/GE$2*INDEX(Usage!$D$5:$ABF$11,MATCH(UsagePerHour!$B$68,Usage!$C$5:$C$11,0),MATCH(UsagePerHour!GE$4,Usage!$D$3:$ABF$3,0)),"")</f>
        <v>0.40372633696166588</v>
      </c>
      <c r="GF78" s="27">
        <f>IFERROR(INDEX(Sales!$D$5:$ABF$18,MATCH(UsagePerHour!$B78,Sales!$C$5:$C$18,0),MATCH(UsagePerHour!GF$4,Sales!$D$3:$ABF$3,0))/GF$2*INDEX(Usage!$D$5:$ABF$11,MATCH(UsagePerHour!$B$68,Usage!$C$5:$C$11,0),MATCH(UsagePerHour!GF$4,Usage!$D$3:$ABF$3,0)),"")</f>
        <v>0.32745481556260431</v>
      </c>
      <c r="GG78" s="27">
        <f>IFERROR(INDEX(Sales!$D$5:$ABF$18,MATCH(UsagePerHour!$B78,Sales!$C$5:$C$18,0),MATCH(UsagePerHour!GG$4,Sales!$D$3:$ABF$3,0))/GG$2*INDEX(Usage!$D$5:$ABF$11,MATCH(UsagePerHour!$B$68,Usage!$C$5:$C$11,0),MATCH(UsagePerHour!GG$4,Usage!$D$3:$ABF$3,0)),"")</f>
        <v>0.30876159510375828</v>
      </c>
      <c r="GH78" s="27">
        <f>IFERROR(INDEX(Sales!$D$5:$ABF$18,MATCH(UsagePerHour!$B78,Sales!$C$5:$C$18,0),MATCH(UsagePerHour!GH$4,Sales!$D$3:$ABF$3,0))/GH$2*INDEX(Usage!$D$5:$ABF$11,MATCH(UsagePerHour!$B$68,Usage!$C$5:$C$11,0),MATCH(UsagePerHour!GH$4,Usage!$D$3:$ABF$3,0)),"")</f>
        <v>0.24338465692961667</v>
      </c>
      <c r="GI78" s="27">
        <f>IFERROR(INDEX(Sales!$D$5:$ABF$18,MATCH(UsagePerHour!$B78,Sales!$C$5:$C$18,0),MATCH(UsagePerHour!GI$4,Sales!$D$3:$ABF$3,0))/GI$2*INDEX(Usage!$D$5:$ABF$11,MATCH(UsagePerHour!$B$68,Usage!$C$5:$C$11,0),MATCH(UsagePerHour!GI$4,Usage!$D$3:$ABF$3,0)),"")</f>
        <v>0.3206729175928546</v>
      </c>
      <c r="GJ78" s="27">
        <f>IFERROR(INDEX(Sales!$D$5:$ABF$18,MATCH(UsagePerHour!$B78,Sales!$C$5:$C$18,0),MATCH(UsagePerHour!GJ$4,Sales!$D$3:$ABF$3,0))/GJ$2*INDEX(Usage!$D$5:$ABF$11,MATCH(UsagePerHour!$B$68,Usage!$C$5:$C$11,0),MATCH(UsagePerHour!GJ$4,Usage!$D$3:$ABF$3,0)),"")</f>
        <v>0.39320806439554418</v>
      </c>
      <c r="GK78" s="27">
        <f>IFERROR(INDEX(Sales!$D$5:$ABF$18,MATCH(UsagePerHour!$B78,Sales!$C$5:$C$18,0),MATCH(UsagePerHour!GK$4,Sales!$D$3:$ABF$3,0))/GK$2*INDEX(Usage!$D$5:$ABF$11,MATCH(UsagePerHour!$B$68,Usage!$C$5:$C$11,0),MATCH(UsagePerHour!GK$4,Usage!$D$3:$ABF$3,0)),"")</f>
        <v>0.49053232718278844</v>
      </c>
      <c r="GL78" s="27">
        <f>IFERROR(INDEX(Sales!$D$5:$ABF$18,MATCH(UsagePerHour!$B78,Sales!$C$5:$C$18,0),MATCH(UsagePerHour!GL$4,Sales!$D$3:$ABF$3,0))/GL$2*INDEX(Usage!$D$5:$ABF$11,MATCH(UsagePerHour!$B$68,Usage!$C$5:$C$11,0),MATCH(UsagePerHour!GL$4,Usage!$D$3:$ABF$3,0)),"")</f>
        <v>0.72534154379341831</v>
      </c>
      <c r="GM78" s="27">
        <f>IFERROR(INDEX(Sales!$D$5:$ABF$18,MATCH(UsagePerHour!$B78,Sales!$C$5:$C$18,0),MATCH(UsagePerHour!GM$4,Sales!$D$3:$ABF$3,0))/GM$2*INDEX(Usage!$D$5:$ABF$11,MATCH(UsagePerHour!$B$68,Usage!$C$5:$C$11,0),MATCH(UsagePerHour!GM$4,Usage!$D$3:$ABF$3,0)),"")</f>
        <v>0.37562087631261037</v>
      </c>
      <c r="GN78" s="27">
        <f>IFERROR(INDEX(Sales!$D$5:$ABF$18,MATCH(UsagePerHour!$B78,Sales!$C$5:$C$18,0),MATCH(UsagePerHour!GN$4,Sales!$D$3:$ABF$3,0))/GN$2*INDEX(Usage!$D$5:$ABF$11,MATCH(UsagePerHour!$B$68,Usage!$C$5:$C$11,0),MATCH(UsagePerHour!GN$4,Usage!$D$3:$ABF$3,0)),"")</f>
        <v>0.12892734229708644</v>
      </c>
      <c r="GO78" s="27">
        <f>IFERROR(INDEX(Sales!$D$5:$ABF$18,MATCH(UsagePerHour!$B78,Sales!$C$5:$C$18,0),MATCH(UsagePerHour!GO$4,Sales!$D$3:$ABF$3,0))/GO$2*INDEX(Usage!$D$5:$ABF$11,MATCH(UsagePerHour!$B$68,Usage!$C$5:$C$11,0),MATCH(UsagePerHour!GO$4,Usage!$D$3:$ABF$3,0)),"")</f>
        <v>0.46926350131196937</v>
      </c>
      <c r="GP78" s="27">
        <f>IFERROR(INDEX(Sales!$D$5:$ABF$18,MATCH(UsagePerHour!$B78,Sales!$C$5:$C$18,0),MATCH(UsagePerHour!GP$4,Sales!$D$3:$ABF$3,0))/GP$2*INDEX(Usage!$D$5:$ABF$11,MATCH(UsagePerHour!$B$68,Usage!$C$5:$C$11,0),MATCH(UsagePerHour!GP$4,Usage!$D$3:$ABF$3,0)),"")</f>
        <v>0.72354933320018322</v>
      </c>
      <c r="GQ78" s="27">
        <f>IFERROR(INDEX(Sales!$D$5:$ABF$18,MATCH(UsagePerHour!$B78,Sales!$C$5:$C$18,0),MATCH(UsagePerHour!GQ$4,Sales!$D$3:$ABF$3,0))/GQ$2*INDEX(Usage!$D$5:$ABF$11,MATCH(UsagePerHour!$B$68,Usage!$C$5:$C$11,0),MATCH(UsagePerHour!GQ$4,Usage!$D$3:$ABF$3,0)),"")</f>
        <v>0.14883040081058435</v>
      </c>
      <c r="GR78" s="27">
        <f>IFERROR(INDEX(Sales!$D$5:$ABF$18,MATCH(UsagePerHour!$B78,Sales!$C$5:$C$18,0),MATCH(UsagePerHour!GR$4,Sales!$D$3:$ABF$3,0))/GR$2*INDEX(Usage!$D$5:$ABF$11,MATCH(UsagePerHour!$B$68,Usage!$C$5:$C$11,0),MATCH(UsagePerHour!GR$4,Usage!$D$3:$ABF$3,0)),"")</f>
        <v>0.49386648167626346</v>
      </c>
      <c r="GS78" s="27">
        <f>IFERROR(INDEX(Sales!$D$5:$ABF$18,MATCH(UsagePerHour!$B78,Sales!$C$5:$C$18,0),MATCH(UsagePerHour!GS$4,Sales!$D$3:$ABF$3,0))/GS$2*INDEX(Usage!$D$5:$ABF$11,MATCH(UsagePerHour!$B$68,Usage!$C$5:$C$11,0),MATCH(UsagePerHour!GS$4,Usage!$D$3:$ABF$3,0)),"")</f>
        <v>0.43247060327198367</v>
      </c>
      <c r="GT78" s="27">
        <f>IFERROR(INDEX(Sales!$D$5:$ABF$18,MATCH(UsagePerHour!$B78,Sales!$C$5:$C$18,0),MATCH(UsagePerHour!GT$4,Sales!$D$3:$ABF$3,0))/GT$2*INDEX(Usage!$D$5:$ABF$11,MATCH(UsagePerHour!$B$68,Usage!$C$5:$C$11,0),MATCH(UsagePerHour!GT$4,Usage!$D$3:$ABF$3,0)),"")</f>
        <v>0.36719279359886664</v>
      </c>
      <c r="GU78" s="27">
        <f>IFERROR(INDEX(Sales!$D$5:$ABF$18,MATCH(UsagePerHour!$B78,Sales!$C$5:$C$18,0),MATCH(UsagePerHour!GU$4,Sales!$D$3:$ABF$3,0))/GU$2*INDEX(Usage!$D$5:$ABF$11,MATCH(UsagePerHour!$B$68,Usage!$C$5:$C$11,0),MATCH(UsagePerHour!GU$4,Usage!$D$3:$ABF$3,0)),"")</f>
        <v>0.2609547815265838</v>
      </c>
      <c r="GV78" s="27">
        <f>IFERROR(INDEX(Sales!$D$5:$ABF$18,MATCH(UsagePerHour!$B78,Sales!$C$5:$C$18,0),MATCH(UsagePerHour!GV$4,Sales!$D$3:$ABF$3,0))/GV$2*INDEX(Usage!$D$5:$ABF$11,MATCH(UsagePerHour!$B$68,Usage!$C$5:$C$11,0),MATCH(UsagePerHour!GV$4,Usage!$D$3:$ABF$3,0)),"")</f>
        <v>0.4884656443615249</v>
      </c>
      <c r="GW78" s="27">
        <f>IFERROR(INDEX(Sales!$D$5:$ABF$18,MATCH(UsagePerHour!$B78,Sales!$C$5:$C$18,0),MATCH(UsagePerHour!GW$4,Sales!$D$3:$ABF$3,0))/GW$2*INDEX(Usage!$D$5:$ABF$11,MATCH(UsagePerHour!$B$68,Usage!$C$5:$C$11,0),MATCH(UsagePerHour!GW$4,Usage!$D$3:$ABF$3,0)),"")</f>
        <v>0.82392182959648264</v>
      </c>
      <c r="GX78" s="27">
        <f>IFERROR(INDEX(Sales!$D$5:$ABF$18,MATCH(UsagePerHour!$B78,Sales!$C$5:$C$18,0),MATCH(UsagePerHour!GX$4,Sales!$D$3:$ABF$3,0))/GX$2*INDEX(Usage!$D$5:$ABF$11,MATCH(UsagePerHour!$B$68,Usage!$C$5:$C$11,0),MATCH(UsagePerHour!GX$4,Usage!$D$3:$ABF$3,0)),"")</f>
        <v>5.0773140401185926E-2</v>
      </c>
      <c r="GY78" s="27">
        <f>IFERROR(INDEX(Sales!$D$5:$ABF$18,MATCH(UsagePerHour!$B78,Sales!$C$5:$C$18,0),MATCH(UsagePerHour!GY$4,Sales!$D$3:$ABF$3,0))/GY$2*INDEX(Usage!$D$5:$ABF$11,MATCH(UsagePerHour!$B$68,Usage!$C$5:$C$11,0),MATCH(UsagePerHour!GY$4,Usage!$D$3:$ABF$3,0)),"")</f>
        <v>0.66989135295302771</v>
      </c>
      <c r="GZ78" s="27">
        <f>IFERROR(INDEX(Sales!$D$5:$ABF$18,MATCH(UsagePerHour!$B78,Sales!$C$5:$C$18,0),MATCH(UsagePerHour!GZ$4,Sales!$D$3:$ABF$3,0))/GZ$2*INDEX(Usage!$D$5:$ABF$11,MATCH(UsagePerHour!$B$68,Usage!$C$5:$C$11,0),MATCH(UsagePerHour!GZ$4,Usage!$D$3:$ABF$3,0)),"")</f>
        <v>0.35831297405189622</v>
      </c>
      <c r="HA78" s="27">
        <f>IFERROR(INDEX(Sales!$D$5:$ABF$18,MATCH(UsagePerHour!$B78,Sales!$C$5:$C$18,0),MATCH(UsagePerHour!HA$4,Sales!$D$3:$ABF$3,0))/HA$2*INDEX(Usage!$D$5:$ABF$11,MATCH(UsagePerHour!$B$68,Usage!$C$5:$C$11,0),MATCH(UsagePerHour!HA$4,Usage!$D$3:$ABF$3,0)),"")</f>
        <v>0.33387937308942695</v>
      </c>
      <c r="HB78" s="27">
        <f>IFERROR(INDEX(Sales!$D$5:$ABF$18,MATCH(UsagePerHour!$B78,Sales!$C$5:$C$18,0),MATCH(UsagePerHour!HB$4,Sales!$D$3:$ABF$3,0))/HB$2*INDEX(Usage!$D$5:$ABF$11,MATCH(UsagePerHour!$B$68,Usage!$C$5:$C$11,0),MATCH(UsagePerHour!HB$4,Usage!$D$3:$ABF$3,0)),"")</f>
        <v>0.53067380199464853</v>
      </c>
      <c r="HC78" s="27">
        <f>IFERROR(INDEX(Sales!$D$5:$ABF$18,MATCH(UsagePerHour!$B78,Sales!$C$5:$C$18,0),MATCH(UsagePerHour!HC$4,Sales!$D$3:$ABF$3,0))/HC$2*INDEX(Usage!$D$5:$ABF$11,MATCH(UsagePerHour!$B$68,Usage!$C$5:$C$11,0),MATCH(UsagePerHour!HC$4,Usage!$D$3:$ABF$3,0)),"")</f>
        <v>0.13348139381626797</v>
      </c>
      <c r="HD78" s="27">
        <f>IFERROR(INDEX(Sales!$D$5:$ABF$18,MATCH(UsagePerHour!$B78,Sales!$C$5:$C$18,0),MATCH(UsagePerHour!HD$4,Sales!$D$3:$ABF$3,0))/HD$2*INDEX(Usage!$D$5:$ABF$11,MATCH(UsagePerHour!$B$68,Usage!$C$5:$C$11,0),MATCH(UsagePerHour!HD$4,Usage!$D$3:$ABF$3,0)),"")</f>
        <v>0.43217294404517009</v>
      </c>
      <c r="HE78" s="27">
        <f>IFERROR(INDEX(Sales!$D$5:$ABF$18,MATCH(UsagePerHour!$B78,Sales!$C$5:$C$18,0),MATCH(UsagePerHour!HE$4,Sales!$D$3:$ABF$3,0))/HE$2*INDEX(Usage!$D$5:$ABF$11,MATCH(UsagePerHour!$B$68,Usage!$C$5:$C$11,0),MATCH(UsagePerHour!HE$4,Usage!$D$3:$ABF$3,0)),"")</f>
        <v>0.26730069967372266</v>
      </c>
      <c r="HF78" s="27">
        <f>IFERROR(INDEX(Sales!$D$5:$ABF$18,MATCH(UsagePerHour!$B78,Sales!$C$5:$C$18,0),MATCH(UsagePerHour!HF$4,Sales!$D$3:$ABF$3,0))/HF$2*INDEX(Usage!$D$5:$ABF$11,MATCH(UsagePerHour!$B$68,Usage!$C$5:$C$11,0),MATCH(UsagePerHour!HF$4,Usage!$D$3:$ABF$3,0)),"")</f>
        <v>0.7129852783897408</v>
      </c>
      <c r="HG78" s="27">
        <f>IFERROR(INDEX(Sales!$D$5:$ABF$18,MATCH(UsagePerHour!$B78,Sales!$C$5:$C$18,0),MATCH(UsagePerHour!HG$4,Sales!$D$3:$ABF$3,0))/HG$2*INDEX(Usage!$D$5:$ABF$11,MATCH(UsagePerHour!$B$68,Usage!$C$5:$C$11,0),MATCH(UsagePerHour!HG$4,Usage!$D$3:$ABF$3,0)),"")</f>
        <v>0.86372341272139019</v>
      </c>
      <c r="HH78" s="27">
        <f>IFERROR(INDEX(Sales!$D$5:$ABF$18,MATCH(UsagePerHour!$B78,Sales!$C$5:$C$18,0),MATCH(UsagePerHour!HH$4,Sales!$D$3:$ABF$3,0))/HH$2*INDEX(Usage!$D$5:$ABF$11,MATCH(UsagePerHour!$B$68,Usage!$C$5:$C$11,0),MATCH(UsagePerHour!HH$4,Usage!$D$3:$ABF$3,0)),"")</f>
        <v>0.47016261147604022</v>
      </c>
      <c r="HI78" s="27">
        <f>IFERROR(INDEX(Sales!$D$5:$ABF$18,MATCH(UsagePerHour!$B78,Sales!$C$5:$C$18,0),MATCH(UsagePerHour!HI$4,Sales!$D$3:$ABF$3,0))/HI$2*INDEX(Usage!$D$5:$ABF$11,MATCH(UsagePerHour!$B$68,Usage!$C$5:$C$11,0),MATCH(UsagePerHour!HI$4,Usage!$D$3:$ABF$3,0)),"")</f>
        <v>0.47061446535271562</v>
      </c>
      <c r="HJ78" s="27">
        <f>IFERROR(INDEX(Sales!$D$5:$ABF$18,MATCH(UsagePerHour!$B78,Sales!$C$5:$C$18,0),MATCH(UsagePerHour!HJ$4,Sales!$D$3:$ABF$3,0))/HJ$2*INDEX(Usage!$D$5:$ABF$11,MATCH(UsagePerHour!$B$68,Usage!$C$5:$C$11,0),MATCH(UsagePerHour!HJ$4,Usage!$D$3:$ABF$3,0)),"")</f>
        <v>0.3349788126743371</v>
      </c>
      <c r="HK78" s="27">
        <f>IFERROR(INDEX(Sales!$D$5:$ABF$18,MATCH(UsagePerHour!$B78,Sales!$C$5:$C$18,0),MATCH(UsagePerHour!HK$4,Sales!$D$3:$ABF$3,0))/HK$2*INDEX(Usage!$D$5:$ABF$11,MATCH(UsagePerHour!$B$68,Usage!$C$5:$C$11,0),MATCH(UsagePerHour!HK$4,Usage!$D$3:$ABF$3,0)),"")</f>
        <v>0.53945537036273761</v>
      </c>
      <c r="HL78" s="27">
        <f>IFERROR(INDEX(Sales!$D$5:$ABF$18,MATCH(UsagePerHour!$B78,Sales!$C$5:$C$18,0),MATCH(UsagePerHour!HL$4,Sales!$D$3:$ABF$3,0))/HL$2*INDEX(Usage!$D$5:$ABF$11,MATCH(UsagePerHour!$B$68,Usage!$C$5:$C$11,0),MATCH(UsagePerHour!HL$4,Usage!$D$3:$ABF$3,0)),"")</f>
        <v>0.49619076279776986</v>
      </c>
      <c r="HM78" s="27">
        <f>IFERROR(INDEX(Sales!$D$5:$ABF$18,MATCH(UsagePerHour!$B78,Sales!$C$5:$C$18,0),MATCH(UsagePerHour!HM$4,Sales!$D$3:$ABF$3,0))/HM$2*INDEX(Usage!$D$5:$ABF$11,MATCH(UsagePerHour!$B$68,Usage!$C$5:$C$11,0),MATCH(UsagePerHour!HM$4,Usage!$D$3:$ABF$3,0)),"")</f>
        <v>0.63781449624565723</v>
      </c>
      <c r="HN78" s="27">
        <f>IFERROR(INDEX(Sales!$D$5:$ABF$18,MATCH(UsagePerHour!$B78,Sales!$C$5:$C$18,0),MATCH(UsagePerHour!HN$4,Sales!$D$3:$ABF$3,0))/HN$2*INDEX(Usage!$D$5:$ABF$11,MATCH(UsagePerHour!$B$68,Usage!$C$5:$C$11,0),MATCH(UsagePerHour!HN$4,Usage!$D$3:$ABF$3,0)),"")</f>
        <v>0.52146805430009047</v>
      </c>
      <c r="HO78" s="27">
        <f>IFERROR(INDEX(Sales!$D$5:$ABF$18,MATCH(UsagePerHour!$B78,Sales!$C$5:$C$18,0),MATCH(UsagePerHour!HO$4,Sales!$D$3:$ABF$3,0))/HO$2*INDEX(Usage!$D$5:$ABF$11,MATCH(UsagePerHour!$B$68,Usage!$C$5:$C$11,0),MATCH(UsagePerHour!HO$4,Usage!$D$3:$ABF$3,0)),"")</f>
        <v>0.2235814377712059</v>
      </c>
      <c r="HP78" s="27">
        <f>IFERROR(INDEX(Sales!$D$5:$ABF$18,MATCH(UsagePerHour!$B78,Sales!$C$5:$C$18,0),MATCH(UsagePerHour!HP$4,Sales!$D$3:$ABF$3,0))/HP$2*INDEX(Usage!$D$5:$ABF$11,MATCH(UsagePerHour!$B$68,Usage!$C$5:$C$11,0),MATCH(UsagePerHour!HP$4,Usage!$D$3:$ABF$3,0)),"")</f>
        <v>0.14693863963581588</v>
      </c>
      <c r="HQ78" s="27">
        <f>IFERROR(INDEX(Sales!$D$5:$ABF$18,MATCH(UsagePerHour!$B78,Sales!$C$5:$C$18,0),MATCH(UsagePerHour!HQ$4,Sales!$D$3:$ABF$3,0))/HQ$2*INDEX(Usage!$D$5:$ABF$11,MATCH(UsagePerHour!$B$68,Usage!$C$5:$C$11,0),MATCH(UsagePerHour!HQ$4,Usage!$D$3:$ABF$3,0)),"")</f>
        <v>0.24519947695212035</v>
      </c>
      <c r="HR78" s="27">
        <f>IFERROR(INDEX(Sales!$D$5:$ABF$18,MATCH(UsagePerHour!$B78,Sales!$C$5:$C$18,0),MATCH(UsagePerHour!HR$4,Sales!$D$3:$ABF$3,0))/HR$2*INDEX(Usage!$D$5:$ABF$11,MATCH(UsagePerHour!$B$68,Usage!$C$5:$C$11,0),MATCH(UsagePerHour!HR$4,Usage!$D$3:$ABF$3,0)),"")</f>
        <v>0.33437748487988239</v>
      </c>
      <c r="HS78" s="27">
        <f>IFERROR(INDEX(Sales!$D$5:$ABF$18,MATCH(UsagePerHour!$B78,Sales!$C$5:$C$18,0),MATCH(UsagePerHour!HS$4,Sales!$D$3:$ABF$3,0))/HS$2*INDEX(Usage!$D$5:$ABF$11,MATCH(UsagePerHour!$B$68,Usage!$C$5:$C$11,0),MATCH(UsagePerHour!HS$4,Usage!$D$3:$ABF$3,0)),"")</f>
        <v>0.38829303285859257</v>
      </c>
      <c r="HT78" s="27">
        <f>IFERROR(INDEX(Sales!$D$5:$ABF$18,MATCH(UsagePerHour!$B78,Sales!$C$5:$C$18,0),MATCH(UsagePerHour!HT$4,Sales!$D$3:$ABF$3,0))/HT$2*INDEX(Usage!$D$5:$ABF$11,MATCH(UsagePerHour!$B$68,Usage!$C$5:$C$11,0),MATCH(UsagePerHour!HT$4,Usage!$D$3:$ABF$3,0)),"")</f>
        <v>0.6586645170818155</v>
      </c>
      <c r="HU78" s="27">
        <f>IFERROR(INDEX(Sales!$D$5:$ABF$18,MATCH(UsagePerHour!$B78,Sales!$C$5:$C$18,0),MATCH(UsagePerHour!HU$4,Sales!$D$3:$ABF$3,0))/HU$2*INDEX(Usage!$D$5:$ABF$11,MATCH(UsagePerHour!$B$68,Usage!$C$5:$C$11,0),MATCH(UsagePerHour!HU$4,Usage!$D$3:$ABF$3,0)),"")</f>
        <v>1.0160531728041073</v>
      </c>
      <c r="HV78" s="27">
        <f>IFERROR(INDEX(Sales!$D$5:$ABF$18,MATCH(UsagePerHour!$B78,Sales!$C$5:$C$18,0),MATCH(UsagePerHour!HV$4,Sales!$D$3:$ABF$3,0))/HV$2*INDEX(Usage!$D$5:$ABF$11,MATCH(UsagePerHour!$B$68,Usage!$C$5:$C$11,0),MATCH(UsagePerHour!HV$4,Usage!$D$3:$ABF$3,0)),"")</f>
        <v>0.37273695420660274</v>
      </c>
      <c r="HW78" s="27">
        <f>IFERROR(INDEX(Sales!$D$5:$ABF$18,MATCH(UsagePerHour!$B78,Sales!$C$5:$C$18,0),MATCH(UsagePerHour!HW$4,Sales!$D$3:$ABF$3,0))/HW$2*INDEX(Usage!$D$5:$ABF$11,MATCH(UsagePerHour!$B$68,Usage!$C$5:$C$11,0),MATCH(UsagePerHour!HW$4,Usage!$D$3:$ABF$3,0)),"")</f>
        <v>0.53263444095774404</v>
      </c>
      <c r="HX78" s="27">
        <f>IFERROR(INDEX(Sales!$D$5:$ABF$18,MATCH(UsagePerHour!$B78,Sales!$C$5:$C$18,0),MATCH(UsagePerHour!HX$4,Sales!$D$3:$ABF$3,0))/HX$2*INDEX(Usage!$D$5:$ABF$11,MATCH(UsagePerHour!$B$68,Usage!$C$5:$C$11,0),MATCH(UsagePerHour!HX$4,Usage!$D$3:$ABF$3,0)),"")</f>
        <v>0.35751029986164934</v>
      </c>
      <c r="HY78" s="27">
        <f>IFERROR(INDEX(Sales!$D$5:$ABF$18,MATCH(UsagePerHour!$B78,Sales!$C$5:$C$18,0),MATCH(UsagePerHour!HY$4,Sales!$D$3:$ABF$3,0))/HY$2*INDEX(Usage!$D$5:$ABF$11,MATCH(UsagePerHour!$B$68,Usage!$C$5:$C$11,0),MATCH(UsagePerHour!HY$4,Usage!$D$3:$ABF$3,0)),"")</f>
        <v>0.53808497230806429</v>
      </c>
      <c r="HZ78" s="27">
        <f>IFERROR(INDEX(Sales!$D$5:$ABF$18,MATCH(UsagePerHour!$B78,Sales!$C$5:$C$18,0),MATCH(UsagePerHour!HZ$4,Sales!$D$3:$ABF$3,0))/HZ$2*INDEX(Usage!$D$5:$ABF$11,MATCH(UsagePerHour!$B$68,Usage!$C$5:$C$11,0),MATCH(UsagePerHour!HZ$4,Usage!$D$3:$ABF$3,0)),"")</f>
        <v>0.32935334748837586</v>
      </c>
      <c r="IA78" s="27">
        <f>IFERROR(INDEX(Sales!$D$5:$ABF$18,MATCH(UsagePerHour!$B78,Sales!$C$5:$C$18,0),MATCH(UsagePerHour!IA$4,Sales!$D$3:$ABF$3,0))/IA$2*INDEX(Usage!$D$5:$ABF$11,MATCH(UsagePerHour!$B$68,Usage!$C$5:$C$11,0),MATCH(UsagePerHour!IA$4,Usage!$D$3:$ABF$3,0)),"")</f>
        <v>0.59925580670033873</v>
      </c>
      <c r="IB78" s="27">
        <f>IFERROR(INDEX(Sales!$D$5:$ABF$18,MATCH(UsagePerHour!$B78,Sales!$C$5:$C$18,0),MATCH(UsagePerHour!IB$4,Sales!$D$3:$ABF$3,0))/IB$2*INDEX(Usage!$D$5:$ABF$11,MATCH(UsagePerHour!$B$68,Usage!$C$5:$C$11,0),MATCH(UsagePerHour!IB$4,Usage!$D$3:$ABF$3,0)),"")</f>
        <v>0.30632824498533995</v>
      </c>
      <c r="IC78" s="27">
        <f>IFERROR(INDEX(Sales!$D$5:$ABF$18,MATCH(UsagePerHour!$B78,Sales!$C$5:$C$18,0),MATCH(UsagePerHour!IC$4,Sales!$D$3:$ABF$3,0))/IC$2*INDEX(Usage!$D$5:$ABF$11,MATCH(UsagePerHour!$B$68,Usage!$C$5:$C$11,0),MATCH(UsagePerHour!IC$4,Usage!$D$3:$ABF$3,0)),"")</f>
        <v>0.18887415697492327</v>
      </c>
      <c r="ID78" s="27">
        <f>IFERROR(INDEX(Sales!$D$5:$ABF$18,MATCH(UsagePerHour!$B78,Sales!$C$5:$C$18,0),MATCH(UsagePerHour!ID$4,Sales!$D$3:$ABF$3,0))/ID$2*INDEX(Usage!$D$5:$ABF$11,MATCH(UsagePerHour!$B$68,Usage!$C$5:$C$11,0),MATCH(UsagePerHour!ID$4,Usage!$D$3:$ABF$3,0)),"")</f>
        <v>0.27486295428117907</v>
      </c>
      <c r="IE78" s="27">
        <f>IFERROR(INDEX(Sales!$D$5:$ABF$18,MATCH(UsagePerHour!$B78,Sales!$C$5:$C$18,0),MATCH(UsagePerHour!IE$4,Sales!$D$3:$ABF$3,0))/IE$2*INDEX(Usage!$D$5:$ABF$11,MATCH(UsagePerHour!$B$68,Usage!$C$5:$C$11,0),MATCH(UsagePerHour!IE$4,Usage!$D$3:$ABF$3,0)),"")</f>
        <v>0.26319560890282889</v>
      </c>
      <c r="IF78" s="27">
        <f>IFERROR(INDEX(Sales!$D$5:$ABF$18,MATCH(UsagePerHour!$B78,Sales!$C$5:$C$18,0),MATCH(UsagePerHour!IF$4,Sales!$D$3:$ABF$3,0))/IF$2*INDEX(Usage!$D$5:$ABF$11,MATCH(UsagePerHour!$B$68,Usage!$C$5:$C$11,0),MATCH(UsagePerHour!IF$4,Usage!$D$3:$ABF$3,0)),"")</f>
        <v>0.40872381173821526</v>
      </c>
      <c r="IG78" s="27">
        <f>IFERROR(INDEX(Sales!$D$5:$ABF$18,MATCH(UsagePerHour!$B78,Sales!$C$5:$C$18,0),MATCH(UsagePerHour!IG$4,Sales!$D$3:$ABF$3,0))/IG$2*INDEX(Usage!$D$5:$ABF$11,MATCH(UsagePerHour!$B$68,Usage!$C$5:$C$11,0),MATCH(UsagePerHour!IG$4,Usage!$D$3:$ABF$3,0)),"")</f>
        <v>0.30637036372158893</v>
      </c>
      <c r="IH78" s="27">
        <f>IFERROR(INDEX(Sales!$D$5:$ABF$18,MATCH(UsagePerHour!$B78,Sales!$C$5:$C$18,0),MATCH(UsagePerHour!IH$4,Sales!$D$3:$ABF$3,0))/IH$2*INDEX(Usage!$D$5:$ABF$11,MATCH(UsagePerHour!$B$68,Usage!$C$5:$C$11,0),MATCH(UsagePerHour!IH$4,Usage!$D$3:$ABF$3,0)),"")</f>
        <v>0.33348963043178936</v>
      </c>
      <c r="II78" s="27">
        <f>IFERROR(INDEX(Sales!$D$5:$ABF$18,MATCH(UsagePerHour!$B78,Sales!$C$5:$C$18,0),MATCH(UsagePerHour!II$4,Sales!$D$3:$ABF$3,0))/II$2*INDEX(Usage!$D$5:$ABF$11,MATCH(UsagePerHour!$B$68,Usage!$C$5:$C$11,0),MATCH(UsagePerHour!II$4,Usage!$D$3:$ABF$3,0)),"")</f>
        <v>0.84664465722071747</v>
      </c>
      <c r="IJ78" s="27">
        <f>IFERROR(INDEX(Sales!$D$5:$ABF$18,MATCH(UsagePerHour!$B78,Sales!$C$5:$C$18,0),MATCH(UsagePerHour!IJ$4,Sales!$D$3:$ABF$3,0))/IJ$2*INDEX(Usage!$D$5:$ABF$11,MATCH(UsagePerHour!$B$68,Usage!$C$5:$C$11,0),MATCH(UsagePerHour!IJ$4,Usage!$D$3:$ABF$3,0)),"")</f>
        <v>0.2559864378046196</v>
      </c>
      <c r="IK78" s="27">
        <f>IFERROR(INDEX(Sales!$D$5:$ABF$18,MATCH(UsagePerHour!$B78,Sales!$C$5:$C$18,0),MATCH(UsagePerHour!IK$4,Sales!$D$3:$ABF$3,0))/IK$2*INDEX(Usage!$D$5:$ABF$11,MATCH(UsagePerHour!$B$68,Usage!$C$5:$C$11,0),MATCH(UsagePerHour!IK$4,Usage!$D$3:$ABF$3,0)),"")</f>
        <v>0.74176142542695822</v>
      </c>
      <c r="IL78" s="27">
        <f>IFERROR(INDEX(Sales!$D$5:$ABF$18,MATCH(UsagePerHour!$B78,Sales!$C$5:$C$18,0),MATCH(UsagePerHour!IL$4,Sales!$D$3:$ABF$3,0))/IL$2*INDEX(Usage!$D$5:$ABF$11,MATCH(UsagePerHour!$B$68,Usage!$C$5:$C$11,0),MATCH(UsagePerHour!IL$4,Usage!$D$3:$ABF$3,0)),"")</f>
        <v>0.28807894064798645</v>
      </c>
      <c r="IM78" s="27">
        <f>IFERROR(INDEX(Sales!$D$5:$ABF$18,MATCH(UsagePerHour!$B78,Sales!$C$5:$C$18,0),MATCH(UsagePerHour!IM$4,Sales!$D$3:$ABF$3,0))/IM$2*INDEX(Usage!$D$5:$ABF$11,MATCH(UsagePerHour!$B$68,Usage!$C$5:$C$11,0),MATCH(UsagePerHour!IM$4,Usage!$D$3:$ABF$3,0)),"")</f>
        <v>0.46008780204475741</v>
      </c>
      <c r="IN78" s="27">
        <f>IFERROR(INDEX(Sales!$D$5:$ABF$18,MATCH(UsagePerHour!$B78,Sales!$C$5:$C$18,0),MATCH(UsagePerHour!IN$4,Sales!$D$3:$ABF$3,0))/IN$2*INDEX(Usage!$D$5:$ABF$11,MATCH(UsagePerHour!$B$68,Usage!$C$5:$C$11,0),MATCH(UsagePerHour!IN$4,Usage!$D$3:$ABF$3,0)),"")</f>
        <v>0.60785104364326381</v>
      </c>
      <c r="IO78" s="27">
        <f>IFERROR(INDEX(Sales!$D$5:$ABF$18,MATCH(UsagePerHour!$B78,Sales!$C$5:$C$18,0),MATCH(UsagePerHour!IO$4,Sales!$D$3:$ABF$3,0))/IO$2*INDEX(Usage!$D$5:$ABF$11,MATCH(UsagePerHour!$B$68,Usage!$C$5:$C$11,0),MATCH(UsagePerHour!IO$4,Usage!$D$3:$ABF$3,0)),"")</f>
        <v>0.43552885068775515</v>
      </c>
      <c r="IP78" s="27">
        <f>IFERROR(INDEX(Sales!$D$5:$ABF$18,MATCH(UsagePerHour!$B78,Sales!$C$5:$C$18,0),MATCH(UsagePerHour!IP$4,Sales!$D$3:$ABF$3,0))/IP$2*INDEX(Usage!$D$5:$ABF$11,MATCH(UsagePerHour!$B$68,Usage!$C$5:$C$11,0),MATCH(UsagePerHour!IP$4,Usage!$D$3:$ABF$3,0)),"")</f>
        <v>0.50668217672315197</v>
      </c>
      <c r="IQ78" s="27">
        <f>IFERROR(INDEX(Sales!$D$5:$ABF$18,MATCH(UsagePerHour!$B78,Sales!$C$5:$C$18,0),MATCH(UsagePerHour!IQ$4,Sales!$D$3:$ABF$3,0))/IQ$2*INDEX(Usage!$D$5:$ABF$11,MATCH(UsagePerHour!$B$68,Usage!$C$5:$C$11,0),MATCH(UsagePerHour!IQ$4,Usage!$D$3:$ABF$3,0)),"")</f>
        <v>0.13263141183941296</v>
      </c>
      <c r="IR78" s="27">
        <f>IFERROR(INDEX(Sales!$D$5:$ABF$18,MATCH(UsagePerHour!$B78,Sales!$C$5:$C$18,0),MATCH(UsagePerHour!IR$4,Sales!$D$3:$ABF$3,0))/IR$2*INDEX(Usage!$D$5:$ABF$11,MATCH(UsagePerHour!$B$68,Usage!$C$5:$C$11,0),MATCH(UsagePerHour!IR$4,Usage!$D$3:$ABF$3,0)),"")</f>
        <v>0.26744906986824374</v>
      </c>
      <c r="IS78" s="27">
        <f>IFERROR(INDEX(Sales!$D$5:$ABF$18,MATCH(UsagePerHour!$B78,Sales!$C$5:$C$18,0),MATCH(UsagePerHour!IS$4,Sales!$D$3:$ABF$3,0))/IS$2*INDEX(Usage!$D$5:$ABF$11,MATCH(UsagePerHour!$B$68,Usage!$C$5:$C$11,0),MATCH(UsagePerHour!IS$4,Usage!$D$3:$ABF$3,0)),"")</f>
        <v>0.16035861691014028</v>
      </c>
      <c r="IT78" s="27">
        <f>IFERROR(INDEX(Sales!$D$5:$ABF$18,MATCH(UsagePerHour!$B78,Sales!$C$5:$C$18,0),MATCH(UsagePerHour!IT$4,Sales!$D$3:$ABF$3,0))/IT$2*INDEX(Usage!$D$5:$ABF$11,MATCH(UsagePerHour!$B$68,Usage!$C$5:$C$11,0),MATCH(UsagePerHour!IT$4,Usage!$D$3:$ABF$3,0)),"")</f>
        <v>0.35055939299085837</v>
      </c>
      <c r="IU78" s="27">
        <f>IFERROR(INDEX(Sales!$D$5:$ABF$18,MATCH(UsagePerHour!$B78,Sales!$C$5:$C$18,0),MATCH(UsagePerHour!IU$4,Sales!$D$3:$ABF$3,0))/IU$2*INDEX(Usage!$D$5:$ABF$11,MATCH(UsagePerHour!$B$68,Usage!$C$5:$C$11,0),MATCH(UsagePerHour!IU$4,Usage!$D$3:$ABF$3,0)),"")</f>
        <v>0.26244649220842209</v>
      </c>
      <c r="IV78" s="27">
        <f>IFERROR(INDEX(Sales!$D$5:$ABF$18,MATCH(UsagePerHour!$B78,Sales!$C$5:$C$18,0),MATCH(UsagePerHour!IV$4,Sales!$D$3:$ABF$3,0))/IV$2*INDEX(Usage!$D$5:$ABF$11,MATCH(UsagePerHour!$B$68,Usage!$C$5:$C$11,0),MATCH(UsagePerHour!IV$4,Usage!$D$3:$ABF$3,0)),"")</f>
        <v>0.24548157345744948</v>
      </c>
      <c r="IW78" s="27">
        <f>IFERROR(INDEX(Sales!$D$5:$ABF$18,MATCH(UsagePerHour!$B78,Sales!$C$5:$C$18,0),MATCH(UsagePerHour!IW$4,Sales!$D$3:$ABF$3,0))/IW$2*INDEX(Usage!$D$5:$ABF$11,MATCH(UsagePerHour!$B$68,Usage!$C$5:$C$11,0),MATCH(UsagePerHour!IW$4,Usage!$D$3:$ABF$3,0)),"")</f>
        <v>1.6195253254505144</v>
      </c>
      <c r="IX78" s="27">
        <f>IFERROR(INDEX(Sales!$D$5:$ABF$18,MATCH(UsagePerHour!$B78,Sales!$C$5:$C$18,0),MATCH(UsagePerHour!IX$4,Sales!$D$3:$ABF$3,0))/IX$2*INDEX(Usage!$D$5:$ABF$11,MATCH(UsagePerHour!$B$68,Usage!$C$5:$C$11,0),MATCH(UsagePerHour!IX$4,Usage!$D$3:$ABF$3,0)),"")</f>
        <v>0.31811482670800573</v>
      </c>
      <c r="IY78" s="27">
        <f>IFERROR(INDEX(Sales!$D$5:$ABF$18,MATCH(UsagePerHour!$B78,Sales!$C$5:$C$18,0),MATCH(UsagePerHour!IY$4,Sales!$D$3:$ABF$3,0))/IY$2*INDEX(Usage!$D$5:$ABF$11,MATCH(UsagePerHour!$B$68,Usage!$C$5:$C$11,0),MATCH(UsagePerHour!IY$4,Usage!$D$3:$ABF$3,0)),"")</f>
        <v>0.45396738263173009</v>
      </c>
      <c r="IZ78" s="27">
        <f>IFERROR(INDEX(Sales!$D$5:$ABF$18,MATCH(UsagePerHour!$B78,Sales!$C$5:$C$18,0),MATCH(UsagePerHour!IZ$4,Sales!$D$3:$ABF$3,0))/IZ$2*INDEX(Usage!$D$5:$ABF$11,MATCH(UsagePerHour!$B$68,Usage!$C$5:$C$11,0),MATCH(UsagePerHour!IZ$4,Usage!$D$3:$ABF$3,0)),"")</f>
        <v>0.24641945791857284</v>
      </c>
      <c r="JA78" s="27">
        <f>IFERROR(INDEX(Sales!$D$5:$ABF$18,MATCH(UsagePerHour!$B78,Sales!$C$5:$C$18,0),MATCH(UsagePerHour!JA$4,Sales!$D$3:$ABF$3,0))/JA$2*INDEX(Usage!$D$5:$ABF$11,MATCH(UsagePerHour!$B$68,Usage!$C$5:$C$11,0),MATCH(UsagePerHour!JA$4,Usage!$D$3:$ABF$3,0)),"")</f>
        <v>0.2270494720092579</v>
      </c>
      <c r="JB78" s="27">
        <f>IFERROR(INDEX(Sales!$D$5:$ABF$18,MATCH(UsagePerHour!$B78,Sales!$C$5:$C$18,0),MATCH(UsagePerHour!JB$4,Sales!$D$3:$ABF$3,0))/JB$2*INDEX(Usage!$D$5:$ABF$11,MATCH(UsagePerHour!$B$68,Usage!$C$5:$C$11,0),MATCH(UsagePerHour!JB$4,Usage!$D$3:$ABF$3,0)),"")</f>
        <v>0.25752061447676949</v>
      </c>
      <c r="JC78" s="27">
        <f>IFERROR(INDEX(Sales!$D$5:$ABF$18,MATCH(UsagePerHour!$B78,Sales!$C$5:$C$18,0),MATCH(UsagePerHour!JC$4,Sales!$D$3:$ABF$3,0))/JC$2*INDEX(Usage!$D$5:$ABF$11,MATCH(UsagePerHour!$B$68,Usage!$C$5:$C$11,0),MATCH(UsagePerHour!JC$4,Usage!$D$3:$ABF$3,0)),"")</f>
        <v>1.1206187640765317</v>
      </c>
      <c r="JD78" s="27">
        <f>IFERROR(INDEX(Sales!$D$5:$ABF$18,MATCH(UsagePerHour!$B78,Sales!$C$5:$C$18,0),MATCH(UsagePerHour!JD$4,Sales!$D$3:$ABF$3,0))/JD$2*INDEX(Usage!$D$5:$ABF$11,MATCH(UsagePerHour!$B$68,Usage!$C$5:$C$11,0),MATCH(UsagePerHour!JD$4,Usage!$D$3:$ABF$3,0)),"")</f>
        <v>0.79420544775235002</v>
      </c>
      <c r="JE78" s="27">
        <f>IFERROR(INDEX(Sales!$D$5:$ABF$18,MATCH(UsagePerHour!$B78,Sales!$C$5:$C$18,0),MATCH(UsagePerHour!JE$4,Sales!$D$3:$ABF$3,0))/JE$2*INDEX(Usage!$D$5:$ABF$11,MATCH(UsagePerHour!$B$68,Usage!$C$5:$C$11,0),MATCH(UsagePerHour!JE$4,Usage!$D$3:$ABF$3,0)),"")</f>
        <v>0.23933482945922668</v>
      </c>
      <c r="JF78" s="27">
        <f>IFERROR(INDEX(Sales!$D$5:$ABF$18,MATCH(UsagePerHour!$B78,Sales!$C$5:$C$18,0),MATCH(UsagePerHour!JF$4,Sales!$D$3:$ABF$3,0))/JF$2*INDEX(Usage!$D$5:$ABF$11,MATCH(UsagePerHour!$B$68,Usage!$C$5:$C$11,0),MATCH(UsagePerHour!JF$4,Usage!$D$3:$ABF$3,0)),"")</f>
        <v>0.11819277607833446</v>
      </c>
      <c r="JG78" s="27">
        <f>IFERROR(INDEX(Sales!$D$5:$ABF$18,MATCH(UsagePerHour!$B78,Sales!$C$5:$C$18,0),MATCH(UsagePerHour!JG$4,Sales!$D$3:$ABF$3,0))/JG$2*INDEX(Usage!$D$5:$ABF$11,MATCH(UsagePerHour!$B$68,Usage!$C$5:$C$11,0),MATCH(UsagePerHour!JG$4,Usage!$D$3:$ABF$3,0)),"")</f>
        <v>0.39780722989696782</v>
      </c>
      <c r="JH78" s="27">
        <f>IFERROR(INDEX(Sales!$D$5:$ABF$18,MATCH(UsagePerHour!$B78,Sales!$C$5:$C$18,0),MATCH(UsagePerHour!JH$4,Sales!$D$3:$ABF$3,0))/JH$2*INDEX(Usage!$D$5:$ABF$11,MATCH(UsagePerHour!$B$68,Usage!$C$5:$C$11,0),MATCH(UsagePerHour!JH$4,Usage!$D$3:$ABF$3,0)),"")</f>
        <v>0.80529106801465988</v>
      </c>
      <c r="JI78" s="27">
        <f>IFERROR(INDEX(Sales!$D$5:$ABF$18,MATCH(UsagePerHour!$B78,Sales!$C$5:$C$18,0),MATCH(UsagePerHour!JI$4,Sales!$D$3:$ABF$3,0))/JI$2*INDEX(Usage!$D$5:$ABF$11,MATCH(UsagePerHour!$B$68,Usage!$C$5:$C$11,0),MATCH(UsagePerHour!JI$4,Usage!$D$3:$ABF$3,0)),"")</f>
        <v>0.40451404146526587</v>
      </c>
      <c r="JJ78" s="27">
        <f>IFERROR(INDEX(Sales!$D$5:$ABF$18,MATCH(UsagePerHour!$B78,Sales!$C$5:$C$18,0),MATCH(UsagePerHour!JJ$4,Sales!$D$3:$ABF$3,0))/JJ$2*INDEX(Usage!$D$5:$ABF$11,MATCH(UsagePerHour!$B$68,Usage!$C$5:$C$11,0),MATCH(UsagePerHour!JJ$4,Usage!$D$3:$ABF$3,0)),"")</f>
        <v>0.70814790305236164</v>
      </c>
      <c r="JK78" s="27">
        <f>IFERROR(INDEX(Sales!$D$5:$ABF$18,MATCH(UsagePerHour!$B78,Sales!$C$5:$C$18,0),MATCH(UsagePerHour!JK$4,Sales!$D$3:$ABF$3,0))/JK$2*INDEX(Usage!$D$5:$ABF$11,MATCH(UsagePerHour!$B$68,Usage!$C$5:$C$11,0),MATCH(UsagePerHour!JK$4,Usage!$D$3:$ABF$3,0)),"")</f>
        <v>0.54024030559787461</v>
      </c>
      <c r="JL78" s="27">
        <f>IFERROR(INDEX(Sales!$D$5:$ABF$18,MATCH(UsagePerHour!$B78,Sales!$C$5:$C$18,0),MATCH(UsagePerHour!JL$4,Sales!$D$3:$ABF$3,0))/JL$2*INDEX(Usage!$D$5:$ABF$11,MATCH(UsagePerHour!$B$68,Usage!$C$5:$C$11,0),MATCH(UsagePerHour!JL$4,Usage!$D$3:$ABF$3,0)),"")</f>
        <v>0.20906096003420474</v>
      </c>
      <c r="JM78" s="27">
        <f>IFERROR(INDEX(Sales!$D$5:$ABF$18,MATCH(UsagePerHour!$B78,Sales!$C$5:$C$18,0),MATCH(UsagePerHour!JM$4,Sales!$D$3:$ABF$3,0))/JM$2*INDEX(Usage!$D$5:$ABF$11,MATCH(UsagePerHour!$B$68,Usage!$C$5:$C$11,0),MATCH(UsagePerHour!JM$4,Usage!$D$3:$ABF$3,0)),"")</f>
        <v>0.192612385117469</v>
      </c>
      <c r="JN78" s="27">
        <f>IFERROR(INDEX(Sales!$D$5:$ABF$18,MATCH(UsagePerHour!$B78,Sales!$C$5:$C$18,0),MATCH(UsagePerHour!JN$4,Sales!$D$3:$ABF$3,0))/JN$2*INDEX(Usage!$D$5:$ABF$11,MATCH(UsagePerHour!$B$68,Usage!$C$5:$C$11,0),MATCH(UsagePerHour!JN$4,Usage!$D$3:$ABF$3,0)),"")</f>
        <v>0.55681563144486235</v>
      </c>
      <c r="JO78" s="27">
        <f>IFERROR(INDEX(Sales!$D$5:$ABF$18,MATCH(UsagePerHour!$B78,Sales!$C$5:$C$18,0),MATCH(UsagePerHour!JO$4,Sales!$D$3:$ABF$3,0))/JO$2*INDEX(Usage!$D$5:$ABF$11,MATCH(UsagePerHour!$B$68,Usage!$C$5:$C$11,0),MATCH(UsagePerHour!JO$4,Usage!$D$3:$ABF$3,0)),"")</f>
        <v>0.51331710691144516</v>
      </c>
      <c r="JP78" s="27">
        <f>IFERROR(INDEX(Sales!$D$5:$ABF$18,MATCH(UsagePerHour!$B78,Sales!$C$5:$C$18,0),MATCH(UsagePerHour!JP$4,Sales!$D$3:$ABF$3,0))/JP$2*INDEX(Usage!$D$5:$ABF$11,MATCH(UsagePerHour!$B$68,Usage!$C$5:$C$11,0),MATCH(UsagePerHour!JP$4,Usage!$D$3:$ABF$3,0)),"")</f>
        <v>0.18019269459019541</v>
      </c>
      <c r="JQ78" s="27">
        <f>IFERROR(INDEX(Sales!$D$5:$ABF$18,MATCH(UsagePerHour!$B78,Sales!$C$5:$C$18,0),MATCH(UsagePerHour!JQ$4,Sales!$D$3:$ABF$3,0))/JQ$2*INDEX(Usage!$D$5:$ABF$11,MATCH(UsagePerHour!$B$68,Usage!$C$5:$C$11,0),MATCH(UsagePerHour!JQ$4,Usage!$D$3:$ABF$3,0)),"")</f>
        <v>0.80517585988045504</v>
      </c>
      <c r="JR78" s="27">
        <f>IFERROR(INDEX(Sales!$D$5:$ABF$18,MATCH(UsagePerHour!$B78,Sales!$C$5:$C$18,0),MATCH(UsagePerHour!JR$4,Sales!$D$3:$ABF$3,0))/JR$2*INDEX(Usage!$D$5:$ABF$11,MATCH(UsagePerHour!$B$68,Usage!$C$5:$C$11,0),MATCH(UsagePerHour!JR$4,Usage!$D$3:$ABF$3,0)),"")</f>
        <v>0.61495228192654761</v>
      </c>
      <c r="JS78" s="27">
        <f>IFERROR(INDEX(Sales!$D$5:$ABF$18,MATCH(UsagePerHour!$B78,Sales!$C$5:$C$18,0),MATCH(UsagePerHour!JS$4,Sales!$D$3:$ABF$3,0))/JS$2*INDEX(Usage!$D$5:$ABF$11,MATCH(UsagePerHour!$B$68,Usage!$C$5:$C$11,0),MATCH(UsagePerHour!JS$4,Usage!$D$3:$ABF$3,0)),"")</f>
        <v>0.20699916638125457</v>
      </c>
      <c r="JT78" s="27">
        <f>IFERROR(INDEX(Sales!$D$5:$ABF$18,MATCH(UsagePerHour!$B78,Sales!$C$5:$C$18,0),MATCH(UsagePerHour!JT$4,Sales!$D$3:$ABF$3,0))/JT$2*INDEX(Usage!$D$5:$ABF$11,MATCH(UsagePerHour!$B$68,Usage!$C$5:$C$11,0),MATCH(UsagePerHour!JT$4,Usage!$D$3:$ABF$3,0)),"")</f>
        <v>0.25717605607406574</v>
      </c>
      <c r="JU78" s="27">
        <f>IFERROR(INDEX(Sales!$D$5:$ABF$18,MATCH(UsagePerHour!$B78,Sales!$C$5:$C$18,0),MATCH(UsagePerHour!JU$4,Sales!$D$3:$ABF$3,0))/JU$2*INDEX(Usage!$D$5:$ABF$11,MATCH(UsagePerHour!$B$68,Usage!$C$5:$C$11,0),MATCH(UsagePerHour!JU$4,Usage!$D$3:$ABF$3,0)),"")</f>
        <v>0.2948870286687903</v>
      </c>
      <c r="JV78" s="27">
        <f>IFERROR(INDEX(Sales!$D$5:$ABF$18,MATCH(UsagePerHour!$B78,Sales!$C$5:$C$18,0),MATCH(UsagePerHour!JV$4,Sales!$D$3:$ABF$3,0))/JV$2*INDEX(Usage!$D$5:$ABF$11,MATCH(UsagePerHour!$B$68,Usage!$C$5:$C$11,0),MATCH(UsagePerHour!JV$4,Usage!$D$3:$ABF$3,0)),"")</f>
        <v>0.43503057424355684</v>
      </c>
      <c r="JW78" s="27">
        <f>IFERROR(INDEX(Sales!$D$5:$ABF$18,MATCH(UsagePerHour!$B78,Sales!$C$5:$C$18,0),MATCH(UsagePerHour!JW$4,Sales!$D$3:$ABF$3,0))/JW$2*INDEX(Usage!$D$5:$ABF$11,MATCH(UsagePerHour!$B$68,Usage!$C$5:$C$11,0),MATCH(UsagePerHour!JW$4,Usage!$D$3:$ABF$3,0)),"")</f>
        <v>0.34030431697625535</v>
      </c>
      <c r="JX78" s="27">
        <f>IFERROR(INDEX(Sales!$D$5:$ABF$18,MATCH(UsagePerHour!$B78,Sales!$C$5:$C$18,0),MATCH(UsagePerHour!JX$4,Sales!$D$3:$ABF$3,0))/JX$2*INDEX(Usage!$D$5:$ABF$11,MATCH(UsagePerHour!$B$68,Usage!$C$5:$C$11,0),MATCH(UsagePerHour!JX$4,Usage!$D$3:$ABF$3,0)),"")</f>
        <v>0.6494610862092004</v>
      </c>
      <c r="JY78" s="27">
        <f>IFERROR(INDEX(Sales!$D$5:$ABF$18,MATCH(UsagePerHour!$B78,Sales!$C$5:$C$18,0),MATCH(UsagePerHour!JY$4,Sales!$D$3:$ABF$3,0))/JY$2*INDEX(Usage!$D$5:$ABF$11,MATCH(UsagePerHour!$B$68,Usage!$C$5:$C$11,0),MATCH(UsagePerHour!JY$4,Usage!$D$3:$ABF$3,0)),"")</f>
        <v>0.83068249453159471</v>
      </c>
      <c r="JZ78" s="27">
        <f>IFERROR(INDEX(Sales!$D$5:$ABF$18,MATCH(UsagePerHour!$B78,Sales!$C$5:$C$18,0),MATCH(UsagePerHour!JZ$4,Sales!$D$3:$ABF$3,0))/JZ$2*INDEX(Usage!$D$5:$ABF$11,MATCH(UsagePerHour!$B$68,Usage!$C$5:$C$11,0),MATCH(UsagePerHour!JZ$4,Usage!$D$3:$ABF$3,0)),"")</f>
        <v>0.29248428600717069</v>
      </c>
      <c r="KA78" s="27">
        <f>IFERROR(INDEX(Sales!$D$5:$ABF$18,MATCH(UsagePerHour!$B78,Sales!$C$5:$C$18,0),MATCH(UsagePerHour!KA$4,Sales!$D$3:$ABF$3,0))/KA$2*INDEX(Usage!$D$5:$ABF$11,MATCH(UsagePerHour!$B$68,Usage!$C$5:$C$11,0),MATCH(UsagePerHour!KA$4,Usage!$D$3:$ABF$3,0)),"")</f>
        <v>0.28300151555121061</v>
      </c>
      <c r="KB78" s="27">
        <f>IFERROR(INDEX(Sales!$D$5:$ABF$18,MATCH(UsagePerHour!$B78,Sales!$C$5:$C$18,0),MATCH(UsagePerHour!KB$4,Sales!$D$3:$ABF$3,0))/KB$2*INDEX(Usage!$D$5:$ABF$11,MATCH(UsagePerHour!$B$68,Usage!$C$5:$C$11,0),MATCH(UsagePerHour!KB$4,Usage!$D$3:$ABF$3,0)),"")</f>
        <v>0.24902275800691173</v>
      </c>
      <c r="KC78" s="27">
        <f>IFERROR(INDEX(Sales!$D$5:$ABF$18,MATCH(UsagePerHour!$B78,Sales!$C$5:$C$18,0),MATCH(UsagePerHour!KC$4,Sales!$D$3:$ABF$3,0))/KC$2*INDEX(Usage!$D$5:$ABF$11,MATCH(UsagePerHour!$B$68,Usage!$C$5:$C$11,0),MATCH(UsagePerHour!KC$4,Usage!$D$3:$ABF$3,0)),"")</f>
        <v>0.46314286794736048</v>
      </c>
      <c r="KD78" s="27">
        <f>IFERROR(INDEX(Sales!$D$5:$ABF$18,MATCH(UsagePerHour!$B78,Sales!$C$5:$C$18,0),MATCH(UsagePerHour!KD$4,Sales!$D$3:$ABF$3,0))/KD$2*INDEX(Usage!$D$5:$ABF$11,MATCH(UsagePerHour!$B$68,Usage!$C$5:$C$11,0),MATCH(UsagePerHour!KD$4,Usage!$D$3:$ABF$3,0)),"")</f>
        <v>0.2987707693980115</v>
      </c>
      <c r="KE78" s="27">
        <f>IFERROR(INDEX(Sales!$D$5:$ABF$18,MATCH(UsagePerHour!$B78,Sales!$C$5:$C$18,0),MATCH(UsagePerHour!KE$4,Sales!$D$3:$ABF$3,0))/KE$2*INDEX(Usage!$D$5:$ABF$11,MATCH(UsagePerHour!$B$68,Usage!$C$5:$C$11,0),MATCH(UsagePerHour!KE$4,Usage!$D$3:$ABF$3,0)),"")</f>
        <v>0.8914941417072163</v>
      </c>
      <c r="KF78" s="27">
        <f>IFERROR(INDEX(Sales!$D$5:$ABF$18,MATCH(UsagePerHour!$B78,Sales!$C$5:$C$18,0),MATCH(UsagePerHour!KF$4,Sales!$D$3:$ABF$3,0))/KF$2*INDEX(Usage!$D$5:$ABF$11,MATCH(UsagePerHour!$B$68,Usage!$C$5:$C$11,0),MATCH(UsagePerHour!KF$4,Usage!$D$3:$ABF$3,0)),"")</f>
        <v>0.63398771660451858</v>
      </c>
      <c r="KG78" s="27">
        <f>IFERROR(INDEX(Sales!$D$5:$ABF$18,MATCH(UsagePerHour!$B78,Sales!$C$5:$C$18,0),MATCH(UsagePerHour!KG$4,Sales!$D$3:$ABF$3,0))/KG$2*INDEX(Usage!$D$5:$ABF$11,MATCH(UsagePerHour!$B$68,Usage!$C$5:$C$11,0),MATCH(UsagePerHour!KG$4,Usage!$D$3:$ABF$3,0)),"")</f>
        <v>0.12819361974972499</v>
      </c>
      <c r="KH78" s="27">
        <f>IFERROR(INDEX(Sales!$D$5:$ABF$18,MATCH(UsagePerHour!$B78,Sales!$C$5:$C$18,0),MATCH(UsagePerHour!KH$4,Sales!$D$3:$ABF$3,0))/KH$2*INDEX(Usage!$D$5:$ABF$11,MATCH(UsagePerHour!$B$68,Usage!$C$5:$C$11,0),MATCH(UsagePerHour!KH$4,Usage!$D$3:$ABF$3,0)),"")</f>
        <v>0.1902059875284452</v>
      </c>
      <c r="KI78" s="27">
        <f>IFERROR(INDEX(Sales!$D$5:$ABF$18,MATCH(UsagePerHour!$B78,Sales!$C$5:$C$18,0),MATCH(UsagePerHour!KI$4,Sales!$D$3:$ABF$3,0))/KI$2*INDEX(Usage!$D$5:$ABF$11,MATCH(UsagePerHour!$B$68,Usage!$C$5:$C$11,0),MATCH(UsagePerHour!KI$4,Usage!$D$3:$ABF$3,0)),"")</f>
        <v>0.17756625113514404</v>
      </c>
      <c r="KJ78" s="27">
        <f>IFERROR(INDEX(Sales!$D$5:$ABF$18,MATCH(UsagePerHour!$B78,Sales!$C$5:$C$18,0),MATCH(UsagePerHour!KJ$4,Sales!$D$3:$ABF$3,0))/KJ$2*INDEX(Usage!$D$5:$ABF$11,MATCH(UsagePerHour!$B$68,Usage!$C$5:$C$11,0),MATCH(UsagePerHour!KJ$4,Usage!$D$3:$ABF$3,0)),"")</f>
        <v>0.24182752976632324</v>
      </c>
      <c r="KK78" s="27">
        <f>IFERROR(INDEX(Sales!$D$5:$ABF$18,MATCH(UsagePerHour!$B78,Sales!$C$5:$C$18,0),MATCH(UsagePerHour!KK$4,Sales!$D$3:$ABF$3,0))/KK$2*INDEX(Usage!$D$5:$ABF$11,MATCH(UsagePerHour!$B$68,Usage!$C$5:$C$11,0),MATCH(UsagePerHour!KK$4,Usage!$D$3:$ABF$3,0)),"")</f>
        <v>0.32895548888425397</v>
      </c>
      <c r="KL78" s="27">
        <f>IFERROR(INDEX(Sales!$D$5:$ABF$18,MATCH(UsagePerHour!$B78,Sales!$C$5:$C$18,0),MATCH(UsagePerHour!KL$4,Sales!$D$3:$ABF$3,0))/KL$2*INDEX(Usage!$D$5:$ABF$11,MATCH(UsagePerHour!$B$68,Usage!$C$5:$C$11,0),MATCH(UsagePerHour!KL$4,Usage!$D$3:$ABF$3,0)),"")</f>
        <v>0.47347357691926556</v>
      </c>
      <c r="KM78" s="27">
        <f>IFERROR(INDEX(Sales!$D$5:$ABF$18,MATCH(UsagePerHour!$B78,Sales!$C$5:$C$18,0),MATCH(UsagePerHour!KM$4,Sales!$D$3:$ABF$3,0))/KM$2*INDEX(Usage!$D$5:$ABF$11,MATCH(UsagePerHour!$B$68,Usage!$C$5:$C$11,0),MATCH(UsagePerHour!KM$4,Usage!$D$3:$ABF$3,0)),"")</f>
        <v>0.52596860096773068</v>
      </c>
      <c r="KN78" s="27">
        <f>IFERROR(INDEX(Sales!$D$5:$ABF$18,MATCH(UsagePerHour!$B78,Sales!$C$5:$C$18,0),MATCH(UsagePerHour!KN$4,Sales!$D$3:$ABF$3,0))/KN$2*INDEX(Usage!$D$5:$ABF$11,MATCH(UsagePerHour!$B$68,Usage!$C$5:$C$11,0),MATCH(UsagePerHour!KN$4,Usage!$D$3:$ABF$3,0)),"")</f>
        <v>0.20235430138911717</v>
      </c>
      <c r="KO78" s="27">
        <f>IFERROR(INDEX(Sales!$D$5:$ABF$18,MATCH(UsagePerHour!$B78,Sales!$C$5:$C$18,0),MATCH(UsagePerHour!KO$4,Sales!$D$3:$ABF$3,0))/KO$2*INDEX(Usage!$D$5:$ABF$11,MATCH(UsagePerHour!$B$68,Usage!$C$5:$C$11,0),MATCH(UsagePerHour!KO$4,Usage!$D$3:$ABF$3,0)),"")</f>
        <v>0.11577326778150146</v>
      </c>
      <c r="KP78" s="27">
        <f>IFERROR(INDEX(Sales!$D$5:$ABF$18,MATCH(UsagePerHour!$B78,Sales!$C$5:$C$18,0),MATCH(UsagePerHour!KP$4,Sales!$D$3:$ABF$3,0))/KP$2*INDEX(Usage!$D$5:$ABF$11,MATCH(UsagePerHour!$B$68,Usage!$C$5:$C$11,0),MATCH(UsagePerHour!KP$4,Usage!$D$3:$ABF$3,0)),"")</f>
        <v>0.36106492257216721</v>
      </c>
      <c r="KQ78" s="27">
        <f>IFERROR(INDEX(Sales!$D$5:$ABF$18,MATCH(UsagePerHour!$B78,Sales!$C$5:$C$18,0),MATCH(UsagePerHour!KQ$4,Sales!$D$3:$ABF$3,0))/KQ$2*INDEX(Usage!$D$5:$ABF$11,MATCH(UsagePerHour!$B$68,Usage!$C$5:$C$11,0),MATCH(UsagePerHour!KQ$4,Usage!$D$3:$ABF$3,0)),"")</f>
        <v>0.46998718755785968</v>
      </c>
      <c r="KR78" s="27">
        <f>IFERROR(INDEX(Sales!$D$5:$ABF$18,MATCH(UsagePerHour!$B78,Sales!$C$5:$C$18,0),MATCH(UsagePerHour!KR$4,Sales!$D$3:$ABF$3,0))/KR$2*INDEX(Usage!$D$5:$ABF$11,MATCH(UsagePerHour!$B$68,Usage!$C$5:$C$11,0),MATCH(UsagePerHour!KR$4,Usage!$D$3:$ABF$3,0)),"")</f>
        <v>0.55025465411754437</v>
      </c>
      <c r="KS78" s="27">
        <f>IFERROR(INDEX(Sales!$D$5:$ABF$18,MATCH(UsagePerHour!$B78,Sales!$C$5:$C$18,0),MATCH(UsagePerHour!KS$4,Sales!$D$3:$ABF$3,0))/KS$2*INDEX(Usage!$D$5:$ABF$11,MATCH(UsagePerHour!$B$68,Usage!$C$5:$C$11,0),MATCH(UsagePerHour!KS$4,Usage!$D$3:$ABF$3,0)),"")</f>
        <v>0.72019142148174398</v>
      </c>
      <c r="KT78" s="27">
        <f>IFERROR(INDEX(Sales!$D$5:$ABF$18,MATCH(UsagePerHour!$B78,Sales!$C$5:$C$18,0),MATCH(UsagePerHour!KT$4,Sales!$D$3:$ABF$3,0))/KT$2*INDEX(Usage!$D$5:$ABF$11,MATCH(UsagePerHour!$B$68,Usage!$C$5:$C$11,0),MATCH(UsagePerHour!KT$4,Usage!$D$3:$ABF$3,0)),"")</f>
        <v>0.94226612820297084</v>
      </c>
      <c r="KU78" s="27">
        <f>IFERROR(INDEX(Sales!$D$5:$ABF$18,MATCH(UsagePerHour!$B78,Sales!$C$5:$C$18,0),MATCH(UsagePerHour!KU$4,Sales!$D$3:$ABF$3,0))/KU$2*INDEX(Usage!$D$5:$ABF$11,MATCH(UsagePerHour!$B$68,Usage!$C$5:$C$11,0),MATCH(UsagePerHour!KU$4,Usage!$D$3:$ABF$3,0)),"")</f>
        <v>0.12014156680327633</v>
      </c>
      <c r="KV78" s="27">
        <f>IFERROR(INDEX(Sales!$D$5:$ABF$18,MATCH(UsagePerHour!$B78,Sales!$C$5:$C$18,0),MATCH(UsagePerHour!KV$4,Sales!$D$3:$ABF$3,0))/KV$2*INDEX(Usage!$D$5:$ABF$11,MATCH(UsagePerHour!$B$68,Usage!$C$5:$C$11,0),MATCH(UsagePerHour!KV$4,Usage!$D$3:$ABF$3,0)),"")</f>
        <v>0.32529963513055565</v>
      </c>
      <c r="KW78" s="27">
        <f>IFERROR(INDEX(Sales!$D$5:$ABF$18,MATCH(UsagePerHour!$B78,Sales!$C$5:$C$18,0),MATCH(UsagePerHour!KW$4,Sales!$D$3:$ABF$3,0))/KW$2*INDEX(Usage!$D$5:$ABF$11,MATCH(UsagePerHour!$B$68,Usage!$C$5:$C$11,0),MATCH(UsagePerHour!KW$4,Usage!$D$3:$ABF$3,0)),"")</f>
        <v>0.62016751084185784</v>
      </c>
      <c r="KX78" s="27">
        <f>IFERROR(INDEX(Sales!$D$5:$ABF$18,MATCH(UsagePerHour!$B78,Sales!$C$5:$C$18,0),MATCH(UsagePerHour!KX$4,Sales!$D$3:$ABF$3,0))/KX$2*INDEX(Usage!$D$5:$ABF$11,MATCH(UsagePerHour!$B$68,Usage!$C$5:$C$11,0),MATCH(UsagePerHour!KX$4,Usage!$D$3:$ABF$3,0)),"")</f>
        <v>0.20353366075881915</v>
      </c>
      <c r="KY78" s="27">
        <f>IFERROR(INDEX(Sales!$D$5:$ABF$18,MATCH(UsagePerHour!$B78,Sales!$C$5:$C$18,0),MATCH(UsagePerHour!KY$4,Sales!$D$3:$ABF$3,0))/KY$2*INDEX(Usage!$D$5:$ABF$11,MATCH(UsagePerHour!$B$68,Usage!$C$5:$C$11,0),MATCH(UsagePerHour!KY$4,Usage!$D$3:$ABF$3,0)),"")</f>
        <v>0.14247484909456742</v>
      </c>
      <c r="KZ78" s="27">
        <f>IFERROR(INDEX(Sales!$D$5:$ABF$18,MATCH(UsagePerHour!$B78,Sales!$C$5:$C$18,0),MATCH(UsagePerHour!KZ$4,Sales!$D$3:$ABF$3,0))/KZ$2*INDEX(Usage!$D$5:$ABF$11,MATCH(UsagePerHour!$B$68,Usage!$C$5:$C$11,0),MATCH(UsagePerHour!KZ$4,Usage!$D$3:$ABF$3,0)),"")</f>
        <v>0.51545595054095816</v>
      </c>
      <c r="LA78" s="27">
        <f>IFERROR(INDEX(Sales!$D$5:$ABF$18,MATCH(UsagePerHour!$B78,Sales!$C$5:$C$18,0),MATCH(UsagePerHour!LA$4,Sales!$D$3:$ABF$3,0))/LA$2*INDEX(Usage!$D$5:$ABF$11,MATCH(UsagePerHour!$B$68,Usage!$C$5:$C$11,0),MATCH(UsagePerHour!LA$4,Usage!$D$3:$ABF$3,0)),"")</f>
        <v>0.66865293170668749</v>
      </c>
      <c r="LB78" s="27">
        <f>IFERROR(INDEX(Sales!$D$5:$ABF$18,MATCH(UsagePerHour!$B78,Sales!$C$5:$C$18,0),MATCH(UsagePerHour!LB$4,Sales!$D$3:$ABF$3,0))/LB$2*INDEX(Usage!$D$5:$ABF$11,MATCH(UsagePerHour!$B$68,Usage!$C$5:$C$11,0),MATCH(UsagePerHour!LB$4,Usage!$D$3:$ABF$3,0)),"")</f>
        <v>0.29028227871732398</v>
      </c>
      <c r="LC78" s="27">
        <f>IFERROR(INDEX(Sales!$D$5:$ABF$18,MATCH(UsagePerHour!$B78,Sales!$C$5:$C$18,0),MATCH(UsagePerHour!LC$4,Sales!$D$3:$ABF$3,0))/LC$2*INDEX(Usage!$D$5:$ABF$11,MATCH(UsagePerHour!$B$68,Usage!$C$5:$C$11,0),MATCH(UsagePerHour!LC$4,Usage!$D$3:$ABF$3,0)),"")</f>
        <v>0.23932768978881541</v>
      </c>
      <c r="LD78" s="27">
        <f>IFERROR(INDEX(Sales!$D$5:$ABF$18,MATCH(UsagePerHour!$B78,Sales!$C$5:$C$18,0),MATCH(UsagePerHour!LD$4,Sales!$D$3:$ABF$3,0))/LD$2*INDEX(Usage!$D$5:$ABF$11,MATCH(UsagePerHour!$B$68,Usage!$C$5:$C$11,0),MATCH(UsagePerHour!LD$4,Usage!$D$3:$ABF$3,0)),"")</f>
        <v>0.54474824908818331</v>
      </c>
      <c r="LE78" s="27">
        <f>IFERROR(INDEX(Sales!$D$5:$ABF$18,MATCH(UsagePerHour!$B78,Sales!$C$5:$C$18,0),MATCH(UsagePerHour!LE$4,Sales!$D$3:$ABF$3,0))/LE$2*INDEX(Usage!$D$5:$ABF$11,MATCH(UsagePerHour!$B$68,Usage!$C$5:$C$11,0),MATCH(UsagePerHour!LE$4,Usage!$D$3:$ABF$3,0)),"")</f>
        <v>0.17559466496887824</v>
      </c>
      <c r="LF78" s="27">
        <f>IFERROR(INDEX(Sales!$D$5:$ABF$18,MATCH(UsagePerHour!$B78,Sales!$C$5:$C$18,0),MATCH(UsagePerHour!LF$4,Sales!$D$3:$ABF$3,0))/LF$2*INDEX(Usage!$D$5:$ABF$11,MATCH(UsagePerHour!$B$68,Usage!$C$5:$C$11,0),MATCH(UsagePerHour!LF$4,Usage!$D$3:$ABF$3,0)),"")</f>
        <v>0.13440935424274142</v>
      </c>
      <c r="LG78" s="27">
        <f>IFERROR(INDEX(Sales!$D$5:$ABF$18,MATCH(UsagePerHour!$B78,Sales!$C$5:$C$18,0),MATCH(UsagePerHour!LG$4,Sales!$D$3:$ABF$3,0))/LG$2*INDEX(Usage!$D$5:$ABF$11,MATCH(UsagePerHour!$B$68,Usage!$C$5:$C$11,0),MATCH(UsagePerHour!LG$4,Usage!$D$3:$ABF$3,0)),"")</f>
        <v>0.25158636777540183</v>
      </c>
      <c r="LH78" s="27">
        <f>IFERROR(INDEX(Sales!$D$5:$ABF$18,MATCH(UsagePerHour!$B78,Sales!$C$5:$C$18,0),MATCH(UsagePerHour!LH$4,Sales!$D$3:$ABF$3,0))/LH$2*INDEX(Usage!$D$5:$ABF$11,MATCH(UsagePerHour!$B$68,Usage!$C$5:$C$11,0),MATCH(UsagePerHour!LH$4,Usage!$D$3:$ABF$3,0)),"")</f>
        <v>0.56489824567001679</v>
      </c>
      <c r="LI78" s="27">
        <f>IFERROR(INDEX(Sales!$D$5:$ABF$18,MATCH(UsagePerHour!$B78,Sales!$C$5:$C$18,0),MATCH(UsagePerHour!LI$4,Sales!$D$3:$ABF$3,0))/LI$2*INDEX(Usage!$D$5:$ABF$11,MATCH(UsagePerHour!$B$68,Usage!$C$5:$C$11,0),MATCH(UsagePerHour!LI$4,Usage!$D$3:$ABF$3,0)),"")</f>
        <v>0.17568325662626658</v>
      </c>
      <c r="LJ78" s="27">
        <f>IFERROR(INDEX(Sales!$D$5:$ABF$18,MATCH(UsagePerHour!$B78,Sales!$C$5:$C$18,0),MATCH(UsagePerHour!LJ$4,Sales!$D$3:$ABF$3,0))/LJ$2*INDEX(Usage!$D$5:$ABF$11,MATCH(UsagePerHour!$B$68,Usage!$C$5:$C$11,0),MATCH(UsagePerHour!LJ$4,Usage!$D$3:$ABF$3,0)),"")</f>
        <v>0.27074525476194261</v>
      </c>
      <c r="LK78" s="27">
        <f>IFERROR(INDEX(Sales!$D$5:$ABF$18,MATCH(UsagePerHour!$B78,Sales!$C$5:$C$18,0),MATCH(UsagePerHour!LK$4,Sales!$D$3:$ABF$3,0))/LK$2*INDEX(Usage!$D$5:$ABF$11,MATCH(UsagePerHour!$B$68,Usage!$C$5:$C$11,0),MATCH(UsagePerHour!LK$4,Usage!$D$3:$ABF$3,0)),"")</f>
        <v>0.44495300555012135</v>
      </c>
      <c r="LL78" s="27">
        <f>IFERROR(INDEX(Sales!$D$5:$ABF$18,MATCH(UsagePerHour!$B78,Sales!$C$5:$C$18,0),MATCH(UsagePerHour!LL$4,Sales!$D$3:$ABF$3,0))/LL$2*INDEX(Usage!$D$5:$ABF$11,MATCH(UsagePerHour!$B$68,Usage!$C$5:$C$11,0),MATCH(UsagePerHour!LL$4,Usage!$D$3:$ABF$3,0)),"")</f>
        <v>0.30594020997678473</v>
      </c>
      <c r="LM78" s="27">
        <f>IFERROR(INDEX(Sales!$D$5:$ABF$18,MATCH(UsagePerHour!$B78,Sales!$C$5:$C$18,0),MATCH(UsagePerHour!LM$4,Sales!$D$3:$ABF$3,0))/LM$2*INDEX(Usage!$D$5:$ABF$11,MATCH(UsagePerHour!$B$68,Usage!$C$5:$C$11,0),MATCH(UsagePerHour!LM$4,Usage!$D$3:$ABF$3,0)),"")</f>
        <v>0.2013342400206361</v>
      </c>
      <c r="LN78" s="27">
        <f>IFERROR(INDEX(Sales!$D$5:$ABF$18,MATCH(UsagePerHour!$B78,Sales!$C$5:$C$18,0),MATCH(UsagePerHour!LN$4,Sales!$D$3:$ABF$3,0))/LN$2*INDEX(Usage!$D$5:$ABF$11,MATCH(UsagePerHour!$B$68,Usage!$C$5:$C$11,0),MATCH(UsagePerHour!LN$4,Usage!$D$3:$ABF$3,0)),"")</f>
        <v>0.48023748566126878</v>
      </c>
      <c r="LO78" s="27">
        <f>IFERROR(INDEX(Sales!$D$5:$ABF$18,MATCH(UsagePerHour!$B78,Sales!$C$5:$C$18,0),MATCH(UsagePerHour!LO$4,Sales!$D$3:$ABF$3,0))/LO$2*INDEX(Usage!$D$5:$ABF$11,MATCH(UsagePerHour!$B$68,Usage!$C$5:$C$11,0),MATCH(UsagePerHour!LO$4,Usage!$D$3:$ABF$3,0)),"")</f>
        <v>0.20759153731442714</v>
      </c>
      <c r="LP78" s="27">
        <f>IFERROR(INDEX(Sales!$D$5:$ABF$18,MATCH(UsagePerHour!$B78,Sales!$C$5:$C$18,0),MATCH(UsagePerHour!LP$4,Sales!$D$3:$ABF$3,0))/LP$2*INDEX(Usage!$D$5:$ABF$11,MATCH(UsagePerHour!$B$68,Usage!$C$5:$C$11,0),MATCH(UsagePerHour!LP$4,Usage!$D$3:$ABF$3,0)),"")</f>
        <v>2.6531093482966837</v>
      </c>
      <c r="LQ78" s="27">
        <f>IFERROR(INDEX(Sales!$D$5:$ABF$18,MATCH(UsagePerHour!$B78,Sales!$C$5:$C$18,0),MATCH(UsagePerHour!LQ$4,Sales!$D$3:$ABF$3,0))/LQ$2*INDEX(Usage!$D$5:$ABF$11,MATCH(UsagePerHour!$B$68,Usage!$C$5:$C$11,0),MATCH(UsagePerHour!LQ$4,Usage!$D$3:$ABF$3,0)),"")</f>
        <v>0.52282957887749115</v>
      </c>
      <c r="LR78" s="27">
        <f>IFERROR(INDEX(Sales!$D$5:$ABF$18,MATCH(UsagePerHour!$B78,Sales!$C$5:$C$18,0),MATCH(UsagePerHour!LR$4,Sales!$D$3:$ABF$3,0))/LR$2*INDEX(Usage!$D$5:$ABF$11,MATCH(UsagePerHour!$B$68,Usage!$C$5:$C$11,0),MATCH(UsagePerHour!LR$4,Usage!$D$3:$ABF$3,0)),"")</f>
        <v>0.15036513811157248</v>
      </c>
      <c r="LS78" s="27">
        <f>IFERROR(INDEX(Sales!$D$5:$ABF$18,MATCH(UsagePerHour!$B78,Sales!$C$5:$C$18,0),MATCH(UsagePerHour!LS$4,Sales!$D$3:$ABF$3,0))/LS$2*INDEX(Usage!$D$5:$ABF$11,MATCH(UsagePerHour!$B$68,Usage!$C$5:$C$11,0),MATCH(UsagePerHour!LS$4,Usage!$D$3:$ABF$3,0)),"")</f>
        <v>0.36241683678150127</v>
      </c>
      <c r="LT78" s="27">
        <f>IFERROR(INDEX(Sales!$D$5:$ABF$18,MATCH(UsagePerHour!$B78,Sales!$C$5:$C$18,0),MATCH(UsagePerHour!LT$4,Sales!$D$3:$ABF$3,0))/LT$2*INDEX(Usage!$D$5:$ABF$11,MATCH(UsagePerHour!$B$68,Usage!$C$5:$C$11,0),MATCH(UsagePerHour!LT$4,Usage!$D$3:$ABF$3,0)),"")</f>
        <v>0.35527770692321053</v>
      </c>
      <c r="LU78" s="27">
        <f>IFERROR(INDEX(Sales!$D$5:$ABF$18,MATCH(UsagePerHour!$B78,Sales!$C$5:$C$18,0),MATCH(UsagePerHour!LU$4,Sales!$D$3:$ABF$3,0))/LU$2*INDEX(Usage!$D$5:$ABF$11,MATCH(UsagePerHour!$B$68,Usage!$C$5:$C$11,0),MATCH(UsagePerHour!LU$4,Usage!$D$3:$ABF$3,0)),"")</f>
        <v>0.55733087958407745</v>
      </c>
      <c r="LV78" s="27">
        <f>IFERROR(INDEX(Sales!$D$5:$ABF$18,MATCH(UsagePerHour!$B78,Sales!$C$5:$C$18,0),MATCH(UsagePerHour!LV$4,Sales!$D$3:$ABF$3,0))/LV$2*INDEX(Usage!$D$5:$ABF$11,MATCH(UsagePerHour!$B$68,Usage!$C$5:$C$11,0),MATCH(UsagePerHour!LV$4,Usage!$D$3:$ABF$3,0)),"")</f>
        <v>0.17337724550898204</v>
      </c>
      <c r="LW78" s="27">
        <f>IFERROR(INDEX(Sales!$D$5:$ABF$18,MATCH(UsagePerHour!$B78,Sales!$C$5:$C$18,0),MATCH(UsagePerHour!LW$4,Sales!$D$3:$ABF$3,0))/LW$2*INDEX(Usage!$D$5:$ABF$11,MATCH(UsagePerHour!$B$68,Usage!$C$5:$C$11,0),MATCH(UsagePerHour!LW$4,Usage!$D$3:$ABF$3,0)),"")</f>
        <v>0.83077044009898593</v>
      </c>
      <c r="LX78" s="27">
        <f>IFERROR(INDEX(Sales!$D$5:$ABF$18,MATCH(UsagePerHour!$B78,Sales!$C$5:$C$18,0),MATCH(UsagePerHour!LX$4,Sales!$D$3:$ABF$3,0))/LX$2*INDEX(Usage!$D$5:$ABF$11,MATCH(UsagePerHour!$B$68,Usage!$C$5:$C$11,0),MATCH(UsagePerHour!LX$4,Usage!$D$3:$ABF$3,0)),"")</f>
        <v>0.30966305683741852</v>
      </c>
      <c r="LY78" s="27">
        <f>IFERROR(INDEX(Sales!$D$5:$ABF$18,MATCH(UsagePerHour!$B78,Sales!$C$5:$C$18,0),MATCH(UsagePerHour!LY$4,Sales!$D$3:$ABF$3,0))/LY$2*INDEX(Usage!$D$5:$ABF$11,MATCH(UsagePerHour!$B$68,Usage!$C$5:$C$11,0),MATCH(UsagePerHour!LY$4,Usage!$D$3:$ABF$3,0)),"")</f>
        <v>0.31799728442630498</v>
      </c>
      <c r="LZ78" s="27">
        <f>IFERROR(INDEX(Sales!$D$5:$ABF$18,MATCH(UsagePerHour!$B78,Sales!$C$5:$C$18,0),MATCH(UsagePerHour!LZ$4,Sales!$D$3:$ABF$3,0))/LZ$2*INDEX(Usage!$D$5:$ABF$11,MATCH(UsagePerHour!$B$68,Usage!$C$5:$C$11,0),MATCH(UsagePerHour!LZ$4,Usage!$D$3:$ABF$3,0)),"")</f>
        <v>0.36930387022608252</v>
      </c>
      <c r="MA78" s="27">
        <f>IFERROR(INDEX(Sales!$D$5:$ABF$18,MATCH(UsagePerHour!$B78,Sales!$C$5:$C$18,0),MATCH(UsagePerHour!MA$4,Sales!$D$3:$ABF$3,0))/MA$2*INDEX(Usage!$D$5:$ABF$11,MATCH(UsagePerHour!$B$68,Usage!$C$5:$C$11,0),MATCH(UsagePerHour!MA$4,Usage!$D$3:$ABF$3,0)),"")</f>
        <v>0.15351186154129592</v>
      </c>
      <c r="MB78" s="27">
        <f>IFERROR(INDEX(Sales!$D$5:$ABF$18,MATCH(UsagePerHour!$B78,Sales!$C$5:$C$18,0),MATCH(UsagePerHour!MB$4,Sales!$D$3:$ABF$3,0))/MB$2*INDEX(Usage!$D$5:$ABF$11,MATCH(UsagePerHour!$B$68,Usage!$C$5:$C$11,0),MATCH(UsagePerHour!MB$4,Usage!$D$3:$ABF$3,0)),"")</f>
        <v>0.49165976447201976</v>
      </c>
      <c r="MC78" s="27">
        <f>IFERROR(INDEX(Sales!$D$5:$ABF$18,MATCH(UsagePerHour!$B78,Sales!$C$5:$C$18,0),MATCH(UsagePerHour!MC$4,Sales!$D$3:$ABF$3,0))/MC$2*INDEX(Usage!$D$5:$ABF$11,MATCH(UsagePerHour!$B$68,Usage!$C$5:$C$11,0),MATCH(UsagePerHour!MC$4,Usage!$D$3:$ABF$3,0)),"")</f>
        <v>0.14714156039077175</v>
      </c>
      <c r="MD78" s="27">
        <f>IFERROR(INDEX(Sales!$D$5:$ABF$18,MATCH(UsagePerHour!$B78,Sales!$C$5:$C$18,0),MATCH(UsagePerHour!MD$4,Sales!$D$3:$ABF$3,0))/MD$2*INDEX(Usage!$D$5:$ABF$11,MATCH(UsagePerHour!$B$68,Usage!$C$5:$C$11,0),MATCH(UsagePerHour!MD$4,Usage!$D$3:$ABF$3,0)),"")</f>
        <v>0.21522720005684443</v>
      </c>
      <c r="ME78" s="27">
        <f>IFERROR(INDEX(Sales!$D$5:$ABF$18,MATCH(UsagePerHour!$B78,Sales!$C$5:$C$18,0),MATCH(UsagePerHour!ME$4,Sales!$D$3:$ABF$3,0))/ME$2*INDEX(Usage!$D$5:$ABF$11,MATCH(UsagePerHour!$B$68,Usage!$C$5:$C$11,0),MATCH(UsagePerHour!ME$4,Usage!$D$3:$ABF$3,0)),"")</f>
        <v>0.18279874143911765</v>
      </c>
      <c r="MF78" s="27">
        <f>IFERROR(INDEX(Sales!$D$5:$ABF$18,MATCH(UsagePerHour!$B78,Sales!$C$5:$C$18,0),MATCH(UsagePerHour!MF$4,Sales!$D$3:$ABF$3,0))/MF$2*INDEX(Usage!$D$5:$ABF$11,MATCH(UsagePerHour!$B$68,Usage!$C$5:$C$11,0),MATCH(UsagePerHour!MF$4,Usage!$D$3:$ABF$3,0)),"")</f>
        <v>0.74335901471279042</v>
      </c>
      <c r="MG78" s="27">
        <f>IFERROR(INDEX(Sales!$D$5:$ABF$18,MATCH(UsagePerHour!$B78,Sales!$C$5:$C$18,0),MATCH(UsagePerHour!MG$4,Sales!$D$3:$ABF$3,0))/MG$2*INDEX(Usage!$D$5:$ABF$11,MATCH(UsagePerHour!$B$68,Usage!$C$5:$C$11,0),MATCH(UsagePerHour!MG$4,Usage!$D$3:$ABF$3,0)),"")</f>
        <v>0.44414714841370256</v>
      </c>
      <c r="MH78" s="27">
        <f>IFERROR(INDEX(Sales!$D$5:$ABF$18,MATCH(UsagePerHour!$B78,Sales!$C$5:$C$18,0),MATCH(UsagePerHour!MH$4,Sales!$D$3:$ABF$3,0))/MH$2*INDEX(Usage!$D$5:$ABF$11,MATCH(UsagePerHour!$B$68,Usage!$C$5:$C$11,0),MATCH(UsagePerHour!MH$4,Usage!$D$3:$ABF$3,0)),"")</f>
        <v>0.17326204579018012</v>
      </c>
      <c r="MI78" s="27">
        <f>IFERROR(INDEX(Sales!$D$5:$ABF$18,MATCH(UsagePerHour!$B78,Sales!$C$5:$C$18,0),MATCH(UsagePerHour!MI$4,Sales!$D$3:$ABF$3,0))/MI$2*INDEX(Usage!$D$5:$ABF$11,MATCH(UsagePerHour!$B$68,Usage!$C$5:$C$11,0),MATCH(UsagePerHour!MI$4,Usage!$D$3:$ABF$3,0)),"")</f>
        <v>0.4748226227150264</v>
      </c>
      <c r="MJ78" s="27">
        <f>IFERROR(INDEX(Sales!$D$5:$ABF$18,MATCH(UsagePerHour!$B78,Sales!$C$5:$C$18,0),MATCH(UsagePerHour!MJ$4,Sales!$D$3:$ABF$3,0))/MJ$2*INDEX(Usage!$D$5:$ABF$11,MATCH(UsagePerHour!$B$68,Usage!$C$5:$C$11,0),MATCH(UsagePerHour!MJ$4,Usage!$D$3:$ABF$3,0)),"")</f>
        <v>0.49355808869914769</v>
      </c>
      <c r="MK78" s="27">
        <f>IFERROR(INDEX(Sales!$D$5:$ABF$18,MATCH(UsagePerHour!$B78,Sales!$C$5:$C$18,0),MATCH(UsagePerHour!MK$4,Sales!$D$3:$ABF$3,0))/MK$2*INDEX(Usage!$D$5:$ABF$11,MATCH(UsagePerHour!$B$68,Usage!$C$5:$C$11,0),MATCH(UsagePerHour!MK$4,Usage!$D$3:$ABF$3,0)),"")</f>
        <v>0.11984896736735845</v>
      </c>
      <c r="ML78" s="27">
        <f>IFERROR(INDEX(Sales!$D$5:$ABF$18,MATCH(UsagePerHour!$B78,Sales!$C$5:$C$18,0),MATCH(UsagePerHour!ML$4,Sales!$D$3:$ABF$3,0))/ML$2*INDEX(Usage!$D$5:$ABF$11,MATCH(UsagePerHour!$B$68,Usage!$C$5:$C$11,0),MATCH(UsagePerHour!ML$4,Usage!$D$3:$ABF$3,0)),"")</f>
        <v>0.20093981627221474</v>
      </c>
      <c r="MM78" s="27">
        <f>IFERROR(INDEX(Sales!$D$5:$ABF$18,MATCH(UsagePerHour!$B78,Sales!$C$5:$C$18,0),MATCH(UsagePerHour!MM$4,Sales!$D$3:$ABF$3,0))/MM$2*INDEX(Usage!$D$5:$ABF$11,MATCH(UsagePerHour!$B$68,Usage!$C$5:$C$11,0),MATCH(UsagePerHour!MM$4,Usage!$D$3:$ABF$3,0)),"")</f>
        <v>0.34733336566597151</v>
      </c>
      <c r="MN78" s="27">
        <f>IFERROR(INDEX(Sales!$D$5:$ABF$18,MATCH(UsagePerHour!$B78,Sales!$C$5:$C$18,0),MATCH(UsagePerHour!MN$4,Sales!$D$3:$ABF$3,0))/MN$2*INDEX(Usage!$D$5:$ABF$11,MATCH(UsagePerHour!$B$68,Usage!$C$5:$C$11,0),MATCH(UsagePerHour!MN$4,Usage!$D$3:$ABF$3,0)),"")</f>
        <v>0.39216214532933547</v>
      </c>
      <c r="MO78" s="27">
        <f>IFERROR(INDEX(Sales!$D$5:$ABF$18,MATCH(UsagePerHour!$B78,Sales!$C$5:$C$18,0),MATCH(UsagePerHour!MO$4,Sales!$D$3:$ABF$3,0))/MO$2*INDEX(Usage!$D$5:$ABF$11,MATCH(UsagePerHour!$B$68,Usage!$C$5:$C$11,0),MATCH(UsagePerHour!MO$4,Usage!$D$3:$ABF$3,0)),"")</f>
        <v>0.35527770692321053</v>
      </c>
      <c r="MP78" s="27">
        <f>IFERROR(INDEX(Sales!$D$5:$ABF$18,MATCH(UsagePerHour!$B78,Sales!$C$5:$C$18,0),MATCH(UsagePerHour!MP$4,Sales!$D$3:$ABF$3,0))/MP$2*INDEX(Usage!$D$5:$ABF$11,MATCH(UsagePerHour!$B$68,Usage!$C$5:$C$11,0),MATCH(UsagePerHour!MP$4,Usage!$D$3:$ABF$3,0)),"")</f>
        <v>0.55733087958407745</v>
      </c>
      <c r="MQ78" s="27">
        <f>IFERROR(INDEX(Sales!$D$5:$ABF$18,MATCH(UsagePerHour!$B78,Sales!$C$5:$C$18,0),MATCH(UsagePerHour!MQ$4,Sales!$D$3:$ABF$3,0))/MQ$2*INDEX(Usage!$D$5:$ABF$11,MATCH(UsagePerHour!$B$68,Usage!$C$5:$C$11,0),MATCH(UsagePerHour!MQ$4,Usage!$D$3:$ABF$3,0)),"")</f>
        <v>0.17337724550898204</v>
      </c>
      <c r="MR78" s="27">
        <f>IFERROR(INDEX(Sales!$D$5:$ABF$18,MATCH(UsagePerHour!$B78,Sales!$C$5:$C$18,0),MATCH(UsagePerHour!MR$4,Sales!$D$3:$ABF$3,0))/MR$2*INDEX(Usage!$D$5:$ABF$11,MATCH(UsagePerHour!$B$68,Usage!$C$5:$C$11,0),MATCH(UsagePerHour!MR$4,Usage!$D$3:$ABF$3,0)),"")</f>
        <v>0.83077044009898593</v>
      </c>
      <c r="MS78" s="27">
        <f>IFERROR(INDEX(Sales!$D$5:$ABF$18,MATCH(UsagePerHour!$B78,Sales!$C$5:$C$18,0),MATCH(UsagePerHour!MS$4,Sales!$D$3:$ABF$3,0))/MS$2*INDEX(Usage!$D$5:$ABF$11,MATCH(UsagePerHour!$B$68,Usage!$C$5:$C$11,0),MATCH(UsagePerHour!MS$4,Usage!$D$3:$ABF$3,0)),"")</f>
        <v>0.26744906986824374</v>
      </c>
      <c r="MT78" s="27">
        <f>IFERROR(INDEX(Sales!$D$5:$ABF$18,MATCH(UsagePerHour!$B78,Sales!$C$5:$C$18,0),MATCH(UsagePerHour!MT$4,Sales!$D$3:$ABF$3,0))/MT$2*INDEX(Usage!$D$5:$ABF$11,MATCH(UsagePerHour!$B$68,Usage!$C$5:$C$11,0),MATCH(UsagePerHour!MT$4,Usage!$D$3:$ABF$3,0)),"")</f>
        <v>0.30228492358108561</v>
      </c>
      <c r="MU78" s="27">
        <f>IFERROR(INDEX(Sales!$D$5:$ABF$18,MATCH(UsagePerHour!$B78,Sales!$C$5:$C$18,0),MATCH(UsagePerHour!MU$4,Sales!$D$3:$ABF$3,0))/MU$2*INDEX(Usage!$D$5:$ABF$11,MATCH(UsagePerHour!$B$68,Usage!$C$5:$C$11,0),MATCH(UsagePerHour!MU$4,Usage!$D$3:$ABF$3,0)),"")</f>
        <v>0.37208141124663979</v>
      </c>
      <c r="MV78" s="27">
        <f>IFERROR(INDEX(Sales!$D$5:$ABF$18,MATCH(UsagePerHour!$B78,Sales!$C$5:$C$18,0),MATCH(UsagePerHour!MV$4,Sales!$D$3:$ABF$3,0))/MV$2*INDEX(Usage!$D$5:$ABF$11,MATCH(UsagePerHour!$B$68,Usage!$C$5:$C$11,0),MATCH(UsagePerHour!MV$4,Usage!$D$3:$ABF$3,0)),"")</f>
        <v>0.41951267450404117</v>
      </c>
      <c r="MW78" s="27">
        <f>IFERROR(INDEX(Sales!$D$5:$ABF$18,MATCH(UsagePerHour!$B78,Sales!$C$5:$C$18,0),MATCH(UsagePerHour!MW$4,Sales!$D$3:$ABF$3,0))/MW$2*INDEX(Usage!$D$5:$ABF$11,MATCH(UsagePerHour!$B$68,Usage!$C$5:$C$11,0),MATCH(UsagePerHour!MW$4,Usage!$D$3:$ABF$3,0)),"")</f>
        <v>0.67623048268209562</v>
      </c>
      <c r="MX78" s="27">
        <f>IFERROR(INDEX(Sales!$D$5:$ABF$18,MATCH(UsagePerHour!$B78,Sales!$C$5:$C$18,0),MATCH(UsagePerHour!MX$4,Sales!$D$3:$ABF$3,0))/MX$2*INDEX(Usage!$D$5:$ABF$11,MATCH(UsagePerHour!$B$68,Usage!$C$5:$C$11,0),MATCH(UsagePerHour!MX$4,Usage!$D$3:$ABF$3,0)),"")</f>
        <v>0.35764739089016695</v>
      </c>
      <c r="MY78" s="27">
        <f>IFERROR(INDEX(Sales!$D$5:$ABF$18,MATCH(UsagePerHour!$B78,Sales!$C$5:$C$18,0),MATCH(UsagePerHour!MY$4,Sales!$D$3:$ABF$3,0))/MY$2*INDEX(Usage!$D$5:$ABF$11,MATCH(UsagePerHour!$B$68,Usage!$C$5:$C$11,0),MATCH(UsagePerHour!MY$4,Usage!$D$3:$ABF$3,0)),"")</f>
        <v>6.9761343886443047E-2</v>
      </c>
      <c r="MZ78" s="27">
        <f>IFERROR(INDEX(Sales!$D$5:$ABF$18,MATCH(UsagePerHour!$B78,Sales!$C$5:$C$18,0),MATCH(UsagePerHour!MZ$4,Sales!$D$3:$ABF$3,0))/MZ$2*INDEX(Usage!$D$5:$ABF$11,MATCH(UsagePerHour!$B$68,Usage!$C$5:$C$11,0),MATCH(UsagePerHour!MZ$4,Usage!$D$3:$ABF$3,0)),"")</f>
        <v>0.27529843364353151</v>
      </c>
      <c r="NA78" s="27">
        <f>IFERROR(INDEX(Sales!$D$5:$ABF$18,MATCH(UsagePerHour!$B78,Sales!$C$5:$C$18,0),MATCH(UsagePerHour!NA$4,Sales!$D$3:$ABF$3,0))/NA$2*INDEX(Usage!$D$5:$ABF$11,MATCH(UsagePerHour!$B$68,Usage!$C$5:$C$11,0),MATCH(UsagePerHour!NA$4,Usage!$D$3:$ABF$3,0)),"")</f>
        <v>0.35067688495250332</v>
      </c>
      <c r="NB78" s="27">
        <f>IFERROR(INDEX(Sales!$D$5:$ABF$18,MATCH(UsagePerHour!$B78,Sales!$C$5:$C$18,0),MATCH(UsagePerHour!NB$4,Sales!$D$3:$ABF$3,0))/NB$2*INDEX(Usage!$D$5:$ABF$11,MATCH(UsagePerHour!$B$68,Usage!$C$5:$C$11,0),MATCH(UsagePerHour!NB$4,Usage!$D$3:$ABF$3,0)),"")</f>
        <v>0.78374582823910388</v>
      </c>
      <c r="NC78" s="27">
        <f>IFERROR(INDEX(Sales!$D$5:$ABF$18,MATCH(UsagePerHour!$B78,Sales!$C$5:$C$18,0),MATCH(UsagePerHour!NC$4,Sales!$D$3:$ABF$3,0))/NC$2*INDEX(Usage!$D$5:$ABF$11,MATCH(UsagePerHour!$B$68,Usage!$C$5:$C$11,0),MATCH(UsagePerHour!NC$4,Usage!$D$3:$ABF$3,0)),"")</f>
        <v>0.48478486936175746</v>
      </c>
      <c r="ND78" s="27">
        <f>IFERROR(INDEX(Sales!$D$5:$ABF$18,MATCH(UsagePerHour!$B78,Sales!$C$5:$C$18,0),MATCH(UsagePerHour!ND$4,Sales!$D$3:$ABF$3,0))/ND$2*INDEX(Usage!$D$5:$ABF$11,MATCH(UsagePerHour!$B$68,Usage!$C$5:$C$11,0),MATCH(UsagePerHour!ND$4,Usage!$D$3:$ABF$3,0)),"")</f>
        <v>0.5991926947848083</v>
      </c>
      <c r="NE78" s="27">
        <f>IFERROR(INDEX(Sales!$D$5:$ABF$18,MATCH(UsagePerHour!$B78,Sales!$C$5:$C$18,0),MATCH(UsagePerHour!NE$4,Sales!$D$3:$ABF$3,0))/NE$2*INDEX(Usage!$D$5:$ABF$11,MATCH(UsagePerHour!$B$68,Usage!$C$5:$C$11,0),MATCH(UsagePerHour!NE$4,Usage!$D$3:$ABF$3,0)),"")</f>
        <v>0.4465996924244543</v>
      </c>
      <c r="NF78" s="27">
        <f>IFERROR(INDEX(Sales!$D$5:$ABF$18,MATCH(UsagePerHour!$B78,Sales!$C$5:$C$18,0),MATCH(UsagePerHour!NF$4,Sales!$D$3:$ABF$3,0))/NF$2*INDEX(Usage!$D$5:$ABF$11,MATCH(UsagePerHour!$B$68,Usage!$C$5:$C$11,0),MATCH(UsagePerHour!NF$4,Usage!$D$3:$ABF$3,0)),"")</f>
        <v>0.13411641574537755</v>
      </c>
      <c r="NG78" s="27">
        <f>IFERROR(INDEX(Sales!$D$5:$ABF$18,MATCH(UsagePerHour!$B78,Sales!$C$5:$C$18,0),MATCH(UsagePerHour!NG$4,Sales!$D$3:$ABF$3,0))/NG$2*INDEX(Usage!$D$5:$ABF$11,MATCH(UsagePerHour!$B$68,Usage!$C$5:$C$11,0),MATCH(UsagePerHour!NG$4,Usage!$D$3:$ABF$3,0)),"")</f>
        <v>4.6166945542145794E-2</v>
      </c>
      <c r="NH78" s="27">
        <f>IFERROR(INDEX(Sales!$D$5:$ABF$18,MATCH(UsagePerHour!$B78,Sales!$C$5:$C$18,0),MATCH(UsagePerHour!NH$4,Sales!$D$3:$ABF$3,0))/NH$2*INDEX(Usage!$D$5:$ABF$11,MATCH(UsagePerHour!$B$68,Usage!$C$5:$C$11,0),MATCH(UsagePerHour!NH$4,Usage!$D$3:$ABF$3,0)),"")</f>
        <v>0.63292107730850167</v>
      </c>
      <c r="NI78" s="27">
        <f>IFERROR(INDEX(Sales!$D$5:$ABF$18,MATCH(UsagePerHour!$B78,Sales!$C$5:$C$18,0),MATCH(UsagePerHour!NI$4,Sales!$D$3:$ABF$3,0))/NI$2*INDEX(Usage!$D$5:$ABF$11,MATCH(UsagePerHour!$B$68,Usage!$C$5:$C$11,0),MATCH(UsagePerHour!NI$4,Usage!$D$3:$ABF$3,0)),"")</f>
        <v>0.35288218384593767</v>
      </c>
      <c r="NJ78" s="27">
        <f>IFERROR(INDEX(Sales!$D$5:$ABF$18,MATCH(UsagePerHour!$B78,Sales!$C$5:$C$18,0),MATCH(UsagePerHour!NJ$4,Sales!$D$3:$ABF$3,0))/NJ$2*INDEX(Usage!$D$5:$ABF$11,MATCH(UsagePerHour!$B$68,Usage!$C$5:$C$11,0),MATCH(UsagePerHour!NJ$4,Usage!$D$3:$ABF$3,0)),"")</f>
        <v>0.3262319791356425</v>
      </c>
      <c r="NK78" s="27">
        <f>IFERROR(INDEX(Sales!$D$5:$ABF$18,MATCH(UsagePerHour!$B78,Sales!$C$5:$C$18,0),MATCH(UsagePerHour!NK$4,Sales!$D$3:$ABF$3,0))/NK$2*INDEX(Usage!$D$5:$ABF$11,MATCH(UsagePerHour!$B$68,Usage!$C$5:$C$11,0),MATCH(UsagePerHour!NK$4,Usage!$D$3:$ABF$3,0)),"")</f>
        <v>0.36458591321489048</v>
      </c>
      <c r="NL78" s="27">
        <f>IFERROR(INDEX(Sales!$D$5:$ABF$18,MATCH(UsagePerHour!$B78,Sales!$C$5:$C$18,0),MATCH(UsagePerHour!NL$4,Sales!$D$3:$ABF$3,0))/NL$2*INDEX(Usage!$D$5:$ABF$11,MATCH(UsagePerHour!$B$68,Usage!$C$5:$C$11,0),MATCH(UsagePerHour!NL$4,Usage!$D$3:$ABF$3,0)),"")</f>
        <v>0.34445527959774491</v>
      </c>
      <c r="NM78" s="27">
        <f>IFERROR(INDEX(Sales!$D$5:$ABF$18,MATCH(UsagePerHour!$B78,Sales!$C$5:$C$18,0),MATCH(UsagePerHour!NM$4,Sales!$D$3:$ABF$3,0))/NM$2*INDEX(Usage!$D$5:$ABF$11,MATCH(UsagePerHour!$B$68,Usage!$C$5:$C$11,0),MATCH(UsagePerHour!NM$4,Usage!$D$3:$ABF$3,0)),"")</f>
        <v>0.33486352497430855</v>
      </c>
      <c r="NN78" s="27">
        <f>IFERROR(INDEX(Sales!$D$5:$ABF$18,MATCH(UsagePerHour!$B78,Sales!$C$5:$C$18,0),MATCH(UsagePerHour!NN$4,Sales!$D$3:$ABF$3,0))/NN$2*INDEX(Usage!$D$5:$ABF$11,MATCH(UsagePerHour!$B$68,Usage!$C$5:$C$11,0),MATCH(UsagePerHour!NN$4,Usage!$D$3:$ABF$3,0)),"")</f>
        <v>0.34567393879669139</v>
      </c>
      <c r="NO78" s="27">
        <f>IFERROR(INDEX(Sales!$D$5:$ABF$18,MATCH(UsagePerHour!$B78,Sales!$C$5:$C$18,0),MATCH(UsagePerHour!NO$4,Sales!$D$3:$ABF$3,0))/NO$2*INDEX(Usage!$D$5:$ABF$11,MATCH(UsagePerHour!$B$68,Usage!$C$5:$C$11,0),MATCH(UsagePerHour!NO$4,Usage!$D$3:$ABF$3,0)),"")</f>
        <v>0.1957052137815003</v>
      </c>
      <c r="NP78" s="27">
        <f>IFERROR(INDEX(Sales!$D$5:$ABF$18,MATCH(UsagePerHour!$B78,Sales!$C$5:$C$18,0),MATCH(UsagePerHour!NP$4,Sales!$D$3:$ABF$3,0))/NP$2*INDEX(Usage!$D$5:$ABF$11,MATCH(UsagePerHour!$B$68,Usage!$C$5:$C$11,0),MATCH(UsagePerHour!NP$4,Usage!$D$3:$ABF$3,0)),"")</f>
        <v>0.68590430305945871</v>
      </c>
      <c r="NQ78" s="27">
        <f>IFERROR(INDEX(Sales!$D$5:$ABF$18,MATCH(UsagePerHour!$B78,Sales!$C$5:$C$18,0),MATCH(UsagePerHour!NQ$4,Sales!$D$3:$ABF$3,0))/NQ$2*INDEX(Usage!$D$5:$ABF$11,MATCH(UsagePerHour!$B$68,Usage!$C$5:$C$11,0),MATCH(UsagePerHour!NQ$4,Usage!$D$3:$ABF$3,0)),"")</f>
        <v>0.26110534298030558</v>
      </c>
      <c r="NR78" s="27">
        <f>IFERROR(INDEX(Sales!$D$5:$ABF$18,MATCH(UsagePerHour!$B78,Sales!$C$5:$C$18,0),MATCH(UsagePerHour!NR$4,Sales!$D$3:$ABF$3,0))/NR$2*INDEX(Usage!$D$5:$ABF$11,MATCH(UsagePerHour!$B$68,Usage!$C$5:$C$11,0),MATCH(UsagePerHour!NR$4,Usage!$D$3:$ABF$3,0)),"")</f>
        <v>0.41563519738946836</v>
      </c>
      <c r="NS78" s="27">
        <f>IFERROR(INDEX(Sales!$D$5:$ABF$18,MATCH(UsagePerHour!$B78,Sales!$C$5:$C$18,0),MATCH(UsagePerHour!NS$4,Sales!$D$3:$ABF$3,0))/NS$2*INDEX(Usage!$D$5:$ABF$11,MATCH(UsagePerHour!$B$68,Usage!$C$5:$C$11,0),MATCH(UsagePerHour!NS$4,Usage!$D$3:$ABF$3,0)),"")</f>
        <v>0.74034302759134973</v>
      </c>
      <c r="NT78" s="27">
        <f>IFERROR(INDEX(Sales!$D$5:$ABF$18,MATCH(UsagePerHour!$B78,Sales!$C$5:$C$18,0),MATCH(UsagePerHour!NT$4,Sales!$D$3:$ABF$3,0))/NT$2*INDEX(Usage!$D$5:$ABF$11,MATCH(UsagePerHour!$B$68,Usage!$C$5:$C$11,0),MATCH(UsagePerHour!NT$4,Usage!$D$3:$ABF$3,0)),"")</f>
        <v>0.16619693384632528</v>
      </c>
      <c r="NU78" s="27">
        <f>IFERROR(INDEX(Sales!$D$5:$ABF$18,MATCH(UsagePerHour!$B78,Sales!$C$5:$C$18,0),MATCH(UsagePerHour!NU$4,Sales!$D$3:$ABF$3,0))/NU$2*INDEX(Usage!$D$5:$ABF$11,MATCH(UsagePerHour!$B$68,Usage!$C$5:$C$11,0),MATCH(UsagePerHour!NU$4,Usage!$D$3:$ABF$3,0)),"")</f>
        <v>0.4606593239361601</v>
      </c>
      <c r="NV78" s="27">
        <f>IFERROR(INDEX(Sales!$D$5:$ABF$18,MATCH(UsagePerHour!$B78,Sales!$C$5:$C$18,0),MATCH(UsagePerHour!NV$4,Sales!$D$3:$ABF$3,0))/NV$2*INDEX(Usage!$D$5:$ABF$11,MATCH(UsagePerHour!$B$68,Usage!$C$5:$C$11,0),MATCH(UsagePerHour!NV$4,Usage!$D$3:$ABF$3,0)),"")</f>
        <v>0.1706251403758329</v>
      </c>
      <c r="NW78" s="27">
        <f>IFERROR(INDEX(Sales!$D$5:$ABF$18,MATCH(UsagePerHour!$B78,Sales!$C$5:$C$18,0),MATCH(UsagePerHour!NW$4,Sales!$D$3:$ABF$3,0))/NW$2*INDEX(Usage!$D$5:$ABF$11,MATCH(UsagePerHour!$B$68,Usage!$C$5:$C$11,0),MATCH(UsagePerHour!NW$4,Usage!$D$3:$ABF$3,0)),"")</f>
        <v>0.16030330629275835</v>
      </c>
      <c r="NX78" s="27">
        <f>IFERROR(INDEX(Sales!$D$5:$ABF$18,MATCH(UsagePerHour!$B78,Sales!$C$5:$C$18,0),MATCH(UsagePerHour!NX$4,Sales!$D$3:$ABF$3,0))/NX$2*INDEX(Usage!$D$5:$ABF$11,MATCH(UsagePerHour!$B$68,Usage!$C$5:$C$11,0),MATCH(UsagePerHour!NX$4,Usage!$D$3:$ABF$3,0)),"")</f>
        <v>0.32957585352184288</v>
      </c>
      <c r="NY78" s="27">
        <f>IFERROR(INDEX(Sales!$D$5:$ABF$18,MATCH(UsagePerHour!$B78,Sales!$C$5:$C$18,0),MATCH(UsagePerHour!NY$4,Sales!$D$3:$ABF$3,0))/NY$2*INDEX(Usage!$D$5:$ABF$11,MATCH(UsagePerHour!$B$68,Usage!$C$5:$C$11,0),MATCH(UsagePerHour!NY$4,Usage!$D$3:$ABF$3,0)),"")</f>
        <v>0.45114520736873215</v>
      </c>
      <c r="NZ78" s="27">
        <f>IFERROR(INDEX(Sales!$D$5:$ABF$18,MATCH(UsagePerHour!$B78,Sales!$C$5:$C$18,0),MATCH(UsagePerHour!NZ$4,Sales!$D$3:$ABF$3,0))/NZ$2*INDEX(Usage!$D$5:$ABF$11,MATCH(UsagePerHour!$B$68,Usage!$C$5:$C$11,0),MATCH(UsagePerHour!NZ$4,Usage!$D$3:$ABF$3,0)),"")</f>
        <v>0.34595977324183447</v>
      </c>
      <c r="OA78" s="27">
        <f>IFERROR(INDEX(Sales!$D$5:$ABF$18,MATCH(UsagePerHour!$B78,Sales!$C$5:$C$18,0),MATCH(UsagePerHour!OA$4,Sales!$D$3:$ABF$3,0))/OA$2*INDEX(Usage!$D$5:$ABF$11,MATCH(UsagePerHour!$B$68,Usage!$C$5:$C$11,0),MATCH(UsagePerHour!OA$4,Usage!$D$3:$ABF$3,0)),"")</f>
        <v>0.19378054198134162</v>
      </c>
      <c r="OB78" s="27">
        <f>IFERROR(INDEX(Sales!$D$5:$ABF$18,MATCH(UsagePerHour!$B78,Sales!$C$5:$C$18,0),MATCH(UsagePerHour!OB$4,Sales!$D$3:$ABF$3,0))/OB$2*INDEX(Usage!$D$5:$ABF$11,MATCH(UsagePerHour!$B$68,Usage!$C$5:$C$11,0),MATCH(UsagePerHour!OB$4,Usage!$D$3:$ABF$3,0)),"")</f>
        <v>0.2159075384573349</v>
      </c>
      <c r="OC78" s="27">
        <f>IFERROR(INDEX(Sales!$D$5:$ABF$18,MATCH(UsagePerHour!$B78,Sales!$C$5:$C$18,0),MATCH(UsagePerHour!OC$4,Sales!$D$3:$ABF$3,0))/OC$2*INDEX(Usage!$D$5:$ABF$11,MATCH(UsagePerHour!$B$68,Usage!$C$5:$C$11,0),MATCH(UsagePerHour!OC$4,Usage!$D$3:$ABF$3,0)),"")</f>
        <v>0.55088296859439567</v>
      </c>
      <c r="OD78" s="27">
        <f>IFERROR(INDEX(Sales!$D$5:$ABF$18,MATCH(UsagePerHour!$B78,Sales!$C$5:$C$18,0),MATCH(UsagePerHour!OD$4,Sales!$D$3:$ABF$3,0))/OD$2*INDEX(Usage!$D$5:$ABF$11,MATCH(UsagePerHour!$B$68,Usage!$C$5:$C$11,0),MATCH(UsagePerHour!OD$4,Usage!$D$3:$ABF$3,0)),"")</f>
        <v>0.45675465720957592</v>
      </c>
      <c r="OE78" s="27">
        <f>IFERROR(INDEX(Sales!$D$5:$ABF$18,MATCH(UsagePerHour!$B78,Sales!$C$5:$C$18,0),MATCH(UsagePerHour!OE$4,Sales!$D$3:$ABF$3,0))/OE$2*INDEX(Usage!$D$5:$ABF$11,MATCH(UsagePerHour!$B$68,Usage!$C$5:$C$11,0),MATCH(UsagePerHour!OE$4,Usage!$D$3:$ABF$3,0)),"")</f>
        <v>0.27927194099700836</v>
      </c>
      <c r="OF78" s="27">
        <f>IFERROR(INDEX(Sales!$D$5:$ABF$18,MATCH(UsagePerHour!$B78,Sales!$C$5:$C$18,0),MATCH(UsagePerHour!OF$4,Sales!$D$3:$ABF$3,0))/OF$2*INDEX(Usage!$D$5:$ABF$11,MATCH(UsagePerHour!$B$68,Usage!$C$5:$C$11,0),MATCH(UsagePerHour!OF$4,Usage!$D$3:$ABF$3,0)),"")</f>
        <v>0.24487385574121853</v>
      </c>
      <c r="OG78" s="27">
        <f>IFERROR(INDEX(Sales!$D$5:$ABF$18,MATCH(UsagePerHour!$B78,Sales!$C$5:$C$18,0),MATCH(UsagePerHour!OG$4,Sales!$D$3:$ABF$3,0))/OG$2*INDEX(Usage!$D$5:$ABF$11,MATCH(UsagePerHour!$B$68,Usage!$C$5:$C$11,0),MATCH(UsagePerHour!OG$4,Usage!$D$3:$ABF$3,0)),"")</f>
        <v>0.5445290081097941</v>
      </c>
      <c r="OH78" s="27">
        <f>IFERROR(INDEX(Sales!$D$5:$ABF$18,MATCH(UsagePerHour!$B78,Sales!$C$5:$C$18,0),MATCH(UsagePerHour!OH$4,Sales!$D$3:$ABF$3,0))/OH$2*INDEX(Usage!$D$5:$ABF$11,MATCH(UsagePerHour!$B$68,Usage!$C$5:$C$11,0),MATCH(UsagePerHour!OH$4,Usage!$D$3:$ABF$3,0)),"")</f>
        <v>0.35940746357138981</v>
      </c>
      <c r="OI78" s="27">
        <f>IFERROR(INDEX(Sales!$D$5:$ABF$18,MATCH(UsagePerHour!$B78,Sales!$C$5:$C$18,0),MATCH(UsagePerHour!OI$4,Sales!$D$3:$ABF$3,0))/OI$2*INDEX(Usage!$D$5:$ABF$11,MATCH(UsagePerHour!$B$68,Usage!$C$5:$C$11,0),MATCH(UsagePerHour!OI$4,Usage!$D$3:$ABF$3,0)),"")</f>
        <v>8.6541963773545991E-2</v>
      </c>
      <c r="OJ78" s="27">
        <f>IFERROR(INDEX(Sales!$D$5:$ABF$18,MATCH(UsagePerHour!$B78,Sales!$C$5:$C$18,0),MATCH(UsagePerHour!OJ$4,Sales!$D$3:$ABF$3,0))/OJ$2*INDEX(Usage!$D$5:$ABF$11,MATCH(UsagePerHour!$B$68,Usage!$C$5:$C$11,0),MATCH(UsagePerHour!OJ$4,Usage!$D$3:$ABF$3,0)),"")</f>
        <v>0.2704234684258684</v>
      </c>
      <c r="OK78" s="27">
        <f>IFERROR(INDEX(Sales!$D$5:$ABF$18,MATCH(UsagePerHour!$B78,Sales!$C$5:$C$18,0),MATCH(UsagePerHour!OK$4,Sales!$D$3:$ABF$3,0))/OK$2*INDEX(Usage!$D$5:$ABF$11,MATCH(UsagePerHour!$B$68,Usage!$C$5:$C$11,0),MATCH(UsagePerHour!OK$4,Usage!$D$3:$ABF$3,0)),"")</f>
        <v>0.3471189302734593</v>
      </c>
      <c r="OL78" s="27">
        <f>IFERROR(INDEX(Sales!$D$5:$ABF$18,MATCH(UsagePerHour!$B78,Sales!$C$5:$C$18,0),MATCH(UsagePerHour!OL$4,Sales!$D$3:$ABF$3,0))/OL$2*INDEX(Usage!$D$5:$ABF$11,MATCH(UsagePerHour!$B$68,Usage!$C$5:$C$11,0),MATCH(UsagePerHour!OL$4,Usage!$D$3:$ABF$3,0)),"")</f>
        <v>0.58834831583592295</v>
      </c>
      <c r="OM78" s="27">
        <f>IFERROR(INDEX(Sales!$D$5:$ABF$18,MATCH(UsagePerHour!$B78,Sales!$C$5:$C$18,0),MATCH(UsagePerHour!OM$4,Sales!$D$3:$ABF$3,0))/OM$2*INDEX(Usage!$D$5:$ABF$11,MATCH(UsagePerHour!$B$68,Usage!$C$5:$C$11,0),MATCH(UsagePerHour!OM$4,Usage!$D$3:$ABF$3,0)),"")</f>
        <v>0.25472429407268765</v>
      </c>
      <c r="ON78" s="27">
        <f>IFERROR(INDEX(Sales!$D$5:$ABF$18,MATCH(UsagePerHour!$B78,Sales!$C$5:$C$18,0),MATCH(UsagePerHour!ON$4,Sales!$D$3:$ABF$3,0))/ON$2*INDEX(Usage!$D$5:$ABF$11,MATCH(UsagePerHour!$B$68,Usage!$C$5:$C$11,0),MATCH(UsagePerHour!ON$4,Usage!$D$3:$ABF$3,0)),"")</f>
        <v>0.47448044214962415</v>
      </c>
      <c r="OO78" s="27">
        <f>IFERROR(INDEX(Sales!$D$5:$ABF$18,MATCH(UsagePerHour!$B78,Sales!$C$5:$C$18,0),MATCH(UsagePerHour!OO$4,Sales!$D$3:$ABF$3,0))/OO$2*INDEX(Usage!$D$5:$ABF$11,MATCH(UsagePerHour!$B$68,Usage!$C$5:$C$11,0),MATCH(UsagePerHour!OO$4,Usage!$D$3:$ABF$3,0)),"")</f>
        <v>0.72309630867412678</v>
      </c>
      <c r="OP78" s="27">
        <f>IFERROR(INDEX(Sales!$D$5:$ABF$18,MATCH(UsagePerHour!$B78,Sales!$C$5:$C$18,0),MATCH(UsagePerHour!OP$4,Sales!$D$3:$ABF$3,0))/OP$2*INDEX(Usage!$D$5:$ABF$11,MATCH(UsagePerHour!$B$68,Usage!$C$5:$C$11,0),MATCH(UsagePerHour!OP$4,Usage!$D$3:$ABF$3,0)),"")</f>
        <v>0.32681832886995388</v>
      </c>
      <c r="OQ78" s="27">
        <f>IFERROR(INDEX(Sales!$D$5:$ABF$18,MATCH(UsagePerHour!$B78,Sales!$C$5:$C$18,0),MATCH(UsagePerHour!OQ$4,Sales!$D$3:$ABF$3,0))/OQ$2*INDEX(Usage!$D$5:$ABF$11,MATCH(UsagePerHour!$B$68,Usage!$C$5:$C$11,0),MATCH(UsagePerHour!OQ$4,Usage!$D$3:$ABF$3,0)),"")</f>
        <v>0.10718582526156005</v>
      </c>
      <c r="OR78" s="27">
        <f>IFERROR(INDEX(Sales!$D$5:$ABF$18,MATCH(UsagePerHour!$B78,Sales!$C$5:$C$18,0),MATCH(UsagePerHour!OR$4,Sales!$D$3:$ABF$3,0))/OR$2*INDEX(Usage!$D$5:$ABF$11,MATCH(UsagePerHour!$B$68,Usage!$C$5:$C$11,0),MATCH(UsagePerHour!OR$4,Usage!$D$3:$ABF$3,0)),"")</f>
        <v>0.32729195512661868</v>
      </c>
      <c r="OS78" s="27">
        <f>IFERROR(INDEX(Sales!$D$5:$ABF$18,MATCH(UsagePerHour!$B78,Sales!$C$5:$C$18,0),MATCH(UsagePerHour!OS$4,Sales!$D$3:$ABF$3,0))/OS$2*INDEX(Usage!$D$5:$ABF$11,MATCH(UsagePerHour!$B$68,Usage!$C$5:$C$11,0),MATCH(UsagePerHour!OS$4,Usage!$D$3:$ABF$3,0)),"")</f>
        <v>0.15499894638240769</v>
      </c>
      <c r="OT78" s="27">
        <f>IFERROR(INDEX(Sales!$D$5:$ABF$18,MATCH(UsagePerHour!$B78,Sales!$C$5:$C$18,0),MATCH(UsagePerHour!OT$4,Sales!$D$3:$ABF$3,0))/OT$2*INDEX(Usage!$D$5:$ABF$11,MATCH(UsagePerHour!$B$68,Usage!$C$5:$C$11,0),MATCH(UsagePerHour!OT$4,Usage!$D$3:$ABF$3,0)),"")</f>
        <v>0.20672661783275109</v>
      </c>
      <c r="OU78" s="27">
        <f>IFERROR(INDEX(Sales!$D$5:$ABF$18,MATCH(UsagePerHour!$B78,Sales!$C$5:$C$18,0),MATCH(UsagePerHour!OU$4,Sales!$D$3:$ABF$3,0))/OU$2*INDEX(Usage!$D$5:$ABF$11,MATCH(UsagePerHour!$B$68,Usage!$C$5:$C$11,0),MATCH(UsagePerHour!OU$4,Usage!$D$3:$ABF$3,0)),"")</f>
        <v>0.31118498029250036</v>
      </c>
      <c r="OV78" s="27">
        <f>IFERROR(INDEX(Sales!$D$5:$ABF$18,MATCH(UsagePerHour!$B78,Sales!$C$5:$C$18,0),MATCH(UsagePerHour!OV$4,Sales!$D$3:$ABF$3,0))/OV$2*INDEX(Usage!$D$5:$ABF$11,MATCH(UsagePerHour!$B$68,Usage!$C$5:$C$11,0),MATCH(UsagePerHour!OV$4,Usage!$D$3:$ABF$3,0)),"")</f>
        <v>0.51871775977736656</v>
      </c>
      <c r="OW78" s="27">
        <f>IFERROR(INDEX(Sales!$D$5:$ABF$18,MATCH(UsagePerHour!$B78,Sales!$C$5:$C$18,0),MATCH(UsagePerHour!OW$4,Sales!$D$3:$ABF$3,0))/OW$2*INDEX(Usage!$D$5:$ABF$11,MATCH(UsagePerHour!$B$68,Usage!$C$5:$C$11,0),MATCH(UsagePerHour!OW$4,Usage!$D$3:$ABF$3,0)),"")</f>
        <v>0.38010597699255966</v>
      </c>
      <c r="OX78" s="27">
        <f>IFERROR(INDEX(Sales!$D$5:$ABF$18,MATCH(UsagePerHour!$B78,Sales!$C$5:$C$18,0),MATCH(UsagePerHour!OX$4,Sales!$D$3:$ABF$3,0))/OX$2*INDEX(Usage!$D$5:$ABF$11,MATCH(UsagePerHour!$B$68,Usage!$C$5:$C$11,0),MATCH(UsagePerHour!OX$4,Usage!$D$3:$ABF$3,0)),"")</f>
        <v>0.61956360836363533</v>
      </c>
      <c r="OY78" s="27">
        <f>IFERROR(INDEX(Sales!$D$5:$ABF$18,MATCH(UsagePerHour!$B78,Sales!$C$5:$C$18,0),MATCH(UsagePerHour!OY$4,Sales!$D$3:$ABF$3,0))/OY$2*INDEX(Usage!$D$5:$ABF$11,MATCH(UsagePerHour!$B$68,Usage!$C$5:$C$11,0),MATCH(UsagePerHour!OY$4,Usage!$D$3:$ABF$3,0)),"")</f>
        <v>0.56980600818532356</v>
      </c>
      <c r="OZ78" s="27">
        <f>IFERROR(INDEX(Sales!$D$5:$ABF$18,MATCH(UsagePerHour!$B78,Sales!$C$5:$C$18,0),MATCH(UsagePerHour!OZ$4,Sales!$D$3:$ABF$3,0))/OZ$2*INDEX(Usage!$D$5:$ABF$11,MATCH(UsagePerHour!$B$68,Usage!$C$5:$C$11,0),MATCH(UsagePerHour!OZ$4,Usage!$D$3:$ABF$3,0)),"")</f>
        <v>0.54481346382927542</v>
      </c>
      <c r="PA78" s="27">
        <f>IFERROR(INDEX(Sales!$D$5:$ABF$18,MATCH(UsagePerHour!$B78,Sales!$C$5:$C$18,0),MATCH(UsagePerHour!PA$4,Sales!$D$3:$ABF$3,0))/PA$2*INDEX(Usage!$D$5:$ABF$11,MATCH(UsagePerHour!$B$68,Usage!$C$5:$C$11,0),MATCH(UsagePerHour!PA$4,Usage!$D$3:$ABF$3,0)),"")</f>
        <v>0.34391893626577696</v>
      </c>
      <c r="PB78" s="27">
        <f>IFERROR(INDEX(Sales!$D$5:$ABF$18,MATCH(UsagePerHour!$B78,Sales!$C$5:$C$18,0),MATCH(UsagePerHour!PB$4,Sales!$D$3:$ABF$3,0))/PB$2*INDEX(Usage!$D$5:$ABF$11,MATCH(UsagePerHour!$B$68,Usage!$C$5:$C$11,0),MATCH(UsagePerHour!PB$4,Usage!$D$3:$ABF$3,0)),"")</f>
        <v>0.23910204591057896</v>
      </c>
      <c r="PC78" s="27">
        <f>IFERROR(INDEX(Sales!$D$5:$ABF$18,MATCH(UsagePerHour!$B78,Sales!$C$5:$C$18,0),MATCH(UsagePerHour!PC$4,Sales!$D$3:$ABF$3,0))/PC$2*INDEX(Usage!$D$5:$ABF$11,MATCH(UsagePerHour!$B$68,Usage!$C$5:$C$11,0),MATCH(UsagePerHour!PC$4,Usage!$D$3:$ABF$3,0)),"")</f>
        <v>9.6436267659182631E-2</v>
      </c>
      <c r="PD78" s="27">
        <f>IFERROR(INDEX(Sales!$D$5:$ABF$18,MATCH(UsagePerHour!$B78,Sales!$C$5:$C$18,0),MATCH(UsagePerHour!PD$4,Sales!$D$3:$ABF$3,0))/PD$2*INDEX(Usage!$D$5:$ABF$11,MATCH(UsagePerHour!$B$68,Usage!$C$5:$C$11,0),MATCH(UsagePerHour!PD$4,Usage!$D$3:$ABF$3,0)),"")</f>
        <v>8.8299007340866917E-2</v>
      </c>
      <c r="PE78" s="27">
        <f>IFERROR(INDEX(Sales!$D$5:$ABF$18,MATCH(UsagePerHour!$B78,Sales!$C$5:$C$18,0),MATCH(UsagePerHour!PE$4,Sales!$D$3:$ABF$3,0))/PE$2*INDEX(Usage!$D$5:$ABF$11,MATCH(UsagePerHour!$B$68,Usage!$C$5:$C$11,0),MATCH(UsagePerHour!PE$4,Usage!$D$3:$ABF$3,0)),"")</f>
        <v>0.1435461813591416</v>
      </c>
      <c r="PF78" s="27">
        <f>IFERROR(INDEX(Sales!$D$5:$ABF$18,MATCH(UsagePerHour!$B78,Sales!$C$5:$C$18,0),MATCH(UsagePerHour!PF$4,Sales!$D$3:$ABF$3,0))/PF$2*INDEX(Usage!$D$5:$ABF$11,MATCH(UsagePerHour!$B$68,Usage!$C$5:$C$11,0),MATCH(UsagePerHour!PF$4,Usage!$D$3:$ABF$3,0)),"")</f>
        <v>0.13694268114119548</v>
      </c>
      <c r="PG78" s="27">
        <f>IFERROR(INDEX(Sales!$D$5:$ABF$18,MATCH(UsagePerHour!$B78,Sales!$C$5:$C$18,0),MATCH(UsagePerHour!PG$4,Sales!$D$3:$ABF$3,0))/PG$2*INDEX(Usage!$D$5:$ABF$11,MATCH(UsagePerHour!$B$68,Usage!$C$5:$C$11,0),MATCH(UsagePerHour!PG$4,Usage!$D$3:$ABF$3,0)),"")</f>
        <v>1.8925307359845905E-2</v>
      </c>
      <c r="PH78" s="27">
        <f>IFERROR(INDEX(Sales!$D$5:$ABF$18,MATCH(UsagePerHour!$B78,Sales!$C$5:$C$18,0),MATCH(UsagePerHour!PH$4,Sales!$D$3:$ABF$3,0))/PH$2*INDEX(Usage!$D$5:$ABF$11,MATCH(UsagePerHour!$B$68,Usage!$C$5:$C$11,0),MATCH(UsagePerHour!PH$4,Usage!$D$3:$ABF$3,0)),"")</f>
        <v>9.4127631309427223E-2</v>
      </c>
      <c r="PI78" s="27">
        <f>IFERROR(INDEX(Sales!$D$5:$ABF$18,MATCH(UsagePerHour!$B78,Sales!$C$5:$C$18,0),MATCH(UsagePerHour!PI$4,Sales!$D$3:$ABF$3,0))/PI$2*INDEX(Usage!$D$5:$ABF$11,MATCH(UsagePerHour!$B$68,Usage!$C$5:$C$11,0),MATCH(UsagePerHour!PI$4,Usage!$D$3:$ABF$3,0)),"")</f>
        <v>0.41019312464222235</v>
      </c>
      <c r="PJ78" s="27">
        <f>IFERROR(INDEX(Sales!$D$5:$ABF$18,MATCH(UsagePerHour!$B78,Sales!$C$5:$C$18,0),MATCH(UsagePerHour!PJ$4,Sales!$D$3:$ABF$3,0))/PJ$2*INDEX(Usage!$D$5:$ABF$11,MATCH(UsagePerHour!$B$68,Usage!$C$5:$C$11,0),MATCH(UsagePerHour!PJ$4,Usage!$D$3:$ABF$3,0)),"")</f>
        <v>8.4773635576945477E-2</v>
      </c>
      <c r="PK78" s="27">
        <f>IFERROR(INDEX(Sales!$D$5:$ABF$18,MATCH(UsagePerHour!$B78,Sales!$C$5:$C$18,0),MATCH(UsagePerHour!PK$4,Sales!$D$3:$ABF$3,0))/PK$2*INDEX(Usage!$D$5:$ABF$11,MATCH(UsagePerHour!$B$68,Usage!$C$5:$C$11,0),MATCH(UsagePerHour!PK$4,Usage!$D$3:$ABF$3,0)),"")</f>
        <v>3.6011965521962362E-2</v>
      </c>
      <c r="PL78" s="27">
        <f>IFERROR(INDEX(Sales!$D$5:$ABF$18,MATCH(UsagePerHour!$B78,Sales!$C$5:$C$18,0),MATCH(UsagePerHour!PL$4,Sales!$D$3:$ABF$3,0))/PL$2*INDEX(Usage!$D$5:$ABF$11,MATCH(UsagePerHour!$B$68,Usage!$C$5:$C$11,0),MATCH(UsagePerHour!PL$4,Usage!$D$3:$ABF$3,0)),"")</f>
        <v>3.6005340327482128E-2</v>
      </c>
      <c r="PM78" s="27">
        <f>IFERROR(INDEX(Sales!$D$5:$ABF$18,MATCH(UsagePerHour!$B78,Sales!$C$5:$C$18,0),MATCH(UsagePerHour!PM$4,Sales!$D$3:$ABF$3,0))/PM$2*INDEX(Usage!$D$5:$ABF$11,MATCH(UsagePerHour!$B$68,Usage!$C$5:$C$11,0),MATCH(UsagePerHour!PM$4,Usage!$D$3:$ABF$3,0)),"")</f>
        <v>0.17452879383132375</v>
      </c>
      <c r="PN78" s="27">
        <f>IFERROR(INDEX(Sales!$D$5:$ABF$18,MATCH(UsagePerHour!$B78,Sales!$C$5:$C$18,0),MATCH(UsagePerHour!PN$4,Sales!$D$3:$ABF$3,0))/PN$2*INDEX(Usage!$D$5:$ABF$11,MATCH(UsagePerHour!$B$68,Usage!$C$5:$C$11,0),MATCH(UsagePerHour!PN$4,Usage!$D$3:$ABF$3,0)),"")</f>
        <v>9.2324629966510946E-2</v>
      </c>
      <c r="PO78" s="27">
        <f>IFERROR(INDEX(Sales!$D$5:$ABF$18,MATCH(UsagePerHour!$B78,Sales!$C$5:$C$18,0),MATCH(UsagePerHour!PO$4,Sales!$D$3:$ABF$3,0))/PO$2*INDEX(Usage!$D$5:$ABF$11,MATCH(UsagePerHour!$B$68,Usage!$C$5:$C$11,0),MATCH(UsagePerHour!PO$4,Usage!$D$3:$ABF$3,0)),"")</f>
        <v>0.2378236893999339</v>
      </c>
      <c r="PP78" s="27">
        <f>IFERROR(INDEX(Sales!$D$5:$ABF$18,MATCH(UsagePerHour!$B78,Sales!$C$5:$C$18,0),MATCH(UsagePerHour!PP$4,Sales!$D$3:$ABF$3,0))/PP$2*INDEX(Usage!$D$5:$ABF$11,MATCH(UsagePerHour!$B$68,Usage!$C$5:$C$11,0),MATCH(UsagePerHour!PP$4,Usage!$D$3:$ABF$3,0)),"")</f>
        <v>0.13288145766345125</v>
      </c>
      <c r="PQ78" s="27">
        <f>IFERROR(INDEX(Sales!$D$5:$ABF$18,MATCH(UsagePerHour!$B78,Sales!$C$5:$C$18,0),MATCH(UsagePerHour!PQ$4,Sales!$D$3:$ABF$3,0))/PQ$2*INDEX(Usage!$D$5:$ABF$11,MATCH(UsagePerHour!$B$68,Usage!$C$5:$C$11,0),MATCH(UsagePerHour!PQ$4,Usage!$D$3:$ABF$3,0)),"")</f>
        <v>6.007255674842378E-2</v>
      </c>
      <c r="PR78" s="27">
        <f>IFERROR(INDEX(Sales!$D$5:$ABF$18,MATCH(UsagePerHour!$B78,Sales!$C$5:$C$18,0),MATCH(UsagePerHour!PR$4,Sales!$D$3:$ABF$3,0))/PR$2*INDEX(Usage!$D$5:$ABF$11,MATCH(UsagePerHour!$B$68,Usage!$C$5:$C$11,0),MATCH(UsagePerHour!PR$4,Usage!$D$3:$ABF$3,0)),"")</f>
        <v>2.5872821741492424E-2</v>
      </c>
      <c r="PS78" s="27">
        <f>IFERROR(INDEX(Sales!$D$5:$ABF$18,MATCH(UsagePerHour!$B78,Sales!$C$5:$C$18,0),MATCH(UsagePerHour!PS$4,Sales!$D$3:$ABF$3,0))/PS$2*INDEX(Usage!$D$5:$ABF$11,MATCH(UsagePerHour!$B$68,Usage!$C$5:$C$11,0),MATCH(UsagePerHour!PS$4,Usage!$D$3:$ABF$3,0)),"")</f>
        <v>0.14845934128908087</v>
      </c>
      <c r="PT78" s="27">
        <f>IFERROR(INDEX(Sales!$D$5:$ABF$18,MATCH(UsagePerHour!$B78,Sales!$C$5:$C$18,0),MATCH(UsagePerHour!PT$4,Sales!$D$3:$ABF$3,0))/PT$2*INDEX(Usage!$D$5:$ABF$11,MATCH(UsagePerHour!$B$68,Usage!$C$5:$C$11,0),MATCH(UsagePerHour!PT$4,Usage!$D$3:$ABF$3,0)),"")</f>
        <v>8.4436231579537904E-2</v>
      </c>
      <c r="PU78" s="27">
        <f>IFERROR(INDEX(Sales!$D$5:$ABF$18,MATCH(UsagePerHour!$B78,Sales!$C$5:$C$18,0),MATCH(UsagePerHour!PU$4,Sales!$D$3:$ABF$3,0))/PU$2*INDEX(Usage!$D$5:$ABF$11,MATCH(UsagePerHour!$B$68,Usage!$C$5:$C$11,0),MATCH(UsagePerHour!PU$4,Usage!$D$3:$ABF$3,0)),"")</f>
        <v>7.0022349954117852E-2</v>
      </c>
      <c r="PV78" s="27">
        <f>IFERROR(INDEX(Sales!$D$5:$ABF$18,MATCH(UsagePerHour!$B78,Sales!$C$5:$C$18,0),MATCH(UsagePerHour!PV$4,Sales!$D$3:$ABF$3,0))/PV$2*INDEX(Usage!$D$5:$ABF$11,MATCH(UsagePerHour!$B$68,Usage!$C$5:$C$11,0),MATCH(UsagePerHour!PV$4,Usage!$D$3:$ABF$3,0)),"")</f>
        <v>0.23090275447783837</v>
      </c>
      <c r="PW78" s="27">
        <f>IFERROR(INDEX(Sales!$D$5:$ABF$18,MATCH(UsagePerHour!$B78,Sales!$C$5:$C$18,0),MATCH(UsagePerHour!PW$4,Sales!$D$3:$ABF$3,0))/PW$2*INDEX(Usage!$D$5:$ABF$11,MATCH(UsagePerHour!$B$68,Usage!$C$5:$C$11,0),MATCH(UsagePerHour!PW$4,Usage!$D$3:$ABF$3,0)),"")</f>
        <v>0.30732028142756274</v>
      </c>
      <c r="PX78" s="27">
        <f>IFERROR(INDEX(Sales!$D$5:$ABF$18,MATCH(UsagePerHour!$B78,Sales!$C$5:$C$18,0),MATCH(UsagePerHour!PX$4,Sales!$D$3:$ABF$3,0))/PX$2*INDEX(Usage!$D$5:$ABF$11,MATCH(UsagePerHour!$B$68,Usage!$C$5:$C$11,0),MATCH(UsagePerHour!PX$4,Usage!$D$3:$ABF$3,0)),"")</f>
        <v>7.6063017214617876E-2</v>
      </c>
      <c r="PY78" s="27">
        <f>IFERROR(INDEX(Sales!$D$5:$ABF$18,MATCH(UsagePerHour!$B78,Sales!$C$5:$C$18,0),MATCH(UsagePerHour!PY$4,Sales!$D$3:$ABF$3,0))/PY$2*INDEX(Usage!$D$5:$ABF$11,MATCH(UsagePerHour!$B$68,Usage!$C$5:$C$11,0),MATCH(UsagePerHour!PY$4,Usage!$D$3:$ABF$3,0)),"")</f>
        <v>3.8154812231381667E-2</v>
      </c>
      <c r="PZ78" s="27">
        <f>IFERROR(INDEX(Sales!$D$5:$ABF$18,MATCH(UsagePerHour!$B78,Sales!$C$5:$C$18,0),MATCH(UsagePerHour!PZ$4,Sales!$D$3:$ABF$3,0))/PZ$2*INDEX(Usage!$D$5:$ABF$11,MATCH(UsagePerHour!$B$68,Usage!$C$5:$C$11,0),MATCH(UsagePerHour!PZ$4,Usage!$D$3:$ABF$3,0)),"")</f>
        <v>0.11945797509821687</v>
      </c>
      <c r="QA78" s="27">
        <f>IFERROR(INDEX(Sales!$D$5:$ABF$18,MATCH(UsagePerHour!$B78,Sales!$C$5:$C$18,0),MATCH(UsagePerHour!QA$4,Sales!$D$3:$ABF$3,0))/QA$2*INDEX(Usage!$D$5:$ABF$11,MATCH(UsagePerHour!$B$68,Usage!$C$5:$C$11,0),MATCH(UsagePerHour!QA$4,Usage!$D$3:$ABF$3,0)),"")</f>
        <v>4.8961337084302878E-2</v>
      </c>
      <c r="QB78" s="27">
        <f>IFERROR(INDEX(Sales!$D$5:$ABF$18,MATCH(UsagePerHour!$B78,Sales!$C$5:$C$18,0),MATCH(UsagePerHour!QB$4,Sales!$D$3:$ABF$3,0))/QB$2*INDEX(Usage!$D$5:$ABF$11,MATCH(UsagePerHour!$B$68,Usage!$C$5:$C$11,0),MATCH(UsagePerHour!QB$4,Usage!$D$3:$ABF$3,0)),"")</f>
        <v>0.11196460365797085</v>
      </c>
      <c r="QC78" s="27">
        <f>IFERROR(INDEX(Sales!$D$5:$ABF$18,MATCH(UsagePerHour!$B78,Sales!$C$5:$C$18,0),MATCH(UsagePerHour!QC$4,Sales!$D$3:$ABF$3,0))/QC$2*INDEX(Usage!$D$5:$ABF$11,MATCH(UsagePerHour!$B$68,Usage!$C$5:$C$11,0),MATCH(UsagePerHour!QC$4,Usage!$D$3:$ABF$3,0)),"")</f>
        <v>0.40033802907561616</v>
      </c>
      <c r="QD78" s="27">
        <f>IFERROR(INDEX(Sales!$D$5:$ABF$18,MATCH(UsagePerHour!$B78,Sales!$C$5:$C$18,0),MATCH(UsagePerHour!QD$4,Sales!$D$3:$ABF$3,0))/QD$2*INDEX(Usage!$D$5:$ABF$11,MATCH(UsagePerHour!$B$68,Usage!$C$5:$C$11,0),MATCH(UsagePerHour!QD$4,Usage!$D$3:$ABF$3,0)),"")</f>
        <v>0.334444128669181</v>
      </c>
      <c r="QE78" s="27">
        <f>IFERROR(INDEX(Sales!$D$5:$ABF$18,MATCH(UsagePerHour!$B78,Sales!$C$5:$C$18,0),MATCH(UsagePerHour!QE$4,Sales!$D$3:$ABF$3,0))/QE$2*INDEX(Usage!$D$5:$ABF$11,MATCH(UsagePerHour!$B$68,Usage!$C$5:$C$11,0),MATCH(UsagePerHour!QE$4,Usage!$D$3:$ABF$3,0)),"")</f>
        <v>0.50281791741303461</v>
      </c>
      <c r="QF78" s="27">
        <f>IFERROR(INDEX(Sales!$D$5:$ABF$18,MATCH(UsagePerHour!$B78,Sales!$C$5:$C$18,0),MATCH(UsagePerHour!QF$4,Sales!$D$3:$ABF$3,0))/QF$2*INDEX(Usage!$D$5:$ABF$11,MATCH(UsagePerHour!$B$68,Usage!$C$5:$C$11,0),MATCH(UsagePerHour!QF$4,Usage!$D$3:$ABF$3,0)),"")</f>
        <v>0.54554999026416562</v>
      </c>
      <c r="QG78" s="27">
        <f>IFERROR(INDEX(Sales!$D$5:$ABF$18,MATCH(UsagePerHour!$B78,Sales!$C$5:$C$18,0),MATCH(UsagePerHour!QG$4,Sales!$D$3:$ABF$3,0))/QG$2*INDEX(Usage!$D$5:$ABF$11,MATCH(UsagePerHour!$B$68,Usage!$C$5:$C$11,0),MATCH(UsagePerHour!QG$4,Usage!$D$3:$ABF$3,0)),"")</f>
        <v>0.91784713307976551</v>
      </c>
      <c r="QH78" s="27">
        <f>IFERROR(INDEX(Sales!$D$5:$ABF$18,MATCH(UsagePerHour!$B78,Sales!$C$5:$C$18,0),MATCH(UsagePerHour!QH$4,Sales!$D$3:$ABF$3,0))/QH$2*INDEX(Usage!$D$5:$ABF$11,MATCH(UsagePerHour!$B$68,Usage!$C$5:$C$11,0),MATCH(UsagePerHour!QH$4,Usage!$D$3:$ABF$3,0)),"")</f>
        <v>0.5386278930734274</v>
      </c>
      <c r="QI78" s="27">
        <f>IFERROR(INDEX(Sales!$D$5:$ABF$18,MATCH(UsagePerHour!$B78,Sales!$C$5:$C$18,0),MATCH(UsagePerHour!QI$4,Sales!$D$3:$ABF$3,0))/QI$2*INDEX(Usage!$D$5:$ABF$11,MATCH(UsagePerHour!$B$68,Usage!$C$5:$C$11,0),MATCH(UsagePerHour!QI$4,Usage!$D$3:$ABF$3,0)),"")</f>
        <v>0.45106311814874256</v>
      </c>
      <c r="QJ78" s="27">
        <f>IFERROR(INDEX(Sales!$D$5:$ABF$18,MATCH(UsagePerHour!$B78,Sales!$C$5:$C$18,0),MATCH(UsagePerHour!QJ$4,Sales!$D$3:$ABF$3,0))/QJ$2*INDEX(Usage!$D$5:$ABF$11,MATCH(UsagePerHour!$B$68,Usage!$C$5:$C$11,0),MATCH(UsagePerHour!QJ$4,Usage!$D$3:$ABF$3,0)),"")</f>
        <v>1.8500813957695197</v>
      </c>
      <c r="QK78" s="27">
        <f>IFERROR(INDEX(Sales!$D$5:$ABF$18,MATCH(UsagePerHour!$B78,Sales!$C$5:$C$18,0),MATCH(UsagePerHour!QK$4,Sales!$D$3:$ABF$3,0))/QK$2*INDEX(Usage!$D$5:$ABF$11,MATCH(UsagePerHour!$B$68,Usage!$C$5:$C$11,0),MATCH(UsagePerHour!QK$4,Usage!$D$3:$ABF$3,0)),"")</f>
        <v>0.68617822999903355</v>
      </c>
      <c r="QL78" s="27">
        <f>IFERROR(INDEX(Sales!$D$5:$ABF$18,MATCH(UsagePerHour!$B78,Sales!$C$5:$C$18,0),MATCH(UsagePerHour!QL$4,Sales!$D$3:$ABF$3,0))/QL$2*INDEX(Usage!$D$5:$ABF$11,MATCH(UsagePerHour!$B$68,Usage!$C$5:$C$11,0),MATCH(UsagePerHour!QL$4,Usage!$D$3:$ABF$3,0)),"")</f>
        <v>0.26328569587023326</v>
      </c>
      <c r="QM78" s="27">
        <f>IFERROR(INDEX(Sales!$D$5:$ABF$18,MATCH(UsagePerHour!$B78,Sales!$C$5:$C$18,0),MATCH(UsagePerHour!QM$4,Sales!$D$3:$ABF$3,0))/QM$2*INDEX(Usage!$D$5:$ABF$11,MATCH(UsagePerHour!$B$68,Usage!$C$5:$C$11,0),MATCH(UsagePerHour!QM$4,Usage!$D$3:$ABF$3,0)),"")</f>
        <v>8.8992007925258368E-2</v>
      </c>
      <c r="QN78" s="27">
        <f>IFERROR(INDEX(Sales!$D$5:$ABF$18,MATCH(UsagePerHour!$B78,Sales!$C$5:$C$18,0),MATCH(UsagePerHour!QN$4,Sales!$D$3:$ABF$3,0))/QN$2*INDEX(Usage!$D$5:$ABF$11,MATCH(UsagePerHour!$B$68,Usage!$C$5:$C$11,0),MATCH(UsagePerHour!QN$4,Usage!$D$3:$ABF$3,0)),"")</f>
        <v>0.36797938059225765</v>
      </c>
      <c r="QO78" s="27">
        <f>IFERROR(INDEX(Sales!$D$5:$ABF$18,MATCH(UsagePerHour!$B78,Sales!$C$5:$C$18,0),MATCH(UsagePerHour!QO$4,Sales!$D$3:$ABF$3,0))/QO$2*INDEX(Usage!$D$5:$ABF$11,MATCH(UsagePerHour!$B$68,Usage!$C$5:$C$11,0),MATCH(UsagePerHour!QO$4,Usage!$D$3:$ABF$3,0)),"")</f>
        <v>0.39726955756395571</v>
      </c>
      <c r="QP78" s="27">
        <f>IFERROR(INDEX(Sales!$D$5:$ABF$18,MATCH(UsagePerHour!$B78,Sales!$C$5:$C$18,0),MATCH(UsagePerHour!QP$4,Sales!$D$3:$ABF$3,0))/QP$2*INDEX(Usage!$D$5:$ABF$11,MATCH(UsagePerHour!$B$68,Usage!$C$5:$C$11,0),MATCH(UsagePerHour!QP$4,Usage!$D$3:$ABF$3,0)),"")</f>
        <v>0.14775935422507533</v>
      </c>
      <c r="QQ78" s="27">
        <f>IFERROR(INDEX(Sales!$D$5:$ABF$18,MATCH(UsagePerHour!$B78,Sales!$C$5:$C$18,0),MATCH(UsagePerHour!QQ$4,Sales!$D$3:$ABF$3,0))/QQ$2*INDEX(Usage!$D$5:$ABF$11,MATCH(UsagePerHour!$B$68,Usage!$C$5:$C$11,0),MATCH(UsagePerHour!QQ$4,Usage!$D$3:$ABF$3,0)),"")</f>
        <v>0.55142002324022821</v>
      </c>
      <c r="QR78" s="27">
        <f>IFERROR(INDEX(Sales!$D$5:$ABF$18,MATCH(UsagePerHour!$B78,Sales!$C$5:$C$18,0),MATCH(UsagePerHour!QR$4,Sales!$D$3:$ABF$3,0))/QR$2*INDEX(Usage!$D$5:$ABF$11,MATCH(UsagePerHour!$B$68,Usage!$C$5:$C$11,0),MATCH(UsagePerHour!QR$4,Usage!$D$3:$ABF$3,0)),"")</f>
        <v>0.42828627489753218</v>
      </c>
      <c r="QS78" s="27">
        <f>IFERROR(INDEX(Sales!$D$5:$ABF$18,MATCH(UsagePerHour!$B78,Sales!$C$5:$C$18,0),MATCH(UsagePerHour!QS$4,Sales!$D$3:$ABF$3,0))/QS$2*INDEX(Usage!$D$5:$ABF$11,MATCH(UsagePerHour!$B$68,Usage!$C$5:$C$11,0),MATCH(UsagePerHour!QS$4,Usage!$D$3:$ABF$3,0)),"")</f>
        <v>0.16949812445046081</v>
      </c>
      <c r="QT78" s="27">
        <f>IFERROR(INDEX(Sales!$D$5:$ABF$18,MATCH(UsagePerHour!$B78,Sales!$C$5:$C$18,0),MATCH(UsagePerHour!QT$4,Sales!$D$3:$ABF$3,0))/QT$2*INDEX(Usage!$D$5:$ABF$11,MATCH(UsagePerHour!$B$68,Usage!$C$5:$C$11,0),MATCH(UsagePerHour!QT$4,Usage!$D$3:$ABF$3,0)),"")</f>
        <v>0.22743196482667372</v>
      </c>
      <c r="QU78" s="27">
        <f>IFERROR(INDEX(Sales!$D$5:$ABF$18,MATCH(UsagePerHour!$B78,Sales!$C$5:$C$18,0),MATCH(UsagePerHour!QU$4,Sales!$D$3:$ABF$3,0))/QU$2*INDEX(Usage!$D$5:$ABF$11,MATCH(UsagePerHour!$B$68,Usage!$C$5:$C$11,0),MATCH(UsagePerHour!QU$4,Usage!$D$3:$ABF$3,0)),"")</f>
        <v>0.28597534846654799</v>
      </c>
      <c r="QV78" s="27">
        <f>IFERROR(INDEX(Sales!$D$5:$ABF$18,MATCH(UsagePerHour!$B78,Sales!$C$5:$C$18,0),MATCH(UsagePerHour!QV$4,Sales!$D$3:$ABF$3,0))/QV$2*INDEX(Usage!$D$5:$ABF$11,MATCH(UsagePerHour!$B$68,Usage!$C$5:$C$11,0),MATCH(UsagePerHour!QV$4,Usage!$D$3:$ABF$3,0)),"")</f>
        <v>0.35002070950099762</v>
      </c>
      <c r="QW78" s="27">
        <f>IFERROR(INDEX(Sales!$D$5:$ABF$18,MATCH(UsagePerHour!$B78,Sales!$C$5:$C$18,0),MATCH(UsagePerHour!QW$4,Sales!$D$3:$ABF$3,0))/QW$2*INDEX(Usage!$D$5:$ABF$11,MATCH(UsagePerHour!$B$68,Usage!$C$5:$C$11,0),MATCH(UsagePerHour!QW$4,Usage!$D$3:$ABF$3,0)),"")</f>
        <v>0.28688002258857942</v>
      </c>
      <c r="QX78" s="27">
        <f>IFERROR(INDEX(Sales!$D$5:$ABF$18,MATCH(UsagePerHour!$B78,Sales!$C$5:$C$18,0),MATCH(UsagePerHour!QX$4,Sales!$D$3:$ABF$3,0))/QX$2*INDEX(Usage!$D$5:$ABF$11,MATCH(UsagePerHour!$B$68,Usage!$C$5:$C$11,0),MATCH(UsagePerHour!QX$4,Usage!$D$3:$ABF$3,0)),"")</f>
        <v>0.57344545243079781</v>
      </c>
      <c r="QY78" s="27">
        <f>IFERROR(INDEX(Sales!$D$5:$ABF$18,MATCH(UsagePerHour!$B78,Sales!$C$5:$C$18,0),MATCH(UsagePerHour!QY$4,Sales!$D$3:$ABF$3,0))/QY$2*INDEX(Usage!$D$5:$ABF$11,MATCH(UsagePerHour!$B$68,Usage!$C$5:$C$11,0),MATCH(UsagePerHour!QY$4,Usage!$D$3:$ABF$3,0)),"")</f>
        <v>0.74707641236559785</v>
      </c>
      <c r="QZ78" s="27">
        <f>IFERROR(INDEX(Sales!$D$5:$ABF$18,MATCH(UsagePerHour!$B78,Sales!$C$5:$C$18,0),MATCH(UsagePerHour!QZ$4,Sales!$D$3:$ABF$3,0))/QZ$2*INDEX(Usage!$D$5:$ABF$11,MATCH(UsagePerHour!$B$68,Usage!$C$5:$C$11,0),MATCH(UsagePerHour!QZ$4,Usage!$D$3:$ABF$3,0)),"")</f>
        <v>0.33356540456356043</v>
      </c>
      <c r="RA78" s="27">
        <f>IFERROR(INDEX(Sales!$D$5:$ABF$18,MATCH(UsagePerHour!$B78,Sales!$C$5:$C$18,0),MATCH(UsagePerHour!RA$4,Sales!$D$3:$ABF$3,0))/RA$2*INDEX(Usage!$D$5:$ABF$11,MATCH(UsagePerHour!$B$68,Usage!$C$5:$C$11,0),MATCH(UsagePerHour!RA$4,Usage!$D$3:$ABF$3,0)),"")</f>
        <v>0.50014708587054924</v>
      </c>
      <c r="RB78" s="27">
        <f>IFERROR(INDEX(Sales!$D$5:$ABF$18,MATCH(UsagePerHour!$B78,Sales!$C$5:$C$18,0),MATCH(UsagePerHour!RB$4,Sales!$D$3:$ABF$3,0))/RB$2*INDEX(Usage!$D$5:$ABF$11,MATCH(UsagePerHour!$B$68,Usage!$C$5:$C$11,0),MATCH(UsagePerHour!RB$4,Usage!$D$3:$ABF$3,0)),"")</f>
        <v>0.38793743130450642</v>
      </c>
      <c r="RC78" s="27">
        <f>IFERROR(INDEX(Sales!$D$5:$ABF$18,MATCH(UsagePerHour!$B78,Sales!$C$5:$C$18,0),MATCH(UsagePerHour!RC$4,Sales!$D$3:$ABF$3,0))/RC$2*INDEX(Usage!$D$5:$ABF$11,MATCH(UsagePerHour!$B$68,Usage!$C$5:$C$11,0),MATCH(UsagePerHour!RC$4,Usage!$D$3:$ABF$3,0)),"")</f>
        <v>0.49280337947203012</v>
      </c>
      <c r="RD78" s="27">
        <f>IFERROR(INDEX(Sales!$D$5:$ABF$18,MATCH(UsagePerHour!$B78,Sales!$C$5:$C$18,0),MATCH(UsagePerHour!RD$4,Sales!$D$3:$ABF$3,0))/RD$2*INDEX(Usage!$D$5:$ABF$11,MATCH(UsagePerHour!$B$68,Usage!$C$5:$C$11,0),MATCH(UsagePerHour!RD$4,Usage!$D$3:$ABF$3,0)),"")</f>
        <v>0.32137549694003509</v>
      </c>
      <c r="RE78" s="27">
        <f>IFERROR(INDEX(Sales!$D$5:$ABF$18,MATCH(UsagePerHour!$B78,Sales!$C$5:$C$18,0),MATCH(UsagePerHour!RE$4,Sales!$D$3:$ABF$3,0))/RE$2*INDEX(Usage!$D$5:$ABF$11,MATCH(UsagePerHour!$B$68,Usage!$C$5:$C$11,0),MATCH(UsagePerHour!RE$4,Usage!$D$3:$ABF$3,0)),"")</f>
        <v>0.23304843304843303</v>
      </c>
      <c r="RF78" s="27">
        <f>IFERROR(INDEX(Sales!$D$5:$ABF$18,MATCH(UsagePerHour!$B78,Sales!$C$5:$C$18,0),MATCH(UsagePerHour!RF$4,Sales!$D$3:$ABF$3,0))/RF$2*INDEX(Usage!$D$5:$ABF$11,MATCH(UsagePerHour!$B$68,Usage!$C$5:$C$11,0),MATCH(UsagePerHour!RF$4,Usage!$D$3:$ABF$3,0)),"")</f>
        <v>0.62846734172857921</v>
      </c>
      <c r="RG78" s="27">
        <f>IFERROR(INDEX(Sales!$D$5:$ABF$18,MATCH(UsagePerHour!$B78,Sales!$C$5:$C$18,0),MATCH(UsagePerHour!RG$4,Sales!$D$3:$ABF$3,0))/RG$2*INDEX(Usage!$D$5:$ABF$11,MATCH(UsagePerHour!$B$68,Usage!$C$5:$C$11,0),MATCH(UsagePerHour!RG$4,Usage!$D$3:$ABF$3,0)),"")</f>
        <v>7.8481276207687731E-2</v>
      </c>
      <c r="RH78" s="27">
        <f>IFERROR(INDEX(Sales!$D$5:$ABF$18,MATCH(UsagePerHour!$B78,Sales!$C$5:$C$18,0),MATCH(UsagePerHour!RH$4,Sales!$D$3:$ABF$3,0))/RH$2*INDEX(Usage!$D$5:$ABF$11,MATCH(UsagePerHour!$B$68,Usage!$C$5:$C$11,0),MATCH(UsagePerHour!RH$4,Usage!$D$3:$ABF$3,0)),"")</f>
        <v>0.35832090558395741</v>
      </c>
      <c r="RI78" s="27">
        <f>IFERROR(INDEX(Sales!$D$5:$ABF$18,MATCH(UsagePerHour!$B78,Sales!$C$5:$C$18,0),MATCH(UsagePerHour!RI$4,Sales!$D$3:$ABF$3,0))/RI$2*INDEX(Usage!$D$5:$ABF$11,MATCH(UsagePerHour!$B$68,Usage!$C$5:$C$11,0),MATCH(UsagePerHour!RI$4,Usage!$D$3:$ABF$3,0)),"")</f>
        <v>8.2280545757541859E-2</v>
      </c>
      <c r="RJ78" s="27">
        <f>IFERROR(INDEX(Sales!$D$5:$ABF$18,MATCH(UsagePerHour!$B78,Sales!$C$5:$C$18,0),MATCH(UsagePerHour!RJ$4,Sales!$D$3:$ABF$3,0))/RJ$2*INDEX(Usage!$D$5:$ABF$11,MATCH(UsagePerHour!$B$68,Usage!$C$5:$C$11,0),MATCH(UsagePerHour!RJ$4,Usage!$D$3:$ABF$3,0)),"")</f>
        <v>0.70500134097140355</v>
      </c>
      <c r="RK78" s="27">
        <f>IFERROR(INDEX(Sales!$D$5:$ABF$18,MATCH(UsagePerHour!$B78,Sales!$C$5:$C$18,0),MATCH(UsagePerHour!RK$4,Sales!$D$3:$ABF$3,0))/RK$2*INDEX(Usage!$D$5:$ABF$11,MATCH(UsagePerHour!$B$68,Usage!$C$5:$C$11,0),MATCH(UsagePerHour!RK$4,Usage!$D$3:$ABF$3,0)),"")</f>
        <v>0.37022115913872367</v>
      </c>
      <c r="RL78" s="27">
        <f>IFERROR(INDEX(Sales!$D$5:$ABF$18,MATCH(UsagePerHour!$B78,Sales!$C$5:$C$18,0),MATCH(UsagePerHour!RL$4,Sales!$D$3:$ABF$3,0))/RL$2*INDEX(Usage!$D$5:$ABF$11,MATCH(UsagePerHour!$B$68,Usage!$C$5:$C$11,0),MATCH(UsagePerHour!RL$4,Usage!$D$3:$ABF$3,0)),"")</f>
        <v>0.80085529309313819</v>
      </c>
      <c r="RM78" s="27">
        <f>IFERROR(INDEX(Sales!$D$5:$ABF$18,MATCH(UsagePerHour!$B78,Sales!$C$5:$C$18,0),MATCH(UsagePerHour!RM$4,Sales!$D$3:$ABF$3,0))/RM$2*INDEX(Usage!$D$5:$ABF$11,MATCH(UsagePerHour!$B$68,Usage!$C$5:$C$11,0),MATCH(UsagePerHour!RM$4,Usage!$D$3:$ABF$3,0)),"")</f>
        <v>0.59086891760893268</v>
      </c>
      <c r="RN78" s="27">
        <f>IFERROR(INDEX(Sales!$D$5:$ABF$18,MATCH(UsagePerHour!$B78,Sales!$C$5:$C$18,0),MATCH(UsagePerHour!RN$4,Sales!$D$3:$ABF$3,0))/RN$2*INDEX(Usage!$D$5:$ABF$11,MATCH(UsagePerHour!$B$68,Usage!$C$5:$C$11,0),MATCH(UsagePerHour!RN$4,Usage!$D$3:$ABF$3,0)),"")</f>
        <v>0.28242450958783338</v>
      </c>
      <c r="RO78" s="27">
        <f>IFERROR(INDEX(Sales!$D$5:$ABF$18,MATCH(UsagePerHour!$B78,Sales!$C$5:$C$18,0),MATCH(UsagePerHour!RO$4,Sales!$D$3:$ABF$3,0))/RO$2*INDEX(Usage!$D$5:$ABF$11,MATCH(UsagePerHour!$B$68,Usage!$C$5:$C$11,0),MATCH(UsagePerHour!RO$4,Usage!$D$3:$ABF$3,0)),"")</f>
        <v>0.6859162561253207</v>
      </c>
      <c r="RP78" s="27">
        <f>IFERROR(INDEX(Sales!$D$5:$ABF$18,MATCH(UsagePerHour!$B78,Sales!$C$5:$C$18,0),MATCH(UsagePerHour!RP$4,Sales!$D$3:$ABF$3,0))/RP$2*INDEX(Usage!$D$5:$ABF$11,MATCH(UsagePerHour!$B$68,Usage!$C$5:$C$11,0),MATCH(UsagePerHour!RP$4,Usage!$D$3:$ABF$3,0)),"")</f>
        <v>6.2598580919771746E-2</v>
      </c>
      <c r="RQ78" s="27">
        <f>IFERROR(INDEX(Sales!$D$5:$ABF$18,MATCH(UsagePerHour!$B78,Sales!$C$5:$C$18,0),MATCH(UsagePerHour!RQ$4,Sales!$D$3:$ABF$3,0))/RQ$2*INDEX(Usage!$D$5:$ABF$11,MATCH(UsagePerHour!$B$68,Usage!$C$5:$C$11,0),MATCH(UsagePerHour!RQ$4,Usage!$D$3:$ABF$3,0)),"")</f>
        <v>0.27356593960413661</v>
      </c>
      <c r="RR78" s="27">
        <f>IFERROR(INDEX(Sales!$D$5:$ABF$18,MATCH(UsagePerHour!$B78,Sales!$C$5:$C$18,0),MATCH(UsagePerHour!RR$4,Sales!$D$3:$ABF$3,0))/RR$2*INDEX(Usage!$D$5:$ABF$11,MATCH(UsagePerHour!$B$68,Usage!$C$5:$C$11,0),MATCH(UsagePerHour!RR$4,Usage!$D$3:$ABF$3,0)),"")</f>
        <v>0.37520188188956616</v>
      </c>
      <c r="RS78" s="27">
        <f>IFERROR(INDEX(Sales!$D$5:$ABF$18,MATCH(UsagePerHour!$B78,Sales!$C$5:$C$18,0),MATCH(UsagePerHour!RS$4,Sales!$D$3:$ABF$3,0))/RS$2*INDEX(Usage!$D$5:$ABF$11,MATCH(UsagePerHour!$B$68,Usage!$C$5:$C$11,0),MATCH(UsagePerHour!RS$4,Usage!$D$3:$ABF$3,0)),"")</f>
        <v>0.71640041037666724</v>
      </c>
      <c r="RT78" s="27">
        <f>IFERROR(INDEX(Sales!$D$5:$ABF$18,MATCH(UsagePerHour!$B78,Sales!$C$5:$C$18,0),MATCH(UsagePerHour!RT$4,Sales!$D$3:$ABF$3,0))/RT$2*INDEX(Usage!$D$5:$ABF$11,MATCH(UsagePerHour!$B$68,Usage!$C$5:$C$11,0),MATCH(UsagePerHour!RT$4,Usage!$D$3:$ABF$3,0)),"")</f>
        <v>0.27418324404725913</v>
      </c>
      <c r="RU78" s="27">
        <f>IFERROR(INDEX(Sales!$D$5:$ABF$18,MATCH(UsagePerHour!$B78,Sales!$C$5:$C$18,0),MATCH(UsagePerHour!RU$4,Sales!$D$3:$ABF$3,0))/RU$2*INDEX(Usage!$D$5:$ABF$11,MATCH(UsagePerHour!$B$68,Usage!$C$5:$C$11,0),MATCH(UsagePerHour!RU$4,Usage!$D$3:$ABF$3,0)),"")</f>
        <v>0.24214194977349202</v>
      </c>
      <c r="RV78" s="27">
        <f>IFERROR(INDEX(Sales!$D$5:$ABF$18,MATCH(UsagePerHour!$B78,Sales!$C$5:$C$18,0),MATCH(UsagePerHour!RV$4,Sales!$D$3:$ABF$3,0))/RV$2*INDEX(Usage!$D$5:$ABF$11,MATCH(UsagePerHour!$B$68,Usage!$C$5:$C$11,0),MATCH(UsagePerHour!RV$4,Usage!$D$3:$ABF$3,0)),"")</f>
        <v>0.24854547829226181</v>
      </c>
      <c r="RW78" s="27">
        <f>IFERROR(INDEX(Sales!$D$5:$ABF$18,MATCH(UsagePerHour!$B78,Sales!$C$5:$C$18,0),MATCH(UsagePerHour!RW$4,Sales!$D$3:$ABF$3,0))/RW$2*INDEX(Usage!$D$5:$ABF$11,MATCH(UsagePerHour!$B$68,Usage!$C$5:$C$11,0),MATCH(UsagePerHour!RW$4,Usage!$D$3:$ABF$3,0)),"")</f>
        <v>0.27470585070908948</v>
      </c>
      <c r="RX78" s="27">
        <f>IFERROR(INDEX(Sales!$D$5:$ABF$18,MATCH(UsagePerHour!$B78,Sales!$C$5:$C$18,0),MATCH(UsagePerHour!RX$4,Sales!$D$3:$ABF$3,0))/RX$2*INDEX(Usage!$D$5:$ABF$11,MATCH(UsagePerHour!$B$68,Usage!$C$5:$C$11,0),MATCH(UsagePerHour!RX$4,Usage!$D$3:$ABF$3,0)),"")</f>
        <v>0.80077088766850468</v>
      </c>
      <c r="RY78" s="27">
        <f>IFERROR(INDEX(Sales!$D$5:$ABF$18,MATCH(UsagePerHour!$B78,Sales!$C$5:$C$18,0),MATCH(UsagePerHour!RY$4,Sales!$D$3:$ABF$3,0))/RY$2*INDEX(Usage!$D$5:$ABF$11,MATCH(UsagePerHour!$B$68,Usage!$C$5:$C$11,0),MATCH(UsagePerHour!RY$4,Usage!$D$3:$ABF$3,0)),"")</f>
        <v>0.36094814803425584</v>
      </c>
      <c r="RZ78" s="27">
        <f>IFERROR(INDEX(Sales!$D$5:$ABF$18,MATCH(UsagePerHour!$B78,Sales!$C$5:$C$18,0),MATCH(UsagePerHour!RZ$4,Sales!$D$3:$ABF$3,0))/RZ$2*INDEX(Usage!$D$5:$ABF$11,MATCH(UsagePerHour!$B$68,Usage!$C$5:$C$11,0),MATCH(UsagePerHour!RZ$4,Usage!$D$3:$ABF$3,0)),"")</f>
        <v>0.60120407018207156</v>
      </c>
      <c r="SA78" s="27">
        <f>IFERROR(INDEX(Sales!$D$5:$ABF$18,MATCH(UsagePerHour!$B78,Sales!$C$5:$C$18,0),MATCH(UsagePerHour!SA$4,Sales!$D$3:$ABF$3,0))/SA$2*INDEX(Usage!$D$5:$ABF$11,MATCH(UsagePerHour!$B$68,Usage!$C$5:$C$11,0),MATCH(UsagePerHour!SA$4,Usage!$D$3:$ABF$3,0)),"")</f>
        <v>1.0938418219273993</v>
      </c>
      <c r="SB78" s="27">
        <f>IFERROR(INDEX(Sales!$D$5:$ABF$18,MATCH(UsagePerHour!$B78,Sales!$C$5:$C$18,0),MATCH(UsagePerHour!SB$4,Sales!$D$3:$ABF$3,0))/SB$2*INDEX(Usage!$D$5:$ABF$11,MATCH(UsagePerHour!$B$68,Usage!$C$5:$C$11,0),MATCH(UsagePerHour!SB$4,Usage!$D$3:$ABF$3,0)),"")</f>
        <v>0.27663124109319837</v>
      </c>
      <c r="SC78" s="27">
        <f>IFERROR(INDEX(Sales!$D$5:$ABF$18,MATCH(UsagePerHour!$B78,Sales!$C$5:$C$18,0),MATCH(UsagePerHour!SC$4,Sales!$D$3:$ABF$3,0))/SC$2*INDEX(Usage!$D$5:$ABF$11,MATCH(UsagePerHour!$B$68,Usage!$C$5:$C$11,0),MATCH(UsagePerHour!SC$4,Usage!$D$3:$ABF$3,0)),"")</f>
        <v>0.31280065019707226</v>
      </c>
      <c r="SD78" s="27">
        <f>IFERROR(INDEX(Sales!$D$5:$ABF$18,MATCH(UsagePerHour!$B78,Sales!$C$5:$C$18,0),MATCH(UsagePerHour!SD$4,Sales!$D$3:$ABF$3,0))/SD$2*INDEX(Usage!$D$5:$ABF$11,MATCH(UsagePerHour!$B$68,Usage!$C$5:$C$11,0),MATCH(UsagePerHour!SD$4,Usage!$D$3:$ABF$3,0)),"")</f>
        <v>0.43908183465657746</v>
      </c>
      <c r="SE78" s="27">
        <f>IFERROR(INDEX(Sales!$D$5:$ABF$18,MATCH(UsagePerHour!$B78,Sales!$C$5:$C$18,0),MATCH(UsagePerHour!SE$4,Sales!$D$3:$ABF$3,0))/SE$2*INDEX(Usage!$D$5:$ABF$11,MATCH(UsagePerHour!$B$68,Usage!$C$5:$C$11,0),MATCH(UsagePerHour!SE$4,Usage!$D$3:$ABF$3,0)),"")</f>
        <v>0.28189874427550388</v>
      </c>
      <c r="SF78" s="27">
        <f>IFERROR(INDEX(Sales!$D$5:$ABF$18,MATCH(UsagePerHour!$B78,Sales!$C$5:$C$18,0),MATCH(UsagePerHour!SF$4,Sales!$D$3:$ABF$3,0))/SF$2*INDEX(Usage!$D$5:$ABF$11,MATCH(UsagePerHour!$B$68,Usage!$C$5:$C$11,0),MATCH(UsagePerHour!SF$4,Usage!$D$3:$ABF$3,0)),"")</f>
        <v>0.28818312113994587</v>
      </c>
      <c r="SG78" s="27" t="str">
        <f>IFERROR(INDEX(Sales!$D$5:$ABF$18,MATCH(UsagePerHour!$B78,Sales!$C$5:$C$18,0),MATCH(UsagePerHour!SG$4,Sales!$D$3:$ABF$3,0))/SG$2*INDEX(Usage!$D$5:$ABF$11,MATCH(UsagePerHour!$B$68,Usage!$C$5:$C$11,0),MATCH(UsagePerHour!SG$4,Usage!$D$3:$ABF$3,0)),"")</f>
        <v/>
      </c>
      <c r="SH78" s="27" t="str">
        <f>IFERROR(INDEX(Sales!$D$5:$ABF$18,MATCH(UsagePerHour!$B78,Sales!$C$5:$C$18,0),MATCH(UsagePerHour!SH$4,Sales!$D$3:$ABF$3,0))/SH$2*INDEX(Usage!$D$5:$ABF$11,MATCH(UsagePerHour!$B$68,Usage!$C$5:$C$11,0),MATCH(UsagePerHour!SH$4,Usage!$D$3:$ABF$3,0)),"")</f>
        <v/>
      </c>
      <c r="SI78" s="27" t="str">
        <f>IFERROR(INDEX(Sales!$D$5:$ABF$18,MATCH(UsagePerHour!$B78,Sales!$C$5:$C$18,0),MATCH(UsagePerHour!SI$4,Sales!$D$3:$ABF$3,0))/SI$2*INDEX(Usage!$D$5:$ABF$11,MATCH(UsagePerHour!$B$68,Usage!$C$5:$C$11,0),MATCH(UsagePerHour!SI$4,Usage!$D$3:$ABF$3,0)),"")</f>
        <v/>
      </c>
      <c r="SJ78" s="27" t="str">
        <f>IFERROR(INDEX(Sales!$D$5:$ABF$18,MATCH(UsagePerHour!$B78,Sales!$C$5:$C$18,0),MATCH(UsagePerHour!SJ$4,Sales!$D$3:$ABF$3,0))/SJ$2*INDEX(Usage!$D$5:$ABF$11,MATCH(UsagePerHour!$B$68,Usage!$C$5:$C$11,0),MATCH(UsagePerHour!SJ$4,Usage!$D$3:$ABF$3,0)),"")</f>
        <v/>
      </c>
      <c r="SK78" s="27" t="str">
        <f>IFERROR(INDEX(Sales!$D$5:$ABF$18,MATCH(UsagePerHour!$B78,Sales!$C$5:$C$18,0),MATCH(UsagePerHour!SK$4,Sales!$D$3:$ABF$3,0))/SK$2*INDEX(Usage!$D$5:$ABF$11,MATCH(UsagePerHour!$B$68,Usage!$C$5:$C$11,0),MATCH(UsagePerHour!SK$4,Usage!$D$3:$ABF$3,0)),"")</f>
        <v/>
      </c>
      <c r="SL78" s="27" t="str">
        <f>IFERROR(INDEX(Sales!$D$5:$ABF$18,MATCH(UsagePerHour!$B78,Sales!$C$5:$C$18,0),MATCH(UsagePerHour!SL$4,Sales!$D$3:$ABF$3,0))/SL$2*INDEX(Usage!$D$5:$ABF$11,MATCH(UsagePerHour!$B$68,Usage!$C$5:$C$11,0),MATCH(UsagePerHour!SL$4,Usage!$D$3:$ABF$3,0)),"")</f>
        <v/>
      </c>
      <c r="SM78" s="27" t="str">
        <f>IFERROR(INDEX(Sales!$D$5:$ABF$18,MATCH(UsagePerHour!$B78,Sales!$C$5:$C$18,0),MATCH(UsagePerHour!SM$4,Sales!$D$3:$ABF$3,0))/SM$2*INDEX(Usage!$D$5:$ABF$11,MATCH(UsagePerHour!$B$68,Usage!$C$5:$C$11,0),MATCH(UsagePerHour!SM$4,Usage!$D$3:$ABF$3,0)),"")</f>
        <v/>
      </c>
      <c r="SN78" s="27" t="str">
        <f>IFERROR(INDEX(Sales!$D$5:$ABF$18,MATCH(UsagePerHour!$B78,Sales!$C$5:$C$18,0),MATCH(UsagePerHour!SN$4,Sales!$D$3:$ABF$3,0))/SN$2*INDEX(Usage!$D$5:$ABF$11,MATCH(UsagePerHour!$B$68,Usage!$C$5:$C$11,0),MATCH(UsagePerHour!SN$4,Usage!$D$3:$ABF$3,0)),"")</f>
        <v/>
      </c>
      <c r="SO78" s="27" t="str">
        <f>IFERROR(INDEX(Sales!$D$5:$ABF$18,MATCH(UsagePerHour!$B78,Sales!$C$5:$C$18,0),MATCH(UsagePerHour!SO$4,Sales!$D$3:$ABF$3,0))/SO$2*INDEX(Usage!$D$5:$ABF$11,MATCH(UsagePerHour!$B$68,Usage!$C$5:$C$11,0),MATCH(UsagePerHour!SO$4,Usage!$D$3:$ABF$3,0)),"")</f>
        <v/>
      </c>
      <c r="SP78" s="27" t="str">
        <f>IFERROR(INDEX(Sales!$D$5:$ABF$18,MATCH(UsagePerHour!$B78,Sales!$C$5:$C$18,0),MATCH(UsagePerHour!SP$4,Sales!$D$3:$ABF$3,0))/SP$2*INDEX(Usage!$D$5:$ABF$11,MATCH(UsagePerHour!$B$68,Usage!$C$5:$C$11,0),MATCH(UsagePerHour!SP$4,Usage!$D$3:$ABF$3,0)),"")</f>
        <v/>
      </c>
      <c r="SQ78" s="27" t="str">
        <f>IFERROR(INDEX(Sales!$D$5:$ABF$18,MATCH(UsagePerHour!$B78,Sales!$C$5:$C$18,0),MATCH(UsagePerHour!SQ$4,Sales!$D$3:$ABF$3,0))/SQ$2*INDEX(Usage!$D$5:$ABF$11,MATCH(UsagePerHour!$B$68,Usage!$C$5:$C$11,0),MATCH(UsagePerHour!SQ$4,Usage!$D$3:$ABF$3,0)),"")</f>
        <v/>
      </c>
      <c r="SR78" s="27" t="str">
        <f>IFERROR(INDEX(Sales!$D$5:$ABF$18,MATCH(UsagePerHour!$B78,Sales!$C$5:$C$18,0),MATCH(UsagePerHour!SR$4,Sales!$D$3:$ABF$3,0))/SR$2*INDEX(Usage!$D$5:$ABF$11,MATCH(UsagePerHour!$B$68,Usage!$C$5:$C$11,0),MATCH(UsagePerHour!SR$4,Usage!$D$3:$ABF$3,0)),"")</f>
        <v/>
      </c>
      <c r="SS78" s="27" t="str">
        <f>IFERROR(INDEX(Sales!$D$5:$ABF$18,MATCH(UsagePerHour!$B78,Sales!$C$5:$C$18,0),MATCH(UsagePerHour!SS$4,Sales!$D$3:$ABF$3,0))/SS$2*INDEX(Usage!$D$5:$ABF$11,MATCH(UsagePerHour!$B$68,Usage!$C$5:$C$11,0),MATCH(UsagePerHour!SS$4,Usage!$D$3:$ABF$3,0)),"")</f>
        <v/>
      </c>
      <c r="ST78" s="27" t="str">
        <f>IFERROR(INDEX(Sales!$D$5:$ABF$18,MATCH(UsagePerHour!$B78,Sales!$C$5:$C$18,0),MATCH(UsagePerHour!ST$4,Sales!$D$3:$ABF$3,0))/ST$2*INDEX(Usage!$D$5:$ABF$11,MATCH(UsagePerHour!$B$68,Usage!$C$5:$C$11,0),MATCH(UsagePerHour!ST$4,Usage!$D$3:$ABF$3,0)),"")</f>
        <v/>
      </c>
      <c r="SU78" s="27" t="str">
        <f>IFERROR(INDEX(Sales!$D$5:$ABF$18,MATCH(UsagePerHour!$B78,Sales!$C$5:$C$18,0),MATCH(UsagePerHour!SU$4,Sales!$D$3:$ABF$3,0))/SU$2*INDEX(Usage!$D$5:$ABF$11,MATCH(UsagePerHour!$B$68,Usage!$C$5:$C$11,0),MATCH(UsagePerHour!SU$4,Usage!$D$3:$ABF$3,0)),"")</f>
        <v/>
      </c>
      <c r="SV78" s="27" t="str">
        <f>IFERROR(INDEX(Sales!$D$5:$ABF$18,MATCH(UsagePerHour!$B78,Sales!$C$5:$C$18,0),MATCH(UsagePerHour!SV$4,Sales!$D$3:$ABF$3,0))/SV$2*INDEX(Usage!$D$5:$ABF$11,MATCH(UsagePerHour!$B$68,Usage!$C$5:$C$11,0),MATCH(UsagePerHour!SV$4,Usage!$D$3:$ABF$3,0)),"")</f>
        <v/>
      </c>
      <c r="SW78" s="27" t="str">
        <f>IFERROR(INDEX(Sales!$D$5:$ABF$18,MATCH(UsagePerHour!$B78,Sales!$C$5:$C$18,0),MATCH(UsagePerHour!SW$4,Sales!$D$3:$ABF$3,0))/SW$2*INDEX(Usage!$D$5:$ABF$11,MATCH(UsagePerHour!$B$68,Usage!$C$5:$C$11,0),MATCH(UsagePerHour!SW$4,Usage!$D$3:$ABF$3,0)),"")</f>
        <v/>
      </c>
      <c r="SX78" s="27" t="str">
        <f>IFERROR(INDEX(Sales!$D$5:$ABF$18,MATCH(UsagePerHour!$B78,Sales!$C$5:$C$18,0),MATCH(UsagePerHour!SX$4,Sales!$D$3:$ABF$3,0))/SX$2*INDEX(Usage!$D$5:$ABF$11,MATCH(UsagePerHour!$B$68,Usage!$C$5:$C$11,0),MATCH(UsagePerHour!SX$4,Usage!$D$3:$ABF$3,0)),"")</f>
        <v/>
      </c>
      <c r="SY78" s="27" t="str">
        <f>IFERROR(INDEX(Sales!$D$5:$ABF$18,MATCH(UsagePerHour!$B78,Sales!$C$5:$C$18,0),MATCH(UsagePerHour!SY$4,Sales!$D$3:$ABF$3,0))/SY$2*INDEX(Usage!$D$5:$ABF$11,MATCH(UsagePerHour!$B$68,Usage!$C$5:$C$11,0),MATCH(UsagePerHour!SY$4,Usage!$D$3:$ABF$3,0)),"")</f>
        <v/>
      </c>
      <c r="SZ78" s="27" t="str">
        <f>IFERROR(INDEX(Sales!$D$5:$ABF$18,MATCH(UsagePerHour!$B78,Sales!$C$5:$C$18,0),MATCH(UsagePerHour!SZ$4,Sales!$D$3:$ABF$3,0))/SZ$2*INDEX(Usage!$D$5:$ABF$11,MATCH(UsagePerHour!$B$68,Usage!$C$5:$C$11,0),MATCH(UsagePerHour!SZ$4,Usage!$D$3:$ABF$3,0)),"")</f>
        <v/>
      </c>
      <c r="TA78" s="27" t="str">
        <f>IFERROR(INDEX(Sales!$D$5:$ABF$18,MATCH(UsagePerHour!$B78,Sales!$C$5:$C$18,0),MATCH(UsagePerHour!TA$4,Sales!$D$3:$ABF$3,0))/TA$2*INDEX(Usage!$D$5:$ABF$11,MATCH(UsagePerHour!$B$68,Usage!$C$5:$C$11,0),MATCH(UsagePerHour!TA$4,Usage!$D$3:$ABF$3,0)),"")</f>
        <v/>
      </c>
      <c r="TB78" s="27" t="str">
        <f>IFERROR(INDEX(Sales!$D$5:$ABF$18,MATCH(UsagePerHour!$B78,Sales!$C$5:$C$18,0),MATCH(UsagePerHour!TB$4,Sales!$D$3:$ABF$3,0))/TB$2*INDEX(Usage!$D$5:$ABF$11,MATCH(UsagePerHour!$B$68,Usage!$C$5:$C$11,0),MATCH(UsagePerHour!TB$4,Usage!$D$3:$ABF$3,0)),"")</f>
        <v/>
      </c>
      <c r="TC78" s="27" t="str">
        <f>IFERROR(INDEX(Sales!$D$5:$ABF$18,MATCH(UsagePerHour!$B78,Sales!$C$5:$C$18,0),MATCH(UsagePerHour!TC$4,Sales!$D$3:$ABF$3,0))/TC$2*INDEX(Usage!$D$5:$ABF$11,MATCH(UsagePerHour!$B$68,Usage!$C$5:$C$11,0),MATCH(UsagePerHour!TC$4,Usage!$D$3:$ABF$3,0)),"")</f>
        <v/>
      </c>
      <c r="TD78" s="27" t="str">
        <f>IFERROR(INDEX(Sales!$D$5:$ABF$18,MATCH(UsagePerHour!$B78,Sales!$C$5:$C$18,0),MATCH(UsagePerHour!TD$4,Sales!$D$3:$ABF$3,0))/TD$2*INDEX(Usage!$D$5:$ABF$11,MATCH(UsagePerHour!$B$68,Usage!$C$5:$C$11,0),MATCH(UsagePerHour!TD$4,Usage!$D$3:$ABF$3,0)),"")</f>
        <v/>
      </c>
      <c r="TE78" s="27" t="str">
        <f>IFERROR(INDEX(Sales!$D$5:$ABF$18,MATCH(UsagePerHour!$B78,Sales!$C$5:$C$18,0),MATCH(UsagePerHour!TE$4,Sales!$D$3:$ABF$3,0))/TE$2*INDEX(Usage!$D$5:$ABF$11,MATCH(UsagePerHour!$B$68,Usage!$C$5:$C$11,0),MATCH(UsagePerHour!TE$4,Usage!$D$3:$ABF$3,0)),"")</f>
        <v/>
      </c>
      <c r="TF78" s="27" t="str">
        <f>IFERROR(INDEX(Sales!$D$5:$ABF$18,MATCH(UsagePerHour!$B78,Sales!$C$5:$C$18,0),MATCH(UsagePerHour!TF$4,Sales!$D$3:$ABF$3,0))/TF$2*INDEX(Usage!$D$5:$ABF$11,MATCH(UsagePerHour!$B$68,Usage!$C$5:$C$11,0),MATCH(UsagePerHour!TF$4,Usage!$D$3:$ABF$3,0)),"")</f>
        <v/>
      </c>
      <c r="TG78" s="27" t="str">
        <f>IFERROR(INDEX(Sales!$D$5:$ABF$18,MATCH(UsagePerHour!$B78,Sales!$C$5:$C$18,0),MATCH(UsagePerHour!TG$4,Sales!$D$3:$ABF$3,0))/TG$2*INDEX(Usage!$D$5:$ABF$11,MATCH(UsagePerHour!$B$68,Usage!$C$5:$C$11,0),MATCH(UsagePerHour!TG$4,Usage!$D$3:$ABF$3,0)),"")</f>
        <v/>
      </c>
      <c r="TH78" s="27" t="str">
        <f>IFERROR(INDEX(Sales!$D$5:$ABF$18,MATCH(UsagePerHour!$B78,Sales!$C$5:$C$18,0),MATCH(UsagePerHour!TH$4,Sales!$D$3:$ABF$3,0))/TH$2*INDEX(Usage!$D$5:$ABF$11,MATCH(UsagePerHour!$B$68,Usage!$C$5:$C$11,0),MATCH(UsagePerHour!TH$4,Usage!$D$3:$ABF$3,0)),"")</f>
        <v/>
      </c>
      <c r="TI78" s="27" t="str">
        <f>IFERROR(INDEX(Sales!$D$5:$ABF$18,MATCH(UsagePerHour!$B78,Sales!$C$5:$C$18,0),MATCH(UsagePerHour!TI$4,Sales!$D$3:$ABF$3,0))/TI$2*INDEX(Usage!$D$5:$ABF$11,MATCH(UsagePerHour!$B$68,Usage!$C$5:$C$11,0),MATCH(UsagePerHour!TI$4,Usage!$D$3:$ABF$3,0)),"")</f>
        <v/>
      </c>
      <c r="TJ78" s="27" t="str">
        <f>IFERROR(INDEX(Sales!$D$5:$ABF$18,MATCH(UsagePerHour!$B78,Sales!$C$5:$C$18,0),MATCH(UsagePerHour!TJ$4,Sales!$D$3:$ABF$3,0))/TJ$2*INDEX(Usage!$D$5:$ABF$11,MATCH(UsagePerHour!$B$68,Usage!$C$5:$C$11,0),MATCH(UsagePerHour!TJ$4,Usage!$D$3:$ABF$3,0)),"")</f>
        <v/>
      </c>
      <c r="TK78" s="27" t="str">
        <f>IFERROR(INDEX(Sales!$D$5:$ABF$18,MATCH(UsagePerHour!$B78,Sales!$C$5:$C$18,0),MATCH(UsagePerHour!TK$4,Sales!$D$3:$ABF$3,0))/TK$2*INDEX(Usage!$D$5:$ABF$11,MATCH(UsagePerHour!$B$68,Usage!$C$5:$C$11,0),MATCH(UsagePerHour!TK$4,Usage!$D$3:$ABF$3,0)),"")</f>
        <v/>
      </c>
      <c r="TL78" s="27" t="str">
        <f>IFERROR(INDEX(Sales!$D$5:$ABF$18,MATCH(UsagePerHour!$B78,Sales!$C$5:$C$18,0),MATCH(UsagePerHour!TL$4,Sales!$D$3:$ABF$3,0))/TL$2*INDEX(Usage!$D$5:$ABF$11,MATCH(UsagePerHour!$B$68,Usage!$C$5:$C$11,0),MATCH(UsagePerHour!TL$4,Usage!$D$3:$ABF$3,0)),"")</f>
        <v/>
      </c>
      <c r="TM78" s="27" t="str">
        <f>IFERROR(INDEX(Sales!$D$5:$ABF$18,MATCH(UsagePerHour!$B78,Sales!$C$5:$C$18,0),MATCH(UsagePerHour!TM$4,Sales!$D$3:$ABF$3,0))/TM$2*INDEX(Usage!$D$5:$ABF$11,MATCH(UsagePerHour!$B$68,Usage!$C$5:$C$11,0),MATCH(UsagePerHour!TM$4,Usage!$D$3:$ABF$3,0)),"")</f>
        <v/>
      </c>
      <c r="TN78" s="27" t="str">
        <f>IFERROR(INDEX(Sales!$D$5:$ABF$18,MATCH(UsagePerHour!$B78,Sales!$C$5:$C$18,0),MATCH(UsagePerHour!TN$4,Sales!$D$3:$ABF$3,0))/TN$2*INDEX(Usage!$D$5:$ABF$11,MATCH(UsagePerHour!$B$68,Usage!$C$5:$C$11,0),MATCH(UsagePerHour!TN$4,Usage!$D$3:$ABF$3,0)),"")</f>
        <v/>
      </c>
      <c r="TO78" s="27" t="str">
        <f>IFERROR(INDEX(Sales!$D$5:$ABF$18,MATCH(UsagePerHour!$B78,Sales!$C$5:$C$18,0),MATCH(UsagePerHour!TO$4,Sales!$D$3:$ABF$3,0))/TO$2*INDEX(Usage!$D$5:$ABF$11,MATCH(UsagePerHour!$B$68,Usage!$C$5:$C$11,0),MATCH(UsagePerHour!TO$4,Usage!$D$3:$ABF$3,0)),"")</f>
        <v/>
      </c>
      <c r="TP78" s="27" t="str">
        <f>IFERROR(INDEX(Sales!$D$5:$ABF$18,MATCH(UsagePerHour!$B78,Sales!$C$5:$C$18,0),MATCH(UsagePerHour!TP$4,Sales!$D$3:$ABF$3,0))/TP$2*INDEX(Usage!$D$5:$ABF$11,MATCH(UsagePerHour!$B$68,Usage!$C$5:$C$11,0),MATCH(UsagePerHour!TP$4,Usage!$D$3:$ABF$3,0)),"")</f>
        <v/>
      </c>
      <c r="TQ78" s="27" t="str">
        <f>IFERROR(INDEX(Sales!$D$5:$ABF$18,MATCH(UsagePerHour!$B78,Sales!$C$5:$C$18,0),MATCH(UsagePerHour!TQ$4,Sales!$D$3:$ABF$3,0))/TQ$2*INDEX(Usage!$D$5:$ABF$11,MATCH(UsagePerHour!$B$68,Usage!$C$5:$C$11,0),MATCH(UsagePerHour!TQ$4,Usage!$D$3:$ABF$3,0)),"")</f>
        <v/>
      </c>
      <c r="TR78" s="27" t="str">
        <f>IFERROR(INDEX(Sales!$D$5:$ABF$18,MATCH(UsagePerHour!$B78,Sales!$C$5:$C$18,0),MATCH(UsagePerHour!TR$4,Sales!$D$3:$ABF$3,0))/TR$2*INDEX(Usage!$D$5:$ABF$11,MATCH(UsagePerHour!$B$68,Usage!$C$5:$C$11,0),MATCH(UsagePerHour!TR$4,Usage!$D$3:$ABF$3,0)),"")</f>
        <v/>
      </c>
      <c r="TS78" s="27" t="str">
        <f>IFERROR(INDEX(Sales!$D$5:$ABF$18,MATCH(UsagePerHour!$B78,Sales!$C$5:$C$18,0),MATCH(UsagePerHour!TS$4,Sales!$D$3:$ABF$3,0))/TS$2*INDEX(Usage!$D$5:$ABF$11,MATCH(UsagePerHour!$B$68,Usage!$C$5:$C$11,0),MATCH(UsagePerHour!TS$4,Usage!$D$3:$ABF$3,0)),"")</f>
        <v/>
      </c>
      <c r="TT78" s="27" t="str">
        <f>IFERROR(INDEX(Sales!$D$5:$ABF$18,MATCH(UsagePerHour!$B78,Sales!$C$5:$C$18,0),MATCH(UsagePerHour!TT$4,Sales!$D$3:$ABF$3,0))/TT$2*INDEX(Usage!$D$5:$ABF$11,MATCH(UsagePerHour!$B$68,Usage!$C$5:$C$11,0),MATCH(UsagePerHour!TT$4,Usage!$D$3:$ABF$3,0)),"")</f>
        <v/>
      </c>
      <c r="TU78" s="27" t="str">
        <f>IFERROR(INDEX(Sales!$D$5:$ABF$18,MATCH(UsagePerHour!$B78,Sales!$C$5:$C$18,0),MATCH(UsagePerHour!TU$4,Sales!$D$3:$ABF$3,0))/TU$2*INDEX(Usage!$D$5:$ABF$11,MATCH(UsagePerHour!$B$68,Usage!$C$5:$C$11,0),MATCH(UsagePerHour!TU$4,Usage!$D$3:$ABF$3,0)),"")</f>
        <v/>
      </c>
      <c r="TV78" s="27" t="str">
        <f>IFERROR(INDEX(Sales!$D$5:$ABF$18,MATCH(UsagePerHour!$B78,Sales!$C$5:$C$18,0),MATCH(UsagePerHour!TV$4,Sales!$D$3:$ABF$3,0))/TV$2*INDEX(Usage!$D$5:$ABF$11,MATCH(UsagePerHour!$B$68,Usage!$C$5:$C$11,0),MATCH(UsagePerHour!TV$4,Usage!$D$3:$ABF$3,0)),"")</f>
        <v/>
      </c>
      <c r="TW78" s="27" t="str">
        <f>IFERROR(INDEX(Sales!$D$5:$ABF$18,MATCH(UsagePerHour!$B78,Sales!$C$5:$C$18,0),MATCH(UsagePerHour!TW$4,Sales!$D$3:$ABF$3,0))/TW$2*INDEX(Usage!$D$5:$ABF$11,MATCH(UsagePerHour!$B$68,Usage!$C$5:$C$11,0),MATCH(UsagePerHour!TW$4,Usage!$D$3:$ABF$3,0)),"")</f>
        <v/>
      </c>
      <c r="TX78" s="27" t="str">
        <f>IFERROR(INDEX(Sales!$D$5:$ABF$18,MATCH(UsagePerHour!$B78,Sales!$C$5:$C$18,0),MATCH(UsagePerHour!TX$4,Sales!$D$3:$ABF$3,0))/TX$2*INDEX(Usage!$D$5:$ABF$11,MATCH(UsagePerHour!$B$68,Usage!$C$5:$C$11,0),MATCH(UsagePerHour!TX$4,Usage!$D$3:$ABF$3,0)),"")</f>
        <v/>
      </c>
      <c r="TY78" s="27" t="str">
        <f>IFERROR(INDEX(Sales!$D$5:$ABF$18,MATCH(UsagePerHour!$B78,Sales!$C$5:$C$18,0),MATCH(UsagePerHour!TY$4,Sales!$D$3:$ABF$3,0))/TY$2*INDEX(Usage!$D$5:$ABF$11,MATCH(UsagePerHour!$B$68,Usage!$C$5:$C$11,0),MATCH(UsagePerHour!TY$4,Usage!$D$3:$ABF$3,0)),"")</f>
        <v/>
      </c>
      <c r="TZ78" s="27" t="str">
        <f>IFERROR(INDEX(Sales!$D$5:$ABF$18,MATCH(UsagePerHour!$B78,Sales!$C$5:$C$18,0),MATCH(UsagePerHour!TZ$4,Sales!$D$3:$ABF$3,0))/TZ$2*INDEX(Usage!$D$5:$ABF$11,MATCH(UsagePerHour!$B$68,Usage!$C$5:$C$11,0),MATCH(UsagePerHour!TZ$4,Usage!$D$3:$ABF$3,0)),"")</f>
        <v/>
      </c>
      <c r="UA78" s="27" t="str">
        <f>IFERROR(INDEX(Sales!$D$5:$ABF$18,MATCH(UsagePerHour!$B78,Sales!$C$5:$C$18,0),MATCH(UsagePerHour!UA$4,Sales!$D$3:$ABF$3,0))/UA$2*INDEX(Usage!$D$5:$ABF$11,MATCH(UsagePerHour!$B$68,Usage!$C$5:$C$11,0),MATCH(UsagePerHour!UA$4,Usage!$D$3:$ABF$3,0)),"")</f>
        <v/>
      </c>
      <c r="UB78" s="27" t="str">
        <f>IFERROR(INDEX(Sales!$D$5:$ABF$18,MATCH(UsagePerHour!$B78,Sales!$C$5:$C$18,0),MATCH(UsagePerHour!UB$4,Sales!$D$3:$ABF$3,0))/UB$2*INDEX(Usage!$D$5:$ABF$11,MATCH(UsagePerHour!$B$68,Usage!$C$5:$C$11,0),MATCH(UsagePerHour!UB$4,Usage!$D$3:$ABF$3,0)),"")</f>
        <v/>
      </c>
      <c r="UC78" s="27" t="str">
        <f>IFERROR(INDEX(Sales!$D$5:$ABF$18,MATCH(UsagePerHour!$B78,Sales!$C$5:$C$18,0),MATCH(UsagePerHour!UC$4,Sales!$D$3:$ABF$3,0))/UC$2*INDEX(Usage!$D$5:$ABF$11,MATCH(UsagePerHour!$B$68,Usage!$C$5:$C$11,0),MATCH(UsagePerHour!UC$4,Usage!$D$3:$ABF$3,0)),"")</f>
        <v/>
      </c>
      <c r="UD78" s="27" t="str">
        <f>IFERROR(INDEX(Sales!$D$5:$ABF$18,MATCH(UsagePerHour!$B78,Sales!$C$5:$C$18,0),MATCH(UsagePerHour!UD$4,Sales!$D$3:$ABF$3,0))/UD$2*INDEX(Usage!$D$5:$ABF$11,MATCH(UsagePerHour!$B$68,Usage!$C$5:$C$11,0),MATCH(UsagePerHour!UD$4,Usage!$D$3:$ABF$3,0)),"")</f>
        <v/>
      </c>
      <c r="UE78" s="27" t="str">
        <f>IFERROR(INDEX(Sales!$D$5:$ABF$18,MATCH(UsagePerHour!$B78,Sales!$C$5:$C$18,0),MATCH(UsagePerHour!UE$4,Sales!$D$3:$ABF$3,0))/UE$2*INDEX(Usage!$D$5:$ABF$11,MATCH(UsagePerHour!$B$68,Usage!$C$5:$C$11,0),MATCH(UsagePerHour!UE$4,Usage!$D$3:$ABF$3,0)),"")</f>
        <v/>
      </c>
      <c r="UF78" s="27" t="str">
        <f>IFERROR(INDEX(Sales!$D$5:$ABF$18,MATCH(UsagePerHour!$B78,Sales!$C$5:$C$18,0),MATCH(UsagePerHour!UF$4,Sales!$D$3:$ABF$3,0))/UF$2*INDEX(Usage!$D$5:$ABF$11,MATCH(UsagePerHour!$B$68,Usage!$C$5:$C$11,0),MATCH(UsagePerHour!UF$4,Usage!$D$3:$ABF$3,0)),"")</f>
        <v/>
      </c>
      <c r="UG78" s="27" t="str">
        <f>IFERROR(INDEX(Sales!$D$5:$ABF$18,MATCH(UsagePerHour!$B78,Sales!$C$5:$C$18,0),MATCH(UsagePerHour!UG$4,Sales!$D$3:$ABF$3,0))/UG$2*INDEX(Usage!$D$5:$ABF$11,MATCH(UsagePerHour!$B$68,Usage!$C$5:$C$11,0),MATCH(UsagePerHour!UG$4,Usage!$D$3:$ABF$3,0)),"")</f>
        <v/>
      </c>
      <c r="UH78" s="27" t="str">
        <f>IFERROR(INDEX(Sales!$D$5:$ABF$18,MATCH(UsagePerHour!$B78,Sales!$C$5:$C$18,0),MATCH(UsagePerHour!UH$4,Sales!$D$3:$ABF$3,0))/UH$2*INDEX(Usage!$D$5:$ABF$11,MATCH(UsagePerHour!$B$68,Usage!$C$5:$C$11,0),MATCH(UsagePerHour!UH$4,Usage!$D$3:$ABF$3,0)),"")</f>
        <v/>
      </c>
      <c r="UI78" s="27" t="str">
        <f>IFERROR(INDEX(Sales!$D$5:$ABF$18,MATCH(UsagePerHour!$B78,Sales!$C$5:$C$18,0),MATCH(UsagePerHour!UI$4,Sales!$D$3:$ABF$3,0))/UI$2*INDEX(Usage!$D$5:$ABF$11,MATCH(UsagePerHour!$B$68,Usage!$C$5:$C$11,0),MATCH(UsagePerHour!UI$4,Usage!$D$3:$ABF$3,0)),"")</f>
        <v/>
      </c>
      <c r="UJ78" s="27" t="str">
        <f>IFERROR(INDEX(Sales!$D$5:$ABF$18,MATCH(UsagePerHour!$B78,Sales!$C$5:$C$18,0),MATCH(UsagePerHour!UJ$4,Sales!$D$3:$ABF$3,0))/UJ$2*INDEX(Usage!$D$5:$ABF$11,MATCH(UsagePerHour!$B$68,Usage!$C$5:$C$11,0),MATCH(UsagePerHour!UJ$4,Usage!$D$3:$ABF$3,0)),"")</f>
        <v/>
      </c>
      <c r="UK78" s="27" t="str">
        <f>IFERROR(INDEX(Sales!$D$5:$ABF$18,MATCH(UsagePerHour!$B78,Sales!$C$5:$C$18,0),MATCH(UsagePerHour!UK$4,Sales!$D$3:$ABF$3,0))/UK$2*INDEX(Usage!$D$5:$ABF$11,MATCH(UsagePerHour!$B$68,Usage!$C$5:$C$11,0),MATCH(UsagePerHour!UK$4,Usage!$D$3:$ABF$3,0)),"")</f>
        <v/>
      </c>
      <c r="UL78" s="27" t="str">
        <f>IFERROR(INDEX(Sales!$D$5:$ABF$18,MATCH(UsagePerHour!$B78,Sales!$C$5:$C$18,0),MATCH(UsagePerHour!UL$4,Sales!$D$3:$ABF$3,0))/UL$2*INDEX(Usage!$D$5:$ABF$11,MATCH(UsagePerHour!$B$68,Usage!$C$5:$C$11,0),MATCH(UsagePerHour!UL$4,Usage!$D$3:$ABF$3,0)),"")</f>
        <v/>
      </c>
      <c r="UM78" s="27" t="str">
        <f>IFERROR(INDEX(Sales!$D$5:$ABF$18,MATCH(UsagePerHour!$B78,Sales!$C$5:$C$18,0),MATCH(UsagePerHour!UM$4,Sales!$D$3:$ABF$3,0))/UM$2*INDEX(Usage!$D$5:$ABF$11,MATCH(UsagePerHour!$B$68,Usage!$C$5:$C$11,0),MATCH(UsagePerHour!UM$4,Usage!$D$3:$ABF$3,0)),"")</f>
        <v/>
      </c>
      <c r="UN78" s="27" t="str">
        <f>IFERROR(INDEX(Sales!$D$5:$ABF$18,MATCH(UsagePerHour!$B78,Sales!$C$5:$C$18,0),MATCH(UsagePerHour!UN$4,Sales!$D$3:$ABF$3,0))/UN$2*INDEX(Usage!$D$5:$ABF$11,MATCH(UsagePerHour!$B$68,Usage!$C$5:$C$11,0),MATCH(UsagePerHour!UN$4,Usage!$D$3:$ABF$3,0)),"")</f>
        <v/>
      </c>
      <c r="UO78" s="27" t="str">
        <f>IFERROR(INDEX(Sales!$D$5:$ABF$18,MATCH(UsagePerHour!$B78,Sales!$C$5:$C$18,0),MATCH(UsagePerHour!UO$4,Sales!$D$3:$ABF$3,0))/UO$2*INDEX(Usage!$D$5:$ABF$11,MATCH(UsagePerHour!$B$68,Usage!$C$5:$C$11,0),MATCH(UsagePerHour!UO$4,Usage!$D$3:$ABF$3,0)),"")</f>
        <v/>
      </c>
      <c r="UP78" s="27" t="str">
        <f>IFERROR(INDEX(Sales!$D$5:$ABF$18,MATCH(UsagePerHour!$B78,Sales!$C$5:$C$18,0),MATCH(UsagePerHour!UP$4,Sales!$D$3:$ABF$3,0))/UP$2*INDEX(Usage!$D$5:$ABF$11,MATCH(UsagePerHour!$B$68,Usage!$C$5:$C$11,0),MATCH(UsagePerHour!UP$4,Usage!$D$3:$ABF$3,0)),"")</f>
        <v/>
      </c>
      <c r="UQ78" s="27" t="str">
        <f>IFERROR(INDEX(Sales!$D$5:$ABF$18,MATCH(UsagePerHour!$B78,Sales!$C$5:$C$18,0),MATCH(UsagePerHour!UQ$4,Sales!$D$3:$ABF$3,0))/UQ$2*INDEX(Usage!$D$5:$ABF$11,MATCH(UsagePerHour!$B$68,Usage!$C$5:$C$11,0),MATCH(UsagePerHour!UQ$4,Usage!$D$3:$ABF$3,0)),"")</f>
        <v/>
      </c>
      <c r="UR78" s="27" t="str">
        <f>IFERROR(INDEX(Sales!$D$5:$ABF$18,MATCH(UsagePerHour!$B78,Sales!$C$5:$C$18,0),MATCH(UsagePerHour!UR$4,Sales!$D$3:$ABF$3,0))/UR$2*INDEX(Usage!$D$5:$ABF$11,MATCH(UsagePerHour!$B$68,Usage!$C$5:$C$11,0),MATCH(UsagePerHour!UR$4,Usage!$D$3:$ABF$3,0)),"")</f>
        <v/>
      </c>
      <c r="US78" s="27" t="str">
        <f>IFERROR(INDEX(Sales!$D$5:$ABF$18,MATCH(UsagePerHour!$B78,Sales!$C$5:$C$18,0),MATCH(UsagePerHour!US$4,Sales!$D$3:$ABF$3,0))/US$2*INDEX(Usage!$D$5:$ABF$11,MATCH(UsagePerHour!$B$68,Usage!$C$5:$C$11,0),MATCH(UsagePerHour!US$4,Usage!$D$3:$ABF$3,0)),"")</f>
        <v/>
      </c>
      <c r="UT78" s="27" t="str">
        <f>IFERROR(INDEX(Sales!$D$5:$ABF$18,MATCH(UsagePerHour!$B78,Sales!$C$5:$C$18,0),MATCH(UsagePerHour!UT$4,Sales!$D$3:$ABF$3,0))/UT$2*INDEX(Usage!$D$5:$ABF$11,MATCH(UsagePerHour!$B$68,Usage!$C$5:$C$11,0),MATCH(UsagePerHour!UT$4,Usage!$D$3:$ABF$3,0)),"")</f>
        <v/>
      </c>
      <c r="UU78" s="27" t="str">
        <f>IFERROR(INDEX(Sales!$D$5:$ABF$18,MATCH(UsagePerHour!$B78,Sales!$C$5:$C$18,0),MATCH(UsagePerHour!UU$4,Sales!$D$3:$ABF$3,0))/UU$2*INDEX(Usage!$D$5:$ABF$11,MATCH(UsagePerHour!$B$68,Usage!$C$5:$C$11,0),MATCH(UsagePerHour!UU$4,Usage!$D$3:$ABF$3,0)),"")</f>
        <v/>
      </c>
      <c r="UV78" s="27" t="str">
        <f>IFERROR(INDEX(Sales!$D$5:$ABF$18,MATCH(UsagePerHour!$B78,Sales!$C$5:$C$18,0),MATCH(UsagePerHour!UV$4,Sales!$D$3:$ABF$3,0))/UV$2*INDEX(Usage!$D$5:$ABF$11,MATCH(UsagePerHour!$B$68,Usage!$C$5:$C$11,0),MATCH(UsagePerHour!UV$4,Usage!$D$3:$ABF$3,0)),"")</f>
        <v/>
      </c>
      <c r="UW78" s="27" t="str">
        <f>IFERROR(INDEX(Sales!$D$5:$ABF$18,MATCH(UsagePerHour!$B78,Sales!$C$5:$C$18,0),MATCH(UsagePerHour!UW$4,Sales!$D$3:$ABF$3,0))/UW$2*INDEX(Usage!$D$5:$ABF$11,MATCH(UsagePerHour!$B$68,Usage!$C$5:$C$11,0),MATCH(UsagePerHour!UW$4,Usage!$D$3:$ABF$3,0)),"")</f>
        <v/>
      </c>
      <c r="UX78" s="27" t="str">
        <f>IFERROR(INDEX(Sales!$D$5:$ABF$18,MATCH(UsagePerHour!$B78,Sales!$C$5:$C$18,0),MATCH(UsagePerHour!UX$4,Sales!$D$3:$ABF$3,0))/UX$2*INDEX(Usage!$D$5:$ABF$11,MATCH(UsagePerHour!$B$68,Usage!$C$5:$C$11,0),MATCH(UsagePerHour!UX$4,Usage!$D$3:$ABF$3,0)),"")</f>
        <v/>
      </c>
      <c r="UY78" s="27" t="str">
        <f>IFERROR(INDEX(Sales!$D$5:$ABF$18,MATCH(UsagePerHour!$B78,Sales!$C$5:$C$18,0),MATCH(UsagePerHour!UY$4,Sales!$D$3:$ABF$3,0))/UY$2*INDEX(Usage!$D$5:$ABF$11,MATCH(UsagePerHour!$B$68,Usage!$C$5:$C$11,0),MATCH(UsagePerHour!UY$4,Usage!$D$3:$ABF$3,0)),"")</f>
        <v/>
      </c>
      <c r="UZ78" s="27" t="str">
        <f>IFERROR(INDEX(Sales!$D$5:$ABF$18,MATCH(UsagePerHour!$B78,Sales!$C$5:$C$18,0),MATCH(UsagePerHour!UZ$4,Sales!$D$3:$ABF$3,0))/UZ$2*INDEX(Usage!$D$5:$ABF$11,MATCH(UsagePerHour!$B$68,Usage!$C$5:$C$11,0),MATCH(UsagePerHour!UZ$4,Usage!$D$3:$ABF$3,0)),"")</f>
        <v/>
      </c>
      <c r="VA78" s="27" t="str">
        <f>IFERROR(INDEX(Sales!$D$5:$ABF$18,MATCH(UsagePerHour!$B78,Sales!$C$5:$C$18,0),MATCH(UsagePerHour!VA$4,Sales!$D$3:$ABF$3,0))/VA$2*INDEX(Usage!$D$5:$ABF$11,MATCH(UsagePerHour!$B$68,Usage!$C$5:$C$11,0),MATCH(UsagePerHour!VA$4,Usage!$D$3:$ABF$3,0)),"")</f>
        <v/>
      </c>
      <c r="VB78" s="27" t="str">
        <f>IFERROR(INDEX(Sales!$D$5:$ABF$18,MATCH(UsagePerHour!$B78,Sales!$C$5:$C$18,0),MATCH(UsagePerHour!VB$4,Sales!$D$3:$ABF$3,0))/VB$2*INDEX(Usage!$D$5:$ABF$11,MATCH(UsagePerHour!$B$68,Usage!$C$5:$C$11,0),MATCH(UsagePerHour!VB$4,Usage!$D$3:$ABF$3,0)),"")</f>
        <v/>
      </c>
      <c r="VC78" s="27" t="str">
        <f>IFERROR(INDEX(Sales!$D$5:$ABF$18,MATCH(UsagePerHour!$B78,Sales!$C$5:$C$18,0),MATCH(UsagePerHour!VC$4,Sales!$D$3:$ABF$3,0))/VC$2*INDEX(Usage!$D$5:$ABF$11,MATCH(UsagePerHour!$B$68,Usage!$C$5:$C$11,0),MATCH(UsagePerHour!VC$4,Usage!$D$3:$ABF$3,0)),"")</f>
        <v/>
      </c>
      <c r="VD78" s="27" t="str">
        <f>IFERROR(INDEX(Sales!$D$5:$ABF$18,MATCH(UsagePerHour!$B78,Sales!$C$5:$C$18,0),MATCH(UsagePerHour!VD$4,Sales!$D$3:$ABF$3,0))/VD$2*INDEX(Usage!$D$5:$ABF$11,MATCH(UsagePerHour!$B$68,Usage!$C$5:$C$11,0),MATCH(UsagePerHour!VD$4,Usage!$D$3:$ABF$3,0)),"")</f>
        <v/>
      </c>
      <c r="VE78" s="27" t="str">
        <f>IFERROR(INDEX(Sales!$D$5:$ABF$18,MATCH(UsagePerHour!$B78,Sales!$C$5:$C$18,0),MATCH(UsagePerHour!VE$4,Sales!$D$3:$ABF$3,0))/VE$2*INDEX(Usage!$D$5:$ABF$11,MATCH(UsagePerHour!$B$68,Usage!$C$5:$C$11,0),MATCH(UsagePerHour!VE$4,Usage!$D$3:$ABF$3,0)),"")</f>
        <v/>
      </c>
      <c r="VF78" s="27" t="str">
        <f>IFERROR(INDEX(Sales!$D$5:$ABF$18,MATCH(UsagePerHour!$B78,Sales!$C$5:$C$18,0),MATCH(UsagePerHour!VF$4,Sales!$D$3:$ABF$3,0))/VF$2*INDEX(Usage!$D$5:$ABF$11,MATCH(UsagePerHour!$B$68,Usage!$C$5:$C$11,0),MATCH(UsagePerHour!VF$4,Usage!$D$3:$ABF$3,0)),"")</f>
        <v/>
      </c>
      <c r="VG78" s="27" t="str">
        <f>IFERROR(INDEX(Sales!$D$5:$ABF$18,MATCH(UsagePerHour!$B78,Sales!$C$5:$C$18,0),MATCH(UsagePerHour!VG$4,Sales!$D$3:$ABF$3,0))/VG$2*INDEX(Usage!$D$5:$ABF$11,MATCH(UsagePerHour!$B$68,Usage!$C$5:$C$11,0),MATCH(UsagePerHour!VG$4,Usage!$D$3:$ABF$3,0)),"")</f>
        <v/>
      </c>
      <c r="VH78" s="27" t="str">
        <f>IFERROR(INDEX(Sales!$D$5:$ABF$18,MATCH(UsagePerHour!$B78,Sales!$C$5:$C$18,0),MATCH(UsagePerHour!VH$4,Sales!$D$3:$ABF$3,0))/VH$2*INDEX(Usage!$D$5:$ABF$11,MATCH(UsagePerHour!$B$68,Usage!$C$5:$C$11,0),MATCH(UsagePerHour!VH$4,Usage!$D$3:$ABF$3,0)),"")</f>
        <v/>
      </c>
      <c r="VI78" s="27" t="str">
        <f>IFERROR(INDEX(Sales!$D$5:$ABF$18,MATCH(UsagePerHour!$B78,Sales!$C$5:$C$18,0),MATCH(UsagePerHour!VI$4,Sales!$D$3:$ABF$3,0))/VI$2*INDEX(Usage!$D$5:$ABF$11,MATCH(UsagePerHour!$B$68,Usage!$C$5:$C$11,0),MATCH(UsagePerHour!VI$4,Usage!$D$3:$ABF$3,0)),"")</f>
        <v/>
      </c>
      <c r="VJ78" s="27" t="str">
        <f>IFERROR(INDEX(Sales!$D$5:$ABF$18,MATCH(UsagePerHour!$B78,Sales!$C$5:$C$18,0),MATCH(UsagePerHour!VJ$4,Sales!$D$3:$ABF$3,0))/VJ$2*INDEX(Usage!$D$5:$ABF$11,MATCH(UsagePerHour!$B$68,Usage!$C$5:$C$11,0),MATCH(UsagePerHour!VJ$4,Usage!$D$3:$ABF$3,0)),"")</f>
        <v/>
      </c>
      <c r="VK78" s="27" t="str">
        <f>IFERROR(INDEX(Sales!$D$5:$ABF$18,MATCH(UsagePerHour!$B78,Sales!$C$5:$C$18,0),MATCH(UsagePerHour!VK$4,Sales!$D$3:$ABF$3,0))/VK$2*INDEX(Usage!$D$5:$ABF$11,MATCH(UsagePerHour!$B$68,Usage!$C$5:$C$11,0),MATCH(UsagePerHour!VK$4,Usage!$D$3:$ABF$3,0)),"")</f>
        <v/>
      </c>
      <c r="VL78" s="27" t="str">
        <f>IFERROR(INDEX(Sales!$D$5:$ABF$18,MATCH(UsagePerHour!$B78,Sales!$C$5:$C$18,0),MATCH(UsagePerHour!VL$4,Sales!$D$3:$ABF$3,0))/VL$2*INDEX(Usage!$D$5:$ABF$11,MATCH(UsagePerHour!$B$68,Usage!$C$5:$C$11,0),MATCH(UsagePerHour!VL$4,Usage!$D$3:$ABF$3,0)),"")</f>
        <v/>
      </c>
      <c r="VM78" s="27" t="str">
        <f>IFERROR(INDEX(Sales!$D$5:$ABF$18,MATCH(UsagePerHour!$B78,Sales!$C$5:$C$18,0),MATCH(UsagePerHour!VM$4,Sales!$D$3:$ABF$3,0))/VM$2*INDEX(Usage!$D$5:$ABF$11,MATCH(UsagePerHour!$B$68,Usage!$C$5:$C$11,0),MATCH(UsagePerHour!VM$4,Usage!$D$3:$ABF$3,0)),"")</f>
        <v/>
      </c>
      <c r="VN78" s="27" t="str">
        <f>IFERROR(INDEX(Sales!$D$5:$ABF$18,MATCH(UsagePerHour!$B78,Sales!$C$5:$C$18,0),MATCH(UsagePerHour!VN$4,Sales!$D$3:$ABF$3,0))/VN$2*INDEX(Usage!$D$5:$ABF$11,MATCH(UsagePerHour!$B$68,Usage!$C$5:$C$11,0),MATCH(UsagePerHour!VN$4,Usage!$D$3:$ABF$3,0)),"")</f>
        <v/>
      </c>
      <c r="VO78" s="27" t="str">
        <f>IFERROR(INDEX(Sales!$D$5:$ABF$18,MATCH(UsagePerHour!$B78,Sales!$C$5:$C$18,0),MATCH(UsagePerHour!VO$4,Sales!$D$3:$ABF$3,0))/VO$2*INDEX(Usage!$D$5:$ABF$11,MATCH(UsagePerHour!$B$68,Usage!$C$5:$C$11,0),MATCH(UsagePerHour!VO$4,Usage!$D$3:$ABF$3,0)),"")</f>
        <v/>
      </c>
      <c r="VP78" s="27" t="str">
        <f>IFERROR(INDEX(Sales!$D$5:$ABF$18,MATCH(UsagePerHour!$B78,Sales!$C$5:$C$18,0),MATCH(UsagePerHour!VP$4,Sales!$D$3:$ABF$3,0))/VP$2*INDEX(Usage!$D$5:$ABF$11,MATCH(UsagePerHour!$B$68,Usage!$C$5:$C$11,0),MATCH(UsagePerHour!VP$4,Usage!$D$3:$ABF$3,0)),"")</f>
        <v/>
      </c>
      <c r="VQ78" s="27" t="str">
        <f>IFERROR(INDEX(Sales!$D$5:$ABF$18,MATCH(UsagePerHour!$B78,Sales!$C$5:$C$18,0),MATCH(UsagePerHour!VQ$4,Sales!$D$3:$ABF$3,0))/VQ$2*INDEX(Usage!$D$5:$ABF$11,MATCH(UsagePerHour!$B$68,Usage!$C$5:$C$11,0),MATCH(UsagePerHour!VQ$4,Usage!$D$3:$ABF$3,0)),"")</f>
        <v/>
      </c>
      <c r="VR78" s="27" t="str">
        <f>IFERROR(INDEX(Sales!$D$5:$ABF$18,MATCH(UsagePerHour!$B78,Sales!$C$5:$C$18,0),MATCH(UsagePerHour!VR$4,Sales!$D$3:$ABF$3,0))/VR$2*INDEX(Usage!$D$5:$ABF$11,MATCH(UsagePerHour!$B$68,Usage!$C$5:$C$11,0),MATCH(UsagePerHour!VR$4,Usage!$D$3:$ABF$3,0)),"")</f>
        <v/>
      </c>
      <c r="VS78" s="27" t="str">
        <f>IFERROR(INDEX(Sales!$D$5:$ABF$18,MATCH(UsagePerHour!$B78,Sales!$C$5:$C$18,0),MATCH(UsagePerHour!VS$4,Sales!$D$3:$ABF$3,0))/VS$2*INDEX(Usage!$D$5:$ABF$11,MATCH(UsagePerHour!$B$68,Usage!$C$5:$C$11,0),MATCH(UsagePerHour!VS$4,Usage!$D$3:$ABF$3,0)),"")</f>
        <v/>
      </c>
      <c r="VT78" s="27" t="str">
        <f>IFERROR(INDEX(Sales!$D$5:$ABF$18,MATCH(UsagePerHour!$B78,Sales!$C$5:$C$18,0),MATCH(UsagePerHour!VT$4,Sales!$D$3:$ABF$3,0))/VT$2*INDEX(Usage!$D$5:$ABF$11,MATCH(UsagePerHour!$B$68,Usage!$C$5:$C$11,0),MATCH(UsagePerHour!VT$4,Usage!$D$3:$ABF$3,0)),"")</f>
        <v/>
      </c>
      <c r="VU78" s="27" t="str">
        <f>IFERROR(INDEX(Sales!$D$5:$ABF$18,MATCH(UsagePerHour!$B78,Sales!$C$5:$C$18,0),MATCH(UsagePerHour!VU$4,Sales!$D$3:$ABF$3,0))/VU$2*INDEX(Usage!$D$5:$ABF$11,MATCH(UsagePerHour!$B$68,Usage!$C$5:$C$11,0),MATCH(UsagePerHour!VU$4,Usage!$D$3:$ABF$3,0)),"")</f>
        <v/>
      </c>
      <c r="VV78" s="27" t="str">
        <f>IFERROR(INDEX(Sales!$D$5:$ABF$18,MATCH(UsagePerHour!$B78,Sales!$C$5:$C$18,0),MATCH(UsagePerHour!VV$4,Sales!$D$3:$ABF$3,0))/VV$2*INDEX(Usage!$D$5:$ABF$11,MATCH(UsagePerHour!$B$68,Usage!$C$5:$C$11,0),MATCH(UsagePerHour!VV$4,Usage!$D$3:$ABF$3,0)),"")</f>
        <v/>
      </c>
      <c r="VW78" s="27" t="str">
        <f>IFERROR(INDEX(Sales!$D$5:$ABF$18,MATCH(UsagePerHour!$B78,Sales!$C$5:$C$18,0),MATCH(UsagePerHour!VW$4,Sales!$D$3:$ABF$3,0))/VW$2*INDEX(Usage!$D$5:$ABF$11,MATCH(UsagePerHour!$B$68,Usage!$C$5:$C$11,0),MATCH(UsagePerHour!VW$4,Usage!$D$3:$ABF$3,0)),"")</f>
        <v/>
      </c>
      <c r="VX78" s="27" t="str">
        <f>IFERROR(INDEX(Sales!$D$5:$ABF$18,MATCH(UsagePerHour!$B78,Sales!$C$5:$C$18,0),MATCH(UsagePerHour!VX$4,Sales!$D$3:$ABF$3,0))/VX$2*INDEX(Usage!$D$5:$ABF$11,MATCH(UsagePerHour!$B$68,Usage!$C$5:$C$11,0),MATCH(UsagePerHour!VX$4,Usage!$D$3:$ABF$3,0)),"")</f>
        <v/>
      </c>
      <c r="VY78" s="27" t="str">
        <f>IFERROR(INDEX(Sales!$D$5:$ABF$18,MATCH(UsagePerHour!$B78,Sales!$C$5:$C$18,0),MATCH(UsagePerHour!VY$4,Sales!$D$3:$ABF$3,0))/VY$2*INDEX(Usage!$D$5:$ABF$11,MATCH(UsagePerHour!$B$68,Usage!$C$5:$C$11,0),MATCH(UsagePerHour!VY$4,Usage!$D$3:$ABF$3,0)),"")</f>
        <v/>
      </c>
      <c r="VZ78" s="27" t="str">
        <f>IFERROR(INDEX(Sales!$D$5:$ABF$18,MATCH(UsagePerHour!$B78,Sales!$C$5:$C$18,0),MATCH(UsagePerHour!VZ$4,Sales!$D$3:$ABF$3,0))/VZ$2*INDEX(Usage!$D$5:$ABF$11,MATCH(UsagePerHour!$B$68,Usage!$C$5:$C$11,0),MATCH(UsagePerHour!VZ$4,Usage!$D$3:$ABF$3,0)),"")</f>
        <v/>
      </c>
      <c r="WA78" s="27" t="str">
        <f>IFERROR(INDEX(Sales!$D$5:$ABF$18,MATCH(UsagePerHour!$B78,Sales!$C$5:$C$18,0),MATCH(UsagePerHour!WA$4,Sales!$D$3:$ABF$3,0))/WA$2*INDEX(Usage!$D$5:$ABF$11,MATCH(UsagePerHour!$B$68,Usage!$C$5:$C$11,0),MATCH(UsagePerHour!WA$4,Usage!$D$3:$ABF$3,0)),"")</f>
        <v/>
      </c>
      <c r="WB78" s="27" t="str">
        <f>IFERROR(INDEX(Sales!$D$5:$ABF$18,MATCH(UsagePerHour!$B78,Sales!$C$5:$C$18,0),MATCH(UsagePerHour!WB$4,Sales!$D$3:$ABF$3,0))/WB$2*INDEX(Usage!$D$5:$ABF$11,MATCH(UsagePerHour!$B$68,Usage!$C$5:$C$11,0),MATCH(UsagePerHour!WB$4,Usage!$D$3:$ABF$3,0)),"")</f>
        <v/>
      </c>
      <c r="WC78" s="27" t="str">
        <f>IFERROR(INDEX(Sales!$D$5:$ABF$18,MATCH(UsagePerHour!$B78,Sales!$C$5:$C$18,0),MATCH(UsagePerHour!WC$4,Sales!$D$3:$ABF$3,0))/WC$2*INDEX(Usage!$D$5:$ABF$11,MATCH(UsagePerHour!$B$68,Usage!$C$5:$C$11,0),MATCH(UsagePerHour!WC$4,Usage!$D$3:$ABF$3,0)),"")</f>
        <v/>
      </c>
      <c r="WD78" s="27" t="str">
        <f>IFERROR(INDEX(Sales!$D$5:$ABF$18,MATCH(UsagePerHour!$B78,Sales!$C$5:$C$18,0),MATCH(UsagePerHour!WD$4,Sales!$D$3:$ABF$3,0))/WD$2*INDEX(Usage!$D$5:$ABF$11,MATCH(UsagePerHour!$B$68,Usage!$C$5:$C$11,0),MATCH(UsagePerHour!WD$4,Usage!$D$3:$ABF$3,0)),"")</f>
        <v/>
      </c>
      <c r="WE78" s="27" t="str">
        <f>IFERROR(INDEX(Sales!$D$5:$ABF$18,MATCH(UsagePerHour!$B78,Sales!$C$5:$C$18,0),MATCH(UsagePerHour!WE$4,Sales!$D$3:$ABF$3,0))/WE$2*INDEX(Usage!$D$5:$ABF$11,MATCH(UsagePerHour!$B$68,Usage!$C$5:$C$11,0),MATCH(UsagePerHour!WE$4,Usage!$D$3:$ABF$3,0)),"")</f>
        <v/>
      </c>
      <c r="WF78" s="27" t="str">
        <f>IFERROR(INDEX(Sales!$D$5:$ABF$18,MATCH(UsagePerHour!$B78,Sales!$C$5:$C$18,0),MATCH(UsagePerHour!WF$4,Sales!$D$3:$ABF$3,0))/WF$2*INDEX(Usage!$D$5:$ABF$11,MATCH(UsagePerHour!$B$68,Usage!$C$5:$C$11,0),MATCH(UsagePerHour!WF$4,Usage!$D$3:$ABF$3,0)),"")</f>
        <v/>
      </c>
      <c r="WG78" s="27" t="str">
        <f>IFERROR(INDEX(Sales!$D$5:$ABF$18,MATCH(UsagePerHour!$B78,Sales!$C$5:$C$18,0),MATCH(UsagePerHour!WG$4,Sales!$D$3:$ABF$3,0))/WG$2*INDEX(Usage!$D$5:$ABF$11,MATCH(UsagePerHour!$B$68,Usage!$C$5:$C$11,0),MATCH(UsagePerHour!WG$4,Usage!$D$3:$ABF$3,0)),"")</f>
        <v/>
      </c>
      <c r="WH78" s="27" t="str">
        <f>IFERROR(INDEX(Sales!$D$5:$ABF$18,MATCH(UsagePerHour!$B78,Sales!$C$5:$C$18,0),MATCH(UsagePerHour!WH$4,Sales!$D$3:$ABF$3,0))/WH$2*INDEX(Usage!$D$5:$ABF$11,MATCH(UsagePerHour!$B$68,Usage!$C$5:$C$11,0),MATCH(UsagePerHour!WH$4,Usage!$D$3:$ABF$3,0)),"")</f>
        <v/>
      </c>
      <c r="WI78" s="27" t="str">
        <f>IFERROR(INDEX(Sales!$D$5:$ABF$18,MATCH(UsagePerHour!$B78,Sales!$C$5:$C$18,0),MATCH(UsagePerHour!WI$4,Sales!$D$3:$ABF$3,0))/WI$2*INDEX(Usage!$D$5:$ABF$11,MATCH(UsagePerHour!$B$68,Usage!$C$5:$C$11,0),MATCH(UsagePerHour!WI$4,Usage!$D$3:$ABF$3,0)),"")</f>
        <v/>
      </c>
      <c r="WJ78" s="27" t="str">
        <f>IFERROR(INDEX(Sales!$D$5:$ABF$18,MATCH(UsagePerHour!$B78,Sales!$C$5:$C$18,0),MATCH(UsagePerHour!WJ$4,Sales!$D$3:$ABF$3,0))/WJ$2*INDEX(Usage!$D$5:$ABF$11,MATCH(UsagePerHour!$B$68,Usage!$C$5:$C$11,0),MATCH(UsagePerHour!WJ$4,Usage!$D$3:$ABF$3,0)),"")</f>
        <v/>
      </c>
      <c r="WK78" s="27" t="str">
        <f>IFERROR(INDEX(Sales!$D$5:$ABF$18,MATCH(UsagePerHour!$B78,Sales!$C$5:$C$18,0),MATCH(UsagePerHour!WK$4,Sales!$D$3:$ABF$3,0))/WK$2*INDEX(Usage!$D$5:$ABF$11,MATCH(UsagePerHour!$B$68,Usage!$C$5:$C$11,0),MATCH(UsagePerHour!WK$4,Usage!$D$3:$ABF$3,0)),"")</f>
        <v/>
      </c>
      <c r="WL78" s="27" t="str">
        <f>IFERROR(INDEX(Sales!$D$5:$ABF$18,MATCH(UsagePerHour!$B78,Sales!$C$5:$C$18,0),MATCH(UsagePerHour!WL$4,Sales!$D$3:$ABF$3,0))/WL$2*INDEX(Usage!$D$5:$ABF$11,MATCH(UsagePerHour!$B$68,Usage!$C$5:$C$11,0),MATCH(UsagePerHour!WL$4,Usage!$D$3:$ABF$3,0)),"")</f>
        <v/>
      </c>
      <c r="WM78" s="27" t="str">
        <f>IFERROR(INDEX(Sales!$D$5:$ABF$18,MATCH(UsagePerHour!$B78,Sales!$C$5:$C$18,0),MATCH(UsagePerHour!WM$4,Sales!$D$3:$ABF$3,0))/WM$2*INDEX(Usage!$D$5:$ABF$11,MATCH(UsagePerHour!$B$68,Usage!$C$5:$C$11,0),MATCH(UsagePerHour!WM$4,Usage!$D$3:$ABF$3,0)),"")</f>
        <v/>
      </c>
      <c r="WN78" s="27" t="str">
        <f>IFERROR(INDEX(Sales!$D$5:$ABF$18,MATCH(UsagePerHour!$B78,Sales!$C$5:$C$18,0),MATCH(UsagePerHour!WN$4,Sales!$D$3:$ABF$3,0))/WN$2*INDEX(Usage!$D$5:$ABF$11,MATCH(UsagePerHour!$B$68,Usage!$C$5:$C$11,0),MATCH(UsagePerHour!WN$4,Usage!$D$3:$ABF$3,0)),"")</f>
        <v/>
      </c>
      <c r="WO78" s="27" t="str">
        <f>IFERROR(INDEX(Sales!$D$5:$ABF$18,MATCH(UsagePerHour!$B78,Sales!$C$5:$C$18,0),MATCH(UsagePerHour!WO$4,Sales!$D$3:$ABF$3,0))/WO$2*INDEX(Usage!$D$5:$ABF$11,MATCH(UsagePerHour!$B$68,Usage!$C$5:$C$11,0),MATCH(UsagePerHour!WO$4,Usage!$D$3:$ABF$3,0)),"")</f>
        <v/>
      </c>
      <c r="WP78" s="27" t="str">
        <f>IFERROR(INDEX(Sales!$D$5:$ABF$18,MATCH(UsagePerHour!$B78,Sales!$C$5:$C$18,0),MATCH(UsagePerHour!WP$4,Sales!$D$3:$ABF$3,0))/WP$2*INDEX(Usage!$D$5:$ABF$11,MATCH(UsagePerHour!$B$68,Usage!$C$5:$C$11,0),MATCH(UsagePerHour!WP$4,Usage!$D$3:$ABF$3,0)),"")</f>
        <v/>
      </c>
      <c r="WQ78" s="27" t="str">
        <f>IFERROR(INDEX(Sales!$D$5:$ABF$18,MATCH(UsagePerHour!$B78,Sales!$C$5:$C$18,0),MATCH(UsagePerHour!WQ$4,Sales!$D$3:$ABF$3,0))/WQ$2*INDEX(Usage!$D$5:$ABF$11,MATCH(UsagePerHour!$B$68,Usage!$C$5:$C$11,0),MATCH(UsagePerHour!WQ$4,Usage!$D$3:$ABF$3,0)),"")</f>
        <v/>
      </c>
      <c r="WR78" s="27" t="str">
        <f>IFERROR(INDEX(Sales!$D$5:$ABF$18,MATCH(UsagePerHour!$B78,Sales!$C$5:$C$18,0),MATCH(UsagePerHour!WR$4,Sales!$D$3:$ABF$3,0))/WR$2*INDEX(Usage!$D$5:$ABF$11,MATCH(UsagePerHour!$B$68,Usage!$C$5:$C$11,0),MATCH(UsagePerHour!WR$4,Usage!$D$3:$ABF$3,0)),"")</f>
        <v/>
      </c>
      <c r="WS78" s="27" t="str">
        <f>IFERROR(INDEX(Sales!$D$5:$ABF$18,MATCH(UsagePerHour!$B78,Sales!$C$5:$C$18,0),MATCH(UsagePerHour!WS$4,Sales!$D$3:$ABF$3,0))/WS$2*INDEX(Usage!$D$5:$ABF$11,MATCH(UsagePerHour!$B$68,Usage!$C$5:$C$11,0),MATCH(UsagePerHour!WS$4,Usage!$D$3:$ABF$3,0)),"")</f>
        <v/>
      </c>
      <c r="WT78" s="27" t="str">
        <f>IFERROR(INDEX(Sales!$D$5:$ABF$18,MATCH(UsagePerHour!$B78,Sales!$C$5:$C$18,0),MATCH(UsagePerHour!WT$4,Sales!$D$3:$ABF$3,0))/WT$2*INDEX(Usage!$D$5:$ABF$11,MATCH(UsagePerHour!$B$68,Usage!$C$5:$C$11,0),MATCH(UsagePerHour!WT$4,Usage!$D$3:$ABF$3,0)),"")</f>
        <v/>
      </c>
      <c r="WU78" s="27" t="str">
        <f>IFERROR(INDEX(Sales!$D$5:$ABF$18,MATCH(UsagePerHour!$B78,Sales!$C$5:$C$18,0),MATCH(UsagePerHour!WU$4,Sales!$D$3:$ABF$3,0))/WU$2*INDEX(Usage!$D$5:$ABF$11,MATCH(UsagePerHour!$B$68,Usage!$C$5:$C$11,0),MATCH(UsagePerHour!WU$4,Usage!$D$3:$ABF$3,0)),"")</f>
        <v/>
      </c>
      <c r="WV78" s="27" t="str">
        <f>IFERROR(INDEX(Sales!$D$5:$ABF$18,MATCH(UsagePerHour!$B78,Sales!$C$5:$C$18,0),MATCH(UsagePerHour!WV$4,Sales!$D$3:$ABF$3,0))/WV$2*INDEX(Usage!$D$5:$ABF$11,MATCH(UsagePerHour!$B$68,Usage!$C$5:$C$11,0),MATCH(UsagePerHour!WV$4,Usage!$D$3:$ABF$3,0)),"")</f>
        <v/>
      </c>
      <c r="WW78" s="27" t="str">
        <f>IFERROR(INDEX(Sales!$D$5:$ABF$18,MATCH(UsagePerHour!$B78,Sales!$C$5:$C$18,0),MATCH(UsagePerHour!WW$4,Sales!$D$3:$ABF$3,0))/WW$2*INDEX(Usage!$D$5:$ABF$11,MATCH(UsagePerHour!$B$68,Usage!$C$5:$C$11,0),MATCH(UsagePerHour!WW$4,Usage!$D$3:$ABF$3,0)),"")</f>
        <v/>
      </c>
      <c r="WX78" s="27" t="str">
        <f>IFERROR(INDEX(Sales!$D$5:$ABF$18,MATCH(UsagePerHour!$B78,Sales!$C$5:$C$18,0),MATCH(UsagePerHour!WX$4,Sales!$D$3:$ABF$3,0))/WX$2*INDEX(Usage!$D$5:$ABF$11,MATCH(UsagePerHour!$B$68,Usage!$C$5:$C$11,0),MATCH(UsagePerHour!WX$4,Usage!$D$3:$ABF$3,0)),"")</f>
        <v/>
      </c>
      <c r="WY78" s="27" t="str">
        <f>IFERROR(INDEX(Sales!$D$5:$ABF$18,MATCH(UsagePerHour!$B78,Sales!$C$5:$C$18,0),MATCH(UsagePerHour!WY$4,Sales!$D$3:$ABF$3,0))/WY$2*INDEX(Usage!$D$5:$ABF$11,MATCH(UsagePerHour!$B$68,Usage!$C$5:$C$11,0),MATCH(UsagePerHour!WY$4,Usage!$D$3:$ABF$3,0)),"")</f>
        <v/>
      </c>
      <c r="WZ78" s="27" t="str">
        <f>IFERROR(INDEX(Sales!$D$5:$ABF$18,MATCH(UsagePerHour!$B78,Sales!$C$5:$C$18,0),MATCH(UsagePerHour!WZ$4,Sales!$D$3:$ABF$3,0))/WZ$2*INDEX(Usage!$D$5:$ABF$11,MATCH(UsagePerHour!$B$68,Usage!$C$5:$C$11,0),MATCH(UsagePerHour!WZ$4,Usage!$D$3:$ABF$3,0)),"")</f>
        <v/>
      </c>
      <c r="XA78" s="27" t="str">
        <f>IFERROR(INDEX(Sales!$D$5:$ABF$18,MATCH(UsagePerHour!$B78,Sales!$C$5:$C$18,0),MATCH(UsagePerHour!XA$4,Sales!$D$3:$ABF$3,0))/XA$2*INDEX(Usage!$D$5:$ABF$11,MATCH(UsagePerHour!$B$68,Usage!$C$5:$C$11,0),MATCH(UsagePerHour!XA$4,Usage!$D$3:$ABF$3,0)),"")</f>
        <v/>
      </c>
      <c r="XB78" s="27" t="str">
        <f>IFERROR(INDEX(Sales!$D$5:$ABF$18,MATCH(UsagePerHour!$B78,Sales!$C$5:$C$18,0),MATCH(UsagePerHour!XB$4,Sales!$D$3:$ABF$3,0))/XB$2*INDEX(Usage!$D$5:$ABF$11,MATCH(UsagePerHour!$B$68,Usage!$C$5:$C$11,0),MATCH(UsagePerHour!XB$4,Usage!$D$3:$ABF$3,0)),"")</f>
        <v/>
      </c>
      <c r="XC78" s="27" t="str">
        <f>IFERROR(INDEX(Sales!$D$5:$ABF$18,MATCH(UsagePerHour!$B78,Sales!$C$5:$C$18,0),MATCH(UsagePerHour!XC$4,Sales!$D$3:$ABF$3,0))/XC$2*INDEX(Usage!$D$5:$ABF$11,MATCH(UsagePerHour!$B$68,Usage!$C$5:$C$11,0),MATCH(UsagePerHour!XC$4,Usage!$D$3:$ABF$3,0)),"")</f>
        <v/>
      </c>
      <c r="XD78" s="27" t="str">
        <f>IFERROR(INDEX(Sales!$D$5:$ABF$18,MATCH(UsagePerHour!$B78,Sales!$C$5:$C$18,0),MATCH(UsagePerHour!XD$4,Sales!$D$3:$ABF$3,0))/XD$2*INDEX(Usage!$D$5:$ABF$11,MATCH(UsagePerHour!$B$68,Usage!$C$5:$C$11,0),MATCH(UsagePerHour!XD$4,Usage!$D$3:$ABF$3,0)),"")</f>
        <v/>
      </c>
      <c r="XE78" s="27" t="str">
        <f>IFERROR(INDEX(Sales!$D$5:$ABF$18,MATCH(UsagePerHour!$B78,Sales!$C$5:$C$18,0),MATCH(UsagePerHour!XE$4,Sales!$D$3:$ABF$3,0))/XE$2*INDEX(Usage!$D$5:$ABF$11,MATCH(UsagePerHour!$B$68,Usage!$C$5:$C$11,0),MATCH(UsagePerHour!XE$4,Usage!$D$3:$ABF$3,0)),"")</f>
        <v/>
      </c>
      <c r="XF78" s="27" t="str">
        <f>IFERROR(INDEX(Sales!$D$5:$ABF$18,MATCH(UsagePerHour!$B78,Sales!$C$5:$C$18,0),MATCH(UsagePerHour!XF$4,Sales!$D$3:$ABF$3,0))/XF$2*INDEX(Usage!$D$5:$ABF$11,MATCH(UsagePerHour!$B$68,Usage!$C$5:$C$11,0),MATCH(UsagePerHour!XF$4,Usage!$D$3:$ABF$3,0)),"")</f>
        <v/>
      </c>
      <c r="XG78" s="27" t="str">
        <f>IFERROR(INDEX(Sales!$D$5:$ABF$18,MATCH(UsagePerHour!$B78,Sales!$C$5:$C$18,0),MATCH(UsagePerHour!XG$4,Sales!$D$3:$ABF$3,0))/XG$2*INDEX(Usage!$D$5:$ABF$11,MATCH(UsagePerHour!$B$68,Usage!$C$5:$C$11,0),MATCH(UsagePerHour!XG$4,Usage!$D$3:$ABF$3,0)),"")</f>
        <v/>
      </c>
      <c r="XH78" s="27" t="str">
        <f>IFERROR(INDEX(Sales!$D$5:$ABF$18,MATCH(UsagePerHour!$B78,Sales!$C$5:$C$18,0),MATCH(UsagePerHour!XH$4,Sales!$D$3:$ABF$3,0))/XH$2*INDEX(Usage!$D$5:$ABF$11,MATCH(UsagePerHour!$B$68,Usage!$C$5:$C$11,0),MATCH(UsagePerHour!XH$4,Usage!$D$3:$ABF$3,0)),"")</f>
        <v/>
      </c>
      <c r="XI78" s="27" t="str">
        <f>IFERROR(INDEX(Sales!$D$5:$ABF$18,MATCH(UsagePerHour!$B78,Sales!$C$5:$C$18,0),MATCH(UsagePerHour!XI$4,Sales!$D$3:$ABF$3,0))/XI$2*INDEX(Usage!$D$5:$ABF$11,MATCH(UsagePerHour!$B$68,Usage!$C$5:$C$11,0),MATCH(UsagePerHour!XI$4,Usage!$D$3:$ABF$3,0)),"")</f>
        <v/>
      </c>
      <c r="XJ78" s="27" t="str">
        <f>IFERROR(INDEX(Sales!$D$5:$ABF$18,MATCH(UsagePerHour!$B78,Sales!$C$5:$C$18,0),MATCH(UsagePerHour!XJ$4,Sales!$D$3:$ABF$3,0))/XJ$2*INDEX(Usage!$D$5:$ABF$11,MATCH(UsagePerHour!$B$68,Usage!$C$5:$C$11,0),MATCH(UsagePerHour!XJ$4,Usage!$D$3:$ABF$3,0)),"")</f>
        <v/>
      </c>
      <c r="XK78" s="27" t="str">
        <f>IFERROR(INDEX(Sales!$D$5:$ABF$18,MATCH(UsagePerHour!$B78,Sales!$C$5:$C$18,0),MATCH(UsagePerHour!XK$4,Sales!$D$3:$ABF$3,0))/XK$2*INDEX(Usage!$D$5:$ABF$11,MATCH(UsagePerHour!$B$68,Usage!$C$5:$C$11,0),MATCH(UsagePerHour!XK$4,Usage!$D$3:$ABF$3,0)),"")</f>
        <v/>
      </c>
      <c r="XL78" s="27" t="str">
        <f>IFERROR(INDEX(Sales!$D$5:$ABF$18,MATCH(UsagePerHour!$B78,Sales!$C$5:$C$18,0),MATCH(UsagePerHour!XL$4,Sales!$D$3:$ABF$3,0))/XL$2*INDEX(Usage!$D$5:$ABF$11,MATCH(UsagePerHour!$B$68,Usage!$C$5:$C$11,0),MATCH(UsagePerHour!XL$4,Usage!$D$3:$ABF$3,0)),"")</f>
        <v/>
      </c>
      <c r="XM78" s="27" t="str">
        <f>IFERROR(INDEX(Sales!$D$5:$ABF$18,MATCH(UsagePerHour!$B78,Sales!$C$5:$C$18,0),MATCH(UsagePerHour!XM$4,Sales!$D$3:$ABF$3,0))/XM$2*INDEX(Usage!$D$5:$ABF$11,MATCH(UsagePerHour!$B$68,Usage!$C$5:$C$11,0),MATCH(UsagePerHour!XM$4,Usage!$D$3:$ABF$3,0)),"")</f>
        <v/>
      </c>
      <c r="XN78" s="27" t="str">
        <f>IFERROR(INDEX(Sales!$D$5:$ABF$18,MATCH(UsagePerHour!$B78,Sales!$C$5:$C$18,0),MATCH(UsagePerHour!XN$4,Sales!$D$3:$ABF$3,0))/XN$2*INDEX(Usage!$D$5:$ABF$11,MATCH(UsagePerHour!$B$68,Usage!$C$5:$C$11,0),MATCH(UsagePerHour!XN$4,Usage!$D$3:$ABF$3,0)),"")</f>
        <v/>
      </c>
      <c r="XO78" s="27" t="str">
        <f>IFERROR(INDEX(Sales!$D$5:$ABF$18,MATCH(UsagePerHour!$B78,Sales!$C$5:$C$18,0),MATCH(UsagePerHour!XO$4,Sales!$D$3:$ABF$3,0))/XO$2*INDEX(Usage!$D$5:$ABF$11,MATCH(UsagePerHour!$B$68,Usage!$C$5:$C$11,0),MATCH(UsagePerHour!XO$4,Usage!$D$3:$ABF$3,0)),"")</f>
        <v/>
      </c>
      <c r="XP78" s="27" t="str">
        <f>IFERROR(INDEX(Sales!$D$5:$ABF$18,MATCH(UsagePerHour!$B78,Sales!$C$5:$C$18,0),MATCH(UsagePerHour!XP$4,Sales!$D$3:$ABF$3,0))/XP$2*INDEX(Usage!$D$5:$ABF$11,MATCH(UsagePerHour!$B$68,Usage!$C$5:$C$11,0),MATCH(UsagePerHour!XP$4,Usage!$D$3:$ABF$3,0)),"")</f>
        <v/>
      </c>
      <c r="XQ78" s="27" t="str">
        <f>IFERROR(INDEX(Sales!$D$5:$ABF$18,MATCH(UsagePerHour!$B78,Sales!$C$5:$C$18,0),MATCH(UsagePerHour!XQ$4,Sales!$D$3:$ABF$3,0))/XQ$2*INDEX(Usage!$D$5:$ABF$11,MATCH(UsagePerHour!$B$68,Usage!$C$5:$C$11,0),MATCH(UsagePerHour!XQ$4,Usage!$D$3:$ABF$3,0)),"")</f>
        <v/>
      </c>
      <c r="XR78" s="27" t="str">
        <f>IFERROR(INDEX(Sales!$D$5:$ABF$18,MATCH(UsagePerHour!$B78,Sales!$C$5:$C$18,0),MATCH(UsagePerHour!XR$4,Sales!$D$3:$ABF$3,0))/XR$2*INDEX(Usage!$D$5:$ABF$11,MATCH(UsagePerHour!$B$68,Usage!$C$5:$C$11,0),MATCH(UsagePerHour!XR$4,Usage!$D$3:$ABF$3,0)),"")</f>
        <v/>
      </c>
      <c r="XS78" s="27" t="str">
        <f>IFERROR(INDEX(Sales!$D$5:$ABF$18,MATCH(UsagePerHour!$B78,Sales!$C$5:$C$18,0),MATCH(UsagePerHour!XS$4,Sales!$D$3:$ABF$3,0))/XS$2*INDEX(Usage!$D$5:$ABF$11,MATCH(UsagePerHour!$B$68,Usage!$C$5:$C$11,0),MATCH(UsagePerHour!XS$4,Usage!$D$3:$ABF$3,0)),"")</f>
        <v/>
      </c>
      <c r="XT78" s="27" t="str">
        <f>IFERROR(INDEX(Sales!$D$5:$ABF$18,MATCH(UsagePerHour!$B78,Sales!$C$5:$C$18,0),MATCH(UsagePerHour!XT$4,Sales!$D$3:$ABF$3,0))/XT$2*INDEX(Usage!$D$5:$ABF$11,MATCH(UsagePerHour!$B$68,Usage!$C$5:$C$11,0),MATCH(UsagePerHour!XT$4,Usage!$D$3:$ABF$3,0)),"")</f>
        <v/>
      </c>
      <c r="XU78" s="27" t="str">
        <f>IFERROR(INDEX(Sales!$D$5:$ABF$18,MATCH(UsagePerHour!$B78,Sales!$C$5:$C$18,0),MATCH(UsagePerHour!XU$4,Sales!$D$3:$ABF$3,0))/XU$2*INDEX(Usage!$D$5:$ABF$11,MATCH(UsagePerHour!$B$68,Usage!$C$5:$C$11,0),MATCH(UsagePerHour!XU$4,Usage!$D$3:$ABF$3,0)),"")</f>
        <v/>
      </c>
      <c r="XV78" s="27" t="str">
        <f>IFERROR(INDEX(Sales!$D$5:$ABF$18,MATCH(UsagePerHour!$B78,Sales!$C$5:$C$18,0),MATCH(UsagePerHour!XV$4,Sales!$D$3:$ABF$3,0))/XV$2*INDEX(Usage!$D$5:$ABF$11,MATCH(UsagePerHour!$B$68,Usage!$C$5:$C$11,0),MATCH(UsagePerHour!XV$4,Usage!$D$3:$ABF$3,0)),"")</f>
        <v/>
      </c>
      <c r="XW78" s="27" t="str">
        <f>IFERROR(INDEX(Sales!$D$5:$ABF$18,MATCH(UsagePerHour!$B78,Sales!$C$5:$C$18,0),MATCH(UsagePerHour!XW$4,Sales!$D$3:$ABF$3,0))/XW$2*INDEX(Usage!$D$5:$ABF$11,MATCH(UsagePerHour!$B$68,Usage!$C$5:$C$11,0),MATCH(UsagePerHour!XW$4,Usage!$D$3:$ABF$3,0)),"")</f>
        <v/>
      </c>
      <c r="XX78" s="27" t="str">
        <f>IFERROR(INDEX(Sales!$D$5:$ABF$18,MATCH(UsagePerHour!$B78,Sales!$C$5:$C$18,0),MATCH(UsagePerHour!XX$4,Sales!$D$3:$ABF$3,0))/XX$2*INDEX(Usage!$D$5:$ABF$11,MATCH(UsagePerHour!$B$68,Usage!$C$5:$C$11,0),MATCH(UsagePerHour!XX$4,Usage!$D$3:$ABF$3,0)),"")</f>
        <v/>
      </c>
      <c r="XY78" s="27" t="str">
        <f>IFERROR(INDEX(Sales!$D$5:$ABF$18,MATCH(UsagePerHour!$B78,Sales!$C$5:$C$18,0),MATCH(UsagePerHour!XY$4,Sales!$D$3:$ABF$3,0))/XY$2*INDEX(Usage!$D$5:$ABF$11,MATCH(UsagePerHour!$B$68,Usage!$C$5:$C$11,0),MATCH(UsagePerHour!XY$4,Usage!$D$3:$ABF$3,0)),"")</f>
        <v/>
      </c>
      <c r="XZ78" s="27" t="str">
        <f>IFERROR(INDEX(Sales!$D$5:$ABF$18,MATCH(UsagePerHour!$B78,Sales!$C$5:$C$18,0),MATCH(UsagePerHour!XZ$4,Sales!$D$3:$ABF$3,0))/XZ$2*INDEX(Usage!$D$5:$ABF$11,MATCH(UsagePerHour!$B$68,Usage!$C$5:$C$11,0),MATCH(UsagePerHour!XZ$4,Usage!$D$3:$ABF$3,0)),"")</f>
        <v/>
      </c>
      <c r="YA78" s="27" t="str">
        <f>IFERROR(INDEX(Sales!$D$5:$ABF$18,MATCH(UsagePerHour!$B78,Sales!$C$5:$C$18,0),MATCH(UsagePerHour!YA$4,Sales!$D$3:$ABF$3,0))/YA$2*INDEX(Usage!$D$5:$ABF$11,MATCH(UsagePerHour!$B$68,Usage!$C$5:$C$11,0),MATCH(UsagePerHour!YA$4,Usage!$D$3:$ABF$3,0)),"")</f>
        <v/>
      </c>
      <c r="YB78" s="27" t="str">
        <f>IFERROR(INDEX(Sales!$D$5:$ABF$18,MATCH(UsagePerHour!$B78,Sales!$C$5:$C$18,0),MATCH(UsagePerHour!YB$4,Sales!$D$3:$ABF$3,0))/YB$2*INDEX(Usage!$D$5:$ABF$11,MATCH(UsagePerHour!$B$68,Usage!$C$5:$C$11,0),MATCH(UsagePerHour!YB$4,Usage!$D$3:$ABF$3,0)),"")</f>
        <v/>
      </c>
      <c r="YC78" s="27" t="str">
        <f>IFERROR(INDEX(Sales!$D$5:$ABF$18,MATCH(UsagePerHour!$B78,Sales!$C$5:$C$18,0),MATCH(UsagePerHour!YC$4,Sales!$D$3:$ABF$3,0))/YC$2*INDEX(Usage!$D$5:$ABF$11,MATCH(UsagePerHour!$B$68,Usage!$C$5:$C$11,0),MATCH(UsagePerHour!YC$4,Usage!$D$3:$ABF$3,0)),"")</f>
        <v/>
      </c>
      <c r="YD78" s="27" t="str">
        <f>IFERROR(INDEX(Sales!$D$5:$ABF$18,MATCH(UsagePerHour!$B78,Sales!$C$5:$C$18,0),MATCH(UsagePerHour!YD$4,Sales!$D$3:$ABF$3,0))/YD$2*INDEX(Usage!$D$5:$ABF$11,MATCH(UsagePerHour!$B$68,Usage!$C$5:$C$11,0),MATCH(UsagePerHour!YD$4,Usage!$D$3:$ABF$3,0)),"")</f>
        <v/>
      </c>
      <c r="YE78" s="27" t="str">
        <f>IFERROR(INDEX(Sales!$D$5:$ABF$18,MATCH(UsagePerHour!$B78,Sales!$C$5:$C$18,0),MATCH(UsagePerHour!YE$4,Sales!$D$3:$ABF$3,0))/YE$2*INDEX(Usage!$D$5:$ABF$11,MATCH(UsagePerHour!$B$68,Usage!$C$5:$C$11,0),MATCH(UsagePerHour!YE$4,Usage!$D$3:$ABF$3,0)),"")</f>
        <v/>
      </c>
      <c r="YF78" s="27" t="str">
        <f>IFERROR(INDEX(Sales!$D$5:$ABF$18,MATCH(UsagePerHour!$B78,Sales!$C$5:$C$18,0),MATCH(UsagePerHour!YF$4,Sales!$D$3:$ABF$3,0))/YF$2*INDEX(Usage!$D$5:$ABF$11,MATCH(UsagePerHour!$B$68,Usage!$C$5:$C$11,0),MATCH(UsagePerHour!YF$4,Usage!$D$3:$ABF$3,0)),"")</f>
        <v/>
      </c>
      <c r="YG78" s="27" t="str">
        <f>IFERROR(INDEX(Sales!$D$5:$ABF$18,MATCH(UsagePerHour!$B78,Sales!$C$5:$C$18,0),MATCH(UsagePerHour!YG$4,Sales!$D$3:$ABF$3,0))/YG$2*INDEX(Usage!$D$5:$ABF$11,MATCH(UsagePerHour!$B$68,Usage!$C$5:$C$11,0),MATCH(UsagePerHour!YG$4,Usage!$D$3:$ABF$3,0)),"")</f>
        <v/>
      </c>
      <c r="YH78" s="27" t="str">
        <f>IFERROR(INDEX(Sales!$D$5:$ABF$18,MATCH(UsagePerHour!$B78,Sales!$C$5:$C$18,0),MATCH(UsagePerHour!YH$4,Sales!$D$3:$ABF$3,0))/YH$2*INDEX(Usage!$D$5:$ABF$11,MATCH(UsagePerHour!$B$68,Usage!$C$5:$C$11,0),MATCH(UsagePerHour!YH$4,Usage!$D$3:$ABF$3,0)),"")</f>
        <v/>
      </c>
      <c r="YI78" s="27" t="str">
        <f>IFERROR(INDEX(Sales!$D$5:$ABF$18,MATCH(UsagePerHour!$B78,Sales!$C$5:$C$18,0),MATCH(UsagePerHour!YI$4,Sales!$D$3:$ABF$3,0))/YI$2*INDEX(Usage!$D$5:$ABF$11,MATCH(UsagePerHour!$B$68,Usage!$C$5:$C$11,0),MATCH(UsagePerHour!YI$4,Usage!$D$3:$ABF$3,0)),"")</f>
        <v/>
      </c>
      <c r="YJ78" s="27" t="str">
        <f>IFERROR(INDEX(Sales!$D$5:$ABF$18,MATCH(UsagePerHour!$B78,Sales!$C$5:$C$18,0),MATCH(UsagePerHour!YJ$4,Sales!$D$3:$ABF$3,0))/YJ$2*INDEX(Usage!$D$5:$ABF$11,MATCH(UsagePerHour!$B$68,Usage!$C$5:$C$11,0),MATCH(UsagePerHour!YJ$4,Usage!$D$3:$ABF$3,0)),"")</f>
        <v/>
      </c>
      <c r="YK78" s="27" t="str">
        <f>IFERROR(INDEX(Sales!$D$5:$ABF$18,MATCH(UsagePerHour!$B78,Sales!$C$5:$C$18,0),MATCH(UsagePerHour!YK$4,Sales!$D$3:$ABF$3,0))/YK$2*INDEX(Usage!$D$5:$ABF$11,MATCH(UsagePerHour!$B$68,Usage!$C$5:$C$11,0),MATCH(UsagePerHour!YK$4,Usage!$D$3:$ABF$3,0)),"")</f>
        <v/>
      </c>
      <c r="YL78" s="27" t="str">
        <f>IFERROR(INDEX(Sales!$D$5:$ABF$18,MATCH(UsagePerHour!$B78,Sales!$C$5:$C$18,0),MATCH(UsagePerHour!YL$4,Sales!$D$3:$ABF$3,0))/YL$2*INDEX(Usage!$D$5:$ABF$11,MATCH(UsagePerHour!$B$68,Usage!$C$5:$C$11,0),MATCH(UsagePerHour!YL$4,Usage!$D$3:$ABF$3,0)),"")</f>
        <v/>
      </c>
      <c r="YM78" s="27" t="str">
        <f>IFERROR(INDEX(Sales!$D$5:$ABF$18,MATCH(UsagePerHour!$B78,Sales!$C$5:$C$18,0),MATCH(UsagePerHour!YM$4,Sales!$D$3:$ABF$3,0))/YM$2*INDEX(Usage!$D$5:$ABF$11,MATCH(UsagePerHour!$B$68,Usage!$C$5:$C$11,0),MATCH(UsagePerHour!YM$4,Usage!$D$3:$ABF$3,0)),"")</f>
        <v/>
      </c>
      <c r="YN78" s="27" t="str">
        <f>IFERROR(INDEX(Sales!$D$5:$ABF$18,MATCH(UsagePerHour!$B78,Sales!$C$5:$C$18,0),MATCH(UsagePerHour!YN$4,Sales!$D$3:$ABF$3,0))/YN$2*INDEX(Usage!$D$5:$ABF$11,MATCH(UsagePerHour!$B$68,Usage!$C$5:$C$11,0),MATCH(UsagePerHour!YN$4,Usage!$D$3:$ABF$3,0)),"")</f>
        <v/>
      </c>
      <c r="YO78" s="27" t="str">
        <f>IFERROR(INDEX(Sales!$D$5:$ABF$18,MATCH(UsagePerHour!$B78,Sales!$C$5:$C$18,0),MATCH(UsagePerHour!YO$4,Sales!$D$3:$ABF$3,0))/YO$2*INDEX(Usage!$D$5:$ABF$11,MATCH(UsagePerHour!$B$68,Usage!$C$5:$C$11,0),MATCH(UsagePerHour!YO$4,Usage!$D$3:$ABF$3,0)),"")</f>
        <v/>
      </c>
      <c r="YP78" s="27" t="str">
        <f>IFERROR(INDEX(Sales!$D$5:$ABF$18,MATCH(UsagePerHour!$B78,Sales!$C$5:$C$18,0),MATCH(UsagePerHour!YP$4,Sales!$D$3:$ABF$3,0))/YP$2*INDEX(Usage!$D$5:$ABF$11,MATCH(UsagePerHour!$B$68,Usage!$C$5:$C$11,0),MATCH(UsagePerHour!YP$4,Usage!$D$3:$ABF$3,0)),"")</f>
        <v/>
      </c>
      <c r="YQ78" s="27" t="str">
        <f>IFERROR(INDEX(Sales!$D$5:$ABF$18,MATCH(UsagePerHour!$B78,Sales!$C$5:$C$18,0),MATCH(UsagePerHour!YQ$4,Sales!$D$3:$ABF$3,0))/YQ$2*INDEX(Usage!$D$5:$ABF$11,MATCH(UsagePerHour!$B$68,Usage!$C$5:$C$11,0),MATCH(UsagePerHour!YQ$4,Usage!$D$3:$ABF$3,0)),"")</f>
        <v/>
      </c>
      <c r="YR78" s="27" t="str">
        <f>IFERROR(INDEX(Sales!$D$5:$ABF$18,MATCH(UsagePerHour!$B78,Sales!$C$5:$C$18,0),MATCH(UsagePerHour!YR$4,Sales!$D$3:$ABF$3,0))/YR$2*INDEX(Usage!$D$5:$ABF$11,MATCH(UsagePerHour!$B$68,Usage!$C$5:$C$11,0),MATCH(UsagePerHour!YR$4,Usage!$D$3:$ABF$3,0)),"")</f>
        <v/>
      </c>
      <c r="YS78" s="27" t="str">
        <f>IFERROR(INDEX(Sales!$D$5:$ABF$18,MATCH(UsagePerHour!$B78,Sales!$C$5:$C$18,0),MATCH(UsagePerHour!YS$4,Sales!$D$3:$ABF$3,0))/YS$2*INDEX(Usage!$D$5:$ABF$11,MATCH(UsagePerHour!$B$68,Usage!$C$5:$C$11,0),MATCH(UsagePerHour!YS$4,Usage!$D$3:$ABF$3,0)),"")</f>
        <v/>
      </c>
      <c r="YT78" s="27" t="str">
        <f>IFERROR(INDEX(Sales!$D$5:$ABF$18,MATCH(UsagePerHour!$B78,Sales!$C$5:$C$18,0),MATCH(UsagePerHour!YT$4,Sales!$D$3:$ABF$3,0))/YT$2*INDEX(Usage!$D$5:$ABF$11,MATCH(UsagePerHour!$B$68,Usage!$C$5:$C$11,0),MATCH(UsagePerHour!YT$4,Usage!$D$3:$ABF$3,0)),"")</f>
        <v/>
      </c>
      <c r="YU78" s="27" t="str">
        <f>IFERROR(INDEX(Sales!$D$5:$ABF$18,MATCH(UsagePerHour!$B78,Sales!$C$5:$C$18,0),MATCH(UsagePerHour!YU$4,Sales!$D$3:$ABF$3,0))/YU$2*INDEX(Usage!$D$5:$ABF$11,MATCH(UsagePerHour!$B$68,Usage!$C$5:$C$11,0),MATCH(UsagePerHour!YU$4,Usage!$D$3:$ABF$3,0)),"")</f>
        <v/>
      </c>
      <c r="YV78" s="27" t="str">
        <f>IFERROR(INDEX(Sales!$D$5:$ABF$18,MATCH(UsagePerHour!$B78,Sales!$C$5:$C$18,0),MATCH(UsagePerHour!YV$4,Sales!$D$3:$ABF$3,0))/YV$2*INDEX(Usage!$D$5:$ABF$11,MATCH(UsagePerHour!$B$68,Usage!$C$5:$C$11,0),MATCH(UsagePerHour!YV$4,Usage!$D$3:$ABF$3,0)),"")</f>
        <v/>
      </c>
      <c r="YW78" s="27" t="str">
        <f>IFERROR(INDEX(Sales!$D$5:$ABF$18,MATCH(UsagePerHour!$B78,Sales!$C$5:$C$18,0),MATCH(UsagePerHour!YW$4,Sales!$D$3:$ABF$3,0))/YW$2*INDEX(Usage!$D$5:$ABF$11,MATCH(UsagePerHour!$B$68,Usage!$C$5:$C$11,0),MATCH(UsagePerHour!YW$4,Usage!$D$3:$ABF$3,0)),"")</f>
        <v/>
      </c>
      <c r="YX78" s="27" t="str">
        <f>IFERROR(INDEX(Sales!$D$5:$ABF$18,MATCH(UsagePerHour!$B78,Sales!$C$5:$C$18,0),MATCH(UsagePerHour!YX$4,Sales!$D$3:$ABF$3,0))/YX$2*INDEX(Usage!$D$5:$ABF$11,MATCH(UsagePerHour!$B$68,Usage!$C$5:$C$11,0),MATCH(UsagePerHour!YX$4,Usage!$D$3:$ABF$3,0)),"")</f>
        <v/>
      </c>
      <c r="YY78" s="27" t="str">
        <f>IFERROR(INDEX(Sales!$D$5:$ABF$18,MATCH(UsagePerHour!$B78,Sales!$C$5:$C$18,0),MATCH(UsagePerHour!YY$4,Sales!$D$3:$ABF$3,0))/YY$2*INDEX(Usage!$D$5:$ABF$11,MATCH(UsagePerHour!$B$68,Usage!$C$5:$C$11,0),MATCH(UsagePerHour!YY$4,Usage!$D$3:$ABF$3,0)),"")</f>
        <v/>
      </c>
      <c r="YZ78" s="27" t="str">
        <f>IFERROR(INDEX(Sales!$D$5:$ABF$18,MATCH(UsagePerHour!$B78,Sales!$C$5:$C$18,0),MATCH(UsagePerHour!YZ$4,Sales!$D$3:$ABF$3,0))/YZ$2*INDEX(Usage!$D$5:$ABF$11,MATCH(UsagePerHour!$B$68,Usage!$C$5:$C$11,0),MATCH(UsagePerHour!YZ$4,Usage!$D$3:$ABF$3,0)),"")</f>
        <v/>
      </c>
      <c r="ZA78" s="27" t="str">
        <f>IFERROR(INDEX(Sales!$D$5:$ABF$18,MATCH(UsagePerHour!$B78,Sales!$C$5:$C$18,0),MATCH(UsagePerHour!ZA$4,Sales!$D$3:$ABF$3,0))/ZA$2*INDEX(Usage!$D$5:$ABF$11,MATCH(UsagePerHour!$B$68,Usage!$C$5:$C$11,0),MATCH(UsagePerHour!ZA$4,Usage!$D$3:$ABF$3,0)),"")</f>
        <v/>
      </c>
      <c r="ZB78" s="27" t="str">
        <f>IFERROR(INDEX(Sales!$D$5:$ABF$18,MATCH(UsagePerHour!$B78,Sales!$C$5:$C$18,0),MATCH(UsagePerHour!ZB$4,Sales!$D$3:$ABF$3,0))/ZB$2*INDEX(Usage!$D$5:$ABF$11,MATCH(UsagePerHour!$B$68,Usage!$C$5:$C$11,0),MATCH(UsagePerHour!ZB$4,Usage!$D$3:$ABF$3,0)),"")</f>
        <v/>
      </c>
      <c r="ZC78" s="27" t="str">
        <f>IFERROR(INDEX(Sales!$D$5:$ABF$18,MATCH(UsagePerHour!$B78,Sales!$C$5:$C$18,0),MATCH(UsagePerHour!ZC$4,Sales!$D$3:$ABF$3,0))/ZC$2*INDEX(Usage!$D$5:$ABF$11,MATCH(UsagePerHour!$B$68,Usage!$C$5:$C$11,0),MATCH(UsagePerHour!ZC$4,Usage!$D$3:$ABF$3,0)),"")</f>
        <v/>
      </c>
      <c r="ZD78" s="27" t="str">
        <f>IFERROR(INDEX(Sales!$D$5:$ABF$18,MATCH(UsagePerHour!$B78,Sales!$C$5:$C$18,0),MATCH(UsagePerHour!ZD$4,Sales!$D$3:$ABF$3,0))/ZD$2*INDEX(Usage!$D$5:$ABF$11,MATCH(UsagePerHour!$B$68,Usage!$C$5:$C$11,0),MATCH(UsagePerHour!ZD$4,Usage!$D$3:$ABF$3,0)),"")</f>
        <v/>
      </c>
      <c r="ZE78" s="27" t="str">
        <f>IFERROR(INDEX(Sales!$D$5:$ABF$18,MATCH(UsagePerHour!$B78,Sales!$C$5:$C$18,0),MATCH(UsagePerHour!ZE$4,Sales!$D$3:$ABF$3,0))/ZE$2*INDEX(Usage!$D$5:$ABF$11,MATCH(UsagePerHour!$B$68,Usage!$C$5:$C$11,0),MATCH(UsagePerHour!ZE$4,Usage!$D$3:$ABF$3,0)),"")</f>
        <v/>
      </c>
      <c r="ZF78" s="27" t="str">
        <f>IFERROR(INDEX(Sales!$D$5:$ABF$18,MATCH(UsagePerHour!$B78,Sales!$C$5:$C$18,0),MATCH(UsagePerHour!ZF$4,Sales!$D$3:$ABF$3,0))/ZF$2*INDEX(Usage!$D$5:$ABF$11,MATCH(UsagePerHour!$B$68,Usage!$C$5:$C$11,0),MATCH(UsagePerHour!ZF$4,Usage!$D$3:$ABF$3,0)),"")</f>
        <v/>
      </c>
      <c r="ZG78" s="27" t="str">
        <f>IFERROR(INDEX(Sales!$D$5:$ABF$18,MATCH(UsagePerHour!$B78,Sales!$C$5:$C$18,0),MATCH(UsagePerHour!ZG$4,Sales!$D$3:$ABF$3,0))/ZG$2*INDEX(Usage!$D$5:$ABF$11,MATCH(UsagePerHour!$B$68,Usage!$C$5:$C$11,0),MATCH(UsagePerHour!ZG$4,Usage!$D$3:$ABF$3,0)),"")</f>
        <v/>
      </c>
      <c r="ZH78" s="27" t="str">
        <f>IFERROR(INDEX(Sales!$D$5:$ABF$18,MATCH(UsagePerHour!$B78,Sales!$C$5:$C$18,0),MATCH(UsagePerHour!ZH$4,Sales!$D$3:$ABF$3,0))/ZH$2*INDEX(Usage!$D$5:$ABF$11,MATCH(UsagePerHour!$B$68,Usage!$C$5:$C$11,0),MATCH(UsagePerHour!ZH$4,Usage!$D$3:$ABF$3,0)),"")</f>
        <v/>
      </c>
      <c r="ZI78" s="27" t="str">
        <f>IFERROR(INDEX(Sales!$D$5:$ABF$18,MATCH(UsagePerHour!$B78,Sales!$C$5:$C$18,0),MATCH(UsagePerHour!ZI$4,Sales!$D$3:$ABF$3,0))/ZI$2*INDEX(Usage!$D$5:$ABF$11,MATCH(UsagePerHour!$B$68,Usage!$C$5:$C$11,0),MATCH(UsagePerHour!ZI$4,Usage!$D$3:$ABF$3,0)),"")</f>
        <v/>
      </c>
      <c r="ZJ78" s="27" t="str">
        <f>IFERROR(INDEX(Sales!$D$5:$ABF$18,MATCH(UsagePerHour!$B78,Sales!$C$5:$C$18,0),MATCH(UsagePerHour!ZJ$4,Sales!$D$3:$ABF$3,0))/ZJ$2*INDEX(Usage!$D$5:$ABF$11,MATCH(UsagePerHour!$B$68,Usage!$C$5:$C$11,0),MATCH(UsagePerHour!ZJ$4,Usage!$D$3:$ABF$3,0)),"")</f>
        <v/>
      </c>
      <c r="ZK78" s="27" t="str">
        <f>IFERROR(INDEX(Sales!$D$5:$ABF$18,MATCH(UsagePerHour!$B78,Sales!$C$5:$C$18,0),MATCH(UsagePerHour!ZK$4,Sales!$D$3:$ABF$3,0))/ZK$2*INDEX(Usage!$D$5:$ABF$11,MATCH(UsagePerHour!$B$68,Usage!$C$5:$C$11,0),MATCH(UsagePerHour!ZK$4,Usage!$D$3:$ABF$3,0)),"")</f>
        <v/>
      </c>
      <c r="ZL78" s="27" t="str">
        <f>IFERROR(INDEX(Sales!$D$5:$ABF$18,MATCH(UsagePerHour!$B78,Sales!$C$5:$C$18,0),MATCH(UsagePerHour!ZL$4,Sales!$D$3:$ABF$3,0))/ZL$2*INDEX(Usage!$D$5:$ABF$11,MATCH(UsagePerHour!$B$68,Usage!$C$5:$C$11,0),MATCH(UsagePerHour!ZL$4,Usage!$D$3:$ABF$3,0)),"")</f>
        <v/>
      </c>
      <c r="ZM78" s="27" t="str">
        <f>IFERROR(INDEX(Sales!$D$5:$ABF$18,MATCH(UsagePerHour!$B78,Sales!$C$5:$C$18,0),MATCH(UsagePerHour!ZM$4,Sales!$D$3:$ABF$3,0))/ZM$2*INDEX(Usage!$D$5:$ABF$11,MATCH(UsagePerHour!$B$68,Usage!$C$5:$C$11,0),MATCH(UsagePerHour!ZM$4,Usage!$D$3:$ABF$3,0)),"")</f>
        <v/>
      </c>
      <c r="ZN78" s="27" t="str">
        <f>IFERROR(INDEX(Sales!$D$5:$ABF$18,MATCH(UsagePerHour!$B78,Sales!$C$5:$C$18,0),MATCH(UsagePerHour!ZN$4,Sales!$D$3:$ABF$3,0))/ZN$2*INDEX(Usage!$D$5:$ABF$11,MATCH(UsagePerHour!$B$68,Usage!$C$5:$C$11,0),MATCH(UsagePerHour!ZN$4,Usage!$D$3:$ABF$3,0)),"")</f>
        <v/>
      </c>
      <c r="ZO78" s="27" t="str">
        <f>IFERROR(INDEX(Sales!$D$5:$ABF$18,MATCH(UsagePerHour!$B78,Sales!$C$5:$C$18,0),MATCH(UsagePerHour!ZO$4,Sales!$D$3:$ABF$3,0))/ZO$2*INDEX(Usage!$D$5:$ABF$11,MATCH(UsagePerHour!$B$68,Usage!$C$5:$C$11,0),MATCH(UsagePerHour!ZO$4,Usage!$D$3:$ABF$3,0)),"")</f>
        <v/>
      </c>
      <c r="ZP78" s="27" t="str">
        <f>IFERROR(INDEX(Sales!$D$5:$ABF$18,MATCH(UsagePerHour!$B78,Sales!$C$5:$C$18,0),MATCH(UsagePerHour!ZP$4,Sales!$D$3:$ABF$3,0))/ZP$2*INDEX(Usage!$D$5:$ABF$11,MATCH(UsagePerHour!$B$68,Usage!$C$5:$C$11,0),MATCH(UsagePerHour!ZP$4,Usage!$D$3:$ABF$3,0)),"")</f>
        <v/>
      </c>
      <c r="ZQ78" s="27" t="str">
        <f>IFERROR(INDEX(Sales!$D$5:$ABF$18,MATCH(UsagePerHour!$B78,Sales!$C$5:$C$18,0),MATCH(UsagePerHour!ZQ$4,Sales!$D$3:$ABF$3,0))/ZQ$2*INDEX(Usage!$D$5:$ABF$11,MATCH(UsagePerHour!$B$68,Usage!$C$5:$C$11,0),MATCH(UsagePerHour!ZQ$4,Usage!$D$3:$ABF$3,0)),"")</f>
        <v/>
      </c>
      <c r="ZR78" s="27" t="str">
        <f>IFERROR(INDEX(Sales!$D$5:$ABF$18,MATCH(UsagePerHour!$B78,Sales!$C$5:$C$18,0),MATCH(UsagePerHour!ZR$4,Sales!$D$3:$ABF$3,0))/ZR$2*INDEX(Usage!$D$5:$ABF$11,MATCH(UsagePerHour!$B$68,Usage!$C$5:$C$11,0),MATCH(UsagePerHour!ZR$4,Usage!$D$3:$ABF$3,0)),"")</f>
        <v/>
      </c>
      <c r="ZS78" s="27" t="str">
        <f>IFERROR(INDEX(Sales!$D$5:$ABF$18,MATCH(UsagePerHour!$B78,Sales!$C$5:$C$18,0),MATCH(UsagePerHour!ZS$4,Sales!$D$3:$ABF$3,0))/ZS$2*INDEX(Usage!$D$5:$ABF$11,MATCH(UsagePerHour!$B$68,Usage!$C$5:$C$11,0),MATCH(UsagePerHour!ZS$4,Usage!$D$3:$ABF$3,0)),"")</f>
        <v/>
      </c>
      <c r="ZT78" s="27" t="str">
        <f>IFERROR(INDEX(Sales!$D$5:$ABF$18,MATCH(UsagePerHour!$B78,Sales!$C$5:$C$18,0),MATCH(UsagePerHour!ZT$4,Sales!$D$3:$ABF$3,0))/ZT$2*INDEX(Usage!$D$5:$ABF$11,MATCH(UsagePerHour!$B$68,Usage!$C$5:$C$11,0),MATCH(UsagePerHour!ZT$4,Usage!$D$3:$ABF$3,0)),"")</f>
        <v/>
      </c>
      <c r="ZU78" s="27" t="str">
        <f>IFERROR(INDEX(Sales!$D$5:$ABF$18,MATCH(UsagePerHour!$B78,Sales!$C$5:$C$18,0),MATCH(UsagePerHour!ZU$4,Sales!$D$3:$ABF$3,0))/ZU$2*INDEX(Usage!$D$5:$ABF$11,MATCH(UsagePerHour!$B$68,Usage!$C$5:$C$11,0),MATCH(UsagePerHour!ZU$4,Usage!$D$3:$ABF$3,0)),"")</f>
        <v/>
      </c>
      <c r="ZV78" s="27" t="str">
        <f>IFERROR(INDEX(Sales!$D$5:$ABF$18,MATCH(UsagePerHour!$B78,Sales!$C$5:$C$18,0),MATCH(UsagePerHour!ZV$4,Sales!$D$3:$ABF$3,0))/ZV$2*INDEX(Usage!$D$5:$ABF$11,MATCH(UsagePerHour!$B$68,Usage!$C$5:$C$11,0),MATCH(UsagePerHour!ZV$4,Usage!$D$3:$ABF$3,0)),"")</f>
        <v/>
      </c>
      <c r="ZW78" s="27" t="str">
        <f>IFERROR(INDEX(Sales!$D$5:$ABF$18,MATCH(UsagePerHour!$B78,Sales!$C$5:$C$18,0),MATCH(UsagePerHour!ZW$4,Sales!$D$3:$ABF$3,0))/ZW$2*INDEX(Usage!$D$5:$ABF$11,MATCH(UsagePerHour!$B$68,Usage!$C$5:$C$11,0),MATCH(UsagePerHour!ZW$4,Usage!$D$3:$ABF$3,0)),"")</f>
        <v/>
      </c>
      <c r="ZX78" s="27" t="str">
        <f>IFERROR(INDEX(Sales!$D$5:$ABF$18,MATCH(UsagePerHour!$B78,Sales!$C$5:$C$18,0),MATCH(UsagePerHour!ZX$4,Sales!$D$3:$ABF$3,0))/ZX$2*INDEX(Usage!$D$5:$ABF$11,MATCH(UsagePerHour!$B$68,Usage!$C$5:$C$11,0),MATCH(UsagePerHour!ZX$4,Usage!$D$3:$ABF$3,0)),"")</f>
        <v/>
      </c>
      <c r="ZY78" s="27" t="str">
        <f>IFERROR(INDEX(Sales!$D$5:$ABF$18,MATCH(UsagePerHour!$B78,Sales!$C$5:$C$18,0),MATCH(UsagePerHour!ZY$4,Sales!$D$3:$ABF$3,0))/ZY$2*INDEX(Usage!$D$5:$ABF$11,MATCH(UsagePerHour!$B$68,Usage!$C$5:$C$11,0),MATCH(UsagePerHour!ZY$4,Usage!$D$3:$ABF$3,0)),"")</f>
        <v/>
      </c>
      <c r="ZZ78" s="27" t="str">
        <f>IFERROR(INDEX(Sales!$D$5:$ABF$18,MATCH(UsagePerHour!$B78,Sales!$C$5:$C$18,0),MATCH(UsagePerHour!ZZ$4,Sales!$D$3:$ABF$3,0))/ZZ$2*INDEX(Usage!$D$5:$ABF$11,MATCH(UsagePerHour!$B$68,Usage!$C$5:$C$11,0),MATCH(UsagePerHour!ZZ$4,Usage!$D$3:$ABF$3,0)),"")</f>
        <v/>
      </c>
      <c r="AAA78" s="27" t="str">
        <f>IFERROR(INDEX(Sales!$D$5:$ABF$18,MATCH(UsagePerHour!$B78,Sales!$C$5:$C$18,0),MATCH(UsagePerHour!AAA$4,Sales!$D$3:$ABF$3,0))/AAA$2*INDEX(Usage!$D$5:$ABF$11,MATCH(UsagePerHour!$B$68,Usage!$C$5:$C$11,0),MATCH(UsagePerHour!AAA$4,Usage!$D$3:$ABF$3,0)),"")</f>
        <v/>
      </c>
      <c r="AAB78" s="27" t="str">
        <f>IFERROR(INDEX(Sales!$D$5:$ABF$18,MATCH(UsagePerHour!$B78,Sales!$C$5:$C$18,0),MATCH(UsagePerHour!AAB$4,Sales!$D$3:$ABF$3,0))/AAB$2*INDEX(Usage!$D$5:$ABF$11,MATCH(UsagePerHour!$B$68,Usage!$C$5:$C$11,0),MATCH(UsagePerHour!AAB$4,Usage!$D$3:$ABF$3,0)),"")</f>
        <v/>
      </c>
      <c r="AAC78" s="27" t="str">
        <f>IFERROR(INDEX(Sales!$D$5:$ABF$18,MATCH(UsagePerHour!$B78,Sales!$C$5:$C$18,0),MATCH(UsagePerHour!AAC$4,Sales!$D$3:$ABF$3,0))/AAC$2*INDEX(Usage!$D$5:$ABF$11,MATCH(UsagePerHour!$B$68,Usage!$C$5:$C$11,0),MATCH(UsagePerHour!AAC$4,Usage!$D$3:$ABF$3,0)),"")</f>
        <v/>
      </c>
      <c r="AAD78" s="27" t="str">
        <f>IFERROR(INDEX(Sales!$D$5:$ABF$18,MATCH(UsagePerHour!$B78,Sales!$C$5:$C$18,0),MATCH(UsagePerHour!AAD$4,Sales!$D$3:$ABF$3,0))/AAD$2*INDEX(Usage!$D$5:$ABF$11,MATCH(UsagePerHour!$B$68,Usage!$C$5:$C$11,0),MATCH(UsagePerHour!AAD$4,Usage!$D$3:$ABF$3,0)),"")</f>
        <v/>
      </c>
      <c r="AAE78" s="27" t="str">
        <f>IFERROR(INDEX(Sales!$D$5:$ABF$18,MATCH(UsagePerHour!$B78,Sales!$C$5:$C$18,0),MATCH(UsagePerHour!AAE$4,Sales!$D$3:$ABF$3,0))/AAE$2*INDEX(Usage!$D$5:$ABF$11,MATCH(UsagePerHour!$B$68,Usage!$C$5:$C$11,0),MATCH(UsagePerHour!AAE$4,Usage!$D$3:$ABF$3,0)),"")</f>
        <v/>
      </c>
      <c r="AAF78" s="27" t="str">
        <f>IFERROR(INDEX(Sales!$D$5:$ABF$18,MATCH(UsagePerHour!$B78,Sales!$C$5:$C$18,0),MATCH(UsagePerHour!AAF$4,Sales!$D$3:$ABF$3,0))/AAF$2*INDEX(Usage!$D$5:$ABF$11,MATCH(UsagePerHour!$B$68,Usage!$C$5:$C$11,0),MATCH(UsagePerHour!AAF$4,Usage!$D$3:$ABF$3,0)),"")</f>
        <v/>
      </c>
      <c r="AAG78" s="27" t="str">
        <f>IFERROR(INDEX(Sales!$D$5:$ABF$18,MATCH(UsagePerHour!$B78,Sales!$C$5:$C$18,0),MATCH(UsagePerHour!AAG$4,Sales!$D$3:$ABF$3,0))/AAG$2*INDEX(Usage!$D$5:$ABF$11,MATCH(UsagePerHour!$B$68,Usage!$C$5:$C$11,0),MATCH(UsagePerHour!AAG$4,Usage!$D$3:$ABF$3,0)),"")</f>
        <v/>
      </c>
      <c r="AAH78" s="27" t="str">
        <f>IFERROR(INDEX(Sales!$D$5:$ABF$18,MATCH(UsagePerHour!$B78,Sales!$C$5:$C$18,0),MATCH(UsagePerHour!AAH$4,Sales!$D$3:$ABF$3,0))/AAH$2*INDEX(Usage!$D$5:$ABF$11,MATCH(UsagePerHour!$B$68,Usage!$C$5:$C$11,0),MATCH(UsagePerHour!AAH$4,Usage!$D$3:$ABF$3,0)),"")</f>
        <v/>
      </c>
      <c r="AAI78" s="27" t="str">
        <f>IFERROR(INDEX(Sales!$D$5:$ABF$18,MATCH(UsagePerHour!$B78,Sales!$C$5:$C$18,0),MATCH(UsagePerHour!AAI$4,Sales!$D$3:$ABF$3,0))/AAI$2*INDEX(Usage!$D$5:$ABF$11,MATCH(UsagePerHour!$B$68,Usage!$C$5:$C$11,0),MATCH(UsagePerHour!AAI$4,Usage!$D$3:$ABF$3,0)),"")</f>
        <v/>
      </c>
      <c r="AAJ78" s="27" t="str">
        <f>IFERROR(INDEX(Sales!$D$5:$ABF$18,MATCH(UsagePerHour!$B78,Sales!$C$5:$C$18,0),MATCH(UsagePerHour!AAJ$4,Sales!$D$3:$ABF$3,0))/AAJ$2*INDEX(Usage!$D$5:$ABF$11,MATCH(UsagePerHour!$B$68,Usage!$C$5:$C$11,0),MATCH(UsagePerHour!AAJ$4,Usage!$D$3:$ABF$3,0)),"")</f>
        <v/>
      </c>
      <c r="AAK78" s="27" t="str">
        <f>IFERROR(INDEX(Sales!$D$5:$ABF$18,MATCH(UsagePerHour!$B78,Sales!$C$5:$C$18,0),MATCH(UsagePerHour!AAK$4,Sales!$D$3:$ABF$3,0))/AAK$2*INDEX(Usage!$D$5:$ABF$11,MATCH(UsagePerHour!$B$68,Usage!$C$5:$C$11,0),MATCH(UsagePerHour!AAK$4,Usage!$D$3:$ABF$3,0)),"")</f>
        <v/>
      </c>
      <c r="AAL78" s="27" t="str">
        <f>IFERROR(INDEX(Sales!$D$5:$ABF$18,MATCH(UsagePerHour!$B78,Sales!$C$5:$C$18,0),MATCH(UsagePerHour!AAL$4,Sales!$D$3:$ABF$3,0))/AAL$2*INDEX(Usage!$D$5:$ABF$11,MATCH(UsagePerHour!$B$68,Usage!$C$5:$C$11,0),MATCH(UsagePerHour!AAL$4,Usage!$D$3:$ABF$3,0)),"")</f>
        <v/>
      </c>
      <c r="AAM78" s="27" t="str">
        <f>IFERROR(INDEX(Sales!$D$5:$ABF$18,MATCH(UsagePerHour!$B78,Sales!$C$5:$C$18,0),MATCH(UsagePerHour!AAM$4,Sales!$D$3:$ABF$3,0))/AAM$2*INDEX(Usage!$D$5:$ABF$11,MATCH(UsagePerHour!$B$68,Usage!$C$5:$C$11,0),MATCH(UsagePerHour!AAM$4,Usage!$D$3:$ABF$3,0)),"")</f>
        <v/>
      </c>
      <c r="AAN78" s="27" t="str">
        <f>IFERROR(INDEX(Sales!$D$5:$ABF$18,MATCH(UsagePerHour!$B78,Sales!$C$5:$C$18,0),MATCH(UsagePerHour!AAN$4,Sales!$D$3:$ABF$3,0))/AAN$2*INDEX(Usage!$D$5:$ABF$11,MATCH(UsagePerHour!$B$68,Usage!$C$5:$C$11,0),MATCH(UsagePerHour!AAN$4,Usage!$D$3:$ABF$3,0)),"")</f>
        <v/>
      </c>
      <c r="AAO78" s="27" t="str">
        <f>IFERROR(INDEX(Sales!$D$5:$ABF$18,MATCH(UsagePerHour!$B78,Sales!$C$5:$C$18,0),MATCH(UsagePerHour!AAO$4,Sales!$D$3:$ABF$3,0))/AAO$2*INDEX(Usage!$D$5:$ABF$11,MATCH(UsagePerHour!$B$68,Usage!$C$5:$C$11,0),MATCH(UsagePerHour!AAO$4,Usage!$D$3:$ABF$3,0)),"")</f>
        <v/>
      </c>
      <c r="AAP78" s="27" t="str">
        <f>IFERROR(INDEX(Sales!$D$5:$ABF$18,MATCH(UsagePerHour!$B78,Sales!$C$5:$C$18,0),MATCH(UsagePerHour!AAP$4,Sales!$D$3:$ABF$3,0))/AAP$2*INDEX(Usage!$D$5:$ABF$11,MATCH(UsagePerHour!$B$68,Usage!$C$5:$C$11,0),MATCH(UsagePerHour!AAP$4,Usage!$D$3:$ABF$3,0)),"")</f>
        <v/>
      </c>
      <c r="AAQ78" s="27" t="str">
        <f>IFERROR(INDEX(Sales!$D$5:$ABF$18,MATCH(UsagePerHour!$B78,Sales!$C$5:$C$18,0),MATCH(UsagePerHour!AAQ$4,Sales!$D$3:$ABF$3,0))/AAQ$2*INDEX(Usage!$D$5:$ABF$11,MATCH(UsagePerHour!$B$68,Usage!$C$5:$C$11,0),MATCH(UsagePerHour!AAQ$4,Usage!$D$3:$ABF$3,0)),"")</f>
        <v/>
      </c>
      <c r="AAR78" s="27" t="str">
        <f>IFERROR(INDEX(Sales!$D$5:$ABF$18,MATCH(UsagePerHour!$B78,Sales!$C$5:$C$18,0),MATCH(UsagePerHour!AAR$4,Sales!$D$3:$ABF$3,0))/AAR$2*INDEX(Usage!$D$5:$ABF$11,MATCH(UsagePerHour!$B$68,Usage!$C$5:$C$11,0),MATCH(UsagePerHour!AAR$4,Usage!$D$3:$ABF$3,0)),"")</f>
        <v/>
      </c>
      <c r="AAS78" s="27" t="str">
        <f>IFERROR(INDEX(Sales!$D$5:$ABF$18,MATCH(UsagePerHour!$B78,Sales!$C$5:$C$18,0),MATCH(UsagePerHour!AAS$4,Sales!$D$3:$ABF$3,0))/AAS$2*INDEX(Usage!$D$5:$ABF$11,MATCH(UsagePerHour!$B$68,Usage!$C$5:$C$11,0),MATCH(UsagePerHour!AAS$4,Usage!$D$3:$ABF$3,0)),"")</f>
        <v/>
      </c>
      <c r="AAT78" s="27" t="str">
        <f>IFERROR(INDEX(Sales!$D$5:$ABF$18,MATCH(UsagePerHour!$B78,Sales!$C$5:$C$18,0),MATCH(UsagePerHour!AAT$4,Sales!$D$3:$ABF$3,0))/AAT$2*INDEX(Usage!$D$5:$ABF$11,MATCH(UsagePerHour!$B$68,Usage!$C$5:$C$11,0),MATCH(UsagePerHour!AAT$4,Usage!$D$3:$ABF$3,0)),"")</f>
        <v/>
      </c>
      <c r="AAU78" s="27" t="str">
        <f>IFERROR(INDEX(Sales!$D$5:$ABF$18,MATCH(UsagePerHour!$B78,Sales!$C$5:$C$18,0),MATCH(UsagePerHour!AAU$4,Sales!$D$3:$ABF$3,0))/AAU$2*INDEX(Usage!$D$5:$ABF$11,MATCH(UsagePerHour!$B$68,Usage!$C$5:$C$11,0),MATCH(UsagePerHour!AAU$4,Usage!$D$3:$ABF$3,0)),"")</f>
        <v/>
      </c>
      <c r="AAV78" s="27" t="str">
        <f>IFERROR(INDEX(Sales!$D$5:$ABF$18,MATCH(UsagePerHour!$B78,Sales!$C$5:$C$18,0),MATCH(UsagePerHour!AAV$4,Sales!$D$3:$ABF$3,0))/AAV$2*INDEX(Usage!$D$5:$ABF$11,MATCH(UsagePerHour!$B$68,Usage!$C$5:$C$11,0),MATCH(UsagePerHour!AAV$4,Usage!$D$3:$ABF$3,0)),"")</f>
        <v/>
      </c>
      <c r="AAW78" s="27" t="str">
        <f>IFERROR(INDEX(Sales!$D$5:$ABF$18,MATCH(UsagePerHour!$B78,Sales!$C$5:$C$18,0),MATCH(UsagePerHour!AAW$4,Sales!$D$3:$ABF$3,0))/AAW$2*INDEX(Usage!$D$5:$ABF$11,MATCH(UsagePerHour!$B$68,Usage!$C$5:$C$11,0),MATCH(UsagePerHour!AAW$4,Usage!$D$3:$ABF$3,0)),"")</f>
        <v/>
      </c>
      <c r="AAX78" s="27" t="str">
        <f>IFERROR(INDEX(Sales!$D$5:$ABF$18,MATCH(UsagePerHour!$B78,Sales!$C$5:$C$18,0),MATCH(UsagePerHour!AAX$4,Sales!$D$3:$ABF$3,0))/AAX$2*INDEX(Usage!$D$5:$ABF$11,MATCH(UsagePerHour!$B$68,Usage!$C$5:$C$11,0),MATCH(UsagePerHour!AAX$4,Usage!$D$3:$ABF$3,0)),"")</f>
        <v/>
      </c>
      <c r="AAY78" s="27" t="str">
        <f>IFERROR(INDEX(Sales!$D$5:$ABF$18,MATCH(UsagePerHour!$B78,Sales!$C$5:$C$18,0),MATCH(UsagePerHour!AAY$4,Sales!$D$3:$ABF$3,0))/AAY$2*INDEX(Usage!$D$5:$ABF$11,MATCH(UsagePerHour!$B$68,Usage!$C$5:$C$11,0),MATCH(UsagePerHour!AAY$4,Usage!$D$3:$ABF$3,0)),"")</f>
        <v/>
      </c>
      <c r="AAZ78" s="27" t="str">
        <f>IFERROR(INDEX(Sales!$D$5:$ABF$18,MATCH(UsagePerHour!$B78,Sales!$C$5:$C$18,0),MATCH(UsagePerHour!AAZ$4,Sales!$D$3:$ABF$3,0))/AAZ$2*INDEX(Usage!$D$5:$ABF$11,MATCH(UsagePerHour!$B$68,Usage!$C$5:$C$11,0),MATCH(UsagePerHour!AAZ$4,Usage!$D$3:$ABF$3,0)),"")</f>
        <v/>
      </c>
      <c r="ABA78" s="27" t="str">
        <f>IFERROR(INDEX(Sales!$D$5:$ABF$18,MATCH(UsagePerHour!$B78,Sales!$C$5:$C$18,0),MATCH(UsagePerHour!ABA$4,Sales!$D$3:$ABF$3,0))/ABA$2*INDEX(Usage!$D$5:$ABF$11,MATCH(UsagePerHour!$B$68,Usage!$C$5:$C$11,0),MATCH(UsagePerHour!ABA$4,Usage!$D$3:$ABF$3,0)),"")</f>
        <v/>
      </c>
    </row>
    <row r="79" spans="2:729">
      <c r="B79" s="3" t="s">
        <v>10</v>
      </c>
      <c r="C79" s="27">
        <f>IFERROR(INDEX(Sales!$D$5:$ABF$18,MATCH(UsagePerHour!$B79,Sales!$C$5:$C$18,0),MATCH(UsagePerHour!C$4,Sales!$D$3:$ABF$3,0))/C$2*INDEX(Usage!$D$5:$ABF$11,MATCH(UsagePerHour!$B$68,Usage!$C$5:$C$11,0),MATCH(UsagePerHour!C$4,Usage!$D$3:$ABF$3,0)),"")</f>
        <v>0.20417761424030281</v>
      </c>
      <c r="D79" s="27">
        <f>IFERROR(INDEX(Sales!$D$5:$ABF$18,MATCH(UsagePerHour!$B79,Sales!$C$5:$C$18,0),MATCH(UsagePerHour!D$4,Sales!$D$3:$ABF$3,0))/D$2*INDEX(Usage!$D$5:$ABF$11,MATCH(UsagePerHour!$B$68,Usage!$C$5:$C$11,0),MATCH(UsagePerHour!D$4,Usage!$D$3:$ABF$3,0)),"")</f>
        <v>0.99615417319582622</v>
      </c>
      <c r="E79" s="27">
        <f>IFERROR(INDEX(Sales!$D$5:$ABF$18,MATCH(UsagePerHour!$B79,Sales!$C$5:$C$18,0),MATCH(UsagePerHour!E$4,Sales!$D$3:$ABF$3,0))/E$2*INDEX(Usage!$D$5:$ABF$11,MATCH(UsagePerHour!$B$68,Usage!$C$5:$C$11,0),MATCH(UsagePerHour!E$4,Usage!$D$3:$ABF$3,0)),"")</f>
        <v>9.779640718562875E-2</v>
      </c>
      <c r="F79" s="27">
        <f>IFERROR(INDEX(Sales!$D$5:$ABF$18,MATCH(UsagePerHour!$B79,Sales!$C$5:$C$18,0),MATCH(UsagePerHour!F$4,Sales!$D$3:$ABF$3,0))/F$2*INDEX(Usage!$D$5:$ABF$11,MATCH(UsagePerHour!$B$68,Usage!$C$5:$C$11,0),MATCH(UsagePerHour!F$4,Usage!$D$3:$ABF$3,0)),"")</f>
        <v>0.51673773594060857</v>
      </c>
      <c r="G79" s="27">
        <f>IFERROR(INDEX(Sales!$D$5:$ABF$18,MATCH(UsagePerHour!$B79,Sales!$C$5:$C$18,0),MATCH(UsagePerHour!G$4,Sales!$D$3:$ABF$3,0))/G$2*INDEX(Usage!$D$5:$ABF$11,MATCH(UsagePerHour!$B$68,Usage!$C$5:$C$11,0),MATCH(UsagePerHour!G$4,Usage!$D$3:$ABF$3,0)),"")</f>
        <v>0.35001436909575639</v>
      </c>
      <c r="H79" s="27">
        <f>IFERROR(INDEX(Sales!$D$5:$ABF$18,MATCH(UsagePerHour!$B79,Sales!$C$5:$C$18,0),MATCH(UsagePerHour!H$4,Sales!$D$3:$ABF$3,0))/H$2*INDEX(Usage!$D$5:$ABF$11,MATCH(UsagePerHour!$B$68,Usage!$C$5:$C$11,0),MATCH(UsagePerHour!H$4,Usage!$D$3:$ABF$3,0)),"")</f>
        <v>0.24752858602168254</v>
      </c>
      <c r="I79" s="27">
        <f>IFERROR(INDEX(Sales!$D$5:$ABF$18,MATCH(UsagePerHour!$B79,Sales!$C$5:$C$18,0),MATCH(UsagePerHour!I$4,Sales!$D$3:$ABF$3,0))/I$2*INDEX(Usage!$D$5:$ABF$11,MATCH(UsagePerHour!$B$68,Usage!$C$5:$C$11,0),MATCH(UsagePerHour!I$4,Usage!$D$3:$ABF$3,0)),"")</f>
        <v>0.33545181189432355</v>
      </c>
      <c r="J79" s="27">
        <f>IFERROR(INDEX(Sales!$D$5:$ABF$18,MATCH(UsagePerHour!$B79,Sales!$C$5:$C$18,0),MATCH(UsagePerHour!J$4,Sales!$D$3:$ABF$3,0))/J$2*INDEX(Usage!$D$5:$ABF$11,MATCH(UsagePerHour!$B$68,Usage!$C$5:$C$11,0),MATCH(UsagePerHour!J$4,Usage!$D$3:$ABF$3,0)),"")</f>
        <v>0.20417761424030281</v>
      </c>
      <c r="K79" s="27">
        <f>IFERROR(INDEX(Sales!$D$5:$ABF$18,MATCH(UsagePerHour!$B79,Sales!$C$5:$C$18,0),MATCH(UsagePerHour!K$4,Sales!$D$3:$ABF$3,0))/K$2*INDEX(Usage!$D$5:$ABF$11,MATCH(UsagePerHour!$B$68,Usage!$C$5:$C$11,0),MATCH(UsagePerHour!K$4,Usage!$D$3:$ABF$3,0)),"")</f>
        <v>0.99615417319582622</v>
      </c>
      <c r="L79" s="27">
        <f>IFERROR(INDEX(Sales!$D$5:$ABF$18,MATCH(UsagePerHour!$B79,Sales!$C$5:$C$18,0),MATCH(UsagePerHour!L$4,Sales!$D$3:$ABF$3,0))/L$2*INDEX(Usage!$D$5:$ABF$11,MATCH(UsagePerHour!$B$68,Usage!$C$5:$C$11,0),MATCH(UsagePerHour!L$4,Usage!$D$3:$ABF$3,0)),"")</f>
        <v>9.779640718562875E-2</v>
      </c>
      <c r="M79" s="27">
        <f>IFERROR(INDEX(Sales!$D$5:$ABF$18,MATCH(UsagePerHour!$B79,Sales!$C$5:$C$18,0),MATCH(UsagePerHour!M$4,Sales!$D$3:$ABF$3,0))/M$2*INDEX(Usage!$D$5:$ABF$11,MATCH(UsagePerHour!$B$68,Usage!$C$5:$C$11,0),MATCH(UsagePerHour!M$4,Usage!$D$3:$ABF$3,0)),"")</f>
        <v>0.51673773594060857</v>
      </c>
      <c r="N79" s="27">
        <f>IFERROR(INDEX(Sales!$D$5:$ABF$18,MATCH(UsagePerHour!$B79,Sales!$C$5:$C$18,0),MATCH(UsagePerHour!N$4,Sales!$D$3:$ABF$3,0))/N$2*INDEX(Usage!$D$5:$ABF$11,MATCH(UsagePerHour!$B$68,Usage!$C$5:$C$11,0),MATCH(UsagePerHour!N$4,Usage!$D$3:$ABF$3,0)),"")</f>
        <v>0.35001436909575639</v>
      </c>
      <c r="O79" s="27">
        <f>IFERROR(INDEX(Sales!$D$5:$ABF$18,MATCH(UsagePerHour!$B79,Sales!$C$5:$C$18,0),MATCH(UsagePerHour!O$4,Sales!$D$3:$ABF$3,0))/O$2*INDEX(Usage!$D$5:$ABF$11,MATCH(UsagePerHour!$B$68,Usage!$C$5:$C$11,0),MATCH(UsagePerHour!O$4,Usage!$D$3:$ABF$3,0)),"")</f>
        <v>0.24752858602168254</v>
      </c>
      <c r="P79" s="27">
        <f>IFERROR(INDEX(Sales!$D$5:$ABF$18,MATCH(UsagePerHour!$B79,Sales!$C$5:$C$18,0),MATCH(UsagePerHour!P$4,Sales!$D$3:$ABF$3,0))/P$2*INDEX(Usage!$D$5:$ABF$11,MATCH(UsagePerHour!$B$68,Usage!$C$5:$C$11,0),MATCH(UsagePerHour!P$4,Usage!$D$3:$ABF$3,0)),"")</f>
        <v>0.33545181189432355</v>
      </c>
      <c r="Q79" s="27">
        <f>IFERROR(INDEX(Sales!$D$5:$ABF$18,MATCH(UsagePerHour!$B79,Sales!$C$5:$C$18,0),MATCH(UsagePerHour!Q$4,Sales!$D$3:$ABF$3,0))/Q$2*INDEX(Usage!$D$5:$ABF$11,MATCH(UsagePerHour!$B$68,Usage!$C$5:$C$11,0),MATCH(UsagePerHour!Q$4,Usage!$D$3:$ABF$3,0)),"")</f>
        <v>0.20417761424030281</v>
      </c>
      <c r="R79" s="27">
        <f>IFERROR(INDEX(Sales!$D$5:$ABF$18,MATCH(UsagePerHour!$B79,Sales!$C$5:$C$18,0),MATCH(UsagePerHour!R$4,Sales!$D$3:$ABF$3,0))/R$2*INDEX(Usage!$D$5:$ABF$11,MATCH(UsagePerHour!$B$68,Usage!$C$5:$C$11,0),MATCH(UsagePerHour!R$4,Usage!$D$3:$ABF$3,0)),"")</f>
        <v>0.99615417319582622</v>
      </c>
      <c r="S79" s="27">
        <f>IFERROR(INDEX(Sales!$D$5:$ABF$18,MATCH(UsagePerHour!$B79,Sales!$C$5:$C$18,0),MATCH(UsagePerHour!S$4,Sales!$D$3:$ABF$3,0))/S$2*INDEX(Usage!$D$5:$ABF$11,MATCH(UsagePerHour!$B$68,Usage!$C$5:$C$11,0),MATCH(UsagePerHour!S$4,Usage!$D$3:$ABF$3,0)),"")</f>
        <v>9.779640718562875E-2</v>
      </c>
      <c r="T79" s="27">
        <f>IFERROR(INDEX(Sales!$D$5:$ABF$18,MATCH(UsagePerHour!$B79,Sales!$C$5:$C$18,0),MATCH(UsagePerHour!T$4,Sales!$D$3:$ABF$3,0))/T$2*INDEX(Usage!$D$5:$ABF$11,MATCH(UsagePerHour!$B$68,Usage!$C$5:$C$11,0),MATCH(UsagePerHour!T$4,Usage!$D$3:$ABF$3,0)),"")</f>
        <v>0.51673773594060857</v>
      </c>
      <c r="U79" s="27">
        <f>IFERROR(INDEX(Sales!$D$5:$ABF$18,MATCH(UsagePerHour!$B79,Sales!$C$5:$C$18,0),MATCH(UsagePerHour!U$4,Sales!$D$3:$ABF$3,0))/U$2*INDEX(Usage!$D$5:$ABF$11,MATCH(UsagePerHour!$B$68,Usage!$C$5:$C$11,0),MATCH(UsagePerHour!U$4,Usage!$D$3:$ABF$3,0)),"")</f>
        <v>0.35001436909575639</v>
      </c>
      <c r="V79" s="27">
        <f>IFERROR(INDEX(Sales!$D$5:$ABF$18,MATCH(UsagePerHour!$B79,Sales!$C$5:$C$18,0),MATCH(UsagePerHour!V$4,Sales!$D$3:$ABF$3,0))/V$2*INDEX(Usage!$D$5:$ABF$11,MATCH(UsagePerHour!$B$68,Usage!$C$5:$C$11,0),MATCH(UsagePerHour!V$4,Usage!$D$3:$ABF$3,0)),"")</f>
        <v>0.24752858602168254</v>
      </c>
      <c r="W79" s="27">
        <f>IFERROR(INDEX(Sales!$D$5:$ABF$18,MATCH(UsagePerHour!$B79,Sales!$C$5:$C$18,0),MATCH(UsagePerHour!W$4,Sales!$D$3:$ABF$3,0))/W$2*INDEX(Usage!$D$5:$ABF$11,MATCH(UsagePerHour!$B$68,Usage!$C$5:$C$11,0),MATCH(UsagePerHour!W$4,Usage!$D$3:$ABF$3,0)),"")</f>
        <v>0.33545181189432355</v>
      </c>
      <c r="X79" s="27">
        <f>IFERROR(INDEX(Sales!$D$5:$ABF$18,MATCH(UsagePerHour!$B79,Sales!$C$5:$C$18,0),MATCH(UsagePerHour!X$4,Sales!$D$3:$ABF$3,0))/X$2*INDEX(Usage!$D$5:$ABF$11,MATCH(UsagePerHour!$B$68,Usage!$C$5:$C$11,0),MATCH(UsagePerHour!X$4,Usage!$D$3:$ABF$3,0)),"")</f>
        <v>0.20417761424030281</v>
      </c>
      <c r="Y79" s="27">
        <f>IFERROR(INDEX(Sales!$D$5:$ABF$18,MATCH(UsagePerHour!$B79,Sales!$C$5:$C$18,0),MATCH(UsagePerHour!Y$4,Sales!$D$3:$ABF$3,0))/Y$2*INDEX(Usage!$D$5:$ABF$11,MATCH(UsagePerHour!$B$68,Usage!$C$5:$C$11,0),MATCH(UsagePerHour!Y$4,Usage!$D$3:$ABF$3,0)),"")</f>
        <v>0.99615417319582622</v>
      </c>
      <c r="Z79" s="27">
        <f>IFERROR(INDEX(Sales!$D$5:$ABF$18,MATCH(UsagePerHour!$B79,Sales!$C$5:$C$18,0),MATCH(UsagePerHour!Z$4,Sales!$D$3:$ABF$3,0))/Z$2*INDEX(Usage!$D$5:$ABF$11,MATCH(UsagePerHour!$B$68,Usage!$C$5:$C$11,0),MATCH(UsagePerHour!Z$4,Usage!$D$3:$ABF$3,0)),"")</f>
        <v>9.779640718562875E-2</v>
      </c>
      <c r="AA79" s="27">
        <f>IFERROR(INDEX(Sales!$D$5:$ABF$18,MATCH(UsagePerHour!$B79,Sales!$C$5:$C$18,0),MATCH(UsagePerHour!AA$4,Sales!$D$3:$ABF$3,0))/AA$2*INDEX(Usage!$D$5:$ABF$11,MATCH(UsagePerHour!$B$68,Usage!$C$5:$C$11,0),MATCH(UsagePerHour!AA$4,Usage!$D$3:$ABF$3,0)),"")</f>
        <v>0.51673773594060857</v>
      </c>
      <c r="AB79" s="27">
        <f>IFERROR(INDEX(Sales!$D$5:$ABF$18,MATCH(UsagePerHour!$B79,Sales!$C$5:$C$18,0),MATCH(UsagePerHour!AB$4,Sales!$D$3:$ABF$3,0))/AB$2*INDEX(Usage!$D$5:$ABF$11,MATCH(UsagePerHour!$B$68,Usage!$C$5:$C$11,0),MATCH(UsagePerHour!AB$4,Usage!$D$3:$ABF$3,0)),"")</f>
        <v>0.35001436909575639</v>
      </c>
      <c r="AC79" s="27">
        <f>IFERROR(INDEX(Sales!$D$5:$ABF$18,MATCH(UsagePerHour!$B79,Sales!$C$5:$C$18,0),MATCH(UsagePerHour!AC$4,Sales!$D$3:$ABF$3,0))/AC$2*INDEX(Usage!$D$5:$ABF$11,MATCH(UsagePerHour!$B$68,Usage!$C$5:$C$11,0),MATCH(UsagePerHour!AC$4,Usage!$D$3:$ABF$3,0)),"")</f>
        <v>0.24752858602168254</v>
      </c>
      <c r="AD79" s="27">
        <f>IFERROR(INDEX(Sales!$D$5:$ABF$18,MATCH(UsagePerHour!$B79,Sales!$C$5:$C$18,0),MATCH(UsagePerHour!AD$4,Sales!$D$3:$ABF$3,0))/AD$2*INDEX(Usage!$D$5:$ABF$11,MATCH(UsagePerHour!$B$68,Usage!$C$5:$C$11,0),MATCH(UsagePerHour!AD$4,Usage!$D$3:$ABF$3,0)),"")</f>
        <v>0.33545181189432355</v>
      </c>
      <c r="AE79" s="27">
        <f>IFERROR(INDEX(Sales!$D$5:$ABF$18,MATCH(UsagePerHour!$B79,Sales!$C$5:$C$18,0),MATCH(UsagePerHour!AE$4,Sales!$D$3:$ABF$3,0))/AE$2*INDEX(Usage!$D$5:$ABF$11,MATCH(UsagePerHour!$B$68,Usage!$C$5:$C$11,0),MATCH(UsagePerHour!AE$4,Usage!$D$3:$ABF$3,0)),"")</f>
        <v>0.20417761424030281</v>
      </c>
      <c r="AF79" s="27">
        <f>IFERROR(INDEX(Sales!$D$5:$ABF$18,MATCH(UsagePerHour!$B79,Sales!$C$5:$C$18,0),MATCH(UsagePerHour!AF$4,Sales!$D$3:$ABF$3,0))/AF$2*INDEX(Usage!$D$5:$ABF$11,MATCH(UsagePerHour!$B$68,Usage!$C$5:$C$11,0),MATCH(UsagePerHour!AF$4,Usage!$D$3:$ABF$3,0)),"")</f>
        <v>0.99615417319582622</v>
      </c>
      <c r="AG79" s="27">
        <f>IFERROR(INDEX(Sales!$D$5:$ABF$18,MATCH(UsagePerHour!$B79,Sales!$C$5:$C$18,0),MATCH(UsagePerHour!AG$4,Sales!$D$3:$ABF$3,0))/AG$2*INDEX(Usage!$D$5:$ABF$11,MATCH(UsagePerHour!$B$68,Usage!$C$5:$C$11,0),MATCH(UsagePerHour!AG$4,Usage!$D$3:$ABF$3,0)),"")</f>
        <v>9.779640718562875E-2</v>
      </c>
      <c r="AH79" s="27">
        <f>IFERROR(INDEX(Sales!$D$5:$ABF$18,MATCH(UsagePerHour!$B79,Sales!$C$5:$C$18,0),MATCH(UsagePerHour!AH$4,Sales!$D$3:$ABF$3,0))/AH$2*INDEX(Usage!$D$5:$ABF$11,MATCH(UsagePerHour!$B$68,Usage!$C$5:$C$11,0),MATCH(UsagePerHour!AH$4,Usage!$D$3:$ABF$3,0)),"")</f>
        <v>0.51673773594060857</v>
      </c>
      <c r="AI79" s="27">
        <f>IFERROR(INDEX(Sales!$D$5:$ABF$18,MATCH(UsagePerHour!$B79,Sales!$C$5:$C$18,0),MATCH(UsagePerHour!AI$4,Sales!$D$3:$ABF$3,0))/AI$2*INDEX(Usage!$D$5:$ABF$11,MATCH(UsagePerHour!$B$68,Usage!$C$5:$C$11,0),MATCH(UsagePerHour!AI$4,Usage!$D$3:$ABF$3,0)),"")</f>
        <v>0.35001436909575639</v>
      </c>
      <c r="AJ79" s="27">
        <f>IFERROR(INDEX(Sales!$D$5:$ABF$18,MATCH(UsagePerHour!$B79,Sales!$C$5:$C$18,0),MATCH(UsagePerHour!AJ$4,Sales!$D$3:$ABF$3,0))/AJ$2*INDEX(Usage!$D$5:$ABF$11,MATCH(UsagePerHour!$B$68,Usage!$C$5:$C$11,0),MATCH(UsagePerHour!AJ$4,Usage!$D$3:$ABF$3,0)),"")</f>
        <v>0.24752858602168254</v>
      </c>
      <c r="AK79" s="27">
        <f>IFERROR(INDEX(Sales!$D$5:$ABF$18,MATCH(UsagePerHour!$B79,Sales!$C$5:$C$18,0),MATCH(UsagePerHour!AK$4,Sales!$D$3:$ABF$3,0))/AK$2*INDEX(Usage!$D$5:$ABF$11,MATCH(UsagePerHour!$B$68,Usage!$C$5:$C$11,0),MATCH(UsagePerHour!AK$4,Usage!$D$3:$ABF$3,0)),"")</f>
        <v>0.33545181189432355</v>
      </c>
      <c r="AL79" s="27">
        <f>IFERROR(INDEX(Sales!$D$5:$ABF$18,MATCH(UsagePerHour!$B79,Sales!$C$5:$C$18,0),MATCH(UsagePerHour!AL$4,Sales!$D$3:$ABF$3,0))/AL$2*INDEX(Usage!$D$5:$ABF$11,MATCH(UsagePerHour!$B$68,Usage!$C$5:$C$11,0),MATCH(UsagePerHour!AL$4,Usage!$D$3:$ABF$3,0)),"")</f>
        <v>0.20417761424030281</v>
      </c>
      <c r="AM79" s="27">
        <f>IFERROR(INDEX(Sales!$D$5:$ABF$18,MATCH(UsagePerHour!$B79,Sales!$C$5:$C$18,0),MATCH(UsagePerHour!AM$4,Sales!$D$3:$ABF$3,0))/AM$2*INDEX(Usage!$D$5:$ABF$11,MATCH(UsagePerHour!$B$68,Usage!$C$5:$C$11,0),MATCH(UsagePerHour!AM$4,Usage!$D$3:$ABF$3,0)),"")</f>
        <v>0.99615417319582622</v>
      </c>
      <c r="AN79" s="27">
        <f>IFERROR(INDEX(Sales!$D$5:$ABF$18,MATCH(UsagePerHour!$B79,Sales!$C$5:$C$18,0),MATCH(UsagePerHour!AN$4,Sales!$D$3:$ABF$3,0))/AN$2*INDEX(Usage!$D$5:$ABF$11,MATCH(UsagePerHour!$B$68,Usage!$C$5:$C$11,0),MATCH(UsagePerHour!AN$4,Usage!$D$3:$ABF$3,0)),"")</f>
        <v>9.779640718562875E-2</v>
      </c>
      <c r="AO79" s="27">
        <f>IFERROR(INDEX(Sales!$D$5:$ABF$18,MATCH(UsagePerHour!$B79,Sales!$C$5:$C$18,0),MATCH(UsagePerHour!AO$4,Sales!$D$3:$ABF$3,0))/AO$2*INDEX(Usage!$D$5:$ABF$11,MATCH(UsagePerHour!$B$68,Usage!$C$5:$C$11,0),MATCH(UsagePerHour!AO$4,Usage!$D$3:$ABF$3,0)),"")</f>
        <v>0.51673773594060857</v>
      </c>
      <c r="AP79" s="27">
        <f>IFERROR(INDEX(Sales!$D$5:$ABF$18,MATCH(UsagePerHour!$B79,Sales!$C$5:$C$18,0),MATCH(UsagePerHour!AP$4,Sales!$D$3:$ABF$3,0))/AP$2*INDEX(Usage!$D$5:$ABF$11,MATCH(UsagePerHour!$B$68,Usage!$C$5:$C$11,0),MATCH(UsagePerHour!AP$4,Usage!$D$3:$ABF$3,0)),"")</f>
        <v>0.35001436909575639</v>
      </c>
      <c r="AQ79" s="27">
        <f>IFERROR(INDEX(Sales!$D$5:$ABF$18,MATCH(UsagePerHour!$B79,Sales!$C$5:$C$18,0),MATCH(UsagePerHour!AQ$4,Sales!$D$3:$ABF$3,0))/AQ$2*INDEX(Usage!$D$5:$ABF$11,MATCH(UsagePerHour!$B$68,Usage!$C$5:$C$11,0),MATCH(UsagePerHour!AQ$4,Usage!$D$3:$ABF$3,0)),"")</f>
        <v>0.24752858602168254</v>
      </c>
      <c r="AR79" s="27">
        <f>IFERROR(INDEX(Sales!$D$5:$ABF$18,MATCH(UsagePerHour!$B79,Sales!$C$5:$C$18,0),MATCH(UsagePerHour!AR$4,Sales!$D$3:$ABF$3,0))/AR$2*INDEX(Usage!$D$5:$ABF$11,MATCH(UsagePerHour!$B$68,Usage!$C$5:$C$11,0),MATCH(UsagePerHour!AR$4,Usage!$D$3:$ABF$3,0)),"")</f>
        <v>0.33545181189432355</v>
      </c>
      <c r="AS79" s="27">
        <f>IFERROR(INDEX(Sales!$D$5:$ABF$18,MATCH(UsagePerHour!$B79,Sales!$C$5:$C$18,0),MATCH(UsagePerHour!AS$4,Sales!$D$3:$ABF$3,0))/AS$2*INDEX(Usage!$D$5:$ABF$11,MATCH(UsagePerHour!$B$68,Usage!$C$5:$C$11,0),MATCH(UsagePerHour!AS$4,Usage!$D$3:$ABF$3,0)),"")</f>
        <v>0.20417761424030281</v>
      </c>
      <c r="AT79" s="27">
        <f>IFERROR(INDEX(Sales!$D$5:$ABF$18,MATCH(UsagePerHour!$B79,Sales!$C$5:$C$18,0),MATCH(UsagePerHour!AT$4,Sales!$D$3:$ABF$3,0))/AT$2*INDEX(Usage!$D$5:$ABF$11,MATCH(UsagePerHour!$B$68,Usage!$C$5:$C$11,0),MATCH(UsagePerHour!AT$4,Usage!$D$3:$ABF$3,0)),"")</f>
        <v>0.99615417319582622</v>
      </c>
      <c r="AU79" s="27">
        <f>IFERROR(INDEX(Sales!$D$5:$ABF$18,MATCH(UsagePerHour!$B79,Sales!$C$5:$C$18,0),MATCH(UsagePerHour!AU$4,Sales!$D$3:$ABF$3,0))/AU$2*INDEX(Usage!$D$5:$ABF$11,MATCH(UsagePerHour!$B$68,Usage!$C$5:$C$11,0),MATCH(UsagePerHour!AU$4,Usage!$D$3:$ABF$3,0)),"")</f>
        <v>9.779640718562875E-2</v>
      </c>
      <c r="AV79" s="27">
        <f>IFERROR(INDEX(Sales!$D$5:$ABF$18,MATCH(UsagePerHour!$B79,Sales!$C$5:$C$18,0),MATCH(UsagePerHour!AV$4,Sales!$D$3:$ABF$3,0))/AV$2*INDEX(Usage!$D$5:$ABF$11,MATCH(UsagePerHour!$B$68,Usage!$C$5:$C$11,0),MATCH(UsagePerHour!AV$4,Usage!$D$3:$ABF$3,0)),"")</f>
        <v>0.51673773594060857</v>
      </c>
      <c r="AW79" s="27">
        <f>IFERROR(INDEX(Sales!$D$5:$ABF$18,MATCH(UsagePerHour!$B79,Sales!$C$5:$C$18,0),MATCH(UsagePerHour!AW$4,Sales!$D$3:$ABF$3,0))/AW$2*INDEX(Usage!$D$5:$ABF$11,MATCH(UsagePerHour!$B$68,Usage!$C$5:$C$11,0),MATCH(UsagePerHour!AW$4,Usage!$D$3:$ABF$3,0)),"")</f>
        <v>0.35001436909575639</v>
      </c>
      <c r="AX79" s="27">
        <f>IFERROR(INDEX(Sales!$D$5:$ABF$18,MATCH(UsagePerHour!$B79,Sales!$C$5:$C$18,0),MATCH(UsagePerHour!AX$4,Sales!$D$3:$ABF$3,0))/AX$2*INDEX(Usage!$D$5:$ABF$11,MATCH(UsagePerHour!$B$68,Usage!$C$5:$C$11,0),MATCH(UsagePerHour!AX$4,Usage!$D$3:$ABF$3,0)),"")</f>
        <v>0.24752858602168254</v>
      </c>
      <c r="AY79" s="27">
        <f>IFERROR(INDEX(Sales!$D$5:$ABF$18,MATCH(UsagePerHour!$B79,Sales!$C$5:$C$18,0),MATCH(UsagePerHour!AY$4,Sales!$D$3:$ABF$3,0))/AY$2*INDEX(Usage!$D$5:$ABF$11,MATCH(UsagePerHour!$B$68,Usage!$C$5:$C$11,0),MATCH(UsagePerHour!AY$4,Usage!$D$3:$ABF$3,0)),"")</f>
        <v>0.33545181189432355</v>
      </c>
      <c r="AZ79" s="27">
        <f>IFERROR(INDEX(Sales!$D$5:$ABF$18,MATCH(UsagePerHour!$B79,Sales!$C$5:$C$18,0),MATCH(UsagePerHour!AZ$4,Sales!$D$3:$ABF$3,0))/AZ$2*INDEX(Usage!$D$5:$ABF$11,MATCH(UsagePerHour!$B$68,Usage!$C$5:$C$11,0),MATCH(UsagePerHour!AZ$4,Usage!$D$3:$ABF$3,0)),"")</f>
        <v>0.20417761424030281</v>
      </c>
      <c r="BA79" s="27">
        <f>IFERROR(INDEX(Sales!$D$5:$ABF$18,MATCH(UsagePerHour!$B79,Sales!$C$5:$C$18,0),MATCH(UsagePerHour!BA$4,Sales!$D$3:$ABF$3,0))/BA$2*INDEX(Usage!$D$5:$ABF$11,MATCH(UsagePerHour!$B$68,Usage!$C$5:$C$11,0),MATCH(UsagePerHour!BA$4,Usage!$D$3:$ABF$3,0)),"")</f>
        <v>0.99615417319582622</v>
      </c>
      <c r="BB79" s="27">
        <f>IFERROR(INDEX(Sales!$D$5:$ABF$18,MATCH(UsagePerHour!$B79,Sales!$C$5:$C$18,0),MATCH(UsagePerHour!BB$4,Sales!$D$3:$ABF$3,0))/BB$2*INDEX(Usage!$D$5:$ABF$11,MATCH(UsagePerHour!$B$68,Usage!$C$5:$C$11,0),MATCH(UsagePerHour!BB$4,Usage!$D$3:$ABF$3,0)),"")</f>
        <v>9.779640718562875E-2</v>
      </c>
      <c r="BC79" s="27">
        <f>IFERROR(INDEX(Sales!$D$5:$ABF$18,MATCH(UsagePerHour!$B79,Sales!$C$5:$C$18,0),MATCH(UsagePerHour!BC$4,Sales!$D$3:$ABF$3,0))/BC$2*INDEX(Usage!$D$5:$ABF$11,MATCH(UsagePerHour!$B$68,Usage!$C$5:$C$11,0),MATCH(UsagePerHour!BC$4,Usage!$D$3:$ABF$3,0)),"")</f>
        <v>0.51673773594060857</v>
      </c>
      <c r="BD79" s="27">
        <f>IFERROR(INDEX(Sales!$D$5:$ABF$18,MATCH(UsagePerHour!$B79,Sales!$C$5:$C$18,0),MATCH(UsagePerHour!BD$4,Sales!$D$3:$ABF$3,0))/BD$2*INDEX(Usage!$D$5:$ABF$11,MATCH(UsagePerHour!$B$68,Usage!$C$5:$C$11,0),MATCH(UsagePerHour!BD$4,Usage!$D$3:$ABF$3,0)),"")</f>
        <v>0.35001436909575639</v>
      </c>
      <c r="BE79" s="27">
        <f>IFERROR(INDEX(Sales!$D$5:$ABF$18,MATCH(UsagePerHour!$B79,Sales!$C$5:$C$18,0),MATCH(UsagePerHour!BE$4,Sales!$D$3:$ABF$3,0))/BE$2*INDEX(Usage!$D$5:$ABF$11,MATCH(UsagePerHour!$B$68,Usage!$C$5:$C$11,0),MATCH(UsagePerHour!BE$4,Usage!$D$3:$ABF$3,0)),"")</f>
        <v>0.24752858602168254</v>
      </c>
      <c r="BF79" s="27">
        <f>IFERROR(INDEX(Sales!$D$5:$ABF$18,MATCH(UsagePerHour!$B79,Sales!$C$5:$C$18,0),MATCH(UsagePerHour!BF$4,Sales!$D$3:$ABF$3,0))/BF$2*INDEX(Usage!$D$5:$ABF$11,MATCH(UsagePerHour!$B$68,Usage!$C$5:$C$11,0),MATCH(UsagePerHour!BF$4,Usage!$D$3:$ABF$3,0)),"")</f>
        <v>0.33545181189432355</v>
      </c>
      <c r="BG79" s="27">
        <f>IFERROR(INDEX(Sales!$D$5:$ABF$18,MATCH(UsagePerHour!$B79,Sales!$C$5:$C$18,0),MATCH(UsagePerHour!BG$4,Sales!$D$3:$ABF$3,0))/BG$2*INDEX(Usage!$D$5:$ABF$11,MATCH(UsagePerHour!$B$68,Usage!$C$5:$C$11,0),MATCH(UsagePerHour!BG$4,Usage!$D$3:$ABF$3,0)),"")</f>
        <v>0.20417761424030281</v>
      </c>
      <c r="BH79" s="27">
        <f>IFERROR(INDEX(Sales!$D$5:$ABF$18,MATCH(UsagePerHour!$B79,Sales!$C$5:$C$18,0),MATCH(UsagePerHour!BH$4,Sales!$D$3:$ABF$3,0))/BH$2*INDEX(Usage!$D$5:$ABF$11,MATCH(UsagePerHour!$B$68,Usage!$C$5:$C$11,0),MATCH(UsagePerHour!BH$4,Usage!$D$3:$ABF$3,0)),"")</f>
        <v>0.99615417319582622</v>
      </c>
      <c r="BI79" s="27">
        <f>IFERROR(INDEX(Sales!$D$5:$ABF$18,MATCH(UsagePerHour!$B79,Sales!$C$5:$C$18,0),MATCH(UsagePerHour!BI$4,Sales!$D$3:$ABF$3,0))/BI$2*INDEX(Usage!$D$5:$ABF$11,MATCH(UsagePerHour!$B$68,Usage!$C$5:$C$11,0),MATCH(UsagePerHour!BI$4,Usage!$D$3:$ABF$3,0)),"")</f>
        <v>9.779640718562875E-2</v>
      </c>
      <c r="BJ79" s="27">
        <f>IFERROR(INDEX(Sales!$D$5:$ABF$18,MATCH(UsagePerHour!$B79,Sales!$C$5:$C$18,0),MATCH(UsagePerHour!BJ$4,Sales!$D$3:$ABF$3,0))/BJ$2*INDEX(Usage!$D$5:$ABF$11,MATCH(UsagePerHour!$B$68,Usage!$C$5:$C$11,0),MATCH(UsagePerHour!BJ$4,Usage!$D$3:$ABF$3,0)),"")</f>
        <v>0.51673773594060857</v>
      </c>
      <c r="BK79" s="27">
        <f>IFERROR(INDEX(Sales!$D$5:$ABF$18,MATCH(UsagePerHour!$B79,Sales!$C$5:$C$18,0),MATCH(UsagePerHour!BK$4,Sales!$D$3:$ABF$3,0))/BK$2*INDEX(Usage!$D$5:$ABF$11,MATCH(UsagePerHour!$B$68,Usage!$C$5:$C$11,0),MATCH(UsagePerHour!BK$4,Usage!$D$3:$ABF$3,0)),"")</f>
        <v>0.35001436909575639</v>
      </c>
      <c r="BL79" s="27">
        <f>IFERROR(INDEX(Sales!$D$5:$ABF$18,MATCH(UsagePerHour!$B79,Sales!$C$5:$C$18,0),MATCH(UsagePerHour!BL$4,Sales!$D$3:$ABF$3,0))/BL$2*INDEX(Usage!$D$5:$ABF$11,MATCH(UsagePerHour!$B$68,Usage!$C$5:$C$11,0),MATCH(UsagePerHour!BL$4,Usage!$D$3:$ABF$3,0)),"")</f>
        <v>0.24752858602168254</v>
      </c>
      <c r="BM79" s="27">
        <f>IFERROR(INDEX(Sales!$D$5:$ABF$18,MATCH(UsagePerHour!$B79,Sales!$C$5:$C$18,0),MATCH(UsagePerHour!BM$4,Sales!$D$3:$ABF$3,0))/BM$2*INDEX(Usage!$D$5:$ABF$11,MATCH(UsagePerHour!$B$68,Usage!$C$5:$C$11,0),MATCH(UsagePerHour!BM$4,Usage!$D$3:$ABF$3,0)),"")</f>
        <v>0.33545181189432355</v>
      </c>
      <c r="BN79" s="27">
        <f>IFERROR(INDEX(Sales!$D$5:$ABF$18,MATCH(UsagePerHour!$B79,Sales!$C$5:$C$18,0),MATCH(UsagePerHour!BN$4,Sales!$D$3:$ABF$3,0))/BN$2*INDEX(Usage!$D$5:$ABF$11,MATCH(UsagePerHour!$B$68,Usage!$C$5:$C$11,0),MATCH(UsagePerHour!BN$4,Usage!$D$3:$ABF$3,0)),"")</f>
        <v>0.20417761424030281</v>
      </c>
      <c r="BO79" s="27">
        <f>IFERROR(INDEX(Sales!$D$5:$ABF$18,MATCH(UsagePerHour!$B79,Sales!$C$5:$C$18,0),MATCH(UsagePerHour!BO$4,Sales!$D$3:$ABF$3,0))/BO$2*INDEX(Usage!$D$5:$ABF$11,MATCH(UsagePerHour!$B$68,Usage!$C$5:$C$11,0),MATCH(UsagePerHour!BO$4,Usage!$D$3:$ABF$3,0)),"")</f>
        <v>0.99615417319582622</v>
      </c>
      <c r="BP79" s="27">
        <f>IFERROR(INDEX(Sales!$D$5:$ABF$18,MATCH(UsagePerHour!$B79,Sales!$C$5:$C$18,0),MATCH(UsagePerHour!BP$4,Sales!$D$3:$ABF$3,0))/BP$2*INDEX(Usage!$D$5:$ABF$11,MATCH(UsagePerHour!$B$68,Usage!$C$5:$C$11,0),MATCH(UsagePerHour!BP$4,Usage!$D$3:$ABF$3,0)),"")</f>
        <v>9.779640718562875E-2</v>
      </c>
      <c r="BQ79" s="27">
        <f>IFERROR(INDEX(Sales!$D$5:$ABF$18,MATCH(UsagePerHour!$B79,Sales!$C$5:$C$18,0),MATCH(UsagePerHour!BQ$4,Sales!$D$3:$ABF$3,0))/BQ$2*INDEX(Usage!$D$5:$ABF$11,MATCH(UsagePerHour!$B$68,Usage!$C$5:$C$11,0),MATCH(UsagePerHour!BQ$4,Usage!$D$3:$ABF$3,0)),"")</f>
        <v>0.51673773594060857</v>
      </c>
      <c r="BR79" s="27">
        <f>IFERROR(INDEX(Sales!$D$5:$ABF$18,MATCH(UsagePerHour!$B79,Sales!$C$5:$C$18,0),MATCH(UsagePerHour!BR$4,Sales!$D$3:$ABF$3,0))/BR$2*INDEX(Usage!$D$5:$ABF$11,MATCH(UsagePerHour!$B$68,Usage!$C$5:$C$11,0),MATCH(UsagePerHour!BR$4,Usage!$D$3:$ABF$3,0)),"")</f>
        <v>0.35001436909575639</v>
      </c>
      <c r="BS79" s="27">
        <f>IFERROR(INDEX(Sales!$D$5:$ABF$18,MATCH(UsagePerHour!$B79,Sales!$C$5:$C$18,0),MATCH(UsagePerHour!BS$4,Sales!$D$3:$ABF$3,0))/BS$2*INDEX(Usage!$D$5:$ABF$11,MATCH(UsagePerHour!$B$68,Usage!$C$5:$C$11,0),MATCH(UsagePerHour!BS$4,Usage!$D$3:$ABF$3,0)),"")</f>
        <v>0.24752858602168254</v>
      </c>
      <c r="BT79" s="27">
        <f>IFERROR(INDEX(Sales!$D$5:$ABF$18,MATCH(UsagePerHour!$B79,Sales!$C$5:$C$18,0),MATCH(UsagePerHour!BT$4,Sales!$D$3:$ABF$3,0))/BT$2*INDEX(Usage!$D$5:$ABF$11,MATCH(UsagePerHour!$B$68,Usage!$C$5:$C$11,0),MATCH(UsagePerHour!BT$4,Usage!$D$3:$ABF$3,0)),"")</f>
        <v>0.33545181189432355</v>
      </c>
      <c r="BU79" s="27">
        <f>IFERROR(INDEX(Sales!$D$5:$ABF$18,MATCH(UsagePerHour!$B79,Sales!$C$5:$C$18,0),MATCH(UsagePerHour!BU$4,Sales!$D$3:$ABF$3,0))/BU$2*INDEX(Usage!$D$5:$ABF$11,MATCH(UsagePerHour!$B$68,Usage!$C$5:$C$11,0),MATCH(UsagePerHour!BU$4,Usage!$D$3:$ABF$3,0)),"")</f>
        <v>0.20417761424030281</v>
      </c>
      <c r="BV79" s="27">
        <f>IFERROR(INDEX(Sales!$D$5:$ABF$18,MATCH(UsagePerHour!$B79,Sales!$C$5:$C$18,0),MATCH(UsagePerHour!BV$4,Sales!$D$3:$ABF$3,0))/BV$2*INDEX(Usage!$D$5:$ABF$11,MATCH(UsagePerHour!$B$68,Usage!$C$5:$C$11,0),MATCH(UsagePerHour!BV$4,Usage!$D$3:$ABF$3,0)),"")</f>
        <v>0.99615417319582622</v>
      </c>
      <c r="BW79" s="27">
        <f>IFERROR(INDEX(Sales!$D$5:$ABF$18,MATCH(UsagePerHour!$B79,Sales!$C$5:$C$18,0),MATCH(UsagePerHour!BW$4,Sales!$D$3:$ABF$3,0))/BW$2*INDEX(Usage!$D$5:$ABF$11,MATCH(UsagePerHour!$B$68,Usage!$C$5:$C$11,0),MATCH(UsagePerHour!BW$4,Usage!$D$3:$ABF$3,0)),"")</f>
        <v>9.779640718562875E-2</v>
      </c>
      <c r="BX79" s="27">
        <f>IFERROR(INDEX(Sales!$D$5:$ABF$18,MATCH(UsagePerHour!$B79,Sales!$C$5:$C$18,0),MATCH(UsagePerHour!BX$4,Sales!$D$3:$ABF$3,0))/BX$2*INDEX(Usage!$D$5:$ABF$11,MATCH(UsagePerHour!$B$68,Usage!$C$5:$C$11,0),MATCH(UsagePerHour!BX$4,Usage!$D$3:$ABF$3,0)),"")</f>
        <v>0.51673773594060857</v>
      </c>
      <c r="BY79" s="27">
        <f>IFERROR(INDEX(Sales!$D$5:$ABF$18,MATCH(UsagePerHour!$B79,Sales!$C$5:$C$18,0),MATCH(UsagePerHour!BY$4,Sales!$D$3:$ABF$3,0))/BY$2*INDEX(Usage!$D$5:$ABF$11,MATCH(UsagePerHour!$B$68,Usage!$C$5:$C$11,0),MATCH(UsagePerHour!BY$4,Usage!$D$3:$ABF$3,0)),"")</f>
        <v>0.35001436909575639</v>
      </c>
      <c r="BZ79" s="27">
        <f>IFERROR(INDEX(Sales!$D$5:$ABF$18,MATCH(UsagePerHour!$B79,Sales!$C$5:$C$18,0),MATCH(UsagePerHour!BZ$4,Sales!$D$3:$ABF$3,0))/BZ$2*INDEX(Usage!$D$5:$ABF$11,MATCH(UsagePerHour!$B$68,Usage!$C$5:$C$11,0),MATCH(UsagePerHour!BZ$4,Usage!$D$3:$ABF$3,0)),"")</f>
        <v>0.24752858602168254</v>
      </c>
      <c r="CA79" s="27">
        <f>IFERROR(INDEX(Sales!$D$5:$ABF$18,MATCH(UsagePerHour!$B79,Sales!$C$5:$C$18,0),MATCH(UsagePerHour!CA$4,Sales!$D$3:$ABF$3,0))/CA$2*INDEX(Usage!$D$5:$ABF$11,MATCH(UsagePerHour!$B$68,Usage!$C$5:$C$11,0),MATCH(UsagePerHour!CA$4,Usage!$D$3:$ABF$3,0)),"")</f>
        <v>0.33545181189432355</v>
      </c>
      <c r="CB79" s="27">
        <f>IFERROR(INDEX(Sales!$D$5:$ABF$18,MATCH(UsagePerHour!$B79,Sales!$C$5:$C$18,0),MATCH(UsagePerHour!CB$4,Sales!$D$3:$ABF$3,0))/CB$2*INDEX(Usage!$D$5:$ABF$11,MATCH(UsagePerHour!$B$68,Usage!$C$5:$C$11,0),MATCH(UsagePerHour!CB$4,Usage!$D$3:$ABF$3,0)),"")</f>
        <v>0.20417761424030281</v>
      </c>
      <c r="CC79" s="27">
        <f>IFERROR(INDEX(Sales!$D$5:$ABF$18,MATCH(UsagePerHour!$B79,Sales!$C$5:$C$18,0),MATCH(UsagePerHour!CC$4,Sales!$D$3:$ABF$3,0))/CC$2*INDEX(Usage!$D$5:$ABF$11,MATCH(UsagePerHour!$B$68,Usage!$C$5:$C$11,0),MATCH(UsagePerHour!CC$4,Usage!$D$3:$ABF$3,0)),"")</f>
        <v>0.99615417319582622</v>
      </c>
      <c r="CD79" s="27">
        <f>IFERROR(INDEX(Sales!$D$5:$ABF$18,MATCH(UsagePerHour!$B79,Sales!$C$5:$C$18,0),MATCH(UsagePerHour!CD$4,Sales!$D$3:$ABF$3,0))/CD$2*INDEX(Usage!$D$5:$ABF$11,MATCH(UsagePerHour!$B$68,Usage!$C$5:$C$11,0),MATCH(UsagePerHour!CD$4,Usage!$D$3:$ABF$3,0)),"")</f>
        <v>9.779640718562875E-2</v>
      </c>
      <c r="CE79" s="27">
        <f>IFERROR(INDEX(Sales!$D$5:$ABF$18,MATCH(UsagePerHour!$B79,Sales!$C$5:$C$18,0),MATCH(UsagePerHour!CE$4,Sales!$D$3:$ABF$3,0))/CE$2*INDEX(Usage!$D$5:$ABF$11,MATCH(UsagePerHour!$B$68,Usage!$C$5:$C$11,0),MATCH(UsagePerHour!CE$4,Usage!$D$3:$ABF$3,0)),"")</f>
        <v>0.51673773594060857</v>
      </c>
      <c r="CF79" s="27">
        <f>IFERROR(INDEX(Sales!$D$5:$ABF$18,MATCH(UsagePerHour!$B79,Sales!$C$5:$C$18,0),MATCH(UsagePerHour!CF$4,Sales!$D$3:$ABF$3,0))/CF$2*INDEX(Usage!$D$5:$ABF$11,MATCH(UsagePerHour!$B$68,Usage!$C$5:$C$11,0),MATCH(UsagePerHour!CF$4,Usage!$D$3:$ABF$3,0)),"")</f>
        <v>0.35001436909575639</v>
      </c>
      <c r="CG79" s="27">
        <f>IFERROR(INDEX(Sales!$D$5:$ABF$18,MATCH(UsagePerHour!$B79,Sales!$C$5:$C$18,0),MATCH(UsagePerHour!CG$4,Sales!$D$3:$ABF$3,0))/CG$2*INDEX(Usage!$D$5:$ABF$11,MATCH(UsagePerHour!$B$68,Usage!$C$5:$C$11,0),MATCH(UsagePerHour!CG$4,Usage!$D$3:$ABF$3,0)),"")</f>
        <v>0.24752858602168254</v>
      </c>
      <c r="CH79" s="27">
        <f>IFERROR(INDEX(Sales!$D$5:$ABF$18,MATCH(UsagePerHour!$B79,Sales!$C$5:$C$18,0),MATCH(UsagePerHour!CH$4,Sales!$D$3:$ABF$3,0))/CH$2*INDEX(Usage!$D$5:$ABF$11,MATCH(UsagePerHour!$B$68,Usage!$C$5:$C$11,0),MATCH(UsagePerHour!CH$4,Usage!$D$3:$ABF$3,0)),"")</f>
        <v>0.33545181189432355</v>
      </c>
      <c r="CI79" s="27">
        <f>IFERROR(INDEX(Sales!$D$5:$ABF$18,MATCH(UsagePerHour!$B79,Sales!$C$5:$C$18,0),MATCH(UsagePerHour!CI$4,Sales!$D$3:$ABF$3,0))/CI$2*INDEX(Usage!$D$5:$ABF$11,MATCH(UsagePerHour!$B$68,Usage!$C$5:$C$11,0),MATCH(UsagePerHour!CI$4,Usage!$D$3:$ABF$3,0)),"")</f>
        <v>0.20417761424030281</v>
      </c>
      <c r="CJ79" s="27">
        <f>IFERROR(INDEX(Sales!$D$5:$ABF$18,MATCH(UsagePerHour!$B79,Sales!$C$5:$C$18,0),MATCH(UsagePerHour!CJ$4,Sales!$D$3:$ABF$3,0))/CJ$2*INDEX(Usage!$D$5:$ABF$11,MATCH(UsagePerHour!$B$68,Usage!$C$5:$C$11,0),MATCH(UsagePerHour!CJ$4,Usage!$D$3:$ABF$3,0)),"")</f>
        <v>0.99615417319582622</v>
      </c>
      <c r="CK79" s="27">
        <f>IFERROR(INDEX(Sales!$D$5:$ABF$18,MATCH(UsagePerHour!$B79,Sales!$C$5:$C$18,0),MATCH(UsagePerHour!CK$4,Sales!$D$3:$ABF$3,0))/CK$2*INDEX(Usage!$D$5:$ABF$11,MATCH(UsagePerHour!$B$68,Usage!$C$5:$C$11,0),MATCH(UsagePerHour!CK$4,Usage!$D$3:$ABF$3,0)),"")</f>
        <v>9.779640718562875E-2</v>
      </c>
      <c r="CL79" s="27">
        <f>IFERROR(INDEX(Sales!$D$5:$ABF$18,MATCH(UsagePerHour!$B79,Sales!$C$5:$C$18,0),MATCH(UsagePerHour!CL$4,Sales!$D$3:$ABF$3,0))/CL$2*INDEX(Usage!$D$5:$ABF$11,MATCH(UsagePerHour!$B$68,Usage!$C$5:$C$11,0),MATCH(UsagePerHour!CL$4,Usage!$D$3:$ABF$3,0)),"")</f>
        <v>0.51673773594060857</v>
      </c>
      <c r="CM79" s="27">
        <f>IFERROR(INDEX(Sales!$D$5:$ABF$18,MATCH(UsagePerHour!$B79,Sales!$C$5:$C$18,0),MATCH(UsagePerHour!CM$4,Sales!$D$3:$ABF$3,0))/CM$2*INDEX(Usage!$D$5:$ABF$11,MATCH(UsagePerHour!$B$68,Usage!$C$5:$C$11,0),MATCH(UsagePerHour!CM$4,Usage!$D$3:$ABF$3,0)),"")</f>
        <v>0.35001436909575639</v>
      </c>
      <c r="CN79" s="27">
        <f>IFERROR(INDEX(Sales!$D$5:$ABF$18,MATCH(UsagePerHour!$B79,Sales!$C$5:$C$18,0),MATCH(UsagePerHour!CN$4,Sales!$D$3:$ABF$3,0))/CN$2*INDEX(Usage!$D$5:$ABF$11,MATCH(UsagePerHour!$B$68,Usage!$C$5:$C$11,0),MATCH(UsagePerHour!CN$4,Usage!$D$3:$ABF$3,0)),"")</f>
        <v>0.24752858602168254</v>
      </c>
      <c r="CO79" s="27">
        <f>IFERROR(INDEX(Sales!$D$5:$ABF$18,MATCH(UsagePerHour!$B79,Sales!$C$5:$C$18,0),MATCH(UsagePerHour!CO$4,Sales!$D$3:$ABF$3,0))/CO$2*INDEX(Usage!$D$5:$ABF$11,MATCH(UsagePerHour!$B$68,Usage!$C$5:$C$11,0),MATCH(UsagePerHour!CO$4,Usage!$D$3:$ABF$3,0)),"")</f>
        <v>0.33545181189432355</v>
      </c>
      <c r="CP79" s="27">
        <f>IFERROR(INDEX(Sales!$D$5:$ABF$18,MATCH(UsagePerHour!$B79,Sales!$C$5:$C$18,0),MATCH(UsagePerHour!CP$4,Sales!$D$3:$ABF$3,0))/CP$2*INDEX(Usage!$D$5:$ABF$11,MATCH(UsagePerHour!$B$68,Usage!$C$5:$C$11,0),MATCH(UsagePerHour!CP$4,Usage!$D$3:$ABF$3,0)),"")</f>
        <v>0.20417761424030281</v>
      </c>
      <c r="CQ79" s="27">
        <f>IFERROR(INDEX(Sales!$D$5:$ABF$18,MATCH(UsagePerHour!$B79,Sales!$C$5:$C$18,0),MATCH(UsagePerHour!CQ$4,Sales!$D$3:$ABF$3,0))/CQ$2*INDEX(Usage!$D$5:$ABF$11,MATCH(UsagePerHour!$B$68,Usage!$C$5:$C$11,0),MATCH(UsagePerHour!CQ$4,Usage!$D$3:$ABF$3,0)),"")</f>
        <v>0.99615417319582622</v>
      </c>
      <c r="CR79" s="27">
        <f>IFERROR(INDEX(Sales!$D$5:$ABF$18,MATCH(UsagePerHour!$B79,Sales!$C$5:$C$18,0),MATCH(UsagePerHour!CR$4,Sales!$D$3:$ABF$3,0))/CR$2*INDEX(Usage!$D$5:$ABF$11,MATCH(UsagePerHour!$B$68,Usage!$C$5:$C$11,0),MATCH(UsagePerHour!CR$4,Usage!$D$3:$ABF$3,0)),"")</f>
        <v>9.779640718562875E-2</v>
      </c>
      <c r="CS79" s="27">
        <f>IFERROR(INDEX(Sales!$D$5:$ABF$18,MATCH(UsagePerHour!$B79,Sales!$C$5:$C$18,0),MATCH(UsagePerHour!CS$4,Sales!$D$3:$ABF$3,0))/CS$2*INDEX(Usage!$D$5:$ABF$11,MATCH(UsagePerHour!$B$68,Usage!$C$5:$C$11,0),MATCH(UsagePerHour!CS$4,Usage!$D$3:$ABF$3,0)),"")</f>
        <v>0.51673773594060857</v>
      </c>
      <c r="CT79" s="27">
        <f>IFERROR(INDEX(Sales!$D$5:$ABF$18,MATCH(UsagePerHour!$B79,Sales!$C$5:$C$18,0),MATCH(UsagePerHour!CT$4,Sales!$D$3:$ABF$3,0))/CT$2*INDEX(Usage!$D$5:$ABF$11,MATCH(UsagePerHour!$B$68,Usage!$C$5:$C$11,0),MATCH(UsagePerHour!CT$4,Usage!$D$3:$ABF$3,0)),"")</f>
        <v>0.35001436909575639</v>
      </c>
      <c r="CU79" s="27">
        <f>IFERROR(INDEX(Sales!$D$5:$ABF$18,MATCH(UsagePerHour!$B79,Sales!$C$5:$C$18,0),MATCH(UsagePerHour!CU$4,Sales!$D$3:$ABF$3,0))/CU$2*INDEX(Usage!$D$5:$ABF$11,MATCH(UsagePerHour!$B$68,Usage!$C$5:$C$11,0),MATCH(UsagePerHour!CU$4,Usage!$D$3:$ABF$3,0)),"")</f>
        <v>0.24752858602168254</v>
      </c>
      <c r="CV79" s="27">
        <f>IFERROR(INDEX(Sales!$D$5:$ABF$18,MATCH(UsagePerHour!$B79,Sales!$C$5:$C$18,0),MATCH(UsagePerHour!CV$4,Sales!$D$3:$ABF$3,0))/CV$2*INDEX(Usage!$D$5:$ABF$11,MATCH(UsagePerHour!$B$68,Usage!$C$5:$C$11,0),MATCH(UsagePerHour!CV$4,Usage!$D$3:$ABF$3,0)),"")</f>
        <v>0.33545181189432355</v>
      </c>
      <c r="CW79" s="27">
        <f>IFERROR(INDEX(Sales!$D$5:$ABF$18,MATCH(UsagePerHour!$B79,Sales!$C$5:$C$18,0),MATCH(UsagePerHour!CW$4,Sales!$D$3:$ABF$3,0))/CW$2*INDEX(Usage!$D$5:$ABF$11,MATCH(UsagePerHour!$B$68,Usage!$C$5:$C$11,0),MATCH(UsagePerHour!CW$4,Usage!$D$3:$ABF$3,0)),"")</f>
        <v>0.20417761424030281</v>
      </c>
      <c r="CX79" s="27">
        <f>IFERROR(INDEX(Sales!$D$5:$ABF$18,MATCH(UsagePerHour!$B79,Sales!$C$5:$C$18,0),MATCH(UsagePerHour!CX$4,Sales!$D$3:$ABF$3,0))/CX$2*INDEX(Usage!$D$5:$ABF$11,MATCH(UsagePerHour!$B$68,Usage!$C$5:$C$11,0),MATCH(UsagePerHour!CX$4,Usage!$D$3:$ABF$3,0)),"")</f>
        <v>0.99615417319582622</v>
      </c>
      <c r="CY79" s="27">
        <f>IFERROR(INDEX(Sales!$D$5:$ABF$18,MATCH(UsagePerHour!$B79,Sales!$C$5:$C$18,0),MATCH(UsagePerHour!CY$4,Sales!$D$3:$ABF$3,0))/CY$2*INDEX(Usage!$D$5:$ABF$11,MATCH(UsagePerHour!$B$68,Usage!$C$5:$C$11,0),MATCH(UsagePerHour!CY$4,Usage!$D$3:$ABF$3,0)),"")</f>
        <v>9.779640718562875E-2</v>
      </c>
      <c r="CZ79" s="27">
        <f>IFERROR(INDEX(Sales!$D$5:$ABF$18,MATCH(UsagePerHour!$B79,Sales!$C$5:$C$18,0),MATCH(UsagePerHour!CZ$4,Sales!$D$3:$ABF$3,0))/CZ$2*INDEX(Usage!$D$5:$ABF$11,MATCH(UsagePerHour!$B$68,Usage!$C$5:$C$11,0),MATCH(UsagePerHour!CZ$4,Usage!$D$3:$ABF$3,0)),"")</f>
        <v>0.51673773594060857</v>
      </c>
      <c r="DA79" s="27">
        <f>IFERROR(INDEX(Sales!$D$5:$ABF$18,MATCH(UsagePerHour!$B79,Sales!$C$5:$C$18,0),MATCH(UsagePerHour!DA$4,Sales!$D$3:$ABF$3,0))/DA$2*INDEX(Usage!$D$5:$ABF$11,MATCH(UsagePerHour!$B$68,Usage!$C$5:$C$11,0),MATCH(UsagePerHour!DA$4,Usage!$D$3:$ABF$3,0)),"")</f>
        <v>0.1805973652694611</v>
      </c>
      <c r="DB79" s="27">
        <f>IFERROR(INDEX(Sales!$D$5:$ABF$18,MATCH(UsagePerHour!$B79,Sales!$C$5:$C$18,0),MATCH(UsagePerHour!DB$4,Sales!$D$3:$ABF$3,0))/DB$2*INDEX(Usage!$D$5:$ABF$11,MATCH(UsagePerHour!$B$68,Usage!$C$5:$C$11,0),MATCH(UsagePerHour!DB$4,Usage!$D$3:$ABF$3,0)),"")</f>
        <v>0.10221158940264019</v>
      </c>
      <c r="DC79" s="27">
        <f>IFERROR(INDEX(Sales!$D$5:$ABF$18,MATCH(UsagePerHour!$B79,Sales!$C$5:$C$18,0),MATCH(UsagePerHour!DC$4,Sales!$D$3:$ABF$3,0))/DC$2*INDEX(Usage!$D$5:$ABF$11,MATCH(UsagePerHour!$B$68,Usage!$C$5:$C$11,0),MATCH(UsagePerHour!DC$4,Usage!$D$3:$ABF$3,0)),"")</f>
        <v>0.37440736731460128</v>
      </c>
      <c r="DD79" s="27">
        <f>IFERROR(INDEX(Sales!$D$5:$ABF$18,MATCH(UsagePerHour!$B79,Sales!$C$5:$C$18,0),MATCH(UsagePerHour!DD$4,Sales!$D$3:$ABF$3,0))/DD$2*INDEX(Usage!$D$5:$ABF$11,MATCH(UsagePerHour!$B$68,Usage!$C$5:$C$11,0),MATCH(UsagePerHour!DD$4,Usage!$D$3:$ABF$3,0)),"")</f>
        <v>0.35302661212483338</v>
      </c>
      <c r="DE79" s="27">
        <f>IFERROR(INDEX(Sales!$D$5:$ABF$18,MATCH(UsagePerHour!$B79,Sales!$C$5:$C$18,0),MATCH(UsagePerHour!DE$4,Sales!$D$3:$ABF$3,0))/DE$2*INDEX(Usage!$D$5:$ABF$11,MATCH(UsagePerHour!$B$68,Usage!$C$5:$C$11,0),MATCH(UsagePerHour!DE$4,Usage!$D$3:$ABF$3,0)),"")</f>
        <v>7.8146459156348602E-2</v>
      </c>
      <c r="DF79" s="27">
        <f>IFERROR(INDEX(Sales!$D$5:$ABF$18,MATCH(UsagePerHour!$B79,Sales!$C$5:$C$18,0),MATCH(UsagePerHour!DF$4,Sales!$D$3:$ABF$3,0))/DF$2*INDEX(Usage!$D$5:$ABF$11,MATCH(UsagePerHour!$B$68,Usage!$C$5:$C$11,0),MATCH(UsagePerHour!DF$4,Usage!$D$3:$ABF$3,0)),"")</f>
        <v>0.58534798051150683</v>
      </c>
      <c r="DG79" s="27">
        <f>IFERROR(INDEX(Sales!$D$5:$ABF$18,MATCH(UsagePerHour!$B79,Sales!$C$5:$C$18,0),MATCH(UsagePerHour!DG$4,Sales!$D$3:$ABF$3,0))/DG$2*INDEX(Usage!$D$5:$ABF$11,MATCH(UsagePerHour!$B$68,Usage!$C$5:$C$11,0),MATCH(UsagePerHour!DG$4,Usage!$D$3:$ABF$3,0)),"")</f>
        <v>0.1021654110193503</v>
      </c>
      <c r="DH79" s="27">
        <f>IFERROR(INDEX(Sales!$D$5:$ABF$18,MATCH(UsagePerHour!$B79,Sales!$C$5:$C$18,0),MATCH(UsagePerHour!DH$4,Sales!$D$3:$ABF$3,0))/DH$2*INDEX(Usage!$D$5:$ABF$11,MATCH(UsagePerHour!$B$68,Usage!$C$5:$C$11,0),MATCH(UsagePerHour!DH$4,Usage!$D$3:$ABF$3,0)),"")</f>
        <v>8.9685444626754721E-2</v>
      </c>
      <c r="DI79" s="27">
        <f>IFERROR(INDEX(Sales!$D$5:$ABF$18,MATCH(UsagePerHour!$B79,Sales!$C$5:$C$18,0),MATCH(UsagePerHour!DI$4,Sales!$D$3:$ABF$3,0))/DI$2*INDEX(Usage!$D$5:$ABF$11,MATCH(UsagePerHour!$B$68,Usage!$C$5:$C$11,0),MATCH(UsagePerHour!DI$4,Usage!$D$3:$ABF$3,0)),"")</f>
        <v>0.11155706031189054</v>
      </c>
      <c r="DJ79" s="27">
        <f>IFERROR(INDEX(Sales!$D$5:$ABF$18,MATCH(UsagePerHour!$B79,Sales!$C$5:$C$18,0),MATCH(UsagePerHour!DJ$4,Sales!$D$3:$ABF$3,0))/DJ$2*INDEX(Usage!$D$5:$ABF$11,MATCH(UsagePerHour!$B$68,Usage!$C$5:$C$11,0),MATCH(UsagePerHour!DJ$4,Usage!$D$3:$ABF$3,0)),"")</f>
        <v>0.86958948694993166</v>
      </c>
      <c r="DK79" s="27">
        <f>IFERROR(INDEX(Sales!$D$5:$ABF$18,MATCH(UsagePerHour!$B79,Sales!$C$5:$C$18,0),MATCH(UsagePerHour!DK$4,Sales!$D$3:$ABF$3,0))/DK$2*INDEX(Usage!$D$5:$ABF$11,MATCH(UsagePerHour!$B$68,Usage!$C$5:$C$11,0),MATCH(UsagePerHour!DK$4,Usage!$D$3:$ABF$3,0)),"")</f>
        <v>0.35114900018025968</v>
      </c>
      <c r="DL79" s="27">
        <f>IFERROR(INDEX(Sales!$D$5:$ABF$18,MATCH(UsagePerHour!$B79,Sales!$C$5:$C$18,0),MATCH(UsagePerHour!DL$4,Sales!$D$3:$ABF$3,0))/DL$2*INDEX(Usage!$D$5:$ABF$11,MATCH(UsagePerHour!$B$68,Usage!$C$5:$C$11,0),MATCH(UsagePerHour!DL$4,Usage!$D$3:$ABF$3,0)),"")</f>
        <v>0.3295434193777026</v>
      </c>
      <c r="DM79" s="27">
        <f>IFERROR(INDEX(Sales!$D$5:$ABF$18,MATCH(UsagePerHour!$B79,Sales!$C$5:$C$18,0),MATCH(UsagePerHour!DM$4,Sales!$D$3:$ABF$3,0))/DM$2*INDEX(Usage!$D$5:$ABF$11,MATCH(UsagePerHour!$B$68,Usage!$C$5:$C$11,0),MATCH(UsagePerHour!DM$4,Usage!$D$3:$ABF$3,0)),"")</f>
        <v>0.25691628614916284</v>
      </c>
      <c r="DN79" s="27">
        <f>IFERROR(INDEX(Sales!$D$5:$ABF$18,MATCH(UsagePerHour!$B79,Sales!$C$5:$C$18,0),MATCH(UsagePerHour!DN$4,Sales!$D$3:$ABF$3,0))/DN$2*INDEX(Usage!$D$5:$ABF$11,MATCH(UsagePerHour!$B$68,Usage!$C$5:$C$11,0),MATCH(UsagePerHour!DN$4,Usage!$D$3:$ABF$3,0)),"")</f>
        <v>0.14648011086508836</v>
      </c>
      <c r="DO79" s="27">
        <f>IFERROR(INDEX(Sales!$D$5:$ABF$18,MATCH(UsagePerHour!$B79,Sales!$C$5:$C$18,0),MATCH(UsagePerHour!DO$4,Sales!$D$3:$ABF$3,0))/DO$2*INDEX(Usage!$D$5:$ABF$11,MATCH(UsagePerHour!$B$68,Usage!$C$5:$C$11,0),MATCH(UsagePerHour!DO$4,Usage!$D$3:$ABF$3,0)),"")</f>
        <v>0.23705307222524874</v>
      </c>
      <c r="DP79" s="27">
        <f>IFERROR(INDEX(Sales!$D$5:$ABF$18,MATCH(UsagePerHour!$B79,Sales!$C$5:$C$18,0),MATCH(UsagePerHour!DP$4,Sales!$D$3:$ABF$3,0))/DP$2*INDEX(Usage!$D$5:$ABF$11,MATCH(UsagePerHour!$B$68,Usage!$C$5:$C$11,0),MATCH(UsagePerHour!DP$4,Usage!$D$3:$ABF$3,0)),"")</f>
        <v>0.20979389247651584</v>
      </c>
      <c r="DQ79" s="27">
        <f>IFERROR(INDEX(Sales!$D$5:$ABF$18,MATCH(UsagePerHour!$B79,Sales!$C$5:$C$18,0),MATCH(UsagePerHour!DQ$4,Sales!$D$3:$ABF$3,0))/DQ$2*INDEX(Usage!$D$5:$ABF$11,MATCH(UsagePerHour!$B$68,Usage!$C$5:$C$11,0),MATCH(UsagePerHour!DQ$4,Usage!$D$3:$ABF$3,0)),"")</f>
        <v>0.25768805207947615</v>
      </c>
      <c r="DR79" s="27">
        <f>IFERROR(INDEX(Sales!$D$5:$ABF$18,MATCH(UsagePerHour!$B79,Sales!$C$5:$C$18,0),MATCH(UsagePerHour!DR$4,Sales!$D$3:$ABF$3,0))/DR$2*INDEX(Usage!$D$5:$ABF$11,MATCH(UsagePerHour!$B$68,Usage!$C$5:$C$11,0),MATCH(UsagePerHour!DR$4,Usage!$D$3:$ABF$3,0)),"")</f>
        <v>0.10105443770420984</v>
      </c>
      <c r="DS79" s="27">
        <f>IFERROR(INDEX(Sales!$D$5:$ABF$18,MATCH(UsagePerHour!$B79,Sales!$C$5:$C$18,0),MATCH(UsagePerHour!DS$4,Sales!$D$3:$ABF$3,0))/DS$2*INDEX(Usage!$D$5:$ABF$11,MATCH(UsagePerHour!$B$68,Usage!$C$5:$C$11,0),MATCH(UsagePerHour!DS$4,Usage!$D$3:$ABF$3,0)),"")</f>
        <v>0.36524726398272506</v>
      </c>
      <c r="DT79" s="27">
        <f>IFERROR(INDEX(Sales!$D$5:$ABF$18,MATCH(UsagePerHour!$B79,Sales!$C$5:$C$18,0),MATCH(UsagePerHour!DT$4,Sales!$D$3:$ABF$3,0))/DT$2*INDEX(Usage!$D$5:$ABF$11,MATCH(UsagePerHour!$B$68,Usage!$C$5:$C$11,0),MATCH(UsagePerHour!DT$4,Usage!$D$3:$ABF$3,0)),"")</f>
        <v>0.19755402750491155</v>
      </c>
      <c r="DU79" s="27">
        <f>IFERROR(INDEX(Sales!$D$5:$ABF$18,MATCH(UsagePerHour!$B79,Sales!$C$5:$C$18,0),MATCH(UsagePerHour!DU$4,Sales!$D$3:$ABF$3,0))/DU$2*INDEX(Usage!$D$5:$ABF$11,MATCH(UsagePerHour!$B$68,Usage!$C$5:$C$11,0),MATCH(UsagePerHour!DU$4,Usage!$D$3:$ABF$3,0)),"")</f>
        <v>0.1738189476742075</v>
      </c>
      <c r="DV79" s="27">
        <f>IFERROR(INDEX(Sales!$D$5:$ABF$18,MATCH(UsagePerHour!$B79,Sales!$C$5:$C$18,0),MATCH(UsagePerHour!DV$4,Sales!$D$3:$ABF$3,0))/DV$2*INDEX(Usage!$D$5:$ABF$11,MATCH(UsagePerHour!$B$68,Usage!$C$5:$C$11,0),MATCH(UsagePerHour!DV$4,Usage!$D$3:$ABF$3,0)),"")</f>
        <v>0.22812740740740739</v>
      </c>
      <c r="DW79" s="27">
        <f>IFERROR(INDEX(Sales!$D$5:$ABF$18,MATCH(UsagePerHour!$B79,Sales!$C$5:$C$18,0),MATCH(UsagePerHour!DW$4,Sales!$D$3:$ABF$3,0))/DW$2*INDEX(Usage!$D$5:$ABF$11,MATCH(UsagePerHour!$B$68,Usage!$C$5:$C$11,0),MATCH(UsagePerHour!DW$4,Usage!$D$3:$ABF$3,0)),"")</f>
        <v>9.4561173585862857E-2</v>
      </c>
      <c r="DX79" s="27">
        <f>IFERROR(INDEX(Sales!$D$5:$ABF$18,MATCH(UsagePerHour!$B79,Sales!$C$5:$C$18,0),MATCH(UsagePerHour!DX$4,Sales!$D$3:$ABF$3,0))/DX$2*INDEX(Usage!$D$5:$ABF$11,MATCH(UsagePerHour!$B$68,Usage!$C$5:$C$11,0),MATCH(UsagePerHour!DX$4,Usage!$D$3:$ABF$3,0)),"")</f>
        <v>0.30349960648740515</v>
      </c>
      <c r="DY79" s="27">
        <f>IFERROR(INDEX(Sales!$D$5:$ABF$18,MATCH(UsagePerHour!$B79,Sales!$C$5:$C$18,0),MATCH(UsagePerHour!DY$4,Sales!$D$3:$ABF$3,0))/DY$2*INDEX(Usage!$D$5:$ABF$11,MATCH(UsagePerHour!$B$68,Usage!$C$5:$C$11,0),MATCH(UsagePerHour!DY$4,Usage!$D$3:$ABF$3,0)),"")</f>
        <v>0.21314393312111679</v>
      </c>
      <c r="DZ79" s="27">
        <f>IFERROR(INDEX(Sales!$D$5:$ABF$18,MATCH(UsagePerHour!$B79,Sales!$C$5:$C$18,0),MATCH(UsagePerHour!DZ$4,Sales!$D$3:$ABF$3,0))/DZ$2*INDEX(Usage!$D$5:$ABF$11,MATCH(UsagePerHour!$B$68,Usage!$C$5:$C$11,0),MATCH(UsagePerHour!DZ$4,Usage!$D$3:$ABF$3,0)),"")</f>
        <v>0.4095592325239214</v>
      </c>
      <c r="EA79" s="27">
        <f>IFERROR(INDEX(Sales!$D$5:$ABF$18,MATCH(UsagePerHour!$B79,Sales!$C$5:$C$18,0),MATCH(UsagePerHour!EA$4,Sales!$D$3:$ABF$3,0))/EA$2*INDEX(Usage!$D$5:$ABF$11,MATCH(UsagePerHour!$B$68,Usage!$C$5:$C$11,0),MATCH(UsagePerHour!EA$4,Usage!$D$3:$ABF$3,0)),"")</f>
        <v>0.4104657043234467</v>
      </c>
      <c r="EB79" s="27">
        <f>IFERROR(INDEX(Sales!$D$5:$ABF$18,MATCH(UsagePerHour!$B79,Sales!$C$5:$C$18,0),MATCH(UsagePerHour!EB$4,Sales!$D$3:$ABF$3,0))/EB$2*INDEX(Usage!$D$5:$ABF$11,MATCH(UsagePerHour!$B$68,Usage!$C$5:$C$11,0),MATCH(UsagePerHour!EB$4,Usage!$D$3:$ABF$3,0)),"")</f>
        <v>0.25212344803121672</v>
      </c>
      <c r="EC79" s="27">
        <f>IFERROR(INDEX(Sales!$D$5:$ABF$18,MATCH(UsagePerHour!$B79,Sales!$C$5:$C$18,0),MATCH(UsagePerHour!EC$4,Sales!$D$3:$ABF$3,0))/EC$2*INDEX(Usage!$D$5:$ABF$11,MATCH(UsagePerHour!$B$68,Usage!$C$5:$C$11,0),MATCH(UsagePerHour!EC$4,Usage!$D$3:$ABF$3,0)),"")</f>
        <v>0.25450075775035441</v>
      </c>
      <c r="ED79" s="27">
        <f>IFERROR(INDEX(Sales!$D$5:$ABF$18,MATCH(UsagePerHour!$B79,Sales!$C$5:$C$18,0),MATCH(UsagePerHour!ED$4,Sales!$D$3:$ABF$3,0))/ED$2*INDEX(Usage!$D$5:$ABF$11,MATCH(UsagePerHour!$B$68,Usage!$C$5:$C$11,0),MATCH(UsagePerHour!ED$4,Usage!$D$3:$ABF$3,0)),"")</f>
        <v>0.43244186553815273</v>
      </c>
      <c r="EE79" s="27">
        <f>IFERROR(INDEX(Sales!$D$5:$ABF$18,MATCH(UsagePerHour!$B79,Sales!$C$5:$C$18,0),MATCH(UsagePerHour!EE$4,Sales!$D$3:$ABF$3,0))/EE$2*INDEX(Usage!$D$5:$ABF$11,MATCH(UsagePerHour!$B$68,Usage!$C$5:$C$11,0),MATCH(UsagePerHour!EE$4,Usage!$D$3:$ABF$3,0)),"")</f>
        <v>0.28609856147711399</v>
      </c>
      <c r="EF79" s="27">
        <f>IFERROR(INDEX(Sales!$D$5:$ABF$18,MATCH(UsagePerHour!$B79,Sales!$C$5:$C$18,0),MATCH(UsagePerHour!EF$4,Sales!$D$3:$ABF$3,0))/EF$2*INDEX(Usage!$D$5:$ABF$11,MATCH(UsagePerHour!$B$68,Usage!$C$5:$C$11,0),MATCH(UsagePerHour!EF$4,Usage!$D$3:$ABF$3,0)),"")</f>
        <v>0.2496982425646968</v>
      </c>
      <c r="EG79" s="27">
        <f>IFERROR(INDEX(Sales!$D$5:$ABF$18,MATCH(UsagePerHour!$B79,Sales!$C$5:$C$18,0),MATCH(UsagePerHour!EG$4,Sales!$D$3:$ABF$3,0))/EG$2*INDEX(Usage!$D$5:$ABF$11,MATCH(UsagePerHour!$B$68,Usage!$C$5:$C$11,0),MATCH(UsagePerHour!EG$4,Usage!$D$3:$ABF$3,0)),"")</f>
        <v>0.34956791011413274</v>
      </c>
      <c r="EH79" s="27">
        <f>IFERROR(INDEX(Sales!$D$5:$ABF$18,MATCH(UsagePerHour!$B79,Sales!$C$5:$C$18,0),MATCH(UsagePerHour!EH$4,Sales!$D$3:$ABF$3,0))/EH$2*INDEX(Usage!$D$5:$ABF$11,MATCH(UsagePerHour!$B$68,Usage!$C$5:$C$11,0),MATCH(UsagePerHour!EH$4,Usage!$D$3:$ABF$3,0)),"")</f>
        <v>0.43546246030933117</v>
      </c>
      <c r="EI79" s="27">
        <f>IFERROR(INDEX(Sales!$D$5:$ABF$18,MATCH(UsagePerHour!$B79,Sales!$C$5:$C$18,0),MATCH(UsagePerHour!EI$4,Sales!$D$3:$ABF$3,0))/EI$2*INDEX(Usage!$D$5:$ABF$11,MATCH(UsagePerHour!$B$68,Usage!$C$5:$C$11,0),MATCH(UsagePerHour!EI$4,Usage!$D$3:$ABF$3,0)),"")</f>
        <v>0.27846198454287613</v>
      </c>
      <c r="EJ79" s="27">
        <f>IFERROR(INDEX(Sales!$D$5:$ABF$18,MATCH(UsagePerHour!$B79,Sales!$C$5:$C$18,0),MATCH(UsagePerHour!EJ$4,Sales!$D$3:$ABF$3,0))/EJ$2*INDEX(Usage!$D$5:$ABF$11,MATCH(UsagePerHour!$B$68,Usage!$C$5:$C$11,0),MATCH(UsagePerHour!EJ$4,Usage!$D$3:$ABF$3,0)),"")</f>
        <v>0.25903202879611159</v>
      </c>
      <c r="EK79" s="27">
        <f>IFERROR(INDEX(Sales!$D$5:$ABF$18,MATCH(UsagePerHour!$B79,Sales!$C$5:$C$18,0),MATCH(UsagePerHour!EK$4,Sales!$D$3:$ABF$3,0))/EK$2*INDEX(Usage!$D$5:$ABF$11,MATCH(UsagePerHour!$B$68,Usage!$C$5:$C$11,0),MATCH(UsagePerHour!EK$4,Usage!$D$3:$ABF$3,0)),"")</f>
        <v>0.18858018550625774</v>
      </c>
      <c r="EL79" s="27">
        <f>IFERROR(INDEX(Sales!$D$5:$ABF$18,MATCH(UsagePerHour!$B79,Sales!$C$5:$C$18,0),MATCH(UsagePerHour!EL$4,Sales!$D$3:$ABF$3,0))/EL$2*INDEX(Usage!$D$5:$ABF$11,MATCH(UsagePerHour!$B$68,Usage!$C$5:$C$11,0),MATCH(UsagePerHour!EL$4,Usage!$D$3:$ABF$3,0)),"")</f>
        <v>0.16223345612950066</v>
      </c>
      <c r="EM79" s="27">
        <f>IFERROR(INDEX(Sales!$D$5:$ABF$18,MATCH(UsagePerHour!$B79,Sales!$C$5:$C$18,0),MATCH(UsagePerHour!EM$4,Sales!$D$3:$ABF$3,0))/EM$2*INDEX(Usage!$D$5:$ABF$11,MATCH(UsagePerHour!$B$68,Usage!$C$5:$C$11,0),MATCH(UsagePerHour!EM$4,Usage!$D$3:$ABF$3,0)),"")</f>
        <v>0.38883313162322519</v>
      </c>
      <c r="EN79" s="27">
        <f>IFERROR(INDEX(Sales!$D$5:$ABF$18,MATCH(UsagePerHour!$B79,Sales!$C$5:$C$18,0),MATCH(UsagePerHour!EN$4,Sales!$D$3:$ABF$3,0))/EN$2*INDEX(Usage!$D$5:$ABF$11,MATCH(UsagePerHour!$B$68,Usage!$C$5:$C$11,0),MATCH(UsagePerHour!EN$4,Usage!$D$3:$ABF$3,0)),"")</f>
        <v>0.48016964251132888</v>
      </c>
      <c r="EO79" s="27">
        <f>IFERROR(INDEX(Sales!$D$5:$ABF$18,MATCH(UsagePerHour!$B79,Sales!$C$5:$C$18,0),MATCH(UsagePerHour!EO$4,Sales!$D$3:$ABF$3,0))/EO$2*INDEX(Usage!$D$5:$ABF$11,MATCH(UsagePerHour!$B$68,Usage!$C$5:$C$11,0),MATCH(UsagePerHour!EO$4,Usage!$D$3:$ABF$3,0)),"")</f>
        <v>0.40405346363385081</v>
      </c>
      <c r="EP79" s="27">
        <f>IFERROR(INDEX(Sales!$D$5:$ABF$18,MATCH(UsagePerHour!$B79,Sales!$C$5:$C$18,0),MATCH(UsagePerHour!EP$4,Sales!$D$3:$ABF$3,0))/EP$2*INDEX(Usage!$D$5:$ABF$11,MATCH(UsagePerHour!$B$68,Usage!$C$5:$C$11,0),MATCH(UsagePerHour!EP$4,Usage!$D$3:$ABF$3,0)),"")</f>
        <v>0.17909775588815852</v>
      </c>
      <c r="EQ79" s="27">
        <f>IFERROR(INDEX(Sales!$D$5:$ABF$18,MATCH(UsagePerHour!$B79,Sales!$C$5:$C$18,0),MATCH(UsagePerHour!EQ$4,Sales!$D$3:$ABF$3,0))/EQ$2*INDEX(Usage!$D$5:$ABF$11,MATCH(UsagePerHour!$B$68,Usage!$C$5:$C$11,0),MATCH(UsagePerHour!EQ$4,Usage!$D$3:$ABF$3,0)),"")</f>
        <v>0.62244897959183676</v>
      </c>
      <c r="ER79" s="27">
        <f>IFERROR(INDEX(Sales!$D$5:$ABF$18,MATCH(UsagePerHour!$B79,Sales!$C$5:$C$18,0),MATCH(UsagePerHour!ER$4,Sales!$D$3:$ABF$3,0))/ER$2*INDEX(Usage!$D$5:$ABF$11,MATCH(UsagePerHour!$B$68,Usage!$C$5:$C$11,0),MATCH(UsagePerHour!ER$4,Usage!$D$3:$ABF$3,0)),"")</f>
        <v>0.18530454042081951</v>
      </c>
      <c r="ES79" s="27">
        <f>IFERROR(INDEX(Sales!$D$5:$ABF$18,MATCH(UsagePerHour!$B79,Sales!$C$5:$C$18,0),MATCH(UsagePerHour!ES$4,Sales!$D$3:$ABF$3,0))/ES$2*INDEX(Usage!$D$5:$ABF$11,MATCH(UsagePerHour!$B$68,Usage!$C$5:$C$11,0),MATCH(UsagePerHour!ES$4,Usage!$D$3:$ABF$3,0)),"")</f>
        <v>0.45986286827780204</v>
      </c>
      <c r="ET79" s="27">
        <f>IFERROR(INDEX(Sales!$D$5:$ABF$18,MATCH(UsagePerHour!$B79,Sales!$C$5:$C$18,0),MATCH(UsagePerHour!ET$4,Sales!$D$3:$ABF$3,0))/ET$2*INDEX(Usage!$D$5:$ABF$11,MATCH(UsagePerHour!$B$68,Usage!$C$5:$C$11,0),MATCH(UsagePerHour!ET$4,Usage!$D$3:$ABF$3,0)),"")</f>
        <v>0.29718429074775227</v>
      </c>
      <c r="EU79" s="27">
        <f>IFERROR(INDEX(Sales!$D$5:$ABF$18,MATCH(UsagePerHour!$B79,Sales!$C$5:$C$18,0),MATCH(UsagePerHour!EU$4,Sales!$D$3:$ABF$3,0))/EU$2*INDEX(Usage!$D$5:$ABF$11,MATCH(UsagePerHour!$B$68,Usage!$C$5:$C$11,0),MATCH(UsagePerHour!EU$4,Usage!$D$3:$ABF$3,0)),"")</f>
        <v>0.65423355500961677</v>
      </c>
      <c r="EV79" s="27">
        <f>IFERROR(INDEX(Sales!$D$5:$ABF$18,MATCH(UsagePerHour!$B79,Sales!$C$5:$C$18,0),MATCH(UsagePerHour!EV$4,Sales!$D$3:$ABF$3,0))/EV$2*INDEX(Usage!$D$5:$ABF$11,MATCH(UsagePerHour!$B$68,Usage!$C$5:$C$11,0),MATCH(UsagePerHour!EV$4,Usage!$D$3:$ABF$3,0)),"")</f>
        <v>0.28885321117938312</v>
      </c>
      <c r="EW79" s="27">
        <f>IFERROR(INDEX(Sales!$D$5:$ABF$18,MATCH(UsagePerHour!$B79,Sales!$C$5:$C$18,0),MATCH(UsagePerHour!EW$4,Sales!$D$3:$ABF$3,0))/EW$2*INDEX(Usage!$D$5:$ABF$11,MATCH(UsagePerHour!$B$68,Usage!$C$5:$C$11,0),MATCH(UsagePerHour!EW$4,Usage!$D$3:$ABF$3,0)),"")</f>
        <v>0.22011724908981453</v>
      </c>
      <c r="EX79" s="27">
        <f>IFERROR(INDEX(Sales!$D$5:$ABF$18,MATCH(UsagePerHour!$B79,Sales!$C$5:$C$18,0),MATCH(UsagePerHour!EX$4,Sales!$D$3:$ABF$3,0))/EX$2*INDEX(Usage!$D$5:$ABF$11,MATCH(UsagePerHour!$B$68,Usage!$C$5:$C$11,0),MATCH(UsagePerHour!EX$4,Usage!$D$3:$ABF$3,0)),"")</f>
        <v>0.41404627185576748</v>
      </c>
      <c r="EY79" s="27">
        <f>IFERROR(INDEX(Sales!$D$5:$ABF$18,MATCH(UsagePerHour!$B79,Sales!$C$5:$C$18,0),MATCH(UsagePerHour!EY$4,Sales!$D$3:$ABF$3,0))/EY$2*INDEX(Usage!$D$5:$ABF$11,MATCH(UsagePerHour!$B$68,Usage!$C$5:$C$11,0),MATCH(UsagePerHour!EY$4,Usage!$D$3:$ABF$3,0)),"")</f>
        <v>0.20889455603726315</v>
      </c>
      <c r="EZ79" s="27">
        <f>IFERROR(INDEX(Sales!$D$5:$ABF$18,MATCH(UsagePerHour!$B79,Sales!$C$5:$C$18,0),MATCH(UsagePerHour!EZ$4,Sales!$D$3:$ABF$3,0))/EZ$2*INDEX(Usage!$D$5:$ABF$11,MATCH(UsagePerHour!$B$68,Usage!$C$5:$C$11,0),MATCH(UsagePerHour!EZ$4,Usage!$D$3:$ABF$3,0)),"")</f>
        <v>0.36173363113910711</v>
      </c>
      <c r="FA79" s="27">
        <f>IFERROR(INDEX(Sales!$D$5:$ABF$18,MATCH(UsagePerHour!$B79,Sales!$C$5:$C$18,0),MATCH(UsagePerHour!FA$4,Sales!$D$3:$ABF$3,0))/FA$2*INDEX(Usage!$D$5:$ABF$11,MATCH(UsagePerHour!$B$68,Usage!$C$5:$C$11,0),MATCH(UsagePerHour!FA$4,Usage!$D$3:$ABF$3,0)),"")</f>
        <v>0.13531868050008897</v>
      </c>
      <c r="FB79" s="27">
        <f>IFERROR(INDEX(Sales!$D$5:$ABF$18,MATCH(UsagePerHour!$B79,Sales!$C$5:$C$18,0),MATCH(UsagePerHour!FB$4,Sales!$D$3:$ABF$3,0))/FB$2*INDEX(Usage!$D$5:$ABF$11,MATCH(UsagePerHour!$B$68,Usage!$C$5:$C$11,0),MATCH(UsagePerHour!FB$4,Usage!$D$3:$ABF$3,0)),"")</f>
        <v>0.39398938289568342</v>
      </c>
      <c r="FC79" s="27">
        <f>IFERROR(INDEX(Sales!$D$5:$ABF$18,MATCH(UsagePerHour!$B79,Sales!$C$5:$C$18,0),MATCH(UsagePerHour!FC$4,Sales!$D$3:$ABF$3,0))/FC$2*INDEX(Usage!$D$5:$ABF$11,MATCH(UsagePerHour!$B$68,Usage!$C$5:$C$11,0),MATCH(UsagePerHour!FC$4,Usage!$D$3:$ABF$3,0)),"")</f>
        <v>0.40963829287250769</v>
      </c>
      <c r="FD79" s="27">
        <f>IFERROR(INDEX(Sales!$D$5:$ABF$18,MATCH(UsagePerHour!$B79,Sales!$C$5:$C$18,0),MATCH(UsagePerHour!FD$4,Sales!$D$3:$ABF$3,0))/FD$2*INDEX(Usage!$D$5:$ABF$11,MATCH(UsagePerHour!$B$68,Usage!$C$5:$C$11,0),MATCH(UsagePerHour!FD$4,Usage!$D$3:$ABF$3,0)),"")</f>
        <v>0.12736742627633757</v>
      </c>
      <c r="FE79" s="27">
        <f>IFERROR(INDEX(Sales!$D$5:$ABF$18,MATCH(UsagePerHour!$B79,Sales!$C$5:$C$18,0),MATCH(UsagePerHour!FE$4,Sales!$D$3:$ABF$3,0))/FE$2*INDEX(Usage!$D$5:$ABF$11,MATCH(UsagePerHour!$B$68,Usage!$C$5:$C$11,0),MATCH(UsagePerHour!FE$4,Usage!$D$3:$ABF$3,0)),"")</f>
        <v>0.35082803931150564</v>
      </c>
      <c r="FF79" s="27">
        <f>IFERROR(INDEX(Sales!$D$5:$ABF$18,MATCH(UsagePerHour!$B79,Sales!$C$5:$C$18,0),MATCH(UsagePerHour!FF$4,Sales!$D$3:$ABF$3,0))/FF$2*INDEX(Usage!$D$5:$ABF$11,MATCH(UsagePerHour!$B$68,Usage!$C$5:$C$11,0),MATCH(UsagePerHour!FF$4,Usage!$D$3:$ABF$3,0)),"")</f>
        <v>0.30416406344195629</v>
      </c>
      <c r="FG79" s="27">
        <f>IFERROR(INDEX(Sales!$D$5:$ABF$18,MATCH(UsagePerHour!$B79,Sales!$C$5:$C$18,0),MATCH(UsagePerHour!FG$4,Sales!$D$3:$ABF$3,0))/FG$2*INDEX(Usage!$D$5:$ABF$11,MATCH(UsagePerHour!$B$68,Usage!$C$5:$C$11,0),MATCH(UsagePerHour!FG$4,Usage!$D$3:$ABF$3,0)),"")</f>
        <v>0.23528479477310216</v>
      </c>
      <c r="FH79" s="27">
        <f>IFERROR(INDEX(Sales!$D$5:$ABF$18,MATCH(UsagePerHour!$B79,Sales!$C$5:$C$18,0),MATCH(UsagePerHour!FH$4,Sales!$D$3:$ABF$3,0))/FH$2*INDEX(Usage!$D$5:$ABF$11,MATCH(UsagePerHour!$B$68,Usage!$C$5:$C$11,0),MATCH(UsagePerHour!FH$4,Usage!$D$3:$ABF$3,0)),"")</f>
        <v>0.20020219659023022</v>
      </c>
      <c r="FI79" s="27">
        <f>IFERROR(INDEX(Sales!$D$5:$ABF$18,MATCH(UsagePerHour!$B79,Sales!$C$5:$C$18,0),MATCH(UsagePerHour!FI$4,Sales!$D$3:$ABF$3,0))/FI$2*INDEX(Usage!$D$5:$ABF$11,MATCH(UsagePerHour!$B$68,Usage!$C$5:$C$11,0),MATCH(UsagePerHour!FI$4,Usage!$D$3:$ABF$3,0)),"")</f>
        <v>0.69039563549291183</v>
      </c>
      <c r="FJ79" s="27">
        <f>IFERROR(INDEX(Sales!$D$5:$ABF$18,MATCH(UsagePerHour!$B79,Sales!$C$5:$C$18,0),MATCH(UsagePerHour!FJ$4,Sales!$D$3:$ABF$3,0))/FJ$2*INDEX(Usage!$D$5:$ABF$11,MATCH(UsagePerHour!$B$68,Usage!$C$5:$C$11,0),MATCH(UsagePerHour!FJ$4,Usage!$D$3:$ABF$3,0)),"")</f>
        <v>0.38257652725816665</v>
      </c>
      <c r="FK79" s="27">
        <f>IFERROR(INDEX(Sales!$D$5:$ABF$18,MATCH(UsagePerHour!$B79,Sales!$C$5:$C$18,0),MATCH(UsagePerHour!FK$4,Sales!$D$3:$ABF$3,0))/FK$2*INDEX(Usage!$D$5:$ABF$11,MATCH(UsagePerHour!$B$68,Usage!$C$5:$C$11,0),MATCH(UsagePerHour!FK$4,Usage!$D$3:$ABF$3,0)),"")</f>
        <v>0.1894762144090204</v>
      </c>
      <c r="FL79" s="27">
        <f>IFERROR(INDEX(Sales!$D$5:$ABF$18,MATCH(UsagePerHour!$B79,Sales!$C$5:$C$18,0),MATCH(UsagePerHour!FL$4,Sales!$D$3:$ABF$3,0))/FL$2*INDEX(Usage!$D$5:$ABF$11,MATCH(UsagePerHour!$B$68,Usage!$C$5:$C$11,0),MATCH(UsagePerHour!FL$4,Usage!$D$3:$ABF$3,0)),"")</f>
        <v>0.39935977634741027</v>
      </c>
      <c r="FM79" s="27">
        <f>IFERROR(INDEX(Sales!$D$5:$ABF$18,MATCH(UsagePerHour!$B79,Sales!$C$5:$C$18,0),MATCH(UsagePerHour!FM$4,Sales!$D$3:$ABF$3,0))/FM$2*INDEX(Usage!$D$5:$ABF$11,MATCH(UsagePerHour!$B$68,Usage!$C$5:$C$11,0),MATCH(UsagePerHour!FM$4,Usage!$D$3:$ABF$3,0)),"")</f>
        <v>6.6149063405519806E-2</v>
      </c>
      <c r="FN79" s="27">
        <f>IFERROR(INDEX(Sales!$D$5:$ABF$18,MATCH(UsagePerHour!$B79,Sales!$C$5:$C$18,0),MATCH(UsagePerHour!FN$4,Sales!$D$3:$ABF$3,0))/FN$2*INDEX(Usage!$D$5:$ABF$11,MATCH(UsagePerHour!$B$68,Usage!$C$5:$C$11,0),MATCH(UsagePerHour!FN$4,Usage!$D$3:$ABF$3,0)),"")</f>
        <v>0.55698796226440284</v>
      </c>
      <c r="FO79" s="27">
        <f>IFERROR(INDEX(Sales!$D$5:$ABF$18,MATCH(UsagePerHour!$B79,Sales!$C$5:$C$18,0),MATCH(UsagePerHour!FO$4,Sales!$D$3:$ABF$3,0))/FO$2*INDEX(Usage!$D$5:$ABF$11,MATCH(UsagePerHour!$B$68,Usage!$C$5:$C$11,0),MATCH(UsagePerHour!FO$4,Usage!$D$3:$ABF$3,0)),"")</f>
        <v>0.35356878698224847</v>
      </c>
      <c r="FP79" s="27">
        <f>IFERROR(INDEX(Sales!$D$5:$ABF$18,MATCH(UsagePerHour!$B79,Sales!$C$5:$C$18,0),MATCH(UsagePerHour!FP$4,Sales!$D$3:$ABF$3,0))/FP$2*INDEX(Usage!$D$5:$ABF$11,MATCH(UsagePerHour!$B$68,Usage!$C$5:$C$11,0),MATCH(UsagePerHour!FP$4,Usage!$D$3:$ABF$3,0)),"")</f>
        <v>0.29723528917351494</v>
      </c>
      <c r="FQ79" s="27">
        <f>IFERROR(INDEX(Sales!$D$5:$ABF$18,MATCH(UsagePerHour!$B79,Sales!$C$5:$C$18,0),MATCH(UsagePerHour!FQ$4,Sales!$D$3:$ABF$3,0))/FQ$2*INDEX(Usage!$D$5:$ABF$11,MATCH(UsagePerHour!$B$68,Usage!$C$5:$C$11,0),MATCH(UsagePerHour!FQ$4,Usage!$D$3:$ABF$3,0)),"")</f>
        <v>0.53928258022707942</v>
      </c>
      <c r="FR79" s="27">
        <f>IFERROR(INDEX(Sales!$D$5:$ABF$18,MATCH(UsagePerHour!$B79,Sales!$C$5:$C$18,0),MATCH(UsagePerHour!FR$4,Sales!$D$3:$ABF$3,0))/FR$2*INDEX(Usage!$D$5:$ABF$11,MATCH(UsagePerHour!$B$68,Usage!$C$5:$C$11,0),MATCH(UsagePerHour!FR$4,Usage!$D$3:$ABF$3,0)),"")</f>
        <v>0.22769370625546809</v>
      </c>
      <c r="FS79" s="27">
        <f>IFERROR(INDEX(Sales!$D$5:$ABF$18,MATCH(UsagePerHour!$B79,Sales!$C$5:$C$18,0),MATCH(UsagePerHour!FS$4,Sales!$D$3:$ABF$3,0))/FS$2*INDEX(Usage!$D$5:$ABF$11,MATCH(UsagePerHour!$B$68,Usage!$C$5:$C$11,0),MATCH(UsagePerHour!FS$4,Usage!$D$3:$ABF$3,0)),"")</f>
        <v>0.38552975801177242</v>
      </c>
      <c r="FT79" s="27">
        <f>IFERROR(INDEX(Sales!$D$5:$ABF$18,MATCH(UsagePerHour!$B79,Sales!$C$5:$C$18,0),MATCH(UsagePerHour!FT$4,Sales!$D$3:$ABF$3,0))/FT$2*INDEX(Usage!$D$5:$ABF$11,MATCH(UsagePerHour!$B$68,Usage!$C$5:$C$11,0),MATCH(UsagePerHour!FT$4,Usage!$D$3:$ABF$3,0)),"")</f>
        <v>0.20125972775305173</v>
      </c>
      <c r="FU79" s="27">
        <f>IFERROR(INDEX(Sales!$D$5:$ABF$18,MATCH(UsagePerHour!$B79,Sales!$C$5:$C$18,0),MATCH(UsagePerHour!FU$4,Sales!$D$3:$ABF$3,0))/FU$2*INDEX(Usage!$D$5:$ABF$11,MATCH(UsagePerHour!$B$68,Usage!$C$5:$C$11,0),MATCH(UsagePerHour!FU$4,Usage!$D$3:$ABF$3,0)),"")</f>
        <v>0.26646592786233225</v>
      </c>
      <c r="FV79" s="27">
        <f>IFERROR(INDEX(Sales!$D$5:$ABF$18,MATCH(UsagePerHour!$B79,Sales!$C$5:$C$18,0),MATCH(UsagePerHour!FV$4,Sales!$D$3:$ABF$3,0))/FV$2*INDEX(Usage!$D$5:$ABF$11,MATCH(UsagePerHour!$B$68,Usage!$C$5:$C$11,0),MATCH(UsagePerHour!FV$4,Usage!$D$3:$ABF$3,0)),"")</f>
        <v>0.16349747997544226</v>
      </c>
      <c r="FW79" s="27">
        <f>IFERROR(INDEX(Sales!$D$5:$ABF$18,MATCH(UsagePerHour!$B79,Sales!$C$5:$C$18,0),MATCH(UsagePerHour!FW$4,Sales!$D$3:$ABF$3,0))/FW$2*INDEX(Usage!$D$5:$ABF$11,MATCH(UsagePerHour!$B$68,Usage!$C$5:$C$11,0),MATCH(UsagePerHour!FW$4,Usage!$D$3:$ABF$3,0)),"")</f>
        <v>0.50263201629637366</v>
      </c>
      <c r="FX79" s="27">
        <f>IFERROR(INDEX(Sales!$D$5:$ABF$18,MATCH(UsagePerHour!$B79,Sales!$C$5:$C$18,0),MATCH(UsagePerHour!FX$4,Sales!$D$3:$ABF$3,0))/FX$2*INDEX(Usage!$D$5:$ABF$11,MATCH(UsagePerHour!$B$68,Usage!$C$5:$C$11,0),MATCH(UsagePerHour!FX$4,Usage!$D$3:$ABF$3,0)),"")</f>
        <v>0.53966003921947958</v>
      </c>
      <c r="FY79" s="27">
        <f>IFERROR(INDEX(Sales!$D$5:$ABF$18,MATCH(UsagePerHour!$B79,Sales!$C$5:$C$18,0),MATCH(UsagePerHour!FY$4,Sales!$D$3:$ABF$3,0))/FY$2*INDEX(Usage!$D$5:$ABF$11,MATCH(UsagePerHour!$B$68,Usage!$C$5:$C$11,0),MATCH(UsagePerHour!FY$4,Usage!$D$3:$ABF$3,0)),"")</f>
        <v>0.22478302333811173</v>
      </c>
      <c r="FZ79" s="27">
        <f>IFERROR(INDEX(Sales!$D$5:$ABF$18,MATCH(UsagePerHour!$B79,Sales!$C$5:$C$18,0),MATCH(UsagePerHour!FZ$4,Sales!$D$3:$ABF$3,0))/FZ$2*INDEX(Usage!$D$5:$ABF$11,MATCH(UsagePerHour!$B$68,Usage!$C$5:$C$11,0),MATCH(UsagePerHour!FZ$4,Usage!$D$3:$ABF$3,0)),"")</f>
        <v>0.49517827224690836</v>
      </c>
      <c r="GA79" s="27">
        <f>IFERROR(INDEX(Sales!$D$5:$ABF$18,MATCH(UsagePerHour!$B79,Sales!$C$5:$C$18,0),MATCH(UsagePerHour!GA$4,Sales!$D$3:$ABF$3,0))/GA$2*INDEX(Usage!$D$5:$ABF$11,MATCH(UsagePerHour!$B$68,Usage!$C$5:$C$11,0),MATCH(UsagePerHour!GA$4,Usage!$D$3:$ABF$3,0)),"")</f>
        <v>0.30420921025213588</v>
      </c>
      <c r="GB79" s="27">
        <f>IFERROR(INDEX(Sales!$D$5:$ABF$18,MATCH(UsagePerHour!$B79,Sales!$C$5:$C$18,0),MATCH(UsagePerHour!GB$4,Sales!$D$3:$ABF$3,0))/GB$2*INDEX(Usage!$D$5:$ABF$11,MATCH(UsagePerHour!$B$68,Usage!$C$5:$C$11,0),MATCH(UsagePerHour!GB$4,Usage!$D$3:$ABF$3,0)),"")</f>
        <v>0.33241217627909236</v>
      </c>
      <c r="GC79" s="27">
        <f>IFERROR(INDEX(Sales!$D$5:$ABF$18,MATCH(UsagePerHour!$B79,Sales!$C$5:$C$18,0),MATCH(UsagePerHour!GC$4,Sales!$D$3:$ABF$3,0))/GC$2*INDEX(Usage!$D$5:$ABF$11,MATCH(UsagePerHour!$B$68,Usage!$C$5:$C$11,0),MATCH(UsagePerHour!GC$4,Usage!$D$3:$ABF$3,0)),"")</f>
        <v>0.51171345377688338</v>
      </c>
      <c r="GD79" s="27">
        <f>IFERROR(INDEX(Sales!$D$5:$ABF$18,MATCH(UsagePerHour!$B79,Sales!$C$5:$C$18,0),MATCH(UsagePerHour!GD$4,Sales!$D$3:$ABF$3,0))/GD$2*INDEX(Usage!$D$5:$ABF$11,MATCH(UsagePerHour!$B$68,Usage!$C$5:$C$11,0),MATCH(UsagePerHour!GD$4,Usage!$D$3:$ABF$3,0)),"")</f>
        <v>0.36114259759604311</v>
      </c>
      <c r="GE79" s="27">
        <f>IFERROR(INDEX(Sales!$D$5:$ABF$18,MATCH(UsagePerHour!$B79,Sales!$C$5:$C$18,0),MATCH(UsagePerHour!GE$4,Sales!$D$3:$ABF$3,0))/GE$2*INDEX(Usage!$D$5:$ABF$11,MATCH(UsagePerHour!$B$68,Usage!$C$5:$C$11,0),MATCH(UsagePerHour!GE$4,Usage!$D$3:$ABF$3,0)),"")</f>
        <v>0.87267858199242776</v>
      </c>
      <c r="GF79" s="27">
        <f>IFERROR(INDEX(Sales!$D$5:$ABF$18,MATCH(UsagePerHour!$B79,Sales!$C$5:$C$18,0),MATCH(UsagePerHour!GF$4,Sales!$D$3:$ABF$3,0))/GF$2*INDEX(Usage!$D$5:$ABF$11,MATCH(UsagePerHour!$B$68,Usage!$C$5:$C$11,0),MATCH(UsagePerHour!GF$4,Usage!$D$3:$ABF$3,0)),"")</f>
        <v>0.33371840244119283</v>
      </c>
      <c r="GG79" s="27">
        <f>IFERROR(INDEX(Sales!$D$5:$ABF$18,MATCH(UsagePerHour!$B79,Sales!$C$5:$C$18,0),MATCH(UsagePerHour!GG$4,Sales!$D$3:$ABF$3,0))/GG$2*INDEX(Usage!$D$5:$ABF$11,MATCH(UsagePerHour!$B$68,Usage!$C$5:$C$11,0),MATCH(UsagePerHour!GG$4,Usage!$D$3:$ABF$3,0)),"")</f>
        <v>0.6058257626470307</v>
      </c>
      <c r="GH79" s="27">
        <f>IFERROR(INDEX(Sales!$D$5:$ABF$18,MATCH(UsagePerHour!$B79,Sales!$C$5:$C$18,0),MATCH(UsagePerHour!GH$4,Sales!$D$3:$ABF$3,0))/GH$2*INDEX(Usage!$D$5:$ABF$11,MATCH(UsagePerHour!$B$68,Usage!$C$5:$C$11,0),MATCH(UsagePerHour!GH$4,Usage!$D$3:$ABF$3,0)),"")</f>
        <v>0.27763349644521629</v>
      </c>
      <c r="GI79" s="27">
        <f>IFERROR(INDEX(Sales!$D$5:$ABF$18,MATCH(UsagePerHour!$B79,Sales!$C$5:$C$18,0),MATCH(UsagePerHour!GI$4,Sales!$D$3:$ABF$3,0))/GI$2*INDEX(Usage!$D$5:$ABF$11,MATCH(UsagePerHour!$B$68,Usage!$C$5:$C$11,0),MATCH(UsagePerHour!GI$4,Usage!$D$3:$ABF$3,0)),"")</f>
        <v>0.28164854706381609</v>
      </c>
      <c r="GJ79" s="27">
        <f>IFERROR(INDEX(Sales!$D$5:$ABF$18,MATCH(UsagePerHour!$B79,Sales!$C$5:$C$18,0),MATCH(UsagePerHour!GJ$4,Sales!$D$3:$ABF$3,0))/GJ$2*INDEX(Usage!$D$5:$ABF$11,MATCH(UsagePerHour!$B$68,Usage!$C$5:$C$11,0),MATCH(UsagePerHour!GJ$4,Usage!$D$3:$ABF$3,0)),"")</f>
        <v>0.36427492710643711</v>
      </c>
      <c r="GK79" s="27">
        <f>IFERROR(INDEX(Sales!$D$5:$ABF$18,MATCH(UsagePerHour!$B79,Sales!$C$5:$C$18,0),MATCH(UsagePerHour!GK$4,Sales!$D$3:$ABF$3,0))/GK$2*INDEX(Usage!$D$5:$ABF$11,MATCH(UsagePerHour!$B$68,Usage!$C$5:$C$11,0),MATCH(UsagePerHour!GK$4,Usage!$D$3:$ABF$3,0)),"")</f>
        <v>0.38018423017115632</v>
      </c>
      <c r="GL79" s="27">
        <f>IFERROR(INDEX(Sales!$D$5:$ABF$18,MATCH(UsagePerHour!$B79,Sales!$C$5:$C$18,0),MATCH(UsagePerHour!GL$4,Sales!$D$3:$ABF$3,0))/GL$2*INDEX(Usage!$D$5:$ABF$11,MATCH(UsagePerHour!$B$68,Usage!$C$5:$C$11,0),MATCH(UsagePerHour!GL$4,Usage!$D$3:$ABF$3,0)),"")</f>
        <v>0.79616295081459931</v>
      </c>
      <c r="GM79" s="27">
        <f>IFERROR(INDEX(Sales!$D$5:$ABF$18,MATCH(UsagePerHour!$B79,Sales!$C$5:$C$18,0),MATCH(UsagePerHour!GM$4,Sales!$D$3:$ABF$3,0))/GM$2*INDEX(Usage!$D$5:$ABF$11,MATCH(UsagePerHour!$B$68,Usage!$C$5:$C$11,0),MATCH(UsagePerHour!GM$4,Usage!$D$3:$ABF$3,0)),"")</f>
        <v>0.40297428212991354</v>
      </c>
      <c r="GN79" s="27">
        <f>IFERROR(INDEX(Sales!$D$5:$ABF$18,MATCH(UsagePerHour!$B79,Sales!$C$5:$C$18,0),MATCH(UsagePerHour!GN$4,Sales!$D$3:$ABF$3,0))/GN$2*INDEX(Usage!$D$5:$ABF$11,MATCH(UsagePerHour!$B$68,Usage!$C$5:$C$11,0),MATCH(UsagePerHour!GN$4,Usage!$D$3:$ABF$3,0)),"")</f>
        <v>0.43086937004339365</v>
      </c>
      <c r="GO79" s="27">
        <f>IFERROR(INDEX(Sales!$D$5:$ABF$18,MATCH(UsagePerHour!$B79,Sales!$C$5:$C$18,0),MATCH(UsagePerHour!GO$4,Sales!$D$3:$ABF$3,0))/GO$2*INDEX(Usage!$D$5:$ABF$11,MATCH(UsagePerHour!$B$68,Usage!$C$5:$C$11,0),MATCH(UsagePerHour!GO$4,Usage!$D$3:$ABF$3,0)),"")</f>
        <v>0.39435454101026629</v>
      </c>
      <c r="GP79" s="27">
        <f>IFERROR(INDEX(Sales!$D$5:$ABF$18,MATCH(UsagePerHour!$B79,Sales!$C$5:$C$18,0),MATCH(UsagePerHour!GP$4,Sales!$D$3:$ABF$3,0))/GP$2*INDEX(Usage!$D$5:$ABF$11,MATCH(UsagePerHour!$B$68,Usage!$C$5:$C$11,0),MATCH(UsagePerHour!GP$4,Usage!$D$3:$ABF$3,0)),"")</f>
        <v>0.70106527322184908</v>
      </c>
      <c r="GQ79" s="27">
        <f>IFERROR(INDEX(Sales!$D$5:$ABF$18,MATCH(UsagePerHour!$B79,Sales!$C$5:$C$18,0),MATCH(UsagePerHour!GQ$4,Sales!$D$3:$ABF$3,0))/GQ$2*INDEX(Usage!$D$5:$ABF$11,MATCH(UsagePerHour!$B$68,Usage!$C$5:$C$11,0),MATCH(UsagePerHour!GQ$4,Usage!$D$3:$ABF$3,0)),"")</f>
        <v>0.42175717542526447</v>
      </c>
      <c r="GR79" s="27">
        <f>IFERROR(INDEX(Sales!$D$5:$ABF$18,MATCH(UsagePerHour!$B79,Sales!$C$5:$C$18,0),MATCH(UsagePerHour!GR$4,Sales!$D$3:$ABF$3,0))/GR$2*INDEX(Usage!$D$5:$ABF$11,MATCH(UsagePerHour!$B$68,Usage!$C$5:$C$11,0),MATCH(UsagePerHour!GR$4,Usage!$D$3:$ABF$3,0)),"")</f>
        <v>0.43917834093353947</v>
      </c>
      <c r="GS79" s="27">
        <f>IFERROR(INDEX(Sales!$D$5:$ABF$18,MATCH(UsagePerHour!$B79,Sales!$C$5:$C$18,0),MATCH(UsagePerHour!GS$4,Sales!$D$3:$ABF$3,0))/GS$2*INDEX(Usage!$D$5:$ABF$11,MATCH(UsagePerHour!$B$68,Usage!$C$5:$C$11,0),MATCH(UsagePerHour!GS$4,Usage!$D$3:$ABF$3,0)),"")</f>
        <v>0.8630200345092025</v>
      </c>
      <c r="GT79" s="27">
        <f>IFERROR(INDEX(Sales!$D$5:$ABF$18,MATCH(UsagePerHour!$B79,Sales!$C$5:$C$18,0),MATCH(UsagePerHour!GT$4,Sales!$D$3:$ABF$3,0))/GT$2*INDEX(Usage!$D$5:$ABF$11,MATCH(UsagePerHour!$B$68,Usage!$C$5:$C$11,0),MATCH(UsagePerHour!GT$4,Usage!$D$3:$ABF$3,0)),"")</f>
        <v>0.35012559008700433</v>
      </c>
      <c r="GU79" s="27">
        <f>IFERROR(INDEX(Sales!$D$5:$ABF$18,MATCH(UsagePerHour!$B79,Sales!$C$5:$C$18,0),MATCH(UsagePerHour!GU$4,Sales!$D$3:$ABF$3,0))/GU$2*INDEX(Usage!$D$5:$ABF$11,MATCH(UsagePerHour!$B$68,Usage!$C$5:$C$11,0),MATCH(UsagePerHour!GU$4,Usage!$D$3:$ABF$3,0)),"")</f>
        <v>0.17970121014336327</v>
      </c>
      <c r="GV79" s="27">
        <f>IFERROR(INDEX(Sales!$D$5:$ABF$18,MATCH(UsagePerHour!$B79,Sales!$C$5:$C$18,0),MATCH(UsagePerHour!GV$4,Sales!$D$3:$ABF$3,0))/GV$2*INDEX(Usage!$D$5:$ABF$11,MATCH(UsagePerHour!$B$68,Usage!$C$5:$C$11,0),MATCH(UsagePerHour!GV$4,Usage!$D$3:$ABF$3,0)),"")</f>
        <v>0.5758757270704673</v>
      </c>
      <c r="GW79" s="27">
        <f>IFERROR(INDEX(Sales!$D$5:$ABF$18,MATCH(UsagePerHour!$B79,Sales!$C$5:$C$18,0),MATCH(UsagePerHour!GW$4,Sales!$D$3:$ABF$3,0))/GW$2*INDEX(Usage!$D$5:$ABF$11,MATCH(UsagePerHour!$B$68,Usage!$C$5:$C$11,0),MATCH(UsagePerHour!GW$4,Usage!$D$3:$ABF$3,0)),"")</f>
        <v>0.70243062806023981</v>
      </c>
      <c r="GX79" s="27">
        <f>IFERROR(INDEX(Sales!$D$5:$ABF$18,MATCH(UsagePerHour!$B79,Sales!$C$5:$C$18,0),MATCH(UsagePerHour!GX$4,Sales!$D$3:$ABF$3,0))/GX$2*INDEX(Usage!$D$5:$ABF$11,MATCH(UsagePerHour!$B$68,Usage!$C$5:$C$11,0),MATCH(UsagePerHour!GX$4,Usage!$D$3:$ABF$3,0)),"")</f>
        <v>2.6612416072432872E-2</v>
      </c>
      <c r="GY79" s="27">
        <f>IFERROR(INDEX(Sales!$D$5:$ABF$18,MATCH(UsagePerHour!$B79,Sales!$C$5:$C$18,0),MATCH(UsagePerHour!GY$4,Sales!$D$3:$ABF$3,0))/GY$2*INDEX(Usage!$D$5:$ABF$11,MATCH(UsagePerHour!$B$68,Usage!$C$5:$C$11,0),MATCH(UsagePerHour!GY$4,Usage!$D$3:$ABF$3,0)),"")</f>
        <v>0.62511560026142121</v>
      </c>
      <c r="GZ79" s="27">
        <f>IFERROR(INDEX(Sales!$D$5:$ABF$18,MATCH(UsagePerHour!$B79,Sales!$C$5:$C$18,0),MATCH(UsagePerHour!GZ$4,Sales!$D$3:$ABF$3,0))/GZ$2*INDEX(Usage!$D$5:$ABF$11,MATCH(UsagePerHour!$B$68,Usage!$C$5:$C$11,0),MATCH(UsagePerHour!GZ$4,Usage!$D$3:$ABF$3,0)),"")</f>
        <v>0.20211257485029943</v>
      </c>
      <c r="HA79" s="27">
        <f>IFERROR(INDEX(Sales!$D$5:$ABF$18,MATCH(UsagePerHour!$B79,Sales!$C$5:$C$18,0),MATCH(UsagePerHour!HA$4,Sales!$D$3:$ABF$3,0))/HA$2*INDEX(Usage!$D$5:$ABF$11,MATCH(UsagePerHour!$B$68,Usage!$C$5:$C$11,0),MATCH(UsagePerHour!HA$4,Usage!$D$3:$ABF$3,0)),"")</f>
        <v>0.20767237614634385</v>
      </c>
      <c r="HB79" s="27">
        <f>IFERROR(INDEX(Sales!$D$5:$ABF$18,MATCH(UsagePerHour!$B79,Sales!$C$5:$C$18,0),MATCH(UsagePerHour!HB$4,Sales!$D$3:$ABF$3,0))/HB$2*INDEX(Usage!$D$5:$ABF$11,MATCH(UsagePerHour!$B$68,Usage!$C$5:$C$11,0),MATCH(UsagePerHour!HB$4,Usage!$D$3:$ABF$3,0)),"")</f>
        <v>0.32965215276088544</v>
      </c>
      <c r="HC79" s="27">
        <f>IFERROR(INDEX(Sales!$D$5:$ABF$18,MATCH(UsagePerHour!$B79,Sales!$C$5:$C$18,0),MATCH(UsagePerHour!HC$4,Sales!$D$3:$ABF$3,0))/HC$2*INDEX(Usage!$D$5:$ABF$11,MATCH(UsagePerHour!$B$68,Usage!$C$5:$C$11,0),MATCH(UsagePerHour!HC$4,Usage!$D$3:$ABF$3,0)),"")</f>
        <v>0.18206006492208363</v>
      </c>
      <c r="HD79" s="27">
        <f>IFERROR(INDEX(Sales!$D$5:$ABF$18,MATCH(UsagePerHour!$B79,Sales!$C$5:$C$18,0),MATCH(UsagePerHour!HD$4,Sales!$D$3:$ABF$3,0))/HD$2*INDEX(Usage!$D$5:$ABF$11,MATCH(UsagePerHour!$B$68,Usage!$C$5:$C$11,0),MATCH(UsagePerHour!HD$4,Usage!$D$3:$ABF$3,0)),"")</f>
        <v>0.36990185765113459</v>
      </c>
      <c r="HE79" s="27">
        <f>IFERROR(INDEX(Sales!$D$5:$ABF$18,MATCH(UsagePerHour!$B79,Sales!$C$5:$C$18,0),MATCH(UsagePerHour!HE$4,Sales!$D$3:$ABF$3,0))/HE$2*INDEX(Usage!$D$5:$ABF$11,MATCH(UsagePerHour!$B$68,Usage!$C$5:$C$11,0),MATCH(UsagePerHour!HE$4,Usage!$D$3:$ABF$3,0)),"")</f>
        <v>0.12758821489851618</v>
      </c>
      <c r="HF79" s="27">
        <f>IFERROR(INDEX(Sales!$D$5:$ABF$18,MATCH(UsagePerHour!$B79,Sales!$C$5:$C$18,0),MATCH(UsagePerHour!HF$4,Sales!$D$3:$ABF$3,0))/HF$2*INDEX(Usage!$D$5:$ABF$11,MATCH(UsagePerHour!$B$68,Usage!$C$5:$C$11,0),MATCH(UsagePerHour!HF$4,Usage!$D$3:$ABF$3,0)),"")</f>
        <v>0.45462422190350871</v>
      </c>
      <c r="HG79" s="27">
        <f>IFERROR(INDEX(Sales!$D$5:$ABF$18,MATCH(UsagePerHour!$B79,Sales!$C$5:$C$18,0),MATCH(UsagePerHour!HG$4,Sales!$D$3:$ABF$3,0))/HG$2*INDEX(Usage!$D$5:$ABF$11,MATCH(UsagePerHour!$B$68,Usage!$C$5:$C$11,0),MATCH(UsagePerHour!HG$4,Usage!$D$3:$ABF$3,0)),"")</f>
        <v>0.82115895134402161</v>
      </c>
      <c r="HH79" s="27">
        <f>IFERROR(INDEX(Sales!$D$5:$ABF$18,MATCH(UsagePerHour!$B79,Sales!$C$5:$C$18,0),MATCH(UsagePerHour!HH$4,Sales!$D$3:$ABF$3,0))/HH$2*INDEX(Usage!$D$5:$ABF$11,MATCH(UsagePerHour!$B$68,Usage!$C$5:$C$11,0),MATCH(UsagePerHour!HH$4,Usage!$D$3:$ABF$3,0)),"")</f>
        <v>0.5622127170918515</v>
      </c>
      <c r="HI79" s="27">
        <f>IFERROR(INDEX(Sales!$D$5:$ABF$18,MATCH(UsagePerHour!$B79,Sales!$C$5:$C$18,0),MATCH(UsagePerHour!HI$4,Sales!$D$3:$ABF$3,0))/HI$2*INDEX(Usage!$D$5:$ABF$11,MATCH(UsagePerHour!$B$68,Usage!$C$5:$C$11,0),MATCH(UsagePerHour!HI$4,Usage!$D$3:$ABF$3,0)),"")</f>
        <v>0.56779333511697738</v>
      </c>
      <c r="HJ79" s="27">
        <f>IFERROR(INDEX(Sales!$D$5:$ABF$18,MATCH(UsagePerHour!$B79,Sales!$C$5:$C$18,0),MATCH(UsagePerHour!HJ$4,Sales!$D$3:$ABF$3,0))/HJ$2*INDEX(Usage!$D$5:$ABF$11,MATCH(UsagePerHour!$B$68,Usage!$C$5:$C$11,0),MATCH(UsagePerHour!HJ$4,Usage!$D$3:$ABF$3,0)),"")</f>
        <v>0.45878659048821357</v>
      </c>
      <c r="HK79" s="27">
        <f>IFERROR(INDEX(Sales!$D$5:$ABF$18,MATCH(UsagePerHour!$B79,Sales!$C$5:$C$18,0),MATCH(UsagePerHour!HK$4,Sales!$D$3:$ABF$3,0))/HK$2*INDEX(Usage!$D$5:$ABF$11,MATCH(UsagePerHour!$B$68,Usage!$C$5:$C$11,0),MATCH(UsagePerHour!HK$4,Usage!$D$3:$ABF$3,0)),"")</f>
        <v>0.52300044070042828</v>
      </c>
      <c r="HL79" s="27">
        <f>IFERROR(INDEX(Sales!$D$5:$ABF$18,MATCH(UsagePerHour!$B79,Sales!$C$5:$C$18,0),MATCH(UsagePerHour!HL$4,Sales!$D$3:$ABF$3,0))/HL$2*INDEX(Usage!$D$5:$ABF$11,MATCH(UsagePerHour!$B$68,Usage!$C$5:$C$11,0),MATCH(UsagePerHour!HL$4,Usage!$D$3:$ABF$3,0)),"")</f>
        <v>0.66373384439939176</v>
      </c>
      <c r="HM79" s="27">
        <f>IFERROR(INDEX(Sales!$D$5:$ABF$18,MATCH(UsagePerHour!$B79,Sales!$C$5:$C$18,0),MATCH(UsagePerHour!HM$4,Sales!$D$3:$ABF$3,0))/HM$2*INDEX(Usage!$D$5:$ABF$11,MATCH(UsagePerHour!$B$68,Usage!$C$5:$C$11,0),MATCH(UsagePerHour!HM$4,Usage!$D$3:$ABF$3,0)),"")</f>
        <v>0.36370895438753781</v>
      </c>
      <c r="HN79" s="27">
        <f>IFERROR(INDEX(Sales!$D$5:$ABF$18,MATCH(UsagePerHour!$B79,Sales!$C$5:$C$18,0),MATCH(UsagePerHour!HN$4,Sales!$D$3:$ABF$3,0))/HN$2*INDEX(Usage!$D$5:$ABF$11,MATCH(UsagePerHour!$B$68,Usage!$C$5:$C$11,0),MATCH(UsagePerHour!HN$4,Usage!$D$3:$ABF$3,0)),"")</f>
        <v>0.53151373101136723</v>
      </c>
      <c r="HO79" s="27">
        <f>IFERROR(INDEX(Sales!$D$5:$ABF$18,MATCH(UsagePerHour!$B79,Sales!$C$5:$C$18,0),MATCH(UsagePerHour!HO$4,Sales!$D$3:$ABF$3,0))/HO$2*INDEX(Usage!$D$5:$ABF$11,MATCH(UsagePerHour!$B$68,Usage!$C$5:$C$11,0),MATCH(UsagePerHour!HO$4,Usage!$D$3:$ABF$3,0)),"")</f>
        <v>0.33204610154500985</v>
      </c>
      <c r="HP79" s="27">
        <f>IFERROR(INDEX(Sales!$D$5:$ABF$18,MATCH(UsagePerHour!$B79,Sales!$C$5:$C$18,0),MATCH(UsagePerHour!HP$4,Sales!$D$3:$ABF$3,0))/HP$2*INDEX(Usage!$D$5:$ABF$11,MATCH(UsagePerHour!$B$68,Usage!$C$5:$C$11,0),MATCH(UsagePerHour!HP$4,Usage!$D$3:$ABF$3,0)),"")</f>
        <v>0.41610199818573723</v>
      </c>
      <c r="HQ79" s="27">
        <f>IFERROR(INDEX(Sales!$D$5:$ABF$18,MATCH(UsagePerHour!$B79,Sales!$C$5:$C$18,0),MATCH(UsagePerHour!HQ$4,Sales!$D$3:$ABF$3,0))/HQ$2*INDEX(Usage!$D$5:$ABF$11,MATCH(UsagePerHour!$B$68,Usage!$C$5:$C$11,0),MATCH(UsagePerHour!HQ$4,Usage!$D$3:$ABF$3,0)),"")</f>
        <v>0.28729747049195947</v>
      </c>
      <c r="HR79" s="27">
        <f>IFERROR(INDEX(Sales!$D$5:$ABF$18,MATCH(UsagePerHour!$B79,Sales!$C$5:$C$18,0),MATCH(UsagePerHour!HR$4,Sales!$D$3:$ABF$3,0))/HR$2*INDEX(Usage!$D$5:$ABF$11,MATCH(UsagePerHour!$B$68,Usage!$C$5:$C$11,0),MATCH(UsagePerHour!HR$4,Usage!$D$3:$ABF$3,0)),"")</f>
        <v>0.38917134526878866</v>
      </c>
      <c r="HS79" s="27">
        <f>IFERROR(INDEX(Sales!$D$5:$ABF$18,MATCH(UsagePerHour!$B79,Sales!$C$5:$C$18,0),MATCH(UsagePerHour!HS$4,Sales!$D$3:$ABF$3,0))/HS$2*INDEX(Usage!$D$5:$ABF$11,MATCH(UsagePerHour!$B$68,Usage!$C$5:$C$11,0),MATCH(UsagePerHour!HS$4,Usage!$D$3:$ABF$3,0)),"")</f>
        <v>0.21977464394443083</v>
      </c>
      <c r="HT79" s="27">
        <f>IFERROR(INDEX(Sales!$D$5:$ABF$18,MATCH(UsagePerHour!$B79,Sales!$C$5:$C$18,0),MATCH(UsagePerHour!HT$4,Sales!$D$3:$ABF$3,0))/HT$2*INDEX(Usage!$D$5:$ABF$11,MATCH(UsagePerHour!$B$68,Usage!$C$5:$C$11,0),MATCH(UsagePerHour!HT$4,Usage!$D$3:$ABF$3,0)),"")</f>
        <v>0.89024741557546527</v>
      </c>
      <c r="HU79" s="27">
        <f>IFERROR(INDEX(Sales!$D$5:$ABF$18,MATCH(UsagePerHour!$B79,Sales!$C$5:$C$18,0),MATCH(UsagePerHour!HU$4,Sales!$D$3:$ABF$3,0))/HU$2*INDEX(Usage!$D$5:$ABF$11,MATCH(UsagePerHour!$B$68,Usage!$C$5:$C$11,0),MATCH(UsagePerHour!HU$4,Usage!$D$3:$ABF$3,0)),"")</f>
        <v>0.89787053578130394</v>
      </c>
      <c r="HV79" s="27">
        <f>IFERROR(INDEX(Sales!$D$5:$ABF$18,MATCH(UsagePerHour!$B79,Sales!$C$5:$C$18,0),MATCH(UsagePerHour!HV$4,Sales!$D$3:$ABF$3,0))/HV$2*INDEX(Usage!$D$5:$ABF$11,MATCH(UsagePerHour!$B$68,Usage!$C$5:$C$11,0),MATCH(UsagePerHour!HV$4,Usage!$D$3:$ABF$3,0)),"")</f>
        <v>0.29011645882716686</v>
      </c>
      <c r="HW79" s="27">
        <f>IFERROR(INDEX(Sales!$D$5:$ABF$18,MATCH(UsagePerHour!$B79,Sales!$C$5:$C$18,0),MATCH(UsagePerHour!HW$4,Sales!$D$3:$ABF$3,0))/HW$2*INDEX(Usage!$D$5:$ABF$11,MATCH(UsagePerHour!$B$68,Usage!$C$5:$C$11,0),MATCH(UsagePerHour!HW$4,Usage!$D$3:$ABF$3,0)),"")</f>
        <v>0.46574925847912996</v>
      </c>
      <c r="HX79" s="27">
        <f>IFERROR(INDEX(Sales!$D$5:$ABF$18,MATCH(UsagePerHour!$B79,Sales!$C$5:$C$18,0),MATCH(UsagePerHour!HX$4,Sales!$D$3:$ABF$3,0))/HX$2*INDEX(Usage!$D$5:$ABF$11,MATCH(UsagePerHour!$B$68,Usage!$C$5:$C$11,0),MATCH(UsagePerHour!HX$4,Usage!$D$3:$ABF$3,0)),"")</f>
        <v>0.34482423352977598</v>
      </c>
      <c r="HY79" s="27">
        <f>IFERROR(INDEX(Sales!$D$5:$ABF$18,MATCH(UsagePerHour!$B79,Sales!$C$5:$C$18,0),MATCH(UsagePerHour!HY$4,Sales!$D$3:$ABF$3,0))/HY$2*INDEX(Usage!$D$5:$ABF$11,MATCH(UsagePerHour!$B$68,Usage!$C$5:$C$11,0),MATCH(UsagePerHour!HY$4,Usage!$D$3:$ABF$3,0)),"")</f>
        <v>0.46330000226673418</v>
      </c>
      <c r="HZ79" s="27">
        <f>IFERROR(INDEX(Sales!$D$5:$ABF$18,MATCH(UsagePerHour!$B79,Sales!$C$5:$C$18,0),MATCH(UsagePerHour!HZ$4,Sales!$D$3:$ABF$3,0))/HZ$2*INDEX(Usage!$D$5:$ABF$11,MATCH(UsagePerHour!$B$68,Usage!$C$5:$C$11,0),MATCH(UsagePerHour!HZ$4,Usage!$D$3:$ABF$3,0)),"")</f>
        <v>0.33411051683822934</v>
      </c>
      <c r="IA79" s="27">
        <f>IFERROR(INDEX(Sales!$D$5:$ABF$18,MATCH(UsagePerHour!$B79,Sales!$C$5:$C$18,0),MATCH(UsagePerHour!IA$4,Sales!$D$3:$ABF$3,0))/IA$2*INDEX(Usage!$D$5:$ABF$11,MATCH(UsagePerHour!$B$68,Usage!$C$5:$C$11,0),MATCH(UsagePerHour!IA$4,Usage!$D$3:$ABF$3,0)),"")</f>
        <v>0.4580626716452823</v>
      </c>
      <c r="IB79" s="27">
        <f>IFERROR(INDEX(Sales!$D$5:$ABF$18,MATCH(UsagePerHour!$B79,Sales!$C$5:$C$18,0),MATCH(UsagePerHour!IB$4,Sales!$D$3:$ABF$3,0))/IB$2*INDEX(Usage!$D$5:$ABF$11,MATCH(UsagePerHour!$B$68,Usage!$C$5:$C$11,0),MATCH(UsagePerHour!IB$4,Usage!$D$3:$ABF$3,0)),"")</f>
        <v>0.8766509982780285</v>
      </c>
      <c r="IC79" s="27">
        <f>IFERROR(INDEX(Sales!$D$5:$ABF$18,MATCH(UsagePerHour!$B79,Sales!$C$5:$C$18,0),MATCH(UsagePerHour!IC$4,Sales!$D$3:$ABF$3,0))/IC$2*INDEX(Usage!$D$5:$ABF$11,MATCH(UsagePerHour!$B$68,Usage!$C$5:$C$11,0),MATCH(UsagePerHour!IC$4,Usage!$D$3:$ABF$3,0)),"")</f>
        <v>0.12611341949763014</v>
      </c>
      <c r="ID79" s="27">
        <f>IFERROR(INDEX(Sales!$D$5:$ABF$18,MATCH(UsagePerHour!$B79,Sales!$C$5:$C$18,0),MATCH(UsagePerHour!ID$4,Sales!$D$3:$ABF$3,0))/ID$2*INDEX(Usage!$D$5:$ABF$11,MATCH(UsagePerHour!$B$68,Usage!$C$5:$C$11,0),MATCH(UsagePerHour!ID$4,Usage!$D$3:$ABF$3,0)),"")</f>
        <v>0.55033500064600671</v>
      </c>
      <c r="IE79" s="27">
        <f>IFERROR(INDEX(Sales!$D$5:$ABF$18,MATCH(UsagePerHour!$B79,Sales!$C$5:$C$18,0),MATCH(UsagePerHour!IE$4,Sales!$D$3:$ABF$3,0))/IE$2*INDEX(Usage!$D$5:$ABF$11,MATCH(UsagePerHour!$B$68,Usage!$C$5:$C$11,0),MATCH(UsagePerHour!IE$4,Usage!$D$3:$ABF$3,0)),"")</f>
        <v>0.4407567806663048</v>
      </c>
      <c r="IF79" s="27">
        <f>IFERROR(INDEX(Sales!$D$5:$ABF$18,MATCH(UsagePerHour!$B79,Sales!$C$5:$C$18,0),MATCH(UsagePerHour!IF$4,Sales!$D$3:$ABF$3,0))/IF$2*INDEX(Usage!$D$5:$ABF$11,MATCH(UsagePerHour!$B$68,Usage!$C$5:$C$11,0),MATCH(UsagePerHour!IF$4,Usage!$D$3:$ABF$3,0)),"")</f>
        <v>0.37253536639091489</v>
      </c>
      <c r="IG79" s="27">
        <f>IFERROR(INDEX(Sales!$D$5:$ABF$18,MATCH(UsagePerHour!$B79,Sales!$C$5:$C$18,0),MATCH(UsagePerHour!IG$4,Sales!$D$3:$ABF$3,0))/IG$2*INDEX(Usage!$D$5:$ABF$11,MATCH(UsagePerHour!$B$68,Usage!$C$5:$C$11,0),MATCH(UsagePerHour!IG$4,Usage!$D$3:$ABF$3,0)),"")</f>
        <v>0.31702121293719893</v>
      </c>
      <c r="IH79" s="27">
        <f>IFERROR(INDEX(Sales!$D$5:$ABF$18,MATCH(UsagePerHour!$B79,Sales!$C$5:$C$18,0),MATCH(UsagePerHour!IH$4,Sales!$D$3:$ABF$3,0))/IH$2*INDEX(Usage!$D$5:$ABF$11,MATCH(UsagePerHour!$B$68,Usage!$C$5:$C$11,0),MATCH(UsagePerHour!IH$4,Usage!$D$3:$ABF$3,0)),"")</f>
        <v>0.31761803221953044</v>
      </c>
      <c r="II79" s="27">
        <f>IFERROR(INDEX(Sales!$D$5:$ABF$18,MATCH(UsagePerHour!$B79,Sales!$C$5:$C$18,0),MATCH(UsagePerHour!II$4,Sales!$D$3:$ABF$3,0))/II$2*INDEX(Usage!$D$5:$ABF$11,MATCH(UsagePerHour!$B$68,Usage!$C$5:$C$11,0),MATCH(UsagePerHour!II$4,Usage!$D$3:$ABF$3,0)),"")</f>
        <v>0.77640104393930665</v>
      </c>
      <c r="IJ79" s="27">
        <f>IFERROR(INDEX(Sales!$D$5:$ABF$18,MATCH(UsagePerHour!$B79,Sales!$C$5:$C$18,0),MATCH(UsagePerHour!IJ$4,Sales!$D$3:$ABF$3,0))/IJ$2*INDEX(Usage!$D$5:$ABF$11,MATCH(UsagePerHour!$B$68,Usage!$C$5:$C$11,0),MATCH(UsagePerHour!IJ$4,Usage!$D$3:$ABF$3,0)),"")</f>
        <v>0.35827505827505829</v>
      </c>
      <c r="IK79" s="27">
        <f>IFERROR(INDEX(Sales!$D$5:$ABF$18,MATCH(UsagePerHour!$B79,Sales!$C$5:$C$18,0),MATCH(UsagePerHour!IK$4,Sales!$D$3:$ABF$3,0))/IK$2*INDEX(Usage!$D$5:$ABF$11,MATCH(UsagePerHour!$B$68,Usage!$C$5:$C$11,0),MATCH(UsagePerHour!IK$4,Usage!$D$3:$ABF$3,0)),"")</f>
        <v>0.30155471067765205</v>
      </c>
      <c r="IL79" s="27">
        <f>IFERROR(INDEX(Sales!$D$5:$ABF$18,MATCH(UsagePerHour!$B79,Sales!$C$5:$C$18,0),MATCH(UsagePerHour!IL$4,Sales!$D$3:$ABF$3,0))/IL$2*INDEX(Usage!$D$5:$ABF$11,MATCH(UsagePerHour!$B$68,Usage!$C$5:$C$11,0),MATCH(UsagePerHour!IL$4,Usage!$D$3:$ABF$3,0)),"")</f>
        <v>0.18142868506214857</v>
      </c>
      <c r="IM79" s="27">
        <f>IFERROR(INDEX(Sales!$D$5:$ABF$18,MATCH(UsagePerHour!$B79,Sales!$C$5:$C$18,0),MATCH(UsagePerHour!IM$4,Sales!$D$3:$ABF$3,0))/IM$2*INDEX(Usage!$D$5:$ABF$11,MATCH(UsagePerHour!$B$68,Usage!$C$5:$C$11,0),MATCH(UsagePerHour!IM$4,Usage!$D$3:$ABF$3,0)),"")</f>
        <v>0.34633433882431752</v>
      </c>
      <c r="IN79" s="27">
        <f>IFERROR(INDEX(Sales!$D$5:$ABF$18,MATCH(UsagePerHour!$B79,Sales!$C$5:$C$18,0),MATCH(UsagePerHour!IN$4,Sales!$D$3:$ABF$3,0))/IN$2*INDEX(Usage!$D$5:$ABF$11,MATCH(UsagePerHour!$B$68,Usage!$C$5:$C$11,0),MATCH(UsagePerHour!IN$4,Usage!$D$3:$ABF$3,0)),"")</f>
        <v>0.72415603900975245</v>
      </c>
      <c r="IO79" s="27">
        <f>IFERROR(INDEX(Sales!$D$5:$ABF$18,MATCH(UsagePerHour!$B79,Sales!$C$5:$C$18,0),MATCH(UsagePerHour!IO$4,Sales!$D$3:$ABF$3,0))/IO$2*INDEX(Usage!$D$5:$ABF$11,MATCH(UsagePerHour!$B$68,Usage!$C$5:$C$11,0),MATCH(UsagePerHour!IO$4,Usage!$D$3:$ABF$3,0)),"")</f>
        <v>0.54891077370768049</v>
      </c>
      <c r="IP79" s="27">
        <f>IFERROR(INDEX(Sales!$D$5:$ABF$18,MATCH(UsagePerHour!$B79,Sales!$C$5:$C$18,0),MATCH(UsagePerHour!IP$4,Sales!$D$3:$ABF$3,0))/IP$2*INDEX(Usage!$D$5:$ABF$11,MATCH(UsagePerHour!$B$68,Usage!$C$5:$C$11,0),MATCH(UsagePerHour!IP$4,Usage!$D$3:$ABF$3,0)),"")</f>
        <v>0.58039067043961856</v>
      </c>
      <c r="IQ79" s="27">
        <f>IFERROR(INDEX(Sales!$D$5:$ABF$18,MATCH(UsagePerHour!$B79,Sales!$C$5:$C$18,0),MATCH(UsagePerHour!IQ$4,Sales!$D$3:$ABF$3,0))/IQ$2*INDEX(Usage!$D$5:$ABF$11,MATCH(UsagePerHour!$B$68,Usage!$C$5:$C$11,0),MATCH(UsagePerHour!IQ$4,Usage!$D$3:$ABF$3,0)),"")</f>
        <v>0.11730285284225876</v>
      </c>
      <c r="IR79" s="27">
        <f>IFERROR(INDEX(Sales!$D$5:$ABF$18,MATCH(UsagePerHour!$B79,Sales!$C$5:$C$18,0),MATCH(UsagePerHour!IR$4,Sales!$D$3:$ABF$3,0))/IR$2*INDEX(Usage!$D$5:$ABF$11,MATCH(UsagePerHour!$B$68,Usage!$C$5:$C$11,0),MATCH(UsagePerHour!IR$4,Usage!$D$3:$ABF$3,0)),"")</f>
        <v>0.35001436909575639</v>
      </c>
      <c r="IS79" s="27">
        <f>IFERROR(INDEX(Sales!$D$5:$ABF$18,MATCH(UsagePerHour!$B79,Sales!$C$5:$C$18,0),MATCH(UsagePerHour!IS$4,Sales!$D$3:$ABF$3,0))/IS$2*INDEX(Usage!$D$5:$ABF$11,MATCH(UsagePerHour!$B$68,Usage!$C$5:$C$11,0),MATCH(UsagePerHour!IS$4,Usage!$D$3:$ABF$3,0)),"")</f>
        <v>0.28661951328115637</v>
      </c>
      <c r="IT79" s="27">
        <f>IFERROR(INDEX(Sales!$D$5:$ABF$18,MATCH(UsagePerHour!$B79,Sales!$C$5:$C$18,0),MATCH(UsagePerHour!IT$4,Sales!$D$3:$ABF$3,0))/IT$2*INDEX(Usage!$D$5:$ABF$11,MATCH(UsagePerHour!$B$68,Usage!$C$5:$C$11,0),MATCH(UsagePerHour!IT$4,Usage!$D$3:$ABF$3,0)),"")</f>
        <v>0.55551622875661566</v>
      </c>
      <c r="IU79" s="27">
        <f>IFERROR(INDEX(Sales!$D$5:$ABF$18,MATCH(UsagePerHour!$B79,Sales!$C$5:$C$18,0),MATCH(UsagePerHour!IU$4,Sales!$D$3:$ABF$3,0))/IU$2*INDEX(Usage!$D$5:$ABF$11,MATCH(UsagePerHour!$B$68,Usage!$C$5:$C$11,0),MATCH(UsagePerHour!IU$4,Usage!$D$3:$ABF$3,0)),"")</f>
        <v>0.22497522299306244</v>
      </c>
      <c r="IV79" s="27">
        <f>IFERROR(INDEX(Sales!$D$5:$ABF$18,MATCH(UsagePerHour!$B79,Sales!$C$5:$C$18,0),MATCH(UsagePerHour!IV$4,Sales!$D$3:$ABF$3,0))/IV$2*INDEX(Usage!$D$5:$ABF$11,MATCH(UsagePerHour!$B$68,Usage!$C$5:$C$11,0),MATCH(UsagePerHour!IV$4,Usage!$D$3:$ABF$3,0)),"")</f>
        <v>0.26460800456566419</v>
      </c>
      <c r="IW79" s="27">
        <f>IFERROR(INDEX(Sales!$D$5:$ABF$18,MATCH(UsagePerHour!$B79,Sales!$C$5:$C$18,0),MATCH(UsagePerHour!IW$4,Sales!$D$3:$ABF$3,0))/IW$2*INDEX(Usage!$D$5:$ABF$11,MATCH(UsagePerHour!$B$68,Usage!$C$5:$C$11,0),MATCH(UsagePerHour!IW$4,Usage!$D$3:$ABF$3,0)),"")</f>
        <v>0.69589960775396509</v>
      </c>
      <c r="IX79" s="27">
        <f>IFERROR(INDEX(Sales!$D$5:$ABF$18,MATCH(UsagePerHour!$B79,Sales!$C$5:$C$18,0),MATCH(UsagePerHour!IX$4,Sales!$D$3:$ABF$3,0))/IX$2*INDEX(Usage!$D$5:$ABF$11,MATCH(UsagePerHour!$B$68,Usage!$C$5:$C$11,0),MATCH(UsagePerHour!IX$4,Usage!$D$3:$ABF$3,0)),"")</f>
        <v>0.27723674011737348</v>
      </c>
      <c r="IY79" s="27">
        <f>IFERROR(INDEX(Sales!$D$5:$ABF$18,MATCH(UsagePerHour!$B79,Sales!$C$5:$C$18,0),MATCH(UsagePerHour!IY$4,Sales!$D$3:$ABF$3,0))/IY$2*INDEX(Usage!$D$5:$ABF$11,MATCH(UsagePerHour!$B$68,Usage!$C$5:$C$11,0),MATCH(UsagePerHour!IY$4,Usage!$D$3:$ABF$3,0)),"")</f>
        <v>0.67481441291928634</v>
      </c>
      <c r="IZ79" s="27">
        <f>IFERROR(INDEX(Sales!$D$5:$ABF$18,MATCH(UsagePerHour!$B79,Sales!$C$5:$C$18,0),MATCH(UsagePerHour!IZ$4,Sales!$D$3:$ABF$3,0))/IZ$2*INDEX(Usage!$D$5:$ABF$11,MATCH(UsagePerHour!$B$68,Usage!$C$5:$C$11,0),MATCH(UsagePerHour!IZ$4,Usage!$D$3:$ABF$3,0)),"")</f>
        <v>0.65138049150555188</v>
      </c>
      <c r="JA79" s="27">
        <f>IFERROR(INDEX(Sales!$D$5:$ABF$18,MATCH(UsagePerHour!$B79,Sales!$C$5:$C$18,0),MATCH(UsagePerHour!JA$4,Sales!$D$3:$ABF$3,0))/JA$2*INDEX(Usage!$D$5:$ABF$11,MATCH(UsagePerHour!$B$68,Usage!$C$5:$C$11,0),MATCH(UsagePerHour!JA$4,Usage!$D$3:$ABF$3,0)),"")</f>
        <v>0.16545060031824099</v>
      </c>
      <c r="JB79" s="27">
        <f>IFERROR(INDEX(Sales!$D$5:$ABF$18,MATCH(UsagePerHour!$B79,Sales!$C$5:$C$18,0),MATCH(UsagePerHour!JB$4,Sales!$D$3:$ABF$3,0))/JB$2*INDEX(Usage!$D$5:$ABF$11,MATCH(UsagePerHour!$B$68,Usage!$C$5:$C$11,0),MATCH(UsagePerHour!JB$4,Usage!$D$3:$ABF$3,0)),"")</f>
        <v>0.36445726049489607</v>
      </c>
      <c r="JC79" s="27">
        <f>IFERROR(INDEX(Sales!$D$5:$ABF$18,MATCH(UsagePerHour!$B79,Sales!$C$5:$C$18,0),MATCH(UsagePerHour!JC$4,Sales!$D$3:$ABF$3,0))/JC$2*INDEX(Usage!$D$5:$ABF$11,MATCH(UsagePerHour!$B$68,Usage!$C$5:$C$11,0),MATCH(UsagePerHour!JC$4,Usage!$D$3:$ABF$3,0)),"")</f>
        <v>0.99767364741202758</v>
      </c>
      <c r="JD79" s="27">
        <f>IFERROR(INDEX(Sales!$D$5:$ABF$18,MATCH(UsagePerHour!$B79,Sales!$C$5:$C$18,0),MATCH(UsagePerHour!JD$4,Sales!$D$3:$ABF$3,0))/JD$2*INDEX(Usage!$D$5:$ABF$11,MATCH(UsagePerHour!$B$68,Usage!$C$5:$C$11,0),MATCH(UsagePerHour!JD$4,Usage!$D$3:$ABF$3,0)),"")</f>
        <v>0.2516189193066497</v>
      </c>
      <c r="JE79" s="27">
        <f>IFERROR(INDEX(Sales!$D$5:$ABF$18,MATCH(UsagePerHour!$B79,Sales!$C$5:$C$18,0),MATCH(UsagePerHour!JE$4,Sales!$D$3:$ABF$3,0))/JE$2*INDEX(Usage!$D$5:$ABF$11,MATCH(UsagePerHour!$B$68,Usage!$C$5:$C$11,0),MATCH(UsagePerHour!JE$4,Usage!$D$3:$ABF$3,0)),"")</f>
        <v>0.20407586881749412</v>
      </c>
      <c r="JF79" s="27">
        <f>IFERROR(INDEX(Sales!$D$5:$ABF$18,MATCH(UsagePerHour!$B79,Sales!$C$5:$C$18,0),MATCH(UsagePerHour!JF$4,Sales!$D$3:$ABF$3,0))/JF$2*INDEX(Usage!$D$5:$ABF$11,MATCH(UsagePerHour!$B$68,Usage!$C$5:$C$11,0),MATCH(UsagePerHour!JF$4,Usage!$D$3:$ABF$3,0)),"")</f>
        <v>0.22212639152710892</v>
      </c>
      <c r="JG79" s="27">
        <f>IFERROR(INDEX(Sales!$D$5:$ABF$18,MATCH(UsagePerHour!$B79,Sales!$C$5:$C$18,0),MATCH(UsagePerHour!JG$4,Sales!$D$3:$ABF$3,0))/JG$2*INDEX(Usage!$D$5:$ABF$11,MATCH(UsagePerHour!$B$68,Usage!$C$5:$C$11,0),MATCH(UsagePerHour!JG$4,Usage!$D$3:$ABF$3,0)),"")</f>
        <v>0.22357567228810993</v>
      </c>
      <c r="JH79" s="27">
        <f>IFERROR(INDEX(Sales!$D$5:$ABF$18,MATCH(UsagePerHour!$B79,Sales!$C$5:$C$18,0),MATCH(UsagePerHour!JH$4,Sales!$D$3:$ABF$3,0))/JH$2*INDEX(Usage!$D$5:$ABF$11,MATCH(UsagePerHour!$B$68,Usage!$C$5:$C$11,0),MATCH(UsagePerHour!JH$4,Usage!$D$3:$ABF$3,0)),"")</f>
        <v>0.50490887688570163</v>
      </c>
      <c r="JI79" s="27">
        <f>IFERROR(INDEX(Sales!$D$5:$ABF$18,MATCH(UsagePerHour!$B79,Sales!$C$5:$C$18,0),MATCH(UsagePerHour!JI$4,Sales!$D$3:$ABF$3,0))/JI$2*INDEX(Usage!$D$5:$ABF$11,MATCH(UsagePerHour!$B$68,Usage!$C$5:$C$11,0),MATCH(UsagePerHour!JI$4,Usage!$D$3:$ABF$3,0)),"")</f>
        <v>0.23481537703564628</v>
      </c>
      <c r="JJ79" s="27">
        <f>IFERROR(INDEX(Sales!$D$5:$ABF$18,MATCH(UsagePerHour!$B79,Sales!$C$5:$C$18,0),MATCH(UsagePerHour!JJ$4,Sales!$D$3:$ABF$3,0))/JJ$2*INDEX(Usage!$D$5:$ABF$11,MATCH(UsagePerHour!$B$68,Usage!$C$5:$C$11,0),MATCH(UsagePerHour!JJ$4,Usage!$D$3:$ABF$3,0)),"")</f>
        <v>0.4744974770452477</v>
      </c>
      <c r="JK79" s="27">
        <f>IFERROR(INDEX(Sales!$D$5:$ABF$18,MATCH(UsagePerHour!$B79,Sales!$C$5:$C$18,0),MATCH(UsagePerHour!JK$4,Sales!$D$3:$ABF$3,0))/JK$2*INDEX(Usage!$D$5:$ABF$11,MATCH(UsagePerHour!$B$68,Usage!$C$5:$C$11,0),MATCH(UsagePerHour!JK$4,Usage!$D$3:$ABF$3,0)),"")</f>
        <v>0.72966445773638422</v>
      </c>
      <c r="JL79" s="27">
        <f>IFERROR(INDEX(Sales!$D$5:$ABF$18,MATCH(UsagePerHour!$B79,Sales!$C$5:$C$18,0),MATCH(UsagePerHour!JL$4,Sales!$D$3:$ABF$3,0))/JL$2*INDEX(Usage!$D$5:$ABF$11,MATCH(UsagePerHour!$B$68,Usage!$C$5:$C$11,0),MATCH(UsagePerHour!JL$4,Usage!$D$3:$ABF$3,0)),"")</f>
        <v>0.42445308089085743</v>
      </c>
      <c r="JM79" s="27">
        <f>IFERROR(INDEX(Sales!$D$5:$ABF$18,MATCH(UsagePerHour!$B79,Sales!$C$5:$C$18,0),MATCH(UsagePerHour!JM$4,Sales!$D$3:$ABF$3,0))/JM$2*INDEX(Usage!$D$5:$ABF$11,MATCH(UsagePerHour!$B$68,Usage!$C$5:$C$11,0),MATCH(UsagePerHour!JM$4,Usage!$D$3:$ABF$3,0)),"")</f>
        <v>0.36124941943440675</v>
      </c>
      <c r="JN79" s="27">
        <f>IFERROR(INDEX(Sales!$D$5:$ABF$18,MATCH(UsagePerHour!$B79,Sales!$C$5:$C$18,0),MATCH(UsagePerHour!JN$4,Sales!$D$3:$ABF$3,0))/JN$2*INDEX(Usage!$D$5:$ABF$11,MATCH(UsagePerHour!$B$68,Usage!$C$5:$C$11,0),MATCH(UsagePerHour!JN$4,Usage!$D$3:$ABF$3,0)),"")</f>
        <v>0.34353921509159291</v>
      </c>
      <c r="JO79" s="27">
        <f>IFERROR(INDEX(Sales!$D$5:$ABF$18,MATCH(UsagePerHour!$B79,Sales!$C$5:$C$18,0),MATCH(UsagePerHour!JO$4,Sales!$D$3:$ABF$3,0))/JO$2*INDEX(Usage!$D$5:$ABF$11,MATCH(UsagePerHour!$B$68,Usage!$C$5:$C$11,0),MATCH(UsagePerHour!JO$4,Usage!$D$3:$ABF$3,0)),"")</f>
        <v>0.23826531767837886</v>
      </c>
      <c r="JP79" s="27">
        <f>IFERROR(INDEX(Sales!$D$5:$ABF$18,MATCH(UsagePerHour!$B79,Sales!$C$5:$C$18,0),MATCH(UsagePerHour!JP$4,Sales!$D$3:$ABF$3,0))/JP$2*INDEX(Usage!$D$5:$ABF$11,MATCH(UsagePerHour!$B$68,Usage!$C$5:$C$11,0),MATCH(UsagePerHour!JP$4,Usage!$D$3:$ABF$3,0)),"")</f>
        <v>0.25880319068272117</v>
      </c>
      <c r="JQ79" s="27">
        <f>IFERROR(INDEX(Sales!$D$5:$ABF$18,MATCH(UsagePerHour!$B79,Sales!$C$5:$C$18,0),MATCH(UsagePerHour!JQ$4,Sales!$D$3:$ABF$3,0))/JQ$2*INDEX(Usage!$D$5:$ABF$11,MATCH(UsagePerHour!$B$68,Usage!$C$5:$C$11,0),MATCH(UsagePerHour!JQ$4,Usage!$D$3:$ABF$3,0)),"")</f>
        <v>0.34651548305815261</v>
      </c>
      <c r="JR79" s="27">
        <f>IFERROR(INDEX(Sales!$D$5:$ABF$18,MATCH(UsagePerHour!$B79,Sales!$C$5:$C$18,0),MATCH(UsagePerHour!JR$4,Sales!$D$3:$ABF$3,0))/JR$2*INDEX(Usage!$D$5:$ABF$11,MATCH(UsagePerHour!$B$68,Usage!$C$5:$C$11,0),MATCH(UsagePerHour!JR$4,Usage!$D$3:$ABF$3,0)),"")</f>
        <v>0.10700174533031304</v>
      </c>
      <c r="JS79" s="27">
        <f>IFERROR(INDEX(Sales!$D$5:$ABF$18,MATCH(UsagePerHour!$B79,Sales!$C$5:$C$18,0),MATCH(UsagePerHour!JS$4,Sales!$D$3:$ABF$3,0))/JS$2*INDEX(Usage!$D$5:$ABF$11,MATCH(UsagePerHour!$B$68,Usage!$C$5:$C$11,0),MATCH(UsagePerHour!JS$4,Usage!$D$3:$ABF$3,0)),"")</f>
        <v>0.16701454632399981</v>
      </c>
      <c r="JT79" s="27">
        <f>IFERROR(INDEX(Sales!$D$5:$ABF$18,MATCH(UsagePerHour!$B79,Sales!$C$5:$C$18,0),MATCH(UsagePerHour!JT$4,Sales!$D$3:$ABF$3,0))/JT$2*INDEX(Usage!$D$5:$ABF$11,MATCH(UsagePerHour!$B$68,Usage!$C$5:$C$11,0),MATCH(UsagePerHour!JT$4,Usage!$D$3:$ABF$3,0)),"")</f>
        <v>0.36445144120844108</v>
      </c>
      <c r="JU79" s="27">
        <f>IFERROR(INDEX(Sales!$D$5:$ABF$18,MATCH(UsagePerHour!$B79,Sales!$C$5:$C$18,0),MATCH(UsagePerHour!JU$4,Sales!$D$3:$ABF$3,0))/JU$2*INDEX(Usage!$D$5:$ABF$11,MATCH(UsagePerHour!$B$68,Usage!$C$5:$C$11,0),MATCH(UsagePerHour!JU$4,Usage!$D$3:$ABF$3,0)),"")</f>
        <v>0.2325979702200163</v>
      </c>
      <c r="JV79" s="27">
        <f>IFERROR(INDEX(Sales!$D$5:$ABF$18,MATCH(UsagePerHour!$B79,Sales!$C$5:$C$18,0),MATCH(UsagePerHour!JV$4,Sales!$D$3:$ABF$3,0))/JV$2*INDEX(Usage!$D$5:$ABF$11,MATCH(UsagePerHour!$B$68,Usage!$C$5:$C$11,0),MATCH(UsagePerHour!JV$4,Usage!$D$3:$ABF$3,0)),"")</f>
        <v>0.27052565475348672</v>
      </c>
      <c r="JW79" s="27">
        <f>IFERROR(INDEX(Sales!$D$5:$ABF$18,MATCH(UsagePerHour!$B79,Sales!$C$5:$C$18,0),MATCH(UsagePerHour!JW$4,Sales!$D$3:$ABF$3,0))/JW$2*INDEX(Usage!$D$5:$ABF$11,MATCH(UsagePerHour!$B$68,Usage!$C$5:$C$11,0),MATCH(UsagePerHour!JW$4,Usage!$D$3:$ABF$3,0)),"")</f>
        <v>0.19557242743324027</v>
      </c>
      <c r="JX79" s="27">
        <f>IFERROR(INDEX(Sales!$D$5:$ABF$18,MATCH(UsagePerHour!$B79,Sales!$C$5:$C$18,0),MATCH(UsagePerHour!JX$4,Sales!$D$3:$ABF$3,0))/JX$2*INDEX(Usage!$D$5:$ABF$11,MATCH(UsagePerHour!$B$68,Usage!$C$5:$C$11,0),MATCH(UsagePerHour!JX$4,Usage!$D$3:$ABF$3,0)),"")</f>
        <v>1.1608245569281974</v>
      </c>
      <c r="JY79" s="27">
        <f>IFERROR(INDEX(Sales!$D$5:$ABF$18,MATCH(UsagePerHour!$B79,Sales!$C$5:$C$18,0),MATCH(UsagePerHour!JY$4,Sales!$D$3:$ABF$3,0))/JY$2*INDEX(Usage!$D$5:$ABF$11,MATCH(UsagePerHour!$B$68,Usage!$C$5:$C$11,0),MATCH(UsagePerHour!JY$4,Usage!$D$3:$ABF$3,0)),"")</f>
        <v>0.63609635658696406</v>
      </c>
      <c r="JZ79" s="27">
        <f>IFERROR(INDEX(Sales!$D$5:$ABF$18,MATCH(UsagePerHour!$B79,Sales!$C$5:$C$18,0),MATCH(UsagePerHour!JZ$4,Sales!$D$3:$ABF$3,0))/JZ$2*INDEX(Usage!$D$5:$ABF$11,MATCH(UsagePerHour!$B$68,Usage!$C$5:$C$11,0),MATCH(UsagePerHour!JZ$4,Usage!$D$3:$ABF$3,0)),"")</f>
        <v>0.32228611718113226</v>
      </c>
      <c r="KA79" s="27">
        <f>IFERROR(INDEX(Sales!$D$5:$ABF$18,MATCH(UsagePerHour!$B79,Sales!$C$5:$C$18,0),MATCH(UsagePerHour!KA$4,Sales!$D$3:$ABF$3,0))/KA$2*INDEX(Usage!$D$5:$ABF$11,MATCH(UsagePerHour!$B$68,Usage!$C$5:$C$11,0),MATCH(UsagePerHour!KA$4,Usage!$D$3:$ABF$3,0)),"")</f>
        <v>0.15501554345183596</v>
      </c>
      <c r="KB79" s="27">
        <f>IFERROR(INDEX(Sales!$D$5:$ABF$18,MATCH(UsagePerHour!$B79,Sales!$C$5:$C$18,0),MATCH(UsagePerHour!KB$4,Sales!$D$3:$ABF$3,0))/KB$2*INDEX(Usage!$D$5:$ABF$11,MATCH(UsagePerHour!$B$68,Usage!$C$5:$C$11,0),MATCH(UsagePerHour!KB$4,Usage!$D$3:$ABF$3,0)),"")</f>
        <v>0.34535574074288111</v>
      </c>
      <c r="KC79" s="27">
        <f>IFERROR(INDEX(Sales!$D$5:$ABF$18,MATCH(UsagePerHour!$B79,Sales!$C$5:$C$18,0),MATCH(UsagePerHour!KC$4,Sales!$D$3:$ABF$3,0))/KC$2*INDEX(Usage!$D$5:$ABF$11,MATCH(UsagePerHour!$B$68,Usage!$C$5:$C$11,0),MATCH(UsagePerHour!KC$4,Usage!$D$3:$ABF$3,0)),"")</f>
        <v>0.37172137346846168</v>
      </c>
      <c r="KD79" s="27">
        <f>IFERROR(INDEX(Sales!$D$5:$ABF$18,MATCH(UsagePerHour!$B79,Sales!$C$5:$C$18,0),MATCH(UsagePerHour!KD$4,Sales!$D$3:$ABF$3,0))/KD$2*INDEX(Usage!$D$5:$ABF$11,MATCH(UsagePerHour!$B$68,Usage!$C$5:$C$11,0),MATCH(UsagePerHour!KD$4,Usage!$D$3:$ABF$3,0)),"")</f>
        <v>0.18826670123006681</v>
      </c>
      <c r="KE79" s="27">
        <f>IFERROR(INDEX(Sales!$D$5:$ABF$18,MATCH(UsagePerHour!$B79,Sales!$C$5:$C$18,0),MATCH(UsagePerHour!KE$4,Sales!$D$3:$ABF$3,0))/KE$2*INDEX(Usage!$D$5:$ABF$11,MATCH(UsagePerHour!$B$68,Usage!$C$5:$C$11,0),MATCH(UsagePerHour!KE$4,Usage!$D$3:$ABF$3,0)),"")</f>
        <v>0.64143016894852967</v>
      </c>
      <c r="KF79" s="27">
        <f>IFERROR(INDEX(Sales!$D$5:$ABF$18,MATCH(UsagePerHour!$B79,Sales!$C$5:$C$18,0),MATCH(UsagePerHour!KF$4,Sales!$D$3:$ABF$3,0))/KF$2*INDEX(Usage!$D$5:$ABF$11,MATCH(UsagePerHour!$B$68,Usage!$C$5:$C$11,0),MATCH(UsagePerHour!KF$4,Usage!$D$3:$ABF$3,0)),"")</f>
        <v>0.34063391094538276</v>
      </c>
      <c r="KG79" s="27">
        <f>IFERROR(INDEX(Sales!$D$5:$ABF$18,MATCH(UsagePerHour!$B79,Sales!$C$5:$C$18,0),MATCH(UsagePerHour!KG$4,Sales!$D$3:$ABF$3,0))/KG$2*INDEX(Usage!$D$5:$ABF$11,MATCH(UsagePerHour!$B$68,Usage!$C$5:$C$11,0),MATCH(UsagePerHour!KG$4,Usage!$D$3:$ABF$3,0)),"")</f>
        <v>0.21348859540899118</v>
      </c>
      <c r="KH79" s="27">
        <f>IFERROR(INDEX(Sales!$D$5:$ABF$18,MATCH(UsagePerHour!$B79,Sales!$C$5:$C$18,0),MATCH(UsagePerHour!KH$4,Sales!$D$3:$ABF$3,0))/KH$2*INDEX(Usage!$D$5:$ABF$11,MATCH(UsagePerHour!$B$68,Usage!$C$5:$C$11,0),MATCH(UsagePerHour!KH$4,Usage!$D$3:$ABF$3,0)),"")</f>
        <v>0.20388923367910866</v>
      </c>
      <c r="KI79" s="27">
        <f>IFERROR(INDEX(Sales!$D$5:$ABF$18,MATCH(UsagePerHour!$B79,Sales!$C$5:$C$18,0),MATCH(UsagePerHour!KI$4,Sales!$D$3:$ABF$3,0))/KI$2*INDEX(Usage!$D$5:$ABF$11,MATCH(UsagePerHour!$B$68,Usage!$C$5:$C$11,0),MATCH(UsagePerHour!KI$4,Usage!$D$3:$ABF$3,0)),"")</f>
        <v>0.17419499711054237</v>
      </c>
      <c r="KJ79" s="27">
        <f>IFERROR(INDEX(Sales!$D$5:$ABF$18,MATCH(UsagePerHour!$B79,Sales!$C$5:$C$18,0),MATCH(UsagePerHour!KJ$4,Sales!$D$3:$ABF$3,0))/KJ$2*INDEX(Usage!$D$5:$ABF$11,MATCH(UsagePerHour!$B$68,Usage!$C$5:$C$11,0),MATCH(UsagePerHour!KJ$4,Usage!$D$3:$ABF$3,0)),"")</f>
        <v>0.17531714866830964</v>
      </c>
      <c r="KK79" s="27">
        <f>IFERROR(INDEX(Sales!$D$5:$ABF$18,MATCH(UsagePerHour!$B79,Sales!$C$5:$C$18,0),MATCH(UsagePerHour!KK$4,Sales!$D$3:$ABF$3,0))/KK$2*INDEX(Usage!$D$5:$ABF$11,MATCH(UsagePerHour!$B$68,Usage!$C$5:$C$11,0),MATCH(UsagePerHour!KK$4,Usage!$D$3:$ABF$3,0)),"")</f>
        <v>0.28208592041157937</v>
      </c>
      <c r="KL79" s="27">
        <f>IFERROR(INDEX(Sales!$D$5:$ABF$18,MATCH(UsagePerHour!$B79,Sales!$C$5:$C$18,0),MATCH(UsagePerHour!KL$4,Sales!$D$3:$ABF$3,0))/KL$2*INDEX(Usage!$D$5:$ABF$11,MATCH(UsagePerHour!$B$68,Usage!$C$5:$C$11,0),MATCH(UsagePerHour!KL$4,Usage!$D$3:$ABF$3,0)),"")</f>
        <v>0.50002123472869098</v>
      </c>
      <c r="KM79" s="27">
        <f>IFERROR(INDEX(Sales!$D$5:$ABF$18,MATCH(UsagePerHour!$B79,Sales!$C$5:$C$18,0),MATCH(UsagePerHour!KM$4,Sales!$D$3:$ABF$3,0))/KM$2*INDEX(Usage!$D$5:$ABF$11,MATCH(UsagePerHour!$B$68,Usage!$C$5:$C$11,0),MATCH(UsagePerHour!KM$4,Usage!$D$3:$ABF$3,0)),"")</f>
        <v>0.56459080307724441</v>
      </c>
      <c r="KN79" s="27">
        <f>IFERROR(INDEX(Sales!$D$5:$ABF$18,MATCH(UsagePerHour!$B79,Sales!$C$5:$C$18,0),MATCH(UsagePerHour!KN$4,Sales!$D$3:$ABF$3,0))/KN$2*INDEX(Usage!$D$5:$ABF$11,MATCH(UsagePerHour!$B$68,Usage!$C$5:$C$11,0),MATCH(UsagePerHour!KN$4,Usage!$D$3:$ABF$3,0)),"")</f>
        <v>0.18837811644553765</v>
      </c>
      <c r="KO79" s="27">
        <f>IFERROR(INDEX(Sales!$D$5:$ABF$18,MATCH(UsagePerHour!$B79,Sales!$C$5:$C$18,0),MATCH(UsagePerHour!KO$4,Sales!$D$3:$ABF$3,0))/KO$2*INDEX(Usage!$D$5:$ABF$11,MATCH(UsagePerHour!$B$68,Usage!$C$5:$C$11,0),MATCH(UsagePerHour!KO$4,Usage!$D$3:$ABF$3,0)),"")</f>
        <v>4.0785601279281422E-2</v>
      </c>
      <c r="KP79" s="27">
        <f>IFERROR(INDEX(Sales!$D$5:$ABF$18,MATCH(UsagePerHour!$B79,Sales!$C$5:$C$18,0),MATCH(UsagePerHour!KP$4,Sales!$D$3:$ABF$3,0))/KP$2*INDEX(Usage!$D$5:$ABF$11,MATCH(UsagePerHour!$B$68,Usage!$C$5:$C$11,0),MATCH(UsagePerHour!KP$4,Usage!$D$3:$ABF$3,0)),"")</f>
        <v>0.30473241662443856</v>
      </c>
      <c r="KQ79" s="27">
        <f>IFERROR(INDEX(Sales!$D$5:$ABF$18,MATCH(UsagePerHour!$B79,Sales!$C$5:$C$18,0),MATCH(UsagePerHour!KQ$4,Sales!$D$3:$ABF$3,0))/KQ$2*INDEX(Usage!$D$5:$ABF$11,MATCH(UsagePerHour!$B$68,Usage!$C$5:$C$11,0),MATCH(UsagePerHour!KQ$4,Usage!$D$3:$ABF$3,0)),"")</f>
        <v>0.32163554897241253</v>
      </c>
      <c r="KR79" s="27">
        <f>IFERROR(INDEX(Sales!$D$5:$ABF$18,MATCH(UsagePerHour!$B79,Sales!$C$5:$C$18,0),MATCH(UsagePerHour!KR$4,Sales!$D$3:$ABF$3,0))/KR$2*INDEX(Usage!$D$5:$ABF$11,MATCH(UsagePerHour!$B$68,Usage!$C$5:$C$11,0),MATCH(UsagePerHour!KR$4,Usage!$D$3:$ABF$3,0)),"")</f>
        <v>8.5247510715103655E-2</v>
      </c>
      <c r="KS79" s="27">
        <f>IFERROR(INDEX(Sales!$D$5:$ABF$18,MATCH(UsagePerHour!$B79,Sales!$C$5:$C$18,0),MATCH(UsagePerHour!KS$4,Sales!$D$3:$ABF$3,0))/KS$2*INDEX(Usage!$D$5:$ABF$11,MATCH(UsagePerHour!$B$68,Usage!$C$5:$C$11,0),MATCH(UsagePerHour!KS$4,Usage!$D$3:$ABF$3,0)),"")</f>
        <v>0.38009925558312657</v>
      </c>
      <c r="KT79" s="27">
        <f>IFERROR(INDEX(Sales!$D$5:$ABF$18,MATCH(UsagePerHour!$B79,Sales!$C$5:$C$18,0),MATCH(UsagePerHour!KT$4,Sales!$D$3:$ABF$3,0))/KT$2*INDEX(Usage!$D$5:$ABF$11,MATCH(UsagePerHour!$B$68,Usage!$C$5:$C$11,0),MATCH(UsagePerHour!KT$4,Usage!$D$3:$ABF$3,0)),"")</f>
        <v>1.924820745809612E-2</v>
      </c>
      <c r="KU79" s="27">
        <f>IFERROR(INDEX(Sales!$D$5:$ABF$18,MATCH(UsagePerHour!$B79,Sales!$C$5:$C$18,0),MATCH(UsagePerHour!KU$4,Sales!$D$3:$ABF$3,0))/KU$2*INDEX(Usage!$D$5:$ABF$11,MATCH(UsagePerHour!$B$68,Usage!$C$5:$C$11,0),MATCH(UsagePerHour!KU$4,Usage!$D$3:$ABF$3,0)),"")</f>
        <v>5.0372650400318179E-2</v>
      </c>
      <c r="KV79" s="27">
        <f>IFERROR(INDEX(Sales!$D$5:$ABF$18,MATCH(UsagePerHour!$B79,Sales!$C$5:$C$18,0),MATCH(UsagePerHour!KV$4,Sales!$D$3:$ABF$3,0))/KV$2*INDEX(Usage!$D$5:$ABF$11,MATCH(UsagePerHour!$B$68,Usage!$C$5:$C$11,0),MATCH(UsagePerHour!KV$4,Usage!$D$3:$ABF$3,0)),"")</f>
        <v>0.17159014668036271</v>
      </c>
      <c r="KW79" s="27">
        <f>IFERROR(INDEX(Sales!$D$5:$ABF$18,MATCH(UsagePerHour!$B79,Sales!$C$5:$C$18,0),MATCH(UsagePerHour!KW$4,Sales!$D$3:$ABF$3,0))/KW$2*INDEX(Usage!$D$5:$ABF$11,MATCH(UsagePerHour!$B$68,Usage!$C$5:$C$11,0),MATCH(UsagePerHour!KW$4,Usage!$D$3:$ABF$3,0)),"")</f>
        <v>0.60681961134836293</v>
      </c>
      <c r="KX79" s="27">
        <f>IFERROR(INDEX(Sales!$D$5:$ABF$18,MATCH(UsagePerHour!$B79,Sales!$C$5:$C$18,0),MATCH(UsagePerHour!KX$4,Sales!$D$3:$ABF$3,0))/KX$2*INDEX(Usage!$D$5:$ABF$11,MATCH(UsagePerHour!$B$68,Usage!$C$5:$C$11,0),MATCH(UsagePerHour!KX$4,Usage!$D$3:$ABF$3,0)),"")</f>
        <v>0.18803916758325223</v>
      </c>
      <c r="KY79" s="27">
        <f>IFERROR(INDEX(Sales!$D$5:$ABF$18,MATCH(UsagePerHour!$B79,Sales!$C$5:$C$18,0),MATCH(UsagePerHour!KY$4,Sales!$D$3:$ABF$3,0))/KY$2*INDEX(Usage!$D$5:$ABF$11,MATCH(UsagePerHour!$B$68,Usage!$C$5:$C$11,0),MATCH(UsagePerHour!KY$4,Usage!$D$3:$ABF$3,0)),"")</f>
        <v>0.10829979879275654</v>
      </c>
      <c r="KZ79" s="27">
        <f>IFERROR(INDEX(Sales!$D$5:$ABF$18,MATCH(UsagePerHour!$B79,Sales!$C$5:$C$18,0),MATCH(UsagePerHour!KZ$4,Sales!$D$3:$ABF$3,0))/KZ$2*INDEX(Usage!$D$5:$ABF$11,MATCH(UsagePerHour!$B$68,Usage!$C$5:$C$11,0),MATCH(UsagePerHour!KZ$4,Usage!$D$3:$ABF$3,0)),"")</f>
        <v>0.33528874525783336</v>
      </c>
      <c r="LA79" s="27">
        <f>IFERROR(INDEX(Sales!$D$5:$ABF$18,MATCH(UsagePerHour!$B79,Sales!$C$5:$C$18,0),MATCH(UsagePerHour!LA$4,Sales!$D$3:$ABF$3,0))/LA$2*INDEX(Usage!$D$5:$ABF$11,MATCH(UsagePerHour!$B$68,Usage!$C$5:$C$11,0),MATCH(UsagePerHour!LA$4,Usage!$D$3:$ABF$3,0)),"")</f>
        <v>0.45025852159141622</v>
      </c>
      <c r="LB79" s="27">
        <f>IFERROR(INDEX(Sales!$D$5:$ABF$18,MATCH(UsagePerHour!$B79,Sales!$C$5:$C$18,0),MATCH(UsagePerHour!LB$4,Sales!$D$3:$ABF$3,0))/LB$2*INDEX(Usage!$D$5:$ABF$11,MATCH(UsagePerHour!$B$68,Usage!$C$5:$C$11,0),MATCH(UsagePerHour!LB$4,Usage!$D$3:$ABF$3,0)),"")</f>
        <v>0.41615168472095238</v>
      </c>
      <c r="LC79" s="27">
        <f>IFERROR(INDEX(Sales!$D$5:$ABF$18,MATCH(UsagePerHour!$B79,Sales!$C$5:$C$18,0),MATCH(UsagePerHour!LC$4,Sales!$D$3:$ABF$3,0))/LC$2*INDEX(Usage!$D$5:$ABF$11,MATCH(UsagePerHour!$B$68,Usage!$C$5:$C$11,0),MATCH(UsagePerHour!LC$4,Usage!$D$3:$ABF$3,0)),"")</f>
        <v>0.23470381354384265</v>
      </c>
      <c r="LD79" s="27">
        <f>IFERROR(INDEX(Sales!$D$5:$ABF$18,MATCH(UsagePerHour!$B79,Sales!$C$5:$C$18,0),MATCH(UsagePerHour!LD$4,Sales!$D$3:$ABF$3,0))/LD$2*INDEX(Usage!$D$5:$ABF$11,MATCH(UsagePerHour!$B$68,Usage!$C$5:$C$11,0),MATCH(UsagePerHour!LD$4,Usage!$D$3:$ABF$3,0)),"")</f>
        <v>0.44269530778008997</v>
      </c>
      <c r="LE79" s="27">
        <f>IFERROR(INDEX(Sales!$D$5:$ABF$18,MATCH(UsagePerHour!$B79,Sales!$C$5:$C$18,0),MATCH(UsagePerHour!LE$4,Sales!$D$3:$ABF$3,0))/LE$2*INDEX(Usage!$D$5:$ABF$11,MATCH(UsagePerHour!$B$68,Usage!$C$5:$C$11,0),MATCH(UsagePerHour!LE$4,Usage!$D$3:$ABF$3,0)),"")</f>
        <v>0.15447154653804723</v>
      </c>
      <c r="LF79" s="27">
        <f>IFERROR(INDEX(Sales!$D$5:$ABF$18,MATCH(UsagePerHour!$B79,Sales!$C$5:$C$18,0),MATCH(UsagePerHour!LF$4,Sales!$D$3:$ABF$3,0))/LF$2*INDEX(Usage!$D$5:$ABF$11,MATCH(UsagePerHour!$B$68,Usage!$C$5:$C$11,0),MATCH(UsagePerHour!LF$4,Usage!$D$3:$ABF$3,0)),"")</f>
        <v>0.44258997525409177</v>
      </c>
      <c r="LG79" s="27">
        <f>IFERROR(INDEX(Sales!$D$5:$ABF$18,MATCH(UsagePerHour!$B79,Sales!$C$5:$C$18,0),MATCH(UsagePerHour!LG$4,Sales!$D$3:$ABF$3,0))/LG$2*INDEX(Usage!$D$5:$ABF$11,MATCH(UsagePerHour!$B$68,Usage!$C$5:$C$11,0),MATCH(UsagePerHour!LG$4,Usage!$D$3:$ABF$3,0)),"")</f>
        <v>0.15652707721585038</v>
      </c>
      <c r="LH79" s="27">
        <f>IFERROR(INDEX(Sales!$D$5:$ABF$18,MATCH(UsagePerHour!$B79,Sales!$C$5:$C$18,0),MATCH(UsagePerHour!LH$4,Sales!$D$3:$ABF$3,0))/LH$2*INDEX(Usage!$D$5:$ABF$11,MATCH(UsagePerHour!$B$68,Usage!$C$5:$C$11,0),MATCH(UsagePerHour!LH$4,Usage!$D$3:$ABF$3,0)),"")</f>
        <v>0.43759333513671234</v>
      </c>
      <c r="LI79" s="27">
        <f>IFERROR(INDEX(Sales!$D$5:$ABF$18,MATCH(UsagePerHour!$B79,Sales!$C$5:$C$18,0),MATCH(UsagePerHour!LI$4,Sales!$D$3:$ABF$3,0))/LI$2*INDEX(Usage!$D$5:$ABF$11,MATCH(UsagePerHour!$B$68,Usage!$C$5:$C$11,0),MATCH(UsagePerHour!LI$4,Usage!$D$3:$ABF$3,0)),"")</f>
        <v>0.15718215043885567</v>
      </c>
      <c r="LJ79" s="27">
        <f>IFERROR(INDEX(Sales!$D$5:$ABF$18,MATCH(UsagePerHour!$B79,Sales!$C$5:$C$18,0),MATCH(UsagePerHour!LJ$4,Sales!$D$3:$ABF$3,0))/LJ$2*INDEX(Usage!$D$5:$ABF$11,MATCH(UsagePerHour!$B$68,Usage!$C$5:$C$11,0),MATCH(UsagePerHour!LJ$4,Usage!$D$3:$ABF$3,0)),"")</f>
        <v>0.29408320564678547</v>
      </c>
      <c r="LK79" s="27">
        <f>IFERROR(INDEX(Sales!$D$5:$ABF$18,MATCH(UsagePerHour!$B79,Sales!$C$5:$C$18,0),MATCH(UsagePerHour!LK$4,Sales!$D$3:$ABF$3,0))/LK$2*INDEX(Usage!$D$5:$ABF$11,MATCH(UsagePerHour!$B$68,Usage!$C$5:$C$11,0),MATCH(UsagePerHour!LK$4,Usage!$D$3:$ABF$3,0)),"")</f>
        <v>0.3783256317178339</v>
      </c>
      <c r="LL79" s="27">
        <f>IFERROR(INDEX(Sales!$D$5:$ABF$18,MATCH(UsagePerHour!$B79,Sales!$C$5:$C$18,0),MATCH(UsagePerHour!LL$4,Sales!$D$3:$ABF$3,0))/LL$2*INDEX(Usage!$D$5:$ABF$11,MATCH(UsagePerHour!$B$68,Usage!$C$5:$C$11,0),MATCH(UsagePerHour!LL$4,Usage!$D$3:$ABF$3,0)),"")</f>
        <v>0.25654938701305868</v>
      </c>
      <c r="LM79" s="27">
        <f>IFERROR(INDEX(Sales!$D$5:$ABF$18,MATCH(UsagePerHour!$B79,Sales!$C$5:$C$18,0),MATCH(UsagePerHour!LM$4,Sales!$D$3:$ABF$3,0))/LM$2*INDEX(Usage!$D$5:$ABF$11,MATCH(UsagePerHour!$B$68,Usage!$C$5:$C$11,0),MATCH(UsagePerHour!LM$4,Usage!$D$3:$ABF$3,0)),"")</f>
        <v>0.34230326417949036</v>
      </c>
      <c r="LN79" s="27">
        <f>IFERROR(INDEX(Sales!$D$5:$ABF$18,MATCH(UsagePerHour!$B79,Sales!$C$5:$C$18,0),MATCH(UsagePerHour!LN$4,Sales!$D$3:$ABF$3,0))/LN$2*INDEX(Usage!$D$5:$ABF$11,MATCH(UsagePerHour!$B$68,Usage!$C$5:$C$11,0),MATCH(UsagePerHour!LN$4,Usage!$D$3:$ABF$3,0)),"")</f>
        <v>0.60612985952456677</v>
      </c>
      <c r="LO79" s="27">
        <f>IFERROR(INDEX(Sales!$D$5:$ABF$18,MATCH(UsagePerHour!$B79,Sales!$C$5:$C$18,0),MATCH(UsagePerHour!LO$4,Sales!$D$3:$ABF$3,0))/LO$2*INDEX(Usage!$D$5:$ABF$11,MATCH(UsagePerHour!$B$68,Usage!$C$5:$C$11,0),MATCH(UsagePerHour!LO$4,Usage!$D$3:$ABF$3,0)),"")</f>
        <v>0.9228171859912313</v>
      </c>
      <c r="LP79" s="27">
        <f>IFERROR(INDEX(Sales!$D$5:$ABF$18,MATCH(UsagePerHour!$B79,Sales!$C$5:$C$18,0),MATCH(UsagePerHour!LP$4,Sales!$D$3:$ABF$3,0))/LP$2*INDEX(Usage!$D$5:$ABF$11,MATCH(UsagePerHour!$B$68,Usage!$C$5:$C$11,0),MATCH(UsagePerHour!LP$4,Usage!$D$3:$ABF$3,0)),"")</f>
        <v>1.7233356760889114E-2</v>
      </c>
      <c r="LQ79" s="27">
        <f>IFERROR(INDEX(Sales!$D$5:$ABF$18,MATCH(UsagePerHour!$B79,Sales!$C$5:$C$18,0),MATCH(UsagePerHour!LQ$4,Sales!$D$3:$ABF$3,0))/LQ$2*INDEX(Usage!$D$5:$ABF$11,MATCH(UsagePerHour!$B$68,Usage!$C$5:$C$11,0),MATCH(UsagePerHour!LQ$4,Usage!$D$3:$ABF$3,0)),"")</f>
        <v>0.26539633777019733</v>
      </c>
      <c r="LR79" s="27">
        <f>IFERROR(INDEX(Sales!$D$5:$ABF$18,MATCH(UsagePerHour!$B79,Sales!$C$5:$C$18,0),MATCH(UsagePerHour!LR$4,Sales!$D$3:$ABF$3,0))/LR$2*INDEX(Usage!$D$5:$ABF$11,MATCH(UsagePerHour!$B$68,Usage!$C$5:$C$11,0),MATCH(UsagePerHour!LR$4,Usage!$D$3:$ABF$3,0)),"")</f>
        <v>0.12972513089005236</v>
      </c>
      <c r="LS79" s="27">
        <f>IFERROR(INDEX(Sales!$D$5:$ABF$18,MATCH(UsagePerHour!$B79,Sales!$C$5:$C$18,0),MATCH(UsagePerHour!LS$4,Sales!$D$3:$ABF$3,0))/LS$2*INDEX(Usage!$D$5:$ABF$11,MATCH(UsagePerHour!$B$68,Usage!$C$5:$C$11,0),MATCH(UsagePerHour!LS$4,Usage!$D$3:$ABF$3,0)),"")</f>
        <v>0.2498681282846294</v>
      </c>
      <c r="LT79" s="27">
        <f>IFERROR(INDEX(Sales!$D$5:$ABF$18,MATCH(UsagePerHour!$B79,Sales!$C$5:$C$18,0),MATCH(UsagePerHour!LT$4,Sales!$D$3:$ABF$3,0))/LT$2*INDEX(Usage!$D$5:$ABF$11,MATCH(UsagePerHour!$B$68,Usage!$C$5:$C$11,0),MATCH(UsagePerHour!LT$4,Usage!$D$3:$ABF$3,0)),"")</f>
        <v>0.20417761424030281</v>
      </c>
      <c r="LU79" s="27">
        <f>IFERROR(INDEX(Sales!$D$5:$ABF$18,MATCH(UsagePerHour!$B79,Sales!$C$5:$C$18,0),MATCH(UsagePerHour!LU$4,Sales!$D$3:$ABF$3,0))/LU$2*INDEX(Usage!$D$5:$ABF$11,MATCH(UsagePerHour!$B$68,Usage!$C$5:$C$11,0),MATCH(UsagePerHour!LU$4,Usage!$D$3:$ABF$3,0)),"")</f>
        <v>0.99615417319582622</v>
      </c>
      <c r="LV79" s="27">
        <f>IFERROR(INDEX(Sales!$D$5:$ABF$18,MATCH(UsagePerHour!$B79,Sales!$C$5:$C$18,0),MATCH(UsagePerHour!LV$4,Sales!$D$3:$ABF$3,0))/LV$2*INDEX(Usage!$D$5:$ABF$11,MATCH(UsagePerHour!$B$68,Usage!$C$5:$C$11,0),MATCH(UsagePerHour!LV$4,Usage!$D$3:$ABF$3,0)),"")</f>
        <v>9.779640718562875E-2</v>
      </c>
      <c r="LW79" s="27">
        <f>IFERROR(INDEX(Sales!$D$5:$ABF$18,MATCH(UsagePerHour!$B79,Sales!$C$5:$C$18,0),MATCH(UsagePerHour!LW$4,Sales!$D$3:$ABF$3,0))/LW$2*INDEX(Usage!$D$5:$ABF$11,MATCH(UsagePerHour!$B$68,Usage!$C$5:$C$11,0),MATCH(UsagePerHour!LW$4,Usage!$D$3:$ABF$3,0)),"")</f>
        <v>0.51673773594060857</v>
      </c>
      <c r="LX79" s="27">
        <f>IFERROR(INDEX(Sales!$D$5:$ABF$18,MATCH(UsagePerHour!$B79,Sales!$C$5:$C$18,0),MATCH(UsagePerHour!LX$4,Sales!$D$3:$ABF$3,0))/LX$2*INDEX(Usage!$D$5:$ABF$11,MATCH(UsagePerHour!$B$68,Usage!$C$5:$C$11,0),MATCH(UsagePerHour!LX$4,Usage!$D$3:$ABF$3,0)),"")</f>
        <v>0.30394916865709709</v>
      </c>
      <c r="LY79" s="27">
        <f>IFERROR(INDEX(Sales!$D$5:$ABF$18,MATCH(UsagePerHour!$B79,Sales!$C$5:$C$18,0),MATCH(UsagePerHour!LY$4,Sales!$D$3:$ABF$3,0))/LY$2*INDEX(Usage!$D$5:$ABF$11,MATCH(UsagePerHour!$B$68,Usage!$C$5:$C$11,0),MATCH(UsagePerHour!LY$4,Usage!$D$3:$ABF$3,0)),"")</f>
        <v>0.15381081503258287</v>
      </c>
      <c r="LZ79" s="27">
        <f>IFERROR(INDEX(Sales!$D$5:$ABF$18,MATCH(UsagePerHour!$B79,Sales!$C$5:$C$18,0),MATCH(UsagePerHour!LZ$4,Sales!$D$3:$ABF$3,0))/LZ$2*INDEX(Usage!$D$5:$ABF$11,MATCH(UsagePerHour!$B$68,Usage!$C$5:$C$11,0),MATCH(UsagePerHour!LZ$4,Usage!$D$3:$ABF$3,0)),"")</f>
        <v>0.33125558819772638</v>
      </c>
      <c r="MA79" s="27">
        <f>IFERROR(INDEX(Sales!$D$5:$ABF$18,MATCH(UsagePerHour!$B79,Sales!$C$5:$C$18,0),MATCH(UsagePerHour!MA$4,Sales!$D$3:$ABF$3,0))/MA$2*INDEX(Usage!$D$5:$ABF$11,MATCH(UsagePerHour!$B$68,Usage!$C$5:$C$11,0),MATCH(UsagePerHour!MA$4,Usage!$D$3:$ABF$3,0)),"")</f>
        <v>0.21911881048627443</v>
      </c>
      <c r="MB79" s="27">
        <f>IFERROR(INDEX(Sales!$D$5:$ABF$18,MATCH(UsagePerHour!$B79,Sales!$C$5:$C$18,0),MATCH(UsagePerHour!MB$4,Sales!$D$3:$ABF$3,0))/MB$2*INDEX(Usage!$D$5:$ABF$11,MATCH(UsagePerHour!$B$68,Usage!$C$5:$C$11,0),MATCH(UsagePerHour!MB$4,Usage!$D$3:$ABF$3,0)),"")</f>
        <v>0.35406112583579302</v>
      </c>
      <c r="MC79" s="27">
        <f>IFERROR(INDEX(Sales!$D$5:$ABF$18,MATCH(UsagePerHour!$B79,Sales!$C$5:$C$18,0),MATCH(UsagePerHour!MC$4,Sales!$D$3:$ABF$3,0))/MC$2*INDEX(Usage!$D$5:$ABF$11,MATCH(UsagePerHour!$B$68,Usage!$C$5:$C$11,0),MATCH(UsagePerHour!MC$4,Usage!$D$3:$ABF$3,0)),"")</f>
        <v>2.4280190892178277</v>
      </c>
      <c r="MD79" s="27">
        <f>IFERROR(INDEX(Sales!$D$5:$ABF$18,MATCH(UsagePerHour!$B79,Sales!$C$5:$C$18,0),MATCH(UsagePerHour!MD$4,Sales!$D$3:$ABF$3,0))/MD$2*INDEX(Usage!$D$5:$ABF$11,MATCH(UsagePerHour!$B$68,Usage!$C$5:$C$11,0),MATCH(UsagePerHour!MD$4,Usage!$D$3:$ABF$3,0)),"")</f>
        <v>0.23126544823350878</v>
      </c>
      <c r="ME79" s="27">
        <f>IFERROR(INDEX(Sales!$D$5:$ABF$18,MATCH(UsagePerHour!$B79,Sales!$C$5:$C$18,0),MATCH(UsagePerHour!ME$4,Sales!$D$3:$ABF$3,0))/ME$2*INDEX(Usage!$D$5:$ABF$11,MATCH(UsagePerHour!$B$68,Usage!$C$5:$C$11,0),MATCH(UsagePerHour!ME$4,Usage!$D$3:$ABF$3,0)),"")</f>
        <v>0.23331739749177266</v>
      </c>
      <c r="MF79" s="27">
        <f>IFERROR(INDEX(Sales!$D$5:$ABF$18,MATCH(UsagePerHour!$B79,Sales!$C$5:$C$18,0),MATCH(UsagePerHour!MF$4,Sales!$D$3:$ABF$3,0))/MF$2*INDEX(Usage!$D$5:$ABF$11,MATCH(UsagePerHour!$B$68,Usage!$C$5:$C$11,0),MATCH(UsagePerHour!MF$4,Usage!$D$3:$ABF$3,0)),"")</f>
        <v>0.95908808816016411</v>
      </c>
      <c r="MG79" s="27">
        <f>IFERROR(INDEX(Sales!$D$5:$ABF$18,MATCH(UsagePerHour!$B79,Sales!$C$5:$C$18,0),MATCH(UsagePerHour!MG$4,Sales!$D$3:$ABF$3,0))/MG$2*INDEX(Usage!$D$5:$ABF$11,MATCH(UsagePerHour!$B$68,Usage!$C$5:$C$11,0),MATCH(UsagePerHour!MG$4,Usage!$D$3:$ABF$3,0)),"")</f>
        <v>0.33938047706078073</v>
      </c>
      <c r="MH79" s="27">
        <f>IFERROR(INDEX(Sales!$D$5:$ABF$18,MATCH(UsagePerHour!$B79,Sales!$C$5:$C$18,0),MATCH(UsagePerHour!MH$4,Sales!$D$3:$ABF$3,0))/MH$2*INDEX(Usage!$D$5:$ABF$11,MATCH(UsagePerHour!$B$68,Usage!$C$5:$C$11,0),MATCH(UsagePerHour!MH$4,Usage!$D$3:$ABF$3,0)),"")</f>
        <v>0.16848249151885394</v>
      </c>
      <c r="MI79" s="27">
        <f>IFERROR(INDEX(Sales!$D$5:$ABF$18,MATCH(UsagePerHour!$B79,Sales!$C$5:$C$18,0),MATCH(UsagePerHour!MI$4,Sales!$D$3:$ABF$3,0))/MI$2*INDEX(Usage!$D$5:$ABF$11,MATCH(UsagePerHour!$B$68,Usage!$C$5:$C$11,0),MATCH(UsagePerHour!MI$4,Usage!$D$3:$ABF$3,0)),"")</f>
        <v>0.43914241705398066</v>
      </c>
      <c r="MJ79" s="27">
        <f>IFERROR(INDEX(Sales!$D$5:$ABF$18,MATCH(UsagePerHour!$B79,Sales!$C$5:$C$18,0),MATCH(UsagePerHour!MJ$4,Sales!$D$3:$ABF$3,0))/MJ$2*INDEX(Usage!$D$5:$ABF$11,MATCH(UsagePerHour!$B$68,Usage!$C$5:$C$11,0),MATCH(UsagePerHour!MJ$4,Usage!$D$3:$ABF$3,0)),"")</f>
        <v>0.42255182430350779</v>
      </c>
      <c r="MK79" s="27">
        <f>IFERROR(INDEX(Sales!$D$5:$ABF$18,MATCH(UsagePerHour!$B79,Sales!$C$5:$C$18,0),MATCH(UsagePerHour!MK$4,Sales!$D$3:$ABF$3,0))/MK$2*INDEX(Usage!$D$5:$ABF$11,MATCH(UsagePerHour!$B$68,Usage!$C$5:$C$11,0),MATCH(UsagePerHour!MK$4,Usage!$D$3:$ABF$3,0)),"")</f>
        <v>6.2510108812653717E-2</v>
      </c>
      <c r="ML79" s="27">
        <f>IFERROR(INDEX(Sales!$D$5:$ABF$18,MATCH(UsagePerHour!$B79,Sales!$C$5:$C$18,0),MATCH(UsagePerHour!ML$4,Sales!$D$3:$ABF$3,0))/ML$2*INDEX(Usage!$D$5:$ABF$11,MATCH(UsagePerHour!$B$68,Usage!$C$5:$C$11,0),MATCH(UsagePerHour!ML$4,Usage!$D$3:$ABF$3,0)),"")</f>
        <v>0.13524082076524627</v>
      </c>
      <c r="MM79" s="27">
        <f>IFERROR(INDEX(Sales!$D$5:$ABF$18,MATCH(UsagePerHour!$B79,Sales!$C$5:$C$18,0),MATCH(UsagePerHour!MM$4,Sales!$D$3:$ABF$3,0))/MM$2*INDEX(Usage!$D$5:$ABF$11,MATCH(UsagePerHour!$B$68,Usage!$C$5:$C$11,0),MATCH(UsagePerHour!MM$4,Usage!$D$3:$ABF$3,0)),"")</f>
        <v>0.47538677918424754</v>
      </c>
      <c r="MN79" s="27">
        <f>IFERROR(INDEX(Sales!$D$5:$ABF$18,MATCH(UsagePerHour!$B79,Sales!$C$5:$C$18,0),MATCH(UsagePerHour!MN$4,Sales!$D$3:$ABF$3,0))/MN$2*INDEX(Usage!$D$5:$ABF$11,MATCH(UsagePerHour!$B$68,Usage!$C$5:$C$11,0),MATCH(UsagePerHour!MN$4,Usage!$D$3:$ABF$3,0)),"")</f>
        <v>1.4985965318124794</v>
      </c>
      <c r="MO79" s="27">
        <f>IFERROR(INDEX(Sales!$D$5:$ABF$18,MATCH(UsagePerHour!$B79,Sales!$C$5:$C$18,0),MATCH(UsagePerHour!MO$4,Sales!$D$3:$ABF$3,0))/MO$2*INDEX(Usage!$D$5:$ABF$11,MATCH(UsagePerHour!$B$68,Usage!$C$5:$C$11,0),MATCH(UsagePerHour!MO$4,Usage!$D$3:$ABF$3,0)),"")</f>
        <v>0.20417761424030281</v>
      </c>
      <c r="MP79" s="27">
        <f>IFERROR(INDEX(Sales!$D$5:$ABF$18,MATCH(UsagePerHour!$B79,Sales!$C$5:$C$18,0),MATCH(UsagePerHour!MP$4,Sales!$D$3:$ABF$3,0))/MP$2*INDEX(Usage!$D$5:$ABF$11,MATCH(UsagePerHour!$B$68,Usage!$C$5:$C$11,0),MATCH(UsagePerHour!MP$4,Usage!$D$3:$ABF$3,0)),"")</f>
        <v>0.99615417319582622</v>
      </c>
      <c r="MQ79" s="27">
        <f>IFERROR(INDEX(Sales!$D$5:$ABF$18,MATCH(UsagePerHour!$B79,Sales!$C$5:$C$18,0),MATCH(UsagePerHour!MQ$4,Sales!$D$3:$ABF$3,0))/MQ$2*INDEX(Usage!$D$5:$ABF$11,MATCH(UsagePerHour!$B$68,Usage!$C$5:$C$11,0),MATCH(UsagePerHour!MQ$4,Usage!$D$3:$ABF$3,0)),"")</f>
        <v>9.779640718562875E-2</v>
      </c>
      <c r="MR79" s="27">
        <f>IFERROR(INDEX(Sales!$D$5:$ABF$18,MATCH(UsagePerHour!$B79,Sales!$C$5:$C$18,0),MATCH(UsagePerHour!MR$4,Sales!$D$3:$ABF$3,0))/MR$2*INDEX(Usage!$D$5:$ABF$11,MATCH(UsagePerHour!$B$68,Usage!$C$5:$C$11,0),MATCH(UsagePerHour!MR$4,Usage!$D$3:$ABF$3,0)),"")</f>
        <v>0.51673773594060857</v>
      </c>
      <c r="MS79" s="27">
        <f>IFERROR(INDEX(Sales!$D$5:$ABF$18,MATCH(UsagePerHour!$B79,Sales!$C$5:$C$18,0),MATCH(UsagePerHour!MS$4,Sales!$D$3:$ABF$3,0))/MS$2*INDEX(Usage!$D$5:$ABF$11,MATCH(UsagePerHour!$B$68,Usage!$C$5:$C$11,0),MATCH(UsagePerHour!MS$4,Usage!$D$3:$ABF$3,0)),"")</f>
        <v>0.35001436909575639</v>
      </c>
      <c r="MT79" s="27">
        <f>IFERROR(INDEX(Sales!$D$5:$ABF$18,MATCH(UsagePerHour!$B79,Sales!$C$5:$C$18,0),MATCH(UsagePerHour!MT$4,Sales!$D$3:$ABF$3,0))/MT$2*INDEX(Usage!$D$5:$ABF$11,MATCH(UsagePerHour!$B$68,Usage!$C$5:$C$11,0),MATCH(UsagePerHour!MT$4,Usage!$D$3:$ABF$3,0)),"")</f>
        <v>0.18596902476215862</v>
      </c>
      <c r="MU79" s="27">
        <f>IFERROR(INDEX(Sales!$D$5:$ABF$18,MATCH(UsagePerHour!$B79,Sales!$C$5:$C$18,0),MATCH(UsagePerHour!MU$4,Sales!$D$3:$ABF$3,0))/MU$2*INDEX(Usage!$D$5:$ABF$11,MATCH(UsagePerHour!$B$68,Usage!$C$5:$C$11,0),MATCH(UsagePerHour!MU$4,Usage!$D$3:$ABF$3,0)),"")</f>
        <v>0.19468856050302541</v>
      </c>
      <c r="MV79" s="27">
        <f>IFERROR(INDEX(Sales!$D$5:$ABF$18,MATCH(UsagePerHour!$B79,Sales!$C$5:$C$18,0),MATCH(UsagePerHour!MV$4,Sales!$D$3:$ABF$3,0))/MV$2*INDEX(Usage!$D$5:$ABF$11,MATCH(UsagePerHour!$B$68,Usage!$C$5:$C$11,0),MATCH(UsagePerHour!MV$4,Usage!$D$3:$ABF$3,0)),"")</f>
        <v>0.35081135194709773</v>
      </c>
      <c r="MW79" s="27">
        <f>IFERROR(INDEX(Sales!$D$5:$ABF$18,MATCH(UsagePerHour!$B79,Sales!$C$5:$C$18,0),MATCH(UsagePerHour!MW$4,Sales!$D$3:$ABF$3,0))/MW$2*INDEX(Usage!$D$5:$ABF$11,MATCH(UsagePerHour!$B$68,Usage!$C$5:$C$11,0),MATCH(UsagePerHour!MW$4,Usage!$D$3:$ABF$3,0)),"")</f>
        <v>0.58228580486644999</v>
      </c>
      <c r="MX79" s="27">
        <f>IFERROR(INDEX(Sales!$D$5:$ABF$18,MATCH(UsagePerHour!$B79,Sales!$C$5:$C$18,0),MATCH(UsagePerHour!MX$4,Sales!$D$3:$ABF$3,0))/MX$2*INDEX(Usage!$D$5:$ABF$11,MATCH(UsagePerHour!$B$68,Usage!$C$5:$C$11,0),MATCH(UsagePerHour!MX$4,Usage!$D$3:$ABF$3,0)),"")</f>
        <v>0.50797727834033102</v>
      </c>
      <c r="MY79" s="27">
        <f>IFERROR(INDEX(Sales!$D$5:$ABF$18,MATCH(UsagePerHour!$B79,Sales!$C$5:$C$18,0),MATCH(UsagePerHour!MY$4,Sales!$D$3:$ABF$3,0))/MY$2*INDEX(Usage!$D$5:$ABF$11,MATCH(UsagePerHour!$B$68,Usage!$C$5:$C$11,0),MATCH(UsagePerHour!MY$4,Usage!$D$3:$ABF$3,0)),"")</f>
        <v>0.12474550816614485</v>
      </c>
      <c r="MZ79" s="27">
        <f>IFERROR(INDEX(Sales!$D$5:$ABF$18,MATCH(UsagePerHour!$B79,Sales!$C$5:$C$18,0),MATCH(UsagePerHour!MZ$4,Sales!$D$3:$ABF$3,0))/MZ$2*INDEX(Usage!$D$5:$ABF$11,MATCH(UsagePerHour!$B$68,Usage!$C$5:$C$11,0),MATCH(UsagePerHour!MZ$4,Usage!$D$3:$ABF$3,0)),"")</f>
        <v>0.52084857913893612</v>
      </c>
      <c r="NA79" s="27">
        <f>IFERROR(INDEX(Sales!$D$5:$ABF$18,MATCH(UsagePerHour!$B79,Sales!$C$5:$C$18,0),MATCH(UsagePerHour!NA$4,Sales!$D$3:$ABF$3,0))/NA$2*INDEX(Usage!$D$5:$ABF$11,MATCH(UsagePerHour!$B$68,Usage!$C$5:$C$11,0),MATCH(UsagePerHour!NA$4,Usage!$D$3:$ABF$3,0)),"")</f>
        <v>0.22528566839520903</v>
      </c>
      <c r="NB79" s="27">
        <f>IFERROR(INDEX(Sales!$D$5:$ABF$18,MATCH(UsagePerHour!$B79,Sales!$C$5:$C$18,0),MATCH(UsagePerHour!NB$4,Sales!$D$3:$ABF$3,0))/NB$2*INDEX(Usage!$D$5:$ABF$11,MATCH(UsagePerHour!$B$68,Usage!$C$5:$C$11,0),MATCH(UsagePerHour!NB$4,Usage!$D$3:$ABF$3,0)),"")</f>
        <v>0.61356194032316691</v>
      </c>
      <c r="NC79" s="27">
        <f>IFERROR(INDEX(Sales!$D$5:$ABF$18,MATCH(UsagePerHour!$B79,Sales!$C$5:$C$18,0),MATCH(UsagePerHour!NC$4,Sales!$D$3:$ABF$3,0))/NC$2*INDEX(Usage!$D$5:$ABF$11,MATCH(UsagePerHour!$B$68,Usage!$C$5:$C$11,0),MATCH(UsagePerHour!NC$4,Usage!$D$3:$ABF$3,0)),"")</f>
        <v>0.45954173215319716</v>
      </c>
      <c r="ND79" s="27">
        <f>IFERROR(INDEX(Sales!$D$5:$ABF$18,MATCH(UsagePerHour!$B79,Sales!$C$5:$C$18,0),MATCH(UsagePerHour!ND$4,Sales!$D$3:$ABF$3,0))/ND$2*INDEX(Usage!$D$5:$ABF$11,MATCH(UsagePerHour!$B$68,Usage!$C$5:$C$11,0),MATCH(UsagePerHour!ND$4,Usage!$D$3:$ABF$3,0)),"")</f>
        <v>0.31026354030247039</v>
      </c>
      <c r="NE79" s="27">
        <f>IFERROR(INDEX(Sales!$D$5:$ABF$18,MATCH(UsagePerHour!$B79,Sales!$C$5:$C$18,0),MATCH(UsagePerHour!NE$4,Sales!$D$3:$ABF$3,0))/NE$2*INDEX(Usage!$D$5:$ABF$11,MATCH(UsagePerHour!$B$68,Usage!$C$5:$C$11,0),MATCH(UsagePerHour!NE$4,Usage!$D$3:$ABF$3,0)),"")</f>
        <v>0.44668757115181051</v>
      </c>
      <c r="NF79" s="27">
        <f>IFERROR(INDEX(Sales!$D$5:$ABF$18,MATCH(UsagePerHour!$B79,Sales!$C$5:$C$18,0),MATCH(UsagePerHour!NF$4,Sales!$D$3:$ABF$3,0))/NF$2*INDEX(Usage!$D$5:$ABF$11,MATCH(UsagePerHour!$B$68,Usage!$C$5:$C$11,0),MATCH(UsagePerHour!NF$4,Usage!$D$3:$ABF$3,0)),"")</f>
        <v>0.13509874192705418</v>
      </c>
      <c r="NG79" s="27">
        <f>IFERROR(INDEX(Sales!$D$5:$ABF$18,MATCH(UsagePerHour!$B79,Sales!$C$5:$C$18,0),MATCH(UsagePerHour!NG$4,Sales!$D$3:$ABF$3,0))/NG$2*INDEX(Usage!$D$5:$ABF$11,MATCH(UsagePerHour!$B$68,Usage!$C$5:$C$11,0),MATCH(UsagePerHour!NG$4,Usage!$D$3:$ABF$3,0)),"")</f>
        <v>6.2806318012982545E-2</v>
      </c>
      <c r="NH79" s="27">
        <f>IFERROR(INDEX(Sales!$D$5:$ABF$18,MATCH(UsagePerHour!$B79,Sales!$C$5:$C$18,0),MATCH(UsagePerHour!NH$4,Sales!$D$3:$ABF$3,0))/NH$2*INDEX(Usage!$D$5:$ABF$11,MATCH(UsagePerHour!$B$68,Usage!$C$5:$C$11,0),MATCH(UsagePerHour!NH$4,Usage!$D$3:$ABF$3,0)),"")</f>
        <v>0.42533438457842115</v>
      </c>
      <c r="NI79" s="27">
        <f>IFERROR(INDEX(Sales!$D$5:$ABF$18,MATCH(UsagePerHour!$B79,Sales!$C$5:$C$18,0),MATCH(UsagePerHour!NI$4,Sales!$D$3:$ABF$3,0))/NI$2*INDEX(Usage!$D$5:$ABF$11,MATCH(UsagePerHour!$B$68,Usage!$C$5:$C$11,0),MATCH(UsagePerHour!NI$4,Usage!$D$3:$ABF$3,0)),"")</f>
        <v>0.36581109253208155</v>
      </c>
      <c r="NJ79" s="27">
        <f>IFERROR(INDEX(Sales!$D$5:$ABF$18,MATCH(UsagePerHour!$B79,Sales!$C$5:$C$18,0),MATCH(UsagePerHour!NJ$4,Sales!$D$3:$ABF$3,0))/NJ$2*INDEX(Usage!$D$5:$ABF$11,MATCH(UsagePerHour!$B$68,Usage!$C$5:$C$11,0),MATCH(UsagePerHour!NJ$4,Usage!$D$3:$ABF$3,0)),"")</f>
        <v>0.11859902117828884</v>
      </c>
      <c r="NK79" s="27">
        <f>IFERROR(INDEX(Sales!$D$5:$ABF$18,MATCH(UsagePerHour!$B79,Sales!$C$5:$C$18,0),MATCH(UsagePerHour!NK$4,Sales!$D$3:$ABF$3,0))/NK$2*INDEX(Usage!$D$5:$ABF$11,MATCH(UsagePerHour!$B$68,Usage!$C$5:$C$11,0),MATCH(UsagePerHour!NK$4,Usage!$D$3:$ABF$3,0)),"")</f>
        <v>0.49262111754150978</v>
      </c>
      <c r="NL79" s="27">
        <f>IFERROR(INDEX(Sales!$D$5:$ABF$18,MATCH(UsagePerHour!$B79,Sales!$C$5:$C$18,0),MATCH(UsagePerHour!NL$4,Sales!$D$3:$ABF$3,0))/NL$2*INDEX(Usage!$D$5:$ABF$11,MATCH(UsagePerHour!$B$68,Usage!$C$5:$C$11,0),MATCH(UsagePerHour!NL$4,Usage!$D$3:$ABF$3,0)),"")</f>
        <v>0.31601401797958251</v>
      </c>
      <c r="NM79" s="27">
        <f>IFERROR(INDEX(Sales!$D$5:$ABF$18,MATCH(UsagePerHour!$B79,Sales!$C$5:$C$18,0),MATCH(UsagePerHour!NM$4,Sales!$D$3:$ABF$3,0))/NM$2*INDEX(Usage!$D$5:$ABF$11,MATCH(UsagePerHour!$B$68,Usage!$C$5:$C$11,0),MATCH(UsagePerHour!NM$4,Usage!$D$3:$ABF$3,0)),"")</f>
        <v>0.20971135277975406</v>
      </c>
      <c r="NN79" s="27">
        <f>IFERROR(INDEX(Sales!$D$5:$ABF$18,MATCH(UsagePerHour!$B79,Sales!$C$5:$C$18,0),MATCH(UsagePerHour!NN$4,Sales!$D$3:$ABF$3,0))/NN$2*INDEX(Usage!$D$5:$ABF$11,MATCH(UsagePerHour!$B$68,Usage!$C$5:$C$11,0),MATCH(UsagePerHour!NN$4,Usage!$D$3:$ABF$3,0)),"")</f>
        <v>0.21378175223038781</v>
      </c>
      <c r="NO79" s="27">
        <f>IFERROR(INDEX(Sales!$D$5:$ABF$18,MATCH(UsagePerHour!$B79,Sales!$C$5:$C$18,0),MATCH(UsagePerHour!NO$4,Sales!$D$3:$ABF$3,0))/NO$2*INDEX(Usage!$D$5:$ABF$11,MATCH(UsagePerHour!$B$68,Usage!$C$5:$C$11,0),MATCH(UsagePerHour!NO$4,Usage!$D$3:$ABF$3,0)),"")</f>
        <v>0.10526759262645843</v>
      </c>
      <c r="NP79" s="27">
        <f>IFERROR(INDEX(Sales!$D$5:$ABF$18,MATCH(UsagePerHour!$B79,Sales!$C$5:$C$18,0),MATCH(UsagePerHour!NP$4,Sales!$D$3:$ABF$3,0))/NP$2*INDEX(Usage!$D$5:$ABF$11,MATCH(UsagePerHour!$B$68,Usage!$C$5:$C$11,0),MATCH(UsagePerHour!NP$4,Usage!$D$3:$ABF$3,0)),"")</f>
        <v>0.45154373065849085</v>
      </c>
      <c r="NQ79" s="27">
        <f>IFERROR(INDEX(Sales!$D$5:$ABF$18,MATCH(UsagePerHour!$B79,Sales!$C$5:$C$18,0),MATCH(UsagePerHour!NQ$4,Sales!$D$3:$ABF$3,0))/NQ$2*INDEX(Usage!$D$5:$ABF$11,MATCH(UsagePerHour!$B$68,Usage!$C$5:$C$11,0),MATCH(UsagePerHour!NQ$4,Usage!$D$3:$ABF$3,0)),"")</f>
        <v>0.25775463277542521</v>
      </c>
      <c r="NR79" s="27">
        <f>IFERROR(INDEX(Sales!$D$5:$ABF$18,MATCH(UsagePerHour!$B79,Sales!$C$5:$C$18,0),MATCH(UsagePerHour!NR$4,Sales!$D$3:$ABF$3,0))/NR$2*INDEX(Usage!$D$5:$ABF$11,MATCH(UsagePerHour!$B$68,Usage!$C$5:$C$11,0),MATCH(UsagePerHour!NR$4,Usage!$D$3:$ABF$3,0)),"")</f>
        <v>0.56866690127327402</v>
      </c>
      <c r="NS79" s="27">
        <f>IFERROR(INDEX(Sales!$D$5:$ABF$18,MATCH(UsagePerHour!$B79,Sales!$C$5:$C$18,0),MATCH(UsagePerHour!NS$4,Sales!$D$3:$ABF$3,0))/NS$2*INDEX(Usage!$D$5:$ABF$11,MATCH(UsagePerHour!$B$68,Usage!$C$5:$C$11,0),MATCH(UsagePerHour!NS$4,Usage!$D$3:$ABF$3,0)),"")</f>
        <v>9.0862424778454118E-2</v>
      </c>
      <c r="NT79" s="27">
        <f>IFERROR(INDEX(Sales!$D$5:$ABF$18,MATCH(UsagePerHour!$B79,Sales!$C$5:$C$18,0),MATCH(UsagePerHour!NT$4,Sales!$D$3:$ABF$3,0))/NT$2*INDEX(Usage!$D$5:$ABF$11,MATCH(UsagePerHour!$B$68,Usage!$C$5:$C$11,0),MATCH(UsagePerHour!NT$4,Usage!$D$3:$ABF$3,0)),"")</f>
        <v>0.15097038061467272</v>
      </c>
      <c r="NU79" s="27">
        <f>IFERROR(INDEX(Sales!$D$5:$ABF$18,MATCH(UsagePerHour!$B79,Sales!$C$5:$C$18,0),MATCH(UsagePerHour!NU$4,Sales!$D$3:$ABF$3,0))/NU$2*INDEX(Usage!$D$5:$ABF$11,MATCH(UsagePerHour!$B$68,Usage!$C$5:$C$11,0),MATCH(UsagePerHour!NU$4,Usage!$D$3:$ABF$3,0)),"")</f>
        <v>0.38644638475146947</v>
      </c>
      <c r="NV79" s="27">
        <f>IFERROR(INDEX(Sales!$D$5:$ABF$18,MATCH(UsagePerHour!$B79,Sales!$C$5:$C$18,0),MATCH(UsagePerHour!NV$4,Sales!$D$3:$ABF$3,0))/NV$2*INDEX(Usage!$D$5:$ABF$11,MATCH(UsagePerHour!$B$68,Usage!$C$5:$C$11,0),MATCH(UsagePerHour!NV$4,Usage!$D$3:$ABF$3,0)),"")</f>
        <v>0.21222130717975593</v>
      </c>
      <c r="NW79" s="27">
        <f>IFERROR(INDEX(Sales!$D$5:$ABF$18,MATCH(UsagePerHour!$B79,Sales!$C$5:$C$18,0),MATCH(UsagePerHour!NW$4,Sales!$D$3:$ABF$3,0))/NW$2*INDEX(Usage!$D$5:$ABF$11,MATCH(UsagePerHour!$B$68,Usage!$C$5:$C$11,0),MATCH(UsagePerHour!NW$4,Usage!$D$3:$ABF$3,0)),"")</f>
        <v>0.21194374430771187</v>
      </c>
      <c r="NX79" s="27">
        <f>IFERROR(INDEX(Sales!$D$5:$ABF$18,MATCH(UsagePerHour!$B79,Sales!$C$5:$C$18,0),MATCH(UsagePerHour!NX$4,Sales!$D$3:$ABF$3,0))/NX$2*INDEX(Usage!$D$5:$ABF$11,MATCH(UsagePerHour!$B$68,Usage!$C$5:$C$11,0),MATCH(UsagePerHour!NX$4,Usage!$D$3:$ABF$3,0)),"")</f>
        <v>0.21222923900922713</v>
      </c>
      <c r="NY79" s="27">
        <f>IFERROR(INDEX(Sales!$D$5:$ABF$18,MATCH(UsagePerHour!$B79,Sales!$C$5:$C$18,0),MATCH(UsagePerHour!NY$4,Sales!$D$3:$ABF$3,0))/NY$2*INDEX(Usage!$D$5:$ABF$11,MATCH(UsagePerHour!$B$68,Usage!$C$5:$C$11,0),MATCH(UsagePerHour!NY$4,Usage!$D$3:$ABF$3,0)),"")</f>
        <v>0.44539109447345093</v>
      </c>
      <c r="NZ79" s="27">
        <f>IFERROR(INDEX(Sales!$D$5:$ABF$18,MATCH(UsagePerHour!$B79,Sales!$C$5:$C$18,0),MATCH(UsagePerHour!NZ$4,Sales!$D$3:$ABF$3,0))/NZ$2*INDEX(Usage!$D$5:$ABF$11,MATCH(UsagePerHour!$B$68,Usage!$C$5:$C$11,0),MATCH(UsagePerHour!NZ$4,Usage!$D$3:$ABF$3,0)),"")</f>
        <v>0.92469154220123917</v>
      </c>
      <c r="OA79" s="27">
        <f>IFERROR(INDEX(Sales!$D$5:$ABF$18,MATCH(UsagePerHour!$B79,Sales!$C$5:$C$18,0),MATCH(UsagePerHour!OA$4,Sales!$D$3:$ABF$3,0))/OA$2*INDEX(Usage!$D$5:$ABF$11,MATCH(UsagePerHour!$B$68,Usage!$C$5:$C$11,0),MATCH(UsagePerHour!OA$4,Usage!$D$3:$ABF$3,0)),"")</f>
        <v>0.21103782934080578</v>
      </c>
      <c r="OB79" s="27">
        <f>IFERROR(INDEX(Sales!$D$5:$ABF$18,MATCH(UsagePerHour!$B79,Sales!$C$5:$C$18,0),MATCH(UsagePerHour!OB$4,Sales!$D$3:$ABF$3,0))/OB$2*INDEX(Usage!$D$5:$ABF$11,MATCH(UsagePerHour!$B$68,Usage!$C$5:$C$11,0),MATCH(UsagePerHour!OB$4,Usage!$D$3:$ABF$3,0)),"")</f>
        <v>0.20818055138118527</v>
      </c>
      <c r="OC79" s="27">
        <f>IFERROR(INDEX(Sales!$D$5:$ABF$18,MATCH(UsagePerHour!$B79,Sales!$C$5:$C$18,0),MATCH(UsagePerHour!OC$4,Sales!$D$3:$ABF$3,0))/OC$2*INDEX(Usage!$D$5:$ABF$11,MATCH(UsagePerHour!$B$68,Usage!$C$5:$C$11,0),MATCH(UsagePerHour!OC$4,Usage!$D$3:$ABF$3,0)),"")</f>
        <v>0.64584334396602339</v>
      </c>
      <c r="OD79" s="27">
        <f>IFERROR(INDEX(Sales!$D$5:$ABF$18,MATCH(UsagePerHour!$B79,Sales!$C$5:$C$18,0),MATCH(UsagePerHour!OD$4,Sales!$D$3:$ABF$3,0))/OD$2*INDEX(Usage!$D$5:$ABF$11,MATCH(UsagePerHour!$B$68,Usage!$C$5:$C$11,0),MATCH(UsagePerHour!OD$4,Usage!$D$3:$ABF$3,0)),"")</f>
        <v>0.4198315504232592</v>
      </c>
      <c r="OE79" s="27">
        <f>IFERROR(INDEX(Sales!$D$5:$ABF$18,MATCH(UsagePerHour!$B79,Sales!$C$5:$C$18,0),MATCH(UsagePerHour!OE$4,Sales!$D$3:$ABF$3,0))/OE$2*INDEX(Usage!$D$5:$ABF$11,MATCH(UsagePerHour!$B$68,Usage!$C$5:$C$11,0),MATCH(UsagePerHour!OE$4,Usage!$D$3:$ABF$3,0)),"")</f>
        <v>0.38159414709279937</v>
      </c>
      <c r="OF79" s="27">
        <f>IFERROR(INDEX(Sales!$D$5:$ABF$18,MATCH(UsagePerHour!$B79,Sales!$C$5:$C$18,0),MATCH(UsagePerHour!OF$4,Sales!$D$3:$ABF$3,0))/OF$2*INDEX(Usage!$D$5:$ABF$11,MATCH(UsagePerHour!$B$68,Usage!$C$5:$C$11,0),MATCH(UsagePerHour!OF$4,Usage!$D$3:$ABF$3,0)),"")</f>
        <v>0.33210048314399315</v>
      </c>
      <c r="OG79" s="27">
        <f>IFERROR(INDEX(Sales!$D$5:$ABF$18,MATCH(UsagePerHour!$B79,Sales!$C$5:$C$18,0),MATCH(UsagePerHour!OG$4,Sales!$D$3:$ABF$3,0))/OG$2*INDEX(Usage!$D$5:$ABF$11,MATCH(UsagePerHour!$B$68,Usage!$C$5:$C$11,0),MATCH(UsagePerHour!OG$4,Usage!$D$3:$ABF$3,0)),"")</f>
        <v>1.4351715533374922</v>
      </c>
      <c r="OH79" s="27">
        <f>IFERROR(INDEX(Sales!$D$5:$ABF$18,MATCH(UsagePerHour!$B79,Sales!$C$5:$C$18,0),MATCH(UsagePerHour!OH$4,Sales!$D$3:$ABF$3,0))/OH$2*INDEX(Usage!$D$5:$ABF$11,MATCH(UsagePerHour!$B$68,Usage!$C$5:$C$11,0),MATCH(UsagePerHour!OH$4,Usage!$D$3:$ABF$3,0)),"")</f>
        <v>0.3711838442820749</v>
      </c>
      <c r="OI79" s="27">
        <f>IFERROR(INDEX(Sales!$D$5:$ABF$18,MATCH(UsagePerHour!$B79,Sales!$C$5:$C$18,0),MATCH(UsagePerHour!OI$4,Sales!$D$3:$ABF$3,0))/OI$2*INDEX(Usage!$D$5:$ABF$11,MATCH(UsagePerHour!$B$68,Usage!$C$5:$C$11,0),MATCH(UsagePerHour!OI$4,Usage!$D$3:$ABF$3,0)),"")</f>
        <v>6.1786370456885321E-2</v>
      </c>
      <c r="OJ79" s="27">
        <f>IFERROR(INDEX(Sales!$D$5:$ABF$18,MATCH(UsagePerHour!$B79,Sales!$C$5:$C$18,0),MATCH(UsagePerHour!OJ$4,Sales!$D$3:$ABF$3,0))/OJ$2*INDEX(Usage!$D$5:$ABF$11,MATCH(UsagePerHour!$B$68,Usage!$C$5:$C$11,0),MATCH(UsagePerHour!OJ$4,Usage!$D$3:$ABF$3,0)),"")</f>
        <v>0.18997206379415918</v>
      </c>
      <c r="OK79" s="27">
        <f>IFERROR(INDEX(Sales!$D$5:$ABF$18,MATCH(UsagePerHour!$B79,Sales!$C$5:$C$18,0),MATCH(UsagePerHour!OK$4,Sales!$D$3:$ABF$3,0))/OK$2*INDEX(Usage!$D$5:$ABF$11,MATCH(UsagePerHour!$B$68,Usage!$C$5:$C$11,0),MATCH(UsagePerHour!OK$4,Usage!$D$3:$ABF$3,0)),"")</f>
        <v>0.355757659961356</v>
      </c>
      <c r="OL79" s="27">
        <f>IFERROR(INDEX(Sales!$D$5:$ABF$18,MATCH(UsagePerHour!$B79,Sales!$C$5:$C$18,0),MATCH(UsagePerHour!OL$4,Sales!$D$3:$ABF$3,0))/OL$2*INDEX(Usage!$D$5:$ABF$11,MATCH(UsagePerHour!$B$68,Usage!$C$5:$C$11,0),MATCH(UsagePerHour!OL$4,Usage!$D$3:$ABF$3,0)),"")</f>
        <v>0.41201308063161729</v>
      </c>
      <c r="OM79" s="27">
        <f>IFERROR(INDEX(Sales!$D$5:$ABF$18,MATCH(UsagePerHour!$B79,Sales!$C$5:$C$18,0),MATCH(UsagePerHour!OM$4,Sales!$D$3:$ABF$3,0))/OM$2*INDEX(Usage!$D$5:$ABF$11,MATCH(UsagePerHour!$B$68,Usage!$C$5:$C$11,0),MATCH(UsagePerHour!OM$4,Usage!$D$3:$ABF$3,0)),"")</f>
        <v>0.27801603923875196</v>
      </c>
      <c r="ON79" s="27">
        <f>IFERROR(INDEX(Sales!$D$5:$ABF$18,MATCH(UsagePerHour!$B79,Sales!$C$5:$C$18,0),MATCH(UsagePerHour!ON$4,Sales!$D$3:$ABF$3,0))/ON$2*INDEX(Usage!$D$5:$ABF$11,MATCH(UsagePerHour!$B$68,Usage!$C$5:$C$11,0),MATCH(UsagePerHour!ON$4,Usage!$D$3:$ABF$3,0)),"")</f>
        <v>0.39350206518571412</v>
      </c>
      <c r="OO79" s="27">
        <f>IFERROR(INDEX(Sales!$D$5:$ABF$18,MATCH(UsagePerHour!$B79,Sales!$C$5:$C$18,0),MATCH(UsagePerHour!OO$4,Sales!$D$3:$ABF$3,0))/OO$2*INDEX(Usage!$D$5:$ABF$11,MATCH(UsagePerHour!$B$68,Usage!$C$5:$C$11,0),MATCH(UsagePerHour!OO$4,Usage!$D$3:$ABF$3,0)),"")</f>
        <v>0.33139674998919527</v>
      </c>
      <c r="OP79" s="27">
        <f>IFERROR(INDEX(Sales!$D$5:$ABF$18,MATCH(UsagePerHour!$B79,Sales!$C$5:$C$18,0),MATCH(UsagePerHour!OP$4,Sales!$D$3:$ABF$3,0))/OP$2*INDEX(Usage!$D$5:$ABF$11,MATCH(UsagePerHour!$B$68,Usage!$C$5:$C$11,0),MATCH(UsagePerHour!OP$4,Usage!$D$3:$ABF$3,0)),"")</f>
        <v>0.33886134231385667</v>
      </c>
      <c r="OQ79" s="27">
        <f>IFERROR(INDEX(Sales!$D$5:$ABF$18,MATCH(UsagePerHour!$B79,Sales!$C$5:$C$18,0),MATCH(UsagePerHour!OQ$4,Sales!$D$3:$ABF$3,0))/OQ$2*INDEX(Usage!$D$5:$ABF$11,MATCH(UsagePerHour!$B$68,Usage!$C$5:$C$11,0),MATCH(UsagePerHour!OQ$4,Usage!$D$3:$ABF$3,0)),"")</f>
        <v>7.2348216900550461E-2</v>
      </c>
      <c r="OR79" s="27">
        <f>IFERROR(INDEX(Sales!$D$5:$ABF$18,MATCH(UsagePerHour!$B79,Sales!$C$5:$C$18,0),MATCH(UsagePerHour!OR$4,Sales!$D$3:$ABF$3,0))/OR$2*INDEX(Usage!$D$5:$ABF$11,MATCH(UsagePerHour!$B$68,Usage!$C$5:$C$11,0),MATCH(UsagePerHour!OR$4,Usage!$D$3:$ABF$3,0)),"")</f>
        <v>0.20159621490899743</v>
      </c>
      <c r="OS79" s="27">
        <f>IFERROR(INDEX(Sales!$D$5:$ABF$18,MATCH(UsagePerHour!$B79,Sales!$C$5:$C$18,0),MATCH(UsagePerHour!OS$4,Sales!$D$3:$ABF$3,0))/OS$2*INDEX(Usage!$D$5:$ABF$11,MATCH(UsagePerHour!$B$68,Usage!$C$5:$C$11,0),MATCH(UsagePerHour!OS$4,Usage!$D$3:$ABF$3,0)),"")</f>
        <v>0.1247699552470402</v>
      </c>
      <c r="OT79" s="27">
        <f>IFERROR(INDEX(Sales!$D$5:$ABF$18,MATCH(UsagePerHour!$B79,Sales!$C$5:$C$18,0),MATCH(UsagePerHour!OT$4,Sales!$D$3:$ABF$3,0))/OT$2*INDEX(Usage!$D$5:$ABF$11,MATCH(UsagePerHour!$B$68,Usage!$C$5:$C$11,0),MATCH(UsagePerHour!OT$4,Usage!$D$3:$ABF$3,0)),"")</f>
        <v>0.91464078232417811</v>
      </c>
      <c r="OU79" s="27">
        <f>IFERROR(INDEX(Sales!$D$5:$ABF$18,MATCH(UsagePerHour!$B79,Sales!$C$5:$C$18,0),MATCH(UsagePerHour!OU$4,Sales!$D$3:$ABF$3,0))/OU$2*INDEX(Usage!$D$5:$ABF$11,MATCH(UsagePerHour!$B$68,Usage!$C$5:$C$11,0),MATCH(UsagePerHour!OU$4,Usage!$D$3:$ABF$3,0)),"")</f>
        <v>0.5148999889876742</v>
      </c>
      <c r="OV79" s="27">
        <f>IFERROR(INDEX(Sales!$D$5:$ABF$18,MATCH(UsagePerHour!$B79,Sales!$C$5:$C$18,0),MATCH(UsagePerHour!OV$4,Sales!$D$3:$ABF$3,0))/OV$2*INDEX(Usage!$D$5:$ABF$11,MATCH(UsagePerHour!$B$68,Usage!$C$5:$C$11,0),MATCH(UsagePerHour!OV$4,Usage!$D$3:$ABF$3,0)),"")</f>
        <v>0.52589153511592646</v>
      </c>
      <c r="OW79" s="27">
        <f>IFERROR(INDEX(Sales!$D$5:$ABF$18,MATCH(UsagePerHour!$B79,Sales!$C$5:$C$18,0),MATCH(UsagePerHour!OW$4,Sales!$D$3:$ABF$3,0))/OW$2*INDEX(Usage!$D$5:$ABF$11,MATCH(UsagePerHour!$B$68,Usage!$C$5:$C$11,0),MATCH(UsagePerHour!OW$4,Usage!$D$3:$ABF$3,0)),"")</f>
        <v>0.21023410801141512</v>
      </c>
      <c r="OX79" s="27">
        <f>IFERROR(INDEX(Sales!$D$5:$ABF$18,MATCH(UsagePerHour!$B79,Sales!$C$5:$C$18,0),MATCH(UsagePerHour!OX$4,Sales!$D$3:$ABF$3,0))/OX$2*INDEX(Usage!$D$5:$ABF$11,MATCH(UsagePerHour!$B$68,Usage!$C$5:$C$11,0),MATCH(UsagePerHour!OX$4,Usage!$D$3:$ABF$3,0)),"")</f>
        <v>0.71509595002295823</v>
      </c>
      <c r="OY79" s="27">
        <f>IFERROR(INDEX(Sales!$D$5:$ABF$18,MATCH(UsagePerHour!$B79,Sales!$C$5:$C$18,0),MATCH(UsagePerHour!OY$4,Sales!$D$3:$ABF$3,0))/OY$2*INDEX(Usage!$D$5:$ABF$11,MATCH(UsagePerHour!$B$68,Usage!$C$5:$C$11,0),MATCH(UsagePerHour!OY$4,Usage!$D$3:$ABF$3,0)),"")</f>
        <v>0.43373192211397849</v>
      </c>
      <c r="OZ79" s="27">
        <f>IFERROR(INDEX(Sales!$D$5:$ABF$18,MATCH(UsagePerHour!$B79,Sales!$C$5:$C$18,0),MATCH(UsagePerHour!OZ$4,Sales!$D$3:$ABF$3,0))/OZ$2*INDEX(Usage!$D$5:$ABF$11,MATCH(UsagePerHour!$B$68,Usage!$C$5:$C$11,0),MATCH(UsagePerHour!OZ$4,Usage!$D$3:$ABF$3,0)),"")</f>
        <v>0.40044820786851154</v>
      </c>
      <c r="PA79" s="27">
        <f>IFERROR(INDEX(Sales!$D$5:$ABF$18,MATCH(UsagePerHour!$B79,Sales!$C$5:$C$18,0),MATCH(UsagePerHour!PA$4,Sales!$D$3:$ABF$3,0))/PA$2*INDEX(Usage!$D$5:$ABF$11,MATCH(UsagePerHour!$B$68,Usage!$C$5:$C$11,0),MATCH(UsagePerHour!PA$4,Usage!$D$3:$ABF$3,0)),"")</f>
        <v>4.1137837568156796E-2</v>
      </c>
      <c r="PB79" s="27">
        <f>IFERROR(INDEX(Sales!$D$5:$ABF$18,MATCH(UsagePerHour!$B79,Sales!$C$5:$C$18,0),MATCH(UsagePerHour!PB$4,Sales!$D$3:$ABF$3,0))/PB$2*INDEX(Usage!$D$5:$ABF$11,MATCH(UsagePerHour!$B$68,Usage!$C$5:$C$11,0),MATCH(UsagePerHour!PB$4,Usage!$D$3:$ABF$3,0)),"")</f>
        <v>1.020466306320145E-2</v>
      </c>
      <c r="PC79" s="27">
        <f>IFERROR(INDEX(Sales!$D$5:$ABF$18,MATCH(UsagePerHour!$B79,Sales!$C$5:$C$18,0),MATCH(UsagePerHour!PC$4,Sales!$D$3:$ABF$3,0))/PC$2*INDEX(Usage!$D$5:$ABF$11,MATCH(UsagePerHour!$B$68,Usage!$C$5:$C$11,0),MATCH(UsagePerHour!PC$4,Usage!$D$3:$ABF$3,0)),"")</f>
        <v>0.27948254391527694</v>
      </c>
      <c r="PD79" s="27">
        <f>IFERROR(INDEX(Sales!$D$5:$ABF$18,MATCH(UsagePerHour!$B79,Sales!$C$5:$C$18,0),MATCH(UsagePerHour!PD$4,Sales!$D$3:$ABF$3,0))/PD$2*INDEX(Usage!$D$5:$ABF$11,MATCH(UsagePerHour!$B$68,Usage!$C$5:$C$11,0),MATCH(UsagePerHour!PD$4,Usage!$D$3:$ABF$3,0)),"")</f>
        <v>1.2423576965004061E-2</v>
      </c>
      <c r="PE79" s="27">
        <f>IFERROR(INDEX(Sales!$D$5:$ABF$18,MATCH(UsagePerHour!$B79,Sales!$C$5:$C$18,0),MATCH(UsagePerHour!PE$4,Sales!$D$3:$ABF$3,0))/PE$2*INDEX(Usage!$D$5:$ABF$11,MATCH(UsagePerHour!$B$68,Usage!$C$5:$C$11,0),MATCH(UsagePerHour!PE$4,Usage!$D$3:$ABF$3,0)),"")</f>
        <v>0.11485903639806437</v>
      </c>
      <c r="PF79" s="27">
        <f>IFERROR(INDEX(Sales!$D$5:$ABF$18,MATCH(UsagePerHour!$B79,Sales!$C$5:$C$18,0),MATCH(UsagePerHour!PF$4,Sales!$D$3:$ABF$3,0))/PF$2*INDEX(Usage!$D$5:$ABF$11,MATCH(UsagePerHour!$B$68,Usage!$C$5:$C$11,0),MATCH(UsagePerHour!PF$4,Usage!$D$3:$ABF$3,0)),"")</f>
        <v>0.11217635557910091</v>
      </c>
      <c r="PG79" s="27">
        <f>IFERROR(INDEX(Sales!$D$5:$ABF$18,MATCH(UsagePerHour!$B79,Sales!$C$5:$C$18,0),MATCH(UsagePerHour!PG$4,Sales!$D$3:$ABF$3,0))/PG$2*INDEX(Usage!$D$5:$ABF$11,MATCH(UsagePerHour!$B$68,Usage!$C$5:$C$11,0),MATCH(UsagePerHour!PG$4,Usage!$D$3:$ABF$3,0)),"")</f>
        <v>6.4298571465029181E-2</v>
      </c>
      <c r="PH79" s="27">
        <f>IFERROR(INDEX(Sales!$D$5:$ABF$18,MATCH(UsagePerHour!$B79,Sales!$C$5:$C$18,0),MATCH(UsagePerHour!PH$4,Sales!$D$3:$ABF$3,0))/PH$2*INDEX(Usage!$D$5:$ABF$11,MATCH(UsagePerHour!$B$68,Usage!$C$5:$C$11,0),MATCH(UsagePerHour!PH$4,Usage!$D$3:$ABF$3,0)),"")</f>
        <v>2.8413872160072032E-2</v>
      </c>
      <c r="PI79" s="27">
        <f>IFERROR(INDEX(Sales!$D$5:$ABF$18,MATCH(UsagePerHour!$B79,Sales!$C$5:$C$18,0),MATCH(UsagePerHour!PI$4,Sales!$D$3:$ABF$3,0))/PI$2*INDEX(Usage!$D$5:$ABF$11,MATCH(UsagePerHour!$B$68,Usage!$C$5:$C$11,0),MATCH(UsagePerHour!PI$4,Usage!$D$3:$ABF$3,0)),"")</f>
        <v>0.1333566328221506</v>
      </c>
      <c r="PJ79" s="27">
        <f>IFERROR(INDEX(Sales!$D$5:$ABF$18,MATCH(UsagePerHour!$B79,Sales!$C$5:$C$18,0),MATCH(UsagePerHour!PJ$4,Sales!$D$3:$ABF$3,0))/PJ$2*INDEX(Usage!$D$5:$ABF$11,MATCH(UsagePerHour!$B$68,Usage!$C$5:$C$11,0),MATCH(UsagePerHour!PJ$4,Usage!$D$3:$ABF$3,0)),"")</f>
        <v>6.8578483987689565E-2</v>
      </c>
      <c r="PK79" s="27">
        <f>IFERROR(INDEX(Sales!$D$5:$ABF$18,MATCH(UsagePerHour!$B79,Sales!$C$5:$C$18,0),MATCH(UsagePerHour!PK$4,Sales!$D$3:$ABF$3,0))/PK$2*INDEX(Usage!$D$5:$ABF$11,MATCH(UsagePerHour!$B$68,Usage!$C$5:$C$11,0),MATCH(UsagePerHour!PK$4,Usage!$D$3:$ABF$3,0)),"")</f>
        <v>4.0744905329996264E-2</v>
      </c>
      <c r="PL79" s="27">
        <f>IFERROR(INDEX(Sales!$D$5:$ABF$18,MATCH(UsagePerHour!$B79,Sales!$C$5:$C$18,0),MATCH(UsagePerHour!PL$4,Sales!$D$3:$ABF$3,0))/PL$2*INDEX(Usage!$D$5:$ABF$11,MATCH(UsagePerHour!$B$68,Usage!$C$5:$C$11,0),MATCH(UsagePerHour!PL$4,Usage!$D$3:$ABF$3,0)),"")</f>
        <v>6.7648021763813571E-2</v>
      </c>
      <c r="PM79" s="27">
        <f>IFERROR(INDEX(Sales!$D$5:$ABF$18,MATCH(UsagePerHour!$B79,Sales!$C$5:$C$18,0),MATCH(UsagePerHour!PM$4,Sales!$D$3:$ABF$3,0))/PM$2*INDEX(Usage!$D$5:$ABF$11,MATCH(UsagePerHour!$B$68,Usage!$C$5:$C$11,0),MATCH(UsagePerHour!PM$4,Usage!$D$3:$ABF$3,0)),"")</f>
        <v>0.12027560875625153</v>
      </c>
      <c r="PN79" s="27">
        <f>IFERROR(INDEX(Sales!$D$5:$ABF$18,MATCH(UsagePerHour!$B79,Sales!$C$5:$C$18,0),MATCH(UsagePerHour!PN$4,Sales!$D$3:$ABF$3,0))/PN$2*INDEX(Usage!$D$5:$ABF$11,MATCH(UsagePerHour!$B$68,Usage!$C$5:$C$11,0),MATCH(UsagePerHour!PN$4,Usage!$D$3:$ABF$3,0)),"")</f>
        <v>6.8499228924628938E-2</v>
      </c>
      <c r="PO79" s="27">
        <f>IFERROR(INDEX(Sales!$D$5:$ABF$18,MATCH(UsagePerHour!$B79,Sales!$C$5:$C$18,0),MATCH(UsagePerHour!PO$4,Sales!$D$3:$ABF$3,0))/PO$2*INDEX(Usage!$D$5:$ABF$11,MATCH(UsagePerHour!$B$68,Usage!$C$5:$C$11,0),MATCH(UsagePerHour!PO$4,Usage!$D$3:$ABF$3,0)),"")</f>
        <v>9.4874352215443977E-2</v>
      </c>
      <c r="PP79" s="27">
        <f>IFERROR(INDEX(Sales!$D$5:$ABF$18,MATCH(UsagePerHour!$B79,Sales!$C$5:$C$18,0),MATCH(UsagePerHour!PP$4,Sales!$D$3:$ABF$3,0))/PP$2*INDEX(Usage!$D$5:$ABF$11,MATCH(UsagePerHour!$B$68,Usage!$C$5:$C$11,0),MATCH(UsagePerHour!PP$4,Usage!$D$3:$ABF$3,0)),"")</f>
        <v>0.19574648088603072</v>
      </c>
      <c r="PQ79" s="27">
        <f>IFERROR(INDEX(Sales!$D$5:$ABF$18,MATCH(UsagePerHour!$B79,Sales!$C$5:$C$18,0),MATCH(UsagePerHour!PQ$4,Sales!$D$3:$ABF$3,0))/PQ$2*INDEX(Usage!$D$5:$ABF$11,MATCH(UsagePerHour!$B$68,Usage!$C$5:$C$11,0),MATCH(UsagePerHour!PQ$4,Usage!$D$3:$ABF$3,0)),"")</f>
        <v>0.1989162643428814</v>
      </c>
      <c r="PR79" s="27">
        <f>IFERROR(INDEX(Sales!$D$5:$ABF$18,MATCH(UsagePerHour!$B79,Sales!$C$5:$C$18,0),MATCH(UsagePerHour!PR$4,Sales!$D$3:$ABF$3,0))/PR$2*INDEX(Usage!$D$5:$ABF$11,MATCH(UsagePerHour!$B$68,Usage!$C$5:$C$11,0),MATCH(UsagePerHour!PR$4,Usage!$D$3:$ABF$3,0)),"")</f>
        <v>9.992617253339646E-2</v>
      </c>
      <c r="PS79" s="27">
        <f>IFERROR(INDEX(Sales!$D$5:$ABF$18,MATCH(UsagePerHour!$B79,Sales!$C$5:$C$18,0),MATCH(UsagePerHour!PS$4,Sales!$D$3:$ABF$3,0))/PS$2*INDEX(Usage!$D$5:$ABF$11,MATCH(UsagePerHour!$B$68,Usage!$C$5:$C$11,0),MATCH(UsagePerHour!PS$4,Usage!$D$3:$ABF$3,0)),"")</f>
        <v>8.7547577096931367E-2</v>
      </c>
      <c r="PT79" s="27">
        <f>IFERROR(INDEX(Sales!$D$5:$ABF$18,MATCH(UsagePerHour!$B79,Sales!$C$5:$C$18,0),MATCH(UsagePerHour!PT$4,Sales!$D$3:$ABF$3,0))/PT$2*INDEX(Usage!$D$5:$ABF$11,MATCH(UsagePerHour!$B$68,Usage!$C$5:$C$11,0),MATCH(UsagePerHour!PT$4,Usage!$D$3:$ABF$3,0)),"")</f>
        <v>0.20781285458968049</v>
      </c>
      <c r="PU79" s="27">
        <f>IFERROR(INDEX(Sales!$D$5:$ABF$18,MATCH(UsagePerHour!$B79,Sales!$C$5:$C$18,0),MATCH(UsagePerHour!PU$4,Sales!$D$3:$ABF$3,0))/PU$2*INDEX(Usage!$D$5:$ABF$11,MATCH(UsagePerHour!$B$68,Usage!$C$5:$C$11,0),MATCH(UsagePerHour!PU$4,Usage!$D$3:$ABF$3,0)),"")</f>
        <v>0.1196004030873337</v>
      </c>
      <c r="PV79" s="27">
        <f>IFERROR(INDEX(Sales!$D$5:$ABF$18,MATCH(UsagePerHour!$B79,Sales!$C$5:$C$18,0),MATCH(UsagePerHour!PV$4,Sales!$D$3:$ABF$3,0))/PV$2*INDEX(Usage!$D$5:$ABF$11,MATCH(UsagePerHour!$B$68,Usage!$C$5:$C$11,0),MATCH(UsagePerHour!PV$4,Usage!$D$3:$ABF$3,0)),"")</f>
        <v>0.24115932260030015</v>
      </c>
      <c r="PW79" s="27">
        <f>IFERROR(INDEX(Sales!$D$5:$ABF$18,MATCH(UsagePerHour!$B79,Sales!$C$5:$C$18,0),MATCH(UsagePerHour!PW$4,Sales!$D$3:$ABF$3,0))/PW$2*INDEX(Usage!$D$5:$ABF$11,MATCH(UsagePerHour!$B$68,Usage!$C$5:$C$11,0),MATCH(UsagePerHour!PW$4,Usage!$D$3:$ABF$3,0)),"")</f>
        <v>0.11068704775556827</v>
      </c>
      <c r="PX79" s="27">
        <f>IFERROR(INDEX(Sales!$D$5:$ABF$18,MATCH(UsagePerHour!$B79,Sales!$C$5:$C$18,0),MATCH(UsagePerHour!PX$4,Sales!$D$3:$ABF$3,0))/PX$2*INDEX(Usage!$D$5:$ABF$11,MATCH(UsagePerHour!$B$68,Usage!$C$5:$C$11,0),MATCH(UsagePerHour!PX$4,Usage!$D$3:$ABF$3,0)),"")</f>
        <v>0.14296197294434296</v>
      </c>
      <c r="PY79" s="27">
        <f>IFERROR(INDEX(Sales!$D$5:$ABF$18,MATCH(UsagePerHour!$B79,Sales!$C$5:$C$18,0),MATCH(UsagePerHour!PY$4,Sales!$D$3:$ABF$3,0))/PY$2*INDEX(Usage!$D$5:$ABF$11,MATCH(UsagePerHour!$B$68,Usage!$C$5:$C$11,0),MATCH(UsagePerHour!PY$4,Usage!$D$3:$ABF$3,0)),"")</f>
        <v>0.1082507504957172</v>
      </c>
      <c r="PZ79" s="27">
        <f>IFERROR(INDEX(Sales!$D$5:$ABF$18,MATCH(UsagePerHour!$B79,Sales!$C$5:$C$18,0),MATCH(UsagePerHour!PZ$4,Sales!$D$3:$ABF$3,0))/PZ$2*INDEX(Usage!$D$5:$ABF$11,MATCH(UsagePerHour!$B$68,Usage!$C$5:$C$11,0),MATCH(UsagePerHour!PZ$4,Usage!$D$3:$ABF$3,0)),"")</f>
        <v>7.6966921470268609E-2</v>
      </c>
      <c r="QA79" s="27">
        <f>IFERROR(INDEX(Sales!$D$5:$ABF$18,MATCH(UsagePerHour!$B79,Sales!$C$5:$C$18,0),MATCH(UsagePerHour!QA$4,Sales!$D$3:$ABF$3,0))/QA$2*INDEX(Usage!$D$5:$ABF$11,MATCH(UsagePerHour!$B$68,Usage!$C$5:$C$11,0),MATCH(UsagePerHour!QA$4,Usage!$D$3:$ABF$3,0)),"")</f>
        <v>0.11774992237342845</v>
      </c>
      <c r="QB79" s="27">
        <f>IFERROR(INDEX(Sales!$D$5:$ABF$18,MATCH(UsagePerHour!$B79,Sales!$C$5:$C$18,0),MATCH(UsagePerHour!QB$4,Sales!$D$3:$ABF$3,0))/QB$2*INDEX(Usage!$D$5:$ABF$11,MATCH(UsagePerHour!$B$68,Usage!$C$5:$C$11,0),MATCH(UsagePerHour!QB$4,Usage!$D$3:$ABF$3,0)),"")</f>
        <v>3.0146392901787791E-2</v>
      </c>
      <c r="QC79" s="27">
        <f>IFERROR(INDEX(Sales!$D$5:$ABF$18,MATCH(UsagePerHour!$B79,Sales!$C$5:$C$18,0),MATCH(UsagePerHour!QC$4,Sales!$D$3:$ABF$3,0))/QC$2*INDEX(Usage!$D$5:$ABF$11,MATCH(UsagePerHour!$B$68,Usage!$C$5:$C$11,0),MATCH(UsagePerHour!QC$4,Usage!$D$3:$ABF$3,0)),"")</f>
        <v>0.12377021289750613</v>
      </c>
      <c r="QD79" s="27">
        <f>IFERROR(INDEX(Sales!$D$5:$ABF$18,MATCH(UsagePerHour!$B79,Sales!$C$5:$C$18,0),MATCH(UsagePerHour!QD$4,Sales!$D$3:$ABF$3,0))/QD$2*INDEX(Usage!$D$5:$ABF$11,MATCH(UsagePerHour!$B$68,Usage!$C$5:$C$11,0),MATCH(UsagePerHour!QD$4,Usage!$D$3:$ABF$3,0)),"")</f>
        <v>0.68898289890792785</v>
      </c>
      <c r="QE79" s="27">
        <f>IFERROR(INDEX(Sales!$D$5:$ABF$18,MATCH(UsagePerHour!$B79,Sales!$C$5:$C$18,0),MATCH(UsagePerHour!QE$4,Sales!$D$3:$ABF$3,0))/QE$2*INDEX(Usage!$D$5:$ABF$11,MATCH(UsagePerHour!$B$68,Usage!$C$5:$C$11,0),MATCH(UsagePerHour!QE$4,Usage!$D$3:$ABF$3,0)),"")</f>
        <v>0.18894789003673146</v>
      </c>
      <c r="QF79" s="27">
        <f>IFERROR(INDEX(Sales!$D$5:$ABF$18,MATCH(UsagePerHour!$B79,Sales!$C$5:$C$18,0),MATCH(UsagePerHour!QF$4,Sales!$D$3:$ABF$3,0))/QF$2*INDEX(Usage!$D$5:$ABF$11,MATCH(UsagePerHour!$B$68,Usage!$C$5:$C$11,0),MATCH(UsagePerHour!QF$4,Usage!$D$3:$ABF$3,0)),"")</f>
        <v>0.52006916985785678</v>
      </c>
      <c r="QG79" s="27">
        <f>IFERROR(INDEX(Sales!$D$5:$ABF$18,MATCH(UsagePerHour!$B79,Sales!$C$5:$C$18,0),MATCH(UsagePerHour!QG$4,Sales!$D$3:$ABF$3,0))/QG$2*INDEX(Usage!$D$5:$ABF$11,MATCH(UsagePerHour!$B$68,Usage!$C$5:$C$11,0),MATCH(UsagePerHour!QG$4,Usage!$D$3:$ABF$3,0)),"")</f>
        <v>0.7248028090798676</v>
      </c>
      <c r="QH79" s="27">
        <f>IFERROR(INDEX(Sales!$D$5:$ABF$18,MATCH(UsagePerHour!$B79,Sales!$C$5:$C$18,0),MATCH(UsagePerHour!QH$4,Sales!$D$3:$ABF$3,0))/QH$2*INDEX(Usage!$D$5:$ABF$11,MATCH(UsagePerHour!$B$68,Usage!$C$5:$C$11,0),MATCH(UsagePerHour!QH$4,Usage!$D$3:$ABF$3,0)),"")</f>
        <v>0.52959282579095812</v>
      </c>
      <c r="QI79" s="27">
        <f>IFERROR(INDEX(Sales!$D$5:$ABF$18,MATCH(UsagePerHour!$B79,Sales!$C$5:$C$18,0),MATCH(UsagePerHour!QI$4,Sales!$D$3:$ABF$3,0))/QI$2*INDEX(Usage!$D$5:$ABF$11,MATCH(UsagePerHour!$B$68,Usage!$C$5:$C$11,0),MATCH(UsagePerHour!QI$4,Usage!$D$3:$ABF$3,0)),"")</f>
        <v>0.39159609348717123</v>
      </c>
      <c r="QJ79" s="27">
        <f>IFERROR(INDEX(Sales!$D$5:$ABF$18,MATCH(UsagePerHour!$B79,Sales!$C$5:$C$18,0),MATCH(UsagePerHour!QJ$4,Sales!$D$3:$ABF$3,0))/QJ$2*INDEX(Usage!$D$5:$ABF$11,MATCH(UsagePerHour!$B$68,Usage!$C$5:$C$11,0),MATCH(UsagePerHour!QJ$4,Usage!$D$3:$ABF$3,0)),"")</f>
        <v>0.21974297397403628</v>
      </c>
      <c r="QK79" s="27">
        <f>IFERROR(INDEX(Sales!$D$5:$ABF$18,MATCH(UsagePerHour!$B79,Sales!$C$5:$C$18,0),MATCH(UsagePerHour!QK$4,Sales!$D$3:$ABF$3,0))/QK$2*INDEX(Usage!$D$5:$ABF$11,MATCH(UsagePerHour!$B$68,Usage!$C$5:$C$11,0),MATCH(UsagePerHour!QK$4,Usage!$D$3:$ABF$3,0)),"")</f>
        <v>0.44139254784335541</v>
      </c>
      <c r="QL79" s="27">
        <f>IFERROR(INDEX(Sales!$D$5:$ABF$18,MATCH(UsagePerHour!$B79,Sales!$C$5:$C$18,0),MATCH(UsagePerHour!QL$4,Sales!$D$3:$ABF$3,0))/QL$2*INDEX(Usage!$D$5:$ABF$11,MATCH(UsagePerHour!$B$68,Usage!$C$5:$C$11,0),MATCH(UsagePerHour!QL$4,Usage!$D$3:$ABF$3,0)),"")</f>
        <v>0.17079804833234535</v>
      </c>
      <c r="QM79" s="27">
        <f>IFERROR(INDEX(Sales!$D$5:$ABF$18,MATCH(UsagePerHour!$B79,Sales!$C$5:$C$18,0),MATCH(UsagePerHour!QM$4,Sales!$D$3:$ABF$3,0))/QM$2*INDEX(Usage!$D$5:$ABF$11,MATCH(UsagePerHour!$B$68,Usage!$C$5:$C$11,0),MATCH(UsagePerHour!QM$4,Usage!$D$3:$ABF$3,0)),"")</f>
        <v>0.12724664691411933</v>
      </c>
      <c r="QN79" s="27">
        <f>IFERROR(INDEX(Sales!$D$5:$ABF$18,MATCH(UsagePerHour!$B79,Sales!$C$5:$C$18,0),MATCH(UsagePerHour!QN$4,Sales!$D$3:$ABF$3,0))/QN$2*INDEX(Usage!$D$5:$ABF$11,MATCH(UsagePerHour!$B$68,Usage!$C$5:$C$11,0),MATCH(UsagePerHour!QN$4,Usage!$D$3:$ABF$3,0)),"")</f>
        <v>0.34303063101074538</v>
      </c>
      <c r="QO79" s="27">
        <f>IFERROR(INDEX(Sales!$D$5:$ABF$18,MATCH(UsagePerHour!$B79,Sales!$C$5:$C$18,0),MATCH(UsagePerHour!QO$4,Sales!$D$3:$ABF$3,0))/QO$2*INDEX(Usage!$D$5:$ABF$11,MATCH(UsagePerHour!$B$68,Usage!$C$5:$C$11,0),MATCH(UsagePerHour!QO$4,Usage!$D$3:$ABF$3,0)),"")</f>
        <v>0.37642119637660343</v>
      </c>
      <c r="QP79" s="27">
        <f>IFERROR(INDEX(Sales!$D$5:$ABF$18,MATCH(UsagePerHour!$B79,Sales!$C$5:$C$18,0),MATCH(UsagePerHour!QP$4,Sales!$D$3:$ABF$3,0))/QP$2*INDEX(Usage!$D$5:$ABF$11,MATCH(UsagePerHour!$B$68,Usage!$C$5:$C$11,0),MATCH(UsagePerHour!QP$4,Usage!$D$3:$ABF$3,0)),"")</f>
        <v>9.1101632117080167E-2</v>
      </c>
      <c r="QQ79" s="27">
        <f>IFERROR(INDEX(Sales!$D$5:$ABF$18,MATCH(UsagePerHour!$B79,Sales!$C$5:$C$18,0),MATCH(UsagePerHour!QQ$4,Sales!$D$3:$ABF$3,0))/QQ$2*INDEX(Usage!$D$5:$ABF$11,MATCH(UsagePerHour!$B$68,Usage!$C$5:$C$11,0),MATCH(UsagePerHour!QQ$4,Usage!$D$3:$ABF$3,0)),"")</f>
        <v>0.66705717388568209</v>
      </c>
      <c r="QR79" s="27">
        <f>IFERROR(INDEX(Sales!$D$5:$ABF$18,MATCH(UsagePerHour!$B79,Sales!$C$5:$C$18,0),MATCH(UsagePerHour!QR$4,Sales!$D$3:$ABF$3,0))/QR$2*INDEX(Usage!$D$5:$ABF$11,MATCH(UsagePerHour!$B$68,Usage!$C$5:$C$11,0),MATCH(UsagePerHour!QR$4,Usage!$D$3:$ABF$3,0)),"")</f>
        <v>0.43221221672136712</v>
      </c>
      <c r="QS79" s="27">
        <f>IFERROR(INDEX(Sales!$D$5:$ABF$18,MATCH(UsagePerHour!$B79,Sales!$C$5:$C$18,0),MATCH(UsagePerHour!QS$4,Sales!$D$3:$ABF$3,0))/QS$2*INDEX(Usage!$D$5:$ABF$11,MATCH(UsagePerHour!$B$68,Usage!$C$5:$C$11,0),MATCH(UsagePerHour!QS$4,Usage!$D$3:$ABF$3,0)),"")</f>
        <v>0.15597866997286305</v>
      </c>
      <c r="QT79" s="27">
        <f>IFERROR(INDEX(Sales!$D$5:$ABF$18,MATCH(UsagePerHour!$B79,Sales!$C$5:$C$18,0),MATCH(UsagePerHour!QT$4,Sales!$D$3:$ABF$3,0))/QT$2*INDEX(Usage!$D$5:$ABF$11,MATCH(UsagePerHour!$B$68,Usage!$C$5:$C$11,0),MATCH(UsagePerHour!QT$4,Usage!$D$3:$ABF$3,0)),"")</f>
        <v>0.14535567821019027</v>
      </c>
      <c r="QU79" s="27">
        <f>IFERROR(INDEX(Sales!$D$5:$ABF$18,MATCH(UsagePerHour!$B79,Sales!$C$5:$C$18,0),MATCH(UsagePerHour!QU$4,Sales!$D$3:$ABF$3,0))/QU$2*INDEX(Usage!$D$5:$ABF$11,MATCH(UsagePerHour!$B$68,Usage!$C$5:$C$11,0),MATCH(UsagePerHour!QU$4,Usage!$D$3:$ABF$3,0)),"")</f>
        <v>0.23347086342717924</v>
      </c>
      <c r="QV79" s="27">
        <f>IFERROR(INDEX(Sales!$D$5:$ABF$18,MATCH(UsagePerHour!$B79,Sales!$C$5:$C$18,0),MATCH(UsagePerHour!QV$4,Sales!$D$3:$ABF$3,0))/QV$2*INDEX(Usage!$D$5:$ABF$11,MATCH(UsagePerHour!$B$68,Usage!$C$5:$C$11,0),MATCH(UsagePerHour!QV$4,Usage!$D$3:$ABF$3,0)),"")</f>
        <v>0.22507703396915194</v>
      </c>
      <c r="QW79" s="27">
        <f>IFERROR(INDEX(Sales!$D$5:$ABF$18,MATCH(UsagePerHour!$B79,Sales!$C$5:$C$18,0),MATCH(UsagePerHour!QW$4,Sales!$D$3:$ABF$3,0))/QW$2*INDEX(Usage!$D$5:$ABF$11,MATCH(UsagePerHour!$B$68,Usage!$C$5:$C$11,0),MATCH(UsagePerHour!QW$4,Usage!$D$3:$ABF$3,0)),"")</f>
        <v>0.15030335090771227</v>
      </c>
      <c r="QX79" s="27">
        <f>IFERROR(INDEX(Sales!$D$5:$ABF$18,MATCH(UsagePerHour!$B79,Sales!$C$5:$C$18,0),MATCH(UsagePerHour!QX$4,Sales!$D$3:$ABF$3,0))/QX$2*INDEX(Usage!$D$5:$ABF$11,MATCH(UsagePerHour!$B$68,Usage!$C$5:$C$11,0),MATCH(UsagePerHour!QX$4,Usage!$D$3:$ABF$3,0)),"")</f>
        <v>0.90214654570830421</v>
      </c>
      <c r="QY79" s="27">
        <f>IFERROR(INDEX(Sales!$D$5:$ABF$18,MATCH(UsagePerHour!$B79,Sales!$C$5:$C$18,0),MATCH(UsagePerHour!QY$4,Sales!$D$3:$ABF$3,0))/QY$2*INDEX(Usage!$D$5:$ABF$11,MATCH(UsagePerHour!$B$68,Usage!$C$5:$C$11,0),MATCH(UsagePerHour!QY$4,Usage!$D$3:$ABF$3,0)),"")</f>
        <v>0.64670173425924793</v>
      </c>
      <c r="QZ79" s="27">
        <f>IFERROR(INDEX(Sales!$D$5:$ABF$18,MATCH(UsagePerHour!$B79,Sales!$C$5:$C$18,0),MATCH(UsagePerHour!QZ$4,Sales!$D$3:$ABF$3,0))/QZ$2*INDEX(Usage!$D$5:$ABF$11,MATCH(UsagePerHour!$B$68,Usage!$C$5:$C$11,0),MATCH(UsagePerHour!QZ$4,Usage!$D$3:$ABF$3,0)),"")</f>
        <v>0.19258662677827423</v>
      </c>
      <c r="RA79" s="27">
        <f>IFERROR(INDEX(Sales!$D$5:$ABF$18,MATCH(UsagePerHour!$B79,Sales!$C$5:$C$18,0),MATCH(UsagePerHour!RA$4,Sales!$D$3:$ABF$3,0))/RA$2*INDEX(Usage!$D$5:$ABF$11,MATCH(UsagePerHour!$B$68,Usage!$C$5:$C$11,0),MATCH(UsagePerHour!RA$4,Usage!$D$3:$ABF$3,0)),"")</f>
        <v>0.45329554104460623</v>
      </c>
      <c r="RB79" s="27">
        <f>IFERROR(INDEX(Sales!$D$5:$ABF$18,MATCH(UsagePerHour!$B79,Sales!$C$5:$C$18,0),MATCH(UsagePerHour!RB$4,Sales!$D$3:$ABF$3,0))/RB$2*INDEX(Usage!$D$5:$ABF$11,MATCH(UsagePerHour!$B$68,Usage!$C$5:$C$11,0),MATCH(UsagePerHour!RB$4,Usage!$D$3:$ABF$3,0)),"")</f>
        <v>0.19612353429615018</v>
      </c>
      <c r="RC79" s="27">
        <f>IFERROR(INDEX(Sales!$D$5:$ABF$18,MATCH(UsagePerHour!$B79,Sales!$C$5:$C$18,0),MATCH(UsagePerHour!RC$4,Sales!$D$3:$ABF$3,0))/RC$2*INDEX(Usage!$D$5:$ABF$11,MATCH(UsagePerHour!$B$68,Usage!$C$5:$C$11,0),MATCH(UsagePerHour!RC$4,Usage!$D$3:$ABF$3,0)),"")</f>
        <v>0.55571483527251342</v>
      </c>
      <c r="RD79" s="27">
        <f>IFERROR(INDEX(Sales!$D$5:$ABF$18,MATCH(UsagePerHour!$B79,Sales!$C$5:$C$18,0),MATCH(UsagePerHour!RD$4,Sales!$D$3:$ABF$3,0))/RD$2*INDEX(Usage!$D$5:$ABF$11,MATCH(UsagePerHour!$B$68,Usage!$C$5:$C$11,0),MATCH(UsagePerHour!RD$4,Usage!$D$3:$ABF$3,0)),"")</f>
        <v>0.2066799548942552</v>
      </c>
      <c r="RE79" s="27">
        <f>IFERROR(INDEX(Sales!$D$5:$ABF$18,MATCH(UsagePerHour!$B79,Sales!$C$5:$C$18,0),MATCH(UsagePerHour!RE$4,Sales!$D$3:$ABF$3,0))/RE$2*INDEX(Usage!$D$5:$ABF$11,MATCH(UsagePerHour!$B$68,Usage!$C$5:$C$11,0),MATCH(UsagePerHour!RE$4,Usage!$D$3:$ABF$3,0)),"")</f>
        <v>0.69001068376068375</v>
      </c>
      <c r="RF79" s="27">
        <f>IFERROR(INDEX(Sales!$D$5:$ABF$18,MATCH(UsagePerHour!$B79,Sales!$C$5:$C$18,0),MATCH(UsagePerHour!RF$4,Sales!$D$3:$ABF$3,0))/RF$2*INDEX(Usage!$D$5:$ABF$11,MATCH(UsagePerHour!$B$68,Usage!$C$5:$C$11,0),MATCH(UsagePerHour!RF$4,Usage!$D$3:$ABF$3,0)),"")</f>
        <v>0.72249792031209659</v>
      </c>
      <c r="RG79" s="27">
        <f>IFERROR(INDEX(Sales!$D$5:$ABF$18,MATCH(UsagePerHour!$B79,Sales!$C$5:$C$18,0),MATCH(UsagePerHour!RG$4,Sales!$D$3:$ABF$3,0))/RG$2*INDEX(Usage!$D$5:$ABF$11,MATCH(UsagePerHour!$B$68,Usage!$C$5:$C$11,0),MATCH(UsagePerHour!RG$4,Usage!$D$3:$ABF$3,0)),"")</f>
        <v>4.918613027745275E-2</v>
      </c>
      <c r="RH79" s="27">
        <f>IFERROR(INDEX(Sales!$D$5:$ABF$18,MATCH(UsagePerHour!$B79,Sales!$C$5:$C$18,0),MATCH(UsagePerHour!RH$4,Sales!$D$3:$ABF$3,0))/RH$2*INDEX(Usage!$D$5:$ABF$11,MATCH(UsagePerHour!$B$68,Usage!$C$5:$C$11,0),MATCH(UsagePerHour!RH$4,Usage!$D$3:$ABF$3,0)),"")</f>
        <v>0.3503469680877408</v>
      </c>
      <c r="RI79" s="27">
        <f>IFERROR(INDEX(Sales!$D$5:$ABF$18,MATCH(UsagePerHour!$B79,Sales!$C$5:$C$18,0),MATCH(UsagePerHour!RI$4,Sales!$D$3:$ABF$3,0))/RI$2*INDEX(Usage!$D$5:$ABF$11,MATCH(UsagePerHour!$B$68,Usage!$C$5:$C$11,0),MATCH(UsagePerHour!RI$4,Usage!$D$3:$ABF$3,0)),"")</f>
        <v>0.1861181611009369</v>
      </c>
      <c r="RJ79" s="27">
        <f>IFERROR(INDEX(Sales!$D$5:$ABF$18,MATCH(UsagePerHour!$B79,Sales!$C$5:$C$18,0),MATCH(UsagePerHour!RJ$4,Sales!$D$3:$ABF$3,0))/RJ$2*INDEX(Usage!$D$5:$ABF$11,MATCH(UsagePerHour!$B$68,Usage!$C$5:$C$11,0),MATCH(UsagePerHour!RJ$4,Usage!$D$3:$ABF$3,0)),"")</f>
        <v>0.41629309197134368</v>
      </c>
      <c r="RK79" s="27">
        <f>IFERROR(INDEX(Sales!$D$5:$ABF$18,MATCH(UsagePerHour!$B79,Sales!$C$5:$C$18,0),MATCH(UsagePerHour!RK$4,Sales!$D$3:$ABF$3,0))/RK$2*INDEX(Usage!$D$5:$ABF$11,MATCH(UsagePerHour!$B$68,Usage!$C$5:$C$11,0),MATCH(UsagePerHour!RK$4,Usage!$D$3:$ABF$3,0)),"")</f>
        <v>0.40486620453960126</v>
      </c>
      <c r="RL79" s="27">
        <f>IFERROR(INDEX(Sales!$D$5:$ABF$18,MATCH(UsagePerHour!$B79,Sales!$C$5:$C$18,0),MATCH(UsagePerHour!RL$4,Sales!$D$3:$ABF$3,0))/RL$2*INDEX(Usage!$D$5:$ABF$11,MATCH(UsagePerHour!$B$68,Usage!$C$5:$C$11,0),MATCH(UsagePerHour!RL$4,Usage!$D$3:$ABF$3,0)),"")</f>
        <v>0.37578952045437841</v>
      </c>
      <c r="RM79" s="27">
        <f>IFERROR(INDEX(Sales!$D$5:$ABF$18,MATCH(UsagePerHour!$B79,Sales!$C$5:$C$18,0),MATCH(UsagePerHour!RM$4,Sales!$D$3:$ABF$3,0))/RM$2*INDEX(Usage!$D$5:$ABF$11,MATCH(UsagePerHour!$B$68,Usage!$C$5:$C$11,0),MATCH(UsagePerHour!RM$4,Usage!$D$3:$ABF$3,0)),"")</f>
        <v>0.65598385444350715</v>
      </c>
      <c r="RN79" s="27">
        <f>IFERROR(INDEX(Sales!$D$5:$ABF$18,MATCH(UsagePerHour!$B79,Sales!$C$5:$C$18,0),MATCH(UsagePerHour!RN$4,Sales!$D$3:$ABF$3,0))/RN$2*INDEX(Usage!$D$5:$ABF$11,MATCH(UsagePerHour!$B$68,Usage!$C$5:$C$11,0),MATCH(UsagePerHour!RN$4,Usage!$D$3:$ABF$3,0)),"")</f>
        <v>0.22982587612960104</v>
      </c>
      <c r="RO79" s="27">
        <f>IFERROR(INDEX(Sales!$D$5:$ABF$18,MATCH(UsagePerHour!$B79,Sales!$C$5:$C$18,0),MATCH(UsagePerHour!RO$4,Sales!$D$3:$ABF$3,0))/RO$2*INDEX(Usage!$D$5:$ABF$11,MATCH(UsagePerHour!$B$68,Usage!$C$5:$C$11,0),MATCH(UsagePerHour!RO$4,Usage!$D$3:$ABF$3,0)),"")</f>
        <v>0.39142225516757301</v>
      </c>
      <c r="RP79" s="27">
        <f>IFERROR(INDEX(Sales!$D$5:$ABF$18,MATCH(UsagePerHour!$B79,Sales!$C$5:$C$18,0),MATCH(UsagePerHour!RP$4,Sales!$D$3:$ABF$3,0))/RP$2*INDEX(Usage!$D$5:$ABF$11,MATCH(UsagePerHour!$B$68,Usage!$C$5:$C$11,0),MATCH(UsagePerHour!RP$4,Usage!$D$3:$ABF$3,0)),"")</f>
        <v>0.24336111173557473</v>
      </c>
      <c r="RQ79" s="27">
        <f>IFERROR(INDEX(Sales!$D$5:$ABF$18,MATCH(UsagePerHour!$B79,Sales!$C$5:$C$18,0),MATCH(UsagePerHour!RQ$4,Sales!$D$3:$ABF$3,0))/RQ$2*INDEX(Usage!$D$5:$ABF$11,MATCH(UsagePerHour!$B$68,Usage!$C$5:$C$11,0),MATCH(UsagePerHour!RQ$4,Usage!$D$3:$ABF$3,0)),"")</f>
        <v>0.26069454898790301</v>
      </c>
      <c r="RR79" s="27">
        <f>IFERROR(INDEX(Sales!$D$5:$ABF$18,MATCH(UsagePerHour!$B79,Sales!$C$5:$C$18,0),MATCH(UsagePerHour!RR$4,Sales!$D$3:$ABF$3,0))/RR$2*INDEX(Usage!$D$5:$ABF$11,MATCH(UsagePerHour!$B$68,Usage!$C$5:$C$11,0),MATCH(UsagePerHour!RR$4,Usage!$D$3:$ABF$3,0)),"")</f>
        <v>0.20701708678464059</v>
      </c>
      <c r="RS79" s="27">
        <f>IFERROR(INDEX(Sales!$D$5:$ABF$18,MATCH(UsagePerHour!$B79,Sales!$C$5:$C$18,0),MATCH(UsagePerHour!RS$4,Sales!$D$3:$ABF$3,0))/RS$2*INDEX(Usage!$D$5:$ABF$11,MATCH(UsagePerHour!$B$68,Usage!$C$5:$C$11,0),MATCH(UsagePerHour!RS$4,Usage!$D$3:$ABF$3,0)),"")</f>
        <v>0.58724211361226308</v>
      </c>
      <c r="RT79" s="27">
        <f>IFERROR(INDEX(Sales!$D$5:$ABF$18,MATCH(UsagePerHour!$B79,Sales!$C$5:$C$18,0),MATCH(UsagePerHour!RT$4,Sales!$D$3:$ABF$3,0))/RT$2*INDEX(Usage!$D$5:$ABF$11,MATCH(UsagePerHour!$B$68,Usage!$C$5:$C$11,0),MATCH(UsagePerHour!RT$4,Usage!$D$3:$ABF$3,0)),"")</f>
        <v>0.27218259102947046</v>
      </c>
      <c r="RU79" s="27">
        <f>IFERROR(INDEX(Sales!$D$5:$ABF$18,MATCH(UsagePerHour!$B79,Sales!$C$5:$C$18,0),MATCH(UsagePerHour!RU$4,Sales!$D$3:$ABF$3,0))/RU$2*INDEX(Usage!$D$5:$ABF$11,MATCH(UsagePerHour!$B$68,Usage!$C$5:$C$11,0),MATCH(UsagePerHour!RU$4,Usage!$D$3:$ABF$3,0)),"")</f>
        <v>0.18378451308464144</v>
      </c>
      <c r="RV79" s="27">
        <f>IFERROR(INDEX(Sales!$D$5:$ABF$18,MATCH(UsagePerHour!$B79,Sales!$C$5:$C$18,0),MATCH(UsagePerHour!RV$4,Sales!$D$3:$ABF$3,0))/RV$2*INDEX(Usage!$D$5:$ABF$11,MATCH(UsagePerHour!$B$68,Usage!$C$5:$C$11,0),MATCH(UsagePerHour!RV$4,Usage!$D$3:$ABF$3,0)),"")</f>
        <v>0.15965104761779619</v>
      </c>
      <c r="RW79" s="27">
        <f>IFERROR(INDEX(Sales!$D$5:$ABF$18,MATCH(UsagePerHour!$B79,Sales!$C$5:$C$18,0),MATCH(UsagePerHour!RW$4,Sales!$D$3:$ABF$3,0))/RW$2*INDEX(Usage!$D$5:$ABF$11,MATCH(UsagePerHour!$B$68,Usage!$C$5:$C$11,0),MATCH(UsagePerHour!RW$4,Usage!$D$3:$ABF$3,0)),"")</f>
        <v>0.32338286787128695</v>
      </c>
      <c r="RX79" s="27">
        <f>IFERROR(INDEX(Sales!$D$5:$ABF$18,MATCH(UsagePerHour!$B79,Sales!$C$5:$C$18,0),MATCH(UsagePerHour!RX$4,Sales!$D$3:$ABF$3,0))/RX$2*INDEX(Usage!$D$5:$ABF$11,MATCH(UsagePerHour!$B$68,Usage!$C$5:$C$11,0),MATCH(UsagePerHour!RX$4,Usage!$D$3:$ABF$3,0)),"")</f>
        <v>0.26029765834431873</v>
      </c>
      <c r="RY79" s="27">
        <f>IFERROR(INDEX(Sales!$D$5:$ABF$18,MATCH(UsagePerHour!$B79,Sales!$C$5:$C$18,0),MATCH(UsagePerHour!RY$4,Sales!$D$3:$ABF$3,0))/RY$2*INDEX(Usage!$D$5:$ABF$11,MATCH(UsagePerHour!$B$68,Usage!$C$5:$C$11,0),MATCH(UsagePerHour!RY$4,Usage!$D$3:$ABF$3,0)),"")</f>
        <v>0.2338519224056276</v>
      </c>
      <c r="RZ79" s="27">
        <f>IFERROR(INDEX(Sales!$D$5:$ABF$18,MATCH(UsagePerHour!$B79,Sales!$C$5:$C$18,0),MATCH(UsagePerHour!RZ$4,Sales!$D$3:$ABF$3,0))/RZ$2*INDEX(Usage!$D$5:$ABF$11,MATCH(UsagePerHour!$B$68,Usage!$C$5:$C$11,0),MATCH(UsagePerHour!RZ$4,Usage!$D$3:$ABF$3,0)),"")</f>
        <v>0.12437321024384425</v>
      </c>
      <c r="SA79" s="27">
        <f>IFERROR(INDEX(Sales!$D$5:$ABF$18,MATCH(UsagePerHour!$B79,Sales!$C$5:$C$18,0),MATCH(UsagePerHour!SA$4,Sales!$D$3:$ABF$3,0))/SA$2*INDEX(Usage!$D$5:$ABF$11,MATCH(UsagePerHour!$B$68,Usage!$C$5:$C$11,0),MATCH(UsagePerHour!SA$4,Usage!$D$3:$ABF$3,0)),"")</f>
        <v>0.52974542576151717</v>
      </c>
      <c r="SB79" s="27">
        <f>IFERROR(INDEX(Sales!$D$5:$ABF$18,MATCH(UsagePerHour!$B79,Sales!$C$5:$C$18,0),MATCH(UsagePerHour!SB$4,Sales!$D$3:$ABF$3,0))/SB$2*INDEX(Usage!$D$5:$ABF$11,MATCH(UsagePerHour!$B$68,Usage!$C$5:$C$11,0),MATCH(UsagePerHour!SB$4,Usage!$D$3:$ABF$3,0)),"")</f>
        <v>0.13288702985470704</v>
      </c>
      <c r="SC79" s="27">
        <f>IFERROR(INDEX(Sales!$D$5:$ABF$18,MATCH(UsagePerHour!$B79,Sales!$C$5:$C$18,0),MATCH(UsagePerHour!SC$4,Sales!$D$3:$ABF$3,0))/SC$2*INDEX(Usage!$D$5:$ABF$11,MATCH(UsagePerHour!$B$68,Usage!$C$5:$C$11,0),MATCH(UsagePerHour!SC$4,Usage!$D$3:$ABF$3,0)),"")</f>
        <v>0.19794593474640124</v>
      </c>
      <c r="SD79" s="27">
        <f>IFERROR(INDEX(Sales!$D$5:$ABF$18,MATCH(UsagePerHour!$B79,Sales!$C$5:$C$18,0),MATCH(UsagePerHour!SD$4,Sales!$D$3:$ABF$3,0))/SD$2*INDEX(Usage!$D$5:$ABF$11,MATCH(UsagePerHour!$B$68,Usage!$C$5:$C$11,0),MATCH(UsagePerHour!SD$4,Usage!$D$3:$ABF$3,0)),"")</f>
        <v>0.40011911288938751</v>
      </c>
      <c r="SE79" s="27">
        <f>IFERROR(INDEX(Sales!$D$5:$ABF$18,MATCH(UsagePerHour!$B79,Sales!$C$5:$C$18,0),MATCH(UsagePerHour!SE$4,Sales!$D$3:$ABF$3,0))/SE$2*INDEX(Usage!$D$5:$ABF$11,MATCH(UsagePerHour!$B$68,Usage!$C$5:$C$11,0),MATCH(UsagePerHour!SE$4,Usage!$D$3:$ABF$3,0)),"")</f>
        <v>0.21746530323413851</v>
      </c>
      <c r="SF79" s="27">
        <f>IFERROR(INDEX(Sales!$D$5:$ABF$18,MATCH(UsagePerHour!$B79,Sales!$C$5:$C$18,0),MATCH(UsagePerHour!SF$4,Sales!$D$3:$ABF$3,0))/SF$2*INDEX(Usage!$D$5:$ABF$11,MATCH(UsagePerHour!$B$68,Usage!$C$5:$C$11,0),MATCH(UsagePerHour!SF$4,Usage!$D$3:$ABF$3,0)),"")</f>
        <v>0.28597368954342489</v>
      </c>
      <c r="SG79" s="27" t="str">
        <f>IFERROR(INDEX(Sales!$D$5:$ABF$18,MATCH(UsagePerHour!$B79,Sales!$C$5:$C$18,0),MATCH(UsagePerHour!SG$4,Sales!$D$3:$ABF$3,0))/SG$2*INDEX(Usage!$D$5:$ABF$11,MATCH(UsagePerHour!$B$68,Usage!$C$5:$C$11,0),MATCH(UsagePerHour!SG$4,Usage!$D$3:$ABF$3,0)),"")</f>
        <v/>
      </c>
      <c r="SH79" s="27" t="str">
        <f>IFERROR(INDEX(Sales!$D$5:$ABF$18,MATCH(UsagePerHour!$B79,Sales!$C$5:$C$18,0),MATCH(UsagePerHour!SH$4,Sales!$D$3:$ABF$3,0))/SH$2*INDEX(Usage!$D$5:$ABF$11,MATCH(UsagePerHour!$B$68,Usage!$C$5:$C$11,0),MATCH(UsagePerHour!SH$4,Usage!$D$3:$ABF$3,0)),"")</f>
        <v/>
      </c>
      <c r="SI79" s="27" t="str">
        <f>IFERROR(INDEX(Sales!$D$5:$ABF$18,MATCH(UsagePerHour!$B79,Sales!$C$5:$C$18,0),MATCH(UsagePerHour!SI$4,Sales!$D$3:$ABF$3,0))/SI$2*INDEX(Usage!$D$5:$ABF$11,MATCH(UsagePerHour!$B$68,Usage!$C$5:$C$11,0),MATCH(UsagePerHour!SI$4,Usage!$D$3:$ABF$3,0)),"")</f>
        <v/>
      </c>
      <c r="SJ79" s="27" t="str">
        <f>IFERROR(INDEX(Sales!$D$5:$ABF$18,MATCH(UsagePerHour!$B79,Sales!$C$5:$C$18,0),MATCH(UsagePerHour!SJ$4,Sales!$D$3:$ABF$3,0))/SJ$2*INDEX(Usage!$D$5:$ABF$11,MATCH(UsagePerHour!$B$68,Usage!$C$5:$C$11,0),MATCH(UsagePerHour!SJ$4,Usage!$D$3:$ABF$3,0)),"")</f>
        <v/>
      </c>
      <c r="SK79" s="27" t="str">
        <f>IFERROR(INDEX(Sales!$D$5:$ABF$18,MATCH(UsagePerHour!$B79,Sales!$C$5:$C$18,0),MATCH(UsagePerHour!SK$4,Sales!$D$3:$ABF$3,0))/SK$2*INDEX(Usage!$D$5:$ABF$11,MATCH(UsagePerHour!$B$68,Usage!$C$5:$C$11,0),MATCH(UsagePerHour!SK$4,Usage!$D$3:$ABF$3,0)),"")</f>
        <v/>
      </c>
      <c r="SL79" s="27" t="str">
        <f>IFERROR(INDEX(Sales!$D$5:$ABF$18,MATCH(UsagePerHour!$B79,Sales!$C$5:$C$18,0),MATCH(UsagePerHour!SL$4,Sales!$D$3:$ABF$3,0))/SL$2*INDEX(Usage!$D$5:$ABF$11,MATCH(UsagePerHour!$B$68,Usage!$C$5:$C$11,0),MATCH(UsagePerHour!SL$4,Usage!$D$3:$ABF$3,0)),"")</f>
        <v/>
      </c>
      <c r="SM79" s="27" t="str">
        <f>IFERROR(INDEX(Sales!$D$5:$ABF$18,MATCH(UsagePerHour!$B79,Sales!$C$5:$C$18,0),MATCH(UsagePerHour!SM$4,Sales!$D$3:$ABF$3,0))/SM$2*INDEX(Usage!$D$5:$ABF$11,MATCH(UsagePerHour!$B$68,Usage!$C$5:$C$11,0),MATCH(UsagePerHour!SM$4,Usage!$D$3:$ABF$3,0)),"")</f>
        <v/>
      </c>
      <c r="SN79" s="27" t="str">
        <f>IFERROR(INDEX(Sales!$D$5:$ABF$18,MATCH(UsagePerHour!$B79,Sales!$C$5:$C$18,0),MATCH(UsagePerHour!SN$4,Sales!$D$3:$ABF$3,0))/SN$2*INDEX(Usage!$D$5:$ABF$11,MATCH(UsagePerHour!$B$68,Usage!$C$5:$C$11,0),MATCH(UsagePerHour!SN$4,Usage!$D$3:$ABF$3,0)),"")</f>
        <v/>
      </c>
      <c r="SO79" s="27" t="str">
        <f>IFERROR(INDEX(Sales!$D$5:$ABF$18,MATCH(UsagePerHour!$B79,Sales!$C$5:$C$18,0),MATCH(UsagePerHour!SO$4,Sales!$D$3:$ABF$3,0))/SO$2*INDEX(Usage!$D$5:$ABF$11,MATCH(UsagePerHour!$B$68,Usage!$C$5:$C$11,0),MATCH(UsagePerHour!SO$4,Usage!$D$3:$ABF$3,0)),"")</f>
        <v/>
      </c>
      <c r="SP79" s="27" t="str">
        <f>IFERROR(INDEX(Sales!$D$5:$ABF$18,MATCH(UsagePerHour!$B79,Sales!$C$5:$C$18,0),MATCH(UsagePerHour!SP$4,Sales!$D$3:$ABF$3,0))/SP$2*INDEX(Usage!$D$5:$ABF$11,MATCH(UsagePerHour!$B$68,Usage!$C$5:$C$11,0),MATCH(UsagePerHour!SP$4,Usage!$D$3:$ABF$3,0)),"")</f>
        <v/>
      </c>
      <c r="SQ79" s="27" t="str">
        <f>IFERROR(INDEX(Sales!$D$5:$ABF$18,MATCH(UsagePerHour!$B79,Sales!$C$5:$C$18,0),MATCH(UsagePerHour!SQ$4,Sales!$D$3:$ABF$3,0))/SQ$2*INDEX(Usage!$D$5:$ABF$11,MATCH(UsagePerHour!$B$68,Usage!$C$5:$C$11,0),MATCH(UsagePerHour!SQ$4,Usage!$D$3:$ABF$3,0)),"")</f>
        <v/>
      </c>
      <c r="SR79" s="27" t="str">
        <f>IFERROR(INDEX(Sales!$D$5:$ABF$18,MATCH(UsagePerHour!$B79,Sales!$C$5:$C$18,0),MATCH(UsagePerHour!SR$4,Sales!$D$3:$ABF$3,0))/SR$2*INDEX(Usage!$D$5:$ABF$11,MATCH(UsagePerHour!$B$68,Usage!$C$5:$C$11,0),MATCH(UsagePerHour!SR$4,Usage!$D$3:$ABF$3,0)),"")</f>
        <v/>
      </c>
      <c r="SS79" s="27" t="str">
        <f>IFERROR(INDEX(Sales!$D$5:$ABF$18,MATCH(UsagePerHour!$B79,Sales!$C$5:$C$18,0),MATCH(UsagePerHour!SS$4,Sales!$D$3:$ABF$3,0))/SS$2*INDEX(Usage!$D$5:$ABF$11,MATCH(UsagePerHour!$B$68,Usage!$C$5:$C$11,0),MATCH(UsagePerHour!SS$4,Usage!$D$3:$ABF$3,0)),"")</f>
        <v/>
      </c>
      <c r="ST79" s="27" t="str">
        <f>IFERROR(INDEX(Sales!$D$5:$ABF$18,MATCH(UsagePerHour!$B79,Sales!$C$5:$C$18,0),MATCH(UsagePerHour!ST$4,Sales!$D$3:$ABF$3,0))/ST$2*INDEX(Usage!$D$5:$ABF$11,MATCH(UsagePerHour!$B$68,Usage!$C$5:$C$11,0),MATCH(UsagePerHour!ST$4,Usage!$D$3:$ABF$3,0)),"")</f>
        <v/>
      </c>
      <c r="SU79" s="27" t="str">
        <f>IFERROR(INDEX(Sales!$D$5:$ABF$18,MATCH(UsagePerHour!$B79,Sales!$C$5:$C$18,0),MATCH(UsagePerHour!SU$4,Sales!$D$3:$ABF$3,0))/SU$2*INDEX(Usage!$D$5:$ABF$11,MATCH(UsagePerHour!$B$68,Usage!$C$5:$C$11,0),MATCH(UsagePerHour!SU$4,Usage!$D$3:$ABF$3,0)),"")</f>
        <v/>
      </c>
      <c r="SV79" s="27" t="str">
        <f>IFERROR(INDEX(Sales!$D$5:$ABF$18,MATCH(UsagePerHour!$B79,Sales!$C$5:$C$18,0),MATCH(UsagePerHour!SV$4,Sales!$D$3:$ABF$3,0))/SV$2*INDEX(Usage!$D$5:$ABF$11,MATCH(UsagePerHour!$B$68,Usage!$C$5:$C$11,0),MATCH(UsagePerHour!SV$4,Usage!$D$3:$ABF$3,0)),"")</f>
        <v/>
      </c>
      <c r="SW79" s="27" t="str">
        <f>IFERROR(INDEX(Sales!$D$5:$ABF$18,MATCH(UsagePerHour!$B79,Sales!$C$5:$C$18,0),MATCH(UsagePerHour!SW$4,Sales!$D$3:$ABF$3,0))/SW$2*INDEX(Usage!$D$5:$ABF$11,MATCH(UsagePerHour!$B$68,Usage!$C$5:$C$11,0),MATCH(UsagePerHour!SW$4,Usage!$D$3:$ABF$3,0)),"")</f>
        <v/>
      </c>
      <c r="SX79" s="27" t="str">
        <f>IFERROR(INDEX(Sales!$D$5:$ABF$18,MATCH(UsagePerHour!$B79,Sales!$C$5:$C$18,0),MATCH(UsagePerHour!SX$4,Sales!$D$3:$ABF$3,0))/SX$2*INDEX(Usage!$D$5:$ABF$11,MATCH(UsagePerHour!$B$68,Usage!$C$5:$C$11,0),MATCH(UsagePerHour!SX$4,Usage!$D$3:$ABF$3,0)),"")</f>
        <v/>
      </c>
      <c r="SY79" s="27" t="str">
        <f>IFERROR(INDEX(Sales!$D$5:$ABF$18,MATCH(UsagePerHour!$B79,Sales!$C$5:$C$18,0),MATCH(UsagePerHour!SY$4,Sales!$D$3:$ABF$3,0))/SY$2*INDEX(Usage!$D$5:$ABF$11,MATCH(UsagePerHour!$B$68,Usage!$C$5:$C$11,0),MATCH(UsagePerHour!SY$4,Usage!$D$3:$ABF$3,0)),"")</f>
        <v/>
      </c>
      <c r="SZ79" s="27" t="str">
        <f>IFERROR(INDEX(Sales!$D$5:$ABF$18,MATCH(UsagePerHour!$B79,Sales!$C$5:$C$18,0),MATCH(UsagePerHour!SZ$4,Sales!$D$3:$ABF$3,0))/SZ$2*INDEX(Usage!$D$5:$ABF$11,MATCH(UsagePerHour!$B$68,Usage!$C$5:$C$11,0),MATCH(UsagePerHour!SZ$4,Usage!$D$3:$ABF$3,0)),"")</f>
        <v/>
      </c>
      <c r="TA79" s="27" t="str">
        <f>IFERROR(INDEX(Sales!$D$5:$ABF$18,MATCH(UsagePerHour!$B79,Sales!$C$5:$C$18,0),MATCH(UsagePerHour!TA$4,Sales!$D$3:$ABF$3,0))/TA$2*INDEX(Usage!$D$5:$ABF$11,MATCH(UsagePerHour!$B$68,Usage!$C$5:$C$11,0),MATCH(UsagePerHour!TA$4,Usage!$D$3:$ABF$3,0)),"")</f>
        <v/>
      </c>
      <c r="TB79" s="27" t="str">
        <f>IFERROR(INDEX(Sales!$D$5:$ABF$18,MATCH(UsagePerHour!$B79,Sales!$C$5:$C$18,0),MATCH(UsagePerHour!TB$4,Sales!$D$3:$ABF$3,0))/TB$2*INDEX(Usage!$D$5:$ABF$11,MATCH(UsagePerHour!$B$68,Usage!$C$5:$C$11,0),MATCH(UsagePerHour!TB$4,Usage!$D$3:$ABF$3,0)),"")</f>
        <v/>
      </c>
      <c r="TC79" s="27" t="str">
        <f>IFERROR(INDEX(Sales!$D$5:$ABF$18,MATCH(UsagePerHour!$B79,Sales!$C$5:$C$18,0),MATCH(UsagePerHour!TC$4,Sales!$D$3:$ABF$3,0))/TC$2*INDEX(Usage!$D$5:$ABF$11,MATCH(UsagePerHour!$B$68,Usage!$C$5:$C$11,0),MATCH(UsagePerHour!TC$4,Usage!$D$3:$ABF$3,0)),"")</f>
        <v/>
      </c>
      <c r="TD79" s="27" t="str">
        <f>IFERROR(INDEX(Sales!$D$5:$ABF$18,MATCH(UsagePerHour!$B79,Sales!$C$5:$C$18,0),MATCH(UsagePerHour!TD$4,Sales!$D$3:$ABF$3,0))/TD$2*INDEX(Usage!$D$5:$ABF$11,MATCH(UsagePerHour!$B$68,Usage!$C$5:$C$11,0),MATCH(UsagePerHour!TD$4,Usage!$D$3:$ABF$3,0)),"")</f>
        <v/>
      </c>
      <c r="TE79" s="27" t="str">
        <f>IFERROR(INDEX(Sales!$D$5:$ABF$18,MATCH(UsagePerHour!$B79,Sales!$C$5:$C$18,0),MATCH(UsagePerHour!TE$4,Sales!$D$3:$ABF$3,0))/TE$2*INDEX(Usage!$D$5:$ABF$11,MATCH(UsagePerHour!$B$68,Usage!$C$5:$C$11,0),MATCH(UsagePerHour!TE$4,Usage!$D$3:$ABF$3,0)),"")</f>
        <v/>
      </c>
      <c r="TF79" s="27" t="str">
        <f>IFERROR(INDEX(Sales!$D$5:$ABF$18,MATCH(UsagePerHour!$B79,Sales!$C$5:$C$18,0),MATCH(UsagePerHour!TF$4,Sales!$D$3:$ABF$3,0))/TF$2*INDEX(Usage!$D$5:$ABF$11,MATCH(UsagePerHour!$B$68,Usage!$C$5:$C$11,0),MATCH(UsagePerHour!TF$4,Usage!$D$3:$ABF$3,0)),"")</f>
        <v/>
      </c>
      <c r="TG79" s="27" t="str">
        <f>IFERROR(INDEX(Sales!$D$5:$ABF$18,MATCH(UsagePerHour!$B79,Sales!$C$5:$C$18,0),MATCH(UsagePerHour!TG$4,Sales!$D$3:$ABF$3,0))/TG$2*INDEX(Usage!$D$5:$ABF$11,MATCH(UsagePerHour!$B$68,Usage!$C$5:$C$11,0),MATCH(UsagePerHour!TG$4,Usage!$D$3:$ABF$3,0)),"")</f>
        <v/>
      </c>
      <c r="TH79" s="27" t="str">
        <f>IFERROR(INDEX(Sales!$D$5:$ABF$18,MATCH(UsagePerHour!$B79,Sales!$C$5:$C$18,0),MATCH(UsagePerHour!TH$4,Sales!$D$3:$ABF$3,0))/TH$2*INDEX(Usage!$D$5:$ABF$11,MATCH(UsagePerHour!$B$68,Usage!$C$5:$C$11,0),MATCH(UsagePerHour!TH$4,Usage!$D$3:$ABF$3,0)),"")</f>
        <v/>
      </c>
      <c r="TI79" s="27" t="str">
        <f>IFERROR(INDEX(Sales!$D$5:$ABF$18,MATCH(UsagePerHour!$B79,Sales!$C$5:$C$18,0),MATCH(UsagePerHour!TI$4,Sales!$D$3:$ABF$3,0))/TI$2*INDEX(Usage!$D$5:$ABF$11,MATCH(UsagePerHour!$B$68,Usage!$C$5:$C$11,0),MATCH(UsagePerHour!TI$4,Usage!$D$3:$ABF$3,0)),"")</f>
        <v/>
      </c>
      <c r="TJ79" s="27" t="str">
        <f>IFERROR(INDEX(Sales!$D$5:$ABF$18,MATCH(UsagePerHour!$B79,Sales!$C$5:$C$18,0),MATCH(UsagePerHour!TJ$4,Sales!$D$3:$ABF$3,0))/TJ$2*INDEX(Usage!$D$5:$ABF$11,MATCH(UsagePerHour!$B$68,Usage!$C$5:$C$11,0),MATCH(UsagePerHour!TJ$4,Usage!$D$3:$ABF$3,0)),"")</f>
        <v/>
      </c>
      <c r="TK79" s="27" t="str">
        <f>IFERROR(INDEX(Sales!$D$5:$ABF$18,MATCH(UsagePerHour!$B79,Sales!$C$5:$C$18,0),MATCH(UsagePerHour!TK$4,Sales!$D$3:$ABF$3,0))/TK$2*INDEX(Usage!$D$5:$ABF$11,MATCH(UsagePerHour!$B$68,Usage!$C$5:$C$11,0),MATCH(UsagePerHour!TK$4,Usage!$D$3:$ABF$3,0)),"")</f>
        <v/>
      </c>
      <c r="TL79" s="27" t="str">
        <f>IFERROR(INDEX(Sales!$D$5:$ABF$18,MATCH(UsagePerHour!$B79,Sales!$C$5:$C$18,0),MATCH(UsagePerHour!TL$4,Sales!$D$3:$ABF$3,0))/TL$2*INDEX(Usage!$D$5:$ABF$11,MATCH(UsagePerHour!$B$68,Usage!$C$5:$C$11,0),MATCH(UsagePerHour!TL$4,Usage!$D$3:$ABF$3,0)),"")</f>
        <v/>
      </c>
      <c r="TM79" s="27" t="str">
        <f>IFERROR(INDEX(Sales!$D$5:$ABF$18,MATCH(UsagePerHour!$B79,Sales!$C$5:$C$18,0),MATCH(UsagePerHour!TM$4,Sales!$D$3:$ABF$3,0))/TM$2*INDEX(Usage!$D$5:$ABF$11,MATCH(UsagePerHour!$B$68,Usage!$C$5:$C$11,0),MATCH(UsagePerHour!TM$4,Usage!$D$3:$ABF$3,0)),"")</f>
        <v/>
      </c>
      <c r="TN79" s="27" t="str">
        <f>IFERROR(INDEX(Sales!$D$5:$ABF$18,MATCH(UsagePerHour!$B79,Sales!$C$5:$C$18,0),MATCH(UsagePerHour!TN$4,Sales!$D$3:$ABF$3,0))/TN$2*INDEX(Usage!$D$5:$ABF$11,MATCH(UsagePerHour!$B$68,Usage!$C$5:$C$11,0),MATCH(UsagePerHour!TN$4,Usage!$D$3:$ABF$3,0)),"")</f>
        <v/>
      </c>
      <c r="TO79" s="27" t="str">
        <f>IFERROR(INDEX(Sales!$D$5:$ABF$18,MATCH(UsagePerHour!$B79,Sales!$C$5:$C$18,0),MATCH(UsagePerHour!TO$4,Sales!$D$3:$ABF$3,0))/TO$2*INDEX(Usage!$D$5:$ABF$11,MATCH(UsagePerHour!$B$68,Usage!$C$5:$C$11,0),MATCH(UsagePerHour!TO$4,Usage!$D$3:$ABF$3,0)),"")</f>
        <v/>
      </c>
      <c r="TP79" s="27" t="str">
        <f>IFERROR(INDEX(Sales!$D$5:$ABF$18,MATCH(UsagePerHour!$B79,Sales!$C$5:$C$18,0),MATCH(UsagePerHour!TP$4,Sales!$D$3:$ABF$3,0))/TP$2*INDEX(Usage!$D$5:$ABF$11,MATCH(UsagePerHour!$B$68,Usage!$C$5:$C$11,0),MATCH(UsagePerHour!TP$4,Usage!$D$3:$ABF$3,0)),"")</f>
        <v/>
      </c>
      <c r="TQ79" s="27" t="str">
        <f>IFERROR(INDEX(Sales!$D$5:$ABF$18,MATCH(UsagePerHour!$B79,Sales!$C$5:$C$18,0),MATCH(UsagePerHour!TQ$4,Sales!$D$3:$ABF$3,0))/TQ$2*INDEX(Usage!$D$5:$ABF$11,MATCH(UsagePerHour!$B$68,Usage!$C$5:$C$11,0),MATCH(UsagePerHour!TQ$4,Usage!$D$3:$ABF$3,0)),"")</f>
        <v/>
      </c>
      <c r="TR79" s="27" t="str">
        <f>IFERROR(INDEX(Sales!$D$5:$ABF$18,MATCH(UsagePerHour!$B79,Sales!$C$5:$C$18,0),MATCH(UsagePerHour!TR$4,Sales!$D$3:$ABF$3,0))/TR$2*INDEX(Usage!$D$5:$ABF$11,MATCH(UsagePerHour!$B$68,Usage!$C$5:$C$11,0),MATCH(UsagePerHour!TR$4,Usage!$D$3:$ABF$3,0)),"")</f>
        <v/>
      </c>
      <c r="TS79" s="27" t="str">
        <f>IFERROR(INDEX(Sales!$D$5:$ABF$18,MATCH(UsagePerHour!$B79,Sales!$C$5:$C$18,0),MATCH(UsagePerHour!TS$4,Sales!$D$3:$ABF$3,0))/TS$2*INDEX(Usage!$D$5:$ABF$11,MATCH(UsagePerHour!$B$68,Usage!$C$5:$C$11,0),MATCH(UsagePerHour!TS$4,Usage!$D$3:$ABF$3,0)),"")</f>
        <v/>
      </c>
      <c r="TT79" s="27" t="str">
        <f>IFERROR(INDEX(Sales!$D$5:$ABF$18,MATCH(UsagePerHour!$B79,Sales!$C$5:$C$18,0),MATCH(UsagePerHour!TT$4,Sales!$D$3:$ABF$3,0))/TT$2*INDEX(Usage!$D$5:$ABF$11,MATCH(UsagePerHour!$B$68,Usage!$C$5:$C$11,0),MATCH(UsagePerHour!TT$4,Usage!$D$3:$ABF$3,0)),"")</f>
        <v/>
      </c>
      <c r="TU79" s="27" t="str">
        <f>IFERROR(INDEX(Sales!$D$5:$ABF$18,MATCH(UsagePerHour!$B79,Sales!$C$5:$C$18,0),MATCH(UsagePerHour!TU$4,Sales!$D$3:$ABF$3,0))/TU$2*INDEX(Usage!$D$5:$ABF$11,MATCH(UsagePerHour!$B$68,Usage!$C$5:$C$11,0),MATCH(UsagePerHour!TU$4,Usage!$D$3:$ABF$3,0)),"")</f>
        <v/>
      </c>
      <c r="TV79" s="27" t="str">
        <f>IFERROR(INDEX(Sales!$D$5:$ABF$18,MATCH(UsagePerHour!$B79,Sales!$C$5:$C$18,0),MATCH(UsagePerHour!TV$4,Sales!$D$3:$ABF$3,0))/TV$2*INDEX(Usage!$D$5:$ABF$11,MATCH(UsagePerHour!$B$68,Usage!$C$5:$C$11,0),MATCH(UsagePerHour!TV$4,Usage!$D$3:$ABF$3,0)),"")</f>
        <v/>
      </c>
      <c r="TW79" s="27" t="str">
        <f>IFERROR(INDEX(Sales!$D$5:$ABF$18,MATCH(UsagePerHour!$B79,Sales!$C$5:$C$18,0),MATCH(UsagePerHour!TW$4,Sales!$D$3:$ABF$3,0))/TW$2*INDEX(Usage!$D$5:$ABF$11,MATCH(UsagePerHour!$B$68,Usage!$C$5:$C$11,0),MATCH(UsagePerHour!TW$4,Usage!$D$3:$ABF$3,0)),"")</f>
        <v/>
      </c>
      <c r="TX79" s="27" t="str">
        <f>IFERROR(INDEX(Sales!$D$5:$ABF$18,MATCH(UsagePerHour!$B79,Sales!$C$5:$C$18,0),MATCH(UsagePerHour!TX$4,Sales!$D$3:$ABF$3,0))/TX$2*INDEX(Usage!$D$5:$ABF$11,MATCH(UsagePerHour!$B$68,Usage!$C$5:$C$11,0),MATCH(UsagePerHour!TX$4,Usage!$D$3:$ABF$3,0)),"")</f>
        <v/>
      </c>
      <c r="TY79" s="27" t="str">
        <f>IFERROR(INDEX(Sales!$D$5:$ABF$18,MATCH(UsagePerHour!$B79,Sales!$C$5:$C$18,0),MATCH(UsagePerHour!TY$4,Sales!$D$3:$ABF$3,0))/TY$2*INDEX(Usage!$D$5:$ABF$11,MATCH(UsagePerHour!$B$68,Usage!$C$5:$C$11,0),MATCH(UsagePerHour!TY$4,Usage!$D$3:$ABF$3,0)),"")</f>
        <v/>
      </c>
      <c r="TZ79" s="27" t="str">
        <f>IFERROR(INDEX(Sales!$D$5:$ABF$18,MATCH(UsagePerHour!$B79,Sales!$C$5:$C$18,0),MATCH(UsagePerHour!TZ$4,Sales!$D$3:$ABF$3,0))/TZ$2*INDEX(Usage!$D$5:$ABF$11,MATCH(UsagePerHour!$B$68,Usage!$C$5:$C$11,0),MATCH(UsagePerHour!TZ$4,Usage!$D$3:$ABF$3,0)),"")</f>
        <v/>
      </c>
      <c r="UA79" s="27" t="str">
        <f>IFERROR(INDEX(Sales!$D$5:$ABF$18,MATCH(UsagePerHour!$B79,Sales!$C$5:$C$18,0),MATCH(UsagePerHour!UA$4,Sales!$D$3:$ABF$3,0))/UA$2*INDEX(Usage!$D$5:$ABF$11,MATCH(UsagePerHour!$B$68,Usage!$C$5:$C$11,0),MATCH(UsagePerHour!UA$4,Usage!$D$3:$ABF$3,0)),"")</f>
        <v/>
      </c>
      <c r="UB79" s="27" t="str">
        <f>IFERROR(INDEX(Sales!$D$5:$ABF$18,MATCH(UsagePerHour!$B79,Sales!$C$5:$C$18,0),MATCH(UsagePerHour!UB$4,Sales!$D$3:$ABF$3,0))/UB$2*INDEX(Usage!$D$5:$ABF$11,MATCH(UsagePerHour!$B$68,Usage!$C$5:$C$11,0),MATCH(UsagePerHour!UB$4,Usage!$D$3:$ABF$3,0)),"")</f>
        <v/>
      </c>
      <c r="UC79" s="27" t="str">
        <f>IFERROR(INDEX(Sales!$D$5:$ABF$18,MATCH(UsagePerHour!$B79,Sales!$C$5:$C$18,0),MATCH(UsagePerHour!UC$4,Sales!$D$3:$ABF$3,0))/UC$2*INDEX(Usage!$D$5:$ABF$11,MATCH(UsagePerHour!$B$68,Usage!$C$5:$C$11,0),MATCH(UsagePerHour!UC$4,Usage!$D$3:$ABF$3,0)),"")</f>
        <v/>
      </c>
      <c r="UD79" s="27" t="str">
        <f>IFERROR(INDEX(Sales!$D$5:$ABF$18,MATCH(UsagePerHour!$B79,Sales!$C$5:$C$18,0),MATCH(UsagePerHour!UD$4,Sales!$D$3:$ABF$3,0))/UD$2*INDEX(Usage!$D$5:$ABF$11,MATCH(UsagePerHour!$B$68,Usage!$C$5:$C$11,0),MATCH(UsagePerHour!UD$4,Usage!$D$3:$ABF$3,0)),"")</f>
        <v/>
      </c>
      <c r="UE79" s="27" t="str">
        <f>IFERROR(INDEX(Sales!$D$5:$ABF$18,MATCH(UsagePerHour!$B79,Sales!$C$5:$C$18,0),MATCH(UsagePerHour!UE$4,Sales!$D$3:$ABF$3,0))/UE$2*INDEX(Usage!$D$5:$ABF$11,MATCH(UsagePerHour!$B$68,Usage!$C$5:$C$11,0),MATCH(UsagePerHour!UE$4,Usage!$D$3:$ABF$3,0)),"")</f>
        <v/>
      </c>
      <c r="UF79" s="27" t="str">
        <f>IFERROR(INDEX(Sales!$D$5:$ABF$18,MATCH(UsagePerHour!$B79,Sales!$C$5:$C$18,0),MATCH(UsagePerHour!UF$4,Sales!$D$3:$ABF$3,0))/UF$2*INDEX(Usage!$D$5:$ABF$11,MATCH(UsagePerHour!$B$68,Usage!$C$5:$C$11,0),MATCH(UsagePerHour!UF$4,Usage!$D$3:$ABF$3,0)),"")</f>
        <v/>
      </c>
      <c r="UG79" s="27" t="str">
        <f>IFERROR(INDEX(Sales!$D$5:$ABF$18,MATCH(UsagePerHour!$B79,Sales!$C$5:$C$18,0),MATCH(UsagePerHour!UG$4,Sales!$D$3:$ABF$3,0))/UG$2*INDEX(Usage!$D$5:$ABF$11,MATCH(UsagePerHour!$B$68,Usage!$C$5:$C$11,0),MATCH(UsagePerHour!UG$4,Usage!$D$3:$ABF$3,0)),"")</f>
        <v/>
      </c>
      <c r="UH79" s="27" t="str">
        <f>IFERROR(INDEX(Sales!$D$5:$ABF$18,MATCH(UsagePerHour!$B79,Sales!$C$5:$C$18,0),MATCH(UsagePerHour!UH$4,Sales!$D$3:$ABF$3,0))/UH$2*INDEX(Usage!$D$5:$ABF$11,MATCH(UsagePerHour!$B$68,Usage!$C$5:$C$11,0),MATCH(UsagePerHour!UH$4,Usage!$D$3:$ABF$3,0)),"")</f>
        <v/>
      </c>
      <c r="UI79" s="27" t="str">
        <f>IFERROR(INDEX(Sales!$D$5:$ABF$18,MATCH(UsagePerHour!$B79,Sales!$C$5:$C$18,0),MATCH(UsagePerHour!UI$4,Sales!$D$3:$ABF$3,0))/UI$2*INDEX(Usage!$D$5:$ABF$11,MATCH(UsagePerHour!$B$68,Usage!$C$5:$C$11,0),MATCH(UsagePerHour!UI$4,Usage!$D$3:$ABF$3,0)),"")</f>
        <v/>
      </c>
      <c r="UJ79" s="27" t="str">
        <f>IFERROR(INDEX(Sales!$D$5:$ABF$18,MATCH(UsagePerHour!$B79,Sales!$C$5:$C$18,0),MATCH(UsagePerHour!UJ$4,Sales!$D$3:$ABF$3,0))/UJ$2*INDEX(Usage!$D$5:$ABF$11,MATCH(UsagePerHour!$B$68,Usage!$C$5:$C$11,0),MATCH(UsagePerHour!UJ$4,Usage!$D$3:$ABF$3,0)),"")</f>
        <v/>
      </c>
      <c r="UK79" s="27" t="str">
        <f>IFERROR(INDEX(Sales!$D$5:$ABF$18,MATCH(UsagePerHour!$B79,Sales!$C$5:$C$18,0),MATCH(UsagePerHour!UK$4,Sales!$D$3:$ABF$3,0))/UK$2*INDEX(Usage!$D$5:$ABF$11,MATCH(UsagePerHour!$B$68,Usage!$C$5:$C$11,0),MATCH(UsagePerHour!UK$4,Usage!$D$3:$ABF$3,0)),"")</f>
        <v/>
      </c>
      <c r="UL79" s="27" t="str">
        <f>IFERROR(INDEX(Sales!$D$5:$ABF$18,MATCH(UsagePerHour!$B79,Sales!$C$5:$C$18,0),MATCH(UsagePerHour!UL$4,Sales!$D$3:$ABF$3,0))/UL$2*INDEX(Usage!$D$5:$ABF$11,MATCH(UsagePerHour!$B$68,Usage!$C$5:$C$11,0),MATCH(UsagePerHour!UL$4,Usage!$D$3:$ABF$3,0)),"")</f>
        <v/>
      </c>
      <c r="UM79" s="27" t="str">
        <f>IFERROR(INDEX(Sales!$D$5:$ABF$18,MATCH(UsagePerHour!$B79,Sales!$C$5:$C$18,0),MATCH(UsagePerHour!UM$4,Sales!$D$3:$ABF$3,0))/UM$2*INDEX(Usage!$D$5:$ABF$11,MATCH(UsagePerHour!$B$68,Usage!$C$5:$C$11,0),MATCH(UsagePerHour!UM$4,Usage!$D$3:$ABF$3,0)),"")</f>
        <v/>
      </c>
      <c r="UN79" s="27" t="str">
        <f>IFERROR(INDEX(Sales!$D$5:$ABF$18,MATCH(UsagePerHour!$B79,Sales!$C$5:$C$18,0),MATCH(UsagePerHour!UN$4,Sales!$D$3:$ABF$3,0))/UN$2*INDEX(Usage!$D$5:$ABF$11,MATCH(UsagePerHour!$B$68,Usage!$C$5:$C$11,0),MATCH(UsagePerHour!UN$4,Usage!$D$3:$ABF$3,0)),"")</f>
        <v/>
      </c>
      <c r="UO79" s="27" t="str">
        <f>IFERROR(INDEX(Sales!$D$5:$ABF$18,MATCH(UsagePerHour!$B79,Sales!$C$5:$C$18,0),MATCH(UsagePerHour!UO$4,Sales!$D$3:$ABF$3,0))/UO$2*INDEX(Usage!$D$5:$ABF$11,MATCH(UsagePerHour!$B$68,Usage!$C$5:$C$11,0),MATCH(UsagePerHour!UO$4,Usage!$D$3:$ABF$3,0)),"")</f>
        <v/>
      </c>
      <c r="UP79" s="27" t="str">
        <f>IFERROR(INDEX(Sales!$D$5:$ABF$18,MATCH(UsagePerHour!$B79,Sales!$C$5:$C$18,0),MATCH(UsagePerHour!UP$4,Sales!$D$3:$ABF$3,0))/UP$2*INDEX(Usage!$D$5:$ABF$11,MATCH(UsagePerHour!$B$68,Usage!$C$5:$C$11,0),MATCH(UsagePerHour!UP$4,Usage!$D$3:$ABF$3,0)),"")</f>
        <v/>
      </c>
      <c r="UQ79" s="27" t="str">
        <f>IFERROR(INDEX(Sales!$D$5:$ABF$18,MATCH(UsagePerHour!$B79,Sales!$C$5:$C$18,0),MATCH(UsagePerHour!UQ$4,Sales!$D$3:$ABF$3,0))/UQ$2*INDEX(Usage!$D$5:$ABF$11,MATCH(UsagePerHour!$B$68,Usage!$C$5:$C$11,0),MATCH(UsagePerHour!UQ$4,Usage!$D$3:$ABF$3,0)),"")</f>
        <v/>
      </c>
      <c r="UR79" s="27" t="str">
        <f>IFERROR(INDEX(Sales!$D$5:$ABF$18,MATCH(UsagePerHour!$B79,Sales!$C$5:$C$18,0),MATCH(UsagePerHour!UR$4,Sales!$D$3:$ABF$3,0))/UR$2*INDEX(Usage!$D$5:$ABF$11,MATCH(UsagePerHour!$B$68,Usage!$C$5:$C$11,0),MATCH(UsagePerHour!UR$4,Usage!$D$3:$ABF$3,0)),"")</f>
        <v/>
      </c>
      <c r="US79" s="27" t="str">
        <f>IFERROR(INDEX(Sales!$D$5:$ABF$18,MATCH(UsagePerHour!$B79,Sales!$C$5:$C$18,0),MATCH(UsagePerHour!US$4,Sales!$D$3:$ABF$3,0))/US$2*INDEX(Usage!$D$5:$ABF$11,MATCH(UsagePerHour!$B$68,Usage!$C$5:$C$11,0),MATCH(UsagePerHour!US$4,Usage!$D$3:$ABF$3,0)),"")</f>
        <v/>
      </c>
      <c r="UT79" s="27" t="str">
        <f>IFERROR(INDEX(Sales!$D$5:$ABF$18,MATCH(UsagePerHour!$B79,Sales!$C$5:$C$18,0),MATCH(UsagePerHour!UT$4,Sales!$D$3:$ABF$3,0))/UT$2*INDEX(Usage!$D$5:$ABF$11,MATCH(UsagePerHour!$B$68,Usage!$C$5:$C$11,0),MATCH(UsagePerHour!UT$4,Usage!$D$3:$ABF$3,0)),"")</f>
        <v/>
      </c>
      <c r="UU79" s="27" t="str">
        <f>IFERROR(INDEX(Sales!$D$5:$ABF$18,MATCH(UsagePerHour!$B79,Sales!$C$5:$C$18,0),MATCH(UsagePerHour!UU$4,Sales!$D$3:$ABF$3,0))/UU$2*INDEX(Usage!$D$5:$ABF$11,MATCH(UsagePerHour!$B$68,Usage!$C$5:$C$11,0),MATCH(UsagePerHour!UU$4,Usage!$D$3:$ABF$3,0)),"")</f>
        <v/>
      </c>
      <c r="UV79" s="27" t="str">
        <f>IFERROR(INDEX(Sales!$D$5:$ABF$18,MATCH(UsagePerHour!$B79,Sales!$C$5:$C$18,0),MATCH(UsagePerHour!UV$4,Sales!$D$3:$ABF$3,0))/UV$2*INDEX(Usage!$D$5:$ABF$11,MATCH(UsagePerHour!$B$68,Usage!$C$5:$C$11,0),MATCH(UsagePerHour!UV$4,Usage!$D$3:$ABF$3,0)),"")</f>
        <v/>
      </c>
      <c r="UW79" s="27" t="str">
        <f>IFERROR(INDEX(Sales!$D$5:$ABF$18,MATCH(UsagePerHour!$B79,Sales!$C$5:$C$18,0),MATCH(UsagePerHour!UW$4,Sales!$D$3:$ABF$3,0))/UW$2*INDEX(Usage!$D$5:$ABF$11,MATCH(UsagePerHour!$B$68,Usage!$C$5:$C$11,0),MATCH(UsagePerHour!UW$4,Usage!$D$3:$ABF$3,0)),"")</f>
        <v/>
      </c>
      <c r="UX79" s="27" t="str">
        <f>IFERROR(INDEX(Sales!$D$5:$ABF$18,MATCH(UsagePerHour!$B79,Sales!$C$5:$C$18,0),MATCH(UsagePerHour!UX$4,Sales!$D$3:$ABF$3,0))/UX$2*INDEX(Usage!$D$5:$ABF$11,MATCH(UsagePerHour!$B$68,Usage!$C$5:$C$11,0),MATCH(UsagePerHour!UX$4,Usage!$D$3:$ABF$3,0)),"")</f>
        <v/>
      </c>
      <c r="UY79" s="27" t="str">
        <f>IFERROR(INDEX(Sales!$D$5:$ABF$18,MATCH(UsagePerHour!$B79,Sales!$C$5:$C$18,0),MATCH(UsagePerHour!UY$4,Sales!$D$3:$ABF$3,0))/UY$2*INDEX(Usage!$D$5:$ABF$11,MATCH(UsagePerHour!$B$68,Usage!$C$5:$C$11,0),MATCH(UsagePerHour!UY$4,Usage!$D$3:$ABF$3,0)),"")</f>
        <v/>
      </c>
      <c r="UZ79" s="27" t="str">
        <f>IFERROR(INDEX(Sales!$D$5:$ABF$18,MATCH(UsagePerHour!$B79,Sales!$C$5:$C$18,0),MATCH(UsagePerHour!UZ$4,Sales!$D$3:$ABF$3,0))/UZ$2*INDEX(Usage!$D$5:$ABF$11,MATCH(UsagePerHour!$B$68,Usage!$C$5:$C$11,0),MATCH(UsagePerHour!UZ$4,Usage!$D$3:$ABF$3,0)),"")</f>
        <v/>
      </c>
      <c r="VA79" s="27" t="str">
        <f>IFERROR(INDEX(Sales!$D$5:$ABF$18,MATCH(UsagePerHour!$B79,Sales!$C$5:$C$18,0),MATCH(UsagePerHour!VA$4,Sales!$D$3:$ABF$3,0))/VA$2*INDEX(Usage!$D$5:$ABF$11,MATCH(UsagePerHour!$B$68,Usage!$C$5:$C$11,0),MATCH(UsagePerHour!VA$4,Usage!$D$3:$ABF$3,0)),"")</f>
        <v/>
      </c>
      <c r="VB79" s="27" t="str">
        <f>IFERROR(INDEX(Sales!$D$5:$ABF$18,MATCH(UsagePerHour!$B79,Sales!$C$5:$C$18,0),MATCH(UsagePerHour!VB$4,Sales!$D$3:$ABF$3,0))/VB$2*INDEX(Usage!$D$5:$ABF$11,MATCH(UsagePerHour!$B$68,Usage!$C$5:$C$11,0),MATCH(UsagePerHour!VB$4,Usage!$D$3:$ABF$3,0)),"")</f>
        <v/>
      </c>
      <c r="VC79" s="27" t="str">
        <f>IFERROR(INDEX(Sales!$D$5:$ABF$18,MATCH(UsagePerHour!$B79,Sales!$C$5:$C$18,0),MATCH(UsagePerHour!VC$4,Sales!$D$3:$ABF$3,0))/VC$2*INDEX(Usage!$D$5:$ABF$11,MATCH(UsagePerHour!$B$68,Usage!$C$5:$C$11,0),MATCH(UsagePerHour!VC$4,Usage!$D$3:$ABF$3,0)),"")</f>
        <v/>
      </c>
      <c r="VD79" s="27" t="str">
        <f>IFERROR(INDEX(Sales!$D$5:$ABF$18,MATCH(UsagePerHour!$B79,Sales!$C$5:$C$18,0),MATCH(UsagePerHour!VD$4,Sales!$D$3:$ABF$3,0))/VD$2*INDEX(Usage!$D$5:$ABF$11,MATCH(UsagePerHour!$B$68,Usage!$C$5:$C$11,0),MATCH(UsagePerHour!VD$4,Usage!$D$3:$ABF$3,0)),"")</f>
        <v/>
      </c>
      <c r="VE79" s="27" t="str">
        <f>IFERROR(INDEX(Sales!$D$5:$ABF$18,MATCH(UsagePerHour!$B79,Sales!$C$5:$C$18,0),MATCH(UsagePerHour!VE$4,Sales!$D$3:$ABF$3,0))/VE$2*INDEX(Usage!$D$5:$ABF$11,MATCH(UsagePerHour!$B$68,Usage!$C$5:$C$11,0),MATCH(UsagePerHour!VE$4,Usage!$D$3:$ABF$3,0)),"")</f>
        <v/>
      </c>
      <c r="VF79" s="27" t="str">
        <f>IFERROR(INDEX(Sales!$D$5:$ABF$18,MATCH(UsagePerHour!$B79,Sales!$C$5:$C$18,0),MATCH(UsagePerHour!VF$4,Sales!$D$3:$ABF$3,0))/VF$2*INDEX(Usage!$D$5:$ABF$11,MATCH(UsagePerHour!$B$68,Usage!$C$5:$C$11,0),MATCH(UsagePerHour!VF$4,Usage!$D$3:$ABF$3,0)),"")</f>
        <v/>
      </c>
      <c r="VG79" s="27" t="str">
        <f>IFERROR(INDEX(Sales!$D$5:$ABF$18,MATCH(UsagePerHour!$B79,Sales!$C$5:$C$18,0),MATCH(UsagePerHour!VG$4,Sales!$D$3:$ABF$3,0))/VG$2*INDEX(Usage!$D$5:$ABF$11,MATCH(UsagePerHour!$B$68,Usage!$C$5:$C$11,0),MATCH(UsagePerHour!VG$4,Usage!$D$3:$ABF$3,0)),"")</f>
        <v/>
      </c>
      <c r="VH79" s="27" t="str">
        <f>IFERROR(INDEX(Sales!$D$5:$ABF$18,MATCH(UsagePerHour!$B79,Sales!$C$5:$C$18,0),MATCH(UsagePerHour!VH$4,Sales!$D$3:$ABF$3,0))/VH$2*INDEX(Usage!$D$5:$ABF$11,MATCH(UsagePerHour!$B$68,Usage!$C$5:$C$11,0),MATCH(UsagePerHour!VH$4,Usage!$D$3:$ABF$3,0)),"")</f>
        <v/>
      </c>
      <c r="VI79" s="27" t="str">
        <f>IFERROR(INDEX(Sales!$D$5:$ABF$18,MATCH(UsagePerHour!$B79,Sales!$C$5:$C$18,0),MATCH(UsagePerHour!VI$4,Sales!$D$3:$ABF$3,0))/VI$2*INDEX(Usage!$D$5:$ABF$11,MATCH(UsagePerHour!$B$68,Usage!$C$5:$C$11,0),MATCH(UsagePerHour!VI$4,Usage!$D$3:$ABF$3,0)),"")</f>
        <v/>
      </c>
      <c r="VJ79" s="27" t="str">
        <f>IFERROR(INDEX(Sales!$D$5:$ABF$18,MATCH(UsagePerHour!$B79,Sales!$C$5:$C$18,0),MATCH(UsagePerHour!VJ$4,Sales!$D$3:$ABF$3,0))/VJ$2*INDEX(Usage!$D$5:$ABF$11,MATCH(UsagePerHour!$B$68,Usage!$C$5:$C$11,0),MATCH(UsagePerHour!VJ$4,Usage!$D$3:$ABF$3,0)),"")</f>
        <v/>
      </c>
      <c r="VK79" s="27" t="str">
        <f>IFERROR(INDEX(Sales!$D$5:$ABF$18,MATCH(UsagePerHour!$B79,Sales!$C$5:$C$18,0),MATCH(UsagePerHour!VK$4,Sales!$D$3:$ABF$3,0))/VK$2*INDEX(Usage!$D$5:$ABF$11,MATCH(UsagePerHour!$B$68,Usage!$C$5:$C$11,0),MATCH(UsagePerHour!VK$4,Usage!$D$3:$ABF$3,0)),"")</f>
        <v/>
      </c>
      <c r="VL79" s="27" t="str">
        <f>IFERROR(INDEX(Sales!$D$5:$ABF$18,MATCH(UsagePerHour!$B79,Sales!$C$5:$C$18,0),MATCH(UsagePerHour!VL$4,Sales!$D$3:$ABF$3,0))/VL$2*INDEX(Usage!$D$5:$ABF$11,MATCH(UsagePerHour!$B$68,Usage!$C$5:$C$11,0),MATCH(UsagePerHour!VL$4,Usage!$D$3:$ABF$3,0)),"")</f>
        <v/>
      </c>
      <c r="VM79" s="27" t="str">
        <f>IFERROR(INDEX(Sales!$D$5:$ABF$18,MATCH(UsagePerHour!$B79,Sales!$C$5:$C$18,0),MATCH(UsagePerHour!VM$4,Sales!$D$3:$ABF$3,0))/VM$2*INDEX(Usage!$D$5:$ABF$11,MATCH(UsagePerHour!$B$68,Usage!$C$5:$C$11,0),MATCH(UsagePerHour!VM$4,Usage!$D$3:$ABF$3,0)),"")</f>
        <v/>
      </c>
      <c r="VN79" s="27" t="str">
        <f>IFERROR(INDEX(Sales!$D$5:$ABF$18,MATCH(UsagePerHour!$B79,Sales!$C$5:$C$18,0),MATCH(UsagePerHour!VN$4,Sales!$D$3:$ABF$3,0))/VN$2*INDEX(Usage!$D$5:$ABF$11,MATCH(UsagePerHour!$B$68,Usage!$C$5:$C$11,0),MATCH(UsagePerHour!VN$4,Usage!$D$3:$ABF$3,0)),"")</f>
        <v/>
      </c>
      <c r="VO79" s="27" t="str">
        <f>IFERROR(INDEX(Sales!$D$5:$ABF$18,MATCH(UsagePerHour!$B79,Sales!$C$5:$C$18,0),MATCH(UsagePerHour!VO$4,Sales!$D$3:$ABF$3,0))/VO$2*INDEX(Usage!$D$5:$ABF$11,MATCH(UsagePerHour!$B$68,Usage!$C$5:$C$11,0),MATCH(UsagePerHour!VO$4,Usage!$D$3:$ABF$3,0)),"")</f>
        <v/>
      </c>
      <c r="VP79" s="27" t="str">
        <f>IFERROR(INDEX(Sales!$D$5:$ABF$18,MATCH(UsagePerHour!$B79,Sales!$C$5:$C$18,0),MATCH(UsagePerHour!VP$4,Sales!$D$3:$ABF$3,0))/VP$2*INDEX(Usage!$D$5:$ABF$11,MATCH(UsagePerHour!$B$68,Usage!$C$5:$C$11,0),MATCH(UsagePerHour!VP$4,Usage!$D$3:$ABF$3,0)),"")</f>
        <v/>
      </c>
      <c r="VQ79" s="27" t="str">
        <f>IFERROR(INDEX(Sales!$D$5:$ABF$18,MATCH(UsagePerHour!$B79,Sales!$C$5:$C$18,0),MATCH(UsagePerHour!VQ$4,Sales!$D$3:$ABF$3,0))/VQ$2*INDEX(Usage!$D$5:$ABF$11,MATCH(UsagePerHour!$B$68,Usage!$C$5:$C$11,0),MATCH(UsagePerHour!VQ$4,Usage!$D$3:$ABF$3,0)),"")</f>
        <v/>
      </c>
      <c r="VR79" s="27" t="str">
        <f>IFERROR(INDEX(Sales!$D$5:$ABF$18,MATCH(UsagePerHour!$B79,Sales!$C$5:$C$18,0),MATCH(UsagePerHour!VR$4,Sales!$D$3:$ABF$3,0))/VR$2*INDEX(Usage!$D$5:$ABF$11,MATCH(UsagePerHour!$B$68,Usage!$C$5:$C$11,0),MATCH(UsagePerHour!VR$4,Usage!$D$3:$ABF$3,0)),"")</f>
        <v/>
      </c>
      <c r="VS79" s="27" t="str">
        <f>IFERROR(INDEX(Sales!$D$5:$ABF$18,MATCH(UsagePerHour!$B79,Sales!$C$5:$C$18,0),MATCH(UsagePerHour!VS$4,Sales!$D$3:$ABF$3,0))/VS$2*INDEX(Usage!$D$5:$ABF$11,MATCH(UsagePerHour!$B$68,Usage!$C$5:$C$11,0),MATCH(UsagePerHour!VS$4,Usage!$D$3:$ABF$3,0)),"")</f>
        <v/>
      </c>
      <c r="VT79" s="27" t="str">
        <f>IFERROR(INDEX(Sales!$D$5:$ABF$18,MATCH(UsagePerHour!$B79,Sales!$C$5:$C$18,0),MATCH(UsagePerHour!VT$4,Sales!$D$3:$ABF$3,0))/VT$2*INDEX(Usage!$D$5:$ABF$11,MATCH(UsagePerHour!$B$68,Usage!$C$5:$C$11,0),MATCH(UsagePerHour!VT$4,Usage!$D$3:$ABF$3,0)),"")</f>
        <v/>
      </c>
      <c r="VU79" s="27" t="str">
        <f>IFERROR(INDEX(Sales!$D$5:$ABF$18,MATCH(UsagePerHour!$B79,Sales!$C$5:$C$18,0),MATCH(UsagePerHour!VU$4,Sales!$D$3:$ABF$3,0))/VU$2*INDEX(Usage!$D$5:$ABF$11,MATCH(UsagePerHour!$B$68,Usage!$C$5:$C$11,0),MATCH(UsagePerHour!VU$4,Usage!$D$3:$ABF$3,0)),"")</f>
        <v/>
      </c>
      <c r="VV79" s="27" t="str">
        <f>IFERROR(INDEX(Sales!$D$5:$ABF$18,MATCH(UsagePerHour!$B79,Sales!$C$5:$C$18,0),MATCH(UsagePerHour!VV$4,Sales!$D$3:$ABF$3,0))/VV$2*INDEX(Usage!$D$5:$ABF$11,MATCH(UsagePerHour!$B$68,Usage!$C$5:$C$11,0),MATCH(UsagePerHour!VV$4,Usage!$D$3:$ABF$3,0)),"")</f>
        <v/>
      </c>
      <c r="VW79" s="27" t="str">
        <f>IFERROR(INDEX(Sales!$D$5:$ABF$18,MATCH(UsagePerHour!$B79,Sales!$C$5:$C$18,0),MATCH(UsagePerHour!VW$4,Sales!$D$3:$ABF$3,0))/VW$2*INDEX(Usage!$D$5:$ABF$11,MATCH(UsagePerHour!$B$68,Usage!$C$5:$C$11,0),MATCH(UsagePerHour!VW$4,Usage!$D$3:$ABF$3,0)),"")</f>
        <v/>
      </c>
      <c r="VX79" s="27" t="str">
        <f>IFERROR(INDEX(Sales!$D$5:$ABF$18,MATCH(UsagePerHour!$B79,Sales!$C$5:$C$18,0),MATCH(UsagePerHour!VX$4,Sales!$D$3:$ABF$3,0))/VX$2*INDEX(Usage!$D$5:$ABF$11,MATCH(UsagePerHour!$B$68,Usage!$C$5:$C$11,0),MATCH(UsagePerHour!VX$4,Usage!$D$3:$ABF$3,0)),"")</f>
        <v/>
      </c>
      <c r="VY79" s="27" t="str">
        <f>IFERROR(INDEX(Sales!$D$5:$ABF$18,MATCH(UsagePerHour!$B79,Sales!$C$5:$C$18,0),MATCH(UsagePerHour!VY$4,Sales!$D$3:$ABF$3,0))/VY$2*INDEX(Usage!$D$5:$ABF$11,MATCH(UsagePerHour!$B$68,Usage!$C$5:$C$11,0),MATCH(UsagePerHour!VY$4,Usage!$D$3:$ABF$3,0)),"")</f>
        <v/>
      </c>
      <c r="VZ79" s="27" t="str">
        <f>IFERROR(INDEX(Sales!$D$5:$ABF$18,MATCH(UsagePerHour!$B79,Sales!$C$5:$C$18,0),MATCH(UsagePerHour!VZ$4,Sales!$D$3:$ABF$3,0))/VZ$2*INDEX(Usage!$D$5:$ABF$11,MATCH(UsagePerHour!$B$68,Usage!$C$5:$C$11,0),MATCH(UsagePerHour!VZ$4,Usage!$D$3:$ABF$3,0)),"")</f>
        <v/>
      </c>
      <c r="WA79" s="27" t="str">
        <f>IFERROR(INDEX(Sales!$D$5:$ABF$18,MATCH(UsagePerHour!$B79,Sales!$C$5:$C$18,0),MATCH(UsagePerHour!WA$4,Sales!$D$3:$ABF$3,0))/WA$2*INDEX(Usage!$D$5:$ABF$11,MATCH(UsagePerHour!$B$68,Usage!$C$5:$C$11,0),MATCH(UsagePerHour!WA$4,Usage!$D$3:$ABF$3,0)),"")</f>
        <v/>
      </c>
      <c r="WB79" s="27" t="str">
        <f>IFERROR(INDEX(Sales!$D$5:$ABF$18,MATCH(UsagePerHour!$B79,Sales!$C$5:$C$18,0),MATCH(UsagePerHour!WB$4,Sales!$D$3:$ABF$3,0))/WB$2*INDEX(Usage!$D$5:$ABF$11,MATCH(UsagePerHour!$B$68,Usage!$C$5:$C$11,0),MATCH(UsagePerHour!WB$4,Usage!$D$3:$ABF$3,0)),"")</f>
        <v/>
      </c>
      <c r="WC79" s="27" t="str">
        <f>IFERROR(INDEX(Sales!$D$5:$ABF$18,MATCH(UsagePerHour!$B79,Sales!$C$5:$C$18,0),MATCH(UsagePerHour!WC$4,Sales!$D$3:$ABF$3,0))/WC$2*INDEX(Usage!$D$5:$ABF$11,MATCH(UsagePerHour!$B$68,Usage!$C$5:$C$11,0),MATCH(UsagePerHour!WC$4,Usage!$D$3:$ABF$3,0)),"")</f>
        <v/>
      </c>
      <c r="WD79" s="27" t="str">
        <f>IFERROR(INDEX(Sales!$D$5:$ABF$18,MATCH(UsagePerHour!$B79,Sales!$C$5:$C$18,0),MATCH(UsagePerHour!WD$4,Sales!$D$3:$ABF$3,0))/WD$2*INDEX(Usage!$D$5:$ABF$11,MATCH(UsagePerHour!$B$68,Usage!$C$5:$C$11,0),MATCH(UsagePerHour!WD$4,Usage!$D$3:$ABF$3,0)),"")</f>
        <v/>
      </c>
      <c r="WE79" s="27" t="str">
        <f>IFERROR(INDEX(Sales!$D$5:$ABF$18,MATCH(UsagePerHour!$B79,Sales!$C$5:$C$18,0),MATCH(UsagePerHour!WE$4,Sales!$D$3:$ABF$3,0))/WE$2*INDEX(Usage!$D$5:$ABF$11,MATCH(UsagePerHour!$B$68,Usage!$C$5:$C$11,0),MATCH(UsagePerHour!WE$4,Usage!$D$3:$ABF$3,0)),"")</f>
        <v/>
      </c>
      <c r="WF79" s="27" t="str">
        <f>IFERROR(INDEX(Sales!$D$5:$ABF$18,MATCH(UsagePerHour!$B79,Sales!$C$5:$C$18,0),MATCH(UsagePerHour!WF$4,Sales!$D$3:$ABF$3,0))/WF$2*INDEX(Usage!$D$5:$ABF$11,MATCH(UsagePerHour!$B$68,Usage!$C$5:$C$11,0),MATCH(UsagePerHour!WF$4,Usage!$D$3:$ABF$3,0)),"")</f>
        <v/>
      </c>
      <c r="WG79" s="27" t="str">
        <f>IFERROR(INDEX(Sales!$D$5:$ABF$18,MATCH(UsagePerHour!$B79,Sales!$C$5:$C$18,0),MATCH(UsagePerHour!WG$4,Sales!$D$3:$ABF$3,0))/WG$2*INDEX(Usage!$D$5:$ABF$11,MATCH(UsagePerHour!$B$68,Usage!$C$5:$C$11,0),MATCH(UsagePerHour!WG$4,Usage!$D$3:$ABF$3,0)),"")</f>
        <v/>
      </c>
      <c r="WH79" s="27" t="str">
        <f>IFERROR(INDEX(Sales!$D$5:$ABF$18,MATCH(UsagePerHour!$B79,Sales!$C$5:$C$18,0),MATCH(UsagePerHour!WH$4,Sales!$D$3:$ABF$3,0))/WH$2*INDEX(Usage!$D$5:$ABF$11,MATCH(UsagePerHour!$B$68,Usage!$C$5:$C$11,0),MATCH(UsagePerHour!WH$4,Usage!$D$3:$ABF$3,0)),"")</f>
        <v/>
      </c>
      <c r="WI79" s="27" t="str">
        <f>IFERROR(INDEX(Sales!$D$5:$ABF$18,MATCH(UsagePerHour!$B79,Sales!$C$5:$C$18,0),MATCH(UsagePerHour!WI$4,Sales!$D$3:$ABF$3,0))/WI$2*INDEX(Usage!$D$5:$ABF$11,MATCH(UsagePerHour!$B$68,Usage!$C$5:$C$11,0),MATCH(UsagePerHour!WI$4,Usage!$D$3:$ABF$3,0)),"")</f>
        <v/>
      </c>
      <c r="WJ79" s="27" t="str">
        <f>IFERROR(INDEX(Sales!$D$5:$ABF$18,MATCH(UsagePerHour!$B79,Sales!$C$5:$C$18,0),MATCH(UsagePerHour!WJ$4,Sales!$D$3:$ABF$3,0))/WJ$2*INDEX(Usage!$D$5:$ABF$11,MATCH(UsagePerHour!$B$68,Usage!$C$5:$C$11,0),MATCH(UsagePerHour!WJ$4,Usage!$D$3:$ABF$3,0)),"")</f>
        <v/>
      </c>
      <c r="WK79" s="27" t="str">
        <f>IFERROR(INDEX(Sales!$D$5:$ABF$18,MATCH(UsagePerHour!$B79,Sales!$C$5:$C$18,0),MATCH(UsagePerHour!WK$4,Sales!$D$3:$ABF$3,0))/WK$2*INDEX(Usage!$D$5:$ABF$11,MATCH(UsagePerHour!$B$68,Usage!$C$5:$C$11,0),MATCH(UsagePerHour!WK$4,Usage!$D$3:$ABF$3,0)),"")</f>
        <v/>
      </c>
      <c r="WL79" s="27" t="str">
        <f>IFERROR(INDEX(Sales!$D$5:$ABF$18,MATCH(UsagePerHour!$B79,Sales!$C$5:$C$18,0),MATCH(UsagePerHour!WL$4,Sales!$D$3:$ABF$3,0))/WL$2*INDEX(Usage!$D$5:$ABF$11,MATCH(UsagePerHour!$B$68,Usage!$C$5:$C$11,0),MATCH(UsagePerHour!WL$4,Usage!$D$3:$ABF$3,0)),"")</f>
        <v/>
      </c>
      <c r="WM79" s="27" t="str">
        <f>IFERROR(INDEX(Sales!$D$5:$ABF$18,MATCH(UsagePerHour!$B79,Sales!$C$5:$C$18,0),MATCH(UsagePerHour!WM$4,Sales!$D$3:$ABF$3,0))/WM$2*INDEX(Usage!$D$5:$ABF$11,MATCH(UsagePerHour!$B$68,Usage!$C$5:$C$11,0),MATCH(UsagePerHour!WM$4,Usage!$D$3:$ABF$3,0)),"")</f>
        <v/>
      </c>
      <c r="WN79" s="27" t="str">
        <f>IFERROR(INDEX(Sales!$D$5:$ABF$18,MATCH(UsagePerHour!$B79,Sales!$C$5:$C$18,0),MATCH(UsagePerHour!WN$4,Sales!$D$3:$ABF$3,0))/WN$2*INDEX(Usage!$D$5:$ABF$11,MATCH(UsagePerHour!$B$68,Usage!$C$5:$C$11,0),MATCH(UsagePerHour!WN$4,Usage!$D$3:$ABF$3,0)),"")</f>
        <v/>
      </c>
      <c r="WO79" s="27" t="str">
        <f>IFERROR(INDEX(Sales!$D$5:$ABF$18,MATCH(UsagePerHour!$B79,Sales!$C$5:$C$18,0),MATCH(UsagePerHour!WO$4,Sales!$D$3:$ABF$3,0))/WO$2*INDEX(Usage!$D$5:$ABF$11,MATCH(UsagePerHour!$B$68,Usage!$C$5:$C$11,0),MATCH(UsagePerHour!WO$4,Usage!$D$3:$ABF$3,0)),"")</f>
        <v/>
      </c>
      <c r="WP79" s="27" t="str">
        <f>IFERROR(INDEX(Sales!$D$5:$ABF$18,MATCH(UsagePerHour!$B79,Sales!$C$5:$C$18,0),MATCH(UsagePerHour!WP$4,Sales!$D$3:$ABF$3,0))/WP$2*INDEX(Usage!$D$5:$ABF$11,MATCH(UsagePerHour!$B$68,Usage!$C$5:$C$11,0),MATCH(UsagePerHour!WP$4,Usage!$D$3:$ABF$3,0)),"")</f>
        <v/>
      </c>
      <c r="WQ79" s="27" t="str">
        <f>IFERROR(INDEX(Sales!$D$5:$ABF$18,MATCH(UsagePerHour!$B79,Sales!$C$5:$C$18,0),MATCH(UsagePerHour!WQ$4,Sales!$D$3:$ABF$3,0))/WQ$2*INDEX(Usage!$D$5:$ABF$11,MATCH(UsagePerHour!$B$68,Usage!$C$5:$C$11,0),MATCH(UsagePerHour!WQ$4,Usage!$D$3:$ABF$3,0)),"")</f>
        <v/>
      </c>
      <c r="WR79" s="27" t="str">
        <f>IFERROR(INDEX(Sales!$D$5:$ABF$18,MATCH(UsagePerHour!$B79,Sales!$C$5:$C$18,0),MATCH(UsagePerHour!WR$4,Sales!$D$3:$ABF$3,0))/WR$2*INDEX(Usage!$D$5:$ABF$11,MATCH(UsagePerHour!$B$68,Usage!$C$5:$C$11,0),MATCH(UsagePerHour!WR$4,Usage!$D$3:$ABF$3,0)),"")</f>
        <v/>
      </c>
      <c r="WS79" s="27" t="str">
        <f>IFERROR(INDEX(Sales!$D$5:$ABF$18,MATCH(UsagePerHour!$B79,Sales!$C$5:$C$18,0),MATCH(UsagePerHour!WS$4,Sales!$D$3:$ABF$3,0))/WS$2*INDEX(Usage!$D$5:$ABF$11,MATCH(UsagePerHour!$B$68,Usage!$C$5:$C$11,0),MATCH(UsagePerHour!WS$4,Usage!$D$3:$ABF$3,0)),"")</f>
        <v/>
      </c>
      <c r="WT79" s="27" t="str">
        <f>IFERROR(INDEX(Sales!$D$5:$ABF$18,MATCH(UsagePerHour!$B79,Sales!$C$5:$C$18,0),MATCH(UsagePerHour!WT$4,Sales!$D$3:$ABF$3,0))/WT$2*INDEX(Usage!$D$5:$ABF$11,MATCH(UsagePerHour!$B$68,Usage!$C$5:$C$11,0),MATCH(UsagePerHour!WT$4,Usage!$D$3:$ABF$3,0)),"")</f>
        <v/>
      </c>
      <c r="WU79" s="27" t="str">
        <f>IFERROR(INDEX(Sales!$D$5:$ABF$18,MATCH(UsagePerHour!$B79,Sales!$C$5:$C$18,0),MATCH(UsagePerHour!WU$4,Sales!$D$3:$ABF$3,0))/WU$2*INDEX(Usage!$D$5:$ABF$11,MATCH(UsagePerHour!$B$68,Usage!$C$5:$C$11,0),MATCH(UsagePerHour!WU$4,Usage!$D$3:$ABF$3,0)),"")</f>
        <v/>
      </c>
      <c r="WV79" s="27" t="str">
        <f>IFERROR(INDEX(Sales!$D$5:$ABF$18,MATCH(UsagePerHour!$B79,Sales!$C$5:$C$18,0),MATCH(UsagePerHour!WV$4,Sales!$D$3:$ABF$3,0))/WV$2*INDEX(Usage!$D$5:$ABF$11,MATCH(UsagePerHour!$B$68,Usage!$C$5:$C$11,0),MATCH(UsagePerHour!WV$4,Usage!$D$3:$ABF$3,0)),"")</f>
        <v/>
      </c>
      <c r="WW79" s="27" t="str">
        <f>IFERROR(INDEX(Sales!$D$5:$ABF$18,MATCH(UsagePerHour!$B79,Sales!$C$5:$C$18,0),MATCH(UsagePerHour!WW$4,Sales!$D$3:$ABF$3,0))/WW$2*INDEX(Usage!$D$5:$ABF$11,MATCH(UsagePerHour!$B$68,Usage!$C$5:$C$11,0),MATCH(UsagePerHour!WW$4,Usage!$D$3:$ABF$3,0)),"")</f>
        <v/>
      </c>
      <c r="WX79" s="27" t="str">
        <f>IFERROR(INDEX(Sales!$D$5:$ABF$18,MATCH(UsagePerHour!$B79,Sales!$C$5:$C$18,0),MATCH(UsagePerHour!WX$4,Sales!$D$3:$ABF$3,0))/WX$2*INDEX(Usage!$D$5:$ABF$11,MATCH(UsagePerHour!$B$68,Usage!$C$5:$C$11,0),MATCH(UsagePerHour!WX$4,Usage!$D$3:$ABF$3,0)),"")</f>
        <v/>
      </c>
      <c r="WY79" s="27" t="str">
        <f>IFERROR(INDEX(Sales!$D$5:$ABF$18,MATCH(UsagePerHour!$B79,Sales!$C$5:$C$18,0),MATCH(UsagePerHour!WY$4,Sales!$D$3:$ABF$3,0))/WY$2*INDEX(Usage!$D$5:$ABF$11,MATCH(UsagePerHour!$B$68,Usage!$C$5:$C$11,0),MATCH(UsagePerHour!WY$4,Usage!$D$3:$ABF$3,0)),"")</f>
        <v/>
      </c>
      <c r="WZ79" s="27" t="str">
        <f>IFERROR(INDEX(Sales!$D$5:$ABF$18,MATCH(UsagePerHour!$B79,Sales!$C$5:$C$18,0),MATCH(UsagePerHour!WZ$4,Sales!$D$3:$ABF$3,0))/WZ$2*INDEX(Usage!$D$5:$ABF$11,MATCH(UsagePerHour!$B$68,Usage!$C$5:$C$11,0),MATCH(UsagePerHour!WZ$4,Usage!$D$3:$ABF$3,0)),"")</f>
        <v/>
      </c>
      <c r="XA79" s="27" t="str">
        <f>IFERROR(INDEX(Sales!$D$5:$ABF$18,MATCH(UsagePerHour!$B79,Sales!$C$5:$C$18,0),MATCH(UsagePerHour!XA$4,Sales!$D$3:$ABF$3,0))/XA$2*INDEX(Usage!$D$5:$ABF$11,MATCH(UsagePerHour!$B$68,Usage!$C$5:$C$11,0),MATCH(UsagePerHour!XA$4,Usage!$D$3:$ABF$3,0)),"")</f>
        <v/>
      </c>
      <c r="XB79" s="27" t="str">
        <f>IFERROR(INDEX(Sales!$D$5:$ABF$18,MATCH(UsagePerHour!$B79,Sales!$C$5:$C$18,0),MATCH(UsagePerHour!XB$4,Sales!$D$3:$ABF$3,0))/XB$2*INDEX(Usage!$D$5:$ABF$11,MATCH(UsagePerHour!$B$68,Usage!$C$5:$C$11,0),MATCH(UsagePerHour!XB$4,Usage!$D$3:$ABF$3,0)),"")</f>
        <v/>
      </c>
      <c r="XC79" s="27" t="str">
        <f>IFERROR(INDEX(Sales!$D$5:$ABF$18,MATCH(UsagePerHour!$B79,Sales!$C$5:$C$18,0),MATCH(UsagePerHour!XC$4,Sales!$D$3:$ABF$3,0))/XC$2*INDEX(Usage!$D$5:$ABF$11,MATCH(UsagePerHour!$B$68,Usage!$C$5:$C$11,0),MATCH(UsagePerHour!XC$4,Usage!$D$3:$ABF$3,0)),"")</f>
        <v/>
      </c>
      <c r="XD79" s="27" t="str">
        <f>IFERROR(INDEX(Sales!$D$5:$ABF$18,MATCH(UsagePerHour!$B79,Sales!$C$5:$C$18,0),MATCH(UsagePerHour!XD$4,Sales!$D$3:$ABF$3,0))/XD$2*INDEX(Usage!$D$5:$ABF$11,MATCH(UsagePerHour!$B$68,Usage!$C$5:$C$11,0),MATCH(UsagePerHour!XD$4,Usage!$D$3:$ABF$3,0)),"")</f>
        <v/>
      </c>
      <c r="XE79" s="27" t="str">
        <f>IFERROR(INDEX(Sales!$D$5:$ABF$18,MATCH(UsagePerHour!$B79,Sales!$C$5:$C$18,0),MATCH(UsagePerHour!XE$4,Sales!$D$3:$ABF$3,0))/XE$2*INDEX(Usage!$D$5:$ABF$11,MATCH(UsagePerHour!$B$68,Usage!$C$5:$C$11,0),MATCH(UsagePerHour!XE$4,Usage!$D$3:$ABF$3,0)),"")</f>
        <v/>
      </c>
      <c r="XF79" s="27" t="str">
        <f>IFERROR(INDEX(Sales!$D$5:$ABF$18,MATCH(UsagePerHour!$B79,Sales!$C$5:$C$18,0),MATCH(UsagePerHour!XF$4,Sales!$D$3:$ABF$3,0))/XF$2*INDEX(Usage!$D$5:$ABF$11,MATCH(UsagePerHour!$B$68,Usage!$C$5:$C$11,0),MATCH(UsagePerHour!XF$4,Usage!$D$3:$ABF$3,0)),"")</f>
        <v/>
      </c>
      <c r="XG79" s="27" t="str">
        <f>IFERROR(INDEX(Sales!$D$5:$ABF$18,MATCH(UsagePerHour!$B79,Sales!$C$5:$C$18,0),MATCH(UsagePerHour!XG$4,Sales!$D$3:$ABF$3,0))/XG$2*INDEX(Usage!$D$5:$ABF$11,MATCH(UsagePerHour!$B$68,Usage!$C$5:$C$11,0),MATCH(UsagePerHour!XG$4,Usage!$D$3:$ABF$3,0)),"")</f>
        <v/>
      </c>
      <c r="XH79" s="27" t="str">
        <f>IFERROR(INDEX(Sales!$D$5:$ABF$18,MATCH(UsagePerHour!$B79,Sales!$C$5:$C$18,0),MATCH(UsagePerHour!XH$4,Sales!$D$3:$ABF$3,0))/XH$2*INDEX(Usage!$D$5:$ABF$11,MATCH(UsagePerHour!$B$68,Usage!$C$5:$C$11,0),MATCH(UsagePerHour!XH$4,Usage!$D$3:$ABF$3,0)),"")</f>
        <v/>
      </c>
      <c r="XI79" s="27" t="str">
        <f>IFERROR(INDEX(Sales!$D$5:$ABF$18,MATCH(UsagePerHour!$B79,Sales!$C$5:$C$18,0),MATCH(UsagePerHour!XI$4,Sales!$D$3:$ABF$3,0))/XI$2*INDEX(Usage!$D$5:$ABF$11,MATCH(UsagePerHour!$B$68,Usage!$C$5:$C$11,0),MATCH(UsagePerHour!XI$4,Usage!$D$3:$ABF$3,0)),"")</f>
        <v/>
      </c>
      <c r="XJ79" s="27" t="str">
        <f>IFERROR(INDEX(Sales!$D$5:$ABF$18,MATCH(UsagePerHour!$B79,Sales!$C$5:$C$18,0),MATCH(UsagePerHour!XJ$4,Sales!$D$3:$ABF$3,0))/XJ$2*INDEX(Usage!$D$5:$ABF$11,MATCH(UsagePerHour!$B$68,Usage!$C$5:$C$11,0),MATCH(UsagePerHour!XJ$4,Usage!$D$3:$ABF$3,0)),"")</f>
        <v/>
      </c>
      <c r="XK79" s="27" t="str">
        <f>IFERROR(INDEX(Sales!$D$5:$ABF$18,MATCH(UsagePerHour!$B79,Sales!$C$5:$C$18,0),MATCH(UsagePerHour!XK$4,Sales!$D$3:$ABF$3,0))/XK$2*INDEX(Usage!$D$5:$ABF$11,MATCH(UsagePerHour!$B$68,Usage!$C$5:$C$11,0),MATCH(UsagePerHour!XK$4,Usage!$D$3:$ABF$3,0)),"")</f>
        <v/>
      </c>
      <c r="XL79" s="27" t="str">
        <f>IFERROR(INDEX(Sales!$D$5:$ABF$18,MATCH(UsagePerHour!$B79,Sales!$C$5:$C$18,0),MATCH(UsagePerHour!XL$4,Sales!$D$3:$ABF$3,0))/XL$2*INDEX(Usage!$D$5:$ABF$11,MATCH(UsagePerHour!$B$68,Usage!$C$5:$C$11,0),MATCH(UsagePerHour!XL$4,Usage!$D$3:$ABF$3,0)),"")</f>
        <v/>
      </c>
      <c r="XM79" s="27" t="str">
        <f>IFERROR(INDEX(Sales!$D$5:$ABF$18,MATCH(UsagePerHour!$B79,Sales!$C$5:$C$18,0),MATCH(UsagePerHour!XM$4,Sales!$D$3:$ABF$3,0))/XM$2*INDEX(Usage!$D$5:$ABF$11,MATCH(UsagePerHour!$B$68,Usage!$C$5:$C$11,0),MATCH(UsagePerHour!XM$4,Usage!$D$3:$ABF$3,0)),"")</f>
        <v/>
      </c>
      <c r="XN79" s="27" t="str">
        <f>IFERROR(INDEX(Sales!$D$5:$ABF$18,MATCH(UsagePerHour!$B79,Sales!$C$5:$C$18,0),MATCH(UsagePerHour!XN$4,Sales!$D$3:$ABF$3,0))/XN$2*INDEX(Usage!$D$5:$ABF$11,MATCH(UsagePerHour!$B$68,Usage!$C$5:$C$11,0),MATCH(UsagePerHour!XN$4,Usage!$D$3:$ABF$3,0)),"")</f>
        <v/>
      </c>
      <c r="XO79" s="27" t="str">
        <f>IFERROR(INDEX(Sales!$D$5:$ABF$18,MATCH(UsagePerHour!$B79,Sales!$C$5:$C$18,0),MATCH(UsagePerHour!XO$4,Sales!$D$3:$ABF$3,0))/XO$2*INDEX(Usage!$D$5:$ABF$11,MATCH(UsagePerHour!$B$68,Usage!$C$5:$C$11,0),MATCH(UsagePerHour!XO$4,Usage!$D$3:$ABF$3,0)),"")</f>
        <v/>
      </c>
      <c r="XP79" s="27" t="str">
        <f>IFERROR(INDEX(Sales!$D$5:$ABF$18,MATCH(UsagePerHour!$B79,Sales!$C$5:$C$18,0),MATCH(UsagePerHour!XP$4,Sales!$D$3:$ABF$3,0))/XP$2*INDEX(Usage!$D$5:$ABF$11,MATCH(UsagePerHour!$B$68,Usage!$C$5:$C$11,0),MATCH(UsagePerHour!XP$4,Usage!$D$3:$ABF$3,0)),"")</f>
        <v/>
      </c>
      <c r="XQ79" s="27" t="str">
        <f>IFERROR(INDEX(Sales!$D$5:$ABF$18,MATCH(UsagePerHour!$B79,Sales!$C$5:$C$18,0),MATCH(UsagePerHour!XQ$4,Sales!$D$3:$ABF$3,0))/XQ$2*INDEX(Usage!$D$5:$ABF$11,MATCH(UsagePerHour!$B$68,Usage!$C$5:$C$11,0),MATCH(UsagePerHour!XQ$4,Usage!$D$3:$ABF$3,0)),"")</f>
        <v/>
      </c>
      <c r="XR79" s="27" t="str">
        <f>IFERROR(INDEX(Sales!$D$5:$ABF$18,MATCH(UsagePerHour!$B79,Sales!$C$5:$C$18,0),MATCH(UsagePerHour!XR$4,Sales!$D$3:$ABF$3,0))/XR$2*INDEX(Usage!$D$5:$ABF$11,MATCH(UsagePerHour!$B$68,Usage!$C$5:$C$11,0),MATCH(UsagePerHour!XR$4,Usage!$D$3:$ABF$3,0)),"")</f>
        <v/>
      </c>
      <c r="XS79" s="27" t="str">
        <f>IFERROR(INDEX(Sales!$D$5:$ABF$18,MATCH(UsagePerHour!$B79,Sales!$C$5:$C$18,0),MATCH(UsagePerHour!XS$4,Sales!$D$3:$ABF$3,0))/XS$2*INDEX(Usage!$D$5:$ABF$11,MATCH(UsagePerHour!$B$68,Usage!$C$5:$C$11,0),MATCH(UsagePerHour!XS$4,Usage!$D$3:$ABF$3,0)),"")</f>
        <v/>
      </c>
      <c r="XT79" s="27" t="str">
        <f>IFERROR(INDEX(Sales!$D$5:$ABF$18,MATCH(UsagePerHour!$B79,Sales!$C$5:$C$18,0),MATCH(UsagePerHour!XT$4,Sales!$D$3:$ABF$3,0))/XT$2*INDEX(Usage!$D$5:$ABF$11,MATCH(UsagePerHour!$B$68,Usage!$C$5:$C$11,0),MATCH(UsagePerHour!XT$4,Usage!$D$3:$ABF$3,0)),"")</f>
        <v/>
      </c>
      <c r="XU79" s="27" t="str">
        <f>IFERROR(INDEX(Sales!$D$5:$ABF$18,MATCH(UsagePerHour!$B79,Sales!$C$5:$C$18,0),MATCH(UsagePerHour!XU$4,Sales!$D$3:$ABF$3,0))/XU$2*INDEX(Usage!$D$5:$ABF$11,MATCH(UsagePerHour!$B$68,Usage!$C$5:$C$11,0),MATCH(UsagePerHour!XU$4,Usage!$D$3:$ABF$3,0)),"")</f>
        <v/>
      </c>
      <c r="XV79" s="27" t="str">
        <f>IFERROR(INDEX(Sales!$D$5:$ABF$18,MATCH(UsagePerHour!$B79,Sales!$C$5:$C$18,0),MATCH(UsagePerHour!XV$4,Sales!$D$3:$ABF$3,0))/XV$2*INDEX(Usage!$D$5:$ABF$11,MATCH(UsagePerHour!$B$68,Usage!$C$5:$C$11,0),MATCH(UsagePerHour!XV$4,Usage!$D$3:$ABF$3,0)),"")</f>
        <v/>
      </c>
      <c r="XW79" s="27" t="str">
        <f>IFERROR(INDEX(Sales!$D$5:$ABF$18,MATCH(UsagePerHour!$B79,Sales!$C$5:$C$18,0),MATCH(UsagePerHour!XW$4,Sales!$D$3:$ABF$3,0))/XW$2*INDEX(Usage!$D$5:$ABF$11,MATCH(UsagePerHour!$B$68,Usage!$C$5:$C$11,0),MATCH(UsagePerHour!XW$4,Usage!$D$3:$ABF$3,0)),"")</f>
        <v/>
      </c>
      <c r="XX79" s="27" t="str">
        <f>IFERROR(INDEX(Sales!$D$5:$ABF$18,MATCH(UsagePerHour!$B79,Sales!$C$5:$C$18,0),MATCH(UsagePerHour!XX$4,Sales!$D$3:$ABF$3,0))/XX$2*INDEX(Usage!$D$5:$ABF$11,MATCH(UsagePerHour!$B$68,Usage!$C$5:$C$11,0),MATCH(UsagePerHour!XX$4,Usage!$D$3:$ABF$3,0)),"")</f>
        <v/>
      </c>
      <c r="XY79" s="27" t="str">
        <f>IFERROR(INDEX(Sales!$D$5:$ABF$18,MATCH(UsagePerHour!$B79,Sales!$C$5:$C$18,0),MATCH(UsagePerHour!XY$4,Sales!$D$3:$ABF$3,0))/XY$2*INDEX(Usage!$D$5:$ABF$11,MATCH(UsagePerHour!$B$68,Usage!$C$5:$C$11,0),MATCH(UsagePerHour!XY$4,Usage!$D$3:$ABF$3,0)),"")</f>
        <v/>
      </c>
      <c r="XZ79" s="27" t="str">
        <f>IFERROR(INDEX(Sales!$D$5:$ABF$18,MATCH(UsagePerHour!$B79,Sales!$C$5:$C$18,0),MATCH(UsagePerHour!XZ$4,Sales!$D$3:$ABF$3,0))/XZ$2*INDEX(Usage!$D$5:$ABF$11,MATCH(UsagePerHour!$B$68,Usage!$C$5:$C$11,0),MATCH(UsagePerHour!XZ$4,Usage!$D$3:$ABF$3,0)),"")</f>
        <v/>
      </c>
      <c r="YA79" s="27" t="str">
        <f>IFERROR(INDEX(Sales!$D$5:$ABF$18,MATCH(UsagePerHour!$B79,Sales!$C$5:$C$18,0),MATCH(UsagePerHour!YA$4,Sales!$D$3:$ABF$3,0))/YA$2*INDEX(Usage!$D$5:$ABF$11,MATCH(UsagePerHour!$B$68,Usage!$C$5:$C$11,0),MATCH(UsagePerHour!YA$4,Usage!$D$3:$ABF$3,0)),"")</f>
        <v/>
      </c>
      <c r="YB79" s="27" t="str">
        <f>IFERROR(INDEX(Sales!$D$5:$ABF$18,MATCH(UsagePerHour!$B79,Sales!$C$5:$C$18,0),MATCH(UsagePerHour!YB$4,Sales!$D$3:$ABF$3,0))/YB$2*INDEX(Usage!$D$5:$ABF$11,MATCH(UsagePerHour!$B$68,Usage!$C$5:$C$11,0),MATCH(UsagePerHour!YB$4,Usage!$D$3:$ABF$3,0)),"")</f>
        <v/>
      </c>
      <c r="YC79" s="27" t="str">
        <f>IFERROR(INDEX(Sales!$D$5:$ABF$18,MATCH(UsagePerHour!$B79,Sales!$C$5:$C$18,0),MATCH(UsagePerHour!YC$4,Sales!$D$3:$ABF$3,0))/YC$2*INDEX(Usage!$D$5:$ABF$11,MATCH(UsagePerHour!$B$68,Usage!$C$5:$C$11,0),MATCH(UsagePerHour!YC$4,Usage!$D$3:$ABF$3,0)),"")</f>
        <v/>
      </c>
      <c r="YD79" s="27" t="str">
        <f>IFERROR(INDEX(Sales!$D$5:$ABF$18,MATCH(UsagePerHour!$B79,Sales!$C$5:$C$18,0),MATCH(UsagePerHour!YD$4,Sales!$D$3:$ABF$3,0))/YD$2*INDEX(Usage!$D$5:$ABF$11,MATCH(UsagePerHour!$B$68,Usage!$C$5:$C$11,0),MATCH(UsagePerHour!YD$4,Usage!$D$3:$ABF$3,0)),"")</f>
        <v/>
      </c>
      <c r="YE79" s="27" t="str">
        <f>IFERROR(INDEX(Sales!$D$5:$ABF$18,MATCH(UsagePerHour!$B79,Sales!$C$5:$C$18,0),MATCH(UsagePerHour!YE$4,Sales!$D$3:$ABF$3,0))/YE$2*INDEX(Usage!$D$5:$ABF$11,MATCH(UsagePerHour!$B$68,Usage!$C$5:$C$11,0),MATCH(UsagePerHour!YE$4,Usage!$D$3:$ABF$3,0)),"")</f>
        <v/>
      </c>
      <c r="YF79" s="27" t="str">
        <f>IFERROR(INDEX(Sales!$D$5:$ABF$18,MATCH(UsagePerHour!$B79,Sales!$C$5:$C$18,0),MATCH(UsagePerHour!YF$4,Sales!$D$3:$ABF$3,0))/YF$2*INDEX(Usage!$D$5:$ABF$11,MATCH(UsagePerHour!$B$68,Usage!$C$5:$C$11,0),MATCH(UsagePerHour!YF$4,Usage!$D$3:$ABF$3,0)),"")</f>
        <v/>
      </c>
      <c r="YG79" s="27" t="str">
        <f>IFERROR(INDEX(Sales!$D$5:$ABF$18,MATCH(UsagePerHour!$B79,Sales!$C$5:$C$18,0),MATCH(UsagePerHour!YG$4,Sales!$D$3:$ABF$3,0))/YG$2*INDEX(Usage!$D$5:$ABF$11,MATCH(UsagePerHour!$B$68,Usage!$C$5:$C$11,0),MATCH(UsagePerHour!YG$4,Usage!$D$3:$ABF$3,0)),"")</f>
        <v/>
      </c>
      <c r="YH79" s="27" t="str">
        <f>IFERROR(INDEX(Sales!$D$5:$ABF$18,MATCH(UsagePerHour!$B79,Sales!$C$5:$C$18,0),MATCH(UsagePerHour!YH$4,Sales!$D$3:$ABF$3,0))/YH$2*INDEX(Usage!$D$5:$ABF$11,MATCH(UsagePerHour!$B$68,Usage!$C$5:$C$11,0),MATCH(UsagePerHour!YH$4,Usage!$D$3:$ABF$3,0)),"")</f>
        <v/>
      </c>
      <c r="YI79" s="27" t="str">
        <f>IFERROR(INDEX(Sales!$D$5:$ABF$18,MATCH(UsagePerHour!$B79,Sales!$C$5:$C$18,0),MATCH(UsagePerHour!YI$4,Sales!$D$3:$ABF$3,0))/YI$2*INDEX(Usage!$D$5:$ABF$11,MATCH(UsagePerHour!$B$68,Usage!$C$5:$C$11,0),MATCH(UsagePerHour!YI$4,Usage!$D$3:$ABF$3,0)),"")</f>
        <v/>
      </c>
      <c r="YJ79" s="27" t="str">
        <f>IFERROR(INDEX(Sales!$D$5:$ABF$18,MATCH(UsagePerHour!$B79,Sales!$C$5:$C$18,0),MATCH(UsagePerHour!YJ$4,Sales!$D$3:$ABF$3,0))/YJ$2*INDEX(Usage!$D$5:$ABF$11,MATCH(UsagePerHour!$B$68,Usage!$C$5:$C$11,0),MATCH(UsagePerHour!YJ$4,Usage!$D$3:$ABF$3,0)),"")</f>
        <v/>
      </c>
      <c r="YK79" s="27" t="str">
        <f>IFERROR(INDEX(Sales!$D$5:$ABF$18,MATCH(UsagePerHour!$B79,Sales!$C$5:$C$18,0),MATCH(UsagePerHour!YK$4,Sales!$D$3:$ABF$3,0))/YK$2*INDEX(Usage!$D$5:$ABF$11,MATCH(UsagePerHour!$B$68,Usage!$C$5:$C$11,0),MATCH(UsagePerHour!YK$4,Usage!$D$3:$ABF$3,0)),"")</f>
        <v/>
      </c>
      <c r="YL79" s="27" t="str">
        <f>IFERROR(INDEX(Sales!$D$5:$ABF$18,MATCH(UsagePerHour!$B79,Sales!$C$5:$C$18,0),MATCH(UsagePerHour!YL$4,Sales!$D$3:$ABF$3,0))/YL$2*INDEX(Usage!$D$5:$ABF$11,MATCH(UsagePerHour!$B$68,Usage!$C$5:$C$11,0),MATCH(UsagePerHour!YL$4,Usage!$D$3:$ABF$3,0)),"")</f>
        <v/>
      </c>
      <c r="YM79" s="27" t="str">
        <f>IFERROR(INDEX(Sales!$D$5:$ABF$18,MATCH(UsagePerHour!$B79,Sales!$C$5:$C$18,0),MATCH(UsagePerHour!YM$4,Sales!$D$3:$ABF$3,0))/YM$2*INDEX(Usage!$D$5:$ABF$11,MATCH(UsagePerHour!$B$68,Usage!$C$5:$C$11,0),MATCH(UsagePerHour!YM$4,Usage!$D$3:$ABF$3,0)),"")</f>
        <v/>
      </c>
      <c r="YN79" s="27" t="str">
        <f>IFERROR(INDEX(Sales!$D$5:$ABF$18,MATCH(UsagePerHour!$B79,Sales!$C$5:$C$18,0),MATCH(UsagePerHour!YN$4,Sales!$D$3:$ABF$3,0))/YN$2*INDEX(Usage!$D$5:$ABF$11,MATCH(UsagePerHour!$B$68,Usage!$C$5:$C$11,0),MATCH(UsagePerHour!YN$4,Usage!$D$3:$ABF$3,0)),"")</f>
        <v/>
      </c>
      <c r="YO79" s="27" t="str">
        <f>IFERROR(INDEX(Sales!$D$5:$ABF$18,MATCH(UsagePerHour!$B79,Sales!$C$5:$C$18,0),MATCH(UsagePerHour!YO$4,Sales!$D$3:$ABF$3,0))/YO$2*INDEX(Usage!$D$5:$ABF$11,MATCH(UsagePerHour!$B$68,Usage!$C$5:$C$11,0),MATCH(UsagePerHour!YO$4,Usage!$D$3:$ABF$3,0)),"")</f>
        <v/>
      </c>
      <c r="YP79" s="27" t="str">
        <f>IFERROR(INDEX(Sales!$D$5:$ABF$18,MATCH(UsagePerHour!$B79,Sales!$C$5:$C$18,0),MATCH(UsagePerHour!YP$4,Sales!$D$3:$ABF$3,0))/YP$2*INDEX(Usage!$D$5:$ABF$11,MATCH(UsagePerHour!$B$68,Usage!$C$5:$C$11,0),MATCH(UsagePerHour!YP$4,Usage!$D$3:$ABF$3,0)),"")</f>
        <v/>
      </c>
      <c r="YQ79" s="27" t="str">
        <f>IFERROR(INDEX(Sales!$D$5:$ABF$18,MATCH(UsagePerHour!$B79,Sales!$C$5:$C$18,0),MATCH(UsagePerHour!YQ$4,Sales!$D$3:$ABF$3,0))/YQ$2*INDEX(Usage!$D$5:$ABF$11,MATCH(UsagePerHour!$B$68,Usage!$C$5:$C$11,0),MATCH(UsagePerHour!YQ$4,Usage!$D$3:$ABF$3,0)),"")</f>
        <v/>
      </c>
      <c r="YR79" s="27" t="str">
        <f>IFERROR(INDEX(Sales!$D$5:$ABF$18,MATCH(UsagePerHour!$B79,Sales!$C$5:$C$18,0),MATCH(UsagePerHour!YR$4,Sales!$D$3:$ABF$3,0))/YR$2*INDEX(Usage!$D$5:$ABF$11,MATCH(UsagePerHour!$B$68,Usage!$C$5:$C$11,0),MATCH(UsagePerHour!YR$4,Usage!$D$3:$ABF$3,0)),"")</f>
        <v/>
      </c>
      <c r="YS79" s="27" t="str">
        <f>IFERROR(INDEX(Sales!$D$5:$ABF$18,MATCH(UsagePerHour!$B79,Sales!$C$5:$C$18,0),MATCH(UsagePerHour!YS$4,Sales!$D$3:$ABF$3,0))/YS$2*INDEX(Usage!$D$5:$ABF$11,MATCH(UsagePerHour!$B$68,Usage!$C$5:$C$11,0),MATCH(UsagePerHour!YS$4,Usage!$D$3:$ABF$3,0)),"")</f>
        <v/>
      </c>
      <c r="YT79" s="27" t="str">
        <f>IFERROR(INDEX(Sales!$D$5:$ABF$18,MATCH(UsagePerHour!$B79,Sales!$C$5:$C$18,0),MATCH(UsagePerHour!YT$4,Sales!$D$3:$ABF$3,0))/YT$2*INDEX(Usage!$D$5:$ABF$11,MATCH(UsagePerHour!$B$68,Usage!$C$5:$C$11,0),MATCH(UsagePerHour!YT$4,Usage!$D$3:$ABF$3,0)),"")</f>
        <v/>
      </c>
      <c r="YU79" s="27" t="str">
        <f>IFERROR(INDEX(Sales!$D$5:$ABF$18,MATCH(UsagePerHour!$B79,Sales!$C$5:$C$18,0),MATCH(UsagePerHour!YU$4,Sales!$D$3:$ABF$3,0))/YU$2*INDEX(Usage!$D$5:$ABF$11,MATCH(UsagePerHour!$B$68,Usage!$C$5:$C$11,0),MATCH(UsagePerHour!YU$4,Usage!$D$3:$ABF$3,0)),"")</f>
        <v/>
      </c>
      <c r="YV79" s="27" t="str">
        <f>IFERROR(INDEX(Sales!$D$5:$ABF$18,MATCH(UsagePerHour!$B79,Sales!$C$5:$C$18,0),MATCH(UsagePerHour!YV$4,Sales!$D$3:$ABF$3,0))/YV$2*INDEX(Usage!$D$5:$ABF$11,MATCH(UsagePerHour!$B$68,Usage!$C$5:$C$11,0),MATCH(UsagePerHour!YV$4,Usage!$D$3:$ABF$3,0)),"")</f>
        <v/>
      </c>
      <c r="YW79" s="27" t="str">
        <f>IFERROR(INDEX(Sales!$D$5:$ABF$18,MATCH(UsagePerHour!$B79,Sales!$C$5:$C$18,0),MATCH(UsagePerHour!YW$4,Sales!$D$3:$ABF$3,0))/YW$2*INDEX(Usage!$D$5:$ABF$11,MATCH(UsagePerHour!$B$68,Usage!$C$5:$C$11,0),MATCH(UsagePerHour!YW$4,Usage!$D$3:$ABF$3,0)),"")</f>
        <v/>
      </c>
      <c r="YX79" s="27" t="str">
        <f>IFERROR(INDEX(Sales!$D$5:$ABF$18,MATCH(UsagePerHour!$B79,Sales!$C$5:$C$18,0),MATCH(UsagePerHour!YX$4,Sales!$D$3:$ABF$3,0))/YX$2*INDEX(Usage!$D$5:$ABF$11,MATCH(UsagePerHour!$B$68,Usage!$C$5:$C$11,0),MATCH(UsagePerHour!YX$4,Usage!$D$3:$ABF$3,0)),"")</f>
        <v/>
      </c>
      <c r="YY79" s="27" t="str">
        <f>IFERROR(INDEX(Sales!$D$5:$ABF$18,MATCH(UsagePerHour!$B79,Sales!$C$5:$C$18,0),MATCH(UsagePerHour!YY$4,Sales!$D$3:$ABF$3,0))/YY$2*INDEX(Usage!$D$5:$ABF$11,MATCH(UsagePerHour!$B$68,Usage!$C$5:$C$11,0),MATCH(UsagePerHour!YY$4,Usage!$D$3:$ABF$3,0)),"")</f>
        <v/>
      </c>
      <c r="YZ79" s="27" t="str">
        <f>IFERROR(INDEX(Sales!$D$5:$ABF$18,MATCH(UsagePerHour!$B79,Sales!$C$5:$C$18,0),MATCH(UsagePerHour!YZ$4,Sales!$D$3:$ABF$3,0))/YZ$2*INDEX(Usage!$D$5:$ABF$11,MATCH(UsagePerHour!$B$68,Usage!$C$5:$C$11,0),MATCH(UsagePerHour!YZ$4,Usage!$D$3:$ABF$3,0)),"")</f>
        <v/>
      </c>
      <c r="ZA79" s="27" t="str">
        <f>IFERROR(INDEX(Sales!$D$5:$ABF$18,MATCH(UsagePerHour!$B79,Sales!$C$5:$C$18,0),MATCH(UsagePerHour!ZA$4,Sales!$D$3:$ABF$3,0))/ZA$2*INDEX(Usage!$D$5:$ABF$11,MATCH(UsagePerHour!$B$68,Usage!$C$5:$C$11,0),MATCH(UsagePerHour!ZA$4,Usage!$D$3:$ABF$3,0)),"")</f>
        <v/>
      </c>
      <c r="ZB79" s="27" t="str">
        <f>IFERROR(INDEX(Sales!$D$5:$ABF$18,MATCH(UsagePerHour!$B79,Sales!$C$5:$C$18,0),MATCH(UsagePerHour!ZB$4,Sales!$D$3:$ABF$3,0))/ZB$2*INDEX(Usage!$D$5:$ABF$11,MATCH(UsagePerHour!$B$68,Usage!$C$5:$C$11,0),MATCH(UsagePerHour!ZB$4,Usage!$D$3:$ABF$3,0)),"")</f>
        <v/>
      </c>
      <c r="ZC79" s="27" t="str">
        <f>IFERROR(INDEX(Sales!$D$5:$ABF$18,MATCH(UsagePerHour!$B79,Sales!$C$5:$C$18,0),MATCH(UsagePerHour!ZC$4,Sales!$D$3:$ABF$3,0))/ZC$2*INDEX(Usage!$D$5:$ABF$11,MATCH(UsagePerHour!$B$68,Usage!$C$5:$C$11,0),MATCH(UsagePerHour!ZC$4,Usage!$D$3:$ABF$3,0)),"")</f>
        <v/>
      </c>
      <c r="ZD79" s="27" t="str">
        <f>IFERROR(INDEX(Sales!$D$5:$ABF$18,MATCH(UsagePerHour!$B79,Sales!$C$5:$C$18,0),MATCH(UsagePerHour!ZD$4,Sales!$D$3:$ABF$3,0))/ZD$2*INDEX(Usage!$D$5:$ABF$11,MATCH(UsagePerHour!$B$68,Usage!$C$5:$C$11,0),MATCH(UsagePerHour!ZD$4,Usage!$D$3:$ABF$3,0)),"")</f>
        <v/>
      </c>
      <c r="ZE79" s="27" t="str">
        <f>IFERROR(INDEX(Sales!$D$5:$ABF$18,MATCH(UsagePerHour!$B79,Sales!$C$5:$C$18,0),MATCH(UsagePerHour!ZE$4,Sales!$D$3:$ABF$3,0))/ZE$2*INDEX(Usage!$D$5:$ABF$11,MATCH(UsagePerHour!$B$68,Usage!$C$5:$C$11,0),MATCH(UsagePerHour!ZE$4,Usage!$D$3:$ABF$3,0)),"")</f>
        <v/>
      </c>
      <c r="ZF79" s="27" t="str">
        <f>IFERROR(INDEX(Sales!$D$5:$ABF$18,MATCH(UsagePerHour!$B79,Sales!$C$5:$C$18,0),MATCH(UsagePerHour!ZF$4,Sales!$D$3:$ABF$3,0))/ZF$2*INDEX(Usage!$D$5:$ABF$11,MATCH(UsagePerHour!$B$68,Usage!$C$5:$C$11,0),MATCH(UsagePerHour!ZF$4,Usage!$D$3:$ABF$3,0)),"")</f>
        <v/>
      </c>
      <c r="ZG79" s="27" t="str">
        <f>IFERROR(INDEX(Sales!$D$5:$ABF$18,MATCH(UsagePerHour!$B79,Sales!$C$5:$C$18,0),MATCH(UsagePerHour!ZG$4,Sales!$D$3:$ABF$3,0))/ZG$2*INDEX(Usage!$D$5:$ABF$11,MATCH(UsagePerHour!$B$68,Usage!$C$5:$C$11,0),MATCH(UsagePerHour!ZG$4,Usage!$D$3:$ABF$3,0)),"")</f>
        <v/>
      </c>
      <c r="ZH79" s="27" t="str">
        <f>IFERROR(INDEX(Sales!$D$5:$ABF$18,MATCH(UsagePerHour!$B79,Sales!$C$5:$C$18,0),MATCH(UsagePerHour!ZH$4,Sales!$D$3:$ABF$3,0))/ZH$2*INDEX(Usage!$D$5:$ABF$11,MATCH(UsagePerHour!$B$68,Usage!$C$5:$C$11,0),MATCH(UsagePerHour!ZH$4,Usage!$D$3:$ABF$3,0)),"")</f>
        <v/>
      </c>
      <c r="ZI79" s="27" t="str">
        <f>IFERROR(INDEX(Sales!$D$5:$ABF$18,MATCH(UsagePerHour!$B79,Sales!$C$5:$C$18,0),MATCH(UsagePerHour!ZI$4,Sales!$D$3:$ABF$3,0))/ZI$2*INDEX(Usage!$D$5:$ABF$11,MATCH(UsagePerHour!$B$68,Usage!$C$5:$C$11,0),MATCH(UsagePerHour!ZI$4,Usage!$D$3:$ABF$3,0)),"")</f>
        <v/>
      </c>
      <c r="ZJ79" s="27" t="str">
        <f>IFERROR(INDEX(Sales!$D$5:$ABF$18,MATCH(UsagePerHour!$B79,Sales!$C$5:$C$18,0),MATCH(UsagePerHour!ZJ$4,Sales!$D$3:$ABF$3,0))/ZJ$2*INDEX(Usage!$D$5:$ABF$11,MATCH(UsagePerHour!$B$68,Usage!$C$5:$C$11,0),MATCH(UsagePerHour!ZJ$4,Usage!$D$3:$ABF$3,0)),"")</f>
        <v/>
      </c>
      <c r="ZK79" s="27" t="str">
        <f>IFERROR(INDEX(Sales!$D$5:$ABF$18,MATCH(UsagePerHour!$B79,Sales!$C$5:$C$18,0),MATCH(UsagePerHour!ZK$4,Sales!$D$3:$ABF$3,0))/ZK$2*INDEX(Usage!$D$5:$ABF$11,MATCH(UsagePerHour!$B$68,Usage!$C$5:$C$11,0),MATCH(UsagePerHour!ZK$4,Usage!$D$3:$ABF$3,0)),"")</f>
        <v/>
      </c>
      <c r="ZL79" s="27" t="str">
        <f>IFERROR(INDEX(Sales!$D$5:$ABF$18,MATCH(UsagePerHour!$B79,Sales!$C$5:$C$18,0),MATCH(UsagePerHour!ZL$4,Sales!$D$3:$ABF$3,0))/ZL$2*INDEX(Usage!$D$5:$ABF$11,MATCH(UsagePerHour!$B$68,Usage!$C$5:$C$11,0),MATCH(UsagePerHour!ZL$4,Usage!$D$3:$ABF$3,0)),"")</f>
        <v/>
      </c>
      <c r="ZM79" s="27" t="str">
        <f>IFERROR(INDEX(Sales!$D$5:$ABF$18,MATCH(UsagePerHour!$B79,Sales!$C$5:$C$18,0),MATCH(UsagePerHour!ZM$4,Sales!$D$3:$ABF$3,0))/ZM$2*INDEX(Usage!$D$5:$ABF$11,MATCH(UsagePerHour!$B$68,Usage!$C$5:$C$11,0),MATCH(UsagePerHour!ZM$4,Usage!$D$3:$ABF$3,0)),"")</f>
        <v/>
      </c>
      <c r="ZN79" s="27" t="str">
        <f>IFERROR(INDEX(Sales!$D$5:$ABF$18,MATCH(UsagePerHour!$B79,Sales!$C$5:$C$18,0),MATCH(UsagePerHour!ZN$4,Sales!$D$3:$ABF$3,0))/ZN$2*INDEX(Usage!$D$5:$ABF$11,MATCH(UsagePerHour!$B$68,Usage!$C$5:$C$11,0),MATCH(UsagePerHour!ZN$4,Usage!$D$3:$ABF$3,0)),"")</f>
        <v/>
      </c>
      <c r="ZO79" s="27" t="str">
        <f>IFERROR(INDEX(Sales!$D$5:$ABF$18,MATCH(UsagePerHour!$B79,Sales!$C$5:$C$18,0),MATCH(UsagePerHour!ZO$4,Sales!$D$3:$ABF$3,0))/ZO$2*INDEX(Usage!$D$5:$ABF$11,MATCH(UsagePerHour!$B$68,Usage!$C$5:$C$11,0),MATCH(UsagePerHour!ZO$4,Usage!$D$3:$ABF$3,0)),"")</f>
        <v/>
      </c>
      <c r="ZP79" s="27" t="str">
        <f>IFERROR(INDEX(Sales!$D$5:$ABF$18,MATCH(UsagePerHour!$B79,Sales!$C$5:$C$18,0),MATCH(UsagePerHour!ZP$4,Sales!$D$3:$ABF$3,0))/ZP$2*INDEX(Usage!$D$5:$ABF$11,MATCH(UsagePerHour!$B$68,Usage!$C$5:$C$11,0),MATCH(UsagePerHour!ZP$4,Usage!$D$3:$ABF$3,0)),"")</f>
        <v/>
      </c>
      <c r="ZQ79" s="27" t="str">
        <f>IFERROR(INDEX(Sales!$D$5:$ABF$18,MATCH(UsagePerHour!$B79,Sales!$C$5:$C$18,0),MATCH(UsagePerHour!ZQ$4,Sales!$D$3:$ABF$3,0))/ZQ$2*INDEX(Usage!$D$5:$ABF$11,MATCH(UsagePerHour!$B$68,Usage!$C$5:$C$11,0),MATCH(UsagePerHour!ZQ$4,Usage!$D$3:$ABF$3,0)),"")</f>
        <v/>
      </c>
      <c r="ZR79" s="27" t="str">
        <f>IFERROR(INDEX(Sales!$D$5:$ABF$18,MATCH(UsagePerHour!$B79,Sales!$C$5:$C$18,0),MATCH(UsagePerHour!ZR$4,Sales!$D$3:$ABF$3,0))/ZR$2*INDEX(Usage!$D$5:$ABF$11,MATCH(UsagePerHour!$B$68,Usage!$C$5:$C$11,0),MATCH(UsagePerHour!ZR$4,Usage!$D$3:$ABF$3,0)),"")</f>
        <v/>
      </c>
      <c r="ZS79" s="27" t="str">
        <f>IFERROR(INDEX(Sales!$D$5:$ABF$18,MATCH(UsagePerHour!$B79,Sales!$C$5:$C$18,0),MATCH(UsagePerHour!ZS$4,Sales!$D$3:$ABF$3,0))/ZS$2*INDEX(Usage!$D$5:$ABF$11,MATCH(UsagePerHour!$B$68,Usage!$C$5:$C$11,0),MATCH(UsagePerHour!ZS$4,Usage!$D$3:$ABF$3,0)),"")</f>
        <v/>
      </c>
      <c r="ZT79" s="27" t="str">
        <f>IFERROR(INDEX(Sales!$D$5:$ABF$18,MATCH(UsagePerHour!$B79,Sales!$C$5:$C$18,0),MATCH(UsagePerHour!ZT$4,Sales!$D$3:$ABF$3,0))/ZT$2*INDEX(Usage!$D$5:$ABF$11,MATCH(UsagePerHour!$B$68,Usage!$C$5:$C$11,0),MATCH(UsagePerHour!ZT$4,Usage!$D$3:$ABF$3,0)),"")</f>
        <v/>
      </c>
      <c r="ZU79" s="27" t="str">
        <f>IFERROR(INDEX(Sales!$D$5:$ABF$18,MATCH(UsagePerHour!$B79,Sales!$C$5:$C$18,0),MATCH(UsagePerHour!ZU$4,Sales!$D$3:$ABF$3,0))/ZU$2*INDEX(Usage!$D$5:$ABF$11,MATCH(UsagePerHour!$B$68,Usage!$C$5:$C$11,0),MATCH(UsagePerHour!ZU$4,Usage!$D$3:$ABF$3,0)),"")</f>
        <v/>
      </c>
      <c r="ZV79" s="27" t="str">
        <f>IFERROR(INDEX(Sales!$D$5:$ABF$18,MATCH(UsagePerHour!$B79,Sales!$C$5:$C$18,0),MATCH(UsagePerHour!ZV$4,Sales!$D$3:$ABF$3,0))/ZV$2*INDEX(Usage!$D$5:$ABF$11,MATCH(UsagePerHour!$B$68,Usage!$C$5:$C$11,0),MATCH(UsagePerHour!ZV$4,Usage!$D$3:$ABF$3,0)),"")</f>
        <v/>
      </c>
      <c r="ZW79" s="27" t="str">
        <f>IFERROR(INDEX(Sales!$D$5:$ABF$18,MATCH(UsagePerHour!$B79,Sales!$C$5:$C$18,0),MATCH(UsagePerHour!ZW$4,Sales!$D$3:$ABF$3,0))/ZW$2*INDEX(Usage!$D$5:$ABF$11,MATCH(UsagePerHour!$B$68,Usage!$C$5:$C$11,0),MATCH(UsagePerHour!ZW$4,Usage!$D$3:$ABF$3,0)),"")</f>
        <v/>
      </c>
      <c r="ZX79" s="27" t="str">
        <f>IFERROR(INDEX(Sales!$D$5:$ABF$18,MATCH(UsagePerHour!$B79,Sales!$C$5:$C$18,0),MATCH(UsagePerHour!ZX$4,Sales!$D$3:$ABF$3,0))/ZX$2*INDEX(Usage!$D$5:$ABF$11,MATCH(UsagePerHour!$B$68,Usage!$C$5:$C$11,0),MATCH(UsagePerHour!ZX$4,Usage!$D$3:$ABF$3,0)),"")</f>
        <v/>
      </c>
      <c r="ZY79" s="27" t="str">
        <f>IFERROR(INDEX(Sales!$D$5:$ABF$18,MATCH(UsagePerHour!$B79,Sales!$C$5:$C$18,0),MATCH(UsagePerHour!ZY$4,Sales!$D$3:$ABF$3,0))/ZY$2*INDEX(Usage!$D$5:$ABF$11,MATCH(UsagePerHour!$B$68,Usage!$C$5:$C$11,0),MATCH(UsagePerHour!ZY$4,Usage!$D$3:$ABF$3,0)),"")</f>
        <v/>
      </c>
      <c r="ZZ79" s="27" t="str">
        <f>IFERROR(INDEX(Sales!$D$5:$ABF$18,MATCH(UsagePerHour!$B79,Sales!$C$5:$C$18,0),MATCH(UsagePerHour!ZZ$4,Sales!$D$3:$ABF$3,0))/ZZ$2*INDEX(Usage!$D$5:$ABF$11,MATCH(UsagePerHour!$B$68,Usage!$C$5:$C$11,0),MATCH(UsagePerHour!ZZ$4,Usage!$D$3:$ABF$3,0)),"")</f>
        <v/>
      </c>
      <c r="AAA79" s="27" t="str">
        <f>IFERROR(INDEX(Sales!$D$5:$ABF$18,MATCH(UsagePerHour!$B79,Sales!$C$5:$C$18,0),MATCH(UsagePerHour!AAA$4,Sales!$D$3:$ABF$3,0))/AAA$2*INDEX(Usage!$D$5:$ABF$11,MATCH(UsagePerHour!$B$68,Usage!$C$5:$C$11,0),MATCH(UsagePerHour!AAA$4,Usage!$D$3:$ABF$3,0)),"")</f>
        <v/>
      </c>
      <c r="AAB79" s="27" t="str">
        <f>IFERROR(INDEX(Sales!$D$5:$ABF$18,MATCH(UsagePerHour!$B79,Sales!$C$5:$C$18,0),MATCH(UsagePerHour!AAB$4,Sales!$D$3:$ABF$3,0))/AAB$2*INDEX(Usage!$D$5:$ABF$11,MATCH(UsagePerHour!$B$68,Usage!$C$5:$C$11,0),MATCH(UsagePerHour!AAB$4,Usage!$D$3:$ABF$3,0)),"")</f>
        <v/>
      </c>
      <c r="AAC79" s="27" t="str">
        <f>IFERROR(INDEX(Sales!$D$5:$ABF$18,MATCH(UsagePerHour!$B79,Sales!$C$5:$C$18,0),MATCH(UsagePerHour!AAC$4,Sales!$D$3:$ABF$3,0))/AAC$2*INDEX(Usage!$D$5:$ABF$11,MATCH(UsagePerHour!$B$68,Usage!$C$5:$C$11,0),MATCH(UsagePerHour!AAC$4,Usage!$D$3:$ABF$3,0)),"")</f>
        <v/>
      </c>
      <c r="AAD79" s="27" t="str">
        <f>IFERROR(INDEX(Sales!$D$5:$ABF$18,MATCH(UsagePerHour!$B79,Sales!$C$5:$C$18,0),MATCH(UsagePerHour!AAD$4,Sales!$D$3:$ABF$3,0))/AAD$2*INDEX(Usage!$D$5:$ABF$11,MATCH(UsagePerHour!$B$68,Usage!$C$5:$C$11,0),MATCH(UsagePerHour!AAD$4,Usage!$D$3:$ABF$3,0)),"")</f>
        <v/>
      </c>
      <c r="AAE79" s="27" t="str">
        <f>IFERROR(INDEX(Sales!$D$5:$ABF$18,MATCH(UsagePerHour!$B79,Sales!$C$5:$C$18,0),MATCH(UsagePerHour!AAE$4,Sales!$D$3:$ABF$3,0))/AAE$2*INDEX(Usage!$D$5:$ABF$11,MATCH(UsagePerHour!$B$68,Usage!$C$5:$C$11,0),MATCH(UsagePerHour!AAE$4,Usage!$D$3:$ABF$3,0)),"")</f>
        <v/>
      </c>
      <c r="AAF79" s="27" t="str">
        <f>IFERROR(INDEX(Sales!$D$5:$ABF$18,MATCH(UsagePerHour!$B79,Sales!$C$5:$C$18,0),MATCH(UsagePerHour!AAF$4,Sales!$D$3:$ABF$3,0))/AAF$2*INDEX(Usage!$D$5:$ABF$11,MATCH(UsagePerHour!$B$68,Usage!$C$5:$C$11,0),MATCH(UsagePerHour!AAF$4,Usage!$D$3:$ABF$3,0)),"")</f>
        <v/>
      </c>
      <c r="AAG79" s="27" t="str">
        <f>IFERROR(INDEX(Sales!$D$5:$ABF$18,MATCH(UsagePerHour!$B79,Sales!$C$5:$C$18,0),MATCH(UsagePerHour!AAG$4,Sales!$D$3:$ABF$3,0))/AAG$2*INDEX(Usage!$D$5:$ABF$11,MATCH(UsagePerHour!$B$68,Usage!$C$5:$C$11,0),MATCH(UsagePerHour!AAG$4,Usage!$D$3:$ABF$3,0)),"")</f>
        <v/>
      </c>
      <c r="AAH79" s="27" t="str">
        <f>IFERROR(INDEX(Sales!$D$5:$ABF$18,MATCH(UsagePerHour!$B79,Sales!$C$5:$C$18,0),MATCH(UsagePerHour!AAH$4,Sales!$D$3:$ABF$3,0))/AAH$2*INDEX(Usage!$D$5:$ABF$11,MATCH(UsagePerHour!$B$68,Usage!$C$5:$C$11,0),MATCH(UsagePerHour!AAH$4,Usage!$D$3:$ABF$3,0)),"")</f>
        <v/>
      </c>
      <c r="AAI79" s="27" t="str">
        <f>IFERROR(INDEX(Sales!$D$5:$ABF$18,MATCH(UsagePerHour!$B79,Sales!$C$5:$C$18,0),MATCH(UsagePerHour!AAI$4,Sales!$D$3:$ABF$3,0))/AAI$2*INDEX(Usage!$D$5:$ABF$11,MATCH(UsagePerHour!$B$68,Usage!$C$5:$C$11,0),MATCH(UsagePerHour!AAI$4,Usage!$D$3:$ABF$3,0)),"")</f>
        <v/>
      </c>
      <c r="AAJ79" s="27" t="str">
        <f>IFERROR(INDEX(Sales!$D$5:$ABF$18,MATCH(UsagePerHour!$B79,Sales!$C$5:$C$18,0),MATCH(UsagePerHour!AAJ$4,Sales!$D$3:$ABF$3,0))/AAJ$2*INDEX(Usage!$D$5:$ABF$11,MATCH(UsagePerHour!$B$68,Usage!$C$5:$C$11,0),MATCH(UsagePerHour!AAJ$4,Usage!$D$3:$ABF$3,0)),"")</f>
        <v/>
      </c>
      <c r="AAK79" s="27" t="str">
        <f>IFERROR(INDEX(Sales!$D$5:$ABF$18,MATCH(UsagePerHour!$B79,Sales!$C$5:$C$18,0),MATCH(UsagePerHour!AAK$4,Sales!$D$3:$ABF$3,0))/AAK$2*INDEX(Usage!$D$5:$ABF$11,MATCH(UsagePerHour!$B$68,Usage!$C$5:$C$11,0),MATCH(UsagePerHour!AAK$4,Usage!$D$3:$ABF$3,0)),"")</f>
        <v/>
      </c>
      <c r="AAL79" s="27" t="str">
        <f>IFERROR(INDEX(Sales!$D$5:$ABF$18,MATCH(UsagePerHour!$B79,Sales!$C$5:$C$18,0),MATCH(UsagePerHour!AAL$4,Sales!$D$3:$ABF$3,0))/AAL$2*INDEX(Usage!$D$5:$ABF$11,MATCH(UsagePerHour!$B$68,Usage!$C$5:$C$11,0),MATCH(UsagePerHour!AAL$4,Usage!$D$3:$ABF$3,0)),"")</f>
        <v/>
      </c>
      <c r="AAM79" s="27" t="str">
        <f>IFERROR(INDEX(Sales!$D$5:$ABF$18,MATCH(UsagePerHour!$B79,Sales!$C$5:$C$18,0),MATCH(UsagePerHour!AAM$4,Sales!$D$3:$ABF$3,0))/AAM$2*INDEX(Usage!$D$5:$ABF$11,MATCH(UsagePerHour!$B$68,Usage!$C$5:$C$11,0),MATCH(UsagePerHour!AAM$4,Usage!$D$3:$ABF$3,0)),"")</f>
        <v/>
      </c>
      <c r="AAN79" s="27" t="str">
        <f>IFERROR(INDEX(Sales!$D$5:$ABF$18,MATCH(UsagePerHour!$B79,Sales!$C$5:$C$18,0),MATCH(UsagePerHour!AAN$4,Sales!$D$3:$ABF$3,0))/AAN$2*INDEX(Usage!$D$5:$ABF$11,MATCH(UsagePerHour!$B$68,Usage!$C$5:$C$11,0),MATCH(UsagePerHour!AAN$4,Usage!$D$3:$ABF$3,0)),"")</f>
        <v/>
      </c>
      <c r="AAO79" s="27" t="str">
        <f>IFERROR(INDEX(Sales!$D$5:$ABF$18,MATCH(UsagePerHour!$B79,Sales!$C$5:$C$18,0),MATCH(UsagePerHour!AAO$4,Sales!$D$3:$ABF$3,0))/AAO$2*INDEX(Usage!$D$5:$ABF$11,MATCH(UsagePerHour!$B$68,Usage!$C$5:$C$11,0),MATCH(UsagePerHour!AAO$4,Usage!$D$3:$ABF$3,0)),"")</f>
        <v/>
      </c>
      <c r="AAP79" s="27" t="str">
        <f>IFERROR(INDEX(Sales!$D$5:$ABF$18,MATCH(UsagePerHour!$B79,Sales!$C$5:$C$18,0),MATCH(UsagePerHour!AAP$4,Sales!$D$3:$ABF$3,0))/AAP$2*INDEX(Usage!$D$5:$ABF$11,MATCH(UsagePerHour!$B$68,Usage!$C$5:$C$11,0),MATCH(UsagePerHour!AAP$4,Usage!$D$3:$ABF$3,0)),"")</f>
        <v/>
      </c>
      <c r="AAQ79" s="27" t="str">
        <f>IFERROR(INDEX(Sales!$D$5:$ABF$18,MATCH(UsagePerHour!$B79,Sales!$C$5:$C$18,0),MATCH(UsagePerHour!AAQ$4,Sales!$D$3:$ABF$3,0))/AAQ$2*INDEX(Usage!$D$5:$ABF$11,MATCH(UsagePerHour!$B$68,Usage!$C$5:$C$11,0),MATCH(UsagePerHour!AAQ$4,Usage!$D$3:$ABF$3,0)),"")</f>
        <v/>
      </c>
      <c r="AAR79" s="27" t="str">
        <f>IFERROR(INDEX(Sales!$D$5:$ABF$18,MATCH(UsagePerHour!$B79,Sales!$C$5:$C$18,0),MATCH(UsagePerHour!AAR$4,Sales!$D$3:$ABF$3,0))/AAR$2*INDEX(Usage!$D$5:$ABF$11,MATCH(UsagePerHour!$B$68,Usage!$C$5:$C$11,0),MATCH(UsagePerHour!AAR$4,Usage!$D$3:$ABF$3,0)),"")</f>
        <v/>
      </c>
      <c r="AAS79" s="27" t="str">
        <f>IFERROR(INDEX(Sales!$D$5:$ABF$18,MATCH(UsagePerHour!$B79,Sales!$C$5:$C$18,0),MATCH(UsagePerHour!AAS$4,Sales!$D$3:$ABF$3,0))/AAS$2*INDEX(Usage!$D$5:$ABF$11,MATCH(UsagePerHour!$B$68,Usage!$C$5:$C$11,0),MATCH(UsagePerHour!AAS$4,Usage!$D$3:$ABF$3,0)),"")</f>
        <v/>
      </c>
      <c r="AAT79" s="27" t="str">
        <f>IFERROR(INDEX(Sales!$D$5:$ABF$18,MATCH(UsagePerHour!$B79,Sales!$C$5:$C$18,0),MATCH(UsagePerHour!AAT$4,Sales!$D$3:$ABF$3,0))/AAT$2*INDEX(Usage!$D$5:$ABF$11,MATCH(UsagePerHour!$B$68,Usage!$C$5:$C$11,0),MATCH(UsagePerHour!AAT$4,Usage!$D$3:$ABF$3,0)),"")</f>
        <v/>
      </c>
      <c r="AAU79" s="27" t="str">
        <f>IFERROR(INDEX(Sales!$D$5:$ABF$18,MATCH(UsagePerHour!$B79,Sales!$C$5:$C$18,0),MATCH(UsagePerHour!AAU$4,Sales!$D$3:$ABF$3,0))/AAU$2*INDEX(Usage!$D$5:$ABF$11,MATCH(UsagePerHour!$B$68,Usage!$C$5:$C$11,0),MATCH(UsagePerHour!AAU$4,Usage!$D$3:$ABF$3,0)),"")</f>
        <v/>
      </c>
      <c r="AAV79" s="27" t="str">
        <f>IFERROR(INDEX(Sales!$D$5:$ABF$18,MATCH(UsagePerHour!$B79,Sales!$C$5:$C$18,0),MATCH(UsagePerHour!AAV$4,Sales!$D$3:$ABF$3,0))/AAV$2*INDEX(Usage!$D$5:$ABF$11,MATCH(UsagePerHour!$B$68,Usage!$C$5:$C$11,0),MATCH(UsagePerHour!AAV$4,Usage!$D$3:$ABF$3,0)),"")</f>
        <v/>
      </c>
      <c r="AAW79" s="27" t="str">
        <f>IFERROR(INDEX(Sales!$D$5:$ABF$18,MATCH(UsagePerHour!$B79,Sales!$C$5:$C$18,0),MATCH(UsagePerHour!AAW$4,Sales!$D$3:$ABF$3,0))/AAW$2*INDEX(Usage!$D$5:$ABF$11,MATCH(UsagePerHour!$B$68,Usage!$C$5:$C$11,0),MATCH(UsagePerHour!AAW$4,Usage!$D$3:$ABF$3,0)),"")</f>
        <v/>
      </c>
      <c r="AAX79" s="27" t="str">
        <f>IFERROR(INDEX(Sales!$D$5:$ABF$18,MATCH(UsagePerHour!$B79,Sales!$C$5:$C$18,0),MATCH(UsagePerHour!AAX$4,Sales!$D$3:$ABF$3,0))/AAX$2*INDEX(Usage!$D$5:$ABF$11,MATCH(UsagePerHour!$B$68,Usage!$C$5:$C$11,0),MATCH(UsagePerHour!AAX$4,Usage!$D$3:$ABF$3,0)),"")</f>
        <v/>
      </c>
      <c r="AAY79" s="27" t="str">
        <f>IFERROR(INDEX(Sales!$D$5:$ABF$18,MATCH(UsagePerHour!$B79,Sales!$C$5:$C$18,0),MATCH(UsagePerHour!AAY$4,Sales!$D$3:$ABF$3,0))/AAY$2*INDEX(Usage!$D$5:$ABF$11,MATCH(UsagePerHour!$B$68,Usage!$C$5:$C$11,0),MATCH(UsagePerHour!AAY$4,Usage!$D$3:$ABF$3,0)),"")</f>
        <v/>
      </c>
      <c r="AAZ79" s="27" t="str">
        <f>IFERROR(INDEX(Sales!$D$5:$ABF$18,MATCH(UsagePerHour!$B79,Sales!$C$5:$C$18,0),MATCH(UsagePerHour!AAZ$4,Sales!$D$3:$ABF$3,0))/AAZ$2*INDEX(Usage!$D$5:$ABF$11,MATCH(UsagePerHour!$B$68,Usage!$C$5:$C$11,0),MATCH(UsagePerHour!AAZ$4,Usage!$D$3:$ABF$3,0)),"")</f>
        <v/>
      </c>
      <c r="ABA79" s="27" t="str">
        <f>IFERROR(INDEX(Sales!$D$5:$ABF$18,MATCH(UsagePerHour!$B79,Sales!$C$5:$C$18,0),MATCH(UsagePerHour!ABA$4,Sales!$D$3:$ABF$3,0))/ABA$2*INDEX(Usage!$D$5:$ABF$11,MATCH(UsagePerHour!$B$68,Usage!$C$5:$C$11,0),MATCH(UsagePerHour!ABA$4,Usage!$D$3:$ABF$3,0)),"")</f>
        <v/>
      </c>
    </row>
    <row r="80" spans="2:729">
      <c r="B80" s="3" t="s">
        <v>12</v>
      </c>
      <c r="C80" s="27">
        <f>IFERROR(INDEX(Sales!$D$5:$ABF$18,MATCH(UsagePerHour!$B80,Sales!$C$5:$C$18,0),MATCH(UsagePerHour!C$4,Sales!$D$3:$ABF$3,0))/C$2*INDEX(Usage!$D$5:$ABF$11,MATCH(UsagePerHour!$B$68,Usage!$C$5:$C$11,0),MATCH(UsagePerHour!C$4,Usage!$D$3:$ABF$3,0)),"")</f>
        <v>0.39423935979959729</v>
      </c>
      <c r="D80" s="27">
        <f>IFERROR(INDEX(Sales!$D$5:$ABF$18,MATCH(UsagePerHour!$B80,Sales!$C$5:$C$18,0),MATCH(UsagePerHour!D$4,Sales!$D$3:$ABF$3,0))/D$2*INDEX(Usage!$D$5:$ABF$11,MATCH(UsagePerHour!$B$68,Usage!$C$5:$C$11,0),MATCH(UsagePerHour!D$4,Usage!$D$3:$ABF$3,0)),"")</f>
        <v>0.80818483291425236</v>
      </c>
      <c r="E80" s="27">
        <f>IFERROR(INDEX(Sales!$D$5:$ABF$18,MATCH(UsagePerHour!$B80,Sales!$C$5:$C$18,0),MATCH(UsagePerHour!E$4,Sales!$D$3:$ABF$3,0))/E$2*INDEX(Usage!$D$5:$ABF$11,MATCH(UsagePerHour!$B$68,Usage!$C$5:$C$11,0),MATCH(UsagePerHour!E$4,Usage!$D$3:$ABF$3,0)),"")</f>
        <v>9.3281437125748504E-2</v>
      </c>
      <c r="F80" s="27">
        <f>IFERROR(INDEX(Sales!$D$5:$ABF$18,MATCH(UsagePerHour!$B80,Sales!$C$5:$C$18,0),MATCH(UsagePerHour!F$4,Sales!$D$3:$ABF$3,0))/F$2*INDEX(Usage!$D$5:$ABF$11,MATCH(UsagePerHour!$B$68,Usage!$C$5:$C$11,0),MATCH(UsagePerHour!F$4,Usage!$D$3:$ABF$3,0)),"")</f>
        <v>0.27778553059343009</v>
      </c>
      <c r="G80" s="27">
        <f>IFERROR(INDEX(Sales!$D$5:$ABF$18,MATCH(UsagePerHour!$B80,Sales!$C$5:$C$18,0),MATCH(UsagePerHour!G$4,Sales!$D$3:$ABF$3,0))/G$2*INDEX(Usage!$D$5:$ABF$11,MATCH(UsagePerHour!$B$68,Usage!$C$5:$C$11,0),MATCH(UsagePerHour!G$4,Usage!$D$3:$ABF$3,0)),"")</f>
        <v>0.19439029314142869</v>
      </c>
      <c r="H80" s="27">
        <f>IFERROR(INDEX(Sales!$D$5:$ABF$18,MATCH(UsagePerHour!$B80,Sales!$C$5:$C$18,0),MATCH(UsagePerHour!H$4,Sales!$D$3:$ABF$3,0))/H$2*INDEX(Usage!$D$5:$ABF$11,MATCH(UsagePerHour!$B$68,Usage!$C$5:$C$11,0),MATCH(UsagePerHour!H$4,Usage!$D$3:$ABF$3,0)),"")</f>
        <v>0.23419118858536264</v>
      </c>
      <c r="I80" s="27">
        <f>IFERROR(INDEX(Sales!$D$5:$ABF$18,MATCH(UsagePerHour!$B80,Sales!$C$5:$C$18,0),MATCH(UsagePerHour!I$4,Sales!$D$3:$ABF$3,0))/I$2*INDEX(Usage!$D$5:$ABF$11,MATCH(UsagePerHour!$B$68,Usage!$C$5:$C$11,0),MATCH(UsagePerHour!I$4,Usage!$D$3:$ABF$3,0)),"")</f>
        <v>0.24119879319285345</v>
      </c>
      <c r="J80" s="27">
        <f>IFERROR(INDEX(Sales!$D$5:$ABF$18,MATCH(UsagePerHour!$B80,Sales!$C$5:$C$18,0),MATCH(UsagePerHour!J$4,Sales!$D$3:$ABF$3,0))/J$2*INDEX(Usage!$D$5:$ABF$11,MATCH(UsagePerHour!$B$68,Usage!$C$5:$C$11,0),MATCH(UsagePerHour!J$4,Usage!$D$3:$ABF$3,0)),"")</f>
        <v>0.39423935979959729</v>
      </c>
      <c r="K80" s="27">
        <f>IFERROR(INDEX(Sales!$D$5:$ABF$18,MATCH(UsagePerHour!$B80,Sales!$C$5:$C$18,0),MATCH(UsagePerHour!K$4,Sales!$D$3:$ABF$3,0))/K$2*INDEX(Usage!$D$5:$ABF$11,MATCH(UsagePerHour!$B$68,Usage!$C$5:$C$11,0),MATCH(UsagePerHour!K$4,Usage!$D$3:$ABF$3,0)),"")</f>
        <v>0.80818483291425236</v>
      </c>
      <c r="L80" s="27">
        <f>IFERROR(INDEX(Sales!$D$5:$ABF$18,MATCH(UsagePerHour!$B80,Sales!$C$5:$C$18,0),MATCH(UsagePerHour!L$4,Sales!$D$3:$ABF$3,0))/L$2*INDEX(Usage!$D$5:$ABF$11,MATCH(UsagePerHour!$B$68,Usage!$C$5:$C$11,0),MATCH(UsagePerHour!L$4,Usage!$D$3:$ABF$3,0)),"")</f>
        <v>9.3281437125748504E-2</v>
      </c>
      <c r="M80" s="27">
        <f>IFERROR(INDEX(Sales!$D$5:$ABF$18,MATCH(UsagePerHour!$B80,Sales!$C$5:$C$18,0),MATCH(UsagePerHour!M$4,Sales!$D$3:$ABF$3,0))/M$2*INDEX(Usage!$D$5:$ABF$11,MATCH(UsagePerHour!$B$68,Usage!$C$5:$C$11,0),MATCH(UsagePerHour!M$4,Usage!$D$3:$ABF$3,0)),"")</f>
        <v>0.27778553059343009</v>
      </c>
      <c r="N80" s="27">
        <f>IFERROR(INDEX(Sales!$D$5:$ABF$18,MATCH(UsagePerHour!$B80,Sales!$C$5:$C$18,0),MATCH(UsagePerHour!N$4,Sales!$D$3:$ABF$3,0))/N$2*INDEX(Usage!$D$5:$ABF$11,MATCH(UsagePerHour!$B$68,Usage!$C$5:$C$11,0),MATCH(UsagePerHour!N$4,Usage!$D$3:$ABF$3,0)),"")</f>
        <v>0.19439029314142869</v>
      </c>
      <c r="O80" s="27">
        <f>IFERROR(INDEX(Sales!$D$5:$ABF$18,MATCH(UsagePerHour!$B80,Sales!$C$5:$C$18,0),MATCH(UsagePerHour!O$4,Sales!$D$3:$ABF$3,0))/O$2*INDEX(Usage!$D$5:$ABF$11,MATCH(UsagePerHour!$B$68,Usage!$C$5:$C$11,0),MATCH(UsagePerHour!O$4,Usage!$D$3:$ABF$3,0)),"")</f>
        <v>0.23419118858536264</v>
      </c>
      <c r="P80" s="27">
        <f>IFERROR(INDEX(Sales!$D$5:$ABF$18,MATCH(UsagePerHour!$B80,Sales!$C$5:$C$18,0),MATCH(UsagePerHour!P$4,Sales!$D$3:$ABF$3,0))/P$2*INDEX(Usage!$D$5:$ABF$11,MATCH(UsagePerHour!$B$68,Usage!$C$5:$C$11,0),MATCH(UsagePerHour!P$4,Usage!$D$3:$ABF$3,0)),"")</f>
        <v>0.24119879319285345</v>
      </c>
      <c r="Q80" s="27">
        <f>IFERROR(INDEX(Sales!$D$5:$ABF$18,MATCH(UsagePerHour!$B80,Sales!$C$5:$C$18,0),MATCH(UsagePerHour!Q$4,Sales!$D$3:$ABF$3,0))/Q$2*INDEX(Usage!$D$5:$ABF$11,MATCH(UsagePerHour!$B$68,Usage!$C$5:$C$11,0),MATCH(UsagePerHour!Q$4,Usage!$D$3:$ABF$3,0)),"")</f>
        <v>0.39423935979959729</v>
      </c>
      <c r="R80" s="27">
        <f>IFERROR(INDEX(Sales!$D$5:$ABF$18,MATCH(UsagePerHour!$B80,Sales!$C$5:$C$18,0),MATCH(UsagePerHour!R$4,Sales!$D$3:$ABF$3,0))/R$2*INDEX(Usage!$D$5:$ABF$11,MATCH(UsagePerHour!$B$68,Usage!$C$5:$C$11,0),MATCH(UsagePerHour!R$4,Usage!$D$3:$ABF$3,0)),"")</f>
        <v>0.80818483291425236</v>
      </c>
      <c r="S80" s="27">
        <f>IFERROR(INDEX(Sales!$D$5:$ABF$18,MATCH(UsagePerHour!$B80,Sales!$C$5:$C$18,0),MATCH(UsagePerHour!S$4,Sales!$D$3:$ABF$3,0))/S$2*INDEX(Usage!$D$5:$ABF$11,MATCH(UsagePerHour!$B$68,Usage!$C$5:$C$11,0),MATCH(UsagePerHour!S$4,Usage!$D$3:$ABF$3,0)),"")</f>
        <v>9.3281437125748504E-2</v>
      </c>
      <c r="T80" s="27">
        <f>IFERROR(INDEX(Sales!$D$5:$ABF$18,MATCH(UsagePerHour!$B80,Sales!$C$5:$C$18,0),MATCH(UsagePerHour!T$4,Sales!$D$3:$ABF$3,0))/T$2*INDEX(Usage!$D$5:$ABF$11,MATCH(UsagePerHour!$B$68,Usage!$C$5:$C$11,0),MATCH(UsagePerHour!T$4,Usage!$D$3:$ABF$3,0)),"")</f>
        <v>0.27778553059343009</v>
      </c>
      <c r="U80" s="27">
        <f>IFERROR(INDEX(Sales!$D$5:$ABF$18,MATCH(UsagePerHour!$B80,Sales!$C$5:$C$18,0),MATCH(UsagePerHour!U$4,Sales!$D$3:$ABF$3,0))/U$2*INDEX(Usage!$D$5:$ABF$11,MATCH(UsagePerHour!$B$68,Usage!$C$5:$C$11,0),MATCH(UsagePerHour!U$4,Usage!$D$3:$ABF$3,0)),"")</f>
        <v>0.19439029314142869</v>
      </c>
      <c r="V80" s="27">
        <f>IFERROR(INDEX(Sales!$D$5:$ABF$18,MATCH(UsagePerHour!$B80,Sales!$C$5:$C$18,0),MATCH(UsagePerHour!V$4,Sales!$D$3:$ABF$3,0))/V$2*INDEX(Usage!$D$5:$ABF$11,MATCH(UsagePerHour!$B$68,Usage!$C$5:$C$11,0),MATCH(UsagePerHour!V$4,Usage!$D$3:$ABF$3,0)),"")</f>
        <v>0.23419118858536264</v>
      </c>
      <c r="W80" s="27">
        <f>IFERROR(INDEX(Sales!$D$5:$ABF$18,MATCH(UsagePerHour!$B80,Sales!$C$5:$C$18,0),MATCH(UsagePerHour!W$4,Sales!$D$3:$ABF$3,0))/W$2*INDEX(Usage!$D$5:$ABF$11,MATCH(UsagePerHour!$B$68,Usage!$C$5:$C$11,0),MATCH(UsagePerHour!W$4,Usage!$D$3:$ABF$3,0)),"")</f>
        <v>0.24119879319285345</v>
      </c>
      <c r="X80" s="27">
        <f>IFERROR(INDEX(Sales!$D$5:$ABF$18,MATCH(UsagePerHour!$B80,Sales!$C$5:$C$18,0),MATCH(UsagePerHour!X$4,Sales!$D$3:$ABF$3,0))/X$2*INDEX(Usage!$D$5:$ABF$11,MATCH(UsagePerHour!$B$68,Usage!$C$5:$C$11,0),MATCH(UsagePerHour!X$4,Usage!$D$3:$ABF$3,0)),"")</f>
        <v>0.39423935979959729</v>
      </c>
      <c r="Y80" s="27">
        <f>IFERROR(INDEX(Sales!$D$5:$ABF$18,MATCH(UsagePerHour!$B80,Sales!$C$5:$C$18,0),MATCH(UsagePerHour!Y$4,Sales!$D$3:$ABF$3,0))/Y$2*INDEX(Usage!$D$5:$ABF$11,MATCH(UsagePerHour!$B$68,Usage!$C$5:$C$11,0),MATCH(UsagePerHour!Y$4,Usage!$D$3:$ABF$3,0)),"")</f>
        <v>0.80818483291425236</v>
      </c>
      <c r="Z80" s="27">
        <f>IFERROR(INDEX(Sales!$D$5:$ABF$18,MATCH(UsagePerHour!$B80,Sales!$C$5:$C$18,0),MATCH(UsagePerHour!Z$4,Sales!$D$3:$ABF$3,0))/Z$2*INDEX(Usage!$D$5:$ABF$11,MATCH(UsagePerHour!$B$68,Usage!$C$5:$C$11,0),MATCH(UsagePerHour!Z$4,Usage!$D$3:$ABF$3,0)),"")</f>
        <v>9.3281437125748504E-2</v>
      </c>
      <c r="AA80" s="27">
        <f>IFERROR(INDEX(Sales!$D$5:$ABF$18,MATCH(UsagePerHour!$B80,Sales!$C$5:$C$18,0),MATCH(UsagePerHour!AA$4,Sales!$D$3:$ABF$3,0))/AA$2*INDEX(Usage!$D$5:$ABF$11,MATCH(UsagePerHour!$B$68,Usage!$C$5:$C$11,0),MATCH(UsagePerHour!AA$4,Usage!$D$3:$ABF$3,0)),"")</f>
        <v>0.27778553059343009</v>
      </c>
      <c r="AB80" s="27">
        <f>IFERROR(INDEX(Sales!$D$5:$ABF$18,MATCH(UsagePerHour!$B80,Sales!$C$5:$C$18,0),MATCH(UsagePerHour!AB$4,Sales!$D$3:$ABF$3,0))/AB$2*INDEX(Usage!$D$5:$ABF$11,MATCH(UsagePerHour!$B$68,Usage!$C$5:$C$11,0),MATCH(UsagePerHour!AB$4,Usage!$D$3:$ABF$3,0)),"")</f>
        <v>0.19439029314142869</v>
      </c>
      <c r="AC80" s="27">
        <f>IFERROR(INDEX(Sales!$D$5:$ABF$18,MATCH(UsagePerHour!$B80,Sales!$C$5:$C$18,0),MATCH(UsagePerHour!AC$4,Sales!$D$3:$ABF$3,0))/AC$2*INDEX(Usage!$D$5:$ABF$11,MATCH(UsagePerHour!$B$68,Usage!$C$5:$C$11,0),MATCH(UsagePerHour!AC$4,Usage!$D$3:$ABF$3,0)),"")</f>
        <v>0.23419118858536264</v>
      </c>
      <c r="AD80" s="27">
        <f>IFERROR(INDEX(Sales!$D$5:$ABF$18,MATCH(UsagePerHour!$B80,Sales!$C$5:$C$18,0),MATCH(UsagePerHour!AD$4,Sales!$D$3:$ABF$3,0))/AD$2*INDEX(Usage!$D$5:$ABF$11,MATCH(UsagePerHour!$B$68,Usage!$C$5:$C$11,0),MATCH(UsagePerHour!AD$4,Usage!$D$3:$ABF$3,0)),"")</f>
        <v>0.24119879319285345</v>
      </c>
      <c r="AE80" s="27">
        <f>IFERROR(INDEX(Sales!$D$5:$ABF$18,MATCH(UsagePerHour!$B80,Sales!$C$5:$C$18,0),MATCH(UsagePerHour!AE$4,Sales!$D$3:$ABF$3,0))/AE$2*INDEX(Usage!$D$5:$ABF$11,MATCH(UsagePerHour!$B$68,Usage!$C$5:$C$11,0),MATCH(UsagePerHour!AE$4,Usage!$D$3:$ABF$3,0)),"")</f>
        <v>0.39423935979959729</v>
      </c>
      <c r="AF80" s="27">
        <f>IFERROR(INDEX(Sales!$D$5:$ABF$18,MATCH(UsagePerHour!$B80,Sales!$C$5:$C$18,0),MATCH(UsagePerHour!AF$4,Sales!$D$3:$ABF$3,0))/AF$2*INDEX(Usage!$D$5:$ABF$11,MATCH(UsagePerHour!$B$68,Usage!$C$5:$C$11,0),MATCH(UsagePerHour!AF$4,Usage!$D$3:$ABF$3,0)),"")</f>
        <v>0.80818483291425236</v>
      </c>
      <c r="AG80" s="27">
        <f>IFERROR(INDEX(Sales!$D$5:$ABF$18,MATCH(UsagePerHour!$B80,Sales!$C$5:$C$18,0),MATCH(UsagePerHour!AG$4,Sales!$D$3:$ABF$3,0))/AG$2*INDEX(Usage!$D$5:$ABF$11,MATCH(UsagePerHour!$B$68,Usage!$C$5:$C$11,0),MATCH(UsagePerHour!AG$4,Usage!$D$3:$ABF$3,0)),"")</f>
        <v>9.3281437125748504E-2</v>
      </c>
      <c r="AH80" s="27">
        <f>IFERROR(INDEX(Sales!$D$5:$ABF$18,MATCH(UsagePerHour!$B80,Sales!$C$5:$C$18,0),MATCH(UsagePerHour!AH$4,Sales!$D$3:$ABF$3,0))/AH$2*INDEX(Usage!$D$5:$ABF$11,MATCH(UsagePerHour!$B$68,Usage!$C$5:$C$11,0),MATCH(UsagePerHour!AH$4,Usage!$D$3:$ABF$3,0)),"")</f>
        <v>0.27778553059343009</v>
      </c>
      <c r="AI80" s="27">
        <f>IFERROR(INDEX(Sales!$D$5:$ABF$18,MATCH(UsagePerHour!$B80,Sales!$C$5:$C$18,0),MATCH(UsagePerHour!AI$4,Sales!$D$3:$ABF$3,0))/AI$2*INDEX(Usage!$D$5:$ABF$11,MATCH(UsagePerHour!$B$68,Usage!$C$5:$C$11,0),MATCH(UsagePerHour!AI$4,Usage!$D$3:$ABF$3,0)),"")</f>
        <v>0.19439029314142869</v>
      </c>
      <c r="AJ80" s="27">
        <f>IFERROR(INDEX(Sales!$D$5:$ABF$18,MATCH(UsagePerHour!$B80,Sales!$C$5:$C$18,0),MATCH(UsagePerHour!AJ$4,Sales!$D$3:$ABF$3,0))/AJ$2*INDEX(Usage!$D$5:$ABF$11,MATCH(UsagePerHour!$B$68,Usage!$C$5:$C$11,0),MATCH(UsagePerHour!AJ$4,Usage!$D$3:$ABF$3,0)),"")</f>
        <v>0.23419118858536264</v>
      </c>
      <c r="AK80" s="27">
        <f>IFERROR(INDEX(Sales!$D$5:$ABF$18,MATCH(UsagePerHour!$B80,Sales!$C$5:$C$18,0),MATCH(UsagePerHour!AK$4,Sales!$D$3:$ABF$3,0))/AK$2*INDEX(Usage!$D$5:$ABF$11,MATCH(UsagePerHour!$B$68,Usage!$C$5:$C$11,0),MATCH(UsagePerHour!AK$4,Usage!$D$3:$ABF$3,0)),"")</f>
        <v>0.24119879319285345</v>
      </c>
      <c r="AL80" s="27">
        <f>IFERROR(INDEX(Sales!$D$5:$ABF$18,MATCH(UsagePerHour!$B80,Sales!$C$5:$C$18,0),MATCH(UsagePerHour!AL$4,Sales!$D$3:$ABF$3,0))/AL$2*INDEX(Usage!$D$5:$ABF$11,MATCH(UsagePerHour!$B$68,Usage!$C$5:$C$11,0),MATCH(UsagePerHour!AL$4,Usage!$D$3:$ABF$3,0)),"")</f>
        <v>0.39423935979959729</v>
      </c>
      <c r="AM80" s="27">
        <f>IFERROR(INDEX(Sales!$D$5:$ABF$18,MATCH(UsagePerHour!$B80,Sales!$C$5:$C$18,0),MATCH(UsagePerHour!AM$4,Sales!$D$3:$ABF$3,0))/AM$2*INDEX(Usage!$D$5:$ABF$11,MATCH(UsagePerHour!$B$68,Usage!$C$5:$C$11,0),MATCH(UsagePerHour!AM$4,Usage!$D$3:$ABF$3,0)),"")</f>
        <v>0.80818483291425236</v>
      </c>
      <c r="AN80" s="27">
        <f>IFERROR(INDEX(Sales!$D$5:$ABF$18,MATCH(UsagePerHour!$B80,Sales!$C$5:$C$18,0),MATCH(UsagePerHour!AN$4,Sales!$D$3:$ABF$3,0))/AN$2*INDEX(Usage!$D$5:$ABF$11,MATCH(UsagePerHour!$B$68,Usage!$C$5:$C$11,0),MATCH(UsagePerHour!AN$4,Usage!$D$3:$ABF$3,0)),"")</f>
        <v>9.3281437125748504E-2</v>
      </c>
      <c r="AO80" s="27">
        <f>IFERROR(INDEX(Sales!$D$5:$ABF$18,MATCH(UsagePerHour!$B80,Sales!$C$5:$C$18,0),MATCH(UsagePerHour!AO$4,Sales!$D$3:$ABF$3,0))/AO$2*INDEX(Usage!$D$5:$ABF$11,MATCH(UsagePerHour!$B$68,Usage!$C$5:$C$11,0),MATCH(UsagePerHour!AO$4,Usage!$D$3:$ABF$3,0)),"")</f>
        <v>0.27778553059343009</v>
      </c>
      <c r="AP80" s="27">
        <f>IFERROR(INDEX(Sales!$D$5:$ABF$18,MATCH(UsagePerHour!$B80,Sales!$C$5:$C$18,0),MATCH(UsagePerHour!AP$4,Sales!$D$3:$ABF$3,0))/AP$2*INDEX(Usage!$D$5:$ABF$11,MATCH(UsagePerHour!$B$68,Usage!$C$5:$C$11,0),MATCH(UsagePerHour!AP$4,Usage!$D$3:$ABF$3,0)),"")</f>
        <v>0.19439029314142869</v>
      </c>
      <c r="AQ80" s="27">
        <f>IFERROR(INDEX(Sales!$D$5:$ABF$18,MATCH(UsagePerHour!$B80,Sales!$C$5:$C$18,0),MATCH(UsagePerHour!AQ$4,Sales!$D$3:$ABF$3,0))/AQ$2*INDEX(Usage!$D$5:$ABF$11,MATCH(UsagePerHour!$B$68,Usage!$C$5:$C$11,0),MATCH(UsagePerHour!AQ$4,Usage!$D$3:$ABF$3,0)),"")</f>
        <v>0.23419118858536264</v>
      </c>
      <c r="AR80" s="27">
        <f>IFERROR(INDEX(Sales!$D$5:$ABF$18,MATCH(UsagePerHour!$B80,Sales!$C$5:$C$18,0),MATCH(UsagePerHour!AR$4,Sales!$D$3:$ABF$3,0))/AR$2*INDEX(Usage!$D$5:$ABF$11,MATCH(UsagePerHour!$B$68,Usage!$C$5:$C$11,0),MATCH(UsagePerHour!AR$4,Usage!$D$3:$ABF$3,0)),"")</f>
        <v>0.24119879319285345</v>
      </c>
      <c r="AS80" s="27">
        <f>IFERROR(INDEX(Sales!$D$5:$ABF$18,MATCH(UsagePerHour!$B80,Sales!$C$5:$C$18,0),MATCH(UsagePerHour!AS$4,Sales!$D$3:$ABF$3,0))/AS$2*INDEX(Usage!$D$5:$ABF$11,MATCH(UsagePerHour!$B$68,Usage!$C$5:$C$11,0),MATCH(UsagePerHour!AS$4,Usage!$D$3:$ABF$3,0)),"")</f>
        <v>0.39423935979959729</v>
      </c>
      <c r="AT80" s="27">
        <f>IFERROR(INDEX(Sales!$D$5:$ABF$18,MATCH(UsagePerHour!$B80,Sales!$C$5:$C$18,0),MATCH(UsagePerHour!AT$4,Sales!$D$3:$ABF$3,0))/AT$2*INDEX(Usage!$D$5:$ABF$11,MATCH(UsagePerHour!$B$68,Usage!$C$5:$C$11,0),MATCH(UsagePerHour!AT$4,Usage!$D$3:$ABF$3,0)),"")</f>
        <v>0.80818483291425236</v>
      </c>
      <c r="AU80" s="27">
        <f>IFERROR(INDEX(Sales!$D$5:$ABF$18,MATCH(UsagePerHour!$B80,Sales!$C$5:$C$18,0),MATCH(UsagePerHour!AU$4,Sales!$D$3:$ABF$3,0))/AU$2*INDEX(Usage!$D$5:$ABF$11,MATCH(UsagePerHour!$B$68,Usage!$C$5:$C$11,0),MATCH(UsagePerHour!AU$4,Usage!$D$3:$ABF$3,0)),"")</f>
        <v>9.3281437125748504E-2</v>
      </c>
      <c r="AV80" s="27">
        <f>IFERROR(INDEX(Sales!$D$5:$ABF$18,MATCH(UsagePerHour!$B80,Sales!$C$5:$C$18,0),MATCH(UsagePerHour!AV$4,Sales!$D$3:$ABF$3,0))/AV$2*INDEX(Usage!$D$5:$ABF$11,MATCH(UsagePerHour!$B$68,Usage!$C$5:$C$11,0),MATCH(UsagePerHour!AV$4,Usage!$D$3:$ABF$3,0)),"")</f>
        <v>0.27778553059343009</v>
      </c>
      <c r="AW80" s="27">
        <f>IFERROR(INDEX(Sales!$D$5:$ABF$18,MATCH(UsagePerHour!$B80,Sales!$C$5:$C$18,0),MATCH(UsagePerHour!AW$4,Sales!$D$3:$ABF$3,0))/AW$2*INDEX(Usage!$D$5:$ABF$11,MATCH(UsagePerHour!$B$68,Usage!$C$5:$C$11,0),MATCH(UsagePerHour!AW$4,Usage!$D$3:$ABF$3,0)),"")</f>
        <v>0.19439029314142869</v>
      </c>
      <c r="AX80" s="27">
        <f>IFERROR(INDEX(Sales!$D$5:$ABF$18,MATCH(UsagePerHour!$B80,Sales!$C$5:$C$18,0),MATCH(UsagePerHour!AX$4,Sales!$D$3:$ABF$3,0))/AX$2*INDEX(Usage!$D$5:$ABF$11,MATCH(UsagePerHour!$B$68,Usage!$C$5:$C$11,0),MATCH(UsagePerHour!AX$4,Usage!$D$3:$ABF$3,0)),"")</f>
        <v>0.23419118858536264</v>
      </c>
      <c r="AY80" s="27">
        <f>IFERROR(INDEX(Sales!$D$5:$ABF$18,MATCH(UsagePerHour!$B80,Sales!$C$5:$C$18,0),MATCH(UsagePerHour!AY$4,Sales!$D$3:$ABF$3,0))/AY$2*INDEX(Usage!$D$5:$ABF$11,MATCH(UsagePerHour!$B$68,Usage!$C$5:$C$11,0),MATCH(UsagePerHour!AY$4,Usage!$D$3:$ABF$3,0)),"")</f>
        <v>0.24119879319285345</v>
      </c>
      <c r="AZ80" s="27">
        <f>IFERROR(INDEX(Sales!$D$5:$ABF$18,MATCH(UsagePerHour!$B80,Sales!$C$5:$C$18,0),MATCH(UsagePerHour!AZ$4,Sales!$D$3:$ABF$3,0))/AZ$2*INDEX(Usage!$D$5:$ABF$11,MATCH(UsagePerHour!$B$68,Usage!$C$5:$C$11,0),MATCH(UsagePerHour!AZ$4,Usage!$D$3:$ABF$3,0)),"")</f>
        <v>0.39423935979959729</v>
      </c>
      <c r="BA80" s="27">
        <f>IFERROR(INDEX(Sales!$D$5:$ABF$18,MATCH(UsagePerHour!$B80,Sales!$C$5:$C$18,0),MATCH(UsagePerHour!BA$4,Sales!$D$3:$ABF$3,0))/BA$2*INDEX(Usage!$D$5:$ABF$11,MATCH(UsagePerHour!$B$68,Usage!$C$5:$C$11,0),MATCH(UsagePerHour!BA$4,Usage!$D$3:$ABF$3,0)),"")</f>
        <v>0.80818483291425236</v>
      </c>
      <c r="BB80" s="27">
        <f>IFERROR(INDEX(Sales!$D$5:$ABF$18,MATCH(UsagePerHour!$B80,Sales!$C$5:$C$18,0),MATCH(UsagePerHour!BB$4,Sales!$D$3:$ABF$3,0))/BB$2*INDEX(Usage!$D$5:$ABF$11,MATCH(UsagePerHour!$B$68,Usage!$C$5:$C$11,0),MATCH(UsagePerHour!BB$4,Usage!$D$3:$ABF$3,0)),"")</f>
        <v>9.3281437125748504E-2</v>
      </c>
      <c r="BC80" s="27">
        <f>IFERROR(INDEX(Sales!$D$5:$ABF$18,MATCH(UsagePerHour!$B80,Sales!$C$5:$C$18,0),MATCH(UsagePerHour!BC$4,Sales!$D$3:$ABF$3,0))/BC$2*INDEX(Usage!$D$5:$ABF$11,MATCH(UsagePerHour!$B$68,Usage!$C$5:$C$11,0),MATCH(UsagePerHour!BC$4,Usage!$D$3:$ABF$3,0)),"")</f>
        <v>0.27778553059343009</v>
      </c>
      <c r="BD80" s="27">
        <f>IFERROR(INDEX(Sales!$D$5:$ABF$18,MATCH(UsagePerHour!$B80,Sales!$C$5:$C$18,0),MATCH(UsagePerHour!BD$4,Sales!$D$3:$ABF$3,0))/BD$2*INDEX(Usage!$D$5:$ABF$11,MATCH(UsagePerHour!$B$68,Usage!$C$5:$C$11,0),MATCH(UsagePerHour!BD$4,Usage!$D$3:$ABF$3,0)),"")</f>
        <v>0.19439029314142869</v>
      </c>
      <c r="BE80" s="27">
        <f>IFERROR(INDEX(Sales!$D$5:$ABF$18,MATCH(UsagePerHour!$B80,Sales!$C$5:$C$18,0),MATCH(UsagePerHour!BE$4,Sales!$D$3:$ABF$3,0))/BE$2*INDEX(Usage!$D$5:$ABF$11,MATCH(UsagePerHour!$B$68,Usage!$C$5:$C$11,0),MATCH(UsagePerHour!BE$4,Usage!$D$3:$ABF$3,0)),"")</f>
        <v>0.23419118858536264</v>
      </c>
      <c r="BF80" s="27">
        <f>IFERROR(INDEX(Sales!$D$5:$ABF$18,MATCH(UsagePerHour!$B80,Sales!$C$5:$C$18,0),MATCH(UsagePerHour!BF$4,Sales!$D$3:$ABF$3,0))/BF$2*INDEX(Usage!$D$5:$ABF$11,MATCH(UsagePerHour!$B$68,Usage!$C$5:$C$11,0),MATCH(UsagePerHour!BF$4,Usage!$D$3:$ABF$3,0)),"")</f>
        <v>0.24119879319285345</v>
      </c>
      <c r="BG80" s="27">
        <f>IFERROR(INDEX(Sales!$D$5:$ABF$18,MATCH(UsagePerHour!$B80,Sales!$C$5:$C$18,0),MATCH(UsagePerHour!BG$4,Sales!$D$3:$ABF$3,0))/BG$2*INDEX(Usage!$D$5:$ABF$11,MATCH(UsagePerHour!$B$68,Usage!$C$5:$C$11,0),MATCH(UsagePerHour!BG$4,Usage!$D$3:$ABF$3,0)),"")</f>
        <v>0.39423935979959729</v>
      </c>
      <c r="BH80" s="27">
        <f>IFERROR(INDEX(Sales!$D$5:$ABF$18,MATCH(UsagePerHour!$B80,Sales!$C$5:$C$18,0),MATCH(UsagePerHour!BH$4,Sales!$D$3:$ABF$3,0))/BH$2*INDEX(Usage!$D$5:$ABF$11,MATCH(UsagePerHour!$B$68,Usage!$C$5:$C$11,0),MATCH(UsagePerHour!BH$4,Usage!$D$3:$ABF$3,0)),"")</f>
        <v>0.80818483291425236</v>
      </c>
      <c r="BI80" s="27">
        <f>IFERROR(INDEX(Sales!$D$5:$ABF$18,MATCH(UsagePerHour!$B80,Sales!$C$5:$C$18,0),MATCH(UsagePerHour!BI$4,Sales!$D$3:$ABF$3,0))/BI$2*INDEX(Usage!$D$5:$ABF$11,MATCH(UsagePerHour!$B$68,Usage!$C$5:$C$11,0),MATCH(UsagePerHour!BI$4,Usage!$D$3:$ABF$3,0)),"")</f>
        <v>9.3281437125748504E-2</v>
      </c>
      <c r="BJ80" s="27">
        <f>IFERROR(INDEX(Sales!$D$5:$ABF$18,MATCH(UsagePerHour!$B80,Sales!$C$5:$C$18,0),MATCH(UsagePerHour!BJ$4,Sales!$D$3:$ABF$3,0))/BJ$2*INDEX(Usage!$D$5:$ABF$11,MATCH(UsagePerHour!$B$68,Usage!$C$5:$C$11,0),MATCH(UsagePerHour!BJ$4,Usage!$D$3:$ABF$3,0)),"")</f>
        <v>0.27778553059343009</v>
      </c>
      <c r="BK80" s="27">
        <f>IFERROR(INDEX(Sales!$D$5:$ABF$18,MATCH(UsagePerHour!$B80,Sales!$C$5:$C$18,0),MATCH(UsagePerHour!BK$4,Sales!$D$3:$ABF$3,0))/BK$2*INDEX(Usage!$D$5:$ABF$11,MATCH(UsagePerHour!$B$68,Usage!$C$5:$C$11,0),MATCH(UsagePerHour!BK$4,Usage!$D$3:$ABF$3,0)),"")</f>
        <v>0.19439029314142869</v>
      </c>
      <c r="BL80" s="27">
        <f>IFERROR(INDEX(Sales!$D$5:$ABF$18,MATCH(UsagePerHour!$B80,Sales!$C$5:$C$18,0),MATCH(UsagePerHour!BL$4,Sales!$D$3:$ABF$3,0))/BL$2*INDEX(Usage!$D$5:$ABF$11,MATCH(UsagePerHour!$B$68,Usage!$C$5:$C$11,0),MATCH(UsagePerHour!BL$4,Usage!$D$3:$ABF$3,0)),"")</f>
        <v>0.23419118858536264</v>
      </c>
      <c r="BM80" s="27">
        <f>IFERROR(INDEX(Sales!$D$5:$ABF$18,MATCH(UsagePerHour!$B80,Sales!$C$5:$C$18,0),MATCH(UsagePerHour!BM$4,Sales!$D$3:$ABF$3,0))/BM$2*INDEX(Usage!$D$5:$ABF$11,MATCH(UsagePerHour!$B$68,Usage!$C$5:$C$11,0),MATCH(UsagePerHour!BM$4,Usage!$D$3:$ABF$3,0)),"")</f>
        <v>0.24119879319285345</v>
      </c>
      <c r="BN80" s="27">
        <f>IFERROR(INDEX(Sales!$D$5:$ABF$18,MATCH(UsagePerHour!$B80,Sales!$C$5:$C$18,0),MATCH(UsagePerHour!BN$4,Sales!$D$3:$ABF$3,0))/BN$2*INDEX(Usage!$D$5:$ABF$11,MATCH(UsagePerHour!$B$68,Usage!$C$5:$C$11,0),MATCH(UsagePerHour!BN$4,Usage!$D$3:$ABF$3,0)),"")</f>
        <v>0.39423935979959729</v>
      </c>
      <c r="BO80" s="27">
        <f>IFERROR(INDEX(Sales!$D$5:$ABF$18,MATCH(UsagePerHour!$B80,Sales!$C$5:$C$18,0),MATCH(UsagePerHour!BO$4,Sales!$D$3:$ABF$3,0))/BO$2*INDEX(Usage!$D$5:$ABF$11,MATCH(UsagePerHour!$B$68,Usage!$C$5:$C$11,0),MATCH(UsagePerHour!BO$4,Usage!$D$3:$ABF$3,0)),"")</f>
        <v>0.80818483291425236</v>
      </c>
      <c r="BP80" s="27">
        <f>IFERROR(INDEX(Sales!$D$5:$ABF$18,MATCH(UsagePerHour!$B80,Sales!$C$5:$C$18,0),MATCH(UsagePerHour!BP$4,Sales!$D$3:$ABF$3,0))/BP$2*INDEX(Usage!$D$5:$ABF$11,MATCH(UsagePerHour!$B$68,Usage!$C$5:$C$11,0),MATCH(UsagePerHour!BP$4,Usage!$D$3:$ABF$3,0)),"")</f>
        <v>9.3281437125748504E-2</v>
      </c>
      <c r="BQ80" s="27">
        <f>IFERROR(INDEX(Sales!$D$5:$ABF$18,MATCH(UsagePerHour!$B80,Sales!$C$5:$C$18,0),MATCH(UsagePerHour!BQ$4,Sales!$D$3:$ABF$3,0))/BQ$2*INDEX(Usage!$D$5:$ABF$11,MATCH(UsagePerHour!$B$68,Usage!$C$5:$C$11,0),MATCH(UsagePerHour!BQ$4,Usage!$D$3:$ABF$3,0)),"")</f>
        <v>0.27778553059343009</v>
      </c>
      <c r="BR80" s="27">
        <f>IFERROR(INDEX(Sales!$D$5:$ABF$18,MATCH(UsagePerHour!$B80,Sales!$C$5:$C$18,0),MATCH(UsagePerHour!BR$4,Sales!$D$3:$ABF$3,0))/BR$2*INDEX(Usage!$D$5:$ABF$11,MATCH(UsagePerHour!$B$68,Usage!$C$5:$C$11,0),MATCH(UsagePerHour!BR$4,Usage!$D$3:$ABF$3,0)),"")</f>
        <v>0.19439029314142869</v>
      </c>
      <c r="BS80" s="27">
        <f>IFERROR(INDEX(Sales!$D$5:$ABF$18,MATCH(UsagePerHour!$B80,Sales!$C$5:$C$18,0),MATCH(UsagePerHour!BS$4,Sales!$D$3:$ABF$3,0))/BS$2*INDEX(Usage!$D$5:$ABF$11,MATCH(UsagePerHour!$B$68,Usage!$C$5:$C$11,0),MATCH(UsagePerHour!BS$4,Usage!$D$3:$ABF$3,0)),"")</f>
        <v>0.23419118858536264</v>
      </c>
      <c r="BT80" s="27">
        <f>IFERROR(INDEX(Sales!$D$5:$ABF$18,MATCH(UsagePerHour!$B80,Sales!$C$5:$C$18,0),MATCH(UsagePerHour!BT$4,Sales!$D$3:$ABF$3,0))/BT$2*INDEX(Usage!$D$5:$ABF$11,MATCH(UsagePerHour!$B$68,Usage!$C$5:$C$11,0),MATCH(UsagePerHour!BT$4,Usage!$D$3:$ABF$3,0)),"")</f>
        <v>0.24119879319285345</v>
      </c>
      <c r="BU80" s="27">
        <f>IFERROR(INDEX(Sales!$D$5:$ABF$18,MATCH(UsagePerHour!$B80,Sales!$C$5:$C$18,0),MATCH(UsagePerHour!BU$4,Sales!$D$3:$ABF$3,0))/BU$2*INDEX(Usage!$D$5:$ABF$11,MATCH(UsagePerHour!$B$68,Usage!$C$5:$C$11,0),MATCH(UsagePerHour!BU$4,Usage!$D$3:$ABF$3,0)),"")</f>
        <v>0.39423935979959729</v>
      </c>
      <c r="BV80" s="27">
        <f>IFERROR(INDEX(Sales!$D$5:$ABF$18,MATCH(UsagePerHour!$B80,Sales!$C$5:$C$18,0),MATCH(UsagePerHour!BV$4,Sales!$D$3:$ABF$3,0))/BV$2*INDEX(Usage!$D$5:$ABF$11,MATCH(UsagePerHour!$B$68,Usage!$C$5:$C$11,0),MATCH(UsagePerHour!BV$4,Usage!$D$3:$ABF$3,0)),"")</f>
        <v>0.80818483291425236</v>
      </c>
      <c r="BW80" s="27">
        <f>IFERROR(INDEX(Sales!$D$5:$ABF$18,MATCH(UsagePerHour!$B80,Sales!$C$5:$C$18,0),MATCH(UsagePerHour!BW$4,Sales!$D$3:$ABF$3,0))/BW$2*INDEX(Usage!$D$5:$ABF$11,MATCH(UsagePerHour!$B$68,Usage!$C$5:$C$11,0),MATCH(UsagePerHour!BW$4,Usage!$D$3:$ABF$3,0)),"")</f>
        <v>9.3281437125748504E-2</v>
      </c>
      <c r="BX80" s="27">
        <f>IFERROR(INDEX(Sales!$D$5:$ABF$18,MATCH(UsagePerHour!$B80,Sales!$C$5:$C$18,0),MATCH(UsagePerHour!BX$4,Sales!$D$3:$ABF$3,0))/BX$2*INDEX(Usage!$D$5:$ABF$11,MATCH(UsagePerHour!$B$68,Usage!$C$5:$C$11,0),MATCH(UsagePerHour!BX$4,Usage!$D$3:$ABF$3,0)),"")</f>
        <v>0.27778553059343009</v>
      </c>
      <c r="BY80" s="27">
        <f>IFERROR(INDEX(Sales!$D$5:$ABF$18,MATCH(UsagePerHour!$B80,Sales!$C$5:$C$18,0),MATCH(UsagePerHour!BY$4,Sales!$D$3:$ABF$3,0))/BY$2*INDEX(Usage!$D$5:$ABF$11,MATCH(UsagePerHour!$B$68,Usage!$C$5:$C$11,0),MATCH(UsagePerHour!BY$4,Usage!$D$3:$ABF$3,0)),"")</f>
        <v>0.19439029314142869</v>
      </c>
      <c r="BZ80" s="27">
        <f>IFERROR(INDEX(Sales!$D$5:$ABF$18,MATCH(UsagePerHour!$B80,Sales!$C$5:$C$18,0),MATCH(UsagePerHour!BZ$4,Sales!$D$3:$ABF$3,0))/BZ$2*INDEX(Usage!$D$5:$ABF$11,MATCH(UsagePerHour!$B$68,Usage!$C$5:$C$11,0),MATCH(UsagePerHour!BZ$4,Usage!$D$3:$ABF$3,0)),"")</f>
        <v>0.23419118858536264</v>
      </c>
      <c r="CA80" s="27">
        <f>IFERROR(INDEX(Sales!$D$5:$ABF$18,MATCH(UsagePerHour!$B80,Sales!$C$5:$C$18,0),MATCH(UsagePerHour!CA$4,Sales!$D$3:$ABF$3,0))/CA$2*INDEX(Usage!$D$5:$ABF$11,MATCH(UsagePerHour!$B$68,Usage!$C$5:$C$11,0),MATCH(UsagePerHour!CA$4,Usage!$D$3:$ABF$3,0)),"")</f>
        <v>0.24119879319285345</v>
      </c>
      <c r="CB80" s="27">
        <f>IFERROR(INDEX(Sales!$D$5:$ABF$18,MATCH(UsagePerHour!$B80,Sales!$C$5:$C$18,0),MATCH(UsagePerHour!CB$4,Sales!$D$3:$ABF$3,0))/CB$2*INDEX(Usage!$D$5:$ABF$11,MATCH(UsagePerHour!$B$68,Usage!$C$5:$C$11,0),MATCH(UsagePerHour!CB$4,Usage!$D$3:$ABF$3,0)),"")</f>
        <v>0.39423935979959729</v>
      </c>
      <c r="CC80" s="27">
        <f>IFERROR(INDEX(Sales!$D$5:$ABF$18,MATCH(UsagePerHour!$B80,Sales!$C$5:$C$18,0),MATCH(UsagePerHour!CC$4,Sales!$D$3:$ABF$3,0))/CC$2*INDEX(Usage!$D$5:$ABF$11,MATCH(UsagePerHour!$B$68,Usage!$C$5:$C$11,0),MATCH(UsagePerHour!CC$4,Usage!$D$3:$ABF$3,0)),"")</f>
        <v>0.80818483291425236</v>
      </c>
      <c r="CD80" s="27">
        <f>IFERROR(INDEX(Sales!$D$5:$ABF$18,MATCH(UsagePerHour!$B80,Sales!$C$5:$C$18,0),MATCH(UsagePerHour!CD$4,Sales!$D$3:$ABF$3,0))/CD$2*INDEX(Usage!$D$5:$ABF$11,MATCH(UsagePerHour!$B$68,Usage!$C$5:$C$11,0),MATCH(UsagePerHour!CD$4,Usage!$D$3:$ABF$3,0)),"")</f>
        <v>9.3281437125748504E-2</v>
      </c>
      <c r="CE80" s="27">
        <f>IFERROR(INDEX(Sales!$D$5:$ABF$18,MATCH(UsagePerHour!$B80,Sales!$C$5:$C$18,0),MATCH(UsagePerHour!CE$4,Sales!$D$3:$ABF$3,0))/CE$2*INDEX(Usage!$D$5:$ABF$11,MATCH(UsagePerHour!$B$68,Usage!$C$5:$C$11,0),MATCH(UsagePerHour!CE$4,Usage!$D$3:$ABF$3,0)),"")</f>
        <v>0.27778553059343009</v>
      </c>
      <c r="CF80" s="27">
        <f>IFERROR(INDEX(Sales!$D$5:$ABF$18,MATCH(UsagePerHour!$B80,Sales!$C$5:$C$18,0),MATCH(UsagePerHour!CF$4,Sales!$D$3:$ABF$3,0))/CF$2*INDEX(Usage!$D$5:$ABF$11,MATCH(UsagePerHour!$B$68,Usage!$C$5:$C$11,0),MATCH(UsagePerHour!CF$4,Usage!$D$3:$ABF$3,0)),"")</f>
        <v>0.19439029314142869</v>
      </c>
      <c r="CG80" s="27">
        <f>IFERROR(INDEX(Sales!$D$5:$ABF$18,MATCH(UsagePerHour!$B80,Sales!$C$5:$C$18,0),MATCH(UsagePerHour!CG$4,Sales!$D$3:$ABF$3,0))/CG$2*INDEX(Usage!$D$5:$ABF$11,MATCH(UsagePerHour!$B$68,Usage!$C$5:$C$11,0),MATCH(UsagePerHour!CG$4,Usage!$D$3:$ABF$3,0)),"")</f>
        <v>0.23419118858536264</v>
      </c>
      <c r="CH80" s="27">
        <f>IFERROR(INDEX(Sales!$D$5:$ABF$18,MATCH(UsagePerHour!$B80,Sales!$C$5:$C$18,0),MATCH(UsagePerHour!CH$4,Sales!$D$3:$ABF$3,0))/CH$2*INDEX(Usage!$D$5:$ABF$11,MATCH(UsagePerHour!$B$68,Usage!$C$5:$C$11,0),MATCH(UsagePerHour!CH$4,Usage!$D$3:$ABF$3,0)),"")</f>
        <v>0.24119879319285345</v>
      </c>
      <c r="CI80" s="27">
        <f>IFERROR(INDEX(Sales!$D$5:$ABF$18,MATCH(UsagePerHour!$B80,Sales!$C$5:$C$18,0),MATCH(UsagePerHour!CI$4,Sales!$D$3:$ABF$3,0))/CI$2*INDEX(Usage!$D$5:$ABF$11,MATCH(UsagePerHour!$B$68,Usage!$C$5:$C$11,0),MATCH(UsagePerHour!CI$4,Usage!$D$3:$ABF$3,0)),"")</f>
        <v>0.39423935979959729</v>
      </c>
      <c r="CJ80" s="27">
        <f>IFERROR(INDEX(Sales!$D$5:$ABF$18,MATCH(UsagePerHour!$B80,Sales!$C$5:$C$18,0),MATCH(UsagePerHour!CJ$4,Sales!$D$3:$ABF$3,0))/CJ$2*INDEX(Usage!$D$5:$ABF$11,MATCH(UsagePerHour!$B$68,Usage!$C$5:$C$11,0),MATCH(UsagePerHour!CJ$4,Usage!$D$3:$ABF$3,0)),"")</f>
        <v>0.80818483291425236</v>
      </c>
      <c r="CK80" s="27">
        <f>IFERROR(INDEX(Sales!$D$5:$ABF$18,MATCH(UsagePerHour!$B80,Sales!$C$5:$C$18,0),MATCH(UsagePerHour!CK$4,Sales!$D$3:$ABF$3,0))/CK$2*INDEX(Usage!$D$5:$ABF$11,MATCH(UsagePerHour!$B$68,Usage!$C$5:$C$11,0),MATCH(UsagePerHour!CK$4,Usage!$D$3:$ABF$3,0)),"")</f>
        <v>9.3281437125748504E-2</v>
      </c>
      <c r="CL80" s="27">
        <f>IFERROR(INDEX(Sales!$D$5:$ABF$18,MATCH(UsagePerHour!$B80,Sales!$C$5:$C$18,0),MATCH(UsagePerHour!CL$4,Sales!$D$3:$ABF$3,0))/CL$2*INDEX(Usage!$D$5:$ABF$11,MATCH(UsagePerHour!$B$68,Usage!$C$5:$C$11,0),MATCH(UsagePerHour!CL$4,Usage!$D$3:$ABF$3,0)),"")</f>
        <v>0.27778553059343009</v>
      </c>
      <c r="CM80" s="27">
        <f>IFERROR(INDEX(Sales!$D$5:$ABF$18,MATCH(UsagePerHour!$B80,Sales!$C$5:$C$18,0),MATCH(UsagePerHour!CM$4,Sales!$D$3:$ABF$3,0))/CM$2*INDEX(Usage!$D$5:$ABF$11,MATCH(UsagePerHour!$B$68,Usage!$C$5:$C$11,0),MATCH(UsagePerHour!CM$4,Usage!$D$3:$ABF$3,0)),"")</f>
        <v>0.19439029314142869</v>
      </c>
      <c r="CN80" s="27">
        <f>IFERROR(INDEX(Sales!$D$5:$ABF$18,MATCH(UsagePerHour!$B80,Sales!$C$5:$C$18,0),MATCH(UsagePerHour!CN$4,Sales!$D$3:$ABF$3,0))/CN$2*INDEX(Usage!$D$5:$ABF$11,MATCH(UsagePerHour!$B$68,Usage!$C$5:$C$11,0),MATCH(UsagePerHour!CN$4,Usage!$D$3:$ABF$3,0)),"")</f>
        <v>0.23419118858536264</v>
      </c>
      <c r="CO80" s="27">
        <f>IFERROR(INDEX(Sales!$D$5:$ABF$18,MATCH(UsagePerHour!$B80,Sales!$C$5:$C$18,0),MATCH(UsagePerHour!CO$4,Sales!$D$3:$ABF$3,0))/CO$2*INDEX(Usage!$D$5:$ABF$11,MATCH(UsagePerHour!$B$68,Usage!$C$5:$C$11,0),MATCH(UsagePerHour!CO$4,Usage!$D$3:$ABF$3,0)),"")</f>
        <v>0.24119879319285345</v>
      </c>
      <c r="CP80" s="27">
        <f>IFERROR(INDEX(Sales!$D$5:$ABF$18,MATCH(UsagePerHour!$B80,Sales!$C$5:$C$18,0),MATCH(UsagePerHour!CP$4,Sales!$D$3:$ABF$3,0))/CP$2*INDEX(Usage!$D$5:$ABF$11,MATCH(UsagePerHour!$B$68,Usage!$C$5:$C$11,0),MATCH(UsagePerHour!CP$4,Usage!$D$3:$ABF$3,0)),"")</f>
        <v>0.39423935979959729</v>
      </c>
      <c r="CQ80" s="27">
        <f>IFERROR(INDEX(Sales!$D$5:$ABF$18,MATCH(UsagePerHour!$B80,Sales!$C$5:$C$18,0),MATCH(UsagePerHour!CQ$4,Sales!$D$3:$ABF$3,0))/CQ$2*INDEX(Usage!$D$5:$ABF$11,MATCH(UsagePerHour!$B$68,Usage!$C$5:$C$11,0),MATCH(UsagePerHour!CQ$4,Usage!$D$3:$ABF$3,0)),"")</f>
        <v>0.80818483291425236</v>
      </c>
      <c r="CR80" s="27">
        <f>IFERROR(INDEX(Sales!$D$5:$ABF$18,MATCH(UsagePerHour!$B80,Sales!$C$5:$C$18,0),MATCH(UsagePerHour!CR$4,Sales!$D$3:$ABF$3,0))/CR$2*INDEX(Usage!$D$5:$ABF$11,MATCH(UsagePerHour!$B$68,Usage!$C$5:$C$11,0),MATCH(UsagePerHour!CR$4,Usage!$D$3:$ABF$3,0)),"")</f>
        <v>9.3281437125748504E-2</v>
      </c>
      <c r="CS80" s="27">
        <f>IFERROR(INDEX(Sales!$D$5:$ABF$18,MATCH(UsagePerHour!$B80,Sales!$C$5:$C$18,0),MATCH(UsagePerHour!CS$4,Sales!$D$3:$ABF$3,0))/CS$2*INDEX(Usage!$D$5:$ABF$11,MATCH(UsagePerHour!$B$68,Usage!$C$5:$C$11,0),MATCH(UsagePerHour!CS$4,Usage!$D$3:$ABF$3,0)),"")</f>
        <v>0.27778553059343009</v>
      </c>
      <c r="CT80" s="27">
        <f>IFERROR(INDEX(Sales!$D$5:$ABF$18,MATCH(UsagePerHour!$B80,Sales!$C$5:$C$18,0),MATCH(UsagePerHour!CT$4,Sales!$D$3:$ABF$3,0))/CT$2*INDEX(Usage!$D$5:$ABF$11,MATCH(UsagePerHour!$B$68,Usage!$C$5:$C$11,0),MATCH(UsagePerHour!CT$4,Usage!$D$3:$ABF$3,0)),"")</f>
        <v>0.19439029314142869</v>
      </c>
      <c r="CU80" s="27">
        <f>IFERROR(INDEX(Sales!$D$5:$ABF$18,MATCH(UsagePerHour!$B80,Sales!$C$5:$C$18,0),MATCH(UsagePerHour!CU$4,Sales!$D$3:$ABF$3,0))/CU$2*INDEX(Usage!$D$5:$ABF$11,MATCH(UsagePerHour!$B$68,Usage!$C$5:$C$11,0),MATCH(UsagePerHour!CU$4,Usage!$D$3:$ABF$3,0)),"")</f>
        <v>0.23419118858536264</v>
      </c>
      <c r="CV80" s="27">
        <f>IFERROR(INDEX(Sales!$D$5:$ABF$18,MATCH(UsagePerHour!$B80,Sales!$C$5:$C$18,0),MATCH(UsagePerHour!CV$4,Sales!$D$3:$ABF$3,0))/CV$2*INDEX(Usage!$D$5:$ABF$11,MATCH(UsagePerHour!$B$68,Usage!$C$5:$C$11,0),MATCH(UsagePerHour!CV$4,Usage!$D$3:$ABF$3,0)),"")</f>
        <v>0.24119879319285345</v>
      </c>
      <c r="CW80" s="27">
        <f>IFERROR(INDEX(Sales!$D$5:$ABF$18,MATCH(UsagePerHour!$B80,Sales!$C$5:$C$18,0),MATCH(UsagePerHour!CW$4,Sales!$D$3:$ABF$3,0))/CW$2*INDEX(Usage!$D$5:$ABF$11,MATCH(UsagePerHour!$B$68,Usage!$C$5:$C$11,0),MATCH(UsagePerHour!CW$4,Usage!$D$3:$ABF$3,0)),"")</f>
        <v>0.39423935979959729</v>
      </c>
      <c r="CX80" s="27">
        <f>IFERROR(INDEX(Sales!$D$5:$ABF$18,MATCH(UsagePerHour!$B80,Sales!$C$5:$C$18,0),MATCH(UsagePerHour!CX$4,Sales!$D$3:$ABF$3,0))/CX$2*INDEX(Usage!$D$5:$ABF$11,MATCH(UsagePerHour!$B$68,Usage!$C$5:$C$11,0),MATCH(UsagePerHour!CX$4,Usage!$D$3:$ABF$3,0)),"")</f>
        <v>0.80818483291425236</v>
      </c>
      <c r="CY80" s="27">
        <f>IFERROR(INDEX(Sales!$D$5:$ABF$18,MATCH(UsagePerHour!$B80,Sales!$C$5:$C$18,0),MATCH(UsagePerHour!CY$4,Sales!$D$3:$ABF$3,0))/CY$2*INDEX(Usage!$D$5:$ABF$11,MATCH(UsagePerHour!$B$68,Usage!$C$5:$C$11,0),MATCH(UsagePerHour!CY$4,Usage!$D$3:$ABF$3,0)),"")</f>
        <v>9.3281437125748504E-2</v>
      </c>
      <c r="CZ80" s="27">
        <f>IFERROR(INDEX(Sales!$D$5:$ABF$18,MATCH(UsagePerHour!$B80,Sales!$C$5:$C$18,0),MATCH(UsagePerHour!CZ$4,Sales!$D$3:$ABF$3,0))/CZ$2*INDEX(Usage!$D$5:$ABF$11,MATCH(UsagePerHour!$B$68,Usage!$C$5:$C$11,0),MATCH(UsagePerHour!CZ$4,Usage!$D$3:$ABF$3,0)),"")</f>
        <v>0.27778553059343009</v>
      </c>
      <c r="DA80" s="27">
        <f>IFERROR(INDEX(Sales!$D$5:$ABF$18,MATCH(UsagePerHour!$B80,Sales!$C$5:$C$18,0),MATCH(UsagePerHour!DA$4,Sales!$D$3:$ABF$3,0))/DA$2*INDEX(Usage!$D$5:$ABF$11,MATCH(UsagePerHour!$B$68,Usage!$C$5:$C$11,0),MATCH(UsagePerHour!DA$4,Usage!$D$3:$ABF$3,0)),"")</f>
        <v>0.17225972055888222</v>
      </c>
      <c r="DB80" s="27">
        <f>IFERROR(INDEX(Sales!$D$5:$ABF$18,MATCH(UsagePerHour!$B80,Sales!$C$5:$C$18,0),MATCH(UsagePerHour!DB$4,Sales!$D$3:$ABF$3,0))/DB$2*INDEX(Usage!$D$5:$ABF$11,MATCH(UsagePerHour!$B$68,Usage!$C$5:$C$11,0),MATCH(UsagePerHour!DB$4,Usage!$D$3:$ABF$3,0)),"")</f>
        <v>2.0685295320555928E-2</v>
      </c>
      <c r="DC80" s="27">
        <f>IFERROR(INDEX(Sales!$D$5:$ABF$18,MATCH(UsagePerHour!$B80,Sales!$C$5:$C$18,0),MATCH(UsagePerHour!DC$4,Sales!$D$3:$ABF$3,0))/DC$2*INDEX(Usage!$D$5:$ABF$11,MATCH(UsagePerHour!$B$68,Usage!$C$5:$C$11,0),MATCH(UsagePerHour!DC$4,Usage!$D$3:$ABF$3,0)),"")</f>
        <v>0.402004988939615</v>
      </c>
      <c r="DD80" s="27">
        <f>IFERROR(INDEX(Sales!$D$5:$ABF$18,MATCH(UsagePerHour!$B80,Sales!$C$5:$C$18,0),MATCH(UsagePerHour!DD$4,Sales!$D$3:$ABF$3,0))/DD$2*INDEX(Usage!$D$5:$ABF$11,MATCH(UsagePerHour!$B$68,Usage!$C$5:$C$11,0),MATCH(UsagePerHour!DD$4,Usage!$D$3:$ABF$3,0)),"")</f>
        <v>0.20227053362136324</v>
      </c>
      <c r="DE80" s="27">
        <f>IFERROR(INDEX(Sales!$D$5:$ABF$18,MATCH(UsagePerHour!$B80,Sales!$C$5:$C$18,0),MATCH(UsagePerHour!DE$4,Sales!$D$3:$ABF$3,0))/DE$2*INDEX(Usage!$D$5:$ABF$11,MATCH(UsagePerHour!$B$68,Usage!$C$5:$C$11,0),MATCH(UsagePerHour!DE$4,Usage!$D$3:$ABF$3,0)),"")</f>
        <v>0.13288835273218974</v>
      </c>
      <c r="DF80" s="27">
        <f>IFERROR(INDEX(Sales!$D$5:$ABF$18,MATCH(UsagePerHour!$B80,Sales!$C$5:$C$18,0),MATCH(UsagePerHour!DF$4,Sales!$D$3:$ABF$3,0))/DF$2*INDEX(Usage!$D$5:$ABF$11,MATCH(UsagePerHour!$B$68,Usage!$C$5:$C$11,0),MATCH(UsagePerHour!DF$4,Usage!$D$3:$ABF$3,0)),"")</f>
        <v>6.7417510595877833E-2</v>
      </c>
      <c r="DG80" s="27">
        <f>IFERROR(INDEX(Sales!$D$5:$ABF$18,MATCH(UsagePerHour!$B80,Sales!$C$5:$C$18,0),MATCH(UsagePerHour!DG$4,Sales!$D$3:$ABF$3,0))/DG$2*INDEX(Usage!$D$5:$ABF$11,MATCH(UsagePerHour!$B$68,Usage!$C$5:$C$11,0),MATCH(UsagePerHour!DG$4,Usage!$D$3:$ABF$3,0)),"")</f>
        <v>0.1158378775070369</v>
      </c>
      <c r="DH80" s="27">
        <f>IFERROR(INDEX(Sales!$D$5:$ABF$18,MATCH(UsagePerHour!$B80,Sales!$C$5:$C$18,0),MATCH(UsagePerHour!DH$4,Sales!$D$3:$ABF$3,0))/DH$2*INDEX(Usage!$D$5:$ABF$11,MATCH(UsagePerHour!$B$68,Usage!$C$5:$C$11,0),MATCH(UsagePerHour!DH$4,Usage!$D$3:$ABF$3,0)),"")</f>
        <v>8.6387030726296152E-2</v>
      </c>
      <c r="DI80" s="27">
        <f>IFERROR(INDEX(Sales!$D$5:$ABF$18,MATCH(UsagePerHour!$B80,Sales!$C$5:$C$18,0),MATCH(UsagePerHour!DI$4,Sales!$D$3:$ABF$3,0))/DI$2*INDEX(Usage!$D$5:$ABF$11,MATCH(UsagePerHour!$B$68,Usage!$C$5:$C$11,0),MATCH(UsagePerHour!DI$4,Usage!$D$3:$ABF$3,0)),"")</f>
        <v>0.15456199749153574</v>
      </c>
      <c r="DJ80" s="27">
        <f>IFERROR(INDEX(Sales!$D$5:$ABF$18,MATCH(UsagePerHour!$B80,Sales!$C$5:$C$18,0),MATCH(UsagePerHour!DJ$4,Sales!$D$3:$ABF$3,0))/DJ$2*INDEX(Usage!$D$5:$ABF$11,MATCH(UsagePerHour!$B$68,Usage!$C$5:$C$11,0),MATCH(UsagePerHour!DJ$4,Usage!$D$3:$ABF$3,0)),"")</f>
        <v>0.58946118686169313</v>
      </c>
      <c r="DK80" s="27">
        <f>IFERROR(INDEX(Sales!$D$5:$ABF$18,MATCH(UsagePerHour!$B80,Sales!$C$5:$C$18,0),MATCH(UsagePerHour!DK$4,Sales!$D$3:$ABF$3,0))/DK$2*INDEX(Usage!$D$5:$ABF$11,MATCH(UsagePerHour!$B$68,Usage!$C$5:$C$11,0),MATCH(UsagePerHour!DK$4,Usage!$D$3:$ABF$3,0)),"")</f>
        <v>1.7186829853492375E-2</v>
      </c>
      <c r="DL80" s="27">
        <f>IFERROR(INDEX(Sales!$D$5:$ABF$18,MATCH(UsagePerHour!$B80,Sales!$C$5:$C$18,0),MATCH(UsagePerHour!DL$4,Sales!$D$3:$ABF$3,0))/DL$2*INDEX(Usage!$D$5:$ABF$11,MATCH(UsagePerHour!$B$68,Usage!$C$5:$C$11,0),MATCH(UsagePerHour!DL$4,Usage!$D$3:$ABF$3,0)),"")</f>
        <v>0.20913915020265755</v>
      </c>
      <c r="DM80" s="27">
        <f>IFERROR(INDEX(Sales!$D$5:$ABF$18,MATCH(UsagePerHour!$B80,Sales!$C$5:$C$18,0),MATCH(UsagePerHour!DM$4,Sales!$D$3:$ABF$3,0))/DM$2*INDEX(Usage!$D$5:$ABF$11,MATCH(UsagePerHour!$B$68,Usage!$C$5:$C$11,0),MATCH(UsagePerHour!DM$4,Usage!$D$3:$ABF$3,0)),"")</f>
        <v>0.26114003044140027</v>
      </c>
      <c r="DN80" s="27">
        <f>IFERROR(INDEX(Sales!$D$5:$ABF$18,MATCH(UsagePerHour!$B80,Sales!$C$5:$C$18,0),MATCH(UsagePerHour!DN$4,Sales!$D$3:$ABF$3,0))/DN$2*INDEX(Usage!$D$5:$ABF$11,MATCH(UsagePerHour!$B$68,Usage!$C$5:$C$11,0),MATCH(UsagePerHour!DN$4,Usage!$D$3:$ABF$3,0)),"")</f>
        <v>0.15978508276171749</v>
      </c>
      <c r="DO80" s="27">
        <f>IFERROR(INDEX(Sales!$D$5:$ABF$18,MATCH(UsagePerHour!$B80,Sales!$C$5:$C$18,0),MATCH(UsagePerHour!DO$4,Sales!$D$3:$ABF$3,0))/DO$2*INDEX(Usage!$D$5:$ABF$11,MATCH(UsagePerHour!$B$68,Usage!$C$5:$C$11,0),MATCH(UsagePerHour!DO$4,Usage!$D$3:$ABF$3,0)),"")</f>
        <v>0.41865126014278753</v>
      </c>
      <c r="DP80" s="27">
        <f>IFERROR(INDEX(Sales!$D$5:$ABF$18,MATCH(UsagePerHour!$B80,Sales!$C$5:$C$18,0),MATCH(UsagePerHour!DP$4,Sales!$D$3:$ABF$3,0))/DP$2*INDEX(Usage!$D$5:$ABF$11,MATCH(UsagePerHour!$B$68,Usage!$C$5:$C$11,0),MATCH(UsagePerHour!DP$4,Usage!$D$3:$ABF$3,0)),"")</f>
        <v>0.13030656107852623</v>
      </c>
      <c r="DQ80" s="27">
        <f>IFERROR(INDEX(Sales!$D$5:$ABF$18,MATCH(UsagePerHour!$B80,Sales!$C$5:$C$18,0),MATCH(UsagePerHour!DQ$4,Sales!$D$3:$ABF$3,0))/DQ$2*INDEX(Usage!$D$5:$ABF$11,MATCH(UsagePerHour!$B$68,Usage!$C$5:$C$11,0),MATCH(UsagePerHour!DQ$4,Usage!$D$3:$ABF$3,0)),"")</f>
        <v>0.20474487047042012</v>
      </c>
      <c r="DR80" s="27">
        <f>IFERROR(INDEX(Sales!$D$5:$ABF$18,MATCH(UsagePerHour!$B80,Sales!$C$5:$C$18,0),MATCH(UsagePerHour!DR$4,Sales!$D$3:$ABF$3,0))/DR$2*INDEX(Usage!$D$5:$ABF$11,MATCH(UsagePerHour!$B$68,Usage!$C$5:$C$11,0),MATCH(UsagePerHour!DR$4,Usage!$D$3:$ABF$3,0)),"")</f>
        <v>4.6485917506829816E-2</v>
      </c>
      <c r="DS80" s="27">
        <f>IFERROR(INDEX(Sales!$D$5:$ABF$18,MATCH(UsagePerHour!$B80,Sales!$C$5:$C$18,0),MATCH(UsagePerHour!DS$4,Sales!$D$3:$ABF$3,0))/DS$2*INDEX(Usage!$D$5:$ABF$11,MATCH(UsagePerHour!$B$68,Usage!$C$5:$C$11,0),MATCH(UsagePerHour!DS$4,Usage!$D$3:$ABF$3,0)),"")</f>
        <v>0.55508514780218876</v>
      </c>
      <c r="DT80" s="27">
        <f>IFERROR(INDEX(Sales!$D$5:$ABF$18,MATCH(UsagePerHour!$B80,Sales!$C$5:$C$18,0),MATCH(UsagePerHour!DT$4,Sales!$D$3:$ABF$3,0))/DT$2*INDEX(Usage!$D$5:$ABF$11,MATCH(UsagePerHour!$B$68,Usage!$C$5:$C$11,0),MATCH(UsagePerHour!DT$4,Usage!$D$3:$ABF$3,0)),"")</f>
        <v>0.46775540275049116</v>
      </c>
      <c r="DU80" s="27">
        <f>IFERROR(INDEX(Sales!$D$5:$ABF$18,MATCH(UsagePerHour!$B80,Sales!$C$5:$C$18,0),MATCH(UsagePerHour!DU$4,Sales!$D$3:$ABF$3,0))/DU$2*INDEX(Usage!$D$5:$ABF$11,MATCH(UsagePerHour!$B$68,Usage!$C$5:$C$11,0),MATCH(UsagePerHour!DU$4,Usage!$D$3:$ABF$3,0)),"")</f>
        <v>0.19381967391699045</v>
      </c>
      <c r="DV80" s="27">
        <f>IFERROR(INDEX(Sales!$D$5:$ABF$18,MATCH(UsagePerHour!$B80,Sales!$C$5:$C$18,0),MATCH(UsagePerHour!DV$4,Sales!$D$3:$ABF$3,0))/DV$2*INDEX(Usage!$D$5:$ABF$11,MATCH(UsagePerHour!$B$68,Usage!$C$5:$C$11,0),MATCH(UsagePerHour!DV$4,Usage!$D$3:$ABF$3,0)),"")</f>
        <v>0.28430716049382715</v>
      </c>
      <c r="DW80" s="27">
        <f>IFERROR(INDEX(Sales!$D$5:$ABF$18,MATCH(UsagePerHour!$B80,Sales!$C$5:$C$18,0),MATCH(UsagePerHour!DW$4,Sales!$D$3:$ABF$3,0))/DW$2*INDEX(Usage!$D$5:$ABF$11,MATCH(UsagePerHour!$B$68,Usage!$C$5:$C$11,0),MATCH(UsagePerHour!DW$4,Usage!$D$3:$ABF$3,0)),"")</f>
        <v>0.26236471632704828</v>
      </c>
      <c r="DX80" s="27">
        <f>IFERROR(INDEX(Sales!$D$5:$ABF$18,MATCH(UsagePerHour!$B80,Sales!$C$5:$C$18,0),MATCH(UsagePerHour!DX$4,Sales!$D$3:$ABF$3,0))/DX$2*INDEX(Usage!$D$5:$ABF$11,MATCH(UsagePerHour!$B$68,Usage!$C$5:$C$11,0),MATCH(UsagePerHour!DX$4,Usage!$D$3:$ABF$3,0)),"")</f>
        <v>0.24000405583533307</v>
      </c>
      <c r="DY80" s="27">
        <f>IFERROR(INDEX(Sales!$D$5:$ABF$18,MATCH(UsagePerHour!$B80,Sales!$C$5:$C$18,0),MATCH(UsagePerHour!DY$4,Sales!$D$3:$ABF$3,0))/DY$2*INDEX(Usage!$D$5:$ABF$11,MATCH(UsagePerHour!$B$68,Usage!$C$5:$C$11,0),MATCH(UsagePerHour!DY$4,Usage!$D$3:$ABF$3,0)),"")</f>
        <v>0.19982581068565575</v>
      </c>
      <c r="DZ80" s="27">
        <f>IFERROR(INDEX(Sales!$D$5:$ABF$18,MATCH(UsagePerHour!$B80,Sales!$C$5:$C$18,0),MATCH(UsagePerHour!DZ$4,Sales!$D$3:$ABF$3,0))/DZ$2*INDEX(Usage!$D$5:$ABF$11,MATCH(UsagePerHour!$B$68,Usage!$C$5:$C$11,0),MATCH(UsagePerHour!DZ$4,Usage!$D$3:$ABF$3,0)),"")</f>
        <v>0.2149685817362838</v>
      </c>
      <c r="EA80" s="27">
        <f>IFERROR(INDEX(Sales!$D$5:$ABF$18,MATCH(UsagePerHour!$B80,Sales!$C$5:$C$18,0),MATCH(UsagePerHour!EA$4,Sales!$D$3:$ABF$3,0))/EA$2*INDEX(Usage!$D$5:$ABF$11,MATCH(UsagePerHour!$B$68,Usage!$C$5:$C$11,0),MATCH(UsagePerHour!EA$4,Usage!$D$3:$ABF$3,0)),"")</f>
        <v>0.21543593792974955</v>
      </c>
      <c r="EB80" s="27">
        <f>IFERROR(INDEX(Sales!$D$5:$ABF$18,MATCH(UsagePerHour!$B80,Sales!$C$5:$C$18,0),MATCH(UsagePerHour!EB$4,Sales!$D$3:$ABF$3,0))/EB$2*INDEX(Usage!$D$5:$ABF$11,MATCH(UsagePerHour!$B$68,Usage!$C$5:$C$11,0),MATCH(UsagePerHour!EB$4,Usage!$D$3:$ABF$3,0)),"")</f>
        <v>0.29692940759134445</v>
      </c>
      <c r="EC80" s="27">
        <f>IFERROR(INDEX(Sales!$D$5:$ABF$18,MATCH(UsagePerHour!$B80,Sales!$C$5:$C$18,0),MATCH(UsagePerHour!EC$4,Sales!$D$3:$ABF$3,0))/EC$2*INDEX(Usage!$D$5:$ABF$11,MATCH(UsagePerHour!$B$68,Usage!$C$5:$C$11,0),MATCH(UsagePerHour!EC$4,Usage!$D$3:$ABF$3,0)),"")</f>
        <v>0.21974061891093466</v>
      </c>
      <c r="ED80" s="27">
        <f>IFERROR(INDEX(Sales!$D$5:$ABF$18,MATCH(UsagePerHour!$B80,Sales!$C$5:$C$18,0),MATCH(UsagePerHour!ED$4,Sales!$D$3:$ABF$3,0))/ED$2*INDEX(Usage!$D$5:$ABF$11,MATCH(UsagePerHour!$B$68,Usage!$C$5:$C$11,0),MATCH(UsagePerHour!ED$4,Usage!$D$3:$ABF$3,0)),"")</f>
        <v>0.19115396361415296</v>
      </c>
      <c r="EE80" s="27">
        <f>IFERROR(INDEX(Sales!$D$5:$ABF$18,MATCH(UsagePerHour!$B80,Sales!$C$5:$C$18,0),MATCH(UsagePerHour!EE$4,Sales!$D$3:$ABF$3,0))/EE$2*INDEX(Usage!$D$5:$ABF$11,MATCH(UsagePerHour!$B$68,Usage!$C$5:$C$11,0),MATCH(UsagePerHour!EE$4,Usage!$D$3:$ABF$3,0)),"")</f>
        <v>0.20021468050215149</v>
      </c>
      <c r="EF80" s="27">
        <f>IFERROR(INDEX(Sales!$D$5:$ABF$18,MATCH(UsagePerHour!$B80,Sales!$C$5:$C$18,0),MATCH(UsagePerHour!EF$4,Sales!$D$3:$ABF$3,0))/EF$2*INDEX(Usage!$D$5:$ABF$11,MATCH(UsagePerHour!$B$68,Usage!$C$5:$C$11,0),MATCH(UsagePerHour!EF$4,Usage!$D$3:$ABF$3,0)),"")</f>
        <v>3.5957415990730011E-2</v>
      </c>
      <c r="EG80" s="27">
        <f>IFERROR(INDEX(Sales!$D$5:$ABF$18,MATCH(UsagePerHour!$B80,Sales!$C$5:$C$18,0),MATCH(UsagePerHour!EG$4,Sales!$D$3:$ABF$3,0))/EG$2*INDEX(Usage!$D$5:$ABF$11,MATCH(UsagePerHour!$B$68,Usage!$C$5:$C$11,0),MATCH(UsagePerHour!EG$4,Usage!$D$3:$ABF$3,0)),"")</f>
        <v>0.55685502308786738</v>
      </c>
      <c r="EH80" s="27">
        <f>IFERROR(INDEX(Sales!$D$5:$ABF$18,MATCH(UsagePerHour!$B80,Sales!$C$5:$C$18,0),MATCH(UsagePerHour!EH$4,Sales!$D$3:$ABF$3,0))/EH$2*INDEX(Usage!$D$5:$ABF$11,MATCH(UsagePerHour!$B$68,Usage!$C$5:$C$11,0),MATCH(UsagePerHour!EH$4,Usage!$D$3:$ABF$3,0)),"")</f>
        <v>0.32951449349585171</v>
      </c>
      <c r="EI80" s="27">
        <f>IFERROR(INDEX(Sales!$D$5:$ABF$18,MATCH(UsagePerHour!$B80,Sales!$C$5:$C$18,0),MATCH(UsagePerHour!EI$4,Sales!$D$3:$ABF$3,0))/EI$2*INDEX(Usage!$D$5:$ABF$11,MATCH(UsagePerHour!$B$68,Usage!$C$5:$C$11,0),MATCH(UsagePerHour!EI$4,Usage!$D$3:$ABF$3,0)),"")</f>
        <v>0.335003110403509</v>
      </c>
      <c r="EJ80" s="27">
        <f>IFERROR(INDEX(Sales!$D$5:$ABF$18,MATCH(UsagePerHour!$B80,Sales!$C$5:$C$18,0),MATCH(UsagePerHour!EJ$4,Sales!$D$3:$ABF$3,0))/EJ$2*INDEX(Usage!$D$5:$ABF$11,MATCH(UsagePerHour!$B$68,Usage!$C$5:$C$11,0),MATCH(UsagePerHour!EJ$4,Usage!$D$3:$ABF$3,0)),"")</f>
        <v>0.13953275099158582</v>
      </c>
      <c r="EK80" s="27">
        <f>IFERROR(INDEX(Sales!$D$5:$ABF$18,MATCH(UsagePerHour!$B80,Sales!$C$5:$C$18,0),MATCH(UsagePerHour!EK$4,Sales!$D$3:$ABF$3,0))/EK$2*INDEX(Usage!$D$5:$ABF$11,MATCH(UsagePerHour!$B$68,Usage!$C$5:$C$11,0),MATCH(UsagePerHour!EK$4,Usage!$D$3:$ABF$3,0)),"")</f>
        <v>9.2933140058172034E-2</v>
      </c>
      <c r="EL80" s="27">
        <f>IFERROR(INDEX(Sales!$D$5:$ABF$18,MATCH(UsagePerHour!$B80,Sales!$C$5:$C$18,0),MATCH(UsagePerHour!EL$4,Sales!$D$3:$ABF$3,0))/EL$2*INDEX(Usage!$D$5:$ABF$11,MATCH(UsagePerHour!$B$68,Usage!$C$5:$C$11,0),MATCH(UsagePerHour!EL$4,Usage!$D$3:$ABF$3,0)),"")</f>
        <v>0.10878620022049532</v>
      </c>
      <c r="EM80" s="27">
        <f>IFERROR(INDEX(Sales!$D$5:$ABF$18,MATCH(UsagePerHour!$B80,Sales!$C$5:$C$18,0),MATCH(UsagePerHour!EM$4,Sales!$D$3:$ABF$3,0))/EM$2*INDEX(Usage!$D$5:$ABF$11,MATCH(UsagePerHour!$B$68,Usage!$C$5:$C$11,0),MATCH(UsagePerHour!EM$4,Usage!$D$3:$ABF$3,0)),"")</f>
        <v>7.2866546624553524E-2</v>
      </c>
      <c r="EN80" s="27">
        <f>IFERROR(INDEX(Sales!$D$5:$ABF$18,MATCH(UsagePerHour!$B80,Sales!$C$5:$C$18,0),MATCH(UsagePerHour!EN$4,Sales!$D$3:$ABF$3,0))/EN$2*INDEX(Usage!$D$5:$ABF$11,MATCH(UsagePerHour!$B$68,Usage!$C$5:$C$11,0),MATCH(UsagePerHour!EN$4,Usage!$D$3:$ABF$3,0)),"")</f>
        <v>0.40252333552809949</v>
      </c>
      <c r="EO80" s="27">
        <f>IFERROR(INDEX(Sales!$D$5:$ABF$18,MATCH(UsagePerHour!$B80,Sales!$C$5:$C$18,0),MATCH(UsagePerHour!EO$4,Sales!$D$3:$ABF$3,0))/EO$2*INDEX(Usage!$D$5:$ABF$11,MATCH(UsagePerHour!$B$68,Usage!$C$5:$C$11,0),MATCH(UsagePerHour!EO$4,Usage!$D$3:$ABF$3,0)),"")</f>
        <v>0.35637221246355366</v>
      </c>
      <c r="EP80" s="27">
        <f>IFERROR(INDEX(Sales!$D$5:$ABF$18,MATCH(UsagePerHour!$B80,Sales!$C$5:$C$18,0),MATCH(UsagePerHour!EP$4,Sales!$D$3:$ABF$3,0))/EP$2*INDEX(Usage!$D$5:$ABF$11,MATCH(UsagePerHour!$B$68,Usage!$C$5:$C$11,0),MATCH(UsagePerHour!EP$4,Usage!$D$3:$ABF$3,0)),"")</f>
        <v>0.20832295279891147</v>
      </c>
      <c r="EQ80" s="27">
        <f>IFERROR(INDEX(Sales!$D$5:$ABF$18,MATCH(UsagePerHour!$B80,Sales!$C$5:$C$18,0),MATCH(UsagePerHour!EQ$4,Sales!$D$3:$ABF$3,0))/EQ$2*INDEX(Usage!$D$5:$ABF$11,MATCH(UsagePerHour!$B$68,Usage!$C$5:$C$11,0),MATCH(UsagePerHour!EQ$4,Usage!$D$3:$ABF$3,0)),"")</f>
        <v>0.27361050803300047</v>
      </c>
      <c r="ER80" s="27">
        <f>IFERROR(INDEX(Sales!$D$5:$ABF$18,MATCH(UsagePerHour!$B80,Sales!$C$5:$C$18,0),MATCH(UsagePerHour!ER$4,Sales!$D$3:$ABF$3,0))/ER$2*INDEX(Usage!$D$5:$ABF$11,MATCH(UsagePerHour!$B$68,Usage!$C$5:$C$11,0),MATCH(UsagePerHour!ER$4,Usage!$D$3:$ABF$3,0)),"")</f>
        <v>0.28818383167220379</v>
      </c>
      <c r="ES80" s="27">
        <f>IFERROR(INDEX(Sales!$D$5:$ABF$18,MATCH(UsagePerHour!$B80,Sales!$C$5:$C$18,0),MATCH(UsagePerHour!ES$4,Sales!$D$3:$ABF$3,0))/ES$2*INDEX(Usage!$D$5:$ABF$11,MATCH(UsagePerHour!$B$68,Usage!$C$5:$C$11,0),MATCH(UsagePerHour!ES$4,Usage!$D$3:$ABF$3,0)),"")</f>
        <v>0.41101740059711928</v>
      </c>
      <c r="ET80" s="27">
        <f>IFERROR(INDEX(Sales!$D$5:$ABF$18,MATCH(UsagePerHour!$B80,Sales!$C$5:$C$18,0),MATCH(UsagePerHour!ET$4,Sales!$D$3:$ABF$3,0))/ET$2*INDEX(Usage!$D$5:$ABF$11,MATCH(UsagePerHour!$B$68,Usage!$C$5:$C$11,0),MATCH(UsagePerHour!ET$4,Usage!$D$3:$ABF$3,0)),"")</f>
        <v>0.22226769156394746</v>
      </c>
      <c r="EU80" s="27">
        <f>IFERROR(INDEX(Sales!$D$5:$ABF$18,MATCH(UsagePerHour!$B80,Sales!$C$5:$C$18,0),MATCH(UsagePerHour!EU$4,Sales!$D$3:$ABF$3,0))/EU$2*INDEX(Usage!$D$5:$ABF$11,MATCH(UsagePerHour!$B$68,Usage!$C$5:$C$11,0),MATCH(UsagePerHour!EU$4,Usage!$D$3:$ABF$3,0)),"")</f>
        <v>0.43611084686760027</v>
      </c>
      <c r="EV80" s="27">
        <f>IFERROR(INDEX(Sales!$D$5:$ABF$18,MATCH(UsagePerHour!$B80,Sales!$C$5:$C$18,0),MATCH(UsagePerHour!EV$4,Sales!$D$3:$ABF$3,0))/EV$2*INDEX(Usage!$D$5:$ABF$11,MATCH(UsagePerHour!$B$68,Usage!$C$5:$C$11,0),MATCH(UsagePerHour!EV$4,Usage!$D$3:$ABF$3,0)),"")</f>
        <v>0.51240629312091801</v>
      </c>
      <c r="EW80" s="27">
        <f>IFERROR(INDEX(Sales!$D$5:$ABF$18,MATCH(UsagePerHour!$B80,Sales!$C$5:$C$18,0),MATCH(UsagePerHour!EW$4,Sales!$D$3:$ABF$3,0))/EW$2*INDEX(Usage!$D$5:$ABF$11,MATCH(UsagePerHour!$B$68,Usage!$C$5:$C$11,0),MATCH(UsagePerHour!EW$4,Usage!$D$3:$ABF$3,0)),"")</f>
        <v>0.16058251870538659</v>
      </c>
      <c r="EX80" s="27">
        <f>IFERROR(INDEX(Sales!$D$5:$ABF$18,MATCH(UsagePerHour!$B80,Sales!$C$5:$C$18,0),MATCH(UsagePerHour!EX$4,Sales!$D$3:$ABF$3,0))/EX$2*INDEX(Usage!$D$5:$ABF$11,MATCH(UsagePerHour!$B$68,Usage!$C$5:$C$11,0),MATCH(UsagePerHour!EX$4,Usage!$D$3:$ABF$3,0)),"")</f>
        <v>0.41717241331780369</v>
      </c>
      <c r="EY80" s="27">
        <f>IFERROR(INDEX(Sales!$D$5:$ABF$18,MATCH(UsagePerHour!$B80,Sales!$C$5:$C$18,0),MATCH(UsagePerHour!EY$4,Sales!$D$3:$ABF$3,0))/EY$2*INDEX(Usage!$D$5:$ABF$11,MATCH(UsagePerHour!$B$68,Usage!$C$5:$C$11,0),MATCH(UsagePerHour!EY$4,Usage!$D$3:$ABF$3,0)),"")</f>
        <v>0.36597830815619325</v>
      </c>
      <c r="EZ80" s="27">
        <f>IFERROR(INDEX(Sales!$D$5:$ABF$18,MATCH(UsagePerHour!$B80,Sales!$C$5:$C$18,0),MATCH(UsagePerHour!EZ$4,Sales!$D$3:$ABF$3,0))/EZ$2*INDEX(Usage!$D$5:$ABF$11,MATCH(UsagePerHour!$B$68,Usage!$C$5:$C$11,0),MATCH(UsagePerHour!EZ$4,Usage!$D$3:$ABF$3,0)),"")</f>
        <v>0.19263683589730718</v>
      </c>
      <c r="FA80" s="27">
        <f>IFERROR(INDEX(Sales!$D$5:$ABF$18,MATCH(UsagePerHour!$B80,Sales!$C$5:$C$18,0),MATCH(UsagePerHour!FA$4,Sales!$D$3:$ABF$3,0))/FA$2*INDEX(Usage!$D$5:$ABF$11,MATCH(UsagePerHour!$B$68,Usage!$C$5:$C$11,0),MATCH(UsagePerHour!FA$4,Usage!$D$3:$ABF$3,0)),"")</f>
        <v>0.17691826996693388</v>
      </c>
      <c r="FB80" s="27">
        <f>IFERROR(INDEX(Sales!$D$5:$ABF$18,MATCH(UsagePerHour!$B80,Sales!$C$5:$C$18,0),MATCH(UsagePerHour!FB$4,Sales!$D$3:$ABF$3,0))/FB$2*INDEX(Usage!$D$5:$ABF$11,MATCH(UsagePerHour!$B$68,Usage!$C$5:$C$11,0),MATCH(UsagePerHour!FB$4,Usage!$D$3:$ABF$3,0)),"")</f>
        <v>0.16379302139672308</v>
      </c>
      <c r="FC80" s="27">
        <f>IFERROR(INDEX(Sales!$D$5:$ABF$18,MATCH(UsagePerHour!$B80,Sales!$C$5:$C$18,0),MATCH(UsagePerHour!FC$4,Sales!$D$3:$ABF$3,0))/FC$2*INDEX(Usage!$D$5:$ABF$11,MATCH(UsagePerHour!$B$68,Usage!$C$5:$C$11,0),MATCH(UsagePerHour!FC$4,Usage!$D$3:$ABF$3,0)),"")</f>
        <v>0.42185788398618967</v>
      </c>
      <c r="FD80" s="27">
        <f>IFERROR(INDEX(Sales!$D$5:$ABF$18,MATCH(UsagePerHour!$B80,Sales!$C$5:$C$18,0),MATCH(UsagePerHour!FD$4,Sales!$D$3:$ABF$3,0))/FD$2*INDEX(Usage!$D$5:$ABF$11,MATCH(UsagePerHour!$B$68,Usage!$C$5:$C$11,0),MATCH(UsagePerHour!FD$4,Usage!$D$3:$ABF$3,0)),"")</f>
        <v>0.34680512897613786</v>
      </c>
      <c r="FE80" s="27">
        <f>IFERROR(INDEX(Sales!$D$5:$ABF$18,MATCH(UsagePerHour!$B80,Sales!$C$5:$C$18,0),MATCH(UsagePerHour!FE$4,Sales!$D$3:$ABF$3,0))/FE$2*INDEX(Usage!$D$5:$ABF$11,MATCH(UsagePerHour!$B$68,Usage!$C$5:$C$11,0),MATCH(UsagePerHour!FE$4,Usage!$D$3:$ABF$3,0)),"")</f>
        <v>0.48098713145463429</v>
      </c>
      <c r="FF80" s="27">
        <f>IFERROR(INDEX(Sales!$D$5:$ABF$18,MATCH(UsagePerHour!$B80,Sales!$C$5:$C$18,0),MATCH(UsagePerHour!FF$4,Sales!$D$3:$ABF$3,0))/FF$2*INDEX(Usage!$D$5:$ABF$11,MATCH(UsagePerHour!$B$68,Usage!$C$5:$C$11,0),MATCH(UsagePerHour!FF$4,Usage!$D$3:$ABF$3,0)),"")</f>
        <v>0.18089397476790198</v>
      </c>
      <c r="FG80" s="27">
        <f>IFERROR(INDEX(Sales!$D$5:$ABF$18,MATCH(UsagePerHour!$B80,Sales!$C$5:$C$18,0),MATCH(UsagePerHour!FG$4,Sales!$D$3:$ABF$3,0))/FG$2*INDEX(Usage!$D$5:$ABF$11,MATCH(UsagePerHour!$B$68,Usage!$C$5:$C$11,0),MATCH(UsagePerHour!FG$4,Usage!$D$3:$ABF$3,0)),"")</f>
        <v>0.35355265711420902</v>
      </c>
      <c r="FH80" s="27">
        <f>IFERROR(INDEX(Sales!$D$5:$ABF$18,MATCH(UsagePerHour!$B80,Sales!$C$5:$C$18,0),MATCH(UsagePerHour!FH$4,Sales!$D$3:$ABF$3,0))/FH$2*INDEX(Usage!$D$5:$ABF$11,MATCH(UsagePerHour!$B$68,Usage!$C$5:$C$11,0),MATCH(UsagePerHour!FH$4,Usage!$D$3:$ABF$3,0)),"")</f>
        <v>0.52930471945223101</v>
      </c>
      <c r="FI80" s="27">
        <f>IFERROR(INDEX(Sales!$D$5:$ABF$18,MATCH(UsagePerHour!$B80,Sales!$C$5:$C$18,0),MATCH(UsagePerHour!FI$4,Sales!$D$3:$ABF$3,0))/FI$2*INDEX(Usage!$D$5:$ABF$11,MATCH(UsagePerHour!$B$68,Usage!$C$5:$C$11,0),MATCH(UsagePerHour!FI$4,Usage!$D$3:$ABF$3,0)),"")</f>
        <v>0.12718538271067453</v>
      </c>
      <c r="FJ80" s="27">
        <f>IFERROR(INDEX(Sales!$D$5:$ABF$18,MATCH(UsagePerHour!$B80,Sales!$C$5:$C$18,0),MATCH(UsagePerHour!FJ$4,Sales!$D$3:$ABF$3,0))/FJ$2*INDEX(Usage!$D$5:$ABF$11,MATCH(UsagePerHour!$B$68,Usage!$C$5:$C$11,0),MATCH(UsagePerHour!FJ$4,Usage!$D$3:$ABF$3,0)),"")</f>
        <v>0.61828406822609749</v>
      </c>
      <c r="FK80" s="27">
        <f>IFERROR(INDEX(Sales!$D$5:$ABF$18,MATCH(UsagePerHour!$B80,Sales!$C$5:$C$18,0),MATCH(UsagePerHour!FK$4,Sales!$D$3:$ABF$3,0))/FK$2*INDEX(Usage!$D$5:$ABF$11,MATCH(UsagePerHour!$B$68,Usage!$C$5:$C$11,0),MATCH(UsagePerHour!FK$4,Usage!$D$3:$ABF$3,0)),"")</f>
        <v>0.20950331053471147</v>
      </c>
      <c r="FL80" s="27">
        <f>IFERROR(INDEX(Sales!$D$5:$ABF$18,MATCH(UsagePerHour!$B80,Sales!$C$5:$C$18,0),MATCH(UsagePerHour!FL$4,Sales!$D$3:$ABF$3,0))/FL$2*INDEX(Usage!$D$5:$ABF$11,MATCH(UsagePerHour!$B$68,Usage!$C$5:$C$11,0),MATCH(UsagePerHour!FL$4,Usage!$D$3:$ABF$3,0)),"")</f>
        <v>0.10552555943338124</v>
      </c>
      <c r="FM80" s="27">
        <f>IFERROR(INDEX(Sales!$D$5:$ABF$18,MATCH(UsagePerHour!$B80,Sales!$C$5:$C$18,0),MATCH(UsagePerHour!FM$4,Sales!$D$3:$ABF$3,0))/FM$2*INDEX(Usage!$D$5:$ABF$11,MATCH(UsagePerHour!$B$68,Usage!$C$5:$C$11,0),MATCH(UsagePerHour!FM$4,Usage!$D$3:$ABF$3,0)),"")</f>
        <v>3.5183650633632955E-2</v>
      </c>
      <c r="FN80" s="27">
        <f>IFERROR(INDEX(Sales!$D$5:$ABF$18,MATCH(UsagePerHour!$B80,Sales!$C$5:$C$18,0),MATCH(UsagePerHour!FN$4,Sales!$D$3:$ABF$3,0))/FN$2*INDEX(Usage!$D$5:$ABF$11,MATCH(UsagePerHour!$B$68,Usage!$C$5:$C$11,0),MATCH(UsagePerHour!FN$4,Usage!$D$3:$ABF$3,0)),"")</f>
        <v>0.38451051215457438</v>
      </c>
      <c r="FO80" s="27">
        <f>IFERROR(INDEX(Sales!$D$5:$ABF$18,MATCH(UsagePerHour!$B80,Sales!$C$5:$C$18,0),MATCH(UsagePerHour!FO$4,Sales!$D$3:$ABF$3,0))/FO$2*INDEX(Usage!$D$5:$ABF$11,MATCH(UsagePerHour!$B$68,Usage!$C$5:$C$11,0),MATCH(UsagePerHour!FO$4,Usage!$D$3:$ABF$3,0)),"")</f>
        <v>7.3964497041420108E-2</v>
      </c>
      <c r="FP80" s="27">
        <f>IFERROR(INDEX(Sales!$D$5:$ABF$18,MATCH(UsagePerHour!$B80,Sales!$C$5:$C$18,0),MATCH(UsagePerHour!FP$4,Sales!$D$3:$ABF$3,0))/FP$2*INDEX(Usage!$D$5:$ABF$11,MATCH(UsagePerHour!$B$68,Usage!$C$5:$C$11,0),MATCH(UsagePerHour!FP$4,Usage!$D$3:$ABF$3,0)),"")</f>
        <v>0.33183037033622809</v>
      </c>
      <c r="FQ80" s="27">
        <f>IFERROR(INDEX(Sales!$D$5:$ABF$18,MATCH(UsagePerHour!$B80,Sales!$C$5:$C$18,0),MATCH(UsagePerHour!FQ$4,Sales!$D$3:$ABF$3,0))/FQ$2*INDEX(Usage!$D$5:$ABF$11,MATCH(UsagePerHour!$B$68,Usage!$C$5:$C$11,0),MATCH(UsagePerHour!FQ$4,Usage!$D$3:$ABF$3,0)),"")</f>
        <v>0.47741693780291883</v>
      </c>
      <c r="FR80" s="27">
        <f>IFERROR(INDEX(Sales!$D$5:$ABF$18,MATCH(UsagePerHour!$B80,Sales!$C$5:$C$18,0),MATCH(UsagePerHour!FR$4,Sales!$D$3:$ABF$3,0))/FR$2*INDEX(Usage!$D$5:$ABF$11,MATCH(UsagePerHour!$B$68,Usage!$C$5:$C$11,0),MATCH(UsagePerHour!FR$4,Usage!$D$3:$ABF$3,0)),"")</f>
        <v>0.11069690507436571</v>
      </c>
      <c r="FS80" s="27">
        <f>IFERROR(INDEX(Sales!$D$5:$ABF$18,MATCH(UsagePerHour!$B80,Sales!$C$5:$C$18,0),MATCH(UsagePerHour!FS$4,Sales!$D$3:$ABF$3,0))/FS$2*INDEX(Usage!$D$5:$ABF$11,MATCH(UsagePerHour!$B$68,Usage!$C$5:$C$11,0),MATCH(UsagePerHour!FS$4,Usage!$D$3:$ABF$3,0)),"")</f>
        <v>0.20674623937213865</v>
      </c>
      <c r="FT80" s="27">
        <f>IFERROR(INDEX(Sales!$D$5:$ABF$18,MATCH(UsagePerHour!$B80,Sales!$C$5:$C$18,0),MATCH(UsagePerHour!FT$4,Sales!$D$3:$ABF$3,0))/FT$2*INDEX(Usage!$D$5:$ABF$11,MATCH(UsagePerHour!$B$68,Usage!$C$5:$C$11,0),MATCH(UsagePerHour!FT$4,Usage!$D$3:$ABF$3,0)),"")</f>
        <v>0.41853881991619163</v>
      </c>
      <c r="FU80" s="27">
        <f>IFERROR(INDEX(Sales!$D$5:$ABF$18,MATCH(UsagePerHour!$B80,Sales!$C$5:$C$18,0),MATCH(UsagePerHour!FU$4,Sales!$D$3:$ABF$3,0))/FU$2*INDEX(Usage!$D$5:$ABF$11,MATCH(UsagePerHour!$B$68,Usage!$C$5:$C$11,0),MATCH(UsagePerHour!FU$4,Usage!$D$3:$ABF$3,0)),"")</f>
        <v>0.17601358394944913</v>
      </c>
      <c r="FV80" s="27">
        <f>IFERROR(INDEX(Sales!$D$5:$ABF$18,MATCH(UsagePerHour!$B80,Sales!$C$5:$C$18,0),MATCH(UsagePerHour!FV$4,Sales!$D$3:$ABF$3,0))/FV$2*INDEX(Usage!$D$5:$ABF$11,MATCH(UsagePerHour!$B$68,Usage!$C$5:$C$11,0),MATCH(UsagePerHour!FV$4,Usage!$D$3:$ABF$3,0)),"")</f>
        <v>0.37167863618840929</v>
      </c>
      <c r="FW80" s="27">
        <f>IFERROR(INDEX(Sales!$D$5:$ABF$18,MATCH(UsagePerHour!$B80,Sales!$C$5:$C$18,0),MATCH(UsagePerHour!FW$4,Sales!$D$3:$ABF$3,0))/FW$2*INDEX(Usage!$D$5:$ABF$11,MATCH(UsagePerHour!$B$68,Usage!$C$5:$C$11,0),MATCH(UsagePerHour!FW$4,Usage!$D$3:$ABF$3,0)),"")</f>
        <v>0.20416763612362832</v>
      </c>
      <c r="FX80" s="27">
        <f>IFERROR(INDEX(Sales!$D$5:$ABF$18,MATCH(UsagePerHour!$B80,Sales!$C$5:$C$18,0),MATCH(UsagePerHour!FX$4,Sales!$D$3:$ABF$3,0))/FX$2*INDEX(Usage!$D$5:$ABF$11,MATCH(UsagePerHour!$B$68,Usage!$C$5:$C$11,0),MATCH(UsagePerHour!FX$4,Usage!$D$3:$ABF$3,0)),"")</f>
        <v>0.67669958406246977</v>
      </c>
      <c r="FY80" s="27">
        <f>IFERROR(INDEX(Sales!$D$5:$ABF$18,MATCH(UsagePerHour!$B80,Sales!$C$5:$C$18,0),MATCH(UsagePerHour!FY$4,Sales!$D$3:$ABF$3,0))/FY$2*INDEX(Usage!$D$5:$ABF$11,MATCH(UsagePerHour!$B$68,Usage!$C$5:$C$11,0),MATCH(UsagePerHour!FY$4,Usage!$D$3:$ABF$3,0)),"")</f>
        <v>0.16563281610815545</v>
      </c>
      <c r="FZ80" s="27">
        <f>IFERROR(INDEX(Sales!$D$5:$ABF$18,MATCH(UsagePerHour!$B80,Sales!$C$5:$C$18,0),MATCH(UsagePerHour!FZ$4,Sales!$D$3:$ABF$3,0))/FZ$2*INDEX(Usage!$D$5:$ABF$11,MATCH(UsagePerHour!$B$68,Usage!$C$5:$C$11,0),MATCH(UsagePerHour!FZ$4,Usage!$D$3:$ABF$3,0)),"")</f>
        <v>0.53549755411485855</v>
      </c>
      <c r="GA80" s="27">
        <f>IFERROR(INDEX(Sales!$D$5:$ABF$18,MATCH(UsagePerHour!$B80,Sales!$C$5:$C$18,0),MATCH(UsagePerHour!GA$4,Sales!$D$3:$ABF$3,0))/GA$2*INDEX(Usage!$D$5:$ABF$11,MATCH(UsagePerHour!$B$68,Usage!$C$5:$C$11,0),MATCH(UsagePerHour!GA$4,Usage!$D$3:$ABF$3,0)),"")</f>
        <v>0.16166314410740334</v>
      </c>
      <c r="GB80" s="27">
        <f>IFERROR(INDEX(Sales!$D$5:$ABF$18,MATCH(UsagePerHour!$B80,Sales!$C$5:$C$18,0),MATCH(UsagePerHour!GB$4,Sales!$D$3:$ABF$3,0))/GB$2*INDEX(Usage!$D$5:$ABF$11,MATCH(UsagePerHour!$B$68,Usage!$C$5:$C$11,0),MATCH(UsagePerHour!GB$4,Usage!$D$3:$ABF$3,0)),"")</f>
        <v>0.28167363101890092</v>
      </c>
      <c r="GC80" s="27">
        <f>IFERROR(INDEX(Sales!$D$5:$ABF$18,MATCH(UsagePerHour!$B80,Sales!$C$5:$C$18,0),MATCH(UsagePerHour!GC$4,Sales!$D$3:$ABF$3,0))/GC$2*INDEX(Usage!$D$5:$ABF$11,MATCH(UsagePerHour!$B$68,Usage!$C$5:$C$11,0),MATCH(UsagePerHour!GC$4,Usage!$D$3:$ABF$3,0)),"")</f>
        <v>0.25175550034289312</v>
      </c>
      <c r="GD80" s="27">
        <f>IFERROR(INDEX(Sales!$D$5:$ABF$18,MATCH(UsagePerHour!$B80,Sales!$C$5:$C$18,0),MATCH(UsagePerHour!GD$4,Sales!$D$3:$ABF$3,0))/GD$2*INDEX(Usage!$D$5:$ABF$11,MATCH(UsagePerHour!$B$68,Usage!$C$5:$C$11,0),MATCH(UsagePerHour!GD$4,Usage!$D$3:$ABF$3,0)),"")</f>
        <v>0.39729212518744389</v>
      </c>
      <c r="GE80" s="27">
        <f>IFERROR(INDEX(Sales!$D$5:$ABF$18,MATCH(UsagePerHour!$B80,Sales!$C$5:$C$18,0),MATCH(UsagePerHour!GE$4,Sales!$D$3:$ABF$3,0))/GE$2*INDEX(Usage!$D$5:$ABF$11,MATCH(UsagePerHour!$B$68,Usage!$C$5:$C$11,0),MATCH(UsagePerHour!GE$4,Usage!$D$3:$ABF$3,0)),"")</f>
        <v>0.50102098615712254</v>
      </c>
      <c r="GF80" s="27">
        <f>IFERROR(INDEX(Sales!$D$5:$ABF$18,MATCH(UsagePerHour!$B80,Sales!$C$5:$C$18,0),MATCH(UsagePerHour!GF$4,Sales!$D$3:$ABF$3,0))/GF$2*INDEX(Usage!$D$5:$ABF$11,MATCH(UsagePerHour!$B$68,Usage!$C$5:$C$11,0),MATCH(UsagePerHour!GF$4,Usage!$D$3:$ABF$3,0)),"")</f>
        <v>0.29711427604522173</v>
      </c>
      <c r="GG80" s="27">
        <f>IFERROR(INDEX(Sales!$D$5:$ABF$18,MATCH(UsagePerHour!$B80,Sales!$C$5:$C$18,0),MATCH(UsagePerHour!GG$4,Sales!$D$3:$ABF$3,0))/GG$2*INDEX(Usage!$D$5:$ABF$11,MATCH(UsagePerHour!$B$68,Usage!$C$5:$C$11,0),MATCH(UsagePerHour!GG$4,Usage!$D$3:$ABF$3,0)),"")</f>
        <v>0.14161040451372287</v>
      </c>
      <c r="GH80" s="27">
        <f>IFERROR(INDEX(Sales!$D$5:$ABF$18,MATCH(UsagePerHour!$B80,Sales!$C$5:$C$18,0),MATCH(UsagePerHour!GH$4,Sales!$D$3:$ABF$3,0))/GH$2*INDEX(Usage!$D$5:$ABF$11,MATCH(UsagePerHour!$B$68,Usage!$C$5:$C$11,0),MATCH(UsagePerHour!GH$4,Usage!$D$3:$ABF$3,0)),"")</f>
        <v>0.26914112514607902</v>
      </c>
      <c r="GI80" s="27">
        <f>IFERROR(INDEX(Sales!$D$5:$ABF$18,MATCH(UsagePerHour!$B80,Sales!$C$5:$C$18,0),MATCH(UsagePerHour!GI$4,Sales!$D$3:$ABF$3,0))/GI$2*INDEX(Usage!$D$5:$ABF$11,MATCH(UsagePerHour!$B$68,Usage!$C$5:$C$11,0),MATCH(UsagePerHour!GI$4,Usage!$D$3:$ABF$3,0)),"")</f>
        <v>0.17231540233601422</v>
      </c>
      <c r="GJ80" s="27">
        <f>IFERROR(INDEX(Sales!$D$5:$ABF$18,MATCH(UsagePerHour!$B80,Sales!$C$5:$C$18,0),MATCH(UsagePerHour!GJ$4,Sales!$D$3:$ABF$3,0))/GJ$2*INDEX(Usage!$D$5:$ABF$11,MATCH(UsagePerHour!$B$68,Usage!$C$5:$C$11,0),MATCH(UsagePerHour!GJ$4,Usage!$D$3:$ABF$3,0)),"")</f>
        <v>0.10495327335709125</v>
      </c>
      <c r="GK80" s="27">
        <f>IFERROR(INDEX(Sales!$D$5:$ABF$18,MATCH(UsagePerHour!$B80,Sales!$C$5:$C$18,0),MATCH(UsagePerHour!GK$4,Sales!$D$3:$ABF$3,0))/GK$2*INDEX(Usage!$D$5:$ABF$11,MATCH(UsagePerHour!$B$68,Usage!$C$5:$C$11,0),MATCH(UsagePerHour!GK$4,Usage!$D$3:$ABF$3,0)),"")</f>
        <v>0.46004902231620526</v>
      </c>
      <c r="GL80" s="27">
        <f>IFERROR(INDEX(Sales!$D$5:$ABF$18,MATCH(UsagePerHour!$B80,Sales!$C$5:$C$18,0),MATCH(UsagePerHour!GL$4,Sales!$D$3:$ABF$3,0))/GL$2*INDEX(Usage!$D$5:$ABF$11,MATCH(UsagePerHour!$B$68,Usage!$C$5:$C$11,0),MATCH(UsagePerHour!GL$4,Usage!$D$3:$ABF$3,0)),"")</f>
        <v>0.73066080794640509</v>
      </c>
      <c r="GM80" s="27">
        <f>IFERROR(INDEX(Sales!$D$5:$ABF$18,MATCH(UsagePerHour!$B80,Sales!$C$5:$C$18,0),MATCH(UsagePerHour!GM$4,Sales!$D$3:$ABF$3,0))/GM$2*INDEX(Usage!$D$5:$ABF$11,MATCH(UsagePerHour!$B$68,Usage!$C$5:$C$11,0),MATCH(UsagePerHour!GM$4,Usage!$D$3:$ABF$3,0)),"")</f>
        <v>0.3980223724560914</v>
      </c>
      <c r="GN80" s="27">
        <f>IFERROR(INDEX(Sales!$D$5:$ABF$18,MATCH(UsagePerHour!$B80,Sales!$C$5:$C$18,0),MATCH(UsagePerHour!GN$4,Sales!$D$3:$ABF$3,0))/GN$2*INDEX(Usage!$D$5:$ABF$11,MATCH(UsagePerHour!$B$68,Usage!$C$5:$C$11,0),MATCH(UsagePerHour!GN$4,Usage!$D$3:$ABF$3,0)),"")</f>
        <v>0.312154507171715</v>
      </c>
      <c r="GO80" s="27">
        <f>IFERROR(INDEX(Sales!$D$5:$ABF$18,MATCH(UsagePerHour!$B80,Sales!$C$5:$C$18,0),MATCH(UsagePerHour!GO$4,Sales!$D$3:$ABF$3,0))/GO$2*INDEX(Usage!$D$5:$ABF$11,MATCH(UsagePerHour!$B$68,Usage!$C$5:$C$11,0),MATCH(UsagePerHour!GO$4,Usage!$D$3:$ABF$3,0)),"")</f>
        <v>0.41722620746076566</v>
      </c>
      <c r="GP80" s="27">
        <f>IFERROR(INDEX(Sales!$D$5:$ABF$18,MATCH(UsagePerHour!$B80,Sales!$C$5:$C$18,0),MATCH(UsagePerHour!GP$4,Sales!$D$3:$ABF$3,0))/GP$2*INDEX(Usage!$D$5:$ABF$11,MATCH(UsagePerHour!$B$68,Usage!$C$5:$C$11,0),MATCH(UsagePerHour!GP$4,Usage!$D$3:$ABF$3,0)),"")</f>
        <v>0.37604253277555022</v>
      </c>
      <c r="GQ80" s="27">
        <f>IFERROR(INDEX(Sales!$D$5:$ABF$18,MATCH(UsagePerHour!$B80,Sales!$C$5:$C$18,0),MATCH(UsagePerHour!GQ$4,Sales!$D$3:$ABF$3,0))/GQ$2*INDEX(Usage!$D$5:$ABF$11,MATCH(UsagePerHour!$B$68,Usage!$C$5:$C$11,0),MATCH(UsagePerHour!GQ$4,Usage!$D$3:$ABF$3,0)),"")</f>
        <v>0.13683482395120905</v>
      </c>
      <c r="GR80" s="27">
        <f>IFERROR(INDEX(Sales!$D$5:$ABF$18,MATCH(UsagePerHour!$B80,Sales!$C$5:$C$18,0),MATCH(UsagePerHour!GR$4,Sales!$D$3:$ABF$3,0))/GR$2*INDEX(Usage!$D$5:$ABF$11,MATCH(UsagePerHour!$B$68,Usage!$C$5:$C$11,0),MATCH(UsagePerHour!GR$4,Usage!$D$3:$ABF$3,0)),"")</f>
        <v>0.81846950972210486</v>
      </c>
      <c r="GS80" s="27">
        <f>IFERROR(INDEX(Sales!$D$5:$ABF$18,MATCH(UsagePerHour!$B80,Sales!$C$5:$C$18,0),MATCH(UsagePerHour!GS$4,Sales!$D$3:$ABF$3,0))/GS$2*INDEX(Usage!$D$5:$ABF$11,MATCH(UsagePerHour!$B$68,Usage!$C$5:$C$11,0),MATCH(UsagePerHour!GS$4,Usage!$D$3:$ABF$3,0)),"")</f>
        <v>0.6258587359406953</v>
      </c>
      <c r="GT80" s="27">
        <f>IFERROR(INDEX(Sales!$D$5:$ABF$18,MATCH(UsagePerHour!$B80,Sales!$C$5:$C$18,0),MATCH(UsagePerHour!GT$4,Sales!$D$3:$ABF$3,0))/GT$2*INDEX(Usage!$D$5:$ABF$11,MATCH(UsagePerHour!$B$68,Usage!$C$5:$C$11,0),MATCH(UsagePerHour!GT$4,Usage!$D$3:$ABF$3,0)),"")</f>
        <v>0.15202598479870633</v>
      </c>
      <c r="GU80" s="27">
        <f>IFERROR(INDEX(Sales!$D$5:$ABF$18,MATCH(UsagePerHour!$B80,Sales!$C$5:$C$18,0),MATCH(UsagePerHour!GU$4,Sales!$D$3:$ABF$3,0))/GU$2*INDEX(Usage!$D$5:$ABF$11,MATCH(UsagePerHour!$B$68,Usage!$C$5:$C$11,0),MATCH(UsagePerHour!GU$4,Usage!$D$3:$ABF$3,0)),"")</f>
        <v>0.23336656042462953</v>
      </c>
      <c r="GV80" s="27">
        <f>IFERROR(INDEX(Sales!$D$5:$ABF$18,MATCH(UsagePerHour!$B80,Sales!$C$5:$C$18,0),MATCH(UsagePerHour!GV$4,Sales!$D$3:$ABF$3,0))/GV$2*INDEX(Usage!$D$5:$ABF$11,MATCH(UsagePerHour!$B$68,Usage!$C$5:$C$11,0),MATCH(UsagePerHour!GV$4,Usage!$D$3:$ABF$3,0)),"")</f>
        <v>0.89589049296125955</v>
      </c>
      <c r="GW80" s="27">
        <f>IFERROR(INDEX(Sales!$D$5:$ABF$18,MATCH(UsagePerHour!$B80,Sales!$C$5:$C$18,0),MATCH(UsagePerHour!GW$4,Sales!$D$3:$ABF$3,0))/GW$2*INDEX(Usage!$D$5:$ABF$11,MATCH(UsagePerHour!$B$68,Usage!$C$5:$C$11,0),MATCH(UsagePerHour!GW$4,Usage!$D$3:$ABF$3,0)),"")</f>
        <v>0.26346095675609221</v>
      </c>
      <c r="GX80" s="27">
        <f>IFERROR(INDEX(Sales!$D$5:$ABF$18,MATCH(UsagePerHour!$B80,Sales!$C$5:$C$18,0),MATCH(UsagePerHour!GX$4,Sales!$D$3:$ABF$3,0))/GX$2*INDEX(Usage!$D$5:$ABF$11,MATCH(UsagePerHour!$B$68,Usage!$C$5:$C$11,0),MATCH(UsagePerHour!GX$4,Usage!$D$3:$ABF$3,0)),"")</f>
        <v>6.5012532720468266E-2</v>
      </c>
      <c r="GY80" s="27">
        <f>IFERROR(INDEX(Sales!$D$5:$ABF$18,MATCH(UsagePerHour!$B80,Sales!$C$5:$C$18,0),MATCH(UsagePerHour!GY$4,Sales!$D$3:$ABF$3,0))/GY$2*INDEX(Usage!$D$5:$ABF$11,MATCH(UsagePerHour!$B$68,Usage!$C$5:$C$11,0),MATCH(UsagePerHour!GY$4,Usage!$D$3:$ABF$3,0)),"")</f>
        <v>0.68292899858970135</v>
      </c>
      <c r="GZ80" s="27">
        <f>IFERROR(INDEX(Sales!$D$5:$ABF$18,MATCH(UsagePerHour!$B80,Sales!$C$5:$C$18,0),MATCH(UsagePerHour!GZ$4,Sales!$D$3:$ABF$3,0))/GZ$2*INDEX(Usage!$D$5:$ABF$11,MATCH(UsagePerHour!$B$68,Usage!$C$5:$C$11,0),MATCH(UsagePerHour!GZ$4,Usage!$D$3:$ABF$3,0)),"")</f>
        <v>0.19278163672654691</v>
      </c>
      <c r="HA80" s="27">
        <f>IFERROR(INDEX(Sales!$D$5:$ABF$18,MATCH(UsagePerHour!$B80,Sales!$C$5:$C$18,0),MATCH(UsagePerHour!HA$4,Sales!$D$3:$ABF$3,0))/HA$2*INDEX(Usage!$D$5:$ABF$11,MATCH(UsagePerHour!$B$68,Usage!$C$5:$C$11,0),MATCH(UsagePerHour!HA$4,Usage!$D$3:$ABF$3,0)),"")</f>
        <v>0.11163957494298606</v>
      </c>
      <c r="HB80" s="27">
        <f>IFERROR(INDEX(Sales!$D$5:$ABF$18,MATCH(UsagePerHour!$B80,Sales!$C$5:$C$18,0),MATCH(UsagePerHour!HB$4,Sales!$D$3:$ABF$3,0))/HB$2*INDEX(Usage!$D$5:$ABF$11,MATCH(UsagePerHour!$B$68,Usage!$C$5:$C$11,0),MATCH(UsagePerHour!HB$4,Usage!$D$3:$ABF$3,0)),"")</f>
        <v>0.20168653206843429</v>
      </c>
      <c r="HC80" s="27">
        <f>IFERROR(INDEX(Sales!$D$5:$ABF$18,MATCH(UsagePerHour!$B80,Sales!$C$5:$C$18,0),MATCH(UsagePerHour!HC$4,Sales!$D$3:$ABF$3,0))/HC$2*INDEX(Usage!$D$5:$ABF$11,MATCH(UsagePerHour!$B$68,Usage!$C$5:$C$11,0),MATCH(UsagePerHour!HC$4,Usage!$D$3:$ABF$3,0)),"")</f>
        <v>0.16474100234265771</v>
      </c>
      <c r="HD80" s="27">
        <f>IFERROR(INDEX(Sales!$D$5:$ABF$18,MATCH(UsagePerHour!$B80,Sales!$C$5:$C$18,0),MATCH(UsagePerHour!HD$4,Sales!$D$3:$ABF$3,0))/HD$2*INDEX(Usage!$D$5:$ABF$11,MATCH(UsagePerHour!$B$68,Usage!$C$5:$C$11,0),MATCH(UsagePerHour!HD$4,Usage!$D$3:$ABF$3,0)),"")</f>
        <v>0.3397629887404055</v>
      </c>
      <c r="HE80" s="27">
        <f>IFERROR(INDEX(Sales!$D$5:$ABF$18,MATCH(UsagePerHour!$B80,Sales!$C$5:$C$18,0),MATCH(UsagePerHour!HE$4,Sales!$D$3:$ABF$3,0))/HE$2*INDEX(Usage!$D$5:$ABF$11,MATCH(UsagePerHour!$B$68,Usage!$C$5:$C$11,0),MATCH(UsagePerHour!HE$4,Usage!$D$3:$ABF$3,0)),"")</f>
        <v>0.29737244512406541</v>
      </c>
      <c r="HF80" s="27">
        <f>IFERROR(INDEX(Sales!$D$5:$ABF$18,MATCH(UsagePerHour!$B80,Sales!$C$5:$C$18,0),MATCH(UsagePerHour!HF$4,Sales!$D$3:$ABF$3,0))/HF$2*INDEX(Usage!$D$5:$ABF$11,MATCH(UsagePerHour!$B$68,Usage!$C$5:$C$11,0),MATCH(UsagePerHour!HF$4,Usage!$D$3:$ABF$3,0)),"")</f>
        <v>0.24403471678027</v>
      </c>
      <c r="HG80" s="27">
        <f>IFERROR(INDEX(Sales!$D$5:$ABF$18,MATCH(UsagePerHour!$B80,Sales!$C$5:$C$18,0),MATCH(UsagePerHour!HG$4,Sales!$D$3:$ABF$3,0))/HG$2*INDEX(Usage!$D$5:$ABF$11,MATCH(UsagePerHour!$B$68,Usage!$C$5:$C$11,0),MATCH(UsagePerHour!HG$4,Usage!$D$3:$ABF$3,0)),"")</f>
        <v>0.94794742173030933</v>
      </c>
      <c r="HH80" s="27">
        <f>IFERROR(INDEX(Sales!$D$5:$ABF$18,MATCH(UsagePerHour!$B80,Sales!$C$5:$C$18,0),MATCH(UsagePerHour!HH$4,Sales!$D$3:$ABF$3,0))/HH$2*INDEX(Usage!$D$5:$ABF$11,MATCH(UsagePerHour!$B$68,Usage!$C$5:$C$11,0),MATCH(UsagePerHour!HH$4,Usage!$D$3:$ABF$3,0)),"")</f>
        <v>0.28405385616232703</v>
      </c>
      <c r="HI80" s="27">
        <f>IFERROR(INDEX(Sales!$D$5:$ABF$18,MATCH(UsagePerHour!$B80,Sales!$C$5:$C$18,0),MATCH(UsagePerHour!HI$4,Sales!$D$3:$ABF$3,0))/HI$2*INDEX(Usage!$D$5:$ABF$11,MATCH(UsagePerHour!$B$68,Usage!$C$5:$C$11,0),MATCH(UsagePerHour!HI$4,Usage!$D$3:$ABF$3,0)),"")</f>
        <v>0.86869407532923093</v>
      </c>
      <c r="HJ80" s="27">
        <f>IFERROR(INDEX(Sales!$D$5:$ABF$18,MATCH(UsagePerHour!$B80,Sales!$C$5:$C$18,0),MATCH(UsagePerHour!HJ$4,Sales!$D$3:$ABF$3,0))/HJ$2*INDEX(Usage!$D$5:$ABF$11,MATCH(UsagePerHour!$B$68,Usage!$C$5:$C$11,0),MATCH(UsagePerHour!HJ$4,Usage!$D$3:$ABF$3,0)),"")</f>
        <v>0.15825238212374512</v>
      </c>
      <c r="HK80" s="27">
        <f>IFERROR(INDEX(Sales!$D$5:$ABF$18,MATCH(UsagePerHour!$B80,Sales!$C$5:$C$18,0),MATCH(UsagePerHour!HK$4,Sales!$D$3:$ABF$3,0))/HK$2*INDEX(Usage!$D$5:$ABF$11,MATCH(UsagePerHour!$B$68,Usage!$C$5:$C$11,0),MATCH(UsagePerHour!HK$4,Usage!$D$3:$ABF$3,0)),"")</f>
        <v>0.51371719714527575</v>
      </c>
      <c r="HL80" s="27">
        <f>IFERROR(INDEX(Sales!$D$5:$ABF$18,MATCH(UsagePerHour!$B80,Sales!$C$5:$C$18,0),MATCH(UsagePerHour!HL$4,Sales!$D$3:$ABF$3,0))/HL$2*INDEX(Usage!$D$5:$ABF$11,MATCH(UsagePerHour!$B$68,Usage!$C$5:$C$11,0),MATCH(UsagePerHour!HL$4,Usage!$D$3:$ABF$3,0)),"")</f>
        <v>0.46642169285352253</v>
      </c>
      <c r="HM80" s="27">
        <f>IFERROR(INDEX(Sales!$D$5:$ABF$18,MATCH(UsagePerHour!$B80,Sales!$C$5:$C$18,0),MATCH(UsagePerHour!HM$4,Sales!$D$3:$ABF$3,0))/HM$2*INDEX(Usage!$D$5:$ABF$11,MATCH(UsagePerHour!$B$68,Usage!$C$5:$C$11,0),MATCH(UsagePerHour!HM$4,Usage!$D$3:$ABF$3,0)),"")</f>
        <v>0.63595133363218648</v>
      </c>
      <c r="HN80" s="27">
        <f>IFERROR(INDEX(Sales!$D$5:$ABF$18,MATCH(UsagePerHour!$B80,Sales!$C$5:$C$18,0),MATCH(UsagePerHour!HN$4,Sales!$D$3:$ABF$3,0))/HN$2*INDEX(Usage!$D$5:$ABF$11,MATCH(UsagePerHour!$B$68,Usage!$C$5:$C$11,0),MATCH(UsagePerHour!HN$4,Usage!$D$3:$ABF$3,0)),"")</f>
        <v>0.65004599668823848</v>
      </c>
      <c r="HO80" s="27">
        <f>IFERROR(INDEX(Sales!$D$5:$ABF$18,MATCH(UsagePerHour!$B80,Sales!$C$5:$C$18,0),MATCH(UsagePerHour!HO$4,Sales!$D$3:$ABF$3,0))/HO$2*INDEX(Usage!$D$5:$ABF$11,MATCH(UsagePerHour!$B$68,Usage!$C$5:$C$11,0),MATCH(UsagePerHour!HO$4,Usage!$D$3:$ABF$3,0)),"")</f>
        <v>0.36236367154031124</v>
      </c>
      <c r="HP80" s="27">
        <f>IFERROR(INDEX(Sales!$D$5:$ABF$18,MATCH(UsagePerHour!$B80,Sales!$C$5:$C$18,0),MATCH(UsagePerHour!HP$4,Sales!$D$3:$ABF$3,0))/HP$2*INDEX(Usage!$D$5:$ABF$11,MATCH(UsagePerHour!$B$68,Usage!$C$5:$C$11,0),MATCH(UsagePerHour!HP$4,Usage!$D$3:$ABF$3,0)),"")</f>
        <v>0.48931166204778664</v>
      </c>
      <c r="HQ80" s="27">
        <f>IFERROR(INDEX(Sales!$D$5:$ABF$18,MATCH(UsagePerHour!$B80,Sales!$C$5:$C$18,0),MATCH(UsagePerHour!HQ$4,Sales!$D$3:$ABF$3,0))/HQ$2*INDEX(Usage!$D$5:$ABF$11,MATCH(UsagePerHour!$B$68,Usage!$C$5:$C$11,0),MATCH(UsagePerHour!HQ$4,Usage!$D$3:$ABF$3,0)),"")</f>
        <v>0.22366531863487971</v>
      </c>
      <c r="HR80" s="27">
        <f>IFERROR(INDEX(Sales!$D$5:$ABF$18,MATCH(UsagePerHour!$B80,Sales!$C$5:$C$18,0),MATCH(UsagePerHour!HR$4,Sales!$D$3:$ABF$3,0))/HR$2*INDEX(Usage!$D$5:$ABF$11,MATCH(UsagePerHour!$B$68,Usage!$C$5:$C$11,0),MATCH(UsagePerHour!HR$4,Usage!$D$3:$ABF$3,0)),"")</f>
        <v>0.19832293197754269</v>
      </c>
      <c r="HS80" s="27">
        <f>IFERROR(INDEX(Sales!$D$5:$ABF$18,MATCH(UsagePerHour!$B80,Sales!$C$5:$C$18,0),MATCH(UsagePerHour!HS$4,Sales!$D$3:$ABF$3,0))/HS$2*INDEX(Usage!$D$5:$ABF$11,MATCH(UsagePerHour!$B$68,Usage!$C$5:$C$11,0),MATCH(UsagePerHour!HS$4,Usage!$D$3:$ABF$3,0)),"")</f>
        <v>0.33323126990236901</v>
      </c>
      <c r="HT80" s="27">
        <f>IFERROR(INDEX(Sales!$D$5:$ABF$18,MATCH(UsagePerHour!$B80,Sales!$C$5:$C$18,0),MATCH(UsagePerHour!HT$4,Sales!$D$3:$ABF$3,0))/HT$2*INDEX(Usage!$D$5:$ABF$11,MATCH(UsagePerHour!$B$68,Usage!$C$5:$C$11,0),MATCH(UsagePerHour!HT$4,Usage!$D$3:$ABF$3,0)),"")</f>
        <v>0.47556438909126708</v>
      </c>
      <c r="HU80" s="27">
        <f>IFERROR(INDEX(Sales!$D$5:$ABF$18,MATCH(UsagePerHour!$B80,Sales!$C$5:$C$18,0),MATCH(UsagePerHour!HU$4,Sales!$D$3:$ABF$3,0))/HU$2*INDEX(Usage!$D$5:$ABF$11,MATCH(UsagePerHour!$B$68,Usage!$C$5:$C$11,0),MATCH(UsagePerHour!HU$4,Usage!$D$3:$ABF$3,0)),"")</f>
        <v>0.35288982631017973</v>
      </c>
      <c r="HV80" s="27">
        <f>IFERROR(INDEX(Sales!$D$5:$ABF$18,MATCH(UsagePerHour!$B80,Sales!$C$5:$C$18,0),MATCH(UsagePerHour!HV$4,Sales!$D$3:$ABF$3,0))/HV$2*INDEX(Usage!$D$5:$ABF$11,MATCH(UsagePerHour!$B$68,Usage!$C$5:$C$11,0),MATCH(UsagePerHour!HV$4,Usage!$D$3:$ABF$3,0)),"")</f>
        <v>0.33987197544860126</v>
      </c>
      <c r="HW80" s="27">
        <f>IFERROR(INDEX(Sales!$D$5:$ABF$18,MATCH(UsagePerHour!$B80,Sales!$C$5:$C$18,0),MATCH(UsagePerHour!HW$4,Sales!$D$3:$ABF$3,0))/HW$2*INDEX(Usage!$D$5:$ABF$11,MATCH(UsagePerHour!$B$68,Usage!$C$5:$C$11,0),MATCH(UsagePerHour!HW$4,Usage!$D$3:$ABF$3,0)),"")</f>
        <v>0.31801358380260497</v>
      </c>
      <c r="HX80" s="27">
        <f>IFERROR(INDEX(Sales!$D$5:$ABF$18,MATCH(UsagePerHour!$B80,Sales!$C$5:$C$18,0),MATCH(UsagePerHour!HX$4,Sales!$D$3:$ABF$3,0))/HX$2*INDEX(Usage!$D$5:$ABF$11,MATCH(UsagePerHour!$B$68,Usage!$C$5:$C$11,0),MATCH(UsagePerHour!HX$4,Usage!$D$3:$ABF$3,0)),"")</f>
        <v>0.24679309316884127</v>
      </c>
      <c r="HY80" s="27">
        <f>IFERROR(INDEX(Sales!$D$5:$ABF$18,MATCH(UsagePerHour!$B80,Sales!$C$5:$C$18,0),MATCH(UsagePerHour!HY$4,Sales!$D$3:$ABF$3,0))/HY$2*INDEX(Usage!$D$5:$ABF$11,MATCH(UsagePerHour!$B$68,Usage!$C$5:$C$11,0),MATCH(UsagePerHour!HY$4,Usage!$D$3:$ABF$3,0)),"")</f>
        <v>0.41797755933176678</v>
      </c>
      <c r="HZ80" s="27">
        <f>IFERROR(INDEX(Sales!$D$5:$ABF$18,MATCH(UsagePerHour!$B80,Sales!$C$5:$C$18,0),MATCH(UsagePerHour!HZ$4,Sales!$D$3:$ABF$3,0))/HZ$2*INDEX(Usage!$D$5:$ABF$11,MATCH(UsagePerHour!$B$68,Usage!$C$5:$C$11,0),MATCH(UsagePerHour!HZ$4,Usage!$D$3:$ABF$3,0)),"")</f>
        <v>0.65128873599053938</v>
      </c>
      <c r="IA80" s="27">
        <f>IFERROR(INDEX(Sales!$D$5:$ABF$18,MATCH(UsagePerHour!$B80,Sales!$C$5:$C$18,0),MATCH(UsagePerHour!IA$4,Sales!$D$3:$ABF$3,0))/IA$2*INDEX(Usage!$D$5:$ABF$11,MATCH(UsagePerHour!$B$68,Usage!$C$5:$C$11,0),MATCH(UsagePerHour!IA$4,Usage!$D$3:$ABF$3,0)),"")</f>
        <v>0.5128410163999757</v>
      </c>
      <c r="IB80" s="27">
        <f>IFERROR(INDEX(Sales!$D$5:$ABF$18,MATCH(UsagePerHour!$B80,Sales!$C$5:$C$18,0),MATCH(UsagePerHour!IB$4,Sales!$D$3:$ABF$3,0))/IB$2*INDEX(Usage!$D$5:$ABF$11,MATCH(UsagePerHour!$B$68,Usage!$C$5:$C$11,0),MATCH(UsagePerHour!IB$4,Usage!$D$3:$ABF$3,0)),"")</f>
        <v>0.8766509982780285</v>
      </c>
      <c r="IC80" s="27">
        <f>IFERROR(INDEX(Sales!$D$5:$ABF$18,MATCH(UsagePerHour!$B80,Sales!$C$5:$C$18,0),MATCH(UsagePerHour!IC$4,Sales!$D$3:$ABF$3,0))/IC$2*INDEX(Usage!$D$5:$ABF$11,MATCH(UsagePerHour!$B$68,Usage!$C$5:$C$11,0),MATCH(UsagePerHour!IC$4,Usage!$D$3:$ABF$3,0)),"")</f>
        <v>0.25335957238009726</v>
      </c>
      <c r="ID80" s="27">
        <f>IFERROR(INDEX(Sales!$D$5:$ABF$18,MATCH(UsagePerHour!$B80,Sales!$C$5:$C$18,0),MATCH(UsagePerHour!ID$4,Sales!$D$3:$ABF$3,0))/ID$2*INDEX(Usage!$D$5:$ABF$11,MATCH(UsagePerHour!$B$68,Usage!$C$5:$C$11,0),MATCH(UsagePerHour!ID$4,Usage!$D$3:$ABF$3,0)),"")</f>
        <v>0.30336846379593568</v>
      </c>
      <c r="IE80" s="27">
        <f>IFERROR(INDEX(Sales!$D$5:$ABF$18,MATCH(UsagePerHour!$B80,Sales!$C$5:$C$18,0),MATCH(UsagePerHour!IE$4,Sales!$D$3:$ABF$3,0))/IE$2*INDEX(Usage!$D$5:$ABF$11,MATCH(UsagePerHour!$B$68,Usage!$C$5:$C$11,0),MATCH(UsagePerHour!IE$4,Usage!$D$3:$ABF$3,0)),"")</f>
        <v>0.28489052415706617</v>
      </c>
      <c r="IF80" s="27">
        <f>IFERROR(INDEX(Sales!$D$5:$ABF$18,MATCH(UsagePerHour!$B80,Sales!$C$5:$C$18,0),MATCH(UsagePerHour!IF$4,Sales!$D$3:$ABF$3,0))/IF$2*INDEX(Usage!$D$5:$ABF$11,MATCH(UsagePerHour!$B$68,Usage!$C$5:$C$11,0),MATCH(UsagePerHour!IF$4,Usage!$D$3:$ABF$3,0)),"")</f>
        <v>0.23825750159087572</v>
      </c>
      <c r="IG80" s="27">
        <f>IFERROR(INDEX(Sales!$D$5:$ABF$18,MATCH(UsagePerHour!$B80,Sales!$C$5:$C$18,0),MATCH(UsagePerHour!IG$4,Sales!$D$3:$ABF$3,0))/IG$2*INDEX(Usage!$D$5:$ABF$11,MATCH(UsagePerHour!$B$68,Usage!$C$5:$C$11,0),MATCH(UsagePerHour!IG$4,Usage!$D$3:$ABF$3,0)),"")</f>
        <v>0.51702221025441564</v>
      </c>
      <c r="IH80" s="27">
        <f>IFERROR(INDEX(Sales!$D$5:$ABF$18,MATCH(UsagePerHour!$B80,Sales!$C$5:$C$18,0),MATCH(UsagePerHour!IH$4,Sales!$D$3:$ABF$3,0))/IH$2*INDEX(Usage!$D$5:$ABF$11,MATCH(UsagePerHour!$B$68,Usage!$C$5:$C$11,0),MATCH(UsagePerHour!IH$4,Usage!$D$3:$ABF$3,0)),"")</f>
        <v>0.62680718520089762</v>
      </c>
      <c r="II80" s="27">
        <f>IFERROR(INDEX(Sales!$D$5:$ABF$18,MATCH(UsagePerHour!$B80,Sales!$C$5:$C$18,0),MATCH(UsagePerHour!II$4,Sales!$D$3:$ABF$3,0))/II$2*INDEX(Usage!$D$5:$ABF$11,MATCH(UsagePerHour!$B$68,Usage!$C$5:$C$11,0),MATCH(UsagePerHour!II$4,Usage!$D$3:$ABF$3,0)),"")</f>
        <v>0.43351473288161829</v>
      </c>
      <c r="IJ80" s="27">
        <f>IFERROR(INDEX(Sales!$D$5:$ABF$18,MATCH(UsagePerHour!$B80,Sales!$C$5:$C$18,0),MATCH(UsagePerHour!IJ$4,Sales!$D$3:$ABF$3,0))/IJ$2*INDEX(Usage!$D$5:$ABF$11,MATCH(UsagePerHour!$B$68,Usage!$C$5:$C$11,0),MATCH(UsagePerHour!IJ$4,Usage!$D$3:$ABF$3,0)),"")</f>
        <v>0.13897012078830262</v>
      </c>
      <c r="IK80" s="27">
        <f>IFERROR(INDEX(Sales!$D$5:$ABF$18,MATCH(UsagePerHour!$B80,Sales!$C$5:$C$18,0),MATCH(UsagePerHour!IK$4,Sales!$D$3:$ABF$3,0))/IK$2*INDEX(Usage!$D$5:$ABF$11,MATCH(UsagePerHour!$B$68,Usage!$C$5:$C$11,0),MATCH(UsagePerHour!IK$4,Usage!$D$3:$ABF$3,0)),"")</f>
        <v>0.24218164101582554</v>
      </c>
      <c r="IL80" s="27">
        <f>IFERROR(INDEX(Sales!$D$5:$ABF$18,MATCH(UsagePerHour!$B80,Sales!$C$5:$C$18,0),MATCH(UsagePerHour!IL$4,Sales!$D$3:$ABF$3,0))/IL$2*INDEX(Usage!$D$5:$ABF$11,MATCH(UsagePerHour!$B$68,Usage!$C$5:$C$11,0),MATCH(UsagePerHour!IL$4,Usage!$D$3:$ABF$3,0)),"")</f>
        <v>9.0569908273780364E-2</v>
      </c>
      <c r="IM80" s="27">
        <f>IFERROR(INDEX(Sales!$D$5:$ABF$18,MATCH(UsagePerHour!$B80,Sales!$C$5:$C$18,0),MATCH(UsagePerHour!IM$4,Sales!$D$3:$ABF$3,0))/IM$2*INDEX(Usage!$D$5:$ABF$11,MATCH(UsagePerHour!$B$68,Usage!$C$5:$C$11,0),MATCH(UsagePerHour!IM$4,Usage!$D$3:$ABF$3,0)),"")</f>
        <v>0.31452422187504642</v>
      </c>
      <c r="IN80" s="27">
        <f>IFERROR(INDEX(Sales!$D$5:$ABF$18,MATCH(UsagePerHour!$B80,Sales!$C$5:$C$18,0),MATCH(UsagePerHour!IN$4,Sales!$D$3:$ABF$3,0))/IN$2*INDEX(Usage!$D$5:$ABF$11,MATCH(UsagePerHour!$B$68,Usage!$C$5:$C$11,0),MATCH(UsagePerHour!IN$4,Usage!$D$3:$ABF$3,0)),"")</f>
        <v>0.24839481929305857</v>
      </c>
      <c r="IO80" s="27">
        <f>IFERROR(INDEX(Sales!$D$5:$ABF$18,MATCH(UsagePerHour!$B80,Sales!$C$5:$C$18,0),MATCH(UsagePerHour!IO$4,Sales!$D$3:$ABF$3,0))/IO$2*INDEX(Usage!$D$5:$ABF$11,MATCH(UsagePerHour!$B$68,Usage!$C$5:$C$11,0),MATCH(UsagePerHour!IO$4,Usage!$D$3:$ABF$3,0)),"")</f>
        <v>0.2225245979674961</v>
      </c>
      <c r="IP80" s="27">
        <f>IFERROR(INDEX(Sales!$D$5:$ABF$18,MATCH(UsagePerHour!$B80,Sales!$C$5:$C$18,0),MATCH(UsagePerHour!IP$4,Sales!$D$3:$ABF$3,0))/IP$2*INDEX(Usage!$D$5:$ABF$11,MATCH(UsagePerHour!$B$68,Usage!$C$5:$C$11,0),MATCH(UsagePerHour!IP$4,Usage!$D$3:$ABF$3,0)),"")</f>
        <v>0.46455721184950888</v>
      </c>
      <c r="IQ80" s="27">
        <f>IFERROR(INDEX(Sales!$D$5:$ABF$18,MATCH(UsagePerHour!$B80,Sales!$C$5:$C$18,0),MATCH(UsagePerHour!IQ$4,Sales!$D$3:$ABF$3,0))/IQ$2*INDEX(Usage!$D$5:$ABF$11,MATCH(UsagePerHour!$B$68,Usage!$C$5:$C$11,0),MATCH(UsagePerHour!IQ$4,Usage!$D$3:$ABF$3,0)),"")</f>
        <v>5.1080693337096354E-2</v>
      </c>
      <c r="IR80" s="27">
        <f>IFERROR(INDEX(Sales!$D$5:$ABF$18,MATCH(UsagePerHour!$B80,Sales!$C$5:$C$18,0),MATCH(UsagePerHour!IR$4,Sales!$D$3:$ABF$3,0))/IR$2*INDEX(Usage!$D$5:$ABF$11,MATCH(UsagePerHour!$B$68,Usage!$C$5:$C$11,0),MATCH(UsagePerHour!IR$4,Usage!$D$3:$ABF$3,0)),"")</f>
        <v>0.19439029314142869</v>
      </c>
      <c r="IS80" s="27">
        <f>IFERROR(INDEX(Sales!$D$5:$ABF$18,MATCH(UsagePerHour!$B80,Sales!$C$5:$C$18,0),MATCH(UsagePerHour!IS$4,Sales!$D$3:$ABF$3,0))/IS$2*INDEX(Usage!$D$5:$ABF$11,MATCH(UsagePerHour!$B$68,Usage!$C$5:$C$11,0),MATCH(UsagePerHour!IS$4,Usage!$D$3:$ABF$3,0)),"")</f>
        <v>0.23253583600212363</v>
      </c>
      <c r="IT80" s="27">
        <f>IFERROR(INDEX(Sales!$D$5:$ABF$18,MATCH(UsagePerHour!$B80,Sales!$C$5:$C$18,0),MATCH(UsagePerHour!IT$4,Sales!$D$3:$ABF$3,0))/IT$2*INDEX(Usage!$D$5:$ABF$11,MATCH(UsagePerHour!$B$68,Usage!$C$5:$C$11,0),MATCH(UsagePerHour!IT$4,Usage!$D$3:$ABF$3,0)),"")</f>
        <v>0.78253908561505581</v>
      </c>
      <c r="IU80" s="27">
        <f>IFERROR(INDEX(Sales!$D$5:$ABF$18,MATCH(UsagePerHour!$B80,Sales!$C$5:$C$18,0),MATCH(UsagePerHour!IU$4,Sales!$D$3:$ABF$3,0))/IU$2*INDEX(Usage!$D$5:$ABF$11,MATCH(UsagePerHour!$B$68,Usage!$C$5:$C$11,0),MATCH(UsagePerHour!IU$4,Usage!$D$3:$ABF$3,0)),"")</f>
        <v>0.37741180439870947</v>
      </c>
      <c r="IV80" s="27">
        <f>IFERROR(INDEX(Sales!$D$5:$ABF$18,MATCH(UsagePerHour!$B80,Sales!$C$5:$C$18,0),MATCH(UsagePerHour!IV$4,Sales!$D$3:$ABF$3,0))/IV$2*INDEX(Usage!$D$5:$ABF$11,MATCH(UsagePerHour!$B$68,Usage!$C$5:$C$11,0),MATCH(UsagePerHour!IV$4,Usage!$D$3:$ABF$3,0)),"")</f>
        <v>0.43629857284432394</v>
      </c>
      <c r="IW80" s="27">
        <f>IFERROR(INDEX(Sales!$D$5:$ABF$18,MATCH(UsagePerHour!$B80,Sales!$C$5:$C$18,0),MATCH(UsagePerHour!IW$4,Sales!$D$3:$ABF$3,0))/IW$2*INDEX(Usage!$D$5:$ABF$11,MATCH(UsagePerHour!$B$68,Usage!$C$5:$C$11,0),MATCH(UsagePerHour!IW$4,Usage!$D$3:$ABF$3,0)),"")</f>
        <v>0.52671422886703434</v>
      </c>
      <c r="IX80" s="27">
        <f>IFERROR(INDEX(Sales!$D$5:$ABF$18,MATCH(UsagePerHour!$B80,Sales!$C$5:$C$18,0),MATCH(UsagePerHour!IX$4,Sales!$D$3:$ABF$3,0))/IX$2*INDEX(Usage!$D$5:$ABF$11,MATCH(UsagePerHour!$B$68,Usage!$C$5:$C$11,0),MATCH(UsagePerHour!IX$4,Usage!$D$3:$ABF$3,0)),"")</f>
        <v>0.19442863470269073</v>
      </c>
      <c r="IY80" s="27">
        <f>IFERROR(INDEX(Sales!$D$5:$ABF$18,MATCH(UsagePerHour!$B80,Sales!$C$5:$C$18,0),MATCH(UsagePerHour!IY$4,Sales!$D$3:$ABF$3,0))/IY$2*INDEX(Usage!$D$5:$ABF$11,MATCH(UsagePerHour!$B$68,Usage!$C$5:$C$11,0),MATCH(UsagePerHour!IY$4,Usage!$D$3:$ABF$3,0)),"")</f>
        <v>0.20418344876009317</v>
      </c>
      <c r="IZ80" s="27">
        <f>IFERROR(INDEX(Sales!$D$5:$ABF$18,MATCH(UsagePerHour!$B80,Sales!$C$5:$C$18,0),MATCH(UsagePerHour!IZ$4,Sales!$D$3:$ABF$3,0))/IZ$2*INDEX(Usage!$D$5:$ABF$11,MATCH(UsagePerHour!$B$68,Usage!$C$5:$C$11,0),MATCH(UsagePerHour!IZ$4,Usage!$D$3:$ABF$3,0)),"")</f>
        <v>0.25552311547391898</v>
      </c>
      <c r="JA80" s="27">
        <f>IFERROR(INDEX(Sales!$D$5:$ABF$18,MATCH(UsagePerHour!$B80,Sales!$C$5:$C$18,0),MATCH(UsagePerHour!JA$4,Sales!$D$3:$ABF$3,0))/JA$2*INDEX(Usage!$D$5:$ABF$11,MATCH(UsagePerHour!$B$68,Usage!$C$5:$C$11,0),MATCH(UsagePerHour!JA$4,Usage!$D$3:$ABF$3,0)),"")</f>
        <v>0.13554014176189785</v>
      </c>
      <c r="JB80" s="27">
        <f>IFERROR(INDEX(Sales!$D$5:$ABF$18,MATCH(UsagePerHour!$B80,Sales!$C$5:$C$18,0),MATCH(UsagePerHour!JB$4,Sales!$D$3:$ABF$3,0))/JB$2*INDEX(Usage!$D$5:$ABF$11,MATCH(UsagePerHour!$B$68,Usage!$C$5:$C$11,0),MATCH(UsagePerHour!JB$4,Usage!$D$3:$ABF$3,0)),"")</f>
        <v>0.21265890519384481</v>
      </c>
      <c r="JC80" s="27">
        <f>IFERROR(INDEX(Sales!$D$5:$ABF$18,MATCH(UsagePerHour!$B80,Sales!$C$5:$C$18,0),MATCH(UsagePerHour!JC$4,Sales!$D$3:$ABF$3,0))/JC$2*INDEX(Usage!$D$5:$ABF$11,MATCH(UsagePerHour!$B$68,Usage!$C$5:$C$11,0),MATCH(UsagePerHour!JC$4,Usage!$D$3:$ABF$3,0)),"")</f>
        <v>1.2956856837213393</v>
      </c>
      <c r="JD80" s="27">
        <f>IFERROR(INDEX(Sales!$D$5:$ABF$18,MATCH(UsagePerHour!$B80,Sales!$C$5:$C$18,0),MATCH(UsagePerHour!JD$4,Sales!$D$3:$ABF$3,0))/JD$2*INDEX(Usage!$D$5:$ABF$11,MATCH(UsagePerHour!$B$68,Usage!$C$5:$C$11,0),MATCH(UsagePerHour!JD$4,Usage!$D$3:$ABF$3,0)),"")</f>
        <v>7.537159359542922E-2</v>
      </c>
      <c r="JE80" s="27">
        <f>IFERROR(INDEX(Sales!$D$5:$ABF$18,MATCH(UsagePerHour!$B80,Sales!$C$5:$C$18,0),MATCH(UsagePerHour!JE$4,Sales!$D$3:$ABF$3,0))/JE$2*INDEX(Usage!$D$5:$ABF$11,MATCH(UsagePerHour!$B$68,Usage!$C$5:$C$11,0),MATCH(UsagePerHour!JE$4,Usage!$D$3:$ABF$3,0)),"")</f>
        <v>0.19186232516714227</v>
      </c>
      <c r="JF80" s="27">
        <f>IFERROR(INDEX(Sales!$D$5:$ABF$18,MATCH(UsagePerHour!$B80,Sales!$C$5:$C$18,0),MATCH(UsagePerHour!JF$4,Sales!$D$3:$ABF$3,0))/JF$2*INDEX(Usage!$D$5:$ABF$11,MATCH(UsagePerHour!$B$68,Usage!$C$5:$C$11,0),MATCH(UsagePerHour!JF$4,Usage!$D$3:$ABF$3,0)),"")</f>
        <v>0.11124437617078772</v>
      </c>
      <c r="JG80" s="27">
        <f>IFERROR(INDEX(Sales!$D$5:$ABF$18,MATCH(UsagePerHour!$B80,Sales!$C$5:$C$18,0),MATCH(UsagePerHour!JG$4,Sales!$D$3:$ABF$3,0))/JG$2*INDEX(Usage!$D$5:$ABF$11,MATCH(UsagePerHour!$B$68,Usage!$C$5:$C$11,0),MATCH(UsagePerHour!JG$4,Usage!$D$3:$ABF$3,0)),"")</f>
        <v>0.29234521423173859</v>
      </c>
      <c r="JH80" s="27">
        <f>IFERROR(INDEX(Sales!$D$5:$ABF$18,MATCH(UsagePerHour!$B80,Sales!$C$5:$C$18,0),MATCH(UsagePerHour!JH$4,Sales!$D$3:$ABF$3,0))/JH$2*INDEX(Usage!$D$5:$ABF$11,MATCH(UsagePerHour!$B$68,Usage!$C$5:$C$11,0),MATCH(UsagePerHour!JH$4,Usage!$D$3:$ABF$3,0)),"")</f>
        <v>0.38368048888406536</v>
      </c>
      <c r="JI80" s="27">
        <f>IFERROR(INDEX(Sales!$D$5:$ABF$18,MATCH(UsagePerHour!$B80,Sales!$C$5:$C$18,0),MATCH(UsagePerHour!JI$4,Sales!$D$3:$ABF$3,0))/JI$2*INDEX(Usage!$D$5:$ABF$11,MATCH(UsagePerHour!$B$68,Usage!$C$5:$C$11,0),MATCH(UsagePerHour!JI$4,Usage!$D$3:$ABF$3,0)),"")</f>
        <v>0.2328393187658957</v>
      </c>
      <c r="JJ80" s="27">
        <f>IFERROR(INDEX(Sales!$D$5:$ABF$18,MATCH(UsagePerHour!$B80,Sales!$C$5:$C$18,0),MATCH(UsagePerHour!JJ$4,Sales!$D$3:$ABF$3,0))/JJ$2*INDEX(Usage!$D$5:$ABF$11,MATCH(UsagePerHour!$B$68,Usage!$C$5:$C$11,0),MATCH(UsagePerHour!JJ$4,Usage!$D$3:$ABF$3,0)),"")</f>
        <v>0.37623498733598826</v>
      </c>
      <c r="JK80" s="27">
        <f>IFERROR(INDEX(Sales!$D$5:$ABF$18,MATCH(UsagePerHour!$B80,Sales!$C$5:$C$18,0),MATCH(UsagePerHour!JK$4,Sales!$D$3:$ABF$3,0))/JK$2*INDEX(Usage!$D$5:$ABF$11,MATCH(UsagePerHour!$B$68,Usage!$C$5:$C$11,0),MATCH(UsagePerHour!JK$4,Usage!$D$3:$ABF$3,0)),"")</f>
        <v>0.84666071281154542</v>
      </c>
      <c r="JL80" s="27">
        <f>IFERROR(INDEX(Sales!$D$5:$ABF$18,MATCH(UsagePerHour!$B80,Sales!$C$5:$C$18,0),MATCH(UsagePerHour!JL$4,Sales!$D$3:$ABF$3,0))/JL$2*INDEX(Usage!$D$5:$ABF$11,MATCH(UsagePerHour!$B$68,Usage!$C$5:$C$11,0),MATCH(UsagePerHour!JL$4,Usage!$D$3:$ABF$3,0)),"")</f>
        <v>0.33938639814505212</v>
      </c>
      <c r="JM80" s="27">
        <f>IFERROR(INDEX(Sales!$D$5:$ABF$18,MATCH(UsagePerHour!$B80,Sales!$C$5:$C$18,0),MATCH(UsagePerHour!JM$4,Sales!$D$3:$ABF$3,0))/JM$2*INDEX(Usage!$D$5:$ABF$11,MATCH(UsagePerHour!$B$68,Usage!$C$5:$C$11,0),MATCH(UsagePerHour!JM$4,Usage!$D$3:$ABF$3,0)),"")</f>
        <v>0.22314262193991352</v>
      </c>
      <c r="JN80" s="27">
        <f>IFERROR(INDEX(Sales!$D$5:$ABF$18,MATCH(UsagePerHour!$B80,Sales!$C$5:$C$18,0),MATCH(UsagePerHour!JN$4,Sales!$D$3:$ABF$3,0))/JN$2*INDEX(Usage!$D$5:$ABF$11,MATCH(UsagePerHour!$B$68,Usage!$C$5:$C$11,0),MATCH(UsagePerHour!JN$4,Usage!$D$3:$ABF$3,0)),"")</f>
        <v>0.48481590440373651</v>
      </c>
      <c r="JO80" s="27">
        <f>IFERROR(INDEX(Sales!$D$5:$ABF$18,MATCH(UsagePerHour!$B80,Sales!$C$5:$C$18,0),MATCH(UsagePerHour!JO$4,Sales!$D$3:$ABF$3,0))/JO$2*INDEX(Usage!$D$5:$ABF$11,MATCH(UsagePerHour!$B$68,Usage!$C$5:$C$11,0),MATCH(UsagePerHour!JO$4,Usage!$D$3:$ABF$3,0)),"")</f>
        <v>0.16335430456076283</v>
      </c>
      <c r="JP80" s="27">
        <f>IFERROR(INDEX(Sales!$D$5:$ABF$18,MATCH(UsagePerHour!$B80,Sales!$C$5:$C$18,0),MATCH(UsagePerHour!JP$4,Sales!$D$3:$ABF$3,0))/JP$2*INDEX(Usage!$D$5:$ABF$11,MATCH(UsagePerHour!$B$68,Usage!$C$5:$C$11,0),MATCH(UsagePerHour!JP$4,Usage!$D$3:$ABF$3,0)),"")</f>
        <v>0.17262038356939935</v>
      </c>
      <c r="JQ80" s="27">
        <f>IFERROR(INDEX(Sales!$D$5:$ABF$18,MATCH(UsagePerHour!$B80,Sales!$C$5:$C$18,0),MATCH(UsagePerHour!JQ$4,Sales!$D$3:$ABF$3,0))/JQ$2*INDEX(Usage!$D$5:$ABF$11,MATCH(UsagePerHour!$B$68,Usage!$C$5:$C$11,0),MATCH(UsagePerHour!JQ$4,Usage!$D$3:$ABF$3,0)),"")</f>
        <v>0.11475366355016245</v>
      </c>
      <c r="JR80" s="27">
        <f>IFERROR(INDEX(Sales!$D$5:$ABF$18,MATCH(UsagePerHour!$B80,Sales!$C$5:$C$18,0),MATCH(UsagePerHour!JR$4,Sales!$D$3:$ABF$3,0))/JR$2*INDEX(Usage!$D$5:$ABF$11,MATCH(UsagePerHour!$B$68,Usage!$C$5:$C$11,0),MATCH(UsagePerHour!JR$4,Usage!$D$3:$ABF$3,0)),"")</f>
        <v>4.2168294403802591E-2</v>
      </c>
      <c r="JS80" s="27">
        <f>IFERROR(INDEX(Sales!$D$5:$ABF$18,MATCH(UsagePerHour!$B80,Sales!$C$5:$C$18,0),MATCH(UsagePerHour!JS$4,Sales!$D$3:$ABF$3,0))/JS$2*INDEX(Usage!$D$5:$ABF$11,MATCH(UsagePerHour!$B$68,Usage!$C$5:$C$11,0),MATCH(UsagePerHour!JS$4,Usage!$D$3:$ABF$3,0)),"")</f>
        <v>0.20509929110095834</v>
      </c>
      <c r="JT80" s="27">
        <f>IFERROR(INDEX(Sales!$D$5:$ABF$18,MATCH(UsagePerHour!$B80,Sales!$C$5:$C$18,0),MATCH(UsagePerHour!JT$4,Sales!$D$3:$ABF$3,0))/JT$2*INDEX(Usage!$D$5:$ABF$11,MATCH(UsagePerHour!$B$68,Usage!$C$5:$C$11,0),MATCH(UsagePerHour!JT$4,Usage!$D$3:$ABF$3,0)),"")</f>
        <v>0.16423404175568798</v>
      </c>
      <c r="JU80" s="27">
        <f>IFERROR(INDEX(Sales!$D$5:$ABF$18,MATCH(UsagePerHour!$B80,Sales!$C$5:$C$18,0),MATCH(UsagePerHour!JU$4,Sales!$D$3:$ABF$3,0))/JU$2*INDEX(Usage!$D$5:$ABF$11,MATCH(UsagePerHour!$B$68,Usage!$C$5:$C$11,0),MATCH(UsagePerHour!JU$4,Usage!$D$3:$ABF$3,0)),"")</f>
        <v>0.34440970936118731</v>
      </c>
      <c r="JV80" s="27">
        <f>IFERROR(INDEX(Sales!$D$5:$ABF$18,MATCH(UsagePerHour!$B80,Sales!$C$5:$C$18,0),MATCH(UsagePerHour!JV$4,Sales!$D$3:$ABF$3,0))/JV$2*INDEX(Usage!$D$5:$ABF$11,MATCH(UsagePerHour!$B$68,Usage!$C$5:$C$11,0),MATCH(UsagePerHour!JV$4,Usage!$D$3:$ABF$3,0)),"")</f>
        <v>0.19451515580068826</v>
      </c>
      <c r="JW80" s="27">
        <f>IFERROR(INDEX(Sales!$D$5:$ABF$18,MATCH(UsagePerHour!$B80,Sales!$C$5:$C$18,0),MATCH(UsagePerHour!JW$4,Sales!$D$3:$ABF$3,0))/JW$2*INDEX(Usage!$D$5:$ABF$11,MATCH(UsagePerHour!$B$68,Usage!$C$5:$C$11,0),MATCH(UsagePerHour!JW$4,Usage!$D$3:$ABF$3,0)),"")</f>
        <v>0.37762390785402045</v>
      </c>
      <c r="JX80" s="27">
        <f>IFERROR(INDEX(Sales!$D$5:$ABF$18,MATCH(UsagePerHour!$B80,Sales!$C$5:$C$18,0),MATCH(UsagePerHour!JX$4,Sales!$D$3:$ABF$3,0))/JX$2*INDEX(Usage!$D$5:$ABF$11,MATCH(UsagePerHour!$B$68,Usage!$C$5:$C$11,0),MATCH(UsagePerHour!JX$4,Usage!$D$3:$ABF$3,0)),"")</f>
        <v>0.9417827338653838</v>
      </c>
      <c r="JY80" s="27">
        <f>IFERROR(INDEX(Sales!$D$5:$ABF$18,MATCH(UsagePerHour!$B80,Sales!$C$5:$C$18,0),MATCH(UsagePerHour!JY$4,Sales!$D$3:$ABF$3,0))/JY$2*INDEX(Usage!$D$5:$ABF$11,MATCH(UsagePerHour!$B$68,Usage!$C$5:$C$11,0),MATCH(UsagePerHour!JY$4,Usage!$D$3:$ABF$3,0)),"")</f>
        <v>0.21219815810966852</v>
      </c>
      <c r="JZ80" s="27">
        <f>IFERROR(INDEX(Sales!$D$5:$ABF$18,MATCH(UsagePerHour!$B80,Sales!$C$5:$C$18,0),MATCH(UsagePerHour!JZ$4,Sales!$D$3:$ABF$3,0))/JZ$2*INDEX(Usage!$D$5:$ABF$11,MATCH(UsagePerHour!$B$68,Usage!$C$5:$C$11,0),MATCH(UsagePerHour!JZ$4,Usage!$D$3:$ABF$3,0)),"")</f>
        <v>0.22207509713422777</v>
      </c>
      <c r="KA80" s="27">
        <f>IFERROR(INDEX(Sales!$D$5:$ABF$18,MATCH(UsagePerHour!$B80,Sales!$C$5:$C$18,0),MATCH(UsagePerHour!KA$4,Sales!$D$3:$ABF$3,0))/KA$2*INDEX(Usage!$D$5:$ABF$11,MATCH(UsagePerHour!$B$68,Usage!$C$5:$C$11,0),MATCH(UsagePerHour!KA$4,Usage!$D$3:$ABF$3,0)),"")</f>
        <v>0.29293535889597522</v>
      </c>
      <c r="KB80" s="27">
        <f>IFERROR(INDEX(Sales!$D$5:$ABF$18,MATCH(UsagePerHour!$B80,Sales!$C$5:$C$18,0),MATCH(UsagePerHour!KB$4,Sales!$D$3:$ABF$3,0))/KB$2*INDEX(Usage!$D$5:$ABF$11,MATCH(UsagePerHour!$B$68,Usage!$C$5:$C$11,0),MATCH(UsagePerHour!KB$4,Usage!$D$3:$ABF$3,0)),"")</f>
        <v>0.21832969251455361</v>
      </c>
      <c r="KC80" s="27">
        <f>IFERROR(INDEX(Sales!$D$5:$ABF$18,MATCH(UsagePerHour!$B80,Sales!$C$5:$C$18,0),MATCH(UsagePerHour!KC$4,Sales!$D$3:$ABF$3,0))/KC$2*INDEX(Usage!$D$5:$ABF$11,MATCH(UsagePerHour!$B$68,Usage!$C$5:$C$11,0),MATCH(UsagePerHour!KC$4,Usage!$D$3:$ABF$3,0)),"")</f>
        <v>0.25435448494932689</v>
      </c>
      <c r="KD80" s="27">
        <f>IFERROR(INDEX(Sales!$D$5:$ABF$18,MATCH(UsagePerHour!$B80,Sales!$C$5:$C$18,0),MATCH(UsagePerHour!KD$4,Sales!$D$3:$ABF$3,0))/KD$2*INDEX(Usage!$D$5:$ABF$11,MATCH(UsagePerHour!$B$68,Usage!$C$5:$C$11,0),MATCH(UsagePerHour!KD$4,Usage!$D$3:$ABF$3,0)),"")</f>
        <v>0.38024492628797441</v>
      </c>
      <c r="KE80" s="27">
        <f>IFERROR(INDEX(Sales!$D$5:$ABF$18,MATCH(UsagePerHour!$B80,Sales!$C$5:$C$18,0),MATCH(UsagePerHour!KE$4,Sales!$D$3:$ABF$3,0))/KE$2*INDEX(Usage!$D$5:$ABF$11,MATCH(UsagePerHour!$B$68,Usage!$C$5:$C$11,0),MATCH(UsagePerHour!KE$4,Usage!$D$3:$ABF$3,0)),"")</f>
        <v>0.75256545874008918</v>
      </c>
      <c r="KF80" s="27">
        <f>IFERROR(INDEX(Sales!$D$5:$ABF$18,MATCH(UsagePerHour!$B80,Sales!$C$5:$C$18,0),MATCH(UsagePerHour!KF$4,Sales!$D$3:$ABF$3,0))/KF$2*INDEX(Usage!$D$5:$ABF$11,MATCH(UsagePerHour!$B$68,Usage!$C$5:$C$11,0),MATCH(UsagePerHour!KF$4,Usage!$D$3:$ABF$3,0)),"")</f>
        <v>0.50813774950647073</v>
      </c>
      <c r="KG80" s="27">
        <f>IFERROR(INDEX(Sales!$D$5:$ABF$18,MATCH(UsagePerHour!$B80,Sales!$C$5:$C$18,0),MATCH(UsagePerHour!KG$4,Sales!$D$3:$ABF$3,0))/KG$2*INDEX(Usage!$D$5:$ABF$11,MATCH(UsagePerHour!$B$68,Usage!$C$5:$C$11,0),MATCH(UsagePerHour!KG$4,Usage!$D$3:$ABF$3,0)),"")</f>
        <v>7.6155197248068837E-2</v>
      </c>
      <c r="KH80" s="27">
        <f>IFERROR(INDEX(Sales!$D$5:$ABF$18,MATCH(UsagePerHour!$B80,Sales!$C$5:$C$18,0),MATCH(UsagePerHour!KH$4,Sales!$D$3:$ABF$3,0))/KH$2*INDEX(Usage!$D$5:$ABF$11,MATCH(UsagePerHour!$B$68,Usage!$C$5:$C$11,0),MATCH(UsagePerHour!KH$4,Usage!$D$3:$ABF$3,0)),"")</f>
        <v>0.19698850370895765</v>
      </c>
      <c r="KI80" s="27">
        <f>IFERROR(INDEX(Sales!$D$5:$ABF$18,MATCH(UsagePerHour!$B80,Sales!$C$5:$C$18,0),MATCH(UsagePerHour!KI$4,Sales!$D$3:$ABF$3,0))/KI$2*INDEX(Usage!$D$5:$ABF$11,MATCH(UsagePerHour!$B$68,Usage!$C$5:$C$11,0),MATCH(UsagePerHour!KI$4,Usage!$D$3:$ABF$3,0)),"")</f>
        <v>0.12992867167505984</v>
      </c>
      <c r="KJ80" s="27">
        <f>IFERROR(INDEX(Sales!$D$5:$ABF$18,MATCH(UsagePerHour!$B80,Sales!$C$5:$C$18,0),MATCH(UsagePerHour!KJ$4,Sales!$D$3:$ABF$3,0))/KJ$2*INDEX(Usage!$D$5:$ABF$11,MATCH(UsagePerHour!$B$68,Usage!$C$5:$C$11,0),MATCH(UsagePerHour!KJ$4,Usage!$D$3:$ABF$3,0)),"")</f>
        <v>0.16237417975593102</v>
      </c>
      <c r="KK80" s="27">
        <f>IFERROR(INDEX(Sales!$D$5:$ABF$18,MATCH(UsagePerHour!$B80,Sales!$C$5:$C$18,0),MATCH(UsagePerHour!KK$4,Sales!$D$3:$ABF$3,0))/KK$2*INDEX(Usage!$D$5:$ABF$11,MATCH(UsagePerHour!$B$68,Usage!$C$5:$C$11,0),MATCH(UsagePerHour!KK$4,Usage!$D$3:$ABF$3,0)),"")</f>
        <v>0.16503179365410428</v>
      </c>
      <c r="KL80" s="27">
        <f>IFERROR(INDEX(Sales!$D$5:$ABF$18,MATCH(UsagePerHour!$B80,Sales!$C$5:$C$18,0),MATCH(UsagePerHour!KL$4,Sales!$D$3:$ABF$3,0))/KL$2*INDEX(Usage!$D$5:$ABF$11,MATCH(UsagePerHour!$B$68,Usage!$C$5:$C$11,0),MATCH(UsagePerHour!KL$4,Usage!$D$3:$ABF$3,0)),"")</f>
        <v>0.36440493211965064</v>
      </c>
      <c r="KM80" s="27">
        <f>IFERROR(INDEX(Sales!$D$5:$ABF$18,MATCH(UsagePerHour!$B80,Sales!$C$5:$C$18,0),MATCH(UsagePerHour!KM$4,Sales!$D$3:$ABF$3,0))/KM$2*INDEX(Usage!$D$5:$ABF$11,MATCH(UsagePerHour!$B$68,Usage!$C$5:$C$11,0),MATCH(UsagePerHour!KM$4,Usage!$D$3:$ABF$3,0)),"")</f>
        <v>0.58079507083928006</v>
      </c>
      <c r="KN80" s="27">
        <f>IFERROR(INDEX(Sales!$D$5:$ABF$18,MATCH(UsagePerHour!$B80,Sales!$C$5:$C$18,0),MATCH(UsagePerHour!KN$4,Sales!$D$3:$ABF$3,0))/KN$2*INDEX(Usage!$D$5:$ABF$11,MATCH(UsagePerHour!$B$68,Usage!$C$5:$C$11,0),MATCH(UsagePerHour!KN$4,Usage!$D$3:$ABF$3,0)),"")</f>
        <v>0.20192356738436776</v>
      </c>
      <c r="KO80" s="27">
        <f>IFERROR(INDEX(Sales!$D$5:$ABF$18,MATCH(UsagePerHour!$B80,Sales!$C$5:$C$18,0),MATCH(UsagePerHour!KO$4,Sales!$D$3:$ABF$3,0))/KO$2*INDEX(Usage!$D$5:$ABF$11,MATCH(UsagePerHour!$B$68,Usage!$C$5:$C$11,0),MATCH(UsagePerHour!KO$4,Usage!$D$3:$ABF$3,0)),"")</f>
        <v>0.12720514434445332</v>
      </c>
      <c r="KP80" s="27">
        <f>IFERROR(INDEX(Sales!$D$5:$ABF$18,MATCH(UsagePerHour!$B80,Sales!$C$5:$C$18,0),MATCH(UsagePerHour!KP$4,Sales!$D$3:$ABF$3,0))/KP$2*INDEX(Usage!$D$5:$ABF$11,MATCH(UsagePerHour!$B$68,Usage!$C$5:$C$11,0),MATCH(UsagePerHour!KP$4,Usage!$D$3:$ABF$3,0)),"")</f>
        <v>0.2801285740052048</v>
      </c>
      <c r="KQ80" s="27">
        <f>IFERROR(INDEX(Sales!$D$5:$ABF$18,MATCH(UsagePerHour!$B80,Sales!$C$5:$C$18,0),MATCH(UsagePerHour!KQ$4,Sales!$D$3:$ABF$3,0))/KQ$2*INDEX(Usage!$D$5:$ABF$11,MATCH(UsagePerHour!$B$68,Usage!$C$5:$C$11,0),MATCH(UsagePerHour!KQ$4,Usage!$D$3:$ABF$3,0)),"")</f>
        <v>0.23467876319200148</v>
      </c>
      <c r="KR80" s="27">
        <f>IFERROR(INDEX(Sales!$D$5:$ABF$18,MATCH(UsagePerHour!$B80,Sales!$C$5:$C$18,0),MATCH(UsagePerHour!KR$4,Sales!$D$3:$ABF$3,0))/KR$2*INDEX(Usage!$D$5:$ABF$11,MATCH(UsagePerHour!$B$68,Usage!$C$5:$C$11,0),MATCH(UsagePerHour!KR$4,Usage!$D$3:$ABF$3,0)),"")</f>
        <v>0.25682004078828263</v>
      </c>
      <c r="KS80" s="27">
        <f>IFERROR(INDEX(Sales!$D$5:$ABF$18,MATCH(UsagePerHour!$B80,Sales!$C$5:$C$18,0),MATCH(UsagePerHour!KS$4,Sales!$D$3:$ABF$3,0))/KS$2*INDEX(Usage!$D$5:$ABF$11,MATCH(UsagePerHour!$B$68,Usage!$C$5:$C$11,0),MATCH(UsagePerHour!KS$4,Usage!$D$3:$ABF$3,0)),"")</f>
        <v>0.79475008862105634</v>
      </c>
      <c r="KT80" s="27">
        <f>IFERROR(INDEX(Sales!$D$5:$ABF$18,MATCH(UsagePerHour!$B80,Sales!$C$5:$C$18,0),MATCH(UsagePerHour!KT$4,Sales!$D$3:$ABF$3,0))/KT$2*INDEX(Usage!$D$5:$ABF$11,MATCH(UsagePerHour!$B$68,Usage!$C$5:$C$11,0),MATCH(UsagePerHour!KT$4,Usage!$D$3:$ABF$3,0)),"")</f>
        <v>4.3208907086967493E-2</v>
      </c>
      <c r="KU80" s="27">
        <f>IFERROR(INDEX(Sales!$D$5:$ABF$18,MATCH(UsagePerHour!$B80,Sales!$C$5:$C$18,0),MATCH(UsagePerHour!KU$4,Sales!$D$3:$ABF$3,0))/KU$2*INDEX(Usage!$D$5:$ABF$11,MATCH(UsagePerHour!$B$68,Usage!$C$5:$C$11,0),MATCH(UsagePerHour!KU$4,Usage!$D$3:$ABF$3,0)),"")</f>
        <v>9.324041570838161E-2</v>
      </c>
      <c r="KV80" s="27">
        <f>IFERROR(INDEX(Sales!$D$5:$ABF$18,MATCH(UsagePerHour!$B80,Sales!$C$5:$C$18,0),MATCH(UsagePerHour!KV$4,Sales!$D$3:$ABF$3,0))/KV$2*INDEX(Usage!$D$5:$ABF$11,MATCH(UsagePerHour!$B$68,Usage!$C$5:$C$11,0),MATCH(UsagePerHour!KV$4,Usage!$D$3:$ABF$3,0)),"")</f>
        <v>0.27387797243688844</v>
      </c>
      <c r="KW80" s="27">
        <f>IFERROR(INDEX(Sales!$D$5:$ABF$18,MATCH(UsagePerHour!$B80,Sales!$C$5:$C$18,0),MATCH(UsagePerHour!KW$4,Sales!$D$3:$ABF$3,0))/KW$2*INDEX(Usage!$D$5:$ABF$11,MATCH(UsagePerHour!$B$68,Usage!$C$5:$C$11,0),MATCH(UsagePerHour!KW$4,Usage!$D$3:$ABF$3,0)),"")</f>
        <v>0.18802926473996093</v>
      </c>
      <c r="KX80" s="27">
        <f>IFERROR(INDEX(Sales!$D$5:$ABF$18,MATCH(UsagePerHour!$B80,Sales!$C$5:$C$18,0),MATCH(UsagePerHour!KX$4,Sales!$D$3:$ABF$3,0))/KX$2*INDEX(Usage!$D$5:$ABF$11,MATCH(UsagePerHour!$B$68,Usage!$C$5:$C$11,0),MATCH(UsagePerHour!KX$4,Usage!$D$3:$ABF$3,0)),"")</f>
        <v>0.18634496002495499</v>
      </c>
      <c r="KY80" s="27">
        <f>IFERROR(INDEX(Sales!$D$5:$ABF$18,MATCH(UsagePerHour!$B80,Sales!$C$5:$C$18,0),MATCH(UsagePerHour!KY$4,Sales!$D$3:$ABF$3,0))/KY$2*INDEX(Usage!$D$5:$ABF$11,MATCH(UsagePerHour!$B$68,Usage!$C$5:$C$11,0),MATCH(UsagePerHour!KY$4,Usage!$D$3:$ABF$3,0)),"")</f>
        <v>0.14800804828973843</v>
      </c>
      <c r="KZ80" s="27">
        <f>IFERROR(INDEX(Sales!$D$5:$ABF$18,MATCH(UsagePerHour!$B80,Sales!$C$5:$C$18,0),MATCH(UsagePerHour!KZ$4,Sales!$D$3:$ABF$3,0))/KZ$2*INDEX(Usage!$D$5:$ABF$11,MATCH(UsagePerHour!$B$68,Usage!$C$5:$C$11,0),MATCH(UsagePerHour!KZ$4,Usage!$D$3:$ABF$3,0)),"")</f>
        <v>0.29700927357032453</v>
      </c>
      <c r="LA80" s="27">
        <f>IFERROR(INDEX(Sales!$D$5:$ABF$18,MATCH(UsagePerHour!$B80,Sales!$C$5:$C$18,0),MATCH(UsagePerHour!LA$4,Sales!$D$3:$ABF$3,0))/LA$2*INDEX(Usage!$D$5:$ABF$11,MATCH(UsagePerHour!$B$68,Usage!$C$5:$C$11,0),MATCH(UsagePerHour!LA$4,Usage!$D$3:$ABF$3,0)),"")</f>
        <v>0.32503455176630119</v>
      </c>
      <c r="LB80" s="27">
        <f>IFERROR(INDEX(Sales!$D$5:$ABF$18,MATCH(UsagePerHour!$B80,Sales!$C$5:$C$18,0),MATCH(UsagePerHour!LB$4,Sales!$D$3:$ABF$3,0))/LB$2*INDEX(Usage!$D$5:$ABF$11,MATCH(UsagePerHour!$B$68,Usage!$C$5:$C$11,0),MATCH(UsagePerHour!LB$4,Usage!$D$3:$ABF$3,0)),"")</f>
        <v>0.25086282412748256</v>
      </c>
      <c r="LC80" s="27">
        <f>IFERROR(INDEX(Sales!$D$5:$ABF$18,MATCH(UsagePerHour!$B80,Sales!$C$5:$C$18,0),MATCH(UsagePerHour!LC$4,Sales!$D$3:$ABF$3,0))/LC$2*INDEX(Usage!$D$5:$ABF$11,MATCH(UsagePerHour!$B$68,Usage!$C$5:$C$11,0),MATCH(UsagePerHour!LC$4,Usage!$D$3:$ABF$3,0)),"")</f>
        <v>0.20756930168608917</v>
      </c>
      <c r="LD80" s="27">
        <f>IFERROR(INDEX(Sales!$D$5:$ABF$18,MATCH(UsagePerHour!$B80,Sales!$C$5:$C$18,0),MATCH(UsagePerHour!LD$4,Sales!$D$3:$ABF$3,0))/LD$2*INDEX(Usage!$D$5:$ABF$11,MATCH(UsagePerHour!$B$68,Usage!$C$5:$C$11,0),MATCH(UsagePerHour!LD$4,Usage!$D$3:$ABF$3,0)),"")</f>
        <v>0.39218205007719675</v>
      </c>
      <c r="LE80" s="27">
        <f>IFERROR(INDEX(Sales!$D$5:$ABF$18,MATCH(UsagePerHour!$B80,Sales!$C$5:$C$18,0),MATCH(UsagePerHour!LE$4,Sales!$D$3:$ABF$3,0))/LE$2*INDEX(Usage!$D$5:$ABF$11,MATCH(UsagePerHour!$B$68,Usage!$C$5:$C$11,0),MATCH(UsagePerHour!LE$4,Usage!$D$3:$ABF$3,0)),"")</f>
        <v>0.12635401803078214</v>
      </c>
      <c r="LF80" s="27">
        <f>IFERROR(INDEX(Sales!$D$5:$ABF$18,MATCH(UsagePerHour!$B80,Sales!$C$5:$C$18,0),MATCH(UsagePerHour!LF$4,Sales!$D$3:$ABF$3,0))/LF$2*INDEX(Usage!$D$5:$ABF$11,MATCH(UsagePerHour!$B$68,Usage!$C$5:$C$11,0),MATCH(UsagePerHour!LF$4,Usage!$D$3:$ABF$3,0)),"")</f>
        <v>3.7000197774315388E-2</v>
      </c>
      <c r="LG80" s="27">
        <f>IFERROR(INDEX(Sales!$D$5:$ABF$18,MATCH(UsagePerHour!$B80,Sales!$C$5:$C$18,0),MATCH(UsagePerHour!LG$4,Sales!$D$3:$ABF$3,0))/LG$2*INDEX(Usage!$D$5:$ABF$11,MATCH(UsagePerHour!$B$68,Usage!$C$5:$C$11,0),MATCH(UsagePerHour!LG$4,Usage!$D$3:$ABF$3,0)),"")</f>
        <v>0.41137928564851284</v>
      </c>
      <c r="LH80" s="27">
        <f>IFERROR(INDEX(Sales!$D$5:$ABF$18,MATCH(UsagePerHour!$B80,Sales!$C$5:$C$18,0),MATCH(UsagePerHour!LH$4,Sales!$D$3:$ABF$3,0))/LH$2*INDEX(Usage!$D$5:$ABF$11,MATCH(UsagePerHour!$B$68,Usage!$C$5:$C$11,0),MATCH(UsagePerHour!LH$4,Usage!$D$3:$ABF$3,0)),"")</f>
        <v>0.28858210898162512</v>
      </c>
      <c r="LI80" s="27">
        <f>IFERROR(INDEX(Sales!$D$5:$ABF$18,MATCH(UsagePerHour!$B80,Sales!$C$5:$C$18,0),MATCH(UsagePerHour!LI$4,Sales!$D$3:$ABF$3,0))/LI$2*INDEX(Usage!$D$5:$ABF$11,MATCH(UsagePerHour!$B$68,Usage!$C$5:$C$11,0),MATCH(UsagePerHour!LI$4,Usage!$D$3:$ABF$3,0)),"")</f>
        <v>0.23154528327215629</v>
      </c>
      <c r="LJ80" s="27">
        <f>IFERROR(INDEX(Sales!$D$5:$ABF$18,MATCH(UsagePerHour!$B80,Sales!$C$5:$C$18,0),MATCH(UsagePerHour!LJ$4,Sales!$D$3:$ABF$3,0))/LJ$2*INDEX(Usage!$D$5:$ABF$11,MATCH(UsagePerHour!$B$68,Usage!$C$5:$C$11,0),MATCH(UsagePerHour!LJ$4,Usage!$D$3:$ABF$3,0)),"")</f>
        <v>9.5272955086576738E-2</v>
      </c>
      <c r="LK80" s="27">
        <f>IFERROR(INDEX(Sales!$D$5:$ABF$18,MATCH(UsagePerHour!$B80,Sales!$C$5:$C$18,0),MATCH(UsagePerHour!LK$4,Sales!$D$3:$ABF$3,0))/LK$2*INDEX(Usage!$D$5:$ABF$11,MATCH(UsagePerHour!$B$68,Usage!$C$5:$C$11,0),MATCH(UsagePerHour!LK$4,Usage!$D$3:$ABF$3,0)),"")</f>
        <v>0.22644009990814332</v>
      </c>
      <c r="LL80" s="27">
        <f>IFERROR(INDEX(Sales!$D$5:$ABF$18,MATCH(UsagePerHour!$B80,Sales!$C$5:$C$18,0),MATCH(UsagePerHour!LL$4,Sales!$D$3:$ABF$3,0))/LL$2*INDEX(Usage!$D$5:$ABF$11,MATCH(UsagePerHour!$B$68,Usage!$C$5:$C$11,0),MATCH(UsagePerHour!LL$4,Usage!$D$3:$ABF$3,0)),"")</f>
        <v>0.22444035989375016</v>
      </c>
      <c r="LM80" s="27">
        <f>IFERROR(INDEX(Sales!$D$5:$ABF$18,MATCH(UsagePerHour!$B80,Sales!$C$5:$C$18,0),MATCH(UsagePerHour!LM$4,Sales!$D$3:$ABF$3,0))/LM$2*INDEX(Usage!$D$5:$ABF$11,MATCH(UsagePerHour!$B$68,Usage!$C$5:$C$11,0),MATCH(UsagePerHour!LM$4,Usage!$D$3:$ABF$3,0)),"")</f>
        <v>0.31121849431696835</v>
      </c>
      <c r="LN80" s="27">
        <f>IFERROR(INDEX(Sales!$D$5:$ABF$18,MATCH(UsagePerHour!$B80,Sales!$C$5:$C$18,0),MATCH(UsagePerHour!LN$4,Sales!$D$3:$ABF$3,0))/LN$2*INDEX(Usage!$D$5:$ABF$11,MATCH(UsagePerHour!$B$68,Usage!$C$5:$C$11,0),MATCH(UsagePerHour!LN$4,Usage!$D$3:$ABF$3,0)),"")</f>
        <v>0.39370156679374246</v>
      </c>
      <c r="LO80" s="27">
        <f>IFERROR(INDEX(Sales!$D$5:$ABF$18,MATCH(UsagePerHour!$B80,Sales!$C$5:$C$18,0),MATCH(UsagePerHour!LO$4,Sales!$D$3:$ABF$3,0))/LO$2*INDEX(Usage!$D$5:$ABF$11,MATCH(UsagePerHour!$B$68,Usage!$C$5:$C$11,0),MATCH(UsagePerHour!LO$4,Usage!$D$3:$ABF$3,0)),"")</f>
        <v>0.14321116156761515</v>
      </c>
      <c r="LP80" s="27">
        <f>IFERROR(INDEX(Sales!$D$5:$ABF$18,MATCH(UsagePerHour!$B80,Sales!$C$5:$C$18,0),MATCH(UsagePerHour!LP$4,Sales!$D$3:$ABF$3,0))/LP$2*INDEX(Usage!$D$5:$ABF$11,MATCH(UsagePerHour!$B$68,Usage!$C$5:$C$11,0),MATCH(UsagePerHour!LP$4,Usage!$D$3:$ABF$3,0)),"")</f>
        <v>1.6156095498051054E-2</v>
      </c>
      <c r="LQ80" s="27">
        <f>IFERROR(INDEX(Sales!$D$5:$ABF$18,MATCH(UsagePerHour!$B80,Sales!$C$5:$C$18,0),MATCH(UsagePerHour!LQ$4,Sales!$D$3:$ABF$3,0))/LQ$2*INDEX(Usage!$D$5:$ABF$11,MATCH(UsagePerHour!$B$68,Usage!$C$5:$C$11,0),MATCH(UsagePerHour!LQ$4,Usage!$D$3:$ABF$3,0)),"")</f>
        <v>1.0447743692368823</v>
      </c>
      <c r="LR80" s="27">
        <f>IFERROR(INDEX(Sales!$D$5:$ABF$18,MATCH(UsagePerHour!$B80,Sales!$C$5:$C$18,0),MATCH(UsagePerHour!LR$4,Sales!$D$3:$ABF$3,0))/LR$2*INDEX(Usage!$D$5:$ABF$11,MATCH(UsagePerHour!$B$68,Usage!$C$5:$C$11,0),MATCH(UsagePerHour!LR$4,Usage!$D$3:$ABF$3,0)),"")</f>
        <v>4.9758530420653549E-2</v>
      </c>
      <c r="LS80" s="27">
        <f>IFERROR(INDEX(Sales!$D$5:$ABF$18,MATCH(UsagePerHour!$B80,Sales!$C$5:$C$18,0),MATCH(UsagePerHour!LS$4,Sales!$D$3:$ABF$3,0))/LS$2*INDEX(Usage!$D$5:$ABF$11,MATCH(UsagePerHour!$B$68,Usage!$C$5:$C$11,0),MATCH(UsagePerHour!LS$4,Usage!$D$3:$ABF$3,0)),"")</f>
        <v>0.18460758105618594</v>
      </c>
      <c r="LT80" s="27">
        <f>IFERROR(INDEX(Sales!$D$5:$ABF$18,MATCH(UsagePerHour!$B80,Sales!$C$5:$C$18,0),MATCH(UsagePerHour!LT$4,Sales!$D$3:$ABF$3,0))/LT$2*INDEX(Usage!$D$5:$ABF$11,MATCH(UsagePerHour!$B$68,Usage!$C$5:$C$11,0),MATCH(UsagePerHour!LT$4,Usage!$D$3:$ABF$3,0)),"")</f>
        <v>0.39423935979959729</v>
      </c>
      <c r="LU80" s="27">
        <f>IFERROR(INDEX(Sales!$D$5:$ABF$18,MATCH(UsagePerHour!$B80,Sales!$C$5:$C$18,0),MATCH(UsagePerHour!LU$4,Sales!$D$3:$ABF$3,0))/LU$2*INDEX(Usage!$D$5:$ABF$11,MATCH(UsagePerHour!$B$68,Usage!$C$5:$C$11,0),MATCH(UsagePerHour!LU$4,Usage!$D$3:$ABF$3,0)),"")</f>
        <v>0.80818483291425236</v>
      </c>
      <c r="LV80" s="27">
        <f>IFERROR(INDEX(Sales!$D$5:$ABF$18,MATCH(UsagePerHour!$B80,Sales!$C$5:$C$18,0),MATCH(UsagePerHour!LV$4,Sales!$D$3:$ABF$3,0))/LV$2*INDEX(Usage!$D$5:$ABF$11,MATCH(UsagePerHour!$B$68,Usage!$C$5:$C$11,0),MATCH(UsagePerHour!LV$4,Usage!$D$3:$ABF$3,0)),"")</f>
        <v>9.3281437125748504E-2</v>
      </c>
      <c r="LW80" s="27">
        <f>IFERROR(INDEX(Sales!$D$5:$ABF$18,MATCH(UsagePerHour!$B80,Sales!$C$5:$C$18,0),MATCH(UsagePerHour!LW$4,Sales!$D$3:$ABF$3,0))/LW$2*INDEX(Usage!$D$5:$ABF$11,MATCH(UsagePerHour!$B$68,Usage!$C$5:$C$11,0),MATCH(UsagePerHour!LW$4,Usage!$D$3:$ABF$3,0)),"")</f>
        <v>0.27778553059343009</v>
      </c>
      <c r="LX80" s="27">
        <f>IFERROR(INDEX(Sales!$D$5:$ABF$18,MATCH(UsagePerHour!$B80,Sales!$C$5:$C$18,0),MATCH(UsagePerHour!LX$4,Sales!$D$3:$ABF$3,0))/LX$2*INDEX(Usage!$D$5:$ABF$11,MATCH(UsagePerHour!$B$68,Usage!$C$5:$C$11,0),MATCH(UsagePerHour!LX$4,Usage!$D$3:$ABF$3,0)),"")</f>
        <v>0.23612457389328198</v>
      </c>
      <c r="LY80" s="27">
        <f>IFERROR(INDEX(Sales!$D$5:$ABF$18,MATCH(UsagePerHour!$B80,Sales!$C$5:$C$18,0),MATCH(UsagePerHour!LY$4,Sales!$D$3:$ABF$3,0))/LY$2*INDEX(Usage!$D$5:$ABF$11,MATCH(UsagePerHour!$B$68,Usage!$C$5:$C$11,0),MATCH(UsagePerHour!LY$4,Usage!$D$3:$ABF$3,0)),"")</f>
        <v>2.8523136447564996E-2</v>
      </c>
      <c r="LZ80" s="27">
        <f>IFERROR(INDEX(Sales!$D$5:$ABF$18,MATCH(UsagePerHour!$B80,Sales!$C$5:$C$18,0),MATCH(UsagePerHour!LZ$4,Sales!$D$3:$ABF$3,0))/LZ$2*INDEX(Usage!$D$5:$ABF$11,MATCH(UsagePerHour!$B$68,Usage!$C$5:$C$11,0),MATCH(UsagePerHour!LZ$4,Usage!$D$3:$ABF$3,0)),"")</f>
        <v>0.27013411674543364</v>
      </c>
      <c r="MA80" s="27">
        <f>IFERROR(INDEX(Sales!$D$5:$ABF$18,MATCH(UsagePerHour!$B80,Sales!$C$5:$C$18,0),MATCH(UsagePerHour!MA$4,Sales!$D$3:$ABF$3,0))/MA$2*INDEX(Usage!$D$5:$ABF$11,MATCH(UsagePerHour!$B$68,Usage!$C$5:$C$11,0),MATCH(UsagePerHour!MA$4,Usage!$D$3:$ABF$3,0)),"")</f>
        <v>0.23266556847615227</v>
      </c>
      <c r="MB80" s="27">
        <f>IFERROR(INDEX(Sales!$D$5:$ABF$18,MATCH(UsagePerHour!$B80,Sales!$C$5:$C$18,0),MATCH(UsagePerHour!MB$4,Sales!$D$3:$ABF$3,0))/MB$2*INDEX(Usage!$D$5:$ABF$11,MATCH(UsagePerHour!$B$68,Usage!$C$5:$C$11,0),MATCH(UsagePerHour!MB$4,Usage!$D$3:$ABF$3,0)),"")</f>
        <v>0.57367816697789287</v>
      </c>
      <c r="MC80" s="27">
        <f>IFERROR(INDEX(Sales!$D$5:$ABF$18,MATCH(UsagePerHour!$B80,Sales!$C$5:$C$18,0),MATCH(UsagePerHour!MC$4,Sales!$D$3:$ABF$3,0))/MC$2*INDEX(Usage!$D$5:$ABF$11,MATCH(UsagePerHour!$B$68,Usage!$C$5:$C$11,0),MATCH(UsagePerHour!MC$4,Usage!$D$3:$ABF$3,0)),"")</f>
        <v>4.7956716726432813E-2</v>
      </c>
      <c r="MD80" s="27">
        <f>IFERROR(INDEX(Sales!$D$5:$ABF$18,MATCH(UsagePerHour!$B80,Sales!$C$5:$C$18,0),MATCH(UsagePerHour!MD$4,Sales!$D$3:$ABF$3,0))/MD$2*INDEX(Usage!$D$5:$ABF$11,MATCH(UsagePerHour!$B$68,Usage!$C$5:$C$11,0),MATCH(UsagePerHour!MD$4,Usage!$D$3:$ABF$3,0)),"")</f>
        <v>0.16931517695364642</v>
      </c>
      <c r="ME80" s="27">
        <f>IFERROR(INDEX(Sales!$D$5:$ABF$18,MATCH(UsagePerHour!$B80,Sales!$C$5:$C$18,0),MATCH(UsagePerHour!ME$4,Sales!$D$3:$ABF$3,0))/ME$2*INDEX(Usage!$D$5:$ABF$11,MATCH(UsagePerHour!$B$68,Usage!$C$5:$C$11,0),MATCH(UsagePerHour!ME$4,Usage!$D$3:$ABF$3,0)),"")</f>
        <v>8.4898381214978211E-2</v>
      </c>
      <c r="MF80" s="27">
        <f>IFERROR(INDEX(Sales!$D$5:$ABF$18,MATCH(UsagePerHour!$B80,Sales!$C$5:$C$18,0),MATCH(UsagePerHour!MF$4,Sales!$D$3:$ABF$3,0))/MF$2*INDEX(Usage!$D$5:$ABF$11,MATCH(UsagePerHour!$B$68,Usage!$C$5:$C$11,0),MATCH(UsagePerHour!MF$4,Usage!$D$3:$ABF$3,0)),"")</f>
        <v>0.60312702510877736</v>
      </c>
      <c r="MG80" s="27">
        <f>IFERROR(INDEX(Sales!$D$5:$ABF$18,MATCH(UsagePerHour!$B80,Sales!$C$5:$C$18,0),MATCH(UsagePerHour!MG$4,Sales!$D$3:$ABF$3,0))/MG$2*INDEX(Usage!$D$5:$ABF$11,MATCH(UsagePerHour!$B$68,Usage!$C$5:$C$11,0),MATCH(UsagePerHour!MG$4,Usage!$D$3:$ABF$3,0)),"")</f>
        <v>0.30115075683021691</v>
      </c>
      <c r="MH80" s="27">
        <f>IFERROR(INDEX(Sales!$D$5:$ABF$18,MATCH(UsagePerHour!$B80,Sales!$C$5:$C$18,0),MATCH(UsagePerHour!MH$4,Sales!$D$3:$ABF$3,0))/MH$2*INDEX(Usage!$D$5:$ABF$11,MATCH(UsagePerHour!$B$68,Usage!$C$5:$C$11,0),MATCH(UsagePerHour!MH$4,Usage!$D$3:$ABF$3,0)),"")</f>
        <v>9.6456018169994523E-2</v>
      </c>
      <c r="MI80" s="27">
        <f>IFERROR(INDEX(Sales!$D$5:$ABF$18,MATCH(UsagePerHour!$B80,Sales!$C$5:$C$18,0),MATCH(UsagePerHour!MI$4,Sales!$D$3:$ABF$3,0))/MI$2*INDEX(Usage!$D$5:$ABF$11,MATCH(UsagePerHour!$B$68,Usage!$C$5:$C$11,0),MATCH(UsagePerHour!MI$4,Usage!$D$3:$ABF$3,0)),"")</f>
        <v>0.22691277653145564</v>
      </c>
      <c r="MJ80" s="27">
        <f>IFERROR(INDEX(Sales!$D$5:$ABF$18,MATCH(UsagePerHour!$B80,Sales!$C$5:$C$18,0),MATCH(UsagePerHour!MJ$4,Sales!$D$3:$ABF$3,0))/MJ$2*INDEX(Usage!$D$5:$ABF$11,MATCH(UsagePerHour!$B$68,Usage!$C$5:$C$11,0),MATCH(UsagePerHour!MJ$4,Usage!$D$3:$ABF$3,0)),"")</f>
        <v>0.46773762891891496</v>
      </c>
      <c r="MK80" s="27">
        <f>IFERROR(INDEX(Sales!$D$5:$ABF$18,MATCH(UsagePerHour!$B80,Sales!$C$5:$C$18,0),MATCH(UsagePerHour!MK$4,Sales!$D$3:$ABF$3,0))/MK$2*INDEX(Usage!$D$5:$ABF$11,MATCH(UsagePerHour!$B$68,Usage!$C$5:$C$11,0),MATCH(UsagePerHour!MK$4,Usage!$D$3:$ABF$3,0)),"")</f>
        <v>6.3255232879157172E-2</v>
      </c>
      <c r="ML80" s="27">
        <f>IFERROR(INDEX(Sales!$D$5:$ABF$18,MATCH(UsagePerHour!$B80,Sales!$C$5:$C$18,0),MATCH(UsagePerHour!ML$4,Sales!$D$3:$ABF$3,0))/ML$2*INDEX(Usage!$D$5:$ABF$11,MATCH(UsagePerHour!$B$68,Usage!$C$5:$C$11,0),MATCH(UsagePerHour!ML$4,Usage!$D$3:$ABF$3,0)),"")</f>
        <v>0.31322668345591392</v>
      </c>
      <c r="MM80" s="27">
        <f>IFERROR(INDEX(Sales!$D$5:$ABF$18,MATCH(UsagePerHour!$B80,Sales!$C$5:$C$18,0),MATCH(UsagePerHour!MM$4,Sales!$D$3:$ABF$3,0))/MM$2*INDEX(Usage!$D$5:$ABF$11,MATCH(UsagePerHour!$B$68,Usage!$C$5:$C$11,0),MATCH(UsagePerHour!MM$4,Usage!$D$3:$ABF$3,0)),"")</f>
        <v>0.12819891039009329</v>
      </c>
      <c r="MN80" s="27">
        <f>IFERROR(INDEX(Sales!$D$5:$ABF$18,MATCH(UsagePerHour!$B80,Sales!$C$5:$C$18,0),MATCH(UsagePerHour!MN$4,Sales!$D$3:$ABF$3,0))/MN$2*INDEX(Usage!$D$5:$ABF$11,MATCH(UsagePerHour!$B$68,Usage!$C$5:$C$11,0),MATCH(UsagePerHour!MN$4,Usage!$D$3:$ABF$3,0)),"")</f>
        <v>0.24881656330910293</v>
      </c>
      <c r="MO80" s="27">
        <f>IFERROR(INDEX(Sales!$D$5:$ABF$18,MATCH(UsagePerHour!$B80,Sales!$C$5:$C$18,0),MATCH(UsagePerHour!MO$4,Sales!$D$3:$ABF$3,0))/MO$2*INDEX(Usage!$D$5:$ABF$11,MATCH(UsagePerHour!$B$68,Usage!$C$5:$C$11,0),MATCH(UsagePerHour!MO$4,Usage!$D$3:$ABF$3,0)),"")</f>
        <v>0.39423935979959729</v>
      </c>
      <c r="MP80" s="27">
        <f>IFERROR(INDEX(Sales!$D$5:$ABF$18,MATCH(UsagePerHour!$B80,Sales!$C$5:$C$18,0),MATCH(UsagePerHour!MP$4,Sales!$D$3:$ABF$3,0))/MP$2*INDEX(Usage!$D$5:$ABF$11,MATCH(UsagePerHour!$B$68,Usage!$C$5:$C$11,0),MATCH(UsagePerHour!MP$4,Usage!$D$3:$ABF$3,0)),"")</f>
        <v>0.80818483291425236</v>
      </c>
      <c r="MQ80" s="27">
        <f>IFERROR(INDEX(Sales!$D$5:$ABF$18,MATCH(UsagePerHour!$B80,Sales!$C$5:$C$18,0),MATCH(UsagePerHour!MQ$4,Sales!$D$3:$ABF$3,0))/MQ$2*INDEX(Usage!$D$5:$ABF$11,MATCH(UsagePerHour!$B$68,Usage!$C$5:$C$11,0),MATCH(UsagePerHour!MQ$4,Usage!$D$3:$ABF$3,0)),"")</f>
        <v>9.3281437125748504E-2</v>
      </c>
      <c r="MR80" s="27">
        <f>IFERROR(INDEX(Sales!$D$5:$ABF$18,MATCH(UsagePerHour!$B80,Sales!$C$5:$C$18,0),MATCH(UsagePerHour!MR$4,Sales!$D$3:$ABF$3,0))/MR$2*INDEX(Usage!$D$5:$ABF$11,MATCH(UsagePerHour!$B$68,Usage!$C$5:$C$11,0),MATCH(UsagePerHour!MR$4,Usage!$D$3:$ABF$3,0)),"")</f>
        <v>0.27778553059343009</v>
      </c>
      <c r="MS80" s="27">
        <f>IFERROR(INDEX(Sales!$D$5:$ABF$18,MATCH(UsagePerHour!$B80,Sales!$C$5:$C$18,0),MATCH(UsagePerHour!MS$4,Sales!$D$3:$ABF$3,0))/MS$2*INDEX(Usage!$D$5:$ABF$11,MATCH(UsagePerHour!$B$68,Usage!$C$5:$C$11,0),MATCH(UsagePerHour!MS$4,Usage!$D$3:$ABF$3,0)),"")</f>
        <v>0.19439029314142869</v>
      </c>
      <c r="MT80" s="27">
        <f>IFERROR(INDEX(Sales!$D$5:$ABF$18,MATCH(UsagePerHour!$B80,Sales!$C$5:$C$18,0),MATCH(UsagePerHour!MT$4,Sales!$D$3:$ABF$3,0))/MT$2*INDEX(Usage!$D$5:$ABF$11,MATCH(UsagePerHour!$B$68,Usage!$C$5:$C$11,0),MATCH(UsagePerHour!MT$4,Usage!$D$3:$ABF$3,0)),"")</f>
        <v>0.38769614318697648</v>
      </c>
      <c r="MU80" s="27">
        <f>IFERROR(INDEX(Sales!$D$5:$ABF$18,MATCH(UsagePerHour!$B80,Sales!$C$5:$C$18,0),MATCH(UsagePerHour!MU$4,Sales!$D$3:$ABF$3,0))/MU$2*INDEX(Usage!$D$5:$ABF$11,MATCH(UsagePerHour!$B$68,Usage!$C$5:$C$11,0),MATCH(UsagePerHour!MU$4,Usage!$D$3:$ABF$3,0)),"")</f>
        <v>0.27176309962178008</v>
      </c>
      <c r="MV80" s="27">
        <f>IFERROR(INDEX(Sales!$D$5:$ABF$18,MATCH(UsagePerHour!$B80,Sales!$C$5:$C$18,0),MATCH(UsagePerHour!MV$4,Sales!$D$3:$ABF$3,0))/MV$2*INDEX(Usage!$D$5:$ABF$11,MATCH(UsagePerHour!$B$68,Usage!$C$5:$C$11,0),MATCH(UsagePerHour!MV$4,Usage!$D$3:$ABF$3,0)),"")</f>
        <v>0.35729702424687726</v>
      </c>
      <c r="MW80" s="27">
        <f>IFERROR(INDEX(Sales!$D$5:$ABF$18,MATCH(UsagePerHour!$B80,Sales!$C$5:$C$18,0),MATCH(UsagePerHour!MW$4,Sales!$D$3:$ABF$3,0))/MW$2*INDEX(Usage!$D$5:$ABF$11,MATCH(UsagePerHour!$B$68,Usage!$C$5:$C$11,0),MATCH(UsagePerHour!MW$4,Usage!$D$3:$ABF$3,0)),"")</f>
        <v>0.15315051121502735</v>
      </c>
      <c r="MX80" s="27">
        <f>IFERROR(INDEX(Sales!$D$5:$ABF$18,MATCH(UsagePerHour!$B80,Sales!$C$5:$C$18,0),MATCH(UsagePerHour!MX$4,Sales!$D$3:$ABF$3,0))/MX$2*INDEX(Usage!$D$5:$ABF$11,MATCH(UsagePerHour!$B$68,Usage!$C$5:$C$11,0),MATCH(UsagePerHour!MX$4,Usage!$D$3:$ABF$3,0)),"")</f>
        <v>0.9471121617330559</v>
      </c>
      <c r="MY80" s="27">
        <f>IFERROR(INDEX(Sales!$D$5:$ABF$18,MATCH(UsagePerHour!$B80,Sales!$C$5:$C$18,0),MATCH(UsagePerHour!MY$4,Sales!$D$3:$ABF$3,0))/MY$2*INDEX(Usage!$D$5:$ABF$11,MATCH(UsagePerHour!$B$68,Usage!$C$5:$C$11,0),MATCH(UsagePerHour!MY$4,Usage!$D$3:$ABF$3,0)),"")</f>
        <v>4.9130095135436279E-2</v>
      </c>
      <c r="MZ80" s="27">
        <f>IFERROR(INDEX(Sales!$D$5:$ABF$18,MATCH(UsagePerHour!$B80,Sales!$C$5:$C$18,0),MATCH(UsagePerHour!MZ$4,Sales!$D$3:$ABF$3,0))/MZ$2*INDEX(Usage!$D$5:$ABF$11,MATCH(UsagePerHour!$B$68,Usage!$C$5:$C$11,0),MATCH(UsagePerHour!MZ$4,Usage!$D$3:$ABF$3,0)),"")</f>
        <v>0.37848780815734634</v>
      </c>
      <c r="NA80" s="27">
        <f>IFERROR(INDEX(Sales!$D$5:$ABF$18,MATCH(UsagePerHour!$B80,Sales!$C$5:$C$18,0),MATCH(UsagePerHour!NA$4,Sales!$D$3:$ABF$3,0))/NA$2*INDEX(Usage!$D$5:$ABF$11,MATCH(UsagePerHour!$B$68,Usage!$C$5:$C$11,0),MATCH(UsagePerHour!NA$4,Usage!$D$3:$ABF$3,0)),"")</f>
        <v>0.12634115001606169</v>
      </c>
      <c r="NB80" s="27">
        <f>IFERROR(INDEX(Sales!$D$5:$ABF$18,MATCH(UsagePerHour!$B80,Sales!$C$5:$C$18,0),MATCH(UsagePerHour!NB$4,Sales!$D$3:$ABF$3,0))/NB$2*INDEX(Usage!$D$5:$ABF$11,MATCH(UsagePerHour!$B$68,Usage!$C$5:$C$11,0),MATCH(UsagePerHour!NB$4,Usage!$D$3:$ABF$3,0)),"")</f>
        <v>0.58793824141691176</v>
      </c>
      <c r="NC80" s="27">
        <f>IFERROR(INDEX(Sales!$D$5:$ABF$18,MATCH(UsagePerHour!$B80,Sales!$C$5:$C$18,0),MATCH(UsagePerHour!NC$4,Sales!$D$3:$ABF$3,0))/NC$2*INDEX(Usage!$D$5:$ABF$11,MATCH(UsagePerHour!$B$68,Usage!$C$5:$C$11,0),MATCH(UsagePerHour!NC$4,Usage!$D$3:$ABF$3,0)),"")</f>
        <v>0.3644287014168725</v>
      </c>
      <c r="ND80" s="27">
        <f>IFERROR(INDEX(Sales!$D$5:$ABF$18,MATCH(UsagePerHour!$B80,Sales!$C$5:$C$18,0),MATCH(UsagePerHour!ND$4,Sales!$D$3:$ABF$3,0))/ND$2*INDEX(Usage!$D$5:$ABF$11,MATCH(UsagePerHour!$B$68,Usage!$C$5:$C$11,0),MATCH(UsagePerHour!ND$4,Usage!$D$3:$ABF$3,0)),"")</f>
        <v>0.53624441613892826</v>
      </c>
      <c r="NE80" s="27">
        <f>IFERROR(INDEX(Sales!$D$5:$ABF$18,MATCH(UsagePerHour!$B80,Sales!$C$5:$C$18,0),MATCH(UsagePerHour!NE$4,Sales!$D$3:$ABF$3,0))/NE$2*INDEX(Usage!$D$5:$ABF$11,MATCH(UsagePerHour!$B$68,Usage!$C$5:$C$11,0),MATCH(UsagePerHour!NE$4,Usage!$D$3:$ABF$3,0)),"")</f>
        <v>0.17327488066468275</v>
      </c>
      <c r="NF80" s="27">
        <f>IFERROR(INDEX(Sales!$D$5:$ABF$18,MATCH(UsagePerHour!$B80,Sales!$C$5:$C$18,0),MATCH(UsagePerHour!NF$4,Sales!$D$3:$ABF$3,0))/NF$2*INDEX(Usage!$D$5:$ABF$11,MATCH(UsagePerHour!$B$68,Usage!$C$5:$C$11,0),MATCH(UsagePerHour!NF$4,Usage!$D$3:$ABF$3,0)),"")</f>
        <v>7.0538374158040415E-2</v>
      </c>
      <c r="NG80" s="27">
        <f>IFERROR(INDEX(Sales!$D$5:$ABF$18,MATCH(UsagePerHour!$B80,Sales!$C$5:$C$18,0),MATCH(UsagePerHour!NG$4,Sales!$D$3:$ABF$3,0))/NG$2*INDEX(Usage!$D$5:$ABF$11,MATCH(UsagePerHour!$B$68,Usage!$C$5:$C$11,0),MATCH(UsagePerHour!NG$4,Usage!$D$3:$ABF$3,0)),"")</f>
        <v>6.7328372909917292E-2</v>
      </c>
      <c r="NH80" s="27">
        <f>IFERROR(INDEX(Sales!$D$5:$ABF$18,MATCH(UsagePerHour!$B80,Sales!$C$5:$C$18,0),MATCH(UsagePerHour!NH$4,Sales!$D$3:$ABF$3,0))/NH$2*INDEX(Usage!$D$5:$ABF$11,MATCH(UsagePerHour!$B$68,Usage!$C$5:$C$11,0),MATCH(UsagePerHour!NH$4,Usage!$D$3:$ABF$3,0)),"")</f>
        <v>0.21944818963466123</v>
      </c>
      <c r="NI80" s="27">
        <f>IFERROR(INDEX(Sales!$D$5:$ABF$18,MATCH(UsagePerHour!$B80,Sales!$C$5:$C$18,0),MATCH(UsagePerHour!NI$4,Sales!$D$3:$ABF$3,0))/NI$2*INDEX(Usage!$D$5:$ABF$11,MATCH(UsagePerHour!$B$68,Usage!$C$5:$C$11,0),MATCH(UsagePerHour!NI$4,Usage!$D$3:$ABF$3,0)),"")</f>
        <v>0.24975900749994592</v>
      </c>
      <c r="NJ80" s="27">
        <f>IFERROR(INDEX(Sales!$D$5:$ABF$18,MATCH(UsagePerHour!$B80,Sales!$C$5:$C$18,0),MATCH(UsagePerHour!NJ$4,Sales!$D$3:$ABF$3,0))/NJ$2*INDEX(Usage!$D$5:$ABF$11,MATCH(UsagePerHour!$B$68,Usage!$C$5:$C$11,0),MATCH(UsagePerHour!NJ$4,Usage!$D$3:$ABF$3,0)),"")</f>
        <v>0.23181895018151671</v>
      </c>
      <c r="NK80" s="27">
        <f>IFERROR(INDEX(Sales!$D$5:$ABF$18,MATCH(UsagePerHour!$B80,Sales!$C$5:$C$18,0),MATCH(UsagePerHour!NK$4,Sales!$D$3:$ABF$3,0))/NK$2*INDEX(Usage!$D$5:$ABF$11,MATCH(UsagePerHour!$B$68,Usage!$C$5:$C$11,0),MATCH(UsagePerHour!NK$4,Usage!$D$3:$ABF$3,0)),"")</f>
        <v>9.9001111981601761E-2</v>
      </c>
      <c r="NL80" s="27">
        <f>IFERROR(INDEX(Sales!$D$5:$ABF$18,MATCH(UsagePerHour!$B80,Sales!$C$5:$C$18,0),MATCH(UsagePerHour!NL$4,Sales!$D$3:$ABF$3,0))/NL$2*INDEX(Usage!$D$5:$ABF$11,MATCH(UsagePerHour!$B$68,Usage!$C$5:$C$11,0),MATCH(UsagePerHour!NL$4,Usage!$D$3:$ABF$3,0)),"")</f>
        <v>0.35287368581441414</v>
      </c>
      <c r="NM80" s="27">
        <f>IFERROR(INDEX(Sales!$D$5:$ABF$18,MATCH(UsagePerHour!$B80,Sales!$C$5:$C$18,0),MATCH(UsagePerHour!NM$4,Sales!$D$3:$ABF$3,0))/NM$2*INDEX(Usage!$D$5:$ABF$11,MATCH(UsagePerHour!$B$68,Usage!$C$5:$C$11,0),MATCH(UsagePerHour!NM$4,Usage!$D$3:$ABF$3,0)),"")</f>
        <v>0.24603053607525605</v>
      </c>
      <c r="NN80" s="27">
        <f>IFERROR(INDEX(Sales!$D$5:$ABF$18,MATCH(UsagePerHour!$B80,Sales!$C$5:$C$18,0),MATCH(UsagePerHour!NN$4,Sales!$D$3:$ABF$3,0))/NN$2*INDEX(Usage!$D$5:$ABF$11,MATCH(UsagePerHour!$B$68,Usage!$C$5:$C$11,0),MATCH(UsagePerHour!NN$4,Usage!$D$3:$ABF$3,0)),"")</f>
        <v>0.10768763038988544</v>
      </c>
      <c r="NO80" s="27">
        <f>IFERROR(INDEX(Sales!$D$5:$ABF$18,MATCH(UsagePerHour!$B80,Sales!$C$5:$C$18,0),MATCH(UsagePerHour!NO$4,Sales!$D$3:$ABF$3,0))/NO$2*INDEX(Usage!$D$5:$ABF$11,MATCH(UsagePerHour!$B$68,Usage!$C$5:$C$11,0),MATCH(UsagePerHour!NO$4,Usage!$D$3:$ABF$3,0)),"")</f>
        <v>0.19112066127793426</v>
      </c>
      <c r="NP80" s="27">
        <f>IFERROR(INDEX(Sales!$D$5:$ABF$18,MATCH(UsagePerHour!$B80,Sales!$C$5:$C$18,0),MATCH(UsagePerHour!NP$4,Sales!$D$3:$ABF$3,0))/NP$2*INDEX(Usage!$D$5:$ABF$11,MATCH(UsagePerHour!$B$68,Usage!$C$5:$C$11,0),MATCH(UsagePerHour!NP$4,Usage!$D$3:$ABF$3,0)),"")</f>
        <v>0.58173587127440352</v>
      </c>
      <c r="NQ80" s="27">
        <f>IFERROR(INDEX(Sales!$D$5:$ABF$18,MATCH(UsagePerHour!$B80,Sales!$C$5:$C$18,0),MATCH(UsagePerHour!NQ$4,Sales!$D$3:$ABF$3,0))/NQ$2*INDEX(Usage!$D$5:$ABF$11,MATCH(UsagePerHour!$B$68,Usage!$C$5:$C$11,0),MATCH(UsagePerHour!NQ$4,Usage!$D$3:$ABF$3,0)),"")</f>
        <v>0.13325324389408624</v>
      </c>
      <c r="NR80" s="27">
        <f>IFERROR(INDEX(Sales!$D$5:$ABF$18,MATCH(UsagePerHour!$B80,Sales!$C$5:$C$18,0),MATCH(UsagePerHour!NR$4,Sales!$D$3:$ABF$3,0))/NR$2*INDEX(Usage!$D$5:$ABF$11,MATCH(UsagePerHour!$B$68,Usage!$C$5:$C$11,0),MATCH(UsagePerHour!NR$4,Usage!$D$3:$ABF$3,0)),"")</f>
        <v>0.37207050994945295</v>
      </c>
      <c r="NS80" s="27">
        <f>IFERROR(INDEX(Sales!$D$5:$ABF$18,MATCH(UsagePerHour!$B80,Sales!$C$5:$C$18,0),MATCH(UsagePerHour!NS$4,Sales!$D$3:$ABF$3,0))/NS$2*INDEX(Usage!$D$5:$ABF$11,MATCH(UsagePerHour!$B$68,Usage!$C$5:$C$11,0),MATCH(UsagePerHour!NS$4,Usage!$D$3:$ABF$3,0)),"")</f>
        <v>0.66722855210446907</v>
      </c>
      <c r="NT80" s="27">
        <f>IFERROR(INDEX(Sales!$D$5:$ABF$18,MATCH(UsagePerHour!$B80,Sales!$C$5:$C$18,0),MATCH(UsagePerHour!NT$4,Sales!$D$3:$ABF$3,0))/NT$2*INDEX(Usage!$D$5:$ABF$11,MATCH(UsagePerHour!$B$68,Usage!$C$5:$C$11,0),MATCH(UsagePerHour!NT$4,Usage!$D$3:$ABF$3,0)),"")</f>
        <v>9.8729755061644234E-2</v>
      </c>
      <c r="NU80" s="27">
        <f>IFERROR(INDEX(Sales!$D$5:$ABF$18,MATCH(UsagePerHour!$B80,Sales!$C$5:$C$18,0),MATCH(UsagePerHour!NU$4,Sales!$D$3:$ABF$3,0))/NU$2*INDEX(Usage!$D$5:$ABF$11,MATCH(UsagePerHour!$B$68,Usage!$C$5:$C$11,0),MATCH(UsagePerHour!NU$4,Usage!$D$3:$ABF$3,0)),"")</f>
        <v>0.43840286100173104</v>
      </c>
      <c r="NV80" s="27">
        <f>IFERROR(INDEX(Sales!$D$5:$ABF$18,MATCH(UsagePerHour!$B80,Sales!$C$5:$C$18,0),MATCH(UsagePerHour!NV$4,Sales!$D$3:$ABF$3,0))/NV$2*INDEX(Usage!$D$5:$ABF$11,MATCH(UsagePerHour!$B$68,Usage!$C$5:$C$11,0),MATCH(UsagePerHour!NV$4,Usage!$D$3:$ABF$3,0)),"")</f>
        <v>8.2150183424421652E-2</v>
      </c>
      <c r="NW80" s="27">
        <f>IFERROR(INDEX(Sales!$D$5:$ABF$18,MATCH(UsagePerHour!$B80,Sales!$C$5:$C$18,0),MATCH(UsagePerHour!NW$4,Sales!$D$3:$ABF$3,0))/NW$2*INDEX(Usage!$D$5:$ABF$11,MATCH(UsagePerHour!$B$68,Usage!$C$5:$C$11,0),MATCH(UsagePerHour!NW$4,Usage!$D$3:$ABF$3,0)),"")</f>
        <v>5.0331476500116497E-2</v>
      </c>
      <c r="NX80" s="27">
        <f>IFERROR(INDEX(Sales!$D$5:$ABF$18,MATCH(UsagePerHour!$B80,Sales!$C$5:$C$18,0),MATCH(UsagePerHour!NX$4,Sales!$D$3:$ABF$3,0))/NX$2*INDEX(Usage!$D$5:$ABF$11,MATCH(UsagePerHour!$B$68,Usage!$C$5:$C$11,0),MATCH(UsagePerHour!NX$4,Usage!$D$3:$ABF$3,0)),"")</f>
        <v>0.16213592793958759</v>
      </c>
      <c r="NY80" s="27">
        <f>IFERROR(INDEX(Sales!$D$5:$ABF$18,MATCH(UsagePerHour!$B80,Sales!$C$5:$C$18,0),MATCH(UsagePerHour!NY$4,Sales!$D$3:$ABF$3,0))/NY$2*INDEX(Usage!$D$5:$ABF$11,MATCH(UsagePerHour!$B$68,Usage!$C$5:$C$11,0),MATCH(UsagePerHour!NY$4,Usage!$D$3:$ABF$3,0)),"")</f>
        <v>0.21906265392572158</v>
      </c>
      <c r="NZ80" s="27">
        <f>IFERROR(INDEX(Sales!$D$5:$ABF$18,MATCH(UsagePerHour!$B80,Sales!$C$5:$C$18,0),MATCH(UsagePerHour!NZ$4,Sales!$D$3:$ABF$3,0))/NZ$2*INDEX(Usage!$D$5:$ABF$11,MATCH(UsagePerHour!$B$68,Usage!$C$5:$C$11,0),MATCH(UsagePerHour!NZ$4,Usage!$D$3:$ABF$3,0)),"")</f>
        <v>0.60723976341330721</v>
      </c>
      <c r="OA80" s="27">
        <f>IFERROR(INDEX(Sales!$D$5:$ABF$18,MATCH(UsagePerHour!$B80,Sales!$C$5:$C$18,0),MATCH(UsagePerHour!OA$4,Sales!$D$3:$ABF$3,0))/OA$2*INDEX(Usage!$D$5:$ABF$11,MATCH(UsagePerHour!$B$68,Usage!$C$5:$C$11,0),MATCH(UsagePerHour!OA$4,Usage!$D$3:$ABF$3,0)),"")</f>
        <v>8.7899395140621256E-2</v>
      </c>
      <c r="OB80" s="27">
        <f>IFERROR(INDEX(Sales!$D$5:$ABF$18,MATCH(UsagePerHour!$B80,Sales!$C$5:$C$18,0),MATCH(UsagePerHour!OB$4,Sales!$D$3:$ABF$3,0))/OB$2*INDEX(Usage!$D$5:$ABF$11,MATCH(UsagePerHour!$B$68,Usage!$C$5:$C$11,0),MATCH(UsagePerHour!OB$4,Usage!$D$3:$ABF$3,0)),"")</f>
        <v>8.0570507390912316E-2</v>
      </c>
      <c r="OC80" s="27">
        <f>IFERROR(INDEX(Sales!$D$5:$ABF$18,MATCH(UsagePerHour!$B80,Sales!$C$5:$C$18,0),MATCH(UsagePerHour!OC$4,Sales!$D$3:$ABF$3,0))/OC$2*INDEX(Usage!$D$5:$ABF$11,MATCH(UsagePerHour!$B$68,Usage!$C$5:$C$11,0),MATCH(UsagePerHour!OC$4,Usage!$D$3:$ABF$3,0)),"")</f>
        <v>0.14462366531025847</v>
      </c>
      <c r="OD80" s="27">
        <f>IFERROR(INDEX(Sales!$D$5:$ABF$18,MATCH(UsagePerHour!$B80,Sales!$C$5:$C$18,0),MATCH(UsagePerHour!OD$4,Sales!$D$3:$ABF$3,0))/OD$2*INDEX(Usage!$D$5:$ABF$11,MATCH(UsagePerHour!$B$68,Usage!$C$5:$C$11,0),MATCH(UsagePerHour!OD$4,Usage!$D$3:$ABF$3,0)),"")</f>
        <v>0.49026567980604424</v>
      </c>
      <c r="OE80" s="27">
        <f>IFERROR(INDEX(Sales!$D$5:$ABF$18,MATCH(UsagePerHour!$B80,Sales!$C$5:$C$18,0),MATCH(UsagePerHour!OE$4,Sales!$D$3:$ABF$3,0))/OE$2*INDEX(Usage!$D$5:$ABF$11,MATCH(UsagePerHour!$B$68,Usage!$C$5:$C$11,0),MATCH(UsagePerHour!OE$4,Usage!$D$3:$ABF$3,0)),"")</f>
        <v>0.38981369035277391</v>
      </c>
      <c r="OF80" s="27">
        <f>IFERROR(INDEX(Sales!$D$5:$ABF$18,MATCH(UsagePerHour!$B80,Sales!$C$5:$C$18,0),MATCH(UsagePerHour!OF$4,Sales!$D$3:$ABF$3,0))/OF$2*INDEX(Usage!$D$5:$ABF$11,MATCH(UsagePerHour!$B$68,Usage!$C$5:$C$11,0),MATCH(UsagePerHour!OF$4,Usage!$D$3:$ABF$3,0)),"")</f>
        <v>0.22101878993367463</v>
      </c>
      <c r="OG80" s="27">
        <f>IFERROR(INDEX(Sales!$D$5:$ABF$18,MATCH(UsagePerHour!$B80,Sales!$C$5:$C$18,0),MATCH(UsagePerHour!OG$4,Sales!$D$3:$ABF$3,0))/OG$2*INDEX(Usage!$D$5:$ABF$11,MATCH(UsagePerHour!$B$68,Usage!$C$5:$C$11,0),MATCH(UsagePerHour!OG$4,Usage!$D$3:$ABF$3,0)),"")</f>
        <v>0.31478477854023712</v>
      </c>
      <c r="OH80" s="27">
        <f>IFERROR(INDEX(Sales!$D$5:$ABF$18,MATCH(UsagePerHour!$B80,Sales!$C$5:$C$18,0),MATCH(UsagePerHour!OH$4,Sales!$D$3:$ABF$3,0))/OH$2*INDEX(Usage!$D$5:$ABF$11,MATCH(UsagePerHour!$B$68,Usage!$C$5:$C$11,0),MATCH(UsagePerHour!OH$4,Usage!$D$3:$ABF$3,0)),"")</f>
        <v>9.5257887358724369E-2</v>
      </c>
      <c r="OI80" s="27">
        <f>IFERROR(INDEX(Sales!$D$5:$ABF$18,MATCH(UsagePerHour!$B80,Sales!$C$5:$C$18,0),MATCH(UsagePerHour!OI$4,Sales!$D$3:$ABF$3,0))/OI$2*INDEX(Usage!$D$5:$ABF$11,MATCH(UsagePerHour!$B$68,Usage!$C$5:$C$11,0),MATCH(UsagePerHour!OI$4,Usage!$D$3:$ABF$3,0)),"")</f>
        <v>8.4016689346533238E-2</v>
      </c>
      <c r="OJ80" s="27">
        <f>IFERROR(INDEX(Sales!$D$5:$ABF$18,MATCH(UsagePerHour!$B80,Sales!$C$5:$C$18,0),MATCH(UsagePerHour!OJ$4,Sales!$D$3:$ABF$3,0))/OJ$2*INDEX(Usage!$D$5:$ABF$11,MATCH(UsagePerHour!$B$68,Usage!$C$5:$C$11,0),MATCH(UsagePerHour!OJ$4,Usage!$D$3:$ABF$3,0)),"")</f>
        <v>0.10446246681194955</v>
      </c>
      <c r="OK80" s="27">
        <f>IFERROR(INDEX(Sales!$D$5:$ABF$18,MATCH(UsagePerHour!$B80,Sales!$C$5:$C$18,0),MATCH(UsagePerHour!OK$4,Sales!$D$3:$ABF$3,0))/OK$2*INDEX(Usage!$D$5:$ABF$11,MATCH(UsagePerHour!$B$68,Usage!$C$5:$C$11,0),MATCH(UsagePerHour!OK$4,Usage!$D$3:$ABF$3,0)),"")</f>
        <v>0.19317801353687511</v>
      </c>
      <c r="OL80" s="27">
        <f>IFERROR(INDEX(Sales!$D$5:$ABF$18,MATCH(UsagePerHour!$B80,Sales!$C$5:$C$18,0),MATCH(UsagePerHour!OL$4,Sales!$D$3:$ABF$3,0))/OL$2*INDEX(Usage!$D$5:$ABF$11,MATCH(UsagePerHour!$B$68,Usage!$C$5:$C$11,0),MATCH(UsagePerHour!OL$4,Usage!$D$3:$ABF$3,0)),"")</f>
        <v>0.43989874437387733</v>
      </c>
      <c r="OM80" s="27">
        <f>IFERROR(INDEX(Sales!$D$5:$ABF$18,MATCH(UsagePerHour!$B80,Sales!$C$5:$C$18,0),MATCH(UsagePerHour!OM$4,Sales!$D$3:$ABF$3,0))/OM$2*INDEX(Usage!$D$5:$ABF$11,MATCH(UsagePerHour!$B$68,Usage!$C$5:$C$11,0),MATCH(UsagePerHour!OM$4,Usage!$D$3:$ABF$3,0)),"")</f>
        <v>0.29568101745292735</v>
      </c>
      <c r="ON80" s="27">
        <f>IFERROR(INDEX(Sales!$D$5:$ABF$18,MATCH(UsagePerHour!$B80,Sales!$C$5:$C$18,0),MATCH(UsagePerHour!ON$4,Sales!$D$3:$ABF$3,0))/ON$2*INDEX(Usage!$D$5:$ABF$11,MATCH(UsagePerHour!$B$68,Usage!$C$5:$C$11,0),MATCH(UsagePerHour!ON$4,Usage!$D$3:$ABF$3,0)),"")</f>
        <v>0.50736306987148094</v>
      </c>
      <c r="OO80" s="27">
        <f>IFERROR(INDEX(Sales!$D$5:$ABF$18,MATCH(UsagePerHour!$B80,Sales!$C$5:$C$18,0),MATCH(UsagePerHour!OO$4,Sales!$D$3:$ABF$3,0))/OO$2*INDEX(Usage!$D$5:$ABF$11,MATCH(UsagePerHour!$B$68,Usage!$C$5:$C$11,0),MATCH(UsagePerHour!OO$4,Usage!$D$3:$ABF$3,0)),"")</f>
        <v>0.43191810657436241</v>
      </c>
      <c r="OP80" s="27">
        <f>IFERROR(INDEX(Sales!$D$5:$ABF$18,MATCH(UsagePerHour!$B80,Sales!$C$5:$C$18,0),MATCH(UsagePerHour!OP$4,Sales!$D$3:$ABF$3,0))/OP$2*INDEX(Usage!$D$5:$ABF$11,MATCH(UsagePerHour!$B$68,Usage!$C$5:$C$11,0),MATCH(UsagePerHour!OP$4,Usage!$D$3:$ABF$3,0)),"")</f>
        <v>0.46809865598051126</v>
      </c>
      <c r="OQ80" s="27">
        <f>IFERROR(INDEX(Sales!$D$5:$ABF$18,MATCH(UsagePerHour!$B80,Sales!$C$5:$C$18,0),MATCH(UsagePerHour!OQ$4,Sales!$D$3:$ABF$3,0))/OQ$2*INDEX(Usage!$D$5:$ABF$11,MATCH(UsagePerHour!$B$68,Usage!$C$5:$C$11,0),MATCH(UsagePerHour!OQ$4,Usage!$D$3:$ABF$3,0)),"")</f>
        <v>0.1156698865813371</v>
      </c>
      <c r="OR80" s="27">
        <f>IFERROR(INDEX(Sales!$D$5:$ABF$18,MATCH(UsagePerHour!$B80,Sales!$C$5:$C$18,0),MATCH(UsagePerHour!OR$4,Sales!$D$3:$ABF$3,0))/OR$2*INDEX(Usage!$D$5:$ABF$11,MATCH(UsagePerHour!$B$68,Usage!$C$5:$C$11,0),MATCH(UsagePerHour!OR$4,Usage!$D$3:$ABF$3,0)),"")</f>
        <v>0.24331196776811823</v>
      </c>
      <c r="OS80" s="27">
        <f>IFERROR(INDEX(Sales!$D$5:$ABF$18,MATCH(UsagePerHour!$B80,Sales!$C$5:$C$18,0),MATCH(UsagePerHour!OS$4,Sales!$D$3:$ABF$3,0))/OS$2*INDEX(Usage!$D$5:$ABF$11,MATCH(UsagePerHour!$B$68,Usage!$C$5:$C$11,0),MATCH(UsagePerHour!OS$4,Usage!$D$3:$ABF$3,0)),"")</f>
        <v>0.24145496484748583</v>
      </c>
      <c r="OT80" s="27">
        <f>IFERROR(INDEX(Sales!$D$5:$ABF$18,MATCH(UsagePerHour!$B80,Sales!$C$5:$C$18,0),MATCH(UsagePerHour!OT$4,Sales!$D$3:$ABF$3,0))/OT$2*INDEX(Usage!$D$5:$ABF$11,MATCH(UsagePerHour!$B$68,Usage!$C$5:$C$11,0),MATCH(UsagePerHour!OT$4,Usage!$D$3:$ABF$3,0)),"")</f>
        <v>5.8845372065591491E-2</v>
      </c>
      <c r="OU80" s="27">
        <f>IFERROR(INDEX(Sales!$D$5:$ABF$18,MATCH(UsagePerHour!$B80,Sales!$C$5:$C$18,0),MATCH(UsagePerHour!OU$4,Sales!$D$3:$ABF$3,0))/OU$2*INDEX(Usage!$D$5:$ABF$11,MATCH(UsagePerHour!$B$68,Usage!$C$5:$C$11,0),MATCH(UsagePerHour!OU$4,Usage!$D$3:$ABF$3,0)),"")</f>
        <v>0.22918251915177953</v>
      </c>
      <c r="OV80" s="27">
        <f>IFERROR(INDEX(Sales!$D$5:$ABF$18,MATCH(UsagePerHour!$B80,Sales!$C$5:$C$18,0),MATCH(UsagePerHour!OV$4,Sales!$D$3:$ABF$3,0))/OV$2*INDEX(Usage!$D$5:$ABF$11,MATCH(UsagePerHour!$B$68,Usage!$C$5:$C$11,0),MATCH(UsagePerHour!OV$4,Usage!$D$3:$ABF$3,0)),"")</f>
        <v>0.16553877896187691</v>
      </c>
      <c r="OW80" s="27">
        <f>IFERROR(INDEX(Sales!$D$5:$ABF$18,MATCH(UsagePerHour!$B80,Sales!$C$5:$C$18,0),MATCH(UsagePerHour!OW$4,Sales!$D$3:$ABF$3,0))/OW$2*INDEX(Usage!$D$5:$ABF$11,MATCH(UsagePerHour!$B$68,Usage!$C$5:$C$11,0),MATCH(UsagePerHour!OW$4,Usage!$D$3:$ABF$3,0)),"")</f>
        <v>0.42908904274995557</v>
      </c>
      <c r="OX80" s="27">
        <f>IFERROR(INDEX(Sales!$D$5:$ABF$18,MATCH(UsagePerHour!$B80,Sales!$C$5:$C$18,0),MATCH(UsagePerHour!OX$4,Sales!$D$3:$ABF$3,0))/OX$2*INDEX(Usage!$D$5:$ABF$11,MATCH(UsagePerHour!$B$68,Usage!$C$5:$C$11,0),MATCH(UsagePerHour!OX$4,Usage!$D$3:$ABF$3,0)),"")</f>
        <v>0.27981813045561144</v>
      </c>
      <c r="OY80" s="27">
        <f>IFERROR(INDEX(Sales!$D$5:$ABF$18,MATCH(UsagePerHour!$B80,Sales!$C$5:$C$18,0),MATCH(UsagePerHour!OY$4,Sales!$D$3:$ABF$3,0))/OY$2*INDEX(Usage!$D$5:$ABF$11,MATCH(UsagePerHour!$B$68,Usage!$C$5:$C$11,0),MATCH(UsagePerHour!OY$4,Usage!$D$3:$ABF$3,0)),"")</f>
        <v>0.29177398659651799</v>
      </c>
      <c r="OZ80" s="27">
        <f>IFERROR(INDEX(Sales!$D$5:$ABF$18,MATCH(UsagePerHour!$B80,Sales!$C$5:$C$18,0),MATCH(UsagePerHour!OZ$4,Sales!$D$3:$ABF$3,0))/OZ$2*INDEX(Usage!$D$5:$ABF$11,MATCH(UsagePerHour!$B$68,Usage!$C$5:$C$11,0),MATCH(UsagePerHour!OZ$4,Usage!$D$3:$ABF$3,0)),"")</f>
        <v>6.5562281184325666E-2</v>
      </c>
      <c r="PA80" s="27">
        <f>IFERROR(INDEX(Sales!$D$5:$ABF$18,MATCH(UsagePerHour!$B80,Sales!$C$5:$C$18,0),MATCH(UsagePerHour!PA$4,Sales!$D$3:$ABF$3,0))/PA$2*INDEX(Usage!$D$5:$ABF$11,MATCH(UsagePerHour!$B$68,Usage!$C$5:$C$11,0),MATCH(UsagePerHour!PA$4,Usage!$D$3:$ABF$3,0)),"")</f>
        <v>5.6262153485871852E-2</v>
      </c>
      <c r="PB80" s="27">
        <f>IFERROR(INDEX(Sales!$D$5:$ABF$18,MATCH(UsagePerHour!$B80,Sales!$C$5:$C$18,0),MATCH(UsagePerHour!PB$4,Sales!$D$3:$ABF$3,0))/PB$2*INDEX(Usage!$D$5:$ABF$11,MATCH(UsagePerHour!$B$68,Usage!$C$5:$C$11,0),MATCH(UsagePerHour!PB$4,Usage!$D$3:$ABF$3,0)),"")</f>
        <v>5.0037598767269251E-2</v>
      </c>
      <c r="PC80" s="27">
        <f>IFERROR(INDEX(Sales!$D$5:$ABF$18,MATCH(UsagePerHour!$B80,Sales!$C$5:$C$18,0),MATCH(UsagePerHour!PC$4,Sales!$D$3:$ABF$3,0))/PC$2*INDEX(Usage!$D$5:$ABF$11,MATCH(UsagePerHour!$B$68,Usage!$C$5:$C$11,0),MATCH(UsagePerHour!PC$4,Usage!$D$3:$ABF$3,0)),"")</f>
        <v>2.3255045419227478E-2</v>
      </c>
      <c r="PD80" s="27">
        <f>IFERROR(INDEX(Sales!$D$5:$ABF$18,MATCH(UsagePerHour!$B80,Sales!$C$5:$C$18,0),MATCH(UsagePerHour!PD$4,Sales!$D$3:$ABF$3,0))/PD$2*INDEX(Usage!$D$5:$ABF$11,MATCH(UsagePerHour!$B$68,Usage!$C$5:$C$11,0),MATCH(UsagePerHour!PD$4,Usage!$D$3:$ABF$3,0)),"")</f>
        <v>8.1500872701257096E-2</v>
      </c>
      <c r="PE80" s="27">
        <f>IFERROR(INDEX(Sales!$D$5:$ABF$18,MATCH(UsagePerHour!$B80,Sales!$C$5:$C$18,0),MATCH(UsagePerHour!PE$4,Sales!$D$3:$ABF$3,0))/PE$2*INDEX(Usage!$D$5:$ABF$11,MATCH(UsagePerHour!$B$68,Usage!$C$5:$C$11,0),MATCH(UsagePerHour!PE$4,Usage!$D$3:$ABF$3,0)),"")</f>
        <v>5.3066484325689042E-2</v>
      </c>
      <c r="PF80" s="27">
        <f>IFERROR(INDEX(Sales!$D$5:$ABF$18,MATCH(UsagePerHour!$B80,Sales!$C$5:$C$18,0),MATCH(UsagePerHour!PF$4,Sales!$D$3:$ABF$3,0))/PF$2*INDEX(Usage!$D$5:$ABF$11,MATCH(UsagePerHour!$B$68,Usage!$C$5:$C$11,0),MATCH(UsagePerHour!PF$4,Usage!$D$3:$ABF$3,0)),"")</f>
        <v>0.30682591876942106</v>
      </c>
      <c r="PG80" s="27">
        <f>IFERROR(INDEX(Sales!$D$5:$ABF$18,MATCH(UsagePerHour!$B80,Sales!$C$5:$C$18,0),MATCH(UsagePerHour!PG$4,Sales!$D$3:$ABF$3,0))/PG$2*INDEX(Usage!$D$5:$ABF$11,MATCH(UsagePerHour!$B$68,Usage!$C$5:$C$11,0),MATCH(UsagePerHour!PG$4,Usage!$D$3:$ABF$3,0)),"")</f>
        <v>2.5049277666126715E-2</v>
      </c>
      <c r="PH80" s="27">
        <f>IFERROR(INDEX(Sales!$D$5:$ABF$18,MATCH(UsagePerHour!$B80,Sales!$C$5:$C$18,0),MATCH(UsagePerHour!PH$4,Sales!$D$3:$ABF$3,0))/PH$2*INDEX(Usage!$D$5:$ABF$11,MATCH(UsagePerHour!$B$68,Usage!$C$5:$C$11,0),MATCH(UsagePerHour!PH$4,Usage!$D$3:$ABF$3,0)),"")</f>
        <v>0.19915666225469081</v>
      </c>
      <c r="PI80" s="27">
        <f>IFERROR(INDEX(Sales!$D$5:$ABF$18,MATCH(UsagePerHour!$B80,Sales!$C$5:$C$18,0),MATCH(UsagePerHour!PI$4,Sales!$D$3:$ABF$3,0))/PI$2*INDEX(Usage!$D$5:$ABF$11,MATCH(UsagePerHour!$B$68,Usage!$C$5:$C$11,0),MATCH(UsagePerHour!PI$4,Usage!$D$3:$ABF$3,0)),"")</f>
        <v>0.13625862432587149</v>
      </c>
      <c r="PJ80" s="27">
        <f>IFERROR(INDEX(Sales!$D$5:$ABF$18,MATCH(UsagePerHour!$B80,Sales!$C$5:$C$18,0),MATCH(UsagePerHour!PJ$4,Sales!$D$3:$ABF$3,0))/PJ$2*INDEX(Usage!$D$5:$ABF$11,MATCH(UsagePerHour!$B$68,Usage!$C$5:$C$11,0),MATCH(UsagePerHour!PJ$4,Usage!$D$3:$ABF$3,0)),"")</f>
        <v>0.21964612891657306</v>
      </c>
      <c r="PK80" s="27">
        <f>IFERROR(INDEX(Sales!$D$5:$ABF$18,MATCH(UsagePerHour!$B80,Sales!$C$5:$C$18,0),MATCH(UsagePerHour!PK$4,Sales!$D$3:$ABF$3,0))/PK$2*INDEX(Usage!$D$5:$ABF$11,MATCH(UsagePerHour!$B$68,Usage!$C$5:$C$11,0),MATCH(UsagePerHour!PK$4,Usage!$D$3:$ABF$3,0)),"")</f>
        <v>0.13943723875071945</v>
      </c>
      <c r="PL80" s="27">
        <f>IFERROR(INDEX(Sales!$D$5:$ABF$18,MATCH(UsagePerHour!$B80,Sales!$C$5:$C$18,0),MATCH(UsagePerHour!PL$4,Sales!$D$3:$ABF$3,0))/PL$2*INDEX(Usage!$D$5:$ABF$11,MATCH(UsagePerHour!$B$68,Usage!$C$5:$C$11,0),MATCH(UsagePerHour!PL$4,Usage!$D$3:$ABF$3,0)),"")</f>
        <v>0.38239337872178808</v>
      </c>
      <c r="PM80" s="27">
        <f>IFERROR(INDEX(Sales!$D$5:$ABF$18,MATCH(UsagePerHour!$B80,Sales!$C$5:$C$18,0),MATCH(UsagePerHour!PM$4,Sales!$D$3:$ABF$3,0))/PM$2*INDEX(Usage!$D$5:$ABF$11,MATCH(UsagePerHour!$B$68,Usage!$C$5:$C$11,0),MATCH(UsagePerHour!PM$4,Usage!$D$3:$ABF$3,0)),"")</f>
        <v>5.5015275188604558E-2</v>
      </c>
      <c r="PN80" s="27">
        <f>IFERROR(INDEX(Sales!$D$5:$ABF$18,MATCH(UsagePerHour!$B80,Sales!$C$5:$C$18,0),MATCH(UsagePerHour!PN$4,Sales!$D$3:$ABF$3,0))/PN$2*INDEX(Usage!$D$5:$ABF$11,MATCH(UsagePerHour!$B$68,Usage!$C$5:$C$11,0),MATCH(UsagePerHour!PN$4,Usage!$D$3:$ABF$3,0)),"")</f>
        <v>0</v>
      </c>
      <c r="PO80" s="27">
        <f>IFERROR(INDEX(Sales!$D$5:$ABF$18,MATCH(UsagePerHour!$B80,Sales!$C$5:$C$18,0),MATCH(UsagePerHour!PO$4,Sales!$D$3:$ABF$3,0))/PO$2*INDEX(Usage!$D$5:$ABF$11,MATCH(UsagePerHour!$B$68,Usage!$C$5:$C$11,0),MATCH(UsagePerHour!PO$4,Usage!$D$3:$ABF$3,0)),"")</f>
        <v>4.4791015552170937E-2</v>
      </c>
      <c r="PP80" s="27">
        <f>IFERROR(INDEX(Sales!$D$5:$ABF$18,MATCH(UsagePerHour!$B80,Sales!$C$5:$C$18,0),MATCH(UsagePerHour!PP$4,Sales!$D$3:$ABF$3,0))/PP$2*INDEX(Usage!$D$5:$ABF$11,MATCH(UsagePerHour!$B$68,Usage!$C$5:$C$11,0),MATCH(UsagePerHour!PP$4,Usage!$D$3:$ABF$3,0)),"")</f>
        <v>0.61363601286173641</v>
      </c>
      <c r="PQ80" s="27">
        <f>IFERROR(INDEX(Sales!$D$5:$ABF$18,MATCH(UsagePerHour!$B80,Sales!$C$5:$C$18,0),MATCH(UsagePerHour!PQ$4,Sales!$D$3:$ABF$3,0))/PQ$2*INDEX(Usage!$D$5:$ABF$11,MATCH(UsagePerHour!$B$68,Usage!$C$5:$C$11,0),MATCH(UsagePerHour!PQ$4,Usage!$D$3:$ABF$3,0)),"")</f>
        <v>9.1897829759344213E-2</v>
      </c>
      <c r="PR80" s="27">
        <f>IFERROR(INDEX(Sales!$D$5:$ABF$18,MATCH(UsagePerHour!$B80,Sales!$C$5:$C$18,0),MATCH(UsagePerHour!PR$4,Sales!$D$3:$ABF$3,0))/PR$2*INDEX(Usage!$D$5:$ABF$11,MATCH(UsagePerHour!$B$68,Usage!$C$5:$C$11,0),MATCH(UsagePerHour!PR$4,Usage!$D$3:$ABF$3,0)),"")</f>
        <v>9.2889885637075301E-2</v>
      </c>
      <c r="PS80" s="27">
        <f>IFERROR(INDEX(Sales!$D$5:$ABF$18,MATCH(UsagePerHour!$B80,Sales!$C$5:$C$18,0),MATCH(UsagePerHour!PS$4,Sales!$D$3:$ABF$3,0))/PS$2*INDEX(Usage!$D$5:$ABF$11,MATCH(UsagePerHour!$B$68,Usage!$C$5:$C$11,0),MATCH(UsagePerHour!PS$4,Usage!$D$3:$ABF$3,0)),"")</f>
        <v>0.1564692862831551</v>
      </c>
      <c r="PT80" s="27">
        <f>IFERROR(INDEX(Sales!$D$5:$ABF$18,MATCH(UsagePerHour!$B80,Sales!$C$5:$C$18,0),MATCH(UsagePerHour!PT$4,Sales!$D$3:$ABF$3,0))/PT$2*INDEX(Usage!$D$5:$ABF$11,MATCH(UsagePerHour!$B$68,Usage!$C$5:$C$11,0),MATCH(UsagePerHour!PT$4,Usage!$D$3:$ABF$3,0)),"")</f>
        <v>8.4686985831735728E-2</v>
      </c>
      <c r="PU80" s="27">
        <f>IFERROR(INDEX(Sales!$D$5:$ABF$18,MATCH(UsagePerHour!$B80,Sales!$C$5:$C$18,0),MATCH(UsagePerHour!PU$4,Sales!$D$3:$ABF$3,0))/PU$2*INDEX(Usage!$D$5:$ABF$11,MATCH(UsagePerHour!$B$68,Usage!$C$5:$C$11,0),MATCH(UsagePerHour!PU$4,Usage!$D$3:$ABF$3,0)),"")</f>
        <v>0.10240726457954501</v>
      </c>
      <c r="PV80" s="27">
        <f>IFERROR(INDEX(Sales!$D$5:$ABF$18,MATCH(UsagePerHour!$B80,Sales!$C$5:$C$18,0),MATCH(UsagePerHour!PV$4,Sales!$D$3:$ABF$3,0))/PV$2*INDEX(Usage!$D$5:$ABF$11,MATCH(UsagePerHour!$B$68,Usage!$C$5:$C$11,0),MATCH(UsagePerHour!PV$4,Usage!$D$3:$ABF$3,0)),"")</f>
        <v>0.17422401135933568</v>
      </c>
      <c r="PW80" s="27">
        <f>IFERROR(INDEX(Sales!$D$5:$ABF$18,MATCH(UsagePerHour!$B80,Sales!$C$5:$C$18,0),MATCH(UsagePerHour!PW$4,Sales!$D$3:$ABF$3,0))/PW$2*INDEX(Usage!$D$5:$ABF$11,MATCH(UsagePerHour!$B$68,Usage!$C$5:$C$11,0),MATCH(UsagePerHour!PW$4,Usage!$D$3:$ABF$3,0)),"")</f>
        <v>0.14295209436033585</v>
      </c>
      <c r="PX80" s="27">
        <f>IFERROR(INDEX(Sales!$D$5:$ABF$18,MATCH(UsagePerHour!$B80,Sales!$C$5:$C$18,0),MATCH(UsagePerHour!PX$4,Sales!$D$3:$ABF$3,0))/PX$2*INDEX(Usage!$D$5:$ABF$11,MATCH(UsagePerHour!$B$68,Usage!$C$5:$C$11,0),MATCH(UsagePerHour!PX$4,Usage!$D$3:$ABF$3,0)),"")</f>
        <v>0.28665399802219116</v>
      </c>
      <c r="PY80" s="27">
        <f>IFERROR(INDEX(Sales!$D$5:$ABF$18,MATCH(UsagePerHour!$B80,Sales!$C$5:$C$18,0),MATCH(UsagePerHour!PY$4,Sales!$D$3:$ABF$3,0))/PY$2*INDEX(Usage!$D$5:$ABF$11,MATCH(UsagePerHour!$B$68,Usage!$C$5:$C$11,0),MATCH(UsagePerHour!PY$4,Usage!$D$3:$ABF$3,0)),"")</f>
        <v>0.71129618725528687</v>
      </c>
      <c r="PZ80" s="27">
        <f>IFERROR(INDEX(Sales!$D$5:$ABF$18,MATCH(UsagePerHour!$B80,Sales!$C$5:$C$18,0),MATCH(UsagePerHour!PZ$4,Sales!$D$3:$ABF$3,0))/PZ$2*INDEX(Usage!$D$5:$ABF$11,MATCH(UsagePerHour!$B$68,Usage!$C$5:$C$11,0),MATCH(UsagePerHour!PZ$4,Usage!$D$3:$ABF$3,0)),"")</f>
        <v>3.4240277716992007E-2</v>
      </c>
      <c r="QA80" s="27">
        <f>IFERROR(INDEX(Sales!$D$5:$ABF$18,MATCH(UsagePerHour!$B80,Sales!$C$5:$C$18,0),MATCH(UsagePerHour!QA$4,Sales!$D$3:$ABF$3,0))/QA$2*INDEX(Usage!$D$5:$ABF$11,MATCH(UsagePerHour!$B$68,Usage!$C$5:$C$11,0),MATCH(UsagePerHour!QA$4,Usage!$D$3:$ABF$3,0)),"")</f>
        <v>0.16167076366450267</v>
      </c>
      <c r="QB80" s="27">
        <f>IFERROR(INDEX(Sales!$D$5:$ABF$18,MATCH(UsagePerHour!$B80,Sales!$C$5:$C$18,0),MATCH(UsagePerHour!QB$4,Sales!$D$3:$ABF$3,0))/QB$2*INDEX(Usage!$D$5:$ABF$11,MATCH(UsagePerHour!$B$68,Usage!$C$5:$C$11,0),MATCH(UsagePerHour!QB$4,Usage!$D$3:$ABF$3,0)),"")</f>
        <v>8.2907448416371751E-2</v>
      </c>
      <c r="QC80" s="27">
        <f>IFERROR(INDEX(Sales!$D$5:$ABF$18,MATCH(UsagePerHour!$B80,Sales!$C$5:$C$18,0),MATCH(UsagePerHour!QC$4,Sales!$D$3:$ABF$3,0))/QC$2*INDEX(Usage!$D$5:$ABF$11,MATCH(UsagePerHour!$B$68,Usage!$C$5:$C$11,0),MATCH(UsagePerHour!QC$4,Usage!$D$3:$ABF$3,0)),"")</f>
        <v>3.1253291222622916E-2</v>
      </c>
      <c r="QD80" s="27">
        <f>IFERROR(INDEX(Sales!$D$5:$ABF$18,MATCH(UsagePerHour!$B80,Sales!$C$5:$C$18,0),MATCH(UsagePerHour!QD$4,Sales!$D$3:$ABF$3,0))/QD$2*INDEX(Usage!$D$5:$ABF$11,MATCH(UsagePerHour!$B$68,Usage!$C$5:$C$11,0),MATCH(UsagePerHour!QD$4,Usage!$D$3:$ABF$3,0)),"")</f>
        <v>5.8350072869623563E-2</v>
      </c>
      <c r="QE80" s="27">
        <f>IFERROR(INDEX(Sales!$D$5:$ABF$18,MATCH(UsagePerHour!$B80,Sales!$C$5:$C$18,0),MATCH(UsagePerHour!QE$4,Sales!$D$3:$ABF$3,0))/QE$2*INDEX(Usage!$D$5:$ABF$11,MATCH(UsagePerHour!$B$68,Usage!$C$5:$C$11,0),MATCH(UsagePerHour!QE$4,Usage!$D$3:$ABF$3,0)),"")</f>
        <v>0.30291012835027764</v>
      </c>
      <c r="QF80" s="27">
        <f>IFERROR(INDEX(Sales!$D$5:$ABF$18,MATCH(UsagePerHour!$B80,Sales!$C$5:$C$18,0),MATCH(UsagePerHour!QF$4,Sales!$D$3:$ABF$3,0))/QF$2*INDEX(Usage!$D$5:$ABF$11,MATCH(UsagePerHour!$B$68,Usage!$C$5:$C$11,0),MATCH(UsagePerHour!QF$4,Usage!$D$3:$ABF$3,0)),"")</f>
        <v>0.45620747306419157</v>
      </c>
      <c r="QG80" s="27">
        <f>IFERROR(INDEX(Sales!$D$5:$ABF$18,MATCH(UsagePerHour!$B80,Sales!$C$5:$C$18,0),MATCH(UsagePerHour!QG$4,Sales!$D$3:$ABF$3,0))/QG$2*INDEX(Usage!$D$5:$ABF$11,MATCH(UsagePerHour!$B$68,Usage!$C$5:$C$11,0),MATCH(UsagePerHour!QG$4,Usage!$D$3:$ABF$3,0)),"")</f>
        <v>0.3092457110858855</v>
      </c>
      <c r="QH80" s="27">
        <f>IFERROR(INDEX(Sales!$D$5:$ABF$18,MATCH(UsagePerHour!$B80,Sales!$C$5:$C$18,0),MATCH(UsagePerHour!QH$4,Sales!$D$3:$ABF$3,0))/QH$2*INDEX(Usage!$D$5:$ABF$11,MATCH(UsagePerHour!$B$68,Usage!$C$5:$C$11,0),MATCH(UsagePerHour!QH$4,Usage!$D$3:$ABF$3,0)),"")</f>
        <v>0.38097451785103853</v>
      </c>
      <c r="QI80" s="27">
        <f>IFERROR(INDEX(Sales!$D$5:$ABF$18,MATCH(UsagePerHour!$B80,Sales!$C$5:$C$18,0),MATCH(UsagePerHour!QI$4,Sales!$D$3:$ABF$3,0))/QI$2*INDEX(Usage!$D$5:$ABF$11,MATCH(UsagePerHour!$B$68,Usage!$C$5:$C$11,0),MATCH(UsagePerHour!QI$4,Usage!$D$3:$ABF$3,0)),"")</f>
        <v>0.82219862183298009</v>
      </c>
      <c r="QJ80" s="27">
        <f>IFERROR(INDEX(Sales!$D$5:$ABF$18,MATCH(UsagePerHour!$B80,Sales!$C$5:$C$18,0),MATCH(UsagePerHour!QJ$4,Sales!$D$3:$ABF$3,0))/QJ$2*INDEX(Usage!$D$5:$ABF$11,MATCH(UsagePerHour!$B$68,Usage!$C$5:$C$11,0),MATCH(UsagePerHour!QJ$4,Usage!$D$3:$ABF$3,0)),"")</f>
        <v>0.19416899854453787</v>
      </c>
      <c r="QK80" s="27">
        <f>IFERROR(INDEX(Sales!$D$5:$ABF$18,MATCH(UsagePerHour!$B80,Sales!$C$5:$C$18,0),MATCH(UsagePerHour!QK$4,Sales!$D$3:$ABF$3,0))/QK$2*INDEX(Usage!$D$5:$ABF$11,MATCH(UsagePerHour!$B$68,Usage!$C$5:$C$11,0),MATCH(UsagePerHour!QK$4,Usage!$D$3:$ABF$3,0)),"")</f>
        <v>0.3139629226290846</v>
      </c>
      <c r="QL80" s="27">
        <f>IFERROR(INDEX(Sales!$D$5:$ABF$18,MATCH(UsagePerHour!$B80,Sales!$C$5:$C$18,0),MATCH(UsagePerHour!QL$4,Sales!$D$3:$ABF$3,0))/QL$2*INDEX(Usage!$D$5:$ABF$11,MATCH(UsagePerHour!$B$68,Usage!$C$5:$C$11,0),MATCH(UsagePerHour!QL$4,Usage!$D$3:$ABF$3,0)),"")</f>
        <v>0.28075287512146407</v>
      </c>
      <c r="QM80" s="27">
        <f>IFERROR(INDEX(Sales!$D$5:$ABF$18,MATCH(UsagePerHour!$B80,Sales!$C$5:$C$18,0),MATCH(UsagePerHour!QM$4,Sales!$D$3:$ABF$3,0))/QM$2*INDEX(Usage!$D$5:$ABF$11,MATCH(UsagePerHour!$B$68,Usage!$C$5:$C$11,0),MATCH(UsagePerHour!QM$4,Usage!$D$3:$ABF$3,0)),"")</f>
        <v>0.22575751185624565</v>
      </c>
      <c r="QN80" s="27">
        <f>IFERROR(INDEX(Sales!$D$5:$ABF$18,MATCH(UsagePerHour!$B80,Sales!$C$5:$C$18,0),MATCH(UsagePerHour!QN$4,Sales!$D$3:$ABF$3,0))/QN$2*INDEX(Usage!$D$5:$ABF$11,MATCH(UsagePerHour!$B$68,Usage!$C$5:$C$11,0),MATCH(UsagePerHour!QN$4,Usage!$D$3:$ABF$3,0)),"")</f>
        <v>0.38689640306906314</v>
      </c>
      <c r="QO80" s="27">
        <f>IFERROR(INDEX(Sales!$D$5:$ABF$18,MATCH(UsagePerHour!$B80,Sales!$C$5:$C$18,0),MATCH(UsagePerHour!QO$4,Sales!$D$3:$ABF$3,0))/QO$2*INDEX(Usage!$D$5:$ABF$11,MATCH(UsagePerHour!$B$68,Usage!$C$5:$C$11,0),MATCH(UsagePerHour!QO$4,Usage!$D$3:$ABF$3,0)),"")</f>
        <v>0.1787052890671815</v>
      </c>
      <c r="QP80" s="27">
        <f>IFERROR(INDEX(Sales!$D$5:$ABF$18,MATCH(UsagePerHour!$B80,Sales!$C$5:$C$18,0),MATCH(UsagePerHour!QP$4,Sales!$D$3:$ABF$3,0))/QP$2*INDEX(Usage!$D$5:$ABF$11,MATCH(UsagePerHour!$B$68,Usage!$C$5:$C$11,0),MATCH(UsagePerHour!QP$4,Usage!$D$3:$ABF$3,0)),"")</f>
        <v>0.1383009397850064</v>
      </c>
      <c r="QQ80" s="27">
        <f>IFERROR(INDEX(Sales!$D$5:$ABF$18,MATCH(UsagePerHour!$B80,Sales!$C$5:$C$18,0),MATCH(UsagePerHour!QQ$4,Sales!$D$3:$ABF$3,0))/QQ$2*INDEX(Usage!$D$5:$ABF$11,MATCH(UsagePerHour!$B$68,Usage!$C$5:$C$11,0),MATCH(UsagePerHour!QQ$4,Usage!$D$3:$ABF$3,0)),"")</f>
        <v>0.26008182715762501</v>
      </c>
      <c r="QR80" s="27">
        <f>IFERROR(INDEX(Sales!$D$5:$ABF$18,MATCH(UsagePerHour!$B80,Sales!$C$5:$C$18,0),MATCH(UsagePerHour!QR$4,Sales!$D$3:$ABF$3,0))/QR$2*INDEX(Usage!$D$5:$ABF$11,MATCH(UsagePerHour!$B$68,Usage!$C$5:$C$11,0),MATCH(UsagePerHour!QR$4,Usage!$D$3:$ABF$3,0)),"")</f>
        <v>0.16892384785486744</v>
      </c>
      <c r="QS80" s="27">
        <f>IFERROR(INDEX(Sales!$D$5:$ABF$18,MATCH(UsagePerHour!$B80,Sales!$C$5:$C$18,0),MATCH(UsagePerHour!QS$4,Sales!$D$3:$ABF$3,0))/QS$2*INDEX(Usage!$D$5:$ABF$11,MATCH(UsagePerHour!$B$68,Usage!$C$5:$C$11,0),MATCH(UsagePerHour!QS$4,Usage!$D$3:$ABF$3,0)),"")</f>
        <v>8.0413063692776759E-2</v>
      </c>
      <c r="QT80" s="27">
        <f>IFERROR(INDEX(Sales!$D$5:$ABF$18,MATCH(UsagePerHour!$B80,Sales!$C$5:$C$18,0),MATCH(UsagePerHour!QT$4,Sales!$D$3:$ABF$3,0))/QT$2*INDEX(Usage!$D$5:$ABF$11,MATCH(UsagePerHour!$B$68,Usage!$C$5:$C$11,0),MATCH(UsagePerHour!QT$4,Usage!$D$3:$ABF$3,0)),"")</f>
        <v>0.35564359435881154</v>
      </c>
      <c r="QU80" s="27">
        <f>IFERROR(INDEX(Sales!$D$5:$ABF$18,MATCH(UsagePerHour!$B80,Sales!$C$5:$C$18,0),MATCH(UsagePerHour!QU$4,Sales!$D$3:$ABF$3,0))/QU$2*INDEX(Usage!$D$5:$ABF$11,MATCH(UsagePerHour!$B$68,Usage!$C$5:$C$11,0),MATCH(UsagePerHour!QU$4,Usage!$D$3:$ABF$3,0)),"")</f>
        <v>0.24770258212613355</v>
      </c>
      <c r="QV80" s="27">
        <f>IFERROR(INDEX(Sales!$D$5:$ABF$18,MATCH(UsagePerHour!$B80,Sales!$C$5:$C$18,0),MATCH(UsagePerHour!QV$4,Sales!$D$3:$ABF$3,0))/QV$2*INDEX(Usage!$D$5:$ABF$11,MATCH(UsagePerHour!$B$68,Usage!$C$5:$C$11,0),MATCH(UsagePerHour!QV$4,Usage!$D$3:$ABF$3,0)),"")</f>
        <v>7.1695968193161402E-2</v>
      </c>
      <c r="QW80" s="27">
        <f>IFERROR(INDEX(Sales!$D$5:$ABF$18,MATCH(UsagePerHour!$B80,Sales!$C$5:$C$18,0),MATCH(UsagePerHour!QW$4,Sales!$D$3:$ABF$3,0))/QW$2*INDEX(Usage!$D$5:$ABF$11,MATCH(UsagePerHour!$B$68,Usage!$C$5:$C$11,0),MATCH(UsagePerHour!QW$4,Usage!$D$3:$ABF$3,0)),"")</f>
        <v>0.41700071927066101</v>
      </c>
      <c r="QX80" s="27">
        <f>IFERROR(INDEX(Sales!$D$5:$ABF$18,MATCH(UsagePerHour!$B80,Sales!$C$5:$C$18,0),MATCH(UsagePerHour!QX$4,Sales!$D$3:$ABF$3,0))/QX$2*INDEX(Usage!$D$5:$ABF$11,MATCH(UsagePerHour!$B$68,Usage!$C$5:$C$11,0),MATCH(UsagePerHour!QX$4,Usage!$D$3:$ABF$3,0)),"")</f>
        <v>0.52437822749476615</v>
      </c>
      <c r="QY80" s="27">
        <f>IFERROR(INDEX(Sales!$D$5:$ABF$18,MATCH(UsagePerHour!$B80,Sales!$C$5:$C$18,0),MATCH(UsagePerHour!QY$4,Sales!$D$3:$ABF$3,0))/QY$2*INDEX(Usage!$D$5:$ABF$11,MATCH(UsagePerHour!$B$68,Usage!$C$5:$C$11,0),MATCH(UsagePerHour!QY$4,Usage!$D$3:$ABF$3,0)),"")</f>
        <v>0.4910431184934767</v>
      </c>
      <c r="QZ80" s="27">
        <f>IFERROR(INDEX(Sales!$D$5:$ABF$18,MATCH(UsagePerHour!$B80,Sales!$C$5:$C$18,0),MATCH(UsagePerHour!QZ$4,Sales!$D$3:$ABF$3,0))/QZ$2*INDEX(Usage!$D$5:$ABF$11,MATCH(UsagePerHour!$B$68,Usage!$C$5:$C$11,0),MATCH(UsagePerHour!QZ$4,Usage!$D$3:$ABF$3,0)),"")</f>
        <v>0.11230507390338812</v>
      </c>
      <c r="RA80" s="27">
        <f>IFERROR(INDEX(Sales!$D$5:$ABF$18,MATCH(UsagePerHour!$B80,Sales!$C$5:$C$18,0),MATCH(UsagePerHour!RA$4,Sales!$D$3:$ABF$3,0))/RA$2*INDEX(Usage!$D$5:$ABF$11,MATCH(UsagePerHour!$B$68,Usage!$C$5:$C$11,0),MATCH(UsagePerHour!RA$4,Usage!$D$3:$ABF$3,0)),"")</f>
        <v>0.44427056745117627</v>
      </c>
      <c r="RB80" s="27">
        <f>IFERROR(INDEX(Sales!$D$5:$ABF$18,MATCH(UsagePerHour!$B80,Sales!$C$5:$C$18,0),MATCH(UsagePerHour!RB$4,Sales!$D$3:$ABF$3,0))/RB$2*INDEX(Usage!$D$5:$ABF$11,MATCH(UsagePerHour!$B$68,Usage!$C$5:$C$11,0),MATCH(UsagePerHour!RB$4,Usage!$D$3:$ABF$3,0)),"")</f>
        <v>0.35151574056741874</v>
      </c>
      <c r="RC80" s="27">
        <f>IFERROR(INDEX(Sales!$D$5:$ABF$18,MATCH(UsagePerHour!$B80,Sales!$C$5:$C$18,0),MATCH(UsagePerHour!RC$4,Sales!$D$3:$ABF$3,0))/RC$2*INDEX(Usage!$D$5:$ABF$11,MATCH(UsagePerHour!$B$68,Usage!$C$5:$C$11,0),MATCH(UsagePerHour!RC$4,Usage!$D$3:$ABF$3,0)),"")</f>
        <v>0.35460503872311699</v>
      </c>
      <c r="RD80" s="27">
        <f>IFERROR(INDEX(Sales!$D$5:$ABF$18,MATCH(UsagePerHour!$B80,Sales!$C$5:$C$18,0),MATCH(UsagePerHour!RD$4,Sales!$D$3:$ABF$3,0))/RD$2*INDEX(Usage!$D$5:$ABF$11,MATCH(UsagePerHour!$B$68,Usage!$C$5:$C$11,0),MATCH(UsagePerHour!RD$4,Usage!$D$3:$ABF$3,0)),"")</f>
        <v>0.1532791228931222</v>
      </c>
      <c r="RE80" s="27">
        <f>IFERROR(INDEX(Sales!$D$5:$ABF$18,MATCH(UsagePerHour!$B80,Sales!$C$5:$C$18,0),MATCH(UsagePerHour!RE$4,Sales!$D$3:$ABF$3,0))/RE$2*INDEX(Usage!$D$5:$ABF$11,MATCH(UsagePerHour!$B$68,Usage!$C$5:$C$11,0),MATCH(UsagePerHour!RE$4,Usage!$D$3:$ABF$3,0)),"")</f>
        <v>0.22393162393162391</v>
      </c>
      <c r="RF80" s="27">
        <f>IFERROR(INDEX(Sales!$D$5:$ABF$18,MATCH(UsagePerHour!$B80,Sales!$C$5:$C$18,0),MATCH(UsagePerHour!RF$4,Sales!$D$3:$ABF$3,0))/RF$2*INDEX(Usage!$D$5:$ABF$11,MATCH(UsagePerHour!$B$68,Usage!$C$5:$C$11,0),MATCH(UsagePerHour!RF$4,Usage!$D$3:$ABF$3,0)),"")</f>
        <v>0.91382920742376872</v>
      </c>
      <c r="RG80" s="27">
        <f>IFERROR(INDEX(Sales!$D$5:$ABF$18,MATCH(UsagePerHour!$B80,Sales!$C$5:$C$18,0),MATCH(UsagePerHour!RG$4,Sales!$D$3:$ABF$3,0))/RG$2*INDEX(Usage!$D$5:$ABF$11,MATCH(UsagePerHour!$B$68,Usage!$C$5:$C$11,0),MATCH(UsagePerHour!RG$4,Usage!$D$3:$ABF$3,0)),"")</f>
        <v>4.9719132705112246E-2</v>
      </c>
      <c r="RH80" s="27">
        <f>IFERROR(INDEX(Sales!$D$5:$ABF$18,MATCH(UsagePerHour!$B80,Sales!$C$5:$C$18,0),MATCH(UsagePerHour!RH$4,Sales!$D$3:$ABF$3,0))/RH$2*INDEX(Usage!$D$5:$ABF$11,MATCH(UsagePerHour!$B$68,Usage!$C$5:$C$11,0),MATCH(UsagePerHour!RH$4,Usage!$D$3:$ABF$3,0)),"")</f>
        <v>0.30230083041212436</v>
      </c>
      <c r="RI80" s="27">
        <f>IFERROR(INDEX(Sales!$D$5:$ABF$18,MATCH(UsagePerHour!$B80,Sales!$C$5:$C$18,0),MATCH(UsagePerHour!RI$4,Sales!$D$3:$ABF$3,0))/RI$2*INDEX(Usage!$D$5:$ABF$11,MATCH(UsagePerHour!$B$68,Usage!$C$5:$C$11,0),MATCH(UsagePerHour!RI$4,Usage!$D$3:$ABF$3,0)),"")</f>
        <v>3.7366843521631853E-2</v>
      </c>
      <c r="RJ80" s="27">
        <f>IFERROR(INDEX(Sales!$D$5:$ABF$18,MATCH(UsagePerHour!$B80,Sales!$C$5:$C$18,0),MATCH(UsagePerHour!RJ$4,Sales!$D$3:$ABF$3,0))/RJ$2*INDEX(Usage!$D$5:$ABF$11,MATCH(UsagePerHour!$B$68,Usage!$C$5:$C$11,0),MATCH(UsagePerHour!RJ$4,Usage!$D$3:$ABF$3,0)),"")</f>
        <v>0.17499696110797036</v>
      </c>
      <c r="RK80" s="27">
        <f>IFERROR(INDEX(Sales!$D$5:$ABF$18,MATCH(UsagePerHour!$B80,Sales!$C$5:$C$18,0),MATCH(UsagePerHour!RK$4,Sales!$D$3:$ABF$3,0))/RK$2*INDEX(Usage!$D$5:$ABF$11,MATCH(UsagePerHour!$B$68,Usage!$C$5:$C$11,0),MATCH(UsagePerHour!RK$4,Usage!$D$3:$ABF$3,0)),"")</f>
        <v>9.7456732516676123E-2</v>
      </c>
      <c r="RL80" s="27">
        <f>IFERROR(INDEX(Sales!$D$5:$ABF$18,MATCH(UsagePerHour!$B80,Sales!$C$5:$C$18,0),MATCH(UsagePerHour!RL$4,Sales!$D$3:$ABF$3,0))/RL$2*INDEX(Usage!$D$5:$ABF$11,MATCH(UsagePerHour!$B$68,Usage!$C$5:$C$11,0),MATCH(UsagePerHour!RL$4,Usage!$D$3:$ABF$3,0)),"")</f>
        <v>0.65870762178631426</v>
      </c>
      <c r="RM80" s="27">
        <f>IFERROR(INDEX(Sales!$D$5:$ABF$18,MATCH(UsagePerHour!$B80,Sales!$C$5:$C$18,0),MATCH(UsagePerHour!RM$4,Sales!$D$3:$ABF$3,0))/RM$2*INDEX(Usage!$D$5:$ABF$11,MATCH(UsagePerHour!$B$68,Usage!$C$5:$C$11,0),MATCH(UsagePerHour!RM$4,Usage!$D$3:$ABF$3,0)),"")</f>
        <v>0.24058428702356077</v>
      </c>
      <c r="RN80" s="27">
        <f>IFERROR(INDEX(Sales!$D$5:$ABF$18,MATCH(UsagePerHour!$B80,Sales!$C$5:$C$18,0),MATCH(UsagePerHour!RN$4,Sales!$D$3:$ABF$3,0))/RN$2*INDEX(Usage!$D$5:$ABF$11,MATCH(UsagePerHour!$B$68,Usage!$C$5:$C$11,0),MATCH(UsagePerHour!RN$4,Usage!$D$3:$ABF$3,0)),"")</f>
        <v>0.1777562265814415</v>
      </c>
      <c r="RO80" s="27">
        <f>IFERROR(INDEX(Sales!$D$5:$ABF$18,MATCH(UsagePerHour!$B80,Sales!$C$5:$C$18,0),MATCH(UsagePerHour!RO$4,Sales!$D$3:$ABF$3,0))/RO$2*INDEX(Usage!$D$5:$ABF$11,MATCH(UsagePerHour!$B$68,Usage!$C$5:$C$11,0),MATCH(UsagePerHour!RO$4,Usage!$D$3:$ABF$3,0)),"")</f>
        <v>0.2733773722292559</v>
      </c>
      <c r="RP80" s="27">
        <f>IFERROR(INDEX(Sales!$D$5:$ABF$18,MATCH(UsagePerHour!$B80,Sales!$C$5:$C$18,0),MATCH(UsagePerHour!RP$4,Sales!$D$3:$ABF$3,0))/RP$2*INDEX(Usage!$D$5:$ABF$11,MATCH(UsagePerHour!$B$68,Usage!$C$5:$C$11,0),MATCH(UsagePerHour!RP$4,Usage!$D$3:$ABF$3,0)),"")</f>
        <v>1.2604594459873122</v>
      </c>
      <c r="RQ80" s="27">
        <f>IFERROR(INDEX(Sales!$D$5:$ABF$18,MATCH(UsagePerHour!$B80,Sales!$C$5:$C$18,0),MATCH(UsagePerHour!RQ$4,Sales!$D$3:$ABF$3,0))/RQ$2*INDEX(Usage!$D$5:$ABF$11,MATCH(UsagePerHour!$B$68,Usage!$C$5:$C$11,0),MATCH(UsagePerHour!RQ$4,Usage!$D$3:$ABF$3,0)),"")</f>
        <v>4.058788481608637E-2</v>
      </c>
      <c r="RR80" s="27">
        <f>IFERROR(INDEX(Sales!$D$5:$ABF$18,MATCH(UsagePerHour!$B80,Sales!$C$5:$C$18,0),MATCH(UsagePerHour!RR$4,Sales!$D$3:$ABF$3,0))/RR$2*INDEX(Usage!$D$5:$ABF$11,MATCH(UsagePerHour!$B$68,Usage!$C$5:$C$11,0),MATCH(UsagePerHour!RR$4,Usage!$D$3:$ABF$3,0)),"")</f>
        <v>0.23193212399221513</v>
      </c>
      <c r="RS80" s="27">
        <f>IFERROR(INDEX(Sales!$D$5:$ABF$18,MATCH(UsagePerHour!$B80,Sales!$C$5:$C$18,0),MATCH(UsagePerHour!RS$4,Sales!$D$3:$ABF$3,0))/RS$2*INDEX(Usage!$D$5:$ABF$11,MATCH(UsagePerHour!$B$68,Usage!$C$5:$C$11,0),MATCH(UsagePerHour!RS$4,Usage!$D$3:$ABF$3,0)),"")</f>
        <v>0.22617272029726443</v>
      </c>
      <c r="RT80" s="27">
        <f>IFERROR(INDEX(Sales!$D$5:$ABF$18,MATCH(UsagePerHour!$B80,Sales!$C$5:$C$18,0),MATCH(UsagePerHour!RT$4,Sales!$D$3:$ABF$3,0))/RT$2*INDEX(Usage!$D$5:$ABF$11,MATCH(UsagePerHour!$B$68,Usage!$C$5:$C$11,0),MATCH(UsagePerHour!RT$4,Usage!$D$3:$ABF$3,0)),"")</f>
        <v>1.0363695234179435</v>
      </c>
      <c r="RU80" s="27">
        <f>IFERROR(INDEX(Sales!$D$5:$ABF$18,MATCH(UsagePerHour!$B80,Sales!$C$5:$C$18,0),MATCH(UsagePerHour!RU$4,Sales!$D$3:$ABF$3,0))/RU$2*INDEX(Usage!$D$5:$ABF$11,MATCH(UsagePerHour!$B$68,Usage!$C$5:$C$11,0),MATCH(UsagePerHour!RU$4,Usage!$D$3:$ABF$3,0)),"")</f>
        <v>7.1170201631403973E-2</v>
      </c>
      <c r="RV80" s="27">
        <f>IFERROR(INDEX(Sales!$D$5:$ABF$18,MATCH(UsagePerHour!$B80,Sales!$C$5:$C$18,0),MATCH(UsagePerHour!RV$4,Sales!$D$3:$ABF$3,0))/RV$2*INDEX(Usage!$D$5:$ABF$11,MATCH(UsagePerHour!$B$68,Usage!$C$5:$C$11,0),MATCH(UsagePerHour!RV$4,Usage!$D$3:$ABF$3,0)),"")</f>
        <v>0.29568751110814573</v>
      </c>
      <c r="RW80" s="27">
        <f>IFERROR(INDEX(Sales!$D$5:$ABF$18,MATCH(UsagePerHour!$B80,Sales!$C$5:$C$18,0),MATCH(UsagePerHour!RW$4,Sales!$D$3:$ABF$3,0))/RW$2*INDEX(Usage!$D$5:$ABF$11,MATCH(UsagePerHour!$B$68,Usage!$C$5:$C$11,0),MATCH(UsagePerHour!RW$4,Usage!$D$3:$ABF$3,0)),"")</f>
        <v>0.30072632522000464</v>
      </c>
      <c r="RX80" s="27">
        <f>IFERROR(INDEX(Sales!$D$5:$ABF$18,MATCH(UsagePerHour!$B80,Sales!$C$5:$C$18,0),MATCH(UsagePerHour!RX$4,Sales!$D$3:$ABF$3,0))/RX$2*INDEX(Usage!$D$5:$ABF$11,MATCH(UsagePerHour!$B$68,Usage!$C$5:$C$11,0),MATCH(UsagePerHour!RX$4,Usage!$D$3:$ABF$3,0)),"")</f>
        <v>0.28836574868731091</v>
      </c>
      <c r="RY80" s="27">
        <f>IFERROR(INDEX(Sales!$D$5:$ABF$18,MATCH(UsagePerHour!$B80,Sales!$C$5:$C$18,0),MATCH(UsagePerHour!RY$4,Sales!$D$3:$ABF$3,0))/RY$2*INDEX(Usage!$D$5:$ABF$11,MATCH(UsagePerHour!$B$68,Usage!$C$5:$C$11,0),MATCH(UsagePerHour!RY$4,Usage!$D$3:$ABF$3,0)),"")</f>
        <v>0.19029674511643277</v>
      </c>
      <c r="RZ80" s="27">
        <f>IFERROR(INDEX(Sales!$D$5:$ABF$18,MATCH(UsagePerHour!$B80,Sales!$C$5:$C$18,0),MATCH(UsagePerHour!RZ$4,Sales!$D$3:$ABF$3,0))/RZ$2*INDEX(Usage!$D$5:$ABF$11,MATCH(UsagePerHour!$B$68,Usage!$C$5:$C$11,0),MATCH(UsagePerHour!RZ$4,Usage!$D$3:$ABF$3,0)),"")</f>
        <v>0.12042968456792129</v>
      </c>
      <c r="SA80" s="27">
        <f>IFERROR(INDEX(Sales!$D$5:$ABF$18,MATCH(UsagePerHour!$B80,Sales!$C$5:$C$18,0),MATCH(UsagePerHour!SA$4,Sales!$D$3:$ABF$3,0))/SA$2*INDEX(Usage!$D$5:$ABF$11,MATCH(UsagePerHour!$B$68,Usage!$C$5:$C$11,0),MATCH(UsagePerHour!SA$4,Usage!$D$3:$ABF$3,0)),"")</f>
        <v>0.96581532159238759</v>
      </c>
      <c r="SB80" s="27">
        <f>IFERROR(INDEX(Sales!$D$5:$ABF$18,MATCH(UsagePerHour!$B80,Sales!$C$5:$C$18,0),MATCH(UsagePerHour!SB$4,Sales!$D$3:$ABF$3,0))/SB$2*INDEX(Usage!$D$5:$ABF$11,MATCH(UsagePerHour!$B$68,Usage!$C$5:$C$11,0),MATCH(UsagePerHour!SB$4,Usage!$D$3:$ABF$3,0)),"")</f>
        <v>0.12343933934389145</v>
      </c>
      <c r="SC80" s="27">
        <f>IFERROR(INDEX(Sales!$D$5:$ABF$18,MATCH(UsagePerHour!$B80,Sales!$C$5:$C$18,0),MATCH(UsagePerHour!SC$4,Sales!$D$3:$ABF$3,0))/SC$2*INDEX(Usage!$D$5:$ABF$11,MATCH(UsagePerHour!$B$68,Usage!$C$5:$C$11,0),MATCH(UsagePerHour!SC$4,Usage!$D$3:$ABF$3,0)),"")</f>
        <v>0.18038084375031707</v>
      </c>
      <c r="SD80" s="27">
        <f>IFERROR(INDEX(Sales!$D$5:$ABF$18,MATCH(UsagePerHour!$B80,Sales!$C$5:$C$18,0),MATCH(UsagePerHour!SD$4,Sales!$D$3:$ABF$3,0))/SD$2*INDEX(Usage!$D$5:$ABF$11,MATCH(UsagePerHour!$B$68,Usage!$C$5:$C$11,0),MATCH(UsagePerHour!SD$4,Usage!$D$3:$ABF$3,0)),"")</f>
        <v>0.12032293571838135</v>
      </c>
      <c r="SE80" s="27">
        <f>IFERROR(INDEX(Sales!$D$5:$ABF$18,MATCH(UsagePerHour!$B80,Sales!$C$5:$C$18,0),MATCH(UsagePerHour!SE$4,Sales!$D$3:$ABF$3,0))/SE$2*INDEX(Usage!$D$5:$ABF$11,MATCH(UsagePerHour!$B$68,Usage!$C$5:$C$11,0),MATCH(UsagePerHour!SE$4,Usage!$D$3:$ABF$3,0)),"")</f>
        <v>0.15195398001660523</v>
      </c>
      <c r="SF80" s="27">
        <f>IFERROR(INDEX(Sales!$D$5:$ABF$18,MATCH(UsagePerHour!$B80,Sales!$C$5:$C$18,0),MATCH(UsagePerHour!SF$4,Sales!$D$3:$ABF$3,0))/SF$2*INDEX(Usage!$D$5:$ABF$11,MATCH(UsagePerHour!$B$68,Usage!$C$5:$C$11,0),MATCH(UsagePerHour!SF$4,Usage!$D$3:$ABF$3,0)),"")</f>
        <v>0.28446247609159442</v>
      </c>
      <c r="SG80" s="27" t="str">
        <f>IFERROR(INDEX(Sales!$D$5:$ABF$18,MATCH(UsagePerHour!$B80,Sales!$C$5:$C$18,0),MATCH(UsagePerHour!SG$4,Sales!$D$3:$ABF$3,0))/SG$2*INDEX(Usage!$D$5:$ABF$11,MATCH(UsagePerHour!$B$68,Usage!$C$5:$C$11,0),MATCH(UsagePerHour!SG$4,Usage!$D$3:$ABF$3,0)),"")</f>
        <v/>
      </c>
      <c r="SH80" s="27" t="str">
        <f>IFERROR(INDEX(Sales!$D$5:$ABF$18,MATCH(UsagePerHour!$B80,Sales!$C$5:$C$18,0),MATCH(UsagePerHour!SH$4,Sales!$D$3:$ABF$3,0))/SH$2*INDEX(Usage!$D$5:$ABF$11,MATCH(UsagePerHour!$B$68,Usage!$C$5:$C$11,0),MATCH(UsagePerHour!SH$4,Usage!$D$3:$ABF$3,0)),"")</f>
        <v/>
      </c>
      <c r="SI80" s="27" t="str">
        <f>IFERROR(INDEX(Sales!$D$5:$ABF$18,MATCH(UsagePerHour!$B80,Sales!$C$5:$C$18,0),MATCH(UsagePerHour!SI$4,Sales!$D$3:$ABF$3,0))/SI$2*INDEX(Usage!$D$5:$ABF$11,MATCH(UsagePerHour!$B$68,Usage!$C$5:$C$11,0),MATCH(UsagePerHour!SI$4,Usage!$D$3:$ABF$3,0)),"")</f>
        <v/>
      </c>
      <c r="SJ80" s="27" t="str">
        <f>IFERROR(INDEX(Sales!$D$5:$ABF$18,MATCH(UsagePerHour!$B80,Sales!$C$5:$C$18,0),MATCH(UsagePerHour!SJ$4,Sales!$D$3:$ABF$3,0))/SJ$2*INDEX(Usage!$D$5:$ABF$11,MATCH(UsagePerHour!$B$68,Usage!$C$5:$C$11,0),MATCH(UsagePerHour!SJ$4,Usage!$D$3:$ABF$3,0)),"")</f>
        <v/>
      </c>
      <c r="SK80" s="27" t="str">
        <f>IFERROR(INDEX(Sales!$D$5:$ABF$18,MATCH(UsagePerHour!$B80,Sales!$C$5:$C$18,0),MATCH(UsagePerHour!SK$4,Sales!$D$3:$ABF$3,0))/SK$2*INDEX(Usage!$D$5:$ABF$11,MATCH(UsagePerHour!$B$68,Usage!$C$5:$C$11,0),MATCH(UsagePerHour!SK$4,Usage!$D$3:$ABF$3,0)),"")</f>
        <v/>
      </c>
      <c r="SL80" s="27" t="str">
        <f>IFERROR(INDEX(Sales!$D$5:$ABF$18,MATCH(UsagePerHour!$B80,Sales!$C$5:$C$18,0),MATCH(UsagePerHour!SL$4,Sales!$D$3:$ABF$3,0))/SL$2*INDEX(Usage!$D$5:$ABF$11,MATCH(UsagePerHour!$B$68,Usage!$C$5:$C$11,0),MATCH(UsagePerHour!SL$4,Usage!$D$3:$ABF$3,0)),"")</f>
        <v/>
      </c>
      <c r="SM80" s="27" t="str">
        <f>IFERROR(INDEX(Sales!$D$5:$ABF$18,MATCH(UsagePerHour!$B80,Sales!$C$5:$C$18,0),MATCH(UsagePerHour!SM$4,Sales!$D$3:$ABF$3,0))/SM$2*INDEX(Usage!$D$5:$ABF$11,MATCH(UsagePerHour!$B$68,Usage!$C$5:$C$11,0),MATCH(UsagePerHour!SM$4,Usage!$D$3:$ABF$3,0)),"")</f>
        <v/>
      </c>
      <c r="SN80" s="27" t="str">
        <f>IFERROR(INDEX(Sales!$D$5:$ABF$18,MATCH(UsagePerHour!$B80,Sales!$C$5:$C$18,0),MATCH(UsagePerHour!SN$4,Sales!$D$3:$ABF$3,0))/SN$2*INDEX(Usage!$D$5:$ABF$11,MATCH(UsagePerHour!$B$68,Usage!$C$5:$C$11,0),MATCH(UsagePerHour!SN$4,Usage!$D$3:$ABF$3,0)),"")</f>
        <v/>
      </c>
      <c r="SO80" s="27" t="str">
        <f>IFERROR(INDEX(Sales!$D$5:$ABF$18,MATCH(UsagePerHour!$B80,Sales!$C$5:$C$18,0),MATCH(UsagePerHour!SO$4,Sales!$D$3:$ABF$3,0))/SO$2*INDEX(Usage!$D$5:$ABF$11,MATCH(UsagePerHour!$B$68,Usage!$C$5:$C$11,0),MATCH(UsagePerHour!SO$4,Usage!$D$3:$ABF$3,0)),"")</f>
        <v/>
      </c>
      <c r="SP80" s="27" t="str">
        <f>IFERROR(INDEX(Sales!$D$5:$ABF$18,MATCH(UsagePerHour!$B80,Sales!$C$5:$C$18,0),MATCH(UsagePerHour!SP$4,Sales!$D$3:$ABF$3,0))/SP$2*INDEX(Usage!$D$5:$ABF$11,MATCH(UsagePerHour!$B$68,Usage!$C$5:$C$11,0),MATCH(UsagePerHour!SP$4,Usage!$D$3:$ABF$3,0)),"")</f>
        <v/>
      </c>
      <c r="SQ80" s="27" t="str">
        <f>IFERROR(INDEX(Sales!$D$5:$ABF$18,MATCH(UsagePerHour!$B80,Sales!$C$5:$C$18,0),MATCH(UsagePerHour!SQ$4,Sales!$D$3:$ABF$3,0))/SQ$2*INDEX(Usage!$D$5:$ABF$11,MATCH(UsagePerHour!$B$68,Usage!$C$5:$C$11,0),MATCH(UsagePerHour!SQ$4,Usage!$D$3:$ABF$3,0)),"")</f>
        <v/>
      </c>
      <c r="SR80" s="27" t="str">
        <f>IFERROR(INDEX(Sales!$D$5:$ABF$18,MATCH(UsagePerHour!$B80,Sales!$C$5:$C$18,0),MATCH(UsagePerHour!SR$4,Sales!$D$3:$ABF$3,0))/SR$2*INDEX(Usage!$D$5:$ABF$11,MATCH(UsagePerHour!$B$68,Usage!$C$5:$C$11,0),MATCH(UsagePerHour!SR$4,Usage!$D$3:$ABF$3,0)),"")</f>
        <v/>
      </c>
      <c r="SS80" s="27" t="str">
        <f>IFERROR(INDEX(Sales!$D$5:$ABF$18,MATCH(UsagePerHour!$B80,Sales!$C$5:$C$18,0),MATCH(UsagePerHour!SS$4,Sales!$D$3:$ABF$3,0))/SS$2*INDEX(Usage!$D$5:$ABF$11,MATCH(UsagePerHour!$B$68,Usage!$C$5:$C$11,0),MATCH(UsagePerHour!SS$4,Usage!$D$3:$ABF$3,0)),"")</f>
        <v/>
      </c>
      <c r="ST80" s="27" t="str">
        <f>IFERROR(INDEX(Sales!$D$5:$ABF$18,MATCH(UsagePerHour!$B80,Sales!$C$5:$C$18,0),MATCH(UsagePerHour!ST$4,Sales!$D$3:$ABF$3,0))/ST$2*INDEX(Usage!$D$5:$ABF$11,MATCH(UsagePerHour!$B$68,Usage!$C$5:$C$11,0),MATCH(UsagePerHour!ST$4,Usage!$D$3:$ABF$3,0)),"")</f>
        <v/>
      </c>
      <c r="SU80" s="27" t="str">
        <f>IFERROR(INDEX(Sales!$D$5:$ABF$18,MATCH(UsagePerHour!$B80,Sales!$C$5:$C$18,0),MATCH(UsagePerHour!SU$4,Sales!$D$3:$ABF$3,0))/SU$2*INDEX(Usage!$D$5:$ABF$11,MATCH(UsagePerHour!$B$68,Usage!$C$5:$C$11,0),MATCH(UsagePerHour!SU$4,Usage!$D$3:$ABF$3,0)),"")</f>
        <v/>
      </c>
      <c r="SV80" s="27" t="str">
        <f>IFERROR(INDEX(Sales!$D$5:$ABF$18,MATCH(UsagePerHour!$B80,Sales!$C$5:$C$18,0),MATCH(UsagePerHour!SV$4,Sales!$D$3:$ABF$3,0))/SV$2*INDEX(Usage!$D$5:$ABF$11,MATCH(UsagePerHour!$B$68,Usage!$C$5:$C$11,0),MATCH(UsagePerHour!SV$4,Usage!$D$3:$ABF$3,0)),"")</f>
        <v/>
      </c>
      <c r="SW80" s="27" t="str">
        <f>IFERROR(INDEX(Sales!$D$5:$ABF$18,MATCH(UsagePerHour!$B80,Sales!$C$5:$C$18,0),MATCH(UsagePerHour!SW$4,Sales!$D$3:$ABF$3,0))/SW$2*INDEX(Usage!$D$5:$ABF$11,MATCH(UsagePerHour!$B$68,Usage!$C$5:$C$11,0),MATCH(UsagePerHour!SW$4,Usage!$D$3:$ABF$3,0)),"")</f>
        <v/>
      </c>
      <c r="SX80" s="27" t="str">
        <f>IFERROR(INDEX(Sales!$D$5:$ABF$18,MATCH(UsagePerHour!$B80,Sales!$C$5:$C$18,0),MATCH(UsagePerHour!SX$4,Sales!$D$3:$ABF$3,0))/SX$2*INDEX(Usage!$D$5:$ABF$11,MATCH(UsagePerHour!$B$68,Usage!$C$5:$C$11,0),MATCH(UsagePerHour!SX$4,Usage!$D$3:$ABF$3,0)),"")</f>
        <v/>
      </c>
      <c r="SY80" s="27" t="str">
        <f>IFERROR(INDEX(Sales!$D$5:$ABF$18,MATCH(UsagePerHour!$B80,Sales!$C$5:$C$18,0),MATCH(UsagePerHour!SY$4,Sales!$D$3:$ABF$3,0))/SY$2*INDEX(Usage!$D$5:$ABF$11,MATCH(UsagePerHour!$B$68,Usage!$C$5:$C$11,0),MATCH(UsagePerHour!SY$4,Usage!$D$3:$ABF$3,0)),"")</f>
        <v/>
      </c>
      <c r="SZ80" s="27" t="str">
        <f>IFERROR(INDEX(Sales!$D$5:$ABF$18,MATCH(UsagePerHour!$B80,Sales!$C$5:$C$18,0),MATCH(UsagePerHour!SZ$4,Sales!$D$3:$ABF$3,0))/SZ$2*INDEX(Usage!$D$5:$ABF$11,MATCH(UsagePerHour!$B$68,Usage!$C$5:$C$11,0),MATCH(UsagePerHour!SZ$4,Usage!$D$3:$ABF$3,0)),"")</f>
        <v/>
      </c>
      <c r="TA80" s="27" t="str">
        <f>IFERROR(INDEX(Sales!$D$5:$ABF$18,MATCH(UsagePerHour!$B80,Sales!$C$5:$C$18,0),MATCH(UsagePerHour!TA$4,Sales!$D$3:$ABF$3,0))/TA$2*INDEX(Usage!$D$5:$ABF$11,MATCH(UsagePerHour!$B$68,Usage!$C$5:$C$11,0),MATCH(UsagePerHour!TA$4,Usage!$D$3:$ABF$3,0)),"")</f>
        <v/>
      </c>
      <c r="TB80" s="27" t="str">
        <f>IFERROR(INDEX(Sales!$D$5:$ABF$18,MATCH(UsagePerHour!$B80,Sales!$C$5:$C$18,0),MATCH(UsagePerHour!TB$4,Sales!$D$3:$ABF$3,0))/TB$2*INDEX(Usage!$D$5:$ABF$11,MATCH(UsagePerHour!$B$68,Usage!$C$5:$C$11,0),MATCH(UsagePerHour!TB$4,Usage!$D$3:$ABF$3,0)),"")</f>
        <v/>
      </c>
      <c r="TC80" s="27" t="str">
        <f>IFERROR(INDEX(Sales!$D$5:$ABF$18,MATCH(UsagePerHour!$B80,Sales!$C$5:$C$18,0),MATCH(UsagePerHour!TC$4,Sales!$D$3:$ABF$3,0))/TC$2*INDEX(Usage!$D$5:$ABF$11,MATCH(UsagePerHour!$B$68,Usage!$C$5:$C$11,0),MATCH(UsagePerHour!TC$4,Usage!$D$3:$ABF$3,0)),"")</f>
        <v/>
      </c>
      <c r="TD80" s="27" t="str">
        <f>IFERROR(INDEX(Sales!$D$5:$ABF$18,MATCH(UsagePerHour!$B80,Sales!$C$5:$C$18,0),MATCH(UsagePerHour!TD$4,Sales!$D$3:$ABF$3,0))/TD$2*INDEX(Usage!$D$5:$ABF$11,MATCH(UsagePerHour!$B$68,Usage!$C$5:$C$11,0),MATCH(UsagePerHour!TD$4,Usage!$D$3:$ABF$3,0)),"")</f>
        <v/>
      </c>
      <c r="TE80" s="27" t="str">
        <f>IFERROR(INDEX(Sales!$D$5:$ABF$18,MATCH(UsagePerHour!$B80,Sales!$C$5:$C$18,0),MATCH(UsagePerHour!TE$4,Sales!$D$3:$ABF$3,0))/TE$2*INDEX(Usage!$D$5:$ABF$11,MATCH(UsagePerHour!$B$68,Usage!$C$5:$C$11,0),MATCH(UsagePerHour!TE$4,Usage!$D$3:$ABF$3,0)),"")</f>
        <v/>
      </c>
      <c r="TF80" s="27" t="str">
        <f>IFERROR(INDEX(Sales!$D$5:$ABF$18,MATCH(UsagePerHour!$B80,Sales!$C$5:$C$18,0),MATCH(UsagePerHour!TF$4,Sales!$D$3:$ABF$3,0))/TF$2*INDEX(Usage!$D$5:$ABF$11,MATCH(UsagePerHour!$B$68,Usage!$C$5:$C$11,0),MATCH(UsagePerHour!TF$4,Usage!$D$3:$ABF$3,0)),"")</f>
        <v/>
      </c>
      <c r="TG80" s="27" t="str">
        <f>IFERROR(INDEX(Sales!$D$5:$ABF$18,MATCH(UsagePerHour!$B80,Sales!$C$5:$C$18,0),MATCH(UsagePerHour!TG$4,Sales!$D$3:$ABF$3,0))/TG$2*INDEX(Usage!$D$5:$ABF$11,MATCH(UsagePerHour!$B$68,Usage!$C$5:$C$11,0),MATCH(UsagePerHour!TG$4,Usage!$D$3:$ABF$3,0)),"")</f>
        <v/>
      </c>
      <c r="TH80" s="27" t="str">
        <f>IFERROR(INDEX(Sales!$D$5:$ABF$18,MATCH(UsagePerHour!$B80,Sales!$C$5:$C$18,0),MATCH(UsagePerHour!TH$4,Sales!$D$3:$ABF$3,0))/TH$2*INDEX(Usage!$D$5:$ABF$11,MATCH(UsagePerHour!$B$68,Usage!$C$5:$C$11,0),MATCH(UsagePerHour!TH$4,Usage!$D$3:$ABF$3,0)),"")</f>
        <v/>
      </c>
      <c r="TI80" s="27" t="str">
        <f>IFERROR(INDEX(Sales!$D$5:$ABF$18,MATCH(UsagePerHour!$B80,Sales!$C$5:$C$18,0),MATCH(UsagePerHour!TI$4,Sales!$D$3:$ABF$3,0))/TI$2*INDEX(Usage!$D$5:$ABF$11,MATCH(UsagePerHour!$B$68,Usage!$C$5:$C$11,0),MATCH(UsagePerHour!TI$4,Usage!$D$3:$ABF$3,0)),"")</f>
        <v/>
      </c>
      <c r="TJ80" s="27" t="str">
        <f>IFERROR(INDEX(Sales!$D$5:$ABF$18,MATCH(UsagePerHour!$B80,Sales!$C$5:$C$18,0),MATCH(UsagePerHour!TJ$4,Sales!$D$3:$ABF$3,0))/TJ$2*INDEX(Usage!$D$5:$ABF$11,MATCH(UsagePerHour!$B$68,Usage!$C$5:$C$11,0),MATCH(UsagePerHour!TJ$4,Usage!$D$3:$ABF$3,0)),"")</f>
        <v/>
      </c>
      <c r="TK80" s="27" t="str">
        <f>IFERROR(INDEX(Sales!$D$5:$ABF$18,MATCH(UsagePerHour!$B80,Sales!$C$5:$C$18,0),MATCH(UsagePerHour!TK$4,Sales!$D$3:$ABF$3,0))/TK$2*INDEX(Usage!$D$5:$ABF$11,MATCH(UsagePerHour!$B$68,Usage!$C$5:$C$11,0),MATCH(UsagePerHour!TK$4,Usage!$D$3:$ABF$3,0)),"")</f>
        <v/>
      </c>
      <c r="TL80" s="27" t="str">
        <f>IFERROR(INDEX(Sales!$D$5:$ABF$18,MATCH(UsagePerHour!$B80,Sales!$C$5:$C$18,0),MATCH(UsagePerHour!TL$4,Sales!$D$3:$ABF$3,0))/TL$2*INDEX(Usage!$D$5:$ABF$11,MATCH(UsagePerHour!$B$68,Usage!$C$5:$C$11,0),MATCH(UsagePerHour!TL$4,Usage!$D$3:$ABF$3,0)),"")</f>
        <v/>
      </c>
      <c r="TM80" s="27" t="str">
        <f>IFERROR(INDEX(Sales!$D$5:$ABF$18,MATCH(UsagePerHour!$B80,Sales!$C$5:$C$18,0),MATCH(UsagePerHour!TM$4,Sales!$D$3:$ABF$3,0))/TM$2*INDEX(Usage!$D$5:$ABF$11,MATCH(UsagePerHour!$B$68,Usage!$C$5:$C$11,0),MATCH(UsagePerHour!TM$4,Usage!$D$3:$ABF$3,0)),"")</f>
        <v/>
      </c>
      <c r="TN80" s="27" t="str">
        <f>IFERROR(INDEX(Sales!$D$5:$ABF$18,MATCH(UsagePerHour!$B80,Sales!$C$5:$C$18,0),MATCH(UsagePerHour!TN$4,Sales!$D$3:$ABF$3,0))/TN$2*INDEX(Usage!$D$5:$ABF$11,MATCH(UsagePerHour!$B$68,Usage!$C$5:$C$11,0),MATCH(UsagePerHour!TN$4,Usage!$D$3:$ABF$3,0)),"")</f>
        <v/>
      </c>
      <c r="TO80" s="27" t="str">
        <f>IFERROR(INDEX(Sales!$D$5:$ABF$18,MATCH(UsagePerHour!$B80,Sales!$C$5:$C$18,0),MATCH(UsagePerHour!TO$4,Sales!$D$3:$ABF$3,0))/TO$2*INDEX(Usage!$D$5:$ABF$11,MATCH(UsagePerHour!$B$68,Usage!$C$5:$C$11,0),MATCH(UsagePerHour!TO$4,Usage!$D$3:$ABF$3,0)),"")</f>
        <v/>
      </c>
      <c r="TP80" s="27" t="str">
        <f>IFERROR(INDEX(Sales!$D$5:$ABF$18,MATCH(UsagePerHour!$B80,Sales!$C$5:$C$18,0),MATCH(UsagePerHour!TP$4,Sales!$D$3:$ABF$3,0))/TP$2*INDEX(Usage!$D$5:$ABF$11,MATCH(UsagePerHour!$B$68,Usage!$C$5:$C$11,0),MATCH(UsagePerHour!TP$4,Usage!$D$3:$ABF$3,0)),"")</f>
        <v/>
      </c>
      <c r="TQ80" s="27" t="str">
        <f>IFERROR(INDEX(Sales!$D$5:$ABF$18,MATCH(UsagePerHour!$B80,Sales!$C$5:$C$18,0),MATCH(UsagePerHour!TQ$4,Sales!$D$3:$ABF$3,0))/TQ$2*INDEX(Usage!$D$5:$ABF$11,MATCH(UsagePerHour!$B$68,Usage!$C$5:$C$11,0),MATCH(UsagePerHour!TQ$4,Usage!$D$3:$ABF$3,0)),"")</f>
        <v/>
      </c>
      <c r="TR80" s="27" t="str">
        <f>IFERROR(INDEX(Sales!$D$5:$ABF$18,MATCH(UsagePerHour!$B80,Sales!$C$5:$C$18,0),MATCH(UsagePerHour!TR$4,Sales!$D$3:$ABF$3,0))/TR$2*INDEX(Usage!$D$5:$ABF$11,MATCH(UsagePerHour!$B$68,Usage!$C$5:$C$11,0),MATCH(UsagePerHour!TR$4,Usage!$D$3:$ABF$3,0)),"")</f>
        <v/>
      </c>
      <c r="TS80" s="27" t="str">
        <f>IFERROR(INDEX(Sales!$D$5:$ABF$18,MATCH(UsagePerHour!$B80,Sales!$C$5:$C$18,0),MATCH(UsagePerHour!TS$4,Sales!$D$3:$ABF$3,0))/TS$2*INDEX(Usage!$D$5:$ABF$11,MATCH(UsagePerHour!$B$68,Usage!$C$5:$C$11,0),MATCH(UsagePerHour!TS$4,Usage!$D$3:$ABF$3,0)),"")</f>
        <v/>
      </c>
      <c r="TT80" s="27" t="str">
        <f>IFERROR(INDEX(Sales!$D$5:$ABF$18,MATCH(UsagePerHour!$B80,Sales!$C$5:$C$18,0),MATCH(UsagePerHour!TT$4,Sales!$D$3:$ABF$3,0))/TT$2*INDEX(Usage!$D$5:$ABF$11,MATCH(UsagePerHour!$B$68,Usage!$C$5:$C$11,0),MATCH(UsagePerHour!TT$4,Usage!$D$3:$ABF$3,0)),"")</f>
        <v/>
      </c>
      <c r="TU80" s="27" t="str">
        <f>IFERROR(INDEX(Sales!$D$5:$ABF$18,MATCH(UsagePerHour!$B80,Sales!$C$5:$C$18,0),MATCH(UsagePerHour!TU$4,Sales!$D$3:$ABF$3,0))/TU$2*INDEX(Usage!$D$5:$ABF$11,MATCH(UsagePerHour!$B$68,Usage!$C$5:$C$11,0),MATCH(UsagePerHour!TU$4,Usage!$D$3:$ABF$3,0)),"")</f>
        <v/>
      </c>
      <c r="TV80" s="27" t="str">
        <f>IFERROR(INDEX(Sales!$D$5:$ABF$18,MATCH(UsagePerHour!$B80,Sales!$C$5:$C$18,0),MATCH(UsagePerHour!TV$4,Sales!$D$3:$ABF$3,0))/TV$2*INDEX(Usage!$D$5:$ABF$11,MATCH(UsagePerHour!$B$68,Usage!$C$5:$C$11,0),MATCH(UsagePerHour!TV$4,Usage!$D$3:$ABF$3,0)),"")</f>
        <v/>
      </c>
      <c r="TW80" s="27" t="str">
        <f>IFERROR(INDEX(Sales!$D$5:$ABF$18,MATCH(UsagePerHour!$B80,Sales!$C$5:$C$18,0),MATCH(UsagePerHour!TW$4,Sales!$D$3:$ABF$3,0))/TW$2*INDEX(Usage!$D$5:$ABF$11,MATCH(UsagePerHour!$B$68,Usage!$C$5:$C$11,0),MATCH(UsagePerHour!TW$4,Usage!$D$3:$ABF$3,0)),"")</f>
        <v/>
      </c>
      <c r="TX80" s="27" t="str">
        <f>IFERROR(INDEX(Sales!$D$5:$ABF$18,MATCH(UsagePerHour!$B80,Sales!$C$5:$C$18,0),MATCH(UsagePerHour!TX$4,Sales!$D$3:$ABF$3,0))/TX$2*INDEX(Usage!$D$5:$ABF$11,MATCH(UsagePerHour!$B$68,Usage!$C$5:$C$11,0),MATCH(UsagePerHour!TX$4,Usage!$D$3:$ABF$3,0)),"")</f>
        <v/>
      </c>
      <c r="TY80" s="27" t="str">
        <f>IFERROR(INDEX(Sales!$D$5:$ABF$18,MATCH(UsagePerHour!$B80,Sales!$C$5:$C$18,0),MATCH(UsagePerHour!TY$4,Sales!$D$3:$ABF$3,0))/TY$2*INDEX(Usage!$D$5:$ABF$11,MATCH(UsagePerHour!$B$68,Usage!$C$5:$C$11,0),MATCH(UsagePerHour!TY$4,Usage!$D$3:$ABF$3,0)),"")</f>
        <v/>
      </c>
      <c r="TZ80" s="27" t="str">
        <f>IFERROR(INDEX(Sales!$D$5:$ABF$18,MATCH(UsagePerHour!$B80,Sales!$C$5:$C$18,0),MATCH(UsagePerHour!TZ$4,Sales!$D$3:$ABF$3,0))/TZ$2*INDEX(Usage!$D$5:$ABF$11,MATCH(UsagePerHour!$B$68,Usage!$C$5:$C$11,0),MATCH(UsagePerHour!TZ$4,Usage!$D$3:$ABF$3,0)),"")</f>
        <v/>
      </c>
      <c r="UA80" s="27" t="str">
        <f>IFERROR(INDEX(Sales!$D$5:$ABF$18,MATCH(UsagePerHour!$B80,Sales!$C$5:$C$18,0),MATCH(UsagePerHour!UA$4,Sales!$D$3:$ABF$3,0))/UA$2*INDEX(Usage!$D$5:$ABF$11,MATCH(UsagePerHour!$B$68,Usage!$C$5:$C$11,0),MATCH(UsagePerHour!UA$4,Usage!$D$3:$ABF$3,0)),"")</f>
        <v/>
      </c>
      <c r="UB80" s="27" t="str">
        <f>IFERROR(INDEX(Sales!$D$5:$ABF$18,MATCH(UsagePerHour!$B80,Sales!$C$5:$C$18,0),MATCH(UsagePerHour!UB$4,Sales!$D$3:$ABF$3,0))/UB$2*INDEX(Usage!$D$5:$ABF$11,MATCH(UsagePerHour!$B$68,Usage!$C$5:$C$11,0),MATCH(UsagePerHour!UB$4,Usage!$D$3:$ABF$3,0)),"")</f>
        <v/>
      </c>
      <c r="UC80" s="27" t="str">
        <f>IFERROR(INDEX(Sales!$D$5:$ABF$18,MATCH(UsagePerHour!$B80,Sales!$C$5:$C$18,0),MATCH(UsagePerHour!UC$4,Sales!$D$3:$ABF$3,0))/UC$2*INDEX(Usage!$D$5:$ABF$11,MATCH(UsagePerHour!$B$68,Usage!$C$5:$C$11,0),MATCH(UsagePerHour!UC$4,Usage!$D$3:$ABF$3,0)),"")</f>
        <v/>
      </c>
      <c r="UD80" s="27" t="str">
        <f>IFERROR(INDEX(Sales!$D$5:$ABF$18,MATCH(UsagePerHour!$B80,Sales!$C$5:$C$18,0),MATCH(UsagePerHour!UD$4,Sales!$D$3:$ABF$3,0))/UD$2*INDEX(Usage!$D$5:$ABF$11,MATCH(UsagePerHour!$B$68,Usage!$C$5:$C$11,0),MATCH(UsagePerHour!UD$4,Usage!$D$3:$ABF$3,0)),"")</f>
        <v/>
      </c>
      <c r="UE80" s="27" t="str">
        <f>IFERROR(INDEX(Sales!$D$5:$ABF$18,MATCH(UsagePerHour!$B80,Sales!$C$5:$C$18,0),MATCH(UsagePerHour!UE$4,Sales!$D$3:$ABF$3,0))/UE$2*INDEX(Usage!$D$5:$ABF$11,MATCH(UsagePerHour!$B$68,Usage!$C$5:$C$11,0),MATCH(UsagePerHour!UE$4,Usage!$D$3:$ABF$3,0)),"")</f>
        <v/>
      </c>
      <c r="UF80" s="27" t="str">
        <f>IFERROR(INDEX(Sales!$D$5:$ABF$18,MATCH(UsagePerHour!$B80,Sales!$C$5:$C$18,0),MATCH(UsagePerHour!UF$4,Sales!$D$3:$ABF$3,0))/UF$2*INDEX(Usage!$D$5:$ABF$11,MATCH(UsagePerHour!$B$68,Usage!$C$5:$C$11,0),MATCH(UsagePerHour!UF$4,Usage!$D$3:$ABF$3,0)),"")</f>
        <v/>
      </c>
      <c r="UG80" s="27" t="str">
        <f>IFERROR(INDEX(Sales!$D$5:$ABF$18,MATCH(UsagePerHour!$B80,Sales!$C$5:$C$18,0),MATCH(UsagePerHour!UG$4,Sales!$D$3:$ABF$3,0))/UG$2*INDEX(Usage!$D$5:$ABF$11,MATCH(UsagePerHour!$B$68,Usage!$C$5:$C$11,0),MATCH(UsagePerHour!UG$4,Usage!$D$3:$ABF$3,0)),"")</f>
        <v/>
      </c>
      <c r="UH80" s="27" t="str">
        <f>IFERROR(INDEX(Sales!$D$5:$ABF$18,MATCH(UsagePerHour!$B80,Sales!$C$5:$C$18,0),MATCH(UsagePerHour!UH$4,Sales!$D$3:$ABF$3,0))/UH$2*INDEX(Usage!$D$5:$ABF$11,MATCH(UsagePerHour!$B$68,Usage!$C$5:$C$11,0),MATCH(UsagePerHour!UH$4,Usage!$D$3:$ABF$3,0)),"")</f>
        <v/>
      </c>
      <c r="UI80" s="27" t="str">
        <f>IFERROR(INDEX(Sales!$D$5:$ABF$18,MATCH(UsagePerHour!$B80,Sales!$C$5:$C$18,0),MATCH(UsagePerHour!UI$4,Sales!$D$3:$ABF$3,0))/UI$2*INDEX(Usage!$D$5:$ABF$11,MATCH(UsagePerHour!$B$68,Usage!$C$5:$C$11,0),MATCH(UsagePerHour!UI$4,Usage!$D$3:$ABF$3,0)),"")</f>
        <v/>
      </c>
      <c r="UJ80" s="27" t="str">
        <f>IFERROR(INDEX(Sales!$D$5:$ABF$18,MATCH(UsagePerHour!$B80,Sales!$C$5:$C$18,0),MATCH(UsagePerHour!UJ$4,Sales!$D$3:$ABF$3,0))/UJ$2*INDEX(Usage!$D$5:$ABF$11,MATCH(UsagePerHour!$B$68,Usage!$C$5:$C$11,0),MATCH(UsagePerHour!UJ$4,Usage!$D$3:$ABF$3,0)),"")</f>
        <v/>
      </c>
      <c r="UK80" s="27" t="str">
        <f>IFERROR(INDEX(Sales!$D$5:$ABF$18,MATCH(UsagePerHour!$B80,Sales!$C$5:$C$18,0),MATCH(UsagePerHour!UK$4,Sales!$D$3:$ABF$3,0))/UK$2*INDEX(Usage!$D$5:$ABF$11,MATCH(UsagePerHour!$B$68,Usage!$C$5:$C$11,0),MATCH(UsagePerHour!UK$4,Usage!$D$3:$ABF$3,0)),"")</f>
        <v/>
      </c>
      <c r="UL80" s="27" t="str">
        <f>IFERROR(INDEX(Sales!$D$5:$ABF$18,MATCH(UsagePerHour!$B80,Sales!$C$5:$C$18,0),MATCH(UsagePerHour!UL$4,Sales!$D$3:$ABF$3,0))/UL$2*INDEX(Usage!$D$5:$ABF$11,MATCH(UsagePerHour!$B$68,Usage!$C$5:$C$11,0),MATCH(UsagePerHour!UL$4,Usage!$D$3:$ABF$3,0)),"")</f>
        <v/>
      </c>
      <c r="UM80" s="27" t="str">
        <f>IFERROR(INDEX(Sales!$D$5:$ABF$18,MATCH(UsagePerHour!$B80,Sales!$C$5:$C$18,0),MATCH(UsagePerHour!UM$4,Sales!$D$3:$ABF$3,0))/UM$2*INDEX(Usage!$D$5:$ABF$11,MATCH(UsagePerHour!$B$68,Usage!$C$5:$C$11,0),MATCH(UsagePerHour!UM$4,Usage!$D$3:$ABF$3,0)),"")</f>
        <v/>
      </c>
      <c r="UN80" s="27" t="str">
        <f>IFERROR(INDEX(Sales!$D$5:$ABF$18,MATCH(UsagePerHour!$B80,Sales!$C$5:$C$18,0),MATCH(UsagePerHour!UN$4,Sales!$D$3:$ABF$3,0))/UN$2*INDEX(Usage!$D$5:$ABF$11,MATCH(UsagePerHour!$B$68,Usage!$C$5:$C$11,0),MATCH(UsagePerHour!UN$4,Usage!$D$3:$ABF$3,0)),"")</f>
        <v/>
      </c>
      <c r="UO80" s="27" t="str">
        <f>IFERROR(INDEX(Sales!$D$5:$ABF$18,MATCH(UsagePerHour!$B80,Sales!$C$5:$C$18,0),MATCH(UsagePerHour!UO$4,Sales!$D$3:$ABF$3,0))/UO$2*INDEX(Usage!$D$5:$ABF$11,MATCH(UsagePerHour!$B$68,Usage!$C$5:$C$11,0),MATCH(UsagePerHour!UO$4,Usage!$D$3:$ABF$3,0)),"")</f>
        <v/>
      </c>
      <c r="UP80" s="27" t="str">
        <f>IFERROR(INDEX(Sales!$D$5:$ABF$18,MATCH(UsagePerHour!$B80,Sales!$C$5:$C$18,0),MATCH(UsagePerHour!UP$4,Sales!$D$3:$ABF$3,0))/UP$2*INDEX(Usage!$D$5:$ABF$11,MATCH(UsagePerHour!$B$68,Usage!$C$5:$C$11,0),MATCH(UsagePerHour!UP$4,Usage!$D$3:$ABF$3,0)),"")</f>
        <v/>
      </c>
      <c r="UQ80" s="27" t="str">
        <f>IFERROR(INDEX(Sales!$D$5:$ABF$18,MATCH(UsagePerHour!$B80,Sales!$C$5:$C$18,0),MATCH(UsagePerHour!UQ$4,Sales!$D$3:$ABF$3,0))/UQ$2*INDEX(Usage!$D$5:$ABF$11,MATCH(UsagePerHour!$B$68,Usage!$C$5:$C$11,0),MATCH(UsagePerHour!UQ$4,Usage!$D$3:$ABF$3,0)),"")</f>
        <v/>
      </c>
      <c r="UR80" s="27" t="str">
        <f>IFERROR(INDEX(Sales!$D$5:$ABF$18,MATCH(UsagePerHour!$B80,Sales!$C$5:$C$18,0),MATCH(UsagePerHour!UR$4,Sales!$D$3:$ABF$3,0))/UR$2*INDEX(Usage!$D$5:$ABF$11,MATCH(UsagePerHour!$B$68,Usage!$C$5:$C$11,0),MATCH(UsagePerHour!UR$4,Usage!$D$3:$ABF$3,0)),"")</f>
        <v/>
      </c>
      <c r="US80" s="27" t="str">
        <f>IFERROR(INDEX(Sales!$D$5:$ABF$18,MATCH(UsagePerHour!$B80,Sales!$C$5:$C$18,0),MATCH(UsagePerHour!US$4,Sales!$D$3:$ABF$3,0))/US$2*INDEX(Usage!$D$5:$ABF$11,MATCH(UsagePerHour!$B$68,Usage!$C$5:$C$11,0),MATCH(UsagePerHour!US$4,Usage!$D$3:$ABF$3,0)),"")</f>
        <v/>
      </c>
      <c r="UT80" s="27" t="str">
        <f>IFERROR(INDEX(Sales!$D$5:$ABF$18,MATCH(UsagePerHour!$B80,Sales!$C$5:$C$18,0),MATCH(UsagePerHour!UT$4,Sales!$D$3:$ABF$3,0))/UT$2*INDEX(Usage!$D$5:$ABF$11,MATCH(UsagePerHour!$B$68,Usage!$C$5:$C$11,0),MATCH(UsagePerHour!UT$4,Usage!$D$3:$ABF$3,0)),"")</f>
        <v/>
      </c>
      <c r="UU80" s="27" t="str">
        <f>IFERROR(INDEX(Sales!$D$5:$ABF$18,MATCH(UsagePerHour!$B80,Sales!$C$5:$C$18,0),MATCH(UsagePerHour!UU$4,Sales!$D$3:$ABF$3,0))/UU$2*INDEX(Usage!$D$5:$ABF$11,MATCH(UsagePerHour!$B$68,Usage!$C$5:$C$11,0),MATCH(UsagePerHour!UU$4,Usage!$D$3:$ABF$3,0)),"")</f>
        <v/>
      </c>
      <c r="UV80" s="27" t="str">
        <f>IFERROR(INDEX(Sales!$D$5:$ABF$18,MATCH(UsagePerHour!$B80,Sales!$C$5:$C$18,0),MATCH(UsagePerHour!UV$4,Sales!$D$3:$ABF$3,0))/UV$2*INDEX(Usage!$D$5:$ABF$11,MATCH(UsagePerHour!$B$68,Usage!$C$5:$C$11,0),MATCH(UsagePerHour!UV$4,Usage!$D$3:$ABF$3,0)),"")</f>
        <v/>
      </c>
      <c r="UW80" s="27" t="str">
        <f>IFERROR(INDEX(Sales!$D$5:$ABF$18,MATCH(UsagePerHour!$B80,Sales!$C$5:$C$18,0),MATCH(UsagePerHour!UW$4,Sales!$D$3:$ABF$3,0))/UW$2*INDEX(Usage!$D$5:$ABF$11,MATCH(UsagePerHour!$B$68,Usage!$C$5:$C$11,0),MATCH(UsagePerHour!UW$4,Usage!$D$3:$ABF$3,0)),"")</f>
        <v/>
      </c>
      <c r="UX80" s="27" t="str">
        <f>IFERROR(INDEX(Sales!$D$5:$ABF$18,MATCH(UsagePerHour!$B80,Sales!$C$5:$C$18,0),MATCH(UsagePerHour!UX$4,Sales!$D$3:$ABF$3,0))/UX$2*INDEX(Usage!$D$5:$ABF$11,MATCH(UsagePerHour!$B$68,Usage!$C$5:$C$11,0),MATCH(UsagePerHour!UX$4,Usage!$D$3:$ABF$3,0)),"")</f>
        <v/>
      </c>
      <c r="UY80" s="27" t="str">
        <f>IFERROR(INDEX(Sales!$D$5:$ABF$18,MATCH(UsagePerHour!$B80,Sales!$C$5:$C$18,0),MATCH(UsagePerHour!UY$4,Sales!$D$3:$ABF$3,0))/UY$2*INDEX(Usage!$D$5:$ABF$11,MATCH(UsagePerHour!$B$68,Usage!$C$5:$C$11,0),MATCH(UsagePerHour!UY$4,Usage!$D$3:$ABF$3,0)),"")</f>
        <v/>
      </c>
      <c r="UZ80" s="27" t="str">
        <f>IFERROR(INDEX(Sales!$D$5:$ABF$18,MATCH(UsagePerHour!$B80,Sales!$C$5:$C$18,0),MATCH(UsagePerHour!UZ$4,Sales!$D$3:$ABF$3,0))/UZ$2*INDEX(Usage!$D$5:$ABF$11,MATCH(UsagePerHour!$B$68,Usage!$C$5:$C$11,0),MATCH(UsagePerHour!UZ$4,Usage!$D$3:$ABF$3,0)),"")</f>
        <v/>
      </c>
      <c r="VA80" s="27" t="str">
        <f>IFERROR(INDEX(Sales!$D$5:$ABF$18,MATCH(UsagePerHour!$B80,Sales!$C$5:$C$18,0),MATCH(UsagePerHour!VA$4,Sales!$D$3:$ABF$3,0))/VA$2*INDEX(Usage!$D$5:$ABF$11,MATCH(UsagePerHour!$B$68,Usage!$C$5:$C$11,0),MATCH(UsagePerHour!VA$4,Usage!$D$3:$ABF$3,0)),"")</f>
        <v/>
      </c>
      <c r="VB80" s="27" t="str">
        <f>IFERROR(INDEX(Sales!$D$5:$ABF$18,MATCH(UsagePerHour!$B80,Sales!$C$5:$C$18,0),MATCH(UsagePerHour!VB$4,Sales!$D$3:$ABF$3,0))/VB$2*INDEX(Usage!$D$5:$ABF$11,MATCH(UsagePerHour!$B$68,Usage!$C$5:$C$11,0),MATCH(UsagePerHour!VB$4,Usage!$D$3:$ABF$3,0)),"")</f>
        <v/>
      </c>
      <c r="VC80" s="27" t="str">
        <f>IFERROR(INDEX(Sales!$D$5:$ABF$18,MATCH(UsagePerHour!$B80,Sales!$C$5:$C$18,0),MATCH(UsagePerHour!VC$4,Sales!$D$3:$ABF$3,0))/VC$2*INDEX(Usage!$D$5:$ABF$11,MATCH(UsagePerHour!$B$68,Usage!$C$5:$C$11,0),MATCH(UsagePerHour!VC$4,Usage!$D$3:$ABF$3,0)),"")</f>
        <v/>
      </c>
      <c r="VD80" s="27" t="str">
        <f>IFERROR(INDEX(Sales!$D$5:$ABF$18,MATCH(UsagePerHour!$B80,Sales!$C$5:$C$18,0),MATCH(UsagePerHour!VD$4,Sales!$D$3:$ABF$3,0))/VD$2*INDEX(Usage!$D$5:$ABF$11,MATCH(UsagePerHour!$B$68,Usage!$C$5:$C$11,0),MATCH(UsagePerHour!VD$4,Usage!$D$3:$ABF$3,0)),"")</f>
        <v/>
      </c>
      <c r="VE80" s="27" t="str">
        <f>IFERROR(INDEX(Sales!$D$5:$ABF$18,MATCH(UsagePerHour!$B80,Sales!$C$5:$C$18,0),MATCH(UsagePerHour!VE$4,Sales!$D$3:$ABF$3,0))/VE$2*INDEX(Usage!$D$5:$ABF$11,MATCH(UsagePerHour!$B$68,Usage!$C$5:$C$11,0),MATCH(UsagePerHour!VE$4,Usage!$D$3:$ABF$3,0)),"")</f>
        <v/>
      </c>
      <c r="VF80" s="27" t="str">
        <f>IFERROR(INDEX(Sales!$D$5:$ABF$18,MATCH(UsagePerHour!$B80,Sales!$C$5:$C$18,0),MATCH(UsagePerHour!VF$4,Sales!$D$3:$ABF$3,0))/VF$2*INDEX(Usage!$D$5:$ABF$11,MATCH(UsagePerHour!$B$68,Usage!$C$5:$C$11,0),MATCH(UsagePerHour!VF$4,Usage!$D$3:$ABF$3,0)),"")</f>
        <v/>
      </c>
      <c r="VG80" s="27" t="str">
        <f>IFERROR(INDEX(Sales!$D$5:$ABF$18,MATCH(UsagePerHour!$B80,Sales!$C$5:$C$18,0),MATCH(UsagePerHour!VG$4,Sales!$D$3:$ABF$3,0))/VG$2*INDEX(Usage!$D$5:$ABF$11,MATCH(UsagePerHour!$B$68,Usage!$C$5:$C$11,0),MATCH(UsagePerHour!VG$4,Usage!$D$3:$ABF$3,0)),"")</f>
        <v/>
      </c>
      <c r="VH80" s="27" t="str">
        <f>IFERROR(INDEX(Sales!$D$5:$ABF$18,MATCH(UsagePerHour!$B80,Sales!$C$5:$C$18,0),MATCH(UsagePerHour!VH$4,Sales!$D$3:$ABF$3,0))/VH$2*INDEX(Usage!$D$5:$ABF$11,MATCH(UsagePerHour!$B$68,Usage!$C$5:$C$11,0),MATCH(UsagePerHour!VH$4,Usage!$D$3:$ABF$3,0)),"")</f>
        <v/>
      </c>
      <c r="VI80" s="27" t="str">
        <f>IFERROR(INDEX(Sales!$D$5:$ABF$18,MATCH(UsagePerHour!$B80,Sales!$C$5:$C$18,0),MATCH(UsagePerHour!VI$4,Sales!$D$3:$ABF$3,0))/VI$2*INDEX(Usage!$D$5:$ABF$11,MATCH(UsagePerHour!$B$68,Usage!$C$5:$C$11,0),MATCH(UsagePerHour!VI$4,Usage!$D$3:$ABF$3,0)),"")</f>
        <v/>
      </c>
      <c r="VJ80" s="27" t="str">
        <f>IFERROR(INDEX(Sales!$D$5:$ABF$18,MATCH(UsagePerHour!$B80,Sales!$C$5:$C$18,0),MATCH(UsagePerHour!VJ$4,Sales!$D$3:$ABF$3,0))/VJ$2*INDEX(Usage!$D$5:$ABF$11,MATCH(UsagePerHour!$B$68,Usage!$C$5:$C$11,0),MATCH(UsagePerHour!VJ$4,Usage!$D$3:$ABF$3,0)),"")</f>
        <v/>
      </c>
      <c r="VK80" s="27" t="str">
        <f>IFERROR(INDEX(Sales!$D$5:$ABF$18,MATCH(UsagePerHour!$B80,Sales!$C$5:$C$18,0),MATCH(UsagePerHour!VK$4,Sales!$D$3:$ABF$3,0))/VK$2*INDEX(Usage!$D$5:$ABF$11,MATCH(UsagePerHour!$B$68,Usage!$C$5:$C$11,0),MATCH(UsagePerHour!VK$4,Usage!$D$3:$ABF$3,0)),"")</f>
        <v/>
      </c>
      <c r="VL80" s="27" t="str">
        <f>IFERROR(INDEX(Sales!$D$5:$ABF$18,MATCH(UsagePerHour!$B80,Sales!$C$5:$C$18,0),MATCH(UsagePerHour!VL$4,Sales!$D$3:$ABF$3,0))/VL$2*INDEX(Usage!$D$5:$ABF$11,MATCH(UsagePerHour!$B$68,Usage!$C$5:$C$11,0),MATCH(UsagePerHour!VL$4,Usage!$D$3:$ABF$3,0)),"")</f>
        <v/>
      </c>
      <c r="VM80" s="27" t="str">
        <f>IFERROR(INDEX(Sales!$D$5:$ABF$18,MATCH(UsagePerHour!$B80,Sales!$C$5:$C$18,0),MATCH(UsagePerHour!VM$4,Sales!$D$3:$ABF$3,0))/VM$2*INDEX(Usage!$D$5:$ABF$11,MATCH(UsagePerHour!$B$68,Usage!$C$5:$C$11,0),MATCH(UsagePerHour!VM$4,Usage!$D$3:$ABF$3,0)),"")</f>
        <v/>
      </c>
      <c r="VN80" s="27" t="str">
        <f>IFERROR(INDEX(Sales!$D$5:$ABF$18,MATCH(UsagePerHour!$B80,Sales!$C$5:$C$18,0),MATCH(UsagePerHour!VN$4,Sales!$D$3:$ABF$3,0))/VN$2*INDEX(Usage!$D$5:$ABF$11,MATCH(UsagePerHour!$B$68,Usage!$C$5:$C$11,0),MATCH(UsagePerHour!VN$4,Usage!$D$3:$ABF$3,0)),"")</f>
        <v/>
      </c>
      <c r="VO80" s="27" t="str">
        <f>IFERROR(INDEX(Sales!$D$5:$ABF$18,MATCH(UsagePerHour!$B80,Sales!$C$5:$C$18,0),MATCH(UsagePerHour!VO$4,Sales!$D$3:$ABF$3,0))/VO$2*INDEX(Usage!$D$5:$ABF$11,MATCH(UsagePerHour!$B$68,Usage!$C$5:$C$11,0),MATCH(UsagePerHour!VO$4,Usage!$D$3:$ABF$3,0)),"")</f>
        <v/>
      </c>
      <c r="VP80" s="27" t="str">
        <f>IFERROR(INDEX(Sales!$D$5:$ABF$18,MATCH(UsagePerHour!$B80,Sales!$C$5:$C$18,0),MATCH(UsagePerHour!VP$4,Sales!$D$3:$ABF$3,0))/VP$2*INDEX(Usage!$D$5:$ABF$11,MATCH(UsagePerHour!$B$68,Usage!$C$5:$C$11,0),MATCH(UsagePerHour!VP$4,Usage!$D$3:$ABF$3,0)),"")</f>
        <v/>
      </c>
      <c r="VQ80" s="27" t="str">
        <f>IFERROR(INDEX(Sales!$D$5:$ABF$18,MATCH(UsagePerHour!$B80,Sales!$C$5:$C$18,0),MATCH(UsagePerHour!VQ$4,Sales!$D$3:$ABF$3,0))/VQ$2*INDEX(Usage!$D$5:$ABF$11,MATCH(UsagePerHour!$B$68,Usage!$C$5:$C$11,0),MATCH(UsagePerHour!VQ$4,Usage!$D$3:$ABF$3,0)),"")</f>
        <v/>
      </c>
      <c r="VR80" s="27" t="str">
        <f>IFERROR(INDEX(Sales!$D$5:$ABF$18,MATCH(UsagePerHour!$B80,Sales!$C$5:$C$18,0),MATCH(UsagePerHour!VR$4,Sales!$D$3:$ABF$3,0))/VR$2*INDEX(Usage!$D$5:$ABF$11,MATCH(UsagePerHour!$B$68,Usage!$C$5:$C$11,0),MATCH(UsagePerHour!VR$4,Usage!$D$3:$ABF$3,0)),"")</f>
        <v/>
      </c>
      <c r="VS80" s="27" t="str">
        <f>IFERROR(INDEX(Sales!$D$5:$ABF$18,MATCH(UsagePerHour!$B80,Sales!$C$5:$C$18,0),MATCH(UsagePerHour!VS$4,Sales!$D$3:$ABF$3,0))/VS$2*INDEX(Usage!$D$5:$ABF$11,MATCH(UsagePerHour!$B$68,Usage!$C$5:$C$11,0),MATCH(UsagePerHour!VS$4,Usage!$D$3:$ABF$3,0)),"")</f>
        <v/>
      </c>
      <c r="VT80" s="27" t="str">
        <f>IFERROR(INDEX(Sales!$D$5:$ABF$18,MATCH(UsagePerHour!$B80,Sales!$C$5:$C$18,0),MATCH(UsagePerHour!VT$4,Sales!$D$3:$ABF$3,0))/VT$2*INDEX(Usage!$D$5:$ABF$11,MATCH(UsagePerHour!$B$68,Usage!$C$5:$C$11,0),MATCH(UsagePerHour!VT$4,Usage!$D$3:$ABF$3,0)),"")</f>
        <v/>
      </c>
      <c r="VU80" s="27" t="str">
        <f>IFERROR(INDEX(Sales!$D$5:$ABF$18,MATCH(UsagePerHour!$B80,Sales!$C$5:$C$18,0),MATCH(UsagePerHour!VU$4,Sales!$D$3:$ABF$3,0))/VU$2*INDEX(Usage!$D$5:$ABF$11,MATCH(UsagePerHour!$B$68,Usage!$C$5:$C$11,0),MATCH(UsagePerHour!VU$4,Usage!$D$3:$ABF$3,0)),"")</f>
        <v/>
      </c>
      <c r="VV80" s="27" t="str">
        <f>IFERROR(INDEX(Sales!$D$5:$ABF$18,MATCH(UsagePerHour!$B80,Sales!$C$5:$C$18,0),MATCH(UsagePerHour!VV$4,Sales!$D$3:$ABF$3,0))/VV$2*INDEX(Usage!$D$5:$ABF$11,MATCH(UsagePerHour!$B$68,Usage!$C$5:$C$11,0),MATCH(UsagePerHour!VV$4,Usage!$D$3:$ABF$3,0)),"")</f>
        <v/>
      </c>
      <c r="VW80" s="27" t="str">
        <f>IFERROR(INDEX(Sales!$D$5:$ABF$18,MATCH(UsagePerHour!$B80,Sales!$C$5:$C$18,0),MATCH(UsagePerHour!VW$4,Sales!$D$3:$ABF$3,0))/VW$2*INDEX(Usage!$D$5:$ABF$11,MATCH(UsagePerHour!$B$68,Usage!$C$5:$C$11,0),MATCH(UsagePerHour!VW$4,Usage!$D$3:$ABF$3,0)),"")</f>
        <v/>
      </c>
      <c r="VX80" s="27" t="str">
        <f>IFERROR(INDEX(Sales!$D$5:$ABF$18,MATCH(UsagePerHour!$B80,Sales!$C$5:$C$18,0),MATCH(UsagePerHour!VX$4,Sales!$D$3:$ABF$3,0))/VX$2*INDEX(Usage!$D$5:$ABF$11,MATCH(UsagePerHour!$B$68,Usage!$C$5:$C$11,0),MATCH(UsagePerHour!VX$4,Usage!$D$3:$ABF$3,0)),"")</f>
        <v/>
      </c>
      <c r="VY80" s="27" t="str">
        <f>IFERROR(INDEX(Sales!$D$5:$ABF$18,MATCH(UsagePerHour!$B80,Sales!$C$5:$C$18,0),MATCH(UsagePerHour!VY$4,Sales!$D$3:$ABF$3,0))/VY$2*INDEX(Usage!$D$5:$ABF$11,MATCH(UsagePerHour!$B$68,Usage!$C$5:$C$11,0),MATCH(UsagePerHour!VY$4,Usage!$D$3:$ABF$3,0)),"")</f>
        <v/>
      </c>
      <c r="VZ80" s="27" t="str">
        <f>IFERROR(INDEX(Sales!$D$5:$ABF$18,MATCH(UsagePerHour!$B80,Sales!$C$5:$C$18,0),MATCH(UsagePerHour!VZ$4,Sales!$D$3:$ABF$3,0))/VZ$2*INDEX(Usage!$D$5:$ABF$11,MATCH(UsagePerHour!$B$68,Usage!$C$5:$C$11,0),MATCH(UsagePerHour!VZ$4,Usage!$D$3:$ABF$3,0)),"")</f>
        <v/>
      </c>
      <c r="WA80" s="27" t="str">
        <f>IFERROR(INDEX(Sales!$D$5:$ABF$18,MATCH(UsagePerHour!$B80,Sales!$C$5:$C$18,0),MATCH(UsagePerHour!WA$4,Sales!$D$3:$ABF$3,0))/WA$2*INDEX(Usage!$D$5:$ABF$11,MATCH(UsagePerHour!$B$68,Usage!$C$5:$C$11,0),MATCH(UsagePerHour!WA$4,Usage!$D$3:$ABF$3,0)),"")</f>
        <v/>
      </c>
      <c r="WB80" s="27" t="str">
        <f>IFERROR(INDEX(Sales!$D$5:$ABF$18,MATCH(UsagePerHour!$B80,Sales!$C$5:$C$18,0),MATCH(UsagePerHour!WB$4,Sales!$D$3:$ABF$3,0))/WB$2*INDEX(Usage!$D$5:$ABF$11,MATCH(UsagePerHour!$B$68,Usage!$C$5:$C$11,0),MATCH(UsagePerHour!WB$4,Usage!$D$3:$ABF$3,0)),"")</f>
        <v/>
      </c>
      <c r="WC80" s="27" t="str">
        <f>IFERROR(INDEX(Sales!$D$5:$ABF$18,MATCH(UsagePerHour!$B80,Sales!$C$5:$C$18,0),MATCH(UsagePerHour!WC$4,Sales!$D$3:$ABF$3,0))/WC$2*INDEX(Usage!$D$5:$ABF$11,MATCH(UsagePerHour!$B$68,Usage!$C$5:$C$11,0),MATCH(UsagePerHour!WC$4,Usage!$D$3:$ABF$3,0)),"")</f>
        <v/>
      </c>
      <c r="WD80" s="27" t="str">
        <f>IFERROR(INDEX(Sales!$D$5:$ABF$18,MATCH(UsagePerHour!$B80,Sales!$C$5:$C$18,0),MATCH(UsagePerHour!WD$4,Sales!$D$3:$ABF$3,0))/WD$2*INDEX(Usage!$D$5:$ABF$11,MATCH(UsagePerHour!$B$68,Usage!$C$5:$C$11,0),MATCH(UsagePerHour!WD$4,Usage!$D$3:$ABF$3,0)),"")</f>
        <v/>
      </c>
      <c r="WE80" s="27" t="str">
        <f>IFERROR(INDEX(Sales!$D$5:$ABF$18,MATCH(UsagePerHour!$B80,Sales!$C$5:$C$18,0),MATCH(UsagePerHour!WE$4,Sales!$D$3:$ABF$3,0))/WE$2*INDEX(Usage!$D$5:$ABF$11,MATCH(UsagePerHour!$B$68,Usage!$C$5:$C$11,0),MATCH(UsagePerHour!WE$4,Usage!$D$3:$ABF$3,0)),"")</f>
        <v/>
      </c>
      <c r="WF80" s="27" t="str">
        <f>IFERROR(INDEX(Sales!$D$5:$ABF$18,MATCH(UsagePerHour!$B80,Sales!$C$5:$C$18,0),MATCH(UsagePerHour!WF$4,Sales!$D$3:$ABF$3,0))/WF$2*INDEX(Usage!$D$5:$ABF$11,MATCH(UsagePerHour!$B$68,Usage!$C$5:$C$11,0),MATCH(UsagePerHour!WF$4,Usage!$D$3:$ABF$3,0)),"")</f>
        <v/>
      </c>
      <c r="WG80" s="27" t="str">
        <f>IFERROR(INDEX(Sales!$D$5:$ABF$18,MATCH(UsagePerHour!$B80,Sales!$C$5:$C$18,0),MATCH(UsagePerHour!WG$4,Sales!$D$3:$ABF$3,0))/WG$2*INDEX(Usage!$D$5:$ABF$11,MATCH(UsagePerHour!$B$68,Usage!$C$5:$C$11,0),MATCH(UsagePerHour!WG$4,Usage!$D$3:$ABF$3,0)),"")</f>
        <v/>
      </c>
      <c r="WH80" s="27" t="str">
        <f>IFERROR(INDEX(Sales!$D$5:$ABF$18,MATCH(UsagePerHour!$B80,Sales!$C$5:$C$18,0),MATCH(UsagePerHour!WH$4,Sales!$D$3:$ABF$3,0))/WH$2*INDEX(Usage!$D$5:$ABF$11,MATCH(UsagePerHour!$B$68,Usage!$C$5:$C$11,0),MATCH(UsagePerHour!WH$4,Usage!$D$3:$ABF$3,0)),"")</f>
        <v/>
      </c>
      <c r="WI80" s="27" t="str">
        <f>IFERROR(INDEX(Sales!$D$5:$ABF$18,MATCH(UsagePerHour!$B80,Sales!$C$5:$C$18,0),MATCH(UsagePerHour!WI$4,Sales!$D$3:$ABF$3,0))/WI$2*INDEX(Usage!$D$5:$ABF$11,MATCH(UsagePerHour!$B$68,Usage!$C$5:$C$11,0),MATCH(UsagePerHour!WI$4,Usage!$D$3:$ABF$3,0)),"")</f>
        <v/>
      </c>
      <c r="WJ80" s="27" t="str">
        <f>IFERROR(INDEX(Sales!$D$5:$ABF$18,MATCH(UsagePerHour!$B80,Sales!$C$5:$C$18,0),MATCH(UsagePerHour!WJ$4,Sales!$D$3:$ABF$3,0))/WJ$2*INDEX(Usage!$D$5:$ABF$11,MATCH(UsagePerHour!$B$68,Usage!$C$5:$C$11,0),MATCH(UsagePerHour!WJ$4,Usage!$D$3:$ABF$3,0)),"")</f>
        <v/>
      </c>
      <c r="WK80" s="27" t="str">
        <f>IFERROR(INDEX(Sales!$D$5:$ABF$18,MATCH(UsagePerHour!$B80,Sales!$C$5:$C$18,0),MATCH(UsagePerHour!WK$4,Sales!$D$3:$ABF$3,0))/WK$2*INDEX(Usage!$D$5:$ABF$11,MATCH(UsagePerHour!$B$68,Usage!$C$5:$C$11,0),MATCH(UsagePerHour!WK$4,Usage!$D$3:$ABF$3,0)),"")</f>
        <v/>
      </c>
      <c r="WL80" s="27" t="str">
        <f>IFERROR(INDEX(Sales!$D$5:$ABF$18,MATCH(UsagePerHour!$B80,Sales!$C$5:$C$18,0),MATCH(UsagePerHour!WL$4,Sales!$D$3:$ABF$3,0))/WL$2*INDEX(Usage!$D$5:$ABF$11,MATCH(UsagePerHour!$B$68,Usage!$C$5:$C$11,0),MATCH(UsagePerHour!WL$4,Usage!$D$3:$ABF$3,0)),"")</f>
        <v/>
      </c>
      <c r="WM80" s="27" t="str">
        <f>IFERROR(INDEX(Sales!$D$5:$ABF$18,MATCH(UsagePerHour!$B80,Sales!$C$5:$C$18,0),MATCH(UsagePerHour!WM$4,Sales!$D$3:$ABF$3,0))/WM$2*INDEX(Usage!$D$5:$ABF$11,MATCH(UsagePerHour!$B$68,Usage!$C$5:$C$11,0),MATCH(UsagePerHour!WM$4,Usage!$D$3:$ABF$3,0)),"")</f>
        <v/>
      </c>
      <c r="WN80" s="27" t="str">
        <f>IFERROR(INDEX(Sales!$D$5:$ABF$18,MATCH(UsagePerHour!$B80,Sales!$C$5:$C$18,0),MATCH(UsagePerHour!WN$4,Sales!$D$3:$ABF$3,0))/WN$2*INDEX(Usage!$D$5:$ABF$11,MATCH(UsagePerHour!$B$68,Usage!$C$5:$C$11,0),MATCH(UsagePerHour!WN$4,Usage!$D$3:$ABF$3,0)),"")</f>
        <v/>
      </c>
      <c r="WO80" s="27" t="str">
        <f>IFERROR(INDEX(Sales!$D$5:$ABF$18,MATCH(UsagePerHour!$B80,Sales!$C$5:$C$18,0),MATCH(UsagePerHour!WO$4,Sales!$D$3:$ABF$3,0))/WO$2*INDEX(Usage!$D$5:$ABF$11,MATCH(UsagePerHour!$B$68,Usage!$C$5:$C$11,0),MATCH(UsagePerHour!WO$4,Usage!$D$3:$ABF$3,0)),"")</f>
        <v/>
      </c>
      <c r="WP80" s="27" t="str">
        <f>IFERROR(INDEX(Sales!$D$5:$ABF$18,MATCH(UsagePerHour!$B80,Sales!$C$5:$C$18,0),MATCH(UsagePerHour!WP$4,Sales!$D$3:$ABF$3,0))/WP$2*INDEX(Usage!$D$5:$ABF$11,MATCH(UsagePerHour!$B$68,Usage!$C$5:$C$11,0),MATCH(UsagePerHour!WP$4,Usage!$D$3:$ABF$3,0)),"")</f>
        <v/>
      </c>
      <c r="WQ80" s="27" t="str">
        <f>IFERROR(INDEX(Sales!$D$5:$ABF$18,MATCH(UsagePerHour!$B80,Sales!$C$5:$C$18,0),MATCH(UsagePerHour!WQ$4,Sales!$D$3:$ABF$3,0))/WQ$2*INDEX(Usage!$D$5:$ABF$11,MATCH(UsagePerHour!$B$68,Usage!$C$5:$C$11,0),MATCH(UsagePerHour!WQ$4,Usage!$D$3:$ABF$3,0)),"")</f>
        <v/>
      </c>
      <c r="WR80" s="27" t="str">
        <f>IFERROR(INDEX(Sales!$D$5:$ABF$18,MATCH(UsagePerHour!$B80,Sales!$C$5:$C$18,0),MATCH(UsagePerHour!WR$4,Sales!$D$3:$ABF$3,0))/WR$2*INDEX(Usage!$D$5:$ABF$11,MATCH(UsagePerHour!$B$68,Usage!$C$5:$C$11,0),MATCH(UsagePerHour!WR$4,Usage!$D$3:$ABF$3,0)),"")</f>
        <v/>
      </c>
      <c r="WS80" s="27" t="str">
        <f>IFERROR(INDEX(Sales!$D$5:$ABF$18,MATCH(UsagePerHour!$B80,Sales!$C$5:$C$18,0),MATCH(UsagePerHour!WS$4,Sales!$D$3:$ABF$3,0))/WS$2*INDEX(Usage!$D$5:$ABF$11,MATCH(UsagePerHour!$B$68,Usage!$C$5:$C$11,0),MATCH(UsagePerHour!WS$4,Usage!$D$3:$ABF$3,0)),"")</f>
        <v/>
      </c>
      <c r="WT80" s="27" t="str">
        <f>IFERROR(INDEX(Sales!$D$5:$ABF$18,MATCH(UsagePerHour!$B80,Sales!$C$5:$C$18,0),MATCH(UsagePerHour!WT$4,Sales!$D$3:$ABF$3,0))/WT$2*INDEX(Usage!$D$5:$ABF$11,MATCH(UsagePerHour!$B$68,Usage!$C$5:$C$11,0),MATCH(UsagePerHour!WT$4,Usage!$D$3:$ABF$3,0)),"")</f>
        <v/>
      </c>
      <c r="WU80" s="27" t="str">
        <f>IFERROR(INDEX(Sales!$D$5:$ABF$18,MATCH(UsagePerHour!$B80,Sales!$C$5:$C$18,0),MATCH(UsagePerHour!WU$4,Sales!$D$3:$ABF$3,0))/WU$2*INDEX(Usage!$D$5:$ABF$11,MATCH(UsagePerHour!$B$68,Usage!$C$5:$C$11,0),MATCH(UsagePerHour!WU$4,Usage!$D$3:$ABF$3,0)),"")</f>
        <v/>
      </c>
      <c r="WV80" s="27" t="str">
        <f>IFERROR(INDEX(Sales!$D$5:$ABF$18,MATCH(UsagePerHour!$B80,Sales!$C$5:$C$18,0),MATCH(UsagePerHour!WV$4,Sales!$D$3:$ABF$3,0))/WV$2*INDEX(Usage!$D$5:$ABF$11,MATCH(UsagePerHour!$B$68,Usage!$C$5:$C$11,0),MATCH(UsagePerHour!WV$4,Usage!$D$3:$ABF$3,0)),"")</f>
        <v/>
      </c>
      <c r="WW80" s="27" t="str">
        <f>IFERROR(INDEX(Sales!$D$5:$ABF$18,MATCH(UsagePerHour!$B80,Sales!$C$5:$C$18,0),MATCH(UsagePerHour!WW$4,Sales!$D$3:$ABF$3,0))/WW$2*INDEX(Usage!$D$5:$ABF$11,MATCH(UsagePerHour!$B$68,Usage!$C$5:$C$11,0),MATCH(UsagePerHour!WW$4,Usage!$D$3:$ABF$3,0)),"")</f>
        <v/>
      </c>
      <c r="WX80" s="27" t="str">
        <f>IFERROR(INDEX(Sales!$D$5:$ABF$18,MATCH(UsagePerHour!$B80,Sales!$C$5:$C$18,0),MATCH(UsagePerHour!WX$4,Sales!$D$3:$ABF$3,0))/WX$2*INDEX(Usage!$D$5:$ABF$11,MATCH(UsagePerHour!$B$68,Usage!$C$5:$C$11,0),MATCH(UsagePerHour!WX$4,Usage!$D$3:$ABF$3,0)),"")</f>
        <v/>
      </c>
      <c r="WY80" s="27" t="str">
        <f>IFERROR(INDEX(Sales!$D$5:$ABF$18,MATCH(UsagePerHour!$B80,Sales!$C$5:$C$18,0),MATCH(UsagePerHour!WY$4,Sales!$D$3:$ABF$3,0))/WY$2*INDEX(Usage!$D$5:$ABF$11,MATCH(UsagePerHour!$B$68,Usage!$C$5:$C$11,0),MATCH(UsagePerHour!WY$4,Usage!$D$3:$ABF$3,0)),"")</f>
        <v/>
      </c>
      <c r="WZ80" s="27" t="str">
        <f>IFERROR(INDEX(Sales!$D$5:$ABF$18,MATCH(UsagePerHour!$B80,Sales!$C$5:$C$18,0),MATCH(UsagePerHour!WZ$4,Sales!$D$3:$ABF$3,0))/WZ$2*INDEX(Usage!$D$5:$ABF$11,MATCH(UsagePerHour!$B$68,Usage!$C$5:$C$11,0),MATCH(UsagePerHour!WZ$4,Usage!$D$3:$ABF$3,0)),"")</f>
        <v/>
      </c>
      <c r="XA80" s="27" t="str">
        <f>IFERROR(INDEX(Sales!$D$5:$ABF$18,MATCH(UsagePerHour!$B80,Sales!$C$5:$C$18,0),MATCH(UsagePerHour!XA$4,Sales!$D$3:$ABF$3,0))/XA$2*INDEX(Usage!$D$5:$ABF$11,MATCH(UsagePerHour!$B$68,Usage!$C$5:$C$11,0),MATCH(UsagePerHour!XA$4,Usage!$D$3:$ABF$3,0)),"")</f>
        <v/>
      </c>
      <c r="XB80" s="27" t="str">
        <f>IFERROR(INDEX(Sales!$D$5:$ABF$18,MATCH(UsagePerHour!$B80,Sales!$C$5:$C$18,0),MATCH(UsagePerHour!XB$4,Sales!$D$3:$ABF$3,0))/XB$2*INDEX(Usage!$D$5:$ABF$11,MATCH(UsagePerHour!$B$68,Usage!$C$5:$C$11,0),MATCH(UsagePerHour!XB$4,Usage!$D$3:$ABF$3,0)),"")</f>
        <v/>
      </c>
      <c r="XC80" s="27" t="str">
        <f>IFERROR(INDEX(Sales!$D$5:$ABF$18,MATCH(UsagePerHour!$B80,Sales!$C$5:$C$18,0),MATCH(UsagePerHour!XC$4,Sales!$D$3:$ABF$3,0))/XC$2*INDEX(Usage!$D$5:$ABF$11,MATCH(UsagePerHour!$B$68,Usage!$C$5:$C$11,0),MATCH(UsagePerHour!XC$4,Usage!$D$3:$ABF$3,0)),"")</f>
        <v/>
      </c>
      <c r="XD80" s="27" t="str">
        <f>IFERROR(INDEX(Sales!$D$5:$ABF$18,MATCH(UsagePerHour!$B80,Sales!$C$5:$C$18,0),MATCH(UsagePerHour!XD$4,Sales!$D$3:$ABF$3,0))/XD$2*INDEX(Usage!$D$5:$ABF$11,MATCH(UsagePerHour!$B$68,Usage!$C$5:$C$11,0),MATCH(UsagePerHour!XD$4,Usage!$D$3:$ABF$3,0)),"")</f>
        <v/>
      </c>
      <c r="XE80" s="27" t="str">
        <f>IFERROR(INDEX(Sales!$D$5:$ABF$18,MATCH(UsagePerHour!$B80,Sales!$C$5:$C$18,0),MATCH(UsagePerHour!XE$4,Sales!$D$3:$ABF$3,0))/XE$2*INDEX(Usage!$D$5:$ABF$11,MATCH(UsagePerHour!$B$68,Usage!$C$5:$C$11,0),MATCH(UsagePerHour!XE$4,Usage!$D$3:$ABF$3,0)),"")</f>
        <v/>
      </c>
      <c r="XF80" s="27" t="str">
        <f>IFERROR(INDEX(Sales!$D$5:$ABF$18,MATCH(UsagePerHour!$B80,Sales!$C$5:$C$18,0),MATCH(UsagePerHour!XF$4,Sales!$D$3:$ABF$3,0))/XF$2*INDEX(Usage!$D$5:$ABF$11,MATCH(UsagePerHour!$B$68,Usage!$C$5:$C$11,0),MATCH(UsagePerHour!XF$4,Usage!$D$3:$ABF$3,0)),"")</f>
        <v/>
      </c>
      <c r="XG80" s="27" t="str">
        <f>IFERROR(INDEX(Sales!$D$5:$ABF$18,MATCH(UsagePerHour!$B80,Sales!$C$5:$C$18,0),MATCH(UsagePerHour!XG$4,Sales!$D$3:$ABF$3,0))/XG$2*INDEX(Usage!$D$5:$ABF$11,MATCH(UsagePerHour!$B$68,Usage!$C$5:$C$11,0),MATCH(UsagePerHour!XG$4,Usage!$D$3:$ABF$3,0)),"")</f>
        <v/>
      </c>
      <c r="XH80" s="27" t="str">
        <f>IFERROR(INDEX(Sales!$D$5:$ABF$18,MATCH(UsagePerHour!$B80,Sales!$C$5:$C$18,0),MATCH(UsagePerHour!XH$4,Sales!$D$3:$ABF$3,0))/XH$2*INDEX(Usage!$D$5:$ABF$11,MATCH(UsagePerHour!$B$68,Usage!$C$5:$C$11,0),MATCH(UsagePerHour!XH$4,Usage!$D$3:$ABF$3,0)),"")</f>
        <v/>
      </c>
      <c r="XI80" s="27" t="str">
        <f>IFERROR(INDEX(Sales!$D$5:$ABF$18,MATCH(UsagePerHour!$B80,Sales!$C$5:$C$18,0),MATCH(UsagePerHour!XI$4,Sales!$D$3:$ABF$3,0))/XI$2*INDEX(Usage!$D$5:$ABF$11,MATCH(UsagePerHour!$B$68,Usage!$C$5:$C$11,0),MATCH(UsagePerHour!XI$4,Usage!$D$3:$ABF$3,0)),"")</f>
        <v/>
      </c>
      <c r="XJ80" s="27" t="str">
        <f>IFERROR(INDEX(Sales!$D$5:$ABF$18,MATCH(UsagePerHour!$B80,Sales!$C$5:$C$18,0),MATCH(UsagePerHour!XJ$4,Sales!$D$3:$ABF$3,0))/XJ$2*INDEX(Usage!$D$5:$ABF$11,MATCH(UsagePerHour!$B$68,Usage!$C$5:$C$11,0),MATCH(UsagePerHour!XJ$4,Usage!$D$3:$ABF$3,0)),"")</f>
        <v/>
      </c>
      <c r="XK80" s="27" t="str">
        <f>IFERROR(INDEX(Sales!$D$5:$ABF$18,MATCH(UsagePerHour!$B80,Sales!$C$5:$C$18,0),MATCH(UsagePerHour!XK$4,Sales!$D$3:$ABF$3,0))/XK$2*INDEX(Usage!$D$5:$ABF$11,MATCH(UsagePerHour!$B$68,Usage!$C$5:$C$11,0),MATCH(UsagePerHour!XK$4,Usage!$D$3:$ABF$3,0)),"")</f>
        <v/>
      </c>
      <c r="XL80" s="27" t="str">
        <f>IFERROR(INDEX(Sales!$D$5:$ABF$18,MATCH(UsagePerHour!$B80,Sales!$C$5:$C$18,0),MATCH(UsagePerHour!XL$4,Sales!$D$3:$ABF$3,0))/XL$2*INDEX(Usage!$D$5:$ABF$11,MATCH(UsagePerHour!$B$68,Usage!$C$5:$C$11,0),MATCH(UsagePerHour!XL$4,Usage!$D$3:$ABF$3,0)),"")</f>
        <v/>
      </c>
      <c r="XM80" s="27" t="str">
        <f>IFERROR(INDEX(Sales!$D$5:$ABF$18,MATCH(UsagePerHour!$B80,Sales!$C$5:$C$18,0),MATCH(UsagePerHour!XM$4,Sales!$D$3:$ABF$3,0))/XM$2*INDEX(Usage!$D$5:$ABF$11,MATCH(UsagePerHour!$B$68,Usage!$C$5:$C$11,0),MATCH(UsagePerHour!XM$4,Usage!$D$3:$ABF$3,0)),"")</f>
        <v/>
      </c>
      <c r="XN80" s="27" t="str">
        <f>IFERROR(INDEX(Sales!$D$5:$ABF$18,MATCH(UsagePerHour!$B80,Sales!$C$5:$C$18,0),MATCH(UsagePerHour!XN$4,Sales!$D$3:$ABF$3,0))/XN$2*INDEX(Usage!$D$5:$ABF$11,MATCH(UsagePerHour!$B$68,Usage!$C$5:$C$11,0),MATCH(UsagePerHour!XN$4,Usage!$D$3:$ABF$3,0)),"")</f>
        <v/>
      </c>
      <c r="XO80" s="27" t="str">
        <f>IFERROR(INDEX(Sales!$D$5:$ABF$18,MATCH(UsagePerHour!$B80,Sales!$C$5:$C$18,0),MATCH(UsagePerHour!XO$4,Sales!$D$3:$ABF$3,0))/XO$2*INDEX(Usage!$D$5:$ABF$11,MATCH(UsagePerHour!$B$68,Usage!$C$5:$C$11,0),MATCH(UsagePerHour!XO$4,Usage!$D$3:$ABF$3,0)),"")</f>
        <v/>
      </c>
      <c r="XP80" s="27" t="str">
        <f>IFERROR(INDEX(Sales!$D$5:$ABF$18,MATCH(UsagePerHour!$B80,Sales!$C$5:$C$18,0),MATCH(UsagePerHour!XP$4,Sales!$D$3:$ABF$3,0))/XP$2*INDEX(Usage!$D$5:$ABF$11,MATCH(UsagePerHour!$B$68,Usage!$C$5:$C$11,0),MATCH(UsagePerHour!XP$4,Usage!$D$3:$ABF$3,0)),"")</f>
        <v/>
      </c>
      <c r="XQ80" s="27" t="str">
        <f>IFERROR(INDEX(Sales!$D$5:$ABF$18,MATCH(UsagePerHour!$B80,Sales!$C$5:$C$18,0),MATCH(UsagePerHour!XQ$4,Sales!$D$3:$ABF$3,0))/XQ$2*INDEX(Usage!$D$5:$ABF$11,MATCH(UsagePerHour!$B$68,Usage!$C$5:$C$11,0),MATCH(UsagePerHour!XQ$4,Usage!$D$3:$ABF$3,0)),"")</f>
        <v/>
      </c>
      <c r="XR80" s="27" t="str">
        <f>IFERROR(INDEX(Sales!$D$5:$ABF$18,MATCH(UsagePerHour!$B80,Sales!$C$5:$C$18,0),MATCH(UsagePerHour!XR$4,Sales!$D$3:$ABF$3,0))/XR$2*INDEX(Usage!$D$5:$ABF$11,MATCH(UsagePerHour!$B$68,Usage!$C$5:$C$11,0),MATCH(UsagePerHour!XR$4,Usage!$D$3:$ABF$3,0)),"")</f>
        <v/>
      </c>
      <c r="XS80" s="27" t="str">
        <f>IFERROR(INDEX(Sales!$D$5:$ABF$18,MATCH(UsagePerHour!$B80,Sales!$C$5:$C$18,0),MATCH(UsagePerHour!XS$4,Sales!$D$3:$ABF$3,0))/XS$2*INDEX(Usage!$D$5:$ABF$11,MATCH(UsagePerHour!$B$68,Usage!$C$5:$C$11,0),MATCH(UsagePerHour!XS$4,Usage!$D$3:$ABF$3,0)),"")</f>
        <v/>
      </c>
      <c r="XT80" s="27" t="str">
        <f>IFERROR(INDEX(Sales!$D$5:$ABF$18,MATCH(UsagePerHour!$B80,Sales!$C$5:$C$18,0),MATCH(UsagePerHour!XT$4,Sales!$D$3:$ABF$3,0))/XT$2*INDEX(Usage!$D$5:$ABF$11,MATCH(UsagePerHour!$B$68,Usage!$C$5:$C$11,0),MATCH(UsagePerHour!XT$4,Usage!$D$3:$ABF$3,0)),"")</f>
        <v/>
      </c>
      <c r="XU80" s="27" t="str">
        <f>IFERROR(INDEX(Sales!$D$5:$ABF$18,MATCH(UsagePerHour!$B80,Sales!$C$5:$C$18,0),MATCH(UsagePerHour!XU$4,Sales!$D$3:$ABF$3,0))/XU$2*INDEX(Usage!$D$5:$ABF$11,MATCH(UsagePerHour!$B$68,Usage!$C$5:$C$11,0),MATCH(UsagePerHour!XU$4,Usage!$D$3:$ABF$3,0)),"")</f>
        <v/>
      </c>
      <c r="XV80" s="27" t="str">
        <f>IFERROR(INDEX(Sales!$D$5:$ABF$18,MATCH(UsagePerHour!$B80,Sales!$C$5:$C$18,0),MATCH(UsagePerHour!XV$4,Sales!$D$3:$ABF$3,0))/XV$2*INDEX(Usage!$D$5:$ABF$11,MATCH(UsagePerHour!$B$68,Usage!$C$5:$C$11,0),MATCH(UsagePerHour!XV$4,Usage!$D$3:$ABF$3,0)),"")</f>
        <v/>
      </c>
      <c r="XW80" s="27" t="str">
        <f>IFERROR(INDEX(Sales!$D$5:$ABF$18,MATCH(UsagePerHour!$B80,Sales!$C$5:$C$18,0),MATCH(UsagePerHour!XW$4,Sales!$D$3:$ABF$3,0))/XW$2*INDEX(Usage!$D$5:$ABF$11,MATCH(UsagePerHour!$B$68,Usage!$C$5:$C$11,0),MATCH(UsagePerHour!XW$4,Usage!$D$3:$ABF$3,0)),"")</f>
        <v/>
      </c>
      <c r="XX80" s="27" t="str">
        <f>IFERROR(INDEX(Sales!$D$5:$ABF$18,MATCH(UsagePerHour!$B80,Sales!$C$5:$C$18,0),MATCH(UsagePerHour!XX$4,Sales!$D$3:$ABF$3,0))/XX$2*INDEX(Usage!$D$5:$ABF$11,MATCH(UsagePerHour!$B$68,Usage!$C$5:$C$11,0),MATCH(UsagePerHour!XX$4,Usage!$D$3:$ABF$3,0)),"")</f>
        <v/>
      </c>
      <c r="XY80" s="27" t="str">
        <f>IFERROR(INDEX(Sales!$D$5:$ABF$18,MATCH(UsagePerHour!$B80,Sales!$C$5:$C$18,0),MATCH(UsagePerHour!XY$4,Sales!$D$3:$ABF$3,0))/XY$2*INDEX(Usage!$D$5:$ABF$11,MATCH(UsagePerHour!$B$68,Usage!$C$5:$C$11,0),MATCH(UsagePerHour!XY$4,Usage!$D$3:$ABF$3,0)),"")</f>
        <v/>
      </c>
      <c r="XZ80" s="27" t="str">
        <f>IFERROR(INDEX(Sales!$D$5:$ABF$18,MATCH(UsagePerHour!$B80,Sales!$C$5:$C$18,0),MATCH(UsagePerHour!XZ$4,Sales!$D$3:$ABF$3,0))/XZ$2*INDEX(Usage!$D$5:$ABF$11,MATCH(UsagePerHour!$B$68,Usage!$C$5:$C$11,0),MATCH(UsagePerHour!XZ$4,Usage!$D$3:$ABF$3,0)),"")</f>
        <v/>
      </c>
      <c r="YA80" s="27" t="str">
        <f>IFERROR(INDEX(Sales!$D$5:$ABF$18,MATCH(UsagePerHour!$B80,Sales!$C$5:$C$18,0),MATCH(UsagePerHour!YA$4,Sales!$D$3:$ABF$3,0))/YA$2*INDEX(Usage!$D$5:$ABF$11,MATCH(UsagePerHour!$B$68,Usage!$C$5:$C$11,0),MATCH(UsagePerHour!YA$4,Usage!$D$3:$ABF$3,0)),"")</f>
        <v/>
      </c>
      <c r="YB80" s="27" t="str">
        <f>IFERROR(INDEX(Sales!$D$5:$ABF$18,MATCH(UsagePerHour!$B80,Sales!$C$5:$C$18,0),MATCH(UsagePerHour!YB$4,Sales!$D$3:$ABF$3,0))/YB$2*INDEX(Usage!$D$5:$ABF$11,MATCH(UsagePerHour!$B$68,Usage!$C$5:$C$11,0),MATCH(UsagePerHour!YB$4,Usage!$D$3:$ABF$3,0)),"")</f>
        <v/>
      </c>
      <c r="YC80" s="27" t="str">
        <f>IFERROR(INDEX(Sales!$D$5:$ABF$18,MATCH(UsagePerHour!$B80,Sales!$C$5:$C$18,0),MATCH(UsagePerHour!YC$4,Sales!$D$3:$ABF$3,0))/YC$2*INDEX(Usage!$D$5:$ABF$11,MATCH(UsagePerHour!$B$68,Usage!$C$5:$C$11,0),MATCH(UsagePerHour!YC$4,Usage!$D$3:$ABF$3,0)),"")</f>
        <v/>
      </c>
      <c r="YD80" s="27" t="str">
        <f>IFERROR(INDEX(Sales!$D$5:$ABF$18,MATCH(UsagePerHour!$B80,Sales!$C$5:$C$18,0),MATCH(UsagePerHour!YD$4,Sales!$D$3:$ABF$3,0))/YD$2*INDEX(Usage!$D$5:$ABF$11,MATCH(UsagePerHour!$B$68,Usage!$C$5:$C$11,0),MATCH(UsagePerHour!YD$4,Usage!$D$3:$ABF$3,0)),"")</f>
        <v/>
      </c>
      <c r="YE80" s="27" t="str">
        <f>IFERROR(INDEX(Sales!$D$5:$ABF$18,MATCH(UsagePerHour!$B80,Sales!$C$5:$C$18,0),MATCH(UsagePerHour!YE$4,Sales!$D$3:$ABF$3,0))/YE$2*INDEX(Usage!$D$5:$ABF$11,MATCH(UsagePerHour!$B$68,Usage!$C$5:$C$11,0),MATCH(UsagePerHour!YE$4,Usage!$D$3:$ABF$3,0)),"")</f>
        <v/>
      </c>
      <c r="YF80" s="27" t="str">
        <f>IFERROR(INDEX(Sales!$D$5:$ABF$18,MATCH(UsagePerHour!$B80,Sales!$C$5:$C$18,0),MATCH(UsagePerHour!YF$4,Sales!$D$3:$ABF$3,0))/YF$2*INDEX(Usage!$D$5:$ABF$11,MATCH(UsagePerHour!$B$68,Usage!$C$5:$C$11,0),MATCH(UsagePerHour!YF$4,Usage!$D$3:$ABF$3,0)),"")</f>
        <v/>
      </c>
      <c r="YG80" s="27" t="str">
        <f>IFERROR(INDEX(Sales!$D$5:$ABF$18,MATCH(UsagePerHour!$B80,Sales!$C$5:$C$18,0),MATCH(UsagePerHour!YG$4,Sales!$D$3:$ABF$3,0))/YG$2*INDEX(Usage!$D$5:$ABF$11,MATCH(UsagePerHour!$B$68,Usage!$C$5:$C$11,0),MATCH(UsagePerHour!YG$4,Usage!$D$3:$ABF$3,0)),"")</f>
        <v/>
      </c>
      <c r="YH80" s="27" t="str">
        <f>IFERROR(INDEX(Sales!$D$5:$ABF$18,MATCH(UsagePerHour!$B80,Sales!$C$5:$C$18,0),MATCH(UsagePerHour!YH$4,Sales!$D$3:$ABF$3,0))/YH$2*INDEX(Usage!$D$5:$ABF$11,MATCH(UsagePerHour!$B$68,Usage!$C$5:$C$11,0),MATCH(UsagePerHour!YH$4,Usage!$D$3:$ABF$3,0)),"")</f>
        <v/>
      </c>
      <c r="YI80" s="27" t="str">
        <f>IFERROR(INDEX(Sales!$D$5:$ABF$18,MATCH(UsagePerHour!$B80,Sales!$C$5:$C$18,0),MATCH(UsagePerHour!YI$4,Sales!$D$3:$ABF$3,0))/YI$2*INDEX(Usage!$D$5:$ABF$11,MATCH(UsagePerHour!$B$68,Usage!$C$5:$C$11,0),MATCH(UsagePerHour!YI$4,Usage!$D$3:$ABF$3,0)),"")</f>
        <v/>
      </c>
      <c r="YJ80" s="27" t="str">
        <f>IFERROR(INDEX(Sales!$D$5:$ABF$18,MATCH(UsagePerHour!$B80,Sales!$C$5:$C$18,0),MATCH(UsagePerHour!YJ$4,Sales!$D$3:$ABF$3,0))/YJ$2*INDEX(Usage!$D$5:$ABF$11,MATCH(UsagePerHour!$B$68,Usage!$C$5:$C$11,0),MATCH(UsagePerHour!YJ$4,Usage!$D$3:$ABF$3,0)),"")</f>
        <v/>
      </c>
      <c r="YK80" s="27" t="str">
        <f>IFERROR(INDEX(Sales!$D$5:$ABF$18,MATCH(UsagePerHour!$B80,Sales!$C$5:$C$18,0),MATCH(UsagePerHour!YK$4,Sales!$D$3:$ABF$3,0))/YK$2*INDEX(Usage!$D$5:$ABF$11,MATCH(UsagePerHour!$B$68,Usage!$C$5:$C$11,0),MATCH(UsagePerHour!YK$4,Usage!$D$3:$ABF$3,0)),"")</f>
        <v/>
      </c>
      <c r="YL80" s="27" t="str">
        <f>IFERROR(INDEX(Sales!$D$5:$ABF$18,MATCH(UsagePerHour!$B80,Sales!$C$5:$C$18,0),MATCH(UsagePerHour!YL$4,Sales!$D$3:$ABF$3,0))/YL$2*INDEX(Usage!$D$5:$ABF$11,MATCH(UsagePerHour!$B$68,Usage!$C$5:$C$11,0),MATCH(UsagePerHour!YL$4,Usage!$D$3:$ABF$3,0)),"")</f>
        <v/>
      </c>
      <c r="YM80" s="27" t="str">
        <f>IFERROR(INDEX(Sales!$D$5:$ABF$18,MATCH(UsagePerHour!$B80,Sales!$C$5:$C$18,0),MATCH(UsagePerHour!YM$4,Sales!$D$3:$ABF$3,0))/YM$2*INDEX(Usage!$D$5:$ABF$11,MATCH(UsagePerHour!$B$68,Usage!$C$5:$C$11,0),MATCH(UsagePerHour!YM$4,Usage!$D$3:$ABF$3,0)),"")</f>
        <v/>
      </c>
      <c r="YN80" s="27" t="str">
        <f>IFERROR(INDEX(Sales!$D$5:$ABF$18,MATCH(UsagePerHour!$B80,Sales!$C$5:$C$18,0),MATCH(UsagePerHour!YN$4,Sales!$D$3:$ABF$3,0))/YN$2*INDEX(Usage!$D$5:$ABF$11,MATCH(UsagePerHour!$B$68,Usage!$C$5:$C$11,0),MATCH(UsagePerHour!YN$4,Usage!$D$3:$ABF$3,0)),"")</f>
        <v/>
      </c>
      <c r="YO80" s="27" t="str">
        <f>IFERROR(INDEX(Sales!$D$5:$ABF$18,MATCH(UsagePerHour!$B80,Sales!$C$5:$C$18,0),MATCH(UsagePerHour!YO$4,Sales!$D$3:$ABF$3,0))/YO$2*INDEX(Usage!$D$5:$ABF$11,MATCH(UsagePerHour!$B$68,Usage!$C$5:$C$11,0),MATCH(UsagePerHour!YO$4,Usage!$D$3:$ABF$3,0)),"")</f>
        <v/>
      </c>
      <c r="YP80" s="27" t="str">
        <f>IFERROR(INDEX(Sales!$D$5:$ABF$18,MATCH(UsagePerHour!$B80,Sales!$C$5:$C$18,0),MATCH(UsagePerHour!YP$4,Sales!$D$3:$ABF$3,0))/YP$2*INDEX(Usage!$D$5:$ABF$11,MATCH(UsagePerHour!$B$68,Usage!$C$5:$C$11,0),MATCH(UsagePerHour!YP$4,Usage!$D$3:$ABF$3,0)),"")</f>
        <v/>
      </c>
      <c r="YQ80" s="27" t="str">
        <f>IFERROR(INDEX(Sales!$D$5:$ABF$18,MATCH(UsagePerHour!$B80,Sales!$C$5:$C$18,0),MATCH(UsagePerHour!YQ$4,Sales!$D$3:$ABF$3,0))/YQ$2*INDEX(Usage!$D$5:$ABF$11,MATCH(UsagePerHour!$B$68,Usage!$C$5:$C$11,0),MATCH(UsagePerHour!YQ$4,Usage!$D$3:$ABF$3,0)),"")</f>
        <v/>
      </c>
      <c r="YR80" s="27" t="str">
        <f>IFERROR(INDEX(Sales!$D$5:$ABF$18,MATCH(UsagePerHour!$B80,Sales!$C$5:$C$18,0),MATCH(UsagePerHour!YR$4,Sales!$D$3:$ABF$3,0))/YR$2*INDEX(Usage!$D$5:$ABF$11,MATCH(UsagePerHour!$B$68,Usage!$C$5:$C$11,0),MATCH(UsagePerHour!YR$4,Usage!$D$3:$ABF$3,0)),"")</f>
        <v/>
      </c>
      <c r="YS80" s="27" t="str">
        <f>IFERROR(INDEX(Sales!$D$5:$ABF$18,MATCH(UsagePerHour!$B80,Sales!$C$5:$C$18,0),MATCH(UsagePerHour!YS$4,Sales!$D$3:$ABF$3,0))/YS$2*INDEX(Usage!$D$5:$ABF$11,MATCH(UsagePerHour!$B$68,Usage!$C$5:$C$11,0),MATCH(UsagePerHour!YS$4,Usage!$D$3:$ABF$3,0)),"")</f>
        <v/>
      </c>
      <c r="YT80" s="27" t="str">
        <f>IFERROR(INDEX(Sales!$D$5:$ABF$18,MATCH(UsagePerHour!$B80,Sales!$C$5:$C$18,0),MATCH(UsagePerHour!YT$4,Sales!$D$3:$ABF$3,0))/YT$2*INDEX(Usage!$D$5:$ABF$11,MATCH(UsagePerHour!$B$68,Usage!$C$5:$C$11,0),MATCH(UsagePerHour!YT$4,Usage!$D$3:$ABF$3,0)),"")</f>
        <v/>
      </c>
      <c r="YU80" s="27" t="str">
        <f>IFERROR(INDEX(Sales!$D$5:$ABF$18,MATCH(UsagePerHour!$B80,Sales!$C$5:$C$18,0),MATCH(UsagePerHour!YU$4,Sales!$D$3:$ABF$3,0))/YU$2*INDEX(Usage!$D$5:$ABF$11,MATCH(UsagePerHour!$B$68,Usage!$C$5:$C$11,0),MATCH(UsagePerHour!YU$4,Usage!$D$3:$ABF$3,0)),"")</f>
        <v/>
      </c>
      <c r="YV80" s="27" t="str">
        <f>IFERROR(INDEX(Sales!$D$5:$ABF$18,MATCH(UsagePerHour!$B80,Sales!$C$5:$C$18,0),MATCH(UsagePerHour!YV$4,Sales!$D$3:$ABF$3,0))/YV$2*INDEX(Usage!$D$5:$ABF$11,MATCH(UsagePerHour!$B$68,Usage!$C$5:$C$11,0),MATCH(UsagePerHour!YV$4,Usage!$D$3:$ABF$3,0)),"")</f>
        <v/>
      </c>
      <c r="YW80" s="27" t="str">
        <f>IFERROR(INDEX(Sales!$D$5:$ABF$18,MATCH(UsagePerHour!$B80,Sales!$C$5:$C$18,0),MATCH(UsagePerHour!YW$4,Sales!$D$3:$ABF$3,0))/YW$2*INDEX(Usage!$D$5:$ABF$11,MATCH(UsagePerHour!$B$68,Usage!$C$5:$C$11,0),MATCH(UsagePerHour!YW$4,Usage!$D$3:$ABF$3,0)),"")</f>
        <v/>
      </c>
      <c r="YX80" s="27" t="str">
        <f>IFERROR(INDEX(Sales!$D$5:$ABF$18,MATCH(UsagePerHour!$B80,Sales!$C$5:$C$18,0),MATCH(UsagePerHour!YX$4,Sales!$D$3:$ABF$3,0))/YX$2*INDEX(Usage!$D$5:$ABF$11,MATCH(UsagePerHour!$B$68,Usage!$C$5:$C$11,0),MATCH(UsagePerHour!YX$4,Usage!$D$3:$ABF$3,0)),"")</f>
        <v/>
      </c>
      <c r="YY80" s="27" t="str">
        <f>IFERROR(INDEX(Sales!$D$5:$ABF$18,MATCH(UsagePerHour!$B80,Sales!$C$5:$C$18,0),MATCH(UsagePerHour!YY$4,Sales!$D$3:$ABF$3,0))/YY$2*INDEX(Usage!$D$5:$ABF$11,MATCH(UsagePerHour!$B$68,Usage!$C$5:$C$11,0),MATCH(UsagePerHour!YY$4,Usage!$D$3:$ABF$3,0)),"")</f>
        <v/>
      </c>
      <c r="YZ80" s="27" t="str">
        <f>IFERROR(INDEX(Sales!$D$5:$ABF$18,MATCH(UsagePerHour!$B80,Sales!$C$5:$C$18,0),MATCH(UsagePerHour!YZ$4,Sales!$D$3:$ABF$3,0))/YZ$2*INDEX(Usage!$D$5:$ABF$11,MATCH(UsagePerHour!$B$68,Usage!$C$5:$C$11,0),MATCH(UsagePerHour!YZ$4,Usage!$D$3:$ABF$3,0)),"")</f>
        <v/>
      </c>
      <c r="ZA80" s="27" t="str">
        <f>IFERROR(INDEX(Sales!$D$5:$ABF$18,MATCH(UsagePerHour!$B80,Sales!$C$5:$C$18,0),MATCH(UsagePerHour!ZA$4,Sales!$D$3:$ABF$3,0))/ZA$2*INDEX(Usage!$D$5:$ABF$11,MATCH(UsagePerHour!$B$68,Usage!$C$5:$C$11,0),MATCH(UsagePerHour!ZA$4,Usage!$D$3:$ABF$3,0)),"")</f>
        <v/>
      </c>
      <c r="ZB80" s="27" t="str">
        <f>IFERROR(INDEX(Sales!$D$5:$ABF$18,MATCH(UsagePerHour!$B80,Sales!$C$5:$C$18,0),MATCH(UsagePerHour!ZB$4,Sales!$D$3:$ABF$3,0))/ZB$2*INDEX(Usage!$D$5:$ABF$11,MATCH(UsagePerHour!$B$68,Usage!$C$5:$C$11,0),MATCH(UsagePerHour!ZB$4,Usage!$D$3:$ABF$3,0)),"")</f>
        <v/>
      </c>
      <c r="ZC80" s="27" t="str">
        <f>IFERROR(INDEX(Sales!$D$5:$ABF$18,MATCH(UsagePerHour!$B80,Sales!$C$5:$C$18,0),MATCH(UsagePerHour!ZC$4,Sales!$D$3:$ABF$3,0))/ZC$2*INDEX(Usage!$D$5:$ABF$11,MATCH(UsagePerHour!$B$68,Usage!$C$5:$C$11,0),MATCH(UsagePerHour!ZC$4,Usage!$D$3:$ABF$3,0)),"")</f>
        <v/>
      </c>
      <c r="ZD80" s="27" t="str">
        <f>IFERROR(INDEX(Sales!$D$5:$ABF$18,MATCH(UsagePerHour!$B80,Sales!$C$5:$C$18,0),MATCH(UsagePerHour!ZD$4,Sales!$D$3:$ABF$3,0))/ZD$2*INDEX(Usage!$D$5:$ABF$11,MATCH(UsagePerHour!$B$68,Usage!$C$5:$C$11,0),MATCH(UsagePerHour!ZD$4,Usage!$D$3:$ABF$3,0)),"")</f>
        <v/>
      </c>
      <c r="ZE80" s="27" t="str">
        <f>IFERROR(INDEX(Sales!$D$5:$ABF$18,MATCH(UsagePerHour!$B80,Sales!$C$5:$C$18,0),MATCH(UsagePerHour!ZE$4,Sales!$D$3:$ABF$3,0))/ZE$2*INDEX(Usage!$D$5:$ABF$11,MATCH(UsagePerHour!$B$68,Usage!$C$5:$C$11,0),MATCH(UsagePerHour!ZE$4,Usage!$D$3:$ABF$3,0)),"")</f>
        <v/>
      </c>
      <c r="ZF80" s="27" t="str">
        <f>IFERROR(INDEX(Sales!$D$5:$ABF$18,MATCH(UsagePerHour!$B80,Sales!$C$5:$C$18,0),MATCH(UsagePerHour!ZF$4,Sales!$D$3:$ABF$3,0))/ZF$2*INDEX(Usage!$D$5:$ABF$11,MATCH(UsagePerHour!$B$68,Usage!$C$5:$C$11,0),MATCH(UsagePerHour!ZF$4,Usage!$D$3:$ABF$3,0)),"")</f>
        <v/>
      </c>
      <c r="ZG80" s="27" t="str">
        <f>IFERROR(INDEX(Sales!$D$5:$ABF$18,MATCH(UsagePerHour!$B80,Sales!$C$5:$C$18,0),MATCH(UsagePerHour!ZG$4,Sales!$D$3:$ABF$3,0))/ZG$2*INDEX(Usage!$D$5:$ABF$11,MATCH(UsagePerHour!$B$68,Usage!$C$5:$C$11,0),MATCH(UsagePerHour!ZG$4,Usage!$D$3:$ABF$3,0)),"")</f>
        <v/>
      </c>
      <c r="ZH80" s="27" t="str">
        <f>IFERROR(INDEX(Sales!$D$5:$ABF$18,MATCH(UsagePerHour!$B80,Sales!$C$5:$C$18,0),MATCH(UsagePerHour!ZH$4,Sales!$D$3:$ABF$3,0))/ZH$2*INDEX(Usage!$D$5:$ABF$11,MATCH(UsagePerHour!$B$68,Usage!$C$5:$C$11,0),MATCH(UsagePerHour!ZH$4,Usage!$D$3:$ABF$3,0)),"")</f>
        <v/>
      </c>
      <c r="ZI80" s="27" t="str">
        <f>IFERROR(INDEX(Sales!$D$5:$ABF$18,MATCH(UsagePerHour!$B80,Sales!$C$5:$C$18,0),MATCH(UsagePerHour!ZI$4,Sales!$D$3:$ABF$3,0))/ZI$2*INDEX(Usage!$D$5:$ABF$11,MATCH(UsagePerHour!$B$68,Usage!$C$5:$C$11,0),MATCH(UsagePerHour!ZI$4,Usage!$D$3:$ABF$3,0)),"")</f>
        <v/>
      </c>
      <c r="ZJ80" s="27" t="str">
        <f>IFERROR(INDEX(Sales!$D$5:$ABF$18,MATCH(UsagePerHour!$B80,Sales!$C$5:$C$18,0),MATCH(UsagePerHour!ZJ$4,Sales!$D$3:$ABF$3,0))/ZJ$2*INDEX(Usage!$D$5:$ABF$11,MATCH(UsagePerHour!$B$68,Usage!$C$5:$C$11,0),MATCH(UsagePerHour!ZJ$4,Usage!$D$3:$ABF$3,0)),"")</f>
        <v/>
      </c>
      <c r="ZK80" s="27" t="str">
        <f>IFERROR(INDEX(Sales!$D$5:$ABF$18,MATCH(UsagePerHour!$B80,Sales!$C$5:$C$18,0),MATCH(UsagePerHour!ZK$4,Sales!$D$3:$ABF$3,0))/ZK$2*INDEX(Usage!$D$5:$ABF$11,MATCH(UsagePerHour!$B$68,Usage!$C$5:$C$11,0),MATCH(UsagePerHour!ZK$4,Usage!$D$3:$ABF$3,0)),"")</f>
        <v/>
      </c>
      <c r="ZL80" s="27" t="str">
        <f>IFERROR(INDEX(Sales!$D$5:$ABF$18,MATCH(UsagePerHour!$B80,Sales!$C$5:$C$18,0),MATCH(UsagePerHour!ZL$4,Sales!$D$3:$ABF$3,0))/ZL$2*INDEX(Usage!$D$5:$ABF$11,MATCH(UsagePerHour!$B$68,Usage!$C$5:$C$11,0),MATCH(UsagePerHour!ZL$4,Usage!$D$3:$ABF$3,0)),"")</f>
        <v/>
      </c>
      <c r="ZM80" s="27" t="str">
        <f>IFERROR(INDEX(Sales!$D$5:$ABF$18,MATCH(UsagePerHour!$B80,Sales!$C$5:$C$18,0),MATCH(UsagePerHour!ZM$4,Sales!$D$3:$ABF$3,0))/ZM$2*INDEX(Usage!$D$5:$ABF$11,MATCH(UsagePerHour!$B$68,Usage!$C$5:$C$11,0),MATCH(UsagePerHour!ZM$4,Usage!$D$3:$ABF$3,0)),"")</f>
        <v/>
      </c>
      <c r="ZN80" s="27" t="str">
        <f>IFERROR(INDEX(Sales!$D$5:$ABF$18,MATCH(UsagePerHour!$B80,Sales!$C$5:$C$18,0),MATCH(UsagePerHour!ZN$4,Sales!$D$3:$ABF$3,0))/ZN$2*INDEX(Usage!$D$5:$ABF$11,MATCH(UsagePerHour!$B$68,Usage!$C$5:$C$11,0),MATCH(UsagePerHour!ZN$4,Usage!$D$3:$ABF$3,0)),"")</f>
        <v/>
      </c>
      <c r="ZO80" s="27" t="str">
        <f>IFERROR(INDEX(Sales!$D$5:$ABF$18,MATCH(UsagePerHour!$B80,Sales!$C$5:$C$18,0),MATCH(UsagePerHour!ZO$4,Sales!$D$3:$ABF$3,0))/ZO$2*INDEX(Usage!$D$5:$ABF$11,MATCH(UsagePerHour!$B$68,Usage!$C$5:$C$11,0),MATCH(UsagePerHour!ZO$4,Usage!$D$3:$ABF$3,0)),"")</f>
        <v/>
      </c>
      <c r="ZP80" s="27" t="str">
        <f>IFERROR(INDEX(Sales!$D$5:$ABF$18,MATCH(UsagePerHour!$B80,Sales!$C$5:$C$18,0),MATCH(UsagePerHour!ZP$4,Sales!$D$3:$ABF$3,0))/ZP$2*INDEX(Usage!$D$5:$ABF$11,MATCH(UsagePerHour!$B$68,Usage!$C$5:$C$11,0),MATCH(UsagePerHour!ZP$4,Usage!$D$3:$ABF$3,0)),"")</f>
        <v/>
      </c>
      <c r="ZQ80" s="27" t="str">
        <f>IFERROR(INDEX(Sales!$D$5:$ABF$18,MATCH(UsagePerHour!$B80,Sales!$C$5:$C$18,0),MATCH(UsagePerHour!ZQ$4,Sales!$D$3:$ABF$3,0))/ZQ$2*INDEX(Usage!$D$5:$ABF$11,MATCH(UsagePerHour!$B$68,Usage!$C$5:$C$11,0),MATCH(UsagePerHour!ZQ$4,Usage!$D$3:$ABF$3,0)),"")</f>
        <v/>
      </c>
      <c r="ZR80" s="27" t="str">
        <f>IFERROR(INDEX(Sales!$D$5:$ABF$18,MATCH(UsagePerHour!$B80,Sales!$C$5:$C$18,0),MATCH(UsagePerHour!ZR$4,Sales!$D$3:$ABF$3,0))/ZR$2*INDEX(Usage!$D$5:$ABF$11,MATCH(UsagePerHour!$B$68,Usage!$C$5:$C$11,0),MATCH(UsagePerHour!ZR$4,Usage!$D$3:$ABF$3,0)),"")</f>
        <v/>
      </c>
      <c r="ZS80" s="27" t="str">
        <f>IFERROR(INDEX(Sales!$D$5:$ABF$18,MATCH(UsagePerHour!$B80,Sales!$C$5:$C$18,0),MATCH(UsagePerHour!ZS$4,Sales!$D$3:$ABF$3,0))/ZS$2*INDEX(Usage!$D$5:$ABF$11,MATCH(UsagePerHour!$B$68,Usage!$C$5:$C$11,0),MATCH(UsagePerHour!ZS$4,Usage!$D$3:$ABF$3,0)),"")</f>
        <v/>
      </c>
      <c r="ZT80" s="27" t="str">
        <f>IFERROR(INDEX(Sales!$D$5:$ABF$18,MATCH(UsagePerHour!$B80,Sales!$C$5:$C$18,0),MATCH(UsagePerHour!ZT$4,Sales!$D$3:$ABF$3,0))/ZT$2*INDEX(Usage!$D$5:$ABF$11,MATCH(UsagePerHour!$B$68,Usage!$C$5:$C$11,0),MATCH(UsagePerHour!ZT$4,Usage!$D$3:$ABF$3,0)),"")</f>
        <v/>
      </c>
      <c r="ZU80" s="27" t="str">
        <f>IFERROR(INDEX(Sales!$D$5:$ABF$18,MATCH(UsagePerHour!$B80,Sales!$C$5:$C$18,0),MATCH(UsagePerHour!ZU$4,Sales!$D$3:$ABF$3,0))/ZU$2*INDEX(Usage!$D$5:$ABF$11,MATCH(UsagePerHour!$B$68,Usage!$C$5:$C$11,0),MATCH(UsagePerHour!ZU$4,Usage!$D$3:$ABF$3,0)),"")</f>
        <v/>
      </c>
      <c r="ZV80" s="27" t="str">
        <f>IFERROR(INDEX(Sales!$D$5:$ABF$18,MATCH(UsagePerHour!$B80,Sales!$C$5:$C$18,0),MATCH(UsagePerHour!ZV$4,Sales!$D$3:$ABF$3,0))/ZV$2*INDEX(Usage!$D$5:$ABF$11,MATCH(UsagePerHour!$B$68,Usage!$C$5:$C$11,0),MATCH(UsagePerHour!ZV$4,Usage!$D$3:$ABF$3,0)),"")</f>
        <v/>
      </c>
      <c r="ZW80" s="27" t="str">
        <f>IFERROR(INDEX(Sales!$D$5:$ABF$18,MATCH(UsagePerHour!$B80,Sales!$C$5:$C$18,0),MATCH(UsagePerHour!ZW$4,Sales!$D$3:$ABF$3,0))/ZW$2*INDEX(Usage!$D$5:$ABF$11,MATCH(UsagePerHour!$B$68,Usage!$C$5:$C$11,0),MATCH(UsagePerHour!ZW$4,Usage!$D$3:$ABF$3,0)),"")</f>
        <v/>
      </c>
      <c r="ZX80" s="27" t="str">
        <f>IFERROR(INDEX(Sales!$D$5:$ABF$18,MATCH(UsagePerHour!$B80,Sales!$C$5:$C$18,0),MATCH(UsagePerHour!ZX$4,Sales!$D$3:$ABF$3,0))/ZX$2*INDEX(Usage!$D$5:$ABF$11,MATCH(UsagePerHour!$B$68,Usage!$C$5:$C$11,0),MATCH(UsagePerHour!ZX$4,Usage!$D$3:$ABF$3,0)),"")</f>
        <v/>
      </c>
      <c r="ZY80" s="27" t="str">
        <f>IFERROR(INDEX(Sales!$D$5:$ABF$18,MATCH(UsagePerHour!$B80,Sales!$C$5:$C$18,0),MATCH(UsagePerHour!ZY$4,Sales!$D$3:$ABF$3,0))/ZY$2*INDEX(Usage!$D$5:$ABF$11,MATCH(UsagePerHour!$B$68,Usage!$C$5:$C$11,0),MATCH(UsagePerHour!ZY$4,Usage!$D$3:$ABF$3,0)),"")</f>
        <v/>
      </c>
      <c r="ZZ80" s="27" t="str">
        <f>IFERROR(INDEX(Sales!$D$5:$ABF$18,MATCH(UsagePerHour!$B80,Sales!$C$5:$C$18,0),MATCH(UsagePerHour!ZZ$4,Sales!$D$3:$ABF$3,0))/ZZ$2*INDEX(Usage!$D$5:$ABF$11,MATCH(UsagePerHour!$B$68,Usage!$C$5:$C$11,0),MATCH(UsagePerHour!ZZ$4,Usage!$D$3:$ABF$3,0)),"")</f>
        <v/>
      </c>
      <c r="AAA80" s="27" t="str">
        <f>IFERROR(INDEX(Sales!$D$5:$ABF$18,MATCH(UsagePerHour!$B80,Sales!$C$5:$C$18,0),MATCH(UsagePerHour!AAA$4,Sales!$D$3:$ABF$3,0))/AAA$2*INDEX(Usage!$D$5:$ABF$11,MATCH(UsagePerHour!$B$68,Usage!$C$5:$C$11,0),MATCH(UsagePerHour!AAA$4,Usage!$D$3:$ABF$3,0)),"")</f>
        <v/>
      </c>
      <c r="AAB80" s="27" t="str">
        <f>IFERROR(INDEX(Sales!$D$5:$ABF$18,MATCH(UsagePerHour!$B80,Sales!$C$5:$C$18,0),MATCH(UsagePerHour!AAB$4,Sales!$D$3:$ABF$3,0))/AAB$2*INDEX(Usage!$D$5:$ABF$11,MATCH(UsagePerHour!$B$68,Usage!$C$5:$C$11,0),MATCH(UsagePerHour!AAB$4,Usage!$D$3:$ABF$3,0)),"")</f>
        <v/>
      </c>
      <c r="AAC80" s="27" t="str">
        <f>IFERROR(INDEX(Sales!$D$5:$ABF$18,MATCH(UsagePerHour!$B80,Sales!$C$5:$C$18,0),MATCH(UsagePerHour!AAC$4,Sales!$D$3:$ABF$3,0))/AAC$2*INDEX(Usage!$D$5:$ABF$11,MATCH(UsagePerHour!$B$68,Usage!$C$5:$C$11,0),MATCH(UsagePerHour!AAC$4,Usage!$D$3:$ABF$3,0)),"")</f>
        <v/>
      </c>
      <c r="AAD80" s="27" t="str">
        <f>IFERROR(INDEX(Sales!$D$5:$ABF$18,MATCH(UsagePerHour!$B80,Sales!$C$5:$C$18,0),MATCH(UsagePerHour!AAD$4,Sales!$D$3:$ABF$3,0))/AAD$2*INDEX(Usage!$D$5:$ABF$11,MATCH(UsagePerHour!$B$68,Usage!$C$5:$C$11,0),MATCH(UsagePerHour!AAD$4,Usage!$D$3:$ABF$3,0)),"")</f>
        <v/>
      </c>
      <c r="AAE80" s="27" t="str">
        <f>IFERROR(INDEX(Sales!$D$5:$ABF$18,MATCH(UsagePerHour!$B80,Sales!$C$5:$C$18,0),MATCH(UsagePerHour!AAE$4,Sales!$D$3:$ABF$3,0))/AAE$2*INDEX(Usage!$D$5:$ABF$11,MATCH(UsagePerHour!$B$68,Usage!$C$5:$C$11,0),MATCH(UsagePerHour!AAE$4,Usage!$D$3:$ABF$3,0)),"")</f>
        <v/>
      </c>
      <c r="AAF80" s="27" t="str">
        <f>IFERROR(INDEX(Sales!$D$5:$ABF$18,MATCH(UsagePerHour!$B80,Sales!$C$5:$C$18,0),MATCH(UsagePerHour!AAF$4,Sales!$D$3:$ABF$3,0))/AAF$2*INDEX(Usage!$D$5:$ABF$11,MATCH(UsagePerHour!$B$68,Usage!$C$5:$C$11,0),MATCH(UsagePerHour!AAF$4,Usage!$D$3:$ABF$3,0)),"")</f>
        <v/>
      </c>
      <c r="AAG80" s="27" t="str">
        <f>IFERROR(INDEX(Sales!$D$5:$ABF$18,MATCH(UsagePerHour!$B80,Sales!$C$5:$C$18,0),MATCH(UsagePerHour!AAG$4,Sales!$D$3:$ABF$3,0))/AAG$2*INDEX(Usage!$D$5:$ABF$11,MATCH(UsagePerHour!$B$68,Usage!$C$5:$C$11,0),MATCH(UsagePerHour!AAG$4,Usage!$D$3:$ABF$3,0)),"")</f>
        <v/>
      </c>
      <c r="AAH80" s="27" t="str">
        <f>IFERROR(INDEX(Sales!$D$5:$ABF$18,MATCH(UsagePerHour!$B80,Sales!$C$5:$C$18,0),MATCH(UsagePerHour!AAH$4,Sales!$D$3:$ABF$3,0))/AAH$2*INDEX(Usage!$D$5:$ABF$11,MATCH(UsagePerHour!$B$68,Usage!$C$5:$C$11,0),MATCH(UsagePerHour!AAH$4,Usage!$D$3:$ABF$3,0)),"")</f>
        <v/>
      </c>
      <c r="AAI80" s="27" t="str">
        <f>IFERROR(INDEX(Sales!$D$5:$ABF$18,MATCH(UsagePerHour!$B80,Sales!$C$5:$C$18,0),MATCH(UsagePerHour!AAI$4,Sales!$D$3:$ABF$3,0))/AAI$2*INDEX(Usage!$D$5:$ABF$11,MATCH(UsagePerHour!$B$68,Usage!$C$5:$C$11,0),MATCH(UsagePerHour!AAI$4,Usage!$D$3:$ABF$3,0)),"")</f>
        <v/>
      </c>
      <c r="AAJ80" s="27" t="str">
        <f>IFERROR(INDEX(Sales!$D$5:$ABF$18,MATCH(UsagePerHour!$B80,Sales!$C$5:$C$18,0),MATCH(UsagePerHour!AAJ$4,Sales!$D$3:$ABF$3,0))/AAJ$2*INDEX(Usage!$D$5:$ABF$11,MATCH(UsagePerHour!$B$68,Usage!$C$5:$C$11,0),MATCH(UsagePerHour!AAJ$4,Usage!$D$3:$ABF$3,0)),"")</f>
        <v/>
      </c>
      <c r="AAK80" s="27" t="str">
        <f>IFERROR(INDEX(Sales!$D$5:$ABF$18,MATCH(UsagePerHour!$B80,Sales!$C$5:$C$18,0),MATCH(UsagePerHour!AAK$4,Sales!$D$3:$ABF$3,0))/AAK$2*INDEX(Usage!$D$5:$ABF$11,MATCH(UsagePerHour!$B$68,Usage!$C$5:$C$11,0),MATCH(UsagePerHour!AAK$4,Usage!$D$3:$ABF$3,0)),"")</f>
        <v/>
      </c>
      <c r="AAL80" s="27" t="str">
        <f>IFERROR(INDEX(Sales!$D$5:$ABF$18,MATCH(UsagePerHour!$B80,Sales!$C$5:$C$18,0),MATCH(UsagePerHour!AAL$4,Sales!$D$3:$ABF$3,0))/AAL$2*INDEX(Usage!$D$5:$ABF$11,MATCH(UsagePerHour!$B$68,Usage!$C$5:$C$11,0),MATCH(UsagePerHour!AAL$4,Usage!$D$3:$ABF$3,0)),"")</f>
        <v/>
      </c>
      <c r="AAM80" s="27" t="str">
        <f>IFERROR(INDEX(Sales!$D$5:$ABF$18,MATCH(UsagePerHour!$B80,Sales!$C$5:$C$18,0),MATCH(UsagePerHour!AAM$4,Sales!$D$3:$ABF$3,0))/AAM$2*INDEX(Usage!$D$5:$ABF$11,MATCH(UsagePerHour!$B$68,Usage!$C$5:$C$11,0),MATCH(UsagePerHour!AAM$4,Usage!$D$3:$ABF$3,0)),"")</f>
        <v/>
      </c>
      <c r="AAN80" s="27" t="str">
        <f>IFERROR(INDEX(Sales!$D$5:$ABF$18,MATCH(UsagePerHour!$B80,Sales!$C$5:$C$18,0),MATCH(UsagePerHour!AAN$4,Sales!$D$3:$ABF$3,0))/AAN$2*INDEX(Usage!$D$5:$ABF$11,MATCH(UsagePerHour!$B$68,Usage!$C$5:$C$11,0),MATCH(UsagePerHour!AAN$4,Usage!$D$3:$ABF$3,0)),"")</f>
        <v/>
      </c>
      <c r="AAO80" s="27" t="str">
        <f>IFERROR(INDEX(Sales!$D$5:$ABF$18,MATCH(UsagePerHour!$B80,Sales!$C$5:$C$18,0),MATCH(UsagePerHour!AAO$4,Sales!$D$3:$ABF$3,0))/AAO$2*INDEX(Usage!$D$5:$ABF$11,MATCH(UsagePerHour!$B$68,Usage!$C$5:$C$11,0),MATCH(UsagePerHour!AAO$4,Usage!$D$3:$ABF$3,0)),"")</f>
        <v/>
      </c>
      <c r="AAP80" s="27" t="str">
        <f>IFERROR(INDEX(Sales!$D$5:$ABF$18,MATCH(UsagePerHour!$B80,Sales!$C$5:$C$18,0),MATCH(UsagePerHour!AAP$4,Sales!$D$3:$ABF$3,0))/AAP$2*INDEX(Usage!$D$5:$ABF$11,MATCH(UsagePerHour!$B$68,Usage!$C$5:$C$11,0),MATCH(UsagePerHour!AAP$4,Usage!$D$3:$ABF$3,0)),"")</f>
        <v/>
      </c>
      <c r="AAQ80" s="27" t="str">
        <f>IFERROR(INDEX(Sales!$D$5:$ABF$18,MATCH(UsagePerHour!$B80,Sales!$C$5:$C$18,0),MATCH(UsagePerHour!AAQ$4,Sales!$D$3:$ABF$3,0))/AAQ$2*INDEX(Usage!$D$5:$ABF$11,MATCH(UsagePerHour!$B$68,Usage!$C$5:$C$11,0),MATCH(UsagePerHour!AAQ$4,Usage!$D$3:$ABF$3,0)),"")</f>
        <v/>
      </c>
      <c r="AAR80" s="27" t="str">
        <f>IFERROR(INDEX(Sales!$D$5:$ABF$18,MATCH(UsagePerHour!$B80,Sales!$C$5:$C$18,0),MATCH(UsagePerHour!AAR$4,Sales!$D$3:$ABF$3,0))/AAR$2*INDEX(Usage!$D$5:$ABF$11,MATCH(UsagePerHour!$B$68,Usage!$C$5:$C$11,0),MATCH(UsagePerHour!AAR$4,Usage!$D$3:$ABF$3,0)),"")</f>
        <v/>
      </c>
      <c r="AAS80" s="27" t="str">
        <f>IFERROR(INDEX(Sales!$D$5:$ABF$18,MATCH(UsagePerHour!$B80,Sales!$C$5:$C$18,0),MATCH(UsagePerHour!AAS$4,Sales!$D$3:$ABF$3,0))/AAS$2*INDEX(Usage!$D$5:$ABF$11,MATCH(UsagePerHour!$B$68,Usage!$C$5:$C$11,0),MATCH(UsagePerHour!AAS$4,Usage!$D$3:$ABF$3,0)),"")</f>
        <v/>
      </c>
      <c r="AAT80" s="27" t="str">
        <f>IFERROR(INDEX(Sales!$D$5:$ABF$18,MATCH(UsagePerHour!$B80,Sales!$C$5:$C$18,0),MATCH(UsagePerHour!AAT$4,Sales!$D$3:$ABF$3,0))/AAT$2*INDEX(Usage!$D$5:$ABF$11,MATCH(UsagePerHour!$B$68,Usage!$C$5:$C$11,0),MATCH(UsagePerHour!AAT$4,Usage!$D$3:$ABF$3,0)),"")</f>
        <v/>
      </c>
      <c r="AAU80" s="27" t="str">
        <f>IFERROR(INDEX(Sales!$D$5:$ABF$18,MATCH(UsagePerHour!$B80,Sales!$C$5:$C$18,0),MATCH(UsagePerHour!AAU$4,Sales!$D$3:$ABF$3,0))/AAU$2*INDEX(Usage!$D$5:$ABF$11,MATCH(UsagePerHour!$B$68,Usage!$C$5:$C$11,0),MATCH(UsagePerHour!AAU$4,Usage!$D$3:$ABF$3,0)),"")</f>
        <v/>
      </c>
      <c r="AAV80" s="27" t="str">
        <f>IFERROR(INDEX(Sales!$D$5:$ABF$18,MATCH(UsagePerHour!$B80,Sales!$C$5:$C$18,0),MATCH(UsagePerHour!AAV$4,Sales!$D$3:$ABF$3,0))/AAV$2*INDEX(Usage!$D$5:$ABF$11,MATCH(UsagePerHour!$B$68,Usage!$C$5:$C$11,0),MATCH(UsagePerHour!AAV$4,Usage!$D$3:$ABF$3,0)),"")</f>
        <v/>
      </c>
      <c r="AAW80" s="27" t="str">
        <f>IFERROR(INDEX(Sales!$D$5:$ABF$18,MATCH(UsagePerHour!$B80,Sales!$C$5:$C$18,0),MATCH(UsagePerHour!AAW$4,Sales!$D$3:$ABF$3,0))/AAW$2*INDEX(Usage!$D$5:$ABF$11,MATCH(UsagePerHour!$B$68,Usage!$C$5:$C$11,0),MATCH(UsagePerHour!AAW$4,Usage!$D$3:$ABF$3,0)),"")</f>
        <v/>
      </c>
      <c r="AAX80" s="27" t="str">
        <f>IFERROR(INDEX(Sales!$D$5:$ABF$18,MATCH(UsagePerHour!$B80,Sales!$C$5:$C$18,0),MATCH(UsagePerHour!AAX$4,Sales!$D$3:$ABF$3,0))/AAX$2*INDEX(Usage!$D$5:$ABF$11,MATCH(UsagePerHour!$B$68,Usage!$C$5:$C$11,0),MATCH(UsagePerHour!AAX$4,Usage!$D$3:$ABF$3,0)),"")</f>
        <v/>
      </c>
      <c r="AAY80" s="27" t="str">
        <f>IFERROR(INDEX(Sales!$D$5:$ABF$18,MATCH(UsagePerHour!$B80,Sales!$C$5:$C$18,0),MATCH(UsagePerHour!AAY$4,Sales!$D$3:$ABF$3,0))/AAY$2*INDEX(Usage!$D$5:$ABF$11,MATCH(UsagePerHour!$B$68,Usage!$C$5:$C$11,0),MATCH(UsagePerHour!AAY$4,Usage!$D$3:$ABF$3,0)),"")</f>
        <v/>
      </c>
      <c r="AAZ80" s="27" t="str">
        <f>IFERROR(INDEX(Sales!$D$5:$ABF$18,MATCH(UsagePerHour!$B80,Sales!$C$5:$C$18,0),MATCH(UsagePerHour!AAZ$4,Sales!$D$3:$ABF$3,0))/AAZ$2*INDEX(Usage!$D$5:$ABF$11,MATCH(UsagePerHour!$B$68,Usage!$C$5:$C$11,0),MATCH(UsagePerHour!AAZ$4,Usage!$D$3:$ABF$3,0)),"")</f>
        <v/>
      </c>
      <c r="ABA80" s="27" t="str">
        <f>IFERROR(INDEX(Sales!$D$5:$ABF$18,MATCH(UsagePerHour!$B80,Sales!$C$5:$C$18,0),MATCH(UsagePerHour!ABA$4,Sales!$D$3:$ABF$3,0))/ABA$2*INDEX(Usage!$D$5:$ABF$11,MATCH(UsagePerHour!$B$68,Usage!$C$5:$C$11,0),MATCH(UsagePerHour!ABA$4,Usage!$D$3:$ABF$3,0)),"")</f>
        <v/>
      </c>
    </row>
    <row r="81" spans="2:729">
      <c r="B81" s="3" t="s">
        <v>13</v>
      </c>
      <c r="C81" s="27">
        <f>IFERROR(INDEX(Sales!$D$5:$ABF$18,MATCH(UsagePerHour!$B81,Sales!$C$5:$C$18,0),MATCH(UsagePerHour!C$4,Sales!$D$3:$ABF$3,0))/C$2*INDEX(Usage!$D$5:$ABF$11,MATCH(UsagePerHour!$B$68,Usage!$C$5:$C$11,0),MATCH(UsagePerHour!C$4,Usage!$D$3:$ABF$3,0)),"")</f>
        <v>5.6757233217942731E-2</v>
      </c>
      <c r="D81" s="27">
        <f>IFERROR(INDEX(Sales!$D$5:$ABF$18,MATCH(UsagePerHour!$B81,Sales!$C$5:$C$18,0),MATCH(UsagePerHour!D$4,Sales!$D$3:$ABF$3,0))/D$2*INDEX(Usage!$D$5:$ABF$11,MATCH(UsagePerHour!$B$68,Usage!$C$5:$C$11,0),MATCH(UsagePerHour!D$4,Usage!$D$3:$ABF$3,0)),"")</f>
        <v>0.28921565054723469</v>
      </c>
      <c r="E81" s="27">
        <f>IFERROR(INDEX(Sales!$D$5:$ABF$18,MATCH(UsagePerHour!$B81,Sales!$C$5:$C$18,0),MATCH(UsagePerHour!E$4,Sales!$D$3:$ABF$3,0))/E$2*INDEX(Usage!$D$5:$ABF$11,MATCH(UsagePerHour!$B$68,Usage!$C$5:$C$11,0),MATCH(UsagePerHour!E$4,Usage!$D$3:$ABF$3,0)),"")</f>
        <v>2.2778443113772452E-2</v>
      </c>
      <c r="F81" s="27">
        <f>IFERROR(INDEX(Sales!$D$5:$ABF$18,MATCH(UsagePerHour!$B81,Sales!$C$5:$C$18,0),MATCH(UsagePerHour!F$4,Sales!$D$3:$ABF$3,0))/F$2*INDEX(Usage!$D$5:$ABF$11,MATCH(UsagePerHour!$B$68,Usage!$C$5:$C$11,0),MATCH(UsagePerHour!F$4,Usage!$D$3:$ABF$3,0)),"")</f>
        <v>0.26781037410839925</v>
      </c>
      <c r="G81" s="27">
        <f>IFERROR(INDEX(Sales!$D$5:$ABF$18,MATCH(UsagePerHour!$B81,Sales!$C$5:$C$18,0),MATCH(UsagePerHour!G$4,Sales!$D$3:$ABF$3,0))/G$2*INDEX(Usage!$D$5:$ABF$11,MATCH(UsagePerHour!$B$68,Usage!$C$5:$C$11,0),MATCH(UsagePerHour!G$4,Usage!$D$3:$ABF$3,0)),"")</f>
        <v>0.35419197586941936</v>
      </c>
      <c r="H81" s="27">
        <f>IFERROR(INDEX(Sales!$D$5:$ABF$18,MATCH(UsagePerHour!$B81,Sales!$C$5:$C$18,0),MATCH(UsagePerHour!H$4,Sales!$D$3:$ABF$3,0))/H$2*INDEX(Usage!$D$5:$ABF$11,MATCH(UsagePerHour!$B$68,Usage!$C$5:$C$11,0),MATCH(UsagePerHour!H$4,Usage!$D$3:$ABF$3,0)),"")</f>
        <v>8.1054140442218342E-2</v>
      </c>
      <c r="I81" s="27">
        <f>IFERROR(INDEX(Sales!$D$5:$ABF$18,MATCH(UsagePerHour!$B81,Sales!$C$5:$C$18,0),MATCH(UsagePerHour!I$4,Sales!$D$3:$ABF$3,0))/I$2*INDEX(Usage!$D$5:$ABF$11,MATCH(UsagePerHour!$B$68,Usage!$C$5:$C$11,0),MATCH(UsagePerHour!I$4,Usage!$D$3:$ABF$3,0)),"")</f>
        <v>0.12583944481483728</v>
      </c>
      <c r="J81" s="27">
        <f>IFERROR(INDEX(Sales!$D$5:$ABF$18,MATCH(UsagePerHour!$B81,Sales!$C$5:$C$18,0),MATCH(UsagePerHour!J$4,Sales!$D$3:$ABF$3,0))/J$2*INDEX(Usage!$D$5:$ABF$11,MATCH(UsagePerHour!$B$68,Usage!$C$5:$C$11,0),MATCH(UsagePerHour!J$4,Usage!$D$3:$ABF$3,0)),"")</f>
        <v>5.6757233217942731E-2</v>
      </c>
      <c r="K81" s="27">
        <f>IFERROR(INDEX(Sales!$D$5:$ABF$18,MATCH(UsagePerHour!$B81,Sales!$C$5:$C$18,0),MATCH(UsagePerHour!K$4,Sales!$D$3:$ABF$3,0))/K$2*INDEX(Usage!$D$5:$ABF$11,MATCH(UsagePerHour!$B$68,Usage!$C$5:$C$11,0),MATCH(UsagePerHour!K$4,Usage!$D$3:$ABF$3,0)),"")</f>
        <v>0.28921565054723469</v>
      </c>
      <c r="L81" s="27">
        <f>IFERROR(INDEX(Sales!$D$5:$ABF$18,MATCH(UsagePerHour!$B81,Sales!$C$5:$C$18,0),MATCH(UsagePerHour!L$4,Sales!$D$3:$ABF$3,0))/L$2*INDEX(Usage!$D$5:$ABF$11,MATCH(UsagePerHour!$B$68,Usage!$C$5:$C$11,0),MATCH(UsagePerHour!L$4,Usage!$D$3:$ABF$3,0)),"")</f>
        <v>2.2778443113772452E-2</v>
      </c>
      <c r="M81" s="27">
        <f>IFERROR(INDEX(Sales!$D$5:$ABF$18,MATCH(UsagePerHour!$B81,Sales!$C$5:$C$18,0),MATCH(UsagePerHour!M$4,Sales!$D$3:$ABF$3,0))/M$2*INDEX(Usage!$D$5:$ABF$11,MATCH(UsagePerHour!$B$68,Usage!$C$5:$C$11,0),MATCH(UsagePerHour!M$4,Usage!$D$3:$ABF$3,0)),"")</f>
        <v>0.26781037410839925</v>
      </c>
      <c r="N81" s="27">
        <f>IFERROR(INDEX(Sales!$D$5:$ABF$18,MATCH(UsagePerHour!$B81,Sales!$C$5:$C$18,0),MATCH(UsagePerHour!N$4,Sales!$D$3:$ABF$3,0))/N$2*INDEX(Usage!$D$5:$ABF$11,MATCH(UsagePerHour!$B$68,Usage!$C$5:$C$11,0),MATCH(UsagePerHour!N$4,Usage!$D$3:$ABF$3,0)),"")</f>
        <v>0.35419197586941936</v>
      </c>
      <c r="O81" s="27">
        <f>IFERROR(INDEX(Sales!$D$5:$ABF$18,MATCH(UsagePerHour!$B81,Sales!$C$5:$C$18,0),MATCH(UsagePerHour!O$4,Sales!$D$3:$ABF$3,0))/O$2*INDEX(Usage!$D$5:$ABF$11,MATCH(UsagePerHour!$B$68,Usage!$C$5:$C$11,0),MATCH(UsagePerHour!O$4,Usage!$D$3:$ABF$3,0)),"")</f>
        <v>8.1054140442218342E-2</v>
      </c>
      <c r="P81" s="27">
        <f>IFERROR(INDEX(Sales!$D$5:$ABF$18,MATCH(UsagePerHour!$B81,Sales!$C$5:$C$18,0),MATCH(UsagePerHour!P$4,Sales!$D$3:$ABF$3,0))/P$2*INDEX(Usage!$D$5:$ABF$11,MATCH(UsagePerHour!$B$68,Usage!$C$5:$C$11,0),MATCH(UsagePerHour!P$4,Usage!$D$3:$ABF$3,0)),"")</f>
        <v>0.12583944481483728</v>
      </c>
      <c r="Q81" s="27">
        <f>IFERROR(INDEX(Sales!$D$5:$ABF$18,MATCH(UsagePerHour!$B81,Sales!$C$5:$C$18,0),MATCH(UsagePerHour!Q$4,Sales!$D$3:$ABF$3,0))/Q$2*INDEX(Usage!$D$5:$ABF$11,MATCH(UsagePerHour!$B$68,Usage!$C$5:$C$11,0),MATCH(UsagePerHour!Q$4,Usage!$D$3:$ABF$3,0)),"")</f>
        <v>5.6757233217942731E-2</v>
      </c>
      <c r="R81" s="27">
        <f>IFERROR(INDEX(Sales!$D$5:$ABF$18,MATCH(UsagePerHour!$B81,Sales!$C$5:$C$18,0),MATCH(UsagePerHour!R$4,Sales!$D$3:$ABF$3,0))/R$2*INDEX(Usage!$D$5:$ABF$11,MATCH(UsagePerHour!$B$68,Usage!$C$5:$C$11,0),MATCH(UsagePerHour!R$4,Usage!$D$3:$ABF$3,0)),"")</f>
        <v>0.28921565054723469</v>
      </c>
      <c r="S81" s="27">
        <f>IFERROR(INDEX(Sales!$D$5:$ABF$18,MATCH(UsagePerHour!$B81,Sales!$C$5:$C$18,0),MATCH(UsagePerHour!S$4,Sales!$D$3:$ABF$3,0))/S$2*INDEX(Usage!$D$5:$ABF$11,MATCH(UsagePerHour!$B$68,Usage!$C$5:$C$11,0),MATCH(UsagePerHour!S$4,Usage!$D$3:$ABF$3,0)),"")</f>
        <v>2.2778443113772452E-2</v>
      </c>
      <c r="T81" s="27">
        <f>IFERROR(INDEX(Sales!$D$5:$ABF$18,MATCH(UsagePerHour!$B81,Sales!$C$5:$C$18,0),MATCH(UsagePerHour!T$4,Sales!$D$3:$ABF$3,0))/T$2*INDEX(Usage!$D$5:$ABF$11,MATCH(UsagePerHour!$B$68,Usage!$C$5:$C$11,0),MATCH(UsagePerHour!T$4,Usage!$D$3:$ABF$3,0)),"")</f>
        <v>0.26781037410839925</v>
      </c>
      <c r="U81" s="27">
        <f>IFERROR(INDEX(Sales!$D$5:$ABF$18,MATCH(UsagePerHour!$B81,Sales!$C$5:$C$18,0),MATCH(UsagePerHour!U$4,Sales!$D$3:$ABF$3,0))/U$2*INDEX(Usage!$D$5:$ABF$11,MATCH(UsagePerHour!$B$68,Usage!$C$5:$C$11,0),MATCH(UsagePerHour!U$4,Usage!$D$3:$ABF$3,0)),"")</f>
        <v>0.35419197586941936</v>
      </c>
      <c r="V81" s="27">
        <f>IFERROR(INDEX(Sales!$D$5:$ABF$18,MATCH(UsagePerHour!$B81,Sales!$C$5:$C$18,0),MATCH(UsagePerHour!V$4,Sales!$D$3:$ABF$3,0))/V$2*INDEX(Usage!$D$5:$ABF$11,MATCH(UsagePerHour!$B$68,Usage!$C$5:$C$11,0),MATCH(UsagePerHour!V$4,Usage!$D$3:$ABF$3,0)),"")</f>
        <v>8.1054140442218342E-2</v>
      </c>
      <c r="W81" s="27">
        <f>IFERROR(INDEX(Sales!$D$5:$ABF$18,MATCH(UsagePerHour!$B81,Sales!$C$5:$C$18,0),MATCH(UsagePerHour!W$4,Sales!$D$3:$ABF$3,0))/W$2*INDEX(Usage!$D$5:$ABF$11,MATCH(UsagePerHour!$B$68,Usage!$C$5:$C$11,0),MATCH(UsagePerHour!W$4,Usage!$D$3:$ABF$3,0)),"")</f>
        <v>0.12583944481483728</v>
      </c>
      <c r="X81" s="27">
        <f>IFERROR(INDEX(Sales!$D$5:$ABF$18,MATCH(UsagePerHour!$B81,Sales!$C$5:$C$18,0),MATCH(UsagePerHour!X$4,Sales!$D$3:$ABF$3,0))/X$2*INDEX(Usage!$D$5:$ABF$11,MATCH(UsagePerHour!$B$68,Usage!$C$5:$C$11,0),MATCH(UsagePerHour!X$4,Usage!$D$3:$ABF$3,0)),"")</f>
        <v>5.6757233217942731E-2</v>
      </c>
      <c r="Y81" s="27">
        <f>IFERROR(INDEX(Sales!$D$5:$ABF$18,MATCH(UsagePerHour!$B81,Sales!$C$5:$C$18,0),MATCH(UsagePerHour!Y$4,Sales!$D$3:$ABF$3,0))/Y$2*INDEX(Usage!$D$5:$ABF$11,MATCH(UsagePerHour!$B$68,Usage!$C$5:$C$11,0),MATCH(UsagePerHour!Y$4,Usage!$D$3:$ABF$3,0)),"")</f>
        <v>0.28921565054723469</v>
      </c>
      <c r="Z81" s="27">
        <f>IFERROR(INDEX(Sales!$D$5:$ABF$18,MATCH(UsagePerHour!$B81,Sales!$C$5:$C$18,0),MATCH(UsagePerHour!Z$4,Sales!$D$3:$ABF$3,0))/Z$2*INDEX(Usage!$D$5:$ABF$11,MATCH(UsagePerHour!$B$68,Usage!$C$5:$C$11,0),MATCH(UsagePerHour!Z$4,Usage!$D$3:$ABF$3,0)),"")</f>
        <v>2.2778443113772452E-2</v>
      </c>
      <c r="AA81" s="27">
        <f>IFERROR(INDEX(Sales!$D$5:$ABF$18,MATCH(UsagePerHour!$B81,Sales!$C$5:$C$18,0),MATCH(UsagePerHour!AA$4,Sales!$D$3:$ABF$3,0))/AA$2*INDEX(Usage!$D$5:$ABF$11,MATCH(UsagePerHour!$B$68,Usage!$C$5:$C$11,0),MATCH(UsagePerHour!AA$4,Usage!$D$3:$ABF$3,0)),"")</f>
        <v>0.26781037410839925</v>
      </c>
      <c r="AB81" s="27">
        <f>IFERROR(INDEX(Sales!$D$5:$ABF$18,MATCH(UsagePerHour!$B81,Sales!$C$5:$C$18,0),MATCH(UsagePerHour!AB$4,Sales!$D$3:$ABF$3,0))/AB$2*INDEX(Usage!$D$5:$ABF$11,MATCH(UsagePerHour!$B$68,Usage!$C$5:$C$11,0),MATCH(UsagePerHour!AB$4,Usage!$D$3:$ABF$3,0)),"")</f>
        <v>0.35419197586941936</v>
      </c>
      <c r="AC81" s="27">
        <f>IFERROR(INDEX(Sales!$D$5:$ABF$18,MATCH(UsagePerHour!$B81,Sales!$C$5:$C$18,0),MATCH(UsagePerHour!AC$4,Sales!$D$3:$ABF$3,0))/AC$2*INDEX(Usage!$D$5:$ABF$11,MATCH(UsagePerHour!$B$68,Usage!$C$5:$C$11,0),MATCH(UsagePerHour!AC$4,Usage!$D$3:$ABF$3,0)),"")</f>
        <v>8.1054140442218342E-2</v>
      </c>
      <c r="AD81" s="27">
        <f>IFERROR(INDEX(Sales!$D$5:$ABF$18,MATCH(UsagePerHour!$B81,Sales!$C$5:$C$18,0),MATCH(UsagePerHour!AD$4,Sales!$D$3:$ABF$3,0))/AD$2*INDEX(Usage!$D$5:$ABF$11,MATCH(UsagePerHour!$B$68,Usage!$C$5:$C$11,0),MATCH(UsagePerHour!AD$4,Usage!$D$3:$ABF$3,0)),"")</f>
        <v>0.12583944481483728</v>
      </c>
      <c r="AE81" s="27">
        <f>IFERROR(INDEX(Sales!$D$5:$ABF$18,MATCH(UsagePerHour!$B81,Sales!$C$5:$C$18,0),MATCH(UsagePerHour!AE$4,Sales!$D$3:$ABF$3,0))/AE$2*INDEX(Usage!$D$5:$ABF$11,MATCH(UsagePerHour!$B$68,Usage!$C$5:$C$11,0),MATCH(UsagePerHour!AE$4,Usage!$D$3:$ABF$3,0)),"")</f>
        <v>5.6757233217942731E-2</v>
      </c>
      <c r="AF81" s="27">
        <f>IFERROR(INDEX(Sales!$D$5:$ABF$18,MATCH(UsagePerHour!$B81,Sales!$C$5:$C$18,0),MATCH(UsagePerHour!AF$4,Sales!$D$3:$ABF$3,0))/AF$2*INDEX(Usage!$D$5:$ABF$11,MATCH(UsagePerHour!$B$68,Usage!$C$5:$C$11,0),MATCH(UsagePerHour!AF$4,Usage!$D$3:$ABF$3,0)),"")</f>
        <v>0.28921565054723469</v>
      </c>
      <c r="AG81" s="27">
        <f>IFERROR(INDEX(Sales!$D$5:$ABF$18,MATCH(UsagePerHour!$B81,Sales!$C$5:$C$18,0),MATCH(UsagePerHour!AG$4,Sales!$D$3:$ABF$3,0))/AG$2*INDEX(Usage!$D$5:$ABF$11,MATCH(UsagePerHour!$B$68,Usage!$C$5:$C$11,0),MATCH(UsagePerHour!AG$4,Usage!$D$3:$ABF$3,0)),"")</f>
        <v>2.2778443113772452E-2</v>
      </c>
      <c r="AH81" s="27">
        <f>IFERROR(INDEX(Sales!$D$5:$ABF$18,MATCH(UsagePerHour!$B81,Sales!$C$5:$C$18,0),MATCH(UsagePerHour!AH$4,Sales!$D$3:$ABF$3,0))/AH$2*INDEX(Usage!$D$5:$ABF$11,MATCH(UsagePerHour!$B$68,Usage!$C$5:$C$11,0),MATCH(UsagePerHour!AH$4,Usage!$D$3:$ABF$3,0)),"")</f>
        <v>0.26781037410839925</v>
      </c>
      <c r="AI81" s="27">
        <f>IFERROR(INDEX(Sales!$D$5:$ABF$18,MATCH(UsagePerHour!$B81,Sales!$C$5:$C$18,0),MATCH(UsagePerHour!AI$4,Sales!$D$3:$ABF$3,0))/AI$2*INDEX(Usage!$D$5:$ABF$11,MATCH(UsagePerHour!$B$68,Usage!$C$5:$C$11,0),MATCH(UsagePerHour!AI$4,Usage!$D$3:$ABF$3,0)),"")</f>
        <v>0.35419197586941936</v>
      </c>
      <c r="AJ81" s="27">
        <f>IFERROR(INDEX(Sales!$D$5:$ABF$18,MATCH(UsagePerHour!$B81,Sales!$C$5:$C$18,0),MATCH(UsagePerHour!AJ$4,Sales!$D$3:$ABF$3,0))/AJ$2*INDEX(Usage!$D$5:$ABF$11,MATCH(UsagePerHour!$B$68,Usage!$C$5:$C$11,0),MATCH(UsagePerHour!AJ$4,Usage!$D$3:$ABF$3,0)),"")</f>
        <v>8.1054140442218342E-2</v>
      </c>
      <c r="AK81" s="27">
        <f>IFERROR(INDEX(Sales!$D$5:$ABF$18,MATCH(UsagePerHour!$B81,Sales!$C$5:$C$18,0),MATCH(UsagePerHour!AK$4,Sales!$D$3:$ABF$3,0))/AK$2*INDEX(Usage!$D$5:$ABF$11,MATCH(UsagePerHour!$B$68,Usage!$C$5:$C$11,0),MATCH(UsagePerHour!AK$4,Usage!$D$3:$ABF$3,0)),"")</f>
        <v>0.12583944481483728</v>
      </c>
      <c r="AL81" s="27">
        <f>IFERROR(INDEX(Sales!$D$5:$ABF$18,MATCH(UsagePerHour!$B81,Sales!$C$5:$C$18,0),MATCH(UsagePerHour!AL$4,Sales!$D$3:$ABF$3,0))/AL$2*INDEX(Usage!$D$5:$ABF$11,MATCH(UsagePerHour!$B$68,Usage!$C$5:$C$11,0),MATCH(UsagePerHour!AL$4,Usage!$D$3:$ABF$3,0)),"")</f>
        <v>5.6757233217942731E-2</v>
      </c>
      <c r="AM81" s="27">
        <f>IFERROR(INDEX(Sales!$D$5:$ABF$18,MATCH(UsagePerHour!$B81,Sales!$C$5:$C$18,0),MATCH(UsagePerHour!AM$4,Sales!$D$3:$ABF$3,0))/AM$2*INDEX(Usage!$D$5:$ABF$11,MATCH(UsagePerHour!$B$68,Usage!$C$5:$C$11,0),MATCH(UsagePerHour!AM$4,Usage!$D$3:$ABF$3,0)),"")</f>
        <v>0.28921565054723469</v>
      </c>
      <c r="AN81" s="27">
        <f>IFERROR(INDEX(Sales!$D$5:$ABF$18,MATCH(UsagePerHour!$B81,Sales!$C$5:$C$18,0),MATCH(UsagePerHour!AN$4,Sales!$D$3:$ABF$3,0))/AN$2*INDEX(Usage!$D$5:$ABF$11,MATCH(UsagePerHour!$B$68,Usage!$C$5:$C$11,0),MATCH(UsagePerHour!AN$4,Usage!$D$3:$ABF$3,0)),"")</f>
        <v>2.2778443113772452E-2</v>
      </c>
      <c r="AO81" s="27">
        <f>IFERROR(INDEX(Sales!$D$5:$ABF$18,MATCH(UsagePerHour!$B81,Sales!$C$5:$C$18,0),MATCH(UsagePerHour!AO$4,Sales!$D$3:$ABF$3,0))/AO$2*INDEX(Usage!$D$5:$ABF$11,MATCH(UsagePerHour!$B$68,Usage!$C$5:$C$11,0),MATCH(UsagePerHour!AO$4,Usage!$D$3:$ABF$3,0)),"")</f>
        <v>0.26781037410839925</v>
      </c>
      <c r="AP81" s="27">
        <f>IFERROR(INDEX(Sales!$D$5:$ABF$18,MATCH(UsagePerHour!$B81,Sales!$C$5:$C$18,0),MATCH(UsagePerHour!AP$4,Sales!$D$3:$ABF$3,0))/AP$2*INDEX(Usage!$D$5:$ABF$11,MATCH(UsagePerHour!$B$68,Usage!$C$5:$C$11,0),MATCH(UsagePerHour!AP$4,Usage!$D$3:$ABF$3,0)),"")</f>
        <v>0.35419197586941936</v>
      </c>
      <c r="AQ81" s="27">
        <f>IFERROR(INDEX(Sales!$D$5:$ABF$18,MATCH(UsagePerHour!$B81,Sales!$C$5:$C$18,0),MATCH(UsagePerHour!AQ$4,Sales!$D$3:$ABF$3,0))/AQ$2*INDEX(Usage!$D$5:$ABF$11,MATCH(UsagePerHour!$B$68,Usage!$C$5:$C$11,0),MATCH(UsagePerHour!AQ$4,Usage!$D$3:$ABF$3,0)),"")</f>
        <v>8.1054140442218342E-2</v>
      </c>
      <c r="AR81" s="27">
        <f>IFERROR(INDEX(Sales!$D$5:$ABF$18,MATCH(UsagePerHour!$B81,Sales!$C$5:$C$18,0),MATCH(UsagePerHour!AR$4,Sales!$D$3:$ABF$3,0))/AR$2*INDEX(Usage!$D$5:$ABF$11,MATCH(UsagePerHour!$B$68,Usage!$C$5:$C$11,0),MATCH(UsagePerHour!AR$4,Usage!$D$3:$ABF$3,0)),"")</f>
        <v>0.12583944481483728</v>
      </c>
      <c r="AS81" s="27">
        <f>IFERROR(INDEX(Sales!$D$5:$ABF$18,MATCH(UsagePerHour!$B81,Sales!$C$5:$C$18,0),MATCH(UsagePerHour!AS$4,Sales!$D$3:$ABF$3,0))/AS$2*INDEX(Usage!$D$5:$ABF$11,MATCH(UsagePerHour!$B$68,Usage!$C$5:$C$11,0),MATCH(UsagePerHour!AS$4,Usage!$D$3:$ABF$3,0)),"")</f>
        <v>5.6757233217942731E-2</v>
      </c>
      <c r="AT81" s="27">
        <f>IFERROR(INDEX(Sales!$D$5:$ABF$18,MATCH(UsagePerHour!$B81,Sales!$C$5:$C$18,0),MATCH(UsagePerHour!AT$4,Sales!$D$3:$ABF$3,0))/AT$2*INDEX(Usage!$D$5:$ABF$11,MATCH(UsagePerHour!$B$68,Usage!$C$5:$C$11,0),MATCH(UsagePerHour!AT$4,Usage!$D$3:$ABF$3,0)),"")</f>
        <v>0.28921565054723469</v>
      </c>
      <c r="AU81" s="27">
        <f>IFERROR(INDEX(Sales!$D$5:$ABF$18,MATCH(UsagePerHour!$B81,Sales!$C$5:$C$18,0),MATCH(UsagePerHour!AU$4,Sales!$D$3:$ABF$3,0))/AU$2*INDEX(Usage!$D$5:$ABF$11,MATCH(UsagePerHour!$B$68,Usage!$C$5:$C$11,0),MATCH(UsagePerHour!AU$4,Usage!$D$3:$ABF$3,0)),"")</f>
        <v>2.2778443113772452E-2</v>
      </c>
      <c r="AV81" s="27">
        <f>IFERROR(INDEX(Sales!$D$5:$ABF$18,MATCH(UsagePerHour!$B81,Sales!$C$5:$C$18,0),MATCH(UsagePerHour!AV$4,Sales!$D$3:$ABF$3,0))/AV$2*INDEX(Usage!$D$5:$ABF$11,MATCH(UsagePerHour!$B$68,Usage!$C$5:$C$11,0),MATCH(UsagePerHour!AV$4,Usage!$D$3:$ABF$3,0)),"")</f>
        <v>0.26781037410839925</v>
      </c>
      <c r="AW81" s="27">
        <f>IFERROR(INDEX(Sales!$D$5:$ABF$18,MATCH(UsagePerHour!$B81,Sales!$C$5:$C$18,0),MATCH(UsagePerHour!AW$4,Sales!$D$3:$ABF$3,0))/AW$2*INDEX(Usage!$D$5:$ABF$11,MATCH(UsagePerHour!$B$68,Usage!$C$5:$C$11,0),MATCH(UsagePerHour!AW$4,Usage!$D$3:$ABF$3,0)),"")</f>
        <v>0.35419197586941936</v>
      </c>
      <c r="AX81" s="27">
        <f>IFERROR(INDEX(Sales!$D$5:$ABF$18,MATCH(UsagePerHour!$B81,Sales!$C$5:$C$18,0),MATCH(UsagePerHour!AX$4,Sales!$D$3:$ABF$3,0))/AX$2*INDEX(Usage!$D$5:$ABF$11,MATCH(UsagePerHour!$B$68,Usage!$C$5:$C$11,0),MATCH(UsagePerHour!AX$4,Usage!$D$3:$ABF$3,0)),"")</f>
        <v>8.1054140442218342E-2</v>
      </c>
      <c r="AY81" s="27">
        <f>IFERROR(INDEX(Sales!$D$5:$ABF$18,MATCH(UsagePerHour!$B81,Sales!$C$5:$C$18,0),MATCH(UsagePerHour!AY$4,Sales!$D$3:$ABF$3,0))/AY$2*INDEX(Usage!$D$5:$ABF$11,MATCH(UsagePerHour!$B$68,Usage!$C$5:$C$11,0),MATCH(UsagePerHour!AY$4,Usage!$D$3:$ABF$3,0)),"")</f>
        <v>0.12583944481483728</v>
      </c>
      <c r="AZ81" s="27">
        <f>IFERROR(INDEX(Sales!$D$5:$ABF$18,MATCH(UsagePerHour!$B81,Sales!$C$5:$C$18,0),MATCH(UsagePerHour!AZ$4,Sales!$D$3:$ABF$3,0))/AZ$2*INDEX(Usage!$D$5:$ABF$11,MATCH(UsagePerHour!$B$68,Usage!$C$5:$C$11,0),MATCH(UsagePerHour!AZ$4,Usage!$D$3:$ABF$3,0)),"")</f>
        <v>5.6757233217942731E-2</v>
      </c>
      <c r="BA81" s="27">
        <f>IFERROR(INDEX(Sales!$D$5:$ABF$18,MATCH(UsagePerHour!$B81,Sales!$C$5:$C$18,0),MATCH(UsagePerHour!BA$4,Sales!$D$3:$ABF$3,0))/BA$2*INDEX(Usage!$D$5:$ABF$11,MATCH(UsagePerHour!$B$68,Usage!$C$5:$C$11,0),MATCH(UsagePerHour!BA$4,Usage!$D$3:$ABF$3,0)),"")</f>
        <v>0.28921565054723469</v>
      </c>
      <c r="BB81" s="27">
        <f>IFERROR(INDEX(Sales!$D$5:$ABF$18,MATCH(UsagePerHour!$B81,Sales!$C$5:$C$18,0),MATCH(UsagePerHour!BB$4,Sales!$D$3:$ABF$3,0))/BB$2*INDEX(Usage!$D$5:$ABF$11,MATCH(UsagePerHour!$B$68,Usage!$C$5:$C$11,0),MATCH(UsagePerHour!BB$4,Usage!$D$3:$ABF$3,0)),"")</f>
        <v>2.2778443113772452E-2</v>
      </c>
      <c r="BC81" s="27">
        <f>IFERROR(INDEX(Sales!$D$5:$ABF$18,MATCH(UsagePerHour!$B81,Sales!$C$5:$C$18,0),MATCH(UsagePerHour!BC$4,Sales!$D$3:$ABF$3,0))/BC$2*INDEX(Usage!$D$5:$ABF$11,MATCH(UsagePerHour!$B$68,Usage!$C$5:$C$11,0),MATCH(UsagePerHour!BC$4,Usage!$D$3:$ABF$3,0)),"")</f>
        <v>0.26781037410839925</v>
      </c>
      <c r="BD81" s="27">
        <f>IFERROR(INDEX(Sales!$D$5:$ABF$18,MATCH(UsagePerHour!$B81,Sales!$C$5:$C$18,0),MATCH(UsagePerHour!BD$4,Sales!$D$3:$ABF$3,0))/BD$2*INDEX(Usage!$D$5:$ABF$11,MATCH(UsagePerHour!$B$68,Usage!$C$5:$C$11,0),MATCH(UsagePerHour!BD$4,Usage!$D$3:$ABF$3,0)),"")</f>
        <v>0.35419197586941936</v>
      </c>
      <c r="BE81" s="27">
        <f>IFERROR(INDEX(Sales!$D$5:$ABF$18,MATCH(UsagePerHour!$B81,Sales!$C$5:$C$18,0),MATCH(UsagePerHour!BE$4,Sales!$D$3:$ABF$3,0))/BE$2*INDEX(Usage!$D$5:$ABF$11,MATCH(UsagePerHour!$B$68,Usage!$C$5:$C$11,0),MATCH(UsagePerHour!BE$4,Usage!$D$3:$ABF$3,0)),"")</f>
        <v>8.1054140442218342E-2</v>
      </c>
      <c r="BF81" s="27">
        <f>IFERROR(INDEX(Sales!$D$5:$ABF$18,MATCH(UsagePerHour!$B81,Sales!$C$5:$C$18,0),MATCH(UsagePerHour!BF$4,Sales!$D$3:$ABF$3,0))/BF$2*INDEX(Usage!$D$5:$ABF$11,MATCH(UsagePerHour!$B$68,Usage!$C$5:$C$11,0),MATCH(UsagePerHour!BF$4,Usage!$D$3:$ABF$3,0)),"")</f>
        <v>0.12583944481483728</v>
      </c>
      <c r="BG81" s="27">
        <f>IFERROR(INDEX(Sales!$D$5:$ABF$18,MATCH(UsagePerHour!$B81,Sales!$C$5:$C$18,0),MATCH(UsagePerHour!BG$4,Sales!$D$3:$ABF$3,0))/BG$2*INDEX(Usage!$D$5:$ABF$11,MATCH(UsagePerHour!$B$68,Usage!$C$5:$C$11,0),MATCH(UsagePerHour!BG$4,Usage!$D$3:$ABF$3,0)),"")</f>
        <v>5.6757233217942731E-2</v>
      </c>
      <c r="BH81" s="27">
        <f>IFERROR(INDEX(Sales!$D$5:$ABF$18,MATCH(UsagePerHour!$B81,Sales!$C$5:$C$18,0),MATCH(UsagePerHour!BH$4,Sales!$D$3:$ABF$3,0))/BH$2*INDEX(Usage!$D$5:$ABF$11,MATCH(UsagePerHour!$B$68,Usage!$C$5:$C$11,0),MATCH(UsagePerHour!BH$4,Usage!$D$3:$ABF$3,0)),"")</f>
        <v>0.28921565054723469</v>
      </c>
      <c r="BI81" s="27">
        <f>IFERROR(INDEX(Sales!$D$5:$ABF$18,MATCH(UsagePerHour!$B81,Sales!$C$5:$C$18,0),MATCH(UsagePerHour!BI$4,Sales!$D$3:$ABF$3,0))/BI$2*INDEX(Usage!$D$5:$ABF$11,MATCH(UsagePerHour!$B$68,Usage!$C$5:$C$11,0),MATCH(UsagePerHour!BI$4,Usage!$D$3:$ABF$3,0)),"")</f>
        <v>2.2778443113772452E-2</v>
      </c>
      <c r="BJ81" s="27">
        <f>IFERROR(INDEX(Sales!$D$5:$ABF$18,MATCH(UsagePerHour!$B81,Sales!$C$5:$C$18,0),MATCH(UsagePerHour!BJ$4,Sales!$D$3:$ABF$3,0))/BJ$2*INDEX(Usage!$D$5:$ABF$11,MATCH(UsagePerHour!$B$68,Usage!$C$5:$C$11,0),MATCH(UsagePerHour!BJ$4,Usage!$D$3:$ABF$3,0)),"")</f>
        <v>0.26781037410839925</v>
      </c>
      <c r="BK81" s="27">
        <f>IFERROR(INDEX(Sales!$D$5:$ABF$18,MATCH(UsagePerHour!$B81,Sales!$C$5:$C$18,0),MATCH(UsagePerHour!BK$4,Sales!$D$3:$ABF$3,0))/BK$2*INDEX(Usage!$D$5:$ABF$11,MATCH(UsagePerHour!$B$68,Usage!$C$5:$C$11,0),MATCH(UsagePerHour!BK$4,Usage!$D$3:$ABF$3,0)),"")</f>
        <v>0.35419197586941936</v>
      </c>
      <c r="BL81" s="27">
        <f>IFERROR(INDEX(Sales!$D$5:$ABF$18,MATCH(UsagePerHour!$B81,Sales!$C$5:$C$18,0),MATCH(UsagePerHour!BL$4,Sales!$D$3:$ABF$3,0))/BL$2*INDEX(Usage!$D$5:$ABF$11,MATCH(UsagePerHour!$B$68,Usage!$C$5:$C$11,0),MATCH(UsagePerHour!BL$4,Usage!$D$3:$ABF$3,0)),"")</f>
        <v>8.1054140442218342E-2</v>
      </c>
      <c r="BM81" s="27">
        <f>IFERROR(INDEX(Sales!$D$5:$ABF$18,MATCH(UsagePerHour!$B81,Sales!$C$5:$C$18,0),MATCH(UsagePerHour!BM$4,Sales!$D$3:$ABF$3,0))/BM$2*INDEX(Usage!$D$5:$ABF$11,MATCH(UsagePerHour!$B$68,Usage!$C$5:$C$11,0),MATCH(UsagePerHour!BM$4,Usage!$D$3:$ABF$3,0)),"")</f>
        <v>0.12583944481483728</v>
      </c>
      <c r="BN81" s="27">
        <f>IFERROR(INDEX(Sales!$D$5:$ABF$18,MATCH(UsagePerHour!$B81,Sales!$C$5:$C$18,0),MATCH(UsagePerHour!BN$4,Sales!$D$3:$ABF$3,0))/BN$2*INDEX(Usage!$D$5:$ABF$11,MATCH(UsagePerHour!$B$68,Usage!$C$5:$C$11,0),MATCH(UsagePerHour!BN$4,Usage!$D$3:$ABF$3,0)),"")</f>
        <v>5.6757233217942731E-2</v>
      </c>
      <c r="BO81" s="27">
        <f>IFERROR(INDEX(Sales!$D$5:$ABF$18,MATCH(UsagePerHour!$B81,Sales!$C$5:$C$18,0),MATCH(UsagePerHour!BO$4,Sales!$D$3:$ABF$3,0))/BO$2*INDEX(Usage!$D$5:$ABF$11,MATCH(UsagePerHour!$B$68,Usage!$C$5:$C$11,0),MATCH(UsagePerHour!BO$4,Usage!$D$3:$ABF$3,0)),"")</f>
        <v>0.28921565054723469</v>
      </c>
      <c r="BP81" s="27">
        <f>IFERROR(INDEX(Sales!$D$5:$ABF$18,MATCH(UsagePerHour!$B81,Sales!$C$5:$C$18,0),MATCH(UsagePerHour!BP$4,Sales!$D$3:$ABF$3,0))/BP$2*INDEX(Usage!$D$5:$ABF$11,MATCH(UsagePerHour!$B$68,Usage!$C$5:$C$11,0),MATCH(UsagePerHour!BP$4,Usage!$D$3:$ABF$3,0)),"")</f>
        <v>2.2778443113772452E-2</v>
      </c>
      <c r="BQ81" s="27">
        <f>IFERROR(INDEX(Sales!$D$5:$ABF$18,MATCH(UsagePerHour!$B81,Sales!$C$5:$C$18,0),MATCH(UsagePerHour!BQ$4,Sales!$D$3:$ABF$3,0))/BQ$2*INDEX(Usage!$D$5:$ABF$11,MATCH(UsagePerHour!$B$68,Usage!$C$5:$C$11,0),MATCH(UsagePerHour!BQ$4,Usage!$D$3:$ABF$3,0)),"")</f>
        <v>0.26781037410839925</v>
      </c>
      <c r="BR81" s="27">
        <f>IFERROR(INDEX(Sales!$D$5:$ABF$18,MATCH(UsagePerHour!$B81,Sales!$C$5:$C$18,0),MATCH(UsagePerHour!BR$4,Sales!$D$3:$ABF$3,0))/BR$2*INDEX(Usage!$D$5:$ABF$11,MATCH(UsagePerHour!$B$68,Usage!$C$5:$C$11,0),MATCH(UsagePerHour!BR$4,Usage!$D$3:$ABF$3,0)),"")</f>
        <v>0.35419197586941936</v>
      </c>
      <c r="BS81" s="27">
        <f>IFERROR(INDEX(Sales!$D$5:$ABF$18,MATCH(UsagePerHour!$B81,Sales!$C$5:$C$18,0),MATCH(UsagePerHour!BS$4,Sales!$D$3:$ABF$3,0))/BS$2*INDEX(Usage!$D$5:$ABF$11,MATCH(UsagePerHour!$B$68,Usage!$C$5:$C$11,0),MATCH(UsagePerHour!BS$4,Usage!$D$3:$ABF$3,0)),"")</f>
        <v>8.1054140442218342E-2</v>
      </c>
      <c r="BT81" s="27">
        <f>IFERROR(INDEX(Sales!$D$5:$ABF$18,MATCH(UsagePerHour!$B81,Sales!$C$5:$C$18,0),MATCH(UsagePerHour!BT$4,Sales!$D$3:$ABF$3,0))/BT$2*INDEX(Usage!$D$5:$ABF$11,MATCH(UsagePerHour!$B$68,Usage!$C$5:$C$11,0),MATCH(UsagePerHour!BT$4,Usage!$D$3:$ABF$3,0)),"")</f>
        <v>0.12583944481483728</v>
      </c>
      <c r="BU81" s="27">
        <f>IFERROR(INDEX(Sales!$D$5:$ABF$18,MATCH(UsagePerHour!$B81,Sales!$C$5:$C$18,0),MATCH(UsagePerHour!BU$4,Sales!$D$3:$ABF$3,0))/BU$2*INDEX(Usage!$D$5:$ABF$11,MATCH(UsagePerHour!$B$68,Usage!$C$5:$C$11,0),MATCH(UsagePerHour!BU$4,Usage!$D$3:$ABF$3,0)),"")</f>
        <v>5.6757233217942731E-2</v>
      </c>
      <c r="BV81" s="27">
        <f>IFERROR(INDEX(Sales!$D$5:$ABF$18,MATCH(UsagePerHour!$B81,Sales!$C$5:$C$18,0),MATCH(UsagePerHour!BV$4,Sales!$D$3:$ABF$3,0))/BV$2*INDEX(Usage!$D$5:$ABF$11,MATCH(UsagePerHour!$B$68,Usage!$C$5:$C$11,0),MATCH(UsagePerHour!BV$4,Usage!$D$3:$ABF$3,0)),"")</f>
        <v>0.28921565054723469</v>
      </c>
      <c r="BW81" s="27">
        <f>IFERROR(INDEX(Sales!$D$5:$ABF$18,MATCH(UsagePerHour!$B81,Sales!$C$5:$C$18,0),MATCH(UsagePerHour!BW$4,Sales!$D$3:$ABF$3,0))/BW$2*INDEX(Usage!$D$5:$ABF$11,MATCH(UsagePerHour!$B$68,Usage!$C$5:$C$11,0),MATCH(UsagePerHour!BW$4,Usage!$D$3:$ABF$3,0)),"")</f>
        <v>2.2778443113772452E-2</v>
      </c>
      <c r="BX81" s="27">
        <f>IFERROR(INDEX(Sales!$D$5:$ABF$18,MATCH(UsagePerHour!$B81,Sales!$C$5:$C$18,0),MATCH(UsagePerHour!BX$4,Sales!$D$3:$ABF$3,0))/BX$2*INDEX(Usage!$D$5:$ABF$11,MATCH(UsagePerHour!$B$68,Usage!$C$5:$C$11,0),MATCH(UsagePerHour!BX$4,Usage!$D$3:$ABF$3,0)),"")</f>
        <v>0.26781037410839925</v>
      </c>
      <c r="BY81" s="27">
        <f>IFERROR(INDEX(Sales!$D$5:$ABF$18,MATCH(UsagePerHour!$B81,Sales!$C$5:$C$18,0),MATCH(UsagePerHour!BY$4,Sales!$D$3:$ABF$3,0))/BY$2*INDEX(Usage!$D$5:$ABF$11,MATCH(UsagePerHour!$B$68,Usage!$C$5:$C$11,0),MATCH(UsagePerHour!BY$4,Usage!$D$3:$ABF$3,0)),"")</f>
        <v>0.35419197586941936</v>
      </c>
      <c r="BZ81" s="27">
        <f>IFERROR(INDEX(Sales!$D$5:$ABF$18,MATCH(UsagePerHour!$B81,Sales!$C$5:$C$18,0),MATCH(UsagePerHour!BZ$4,Sales!$D$3:$ABF$3,0))/BZ$2*INDEX(Usage!$D$5:$ABF$11,MATCH(UsagePerHour!$B$68,Usage!$C$5:$C$11,0),MATCH(UsagePerHour!BZ$4,Usage!$D$3:$ABF$3,0)),"")</f>
        <v>8.1054140442218342E-2</v>
      </c>
      <c r="CA81" s="27">
        <f>IFERROR(INDEX(Sales!$D$5:$ABF$18,MATCH(UsagePerHour!$B81,Sales!$C$5:$C$18,0),MATCH(UsagePerHour!CA$4,Sales!$D$3:$ABF$3,0))/CA$2*INDEX(Usage!$D$5:$ABF$11,MATCH(UsagePerHour!$B$68,Usage!$C$5:$C$11,0),MATCH(UsagePerHour!CA$4,Usage!$D$3:$ABF$3,0)),"")</f>
        <v>0.12583944481483728</v>
      </c>
      <c r="CB81" s="27">
        <f>IFERROR(INDEX(Sales!$D$5:$ABF$18,MATCH(UsagePerHour!$B81,Sales!$C$5:$C$18,0),MATCH(UsagePerHour!CB$4,Sales!$D$3:$ABF$3,0))/CB$2*INDEX(Usage!$D$5:$ABF$11,MATCH(UsagePerHour!$B$68,Usage!$C$5:$C$11,0),MATCH(UsagePerHour!CB$4,Usage!$D$3:$ABF$3,0)),"")</f>
        <v>5.6757233217942731E-2</v>
      </c>
      <c r="CC81" s="27">
        <f>IFERROR(INDEX(Sales!$D$5:$ABF$18,MATCH(UsagePerHour!$B81,Sales!$C$5:$C$18,0),MATCH(UsagePerHour!CC$4,Sales!$D$3:$ABF$3,0))/CC$2*INDEX(Usage!$D$5:$ABF$11,MATCH(UsagePerHour!$B$68,Usage!$C$5:$C$11,0),MATCH(UsagePerHour!CC$4,Usage!$D$3:$ABF$3,0)),"")</f>
        <v>0.28921565054723469</v>
      </c>
      <c r="CD81" s="27">
        <f>IFERROR(INDEX(Sales!$D$5:$ABF$18,MATCH(UsagePerHour!$B81,Sales!$C$5:$C$18,0),MATCH(UsagePerHour!CD$4,Sales!$D$3:$ABF$3,0))/CD$2*INDEX(Usage!$D$5:$ABF$11,MATCH(UsagePerHour!$B$68,Usage!$C$5:$C$11,0),MATCH(UsagePerHour!CD$4,Usage!$D$3:$ABF$3,0)),"")</f>
        <v>2.2778443113772452E-2</v>
      </c>
      <c r="CE81" s="27">
        <f>IFERROR(INDEX(Sales!$D$5:$ABF$18,MATCH(UsagePerHour!$B81,Sales!$C$5:$C$18,0),MATCH(UsagePerHour!CE$4,Sales!$D$3:$ABF$3,0))/CE$2*INDEX(Usage!$D$5:$ABF$11,MATCH(UsagePerHour!$B$68,Usage!$C$5:$C$11,0),MATCH(UsagePerHour!CE$4,Usage!$D$3:$ABF$3,0)),"")</f>
        <v>0.26781037410839925</v>
      </c>
      <c r="CF81" s="27">
        <f>IFERROR(INDEX(Sales!$D$5:$ABF$18,MATCH(UsagePerHour!$B81,Sales!$C$5:$C$18,0),MATCH(UsagePerHour!CF$4,Sales!$D$3:$ABF$3,0))/CF$2*INDEX(Usage!$D$5:$ABF$11,MATCH(UsagePerHour!$B$68,Usage!$C$5:$C$11,0),MATCH(UsagePerHour!CF$4,Usage!$D$3:$ABF$3,0)),"")</f>
        <v>0.35419197586941936</v>
      </c>
      <c r="CG81" s="27">
        <f>IFERROR(INDEX(Sales!$D$5:$ABF$18,MATCH(UsagePerHour!$B81,Sales!$C$5:$C$18,0),MATCH(UsagePerHour!CG$4,Sales!$D$3:$ABF$3,0))/CG$2*INDEX(Usage!$D$5:$ABF$11,MATCH(UsagePerHour!$B$68,Usage!$C$5:$C$11,0),MATCH(UsagePerHour!CG$4,Usage!$D$3:$ABF$3,0)),"")</f>
        <v>8.1054140442218342E-2</v>
      </c>
      <c r="CH81" s="27">
        <f>IFERROR(INDEX(Sales!$D$5:$ABF$18,MATCH(UsagePerHour!$B81,Sales!$C$5:$C$18,0),MATCH(UsagePerHour!CH$4,Sales!$D$3:$ABF$3,0))/CH$2*INDEX(Usage!$D$5:$ABF$11,MATCH(UsagePerHour!$B$68,Usage!$C$5:$C$11,0),MATCH(UsagePerHour!CH$4,Usage!$D$3:$ABF$3,0)),"")</f>
        <v>0.12583944481483728</v>
      </c>
      <c r="CI81" s="27">
        <f>IFERROR(INDEX(Sales!$D$5:$ABF$18,MATCH(UsagePerHour!$B81,Sales!$C$5:$C$18,0),MATCH(UsagePerHour!CI$4,Sales!$D$3:$ABF$3,0))/CI$2*INDEX(Usage!$D$5:$ABF$11,MATCH(UsagePerHour!$B$68,Usage!$C$5:$C$11,0),MATCH(UsagePerHour!CI$4,Usage!$D$3:$ABF$3,0)),"")</f>
        <v>5.6757233217942731E-2</v>
      </c>
      <c r="CJ81" s="27">
        <f>IFERROR(INDEX(Sales!$D$5:$ABF$18,MATCH(UsagePerHour!$B81,Sales!$C$5:$C$18,0),MATCH(UsagePerHour!CJ$4,Sales!$D$3:$ABF$3,0))/CJ$2*INDEX(Usage!$D$5:$ABF$11,MATCH(UsagePerHour!$B$68,Usage!$C$5:$C$11,0),MATCH(UsagePerHour!CJ$4,Usage!$D$3:$ABF$3,0)),"")</f>
        <v>0.28921565054723469</v>
      </c>
      <c r="CK81" s="27">
        <f>IFERROR(INDEX(Sales!$D$5:$ABF$18,MATCH(UsagePerHour!$B81,Sales!$C$5:$C$18,0),MATCH(UsagePerHour!CK$4,Sales!$D$3:$ABF$3,0))/CK$2*INDEX(Usage!$D$5:$ABF$11,MATCH(UsagePerHour!$B$68,Usage!$C$5:$C$11,0),MATCH(UsagePerHour!CK$4,Usage!$D$3:$ABF$3,0)),"")</f>
        <v>2.2778443113772452E-2</v>
      </c>
      <c r="CL81" s="27">
        <f>IFERROR(INDEX(Sales!$D$5:$ABF$18,MATCH(UsagePerHour!$B81,Sales!$C$5:$C$18,0),MATCH(UsagePerHour!CL$4,Sales!$D$3:$ABF$3,0))/CL$2*INDEX(Usage!$D$5:$ABF$11,MATCH(UsagePerHour!$B$68,Usage!$C$5:$C$11,0),MATCH(UsagePerHour!CL$4,Usage!$D$3:$ABF$3,0)),"")</f>
        <v>0.26781037410839925</v>
      </c>
      <c r="CM81" s="27">
        <f>IFERROR(INDEX(Sales!$D$5:$ABF$18,MATCH(UsagePerHour!$B81,Sales!$C$5:$C$18,0),MATCH(UsagePerHour!CM$4,Sales!$D$3:$ABF$3,0))/CM$2*INDEX(Usage!$D$5:$ABF$11,MATCH(UsagePerHour!$B$68,Usage!$C$5:$C$11,0),MATCH(UsagePerHour!CM$4,Usage!$D$3:$ABF$3,0)),"")</f>
        <v>0.35419197586941936</v>
      </c>
      <c r="CN81" s="27">
        <f>IFERROR(INDEX(Sales!$D$5:$ABF$18,MATCH(UsagePerHour!$B81,Sales!$C$5:$C$18,0),MATCH(UsagePerHour!CN$4,Sales!$D$3:$ABF$3,0))/CN$2*INDEX(Usage!$D$5:$ABF$11,MATCH(UsagePerHour!$B$68,Usage!$C$5:$C$11,0),MATCH(UsagePerHour!CN$4,Usage!$D$3:$ABF$3,0)),"")</f>
        <v>8.1054140442218342E-2</v>
      </c>
      <c r="CO81" s="27">
        <f>IFERROR(INDEX(Sales!$D$5:$ABF$18,MATCH(UsagePerHour!$B81,Sales!$C$5:$C$18,0),MATCH(UsagePerHour!CO$4,Sales!$D$3:$ABF$3,0))/CO$2*INDEX(Usage!$D$5:$ABF$11,MATCH(UsagePerHour!$B$68,Usage!$C$5:$C$11,0),MATCH(UsagePerHour!CO$4,Usage!$D$3:$ABF$3,0)),"")</f>
        <v>0.12583944481483728</v>
      </c>
      <c r="CP81" s="27">
        <f>IFERROR(INDEX(Sales!$D$5:$ABF$18,MATCH(UsagePerHour!$B81,Sales!$C$5:$C$18,0),MATCH(UsagePerHour!CP$4,Sales!$D$3:$ABF$3,0))/CP$2*INDEX(Usage!$D$5:$ABF$11,MATCH(UsagePerHour!$B$68,Usage!$C$5:$C$11,0),MATCH(UsagePerHour!CP$4,Usage!$D$3:$ABF$3,0)),"")</f>
        <v>5.6757233217942731E-2</v>
      </c>
      <c r="CQ81" s="27">
        <f>IFERROR(INDEX(Sales!$D$5:$ABF$18,MATCH(UsagePerHour!$B81,Sales!$C$5:$C$18,0),MATCH(UsagePerHour!CQ$4,Sales!$D$3:$ABF$3,0))/CQ$2*INDEX(Usage!$D$5:$ABF$11,MATCH(UsagePerHour!$B$68,Usage!$C$5:$C$11,0),MATCH(UsagePerHour!CQ$4,Usage!$D$3:$ABF$3,0)),"")</f>
        <v>0.28921565054723469</v>
      </c>
      <c r="CR81" s="27">
        <f>IFERROR(INDEX(Sales!$D$5:$ABF$18,MATCH(UsagePerHour!$B81,Sales!$C$5:$C$18,0),MATCH(UsagePerHour!CR$4,Sales!$D$3:$ABF$3,0))/CR$2*INDEX(Usage!$D$5:$ABF$11,MATCH(UsagePerHour!$B$68,Usage!$C$5:$C$11,0),MATCH(UsagePerHour!CR$4,Usage!$D$3:$ABF$3,0)),"")</f>
        <v>2.2778443113772452E-2</v>
      </c>
      <c r="CS81" s="27">
        <f>IFERROR(INDEX(Sales!$D$5:$ABF$18,MATCH(UsagePerHour!$B81,Sales!$C$5:$C$18,0),MATCH(UsagePerHour!CS$4,Sales!$D$3:$ABF$3,0))/CS$2*INDEX(Usage!$D$5:$ABF$11,MATCH(UsagePerHour!$B$68,Usage!$C$5:$C$11,0),MATCH(UsagePerHour!CS$4,Usage!$D$3:$ABF$3,0)),"")</f>
        <v>0.26781037410839925</v>
      </c>
      <c r="CT81" s="27">
        <f>IFERROR(INDEX(Sales!$D$5:$ABF$18,MATCH(UsagePerHour!$B81,Sales!$C$5:$C$18,0),MATCH(UsagePerHour!CT$4,Sales!$D$3:$ABF$3,0))/CT$2*INDEX(Usage!$D$5:$ABF$11,MATCH(UsagePerHour!$B$68,Usage!$C$5:$C$11,0),MATCH(UsagePerHour!CT$4,Usage!$D$3:$ABF$3,0)),"")</f>
        <v>0.35419197586941936</v>
      </c>
      <c r="CU81" s="27">
        <f>IFERROR(INDEX(Sales!$D$5:$ABF$18,MATCH(UsagePerHour!$B81,Sales!$C$5:$C$18,0),MATCH(UsagePerHour!CU$4,Sales!$D$3:$ABF$3,0))/CU$2*INDEX(Usage!$D$5:$ABF$11,MATCH(UsagePerHour!$B$68,Usage!$C$5:$C$11,0),MATCH(UsagePerHour!CU$4,Usage!$D$3:$ABF$3,0)),"")</f>
        <v>8.1054140442218342E-2</v>
      </c>
      <c r="CV81" s="27">
        <f>IFERROR(INDEX(Sales!$D$5:$ABF$18,MATCH(UsagePerHour!$B81,Sales!$C$5:$C$18,0),MATCH(UsagePerHour!CV$4,Sales!$D$3:$ABF$3,0))/CV$2*INDEX(Usage!$D$5:$ABF$11,MATCH(UsagePerHour!$B$68,Usage!$C$5:$C$11,0),MATCH(UsagePerHour!CV$4,Usage!$D$3:$ABF$3,0)),"")</f>
        <v>0.12583944481483728</v>
      </c>
      <c r="CW81" s="27">
        <f>IFERROR(INDEX(Sales!$D$5:$ABF$18,MATCH(UsagePerHour!$B81,Sales!$C$5:$C$18,0),MATCH(UsagePerHour!CW$4,Sales!$D$3:$ABF$3,0))/CW$2*INDEX(Usage!$D$5:$ABF$11,MATCH(UsagePerHour!$B$68,Usage!$C$5:$C$11,0),MATCH(UsagePerHour!CW$4,Usage!$D$3:$ABF$3,0)),"")</f>
        <v>5.6757233217942731E-2</v>
      </c>
      <c r="CX81" s="27">
        <f>IFERROR(INDEX(Sales!$D$5:$ABF$18,MATCH(UsagePerHour!$B81,Sales!$C$5:$C$18,0),MATCH(UsagePerHour!CX$4,Sales!$D$3:$ABF$3,0))/CX$2*INDEX(Usage!$D$5:$ABF$11,MATCH(UsagePerHour!$B$68,Usage!$C$5:$C$11,0),MATCH(UsagePerHour!CX$4,Usage!$D$3:$ABF$3,0)),"")</f>
        <v>0.28921565054723469</v>
      </c>
      <c r="CY81" s="27">
        <f>IFERROR(INDEX(Sales!$D$5:$ABF$18,MATCH(UsagePerHour!$B81,Sales!$C$5:$C$18,0),MATCH(UsagePerHour!CY$4,Sales!$D$3:$ABF$3,0))/CY$2*INDEX(Usage!$D$5:$ABF$11,MATCH(UsagePerHour!$B$68,Usage!$C$5:$C$11,0),MATCH(UsagePerHour!CY$4,Usage!$D$3:$ABF$3,0)),"")</f>
        <v>2.2778443113772452E-2</v>
      </c>
      <c r="CZ81" s="27">
        <f>IFERROR(INDEX(Sales!$D$5:$ABF$18,MATCH(UsagePerHour!$B81,Sales!$C$5:$C$18,0),MATCH(UsagePerHour!CZ$4,Sales!$D$3:$ABF$3,0))/CZ$2*INDEX(Usage!$D$5:$ABF$11,MATCH(UsagePerHour!$B$68,Usage!$C$5:$C$11,0),MATCH(UsagePerHour!CZ$4,Usage!$D$3:$ABF$3,0)),"")</f>
        <v>0.26781037410839925</v>
      </c>
      <c r="DA81" s="27">
        <f>IFERROR(INDEX(Sales!$D$5:$ABF$18,MATCH(UsagePerHour!$B81,Sales!$C$5:$C$18,0),MATCH(UsagePerHour!DA$4,Sales!$D$3:$ABF$3,0))/DA$2*INDEX(Usage!$D$5:$ABF$11,MATCH(UsagePerHour!$B$68,Usage!$C$5:$C$11,0),MATCH(UsagePerHour!DA$4,Usage!$D$3:$ABF$3,0)),"")</f>
        <v>4.2064191616766465E-2</v>
      </c>
      <c r="DB81" s="27">
        <f>IFERROR(INDEX(Sales!$D$5:$ABF$18,MATCH(UsagePerHour!$B81,Sales!$C$5:$C$18,0),MATCH(UsagePerHour!DB$4,Sales!$D$3:$ABF$3,0))/DB$2*INDEX(Usage!$D$5:$ABF$11,MATCH(UsagePerHour!$B$68,Usage!$C$5:$C$11,0),MATCH(UsagePerHour!DB$4,Usage!$D$3:$ABF$3,0)),"")</f>
        <v>5.2461038187839285E-4</v>
      </c>
      <c r="DC81" s="27">
        <f>IFERROR(INDEX(Sales!$D$5:$ABF$18,MATCH(UsagePerHour!$B81,Sales!$C$5:$C$18,0),MATCH(UsagePerHour!DC$4,Sales!$D$3:$ABF$3,0))/DC$2*INDEX(Usage!$D$5:$ABF$11,MATCH(UsagePerHour!$B$68,Usage!$C$5:$C$11,0),MATCH(UsagePerHour!DC$4,Usage!$D$3:$ABF$3,0)),"")</f>
        <v>0.16653017680927504</v>
      </c>
      <c r="DD81" s="27">
        <f>IFERROR(INDEX(Sales!$D$5:$ABF$18,MATCH(UsagePerHour!$B81,Sales!$C$5:$C$18,0),MATCH(UsagePerHour!DD$4,Sales!$D$3:$ABF$3,0))/DD$2*INDEX(Usage!$D$5:$ABF$11,MATCH(UsagePerHour!$B$68,Usage!$C$5:$C$11,0),MATCH(UsagePerHour!DD$4,Usage!$D$3:$ABF$3,0)),"")</f>
        <v>0.18684561290619112</v>
      </c>
      <c r="DE81" s="27">
        <f>IFERROR(INDEX(Sales!$D$5:$ABF$18,MATCH(UsagePerHour!$B81,Sales!$C$5:$C$18,0),MATCH(UsagePerHour!DE$4,Sales!$D$3:$ABF$3,0))/DE$2*INDEX(Usage!$D$5:$ABF$11,MATCH(UsagePerHour!$B$68,Usage!$C$5:$C$11,0),MATCH(UsagePerHour!DE$4,Usage!$D$3:$ABF$3,0)),"")</f>
        <v>0.18707611952170111</v>
      </c>
      <c r="DF81" s="27">
        <f>IFERROR(INDEX(Sales!$D$5:$ABF$18,MATCH(UsagePerHour!$B81,Sales!$C$5:$C$18,0),MATCH(UsagePerHour!DF$4,Sales!$D$3:$ABF$3,0))/DF$2*INDEX(Usage!$D$5:$ABF$11,MATCH(UsagePerHour!$B$68,Usage!$C$5:$C$11,0),MATCH(UsagePerHour!DF$4,Usage!$D$3:$ABF$3,0)),"")</f>
        <v>6.5413206226811196E-2</v>
      </c>
      <c r="DG81" s="27">
        <f>IFERROR(INDEX(Sales!$D$5:$ABF$18,MATCH(UsagePerHour!$B81,Sales!$C$5:$C$18,0),MATCH(UsagePerHour!DG$4,Sales!$D$3:$ABF$3,0))/DG$2*INDEX(Usage!$D$5:$ABF$11,MATCH(UsagePerHour!$B$68,Usage!$C$5:$C$11,0),MATCH(UsagePerHour!DG$4,Usage!$D$3:$ABF$3,0)),"")</f>
        <v>0.1321160831235427</v>
      </c>
      <c r="DH81" s="27">
        <f>IFERROR(INDEX(Sales!$D$5:$ABF$18,MATCH(UsagePerHour!$B81,Sales!$C$5:$C$18,0),MATCH(UsagePerHour!DH$4,Sales!$D$3:$ABF$3,0))/DH$2*INDEX(Usage!$D$5:$ABF$11,MATCH(UsagePerHour!$B$68,Usage!$C$5:$C$11,0),MATCH(UsagePerHour!DH$4,Usage!$D$3:$ABF$3,0)),"")</f>
        <v>0.1919811519205688</v>
      </c>
      <c r="DI81" s="27">
        <f>IFERROR(INDEX(Sales!$D$5:$ABF$18,MATCH(UsagePerHour!$B81,Sales!$C$5:$C$18,0),MATCH(UsagePerHour!DI$4,Sales!$D$3:$ABF$3,0))/DI$2*INDEX(Usage!$D$5:$ABF$11,MATCH(UsagePerHour!$B$68,Usage!$C$5:$C$11,0),MATCH(UsagePerHour!DI$4,Usage!$D$3:$ABF$3,0)),"")</f>
        <v>2.7820753554261852E-2</v>
      </c>
      <c r="DJ81" s="27">
        <f>IFERROR(INDEX(Sales!$D$5:$ABF$18,MATCH(UsagePerHour!$B81,Sales!$C$5:$C$18,0),MATCH(UsagePerHour!DJ$4,Sales!$D$3:$ABF$3,0))/DJ$2*INDEX(Usage!$D$5:$ABF$11,MATCH(UsagePerHour!$B$68,Usage!$C$5:$C$11,0),MATCH(UsagePerHour!DJ$4,Usage!$D$3:$ABF$3,0)),"")</f>
        <v>0.28200106057971197</v>
      </c>
      <c r="DK81" s="27">
        <f>IFERROR(INDEX(Sales!$D$5:$ABF$18,MATCH(UsagePerHour!$B81,Sales!$C$5:$C$18,0),MATCH(UsagePerHour!DK$4,Sales!$D$3:$ABF$3,0))/DK$2*INDEX(Usage!$D$5:$ABF$11,MATCH(UsagePerHour!$B$68,Usage!$C$5:$C$11,0),MATCH(UsagePerHour!DK$4,Usage!$D$3:$ABF$3,0)),"")</f>
        <v>0.354707575258424</v>
      </c>
      <c r="DL81" s="27">
        <f>IFERROR(INDEX(Sales!$D$5:$ABF$18,MATCH(UsagePerHour!$B81,Sales!$C$5:$C$18,0),MATCH(UsagePerHour!DL$4,Sales!$D$3:$ABF$3,0))/DL$2*INDEX(Usage!$D$5:$ABF$11,MATCH(UsagePerHour!$B$68,Usage!$C$5:$C$11,0),MATCH(UsagePerHour!DL$4,Usage!$D$3:$ABF$3,0)),"")</f>
        <v>0.13072310751908761</v>
      </c>
      <c r="DM81" s="27">
        <f>IFERROR(INDEX(Sales!$D$5:$ABF$18,MATCH(UsagePerHour!$B81,Sales!$C$5:$C$18,0),MATCH(UsagePerHour!DM$4,Sales!$D$3:$ABF$3,0))/DM$2*INDEX(Usage!$D$5:$ABF$11,MATCH(UsagePerHour!$B$68,Usage!$C$5:$C$11,0),MATCH(UsagePerHour!DM$4,Usage!$D$3:$ABF$3,0)),"")</f>
        <v>0</v>
      </c>
      <c r="DN81" s="27">
        <f>IFERROR(INDEX(Sales!$D$5:$ABF$18,MATCH(UsagePerHour!$B81,Sales!$C$5:$C$18,0),MATCH(UsagePerHour!DN$4,Sales!$D$3:$ABF$3,0))/DN$2*INDEX(Usage!$D$5:$ABF$11,MATCH(UsagePerHour!$B$68,Usage!$C$5:$C$11,0),MATCH(UsagePerHour!DN$4,Usage!$D$3:$ABF$3,0)),"")</f>
        <v>2.714297880247124E-2</v>
      </c>
      <c r="DO81" s="27">
        <f>IFERROR(INDEX(Sales!$D$5:$ABF$18,MATCH(UsagePerHour!$B81,Sales!$C$5:$C$18,0),MATCH(UsagePerHour!DO$4,Sales!$D$3:$ABF$3,0))/DO$2*INDEX(Usage!$D$5:$ABF$11,MATCH(UsagePerHour!$B$68,Usage!$C$5:$C$11,0),MATCH(UsagePerHour!DO$4,Usage!$D$3:$ABF$3,0)),"")</f>
        <v>0.14745821028184766</v>
      </c>
      <c r="DP81" s="27">
        <f>IFERROR(INDEX(Sales!$D$5:$ABF$18,MATCH(UsagePerHour!$B81,Sales!$C$5:$C$18,0),MATCH(UsagePerHour!DP$4,Sales!$D$3:$ABF$3,0))/DP$2*INDEX(Usage!$D$5:$ABF$11,MATCH(UsagePerHour!$B$68,Usage!$C$5:$C$11,0),MATCH(UsagePerHour!DP$4,Usage!$D$3:$ABF$3,0)),"")</f>
        <v>0.2136942025264793</v>
      </c>
      <c r="DQ81" s="27">
        <f>IFERROR(INDEX(Sales!$D$5:$ABF$18,MATCH(UsagePerHour!$B81,Sales!$C$5:$C$18,0),MATCH(UsagePerHour!DQ$4,Sales!$D$3:$ABF$3,0))/DQ$2*INDEX(Usage!$D$5:$ABF$11,MATCH(UsagePerHour!$B$68,Usage!$C$5:$C$11,0),MATCH(UsagePerHour!DQ$4,Usage!$D$3:$ABF$3,0)),"")</f>
        <v>7.2697763923190675E-2</v>
      </c>
      <c r="DR81" s="27">
        <f>IFERROR(INDEX(Sales!$D$5:$ABF$18,MATCH(UsagePerHour!$B81,Sales!$C$5:$C$18,0),MATCH(UsagePerHour!DR$4,Sales!$D$3:$ABF$3,0))/DR$2*INDEX(Usage!$D$5:$ABF$11,MATCH(UsagePerHour!$B$68,Usage!$C$5:$C$11,0),MATCH(UsagePerHour!DR$4,Usage!$D$3:$ABF$3,0)),"")</f>
        <v>0.12748717699098891</v>
      </c>
      <c r="DS81" s="27">
        <f>IFERROR(INDEX(Sales!$D$5:$ABF$18,MATCH(UsagePerHour!$B81,Sales!$C$5:$C$18,0),MATCH(UsagePerHour!DS$4,Sales!$D$3:$ABF$3,0))/DS$2*INDEX(Usage!$D$5:$ABF$11,MATCH(UsagePerHour!$B$68,Usage!$C$5:$C$11,0),MATCH(UsagePerHour!DS$4,Usage!$D$3:$ABF$3,0)),"")</f>
        <v>0.13389062474439301</v>
      </c>
      <c r="DT81" s="27">
        <f>IFERROR(INDEX(Sales!$D$5:$ABF$18,MATCH(UsagePerHour!$B81,Sales!$C$5:$C$18,0),MATCH(UsagePerHour!DT$4,Sales!$D$3:$ABF$3,0))/DT$2*INDEX(Usage!$D$5:$ABF$11,MATCH(UsagePerHour!$B$68,Usage!$C$5:$C$11,0),MATCH(UsagePerHour!DT$4,Usage!$D$3:$ABF$3,0)),"")</f>
        <v>0.52200884086443999</v>
      </c>
      <c r="DU81" s="27">
        <f>IFERROR(INDEX(Sales!$D$5:$ABF$18,MATCH(UsagePerHour!$B81,Sales!$C$5:$C$18,0),MATCH(UsagePerHour!DU$4,Sales!$D$3:$ABF$3,0))/DU$2*INDEX(Usage!$D$5:$ABF$11,MATCH(UsagePerHour!$B$68,Usage!$C$5:$C$11,0),MATCH(UsagePerHour!DU$4,Usage!$D$3:$ABF$3,0)),"")</f>
        <v>0.34031736809615454</v>
      </c>
      <c r="DV81" s="27">
        <f>IFERROR(INDEX(Sales!$D$5:$ABF$18,MATCH(UsagePerHour!$B81,Sales!$C$5:$C$18,0),MATCH(UsagePerHour!DV$4,Sales!$D$3:$ABF$3,0))/DV$2*INDEX(Usage!$D$5:$ABF$11,MATCH(UsagePerHour!$B$68,Usage!$C$5:$C$11,0),MATCH(UsagePerHour!DV$4,Usage!$D$3:$ABF$3,0)),"")</f>
        <v>1.9140740740740739E-2</v>
      </c>
      <c r="DW81" s="27">
        <f>IFERROR(INDEX(Sales!$D$5:$ABF$18,MATCH(UsagePerHour!$B81,Sales!$C$5:$C$18,0),MATCH(UsagePerHour!DW$4,Sales!$D$3:$ABF$3,0))/DW$2*INDEX(Usage!$D$5:$ABF$11,MATCH(UsagePerHour!$B$68,Usage!$C$5:$C$11,0),MATCH(UsagePerHour!DW$4,Usage!$D$3:$ABF$3,0)),"")</f>
        <v>0.26236471632704828</v>
      </c>
      <c r="DX81" s="27">
        <f>IFERROR(INDEX(Sales!$D$5:$ABF$18,MATCH(UsagePerHour!$B81,Sales!$C$5:$C$18,0),MATCH(UsagePerHour!DX$4,Sales!$D$3:$ABF$3,0))/DX$2*INDEX(Usage!$D$5:$ABF$11,MATCH(UsagePerHour!$B$68,Usage!$C$5:$C$11,0),MATCH(UsagePerHour!DX$4,Usage!$D$3:$ABF$3,0)),"")</f>
        <v>6.2669898459265419E-2</v>
      </c>
      <c r="DY81" s="27">
        <f>IFERROR(INDEX(Sales!$D$5:$ABF$18,MATCH(UsagePerHour!$B81,Sales!$C$5:$C$18,0),MATCH(UsagePerHour!DY$4,Sales!$D$3:$ABF$3,0))/DY$2*INDEX(Usage!$D$5:$ABF$11,MATCH(UsagePerHour!$B$68,Usage!$C$5:$C$11,0),MATCH(UsagePerHour!DY$4,Usage!$D$3:$ABF$3,0)),"")</f>
        <v>0.19697867407584596</v>
      </c>
      <c r="DZ81" s="27">
        <f>IFERROR(INDEX(Sales!$D$5:$ABF$18,MATCH(UsagePerHour!$B81,Sales!$C$5:$C$18,0),MATCH(UsagePerHour!DZ$4,Sales!$D$3:$ABF$3,0))/DZ$2*INDEX(Usage!$D$5:$ABF$11,MATCH(UsagePerHour!$B$68,Usage!$C$5:$C$11,0),MATCH(UsagePerHour!DZ$4,Usage!$D$3:$ABF$3,0)),"")</f>
        <v>0.39872405116808168</v>
      </c>
      <c r="EA81" s="27">
        <f>IFERROR(INDEX(Sales!$D$5:$ABF$18,MATCH(UsagePerHour!$B81,Sales!$C$5:$C$18,0),MATCH(UsagePerHour!EA$4,Sales!$D$3:$ABF$3,0))/EA$2*INDEX(Usage!$D$5:$ABF$11,MATCH(UsagePerHour!$B$68,Usage!$C$5:$C$11,0),MATCH(UsagePerHour!EA$4,Usage!$D$3:$ABF$3,0)),"")</f>
        <v>0.39960607216686928</v>
      </c>
      <c r="EB81" s="27">
        <f>IFERROR(INDEX(Sales!$D$5:$ABF$18,MATCH(UsagePerHour!$B81,Sales!$C$5:$C$18,0),MATCH(UsagePerHour!EB$4,Sales!$D$3:$ABF$3,0))/EB$2*INDEX(Usage!$D$5:$ABF$11,MATCH(UsagePerHour!$B$68,Usage!$C$5:$C$11,0),MATCH(UsagePerHour!EB$4,Usage!$D$3:$ABF$3,0)),"")</f>
        <v>8.5277048598793898E-2</v>
      </c>
      <c r="EC81" s="27">
        <f>IFERROR(INDEX(Sales!$D$5:$ABF$18,MATCH(UsagePerHour!$B81,Sales!$C$5:$C$18,0),MATCH(UsagePerHour!EC$4,Sales!$D$3:$ABF$3,0))/EC$2*INDEX(Usage!$D$5:$ABF$11,MATCH(UsagePerHour!$B$68,Usage!$C$5:$C$11,0),MATCH(UsagePerHour!EC$4,Usage!$D$3:$ABF$3,0)),"")</f>
        <v>3.1258424298295236E-2</v>
      </c>
      <c r="ED81" s="27">
        <f>IFERROR(INDEX(Sales!$D$5:$ABF$18,MATCH(UsagePerHour!$B81,Sales!$C$5:$C$18,0),MATCH(UsagePerHour!ED$4,Sales!$D$3:$ABF$3,0))/ED$2*INDEX(Usage!$D$5:$ABF$11,MATCH(UsagePerHour!$B$68,Usage!$C$5:$C$11,0),MATCH(UsagePerHour!ED$4,Usage!$D$3:$ABF$3,0)),"")</f>
        <v>0.51524104532961046</v>
      </c>
      <c r="EE81" s="27">
        <f>IFERROR(INDEX(Sales!$D$5:$ABF$18,MATCH(UsagePerHour!$B81,Sales!$C$5:$C$18,0),MATCH(UsagePerHour!EE$4,Sales!$D$3:$ABF$3,0))/EE$2*INDEX(Usage!$D$5:$ABF$11,MATCH(UsagePerHour!$B$68,Usage!$C$5:$C$11,0),MATCH(UsagePerHour!EE$4,Usage!$D$3:$ABF$3,0)),"")</f>
        <v>0.10152939417582776</v>
      </c>
      <c r="EF81" s="27">
        <f>IFERROR(INDEX(Sales!$D$5:$ABF$18,MATCH(UsagePerHour!$B81,Sales!$C$5:$C$18,0),MATCH(UsagePerHour!EF$4,Sales!$D$3:$ABF$3,0))/EF$2*INDEX(Usage!$D$5:$ABF$11,MATCH(UsagePerHour!$B$68,Usage!$C$5:$C$11,0),MATCH(UsagePerHour!EF$4,Usage!$D$3:$ABF$3,0)),"")</f>
        <v>7.9132869833912711E-2</v>
      </c>
      <c r="EG81" s="27">
        <f>IFERROR(INDEX(Sales!$D$5:$ABF$18,MATCH(UsagePerHour!$B81,Sales!$C$5:$C$18,0),MATCH(UsagePerHour!EG$4,Sales!$D$3:$ABF$3,0))/EG$2*INDEX(Usage!$D$5:$ABF$11,MATCH(UsagePerHour!$B$68,Usage!$C$5:$C$11,0),MATCH(UsagePerHour!EG$4,Usage!$D$3:$ABF$3,0)),"")</f>
        <v>0.3197702317785604</v>
      </c>
      <c r="EH81" s="27">
        <f>IFERROR(INDEX(Sales!$D$5:$ABF$18,MATCH(UsagePerHour!$B81,Sales!$C$5:$C$18,0),MATCH(UsagePerHour!EH$4,Sales!$D$3:$ABF$3,0))/EH$2*INDEX(Usage!$D$5:$ABF$11,MATCH(UsagePerHour!$B$68,Usage!$C$5:$C$11,0),MATCH(UsagePerHour!EH$4,Usage!$D$3:$ABF$3,0)),"")</f>
        <v>0.16507528423640278</v>
      </c>
      <c r="EI81" s="27">
        <f>IFERROR(INDEX(Sales!$D$5:$ABF$18,MATCH(UsagePerHour!$B81,Sales!$C$5:$C$18,0),MATCH(UsagePerHour!EI$4,Sales!$D$3:$ABF$3,0))/EI$2*INDEX(Usage!$D$5:$ABF$11,MATCH(UsagePerHour!$B$68,Usage!$C$5:$C$11,0),MATCH(UsagePerHour!EI$4,Usage!$D$3:$ABF$3,0)),"")</f>
        <v>0.11483683561253862</v>
      </c>
      <c r="EJ81" s="27">
        <f>IFERROR(INDEX(Sales!$D$5:$ABF$18,MATCH(UsagePerHour!$B81,Sales!$C$5:$C$18,0),MATCH(UsagePerHour!EJ$4,Sales!$D$3:$ABF$3,0))/EJ$2*INDEX(Usage!$D$5:$ABF$11,MATCH(UsagePerHour!$B$68,Usage!$C$5:$C$11,0),MATCH(UsagePerHour!EJ$4,Usage!$D$3:$ABF$3,0)),"")</f>
        <v>0.42801736326050238</v>
      </c>
      <c r="EK81" s="27">
        <f>IFERROR(INDEX(Sales!$D$5:$ABF$18,MATCH(UsagePerHour!$B81,Sales!$C$5:$C$18,0),MATCH(UsagePerHour!EK$4,Sales!$D$3:$ABF$3,0))/EK$2*INDEX(Usage!$D$5:$ABF$11,MATCH(UsagePerHour!$B$68,Usage!$C$5:$C$11,0),MATCH(UsagePerHour!EK$4,Usage!$D$3:$ABF$3,0)),"")</f>
        <v>3.1423319974608947E-2</v>
      </c>
      <c r="EL81" s="27">
        <f>IFERROR(INDEX(Sales!$D$5:$ABF$18,MATCH(UsagePerHour!$B81,Sales!$C$5:$C$18,0),MATCH(UsagePerHour!EL$4,Sales!$D$3:$ABF$3,0))/EL$2*INDEX(Usage!$D$5:$ABF$11,MATCH(UsagePerHour!$B$68,Usage!$C$5:$C$11,0),MATCH(UsagePerHour!EL$4,Usage!$D$3:$ABF$3,0)),"")</f>
        <v>6.8371023689800747E-2</v>
      </c>
      <c r="EM81" s="27">
        <f>IFERROR(INDEX(Sales!$D$5:$ABF$18,MATCH(UsagePerHour!$B81,Sales!$C$5:$C$18,0),MATCH(UsagePerHour!EM$4,Sales!$D$3:$ABF$3,0))/EM$2*INDEX(Usage!$D$5:$ABF$11,MATCH(UsagePerHour!$B$68,Usage!$C$5:$C$11,0),MATCH(UsagePerHour!EM$4,Usage!$D$3:$ABF$3,0)),"")</f>
        <v>8.2725743129556925E-2</v>
      </c>
      <c r="EN81" s="27">
        <f>IFERROR(INDEX(Sales!$D$5:$ABF$18,MATCH(UsagePerHour!$B81,Sales!$C$5:$C$18,0),MATCH(UsagePerHour!EN$4,Sales!$D$3:$ABF$3,0))/EN$2*INDEX(Usage!$D$5:$ABF$11,MATCH(UsagePerHour!$B$68,Usage!$C$5:$C$11,0),MATCH(UsagePerHour!EN$4,Usage!$D$3:$ABF$3,0)),"")</f>
        <v>0.56766334869669621</v>
      </c>
      <c r="EO81" s="27">
        <f>IFERROR(INDEX(Sales!$D$5:$ABF$18,MATCH(UsagePerHour!$B81,Sales!$C$5:$C$18,0),MATCH(UsagePerHour!EO$4,Sales!$D$3:$ABF$3,0))/EO$2*INDEX(Usage!$D$5:$ABF$11,MATCH(UsagePerHour!$B$68,Usage!$C$5:$C$11,0),MATCH(UsagePerHour!EO$4,Usage!$D$3:$ABF$3,0)),"")</f>
        <v>0.27839698263947715</v>
      </c>
      <c r="EP81" s="27">
        <f>IFERROR(INDEX(Sales!$D$5:$ABF$18,MATCH(UsagePerHour!$B81,Sales!$C$5:$C$18,0),MATCH(UsagePerHour!EP$4,Sales!$D$3:$ABF$3,0))/EP$2*INDEX(Usage!$D$5:$ABF$11,MATCH(UsagePerHour!$B$68,Usage!$C$5:$C$11,0),MATCH(UsagePerHour!EP$4,Usage!$D$3:$ABF$3,0)),"")</f>
        <v>0.10449205649565933</v>
      </c>
      <c r="EQ81" s="27">
        <f>IFERROR(INDEX(Sales!$D$5:$ABF$18,MATCH(UsagePerHour!$B81,Sales!$C$5:$C$18,0),MATCH(UsagePerHour!EQ$4,Sales!$D$3:$ABF$3,0))/EQ$2*INDEX(Usage!$D$5:$ABF$11,MATCH(UsagePerHour!$B$68,Usage!$C$5:$C$11,0),MATCH(UsagePerHour!EQ$4,Usage!$D$3:$ABF$3,0)),"")</f>
        <v>0.11563721233174121</v>
      </c>
      <c r="ER81" s="27">
        <f>IFERROR(INDEX(Sales!$D$5:$ABF$18,MATCH(UsagePerHour!$B81,Sales!$C$5:$C$18,0),MATCH(UsagePerHour!ER$4,Sales!$D$3:$ABF$3,0))/ER$2*INDEX(Usage!$D$5:$ABF$11,MATCH(UsagePerHour!$B$68,Usage!$C$5:$C$11,0),MATCH(UsagePerHour!ER$4,Usage!$D$3:$ABF$3,0)),"")</f>
        <v>5.4219269102990041E-2</v>
      </c>
      <c r="ES81" s="27">
        <f>IFERROR(INDEX(Sales!$D$5:$ABF$18,MATCH(UsagePerHour!$B81,Sales!$C$5:$C$18,0),MATCH(UsagePerHour!ES$4,Sales!$D$3:$ABF$3,0))/ES$2*INDEX(Usage!$D$5:$ABF$11,MATCH(UsagePerHour!$B$68,Usage!$C$5:$C$11,0),MATCH(UsagePerHour!ES$4,Usage!$D$3:$ABF$3,0)),"")</f>
        <v>0.22144837227613975</v>
      </c>
      <c r="ET81" s="27">
        <f>IFERROR(INDEX(Sales!$D$5:$ABF$18,MATCH(UsagePerHour!$B81,Sales!$C$5:$C$18,0),MATCH(UsagePerHour!ET$4,Sales!$D$3:$ABF$3,0))/ET$2*INDEX(Usage!$D$5:$ABF$11,MATCH(UsagePerHour!$B$68,Usage!$C$5:$C$11,0),MATCH(UsagePerHour!ET$4,Usage!$D$3:$ABF$3,0)),"")</f>
        <v>0.30753274024214672</v>
      </c>
      <c r="EU81" s="27">
        <f>IFERROR(INDEX(Sales!$D$5:$ABF$18,MATCH(UsagePerHour!$B81,Sales!$C$5:$C$18,0),MATCH(UsagePerHour!EU$4,Sales!$D$3:$ABF$3,0))/EU$2*INDEX(Usage!$D$5:$ABF$11,MATCH(UsagePerHour!$B$68,Usage!$C$5:$C$11,0),MATCH(UsagePerHour!EU$4,Usage!$D$3:$ABF$3,0)),"")</f>
        <v>5.3993830959309904E-3</v>
      </c>
      <c r="EV81" s="27">
        <f>IFERROR(INDEX(Sales!$D$5:$ABF$18,MATCH(UsagePerHour!$B81,Sales!$C$5:$C$18,0),MATCH(UsagePerHour!EV$4,Sales!$D$3:$ABF$3,0))/EV$2*INDEX(Usage!$D$5:$ABF$11,MATCH(UsagePerHour!$B$68,Usage!$C$5:$C$11,0),MATCH(UsagePerHour!EV$4,Usage!$D$3:$ABF$3,0)),"")</f>
        <v>0.27552399981277997</v>
      </c>
      <c r="EW81" s="27">
        <f>IFERROR(INDEX(Sales!$D$5:$ABF$18,MATCH(UsagePerHour!$B81,Sales!$C$5:$C$18,0),MATCH(UsagePerHour!EW$4,Sales!$D$3:$ABF$3,0))/EW$2*INDEX(Usage!$D$5:$ABF$11,MATCH(UsagePerHour!$B$68,Usage!$C$5:$C$11,0),MATCH(UsagePerHour!EW$4,Usage!$D$3:$ABF$3,0)),"")</f>
        <v>3.4185706504601095E-3</v>
      </c>
      <c r="EX81" s="27">
        <f>IFERROR(INDEX(Sales!$D$5:$ABF$18,MATCH(UsagePerHour!$B81,Sales!$C$5:$C$18,0),MATCH(UsagePerHour!EX$4,Sales!$D$3:$ABF$3,0))/EX$2*INDEX(Usage!$D$5:$ABF$11,MATCH(UsagePerHour!$B$68,Usage!$C$5:$C$11,0),MATCH(UsagePerHour!EX$4,Usage!$D$3:$ABF$3,0)),"")</f>
        <v>8.4108091716689995E-2</v>
      </c>
      <c r="EY81" s="27">
        <f>IFERROR(INDEX(Sales!$D$5:$ABF$18,MATCH(UsagePerHour!$B81,Sales!$C$5:$C$18,0),MATCH(UsagePerHour!EY$4,Sales!$D$3:$ABF$3,0))/EY$2*INDEX(Usage!$D$5:$ABF$11,MATCH(UsagePerHour!$B$68,Usage!$C$5:$C$11,0),MATCH(UsagePerHour!EY$4,Usage!$D$3:$ABF$3,0)),"")</f>
        <v>0.13213303130766116</v>
      </c>
      <c r="EZ81" s="27">
        <f>IFERROR(INDEX(Sales!$D$5:$ABF$18,MATCH(UsagePerHour!$B81,Sales!$C$5:$C$18,0),MATCH(UsagePerHour!EZ$4,Sales!$D$3:$ABF$3,0))/EZ$2*INDEX(Usage!$D$5:$ABF$11,MATCH(UsagePerHour!$B$68,Usage!$C$5:$C$11,0),MATCH(UsagePerHour!EZ$4,Usage!$D$3:$ABF$3,0)),"")</f>
        <v>0.18145029738750723</v>
      </c>
      <c r="FA81" s="27">
        <f>IFERROR(INDEX(Sales!$D$5:$ABF$18,MATCH(UsagePerHour!$B81,Sales!$C$5:$C$18,0),MATCH(UsagePerHour!FA$4,Sales!$D$3:$ABF$3,0))/FA$2*INDEX(Usage!$D$5:$ABF$11,MATCH(UsagePerHour!$B$68,Usage!$C$5:$C$11,0),MATCH(UsagePerHour!FA$4,Usage!$D$3:$ABF$3,0)),"")</f>
        <v>0.18698295376949722</v>
      </c>
      <c r="FB81" s="27">
        <f>IFERROR(INDEX(Sales!$D$5:$ABF$18,MATCH(UsagePerHour!$B81,Sales!$C$5:$C$18,0),MATCH(UsagePerHour!FB$4,Sales!$D$3:$ABF$3,0))/FB$2*INDEX(Usage!$D$5:$ABF$11,MATCH(UsagePerHour!$B$68,Usage!$C$5:$C$11,0),MATCH(UsagePerHour!FB$4,Usage!$D$3:$ABF$3,0)),"")</f>
        <v>0.17475422853986591</v>
      </c>
      <c r="FC81" s="27">
        <f>IFERROR(INDEX(Sales!$D$5:$ABF$18,MATCH(UsagePerHour!$B81,Sales!$C$5:$C$18,0),MATCH(UsagePerHour!FC$4,Sales!$D$3:$ABF$3,0))/FC$2*INDEX(Usage!$D$5:$ABF$11,MATCH(UsagePerHour!$B$68,Usage!$C$5:$C$11,0),MATCH(UsagePerHour!FC$4,Usage!$D$3:$ABF$3,0)),"")</f>
        <v>0.12181992371793714</v>
      </c>
      <c r="FD81" s="27">
        <f>IFERROR(INDEX(Sales!$D$5:$ABF$18,MATCH(UsagePerHour!$B81,Sales!$C$5:$C$18,0),MATCH(UsagePerHour!FD$4,Sales!$D$3:$ABF$3,0))/FD$2*INDEX(Usage!$D$5:$ABF$11,MATCH(UsagePerHour!$B$68,Usage!$C$5:$C$11,0),MATCH(UsagePerHour!FD$4,Usage!$D$3:$ABF$3,0)),"")</f>
        <v>5.766232092613674E-2</v>
      </c>
      <c r="FE81" s="27">
        <f>IFERROR(INDEX(Sales!$D$5:$ABF$18,MATCH(UsagePerHour!$B81,Sales!$C$5:$C$18,0),MATCH(UsagePerHour!FE$4,Sales!$D$3:$ABF$3,0))/FE$2*INDEX(Usage!$D$5:$ABF$11,MATCH(UsagePerHour!$B$68,Usage!$C$5:$C$11,0),MATCH(UsagePerHour!FE$4,Usage!$D$3:$ABF$3,0)),"")</f>
        <v>0.31886300700439812</v>
      </c>
      <c r="FF81" s="27">
        <f>IFERROR(INDEX(Sales!$D$5:$ABF$18,MATCH(UsagePerHour!$B81,Sales!$C$5:$C$18,0),MATCH(UsagePerHour!FF$4,Sales!$D$3:$ABF$3,0))/FF$2*INDEX(Usage!$D$5:$ABF$11,MATCH(UsagePerHour!$B$68,Usage!$C$5:$C$11,0),MATCH(UsagePerHour!FF$4,Usage!$D$3:$ABF$3,0)),"")</f>
        <v>4.3217914570385714E-2</v>
      </c>
      <c r="FG81" s="27">
        <f>IFERROR(INDEX(Sales!$D$5:$ABF$18,MATCH(UsagePerHour!$B81,Sales!$C$5:$C$18,0),MATCH(UsagePerHour!FG$4,Sales!$D$3:$ABF$3,0))/FG$2*INDEX(Usage!$D$5:$ABF$11,MATCH(UsagePerHour!$B$68,Usage!$C$5:$C$11,0),MATCH(UsagePerHour!FG$4,Usage!$D$3:$ABF$3,0)),"")</f>
        <v>0.10804047934793155</v>
      </c>
      <c r="FH81" s="27">
        <f>IFERROR(INDEX(Sales!$D$5:$ABF$18,MATCH(UsagePerHour!$B81,Sales!$C$5:$C$18,0),MATCH(UsagePerHour!FH$4,Sales!$D$3:$ABF$3,0))/FH$2*INDEX(Usage!$D$5:$ABF$11,MATCH(UsagePerHour!$B$68,Usage!$C$5:$C$11,0),MATCH(UsagePerHour!FH$4,Usage!$D$3:$ABF$3,0)),"")</f>
        <v>0.3123937319057028</v>
      </c>
      <c r="FI81" s="27">
        <f>IFERROR(INDEX(Sales!$D$5:$ABF$18,MATCH(UsagePerHour!$B81,Sales!$C$5:$C$18,0),MATCH(UsagePerHour!FI$4,Sales!$D$3:$ABF$3,0))/FI$2*INDEX(Usage!$D$5:$ABF$11,MATCH(UsagePerHour!$B$68,Usage!$C$5:$C$11,0),MATCH(UsagePerHour!FI$4,Usage!$D$3:$ABF$3,0)),"")</f>
        <v>6.6572882370547745E-2</v>
      </c>
      <c r="FJ81" s="27">
        <f>IFERROR(INDEX(Sales!$D$5:$ABF$18,MATCH(UsagePerHour!$B81,Sales!$C$5:$C$18,0),MATCH(UsagePerHour!FJ$4,Sales!$D$3:$ABF$3,0))/FJ$2*INDEX(Usage!$D$5:$ABF$11,MATCH(UsagePerHour!$B$68,Usage!$C$5:$C$11,0),MATCH(UsagePerHour!FJ$4,Usage!$D$3:$ABF$3,0)),"")</f>
        <v>0.13225679213033242</v>
      </c>
      <c r="FK81" s="27">
        <f>IFERROR(INDEX(Sales!$D$5:$ABF$18,MATCH(UsagePerHour!$B81,Sales!$C$5:$C$18,0),MATCH(UsagePerHour!FK$4,Sales!$D$3:$ABF$3,0))/FK$2*INDEX(Usage!$D$5:$ABF$11,MATCH(UsagePerHour!$B$68,Usage!$C$5:$C$11,0),MATCH(UsagePerHour!FK$4,Usage!$D$3:$ABF$3,0)),"")</f>
        <v>2.8246254251979401E-2</v>
      </c>
      <c r="FL81" s="27">
        <f>IFERROR(INDEX(Sales!$D$5:$ABF$18,MATCH(UsagePerHour!$B81,Sales!$C$5:$C$18,0),MATCH(UsagePerHour!FL$4,Sales!$D$3:$ABF$3,0))/FL$2*INDEX(Usage!$D$5:$ABF$11,MATCH(UsagePerHour!$B$68,Usage!$C$5:$C$11,0),MATCH(UsagePerHour!FL$4,Usage!$D$3:$ABF$3,0)),"")</f>
        <v>0.14009033052761238</v>
      </c>
      <c r="FM81" s="27">
        <f>IFERROR(INDEX(Sales!$D$5:$ABF$18,MATCH(UsagePerHour!$B81,Sales!$C$5:$C$18,0),MATCH(UsagePerHour!FM$4,Sales!$D$3:$ABF$3,0))/FM$2*INDEX(Usage!$D$5:$ABF$11,MATCH(UsagePerHour!$B$68,Usage!$C$5:$C$11,0),MATCH(UsagePerHour!FM$4,Usage!$D$3:$ABF$3,0)),"")</f>
        <v>0</v>
      </c>
      <c r="FN81" s="27">
        <f>IFERROR(INDEX(Sales!$D$5:$ABF$18,MATCH(UsagePerHour!$B81,Sales!$C$5:$C$18,0),MATCH(UsagePerHour!FN$4,Sales!$D$3:$ABF$3,0))/FN$2*INDEX(Usage!$D$5:$ABF$11,MATCH(UsagePerHour!$B$68,Usage!$C$5:$C$11,0),MATCH(UsagePerHour!FN$4,Usage!$D$3:$ABF$3,0)),"")</f>
        <v>0.27691131600558155</v>
      </c>
      <c r="FO81" s="27">
        <f>IFERROR(INDEX(Sales!$D$5:$ABF$18,MATCH(UsagePerHour!$B81,Sales!$C$5:$C$18,0),MATCH(UsagePerHour!FO$4,Sales!$D$3:$ABF$3,0))/FO$2*INDEX(Usage!$D$5:$ABF$11,MATCH(UsagePerHour!$B$68,Usage!$C$5:$C$11,0),MATCH(UsagePerHour!FO$4,Usage!$D$3:$ABF$3,0)),"")</f>
        <v>1.8102810650887573E-2</v>
      </c>
      <c r="FP81" s="27">
        <f>IFERROR(INDEX(Sales!$D$5:$ABF$18,MATCH(UsagePerHour!$B81,Sales!$C$5:$C$18,0),MATCH(UsagePerHour!FP$4,Sales!$D$3:$ABF$3,0))/FP$2*INDEX(Usage!$D$5:$ABF$11,MATCH(UsagePerHour!$B$68,Usage!$C$5:$C$11,0),MATCH(UsagePerHour!FP$4,Usage!$D$3:$ABF$3,0)),"")</f>
        <v>0.14204708440542585</v>
      </c>
      <c r="FQ81" s="27">
        <f>IFERROR(INDEX(Sales!$D$5:$ABF$18,MATCH(UsagePerHour!$B81,Sales!$C$5:$C$18,0),MATCH(UsagePerHour!FQ$4,Sales!$D$3:$ABF$3,0))/FQ$2*INDEX(Usage!$D$5:$ABF$11,MATCH(UsagePerHour!$B$68,Usage!$C$5:$C$11,0),MATCH(UsagePerHour!FQ$4,Usage!$D$3:$ABF$3,0)),"")</f>
        <v>0.18177559368713803</v>
      </c>
      <c r="FR81" s="27">
        <f>IFERROR(INDEX(Sales!$D$5:$ABF$18,MATCH(UsagePerHour!$B81,Sales!$C$5:$C$18,0),MATCH(UsagePerHour!FR$4,Sales!$D$3:$ABF$3,0))/FR$2*INDEX(Usage!$D$5:$ABF$11,MATCH(UsagePerHour!$B$68,Usage!$C$5:$C$11,0),MATCH(UsagePerHour!FR$4,Usage!$D$3:$ABF$3,0)),"")</f>
        <v>3.9638697506561682E-2</v>
      </c>
      <c r="FS81" s="27">
        <f>IFERROR(INDEX(Sales!$D$5:$ABF$18,MATCH(UsagePerHour!$B81,Sales!$C$5:$C$18,0),MATCH(UsagePerHour!FS$4,Sales!$D$3:$ABF$3,0))/FS$2*INDEX(Usage!$D$5:$ABF$11,MATCH(UsagePerHour!$B$68,Usage!$C$5:$C$11,0),MATCH(UsagePerHour!FS$4,Usage!$D$3:$ABF$3,0)),"")</f>
        <v>0.28605733594942229</v>
      </c>
      <c r="FT81" s="27">
        <f>IFERROR(INDEX(Sales!$D$5:$ABF$18,MATCH(UsagePerHour!$B81,Sales!$C$5:$C$18,0),MATCH(UsagePerHour!FT$4,Sales!$D$3:$ABF$3,0))/FT$2*INDEX(Usage!$D$5:$ABF$11,MATCH(UsagePerHour!$B$68,Usage!$C$5:$C$11,0),MATCH(UsagePerHour!FT$4,Usage!$D$3:$ABF$3,0)),"")</f>
        <v>2.6196090679576272E-2</v>
      </c>
      <c r="FU81" s="27">
        <f>IFERROR(INDEX(Sales!$D$5:$ABF$18,MATCH(UsagePerHour!$B81,Sales!$C$5:$C$18,0),MATCH(UsagePerHour!FU$4,Sales!$D$3:$ABF$3,0))/FU$2*INDEX(Usage!$D$5:$ABF$11,MATCH(UsagePerHour!$B$68,Usage!$C$5:$C$11,0),MATCH(UsagePerHour!FU$4,Usage!$D$3:$ABF$3,0)),"")</f>
        <v>0.14497337738360627</v>
      </c>
      <c r="FV81" s="27">
        <f>IFERROR(INDEX(Sales!$D$5:$ABF$18,MATCH(UsagePerHour!$B81,Sales!$C$5:$C$18,0),MATCH(UsagePerHour!FV$4,Sales!$D$3:$ABF$3,0))/FV$2*INDEX(Usage!$D$5:$ABF$11,MATCH(UsagePerHour!$B$68,Usage!$C$5:$C$11,0),MATCH(UsagePerHour!FV$4,Usage!$D$3:$ABF$3,0)),"")</f>
        <v>3.7613329716300915E-2</v>
      </c>
      <c r="FW81" s="27">
        <f>IFERROR(INDEX(Sales!$D$5:$ABF$18,MATCH(UsagePerHour!$B81,Sales!$C$5:$C$18,0),MATCH(UsagePerHour!FW$4,Sales!$D$3:$ABF$3,0))/FW$2*INDEX(Usage!$D$5:$ABF$11,MATCH(UsagePerHour!$B$68,Usage!$C$5:$C$11,0),MATCH(UsagePerHour!FW$4,Usage!$D$3:$ABF$3,0)),"")</f>
        <v>0.11968575349360633</v>
      </c>
      <c r="FX81" s="27">
        <f>IFERROR(INDEX(Sales!$D$5:$ABF$18,MATCH(UsagePerHour!$B81,Sales!$C$5:$C$18,0),MATCH(UsagePerHour!FX$4,Sales!$D$3:$ABF$3,0))/FX$2*INDEX(Usage!$D$5:$ABF$11,MATCH(UsagePerHour!$B$68,Usage!$C$5:$C$11,0),MATCH(UsagePerHour!FX$4,Usage!$D$3:$ABF$3,0)),"")</f>
        <v>0.19706117711200416</v>
      </c>
      <c r="FY81" s="27">
        <f>IFERROR(INDEX(Sales!$D$5:$ABF$18,MATCH(UsagePerHour!$B81,Sales!$C$5:$C$18,0),MATCH(UsagePerHour!FY$4,Sales!$D$3:$ABF$3,0))/FY$2*INDEX(Usage!$D$5:$ABF$11,MATCH(UsagePerHour!$B$68,Usage!$C$5:$C$11,0),MATCH(UsagePerHour!FY$4,Usage!$D$3:$ABF$3,0)),"")</f>
        <v>0.34680517984921094</v>
      </c>
      <c r="FZ81" s="27">
        <f>IFERROR(INDEX(Sales!$D$5:$ABF$18,MATCH(UsagePerHour!$B81,Sales!$C$5:$C$18,0),MATCH(UsagePerHour!FZ$4,Sales!$D$3:$ABF$3,0))/FZ$2*INDEX(Usage!$D$5:$ABF$11,MATCH(UsagePerHour!$B$68,Usage!$C$5:$C$11,0),MATCH(UsagePerHour!FZ$4,Usage!$D$3:$ABF$3,0)),"")</f>
        <v>0.11346889831505691</v>
      </c>
      <c r="GA81" s="27">
        <f>IFERROR(INDEX(Sales!$D$5:$ABF$18,MATCH(UsagePerHour!$B81,Sales!$C$5:$C$18,0),MATCH(UsagePerHour!GA$4,Sales!$D$3:$ABF$3,0))/GA$2*INDEX(Usage!$D$5:$ABF$11,MATCH(UsagePerHour!$B$68,Usage!$C$5:$C$11,0),MATCH(UsagePerHour!GA$4,Usage!$D$3:$ABF$3,0)),"")</f>
        <v>5.1604500937695356E-2</v>
      </c>
      <c r="GB81" s="27">
        <f>IFERROR(INDEX(Sales!$D$5:$ABF$18,MATCH(UsagePerHour!$B81,Sales!$C$5:$C$18,0),MATCH(UsagePerHour!GB$4,Sales!$D$3:$ABF$3,0))/GB$2*INDEX(Usage!$D$5:$ABF$11,MATCH(UsagePerHour!$B$68,Usage!$C$5:$C$11,0),MATCH(UsagePerHour!GB$4,Usage!$D$3:$ABF$3,0)),"")</f>
        <v>0.27672367717797969</v>
      </c>
      <c r="GC81" s="27">
        <f>IFERROR(INDEX(Sales!$D$5:$ABF$18,MATCH(UsagePerHour!$B81,Sales!$C$5:$C$18,0),MATCH(UsagePerHour!GC$4,Sales!$D$3:$ABF$3,0))/GC$2*INDEX(Usage!$D$5:$ABF$11,MATCH(UsagePerHour!$B$68,Usage!$C$5:$C$11,0),MATCH(UsagePerHour!GC$4,Usage!$D$3:$ABF$3,0)),"")</f>
        <v>0.4021124464580827</v>
      </c>
      <c r="GD81" s="27">
        <f>IFERROR(INDEX(Sales!$D$5:$ABF$18,MATCH(UsagePerHour!$B81,Sales!$C$5:$C$18,0),MATCH(UsagePerHour!GD$4,Sales!$D$3:$ABF$3,0))/GD$2*INDEX(Usage!$D$5:$ABF$11,MATCH(UsagePerHour!$B$68,Usage!$C$5:$C$11,0),MATCH(UsagePerHour!GD$4,Usage!$D$3:$ABF$3,0)),"")</f>
        <v>0.1220413929457657</v>
      </c>
      <c r="GE81" s="27">
        <f>IFERROR(INDEX(Sales!$D$5:$ABF$18,MATCH(UsagePerHour!$B81,Sales!$C$5:$C$18,0),MATCH(UsagePerHour!GE$4,Sales!$D$3:$ABF$3,0))/GE$2*INDEX(Usage!$D$5:$ABF$11,MATCH(UsagePerHour!$B$68,Usage!$C$5:$C$11,0),MATCH(UsagePerHour!GE$4,Usage!$D$3:$ABF$3,0)),"")</f>
        <v>0.10061302058684335</v>
      </c>
      <c r="GF81" s="27">
        <f>IFERROR(INDEX(Sales!$D$5:$ABF$18,MATCH(UsagePerHour!$B81,Sales!$C$5:$C$18,0),MATCH(UsagePerHour!GF$4,Sales!$D$3:$ABF$3,0))/GF$2*INDEX(Usage!$D$5:$ABF$11,MATCH(UsagePerHour!$B$68,Usage!$C$5:$C$11,0),MATCH(UsagePerHour!GF$4,Usage!$D$3:$ABF$3,0)),"")</f>
        <v>0.23118830338245161</v>
      </c>
      <c r="GG81" s="27">
        <f>IFERROR(INDEX(Sales!$D$5:$ABF$18,MATCH(UsagePerHour!$B81,Sales!$C$5:$C$18,0),MATCH(UsagePerHour!GG$4,Sales!$D$3:$ABF$3,0))/GG$2*INDEX(Usage!$D$5:$ABF$11,MATCH(UsagePerHour!$B$68,Usage!$C$5:$C$11,0),MATCH(UsagePerHour!GG$4,Usage!$D$3:$ABF$3,0)),"")</f>
        <v>0.1447661853304007</v>
      </c>
      <c r="GH81" s="27">
        <f>IFERROR(INDEX(Sales!$D$5:$ABF$18,MATCH(UsagePerHour!$B81,Sales!$C$5:$C$18,0),MATCH(UsagePerHour!GH$4,Sales!$D$3:$ABF$3,0))/GH$2*INDEX(Usage!$D$5:$ABF$11,MATCH(UsagePerHour!$B$68,Usage!$C$5:$C$11,0),MATCH(UsagePerHour!GH$4,Usage!$D$3:$ABF$3,0)),"")</f>
        <v>8.4040953343172811E-2</v>
      </c>
      <c r="GI81" s="27">
        <f>IFERROR(INDEX(Sales!$D$5:$ABF$18,MATCH(UsagePerHour!$B81,Sales!$C$5:$C$18,0),MATCH(UsagePerHour!GI$4,Sales!$D$3:$ABF$3,0))/GI$2*INDEX(Usage!$D$5:$ABF$11,MATCH(UsagePerHour!$B$68,Usage!$C$5:$C$11,0),MATCH(UsagePerHour!GI$4,Usage!$D$3:$ABF$3,0)),"")</f>
        <v>3.8250818413288611E-2</v>
      </c>
      <c r="GJ81" s="27">
        <f>IFERROR(INDEX(Sales!$D$5:$ABF$18,MATCH(UsagePerHour!$B81,Sales!$C$5:$C$18,0),MATCH(UsagePerHour!GJ$4,Sales!$D$3:$ABF$3,0))/GJ$2*INDEX(Usage!$D$5:$ABF$11,MATCH(UsagePerHour!$B$68,Usage!$C$5:$C$11,0),MATCH(UsagePerHour!GJ$4,Usage!$D$3:$ABF$3,0)),"")</f>
        <v>5.0693547985147164E-2</v>
      </c>
      <c r="GK81" s="27">
        <f>IFERROR(INDEX(Sales!$D$5:$ABF$18,MATCH(UsagePerHour!$B81,Sales!$C$5:$C$18,0),MATCH(UsagePerHour!GK$4,Sales!$D$3:$ABF$3,0))/GK$2*INDEX(Usage!$D$5:$ABF$11,MATCH(UsagePerHour!$B$68,Usage!$C$5:$C$11,0),MATCH(UsagePerHour!GK$4,Usage!$D$3:$ABF$3,0)),"")</f>
        <v>7.1209169799806057E-2</v>
      </c>
      <c r="GL81" s="27">
        <f>IFERROR(INDEX(Sales!$D$5:$ABF$18,MATCH(UsagePerHour!$B81,Sales!$C$5:$C$18,0),MATCH(UsagePerHour!GL$4,Sales!$D$3:$ABF$3,0))/GL$2*INDEX(Usage!$D$5:$ABF$11,MATCH(UsagePerHour!$B$68,Usage!$C$5:$C$11,0),MATCH(UsagePerHour!GL$4,Usage!$D$3:$ABF$3,0)),"")</f>
        <v>0.30993764795073725</v>
      </c>
      <c r="GM81" s="27">
        <f>IFERROR(INDEX(Sales!$D$5:$ABF$18,MATCH(UsagePerHour!$B81,Sales!$C$5:$C$18,0),MATCH(UsagePerHour!GM$4,Sales!$D$3:$ABF$3,0))/GM$2*INDEX(Usage!$D$5:$ABF$11,MATCH(UsagePerHour!$B$68,Usage!$C$5:$C$11,0),MATCH(UsagePerHour!GM$4,Usage!$D$3:$ABF$3,0)),"")</f>
        <v>0.12184392714431744</v>
      </c>
      <c r="GN81" s="27">
        <f>IFERROR(INDEX(Sales!$D$5:$ABF$18,MATCH(UsagePerHour!$B81,Sales!$C$5:$C$18,0),MATCH(UsagePerHour!GN$4,Sales!$D$3:$ABF$3,0))/GN$2*INDEX(Usage!$D$5:$ABF$11,MATCH(UsagePerHour!$B$68,Usage!$C$5:$C$11,0),MATCH(UsagePerHour!GN$4,Usage!$D$3:$ABF$3,0)),"")</f>
        <v>9.8345482140185111E-2</v>
      </c>
      <c r="GO81" s="27">
        <f>IFERROR(INDEX(Sales!$D$5:$ABF$18,MATCH(UsagePerHour!$B81,Sales!$C$5:$C$18,0),MATCH(UsagePerHour!GO$4,Sales!$D$3:$ABF$3,0))/GO$2*INDEX(Usage!$D$5:$ABF$11,MATCH(UsagePerHour!$B$68,Usage!$C$5:$C$11,0),MATCH(UsagePerHour!GO$4,Usage!$D$3:$ABF$3,0)),"")</f>
        <v>7.0316069878580481E-2</v>
      </c>
      <c r="GP81" s="27">
        <f>IFERROR(INDEX(Sales!$D$5:$ABF$18,MATCH(UsagePerHour!$B81,Sales!$C$5:$C$18,0),MATCH(UsagePerHour!GP$4,Sales!$D$3:$ABF$3,0))/GP$2*INDEX(Usage!$D$5:$ABF$11,MATCH(UsagePerHour!$B$68,Usage!$C$5:$C$11,0),MATCH(UsagePerHour!GP$4,Usage!$D$3:$ABF$3,0)),"")</f>
        <v>0.59361812983438011</v>
      </c>
      <c r="GQ81" s="27">
        <f>IFERROR(INDEX(Sales!$D$5:$ABF$18,MATCH(UsagePerHour!$B81,Sales!$C$5:$C$18,0),MATCH(UsagePerHour!GQ$4,Sales!$D$3:$ABF$3,0))/GQ$2*INDEX(Usage!$D$5:$ABF$11,MATCH(UsagePerHour!$B$68,Usage!$C$5:$C$11,0),MATCH(UsagePerHour!GQ$4,Usage!$D$3:$ABF$3,0)),"")</f>
        <v>9.782788721965667E-2</v>
      </c>
      <c r="GR81" s="27">
        <f>IFERROR(INDEX(Sales!$D$5:$ABF$18,MATCH(UsagePerHour!$B81,Sales!$C$5:$C$18,0),MATCH(UsagePerHour!GR$4,Sales!$D$3:$ABF$3,0))/GR$2*INDEX(Usage!$D$5:$ABF$11,MATCH(UsagePerHour!$B$68,Usage!$C$5:$C$11,0),MATCH(UsagePerHour!GR$4,Usage!$D$3:$ABF$3,0)),"")</f>
        <v>0.23578747000601072</v>
      </c>
      <c r="GS81" s="27">
        <f>IFERROR(INDEX(Sales!$D$5:$ABF$18,MATCH(UsagePerHour!$B81,Sales!$C$5:$C$18,0),MATCH(UsagePerHour!GS$4,Sales!$D$3:$ABF$3,0))/GS$2*INDEX(Usage!$D$5:$ABF$11,MATCH(UsagePerHour!$B$68,Usage!$C$5:$C$11,0),MATCH(UsagePerHour!GS$4,Usage!$D$3:$ABF$3,0)),"")</f>
        <v>0.29136790644171784</v>
      </c>
      <c r="GT81" s="27">
        <f>IFERROR(INDEX(Sales!$D$5:$ABF$18,MATCH(UsagePerHour!$B81,Sales!$C$5:$C$18,0),MATCH(UsagePerHour!GT$4,Sales!$D$3:$ABF$3,0))/GT$2*INDEX(Usage!$D$5:$ABF$11,MATCH(UsagePerHour!$B$68,Usage!$C$5:$C$11,0),MATCH(UsagePerHour!GT$4,Usage!$D$3:$ABF$3,0)),"")</f>
        <v>7.8028957951786449E-3</v>
      </c>
      <c r="GU81" s="27">
        <f>IFERROR(INDEX(Sales!$D$5:$ABF$18,MATCH(UsagePerHour!$B81,Sales!$C$5:$C$18,0),MATCH(UsagePerHour!GU$4,Sales!$D$3:$ABF$3,0))/GU$2*INDEX(Usage!$D$5:$ABF$11,MATCH(UsagePerHour!$B$68,Usage!$C$5:$C$11,0),MATCH(UsagePerHour!GU$4,Usage!$D$3:$ABF$3,0)),"")</f>
        <v>0.10920877195210218</v>
      </c>
      <c r="GV81" s="27">
        <f>IFERROR(INDEX(Sales!$D$5:$ABF$18,MATCH(UsagePerHour!$B81,Sales!$C$5:$C$18,0),MATCH(UsagePerHour!GV$4,Sales!$D$3:$ABF$3,0))/GV$2*INDEX(Usage!$D$5:$ABF$11,MATCH(UsagePerHour!$B$68,Usage!$C$5:$C$11,0),MATCH(UsagePerHour!GV$4,Usage!$D$3:$ABF$3,0)),"")</f>
        <v>0.11022637706897068</v>
      </c>
      <c r="GW81" s="27">
        <f>IFERROR(INDEX(Sales!$D$5:$ABF$18,MATCH(UsagePerHour!$B81,Sales!$C$5:$C$18,0),MATCH(UsagePerHour!GW$4,Sales!$D$3:$ABF$3,0))/GW$2*INDEX(Usage!$D$5:$ABF$11,MATCH(UsagePerHour!$B$68,Usage!$C$5:$C$11,0),MATCH(UsagePerHour!GW$4,Usage!$D$3:$ABF$3,0)),"")</f>
        <v>0.40353304619852115</v>
      </c>
      <c r="GX81" s="27">
        <f>IFERROR(INDEX(Sales!$D$5:$ABF$18,MATCH(UsagePerHour!$B81,Sales!$C$5:$C$18,0),MATCH(UsagePerHour!GX$4,Sales!$D$3:$ABF$3,0))/GX$2*INDEX(Usage!$D$5:$ABF$11,MATCH(UsagePerHour!$B$68,Usage!$C$5:$C$11,0),MATCH(UsagePerHour!GX$4,Usage!$D$3:$ABF$3,0)),"")</f>
        <v>8.8465036834394495E-3</v>
      </c>
      <c r="GY81" s="27">
        <f>IFERROR(INDEX(Sales!$D$5:$ABF$18,MATCH(UsagePerHour!$B81,Sales!$C$5:$C$18,0),MATCH(UsagePerHour!GY$4,Sales!$D$3:$ABF$3,0))/GY$2*INDEX(Usage!$D$5:$ABF$11,MATCH(UsagePerHour!$B$68,Usage!$C$5:$C$11,0),MATCH(UsagePerHour!GY$4,Usage!$D$3:$ABF$3,0)),"")</f>
        <v>0.79052249843982647</v>
      </c>
      <c r="GZ81" s="27">
        <f>IFERROR(INDEX(Sales!$D$5:$ABF$18,MATCH(UsagePerHour!$B81,Sales!$C$5:$C$18,0),MATCH(UsagePerHour!GZ$4,Sales!$D$3:$ABF$3,0))/GZ$2*INDEX(Usage!$D$5:$ABF$11,MATCH(UsagePerHour!$B$68,Usage!$C$5:$C$11,0),MATCH(UsagePerHour!GZ$4,Usage!$D$3:$ABF$3,0)),"")</f>
        <v>4.7075449101796403E-2</v>
      </c>
      <c r="HA81" s="27">
        <f>IFERROR(INDEX(Sales!$D$5:$ABF$18,MATCH(UsagePerHour!$B81,Sales!$C$5:$C$18,0),MATCH(UsagePerHour!HA$4,Sales!$D$3:$ABF$3,0))/HA$2*INDEX(Usage!$D$5:$ABF$11,MATCH(UsagePerHour!$B$68,Usage!$C$5:$C$11,0),MATCH(UsagePerHour!HA$4,Usage!$D$3:$ABF$3,0)),"")</f>
        <v>0.10763064680479401</v>
      </c>
      <c r="HB81" s="27">
        <f>IFERROR(INDEX(Sales!$D$5:$ABF$18,MATCH(UsagePerHour!$B81,Sales!$C$5:$C$18,0),MATCH(UsagePerHour!HB$4,Sales!$D$3:$ABF$3,0))/HB$2*INDEX(Usage!$D$5:$ABF$11,MATCH(UsagePerHour!$B$68,Usage!$C$5:$C$11,0),MATCH(UsagePerHour!HB$4,Usage!$D$3:$ABF$3,0)),"")</f>
        <v>0.19719451877077759</v>
      </c>
      <c r="HC81" s="27">
        <f>IFERROR(INDEX(Sales!$D$5:$ABF$18,MATCH(UsagePerHour!$B81,Sales!$C$5:$C$18,0),MATCH(UsagePerHour!HC$4,Sales!$D$3:$ABF$3,0))/HC$2*INDEX(Usage!$D$5:$ABF$11,MATCH(UsagePerHour!$B$68,Usage!$C$5:$C$11,0),MATCH(UsagePerHour!HC$4,Usage!$D$3:$ABF$3,0)),"")</f>
        <v>4.4593754052142442E-2</v>
      </c>
      <c r="HD81" s="27">
        <f>IFERROR(INDEX(Sales!$D$5:$ABF$18,MATCH(UsagePerHour!$B81,Sales!$C$5:$C$18,0),MATCH(UsagePerHour!HD$4,Sales!$D$3:$ABF$3,0))/HD$2*INDEX(Usage!$D$5:$ABF$11,MATCH(UsagePerHour!$B$68,Usage!$C$5:$C$11,0),MATCH(UsagePerHour!HD$4,Usage!$D$3:$ABF$3,0)),"")</f>
        <v>0.21201086965940466</v>
      </c>
      <c r="HE81" s="27">
        <f>IFERROR(INDEX(Sales!$D$5:$ABF$18,MATCH(UsagePerHour!$B81,Sales!$C$5:$C$18,0),MATCH(UsagePerHour!HE$4,Sales!$D$3:$ABF$3,0))/HE$2*INDEX(Usage!$D$5:$ABF$11,MATCH(UsagePerHour!$B$68,Usage!$C$5:$C$11,0),MATCH(UsagePerHour!HE$4,Usage!$D$3:$ABF$3,0)),"")</f>
        <v>7.3979160924956211E-2</v>
      </c>
      <c r="HF81" s="27">
        <f>IFERROR(INDEX(Sales!$D$5:$ABF$18,MATCH(UsagePerHour!$B81,Sales!$C$5:$C$18,0),MATCH(UsagePerHour!HF$4,Sales!$D$3:$ABF$3,0))/HF$2*INDEX(Usage!$D$5:$ABF$11,MATCH(UsagePerHour!$B$68,Usage!$C$5:$C$11,0),MATCH(UsagePerHour!HF$4,Usage!$D$3:$ABF$3,0)),"")</f>
        <v>0.83223475719446627</v>
      </c>
      <c r="HG81" s="27">
        <f>IFERROR(INDEX(Sales!$D$5:$ABF$18,MATCH(UsagePerHour!$B81,Sales!$C$5:$C$18,0),MATCH(UsagePerHour!HG$4,Sales!$D$3:$ABF$3,0))/HG$2*INDEX(Usage!$D$5:$ABF$11,MATCH(UsagePerHour!$B$68,Usage!$C$5:$C$11,0),MATCH(UsagePerHour!HG$4,Usage!$D$3:$ABF$3,0)),"")</f>
        <v>0.36273635077737021</v>
      </c>
      <c r="HH81" s="27">
        <f>IFERROR(INDEX(Sales!$D$5:$ABF$18,MATCH(UsagePerHour!$B81,Sales!$C$5:$C$18,0),MATCH(UsagePerHour!HH$4,Sales!$D$3:$ABF$3,0))/HH$2*INDEX(Usage!$D$5:$ABF$11,MATCH(UsagePerHour!$B$68,Usage!$C$5:$C$11,0),MATCH(UsagePerHour!HH$4,Usage!$D$3:$ABF$3,0)),"")</f>
        <v>0.12524823666369925</v>
      </c>
      <c r="HI81" s="27">
        <f>IFERROR(INDEX(Sales!$D$5:$ABF$18,MATCH(UsagePerHour!$B81,Sales!$C$5:$C$18,0),MATCH(UsagePerHour!HI$4,Sales!$D$3:$ABF$3,0))/HI$2*INDEX(Usage!$D$5:$ABF$11,MATCH(UsagePerHour!$B$68,Usage!$C$5:$C$11,0),MATCH(UsagePerHour!HI$4,Usage!$D$3:$ABF$3,0)),"")</f>
        <v>0.42373435595588455</v>
      </c>
      <c r="HJ81" s="27">
        <f>IFERROR(INDEX(Sales!$D$5:$ABF$18,MATCH(UsagePerHour!$B81,Sales!$C$5:$C$18,0),MATCH(UsagePerHour!HJ$4,Sales!$D$3:$ABF$3,0))/HJ$2*INDEX(Usage!$D$5:$ABF$11,MATCH(UsagePerHour!$B$68,Usage!$C$5:$C$11,0),MATCH(UsagePerHour!HJ$4,Usage!$D$3:$ABF$3,0)),"")</f>
        <v>1.9898449356954225E-2</v>
      </c>
      <c r="HK81" s="27">
        <f>IFERROR(INDEX(Sales!$D$5:$ABF$18,MATCH(UsagePerHour!$B81,Sales!$C$5:$C$18,0),MATCH(UsagePerHour!HK$4,Sales!$D$3:$ABF$3,0))/HK$2*INDEX(Usage!$D$5:$ABF$11,MATCH(UsagePerHour!$B$68,Usage!$C$5:$C$11,0),MATCH(UsagePerHour!HK$4,Usage!$D$3:$ABF$3,0)),"")</f>
        <v>7.8346390536671667E-2</v>
      </c>
      <c r="HL81" s="27">
        <f>IFERROR(INDEX(Sales!$D$5:$ABF$18,MATCH(UsagePerHour!$B81,Sales!$C$5:$C$18,0),MATCH(UsagePerHour!HL$4,Sales!$D$3:$ABF$3,0))/HL$2*INDEX(Usage!$D$5:$ABF$11,MATCH(UsagePerHour!$B$68,Usage!$C$5:$C$11,0),MATCH(UsagePerHour!HL$4,Usage!$D$3:$ABF$3,0)),"")</f>
        <v>0.10273061327927015</v>
      </c>
      <c r="HM81" s="27">
        <f>IFERROR(INDEX(Sales!$D$5:$ABF$18,MATCH(UsagePerHour!$B81,Sales!$C$5:$C$18,0),MATCH(UsagePerHour!HM$4,Sales!$D$3:$ABF$3,0))/HM$2*INDEX(Usage!$D$5:$ABF$11,MATCH(UsagePerHour!$B$68,Usage!$C$5:$C$11,0),MATCH(UsagePerHour!HM$4,Usage!$D$3:$ABF$3,0)),"")</f>
        <v>3.2433738652919424E-2</v>
      </c>
      <c r="HN81" s="27">
        <f>IFERROR(INDEX(Sales!$D$5:$ABF$18,MATCH(UsagePerHour!$B81,Sales!$C$5:$C$18,0),MATCH(UsagePerHour!HN$4,Sales!$D$3:$ABF$3,0))/HN$2*INDEX(Usage!$D$5:$ABF$11,MATCH(UsagePerHour!$B$68,Usage!$C$5:$C$11,0),MATCH(UsagePerHour!HN$4,Usage!$D$3:$ABF$3,0)),"")</f>
        <v>0.53971154076906469</v>
      </c>
      <c r="HO81" s="27">
        <f>IFERROR(INDEX(Sales!$D$5:$ABF$18,MATCH(UsagePerHour!$B81,Sales!$C$5:$C$18,0),MATCH(UsagePerHour!HO$4,Sales!$D$3:$ABF$3,0))/HO$2*INDEX(Usage!$D$5:$ABF$11,MATCH(UsagePerHour!$B$68,Usage!$C$5:$C$11,0),MATCH(UsagePerHour!HO$4,Usage!$D$3:$ABF$3,0)),"")</f>
        <v>6.2678201265857769E-2</v>
      </c>
      <c r="HP81" s="27">
        <f>IFERROR(INDEX(Sales!$D$5:$ABF$18,MATCH(UsagePerHour!$B81,Sales!$C$5:$C$18,0),MATCH(UsagePerHour!HP$4,Sales!$D$3:$ABF$3,0))/HP$2*INDEX(Usage!$D$5:$ABF$11,MATCH(UsagePerHour!$B$68,Usage!$C$5:$C$11,0),MATCH(UsagePerHour!HP$4,Usage!$D$3:$ABF$3,0)),"")</f>
        <v>0.12402233707004887</v>
      </c>
      <c r="HQ81" s="27">
        <f>IFERROR(INDEX(Sales!$D$5:$ABF$18,MATCH(UsagePerHour!$B81,Sales!$C$5:$C$18,0),MATCH(UsagePerHour!HQ$4,Sales!$D$3:$ABF$3,0))/HQ$2*INDEX(Usage!$D$5:$ABF$11,MATCH(UsagePerHour!$B$68,Usage!$C$5:$C$11,0),MATCH(UsagePerHour!HQ$4,Usage!$D$3:$ABF$3,0)),"")</f>
        <v>5.1719390008399944E-2</v>
      </c>
      <c r="HR81" s="27">
        <f>IFERROR(INDEX(Sales!$D$5:$ABF$18,MATCH(UsagePerHour!$B81,Sales!$C$5:$C$18,0),MATCH(UsagePerHour!HR$4,Sales!$D$3:$ABF$3,0))/HR$2*INDEX(Usage!$D$5:$ABF$11,MATCH(UsagePerHour!$B$68,Usage!$C$5:$C$11,0),MATCH(UsagePerHour!HR$4,Usage!$D$3:$ABF$3,0)),"")</f>
        <v>0.1793836293101371</v>
      </c>
      <c r="HS81" s="27">
        <f>IFERROR(INDEX(Sales!$D$5:$ABF$18,MATCH(UsagePerHour!$B81,Sales!$C$5:$C$18,0),MATCH(UsagePerHour!HS$4,Sales!$D$3:$ABF$3,0))/HS$2*INDEX(Usage!$D$5:$ABF$11,MATCH(UsagePerHour!$B$68,Usage!$C$5:$C$11,0),MATCH(UsagePerHour!HS$4,Usage!$D$3:$ABF$3,0)),"")</f>
        <v>3.5522448122616089E-2</v>
      </c>
      <c r="HT81" s="27">
        <f>IFERROR(INDEX(Sales!$D$5:$ABF$18,MATCH(UsagePerHour!$B81,Sales!$C$5:$C$18,0),MATCH(UsagePerHour!HT$4,Sales!$D$3:$ABF$3,0))/HT$2*INDEX(Usage!$D$5:$ABF$11,MATCH(UsagePerHour!$B$68,Usage!$C$5:$C$11,0),MATCH(UsagePerHour!HT$4,Usage!$D$3:$ABF$3,0)),"")</f>
        <v>0.17848272127596732</v>
      </c>
      <c r="HU81" s="27">
        <f>IFERROR(INDEX(Sales!$D$5:$ABF$18,MATCH(UsagePerHour!$B81,Sales!$C$5:$C$18,0),MATCH(UsagePerHour!HU$4,Sales!$D$3:$ABF$3,0))/HU$2*INDEX(Usage!$D$5:$ABF$11,MATCH(UsagePerHour!$B$68,Usage!$C$5:$C$11,0),MATCH(UsagePerHour!HU$4,Usage!$D$3:$ABF$3,0)),"")</f>
        <v>1.1747354120066653</v>
      </c>
      <c r="HV81" s="27">
        <f>IFERROR(INDEX(Sales!$D$5:$ABF$18,MATCH(UsagePerHour!$B81,Sales!$C$5:$C$18,0),MATCH(UsagePerHour!HV$4,Sales!$D$3:$ABF$3,0))/HV$2*INDEX(Usage!$D$5:$ABF$11,MATCH(UsagePerHour!$B$68,Usage!$C$5:$C$11,0),MATCH(UsagePerHour!HV$4,Usage!$D$3:$ABF$3,0)),"")</f>
        <v>1.9856401800130544E-2</v>
      </c>
      <c r="HW81" s="27">
        <f>IFERROR(INDEX(Sales!$D$5:$ABF$18,MATCH(UsagePerHour!$B81,Sales!$C$5:$C$18,0),MATCH(UsagePerHour!HW$4,Sales!$D$3:$ABF$3,0))/HW$2*INDEX(Usage!$D$5:$ABF$11,MATCH(UsagePerHour!$B$68,Usage!$C$5:$C$11,0),MATCH(UsagePerHour!HW$4,Usage!$D$3:$ABF$3,0)),"")</f>
        <v>6.3177578128358336E-2</v>
      </c>
      <c r="HX81" s="27">
        <f>IFERROR(INDEX(Sales!$D$5:$ABF$18,MATCH(UsagePerHour!$B81,Sales!$C$5:$C$18,0),MATCH(UsagePerHour!HX$4,Sales!$D$3:$ABF$3,0))/HX$2*INDEX(Usage!$D$5:$ABF$11,MATCH(UsagePerHour!$B$68,Usage!$C$5:$C$11,0),MATCH(UsagePerHour!HX$4,Usage!$D$3:$ABF$3,0)),"")</f>
        <v>0.14328663043561343</v>
      </c>
      <c r="HY81" s="27">
        <f>IFERROR(INDEX(Sales!$D$5:$ABF$18,MATCH(UsagePerHour!$B81,Sales!$C$5:$C$18,0),MATCH(UsagePerHour!HY$4,Sales!$D$3:$ABF$3,0))/HY$2*INDEX(Usage!$D$5:$ABF$11,MATCH(UsagePerHour!$B$68,Usage!$C$5:$C$11,0),MATCH(UsagePerHour!HY$4,Usage!$D$3:$ABF$3,0)),"")</f>
        <v>0.22745870388140446</v>
      </c>
      <c r="HZ81" s="27">
        <f>IFERROR(INDEX(Sales!$D$5:$ABF$18,MATCH(UsagePerHour!$B81,Sales!$C$5:$C$18,0),MATCH(UsagePerHour!HZ$4,Sales!$D$3:$ABF$3,0))/HZ$2*INDEX(Usage!$D$5:$ABF$11,MATCH(UsagePerHour!$B$68,Usage!$C$5:$C$11,0),MATCH(UsagePerHour!HZ$4,Usage!$D$3:$ABF$3,0)),"")</f>
        <v>0.17087510414706911</v>
      </c>
      <c r="IA81" s="27">
        <f>IFERROR(INDEX(Sales!$D$5:$ABF$18,MATCH(UsagePerHour!$B81,Sales!$C$5:$C$18,0),MATCH(UsagePerHour!IA$4,Sales!$D$3:$ABF$3,0))/IA$2*INDEX(Usage!$D$5:$ABF$11,MATCH(UsagePerHour!$B$68,Usage!$C$5:$C$11,0),MATCH(UsagePerHour!IA$4,Usage!$D$3:$ABF$3,0)),"")</f>
        <v>9.4036923770001821E-2</v>
      </c>
      <c r="IB81" s="27">
        <f>IFERROR(INDEX(Sales!$D$5:$ABF$18,MATCH(UsagePerHour!$B81,Sales!$C$5:$C$18,0),MATCH(UsagePerHour!IB$4,Sales!$D$3:$ABF$3,0))/IB$2*INDEX(Usage!$D$5:$ABF$11,MATCH(UsagePerHour!$B$68,Usage!$C$5:$C$11,0),MATCH(UsagePerHour!IB$4,Usage!$D$3:$ABF$3,0)),"")</f>
        <v>0.48156559780332286</v>
      </c>
      <c r="IC81" s="27">
        <f>IFERROR(INDEX(Sales!$D$5:$ABF$18,MATCH(UsagePerHour!$B81,Sales!$C$5:$C$18,0),MATCH(UsagePerHour!IC$4,Sales!$D$3:$ABF$3,0))/IC$2*INDEX(Usage!$D$5:$ABF$11,MATCH(UsagePerHour!$B$68,Usage!$C$5:$C$11,0),MATCH(UsagePerHour!IC$4,Usage!$D$3:$ABF$3,0)),"")</f>
        <v>5.372810222788299E-2</v>
      </c>
      <c r="ID81" s="27">
        <f>IFERROR(INDEX(Sales!$D$5:$ABF$18,MATCH(UsagePerHour!$B81,Sales!$C$5:$C$18,0),MATCH(UsagePerHour!ID$4,Sales!$D$3:$ABF$3,0))/ID$2*INDEX(Usage!$D$5:$ABF$11,MATCH(UsagePerHour!$B$68,Usage!$C$5:$C$11,0),MATCH(UsagePerHour!ID$4,Usage!$D$3:$ABF$3,0)),"")</f>
        <v>0.31555030546890867</v>
      </c>
      <c r="IE81" s="27">
        <f>IFERROR(INDEX(Sales!$D$5:$ABF$18,MATCH(UsagePerHour!$B81,Sales!$C$5:$C$18,0),MATCH(UsagePerHour!IE$4,Sales!$D$3:$ABF$3,0))/IE$2*INDEX(Usage!$D$5:$ABF$11,MATCH(UsagePerHour!$B$68,Usage!$C$5:$C$11,0),MATCH(UsagePerHour!IE$4,Usage!$D$3:$ABF$3,0)),"")</f>
        <v>0.24712387156442889</v>
      </c>
      <c r="IF81" s="27">
        <f>IFERROR(INDEX(Sales!$D$5:$ABF$18,MATCH(UsagePerHour!$B81,Sales!$C$5:$C$18,0),MATCH(UsagePerHour!IF$4,Sales!$D$3:$ABF$3,0))/IF$2*INDEX(Usage!$D$5:$ABF$11,MATCH(UsagePerHour!$B$68,Usage!$C$5:$C$11,0),MATCH(UsagePerHour!IF$4,Usage!$D$3:$ABF$3,0)),"")</f>
        <v>0.14350096676293506</v>
      </c>
      <c r="IG81" s="27">
        <f>IFERROR(INDEX(Sales!$D$5:$ABF$18,MATCH(UsagePerHour!$B81,Sales!$C$5:$C$18,0),MATCH(UsagePerHour!IG$4,Sales!$D$3:$ABF$3,0))/IG$2*INDEX(Usage!$D$5:$ABF$11,MATCH(UsagePerHour!$B$68,Usage!$C$5:$C$11,0),MATCH(UsagePerHour!IG$4,Usage!$D$3:$ABF$3,0)),"")</f>
        <v>0.14705591957633965</v>
      </c>
      <c r="IH81" s="27">
        <f>IFERROR(INDEX(Sales!$D$5:$ABF$18,MATCH(UsagePerHour!$B81,Sales!$C$5:$C$18,0),MATCH(UsagePerHour!IH$4,Sales!$D$3:$ABF$3,0))/IH$2*INDEX(Usage!$D$5:$ABF$11,MATCH(UsagePerHour!$B$68,Usage!$C$5:$C$11,0),MATCH(UsagePerHour!IH$4,Usage!$D$3:$ABF$3,0)),"")</f>
        <v>0.48733063162634571</v>
      </c>
      <c r="II81" s="27">
        <f>IFERROR(INDEX(Sales!$D$5:$ABF$18,MATCH(UsagePerHour!$B81,Sales!$C$5:$C$18,0),MATCH(UsagePerHour!II$4,Sales!$D$3:$ABF$3,0))/II$2*INDEX(Usage!$D$5:$ABF$11,MATCH(UsagePerHour!$B$68,Usage!$C$5:$C$11,0),MATCH(UsagePerHour!II$4,Usage!$D$3:$ABF$3,0)),"")</f>
        <v>0.16591060652215078</v>
      </c>
      <c r="IJ81" s="27">
        <f>IFERROR(INDEX(Sales!$D$5:$ABF$18,MATCH(UsagePerHour!$B81,Sales!$C$5:$C$18,0),MATCH(UsagePerHour!IJ$4,Sales!$D$3:$ABF$3,0))/IJ$2*INDEX(Usage!$D$5:$ABF$11,MATCH(UsagePerHour!$B$68,Usage!$C$5:$C$11,0),MATCH(UsagePerHour!IJ$4,Usage!$D$3:$ABF$3,0)),"")</f>
        <v>0.11153846153846154</v>
      </c>
      <c r="IK81" s="27">
        <f>IFERROR(INDEX(Sales!$D$5:$ABF$18,MATCH(UsagePerHour!$B81,Sales!$C$5:$C$18,0),MATCH(UsagePerHour!IK$4,Sales!$D$3:$ABF$3,0))/IK$2*INDEX(Usage!$D$5:$ABF$11,MATCH(UsagePerHour!$B$68,Usage!$C$5:$C$11,0),MATCH(UsagePerHour!IK$4,Usage!$D$3:$ABF$3,0)),"")</f>
        <v>0.44290549064302559</v>
      </c>
      <c r="IL81" s="27">
        <f>IFERROR(INDEX(Sales!$D$5:$ABF$18,MATCH(UsagePerHour!$B81,Sales!$C$5:$C$18,0),MATCH(UsagePerHour!IL$4,Sales!$D$3:$ABF$3,0))/IL$2*INDEX(Usage!$D$5:$ABF$11,MATCH(UsagePerHour!$B$68,Usage!$C$5:$C$11,0),MATCH(UsagePerHour!IL$4,Usage!$D$3:$ABF$3,0)),"")</f>
        <v>6.8105566789331121E-2</v>
      </c>
      <c r="IM81" s="27">
        <f>IFERROR(INDEX(Sales!$D$5:$ABF$18,MATCH(UsagePerHour!$B81,Sales!$C$5:$C$18,0),MATCH(UsagePerHour!IM$4,Sales!$D$3:$ABF$3,0))/IM$2*INDEX(Usage!$D$5:$ABF$11,MATCH(UsagePerHour!$B$68,Usage!$C$5:$C$11,0),MATCH(UsagePerHour!IM$4,Usage!$D$3:$ABF$3,0)),"")</f>
        <v>0.10907591633580149</v>
      </c>
      <c r="IN81" s="27">
        <f>IFERROR(INDEX(Sales!$D$5:$ABF$18,MATCH(UsagePerHour!$B81,Sales!$C$5:$C$18,0),MATCH(UsagePerHour!IN$4,Sales!$D$3:$ABF$3,0))/IN$2*INDEX(Usage!$D$5:$ABF$11,MATCH(UsagePerHour!$B$68,Usage!$C$5:$C$11,0),MATCH(UsagePerHour!IN$4,Usage!$D$3:$ABF$3,0)),"")</f>
        <v>0.24869213626936146</v>
      </c>
      <c r="IO81" s="27">
        <f>IFERROR(INDEX(Sales!$D$5:$ABF$18,MATCH(UsagePerHour!$B81,Sales!$C$5:$C$18,0),MATCH(UsagePerHour!IO$4,Sales!$D$3:$ABF$3,0))/IO$2*INDEX(Usage!$D$5:$ABF$11,MATCH(UsagePerHour!$B$68,Usage!$C$5:$C$11,0),MATCH(UsagePerHour!IO$4,Usage!$D$3:$ABF$3,0)),"")</f>
        <v>4.2949331105931805E-2</v>
      </c>
      <c r="IP81" s="27">
        <f>IFERROR(INDEX(Sales!$D$5:$ABF$18,MATCH(UsagePerHour!$B81,Sales!$C$5:$C$18,0),MATCH(UsagePerHour!IP$4,Sales!$D$3:$ABF$3,0))/IP$2*INDEX(Usage!$D$5:$ABF$11,MATCH(UsagePerHour!$B$68,Usage!$C$5:$C$11,0),MATCH(UsagePerHour!IP$4,Usage!$D$3:$ABF$3,0)),"")</f>
        <v>0.21307157934635568</v>
      </c>
      <c r="IQ81" s="27">
        <f>IFERROR(INDEX(Sales!$D$5:$ABF$18,MATCH(UsagePerHour!$B81,Sales!$C$5:$C$18,0),MATCH(UsagePerHour!IQ$4,Sales!$D$3:$ABF$3,0))/IQ$2*INDEX(Usage!$D$5:$ABF$11,MATCH(UsagePerHour!$B$68,Usage!$C$5:$C$11,0),MATCH(UsagePerHour!IQ$4,Usage!$D$3:$ABF$3,0)),"")</f>
        <v>4.2239469413673889E-2</v>
      </c>
      <c r="IR81" s="27">
        <f>IFERROR(INDEX(Sales!$D$5:$ABF$18,MATCH(UsagePerHour!$B81,Sales!$C$5:$C$18,0),MATCH(UsagePerHour!IR$4,Sales!$D$3:$ABF$3,0))/IR$2*INDEX(Usage!$D$5:$ABF$11,MATCH(UsagePerHour!$B$68,Usage!$C$5:$C$11,0),MATCH(UsagePerHour!IR$4,Usage!$D$3:$ABF$3,0)),"")</f>
        <v>0.35419197586941936</v>
      </c>
      <c r="IS81" s="27">
        <f>IFERROR(INDEX(Sales!$D$5:$ABF$18,MATCH(UsagePerHour!$B81,Sales!$C$5:$C$18,0),MATCH(UsagePerHour!IS$4,Sales!$D$3:$ABF$3,0))/IS$2*INDEX(Usage!$D$5:$ABF$11,MATCH(UsagePerHour!$B$68,Usage!$C$5:$C$11,0),MATCH(UsagePerHour!IS$4,Usage!$D$3:$ABF$3,0)),"")</f>
        <v>8.3214879005326162E-2</v>
      </c>
      <c r="IT81" s="27">
        <f>IFERROR(INDEX(Sales!$D$5:$ABF$18,MATCH(UsagePerHour!$B81,Sales!$C$5:$C$18,0),MATCH(UsagePerHour!IT$4,Sales!$D$3:$ABF$3,0))/IT$2*INDEX(Usage!$D$5:$ABF$11,MATCH(UsagePerHour!$B$68,Usage!$C$5:$C$11,0),MATCH(UsagePerHour!IT$4,Usage!$D$3:$ABF$3,0)),"")</f>
        <v>0.80375896604929742</v>
      </c>
      <c r="IU81" s="27">
        <f>IFERROR(INDEX(Sales!$D$5:$ABF$18,MATCH(UsagePerHour!$B81,Sales!$C$5:$C$18,0),MATCH(UsagePerHour!IU$4,Sales!$D$3:$ABF$3,0))/IU$2*INDEX(Usage!$D$5:$ABF$11,MATCH(UsagePerHour!$B$68,Usage!$C$5:$C$11,0),MATCH(UsagePerHour!IU$4,Usage!$D$3:$ABF$3,0)),"")</f>
        <v>0.68213735950909893</v>
      </c>
      <c r="IV81" s="27">
        <f>IFERROR(INDEX(Sales!$D$5:$ABF$18,MATCH(UsagePerHour!$B81,Sales!$C$5:$C$18,0),MATCH(UsagePerHour!IV$4,Sales!$D$3:$ABF$3,0))/IV$2*INDEX(Usage!$D$5:$ABF$11,MATCH(UsagePerHour!$B$68,Usage!$C$5:$C$11,0),MATCH(UsagePerHour!IV$4,Usage!$D$3:$ABF$3,0)),"")</f>
        <v>0.29008934665499542</v>
      </c>
      <c r="IW81" s="27">
        <f>IFERROR(INDEX(Sales!$D$5:$ABF$18,MATCH(UsagePerHour!$B81,Sales!$C$5:$C$18,0),MATCH(UsagePerHour!IW$4,Sales!$D$3:$ABF$3,0))/IW$2*INDEX(Usage!$D$5:$ABF$11,MATCH(UsagePerHour!$B$68,Usage!$C$5:$C$11,0),MATCH(UsagePerHour!IW$4,Usage!$D$3:$ABF$3,0)),"")</f>
        <v>0.86748450912398389</v>
      </c>
      <c r="IX81" s="27">
        <f>IFERROR(INDEX(Sales!$D$5:$ABF$18,MATCH(UsagePerHour!$B81,Sales!$C$5:$C$18,0),MATCH(UsagePerHour!IX$4,Sales!$D$3:$ABF$3,0))/IX$2*INDEX(Usage!$D$5:$ABF$11,MATCH(UsagePerHour!$B$68,Usage!$C$5:$C$11,0),MATCH(UsagePerHour!IX$4,Usage!$D$3:$ABF$3,0)),"")</f>
        <v>2.5088583767024691E-2</v>
      </c>
      <c r="IY81" s="27">
        <f>IFERROR(INDEX(Sales!$D$5:$ABF$18,MATCH(UsagePerHour!$B81,Sales!$C$5:$C$18,0),MATCH(UsagePerHour!IY$4,Sales!$D$3:$ABF$3,0))/IY$2*INDEX(Usage!$D$5:$ABF$11,MATCH(UsagePerHour!$B$68,Usage!$C$5:$C$11,0),MATCH(UsagePerHour!IY$4,Usage!$D$3:$ABF$3,0)),"")</f>
        <v>0.1315137395078671</v>
      </c>
      <c r="IZ81" s="27">
        <f>IFERROR(INDEX(Sales!$D$5:$ABF$18,MATCH(UsagePerHour!$B81,Sales!$C$5:$C$18,0),MATCH(UsagePerHour!IZ$4,Sales!$D$3:$ABF$3,0))/IZ$2*INDEX(Usage!$D$5:$ABF$11,MATCH(UsagePerHour!$B$68,Usage!$C$5:$C$11,0),MATCH(UsagePerHour!IZ$4,Usage!$D$3:$ABF$3,0)),"")</f>
        <v>0.10380928297202234</v>
      </c>
      <c r="JA81" s="27">
        <f>IFERROR(INDEX(Sales!$D$5:$ABF$18,MATCH(UsagePerHour!$B81,Sales!$C$5:$C$18,0),MATCH(UsagePerHour!JA$4,Sales!$D$3:$ABF$3,0))/JA$2*INDEX(Usage!$D$5:$ABF$11,MATCH(UsagePerHour!$B$68,Usage!$C$5:$C$11,0),MATCH(UsagePerHour!JA$4,Usage!$D$3:$ABF$3,0)),"")</f>
        <v>2.6381599884276002E-2</v>
      </c>
      <c r="JB81" s="27">
        <f>IFERROR(INDEX(Sales!$D$5:$ABF$18,MATCH(UsagePerHour!$B81,Sales!$C$5:$C$18,0),MATCH(UsagePerHour!JB$4,Sales!$D$3:$ABF$3,0))/JB$2*INDEX(Usage!$D$5:$ABF$11,MATCH(UsagePerHour!$B$68,Usage!$C$5:$C$11,0),MATCH(UsagePerHour!JB$4,Usage!$D$3:$ABF$3,0)),"")</f>
        <v>5.6031244077634546E-2</v>
      </c>
      <c r="JC81" s="27">
        <f>IFERROR(INDEX(Sales!$D$5:$ABF$18,MATCH(UsagePerHour!$B81,Sales!$C$5:$C$18,0),MATCH(UsagePerHour!JC$4,Sales!$D$3:$ABF$3,0))/JC$2*INDEX(Usage!$D$5:$ABF$11,MATCH(UsagePerHour!$B$68,Usage!$C$5:$C$11,0),MATCH(UsagePerHour!JC$4,Usage!$D$3:$ABF$3,0)),"")</f>
        <v>0.20658242842359612</v>
      </c>
      <c r="JD81" s="27">
        <f>IFERROR(INDEX(Sales!$D$5:$ABF$18,MATCH(UsagePerHour!$B81,Sales!$C$5:$C$18,0),MATCH(UsagePerHour!JD$4,Sales!$D$3:$ABF$3,0))/JD$2*INDEX(Usage!$D$5:$ABF$11,MATCH(UsagePerHour!$B$68,Usage!$C$5:$C$11,0),MATCH(UsagePerHour!JD$4,Usage!$D$3:$ABF$3,0)),"")</f>
        <v>3.2600437866057895E-2</v>
      </c>
      <c r="JE81" s="27">
        <f>IFERROR(INDEX(Sales!$D$5:$ABF$18,MATCH(UsagePerHour!$B81,Sales!$C$5:$C$18,0),MATCH(UsagePerHour!JE$4,Sales!$D$3:$ABF$3,0))/JE$2*INDEX(Usage!$D$5:$ABF$11,MATCH(UsagePerHour!$B$68,Usage!$C$5:$C$11,0),MATCH(UsagePerHour!JE$4,Usage!$D$3:$ABF$3,0)),"")</f>
        <v>0.10871952327100777</v>
      </c>
      <c r="JF81" s="27">
        <f>IFERROR(INDEX(Sales!$D$5:$ABF$18,MATCH(UsagePerHour!$B81,Sales!$C$5:$C$18,0),MATCH(UsagePerHour!JF$4,Sales!$D$3:$ABF$3,0))/JF$2*INDEX(Usage!$D$5:$ABF$11,MATCH(UsagePerHour!$B$68,Usage!$C$5:$C$11,0),MATCH(UsagePerHour!JF$4,Usage!$D$3:$ABF$3,0)),"")</f>
        <v>0.30782196705530007</v>
      </c>
      <c r="JG81" s="27">
        <f>IFERROR(INDEX(Sales!$D$5:$ABF$18,MATCH(UsagePerHour!$B81,Sales!$C$5:$C$18,0),MATCH(UsagePerHour!JG$4,Sales!$D$3:$ABF$3,0))/JG$2*INDEX(Usage!$D$5:$ABF$11,MATCH(UsagePerHour!$B$68,Usage!$C$5:$C$11,0),MATCH(UsagePerHour!JG$4,Usage!$D$3:$ABF$3,0)),"")</f>
        <v>0.31900596835279799</v>
      </c>
      <c r="JH81" s="27">
        <f>IFERROR(INDEX(Sales!$D$5:$ABF$18,MATCH(UsagePerHour!$B81,Sales!$C$5:$C$18,0),MATCH(UsagePerHour!JH$4,Sales!$D$3:$ABF$3,0))/JH$2*INDEX(Usage!$D$5:$ABF$11,MATCH(UsagePerHour!$B$68,Usage!$C$5:$C$11,0),MATCH(UsagePerHour!JH$4,Usage!$D$3:$ABF$3,0)),"")</f>
        <v>0.29821393686917169</v>
      </c>
      <c r="JI81" s="27">
        <f>IFERROR(INDEX(Sales!$D$5:$ABF$18,MATCH(UsagePerHour!$B81,Sales!$C$5:$C$18,0),MATCH(UsagePerHour!JI$4,Sales!$D$3:$ABF$3,0))/JI$2*INDEX(Usage!$D$5:$ABF$11,MATCH(UsagePerHour!$B$68,Usage!$C$5:$C$11,0),MATCH(UsagePerHour!JI$4,Usage!$D$3:$ABF$3,0)),"")</f>
        <v>8.6107671207339642E-2</v>
      </c>
      <c r="JJ81" s="27">
        <f>IFERROR(INDEX(Sales!$D$5:$ABF$18,MATCH(UsagePerHour!$B81,Sales!$C$5:$C$18,0),MATCH(UsagePerHour!JJ$4,Sales!$D$3:$ABF$3,0))/JJ$2*INDEX(Usage!$D$5:$ABF$11,MATCH(UsagePerHour!$B$68,Usage!$C$5:$C$11,0),MATCH(UsagePerHour!JJ$4,Usage!$D$3:$ABF$3,0)),"")</f>
        <v>0.59044310254501331</v>
      </c>
      <c r="JK81" s="27">
        <f>IFERROR(INDEX(Sales!$D$5:$ABF$18,MATCH(UsagePerHour!$B81,Sales!$C$5:$C$18,0),MATCH(UsagePerHour!JK$4,Sales!$D$3:$ABF$3,0))/JK$2*INDEX(Usage!$D$5:$ABF$11,MATCH(UsagePerHour!$B$68,Usage!$C$5:$C$11,0),MATCH(UsagePerHour!JK$4,Usage!$D$3:$ABF$3,0)),"")</f>
        <v>0.34567232282903176</v>
      </c>
      <c r="JL81" s="27">
        <f>IFERROR(INDEX(Sales!$D$5:$ABF$18,MATCH(UsagePerHour!$B81,Sales!$C$5:$C$18,0),MATCH(UsagePerHour!JL$4,Sales!$D$3:$ABF$3,0))/JL$2*INDEX(Usage!$D$5:$ABF$11,MATCH(UsagePerHour!$B$68,Usage!$C$5:$C$11,0),MATCH(UsagePerHour!JL$4,Usage!$D$3:$ABF$3,0)),"")</f>
        <v>0.13651188668592509</v>
      </c>
      <c r="JM81" s="27">
        <f>IFERROR(INDEX(Sales!$D$5:$ABF$18,MATCH(UsagePerHour!$B81,Sales!$C$5:$C$18,0),MATCH(UsagePerHour!JM$4,Sales!$D$3:$ABF$3,0))/JM$2*INDEX(Usage!$D$5:$ABF$11,MATCH(UsagePerHour!$B$68,Usage!$C$5:$C$11,0),MATCH(UsagePerHour!JM$4,Usage!$D$3:$ABF$3,0)),"")</f>
        <v>3.5002769199734496E-2</v>
      </c>
      <c r="JN81" s="27">
        <f>IFERROR(INDEX(Sales!$D$5:$ABF$18,MATCH(UsagePerHour!$B81,Sales!$C$5:$C$18,0),MATCH(UsagePerHour!JN$4,Sales!$D$3:$ABF$3,0))/JN$2*INDEX(Usage!$D$5:$ABF$11,MATCH(UsagePerHour!$B$68,Usage!$C$5:$C$11,0),MATCH(UsagePerHour!JN$4,Usage!$D$3:$ABF$3,0)),"")</f>
        <v>0.58185278418051678</v>
      </c>
      <c r="JO81" s="27">
        <f>IFERROR(INDEX(Sales!$D$5:$ABF$18,MATCH(UsagePerHour!$B81,Sales!$C$5:$C$18,0),MATCH(UsagePerHour!JO$4,Sales!$D$3:$ABF$3,0))/JO$2*INDEX(Usage!$D$5:$ABF$11,MATCH(UsagePerHour!$B$68,Usage!$C$5:$C$11,0),MATCH(UsagePerHour!JO$4,Usage!$D$3:$ABF$3,0)),"")</f>
        <v>0.21674120715518996</v>
      </c>
      <c r="JP81" s="27">
        <f>IFERROR(INDEX(Sales!$D$5:$ABF$18,MATCH(UsagePerHour!$B81,Sales!$C$5:$C$18,0),MATCH(UsagePerHour!JP$4,Sales!$D$3:$ABF$3,0))/JP$2*INDEX(Usage!$D$5:$ABF$11,MATCH(UsagePerHour!$B$68,Usage!$C$5:$C$11,0),MATCH(UsagePerHour!JP$4,Usage!$D$3:$ABF$3,0)),"")</f>
        <v>9.1009270773305825E-2</v>
      </c>
      <c r="JQ81" s="27">
        <f>IFERROR(INDEX(Sales!$D$5:$ABF$18,MATCH(UsagePerHour!$B81,Sales!$C$5:$C$18,0),MATCH(UsagePerHour!JQ$4,Sales!$D$3:$ABF$3,0))/JQ$2*INDEX(Usage!$D$5:$ABF$11,MATCH(UsagePerHour!$B$68,Usage!$C$5:$C$11,0),MATCH(UsagePerHour!JQ$4,Usage!$D$3:$ABF$3,0)),"")</f>
        <v>7.7618952892475862E-2</v>
      </c>
      <c r="JR81" s="27">
        <f>IFERROR(INDEX(Sales!$D$5:$ABF$18,MATCH(UsagePerHour!$B81,Sales!$C$5:$C$18,0),MATCH(UsagePerHour!JR$4,Sales!$D$3:$ABF$3,0))/JR$2*INDEX(Usage!$D$5:$ABF$11,MATCH(UsagePerHour!$B$68,Usage!$C$5:$C$11,0),MATCH(UsagePerHour!JR$4,Usage!$D$3:$ABF$3,0)),"")</f>
        <v>0.52293995321029374</v>
      </c>
      <c r="JS81" s="27">
        <f>IFERROR(INDEX(Sales!$D$5:$ABF$18,MATCH(UsagePerHour!$B81,Sales!$C$5:$C$18,0),MATCH(UsagePerHour!JS$4,Sales!$D$3:$ABF$3,0))/JS$2*INDEX(Usage!$D$5:$ABF$11,MATCH(UsagePerHour!$B$68,Usage!$C$5:$C$11,0),MATCH(UsagePerHour!JS$4,Usage!$D$3:$ABF$3,0)),"")</f>
        <v>6.0505211732699175E-2</v>
      </c>
      <c r="JT81" s="27">
        <f>IFERROR(INDEX(Sales!$D$5:$ABF$18,MATCH(UsagePerHour!$B81,Sales!$C$5:$C$18,0),MATCH(UsagePerHour!JT$4,Sales!$D$3:$ABF$3,0))/JT$2*INDEX(Usage!$D$5:$ABF$11,MATCH(UsagePerHour!$B$68,Usage!$C$5:$C$11,0),MATCH(UsagePerHour!JT$4,Usage!$D$3:$ABF$3,0)),"")</f>
        <v>6.1141721953596455E-2</v>
      </c>
      <c r="JU81" s="27">
        <f>IFERROR(INDEX(Sales!$D$5:$ABF$18,MATCH(UsagePerHour!$B81,Sales!$C$5:$C$18,0),MATCH(UsagePerHour!JU$4,Sales!$D$3:$ABF$3,0))/JU$2*INDEX(Usage!$D$5:$ABF$11,MATCH(UsagePerHour!$B$68,Usage!$C$5:$C$11,0),MATCH(UsagePerHour!JU$4,Usage!$D$3:$ABF$3,0)),"")</f>
        <v>8.4714423290614127E-2</v>
      </c>
      <c r="JV81" s="27">
        <f>IFERROR(INDEX(Sales!$D$5:$ABF$18,MATCH(UsagePerHour!$B81,Sales!$C$5:$C$18,0),MATCH(UsagePerHour!JV$4,Sales!$D$3:$ABF$3,0))/JV$2*INDEX(Usage!$D$5:$ABF$11,MATCH(UsagePerHour!$B$68,Usage!$C$5:$C$11,0),MATCH(UsagePerHour!JV$4,Usage!$D$3:$ABF$3,0)),"")</f>
        <v>0.10148342323777199</v>
      </c>
      <c r="JW81" s="27">
        <f>IFERROR(INDEX(Sales!$D$5:$ABF$18,MATCH(UsagePerHour!$B81,Sales!$C$5:$C$18,0),MATCH(UsagePerHour!JW$4,Sales!$D$3:$ABF$3,0))/JW$2*INDEX(Usage!$D$5:$ABF$11,MATCH(UsagePerHour!$B$68,Usage!$C$5:$C$11,0),MATCH(UsagePerHour!JW$4,Usage!$D$3:$ABF$3,0)),"")</f>
        <v>5.4365165917569666E-2</v>
      </c>
      <c r="JX81" s="27">
        <f>IFERROR(INDEX(Sales!$D$5:$ABF$18,MATCH(UsagePerHour!$B81,Sales!$C$5:$C$18,0),MATCH(UsagePerHour!JX$4,Sales!$D$3:$ABF$3,0))/JX$2*INDEX(Usage!$D$5:$ABF$11,MATCH(UsagePerHour!$B$68,Usage!$C$5:$C$11,0),MATCH(UsagePerHour!JX$4,Usage!$D$3:$ABF$3,0)),"")</f>
        <v>0.33702476829075712</v>
      </c>
      <c r="JY81" s="27">
        <f>IFERROR(INDEX(Sales!$D$5:$ABF$18,MATCH(UsagePerHour!$B81,Sales!$C$5:$C$18,0),MATCH(UsagePerHour!JY$4,Sales!$D$3:$ABF$3,0))/JY$2*INDEX(Usage!$D$5:$ABF$11,MATCH(UsagePerHour!$B$68,Usage!$C$5:$C$11,0),MATCH(UsagePerHour!JY$4,Usage!$D$3:$ABF$3,0)),"")</f>
        <v>0.39351301621276558</v>
      </c>
      <c r="JZ81" s="27">
        <f>IFERROR(INDEX(Sales!$D$5:$ABF$18,MATCH(UsagePerHour!$B81,Sales!$C$5:$C$18,0),MATCH(UsagePerHour!JZ$4,Sales!$D$3:$ABF$3,0))/JZ$2*INDEX(Usage!$D$5:$ABF$11,MATCH(UsagePerHour!$B$68,Usage!$C$5:$C$11,0),MATCH(UsagePerHour!JZ$4,Usage!$D$3:$ABF$3,0)),"")</f>
        <v>0.12781814272355874</v>
      </c>
      <c r="KA81" s="27">
        <f>IFERROR(INDEX(Sales!$D$5:$ABF$18,MATCH(UsagePerHour!$B81,Sales!$C$5:$C$18,0),MATCH(UsagePerHour!KA$4,Sales!$D$3:$ABF$3,0))/KA$2*INDEX(Usage!$D$5:$ABF$11,MATCH(UsagePerHour!$B$68,Usage!$C$5:$C$11,0),MATCH(UsagePerHour!KA$4,Usage!$D$3:$ABF$3,0)),"")</f>
        <v>9.3616063808326738E-2</v>
      </c>
      <c r="KB81" s="27">
        <f>IFERROR(INDEX(Sales!$D$5:$ABF$18,MATCH(UsagePerHour!$B81,Sales!$C$5:$C$18,0),MATCH(UsagePerHour!KB$4,Sales!$D$3:$ABF$3,0))/KB$2*INDEX(Usage!$D$5:$ABF$11,MATCH(UsagePerHour!$B$68,Usage!$C$5:$C$11,0),MATCH(UsagePerHour!KB$4,Usage!$D$3:$ABF$3,0)),"")</f>
        <v>0.22151415681333966</v>
      </c>
      <c r="KC81" s="27">
        <f>IFERROR(INDEX(Sales!$D$5:$ABF$18,MATCH(UsagePerHour!$B81,Sales!$C$5:$C$18,0),MATCH(UsagePerHour!KC$4,Sales!$D$3:$ABF$3,0))/KC$2*INDEX(Usage!$D$5:$ABF$11,MATCH(UsagePerHour!$B$68,Usage!$C$5:$C$11,0),MATCH(UsagePerHour!KC$4,Usage!$D$3:$ABF$3,0)),"")</f>
        <v>8.2152851308425354E-2</v>
      </c>
      <c r="KD81" s="27">
        <f>IFERROR(INDEX(Sales!$D$5:$ABF$18,MATCH(UsagePerHour!$B81,Sales!$C$5:$C$18,0),MATCH(UsagePerHour!KD$4,Sales!$D$3:$ABF$3,0))/KD$2*INDEX(Usage!$D$5:$ABF$11,MATCH(UsagePerHour!$B$68,Usage!$C$5:$C$11,0),MATCH(UsagePerHour!KD$4,Usage!$D$3:$ABF$3,0)),"")</f>
        <v>2.3593701656534571E-3</v>
      </c>
      <c r="KE81" s="27">
        <f>IFERROR(INDEX(Sales!$D$5:$ABF$18,MATCH(UsagePerHour!$B81,Sales!$C$5:$C$18,0),MATCH(UsagePerHour!KE$4,Sales!$D$3:$ABF$3,0))/KE$2*INDEX(Usage!$D$5:$ABF$11,MATCH(UsagePerHour!$B$68,Usage!$C$5:$C$11,0),MATCH(UsagePerHour!KE$4,Usage!$D$3:$ABF$3,0)),"")</f>
        <v>0.47815355476974836</v>
      </c>
      <c r="KF81" s="27">
        <f>IFERROR(INDEX(Sales!$D$5:$ABF$18,MATCH(UsagePerHour!$B81,Sales!$C$5:$C$18,0),MATCH(UsagePerHour!KF$4,Sales!$D$3:$ABF$3,0))/KF$2*INDEX(Usage!$D$5:$ABF$11,MATCH(UsagePerHour!$B$68,Usage!$C$5:$C$11,0),MATCH(UsagePerHour!KF$4,Usage!$D$3:$ABF$3,0)),"")</f>
        <v>0.18800175477078307</v>
      </c>
      <c r="KG81" s="27">
        <f>IFERROR(INDEX(Sales!$D$5:$ABF$18,MATCH(UsagePerHour!$B81,Sales!$C$5:$C$18,0),MATCH(UsagePerHour!KG$4,Sales!$D$3:$ABF$3,0))/KG$2*INDEX(Usage!$D$5:$ABF$11,MATCH(UsagePerHour!$B$68,Usage!$C$5:$C$11,0),MATCH(UsagePerHour!KG$4,Usage!$D$3:$ABF$3,0)),"")</f>
        <v>3.8395152517032437E-3</v>
      </c>
      <c r="KH81" s="27">
        <f>IFERROR(INDEX(Sales!$D$5:$ABF$18,MATCH(UsagePerHour!$B81,Sales!$C$5:$C$18,0),MATCH(UsagePerHour!KH$4,Sales!$D$3:$ABF$3,0))/KH$2*INDEX(Usage!$D$5:$ABF$11,MATCH(UsagePerHour!$B$68,Usage!$C$5:$C$11,0),MATCH(UsagePerHour!KH$4,Usage!$D$3:$ABF$3,0)),"")</f>
        <v>0.12384372137009782</v>
      </c>
      <c r="KI81" s="27">
        <f>IFERROR(INDEX(Sales!$D$5:$ABF$18,MATCH(UsagePerHour!$B81,Sales!$C$5:$C$18,0),MATCH(UsagePerHour!KI$4,Sales!$D$3:$ABF$3,0))/KI$2*INDEX(Usage!$D$5:$ABF$11,MATCH(UsagePerHour!$B$68,Usage!$C$5:$C$11,0),MATCH(UsagePerHour!KI$4,Usage!$D$3:$ABF$3,0)),"")</f>
        <v>7.9772806076116559E-2</v>
      </c>
      <c r="KJ81" s="27">
        <f>IFERROR(INDEX(Sales!$D$5:$ABF$18,MATCH(UsagePerHour!$B81,Sales!$C$5:$C$18,0),MATCH(UsagePerHour!KJ$4,Sales!$D$3:$ABF$3,0))/KJ$2*INDEX(Usage!$D$5:$ABF$11,MATCH(UsagePerHour!$B$68,Usage!$C$5:$C$11,0),MATCH(UsagePerHour!KJ$4,Usage!$D$3:$ABF$3,0)),"")</f>
        <v>8.2124339350930844E-2</v>
      </c>
      <c r="KK81" s="27">
        <f>IFERROR(INDEX(Sales!$D$5:$ABF$18,MATCH(UsagePerHour!$B81,Sales!$C$5:$C$18,0),MATCH(UsagePerHour!KK$4,Sales!$D$3:$ABF$3,0))/KK$2*INDEX(Usage!$D$5:$ABF$11,MATCH(UsagePerHour!$B$68,Usage!$C$5:$C$11,0),MATCH(UsagePerHour!KK$4,Usage!$D$3:$ABF$3,0)),"")</f>
        <v>0.1641483097755459</v>
      </c>
      <c r="KL81" s="27">
        <f>IFERROR(INDEX(Sales!$D$5:$ABF$18,MATCH(UsagePerHour!$B81,Sales!$C$5:$C$18,0),MATCH(UsagePerHour!KL$4,Sales!$D$3:$ABF$3,0))/KL$2*INDEX(Usage!$D$5:$ABF$11,MATCH(UsagePerHour!$B$68,Usage!$C$5:$C$11,0),MATCH(UsagePerHour!KL$4,Usage!$D$3:$ABF$3,0)),"")</f>
        <v>0.60621186596639254</v>
      </c>
      <c r="KM81" s="27">
        <f>IFERROR(INDEX(Sales!$D$5:$ABF$18,MATCH(UsagePerHour!$B81,Sales!$C$5:$C$18,0),MATCH(UsagePerHour!KM$4,Sales!$D$3:$ABF$3,0))/KM$2*INDEX(Usage!$D$5:$ABF$11,MATCH(UsagePerHour!$B$68,Usage!$C$5:$C$11,0),MATCH(UsagePerHour!KM$4,Usage!$D$3:$ABF$3,0)),"")</f>
        <v>0.29460089810979218</v>
      </c>
      <c r="KN81" s="27">
        <f>IFERROR(INDEX(Sales!$D$5:$ABF$18,MATCH(UsagePerHour!$B81,Sales!$C$5:$C$18,0),MATCH(UsagePerHour!KN$4,Sales!$D$3:$ABF$3,0))/KN$2*INDEX(Usage!$D$5:$ABF$11,MATCH(UsagePerHour!$B$68,Usage!$C$5:$C$11,0),MATCH(UsagePerHour!KN$4,Usage!$D$3:$ABF$3,0)),"")</f>
        <v>0.19904445061577961</v>
      </c>
      <c r="KO81" s="27">
        <f>IFERROR(INDEX(Sales!$D$5:$ABF$18,MATCH(UsagePerHour!$B81,Sales!$C$5:$C$18,0),MATCH(UsagePerHour!KO$4,Sales!$D$3:$ABF$3,0))/KO$2*INDEX(Usage!$D$5:$ABF$11,MATCH(UsagePerHour!$B$68,Usage!$C$5:$C$11,0),MATCH(UsagePerHour!KO$4,Usage!$D$3:$ABF$3,0)),"")</f>
        <v>1.5718830274058827E-2</v>
      </c>
      <c r="KP81" s="27">
        <f>IFERROR(INDEX(Sales!$D$5:$ABF$18,MATCH(UsagePerHour!$B81,Sales!$C$5:$C$18,0),MATCH(UsagePerHour!KP$4,Sales!$D$3:$ABF$3,0))/KP$2*INDEX(Usage!$D$5:$ABF$11,MATCH(UsagePerHour!$B$68,Usage!$C$5:$C$11,0),MATCH(UsagePerHour!KP$4,Usage!$D$3:$ABF$3,0)),"")</f>
        <v>0.42841768944696856</v>
      </c>
      <c r="KQ81" s="27">
        <f>IFERROR(INDEX(Sales!$D$5:$ABF$18,MATCH(UsagePerHour!$B81,Sales!$C$5:$C$18,0),MATCH(UsagePerHour!KQ$4,Sales!$D$3:$ABF$3,0))/KQ$2*INDEX(Usage!$D$5:$ABF$11,MATCH(UsagePerHour!$B$68,Usage!$C$5:$C$11,0),MATCH(UsagePerHour!KQ$4,Usage!$D$3:$ABF$3,0)),"")</f>
        <v>0.26353919644510276</v>
      </c>
      <c r="KR81" s="27">
        <f>IFERROR(INDEX(Sales!$D$5:$ABF$18,MATCH(UsagePerHour!$B81,Sales!$C$5:$C$18,0),MATCH(UsagePerHour!KR$4,Sales!$D$3:$ABF$3,0))/KR$2*INDEX(Usage!$D$5:$ABF$11,MATCH(UsagePerHour!$B$68,Usage!$C$5:$C$11,0),MATCH(UsagePerHour!KR$4,Usage!$D$3:$ABF$3,0)),"")</f>
        <v>4.8446446293610196E-2</v>
      </c>
      <c r="KS81" s="27">
        <f>IFERROR(INDEX(Sales!$D$5:$ABF$18,MATCH(UsagePerHour!$B81,Sales!$C$5:$C$18,0),MATCH(UsagePerHour!KS$4,Sales!$D$3:$ABF$3,0))/KS$2*INDEX(Usage!$D$5:$ABF$11,MATCH(UsagePerHour!$B$68,Usage!$C$5:$C$11,0),MATCH(UsagePerHour!KS$4,Usage!$D$3:$ABF$3,0)),"")</f>
        <v>0.65380007089684511</v>
      </c>
      <c r="KT81" s="27">
        <f>IFERROR(INDEX(Sales!$D$5:$ABF$18,MATCH(UsagePerHour!$B81,Sales!$C$5:$C$18,0),MATCH(UsagePerHour!KT$4,Sales!$D$3:$ABF$3,0))/KT$2*INDEX(Usage!$D$5:$ABF$11,MATCH(UsagePerHour!$B$68,Usage!$C$5:$C$11,0),MATCH(UsagePerHour!KT$4,Usage!$D$3:$ABF$3,0)),"")</f>
        <v>0</v>
      </c>
      <c r="KU81" s="27">
        <f>IFERROR(INDEX(Sales!$D$5:$ABF$18,MATCH(UsagePerHour!$B81,Sales!$C$5:$C$18,0),MATCH(UsagePerHour!KU$4,Sales!$D$3:$ABF$3,0))/KU$2*INDEX(Usage!$D$5:$ABF$11,MATCH(UsagePerHour!$B$68,Usage!$C$5:$C$11,0),MATCH(UsagePerHour!KU$4,Usage!$D$3:$ABF$3,0)),"")</f>
        <v>3.7466784254728018E-4</v>
      </c>
      <c r="KV81" s="27">
        <f>IFERROR(INDEX(Sales!$D$5:$ABF$18,MATCH(UsagePerHour!$B81,Sales!$C$5:$C$18,0),MATCH(UsagePerHour!KV$4,Sales!$D$3:$ABF$3,0))/KV$2*INDEX(Usage!$D$5:$ABF$11,MATCH(UsagePerHour!$B$68,Usage!$C$5:$C$11,0),MATCH(UsagePerHour!KV$4,Usage!$D$3:$ABF$3,0)),"")</f>
        <v>8.4633899918361608E-2</v>
      </c>
      <c r="KW81" s="27">
        <f>IFERROR(INDEX(Sales!$D$5:$ABF$18,MATCH(UsagePerHour!$B81,Sales!$C$5:$C$18,0),MATCH(UsagePerHour!KW$4,Sales!$D$3:$ABF$3,0))/KW$2*INDEX(Usage!$D$5:$ABF$11,MATCH(UsagePerHour!$B$68,Usage!$C$5:$C$11,0),MATCH(UsagePerHour!KW$4,Usage!$D$3:$ABF$3,0)),"")</f>
        <v>0.15964180487966365</v>
      </c>
      <c r="KX81" s="27">
        <f>IFERROR(INDEX(Sales!$D$5:$ABF$18,MATCH(UsagePerHour!$B81,Sales!$C$5:$C$18,0),MATCH(UsagePerHour!KX$4,Sales!$D$3:$ABF$3,0))/KX$2*INDEX(Usage!$D$5:$ABF$11,MATCH(UsagePerHour!$B$68,Usage!$C$5:$C$11,0),MATCH(UsagePerHour!KX$4,Usage!$D$3:$ABF$3,0)),"")</f>
        <v>0.13073277563772423</v>
      </c>
      <c r="KY81" s="27">
        <f>IFERROR(INDEX(Sales!$D$5:$ABF$18,MATCH(UsagePerHour!$B81,Sales!$C$5:$C$18,0),MATCH(UsagePerHour!KY$4,Sales!$D$3:$ABF$3,0))/KY$2*INDEX(Usage!$D$5:$ABF$11,MATCH(UsagePerHour!$B$68,Usage!$C$5:$C$11,0),MATCH(UsagePerHour!KY$4,Usage!$D$3:$ABF$3,0)),"")</f>
        <v>2.2213279678068413E-2</v>
      </c>
      <c r="KZ81" s="27">
        <f>IFERROR(INDEX(Sales!$D$5:$ABF$18,MATCH(UsagePerHour!$B81,Sales!$C$5:$C$18,0),MATCH(UsagePerHour!KZ$4,Sales!$D$3:$ABF$3,0))/KZ$2*INDEX(Usage!$D$5:$ABF$11,MATCH(UsagePerHour!$B$68,Usage!$C$5:$C$11,0),MATCH(UsagePerHour!KZ$4,Usage!$D$3:$ABF$3,0)),"")</f>
        <v>5.2450470703948288E-2</v>
      </c>
      <c r="LA81" s="27">
        <f>IFERROR(INDEX(Sales!$D$5:$ABF$18,MATCH(UsagePerHour!$B81,Sales!$C$5:$C$18,0),MATCH(UsagePerHour!LA$4,Sales!$D$3:$ABF$3,0))/LA$2*INDEX(Usage!$D$5:$ABF$11,MATCH(UsagePerHour!$B$68,Usage!$C$5:$C$11,0),MATCH(UsagePerHour!LA$4,Usage!$D$3:$ABF$3,0)),"")</f>
        <v>0.37983435122093623</v>
      </c>
      <c r="LB81" s="27">
        <f>IFERROR(INDEX(Sales!$D$5:$ABF$18,MATCH(UsagePerHour!$B81,Sales!$C$5:$C$18,0),MATCH(UsagePerHour!LB$4,Sales!$D$3:$ABF$3,0))/LB$2*INDEX(Usage!$D$5:$ABF$11,MATCH(UsagePerHour!$B$68,Usage!$C$5:$C$11,0),MATCH(UsagePerHour!LB$4,Usage!$D$3:$ABF$3,0)),"")</f>
        <v>0.12700388211022129</v>
      </c>
      <c r="LC81" s="27">
        <f>IFERROR(INDEX(Sales!$D$5:$ABF$18,MATCH(UsagePerHour!$B81,Sales!$C$5:$C$18,0),MATCH(UsagePerHour!LC$4,Sales!$D$3:$ABF$3,0))/LC$2*INDEX(Usage!$D$5:$ABF$11,MATCH(UsagePerHour!$B$68,Usage!$C$5:$C$11,0),MATCH(UsagePerHour!LC$4,Usage!$D$3:$ABF$3,0)),"")</f>
        <v>5.8595003171587882E-2</v>
      </c>
      <c r="LD81" s="27">
        <f>IFERROR(INDEX(Sales!$D$5:$ABF$18,MATCH(UsagePerHour!$B81,Sales!$C$5:$C$18,0),MATCH(UsagePerHour!LD$4,Sales!$D$3:$ABF$3,0))/LD$2*INDEX(Usage!$D$5:$ABF$11,MATCH(UsagePerHour!$B$68,Usage!$C$5:$C$11,0),MATCH(UsagePerHour!LD$4,Usage!$D$3:$ABF$3,0)),"")</f>
        <v>8.680942471638585E-2</v>
      </c>
      <c r="LE81" s="27">
        <f>IFERROR(INDEX(Sales!$D$5:$ABF$18,MATCH(UsagePerHour!$B81,Sales!$C$5:$C$18,0),MATCH(UsagePerHour!LE$4,Sales!$D$3:$ABF$3,0))/LE$2*INDEX(Usage!$D$5:$ABF$11,MATCH(UsagePerHour!$B$68,Usage!$C$5:$C$11,0),MATCH(UsagePerHour!LE$4,Usage!$D$3:$ABF$3,0)),"")</f>
        <v>1.0975978012444221</v>
      </c>
      <c r="LF81" s="27">
        <f>IFERROR(INDEX(Sales!$D$5:$ABF$18,MATCH(UsagePerHour!$B81,Sales!$C$5:$C$18,0),MATCH(UsagePerHour!LF$4,Sales!$D$3:$ABF$3,0))/LF$2*INDEX(Usage!$D$5:$ABF$11,MATCH(UsagePerHour!$B$68,Usage!$C$5:$C$11,0),MATCH(UsagePerHour!LF$4,Usage!$D$3:$ABF$3,0)),"")</f>
        <v>0.49086620326375852</v>
      </c>
      <c r="LG81" s="27">
        <f>IFERROR(INDEX(Sales!$D$5:$ABF$18,MATCH(UsagePerHour!$B81,Sales!$C$5:$C$18,0),MATCH(UsagePerHour!LG$4,Sales!$D$3:$ABF$3,0))/LG$2*INDEX(Usage!$D$5:$ABF$11,MATCH(UsagePerHour!$B$68,Usage!$C$5:$C$11,0),MATCH(UsagePerHour!LG$4,Usage!$D$3:$ABF$3,0)),"")</f>
        <v>0.34518769375581904</v>
      </c>
      <c r="LH81" s="27">
        <f>IFERROR(INDEX(Sales!$D$5:$ABF$18,MATCH(UsagePerHour!$B81,Sales!$C$5:$C$18,0),MATCH(UsagePerHour!LH$4,Sales!$D$3:$ABF$3,0))/LH$2*INDEX(Usage!$D$5:$ABF$11,MATCH(UsagePerHour!$B$68,Usage!$C$5:$C$11,0),MATCH(UsagePerHour!LH$4,Usage!$D$3:$ABF$3,0)),"")</f>
        <v>0.62207297931504957</v>
      </c>
      <c r="LI81" s="27">
        <f>IFERROR(INDEX(Sales!$D$5:$ABF$18,MATCH(UsagePerHour!$B81,Sales!$C$5:$C$18,0),MATCH(UsagePerHour!LI$4,Sales!$D$3:$ABF$3,0))/LI$2*INDEX(Usage!$D$5:$ABF$11,MATCH(UsagePerHour!$B$68,Usage!$C$5:$C$11,0),MATCH(UsagePerHour!LI$4,Usage!$D$3:$ABF$3,0)),"")</f>
        <v>4.500775022143489E-2</v>
      </c>
      <c r="LJ81" s="27">
        <f>IFERROR(INDEX(Sales!$D$5:$ABF$18,MATCH(UsagePerHour!$B81,Sales!$C$5:$C$18,0),MATCH(UsagePerHour!LJ$4,Sales!$D$3:$ABF$3,0))/LJ$2*INDEX(Usage!$D$5:$ABF$11,MATCH(UsagePerHour!$B$68,Usage!$C$5:$C$11,0),MATCH(UsagePerHour!LJ$4,Usage!$D$3:$ABF$3,0)),"")</f>
        <v>0.52035732116092326</v>
      </c>
      <c r="LK81" s="27">
        <f>IFERROR(INDEX(Sales!$D$5:$ABF$18,MATCH(UsagePerHour!$B81,Sales!$C$5:$C$18,0),MATCH(UsagePerHour!LK$4,Sales!$D$3:$ABF$3,0))/LK$2*INDEX(Usage!$D$5:$ABF$11,MATCH(UsagePerHour!$B$68,Usage!$C$5:$C$11,0),MATCH(UsagePerHour!LK$4,Usage!$D$3:$ABF$3,0)),"")</f>
        <v>0.11924191522838486</v>
      </c>
      <c r="LL81" s="27">
        <f>IFERROR(INDEX(Sales!$D$5:$ABF$18,MATCH(UsagePerHour!$B81,Sales!$C$5:$C$18,0),MATCH(UsagePerHour!LL$4,Sales!$D$3:$ABF$3,0))/LL$2*INDEX(Usage!$D$5:$ABF$11,MATCH(UsagePerHour!$B$68,Usage!$C$5:$C$11,0),MATCH(UsagePerHour!LL$4,Usage!$D$3:$ABF$3,0)),"")</f>
        <v>0.14962678914974292</v>
      </c>
      <c r="LM81" s="27">
        <f>IFERROR(INDEX(Sales!$D$5:$ABF$18,MATCH(UsagePerHour!$B81,Sales!$C$5:$C$18,0),MATCH(UsagePerHour!LM$4,Sales!$D$3:$ABF$3,0))/LM$2*INDEX(Usage!$D$5:$ABF$11,MATCH(UsagePerHour!$B$68,Usage!$C$5:$C$11,0),MATCH(UsagePerHour!LM$4,Usage!$D$3:$ABF$3,0)),"")</f>
        <v>7.3733846739407832E-2</v>
      </c>
      <c r="LN81" s="27">
        <f>IFERROR(INDEX(Sales!$D$5:$ABF$18,MATCH(UsagePerHour!$B81,Sales!$C$5:$C$18,0),MATCH(UsagePerHour!LN$4,Sales!$D$3:$ABF$3,0))/LN$2*INDEX(Usage!$D$5:$ABF$11,MATCH(UsagePerHour!$B$68,Usage!$C$5:$C$11,0),MATCH(UsagePerHour!LN$4,Usage!$D$3:$ABF$3,0)),"")</f>
        <v>0.59086226922448304</v>
      </c>
      <c r="LO81" s="27">
        <f>IFERROR(INDEX(Sales!$D$5:$ABF$18,MATCH(UsagePerHour!$B81,Sales!$C$5:$C$18,0),MATCH(UsagePerHour!LO$4,Sales!$D$3:$ABF$3,0))/LO$2*INDEX(Usage!$D$5:$ABF$11,MATCH(UsagePerHour!$B$68,Usage!$C$5:$C$11,0),MATCH(UsagePerHour!LO$4,Usage!$D$3:$ABF$3,0)),"")</f>
        <v>7.7470403880603791E-2</v>
      </c>
      <c r="LP81" s="27">
        <f>IFERROR(INDEX(Sales!$D$5:$ABF$18,MATCH(UsagePerHour!$B81,Sales!$C$5:$C$18,0),MATCH(UsagePerHour!LP$4,Sales!$D$3:$ABF$3,0))/LP$2*INDEX(Usage!$D$5:$ABF$11,MATCH(UsagePerHour!$B$68,Usage!$C$5:$C$11,0),MATCH(UsagePerHour!LP$4,Usage!$D$3:$ABF$3,0)),"")</f>
        <v>1.5284186814695882E-2</v>
      </c>
      <c r="LQ81" s="27">
        <f>IFERROR(INDEX(Sales!$D$5:$ABF$18,MATCH(UsagePerHour!$B81,Sales!$C$5:$C$18,0),MATCH(UsagePerHour!LQ$4,Sales!$D$3:$ABF$3,0))/LQ$2*INDEX(Usage!$D$5:$ABF$11,MATCH(UsagePerHour!$B$68,Usage!$C$5:$C$11,0),MATCH(UsagePerHour!LQ$4,Usage!$D$3:$ABF$3,0)),"")</f>
        <v>0.15656735004385181</v>
      </c>
      <c r="LR81" s="27">
        <f>IFERROR(INDEX(Sales!$D$5:$ABF$18,MATCH(UsagePerHour!$B81,Sales!$C$5:$C$18,0),MATCH(UsagePerHour!LR$4,Sales!$D$3:$ABF$3,0))/LR$2*INDEX(Usage!$D$5:$ABF$11,MATCH(UsagePerHour!$B$68,Usage!$C$5:$C$11,0),MATCH(UsagePerHour!LR$4,Usage!$D$3:$ABF$3,0)),"")</f>
        <v>0.14906075103809352</v>
      </c>
      <c r="LS81" s="27">
        <f>IFERROR(INDEX(Sales!$D$5:$ABF$18,MATCH(UsagePerHour!$B81,Sales!$C$5:$C$18,0),MATCH(UsagePerHour!LS$4,Sales!$D$3:$ABF$3,0))/LS$2*INDEX(Usage!$D$5:$ABF$11,MATCH(UsagePerHour!$B$68,Usage!$C$5:$C$11,0),MATCH(UsagePerHour!LS$4,Usage!$D$3:$ABF$3,0)),"")</f>
        <v>0</v>
      </c>
      <c r="LT81" s="27">
        <f>IFERROR(INDEX(Sales!$D$5:$ABF$18,MATCH(UsagePerHour!$B81,Sales!$C$5:$C$18,0),MATCH(UsagePerHour!LT$4,Sales!$D$3:$ABF$3,0))/LT$2*INDEX(Usage!$D$5:$ABF$11,MATCH(UsagePerHour!$B$68,Usage!$C$5:$C$11,0),MATCH(UsagePerHour!LT$4,Usage!$D$3:$ABF$3,0)),"")</f>
        <v>5.6757233217942731E-2</v>
      </c>
      <c r="LU81" s="27">
        <f>IFERROR(INDEX(Sales!$D$5:$ABF$18,MATCH(UsagePerHour!$B81,Sales!$C$5:$C$18,0),MATCH(UsagePerHour!LU$4,Sales!$D$3:$ABF$3,0))/LU$2*INDEX(Usage!$D$5:$ABF$11,MATCH(UsagePerHour!$B$68,Usage!$C$5:$C$11,0),MATCH(UsagePerHour!LU$4,Usage!$D$3:$ABF$3,0)),"")</f>
        <v>0.28921565054723469</v>
      </c>
      <c r="LV81" s="27">
        <f>IFERROR(INDEX(Sales!$D$5:$ABF$18,MATCH(UsagePerHour!$B81,Sales!$C$5:$C$18,0),MATCH(UsagePerHour!LV$4,Sales!$D$3:$ABF$3,0))/LV$2*INDEX(Usage!$D$5:$ABF$11,MATCH(UsagePerHour!$B$68,Usage!$C$5:$C$11,0),MATCH(UsagePerHour!LV$4,Usage!$D$3:$ABF$3,0)),"")</f>
        <v>2.2778443113772452E-2</v>
      </c>
      <c r="LW81" s="27">
        <f>IFERROR(INDEX(Sales!$D$5:$ABF$18,MATCH(UsagePerHour!$B81,Sales!$C$5:$C$18,0),MATCH(UsagePerHour!LW$4,Sales!$D$3:$ABF$3,0))/LW$2*INDEX(Usage!$D$5:$ABF$11,MATCH(UsagePerHour!$B$68,Usage!$C$5:$C$11,0),MATCH(UsagePerHour!LW$4,Usage!$D$3:$ABF$3,0)),"")</f>
        <v>0.26781037410839925</v>
      </c>
      <c r="LX81" s="27">
        <f>IFERROR(INDEX(Sales!$D$5:$ABF$18,MATCH(UsagePerHour!$B81,Sales!$C$5:$C$18,0),MATCH(UsagePerHour!LX$4,Sales!$D$3:$ABF$3,0))/LX$2*INDEX(Usage!$D$5:$ABF$11,MATCH(UsagePerHour!$B$68,Usage!$C$5:$C$11,0),MATCH(UsagePerHour!LX$4,Usage!$D$3:$ABF$3,0)),"")</f>
        <v>0.16273450362915379</v>
      </c>
      <c r="LY81" s="27">
        <f>IFERROR(INDEX(Sales!$D$5:$ABF$18,MATCH(UsagePerHour!$B81,Sales!$C$5:$C$18,0),MATCH(UsagePerHour!LY$4,Sales!$D$3:$ABF$3,0))/LY$2*INDEX(Usage!$D$5:$ABF$11,MATCH(UsagePerHour!$B$68,Usage!$C$5:$C$11,0),MATCH(UsagePerHour!LY$4,Usage!$D$3:$ABF$3,0)),"")</f>
        <v>0.37193746971013852</v>
      </c>
      <c r="LZ81" s="27">
        <f>IFERROR(INDEX(Sales!$D$5:$ABF$18,MATCH(UsagePerHour!$B81,Sales!$C$5:$C$18,0),MATCH(UsagePerHour!LZ$4,Sales!$D$3:$ABF$3,0))/LZ$2*INDEX(Usage!$D$5:$ABF$11,MATCH(UsagePerHour!$B$68,Usage!$C$5:$C$11,0),MATCH(UsagePerHour!LZ$4,Usage!$D$3:$ABF$3,0)),"")</f>
        <v>0.19345510282283818</v>
      </c>
      <c r="MA81" s="27">
        <f>IFERROR(INDEX(Sales!$D$5:$ABF$18,MATCH(UsagePerHour!$B81,Sales!$C$5:$C$18,0),MATCH(UsagePerHour!MA$4,Sales!$D$3:$ABF$3,0))/MA$2*INDEX(Usage!$D$5:$ABF$11,MATCH(UsagePerHour!$B$68,Usage!$C$5:$C$11,0),MATCH(UsagePerHour!MA$4,Usage!$D$3:$ABF$3,0)),"")</f>
        <v>0.29556316582315523</v>
      </c>
      <c r="MB81" s="27">
        <f>IFERROR(INDEX(Sales!$D$5:$ABF$18,MATCH(UsagePerHour!$B81,Sales!$C$5:$C$18,0),MATCH(UsagePerHour!MB$4,Sales!$D$3:$ABF$3,0))/MB$2*INDEX(Usage!$D$5:$ABF$11,MATCH(UsagePerHour!$B$68,Usage!$C$5:$C$11,0),MATCH(UsagePerHour!MB$4,Usage!$D$3:$ABF$3,0)),"")</f>
        <v>1.3498057345943015E-2</v>
      </c>
      <c r="MC81" s="27">
        <f>IFERROR(INDEX(Sales!$D$5:$ABF$18,MATCH(UsagePerHour!$B81,Sales!$C$5:$C$18,0),MATCH(UsagePerHour!MC$4,Sales!$D$3:$ABF$3,0))/MC$2*INDEX(Usage!$D$5:$ABF$11,MATCH(UsagePerHour!$B$68,Usage!$C$5:$C$11,0),MATCH(UsagePerHour!MC$4,Usage!$D$3:$ABF$3,0)),"")</f>
        <v>1.1892115362146908E-2</v>
      </c>
      <c r="MD81" s="27">
        <f>IFERROR(INDEX(Sales!$D$5:$ABF$18,MATCH(UsagePerHour!$B81,Sales!$C$5:$C$18,0),MATCH(UsagePerHour!MD$4,Sales!$D$3:$ABF$3,0))/MD$2*INDEX(Usage!$D$5:$ABF$11,MATCH(UsagePerHour!$B$68,Usage!$C$5:$C$11,0),MATCH(UsagePerHour!MD$4,Usage!$D$3:$ABF$3,0)),"")</f>
        <v>0.12148465454323983</v>
      </c>
      <c r="ME81" s="27">
        <f>IFERROR(INDEX(Sales!$D$5:$ABF$18,MATCH(UsagePerHour!$B81,Sales!$C$5:$C$18,0),MATCH(UsagePerHour!ME$4,Sales!$D$3:$ABF$3,0))/ME$2*INDEX(Usage!$D$5:$ABF$11,MATCH(UsagePerHour!$B$68,Usage!$C$5:$C$11,0),MATCH(UsagePerHour!ME$4,Usage!$D$3:$ABF$3,0)),"")</f>
        <v>4.6262118651605438E-3</v>
      </c>
      <c r="MF81" s="27">
        <f>IFERROR(INDEX(Sales!$D$5:$ABF$18,MATCH(UsagePerHour!$B81,Sales!$C$5:$C$18,0),MATCH(UsagePerHour!MF$4,Sales!$D$3:$ABF$3,0))/MF$2*INDEX(Usage!$D$5:$ABF$11,MATCH(UsagePerHour!$B$68,Usage!$C$5:$C$11,0),MATCH(UsagePerHour!MF$4,Usage!$D$3:$ABF$3,0)),"")</f>
        <v>0.23138682877823152</v>
      </c>
      <c r="MG81" s="27">
        <f>IFERROR(INDEX(Sales!$D$5:$ABF$18,MATCH(UsagePerHour!$B81,Sales!$C$5:$C$18,0),MATCH(UsagePerHour!MG$4,Sales!$D$3:$ABF$3,0))/MG$2*INDEX(Usage!$D$5:$ABF$11,MATCH(UsagePerHour!$B$68,Usage!$C$5:$C$11,0),MATCH(UsagePerHour!MG$4,Usage!$D$3:$ABF$3,0)),"")</f>
        <v>0.15846065888748301</v>
      </c>
      <c r="MH81" s="27">
        <f>IFERROR(INDEX(Sales!$D$5:$ABF$18,MATCH(UsagePerHour!$B81,Sales!$C$5:$C$18,0),MATCH(UsagePerHour!MH$4,Sales!$D$3:$ABF$3,0))/MH$2*INDEX(Usage!$D$5:$ABF$11,MATCH(UsagePerHour!$B$68,Usage!$C$5:$C$11,0),MATCH(UsagePerHour!MH$4,Usage!$D$3:$ABF$3,0)),"")</f>
        <v>0.13889538478294994</v>
      </c>
      <c r="MI81" s="27">
        <f>IFERROR(INDEX(Sales!$D$5:$ABF$18,MATCH(UsagePerHour!$B81,Sales!$C$5:$C$18,0),MATCH(UsagePerHour!MI$4,Sales!$D$3:$ABF$3,0))/MI$2*INDEX(Usage!$D$5:$ABF$11,MATCH(UsagePerHour!$B$68,Usage!$C$5:$C$11,0),MATCH(UsagePerHour!MI$4,Usage!$D$3:$ABF$3,0)),"")</f>
        <v>0.14896069254961733</v>
      </c>
      <c r="MJ81" s="27">
        <f>IFERROR(INDEX(Sales!$D$5:$ABF$18,MATCH(UsagePerHour!$B81,Sales!$C$5:$C$18,0),MATCH(UsagePerHour!MJ$4,Sales!$D$3:$ABF$3,0))/MJ$2*INDEX(Usage!$D$5:$ABF$11,MATCH(UsagePerHour!$B$68,Usage!$C$5:$C$11,0),MATCH(UsagePerHour!MJ$4,Usage!$D$3:$ABF$3,0)),"")</f>
        <v>0.79623842847292525</v>
      </c>
      <c r="MK81" s="27">
        <f>IFERROR(INDEX(Sales!$D$5:$ABF$18,MATCH(UsagePerHour!$B81,Sales!$C$5:$C$18,0),MATCH(UsagePerHour!MK$4,Sales!$D$3:$ABF$3,0))/MK$2*INDEX(Usage!$D$5:$ABF$11,MATCH(UsagePerHour!$B$68,Usage!$C$5:$C$11,0),MATCH(UsagePerHour!MK$4,Usage!$D$3:$ABF$3,0)),"")</f>
        <v>7.0162131411775866E-2</v>
      </c>
      <c r="ML81" s="27">
        <f>IFERROR(INDEX(Sales!$D$5:$ABF$18,MATCH(UsagePerHour!$B81,Sales!$C$5:$C$18,0),MATCH(UsagePerHour!ML$4,Sales!$D$3:$ABF$3,0))/ML$2*INDEX(Usage!$D$5:$ABF$11,MATCH(UsagePerHour!$B$68,Usage!$C$5:$C$11,0),MATCH(UsagePerHour!ML$4,Usage!$D$3:$ABF$3,0)),"")</f>
        <v>0</v>
      </c>
      <c r="MM81" s="27">
        <f>IFERROR(INDEX(Sales!$D$5:$ABF$18,MATCH(UsagePerHour!$B81,Sales!$C$5:$C$18,0),MATCH(UsagePerHour!MM$4,Sales!$D$3:$ABF$3,0))/MM$2*INDEX(Usage!$D$5:$ABF$11,MATCH(UsagePerHour!$B$68,Usage!$C$5:$C$11,0),MATCH(UsagePerHour!MM$4,Usage!$D$3:$ABF$3,0)),"")</f>
        <v>1.110626121538387E-2</v>
      </c>
      <c r="MN81" s="27">
        <f>IFERROR(INDEX(Sales!$D$5:$ABF$18,MATCH(UsagePerHour!$B81,Sales!$C$5:$C$18,0),MATCH(UsagePerHour!MN$4,Sales!$D$3:$ABF$3,0))/MN$2*INDEX(Usage!$D$5:$ABF$11,MATCH(UsagePerHour!$B$68,Usage!$C$5:$C$11,0),MATCH(UsagePerHour!MN$4,Usage!$D$3:$ABF$3,0)),"")</f>
        <v>0.3229122810139422</v>
      </c>
      <c r="MO81" s="27">
        <f>IFERROR(INDEX(Sales!$D$5:$ABF$18,MATCH(UsagePerHour!$B81,Sales!$C$5:$C$18,0),MATCH(UsagePerHour!MO$4,Sales!$D$3:$ABF$3,0))/MO$2*INDEX(Usage!$D$5:$ABF$11,MATCH(UsagePerHour!$B$68,Usage!$C$5:$C$11,0),MATCH(UsagePerHour!MO$4,Usage!$D$3:$ABF$3,0)),"")</f>
        <v>5.6757233217942731E-2</v>
      </c>
      <c r="MP81" s="27">
        <f>IFERROR(INDEX(Sales!$D$5:$ABF$18,MATCH(UsagePerHour!$B81,Sales!$C$5:$C$18,0),MATCH(UsagePerHour!MP$4,Sales!$D$3:$ABF$3,0))/MP$2*INDEX(Usage!$D$5:$ABF$11,MATCH(UsagePerHour!$B$68,Usage!$C$5:$C$11,0),MATCH(UsagePerHour!MP$4,Usage!$D$3:$ABF$3,0)),"")</f>
        <v>0.28921565054723469</v>
      </c>
      <c r="MQ81" s="27">
        <f>IFERROR(INDEX(Sales!$D$5:$ABF$18,MATCH(UsagePerHour!$B81,Sales!$C$5:$C$18,0),MATCH(UsagePerHour!MQ$4,Sales!$D$3:$ABF$3,0))/MQ$2*INDEX(Usage!$D$5:$ABF$11,MATCH(UsagePerHour!$B$68,Usage!$C$5:$C$11,0),MATCH(UsagePerHour!MQ$4,Usage!$D$3:$ABF$3,0)),"")</f>
        <v>2.2778443113772452E-2</v>
      </c>
      <c r="MR81" s="27">
        <f>IFERROR(INDEX(Sales!$D$5:$ABF$18,MATCH(UsagePerHour!$B81,Sales!$C$5:$C$18,0),MATCH(UsagePerHour!MR$4,Sales!$D$3:$ABF$3,0))/MR$2*INDEX(Usage!$D$5:$ABF$11,MATCH(UsagePerHour!$B$68,Usage!$C$5:$C$11,0),MATCH(UsagePerHour!MR$4,Usage!$D$3:$ABF$3,0)),"")</f>
        <v>0.26781037410839925</v>
      </c>
      <c r="MS81" s="27">
        <f>IFERROR(INDEX(Sales!$D$5:$ABF$18,MATCH(UsagePerHour!$B81,Sales!$C$5:$C$18,0),MATCH(UsagePerHour!MS$4,Sales!$D$3:$ABF$3,0))/MS$2*INDEX(Usage!$D$5:$ABF$11,MATCH(UsagePerHour!$B$68,Usage!$C$5:$C$11,0),MATCH(UsagePerHour!MS$4,Usage!$D$3:$ABF$3,0)),"")</f>
        <v>0.35419197586941936</v>
      </c>
      <c r="MT81" s="27">
        <f>IFERROR(INDEX(Sales!$D$5:$ABF$18,MATCH(UsagePerHour!$B81,Sales!$C$5:$C$18,0),MATCH(UsagePerHour!MT$4,Sales!$D$3:$ABF$3,0))/MT$2*INDEX(Usage!$D$5:$ABF$11,MATCH(UsagePerHour!$B$68,Usage!$C$5:$C$11,0),MATCH(UsagePerHour!MT$4,Usage!$D$3:$ABF$3,0)),"")</f>
        <v>8.5481778234231115E-2</v>
      </c>
      <c r="MU81" s="27">
        <f>IFERROR(INDEX(Sales!$D$5:$ABF$18,MATCH(UsagePerHour!$B81,Sales!$C$5:$C$18,0),MATCH(UsagePerHour!MU$4,Sales!$D$3:$ABF$3,0))/MU$2*INDEX(Usage!$D$5:$ABF$11,MATCH(UsagePerHour!$B$68,Usage!$C$5:$C$11,0),MATCH(UsagePerHour!MU$4,Usage!$D$3:$ABF$3,0)),"")</f>
        <v>0.21454561151683194</v>
      </c>
      <c r="MV81" s="27">
        <f>IFERROR(INDEX(Sales!$D$5:$ABF$18,MATCH(UsagePerHour!$B81,Sales!$C$5:$C$18,0),MATCH(UsagePerHour!MV$4,Sales!$D$3:$ABF$3,0))/MV$2*INDEX(Usage!$D$5:$ABF$11,MATCH(UsagePerHour!$B$68,Usage!$C$5:$C$11,0),MATCH(UsagePerHour!MV$4,Usage!$D$3:$ABF$3,0)),"")</f>
        <v>2.9536554004408522E-2</v>
      </c>
      <c r="MW81" s="27">
        <f>IFERROR(INDEX(Sales!$D$5:$ABF$18,MATCH(UsagePerHour!$B81,Sales!$C$5:$C$18,0),MATCH(UsagePerHour!MW$4,Sales!$D$3:$ABF$3,0))/MW$2*INDEX(Usage!$D$5:$ABF$11,MATCH(UsagePerHour!$B$68,Usage!$C$5:$C$11,0),MATCH(UsagePerHour!MW$4,Usage!$D$3:$ABF$3,0)),"")</f>
        <v>0.3196401680272648</v>
      </c>
      <c r="MX81" s="27">
        <f>IFERROR(INDEX(Sales!$D$5:$ABF$18,MATCH(UsagePerHour!$B81,Sales!$C$5:$C$18,0),MATCH(UsagePerHour!MX$4,Sales!$D$3:$ABF$3,0))/MX$2*INDEX(Usage!$D$5:$ABF$11,MATCH(UsagePerHour!$B$68,Usage!$C$5:$C$11,0),MATCH(UsagePerHour!MX$4,Usage!$D$3:$ABF$3,0)),"")</f>
        <v>0.14279363511272625</v>
      </c>
      <c r="MY81" s="27">
        <f>IFERROR(INDEX(Sales!$D$5:$ABF$18,MATCH(UsagePerHour!$B81,Sales!$C$5:$C$18,0),MATCH(UsagePerHour!MY$4,Sales!$D$3:$ABF$3,0))/MY$2*INDEX(Usage!$D$5:$ABF$11,MATCH(UsagePerHour!$B$68,Usage!$C$5:$C$11,0),MATCH(UsagePerHour!MY$4,Usage!$D$3:$ABF$3,0)),"")</f>
        <v>3.0868451490616653E-2</v>
      </c>
      <c r="MZ81" s="27">
        <f>IFERROR(INDEX(Sales!$D$5:$ABF$18,MATCH(UsagePerHour!$B81,Sales!$C$5:$C$18,0),MATCH(UsagePerHour!MZ$4,Sales!$D$3:$ABF$3,0))/MZ$2*INDEX(Usage!$D$5:$ABF$11,MATCH(UsagePerHour!$B$68,Usage!$C$5:$C$11,0),MATCH(UsagePerHour!MZ$4,Usage!$D$3:$ABF$3,0)),"")</f>
        <v>0.20337856655814535</v>
      </c>
      <c r="NA81" s="27">
        <f>IFERROR(INDEX(Sales!$D$5:$ABF$18,MATCH(UsagePerHour!$B81,Sales!$C$5:$C$18,0),MATCH(UsagePerHour!NA$4,Sales!$D$3:$ABF$3,0))/NA$2*INDEX(Usage!$D$5:$ABF$11,MATCH(UsagePerHour!$B$68,Usage!$C$5:$C$11,0),MATCH(UsagePerHour!NA$4,Usage!$D$3:$ABF$3,0)),"")</f>
        <v>0.32091230324445874</v>
      </c>
      <c r="NB81" s="27">
        <f>IFERROR(INDEX(Sales!$D$5:$ABF$18,MATCH(UsagePerHour!$B81,Sales!$C$5:$C$18,0),MATCH(UsagePerHour!NB$4,Sales!$D$3:$ABF$3,0))/NB$2*INDEX(Usage!$D$5:$ABF$11,MATCH(UsagePerHour!$B$68,Usage!$C$5:$C$11,0),MATCH(UsagePerHour!NB$4,Usage!$D$3:$ABF$3,0)),"")</f>
        <v>0.39390262036149754</v>
      </c>
      <c r="NC81" s="27">
        <f>IFERROR(INDEX(Sales!$D$5:$ABF$18,MATCH(UsagePerHour!$B81,Sales!$C$5:$C$18,0),MATCH(UsagePerHour!NC$4,Sales!$D$3:$ABF$3,0))/NC$2*INDEX(Usage!$D$5:$ABF$11,MATCH(UsagePerHour!$B$68,Usage!$C$5:$C$11,0),MATCH(UsagePerHour!NC$4,Usage!$D$3:$ABF$3,0)),"")</f>
        <v>1.1184181605473689</v>
      </c>
      <c r="ND81" s="27">
        <f>IFERROR(INDEX(Sales!$D$5:$ABF$18,MATCH(UsagePerHour!$B81,Sales!$C$5:$C$18,0),MATCH(UsagePerHour!ND$4,Sales!$D$3:$ABF$3,0))/ND$2*INDEX(Usage!$D$5:$ABF$11,MATCH(UsagePerHour!$B$68,Usage!$C$5:$C$11,0),MATCH(UsagePerHour!ND$4,Usage!$D$3:$ABF$3,0)),"")</f>
        <v>0</v>
      </c>
      <c r="NE81" s="27">
        <f>IFERROR(INDEX(Sales!$D$5:$ABF$18,MATCH(UsagePerHour!$B81,Sales!$C$5:$C$18,0),MATCH(UsagePerHour!NE$4,Sales!$D$3:$ABF$3,0))/NE$2*INDEX(Usage!$D$5:$ABF$11,MATCH(UsagePerHour!$B$68,Usage!$C$5:$C$11,0),MATCH(UsagePerHour!NE$4,Usage!$D$3:$ABF$3,0)),"")</f>
        <v>9.0471149813257712E-2</v>
      </c>
      <c r="NF81" s="27">
        <f>IFERROR(INDEX(Sales!$D$5:$ABF$18,MATCH(UsagePerHour!$B81,Sales!$C$5:$C$18,0),MATCH(UsagePerHour!NF$4,Sales!$D$3:$ABF$3,0))/NF$2*INDEX(Usage!$D$5:$ABF$11,MATCH(UsagePerHour!$B$68,Usage!$C$5:$C$11,0),MATCH(UsagePerHour!NF$4,Usage!$D$3:$ABF$3,0)),"")</f>
        <v>8.631863003909146E-2</v>
      </c>
      <c r="NG81" s="27">
        <f>IFERROR(INDEX(Sales!$D$5:$ABF$18,MATCH(UsagePerHour!$B81,Sales!$C$5:$C$18,0),MATCH(UsagePerHour!NG$4,Sales!$D$3:$ABF$3,0))/NG$2*INDEX(Usage!$D$5:$ABF$11,MATCH(UsagePerHour!$B$68,Usage!$C$5:$C$11,0),MATCH(UsagePerHour!NG$4,Usage!$D$3:$ABF$3,0)),"")</f>
        <v>9.2368305505120627E-3</v>
      </c>
      <c r="NH81" s="27">
        <f>IFERROR(INDEX(Sales!$D$5:$ABF$18,MATCH(UsagePerHour!$B81,Sales!$C$5:$C$18,0),MATCH(UsagePerHour!NH$4,Sales!$D$3:$ABF$3,0))/NH$2*INDEX(Usage!$D$5:$ABF$11,MATCH(UsagePerHour!$B$68,Usage!$C$5:$C$11,0),MATCH(UsagePerHour!NH$4,Usage!$D$3:$ABF$3,0)),"")</f>
        <v>0.53903680446374835</v>
      </c>
      <c r="NI81" s="27">
        <f>IFERROR(INDEX(Sales!$D$5:$ABF$18,MATCH(UsagePerHour!$B81,Sales!$C$5:$C$18,0),MATCH(UsagePerHour!NI$4,Sales!$D$3:$ABF$3,0))/NI$2*INDEX(Usage!$D$5:$ABF$11,MATCH(UsagePerHour!$B$68,Usage!$C$5:$C$11,0),MATCH(UsagePerHour!NI$4,Usage!$D$3:$ABF$3,0)),"")</f>
        <v>0.23870616598911062</v>
      </c>
      <c r="NJ81" s="27">
        <f>IFERROR(INDEX(Sales!$D$5:$ABF$18,MATCH(UsagePerHour!$B81,Sales!$C$5:$C$18,0),MATCH(UsagePerHour!NJ$4,Sales!$D$3:$ABF$3,0))/NJ$2*INDEX(Usage!$D$5:$ABF$11,MATCH(UsagePerHour!$B$68,Usage!$C$5:$C$11,0),MATCH(UsagePerHour!NJ$4,Usage!$D$3:$ABF$3,0)),"")</f>
        <v>0.4531785544670815</v>
      </c>
      <c r="NK81" s="27">
        <f>IFERROR(INDEX(Sales!$D$5:$ABF$18,MATCH(UsagePerHour!$B81,Sales!$C$5:$C$18,0),MATCH(UsagePerHour!NK$4,Sales!$D$3:$ABF$3,0))/NK$2*INDEX(Usage!$D$5:$ABF$11,MATCH(UsagePerHour!$B$68,Usage!$C$5:$C$11,0),MATCH(UsagePerHour!NK$4,Usage!$D$3:$ABF$3,0)),"")</f>
        <v>7.3333291212818119E-2</v>
      </c>
      <c r="NL81" s="27">
        <f>IFERROR(INDEX(Sales!$D$5:$ABF$18,MATCH(UsagePerHour!$B81,Sales!$C$5:$C$18,0),MATCH(UsagePerHour!NL$4,Sales!$D$3:$ABF$3,0))/NL$2*INDEX(Usage!$D$5:$ABF$11,MATCH(UsagePerHour!$B$68,Usage!$C$5:$C$11,0),MATCH(UsagePerHour!NL$4,Usage!$D$3:$ABF$3,0)),"")</f>
        <v>0.6588633246990705</v>
      </c>
      <c r="NM81" s="27">
        <f>IFERROR(INDEX(Sales!$D$5:$ABF$18,MATCH(UsagePerHour!$B81,Sales!$C$5:$C$18,0),MATCH(UsagePerHour!NM$4,Sales!$D$3:$ABF$3,0))/NM$2*INDEX(Usage!$D$5:$ABF$11,MATCH(UsagePerHour!$B$68,Usage!$C$5:$C$11,0),MATCH(UsagePerHour!NM$4,Usage!$D$3:$ABF$3,0)),"")</f>
        <v>0.42667671737190999</v>
      </c>
      <c r="NN81" s="27">
        <f>IFERROR(INDEX(Sales!$D$5:$ABF$18,MATCH(UsagePerHour!$B81,Sales!$C$5:$C$18,0),MATCH(UsagePerHour!NN$4,Sales!$D$3:$ABF$3,0))/NN$2*INDEX(Usage!$D$5:$ABF$11,MATCH(UsagePerHour!$B$68,Usage!$C$5:$C$11,0),MATCH(UsagePerHour!NN$4,Usage!$D$3:$ABF$3,0)),"")</f>
        <v>0.305618165997463</v>
      </c>
      <c r="NO81" s="27">
        <f>IFERROR(INDEX(Sales!$D$5:$ABF$18,MATCH(UsagePerHour!$B81,Sales!$C$5:$C$18,0),MATCH(UsagePerHour!NO$4,Sales!$D$3:$ABF$3,0))/NO$2*INDEX(Usage!$D$5:$ABF$11,MATCH(UsagePerHour!$B$68,Usage!$C$5:$C$11,0),MATCH(UsagePerHour!NO$4,Usage!$D$3:$ABF$3,0)),"")</f>
        <v>4.6090761127976297E-2</v>
      </c>
      <c r="NP81" s="27">
        <f>IFERROR(INDEX(Sales!$D$5:$ABF$18,MATCH(UsagePerHour!$B81,Sales!$C$5:$C$18,0),MATCH(UsagePerHour!NP$4,Sales!$D$3:$ABF$3,0))/NP$2*INDEX(Usage!$D$5:$ABF$11,MATCH(UsagePerHour!$B$68,Usage!$C$5:$C$11,0),MATCH(UsagePerHour!NP$4,Usage!$D$3:$ABF$3,0)),"")</f>
        <v>0.43936351625943287</v>
      </c>
      <c r="NQ81" s="27">
        <f>IFERROR(INDEX(Sales!$D$5:$ABF$18,MATCH(UsagePerHour!$B81,Sales!$C$5:$C$18,0),MATCH(UsagePerHour!NQ$4,Sales!$D$3:$ABF$3,0))/NQ$2*INDEX(Usage!$D$5:$ABF$11,MATCH(UsagePerHour!$B$68,Usage!$C$5:$C$11,0),MATCH(UsagePerHour!NQ$4,Usage!$D$3:$ABF$3,0)),"")</f>
        <v>0.48372752920455964</v>
      </c>
      <c r="NR81" s="27">
        <f>IFERROR(INDEX(Sales!$D$5:$ABF$18,MATCH(UsagePerHour!$B81,Sales!$C$5:$C$18,0),MATCH(UsagePerHour!NR$4,Sales!$D$3:$ABF$3,0))/NR$2*INDEX(Usage!$D$5:$ABF$11,MATCH(UsagePerHour!$B$68,Usage!$C$5:$C$11,0),MATCH(UsagePerHour!NR$4,Usage!$D$3:$ABF$3,0)),"")</f>
        <v>0.10106420756286391</v>
      </c>
      <c r="NS81" s="27">
        <f>IFERROR(INDEX(Sales!$D$5:$ABF$18,MATCH(UsagePerHour!$B81,Sales!$C$5:$C$18,0),MATCH(UsagePerHour!NS$4,Sales!$D$3:$ABF$3,0))/NS$2*INDEX(Usage!$D$5:$ABF$11,MATCH(UsagePerHour!$B$68,Usage!$C$5:$C$11,0),MATCH(UsagePerHour!NS$4,Usage!$D$3:$ABF$3,0)),"")</f>
        <v>0.23700293082219101</v>
      </c>
      <c r="NT81" s="27">
        <f>IFERROR(INDEX(Sales!$D$5:$ABF$18,MATCH(UsagePerHour!$B81,Sales!$C$5:$C$18,0),MATCH(UsagePerHour!NT$4,Sales!$D$3:$ABF$3,0))/NT$2*INDEX(Usage!$D$5:$ABF$11,MATCH(UsagePerHour!$B$68,Usage!$C$5:$C$11,0),MATCH(UsagePerHour!NT$4,Usage!$D$3:$ABF$3,0)),"")</f>
        <v>8.789990102838717E-2</v>
      </c>
      <c r="NU81" s="27">
        <f>IFERROR(INDEX(Sales!$D$5:$ABF$18,MATCH(UsagePerHour!$B81,Sales!$C$5:$C$18,0),MATCH(UsagePerHour!NU$4,Sales!$D$3:$ABF$3,0))/NU$2*INDEX(Usage!$D$5:$ABF$11,MATCH(UsagePerHour!$B$68,Usage!$C$5:$C$11,0),MATCH(UsagePerHour!NU$4,Usage!$D$3:$ABF$3,0)),"")</f>
        <v>1.899218170404611E-2</v>
      </c>
      <c r="NV81" s="27">
        <f>IFERROR(INDEX(Sales!$D$5:$ABF$18,MATCH(UsagePerHour!$B81,Sales!$C$5:$C$18,0),MATCH(UsagePerHour!NV$4,Sales!$D$3:$ABF$3,0))/NV$2*INDEX(Usage!$D$5:$ABF$11,MATCH(UsagePerHour!$B$68,Usage!$C$5:$C$11,0),MATCH(UsagePerHour!NV$4,Usage!$D$3:$ABF$3,0)),"")</f>
        <v>5.0005240697761473E-2</v>
      </c>
      <c r="NW81" s="27">
        <f>IFERROR(INDEX(Sales!$D$5:$ABF$18,MATCH(UsagePerHour!$B81,Sales!$C$5:$C$18,0),MATCH(UsagePerHour!NW$4,Sales!$D$3:$ABF$3,0))/NW$2*INDEX(Usage!$D$5:$ABF$11,MATCH(UsagePerHour!$B$68,Usage!$C$5:$C$11,0),MATCH(UsagePerHour!NW$4,Usage!$D$3:$ABF$3,0)),"")</f>
        <v>0.219568762840743</v>
      </c>
      <c r="NX81" s="27">
        <f>IFERROR(INDEX(Sales!$D$5:$ABF$18,MATCH(UsagePerHour!$B81,Sales!$C$5:$C$18,0),MATCH(UsagePerHour!NX$4,Sales!$D$3:$ABF$3,0))/NX$2*INDEX(Usage!$D$5:$ABF$11,MATCH(UsagePerHour!$B$68,Usage!$C$5:$C$11,0),MATCH(UsagePerHour!NX$4,Usage!$D$3:$ABF$3,0)),"")</f>
        <v>0.42809847640067722</v>
      </c>
      <c r="NY81" s="27">
        <f>IFERROR(INDEX(Sales!$D$5:$ABF$18,MATCH(UsagePerHour!$B81,Sales!$C$5:$C$18,0),MATCH(UsagePerHour!NY$4,Sales!$D$3:$ABF$3,0))/NY$2*INDEX(Usage!$D$5:$ABF$11,MATCH(UsagePerHour!$B$68,Usage!$C$5:$C$11,0),MATCH(UsagePerHour!NY$4,Usage!$D$3:$ABF$3,0)),"")</f>
        <v>4.5740321150625547E-2</v>
      </c>
      <c r="NZ81" s="27">
        <f>IFERROR(INDEX(Sales!$D$5:$ABF$18,MATCH(UsagePerHour!$B81,Sales!$C$5:$C$18,0),MATCH(UsagePerHour!NZ$4,Sales!$D$3:$ABF$3,0))/NZ$2*INDEX(Usage!$D$5:$ABF$11,MATCH(UsagePerHour!$B$68,Usage!$C$5:$C$11,0),MATCH(UsagePerHour!NZ$4,Usage!$D$3:$ABF$3,0)),"")</f>
        <v>0.2354344735595065</v>
      </c>
      <c r="OA81" s="27">
        <f>IFERROR(INDEX(Sales!$D$5:$ABF$18,MATCH(UsagePerHour!$B81,Sales!$C$5:$C$18,0),MATCH(UsagePerHour!OA$4,Sales!$D$3:$ABF$3,0))/OA$2*INDEX(Usage!$D$5:$ABF$11,MATCH(UsagePerHour!$B$68,Usage!$C$5:$C$11,0),MATCH(UsagePerHour!OA$4,Usage!$D$3:$ABF$3,0)),"")</f>
        <v>4.2599870143184226E-2</v>
      </c>
      <c r="OB81" s="27">
        <f>IFERROR(INDEX(Sales!$D$5:$ABF$18,MATCH(UsagePerHour!$B81,Sales!$C$5:$C$18,0),MATCH(UsagePerHour!OB$4,Sales!$D$3:$ABF$3,0))/OB$2*INDEX(Usage!$D$5:$ABF$11,MATCH(UsagePerHour!$B$68,Usage!$C$5:$C$11,0),MATCH(UsagePerHour!OB$4,Usage!$D$3:$ABF$3,0)),"")</f>
        <v>5.1247301838848056E-2</v>
      </c>
      <c r="OC81" s="27">
        <f>IFERROR(INDEX(Sales!$D$5:$ABF$18,MATCH(UsagePerHour!$B81,Sales!$C$5:$C$18,0),MATCH(UsagePerHour!OC$4,Sales!$D$3:$ABF$3,0))/OC$2*INDEX(Usage!$D$5:$ABF$11,MATCH(UsagePerHour!$B$68,Usage!$C$5:$C$11,0),MATCH(UsagePerHour!OC$4,Usage!$D$3:$ABF$3,0)),"")</f>
        <v>9.9798431321691278E-2</v>
      </c>
      <c r="OD81" s="27">
        <f>IFERROR(INDEX(Sales!$D$5:$ABF$18,MATCH(UsagePerHour!$B81,Sales!$C$5:$C$18,0),MATCH(UsagePerHour!OD$4,Sales!$D$3:$ABF$3,0))/OD$2*INDEX(Usage!$D$5:$ABF$11,MATCH(UsagePerHour!$B$68,Usage!$C$5:$C$11,0),MATCH(UsagePerHour!OD$4,Usage!$D$3:$ABF$3,0)),"")</f>
        <v>0.17450995692675608</v>
      </c>
      <c r="OE81" s="27">
        <f>IFERROR(INDEX(Sales!$D$5:$ABF$18,MATCH(UsagePerHour!$B81,Sales!$C$5:$C$18,0),MATCH(UsagePerHour!OE$4,Sales!$D$3:$ABF$3,0))/OE$2*INDEX(Usage!$D$5:$ABF$11,MATCH(UsagePerHour!$B$68,Usage!$C$5:$C$11,0),MATCH(UsagePerHour!OE$4,Usage!$D$3:$ABF$3,0)),"")</f>
        <v>3.0316045140842983E-2</v>
      </c>
      <c r="OF81" s="27">
        <f>IFERROR(INDEX(Sales!$D$5:$ABF$18,MATCH(UsagePerHour!$B81,Sales!$C$5:$C$18,0),MATCH(UsagePerHour!OF$4,Sales!$D$3:$ABF$3,0))/OF$2*INDEX(Usage!$D$5:$ABF$11,MATCH(UsagePerHour!$B$68,Usage!$C$5:$C$11,0),MATCH(UsagePerHour!OF$4,Usage!$D$3:$ABF$3,0)),"")</f>
        <v>0.17453700576800982</v>
      </c>
      <c r="OG81" s="27">
        <f>IFERROR(INDEX(Sales!$D$5:$ABF$18,MATCH(UsagePerHour!$B81,Sales!$C$5:$C$18,0),MATCH(UsagePerHour!OG$4,Sales!$D$3:$ABF$3,0))/OG$2*INDEX(Usage!$D$5:$ABF$11,MATCH(UsagePerHour!$B$68,Usage!$C$5:$C$11,0),MATCH(UsagePerHour!OG$4,Usage!$D$3:$ABF$3,0)),"")</f>
        <v>9.9787897691827832E-2</v>
      </c>
      <c r="OH81" s="27">
        <f>IFERROR(INDEX(Sales!$D$5:$ABF$18,MATCH(UsagePerHour!$B81,Sales!$C$5:$C$18,0),MATCH(UsagePerHour!OH$4,Sales!$D$3:$ABF$3,0))/OH$2*INDEX(Usage!$D$5:$ABF$11,MATCH(UsagePerHour!$B$68,Usage!$C$5:$C$11,0),MATCH(UsagePerHour!OH$4,Usage!$D$3:$ABF$3,0)),"")</f>
        <v>0</v>
      </c>
      <c r="OI81" s="27">
        <f>IFERROR(INDEX(Sales!$D$5:$ABF$18,MATCH(UsagePerHour!$B81,Sales!$C$5:$C$18,0),MATCH(UsagePerHour!OI$4,Sales!$D$3:$ABF$3,0))/OI$2*INDEX(Usage!$D$5:$ABF$11,MATCH(UsagePerHour!$B$68,Usage!$C$5:$C$11,0),MATCH(UsagePerHour!OI$4,Usage!$D$3:$ABF$3,0)),"")</f>
        <v>9.577909433676865E-2</v>
      </c>
      <c r="OJ81" s="27">
        <f>IFERROR(INDEX(Sales!$D$5:$ABF$18,MATCH(UsagePerHour!$B81,Sales!$C$5:$C$18,0),MATCH(UsagePerHour!OJ$4,Sales!$D$3:$ABF$3,0))/OJ$2*INDEX(Usage!$D$5:$ABF$11,MATCH(UsagePerHour!$B$68,Usage!$C$5:$C$11,0),MATCH(UsagePerHour!OJ$4,Usage!$D$3:$ABF$3,0)),"")</f>
        <v>0.23575981611697175</v>
      </c>
      <c r="OK81" s="27">
        <f>IFERROR(INDEX(Sales!$D$5:$ABF$18,MATCH(UsagePerHour!$B81,Sales!$C$5:$C$18,0),MATCH(UsagePerHour!OK$4,Sales!$D$3:$ABF$3,0))/OK$2*INDEX(Usage!$D$5:$ABF$11,MATCH(UsagePerHour!$B$68,Usage!$C$5:$C$11,0),MATCH(UsagePerHour!OK$4,Usage!$D$3:$ABF$3,0)),"")</f>
        <v>8.1867752079278516E-2</v>
      </c>
      <c r="OL81" s="27">
        <f>IFERROR(INDEX(Sales!$D$5:$ABF$18,MATCH(UsagePerHour!$B81,Sales!$C$5:$C$18,0),MATCH(UsagePerHour!OL$4,Sales!$D$3:$ABF$3,0))/OL$2*INDEX(Usage!$D$5:$ABF$11,MATCH(UsagePerHour!$B$68,Usage!$C$5:$C$11,0),MATCH(UsagePerHour!OL$4,Usage!$D$3:$ABF$3,0)),"")</f>
        <v>1.1872793110080002</v>
      </c>
      <c r="OM81" s="27">
        <f>IFERROR(INDEX(Sales!$D$5:$ABF$18,MATCH(UsagePerHour!$B81,Sales!$C$5:$C$18,0),MATCH(UsagePerHour!OM$4,Sales!$D$3:$ABF$3,0))/OM$2*INDEX(Usage!$D$5:$ABF$11,MATCH(UsagePerHour!$B$68,Usage!$C$5:$C$11,0),MATCH(UsagePerHour!OM$4,Usage!$D$3:$ABF$3,0)),"")</f>
        <v>0.17794187947081527</v>
      </c>
      <c r="ON81" s="27">
        <f>IFERROR(INDEX(Sales!$D$5:$ABF$18,MATCH(UsagePerHour!$B81,Sales!$C$5:$C$18,0),MATCH(UsagePerHour!ON$4,Sales!$D$3:$ABF$3,0))/ON$2*INDEX(Usage!$D$5:$ABF$11,MATCH(UsagePerHour!$B$68,Usage!$C$5:$C$11,0),MATCH(UsagePerHour!ON$4,Usage!$D$3:$ABF$3,0)),"")</f>
        <v>2.22140782039369E-2</v>
      </c>
      <c r="OO81" s="27">
        <f>IFERROR(INDEX(Sales!$D$5:$ABF$18,MATCH(UsagePerHour!$B81,Sales!$C$5:$C$18,0),MATCH(UsagePerHour!OO$4,Sales!$D$3:$ABF$3,0))/OO$2*INDEX(Usage!$D$5:$ABF$11,MATCH(UsagePerHour!$B$68,Usage!$C$5:$C$11,0),MATCH(UsagePerHour!OO$4,Usage!$D$3:$ABF$3,0)),"")</f>
        <v>0.46210097074579792</v>
      </c>
      <c r="OP81" s="27">
        <f>IFERROR(INDEX(Sales!$D$5:$ABF$18,MATCH(UsagePerHour!$B81,Sales!$C$5:$C$18,0),MATCH(UsagePerHour!OP$4,Sales!$D$3:$ABF$3,0))/OP$2*INDEX(Usage!$D$5:$ABF$11,MATCH(UsagePerHour!$B$68,Usage!$C$5:$C$11,0),MATCH(UsagePerHour!OP$4,Usage!$D$3:$ABF$3,0)),"")</f>
        <v>0.2655360829233791</v>
      </c>
      <c r="OQ81" s="27">
        <f>IFERROR(INDEX(Sales!$D$5:$ABF$18,MATCH(UsagePerHour!$B81,Sales!$C$5:$C$18,0),MATCH(UsagePerHour!OQ$4,Sales!$D$3:$ABF$3,0))/OQ$2*INDEX(Usage!$D$5:$ABF$11,MATCH(UsagePerHour!$B$68,Usage!$C$5:$C$11,0),MATCH(UsagePerHour!OQ$4,Usage!$D$3:$ABF$3,0)),"")</f>
        <v>9.8279269235425869E-3</v>
      </c>
      <c r="OR81" s="27">
        <f>IFERROR(INDEX(Sales!$D$5:$ABF$18,MATCH(UsagePerHour!$B81,Sales!$C$5:$C$18,0),MATCH(UsagePerHour!OR$4,Sales!$D$3:$ABF$3,0))/OR$2*INDEX(Usage!$D$5:$ABF$11,MATCH(UsagePerHour!$B$68,Usage!$C$5:$C$11,0),MATCH(UsagePerHour!OR$4,Usage!$D$3:$ABF$3,0)),"")</f>
        <v>6.2123460932466089E-2</v>
      </c>
      <c r="OS81" s="27">
        <f>IFERROR(INDEX(Sales!$D$5:$ABF$18,MATCH(UsagePerHour!$B81,Sales!$C$5:$C$18,0),MATCH(UsagePerHour!OS$4,Sales!$D$3:$ABF$3,0))/OS$2*INDEX(Usage!$D$5:$ABF$11,MATCH(UsagePerHour!$B$68,Usage!$C$5:$C$11,0),MATCH(UsagePerHour!OS$4,Usage!$D$3:$ABF$3,0)),"")</f>
        <v>0</v>
      </c>
      <c r="OT81" s="27">
        <f>IFERROR(INDEX(Sales!$D$5:$ABF$18,MATCH(UsagePerHour!$B81,Sales!$C$5:$C$18,0),MATCH(UsagePerHour!OT$4,Sales!$D$3:$ABF$3,0))/OT$2*INDEX(Usage!$D$5:$ABF$11,MATCH(UsagePerHour!$B$68,Usage!$C$5:$C$11,0),MATCH(UsagePerHour!OT$4,Usage!$D$3:$ABF$3,0)),"")</f>
        <v>0</v>
      </c>
      <c r="OU81" s="27">
        <f>IFERROR(INDEX(Sales!$D$5:$ABF$18,MATCH(UsagePerHour!$B81,Sales!$C$5:$C$18,0),MATCH(UsagePerHour!OU$4,Sales!$D$3:$ABF$3,0))/OU$2*INDEX(Usage!$D$5:$ABF$11,MATCH(UsagePerHour!$B$68,Usage!$C$5:$C$11,0),MATCH(UsagePerHour!OU$4,Usage!$D$3:$ABF$3,0)),"")</f>
        <v>1.3371510837053244</v>
      </c>
      <c r="OV81" s="27">
        <f>IFERROR(INDEX(Sales!$D$5:$ABF$18,MATCH(UsagePerHour!$B81,Sales!$C$5:$C$18,0),MATCH(UsagePerHour!OV$4,Sales!$D$3:$ABF$3,0))/OV$2*INDEX(Usage!$D$5:$ABF$11,MATCH(UsagePerHour!$B$68,Usage!$C$5:$C$11,0),MATCH(UsagePerHour!OV$4,Usage!$D$3:$ABF$3,0)),"")</f>
        <v>0.41444178901115664</v>
      </c>
      <c r="OW81" s="27">
        <f>IFERROR(INDEX(Sales!$D$5:$ABF$18,MATCH(UsagePerHour!$B81,Sales!$C$5:$C$18,0),MATCH(UsagePerHour!OW$4,Sales!$D$3:$ABF$3,0))/OW$2*INDEX(Usage!$D$5:$ABF$11,MATCH(UsagePerHour!$B$68,Usage!$C$5:$C$11,0),MATCH(UsagePerHour!OW$4,Usage!$D$3:$ABF$3,0)),"")</f>
        <v>3.9014370265032135E-3</v>
      </c>
      <c r="OX81" s="27">
        <f>IFERROR(INDEX(Sales!$D$5:$ABF$18,MATCH(UsagePerHour!$B81,Sales!$C$5:$C$18,0),MATCH(UsagePerHour!OX$4,Sales!$D$3:$ABF$3,0))/OX$2*INDEX(Usage!$D$5:$ABF$11,MATCH(UsagePerHour!$B$68,Usage!$C$5:$C$11,0),MATCH(UsagePerHour!OX$4,Usage!$D$3:$ABF$3,0)),"")</f>
        <v>7.4641885167490069E-2</v>
      </c>
      <c r="OY81" s="27">
        <f>IFERROR(INDEX(Sales!$D$5:$ABF$18,MATCH(UsagePerHour!$B81,Sales!$C$5:$C$18,0),MATCH(UsagePerHour!OY$4,Sales!$D$3:$ABF$3,0))/OY$2*INDEX(Usage!$D$5:$ABF$11,MATCH(UsagePerHour!$B$68,Usage!$C$5:$C$11,0),MATCH(UsagePerHour!OY$4,Usage!$D$3:$ABF$3,0)),"")</f>
        <v>0.1431194834612057</v>
      </c>
      <c r="OZ81" s="27">
        <f>IFERROR(INDEX(Sales!$D$5:$ABF$18,MATCH(UsagePerHour!$B81,Sales!$C$5:$C$18,0),MATCH(UsagePerHour!OZ$4,Sales!$D$3:$ABF$3,0))/OZ$2*INDEX(Usage!$D$5:$ABF$11,MATCH(UsagePerHour!$B$68,Usage!$C$5:$C$11,0),MATCH(UsagePerHour!OZ$4,Usage!$D$3:$ABF$3,0)),"")</f>
        <v>0.14491241134296037</v>
      </c>
      <c r="PA81" s="27">
        <f>IFERROR(INDEX(Sales!$D$5:$ABF$18,MATCH(UsagePerHour!$B81,Sales!$C$5:$C$18,0),MATCH(UsagePerHour!PA$4,Sales!$D$3:$ABF$3,0))/PA$2*INDEX(Usage!$D$5:$ABF$11,MATCH(UsagePerHour!$B$68,Usage!$C$5:$C$11,0),MATCH(UsagePerHour!PA$4,Usage!$D$3:$ABF$3,0)),"")</f>
        <v>0.11421358691897837</v>
      </c>
      <c r="PB81" s="27">
        <f>IFERROR(INDEX(Sales!$D$5:$ABF$18,MATCH(UsagePerHour!$B81,Sales!$C$5:$C$18,0),MATCH(UsagePerHour!PB$4,Sales!$D$3:$ABF$3,0))/PB$2*INDEX(Usage!$D$5:$ABF$11,MATCH(UsagePerHour!$B$68,Usage!$C$5:$C$11,0),MATCH(UsagePerHour!PB$4,Usage!$D$3:$ABF$3,0)),"")</f>
        <v>4.6920381340066625E-2</v>
      </c>
      <c r="PC81" s="27">
        <f>IFERROR(INDEX(Sales!$D$5:$ABF$18,MATCH(UsagePerHour!$B81,Sales!$C$5:$C$18,0),MATCH(UsagePerHour!PC$4,Sales!$D$3:$ABF$3,0))/PC$2*INDEX(Usage!$D$5:$ABF$11,MATCH(UsagePerHour!$B$68,Usage!$C$5:$C$11,0),MATCH(UsagePerHour!PC$4,Usage!$D$3:$ABF$3,0)),"")</f>
        <v>9.4757694423879268E-2</v>
      </c>
      <c r="PD81" s="27">
        <f>IFERROR(INDEX(Sales!$D$5:$ABF$18,MATCH(UsagePerHour!$B81,Sales!$C$5:$C$18,0),MATCH(UsagePerHour!PD$4,Sales!$D$3:$ABF$3,0))/PD$2*INDEX(Usage!$D$5:$ABF$11,MATCH(UsagePerHour!$B$68,Usage!$C$5:$C$11,0),MATCH(UsagePerHour!PD$4,Usage!$D$3:$ABF$3,0)),"")</f>
        <v>3.4507983828814863E-2</v>
      </c>
      <c r="PE81" s="27">
        <f>IFERROR(INDEX(Sales!$D$5:$ABF$18,MATCH(UsagePerHour!$B81,Sales!$C$5:$C$18,0),MATCH(UsagePerHour!PE$4,Sales!$D$3:$ABF$3,0))/PE$2*INDEX(Usage!$D$5:$ABF$11,MATCH(UsagePerHour!$B$68,Usage!$C$5:$C$11,0),MATCH(UsagePerHour!PE$4,Usage!$D$3:$ABF$3,0)),"")</f>
        <v>0</v>
      </c>
      <c r="PF81" s="27">
        <f>IFERROR(INDEX(Sales!$D$5:$ABF$18,MATCH(UsagePerHour!$B81,Sales!$C$5:$C$18,0),MATCH(UsagePerHour!PF$4,Sales!$D$3:$ABF$3,0))/PF$2*INDEX(Usage!$D$5:$ABF$11,MATCH(UsagePerHour!$B$68,Usage!$C$5:$C$11,0),MATCH(UsagePerHour!PF$4,Usage!$D$3:$ABF$3,0)),"")</f>
        <v>7.5715879028083646E-2</v>
      </c>
      <c r="PG81" s="27">
        <f>IFERROR(INDEX(Sales!$D$5:$ABF$18,MATCH(UsagePerHour!$B81,Sales!$C$5:$C$18,0),MATCH(UsagePerHour!PG$4,Sales!$D$3:$ABF$3,0))/PG$2*INDEX(Usage!$D$5:$ABF$11,MATCH(UsagePerHour!$B$68,Usage!$C$5:$C$11,0),MATCH(UsagePerHour!PG$4,Usage!$D$3:$ABF$3,0)),"")</f>
        <v>1.7890546054640397E-2</v>
      </c>
      <c r="PH81" s="27">
        <f>IFERROR(INDEX(Sales!$D$5:$ABF$18,MATCH(UsagePerHour!$B81,Sales!$C$5:$C$18,0),MATCH(UsagePerHour!PH$4,Sales!$D$3:$ABF$3,0))/PH$2*INDEX(Usage!$D$5:$ABF$11,MATCH(UsagePerHour!$B$68,Usage!$C$5:$C$11,0),MATCH(UsagePerHour!PH$4,Usage!$D$3:$ABF$3,0)),"")</f>
        <v>5.9698140862913295E-3</v>
      </c>
      <c r="PI81" s="27">
        <f>IFERROR(INDEX(Sales!$D$5:$ABF$18,MATCH(UsagePerHour!$B81,Sales!$C$5:$C$18,0),MATCH(UsagePerHour!PI$4,Sales!$D$3:$ABF$3,0))/PI$2*INDEX(Usage!$D$5:$ABF$11,MATCH(UsagePerHour!$B$68,Usage!$C$5:$C$11,0),MATCH(UsagePerHour!PI$4,Usage!$D$3:$ABF$3,0)),"")</f>
        <v>4.359736073031846E-2</v>
      </c>
      <c r="PJ81" s="27">
        <f>IFERROR(INDEX(Sales!$D$5:$ABF$18,MATCH(UsagePerHour!$B81,Sales!$C$5:$C$18,0),MATCH(UsagePerHour!PJ$4,Sales!$D$3:$ABF$3,0))/PJ$2*INDEX(Usage!$D$5:$ABF$11,MATCH(UsagePerHour!$B$68,Usage!$C$5:$C$11,0),MATCH(UsagePerHour!PJ$4,Usage!$D$3:$ABF$3,0)),"")</f>
        <v>5.2269253628618763E-2</v>
      </c>
      <c r="PK81" s="27">
        <f>IFERROR(INDEX(Sales!$D$5:$ABF$18,MATCH(UsagePerHour!$B81,Sales!$C$5:$C$18,0),MATCH(UsagePerHour!PK$4,Sales!$D$3:$ABF$3,0))/PK$2*INDEX(Usage!$D$5:$ABF$11,MATCH(UsagePerHour!$B$68,Usage!$C$5:$C$11,0),MATCH(UsagePerHour!PK$4,Usage!$D$3:$ABF$3,0)),"")</f>
        <v>7.2635766118425468E-2</v>
      </c>
      <c r="PL81" s="27">
        <f>IFERROR(INDEX(Sales!$D$5:$ABF$18,MATCH(UsagePerHour!$B81,Sales!$C$5:$C$18,0),MATCH(UsagePerHour!PL$4,Sales!$D$3:$ABF$3,0))/PL$2*INDEX(Usage!$D$5:$ABF$11,MATCH(UsagePerHour!$B$68,Usage!$C$5:$C$11,0),MATCH(UsagePerHour!PL$4,Usage!$D$3:$ABF$3,0)),"")</f>
        <v>6.2483239059401244E-2</v>
      </c>
      <c r="PM81" s="27">
        <f>IFERROR(INDEX(Sales!$D$5:$ABF$18,MATCH(UsagePerHour!$B81,Sales!$C$5:$C$18,0),MATCH(UsagePerHour!PM$4,Sales!$D$3:$ABF$3,0))/PM$2*INDEX(Usage!$D$5:$ABF$11,MATCH(UsagePerHour!$B$68,Usage!$C$5:$C$11,0),MATCH(UsagePerHour!PM$4,Usage!$D$3:$ABF$3,0)),"")</f>
        <v>5.3780517380651247E-2</v>
      </c>
      <c r="PN81" s="27">
        <f>IFERROR(INDEX(Sales!$D$5:$ABF$18,MATCH(UsagePerHour!$B81,Sales!$C$5:$C$18,0),MATCH(UsagePerHour!PN$4,Sales!$D$3:$ABF$3,0))/PN$2*INDEX(Usage!$D$5:$ABF$11,MATCH(UsagePerHour!$B$68,Usage!$C$5:$C$11,0),MATCH(UsagePerHour!PN$4,Usage!$D$3:$ABF$3,0)),"")</f>
        <v>0</v>
      </c>
      <c r="PO81" s="27">
        <f>IFERROR(INDEX(Sales!$D$5:$ABF$18,MATCH(UsagePerHour!$B81,Sales!$C$5:$C$18,0),MATCH(UsagePerHour!PO$4,Sales!$D$3:$ABF$3,0))/PO$2*INDEX(Usage!$D$5:$ABF$11,MATCH(UsagePerHour!$B$68,Usage!$C$5:$C$11,0),MATCH(UsagePerHour!PO$4,Usage!$D$3:$ABF$3,0)),"")</f>
        <v>1.0519641627951194E-2</v>
      </c>
      <c r="PP81" s="27">
        <f>IFERROR(INDEX(Sales!$D$5:$ABF$18,MATCH(UsagePerHour!$B81,Sales!$C$5:$C$18,0),MATCH(UsagePerHour!PP$4,Sales!$D$3:$ABF$3,0))/PP$2*INDEX(Usage!$D$5:$ABF$11,MATCH(UsagePerHour!$B$68,Usage!$C$5:$C$11,0),MATCH(UsagePerHour!PP$4,Usage!$D$3:$ABF$3,0)),"")</f>
        <v>5.3766630939621293E-2</v>
      </c>
      <c r="PQ81" s="27">
        <f>IFERROR(INDEX(Sales!$D$5:$ABF$18,MATCH(UsagePerHour!$B81,Sales!$C$5:$C$18,0),MATCH(UsagePerHour!PQ$4,Sales!$D$3:$ABF$3,0))/PQ$2*INDEX(Usage!$D$5:$ABF$11,MATCH(UsagePerHour!$B$68,Usage!$C$5:$C$11,0),MATCH(UsagePerHour!PQ$4,Usage!$D$3:$ABF$3,0)),"")</f>
        <v>0.20095449971845025</v>
      </c>
      <c r="PR81" s="27">
        <f>IFERROR(INDEX(Sales!$D$5:$ABF$18,MATCH(UsagePerHour!$B81,Sales!$C$5:$C$18,0),MATCH(UsagePerHour!PR$4,Sales!$D$3:$ABF$3,0))/PR$2*INDEX(Usage!$D$5:$ABF$11,MATCH(UsagePerHour!$B$68,Usage!$C$5:$C$11,0),MATCH(UsagePerHour!PR$4,Usage!$D$3:$ABF$3,0)),"")</f>
        <v>7.8260234854922034E-2</v>
      </c>
      <c r="PS81" s="27">
        <f>IFERROR(INDEX(Sales!$D$5:$ABF$18,MATCH(UsagePerHour!$B81,Sales!$C$5:$C$18,0),MATCH(UsagePerHour!PS$4,Sales!$D$3:$ABF$3,0))/PS$2*INDEX(Usage!$D$5:$ABF$11,MATCH(UsagePerHour!$B$68,Usage!$C$5:$C$11,0),MATCH(UsagePerHour!PS$4,Usage!$D$3:$ABF$3,0)),"")</f>
        <v>9.0643319963089081E-2</v>
      </c>
      <c r="PT81" s="27">
        <f>IFERROR(INDEX(Sales!$D$5:$ABF$18,MATCH(UsagePerHour!$B81,Sales!$C$5:$C$18,0),MATCH(UsagePerHour!PT$4,Sales!$D$3:$ABF$3,0))/PT$2*INDEX(Usage!$D$5:$ABF$11,MATCH(UsagePerHour!$B$68,Usage!$C$5:$C$11,0),MATCH(UsagePerHour!PT$4,Usage!$D$3:$ABF$3,0)),"")</f>
        <v>4.5597993017823205E-2</v>
      </c>
      <c r="PU81" s="27">
        <f>IFERROR(INDEX(Sales!$D$5:$ABF$18,MATCH(UsagePerHour!$B81,Sales!$C$5:$C$18,0),MATCH(UsagePerHour!PU$4,Sales!$D$3:$ABF$3,0))/PU$2*INDEX(Usage!$D$5:$ABF$11,MATCH(UsagePerHour!$B$68,Usage!$C$5:$C$11,0),MATCH(UsagePerHour!PU$4,Usage!$D$3:$ABF$3,0)),"")</f>
        <v>6.1729785113917204E-2</v>
      </c>
      <c r="PV81" s="27">
        <f>IFERROR(INDEX(Sales!$D$5:$ABF$18,MATCH(UsagePerHour!$B81,Sales!$C$5:$C$18,0),MATCH(UsagePerHour!PV$4,Sales!$D$3:$ABF$3,0))/PV$2*INDEX(Usage!$D$5:$ABF$11,MATCH(UsagePerHour!$B$68,Usage!$C$5:$C$11,0),MATCH(UsagePerHour!PV$4,Usage!$D$3:$ABF$3,0)),"")</f>
        <v>0.17548296300968716</v>
      </c>
      <c r="PW81" s="27">
        <f>IFERROR(INDEX(Sales!$D$5:$ABF$18,MATCH(UsagePerHour!$B81,Sales!$C$5:$C$18,0),MATCH(UsagePerHour!PW$4,Sales!$D$3:$ABF$3,0))/PW$2*INDEX(Usage!$D$5:$ABF$11,MATCH(UsagePerHour!$B$68,Usage!$C$5:$C$11,0),MATCH(UsagePerHour!PW$4,Usage!$D$3:$ABF$3,0)),"")</f>
        <v>0.23122788987646842</v>
      </c>
      <c r="PX81" s="27">
        <f>IFERROR(INDEX(Sales!$D$5:$ABF$18,MATCH(UsagePerHour!$B81,Sales!$C$5:$C$18,0),MATCH(UsagePerHour!PX$4,Sales!$D$3:$ABF$3,0))/PX$2*INDEX(Usage!$D$5:$ABF$11,MATCH(UsagePerHour!$B$68,Usage!$C$5:$C$11,0),MATCH(UsagePerHour!PX$4,Usage!$D$3:$ABF$3,0)),"")</f>
        <v>3.7206202254958132E-2</v>
      </c>
      <c r="PY81" s="27">
        <f>IFERROR(INDEX(Sales!$D$5:$ABF$18,MATCH(UsagePerHour!$B81,Sales!$C$5:$C$18,0),MATCH(UsagePerHour!PY$4,Sales!$D$3:$ABF$3,0))/PY$2*INDEX(Usage!$D$5:$ABF$11,MATCH(UsagePerHour!$B$68,Usage!$C$5:$C$11,0),MATCH(UsagePerHour!PY$4,Usage!$D$3:$ABF$3,0)),"")</f>
        <v>0.12473396090628178</v>
      </c>
      <c r="PZ81" s="27">
        <f>IFERROR(INDEX(Sales!$D$5:$ABF$18,MATCH(UsagePerHour!$B81,Sales!$C$5:$C$18,0),MATCH(UsagePerHour!PZ$4,Sales!$D$3:$ABF$3,0))/PZ$2*INDEX(Usage!$D$5:$ABF$11,MATCH(UsagePerHour!$B$68,Usage!$C$5:$C$11,0),MATCH(UsagePerHour!PZ$4,Usage!$D$3:$ABF$3,0)),"")</f>
        <v>5.2475512129166707E-2</v>
      </c>
      <c r="QA81" s="27">
        <f>IFERROR(INDEX(Sales!$D$5:$ABF$18,MATCH(UsagePerHour!$B81,Sales!$C$5:$C$18,0),MATCH(UsagePerHour!QA$4,Sales!$D$3:$ABF$3,0))/QA$2*INDEX(Usage!$D$5:$ABF$11,MATCH(UsagePerHour!$B$68,Usage!$C$5:$C$11,0),MATCH(UsagePerHour!QA$4,Usage!$D$3:$ABF$3,0)),"")</f>
        <v>5.4524566332443923E-2</v>
      </c>
      <c r="QB81" s="27">
        <f>IFERROR(INDEX(Sales!$D$5:$ABF$18,MATCH(UsagePerHour!$B81,Sales!$C$5:$C$18,0),MATCH(UsagePerHour!QB$4,Sales!$D$3:$ABF$3,0))/QB$2*INDEX(Usage!$D$5:$ABF$11,MATCH(UsagePerHour!$B$68,Usage!$C$5:$C$11,0),MATCH(UsagePerHour!QB$4,Usage!$D$3:$ABF$3,0)),"")</f>
        <v>0.44685930755273146</v>
      </c>
      <c r="QC81" s="27">
        <f>IFERROR(INDEX(Sales!$D$5:$ABF$18,MATCH(UsagePerHour!$B81,Sales!$C$5:$C$18,0),MATCH(UsagePerHour!QC$4,Sales!$D$3:$ABF$3,0))/QC$2*INDEX(Usage!$D$5:$ABF$11,MATCH(UsagePerHour!$B$68,Usage!$C$5:$C$11,0),MATCH(UsagePerHour!QC$4,Usage!$D$3:$ABF$3,0)),"")</f>
        <v>3.3574644135065113E-2</v>
      </c>
      <c r="QD81" s="27">
        <f>IFERROR(INDEX(Sales!$D$5:$ABF$18,MATCH(UsagePerHour!$B81,Sales!$C$5:$C$18,0),MATCH(UsagePerHour!QD$4,Sales!$D$3:$ABF$3,0))/QD$2*INDEX(Usage!$D$5:$ABF$11,MATCH(UsagePerHour!$B$68,Usage!$C$5:$C$11,0),MATCH(UsagePerHour!QD$4,Usage!$D$3:$ABF$3,0)),"")</f>
        <v>0.24880885571731798</v>
      </c>
      <c r="QE81" s="27">
        <f>IFERROR(INDEX(Sales!$D$5:$ABF$18,MATCH(UsagePerHour!$B81,Sales!$C$5:$C$18,0),MATCH(UsagePerHour!QE$4,Sales!$D$3:$ABF$3,0))/QE$2*INDEX(Usage!$D$5:$ABF$11,MATCH(UsagePerHour!$B$68,Usage!$C$5:$C$11,0),MATCH(UsagePerHour!QE$4,Usage!$D$3:$ABF$3,0)),"")</f>
        <v>0.13818614701872173</v>
      </c>
      <c r="QF81" s="27">
        <f>IFERROR(INDEX(Sales!$D$5:$ABF$18,MATCH(UsagePerHour!$B81,Sales!$C$5:$C$18,0),MATCH(UsagePerHour!QF$4,Sales!$D$3:$ABF$3,0))/QF$2*INDEX(Usage!$D$5:$ABF$11,MATCH(UsagePerHour!$B$68,Usage!$C$5:$C$11,0),MATCH(UsagePerHour!QF$4,Usage!$D$3:$ABF$3,0)),"")</f>
        <v>0.32863330791198808</v>
      </c>
      <c r="QG81" s="27">
        <f>IFERROR(INDEX(Sales!$D$5:$ABF$18,MATCH(UsagePerHour!$B81,Sales!$C$5:$C$18,0),MATCH(UsagePerHour!QG$4,Sales!$D$3:$ABF$3,0))/QG$2*INDEX(Usage!$D$5:$ABF$11,MATCH(UsagePerHour!$B$68,Usage!$C$5:$C$11,0),MATCH(UsagePerHour!QG$4,Usage!$D$3:$ABF$3,0)),"")</f>
        <v>1.0232433892211956</v>
      </c>
      <c r="QH81" s="27">
        <f>IFERROR(INDEX(Sales!$D$5:$ABF$18,MATCH(UsagePerHour!$B81,Sales!$C$5:$C$18,0),MATCH(UsagePerHour!QH$4,Sales!$D$3:$ABF$3,0))/QH$2*INDEX(Usage!$D$5:$ABF$11,MATCH(UsagePerHour!$B$68,Usage!$C$5:$C$11,0),MATCH(UsagePerHour!QH$4,Usage!$D$3:$ABF$3,0)),"")</f>
        <v>0.25933891124594444</v>
      </c>
      <c r="QI81" s="27">
        <f>IFERROR(INDEX(Sales!$D$5:$ABF$18,MATCH(UsagePerHour!$B81,Sales!$C$5:$C$18,0),MATCH(UsagePerHour!QI$4,Sales!$D$3:$ABF$3,0))/QI$2*INDEX(Usage!$D$5:$ABF$11,MATCH(UsagePerHour!$B$68,Usage!$C$5:$C$11,0),MATCH(UsagePerHour!QI$4,Usage!$D$3:$ABF$3,0)),"")</f>
        <v>0.2184035629290321</v>
      </c>
      <c r="QJ81" s="27">
        <f>IFERROR(INDEX(Sales!$D$5:$ABF$18,MATCH(UsagePerHour!$B81,Sales!$C$5:$C$18,0),MATCH(UsagePerHour!QJ$4,Sales!$D$3:$ABF$3,0))/QJ$2*INDEX(Usage!$D$5:$ABF$11,MATCH(UsagePerHour!$B$68,Usage!$C$5:$C$11,0),MATCH(UsagePerHour!QJ$4,Usage!$D$3:$ABF$3,0)),"")</f>
        <v>0.30226046817027713</v>
      </c>
      <c r="QK81" s="27">
        <f>IFERROR(INDEX(Sales!$D$5:$ABF$18,MATCH(UsagePerHour!$B81,Sales!$C$5:$C$18,0),MATCH(UsagePerHour!QK$4,Sales!$D$3:$ABF$3,0))/QK$2*INDEX(Usage!$D$5:$ABF$11,MATCH(UsagePerHour!$B$68,Usage!$C$5:$C$11,0),MATCH(UsagePerHour!QK$4,Usage!$D$3:$ABF$3,0)),"")</f>
        <v>0.53000751864608997</v>
      </c>
      <c r="QL81" s="27">
        <f>IFERROR(INDEX(Sales!$D$5:$ABF$18,MATCH(UsagePerHour!$B81,Sales!$C$5:$C$18,0),MATCH(UsagePerHour!QL$4,Sales!$D$3:$ABF$3,0))/QL$2*INDEX(Usage!$D$5:$ABF$11,MATCH(UsagePerHour!$B$68,Usage!$C$5:$C$11,0),MATCH(UsagePerHour!QL$4,Usage!$D$3:$ABF$3,0)),"")</f>
        <v>8.3131573729932198E-2</v>
      </c>
      <c r="QM81" s="27">
        <f>IFERROR(INDEX(Sales!$D$5:$ABF$18,MATCH(UsagePerHour!$B81,Sales!$C$5:$C$18,0),MATCH(UsagePerHour!QM$4,Sales!$D$3:$ABF$3,0))/QM$2*INDEX(Usage!$D$5:$ABF$11,MATCH(UsagePerHour!$B$68,Usage!$C$5:$C$11,0),MATCH(UsagePerHour!QM$4,Usage!$D$3:$ABF$3,0)),"")</f>
        <v>1.1931311727877177E-2</v>
      </c>
      <c r="QN81" s="27">
        <f>IFERROR(INDEX(Sales!$D$5:$ABF$18,MATCH(UsagePerHour!$B81,Sales!$C$5:$C$18,0),MATCH(UsagePerHour!QN$4,Sales!$D$3:$ABF$3,0))/QN$2*INDEX(Usage!$D$5:$ABF$11,MATCH(UsagePerHour!$B$68,Usage!$C$5:$C$11,0),MATCH(UsagePerHour!QN$4,Usage!$D$3:$ABF$3,0)),"")</f>
        <v>6.0918976184033719E-2</v>
      </c>
      <c r="QO81" s="27">
        <f>IFERROR(INDEX(Sales!$D$5:$ABF$18,MATCH(UsagePerHour!$B81,Sales!$C$5:$C$18,0),MATCH(UsagePerHour!QO$4,Sales!$D$3:$ABF$3,0))/QO$2*INDEX(Usage!$D$5:$ABF$11,MATCH(UsagePerHour!$B$68,Usage!$C$5:$C$11,0),MATCH(UsagePerHour!QO$4,Usage!$D$3:$ABF$3,0)),"")</f>
        <v>9.5502471329631841E-2</v>
      </c>
      <c r="QP81" s="27">
        <f>IFERROR(INDEX(Sales!$D$5:$ABF$18,MATCH(UsagePerHour!$B81,Sales!$C$5:$C$18,0),MATCH(UsagePerHour!QP$4,Sales!$D$3:$ABF$3,0))/QP$2*INDEX(Usage!$D$5:$ABF$11,MATCH(UsagePerHour!$B$68,Usage!$C$5:$C$11,0),MATCH(UsagePerHour!QP$4,Usage!$D$3:$ABF$3,0)),"")</f>
        <v>8.3980115430378546E-2</v>
      </c>
      <c r="QQ81" s="27">
        <f>IFERROR(INDEX(Sales!$D$5:$ABF$18,MATCH(UsagePerHour!$B81,Sales!$C$5:$C$18,0),MATCH(UsagePerHour!QQ$4,Sales!$D$3:$ABF$3,0))/QQ$2*INDEX(Usage!$D$5:$ABF$11,MATCH(UsagePerHour!$B$68,Usage!$C$5:$C$11,0),MATCH(UsagePerHour!QQ$4,Usage!$D$3:$ABF$3,0)),"")</f>
        <v>0.10954062694817399</v>
      </c>
      <c r="QR81" s="27">
        <f>IFERROR(INDEX(Sales!$D$5:$ABF$18,MATCH(UsagePerHour!$B81,Sales!$C$5:$C$18,0),MATCH(UsagePerHour!QR$4,Sales!$D$3:$ABF$3,0))/QR$2*INDEX(Usage!$D$5:$ABF$11,MATCH(UsagePerHour!$B$68,Usage!$C$5:$C$11,0),MATCH(UsagePerHour!QR$4,Usage!$D$3:$ABF$3,0)),"")</f>
        <v>0.30134214327570696</v>
      </c>
      <c r="QS81" s="27">
        <f>IFERROR(INDEX(Sales!$D$5:$ABF$18,MATCH(UsagePerHour!$B81,Sales!$C$5:$C$18,0),MATCH(UsagePerHour!QS$4,Sales!$D$3:$ABF$3,0))/QS$2*INDEX(Usage!$D$5:$ABF$11,MATCH(UsagePerHour!$B$68,Usage!$C$5:$C$11,0),MATCH(UsagePerHour!QS$4,Usage!$D$3:$ABF$3,0)),"")</f>
        <v>6.7916526975652647E-2</v>
      </c>
      <c r="QT81" s="27">
        <f>IFERROR(INDEX(Sales!$D$5:$ABF$18,MATCH(UsagePerHour!$B81,Sales!$C$5:$C$18,0),MATCH(UsagePerHour!QT$4,Sales!$D$3:$ABF$3,0))/QT$2*INDEX(Usage!$D$5:$ABF$11,MATCH(UsagePerHour!$B$68,Usage!$C$5:$C$11,0),MATCH(UsagePerHour!QT$4,Usage!$D$3:$ABF$3,0)),"")</f>
        <v>8.1787423246925964E-2</v>
      </c>
      <c r="QU81" s="27">
        <f>IFERROR(INDEX(Sales!$D$5:$ABF$18,MATCH(UsagePerHour!$B81,Sales!$C$5:$C$18,0),MATCH(UsagePerHour!QU$4,Sales!$D$3:$ABF$3,0))/QU$2*INDEX(Usage!$D$5:$ABF$11,MATCH(UsagePerHour!$B$68,Usage!$C$5:$C$11,0),MATCH(UsagePerHour!QU$4,Usage!$D$3:$ABF$3,0)),"")</f>
        <v>6.1553453186961815E-2</v>
      </c>
      <c r="QV81" s="27">
        <f>IFERROR(INDEX(Sales!$D$5:$ABF$18,MATCH(UsagePerHour!$B81,Sales!$C$5:$C$18,0),MATCH(UsagePerHour!QV$4,Sales!$D$3:$ABF$3,0))/QV$2*INDEX(Usage!$D$5:$ABF$11,MATCH(UsagePerHour!$B$68,Usage!$C$5:$C$11,0),MATCH(UsagePerHour!QV$4,Usage!$D$3:$ABF$3,0)),"")</f>
        <v>7.5946715775019227E-2</v>
      </c>
      <c r="QW81" s="27">
        <f>IFERROR(INDEX(Sales!$D$5:$ABF$18,MATCH(UsagePerHour!$B81,Sales!$C$5:$C$18,0),MATCH(UsagePerHour!QW$4,Sales!$D$3:$ABF$3,0))/QW$2*INDEX(Usage!$D$5:$ABF$11,MATCH(UsagePerHour!$B$68,Usage!$C$5:$C$11,0),MATCH(UsagePerHour!QW$4,Usage!$D$3:$ABF$3,0)),"")</f>
        <v>0.10577262630940897</v>
      </c>
      <c r="QX81" s="27">
        <f>IFERROR(INDEX(Sales!$D$5:$ABF$18,MATCH(UsagePerHour!$B81,Sales!$C$5:$C$18,0),MATCH(UsagePerHour!QX$4,Sales!$D$3:$ABF$3,0))/QX$2*INDEX(Usage!$D$5:$ABF$11,MATCH(UsagePerHour!$B$68,Usage!$C$5:$C$11,0),MATCH(UsagePerHour!QX$4,Usage!$D$3:$ABF$3,0)),"")</f>
        <v>0.16436287508722958</v>
      </c>
      <c r="QY81" s="27">
        <f>IFERROR(INDEX(Sales!$D$5:$ABF$18,MATCH(UsagePerHour!$B81,Sales!$C$5:$C$18,0),MATCH(UsagePerHour!QY$4,Sales!$D$3:$ABF$3,0))/QY$2*INDEX(Usage!$D$5:$ABF$11,MATCH(UsagePerHour!$B$68,Usage!$C$5:$C$11,0),MATCH(UsagePerHour!QY$4,Usage!$D$3:$ABF$3,0)),"")</f>
        <v>1.112545004088507</v>
      </c>
      <c r="QZ81" s="27">
        <f>IFERROR(INDEX(Sales!$D$5:$ABF$18,MATCH(UsagePerHour!$B81,Sales!$C$5:$C$18,0),MATCH(UsagePerHour!QZ$4,Sales!$D$3:$ABF$3,0))/QZ$2*INDEX(Usage!$D$5:$ABF$11,MATCH(UsagePerHour!$B$68,Usage!$C$5:$C$11,0),MATCH(UsagePerHour!QZ$4,Usage!$D$3:$ABF$3,0)),"")</f>
        <v>0.2565145299934613</v>
      </c>
      <c r="RA81" s="27">
        <f>IFERROR(INDEX(Sales!$D$5:$ABF$18,MATCH(UsagePerHour!$B81,Sales!$C$5:$C$18,0),MATCH(UsagePerHour!RA$4,Sales!$D$3:$ABF$3,0))/RA$2*INDEX(Usage!$D$5:$ABF$11,MATCH(UsagePerHour!$B$68,Usage!$C$5:$C$11,0),MATCH(UsagePerHour!RA$4,Usage!$D$3:$ABF$3,0)),"")</f>
        <v>5.3832840699107966E-2</v>
      </c>
      <c r="RB81" s="27">
        <f>IFERROR(INDEX(Sales!$D$5:$ABF$18,MATCH(UsagePerHour!$B81,Sales!$C$5:$C$18,0),MATCH(UsagePerHour!RB$4,Sales!$D$3:$ABF$3,0))/RB$2*INDEX(Usage!$D$5:$ABF$11,MATCH(UsagePerHour!$B$68,Usage!$C$5:$C$11,0),MATCH(UsagePerHour!RB$4,Usage!$D$3:$ABF$3,0)),"")</f>
        <v>0.4124112658209621</v>
      </c>
      <c r="RC81" s="27">
        <f>IFERROR(INDEX(Sales!$D$5:$ABF$18,MATCH(UsagePerHour!$B81,Sales!$C$5:$C$18,0),MATCH(UsagePerHour!RC$4,Sales!$D$3:$ABF$3,0))/RC$2*INDEX(Usage!$D$5:$ABF$11,MATCH(UsagePerHour!$B$68,Usage!$C$5:$C$11,0),MATCH(UsagePerHour!RC$4,Usage!$D$3:$ABF$3,0)),"")</f>
        <v>0.11406443933136391</v>
      </c>
      <c r="RD81" s="27">
        <f>IFERROR(INDEX(Sales!$D$5:$ABF$18,MATCH(UsagePerHour!$B81,Sales!$C$5:$C$18,0),MATCH(UsagePerHour!RD$4,Sales!$D$3:$ABF$3,0))/RD$2*INDEX(Usage!$D$5:$ABF$11,MATCH(UsagePerHour!$B$68,Usage!$C$5:$C$11,0),MATCH(UsagePerHour!RD$4,Usage!$D$3:$ABF$3,0)),"")</f>
        <v>0.32529511255821375</v>
      </c>
      <c r="RE81" s="27">
        <f>IFERROR(INDEX(Sales!$D$5:$ABF$18,MATCH(UsagePerHour!$B81,Sales!$C$5:$C$18,0),MATCH(UsagePerHour!RE$4,Sales!$D$3:$ABF$3,0))/RE$2*INDEX(Usage!$D$5:$ABF$11,MATCH(UsagePerHour!$B$68,Usage!$C$5:$C$11,0),MATCH(UsagePerHour!RE$4,Usage!$D$3:$ABF$3,0)),"")</f>
        <v>0.17733262108262107</v>
      </c>
      <c r="RF81" s="27">
        <f>IFERROR(INDEX(Sales!$D$5:$ABF$18,MATCH(UsagePerHour!$B81,Sales!$C$5:$C$18,0),MATCH(UsagePerHour!RF$4,Sales!$D$3:$ABF$3,0))/RF$2*INDEX(Usage!$D$5:$ABF$11,MATCH(UsagePerHour!$B$68,Usage!$C$5:$C$11,0),MATCH(UsagePerHour!RF$4,Usage!$D$3:$ABF$3,0)),"")</f>
        <v>0.19167551131637073</v>
      </c>
      <c r="RG81" s="27">
        <f>IFERROR(INDEX(Sales!$D$5:$ABF$18,MATCH(UsagePerHour!$B81,Sales!$C$5:$C$18,0),MATCH(UsagePerHour!RG$4,Sales!$D$3:$ABF$3,0))/RG$2*INDEX(Usage!$D$5:$ABF$11,MATCH(UsagePerHour!$B$68,Usage!$C$5:$C$11,0),MATCH(UsagePerHour!RG$4,Usage!$D$3:$ABF$3,0)),"")</f>
        <v>7.7132113812674638E-2</v>
      </c>
      <c r="RH81" s="27">
        <f>IFERROR(INDEX(Sales!$D$5:$ABF$18,MATCH(UsagePerHour!$B81,Sales!$C$5:$C$18,0),MATCH(UsagePerHour!RH$4,Sales!$D$3:$ABF$3,0))/RH$2*INDEX(Usage!$D$5:$ABF$11,MATCH(UsagePerHour!$B$68,Usage!$C$5:$C$11,0),MATCH(UsagePerHour!RH$4,Usage!$D$3:$ABF$3,0)),"")</f>
        <v>0.5566314654105009</v>
      </c>
      <c r="RI81" s="27">
        <f>IFERROR(INDEX(Sales!$D$5:$ABF$18,MATCH(UsagePerHour!$B81,Sales!$C$5:$C$18,0),MATCH(UsagePerHour!RI$4,Sales!$D$3:$ABF$3,0))/RI$2*INDEX(Usage!$D$5:$ABF$11,MATCH(UsagePerHour!$B$68,Usage!$C$5:$C$11,0),MATCH(UsagePerHour!RI$4,Usage!$D$3:$ABF$3,0)),"")</f>
        <v>4.6939388407657573E-2</v>
      </c>
      <c r="RJ81" s="27">
        <f>IFERROR(INDEX(Sales!$D$5:$ABF$18,MATCH(UsagePerHour!$B81,Sales!$C$5:$C$18,0),MATCH(UsagePerHour!RJ$4,Sales!$D$3:$ABF$3,0))/RJ$2*INDEX(Usage!$D$5:$ABF$11,MATCH(UsagePerHour!$B$68,Usage!$C$5:$C$11,0),MATCH(UsagePerHour!RJ$4,Usage!$D$3:$ABF$3,0)),"")</f>
        <v>0.16047510906245838</v>
      </c>
      <c r="RK81" s="27">
        <f>IFERROR(INDEX(Sales!$D$5:$ABF$18,MATCH(UsagePerHour!$B81,Sales!$C$5:$C$18,0),MATCH(UsagePerHour!RK$4,Sales!$D$3:$ABF$3,0))/RK$2*INDEX(Usage!$D$5:$ABF$11,MATCH(UsagePerHour!$B$68,Usage!$C$5:$C$11,0),MATCH(UsagePerHour!RK$4,Usage!$D$3:$ABF$3,0)),"")</f>
        <v>0.3967689177767269</v>
      </c>
      <c r="RL81" s="27">
        <f>IFERROR(INDEX(Sales!$D$5:$ABF$18,MATCH(UsagePerHour!$B81,Sales!$C$5:$C$18,0),MATCH(UsagePerHour!RL$4,Sales!$D$3:$ABF$3,0))/RL$2*INDEX(Usage!$D$5:$ABF$11,MATCH(UsagePerHour!$B$68,Usage!$C$5:$C$11,0),MATCH(UsagePerHour!RL$4,Usage!$D$3:$ABF$3,0)),"")</f>
        <v>0.54599977938349498</v>
      </c>
      <c r="RM81" s="27">
        <f>IFERROR(INDEX(Sales!$D$5:$ABF$18,MATCH(UsagePerHour!$B81,Sales!$C$5:$C$18,0),MATCH(UsagePerHour!RM$4,Sales!$D$3:$ABF$3,0))/RM$2*INDEX(Usage!$D$5:$ABF$11,MATCH(UsagePerHour!$B$68,Usage!$C$5:$C$11,0),MATCH(UsagePerHour!RM$4,Usage!$D$3:$ABF$3,0)),"")</f>
        <v>0.56836323375572861</v>
      </c>
      <c r="RN81" s="27">
        <f>IFERROR(INDEX(Sales!$D$5:$ABF$18,MATCH(UsagePerHour!$B81,Sales!$C$5:$C$18,0),MATCH(UsagePerHour!RN$4,Sales!$D$3:$ABF$3,0))/RN$2*INDEX(Usage!$D$5:$ABF$11,MATCH(UsagePerHour!$B$68,Usage!$C$5:$C$11,0),MATCH(UsagePerHour!RN$4,Usage!$D$3:$ABF$3,0)),"")</f>
        <v>0.38986114172360598</v>
      </c>
      <c r="RO81" s="27">
        <f>IFERROR(INDEX(Sales!$D$5:$ABF$18,MATCH(UsagePerHour!$B81,Sales!$C$5:$C$18,0),MATCH(UsagePerHour!RO$4,Sales!$D$3:$ABF$3,0))/RO$2*INDEX(Usage!$D$5:$ABF$11,MATCH(UsagePerHour!$B$68,Usage!$C$5:$C$11,0),MATCH(UsagePerHour!RO$4,Usage!$D$3:$ABF$3,0)),"")</f>
        <v>0.18865055988874382</v>
      </c>
      <c r="RP81" s="27">
        <f>IFERROR(INDEX(Sales!$D$5:$ABF$18,MATCH(UsagePerHour!$B81,Sales!$C$5:$C$18,0),MATCH(UsagePerHour!RP$4,Sales!$D$3:$ABF$3,0))/RP$2*INDEX(Usage!$D$5:$ABF$11,MATCH(UsagePerHour!$B$68,Usage!$C$5:$C$11,0),MATCH(UsagePerHour!RP$4,Usage!$D$3:$ABF$3,0)),"")</f>
        <v>5.7407506567635998E-2</v>
      </c>
      <c r="RQ81" s="27">
        <f>IFERROR(INDEX(Sales!$D$5:$ABF$18,MATCH(UsagePerHour!$B81,Sales!$C$5:$C$18,0),MATCH(UsagePerHour!RQ$4,Sales!$D$3:$ABF$3,0))/RQ$2*INDEX(Usage!$D$5:$ABF$11,MATCH(UsagePerHour!$B$68,Usage!$C$5:$C$11,0),MATCH(UsagePerHour!RQ$4,Usage!$D$3:$ABF$3,0)),"")</f>
        <v>0.10174087066572542</v>
      </c>
      <c r="RR81" s="27">
        <f>IFERROR(INDEX(Sales!$D$5:$ABF$18,MATCH(UsagePerHour!$B81,Sales!$C$5:$C$18,0),MATCH(UsagePerHour!RR$4,Sales!$D$3:$ABF$3,0))/RR$2*INDEX(Usage!$D$5:$ABF$11,MATCH(UsagePerHour!$B$68,Usage!$C$5:$C$11,0),MATCH(UsagePerHour!RR$4,Usage!$D$3:$ABF$3,0)),"")</f>
        <v>0.2400933745289173</v>
      </c>
      <c r="RS81" s="27">
        <f>IFERROR(INDEX(Sales!$D$5:$ABF$18,MATCH(UsagePerHour!$B81,Sales!$C$5:$C$18,0),MATCH(UsagePerHour!RS$4,Sales!$D$3:$ABF$3,0))/RS$2*INDEX(Usage!$D$5:$ABF$11,MATCH(UsagePerHour!$B$68,Usage!$C$5:$C$11,0),MATCH(UsagePerHour!RS$4,Usage!$D$3:$ABF$3,0)),"")</f>
        <v>0.69313308791199324</v>
      </c>
      <c r="RT81" s="27">
        <f>IFERROR(INDEX(Sales!$D$5:$ABF$18,MATCH(UsagePerHour!$B81,Sales!$C$5:$C$18,0),MATCH(UsagePerHour!RT$4,Sales!$D$3:$ABF$3,0))/RT$2*INDEX(Usage!$D$5:$ABF$11,MATCH(UsagePerHour!$B$68,Usage!$C$5:$C$11,0),MATCH(UsagePerHour!RT$4,Usage!$D$3:$ABF$3,0)),"")</f>
        <v>0</v>
      </c>
      <c r="RU81" s="27">
        <f>IFERROR(INDEX(Sales!$D$5:$ABF$18,MATCH(UsagePerHour!$B81,Sales!$C$5:$C$18,0),MATCH(UsagePerHour!RU$4,Sales!$D$3:$ABF$3,0))/RU$2*INDEX(Usage!$D$5:$ABF$11,MATCH(UsagePerHour!$B$68,Usage!$C$5:$C$11,0),MATCH(UsagePerHour!RU$4,Usage!$D$3:$ABF$3,0)),"")</f>
        <v>0.24493138603492781</v>
      </c>
      <c r="RV81" s="27">
        <f>IFERROR(INDEX(Sales!$D$5:$ABF$18,MATCH(UsagePerHour!$B81,Sales!$C$5:$C$18,0),MATCH(UsagePerHour!RV$4,Sales!$D$3:$ABF$3,0))/RV$2*INDEX(Usage!$D$5:$ABF$11,MATCH(UsagePerHour!$B$68,Usage!$C$5:$C$11,0),MATCH(UsagePerHour!RV$4,Usage!$D$3:$ABF$3,0)),"")</f>
        <v>0.16832938528073407</v>
      </c>
      <c r="RW81" s="27">
        <f>IFERROR(INDEX(Sales!$D$5:$ABF$18,MATCH(UsagePerHour!$B81,Sales!$C$5:$C$18,0),MATCH(UsagePerHour!RW$4,Sales!$D$3:$ABF$3,0))/RW$2*INDEX(Usage!$D$5:$ABF$11,MATCH(UsagePerHour!$B$68,Usage!$C$5:$C$11,0),MATCH(UsagePerHour!RW$4,Usage!$D$3:$ABF$3,0)),"")</f>
        <v>0.43010100722331362</v>
      </c>
      <c r="RX81" s="27">
        <f>IFERROR(INDEX(Sales!$D$5:$ABF$18,MATCH(UsagePerHour!$B81,Sales!$C$5:$C$18,0),MATCH(UsagePerHour!RX$4,Sales!$D$3:$ABF$3,0))/RX$2*INDEX(Usage!$D$5:$ABF$11,MATCH(UsagePerHour!$B$68,Usage!$C$5:$C$11,0),MATCH(UsagePerHour!RX$4,Usage!$D$3:$ABF$3,0)),"")</f>
        <v>0.30554843931230602</v>
      </c>
      <c r="RY81" s="27">
        <f>IFERROR(INDEX(Sales!$D$5:$ABF$18,MATCH(UsagePerHour!$B81,Sales!$C$5:$C$18,0),MATCH(UsagePerHour!RY$4,Sales!$D$3:$ABF$3,0))/RY$2*INDEX(Usage!$D$5:$ABF$11,MATCH(UsagePerHour!$B$68,Usage!$C$5:$C$11,0),MATCH(UsagePerHour!RY$4,Usage!$D$3:$ABF$3,0)),"")</f>
        <v>0.10850699253969151</v>
      </c>
      <c r="RZ81" s="27">
        <f>IFERROR(INDEX(Sales!$D$5:$ABF$18,MATCH(UsagePerHour!$B81,Sales!$C$5:$C$18,0),MATCH(UsagePerHour!RZ$4,Sales!$D$3:$ABF$3,0))/RZ$2*INDEX(Usage!$D$5:$ABF$11,MATCH(UsagePerHour!$B$68,Usage!$C$5:$C$11,0),MATCH(UsagePerHour!RZ$4,Usage!$D$3:$ABF$3,0)),"")</f>
        <v>0.58095396343652139</v>
      </c>
      <c r="SA81" s="27">
        <f>IFERROR(INDEX(Sales!$D$5:$ABF$18,MATCH(UsagePerHour!$B81,Sales!$C$5:$C$18,0),MATCH(UsagePerHour!SA$4,Sales!$D$3:$ABF$3,0))/SA$2*INDEX(Usage!$D$5:$ABF$11,MATCH(UsagePerHour!$B$68,Usage!$C$5:$C$11,0),MATCH(UsagePerHour!SA$4,Usage!$D$3:$ABF$3,0)),"")</f>
        <v>6.2988344846520383E-2</v>
      </c>
      <c r="SB81" s="27">
        <f>IFERROR(INDEX(Sales!$D$5:$ABF$18,MATCH(UsagePerHour!$B81,Sales!$C$5:$C$18,0),MATCH(UsagePerHour!SB$4,Sales!$D$3:$ABF$3,0))/SB$2*INDEX(Usage!$D$5:$ABF$11,MATCH(UsagePerHour!$B$68,Usage!$C$5:$C$11,0),MATCH(UsagePerHour!SB$4,Usage!$D$3:$ABF$3,0)),"")</f>
        <v>0.16539287689958207</v>
      </c>
      <c r="SC81" s="27">
        <f>IFERROR(INDEX(Sales!$D$5:$ABF$18,MATCH(UsagePerHour!$B81,Sales!$C$5:$C$18,0),MATCH(UsagePerHour!SC$4,Sales!$D$3:$ABF$3,0))/SC$2*INDEX(Usage!$D$5:$ABF$11,MATCH(UsagePerHour!$B$68,Usage!$C$5:$C$11,0),MATCH(UsagePerHour!SC$4,Usage!$D$3:$ABF$3,0)),"")</f>
        <v>5.4243728850305685E-2</v>
      </c>
      <c r="SD81" s="27">
        <f>IFERROR(INDEX(Sales!$D$5:$ABF$18,MATCH(UsagePerHour!$B81,Sales!$C$5:$C$18,0),MATCH(UsagePerHour!SD$4,Sales!$D$3:$ABF$3,0))/SD$2*INDEX(Usage!$D$5:$ABF$11,MATCH(UsagePerHour!$B$68,Usage!$C$5:$C$11,0),MATCH(UsagePerHour!SD$4,Usage!$D$3:$ABF$3,0)),"")</f>
        <v>0</v>
      </c>
      <c r="SE81" s="27">
        <f>IFERROR(INDEX(Sales!$D$5:$ABF$18,MATCH(UsagePerHour!$B81,Sales!$C$5:$C$18,0),MATCH(UsagePerHour!SE$4,Sales!$D$3:$ABF$3,0))/SE$2*INDEX(Usage!$D$5:$ABF$11,MATCH(UsagePerHour!$B$68,Usage!$C$5:$C$11,0),MATCH(UsagePerHour!SE$4,Usage!$D$3:$ABF$3,0)),"")</f>
        <v>8.1324496625081316E-2</v>
      </c>
      <c r="SF81" s="27">
        <f>IFERROR(INDEX(Sales!$D$5:$ABF$18,MATCH(UsagePerHour!$B81,Sales!$C$5:$C$18,0),MATCH(UsagePerHour!SF$4,Sales!$D$3:$ABF$3,0))/SF$2*INDEX(Usage!$D$5:$ABF$11,MATCH(UsagePerHour!$B$68,Usage!$C$5:$C$11,0),MATCH(UsagePerHour!SF$4,Usage!$D$3:$ABF$3,0)),"")</f>
        <v>0.13918290857287727</v>
      </c>
      <c r="SG81" s="27" t="str">
        <f>IFERROR(INDEX(Sales!$D$5:$ABF$18,MATCH(UsagePerHour!$B81,Sales!$C$5:$C$18,0),MATCH(UsagePerHour!SG$4,Sales!$D$3:$ABF$3,0))/SG$2*INDEX(Usage!$D$5:$ABF$11,MATCH(UsagePerHour!$B$68,Usage!$C$5:$C$11,0),MATCH(UsagePerHour!SG$4,Usage!$D$3:$ABF$3,0)),"")</f>
        <v/>
      </c>
      <c r="SH81" s="27" t="str">
        <f>IFERROR(INDEX(Sales!$D$5:$ABF$18,MATCH(UsagePerHour!$B81,Sales!$C$5:$C$18,0),MATCH(UsagePerHour!SH$4,Sales!$D$3:$ABF$3,0))/SH$2*INDEX(Usage!$D$5:$ABF$11,MATCH(UsagePerHour!$B$68,Usage!$C$5:$C$11,0),MATCH(UsagePerHour!SH$4,Usage!$D$3:$ABF$3,0)),"")</f>
        <v/>
      </c>
      <c r="SI81" s="27" t="str">
        <f>IFERROR(INDEX(Sales!$D$5:$ABF$18,MATCH(UsagePerHour!$B81,Sales!$C$5:$C$18,0),MATCH(UsagePerHour!SI$4,Sales!$D$3:$ABF$3,0))/SI$2*INDEX(Usage!$D$5:$ABF$11,MATCH(UsagePerHour!$B$68,Usage!$C$5:$C$11,0),MATCH(UsagePerHour!SI$4,Usage!$D$3:$ABF$3,0)),"")</f>
        <v/>
      </c>
      <c r="SJ81" s="27" t="str">
        <f>IFERROR(INDEX(Sales!$D$5:$ABF$18,MATCH(UsagePerHour!$B81,Sales!$C$5:$C$18,0),MATCH(UsagePerHour!SJ$4,Sales!$D$3:$ABF$3,0))/SJ$2*INDEX(Usage!$D$5:$ABF$11,MATCH(UsagePerHour!$B$68,Usage!$C$5:$C$11,0),MATCH(UsagePerHour!SJ$4,Usage!$D$3:$ABF$3,0)),"")</f>
        <v/>
      </c>
      <c r="SK81" s="27" t="str">
        <f>IFERROR(INDEX(Sales!$D$5:$ABF$18,MATCH(UsagePerHour!$B81,Sales!$C$5:$C$18,0),MATCH(UsagePerHour!SK$4,Sales!$D$3:$ABF$3,0))/SK$2*INDEX(Usage!$D$5:$ABF$11,MATCH(UsagePerHour!$B$68,Usage!$C$5:$C$11,0),MATCH(UsagePerHour!SK$4,Usage!$D$3:$ABF$3,0)),"")</f>
        <v/>
      </c>
      <c r="SL81" s="27" t="str">
        <f>IFERROR(INDEX(Sales!$D$5:$ABF$18,MATCH(UsagePerHour!$B81,Sales!$C$5:$C$18,0),MATCH(UsagePerHour!SL$4,Sales!$D$3:$ABF$3,0))/SL$2*INDEX(Usage!$D$5:$ABF$11,MATCH(UsagePerHour!$B$68,Usage!$C$5:$C$11,0),MATCH(UsagePerHour!SL$4,Usage!$D$3:$ABF$3,0)),"")</f>
        <v/>
      </c>
      <c r="SM81" s="27" t="str">
        <f>IFERROR(INDEX(Sales!$D$5:$ABF$18,MATCH(UsagePerHour!$B81,Sales!$C$5:$C$18,0),MATCH(UsagePerHour!SM$4,Sales!$D$3:$ABF$3,0))/SM$2*INDEX(Usage!$D$5:$ABF$11,MATCH(UsagePerHour!$B$68,Usage!$C$5:$C$11,0),MATCH(UsagePerHour!SM$4,Usage!$D$3:$ABF$3,0)),"")</f>
        <v/>
      </c>
      <c r="SN81" s="27" t="str">
        <f>IFERROR(INDEX(Sales!$D$5:$ABF$18,MATCH(UsagePerHour!$B81,Sales!$C$5:$C$18,0),MATCH(UsagePerHour!SN$4,Sales!$D$3:$ABF$3,0))/SN$2*INDEX(Usage!$D$5:$ABF$11,MATCH(UsagePerHour!$B$68,Usage!$C$5:$C$11,0),MATCH(UsagePerHour!SN$4,Usage!$D$3:$ABF$3,0)),"")</f>
        <v/>
      </c>
      <c r="SO81" s="27" t="str">
        <f>IFERROR(INDEX(Sales!$D$5:$ABF$18,MATCH(UsagePerHour!$B81,Sales!$C$5:$C$18,0),MATCH(UsagePerHour!SO$4,Sales!$D$3:$ABF$3,0))/SO$2*INDEX(Usage!$D$5:$ABF$11,MATCH(UsagePerHour!$B$68,Usage!$C$5:$C$11,0),MATCH(UsagePerHour!SO$4,Usage!$D$3:$ABF$3,0)),"")</f>
        <v/>
      </c>
      <c r="SP81" s="27" t="str">
        <f>IFERROR(INDEX(Sales!$D$5:$ABF$18,MATCH(UsagePerHour!$B81,Sales!$C$5:$C$18,0),MATCH(UsagePerHour!SP$4,Sales!$D$3:$ABF$3,0))/SP$2*INDEX(Usage!$D$5:$ABF$11,MATCH(UsagePerHour!$B$68,Usage!$C$5:$C$11,0),MATCH(UsagePerHour!SP$4,Usage!$D$3:$ABF$3,0)),"")</f>
        <v/>
      </c>
      <c r="SQ81" s="27" t="str">
        <f>IFERROR(INDEX(Sales!$D$5:$ABF$18,MATCH(UsagePerHour!$B81,Sales!$C$5:$C$18,0),MATCH(UsagePerHour!SQ$4,Sales!$D$3:$ABF$3,0))/SQ$2*INDEX(Usage!$D$5:$ABF$11,MATCH(UsagePerHour!$B$68,Usage!$C$5:$C$11,0),MATCH(UsagePerHour!SQ$4,Usage!$D$3:$ABF$3,0)),"")</f>
        <v/>
      </c>
      <c r="SR81" s="27" t="str">
        <f>IFERROR(INDEX(Sales!$D$5:$ABF$18,MATCH(UsagePerHour!$B81,Sales!$C$5:$C$18,0),MATCH(UsagePerHour!SR$4,Sales!$D$3:$ABF$3,0))/SR$2*INDEX(Usage!$D$5:$ABF$11,MATCH(UsagePerHour!$B$68,Usage!$C$5:$C$11,0),MATCH(UsagePerHour!SR$4,Usage!$D$3:$ABF$3,0)),"")</f>
        <v/>
      </c>
      <c r="SS81" s="27" t="str">
        <f>IFERROR(INDEX(Sales!$D$5:$ABF$18,MATCH(UsagePerHour!$B81,Sales!$C$5:$C$18,0),MATCH(UsagePerHour!SS$4,Sales!$D$3:$ABF$3,0))/SS$2*INDEX(Usage!$D$5:$ABF$11,MATCH(UsagePerHour!$B$68,Usage!$C$5:$C$11,0),MATCH(UsagePerHour!SS$4,Usage!$D$3:$ABF$3,0)),"")</f>
        <v/>
      </c>
      <c r="ST81" s="27" t="str">
        <f>IFERROR(INDEX(Sales!$D$5:$ABF$18,MATCH(UsagePerHour!$B81,Sales!$C$5:$C$18,0),MATCH(UsagePerHour!ST$4,Sales!$D$3:$ABF$3,0))/ST$2*INDEX(Usage!$D$5:$ABF$11,MATCH(UsagePerHour!$B$68,Usage!$C$5:$C$11,0),MATCH(UsagePerHour!ST$4,Usage!$D$3:$ABF$3,0)),"")</f>
        <v/>
      </c>
      <c r="SU81" s="27" t="str">
        <f>IFERROR(INDEX(Sales!$D$5:$ABF$18,MATCH(UsagePerHour!$B81,Sales!$C$5:$C$18,0),MATCH(UsagePerHour!SU$4,Sales!$D$3:$ABF$3,0))/SU$2*INDEX(Usage!$D$5:$ABF$11,MATCH(UsagePerHour!$B$68,Usage!$C$5:$C$11,0),MATCH(UsagePerHour!SU$4,Usage!$D$3:$ABF$3,0)),"")</f>
        <v/>
      </c>
      <c r="SV81" s="27" t="str">
        <f>IFERROR(INDEX(Sales!$D$5:$ABF$18,MATCH(UsagePerHour!$B81,Sales!$C$5:$C$18,0),MATCH(UsagePerHour!SV$4,Sales!$D$3:$ABF$3,0))/SV$2*INDEX(Usage!$D$5:$ABF$11,MATCH(UsagePerHour!$B$68,Usage!$C$5:$C$11,0),MATCH(UsagePerHour!SV$4,Usage!$D$3:$ABF$3,0)),"")</f>
        <v/>
      </c>
      <c r="SW81" s="27" t="str">
        <f>IFERROR(INDEX(Sales!$D$5:$ABF$18,MATCH(UsagePerHour!$B81,Sales!$C$5:$C$18,0),MATCH(UsagePerHour!SW$4,Sales!$D$3:$ABF$3,0))/SW$2*INDEX(Usage!$D$5:$ABF$11,MATCH(UsagePerHour!$B$68,Usage!$C$5:$C$11,0),MATCH(UsagePerHour!SW$4,Usage!$D$3:$ABF$3,0)),"")</f>
        <v/>
      </c>
      <c r="SX81" s="27" t="str">
        <f>IFERROR(INDEX(Sales!$D$5:$ABF$18,MATCH(UsagePerHour!$B81,Sales!$C$5:$C$18,0),MATCH(UsagePerHour!SX$4,Sales!$D$3:$ABF$3,0))/SX$2*INDEX(Usage!$D$5:$ABF$11,MATCH(UsagePerHour!$B$68,Usage!$C$5:$C$11,0),MATCH(UsagePerHour!SX$4,Usage!$D$3:$ABF$3,0)),"")</f>
        <v/>
      </c>
      <c r="SY81" s="27" t="str">
        <f>IFERROR(INDEX(Sales!$D$5:$ABF$18,MATCH(UsagePerHour!$B81,Sales!$C$5:$C$18,0),MATCH(UsagePerHour!SY$4,Sales!$D$3:$ABF$3,0))/SY$2*INDEX(Usage!$D$5:$ABF$11,MATCH(UsagePerHour!$B$68,Usage!$C$5:$C$11,0),MATCH(UsagePerHour!SY$4,Usage!$D$3:$ABF$3,0)),"")</f>
        <v/>
      </c>
      <c r="SZ81" s="27" t="str">
        <f>IFERROR(INDEX(Sales!$D$5:$ABF$18,MATCH(UsagePerHour!$B81,Sales!$C$5:$C$18,0),MATCH(UsagePerHour!SZ$4,Sales!$D$3:$ABF$3,0))/SZ$2*INDEX(Usage!$D$5:$ABF$11,MATCH(UsagePerHour!$B$68,Usage!$C$5:$C$11,0),MATCH(UsagePerHour!SZ$4,Usage!$D$3:$ABF$3,0)),"")</f>
        <v/>
      </c>
      <c r="TA81" s="27" t="str">
        <f>IFERROR(INDEX(Sales!$D$5:$ABF$18,MATCH(UsagePerHour!$B81,Sales!$C$5:$C$18,0),MATCH(UsagePerHour!TA$4,Sales!$D$3:$ABF$3,0))/TA$2*INDEX(Usage!$D$5:$ABF$11,MATCH(UsagePerHour!$B$68,Usage!$C$5:$C$11,0),MATCH(UsagePerHour!TA$4,Usage!$D$3:$ABF$3,0)),"")</f>
        <v/>
      </c>
      <c r="TB81" s="27" t="str">
        <f>IFERROR(INDEX(Sales!$D$5:$ABF$18,MATCH(UsagePerHour!$B81,Sales!$C$5:$C$18,0),MATCH(UsagePerHour!TB$4,Sales!$D$3:$ABF$3,0))/TB$2*INDEX(Usage!$D$5:$ABF$11,MATCH(UsagePerHour!$B$68,Usage!$C$5:$C$11,0),MATCH(UsagePerHour!TB$4,Usage!$D$3:$ABF$3,0)),"")</f>
        <v/>
      </c>
      <c r="TC81" s="27" t="str">
        <f>IFERROR(INDEX(Sales!$D$5:$ABF$18,MATCH(UsagePerHour!$B81,Sales!$C$5:$C$18,0),MATCH(UsagePerHour!TC$4,Sales!$D$3:$ABF$3,0))/TC$2*INDEX(Usage!$D$5:$ABF$11,MATCH(UsagePerHour!$B$68,Usage!$C$5:$C$11,0),MATCH(UsagePerHour!TC$4,Usage!$D$3:$ABF$3,0)),"")</f>
        <v/>
      </c>
      <c r="TD81" s="27" t="str">
        <f>IFERROR(INDEX(Sales!$D$5:$ABF$18,MATCH(UsagePerHour!$B81,Sales!$C$5:$C$18,0),MATCH(UsagePerHour!TD$4,Sales!$D$3:$ABF$3,0))/TD$2*INDEX(Usage!$D$5:$ABF$11,MATCH(UsagePerHour!$B$68,Usage!$C$5:$C$11,0),MATCH(UsagePerHour!TD$4,Usage!$D$3:$ABF$3,0)),"")</f>
        <v/>
      </c>
      <c r="TE81" s="27" t="str">
        <f>IFERROR(INDEX(Sales!$D$5:$ABF$18,MATCH(UsagePerHour!$B81,Sales!$C$5:$C$18,0),MATCH(UsagePerHour!TE$4,Sales!$D$3:$ABF$3,0))/TE$2*INDEX(Usage!$D$5:$ABF$11,MATCH(UsagePerHour!$B$68,Usage!$C$5:$C$11,0),MATCH(UsagePerHour!TE$4,Usage!$D$3:$ABF$3,0)),"")</f>
        <v/>
      </c>
      <c r="TF81" s="27" t="str">
        <f>IFERROR(INDEX(Sales!$D$5:$ABF$18,MATCH(UsagePerHour!$B81,Sales!$C$5:$C$18,0),MATCH(UsagePerHour!TF$4,Sales!$D$3:$ABF$3,0))/TF$2*INDEX(Usage!$D$5:$ABF$11,MATCH(UsagePerHour!$B$68,Usage!$C$5:$C$11,0),MATCH(UsagePerHour!TF$4,Usage!$D$3:$ABF$3,0)),"")</f>
        <v/>
      </c>
      <c r="TG81" s="27" t="str">
        <f>IFERROR(INDEX(Sales!$D$5:$ABF$18,MATCH(UsagePerHour!$B81,Sales!$C$5:$C$18,0),MATCH(UsagePerHour!TG$4,Sales!$D$3:$ABF$3,0))/TG$2*INDEX(Usage!$D$5:$ABF$11,MATCH(UsagePerHour!$B$68,Usage!$C$5:$C$11,0),MATCH(UsagePerHour!TG$4,Usage!$D$3:$ABF$3,0)),"")</f>
        <v/>
      </c>
      <c r="TH81" s="27" t="str">
        <f>IFERROR(INDEX(Sales!$D$5:$ABF$18,MATCH(UsagePerHour!$B81,Sales!$C$5:$C$18,0),MATCH(UsagePerHour!TH$4,Sales!$D$3:$ABF$3,0))/TH$2*INDEX(Usage!$D$5:$ABF$11,MATCH(UsagePerHour!$B$68,Usage!$C$5:$C$11,0),MATCH(UsagePerHour!TH$4,Usage!$D$3:$ABF$3,0)),"")</f>
        <v/>
      </c>
      <c r="TI81" s="27" t="str">
        <f>IFERROR(INDEX(Sales!$D$5:$ABF$18,MATCH(UsagePerHour!$B81,Sales!$C$5:$C$18,0),MATCH(UsagePerHour!TI$4,Sales!$D$3:$ABF$3,0))/TI$2*INDEX(Usage!$D$5:$ABF$11,MATCH(UsagePerHour!$B$68,Usage!$C$5:$C$11,0),MATCH(UsagePerHour!TI$4,Usage!$D$3:$ABF$3,0)),"")</f>
        <v/>
      </c>
      <c r="TJ81" s="27" t="str">
        <f>IFERROR(INDEX(Sales!$D$5:$ABF$18,MATCH(UsagePerHour!$B81,Sales!$C$5:$C$18,0),MATCH(UsagePerHour!TJ$4,Sales!$D$3:$ABF$3,0))/TJ$2*INDEX(Usage!$D$5:$ABF$11,MATCH(UsagePerHour!$B$68,Usage!$C$5:$C$11,0),MATCH(UsagePerHour!TJ$4,Usage!$D$3:$ABF$3,0)),"")</f>
        <v/>
      </c>
      <c r="TK81" s="27" t="str">
        <f>IFERROR(INDEX(Sales!$D$5:$ABF$18,MATCH(UsagePerHour!$B81,Sales!$C$5:$C$18,0),MATCH(UsagePerHour!TK$4,Sales!$D$3:$ABF$3,0))/TK$2*INDEX(Usage!$D$5:$ABF$11,MATCH(UsagePerHour!$B$68,Usage!$C$5:$C$11,0),MATCH(UsagePerHour!TK$4,Usage!$D$3:$ABF$3,0)),"")</f>
        <v/>
      </c>
      <c r="TL81" s="27" t="str">
        <f>IFERROR(INDEX(Sales!$D$5:$ABF$18,MATCH(UsagePerHour!$B81,Sales!$C$5:$C$18,0),MATCH(UsagePerHour!TL$4,Sales!$D$3:$ABF$3,0))/TL$2*INDEX(Usage!$D$5:$ABF$11,MATCH(UsagePerHour!$B$68,Usage!$C$5:$C$11,0),MATCH(UsagePerHour!TL$4,Usage!$D$3:$ABF$3,0)),"")</f>
        <v/>
      </c>
      <c r="TM81" s="27" t="str">
        <f>IFERROR(INDEX(Sales!$D$5:$ABF$18,MATCH(UsagePerHour!$B81,Sales!$C$5:$C$18,0),MATCH(UsagePerHour!TM$4,Sales!$D$3:$ABF$3,0))/TM$2*INDEX(Usage!$D$5:$ABF$11,MATCH(UsagePerHour!$B$68,Usage!$C$5:$C$11,0),MATCH(UsagePerHour!TM$4,Usage!$D$3:$ABF$3,0)),"")</f>
        <v/>
      </c>
      <c r="TN81" s="27" t="str">
        <f>IFERROR(INDEX(Sales!$D$5:$ABF$18,MATCH(UsagePerHour!$B81,Sales!$C$5:$C$18,0),MATCH(UsagePerHour!TN$4,Sales!$D$3:$ABF$3,0))/TN$2*INDEX(Usage!$D$5:$ABF$11,MATCH(UsagePerHour!$B$68,Usage!$C$5:$C$11,0),MATCH(UsagePerHour!TN$4,Usage!$D$3:$ABF$3,0)),"")</f>
        <v/>
      </c>
      <c r="TO81" s="27" t="str">
        <f>IFERROR(INDEX(Sales!$D$5:$ABF$18,MATCH(UsagePerHour!$B81,Sales!$C$5:$C$18,0),MATCH(UsagePerHour!TO$4,Sales!$D$3:$ABF$3,0))/TO$2*INDEX(Usage!$D$5:$ABF$11,MATCH(UsagePerHour!$B$68,Usage!$C$5:$C$11,0),MATCH(UsagePerHour!TO$4,Usage!$D$3:$ABF$3,0)),"")</f>
        <v/>
      </c>
      <c r="TP81" s="27" t="str">
        <f>IFERROR(INDEX(Sales!$D$5:$ABF$18,MATCH(UsagePerHour!$B81,Sales!$C$5:$C$18,0),MATCH(UsagePerHour!TP$4,Sales!$D$3:$ABF$3,0))/TP$2*INDEX(Usage!$D$5:$ABF$11,MATCH(UsagePerHour!$B$68,Usage!$C$5:$C$11,0),MATCH(UsagePerHour!TP$4,Usage!$D$3:$ABF$3,0)),"")</f>
        <v/>
      </c>
      <c r="TQ81" s="27" t="str">
        <f>IFERROR(INDEX(Sales!$D$5:$ABF$18,MATCH(UsagePerHour!$B81,Sales!$C$5:$C$18,0),MATCH(UsagePerHour!TQ$4,Sales!$D$3:$ABF$3,0))/TQ$2*INDEX(Usage!$D$5:$ABF$11,MATCH(UsagePerHour!$B$68,Usage!$C$5:$C$11,0),MATCH(UsagePerHour!TQ$4,Usage!$D$3:$ABF$3,0)),"")</f>
        <v/>
      </c>
      <c r="TR81" s="27" t="str">
        <f>IFERROR(INDEX(Sales!$D$5:$ABF$18,MATCH(UsagePerHour!$B81,Sales!$C$5:$C$18,0),MATCH(UsagePerHour!TR$4,Sales!$D$3:$ABF$3,0))/TR$2*INDEX(Usage!$D$5:$ABF$11,MATCH(UsagePerHour!$B$68,Usage!$C$5:$C$11,0),MATCH(UsagePerHour!TR$4,Usage!$D$3:$ABF$3,0)),"")</f>
        <v/>
      </c>
      <c r="TS81" s="27" t="str">
        <f>IFERROR(INDEX(Sales!$D$5:$ABF$18,MATCH(UsagePerHour!$B81,Sales!$C$5:$C$18,0),MATCH(UsagePerHour!TS$4,Sales!$D$3:$ABF$3,0))/TS$2*INDEX(Usage!$D$5:$ABF$11,MATCH(UsagePerHour!$B$68,Usage!$C$5:$C$11,0),MATCH(UsagePerHour!TS$4,Usage!$D$3:$ABF$3,0)),"")</f>
        <v/>
      </c>
      <c r="TT81" s="27" t="str">
        <f>IFERROR(INDEX(Sales!$D$5:$ABF$18,MATCH(UsagePerHour!$B81,Sales!$C$5:$C$18,0),MATCH(UsagePerHour!TT$4,Sales!$D$3:$ABF$3,0))/TT$2*INDEX(Usage!$D$5:$ABF$11,MATCH(UsagePerHour!$B$68,Usage!$C$5:$C$11,0),MATCH(UsagePerHour!TT$4,Usage!$D$3:$ABF$3,0)),"")</f>
        <v/>
      </c>
      <c r="TU81" s="27" t="str">
        <f>IFERROR(INDEX(Sales!$D$5:$ABF$18,MATCH(UsagePerHour!$B81,Sales!$C$5:$C$18,0),MATCH(UsagePerHour!TU$4,Sales!$D$3:$ABF$3,0))/TU$2*INDEX(Usage!$D$5:$ABF$11,MATCH(UsagePerHour!$B$68,Usage!$C$5:$C$11,0),MATCH(UsagePerHour!TU$4,Usage!$D$3:$ABF$3,0)),"")</f>
        <v/>
      </c>
      <c r="TV81" s="27" t="str">
        <f>IFERROR(INDEX(Sales!$D$5:$ABF$18,MATCH(UsagePerHour!$B81,Sales!$C$5:$C$18,0),MATCH(UsagePerHour!TV$4,Sales!$D$3:$ABF$3,0))/TV$2*INDEX(Usage!$D$5:$ABF$11,MATCH(UsagePerHour!$B$68,Usage!$C$5:$C$11,0),MATCH(UsagePerHour!TV$4,Usage!$D$3:$ABF$3,0)),"")</f>
        <v/>
      </c>
      <c r="TW81" s="27" t="str">
        <f>IFERROR(INDEX(Sales!$D$5:$ABF$18,MATCH(UsagePerHour!$B81,Sales!$C$5:$C$18,0),MATCH(UsagePerHour!TW$4,Sales!$D$3:$ABF$3,0))/TW$2*INDEX(Usage!$D$5:$ABF$11,MATCH(UsagePerHour!$B$68,Usage!$C$5:$C$11,0),MATCH(UsagePerHour!TW$4,Usage!$D$3:$ABF$3,0)),"")</f>
        <v/>
      </c>
      <c r="TX81" s="27" t="str">
        <f>IFERROR(INDEX(Sales!$D$5:$ABF$18,MATCH(UsagePerHour!$B81,Sales!$C$5:$C$18,0),MATCH(UsagePerHour!TX$4,Sales!$D$3:$ABF$3,0))/TX$2*INDEX(Usage!$D$5:$ABF$11,MATCH(UsagePerHour!$B$68,Usage!$C$5:$C$11,0),MATCH(UsagePerHour!TX$4,Usage!$D$3:$ABF$3,0)),"")</f>
        <v/>
      </c>
      <c r="TY81" s="27" t="str">
        <f>IFERROR(INDEX(Sales!$D$5:$ABF$18,MATCH(UsagePerHour!$B81,Sales!$C$5:$C$18,0),MATCH(UsagePerHour!TY$4,Sales!$D$3:$ABF$3,0))/TY$2*INDEX(Usage!$D$5:$ABF$11,MATCH(UsagePerHour!$B$68,Usage!$C$5:$C$11,0),MATCH(UsagePerHour!TY$4,Usage!$D$3:$ABF$3,0)),"")</f>
        <v/>
      </c>
      <c r="TZ81" s="27" t="str">
        <f>IFERROR(INDEX(Sales!$D$5:$ABF$18,MATCH(UsagePerHour!$B81,Sales!$C$5:$C$18,0),MATCH(UsagePerHour!TZ$4,Sales!$D$3:$ABF$3,0))/TZ$2*INDEX(Usage!$D$5:$ABF$11,MATCH(UsagePerHour!$B$68,Usage!$C$5:$C$11,0),MATCH(UsagePerHour!TZ$4,Usage!$D$3:$ABF$3,0)),"")</f>
        <v/>
      </c>
      <c r="UA81" s="27" t="str">
        <f>IFERROR(INDEX(Sales!$D$5:$ABF$18,MATCH(UsagePerHour!$B81,Sales!$C$5:$C$18,0),MATCH(UsagePerHour!UA$4,Sales!$D$3:$ABF$3,0))/UA$2*INDEX(Usage!$D$5:$ABF$11,MATCH(UsagePerHour!$B$68,Usage!$C$5:$C$11,0),MATCH(UsagePerHour!UA$4,Usage!$D$3:$ABF$3,0)),"")</f>
        <v/>
      </c>
      <c r="UB81" s="27" t="str">
        <f>IFERROR(INDEX(Sales!$D$5:$ABF$18,MATCH(UsagePerHour!$B81,Sales!$C$5:$C$18,0),MATCH(UsagePerHour!UB$4,Sales!$D$3:$ABF$3,0))/UB$2*INDEX(Usage!$D$5:$ABF$11,MATCH(UsagePerHour!$B$68,Usage!$C$5:$C$11,0),MATCH(UsagePerHour!UB$4,Usage!$D$3:$ABF$3,0)),"")</f>
        <v/>
      </c>
      <c r="UC81" s="27" t="str">
        <f>IFERROR(INDEX(Sales!$D$5:$ABF$18,MATCH(UsagePerHour!$B81,Sales!$C$5:$C$18,0),MATCH(UsagePerHour!UC$4,Sales!$D$3:$ABF$3,0))/UC$2*INDEX(Usage!$D$5:$ABF$11,MATCH(UsagePerHour!$B$68,Usage!$C$5:$C$11,0),MATCH(UsagePerHour!UC$4,Usage!$D$3:$ABF$3,0)),"")</f>
        <v/>
      </c>
      <c r="UD81" s="27" t="str">
        <f>IFERROR(INDEX(Sales!$D$5:$ABF$18,MATCH(UsagePerHour!$B81,Sales!$C$5:$C$18,0),MATCH(UsagePerHour!UD$4,Sales!$D$3:$ABF$3,0))/UD$2*INDEX(Usage!$D$5:$ABF$11,MATCH(UsagePerHour!$B$68,Usage!$C$5:$C$11,0),MATCH(UsagePerHour!UD$4,Usage!$D$3:$ABF$3,0)),"")</f>
        <v/>
      </c>
      <c r="UE81" s="27" t="str">
        <f>IFERROR(INDEX(Sales!$D$5:$ABF$18,MATCH(UsagePerHour!$B81,Sales!$C$5:$C$18,0),MATCH(UsagePerHour!UE$4,Sales!$D$3:$ABF$3,0))/UE$2*INDEX(Usage!$D$5:$ABF$11,MATCH(UsagePerHour!$B$68,Usage!$C$5:$C$11,0),MATCH(UsagePerHour!UE$4,Usage!$D$3:$ABF$3,0)),"")</f>
        <v/>
      </c>
      <c r="UF81" s="27" t="str">
        <f>IFERROR(INDEX(Sales!$D$5:$ABF$18,MATCH(UsagePerHour!$B81,Sales!$C$5:$C$18,0),MATCH(UsagePerHour!UF$4,Sales!$D$3:$ABF$3,0))/UF$2*INDEX(Usage!$D$5:$ABF$11,MATCH(UsagePerHour!$B$68,Usage!$C$5:$C$11,0),MATCH(UsagePerHour!UF$4,Usage!$D$3:$ABF$3,0)),"")</f>
        <v/>
      </c>
      <c r="UG81" s="27" t="str">
        <f>IFERROR(INDEX(Sales!$D$5:$ABF$18,MATCH(UsagePerHour!$B81,Sales!$C$5:$C$18,0),MATCH(UsagePerHour!UG$4,Sales!$D$3:$ABF$3,0))/UG$2*INDEX(Usage!$D$5:$ABF$11,MATCH(UsagePerHour!$B$68,Usage!$C$5:$C$11,0),MATCH(UsagePerHour!UG$4,Usage!$D$3:$ABF$3,0)),"")</f>
        <v/>
      </c>
      <c r="UH81" s="27" t="str">
        <f>IFERROR(INDEX(Sales!$D$5:$ABF$18,MATCH(UsagePerHour!$B81,Sales!$C$5:$C$18,0),MATCH(UsagePerHour!UH$4,Sales!$D$3:$ABF$3,0))/UH$2*INDEX(Usage!$D$5:$ABF$11,MATCH(UsagePerHour!$B$68,Usage!$C$5:$C$11,0),MATCH(UsagePerHour!UH$4,Usage!$D$3:$ABF$3,0)),"")</f>
        <v/>
      </c>
      <c r="UI81" s="27" t="str">
        <f>IFERROR(INDEX(Sales!$D$5:$ABF$18,MATCH(UsagePerHour!$B81,Sales!$C$5:$C$18,0),MATCH(UsagePerHour!UI$4,Sales!$D$3:$ABF$3,0))/UI$2*INDEX(Usage!$D$5:$ABF$11,MATCH(UsagePerHour!$B$68,Usage!$C$5:$C$11,0),MATCH(UsagePerHour!UI$4,Usage!$D$3:$ABF$3,0)),"")</f>
        <v/>
      </c>
      <c r="UJ81" s="27" t="str">
        <f>IFERROR(INDEX(Sales!$D$5:$ABF$18,MATCH(UsagePerHour!$B81,Sales!$C$5:$C$18,0),MATCH(UsagePerHour!UJ$4,Sales!$D$3:$ABF$3,0))/UJ$2*INDEX(Usage!$D$5:$ABF$11,MATCH(UsagePerHour!$B$68,Usage!$C$5:$C$11,0),MATCH(UsagePerHour!UJ$4,Usage!$D$3:$ABF$3,0)),"")</f>
        <v/>
      </c>
      <c r="UK81" s="27" t="str">
        <f>IFERROR(INDEX(Sales!$D$5:$ABF$18,MATCH(UsagePerHour!$B81,Sales!$C$5:$C$18,0),MATCH(UsagePerHour!UK$4,Sales!$D$3:$ABF$3,0))/UK$2*INDEX(Usage!$D$5:$ABF$11,MATCH(UsagePerHour!$B$68,Usage!$C$5:$C$11,0),MATCH(UsagePerHour!UK$4,Usage!$D$3:$ABF$3,0)),"")</f>
        <v/>
      </c>
      <c r="UL81" s="27" t="str">
        <f>IFERROR(INDEX(Sales!$D$5:$ABF$18,MATCH(UsagePerHour!$B81,Sales!$C$5:$C$18,0),MATCH(UsagePerHour!UL$4,Sales!$D$3:$ABF$3,0))/UL$2*INDEX(Usage!$D$5:$ABF$11,MATCH(UsagePerHour!$B$68,Usage!$C$5:$C$11,0),MATCH(UsagePerHour!UL$4,Usage!$D$3:$ABF$3,0)),"")</f>
        <v/>
      </c>
      <c r="UM81" s="27" t="str">
        <f>IFERROR(INDEX(Sales!$D$5:$ABF$18,MATCH(UsagePerHour!$B81,Sales!$C$5:$C$18,0),MATCH(UsagePerHour!UM$4,Sales!$D$3:$ABF$3,0))/UM$2*INDEX(Usage!$D$5:$ABF$11,MATCH(UsagePerHour!$B$68,Usage!$C$5:$C$11,0),MATCH(UsagePerHour!UM$4,Usage!$D$3:$ABF$3,0)),"")</f>
        <v/>
      </c>
      <c r="UN81" s="27" t="str">
        <f>IFERROR(INDEX(Sales!$D$5:$ABF$18,MATCH(UsagePerHour!$B81,Sales!$C$5:$C$18,0),MATCH(UsagePerHour!UN$4,Sales!$D$3:$ABF$3,0))/UN$2*INDEX(Usage!$D$5:$ABF$11,MATCH(UsagePerHour!$B$68,Usage!$C$5:$C$11,0),MATCH(UsagePerHour!UN$4,Usage!$D$3:$ABF$3,0)),"")</f>
        <v/>
      </c>
      <c r="UO81" s="27" t="str">
        <f>IFERROR(INDEX(Sales!$D$5:$ABF$18,MATCH(UsagePerHour!$B81,Sales!$C$5:$C$18,0),MATCH(UsagePerHour!UO$4,Sales!$D$3:$ABF$3,0))/UO$2*INDEX(Usage!$D$5:$ABF$11,MATCH(UsagePerHour!$B$68,Usage!$C$5:$C$11,0),MATCH(UsagePerHour!UO$4,Usage!$D$3:$ABF$3,0)),"")</f>
        <v/>
      </c>
      <c r="UP81" s="27" t="str">
        <f>IFERROR(INDEX(Sales!$D$5:$ABF$18,MATCH(UsagePerHour!$B81,Sales!$C$5:$C$18,0),MATCH(UsagePerHour!UP$4,Sales!$D$3:$ABF$3,0))/UP$2*INDEX(Usage!$D$5:$ABF$11,MATCH(UsagePerHour!$B$68,Usage!$C$5:$C$11,0),MATCH(UsagePerHour!UP$4,Usage!$D$3:$ABF$3,0)),"")</f>
        <v/>
      </c>
      <c r="UQ81" s="27" t="str">
        <f>IFERROR(INDEX(Sales!$D$5:$ABF$18,MATCH(UsagePerHour!$B81,Sales!$C$5:$C$18,0),MATCH(UsagePerHour!UQ$4,Sales!$D$3:$ABF$3,0))/UQ$2*INDEX(Usage!$D$5:$ABF$11,MATCH(UsagePerHour!$B$68,Usage!$C$5:$C$11,0),MATCH(UsagePerHour!UQ$4,Usage!$D$3:$ABF$3,0)),"")</f>
        <v/>
      </c>
      <c r="UR81" s="27" t="str">
        <f>IFERROR(INDEX(Sales!$D$5:$ABF$18,MATCH(UsagePerHour!$B81,Sales!$C$5:$C$18,0),MATCH(UsagePerHour!UR$4,Sales!$D$3:$ABF$3,0))/UR$2*INDEX(Usage!$D$5:$ABF$11,MATCH(UsagePerHour!$B$68,Usage!$C$5:$C$11,0),MATCH(UsagePerHour!UR$4,Usage!$D$3:$ABF$3,0)),"")</f>
        <v/>
      </c>
      <c r="US81" s="27" t="str">
        <f>IFERROR(INDEX(Sales!$D$5:$ABF$18,MATCH(UsagePerHour!$B81,Sales!$C$5:$C$18,0),MATCH(UsagePerHour!US$4,Sales!$D$3:$ABF$3,0))/US$2*INDEX(Usage!$D$5:$ABF$11,MATCH(UsagePerHour!$B$68,Usage!$C$5:$C$11,0),MATCH(UsagePerHour!US$4,Usage!$D$3:$ABF$3,0)),"")</f>
        <v/>
      </c>
      <c r="UT81" s="27" t="str">
        <f>IFERROR(INDEX(Sales!$D$5:$ABF$18,MATCH(UsagePerHour!$B81,Sales!$C$5:$C$18,0),MATCH(UsagePerHour!UT$4,Sales!$D$3:$ABF$3,0))/UT$2*INDEX(Usage!$D$5:$ABF$11,MATCH(UsagePerHour!$B$68,Usage!$C$5:$C$11,0),MATCH(UsagePerHour!UT$4,Usage!$D$3:$ABF$3,0)),"")</f>
        <v/>
      </c>
      <c r="UU81" s="27" t="str">
        <f>IFERROR(INDEX(Sales!$D$5:$ABF$18,MATCH(UsagePerHour!$B81,Sales!$C$5:$C$18,0),MATCH(UsagePerHour!UU$4,Sales!$D$3:$ABF$3,0))/UU$2*INDEX(Usage!$D$5:$ABF$11,MATCH(UsagePerHour!$B$68,Usage!$C$5:$C$11,0),MATCH(UsagePerHour!UU$4,Usage!$D$3:$ABF$3,0)),"")</f>
        <v/>
      </c>
      <c r="UV81" s="27" t="str">
        <f>IFERROR(INDEX(Sales!$D$5:$ABF$18,MATCH(UsagePerHour!$B81,Sales!$C$5:$C$18,0),MATCH(UsagePerHour!UV$4,Sales!$D$3:$ABF$3,0))/UV$2*INDEX(Usage!$D$5:$ABF$11,MATCH(UsagePerHour!$B$68,Usage!$C$5:$C$11,0),MATCH(UsagePerHour!UV$4,Usage!$D$3:$ABF$3,0)),"")</f>
        <v/>
      </c>
      <c r="UW81" s="27" t="str">
        <f>IFERROR(INDEX(Sales!$D$5:$ABF$18,MATCH(UsagePerHour!$B81,Sales!$C$5:$C$18,0),MATCH(UsagePerHour!UW$4,Sales!$D$3:$ABF$3,0))/UW$2*INDEX(Usage!$D$5:$ABF$11,MATCH(UsagePerHour!$B$68,Usage!$C$5:$C$11,0),MATCH(UsagePerHour!UW$4,Usage!$D$3:$ABF$3,0)),"")</f>
        <v/>
      </c>
      <c r="UX81" s="27" t="str">
        <f>IFERROR(INDEX(Sales!$D$5:$ABF$18,MATCH(UsagePerHour!$B81,Sales!$C$5:$C$18,0),MATCH(UsagePerHour!UX$4,Sales!$D$3:$ABF$3,0))/UX$2*INDEX(Usage!$D$5:$ABF$11,MATCH(UsagePerHour!$B$68,Usage!$C$5:$C$11,0),MATCH(UsagePerHour!UX$4,Usage!$D$3:$ABF$3,0)),"")</f>
        <v/>
      </c>
      <c r="UY81" s="27" t="str">
        <f>IFERROR(INDEX(Sales!$D$5:$ABF$18,MATCH(UsagePerHour!$B81,Sales!$C$5:$C$18,0),MATCH(UsagePerHour!UY$4,Sales!$D$3:$ABF$3,0))/UY$2*INDEX(Usage!$D$5:$ABF$11,MATCH(UsagePerHour!$B$68,Usage!$C$5:$C$11,0),MATCH(UsagePerHour!UY$4,Usage!$D$3:$ABF$3,0)),"")</f>
        <v/>
      </c>
      <c r="UZ81" s="27" t="str">
        <f>IFERROR(INDEX(Sales!$D$5:$ABF$18,MATCH(UsagePerHour!$B81,Sales!$C$5:$C$18,0),MATCH(UsagePerHour!UZ$4,Sales!$D$3:$ABF$3,0))/UZ$2*INDEX(Usage!$D$5:$ABF$11,MATCH(UsagePerHour!$B$68,Usage!$C$5:$C$11,0),MATCH(UsagePerHour!UZ$4,Usage!$D$3:$ABF$3,0)),"")</f>
        <v/>
      </c>
      <c r="VA81" s="27" t="str">
        <f>IFERROR(INDEX(Sales!$D$5:$ABF$18,MATCH(UsagePerHour!$B81,Sales!$C$5:$C$18,0),MATCH(UsagePerHour!VA$4,Sales!$D$3:$ABF$3,0))/VA$2*INDEX(Usage!$D$5:$ABF$11,MATCH(UsagePerHour!$B$68,Usage!$C$5:$C$11,0),MATCH(UsagePerHour!VA$4,Usage!$D$3:$ABF$3,0)),"")</f>
        <v/>
      </c>
      <c r="VB81" s="27" t="str">
        <f>IFERROR(INDEX(Sales!$D$5:$ABF$18,MATCH(UsagePerHour!$B81,Sales!$C$5:$C$18,0),MATCH(UsagePerHour!VB$4,Sales!$D$3:$ABF$3,0))/VB$2*INDEX(Usage!$D$5:$ABF$11,MATCH(UsagePerHour!$B$68,Usage!$C$5:$C$11,0),MATCH(UsagePerHour!VB$4,Usage!$D$3:$ABF$3,0)),"")</f>
        <v/>
      </c>
      <c r="VC81" s="27" t="str">
        <f>IFERROR(INDEX(Sales!$D$5:$ABF$18,MATCH(UsagePerHour!$B81,Sales!$C$5:$C$18,0),MATCH(UsagePerHour!VC$4,Sales!$D$3:$ABF$3,0))/VC$2*INDEX(Usage!$D$5:$ABF$11,MATCH(UsagePerHour!$B$68,Usage!$C$5:$C$11,0),MATCH(UsagePerHour!VC$4,Usage!$D$3:$ABF$3,0)),"")</f>
        <v/>
      </c>
      <c r="VD81" s="27" t="str">
        <f>IFERROR(INDEX(Sales!$D$5:$ABF$18,MATCH(UsagePerHour!$B81,Sales!$C$5:$C$18,0),MATCH(UsagePerHour!VD$4,Sales!$D$3:$ABF$3,0))/VD$2*INDEX(Usage!$D$5:$ABF$11,MATCH(UsagePerHour!$B$68,Usage!$C$5:$C$11,0),MATCH(UsagePerHour!VD$4,Usage!$D$3:$ABF$3,0)),"")</f>
        <v/>
      </c>
      <c r="VE81" s="27" t="str">
        <f>IFERROR(INDEX(Sales!$D$5:$ABF$18,MATCH(UsagePerHour!$B81,Sales!$C$5:$C$18,0),MATCH(UsagePerHour!VE$4,Sales!$D$3:$ABF$3,0))/VE$2*INDEX(Usage!$D$5:$ABF$11,MATCH(UsagePerHour!$B$68,Usage!$C$5:$C$11,0),MATCH(UsagePerHour!VE$4,Usage!$D$3:$ABF$3,0)),"")</f>
        <v/>
      </c>
      <c r="VF81" s="27" t="str">
        <f>IFERROR(INDEX(Sales!$D$5:$ABF$18,MATCH(UsagePerHour!$B81,Sales!$C$5:$C$18,0),MATCH(UsagePerHour!VF$4,Sales!$D$3:$ABF$3,0))/VF$2*INDEX(Usage!$D$5:$ABF$11,MATCH(UsagePerHour!$B$68,Usage!$C$5:$C$11,0),MATCH(UsagePerHour!VF$4,Usage!$D$3:$ABF$3,0)),"")</f>
        <v/>
      </c>
      <c r="VG81" s="27" t="str">
        <f>IFERROR(INDEX(Sales!$D$5:$ABF$18,MATCH(UsagePerHour!$B81,Sales!$C$5:$C$18,0),MATCH(UsagePerHour!VG$4,Sales!$D$3:$ABF$3,0))/VG$2*INDEX(Usage!$D$5:$ABF$11,MATCH(UsagePerHour!$B$68,Usage!$C$5:$C$11,0),MATCH(UsagePerHour!VG$4,Usage!$D$3:$ABF$3,0)),"")</f>
        <v/>
      </c>
      <c r="VH81" s="27" t="str">
        <f>IFERROR(INDEX(Sales!$D$5:$ABF$18,MATCH(UsagePerHour!$B81,Sales!$C$5:$C$18,0),MATCH(UsagePerHour!VH$4,Sales!$D$3:$ABF$3,0))/VH$2*INDEX(Usage!$D$5:$ABF$11,MATCH(UsagePerHour!$B$68,Usage!$C$5:$C$11,0),MATCH(UsagePerHour!VH$4,Usage!$D$3:$ABF$3,0)),"")</f>
        <v/>
      </c>
      <c r="VI81" s="27" t="str">
        <f>IFERROR(INDEX(Sales!$D$5:$ABF$18,MATCH(UsagePerHour!$B81,Sales!$C$5:$C$18,0),MATCH(UsagePerHour!VI$4,Sales!$D$3:$ABF$3,0))/VI$2*INDEX(Usage!$D$5:$ABF$11,MATCH(UsagePerHour!$B$68,Usage!$C$5:$C$11,0),MATCH(UsagePerHour!VI$4,Usage!$D$3:$ABF$3,0)),"")</f>
        <v/>
      </c>
      <c r="VJ81" s="27" t="str">
        <f>IFERROR(INDEX(Sales!$D$5:$ABF$18,MATCH(UsagePerHour!$B81,Sales!$C$5:$C$18,0),MATCH(UsagePerHour!VJ$4,Sales!$D$3:$ABF$3,0))/VJ$2*INDEX(Usage!$D$5:$ABF$11,MATCH(UsagePerHour!$B$68,Usage!$C$5:$C$11,0),MATCH(UsagePerHour!VJ$4,Usage!$D$3:$ABF$3,0)),"")</f>
        <v/>
      </c>
      <c r="VK81" s="27" t="str">
        <f>IFERROR(INDEX(Sales!$D$5:$ABF$18,MATCH(UsagePerHour!$B81,Sales!$C$5:$C$18,0),MATCH(UsagePerHour!VK$4,Sales!$D$3:$ABF$3,0))/VK$2*INDEX(Usage!$D$5:$ABF$11,MATCH(UsagePerHour!$B$68,Usage!$C$5:$C$11,0),MATCH(UsagePerHour!VK$4,Usage!$D$3:$ABF$3,0)),"")</f>
        <v/>
      </c>
      <c r="VL81" s="27" t="str">
        <f>IFERROR(INDEX(Sales!$D$5:$ABF$18,MATCH(UsagePerHour!$B81,Sales!$C$5:$C$18,0),MATCH(UsagePerHour!VL$4,Sales!$D$3:$ABF$3,0))/VL$2*INDEX(Usage!$D$5:$ABF$11,MATCH(UsagePerHour!$B$68,Usage!$C$5:$C$11,0),MATCH(UsagePerHour!VL$4,Usage!$D$3:$ABF$3,0)),"")</f>
        <v/>
      </c>
      <c r="VM81" s="27" t="str">
        <f>IFERROR(INDEX(Sales!$D$5:$ABF$18,MATCH(UsagePerHour!$B81,Sales!$C$5:$C$18,0),MATCH(UsagePerHour!VM$4,Sales!$D$3:$ABF$3,0))/VM$2*INDEX(Usage!$D$5:$ABF$11,MATCH(UsagePerHour!$B$68,Usage!$C$5:$C$11,0),MATCH(UsagePerHour!VM$4,Usage!$D$3:$ABF$3,0)),"")</f>
        <v/>
      </c>
      <c r="VN81" s="27" t="str">
        <f>IFERROR(INDEX(Sales!$D$5:$ABF$18,MATCH(UsagePerHour!$B81,Sales!$C$5:$C$18,0),MATCH(UsagePerHour!VN$4,Sales!$D$3:$ABF$3,0))/VN$2*INDEX(Usage!$D$5:$ABF$11,MATCH(UsagePerHour!$B$68,Usage!$C$5:$C$11,0),MATCH(UsagePerHour!VN$4,Usage!$D$3:$ABF$3,0)),"")</f>
        <v/>
      </c>
      <c r="VO81" s="27" t="str">
        <f>IFERROR(INDEX(Sales!$D$5:$ABF$18,MATCH(UsagePerHour!$B81,Sales!$C$5:$C$18,0),MATCH(UsagePerHour!VO$4,Sales!$D$3:$ABF$3,0))/VO$2*INDEX(Usage!$D$5:$ABF$11,MATCH(UsagePerHour!$B$68,Usage!$C$5:$C$11,0),MATCH(UsagePerHour!VO$4,Usage!$D$3:$ABF$3,0)),"")</f>
        <v/>
      </c>
      <c r="VP81" s="27" t="str">
        <f>IFERROR(INDEX(Sales!$D$5:$ABF$18,MATCH(UsagePerHour!$B81,Sales!$C$5:$C$18,0),MATCH(UsagePerHour!VP$4,Sales!$D$3:$ABF$3,0))/VP$2*INDEX(Usage!$D$5:$ABF$11,MATCH(UsagePerHour!$B$68,Usage!$C$5:$C$11,0),MATCH(UsagePerHour!VP$4,Usage!$D$3:$ABF$3,0)),"")</f>
        <v/>
      </c>
      <c r="VQ81" s="27" t="str">
        <f>IFERROR(INDEX(Sales!$D$5:$ABF$18,MATCH(UsagePerHour!$B81,Sales!$C$5:$C$18,0),MATCH(UsagePerHour!VQ$4,Sales!$D$3:$ABF$3,0))/VQ$2*INDEX(Usage!$D$5:$ABF$11,MATCH(UsagePerHour!$B$68,Usage!$C$5:$C$11,0),MATCH(UsagePerHour!VQ$4,Usage!$D$3:$ABF$3,0)),"")</f>
        <v/>
      </c>
      <c r="VR81" s="27" t="str">
        <f>IFERROR(INDEX(Sales!$D$5:$ABF$18,MATCH(UsagePerHour!$B81,Sales!$C$5:$C$18,0),MATCH(UsagePerHour!VR$4,Sales!$D$3:$ABF$3,0))/VR$2*INDEX(Usage!$D$5:$ABF$11,MATCH(UsagePerHour!$B$68,Usage!$C$5:$C$11,0),MATCH(UsagePerHour!VR$4,Usage!$D$3:$ABF$3,0)),"")</f>
        <v/>
      </c>
      <c r="VS81" s="27" t="str">
        <f>IFERROR(INDEX(Sales!$D$5:$ABF$18,MATCH(UsagePerHour!$B81,Sales!$C$5:$C$18,0),MATCH(UsagePerHour!VS$4,Sales!$D$3:$ABF$3,0))/VS$2*INDEX(Usage!$D$5:$ABF$11,MATCH(UsagePerHour!$B$68,Usage!$C$5:$C$11,0),MATCH(UsagePerHour!VS$4,Usage!$D$3:$ABF$3,0)),"")</f>
        <v/>
      </c>
      <c r="VT81" s="27" t="str">
        <f>IFERROR(INDEX(Sales!$D$5:$ABF$18,MATCH(UsagePerHour!$B81,Sales!$C$5:$C$18,0),MATCH(UsagePerHour!VT$4,Sales!$D$3:$ABF$3,0))/VT$2*INDEX(Usage!$D$5:$ABF$11,MATCH(UsagePerHour!$B$68,Usage!$C$5:$C$11,0),MATCH(UsagePerHour!VT$4,Usage!$D$3:$ABF$3,0)),"")</f>
        <v/>
      </c>
      <c r="VU81" s="27" t="str">
        <f>IFERROR(INDEX(Sales!$D$5:$ABF$18,MATCH(UsagePerHour!$B81,Sales!$C$5:$C$18,0),MATCH(UsagePerHour!VU$4,Sales!$D$3:$ABF$3,0))/VU$2*INDEX(Usage!$D$5:$ABF$11,MATCH(UsagePerHour!$B$68,Usage!$C$5:$C$11,0),MATCH(UsagePerHour!VU$4,Usage!$D$3:$ABF$3,0)),"")</f>
        <v/>
      </c>
      <c r="VV81" s="27" t="str">
        <f>IFERROR(INDEX(Sales!$D$5:$ABF$18,MATCH(UsagePerHour!$B81,Sales!$C$5:$C$18,0),MATCH(UsagePerHour!VV$4,Sales!$D$3:$ABF$3,0))/VV$2*INDEX(Usage!$D$5:$ABF$11,MATCH(UsagePerHour!$B$68,Usage!$C$5:$C$11,0),MATCH(UsagePerHour!VV$4,Usage!$D$3:$ABF$3,0)),"")</f>
        <v/>
      </c>
      <c r="VW81" s="27" t="str">
        <f>IFERROR(INDEX(Sales!$D$5:$ABF$18,MATCH(UsagePerHour!$B81,Sales!$C$5:$C$18,0),MATCH(UsagePerHour!VW$4,Sales!$D$3:$ABF$3,0))/VW$2*INDEX(Usage!$D$5:$ABF$11,MATCH(UsagePerHour!$B$68,Usage!$C$5:$C$11,0),MATCH(UsagePerHour!VW$4,Usage!$D$3:$ABF$3,0)),"")</f>
        <v/>
      </c>
      <c r="VX81" s="27" t="str">
        <f>IFERROR(INDEX(Sales!$D$5:$ABF$18,MATCH(UsagePerHour!$B81,Sales!$C$5:$C$18,0),MATCH(UsagePerHour!VX$4,Sales!$D$3:$ABF$3,0))/VX$2*INDEX(Usage!$D$5:$ABF$11,MATCH(UsagePerHour!$B$68,Usage!$C$5:$C$11,0),MATCH(UsagePerHour!VX$4,Usage!$D$3:$ABF$3,0)),"")</f>
        <v/>
      </c>
      <c r="VY81" s="27" t="str">
        <f>IFERROR(INDEX(Sales!$D$5:$ABF$18,MATCH(UsagePerHour!$B81,Sales!$C$5:$C$18,0),MATCH(UsagePerHour!VY$4,Sales!$D$3:$ABF$3,0))/VY$2*INDEX(Usage!$D$5:$ABF$11,MATCH(UsagePerHour!$B$68,Usage!$C$5:$C$11,0),MATCH(UsagePerHour!VY$4,Usage!$D$3:$ABF$3,0)),"")</f>
        <v/>
      </c>
      <c r="VZ81" s="27" t="str">
        <f>IFERROR(INDEX(Sales!$D$5:$ABF$18,MATCH(UsagePerHour!$B81,Sales!$C$5:$C$18,0),MATCH(UsagePerHour!VZ$4,Sales!$D$3:$ABF$3,0))/VZ$2*INDEX(Usage!$D$5:$ABF$11,MATCH(UsagePerHour!$B$68,Usage!$C$5:$C$11,0),MATCH(UsagePerHour!VZ$4,Usage!$D$3:$ABF$3,0)),"")</f>
        <v/>
      </c>
      <c r="WA81" s="27" t="str">
        <f>IFERROR(INDEX(Sales!$D$5:$ABF$18,MATCH(UsagePerHour!$B81,Sales!$C$5:$C$18,0),MATCH(UsagePerHour!WA$4,Sales!$D$3:$ABF$3,0))/WA$2*INDEX(Usage!$D$5:$ABF$11,MATCH(UsagePerHour!$B$68,Usage!$C$5:$C$11,0),MATCH(UsagePerHour!WA$4,Usage!$D$3:$ABF$3,0)),"")</f>
        <v/>
      </c>
      <c r="WB81" s="27" t="str">
        <f>IFERROR(INDEX(Sales!$D$5:$ABF$18,MATCH(UsagePerHour!$B81,Sales!$C$5:$C$18,0),MATCH(UsagePerHour!WB$4,Sales!$D$3:$ABF$3,0))/WB$2*INDEX(Usage!$D$5:$ABF$11,MATCH(UsagePerHour!$B$68,Usage!$C$5:$C$11,0),MATCH(UsagePerHour!WB$4,Usage!$D$3:$ABF$3,0)),"")</f>
        <v/>
      </c>
      <c r="WC81" s="27" t="str">
        <f>IFERROR(INDEX(Sales!$D$5:$ABF$18,MATCH(UsagePerHour!$B81,Sales!$C$5:$C$18,0),MATCH(UsagePerHour!WC$4,Sales!$D$3:$ABF$3,0))/WC$2*INDEX(Usage!$D$5:$ABF$11,MATCH(UsagePerHour!$B$68,Usage!$C$5:$C$11,0),MATCH(UsagePerHour!WC$4,Usage!$D$3:$ABF$3,0)),"")</f>
        <v/>
      </c>
      <c r="WD81" s="27" t="str">
        <f>IFERROR(INDEX(Sales!$D$5:$ABF$18,MATCH(UsagePerHour!$B81,Sales!$C$5:$C$18,0),MATCH(UsagePerHour!WD$4,Sales!$D$3:$ABF$3,0))/WD$2*INDEX(Usage!$D$5:$ABF$11,MATCH(UsagePerHour!$B$68,Usage!$C$5:$C$11,0),MATCH(UsagePerHour!WD$4,Usage!$D$3:$ABF$3,0)),"")</f>
        <v/>
      </c>
      <c r="WE81" s="27" t="str">
        <f>IFERROR(INDEX(Sales!$D$5:$ABF$18,MATCH(UsagePerHour!$B81,Sales!$C$5:$C$18,0),MATCH(UsagePerHour!WE$4,Sales!$D$3:$ABF$3,0))/WE$2*INDEX(Usage!$D$5:$ABF$11,MATCH(UsagePerHour!$B$68,Usage!$C$5:$C$11,0),MATCH(UsagePerHour!WE$4,Usage!$D$3:$ABF$3,0)),"")</f>
        <v/>
      </c>
      <c r="WF81" s="27" t="str">
        <f>IFERROR(INDEX(Sales!$D$5:$ABF$18,MATCH(UsagePerHour!$B81,Sales!$C$5:$C$18,0),MATCH(UsagePerHour!WF$4,Sales!$D$3:$ABF$3,0))/WF$2*INDEX(Usage!$D$5:$ABF$11,MATCH(UsagePerHour!$B$68,Usage!$C$5:$C$11,0),MATCH(UsagePerHour!WF$4,Usage!$D$3:$ABF$3,0)),"")</f>
        <v/>
      </c>
      <c r="WG81" s="27" t="str">
        <f>IFERROR(INDEX(Sales!$D$5:$ABF$18,MATCH(UsagePerHour!$B81,Sales!$C$5:$C$18,0),MATCH(UsagePerHour!WG$4,Sales!$D$3:$ABF$3,0))/WG$2*INDEX(Usage!$D$5:$ABF$11,MATCH(UsagePerHour!$B$68,Usage!$C$5:$C$11,0),MATCH(UsagePerHour!WG$4,Usage!$D$3:$ABF$3,0)),"")</f>
        <v/>
      </c>
      <c r="WH81" s="27" t="str">
        <f>IFERROR(INDEX(Sales!$D$5:$ABF$18,MATCH(UsagePerHour!$B81,Sales!$C$5:$C$18,0),MATCH(UsagePerHour!WH$4,Sales!$D$3:$ABF$3,0))/WH$2*INDEX(Usage!$D$5:$ABF$11,MATCH(UsagePerHour!$B$68,Usage!$C$5:$C$11,0),MATCH(UsagePerHour!WH$4,Usage!$D$3:$ABF$3,0)),"")</f>
        <v/>
      </c>
      <c r="WI81" s="27" t="str">
        <f>IFERROR(INDEX(Sales!$D$5:$ABF$18,MATCH(UsagePerHour!$B81,Sales!$C$5:$C$18,0),MATCH(UsagePerHour!WI$4,Sales!$D$3:$ABF$3,0))/WI$2*INDEX(Usage!$D$5:$ABF$11,MATCH(UsagePerHour!$B$68,Usage!$C$5:$C$11,0),MATCH(UsagePerHour!WI$4,Usage!$D$3:$ABF$3,0)),"")</f>
        <v/>
      </c>
      <c r="WJ81" s="27" t="str">
        <f>IFERROR(INDEX(Sales!$D$5:$ABF$18,MATCH(UsagePerHour!$B81,Sales!$C$5:$C$18,0),MATCH(UsagePerHour!WJ$4,Sales!$D$3:$ABF$3,0))/WJ$2*INDEX(Usage!$D$5:$ABF$11,MATCH(UsagePerHour!$B$68,Usage!$C$5:$C$11,0),MATCH(UsagePerHour!WJ$4,Usage!$D$3:$ABF$3,0)),"")</f>
        <v/>
      </c>
      <c r="WK81" s="27" t="str">
        <f>IFERROR(INDEX(Sales!$D$5:$ABF$18,MATCH(UsagePerHour!$B81,Sales!$C$5:$C$18,0),MATCH(UsagePerHour!WK$4,Sales!$D$3:$ABF$3,0))/WK$2*INDEX(Usage!$D$5:$ABF$11,MATCH(UsagePerHour!$B$68,Usage!$C$5:$C$11,0),MATCH(UsagePerHour!WK$4,Usage!$D$3:$ABF$3,0)),"")</f>
        <v/>
      </c>
      <c r="WL81" s="27" t="str">
        <f>IFERROR(INDEX(Sales!$D$5:$ABF$18,MATCH(UsagePerHour!$B81,Sales!$C$5:$C$18,0),MATCH(UsagePerHour!WL$4,Sales!$D$3:$ABF$3,0))/WL$2*INDEX(Usage!$D$5:$ABF$11,MATCH(UsagePerHour!$B$68,Usage!$C$5:$C$11,0),MATCH(UsagePerHour!WL$4,Usage!$D$3:$ABF$3,0)),"")</f>
        <v/>
      </c>
      <c r="WM81" s="27" t="str">
        <f>IFERROR(INDEX(Sales!$D$5:$ABF$18,MATCH(UsagePerHour!$B81,Sales!$C$5:$C$18,0),MATCH(UsagePerHour!WM$4,Sales!$D$3:$ABF$3,0))/WM$2*INDEX(Usage!$D$5:$ABF$11,MATCH(UsagePerHour!$B$68,Usage!$C$5:$C$11,0),MATCH(UsagePerHour!WM$4,Usage!$D$3:$ABF$3,0)),"")</f>
        <v/>
      </c>
      <c r="WN81" s="27" t="str">
        <f>IFERROR(INDEX(Sales!$D$5:$ABF$18,MATCH(UsagePerHour!$B81,Sales!$C$5:$C$18,0),MATCH(UsagePerHour!WN$4,Sales!$D$3:$ABF$3,0))/WN$2*INDEX(Usage!$D$5:$ABF$11,MATCH(UsagePerHour!$B$68,Usage!$C$5:$C$11,0),MATCH(UsagePerHour!WN$4,Usage!$D$3:$ABF$3,0)),"")</f>
        <v/>
      </c>
      <c r="WO81" s="27" t="str">
        <f>IFERROR(INDEX(Sales!$D$5:$ABF$18,MATCH(UsagePerHour!$B81,Sales!$C$5:$C$18,0),MATCH(UsagePerHour!WO$4,Sales!$D$3:$ABF$3,0))/WO$2*INDEX(Usage!$D$5:$ABF$11,MATCH(UsagePerHour!$B$68,Usage!$C$5:$C$11,0),MATCH(UsagePerHour!WO$4,Usage!$D$3:$ABF$3,0)),"")</f>
        <v/>
      </c>
      <c r="WP81" s="27" t="str">
        <f>IFERROR(INDEX(Sales!$D$5:$ABF$18,MATCH(UsagePerHour!$B81,Sales!$C$5:$C$18,0),MATCH(UsagePerHour!WP$4,Sales!$D$3:$ABF$3,0))/WP$2*INDEX(Usage!$D$5:$ABF$11,MATCH(UsagePerHour!$B$68,Usage!$C$5:$C$11,0),MATCH(UsagePerHour!WP$4,Usage!$D$3:$ABF$3,0)),"")</f>
        <v/>
      </c>
      <c r="WQ81" s="27" t="str">
        <f>IFERROR(INDEX(Sales!$D$5:$ABF$18,MATCH(UsagePerHour!$B81,Sales!$C$5:$C$18,0),MATCH(UsagePerHour!WQ$4,Sales!$D$3:$ABF$3,0))/WQ$2*INDEX(Usage!$D$5:$ABF$11,MATCH(UsagePerHour!$B$68,Usage!$C$5:$C$11,0),MATCH(UsagePerHour!WQ$4,Usage!$D$3:$ABF$3,0)),"")</f>
        <v/>
      </c>
      <c r="WR81" s="27" t="str">
        <f>IFERROR(INDEX(Sales!$D$5:$ABF$18,MATCH(UsagePerHour!$B81,Sales!$C$5:$C$18,0),MATCH(UsagePerHour!WR$4,Sales!$D$3:$ABF$3,0))/WR$2*INDEX(Usage!$D$5:$ABF$11,MATCH(UsagePerHour!$B$68,Usage!$C$5:$C$11,0),MATCH(UsagePerHour!WR$4,Usage!$D$3:$ABF$3,0)),"")</f>
        <v/>
      </c>
      <c r="WS81" s="27" t="str">
        <f>IFERROR(INDEX(Sales!$D$5:$ABF$18,MATCH(UsagePerHour!$B81,Sales!$C$5:$C$18,0),MATCH(UsagePerHour!WS$4,Sales!$D$3:$ABF$3,0))/WS$2*INDEX(Usage!$D$5:$ABF$11,MATCH(UsagePerHour!$B$68,Usage!$C$5:$C$11,0),MATCH(UsagePerHour!WS$4,Usage!$D$3:$ABF$3,0)),"")</f>
        <v/>
      </c>
      <c r="WT81" s="27" t="str">
        <f>IFERROR(INDEX(Sales!$D$5:$ABF$18,MATCH(UsagePerHour!$B81,Sales!$C$5:$C$18,0),MATCH(UsagePerHour!WT$4,Sales!$D$3:$ABF$3,0))/WT$2*INDEX(Usage!$D$5:$ABF$11,MATCH(UsagePerHour!$B$68,Usage!$C$5:$C$11,0),MATCH(UsagePerHour!WT$4,Usage!$D$3:$ABF$3,0)),"")</f>
        <v/>
      </c>
      <c r="WU81" s="27" t="str">
        <f>IFERROR(INDEX(Sales!$D$5:$ABF$18,MATCH(UsagePerHour!$B81,Sales!$C$5:$C$18,0),MATCH(UsagePerHour!WU$4,Sales!$D$3:$ABF$3,0))/WU$2*INDEX(Usage!$D$5:$ABF$11,MATCH(UsagePerHour!$B$68,Usage!$C$5:$C$11,0),MATCH(UsagePerHour!WU$4,Usage!$D$3:$ABF$3,0)),"")</f>
        <v/>
      </c>
      <c r="WV81" s="27" t="str">
        <f>IFERROR(INDEX(Sales!$D$5:$ABF$18,MATCH(UsagePerHour!$B81,Sales!$C$5:$C$18,0),MATCH(UsagePerHour!WV$4,Sales!$D$3:$ABF$3,0))/WV$2*INDEX(Usage!$D$5:$ABF$11,MATCH(UsagePerHour!$B$68,Usage!$C$5:$C$11,0),MATCH(UsagePerHour!WV$4,Usage!$D$3:$ABF$3,0)),"")</f>
        <v/>
      </c>
      <c r="WW81" s="27" t="str">
        <f>IFERROR(INDEX(Sales!$D$5:$ABF$18,MATCH(UsagePerHour!$B81,Sales!$C$5:$C$18,0),MATCH(UsagePerHour!WW$4,Sales!$D$3:$ABF$3,0))/WW$2*INDEX(Usage!$D$5:$ABF$11,MATCH(UsagePerHour!$B$68,Usage!$C$5:$C$11,0),MATCH(UsagePerHour!WW$4,Usage!$D$3:$ABF$3,0)),"")</f>
        <v/>
      </c>
      <c r="WX81" s="27" t="str">
        <f>IFERROR(INDEX(Sales!$D$5:$ABF$18,MATCH(UsagePerHour!$B81,Sales!$C$5:$C$18,0),MATCH(UsagePerHour!WX$4,Sales!$D$3:$ABF$3,0))/WX$2*INDEX(Usage!$D$5:$ABF$11,MATCH(UsagePerHour!$B$68,Usage!$C$5:$C$11,0),MATCH(UsagePerHour!WX$4,Usage!$D$3:$ABF$3,0)),"")</f>
        <v/>
      </c>
      <c r="WY81" s="27" t="str">
        <f>IFERROR(INDEX(Sales!$D$5:$ABF$18,MATCH(UsagePerHour!$B81,Sales!$C$5:$C$18,0),MATCH(UsagePerHour!WY$4,Sales!$D$3:$ABF$3,0))/WY$2*INDEX(Usage!$D$5:$ABF$11,MATCH(UsagePerHour!$B$68,Usage!$C$5:$C$11,0),MATCH(UsagePerHour!WY$4,Usage!$D$3:$ABF$3,0)),"")</f>
        <v/>
      </c>
      <c r="WZ81" s="27" t="str">
        <f>IFERROR(INDEX(Sales!$D$5:$ABF$18,MATCH(UsagePerHour!$B81,Sales!$C$5:$C$18,0),MATCH(UsagePerHour!WZ$4,Sales!$D$3:$ABF$3,0))/WZ$2*INDEX(Usage!$D$5:$ABF$11,MATCH(UsagePerHour!$B$68,Usage!$C$5:$C$11,0),MATCH(UsagePerHour!WZ$4,Usage!$D$3:$ABF$3,0)),"")</f>
        <v/>
      </c>
      <c r="XA81" s="27" t="str">
        <f>IFERROR(INDEX(Sales!$D$5:$ABF$18,MATCH(UsagePerHour!$B81,Sales!$C$5:$C$18,0),MATCH(UsagePerHour!XA$4,Sales!$D$3:$ABF$3,0))/XA$2*INDEX(Usage!$D$5:$ABF$11,MATCH(UsagePerHour!$B$68,Usage!$C$5:$C$11,0),MATCH(UsagePerHour!XA$4,Usage!$D$3:$ABF$3,0)),"")</f>
        <v/>
      </c>
      <c r="XB81" s="27" t="str">
        <f>IFERROR(INDEX(Sales!$D$5:$ABF$18,MATCH(UsagePerHour!$B81,Sales!$C$5:$C$18,0),MATCH(UsagePerHour!XB$4,Sales!$D$3:$ABF$3,0))/XB$2*INDEX(Usage!$D$5:$ABF$11,MATCH(UsagePerHour!$B$68,Usage!$C$5:$C$11,0),MATCH(UsagePerHour!XB$4,Usage!$D$3:$ABF$3,0)),"")</f>
        <v/>
      </c>
      <c r="XC81" s="27" t="str">
        <f>IFERROR(INDEX(Sales!$D$5:$ABF$18,MATCH(UsagePerHour!$B81,Sales!$C$5:$C$18,0),MATCH(UsagePerHour!XC$4,Sales!$D$3:$ABF$3,0))/XC$2*INDEX(Usage!$D$5:$ABF$11,MATCH(UsagePerHour!$B$68,Usage!$C$5:$C$11,0),MATCH(UsagePerHour!XC$4,Usage!$D$3:$ABF$3,0)),"")</f>
        <v/>
      </c>
      <c r="XD81" s="27" t="str">
        <f>IFERROR(INDEX(Sales!$D$5:$ABF$18,MATCH(UsagePerHour!$B81,Sales!$C$5:$C$18,0),MATCH(UsagePerHour!XD$4,Sales!$D$3:$ABF$3,0))/XD$2*INDEX(Usage!$D$5:$ABF$11,MATCH(UsagePerHour!$B$68,Usage!$C$5:$C$11,0),MATCH(UsagePerHour!XD$4,Usage!$D$3:$ABF$3,0)),"")</f>
        <v/>
      </c>
      <c r="XE81" s="27" t="str">
        <f>IFERROR(INDEX(Sales!$D$5:$ABF$18,MATCH(UsagePerHour!$B81,Sales!$C$5:$C$18,0),MATCH(UsagePerHour!XE$4,Sales!$D$3:$ABF$3,0))/XE$2*INDEX(Usage!$D$5:$ABF$11,MATCH(UsagePerHour!$B$68,Usage!$C$5:$C$11,0),MATCH(UsagePerHour!XE$4,Usage!$D$3:$ABF$3,0)),"")</f>
        <v/>
      </c>
      <c r="XF81" s="27" t="str">
        <f>IFERROR(INDEX(Sales!$D$5:$ABF$18,MATCH(UsagePerHour!$B81,Sales!$C$5:$C$18,0),MATCH(UsagePerHour!XF$4,Sales!$D$3:$ABF$3,0))/XF$2*INDEX(Usage!$D$5:$ABF$11,MATCH(UsagePerHour!$B$68,Usage!$C$5:$C$11,0),MATCH(UsagePerHour!XF$4,Usage!$D$3:$ABF$3,0)),"")</f>
        <v/>
      </c>
      <c r="XG81" s="27" t="str">
        <f>IFERROR(INDEX(Sales!$D$5:$ABF$18,MATCH(UsagePerHour!$B81,Sales!$C$5:$C$18,0),MATCH(UsagePerHour!XG$4,Sales!$D$3:$ABF$3,0))/XG$2*INDEX(Usage!$D$5:$ABF$11,MATCH(UsagePerHour!$B$68,Usage!$C$5:$C$11,0),MATCH(UsagePerHour!XG$4,Usage!$D$3:$ABF$3,0)),"")</f>
        <v/>
      </c>
      <c r="XH81" s="27" t="str">
        <f>IFERROR(INDEX(Sales!$D$5:$ABF$18,MATCH(UsagePerHour!$B81,Sales!$C$5:$C$18,0),MATCH(UsagePerHour!XH$4,Sales!$D$3:$ABF$3,0))/XH$2*INDEX(Usage!$D$5:$ABF$11,MATCH(UsagePerHour!$B$68,Usage!$C$5:$C$11,0),MATCH(UsagePerHour!XH$4,Usage!$D$3:$ABF$3,0)),"")</f>
        <v/>
      </c>
      <c r="XI81" s="27" t="str">
        <f>IFERROR(INDEX(Sales!$D$5:$ABF$18,MATCH(UsagePerHour!$B81,Sales!$C$5:$C$18,0),MATCH(UsagePerHour!XI$4,Sales!$D$3:$ABF$3,0))/XI$2*INDEX(Usage!$D$5:$ABF$11,MATCH(UsagePerHour!$B$68,Usage!$C$5:$C$11,0),MATCH(UsagePerHour!XI$4,Usage!$D$3:$ABF$3,0)),"")</f>
        <v/>
      </c>
      <c r="XJ81" s="27" t="str">
        <f>IFERROR(INDEX(Sales!$D$5:$ABF$18,MATCH(UsagePerHour!$B81,Sales!$C$5:$C$18,0),MATCH(UsagePerHour!XJ$4,Sales!$D$3:$ABF$3,0))/XJ$2*INDEX(Usage!$D$5:$ABF$11,MATCH(UsagePerHour!$B$68,Usage!$C$5:$C$11,0),MATCH(UsagePerHour!XJ$4,Usage!$D$3:$ABF$3,0)),"")</f>
        <v/>
      </c>
      <c r="XK81" s="27" t="str">
        <f>IFERROR(INDEX(Sales!$D$5:$ABF$18,MATCH(UsagePerHour!$B81,Sales!$C$5:$C$18,0),MATCH(UsagePerHour!XK$4,Sales!$D$3:$ABF$3,0))/XK$2*INDEX(Usage!$D$5:$ABF$11,MATCH(UsagePerHour!$B$68,Usage!$C$5:$C$11,0),MATCH(UsagePerHour!XK$4,Usage!$D$3:$ABF$3,0)),"")</f>
        <v/>
      </c>
      <c r="XL81" s="27" t="str">
        <f>IFERROR(INDEX(Sales!$D$5:$ABF$18,MATCH(UsagePerHour!$B81,Sales!$C$5:$C$18,0),MATCH(UsagePerHour!XL$4,Sales!$D$3:$ABF$3,0))/XL$2*INDEX(Usage!$D$5:$ABF$11,MATCH(UsagePerHour!$B$68,Usage!$C$5:$C$11,0),MATCH(UsagePerHour!XL$4,Usage!$D$3:$ABF$3,0)),"")</f>
        <v/>
      </c>
      <c r="XM81" s="27" t="str">
        <f>IFERROR(INDEX(Sales!$D$5:$ABF$18,MATCH(UsagePerHour!$B81,Sales!$C$5:$C$18,0),MATCH(UsagePerHour!XM$4,Sales!$D$3:$ABF$3,0))/XM$2*INDEX(Usage!$D$5:$ABF$11,MATCH(UsagePerHour!$B$68,Usage!$C$5:$C$11,0),MATCH(UsagePerHour!XM$4,Usage!$D$3:$ABF$3,0)),"")</f>
        <v/>
      </c>
      <c r="XN81" s="27" t="str">
        <f>IFERROR(INDEX(Sales!$D$5:$ABF$18,MATCH(UsagePerHour!$B81,Sales!$C$5:$C$18,0),MATCH(UsagePerHour!XN$4,Sales!$D$3:$ABF$3,0))/XN$2*INDEX(Usage!$D$5:$ABF$11,MATCH(UsagePerHour!$B$68,Usage!$C$5:$C$11,0),MATCH(UsagePerHour!XN$4,Usage!$D$3:$ABF$3,0)),"")</f>
        <v/>
      </c>
      <c r="XO81" s="27" t="str">
        <f>IFERROR(INDEX(Sales!$D$5:$ABF$18,MATCH(UsagePerHour!$B81,Sales!$C$5:$C$18,0),MATCH(UsagePerHour!XO$4,Sales!$D$3:$ABF$3,0))/XO$2*INDEX(Usage!$D$5:$ABF$11,MATCH(UsagePerHour!$B$68,Usage!$C$5:$C$11,0),MATCH(UsagePerHour!XO$4,Usage!$D$3:$ABF$3,0)),"")</f>
        <v/>
      </c>
      <c r="XP81" s="27" t="str">
        <f>IFERROR(INDEX(Sales!$D$5:$ABF$18,MATCH(UsagePerHour!$B81,Sales!$C$5:$C$18,0),MATCH(UsagePerHour!XP$4,Sales!$D$3:$ABF$3,0))/XP$2*INDEX(Usage!$D$5:$ABF$11,MATCH(UsagePerHour!$B$68,Usage!$C$5:$C$11,0),MATCH(UsagePerHour!XP$4,Usage!$D$3:$ABF$3,0)),"")</f>
        <v/>
      </c>
      <c r="XQ81" s="27" t="str">
        <f>IFERROR(INDEX(Sales!$D$5:$ABF$18,MATCH(UsagePerHour!$B81,Sales!$C$5:$C$18,0),MATCH(UsagePerHour!XQ$4,Sales!$D$3:$ABF$3,0))/XQ$2*INDEX(Usage!$D$5:$ABF$11,MATCH(UsagePerHour!$B$68,Usage!$C$5:$C$11,0),MATCH(UsagePerHour!XQ$4,Usage!$D$3:$ABF$3,0)),"")</f>
        <v/>
      </c>
      <c r="XR81" s="27" t="str">
        <f>IFERROR(INDEX(Sales!$D$5:$ABF$18,MATCH(UsagePerHour!$B81,Sales!$C$5:$C$18,0),MATCH(UsagePerHour!XR$4,Sales!$D$3:$ABF$3,0))/XR$2*INDEX(Usage!$D$5:$ABF$11,MATCH(UsagePerHour!$B$68,Usage!$C$5:$C$11,0),MATCH(UsagePerHour!XR$4,Usage!$D$3:$ABF$3,0)),"")</f>
        <v/>
      </c>
      <c r="XS81" s="27" t="str">
        <f>IFERROR(INDEX(Sales!$D$5:$ABF$18,MATCH(UsagePerHour!$B81,Sales!$C$5:$C$18,0),MATCH(UsagePerHour!XS$4,Sales!$D$3:$ABF$3,0))/XS$2*INDEX(Usage!$D$5:$ABF$11,MATCH(UsagePerHour!$B$68,Usage!$C$5:$C$11,0),MATCH(UsagePerHour!XS$4,Usage!$D$3:$ABF$3,0)),"")</f>
        <v/>
      </c>
      <c r="XT81" s="27" t="str">
        <f>IFERROR(INDEX(Sales!$D$5:$ABF$18,MATCH(UsagePerHour!$B81,Sales!$C$5:$C$18,0),MATCH(UsagePerHour!XT$4,Sales!$D$3:$ABF$3,0))/XT$2*INDEX(Usage!$D$5:$ABF$11,MATCH(UsagePerHour!$B$68,Usage!$C$5:$C$11,0),MATCH(UsagePerHour!XT$4,Usage!$D$3:$ABF$3,0)),"")</f>
        <v/>
      </c>
      <c r="XU81" s="27" t="str">
        <f>IFERROR(INDEX(Sales!$D$5:$ABF$18,MATCH(UsagePerHour!$B81,Sales!$C$5:$C$18,0),MATCH(UsagePerHour!XU$4,Sales!$D$3:$ABF$3,0))/XU$2*INDEX(Usage!$D$5:$ABF$11,MATCH(UsagePerHour!$B$68,Usage!$C$5:$C$11,0),MATCH(UsagePerHour!XU$4,Usage!$D$3:$ABF$3,0)),"")</f>
        <v/>
      </c>
      <c r="XV81" s="27" t="str">
        <f>IFERROR(INDEX(Sales!$D$5:$ABF$18,MATCH(UsagePerHour!$B81,Sales!$C$5:$C$18,0),MATCH(UsagePerHour!XV$4,Sales!$D$3:$ABF$3,0))/XV$2*INDEX(Usage!$D$5:$ABF$11,MATCH(UsagePerHour!$B$68,Usage!$C$5:$C$11,0),MATCH(UsagePerHour!XV$4,Usage!$D$3:$ABF$3,0)),"")</f>
        <v/>
      </c>
      <c r="XW81" s="27" t="str">
        <f>IFERROR(INDEX(Sales!$D$5:$ABF$18,MATCH(UsagePerHour!$B81,Sales!$C$5:$C$18,0),MATCH(UsagePerHour!XW$4,Sales!$D$3:$ABF$3,0))/XW$2*INDEX(Usage!$D$5:$ABF$11,MATCH(UsagePerHour!$B$68,Usage!$C$5:$C$11,0),MATCH(UsagePerHour!XW$4,Usage!$D$3:$ABF$3,0)),"")</f>
        <v/>
      </c>
      <c r="XX81" s="27" t="str">
        <f>IFERROR(INDEX(Sales!$D$5:$ABF$18,MATCH(UsagePerHour!$B81,Sales!$C$5:$C$18,0),MATCH(UsagePerHour!XX$4,Sales!$D$3:$ABF$3,0))/XX$2*INDEX(Usage!$D$5:$ABF$11,MATCH(UsagePerHour!$B$68,Usage!$C$5:$C$11,0),MATCH(UsagePerHour!XX$4,Usage!$D$3:$ABF$3,0)),"")</f>
        <v/>
      </c>
      <c r="XY81" s="27" t="str">
        <f>IFERROR(INDEX(Sales!$D$5:$ABF$18,MATCH(UsagePerHour!$B81,Sales!$C$5:$C$18,0),MATCH(UsagePerHour!XY$4,Sales!$D$3:$ABF$3,0))/XY$2*INDEX(Usage!$D$5:$ABF$11,MATCH(UsagePerHour!$B$68,Usage!$C$5:$C$11,0),MATCH(UsagePerHour!XY$4,Usage!$D$3:$ABF$3,0)),"")</f>
        <v/>
      </c>
      <c r="XZ81" s="27" t="str">
        <f>IFERROR(INDEX(Sales!$D$5:$ABF$18,MATCH(UsagePerHour!$B81,Sales!$C$5:$C$18,0),MATCH(UsagePerHour!XZ$4,Sales!$D$3:$ABF$3,0))/XZ$2*INDEX(Usage!$D$5:$ABF$11,MATCH(UsagePerHour!$B$68,Usage!$C$5:$C$11,0),MATCH(UsagePerHour!XZ$4,Usage!$D$3:$ABF$3,0)),"")</f>
        <v/>
      </c>
      <c r="YA81" s="27" t="str">
        <f>IFERROR(INDEX(Sales!$D$5:$ABF$18,MATCH(UsagePerHour!$B81,Sales!$C$5:$C$18,0),MATCH(UsagePerHour!YA$4,Sales!$D$3:$ABF$3,0))/YA$2*INDEX(Usage!$D$5:$ABF$11,MATCH(UsagePerHour!$B$68,Usage!$C$5:$C$11,0),MATCH(UsagePerHour!YA$4,Usage!$D$3:$ABF$3,0)),"")</f>
        <v/>
      </c>
      <c r="YB81" s="27" t="str">
        <f>IFERROR(INDEX(Sales!$D$5:$ABF$18,MATCH(UsagePerHour!$B81,Sales!$C$5:$C$18,0),MATCH(UsagePerHour!YB$4,Sales!$D$3:$ABF$3,0))/YB$2*INDEX(Usage!$D$5:$ABF$11,MATCH(UsagePerHour!$B$68,Usage!$C$5:$C$11,0),MATCH(UsagePerHour!YB$4,Usage!$D$3:$ABF$3,0)),"")</f>
        <v/>
      </c>
      <c r="YC81" s="27" t="str">
        <f>IFERROR(INDEX(Sales!$D$5:$ABF$18,MATCH(UsagePerHour!$B81,Sales!$C$5:$C$18,0),MATCH(UsagePerHour!YC$4,Sales!$D$3:$ABF$3,0))/YC$2*INDEX(Usage!$D$5:$ABF$11,MATCH(UsagePerHour!$B$68,Usage!$C$5:$C$11,0),MATCH(UsagePerHour!YC$4,Usage!$D$3:$ABF$3,0)),"")</f>
        <v/>
      </c>
      <c r="YD81" s="27" t="str">
        <f>IFERROR(INDEX(Sales!$D$5:$ABF$18,MATCH(UsagePerHour!$B81,Sales!$C$5:$C$18,0),MATCH(UsagePerHour!YD$4,Sales!$D$3:$ABF$3,0))/YD$2*INDEX(Usage!$D$5:$ABF$11,MATCH(UsagePerHour!$B$68,Usage!$C$5:$C$11,0),MATCH(UsagePerHour!YD$4,Usage!$D$3:$ABF$3,0)),"")</f>
        <v/>
      </c>
      <c r="YE81" s="27" t="str">
        <f>IFERROR(INDEX(Sales!$D$5:$ABF$18,MATCH(UsagePerHour!$B81,Sales!$C$5:$C$18,0),MATCH(UsagePerHour!YE$4,Sales!$D$3:$ABF$3,0))/YE$2*INDEX(Usage!$D$5:$ABF$11,MATCH(UsagePerHour!$B$68,Usage!$C$5:$C$11,0),MATCH(UsagePerHour!YE$4,Usage!$D$3:$ABF$3,0)),"")</f>
        <v/>
      </c>
      <c r="YF81" s="27" t="str">
        <f>IFERROR(INDEX(Sales!$D$5:$ABF$18,MATCH(UsagePerHour!$B81,Sales!$C$5:$C$18,0),MATCH(UsagePerHour!YF$4,Sales!$D$3:$ABF$3,0))/YF$2*INDEX(Usage!$D$5:$ABF$11,MATCH(UsagePerHour!$B$68,Usage!$C$5:$C$11,0),MATCH(UsagePerHour!YF$4,Usage!$D$3:$ABF$3,0)),"")</f>
        <v/>
      </c>
      <c r="YG81" s="27" t="str">
        <f>IFERROR(INDEX(Sales!$D$5:$ABF$18,MATCH(UsagePerHour!$B81,Sales!$C$5:$C$18,0),MATCH(UsagePerHour!YG$4,Sales!$D$3:$ABF$3,0))/YG$2*INDEX(Usage!$D$5:$ABF$11,MATCH(UsagePerHour!$B$68,Usage!$C$5:$C$11,0),MATCH(UsagePerHour!YG$4,Usage!$D$3:$ABF$3,0)),"")</f>
        <v/>
      </c>
      <c r="YH81" s="27" t="str">
        <f>IFERROR(INDEX(Sales!$D$5:$ABF$18,MATCH(UsagePerHour!$B81,Sales!$C$5:$C$18,0),MATCH(UsagePerHour!YH$4,Sales!$D$3:$ABF$3,0))/YH$2*INDEX(Usage!$D$5:$ABF$11,MATCH(UsagePerHour!$B$68,Usage!$C$5:$C$11,0),MATCH(UsagePerHour!YH$4,Usage!$D$3:$ABF$3,0)),"")</f>
        <v/>
      </c>
      <c r="YI81" s="27" t="str">
        <f>IFERROR(INDEX(Sales!$D$5:$ABF$18,MATCH(UsagePerHour!$B81,Sales!$C$5:$C$18,0),MATCH(UsagePerHour!YI$4,Sales!$D$3:$ABF$3,0))/YI$2*INDEX(Usage!$D$5:$ABF$11,MATCH(UsagePerHour!$B$68,Usage!$C$5:$C$11,0),MATCH(UsagePerHour!YI$4,Usage!$D$3:$ABF$3,0)),"")</f>
        <v/>
      </c>
      <c r="YJ81" s="27" t="str">
        <f>IFERROR(INDEX(Sales!$D$5:$ABF$18,MATCH(UsagePerHour!$B81,Sales!$C$5:$C$18,0),MATCH(UsagePerHour!YJ$4,Sales!$D$3:$ABF$3,0))/YJ$2*INDEX(Usage!$D$5:$ABF$11,MATCH(UsagePerHour!$B$68,Usage!$C$5:$C$11,0),MATCH(UsagePerHour!YJ$4,Usage!$D$3:$ABF$3,0)),"")</f>
        <v/>
      </c>
      <c r="YK81" s="27" t="str">
        <f>IFERROR(INDEX(Sales!$D$5:$ABF$18,MATCH(UsagePerHour!$B81,Sales!$C$5:$C$18,0),MATCH(UsagePerHour!YK$4,Sales!$D$3:$ABF$3,0))/YK$2*INDEX(Usage!$D$5:$ABF$11,MATCH(UsagePerHour!$B$68,Usage!$C$5:$C$11,0),MATCH(UsagePerHour!YK$4,Usage!$D$3:$ABF$3,0)),"")</f>
        <v/>
      </c>
      <c r="YL81" s="27" t="str">
        <f>IFERROR(INDEX(Sales!$D$5:$ABF$18,MATCH(UsagePerHour!$B81,Sales!$C$5:$C$18,0),MATCH(UsagePerHour!YL$4,Sales!$D$3:$ABF$3,0))/YL$2*INDEX(Usage!$D$5:$ABF$11,MATCH(UsagePerHour!$B$68,Usage!$C$5:$C$11,0),MATCH(UsagePerHour!YL$4,Usage!$D$3:$ABF$3,0)),"")</f>
        <v/>
      </c>
      <c r="YM81" s="27" t="str">
        <f>IFERROR(INDEX(Sales!$D$5:$ABF$18,MATCH(UsagePerHour!$B81,Sales!$C$5:$C$18,0),MATCH(UsagePerHour!YM$4,Sales!$D$3:$ABF$3,0))/YM$2*INDEX(Usage!$D$5:$ABF$11,MATCH(UsagePerHour!$B$68,Usage!$C$5:$C$11,0),MATCH(UsagePerHour!YM$4,Usage!$D$3:$ABF$3,0)),"")</f>
        <v/>
      </c>
      <c r="YN81" s="27" t="str">
        <f>IFERROR(INDEX(Sales!$D$5:$ABF$18,MATCH(UsagePerHour!$B81,Sales!$C$5:$C$18,0),MATCH(UsagePerHour!YN$4,Sales!$D$3:$ABF$3,0))/YN$2*INDEX(Usage!$D$5:$ABF$11,MATCH(UsagePerHour!$B$68,Usage!$C$5:$C$11,0),MATCH(UsagePerHour!YN$4,Usage!$D$3:$ABF$3,0)),"")</f>
        <v/>
      </c>
      <c r="YO81" s="27" t="str">
        <f>IFERROR(INDEX(Sales!$D$5:$ABF$18,MATCH(UsagePerHour!$B81,Sales!$C$5:$C$18,0),MATCH(UsagePerHour!YO$4,Sales!$D$3:$ABF$3,0))/YO$2*INDEX(Usage!$D$5:$ABF$11,MATCH(UsagePerHour!$B$68,Usage!$C$5:$C$11,0),MATCH(UsagePerHour!YO$4,Usage!$D$3:$ABF$3,0)),"")</f>
        <v/>
      </c>
      <c r="YP81" s="27" t="str">
        <f>IFERROR(INDEX(Sales!$D$5:$ABF$18,MATCH(UsagePerHour!$B81,Sales!$C$5:$C$18,0),MATCH(UsagePerHour!YP$4,Sales!$D$3:$ABF$3,0))/YP$2*INDEX(Usage!$D$5:$ABF$11,MATCH(UsagePerHour!$B$68,Usage!$C$5:$C$11,0),MATCH(UsagePerHour!YP$4,Usage!$D$3:$ABF$3,0)),"")</f>
        <v/>
      </c>
      <c r="YQ81" s="27" t="str">
        <f>IFERROR(INDEX(Sales!$D$5:$ABF$18,MATCH(UsagePerHour!$B81,Sales!$C$5:$C$18,0),MATCH(UsagePerHour!YQ$4,Sales!$D$3:$ABF$3,0))/YQ$2*INDEX(Usage!$D$5:$ABF$11,MATCH(UsagePerHour!$B$68,Usage!$C$5:$C$11,0),MATCH(UsagePerHour!YQ$4,Usage!$D$3:$ABF$3,0)),"")</f>
        <v/>
      </c>
      <c r="YR81" s="27" t="str">
        <f>IFERROR(INDEX(Sales!$D$5:$ABF$18,MATCH(UsagePerHour!$B81,Sales!$C$5:$C$18,0),MATCH(UsagePerHour!YR$4,Sales!$D$3:$ABF$3,0))/YR$2*INDEX(Usage!$D$5:$ABF$11,MATCH(UsagePerHour!$B$68,Usage!$C$5:$C$11,0),MATCH(UsagePerHour!YR$4,Usage!$D$3:$ABF$3,0)),"")</f>
        <v/>
      </c>
      <c r="YS81" s="27" t="str">
        <f>IFERROR(INDEX(Sales!$D$5:$ABF$18,MATCH(UsagePerHour!$B81,Sales!$C$5:$C$18,0),MATCH(UsagePerHour!YS$4,Sales!$D$3:$ABF$3,0))/YS$2*INDEX(Usage!$D$5:$ABF$11,MATCH(UsagePerHour!$B$68,Usage!$C$5:$C$11,0),MATCH(UsagePerHour!YS$4,Usage!$D$3:$ABF$3,0)),"")</f>
        <v/>
      </c>
      <c r="YT81" s="27" t="str">
        <f>IFERROR(INDEX(Sales!$D$5:$ABF$18,MATCH(UsagePerHour!$B81,Sales!$C$5:$C$18,0),MATCH(UsagePerHour!YT$4,Sales!$D$3:$ABF$3,0))/YT$2*INDEX(Usage!$D$5:$ABF$11,MATCH(UsagePerHour!$B$68,Usage!$C$5:$C$11,0),MATCH(UsagePerHour!YT$4,Usage!$D$3:$ABF$3,0)),"")</f>
        <v/>
      </c>
      <c r="YU81" s="27" t="str">
        <f>IFERROR(INDEX(Sales!$D$5:$ABF$18,MATCH(UsagePerHour!$B81,Sales!$C$5:$C$18,0),MATCH(UsagePerHour!YU$4,Sales!$D$3:$ABF$3,0))/YU$2*INDEX(Usage!$D$5:$ABF$11,MATCH(UsagePerHour!$B$68,Usage!$C$5:$C$11,0),MATCH(UsagePerHour!YU$4,Usage!$D$3:$ABF$3,0)),"")</f>
        <v/>
      </c>
      <c r="YV81" s="27" t="str">
        <f>IFERROR(INDEX(Sales!$D$5:$ABF$18,MATCH(UsagePerHour!$B81,Sales!$C$5:$C$18,0),MATCH(UsagePerHour!YV$4,Sales!$D$3:$ABF$3,0))/YV$2*INDEX(Usage!$D$5:$ABF$11,MATCH(UsagePerHour!$B$68,Usage!$C$5:$C$11,0),MATCH(UsagePerHour!YV$4,Usage!$D$3:$ABF$3,0)),"")</f>
        <v/>
      </c>
      <c r="YW81" s="27" t="str">
        <f>IFERROR(INDEX(Sales!$D$5:$ABF$18,MATCH(UsagePerHour!$B81,Sales!$C$5:$C$18,0),MATCH(UsagePerHour!YW$4,Sales!$D$3:$ABF$3,0))/YW$2*INDEX(Usage!$D$5:$ABF$11,MATCH(UsagePerHour!$B$68,Usage!$C$5:$C$11,0),MATCH(UsagePerHour!YW$4,Usage!$D$3:$ABF$3,0)),"")</f>
        <v/>
      </c>
      <c r="YX81" s="27" t="str">
        <f>IFERROR(INDEX(Sales!$D$5:$ABF$18,MATCH(UsagePerHour!$B81,Sales!$C$5:$C$18,0),MATCH(UsagePerHour!YX$4,Sales!$D$3:$ABF$3,0))/YX$2*INDEX(Usage!$D$5:$ABF$11,MATCH(UsagePerHour!$B$68,Usage!$C$5:$C$11,0),MATCH(UsagePerHour!YX$4,Usage!$D$3:$ABF$3,0)),"")</f>
        <v/>
      </c>
      <c r="YY81" s="27" t="str">
        <f>IFERROR(INDEX(Sales!$D$5:$ABF$18,MATCH(UsagePerHour!$B81,Sales!$C$5:$C$18,0),MATCH(UsagePerHour!YY$4,Sales!$D$3:$ABF$3,0))/YY$2*INDEX(Usage!$D$5:$ABF$11,MATCH(UsagePerHour!$B$68,Usage!$C$5:$C$11,0),MATCH(UsagePerHour!YY$4,Usage!$D$3:$ABF$3,0)),"")</f>
        <v/>
      </c>
      <c r="YZ81" s="27" t="str">
        <f>IFERROR(INDEX(Sales!$D$5:$ABF$18,MATCH(UsagePerHour!$B81,Sales!$C$5:$C$18,0),MATCH(UsagePerHour!YZ$4,Sales!$D$3:$ABF$3,0))/YZ$2*INDEX(Usage!$D$5:$ABF$11,MATCH(UsagePerHour!$B$68,Usage!$C$5:$C$11,0),MATCH(UsagePerHour!YZ$4,Usage!$D$3:$ABF$3,0)),"")</f>
        <v/>
      </c>
      <c r="ZA81" s="27" t="str">
        <f>IFERROR(INDEX(Sales!$D$5:$ABF$18,MATCH(UsagePerHour!$B81,Sales!$C$5:$C$18,0),MATCH(UsagePerHour!ZA$4,Sales!$D$3:$ABF$3,0))/ZA$2*INDEX(Usage!$D$5:$ABF$11,MATCH(UsagePerHour!$B$68,Usage!$C$5:$C$11,0),MATCH(UsagePerHour!ZA$4,Usage!$D$3:$ABF$3,0)),"")</f>
        <v/>
      </c>
      <c r="ZB81" s="27" t="str">
        <f>IFERROR(INDEX(Sales!$D$5:$ABF$18,MATCH(UsagePerHour!$B81,Sales!$C$5:$C$18,0),MATCH(UsagePerHour!ZB$4,Sales!$D$3:$ABF$3,0))/ZB$2*INDEX(Usage!$D$5:$ABF$11,MATCH(UsagePerHour!$B$68,Usage!$C$5:$C$11,0),MATCH(UsagePerHour!ZB$4,Usage!$D$3:$ABF$3,0)),"")</f>
        <v/>
      </c>
      <c r="ZC81" s="27" t="str">
        <f>IFERROR(INDEX(Sales!$D$5:$ABF$18,MATCH(UsagePerHour!$B81,Sales!$C$5:$C$18,0),MATCH(UsagePerHour!ZC$4,Sales!$D$3:$ABF$3,0))/ZC$2*INDEX(Usage!$D$5:$ABF$11,MATCH(UsagePerHour!$B$68,Usage!$C$5:$C$11,0),MATCH(UsagePerHour!ZC$4,Usage!$D$3:$ABF$3,0)),"")</f>
        <v/>
      </c>
      <c r="ZD81" s="27" t="str">
        <f>IFERROR(INDEX(Sales!$D$5:$ABF$18,MATCH(UsagePerHour!$B81,Sales!$C$5:$C$18,0),MATCH(UsagePerHour!ZD$4,Sales!$D$3:$ABF$3,0))/ZD$2*INDEX(Usage!$D$5:$ABF$11,MATCH(UsagePerHour!$B$68,Usage!$C$5:$C$11,0),MATCH(UsagePerHour!ZD$4,Usage!$D$3:$ABF$3,0)),"")</f>
        <v/>
      </c>
      <c r="ZE81" s="27" t="str">
        <f>IFERROR(INDEX(Sales!$D$5:$ABF$18,MATCH(UsagePerHour!$B81,Sales!$C$5:$C$18,0),MATCH(UsagePerHour!ZE$4,Sales!$D$3:$ABF$3,0))/ZE$2*INDEX(Usage!$D$5:$ABF$11,MATCH(UsagePerHour!$B$68,Usage!$C$5:$C$11,0),MATCH(UsagePerHour!ZE$4,Usage!$D$3:$ABF$3,0)),"")</f>
        <v/>
      </c>
      <c r="ZF81" s="27" t="str">
        <f>IFERROR(INDEX(Sales!$D$5:$ABF$18,MATCH(UsagePerHour!$B81,Sales!$C$5:$C$18,0),MATCH(UsagePerHour!ZF$4,Sales!$D$3:$ABF$3,0))/ZF$2*INDEX(Usage!$D$5:$ABF$11,MATCH(UsagePerHour!$B$68,Usage!$C$5:$C$11,0),MATCH(UsagePerHour!ZF$4,Usage!$D$3:$ABF$3,0)),"")</f>
        <v/>
      </c>
      <c r="ZG81" s="27" t="str">
        <f>IFERROR(INDEX(Sales!$D$5:$ABF$18,MATCH(UsagePerHour!$B81,Sales!$C$5:$C$18,0),MATCH(UsagePerHour!ZG$4,Sales!$D$3:$ABF$3,0))/ZG$2*INDEX(Usage!$D$5:$ABF$11,MATCH(UsagePerHour!$B$68,Usage!$C$5:$C$11,0),MATCH(UsagePerHour!ZG$4,Usage!$D$3:$ABF$3,0)),"")</f>
        <v/>
      </c>
      <c r="ZH81" s="27" t="str">
        <f>IFERROR(INDEX(Sales!$D$5:$ABF$18,MATCH(UsagePerHour!$B81,Sales!$C$5:$C$18,0),MATCH(UsagePerHour!ZH$4,Sales!$D$3:$ABF$3,0))/ZH$2*INDEX(Usage!$D$5:$ABF$11,MATCH(UsagePerHour!$B$68,Usage!$C$5:$C$11,0),MATCH(UsagePerHour!ZH$4,Usage!$D$3:$ABF$3,0)),"")</f>
        <v/>
      </c>
      <c r="ZI81" s="27" t="str">
        <f>IFERROR(INDEX(Sales!$D$5:$ABF$18,MATCH(UsagePerHour!$B81,Sales!$C$5:$C$18,0),MATCH(UsagePerHour!ZI$4,Sales!$D$3:$ABF$3,0))/ZI$2*INDEX(Usage!$D$5:$ABF$11,MATCH(UsagePerHour!$B$68,Usage!$C$5:$C$11,0),MATCH(UsagePerHour!ZI$4,Usage!$D$3:$ABF$3,0)),"")</f>
        <v/>
      </c>
      <c r="ZJ81" s="27" t="str">
        <f>IFERROR(INDEX(Sales!$D$5:$ABF$18,MATCH(UsagePerHour!$B81,Sales!$C$5:$C$18,0),MATCH(UsagePerHour!ZJ$4,Sales!$D$3:$ABF$3,0))/ZJ$2*INDEX(Usage!$D$5:$ABF$11,MATCH(UsagePerHour!$B$68,Usage!$C$5:$C$11,0),MATCH(UsagePerHour!ZJ$4,Usage!$D$3:$ABF$3,0)),"")</f>
        <v/>
      </c>
      <c r="ZK81" s="27" t="str">
        <f>IFERROR(INDEX(Sales!$D$5:$ABF$18,MATCH(UsagePerHour!$B81,Sales!$C$5:$C$18,0),MATCH(UsagePerHour!ZK$4,Sales!$D$3:$ABF$3,0))/ZK$2*INDEX(Usage!$D$5:$ABF$11,MATCH(UsagePerHour!$B$68,Usage!$C$5:$C$11,0),MATCH(UsagePerHour!ZK$4,Usage!$D$3:$ABF$3,0)),"")</f>
        <v/>
      </c>
      <c r="ZL81" s="27" t="str">
        <f>IFERROR(INDEX(Sales!$D$5:$ABF$18,MATCH(UsagePerHour!$B81,Sales!$C$5:$C$18,0),MATCH(UsagePerHour!ZL$4,Sales!$D$3:$ABF$3,0))/ZL$2*INDEX(Usage!$D$5:$ABF$11,MATCH(UsagePerHour!$B$68,Usage!$C$5:$C$11,0),MATCH(UsagePerHour!ZL$4,Usage!$D$3:$ABF$3,0)),"")</f>
        <v/>
      </c>
      <c r="ZM81" s="27" t="str">
        <f>IFERROR(INDEX(Sales!$D$5:$ABF$18,MATCH(UsagePerHour!$B81,Sales!$C$5:$C$18,0),MATCH(UsagePerHour!ZM$4,Sales!$D$3:$ABF$3,0))/ZM$2*INDEX(Usage!$D$5:$ABF$11,MATCH(UsagePerHour!$B$68,Usage!$C$5:$C$11,0),MATCH(UsagePerHour!ZM$4,Usage!$D$3:$ABF$3,0)),"")</f>
        <v/>
      </c>
      <c r="ZN81" s="27" t="str">
        <f>IFERROR(INDEX(Sales!$D$5:$ABF$18,MATCH(UsagePerHour!$B81,Sales!$C$5:$C$18,0),MATCH(UsagePerHour!ZN$4,Sales!$D$3:$ABF$3,0))/ZN$2*INDEX(Usage!$D$5:$ABF$11,MATCH(UsagePerHour!$B$68,Usage!$C$5:$C$11,0),MATCH(UsagePerHour!ZN$4,Usage!$D$3:$ABF$3,0)),"")</f>
        <v/>
      </c>
      <c r="ZO81" s="27" t="str">
        <f>IFERROR(INDEX(Sales!$D$5:$ABF$18,MATCH(UsagePerHour!$B81,Sales!$C$5:$C$18,0),MATCH(UsagePerHour!ZO$4,Sales!$D$3:$ABF$3,0))/ZO$2*INDEX(Usage!$D$5:$ABF$11,MATCH(UsagePerHour!$B$68,Usage!$C$5:$C$11,0),MATCH(UsagePerHour!ZO$4,Usage!$D$3:$ABF$3,0)),"")</f>
        <v/>
      </c>
      <c r="ZP81" s="27" t="str">
        <f>IFERROR(INDEX(Sales!$D$5:$ABF$18,MATCH(UsagePerHour!$B81,Sales!$C$5:$C$18,0),MATCH(UsagePerHour!ZP$4,Sales!$D$3:$ABF$3,0))/ZP$2*INDEX(Usage!$D$5:$ABF$11,MATCH(UsagePerHour!$B$68,Usage!$C$5:$C$11,0),MATCH(UsagePerHour!ZP$4,Usage!$D$3:$ABF$3,0)),"")</f>
        <v/>
      </c>
      <c r="ZQ81" s="27" t="str">
        <f>IFERROR(INDEX(Sales!$D$5:$ABF$18,MATCH(UsagePerHour!$B81,Sales!$C$5:$C$18,0),MATCH(UsagePerHour!ZQ$4,Sales!$D$3:$ABF$3,0))/ZQ$2*INDEX(Usage!$D$5:$ABF$11,MATCH(UsagePerHour!$B$68,Usage!$C$5:$C$11,0),MATCH(UsagePerHour!ZQ$4,Usage!$D$3:$ABF$3,0)),"")</f>
        <v/>
      </c>
      <c r="ZR81" s="27" t="str">
        <f>IFERROR(INDEX(Sales!$D$5:$ABF$18,MATCH(UsagePerHour!$B81,Sales!$C$5:$C$18,0),MATCH(UsagePerHour!ZR$4,Sales!$D$3:$ABF$3,0))/ZR$2*INDEX(Usage!$D$5:$ABF$11,MATCH(UsagePerHour!$B$68,Usage!$C$5:$C$11,0),MATCH(UsagePerHour!ZR$4,Usage!$D$3:$ABF$3,0)),"")</f>
        <v/>
      </c>
      <c r="ZS81" s="27" t="str">
        <f>IFERROR(INDEX(Sales!$D$5:$ABF$18,MATCH(UsagePerHour!$B81,Sales!$C$5:$C$18,0),MATCH(UsagePerHour!ZS$4,Sales!$D$3:$ABF$3,0))/ZS$2*INDEX(Usage!$D$5:$ABF$11,MATCH(UsagePerHour!$B$68,Usage!$C$5:$C$11,0),MATCH(UsagePerHour!ZS$4,Usage!$D$3:$ABF$3,0)),"")</f>
        <v/>
      </c>
      <c r="ZT81" s="27" t="str">
        <f>IFERROR(INDEX(Sales!$D$5:$ABF$18,MATCH(UsagePerHour!$B81,Sales!$C$5:$C$18,0),MATCH(UsagePerHour!ZT$4,Sales!$D$3:$ABF$3,0))/ZT$2*INDEX(Usage!$D$5:$ABF$11,MATCH(UsagePerHour!$B$68,Usage!$C$5:$C$11,0),MATCH(UsagePerHour!ZT$4,Usage!$D$3:$ABF$3,0)),"")</f>
        <v/>
      </c>
      <c r="ZU81" s="27" t="str">
        <f>IFERROR(INDEX(Sales!$D$5:$ABF$18,MATCH(UsagePerHour!$B81,Sales!$C$5:$C$18,0),MATCH(UsagePerHour!ZU$4,Sales!$D$3:$ABF$3,0))/ZU$2*INDEX(Usage!$D$5:$ABF$11,MATCH(UsagePerHour!$B$68,Usage!$C$5:$C$11,0),MATCH(UsagePerHour!ZU$4,Usage!$D$3:$ABF$3,0)),"")</f>
        <v/>
      </c>
      <c r="ZV81" s="27" t="str">
        <f>IFERROR(INDEX(Sales!$D$5:$ABF$18,MATCH(UsagePerHour!$B81,Sales!$C$5:$C$18,0),MATCH(UsagePerHour!ZV$4,Sales!$D$3:$ABF$3,0))/ZV$2*INDEX(Usage!$D$5:$ABF$11,MATCH(UsagePerHour!$B$68,Usage!$C$5:$C$11,0),MATCH(UsagePerHour!ZV$4,Usage!$D$3:$ABF$3,0)),"")</f>
        <v/>
      </c>
      <c r="ZW81" s="27" t="str">
        <f>IFERROR(INDEX(Sales!$D$5:$ABF$18,MATCH(UsagePerHour!$B81,Sales!$C$5:$C$18,0),MATCH(UsagePerHour!ZW$4,Sales!$D$3:$ABF$3,0))/ZW$2*INDEX(Usage!$D$5:$ABF$11,MATCH(UsagePerHour!$B$68,Usage!$C$5:$C$11,0),MATCH(UsagePerHour!ZW$4,Usage!$D$3:$ABF$3,0)),"")</f>
        <v/>
      </c>
      <c r="ZX81" s="27" t="str">
        <f>IFERROR(INDEX(Sales!$D$5:$ABF$18,MATCH(UsagePerHour!$B81,Sales!$C$5:$C$18,0),MATCH(UsagePerHour!ZX$4,Sales!$D$3:$ABF$3,0))/ZX$2*INDEX(Usage!$D$5:$ABF$11,MATCH(UsagePerHour!$B$68,Usage!$C$5:$C$11,0),MATCH(UsagePerHour!ZX$4,Usage!$D$3:$ABF$3,0)),"")</f>
        <v/>
      </c>
      <c r="ZY81" s="27" t="str">
        <f>IFERROR(INDEX(Sales!$D$5:$ABF$18,MATCH(UsagePerHour!$B81,Sales!$C$5:$C$18,0),MATCH(UsagePerHour!ZY$4,Sales!$D$3:$ABF$3,0))/ZY$2*INDEX(Usage!$D$5:$ABF$11,MATCH(UsagePerHour!$B$68,Usage!$C$5:$C$11,0),MATCH(UsagePerHour!ZY$4,Usage!$D$3:$ABF$3,0)),"")</f>
        <v/>
      </c>
      <c r="ZZ81" s="27" t="str">
        <f>IFERROR(INDEX(Sales!$D$5:$ABF$18,MATCH(UsagePerHour!$B81,Sales!$C$5:$C$18,0),MATCH(UsagePerHour!ZZ$4,Sales!$D$3:$ABF$3,0))/ZZ$2*INDEX(Usage!$D$5:$ABF$11,MATCH(UsagePerHour!$B$68,Usage!$C$5:$C$11,0),MATCH(UsagePerHour!ZZ$4,Usage!$D$3:$ABF$3,0)),"")</f>
        <v/>
      </c>
      <c r="AAA81" s="27" t="str">
        <f>IFERROR(INDEX(Sales!$D$5:$ABF$18,MATCH(UsagePerHour!$B81,Sales!$C$5:$C$18,0),MATCH(UsagePerHour!AAA$4,Sales!$D$3:$ABF$3,0))/AAA$2*INDEX(Usage!$D$5:$ABF$11,MATCH(UsagePerHour!$B$68,Usage!$C$5:$C$11,0),MATCH(UsagePerHour!AAA$4,Usage!$D$3:$ABF$3,0)),"")</f>
        <v/>
      </c>
      <c r="AAB81" s="27" t="str">
        <f>IFERROR(INDEX(Sales!$D$5:$ABF$18,MATCH(UsagePerHour!$B81,Sales!$C$5:$C$18,0),MATCH(UsagePerHour!AAB$4,Sales!$D$3:$ABF$3,0))/AAB$2*INDEX(Usage!$D$5:$ABF$11,MATCH(UsagePerHour!$B$68,Usage!$C$5:$C$11,0),MATCH(UsagePerHour!AAB$4,Usage!$D$3:$ABF$3,0)),"")</f>
        <v/>
      </c>
      <c r="AAC81" s="27" t="str">
        <f>IFERROR(INDEX(Sales!$D$5:$ABF$18,MATCH(UsagePerHour!$B81,Sales!$C$5:$C$18,0),MATCH(UsagePerHour!AAC$4,Sales!$D$3:$ABF$3,0))/AAC$2*INDEX(Usage!$D$5:$ABF$11,MATCH(UsagePerHour!$B$68,Usage!$C$5:$C$11,0),MATCH(UsagePerHour!AAC$4,Usage!$D$3:$ABF$3,0)),"")</f>
        <v/>
      </c>
      <c r="AAD81" s="27" t="str">
        <f>IFERROR(INDEX(Sales!$D$5:$ABF$18,MATCH(UsagePerHour!$B81,Sales!$C$5:$C$18,0),MATCH(UsagePerHour!AAD$4,Sales!$D$3:$ABF$3,0))/AAD$2*INDEX(Usage!$D$5:$ABF$11,MATCH(UsagePerHour!$B$68,Usage!$C$5:$C$11,0),MATCH(UsagePerHour!AAD$4,Usage!$D$3:$ABF$3,0)),"")</f>
        <v/>
      </c>
      <c r="AAE81" s="27" t="str">
        <f>IFERROR(INDEX(Sales!$D$5:$ABF$18,MATCH(UsagePerHour!$B81,Sales!$C$5:$C$18,0),MATCH(UsagePerHour!AAE$4,Sales!$D$3:$ABF$3,0))/AAE$2*INDEX(Usage!$D$5:$ABF$11,MATCH(UsagePerHour!$B$68,Usage!$C$5:$C$11,0),MATCH(UsagePerHour!AAE$4,Usage!$D$3:$ABF$3,0)),"")</f>
        <v/>
      </c>
      <c r="AAF81" s="27" t="str">
        <f>IFERROR(INDEX(Sales!$D$5:$ABF$18,MATCH(UsagePerHour!$B81,Sales!$C$5:$C$18,0),MATCH(UsagePerHour!AAF$4,Sales!$D$3:$ABF$3,0))/AAF$2*INDEX(Usage!$D$5:$ABF$11,MATCH(UsagePerHour!$B$68,Usage!$C$5:$C$11,0),MATCH(UsagePerHour!AAF$4,Usage!$D$3:$ABF$3,0)),"")</f>
        <v/>
      </c>
      <c r="AAG81" s="27" t="str">
        <f>IFERROR(INDEX(Sales!$D$5:$ABF$18,MATCH(UsagePerHour!$B81,Sales!$C$5:$C$18,0),MATCH(UsagePerHour!AAG$4,Sales!$D$3:$ABF$3,0))/AAG$2*INDEX(Usage!$D$5:$ABF$11,MATCH(UsagePerHour!$B$68,Usage!$C$5:$C$11,0),MATCH(UsagePerHour!AAG$4,Usage!$D$3:$ABF$3,0)),"")</f>
        <v/>
      </c>
      <c r="AAH81" s="27" t="str">
        <f>IFERROR(INDEX(Sales!$D$5:$ABF$18,MATCH(UsagePerHour!$B81,Sales!$C$5:$C$18,0),MATCH(UsagePerHour!AAH$4,Sales!$D$3:$ABF$3,0))/AAH$2*INDEX(Usage!$D$5:$ABF$11,MATCH(UsagePerHour!$B$68,Usage!$C$5:$C$11,0),MATCH(UsagePerHour!AAH$4,Usage!$D$3:$ABF$3,0)),"")</f>
        <v/>
      </c>
      <c r="AAI81" s="27" t="str">
        <f>IFERROR(INDEX(Sales!$D$5:$ABF$18,MATCH(UsagePerHour!$B81,Sales!$C$5:$C$18,0),MATCH(UsagePerHour!AAI$4,Sales!$D$3:$ABF$3,0))/AAI$2*INDEX(Usage!$D$5:$ABF$11,MATCH(UsagePerHour!$B$68,Usage!$C$5:$C$11,0),MATCH(UsagePerHour!AAI$4,Usage!$D$3:$ABF$3,0)),"")</f>
        <v/>
      </c>
      <c r="AAJ81" s="27" t="str">
        <f>IFERROR(INDEX(Sales!$D$5:$ABF$18,MATCH(UsagePerHour!$B81,Sales!$C$5:$C$18,0),MATCH(UsagePerHour!AAJ$4,Sales!$D$3:$ABF$3,0))/AAJ$2*INDEX(Usage!$D$5:$ABF$11,MATCH(UsagePerHour!$B$68,Usage!$C$5:$C$11,0),MATCH(UsagePerHour!AAJ$4,Usage!$D$3:$ABF$3,0)),"")</f>
        <v/>
      </c>
      <c r="AAK81" s="27" t="str">
        <f>IFERROR(INDEX(Sales!$D$5:$ABF$18,MATCH(UsagePerHour!$B81,Sales!$C$5:$C$18,0),MATCH(UsagePerHour!AAK$4,Sales!$D$3:$ABF$3,0))/AAK$2*INDEX(Usage!$D$5:$ABF$11,MATCH(UsagePerHour!$B$68,Usage!$C$5:$C$11,0),MATCH(UsagePerHour!AAK$4,Usage!$D$3:$ABF$3,0)),"")</f>
        <v/>
      </c>
      <c r="AAL81" s="27" t="str">
        <f>IFERROR(INDEX(Sales!$D$5:$ABF$18,MATCH(UsagePerHour!$B81,Sales!$C$5:$C$18,0),MATCH(UsagePerHour!AAL$4,Sales!$D$3:$ABF$3,0))/AAL$2*INDEX(Usage!$D$5:$ABF$11,MATCH(UsagePerHour!$B$68,Usage!$C$5:$C$11,0),MATCH(UsagePerHour!AAL$4,Usage!$D$3:$ABF$3,0)),"")</f>
        <v/>
      </c>
      <c r="AAM81" s="27" t="str">
        <f>IFERROR(INDEX(Sales!$D$5:$ABF$18,MATCH(UsagePerHour!$B81,Sales!$C$5:$C$18,0),MATCH(UsagePerHour!AAM$4,Sales!$D$3:$ABF$3,0))/AAM$2*INDEX(Usage!$D$5:$ABF$11,MATCH(UsagePerHour!$B$68,Usage!$C$5:$C$11,0),MATCH(UsagePerHour!AAM$4,Usage!$D$3:$ABF$3,0)),"")</f>
        <v/>
      </c>
      <c r="AAN81" s="27" t="str">
        <f>IFERROR(INDEX(Sales!$D$5:$ABF$18,MATCH(UsagePerHour!$B81,Sales!$C$5:$C$18,0),MATCH(UsagePerHour!AAN$4,Sales!$D$3:$ABF$3,0))/AAN$2*INDEX(Usage!$D$5:$ABF$11,MATCH(UsagePerHour!$B$68,Usage!$C$5:$C$11,0),MATCH(UsagePerHour!AAN$4,Usage!$D$3:$ABF$3,0)),"")</f>
        <v/>
      </c>
      <c r="AAO81" s="27" t="str">
        <f>IFERROR(INDEX(Sales!$D$5:$ABF$18,MATCH(UsagePerHour!$B81,Sales!$C$5:$C$18,0),MATCH(UsagePerHour!AAO$4,Sales!$D$3:$ABF$3,0))/AAO$2*INDEX(Usage!$D$5:$ABF$11,MATCH(UsagePerHour!$B$68,Usage!$C$5:$C$11,0),MATCH(UsagePerHour!AAO$4,Usage!$D$3:$ABF$3,0)),"")</f>
        <v/>
      </c>
      <c r="AAP81" s="27" t="str">
        <f>IFERROR(INDEX(Sales!$D$5:$ABF$18,MATCH(UsagePerHour!$B81,Sales!$C$5:$C$18,0),MATCH(UsagePerHour!AAP$4,Sales!$D$3:$ABF$3,0))/AAP$2*INDEX(Usage!$D$5:$ABF$11,MATCH(UsagePerHour!$B$68,Usage!$C$5:$C$11,0),MATCH(UsagePerHour!AAP$4,Usage!$D$3:$ABF$3,0)),"")</f>
        <v/>
      </c>
      <c r="AAQ81" s="27" t="str">
        <f>IFERROR(INDEX(Sales!$D$5:$ABF$18,MATCH(UsagePerHour!$B81,Sales!$C$5:$C$18,0),MATCH(UsagePerHour!AAQ$4,Sales!$D$3:$ABF$3,0))/AAQ$2*INDEX(Usage!$D$5:$ABF$11,MATCH(UsagePerHour!$B$68,Usage!$C$5:$C$11,0),MATCH(UsagePerHour!AAQ$4,Usage!$D$3:$ABF$3,0)),"")</f>
        <v/>
      </c>
      <c r="AAR81" s="27" t="str">
        <f>IFERROR(INDEX(Sales!$D$5:$ABF$18,MATCH(UsagePerHour!$B81,Sales!$C$5:$C$18,0),MATCH(UsagePerHour!AAR$4,Sales!$D$3:$ABF$3,0))/AAR$2*INDEX(Usage!$D$5:$ABF$11,MATCH(UsagePerHour!$B$68,Usage!$C$5:$C$11,0),MATCH(UsagePerHour!AAR$4,Usage!$D$3:$ABF$3,0)),"")</f>
        <v/>
      </c>
      <c r="AAS81" s="27" t="str">
        <f>IFERROR(INDEX(Sales!$D$5:$ABF$18,MATCH(UsagePerHour!$B81,Sales!$C$5:$C$18,0),MATCH(UsagePerHour!AAS$4,Sales!$D$3:$ABF$3,0))/AAS$2*INDEX(Usage!$D$5:$ABF$11,MATCH(UsagePerHour!$B$68,Usage!$C$5:$C$11,0),MATCH(UsagePerHour!AAS$4,Usage!$D$3:$ABF$3,0)),"")</f>
        <v/>
      </c>
      <c r="AAT81" s="27" t="str">
        <f>IFERROR(INDEX(Sales!$D$5:$ABF$18,MATCH(UsagePerHour!$B81,Sales!$C$5:$C$18,0),MATCH(UsagePerHour!AAT$4,Sales!$D$3:$ABF$3,0))/AAT$2*INDEX(Usage!$D$5:$ABF$11,MATCH(UsagePerHour!$B$68,Usage!$C$5:$C$11,0),MATCH(UsagePerHour!AAT$4,Usage!$D$3:$ABF$3,0)),"")</f>
        <v/>
      </c>
      <c r="AAU81" s="27" t="str">
        <f>IFERROR(INDEX(Sales!$D$5:$ABF$18,MATCH(UsagePerHour!$B81,Sales!$C$5:$C$18,0),MATCH(UsagePerHour!AAU$4,Sales!$D$3:$ABF$3,0))/AAU$2*INDEX(Usage!$D$5:$ABF$11,MATCH(UsagePerHour!$B$68,Usage!$C$5:$C$11,0),MATCH(UsagePerHour!AAU$4,Usage!$D$3:$ABF$3,0)),"")</f>
        <v/>
      </c>
      <c r="AAV81" s="27" t="str">
        <f>IFERROR(INDEX(Sales!$D$5:$ABF$18,MATCH(UsagePerHour!$B81,Sales!$C$5:$C$18,0),MATCH(UsagePerHour!AAV$4,Sales!$D$3:$ABF$3,0))/AAV$2*INDEX(Usage!$D$5:$ABF$11,MATCH(UsagePerHour!$B$68,Usage!$C$5:$C$11,0),MATCH(UsagePerHour!AAV$4,Usage!$D$3:$ABF$3,0)),"")</f>
        <v/>
      </c>
      <c r="AAW81" s="27" t="str">
        <f>IFERROR(INDEX(Sales!$D$5:$ABF$18,MATCH(UsagePerHour!$B81,Sales!$C$5:$C$18,0),MATCH(UsagePerHour!AAW$4,Sales!$D$3:$ABF$3,0))/AAW$2*INDEX(Usage!$D$5:$ABF$11,MATCH(UsagePerHour!$B$68,Usage!$C$5:$C$11,0),MATCH(UsagePerHour!AAW$4,Usage!$D$3:$ABF$3,0)),"")</f>
        <v/>
      </c>
      <c r="AAX81" s="27" t="str">
        <f>IFERROR(INDEX(Sales!$D$5:$ABF$18,MATCH(UsagePerHour!$B81,Sales!$C$5:$C$18,0),MATCH(UsagePerHour!AAX$4,Sales!$D$3:$ABF$3,0))/AAX$2*INDEX(Usage!$D$5:$ABF$11,MATCH(UsagePerHour!$B$68,Usage!$C$5:$C$11,0),MATCH(UsagePerHour!AAX$4,Usage!$D$3:$ABF$3,0)),"")</f>
        <v/>
      </c>
      <c r="AAY81" s="27" t="str">
        <f>IFERROR(INDEX(Sales!$D$5:$ABF$18,MATCH(UsagePerHour!$B81,Sales!$C$5:$C$18,0),MATCH(UsagePerHour!AAY$4,Sales!$D$3:$ABF$3,0))/AAY$2*INDEX(Usage!$D$5:$ABF$11,MATCH(UsagePerHour!$B$68,Usage!$C$5:$C$11,0),MATCH(UsagePerHour!AAY$4,Usage!$D$3:$ABF$3,0)),"")</f>
        <v/>
      </c>
      <c r="AAZ81" s="27" t="str">
        <f>IFERROR(INDEX(Sales!$D$5:$ABF$18,MATCH(UsagePerHour!$B81,Sales!$C$5:$C$18,0),MATCH(UsagePerHour!AAZ$4,Sales!$D$3:$ABF$3,0))/AAZ$2*INDEX(Usage!$D$5:$ABF$11,MATCH(UsagePerHour!$B$68,Usage!$C$5:$C$11,0),MATCH(UsagePerHour!AAZ$4,Usage!$D$3:$ABF$3,0)),"")</f>
        <v/>
      </c>
      <c r="ABA81" s="27" t="str">
        <f>IFERROR(INDEX(Sales!$D$5:$ABF$18,MATCH(UsagePerHour!$B81,Sales!$C$5:$C$18,0),MATCH(UsagePerHour!ABA$4,Sales!$D$3:$ABF$3,0))/ABA$2*INDEX(Usage!$D$5:$ABF$11,MATCH(UsagePerHour!$B$68,Usage!$C$5:$C$11,0),MATCH(UsagePerHour!ABA$4,Usage!$D$3:$ABF$3,0)),"")</f>
        <v/>
      </c>
    </row>
    <row r="82" spans="2:729">
      <c r="B82" s="3" t="s">
        <v>14</v>
      </c>
      <c r="C82" s="27">
        <f>IFERROR(INDEX(Sales!$D$5:$ABF$18,MATCH(UsagePerHour!$B82,Sales!$C$5:$C$18,0),MATCH(UsagePerHour!C$4,Sales!$D$3:$ABF$3,0))/C$2*INDEX(Usage!$D$5:$ABF$11,MATCH(UsagePerHour!$B$68,Usage!$C$5:$C$11,0),MATCH(UsagePerHour!C$4,Usage!$D$3:$ABF$3,0)),"")</f>
        <v>0</v>
      </c>
      <c r="D82" s="27">
        <f>IFERROR(INDEX(Sales!$D$5:$ABF$18,MATCH(UsagePerHour!$B82,Sales!$C$5:$C$18,0),MATCH(UsagePerHour!D$4,Sales!$D$3:$ABF$3,0))/D$2*INDEX(Usage!$D$5:$ABF$11,MATCH(UsagePerHour!$B$68,Usage!$C$5:$C$11,0),MATCH(UsagePerHour!D$4,Usage!$D$3:$ABF$3,0)),"")</f>
        <v>0.23204511497394412</v>
      </c>
      <c r="E82" s="27">
        <f>IFERROR(INDEX(Sales!$D$5:$ABF$18,MATCH(UsagePerHour!$B82,Sales!$C$5:$C$18,0),MATCH(UsagePerHour!E$4,Sales!$D$3:$ABF$3,0))/E$2*INDEX(Usage!$D$5:$ABF$11,MATCH(UsagePerHour!$B$68,Usage!$C$5:$C$11,0),MATCH(UsagePerHour!E$4,Usage!$D$3:$ABF$3,0)),"")</f>
        <v>0</v>
      </c>
      <c r="F82" s="27">
        <f>IFERROR(INDEX(Sales!$D$5:$ABF$18,MATCH(UsagePerHour!$B82,Sales!$C$5:$C$18,0),MATCH(UsagePerHour!F$4,Sales!$D$3:$ABF$3,0))/F$2*INDEX(Usage!$D$5:$ABF$11,MATCH(UsagePerHour!$B$68,Usage!$C$5:$C$11,0),MATCH(UsagePerHour!F$4,Usage!$D$3:$ABF$3,0)),"")</f>
        <v>7.7748750545878015E-2</v>
      </c>
      <c r="G82" s="27">
        <f>IFERROR(INDEX(Sales!$D$5:$ABF$18,MATCH(UsagePerHour!$B82,Sales!$C$5:$C$18,0),MATCH(UsagePerHour!G$4,Sales!$D$3:$ABF$3,0))/G$2*INDEX(Usage!$D$5:$ABF$11,MATCH(UsagePerHour!$B$68,Usage!$C$5:$C$11,0),MATCH(UsagePerHour!G$4,Usage!$D$3:$ABF$3,0)),"")</f>
        <v>0</v>
      </c>
      <c r="H82" s="27">
        <f>IFERROR(INDEX(Sales!$D$5:$ABF$18,MATCH(UsagePerHour!$B82,Sales!$C$5:$C$18,0),MATCH(UsagePerHour!H$4,Sales!$D$3:$ABF$3,0))/H$2*INDEX(Usage!$D$5:$ABF$11,MATCH(UsagePerHour!$B$68,Usage!$C$5:$C$11,0),MATCH(UsagePerHour!H$4,Usage!$D$3:$ABF$3,0)),"")</f>
        <v>2.6361749102052925E-2</v>
      </c>
      <c r="I82" s="27">
        <f>IFERROR(INDEX(Sales!$D$5:$ABF$18,MATCH(UsagePerHour!$B82,Sales!$C$5:$C$18,0),MATCH(UsagePerHour!I$4,Sales!$D$3:$ABF$3,0))/I$2*INDEX(Usage!$D$5:$ABF$11,MATCH(UsagePerHour!$B$68,Usage!$C$5:$C$11,0),MATCH(UsagePerHour!I$4,Usage!$D$3:$ABF$3,0)),"")</f>
        <v>0</v>
      </c>
      <c r="J82" s="27">
        <f>IFERROR(INDEX(Sales!$D$5:$ABF$18,MATCH(UsagePerHour!$B82,Sales!$C$5:$C$18,0),MATCH(UsagePerHour!J$4,Sales!$D$3:$ABF$3,0))/J$2*INDEX(Usage!$D$5:$ABF$11,MATCH(UsagePerHour!$B$68,Usage!$C$5:$C$11,0),MATCH(UsagePerHour!J$4,Usage!$D$3:$ABF$3,0)),"")</f>
        <v>0</v>
      </c>
      <c r="K82" s="27">
        <f>IFERROR(INDEX(Sales!$D$5:$ABF$18,MATCH(UsagePerHour!$B82,Sales!$C$5:$C$18,0),MATCH(UsagePerHour!K$4,Sales!$D$3:$ABF$3,0))/K$2*INDEX(Usage!$D$5:$ABF$11,MATCH(UsagePerHour!$B$68,Usage!$C$5:$C$11,0),MATCH(UsagePerHour!K$4,Usage!$D$3:$ABF$3,0)),"")</f>
        <v>0.23204511497394412</v>
      </c>
      <c r="L82" s="27">
        <f>IFERROR(INDEX(Sales!$D$5:$ABF$18,MATCH(UsagePerHour!$B82,Sales!$C$5:$C$18,0),MATCH(UsagePerHour!L$4,Sales!$D$3:$ABF$3,0))/L$2*INDEX(Usage!$D$5:$ABF$11,MATCH(UsagePerHour!$B$68,Usage!$C$5:$C$11,0),MATCH(UsagePerHour!L$4,Usage!$D$3:$ABF$3,0)),"")</f>
        <v>0</v>
      </c>
      <c r="M82" s="27">
        <f>IFERROR(INDEX(Sales!$D$5:$ABF$18,MATCH(UsagePerHour!$B82,Sales!$C$5:$C$18,0),MATCH(UsagePerHour!M$4,Sales!$D$3:$ABF$3,0))/M$2*INDEX(Usage!$D$5:$ABF$11,MATCH(UsagePerHour!$B$68,Usage!$C$5:$C$11,0),MATCH(UsagePerHour!M$4,Usage!$D$3:$ABF$3,0)),"")</f>
        <v>7.7748750545878015E-2</v>
      </c>
      <c r="N82" s="27">
        <f>IFERROR(INDEX(Sales!$D$5:$ABF$18,MATCH(UsagePerHour!$B82,Sales!$C$5:$C$18,0),MATCH(UsagePerHour!N$4,Sales!$D$3:$ABF$3,0))/N$2*INDEX(Usage!$D$5:$ABF$11,MATCH(UsagePerHour!$B$68,Usage!$C$5:$C$11,0),MATCH(UsagePerHour!N$4,Usage!$D$3:$ABF$3,0)),"")</f>
        <v>0</v>
      </c>
      <c r="O82" s="27">
        <f>IFERROR(INDEX(Sales!$D$5:$ABF$18,MATCH(UsagePerHour!$B82,Sales!$C$5:$C$18,0),MATCH(UsagePerHour!O$4,Sales!$D$3:$ABF$3,0))/O$2*INDEX(Usage!$D$5:$ABF$11,MATCH(UsagePerHour!$B$68,Usage!$C$5:$C$11,0),MATCH(UsagePerHour!O$4,Usage!$D$3:$ABF$3,0)),"")</f>
        <v>2.6361749102052925E-2</v>
      </c>
      <c r="P82" s="27">
        <f>IFERROR(INDEX(Sales!$D$5:$ABF$18,MATCH(UsagePerHour!$B82,Sales!$C$5:$C$18,0),MATCH(UsagePerHour!P$4,Sales!$D$3:$ABF$3,0))/P$2*INDEX(Usage!$D$5:$ABF$11,MATCH(UsagePerHour!$B$68,Usage!$C$5:$C$11,0),MATCH(UsagePerHour!P$4,Usage!$D$3:$ABF$3,0)),"")</f>
        <v>0</v>
      </c>
      <c r="Q82" s="27">
        <f>IFERROR(INDEX(Sales!$D$5:$ABF$18,MATCH(UsagePerHour!$B82,Sales!$C$5:$C$18,0),MATCH(UsagePerHour!Q$4,Sales!$D$3:$ABF$3,0))/Q$2*INDEX(Usage!$D$5:$ABF$11,MATCH(UsagePerHour!$B$68,Usage!$C$5:$C$11,0),MATCH(UsagePerHour!Q$4,Usage!$D$3:$ABF$3,0)),"")</f>
        <v>0</v>
      </c>
      <c r="R82" s="27">
        <f>IFERROR(INDEX(Sales!$D$5:$ABF$18,MATCH(UsagePerHour!$B82,Sales!$C$5:$C$18,0),MATCH(UsagePerHour!R$4,Sales!$D$3:$ABF$3,0))/R$2*INDEX(Usage!$D$5:$ABF$11,MATCH(UsagePerHour!$B$68,Usage!$C$5:$C$11,0),MATCH(UsagePerHour!R$4,Usage!$D$3:$ABF$3,0)),"")</f>
        <v>0.23204511497394412</v>
      </c>
      <c r="S82" s="27">
        <f>IFERROR(INDEX(Sales!$D$5:$ABF$18,MATCH(UsagePerHour!$B82,Sales!$C$5:$C$18,0),MATCH(UsagePerHour!S$4,Sales!$D$3:$ABF$3,0))/S$2*INDEX(Usage!$D$5:$ABF$11,MATCH(UsagePerHour!$B$68,Usage!$C$5:$C$11,0),MATCH(UsagePerHour!S$4,Usage!$D$3:$ABF$3,0)),"")</f>
        <v>0</v>
      </c>
      <c r="T82" s="27">
        <f>IFERROR(INDEX(Sales!$D$5:$ABF$18,MATCH(UsagePerHour!$B82,Sales!$C$5:$C$18,0),MATCH(UsagePerHour!T$4,Sales!$D$3:$ABF$3,0))/T$2*INDEX(Usage!$D$5:$ABF$11,MATCH(UsagePerHour!$B$68,Usage!$C$5:$C$11,0),MATCH(UsagePerHour!T$4,Usage!$D$3:$ABF$3,0)),"")</f>
        <v>7.7748750545878015E-2</v>
      </c>
      <c r="U82" s="27">
        <f>IFERROR(INDEX(Sales!$D$5:$ABF$18,MATCH(UsagePerHour!$B82,Sales!$C$5:$C$18,0),MATCH(UsagePerHour!U$4,Sales!$D$3:$ABF$3,0))/U$2*INDEX(Usage!$D$5:$ABF$11,MATCH(UsagePerHour!$B$68,Usage!$C$5:$C$11,0),MATCH(UsagePerHour!U$4,Usage!$D$3:$ABF$3,0)),"")</f>
        <v>0</v>
      </c>
      <c r="V82" s="27">
        <f>IFERROR(INDEX(Sales!$D$5:$ABF$18,MATCH(UsagePerHour!$B82,Sales!$C$5:$C$18,0),MATCH(UsagePerHour!V$4,Sales!$D$3:$ABF$3,0))/V$2*INDEX(Usage!$D$5:$ABF$11,MATCH(UsagePerHour!$B$68,Usage!$C$5:$C$11,0),MATCH(UsagePerHour!V$4,Usage!$D$3:$ABF$3,0)),"")</f>
        <v>2.6361749102052925E-2</v>
      </c>
      <c r="W82" s="27">
        <f>IFERROR(INDEX(Sales!$D$5:$ABF$18,MATCH(UsagePerHour!$B82,Sales!$C$5:$C$18,0),MATCH(UsagePerHour!W$4,Sales!$D$3:$ABF$3,0))/W$2*INDEX(Usage!$D$5:$ABF$11,MATCH(UsagePerHour!$B$68,Usage!$C$5:$C$11,0),MATCH(UsagePerHour!W$4,Usage!$D$3:$ABF$3,0)),"")</f>
        <v>0</v>
      </c>
      <c r="X82" s="27">
        <f>IFERROR(INDEX(Sales!$D$5:$ABF$18,MATCH(UsagePerHour!$B82,Sales!$C$5:$C$18,0),MATCH(UsagePerHour!X$4,Sales!$D$3:$ABF$3,0))/X$2*INDEX(Usage!$D$5:$ABF$11,MATCH(UsagePerHour!$B$68,Usage!$C$5:$C$11,0),MATCH(UsagePerHour!X$4,Usage!$D$3:$ABF$3,0)),"")</f>
        <v>0</v>
      </c>
      <c r="Y82" s="27">
        <f>IFERROR(INDEX(Sales!$D$5:$ABF$18,MATCH(UsagePerHour!$B82,Sales!$C$5:$C$18,0),MATCH(UsagePerHour!Y$4,Sales!$D$3:$ABF$3,0))/Y$2*INDEX(Usage!$D$5:$ABF$11,MATCH(UsagePerHour!$B$68,Usage!$C$5:$C$11,0),MATCH(UsagePerHour!Y$4,Usage!$D$3:$ABF$3,0)),"")</f>
        <v>0.23204511497394412</v>
      </c>
      <c r="Z82" s="27">
        <f>IFERROR(INDEX(Sales!$D$5:$ABF$18,MATCH(UsagePerHour!$B82,Sales!$C$5:$C$18,0),MATCH(UsagePerHour!Z$4,Sales!$D$3:$ABF$3,0))/Z$2*INDEX(Usage!$D$5:$ABF$11,MATCH(UsagePerHour!$B$68,Usage!$C$5:$C$11,0),MATCH(UsagePerHour!Z$4,Usage!$D$3:$ABF$3,0)),"")</f>
        <v>0</v>
      </c>
      <c r="AA82" s="27">
        <f>IFERROR(INDEX(Sales!$D$5:$ABF$18,MATCH(UsagePerHour!$B82,Sales!$C$5:$C$18,0),MATCH(UsagePerHour!AA$4,Sales!$D$3:$ABF$3,0))/AA$2*INDEX(Usage!$D$5:$ABF$11,MATCH(UsagePerHour!$B$68,Usage!$C$5:$C$11,0),MATCH(UsagePerHour!AA$4,Usage!$D$3:$ABF$3,0)),"")</f>
        <v>7.7748750545878015E-2</v>
      </c>
      <c r="AB82" s="27">
        <f>IFERROR(INDEX(Sales!$D$5:$ABF$18,MATCH(UsagePerHour!$B82,Sales!$C$5:$C$18,0),MATCH(UsagePerHour!AB$4,Sales!$D$3:$ABF$3,0))/AB$2*INDEX(Usage!$D$5:$ABF$11,MATCH(UsagePerHour!$B$68,Usage!$C$5:$C$11,0),MATCH(UsagePerHour!AB$4,Usage!$D$3:$ABF$3,0)),"")</f>
        <v>0</v>
      </c>
      <c r="AC82" s="27">
        <f>IFERROR(INDEX(Sales!$D$5:$ABF$18,MATCH(UsagePerHour!$B82,Sales!$C$5:$C$18,0),MATCH(UsagePerHour!AC$4,Sales!$D$3:$ABF$3,0))/AC$2*INDEX(Usage!$D$5:$ABF$11,MATCH(UsagePerHour!$B$68,Usage!$C$5:$C$11,0),MATCH(UsagePerHour!AC$4,Usage!$D$3:$ABF$3,0)),"")</f>
        <v>2.6361749102052925E-2</v>
      </c>
      <c r="AD82" s="27">
        <f>IFERROR(INDEX(Sales!$D$5:$ABF$18,MATCH(UsagePerHour!$B82,Sales!$C$5:$C$18,0),MATCH(UsagePerHour!AD$4,Sales!$D$3:$ABF$3,0))/AD$2*INDEX(Usage!$D$5:$ABF$11,MATCH(UsagePerHour!$B$68,Usage!$C$5:$C$11,0),MATCH(UsagePerHour!AD$4,Usage!$D$3:$ABF$3,0)),"")</f>
        <v>0</v>
      </c>
      <c r="AE82" s="27">
        <f>IFERROR(INDEX(Sales!$D$5:$ABF$18,MATCH(UsagePerHour!$B82,Sales!$C$5:$C$18,0),MATCH(UsagePerHour!AE$4,Sales!$D$3:$ABF$3,0))/AE$2*INDEX(Usage!$D$5:$ABF$11,MATCH(UsagePerHour!$B$68,Usage!$C$5:$C$11,0),MATCH(UsagePerHour!AE$4,Usage!$D$3:$ABF$3,0)),"")</f>
        <v>0</v>
      </c>
      <c r="AF82" s="27">
        <f>IFERROR(INDEX(Sales!$D$5:$ABF$18,MATCH(UsagePerHour!$B82,Sales!$C$5:$C$18,0),MATCH(UsagePerHour!AF$4,Sales!$D$3:$ABF$3,0))/AF$2*INDEX(Usage!$D$5:$ABF$11,MATCH(UsagePerHour!$B$68,Usage!$C$5:$C$11,0),MATCH(UsagePerHour!AF$4,Usage!$D$3:$ABF$3,0)),"")</f>
        <v>0.23204511497394412</v>
      </c>
      <c r="AG82" s="27">
        <f>IFERROR(INDEX(Sales!$D$5:$ABF$18,MATCH(UsagePerHour!$B82,Sales!$C$5:$C$18,0),MATCH(UsagePerHour!AG$4,Sales!$D$3:$ABF$3,0))/AG$2*INDEX(Usage!$D$5:$ABF$11,MATCH(UsagePerHour!$B$68,Usage!$C$5:$C$11,0),MATCH(UsagePerHour!AG$4,Usage!$D$3:$ABF$3,0)),"")</f>
        <v>0</v>
      </c>
      <c r="AH82" s="27">
        <f>IFERROR(INDEX(Sales!$D$5:$ABF$18,MATCH(UsagePerHour!$B82,Sales!$C$5:$C$18,0),MATCH(UsagePerHour!AH$4,Sales!$D$3:$ABF$3,0))/AH$2*INDEX(Usage!$D$5:$ABF$11,MATCH(UsagePerHour!$B$68,Usage!$C$5:$C$11,0),MATCH(UsagePerHour!AH$4,Usage!$D$3:$ABF$3,0)),"")</f>
        <v>7.7748750545878015E-2</v>
      </c>
      <c r="AI82" s="27">
        <f>IFERROR(INDEX(Sales!$D$5:$ABF$18,MATCH(UsagePerHour!$B82,Sales!$C$5:$C$18,0),MATCH(UsagePerHour!AI$4,Sales!$D$3:$ABF$3,0))/AI$2*INDEX(Usage!$D$5:$ABF$11,MATCH(UsagePerHour!$B$68,Usage!$C$5:$C$11,0),MATCH(UsagePerHour!AI$4,Usage!$D$3:$ABF$3,0)),"")</f>
        <v>0</v>
      </c>
      <c r="AJ82" s="27">
        <f>IFERROR(INDEX(Sales!$D$5:$ABF$18,MATCH(UsagePerHour!$B82,Sales!$C$5:$C$18,0),MATCH(UsagePerHour!AJ$4,Sales!$D$3:$ABF$3,0))/AJ$2*INDEX(Usage!$D$5:$ABF$11,MATCH(UsagePerHour!$B$68,Usage!$C$5:$C$11,0),MATCH(UsagePerHour!AJ$4,Usage!$D$3:$ABF$3,0)),"")</f>
        <v>2.6361749102052925E-2</v>
      </c>
      <c r="AK82" s="27">
        <f>IFERROR(INDEX(Sales!$D$5:$ABF$18,MATCH(UsagePerHour!$B82,Sales!$C$5:$C$18,0),MATCH(UsagePerHour!AK$4,Sales!$D$3:$ABF$3,0))/AK$2*INDEX(Usage!$D$5:$ABF$11,MATCH(UsagePerHour!$B$68,Usage!$C$5:$C$11,0),MATCH(UsagePerHour!AK$4,Usage!$D$3:$ABF$3,0)),"")</f>
        <v>0</v>
      </c>
      <c r="AL82" s="27">
        <f>IFERROR(INDEX(Sales!$D$5:$ABF$18,MATCH(UsagePerHour!$B82,Sales!$C$5:$C$18,0),MATCH(UsagePerHour!AL$4,Sales!$D$3:$ABF$3,0))/AL$2*INDEX(Usage!$D$5:$ABF$11,MATCH(UsagePerHour!$B$68,Usage!$C$5:$C$11,0),MATCH(UsagePerHour!AL$4,Usage!$D$3:$ABF$3,0)),"")</f>
        <v>0</v>
      </c>
      <c r="AM82" s="27">
        <f>IFERROR(INDEX(Sales!$D$5:$ABF$18,MATCH(UsagePerHour!$B82,Sales!$C$5:$C$18,0),MATCH(UsagePerHour!AM$4,Sales!$D$3:$ABF$3,0))/AM$2*INDEX(Usage!$D$5:$ABF$11,MATCH(UsagePerHour!$B$68,Usage!$C$5:$C$11,0),MATCH(UsagePerHour!AM$4,Usage!$D$3:$ABF$3,0)),"")</f>
        <v>0.23204511497394412</v>
      </c>
      <c r="AN82" s="27">
        <f>IFERROR(INDEX(Sales!$D$5:$ABF$18,MATCH(UsagePerHour!$B82,Sales!$C$5:$C$18,0),MATCH(UsagePerHour!AN$4,Sales!$D$3:$ABF$3,0))/AN$2*INDEX(Usage!$D$5:$ABF$11,MATCH(UsagePerHour!$B$68,Usage!$C$5:$C$11,0),MATCH(UsagePerHour!AN$4,Usage!$D$3:$ABF$3,0)),"")</f>
        <v>0</v>
      </c>
      <c r="AO82" s="27">
        <f>IFERROR(INDEX(Sales!$D$5:$ABF$18,MATCH(UsagePerHour!$B82,Sales!$C$5:$C$18,0),MATCH(UsagePerHour!AO$4,Sales!$D$3:$ABF$3,0))/AO$2*INDEX(Usage!$D$5:$ABF$11,MATCH(UsagePerHour!$B$68,Usage!$C$5:$C$11,0),MATCH(UsagePerHour!AO$4,Usage!$D$3:$ABF$3,0)),"")</f>
        <v>7.7748750545878015E-2</v>
      </c>
      <c r="AP82" s="27">
        <f>IFERROR(INDEX(Sales!$D$5:$ABF$18,MATCH(UsagePerHour!$B82,Sales!$C$5:$C$18,0),MATCH(UsagePerHour!AP$4,Sales!$D$3:$ABF$3,0))/AP$2*INDEX(Usage!$D$5:$ABF$11,MATCH(UsagePerHour!$B$68,Usage!$C$5:$C$11,0),MATCH(UsagePerHour!AP$4,Usage!$D$3:$ABF$3,0)),"")</f>
        <v>0</v>
      </c>
      <c r="AQ82" s="27">
        <f>IFERROR(INDEX(Sales!$D$5:$ABF$18,MATCH(UsagePerHour!$B82,Sales!$C$5:$C$18,0),MATCH(UsagePerHour!AQ$4,Sales!$D$3:$ABF$3,0))/AQ$2*INDEX(Usage!$D$5:$ABF$11,MATCH(UsagePerHour!$B$68,Usage!$C$5:$C$11,0),MATCH(UsagePerHour!AQ$4,Usage!$D$3:$ABF$3,0)),"")</f>
        <v>2.6361749102052925E-2</v>
      </c>
      <c r="AR82" s="27">
        <f>IFERROR(INDEX(Sales!$D$5:$ABF$18,MATCH(UsagePerHour!$B82,Sales!$C$5:$C$18,0),MATCH(UsagePerHour!AR$4,Sales!$D$3:$ABF$3,0))/AR$2*INDEX(Usage!$D$5:$ABF$11,MATCH(UsagePerHour!$B$68,Usage!$C$5:$C$11,0),MATCH(UsagePerHour!AR$4,Usage!$D$3:$ABF$3,0)),"")</f>
        <v>0</v>
      </c>
      <c r="AS82" s="27">
        <f>IFERROR(INDEX(Sales!$D$5:$ABF$18,MATCH(UsagePerHour!$B82,Sales!$C$5:$C$18,0),MATCH(UsagePerHour!AS$4,Sales!$D$3:$ABF$3,0))/AS$2*INDEX(Usage!$D$5:$ABF$11,MATCH(UsagePerHour!$B$68,Usage!$C$5:$C$11,0),MATCH(UsagePerHour!AS$4,Usage!$D$3:$ABF$3,0)),"")</f>
        <v>0</v>
      </c>
      <c r="AT82" s="27">
        <f>IFERROR(INDEX(Sales!$D$5:$ABF$18,MATCH(UsagePerHour!$B82,Sales!$C$5:$C$18,0),MATCH(UsagePerHour!AT$4,Sales!$D$3:$ABF$3,0))/AT$2*INDEX(Usage!$D$5:$ABF$11,MATCH(UsagePerHour!$B$68,Usage!$C$5:$C$11,0),MATCH(UsagePerHour!AT$4,Usage!$D$3:$ABF$3,0)),"")</f>
        <v>0.23204511497394412</v>
      </c>
      <c r="AU82" s="27">
        <f>IFERROR(INDEX(Sales!$D$5:$ABF$18,MATCH(UsagePerHour!$B82,Sales!$C$5:$C$18,0),MATCH(UsagePerHour!AU$4,Sales!$D$3:$ABF$3,0))/AU$2*INDEX(Usage!$D$5:$ABF$11,MATCH(UsagePerHour!$B$68,Usage!$C$5:$C$11,0),MATCH(UsagePerHour!AU$4,Usage!$D$3:$ABF$3,0)),"")</f>
        <v>0</v>
      </c>
      <c r="AV82" s="27">
        <f>IFERROR(INDEX(Sales!$D$5:$ABF$18,MATCH(UsagePerHour!$B82,Sales!$C$5:$C$18,0),MATCH(UsagePerHour!AV$4,Sales!$D$3:$ABF$3,0))/AV$2*INDEX(Usage!$D$5:$ABF$11,MATCH(UsagePerHour!$B$68,Usage!$C$5:$C$11,0),MATCH(UsagePerHour!AV$4,Usage!$D$3:$ABF$3,0)),"")</f>
        <v>7.7748750545878015E-2</v>
      </c>
      <c r="AW82" s="27">
        <f>IFERROR(INDEX(Sales!$D$5:$ABF$18,MATCH(UsagePerHour!$B82,Sales!$C$5:$C$18,0),MATCH(UsagePerHour!AW$4,Sales!$D$3:$ABF$3,0))/AW$2*INDEX(Usage!$D$5:$ABF$11,MATCH(UsagePerHour!$B$68,Usage!$C$5:$C$11,0),MATCH(UsagePerHour!AW$4,Usage!$D$3:$ABF$3,0)),"")</f>
        <v>0</v>
      </c>
      <c r="AX82" s="27">
        <f>IFERROR(INDEX(Sales!$D$5:$ABF$18,MATCH(UsagePerHour!$B82,Sales!$C$5:$C$18,0),MATCH(UsagePerHour!AX$4,Sales!$D$3:$ABF$3,0))/AX$2*INDEX(Usage!$D$5:$ABF$11,MATCH(UsagePerHour!$B$68,Usage!$C$5:$C$11,0),MATCH(UsagePerHour!AX$4,Usage!$D$3:$ABF$3,0)),"")</f>
        <v>2.6361749102052925E-2</v>
      </c>
      <c r="AY82" s="27">
        <f>IFERROR(INDEX(Sales!$D$5:$ABF$18,MATCH(UsagePerHour!$B82,Sales!$C$5:$C$18,0),MATCH(UsagePerHour!AY$4,Sales!$D$3:$ABF$3,0))/AY$2*INDEX(Usage!$D$5:$ABF$11,MATCH(UsagePerHour!$B$68,Usage!$C$5:$C$11,0),MATCH(UsagePerHour!AY$4,Usage!$D$3:$ABF$3,0)),"")</f>
        <v>0</v>
      </c>
      <c r="AZ82" s="27">
        <f>IFERROR(INDEX(Sales!$D$5:$ABF$18,MATCH(UsagePerHour!$B82,Sales!$C$5:$C$18,0),MATCH(UsagePerHour!AZ$4,Sales!$D$3:$ABF$3,0))/AZ$2*INDEX(Usage!$D$5:$ABF$11,MATCH(UsagePerHour!$B$68,Usage!$C$5:$C$11,0),MATCH(UsagePerHour!AZ$4,Usage!$D$3:$ABF$3,0)),"")</f>
        <v>0</v>
      </c>
      <c r="BA82" s="27">
        <f>IFERROR(INDEX(Sales!$D$5:$ABF$18,MATCH(UsagePerHour!$B82,Sales!$C$5:$C$18,0),MATCH(UsagePerHour!BA$4,Sales!$D$3:$ABF$3,0))/BA$2*INDEX(Usage!$D$5:$ABF$11,MATCH(UsagePerHour!$B$68,Usage!$C$5:$C$11,0),MATCH(UsagePerHour!BA$4,Usage!$D$3:$ABF$3,0)),"")</f>
        <v>0.23204511497394412</v>
      </c>
      <c r="BB82" s="27">
        <f>IFERROR(INDEX(Sales!$D$5:$ABF$18,MATCH(UsagePerHour!$B82,Sales!$C$5:$C$18,0),MATCH(UsagePerHour!BB$4,Sales!$D$3:$ABF$3,0))/BB$2*INDEX(Usage!$D$5:$ABF$11,MATCH(UsagePerHour!$B$68,Usage!$C$5:$C$11,0),MATCH(UsagePerHour!BB$4,Usage!$D$3:$ABF$3,0)),"")</f>
        <v>0</v>
      </c>
      <c r="BC82" s="27">
        <f>IFERROR(INDEX(Sales!$D$5:$ABF$18,MATCH(UsagePerHour!$B82,Sales!$C$5:$C$18,0),MATCH(UsagePerHour!BC$4,Sales!$D$3:$ABF$3,0))/BC$2*INDEX(Usage!$D$5:$ABF$11,MATCH(UsagePerHour!$B$68,Usage!$C$5:$C$11,0),MATCH(UsagePerHour!BC$4,Usage!$D$3:$ABF$3,0)),"")</f>
        <v>7.7748750545878015E-2</v>
      </c>
      <c r="BD82" s="27">
        <f>IFERROR(INDEX(Sales!$D$5:$ABF$18,MATCH(UsagePerHour!$B82,Sales!$C$5:$C$18,0),MATCH(UsagePerHour!BD$4,Sales!$D$3:$ABF$3,0))/BD$2*INDEX(Usage!$D$5:$ABF$11,MATCH(UsagePerHour!$B$68,Usage!$C$5:$C$11,0),MATCH(UsagePerHour!BD$4,Usage!$D$3:$ABF$3,0)),"")</f>
        <v>0</v>
      </c>
      <c r="BE82" s="27">
        <f>IFERROR(INDEX(Sales!$D$5:$ABF$18,MATCH(UsagePerHour!$B82,Sales!$C$5:$C$18,0),MATCH(UsagePerHour!BE$4,Sales!$D$3:$ABF$3,0))/BE$2*INDEX(Usage!$D$5:$ABF$11,MATCH(UsagePerHour!$B$68,Usage!$C$5:$C$11,0),MATCH(UsagePerHour!BE$4,Usage!$D$3:$ABF$3,0)),"")</f>
        <v>2.6361749102052925E-2</v>
      </c>
      <c r="BF82" s="27">
        <f>IFERROR(INDEX(Sales!$D$5:$ABF$18,MATCH(UsagePerHour!$B82,Sales!$C$5:$C$18,0),MATCH(UsagePerHour!BF$4,Sales!$D$3:$ABF$3,0))/BF$2*INDEX(Usage!$D$5:$ABF$11,MATCH(UsagePerHour!$B$68,Usage!$C$5:$C$11,0),MATCH(UsagePerHour!BF$4,Usage!$D$3:$ABF$3,0)),"")</f>
        <v>0</v>
      </c>
      <c r="BG82" s="27">
        <f>IFERROR(INDEX(Sales!$D$5:$ABF$18,MATCH(UsagePerHour!$B82,Sales!$C$5:$C$18,0),MATCH(UsagePerHour!BG$4,Sales!$D$3:$ABF$3,0))/BG$2*INDEX(Usage!$D$5:$ABF$11,MATCH(UsagePerHour!$B$68,Usage!$C$5:$C$11,0),MATCH(UsagePerHour!BG$4,Usage!$D$3:$ABF$3,0)),"")</f>
        <v>0</v>
      </c>
      <c r="BH82" s="27">
        <f>IFERROR(INDEX(Sales!$D$5:$ABF$18,MATCH(UsagePerHour!$B82,Sales!$C$5:$C$18,0),MATCH(UsagePerHour!BH$4,Sales!$D$3:$ABF$3,0))/BH$2*INDEX(Usage!$D$5:$ABF$11,MATCH(UsagePerHour!$B$68,Usage!$C$5:$C$11,0),MATCH(UsagePerHour!BH$4,Usage!$D$3:$ABF$3,0)),"")</f>
        <v>0.23204511497394412</v>
      </c>
      <c r="BI82" s="27">
        <f>IFERROR(INDEX(Sales!$D$5:$ABF$18,MATCH(UsagePerHour!$B82,Sales!$C$5:$C$18,0),MATCH(UsagePerHour!BI$4,Sales!$D$3:$ABF$3,0))/BI$2*INDEX(Usage!$D$5:$ABF$11,MATCH(UsagePerHour!$B$68,Usage!$C$5:$C$11,0),MATCH(UsagePerHour!BI$4,Usage!$D$3:$ABF$3,0)),"")</f>
        <v>0</v>
      </c>
      <c r="BJ82" s="27">
        <f>IFERROR(INDEX(Sales!$D$5:$ABF$18,MATCH(UsagePerHour!$B82,Sales!$C$5:$C$18,0),MATCH(UsagePerHour!BJ$4,Sales!$D$3:$ABF$3,0))/BJ$2*INDEX(Usage!$D$5:$ABF$11,MATCH(UsagePerHour!$B$68,Usage!$C$5:$C$11,0),MATCH(UsagePerHour!BJ$4,Usage!$D$3:$ABF$3,0)),"")</f>
        <v>7.7748750545878015E-2</v>
      </c>
      <c r="BK82" s="27">
        <f>IFERROR(INDEX(Sales!$D$5:$ABF$18,MATCH(UsagePerHour!$B82,Sales!$C$5:$C$18,0),MATCH(UsagePerHour!BK$4,Sales!$D$3:$ABF$3,0))/BK$2*INDEX(Usage!$D$5:$ABF$11,MATCH(UsagePerHour!$B$68,Usage!$C$5:$C$11,0),MATCH(UsagePerHour!BK$4,Usage!$D$3:$ABF$3,0)),"")</f>
        <v>0</v>
      </c>
      <c r="BL82" s="27">
        <f>IFERROR(INDEX(Sales!$D$5:$ABF$18,MATCH(UsagePerHour!$B82,Sales!$C$5:$C$18,0),MATCH(UsagePerHour!BL$4,Sales!$D$3:$ABF$3,0))/BL$2*INDEX(Usage!$D$5:$ABF$11,MATCH(UsagePerHour!$B$68,Usage!$C$5:$C$11,0),MATCH(UsagePerHour!BL$4,Usage!$D$3:$ABF$3,0)),"")</f>
        <v>2.6361749102052925E-2</v>
      </c>
      <c r="BM82" s="27">
        <f>IFERROR(INDEX(Sales!$D$5:$ABF$18,MATCH(UsagePerHour!$B82,Sales!$C$5:$C$18,0),MATCH(UsagePerHour!BM$4,Sales!$D$3:$ABF$3,0))/BM$2*INDEX(Usage!$D$5:$ABF$11,MATCH(UsagePerHour!$B$68,Usage!$C$5:$C$11,0),MATCH(UsagePerHour!BM$4,Usage!$D$3:$ABF$3,0)),"")</f>
        <v>0</v>
      </c>
      <c r="BN82" s="27">
        <f>IFERROR(INDEX(Sales!$D$5:$ABF$18,MATCH(UsagePerHour!$B82,Sales!$C$5:$C$18,0),MATCH(UsagePerHour!BN$4,Sales!$D$3:$ABF$3,0))/BN$2*INDEX(Usage!$D$5:$ABF$11,MATCH(UsagePerHour!$B$68,Usage!$C$5:$C$11,0),MATCH(UsagePerHour!BN$4,Usage!$D$3:$ABF$3,0)),"")</f>
        <v>0</v>
      </c>
      <c r="BO82" s="27">
        <f>IFERROR(INDEX(Sales!$D$5:$ABF$18,MATCH(UsagePerHour!$B82,Sales!$C$5:$C$18,0),MATCH(UsagePerHour!BO$4,Sales!$D$3:$ABF$3,0))/BO$2*INDEX(Usage!$D$5:$ABF$11,MATCH(UsagePerHour!$B$68,Usage!$C$5:$C$11,0),MATCH(UsagePerHour!BO$4,Usage!$D$3:$ABF$3,0)),"")</f>
        <v>0.23204511497394412</v>
      </c>
      <c r="BP82" s="27">
        <f>IFERROR(INDEX(Sales!$D$5:$ABF$18,MATCH(UsagePerHour!$B82,Sales!$C$5:$C$18,0),MATCH(UsagePerHour!BP$4,Sales!$D$3:$ABF$3,0))/BP$2*INDEX(Usage!$D$5:$ABF$11,MATCH(UsagePerHour!$B$68,Usage!$C$5:$C$11,0),MATCH(UsagePerHour!BP$4,Usage!$D$3:$ABF$3,0)),"")</f>
        <v>0</v>
      </c>
      <c r="BQ82" s="27">
        <f>IFERROR(INDEX(Sales!$D$5:$ABF$18,MATCH(UsagePerHour!$B82,Sales!$C$5:$C$18,0),MATCH(UsagePerHour!BQ$4,Sales!$D$3:$ABF$3,0))/BQ$2*INDEX(Usage!$D$5:$ABF$11,MATCH(UsagePerHour!$B$68,Usage!$C$5:$C$11,0),MATCH(UsagePerHour!BQ$4,Usage!$D$3:$ABF$3,0)),"")</f>
        <v>7.7748750545878015E-2</v>
      </c>
      <c r="BR82" s="27">
        <f>IFERROR(INDEX(Sales!$D$5:$ABF$18,MATCH(UsagePerHour!$B82,Sales!$C$5:$C$18,0),MATCH(UsagePerHour!BR$4,Sales!$D$3:$ABF$3,0))/BR$2*INDEX(Usage!$D$5:$ABF$11,MATCH(UsagePerHour!$B$68,Usage!$C$5:$C$11,0),MATCH(UsagePerHour!BR$4,Usage!$D$3:$ABF$3,0)),"")</f>
        <v>0</v>
      </c>
      <c r="BS82" s="27">
        <f>IFERROR(INDEX(Sales!$D$5:$ABF$18,MATCH(UsagePerHour!$B82,Sales!$C$5:$C$18,0),MATCH(UsagePerHour!BS$4,Sales!$D$3:$ABF$3,0))/BS$2*INDEX(Usage!$D$5:$ABF$11,MATCH(UsagePerHour!$B$68,Usage!$C$5:$C$11,0),MATCH(UsagePerHour!BS$4,Usage!$D$3:$ABF$3,0)),"")</f>
        <v>2.6361749102052925E-2</v>
      </c>
      <c r="BT82" s="27">
        <f>IFERROR(INDEX(Sales!$D$5:$ABF$18,MATCH(UsagePerHour!$B82,Sales!$C$5:$C$18,0),MATCH(UsagePerHour!BT$4,Sales!$D$3:$ABF$3,0))/BT$2*INDEX(Usage!$D$5:$ABF$11,MATCH(UsagePerHour!$B$68,Usage!$C$5:$C$11,0),MATCH(UsagePerHour!BT$4,Usage!$D$3:$ABF$3,0)),"")</f>
        <v>0</v>
      </c>
      <c r="BU82" s="27">
        <f>IFERROR(INDEX(Sales!$D$5:$ABF$18,MATCH(UsagePerHour!$B82,Sales!$C$5:$C$18,0),MATCH(UsagePerHour!BU$4,Sales!$D$3:$ABF$3,0))/BU$2*INDEX(Usage!$D$5:$ABF$11,MATCH(UsagePerHour!$B$68,Usage!$C$5:$C$11,0),MATCH(UsagePerHour!BU$4,Usage!$D$3:$ABF$3,0)),"")</f>
        <v>0</v>
      </c>
      <c r="BV82" s="27">
        <f>IFERROR(INDEX(Sales!$D$5:$ABF$18,MATCH(UsagePerHour!$B82,Sales!$C$5:$C$18,0),MATCH(UsagePerHour!BV$4,Sales!$D$3:$ABF$3,0))/BV$2*INDEX(Usage!$D$5:$ABF$11,MATCH(UsagePerHour!$B$68,Usage!$C$5:$C$11,0),MATCH(UsagePerHour!BV$4,Usage!$D$3:$ABF$3,0)),"")</f>
        <v>0.23204511497394412</v>
      </c>
      <c r="BW82" s="27">
        <f>IFERROR(INDEX(Sales!$D$5:$ABF$18,MATCH(UsagePerHour!$B82,Sales!$C$5:$C$18,0),MATCH(UsagePerHour!BW$4,Sales!$D$3:$ABF$3,0))/BW$2*INDEX(Usage!$D$5:$ABF$11,MATCH(UsagePerHour!$B$68,Usage!$C$5:$C$11,0),MATCH(UsagePerHour!BW$4,Usage!$D$3:$ABF$3,0)),"")</f>
        <v>0</v>
      </c>
      <c r="BX82" s="27">
        <f>IFERROR(INDEX(Sales!$D$5:$ABF$18,MATCH(UsagePerHour!$B82,Sales!$C$5:$C$18,0),MATCH(UsagePerHour!BX$4,Sales!$D$3:$ABF$3,0))/BX$2*INDEX(Usage!$D$5:$ABF$11,MATCH(UsagePerHour!$B$68,Usage!$C$5:$C$11,0),MATCH(UsagePerHour!BX$4,Usage!$D$3:$ABF$3,0)),"")</f>
        <v>7.7748750545878015E-2</v>
      </c>
      <c r="BY82" s="27">
        <f>IFERROR(INDEX(Sales!$D$5:$ABF$18,MATCH(UsagePerHour!$B82,Sales!$C$5:$C$18,0),MATCH(UsagePerHour!BY$4,Sales!$D$3:$ABF$3,0))/BY$2*INDEX(Usage!$D$5:$ABF$11,MATCH(UsagePerHour!$B$68,Usage!$C$5:$C$11,0),MATCH(UsagePerHour!BY$4,Usage!$D$3:$ABF$3,0)),"")</f>
        <v>0</v>
      </c>
      <c r="BZ82" s="27">
        <f>IFERROR(INDEX(Sales!$D$5:$ABF$18,MATCH(UsagePerHour!$B82,Sales!$C$5:$C$18,0),MATCH(UsagePerHour!BZ$4,Sales!$D$3:$ABF$3,0))/BZ$2*INDEX(Usage!$D$5:$ABF$11,MATCH(UsagePerHour!$B$68,Usage!$C$5:$C$11,0),MATCH(UsagePerHour!BZ$4,Usage!$D$3:$ABF$3,0)),"")</f>
        <v>2.6361749102052925E-2</v>
      </c>
      <c r="CA82" s="27">
        <f>IFERROR(INDEX(Sales!$D$5:$ABF$18,MATCH(UsagePerHour!$B82,Sales!$C$5:$C$18,0),MATCH(UsagePerHour!CA$4,Sales!$D$3:$ABF$3,0))/CA$2*INDEX(Usage!$D$5:$ABF$11,MATCH(UsagePerHour!$B$68,Usage!$C$5:$C$11,0),MATCH(UsagePerHour!CA$4,Usage!$D$3:$ABF$3,0)),"")</f>
        <v>0</v>
      </c>
      <c r="CB82" s="27">
        <f>IFERROR(INDEX(Sales!$D$5:$ABF$18,MATCH(UsagePerHour!$B82,Sales!$C$5:$C$18,0),MATCH(UsagePerHour!CB$4,Sales!$D$3:$ABF$3,0))/CB$2*INDEX(Usage!$D$5:$ABF$11,MATCH(UsagePerHour!$B$68,Usage!$C$5:$C$11,0),MATCH(UsagePerHour!CB$4,Usage!$D$3:$ABF$3,0)),"")</f>
        <v>0</v>
      </c>
      <c r="CC82" s="27">
        <f>IFERROR(INDEX(Sales!$D$5:$ABF$18,MATCH(UsagePerHour!$B82,Sales!$C$5:$C$18,0),MATCH(UsagePerHour!CC$4,Sales!$D$3:$ABF$3,0))/CC$2*INDEX(Usage!$D$5:$ABF$11,MATCH(UsagePerHour!$B$68,Usage!$C$5:$C$11,0),MATCH(UsagePerHour!CC$4,Usage!$D$3:$ABF$3,0)),"")</f>
        <v>0.23204511497394412</v>
      </c>
      <c r="CD82" s="27">
        <f>IFERROR(INDEX(Sales!$D$5:$ABF$18,MATCH(UsagePerHour!$B82,Sales!$C$5:$C$18,0),MATCH(UsagePerHour!CD$4,Sales!$D$3:$ABF$3,0))/CD$2*INDEX(Usage!$D$5:$ABF$11,MATCH(UsagePerHour!$B$68,Usage!$C$5:$C$11,0),MATCH(UsagePerHour!CD$4,Usage!$D$3:$ABF$3,0)),"")</f>
        <v>0</v>
      </c>
      <c r="CE82" s="27">
        <f>IFERROR(INDEX(Sales!$D$5:$ABF$18,MATCH(UsagePerHour!$B82,Sales!$C$5:$C$18,0),MATCH(UsagePerHour!CE$4,Sales!$D$3:$ABF$3,0))/CE$2*INDEX(Usage!$D$5:$ABF$11,MATCH(UsagePerHour!$B$68,Usage!$C$5:$C$11,0),MATCH(UsagePerHour!CE$4,Usage!$D$3:$ABF$3,0)),"")</f>
        <v>7.7748750545878015E-2</v>
      </c>
      <c r="CF82" s="27">
        <f>IFERROR(INDEX(Sales!$D$5:$ABF$18,MATCH(UsagePerHour!$B82,Sales!$C$5:$C$18,0),MATCH(UsagePerHour!CF$4,Sales!$D$3:$ABF$3,0))/CF$2*INDEX(Usage!$D$5:$ABF$11,MATCH(UsagePerHour!$B$68,Usage!$C$5:$C$11,0),MATCH(UsagePerHour!CF$4,Usage!$D$3:$ABF$3,0)),"")</f>
        <v>0</v>
      </c>
      <c r="CG82" s="27">
        <f>IFERROR(INDEX(Sales!$D$5:$ABF$18,MATCH(UsagePerHour!$B82,Sales!$C$5:$C$18,0),MATCH(UsagePerHour!CG$4,Sales!$D$3:$ABF$3,0))/CG$2*INDEX(Usage!$D$5:$ABF$11,MATCH(UsagePerHour!$B$68,Usage!$C$5:$C$11,0),MATCH(UsagePerHour!CG$4,Usage!$D$3:$ABF$3,0)),"")</f>
        <v>2.6361749102052925E-2</v>
      </c>
      <c r="CH82" s="27">
        <f>IFERROR(INDEX(Sales!$D$5:$ABF$18,MATCH(UsagePerHour!$B82,Sales!$C$5:$C$18,0),MATCH(UsagePerHour!CH$4,Sales!$D$3:$ABF$3,0))/CH$2*INDEX(Usage!$D$5:$ABF$11,MATCH(UsagePerHour!$B$68,Usage!$C$5:$C$11,0),MATCH(UsagePerHour!CH$4,Usage!$D$3:$ABF$3,0)),"")</f>
        <v>0</v>
      </c>
      <c r="CI82" s="27">
        <f>IFERROR(INDEX(Sales!$D$5:$ABF$18,MATCH(UsagePerHour!$B82,Sales!$C$5:$C$18,0),MATCH(UsagePerHour!CI$4,Sales!$D$3:$ABF$3,0))/CI$2*INDEX(Usage!$D$5:$ABF$11,MATCH(UsagePerHour!$B$68,Usage!$C$5:$C$11,0),MATCH(UsagePerHour!CI$4,Usage!$D$3:$ABF$3,0)),"")</f>
        <v>0</v>
      </c>
      <c r="CJ82" s="27">
        <f>IFERROR(INDEX(Sales!$D$5:$ABF$18,MATCH(UsagePerHour!$B82,Sales!$C$5:$C$18,0),MATCH(UsagePerHour!CJ$4,Sales!$D$3:$ABF$3,0))/CJ$2*INDEX(Usage!$D$5:$ABF$11,MATCH(UsagePerHour!$B$68,Usage!$C$5:$C$11,0),MATCH(UsagePerHour!CJ$4,Usage!$D$3:$ABF$3,0)),"")</f>
        <v>0.23204511497394412</v>
      </c>
      <c r="CK82" s="27">
        <f>IFERROR(INDEX(Sales!$D$5:$ABF$18,MATCH(UsagePerHour!$B82,Sales!$C$5:$C$18,0),MATCH(UsagePerHour!CK$4,Sales!$D$3:$ABF$3,0))/CK$2*INDEX(Usage!$D$5:$ABF$11,MATCH(UsagePerHour!$B$68,Usage!$C$5:$C$11,0),MATCH(UsagePerHour!CK$4,Usage!$D$3:$ABF$3,0)),"")</f>
        <v>0</v>
      </c>
      <c r="CL82" s="27">
        <f>IFERROR(INDEX(Sales!$D$5:$ABF$18,MATCH(UsagePerHour!$B82,Sales!$C$5:$C$18,0),MATCH(UsagePerHour!CL$4,Sales!$D$3:$ABF$3,0))/CL$2*INDEX(Usage!$D$5:$ABF$11,MATCH(UsagePerHour!$B$68,Usage!$C$5:$C$11,0),MATCH(UsagePerHour!CL$4,Usage!$D$3:$ABF$3,0)),"")</f>
        <v>7.7748750545878015E-2</v>
      </c>
      <c r="CM82" s="27">
        <f>IFERROR(INDEX(Sales!$D$5:$ABF$18,MATCH(UsagePerHour!$B82,Sales!$C$5:$C$18,0),MATCH(UsagePerHour!CM$4,Sales!$D$3:$ABF$3,0))/CM$2*INDEX(Usage!$D$5:$ABF$11,MATCH(UsagePerHour!$B$68,Usage!$C$5:$C$11,0),MATCH(UsagePerHour!CM$4,Usage!$D$3:$ABF$3,0)),"")</f>
        <v>0</v>
      </c>
      <c r="CN82" s="27">
        <f>IFERROR(INDEX(Sales!$D$5:$ABF$18,MATCH(UsagePerHour!$B82,Sales!$C$5:$C$18,0),MATCH(UsagePerHour!CN$4,Sales!$D$3:$ABF$3,0))/CN$2*INDEX(Usage!$D$5:$ABF$11,MATCH(UsagePerHour!$B$68,Usage!$C$5:$C$11,0),MATCH(UsagePerHour!CN$4,Usage!$D$3:$ABF$3,0)),"")</f>
        <v>2.6361749102052925E-2</v>
      </c>
      <c r="CO82" s="27">
        <f>IFERROR(INDEX(Sales!$D$5:$ABF$18,MATCH(UsagePerHour!$B82,Sales!$C$5:$C$18,0),MATCH(UsagePerHour!CO$4,Sales!$D$3:$ABF$3,0))/CO$2*INDEX(Usage!$D$5:$ABF$11,MATCH(UsagePerHour!$B$68,Usage!$C$5:$C$11,0),MATCH(UsagePerHour!CO$4,Usage!$D$3:$ABF$3,0)),"")</f>
        <v>0</v>
      </c>
      <c r="CP82" s="27">
        <f>IFERROR(INDEX(Sales!$D$5:$ABF$18,MATCH(UsagePerHour!$B82,Sales!$C$5:$C$18,0),MATCH(UsagePerHour!CP$4,Sales!$D$3:$ABF$3,0))/CP$2*INDEX(Usage!$D$5:$ABF$11,MATCH(UsagePerHour!$B$68,Usage!$C$5:$C$11,0),MATCH(UsagePerHour!CP$4,Usage!$D$3:$ABF$3,0)),"")</f>
        <v>0</v>
      </c>
      <c r="CQ82" s="27">
        <f>IFERROR(INDEX(Sales!$D$5:$ABF$18,MATCH(UsagePerHour!$B82,Sales!$C$5:$C$18,0),MATCH(UsagePerHour!CQ$4,Sales!$D$3:$ABF$3,0))/CQ$2*INDEX(Usage!$D$5:$ABF$11,MATCH(UsagePerHour!$B$68,Usage!$C$5:$C$11,0),MATCH(UsagePerHour!CQ$4,Usage!$D$3:$ABF$3,0)),"")</f>
        <v>0.23204511497394412</v>
      </c>
      <c r="CR82" s="27">
        <f>IFERROR(INDEX(Sales!$D$5:$ABF$18,MATCH(UsagePerHour!$B82,Sales!$C$5:$C$18,0),MATCH(UsagePerHour!CR$4,Sales!$D$3:$ABF$3,0))/CR$2*INDEX(Usage!$D$5:$ABF$11,MATCH(UsagePerHour!$B$68,Usage!$C$5:$C$11,0),MATCH(UsagePerHour!CR$4,Usage!$D$3:$ABF$3,0)),"")</f>
        <v>0</v>
      </c>
      <c r="CS82" s="27">
        <f>IFERROR(INDEX(Sales!$D$5:$ABF$18,MATCH(UsagePerHour!$B82,Sales!$C$5:$C$18,0),MATCH(UsagePerHour!CS$4,Sales!$D$3:$ABF$3,0))/CS$2*INDEX(Usage!$D$5:$ABF$11,MATCH(UsagePerHour!$B$68,Usage!$C$5:$C$11,0),MATCH(UsagePerHour!CS$4,Usage!$D$3:$ABF$3,0)),"")</f>
        <v>7.7748750545878015E-2</v>
      </c>
      <c r="CT82" s="27">
        <f>IFERROR(INDEX(Sales!$D$5:$ABF$18,MATCH(UsagePerHour!$B82,Sales!$C$5:$C$18,0),MATCH(UsagePerHour!CT$4,Sales!$D$3:$ABF$3,0))/CT$2*INDEX(Usage!$D$5:$ABF$11,MATCH(UsagePerHour!$B$68,Usage!$C$5:$C$11,0),MATCH(UsagePerHour!CT$4,Usage!$D$3:$ABF$3,0)),"")</f>
        <v>0</v>
      </c>
      <c r="CU82" s="27">
        <f>IFERROR(INDEX(Sales!$D$5:$ABF$18,MATCH(UsagePerHour!$B82,Sales!$C$5:$C$18,0),MATCH(UsagePerHour!CU$4,Sales!$D$3:$ABF$3,0))/CU$2*INDEX(Usage!$D$5:$ABF$11,MATCH(UsagePerHour!$B$68,Usage!$C$5:$C$11,0),MATCH(UsagePerHour!CU$4,Usage!$D$3:$ABF$3,0)),"")</f>
        <v>2.6361749102052925E-2</v>
      </c>
      <c r="CV82" s="27">
        <f>IFERROR(INDEX(Sales!$D$5:$ABF$18,MATCH(UsagePerHour!$B82,Sales!$C$5:$C$18,0),MATCH(UsagePerHour!CV$4,Sales!$D$3:$ABF$3,0))/CV$2*INDEX(Usage!$D$5:$ABF$11,MATCH(UsagePerHour!$B$68,Usage!$C$5:$C$11,0),MATCH(UsagePerHour!CV$4,Usage!$D$3:$ABF$3,0)),"")</f>
        <v>0</v>
      </c>
      <c r="CW82" s="27">
        <f>IFERROR(INDEX(Sales!$D$5:$ABF$18,MATCH(UsagePerHour!$B82,Sales!$C$5:$C$18,0),MATCH(UsagePerHour!CW$4,Sales!$D$3:$ABF$3,0))/CW$2*INDEX(Usage!$D$5:$ABF$11,MATCH(UsagePerHour!$B$68,Usage!$C$5:$C$11,0),MATCH(UsagePerHour!CW$4,Usage!$D$3:$ABF$3,0)),"")</f>
        <v>0</v>
      </c>
      <c r="CX82" s="27">
        <f>IFERROR(INDEX(Sales!$D$5:$ABF$18,MATCH(UsagePerHour!$B82,Sales!$C$5:$C$18,0),MATCH(UsagePerHour!CX$4,Sales!$D$3:$ABF$3,0))/CX$2*INDEX(Usage!$D$5:$ABF$11,MATCH(UsagePerHour!$B$68,Usage!$C$5:$C$11,0),MATCH(UsagePerHour!CX$4,Usage!$D$3:$ABF$3,0)),"")</f>
        <v>0.23204511497394412</v>
      </c>
      <c r="CY82" s="27">
        <f>IFERROR(INDEX(Sales!$D$5:$ABF$18,MATCH(UsagePerHour!$B82,Sales!$C$5:$C$18,0),MATCH(UsagePerHour!CY$4,Sales!$D$3:$ABF$3,0))/CY$2*INDEX(Usage!$D$5:$ABF$11,MATCH(UsagePerHour!$B$68,Usage!$C$5:$C$11,0),MATCH(UsagePerHour!CY$4,Usage!$D$3:$ABF$3,0)),"")</f>
        <v>0</v>
      </c>
      <c r="CZ82" s="27">
        <f>IFERROR(INDEX(Sales!$D$5:$ABF$18,MATCH(UsagePerHour!$B82,Sales!$C$5:$C$18,0),MATCH(UsagePerHour!CZ$4,Sales!$D$3:$ABF$3,0))/CZ$2*INDEX(Usage!$D$5:$ABF$11,MATCH(UsagePerHour!$B$68,Usage!$C$5:$C$11,0),MATCH(UsagePerHour!CZ$4,Usage!$D$3:$ABF$3,0)),"")</f>
        <v>7.7748750545878015E-2</v>
      </c>
      <c r="DA82" s="27">
        <f>IFERROR(INDEX(Sales!$D$5:$ABF$18,MATCH(UsagePerHour!$B82,Sales!$C$5:$C$18,0),MATCH(UsagePerHour!DA$4,Sales!$D$3:$ABF$3,0))/DA$2*INDEX(Usage!$D$5:$ABF$11,MATCH(UsagePerHour!$B$68,Usage!$C$5:$C$11,0),MATCH(UsagePerHour!DA$4,Usage!$D$3:$ABF$3,0)),"")</f>
        <v>0</v>
      </c>
      <c r="DB82" s="27">
        <f>IFERROR(INDEX(Sales!$D$5:$ABF$18,MATCH(UsagePerHour!$B82,Sales!$C$5:$C$18,0),MATCH(UsagePerHour!DB$4,Sales!$D$3:$ABF$3,0))/DB$2*INDEX(Usage!$D$5:$ABF$11,MATCH(UsagePerHour!$B$68,Usage!$C$5:$C$11,0),MATCH(UsagePerHour!DB$4,Usage!$D$3:$ABF$3,0)),"")</f>
        <v>0</v>
      </c>
      <c r="DC82" s="27">
        <f>IFERROR(INDEX(Sales!$D$5:$ABF$18,MATCH(UsagePerHour!$B82,Sales!$C$5:$C$18,0),MATCH(UsagePerHour!DC$4,Sales!$D$3:$ABF$3,0))/DC$2*INDEX(Usage!$D$5:$ABF$11,MATCH(UsagePerHour!$B$68,Usage!$C$5:$C$11,0),MATCH(UsagePerHour!DC$4,Usage!$D$3:$ABF$3,0)),"")</f>
        <v>0</v>
      </c>
      <c r="DD82" s="27">
        <f>IFERROR(INDEX(Sales!$D$5:$ABF$18,MATCH(UsagePerHour!$B82,Sales!$C$5:$C$18,0),MATCH(UsagePerHour!DD$4,Sales!$D$3:$ABF$3,0))/DD$2*INDEX(Usage!$D$5:$ABF$11,MATCH(UsagePerHour!$B$68,Usage!$C$5:$C$11,0),MATCH(UsagePerHour!DD$4,Usage!$D$3:$ABF$3,0)),"")</f>
        <v>7.0947281334742845E-2</v>
      </c>
      <c r="DE82" s="27">
        <f>IFERROR(INDEX(Sales!$D$5:$ABF$18,MATCH(UsagePerHour!$B82,Sales!$C$5:$C$18,0),MATCH(UsagePerHour!DE$4,Sales!$D$3:$ABF$3,0))/DE$2*INDEX(Usage!$D$5:$ABF$11,MATCH(UsagePerHour!$B$68,Usage!$C$5:$C$11,0),MATCH(UsagePerHour!DE$4,Usage!$D$3:$ABF$3,0)),"")</f>
        <v>0</v>
      </c>
      <c r="DF82" s="27">
        <f>IFERROR(INDEX(Sales!$D$5:$ABF$18,MATCH(UsagePerHour!$B82,Sales!$C$5:$C$18,0),MATCH(UsagePerHour!DF$4,Sales!$D$3:$ABF$3,0))/DF$2*INDEX(Usage!$D$5:$ABF$11,MATCH(UsagePerHour!$B$68,Usage!$C$5:$C$11,0),MATCH(UsagePerHour!DF$4,Usage!$D$3:$ABF$3,0)),"")</f>
        <v>0</v>
      </c>
      <c r="DG82" s="27">
        <f>IFERROR(INDEX(Sales!$D$5:$ABF$18,MATCH(UsagePerHour!$B82,Sales!$C$5:$C$18,0),MATCH(UsagePerHour!DG$4,Sales!$D$3:$ABF$3,0))/DG$2*INDEX(Usage!$D$5:$ABF$11,MATCH(UsagePerHour!$B$68,Usage!$C$5:$C$11,0),MATCH(UsagePerHour!DG$4,Usage!$D$3:$ABF$3,0)),"")</f>
        <v>1.0003994537701934E-2</v>
      </c>
      <c r="DH82" s="27">
        <f>IFERROR(INDEX(Sales!$D$5:$ABF$18,MATCH(UsagePerHour!$B82,Sales!$C$5:$C$18,0),MATCH(UsagePerHour!DH$4,Sales!$D$3:$ABF$3,0))/DH$2*INDEX(Usage!$D$5:$ABF$11,MATCH(UsagePerHour!$B$68,Usage!$C$5:$C$11,0),MATCH(UsagePerHour!DH$4,Usage!$D$3:$ABF$3,0)),"")</f>
        <v>2.9753039673524339E-2</v>
      </c>
      <c r="DI82" s="27">
        <f>IFERROR(INDEX(Sales!$D$5:$ABF$18,MATCH(UsagePerHour!$B82,Sales!$C$5:$C$18,0),MATCH(UsagePerHour!DI$4,Sales!$D$3:$ABF$3,0))/DI$2*INDEX(Usage!$D$5:$ABF$11,MATCH(UsagePerHour!$B$68,Usage!$C$5:$C$11,0),MATCH(UsagePerHour!DI$4,Usage!$D$3:$ABF$3,0)),"")</f>
        <v>0</v>
      </c>
      <c r="DJ82" s="27">
        <f>IFERROR(INDEX(Sales!$D$5:$ABF$18,MATCH(UsagePerHour!$B82,Sales!$C$5:$C$18,0),MATCH(UsagePerHour!DJ$4,Sales!$D$3:$ABF$3,0))/DJ$2*INDEX(Usage!$D$5:$ABF$11,MATCH(UsagePerHour!$B$68,Usage!$C$5:$C$11,0),MATCH(UsagePerHour!DJ$4,Usage!$D$3:$ABF$3,0)),"")</f>
        <v>0.31754422123606912</v>
      </c>
      <c r="DK82" s="27">
        <f>IFERROR(INDEX(Sales!$D$5:$ABF$18,MATCH(UsagePerHour!$B82,Sales!$C$5:$C$18,0),MATCH(UsagePerHour!DK$4,Sales!$D$3:$ABF$3,0))/DK$2*INDEX(Usage!$D$5:$ABF$11,MATCH(UsagePerHour!$B$68,Usage!$C$5:$C$11,0),MATCH(UsagePerHour!DK$4,Usage!$D$3:$ABF$3,0)),"")</f>
        <v>0</v>
      </c>
      <c r="DL82" s="27">
        <f>IFERROR(INDEX(Sales!$D$5:$ABF$18,MATCH(UsagePerHour!$B82,Sales!$C$5:$C$18,0),MATCH(UsagePerHour!DL$4,Sales!$D$3:$ABF$3,0))/DL$2*INDEX(Usage!$D$5:$ABF$11,MATCH(UsagePerHour!$B$68,Usage!$C$5:$C$11,0),MATCH(UsagePerHour!DL$4,Usage!$D$3:$ABF$3,0)),"")</f>
        <v>0.38596732645410775</v>
      </c>
      <c r="DM82" s="27">
        <f>IFERROR(INDEX(Sales!$D$5:$ABF$18,MATCH(UsagePerHour!$B82,Sales!$C$5:$C$18,0),MATCH(UsagePerHour!DM$4,Sales!$D$3:$ABF$3,0))/DM$2*INDEX(Usage!$D$5:$ABF$11,MATCH(UsagePerHour!$B$68,Usage!$C$5:$C$11,0),MATCH(UsagePerHour!DM$4,Usage!$D$3:$ABF$3,0)),"")</f>
        <v>0</v>
      </c>
      <c r="DN82" s="27">
        <f>IFERROR(INDEX(Sales!$D$5:$ABF$18,MATCH(UsagePerHour!$B82,Sales!$C$5:$C$18,0),MATCH(UsagePerHour!DN$4,Sales!$D$3:$ABF$3,0))/DN$2*INDEX(Usage!$D$5:$ABF$11,MATCH(UsagePerHour!$B$68,Usage!$C$5:$C$11,0),MATCH(UsagePerHour!DN$4,Usage!$D$3:$ABF$3,0)),"")</f>
        <v>6.2229224408900177E-2</v>
      </c>
      <c r="DO82" s="27">
        <f>IFERROR(INDEX(Sales!$D$5:$ABF$18,MATCH(UsagePerHour!$B82,Sales!$C$5:$C$18,0),MATCH(UsagePerHour!DO$4,Sales!$D$3:$ABF$3,0))/DO$2*INDEX(Usage!$D$5:$ABF$11,MATCH(UsagePerHour!$B$68,Usage!$C$5:$C$11,0),MATCH(UsagePerHour!DO$4,Usage!$D$3:$ABF$3,0)),"")</f>
        <v>0</v>
      </c>
      <c r="DP82" s="27">
        <f>IFERROR(INDEX(Sales!$D$5:$ABF$18,MATCH(UsagePerHour!$B82,Sales!$C$5:$C$18,0),MATCH(UsagePerHour!DP$4,Sales!$D$3:$ABF$3,0))/DP$2*INDEX(Usage!$D$5:$ABF$11,MATCH(UsagePerHour!$B$68,Usage!$C$5:$C$11,0),MATCH(UsagePerHour!DP$4,Usage!$D$3:$ABF$3,0)),"")</f>
        <v>4.4532653988190452E-2</v>
      </c>
      <c r="DQ82" s="27">
        <f>IFERROR(INDEX(Sales!$D$5:$ABF$18,MATCH(UsagePerHour!$B82,Sales!$C$5:$C$18,0),MATCH(UsagePerHour!DQ$4,Sales!$D$3:$ABF$3,0))/DQ$2*INDEX(Usage!$D$5:$ABF$11,MATCH(UsagePerHour!$B$68,Usage!$C$5:$C$11,0),MATCH(UsagePerHour!DQ$4,Usage!$D$3:$ABF$3,0)),"")</f>
        <v>2.2538694485203129E-2</v>
      </c>
      <c r="DR82" s="27">
        <f>IFERROR(INDEX(Sales!$D$5:$ABF$18,MATCH(UsagePerHour!$B82,Sales!$C$5:$C$18,0),MATCH(UsagePerHour!DR$4,Sales!$D$3:$ABF$3,0))/DR$2*INDEX(Usage!$D$5:$ABF$11,MATCH(UsagePerHour!$B$68,Usage!$C$5:$C$11,0),MATCH(UsagePerHour!DR$4,Usage!$D$3:$ABF$3,0)),"")</f>
        <v>0</v>
      </c>
      <c r="DS82" s="27">
        <f>IFERROR(INDEX(Sales!$D$5:$ABF$18,MATCH(UsagePerHour!$B82,Sales!$C$5:$C$18,0),MATCH(UsagePerHour!DS$4,Sales!$D$3:$ABF$3,0))/DS$2*INDEX(Usage!$D$5:$ABF$11,MATCH(UsagePerHour!$B$68,Usage!$C$5:$C$11,0),MATCH(UsagePerHour!DS$4,Usage!$D$3:$ABF$3,0)),"")</f>
        <v>6.2425362757447369E-3</v>
      </c>
      <c r="DT82" s="27">
        <f>IFERROR(INDEX(Sales!$D$5:$ABF$18,MATCH(UsagePerHour!$B82,Sales!$C$5:$C$18,0),MATCH(UsagePerHour!DT$4,Sales!$D$3:$ABF$3,0))/DT$2*INDEX(Usage!$D$5:$ABF$11,MATCH(UsagePerHour!$B$68,Usage!$C$5:$C$11,0),MATCH(UsagePerHour!DT$4,Usage!$D$3:$ABF$3,0)),"")</f>
        <v>3.1699410609037325E-2</v>
      </c>
      <c r="DU82" s="27">
        <f>IFERROR(INDEX(Sales!$D$5:$ABF$18,MATCH(UsagePerHour!$B82,Sales!$C$5:$C$18,0),MATCH(UsagePerHour!DU$4,Sales!$D$3:$ABF$3,0))/DU$2*INDEX(Usage!$D$5:$ABF$11,MATCH(UsagePerHour!$B$68,Usage!$C$5:$C$11,0),MATCH(UsagePerHour!DU$4,Usage!$D$3:$ABF$3,0)),"")</f>
        <v>0</v>
      </c>
      <c r="DV82" s="27">
        <f>IFERROR(INDEX(Sales!$D$5:$ABF$18,MATCH(UsagePerHour!$B82,Sales!$C$5:$C$18,0),MATCH(UsagePerHour!DV$4,Sales!$D$3:$ABF$3,0))/DV$2*INDEX(Usage!$D$5:$ABF$11,MATCH(UsagePerHour!$B$68,Usage!$C$5:$C$11,0),MATCH(UsagePerHour!DV$4,Usage!$D$3:$ABF$3,0)),"")</f>
        <v>0</v>
      </c>
      <c r="DW82" s="27">
        <f>IFERROR(INDEX(Sales!$D$5:$ABF$18,MATCH(UsagePerHour!$B82,Sales!$C$5:$C$18,0),MATCH(UsagePerHour!DW$4,Sales!$D$3:$ABF$3,0))/DW$2*INDEX(Usage!$D$5:$ABF$11,MATCH(UsagePerHour!$B$68,Usage!$C$5:$C$11,0),MATCH(UsagePerHour!DW$4,Usage!$D$3:$ABF$3,0)),"")</f>
        <v>2.0297835461232771E-3</v>
      </c>
      <c r="DX82" s="27">
        <f>IFERROR(INDEX(Sales!$D$5:$ABF$18,MATCH(UsagePerHour!$B82,Sales!$C$5:$C$18,0),MATCH(UsagePerHour!DX$4,Sales!$D$3:$ABF$3,0))/DX$2*INDEX(Usage!$D$5:$ABF$11,MATCH(UsagePerHour!$B$68,Usage!$C$5:$C$11,0),MATCH(UsagePerHour!DX$4,Usage!$D$3:$ABF$3,0)),"")</f>
        <v>0.12066110115929293</v>
      </c>
      <c r="DY82" s="27">
        <f>IFERROR(INDEX(Sales!$D$5:$ABF$18,MATCH(UsagePerHour!$B82,Sales!$C$5:$C$18,0),MATCH(UsagePerHour!DY$4,Sales!$D$3:$ABF$3,0))/DY$2*INDEX(Usage!$D$5:$ABF$11,MATCH(UsagePerHour!$B$68,Usage!$C$5:$C$11,0),MATCH(UsagePerHour!DY$4,Usage!$D$3:$ABF$3,0)),"")</f>
        <v>0</v>
      </c>
      <c r="DZ82" s="27">
        <f>IFERROR(INDEX(Sales!$D$5:$ABF$18,MATCH(UsagePerHour!$B82,Sales!$C$5:$C$18,0),MATCH(UsagePerHour!DZ$4,Sales!$D$3:$ABF$3,0))/DZ$2*INDEX(Usage!$D$5:$ABF$11,MATCH(UsagePerHour!$B$68,Usage!$C$5:$C$11,0),MATCH(UsagePerHour!DZ$4,Usage!$D$3:$ABF$3,0)),"")</f>
        <v>4.6917043452573883E-3</v>
      </c>
      <c r="EA82" s="27">
        <f>IFERROR(INDEX(Sales!$D$5:$ABF$18,MATCH(UsagePerHour!$B82,Sales!$C$5:$C$18,0),MATCH(UsagePerHour!EA$4,Sales!$D$3:$ABF$3,0))/EA$2*INDEX(Usage!$D$5:$ABF$11,MATCH(UsagePerHour!$B$68,Usage!$C$5:$C$11,0),MATCH(UsagePerHour!EA$4,Usage!$D$3:$ABF$3,0)),"")</f>
        <v>4.6845472047981123E-3</v>
      </c>
      <c r="EB82" s="27">
        <f>IFERROR(INDEX(Sales!$D$5:$ABF$18,MATCH(UsagePerHour!$B82,Sales!$C$5:$C$18,0),MATCH(UsagePerHour!EB$4,Sales!$D$3:$ABF$3,0))/EB$2*INDEX(Usage!$D$5:$ABF$11,MATCH(UsagePerHour!$B$68,Usage!$C$5:$C$11,0),MATCH(UsagePerHour!EB$4,Usage!$D$3:$ABF$3,0)),"")</f>
        <v>0</v>
      </c>
      <c r="EC82" s="27">
        <f>IFERROR(INDEX(Sales!$D$5:$ABF$18,MATCH(UsagePerHour!$B82,Sales!$C$5:$C$18,0),MATCH(UsagePerHour!EC$4,Sales!$D$3:$ABF$3,0))/EC$2*INDEX(Usage!$D$5:$ABF$11,MATCH(UsagePerHour!$B$68,Usage!$C$5:$C$11,0),MATCH(UsagePerHour!EC$4,Usage!$D$3:$ABF$3,0)),"")</f>
        <v>0</v>
      </c>
      <c r="ED82" s="27">
        <f>IFERROR(INDEX(Sales!$D$5:$ABF$18,MATCH(UsagePerHour!$B82,Sales!$C$5:$C$18,0),MATCH(UsagePerHour!ED$4,Sales!$D$3:$ABF$3,0))/ED$2*INDEX(Usage!$D$5:$ABF$11,MATCH(UsagePerHour!$B$68,Usage!$C$5:$C$11,0),MATCH(UsagePerHour!ED$4,Usage!$D$3:$ABF$3,0)),"")</f>
        <v>4.5198726059072466E-3</v>
      </c>
      <c r="EE82" s="27">
        <f>IFERROR(INDEX(Sales!$D$5:$ABF$18,MATCH(UsagePerHour!$B82,Sales!$C$5:$C$18,0),MATCH(UsagePerHour!EE$4,Sales!$D$3:$ABF$3,0))/EE$2*INDEX(Usage!$D$5:$ABF$11,MATCH(UsagePerHour!$B$68,Usage!$C$5:$C$11,0),MATCH(UsagePerHour!EE$4,Usage!$D$3:$ABF$3,0)),"")</f>
        <v>2.1608211587607865E-3</v>
      </c>
      <c r="EF82" s="27">
        <f>IFERROR(INDEX(Sales!$D$5:$ABF$18,MATCH(UsagePerHour!$B82,Sales!$C$5:$C$18,0),MATCH(UsagePerHour!EF$4,Sales!$D$3:$ABF$3,0))/EF$2*INDEX(Usage!$D$5:$ABF$11,MATCH(UsagePerHour!$B$68,Usage!$C$5:$C$11,0),MATCH(UsagePerHour!EF$4,Usage!$D$3:$ABF$3,0)),"")</f>
        <v>1.1478852838933951E-2</v>
      </c>
      <c r="EG82" s="27">
        <f>IFERROR(INDEX(Sales!$D$5:$ABF$18,MATCH(UsagePerHour!$B82,Sales!$C$5:$C$18,0),MATCH(UsagePerHour!EG$4,Sales!$D$3:$ABF$3,0))/EG$2*INDEX(Usage!$D$5:$ABF$11,MATCH(UsagePerHour!$B$68,Usage!$C$5:$C$11,0),MATCH(UsagePerHour!EG$4,Usage!$D$3:$ABF$3,0)),"")</f>
        <v>0</v>
      </c>
      <c r="EH82" s="27">
        <f>IFERROR(INDEX(Sales!$D$5:$ABF$18,MATCH(UsagePerHour!$B82,Sales!$C$5:$C$18,0),MATCH(UsagePerHour!EH$4,Sales!$D$3:$ABF$3,0))/EH$2*INDEX(Usage!$D$5:$ABF$11,MATCH(UsagePerHour!$B$68,Usage!$C$5:$C$11,0),MATCH(UsagePerHour!EH$4,Usage!$D$3:$ABF$3,0)),"")</f>
        <v>2.1018129673256174E-3</v>
      </c>
      <c r="EI82" s="27">
        <f>IFERROR(INDEX(Sales!$D$5:$ABF$18,MATCH(UsagePerHour!$B82,Sales!$C$5:$C$18,0),MATCH(UsagePerHour!EI$4,Sales!$D$3:$ABF$3,0))/EI$2*INDEX(Usage!$D$5:$ABF$11,MATCH(UsagePerHour!$B$68,Usage!$C$5:$C$11,0),MATCH(UsagePerHour!EI$4,Usage!$D$3:$ABF$3,0)),"")</f>
        <v>2.4033718882785236E-2</v>
      </c>
      <c r="EJ82" s="27">
        <f>IFERROR(INDEX(Sales!$D$5:$ABF$18,MATCH(UsagePerHour!$B82,Sales!$C$5:$C$18,0),MATCH(UsagePerHour!EJ$4,Sales!$D$3:$ABF$3,0))/EJ$2*INDEX(Usage!$D$5:$ABF$11,MATCH(UsagePerHour!$B$68,Usage!$C$5:$C$11,0),MATCH(UsagePerHour!EJ$4,Usage!$D$3:$ABF$3,0)),"")</f>
        <v>4.6212103843302689E-2</v>
      </c>
      <c r="EK82" s="27">
        <f>IFERROR(INDEX(Sales!$D$5:$ABF$18,MATCH(UsagePerHour!$B82,Sales!$C$5:$C$18,0),MATCH(UsagePerHour!EK$4,Sales!$D$3:$ABF$3,0))/EK$2*INDEX(Usage!$D$5:$ABF$11,MATCH(UsagePerHour!$B$68,Usage!$C$5:$C$11,0),MATCH(UsagePerHour!EK$4,Usage!$D$3:$ABF$3,0)),"")</f>
        <v>6.7002055917156963E-3</v>
      </c>
      <c r="EL82" s="27">
        <f>IFERROR(INDEX(Sales!$D$5:$ABF$18,MATCH(UsagePerHour!$B82,Sales!$C$5:$C$18,0),MATCH(UsagePerHour!EL$4,Sales!$D$3:$ABF$3,0))/EL$2*INDEX(Usage!$D$5:$ABF$11,MATCH(UsagePerHour!$B$68,Usage!$C$5:$C$11,0),MATCH(UsagePerHour!EL$4,Usage!$D$3:$ABF$3,0)),"")</f>
        <v>3.6143752184785827E-2</v>
      </c>
      <c r="EM82" s="27">
        <f>IFERROR(INDEX(Sales!$D$5:$ABF$18,MATCH(UsagePerHour!$B82,Sales!$C$5:$C$18,0),MATCH(UsagePerHour!EM$4,Sales!$D$3:$ABF$3,0))/EM$2*INDEX(Usage!$D$5:$ABF$11,MATCH(UsagePerHour!$B$68,Usage!$C$5:$C$11,0),MATCH(UsagePerHour!EM$4,Usage!$D$3:$ABF$3,0)),"")</f>
        <v>2.8485403075833161E-3</v>
      </c>
      <c r="EN82" s="27">
        <f>IFERROR(INDEX(Sales!$D$5:$ABF$18,MATCH(UsagePerHour!$B82,Sales!$C$5:$C$18,0),MATCH(UsagePerHour!EN$4,Sales!$D$3:$ABF$3,0))/EN$2*INDEX(Usage!$D$5:$ABF$11,MATCH(UsagePerHour!$B$68,Usage!$C$5:$C$11,0),MATCH(UsagePerHour!EN$4,Usage!$D$3:$ABF$3,0)),"")</f>
        <v>0</v>
      </c>
      <c r="EO82" s="27">
        <f>IFERROR(INDEX(Sales!$D$5:$ABF$18,MATCH(UsagePerHour!$B82,Sales!$C$5:$C$18,0),MATCH(UsagePerHour!EO$4,Sales!$D$3:$ABF$3,0))/EO$2*INDEX(Usage!$D$5:$ABF$11,MATCH(UsagePerHour!$B$68,Usage!$C$5:$C$11,0),MATCH(UsagePerHour!EO$4,Usage!$D$3:$ABF$3,0)),"")</f>
        <v>0.14123815213417626</v>
      </c>
      <c r="EP82" s="27">
        <f>IFERROR(INDEX(Sales!$D$5:$ABF$18,MATCH(UsagePerHour!$B82,Sales!$C$5:$C$18,0),MATCH(UsagePerHour!EP$4,Sales!$D$3:$ABF$3,0))/EP$2*INDEX(Usage!$D$5:$ABF$11,MATCH(UsagePerHour!$B$68,Usage!$C$5:$C$11,0),MATCH(UsagePerHour!EP$4,Usage!$D$3:$ABF$3,0)),"")</f>
        <v>2.3571798164082713E-3</v>
      </c>
      <c r="EQ82" s="27">
        <f>IFERROR(INDEX(Sales!$D$5:$ABF$18,MATCH(UsagePerHour!$B82,Sales!$C$5:$C$18,0),MATCH(UsagePerHour!EQ$4,Sales!$D$3:$ABF$3,0))/EQ$2*INDEX(Usage!$D$5:$ABF$11,MATCH(UsagePerHour!$B$68,Usage!$C$5:$C$11,0),MATCH(UsagePerHour!EQ$4,Usage!$D$3:$ABF$3,0)),"")</f>
        <v>0</v>
      </c>
      <c r="ER82" s="27">
        <f>IFERROR(INDEX(Sales!$D$5:$ABF$18,MATCH(UsagePerHour!$B82,Sales!$C$5:$C$18,0),MATCH(UsagePerHour!ER$4,Sales!$D$3:$ABF$3,0))/ER$2*INDEX(Usage!$D$5:$ABF$11,MATCH(UsagePerHour!$B$68,Usage!$C$5:$C$11,0),MATCH(UsagePerHour!ER$4,Usage!$D$3:$ABF$3,0)),"")</f>
        <v>0</v>
      </c>
      <c r="ES82" s="27">
        <f>IFERROR(INDEX(Sales!$D$5:$ABF$18,MATCH(UsagePerHour!$B82,Sales!$C$5:$C$18,0),MATCH(UsagePerHour!ES$4,Sales!$D$3:$ABF$3,0))/ES$2*INDEX(Usage!$D$5:$ABF$11,MATCH(UsagePerHour!$B$68,Usage!$C$5:$C$11,0),MATCH(UsagePerHour!ES$4,Usage!$D$3:$ABF$3,0)),"")</f>
        <v>0.11969932619118849</v>
      </c>
      <c r="ET82" s="27">
        <f>IFERROR(INDEX(Sales!$D$5:$ABF$18,MATCH(UsagePerHour!$B82,Sales!$C$5:$C$18,0),MATCH(UsagePerHour!ET$4,Sales!$D$3:$ABF$3,0))/ET$2*INDEX(Usage!$D$5:$ABF$11,MATCH(UsagePerHour!$B$68,Usage!$C$5:$C$11,0),MATCH(UsagePerHour!ET$4,Usage!$D$3:$ABF$3,0)),"")</f>
        <v>7.3985398856349749E-2</v>
      </c>
      <c r="EU82" s="27">
        <f>IFERROR(INDEX(Sales!$D$5:$ABF$18,MATCH(UsagePerHour!$B82,Sales!$C$5:$C$18,0),MATCH(UsagePerHour!EU$4,Sales!$D$3:$ABF$3,0))/EU$2*INDEX(Usage!$D$5:$ABF$11,MATCH(UsagePerHour!$B$68,Usage!$C$5:$C$11,0),MATCH(UsagePerHour!EU$4,Usage!$D$3:$ABF$3,0)),"")</f>
        <v>0</v>
      </c>
      <c r="EV82" s="27">
        <f>IFERROR(INDEX(Sales!$D$5:$ABF$18,MATCH(UsagePerHour!$B82,Sales!$C$5:$C$18,0),MATCH(UsagePerHour!EV$4,Sales!$D$3:$ABF$3,0))/EV$2*INDEX(Usage!$D$5:$ABF$11,MATCH(UsagePerHour!$B$68,Usage!$C$5:$C$11,0),MATCH(UsagePerHour!EV$4,Usage!$D$3:$ABF$3,0)),"")</f>
        <v>0.61429021809513451</v>
      </c>
      <c r="EW82" s="27">
        <f>IFERROR(INDEX(Sales!$D$5:$ABF$18,MATCH(UsagePerHour!$B82,Sales!$C$5:$C$18,0),MATCH(UsagePerHour!EW$4,Sales!$D$3:$ABF$3,0))/EW$2*INDEX(Usage!$D$5:$ABF$11,MATCH(UsagePerHour!$B$68,Usage!$C$5:$C$11,0),MATCH(UsagePerHour!EW$4,Usage!$D$3:$ABF$3,0)),"")</f>
        <v>0</v>
      </c>
      <c r="EX82" s="27">
        <f>IFERROR(INDEX(Sales!$D$5:$ABF$18,MATCH(UsagePerHour!$B82,Sales!$C$5:$C$18,0),MATCH(UsagePerHour!EX$4,Sales!$D$3:$ABF$3,0))/EX$2*INDEX(Usage!$D$5:$ABF$11,MATCH(UsagePerHour!$B$68,Usage!$C$5:$C$11,0),MATCH(UsagePerHour!EX$4,Usage!$D$3:$ABF$3,0)),"")</f>
        <v>7.2385061234053992E-3</v>
      </c>
      <c r="EY82" s="27">
        <f>IFERROR(INDEX(Sales!$D$5:$ABF$18,MATCH(UsagePerHour!$B82,Sales!$C$5:$C$18,0),MATCH(UsagePerHour!EY$4,Sales!$D$3:$ABF$3,0))/EY$2*INDEX(Usage!$D$5:$ABF$11,MATCH(UsagePerHour!$B$68,Usage!$C$5:$C$11,0),MATCH(UsagePerHour!EY$4,Usage!$D$3:$ABF$3,0)),"")</f>
        <v>0.35327072801188103</v>
      </c>
      <c r="EZ82" s="27">
        <f>IFERROR(INDEX(Sales!$D$5:$ABF$18,MATCH(UsagePerHour!$B82,Sales!$C$5:$C$18,0),MATCH(UsagePerHour!EZ$4,Sales!$D$3:$ABF$3,0))/EZ$2*INDEX(Usage!$D$5:$ABF$11,MATCH(UsagePerHour!$B$68,Usage!$C$5:$C$11,0),MATCH(UsagePerHour!EZ$4,Usage!$D$3:$ABF$3,0)),"")</f>
        <v>1.7862072427033401E-2</v>
      </c>
      <c r="FA82" s="27">
        <f>IFERROR(INDEX(Sales!$D$5:$ABF$18,MATCH(UsagePerHour!$B82,Sales!$C$5:$C$18,0),MATCH(UsagePerHour!FA$4,Sales!$D$3:$ABF$3,0))/FA$2*INDEX(Usage!$D$5:$ABF$11,MATCH(UsagePerHour!$B$68,Usage!$C$5:$C$11,0),MATCH(UsagePerHour!FA$4,Usage!$D$3:$ABF$3,0)),"")</f>
        <v>4.1632696979353326E-3</v>
      </c>
      <c r="FB82" s="27">
        <f>IFERROR(INDEX(Sales!$D$5:$ABF$18,MATCH(UsagePerHour!$B82,Sales!$C$5:$C$18,0),MATCH(UsagePerHour!FB$4,Sales!$D$3:$ABF$3,0))/FB$2*INDEX(Usage!$D$5:$ABF$11,MATCH(UsagePerHour!$B$68,Usage!$C$5:$C$11,0),MATCH(UsagePerHour!FB$4,Usage!$D$3:$ABF$3,0)),"")</f>
        <v>0</v>
      </c>
      <c r="FC82" s="27">
        <f>IFERROR(INDEX(Sales!$D$5:$ABF$18,MATCH(UsagePerHour!$B82,Sales!$C$5:$C$18,0),MATCH(UsagePerHour!FC$4,Sales!$D$3:$ABF$3,0))/FC$2*INDEX(Usage!$D$5:$ABF$11,MATCH(UsagePerHour!$B$68,Usage!$C$5:$C$11,0),MATCH(UsagePerHour!FC$4,Usage!$D$3:$ABF$3,0)),"")</f>
        <v>0</v>
      </c>
      <c r="FD82" s="27">
        <f>IFERROR(INDEX(Sales!$D$5:$ABF$18,MATCH(UsagePerHour!$B82,Sales!$C$5:$C$18,0),MATCH(UsagePerHour!FD$4,Sales!$D$3:$ABF$3,0))/FD$2*INDEX(Usage!$D$5:$ABF$11,MATCH(UsagePerHour!$B$68,Usage!$C$5:$C$11,0),MATCH(UsagePerHour!FD$4,Usage!$D$3:$ABF$3,0)),"")</f>
        <v>2.3776283854893793E-3</v>
      </c>
      <c r="FE82" s="27">
        <f>IFERROR(INDEX(Sales!$D$5:$ABF$18,MATCH(UsagePerHour!$B82,Sales!$C$5:$C$18,0),MATCH(UsagePerHour!FE$4,Sales!$D$3:$ABF$3,0))/FE$2*INDEX(Usage!$D$5:$ABF$11,MATCH(UsagePerHour!$B$68,Usage!$C$5:$C$11,0),MATCH(UsagePerHour!FE$4,Usage!$D$3:$ABF$3,0)),"")</f>
        <v>5.920616821414996E-3</v>
      </c>
      <c r="FF82" s="27">
        <f>IFERROR(INDEX(Sales!$D$5:$ABF$18,MATCH(UsagePerHour!$B82,Sales!$C$5:$C$18,0),MATCH(UsagePerHour!FF$4,Sales!$D$3:$ABF$3,0))/FF$2*INDEX(Usage!$D$5:$ABF$11,MATCH(UsagePerHour!$B$68,Usage!$C$5:$C$11,0),MATCH(UsagePerHour!FF$4,Usage!$D$3:$ABF$3,0)),"")</f>
        <v>0</v>
      </c>
      <c r="FG82" s="27">
        <f>IFERROR(INDEX(Sales!$D$5:$ABF$18,MATCH(UsagePerHour!$B82,Sales!$C$5:$C$18,0),MATCH(UsagePerHour!FG$4,Sales!$D$3:$ABF$3,0))/FG$2*INDEX(Usage!$D$5:$ABF$11,MATCH(UsagePerHour!$B$68,Usage!$C$5:$C$11,0),MATCH(UsagePerHour!FG$4,Usage!$D$3:$ABF$3,0)),"")</f>
        <v>0.10980002911019826</v>
      </c>
      <c r="FH82" s="27">
        <f>IFERROR(INDEX(Sales!$D$5:$ABF$18,MATCH(UsagePerHour!$B82,Sales!$C$5:$C$18,0),MATCH(UsagePerHour!FH$4,Sales!$D$3:$ABF$3,0))/FH$2*INDEX(Usage!$D$5:$ABF$11,MATCH(UsagePerHour!$B$68,Usage!$C$5:$C$11,0),MATCH(UsagePerHour!FH$4,Usage!$D$3:$ABF$3,0)),"")</f>
        <v>4.6872845917007491E-3</v>
      </c>
      <c r="FI82" s="27">
        <f>IFERROR(INDEX(Sales!$D$5:$ABF$18,MATCH(UsagePerHour!$B82,Sales!$C$5:$C$18,0),MATCH(UsagePerHour!FI$4,Sales!$D$3:$ABF$3,0))/FI$2*INDEX(Usage!$D$5:$ABF$11,MATCH(UsagePerHour!$B$68,Usage!$C$5:$C$11,0),MATCH(UsagePerHour!FI$4,Usage!$D$3:$ABF$3,0)),"")</f>
        <v>5.5324571666984122E-3</v>
      </c>
      <c r="FJ82" s="27">
        <f>IFERROR(INDEX(Sales!$D$5:$ABF$18,MATCH(UsagePerHour!$B82,Sales!$C$5:$C$18,0),MATCH(UsagePerHour!FJ$4,Sales!$D$3:$ABF$3,0))/FJ$2*INDEX(Usage!$D$5:$ABF$11,MATCH(UsagePerHour!$B$68,Usage!$C$5:$C$11,0),MATCH(UsagePerHour!FJ$4,Usage!$D$3:$ABF$3,0)),"")</f>
        <v>0</v>
      </c>
      <c r="FK82" s="27">
        <f>IFERROR(INDEX(Sales!$D$5:$ABF$18,MATCH(UsagePerHour!$B82,Sales!$C$5:$C$18,0),MATCH(UsagePerHour!FK$4,Sales!$D$3:$ABF$3,0))/FK$2*INDEX(Usage!$D$5:$ABF$11,MATCH(UsagePerHour!$B$68,Usage!$C$5:$C$11,0),MATCH(UsagePerHour!FK$4,Usage!$D$3:$ABF$3,0)),"")</f>
        <v>0</v>
      </c>
      <c r="FL82" s="27">
        <f>IFERROR(INDEX(Sales!$D$5:$ABF$18,MATCH(UsagePerHour!$B82,Sales!$C$5:$C$18,0),MATCH(UsagePerHour!FL$4,Sales!$D$3:$ABF$3,0))/FL$2*INDEX(Usage!$D$5:$ABF$11,MATCH(UsagePerHour!$B$68,Usage!$C$5:$C$11,0),MATCH(UsagePerHour!FL$4,Usage!$D$3:$ABF$3,0)),"")</f>
        <v>4.0529786129191976E-3</v>
      </c>
      <c r="FM82" s="27">
        <f>IFERROR(INDEX(Sales!$D$5:$ABF$18,MATCH(UsagePerHour!$B82,Sales!$C$5:$C$18,0),MATCH(UsagePerHour!FM$4,Sales!$D$3:$ABF$3,0))/FM$2*INDEX(Usage!$D$5:$ABF$11,MATCH(UsagePerHour!$B$68,Usage!$C$5:$C$11,0),MATCH(UsagePerHour!FM$4,Usage!$D$3:$ABF$3,0)),"")</f>
        <v>0</v>
      </c>
      <c r="FN82" s="27">
        <f>IFERROR(INDEX(Sales!$D$5:$ABF$18,MATCH(UsagePerHour!$B82,Sales!$C$5:$C$18,0),MATCH(UsagePerHour!FN$4,Sales!$D$3:$ABF$3,0))/FN$2*INDEX(Usage!$D$5:$ABF$11,MATCH(UsagePerHour!$B$68,Usage!$C$5:$C$11,0),MATCH(UsagePerHour!FN$4,Usage!$D$3:$ABF$3,0)),"")</f>
        <v>5.1754251263528263E-2</v>
      </c>
      <c r="FO82" s="27">
        <f>IFERROR(INDEX(Sales!$D$5:$ABF$18,MATCH(UsagePerHour!$B82,Sales!$C$5:$C$18,0),MATCH(UsagePerHour!FO$4,Sales!$D$3:$ABF$3,0))/FO$2*INDEX(Usage!$D$5:$ABF$11,MATCH(UsagePerHour!$B$68,Usage!$C$5:$C$11,0),MATCH(UsagePerHour!FO$4,Usage!$D$3:$ABF$3,0)),"")</f>
        <v>0</v>
      </c>
      <c r="FP82" s="27">
        <f>IFERROR(INDEX(Sales!$D$5:$ABF$18,MATCH(UsagePerHour!$B82,Sales!$C$5:$C$18,0),MATCH(UsagePerHour!FP$4,Sales!$D$3:$ABF$3,0))/FP$2*INDEX(Usage!$D$5:$ABF$11,MATCH(UsagePerHour!$B$68,Usage!$C$5:$C$11,0),MATCH(UsagePerHour!FP$4,Usage!$D$3:$ABF$3,0)),"")</f>
        <v>0.10601718420831446</v>
      </c>
      <c r="FQ82" s="27">
        <f>IFERROR(INDEX(Sales!$D$5:$ABF$18,MATCH(UsagePerHour!$B82,Sales!$C$5:$C$18,0),MATCH(UsagePerHour!FQ$4,Sales!$D$3:$ABF$3,0))/FQ$2*INDEX(Usage!$D$5:$ABF$11,MATCH(UsagePerHour!$B$68,Usage!$C$5:$C$11,0),MATCH(UsagePerHour!FQ$4,Usage!$D$3:$ABF$3,0)),"")</f>
        <v>6.5836832228537492E-2</v>
      </c>
      <c r="FR82" s="27">
        <f>IFERROR(INDEX(Sales!$D$5:$ABF$18,MATCH(UsagePerHour!$B82,Sales!$C$5:$C$18,0),MATCH(UsagePerHour!FR$4,Sales!$D$3:$ABF$3,0))/FR$2*INDEX(Usage!$D$5:$ABF$11,MATCH(UsagePerHour!$B$68,Usage!$C$5:$C$11,0),MATCH(UsagePerHour!FR$4,Usage!$D$3:$ABF$3,0)),"")</f>
        <v>0</v>
      </c>
      <c r="FS82" s="27">
        <f>IFERROR(INDEX(Sales!$D$5:$ABF$18,MATCH(UsagePerHour!$B82,Sales!$C$5:$C$18,0),MATCH(UsagePerHour!FS$4,Sales!$D$3:$ABF$3,0))/FS$2*INDEX(Usage!$D$5:$ABF$11,MATCH(UsagePerHour!$B$68,Usage!$C$5:$C$11,0),MATCH(UsagePerHour!FS$4,Usage!$D$3:$ABF$3,0)),"")</f>
        <v>0</v>
      </c>
      <c r="FT82" s="27">
        <f>IFERROR(INDEX(Sales!$D$5:$ABF$18,MATCH(UsagePerHour!$B82,Sales!$C$5:$C$18,0),MATCH(UsagePerHour!FT$4,Sales!$D$3:$ABF$3,0))/FT$2*INDEX(Usage!$D$5:$ABF$11,MATCH(UsagePerHour!$B$68,Usage!$C$5:$C$11,0),MATCH(UsagePerHour!FT$4,Usage!$D$3:$ABF$3,0)),"")</f>
        <v>0</v>
      </c>
      <c r="FU82" s="27">
        <f>IFERROR(INDEX(Sales!$D$5:$ABF$18,MATCH(UsagePerHour!$B82,Sales!$C$5:$C$18,0),MATCH(UsagePerHour!FU$4,Sales!$D$3:$ABF$3,0))/FU$2*INDEX(Usage!$D$5:$ABF$11,MATCH(UsagePerHour!$B$68,Usage!$C$5:$C$11,0),MATCH(UsagePerHour!FU$4,Usage!$D$3:$ABF$3,0)),"")</f>
        <v>5.6377800586980588E-2</v>
      </c>
      <c r="FV82" s="27">
        <f>IFERROR(INDEX(Sales!$D$5:$ABF$18,MATCH(UsagePerHour!$B82,Sales!$C$5:$C$18,0),MATCH(UsagePerHour!FV$4,Sales!$D$3:$ABF$3,0))/FV$2*INDEX(Usage!$D$5:$ABF$11,MATCH(UsagePerHour!$B$68,Usage!$C$5:$C$11,0),MATCH(UsagePerHour!FV$4,Usage!$D$3:$ABF$3,0)),"")</f>
        <v>0</v>
      </c>
      <c r="FW82" s="27">
        <f>IFERROR(INDEX(Sales!$D$5:$ABF$18,MATCH(UsagePerHour!$B82,Sales!$C$5:$C$18,0),MATCH(UsagePerHour!FW$4,Sales!$D$3:$ABF$3,0))/FW$2*INDEX(Usage!$D$5:$ABF$11,MATCH(UsagePerHour!$B$68,Usage!$C$5:$C$11,0),MATCH(UsagePerHour!FW$4,Usage!$D$3:$ABF$3,0)),"")</f>
        <v>0</v>
      </c>
      <c r="FX82" s="27">
        <f>IFERROR(INDEX(Sales!$D$5:$ABF$18,MATCH(UsagePerHour!$B82,Sales!$C$5:$C$18,0),MATCH(UsagePerHour!FX$4,Sales!$D$3:$ABF$3,0))/FX$2*INDEX(Usage!$D$5:$ABF$11,MATCH(UsagePerHour!$B$68,Usage!$C$5:$C$11,0),MATCH(UsagePerHour!FX$4,Usage!$D$3:$ABF$3,0)),"")</f>
        <v>0</v>
      </c>
      <c r="FY82" s="27">
        <f>IFERROR(INDEX(Sales!$D$5:$ABF$18,MATCH(UsagePerHour!$B82,Sales!$C$5:$C$18,0),MATCH(UsagePerHour!FY$4,Sales!$D$3:$ABF$3,0))/FY$2*INDEX(Usage!$D$5:$ABF$11,MATCH(UsagePerHour!$B$68,Usage!$C$5:$C$11,0),MATCH(UsagePerHour!FY$4,Usage!$D$3:$ABF$3,0)),"")</f>
        <v>4.2438055937093259E-2</v>
      </c>
      <c r="FZ82" s="27">
        <f>IFERROR(INDEX(Sales!$D$5:$ABF$18,MATCH(UsagePerHour!$B82,Sales!$C$5:$C$18,0),MATCH(UsagePerHour!FZ$4,Sales!$D$3:$ABF$3,0))/FZ$2*INDEX(Usage!$D$5:$ABF$11,MATCH(UsagePerHour!$B$68,Usage!$C$5:$C$11,0),MATCH(UsagePerHour!FZ$4,Usage!$D$3:$ABF$3,0)),"")</f>
        <v>8.3714831645775312E-3</v>
      </c>
      <c r="GA82" s="27">
        <f>IFERROR(INDEX(Sales!$D$5:$ABF$18,MATCH(UsagePerHour!$B82,Sales!$C$5:$C$18,0),MATCH(UsagePerHour!GA$4,Sales!$D$3:$ABF$3,0))/GA$2*INDEX(Usage!$D$5:$ABF$11,MATCH(UsagePerHour!$B$68,Usage!$C$5:$C$11,0),MATCH(UsagePerHour!GA$4,Usage!$D$3:$ABF$3,0)),"")</f>
        <v>4.1213943381061538E-3</v>
      </c>
      <c r="GB82" s="27">
        <f>IFERROR(INDEX(Sales!$D$5:$ABF$18,MATCH(UsagePerHour!$B82,Sales!$C$5:$C$18,0),MATCH(UsagePerHour!GB$4,Sales!$D$3:$ABF$3,0))/GB$2*INDEX(Usage!$D$5:$ABF$11,MATCH(UsagePerHour!$B$68,Usage!$C$5:$C$11,0),MATCH(UsagePerHour!GB$4,Usage!$D$3:$ABF$3,0)),"")</f>
        <v>1.801418784315631E-2</v>
      </c>
      <c r="GC82" s="27">
        <f>IFERROR(INDEX(Sales!$D$5:$ABF$18,MATCH(UsagePerHour!$B82,Sales!$C$5:$C$18,0),MATCH(UsagePerHour!GC$4,Sales!$D$3:$ABF$3,0))/GC$2*INDEX(Usage!$D$5:$ABF$11,MATCH(UsagePerHour!$B$68,Usage!$C$5:$C$11,0),MATCH(UsagePerHour!GC$4,Usage!$D$3:$ABF$3,0)),"")</f>
        <v>3.9111176067184568E-2</v>
      </c>
      <c r="GD82" s="27">
        <f>IFERROR(INDEX(Sales!$D$5:$ABF$18,MATCH(UsagePerHour!$B82,Sales!$C$5:$C$18,0),MATCH(UsagePerHour!GD$4,Sales!$D$3:$ABF$3,0))/GD$2*INDEX(Usage!$D$5:$ABF$11,MATCH(UsagePerHour!$B$68,Usage!$C$5:$C$11,0),MATCH(UsagePerHour!GD$4,Usage!$D$3:$ABF$3,0)),"")</f>
        <v>1.4812489354525204E-2</v>
      </c>
      <c r="GE82" s="27">
        <f>IFERROR(INDEX(Sales!$D$5:$ABF$18,MATCH(UsagePerHour!$B82,Sales!$C$5:$C$18,0),MATCH(UsagePerHour!GE$4,Sales!$D$3:$ABF$3,0))/GE$2*INDEX(Usage!$D$5:$ABF$11,MATCH(UsagePerHour!$B$68,Usage!$C$5:$C$11,0),MATCH(UsagePerHour!GE$4,Usage!$D$3:$ABF$3,0)),"")</f>
        <v>0</v>
      </c>
      <c r="GF82" s="27">
        <f>IFERROR(INDEX(Sales!$D$5:$ABF$18,MATCH(UsagePerHour!$B82,Sales!$C$5:$C$18,0),MATCH(UsagePerHour!GF$4,Sales!$D$3:$ABF$3,0))/GF$2*INDEX(Usage!$D$5:$ABF$11,MATCH(UsagePerHour!$B$68,Usage!$C$5:$C$11,0),MATCH(UsagePerHour!GF$4,Usage!$D$3:$ABF$3,0)),"")</f>
        <v>4.7506897402217488E-2</v>
      </c>
      <c r="GG82" s="27">
        <f>IFERROR(INDEX(Sales!$D$5:$ABF$18,MATCH(UsagePerHour!$B82,Sales!$C$5:$C$18,0),MATCH(UsagePerHour!GG$4,Sales!$D$3:$ABF$3,0))/GG$2*INDEX(Usage!$D$5:$ABF$11,MATCH(UsagePerHour!$B$68,Usage!$C$5:$C$11,0),MATCH(UsagePerHour!GG$4,Usage!$D$3:$ABF$3,0)),"")</f>
        <v>0</v>
      </c>
      <c r="GH82" s="27">
        <f>IFERROR(INDEX(Sales!$D$5:$ABF$18,MATCH(UsagePerHour!$B82,Sales!$C$5:$C$18,0),MATCH(UsagePerHour!GH$4,Sales!$D$3:$ABF$3,0))/GH$2*INDEX(Usage!$D$5:$ABF$11,MATCH(UsagePerHour!$B$68,Usage!$C$5:$C$11,0),MATCH(UsagePerHour!GH$4,Usage!$D$3:$ABF$3,0)),"")</f>
        <v>0</v>
      </c>
      <c r="GI82" s="27">
        <f>IFERROR(INDEX(Sales!$D$5:$ABF$18,MATCH(UsagePerHour!$B82,Sales!$C$5:$C$18,0),MATCH(UsagePerHour!GI$4,Sales!$D$3:$ABF$3,0))/GI$2*INDEX(Usage!$D$5:$ABF$11,MATCH(UsagePerHour!$B$68,Usage!$C$5:$C$11,0),MATCH(UsagePerHour!GI$4,Usage!$D$3:$ABF$3,0)),"")</f>
        <v>3.3324980802651255E-2</v>
      </c>
      <c r="GJ82" s="27">
        <f>IFERROR(INDEX(Sales!$D$5:$ABF$18,MATCH(UsagePerHour!$B82,Sales!$C$5:$C$18,0),MATCH(UsagePerHour!GJ$4,Sales!$D$3:$ABF$3,0))/GJ$2*INDEX(Usage!$D$5:$ABF$11,MATCH(UsagePerHour!$B$68,Usage!$C$5:$C$11,0),MATCH(UsagePerHour!GJ$4,Usage!$D$3:$ABF$3,0)),"")</f>
        <v>0</v>
      </c>
      <c r="GK82" s="27">
        <f>IFERROR(INDEX(Sales!$D$5:$ABF$18,MATCH(UsagePerHour!$B82,Sales!$C$5:$C$18,0),MATCH(UsagePerHour!GK$4,Sales!$D$3:$ABF$3,0))/GK$2*INDEX(Usage!$D$5:$ABF$11,MATCH(UsagePerHour!$B$68,Usage!$C$5:$C$11,0),MATCH(UsagePerHour!GK$4,Usage!$D$3:$ABF$3,0)),"")</f>
        <v>3.9123377660608687E-2</v>
      </c>
      <c r="GL82" s="27">
        <f>IFERROR(INDEX(Sales!$D$5:$ABF$18,MATCH(UsagePerHour!$B82,Sales!$C$5:$C$18,0),MATCH(UsagePerHour!GL$4,Sales!$D$3:$ABF$3,0))/GL$2*INDEX(Usage!$D$5:$ABF$11,MATCH(UsagePerHour!$B$68,Usage!$C$5:$C$11,0),MATCH(UsagePerHour!GL$4,Usage!$D$3:$ABF$3,0)),"")</f>
        <v>1.5595748301951017E-3</v>
      </c>
      <c r="GM82" s="27">
        <f>IFERROR(INDEX(Sales!$D$5:$ABF$18,MATCH(UsagePerHour!$B82,Sales!$C$5:$C$18,0),MATCH(UsagePerHour!GM$4,Sales!$D$3:$ABF$3,0))/GM$2*INDEX(Usage!$D$5:$ABF$11,MATCH(UsagePerHour!$B$68,Usage!$C$5:$C$11,0),MATCH(UsagePerHour!GM$4,Usage!$D$3:$ABF$3,0)),"")</f>
        <v>4.4634559985131496E-3</v>
      </c>
      <c r="GN82" s="27">
        <f>IFERROR(INDEX(Sales!$D$5:$ABF$18,MATCH(UsagePerHour!$B82,Sales!$C$5:$C$18,0),MATCH(UsagePerHour!GN$4,Sales!$D$3:$ABF$3,0))/GN$2*INDEX(Usage!$D$5:$ABF$11,MATCH(UsagePerHour!$B$68,Usage!$C$5:$C$11,0),MATCH(UsagePerHour!GN$4,Usage!$D$3:$ABF$3,0)),"")</f>
        <v>4.7519292020264635E-3</v>
      </c>
      <c r="GO82" s="27">
        <f>IFERROR(INDEX(Sales!$D$5:$ABF$18,MATCH(UsagePerHour!$B82,Sales!$C$5:$C$18,0),MATCH(UsagePerHour!GO$4,Sales!$D$3:$ABF$3,0))/GO$2*INDEX(Usage!$D$5:$ABF$11,MATCH(UsagePerHour!$B$68,Usage!$C$5:$C$11,0),MATCH(UsagePerHour!GO$4,Usage!$D$3:$ABF$3,0)),"")</f>
        <v>2.5732557791501631E-2</v>
      </c>
      <c r="GP82" s="27">
        <f>IFERROR(INDEX(Sales!$D$5:$ABF$18,MATCH(UsagePerHour!$B82,Sales!$C$5:$C$18,0),MATCH(UsagePerHour!GP$4,Sales!$D$3:$ABF$3,0))/GP$2*INDEX(Usage!$D$5:$ABF$11,MATCH(UsagePerHour!$B$68,Usage!$C$5:$C$11,0),MATCH(UsagePerHour!GP$4,Usage!$D$3:$ABF$3,0)),"")</f>
        <v>6.0756393918803039E-2</v>
      </c>
      <c r="GQ82" s="27">
        <f>IFERROR(INDEX(Sales!$D$5:$ABF$18,MATCH(UsagePerHour!$B82,Sales!$C$5:$C$18,0),MATCH(UsagePerHour!GQ$4,Sales!$D$3:$ABF$3,0))/GQ$2*INDEX(Usage!$D$5:$ABF$11,MATCH(UsagePerHour!$B$68,Usage!$C$5:$C$11,0),MATCH(UsagePerHour!GQ$4,Usage!$D$3:$ABF$3,0)),"")</f>
        <v>5.2975390191149817E-3</v>
      </c>
      <c r="GR82" s="27">
        <f>IFERROR(INDEX(Sales!$D$5:$ABF$18,MATCH(UsagePerHour!$B82,Sales!$C$5:$C$18,0),MATCH(UsagePerHour!GR$4,Sales!$D$3:$ABF$3,0))/GR$2*INDEX(Usage!$D$5:$ABF$11,MATCH(UsagePerHour!$B$68,Usage!$C$5:$C$11,0),MATCH(UsagePerHour!GR$4,Usage!$D$3:$ABF$3,0)),"")</f>
        <v>5.8426000527757108E-2</v>
      </c>
      <c r="GS82" s="27">
        <f>IFERROR(INDEX(Sales!$D$5:$ABF$18,MATCH(UsagePerHour!$B82,Sales!$C$5:$C$18,0),MATCH(UsagePerHour!GS$4,Sales!$D$3:$ABF$3,0))/GS$2*INDEX(Usage!$D$5:$ABF$11,MATCH(UsagePerHour!$B$68,Usage!$C$5:$C$11,0),MATCH(UsagePerHour!GS$4,Usage!$D$3:$ABF$3,0)),"")</f>
        <v>0</v>
      </c>
      <c r="GT82" s="27">
        <f>IFERROR(INDEX(Sales!$D$5:$ABF$18,MATCH(UsagePerHour!$B82,Sales!$C$5:$C$18,0),MATCH(UsagePerHour!GT$4,Sales!$D$3:$ABF$3,0))/GT$2*INDEX(Usage!$D$5:$ABF$11,MATCH(UsagePerHour!$B$68,Usage!$C$5:$C$11,0),MATCH(UsagePerHour!GT$4,Usage!$D$3:$ABF$3,0)),"")</f>
        <v>4.0841243877774514E-3</v>
      </c>
      <c r="GU82" s="27">
        <f>IFERROR(INDEX(Sales!$D$5:$ABF$18,MATCH(UsagePerHour!$B82,Sales!$C$5:$C$18,0),MATCH(UsagePerHour!GU$4,Sales!$D$3:$ABF$3,0))/GU$2*INDEX(Usage!$D$5:$ABF$11,MATCH(UsagePerHour!$B$68,Usage!$C$5:$C$11,0),MATCH(UsagePerHour!GU$4,Usage!$D$3:$ABF$3,0)),"")</f>
        <v>2.034577338700461E-2</v>
      </c>
      <c r="GV82" s="27">
        <f>IFERROR(INDEX(Sales!$D$5:$ABF$18,MATCH(UsagePerHour!$B82,Sales!$C$5:$C$18,0),MATCH(UsagePerHour!GV$4,Sales!$D$3:$ABF$3,0))/GV$2*INDEX(Usage!$D$5:$ABF$11,MATCH(UsagePerHour!$B$68,Usage!$C$5:$C$11,0),MATCH(UsagePerHour!GV$4,Usage!$D$3:$ABF$3,0)),"")</f>
        <v>1.5483233730083508E-2</v>
      </c>
      <c r="GW82" s="27">
        <f>IFERROR(INDEX(Sales!$D$5:$ABF$18,MATCH(UsagePerHour!$B82,Sales!$C$5:$C$18,0),MATCH(UsagePerHour!GW$4,Sales!$D$3:$ABF$3,0))/GW$2*INDEX(Usage!$D$5:$ABF$11,MATCH(UsagePerHour!$B$68,Usage!$C$5:$C$11,0),MATCH(UsagePerHour!GW$4,Usage!$D$3:$ABF$3,0)),"")</f>
        <v>2.545104689716814E-2</v>
      </c>
      <c r="GX82" s="27">
        <f>IFERROR(INDEX(Sales!$D$5:$ABF$18,MATCH(UsagePerHour!$B82,Sales!$C$5:$C$18,0),MATCH(UsagePerHour!GX$4,Sales!$D$3:$ABF$3,0))/GX$2*INDEX(Usage!$D$5:$ABF$11,MATCH(UsagePerHour!$B$68,Usage!$C$5:$C$11,0),MATCH(UsagePerHour!GX$4,Usage!$D$3:$ABF$3,0)),"")</f>
        <v>5.9157217944356109E-4</v>
      </c>
      <c r="GY82" s="27">
        <f>IFERROR(INDEX(Sales!$D$5:$ABF$18,MATCH(UsagePerHour!$B82,Sales!$C$5:$C$18,0),MATCH(UsagePerHour!GY$4,Sales!$D$3:$ABF$3,0))/GY$2*INDEX(Usage!$D$5:$ABF$11,MATCH(UsagePerHour!$B$68,Usage!$C$5:$C$11,0),MATCH(UsagePerHour!GY$4,Usage!$D$3:$ABF$3,0)),"")</f>
        <v>2.0247858753925003E-2</v>
      </c>
      <c r="GZ82" s="27">
        <f>IFERROR(INDEX(Sales!$D$5:$ABF$18,MATCH(UsagePerHour!$B82,Sales!$C$5:$C$18,0),MATCH(UsagePerHour!GZ$4,Sales!$D$3:$ABF$3,0))/GZ$2*INDEX(Usage!$D$5:$ABF$11,MATCH(UsagePerHour!$B$68,Usage!$C$5:$C$11,0),MATCH(UsagePerHour!GZ$4,Usage!$D$3:$ABF$3,0)),"")</f>
        <v>0</v>
      </c>
      <c r="HA82" s="27">
        <f>IFERROR(INDEX(Sales!$D$5:$ABF$18,MATCH(UsagePerHour!$B82,Sales!$C$5:$C$18,0),MATCH(UsagePerHour!HA$4,Sales!$D$3:$ABF$3,0))/HA$2*INDEX(Usage!$D$5:$ABF$11,MATCH(UsagePerHour!$B$68,Usage!$C$5:$C$11,0),MATCH(UsagePerHour!HA$4,Usage!$D$3:$ABF$3,0)),"")</f>
        <v>3.1246542772575086E-2</v>
      </c>
      <c r="HB82" s="27">
        <f>IFERROR(INDEX(Sales!$D$5:$ABF$18,MATCH(UsagePerHour!$B82,Sales!$C$5:$C$18,0),MATCH(UsagePerHour!HB$4,Sales!$D$3:$ABF$3,0))/HB$2*INDEX(Usage!$D$5:$ABF$11,MATCH(UsagePerHour!$B$68,Usage!$C$5:$C$11,0),MATCH(UsagePerHour!HB$4,Usage!$D$3:$ABF$3,0)),"")</f>
        <v>3.3292791697072895E-2</v>
      </c>
      <c r="HC82" s="27">
        <f>IFERROR(INDEX(Sales!$D$5:$ABF$18,MATCH(UsagePerHour!$B82,Sales!$C$5:$C$18,0),MATCH(UsagePerHour!HC$4,Sales!$D$3:$ABF$3,0))/HC$2*INDEX(Usage!$D$5:$ABF$11,MATCH(UsagePerHour!$B$68,Usage!$C$5:$C$11,0),MATCH(UsagePerHour!HC$4,Usage!$D$3:$ABF$3,0)),"")</f>
        <v>3.2119231101513236E-3</v>
      </c>
      <c r="HD82" s="27">
        <f>IFERROR(INDEX(Sales!$D$5:$ABF$18,MATCH(UsagePerHour!$B82,Sales!$C$5:$C$18,0),MATCH(UsagePerHour!HD$4,Sales!$D$3:$ABF$3,0))/HD$2*INDEX(Usage!$D$5:$ABF$11,MATCH(UsagePerHour!$B$68,Usage!$C$5:$C$11,0),MATCH(UsagePerHour!HD$4,Usage!$D$3:$ABF$3,0)),"")</f>
        <v>0.13332975170661626</v>
      </c>
      <c r="HE82" s="27">
        <f>IFERROR(INDEX(Sales!$D$5:$ABF$18,MATCH(UsagePerHour!$B82,Sales!$C$5:$C$18,0),MATCH(UsagePerHour!HE$4,Sales!$D$3:$ABF$3,0))/HE$2*INDEX(Usage!$D$5:$ABF$11,MATCH(UsagePerHour!$B$68,Usage!$C$5:$C$11,0),MATCH(UsagePerHour!HE$4,Usage!$D$3:$ABF$3,0)),"")</f>
        <v>2.56710022137072E-3</v>
      </c>
      <c r="HF82" s="27">
        <f>IFERROR(INDEX(Sales!$D$5:$ABF$18,MATCH(UsagePerHour!$B82,Sales!$C$5:$C$18,0),MATCH(UsagePerHour!HF$4,Sales!$D$3:$ABF$3,0))/HF$2*INDEX(Usage!$D$5:$ABF$11,MATCH(UsagePerHour!$B$68,Usage!$C$5:$C$11,0),MATCH(UsagePerHour!HF$4,Usage!$D$3:$ABF$3,0)),"")</f>
        <v>0</v>
      </c>
      <c r="HG82" s="27">
        <f>IFERROR(INDEX(Sales!$D$5:$ABF$18,MATCH(UsagePerHour!$B82,Sales!$C$5:$C$18,0),MATCH(UsagePerHour!HG$4,Sales!$D$3:$ABF$3,0))/HG$2*INDEX(Usage!$D$5:$ABF$11,MATCH(UsagePerHour!$B$68,Usage!$C$5:$C$11,0),MATCH(UsagePerHour!HG$4,Usage!$D$3:$ABF$3,0)),"")</f>
        <v>0</v>
      </c>
      <c r="HH82" s="27">
        <f>IFERROR(INDEX(Sales!$D$5:$ABF$18,MATCH(UsagePerHour!$B82,Sales!$C$5:$C$18,0),MATCH(UsagePerHour!HH$4,Sales!$D$3:$ABF$3,0))/HH$2*INDEX(Usage!$D$5:$ABF$11,MATCH(UsagePerHour!$B$68,Usage!$C$5:$C$11,0),MATCH(UsagePerHour!HH$4,Usage!$D$3:$ABF$3,0)),"")</f>
        <v>1.1773660838921401E-2</v>
      </c>
      <c r="HI82" s="27">
        <f>IFERROR(INDEX(Sales!$D$5:$ABF$18,MATCH(UsagePerHour!$B82,Sales!$C$5:$C$18,0),MATCH(UsagePerHour!HI$4,Sales!$D$3:$ABF$3,0))/HI$2*INDEX(Usage!$D$5:$ABF$11,MATCH(UsagePerHour!$B$68,Usage!$C$5:$C$11,0),MATCH(UsagePerHour!HI$4,Usage!$D$3:$ABF$3,0)),"")</f>
        <v>0.15163946609590059</v>
      </c>
      <c r="HJ82" s="27">
        <f>IFERROR(INDEX(Sales!$D$5:$ABF$18,MATCH(UsagePerHour!$B82,Sales!$C$5:$C$18,0),MATCH(UsagePerHour!HJ$4,Sales!$D$3:$ABF$3,0))/HJ$2*INDEX(Usage!$D$5:$ABF$11,MATCH(UsagePerHour!$B$68,Usage!$C$5:$C$11,0),MATCH(UsagePerHour!HJ$4,Usage!$D$3:$ABF$3,0)),"")</f>
        <v>0.11470024459409911</v>
      </c>
      <c r="HK82" s="27">
        <f>IFERROR(INDEX(Sales!$D$5:$ABF$18,MATCH(UsagePerHour!$B82,Sales!$C$5:$C$18,0),MATCH(UsagePerHour!HK$4,Sales!$D$3:$ABF$3,0))/HK$2*INDEX(Usage!$D$5:$ABF$11,MATCH(UsagePerHour!$B$68,Usage!$C$5:$C$11,0),MATCH(UsagePerHour!HK$4,Usage!$D$3:$ABF$3,0)),"")</f>
        <v>4.7766853620877153E-2</v>
      </c>
      <c r="HL82" s="27">
        <f>IFERROR(INDEX(Sales!$D$5:$ABF$18,MATCH(UsagePerHour!$B82,Sales!$C$5:$C$18,0),MATCH(UsagePerHour!HL$4,Sales!$D$3:$ABF$3,0))/HL$2*INDEX(Usage!$D$5:$ABF$11,MATCH(UsagePerHour!$B$68,Usage!$C$5:$C$11,0),MATCH(UsagePerHour!HL$4,Usage!$D$3:$ABF$3,0)),"")</f>
        <v>0</v>
      </c>
      <c r="HM82" s="27">
        <f>IFERROR(INDEX(Sales!$D$5:$ABF$18,MATCH(UsagePerHour!$B82,Sales!$C$5:$C$18,0),MATCH(UsagePerHour!HM$4,Sales!$D$3:$ABF$3,0))/HM$2*INDEX(Usage!$D$5:$ABF$11,MATCH(UsagePerHour!$B$68,Usage!$C$5:$C$11,0),MATCH(UsagePerHour!HM$4,Usage!$D$3:$ABF$3,0)),"")</f>
        <v>0.16596856438417573</v>
      </c>
      <c r="HN82" s="27">
        <f>IFERROR(INDEX(Sales!$D$5:$ABF$18,MATCH(UsagePerHour!$B82,Sales!$C$5:$C$18,0),MATCH(UsagePerHour!HN$4,Sales!$D$3:$ABF$3,0))/HN$2*INDEX(Usage!$D$5:$ABF$11,MATCH(UsagePerHour!$B$68,Usage!$C$5:$C$11,0),MATCH(UsagePerHour!HN$4,Usage!$D$3:$ABF$3,0)),"")</f>
        <v>2.7482821236870947E-2</v>
      </c>
      <c r="HO82" s="27">
        <f>IFERROR(INDEX(Sales!$D$5:$ABF$18,MATCH(UsagePerHour!$B82,Sales!$C$5:$C$18,0),MATCH(UsagePerHour!HO$4,Sales!$D$3:$ABF$3,0))/HO$2*INDEX(Usage!$D$5:$ABF$11,MATCH(UsagePerHour!$B$68,Usage!$C$5:$C$11,0),MATCH(UsagePerHour!HO$4,Usage!$D$3:$ABF$3,0)),"")</f>
        <v>0</v>
      </c>
      <c r="HP82" s="27">
        <f>IFERROR(INDEX(Sales!$D$5:$ABF$18,MATCH(UsagePerHour!$B82,Sales!$C$5:$C$18,0),MATCH(UsagePerHour!HP$4,Sales!$D$3:$ABF$3,0))/HP$2*INDEX(Usage!$D$5:$ABF$11,MATCH(UsagePerHour!$B$68,Usage!$C$5:$C$11,0),MATCH(UsagePerHour!HP$4,Usage!$D$3:$ABF$3,0)),"")</f>
        <v>3.6218676919747998E-2</v>
      </c>
      <c r="HQ82" s="27">
        <f>IFERROR(INDEX(Sales!$D$5:$ABF$18,MATCH(UsagePerHour!$B82,Sales!$C$5:$C$18,0),MATCH(UsagePerHour!HQ$4,Sales!$D$3:$ABF$3,0))/HQ$2*INDEX(Usage!$D$5:$ABF$11,MATCH(UsagePerHour!$B$68,Usage!$C$5:$C$11,0),MATCH(UsagePerHour!HQ$4,Usage!$D$3:$ABF$3,0)),"")</f>
        <v>1.4636680897494741E-2</v>
      </c>
      <c r="HR82" s="27">
        <f>IFERROR(INDEX(Sales!$D$5:$ABF$18,MATCH(UsagePerHour!$B82,Sales!$C$5:$C$18,0),MATCH(UsagePerHour!HR$4,Sales!$D$3:$ABF$3,0))/HR$2*INDEX(Usage!$D$5:$ABF$11,MATCH(UsagePerHour!$B$68,Usage!$C$5:$C$11,0),MATCH(UsagePerHour!HR$4,Usage!$D$3:$ABF$3,0)),"")</f>
        <v>6.8673044023035588E-3</v>
      </c>
      <c r="HS82" s="27">
        <f>IFERROR(INDEX(Sales!$D$5:$ABF$18,MATCH(UsagePerHour!$B82,Sales!$C$5:$C$18,0),MATCH(UsagePerHour!HS$4,Sales!$D$3:$ABF$3,0))/HS$2*INDEX(Usage!$D$5:$ABF$11,MATCH(UsagePerHour!$B$68,Usage!$C$5:$C$11,0),MATCH(UsagePerHour!HS$4,Usage!$D$3:$ABF$3,0)),"")</f>
        <v>0</v>
      </c>
      <c r="HT82" s="27">
        <f>IFERROR(INDEX(Sales!$D$5:$ABF$18,MATCH(UsagePerHour!$B82,Sales!$C$5:$C$18,0),MATCH(UsagePerHour!HT$4,Sales!$D$3:$ABF$3,0))/HT$2*INDEX(Usage!$D$5:$ABF$11,MATCH(UsagePerHour!$B$68,Usage!$C$5:$C$11,0),MATCH(UsagePerHour!HT$4,Usage!$D$3:$ABF$3,0)),"")</f>
        <v>0</v>
      </c>
      <c r="HU82" s="27">
        <f>IFERROR(INDEX(Sales!$D$5:$ABF$18,MATCH(UsagePerHour!$B82,Sales!$C$5:$C$18,0),MATCH(UsagePerHour!HU$4,Sales!$D$3:$ABF$3,0))/HU$2*INDEX(Usage!$D$5:$ABF$11,MATCH(UsagePerHour!$B$68,Usage!$C$5:$C$11,0),MATCH(UsagePerHour!HU$4,Usage!$D$3:$ABF$3,0)),"")</f>
        <v>4.586191884466996E-3</v>
      </c>
      <c r="HV82" s="27">
        <f>IFERROR(INDEX(Sales!$D$5:$ABF$18,MATCH(UsagePerHour!$B82,Sales!$C$5:$C$18,0),MATCH(UsagePerHour!HV$4,Sales!$D$3:$ABF$3,0))/HV$2*INDEX(Usage!$D$5:$ABF$11,MATCH(UsagePerHour!$B$68,Usage!$C$5:$C$11,0),MATCH(UsagePerHour!HV$4,Usage!$D$3:$ABF$3,0)),"")</f>
        <v>4.4739885716903134E-2</v>
      </c>
      <c r="HW82" s="27">
        <f>IFERROR(INDEX(Sales!$D$5:$ABF$18,MATCH(UsagePerHour!$B82,Sales!$C$5:$C$18,0),MATCH(UsagePerHour!HW$4,Sales!$D$3:$ABF$3,0))/HW$2*INDEX(Usage!$D$5:$ABF$11,MATCH(UsagePerHour!$B$68,Usage!$C$5:$C$11,0),MATCH(UsagePerHour!HW$4,Usage!$D$3:$ABF$3,0)),"")</f>
        <v>0</v>
      </c>
      <c r="HX82" s="27">
        <f>IFERROR(INDEX(Sales!$D$5:$ABF$18,MATCH(UsagePerHour!$B82,Sales!$C$5:$C$18,0),MATCH(UsagePerHour!HX$4,Sales!$D$3:$ABF$3,0))/HX$2*INDEX(Usage!$D$5:$ABF$11,MATCH(UsagePerHour!$B$68,Usage!$C$5:$C$11,0),MATCH(UsagePerHour!HX$4,Usage!$D$3:$ABF$3,0)),"")</f>
        <v>0</v>
      </c>
      <c r="HY82" s="27">
        <f>IFERROR(INDEX(Sales!$D$5:$ABF$18,MATCH(UsagePerHour!$B82,Sales!$C$5:$C$18,0),MATCH(UsagePerHour!HY$4,Sales!$D$3:$ABF$3,0))/HY$2*INDEX(Usage!$D$5:$ABF$11,MATCH(UsagePerHour!$B$68,Usage!$C$5:$C$11,0),MATCH(UsagePerHour!HY$4,Usage!$D$3:$ABF$3,0)),"")</f>
        <v>1.8264180311147044E-2</v>
      </c>
      <c r="HZ82" s="27">
        <f>IFERROR(INDEX(Sales!$D$5:$ABF$18,MATCH(UsagePerHour!$B82,Sales!$C$5:$C$18,0),MATCH(UsagePerHour!HZ$4,Sales!$D$3:$ABF$3,0))/HZ$2*INDEX(Usage!$D$5:$ABF$11,MATCH(UsagePerHour!$B$68,Usage!$C$5:$C$11,0),MATCH(UsagePerHour!HZ$4,Usage!$D$3:$ABF$3,0)),"")</f>
        <v>2.1467734566076278E-2</v>
      </c>
      <c r="IA82" s="27">
        <f>IFERROR(INDEX(Sales!$D$5:$ABF$18,MATCH(UsagePerHour!$B82,Sales!$C$5:$C$18,0),MATCH(UsagePerHour!IA$4,Sales!$D$3:$ABF$3,0))/IA$2*INDEX(Usage!$D$5:$ABF$11,MATCH(UsagePerHour!$B$68,Usage!$C$5:$C$11,0),MATCH(UsagePerHour!IA$4,Usage!$D$3:$ABF$3,0)),"")</f>
        <v>0</v>
      </c>
      <c r="IB82" s="27">
        <f>IFERROR(INDEX(Sales!$D$5:$ABF$18,MATCH(UsagePerHour!$B82,Sales!$C$5:$C$18,0),MATCH(UsagePerHour!IB$4,Sales!$D$3:$ABF$3,0))/IB$2*INDEX(Usage!$D$5:$ABF$11,MATCH(UsagePerHour!$B$68,Usage!$C$5:$C$11,0),MATCH(UsagePerHour!IB$4,Usage!$D$3:$ABF$3,0)),"")</f>
        <v>6.9193000418857915E-3</v>
      </c>
      <c r="IC82" s="27">
        <f>IFERROR(INDEX(Sales!$D$5:$ABF$18,MATCH(UsagePerHour!$B82,Sales!$C$5:$C$18,0),MATCH(UsagePerHour!IC$4,Sales!$D$3:$ABF$3,0))/IC$2*INDEX(Usage!$D$5:$ABF$11,MATCH(UsagePerHour!$B$68,Usage!$C$5:$C$11,0),MATCH(UsagePerHour!IC$4,Usage!$D$3:$ABF$3,0)),"")</f>
        <v>6.4310024429457338E-2</v>
      </c>
      <c r="ID82" s="27">
        <f>IFERROR(INDEX(Sales!$D$5:$ABF$18,MATCH(UsagePerHour!$B82,Sales!$C$5:$C$18,0),MATCH(UsagePerHour!ID$4,Sales!$D$3:$ABF$3,0))/ID$2*INDEX(Usage!$D$5:$ABF$11,MATCH(UsagePerHour!$B$68,Usage!$C$5:$C$11,0),MATCH(UsagePerHour!ID$4,Usage!$D$3:$ABF$3,0)),"")</f>
        <v>3.7946436811310658E-2</v>
      </c>
      <c r="IE82" s="27">
        <f>IFERROR(INDEX(Sales!$D$5:$ABF$18,MATCH(UsagePerHour!$B82,Sales!$C$5:$C$18,0),MATCH(UsagePerHour!IE$4,Sales!$D$3:$ABF$3,0))/IE$2*INDEX(Usage!$D$5:$ABF$11,MATCH(UsagePerHour!$B$68,Usage!$C$5:$C$11,0),MATCH(UsagePerHour!IE$4,Usage!$D$3:$ABF$3,0)),"")</f>
        <v>1.8169169833323281E-2</v>
      </c>
      <c r="IF82" s="27">
        <f>IFERROR(INDEX(Sales!$D$5:$ABF$18,MATCH(UsagePerHour!$B82,Sales!$C$5:$C$18,0),MATCH(UsagePerHour!IF$4,Sales!$D$3:$ABF$3,0))/IF$2*INDEX(Usage!$D$5:$ABF$11,MATCH(UsagePerHour!$B$68,Usage!$C$5:$C$11,0),MATCH(UsagePerHour!IF$4,Usage!$D$3:$ABF$3,0)),"")</f>
        <v>1.6501358363111264E-2</v>
      </c>
      <c r="IG82" s="27">
        <f>IFERROR(INDEX(Sales!$D$5:$ABF$18,MATCH(UsagePerHour!$B82,Sales!$C$5:$C$18,0),MATCH(UsagePerHour!IG$4,Sales!$D$3:$ABF$3,0))/IG$2*INDEX(Usage!$D$5:$ABF$11,MATCH(UsagePerHour!$B$68,Usage!$C$5:$C$11,0),MATCH(UsagePerHour!IG$4,Usage!$D$3:$ABF$3,0)),"")</f>
        <v>0.17917850980861483</v>
      </c>
      <c r="IH82" s="27">
        <f>IFERROR(INDEX(Sales!$D$5:$ABF$18,MATCH(UsagePerHour!$B82,Sales!$C$5:$C$18,0),MATCH(UsagePerHour!IH$4,Sales!$D$3:$ABF$3,0))/IH$2*INDEX(Usage!$D$5:$ABF$11,MATCH(UsagePerHour!$B$68,Usage!$C$5:$C$11,0),MATCH(UsagePerHour!IH$4,Usage!$D$3:$ABF$3,0)),"")</f>
        <v>9.3052593973630443E-2</v>
      </c>
      <c r="II82" s="27">
        <f>IFERROR(INDEX(Sales!$D$5:$ABF$18,MATCH(UsagePerHour!$B82,Sales!$C$5:$C$18,0),MATCH(UsagePerHour!II$4,Sales!$D$3:$ABF$3,0))/II$2*INDEX(Usage!$D$5:$ABF$11,MATCH(UsagePerHour!$B$68,Usage!$C$5:$C$11,0),MATCH(UsagePerHour!II$4,Usage!$D$3:$ABF$3,0)),"")</f>
        <v>0</v>
      </c>
      <c r="IJ82" s="27">
        <f>IFERROR(INDEX(Sales!$D$5:$ABF$18,MATCH(UsagePerHour!$B82,Sales!$C$5:$C$18,0),MATCH(UsagePerHour!IJ$4,Sales!$D$3:$ABF$3,0))/IJ$2*INDEX(Usage!$D$5:$ABF$11,MATCH(UsagePerHour!$B$68,Usage!$C$5:$C$11,0),MATCH(UsagePerHour!IJ$4,Usage!$D$3:$ABF$3,0)),"")</f>
        <v>1.0934520025429117E-2</v>
      </c>
      <c r="IK82" s="27">
        <f>IFERROR(INDEX(Sales!$D$5:$ABF$18,MATCH(UsagePerHour!$B82,Sales!$C$5:$C$18,0),MATCH(UsagePerHour!IK$4,Sales!$D$3:$ABF$3,0))/IK$2*INDEX(Usage!$D$5:$ABF$11,MATCH(UsagePerHour!$B$68,Usage!$C$5:$C$11,0),MATCH(UsagePerHour!IK$4,Usage!$D$3:$ABF$3,0)),"")</f>
        <v>9.8266066938690291E-2</v>
      </c>
      <c r="IL82" s="27">
        <f>IFERROR(INDEX(Sales!$D$5:$ABF$18,MATCH(UsagePerHour!$B82,Sales!$C$5:$C$18,0),MATCH(UsagePerHour!IL$4,Sales!$D$3:$ABF$3,0))/IL$2*INDEX(Usage!$D$5:$ABF$11,MATCH(UsagePerHour!$B$68,Usage!$C$5:$C$11,0),MATCH(UsagePerHour!IL$4,Usage!$D$3:$ABF$3,0)),"")</f>
        <v>4.0162352478198791E-2</v>
      </c>
      <c r="IM82" s="27">
        <f>IFERROR(INDEX(Sales!$D$5:$ABF$18,MATCH(UsagePerHour!$B82,Sales!$C$5:$C$18,0),MATCH(UsagePerHour!IM$4,Sales!$D$3:$ABF$3,0))/IM$2*INDEX(Usage!$D$5:$ABF$11,MATCH(UsagePerHour!$B$68,Usage!$C$5:$C$11,0),MATCH(UsagePerHour!IM$4,Usage!$D$3:$ABF$3,0)),"")</f>
        <v>1.4550295393890317E-2</v>
      </c>
      <c r="IN82" s="27">
        <f>IFERROR(INDEX(Sales!$D$5:$ABF$18,MATCH(UsagePerHour!$B82,Sales!$C$5:$C$18,0),MATCH(UsagePerHour!IN$4,Sales!$D$3:$ABF$3,0))/IN$2*INDEX(Usage!$D$5:$ABF$11,MATCH(UsagePerHour!$B$68,Usage!$C$5:$C$11,0),MATCH(UsagePerHour!IN$4,Usage!$D$3:$ABF$3,0)),"")</f>
        <v>0</v>
      </c>
      <c r="IO82" s="27">
        <f>IFERROR(INDEX(Sales!$D$5:$ABF$18,MATCH(UsagePerHour!$B82,Sales!$C$5:$C$18,0),MATCH(UsagePerHour!IO$4,Sales!$D$3:$ABF$3,0))/IO$2*INDEX(Usage!$D$5:$ABF$11,MATCH(UsagePerHour!$B$68,Usage!$C$5:$C$11,0),MATCH(UsagePerHour!IO$4,Usage!$D$3:$ABF$3,0)),"")</f>
        <v>0</v>
      </c>
      <c r="IP82" s="27">
        <f>IFERROR(INDEX(Sales!$D$5:$ABF$18,MATCH(UsagePerHour!$B82,Sales!$C$5:$C$18,0),MATCH(UsagePerHour!IP$4,Sales!$D$3:$ABF$3,0))/IP$2*INDEX(Usage!$D$5:$ABF$11,MATCH(UsagePerHour!$B$68,Usage!$C$5:$C$11,0),MATCH(UsagePerHour!IP$4,Usage!$D$3:$ABF$3,0)),"")</f>
        <v>3.1400022219462945E-3</v>
      </c>
      <c r="IQ82" s="27">
        <f>IFERROR(INDEX(Sales!$D$5:$ABF$18,MATCH(UsagePerHour!$B82,Sales!$C$5:$C$18,0),MATCH(UsagePerHour!IQ$4,Sales!$D$3:$ABF$3,0))/IQ$2*INDEX(Usage!$D$5:$ABF$11,MATCH(UsagePerHour!$B$68,Usage!$C$5:$C$11,0),MATCH(UsagePerHour!IQ$4,Usage!$D$3:$ABF$3,0)),"")</f>
        <v>1.7360474140972271E-3</v>
      </c>
      <c r="IR82" s="27">
        <f>IFERROR(INDEX(Sales!$D$5:$ABF$18,MATCH(UsagePerHour!$B82,Sales!$C$5:$C$18,0),MATCH(UsagePerHour!IR$4,Sales!$D$3:$ABF$3,0))/IR$2*INDEX(Usage!$D$5:$ABF$11,MATCH(UsagePerHour!$B$68,Usage!$C$5:$C$11,0),MATCH(UsagePerHour!IR$4,Usage!$D$3:$ABF$3,0)),"")</f>
        <v>0</v>
      </c>
      <c r="IS82" s="27">
        <f>IFERROR(INDEX(Sales!$D$5:$ABF$18,MATCH(UsagePerHour!$B82,Sales!$C$5:$C$18,0),MATCH(UsagePerHour!IS$4,Sales!$D$3:$ABF$3,0))/IS$2*INDEX(Usage!$D$5:$ABF$11,MATCH(UsagePerHour!$B$68,Usage!$C$5:$C$11,0),MATCH(UsagePerHour!IS$4,Usage!$D$3:$ABF$3,0)),"")</f>
        <v>6.6765426178691925E-2</v>
      </c>
      <c r="IT82" s="27">
        <f>IFERROR(INDEX(Sales!$D$5:$ABF$18,MATCH(UsagePerHour!$B82,Sales!$C$5:$C$18,0),MATCH(UsagePerHour!IT$4,Sales!$D$3:$ABF$3,0))/IT$2*INDEX(Usage!$D$5:$ABF$11,MATCH(UsagePerHour!$B$68,Usage!$C$5:$C$11,0),MATCH(UsagePerHour!IT$4,Usage!$D$3:$ABF$3,0)),"")</f>
        <v>0.73460770596335601</v>
      </c>
      <c r="IU82" s="27">
        <f>IFERROR(INDEX(Sales!$D$5:$ABF$18,MATCH(UsagePerHour!$B82,Sales!$C$5:$C$18,0),MATCH(UsagePerHour!IU$4,Sales!$D$3:$ABF$3,0))/IU$2*INDEX(Usage!$D$5:$ABF$11,MATCH(UsagePerHour!$B$68,Usage!$C$5:$C$11,0),MATCH(UsagePerHour!IU$4,Usage!$D$3:$ABF$3,0)),"")</f>
        <v>0.32960799612002617</v>
      </c>
      <c r="IV82" s="27">
        <f>IFERROR(INDEX(Sales!$D$5:$ABF$18,MATCH(UsagePerHour!$B82,Sales!$C$5:$C$18,0),MATCH(UsagePerHour!IV$4,Sales!$D$3:$ABF$3,0))/IV$2*INDEX(Usage!$D$5:$ABF$11,MATCH(UsagePerHour!$B$68,Usage!$C$5:$C$11,0),MATCH(UsagePerHour!IV$4,Usage!$D$3:$ABF$3,0)),"")</f>
        <v>0.47539978482765005</v>
      </c>
      <c r="IW82" s="27">
        <f>IFERROR(INDEX(Sales!$D$5:$ABF$18,MATCH(UsagePerHour!$B82,Sales!$C$5:$C$18,0),MATCH(UsagePerHour!IW$4,Sales!$D$3:$ABF$3,0))/IW$2*INDEX(Usage!$D$5:$ABF$11,MATCH(UsagePerHour!$B$68,Usage!$C$5:$C$11,0),MATCH(UsagePerHour!IW$4,Usage!$D$3:$ABF$3,0)),"")</f>
        <v>2.8946620430902168E-3</v>
      </c>
      <c r="IX82" s="27">
        <f>IFERROR(INDEX(Sales!$D$5:$ABF$18,MATCH(UsagePerHour!$B82,Sales!$C$5:$C$18,0),MATCH(UsagePerHour!IX$4,Sales!$D$3:$ABF$3,0))/IX$2*INDEX(Usage!$D$5:$ABF$11,MATCH(UsagePerHour!$B$68,Usage!$C$5:$C$11,0),MATCH(UsagePerHour!IX$4,Usage!$D$3:$ABF$3,0)),"")</f>
        <v>0</v>
      </c>
      <c r="IY82" s="27">
        <f>IFERROR(INDEX(Sales!$D$5:$ABF$18,MATCH(UsagePerHour!$B82,Sales!$C$5:$C$18,0),MATCH(UsagePerHour!IY$4,Sales!$D$3:$ABF$3,0))/IY$2*INDEX(Usage!$D$5:$ABF$11,MATCH(UsagePerHour!$B$68,Usage!$C$5:$C$11,0),MATCH(UsagePerHour!IY$4,Usage!$D$3:$ABF$3,0)),"")</f>
        <v>0</v>
      </c>
      <c r="IZ82" s="27">
        <f>IFERROR(INDEX(Sales!$D$5:$ABF$18,MATCH(UsagePerHour!$B82,Sales!$C$5:$C$18,0),MATCH(UsagePerHour!IZ$4,Sales!$D$3:$ABF$3,0))/IZ$2*INDEX(Usage!$D$5:$ABF$11,MATCH(UsagePerHour!$B$68,Usage!$C$5:$C$11,0),MATCH(UsagePerHour!IZ$4,Usage!$D$3:$ABF$3,0)),"")</f>
        <v>3.6552564426768435E-3</v>
      </c>
      <c r="JA82" s="27">
        <f>IFERROR(INDEX(Sales!$D$5:$ABF$18,MATCH(UsagePerHour!$B82,Sales!$C$5:$C$18,0),MATCH(UsagePerHour!JA$4,Sales!$D$3:$ABF$3,0))/JA$2*INDEX(Usage!$D$5:$ABF$11,MATCH(UsagePerHour!$B$68,Usage!$C$5:$C$11,0),MATCH(UsagePerHour!JA$4,Usage!$D$3:$ABF$3,0)),"")</f>
        <v>1.7300014465499784E-2</v>
      </c>
      <c r="JB82" s="27">
        <f>IFERROR(INDEX(Sales!$D$5:$ABF$18,MATCH(UsagePerHour!$B82,Sales!$C$5:$C$18,0),MATCH(UsagePerHour!JB$4,Sales!$D$3:$ABF$3,0))/JB$2*INDEX(Usage!$D$5:$ABF$11,MATCH(UsagePerHour!$B$68,Usage!$C$5:$C$11,0),MATCH(UsagePerHour!JB$4,Usage!$D$3:$ABF$3,0)),"")</f>
        <v>4.010300735395214E-3</v>
      </c>
      <c r="JC82" s="27">
        <f>IFERROR(INDEX(Sales!$D$5:$ABF$18,MATCH(UsagePerHour!$B82,Sales!$C$5:$C$18,0),MATCH(UsagePerHour!JC$4,Sales!$D$3:$ABF$3,0))/JC$2*INDEX(Usage!$D$5:$ABF$11,MATCH(UsagePerHour!$B$68,Usage!$C$5:$C$11,0),MATCH(UsagePerHour!JC$4,Usage!$D$3:$ABF$3,0)),"")</f>
        <v>8.2252014669914626E-3</v>
      </c>
      <c r="JD82" s="27">
        <f>IFERROR(INDEX(Sales!$D$5:$ABF$18,MATCH(UsagePerHour!$B82,Sales!$C$5:$C$18,0),MATCH(UsagePerHour!JD$4,Sales!$D$3:$ABF$3,0))/JD$2*INDEX(Usage!$D$5:$ABF$11,MATCH(UsagePerHour!$B$68,Usage!$C$5:$C$11,0),MATCH(UsagePerHour!JD$4,Usage!$D$3:$ABF$3,0)),"")</f>
        <v>0</v>
      </c>
      <c r="JE82" s="27">
        <f>IFERROR(INDEX(Sales!$D$5:$ABF$18,MATCH(UsagePerHour!$B82,Sales!$C$5:$C$18,0),MATCH(UsagePerHour!JE$4,Sales!$D$3:$ABF$3,0))/JE$2*INDEX(Usage!$D$5:$ABF$11,MATCH(UsagePerHour!$B$68,Usage!$C$5:$C$11,0),MATCH(UsagePerHour!JE$4,Usage!$D$3:$ABF$3,0)),"")</f>
        <v>9.6295037588698205E-3</v>
      </c>
      <c r="JF82" s="27">
        <f>IFERROR(INDEX(Sales!$D$5:$ABF$18,MATCH(UsagePerHour!$B82,Sales!$C$5:$C$18,0),MATCH(UsagePerHour!JF$4,Sales!$D$3:$ABF$3,0))/JF$2*INDEX(Usage!$D$5:$ABF$11,MATCH(UsagePerHour!$B$68,Usage!$C$5:$C$11,0),MATCH(UsagePerHour!JF$4,Usage!$D$3:$ABF$3,0)),"")</f>
        <v>4.5196634195694974E-2</v>
      </c>
      <c r="JG82" s="27">
        <f>IFERROR(INDEX(Sales!$D$5:$ABF$18,MATCH(UsagePerHour!$B82,Sales!$C$5:$C$18,0),MATCH(UsagePerHour!JG$4,Sales!$D$3:$ABF$3,0))/JG$2*INDEX(Usage!$D$5:$ABF$11,MATCH(UsagePerHour!$B$68,Usage!$C$5:$C$11,0),MATCH(UsagePerHour!JG$4,Usage!$D$3:$ABF$3,0)),"")</f>
        <v>3.2891551545482102E-2</v>
      </c>
      <c r="JH82" s="27">
        <f>IFERROR(INDEX(Sales!$D$5:$ABF$18,MATCH(UsagePerHour!$B82,Sales!$C$5:$C$18,0),MATCH(UsagePerHour!JH$4,Sales!$D$3:$ABF$3,0))/JH$2*INDEX(Usage!$D$5:$ABF$11,MATCH(UsagePerHour!$B$68,Usage!$C$5:$C$11,0),MATCH(UsagePerHour!JH$4,Usage!$D$3:$ABF$3,0)),"")</f>
        <v>0</v>
      </c>
      <c r="JI82" s="27">
        <f>IFERROR(INDEX(Sales!$D$5:$ABF$18,MATCH(UsagePerHour!$B82,Sales!$C$5:$C$18,0),MATCH(UsagePerHour!JI$4,Sales!$D$3:$ABF$3,0))/JI$2*INDEX(Usage!$D$5:$ABF$11,MATCH(UsagePerHour!$B$68,Usage!$C$5:$C$11,0),MATCH(UsagePerHour!JI$4,Usage!$D$3:$ABF$3,0)),"")</f>
        <v>0</v>
      </c>
      <c r="JJ82" s="27">
        <f>IFERROR(INDEX(Sales!$D$5:$ABF$18,MATCH(UsagePerHour!$B82,Sales!$C$5:$C$18,0),MATCH(UsagePerHour!JJ$4,Sales!$D$3:$ABF$3,0))/JJ$2*INDEX(Usage!$D$5:$ABF$11,MATCH(UsagePerHour!$B$68,Usage!$C$5:$C$11,0),MATCH(UsagePerHour!JJ$4,Usage!$D$3:$ABF$3,0)),"")</f>
        <v>0</v>
      </c>
      <c r="JK82" s="27">
        <f>IFERROR(INDEX(Sales!$D$5:$ABF$18,MATCH(UsagePerHour!$B82,Sales!$C$5:$C$18,0),MATCH(UsagePerHour!JK$4,Sales!$D$3:$ABF$3,0))/JK$2*INDEX(Usage!$D$5:$ABF$11,MATCH(UsagePerHour!$B$68,Usage!$C$5:$C$11,0),MATCH(UsagePerHour!JK$4,Usage!$D$3:$ABF$3,0)),"")</f>
        <v>6.2140235802682232E-3</v>
      </c>
      <c r="JL82" s="27">
        <f>IFERROR(INDEX(Sales!$D$5:$ABF$18,MATCH(UsagePerHour!$B82,Sales!$C$5:$C$18,0),MATCH(UsagePerHour!JL$4,Sales!$D$3:$ABF$3,0))/JL$2*INDEX(Usage!$D$5:$ABF$11,MATCH(UsagePerHour!$B$68,Usage!$C$5:$C$11,0),MATCH(UsagePerHour!JL$4,Usage!$D$3:$ABF$3,0)),"")</f>
        <v>8.0170585043112197E-2</v>
      </c>
      <c r="JM82" s="27">
        <f>IFERROR(INDEX(Sales!$D$5:$ABF$18,MATCH(UsagePerHour!$B82,Sales!$C$5:$C$18,0),MATCH(UsagePerHour!JM$4,Sales!$D$3:$ABF$3,0))/JM$2*INDEX(Usage!$D$5:$ABF$11,MATCH(UsagePerHour!$B$68,Usage!$C$5:$C$11,0),MATCH(UsagePerHour!JM$4,Usage!$D$3:$ABF$3,0)),"")</f>
        <v>0</v>
      </c>
      <c r="JN82" s="27">
        <f>IFERROR(INDEX(Sales!$D$5:$ABF$18,MATCH(UsagePerHour!$B82,Sales!$C$5:$C$18,0),MATCH(UsagePerHour!JN$4,Sales!$D$3:$ABF$3,0))/JN$2*INDEX(Usage!$D$5:$ABF$11,MATCH(UsagePerHour!$B$68,Usage!$C$5:$C$11,0),MATCH(UsagePerHour!JN$4,Usage!$D$3:$ABF$3,0)),"")</f>
        <v>0.18232288001941044</v>
      </c>
      <c r="JO82" s="27">
        <f>IFERROR(INDEX(Sales!$D$5:$ABF$18,MATCH(UsagePerHour!$B82,Sales!$C$5:$C$18,0),MATCH(UsagePerHour!JO$4,Sales!$D$3:$ABF$3,0))/JO$2*INDEX(Usage!$D$5:$ABF$11,MATCH(UsagePerHour!$B$68,Usage!$C$5:$C$11,0),MATCH(UsagePerHour!JO$4,Usage!$D$3:$ABF$3,0)),"")</f>
        <v>5.3209190171457643E-3</v>
      </c>
      <c r="JP82" s="27">
        <f>IFERROR(INDEX(Sales!$D$5:$ABF$18,MATCH(UsagePerHour!$B82,Sales!$C$5:$C$18,0),MATCH(UsagePerHour!JP$4,Sales!$D$3:$ABF$3,0))/JP$2*INDEX(Usage!$D$5:$ABF$11,MATCH(UsagePerHour!$B$68,Usage!$C$5:$C$11,0),MATCH(UsagePerHour!JP$4,Usage!$D$3:$ABF$3,0)),"")</f>
        <v>0</v>
      </c>
      <c r="JQ82" s="27">
        <f>IFERROR(INDEX(Sales!$D$5:$ABF$18,MATCH(UsagePerHour!$B82,Sales!$C$5:$C$18,0),MATCH(UsagePerHour!JQ$4,Sales!$D$3:$ABF$3,0))/JQ$2*INDEX(Usage!$D$5:$ABF$11,MATCH(UsagePerHour!$B$68,Usage!$C$5:$C$11,0),MATCH(UsagePerHour!JQ$4,Usage!$D$3:$ABF$3,0)),"")</f>
        <v>0</v>
      </c>
      <c r="JR82" s="27">
        <f>IFERROR(INDEX(Sales!$D$5:$ABF$18,MATCH(UsagePerHour!$B82,Sales!$C$5:$C$18,0),MATCH(UsagePerHour!JR$4,Sales!$D$3:$ABF$3,0))/JR$2*INDEX(Usage!$D$5:$ABF$11,MATCH(UsagePerHour!$B$68,Usage!$C$5:$C$11,0),MATCH(UsagePerHour!JR$4,Usage!$D$3:$ABF$3,0)),"")</f>
        <v>0</v>
      </c>
      <c r="JS82" s="27">
        <f>IFERROR(INDEX(Sales!$D$5:$ABF$18,MATCH(UsagePerHour!$B82,Sales!$C$5:$C$18,0),MATCH(UsagePerHour!JS$4,Sales!$D$3:$ABF$3,0))/JS$2*INDEX(Usage!$D$5:$ABF$11,MATCH(UsagePerHour!$B$68,Usage!$C$5:$C$11,0),MATCH(UsagePerHour!JS$4,Usage!$D$3:$ABF$3,0)),"")</f>
        <v>6.0505211732699175E-2</v>
      </c>
      <c r="JT82" s="27">
        <f>IFERROR(INDEX(Sales!$D$5:$ABF$18,MATCH(UsagePerHour!$B82,Sales!$C$5:$C$18,0),MATCH(UsagePerHour!JT$4,Sales!$D$3:$ABF$3,0))/JT$2*INDEX(Usage!$D$5:$ABF$11,MATCH(UsagePerHour!$B$68,Usage!$C$5:$C$11,0),MATCH(UsagePerHour!JT$4,Usage!$D$3:$ABF$3,0)),"")</f>
        <v>0</v>
      </c>
      <c r="JU82" s="27">
        <f>IFERROR(INDEX(Sales!$D$5:$ABF$18,MATCH(UsagePerHour!$B82,Sales!$C$5:$C$18,0),MATCH(UsagePerHour!JU$4,Sales!$D$3:$ABF$3,0))/JU$2*INDEX(Usage!$D$5:$ABF$11,MATCH(UsagePerHour!$B$68,Usage!$C$5:$C$11,0),MATCH(UsagePerHour!JU$4,Usage!$D$3:$ABF$3,0)),"")</f>
        <v>3.3236042175963654E-2</v>
      </c>
      <c r="JV82" s="27">
        <f>IFERROR(INDEX(Sales!$D$5:$ABF$18,MATCH(UsagePerHour!$B82,Sales!$C$5:$C$18,0),MATCH(UsagePerHour!JV$4,Sales!$D$3:$ABF$3,0))/JV$2*INDEX(Usage!$D$5:$ABF$11,MATCH(UsagePerHour!$B$68,Usage!$C$5:$C$11,0),MATCH(UsagePerHour!JV$4,Usage!$D$3:$ABF$3,0)),"")</f>
        <v>0</v>
      </c>
      <c r="JW82" s="27">
        <f>IFERROR(INDEX(Sales!$D$5:$ABF$18,MATCH(UsagePerHour!$B82,Sales!$C$5:$C$18,0),MATCH(UsagePerHour!JW$4,Sales!$D$3:$ABF$3,0))/JW$2*INDEX(Usage!$D$5:$ABF$11,MATCH(UsagePerHour!$B$68,Usage!$C$5:$C$11,0),MATCH(UsagePerHour!JW$4,Usage!$D$3:$ABF$3,0)),"")</f>
        <v>0</v>
      </c>
      <c r="JX82" s="27">
        <f>IFERROR(INDEX(Sales!$D$5:$ABF$18,MATCH(UsagePerHour!$B82,Sales!$C$5:$C$18,0),MATCH(UsagePerHour!JX$4,Sales!$D$3:$ABF$3,0))/JX$2*INDEX(Usage!$D$5:$ABF$11,MATCH(UsagePerHour!$B$68,Usage!$C$5:$C$11,0),MATCH(UsagePerHour!JX$4,Usage!$D$3:$ABF$3,0)),"")</f>
        <v>0.27040359316351448</v>
      </c>
      <c r="JY82" s="27">
        <f>IFERROR(INDEX(Sales!$D$5:$ABF$18,MATCH(UsagePerHour!$B82,Sales!$C$5:$C$18,0),MATCH(UsagePerHour!JY$4,Sales!$D$3:$ABF$3,0))/JY$2*INDEX(Usage!$D$5:$ABF$11,MATCH(UsagePerHour!$B$68,Usage!$C$5:$C$11,0),MATCH(UsagePerHour!JY$4,Usage!$D$3:$ABF$3,0)),"")</f>
        <v>0</v>
      </c>
      <c r="JZ82" s="27">
        <f>IFERROR(INDEX(Sales!$D$5:$ABF$18,MATCH(UsagePerHour!$B82,Sales!$C$5:$C$18,0),MATCH(UsagePerHour!JZ$4,Sales!$D$3:$ABF$3,0))/JZ$2*INDEX(Usage!$D$5:$ABF$11,MATCH(UsagePerHour!$B$68,Usage!$C$5:$C$11,0),MATCH(UsagePerHour!JZ$4,Usage!$D$3:$ABF$3,0)),"")</f>
        <v>1.656007320695466E-2</v>
      </c>
      <c r="KA82" s="27">
        <f>IFERROR(INDEX(Sales!$D$5:$ABF$18,MATCH(UsagePerHour!$B82,Sales!$C$5:$C$18,0),MATCH(UsagePerHour!KA$4,Sales!$D$3:$ABF$3,0))/KA$2*INDEX(Usage!$D$5:$ABF$11,MATCH(UsagePerHour!$B$68,Usage!$C$5:$C$11,0),MATCH(UsagePerHour!KA$4,Usage!$D$3:$ABF$3,0)),"")</f>
        <v>7.55091062385881E-2</v>
      </c>
      <c r="KB82" s="27">
        <f>IFERROR(INDEX(Sales!$D$5:$ABF$18,MATCH(UsagePerHour!$B82,Sales!$C$5:$C$18,0),MATCH(UsagePerHour!KB$4,Sales!$D$3:$ABF$3,0))/KB$2*INDEX(Usage!$D$5:$ABF$11,MATCH(UsagePerHour!$B$68,Usage!$C$5:$C$11,0),MATCH(UsagePerHour!KB$4,Usage!$D$3:$ABF$3,0)),"")</f>
        <v>0.2906910620788497</v>
      </c>
      <c r="KC82" s="27">
        <f>IFERROR(INDEX(Sales!$D$5:$ABF$18,MATCH(UsagePerHour!$B82,Sales!$C$5:$C$18,0),MATCH(UsagePerHour!KC$4,Sales!$D$3:$ABF$3,0))/KC$2*INDEX(Usage!$D$5:$ABF$11,MATCH(UsagePerHour!$B$68,Usage!$C$5:$C$11,0),MATCH(UsagePerHour!KC$4,Usage!$D$3:$ABF$3,0)),"")</f>
        <v>0.10664612010285887</v>
      </c>
      <c r="KD82" s="27">
        <f>IFERROR(INDEX(Sales!$D$5:$ABF$18,MATCH(UsagePerHour!$B82,Sales!$C$5:$C$18,0),MATCH(UsagePerHour!KD$4,Sales!$D$3:$ABF$3,0))/KD$2*INDEX(Usage!$D$5:$ABF$11,MATCH(UsagePerHour!$B$68,Usage!$C$5:$C$11,0),MATCH(UsagePerHour!KD$4,Usage!$D$3:$ABF$3,0)),"")</f>
        <v>2.0999774222950653E-2</v>
      </c>
      <c r="KE82" s="27">
        <f>IFERROR(INDEX(Sales!$D$5:$ABF$18,MATCH(UsagePerHour!$B82,Sales!$C$5:$C$18,0),MATCH(UsagePerHour!KE$4,Sales!$D$3:$ABF$3,0))/KE$2*INDEX(Usage!$D$5:$ABF$11,MATCH(UsagePerHour!$B$68,Usage!$C$5:$C$11,0),MATCH(UsagePerHour!KE$4,Usage!$D$3:$ABF$3,0)),"")</f>
        <v>3.3803810157060681E-2</v>
      </c>
      <c r="KF82" s="27">
        <f>IFERROR(INDEX(Sales!$D$5:$ABF$18,MATCH(UsagePerHour!$B82,Sales!$C$5:$C$18,0),MATCH(UsagePerHour!KF$4,Sales!$D$3:$ABF$3,0))/KF$2*INDEX(Usage!$D$5:$ABF$11,MATCH(UsagePerHour!$B$68,Usage!$C$5:$C$11,0),MATCH(UsagePerHour!KF$4,Usage!$D$3:$ABF$3,0)),"")</f>
        <v>0</v>
      </c>
      <c r="KG82" s="27">
        <f>IFERROR(INDEX(Sales!$D$5:$ABF$18,MATCH(UsagePerHour!$B82,Sales!$C$5:$C$18,0),MATCH(UsagePerHour!KG$4,Sales!$D$3:$ABF$3,0))/KG$2*INDEX(Usage!$D$5:$ABF$11,MATCH(UsagePerHour!$B$68,Usage!$C$5:$C$11,0),MATCH(UsagePerHour!KG$4,Usage!$D$3:$ABF$3,0)),"")</f>
        <v>0</v>
      </c>
      <c r="KH82" s="27">
        <f>IFERROR(INDEX(Sales!$D$5:$ABF$18,MATCH(UsagePerHour!$B82,Sales!$C$5:$C$18,0),MATCH(UsagePerHour!KH$4,Sales!$D$3:$ABF$3,0))/KH$2*INDEX(Usage!$D$5:$ABF$11,MATCH(UsagePerHour!$B$68,Usage!$C$5:$C$11,0),MATCH(UsagePerHour!KH$4,Usage!$D$3:$ABF$3,0)),"")</f>
        <v>0.34679492862842454</v>
      </c>
      <c r="KI82" s="27">
        <f>IFERROR(INDEX(Sales!$D$5:$ABF$18,MATCH(UsagePerHour!$B82,Sales!$C$5:$C$18,0),MATCH(UsagePerHour!KI$4,Sales!$D$3:$ABF$3,0))/KI$2*INDEX(Usage!$D$5:$ABF$11,MATCH(UsagePerHour!$B$68,Usage!$C$5:$C$11,0),MATCH(UsagePerHour!KI$4,Usage!$D$3:$ABF$3,0)),"")</f>
        <v>2.1188805415669112E-3</v>
      </c>
      <c r="KJ82" s="27">
        <f>IFERROR(INDEX(Sales!$D$5:$ABF$18,MATCH(UsagePerHour!$B82,Sales!$C$5:$C$18,0),MATCH(UsagePerHour!KJ$4,Sales!$D$3:$ABF$3,0))/KJ$2*INDEX(Usage!$D$5:$ABF$11,MATCH(UsagePerHour!$B$68,Usage!$C$5:$C$11,0),MATCH(UsagePerHour!KJ$4,Usage!$D$3:$ABF$3,0)),"")</f>
        <v>4.5781031948692062E-2</v>
      </c>
      <c r="KK82" s="27">
        <f>IFERROR(INDEX(Sales!$D$5:$ABF$18,MATCH(UsagePerHour!$B82,Sales!$C$5:$C$18,0),MATCH(UsagePerHour!KK$4,Sales!$D$3:$ABF$3,0))/KK$2*INDEX(Usage!$D$5:$ABF$11,MATCH(UsagePerHour!$B$68,Usage!$C$5:$C$11,0),MATCH(UsagePerHour!KK$4,Usage!$D$3:$ABF$3,0)),"")</f>
        <v>0.30643413713252787</v>
      </c>
      <c r="KL82" s="27">
        <f>IFERROR(INDEX(Sales!$D$5:$ABF$18,MATCH(UsagePerHour!$B82,Sales!$C$5:$C$18,0),MATCH(UsagePerHour!KL$4,Sales!$D$3:$ABF$3,0))/KL$2*INDEX(Usage!$D$5:$ABF$11,MATCH(UsagePerHour!$B$68,Usage!$C$5:$C$11,0),MATCH(UsagePerHour!KL$4,Usage!$D$3:$ABF$3,0)),"")</f>
        <v>2.5552456858109543E-3</v>
      </c>
      <c r="KM82" s="27">
        <f>IFERROR(INDEX(Sales!$D$5:$ABF$18,MATCH(UsagePerHour!$B82,Sales!$C$5:$C$18,0),MATCH(UsagePerHour!KM$4,Sales!$D$3:$ABF$3,0))/KM$2*INDEX(Usage!$D$5:$ABF$11,MATCH(UsagePerHour!$B$68,Usage!$C$5:$C$11,0),MATCH(UsagePerHour!KM$4,Usage!$D$3:$ABF$3,0)),"")</f>
        <v>2.8936192432206633E-3</v>
      </c>
      <c r="KN82" s="27">
        <f>IFERROR(INDEX(Sales!$D$5:$ABF$18,MATCH(UsagePerHour!$B82,Sales!$C$5:$C$18,0),MATCH(UsagePerHour!KN$4,Sales!$D$3:$ABF$3,0))/KN$2*INDEX(Usage!$D$5:$ABF$11,MATCH(UsagePerHour!$B$68,Usage!$C$5:$C$11,0),MATCH(UsagePerHour!KN$4,Usage!$D$3:$ABF$3,0)),"")</f>
        <v>0</v>
      </c>
      <c r="KO82" s="27">
        <f>IFERROR(INDEX(Sales!$D$5:$ABF$18,MATCH(UsagePerHour!$B82,Sales!$C$5:$C$18,0),MATCH(UsagePerHour!KO$4,Sales!$D$3:$ABF$3,0))/KO$2*INDEX(Usage!$D$5:$ABF$11,MATCH(UsagePerHour!$B$68,Usage!$C$5:$C$11,0),MATCH(UsagePerHour!KO$4,Usage!$D$3:$ABF$3,0)),"")</f>
        <v>2.4156643927666162E-3</v>
      </c>
      <c r="KP82" s="27">
        <f>IFERROR(INDEX(Sales!$D$5:$ABF$18,MATCH(UsagePerHour!$B82,Sales!$C$5:$C$18,0),MATCH(UsagePerHour!KP$4,Sales!$D$3:$ABF$3,0))/KP$2*INDEX(Usage!$D$5:$ABF$11,MATCH(UsagePerHour!$B$68,Usage!$C$5:$C$11,0),MATCH(UsagePerHour!KP$4,Usage!$D$3:$ABF$3,0)),"")</f>
        <v>0</v>
      </c>
      <c r="KQ82" s="27">
        <f>IFERROR(INDEX(Sales!$D$5:$ABF$18,MATCH(UsagePerHour!$B82,Sales!$C$5:$C$18,0),MATCH(UsagePerHour!KQ$4,Sales!$D$3:$ABF$3,0))/KQ$2*INDEX(Usage!$D$5:$ABF$11,MATCH(UsagePerHour!$B$68,Usage!$C$5:$C$11,0),MATCH(UsagePerHour!KQ$4,Usage!$D$3:$ABF$3,0)),"")</f>
        <v>1.3078466950564709E-2</v>
      </c>
      <c r="KR82" s="27">
        <f>IFERROR(INDEX(Sales!$D$5:$ABF$18,MATCH(UsagePerHour!$B82,Sales!$C$5:$C$18,0),MATCH(UsagePerHour!KR$4,Sales!$D$3:$ABF$3,0))/KR$2*INDEX(Usage!$D$5:$ABF$11,MATCH(UsagePerHour!$B$68,Usage!$C$5:$C$11,0),MATCH(UsagePerHour!KR$4,Usage!$D$3:$ABF$3,0)),"")</f>
        <v>0.33752958241087105</v>
      </c>
      <c r="KS82" s="27">
        <f>IFERROR(INDEX(Sales!$D$5:$ABF$18,MATCH(UsagePerHour!$B82,Sales!$C$5:$C$18,0),MATCH(UsagePerHour!KS$4,Sales!$D$3:$ABF$3,0))/KS$2*INDEX(Usage!$D$5:$ABF$11,MATCH(UsagePerHour!$B$68,Usage!$C$5:$C$11,0),MATCH(UsagePerHour!KS$4,Usage!$D$3:$ABF$3,0)),"")</f>
        <v>0</v>
      </c>
      <c r="KT82" s="27">
        <f>IFERROR(INDEX(Sales!$D$5:$ABF$18,MATCH(UsagePerHour!$B82,Sales!$C$5:$C$18,0),MATCH(UsagePerHour!KT$4,Sales!$D$3:$ABF$3,0))/KT$2*INDEX(Usage!$D$5:$ABF$11,MATCH(UsagePerHour!$B$68,Usage!$C$5:$C$11,0),MATCH(UsagePerHour!KT$4,Usage!$D$3:$ABF$3,0)),"")</f>
        <v>0</v>
      </c>
      <c r="KU82" s="27">
        <f>IFERROR(INDEX(Sales!$D$5:$ABF$18,MATCH(UsagePerHour!$B82,Sales!$C$5:$C$18,0),MATCH(UsagePerHour!KU$4,Sales!$D$3:$ABF$3,0))/KU$2*INDEX(Usage!$D$5:$ABF$11,MATCH(UsagePerHour!$B$68,Usage!$C$5:$C$11,0),MATCH(UsagePerHour!KU$4,Usage!$D$3:$ABF$3,0)),"")</f>
        <v>0</v>
      </c>
      <c r="KV82" s="27">
        <f>IFERROR(INDEX(Sales!$D$5:$ABF$18,MATCH(UsagePerHour!$B82,Sales!$C$5:$C$18,0),MATCH(UsagePerHour!KV$4,Sales!$D$3:$ABF$3,0))/KV$2*INDEX(Usage!$D$5:$ABF$11,MATCH(UsagePerHour!$B$68,Usage!$C$5:$C$11,0),MATCH(UsagePerHour!KV$4,Usage!$D$3:$ABF$3,0)),"")</f>
        <v>2.8603593039073134E-2</v>
      </c>
      <c r="KW82" s="27">
        <f>IFERROR(INDEX(Sales!$D$5:$ABF$18,MATCH(UsagePerHour!$B82,Sales!$C$5:$C$18,0),MATCH(UsagePerHour!KW$4,Sales!$D$3:$ABF$3,0))/KW$2*INDEX(Usage!$D$5:$ABF$11,MATCH(UsagePerHour!$B$68,Usage!$C$5:$C$11,0),MATCH(UsagePerHour!KW$4,Usage!$D$3:$ABF$3,0)),"")</f>
        <v>7.6032045552355404E-2</v>
      </c>
      <c r="KX82" s="27">
        <f>IFERROR(INDEX(Sales!$D$5:$ABF$18,MATCH(UsagePerHour!$B82,Sales!$C$5:$C$18,0),MATCH(UsagePerHour!KX$4,Sales!$D$3:$ABF$3,0))/KX$2*INDEX(Usage!$D$5:$ABF$11,MATCH(UsagePerHour!$B$68,Usage!$C$5:$C$11,0),MATCH(UsagePerHour!KX$4,Usage!$D$3:$ABF$3,0)),"")</f>
        <v>2.1545745066278481E-2</v>
      </c>
      <c r="KY82" s="27">
        <f>IFERROR(INDEX(Sales!$D$5:$ABF$18,MATCH(UsagePerHour!$B82,Sales!$C$5:$C$18,0),MATCH(UsagePerHour!KY$4,Sales!$D$3:$ABF$3,0))/KY$2*INDEX(Usage!$D$5:$ABF$11,MATCH(UsagePerHour!$B$68,Usage!$C$5:$C$11,0),MATCH(UsagePerHour!KY$4,Usage!$D$3:$ABF$3,0)),"")</f>
        <v>3.4939637826961772E-2</v>
      </c>
      <c r="KZ82" s="27">
        <f>IFERROR(INDEX(Sales!$D$5:$ABF$18,MATCH(UsagePerHour!$B82,Sales!$C$5:$C$18,0),MATCH(UsagePerHour!KZ$4,Sales!$D$3:$ABF$3,0))/KZ$2*INDEX(Usage!$D$5:$ABF$11,MATCH(UsagePerHour!$B$68,Usage!$C$5:$C$11,0),MATCH(UsagePerHour!KZ$4,Usage!$D$3:$ABF$3,0)),"")</f>
        <v>3.6227342981593365E-2</v>
      </c>
      <c r="LA82" s="27">
        <f>IFERROR(INDEX(Sales!$D$5:$ABF$18,MATCH(UsagePerHour!$B82,Sales!$C$5:$C$18,0),MATCH(UsagePerHour!LA$4,Sales!$D$3:$ABF$3,0))/LA$2*INDEX(Usage!$D$5:$ABF$11,MATCH(UsagePerHour!$B$68,Usage!$C$5:$C$11,0),MATCH(UsagePerHour!LA$4,Usage!$D$3:$ABF$3,0)),"")</f>
        <v>0</v>
      </c>
      <c r="LB82" s="27">
        <f>IFERROR(INDEX(Sales!$D$5:$ABF$18,MATCH(UsagePerHour!$B82,Sales!$C$5:$C$18,0),MATCH(UsagePerHour!LB$4,Sales!$D$3:$ABF$3,0))/LB$2*INDEX(Usage!$D$5:$ABF$11,MATCH(UsagePerHour!$B$68,Usage!$C$5:$C$11,0),MATCH(UsagePerHour!LB$4,Usage!$D$3:$ABF$3,0)),"")</f>
        <v>0</v>
      </c>
      <c r="LC82" s="27">
        <f>IFERROR(INDEX(Sales!$D$5:$ABF$18,MATCH(UsagePerHour!$B82,Sales!$C$5:$C$18,0),MATCH(UsagePerHour!LC$4,Sales!$D$3:$ABF$3,0))/LC$2*INDEX(Usage!$D$5:$ABF$11,MATCH(UsagePerHour!$B$68,Usage!$C$5:$C$11,0),MATCH(UsagePerHour!LC$4,Usage!$D$3:$ABF$3,0)),"")</f>
        <v>1.1786351212675725E-2</v>
      </c>
      <c r="LD82" s="27">
        <f>IFERROR(INDEX(Sales!$D$5:$ABF$18,MATCH(UsagePerHour!$B82,Sales!$C$5:$C$18,0),MATCH(UsagePerHour!LD$4,Sales!$D$3:$ABF$3,0))/LD$2*INDEX(Usage!$D$5:$ABF$11,MATCH(UsagePerHour!$B$68,Usage!$C$5:$C$11,0),MATCH(UsagePerHour!LD$4,Usage!$D$3:$ABF$3,0)),"")</f>
        <v>4.5162739701505895E-2</v>
      </c>
      <c r="LE82" s="27">
        <f>IFERROR(INDEX(Sales!$D$5:$ABF$18,MATCH(UsagePerHour!$B82,Sales!$C$5:$C$18,0),MATCH(UsagePerHour!LE$4,Sales!$D$3:$ABF$3,0))/LE$2*INDEX(Usage!$D$5:$ABF$11,MATCH(UsagePerHour!$B$68,Usage!$C$5:$C$11,0),MATCH(UsagePerHour!LE$4,Usage!$D$3:$ABF$3,0)),"")</f>
        <v>3.6317129243023244E-3</v>
      </c>
      <c r="LF82" s="27">
        <f>IFERROR(INDEX(Sales!$D$5:$ABF$18,MATCH(UsagePerHour!$B82,Sales!$C$5:$C$18,0),MATCH(UsagePerHour!LF$4,Sales!$D$3:$ABF$3,0))/LF$2*INDEX(Usage!$D$5:$ABF$11,MATCH(UsagePerHour!$B$68,Usage!$C$5:$C$11,0),MATCH(UsagePerHour!LF$4,Usage!$D$3:$ABF$3,0)),"")</f>
        <v>0</v>
      </c>
      <c r="LG82" s="27">
        <f>IFERROR(INDEX(Sales!$D$5:$ABF$18,MATCH(UsagePerHour!$B82,Sales!$C$5:$C$18,0),MATCH(UsagePerHour!LG$4,Sales!$D$3:$ABF$3,0))/LG$2*INDEX(Usage!$D$5:$ABF$11,MATCH(UsagePerHour!$B$68,Usage!$C$5:$C$11,0),MATCH(UsagePerHour!LG$4,Usage!$D$3:$ABF$3,0)),"")</f>
        <v>0</v>
      </c>
      <c r="LH82" s="27">
        <f>IFERROR(INDEX(Sales!$D$5:$ABF$18,MATCH(UsagePerHour!$B82,Sales!$C$5:$C$18,0),MATCH(UsagePerHour!LH$4,Sales!$D$3:$ABF$3,0))/LH$2*INDEX(Usage!$D$5:$ABF$11,MATCH(UsagePerHour!$B$68,Usage!$C$5:$C$11,0),MATCH(UsagePerHour!LH$4,Usage!$D$3:$ABF$3,0)),"")</f>
        <v>2.2373660126879556E-2</v>
      </c>
      <c r="LI82" s="27">
        <f>IFERROR(INDEX(Sales!$D$5:$ABF$18,MATCH(UsagePerHour!$B82,Sales!$C$5:$C$18,0),MATCH(UsagePerHour!LI$4,Sales!$D$3:$ABF$3,0))/LI$2*INDEX(Usage!$D$5:$ABF$11,MATCH(UsagePerHour!$B$68,Usage!$C$5:$C$11,0),MATCH(UsagePerHour!LI$4,Usage!$D$3:$ABF$3,0)),"")</f>
        <v>1.2439427849074187E-2</v>
      </c>
      <c r="LJ82" s="27">
        <f>IFERROR(INDEX(Sales!$D$5:$ABF$18,MATCH(UsagePerHour!$B82,Sales!$C$5:$C$18,0),MATCH(UsagePerHour!LJ$4,Sales!$D$3:$ABF$3,0))/LJ$2*INDEX(Usage!$D$5:$ABF$11,MATCH(UsagePerHour!$B$68,Usage!$C$5:$C$11,0),MATCH(UsagePerHour!LJ$4,Usage!$D$3:$ABF$3,0)),"")</f>
        <v>1.5689838755262947E-2</v>
      </c>
      <c r="LK82" s="27">
        <f>IFERROR(INDEX(Sales!$D$5:$ABF$18,MATCH(UsagePerHour!$B82,Sales!$C$5:$C$18,0),MATCH(UsagePerHour!LK$4,Sales!$D$3:$ABF$3,0))/LK$2*INDEX(Usage!$D$5:$ABF$11,MATCH(UsagePerHour!$B$68,Usage!$C$5:$C$11,0),MATCH(UsagePerHour!LK$4,Usage!$D$3:$ABF$3,0)),"")</f>
        <v>0</v>
      </c>
      <c r="LL82" s="27">
        <f>IFERROR(INDEX(Sales!$D$5:$ABF$18,MATCH(UsagePerHour!$B82,Sales!$C$5:$C$18,0),MATCH(UsagePerHour!LL$4,Sales!$D$3:$ABF$3,0))/LL$2*INDEX(Usage!$D$5:$ABF$11,MATCH(UsagePerHour!$B$68,Usage!$C$5:$C$11,0),MATCH(UsagePerHour!LL$4,Usage!$D$3:$ABF$3,0)),"")</f>
        <v>0.15973141035814142</v>
      </c>
      <c r="LM82" s="27">
        <f>IFERROR(INDEX(Sales!$D$5:$ABF$18,MATCH(UsagePerHour!$B82,Sales!$C$5:$C$18,0),MATCH(UsagePerHour!LM$4,Sales!$D$3:$ABF$3,0))/LM$2*INDEX(Usage!$D$5:$ABF$11,MATCH(UsagePerHour!$B$68,Usage!$C$5:$C$11,0),MATCH(UsagePerHour!LM$4,Usage!$D$3:$ABF$3,0)),"")</f>
        <v>1.8915918148186563E-3</v>
      </c>
      <c r="LN82" s="27">
        <f>IFERROR(INDEX(Sales!$D$5:$ABF$18,MATCH(UsagePerHour!$B82,Sales!$C$5:$C$18,0),MATCH(UsagePerHour!LN$4,Sales!$D$3:$ABF$3,0))/LN$2*INDEX(Usage!$D$5:$ABF$11,MATCH(UsagePerHour!$B$68,Usage!$C$5:$C$11,0),MATCH(UsagePerHour!LN$4,Usage!$D$3:$ABF$3,0)),"")</f>
        <v>4.049854564140775E-2</v>
      </c>
      <c r="LO82" s="27">
        <f>IFERROR(INDEX(Sales!$D$5:$ABF$18,MATCH(UsagePerHour!$B82,Sales!$C$5:$C$18,0),MATCH(UsagePerHour!LO$4,Sales!$D$3:$ABF$3,0))/LO$2*INDEX(Usage!$D$5:$ABF$11,MATCH(UsagePerHour!$B$68,Usage!$C$5:$C$11,0),MATCH(UsagePerHour!LO$4,Usage!$D$3:$ABF$3,0)),"")</f>
        <v>0</v>
      </c>
      <c r="LP82" s="27">
        <f>IFERROR(INDEX(Sales!$D$5:$ABF$18,MATCH(UsagePerHour!$B82,Sales!$C$5:$C$18,0),MATCH(UsagePerHour!LP$4,Sales!$D$3:$ABF$3,0))/LP$2*INDEX(Usage!$D$5:$ABF$11,MATCH(UsagePerHour!$B$68,Usage!$C$5:$C$11,0),MATCH(UsagePerHour!LP$4,Usage!$D$3:$ABF$3,0)),"")</f>
        <v>1.1378347496549278E-2</v>
      </c>
      <c r="LQ82" s="27">
        <f>IFERROR(INDEX(Sales!$D$5:$ABF$18,MATCH(UsagePerHour!$B82,Sales!$C$5:$C$18,0),MATCH(UsagePerHour!LQ$4,Sales!$D$3:$ABF$3,0))/LQ$2*INDEX(Usage!$D$5:$ABF$11,MATCH(UsagePerHour!$B$68,Usage!$C$5:$C$11,0),MATCH(UsagePerHour!LQ$4,Usage!$D$3:$ABF$3,0)),"")</f>
        <v>2.8876279818002976E-2</v>
      </c>
      <c r="LR82" s="27">
        <f>IFERROR(INDEX(Sales!$D$5:$ABF$18,MATCH(UsagePerHour!$B82,Sales!$C$5:$C$18,0),MATCH(UsagePerHour!LR$4,Sales!$D$3:$ABF$3,0))/LR$2*INDEX(Usage!$D$5:$ABF$11,MATCH(UsagePerHour!$B$68,Usage!$C$5:$C$11,0),MATCH(UsagePerHour!LR$4,Usage!$D$3:$ABF$3,0)),"")</f>
        <v>1.7125834988265028E-2</v>
      </c>
      <c r="LS82" s="27">
        <f>IFERROR(INDEX(Sales!$D$5:$ABF$18,MATCH(UsagePerHour!$B82,Sales!$C$5:$C$18,0),MATCH(UsagePerHour!LS$4,Sales!$D$3:$ABF$3,0))/LS$2*INDEX(Usage!$D$5:$ABF$11,MATCH(UsagePerHour!$B$68,Usage!$C$5:$C$11,0),MATCH(UsagePerHour!LS$4,Usage!$D$3:$ABF$3,0)),"")</f>
        <v>0</v>
      </c>
      <c r="LT82" s="27">
        <f>IFERROR(INDEX(Sales!$D$5:$ABF$18,MATCH(UsagePerHour!$B82,Sales!$C$5:$C$18,0),MATCH(UsagePerHour!LT$4,Sales!$D$3:$ABF$3,0))/LT$2*INDEX(Usage!$D$5:$ABF$11,MATCH(UsagePerHour!$B$68,Usage!$C$5:$C$11,0),MATCH(UsagePerHour!LT$4,Usage!$D$3:$ABF$3,0)),"")</f>
        <v>0</v>
      </c>
      <c r="LU82" s="27">
        <f>IFERROR(INDEX(Sales!$D$5:$ABF$18,MATCH(UsagePerHour!$B82,Sales!$C$5:$C$18,0),MATCH(UsagePerHour!LU$4,Sales!$D$3:$ABF$3,0))/LU$2*INDEX(Usage!$D$5:$ABF$11,MATCH(UsagePerHour!$B$68,Usage!$C$5:$C$11,0),MATCH(UsagePerHour!LU$4,Usage!$D$3:$ABF$3,0)),"")</f>
        <v>0.23204511497394412</v>
      </c>
      <c r="LV82" s="27">
        <f>IFERROR(INDEX(Sales!$D$5:$ABF$18,MATCH(UsagePerHour!$B82,Sales!$C$5:$C$18,0),MATCH(UsagePerHour!LV$4,Sales!$D$3:$ABF$3,0))/LV$2*INDEX(Usage!$D$5:$ABF$11,MATCH(UsagePerHour!$B$68,Usage!$C$5:$C$11,0),MATCH(UsagePerHour!LV$4,Usage!$D$3:$ABF$3,0)),"")</f>
        <v>0</v>
      </c>
      <c r="LW82" s="27">
        <f>IFERROR(INDEX(Sales!$D$5:$ABF$18,MATCH(UsagePerHour!$B82,Sales!$C$5:$C$18,0),MATCH(UsagePerHour!LW$4,Sales!$D$3:$ABF$3,0))/LW$2*INDEX(Usage!$D$5:$ABF$11,MATCH(UsagePerHour!$B$68,Usage!$C$5:$C$11,0),MATCH(UsagePerHour!LW$4,Usage!$D$3:$ABF$3,0)),"")</f>
        <v>7.7748750545878015E-2</v>
      </c>
      <c r="LX82" s="27">
        <f>IFERROR(INDEX(Sales!$D$5:$ABF$18,MATCH(UsagePerHour!$B82,Sales!$C$5:$C$18,0),MATCH(UsagePerHour!LX$4,Sales!$D$3:$ABF$3,0))/LX$2*INDEX(Usage!$D$5:$ABF$11,MATCH(UsagePerHour!$B$68,Usage!$C$5:$C$11,0),MATCH(UsagePerHour!LX$4,Usage!$D$3:$ABF$3,0)),"")</f>
        <v>0</v>
      </c>
      <c r="LY82" s="27">
        <f>IFERROR(INDEX(Sales!$D$5:$ABF$18,MATCH(UsagePerHour!$B82,Sales!$C$5:$C$18,0),MATCH(UsagePerHour!LY$4,Sales!$D$3:$ABF$3,0))/LY$2*INDEX(Usage!$D$5:$ABF$11,MATCH(UsagePerHour!$B$68,Usage!$C$5:$C$11,0),MATCH(UsagePerHour!LY$4,Usage!$D$3:$ABF$3,0)),"")</f>
        <v>1.9416351919125569E-2</v>
      </c>
      <c r="LZ82" s="27">
        <f>IFERROR(INDEX(Sales!$D$5:$ABF$18,MATCH(UsagePerHour!$B82,Sales!$C$5:$C$18,0),MATCH(UsagePerHour!LZ$4,Sales!$D$3:$ABF$3,0))/LZ$2*INDEX(Usage!$D$5:$ABF$11,MATCH(UsagePerHour!$B$68,Usage!$C$5:$C$11,0),MATCH(UsagePerHour!LZ$4,Usage!$D$3:$ABF$3,0)),"")</f>
        <v>6.4166560224805214E-2</v>
      </c>
      <c r="MA82" s="27">
        <f>IFERROR(INDEX(Sales!$D$5:$ABF$18,MATCH(UsagePerHour!$B82,Sales!$C$5:$C$18,0),MATCH(UsagePerHour!MA$4,Sales!$D$3:$ABF$3,0))/MA$2*INDEX(Usage!$D$5:$ABF$11,MATCH(UsagePerHour!$B$68,Usage!$C$5:$C$11,0),MATCH(UsagePerHour!MA$4,Usage!$D$3:$ABF$3,0)),"")</f>
        <v>0</v>
      </c>
      <c r="MB82" s="27">
        <f>IFERROR(INDEX(Sales!$D$5:$ABF$18,MATCH(UsagePerHour!$B82,Sales!$C$5:$C$18,0),MATCH(UsagePerHour!MB$4,Sales!$D$3:$ABF$3,0))/MB$2*INDEX(Usage!$D$5:$ABF$11,MATCH(UsagePerHour!$B$68,Usage!$C$5:$C$11,0),MATCH(UsagePerHour!MB$4,Usage!$D$3:$ABF$3,0)),"")</f>
        <v>2.1910201192699236E-2</v>
      </c>
      <c r="MC82" s="27">
        <f>IFERROR(INDEX(Sales!$D$5:$ABF$18,MATCH(UsagePerHour!$B82,Sales!$C$5:$C$18,0),MATCH(UsagePerHour!MC$4,Sales!$D$3:$ABF$3,0))/MC$2*INDEX(Usage!$D$5:$ABF$11,MATCH(UsagePerHour!$B$68,Usage!$C$5:$C$11,0),MATCH(UsagePerHour!MC$4,Usage!$D$3:$ABF$3,0)),"")</f>
        <v>0</v>
      </c>
      <c r="MD82" s="27">
        <f>IFERROR(INDEX(Sales!$D$5:$ABF$18,MATCH(UsagePerHour!$B82,Sales!$C$5:$C$18,0),MATCH(UsagePerHour!MD$4,Sales!$D$3:$ABF$3,0))/MD$2*INDEX(Usage!$D$5:$ABF$11,MATCH(UsagePerHour!$B$68,Usage!$C$5:$C$11,0),MATCH(UsagePerHour!MD$4,Usage!$D$3:$ABF$3,0)),"")</f>
        <v>4.6389110232503842E-3</v>
      </c>
      <c r="ME82" s="27">
        <f>IFERROR(INDEX(Sales!$D$5:$ABF$18,MATCH(UsagePerHour!$B82,Sales!$C$5:$C$18,0),MATCH(UsagePerHour!ME$4,Sales!$D$3:$ABF$3,0))/ME$2*INDEX(Usage!$D$5:$ABF$11,MATCH(UsagePerHour!$B$68,Usage!$C$5:$C$11,0),MATCH(UsagePerHour!ME$4,Usage!$D$3:$ABF$3,0)),"")</f>
        <v>4.0136084674908829E-4</v>
      </c>
      <c r="MF82" s="27">
        <f>IFERROR(INDEX(Sales!$D$5:$ABF$18,MATCH(UsagePerHour!$B82,Sales!$C$5:$C$18,0),MATCH(UsagePerHour!MF$4,Sales!$D$3:$ABF$3,0))/MF$2*INDEX(Usage!$D$5:$ABF$11,MATCH(UsagePerHour!$B$68,Usage!$C$5:$C$11,0),MATCH(UsagePerHour!MF$4,Usage!$D$3:$ABF$3,0)),"")</f>
        <v>5.0250470596706343E-2</v>
      </c>
      <c r="MG82" s="27">
        <f>IFERROR(INDEX(Sales!$D$5:$ABF$18,MATCH(UsagePerHour!$B82,Sales!$C$5:$C$18,0),MATCH(UsagePerHour!MG$4,Sales!$D$3:$ABF$3,0))/MG$2*INDEX(Usage!$D$5:$ABF$11,MATCH(UsagePerHour!$B$68,Usage!$C$5:$C$11,0),MATCH(UsagePerHour!MG$4,Usage!$D$3:$ABF$3,0)),"")</f>
        <v>0.12506752893762596</v>
      </c>
      <c r="MH82" s="27">
        <f>IFERROR(INDEX(Sales!$D$5:$ABF$18,MATCH(UsagePerHour!$B82,Sales!$C$5:$C$18,0),MATCH(UsagePerHour!MH$4,Sales!$D$3:$ABF$3,0))/MH$2*INDEX(Usage!$D$5:$ABF$11,MATCH(UsagePerHour!$B$68,Usage!$C$5:$C$11,0),MATCH(UsagePerHour!MH$4,Usage!$D$3:$ABF$3,0)),"")</f>
        <v>6.7016270345941062E-3</v>
      </c>
      <c r="MI82" s="27">
        <f>IFERROR(INDEX(Sales!$D$5:$ABF$18,MATCH(UsagePerHour!$B82,Sales!$C$5:$C$18,0),MATCH(UsagePerHour!MI$4,Sales!$D$3:$ABF$3,0))/MI$2*INDEX(Usage!$D$5:$ABF$11,MATCH(UsagePerHour!$B$68,Usage!$C$5:$C$11,0),MATCH(UsagePerHour!MI$4,Usage!$D$3:$ABF$3,0)),"")</f>
        <v>0</v>
      </c>
      <c r="MJ82" s="27">
        <f>IFERROR(INDEX(Sales!$D$5:$ABF$18,MATCH(UsagePerHour!$B82,Sales!$C$5:$C$18,0),MATCH(UsagePerHour!MJ$4,Sales!$D$3:$ABF$3,0))/MJ$2*INDEX(Usage!$D$5:$ABF$11,MATCH(UsagePerHour!$B$68,Usage!$C$5:$C$11,0),MATCH(UsagePerHour!MJ$4,Usage!$D$3:$ABF$3,0)),"")</f>
        <v>0</v>
      </c>
      <c r="MK82" s="27">
        <f>IFERROR(INDEX(Sales!$D$5:$ABF$18,MATCH(UsagePerHour!$B82,Sales!$C$5:$C$18,0),MATCH(UsagePerHour!MK$4,Sales!$D$3:$ABF$3,0))/MK$2*INDEX(Usage!$D$5:$ABF$11,MATCH(UsagePerHour!$B$68,Usage!$C$5:$C$11,0),MATCH(UsagePerHour!MK$4,Usage!$D$3:$ABF$3,0)),"")</f>
        <v>4.2431915403878442E-3</v>
      </c>
      <c r="ML82" s="27">
        <f>IFERROR(INDEX(Sales!$D$5:$ABF$18,MATCH(UsagePerHour!$B82,Sales!$C$5:$C$18,0),MATCH(UsagePerHour!ML$4,Sales!$D$3:$ABF$3,0))/ML$2*INDEX(Usage!$D$5:$ABF$11,MATCH(UsagePerHour!$B$68,Usage!$C$5:$C$11,0),MATCH(UsagePerHour!ML$4,Usage!$D$3:$ABF$3,0)),"")</f>
        <v>2.7435537875969439E-2</v>
      </c>
      <c r="MM82" s="27">
        <f>IFERROR(INDEX(Sales!$D$5:$ABF$18,MATCH(UsagePerHour!$B82,Sales!$C$5:$C$18,0),MATCH(UsagePerHour!MM$4,Sales!$D$3:$ABF$3,0))/MM$2*INDEX(Usage!$D$5:$ABF$11,MATCH(UsagePerHour!$B$68,Usage!$C$5:$C$11,0),MATCH(UsagePerHour!MM$4,Usage!$D$3:$ABF$3,0)),"")</f>
        <v>0</v>
      </c>
      <c r="MN82" s="27">
        <f>IFERROR(INDEX(Sales!$D$5:$ABF$18,MATCH(UsagePerHour!$B82,Sales!$C$5:$C$18,0),MATCH(UsagePerHour!MN$4,Sales!$D$3:$ABF$3,0))/MN$2*INDEX(Usage!$D$5:$ABF$11,MATCH(UsagePerHour!$B$68,Usage!$C$5:$C$11,0),MATCH(UsagePerHour!MN$4,Usage!$D$3:$ABF$3,0)),"")</f>
        <v>2.3869102168284504E-2</v>
      </c>
      <c r="MO82" s="27">
        <f>IFERROR(INDEX(Sales!$D$5:$ABF$18,MATCH(UsagePerHour!$B82,Sales!$C$5:$C$18,0),MATCH(UsagePerHour!MO$4,Sales!$D$3:$ABF$3,0))/MO$2*INDEX(Usage!$D$5:$ABF$11,MATCH(UsagePerHour!$B$68,Usage!$C$5:$C$11,0),MATCH(UsagePerHour!MO$4,Usage!$D$3:$ABF$3,0)),"")</f>
        <v>0</v>
      </c>
      <c r="MP82" s="27">
        <f>IFERROR(INDEX(Sales!$D$5:$ABF$18,MATCH(UsagePerHour!$B82,Sales!$C$5:$C$18,0),MATCH(UsagePerHour!MP$4,Sales!$D$3:$ABF$3,0))/MP$2*INDEX(Usage!$D$5:$ABF$11,MATCH(UsagePerHour!$B$68,Usage!$C$5:$C$11,0),MATCH(UsagePerHour!MP$4,Usage!$D$3:$ABF$3,0)),"")</f>
        <v>0.23204511497394412</v>
      </c>
      <c r="MQ82" s="27">
        <f>IFERROR(INDEX(Sales!$D$5:$ABF$18,MATCH(UsagePerHour!$B82,Sales!$C$5:$C$18,0),MATCH(UsagePerHour!MQ$4,Sales!$D$3:$ABF$3,0))/MQ$2*INDEX(Usage!$D$5:$ABF$11,MATCH(UsagePerHour!$B$68,Usage!$C$5:$C$11,0),MATCH(UsagePerHour!MQ$4,Usage!$D$3:$ABF$3,0)),"")</f>
        <v>0</v>
      </c>
      <c r="MR82" s="27">
        <f>IFERROR(INDEX(Sales!$D$5:$ABF$18,MATCH(UsagePerHour!$B82,Sales!$C$5:$C$18,0),MATCH(UsagePerHour!MR$4,Sales!$D$3:$ABF$3,0))/MR$2*INDEX(Usage!$D$5:$ABF$11,MATCH(UsagePerHour!$B$68,Usage!$C$5:$C$11,0),MATCH(UsagePerHour!MR$4,Usage!$D$3:$ABF$3,0)),"")</f>
        <v>7.7748750545878015E-2</v>
      </c>
      <c r="MS82" s="27">
        <f>IFERROR(INDEX(Sales!$D$5:$ABF$18,MATCH(UsagePerHour!$B82,Sales!$C$5:$C$18,0),MATCH(UsagePerHour!MS$4,Sales!$D$3:$ABF$3,0))/MS$2*INDEX(Usage!$D$5:$ABF$11,MATCH(UsagePerHour!$B$68,Usage!$C$5:$C$11,0),MATCH(UsagePerHour!MS$4,Usage!$D$3:$ABF$3,0)),"")</f>
        <v>0</v>
      </c>
      <c r="MT82" s="27">
        <f>IFERROR(INDEX(Sales!$D$5:$ABF$18,MATCH(UsagePerHour!$B82,Sales!$C$5:$C$18,0),MATCH(UsagePerHour!MT$4,Sales!$D$3:$ABF$3,0))/MT$2*INDEX(Usage!$D$5:$ABF$11,MATCH(UsagePerHour!$B$68,Usage!$C$5:$C$11,0),MATCH(UsagePerHour!MT$4,Usage!$D$3:$ABF$3,0)),"")</f>
        <v>1.5628736177368711E-2</v>
      </c>
      <c r="MU82" s="27">
        <f>IFERROR(INDEX(Sales!$D$5:$ABF$18,MATCH(UsagePerHour!$B82,Sales!$C$5:$C$18,0),MATCH(UsagePerHour!MU$4,Sales!$D$3:$ABF$3,0))/MU$2*INDEX(Usage!$D$5:$ABF$11,MATCH(UsagePerHour!$B$68,Usage!$C$5:$C$11,0),MATCH(UsagePerHour!MU$4,Usage!$D$3:$ABF$3,0)),"")</f>
        <v>9.9524881589714304E-3</v>
      </c>
      <c r="MV82" s="27">
        <f>IFERROR(INDEX(Sales!$D$5:$ABF$18,MATCH(UsagePerHour!$B82,Sales!$C$5:$C$18,0),MATCH(UsagePerHour!MV$4,Sales!$D$3:$ABF$3,0))/MV$2*INDEX(Usage!$D$5:$ABF$11,MATCH(UsagePerHour!$B$68,Usage!$C$5:$C$11,0),MATCH(UsagePerHour!MV$4,Usage!$D$3:$ABF$3,0)),"")</f>
        <v>4.1454812637766346E-3</v>
      </c>
      <c r="MW82" s="27">
        <f>IFERROR(INDEX(Sales!$D$5:$ABF$18,MATCH(UsagePerHour!$B82,Sales!$C$5:$C$18,0),MATCH(UsagePerHour!MW$4,Sales!$D$3:$ABF$3,0))/MW$2*INDEX(Usage!$D$5:$ABF$11,MATCH(UsagePerHour!$B$68,Usage!$C$5:$C$11,0),MATCH(UsagePerHour!MW$4,Usage!$D$3:$ABF$3,0)),"")</f>
        <v>0</v>
      </c>
      <c r="MX82" s="27">
        <f>IFERROR(INDEX(Sales!$D$5:$ABF$18,MATCH(UsagePerHour!$B82,Sales!$C$5:$C$18,0),MATCH(UsagePerHour!MX$4,Sales!$D$3:$ABF$3,0))/MX$2*INDEX(Usage!$D$5:$ABF$11,MATCH(UsagePerHour!$B$68,Usage!$C$5:$C$11,0),MATCH(UsagePerHour!MX$4,Usage!$D$3:$ABF$3,0)),"")</f>
        <v>7.5080266732526551E-3</v>
      </c>
      <c r="MY82" s="27">
        <f>IFERROR(INDEX(Sales!$D$5:$ABF$18,MATCH(UsagePerHour!$B82,Sales!$C$5:$C$18,0),MATCH(UsagePerHour!MY$4,Sales!$D$3:$ABF$3,0))/MY$2*INDEX(Usage!$D$5:$ABF$11,MATCH(UsagePerHour!$B$68,Usage!$C$5:$C$11,0),MATCH(UsagePerHour!MY$4,Usage!$D$3:$ABF$3,0)),"")</f>
        <v>4.7604052491022385E-3</v>
      </c>
      <c r="MZ82" s="27">
        <f>IFERROR(INDEX(Sales!$D$5:$ABF$18,MATCH(UsagePerHour!$B82,Sales!$C$5:$C$18,0),MATCH(UsagePerHour!MZ$4,Sales!$D$3:$ABF$3,0))/MZ$2*INDEX(Usage!$D$5:$ABF$11,MATCH(UsagePerHour!$B$68,Usage!$C$5:$C$11,0),MATCH(UsagePerHour!MZ$4,Usage!$D$3:$ABF$3,0)),"")</f>
        <v>7.479328128151201E-3</v>
      </c>
      <c r="NA82" s="27">
        <f>IFERROR(INDEX(Sales!$D$5:$ABF$18,MATCH(UsagePerHour!$B82,Sales!$C$5:$C$18,0),MATCH(UsagePerHour!NA$4,Sales!$D$3:$ABF$3,0))/NA$2*INDEX(Usage!$D$5:$ABF$11,MATCH(UsagePerHour!$B$68,Usage!$C$5:$C$11,0),MATCH(UsagePerHour!NA$4,Usage!$D$3:$ABF$3,0)),"")</f>
        <v>0</v>
      </c>
      <c r="NB82" s="27">
        <f>IFERROR(INDEX(Sales!$D$5:$ABF$18,MATCH(UsagePerHour!$B82,Sales!$C$5:$C$18,0),MATCH(UsagePerHour!NB$4,Sales!$D$3:$ABF$3,0))/NB$2*INDEX(Usage!$D$5:$ABF$11,MATCH(UsagePerHour!$B$68,Usage!$C$5:$C$11,0),MATCH(UsagePerHour!NB$4,Usage!$D$3:$ABF$3,0)),"")</f>
        <v>0.22370799325909527</v>
      </c>
      <c r="NC82" s="27">
        <f>IFERROR(INDEX(Sales!$D$5:$ABF$18,MATCH(UsagePerHour!$B82,Sales!$C$5:$C$18,0),MATCH(UsagePerHour!NC$4,Sales!$D$3:$ABF$3,0))/NC$2*INDEX(Usage!$D$5:$ABF$11,MATCH(UsagePerHour!$B$68,Usage!$C$5:$C$11,0),MATCH(UsagePerHour!NC$4,Usage!$D$3:$ABF$3,0)),"")</f>
        <v>0</v>
      </c>
      <c r="ND82" s="27">
        <f>IFERROR(INDEX(Sales!$D$5:$ABF$18,MATCH(UsagePerHour!$B82,Sales!$C$5:$C$18,0),MATCH(UsagePerHour!ND$4,Sales!$D$3:$ABF$3,0))/ND$2*INDEX(Usage!$D$5:$ABF$11,MATCH(UsagePerHour!$B$68,Usage!$C$5:$C$11,0),MATCH(UsagePerHour!ND$4,Usage!$D$3:$ABF$3,0)),"")</f>
        <v>0</v>
      </c>
      <c r="NE82" s="27">
        <f>IFERROR(INDEX(Sales!$D$5:$ABF$18,MATCH(UsagePerHour!$B82,Sales!$C$5:$C$18,0),MATCH(UsagePerHour!NE$4,Sales!$D$3:$ABF$3,0))/NE$2*INDEX(Usage!$D$5:$ABF$11,MATCH(UsagePerHour!$B$68,Usage!$C$5:$C$11,0),MATCH(UsagePerHour!NE$4,Usage!$D$3:$ABF$3,0)),"")</f>
        <v>0</v>
      </c>
      <c r="NF82" s="27">
        <f>IFERROR(INDEX(Sales!$D$5:$ABF$18,MATCH(UsagePerHour!$B82,Sales!$C$5:$C$18,0),MATCH(UsagePerHour!NF$4,Sales!$D$3:$ABF$3,0))/NF$2*INDEX(Usage!$D$5:$ABF$11,MATCH(UsagePerHour!$B$68,Usage!$C$5:$C$11,0),MATCH(UsagePerHour!NF$4,Usage!$D$3:$ABF$3,0)),"")</f>
        <v>4.9904271261646106E-4</v>
      </c>
      <c r="NG82" s="27">
        <f>IFERROR(INDEX(Sales!$D$5:$ABF$18,MATCH(UsagePerHour!$B82,Sales!$C$5:$C$18,0),MATCH(UsagePerHour!NG$4,Sales!$D$3:$ABF$3,0))/NG$2*INDEX(Usage!$D$5:$ABF$11,MATCH(UsagePerHour!$B$68,Usage!$C$5:$C$11,0),MATCH(UsagePerHour!NG$4,Usage!$D$3:$ABF$3,0)),"")</f>
        <v>1.0097191071237851E-2</v>
      </c>
      <c r="NH82" s="27">
        <f>IFERROR(INDEX(Sales!$D$5:$ABF$18,MATCH(UsagePerHour!$B82,Sales!$C$5:$C$18,0),MATCH(UsagePerHour!NH$4,Sales!$D$3:$ABF$3,0))/NH$2*INDEX(Usage!$D$5:$ABF$11,MATCH(UsagePerHour!$B$68,Usage!$C$5:$C$11,0),MATCH(UsagePerHour!NH$4,Usage!$D$3:$ABF$3,0)),"")</f>
        <v>0</v>
      </c>
      <c r="NI82" s="27">
        <f>IFERROR(INDEX(Sales!$D$5:$ABF$18,MATCH(UsagePerHour!$B82,Sales!$C$5:$C$18,0),MATCH(UsagePerHour!NI$4,Sales!$D$3:$ABF$3,0))/NI$2*INDEX(Usage!$D$5:$ABF$11,MATCH(UsagePerHour!$B$68,Usage!$C$5:$C$11,0),MATCH(UsagePerHour!NI$4,Usage!$D$3:$ABF$3,0)),"")</f>
        <v>4.0739816519529924E-2</v>
      </c>
      <c r="NJ82" s="27">
        <f>IFERROR(INDEX(Sales!$D$5:$ABF$18,MATCH(UsagePerHour!$B82,Sales!$C$5:$C$18,0),MATCH(UsagePerHour!NJ$4,Sales!$D$3:$ABF$3,0))/NJ$2*INDEX(Usage!$D$5:$ABF$11,MATCH(UsagePerHour!$B$68,Usage!$C$5:$C$11,0),MATCH(UsagePerHour!NJ$4,Usage!$D$3:$ABF$3,0)),"")</f>
        <v>9.3636048973283644E-4</v>
      </c>
      <c r="NK82" s="27">
        <f>IFERROR(INDEX(Sales!$D$5:$ABF$18,MATCH(UsagePerHour!$B82,Sales!$C$5:$C$18,0),MATCH(UsagePerHour!NK$4,Sales!$D$3:$ABF$3,0))/NK$2*INDEX(Usage!$D$5:$ABF$11,MATCH(UsagePerHour!$B$68,Usage!$C$5:$C$11,0),MATCH(UsagePerHour!NK$4,Usage!$D$3:$ABF$3,0)),"")</f>
        <v>0</v>
      </c>
      <c r="NL82" s="27">
        <f>IFERROR(INDEX(Sales!$D$5:$ABF$18,MATCH(UsagePerHour!$B82,Sales!$C$5:$C$18,0),MATCH(UsagePerHour!NL$4,Sales!$D$3:$ABF$3,0))/NL$2*INDEX(Usage!$D$5:$ABF$11,MATCH(UsagePerHour!$B$68,Usage!$C$5:$C$11,0),MATCH(UsagePerHour!NL$4,Usage!$D$3:$ABF$3,0)),"")</f>
        <v>1.7665701660825841E-2</v>
      </c>
      <c r="NM82" s="27">
        <f>IFERROR(INDEX(Sales!$D$5:$ABF$18,MATCH(UsagePerHour!$B82,Sales!$C$5:$C$18,0),MATCH(UsagePerHour!NM$4,Sales!$D$3:$ABF$3,0))/NM$2*INDEX(Usage!$D$5:$ABF$11,MATCH(UsagePerHour!$B$68,Usage!$C$5:$C$11,0),MATCH(UsagePerHour!NM$4,Usage!$D$3:$ABF$3,0)),"")</f>
        <v>0</v>
      </c>
      <c r="NN82" s="27">
        <f>IFERROR(INDEX(Sales!$D$5:$ABF$18,MATCH(UsagePerHour!$B82,Sales!$C$5:$C$18,0),MATCH(UsagePerHour!NN$4,Sales!$D$3:$ABF$3,0))/NN$2*INDEX(Usage!$D$5:$ABF$11,MATCH(UsagePerHour!$B$68,Usage!$C$5:$C$11,0),MATCH(UsagePerHour!NN$4,Usage!$D$3:$ABF$3,0)),"")</f>
        <v>1.117133361988531E-2</v>
      </c>
      <c r="NO82" s="27">
        <f>IFERROR(INDEX(Sales!$D$5:$ABF$18,MATCH(UsagePerHour!$B82,Sales!$C$5:$C$18,0),MATCH(UsagePerHour!NO$4,Sales!$D$3:$ABF$3,0))/NO$2*INDEX(Usage!$D$5:$ABF$11,MATCH(UsagePerHour!$B$68,Usage!$C$5:$C$11,0),MATCH(UsagePerHour!NO$4,Usage!$D$3:$ABF$3,0)),"")</f>
        <v>0</v>
      </c>
      <c r="NP82" s="27">
        <f>IFERROR(INDEX(Sales!$D$5:$ABF$18,MATCH(UsagePerHour!$B82,Sales!$C$5:$C$18,0),MATCH(UsagePerHour!NP$4,Sales!$D$3:$ABF$3,0))/NP$2*INDEX(Usage!$D$5:$ABF$11,MATCH(UsagePerHour!$B$68,Usage!$C$5:$C$11,0),MATCH(UsagePerHour!NP$4,Usage!$D$3:$ABF$3,0)),"")</f>
        <v>4.4636253976003959E-2</v>
      </c>
      <c r="NQ82" s="27">
        <f>IFERROR(INDEX(Sales!$D$5:$ABF$18,MATCH(UsagePerHour!$B82,Sales!$C$5:$C$18,0),MATCH(UsagePerHour!NQ$4,Sales!$D$3:$ABF$3,0))/NQ$2*INDEX(Usage!$D$5:$ABF$11,MATCH(UsagePerHour!$B$68,Usage!$C$5:$C$11,0),MATCH(UsagePerHour!NQ$4,Usage!$D$3:$ABF$3,0)),"")</f>
        <v>7.0790004403107176E-2</v>
      </c>
      <c r="NR82" s="27">
        <f>IFERROR(INDEX(Sales!$D$5:$ABF$18,MATCH(UsagePerHour!$B82,Sales!$C$5:$C$18,0),MATCH(UsagePerHour!NR$4,Sales!$D$3:$ABF$3,0))/NR$2*INDEX(Usage!$D$5:$ABF$11,MATCH(UsagePerHour!$B$68,Usage!$C$5:$C$11,0),MATCH(UsagePerHour!NR$4,Usage!$D$3:$ABF$3,0)),"")</f>
        <v>0</v>
      </c>
      <c r="NS82" s="27">
        <f>IFERROR(INDEX(Sales!$D$5:$ABF$18,MATCH(UsagePerHour!$B82,Sales!$C$5:$C$18,0),MATCH(UsagePerHour!NS$4,Sales!$D$3:$ABF$3,0))/NS$2*INDEX(Usage!$D$5:$ABF$11,MATCH(UsagePerHour!$B$68,Usage!$C$5:$C$11,0),MATCH(UsagePerHour!NS$4,Usage!$D$3:$ABF$3,0)),"")</f>
        <v>3.0366092641728668E-2</v>
      </c>
      <c r="NT82" s="27">
        <f>IFERROR(INDEX(Sales!$D$5:$ABF$18,MATCH(UsagePerHour!$B82,Sales!$C$5:$C$18,0),MATCH(UsagePerHour!NT$4,Sales!$D$3:$ABF$3,0))/NT$2*INDEX(Usage!$D$5:$ABF$11,MATCH(UsagePerHour!$B$68,Usage!$C$5:$C$11,0),MATCH(UsagePerHour!NT$4,Usage!$D$3:$ABF$3,0)),"")</f>
        <v>0.21531044969816937</v>
      </c>
      <c r="NU82" s="27">
        <f>IFERROR(INDEX(Sales!$D$5:$ABF$18,MATCH(UsagePerHour!$B82,Sales!$C$5:$C$18,0),MATCH(UsagePerHour!NU$4,Sales!$D$3:$ABF$3,0))/NU$2*INDEX(Usage!$D$5:$ABF$11,MATCH(UsagePerHour!$B$68,Usage!$C$5:$C$11,0),MATCH(UsagePerHour!NU$4,Usage!$D$3:$ABF$3,0)),"")</f>
        <v>5.7743156613213116E-2</v>
      </c>
      <c r="NV82" s="27">
        <f>IFERROR(INDEX(Sales!$D$5:$ABF$18,MATCH(UsagePerHour!$B82,Sales!$C$5:$C$18,0),MATCH(UsagePerHour!NV$4,Sales!$D$3:$ABF$3,0))/NV$2*INDEX(Usage!$D$5:$ABF$11,MATCH(UsagePerHour!$B$68,Usage!$C$5:$C$11,0),MATCH(UsagePerHour!NV$4,Usage!$D$3:$ABF$3,0)),"")</f>
        <v>2.2361308677098152E-2</v>
      </c>
      <c r="NW82" s="27">
        <f>IFERROR(INDEX(Sales!$D$5:$ABF$18,MATCH(UsagePerHour!$B82,Sales!$C$5:$C$18,0),MATCH(UsagePerHour!NW$4,Sales!$D$3:$ABF$3,0))/NW$2*INDEX(Usage!$D$5:$ABF$11,MATCH(UsagePerHour!$B$68,Usage!$C$5:$C$11,0),MATCH(UsagePerHour!NW$4,Usage!$D$3:$ABF$3,0)),"")</f>
        <v>2.4695528773854659E-2</v>
      </c>
      <c r="NX82" s="27">
        <f>IFERROR(INDEX(Sales!$D$5:$ABF$18,MATCH(UsagePerHour!$B82,Sales!$C$5:$C$18,0),MATCH(UsagePerHour!NX$4,Sales!$D$3:$ABF$3,0))/NX$2*INDEX(Usage!$D$5:$ABF$11,MATCH(UsagePerHour!$B$68,Usage!$C$5:$C$11,0),MATCH(UsagePerHour!NX$4,Usage!$D$3:$ABF$3,0)),"")</f>
        <v>1.3623993944891579E-2</v>
      </c>
      <c r="NY82" s="27">
        <f>IFERROR(INDEX(Sales!$D$5:$ABF$18,MATCH(UsagePerHour!$B82,Sales!$C$5:$C$18,0),MATCH(UsagePerHour!NY$4,Sales!$D$3:$ABF$3,0))/NY$2*INDEX(Usage!$D$5:$ABF$11,MATCH(UsagePerHour!$B$68,Usage!$C$5:$C$11,0),MATCH(UsagePerHour!NY$4,Usage!$D$3:$ABF$3,0)),"")</f>
        <v>0</v>
      </c>
      <c r="NZ82" s="27">
        <f>IFERROR(INDEX(Sales!$D$5:$ABF$18,MATCH(UsagePerHour!$B82,Sales!$C$5:$C$18,0),MATCH(UsagePerHour!NZ$4,Sales!$D$3:$ABF$3,0))/NZ$2*INDEX(Usage!$D$5:$ABF$11,MATCH(UsagePerHour!$B$68,Usage!$C$5:$C$11,0),MATCH(UsagePerHour!NZ$4,Usage!$D$3:$ABF$3,0)),"")</f>
        <v>0</v>
      </c>
      <c r="OA82" s="27">
        <f>IFERROR(INDEX(Sales!$D$5:$ABF$18,MATCH(UsagePerHour!$B82,Sales!$C$5:$C$18,0),MATCH(UsagePerHour!OA$4,Sales!$D$3:$ABF$3,0))/OA$2*INDEX(Usage!$D$5:$ABF$11,MATCH(UsagePerHour!$B$68,Usage!$C$5:$C$11,0),MATCH(UsagePerHour!OA$4,Usage!$D$3:$ABF$3,0)),"")</f>
        <v>1.6375627926049959E-2</v>
      </c>
      <c r="OB82" s="27">
        <f>IFERROR(INDEX(Sales!$D$5:$ABF$18,MATCH(UsagePerHour!$B82,Sales!$C$5:$C$18,0),MATCH(UsagePerHour!OB$4,Sales!$D$3:$ABF$3,0))/OB$2*INDEX(Usage!$D$5:$ABF$11,MATCH(UsagePerHour!$B$68,Usage!$C$5:$C$11,0),MATCH(UsagePerHour!OB$4,Usage!$D$3:$ABF$3,0)),"")</f>
        <v>0</v>
      </c>
      <c r="OC82" s="27">
        <f>IFERROR(INDEX(Sales!$D$5:$ABF$18,MATCH(UsagePerHour!$B82,Sales!$C$5:$C$18,0),MATCH(UsagePerHour!OC$4,Sales!$D$3:$ABF$3,0))/OC$2*INDEX(Usage!$D$5:$ABF$11,MATCH(UsagePerHour!$B$68,Usage!$C$5:$C$11,0),MATCH(UsagePerHour!OC$4,Usage!$D$3:$ABF$3,0)),"")</f>
        <v>5.8404408713523787E-2</v>
      </c>
      <c r="OD82" s="27">
        <f>IFERROR(INDEX(Sales!$D$5:$ABF$18,MATCH(UsagePerHour!$B82,Sales!$C$5:$C$18,0),MATCH(UsagePerHour!OD$4,Sales!$D$3:$ABF$3,0))/OD$2*INDEX(Usage!$D$5:$ABF$11,MATCH(UsagePerHour!$B$68,Usage!$C$5:$C$11,0),MATCH(UsagePerHour!OD$4,Usage!$D$3:$ABF$3,0)),"")</f>
        <v>3.2015513355811397E-2</v>
      </c>
      <c r="OE82" s="27">
        <f>IFERROR(INDEX(Sales!$D$5:$ABF$18,MATCH(UsagePerHour!$B82,Sales!$C$5:$C$18,0),MATCH(UsagePerHour!OE$4,Sales!$D$3:$ABF$3,0))/OE$2*INDEX(Usage!$D$5:$ABF$11,MATCH(UsagePerHour!$B$68,Usage!$C$5:$C$11,0),MATCH(UsagePerHour!OE$4,Usage!$D$3:$ABF$3,0)),"")</f>
        <v>4.0194307040668224E-2</v>
      </c>
      <c r="OF82" s="27">
        <f>IFERROR(INDEX(Sales!$D$5:$ABF$18,MATCH(UsagePerHour!$B82,Sales!$C$5:$C$18,0),MATCH(UsagePerHour!OF$4,Sales!$D$3:$ABF$3,0))/OF$2*INDEX(Usage!$D$5:$ABF$11,MATCH(UsagePerHour!$B$68,Usage!$C$5:$C$11,0),MATCH(UsagePerHour!OF$4,Usage!$D$3:$ABF$3,0)),"")</f>
        <v>3.9781707168812224E-3</v>
      </c>
      <c r="OG82" s="27">
        <f>IFERROR(INDEX(Sales!$D$5:$ABF$18,MATCH(UsagePerHour!$B82,Sales!$C$5:$C$18,0),MATCH(UsagePerHour!OG$4,Sales!$D$3:$ABF$3,0))/OG$2*INDEX(Usage!$D$5:$ABF$11,MATCH(UsagePerHour!$B$68,Usage!$C$5:$C$11,0),MATCH(UsagePerHour!OG$4,Usage!$D$3:$ABF$3,0)),"")</f>
        <v>0</v>
      </c>
      <c r="OH82" s="27">
        <f>IFERROR(INDEX(Sales!$D$5:$ABF$18,MATCH(UsagePerHour!$B82,Sales!$C$5:$C$18,0),MATCH(UsagePerHour!OH$4,Sales!$D$3:$ABF$3,0))/OH$2*INDEX(Usage!$D$5:$ABF$11,MATCH(UsagePerHour!$B$68,Usage!$C$5:$C$11,0),MATCH(UsagePerHour!OH$4,Usage!$D$3:$ABF$3,0)),"")</f>
        <v>0</v>
      </c>
      <c r="OI82" s="27">
        <f>IFERROR(INDEX(Sales!$D$5:$ABF$18,MATCH(UsagePerHour!$B82,Sales!$C$5:$C$18,0),MATCH(UsagePerHour!OI$4,Sales!$D$3:$ABF$3,0))/OI$2*INDEX(Usage!$D$5:$ABF$11,MATCH(UsagePerHour!$B$68,Usage!$C$5:$C$11,0),MATCH(UsagePerHour!OI$4,Usage!$D$3:$ABF$3,0)),"")</f>
        <v>1.8054975206418768E-2</v>
      </c>
      <c r="OJ82" s="27">
        <f>IFERROR(INDEX(Sales!$D$5:$ABF$18,MATCH(UsagePerHour!$B82,Sales!$C$5:$C$18,0),MATCH(UsagePerHour!OJ$4,Sales!$D$3:$ABF$3,0))/OJ$2*INDEX(Usage!$D$5:$ABF$11,MATCH(UsagePerHour!$B$68,Usage!$C$5:$C$11,0),MATCH(UsagePerHour!OJ$4,Usage!$D$3:$ABF$3,0)),"")</f>
        <v>0</v>
      </c>
      <c r="OK82" s="27">
        <f>IFERROR(INDEX(Sales!$D$5:$ABF$18,MATCH(UsagePerHour!$B82,Sales!$C$5:$C$18,0),MATCH(UsagePerHour!OK$4,Sales!$D$3:$ABF$3,0))/OK$2*INDEX(Usage!$D$5:$ABF$11,MATCH(UsagePerHour!$B$68,Usage!$C$5:$C$11,0),MATCH(UsagePerHour!OK$4,Usage!$D$3:$ABF$3,0)),"")</f>
        <v>8.9492264316808189E-3</v>
      </c>
      <c r="OL82" s="27">
        <f>IFERROR(INDEX(Sales!$D$5:$ABF$18,MATCH(UsagePerHour!$B82,Sales!$C$5:$C$18,0),MATCH(UsagePerHour!OL$4,Sales!$D$3:$ABF$3,0))/OL$2*INDEX(Usage!$D$5:$ABF$11,MATCH(UsagePerHour!$B$68,Usage!$C$5:$C$11,0),MATCH(UsagePerHour!OL$4,Usage!$D$3:$ABF$3,0)),"")</f>
        <v>0.16227076519756509</v>
      </c>
      <c r="OM82" s="27">
        <f>IFERROR(INDEX(Sales!$D$5:$ABF$18,MATCH(UsagePerHour!$B82,Sales!$C$5:$C$18,0),MATCH(UsagePerHour!OM$4,Sales!$D$3:$ABF$3,0))/OM$2*INDEX(Usage!$D$5:$ABF$11,MATCH(UsagePerHour!$B$68,Usage!$C$5:$C$11,0),MATCH(UsagePerHour!OM$4,Usage!$D$3:$ABF$3,0)),"")</f>
        <v>1.0403702829580325E-2</v>
      </c>
      <c r="ON82" s="27">
        <f>IFERROR(INDEX(Sales!$D$5:$ABF$18,MATCH(UsagePerHour!$B82,Sales!$C$5:$C$18,0),MATCH(UsagePerHour!ON$4,Sales!$D$3:$ABF$3,0))/ON$2*INDEX(Usage!$D$5:$ABF$11,MATCH(UsagePerHour!$B$68,Usage!$C$5:$C$11,0),MATCH(UsagePerHour!ON$4,Usage!$D$3:$ABF$3,0)),"")</f>
        <v>0</v>
      </c>
      <c r="OO82" s="27">
        <f>IFERROR(INDEX(Sales!$D$5:$ABF$18,MATCH(UsagePerHour!$B82,Sales!$C$5:$C$18,0),MATCH(UsagePerHour!OO$4,Sales!$D$3:$ABF$3,0))/OO$2*INDEX(Usage!$D$5:$ABF$11,MATCH(UsagePerHour!$B$68,Usage!$C$5:$C$11,0),MATCH(UsagePerHour!OO$4,Usage!$D$3:$ABF$3,0)),"")</f>
        <v>4.002643667174486E-2</v>
      </c>
      <c r="OP82" s="27">
        <f>IFERROR(INDEX(Sales!$D$5:$ABF$18,MATCH(UsagePerHour!$B82,Sales!$C$5:$C$18,0),MATCH(UsagePerHour!OP$4,Sales!$D$3:$ABF$3,0))/OP$2*INDEX(Usage!$D$5:$ABF$11,MATCH(UsagePerHour!$B$68,Usage!$C$5:$C$11,0),MATCH(UsagePerHour!OP$4,Usage!$D$3:$ABF$3,0)),"")</f>
        <v>7.5287431438691321E-2</v>
      </c>
      <c r="OQ82" s="27">
        <f>IFERROR(INDEX(Sales!$D$5:$ABF$18,MATCH(UsagePerHour!$B82,Sales!$C$5:$C$18,0),MATCH(UsagePerHour!OQ$4,Sales!$D$3:$ABF$3,0))/OQ$2*INDEX(Usage!$D$5:$ABF$11,MATCH(UsagePerHour!$B$68,Usage!$C$5:$C$11,0),MATCH(UsagePerHour!OQ$4,Usage!$D$3:$ABF$3,0)),"")</f>
        <v>0</v>
      </c>
      <c r="OR82" s="27">
        <f>IFERROR(INDEX(Sales!$D$5:$ABF$18,MATCH(UsagePerHour!$B82,Sales!$C$5:$C$18,0),MATCH(UsagePerHour!OR$4,Sales!$D$3:$ABF$3,0))/OR$2*INDEX(Usage!$D$5:$ABF$11,MATCH(UsagePerHour!$B$68,Usage!$C$5:$C$11,0),MATCH(UsagePerHour!OR$4,Usage!$D$3:$ABF$3,0)),"")</f>
        <v>1.6253381031705809E-2</v>
      </c>
      <c r="OS82" s="27">
        <f>IFERROR(INDEX(Sales!$D$5:$ABF$18,MATCH(UsagePerHour!$B82,Sales!$C$5:$C$18,0),MATCH(UsagePerHour!OS$4,Sales!$D$3:$ABF$3,0))/OS$2*INDEX(Usage!$D$5:$ABF$11,MATCH(UsagePerHour!$B$68,Usage!$C$5:$C$11,0),MATCH(UsagePerHour!OS$4,Usage!$D$3:$ABF$3,0)),"")</f>
        <v>0</v>
      </c>
      <c r="OT82" s="27">
        <f>IFERROR(INDEX(Sales!$D$5:$ABF$18,MATCH(UsagePerHour!$B82,Sales!$C$5:$C$18,0),MATCH(UsagePerHour!OT$4,Sales!$D$3:$ABF$3,0))/OT$2*INDEX(Usage!$D$5:$ABF$11,MATCH(UsagePerHour!$B$68,Usage!$C$5:$C$11,0),MATCH(UsagePerHour!OT$4,Usage!$D$3:$ABF$3,0)),"")</f>
        <v>0</v>
      </c>
      <c r="OU82" s="27">
        <f>IFERROR(INDEX(Sales!$D$5:$ABF$18,MATCH(UsagePerHour!$B82,Sales!$C$5:$C$18,0),MATCH(UsagePerHour!OU$4,Sales!$D$3:$ABF$3,0))/OU$2*INDEX(Usage!$D$5:$ABF$11,MATCH(UsagePerHour!$B$68,Usage!$C$5:$C$11,0),MATCH(UsagePerHour!OU$4,Usage!$D$3:$ABF$3,0)),"")</f>
        <v>0</v>
      </c>
      <c r="OV82" s="27">
        <f>IFERROR(INDEX(Sales!$D$5:$ABF$18,MATCH(UsagePerHour!$B82,Sales!$C$5:$C$18,0),MATCH(UsagePerHour!OV$4,Sales!$D$3:$ABF$3,0))/OV$2*INDEX(Usage!$D$5:$ABF$11,MATCH(UsagePerHour!$B$68,Usage!$C$5:$C$11,0),MATCH(UsagePerHour!OV$4,Usage!$D$3:$ABF$3,0)),"")</f>
        <v>0.1189400691520912</v>
      </c>
      <c r="OW82" s="27">
        <f>IFERROR(INDEX(Sales!$D$5:$ABF$18,MATCH(UsagePerHour!$B82,Sales!$C$5:$C$18,0),MATCH(UsagePerHour!OW$4,Sales!$D$3:$ABF$3,0))/OW$2*INDEX(Usage!$D$5:$ABF$11,MATCH(UsagePerHour!$B$68,Usage!$C$5:$C$11,0),MATCH(UsagePerHour!OW$4,Usage!$D$3:$ABF$3,0)),"")</f>
        <v>0</v>
      </c>
      <c r="OX82" s="27">
        <f>IFERROR(INDEX(Sales!$D$5:$ABF$18,MATCH(UsagePerHour!$B82,Sales!$C$5:$C$18,0),MATCH(UsagePerHour!OX$4,Sales!$D$3:$ABF$3,0))/OX$2*INDEX(Usage!$D$5:$ABF$11,MATCH(UsagePerHour!$B$68,Usage!$C$5:$C$11,0),MATCH(UsagePerHour!OX$4,Usage!$D$3:$ABF$3,0)),"")</f>
        <v>3.7105680242565081E-2</v>
      </c>
      <c r="OY82" s="27">
        <f>IFERROR(INDEX(Sales!$D$5:$ABF$18,MATCH(UsagePerHour!$B82,Sales!$C$5:$C$18,0),MATCH(UsagePerHour!OY$4,Sales!$D$3:$ABF$3,0))/OY$2*INDEX(Usage!$D$5:$ABF$11,MATCH(UsagePerHour!$B$68,Usage!$C$5:$C$11,0),MATCH(UsagePerHour!OY$4,Usage!$D$3:$ABF$3,0)),"")</f>
        <v>0.16919355657549809</v>
      </c>
      <c r="OZ82" s="27">
        <f>IFERROR(INDEX(Sales!$D$5:$ABF$18,MATCH(UsagePerHour!$B82,Sales!$C$5:$C$18,0),MATCH(UsagePerHour!OZ$4,Sales!$D$3:$ABF$3,0))/OZ$2*INDEX(Usage!$D$5:$ABF$11,MATCH(UsagePerHour!$B$68,Usage!$C$5:$C$11,0),MATCH(UsagePerHour!OZ$4,Usage!$D$3:$ABF$3,0)),"")</f>
        <v>0</v>
      </c>
      <c r="PA82" s="27">
        <f>IFERROR(INDEX(Sales!$D$5:$ABF$18,MATCH(UsagePerHour!$B82,Sales!$C$5:$C$18,0),MATCH(UsagePerHour!PA$4,Sales!$D$3:$ABF$3,0))/PA$2*INDEX(Usage!$D$5:$ABF$11,MATCH(UsagePerHour!$B$68,Usage!$C$5:$C$11,0),MATCH(UsagePerHour!PA$4,Usage!$D$3:$ABF$3,0)),"")</f>
        <v>0</v>
      </c>
      <c r="PB82" s="27">
        <f>IFERROR(INDEX(Sales!$D$5:$ABF$18,MATCH(UsagePerHour!$B82,Sales!$C$5:$C$18,0),MATCH(UsagePerHour!PB$4,Sales!$D$3:$ABF$3,0))/PB$2*INDEX(Usage!$D$5:$ABF$11,MATCH(UsagePerHour!$B$68,Usage!$C$5:$C$11,0),MATCH(UsagePerHour!PB$4,Usage!$D$3:$ABF$3,0)),"")</f>
        <v>0</v>
      </c>
      <c r="PC82" s="27">
        <f>IFERROR(INDEX(Sales!$D$5:$ABF$18,MATCH(UsagePerHour!$B82,Sales!$C$5:$C$18,0),MATCH(UsagePerHour!PC$4,Sales!$D$3:$ABF$3,0))/PC$2*INDEX(Usage!$D$5:$ABF$11,MATCH(UsagePerHour!$B$68,Usage!$C$5:$C$11,0),MATCH(UsagePerHour!PC$4,Usage!$D$3:$ABF$3,0)),"")</f>
        <v>0</v>
      </c>
      <c r="PD82" s="27">
        <f>IFERROR(INDEX(Sales!$D$5:$ABF$18,MATCH(UsagePerHour!$B82,Sales!$C$5:$C$18,0),MATCH(UsagePerHour!PD$4,Sales!$D$3:$ABF$3,0))/PD$2*INDEX(Usage!$D$5:$ABF$11,MATCH(UsagePerHour!$B$68,Usage!$C$5:$C$11,0),MATCH(UsagePerHour!PD$4,Usage!$D$3:$ABF$3,0)),"")</f>
        <v>0.10836986420706764</v>
      </c>
      <c r="PE82" s="27">
        <f>IFERROR(INDEX(Sales!$D$5:$ABF$18,MATCH(UsagePerHour!$B82,Sales!$C$5:$C$18,0),MATCH(UsagePerHour!PE$4,Sales!$D$3:$ABF$3,0))/PE$2*INDEX(Usage!$D$5:$ABF$11,MATCH(UsagePerHour!$B$68,Usage!$C$5:$C$11,0),MATCH(UsagePerHour!PE$4,Usage!$D$3:$ABF$3,0)),"")</f>
        <v>0</v>
      </c>
      <c r="PF82" s="27">
        <f>IFERROR(INDEX(Sales!$D$5:$ABF$18,MATCH(UsagePerHour!$B82,Sales!$C$5:$C$18,0),MATCH(UsagePerHour!PF$4,Sales!$D$3:$ABF$3,0))/PF$2*INDEX(Usage!$D$5:$ABF$11,MATCH(UsagePerHour!$B$68,Usage!$C$5:$C$11,0),MATCH(UsagePerHour!PF$4,Usage!$D$3:$ABF$3,0)),"")</f>
        <v>7.4617136375581664E-2</v>
      </c>
      <c r="PG82" s="27">
        <f>IFERROR(INDEX(Sales!$D$5:$ABF$18,MATCH(UsagePerHour!$B82,Sales!$C$5:$C$18,0),MATCH(UsagePerHour!PG$4,Sales!$D$3:$ABF$3,0))/PG$2*INDEX(Usage!$D$5:$ABF$11,MATCH(UsagePerHour!$B$68,Usage!$C$5:$C$11,0),MATCH(UsagePerHour!PG$4,Usage!$D$3:$ABF$3,0)),"")</f>
        <v>0</v>
      </c>
      <c r="PH82" s="27">
        <f>IFERROR(INDEX(Sales!$D$5:$ABF$18,MATCH(UsagePerHour!$B82,Sales!$C$5:$C$18,0),MATCH(UsagePerHour!PH$4,Sales!$D$3:$ABF$3,0))/PH$2*INDEX(Usage!$D$5:$ABF$11,MATCH(UsagePerHour!$B$68,Usage!$C$5:$C$11,0),MATCH(UsagePerHour!PH$4,Usage!$D$3:$ABF$3,0)),"")</f>
        <v>0</v>
      </c>
      <c r="PI82" s="27">
        <f>IFERROR(INDEX(Sales!$D$5:$ABF$18,MATCH(UsagePerHour!$B82,Sales!$C$5:$C$18,0),MATCH(UsagePerHour!PI$4,Sales!$D$3:$ABF$3,0))/PI$2*INDEX(Usage!$D$5:$ABF$11,MATCH(UsagePerHour!$B$68,Usage!$C$5:$C$11,0),MATCH(UsagePerHour!PI$4,Usage!$D$3:$ABF$3,0)),"")</f>
        <v>0</v>
      </c>
      <c r="PJ82" s="27">
        <f>IFERROR(INDEX(Sales!$D$5:$ABF$18,MATCH(UsagePerHour!$B82,Sales!$C$5:$C$18,0),MATCH(UsagePerHour!PJ$4,Sales!$D$3:$ABF$3,0))/PJ$2*INDEX(Usage!$D$5:$ABF$11,MATCH(UsagePerHour!$B$68,Usage!$C$5:$C$11,0),MATCH(UsagePerHour!PJ$4,Usage!$D$3:$ABF$3,0)),"")</f>
        <v>0</v>
      </c>
      <c r="PK82" s="27">
        <f>IFERROR(INDEX(Sales!$D$5:$ABF$18,MATCH(UsagePerHour!$B82,Sales!$C$5:$C$18,0),MATCH(UsagePerHour!PK$4,Sales!$D$3:$ABF$3,0))/PK$2*INDEX(Usage!$D$5:$ABF$11,MATCH(UsagePerHour!$B$68,Usage!$C$5:$C$11,0),MATCH(UsagePerHour!PK$4,Usage!$D$3:$ABF$3,0)),"")</f>
        <v>0</v>
      </c>
      <c r="PL82" s="27">
        <f>IFERROR(INDEX(Sales!$D$5:$ABF$18,MATCH(UsagePerHour!$B82,Sales!$C$5:$C$18,0),MATCH(UsagePerHour!PL$4,Sales!$D$3:$ABF$3,0))/PL$2*INDEX(Usage!$D$5:$ABF$11,MATCH(UsagePerHour!$B$68,Usage!$C$5:$C$11,0),MATCH(UsagePerHour!PL$4,Usage!$D$3:$ABF$3,0)),"")</f>
        <v>0</v>
      </c>
      <c r="PM82" s="27">
        <f>IFERROR(INDEX(Sales!$D$5:$ABF$18,MATCH(UsagePerHour!$B82,Sales!$C$5:$C$18,0),MATCH(UsagePerHour!PM$4,Sales!$D$3:$ABF$3,0))/PM$2*INDEX(Usage!$D$5:$ABF$11,MATCH(UsagePerHour!$B$68,Usage!$C$5:$C$11,0),MATCH(UsagePerHour!PM$4,Usage!$D$3:$ABF$3,0)),"")</f>
        <v>1.8499889115436877E-2</v>
      </c>
      <c r="PN82" s="27">
        <f>IFERROR(INDEX(Sales!$D$5:$ABF$18,MATCH(UsagePerHour!$B82,Sales!$C$5:$C$18,0),MATCH(UsagePerHour!PN$4,Sales!$D$3:$ABF$3,0))/PN$2*INDEX(Usage!$D$5:$ABF$11,MATCH(UsagePerHour!$B$68,Usage!$C$5:$C$11,0),MATCH(UsagePerHour!PN$4,Usage!$D$3:$ABF$3,0)),"")</f>
        <v>0</v>
      </c>
      <c r="PO82" s="27">
        <f>IFERROR(INDEX(Sales!$D$5:$ABF$18,MATCH(UsagePerHour!$B82,Sales!$C$5:$C$18,0),MATCH(UsagePerHour!PO$4,Sales!$D$3:$ABF$3,0))/PO$2*INDEX(Usage!$D$5:$ABF$11,MATCH(UsagePerHour!$B$68,Usage!$C$5:$C$11,0),MATCH(UsagePerHour!PO$4,Usage!$D$3:$ABF$3,0)),"")</f>
        <v>2.3366274226852203E-2</v>
      </c>
      <c r="PP82" s="27">
        <f>IFERROR(INDEX(Sales!$D$5:$ABF$18,MATCH(UsagePerHour!$B82,Sales!$C$5:$C$18,0),MATCH(UsagePerHour!PP$4,Sales!$D$3:$ABF$3,0))/PP$2*INDEX(Usage!$D$5:$ABF$11,MATCH(UsagePerHour!$B$68,Usage!$C$5:$C$11,0),MATCH(UsagePerHour!PP$4,Usage!$D$3:$ABF$3,0)),"")</f>
        <v>0</v>
      </c>
      <c r="PQ82" s="27">
        <f>IFERROR(INDEX(Sales!$D$5:$ABF$18,MATCH(UsagePerHour!$B82,Sales!$C$5:$C$18,0),MATCH(UsagePerHour!PQ$4,Sales!$D$3:$ABF$3,0))/PQ$2*INDEX(Usage!$D$5:$ABF$11,MATCH(UsagePerHour!$B$68,Usage!$C$5:$C$11,0),MATCH(UsagePerHour!PQ$4,Usage!$D$3:$ABF$3,0)),"")</f>
        <v>0</v>
      </c>
      <c r="PR82" s="27">
        <f>IFERROR(INDEX(Sales!$D$5:$ABF$18,MATCH(UsagePerHour!$B82,Sales!$C$5:$C$18,0),MATCH(UsagePerHour!PR$4,Sales!$D$3:$ABF$3,0))/PR$2*INDEX(Usage!$D$5:$ABF$11,MATCH(UsagePerHour!$B$68,Usage!$C$5:$C$11,0),MATCH(UsagePerHour!PR$4,Usage!$D$3:$ABF$3,0)),"")</f>
        <v>3.4589143183496071E-3</v>
      </c>
      <c r="PS82" s="27">
        <f>IFERROR(INDEX(Sales!$D$5:$ABF$18,MATCH(UsagePerHour!$B82,Sales!$C$5:$C$18,0),MATCH(UsagePerHour!PS$4,Sales!$D$3:$ABF$3,0))/PS$2*INDEX(Usage!$D$5:$ABF$11,MATCH(UsagePerHour!$B$68,Usage!$C$5:$C$11,0),MATCH(UsagePerHour!PS$4,Usage!$D$3:$ABF$3,0)),"")</f>
        <v>0.45167135733932018</v>
      </c>
      <c r="PT82" s="27">
        <f>IFERROR(INDEX(Sales!$D$5:$ABF$18,MATCH(UsagePerHour!$B82,Sales!$C$5:$C$18,0),MATCH(UsagePerHour!PT$4,Sales!$D$3:$ABF$3,0))/PT$2*INDEX(Usage!$D$5:$ABF$11,MATCH(UsagePerHour!$B$68,Usage!$C$5:$C$11,0),MATCH(UsagePerHour!PT$4,Usage!$D$3:$ABF$3,0)),"")</f>
        <v>2.7493400557822397E-2</v>
      </c>
      <c r="PU82" s="27">
        <f>IFERROR(INDEX(Sales!$D$5:$ABF$18,MATCH(UsagePerHour!$B82,Sales!$C$5:$C$18,0),MATCH(UsagePerHour!PU$4,Sales!$D$3:$ABF$3,0))/PU$2*INDEX(Usage!$D$5:$ABF$11,MATCH(UsagePerHour!$B$68,Usage!$C$5:$C$11,0),MATCH(UsagePerHour!PU$4,Usage!$D$3:$ABF$3,0)),"")</f>
        <v>0</v>
      </c>
      <c r="PV82" s="27">
        <f>IFERROR(INDEX(Sales!$D$5:$ABF$18,MATCH(UsagePerHour!$B82,Sales!$C$5:$C$18,0),MATCH(UsagePerHour!PV$4,Sales!$D$3:$ABF$3,0))/PV$2*INDEX(Usage!$D$5:$ABF$11,MATCH(UsagePerHour!$B$68,Usage!$C$5:$C$11,0),MATCH(UsagePerHour!PV$4,Usage!$D$3:$ABF$3,0)),"")</f>
        <v>0</v>
      </c>
      <c r="PW82" s="27">
        <f>IFERROR(INDEX(Sales!$D$5:$ABF$18,MATCH(UsagePerHour!$B82,Sales!$C$5:$C$18,0),MATCH(UsagePerHour!PW$4,Sales!$D$3:$ABF$3,0))/PW$2*INDEX(Usage!$D$5:$ABF$11,MATCH(UsagePerHour!$B$68,Usage!$C$5:$C$11,0),MATCH(UsagePerHour!PW$4,Usage!$D$3:$ABF$3,0)),"")</f>
        <v>0</v>
      </c>
      <c r="PX82" s="27">
        <f>IFERROR(INDEX(Sales!$D$5:$ABF$18,MATCH(UsagePerHour!$B82,Sales!$C$5:$C$18,0),MATCH(UsagePerHour!PX$4,Sales!$D$3:$ABF$3,0))/PX$2*INDEX(Usage!$D$5:$ABF$11,MATCH(UsagePerHour!$B$68,Usage!$C$5:$C$11,0),MATCH(UsagePerHour!PX$4,Usage!$D$3:$ABF$3,0)),"")</f>
        <v>0</v>
      </c>
      <c r="PY82" s="27">
        <f>IFERROR(INDEX(Sales!$D$5:$ABF$18,MATCH(UsagePerHour!$B82,Sales!$C$5:$C$18,0),MATCH(UsagePerHour!PY$4,Sales!$D$3:$ABF$3,0))/PY$2*INDEX(Usage!$D$5:$ABF$11,MATCH(UsagePerHour!$B$68,Usage!$C$5:$C$11,0),MATCH(UsagePerHour!PY$4,Usage!$D$3:$ABF$3,0)),"")</f>
        <v>0</v>
      </c>
      <c r="PZ82" s="27">
        <f>IFERROR(INDEX(Sales!$D$5:$ABF$18,MATCH(UsagePerHour!$B82,Sales!$C$5:$C$18,0),MATCH(UsagePerHour!PZ$4,Sales!$D$3:$ABF$3,0))/PZ$2*INDEX(Usage!$D$5:$ABF$11,MATCH(UsagePerHour!$B$68,Usage!$C$5:$C$11,0),MATCH(UsagePerHour!PZ$4,Usage!$D$3:$ABF$3,0)),"")</f>
        <v>0</v>
      </c>
      <c r="QA82" s="27">
        <f>IFERROR(INDEX(Sales!$D$5:$ABF$18,MATCH(UsagePerHour!$B82,Sales!$C$5:$C$18,0),MATCH(UsagePerHour!QA$4,Sales!$D$3:$ABF$3,0))/QA$2*INDEX(Usage!$D$5:$ABF$11,MATCH(UsagePerHour!$B$68,Usage!$C$5:$C$11,0),MATCH(UsagePerHour!QA$4,Usage!$D$3:$ABF$3,0)),"")</f>
        <v>2.3566709015396339E-2</v>
      </c>
      <c r="QB82" s="27">
        <f>IFERROR(INDEX(Sales!$D$5:$ABF$18,MATCH(UsagePerHour!$B82,Sales!$C$5:$C$18,0),MATCH(UsagePerHour!QB$4,Sales!$D$3:$ABF$3,0))/QB$2*INDEX(Usage!$D$5:$ABF$11,MATCH(UsagePerHour!$B$68,Usage!$C$5:$C$11,0),MATCH(UsagePerHour!QB$4,Usage!$D$3:$ABF$3,0)),"")</f>
        <v>5.7600521917320999E-2</v>
      </c>
      <c r="QC82" s="27">
        <f>IFERROR(INDEX(Sales!$D$5:$ABF$18,MATCH(UsagePerHour!$B82,Sales!$C$5:$C$18,0),MATCH(UsagePerHour!QC$4,Sales!$D$3:$ABF$3,0))/QC$2*INDEX(Usage!$D$5:$ABF$11,MATCH(UsagePerHour!$B$68,Usage!$C$5:$C$11,0),MATCH(UsagePerHour!QC$4,Usage!$D$3:$ABF$3,0)),"")</f>
        <v>0</v>
      </c>
      <c r="QD82" s="27">
        <f>IFERROR(INDEX(Sales!$D$5:$ABF$18,MATCH(UsagePerHour!$B82,Sales!$C$5:$C$18,0),MATCH(UsagePerHour!QD$4,Sales!$D$3:$ABF$3,0))/QD$2*INDEX(Usage!$D$5:$ABF$11,MATCH(UsagePerHour!$B$68,Usage!$C$5:$C$11,0),MATCH(UsagePerHour!QD$4,Usage!$D$3:$ABF$3,0)),"")</f>
        <v>8.320750447497674E-2</v>
      </c>
      <c r="QE82" s="27">
        <f>IFERROR(INDEX(Sales!$D$5:$ABF$18,MATCH(UsagePerHour!$B82,Sales!$C$5:$C$18,0),MATCH(UsagePerHour!QE$4,Sales!$D$3:$ABF$3,0))/QE$2*INDEX(Usage!$D$5:$ABF$11,MATCH(UsagePerHour!$B$68,Usage!$C$5:$C$11,0),MATCH(UsagePerHour!QE$4,Usage!$D$3:$ABF$3,0)),"")</f>
        <v>0</v>
      </c>
      <c r="QF82" s="27">
        <f>IFERROR(INDEX(Sales!$D$5:$ABF$18,MATCH(UsagePerHour!$B82,Sales!$C$5:$C$18,0),MATCH(UsagePerHour!QF$4,Sales!$D$3:$ABF$3,0))/QF$2*INDEX(Usage!$D$5:$ABF$11,MATCH(UsagePerHour!$B$68,Usage!$C$5:$C$11,0),MATCH(UsagePerHour!QF$4,Usage!$D$3:$ABF$3,0)),"")</f>
        <v>2.1080534821834231E-2</v>
      </c>
      <c r="QG82" s="27">
        <f>IFERROR(INDEX(Sales!$D$5:$ABF$18,MATCH(UsagePerHour!$B82,Sales!$C$5:$C$18,0),MATCH(UsagePerHour!QG$4,Sales!$D$3:$ABF$3,0))/QG$2*INDEX(Usage!$D$5:$ABF$11,MATCH(UsagePerHour!$B$68,Usage!$C$5:$C$11,0),MATCH(UsagePerHour!QG$4,Usage!$D$3:$ABF$3,0)),"")</f>
        <v>0</v>
      </c>
      <c r="QH82" s="27">
        <f>IFERROR(INDEX(Sales!$D$5:$ABF$18,MATCH(UsagePerHour!$B82,Sales!$C$5:$C$18,0),MATCH(UsagePerHour!QH$4,Sales!$D$3:$ABF$3,0))/QH$2*INDEX(Usage!$D$5:$ABF$11,MATCH(UsagePerHour!$B$68,Usage!$C$5:$C$11,0),MATCH(UsagePerHour!QH$4,Usage!$D$3:$ABF$3,0)),"")</f>
        <v>0.20363349576861214</v>
      </c>
      <c r="QI82" s="27">
        <f>IFERROR(INDEX(Sales!$D$5:$ABF$18,MATCH(UsagePerHour!$B82,Sales!$C$5:$C$18,0),MATCH(UsagePerHour!QI$4,Sales!$D$3:$ABF$3,0))/QI$2*INDEX(Usage!$D$5:$ABF$11,MATCH(UsagePerHour!$B$68,Usage!$C$5:$C$11,0),MATCH(UsagePerHour!QI$4,Usage!$D$3:$ABF$3,0)),"")</f>
        <v>0</v>
      </c>
      <c r="QJ82" s="27">
        <f>IFERROR(INDEX(Sales!$D$5:$ABF$18,MATCH(UsagePerHour!$B82,Sales!$C$5:$C$18,0),MATCH(UsagePerHour!QJ$4,Sales!$D$3:$ABF$3,0))/QJ$2*INDEX(Usage!$D$5:$ABF$11,MATCH(UsagePerHour!$B$68,Usage!$C$5:$C$11,0),MATCH(UsagePerHour!QJ$4,Usage!$D$3:$ABF$3,0)),"")</f>
        <v>5.5521528907113565E-2</v>
      </c>
      <c r="QK82" s="27">
        <f>IFERROR(INDEX(Sales!$D$5:$ABF$18,MATCH(UsagePerHour!$B82,Sales!$C$5:$C$18,0),MATCH(UsagePerHour!QK$4,Sales!$D$3:$ABF$3,0))/QK$2*INDEX(Usage!$D$5:$ABF$11,MATCH(UsagePerHour!$B$68,Usage!$C$5:$C$11,0),MATCH(UsagePerHour!QK$4,Usage!$D$3:$ABF$3,0)),"")</f>
        <v>0</v>
      </c>
      <c r="QL82" s="27">
        <f>IFERROR(INDEX(Sales!$D$5:$ABF$18,MATCH(UsagePerHour!$B82,Sales!$C$5:$C$18,0),MATCH(UsagePerHour!QL$4,Sales!$D$3:$ABF$3,0))/QL$2*INDEX(Usage!$D$5:$ABF$11,MATCH(UsagePerHour!$B$68,Usage!$C$5:$C$11,0),MATCH(UsagePerHour!QL$4,Usage!$D$3:$ABF$3,0)),"")</f>
        <v>0</v>
      </c>
      <c r="QM82" s="27">
        <f>IFERROR(INDEX(Sales!$D$5:$ABF$18,MATCH(UsagePerHour!$B82,Sales!$C$5:$C$18,0),MATCH(UsagePerHour!QM$4,Sales!$D$3:$ABF$3,0))/QM$2*INDEX(Usage!$D$5:$ABF$11,MATCH(UsagePerHour!$B$68,Usage!$C$5:$C$11,0),MATCH(UsagePerHour!QM$4,Usage!$D$3:$ABF$3,0)),"")</f>
        <v>1.08009043775757E-2</v>
      </c>
      <c r="QN82" s="27">
        <f>IFERROR(INDEX(Sales!$D$5:$ABF$18,MATCH(UsagePerHour!$B82,Sales!$C$5:$C$18,0),MATCH(UsagePerHour!QN$4,Sales!$D$3:$ABF$3,0))/QN$2*INDEX(Usage!$D$5:$ABF$11,MATCH(UsagePerHour!$B$68,Usage!$C$5:$C$11,0),MATCH(UsagePerHour!QN$4,Usage!$D$3:$ABF$3,0)),"")</f>
        <v>4.5494778648639978E-3</v>
      </c>
      <c r="QO82" s="27">
        <f>IFERROR(INDEX(Sales!$D$5:$ABF$18,MATCH(UsagePerHour!$B82,Sales!$C$5:$C$18,0),MATCH(UsagePerHour!QO$4,Sales!$D$3:$ABF$3,0))/QO$2*INDEX(Usage!$D$5:$ABF$11,MATCH(UsagePerHour!$B$68,Usage!$C$5:$C$11,0),MATCH(UsagePerHour!QO$4,Usage!$D$3:$ABF$3,0)),"")</f>
        <v>0.1716861240272447</v>
      </c>
      <c r="QP82" s="27">
        <f>IFERROR(INDEX(Sales!$D$5:$ABF$18,MATCH(UsagePerHour!$B82,Sales!$C$5:$C$18,0),MATCH(UsagePerHour!QP$4,Sales!$D$3:$ABF$3,0))/QP$2*INDEX(Usage!$D$5:$ABF$11,MATCH(UsagePerHour!$B$68,Usage!$C$5:$C$11,0),MATCH(UsagePerHour!QP$4,Usage!$D$3:$ABF$3,0)),"")</f>
        <v>7.6831208505998297E-2</v>
      </c>
      <c r="QQ82" s="27">
        <f>IFERROR(INDEX(Sales!$D$5:$ABF$18,MATCH(UsagePerHour!$B82,Sales!$C$5:$C$18,0),MATCH(UsagePerHour!QQ$4,Sales!$D$3:$ABF$3,0))/QQ$2*INDEX(Usage!$D$5:$ABF$11,MATCH(UsagePerHour!$B$68,Usage!$C$5:$C$11,0),MATCH(UsagePerHour!QQ$4,Usage!$D$3:$ABF$3,0)),"")</f>
        <v>0.73608266659296806</v>
      </c>
      <c r="QR82" s="27">
        <f>IFERROR(INDEX(Sales!$D$5:$ABF$18,MATCH(UsagePerHour!$B82,Sales!$C$5:$C$18,0),MATCH(UsagePerHour!QR$4,Sales!$D$3:$ABF$3,0))/QR$2*INDEX(Usage!$D$5:$ABF$11,MATCH(UsagePerHour!$B$68,Usage!$C$5:$C$11,0),MATCH(UsagePerHour!QR$4,Usage!$D$3:$ABF$3,0)),"")</f>
        <v>1.8826319542075913E-2</v>
      </c>
      <c r="QS82" s="27">
        <f>IFERROR(INDEX(Sales!$D$5:$ABF$18,MATCH(UsagePerHour!$B82,Sales!$C$5:$C$18,0),MATCH(UsagePerHour!QS$4,Sales!$D$3:$ABF$3,0))/QS$2*INDEX(Usage!$D$5:$ABF$11,MATCH(UsagePerHour!$B$68,Usage!$C$5:$C$11,0),MATCH(UsagePerHour!QS$4,Usage!$D$3:$ABF$3,0)),"")</f>
        <v>0</v>
      </c>
      <c r="QT82" s="27">
        <f>IFERROR(INDEX(Sales!$D$5:$ABF$18,MATCH(UsagePerHour!$B82,Sales!$C$5:$C$18,0),MATCH(UsagePerHour!QT$4,Sales!$D$3:$ABF$3,0))/QT$2*INDEX(Usage!$D$5:$ABF$11,MATCH(UsagePerHour!$B$68,Usage!$C$5:$C$11,0),MATCH(UsagePerHour!QT$4,Usage!$D$3:$ABF$3,0)),"")</f>
        <v>6.0892459861241879E-2</v>
      </c>
      <c r="QU82" s="27">
        <f>IFERROR(INDEX(Sales!$D$5:$ABF$18,MATCH(UsagePerHour!$B82,Sales!$C$5:$C$18,0),MATCH(UsagePerHour!QU$4,Sales!$D$3:$ABF$3,0))/QU$2*INDEX(Usage!$D$5:$ABF$11,MATCH(UsagePerHour!$B$68,Usage!$C$5:$C$11,0),MATCH(UsagePerHour!QU$4,Usage!$D$3:$ABF$3,0)),"")</f>
        <v>0</v>
      </c>
      <c r="QV82" s="27">
        <f>IFERROR(INDEX(Sales!$D$5:$ABF$18,MATCH(UsagePerHour!$B82,Sales!$C$5:$C$18,0),MATCH(UsagePerHour!QV$4,Sales!$D$3:$ABF$3,0))/QV$2*INDEX(Usage!$D$5:$ABF$11,MATCH(UsagePerHour!$B$68,Usage!$C$5:$C$11,0),MATCH(UsagePerHour!QV$4,Usage!$D$3:$ABF$3,0)),"")</f>
        <v>0.13124730737443813</v>
      </c>
      <c r="QW82" s="27">
        <f>IFERROR(INDEX(Sales!$D$5:$ABF$18,MATCH(UsagePerHour!$B82,Sales!$C$5:$C$18,0),MATCH(UsagePerHour!QW$4,Sales!$D$3:$ABF$3,0))/QW$2*INDEX(Usage!$D$5:$ABF$11,MATCH(UsagePerHour!$B$68,Usage!$C$5:$C$11,0),MATCH(UsagePerHour!QW$4,Usage!$D$3:$ABF$3,0)),"")</f>
        <v>0.13168422329548565</v>
      </c>
      <c r="QX82" s="27">
        <f>IFERROR(INDEX(Sales!$D$5:$ABF$18,MATCH(UsagePerHour!$B82,Sales!$C$5:$C$18,0),MATCH(UsagePerHour!QX$4,Sales!$D$3:$ABF$3,0))/QX$2*INDEX(Usage!$D$5:$ABF$11,MATCH(UsagePerHour!$B$68,Usage!$C$5:$C$11,0),MATCH(UsagePerHour!QX$4,Usage!$D$3:$ABF$3,0)),"")</f>
        <v>4.0289369620842057E-2</v>
      </c>
      <c r="QY82" s="27">
        <f>IFERROR(INDEX(Sales!$D$5:$ABF$18,MATCH(UsagePerHour!$B82,Sales!$C$5:$C$18,0),MATCH(UsagePerHour!QY$4,Sales!$D$3:$ABF$3,0))/QY$2*INDEX(Usage!$D$5:$ABF$11,MATCH(UsagePerHour!$B$68,Usage!$C$5:$C$11,0),MATCH(UsagePerHour!QY$4,Usage!$D$3:$ABF$3,0)),"")</f>
        <v>0.41385088543637183</v>
      </c>
      <c r="QZ82" s="27">
        <f>IFERROR(INDEX(Sales!$D$5:$ABF$18,MATCH(UsagePerHour!$B82,Sales!$C$5:$C$18,0),MATCH(UsagePerHour!QZ$4,Sales!$D$3:$ABF$3,0))/QZ$2*INDEX(Usage!$D$5:$ABF$11,MATCH(UsagePerHour!$B$68,Usage!$C$5:$C$11,0),MATCH(UsagePerHour!QZ$4,Usage!$D$3:$ABF$3,0)),"")</f>
        <v>5.9308036516888861E-3</v>
      </c>
      <c r="RA82" s="27">
        <f>IFERROR(INDEX(Sales!$D$5:$ABF$18,MATCH(UsagePerHour!$B82,Sales!$C$5:$C$18,0),MATCH(UsagePerHour!RA$4,Sales!$D$3:$ABF$3,0))/RA$2*INDEX(Usage!$D$5:$ABF$11,MATCH(UsagePerHour!$B$68,Usage!$C$5:$C$11,0),MATCH(UsagePerHour!RA$4,Usage!$D$3:$ABF$3,0)),"")</f>
        <v>3.8961998277943305E-2</v>
      </c>
      <c r="RB82" s="27">
        <f>IFERROR(INDEX(Sales!$D$5:$ABF$18,MATCH(UsagePerHour!$B82,Sales!$C$5:$C$18,0),MATCH(UsagePerHour!RB$4,Sales!$D$3:$ABF$3,0))/RB$2*INDEX(Usage!$D$5:$ABF$11,MATCH(UsagePerHour!$B$68,Usage!$C$5:$C$11,0),MATCH(UsagePerHour!RB$4,Usage!$D$3:$ABF$3,0)),"")</f>
        <v>0</v>
      </c>
      <c r="RC82" s="27">
        <f>IFERROR(INDEX(Sales!$D$5:$ABF$18,MATCH(UsagePerHour!$B82,Sales!$C$5:$C$18,0),MATCH(UsagePerHour!RC$4,Sales!$D$3:$ABF$3,0))/RC$2*INDEX(Usage!$D$5:$ABF$11,MATCH(UsagePerHour!$B$68,Usage!$C$5:$C$11,0),MATCH(UsagePerHour!RC$4,Usage!$D$3:$ABF$3,0)),"")</f>
        <v>0.46981266285847012</v>
      </c>
      <c r="RD82" s="27">
        <f>IFERROR(INDEX(Sales!$D$5:$ABF$18,MATCH(UsagePerHour!$B82,Sales!$C$5:$C$18,0),MATCH(UsagePerHour!RD$4,Sales!$D$3:$ABF$3,0))/RD$2*INDEX(Usage!$D$5:$ABF$11,MATCH(UsagePerHour!$B$68,Usage!$C$5:$C$11,0),MATCH(UsagePerHour!RD$4,Usage!$D$3:$ABF$3,0)),"")</f>
        <v>1.5972800518422568E-2</v>
      </c>
      <c r="RE82" s="27">
        <f>IFERROR(INDEX(Sales!$D$5:$ABF$18,MATCH(UsagePerHour!$B82,Sales!$C$5:$C$18,0),MATCH(UsagePerHour!RE$4,Sales!$D$3:$ABF$3,0))/RE$2*INDEX(Usage!$D$5:$ABF$11,MATCH(UsagePerHour!$B$68,Usage!$C$5:$C$11,0),MATCH(UsagePerHour!RE$4,Usage!$D$3:$ABF$3,0)),"")</f>
        <v>0.4357905982905983</v>
      </c>
      <c r="RF82" s="27">
        <f>IFERROR(INDEX(Sales!$D$5:$ABF$18,MATCH(UsagePerHour!$B82,Sales!$C$5:$C$18,0),MATCH(UsagePerHour!RF$4,Sales!$D$3:$ABF$3,0))/RF$2*INDEX(Usage!$D$5:$ABF$11,MATCH(UsagePerHour!$B$68,Usage!$C$5:$C$11,0),MATCH(UsagePerHour!RF$4,Usage!$D$3:$ABF$3,0)),"")</f>
        <v>2.8685350391555033E-2</v>
      </c>
      <c r="RG82" s="27">
        <f>IFERROR(INDEX(Sales!$D$5:$ABF$18,MATCH(UsagePerHour!$B82,Sales!$C$5:$C$18,0),MATCH(UsagePerHour!RG$4,Sales!$D$3:$ABF$3,0))/RG$2*INDEX(Usage!$D$5:$ABF$11,MATCH(UsagePerHour!$B$68,Usage!$C$5:$C$11,0),MATCH(UsagePerHour!RG$4,Usage!$D$3:$ABF$3,0)),"")</f>
        <v>3.0414451028319919E-3</v>
      </c>
      <c r="RH82" s="27">
        <f>IFERROR(INDEX(Sales!$D$5:$ABF$18,MATCH(UsagePerHour!$B82,Sales!$C$5:$C$18,0),MATCH(UsagePerHour!RH$4,Sales!$D$3:$ABF$3,0))/RH$2*INDEX(Usage!$D$5:$ABF$11,MATCH(UsagePerHour!$B$68,Usage!$C$5:$C$11,0),MATCH(UsagePerHour!RH$4,Usage!$D$3:$ABF$3,0)),"")</f>
        <v>0.16666795071457266</v>
      </c>
      <c r="RI82" s="27">
        <f>IFERROR(INDEX(Sales!$D$5:$ABF$18,MATCH(UsagePerHour!$B82,Sales!$C$5:$C$18,0),MATCH(UsagePerHour!RI$4,Sales!$D$3:$ABF$3,0))/RI$2*INDEX(Usage!$D$5:$ABF$11,MATCH(UsagePerHour!$B$68,Usage!$C$5:$C$11,0),MATCH(UsagePerHour!RI$4,Usage!$D$3:$ABF$3,0)),"")</f>
        <v>0</v>
      </c>
      <c r="RJ82" s="27">
        <f>IFERROR(INDEX(Sales!$D$5:$ABF$18,MATCH(UsagePerHour!$B82,Sales!$C$5:$C$18,0),MATCH(UsagePerHour!RJ$4,Sales!$D$3:$ABF$3,0))/RJ$2*INDEX(Usage!$D$5:$ABF$11,MATCH(UsagePerHour!$B$68,Usage!$C$5:$C$11,0),MATCH(UsagePerHour!RJ$4,Usage!$D$3:$ABF$3,0)),"")</f>
        <v>0.53881041365591242</v>
      </c>
      <c r="RK82" s="27">
        <f>IFERROR(INDEX(Sales!$D$5:$ABF$18,MATCH(UsagePerHour!$B82,Sales!$C$5:$C$18,0),MATCH(UsagePerHour!RK$4,Sales!$D$3:$ABF$3,0))/RK$2*INDEX(Usage!$D$5:$ABF$11,MATCH(UsagePerHour!$B$68,Usage!$C$5:$C$11,0),MATCH(UsagePerHour!RK$4,Usage!$D$3:$ABF$3,0)),"")</f>
        <v>1.3673216253947247E-2</v>
      </c>
      <c r="RL82" s="27">
        <f>IFERROR(INDEX(Sales!$D$5:$ABF$18,MATCH(UsagePerHour!$B82,Sales!$C$5:$C$18,0),MATCH(UsagePerHour!RL$4,Sales!$D$3:$ABF$3,0))/RL$2*INDEX(Usage!$D$5:$ABF$11,MATCH(UsagePerHour!$B$68,Usage!$C$5:$C$11,0),MATCH(UsagePerHour!RL$4,Usage!$D$3:$ABF$3,0)),"")</f>
        <v>8.3716815308711015E-2</v>
      </c>
      <c r="RM82" s="27">
        <f>IFERROR(INDEX(Sales!$D$5:$ABF$18,MATCH(UsagePerHour!$B82,Sales!$C$5:$C$18,0),MATCH(UsagePerHour!RM$4,Sales!$D$3:$ABF$3,0))/RM$2*INDEX(Usage!$D$5:$ABF$11,MATCH(UsagePerHour!$B$68,Usage!$C$5:$C$11,0),MATCH(UsagePerHour!RM$4,Usage!$D$3:$ABF$3,0)),"")</f>
        <v>0.66130876133507832</v>
      </c>
      <c r="RN82" s="27">
        <f>IFERROR(INDEX(Sales!$D$5:$ABF$18,MATCH(UsagePerHour!$B82,Sales!$C$5:$C$18,0),MATCH(UsagePerHour!RN$4,Sales!$D$3:$ABF$3,0))/RN$2*INDEX(Usage!$D$5:$ABF$11,MATCH(UsagePerHour!$B$68,Usage!$C$5:$C$11,0),MATCH(UsagePerHour!RN$4,Usage!$D$3:$ABF$3,0)),"")</f>
        <v>4.0185144368525459E-2</v>
      </c>
      <c r="RO82" s="27">
        <f>IFERROR(INDEX(Sales!$D$5:$ABF$18,MATCH(UsagePerHour!$B82,Sales!$C$5:$C$18,0),MATCH(UsagePerHour!RO$4,Sales!$D$3:$ABF$3,0))/RO$2*INDEX(Usage!$D$5:$ABF$11,MATCH(UsagePerHour!$B$68,Usage!$C$5:$C$11,0),MATCH(UsagePerHour!RO$4,Usage!$D$3:$ABF$3,0)),"")</f>
        <v>4.1192067750801954E-2</v>
      </c>
      <c r="RP82" s="27">
        <f>IFERROR(INDEX(Sales!$D$5:$ABF$18,MATCH(UsagePerHour!$B82,Sales!$C$5:$C$18,0),MATCH(UsagePerHour!RP$4,Sales!$D$3:$ABF$3,0))/RP$2*INDEX(Usage!$D$5:$ABF$11,MATCH(UsagePerHour!$B$68,Usage!$C$5:$C$11,0),MATCH(UsagePerHour!RP$4,Usage!$D$3:$ABF$3,0)),"")</f>
        <v>0</v>
      </c>
      <c r="RQ82" s="27">
        <f>IFERROR(INDEX(Sales!$D$5:$ABF$18,MATCH(UsagePerHour!$B82,Sales!$C$5:$C$18,0),MATCH(UsagePerHour!RQ$4,Sales!$D$3:$ABF$3,0))/RQ$2*INDEX(Usage!$D$5:$ABF$11,MATCH(UsagePerHour!$B$68,Usage!$C$5:$C$11,0),MATCH(UsagePerHour!RQ$4,Usage!$D$3:$ABF$3,0)),"")</f>
        <v>0.31683688516027531</v>
      </c>
      <c r="RR82" s="27">
        <f>IFERROR(INDEX(Sales!$D$5:$ABF$18,MATCH(UsagePerHour!$B82,Sales!$C$5:$C$18,0),MATCH(UsagePerHour!RR$4,Sales!$D$3:$ABF$3,0))/RR$2*INDEX(Usage!$D$5:$ABF$11,MATCH(UsagePerHour!$B$68,Usage!$C$5:$C$11,0),MATCH(UsagePerHour!RR$4,Usage!$D$3:$ABF$3,0)),"")</f>
        <v>0.25785902356307994</v>
      </c>
      <c r="RS82" s="27">
        <f>IFERROR(INDEX(Sales!$D$5:$ABF$18,MATCH(UsagePerHour!$B82,Sales!$C$5:$C$18,0),MATCH(UsagePerHour!RS$4,Sales!$D$3:$ABF$3,0))/RS$2*INDEX(Usage!$D$5:$ABF$11,MATCH(UsagePerHour!$B$68,Usage!$C$5:$C$11,0),MATCH(UsagePerHour!RS$4,Usage!$D$3:$ABF$3,0)),"")</f>
        <v>0</v>
      </c>
      <c r="RT82" s="27">
        <f>IFERROR(INDEX(Sales!$D$5:$ABF$18,MATCH(UsagePerHour!$B82,Sales!$C$5:$C$18,0),MATCH(UsagePerHour!RT$4,Sales!$D$3:$ABF$3,0))/RT$2*INDEX(Usage!$D$5:$ABF$11,MATCH(UsagePerHour!$B$68,Usage!$C$5:$C$11,0),MATCH(UsagePerHour!RT$4,Usage!$D$3:$ABF$3,0)),"")</f>
        <v>0</v>
      </c>
      <c r="RU82" s="27">
        <f>IFERROR(INDEX(Sales!$D$5:$ABF$18,MATCH(UsagePerHour!$B82,Sales!$C$5:$C$18,0),MATCH(UsagePerHour!RU$4,Sales!$D$3:$ABF$3,0))/RU$2*INDEX(Usage!$D$5:$ABF$11,MATCH(UsagePerHour!$B$68,Usage!$C$5:$C$11,0),MATCH(UsagePerHour!RU$4,Usage!$D$3:$ABF$3,0)),"")</f>
        <v>2.0052667882589054E-2</v>
      </c>
      <c r="RV82" s="27">
        <f>IFERROR(INDEX(Sales!$D$5:$ABF$18,MATCH(UsagePerHour!$B82,Sales!$C$5:$C$18,0),MATCH(UsagePerHour!RV$4,Sales!$D$3:$ABF$3,0))/RV$2*INDEX(Usage!$D$5:$ABF$11,MATCH(UsagePerHour!$B$68,Usage!$C$5:$C$11,0),MATCH(UsagePerHour!RV$4,Usage!$D$3:$ABF$3,0)),"")</f>
        <v>4.6690219428428763E-2</v>
      </c>
      <c r="RW82" s="27">
        <f>IFERROR(INDEX(Sales!$D$5:$ABF$18,MATCH(UsagePerHour!$B82,Sales!$C$5:$C$18,0),MATCH(UsagePerHour!RW$4,Sales!$D$3:$ABF$3,0))/RW$2*INDEX(Usage!$D$5:$ABF$11,MATCH(UsagePerHour!$B$68,Usage!$C$5:$C$11,0),MATCH(UsagePerHour!RW$4,Usage!$D$3:$ABF$3,0)),"")</f>
        <v>1.9165697420677544E-2</v>
      </c>
      <c r="RX82" s="27">
        <f>IFERROR(INDEX(Sales!$D$5:$ABF$18,MATCH(UsagePerHour!$B82,Sales!$C$5:$C$18,0),MATCH(UsagePerHour!RX$4,Sales!$D$3:$ABF$3,0))/RX$2*INDEX(Usage!$D$5:$ABF$11,MATCH(UsagePerHour!$B$68,Usage!$C$5:$C$11,0),MATCH(UsagePerHour!RX$4,Usage!$D$3:$ABF$3,0)),"")</f>
        <v>0.21070305304645012</v>
      </c>
      <c r="RY82" s="27">
        <f>IFERROR(INDEX(Sales!$D$5:$ABF$18,MATCH(UsagePerHour!$B82,Sales!$C$5:$C$18,0),MATCH(UsagePerHour!RY$4,Sales!$D$3:$ABF$3,0))/RY$2*INDEX(Usage!$D$5:$ABF$11,MATCH(UsagePerHour!$B$68,Usage!$C$5:$C$11,0),MATCH(UsagePerHour!RY$4,Usage!$D$3:$ABF$3,0)),"")</f>
        <v>2.4941634076886088E-2</v>
      </c>
      <c r="RZ82" s="27">
        <f>IFERROR(INDEX(Sales!$D$5:$ABF$18,MATCH(UsagePerHour!$B82,Sales!$C$5:$C$18,0),MATCH(UsagePerHour!RZ$4,Sales!$D$3:$ABF$3,0))/RZ$2*INDEX(Usage!$D$5:$ABF$11,MATCH(UsagePerHour!$B$68,Usage!$C$5:$C$11,0),MATCH(UsagePerHour!RZ$4,Usage!$D$3:$ABF$3,0)),"")</f>
        <v>7.2581104132471416E-2</v>
      </c>
      <c r="SA82" s="27">
        <f>IFERROR(INDEX(Sales!$D$5:$ABF$18,MATCH(UsagePerHour!$B82,Sales!$C$5:$C$18,0),MATCH(UsagePerHour!SA$4,Sales!$D$3:$ABF$3,0))/SA$2*INDEX(Usage!$D$5:$ABF$11,MATCH(UsagePerHour!$B$68,Usage!$C$5:$C$11,0),MATCH(UsagePerHour!SA$4,Usage!$D$3:$ABF$3,0)),"")</f>
        <v>1.226086950628661E-2</v>
      </c>
      <c r="SB82" s="27">
        <f>IFERROR(INDEX(Sales!$D$5:$ABF$18,MATCH(UsagePerHour!$B82,Sales!$C$5:$C$18,0),MATCH(UsagePerHour!SB$4,Sales!$D$3:$ABF$3,0))/SB$2*INDEX(Usage!$D$5:$ABF$11,MATCH(UsagePerHour!$B$68,Usage!$C$5:$C$11,0),MATCH(UsagePerHour!SB$4,Usage!$D$3:$ABF$3,0)),"")</f>
        <v>0.20582351086718553</v>
      </c>
      <c r="SC82" s="27">
        <f>IFERROR(INDEX(Sales!$D$5:$ABF$18,MATCH(UsagePerHour!$B82,Sales!$C$5:$C$18,0),MATCH(UsagePerHour!SC$4,Sales!$D$3:$ABF$3,0))/SC$2*INDEX(Usage!$D$5:$ABF$11,MATCH(UsagePerHour!$B$68,Usage!$C$5:$C$11,0),MATCH(UsagePerHour!SC$4,Usage!$D$3:$ABF$3,0)),"")</f>
        <v>0</v>
      </c>
      <c r="SD82" s="27">
        <f>IFERROR(INDEX(Sales!$D$5:$ABF$18,MATCH(UsagePerHour!$B82,Sales!$C$5:$C$18,0),MATCH(UsagePerHour!SD$4,Sales!$D$3:$ABF$3,0))/SD$2*INDEX(Usage!$D$5:$ABF$11,MATCH(UsagePerHour!$B$68,Usage!$C$5:$C$11,0),MATCH(UsagePerHour!SD$4,Usage!$D$3:$ABF$3,0)),"")</f>
        <v>0</v>
      </c>
      <c r="SE82" s="27">
        <f>IFERROR(INDEX(Sales!$D$5:$ABF$18,MATCH(UsagePerHour!$B82,Sales!$C$5:$C$18,0),MATCH(UsagePerHour!SE$4,Sales!$D$3:$ABF$3,0))/SE$2*INDEX(Usage!$D$5:$ABF$11,MATCH(UsagePerHour!$B$68,Usage!$C$5:$C$11,0),MATCH(UsagePerHour!SE$4,Usage!$D$3:$ABF$3,0)),"")</f>
        <v>0.25144530703245949</v>
      </c>
      <c r="SF82" s="27">
        <f>IFERROR(INDEX(Sales!$D$5:$ABF$18,MATCH(UsagePerHour!$B82,Sales!$C$5:$C$18,0),MATCH(UsagePerHour!SF$4,Sales!$D$3:$ABF$3,0))/SF$2*INDEX(Usage!$D$5:$ABF$11,MATCH(UsagePerHour!$B$68,Usage!$C$5:$C$11,0),MATCH(UsagePerHour!SF$4,Usage!$D$3:$ABF$3,0)),"")</f>
        <v>2.770204952597112E-2</v>
      </c>
      <c r="SG82" s="27" t="str">
        <f>IFERROR(INDEX(Sales!$D$5:$ABF$18,MATCH(UsagePerHour!$B82,Sales!$C$5:$C$18,0),MATCH(UsagePerHour!SG$4,Sales!$D$3:$ABF$3,0))/SG$2*INDEX(Usage!$D$5:$ABF$11,MATCH(UsagePerHour!$B$68,Usage!$C$5:$C$11,0),MATCH(UsagePerHour!SG$4,Usage!$D$3:$ABF$3,0)),"")</f>
        <v/>
      </c>
      <c r="SH82" s="27" t="str">
        <f>IFERROR(INDEX(Sales!$D$5:$ABF$18,MATCH(UsagePerHour!$B82,Sales!$C$5:$C$18,0),MATCH(UsagePerHour!SH$4,Sales!$D$3:$ABF$3,0))/SH$2*INDEX(Usage!$D$5:$ABF$11,MATCH(UsagePerHour!$B$68,Usage!$C$5:$C$11,0),MATCH(UsagePerHour!SH$4,Usage!$D$3:$ABF$3,0)),"")</f>
        <v/>
      </c>
      <c r="SI82" s="27" t="str">
        <f>IFERROR(INDEX(Sales!$D$5:$ABF$18,MATCH(UsagePerHour!$B82,Sales!$C$5:$C$18,0),MATCH(UsagePerHour!SI$4,Sales!$D$3:$ABF$3,0))/SI$2*INDEX(Usage!$D$5:$ABF$11,MATCH(UsagePerHour!$B$68,Usage!$C$5:$C$11,0),MATCH(UsagePerHour!SI$4,Usage!$D$3:$ABF$3,0)),"")</f>
        <v/>
      </c>
      <c r="SJ82" s="27" t="str">
        <f>IFERROR(INDEX(Sales!$D$5:$ABF$18,MATCH(UsagePerHour!$B82,Sales!$C$5:$C$18,0),MATCH(UsagePerHour!SJ$4,Sales!$D$3:$ABF$3,0))/SJ$2*INDEX(Usage!$D$5:$ABF$11,MATCH(UsagePerHour!$B$68,Usage!$C$5:$C$11,0),MATCH(UsagePerHour!SJ$4,Usage!$D$3:$ABF$3,0)),"")</f>
        <v/>
      </c>
      <c r="SK82" s="27" t="str">
        <f>IFERROR(INDEX(Sales!$D$5:$ABF$18,MATCH(UsagePerHour!$B82,Sales!$C$5:$C$18,0),MATCH(UsagePerHour!SK$4,Sales!$D$3:$ABF$3,0))/SK$2*INDEX(Usage!$D$5:$ABF$11,MATCH(UsagePerHour!$B$68,Usage!$C$5:$C$11,0),MATCH(UsagePerHour!SK$4,Usage!$D$3:$ABF$3,0)),"")</f>
        <v/>
      </c>
      <c r="SL82" s="27" t="str">
        <f>IFERROR(INDEX(Sales!$D$5:$ABF$18,MATCH(UsagePerHour!$B82,Sales!$C$5:$C$18,0),MATCH(UsagePerHour!SL$4,Sales!$D$3:$ABF$3,0))/SL$2*INDEX(Usage!$D$5:$ABF$11,MATCH(UsagePerHour!$B$68,Usage!$C$5:$C$11,0),MATCH(UsagePerHour!SL$4,Usage!$D$3:$ABF$3,0)),"")</f>
        <v/>
      </c>
      <c r="SM82" s="27" t="str">
        <f>IFERROR(INDEX(Sales!$D$5:$ABF$18,MATCH(UsagePerHour!$B82,Sales!$C$5:$C$18,0),MATCH(UsagePerHour!SM$4,Sales!$D$3:$ABF$3,0))/SM$2*INDEX(Usage!$D$5:$ABF$11,MATCH(UsagePerHour!$B$68,Usage!$C$5:$C$11,0),MATCH(UsagePerHour!SM$4,Usage!$D$3:$ABF$3,0)),"")</f>
        <v/>
      </c>
      <c r="SN82" s="27" t="str">
        <f>IFERROR(INDEX(Sales!$D$5:$ABF$18,MATCH(UsagePerHour!$B82,Sales!$C$5:$C$18,0),MATCH(UsagePerHour!SN$4,Sales!$D$3:$ABF$3,0))/SN$2*INDEX(Usage!$D$5:$ABF$11,MATCH(UsagePerHour!$B$68,Usage!$C$5:$C$11,0),MATCH(UsagePerHour!SN$4,Usage!$D$3:$ABF$3,0)),"")</f>
        <v/>
      </c>
      <c r="SO82" s="27" t="str">
        <f>IFERROR(INDEX(Sales!$D$5:$ABF$18,MATCH(UsagePerHour!$B82,Sales!$C$5:$C$18,0),MATCH(UsagePerHour!SO$4,Sales!$D$3:$ABF$3,0))/SO$2*INDEX(Usage!$D$5:$ABF$11,MATCH(UsagePerHour!$B$68,Usage!$C$5:$C$11,0),MATCH(UsagePerHour!SO$4,Usage!$D$3:$ABF$3,0)),"")</f>
        <v/>
      </c>
      <c r="SP82" s="27" t="str">
        <f>IFERROR(INDEX(Sales!$D$5:$ABF$18,MATCH(UsagePerHour!$B82,Sales!$C$5:$C$18,0),MATCH(UsagePerHour!SP$4,Sales!$D$3:$ABF$3,0))/SP$2*INDEX(Usage!$D$5:$ABF$11,MATCH(UsagePerHour!$B$68,Usage!$C$5:$C$11,0),MATCH(UsagePerHour!SP$4,Usage!$D$3:$ABF$3,0)),"")</f>
        <v/>
      </c>
      <c r="SQ82" s="27" t="str">
        <f>IFERROR(INDEX(Sales!$D$5:$ABF$18,MATCH(UsagePerHour!$B82,Sales!$C$5:$C$18,0),MATCH(UsagePerHour!SQ$4,Sales!$D$3:$ABF$3,0))/SQ$2*INDEX(Usage!$D$5:$ABF$11,MATCH(UsagePerHour!$B$68,Usage!$C$5:$C$11,0),MATCH(UsagePerHour!SQ$4,Usage!$D$3:$ABF$3,0)),"")</f>
        <v/>
      </c>
      <c r="SR82" s="27" t="str">
        <f>IFERROR(INDEX(Sales!$D$5:$ABF$18,MATCH(UsagePerHour!$B82,Sales!$C$5:$C$18,0),MATCH(UsagePerHour!SR$4,Sales!$D$3:$ABF$3,0))/SR$2*INDEX(Usage!$D$5:$ABF$11,MATCH(UsagePerHour!$B$68,Usage!$C$5:$C$11,0),MATCH(UsagePerHour!SR$4,Usage!$D$3:$ABF$3,0)),"")</f>
        <v/>
      </c>
      <c r="SS82" s="27" t="str">
        <f>IFERROR(INDEX(Sales!$D$5:$ABF$18,MATCH(UsagePerHour!$B82,Sales!$C$5:$C$18,0),MATCH(UsagePerHour!SS$4,Sales!$D$3:$ABF$3,0))/SS$2*INDEX(Usage!$D$5:$ABF$11,MATCH(UsagePerHour!$B$68,Usage!$C$5:$C$11,0),MATCH(UsagePerHour!SS$4,Usage!$D$3:$ABF$3,0)),"")</f>
        <v/>
      </c>
      <c r="ST82" s="27" t="str">
        <f>IFERROR(INDEX(Sales!$D$5:$ABF$18,MATCH(UsagePerHour!$B82,Sales!$C$5:$C$18,0),MATCH(UsagePerHour!ST$4,Sales!$D$3:$ABF$3,0))/ST$2*INDEX(Usage!$D$5:$ABF$11,MATCH(UsagePerHour!$B$68,Usage!$C$5:$C$11,0),MATCH(UsagePerHour!ST$4,Usage!$D$3:$ABF$3,0)),"")</f>
        <v/>
      </c>
      <c r="SU82" s="27" t="str">
        <f>IFERROR(INDEX(Sales!$D$5:$ABF$18,MATCH(UsagePerHour!$B82,Sales!$C$5:$C$18,0),MATCH(UsagePerHour!SU$4,Sales!$D$3:$ABF$3,0))/SU$2*INDEX(Usage!$D$5:$ABF$11,MATCH(UsagePerHour!$B$68,Usage!$C$5:$C$11,0),MATCH(UsagePerHour!SU$4,Usage!$D$3:$ABF$3,0)),"")</f>
        <v/>
      </c>
      <c r="SV82" s="27" t="str">
        <f>IFERROR(INDEX(Sales!$D$5:$ABF$18,MATCH(UsagePerHour!$B82,Sales!$C$5:$C$18,0),MATCH(UsagePerHour!SV$4,Sales!$D$3:$ABF$3,0))/SV$2*INDEX(Usage!$D$5:$ABF$11,MATCH(UsagePerHour!$B$68,Usage!$C$5:$C$11,0),MATCH(UsagePerHour!SV$4,Usage!$D$3:$ABF$3,0)),"")</f>
        <v/>
      </c>
      <c r="SW82" s="27" t="str">
        <f>IFERROR(INDEX(Sales!$D$5:$ABF$18,MATCH(UsagePerHour!$B82,Sales!$C$5:$C$18,0),MATCH(UsagePerHour!SW$4,Sales!$D$3:$ABF$3,0))/SW$2*INDEX(Usage!$D$5:$ABF$11,MATCH(UsagePerHour!$B$68,Usage!$C$5:$C$11,0),MATCH(UsagePerHour!SW$4,Usage!$D$3:$ABF$3,0)),"")</f>
        <v/>
      </c>
      <c r="SX82" s="27" t="str">
        <f>IFERROR(INDEX(Sales!$D$5:$ABF$18,MATCH(UsagePerHour!$B82,Sales!$C$5:$C$18,0),MATCH(UsagePerHour!SX$4,Sales!$D$3:$ABF$3,0))/SX$2*INDEX(Usage!$D$5:$ABF$11,MATCH(UsagePerHour!$B$68,Usage!$C$5:$C$11,0),MATCH(UsagePerHour!SX$4,Usage!$D$3:$ABF$3,0)),"")</f>
        <v/>
      </c>
      <c r="SY82" s="27" t="str">
        <f>IFERROR(INDEX(Sales!$D$5:$ABF$18,MATCH(UsagePerHour!$B82,Sales!$C$5:$C$18,0),MATCH(UsagePerHour!SY$4,Sales!$D$3:$ABF$3,0))/SY$2*INDEX(Usage!$D$5:$ABF$11,MATCH(UsagePerHour!$B$68,Usage!$C$5:$C$11,0),MATCH(UsagePerHour!SY$4,Usage!$D$3:$ABF$3,0)),"")</f>
        <v/>
      </c>
      <c r="SZ82" s="27" t="str">
        <f>IFERROR(INDEX(Sales!$D$5:$ABF$18,MATCH(UsagePerHour!$B82,Sales!$C$5:$C$18,0),MATCH(UsagePerHour!SZ$4,Sales!$D$3:$ABF$3,0))/SZ$2*INDEX(Usage!$D$5:$ABF$11,MATCH(UsagePerHour!$B$68,Usage!$C$5:$C$11,0),MATCH(UsagePerHour!SZ$4,Usage!$D$3:$ABF$3,0)),"")</f>
        <v/>
      </c>
      <c r="TA82" s="27" t="str">
        <f>IFERROR(INDEX(Sales!$D$5:$ABF$18,MATCH(UsagePerHour!$B82,Sales!$C$5:$C$18,0),MATCH(UsagePerHour!TA$4,Sales!$D$3:$ABF$3,0))/TA$2*INDEX(Usage!$D$5:$ABF$11,MATCH(UsagePerHour!$B$68,Usage!$C$5:$C$11,0),MATCH(UsagePerHour!TA$4,Usage!$D$3:$ABF$3,0)),"")</f>
        <v/>
      </c>
      <c r="TB82" s="27" t="str">
        <f>IFERROR(INDEX(Sales!$D$5:$ABF$18,MATCH(UsagePerHour!$B82,Sales!$C$5:$C$18,0),MATCH(UsagePerHour!TB$4,Sales!$D$3:$ABF$3,0))/TB$2*INDEX(Usage!$D$5:$ABF$11,MATCH(UsagePerHour!$B$68,Usage!$C$5:$C$11,0),MATCH(UsagePerHour!TB$4,Usage!$D$3:$ABF$3,0)),"")</f>
        <v/>
      </c>
      <c r="TC82" s="27" t="str">
        <f>IFERROR(INDEX(Sales!$D$5:$ABF$18,MATCH(UsagePerHour!$B82,Sales!$C$5:$C$18,0),MATCH(UsagePerHour!TC$4,Sales!$D$3:$ABF$3,0))/TC$2*INDEX(Usage!$D$5:$ABF$11,MATCH(UsagePerHour!$B$68,Usage!$C$5:$C$11,0),MATCH(UsagePerHour!TC$4,Usage!$D$3:$ABF$3,0)),"")</f>
        <v/>
      </c>
      <c r="TD82" s="27" t="str">
        <f>IFERROR(INDEX(Sales!$D$5:$ABF$18,MATCH(UsagePerHour!$B82,Sales!$C$5:$C$18,0),MATCH(UsagePerHour!TD$4,Sales!$D$3:$ABF$3,0))/TD$2*INDEX(Usage!$D$5:$ABF$11,MATCH(UsagePerHour!$B$68,Usage!$C$5:$C$11,0),MATCH(UsagePerHour!TD$4,Usage!$D$3:$ABF$3,0)),"")</f>
        <v/>
      </c>
      <c r="TE82" s="27" t="str">
        <f>IFERROR(INDEX(Sales!$D$5:$ABF$18,MATCH(UsagePerHour!$B82,Sales!$C$5:$C$18,0),MATCH(UsagePerHour!TE$4,Sales!$D$3:$ABF$3,0))/TE$2*INDEX(Usage!$D$5:$ABF$11,MATCH(UsagePerHour!$B$68,Usage!$C$5:$C$11,0),MATCH(UsagePerHour!TE$4,Usage!$D$3:$ABF$3,0)),"")</f>
        <v/>
      </c>
      <c r="TF82" s="27" t="str">
        <f>IFERROR(INDEX(Sales!$D$5:$ABF$18,MATCH(UsagePerHour!$B82,Sales!$C$5:$C$18,0),MATCH(UsagePerHour!TF$4,Sales!$D$3:$ABF$3,0))/TF$2*INDEX(Usage!$D$5:$ABF$11,MATCH(UsagePerHour!$B$68,Usage!$C$5:$C$11,0),MATCH(UsagePerHour!TF$4,Usage!$D$3:$ABF$3,0)),"")</f>
        <v/>
      </c>
      <c r="TG82" s="27" t="str">
        <f>IFERROR(INDEX(Sales!$D$5:$ABF$18,MATCH(UsagePerHour!$B82,Sales!$C$5:$C$18,0),MATCH(UsagePerHour!TG$4,Sales!$D$3:$ABF$3,0))/TG$2*INDEX(Usage!$D$5:$ABF$11,MATCH(UsagePerHour!$B$68,Usage!$C$5:$C$11,0),MATCH(UsagePerHour!TG$4,Usage!$D$3:$ABF$3,0)),"")</f>
        <v/>
      </c>
      <c r="TH82" s="27" t="str">
        <f>IFERROR(INDEX(Sales!$D$5:$ABF$18,MATCH(UsagePerHour!$B82,Sales!$C$5:$C$18,0),MATCH(UsagePerHour!TH$4,Sales!$D$3:$ABF$3,0))/TH$2*INDEX(Usage!$D$5:$ABF$11,MATCH(UsagePerHour!$B$68,Usage!$C$5:$C$11,0),MATCH(UsagePerHour!TH$4,Usage!$D$3:$ABF$3,0)),"")</f>
        <v/>
      </c>
      <c r="TI82" s="27" t="str">
        <f>IFERROR(INDEX(Sales!$D$5:$ABF$18,MATCH(UsagePerHour!$B82,Sales!$C$5:$C$18,0),MATCH(UsagePerHour!TI$4,Sales!$D$3:$ABF$3,0))/TI$2*INDEX(Usage!$D$5:$ABF$11,MATCH(UsagePerHour!$B$68,Usage!$C$5:$C$11,0),MATCH(UsagePerHour!TI$4,Usage!$D$3:$ABF$3,0)),"")</f>
        <v/>
      </c>
      <c r="TJ82" s="27" t="str">
        <f>IFERROR(INDEX(Sales!$D$5:$ABF$18,MATCH(UsagePerHour!$B82,Sales!$C$5:$C$18,0),MATCH(UsagePerHour!TJ$4,Sales!$D$3:$ABF$3,0))/TJ$2*INDEX(Usage!$D$5:$ABF$11,MATCH(UsagePerHour!$B$68,Usage!$C$5:$C$11,0),MATCH(UsagePerHour!TJ$4,Usage!$D$3:$ABF$3,0)),"")</f>
        <v/>
      </c>
      <c r="TK82" s="27" t="str">
        <f>IFERROR(INDEX(Sales!$D$5:$ABF$18,MATCH(UsagePerHour!$B82,Sales!$C$5:$C$18,0),MATCH(UsagePerHour!TK$4,Sales!$D$3:$ABF$3,0))/TK$2*INDEX(Usage!$D$5:$ABF$11,MATCH(UsagePerHour!$B$68,Usage!$C$5:$C$11,0),MATCH(UsagePerHour!TK$4,Usage!$D$3:$ABF$3,0)),"")</f>
        <v/>
      </c>
      <c r="TL82" s="27" t="str">
        <f>IFERROR(INDEX(Sales!$D$5:$ABF$18,MATCH(UsagePerHour!$B82,Sales!$C$5:$C$18,0),MATCH(UsagePerHour!TL$4,Sales!$D$3:$ABF$3,0))/TL$2*INDEX(Usage!$D$5:$ABF$11,MATCH(UsagePerHour!$B$68,Usage!$C$5:$C$11,0),MATCH(UsagePerHour!TL$4,Usage!$D$3:$ABF$3,0)),"")</f>
        <v/>
      </c>
      <c r="TM82" s="27" t="str">
        <f>IFERROR(INDEX(Sales!$D$5:$ABF$18,MATCH(UsagePerHour!$B82,Sales!$C$5:$C$18,0),MATCH(UsagePerHour!TM$4,Sales!$D$3:$ABF$3,0))/TM$2*INDEX(Usage!$D$5:$ABF$11,MATCH(UsagePerHour!$B$68,Usage!$C$5:$C$11,0),MATCH(UsagePerHour!TM$4,Usage!$D$3:$ABF$3,0)),"")</f>
        <v/>
      </c>
      <c r="TN82" s="27" t="str">
        <f>IFERROR(INDEX(Sales!$D$5:$ABF$18,MATCH(UsagePerHour!$B82,Sales!$C$5:$C$18,0),MATCH(UsagePerHour!TN$4,Sales!$D$3:$ABF$3,0))/TN$2*INDEX(Usage!$D$5:$ABF$11,MATCH(UsagePerHour!$B$68,Usage!$C$5:$C$11,0),MATCH(UsagePerHour!TN$4,Usage!$D$3:$ABF$3,0)),"")</f>
        <v/>
      </c>
      <c r="TO82" s="27" t="str">
        <f>IFERROR(INDEX(Sales!$D$5:$ABF$18,MATCH(UsagePerHour!$B82,Sales!$C$5:$C$18,0),MATCH(UsagePerHour!TO$4,Sales!$D$3:$ABF$3,0))/TO$2*INDEX(Usage!$D$5:$ABF$11,MATCH(UsagePerHour!$B$68,Usage!$C$5:$C$11,0),MATCH(UsagePerHour!TO$4,Usage!$D$3:$ABF$3,0)),"")</f>
        <v/>
      </c>
      <c r="TP82" s="27" t="str">
        <f>IFERROR(INDEX(Sales!$D$5:$ABF$18,MATCH(UsagePerHour!$B82,Sales!$C$5:$C$18,0),MATCH(UsagePerHour!TP$4,Sales!$D$3:$ABF$3,0))/TP$2*INDEX(Usage!$D$5:$ABF$11,MATCH(UsagePerHour!$B$68,Usage!$C$5:$C$11,0),MATCH(UsagePerHour!TP$4,Usage!$D$3:$ABF$3,0)),"")</f>
        <v/>
      </c>
      <c r="TQ82" s="27" t="str">
        <f>IFERROR(INDEX(Sales!$D$5:$ABF$18,MATCH(UsagePerHour!$B82,Sales!$C$5:$C$18,0),MATCH(UsagePerHour!TQ$4,Sales!$D$3:$ABF$3,0))/TQ$2*INDEX(Usage!$D$5:$ABF$11,MATCH(UsagePerHour!$B$68,Usage!$C$5:$C$11,0),MATCH(UsagePerHour!TQ$4,Usage!$D$3:$ABF$3,0)),"")</f>
        <v/>
      </c>
      <c r="TR82" s="27" t="str">
        <f>IFERROR(INDEX(Sales!$D$5:$ABF$18,MATCH(UsagePerHour!$B82,Sales!$C$5:$C$18,0),MATCH(UsagePerHour!TR$4,Sales!$D$3:$ABF$3,0))/TR$2*INDEX(Usage!$D$5:$ABF$11,MATCH(UsagePerHour!$B$68,Usage!$C$5:$C$11,0),MATCH(UsagePerHour!TR$4,Usage!$D$3:$ABF$3,0)),"")</f>
        <v/>
      </c>
      <c r="TS82" s="27" t="str">
        <f>IFERROR(INDEX(Sales!$D$5:$ABF$18,MATCH(UsagePerHour!$B82,Sales!$C$5:$C$18,0),MATCH(UsagePerHour!TS$4,Sales!$D$3:$ABF$3,0))/TS$2*INDEX(Usage!$D$5:$ABF$11,MATCH(UsagePerHour!$B$68,Usage!$C$5:$C$11,0),MATCH(UsagePerHour!TS$4,Usage!$D$3:$ABF$3,0)),"")</f>
        <v/>
      </c>
      <c r="TT82" s="27" t="str">
        <f>IFERROR(INDEX(Sales!$D$5:$ABF$18,MATCH(UsagePerHour!$B82,Sales!$C$5:$C$18,0),MATCH(UsagePerHour!TT$4,Sales!$D$3:$ABF$3,0))/TT$2*INDEX(Usage!$D$5:$ABF$11,MATCH(UsagePerHour!$B$68,Usage!$C$5:$C$11,0),MATCH(UsagePerHour!TT$4,Usage!$D$3:$ABF$3,0)),"")</f>
        <v/>
      </c>
      <c r="TU82" s="27" t="str">
        <f>IFERROR(INDEX(Sales!$D$5:$ABF$18,MATCH(UsagePerHour!$B82,Sales!$C$5:$C$18,0),MATCH(UsagePerHour!TU$4,Sales!$D$3:$ABF$3,0))/TU$2*INDEX(Usage!$D$5:$ABF$11,MATCH(UsagePerHour!$B$68,Usage!$C$5:$C$11,0),MATCH(UsagePerHour!TU$4,Usage!$D$3:$ABF$3,0)),"")</f>
        <v/>
      </c>
      <c r="TV82" s="27" t="str">
        <f>IFERROR(INDEX(Sales!$D$5:$ABF$18,MATCH(UsagePerHour!$B82,Sales!$C$5:$C$18,0),MATCH(UsagePerHour!TV$4,Sales!$D$3:$ABF$3,0))/TV$2*INDEX(Usage!$D$5:$ABF$11,MATCH(UsagePerHour!$B$68,Usage!$C$5:$C$11,0),MATCH(UsagePerHour!TV$4,Usage!$D$3:$ABF$3,0)),"")</f>
        <v/>
      </c>
      <c r="TW82" s="27" t="str">
        <f>IFERROR(INDEX(Sales!$D$5:$ABF$18,MATCH(UsagePerHour!$B82,Sales!$C$5:$C$18,0),MATCH(UsagePerHour!TW$4,Sales!$D$3:$ABF$3,0))/TW$2*INDEX(Usage!$D$5:$ABF$11,MATCH(UsagePerHour!$B$68,Usage!$C$5:$C$11,0),MATCH(UsagePerHour!TW$4,Usage!$D$3:$ABF$3,0)),"")</f>
        <v/>
      </c>
      <c r="TX82" s="27" t="str">
        <f>IFERROR(INDEX(Sales!$D$5:$ABF$18,MATCH(UsagePerHour!$B82,Sales!$C$5:$C$18,0),MATCH(UsagePerHour!TX$4,Sales!$D$3:$ABF$3,0))/TX$2*INDEX(Usage!$D$5:$ABF$11,MATCH(UsagePerHour!$B$68,Usage!$C$5:$C$11,0),MATCH(UsagePerHour!TX$4,Usage!$D$3:$ABF$3,0)),"")</f>
        <v/>
      </c>
      <c r="TY82" s="27" t="str">
        <f>IFERROR(INDEX(Sales!$D$5:$ABF$18,MATCH(UsagePerHour!$B82,Sales!$C$5:$C$18,0),MATCH(UsagePerHour!TY$4,Sales!$D$3:$ABF$3,0))/TY$2*INDEX(Usage!$D$5:$ABF$11,MATCH(UsagePerHour!$B$68,Usage!$C$5:$C$11,0),MATCH(UsagePerHour!TY$4,Usage!$D$3:$ABF$3,0)),"")</f>
        <v/>
      </c>
      <c r="TZ82" s="27" t="str">
        <f>IFERROR(INDEX(Sales!$D$5:$ABF$18,MATCH(UsagePerHour!$B82,Sales!$C$5:$C$18,0),MATCH(UsagePerHour!TZ$4,Sales!$D$3:$ABF$3,0))/TZ$2*INDEX(Usage!$D$5:$ABF$11,MATCH(UsagePerHour!$B$68,Usage!$C$5:$C$11,0),MATCH(UsagePerHour!TZ$4,Usage!$D$3:$ABF$3,0)),"")</f>
        <v/>
      </c>
      <c r="UA82" s="27" t="str">
        <f>IFERROR(INDEX(Sales!$D$5:$ABF$18,MATCH(UsagePerHour!$B82,Sales!$C$5:$C$18,0),MATCH(UsagePerHour!UA$4,Sales!$D$3:$ABF$3,0))/UA$2*INDEX(Usage!$D$5:$ABF$11,MATCH(UsagePerHour!$B$68,Usage!$C$5:$C$11,0),MATCH(UsagePerHour!UA$4,Usage!$D$3:$ABF$3,0)),"")</f>
        <v/>
      </c>
      <c r="UB82" s="27" t="str">
        <f>IFERROR(INDEX(Sales!$D$5:$ABF$18,MATCH(UsagePerHour!$B82,Sales!$C$5:$C$18,0),MATCH(UsagePerHour!UB$4,Sales!$D$3:$ABF$3,0))/UB$2*INDEX(Usage!$D$5:$ABF$11,MATCH(UsagePerHour!$B$68,Usage!$C$5:$C$11,0),MATCH(UsagePerHour!UB$4,Usage!$D$3:$ABF$3,0)),"")</f>
        <v/>
      </c>
      <c r="UC82" s="27" t="str">
        <f>IFERROR(INDEX(Sales!$D$5:$ABF$18,MATCH(UsagePerHour!$B82,Sales!$C$5:$C$18,0),MATCH(UsagePerHour!UC$4,Sales!$D$3:$ABF$3,0))/UC$2*INDEX(Usage!$D$5:$ABF$11,MATCH(UsagePerHour!$B$68,Usage!$C$5:$C$11,0),MATCH(UsagePerHour!UC$4,Usage!$D$3:$ABF$3,0)),"")</f>
        <v/>
      </c>
      <c r="UD82" s="27" t="str">
        <f>IFERROR(INDEX(Sales!$D$5:$ABF$18,MATCH(UsagePerHour!$B82,Sales!$C$5:$C$18,0),MATCH(UsagePerHour!UD$4,Sales!$D$3:$ABF$3,0))/UD$2*INDEX(Usage!$D$5:$ABF$11,MATCH(UsagePerHour!$B$68,Usage!$C$5:$C$11,0),MATCH(UsagePerHour!UD$4,Usage!$D$3:$ABF$3,0)),"")</f>
        <v/>
      </c>
      <c r="UE82" s="27" t="str">
        <f>IFERROR(INDEX(Sales!$D$5:$ABF$18,MATCH(UsagePerHour!$B82,Sales!$C$5:$C$18,0),MATCH(UsagePerHour!UE$4,Sales!$D$3:$ABF$3,0))/UE$2*INDEX(Usage!$D$5:$ABF$11,MATCH(UsagePerHour!$B$68,Usage!$C$5:$C$11,0),MATCH(UsagePerHour!UE$4,Usage!$D$3:$ABF$3,0)),"")</f>
        <v/>
      </c>
      <c r="UF82" s="27" t="str">
        <f>IFERROR(INDEX(Sales!$D$5:$ABF$18,MATCH(UsagePerHour!$B82,Sales!$C$5:$C$18,0),MATCH(UsagePerHour!UF$4,Sales!$D$3:$ABF$3,0))/UF$2*INDEX(Usage!$D$5:$ABF$11,MATCH(UsagePerHour!$B$68,Usage!$C$5:$C$11,0),MATCH(UsagePerHour!UF$4,Usage!$D$3:$ABF$3,0)),"")</f>
        <v/>
      </c>
      <c r="UG82" s="27" t="str">
        <f>IFERROR(INDEX(Sales!$D$5:$ABF$18,MATCH(UsagePerHour!$B82,Sales!$C$5:$C$18,0),MATCH(UsagePerHour!UG$4,Sales!$D$3:$ABF$3,0))/UG$2*INDEX(Usage!$D$5:$ABF$11,MATCH(UsagePerHour!$B$68,Usage!$C$5:$C$11,0),MATCH(UsagePerHour!UG$4,Usage!$D$3:$ABF$3,0)),"")</f>
        <v/>
      </c>
      <c r="UH82" s="27" t="str">
        <f>IFERROR(INDEX(Sales!$D$5:$ABF$18,MATCH(UsagePerHour!$B82,Sales!$C$5:$C$18,0),MATCH(UsagePerHour!UH$4,Sales!$D$3:$ABF$3,0))/UH$2*INDEX(Usage!$D$5:$ABF$11,MATCH(UsagePerHour!$B$68,Usage!$C$5:$C$11,0),MATCH(UsagePerHour!UH$4,Usage!$D$3:$ABF$3,0)),"")</f>
        <v/>
      </c>
      <c r="UI82" s="27" t="str">
        <f>IFERROR(INDEX(Sales!$D$5:$ABF$18,MATCH(UsagePerHour!$B82,Sales!$C$5:$C$18,0),MATCH(UsagePerHour!UI$4,Sales!$D$3:$ABF$3,0))/UI$2*INDEX(Usage!$D$5:$ABF$11,MATCH(UsagePerHour!$B$68,Usage!$C$5:$C$11,0),MATCH(UsagePerHour!UI$4,Usage!$D$3:$ABF$3,0)),"")</f>
        <v/>
      </c>
      <c r="UJ82" s="27" t="str">
        <f>IFERROR(INDEX(Sales!$D$5:$ABF$18,MATCH(UsagePerHour!$B82,Sales!$C$5:$C$18,0),MATCH(UsagePerHour!UJ$4,Sales!$D$3:$ABF$3,0))/UJ$2*INDEX(Usage!$D$5:$ABF$11,MATCH(UsagePerHour!$B$68,Usage!$C$5:$C$11,0),MATCH(UsagePerHour!UJ$4,Usage!$D$3:$ABF$3,0)),"")</f>
        <v/>
      </c>
      <c r="UK82" s="27" t="str">
        <f>IFERROR(INDEX(Sales!$D$5:$ABF$18,MATCH(UsagePerHour!$B82,Sales!$C$5:$C$18,0),MATCH(UsagePerHour!UK$4,Sales!$D$3:$ABF$3,0))/UK$2*INDEX(Usage!$D$5:$ABF$11,MATCH(UsagePerHour!$B$68,Usage!$C$5:$C$11,0),MATCH(UsagePerHour!UK$4,Usage!$D$3:$ABF$3,0)),"")</f>
        <v/>
      </c>
      <c r="UL82" s="27" t="str">
        <f>IFERROR(INDEX(Sales!$D$5:$ABF$18,MATCH(UsagePerHour!$B82,Sales!$C$5:$C$18,0),MATCH(UsagePerHour!UL$4,Sales!$D$3:$ABF$3,0))/UL$2*INDEX(Usage!$D$5:$ABF$11,MATCH(UsagePerHour!$B$68,Usage!$C$5:$C$11,0),MATCH(UsagePerHour!UL$4,Usage!$D$3:$ABF$3,0)),"")</f>
        <v/>
      </c>
      <c r="UM82" s="27" t="str">
        <f>IFERROR(INDEX(Sales!$D$5:$ABF$18,MATCH(UsagePerHour!$B82,Sales!$C$5:$C$18,0),MATCH(UsagePerHour!UM$4,Sales!$D$3:$ABF$3,0))/UM$2*INDEX(Usage!$D$5:$ABF$11,MATCH(UsagePerHour!$B$68,Usage!$C$5:$C$11,0),MATCH(UsagePerHour!UM$4,Usage!$D$3:$ABF$3,0)),"")</f>
        <v/>
      </c>
      <c r="UN82" s="27" t="str">
        <f>IFERROR(INDEX(Sales!$D$5:$ABF$18,MATCH(UsagePerHour!$B82,Sales!$C$5:$C$18,0),MATCH(UsagePerHour!UN$4,Sales!$D$3:$ABF$3,0))/UN$2*INDEX(Usage!$D$5:$ABF$11,MATCH(UsagePerHour!$B$68,Usage!$C$5:$C$11,0),MATCH(UsagePerHour!UN$4,Usage!$D$3:$ABF$3,0)),"")</f>
        <v/>
      </c>
      <c r="UO82" s="27" t="str">
        <f>IFERROR(INDEX(Sales!$D$5:$ABF$18,MATCH(UsagePerHour!$B82,Sales!$C$5:$C$18,0),MATCH(UsagePerHour!UO$4,Sales!$D$3:$ABF$3,0))/UO$2*INDEX(Usage!$D$5:$ABF$11,MATCH(UsagePerHour!$B$68,Usage!$C$5:$C$11,0),MATCH(UsagePerHour!UO$4,Usage!$D$3:$ABF$3,0)),"")</f>
        <v/>
      </c>
      <c r="UP82" s="27" t="str">
        <f>IFERROR(INDEX(Sales!$D$5:$ABF$18,MATCH(UsagePerHour!$B82,Sales!$C$5:$C$18,0),MATCH(UsagePerHour!UP$4,Sales!$D$3:$ABF$3,0))/UP$2*INDEX(Usage!$D$5:$ABF$11,MATCH(UsagePerHour!$B$68,Usage!$C$5:$C$11,0),MATCH(UsagePerHour!UP$4,Usage!$D$3:$ABF$3,0)),"")</f>
        <v/>
      </c>
      <c r="UQ82" s="27" t="str">
        <f>IFERROR(INDEX(Sales!$D$5:$ABF$18,MATCH(UsagePerHour!$B82,Sales!$C$5:$C$18,0),MATCH(UsagePerHour!UQ$4,Sales!$D$3:$ABF$3,0))/UQ$2*INDEX(Usage!$D$5:$ABF$11,MATCH(UsagePerHour!$B$68,Usage!$C$5:$C$11,0),MATCH(UsagePerHour!UQ$4,Usage!$D$3:$ABF$3,0)),"")</f>
        <v/>
      </c>
      <c r="UR82" s="27" t="str">
        <f>IFERROR(INDEX(Sales!$D$5:$ABF$18,MATCH(UsagePerHour!$B82,Sales!$C$5:$C$18,0),MATCH(UsagePerHour!UR$4,Sales!$D$3:$ABF$3,0))/UR$2*INDEX(Usage!$D$5:$ABF$11,MATCH(UsagePerHour!$B$68,Usage!$C$5:$C$11,0),MATCH(UsagePerHour!UR$4,Usage!$D$3:$ABF$3,0)),"")</f>
        <v/>
      </c>
      <c r="US82" s="27" t="str">
        <f>IFERROR(INDEX(Sales!$D$5:$ABF$18,MATCH(UsagePerHour!$B82,Sales!$C$5:$C$18,0),MATCH(UsagePerHour!US$4,Sales!$D$3:$ABF$3,0))/US$2*INDEX(Usage!$D$5:$ABF$11,MATCH(UsagePerHour!$B$68,Usage!$C$5:$C$11,0),MATCH(UsagePerHour!US$4,Usage!$D$3:$ABF$3,0)),"")</f>
        <v/>
      </c>
      <c r="UT82" s="27" t="str">
        <f>IFERROR(INDEX(Sales!$D$5:$ABF$18,MATCH(UsagePerHour!$B82,Sales!$C$5:$C$18,0),MATCH(UsagePerHour!UT$4,Sales!$D$3:$ABF$3,0))/UT$2*INDEX(Usage!$D$5:$ABF$11,MATCH(UsagePerHour!$B$68,Usage!$C$5:$C$11,0),MATCH(UsagePerHour!UT$4,Usage!$D$3:$ABF$3,0)),"")</f>
        <v/>
      </c>
      <c r="UU82" s="27" t="str">
        <f>IFERROR(INDEX(Sales!$D$5:$ABF$18,MATCH(UsagePerHour!$B82,Sales!$C$5:$C$18,0),MATCH(UsagePerHour!UU$4,Sales!$D$3:$ABF$3,0))/UU$2*INDEX(Usage!$D$5:$ABF$11,MATCH(UsagePerHour!$B$68,Usage!$C$5:$C$11,0),MATCH(UsagePerHour!UU$4,Usage!$D$3:$ABF$3,0)),"")</f>
        <v/>
      </c>
      <c r="UV82" s="27" t="str">
        <f>IFERROR(INDEX(Sales!$D$5:$ABF$18,MATCH(UsagePerHour!$B82,Sales!$C$5:$C$18,0),MATCH(UsagePerHour!UV$4,Sales!$D$3:$ABF$3,0))/UV$2*INDEX(Usage!$D$5:$ABF$11,MATCH(UsagePerHour!$B$68,Usage!$C$5:$C$11,0),MATCH(UsagePerHour!UV$4,Usage!$D$3:$ABF$3,0)),"")</f>
        <v/>
      </c>
      <c r="UW82" s="27" t="str">
        <f>IFERROR(INDEX(Sales!$D$5:$ABF$18,MATCH(UsagePerHour!$B82,Sales!$C$5:$C$18,0),MATCH(UsagePerHour!UW$4,Sales!$D$3:$ABF$3,0))/UW$2*INDEX(Usage!$D$5:$ABF$11,MATCH(UsagePerHour!$B$68,Usage!$C$5:$C$11,0),MATCH(UsagePerHour!UW$4,Usage!$D$3:$ABF$3,0)),"")</f>
        <v/>
      </c>
      <c r="UX82" s="27" t="str">
        <f>IFERROR(INDEX(Sales!$D$5:$ABF$18,MATCH(UsagePerHour!$B82,Sales!$C$5:$C$18,0),MATCH(UsagePerHour!UX$4,Sales!$D$3:$ABF$3,0))/UX$2*INDEX(Usage!$D$5:$ABF$11,MATCH(UsagePerHour!$B$68,Usage!$C$5:$C$11,0),MATCH(UsagePerHour!UX$4,Usage!$D$3:$ABF$3,0)),"")</f>
        <v/>
      </c>
      <c r="UY82" s="27" t="str">
        <f>IFERROR(INDEX(Sales!$D$5:$ABF$18,MATCH(UsagePerHour!$B82,Sales!$C$5:$C$18,0),MATCH(UsagePerHour!UY$4,Sales!$D$3:$ABF$3,0))/UY$2*INDEX(Usage!$D$5:$ABF$11,MATCH(UsagePerHour!$B$68,Usage!$C$5:$C$11,0),MATCH(UsagePerHour!UY$4,Usage!$D$3:$ABF$3,0)),"")</f>
        <v/>
      </c>
      <c r="UZ82" s="27" t="str">
        <f>IFERROR(INDEX(Sales!$D$5:$ABF$18,MATCH(UsagePerHour!$B82,Sales!$C$5:$C$18,0),MATCH(UsagePerHour!UZ$4,Sales!$D$3:$ABF$3,0))/UZ$2*INDEX(Usage!$D$5:$ABF$11,MATCH(UsagePerHour!$B$68,Usage!$C$5:$C$11,0),MATCH(UsagePerHour!UZ$4,Usage!$D$3:$ABF$3,0)),"")</f>
        <v/>
      </c>
      <c r="VA82" s="27" t="str">
        <f>IFERROR(INDEX(Sales!$D$5:$ABF$18,MATCH(UsagePerHour!$B82,Sales!$C$5:$C$18,0),MATCH(UsagePerHour!VA$4,Sales!$D$3:$ABF$3,0))/VA$2*INDEX(Usage!$D$5:$ABF$11,MATCH(UsagePerHour!$B$68,Usage!$C$5:$C$11,0),MATCH(UsagePerHour!VA$4,Usage!$D$3:$ABF$3,0)),"")</f>
        <v/>
      </c>
      <c r="VB82" s="27" t="str">
        <f>IFERROR(INDEX(Sales!$D$5:$ABF$18,MATCH(UsagePerHour!$B82,Sales!$C$5:$C$18,0),MATCH(UsagePerHour!VB$4,Sales!$D$3:$ABF$3,0))/VB$2*INDEX(Usage!$D$5:$ABF$11,MATCH(UsagePerHour!$B$68,Usage!$C$5:$C$11,0),MATCH(UsagePerHour!VB$4,Usage!$D$3:$ABF$3,0)),"")</f>
        <v/>
      </c>
      <c r="VC82" s="27" t="str">
        <f>IFERROR(INDEX(Sales!$D$5:$ABF$18,MATCH(UsagePerHour!$B82,Sales!$C$5:$C$18,0),MATCH(UsagePerHour!VC$4,Sales!$D$3:$ABF$3,0))/VC$2*INDEX(Usage!$D$5:$ABF$11,MATCH(UsagePerHour!$B$68,Usage!$C$5:$C$11,0),MATCH(UsagePerHour!VC$4,Usage!$D$3:$ABF$3,0)),"")</f>
        <v/>
      </c>
      <c r="VD82" s="27" t="str">
        <f>IFERROR(INDEX(Sales!$D$5:$ABF$18,MATCH(UsagePerHour!$B82,Sales!$C$5:$C$18,0),MATCH(UsagePerHour!VD$4,Sales!$D$3:$ABF$3,0))/VD$2*INDEX(Usage!$D$5:$ABF$11,MATCH(UsagePerHour!$B$68,Usage!$C$5:$C$11,0),MATCH(UsagePerHour!VD$4,Usage!$D$3:$ABF$3,0)),"")</f>
        <v/>
      </c>
      <c r="VE82" s="27" t="str">
        <f>IFERROR(INDEX(Sales!$D$5:$ABF$18,MATCH(UsagePerHour!$B82,Sales!$C$5:$C$18,0),MATCH(UsagePerHour!VE$4,Sales!$D$3:$ABF$3,0))/VE$2*INDEX(Usage!$D$5:$ABF$11,MATCH(UsagePerHour!$B$68,Usage!$C$5:$C$11,0),MATCH(UsagePerHour!VE$4,Usage!$D$3:$ABF$3,0)),"")</f>
        <v/>
      </c>
      <c r="VF82" s="27" t="str">
        <f>IFERROR(INDEX(Sales!$D$5:$ABF$18,MATCH(UsagePerHour!$B82,Sales!$C$5:$C$18,0),MATCH(UsagePerHour!VF$4,Sales!$D$3:$ABF$3,0))/VF$2*INDEX(Usage!$D$5:$ABF$11,MATCH(UsagePerHour!$B$68,Usage!$C$5:$C$11,0),MATCH(UsagePerHour!VF$4,Usage!$D$3:$ABF$3,0)),"")</f>
        <v/>
      </c>
      <c r="VG82" s="27" t="str">
        <f>IFERROR(INDEX(Sales!$D$5:$ABF$18,MATCH(UsagePerHour!$B82,Sales!$C$5:$C$18,0),MATCH(UsagePerHour!VG$4,Sales!$D$3:$ABF$3,0))/VG$2*INDEX(Usage!$D$5:$ABF$11,MATCH(UsagePerHour!$B$68,Usage!$C$5:$C$11,0),MATCH(UsagePerHour!VG$4,Usage!$D$3:$ABF$3,0)),"")</f>
        <v/>
      </c>
      <c r="VH82" s="27" t="str">
        <f>IFERROR(INDEX(Sales!$D$5:$ABF$18,MATCH(UsagePerHour!$B82,Sales!$C$5:$C$18,0),MATCH(UsagePerHour!VH$4,Sales!$D$3:$ABF$3,0))/VH$2*INDEX(Usage!$D$5:$ABF$11,MATCH(UsagePerHour!$B$68,Usage!$C$5:$C$11,0),MATCH(UsagePerHour!VH$4,Usage!$D$3:$ABF$3,0)),"")</f>
        <v/>
      </c>
      <c r="VI82" s="27" t="str">
        <f>IFERROR(INDEX(Sales!$D$5:$ABF$18,MATCH(UsagePerHour!$B82,Sales!$C$5:$C$18,0),MATCH(UsagePerHour!VI$4,Sales!$D$3:$ABF$3,0))/VI$2*INDEX(Usage!$D$5:$ABF$11,MATCH(UsagePerHour!$B$68,Usage!$C$5:$C$11,0),MATCH(UsagePerHour!VI$4,Usage!$D$3:$ABF$3,0)),"")</f>
        <v/>
      </c>
      <c r="VJ82" s="27" t="str">
        <f>IFERROR(INDEX(Sales!$D$5:$ABF$18,MATCH(UsagePerHour!$B82,Sales!$C$5:$C$18,0),MATCH(UsagePerHour!VJ$4,Sales!$D$3:$ABF$3,0))/VJ$2*INDEX(Usage!$D$5:$ABF$11,MATCH(UsagePerHour!$B$68,Usage!$C$5:$C$11,0),MATCH(UsagePerHour!VJ$4,Usage!$D$3:$ABF$3,0)),"")</f>
        <v/>
      </c>
      <c r="VK82" s="27" t="str">
        <f>IFERROR(INDEX(Sales!$D$5:$ABF$18,MATCH(UsagePerHour!$B82,Sales!$C$5:$C$18,0),MATCH(UsagePerHour!VK$4,Sales!$D$3:$ABF$3,0))/VK$2*INDEX(Usage!$D$5:$ABF$11,MATCH(UsagePerHour!$B$68,Usage!$C$5:$C$11,0),MATCH(UsagePerHour!VK$4,Usage!$D$3:$ABF$3,0)),"")</f>
        <v/>
      </c>
      <c r="VL82" s="27" t="str">
        <f>IFERROR(INDEX(Sales!$D$5:$ABF$18,MATCH(UsagePerHour!$B82,Sales!$C$5:$C$18,0),MATCH(UsagePerHour!VL$4,Sales!$D$3:$ABF$3,0))/VL$2*INDEX(Usage!$D$5:$ABF$11,MATCH(UsagePerHour!$B$68,Usage!$C$5:$C$11,0),MATCH(UsagePerHour!VL$4,Usage!$D$3:$ABF$3,0)),"")</f>
        <v/>
      </c>
      <c r="VM82" s="27" t="str">
        <f>IFERROR(INDEX(Sales!$D$5:$ABF$18,MATCH(UsagePerHour!$B82,Sales!$C$5:$C$18,0),MATCH(UsagePerHour!VM$4,Sales!$D$3:$ABF$3,0))/VM$2*INDEX(Usage!$D$5:$ABF$11,MATCH(UsagePerHour!$B$68,Usage!$C$5:$C$11,0),MATCH(UsagePerHour!VM$4,Usage!$D$3:$ABF$3,0)),"")</f>
        <v/>
      </c>
      <c r="VN82" s="27" t="str">
        <f>IFERROR(INDEX(Sales!$D$5:$ABF$18,MATCH(UsagePerHour!$B82,Sales!$C$5:$C$18,0),MATCH(UsagePerHour!VN$4,Sales!$D$3:$ABF$3,0))/VN$2*INDEX(Usage!$D$5:$ABF$11,MATCH(UsagePerHour!$B$68,Usage!$C$5:$C$11,0),MATCH(UsagePerHour!VN$4,Usage!$D$3:$ABF$3,0)),"")</f>
        <v/>
      </c>
      <c r="VO82" s="27" t="str">
        <f>IFERROR(INDEX(Sales!$D$5:$ABF$18,MATCH(UsagePerHour!$B82,Sales!$C$5:$C$18,0),MATCH(UsagePerHour!VO$4,Sales!$D$3:$ABF$3,0))/VO$2*INDEX(Usage!$D$5:$ABF$11,MATCH(UsagePerHour!$B$68,Usage!$C$5:$C$11,0),MATCH(UsagePerHour!VO$4,Usage!$D$3:$ABF$3,0)),"")</f>
        <v/>
      </c>
      <c r="VP82" s="27" t="str">
        <f>IFERROR(INDEX(Sales!$D$5:$ABF$18,MATCH(UsagePerHour!$B82,Sales!$C$5:$C$18,0),MATCH(UsagePerHour!VP$4,Sales!$D$3:$ABF$3,0))/VP$2*INDEX(Usage!$D$5:$ABF$11,MATCH(UsagePerHour!$B$68,Usage!$C$5:$C$11,0),MATCH(UsagePerHour!VP$4,Usage!$D$3:$ABF$3,0)),"")</f>
        <v/>
      </c>
      <c r="VQ82" s="27" t="str">
        <f>IFERROR(INDEX(Sales!$D$5:$ABF$18,MATCH(UsagePerHour!$B82,Sales!$C$5:$C$18,0),MATCH(UsagePerHour!VQ$4,Sales!$D$3:$ABF$3,0))/VQ$2*INDEX(Usage!$D$5:$ABF$11,MATCH(UsagePerHour!$B$68,Usage!$C$5:$C$11,0),MATCH(UsagePerHour!VQ$4,Usage!$D$3:$ABF$3,0)),"")</f>
        <v/>
      </c>
      <c r="VR82" s="27" t="str">
        <f>IFERROR(INDEX(Sales!$D$5:$ABF$18,MATCH(UsagePerHour!$B82,Sales!$C$5:$C$18,0),MATCH(UsagePerHour!VR$4,Sales!$D$3:$ABF$3,0))/VR$2*INDEX(Usage!$D$5:$ABF$11,MATCH(UsagePerHour!$B$68,Usage!$C$5:$C$11,0),MATCH(UsagePerHour!VR$4,Usage!$D$3:$ABF$3,0)),"")</f>
        <v/>
      </c>
      <c r="VS82" s="27" t="str">
        <f>IFERROR(INDEX(Sales!$D$5:$ABF$18,MATCH(UsagePerHour!$B82,Sales!$C$5:$C$18,0),MATCH(UsagePerHour!VS$4,Sales!$D$3:$ABF$3,0))/VS$2*INDEX(Usage!$D$5:$ABF$11,MATCH(UsagePerHour!$B$68,Usage!$C$5:$C$11,0),MATCH(UsagePerHour!VS$4,Usage!$D$3:$ABF$3,0)),"")</f>
        <v/>
      </c>
      <c r="VT82" s="27" t="str">
        <f>IFERROR(INDEX(Sales!$D$5:$ABF$18,MATCH(UsagePerHour!$B82,Sales!$C$5:$C$18,0),MATCH(UsagePerHour!VT$4,Sales!$D$3:$ABF$3,0))/VT$2*INDEX(Usage!$D$5:$ABF$11,MATCH(UsagePerHour!$B$68,Usage!$C$5:$C$11,0),MATCH(UsagePerHour!VT$4,Usage!$D$3:$ABF$3,0)),"")</f>
        <v/>
      </c>
      <c r="VU82" s="27" t="str">
        <f>IFERROR(INDEX(Sales!$D$5:$ABF$18,MATCH(UsagePerHour!$B82,Sales!$C$5:$C$18,0),MATCH(UsagePerHour!VU$4,Sales!$D$3:$ABF$3,0))/VU$2*INDEX(Usage!$D$5:$ABF$11,MATCH(UsagePerHour!$B$68,Usage!$C$5:$C$11,0),MATCH(UsagePerHour!VU$4,Usage!$D$3:$ABF$3,0)),"")</f>
        <v/>
      </c>
      <c r="VV82" s="27" t="str">
        <f>IFERROR(INDEX(Sales!$D$5:$ABF$18,MATCH(UsagePerHour!$B82,Sales!$C$5:$C$18,0),MATCH(UsagePerHour!VV$4,Sales!$D$3:$ABF$3,0))/VV$2*INDEX(Usage!$D$5:$ABF$11,MATCH(UsagePerHour!$B$68,Usage!$C$5:$C$11,0),MATCH(UsagePerHour!VV$4,Usage!$D$3:$ABF$3,0)),"")</f>
        <v/>
      </c>
      <c r="VW82" s="27" t="str">
        <f>IFERROR(INDEX(Sales!$D$5:$ABF$18,MATCH(UsagePerHour!$B82,Sales!$C$5:$C$18,0),MATCH(UsagePerHour!VW$4,Sales!$D$3:$ABF$3,0))/VW$2*INDEX(Usage!$D$5:$ABF$11,MATCH(UsagePerHour!$B$68,Usage!$C$5:$C$11,0),MATCH(UsagePerHour!VW$4,Usage!$D$3:$ABF$3,0)),"")</f>
        <v/>
      </c>
      <c r="VX82" s="27" t="str">
        <f>IFERROR(INDEX(Sales!$D$5:$ABF$18,MATCH(UsagePerHour!$B82,Sales!$C$5:$C$18,0),MATCH(UsagePerHour!VX$4,Sales!$D$3:$ABF$3,0))/VX$2*INDEX(Usage!$D$5:$ABF$11,MATCH(UsagePerHour!$B$68,Usage!$C$5:$C$11,0),MATCH(UsagePerHour!VX$4,Usage!$D$3:$ABF$3,0)),"")</f>
        <v/>
      </c>
      <c r="VY82" s="27" t="str">
        <f>IFERROR(INDEX(Sales!$D$5:$ABF$18,MATCH(UsagePerHour!$B82,Sales!$C$5:$C$18,0),MATCH(UsagePerHour!VY$4,Sales!$D$3:$ABF$3,0))/VY$2*INDEX(Usage!$D$5:$ABF$11,MATCH(UsagePerHour!$B$68,Usage!$C$5:$C$11,0),MATCH(UsagePerHour!VY$4,Usage!$D$3:$ABF$3,0)),"")</f>
        <v/>
      </c>
      <c r="VZ82" s="27" t="str">
        <f>IFERROR(INDEX(Sales!$D$5:$ABF$18,MATCH(UsagePerHour!$B82,Sales!$C$5:$C$18,0),MATCH(UsagePerHour!VZ$4,Sales!$D$3:$ABF$3,0))/VZ$2*INDEX(Usage!$D$5:$ABF$11,MATCH(UsagePerHour!$B$68,Usage!$C$5:$C$11,0),MATCH(UsagePerHour!VZ$4,Usage!$D$3:$ABF$3,0)),"")</f>
        <v/>
      </c>
      <c r="WA82" s="27" t="str">
        <f>IFERROR(INDEX(Sales!$D$5:$ABF$18,MATCH(UsagePerHour!$B82,Sales!$C$5:$C$18,0),MATCH(UsagePerHour!WA$4,Sales!$D$3:$ABF$3,0))/WA$2*INDEX(Usage!$D$5:$ABF$11,MATCH(UsagePerHour!$B$68,Usage!$C$5:$C$11,0),MATCH(UsagePerHour!WA$4,Usage!$D$3:$ABF$3,0)),"")</f>
        <v/>
      </c>
      <c r="WB82" s="27" t="str">
        <f>IFERROR(INDEX(Sales!$D$5:$ABF$18,MATCH(UsagePerHour!$B82,Sales!$C$5:$C$18,0),MATCH(UsagePerHour!WB$4,Sales!$D$3:$ABF$3,0))/WB$2*INDEX(Usage!$D$5:$ABF$11,MATCH(UsagePerHour!$B$68,Usage!$C$5:$C$11,0),MATCH(UsagePerHour!WB$4,Usage!$D$3:$ABF$3,0)),"")</f>
        <v/>
      </c>
      <c r="WC82" s="27" t="str">
        <f>IFERROR(INDEX(Sales!$D$5:$ABF$18,MATCH(UsagePerHour!$B82,Sales!$C$5:$C$18,0),MATCH(UsagePerHour!WC$4,Sales!$D$3:$ABF$3,0))/WC$2*INDEX(Usage!$D$5:$ABF$11,MATCH(UsagePerHour!$B$68,Usage!$C$5:$C$11,0),MATCH(UsagePerHour!WC$4,Usage!$D$3:$ABF$3,0)),"")</f>
        <v/>
      </c>
      <c r="WD82" s="27" t="str">
        <f>IFERROR(INDEX(Sales!$D$5:$ABF$18,MATCH(UsagePerHour!$B82,Sales!$C$5:$C$18,0),MATCH(UsagePerHour!WD$4,Sales!$D$3:$ABF$3,0))/WD$2*INDEX(Usage!$D$5:$ABF$11,MATCH(UsagePerHour!$B$68,Usage!$C$5:$C$11,0),MATCH(UsagePerHour!WD$4,Usage!$D$3:$ABF$3,0)),"")</f>
        <v/>
      </c>
      <c r="WE82" s="27" t="str">
        <f>IFERROR(INDEX(Sales!$D$5:$ABF$18,MATCH(UsagePerHour!$B82,Sales!$C$5:$C$18,0),MATCH(UsagePerHour!WE$4,Sales!$D$3:$ABF$3,0))/WE$2*INDEX(Usage!$D$5:$ABF$11,MATCH(UsagePerHour!$B$68,Usage!$C$5:$C$11,0),MATCH(UsagePerHour!WE$4,Usage!$D$3:$ABF$3,0)),"")</f>
        <v/>
      </c>
      <c r="WF82" s="27" t="str">
        <f>IFERROR(INDEX(Sales!$D$5:$ABF$18,MATCH(UsagePerHour!$B82,Sales!$C$5:$C$18,0),MATCH(UsagePerHour!WF$4,Sales!$D$3:$ABF$3,0))/WF$2*INDEX(Usage!$D$5:$ABF$11,MATCH(UsagePerHour!$B$68,Usage!$C$5:$C$11,0),MATCH(UsagePerHour!WF$4,Usage!$D$3:$ABF$3,0)),"")</f>
        <v/>
      </c>
      <c r="WG82" s="27" t="str">
        <f>IFERROR(INDEX(Sales!$D$5:$ABF$18,MATCH(UsagePerHour!$B82,Sales!$C$5:$C$18,0),MATCH(UsagePerHour!WG$4,Sales!$D$3:$ABF$3,0))/WG$2*INDEX(Usage!$D$5:$ABF$11,MATCH(UsagePerHour!$B$68,Usage!$C$5:$C$11,0),MATCH(UsagePerHour!WG$4,Usage!$D$3:$ABF$3,0)),"")</f>
        <v/>
      </c>
      <c r="WH82" s="27" t="str">
        <f>IFERROR(INDEX(Sales!$D$5:$ABF$18,MATCH(UsagePerHour!$B82,Sales!$C$5:$C$18,0),MATCH(UsagePerHour!WH$4,Sales!$D$3:$ABF$3,0))/WH$2*INDEX(Usage!$D$5:$ABF$11,MATCH(UsagePerHour!$B$68,Usage!$C$5:$C$11,0),MATCH(UsagePerHour!WH$4,Usage!$D$3:$ABF$3,0)),"")</f>
        <v/>
      </c>
      <c r="WI82" s="27" t="str">
        <f>IFERROR(INDEX(Sales!$D$5:$ABF$18,MATCH(UsagePerHour!$B82,Sales!$C$5:$C$18,0),MATCH(UsagePerHour!WI$4,Sales!$D$3:$ABF$3,0))/WI$2*INDEX(Usage!$D$5:$ABF$11,MATCH(UsagePerHour!$B$68,Usage!$C$5:$C$11,0),MATCH(UsagePerHour!WI$4,Usage!$D$3:$ABF$3,0)),"")</f>
        <v/>
      </c>
      <c r="WJ82" s="27" t="str">
        <f>IFERROR(INDEX(Sales!$D$5:$ABF$18,MATCH(UsagePerHour!$B82,Sales!$C$5:$C$18,0),MATCH(UsagePerHour!WJ$4,Sales!$D$3:$ABF$3,0))/WJ$2*INDEX(Usage!$D$5:$ABF$11,MATCH(UsagePerHour!$B$68,Usage!$C$5:$C$11,0),MATCH(UsagePerHour!WJ$4,Usage!$D$3:$ABF$3,0)),"")</f>
        <v/>
      </c>
      <c r="WK82" s="27" t="str">
        <f>IFERROR(INDEX(Sales!$D$5:$ABF$18,MATCH(UsagePerHour!$B82,Sales!$C$5:$C$18,0),MATCH(UsagePerHour!WK$4,Sales!$D$3:$ABF$3,0))/WK$2*INDEX(Usage!$D$5:$ABF$11,MATCH(UsagePerHour!$B$68,Usage!$C$5:$C$11,0),MATCH(UsagePerHour!WK$4,Usage!$D$3:$ABF$3,0)),"")</f>
        <v/>
      </c>
      <c r="WL82" s="27" t="str">
        <f>IFERROR(INDEX(Sales!$D$5:$ABF$18,MATCH(UsagePerHour!$B82,Sales!$C$5:$C$18,0),MATCH(UsagePerHour!WL$4,Sales!$D$3:$ABF$3,0))/WL$2*INDEX(Usage!$D$5:$ABF$11,MATCH(UsagePerHour!$B$68,Usage!$C$5:$C$11,0),MATCH(UsagePerHour!WL$4,Usage!$D$3:$ABF$3,0)),"")</f>
        <v/>
      </c>
      <c r="WM82" s="27" t="str">
        <f>IFERROR(INDEX(Sales!$D$5:$ABF$18,MATCH(UsagePerHour!$B82,Sales!$C$5:$C$18,0),MATCH(UsagePerHour!WM$4,Sales!$D$3:$ABF$3,0))/WM$2*INDEX(Usage!$D$5:$ABF$11,MATCH(UsagePerHour!$B$68,Usage!$C$5:$C$11,0),MATCH(UsagePerHour!WM$4,Usage!$D$3:$ABF$3,0)),"")</f>
        <v/>
      </c>
      <c r="WN82" s="27" t="str">
        <f>IFERROR(INDEX(Sales!$D$5:$ABF$18,MATCH(UsagePerHour!$B82,Sales!$C$5:$C$18,0),MATCH(UsagePerHour!WN$4,Sales!$D$3:$ABF$3,0))/WN$2*INDEX(Usage!$D$5:$ABF$11,MATCH(UsagePerHour!$B$68,Usage!$C$5:$C$11,0),MATCH(UsagePerHour!WN$4,Usage!$D$3:$ABF$3,0)),"")</f>
        <v/>
      </c>
      <c r="WO82" s="27" t="str">
        <f>IFERROR(INDEX(Sales!$D$5:$ABF$18,MATCH(UsagePerHour!$B82,Sales!$C$5:$C$18,0),MATCH(UsagePerHour!WO$4,Sales!$D$3:$ABF$3,0))/WO$2*INDEX(Usage!$D$5:$ABF$11,MATCH(UsagePerHour!$B$68,Usage!$C$5:$C$11,0),MATCH(UsagePerHour!WO$4,Usage!$D$3:$ABF$3,0)),"")</f>
        <v/>
      </c>
      <c r="WP82" s="27" t="str">
        <f>IFERROR(INDEX(Sales!$D$5:$ABF$18,MATCH(UsagePerHour!$B82,Sales!$C$5:$C$18,0),MATCH(UsagePerHour!WP$4,Sales!$D$3:$ABF$3,0))/WP$2*INDEX(Usage!$D$5:$ABF$11,MATCH(UsagePerHour!$B$68,Usage!$C$5:$C$11,0),MATCH(UsagePerHour!WP$4,Usage!$D$3:$ABF$3,0)),"")</f>
        <v/>
      </c>
      <c r="WQ82" s="27" t="str">
        <f>IFERROR(INDEX(Sales!$D$5:$ABF$18,MATCH(UsagePerHour!$B82,Sales!$C$5:$C$18,0),MATCH(UsagePerHour!WQ$4,Sales!$D$3:$ABF$3,0))/WQ$2*INDEX(Usage!$D$5:$ABF$11,MATCH(UsagePerHour!$B$68,Usage!$C$5:$C$11,0),MATCH(UsagePerHour!WQ$4,Usage!$D$3:$ABF$3,0)),"")</f>
        <v/>
      </c>
      <c r="WR82" s="27" t="str">
        <f>IFERROR(INDEX(Sales!$D$5:$ABF$18,MATCH(UsagePerHour!$B82,Sales!$C$5:$C$18,0),MATCH(UsagePerHour!WR$4,Sales!$D$3:$ABF$3,0))/WR$2*INDEX(Usage!$D$5:$ABF$11,MATCH(UsagePerHour!$B$68,Usage!$C$5:$C$11,0),MATCH(UsagePerHour!WR$4,Usage!$D$3:$ABF$3,0)),"")</f>
        <v/>
      </c>
      <c r="WS82" s="27" t="str">
        <f>IFERROR(INDEX(Sales!$D$5:$ABF$18,MATCH(UsagePerHour!$B82,Sales!$C$5:$C$18,0),MATCH(UsagePerHour!WS$4,Sales!$D$3:$ABF$3,0))/WS$2*INDEX(Usage!$D$5:$ABF$11,MATCH(UsagePerHour!$B$68,Usage!$C$5:$C$11,0),MATCH(UsagePerHour!WS$4,Usage!$D$3:$ABF$3,0)),"")</f>
        <v/>
      </c>
      <c r="WT82" s="27" t="str">
        <f>IFERROR(INDEX(Sales!$D$5:$ABF$18,MATCH(UsagePerHour!$B82,Sales!$C$5:$C$18,0),MATCH(UsagePerHour!WT$4,Sales!$D$3:$ABF$3,0))/WT$2*INDEX(Usage!$D$5:$ABF$11,MATCH(UsagePerHour!$B$68,Usage!$C$5:$C$11,0),MATCH(UsagePerHour!WT$4,Usage!$D$3:$ABF$3,0)),"")</f>
        <v/>
      </c>
      <c r="WU82" s="27" t="str">
        <f>IFERROR(INDEX(Sales!$D$5:$ABF$18,MATCH(UsagePerHour!$B82,Sales!$C$5:$C$18,0),MATCH(UsagePerHour!WU$4,Sales!$D$3:$ABF$3,0))/WU$2*INDEX(Usage!$D$5:$ABF$11,MATCH(UsagePerHour!$B$68,Usage!$C$5:$C$11,0),MATCH(UsagePerHour!WU$4,Usage!$D$3:$ABF$3,0)),"")</f>
        <v/>
      </c>
      <c r="WV82" s="27" t="str">
        <f>IFERROR(INDEX(Sales!$D$5:$ABF$18,MATCH(UsagePerHour!$B82,Sales!$C$5:$C$18,0),MATCH(UsagePerHour!WV$4,Sales!$D$3:$ABF$3,0))/WV$2*INDEX(Usage!$D$5:$ABF$11,MATCH(UsagePerHour!$B$68,Usage!$C$5:$C$11,0),MATCH(UsagePerHour!WV$4,Usage!$D$3:$ABF$3,0)),"")</f>
        <v/>
      </c>
      <c r="WW82" s="27" t="str">
        <f>IFERROR(INDEX(Sales!$D$5:$ABF$18,MATCH(UsagePerHour!$B82,Sales!$C$5:$C$18,0),MATCH(UsagePerHour!WW$4,Sales!$D$3:$ABF$3,0))/WW$2*INDEX(Usage!$D$5:$ABF$11,MATCH(UsagePerHour!$B$68,Usage!$C$5:$C$11,0),MATCH(UsagePerHour!WW$4,Usage!$D$3:$ABF$3,0)),"")</f>
        <v/>
      </c>
      <c r="WX82" s="27" t="str">
        <f>IFERROR(INDEX(Sales!$D$5:$ABF$18,MATCH(UsagePerHour!$B82,Sales!$C$5:$C$18,0),MATCH(UsagePerHour!WX$4,Sales!$D$3:$ABF$3,0))/WX$2*INDEX(Usage!$D$5:$ABF$11,MATCH(UsagePerHour!$B$68,Usage!$C$5:$C$11,0),MATCH(UsagePerHour!WX$4,Usage!$D$3:$ABF$3,0)),"")</f>
        <v/>
      </c>
      <c r="WY82" s="27" t="str">
        <f>IFERROR(INDEX(Sales!$D$5:$ABF$18,MATCH(UsagePerHour!$B82,Sales!$C$5:$C$18,0),MATCH(UsagePerHour!WY$4,Sales!$D$3:$ABF$3,0))/WY$2*INDEX(Usage!$D$5:$ABF$11,MATCH(UsagePerHour!$B$68,Usage!$C$5:$C$11,0),MATCH(UsagePerHour!WY$4,Usage!$D$3:$ABF$3,0)),"")</f>
        <v/>
      </c>
      <c r="WZ82" s="27" t="str">
        <f>IFERROR(INDEX(Sales!$D$5:$ABF$18,MATCH(UsagePerHour!$B82,Sales!$C$5:$C$18,0),MATCH(UsagePerHour!WZ$4,Sales!$D$3:$ABF$3,0))/WZ$2*INDEX(Usage!$D$5:$ABF$11,MATCH(UsagePerHour!$B$68,Usage!$C$5:$C$11,0),MATCH(UsagePerHour!WZ$4,Usage!$D$3:$ABF$3,0)),"")</f>
        <v/>
      </c>
      <c r="XA82" s="27" t="str">
        <f>IFERROR(INDEX(Sales!$D$5:$ABF$18,MATCH(UsagePerHour!$B82,Sales!$C$5:$C$18,0),MATCH(UsagePerHour!XA$4,Sales!$D$3:$ABF$3,0))/XA$2*INDEX(Usage!$D$5:$ABF$11,MATCH(UsagePerHour!$B$68,Usage!$C$5:$C$11,0),MATCH(UsagePerHour!XA$4,Usage!$D$3:$ABF$3,0)),"")</f>
        <v/>
      </c>
      <c r="XB82" s="27" t="str">
        <f>IFERROR(INDEX(Sales!$D$5:$ABF$18,MATCH(UsagePerHour!$B82,Sales!$C$5:$C$18,0),MATCH(UsagePerHour!XB$4,Sales!$D$3:$ABF$3,0))/XB$2*INDEX(Usage!$D$5:$ABF$11,MATCH(UsagePerHour!$B$68,Usage!$C$5:$C$11,0),MATCH(UsagePerHour!XB$4,Usage!$D$3:$ABF$3,0)),"")</f>
        <v/>
      </c>
      <c r="XC82" s="27" t="str">
        <f>IFERROR(INDEX(Sales!$D$5:$ABF$18,MATCH(UsagePerHour!$B82,Sales!$C$5:$C$18,0),MATCH(UsagePerHour!XC$4,Sales!$D$3:$ABF$3,0))/XC$2*INDEX(Usage!$D$5:$ABF$11,MATCH(UsagePerHour!$B$68,Usage!$C$5:$C$11,0),MATCH(UsagePerHour!XC$4,Usage!$D$3:$ABF$3,0)),"")</f>
        <v/>
      </c>
      <c r="XD82" s="27" t="str">
        <f>IFERROR(INDEX(Sales!$D$5:$ABF$18,MATCH(UsagePerHour!$B82,Sales!$C$5:$C$18,0),MATCH(UsagePerHour!XD$4,Sales!$D$3:$ABF$3,0))/XD$2*INDEX(Usage!$D$5:$ABF$11,MATCH(UsagePerHour!$B$68,Usage!$C$5:$C$11,0),MATCH(UsagePerHour!XD$4,Usage!$D$3:$ABF$3,0)),"")</f>
        <v/>
      </c>
      <c r="XE82" s="27" t="str">
        <f>IFERROR(INDEX(Sales!$D$5:$ABF$18,MATCH(UsagePerHour!$B82,Sales!$C$5:$C$18,0),MATCH(UsagePerHour!XE$4,Sales!$D$3:$ABF$3,0))/XE$2*INDEX(Usage!$D$5:$ABF$11,MATCH(UsagePerHour!$B$68,Usage!$C$5:$C$11,0),MATCH(UsagePerHour!XE$4,Usage!$D$3:$ABF$3,0)),"")</f>
        <v/>
      </c>
      <c r="XF82" s="27" t="str">
        <f>IFERROR(INDEX(Sales!$D$5:$ABF$18,MATCH(UsagePerHour!$B82,Sales!$C$5:$C$18,0),MATCH(UsagePerHour!XF$4,Sales!$D$3:$ABF$3,0))/XF$2*INDEX(Usage!$D$5:$ABF$11,MATCH(UsagePerHour!$B$68,Usage!$C$5:$C$11,0),MATCH(UsagePerHour!XF$4,Usage!$D$3:$ABF$3,0)),"")</f>
        <v/>
      </c>
      <c r="XG82" s="27" t="str">
        <f>IFERROR(INDEX(Sales!$D$5:$ABF$18,MATCH(UsagePerHour!$B82,Sales!$C$5:$C$18,0),MATCH(UsagePerHour!XG$4,Sales!$D$3:$ABF$3,0))/XG$2*INDEX(Usage!$D$5:$ABF$11,MATCH(UsagePerHour!$B$68,Usage!$C$5:$C$11,0),MATCH(UsagePerHour!XG$4,Usage!$D$3:$ABF$3,0)),"")</f>
        <v/>
      </c>
      <c r="XH82" s="27" t="str">
        <f>IFERROR(INDEX(Sales!$D$5:$ABF$18,MATCH(UsagePerHour!$B82,Sales!$C$5:$C$18,0),MATCH(UsagePerHour!XH$4,Sales!$D$3:$ABF$3,0))/XH$2*INDEX(Usage!$D$5:$ABF$11,MATCH(UsagePerHour!$B$68,Usage!$C$5:$C$11,0),MATCH(UsagePerHour!XH$4,Usage!$D$3:$ABF$3,0)),"")</f>
        <v/>
      </c>
      <c r="XI82" s="27" t="str">
        <f>IFERROR(INDEX(Sales!$D$5:$ABF$18,MATCH(UsagePerHour!$B82,Sales!$C$5:$C$18,0),MATCH(UsagePerHour!XI$4,Sales!$D$3:$ABF$3,0))/XI$2*INDEX(Usage!$D$5:$ABF$11,MATCH(UsagePerHour!$B$68,Usage!$C$5:$C$11,0),MATCH(UsagePerHour!XI$4,Usage!$D$3:$ABF$3,0)),"")</f>
        <v/>
      </c>
      <c r="XJ82" s="27" t="str">
        <f>IFERROR(INDEX(Sales!$D$5:$ABF$18,MATCH(UsagePerHour!$B82,Sales!$C$5:$C$18,0),MATCH(UsagePerHour!XJ$4,Sales!$D$3:$ABF$3,0))/XJ$2*INDEX(Usage!$D$5:$ABF$11,MATCH(UsagePerHour!$B$68,Usage!$C$5:$C$11,0),MATCH(UsagePerHour!XJ$4,Usage!$D$3:$ABF$3,0)),"")</f>
        <v/>
      </c>
      <c r="XK82" s="27" t="str">
        <f>IFERROR(INDEX(Sales!$D$5:$ABF$18,MATCH(UsagePerHour!$B82,Sales!$C$5:$C$18,0),MATCH(UsagePerHour!XK$4,Sales!$D$3:$ABF$3,0))/XK$2*INDEX(Usage!$D$5:$ABF$11,MATCH(UsagePerHour!$B$68,Usage!$C$5:$C$11,0),MATCH(UsagePerHour!XK$4,Usage!$D$3:$ABF$3,0)),"")</f>
        <v/>
      </c>
      <c r="XL82" s="27" t="str">
        <f>IFERROR(INDEX(Sales!$D$5:$ABF$18,MATCH(UsagePerHour!$B82,Sales!$C$5:$C$18,0),MATCH(UsagePerHour!XL$4,Sales!$D$3:$ABF$3,0))/XL$2*INDEX(Usage!$D$5:$ABF$11,MATCH(UsagePerHour!$B$68,Usage!$C$5:$C$11,0),MATCH(UsagePerHour!XL$4,Usage!$D$3:$ABF$3,0)),"")</f>
        <v/>
      </c>
      <c r="XM82" s="27" t="str">
        <f>IFERROR(INDEX(Sales!$D$5:$ABF$18,MATCH(UsagePerHour!$B82,Sales!$C$5:$C$18,0),MATCH(UsagePerHour!XM$4,Sales!$D$3:$ABF$3,0))/XM$2*INDEX(Usage!$D$5:$ABF$11,MATCH(UsagePerHour!$B$68,Usage!$C$5:$C$11,0),MATCH(UsagePerHour!XM$4,Usage!$D$3:$ABF$3,0)),"")</f>
        <v/>
      </c>
      <c r="XN82" s="27" t="str">
        <f>IFERROR(INDEX(Sales!$D$5:$ABF$18,MATCH(UsagePerHour!$B82,Sales!$C$5:$C$18,0),MATCH(UsagePerHour!XN$4,Sales!$D$3:$ABF$3,0))/XN$2*INDEX(Usage!$D$5:$ABF$11,MATCH(UsagePerHour!$B$68,Usage!$C$5:$C$11,0),MATCH(UsagePerHour!XN$4,Usage!$D$3:$ABF$3,0)),"")</f>
        <v/>
      </c>
      <c r="XO82" s="27" t="str">
        <f>IFERROR(INDEX(Sales!$D$5:$ABF$18,MATCH(UsagePerHour!$B82,Sales!$C$5:$C$18,0),MATCH(UsagePerHour!XO$4,Sales!$D$3:$ABF$3,0))/XO$2*INDEX(Usage!$D$5:$ABF$11,MATCH(UsagePerHour!$B$68,Usage!$C$5:$C$11,0),MATCH(UsagePerHour!XO$4,Usage!$D$3:$ABF$3,0)),"")</f>
        <v/>
      </c>
      <c r="XP82" s="27" t="str">
        <f>IFERROR(INDEX(Sales!$D$5:$ABF$18,MATCH(UsagePerHour!$B82,Sales!$C$5:$C$18,0),MATCH(UsagePerHour!XP$4,Sales!$D$3:$ABF$3,0))/XP$2*INDEX(Usage!$D$5:$ABF$11,MATCH(UsagePerHour!$B$68,Usage!$C$5:$C$11,0),MATCH(UsagePerHour!XP$4,Usage!$D$3:$ABF$3,0)),"")</f>
        <v/>
      </c>
      <c r="XQ82" s="27" t="str">
        <f>IFERROR(INDEX(Sales!$D$5:$ABF$18,MATCH(UsagePerHour!$B82,Sales!$C$5:$C$18,0),MATCH(UsagePerHour!XQ$4,Sales!$D$3:$ABF$3,0))/XQ$2*INDEX(Usage!$D$5:$ABF$11,MATCH(UsagePerHour!$B$68,Usage!$C$5:$C$11,0),MATCH(UsagePerHour!XQ$4,Usage!$D$3:$ABF$3,0)),"")</f>
        <v/>
      </c>
      <c r="XR82" s="27" t="str">
        <f>IFERROR(INDEX(Sales!$D$5:$ABF$18,MATCH(UsagePerHour!$B82,Sales!$C$5:$C$18,0),MATCH(UsagePerHour!XR$4,Sales!$D$3:$ABF$3,0))/XR$2*INDEX(Usage!$D$5:$ABF$11,MATCH(UsagePerHour!$B$68,Usage!$C$5:$C$11,0),MATCH(UsagePerHour!XR$4,Usage!$D$3:$ABF$3,0)),"")</f>
        <v/>
      </c>
      <c r="XS82" s="27" t="str">
        <f>IFERROR(INDEX(Sales!$D$5:$ABF$18,MATCH(UsagePerHour!$B82,Sales!$C$5:$C$18,0),MATCH(UsagePerHour!XS$4,Sales!$D$3:$ABF$3,0))/XS$2*INDEX(Usage!$D$5:$ABF$11,MATCH(UsagePerHour!$B$68,Usage!$C$5:$C$11,0),MATCH(UsagePerHour!XS$4,Usage!$D$3:$ABF$3,0)),"")</f>
        <v/>
      </c>
      <c r="XT82" s="27" t="str">
        <f>IFERROR(INDEX(Sales!$D$5:$ABF$18,MATCH(UsagePerHour!$B82,Sales!$C$5:$C$18,0),MATCH(UsagePerHour!XT$4,Sales!$D$3:$ABF$3,0))/XT$2*INDEX(Usage!$D$5:$ABF$11,MATCH(UsagePerHour!$B$68,Usage!$C$5:$C$11,0),MATCH(UsagePerHour!XT$4,Usage!$D$3:$ABF$3,0)),"")</f>
        <v/>
      </c>
      <c r="XU82" s="27" t="str">
        <f>IFERROR(INDEX(Sales!$D$5:$ABF$18,MATCH(UsagePerHour!$B82,Sales!$C$5:$C$18,0),MATCH(UsagePerHour!XU$4,Sales!$D$3:$ABF$3,0))/XU$2*INDEX(Usage!$D$5:$ABF$11,MATCH(UsagePerHour!$B$68,Usage!$C$5:$C$11,0),MATCH(UsagePerHour!XU$4,Usage!$D$3:$ABF$3,0)),"")</f>
        <v/>
      </c>
      <c r="XV82" s="27" t="str">
        <f>IFERROR(INDEX(Sales!$D$5:$ABF$18,MATCH(UsagePerHour!$B82,Sales!$C$5:$C$18,0),MATCH(UsagePerHour!XV$4,Sales!$D$3:$ABF$3,0))/XV$2*INDEX(Usage!$D$5:$ABF$11,MATCH(UsagePerHour!$B$68,Usage!$C$5:$C$11,0),MATCH(UsagePerHour!XV$4,Usage!$D$3:$ABF$3,0)),"")</f>
        <v/>
      </c>
      <c r="XW82" s="27" t="str">
        <f>IFERROR(INDEX(Sales!$D$5:$ABF$18,MATCH(UsagePerHour!$B82,Sales!$C$5:$C$18,0),MATCH(UsagePerHour!XW$4,Sales!$D$3:$ABF$3,0))/XW$2*INDEX(Usage!$D$5:$ABF$11,MATCH(UsagePerHour!$B$68,Usage!$C$5:$C$11,0),MATCH(UsagePerHour!XW$4,Usage!$D$3:$ABF$3,0)),"")</f>
        <v/>
      </c>
      <c r="XX82" s="27" t="str">
        <f>IFERROR(INDEX(Sales!$D$5:$ABF$18,MATCH(UsagePerHour!$B82,Sales!$C$5:$C$18,0),MATCH(UsagePerHour!XX$4,Sales!$D$3:$ABF$3,0))/XX$2*INDEX(Usage!$D$5:$ABF$11,MATCH(UsagePerHour!$B$68,Usage!$C$5:$C$11,0),MATCH(UsagePerHour!XX$4,Usage!$D$3:$ABF$3,0)),"")</f>
        <v/>
      </c>
      <c r="XY82" s="27" t="str">
        <f>IFERROR(INDEX(Sales!$D$5:$ABF$18,MATCH(UsagePerHour!$B82,Sales!$C$5:$C$18,0),MATCH(UsagePerHour!XY$4,Sales!$D$3:$ABF$3,0))/XY$2*INDEX(Usage!$D$5:$ABF$11,MATCH(UsagePerHour!$B$68,Usage!$C$5:$C$11,0),MATCH(UsagePerHour!XY$4,Usage!$D$3:$ABF$3,0)),"")</f>
        <v/>
      </c>
      <c r="XZ82" s="27" t="str">
        <f>IFERROR(INDEX(Sales!$D$5:$ABF$18,MATCH(UsagePerHour!$B82,Sales!$C$5:$C$18,0),MATCH(UsagePerHour!XZ$4,Sales!$D$3:$ABF$3,0))/XZ$2*INDEX(Usage!$D$5:$ABF$11,MATCH(UsagePerHour!$B$68,Usage!$C$5:$C$11,0),MATCH(UsagePerHour!XZ$4,Usage!$D$3:$ABF$3,0)),"")</f>
        <v/>
      </c>
      <c r="YA82" s="27" t="str">
        <f>IFERROR(INDEX(Sales!$D$5:$ABF$18,MATCH(UsagePerHour!$B82,Sales!$C$5:$C$18,0),MATCH(UsagePerHour!YA$4,Sales!$D$3:$ABF$3,0))/YA$2*INDEX(Usage!$D$5:$ABF$11,MATCH(UsagePerHour!$B$68,Usage!$C$5:$C$11,0),MATCH(UsagePerHour!YA$4,Usage!$D$3:$ABF$3,0)),"")</f>
        <v/>
      </c>
      <c r="YB82" s="27" t="str">
        <f>IFERROR(INDEX(Sales!$D$5:$ABF$18,MATCH(UsagePerHour!$B82,Sales!$C$5:$C$18,0),MATCH(UsagePerHour!YB$4,Sales!$D$3:$ABF$3,0))/YB$2*INDEX(Usage!$D$5:$ABF$11,MATCH(UsagePerHour!$B$68,Usage!$C$5:$C$11,0),MATCH(UsagePerHour!YB$4,Usage!$D$3:$ABF$3,0)),"")</f>
        <v/>
      </c>
      <c r="YC82" s="27" t="str">
        <f>IFERROR(INDEX(Sales!$D$5:$ABF$18,MATCH(UsagePerHour!$B82,Sales!$C$5:$C$18,0),MATCH(UsagePerHour!YC$4,Sales!$D$3:$ABF$3,0))/YC$2*INDEX(Usage!$D$5:$ABF$11,MATCH(UsagePerHour!$B$68,Usage!$C$5:$C$11,0),MATCH(UsagePerHour!YC$4,Usage!$D$3:$ABF$3,0)),"")</f>
        <v/>
      </c>
      <c r="YD82" s="27" t="str">
        <f>IFERROR(INDEX(Sales!$D$5:$ABF$18,MATCH(UsagePerHour!$B82,Sales!$C$5:$C$18,0),MATCH(UsagePerHour!YD$4,Sales!$D$3:$ABF$3,0))/YD$2*INDEX(Usage!$D$5:$ABF$11,MATCH(UsagePerHour!$B$68,Usage!$C$5:$C$11,0),MATCH(UsagePerHour!YD$4,Usage!$D$3:$ABF$3,0)),"")</f>
        <v/>
      </c>
      <c r="YE82" s="27" t="str">
        <f>IFERROR(INDEX(Sales!$D$5:$ABF$18,MATCH(UsagePerHour!$B82,Sales!$C$5:$C$18,0),MATCH(UsagePerHour!YE$4,Sales!$D$3:$ABF$3,0))/YE$2*INDEX(Usage!$D$5:$ABF$11,MATCH(UsagePerHour!$B$68,Usage!$C$5:$C$11,0),MATCH(UsagePerHour!YE$4,Usage!$D$3:$ABF$3,0)),"")</f>
        <v/>
      </c>
      <c r="YF82" s="27" t="str">
        <f>IFERROR(INDEX(Sales!$D$5:$ABF$18,MATCH(UsagePerHour!$B82,Sales!$C$5:$C$18,0),MATCH(UsagePerHour!YF$4,Sales!$D$3:$ABF$3,0))/YF$2*INDEX(Usage!$D$5:$ABF$11,MATCH(UsagePerHour!$B$68,Usage!$C$5:$C$11,0),MATCH(UsagePerHour!YF$4,Usage!$D$3:$ABF$3,0)),"")</f>
        <v/>
      </c>
      <c r="YG82" s="27" t="str">
        <f>IFERROR(INDEX(Sales!$D$5:$ABF$18,MATCH(UsagePerHour!$B82,Sales!$C$5:$C$18,0),MATCH(UsagePerHour!YG$4,Sales!$D$3:$ABF$3,0))/YG$2*INDEX(Usage!$D$5:$ABF$11,MATCH(UsagePerHour!$B$68,Usage!$C$5:$C$11,0),MATCH(UsagePerHour!YG$4,Usage!$D$3:$ABF$3,0)),"")</f>
        <v/>
      </c>
      <c r="YH82" s="27" t="str">
        <f>IFERROR(INDEX(Sales!$D$5:$ABF$18,MATCH(UsagePerHour!$B82,Sales!$C$5:$C$18,0),MATCH(UsagePerHour!YH$4,Sales!$D$3:$ABF$3,0))/YH$2*INDEX(Usage!$D$5:$ABF$11,MATCH(UsagePerHour!$B$68,Usage!$C$5:$C$11,0),MATCH(UsagePerHour!YH$4,Usage!$D$3:$ABF$3,0)),"")</f>
        <v/>
      </c>
      <c r="YI82" s="27" t="str">
        <f>IFERROR(INDEX(Sales!$D$5:$ABF$18,MATCH(UsagePerHour!$B82,Sales!$C$5:$C$18,0),MATCH(UsagePerHour!YI$4,Sales!$D$3:$ABF$3,0))/YI$2*INDEX(Usage!$D$5:$ABF$11,MATCH(UsagePerHour!$B$68,Usage!$C$5:$C$11,0),MATCH(UsagePerHour!YI$4,Usage!$D$3:$ABF$3,0)),"")</f>
        <v/>
      </c>
      <c r="YJ82" s="27" t="str">
        <f>IFERROR(INDEX(Sales!$D$5:$ABF$18,MATCH(UsagePerHour!$B82,Sales!$C$5:$C$18,0),MATCH(UsagePerHour!YJ$4,Sales!$D$3:$ABF$3,0))/YJ$2*INDEX(Usage!$D$5:$ABF$11,MATCH(UsagePerHour!$B$68,Usage!$C$5:$C$11,0),MATCH(UsagePerHour!YJ$4,Usage!$D$3:$ABF$3,0)),"")</f>
        <v/>
      </c>
      <c r="YK82" s="27" t="str">
        <f>IFERROR(INDEX(Sales!$D$5:$ABF$18,MATCH(UsagePerHour!$B82,Sales!$C$5:$C$18,0),MATCH(UsagePerHour!YK$4,Sales!$D$3:$ABF$3,0))/YK$2*INDEX(Usage!$D$5:$ABF$11,MATCH(UsagePerHour!$B$68,Usage!$C$5:$C$11,0),MATCH(UsagePerHour!YK$4,Usage!$D$3:$ABF$3,0)),"")</f>
        <v/>
      </c>
      <c r="YL82" s="27" t="str">
        <f>IFERROR(INDEX(Sales!$D$5:$ABF$18,MATCH(UsagePerHour!$B82,Sales!$C$5:$C$18,0),MATCH(UsagePerHour!YL$4,Sales!$D$3:$ABF$3,0))/YL$2*INDEX(Usage!$D$5:$ABF$11,MATCH(UsagePerHour!$B$68,Usage!$C$5:$C$11,0),MATCH(UsagePerHour!YL$4,Usage!$D$3:$ABF$3,0)),"")</f>
        <v/>
      </c>
      <c r="YM82" s="27" t="str">
        <f>IFERROR(INDEX(Sales!$D$5:$ABF$18,MATCH(UsagePerHour!$B82,Sales!$C$5:$C$18,0),MATCH(UsagePerHour!YM$4,Sales!$D$3:$ABF$3,0))/YM$2*INDEX(Usage!$D$5:$ABF$11,MATCH(UsagePerHour!$B$68,Usage!$C$5:$C$11,0),MATCH(UsagePerHour!YM$4,Usage!$D$3:$ABF$3,0)),"")</f>
        <v/>
      </c>
      <c r="YN82" s="27" t="str">
        <f>IFERROR(INDEX(Sales!$D$5:$ABF$18,MATCH(UsagePerHour!$B82,Sales!$C$5:$C$18,0),MATCH(UsagePerHour!YN$4,Sales!$D$3:$ABF$3,0))/YN$2*INDEX(Usage!$D$5:$ABF$11,MATCH(UsagePerHour!$B$68,Usage!$C$5:$C$11,0),MATCH(UsagePerHour!YN$4,Usage!$D$3:$ABF$3,0)),"")</f>
        <v/>
      </c>
      <c r="YO82" s="27" t="str">
        <f>IFERROR(INDEX(Sales!$D$5:$ABF$18,MATCH(UsagePerHour!$B82,Sales!$C$5:$C$18,0),MATCH(UsagePerHour!YO$4,Sales!$D$3:$ABF$3,0))/YO$2*INDEX(Usage!$D$5:$ABF$11,MATCH(UsagePerHour!$B$68,Usage!$C$5:$C$11,0),MATCH(UsagePerHour!YO$4,Usage!$D$3:$ABF$3,0)),"")</f>
        <v/>
      </c>
      <c r="YP82" s="27" t="str">
        <f>IFERROR(INDEX(Sales!$D$5:$ABF$18,MATCH(UsagePerHour!$B82,Sales!$C$5:$C$18,0),MATCH(UsagePerHour!YP$4,Sales!$D$3:$ABF$3,0))/YP$2*INDEX(Usage!$D$5:$ABF$11,MATCH(UsagePerHour!$B$68,Usage!$C$5:$C$11,0),MATCH(UsagePerHour!YP$4,Usage!$D$3:$ABF$3,0)),"")</f>
        <v/>
      </c>
      <c r="YQ82" s="27" t="str">
        <f>IFERROR(INDEX(Sales!$D$5:$ABF$18,MATCH(UsagePerHour!$B82,Sales!$C$5:$C$18,0),MATCH(UsagePerHour!YQ$4,Sales!$D$3:$ABF$3,0))/YQ$2*INDEX(Usage!$D$5:$ABF$11,MATCH(UsagePerHour!$B$68,Usage!$C$5:$C$11,0),MATCH(UsagePerHour!YQ$4,Usage!$D$3:$ABF$3,0)),"")</f>
        <v/>
      </c>
      <c r="YR82" s="27" t="str">
        <f>IFERROR(INDEX(Sales!$D$5:$ABF$18,MATCH(UsagePerHour!$B82,Sales!$C$5:$C$18,0),MATCH(UsagePerHour!YR$4,Sales!$D$3:$ABF$3,0))/YR$2*INDEX(Usage!$D$5:$ABF$11,MATCH(UsagePerHour!$B$68,Usage!$C$5:$C$11,0),MATCH(UsagePerHour!YR$4,Usage!$D$3:$ABF$3,0)),"")</f>
        <v/>
      </c>
      <c r="YS82" s="27" t="str">
        <f>IFERROR(INDEX(Sales!$D$5:$ABF$18,MATCH(UsagePerHour!$B82,Sales!$C$5:$C$18,0),MATCH(UsagePerHour!YS$4,Sales!$D$3:$ABF$3,0))/YS$2*INDEX(Usage!$D$5:$ABF$11,MATCH(UsagePerHour!$B$68,Usage!$C$5:$C$11,0),MATCH(UsagePerHour!YS$4,Usage!$D$3:$ABF$3,0)),"")</f>
        <v/>
      </c>
      <c r="YT82" s="27" t="str">
        <f>IFERROR(INDEX(Sales!$D$5:$ABF$18,MATCH(UsagePerHour!$B82,Sales!$C$5:$C$18,0),MATCH(UsagePerHour!YT$4,Sales!$D$3:$ABF$3,0))/YT$2*INDEX(Usage!$D$5:$ABF$11,MATCH(UsagePerHour!$B$68,Usage!$C$5:$C$11,0),MATCH(UsagePerHour!YT$4,Usage!$D$3:$ABF$3,0)),"")</f>
        <v/>
      </c>
      <c r="YU82" s="27" t="str">
        <f>IFERROR(INDEX(Sales!$D$5:$ABF$18,MATCH(UsagePerHour!$B82,Sales!$C$5:$C$18,0),MATCH(UsagePerHour!YU$4,Sales!$D$3:$ABF$3,0))/YU$2*INDEX(Usage!$D$5:$ABF$11,MATCH(UsagePerHour!$B$68,Usage!$C$5:$C$11,0),MATCH(UsagePerHour!YU$4,Usage!$D$3:$ABF$3,0)),"")</f>
        <v/>
      </c>
      <c r="YV82" s="27" t="str">
        <f>IFERROR(INDEX(Sales!$D$5:$ABF$18,MATCH(UsagePerHour!$B82,Sales!$C$5:$C$18,0),MATCH(UsagePerHour!YV$4,Sales!$D$3:$ABF$3,0))/YV$2*INDEX(Usage!$D$5:$ABF$11,MATCH(UsagePerHour!$B$68,Usage!$C$5:$C$11,0),MATCH(UsagePerHour!YV$4,Usage!$D$3:$ABF$3,0)),"")</f>
        <v/>
      </c>
      <c r="YW82" s="27" t="str">
        <f>IFERROR(INDEX(Sales!$D$5:$ABF$18,MATCH(UsagePerHour!$B82,Sales!$C$5:$C$18,0),MATCH(UsagePerHour!YW$4,Sales!$D$3:$ABF$3,0))/YW$2*INDEX(Usage!$D$5:$ABF$11,MATCH(UsagePerHour!$B$68,Usage!$C$5:$C$11,0),MATCH(UsagePerHour!YW$4,Usage!$D$3:$ABF$3,0)),"")</f>
        <v/>
      </c>
      <c r="YX82" s="27" t="str">
        <f>IFERROR(INDEX(Sales!$D$5:$ABF$18,MATCH(UsagePerHour!$B82,Sales!$C$5:$C$18,0),MATCH(UsagePerHour!YX$4,Sales!$D$3:$ABF$3,0))/YX$2*INDEX(Usage!$D$5:$ABF$11,MATCH(UsagePerHour!$B$68,Usage!$C$5:$C$11,0),MATCH(UsagePerHour!YX$4,Usage!$D$3:$ABF$3,0)),"")</f>
        <v/>
      </c>
      <c r="YY82" s="27" t="str">
        <f>IFERROR(INDEX(Sales!$D$5:$ABF$18,MATCH(UsagePerHour!$B82,Sales!$C$5:$C$18,0),MATCH(UsagePerHour!YY$4,Sales!$D$3:$ABF$3,0))/YY$2*INDEX(Usage!$D$5:$ABF$11,MATCH(UsagePerHour!$B$68,Usage!$C$5:$C$11,0),MATCH(UsagePerHour!YY$4,Usage!$D$3:$ABF$3,0)),"")</f>
        <v/>
      </c>
      <c r="YZ82" s="27" t="str">
        <f>IFERROR(INDEX(Sales!$D$5:$ABF$18,MATCH(UsagePerHour!$B82,Sales!$C$5:$C$18,0),MATCH(UsagePerHour!YZ$4,Sales!$D$3:$ABF$3,0))/YZ$2*INDEX(Usage!$D$5:$ABF$11,MATCH(UsagePerHour!$B$68,Usage!$C$5:$C$11,0),MATCH(UsagePerHour!YZ$4,Usage!$D$3:$ABF$3,0)),"")</f>
        <v/>
      </c>
      <c r="ZA82" s="27" t="str">
        <f>IFERROR(INDEX(Sales!$D$5:$ABF$18,MATCH(UsagePerHour!$B82,Sales!$C$5:$C$18,0),MATCH(UsagePerHour!ZA$4,Sales!$D$3:$ABF$3,0))/ZA$2*INDEX(Usage!$D$5:$ABF$11,MATCH(UsagePerHour!$B$68,Usage!$C$5:$C$11,0),MATCH(UsagePerHour!ZA$4,Usage!$D$3:$ABF$3,0)),"")</f>
        <v/>
      </c>
      <c r="ZB82" s="27" t="str">
        <f>IFERROR(INDEX(Sales!$D$5:$ABF$18,MATCH(UsagePerHour!$B82,Sales!$C$5:$C$18,0),MATCH(UsagePerHour!ZB$4,Sales!$D$3:$ABF$3,0))/ZB$2*INDEX(Usage!$D$5:$ABF$11,MATCH(UsagePerHour!$B$68,Usage!$C$5:$C$11,0),MATCH(UsagePerHour!ZB$4,Usage!$D$3:$ABF$3,0)),"")</f>
        <v/>
      </c>
      <c r="ZC82" s="27" t="str">
        <f>IFERROR(INDEX(Sales!$D$5:$ABF$18,MATCH(UsagePerHour!$B82,Sales!$C$5:$C$18,0),MATCH(UsagePerHour!ZC$4,Sales!$D$3:$ABF$3,0))/ZC$2*INDEX(Usage!$D$5:$ABF$11,MATCH(UsagePerHour!$B$68,Usage!$C$5:$C$11,0),MATCH(UsagePerHour!ZC$4,Usage!$D$3:$ABF$3,0)),"")</f>
        <v/>
      </c>
      <c r="ZD82" s="27" t="str">
        <f>IFERROR(INDEX(Sales!$D$5:$ABF$18,MATCH(UsagePerHour!$B82,Sales!$C$5:$C$18,0),MATCH(UsagePerHour!ZD$4,Sales!$D$3:$ABF$3,0))/ZD$2*INDEX(Usage!$D$5:$ABF$11,MATCH(UsagePerHour!$B$68,Usage!$C$5:$C$11,0),MATCH(UsagePerHour!ZD$4,Usage!$D$3:$ABF$3,0)),"")</f>
        <v/>
      </c>
      <c r="ZE82" s="27" t="str">
        <f>IFERROR(INDEX(Sales!$D$5:$ABF$18,MATCH(UsagePerHour!$B82,Sales!$C$5:$C$18,0),MATCH(UsagePerHour!ZE$4,Sales!$D$3:$ABF$3,0))/ZE$2*INDEX(Usage!$D$5:$ABF$11,MATCH(UsagePerHour!$B$68,Usage!$C$5:$C$11,0),MATCH(UsagePerHour!ZE$4,Usage!$D$3:$ABF$3,0)),"")</f>
        <v/>
      </c>
      <c r="ZF82" s="27" t="str">
        <f>IFERROR(INDEX(Sales!$D$5:$ABF$18,MATCH(UsagePerHour!$B82,Sales!$C$5:$C$18,0),MATCH(UsagePerHour!ZF$4,Sales!$D$3:$ABF$3,0))/ZF$2*INDEX(Usage!$D$5:$ABF$11,MATCH(UsagePerHour!$B$68,Usage!$C$5:$C$11,0),MATCH(UsagePerHour!ZF$4,Usage!$D$3:$ABF$3,0)),"")</f>
        <v/>
      </c>
      <c r="ZG82" s="27" t="str">
        <f>IFERROR(INDEX(Sales!$D$5:$ABF$18,MATCH(UsagePerHour!$B82,Sales!$C$5:$C$18,0),MATCH(UsagePerHour!ZG$4,Sales!$D$3:$ABF$3,0))/ZG$2*INDEX(Usage!$D$5:$ABF$11,MATCH(UsagePerHour!$B$68,Usage!$C$5:$C$11,0),MATCH(UsagePerHour!ZG$4,Usage!$D$3:$ABF$3,0)),"")</f>
        <v/>
      </c>
      <c r="ZH82" s="27" t="str">
        <f>IFERROR(INDEX(Sales!$D$5:$ABF$18,MATCH(UsagePerHour!$B82,Sales!$C$5:$C$18,0),MATCH(UsagePerHour!ZH$4,Sales!$D$3:$ABF$3,0))/ZH$2*INDEX(Usage!$D$5:$ABF$11,MATCH(UsagePerHour!$B$68,Usage!$C$5:$C$11,0),MATCH(UsagePerHour!ZH$4,Usage!$D$3:$ABF$3,0)),"")</f>
        <v/>
      </c>
      <c r="ZI82" s="27" t="str">
        <f>IFERROR(INDEX(Sales!$D$5:$ABF$18,MATCH(UsagePerHour!$B82,Sales!$C$5:$C$18,0),MATCH(UsagePerHour!ZI$4,Sales!$D$3:$ABF$3,0))/ZI$2*INDEX(Usage!$D$5:$ABF$11,MATCH(UsagePerHour!$B$68,Usage!$C$5:$C$11,0),MATCH(UsagePerHour!ZI$4,Usage!$D$3:$ABF$3,0)),"")</f>
        <v/>
      </c>
      <c r="ZJ82" s="27" t="str">
        <f>IFERROR(INDEX(Sales!$D$5:$ABF$18,MATCH(UsagePerHour!$B82,Sales!$C$5:$C$18,0),MATCH(UsagePerHour!ZJ$4,Sales!$D$3:$ABF$3,0))/ZJ$2*INDEX(Usage!$D$5:$ABF$11,MATCH(UsagePerHour!$B$68,Usage!$C$5:$C$11,0),MATCH(UsagePerHour!ZJ$4,Usage!$D$3:$ABF$3,0)),"")</f>
        <v/>
      </c>
      <c r="ZK82" s="27" t="str">
        <f>IFERROR(INDEX(Sales!$D$5:$ABF$18,MATCH(UsagePerHour!$B82,Sales!$C$5:$C$18,0),MATCH(UsagePerHour!ZK$4,Sales!$D$3:$ABF$3,0))/ZK$2*INDEX(Usage!$D$5:$ABF$11,MATCH(UsagePerHour!$B$68,Usage!$C$5:$C$11,0),MATCH(UsagePerHour!ZK$4,Usage!$D$3:$ABF$3,0)),"")</f>
        <v/>
      </c>
      <c r="ZL82" s="27" t="str">
        <f>IFERROR(INDEX(Sales!$D$5:$ABF$18,MATCH(UsagePerHour!$B82,Sales!$C$5:$C$18,0),MATCH(UsagePerHour!ZL$4,Sales!$D$3:$ABF$3,0))/ZL$2*INDEX(Usage!$D$5:$ABF$11,MATCH(UsagePerHour!$B$68,Usage!$C$5:$C$11,0),MATCH(UsagePerHour!ZL$4,Usage!$D$3:$ABF$3,0)),"")</f>
        <v/>
      </c>
      <c r="ZM82" s="27" t="str">
        <f>IFERROR(INDEX(Sales!$D$5:$ABF$18,MATCH(UsagePerHour!$B82,Sales!$C$5:$C$18,0),MATCH(UsagePerHour!ZM$4,Sales!$D$3:$ABF$3,0))/ZM$2*INDEX(Usage!$D$5:$ABF$11,MATCH(UsagePerHour!$B$68,Usage!$C$5:$C$11,0),MATCH(UsagePerHour!ZM$4,Usage!$D$3:$ABF$3,0)),"")</f>
        <v/>
      </c>
      <c r="ZN82" s="27" t="str">
        <f>IFERROR(INDEX(Sales!$D$5:$ABF$18,MATCH(UsagePerHour!$B82,Sales!$C$5:$C$18,0),MATCH(UsagePerHour!ZN$4,Sales!$D$3:$ABF$3,0))/ZN$2*INDEX(Usage!$D$5:$ABF$11,MATCH(UsagePerHour!$B$68,Usage!$C$5:$C$11,0),MATCH(UsagePerHour!ZN$4,Usage!$D$3:$ABF$3,0)),"")</f>
        <v/>
      </c>
      <c r="ZO82" s="27" t="str">
        <f>IFERROR(INDEX(Sales!$D$5:$ABF$18,MATCH(UsagePerHour!$B82,Sales!$C$5:$C$18,0),MATCH(UsagePerHour!ZO$4,Sales!$D$3:$ABF$3,0))/ZO$2*INDEX(Usage!$D$5:$ABF$11,MATCH(UsagePerHour!$B$68,Usage!$C$5:$C$11,0),MATCH(UsagePerHour!ZO$4,Usage!$D$3:$ABF$3,0)),"")</f>
        <v/>
      </c>
      <c r="ZP82" s="27" t="str">
        <f>IFERROR(INDEX(Sales!$D$5:$ABF$18,MATCH(UsagePerHour!$B82,Sales!$C$5:$C$18,0),MATCH(UsagePerHour!ZP$4,Sales!$D$3:$ABF$3,0))/ZP$2*INDEX(Usage!$D$5:$ABF$11,MATCH(UsagePerHour!$B$68,Usage!$C$5:$C$11,0),MATCH(UsagePerHour!ZP$4,Usage!$D$3:$ABF$3,0)),"")</f>
        <v/>
      </c>
      <c r="ZQ82" s="27" t="str">
        <f>IFERROR(INDEX(Sales!$D$5:$ABF$18,MATCH(UsagePerHour!$B82,Sales!$C$5:$C$18,0),MATCH(UsagePerHour!ZQ$4,Sales!$D$3:$ABF$3,0))/ZQ$2*INDEX(Usage!$D$5:$ABF$11,MATCH(UsagePerHour!$B$68,Usage!$C$5:$C$11,0),MATCH(UsagePerHour!ZQ$4,Usage!$D$3:$ABF$3,0)),"")</f>
        <v/>
      </c>
      <c r="ZR82" s="27" t="str">
        <f>IFERROR(INDEX(Sales!$D$5:$ABF$18,MATCH(UsagePerHour!$B82,Sales!$C$5:$C$18,0),MATCH(UsagePerHour!ZR$4,Sales!$D$3:$ABF$3,0))/ZR$2*INDEX(Usage!$D$5:$ABF$11,MATCH(UsagePerHour!$B$68,Usage!$C$5:$C$11,0),MATCH(UsagePerHour!ZR$4,Usage!$D$3:$ABF$3,0)),"")</f>
        <v/>
      </c>
      <c r="ZS82" s="27" t="str">
        <f>IFERROR(INDEX(Sales!$D$5:$ABF$18,MATCH(UsagePerHour!$B82,Sales!$C$5:$C$18,0),MATCH(UsagePerHour!ZS$4,Sales!$D$3:$ABF$3,0))/ZS$2*INDEX(Usage!$D$5:$ABF$11,MATCH(UsagePerHour!$B$68,Usage!$C$5:$C$11,0),MATCH(UsagePerHour!ZS$4,Usage!$D$3:$ABF$3,0)),"")</f>
        <v/>
      </c>
      <c r="ZT82" s="27" t="str">
        <f>IFERROR(INDEX(Sales!$D$5:$ABF$18,MATCH(UsagePerHour!$B82,Sales!$C$5:$C$18,0),MATCH(UsagePerHour!ZT$4,Sales!$D$3:$ABF$3,0))/ZT$2*INDEX(Usage!$D$5:$ABF$11,MATCH(UsagePerHour!$B$68,Usage!$C$5:$C$11,0),MATCH(UsagePerHour!ZT$4,Usage!$D$3:$ABF$3,0)),"")</f>
        <v/>
      </c>
      <c r="ZU82" s="27" t="str">
        <f>IFERROR(INDEX(Sales!$D$5:$ABF$18,MATCH(UsagePerHour!$B82,Sales!$C$5:$C$18,0),MATCH(UsagePerHour!ZU$4,Sales!$D$3:$ABF$3,0))/ZU$2*INDEX(Usage!$D$5:$ABF$11,MATCH(UsagePerHour!$B$68,Usage!$C$5:$C$11,0),MATCH(UsagePerHour!ZU$4,Usage!$D$3:$ABF$3,0)),"")</f>
        <v/>
      </c>
      <c r="ZV82" s="27" t="str">
        <f>IFERROR(INDEX(Sales!$D$5:$ABF$18,MATCH(UsagePerHour!$B82,Sales!$C$5:$C$18,0),MATCH(UsagePerHour!ZV$4,Sales!$D$3:$ABF$3,0))/ZV$2*INDEX(Usage!$D$5:$ABF$11,MATCH(UsagePerHour!$B$68,Usage!$C$5:$C$11,0),MATCH(UsagePerHour!ZV$4,Usage!$D$3:$ABF$3,0)),"")</f>
        <v/>
      </c>
      <c r="ZW82" s="27" t="str">
        <f>IFERROR(INDEX(Sales!$D$5:$ABF$18,MATCH(UsagePerHour!$B82,Sales!$C$5:$C$18,0),MATCH(UsagePerHour!ZW$4,Sales!$D$3:$ABF$3,0))/ZW$2*INDEX(Usage!$D$5:$ABF$11,MATCH(UsagePerHour!$B$68,Usage!$C$5:$C$11,0),MATCH(UsagePerHour!ZW$4,Usage!$D$3:$ABF$3,0)),"")</f>
        <v/>
      </c>
      <c r="ZX82" s="27" t="str">
        <f>IFERROR(INDEX(Sales!$D$5:$ABF$18,MATCH(UsagePerHour!$B82,Sales!$C$5:$C$18,0),MATCH(UsagePerHour!ZX$4,Sales!$D$3:$ABF$3,0))/ZX$2*INDEX(Usage!$D$5:$ABF$11,MATCH(UsagePerHour!$B$68,Usage!$C$5:$C$11,0),MATCH(UsagePerHour!ZX$4,Usage!$D$3:$ABF$3,0)),"")</f>
        <v/>
      </c>
      <c r="ZY82" s="27" t="str">
        <f>IFERROR(INDEX(Sales!$D$5:$ABF$18,MATCH(UsagePerHour!$B82,Sales!$C$5:$C$18,0),MATCH(UsagePerHour!ZY$4,Sales!$D$3:$ABF$3,0))/ZY$2*INDEX(Usage!$D$5:$ABF$11,MATCH(UsagePerHour!$B$68,Usage!$C$5:$C$11,0),MATCH(UsagePerHour!ZY$4,Usage!$D$3:$ABF$3,0)),"")</f>
        <v/>
      </c>
      <c r="ZZ82" s="27" t="str">
        <f>IFERROR(INDEX(Sales!$D$5:$ABF$18,MATCH(UsagePerHour!$B82,Sales!$C$5:$C$18,0),MATCH(UsagePerHour!ZZ$4,Sales!$D$3:$ABF$3,0))/ZZ$2*INDEX(Usage!$D$5:$ABF$11,MATCH(UsagePerHour!$B$68,Usage!$C$5:$C$11,0),MATCH(UsagePerHour!ZZ$4,Usage!$D$3:$ABF$3,0)),"")</f>
        <v/>
      </c>
      <c r="AAA82" s="27" t="str">
        <f>IFERROR(INDEX(Sales!$D$5:$ABF$18,MATCH(UsagePerHour!$B82,Sales!$C$5:$C$18,0),MATCH(UsagePerHour!AAA$4,Sales!$D$3:$ABF$3,0))/AAA$2*INDEX(Usage!$D$5:$ABF$11,MATCH(UsagePerHour!$B$68,Usage!$C$5:$C$11,0),MATCH(UsagePerHour!AAA$4,Usage!$D$3:$ABF$3,0)),"")</f>
        <v/>
      </c>
      <c r="AAB82" s="27" t="str">
        <f>IFERROR(INDEX(Sales!$D$5:$ABF$18,MATCH(UsagePerHour!$B82,Sales!$C$5:$C$18,0),MATCH(UsagePerHour!AAB$4,Sales!$D$3:$ABF$3,0))/AAB$2*INDEX(Usage!$D$5:$ABF$11,MATCH(UsagePerHour!$B$68,Usage!$C$5:$C$11,0),MATCH(UsagePerHour!AAB$4,Usage!$D$3:$ABF$3,0)),"")</f>
        <v/>
      </c>
      <c r="AAC82" s="27" t="str">
        <f>IFERROR(INDEX(Sales!$D$5:$ABF$18,MATCH(UsagePerHour!$B82,Sales!$C$5:$C$18,0),MATCH(UsagePerHour!AAC$4,Sales!$D$3:$ABF$3,0))/AAC$2*INDEX(Usage!$D$5:$ABF$11,MATCH(UsagePerHour!$B$68,Usage!$C$5:$C$11,0),MATCH(UsagePerHour!AAC$4,Usage!$D$3:$ABF$3,0)),"")</f>
        <v/>
      </c>
      <c r="AAD82" s="27" t="str">
        <f>IFERROR(INDEX(Sales!$D$5:$ABF$18,MATCH(UsagePerHour!$B82,Sales!$C$5:$C$18,0),MATCH(UsagePerHour!AAD$4,Sales!$D$3:$ABF$3,0))/AAD$2*INDEX(Usage!$D$5:$ABF$11,MATCH(UsagePerHour!$B$68,Usage!$C$5:$C$11,0),MATCH(UsagePerHour!AAD$4,Usage!$D$3:$ABF$3,0)),"")</f>
        <v/>
      </c>
      <c r="AAE82" s="27" t="str">
        <f>IFERROR(INDEX(Sales!$D$5:$ABF$18,MATCH(UsagePerHour!$B82,Sales!$C$5:$C$18,0),MATCH(UsagePerHour!AAE$4,Sales!$D$3:$ABF$3,0))/AAE$2*INDEX(Usage!$D$5:$ABF$11,MATCH(UsagePerHour!$B$68,Usage!$C$5:$C$11,0),MATCH(UsagePerHour!AAE$4,Usage!$D$3:$ABF$3,0)),"")</f>
        <v/>
      </c>
      <c r="AAF82" s="27" t="str">
        <f>IFERROR(INDEX(Sales!$D$5:$ABF$18,MATCH(UsagePerHour!$B82,Sales!$C$5:$C$18,0),MATCH(UsagePerHour!AAF$4,Sales!$D$3:$ABF$3,0))/AAF$2*INDEX(Usage!$D$5:$ABF$11,MATCH(UsagePerHour!$B$68,Usage!$C$5:$C$11,0),MATCH(UsagePerHour!AAF$4,Usage!$D$3:$ABF$3,0)),"")</f>
        <v/>
      </c>
      <c r="AAG82" s="27" t="str">
        <f>IFERROR(INDEX(Sales!$D$5:$ABF$18,MATCH(UsagePerHour!$B82,Sales!$C$5:$C$18,0),MATCH(UsagePerHour!AAG$4,Sales!$D$3:$ABF$3,0))/AAG$2*INDEX(Usage!$D$5:$ABF$11,MATCH(UsagePerHour!$B$68,Usage!$C$5:$C$11,0),MATCH(UsagePerHour!AAG$4,Usage!$D$3:$ABF$3,0)),"")</f>
        <v/>
      </c>
      <c r="AAH82" s="27" t="str">
        <f>IFERROR(INDEX(Sales!$D$5:$ABF$18,MATCH(UsagePerHour!$B82,Sales!$C$5:$C$18,0),MATCH(UsagePerHour!AAH$4,Sales!$D$3:$ABF$3,0))/AAH$2*INDEX(Usage!$D$5:$ABF$11,MATCH(UsagePerHour!$B$68,Usage!$C$5:$C$11,0),MATCH(UsagePerHour!AAH$4,Usage!$D$3:$ABF$3,0)),"")</f>
        <v/>
      </c>
      <c r="AAI82" s="27" t="str">
        <f>IFERROR(INDEX(Sales!$D$5:$ABF$18,MATCH(UsagePerHour!$B82,Sales!$C$5:$C$18,0),MATCH(UsagePerHour!AAI$4,Sales!$D$3:$ABF$3,0))/AAI$2*INDEX(Usage!$D$5:$ABF$11,MATCH(UsagePerHour!$B$68,Usage!$C$5:$C$11,0),MATCH(UsagePerHour!AAI$4,Usage!$D$3:$ABF$3,0)),"")</f>
        <v/>
      </c>
      <c r="AAJ82" s="27" t="str">
        <f>IFERROR(INDEX(Sales!$D$5:$ABF$18,MATCH(UsagePerHour!$B82,Sales!$C$5:$C$18,0),MATCH(UsagePerHour!AAJ$4,Sales!$D$3:$ABF$3,0))/AAJ$2*INDEX(Usage!$D$5:$ABF$11,MATCH(UsagePerHour!$B$68,Usage!$C$5:$C$11,0),MATCH(UsagePerHour!AAJ$4,Usage!$D$3:$ABF$3,0)),"")</f>
        <v/>
      </c>
      <c r="AAK82" s="27" t="str">
        <f>IFERROR(INDEX(Sales!$D$5:$ABF$18,MATCH(UsagePerHour!$B82,Sales!$C$5:$C$18,0),MATCH(UsagePerHour!AAK$4,Sales!$D$3:$ABF$3,0))/AAK$2*INDEX(Usage!$D$5:$ABF$11,MATCH(UsagePerHour!$B$68,Usage!$C$5:$C$11,0),MATCH(UsagePerHour!AAK$4,Usage!$D$3:$ABF$3,0)),"")</f>
        <v/>
      </c>
      <c r="AAL82" s="27" t="str">
        <f>IFERROR(INDEX(Sales!$D$5:$ABF$18,MATCH(UsagePerHour!$B82,Sales!$C$5:$C$18,0),MATCH(UsagePerHour!AAL$4,Sales!$D$3:$ABF$3,0))/AAL$2*INDEX(Usage!$D$5:$ABF$11,MATCH(UsagePerHour!$B$68,Usage!$C$5:$C$11,0),MATCH(UsagePerHour!AAL$4,Usage!$D$3:$ABF$3,0)),"")</f>
        <v/>
      </c>
      <c r="AAM82" s="27" t="str">
        <f>IFERROR(INDEX(Sales!$D$5:$ABF$18,MATCH(UsagePerHour!$B82,Sales!$C$5:$C$18,0),MATCH(UsagePerHour!AAM$4,Sales!$D$3:$ABF$3,0))/AAM$2*INDEX(Usage!$D$5:$ABF$11,MATCH(UsagePerHour!$B$68,Usage!$C$5:$C$11,0),MATCH(UsagePerHour!AAM$4,Usage!$D$3:$ABF$3,0)),"")</f>
        <v/>
      </c>
      <c r="AAN82" s="27" t="str">
        <f>IFERROR(INDEX(Sales!$D$5:$ABF$18,MATCH(UsagePerHour!$B82,Sales!$C$5:$C$18,0),MATCH(UsagePerHour!AAN$4,Sales!$D$3:$ABF$3,0))/AAN$2*INDEX(Usage!$D$5:$ABF$11,MATCH(UsagePerHour!$B$68,Usage!$C$5:$C$11,0),MATCH(UsagePerHour!AAN$4,Usage!$D$3:$ABF$3,0)),"")</f>
        <v/>
      </c>
      <c r="AAO82" s="27" t="str">
        <f>IFERROR(INDEX(Sales!$D$5:$ABF$18,MATCH(UsagePerHour!$B82,Sales!$C$5:$C$18,0),MATCH(UsagePerHour!AAO$4,Sales!$D$3:$ABF$3,0))/AAO$2*INDEX(Usage!$D$5:$ABF$11,MATCH(UsagePerHour!$B$68,Usage!$C$5:$C$11,0),MATCH(UsagePerHour!AAO$4,Usage!$D$3:$ABF$3,0)),"")</f>
        <v/>
      </c>
      <c r="AAP82" s="27" t="str">
        <f>IFERROR(INDEX(Sales!$D$5:$ABF$18,MATCH(UsagePerHour!$B82,Sales!$C$5:$C$18,0),MATCH(UsagePerHour!AAP$4,Sales!$D$3:$ABF$3,0))/AAP$2*INDEX(Usage!$D$5:$ABF$11,MATCH(UsagePerHour!$B$68,Usage!$C$5:$C$11,0),MATCH(UsagePerHour!AAP$4,Usage!$D$3:$ABF$3,0)),"")</f>
        <v/>
      </c>
      <c r="AAQ82" s="27" t="str">
        <f>IFERROR(INDEX(Sales!$D$5:$ABF$18,MATCH(UsagePerHour!$B82,Sales!$C$5:$C$18,0),MATCH(UsagePerHour!AAQ$4,Sales!$D$3:$ABF$3,0))/AAQ$2*INDEX(Usage!$D$5:$ABF$11,MATCH(UsagePerHour!$B$68,Usage!$C$5:$C$11,0),MATCH(UsagePerHour!AAQ$4,Usage!$D$3:$ABF$3,0)),"")</f>
        <v/>
      </c>
      <c r="AAR82" s="27" t="str">
        <f>IFERROR(INDEX(Sales!$D$5:$ABF$18,MATCH(UsagePerHour!$B82,Sales!$C$5:$C$18,0),MATCH(UsagePerHour!AAR$4,Sales!$D$3:$ABF$3,0))/AAR$2*INDEX(Usage!$D$5:$ABF$11,MATCH(UsagePerHour!$B$68,Usage!$C$5:$C$11,0),MATCH(UsagePerHour!AAR$4,Usage!$D$3:$ABF$3,0)),"")</f>
        <v/>
      </c>
      <c r="AAS82" s="27" t="str">
        <f>IFERROR(INDEX(Sales!$D$5:$ABF$18,MATCH(UsagePerHour!$B82,Sales!$C$5:$C$18,0),MATCH(UsagePerHour!AAS$4,Sales!$D$3:$ABF$3,0))/AAS$2*INDEX(Usage!$D$5:$ABF$11,MATCH(UsagePerHour!$B$68,Usage!$C$5:$C$11,0),MATCH(UsagePerHour!AAS$4,Usage!$D$3:$ABF$3,0)),"")</f>
        <v/>
      </c>
      <c r="AAT82" s="27" t="str">
        <f>IFERROR(INDEX(Sales!$D$5:$ABF$18,MATCH(UsagePerHour!$B82,Sales!$C$5:$C$18,0),MATCH(UsagePerHour!AAT$4,Sales!$D$3:$ABF$3,0))/AAT$2*INDEX(Usage!$D$5:$ABF$11,MATCH(UsagePerHour!$B$68,Usage!$C$5:$C$11,0),MATCH(UsagePerHour!AAT$4,Usage!$D$3:$ABF$3,0)),"")</f>
        <v/>
      </c>
      <c r="AAU82" s="27" t="str">
        <f>IFERROR(INDEX(Sales!$D$5:$ABF$18,MATCH(UsagePerHour!$B82,Sales!$C$5:$C$18,0),MATCH(UsagePerHour!AAU$4,Sales!$D$3:$ABF$3,0))/AAU$2*INDEX(Usage!$D$5:$ABF$11,MATCH(UsagePerHour!$B$68,Usage!$C$5:$C$11,0),MATCH(UsagePerHour!AAU$4,Usage!$D$3:$ABF$3,0)),"")</f>
        <v/>
      </c>
      <c r="AAV82" s="27" t="str">
        <f>IFERROR(INDEX(Sales!$D$5:$ABF$18,MATCH(UsagePerHour!$B82,Sales!$C$5:$C$18,0),MATCH(UsagePerHour!AAV$4,Sales!$D$3:$ABF$3,0))/AAV$2*INDEX(Usage!$D$5:$ABF$11,MATCH(UsagePerHour!$B$68,Usage!$C$5:$C$11,0),MATCH(UsagePerHour!AAV$4,Usage!$D$3:$ABF$3,0)),"")</f>
        <v/>
      </c>
      <c r="AAW82" s="27" t="str">
        <f>IFERROR(INDEX(Sales!$D$5:$ABF$18,MATCH(UsagePerHour!$B82,Sales!$C$5:$C$18,0),MATCH(UsagePerHour!AAW$4,Sales!$D$3:$ABF$3,0))/AAW$2*INDEX(Usage!$D$5:$ABF$11,MATCH(UsagePerHour!$B$68,Usage!$C$5:$C$11,0),MATCH(UsagePerHour!AAW$4,Usage!$D$3:$ABF$3,0)),"")</f>
        <v/>
      </c>
      <c r="AAX82" s="27" t="str">
        <f>IFERROR(INDEX(Sales!$D$5:$ABF$18,MATCH(UsagePerHour!$B82,Sales!$C$5:$C$18,0),MATCH(UsagePerHour!AAX$4,Sales!$D$3:$ABF$3,0))/AAX$2*INDEX(Usage!$D$5:$ABF$11,MATCH(UsagePerHour!$B$68,Usage!$C$5:$C$11,0),MATCH(UsagePerHour!AAX$4,Usage!$D$3:$ABF$3,0)),"")</f>
        <v/>
      </c>
      <c r="AAY82" s="27" t="str">
        <f>IFERROR(INDEX(Sales!$D$5:$ABF$18,MATCH(UsagePerHour!$B82,Sales!$C$5:$C$18,0),MATCH(UsagePerHour!AAY$4,Sales!$D$3:$ABF$3,0))/AAY$2*INDEX(Usage!$D$5:$ABF$11,MATCH(UsagePerHour!$B$68,Usage!$C$5:$C$11,0),MATCH(UsagePerHour!AAY$4,Usage!$D$3:$ABF$3,0)),"")</f>
        <v/>
      </c>
      <c r="AAZ82" s="27" t="str">
        <f>IFERROR(INDEX(Sales!$D$5:$ABF$18,MATCH(UsagePerHour!$B82,Sales!$C$5:$C$18,0),MATCH(UsagePerHour!AAZ$4,Sales!$D$3:$ABF$3,0))/AAZ$2*INDEX(Usage!$D$5:$ABF$11,MATCH(UsagePerHour!$B$68,Usage!$C$5:$C$11,0),MATCH(UsagePerHour!AAZ$4,Usage!$D$3:$ABF$3,0)),"")</f>
        <v/>
      </c>
      <c r="ABA82" s="27" t="str">
        <f>IFERROR(INDEX(Sales!$D$5:$ABF$18,MATCH(UsagePerHour!$B82,Sales!$C$5:$C$18,0),MATCH(UsagePerHour!ABA$4,Sales!$D$3:$ABF$3,0))/ABA$2*INDEX(Usage!$D$5:$ABF$11,MATCH(UsagePerHour!$B$68,Usage!$C$5:$C$11,0),MATCH(UsagePerHour!ABA$4,Usage!$D$3:$ABF$3,0)),"")</f>
        <v/>
      </c>
    </row>
    <row r="84" spans="2:729">
      <c r="B84" s="25" t="s">
        <v>16</v>
      </c>
      <c r="C84" s="7">
        <f>C4</f>
        <v>45658</v>
      </c>
      <c r="D84" s="8">
        <f>C84+1</f>
        <v>45659</v>
      </c>
      <c r="E84" s="8">
        <f t="shared" ref="E84" si="3419">D84+1</f>
        <v>45660</v>
      </c>
      <c r="F84" s="8">
        <f t="shared" ref="F84" si="3420">E84+1</f>
        <v>45661</v>
      </c>
      <c r="G84" s="8">
        <f t="shared" ref="G84" si="3421">F84+1</f>
        <v>45662</v>
      </c>
      <c r="H84" s="8">
        <f t="shared" ref="H84" si="3422">G84+1</f>
        <v>45663</v>
      </c>
      <c r="I84" s="8">
        <f t="shared" ref="I84" si="3423">H84+1</f>
        <v>45664</v>
      </c>
      <c r="J84" s="8">
        <f t="shared" ref="J84" si="3424">I84+1</f>
        <v>45665</v>
      </c>
      <c r="K84" s="8">
        <f t="shared" ref="K84" si="3425">J84+1</f>
        <v>45666</v>
      </c>
      <c r="L84" s="8">
        <f t="shared" ref="L84" si="3426">K84+1</f>
        <v>45667</v>
      </c>
      <c r="M84" s="8">
        <f t="shared" ref="M84" si="3427">L84+1</f>
        <v>45668</v>
      </c>
      <c r="N84" s="8">
        <f t="shared" ref="N84" si="3428">M84+1</f>
        <v>45669</v>
      </c>
      <c r="O84" s="8">
        <f t="shared" ref="O84" si="3429">N84+1</f>
        <v>45670</v>
      </c>
      <c r="P84" s="8">
        <f t="shared" ref="P84" si="3430">O84+1</f>
        <v>45671</v>
      </c>
      <c r="Q84" s="8">
        <f t="shared" ref="Q84" si="3431">P84+1</f>
        <v>45672</v>
      </c>
      <c r="R84" s="8">
        <f t="shared" ref="R84" si="3432">Q84+1</f>
        <v>45673</v>
      </c>
      <c r="S84" s="8">
        <f t="shared" ref="S84" si="3433">R84+1</f>
        <v>45674</v>
      </c>
      <c r="T84" s="8">
        <f t="shared" ref="T84" si="3434">S84+1</f>
        <v>45675</v>
      </c>
      <c r="U84" s="8">
        <f t="shared" ref="U84" si="3435">T84+1</f>
        <v>45676</v>
      </c>
      <c r="V84" s="8">
        <f t="shared" ref="V84" si="3436">U84+1</f>
        <v>45677</v>
      </c>
      <c r="W84" s="8">
        <f t="shared" ref="W84" si="3437">V84+1</f>
        <v>45678</v>
      </c>
      <c r="X84" s="8">
        <f t="shared" ref="X84" si="3438">W84+1</f>
        <v>45679</v>
      </c>
      <c r="Y84" s="8">
        <f t="shared" ref="Y84" si="3439">X84+1</f>
        <v>45680</v>
      </c>
      <c r="Z84" s="8">
        <f t="shared" ref="Z84" si="3440">Y84+1</f>
        <v>45681</v>
      </c>
      <c r="AA84" s="8">
        <f t="shared" ref="AA84" si="3441">Z84+1</f>
        <v>45682</v>
      </c>
      <c r="AB84" s="8">
        <f t="shared" ref="AB84" si="3442">AA84+1</f>
        <v>45683</v>
      </c>
      <c r="AC84" s="8">
        <f t="shared" ref="AC84" si="3443">AB84+1</f>
        <v>45684</v>
      </c>
      <c r="AD84" s="8">
        <f t="shared" ref="AD84" si="3444">AC84+1</f>
        <v>45685</v>
      </c>
      <c r="AE84" s="8">
        <f t="shared" ref="AE84" si="3445">AD84+1</f>
        <v>45686</v>
      </c>
      <c r="AF84" s="8">
        <f t="shared" ref="AF84" si="3446">AE84+1</f>
        <v>45687</v>
      </c>
      <c r="AG84" s="8">
        <f t="shared" ref="AG84" si="3447">AF84+1</f>
        <v>45688</v>
      </c>
      <c r="AH84" s="8">
        <f t="shared" ref="AH84" si="3448">AG84+1</f>
        <v>45689</v>
      </c>
      <c r="AI84" s="8">
        <f t="shared" ref="AI84" si="3449">AH84+1</f>
        <v>45690</v>
      </c>
      <c r="AJ84" s="8">
        <f t="shared" ref="AJ84" si="3450">AI84+1</f>
        <v>45691</v>
      </c>
      <c r="AK84" s="8">
        <f t="shared" ref="AK84" si="3451">AJ84+1</f>
        <v>45692</v>
      </c>
      <c r="AL84" s="8">
        <f t="shared" ref="AL84" si="3452">AK84+1</f>
        <v>45693</v>
      </c>
      <c r="AM84" s="8">
        <f t="shared" ref="AM84" si="3453">AL84+1</f>
        <v>45694</v>
      </c>
      <c r="AN84" s="8">
        <f t="shared" ref="AN84" si="3454">AM84+1</f>
        <v>45695</v>
      </c>
      <c r="AO84" s="8">
        <f t="shared" ref="AO84" si="3455">AN84+1</f>
        <v>45696</v>
      </c>
      <c r="AP84" s="8">
        <f t="shared" ref="AP84" si="3456">AO84+1</f>
        <v>45697</v>
      </c>
      <c r="AQ84" s="8">
        <f t="shared" ref="AQ84" si="3457">AP84+1</f>
        <v>45698</v>
      </c>
      <c r="AR84" s="8">
        <f t="shared" ref="AR84" si="3458">AQ84+1</f>
        <v>45699</v>
      </c>
      <c r="AS84" s="8">
        <f t="shared" ref="AS84" si="3459">AR84+1</f>
        <v>45700</v>
      </c>
      <c r="AT84" s="8">
        <f t="shared" ref="AT84" si="3460">AS84+1</f>
        <v>45701</v>
      </c>
      <c r="AU84" s="8">
        <f t="shared" ref="AU84" si="3461">AT84+1</f>
        <v>45702</v>
      </c>
      <c r="AV84" s="8">
        <f t="shared" ref="AV84" si="3462">AU84+1</f>
        <v>45703</v>
      </c>
      <c r="AW84" s="8">
        <f t="shared" ref="AW84" si="3463">AV84+1</f>
        <v>45704</v>
      </c>
      <c r="AX84" s="8">
        <f t="shared" ref="AX84" si="3464">AW84+1</f>
        <v>45705</v>
      </c>
      <c r="AY84" s="8">
        <f t="shared" ref="AY84" si="3465">AX84+1</f>
        <v>45706</v>
      </c>
      <c r="AZ84" s="8">
        <f t="shared" ref="AZ84" si="3466">AY84+1</f>
        <v>45707</v>
      </c>
      <c r="BA84" s="8">
        <f t="shared" ref="BA84" si="3467">AZ84+1</f>
        <v>45708</v>
      </c>
      <c r="BB84" s="8">
        <f t="shared" ref="BB84" si="3468">BA84+1</f>
        <v>45709</v>
      </c>
      <c r="BC84" s="8">
        <f t="shared" ref="BC84" si="3469">BB84+1</f>
        <v>45710</v>
      </c>
      <c r="BD84" s="8">
        <f t="shared" ref="BD84" si="3470">BC84+1</f>
        <v>45711</v>
      </c>
      <c r="BE84" s="8">
        <f t="shared" ref="BE84" si="3471">BD84+1</f>
        <v>45712</v>
      </c>
      <c r="BF84" s="8">
        <f t="shared" ref="BF84" si="3472">BE84+1</f>
        <v>45713</v>
      </c>
      <c r="BG84" s="8">
        <f t="shared" ref="BG84" si="3473">BF84+1</f>
        <v>45714</v>
      </c>
      <c r="BH84" s="8">
        <f t="shared" ref="BH84" si="3474">BG84+1</f>
        <v>45715</v>
      </c>
      <c r="BI84" s="8">
        <f t="shared" ref="BI84" si="3475">BH84+1</f>
        <v>45716</v>
      </c>
      <c r="BJ84" s="8">
        <f t="shared" ref="BJ84" si="3476">BI84+1</f>
        <v>45717</v>
      </c>
      <c r="BK84" s="8">
        <f t="shared" ref="BK84" si="3477">BJ84+1</f>
        <v>45718</v>
      </c>
      <c r="BL84" s="8">
        <f t="shared" ref="BL84" si="3478">BK84+1</f>
        <v>45719</v>
      </c>
      <c r="BM84" s="8">
        <f t="shared" ref="BM84" si="3479">BL84+1</f>
        <v>45720</v>
      </c>
      <c r="BN84" s="8">
        <f t="shared" ref="BN84" si="3480">BM84+1</f>
        <v>45721</v>
      </c>
      <c r="BO84" s="8">
        <f t="shared" ref="BO84" si="3481">BN84+1</f>
        <v>45722</v>
      </c>
      <c r="BP84" s="8">
        <f t="shared" ref="BP84" si="3482">BO84+1</f>
        <v>45723</v>
      </c>
      <c r="BQ84" s="8">
        <f t="shared" ref="BQ84" si="3483">BP84+1</f>
        <v>45724</v>
      </c>
      <c r="BR84" s="8">
        <f t="shared" ref="BR84" si="3484">BQ84+1</f>
        <v>45725</v>
      </c>
      <c r="BS84" s="8">
        <f t="shared" ref="BS84" si="3485">BR84+1</f>
        <v>45726</v>
      </c>
      <c r="BT84" s="8">
        <f t="shared" ref="BT84" si="3486">BS84+1</f>
        <v>45727</v>
      </c>
      <c r="BU84" s="8">
        <f t="shared" ref="BU84" si="3487">BT84+1</f>
        <v>45728</v>
      </c>
      <c r="BV84" s="8">
        <f t="shared" ref="BV84" si="3488">BU84+1</f>
        <v>45729</v>
      </c>
      <c r="BW84" s="8">
        <f t="shared" ref="BW84" si="3489">BV84+1</f>
        <v>45730</v>
      </c>
      <c r="BX84" s="8">
        <f t="shared" ref="BX84" si="3490">BW84+1</f>
        <v>45731</v>
      </c>
      <c r="BY84" s="8">
        <f t="shared" ref="BY84" si="3491">BX84+1</f>
        <v>45732</v>
      </c>
      <c r="BZ84" s="8">
        <f t="shared" ref="BZ84" si="3492">BY84+1</f>
        <v>45733</v>
      </c>
      <c r="CA84" s="8">
        <f t="shared" ref="CA84" si="3493">BZ84+1</f>
        <v>45734</v>
      </c>
      <c r="CB84" s="8">
        <f t="shared" ref="CB84" si="3494">CA84+1</f>
        <v>45735</v>
      </c>
      <c r="CC84" s="8">
        <f t="shared" ref="CC84" si="3495">CB84+1</f>
        <v>45736</v>
      </c>
      <c r="CD84" s="8">
        <f t="shared" ref="CD84" si="3496">CC84+1</f>
        <v>45737</v>
      </c>
      <c r="CE84" s="8">
        <f t="shared" ref="CE84" si="3497">CD84+1</f>
        <v>45738</v>
      </c>
      <c r="CF84" s="8">
        <f t="shared" ref="CF84" si="3498">CE84+1</f>
        <v>45739</v>
      </c>
      <c r="CG84" s="8">
        <f t="shared" ref="CG84" si="3499">CF84+1</f>
        <v>45740</v>
      </c>
      <c r="CH84" s="8">
        <f t="shared" ref="CH84" si="3500">CG84+1</f>
        <v>45741</v>
      </c>
      <c r="CI84" s="8">
        <f t="shared" ref="CI84" si="3501">CH84+1</f>
        <v>45742</v>
      </c>
      <c r="CJ84" s="8">
        <f t="shared" ref="CJ84" si="3502">CI84+1</f>
        <v>45743</v>
      </c>
      <c r="CK84" s="8">
        <f t="shared" ref="CK84" si="3503">CJ84+1</f>
        <v>45744</v>
      </c>
      <c r="CL84" s="8">
        <f t="shared" ref="CL84" si="3504">CK84+1</f>
        <v>45745</v>
      </c>
      <c r="CM84" s="8">
        <f t="shared" ref="CM84" si="3505">CL84+1</f>
        <v>45746</v>
      </c>
      <c r="CN84" s="8">
        <f t="shared" ref="CN84" si="3506">CM84+1</f>
        <v>45747</v>
      </c>
      <c r="CO84" s="8">
        <f t="shared" ref="CO84" si="3507">CN84+1</f>
        <v>45748</v>
      </c>
      <c r="CP84" s="8">
        <f t="shared" ref="CP84" si="3508">CO84+1</f>
        <v>45749</v>
      </c>
      <c r="CQ84" s="8">
        <f t="shared" ref="CQ84" si="3509">CP84+1</f>
        <v>45750</v>
      </c>
      <c r="CR84" s="8">
        <f t="shared" ref="CR84" si="3510">CQ84+1</f>
        <v>45751</v>
      </c>
      <c r="CS84" s="8">
        <f t="shared" ref="CS84" si="3511">CR84+1</f>
        <v>45752</v>
      </c>
      <c r="CT84" s="8">
        <f t="shared" ref="CT84" si="3512">CS84+1</f>
        <v>45753</v>
      </c>
      <c r="CU84" s="8">
        <f t="shared" ref="CU84" si="3513">CT84+1</f>
        <v>45754</v>
      </c>
      <c r="CV84" s="8">
        <f t="shared" ref="CV84" si="3514">CU84+1</f>
        <v>45755</v>
      </c>
      <c r="CW84" s="8">
        <f t="shared" ref="CW84" si="3515">CV84+1</f>
        <v>45756</v>
      </c>
      <c r="CX84" s="8">
        <f t="shared" ref="CX84" si="3516">CW84+1</f>
        <v>45757</v>
      </c>
      <c r="CY84" s="8">
        <f t="shared" ref="CY84" si="3517">CX84+1</f>
        <v>45758</v>
      </c>
      <c r="CZ84" s="8">
        <f t="shared" ref="CZ84" si="3518">CY84+1</f>
        <v>45759</v>
      </c>
      <c r="DA84" s="8">
        <f t="shared" ref="DA84" si="3519">CZ84+1</f>
        <v>45760</v>
      </c>
      <c r="DB84" s="8">
        <f t="shared" ref="DB84" si="3520">DA84+1</f>
        <v>45761</v>
      </c>
      <c r="DC84" s="8">
        <f t="shared" ref="DC84" si="3521">DB84+1</f>
        <v>45762</v>
      </c>
      <c r="DD84" s="8">
        <f t="shared" ref="DD84" si="3522">DC84+1</f>
        <v>45763</v>
      </c>
      <c r="DE84" s="8">
        <f t="shared" ref="DE84" si="3523">DD84+1</f>
        <v>45764</v>
      </c>
      <c r="DF84" s="8">
        <f t="shared" ref="DF84" si="3524">DE84+1</f>
        <v>45765</v>
      </c>
      <c r="DG84" s="8">
        <f t="shared" ref="DG84" si="3525">DF84+1</f>
        <v>45766</v>
      </c>
      <c r="DH84" s="8">
        <f t="shared" ref="DH84" si="3526">DG84+1</f>
        <v>45767</v>
      </c>
      <c r="DI84" s="8">
        <f t="shared" ref="DI84" si="3527">DH84+1</f>
        <v>45768</v>
      </c>
      <c r="DJ84" s="8">
        <f t="shared" ref="DJ84" si="3528">DI84+1</f>
        <v>45769</v>
      </c>
      <c r="DK84" s="8">
        <f t="shared" ref="DK84" si="3529">DJ84+1</f>
        <v>45770</v>
      </c>
      <c r="DL84" s="8">
        <f t="shared" ref="DL84" si="3530">DK84+1</f>
        <v>45771</v>
      </c>
      <c r="DM84" s="8">
        <f t="shared" ref="DM84" si="3531">DL84+1</f>
        <v>45772</v>
      </c>
      <c r="DN84" s="8">
        <f t="shared" ref="DN84" si="3532">DM84+1</f>
        <v>45773</v>
      </c>
      <c r="DO84" s="8">
        <f t="shared" ref="DO84" si="3533">DN84+1</f>
        <v>45774</v>
      </c>
      <c r="DP84" s="8">
        <f t="shared" ref="DP84" si="3534">DO84+1</f>
        <v>45775</v>
      </c>
      <c r="DQ84" s="8">
        <f t="shared" ref="DQ84" si="3535">DP84+1</f>
        <v>45776</v>
      </c>
      <c r="DR84" s="8">
        <f t="shared" ref="DR84" si="3536">DQ84+1</f>
        <v>45777</v>
      </c>
      <c r="DS84" s="8">
        <f t="shared" ref="DS84" si="3537">DR84+1</f>
        <v>45778</v>
      </c>
      <c r="DT84" s="8">
        <f t="shared" ref="DT84" si="3538">DS84+1</f>
        <v>45779</v>
      </c>
      <c r="DU84" s="8">
        <f t="shared" ref="DU84" si="3539">DT84+1</f>
        <v>45780</v>
      </c>
      <c r="DV84" s="8">
        <f t="shared" ref="DV84" si="3540">DU84+1</f>
        <v>45781</v>
      </c>
      <c r="DW84" s="8">
        <f t="shared" ref="DW84" si="3541">DV84+1</f>
        <v>45782</v>
      </c>
      <c r="DX84" s="8">
        <f t="shared" ref="DX84" si="3542">DW84+1</f>
        <v>45783</v>
      </c>
      <c r="DY84" s="8">
        <f t="shared" ref="DY84" si="3543">DX84+1</f>
        <v>45784</v>
      </c>
      <c r="DZ84" s="8">
        <f t="shared" ref="DZ84" si="3544">DY84+1</f>
        <v>45785</v>
      </c>
      <c r="EA84" s="8">
        <f t="shared" ref="EA84" si="3545">DZ84+1</f>
        <v>45786</v>
      </c>
      <c r="EB84" s="8">
        <f t="shared" ref="EB84" si="3546">EA84+1</f>
        <v>45787</v>
      </c>
      <c r="EC84" s="8">
        <f t="shared" ref="EC84" si="3547">EB84+1</f>
        <v>45788</v>
      </c>
      <c r="ED84" s="8">
        <f t="shared" ref="ED84" si="3548">EC84+1</f>
        <v>45789</v>
      </c>
      <c r="EE84" s="8">
        <f t="shared" ref="EE84" si="3549">ED84+1</f>
        <v>45790</v>
      </c>
      <c r="EF84" s="8">
        <f t="shared" ref="EF84" si="3550">EE84+1</f>
        <v>45791</v>
      </c>
      <c r="EG84" s="8">
        <f t="shared" ref="EG84" si="3551">EF84+1</f>
        <v>45792</v>
      </c>
      <c r="EH84" s="8">
        <f t="shared" ref="EH84" si="3552">EG84+1</f>
        <v>45793</v>
      </c>
      <c r="EI84" s="8">
        <f t="shared" ref="EI84" si="3553">EH84+1</f>
        <v>45794</v>
      </c>
      <c r="EJ84" s="8">
        <f t="shared" ref="EJ84" si="3554">EI84+1</f>
        <v>45795</v>
      </c>
      <c r="EK84" s="8">
        <f t="shared" ref="EK84" si="3555">EJ84+1</f>
        <v>45796</v>
      </c>
      <c r="EL84" s="8">
        <f t="shared" ref="EL84" si="3556">EK84+1</f>
        <v>45797</v>
      </c>
      <c r="EM84" s="8">
        <f t="shared" ref="EM84" si="3557">EL84+1</f>
        <v>45798</v>
      </c>
      <c r="EN84" s="8">
        <f t="shared" ref="EN84" si="3558">EM84+1</f>
        <v>45799</v>
      </c>
      <c r="EO84" s="8">
        <f t="shared" ref="EO84" si="3559">EN84+1</f>
        <v>45800</v>
      </c>
      <c r="EP84" s="8">
        <f t="shared" ref="EP84" si="3560">EO84+1</f>
        <v>45801</v>
      </c>
      <c r="EQ84" s="8">
        <f t="shared" ref="EQ84" si="3561">EP84+1</f>
        <v>45802</v>
      </c>
      <c r="ER84" s="8">
        <f t="shared" ref="ER84" si="3562">EQ84+1</f>
        <v>45803</v>
      </c>
      <c r="ES84" s="8">
        <f t="shared" ref="ES84" si="3563">ER84+1</f>
        <v>45804</v>
      </c>
      <c r="ET84" s="8">
        <f t="shared" ref="ET84" si="3564">ES84+1</f>
        <v>45805</v>
      </c>
      <c r="EU84" s="8">
        <f t="shared" ref="EU84" si="3565">ET84+1</f>
        <v>45806</v>
      </c>
      <c r="EV84" s="8">
        <f t="shared" ref="EV84" si="3566">EU84+1</f>
        <v>45807</v>
      </c>
      <c r="EW84" s="8">
        <f t="shared" ref="EW84" si="3567">EV84+1</f>
        <v>45808</v>
      </c>
      <c r="EX84" s="8">
        <f t="shared" ref="EX84" si="3568">EW84+1</f>
        <v>45809</v>
      </c>
      <c r="EY84" s="8">
        <f t="shared" ref="EY84" si="3569">EX84+1</f>
        <v>45810</v>
      </c>
      <c r="EZ84" s="8">
        <f t="shared" ref="EZ84" si="3570">EY84+1</f>
        <v>45811</v>
      </c>
      <c r="FA84" s="8">
        <f t="shared" ref="FA84" si="3571">EZ84+1</f>
        <v>45812</v>
      </c>
      <c r="FB84" s="8">
        <f t="shared" ref="FB84" si="3572">FA84+1</f>
        <v>45813</v>
      </c>
      <c r="FC84" s="8">
        <f t="shared" ref="FC84" si="3573">FB84+1</f>
        <v>45814</v>
      </c>
      <c r="FD84" s="8">
        <f t="shared" ref="FD84" si="3574">FC84+1</f>
        <v>45815</v>
      </c>
      <c r="FE84" s="8">
        <f t="shared" ref="FE84" si="3575">FD84+1</f>
        <v>45816</v>
      </c>
      <c r="FF84" s="8">
        <f t="shared" ref="FF84" si="3576">FE84+1</f>
        <v>45817</v>
      </c>
      <c r="FG84" s="8">
        <f t="shared" ref="FG84" si="3577">FF84+1</f>
        <v>45818</v>
      </c>
      <c r="FH84" s="8">
        <f t="shared" ref="FH84" si="3578">FG84+1</f>
        <v>45819</v>
      </c>
      <c r="FI84" s="8">
        <f t="shared" ref="FI84" si="3579">FH84+1</f>
        <v>45820</v>
      </c>
      <c r="FJ84" s="8">
        <f t="shared" ref="FJ84" si="3580">FI84+1</f>
        <v>45821</v>
      </c>
      <c r="FK84" s="8">
        <f t="shared" ref="FK84" si="3581">FJ84+1</f>
        <v>45822</v>
      </c>
      <c r="FL84" s="8">
        <f t="shared" ref="FL84" si="3582">FK84+1</f>
        <v>45823</v>
      </c>
      <c r="FM84" s="8">
        <f t="shared" ref="FM84" si="3583">FL84+1</f>
        <v>45824</v>
      </c>
      <c r="FN84" s="8">
        <f t="shared" ref="FN84" si="3584">FM84+1</f>
        <v>45825</v>
      </c>
      <c r="FO84" s="8">
        <f t="shared" ref="FO84" si="3585">FN84+1</f>
        <v>45826</v>
      </c>
      <c r="FP84" s="8">
        <f t="shared" ref="FP84" si="3586">FO84+1</f>
        <v>45827</v>
      </c>
      <c r="FQ84" s="8">
        <f t="shared" ref="FQ84" si="3587">FP84+1</f>
        <v>45828</v>
      </c>
      <c r="FR84" s="8">
        <f t="shared" ref="FR84" si="3588">FQ84+1</f>
        <v>45829</v>
      </c>
      <c r="FS84" s="8">
        <f t="shared" ref="FS84" si="3589">FR84+1</f>
        <v>45830</v>
      </c>
      <c r="FT84" s="8">
        <f t="shared" ref="FT84" si="3590">FS84+1</f>
        <v>45831</v>
      </c>
      <c r="FU84" s="8">
        <f t="shared" ref="FU84" si="3591">FT84+1</f>
        <v>45832</v>
      </c>
      <c r="FV84" s="8">
        <f t="shared" ref="FV84" si="3592">FU84+1</f>
        <v>45833</v>
      </c>
      <c r="FW84" s="8">
        <f t="shared" ref="FW84" si="3593">FV84+1</f>
        <v>45834</v>
      </c>
      <c r="FX84" s="8">
        <f t="shared" ref="FX84" si="3594">FW84+1</f>
        <v>45835</v>
      </c>
      <c r="FY84" s="8">
        <f t="shared" ref="FY84" si="3595">FX84+1</f>
        <v>45836</v>
      </c>
      <c r="FZ84" s="8">
        <f t="shared" ref="FZ84" si="3596">FY84+1</f>
        <v>45837</v>
      </c>
      <c r="GA84" s="8">
        <f t="shared" ref="GA84" si="3597">FZ84+1</f>
        <v>45838</v>
      </c>
      <c r="GB84" s="8">
        <f t="shared" ref="GB84" si="3598">GA84+1</f>
        <v>45839</v>
      </c>
      <c r="GC84" s="8">
        <f t="shared" ref="GC84" si="3599">GB84+1</f>
        <v>45840</v>
      </c>
      <c r="GD84" s="8">
        <f t="shared" ref="GD84" si="3600">GC84+1</f>
        <v>45841</v>
      </c>
      <c r="GE84" s="8">
        <f t="shared" ref="GE84" si="3601">GD84+1</f>
        <v>45842</v>
      </c>
      <c r="GF84" s="8">
        <f t="shared" ref="GF84" si="3602">GE84+1</f>
        <v>45843</v>
      </c>
      <c r="GG84" s="8">
        <f t="shared" ref="GG84" si="3603">GF84+1</f>
        <v>45844</v>
      </c>
      <c r="GH84" s="8">
        <f t="shared" ref="GH84" si="3604">GG84+1</f>
        <v>45845</v>
      </c>
      <c r="GI84" s="8">
        <f t="shared" ref="GI84" si="3605">GH84+1</f>
        <v>45846</v>
      </c>
      <c r="GJ84" s="8">
        <f t="shared" ref="GJ84" si="3606">GI84+1</f>
        <v>45847</v>
      </c>
      <c r="GK84" s="8">
        <f t="shared" ref="GK84" si="3607">GJ84+1</f>
        <v>45848</v>
      </c>
      <c r="GL84" s="8">
        <f t="shared" ref="GL84" si="3608">GK84+1</f>
        <v>45849</v>
      </c>
      <c r="GM84" s="8">
        <f t="shared" ref="GM84" si="3609">GL84+1</f>
        <v>45850</v>
      </c>
      <c r="GN84" s="8">
        <f t="shared" ref="GN84" si="3610">GM84+1</f>
        <v>45851</v>
      </c>
      <c r="GO84" s="8">
        <f t="shared" ref="GO84" si="3611">GN84+1</f>
        <v>45852</v>
      </c>
      <c r="GP84" s="8">
        <f t="shared" ref="GP84" si="3612">GO84+1</f>
        <v>45853</v>
      </c>
      <c r="GQ84" s="8">
        <f t="shared" ref="GQ84" si="3613">GP84+1</f>
        <v>45854</v>
      </c>
      <c r="GR84" s="8">
        <f t="shared" ref="GR84" si="3614">GQ84+1</f>
        <v>45855</v>
      </c>
      <c r="GS84" s="8">
        <f t="shared" ref="GS84" si="3615">GR84+1</f>
        <v>45856</v>
      </c>
      <c r="GT84" s="8">
        <f t="shared" ref="GT84" si="3616">GS84+1</f>
        <v>45857</v>
      </c>
      <c r="GU84" s="8">
        <f t="shared" ref="GU84" si="3617">GT84+1</f>
        <v>45858</v>
      </c>
      <c r="GV84" s="8">
        <f t="shared" ref="GV84" si="3618">GU84+1</f>
        <v>45859</v>
      </c>
      <c r="GW84" s="8">
        <f t="shared" ref="GW84" si="3619">GV84+1</f>
        <v>45860</v>
      </c>
      <c r="GX84" s="8">
        <f t="shared" ref="GX84" si="3620">GW84+1</f>
        <v>45861</v>
      </c>
      <c r="GY84" s="8">
        <f t="shared" ref="GY84" si="3621">GX84+1</f>
        <v>45862</v>
      </c>
      <c r="GZ84" s="8">
        <f t="shared" ref="GZ84" si="3622">GY84+1</f>
        <v>45863</v>
      </c>
      <c r="HA84" s="8">
        <f t="shared" ref="HA84" si="3623">GZ84+1</f>
        <v>45864</v>
      </c>
      <c r="HB84" s="8">
        <f t="shared" ref="HB84" si="3624">HA84+1</f>
        <v>45865</v>
      </c>
      <c r="HC84" s="8">
        <f t="shared" ref="HC84" si="3625">HB84+1</f>
        <v>45866</v>
      </c>
      <c r="HD84" s="8">
        <f t="shared" ref="HD84" si="3626">HC84+1</f>
        <v>45867</v>
      </c>
      <c r="HE84" s="8">
        <f t="shared" ref="HE84" si="3627">HD84+1</f>
        <v>45868</v>
      </c>
      <c r="HF84" s="8">
        <f t="shared" ref="HF84" si="3628">HE84+1</f>
        <v>45869</v>
      </c>
      <c r="HG84" s="8">
        <f t="shared" ref="HG84" si="3629">HF84+1</f>
        <v>45870</v>
      </c>
      <c r="HH84" s="8">
        <f t="shared" ref="HH84" si="3630">HG84+1</f>
        <v>45871</v>
      </c>
      <c r="HI84" s="8">
        <f t="shared" ref="HI84" si="3631">HH84+1</f>
        <v>45872</v>
      </c>
      <c r="HJ84" s="8">
        <f t="shared" ref="HJ84" si="3632">HI84+1</f>
        <v>45873</v>
      </c>
      <c r="HK84" s="8">
        <f t="shared" ref="HK84" si="3633">HJ84+1</f>
        <v>45874</v>
      </c>
      <c r="HL84" s="8">
        <f t="shared" ref="HL84" si="3634">HK84+1</f>
        <v>45875</v>
      </c>
      <c r="HM84" s="8">
        <f t="shared" ref="HM84" si="3635">HL84+1</f>
        <v>45876</v>
      </c>
      <c r="HN84" s="8">
        <f t="shared" ref="HN84" si="3636">HM84+1</f>
        <v>45877</v>
      </c>
      <c r="HO84" s="8">
        <f t="shared" ref="HO84" si="3637">HN84+1</f>
        <v>45878</v>
      </c>
      <c r="HP84" s="8">
        <f t="shared" ref="HP84" si="3638">HO84+1</f>
        <v>45879</v>
      </c>
      <c r="HQ84" s="8">
        <f t="shared" ref="HQ84" si="3639">HP84+1</f>
        <v>45880</v>
      </c>
      <c r="HR84" s="8">
        <f t="shared" ref="HR84" si="3640">HQ84+1</f>
        <v>45881</v>
      </c>
      <c r="HS84" s="8">
        <f t="shared" ref="HS84" si="3641">HR84+1</f>
        <v>45882</v>
      </c>
      <c r="HT84" s="8">
        <f t="shared" ref="HT84" si="3642">HS84+1</f>
        <v>45883</v>
      </c>
      <c r="HU84" s="8">
        <f t="shared" ref="HU84" si="3643">HT84+1</f>
        <v>45884</v>
      </c>
      <c r="HV84" s="8">
        <f t="shared" ref="HV84" si="3644">HU84+1</f>
        <v>45885</v>
      </c>
      <c r="HW84" s="8">
        <f t="shared" ref="HW84" si="3645">HV84+1</f>
        <v>45886</v>
      </c>
      <c r="HX84" s="8">
        <f t="shared" ref="HX84" si="3646">HW84+1</f>
        <v>45887</v>
      </c>
      <c r="HY84" s="8">
        <f t="shared" ref="HY84" si="3647">HX84+1</f>
        <v>45888</v>
      </c>
      <c r="HZ84" s="8">
        <f t="shared" ref="HZ84" si="3648">HY84+1</f>
        <v>45889</v>
      </c>
      <c r="IA84" s="8">
        <f t="shared" ref="IA84" si="3649">HZ84+1</f>
        <v>45890</v>
      </c>
      <c r="IB84" s="8">
        <f t="shared" ref="IB84" si="3650">IA84+1</f>
        <v>45891</v>
      </c>
      <c r="IC84" s="8">
        <f t="shared" ref="IC84" si="3651">IB84+1</f>
        <v>45892</v>
      </c>
      <c r="ID84" s="8">
        <f t="shared" ref="ID84" si="3652">IC84+1</f>
        <v>45893</v>
      </c>
      <c r="IE84" s="8">
        <f t="shared" ref="IE84" si="3653">ID84+1</f>
        <v>45894</v>
      </c>
      <c r="IF84" s="8">
        <f t="shared" ref="IF84" si="3654">IE84+1</f>
        <v>45895</v>
      </c>
      <c r="IG84" s="8">
        <f t="shared" ref="IG84" si="3655">IF84+1</f>
        <v>45896</v>
      </c>
      <c r="IH84" s="8">
        <f t="shared" ref="IH84" si="3656">IG84+1</f>
        <v>45897</v>
      </c>
      <c r="II84" s="8">
        <f t="shared" ref="II84" si="3657">IH84+1</f>
        <v>45898</v>
      </c>
      <c r="IJ84" s="8">
        <f t="shared" ref="IJ84" si="3658">II84+1</f>
        <v>45899</v>
      </c>
      <c r="IK84" s="8">
        <f t="shared" ref="IK84" si="3659">IJ84+1</f>
        <v>45900</v>
      </c>
      <c r="IL84" s="8">
        <f t="shared" ref="IL84" si="3660">IK84+1</f>
        <v>45901</v>
      </c>
      <c r="IM84" s="8">
        <f t="shared" ref="IM84" si="3661">IL84+1</f>
        <v>45902</v>
      </c>
      <c r="IN84" s="8">
        <f t="shared" ref="IN84" si="3662">IM84+1</f>
        <v>45903</v>
      </c>
      <c r="IO84" s="8">
        <f t="shared" ref="IO84" si="3663">IN84+1</f>
        <v>45904</v>
      </c>
      <c r="IP84" s="8">
        <f t="shared" ref="IP84" si="3664">IO84+1</f>
        <v>45905</v>
      </c>
      <c r="IQ84" s="8">
        <f t="shared" ref="IQ84" si="3665">IP84+1</f>
        <v>45906</v>
      </c>
      <c r="IR84" s="8">
        <f t="shared" ref="IR84" si="3666">IQ84+1</f>
        <v>45907</v>
      </c>
      <c r="IS84" s="8">
        <f t="shared" ref="IS84" si="3667">IR84+1</f>
        <v>45908</v>
      </c>
      <c r="IT84" s="8">
        <f t="shared" ref="IT84" si="3668">IS84+1</f>
        <v>45909</v>
      </c>
      <c r="IU84" s="8">
        <f t="shared" ref="IU84" si="3669">IT84+1</f>
        <v>45910</v>
      </c>
      <c r="IV84" s="8">
        <f t="shared" ref="IV84" si="3670">IU84+1</f>
        <v>45911</v>
      </c>
      <c r="IW84" s="8">
        <f t="shared" ref="IW84" si="3671">IV84+1</f>
        <v>45912</v>
      </c>
      <c r="IX84" s="8">
        <f t="shared" ref="IX84" si="3672">IW84+1</f>
        <v>45913</v>
      </c>
      <c r="IY84" s="8">
        <f t="shared" ref="IY84" si="3673">IX84+1</f>
        <v>45914</v>
      </c>
      <c r="IZ84" s="8">
        <f t="shared" ref="IZ84" si="3674">IY84+1</f>
        <v>45915</v>
      </c>
      <c r="JA84" s="8">
        <f t="shared" ref="JA84" si="3675">IZ84+1</f>
        <v>45916</v>
      </c>
      <c r="JB84" s="8">
        <f t="shared" ref="JB84" si="3676">JA84+1</f>
        <v>45917</v>
      </c>
      <c r="JC84" s="8">
        <f t="shared" ref="JC84" si="3677">JB84+1</f>
        <v>45918</v>
      </c>
      <c r="JD84" s="8">
        <f t="shared" ref="JD84" si="3678">JC84+1</f>
        <v>45919</v>
      </c>
      <c r="JE84" s="8">
        <f t="shared" ref="JE84" si="3679">JD84+1</f>
        <v>45920</v>
      </c>
      <c r="JF84" s="8">
        <f t="shared" ref="JF84" si="3680">JE84+1</f>
        <v>45921</v>
      </c>
      <c r="JG84" s="8">
        <f t="shared" ref="JG84" si="3681">JF84+1</f>
        <v>45922</v>
      </c>
      <c r="JH84" s="8">
        <f t="shared" ref="JH84" si="3682">JG84+1</f>
        <v>45923</v>
      </c>
      <c r="JI84" s="8">
        <f t="shared" ref="JI84" si="3683">JH84+1</f>
        <v>45924</v>
      </c>
      <c r="JJ84" s="8">
        <f t="shared" ref="JJ84" si="3684">JI84+1</f>
        <v>45925</v>
      </c>
      <c r="JK84" s="8">
        <f t="shared" ref="JK84" si="3685">JJ84+1</f>
        <v>45926</v>
      </c>
      <c r="JL84" s="8">
        <f t="shared" ref="JL84" si="3686">JK84+1</f>
        <v>45927</v>
      </c>
      <c r="JM84" s="8">
        <f t="shared" ref="JM84" si="3687">JL84+1</f>
        <v>45928</v>
      </c>
      <c r="JN84" s="8">
        <f t="shared" ref="JN84" si="3688">JM84+1</f>
        <v>45929</v>
      </c>
      <c r="JO84" s="8">
        <f t="shared" ref="JO84" si="3689">JN84+1</f>
        <v>45930</v>
      </c>
      <c r="JP84" s="8">
        <f t="shared" ref="JP84" si="3690">JO84+1</f>
        <v>45931</v>
      </c>
      <c r="JQ84" s="8">
        <f t="shared" ref="JQ84" si="3691">JP84+1</f>
        <v>45932</v>
      </c>
      <c r="JR84" s="8">
        <f t="shared" ref="JR84" si="3692">JQ84+1</f>
        <v>45933</v>
      </c>
      <c r="JS84" s="8">
        <f t="shared" ref="JS84" si="3693">JR84+1</f>
        <v>45934</v>
      </c>
      <c r="JT84" s="8">
        <f t="shared" ref="JT84" si="3694">JS84+1</f>
        <v>45935</v>
      </c>
      <c r="JU84" s="8">
        <f t="shared" ref="JU84" si="3695">JT84+1</f>
        <v>45936</v>
      </c>
      <c r="JV84" s="8">
        <f t="shared" ref="JV84" si="3696">JU84+1</f>
        <v>45937</v>
      </c>
      <c r="JW84" s="8">
        <f t="shared" ref="JW84" si="3697">JV84+1</f>
        <v>45938</v>
      </c>
      <c r="JX84" s="8">
        <f t="shared" ref="JX84" si="3698">JW84+1</f>
        <v>45939</v>
      </c>
      <c r="JY84" s="8">
        <f t="shared" ref="JY84" si="3699">JX84+1</f>
        <v>45940</v>
      </c>
      <c r="JZ84" s="8">
        <f t="shared" ref="JZ84" si="3700">JY84+1</f>
        <v>45941</v>
      </c>
      <c r="KA84" s="8">
        <f t="shared" ref="KA84" si="3701">JZ84+1</f>
        <v>45942</v>
      </c>
      <c r="KB84" s="8">
        <f t="shared" ref="KB84" si="3702">KA84+1</f>
        <v>45943</v>
      </c>
      <c r="KC84" s="8">
        <f t="shared" ref="KC84" si="3703">KB84+1</f>
        <v>45944</v>
      </c>
      <c r="KD84" s="8">
        <f t="shared" ref="KD84" si="3704">KC84+1</f>
        <v>45945</v>
      </c>
      <c r="KE84" s="8">
        <f t="shared" ref="KE84" si="3705">KD84+1</f>
        <v>45946</v>
      </c>
      <c r="KF84" s="8">
        <f t="shared" ref="KF84" si="3706">KE84+1</f>
        <v>45947</v>
      </c>
      <c r="KG84" s="8">
        <f t="shared" ref="KG84" si="3707">KF84+1</f>
        <v>45948</v>
      </c>
      <c r="KH84" s="8">
        <f t="shared" ref="KH84" si="3708">KG84+1</f>
        <v>45949</v>
      </c>
      <c r="KI84" s="8">
        <f t="shared" ref="KI84" si="3709">KH84+1</f>
        <v>45950</v>
      </c>
      <c r="KJ84" s="8">
        <f t="shared" ref="KJ84" si="3710">KI84+1</f>
        <v>45951</v>
      </c>
      <c r="KK84" s="8">
        <f t="shared" ref="KK84" si="3711">KJ84+1</f>
        <v>45952</v>
      </c>
      <c r="KL84" s="8">
        <f t="shared" ref="KL84" si="3712">KK84+1</f>
        <v>45953</v>
      </c>
      <c r="KM84" s="8">
        <f t="shared" ref="KM84" si="3713">KL84+1</f>
        <v>45954</v>
      </c>
      <c r="KN84" s="8">
        <f t="shared" ref="KN84" si="3714">KM84+1</f>
        <v>45955</v>
      </c>
      <c r="KO84" s="8">
        <f t="shared" ref="KO84" si="3715">KN84+1</f>
        <v>45956</v>
      </c>
      <c r="KP84" s="8">
        <f t="shared" ref="KP84" si="3716">KO84+1</f>
        <v>45957</v>
      </c>
      <c r="KQ84" s="8">
        <f t="shared" ref="KQ84" si="3717">KP84+1</f>
        <v>45958</v>
      </c>
      <c r="KR84" s="8">
        <f t="shared" ref="KR84" si="3718">KQ84+1</f>
        <v>45959</v>
      </c>
      <c r="KS84" s="8">
        <f t="shared" ref="KS84" si="3719">KR84+1</f>
        <v>45960</v>
      </c>
      <c r="KT84" s="8">
        <f t="shared" ref="KT84" si="3720">KS84+1</f>
        <v>45961</v>
      </c>
      <c r="KU84" s="8">
        <f t="shared" ref="KU84" si="3721">KT84+1</f>
        <v>45962</v>
      </c>
      <c r="KV84" s="8">
        <f t="shared" ref="KV84" si="3722">KU84+1</f>
        <v>45963</v>
      </c>
      <c r="KW84" s="8">
        <f t="shared" ref="KW84" si="3723">KV84+1</f>
        <v>45964</v>
      </c>
      <c r="KX84" s="8">
        <f t="shared" ref="KX84:KY84" si="3724">KW84+1</f>
        <v>45965</v>
      </c>
      <c r="KY84" s="8">
        <f t="shared" si="3724"/>
        <v>45966</v>
      </c>
      <c r="KZ84" s="8">
        <f t="shared" ref="KZ84" si="3725">KY84+1</f>
        <v>45967</v>
      </c>
      <c r="LA84" s="8">
        <f t="shared" ref="LA84" si="3726">KZ84+1</f>
        <v>45968</v>
      </c>
      <c r="LB84" s="8">
        <f t="shared" ref="LB84" si="3727">LA84+1</f>
        <v>45969</v>
      </c>
      <c r="LC84" s="8">
        <f t="shared" ref="LC84" si="3728">LB84+1</f>
        <v>45970</v>
      </c>
      <c r="LD84" s="8">
        <f t="shared" ref="LD84" si="3729">LC84+1</f>
        <v>45971</v>
      </c>
      <c r="LE84" s="8">
        <f t="shared" ref="LE84" si="3730">LD84+1</f>
        <v>45972</v>
      </c>
      <c r="LF84" s="8">
        <f t="shared" ref="LF84" si="3731">LE84+1</f>
        <v>45973</v>
      </c>
      <c r="LG84" s="8">
        <f t="shared" ref="LG84" si="3732">LF84+1</f>
        <v>45974</v>
      </c>
      <c r="LH84" s="8">
        <f t="shared" ref="LH84" si="3733">LG84+1</f>
        <v>45975</v>
      </c>
      <c r="LI84" s="8">
        <f t="shared" ref="LI84" si="3734">LH84+1</f>
        <v>45976</v>
      </c>
      <c r="LJ84" s="8">
        <f t="shared" ref="LJ84" si="3735">LI84+1</f>
        <v>45977</v>
      </c>
      <c r="LK84" s="8">
        <f t="shared" ref="LK84" si="3736">LJ84+1</f>
        <v>45978</v>
      </c>
      <c r="LL84" s="8">
        <f t="shared" ref="LL84" si="3737">LK84+1</f>
        <v>45979</v>
      </c>
      <c r="LM84" s="8">
        <f t="shared" ref="LM84" si="3738">LL84+1</f>
        <v>45980</v>
      </c>
      <c r="LN84" s="8">
        <f t="shared" ref="LN84" si="3739">LM84+1</f>
        <v>45981</v>
      </c>
      <c r="LO84" s="8">
        <f t="shared" ref="LO84" si="3740">LN84+1</f>
        <v>45982</v>
      </c>
      <c r="LP84" s="8">
        <f t="shared" ref="LP84" si="3741">LO84+1</f>
        <v>45983</v>
      </c>
      <c r="LQ84" s="8">
        <f t="shared" ref="LQ84" si="3742">LP84+1</f>
        <v>45984</v>
      </c>
      <c r="LR84" s="8">
        <f t="shared" ref="LR84" si="3743">LQ84+1</f>
        <v>45985</v>
      </c>
      <c r="LS84" s="8">
        <f t="shared" ref="LS84" si="3744">LR84+1</f>
        <v>45986</v>
      </c>
      <c r="LT84" s="8">
        <f t="shared" ref="LT84" si="3745">LS84+1</f>
        <v>45987</v>
      </c>
      <c r="LU84" s="8">
        <f t="shared" ref="LU84" si="3746">LT84+1</f>
        <v>45988</v>
      </c>
      <c r="LV84" s="8">
        <f t="shared" ref="LV84" si="3747">LU84+1</f>
        <v>45989</v>
      </c>
      <c r="LW84" s="8">
        <f t="shared" ref="LW84" si="3748">LV84+1</f>
        <v>45990</v>
      </c>
      <c r="LX84" s="8">
        <f t="shared" ref="LX84" si="3749">LW84+1</f>
        <v>45991</v>
      </c>
      <c r="LY84" s="8">
        <f t="shared" ref="LY84" si="3750">LX84+1</f>
        <v>45992</v>
      </c>
      <c r="LZ84" s="8">
        <f t="shared" ref="LZ84" si="3751">LY84+1</f>
        <v>45993</v>
      </c>
      <c r="MA84" s="8">
        <f t="shared" ref="MA84" si="3752">LZ84+1</f>
        <v>45994</v>
      </c>
      <c r="MB84" s="8">
        <f t="shared" ref="MB84" si="3753">MA84+1</f>
        <v>45995</v>
      </c>
      <c r="MC84" s="8">
        <f t="shared" ref="MC84" si="3754">MB84+1</f>
        <v>45996</v>
      </c>
      <c r="MD84" s="8">
        <f t="shared" ref="MD84" si="3755">MC84+1</f>
        <v>45997</v>
      </c>
      <c r="ME84" s="8">
        <f t="shared" ref="ME84" si="3756">MD84+1</f>
        <v>45998</v>
      </c>
      <c r="MF84" s="8">
        <f t="shared" ref="MF84" si="3757">ME84+1</f>
        <v>45999</v>
      </c>
      <c r="MG84" s="8">
        <f t="shared" ref="MG84" si="3758">MF84+1</f>
        <v>46000</v>
      </c>
      <c r="MH84" s="8">
        <f t="shared" ref="MH84" si="3759">MG84+1</f>
        <v>46001</v>
      </c>
      <c r="MI84" s="8">
        <f t="shared" ref="MI84" si="3760">MH84+1</f>
        <v>46002</v>
      </c>
      <c r="MJ84" s="8">
        <f t="shared" ref="MJ84" si="3761">MI84+1</f>
        <v>46003</v>
      </c>
      <c r="MK84" s="8">
        <f t="shared" ref="MK84" si="3762">MJ84+1</f>
        <v>46004</v>
      </c>
      <c r="ML84" s="8">
        <f t="shared" ref="ML84" si="3763">MK84+1</f>
        <v>46005</v>
      </c>
      <c r="MM84" s="8">
        <f t="shared" ref="MM84" si="3764">ML84+1</f>
        <v>46006</v>
      </c>
      <c r="MN84" s="8">
        <f t="shared" ref="MN84" si="3765">MM84+1</f>
        <v>46007</v>
      </c>
      <c r="MO84" s="8">
        <f t="shared" ref="MO84" si="3766">MN84+1</f>
        <v>46008</v>
      </c>
      <c r="MP84" s="8">
        <f t="shared" ref="MP84" si="3767">MO84+1</f>
        <v>46009</v>
      </c>
      <c r="MQ84" s="8">
        <f t="shared" ref="MQ84" si="3768">MP84+1</f>
        <v>46010</v>
      </c>
      <c r="MR84" s="8">
        <f t="shared" ref="MR84" si="3769">MQ84+1</f>
        <v>46011</v>
      </c>
      <c r="MS84" s="8">
        <f t="shared" ref="MS84" si="3770">MR84+1</f>
        <v>46012</v>
      </c>
      <c r="MT84" s="8">
        <f t="shared" ref="MT84" si="3771">MS84+1</f>
        <v>46013</v>
      </c>
      <c r="MU84" s="8">
        <f t="shared" ref="MU84" si="3772">MT84+1</f>
        <v>46014</v>
      </c>
      <c r="MV84" s="8">
        <f t="shared" ref="MV84" si="3773">MU84+1</f>
        <v>46015</v>
      </c>
      <c r="MW84" s="8">
        <f t="shared" ref="MW84" si="3774">MV84+1</f>
        <v>46016</v>
      </c>
      <c r="MX84" s="8">
        <f t="shared" ref="MX84" si="3775">MW84+1</f>
        <v>46017</v>
      </c>
      <c r="MY84" s="8">
        <f t="shared" ref="MY84" si="3776">MX84+1</f>
        <v>46018</v>
      </c>
      <c r="MZ84" s="8">
        <f t="shared" ref="MZ84" si="3777">MY84+1</f>
        <v>46019</v>
      </c>
      <c r="NA84" s="8">
        <f t="shared" ref="NA84" si="3778">MZ84+1</f>
        <v>46020</v>
      </c>
      <c r="NB84" s="8">
        <f t="shared" ref="NB84" si="3779">NA84+1</f>
        <v>46021</v>
      </c>
      <c r="NC84" s="8">
        <f t="shared" ref="NC84" si="3780">NB84+1</f>
        <v>46022</v>
      </c>
      <c r="ND84" s="8">
        <f t="shared" ref="ND84" si="3781">NC84+1</f>
        <v>46023</v>
      </c>
      <c r="NE84" s="8">
        <f t="shared" ref="NE84" si="3782">ND84+1</f>
        <v>46024</v>
      </c>
      <c r="NF84" s="8">
        <f t="shared" ref="NF84" si="3783">NE84+1</f>
        <v>46025</v>
      </c>
      <c r="NG84" s="8">
        <f t="shared" ref="NG84" si="3784">NF84+1</f>
        <v>46026</v>
      </c>
      <c r="NH84" s="8">
        <f t="shared" ref="NH84" si="3785">NG84+1</f>
        <v>46027</v>
      </c>
      <c r="NI84" s="8">
        <f t="shared" ref="NI84" si="3786">NH84+1</f>
        <v>46028</v>
      </c>
      <c r="NJ84" s="8">
        <f t="shared" ref="NJ84" si="3787">NI84+1</f>
        <v>46029</v>
      </c>
      <c r="NK84" s="8">
        <f t="shared" ref="NK84" si="3788">NJ84+1</f>
        <v>46030</v>
      </c>
      <c r="NL84" s="8">
        <f t="shared" ref="NL84" si="3789">NK84+1</f>
        <v>46031</v>
      </c>
      <c r="NM84" s="8">
        <f t="shared" ref="NM84" si="3790">NL84+1</f>
        <v>46032</v>
      </c>
      <c r="NN84" s="8">
        <f t="shared" ref="NN84" si="3791">NM84+1</f>
        <v>46033</v>
      </c>
      <c r="NO84" s="8">
        <f t="shared" ref="NO84" si="3792">NN84+1</f>
        <v>46034</v>
      </c>
      <c r="NP84" s="8">
        <f t="shared" ref="NP84" si="3793">NO84+1</f>
        <v>46035</v>
      </c>
      <c r="NQ84" s="8">
        <f t="shared" ref="NQ84" si="3794">NP84+1</f>
        <v>46036</v>
      </c>
      <c r="NR84" s="8">
        <f t="shared" ref="NR84" si="3795">NQ84+1</f>
        <v>46037</v>
      </c>
      <c r="NS84" s="8">
        <f t="shared" ref="NS84" si="3796">NR84+1</f>
        <v>46038</v>
      </c>
      <c r="NT84" s="8">
        <f t="shared" ref="NT84" si="3797">NS84+1</f>
        <v>46039</v>
      </c>
      <c r="NU84" s="8">
        <f t="shared" ref="NU84" si="3798">NT84+1</f>
        <v>46040</v>
      </c>
      <c r="NV84" s="8">
        <f t="shared" ref="NV84" si="3799">NU84+1</f>
        <v>46041</v>
      </c>
      <c r="NW84" s="8">
        <f t="shared" ref="NW84" si="3800">NV84+1</f>
        <v>46042</v>
      </c>
      <c r="NX84" s="8">
        <f t="shared" ref="NX84" si="3801">NW84+1</f>
        <v>46043</v>
      </c>
      <c r="NY84" s="8">
        <f t="shared" ref="NY84" si="3802">NX84+1</f>
        <v>46044</v>
      </c>
      <c r="NZ84" s="8">
        <f t="shared" ref="NZ84" si="3803">NY84+1</f>
        <v>46045</v>
      </c>
      <c r="OA84" s="8">
        <f t="shared" ref="OA84" si="3804">NZ84+1</f>
        <v>46046</v>
      </c>
      <c r="OB84" s="8">
        <f t="shared" ref="OB84" si="3805">OA84+1</f>
        <v>46047</v>
      </c>
      <c r="OC84" s="8">
        <f t="shared" ref="OC84" si="3806">OB84+1</f>
        <v>46048</v>
      </c>
      <c r="OD84" s="8">
        <f t="shared" ref="OD84" si="3807">OC84+1</f>
        <v>46049</v>
      </c>
      <c r="OE84" s="8">
        <f t="shared" ref="OE84" si="3808">OD84+1</f>
        <v>46050</v>
      </c>
      <c r="OF84" s="8">
        <f t="shared" ref="OF84" si="3809">OE84+1</f>
        <v>46051</v>
      </c>
      <c r="OG84" s="8">
        <f t="shared" ref="OG84" si="3810">OF84+1</f>
        <v>46052</v>
      </c>
      <c r="OH84" s="8">
        <f t="shared" ref="OH84" si="3811">OG84+1</f>
        <v>46053</v>
      </c>
      <c r="OI84" s="8">
        <f t="shared" ref="OI84" si="3812">OH84+1</f>
        <v>46054</v>
      </c>
      <c r="OJ84" s="8">
        <f t="shared" ref="OJ84" si="3813">OI84+1</f>
        <v>46055</v>
      </c>
      <c r="OK84" s="8">
        <f t="shared" ref="OK84" si="3814">OJ84+1</f>
        <v>46056</v>
      </c>
      <c r="OL84" s="8">
        <f t="shared" ref="OL84" si="3815">OK84+1</f>
        <v>46057</v>
      </c>
      <c r="OM84" s="8">
        <f t="shared" ref="OM84" si="3816">OL84+1</f>
        <v>46058</v>
      </c>
      <c r="ON84" s="8">
        <f t="shared" ref="ON84" si="3817">OM84+1</f>
        <v>46059</v>
      </c>
      <c r="OO84" s="8">
        <f t="shared" ref="OO84" si="3818">ON84+1</f>
        <v>46060</v>
      </c>
      <c r="OP84" s="8">
        <f t="shared" ref="OP84" si="3819">OO84+1</f>
        <v>46061</v>
      </c>
      <c r="OQ84" s="8">
        <f t="shared" ref="OQ84" si="3820">OP84+1</f>
        <v>46062</v>
      </c>
      <c r="OR84" s="8">
        <f t="shared" ref="OR84" si="3821">OQ84+1</f>
        <v>46063</v>
      </c>
      <c r="OS84" s="8">
        <f t="shared" ref="OS84" si="3822">OR84+1</f>
        <v>46064</v>
      </c>
      <c r="OT84" s="8">
        <f t="shared" ref="OT84" si="3823">OS84+1</f>
        <v>46065</v>
      </c>
      <c r="OU84" s="8">
        <f t="shared" ref="OU84" si="3824">OT84+1</f>
        <v>46066</v>
      </c>
      <c r="OV84" s="8">
        <f t="shared" ref="OV84" si="3825">OU84+1</f>
        <v>46067</v>
      </c>
      <c r="OW84" s="8">
        <f t="shared" ref="OW84" si="3826">OV84+1</f>
        <v>46068</v>
      </c>
      <c r="OX84" s="8">
        <f t="shared" ref="OX84" si="3827">OW84+1</f>
        <v>46069</v>
      </c>
      <c r="OY84" s="8">
        <f t="shared" ref="OY84" si="3828">OX84+1</f>
        <v>46070</v>
      </c>
      <c r="OZ84" s="8">
        <f t="shared" ref="OZ84" si="3829">OY84+1</f>
        <v>46071</v>
      </c>
      <c r="PA84" s="8">
        <f t="shared" ref="PA84" si="3830">OZ84+1</f>
        <v>46072</v>
      </c>
      <c r="PB84" s="8">
        <f t="shared" ref="PB84" si="3831">PA84+1</f>
        <v>46073</v>
      </c>
      <c r="PC84" s="8">
        <f t="shared" ref="PC84" si="3832">PB84+1</f>
        <v>46074</v>
      </c>
      <c r="PD84" s="8">
        <f t="shared" ref="PD84" si="3833">PC84+1</f>
        <v>46075</v>
      </c>
      <c r="PE84" s="8">
        <f t="shared" ref="PE84" si="3834">PD84+1</f>
        <v>46076</v>
      </c>
      <c r="PF84" s="8">
        <f t="shared" ref="PF84" si="3835">PE84+1</f>
        <v>46077</v>
      </c>
      <c r="PG84" s="8">
        <f t="shared" ref="PG84" si="3836">PF84+1</f>
        <v>46078</v>
      </c>
      <c r="PH84" s="8">
        <f t="shared" ref="PH84" si="3837">PG84+1</f>
        <v>46079</v>
      </c>
      <c r="PI84" s="8">
        <f t="shared" ref="PI84" si="3838">PH84+1</f>
        <v>46080</v>
      </c>
      <c r="PJ84" s="8">
        <f t="shared" ref="PJ84" si="3839">PI84+1</f>
        <v>46081</v>
      </c>
      <c r="PK84" s="8">
        <f t="shared" ref="PK84" si="3840">PJ84+1</f>
        <v>46082</v>
      </c>
      <c r="PL84" s="8">
        <f t="shared" ref="PL84" si="3841">PK84+1</f>
        <v>46083</v>
      </c>
      <c r="PM84" s="8">
        <f t="shared" ref="PM84" si="3842">PL84+1</f>
        <v>46084</v>
      </c>
      <c r="PN84" s="8">
        <f t="shared" ref="PN84" si="3843">PM84+1</f>
        <v>46085</v>
      </c>
      <c r="PO84" s="8">
        <f t="shared" ref="PO84" si="3844">PN84+1</f>
        <v>46086</v>
      </c>
      <c r="PP84" s="8">
        <f t="shared" ref="PP84" si="3845">PO84+1</f>
        <v>46087</v>
      </c>
      <c r="PQ84" s="8">
        <f t="shared" ref="PQ84" si="3846">PP84+1</f>
        <v>46088</v>
      </c>
      <c r="PR84" s="8">
        <f t="shared" ref="PR84" si="3847">PQ84+1</f>
        <v>46089</v>
      </c>
      <c r="PS84" s="8">
        <f t="shared" ref="PS84" si="3848">PR84+1</f>
        <v>46090</v>
      </c>
      <c r="PT84" s="8">
        <f t="shared" ref="PT84" si="3849">PS84+1</f>
        <v>46091</v>
      </c>
      <c r="PU84" s="8">
        <f t="shared" ref="PU84" si="3850">PT84+1</f>
        <v>46092</v>
      </c>
      <c r="PV84" s="8">
        <f t="shared" ref="PV84" si="3851">PU84+1</f>
        <v>46093</v>
      </c>
      <c r="PW84" s="8">
        <f t="shared" ref="PW84" si="3852">PV84+1</f>
        <v>46094</v>
      </c>
      <c r="PX84" s="8">
        <f t="shared" ref="PX84" si="3853">PW84+1</f>
        <v>46095</v>
      </c>
      <c r="PY84" s="8">
        <f t="shared" ref="PY84" si="3854">PX84+1</f>
        <v>46096</v>
      </c>
      <c r="PZ84" s="8">
        <f t="shared" ref="PZ84" si="3855">PY84+1</f>
        <v>46097</v>
      </c>
      <c r="QA84" s="8">
        <f t="shared" ref="QA84" si="3856">PZ84+1</f>
        <v>46098</v>
      </c>
      <c r="QB84" s="8">
        <f t="shared" ref="QB84" si="3857">QA84+1</f>
        <v>46099</v>
      </c>
      <c r="QC84" s="8">
        <f t="shared" ref="QC84" si="3858">QB84+1</f>
        <v>46100</v>
      </c>
      <c r="QD84" s="8">
        <f t="shared" ref="QD84" si="3859">QC84+1</f>
        <v>46101</v>
      </c>
      <c r="QE84" s="8">
        <f t="shared" ref="QE84" si="3860">QD84+1</f>
        <v>46102</v>
      </c>
      <c r="QF84" s="8">
        <f t="shared" ref="QF84" si="3861">QE84+1</f>
        <v>46103</v>
      </c>
      <c r="QG84" s="8">
        <f t="shared" ref="QG84" si="3862">QF84+1</f>
        <v>46104</v>
      </c>
      <c r="QH84" s="8">
        <f t="shared" ref="QH84" si="3863">QG84+1</f>
        <v>46105</v>
      </c>
      <c r="QI84" s="8">
        <f t="shared" ref="QI84" si="3864">QH84+1</f>
        <v>46106</v>
      </c>
      <c r="QJ84" s="8">
        <f t="shared" ref="QJ84" si="3865">QI84+1</f>
        <v>46107</v>
      </c>
      <c r="QK84" s="8">
        <f t="shared" ref="QK84" si="3866">QJ84+1</f>
        <v>46108</v>
      </c>
      <c r="QL84" s="8">
        <f t="shared" ref="QL84" si="3867">QK84+1</f>
        <v>46109</v>
      </c>
      <c r="QM84" s="8">
        <f t="shared" ref="QM84" si="3868">QL84+1</f>
        <v>46110</v>
      </c>
      <c r="QN84" s="8">
        <f t="shared" ref="QN84" si="3869">QM84+1</f>
        <v>46111</v>
      </c>
      <c r="QO84" s="8">
        <f t="shared" ref="QO84" si="3870">QN84+1</f>
        <v>46112</v>
      </c>
      <c r="QP84" s="8">
        <f t="shared" ref="QP84" si="3871">QO84+1</f>
        <v>46113</v>
      </c>
      <c r="QQ84" s="8">
        <f t="shared" ref="QQ84" si="3872">QP84+1</f>
        <v>46114</v>
      </c>
      <c r="QR84" s="8">
        <f t="shared" ref="QR84" si="3873">QQ84+1</f>
        <v>46115</v>
      </c>
      <c r="QS84" s="8">
        <f t="shared" ref="QS84" si="3874">QR84+1</f>
        <v>46116</v>
      </c>
      <c r="QT84" s="8">
        <f t="shared" ref="QT84" si="3875">QS84+1</f>
        <v>46117</v>
      </c>
      <c r="QU84" s="8">
        <f t="shared" ref="QU84" si="3876">QT84+1</f>
        <v>46118</v>
      </c>
      <c r="QV84" s="8">
        <f t="shared" ref="QV84" si="3877">QU84+1</f>
        <v>46119</v>
      </c>
      <c r="QW84" s="8">
        <f t="shared" ref="QW84" si="3878">QV84+1</f>
        <v>46120</v>
      </c>
      <c r="QX84" s="8">
        <f t="shared" ref="QX84" si="3879">QW84+1</f>
        <v>46121</v>
      </c>
      <c r="QY84" s="8">
        <f t="shared" ref="QY84" si="3880">QX84+1</f>
        <v>46122</v>
      </c>
      <c r="QZ84" s="8">
        <f t="shared" ref="QZ84" si="3881">QY84+1</f>
        <v>46123</v>
      </c>
      <c r="RA84" s="8">
        <f t="shared" ref="RA84" si="3882">QZ84+1</f>
        <v>46124</v>
      </c>
      <c r="RB84" s="8">
        <f t="shared" ref="RB84" si="3883">RA84+1</f>
        <v>46125</v>
      </c>
      <c r="RC84" s="8">
        <f t="shared" ref="RC84" si="3884">RB84+1</f>
        <v>46126</v>
      </c>
      <c r="RD84" s="8">
        <f t="shared" ref="RD84" si="3885">RC84+1</f>
        <v>46127</v>
      </c>
      <c r="RE84" s="8">
        <f t="shared" ref="RE84" si="3886">RD84+1</f>
        <v>46128</v>
      </c>
      <c r="RF84" s="8">
        <f t="shared" ref="RF84" si="3887">RE84+1</f>
        <v>46129</v>
      </c>
      <c r="RG84" s="8">
        <f t="shared" ref="RG84" si="3888">RF84+1</f>
        <v>46130</v>
      </c>
      <c r="RH84" s="8">
        <f t="shared" ref="RH84" si="3889">RG84+1</f>
        <v>46131</v>
      </c>
      <c r="RI84" s="8">
        <f t="shared" ref="RI84" si="3890">RH84+1</f>
        <v>46132</v>
      </c>
      <c r="RJ84" s="8">
        <f t="shared" ref="RJ84" si="3891">RI84+1</f>
        <v>46133</v>
      </c>
      <c r="RK84" s="8">
        <f t="shared" ref="RK84" si="3892">RJ84+1</f>
        <v>46134</v>
      </c>
      <c r="RL84" s="8">
        <f t="shared" ref="RL84" si="3893">RK84+1</f>
        <v>46135</v>
      </c>
      <c r="RM84" s="8">
        <f t="shared" ref="RM84" si="3894">RL84+1</f>
        <v>46136</v>
      </c>
      <c r="RN84" s="8">
        <f t="shared" ref="RN84" si="3895">RM84+1</f>
        <v>46137</v>
      </c>
      <c r="RO84" s="8">
        <f t="shared" ref="RO84" si="3896">RN84+1</f>
        <v>46138</v>
      </c>
      <c r="RP84" s="8">
        <f t="shared" ref="RP84" si="3897">RO84+1</f>
        <v>46139</v>
      </c>
      <c r="RQ84" s="8">
        <f t="shared" ref="RQ84" si="3898">RP84+1</f>
        <v>46140</v>
      </c>
      <c r="RR84" s="8">
        <f t="shared" ref="RR84" si="3899">RQ84+1</f>
        <v>46141</v>
      </c>
      <c r="RS84" s="8">
        <f t="shared" ref="RS84" si="3900">RR84+1</f>
        <v>46142</v>
      </c>
      <c r="RT84" s="8">
        <f t="shared" ref="RT84" si="3901">RS84+1</f>
        <v>46143</v>
      </c>
      <c r="RU84" s="8">
        <f t="shared" ref="RU84" si="3902">RT84+1</f>
        <v>46144</v>
      </c>
      <c r="RV84" s="8">
        <f t="shared" ref="RV84" si="3903">RU84+1</f>
        <v>46145</v>
      </c>
      <c r="RW84" s="8">
        <f t="shared" ref="RW84" si="3904">RV84+1</f>
        <v>46146</v>
      </c>
      <c r="RX84" s="8">
        <f t="shared" ref="RX84" si="3905">RW84+1</f>
        <v>46147</v>
      </c>
      <c r="RY84" s="8">
        <f t="shared" ref="RY84" si="3906">RX84+1</f>
        <v>46148</v>
      </c>
      <c r="RZ84" s="8">
        <f t="shared" ref="RZ84" si="3907">RY84+1</f>
        <v>46149</v>
      </c>
      <c r="SA84" s="8">
        <f t="shared" ref="SA84" si="3908">RZ84+1</f>
        <v>46150</v>
      </c>
      <c r="SB84" s="8">
        <f t="shared" ref="SB84" si="3909">SA84+1</f>
        <v>46151</v>
      </c>
      <c r="SC84" s="8">
        <f t="shared" ref="SC84" si="3910">SB84+1</f>
        <v>46152</v>
      </c>
      <c r="SD84" s="8">
        <f t="shared" ref="SD84" si="3911">SC84+1</f>
        <v>46153</v>
      </c>
      <c r="SE84" s="8">
        <f t="shared" ref="SE84" si="3912">SD84+1</f>
        <v>46154</v>
      </c>
      <c r="SF84" s="8">
        <f t="shared" ref="SF84" si="3913">SE84+1</f>
        <v>46155</v>
      </c>
      <c r="SG84" s="8">
        <f t="shared" ref="SG84" si="3914">SF84+1</f>
        <v>46156</v>
      </c>
      <c r="SH84" s="8">
        <f t="shared" ref="SH84" si="3915">SG84+1</f>
        <v>46157</v>
      </c>
      <c r="SI84" s="8">
        <f t="shared" ref="SI84" si="3916">SH84+1</f>
        <v>46158</v>
      </c>
      <c r="SJ84" s="8">
        <f t="shared" ref="SJ84" si="3917">SI84+1</f>
        <v>46159</v>
      </c>
      <c r="SK84" s="8">
        <f t="shared" ref="SK84" si="3918">SJ84+1</f>
        <v>46160</v>
      </c>
      <c r="SL84" s="8">
        <f t="shared" ref="SL84" si="3919">SK84+1</f>
        <v>46161</v>
      </c>
      <c r="SM84" s="8">
        <f t="shared" ref="SM84" si="3920">SL84+1</f>
        <v>46162</v>
      </c>
      <c r="SN84" s="8">
        <f t="shared" ref="SN84" si="3921">SM84+1</f>
        <v>46163</v>
      </c>
      <c r="SO84" s="8">
        <f t="shared" ref="SO84" si="3922">SN84+1</f>
        <v>46164</v>
      </c>
      <c r="SP84" s="8">
        <f t="shared" ref="SP84" si="3923">SO84+1</f>
        <v>46165</v>
      </c>
      <c r="SQ84" s="8">
        <f t="shared" ref="SQ84" si="3924">SP84+1</f>
        <v>46166</v>
      </c>
      <c r="SR84" s="8">
        <f t="shared" ref="SR84" si="3925">SQ84+1</f>
        <v>46167</v>
      </c>
      <c r="SS84" s="8">
        <f t="shared" ref="SS84" si="3926">SR84+1</f>
        <v>46168</v>
      </c>
      <c r="ST84" s="8">
        <f t="shared" ref="ST84" si="3927">SS84+1</f>
        <v>46169</v>
      </c>
      <c r="SU84" s="8">
        <f t="shared" ref="SU84" si="3928">ST84+1</f>
        <v>46170</v>
      </c>
      <c r="SV84" s="8">
        <f t="shared" ref="SV84" si="3929">SU84+1</f>
        <v>46171</v>
      </c>
      <c r="SW84" s="8">
        <f t="shared" ref="SW84" si="3930">SV84+1</f>
        <v>46172</v>
      </c>
      <c r="SX84" s="8">
        <f t="shared" ref="SX84" si="3931">SW84+1</f>
        <v>46173</v>
      </c>
      <c r="SY84" s="8">
        <f t="shared" ref="SY84" si="3932">SX84+1</f>
        <v>46174</v>
      </c>
      <c r="SZ84" s="8">
        <f t="shared" ref="SZ84" si="3933">SY84+1</f>
        <v>46175</v>
      </c>
      <c r="TA84" s="8">
        <f t="shared" ref="TA84" si="3934">SZ84+1</f>
        <v>46176</v>
      </c>
      <c r="TB84" s="8">
        <f t="shared" ref="TB84" si="3935">TA84+1</f>
        <v>46177</v>
      </c>
      <c r="TC84" s="8">
        <f t="shared" ref="TC84" si="3936">TB84+1</f>
        <v>46178</v>
      </c>
      <c r="TD84" s="8">
        <f t="shared" ref="TD84" si="3937">TC84+1</f>
        <v>46179</v>
      </c>
      <c r="TE84" s="8">
        <f t="shared" ref="TE84" si="3938">TD84+1</f>
        <v>46180</v>
      </c>
      <c r="TF84" s="8">
        <f t="shared" ref="TF84" si="3939">TE84+1</f>
        <v>46181</v>
      </c>
      <c r="TG84" s="8">
        <f t="shared" ref="TG84" si="3940">TF84+1</f>
        <v>46182</v>
      </c>
      <c r="TH84" s="8">
        <f t="shared" ref="TH84" si="3941">TG84+1</f>
        <v>46183</v>
      </c>
      <c r="TI84" s="8">
        <f t="shared" ref="TI84" si="3942">TH84+1</f>
        <v>46184</v>
      </c>
      <c r="TJ84" s="8">
        <f t="shared" ref="TJ84" si="3943">TI84+1</f>
        <v>46185</v>
      </c>
      <c r="TK84" s="8">
        <f t="shared" ref="TK84" si="3944">TJ84+1</f>
        <v>46186</v>
      </c>
      <c r="TL84" s="8">
        <f t="shared" ref="TL84" si="3945">TK84+1</f>
        <v>46187</v>
      </c>
      <c r="TM84" s="8">
        <f t="shared" ref="TM84" si="3946">TL84+1</f>
        <v>46188</v>
      </c>
      <c r="TN84" s="8">
        <f t="shared" ref="TN84" si="3947">TM84+1</f>
        <v>46189</v>
      </c>
      <c r="TO84" s="8">
        <f t="shared" ref="TO84" si="3948">TN84+1</f>
        <v>46190</v>
      </c>
      <c r="TP84" s="8">
        <f t="shared" ref="TP84" si="3949">TO84+1</f>
        <v>46191</v>
      </c>
      <c r="TQ84" s="8">
        <f t="shared" ref="TQ84" si="3950">TP84+1</f>
        <v>46192</v>
      </c>
      <c r="TR84" s="8">
        <f t="shared" ref="TR84" si="3951">TQ84+1</f>
        <v>46193</v>
      </c>
      <c r="TS84" s="8">
        <f t="shared" ref="TS84" si="3952">TR84+1</f>
        <v>46194</v>
      </c>
      <c r="TT84" s="8">
        <f t="shared" ref="TT84" si="3953">TS84+1</f>
        <v>46195</v>
      </c>
      <c r="TU84" s="8">
        <f t="shared" ref="TU84" si="3954">TT84+1</f>
        <v>46196</v>
      </c>
      <c r="TV84" s="8">
        <f t="shared" ref="TV84" si="3955">TU84+1</f>
        <v>46197</v>
      </c>
      <c r="TW84" s="8">
        <f t="shared" ref="TW84" si="3956">TV84+1</f>
        <v>46198</v>
      </c>
      <c r="TX84" s="8">
        <f t="shared" ref="TX84" si="3957">TW84+1</f>
        <v>46199</v>
      </c>
      <c r="TY84" s="8">
        <f t="shared" ref="TY84" si="3958">TX84+1</f>
        <v>46200</v>
      </c>
      <c r="TZ84" s="8">
        <f t="shared" ref="TZ84" si="3959">TY84+1</f>
        <v>46201</v>
      </c>
      <c r="UA84" s="8">
        <f t="shared" ref="UA84" si="3960">TZ84+1</f>
        <v>46202</v>
      </c>
      <c r="UB84" s="8">
        <f t="shared" ref="UB84" si="3961">UA84+1</f>
        <v>46203</v>
      </c>
      <c r="UC84" s="8">
        <f t="shared" ref="UC84" si="3962">UB84+1</f>
        <v>46204</v>
      </c>
      <c r="UD84" s="8">
        <f t="shared" ref="UD84" si="3963">UC84+1</f>
        <v>46205</v>
      </c>
      <c r="UE84" s="8">
        <f t="shared" ref="UE84" si="3964">UD84+1</f>
        <v>46206</v>
      </c>
      <c r="UF84" s="8">
        <f t="shared" ref="UF84" si="3965">UE84+1</f>
        <v>46207</v>
      </c>
      <c r="UG84" s="8">
        <f t="shared" ref="UG84" si="3966">UF84+1</f>
        <v>46208</v>
      </c>
      <c r="UH84" s="8">
        <f t="shared" ref="UH84" si="3967">UG84+1</f>
        <v>46209</v>
      </c>
      <c r="UI84" s="8">
        <f t="shared" ref="UI84" si="3968">UH84+1</f>
        <v>46210</v>
      </c>
      <c r="UJ84" s="8">
        <f t="shared" ref="UJ84" si="3969">UI84+1</f>
        <v>46211</v>
      </c>
      <c r="UK84" s="8">
        <f t="shared" ref="UK84" si="3970">UJ84+1</f>
        <v>46212</v>
      </c>
      <c r="UL84" s="8">
        <f t="shared" ref="UL84" si="3971">UK84+1</f>
        <v>46213</v>
      </c>
      <c r="UM84" s="8">
        <f t="shared" ref="UM84" si="3972">UL84+1</f>
        <v>46214</v>
      </c>
      <c r="UN84" s="8">
        <f t="shared" ref="UN84" si="3973">UM84+1</f>
        <v>46215</v>
      </c>
      <c r="UO84" s="8">
        <f t="shared" ref="UO84" si="3974">UN84+1</f>
        <v>46216</v>
      </c>
      <c r="UP84" s="8">
        <f t="shared" ref="UP84" si="3975">UO84+1</f>
        <v>46217</v>
      </c>
      <c r="UQ84" s="8">
        <f t="shared" ref="UQ84" si="3976">UP84+1</f>
        <v>46218</v>
      </c>
      <c r="UR84" s="8">
        <f t="shared" ref="UR84" si="3977">UQ84+1</f>
        <v>46219</v>
      </c>
      <c r="US84" s="8">
        <f t="shared" ref="US84" si="3978">UR84+1</f>
        <v>46220</v>
      </c>
      <c r="UT84" s="8">
        <f t="shared" ref="UT84" si="3979">US84+1</f>
        <v>46221</v>
      </c>
      <c r="UU84" s="8">
        <f t="shared" ref="UU84" si="3980">UT84+1</f>
        <v>46222</v>
      </c>
      <c r="UV84" s="8">
        <f t="shared" ref="UV84" si="3981">UU84+1</f>
        <v>46223</v>
      </c>
      <c r="UW84" s="8">
        <f t="shared" ref="UW84" si="3982">UV84+1</f>
        <v>46224</v>
      </c>
      <c r="UX84" s="8">
        <f t="shared" ref="UX84" si="3983">UW84+1</f>
        <v>46225</v>
      </c>
      <c r="UY84" s="8">
        <f t="shared" ref="UY84" si="3984">UX84+1</f>
        <v>46226</v>
      </c>
      <c r="UZ84" s="8">
        <f t="shared" ref="UZ84" si="3985">UY84+1</f>
        <v>46227</v>
      </c>
      <c r="VA84" s="8">
        <f t="shared" ref="VA84" si="3986">UZ84+1</f>
        <v>46228</v>
      </c>
      <c r="VB84" s="8">
        <f t="shared" ref="VB84" si="3987">VA84+1</f>
        <v>46229</v>
      </c>
      <c r="VC84" s="8">
        <f t="shared" ref="VC84" si="3988">VB84+1</f>
        <v>46230</v>
      </c>
      <c r="VD84" s="8">
        <f t="shared" ref="VD84" si="3989">VC84+1</f>
        <v>46231</v>
      </c>
      <c r="VE84" s="8">
        <f t="shared" ref="VE84" si="3990">VD84+1</f>
        <v>46232</v>
      </c>
      <c r="VF84" s="8">
        <f t="shared" ref="VF84" si="3991">VE84+1</f>
        <v>46233</v>
      </c>
      <c r="VG84" s="8">
        <f t="shared" ref="VG84" si="3992">VF84+1</f>
        <v>46234</v>
      </c>
      <c r="VH84" s="8">
        <f t="shared" ref="VH84" si="3993">VG84+1</f>
        <v>46235</v>
      </c>
      <c r="VI84" s="8">
        <f t="shared" ref="VI84" si="3994">VH84+1</f>
        <v>46236</v>
      </c>
      <c r="VJ84" s="8">
        <f t="shared" ref="VJ84" si="3995">VI84+1</f>
        <v>46237</v>
      </c>
      <c r="VK84" s="8">
        <f t="shared" ref="VK84" si="3996">VJ84+1</f>
        <v>46238</v>
      </c>
      <c r="VL84" s="8">
        <f t="shared" ref="VL84" si="3997">VK84+1</f>
        <v>46239</v>
      </c>
      <c r="VM84" s="8">
        <f t="shared" ref="VM84" si="3998">VL84+1</f>
        <v>46240</v>
      </c>
      <c r="VN84" s="8">
        <f t="shared" ref="VN84" si="3999">VM84+1</f>
        <v>46241</v>
      </c>
      <c r="VO84" s="8">
        <f t="shared" ref="VO84" si="4000">VN84+1</f>
        <v>46242</v>
      </c>
      <c r="VP84" s="8">
        <f t="shared" ref="VP84" si="4001">VO84+1</f>
        <v>46243</v>
      </c>
      <c r="VQ84" s="8">
        <f t="shared" ref="VQ84" si="4002">VP84+1</f>
        <v>46244</v>
      </c>
      <c r="VR84" s="8">
        <f t="shared" ref="VR84" si="4003">VQ84+1</f>
        <v>46245</v>
      </c>
      <c r="VS84" s="8">
        <f t="shared" ref="VS84" si="4004">VR84+1</f>
        <v>46246</v>
      </c>
      <c r="VT84" s="8">
        <f t="shared" ref="VT84" si="4005">VS84+1</f>
        <v>46247</v>
      </c>
      <c r="VU84" s="8">
        <f t="shared" ref="VU84" si="4006">VT84+1</f>
        <v>46248</v>
      </c>
      <c r="VV84" s="8">
        <f t="shared" ref="VV84" si="4007">VU84+1</f>
        <v>46249</v>
      </c>
      <c r="VW84" s="8">
        <f t="shared" ref="VW84" si="4008">VV84+1</f>
        <v>46250</v>
      </c>
      <c r="VX84" s="8">
        <f t="shared" ref="VX84" si="4009">VW84+1</f>
        <v>46251</v>
      </c>
      <c r="VY84" s="8">
        <f t="shared" ref="VY84" si="4010">VX84+1</f>
        <v>46252</v>
      </c>
      <c r="VZ84" s="8">
        <f t="shared" ref="VZ84" si="4011">VY84+1</f>
        <v>46253</v>
      </c>
      <c r="WA84" s="8">
        <f t="shared" ref="WA84" si="4012">VZ84+1</f>
        <v>46254</v>
      </c>
      <c r="WB84" s="8">
        <f t="shared" ref="WB84" si="4013">WA84+1</f>
        <v>46255</v>
      </c>
      <c r="WC84" s="8">
        <f t="shared" ref="WC84" si="4014">WB84+1</f>
        <v>46256</v>
      </c>
      <c r="WD84" s="8">
        <f t="shared" ref="WD84" si="4015">WC84+1</f>
        <v>46257</v>
      </c>
      <c r="WE84" s="8">
        <f t="shared" ref="WE84" si="4016">WD84+1</f>
        <v>46258</v>
      </c>
      <c r="WF84" s="8">
        <f t="shared" ref="WF84" si="4017">WE84+1</f>
        <v>46259</v>
      </c>
      <c r="WG84" s="8">
        <f t="shared" ref="WG84" si="4018">WF84+1</f>
        <v>46260</v>
      </c>
      <c r="WH84" s="8">
        <f t="shared" ref="WH84" si="4019">WG84+1</f>
        <v>46261</v>
      </c>
      <c r="WI84" s="8">
        <f t="shared" ref="WI84" si="4020">WH84+1</f>
        <v>46262</v>
      </c>
      <c r="WJ84" s="8">
        <f t="shared" ref="WJ84" si="4021">WI84+1</f>
        <v>46263</v>
      </c>
      <c r="WK84" s="8">
        <f t="shared" ref="WK84" si="4022">WJ84+1</f>
        <v>46264</v>
      </c>
      <c r="WL84" s="8">
        <f t="shared" ref="WL84" si="4023">WK84+1</f>
        <v>46265</v>
      </c>
      <c r="WM84" s="8">
        <f t="shared" ref="WM84" si="4024">WL84+1</f>
        <v>46266</v>
      </c>
      <c r="WN84" s="8">
        <f t="shared" ref="WN84" si="4025">WM84+1</f>
        <v>46267</v>
      </c>
      <c r="WO84" s="8">
        <f t="shared" ref="WO84" si="4026">WN84+1</f>
        <v>46268</v>
      </c>
      <c r="WP84" s="8">
        <f t="shared" ref="WP84" si="4027">WO84+1</f>
        <v>46269</v>
      </c>
      <c r="WQ84" s="8">
        <f t="shared" ref="WQ84" si="4028">WP84+1</f>
        <v>46270</v>
      </c>
      <c r="WR84" s="8">
        <f t="shared" ref="WR84" si="4029">WQ84+1</f>
        <v>46271</v>
      </c>
      <c r="WS84" s="8">
        <f t="shared" ref="WS84" si="4030">WR84+1</f>
        <v>46272</v>
      </c>
      <c r="WT84" s="8">
        <f t="shared" ref="WT84" si="4031">WS84+1</f>
        <v>46273</v>
      </c>
      <c r="WU84" s="8">
        <f t="shared" ref="WU84" si="4032">WT84+1</f>
        <v>46274</v>
      </c>
      <c r="WV84" s="8">
        <f t="shared" ref="WV84" si="4033">WU84+1</f>
        <v>46275</v>
      </c>
      <c r="WW84" s="8">
        <f t="shared" ref="WW84" si="4034">WV84+1</f>
        <v>46276</v>
      </c>
      <c r="WX84" s="8">
        <f t="shared" ref="WX84" si="4035">WW84+1</f>
        <v>46277</v>
      </c>
      <c r="WY84" s="8">
        <f t="shared" ref="WY84" si="4036">WX84+1</f>
        <v>46278</v>
      </c>
      <c r="WZ84" s="8">
        <f t="shared" ref="WZ84" si="4037">WY84+1</f>
        <v>46279</v>
      </c>
      <c r="XA84" s="8">
        <f t="shared" ref="XA84" si="4038">WZ84+1</f>
        <v>46280</v>
      </c>
      <c r="XB84" s="8">
        <f t="shared" ref="XB84" si="4039">XA84+1</f>
        <v>46281</v>
      </c>
      <c r="XC84" s="8">
        <f t="shared" ref="XC84" si="4040">XB84+1</f>
        <v>46282</v>
      </c>
      <c r="XD84" s="8">
        <f t="shared" ref="XD84" si="4041">XC84+1</f>
        <v>46283</v>
      </c>
      <c r="XE84" s="8">
        <f t="shared" ref="XE84" si="4042">XD84+1</f>
        <v>46284</v>
      </c>
      <c r="XF84" s="8">
        <f t="shared" ref="XF84" si="4043">XE84+1</f>
        <v>46285</v>
      </c>
      <c r="XG84" s="8">
        <f t="shared" ref="XG84" si="4044">XF84+1</f>
        <v>46286</v>
      </c>
      <c r="XH84" s="8">
        <f t="shared" ref="XH84" si="4045">XG84+1</f>
        <v>46287</v>
      </c>
      <c r="XI84" s="8">
        <f t="shared" ref="XI84" si="4046">XH84+1</f>
        <v>46288</v>
      </c>
      <c r="XJ84" s="8">
        <f t="shared" ref="XJ84" si="4047">XI84+1</f>
        <v>46289</v>
      </c>
      <c r="XK84" s="8">
        <f t="shared" ref="XK84" si="4048">XJ84+1</f>
        <v>46290</v>
      </c>
      <c r="XL84" s="8">
        <f t="shared" ref="XL84" si="4049">XK84+1</f>
        <v>46291</v>
      </c>
      <c r="XM84" s="8">
        <f t="shared" ref="XM84" si="4050">XL84+1</f>
        <v>46292</v>
      </c>
      <c r="XN84" s="8">
        <f t="shared" ref="XN84" si="4051">XM84+1</f>
        <v>46293</v>
      </c>
      <c r="XO84" s="8">
        <f t="shared" ref="XO84" si="4052">XN84+1</f>
        <v>46294</v>
      </c>
      <c r="XP84" s="8">
        <f t="shared" ref="XP84" si="4053">XO84+1</f>
        <v>46295</v>
      </c>
      <c r="XQ84" s="8">
        <f t="shared" ref="XQ84" si="4054">XP84+1</f>
        <v>46296</v>
      </c>
      <c r="XR84" s="8">
        <f t="shared" ref="XR84" si="4055">XQ84+1</f>
        <v>46297</v>
      </c>
      <c r="XS84" s="8">
        <f t="shared" ref="XS84" si="4056">XR84+1</f>
        <v>46298</v>
      </c>
      <c r="XT84" s="8">
        <f t="shared" ref="XT84" si="4057">XS84+1</f>
        <v>46299</v>
      </c>
      <c r="XU84" s="8">
        <f t="shared" ref="XU84" si="4058">XT84+1</f>
        <v>46300</v>
      </c>
      <c r="XV84" s="8">
        <f t="shared" ref="XV84" si="4059">XU84+1</f>
        <v>46301</v>
      </c>
      <c r="XW84" s="8">
        <f t="shared" ref="XW84" si="4060">XV84+1</f>
        <v>46302</v>
      </c>
      <c r="XX84" s="8">
        <f t="shared" ref="XX84" si="4061">XW84+1</f>
        <v>46303</v>
      </c>
      <c r="XY84" s="8">
        <f t="shared" ref="XY84" si="4062">XX84+1</f>
        <v>46304</v>
      </c>
      <c r="XZ84" s="8">
        <f t="shared" ref="XZ84" si="4063">XY84+1</f>
        <v>46305</v>
      </c>
      <c r="YA84" s="8">
        <f t="shared" ref="YA84" si="4064">XZ84+1</f>
        <v>46306</v>
      </c>
      <c r="YB84" s="8">
        <f t="shared" ref="YB84" si="4065">YA84+1</f>
        <v>46307</v>
      </c>
      <c r="YC84" s="8">
        <f t="shared" ref="YC84" si="4066">YB84+1</f>
        <v>46308</v>
      </c>
      <c r="YD84" s="8">
        <f t="shared" ref="YD84" si="4067">YC84+1</f>
        <v>46309</v>
      </c>
      <c r="YE84" s="8">
        <f t="shared" ref="YE84" si="4068">YD84+1</f>
        <v>46310</v>
      </c>
      <c r="YF84" s="8">
        <f t="shared" ref="YF84" si="4069">YE84+1</f>
        <v>46311</v>
      </c>
      <c r="YG84" s="8">
        <f t="shared" ref="YG84" si="4070">YF84+1</f>
        <v>46312</v>
      </c>
      <c r="YH84" s="8">
        <f t="shared" ref="YH84" si="4071">YG84+1</f>
        <v>46313</v>
      </c>
      <c r="YI84" s="8">
        <f t="shared" ref="YI84" si="4072">YH84+1</f>
        <v>46314</v>
      </c>
      <c r="YJ84" s="8">
        <f t="shared" ref="YJ84" si="4073">YI84+1</f>
        <v>46315</v>
      </c>
      <c r="YK84" s="8">
        <f t="shared" ref="YK84" si="4074">YJ84+1</f>
        <v>46316</v>
      </c>
      <c r="YL84" s="8">
        <f t="shared" ref="YL84" si="4075">YK84+1</f>
        <v>46317</v>
      </c>
      <c r="YM84" s="8">
        <f t="shared" ref="YM84" si="4076">YL84+1</f>
        <v>46318</v>
      </c>
      <c r="YN84" s="8">
        <f t="shared" ref="YN84" si="4077">YM84+1</f>
        <v>46319</v>
      </c>
      <c r="YO84" s="8">
        <f t="shared" ref="YO84" si="4078">YN84+1</f>
        <v>46320</v>
      </c>
      <c r="YP84" s="8">
        <f t="shared" ref="YP84" si="4079">YO84+1</f>
        <v>46321</v>
      </c>
      <c r="YQ84" s="8">
        <f t="shared" ref="YQ84" si="4080">YP84+1</f>
        <v>46322</v>
      </c>
      <c r="YR84" s="8">
        <f t="shared" ref="YR84" si="4081">YQ84+1</f>
        <v>46323</v>
      </c>
      <c r="YS84" s="8">
        <f t="shared" ref="YS84" si="4082">YR84+1</f>
        <v>46324</v>
      </c>
      <c r="YT84" s="8">
        <f t="shared" ref="YT84" si="4083">YS84+1</f>
        <v>46325</v>
      </c>
      <c r="YU84" s="8">
        <f t="shared" ref="YU84" si="4084">YT84+1</f>
        <v>46326</v>
      </c>
      <c r="YV84" s="8">
        <f t="shared" ref="YV84" si="4085">YU84+1</f>
        <v>46327</v>
      </c>
      <c r="YW84" s="8">
        <f t="shared" ref="YW84" si="4086">YV84+1</f>
        <v>46328</v>
      </c>
      <c r="YX84" s="8">
        <f t="shared" ref="YX84" si="4087">YW84+1</f>
        <v>46329</v>
      </c>
      <c r="YY84" s="8">
        <f t="shared" ref="YY84" si="4088">YX84+1</f>
        <v>46330</v>
      </c>
      <c r="YZ84" s="8">
        <f t="shared" ref="YZ84" si="4089">YY84+1</f>
        <v>46331</v>
      </c>
      <c r="ZA84" s="8">
        <f t="shared" ref="ZA84" si="4090">YZ84+1</f>
        <v>46332</v>
      </c>
      <c r="ZB84" s="8">
        <f t="shared" ref="ZB84" si="4091">ZA84+1</f>
        <v>46333</v>
      </c>
      <c r="ZC84" s="8">
        <f t="shared" ref="ZC84" si="4092">ZB84+1</f>
        <v>46334</v>
      </c>
      <c r="ZD84" s="8">
        <f t="shared" ref="ZD84" si="4093">ZC84+1</f>
        <v>46335</v>
      </c>
      <c r="ZE84" s="8">
        <f t="shared" ref="ZE84" si="4094">ZD84+1</f>
        <v>46336</v>
      </c>
      <c r="ZF84" s="8">
        <f t="shared" ref="ZF84" si="4095">ZE84+1</f>
        <v>46337</v>
      </c>
      <c r="ZG84" s="8">
        <f t="shared" ref="ZG84" si="4096">ZF84+1</f>
        <v>46338</v>
      </c>
      <c r="ZH84" s="8">
        <f t="shared" ref="ZH84" si="4097">ZG84+1</f>
        <v>46339</v>
      </c>
      <c r="ZI84" s="8">
        <f t="shared" ref="ZI84" si="4098">ZH84+1</f>
        <v>46340</v>
      </c>
      <c r="ZJ84" s="8">
        <f t="shared" ref="ZJ84" si="4099">ZI84+1</f>
        <v>46341</v>
      </c>
      <c r="ZK84" s="8">
        <f t="shared" ref="ZK84" si="4100">ZJ84+1</f>
        <v>46342</v>
      </c>
      <c r="ZL84" s="8">
        <f t="shared" ref="ZL84" si="4101">ZK84+1</f>
        <v>46343</v>
      </c>
      <c r="ZM84" s="8">
        <f t="shared" ref="ZM84" si="4102">ZL84+1</f>
        <v>46344</v>
      </c>
      <c r="ZN84" s="8">
        <f t="shared" ref="ZN84" si="4103">ZM84+1</f>
        <v>46345</v>
      </c>
      <c r="ZO84" s="8">
        <f t="shared" ref="ZO84" si="4104">ZN84+1</f>
        <v>46346</v>
      </c>
      <c r="ZP84" s="8">
        <f t="shared" ref="ZP84" si="4105">ZO84+1</f>
        <v>46347</v>
      </c>
      <c r="ZQ84" s="8">
        <f t="shared" ref="ZQ84" si="4106">ZP84+1</f>
        <v>46348</v>
      </c>
      <c r="ZR84" s="8">
        <f t="shared" ref="ZR84" si="4107">ZQ84+1</f>
        <v>46349</v>
      </c>
      <c r="ZS84" s="8">
        <f t="shared" ref="ZS84" si="4108">ZR84+1</f>
        <v>46350</v>
      </c>
      <c r="ZT84" s="8">
        <f t="shared" ref="ZT84" si="4109">ZS84+1</f>
        <v>46351</v>
      </c>
      <c r="ZU84" s="8">
        <f t="shared" ref="ZU84" si="4110">ZT84+1</f>
        <v>46352</v>
      </c>
      <c r="ZV84" s="8">
        <f t="shared" ref="ZV84" si="4111">ZU84+1</f>
        <v>46353</v>
      </c>
      <c r="ZW84" s="8">
        <f t="shared" ref="ZW84" si="4112">ZV84+1</f>
        <v>46354</v>
      </c>
      <c r="ZX84" s="8">
        <f t="shared" ref="ZX84" si="4113">ZW84+1</f>
        <v>46355</v>
      </c>
      <c r="ZY84" s="8">
        <f t="shared" ref="ZY84" si="4114">ZX84+1</f>
        <v>46356</v>
      </c>
      <c r="ZZ84" s="8">
        <f t="shared" ref="ZZ84" si="4115">ZY84+1</f>
        <v>46357</v>
      </c>
      <c r="AAA84" s="8">
        <f t="shared" ref="AAA84" si="4116">ZZ84+1</f>
        <v>46358</v>
      </c>
      <c r="AAB84" s="8">
        <f t="shared" ref="AAB84" si="4117">AAA84+1</f>
        <v>46359</v>
      </c>
      <c r="AAC84" s="8">
        <f t="shared" ref="AAC84" si="4118">AAB84+1</f>
        <v>46360</v>
      </c>
      <c r="AAD84" s="8">
        <f t="shared" ref="AAD84" si="4119">AAC84+1</f>
        <v>46361</v>
      </c>
      <c r="AAE84" s="8">
        <f t="shared" ref="AAE84" si="4120">AAD84+1</f>
        <v>46362</v>
      </c>
      <c r="AAF84" s="8">
        <f t="shared" ref="AAF84" si="4121">AAE84+1</f>
        <v>46363</v>
      </c>
      <c r="AAG84" s="8">
        <f t="shared" ref="AAG84" si="4122">AAF84+1</f>
        <v>46364</v>
      </c>
      <c r="AAH84" s="8">
        <f t="shared" ref="AAH84" si="4123">AAG84+1</f>
        <v>46365</v>
      </c>
      <c r="AAI84" s="8">
        <f t="shared" ref="AAI84" si="4124">AAH84+1</f>
        <v>46366</v>
      </c>
      <c r="AAJ84" s="8">
        <f t="shared" ref="AAJ84" si="4125">AAI84+1</f>
        <v>46367</v>
      </c>
      <c r="AAK84" s="8">
        <f t="shared" ref="AAK84" si="4126">AAJ84+1</f>
        <v>46368</v>
      </c>
      <c r="AAL84" s="8">
        <f t="shared" ref="AAL84" si="4127">AAK84+1</f>
        <v>46369</v>
      </c>
      <c r="AAM84" s="8">
        <f t="shared" ref="AAM84" si="4128">AAL84+1</f>
        <v>46370</v>
      </c>
      <c r="AAN84" s="8">
        <f t="shared" ref="AAN84" si="4129">AAM84+1</f>
        <v>46371</v>
      </c>
      <c r="AAO84" s="8">
        <f t="shared" ref="AAO84" si="4130">AAN84+1</f>
        <v>46372</v>
      </c>
      <c r="AAP84" s="8">
        <f t="shared" ref="AAP84" si="4131">AAO84+1</f>
        <v>46373</v>
      </c>
      <c r="AAQ84" s="8">
        <f t="shared" ref="AAQ84" si="4132">AAP84+1</f>
        <v>46374</v>
      </c>
      <c r="AAR84" s="8">
        <f t="shared" ref="AAR84" si="4133">AAQ84+1</f>
        <v>46375</v>
      </c>
      <c r="AAS84" s="8">
        <f t="shared" ref="AAS84" si="4134">AAR84+1</f>
        <v>46376</v>
      </c>
      <c r="AAT84" s="8">
        <f t="shared" ref="AAT84" si="4135">AAS84+1</f>
        <v>46377</v>
      </c>
      <c r="AAU84" s="8">
        <f t="shared" ref="AAU84" si="4136">AAT84+1</f>
        <v>46378</v>
      </c>
      <c r="AAV84" s="8">
        <f t="shared" ref="AAV84" si="4137">AAU84+1</f>
        <v>46379</v>
      </c>
      <c r="AAW84" s="8">
        <f t="shared" ref="AAW84" si="4138">AAV84+1</f>
        <v>46380</v>
      </c>
      <c r="AAX84" s="8">
        <f t="shared" ref="AAX84" si="4139">AAW84+1</f>
        <v>46381</v>
      </c>
      <c r="AAY84" s="8">
        <f t="shared" ref="AAY84" si="4140">AAX84+1</f>
        <v>46382</v>
      </c>
      <c r="AAZ84" s="8">
        <f t="shared" ref="AAZ84" si="4141">AAY84+1</f>
        <v>46383</v>
      </c>
      <c r="ABA84" s="8">
        <f t="shared" ref="ABA84" si="4142">AAZ84+1</f>
        <v>46384</v>
      </c>
    </row>
    <row r="85" spans="2:729">
      <c r="B85" s="26" t="s">
        <v>1</v>
      </c>
      <c r="C85" s="9" t="str">
        <f>TEXT(C84,"ddd")</f>
        <v>Wed</v>
      </c>
      <c r="D85" s="9" t="str">
        <f t="shared" ref="D85:W85" si="4143">TEXT(D84,"ddd")</f>
        <v>Thu</v>
      </c>
      <c r="E85" s="9" t="str">
        <f t="shared" si="4143"/>
        <v>Fri</v>
      </c>
      <c r="F85" s="9" t="str">
        <f t="shared" si="4143"/>
        <v>Sat</v>
      </c>
      <c r="G85" s="9" t="str">
        <f t="shared" si="4143"/>
        <v>Sun</v>
      </c>
      <c r="H85" s="9" t="str">
        <f t="shared" si="4143"/>
        <v>Mon</v>
      </c>
      <c r="I85" s="9" t="str">
        <f t="shared" si="4143"/>
        <v>Tue</v>
      </c>
      <c r="J85" s="9" t="str">
        <f t="shared" si="4143"/>
        <v>Wed</v>
      </c>
      <c r="K85" s="9" t="str">
        <f t="shared" si="4143"/>
        <v>Thu</v>
      </c>
      <c r="L85" s="9" t="str">
        <f t="shared" si="4143"/>
        <v>Fri</v>
      </c>
      <c r="M85" s="9" t="str">
        <f t="shared" si="4143"/>
        <v>Sat</v>
      </c>
      <c r="N85" s="9" t="str">
        <f t="shared" si="4143"/>
        <v>Sun</v>
      </c>
      <c r="O85" s="9" t="str">
        <f t="shared" si="4143"/>
        <v>Mon</v>
      </c>
      <c r="P85" s="9" t="str">
        <f t="shared" si="4143"/>
        <v>Tue</v>
      </c>
      <c r="Q85" s="9" t="str">
        <f t="shared" si="4143"/>
        <v>Wed</v>
      </c>
      <c r="R85" s="9" t="str">
        <f t="shared" si="4143"/>
        <v>Thu</v>
      </c>
      <c r="S85" s="9" t="str">
        <f t="shared" si="4143"/>
        <v>Fri</v>
      </c>
      <c r="T85" s="9" t="str">
        <f t="shared" si="4143"/>
        <v>Sat</v>
      </c>
      <c r="U85" s="9" t="str">
        <f t="shared" si="4143"/>
        <v>Sun</v>
      </c>
      <c r="V85" s="9" t="str">
        <f t="shared" si="4143"/>
        <v>Mon</v>
      </c>
      <c r="W85" s="9" t="str">
        <f t="shared" si="4143"/>
        <v>Tue</v>
      </c>
      <c r="X85" s="9" t="str">
        <f>TEXT(X84,"ddd")</f>
        <v>Wed</v>
      </c>
      <c r="Y85" s="9" t="str">
        <f t="shared" ref="Y85:CJ85" si="4144">TEXT(Y84,"ddd")</f>
        <v>Thu</v>
      </c>
      <c r="Z85" s="9" t="str">
        <f t="shared" si="4144"/>
        <v>Fri</v>
      </c>
      <c r="AA85" s="9" t="str">
        <f t="shared" si="4144"/>
        <v>Sat</v>
      </c>
      <c r="AB85" s="9" t="str">
        <f t="shared" si="4144"/>
        <v>Sun</v>
      </c>
      <c r="AC85" s="9" t="str">
        <f t="shared" si="4144"/>
        <v>Mon</v>
      </c>
      <c r="AD85" s="9" t="str">
        <f t="shared" si="4144"/>
        <v>Tue</v>
      </c>
      <c r="AE85" s="9" t="str">
        <f t="shared" si="4144"/>
        <v>Wed</v>
      </c>
      <c r="AF85" s="9" t="str">
        <f t="shared" si="4144"/>
        <v>Thu</v>
      </c>
      <c r="AG85" s="9" t="str">
        <f t="shared" si="4144"/>
        <v>Fri</v>
      </c>
      <c r="AH85" s="9" t="str">
        <f t="shared" si="4144"/>
        <v>Sat</v>
      </c>
      <c r="AI85" s="9" t="str">
        <f t="shared" si="4144"/>
        <v>Sun</v>
      </c>
      <c r="AJ85" s="9" t="str">
        <f t="shared" si="4144"/>
        <v>Mon</v>
      </c>
      <c r="AK85" s="9" t="str">
        <f t="shared" si="4144"/>
        <v>Tue</v>
      </c>
      <c r="AL85" s="9" t="str">
        <f t="shared" si="4144"/>
        <v>Wed</v>
      </c>
      <c r="AM85" s="9" t="str">
        <f t="shared" si="4144"/>
        <v>Thu</v>
      </c>
      <c r="AN85" s="9" t="str">
        <f t="shared" si="4144"/>
        <v>Fri</v>
      </c>
      <c r="AO85" s="9" t="str">
        <f t="shared" si="4144"/>
        <v>Sat</v>
      </c>
      <c r="AP85" s="9" t="str">
        <f t="shared" si="4144"/>
        <v>Sun</v>
      </c>
      <c r="AQ85" s="9" t="str">
        <f t="shared" si="4144"/>
        <v>Mon</v>
      </c>
      <c r="AR85" s="9" t="str">
        <f t="shared" si="4144"/>
        <v>Tue</v>
      </c>
      <c r="AS85" s="9" t="str">
        <f t="shared" si="4144"/>
        <v>Wed</v>
      </c>
      <c r="AT85" s="9" t="str">
        <f t="shared" si="4144"/>
        <v>Thu</v>
      </c>
      <c r="AU85" s="9" t="str">
        <f t="shared" si="4144"/>
        <v>Fri</v>
      </c>
      <c r="AV85" s="9" t="str">
        <f t="shared" si="4144"/>
        <v>Sat</v>
      </c>
      <c r="AW85" s="9" t="str">
        <f t="shared" si="4144"/>
        <v>Sun</v>
      </c>
      <c r="AX85" s="9" t="str">
        <f t="shared" si="4144"/>
        <v>Mon</v>
      </c>
      <c r="AY85" s="9" t="str">
        <f t="shared" si="4144"/>
        <v>Tue</v>
      </c>
      <c r="AZ85" s="9" t="str">
        <f t="shared" si="4144"/>
        <v>Wed</v>
      </c>
      <c r="BA85" s="9" t="str">
        <f t="shared" si="4144"/>
        <v>Thu</v>
      </c>
      <c r="BB85" s="9" t="str">
        <f t="shared" si="4144"/>
        <v>Fri</v>
      </c>
      <c r="BC85" s="9" t="str">
        <f t="shared" si="4144"/>
        <v>Sat</v>
      </c>
      <c r="BD85" s="9" t="str">
        <f t="shared" si="4144"/>
        <v>Sun</v>
      </c>
      <c r="BE85" s="9" t="str">
        <f t="shared" si="4144"/>
        <v>Mon</v>
      </c>
      <c r="BF85" s="9" t="str">
        <f t="shared" si="4144"/>
        <v>Tue</v>
      </c>
      <c r="BG85" s="9" t="str">
        <f t="shared" si="4144"/>
        <v>Wed</v>
      </c>
      <c r="BH85" s="9" t="str">
        <f t="shared" si="4144"/>
        <v>Thu</v>
      </c>
      <c r="BI85" s="9" t="str">
        <f t="shared" si="4144"/>
        <v>Fri</v>
      </c>
      <c r="BJ85" s="9" t="str">
        <f t="shared" si="4144"/>
        <v>Sat</v>
      </c>
      <c r="BK85" s="9" t="str">
        <f t="shared" si="4144"/>
        <v>Sun</v>
      </c>
      <c r="BL85" s="9" t="str">
        <f t="shared" si="4144"/>
        <v>Mon</v>
      </c>
      <c r="BM85" s="9" t="str">
        <f t="shared" si="4144"/>
        <v>Tue</v>
      </c>
      <c r="BN85" s="9" t="str">
        <f t="shared" si="4144"/>
        <v>Wed</v>
      </c>
      <c r="BO85" s="9" t="str">
        <f t="shared" si="4144"/>
        <v>Thu</v>
      </c>
      <c r="BP85" s="9" t="str">
        <f t="shared" si="4144"/>
        <v>Fri</v>
      </c>
      <c r="BQ85" s="9" t="str">
        <f t="shared" si="4144"/>
        <v>Sat</v>
      </c>
      <c r="BR85" s="9" t="str">
        <f t="shared" si="4144"/>
        <v>Sun</v>
      </c>
      <c r="BS85" s="9" t="str">
        <f t="shared" si="4144"/>
        <v>Mon</v>
      </c>
      <c r="BT85" s="9" t="str">
        <f t="shared" si="4144"/>
        <v>Tue</v>
      </c>
      <c r="BU85" s="9" t="str">
        <f t="shared" si="4144"/>
        <v>Wed</v>
      </c>
      <c r="BV85" s="9" t="str">
        <f t="shared" si="4144"/>
        <v>Thu</v>
      </c>
      <c r="BW85" s="9" t="str">
        <f t="shared" si="4144"/>
        <v>Fri</v>
      </c>
      <c r="BX85" s="9" t="str">
        <f t="shared" si="4144"/>
        <v>Sat</v>
      </c>
      <c r="BY85" s="9" t="str">
        <f t="shared" si="4144"/>
        <v>Sun</v>
      </c>
      <c r="BZ85" s="9" t="str">
        <f t="shared" si="4144"/>
        <v>Mon</v>
      </c>
      <c r="CA85" s="9" t="str">
        <f t="shared" si="4144"/>
        <v>Tue</v>
      </c>
      <c r="CB85" s="9" t="str">
        <f t="shared" si="4144"/>
        <v>Wed</v>
      </c>
      <c r="CC85" s="9" t="str">
        <f t="shared" si="4144"/>
        <v>Thu</v>
      </c>
      <c r="CD85" s="9" t="str">
        <f t="shared" si="4144"/>
        <v>Fri</v>
      </c>
      <c r="CE85" s="9" t="str">
        <f t="shared" si="4144"/>
        <v>Sat</v>
      </c>
      <c r="CF85" s="9" t="str">
        <f t="shared" si="4144"/>
        <v>Sun</v>
      </c>
      <c r="CG85" s="9" t="str">
        <f t="shared" si="4144"/>
        <v>Mon</v>
      </c>
      <c r="CH85" s="9" t="str">
        <f t="shared" si="4144"/>
        <v>Tue</v>
      </c>
      <c r="CI85" s="9" t="str">
        <f t="shared" si="4144"/>
        <v>Wed</v>
      </c>
      <c r="CJ85" s="9" t="str">
        <f t="shared" si="4144"/>
        <v>Thu</v>
      </c>
      <c r="CK85" s="9" t="str">
        <f t="shared" ref="CK85:EV85" si="4145">TEXT(CK84,"ddd")</f>
        <v>Fri</v>
      </c>
      <c r="CL85" s="9" t="str">
        <f t="shared" si="4145"/>
        <v>Sat</v>
      </c>
      <c r="CM85" s="9" t="str">
        <f t="shared" si="4145"/>
        <v>Sun</v>
      </c>
      <c r="CN85" s="9" t="str">
        <f t="shared" si="4145"/>
        <v>Mon</v>
      </c>
      <c r="CO85" s="9" t="str">
        <f t="shared" si="4145"/>
        <v>Tue</v>
      </c>
      <c r="CP85" s="9" t="str">
        <f t="shared" si="4145"/>
        <v>Wed</v>
      </c>
      <c r="CQ85" s="9" t="str">
        <f t="shared" si="4145"/>
        <v>Thu</v>
      </c>
      <c r="CR85" s="9" t="str">
        <f t="shared" si="4145"/>
        <v>Fri</v>
      </c>
      <c r="CS85" s="9" t="str">
        <f t="shared" si="4145"/>
        <v>Sat</v>
      </c>
      <c r="CT85" s="9" t="str">
        <f t="shared" si="4145"/>
        <v>Sun</v>
      </c>
      <c r="CU85" s="9" t="str">
        <f t="shared" si="4145"/>
        <v>Mon</v>
      </c>
      <c r="CV85" s="9" t="str">
        <f t="shared" si="4145"/>
        <v>Tue</v>
      </c>
      <c r="CW85" s="9" t="str">
        <f t="shared" si="4145"/>
        <v>Wed</v>
      </c>
      <c r="CX85" s="9" t="str">
        <f t="shared" si="4145"/>
        <v>Thu</v>
      </c>
      <c r="CY85" s="9" t="str">
        <f t="shared" si="4145"/>
        <v>Fri</v>
      </c>
      <c r="CZ85" s="9" t="str">
        <f t="shared" si="4145"/>
        <v>Sat</v>
      </c>
      <c r="DA85" s="9" t="str">
        <f t="shared" si="4145"/>
        <v>Sun</v>
      </c>
      <c r="DB85" s="9" t="str">
        <f t="shared" si="4145"/>
        <v>Mon</v>
      </c>
      <c r="DC85" s="9" t="str">
        <f t="shared" si="4145"/>
        <v>Tue</v>
      </c>
      <c r="DD85" s="9" t="str">
        <f t="shared" si="4145"/>
        <v>Wed</v>
      </c>
      <c r="DE85" s="9" t="str">
        <f t="shared" si="4145"/>
        <v>Thu</v>
      </c>
      <c r="DF85" s="9" t="str">
        <f t="shared" si="4145"/>
        <v>Fri</v>
      </c>
      <c r="DG85" s="9" t="str">
        <f t="shared" si="4145"/>
        <v>Sat</v>
      </c>
      <c r="DH85" s="9" t="str">
        <f t="shared" si="4145"/>
        <v>Sun</v>
      </c>
      <c r="DI85" s="9" t="str">
        <f t="shared" si="4145"/>
        <v>Mon</v>
      </c>
      <c r="DJ85" s="9" t="str">
        <f t="shared" si="4145"/>
        <v>Tue</v>
      </c>
      <c r="DK85" s="9" t="str">
        <f t="shared" si="4145"/>
        <v>Wed</v>
      </c>
      <c r="DL85" s="9" t="str">
        <f t="shared" si="4145"/>
        <v>Thu</v>
      </c>
      <c r="DM85" s="9" t="str">
        <f t="shared" si="4145"/>
        <v>Fri</v>
      </c>
      <c r="DN85" s="9" t="str">
        <f t="shared" si="4145"/>
        <v>Sat</v>
      </c>
      <c r="DO85" s="9" t="str">
        <f t="shared" si="4145"/>
        <v>Sun</v>
      </c>
      <c r="DP85" s="9" t="str">
        <f t="shared" si="4145"/>
        <v>Mon</v>
      </c>
      <c r="DQ85" s="9" t="str">
        <f t="shared" si="4145"/>
        <v>Tue</v>
      </c>
      <c r="DR85" s="9" t="str">
        <f t="shared" si="4145"/>
        <v>Wed</v>
      </c>
      <c r="DS85" s="9" t="str">
        <f t="shared" si="4145"/>
        <v>Thu</v>
      </c>
      <c r="DT85" s="9" t="str">
        <f t="shared" si="4145"/>
        <v>Fri</v>
      </c>
      <c r="DU85" s="9" t="str">
        <f t="shared" si="4145"/>
        <v>Sat</v>
      </c>
      <c r="DV85" s="9" t="str">
        <f t="shared" si="4145"/>
        <v>Sun</v>
      </c>
      <c r="DW85" s="9" t="str">
        <f t="shared" si="4145"/>
        <v>Mon</v>
      </c>
      <c r="DX85" s="9" t="str">
        <f t="shared" si="4145"/>
        <v>Tue</v>
      </c>
      <c r="DY85" s="9" t="str">
        <f t="shared" si="4145"/>
        <v>Wed</v>
      </c>
      <c r="DZ85" s="9" t="str">
        <f t="shared" si="4145"/>
        <v>Thu</v>
      </c>
      <c r="EA85" s="9" t="str">
        <f t="shared" si="4145"/>
        <v>Fri</v>
      </c>
      <c r="EB85" s="9" t="str">
        <f t="shared" si="4145"/>
        <v>Sat</v>
      </c>
      <c r="EC85" s="9" t="str">
        <f t="shared" si="4145"/>
        <v>Sun</v>
      </c>
      <c r="ED85" s="9" t="str">
        <f t="shared" si="4145"/>
        <v>Mon</v>
      </c>
      <c r="EE85" s="9" t="str">
        <f t="shared" si="4145"/>
        <v>Tue</v>
      </c>
      <c r="EF85" s="9" t="str">
        <f t="shared" si="4145"/>
        <v>Wed</v>
      </c>
      <c r="EG85" s="9" t="str">
        <f t="shared" si="4145"/>
        <v>Thu</v>
      </c>
      <c r="EH85" s="9" t="str">
        <f t="shared" si="4145"/>
        <v>Fri</v>
      </c>
      <c r="EI85" s="9" t="str">
        <f t="shared" si="4145"/>
        <v>Sat</v>
      </c>
      <c r="EJ85" s="9" t="str">
        <f t="shared" si="4145"/>
        <v>Sun</v>
      </c>
      <c r="EK85" s="9" t="str">
        <f t="shared" si="4145"/>
        <v>Mon</v>
      </c>
      <c r="EL85" s="9" t="str">
        <f t="shared" si="4145"/>
        <v>Tue</v>
      </c>
      <c r="EM85" s="9" t="str">
        <f t="shared" si="4145"/>
        <v>Wed</v>
      </c>
      <c r="EN85" s="9" t="str">
        <f t="shared" si="4145"/>
        <v>Thu</v>
      </c>
      <c r="EO85" s="9" t="str">
        <f t="shared" si="4145"/>
        <v>Fri</v>
      </c>
      <c r="EP85" s="9" t="str">
        <f t="shared" si="4145"/>
        <v>Sat</v>
      </c>
      <c r="EQ85" s="9" t="str">
        <f t="shared" si="4145"/>
        <v>Sun</v>
      </c>
      <c r="ER85" s="9" t="str">
        <f t="shared" si="4145"/>
        <v>Mon</v>
      </c>
      <c r="ES85" s="9" t="str">
        <f t="shared" si="4145"/>
        <v>Tue</v>
      </c>
      <c r="ET85" s="9" t="str">
        <f t="shared" si="4145"/>
        <v>Wed</v>
      </c>
      <c r="EU85" s="9" t="str">
        <f t="shared" si="4145"/>
        <v>Thu</v>
      </c>
      <c r="EV85" s="9" t="str">
        <f t="shared" si="4145"/>
        <v>Fri</v>
      </c>
      <c r="EW85" s="9" t="str">
        <f t="shared" ref="EW85:HH85" si="4146">TEXT(EW84,"ddd")</f>
        <v>Sat</v>
      </c>
      <c r="EX85" s="9" t="str">
        <f t="shared" si="4146"/>
        <v>Sun</v>
      </c>
      <c r="EY85" s="9" t="str">
        <f t="shared" si="4146"/>
        <v>Mon</v>
      </c>
      <c r="EZ85" s="9" t="str">
        <f t="shared" si="4146"/>
        <v>Tue</v>
      </c>
      <c r="FA85" s="9" t="str">
        <f t="shared" si="4146"/>
        <v>Wed</v>
      </c>
      <c r="FB85" s="9" t="str">
        <f t="shared" si="4146"/>
        <v>Thu</v>
      </c>
      <c r="FC85" s="9" t="str">
        <f t="shared" si="4146"/>
        <v>Fri</v>
      </c>
      <c r="FD85" s="9" t="str">
        <f t="shared" si="4146"/>
        <v>Sat</v>
      </c>
      <c r="FE85" s="9" t="str">
        <f t="shared" si="4146"/>
        <v>Sun</v>
      </c>
      <c r="FF85" s="9" t="str">
        <f t="shared" si="4146"/>
        <v>Mon</v>
      </c>
      <c r="FG85" s="9" t="str">
        <f t="shared" si="4146"/>
        <v>Tue</v>
      </c>
      <c r="FH85" s="9" t="str">
        <f t="shared" si="4146"/>
        <v>Wed</v>
      </c>
      <c r="FI85" s="9" t="str">
        <f t="shared" si="4146"/>
        <v>Thu</v>
      </c>
      <c r="FJ85" s="9" t="str">
        <f t="shared" si="4146"/>
        <v>Fri</v>
      </c>
      <c r="FK85" s="9" t="str">
        <f t="shared" si="4146"/>
        <v>Sat</v>
      </c>
      <c r="FL85" s="9" t="str">
        <f t="shared" si="4146"/>
        <v>Sun</v>
      </c>
      <c r="FM85" s="9" t="str">
        <f t="shared" si="4146"/>
        <v>Mon</v>
      </c>
      <c r="FN85" s="9" t="str">
        <f t="shared" si="4146"/>
        <v>Tue</v>
      </c>
      <c r="FO85" s="9" t="str">
        <f t="shared" si="4146"/>
        <v>Wed</v>
      </c>
      <c r="FP85" s="9" t="str">
        <f t="shared" si="4146"/>
        <v>Thu</v>
      </c>
      <c r="FQ85" s="9" t="str">
        <f t="shared" si="4146"/>
        <v>Fri</v>
      </c>
      <c r="FR85" s="9" t="str">
        <f t="shared" si="4146"/>
        <v>Sat</v>
      </c>
      <c r="FS85" s="9" t="str">
        <f t="shared" si="4146"/>
        <v>Sun</v>
      </c>
      <c r="FT85" s="9" t="str">
        <f t="shared" si="4146"/>
        <v>Mon</v>
      </c>
      <c r="FU85" s="9" t="str">
        <f t="shared" si="4146"/>
        <v>Tue</v>
      </c>
      <c r="FV85" s="9" t="str">
        <f t="shared" si="4146"/>
        <v>Wed</v>
      </c>
      <c r="FW85" s="9" t="str">
        <f t="shared" si="4146"/>
        <v>Thu</v>
      </c>
      <c r="FX85" s="9" t="str">
        <f t="shared" si="4146"/>
        <v>Fri</v>
      </c>
      <c r="FY85" s="9" t="str">
        <f t="shared" si="4146"/>
        <v>Sat</v>
      </c>
      <c r="FZ85" s="9" t="str">
        <f t="shared" si="4146"/>
        <v>Sun</v>
      </c>
      <c r="GA85" s="9" t="str">
        <f t="shared" si="4146"/>
        <v>Mon</v>
      </c>
      <c r="GB85" s="9" t="str">
        <f t="shared" si="4146"/>
        <v>Tue</v>
      </c>
      <c r="GC85" s="9" t="str">
        <f t="shared" si="4146"/>
        <v>Wed</v>
      </c>
      <c r="GD85" s="9" t="str">
        <f t="shared" si="4146"/>
        <v>Thu</v>
      </c>
      <c r="GE85" s="9" t="str">
        <f t="shared" si="4146"/>
        <v>Fri</v>
      </c>
      <c r="GF85" s="9" t="str">
        <f t="shared" si="4146"/>
        <v>Sat</v>
      </c>
      <c r="GG85" s="9" t="str">
        <f t="shared" si="4146"/>
        <v>Sun</v>
      </c>
      <c r="GH85" s="9" t="str">
        <f t="shared" si="4146"/>
        <v>Mon</v>
      </c>
      <c r="GI85" s="9" t="str">
        <f t="shared" si="4146"/>
        <v>Tue</v>
      </c>
      <c r="GJ85" s="9" t="str">
        <f t="shared" si="4146"/>
        <v>Wed</v>
      </c>
      <c r="GK85" s="9" t="str">
        <f t="shared" si="4146"/>
        <v>Thu</v>
      </c>
      <c r="GL85" s="9" t="str">
        <f t="shared" si="4146"/>
        <v>Fri</v>
      </c>
      <c r="GM85" s="9" t="str">
        <f t="shared" si="4146"/>
        <v>Sat</v>
      </c>
      <c r="GN85" s="9" t="str">
        <f t="shared" si="4146"/>
        <v>Sun</v>
      </c>
      <c r="GO85" s="9" t="str">
        <f t="shared" si="4146"/>
        <v>Mon</v>
      </c>
      <c r="GP85" s="9" t="str">
        <f t="shared" si="4146"/>
        <v>Tue</v>
      </c>
      <c r="GQ85" s="9" t="str">
        <f t="shared" si="4146"/>
        <v>Wed</v>
      </c>
      <c r="GR85" s="9" t="str">
        <f t="shared" si="4146"/>
        <v>Thu</v>
      </c>
      <c r="GS85" s="9" t="str">
        <f t="shared" si="4146"/>
        <v>Fri</v>
      </c>
      <c r="GT85" s="9" t="str">
        <f t="shared" si="4146"/>
        <v>Sat</v>
      </c>
      <c r="GU85" s="9" t="str">
        <f t="shared" si="4146"/>
        <v>Sun</v>
      </c>
      <c r="GV85" s="9" t="str">
        <f t="shared" si="4146"/>
        <v>Mon</v>
      </c>
      <c r="GW85" s="9" t="str">
        <f t="shared" si="4146"/>
        <v>Tue</v>
      </c>
      <c r="GX85" s="9" t="str">
        <f t="shared" si="4146"/>
        <v>Wed</v>
      </c>
      <c r="GY85" s="9" t="str">
        <f t="shared" si="4146"/>
        <v>Thu</v>
      </c>
      <c r="GZ85" s="9" t="str">
        <f t="shared" si="4146"/>
        <v>Fri</v>
      </c>
      <c r="HA85" s="9" t="str">
        <f t="shared" si="4146"/>
        <v>Sat</v>
      </c>
      <c r="HB85" s="9" t="str">
        <f t="shared" si="4146"/>
        <v>Sun</v>
      </c>
      <c r="HC85" s="9" t="str">
        <f t="shared" si="4146"/>
        <v>Mon</v>
      </c>
      <c r="HD85" s="9" t="str">
        <f t="shared" si="4146"/>
        <v>Tue</v>
      </c>
      <c r="HE85" s="9" t="str">
        <f t="shared" si="4146"/>
        <v>Wed</v>
      </c>
      <c r="HF85" s="9" t="str">
        <f t="shared" si="4146"/>
        <v>Thu</v>
      </c>
      <c r="HG85" s="9" t="str">
        <f t="shared" si="4146"/>
        <v>Fri</v>
      </c>
      <c r="HH85" s="9" t="str">
        <f t="shared" si="4146"/>
        <v>Sat</v>
      </c>
      <c r="HI85" s="9" t="str">
        <f t="shared" ref="HI85:JT85" si="4147">TEXT(HI84,"ddd")</f>
        <v>Sun</v>
      </c>
      <c r="HJ85" s="9" t="str">
        <f t="shared" si="4147"/>
        <v>Mon</v>
      </c>
      <c r="HK85" s="9" t="str">
        <f t="shared" si="4147"/>
        <v>Tue</v>
      </c>
      <c r="HL85" s="9" t="str">
        <f t="shared" si="4147"/>
        <v>Wed</v>
      </c>
      <c r="HM85" s="9" t="str">
        <f t="shared" si="4147"/>
        <v>Thu</v>
      </c>
      <c r="HN85" s="9" t="str">
        <f t="shared" si="4147"/>
        <v>Fri</v>
      </c>
      <c r="HO85" s="9" t="str">
        <f t="shared" si="4147"/>
        <v>Sat</v>
      </c>
      <c r="HP85" s="9" t="str">
        <f t="shared" si="4147"/>
        <v>Sun</v>
      </c>
      <c r="HQ85" s="9" t="str">
        <f t="shared" si="4147"/>
        <v>Mon</v>
      </c>
      <c r="HR85" s="9" t="str">
        <f t="shared" si="4147"/>
        <v>Tue</v>
      </c>
      <c r="HS85" s="9" t="str">
        <f t="shared" si="4147"/>
        <v>Wed</v>
      </c>
      <c r="HT85" s="9" t="str">
        <f t="shared" si="4147"/>
        <v>Thu</v>
      </c>
      <c r="HU85" s="9" t="str">
        <f t="shared" si="4147"/>
        <v>Fri</v>
      </c>
      <c r="HV85" s="9" t="str">
        <f t="shared" si="4147"/>
        <v>Sat</v>
      </c>
      <c r="HW85" s="9" t="str">
        <f t="shared" si="4147"/>
        <v>Sun</v>
      </c>
      <c r="HX85" s="9" t="str">
        <f t="shared" si="4147"/>
        <v>Mon</v>
      </c>
      <c r="HY85" s="9" t="str">
        <f t="shared" si="4147"/>
        <v>Tue</v>
      </c>
      <c r="HZ85" s="9" t="str">
        <f t="shared" si="4147"/>
        <v>Wed</v>
      </c>
      <c r="IA85" s="9" t="str">
        <f t="shared" si="4147"/>
        <v>Thu</v>
      </c>
      <c r="IB85" s="9" t="str">
        <f t="shared" si="4147"/>
        <v>Fri</v>
      </c>
      <c r="IC85" s="9" t="str">
        <f t="shared" si="4147"/>
        <v>Sat</v>
      </c>
      <c r="ID85" s="9" t="str">
        <f t="shared" si="4147"/>
        <v>Sun</v>
      </c>
      <c r="IE85" s="9" t="str">
        <f t="shared" si="4147"/>
        <v>Mon</v>
      </c>
      <c r="IF85" s="9" t="str">
        <f t="shared" si="4147"/>
        <v>Tue</v>
      </c>
      <c r="IG85" s="9" t="str">
        <f t="shared" si="4147"/>
        <v>Wed</v>
      </c>
      <c r="IH85" s="9" t="str">
        <f t="shared" si="4147"/>
        <v>Thu</v>
      </c>
      <c r="II85" s="9" t="str">
        <f t="shared" si="4147"/>
        <v>Fri</v>
      </c>
      <c r="IJ85" s="9" t="str">
        <f t="shared" si="4147"/>
        <v>Sat</v>
      </c>
      <c r="IK85" s="9" t="str">
        <f t="shared" si="4147"/>
        <v>Sun</v>
      </c>
      <c r="IL85" s="9" t="str">
        <f t="shared" si="4147"/>
        <v>Mon</v>
      </c>
      <c r="IM85" s="9" t="str">
        <f t="shared" si="4147"/>
        <v>Tue</v>
      </c>
      <c r="IN85" s="9" t="str">
        <f t="shared" si="4147"/>
        <v>Wed</v>
      </c>
      <c r="IO85" s="9" t="str">
        <f t="shared" si="4147"/>
        <v>Thu</v>
      </c>
      <c r="IP85" s="9" t="str">
        <f t="shared" si="4147"/>
        <v>Fri</v>
      </c>
      <c r="IQ85" s="9" t="str">
        <f t="shared" si="4147"/>
        <v>Sat</v>
      </c>
      <c r="IR85" s="9" t="str">
        <f t="shared" si="4147"/>
        <v>Sun</v>
      </c>
      <c r="IS85" s="9" t="str">
        <f t="shared" si="4147"/>
        <v>Mon</v>
      </c>
      <c r="IT85" s="9" t="str">
        <f t="shared" si="4147"/>
        <v>Tue</v>
      </c>
      <c r="IU85" s="9" t="str">
        <f t="shared" si="4147"/>
        <v>Wed</v>
      </c>
      <c r="IV85" s="9" t="str">
        <f t="shared" si="4147"/>
        <v>Thu</v>
      </c>
      <c r="IW85" s="9" t="str">
        <f t="shared" si="4147"/>
        <v>Fri</v>
      </c>
      <c r="IX85" s="9" t="str">
        <f t="shared" si="4147"/>
        <v>Sat</v>
      </c>
      <c r="IY85" s="9" t="str">
        <f t="shared" si="4147"/>
        <v>Sun</v>
      </c>
      <c r="IZ85" s="9" t="str">
        <f t="shared" si="4147"/>
        <v>Mon</v>
      </c>
      <c r="JA85" s="9" t="str">
        <f t="shared" si="4147"/>
        <v>Tue</v>
      </c>
      <c r="JB85" s="9" t="str">
        <f t="shared" si="4147"/>
        <v>Wed</v>
      </c>
      <c r="JC85" s="9" t="str">
        <f t="shared" si="4147"/>
        <v>Thu</v>
      </c>
      <c r="JD85" s="9" t="str">
        <f t="shared" si="4147"/>
        <v>Fri</v>
      </c>
      <c r="JE85" s="9" t="str">
        <f t="shared" si="4147"/>
        <v>Sat</v>
      </c>
      <c r="JF85" s="9" t="str">
        <f t="shared" si="4147"/>
        <v>Sun</v>
      </c>
      <c r="JG85" s="9" t="str">
        <f t="shared" si="4147"/>
        <v>Mon</v>
      </c>
      <c r="JH85" s="9" t="str">
        <f t="shared" si="4147"/>
        <v>Tue</v>
      </c>
      <c r="JI85" s="9" t="str">
        <f t="shared" si="4147"/>
        <v>Wed</v>
      </c>
      <c r="JJ85" s="9" t="str">
        <f t="shared" si="4147"/>
        <v>Thu</v>
      </c>
      <c r="JK85" s="9" t="str">
        <f t="shared" si="4147"/>
        <v>Fri</v>
      </c>
      <c r="JL85" s="9" t="str">
        <f t="shared" si="4147"/>
        <v>Sat</v>
      </c>
      <c r="JM85" s="9" t="str">
        <f t="shared" si="4147"/>
        <v>Sun</v>
      </c>
      <c r="JN85" s="9" t="str">
        <f t="shared" si="4147"/>
        <v>Mon</v>
      </c>
      <c r="JO85" s="9" t="str">
        <f t="shared" si="4147"/>
        <v>Tue</v>
      </c>
      <c r="JP85" s="9" t="str">
        <f t="shared" si="4147"/>
        <v>Wed</v>
      </c>
      <c r="JQ85" s="9" t="str">
        <f t="shared" si="4147"/>
        <v>Thu</v>
      </c>
      <c r="JR85" s="9" t="str">
        <f t="shared" si="4147"/>
        <v>Fri</v>
      </c>
      <c r="JS85" s="9" t="str">
        <f t="shared" si="4147"/>
        <v>Sat</v>
      </c>
      <c r="JT85" s="9" t="str">
        <f t="shared" si="4147"/>
        <v>Sun</v>
      </c>
      <c r="JU85" s="9" t="str">
        <f t="shared" ref="JU85:KC85" si="4148">TEXT(JU84,"ddd")</f>
        <v>Mon</v>
      </c>
      <c r="JV85" s="9" t="str">
        <f t="shared" si="4148"/>
        <v>Tue</v>
      </c>
      <c r="JW85" s="9" t="str">
        <f t="shared" si="4148"/>
        <v>Wed</v>
      </c>
      <c r="JX85" s="9" t="str">
        <f t="shared" si="4148"/>
        <v>Thu</v>
      </c>
      <c r="JY85" s="9" t="str">
        <f t="shared" si="4148"/>
        <v>Fri</v>
      </c>
      <c r="JZ85" s="9" t="str">
        <f t="shared" si="4148"/>
        <v>Sat</v>
      </c>
      <c r="KA85" s="9" t="str">
        <f t="shared" si="4148"/>
        <v>Sun</v>
      </c>
      <c r="KB85" s="9" t="str">
        <f t="shared" si="4148"/>
        <v>Mon</v>
      </c>
      <c r="KC85" s="9" t="str">
        <f t="shared" si="4148"/>
        <v>Tue</v>
      </c>
      <c r="KD85" s="9" t="str">
        <f t="shared" ref="KD85:KV85" si="4149">TEXT(KD84,"ddd")</f>
        <v>Wed</v>
      </c>
      <c r="KE85" s="9" t="str">
        <f t="shared" si="4149"/>
        <v>Thu</v>
      </c>
      <c r="KF85" s="9" t="str">
        <f t="shared" si="4149"/>
        <v>Fri</v>
      </c>
      <c r="KG85" s="9" t="str">
        <f t="shared" si="4149"/>
        <v>Sat</v>
      </c>
      <c r="KH85" s="9" t="str">
        <f t="shared" si="4149"/>
        <v>Sun</v>
      </c>
      <c r="KI85" s="9" t="str">
        <f t="shared" si="4149"/>
        <v>Mon</v>
      </c>
      <c r="KJ85" s="9" t="str">
        <f t="shared" si="4149"/>
        <v>Tue</v>
      </c>
      <c r="KK85" s="9" t="str">
        <f t="shared" si="4149"/>
        <v>Wed</v>
      </c>
      <c r="KL85" s="9" t="str">
        <f t="shared" si="4149"/>
        <v>Thu</v>
      </c>
      <c r="KM85" s="9" t="str">
        <f t="shared" si="4149"/>
        <v>Fri</v>
      </c>
      <c r="KN85" s="9" t="str">
        <f t="shared" si="4149"/>
        <v>Sat</v>
      </c>
      <c r="KO85" s="9" t="str">
        <f t="shared" si="4149"/>
        <v>Sun</v>
      </c>
      <c r="KP85" s="9" t="str">
        <f t="shared" si="4149"/>
        <v>Mon</v>
      </c>
      <c r="KQ85" s="9" t="str">
        <f t="shared" si="4149"/>
        <v>Tue</v>
      </c>
      <c r="KR85" s="9" t="str">
        <f t="shared" si="4149"/>
        <v>Wed</v>
      </c>
      <c r="KS85" s="9" t="str">
        <f t="shared" si="4149"/>
        <v>Thu</v>
      </c>
      <c r="KT85" s="9" t="str">
        <f t="shared" si="4149"/>
        <v>Fri</v>
      </c>
      <c r="KU85" s="9" t="str">
        <f t="shared" si="4149"/>
        <v>Sat</v>
      </c>
      <c r="KV85" s="9" t="str">
        <f t="shared" si="4149"/>
        <v>Sun</v>
      </c>
      <c r="KW85" s="9" t="str">
        <f t="shared" ref="KW85:KX85" si="4150">TEXT(KW84,"ddd")</f>
        <v>Mon</v>
      </c>
      <c r="KX85" s="9" t="str">
        <f t="shared" si="4150"/>
        <v>Tue</v>
      </c>
      <c r="KY85" s="9" t="str">
        <f t="shared" ref="KY85:NJ85" si="4151">TEXT(KY84,"ddd")</f>
        <v>Wed</v>
      </c>
      <c r="KZ85" s="9" t="str">
        <f t="shared" si="4151"/>
        <v>Thu</v>
      </c>
      <c r="LA85" s="9" t="str">
        <f t="shared" si="4151"/>
        <v>Fri</v>
      </c>
      <c r="LB85" s="9" t="str">
        <f t="shared" si="4151"/>
        <v>Sat</v>
      </c>
      <c r="LC85" s="9" t="str">
        <f t="shared" si="4151"/>
        <v>Sun</v>
      </c>
      <c r="LD85" s="9" t="str">
        <f t="shared" si="4151"/>
        <v>Mon</v>
      </c>
      <c r="LE85" s="9" t="str">
        <f t="shared" si="4151"/>
        <v>Tue</v>
      </c>
      <c r="LF85" s="9" t="str">
        <f t="shared" si="4151"/>
        <v>Wed</v>
      </c>
      <c r="LG85" s="9" t="str">
        <f t="shared" si="4151"/>
        <v>Thu</v>
      </c>
      <c r="LH85" s="9" t="str">
        <f t="shared" si="4151"/>
        <v>Fri</v>
      </c>
      <c r="LI85" s="9" t="str">
        <f t="shared" si="4151"/>
        <v>Sat</v>
      </c>
      <c r="LJ85" s="9" t="str">
        <f t="shared" si="4151"/>
        <v>Sun</v>
      </c>
      <c r="LK85" s="9" t="str">
        <f t="shared" si="4151"/>
        <v>Mon</v>
      </c>
      <c r="LL85" s="9" t="str">
        <f t="shared" si="4151"/>
        <v>Tue</v>
      </c>
      <c r="LM85" s="9" t="str">
        <f t="shared" si="4151"/>
        <v>Wed</v>
      </c>
      <c r="LN85" s="9" t="str">
        <f t="shared" si="4151"/>
        <v>Thu</v>
      </c>
      <c r="LO85" s="9" t="str">
        <f t="shared" si="4151"/>
        <v>Fri</v>
      </c>
      <c r="LP85" s="9" t="str">
        <f t="shared" si="4151"/>
        <v>Sat</v>
      </c>
      <c r="LQ85" s="9" t="str">
        <f t="shared" si="4151"/>
        <v>Sun</v>
      </c>
      <c r="LR85" s="9" t="str">
        <f t="shared" si="4151"/>
        <v>Mon</v>
      </c>
      <c r="LS85" s="9" t="str">
        <f t="shared" si="4151"/>
        <v>Tue</v>
      </c>
      <c r="LT85" s="9" t="str">
        <f t="shared" si="4151"/>
        <v>Wed</v>
      </c>
      <c r="LU85" s="9" t="str">
        <f t="shared" si="4151"/>
        <v>Thu</v>
      </c>
      <c r="LV85" s="9" t="str">
        <f t="shared" si="4151"/>
        <v>Fri</v>
      </c>
      <c r="LW85" s="9" t="str">
        <f t="shared" si="4151"/>
        <v>Sat</v>
      </c>
      <c r="LX85" s="9" t="str">
        <f t="shared" si="4151"/>
        <v>Sun</v>
      </c>
      <c r="LY85" s="9" t="str">
        <f t="shared" si="4151"/>
        <v>Mon</v>
      </c>
      <c r="LZ85" s="9" t="str">
        <f t="shared" si="4151"/>
        <v>Tue</v>
      </c>
      <c r="MA85" s="9" t="str">
        <f t="shared" si="4151"/>
        <v>Wed</v>
      </c>
      <c r="MB85" s="9" t="str">
        <f t="shared" si="4151"/>
        <v>Thu</v>
      </c>
      <c r="MC85" s="9" t="str">
        <f t="shared" si="4151"/>
        <v>Fri</v>
      </c>
      <c r="MD85" s="9" t="str">
        <f t="shared" si="4151"/>
        <v>Sat</v>
      </c>
      <c r="ME85" s="9" t="str">
        <f t="shared" si="4151"/>
        <v>Sun</v>
      </c>
      <c r="MF85" s="9" t="str">
        <f t="shared" si="4151"/>
        <v>Mon</v>
      </c>
      <c r="MG85" s="9" t="str">
        <f t="shared" si="4151"/>
        <v>Tue</v>
      </c>
      <c r="MH85" s="9" t="str">
        <f t="shared" si="4151"/>
        <v>Wed</v>
      </c>
      <c r="MI85" s="9" t="str">
        <f t="shared" si="4151"/>
        <v>Thu</v>
      </c>
      <c r="MJ85" s="9" t="str">
        <f t="shared" si="4151"/>
        <v>Fri</v>
      </c>
      <c r="MK85" s="9" t="str">
        <f t="shared" si="4151"/>
        <v>Sat</v>
      </c>
      <c r="ML85" s="9" t="str">
        <f t="shared" si="4151"/>
        <v>Sun</v>
      </c>
      <c r="MM85" s="9" t="str">
        <f t="shared" si="4151"/>
        <v>Mon</v>
      </c>
      <c r="MN85" s="9" t="str">
        <f t="shared" si="4151"/>
        <v>Tue</v>
      </c>
      <c r="MO85" s="9" t="str">
        <f t="shared" si="4151"/>
        <v>Wed</v>
      </c>
      <c r="MP85" s="9" t="str">
        <f t="shared" si="4151"/>
        <v>Thu</v>
      </c>
      <c r="MQ85" s="9" t="str">
        <f t="shared" si="4151"/>
        <v>Fri</v>
      </c>
      <c r="MR85" s="9" t="str">
        <f t="shared" si="4151"/>
        <v>Sat</v>
      </c>
      <c r="MS85" s="9" t="str">
        <f t="shared" si="4151"/>
        <v>Sun</v>
      </c>
      <c r="MT85" s="9" t="str">
        <f t="shared" si="4151"/>
        <v>Mon</v>
      </c>
      <c r="MU85" s="9" t="str">
        <f t="shared" si="4151"/>
        <v>Tue</v>
      </c>
      <c r="MV85" s="9" t="str">
        <f t="shared" si="4151"/>
        <v>Wed</v>
      </c>
      <c r="MW85" s="9" t="str">
        <f t="shared" si="4151"/>
        <v>Thu</v>
      </c>
      <c r="MX85" s="9" t="str">
        <f t="shared" si="4151"/>
        <v>Fri</v>
      </c>
      <c r="MY85" s="9" t="str">
        <f t="shared" si="4151"/>
        <v>Sat</v>
      </c>
      <c r="MZ85" s="9" t="str">
        <f t="shared" si="4151"/>
        <v>Sun</v>
      </c>
      <c r="NA85" s="9" t="str">
        <f t="shared" si="4151"/>
        <v>Mon</v>
      </c>
      <c r="NB85" s="9" t="str">
        <f t="shared" si="4151"/>
        <v>Tue</v>
      </c>
      <c r="NC85" s="9" t="str">
        <f t="shared" si="4151"/>
        <v>Wed</v>
      </c>
      <c r="ND85" s="9" t="str">
        <f t="shared" si="4151"/>
        <v>Thu</v>
      </c>
      <c r="NE85" s="9" t="str">
        <f t="shared" si="4151"/>
        <v>Fri</v>
      </c>
      <c r="NF85" s="9" t="str">
        <f t="shared" si="4151"/>
        <v>Sat</v>
      </c>
      <c r="NG85" s="9" t="str">
        <f t="shared" si="4151"/>
        <v>Sun</v>
      </c>
      <c r="NH85" s="9" t="str">
        <f t="shared" si="4151"/>
        <v>Mon</v>
      </c>
      <c r="NI85" s="9" t="str">
        <f t="shared" si="4151"/>
        <v>Tue</v>
      </c>
      <c r="NJ85" s="9" t="str">
        <f t="shared" si="4151"/>
        <v>Wed</v>
      </c>
      <c r="NK85" s="9" t="str">
        <f t="shared" ref="NK85:PK85" si="4152">TEXT(NK84,"ddd")</f>
        <v>Thu</v>
      </c>
      <c r="NL85" s="9" t="str">
        <f t="shared" si="4152"/>
        <v>Fri</v>
      </c>
      <c r="NM85" s="9" t="str">
        <f t="shared" si="4152"/>
        <v>Sat</v>
      </c>
      <c r="NN85" s="9" t="str">
        <f t="shared" si="4152"/>
        <v>Sun</v>
      </c>
      <c r="NO85" s="9" t="str">
        <f t="shared" si="4152"/>
        <v>Mon</v>
      </c>
      <c r="NP85" s="9" t="str">
        <f t="shared" si="4152"/>
        <v>Tue</v>
      </c>
      <c r="NQ85" s="9" t="str">
        <f t="shared" si="4152"/>
        <v>Wed</v>
      </c>
      <c r="NR85" s="9" t="str">
        <f t="shared" si="4152"/>
        <v>Thu</v>
      </c>
      <c r="NS85" s="9" t="str">
        <f t="shared" si="4152"/>
        <v>Fri</v>
      </c>
      <c r="NT85" s="9" t="str">
        <f t="shared" si="4152"/>
        <v>Sat</v>
      </c>
      <c r="NU85" s="9" t="str">
        <f t="shared" si="4152"/>
        <v>Sun</v>
      </c>
      <c r="NV85" s="9" t="str">
        <f t="shared" si="4152"/>
        <v>Mon</v>
      </c>
      <c r="NW85" s="9" t="str">
        <f t="shared" si="4152"/>
        <v>Tue</v>
      </c>
      <c r="NX85" s="9" t="str">
        <f t="shared" si="4152"/>
        <v>Wed</v>
      </c>
      <c r="NY85" s="9" t="str">
        <f t="shared" si="4152"/>
        <v>Thu</v>
      </c>
      <c r="NZ85" s="9" t="str">
        <f t="shared" si="4152"/>
        <v>Fri</v>
      </c>
      <c r="OA85" s="9" t="str">
        <f t="shared" si="4152"/>
        <v>Sat</v>
      </c>
      <c r="OB85" s="9" t="str">
        <f t="shared" si="4152"/>
        <v>Sun</v>
      </c>
      <c r="OC85" s="9" t="str">
        <f t="shared" si="4152"/>
        <v>Mon</v>
      </c>
      <c r="OD85" s="9" t="str">
        <f t="shared" si="4152"/>
        <v>Tue</v>
      </c>
      <c r="OE85" s="9" t="str">
        <f t="shared" si="4152"/>
        <v>Wed</v>
      </c>
      <c r="OF85" s="9" t="str">
        <f t="shared" si="4152"/>
        <v>Thu</v>
      </c>
      <c r="OG85" s="9" t="str">
        <f t="shared" si="4152"/>
        <v>Fri</v>
      </c>
      <c r="OH85" s="9" t="str">
        <f t="shared" si="4152"/>
        <v>Sat</v>
      </c>
      <c r="OI85" s="9" t="str">
        <f t="shared" si="4152"/>
        <v>Sun</v>
      </c>
      <c r="OJ85" s="9" t="str">
        <f t="shared" si="4152"/>
        <v>Mon</v>
      </c>
      <c r="OK85" s="9" t="str">
        <f t="shared" si="4152"/>
        <v>Tue</v>
      </c>
      <c r="OL85" s="9" t="str">
        <f t="shared" si="4152"/>
        <v>Wed</v>
      </c>
      <c r="OM85" s="9" t="str">
        <f t="shared" si="4152"/>
        <v>Thu</v>
      </c>
      <c r="ON85" s="9" t="str">
        <f t="shared" si="4152"/>
        <v>Fri</v>
      </c>
      <c r="OO85" s="9" t="str">
        <f t="shared" si="4152"/>
        <v>Sat</v>
      </c>
      <c r="OP85" s="9" t="str">
        <f t="shared" si="4152"/>
        <v>Sun</v>
      </c>
      <c r="OQ85" s="9" t="str">
        <f t="shared" si="4152"/>
        <v>Mon</v>
      </c>
      <c r="OR85" s="9" t="str">
        <f t="shared" si="4152"/>
        <v>Tue</v>
      </c>
      <c r="OS85" s="9" t="str">
        <f t="shared" si="4152"/>
        <v>Wed</v>
      </c>
      <c r="OT85" s="9" t="str">
        <f t="shared" si="4152"/>
        <v>Thu</v>
      </c>
      <c r="OU85" s="9" t="str">
        <f t="shared" si="4152"/>
        <v>Fri</v>
      </c>
      <c r="OV85" s="9" t="str">
        <f t="shared" si="4152"/>
        <v>Sat</v>
      </c>
      <c r="OW85" s="9" t="str">
        <f t="shared" si="4152"/>
        <v>Sun</v>
      </c>
      <c r="OX85" s="9" t="str">
        <f t="shared" si="4152"/>
        <v>Mon</v>
      </c>
      <c r="OY85" s="9" t="str">
        <f t="shared" si="4152"/>
        <v>Tue</v>
      </c>
      <c r="OZ85" s="9" t="str">
        <f t="shared" si="4152"/>
        <v>Wed</v>
      </c>
      <c r="PA85" s="9" t="str">
        <f t="shared" si="4152"/>
        <v>Thu</v>
      </c>
      <c r="PB85" s="9" t="str">
        <f t="shared" si="4152"/>
        <v>Fri</v>
      </c>
      <c r="PC85" s="9" t="str">
        <f t="shared" si="4152"/>
        <v>Sat</v>
      </c>
      <c r="PD85" s="9" t="str">
        <f t="shared" si="4152"/>
        <v>Sun</v>
      </c>
      <c r="PE85" s="9" t="str">
        <f t="shared" si="4152"/>
        <v>Mon</v>
      </c>
      <c r="PF85" s="9" t="str">
        <f t="shared" si="4152"/>
        <v>Tue</v>
      </c>
      <c r="PG85" s="9" t="str">
        <f t="shared" si="4152"/>
        <v>Wed</v>
      </c>
      <c r="PH85" s="9" t="str">
        <f t="shared" si="4152"/>
        <v>Thu</v>
      </c>
      <c r="PI85" s="9" t="str">
        <f t="shared" si="4152"/>
        <v>Fri</v>
      </c>
      <c r="PJ85" s="9" t="str">
        <f t="shared" si="4152"/>
        <v>Sat</v>
      </c>
      <c r="PK85" s="9" t="str">
        <f t="shared" si="4152"/>
        <v>Sun</v>
      </c>
      <c r="PL85" s="9" t="str">
        <f t="shared" ref="PL85:RW85" si="4153">TEXT(PL84,"ddd")</f>
        <v>Mon</v>
      </c>
      <c r="PM85" s="9" t="str">
        <f t="shared" si="4153"/>
        <v>Tue</v>
      </c>
      <c r="PN85" s="9" t="str">
        <f t="shared" si="4153"/>
        <v>Wed</v>
      </c>
      <c r="PO85" s="9" t="str">
        <f t="shared" si="4153"/>
        <v>Thu</v>
      </c>
      <c r="PP85" s="9" t="str">
        <f t="shared" si="4153"/>
        <v>Fri</v>
      </c>
      <c r="PQ85" s="9" t="str">
        <f t="shared" si="4153"/>
        <v>Sat</v>
      </c>
      <c r="PR85" s="9" t="str">
        <f t="shared" si="4153"/>
        <v>Sun</v>
      </c>
      <c r="PS85" s="9" t="str">
        <f t="shared" si="4153"/>
        <v>Mon</v>
      </c>
      <c r="PT85" s="9" t="str">
        <f t="shared" si="4153"/>
        <v>Tue</v>
      </c>
      <c r="PU85" s="9" t="str">
        <f t="shared" si="4153"/>
        <v>Wed</v>
      </c>
      <c r="PV85" s="9" t="str">
        <f t="shared" si="4153"/>
        <v>Thu</v>
      </c>
      <c r="PW85" s="9" t="str">
        <f t="shared" si="4153"/>
        <v>Fri</v>
      </c>
      <c r="PX85" s="9" t="str">
        <f t="shared" si="4153"/>
        <v>Sat</v>
      </c>
      <c r="PY85" s="9" t="str">
        <f t="shared" si="4153"/>
        <v>Sun</v>
      </c>
      <c r="PZ85" s="9" t="str">
        <f t="shared" si="4153"/>
        <v>Mon</v>
      </c>
      <c r="QA85" s="9" t="str">
        <f t="shared" si="4153"/>
        <v>Tue</v>
      </c>
      <c r="QB85" s="9" t="str">
        <f t="shared" si="4153"/>
        <v>Wed</v>
      </c>
      <c r="QC85" s="9" t="str">
        <f t="shared" si="4153"/>
        <v>Thu</v>
      </c>
      <c r="QD85" s="9" t="str">
        <f t="shared" si="4153"/>
        <v>Fri</v>
      </c>
      <c r="QE85" s="9" t="str">
        <f t="shared" si="4153"/>
        <v>Sat</v>
      </c>
      <c r="QF85" s="9" t="str">
        <f t="shared" si="4153"/>
        <v>Sun</v>
      </c>
      <c r="QG85" s="9" t="str">
        <f t="shared" si="4153"/>
        <v>Mon</v>
      </c>
      <c r="QH85" s="9" t="str">
        <f t="shared" si="4153"/>
        <v>Tue</v>
      </c>
      <c r="QI85" s="9" t="str">
        <f t="shared" si="4153"/>
        <v>Wed</v>
      </c>
      <c r="QJ85" s="9" t="str">
        <f t="shared" si="4153"/>
        <v>Thu</v>
      </c>
      <c r="QK85" s="9" t="str">
        <f t="shared" si="4153"/>
        <v>Fri</v>
      </c>
      <c r="QL85" s="9" t="str">
        <f t="shared" si="4153"/>
        <v>Sat</v>
      </c>
      <c r="QM85" s="9" t="str">
        <f t="shared" si="4153"/>
        <v>Sun</v>
      </c>
      <c r="QN85" s="9" t="str">
        <f t="shared" si="4153"/>
        <v>Mon</v>
      </c>
      <c r="QO85" s="9" t="str">
        <f t="shared" si="4153"/>
        <v>Tue</v>
      </c>
      <c r="QP85" s="9" t="str">
        <f t="shared" si="4153"/>
        <v>Wed</v>
      </c>
      <c r="QQ85" s="9" t="str">
        <f t="shared" si="4153"/>
        <v>Thu</v>
      </c>
      <c r="QR85" s="9" t="str">
        <f t="shared" si="4153"/>
        <v>Fri</v>
      </c>
      <c r="QS85" s="9" t="str">
        <f t="shared" si="4153"/>
        <v>Sat</v>
      </c>
      <c r="QT85" s="9" t="str">
        <f t="shared" si="4153"/>
        <v>Sun</v>
      </c>
      <c r="QU85" s="9" t="str">
        <f t="shared" si="4153"/>
        <v>Mon</v>
      </c>
      <c r="QV85" s="9" t="str">
        <f t="shared" si="4153"/>
        <v>Tue</v>
      </c>
      <c r="QW85" s="9" t="str">
        <f t="shared" si="4153"/>
        <v>Wed</v>
      </c>
      <c r="QX85" s="9" t="str">
        <f t="shared" si="4153"/>
        <v>Thu</v>
      </c>
      <c r="QY85" s="9" t="str">
        <f t="shared" si="4153"/>
        <v>Fri</v>
      </c>
      <c r="QZ85" s="9" t="str">
        <f t="shared" si="4153"/>
        <v>Sat</v>
      </c>
      <c r="RA85" s="9" t="str">
        <f t="shared" si="4153"/>
        <v>Sun</v>
      </c>
      <c r="RB85" s="9" t="str">
        <f t="shared" si="4153"/>
        <v>Mon</v>
      </c>
      <c r="RC85" s="9" t="str">
        <f t="shared" si="4153"/>
        <v>Tue</v>
      </c>
      <c r="RD85" s="9" t="str">
        <f t="shared" si="4153"/>
        <v>Wed</v>
      </c>
      <c r="RE85" s="9" t="str">
        <f t="shared" si="4153"/>
        <v>Thu</v>
      </c>
      <c r="RF85" s="9" t="str">
        <f t="shared" si="4153"/>
        <v>Fri</v>
      </c>
      <c r="RG85" s="9" t="str">
        <f t="shared" si="4153"/>
        <v>Sat</v>
      </c>
      <c r="RH85" s="9" t="str">
        <f t="shared" si="4153"/>
        <v>Sun</v>
      </c>
      <c r="RI85" s="9" t="str">
        <f t="shared" si="4153"/>
        <v>Mon</v>
      </c>
      <c r="RJ85" s="9" t="str">
        <f t="shared" si="4153"/>
        <v>Tue</v>
      </c>
      <c r="RK85" s="9" t="str">
        <f t="shared" si="4153"/>
        <v>Wed</v>
      </c>
      <c r="RL85" s="9" t="str">
        <f t="shared" si="4153"/>
        <v>Thu</v>
      </c>
      <c r="RM85" s="9" t="str">
        <f t="shared" si="4153"/>
        <v>Fri</v>
      </c>
      <c r="RN85" s="9" t="str">
        <f t="shared" si="4153"/>
        <v>Sat</v>
      </c>
      <c r="RO85" s="9" t="str">
        <f t="shared" si="4153"/>
        <v>Sun</v>
      </c>
      <c r="RP85" s="9" t="str">
        <f t="shared" si="4153"/>
        <v>Mon</v>
      </c>
      <c r="RQ85" s="9" t="str">
        <f t="shared" si="4153"/>
        <v>Tue</v>
      </c>
      <c r="RR85" s="9" t="str">
        <f t="shared" si="4153"/>
        <v>Wed</v>
      </c>
      <c r="RS85" s="9" t="str">
        <f t="shared" si="4153"/>
        <v>Thu</v>
      </c>
      <c r="RT85" s="9" t="str">
        <f t="shared" si="4153"/>
        <v>Fri</v>
      </c>
      <c r="RU85" s="9" t="str">
        <f t="shared" si="4153"/>
        <v>Sat</v>
      </c>
      <c r="RV85" s="9" t="str">
        <f t="shared" si="4153"/>
        <v>Sun</v>
      </c>
      <c r="RW85" s="9" t="str">
        <f t="shared" si="4153"/>
        <v>Mon</v>
      </c>
      <c r="RX85" s="9" t="str">
        <f t="shared" ref="RX85:UI85" si="4154">TEXT(RX84,"ddd")</f>
        <v>Tue</v>
      </c>
      <c r="RY85" s="9" t="str">
        <f t="shared" si="4154"/>
        <v>Wed</v>
      </c>
      <c r="RZ85" s="9" t="str">
        <f t="shared" si="4154"/>
        <v>Thu</v>
      </c>
      <c r="SA85" s="9" t="str">
        <f t="shared" si="4154"/>
        <v>Fri</v>
      </c>
      <c r="SB85" s="9" t="str">
        <f t="shared" si="4154"/>
        <v>Sat</v>
      </c>
      <c r="SC85" s="9" t="str">
        <f t="shared" si="4154"/>
        <v>Sun</v>
      </c>
      <c r="SD85" s="9" t="str">
        <f t="shared" si="4154"/>
        <v>Mon</v>
      </c>
      <c r="SE85" s="9" t="str">
        <f t="shared" si="4154"/>
        <v>Tue</v>
      </c>
      <c r="SF85" s="9" t="str">
        <f t="shared" si="4154"/>
        <v>Wed</v>
      </c>
      <c r="SG85" s="9" t="str">
        <f t="shared" si="4154"/>
        <v>Thu</v>
      </c>
      <c r="SH85" s="9" t="str">
        <f t="shared" si="4154"/>
        <v>Fri</v>
      </c>
      <c r="SI85" s="9" t="str">
        <f t="shared" si="4154"/>
        <v>Sat</v>
      </c>
      <c r="SJ85" s="9" t="str">
        <f t="shared" si="4154"/>
        <v>Sun</v>
      </c>
      <c r="SK85" s="9" t="str">
        <f t="shared" si="4154"/>
        <v>Mon</v>
      </c>
      <c r="SL85" s="9" t="str">
        <f t="shared" si="4154"/>
        <v>Tue</v>
      </c>
      <c r="SM85" s="9" t="str">
        <f t="shared" si="4154"/>
        <v>Wed</v>
      </c>
      <c r="SN85" s="9" t="str">
        <f t="shared" si="4154"/>
        <v>Thu</v>
      </c>
      <c r="SO85" s="9" t="str">
        <f t="shared" si="4154"/>
        <v>Fri</v>
      </c>
      <c r="SP85" s="9" t="str">
        <f t="shared" si="4154"/>
        <v>Sat</v>
      </c>
      <c r="SQ85" s="9" t="str">
        <f t="shared" si="4154"/>
        <v>Sun</v>
      </c>
      <c r="SR85" s="9" t="str">
        <f t="shared" si="4154"/>
        <v>Mon</v>
      </c>
      <c r="SS85" s="9" t="str">
        <f t="shared" si="4154"/>
        <v>Tue</v>
      </c>
      <c r="ST85" s="9" t="str">
        <f t="shared" si="4154"/>
        <v>Wed</v>
      </c>
      <c r="SU85" s="9" t="str">
        <f t="shared" si="4154"/>
        <v>Thu</v>
      </c>
      <c r="SV85" s="9" t="str">
        <f t="shared" si="4154"/>
        <v>Fri</v>
      </c>
      <c r="SW85" s="9" t="str">
        <f t="shared" si="4154"/>
        <v>Sat</v>
      </c>
      <c r="SX85" s="9" t="str">
        <f t="shared" si="4154"/>
        <v>Sun</v>
      </c>
      <c r="SY85" s="9" t="str">
        <f t="shared" si="4154"/>
        <v>Mon</v>
      </c>
      <c r="SZ85" s="9" t="str">
        <f t="shared" si="4154"/>
        <v>Tue</v>
      </c>
      <c r="TA85" s="9" t="str">
        <f t="shared" si="4154"/>
        <v>Wed</v>
      </c>
      <c r="TB85" s="9" t="str">
        <f t="shared" si="4154"/>
        <v>Thu</v>
      </c>
      <c r="TC85" s="9" t="str">
        <f t="shared" si="4154"/>
        <v>Fri</v>
      </c>
      <c r="TD85" s="9" t="str">
        <f t="shared" si="4154"/>
        <v>Sat</v>
      </c>
      <c r="TE85" s="9" t="str">
        <f t="shared" si="4154"/>
        <v>Sun</v>
      </c>
      <c r="TF85" s="9" t="str">
        <f t="shared" si="4154"/>
        <v>Mon</v>
      </c>
      <c r="TG85" s="9" t="str">
        <f t="shared" si="4154"/>
        <v>Tue</v>
      </c>
      <c r="TH85" s="9" t="str">
        <f t="shared" si="4154"/>
        <v>Wed</v>
      </c>
      <c r="TI85" s="9" t="str">
        <f t="shared" si="4154"/>
        <v>Thu</v>
      </c>
      <c r="TJ85" s="9" t="str">
        <f t="shared" si="4154"/>
        <v>Fri</v>
      </c>
      <c r="TK85" s="9" t="str">
        <f t="shared" si="4154"/>
        <v>Sat</v>
      </c>
      <c r="TL85" s="9" t="str">
        <f t="shared" si="4154"/>
        <v>Sun</v>
      </c>
      <c r="TM85" s="9" t="str">
        <f t="shared" si="4154"/>
        <v>Mon</v>
      </c>
      <c r="TN85" s="9" t="str">
        <f t="shared" si="4154"/>
        <v>Tue</v>
      </c>
      <c r="TO85" s="9" t="str">
        <f t="shared" si="4154"/>
        <v>Wed</v>
      </c>
      <c r="TP85" s="9" t="str">
        <f t="shared" si="4154"/>
        <v>Thu</v>
      </c>
      <c r="TQ85" s="9" t="str">
        <f t="shared" si="4154"/>
        <v>Fri</v>
      </c>
      <c r="TR85" s="9" t="str">
        <f t="shared" si="4154"/>
        <v>Sat</v>
      </c>
      <c r="TS85" s="9" t="str">
        <f t="shared" si="4154"/>
        <v>Sun</v>
      </c>
      <c r="TT85" s="9" t="str">
        <f t="shared" si="4154"/>
        <v>Mon</v>
      </c>
      <c r="TU85" s="9" t="str">
        <f t="shared" si="4154"/>
        <v>Tue</v>
      </c>
      <c r="TV85" s="9" t="str">
        <f t="shared" si="4154"/>
        <v>Wed</v>
      </c>
      <c r="TW85" s="9" t="str">
        <f t="shared" si="4154"/>
        <v>Thu</v>
      </c>
      <c r="TX85" s="9" t="str">
        <f t="shared" si="4154"/>
        <v>Fri</v>
      </c>
      <c r="TY85" s="9" t="str">
        <f t="shared" si="4154"/>
        <v>Sat</v>
      </c>
      <c r="TZ85" s="9" t="str">
        <f t="shared" si="4154"/>
        <v>Sun</v>
      </c>
      <c r="UA85" s="9" t="str">
        <f t="shared" si="4154"/>
        <v>Mon</v>
      </c>
      <c r="UB85" s="9" t="str">
        <f t="shared" si="4154"/>
        <v>Tue</v>
      </c>
      <c r="UC85" s="9" t="str">
        <f t="shared" si="4154"/>
        <v>Wed</v>
      </c>
      <c r="UD85" s="9" t="str">
        <f t="shared" si="4154"/>
        <v>Thu</v>
      </c>
      <c r="UE85" s="9" t="str">
        <f t="shared" si="4154"/>
        <v>Fri</v>
      </c>
      <c r="UF85" s="9" t="str">
        <f t="shared" si="4154"/>
        <v>Sat</v>
      </c>
      <c r="UG85" s="9" t="str">
        <f t="shared" si="4154"/>
        <v>Sun</v>
      </c>
      <c r="UH85" s="9" t="str">
        <f t="shared" si="4154"/>
        <v>Mon</v>
      </c>
      <c r="UI85" s="9" t="str">
        <f t="shared" si="4154"/>
        <v>Tue</v>
      </c>
      <c r="UJ85" s="9" t="str">
        <f t="shared" ref="UJ85:WU85" si="4155">TEXT(UJ84,"ddd")</f>
        <v>Wed</v>
      </c>
      <c r="UK85" s="9" t="str">
        <f t="shared" si="4155"/>
        <v>Thu</v>
      </c>
      <c r="UL85" s="9" t="str">
        <f t="shared" si="4155"/>
        <v>Fri</v>
      </c>
      <c r="UM85" s="9" t="str">
        <f t="shared" si="4155"/>
        <v>Sat</v>
      </c>
      <c r="UN85" s="9" t="str">
        <f t="shared" si="4155"/>
        <v>Sun</v>
      </c>
      <c r="UO85" s="9" t="str">
        <f t="shared" si="4155"/>
        <v>Mon</v>
      </c>
      <c r="UP85" s="9" t="str">
        <f t="shared" si="4155"/>
        <v>Tue</v>
      </c>
      <c r="UQ85" s="9" t="str">
        <f t="shared" si="4155"/>
        <v>Wed</v>
      </c>
      <c r="UR85" s="9" t="str">
        <f t="shared" si="4155"/>
        <v>Thu</v>
      </c>
      <c r="US85" s="9" t="str">
        <f t="shared" si="4155"/>
        <v>Fri</v>
      </c>
      <c r="UT85" s="9" t="str">
        <f t="shared" si="4155"/>
        <v>Sat</v>
      </c>
      <c r="UU85" s="9" t="str">
        <f t="shared" si="4155"/>
        <v>Sun</v>
      </c>
      <c r="UV85" s="9" t="str">
        <f t="shared" si="4155"/>
        <v>Mon</v>
      </c>
      <c r="UW85" s="9" t="str">
        <f t="shared" si="4155"/>
        <v>Tue</v>
      </c>
      <c r="UX85" s="9" t="str">
        <f t="shared" si="4155"/>
        <v>Wed</v>
      </c>
      <c r="UY85" s="9" t="str">
        <f t="shared" si="4155"/>
        <v>Thu</v>
      </c>
      <c r="UZ85" s="9" t="str">
        <f t="shared" si="4155"/>
        <v>Fri</v>
      </c>
      <c r="VA85" s="9" t="str">
        <f t="shared" si="4155"/>
        <v>Sat</v>
      </c>
      <c r="VB85" s="9" t="str">
        <f t="shared" si="4155"/>
        <v>Sun</v>
      </c>
      <c r="VC85" s="9" t="str">
        <f t="shared" si="4155"/>
        <v>Mon</v>
      </c>
      <c r="VD85" s="9" t="str">
        <f t="shared" si="4155"/>
        <v>Tue</v>
      </c>
      <c r="VE85" s="9" t="str">
        <f t="shared" si="4155"/>
        <v>Wed</v>
      </c>
      <c r="VF85" s="9" t="str">
        <f t="shared" si="4155"/>
        <v>Thu</v>
      </c>
      <c r="VG85" s="9" t="str">
        <f t="shared" si="4155"/>
        <v>Fri</v>
      </c>
      <c r="VH85" s="9" t="str">
        <f t="shared" si="4155"/>
        <v>Sat</v>
      </c>
      <c r="VI85" s="9" t="str">
        <f t="shared" si="4155"/>
        <v>Sun</v>
      </c>
      <c r="VJ85" s="9" t="str">
        <f t="shared" si="4155"/>
        <v>Mon</v>
      </c>
      <c r="VK85" s="9" t="str">
        <f t="shared" si="4155"/>
        <v>Tue</v>
      </c>
      <c r="VL85" s="9" t="str">
        <f t="shared" si="4155"/>
        <v>Wed</v>
      </c>
      <c r="VM85" s="9" t="str">
        <f t="shared" si="4155"/>
        <v>Thu</v>
      </c>
      <c r="VN85" s="9" t="str">
        <f t="shared" si="4155"/>
        <v>Fri</v>
      </c>
      <c r="VO85" s="9" t="str">
        <f t="shared" si="4155"/>
        <v>Sat</v>
      </c>
      <c r="VP85" s="9" t="str">
        <f t="shared" si="4155"/>
        <v>Sun</v>
      </c>
      <c r="VQ85" s="9" t="str">
        <f t="shared" si="4155"/>
        <v>Mon</v>
      </c>
      <c r="VR85" s="9" t="str">
        <f t="shared" si="4155"/>
        <v>Tue</v>
      </c>
      <c r="VS85" s="9" t="str">
        <f t="shared" si="4155"/>
        <v>Wed</v>
      </c>
      <c r="VT85" s="9" t="str">
        <f t="shared" si="4155"/>
        <v>Thu</v>
      </c>
      <c r="VU85" s="9" t="str">
        <f t="shared" si="4155"/>
        <v>Fri</v>
      </c>
      <c r="VV85" s="9" t="str">
        <f t="shared" si="4155"/>
        <v>Sat</v>
      </c>
      <c r="VW85" s="9" t="str">
        <f t="shared" si="4155"/>
        <v>Sun</v>
      </c>
      <c r="VX85" s="9" t="str">
        <f t="shared" si="4155"/>
        <v>Mon</v>
      </c>
      <c r="VY85" s="9" t="str">
        <f t="shared" si="4155"/>
        <v>Tue</v>
      </c>
      <c r="VZ85" s="9" t="str">
        <f t="shared" si="4155"/>
        <v>Wed</v>
      </c>
      <c r="WA85" s="9" t="str">
        <f t="shared" si="4155"/>
        <v>Thu</v>
      </c>
      <c r="WB85" s="9" t="str">
        <f t="shared" si="4155"/>
        <v>Fri</v>
      </c>
      <c r="WC85" s="9" t="str">
        <f t="shared" si="4155"/>
        <v>Sat</v>
      </c>
      <c r="WD85" s="9" t="str">
        <f t="shared" si="4155"/>
        <v>Sun</v>
      </c>
      <c r="WE85" s="9" t="str">
        <f t="shared" si="4155"/>
        <v>Mon</v>
      </c>
      <c r="WF85" s="9" t="str">
        <f t="shared" si="4155"/>
        <v>Tue</v>
      </c>
      <c r="WG85" s="9" t="str">
        <f t="shared" si="4155"/>
        <v>Wed</v>
      </c>
      <c r="WH85" s="9" t="str">
        <f t="shared" si="4155"/>
        <v>Thu</v>
      </c>
      <c r="WI85" s="9" t="str">
        <f t="shared" si="4155"/>
        <v>Fri</v>
      </c>
      <c r="WJ85" s="9" t="str">
        <f t="shared" si="4155"/>
        <v>Sat</v>
      </c>
      <c r="WK85" s="9" t="str">
        <f t="shared" si="4155"/>
        <v>Sun</v>
      </c>
      <c r="WL85" s="9" t="str">
        <f t="shared" si="4155"/>
        <v>Mon</v>
      </c>
      <c r="WM85" s="9" t="str">
        <f t="shared" si="4155"/>
        <v>Tue</v>
      </c>
      <c r="WN85" s="9" t="str">
        <f t="shared" si="4155"/>
        <v>Wed</v>
      </c>
      <c r="WO85" s="9" t="str">
        <f t="shared" si="4155"/>
        <v>Thu</v>
      </c>
      <c r="WP85" s="9" t="str">
        <f t="shared" si="4155"/>
        <v>Fri</v>
      </c>
      <c r="WQ85" s="9" t="str">
        <f t="shared" si="4155"/>
        <v>Sat</v>
      </c>
      <c r="WR85" s="9" t="str">
        <f t="shared" si="4155"/>
        <v>Sun</v>
      </c>
      <c r="WS85" s="9" t="str">
        <f t="shared" si="4155"/>
        <v>Mon</v>
      </c>
      <c r="WT85" s="9" t="str">
        <f t="shared" si="4155"/>
        <v>Tue</v>
      </c>
      <c r="WU85" s="9" t="str">
        <f t="shared" si="4155"/>
        <v>Wed</v>
      </c>
      <c r="WV85" s="9" t="str">
        <f t="shared" ref="WV85:YA85" si="4156">TEXT(WV84,"ddd")</f>
        <v>Thu</v>
      </c>
      <c r="WW85" s="9" t="str">
        <f t="shared" si="4156"/>
        <v>Fri</v>
      </c>
      <c r="WX85" s="9" t="str">
        <f t="shared" si="4156"/>
        <v>Sat</v>
      </c>
      <c r="WY85" s="9" t="str">
        <f t="shared" si="4156"/>
        <v>Sun</v>
      </c>
      <c r="WZ85" s="9" t="str">
        <f t="shared" si="4156"/>
        <v>Mon</v>
      </c>
      <c r="XA85" s="9" t="str">
        <f t="shared" si="4156"/>
        <v>Tue</v>
      </c>
      <c r="XB85" s="9" t="str">
        <f t="shared" si="4156"/>
        <v>Wed</v>
      </c>
      <c r="XC85" s="9" t="str">
        <f t="shared" si="4156"/>
        <v>Thu</v>
      </c>
      <c r="XD85" s="9" t="str">
        <f t="shared" si="4156"/>
        <v>Fri</v>
      </c>
      <c r="XE85" s="9" t="str">
        <f t="shared" si="4156"/>
        <v>Sat</v>
      </c>
      <c r="XF85" s="9" t="str">
        <f t="shared" si="4156"/>
        <v>Sun</v>
      </c>
      <c r="XG85" s="9" t="str">
        <f t="shared" si="4156"/>
        <v>Mon</v>
      </c>
      <c r="XH85" s="9" t="str">
        <f t="shared" si="4156"/>
        <v>Tue</v>
      </c>
      <c r="XI85" s="9" t="str">
        <f t="shared" si="4156"/>
        <v>Wed</v>
      </c>
      <c r="XJ85" s="9" t="str">
        <f t="shared" si="4156"/>
        <v>Thu</v>
      </c>
      <c r="XK85" s="9" t="str">
        <f t="shared" si="4156"/>
        <v>Fri</v>
      </c>
      <c r="XL85" s="9" t="str">
        <f t="shared" si="4156"/>
        <v>Sat</v>
      </c>
      <c r="XM85" s="9" t="str">
        <f t="shared" si="4156"/>
        <v>Sun</v>
      </c>
      <c r="XN85" s="9" t="str">
        <f t="shared" si="4156"/>
        <v>Mon</v>
      </c>
      <c r="XO85" s="9" t="str">
        <f t="shared" si="4156"/>
        <v>Tue</v>
      </c>
      <c r="XP85" s="9" t="str">
        <f t="shared" si="4156"/>
        <v>Wed</v>
      </c>
      <c r="XQ85" s="9" t="str">
        <f t="shared" si="4156"/>
        <v>Thu</v>
      </c>
      <c r="XR85" s="9" t="str">
        <f t="shared" si="4156"/>
        <v>Fri</v>
      </c>
      <c r="XS85" s="9" t="str">
        <f t="shared" si="4156"/>
        <v>Sat</v>
      </c>
      <c r="XT85" s="9" t="str">
        <f t="shared" si="4156"/>
        <v>Sun</v>
      </c>
      <c r="XU85" s="9" t="str">
        <f t="shared" si="4156"/>
        <v>Mon</v>
      </c>
      <c r="XV85" s="9" t="str">
        <f t="shared" si="4156"/>
        <v>Tue</v>
      </c>
      <c r="XW85" s="9" t="str">
        <f t="shared" si="4156"/>
        <v>Wed</v>
      </c>
      <c r="XX85" s="9" t="str">
        <f t="shared" si="4156"/>
        <v>Thu</v>
      </c>
      <c r="XY85" s="9" t="str">
        <f t="shared" si="4156"/>
        <v>Fri</v>
      </c>
      <c r="XZ85" s="9" t="str">
        <f t="shared" si="4156"/>
        <v>Sat</v>
      </c>
      <c r="YA85" s="9" t="str">
        <f t="shared" si="4156"/>
        <v>Sun</v>
      </c>
      <c r="YB85" s="9" t="str">
        <f t="shared" ref="YB85:YZ85" si="4157">TEXT(YB84,"ddd")</f>
        <v>Mon</v>
      </c>
      <c r="YC85" s="9" t="str">
        <f t="shared" si="4157"/>
        <v>Tue</v>
      </c>
      <c r="YD85" s="9" t="str">
        <f t="shared" si="4157"/>
        <v>Wed</v>
      </c>
      <c r="YE85" s="9" t="str">
        <f t="shared" si="4157"/>
        <v>Thu</v>
      </c>
      <c r="YF85" s="9" t="str">
        <f t="shared" si="4157"/>
        <v>Fri</v>
      </c>
      <c r="YG85" s="9" t="str">
        <f t="shared" si="4157"/>
        <v>Sat</v>
      </c>
      <c r="YH85" s="9" t="str">
        <f t="shared" si="4157"/>
        <v>Sun</v>
      </c>
      <c r="YI85" s="9" t="str">
        <f t="shared" si="4157"/>
        <v>Mon</v>
      </c>
      <c r="YJ85" s="9" t="str">
        <f t="shared" si="4157"/>
        <v>Tue</v>
      </c>
      <c r="YK85" s="9" t="str">
        <f t="shared" si="4157"/>
        <v>Wed</v>
      </c>
      <c r="YL85" s="9" t="str">
        <f t="shared" si="4157"/>
        <v>Thu</v>
      </c>
      <c r="YM85" s="9" t="str">
        <f t="shared" si="4157"/>
        <v>Fri</v>
      </c>
      <c r="YN85" s="9" t="str">
        <f t="shared" si="4157"/>
        <v>Sat</v>
      </c>
      <c r="YO85" s="9" t="str">
        <f t="shared" si="4157"/>
        <v>Sun</v>
      </c>
      <c r="YP85" s="9" t="str">
        <f t="shared" si="4157"/>
        <v>Mon</v>
      </c>
      <c r="YQ85" s="9" t="str">
        <f t="shared" si="4157"/>
        <v>Tue</v>
      </c>
      <c r="YR85" s="9" t="str">
        <f t="shared" si="4157"/>
        <v>Wed</v>
      </c>
      <c r="YS85" s="9" t="str">
        <f t="shared" si="4157"/>
        <v>Thu</v>
      </c>
      <c r="YT85" s="9" t="str">
        <f t="shared" si="4157"/>
        <v>Fri</v>
      </c>
      <c r="YU85" s="9" t="str">
        <f t="shared" si="4157"/>
        <v>Sat</v>
      </c>
      <c r="YV85" s="9" t="str">
        <f t="shared" si="4157"/>
        <v>Sun</v>
      </c>
      <c r="YW85" s="9" t="str">
        <f t="shared" si="4157"/>
        <v>Mon</v>
      </c>
      <c r="YX85" s="9" t="str">
        <f t="shared" si="4157"/>
        <v>Tue</v>
      </c>
      <c r="YY85" s="9" t="str">
        <f t="shared" si="4157"/>
        <v>Wed</v>
      </c>
      <c r="YZ85" s="9" t="str">
        <f t="shared" si="4157"/>
        <v>Thu</v>
      </c>
      <c r="ZA85" s="9" t="str">
        <f t="shared" ref="ZA85:ABA85" si="4158">TEXT(ZA84,"ddd")</f>
        <v>Fri</v>
      </c>
      <c r="ZB85" s="9" t="str">
        <f t="shared" si="4158"/>
        <v>Sat</v>
      </c>
      <c r="ZC85" s="9" t="str">
        <f t="shared" si="4158"/>
        <v>Sun</v>
      </c>
      <c r="ZD85" s="9" t="str">
        <f t="shared" si="4158"/>
        <v>Mon</v>
      </c>
      <c r="ZE85" s="9" t="str">
        <f t="shared" si="4158"/>
        <v>Tue</v>
      </c>
      <c r="ZF85" s="9" t="str">
        <f t="shared" si="4158"/>
        <v>Wed</v>
      </c>
      <c r="ZG85" s="9" t="str">
        <f t="shared" si="4158"/>
        <v>Thu</v>
      </c>
      <c r="ZH85" s="9" t="str">
        <f t="shared" si="4158"/>
        <v>Fri</v>
      </c>
      <c r="ZI85" s="9" t="str">
        <f t="shared" si="4158"/>
        <v>Sat</v>
      </c>
      <c r="ZJ85" s="9" t="str">
        <f t="shared" si="4158"/>
        <v>Sun</v>
      </c>
      <c r="ZK85" s="9" t="str">
        <f t="shared" si="4158"/>
        <v>Mon</v>
      </c>
      <c r="ZL85" s="9" t="str">
        <f t="shared" si="4158"/>
        <v>Tue</v>
      </c>
      <c r="ZM85" s="9" t="str">
        <f t="shared" si="4158"/>
        <v>Wed</v>
      </c>
      <c r="ZN85" s="9" t="str">
        <f t="shared" si="4158"/>
        <v>Thu</v>
      </c>
      <c r="ZO85" s="9" t="str">
        <f t="shared" si="4158"/>
        <v>Fri</v>
      </c>
      <c r="ZP85" s="9" t="str">
        <f t="shared" si="4158"/>
        <v>Sat</v>
      </c>
      <c r="ZQ85" s="9" t="str">
        <f t="shared" si="4158"/>
        <v>Sun</v>
      </c>
      <c r="ZR85" s="9" t="str">
        <f t="shared" si="4158"/>
        <v>Mon</v>
      </c>
      <c r="ZS85" s="9" t="str">
        <f t="shared" si="4158"/>
        <v>Tue</v>
      </c>
      <c r="ZT85" s="9" t="str">
        <f t="shared" si="4158"/>
        <v>Wed</v>
      </c>
      <c r="ZU85" s="9" t="str">
        <f t="shared" si="4158"/>
        <v>Thu</v>
      </c>
      <c r="ZV85" s="9" t="str">
        <f t="shared" si="4158"/>
        <v>Fri</v>
      </c>
      <c r="ZW85" s="9" t="str">
        <f t="shared" si="4158"/>
        <v>Sat</v>
      </c>
      <c r="ZX85" s="9" t="str">
        <f t="shared" si="4158"/>
        <v>Sun</v>
      </c>
      <c r="ZY85" s="9" t="str">
        <f t="shared" si="4158"/>
        <v>Mon</v>
      </c>
      <c r="ZZ85" s="9" t="str">
        <f t="shared" si="4158"/>
        <v>Tue</v>
      </c>
      <c r="AAA85" s="9" t="str">
        <f t="shared" si="4158"/>
        <v>Wed</v>
      </c>
      <c r="AAB85" s="9" t="str">
        <f t="shared" si="4158"/>
        <v>Thu</v>
      </c>
      <c r="AAC85" s="9" t="str">
        <f t="shared" si="4158"/>
        <v>Fri</v>
      </c>
      <c r="AAD85" s="9" t="str">
        <f t="shared" si="4158"/>
        <v>Sat</v>
      </c>
      <c r="AAE85" s="9" t="str">
        <f t="shared" si="4158"/>
        <v>Sun</v>
      </c>
      <c r="AAF85" s="9" t="str">
        <f t="shared" si="4158"/>
        <v>Mon</v>
      </c>
      <c r="AAG85" s="9" t="str">
        <f t="shared" si="4158"/>
        <v>Tue</v>
      </c>
      <c r="AAH85" s="9" t="str">
        <f t="shared" si="4158"/>
        <v>Wed</v>
      </c>
      <c r="AAI85" s="9" t="str">
        <f t="shared" si="4158"/>
        <v>Thu</v>
      </c>
      <c r="AAJ85" s="9" t="str">
        <f t="shared" si="4158"/>
        <v>Fri</v>
      </c>
      <c r="AAK85" s="9" t="str">
        <f t="shared" si="4158"/>
        <v>Sat</v>
      </c>
      <c r="AAL85" s="9" t="str">
        <f t="shared" si="4158"/>
        <v>Sun</v>
      </c>
      <c r="AAM85" s="9" t="str">
        <f t="shared" si="4158"/>
        <v>Mon</v>
      </c>
      <c r="AAN85" s="9" t="str">
        <f t="shared" si="4158"/>
        <v>Tue</v>
      </c>
      <c r="AAO85" s="9" t="str">
        <f t="shared" si="4158"/>
        <v>Wed</v>
      </c>
      <c r="AAP85" s="9" t="str">
        <f t="shared" si="4158"/>
        <v>Thu</v>
      </c>
      <c r="AAQ85" s="9" t="str">
        <f t="shared" si="4158"/>
        <v>Fri</v>
      </c>
      <c r="AAR85" s="9" t="str">
        <f t="shared" si="4158"/>
        <v>Sat</v>
      </c>
      <c r="AAS85" s="9" t="str">
        <f t="shared" si="4158"/>
        <v>Sun</v>
      </c>
      <c r="AAT85" s="9" t="str">
        <f t="shared" si="4158"/>
        <v>Mon</v>
      </c>
      <c r="AAU85" s="9" t="str">
        <f t="shared" si="4158"/>
        <v>Tue</v>
      </c>
      <c r="AAV85" s="9" t="str">
        <f t="shared" si="4158"/>
        <v>Wed</v>
      </c>
      <c r="AAW85" s="9" t="str">
        <f t="shared" si="4158"/>
        <v>Thu</v>
      </c>
      <c r="AAX85" s="9" t="str">
        <f t="shared" si="4158"/>
        <v>Fri</v>
      </c>
      <c r="AAY85" s="9" t="str">
        <f t="shared" si="4158"/>
        <v>Sat</v>
      </c>
      <c r="AAZ85" s="9" t="str">
        <f t="shared" si="4158"/>
        <v>Sun</v>
      </c>
      <c r="ABA85" s="9" t="str">
        <f t="shared" si="4158"/>
        <v>Mon</v>
      </c>
    </row>
    <row r="86" spans="2:729">
      <c r="B86" s="3" t="s">
        <v>2</v>
      </c>
      <c r="C86" s="6">
        <f>IFERROR(INDEX(Sales!$D$5:$ABF$18,MATCH(UsagePerHour!$B86,Sales!$C$5:$C$18,0),MATCH(UsagePerHour!C$4,Sales!$D$3:$ABF$3,0))/C$2*INDEX(Usage!$D$5:$ABF$11,MATCH(UsagePerHour!$B$84,Usage!$C$5:$C$11,0),MATCH(UsagePerHour!C$4,Usage!$D$3:$ABF$3,0)),"")</f>
        <v>7.628672795688745</v>
      </c>
      <c r="D86" s="6">
        <f>IFERROR(INDEX(Sales!$D$5:$ABF$18,MATCH(UsagePerHour!$B86,Sales!$C$5:$C$18,0),MATCH(UsagePerHour!D$4,Sales!$D$3:$ABF$3,0))/D$2*INDEX(Usage!$D$5:$ABF$11,MATCH(UsagePerHour!$B$84,Usage!$C$5:$C$11,0),MATCH(UsagePerHour!D$4,Usage!$D$3:$ABF$3,0)),"")</f>
        <v>4.2005271916718296</v>
      </c>
      <c r="E86" s="6">
        <f>IFERROR(INDEX(Sales!$D$5:$ABF$18,MATCH(UsagePerHour!$B86,Sales!$C$5:$C$18,0),MATCH(UsagePerHour!E$4,Sales!$D$3:$ABF$3,0))/E$2*INDEX(Usage!$D$5:$ABF$11,MATCH(UsagePerHour!$B$84,Usage!$C$5:$C$11,0),MATCH(UsagePerHour!E$4,Usage!$D$3:$ABF$3,0)),"")</f>
        <v>8.9355688622754492</v>
      </c>
      <c r="F86" s="6">
        <f>IFERROR(INDEX(Sales!$D$5:$ABF$18,MATCH(UsagePerHour!$B86,Sales!$C$5:$C$18,0),MATCH(UsagePerHour!F$4,Sales!$D$3:$ABF$3,0))/F$2*INDEX(Usage!$D$5:$ABF$11,MATCH(UsagePerHour!$B$84,Usage!$C$5:$C$11,0),MATCH(UsagePerHour!F$4,Usage!$D$3:$ABF$3,0)),"")</f>
        <v>2.9411034014265613</v>
      </c>
      <c r="G86" s="6">
        <f>IFERROR(INDEX(Sales!$D$5:$ABF$18,MATCH(UsagePerHour!$B86,Sales!$C$5:$C$18,0),MATCH(UsagePerHour!G$4,Sales!$D$3:$ABF$3,0))/G$2*INDEX(Usage!$D$5:$ABF$11,MATCH(UsagePerHour!$B$84,Usage!$C$5:$C$11,0),MATCH(UsagePerHour!G$4,Usage!$D$3:$ABF$3,0)),"")</f>
        <v>48.91508576925132</v>
      </c>
      <c r="H86" s="6">
        <f>IFERROR(INDEX(Sales!$D$5:$ABF$18,MATCH(UsagePerHour!$B86,Sales!$C$5:$C$18,0),MATCH(UsagePerHour!H$4,Sales!$D$3:$ABF$3,0))/H$2*INDEX(Usage!$D$5:$ABF$11,MATCH(UsagePerHour!$B$84,Usage!$C$5:$C$11,0),MATCH(UsagePerHour!H$4,Usage!$D$3:$ABF$3,0)),"")</f>
        <v>7.763260509001439</v>
      </c>
      <c r="I86" s="6">
        <f>IFERROR(INDEX(Sales!$D$5:$ABF$18,MATCH(UsagePerHour!$B86,Sales!$C$5:$C$18,0),MATCH(UsagePerHour!I$4,Sales!$D$3:$ABF$3,0))/I$2*INDEX(Usage!$D$5:$ABF$11,MATCH(UsagePerHour!$B$84,Usage!$C$5:$C$11,0),MATCH(UsagePerHour!I$4,Usage!$D$3:$ABF$3,0)),"")</f>
        <v>167.59333899024185</v>
      </c>
      <c r="J86" s="6">
        <f>IFERROR(INDEX(Sales!$D$5:$ABF$18,MATCH(UsagePerHour!$B86,Sales!$C$5:$C$18,0),MATCH(UsagePerHour!J$4,Sales!$D$3:$ABF$3,0))/J$2*INDEX(Usage!$D$5:$ABF$11,MATCH(UsagePerHour!$B$84,Usage!$C$5:$C$11,0),MATCH(UsagePerHour!J$4,Usage!$D$3:$ABF$3,0)),"")</f>
        <v>7.628672795688745</v>
      </c>
      <c r="K86" s="6">
        <f>IFERROR(INDEX(Sales!$D$5:$ABF$18,MATCH(UsagePerHour!$B86,Sales!$C$5:$C$18,0),MATCH(UsagePerHour!K$4,Sales!$D$3:$ABF$3,0))/K$2*INDEX(Usage!$D$5:$ABF$11,MATCH(UsagePerHour!$B$84,Usage!$C$5:$C$11,0),MATCH(UsagePerHour!K$4,Usage!$D$3:$ABF$3,0)),"")</f>
        <v>4.2005271916718296</v>
      </c>
      <c r="L86" s="6">
        <f>IFERROR(INDEX(Sales!$D$5:$ABF$18,MATCH(UsagePerHour!$B86,Sales!$C$5:$C$18,0),MATCH(UsagePerHour!L$4,Sales!$D$3:$ABF$3,0))/L$2*INDEX(Usage!$D$5:$ABF$11,MATCH(UsagePerHour!$B$84,Usage!$C$5:$C$11,0),MATCH(UsagePerHour!L$4,Usage!$D$3:$ABF$3,0)),"")</f>
        <v>8.9355688622754492</v>
      </c>
      <c r="M86" s="6">
        <f>IFERROR(INDEX(Sales!$D$5:$ABF$18,MATCH(UsagePerHour!$B86,Sales!$C$5:$C$18,0),MATCH(UsagePerHour!M$4,Sales!$D$3:$ABF$3,0))/M$2*INDEX(Usage!$D$5:$ABF$11,MATCH(UsagePerHour!$B$84,Usage!$C$5:$C$11,0),MATCH(UsagePerHour!M$4,Usage!$D$3:$ABF$3,0)),"")</f>
        <v>2.9411034014265613</v>
      </c>
      <c r="N86" s="6">
        <f>IFERROR(INDEX(Sales!$D$5:$ABF$18,MATCH(UsagePerHour!$B86,Sales!$C$5:$C$18,0),MATCH(UsagePerHour!N$4,Sales!$D$3:$ABF$3,0))/N$2*INDEX(Usage!$D$5:$ABF$11,MATCH(UsagePerHour!$B$84,Usage!$C$5:$C$11,0),MATCH(UsagePerHour!N$4,Usage!$D$3:$ABF$3,0)),"")</f>
        <v>48.91508576925132</v>
      </c>
      <c r="O86" s="6">
        <f>IFERROR(INDEX(Sales!$D$5:$ABF$18,MATCH(UsagePerHour!$B86,Sales!$C$5:$C$18,0),MATCH(UsagePerHour!O$4,Sales!$D$3:$ABF$3,0))/O$2*INDEX(Usage!$D$5:$ABF$11,MATCH(UsagePerHour!$B$84,Usage!$C$5:$C$11,0),MATCH(UsagePerHour!O$4,Usage!$D$3:$ABF$3,0)),"")</f>
        <v>7.763260509001439</v>
      </c>
      <c r="P86" s="6">
        <f>IFERROR(INDEX(Sales!$D$5:$ABF$18,MATCH(UsagePerHour!$B86,Sales!$C$5:$C$18,0),MATCH(UsagePerHour!P$4,Sales!$D$3:$ABF$3,0))/P$2*INDEX(Usage!$D$5:$ABF$11,MATCH(UsagePerHour!$B$84,Usage!$C$5:$C$11,0),MATCH(UsagePerHour!P$4,Usage!$D$3:$ABF$3,0)),"")</f>
        <v>167.59333899024185</v>
      </c>
      <c r="Q86" s="6">
        <f>IFERROR(INDEX(Sales!$D$5:$ABF$18,MATCH(UsagePerHour!$B86,Sales!$C$5:$C$18,0),MATCH(UsagePerHour!Q$4,Sales!$D$3:$ABF$3,0))/Q$2*INDEX(Usage!$D$5:$ABF$11,MATCH(UsagePerHour!$B$84,Usage!$C$5:$C$11,0),MATCH(UsagePerHour!Q$4,Usage!$D$3:$ABF$3,0)),"")</f>
        <v>7.628672795688745</v>
      </c>
      <c r="R86" s="6">
        <f>IFERROR(INDEX(Sales!$D$5:$ABF$18,MATCH(UsagePerHour!$B86,Sales!$C$5:$C$18,0),MATCH(UsagePerHour!R$4,Sales!$D$3:$ABF$3,0))/R$2*INDEX(Usage!$D$5:$ABF$11,MATCH(UsagePerHour!$B$84,Usage!$C$5:$C$11,0),MATCH(UsagePerHour!R$4,Usage!$D$3:$ABF$3,0)),"")</f>
        <v>4.2005271916718296</v>
      </c>
      <c r="S86" s="6">
        <f>IFERROR(INDEX(Sales!$D$5:$ABF$18,MATCH(UsagePerHour!$B86,Sales!$C$5:$C$18,0),MATCH(UsagePerHour!S$4,Sales!$D$3:$ABF$3,0))/S$2*INDEX(Usage!$D$5:$ABF$11,MATCH(UsagePerHour!$B$84,Usage!$C$5:$C$11,0),MATCH(UsagePerHour!S$4,Usage!$D$3:$ABF$3,0)),"")</f>
        <v>8.9355688622754492</v>
      </c>
      <c r="T86" s="6">
        <f>IFERROR(INDEX(Sales!$D$5:$ABF$18,MATCH(UsagePerHour!$B86,Sales!$C$5:$C$18,0),MATCH(UsagePerHour!T$4,Sales!$D$3:$ABF$3,0))/T$2*INDEX(Usage!$D$5:$ABF$11,MATCH(UsagePerHour!$B$84,Usage!$C$5:$C$11,0),MATCH(UsagePerHour!T$4,Usage!$D$3:$ABF$3,0)),"")</f>
        <v>2.9411034014265613</v>
      </c>
      <c r="U86" s="6">
        <f>IFERROR(INDEX(Sales!$D$5:$ABF$18,MATCH(UsagePerHour!$B86,Sales!$C$5:$C$18,0),MATCH(UsagePerHour!U$4,Sales!$D$3:$ABF$3,0))/U$2*INDEX(Usage!$D$5:$ABF$11,MATCH(UsagePerHour!$B$84,Usage!$C$5:$C$11,0),MATCH(UsagePerHour!U$4,Usage!$D$3:$ABF$3,0)),"")</f>
        <v>48.91508576925132</v>
      </c>
      <c r="V86" s="6">
        <f>IFERROR(INDEX(Sales!$D$5:$ABF$18,MATCH(UsagePerHour!$B86,Sales!$C$5:$C$18,0),MATCH(UsagePerHour!V$4,Sales!$D$3:$ABF$3,0))/V$2*INDEX(Usage!$D$5:$ABF$11,MATCH(UsagePerHour!$B$84,Usage!$C$5:$C$11,0),MATCH(UsagePerHour!V$4,Usage!$D$3:$ABF$3,0)),"")</f>
        <v>7.763260509001439</v>
      </c>
      <c r="W86" s="6">
        <f>IFERROR(INDEX(Sales!$D$5:$ABF$18,MATCH(UsagePerHour!$B86,Sales!$C$5:$C$18,0),MATCH(UsagePerHour!W$4,Sales!$D$3:$ABF$3,0))/W$2*INDEX(Usage!$D$5:$ABF$11,MATCH(UsagePerHour!$B$84,Usage!$C$5:$C$11,0),MATCH(UsagePerHour!W$4,Usage!$D$3:$ABF$3,0)),"")</f>
        <v>167.59333899024185</v>
      </c>
      <c r="X86" s="6">
        <f>IFERROR(INDEX(Sales!$D$5:$ABF$18,MATCH(UsagePerHour!$B86,Sales!$C$5:$C$18,0),MATCH(UsagePerHour!X$4,Sales!$D$3:$ABF$3,0))/X$2*INDEX(Usage!$D$5:$ABF$11,MATCH(UsagePerHour!$B$84,Usage!$C$5:$C$11,0),MATCH(UsagePerHour!X$4,Usage!$D$3:$ABF$3,0)),"")</f>
        <v>7.628672795688745</v>
      </c>
      <c r="Y86" s="6">
        <f>IFERROR(INDEX(Sales!$D$5:$ABF$18,MATCH(UsagePerHour!$B86,Sales!$C$5:$C$18,0),MATCH(UsagePerHour!Y$4,Sales!$D$3:$ABF$3,0))/Y$2*INDEX(Usage!$D$5:$ABF$11,MATCH(UsagePerHour!$B$84,Usage!$C$5:$C$11,0),MATCH(UsagePerHour!Y$4,Usage!$D$3:$ABF$3,0)),"")</f>
        <v>4.2005271916718296</v>
      </c>
      <c r="Z86" s="6">
        <f>IFERROR(INDEX(Sales!$D$5:$ABF$18,MATCH(UsagePerHour!$B86,Sales!$C$5:$C$18,0),MATCH(UsagePerHour!Z$4,Sales!$D$3:$ABF$3,0))/Z$2*INDEX(Usage!$D$5:$ABF$11,MATCH(UsagePerHour!$B$84,Usage!$C$5:$C$11,0),MATCH(UsagePerHour!Z$4,Usage!$D$3:$ABF$3,0)),"")</f>
        <v>8.9355688622754492</v>
      </c>
      <c r="AA86" s="6">
        <f>IFERROR(INDEX(Sales!$D$5:$ABF$18,MATCH(UsagePerHour!$B86,Sales!$C$5:$C$18,0),MATCH(UsagePerHour!AA$4,Sales!$D$3:$ABF$3,0))/AA$2*INDEX(Usage!$D$5:$ABF$11,MATCH(UsagePerHour!$B$84,Usage!$C$5:$C$11,0),MATCH(UsagePerHour!AA$4,Usage!$D$3:$ABF$3,0)),"")</f>
        <v>2.9411034014265613</v>
      </c>
      <c r="AB86" s="6">
        <f>IFERROR(INDEX(Sales!$D$5:$ABF$18,MATCH(UsagePerHour!$B86,Sales!$C$5:$C$18,0),MATCH(UsagePerHour!AB$4,Sales!$D$3:$ABF$3,0))/AB$2*INDEX(Usage!$D$5:$ABF$11,MATCH(UsagePerHour!$B$84,Usage!$C$5:$C$11,0),MATCH(UsagePerHour!AB$4,Usage!$D$3:$ABF$3,0)),"")</f>
        <v>48.91508576925132</v>
      </c>
      <c r="AC86" s="6">
        <f>IFERROR(INDEX(Sales!$D$5:$ABF$18,MATCH(UsagePerHour!$B86,Sales!$C$5:$C$18,0),MATCH(UsagePerHour!AC$4,Sales!$D$3:$ABF$3,0))/AC$2*INDEX(Usage!$D$5:$ABF$11,MATCH(UsagePerHour!$B$84,Usage!$C$5:$C$11,0),MATCH(UsagePerHour!AC$4,Usage!$D$3:$ABF$3,0)),"")</f>
        <v>7.763260509001439</v>
      </c>
      <c r="AD86" s="6">
        <f>IFERROR(INDEX(Sales!$D$5:$ABF$18,MATCH(UsagePerHour!$B86,Sales!$C$5:$C$18,0),MATCH(UsagePerHour!AD$4,Sales!$D$3:$ABF$3,0))/AD$2*INDEX(Usage!$D$5:$ABF$11,MATCH(UsagePerHour!$B$84,Usage!$C$5:$C$11,0),MATCH(UsagePerHour!AD$4,Usage!$D$3:$ABF$3,0)),"")</f>
        <v>167.59333899024185</v>
      </c>
      <c r="AE86" s="6">
        <f>IFERROR(INDEX(Sales!$D$5:$ABF$18,MATCH(UsagePerHour!$B86,Sales!$C$5:$C$18,0),MATCH(UsagePerHour!AE$4,Sales!$D$3:$ABF$3,0))/AE$2*INDEX(Usage!$D$5:$ABF$11,MATCH(UsagePerHour!$B$84,Usage!$C$5:$C$11,0),MATCH(UsagePerHour!AE$4,Usage!$D$3:$ABF$3,0)),"")</f>
        <v>7.628672795688745</v>
      </c>
      <c r="AF86" s="6">
        <f>IFERROR(INDEX(Sales!$D$5:$ABF$18,MATCH(UsagePerHour!$B86,Sales!$C$5:$C$18,0),MATCH(UsagePerHour!AF$4,Sales!$D$3:$ABF$3,0))/AF$2*INDEX(Usage!$D$5:$ABF$11,MATCH(UsagePerHour!$B$84,Usage!$C$5:$C$11,0),MATCH(UsagePerHour!AF$4,Usage!$D$3:$ABF$3,0)),"")</f>
        <v>4.2005271916718296</v>
      </c>
      <c r="AG86" s="6">
        <f>IFERROR(INDEX(Sales!$D$5:$ABF$18,MATCH(UsagePerHour!$B86,Sales!$C$5:$C$18,0),MATCH(UsagePerHour!AG$4,Sales!$D$3:$ABF$3,0))/AG$2*INDEX(Usage!$D$5:$ABF$11,MATCH(UsagePerHour!$B$84,Usage!$C$5:$C$11,0),MATCH(UsagePerHour!AG$4,Usage!$D$3:$ABF$3,0)),"")</f>
        <v>8.9355688622754492</v>
      </c>
      <c r="AH86" s="6">
        <f>IFERROR(INDEX(Sales!$D$5:$ABF$18,MATCH(UsagePerHour!$B86,Sales!$C$5:$C$18,0),MATCH(UsagePerHour!AH$4,Sales!$D$3:$ABF$3,0))/AH$2*INDEX(Usage!$D$5:$ABF$11,MATCH(UsagePerHour!$B$84,Usage!$C$5:$C$11,0),MATCH(UsagePerHour!AH$4,Usage!$D$3:$ABF$3,0)),"")</f>
        <v>2.9411034014265613</v>
      </c>
      <c r="AI86" s="6">
        <f>IFERROR(INDEX(Sales!$D$5:$ABF$18,MATCH(UsagePerHour!$B86,Sales!$C$5:$C$18,0),MATCH(UsagePerHour!AI$4,Sales!$D$3:$ABF$3,0))/AI$2*INDEX(Usage!$D$5:$ABF$11,MATCH(UsagePerHour!$B$84,Usage!$C$5:$C$11,0),MATCH(UsagePerHour!AI$4,Usage!$D$3:$ABF$3,0)),"")</f>
        <v>48.91508576925132</v>
      </c>
      <c r="AJ86" s="6">
        <f>IFERROR(INDEX(Sales!$D$5:$ABF$18,MATCH(UsagePerHour!$B86,Sales!$C$5:$C$18,0),MATCH(UsagePerHour!AJ$4,Sales!$D$3:$ABF$3,0))/AJ$2*INDEX(Usage!$D$5:$ABF$11,MATCH(UsagePerHour!$B$84,Usage!$C$5:$C$11,0),MATCH(UsagePerHour!AJ$4,Usage!$D$3:$ABF$3,0)),"")</f>
        <v>7.763260509001439</v>
      </c>
      <c r="AK86" s="6">
        <f>IFERROR(INDEX(Sales!$D$5:$ABF$18,MATCH(UsagePerHour!$B86,Sales!$C$5:$C$18,0),MATCH(UsagePerHour!AK$4,Sales!$D$3:$ABF$3,0))/AK$2*INDEX(Usage!$D$5:$ABF$11,MATCH(UsagePerHour!$B$84,Usage!$C$5:$C$11,0),MATCH(UsagePerHour!AK$4,Usage!$D$3:$ABF$3,0)),"")</f>
        <v>167.59333899024185</v>
      </c>
      <c r="AL86" s="6">
        <f>IFERROR(INDEX(Sales!$D$5:$ABF$18,MATCH(UsagePerHour!$B86,Sales!$C$5:$C$18,0),MATCH(UsagePerHour!AL$4,Sales!$D$3:$ABF$3,0))/AL$2*INDEX(Usage!$D$5:$ABF$11,MATCH(UsagePerHour!$B$84,Usage!$C$5:$C$11,0),MATCH(UsagePerHour!AL$4,Usage!$D$3:$ABF$3,0)),"")</f>
        <v>7.628672795688745</v>
      </c>
      <c r="AM86" s="6">
        <f>IFERROR(INDEX(Sales!$D$5:$ABF$18,MATCH(UsagePerHour!$B86,Sales!$C$5:$C$18,0),MATCH(UsagePerHour!AM$4,Sales!$D$3:$ABF$3,0))/AM$2*INDEX(Usage!$D$5:$ABF$11,MATCH(UsagePerHour!$B$84,Usage!$C$5:$C$11,0),MATCH(UsagePerHour!AM$4,Usage!$D$3:$ABF$3,0)),"")</f>
        <v>4.2005271916718296</v>
      </c>
      <c r="AN86" s="6">
        <f>IFERROR(INDEX(Sales!$D$5:$ABF$18,MATCH(UsagePerHour!$B86,Sales!$C$5:$C$18,0),MATCH(UsagePerHour!AN$4,Sales!$D$3:$ABF$3,0))/AN$2*INDEX(Usage!$D$5:$ABF$11,MATCH(UsagePerHour!$B$84,Usage!$C$5:$C$11,0),MATCH(UsagePerHour!AN$4,Usage!$D$3:$ABF$3,0)),"")</f>
        <v>8.9355688622754492</v>
      </c>
      <c r="AO86" s="6">
        <f>IFERROR(INDEX(Sales!$D$5:$ABF$18,MATCH(UsagePerHour!$B86,Sales!$C$5:$C$18,0),MATCH(UsagePerHour!AO$4,Sales!$D$3:$ABF$3,0))/AO$2*INDEX(Usage!$D$5:$ABF$11,MATCH(UsagePerHour!$B$84,Usage!$C$5:$C$11,0),MATCH(UsagePerHour!AO$4,Usage!$D$3:$ABF$3,0)),"")</f>
        <v>2.9411034014265613</v>
      </c>
      <c r="AP86" s="6">
        <f>IFERROR(INDEX(Sales!$D$5:$ABF$18,MATCH(UsagePerHour!$B86,Sales!$C$5:$C$18,0),MATCH(UsagePerHour!AP$4,Sales!$D$3:$ABF$3,0))/AP$2*INDEX(Usage!$D$5:$ABF$11,MATCH(UsagePerHour!$B$84,Usage!$C$5:$C$11,0),MATCH(UsagePerHour!AP$4,Usage!$D$3:$ABF$3,0)),"")</f>
        <v>48.91508576925132</v>
      </c>
      <c r="AQ86" s="6">
        <f>IFERROR(INDEX(Sales!$D$5:$ABF$18,MATCH(UsagePerHour!$B86,Sales!$C$5:$C$18,0),MATCH(UsagePerHour!AQ$4,Sales!$D$3:$ABF$3,0))/AQ$2*INDEX(Usage!$D$5:$ABF$11,MATCH(UsagePerHour!$B$84,Usage!$C$5:$C$11,0),MATCH(UsagePerHour!AQ$4,Usage!$D$3:$ABF$3,0)),"")</f>
        <v>7.763260509001439</v>
      </c>
      <c r="AR86" s="6">
        <f>IFERROR(INDEX(Sales!$D$5:$ABF$18,MATCH(UsagePerHour!$B86,Sales!$C$5:$C$18,0),MATCH(UsagePerHour!AR$4,Sales!$D$3:$ABF$3,0))/AR$2*INDEX(Usage!$D$5:$ABF$11,MATCH(UsagePerHour!$B$84,Usage!$C$5:$C$11,0),MATCH(UsagePerHour!AR$4,Usage!$D$3:$ABF$3,0)),"")</f>
        <v>167.59333899024185</v>
      </c>
      <c r="AS86" s="6">
        <f>IFERROR(INDEX(Sales!$D$5:$ABF$18,MATCH(UsagePerHour!$B86,Sales!$C$5:$C$18,0),MATCH(UsagePerHour!AS$4,Sales!$D$3:$ABF$3,0))/AS$2*INDEX(Usage!$D$5:$ABF$11,MATCH(UsagePerHour!$B$84,Usage!$C$5:$C$11,0),MATCH(UsagePerHour!AS$4,Usage!$D$3:$ABF$3,0)),"")</f>
        <v>7.628672795688745</v>
      </c>
      <c r="AT86" s="6">
        <f>IFERROR(INDEX(Sales!$D$5:$ABF$18,MATCH(UsagePerHour!$B86,Sales!$C$5:$C$18,0),MATCH(UsagePerHour!AT$4,Sales!$D$3:$ABF$3,0))/AT$2*INDEX(Usage!$D$5:$ABF$11,MATCH(UsagePerHour!$B$84,Usage!$C$5:$C$11,0),MATCH(UsagePerHour!AT$4,Usage!$D$3:$ABF$3,0)),"")</f>
        <v>4.2005271916718296</v>
      </c>
      <c r="AU86" s="6">
        <f>IFERROR(INDEX(Sales!$D$5:$ABF$18,MATCH(UsagePerHour!$B86,Sales!$C$5:$C$18,0),MATCH(UsagePerHour!AU$4,Sales!$D$3:$ABF$3,0))/AU$2*INDEX(Usage!$D$5:$ABF$11,MATCH(UsagePerHour!$B$84,Usage!$C$5:$C$11,0),MATCH(UsagePerHour!AU$4,Usage!$D$3:$ABF$3,0)),"")</f>
        <v>8.9355688622754492</v>
      </c>
      <c r="AV86" s="6">
        <f>IFERROR(INDEX(Sales!$D$5:$ABF$18,MATCH(UsagePerHour!$B86,Sales!$C$5:$C$18,0),MATCH(UsagePerHour!AV$4,Sales!$D$3:$ABF$3,0))/AV$2*INDEX(Usage!$D$5:$ABF$11,MATCH(UsagePerHour!$B$84,Usage!$C$5:$C$11,0),MATCH(UsagePerHour!AV$4,Usage!$D$3:$ABF$3,0)),"")</f>
        <v>2.9411034014265613</v>
      </c>
      <c r="AW86" s="6">
        <f>IFERROR(INDEX(Sales!$D$5:$ABF$18,MATCH(UsagePerHour!$B86,Sales!$C$5:$C$18,0),MATCH(UsagePerHour!AW$4,Sales!$D$3:$ABF$3,0))/AW$2*INDEX(Usage!$D$5:$ABF$11,MATCH(UsagePerHour!$B$84,Usage!$C$5:$C$11,0),MATCH(UsagePerHour!AW$4,Usage!$D$3:$ABF$3,0)),"")</f>
        <v>48.91508576925132</v>
      </c>
      <c r="AX86" s="6">
        <f>IFERROR(INDEX(Sales!$D$5:$ABF$18,MATCH(UsagePerHour!$B86,Sales!$C$5:$C$18,0),MATCH(UsagePerHour!AX$4,Sales!$D$3:$ABF$3,0))/AX$2*INDEX(Usage!$D$5:$ABF$11,MATCH(UsagePerHour!$B$84,Usage!$C$5:$C$11,0),MATCH(UsagePerHour!AX$4,Usage!$D$3:$ABF$3,0)),"")</f>
        <v>7.763260509001439</v>
      </c>
      <c r="AY86" s="6">
        <f>IFERROR(INDEX(Sales!$D$5:$ABF$18,MATCH(UsagePerHour!$B86,Sales!$C$5:$C$18,0),MATCH(UsagePerHour!AY$4,Sales!$D$3:$ABF$3,0))/AY$2*INDEX(Usage!$D$5:$ABF$11,MATCH(UsagePerHour!$B$84,Usage!$C$5:$C$11,0),MATCH(UsagePerHour!AY$4,Usage!$D$3:$ABF$3,0)),"")</f>
        <v>167.59333899024185</v>
      </c>
      <c r="AZ86" s="6">
        <f>IFERROR(INDEX(Sales!$D$5:$ABF$18,MATCH(UsagePerHour!$B86,Sales!$C$5:$C$18,0),MATCH(UsagePerHour!AZ$4,Sales!$D$3:$ABF$3,0))/AZ$2*INDEX(Usage!$D$5:$ABF$11,MATCH(UsagePerHour!$B$84,Usage!$C$5:$C$11,0),MATCH(UsagePerHour!AZ$4,Usage!$D$3:$ABF$3,0)),"")</f>
        <v>7.628672795688745</v>
      </c>
      <c r="BA86" s="6">
        <f>IFERROR(INDEX(Sales!$D$5:$ABF$18,MATCH(UsagePerHour!$B86,Sales!$C$5:$C$18,0),MATCH(UsagePerHour!BA$4,Sales!$D$3:$ABF$3,0))/BA$2*INDEX(Usage!$D$5:$ABF$11,MATCH(UsagePerHour!$B$84,Usage!$C$5:$C$11,0),MATCH(UsagePerHour!BA$4,Usage!$D$3:$ABF$3,0)),"")</f>
        <v>4.2005271916718296</v>
      </c>
      <c r="BB86" s="6">
        <f>IFERROR(INDEX(Sales!$D$5:$ABF$18,MATCH(UsagePerHour!$B86,Sales!$C$5:$C$18,0),MATCH(UsagePerHour!BB$4,Sales!$D$3:$ABF$3,0))/BB$2*INDEX(Usage!$D$5:$ABF$11,MATCH(UsagePerHour!$B$84,Usage!$C$5:$C$11,0),MATCH(UsagePerHour!BB$4,Usage!$D$3:$ABF$3,0)),"")</f>
        <v>8.9355688622754492</v>
      </c>
      <c r="BC86" s="6">
        <f>IFERROR(INDEX(Sales!$D$5:$ABF$18,MATCH(UsagePerHour!$B86,Sales!$C$5:$C$18,0),MATCH(UsagePerHour!BC$4,Sales!$D$3:$ABF$3,0))/BC$2*INDEX(Usage!$D$5:$ABF$11,MATCH(UsagePerHour!$B$84,Usage!$C$5:$C$11,0),MATCH(UsagePerHour!BC$4,Usage!$D$3:$ABF$3,0)),"")</f>
        <v>2.9411034014265613</v>
      </c>
      <c r="BD86" s="6">
        <f>IFERROR(INDEX(Sales!$D$5:$ABF$18,MATCH(UsagePerHour!$B86,Sales!$C$5:$C$18,0),MATCH(UsagePerHour!BD$4,Sales!$D$3:$ABF$3,0))/BD$2*INDEX(Usage!$D$5:$ABF$11,MATCH(UsagePerHour!$B$84,Usage!$C$5:$C$11,0),MATCH(UsagePerHour!BD$4,Usage!$D$3:$ABF$3,0)),"")</f>
        <v>48.91508576925132</v>
      </c>
      <c r="BE86" s="6">
        <f>IFERROR(INDEX(Sales!$D$5:$ABF$18,MATCH(UsagePerHour!$B86,Sales!$C$5:$C$18,0),MATCH(UsagePerHour!BE$4,Sales!$D$3:$ABF$3,0))/BE$2*INDEX(Usage!$D$5:$ABF$11,MATCH(UsagePerHour!$B$84,Usage!$C$5:$C$11,0),MATCH(UsagePerHour!BE$4,Usage!$D$3:$ABF$3,0)),"")</f>
        <v>7.763260509001439</v>
      </c>
      <c r="BF86" s="6">
        <f>IFERROR(INDEX(Sales!$D$5:$ABF$18,MATCH(UsagePerHour!$B86,Sales!$C$5:$C$18,0),MATCH(UsagePerHour!BF$4,Sales!$D$3:$ABF$3,0))/BF$2*INDEX(Usage!$D$5:$ABF$11,MATCH(UsagePerHour!$B$84,Usage!$C$5:$C$11,0),MATCH(UsagePerHour!BF$4,Usage!$D$3:$ABF$3,0)),"")</f>
        <v>167.59333899024185</v>
      </c>
      <c r="BG86" s="6">
        <f>IFERROR(INDEX(Sales!$D$5:$ABF$18,MATCH(UsagePerHour!$B86,Sales!$C$5:$C$18,0),MATCH(UsagePerHour!BG$4,Sales!$D$3:$ABF$3,0))/BG$2*INDEX(Usage!$D$5:$ABF$11,MATCH(UsagePerHour!$B$84,Usage!$C$5:$C$11,0),MATCH(UsagePerHour!BG$4,Usage!$D$3:$ABF$3,0)),"")</f>
        <v>7.628672795688745</v>
      </c>
      <c r="BH86" s="6">
        <f>IFERROR(INDEX(Sales!$D$5:$ABF$18,MATCH(UsagePerHour!$B86,Sales!$C$5:$C$18,0),MATCH(UsagePerHour!BH$4,Sales!$D$3:$ABF$3,0))/BH$2*INDEX(Usage!$D$5:$ABF$11,MATCH(UsagePerHour!$B$84,Usage!$C$5:$C$11,0),MATCH(UsagePerHour!BH$4,Usage!$D$3:$ABF$3,0)),"")</f>
        <v>4.2005271916718296</v>
      </c>
      <c r="BI86" s="6">
        <f>IFERROR(INDEX(Sales!$D$5:$ABF$18,MATCH(UsagePerHour!$B86,Sales!$C$5:$C$18,0),MATCH(UsagePerHour!BI$4,Sales!$D$3:$ABF$3,0))/BI$2*INDEX(Usage!$D$5:$ABF$11,MATCH(UsagePerHour!$B$84,Usage!$C$5:$C$11,0),MATCH(UsagePerHour!BI$4,Usage!$D$3:$ABF$3,0)),"")</f>
        <v>8.9355688622754492</v>
      </c>
      <c r="BJ86" s="6">
        <f>IFERROR(INDEX(Sales!$D$5:$ABF$18,MATCH(UsagePerHour!$B86,Sales!$C$5:$C$18,0),MATCH(UsagePerHour!BJ$4,Sales!$D$3:$ABF$3,0))/BJ$2*INDEX(Usage!$D$5:$ABF$11,MATCH(UsagePerHour!$B$84,Usage!$C$5:$C$11,0),MATCH(UsagePerHour!BJ$4,Usage!$D$3:$ABF$3,0)),"")</f>
        <v>2.9411034014265613</v>
      </c>
      <c r="BK86" s="6">
        <f>IFERROR(INDEX(Sales!$D$5:$ABF$18,MATCH(UsagePerHour!$B86,Sales!$C$5:$C$18,0),MATCH(UsagePerHour!BK$4,Sales!$D$3:$ABF$3,0))/BK$2*INDEX(Usage!$D$5:$ABF$11,MATCH(UsagePerHour!$B$84,Usage!$C$5:$C$11,0),MATCH(UsagePerHour!BK$4,Usage!$D$3:$ABF$3,0)),"")</f>
        <v>48.91508576925132</v>
      </c>
      <c r="BL86" s="6">
        <f>IFERROR(INDEX(Sales!$D$5:$ABF$18,MATCH(UsagePerHour!$B86,Sales!$C$5:$C$18,0),MATCH(UsagePerHour!BL$4,Sales!$D$3:$ABF$3,0))/BL$2*INDEX(Usage!$D$5:$ABF$11,MATCH(UsagePerHour!$B$84,Usage!$C$5:$C$11,0),MATCH(UsagePerHour!BL$4,Usage!$D$3:$ABF$3,0)),"")</f>
        <v>7.763260509001439</v>
      </c>
      <c r="BM86" s="6">
        <f>IFERROR(INDEX(Sales!$D$5:$ABF$18,MATCH(UsagePerHour!$B86,Sales!$C$5:$C$18,0),MATCH(UsagePerHour!BM$4,Sales!$D$3:$ABF$3,0))/BM$2*INDEX(Usage!$D$5:$ABF$11,MATCH(UsagePerHour!$B$84,Usage!$C$5:$C$11,0),MATCH(UsagePerHour!BM$4,Usage!$D$3:$ABF$3,0)),"")</f>
        <v>167.59333899024185</v>
      </c>
      <c r="BN86" s="6">
        <f>IFERROR(INDEX(Sales!$D$5:$ABF$18,MATCH(UsagePerHour!$B86,Sales!$C$5:$C$18,0),MATCH(UsagePerHour!BN$4,Sales!$D$3:$ABF$3,0))/BN$2*INDEX(Usage!$D$5:$ABF$11,MATCH(UsagePerHour!$B$84,Usage!$C$5:$C$11,0),MATCH(UsagePerHour!BN$4,Usage!$D$3:$ABF$3,0)),"")</f>
        <v>7.628672795688745</v>
      </c>
      <c r="BO86" s="6">
        <f>IFERROR(INDEX(Sales!$D$5:$ABF$18,MATCH(UsagePerHour!$B86,Sales!$C$5:$C$18,0),MATCH(UsagePerHour!BO$4,Sales!$D$3:$ABF$3,0))/BO$2*INDEX(Usage!$D$5:$ABF$11,MATCH(UsagePerHour!$B$84,Usage!$C$5:$C$11,0),MATCH(UsagePerHour!BO$4,Usage!$D$3:$ABF$3,0)),"")</f>
        <v>4.2005271916718296</v>
      </c>
      <c r="BP86" s="6">
        <f>IFERROR(INDEX(Sales!$D$5:$ABF$18,MATCH(UsagePerHour!$B86,Sales!$C$5:$C$18,0),MATCH(UsagePerHour!BP$4,Sales!$D$3:$ABF$3,0))/BP$2*INDEX(Usage!$D$5:$ABF$11,MATCH(UsagePerHour!$B$84,Usage!$C$5:$C$11,0),MATCH(UsagePerHour!BP$4,Usage!$D$3:$ABF$3,0)),"")</f>
        <v>8.9355688622754492</v>
      </c>
      <c r="BQ86" s="6">
        <f>IFERROR(INDEX(Sales!$D$5:$ABF$18,MATCH(UsagePerHour!$B86,Sales!$C$5:$C$18,0),MATCH(UsagePerHour!BQ$4,Sales!$D$3:$ABF$3,0))/BQ$2*INDEX(Usage!$D$5:$ABF$11,MATCH(UsagePerHour!$B$84,Usage!$C$5:$C$11,0),MATCH(UsagePerHour!BQ$4,Usage!$D$3:$ABF$3,0)),"")</f>
        <v>2.9411034014265613</v>
      </c>
      <c r="BR86" s="6">
        <f>IFERROR(INDEX(Sales!$D$5:$ABF$18,MATCH(UsagePerHour!$B86,Sales!$C$5:$C$18,0),MATCH(UsagePerHour!BR$4,Sales!$D$3:$ABF$3,0))/BR$2*INDEX(Usage!$D$5:$ABF$11,MATCH(UsagePerHour!$B$84,Usage!$C$5:$C$11,0),MATCH(UsagePerHour!BR$4,Usage!$D$3:$ABF$3,0)),"")</f>
        <v>48.91508576925132</v>
      </c>
      <c r="BS86" s="6">
        <f>IFERROR(INDEX(Sales!$D$5:$ABF$18,MATCH(UsagePerHour!$B86,Sales!$C$5:$C$18,0),MATCH(UsagePerHour!BS$4,Sales!$D$3:$ABF$3,0))/BS$2*INDEX(Usage!$D$5:$ABF$11,MATCH(UsagePerHour!$B$84,Usage!$C$5:$C$11,0),MATCH(UsagePerHour!BS$4,Usage!$D$3:$ABF$3,0)),"")</f>
        <v>7.763260509001439</v>
      </c>
      <c r="BT86" s="6">
        <f>IFERROR(INDEX(Sales!$D$5:$ABF$18,MATCH(UsagePerHour!$B86,Sales!$C$5:$C$18,0),MATCH(UsagePerHour!BT$4,Sales!$D$3:$ABF$3,0))/BT$2*INDEX(Usage!$D$5:$ABF$11,MATCH(UsagePerHour!$B$84,Usage!$C$5:$C$11,0),MATCH(UsagePerHour!BT$4,Usage!$D$3:$ABF$3,0)),"")</f>
        <v>167.59333899024185</v>
      </c>
      <c r="BU86" s="6">
        <f>IFERROR(INDEX(Sales!$D$5:$ABF$18,MATCH(UsagePerHour!$B86,Sales!$C$5:$C$18,0),MATCH(UsagePerHour!BU$4,Sales!$D$3:$ABF$3,0))/BU$2*INDEX(Usage!$D$5:$ABF$11,MATCH(UsagePerHour!$B$84,Usage!$C$5:$C$11,0),MATCH(UsagePerHour!BU$4,Usage!$D$3:$ABF$3,0)),"")</f>
        <v>7.628672795688745</v>
      </c>
      <c r="BV86" s="6">
        <f>IFERROR(INDEX(Sales!$D$5:$ABF$18,MATCH(UsagePerHour!$B86,Sales!$C$5:$C$18,0),MATCH(UsagePerHour!BV$4,Sales!$D$3:$ABF$3,0))/BV$2*INDEX(Usage!$D$5:$ABF$11,MATCH(UsagePerHour!$B$84,Usage!$C$5:$C$11,0),MATCH(UsagePerHour!BV$4,Usage!$D$3:$ABF$3,0)),"")</f>
        <v>4.2005271916718296</v>
      </c>
      <c r="BW86" s="6">
        <f>IFERROR(INDEX(Sales!$D$5:$ABF$18,MATCH(UsagePerHour!$B86,Sales!$C$5:$C$18,0),MATCH(UsagePerHour!BW$4,Sales!$D$3:$ABF$3,0))/BW$2*INDEX(Usage!$D$5:$ABF$11,MATCH(UsagePerHour!$B$84,Usage!$C$5:$C$11,0),MATCH(UsagePerHour!BW$4,Usage!$D$3:$ABF$3,0)),"")</f>
        <v>8.9355688622754492</v>
      </c>
      <c r="BX86" s="6">
        <f>IFERROR(INDEX(Sales!$D$5:$ABF$18,MATCH(UsagePerHour!$B86,Sales!$C$5:$C$18,0),MATCH(UsagePerHour!BX$4,Sales!$D$3:$ABF$3,0))/BX$2*INDEX(Usage!$D$5:$ABF$11,MATCH(UsagePerHour!$B$84,Usage!$C$5:$C$11,0),MATCH(UsagePerHour!BX$4,Usage!$D$3:$ABF$3,0)),"")</f>
        <v>2.9411034014265613</v>
      </c>
      <c r="BY86" s="6">
        <f>IFERROR(INDEX(Sales!$D$5:$ABF$18,MATCH(UsagePerHour!$B86,Sales!$C$5:$C$18,0),MATCH(UsagePerHour!BY$4,Sales!$D$3:$ABF$3,0))/BY$2*INDEX(Usage!$D$5:$ABF$11,MATCH(UsagePerHour!$B$84,Usage!$C$5:$C$11,0),MATCH(UsagePerHour!BY$4,Usage!$D$3:$ABF$3,0)),"")</f>
        <v>48.91508576925132</v>
      </c>
      <c r="BZ86" s="6">
        <f>IFERROR(INDEX(Sales!$D$5:$ABF$18,MATCH(UsagePerHour!$B86,Sales!$C$5:$C$18,0),MATCH(UsagePerHour!BZ$4,Sales!$D$3:$ABF$3,0))/BZ$2*INDEX(Usage!$D$5:$ABF$11,MATCH(UsagePerHour!$B$84,Usage!$C$5:$C$11,0),MATCH(UsagePerHour!BZ$4,Usage!$D$3:$ABF$3,0)),"")</f>
        <v>7.763260509001439</v>
      </c>
      <c r="CA86" s="6">
        <f>IFERROR(INDEX(Sales!$D$5:$ABF$18,MATCH(UsagePerHour!$B86,Sales!$C$5:$C$18,0),MATCH(UsagePerHour!CA$4,Sales!$D$3:$ABF$3,0))/CA$2*INDEX(Usage!$D$5:$ABF$11,MATCH(UsagePerHour!$B$84,Usage!$C$5:$C$11,0),MATCH(UsagePerHour!CA$4,Usage!$D$3:$ABF$3,0)),"")</f>
        <v>167.59333899024185</v>
      </c>
      <c r="CB86" s="6">
        <f>IFERROR(INDEX(Sales!$D$5:$ABF$18,MATCH(UsagePerHour!$B86,Sales!$C$5:$C$18,0),MATCH(UsagePerHour!CB$4,Sales!$D$3:$ABF$3,0))/CB$2*INDEX(Usage!$D$5:$ABF$11,MATCH(UsagePerHour!$B$84,Usage!$C$5:$C$11,0),MATCH(UsagePerHour!CB$4,Usage!$D$3:$ABF$3,0)),"")</f>
        <v>7.628672795688745</v>
      </c>
      <c r="CC86" s="6">
        <f>IFERROR(INDEX(Sales!$D$5:$ABF$18,MATCH(UsagePerHour!$B86,Sales!$C$5:$C$18,0),MATCH(UsagePerHour!CC$4,Sales!$D$3:$ABF$3,0))/CC$2*INDEX(Usage!$D$5:$ABF$11,MATCH(UsagePerHour!$B$84,Usage!$C$5:$C$11,0),MATCH(UsagePerHour!CC$4,Usage!$D$3:$ABF$3,0)),"")</f>
        <v>4.2005271916718296</v>
      </c>
      <c r="CD86" s="6">
        <f>IFERROR(INDEX(Sales!$D$5:$ABF$18,MATCH(UsagePerHour!$B86,Sales!$C$5:$C$18,0),MATCH(UsagePerHour!CD$4,Sales!$D$3:$ABF$3,0))/CD$2*INDEX(Usage!$D$5:$ABF$11,MATCH(UsagePerHour!$B$84,Usage!$C$5:$C$11,0),MATCH(UsagePerHour!CD$4,Usage!$D$3:$ABF$3,0)),"")</f>
        <v>8.9355688622754492</v>
      </c>
      <c r="CE86" s="6">
        <f>IFERROR(INDEX(Sales!$D$5:$ABF$18,MATCH(UsagePerHour!$B86,Sales!$C$5:$C$18,0),MATCH(UsagePerHour!CE$4,Sales!$D$3:$ABF$3,0))/CE$2*INDEX(Usage!$D$5:$ABF$11,MATCH(UsagePerHour!$B$84,Usage!$C$5:$C$11,0),MATCH(UsagePerHour!CE$4,Usage!$D$3:$ABF$3,0)),"")</f>
        <v>2.9411034014265613</v>
      </c>
      <c r="CF86" s="6">
        <f>IFERROR(INDEX(Sales!$D$5:$ABF$18,MATCH(UsagePerHour!$B86,Sales!$C$5:$C$18,0),MATCH(UsagePerHour!CF$4,Sales!$D$3:$ABF$3,0))/CF$2*INDEX(Usage!$D$5:$ABF$11,MATCH(UsagePerHour!$B$84,Usage!$C$5:$C$11,0),MATCH(UsagePerHour!CF$4,Usage!$D$3:$ABF$3,0)),"")</f>
        <v>48.91508576925132</v>
      </c>
      <c r="CG86" s="6">
        <f>IFERROR(INDEX(Sales!$D$5:$ABF$18,MATCH(UsagePerHour!$B86,Sales!$C$5:$C$18,0),MATCH(UsagePerHour!CG$4,Sales!$D$3:$ABF$3,0))/CG$2*INDEX(Usage!$D$5:$ABF$11,MATCH(UsagePerHour!$B$84,Usage!$C$5:$C$11,0),MATCH(UsagePerHour!CG$4,Usage!$D$3:$ABF$3,0)),"")</f>
        <v>7.763260509001439</v>
      </c>
      <c r="CH86" s="6">
        <f>IFERROR(INDEX(Sales!$D$5:$ABF$18,MATCH(UsagePerHour!$B86,Sales!$C$5:$C$18,0),MATCH(UsagePerHour!CH$4,Sales!$D$3:$ABF$3,0))/CH$2*INDEX(Usage!$D$5:$ABF$11,MATCH(UsagePerHour!$B$84,Usage!$C$5:$C$11,0),MATCH(UsagePerHour!CH$4,Usage!$D$3:$ABF$3,0)),"")</f>
        <v>167.59333899024185</v>
      </c>
      <c r="CI86" s="6">
        <f>IFERROR(INDEX(Sales!$D$5:$ABF$18,MATCH(UsagePerHour!$B86,Sales!$C$5:$C$18,0),MATCH(UsagePerHour!CI$4,Sales!$D$3:$ABF$3,0))/CI$2*INDEX(Usage!$D$5:$ABF$11,MATCH(UsagePerHour!$B$84,Usage!$C$5:$C$11,0),MATCH(UsagePerHour!CI$4,Usage!$D$3:$ABF$3,0)),"")</f>
        <v>7.628672795688745</v>
      </c>
      <c r="CJ86" s="6">
        <f>IFERROR(INDEX(Sales!$D$5:$ABF$18,MATCH(UsagePerHour!$B86,Sales!$C$5:$C$18,0),MATCH(UsagePerHour!CJ$4,Sales!$D$3:$ABF$3,0))/CJ$2*INDEX(Usage!$D$5:$ABF$11,MATCH(UsagePerHour!$B$84,Usage!$C$5:$C$11,0),MATCH(UsagePerHour!CJ$4,Usage!$D$3:$ABF$3,0)),"")</f>
        <v>4.2005271916718296</v>
      </c>
      <c r="CK86" s="6">
        <f>IFERROR(INDEX(Sales!$D$5:$ABF$18,MATCH(UsagePerHour!$B86,Sales!$C$5:$C$18,0),MATCH(UsagePerHour!CK$4,Sales!$D$3:$ABF$3,0))/CK$2*INDEX(Usage!$D$5:$ABF$11,MATCH(UsagePerHour!$B$84,Usage!$C$5:$C$11,0),MATCH(UsagePerHour!CK$4,Usage!$D$3:$ABF$3,0)),"")</f>
        <v>8.9355688622754492</v>
      </c>
      <c r="CL86" s="6">
        <f>IFERROR(INDEX(Sales!$D$5:$ABF$18,MATCH(UsagePerHour!$B86,Sales!$C$5:$C$18,0),MATCH(UsagePerHour!CL$4,Sales!$D$3:$ABF$3,0))/CL$2*INDEX(Usage!$D$5:$ABF$11,MATCH(UsagePerHour!$B$84,Usage!$C$5:$C$11,0),MATCH(UsagePerHour!CL$4,Usage!$D$3:$ABF$3,0)),"")</f>
        <v>2.9411034014265613</v>
      </c>
      <c r="CM86" s="6">
        <f>IFERROR(INDEX(Sales!$D$5:$ABF$18,MATCH(UsagePerHour!$B86,Sales!$C$5:$C$18,0),MATCH(UsagePerHour!CM$4,Sales!$D$3:$ABF$3,0))/CM$2*INDEX(Usage!$D$5:$ABF$11,MATCH(UsagePerHour!$B$84,Usage!$C$5:$C$11,0),MATCH(UsagePerHour!CM$4,Usage!$D$3:$ABF$3,0)),"")</f>
        <v>48.91508576925132</v>
      </c>
      <c r="CN86" s="6">
        <f>IFERROR(INDEX(Sales!$D$5:$ABF$18,MATCH(UsagePerHour!$B86,Sales!$C$5:$C$18,0),MATCH(UsagePerHour!CN$4,Sales!$D$3:$ABF$3,0))/CN$2*INDEX(Usage!$D$5:$ABF$11,MATCH(UsagePerHour!$B$84,Usage!$C$5:$C$11,0),MATCH(UsagePerHour!CN$4,Usage!$D$3:$ABF$3,0)),"")</f>
        <v>7.763260509001439</v>
      </c>
      <c r="CO86" s="6">
        <f>IFERROR(INDEX(Sales!$D$5:$ABF$18,MATCH(UsagePerHour!$B86,Sales!$C$5:$C$18,0),MATCH(UsagePerHour!CO$4,Sales!$D$3:$ABF$3,0))/CO$2*INDEX(Usage!$D$5:$ABF$11,MATCH(UsagePerHour!$B$84,Usage!$C$5:$C$11,0),MATCH(UsagePerHour!CO$4,Usage!$D$3:$ABF$3,0)),"")</f>
        <v>167.59333899024185</v>
      </c>
      <c r="CP86" s="6">
        <f>IFERROR(INDEX(Sales!$D$5:$ABF$18,MATCH(UsagePerHour!$B86,Sales!$C$5:$C$18,0),MATCH(UsagePerHour!CP$4,Sales!$D$3:$ABF$3,0))/CP$2*INDEX(Usage!$D$5:$ABF$11,MATCH(UsagePerHour!$B$84,Usage!$C$5:$C$11,0),MATCH(UsagePerHour!CP$4,Usage!$D$3:$ABF$3,0)),"")</f>
        <v>7.628672795688745</v>
      </c>
      <c r="CQ86" s="6">
        <f>IFERROR(INDEX(Sales!$D$5:$ABF$18,MATCH(UsagePerHour!$B86,Sales!$C$5:$C$18,0),MATCH(UsagePerHour!CQ$4,Sales!$D$3:$ABF$3,0))/CQ$2*INDEX(Usage!$D$5:$ABF$11,MATCH(UsagePerHour!$B$84,Usage!$C$5:$C$11,0),MATCH(UsagePerHour!CQ$4,Usage!$D$3:$ABF$3,0)),"")</f>
        <v>4.2005271916718296</v>
      </c>
      <c r="CR86" s="6">
        <f>IFERROR(INDEX(Sales!$D$5:$ABF$18,MATCH(UsagePerHour!$B86,Sales!$C$5:$C$18,0),MATCH(UsagePerHour!CR$4,Sales!$D$3:$ABF$3,0))/CR$2*INDEX(Usage!$D$5:$ABF$11,MATCH(UsagePerHour!$B$84,Usage!$C$5:$C$11,0),MATCH(UsagePerHour!CR$4,Usage!$D$3:$ABF$3,0)),"")</f>
        <v>8.9355688622754492</v>
      </c>
      <c r="CS86" s="6">
        <f>IFERROR(INDEX(Sales!$D$5:$ABF$18,MATCH(UsagePerHour!$B86,Sales!$C$5:$C$18,0),MATCH(UsagePerHour!CS$4,Sales!$D$3:$ABF$3,0))/CS$2*INDEX(Usage!$D$5:$ABF$11,MATCH(UsagePerHour!$B$84,Usage!$C$5:$C$11,0),MATCH(UsagePerHour!CS$4,Usage!$D$3:$ABF$3,0)),"")</f>
        <v>2.9411034014265613</v>
      </c>
      <c r="CT86" s="6">
        <f>IFERROR(INDEX(Sales!$D$5:$ABF$18,MATCH(UsagePerHour!$B86,Sales!$C$5:$C$18,0),MATCH(UsagePerHour!CT$4,Sales!$D$3:$ABF$3,0))/CT$2*INDEX(Usage!$D$5:$ABF$11,MATCH(UsagePerHour!$B$84,Usage!$C$5:$C$11,0),MATCH(UsagePerHour!CT$4,Usage!$D$3:$ABF$3,0)),"")</f>
        <v>48.91508576925132</v>
      </c>
      <c r="CU86" s="6">
        <f>IFERROR(INDEX(Sales!$D$5:$ABF$18,MATCH(UsagePerHour!$B86,Sales!$C$5:$C$18,0),MATCH(UsagePerHour!CU$4,Sales!$D$3:$ABF$3,0))/CU$2*INDEX(Usage!$D$5:$ABF$11,MATCH(UsagePerHour!$B$84,Usage!$C$5:$C$11,0),MATCH(UsagePerHour!CU$4,Usage!$D$3:$ABF$3,0)),"")</f>
        <v>7.763260509001439</v>
      </c>
      <c r="CV86" s="6">
        <f>IFERROR(INDEX(Sales!$D$5:$ABF$18,MATCH(UsagePerHour!$B86,Sales!$C$5:$C$18,0),MATCH(UsagePerHour!CV$4,Sales!$D$3:$ABF$3,0))/CV$2*INDEX(Usage!$D$5:$ABF$11,MATCH(UsagePerHour!$B$84,Usage!$C$5:$C$11,0),MATCH(UsagePerHour!CV$4,Usage!$D$3:$ABF$3,0)),"")</f>
        <v>167.59333899024185</v>
      </c>
      <c r="CW86" s="6">
        <f>IFERROR(INDEX(Sales!$D$5:$ABF$18,MATCH(UsagePerHour!$B86,Sales!$C$5:$C$18,0),MATCH(UsagePerHour!CW$4,Sales!$D$3:$ABF$3,0))/CW$2*INDEX(Usage!$D$5:$ABF$11,MATCH(UsagePerHour!$B$84,Usage!$C$5:$C$11,0),MATCH(UsagePerHour!CW$4,Usage!$D$3:$ABF$3,0)),"")</f>
        <v>7.628672795688745</v>
      </c>
      <c r="CX86" s="6">
        <f>IFERROR(INDEX(Sales!$D$5:$ABF$18,MATCH(UsagePerHour!$B86,Sales!$C$5:$C$18,0),MATCH(UsagePerHour!CX$4,Sales!$D$3:$ABF$3,0))/CX$2*INDEX(Usage!$D$5:$ABF$11,MATCH(UsagePerHour!$B$84,Usage!$C$5:$C$11,0),MATCH(UsagePerHour!CX$4,Usage!$D$3:$ABF$3,0)),"")</f>
        <v>4.2005271916718296</v>
      </c>
      <c r="CY86" s="6">
        <f>IFERROR(INDEX(Sales!$D$5:$ABF$18,MATCH(UsagePerHour!$B86,Sales!$C$5:$C$18,0),MATCH(UsagePerHour!CY$4,Sales!$D$3:$ABF$3,0))/CY$2*INDEX(Usage!$D$5:$ABF$11,MATCH(UsagePerHour!$B$84,Usage!$C$5:$C$11,0),MATCH(UsagePerHour!CY$4,Usage!$D$3:$ABF$3,0)),"")</f>
        <v>8.9355688622754492</v>
      </c>
      <c r="CZ86" s="6">
        <f>IFERROR(INDEX(Sales!$D$5:$ABF$18,MATCH(UsagePerHour!$B86,Sales!$C$5:$C$18,0),MATCH(UsagePerHour!CZ$4,Sales!$D$3:$ABF$3,0))/CZ$2*INDEX(Usage!$D$5:$ABF$11,MATCH(UsagePerHour!$B$84,Usage!$C$5:$C$11,0),MATCH(UsagePerHour!CZ$4,Usage!$D$3:$ABF$3,0)),"")</f>
        <v>2.9411034014265613</v>
      </c>
      <c r="DA86" s="6">
        <f>IFERROR(INDEX(Sales!$D$5:$ABF$18,MATCH(UsagePerHour!$B86,Sales!$C$5:$C$18,0),MATCH(UsagePerHour!DA$4,Sales!$D$3:$ABF$3,0))/DA$2*INDEX(Usage!$D$5:$ABF$11,MATCH(UsagePerHour!$B$84,Usage!$C$5:$C$11,0),MATCH(UsagePerHour!DA$4,Usage!$D$3:$ABF$3,0)),"")</f>
        <v>11.888191616766468</v>
      </c>
      <c r="DB86" s="6">
        <f>IFERROR(INDEX(Sales!$D$5:$ABF$18,MATCH(UsagePerHour!$B86,Sales!$C$5:$C$18,0),MATCH(UsagePerHour!DB$4,Sales!$D$3:$ABF$3,0))/DB$2*INDEX(Usage!$D$5:$ABF$11,MATCH(UsagePerHour!$B$84,Usage!$C$5:$C$11,0),MATCH(UsagePerHour!DB$4,Usage!$D$3:$ABF$3,0)),"")</f>
        <v>11.742441382555441</v>
      </c>
      <c r="DC86" s="6">
        <f>IFERROR(INDEX(Sales!$D$5:$ABF$18,MATCH(UsagePerHour!$B86,Sales!$C$5:$C$18,0),MATCH(UsagePerHour!DC$4,Sales!$D$3:$ABF$3,0))/DC$2*INDEX(Usage!$D$5:$ABF$11,MATCH(UsagePerHour!$B$84,Usage!$C$5:$C$11,0),MATCH(UsagePerHour!DC$4,Usage!$D$3:$ABF$3,0)),"")</f>
        <v>26.744870648405268</v>
      </c>
      <c r="DD86" s="6">
        <f>IFERROR(INDEX(Sales!$D$5:$ABF$18,MATCH(UsagePerHour!$B86,Sales!$C$5:$C$18,0),MATCH(UsagePerHour!DD$4,Sales!$D$3:$ABF$3,0))/DD$2*INDEX(Usage!$D$5:$ABF$11,MATCH(UsagePerHour!$B$84,Usage!$C$5:$C$11,0),MATCH(UsagePerHour!DD$4,Usage!$D$3:$ABF$3,0)),"")</f>
        <v>11.081592131268097</v>
      </c>
      <c r="DE86" s="6">
        <f>IFERROR(INDEX(Sales!$D$5:$ABF$18,MATCH(UsagePerHour!$B86,Sales!$C$5:$C$18,0),MATCH(UsagePerHour!DE$4,Sales!$D$3:$ABF$3,0))/DE$2*INDEX(Usage!$D$5:$ABF$11,MATCH(UsagePerHour!$B$84,Usage!$C$5:$C$11,0),MATCH(UsagePerHour!DE$4,Usage!$D$3:$ABF$3,0)),"")</f>
        <v>128.8873054590768</v>
      </c>
      <c r="DF86" s="6">
        <f>IFERROR(INDEX(Sales!$D$5:$ABF$18,MATCH(UsagePerHour!$B86,Sales!$C$5:$C$18,0),MATCH(UsagePerHour!DF$4,Sales!$D$3:$ABF$3,0))/DF$2*INDEX(Usage!$D$5:$ABF$11,MATCH(UsagePerHour!$B$84,Usage!$C$5:$C$11,0),MATCH(UsagePerHour!DF$4,Usage!$D$3:$ABF$3,0)),"")</f>
        <v>23.731663519811981</v>
      </c>
      <c r="DG86" s="6">
        <f>IFERROR(INDEX(Sales!$D$5:$ABF$18,MATCH(UsagePerHour!$B86,Sales!$C$5:$C$18,0),MATCH(UsagePerHour!DG$4,Sales!$D$3:$ABF$3,0))/DG$2*INDEX(Usage!$D$5:$ABF$11,MATCH(UsagePerHour!$B$84,Usage!$C$5:$C$11,0),MATCH(UsagePerHour!DG$4,Usage!$D$3:$ABF$3,0)),"")</f>
        <v>4.6624244056963962</v>
      </c>
      <c r="DH86" s="6">
        <f>IFERROR(INDEX(Sales!$D$5:$ABF$18,MATCH(UsagePerHour!$B86,Sales!$C$5:$C$18,0),MATCH(UsagePerHour!DH$4,Sales!$D$3:$ABF$3,0))/DH$2*INDEX(Usage!$D$5:$ABF$11,MATCH(UsagePerHour!$B$84,Usage!$C$5:$C$11,0),MATCH(UsagePerHour!DH$4,Usage!$D$3:$ABF$3,0)),"")</f>
        <v>160.3809163195759</v>
      </c>
      <c r="DI86" s="6">
        <f>IFERROR(INDEX(Sales!$D$5:$ABF$18,MATCH(UsagePerHour!$B86,Sales!$C$5:$C$18,0),MATCH(UsagePerHour!DI$4,Sales!$D$3:$ABF$3,0))/DI$2*INDEX(Usage!$D$5:$ABF$11,MATCH(UsagePerHour!$B$84,Usage!$C$5:$C$11,0),MATCH(UsagePerHour!DI$4,Usage!$D$3:$ABF$3,0)),"")</f>
        <v>90.289821870038352</v>
      </c>
      <c r="DJ86" s="6">
        <f>IFERROR(INDEX(Sales!$D$5:$ABF$18,MATCH(UsagePerHour!$B86,Sales!$C$5:$C$18,0),MATCH(UsagePerHour!DJ$4,Sales!$D$3:$ABF$3,0))/DJ$2*INDEX(Usage!$D$5:$ABF$11,MATCH(UsagePerHour!$B$84,Usage!$C$5:$C$11,0),MATCH(UsagePerHour!DJ$4,Usage!$D$3:$ABF$3,0)),"")</f>
        <v>123.77137851746414</v>
      </c>
      <c r="DK86" s="6">
        <f>IFERROR(INDEX(Sales!$D$5:$ABF$18,MATCH(UsagePerHour!$B86,Sales!$C$5:$C$18,0),MATCH(UsagePerHour!DK$4,Sales!$D$3:$ABF$3,0))/DK$2*INDEX(Usage!$D$5:$ABF$11,MATCH(UsagePerHour!$B$84,Usage!$C$5:$C$11,0),MATCH(UsagePerHour!DK$4,Usage!$D$3:$ABF$3,0)),"")</f>
        <v>12.412832004177051</v>
      </c>
      <c r="DL86" s="6">
        <f>IFERROR(INDEX(Sales!$D$5:$ABF$18,MATCH(UsagePerHour!$B86,Sales!$C$5:$C$18,0),MATCH(UsagePerHour!DL$4,Sales!$D$3:$ABF$3,0))/DL$2*INDEX(Usage!$D$5:$ABF$11,MATCH(UsagePerHour!$B$84,Usage!$C$5:$C$11,0),MATCH(UsagePerHour!DL$4,Usage!$D$3:$ABF$3,0)),"")</f>
        <v>11.006421993421116</v>
      </c>
      <c r="DM86" s="6">
        <f>IFERROR(INDEX(Sales!$D$5:$ABF$18,MATCH(UsagePerHour!$B86,Sales!$C$5:$C$18,0),MATCH(UsagePerHour!DM$4,Sales!$D$3:$ABF$3,0))/DM$2*INDEX(Usage!$D$5:$ABF$11,MATCH(UsagePerHour!$B$84,Usage!$C$5:$C$11,0),MATCH(UsagePerHour!DM$4,Usage!$D$3:$ABF$3,0)),"")</f>
        <v>17.690715372907153</v>
      </c>
      <c r="DN86" s="6">
        <f>IFERROR(INDEX(Sales!$D$5:$ABF$18,MATCH(UsagePerHour!$B86,Sales!$C$5:$C$18,0),MATCH(UsagePerHour!DN$4,Sales!$D$3:$ABF$3,0))/DN$2*INDEX(Usage!$D$5:$ABF$11,MATCH(UsagePerHour!$B$84,Usage!$C$5:$C$11,0),MATCH(UsagePerHour!DN$4,Usage!$D$3:$ABF$3,0)),"")</f>
        <v>1.0504389700075871</v>
      </c>
      <c r="DO86" s="6">
        <f>IFERROR(INDEX(Sales!$D$5:$ABF$18,MATCH(UsagePerHour!$B86,Sales!$C$5:$C$18,0),MATCH(UsagePerHour!DO$4,Sales!$D$3:$ABF$3,0))/DO$2*INDEX(Usage!$D$5:$ABF$11,MATCH(UsagePerHour!$B$84,Usage!$C$5:$C$11,0),MATCH(UsagePerHour!DO$4,Usage!$D$3:$ABF$3,0)),"")</f>
        <v>6.9388326595368488</v>
      </c>
      <c r="DP86" s="6">
        <f>IFERROR(INDEX(Sales!$D$5:$ABF$18,MATCH(UsagePerHour!$B86,Sales!$C$5:$C$18,0),MATCH(UsagePerHour!DP$4,Sales!$D$3:$ABF$3,0))/DP$2*INDEX(Usage!$D$5:$ABF$11,MATCH(UsagePerHour!$B$84,Usage!$C$5:$C$11,0),MATCH(UsagePerHour!DP$4,Usage!$D$3:$ABF$3,0)),"")</f>
        <v>14.837635194291392</v>
      </c>
      <c r="DQ86" s="6">
        <f>IFERROR(INDEX(Sales!$D$5:$ABF$18,MATCH(UsagePerHour!$B86,Sales!$C$5:$C$18,0),MATCH(UsagePerHour!DQ$4,Sales!$D$3:$ABF$3,0))/DQ$2*INDEX(Usage!$D$5:$ABF$11,MATCH(UsagePerHour!$B$84,Usage!$C$5:$C$11,0),MATCH(UsagePerHour!DQ$4,Usage!$D$3:$ABF$3,0)),"")</f>
        <v>466.34355448637035</v>
      </c>
      <c r="DR86" s="6">
        <f>IFERROR(INDEX(Sales!$D$5:$ABF$18,MATCH(UsagePerHour!$B86,Sales!$C$5:$C$18,0),MATCH(UsagePerHour!DR$4,Sales!$D$3:$ABF$3,0))/DR$2*INDEX(Usage!$D$5:$ABF$11,MATCH(UsagePerHour!$B$84,Usage!$C$5:$C$11,0),MATCH(UsagePerHour!DR$4,Usage!$D$3:$ABF$3,0)),"")</f>
        <v>17.041550808321116</v>
      </c>
      <c r="DS86" s="6">
        <f>IFERROR(INDEX(Sales!$D$5:$ABF$18,MATCH(UsagePerHour!$B86,Sales!$C$5:$C$18,0),MATCH(UsagePerHour!DS$4,Sales!$D$3:$ABF$3,0))/DS$2*INDEX(Usage!$D$5:$ABF$11,MATCH(UsagePerHour!$B$84,Usage!$C$5:$C$11,0),MATCH(UsagePerHour!DS$4,Usage!$D$3:$ABF$3,0)),"")</f>
        <v>13.249341556380768</v>
      </c>
      <c r="DT86" s="6">
        <f>IFERROR(INDEX(Sales!$D$5:$ABF$18,MATCH(UsagePerHour!$B86,Sales!$C$5:$C$18,0),MATCH(UsagePerHour!DT$4,Sales!$D$3:$ABF$3,0))/DT$2*INDEX(Usage!$D$5:$ABF$11,MATCH(UsagePerHour!$B$84,Usage!$C$5:$C$11,0),MATCH(UsagePerHour!DT$4,Usage!$D$3:$ABF$3,0)),"")</f>
        <v>0</v>
      </c>
      <c r="DU86" s="6">
        <f>IFERROR(INDEX(Sales!$D$5:$ABF$18,MATCH(UsagePerHour!$B86,Sales!$C$5:$C$18,0),MATCH(UsagePerHour!DU$4,Sales!$D$3:$ABF$3,0))/DU$2*INDEX(Usage!$D$5:$ABF$11,MATCH(UsagePerHour!$B$84,Usage!$C$5:$C$11,0),MATCH(UsagePerHour!DU$4,Usage!$D$3:$ABF$3,0)),"")</f>
        <v>3.1262790951014923</v>
      </c>
      <c r="DV86" s="6">
        <f>IFERROR(INDEX(Sales!$D$5:$ABF$18,MATCH(UsagePerHour!$B86,Sales!$C$5:$C$18,0),MATCH(UsagePerHour!DV$4,Sales!$D$3:$ABF$3,0))/DV$2*INDEX(Usage!$D$5:$ABF$11,MATCH(UsagePerHour!$B$84,Usage!$C$5:$C$11,0),MATCH(UsagePerHour!DV$4,Usage!$D$3:$ABF$3,0)),"")</f>
        <v>26.773777777777777</v>
      </c>
      <c r="DW86" s="6">
        <f>IFERROR(INDEX(Sales!$D$5:$ABF$18,MATCH(UsagePerHour!$B86,Sales!$C$5:$C$18,0),MATCH(UsagePerHour!DW$4,Sales!$D$3:$ABF$3,0))/DW$2*INDEX(Usage!$D$5:$ABF$11,MATCH(UsagePerHour!$B$84,Usage!$C$5:$C$11,0),MATCH(UsagePerHour!DW$4,Usage!$D$3:$ABF$3,0)),"")</f>
        <v>67.511906020123448</v>
      </c>
      <c r="DX86" s="6">
        <f>IFERROR(INDEX(Sales!$D$5:$ABF$18,MATCH(UsagePerHour!$B86,Sales!$C$5:$C$18,0),MATCH(UsagePerHour!DX$4,Sales!$D$3:$ABF$3,0))/DX$2*INDEX(Usage!$D$5:$ABF$11,MATCH(UsagePerHour!$B$84,Usage!$C$5:$C$11,0),MATCH(UsagePerHour!DX$4,Usage!$D$3:$ABF$3,0)),"")</f>
        <v>64.454103877668288</v>
      </c>
      <c r="DY86" s="6">
        <f>IFERROR(INDEX(Sales!$D$5:$ABF$18,MATCH(UsagePerHour!$B86,Sales!$C$5:$C$18,0),MATCH(UsagePerHour!DY$4,Sales!$D$3:$ABF$3,0))/DY$2*INDEX(Usage!$D$5:$ABF$11,MATCH(UsagePerHour!$B$84,Usage!$C$5:$C$11,0),MATCH(UsagePerHour!DY$4,Usage!$D$3:$ABF$3,0)),"")</f>
        <v>15.611287958243633</v>
      </c>
      <c r="DZ86" s="6">
        <f>IFERROR(INDEX(Sales!$D$5:$ABF$18,MATCH(UsagePerHour!$B86,Sales!$C$5:$C$18,0),MATCH(UsagePerHour!DZ$4,Sales!$D$3:$ABF$3,0))/DZ$2*INDEX(Usage!$D$5:$ABF$11,MATCH(UsagePerHour!$B$84,Usage!$C$5:$C$11,0),MATCH(UsagePerHour!DZ$4,Usage!$D$3:$ABF$3,0)),"")</f>
        <v>95.167325873257852</v>
      </c>
      <c r="EA86" s="6">
        <f>IFERROR(INDEX(Sales!$D$5:$ABF$18,MATCH(UsagePerHour!$B86,Sales!$C$5:$C$18,0),MATCH(UsagePerHour!EA$4,Sales!$D$3:$ABF$3,0))/EA$2*INDEX(Usage!$D$5:$ABF$11,MATCH(UsagePerHour!$B$84,Usage!$C$5:$C$11,0),MATCH(UsagePerHour!EA$4,Usage!$D$3:$ABF$3,0)),"")</f>
        <v>95.379510429328107</v>
      </c>
      <c r="EB86" s="6">
        <f>IFERROR(INDEX(Sales!$D$5:$ABF$18,MATCH(UsagePerHour!$B86,Sales!$C$5:$C$18,0),MATCH(UsagePerHour!EB$4,Sales!$D$3:$ABF$3,0))/EB$2*INDEX(Usage!$D$5:$ABF$11,MATCH(UsagePerHour!$B$84,Usage!$C$5:$C$11,0),MATCH(UsagePerHour!EB$4,Usage!$D$3:$ABF$3,0)),"")</f>
        <v>6.9663852429939688</v>
      </c>
      <c r="EC86" s="6">
        <f>IFERROR(INDEX(Sales!$D$5:$ABF$18,MATCH(UsagePerHour!$B86,Sales!$C$5:$C$18,0),MATCH(UsagePerHour!EC$4,Sales!$D$3:$ABF$3,0))/EC$2*INDEX(Usage!$D$5:$ABF$11,MATCH(UsagePerHour!$B$84,Usage!$C$5:$C$11,0),MATCH(UsagePerHour!EC$4,Usage!$D$3:$ABF$3,0)),"")</f>
        <v>48.420038131953319</v>
      </c>
      <c r="ED86" s="6">
        <f>IFERROR(INDEX(Sales!$D$5:$ABF$18,MATCH(UsagePerHour!$B86,Sales!$C$5:$C$18,0),MATCH(UsagePerHour!ED$4,Sales!$D$3:$ABF$3,0))/ED$2*INDEX(Usage!$D$5:$ABF$11,MATCH(UsagePerHour!$B$84,Usage!$C$5:$C$11,0),MATCH(UsagePerHour!ED$4,Usage!$D$3:$ABF$3,0)),"")</f>
        <v>5.3449674970551024</v>
      </c>
      <c r="EE86" s="6">
        <f>IFERROR(INDEX(Sales!$D$5:$ABF$18,MATCH(UsagePerHour!$B86,Sales!$C$5:$C$18,0),MATCH(UsagePerHour!EE$4,Sales!$D$3:$ABF$3,0))/EE$2*INDEX(Usage!$D$5:$ABF$11,MATCH(UsagePerHour!$B$84,Usage!$C$5:$C$11,0),MATCH(UsagePerHour!EE$4,Usage!$D$3:$ABF$3,0)),"")</f>
        <v>223.63380038217332</v>
      </c>
      <c r="EF86" s="6">
        <f>IFERROR(INDEX(Sales!$D$5:$ABF$18,MATCH(UsagePerHour!$B86,Sales!$C$5:$C$18,0),MATCH(UsagePerHour!EF$4,Sales!$D$3:$ABF$3,0))/EF$2*INDEX(Usage!$D$5:$ABF$11,MATCH(UsagePerHour!$B$84,Usage!$C$5:$C$11,0),MATCH(UsagePerHour!EF$4,Usage!$D$3:$ABF$3,0)),"")</f>
        <v>127.63272016222479</v>
      </c>
      <c r="EG86" s="6">
        <f>IFERROR(INDEX(Sales!$D$5:$ABF$18,MATCH(UsagePerHour!$B86,Sales!$C$5:$C$18,0),MATCH(UsagePerHour!EG$4,Sales!$D$3:$ABF$3,0))/EG$2*INDEX(Usage!$D$5:$ABF$11,MATCH(UsagePerHour!$B$84,Usage!$C$5:$C$11,0),MATCH(UsagePerHour!EG$4,Usage!$D$3:$ABF$3,0)),"")</f>
        <v>16.212626701778522</v>
      </c>
      <c r="EH86" s="6">
        <f>IFERROR(INDEX(Sales!$D$5:$ABF$18,MATCH(UsagePerHour!$B86,Sales!$C$5:$C$18,0),MATCH(UsagePerHour!EH$4,Sales!$D$3:$ABF$3,0))/EH$2*INDEX(Usage!$D$5:$ABF$11,MATCH(UsagePerHour!$B$84,Usage!$C$5:$C$11,0),MATCH(UsagePerHour!EH$4,Usage!$D$3:$ABF$3,0)),"")</f>
        <v>17.676124142169414</v>
      </c>
      <c r="EI86" s="6">
        <f>IFERROR(INDEX(Sales!$D$5:$ABF$18,MATCH(UsagePerHour!$B86,Sales!$C$5:$C$18,0),MATCH(UsagePerHour!EI$4,Sales!$D$3:$ABF$3,0))/EI$2*INDEX(Usage!$D$5:$ABF$11,MATCH(UsagePerHour!$B$84,Usage!$C$5:$C$11,0),MATCH(UsagePerHour!EI$4,Usage!$D$3:$ABF$3,0)),"")</f>
        <v>15.774780426599749</v>
      </c>
      <c r="EJ86" s="6">
        <f>IFERROR(INDEX(Sales!$D$5:$ABF$18,MATCH(UsagePerHour!$B86,Sales!$C$5:$C$18,0),MATCH(UsagePerHour!EJ$4,Sales!$D$3:$ABF$3,0))/EJ$2*INDEX(Usage!$D$5:$ABF$11,MATCH(UsagePerHour!$B$84,Usage!$C$5:$C$11,0),MATCH(UsagePerHour!EJ$4,Usage!$D$3:$ABF$3,0)),"")</f>
        <v>14.782309649907145</v>
      </c>
      <c r="EK86" s="6">
        <f>IFERROR(INDEX(Sales!$D$5:$ABF$18,MATCH(UsagePerHour!$B86,Sales!$C$5:$C$18,0),MATCH(UsagePerHour!EK$4,Sales!$D$3:$ABF$3,0))/EK$2*INDEX(Usage!$D$5:$ABF$11,MATCH(UsagePerHour!$B$84,Usage!$C$5:$C$11,0),MATCH(UsagePerHour!EK$4,Usage!$D$3:$ABF$3,0)),"")</f>
        <v>157.01060171105362</v>
      </c>
      <c r="EL86" s="6">
        <f>IFERROR(INDEX(Sales!$D$5:$ABF$18,MATCH(UsagePerHour!$B86,Sales!$C$5:$C$18,0),MATCH(UsagePerHour!EL$4,Sales!$D$3:$ABF$3,0))/EL$2*INDEX(Usage!$D$5:$ABF$11,MATCH(UsagePerHour!$B$84,Usage!$C$5:$C$11,0),MATCH(UsagePerHour!EL$4,Usage!$D$3:$ABF$3,0)),"")</f>
        <v>231.98918138876192</v>
      </c>
      <c r="EM86" s="6">
        <f>IFERROR(INDEX(Sales!$D$5:$ABF$18,MATCH(UsagePerHour!$B86,Sales!$C$5:$C$18,0),MATCH(UsagePerHour!EM$4,Sales!$D$3:$ABF$3,0))/EM$2*INDEX(Usage!$D$5:$ABF$11,MATCH(UsagePerHour!$B$84,Usage!$C$5:$C$11,0),MATCH(UsagePerHour!EM$4,Usage!$D$3:$ABF$3,0)),"")</f>
        <v>63.007137585972778</v>
      </c>
      <c r="EN86" s="6">
        <f>IFERROR(INDEX(Sales!$D$5:$ABF$18,MATCH(UsagePerHour!$B86,Sales!$C$5:$C$18,0),MATCH(UsagePerHour!EN$4,Sales!$D$3:$ABF$3,0))/EN$2*INDEX(Usage!$D$5:$ABF$11,MATCH(UsagePerHour!$B$84,Usage!$C$5:$C$11,0),MATCH(UsagePerHour!EN$4,Usage!$D$3:$ABF$3,0)),"")</f>
        <v>0</v>
      </c>
      <c r="EO86" s="6">
        <f>IFERROR(INDEX(Sales!$D$5:$ABF$18,MATCH(UsagePerHour!$B86,Sales!$C$5:$C$18,0),MATCH(UsagePerHour!EO$4,Sales!$D$3:$ABF$3,0))/EO$2*INDEX(Usage!$D$5:$ABF$11,MATCH(UsagePerHour!$B$84,Usage!$C$5:$C$11,0),MATCH(UsagePerHour!EO$4,Usage!$D$3:$ABF$3,0)),"")</f>
        <v>5.3523374735847202</v>
      </c>
      <c r="EP86" s="6">
        <f>IFERROR(INDEX(Sales!$D$5:$ABF$18,MATCH(UsagePerHour!$B86,Sales!$C$5:$C$18,0),MATCH(UsagePerHour!EP$4,Sales!$D$3:$ABF$3,0))/EP$2*INDEX(Usage!$D$5:$ABF$11,MATCH(UsagePerHour!$B$84,Usage!$C$5:$C$11,0),MATCH(UsagePerHour!EP$4,Usage!$D$3:$ABF$3,0)),"")</f>
        <v>30.827312623368659</v>
      </c>
      <c r="EQ86" s="6">
        <f>IFERROR(INDEX(Sales!$D$5:$ABF$18,MATCH(UsagePerHour!$B86,Sales!$C$5:$C$18,0),MATCH(UsagePerHour!EQ$4,Sales!$D$3:$ABF$3,0))/EQ$2*INDEX(Usage!$D$5:$ABF$11,MATCH(UsagePerHour!$B$84,Usage!$C$5:$C$11,0),MATCH(UsagePerHour!EQ$4,Usage!$D$3:$ABF$3,0)),"")</f>
        <v>228.58085920538429</v>
      </c>
      <c r="ER86" s="6">
        <f>IFERROR(INDEX(Sales!$D$5:$ABF$18,MATCH(UsagePerHour!$B86,Sales!$C$5:$C$18,0),MATCH(UsagePerHour!ER$4,Sales!$D$3:$ABF$3,0))/ER$2*INDEX(Usage!$D$5:$ABF$11,MATCH(UsagePerHour!$B$84,Usage!$C$5:$C$11,0),MATCH(UsagePerHour!ER$4,Usage!$D$3:$ABF$3,0)),"")</f>
        <v>94.690217792543379</v>
      </c>
      <c r="ES86" s="6">
        <f>IFERROR(INDEX(Sales!$D$5:$ABF$18,MATCH(UsagePerHour!$B86,Sales!$C$5:$C$18,0),MATCH(UsagePerHour!ES$4,Sales!$D$3:$ABF$3,0))/ES$2*INDEX(Usage!$D$5:$ABF$11,MATCH(UsagePerHour!$B$84,Usage!$C$5:$C$11,0),MATCH(UsagePerHour!ES$4,Usage!$D$3:$ABF$3,0)),"")</f>
        <v>108.76586011286933</v>
      </c>
      <c r="ET86" s="6">
        <f>IFERROR(INDEX(Sales!$D$5:$ABF$18,MATCH(UsagePerHour!$B86,Sales!$C$5:$C$18,0),MATCH(UsagePerHour!ET$4,Sales!$D$3:$ABF$3,0))/ET$2*INDEX(Usage!$D$5:$ABF$11,MATCH(UsagePerHour!$B$84,Usage!$C$5:$C$11,0),MATCH(UsagePerHour!ET$4,Usage!$D$3:$ABF$3,0)),"")</f>
        <v>104.50437901659889</v>
      </c>
      <c r="EU86" s="6">
        <f>IFERROR(INDEX(Sales!$D$5:$ABF$18,MATCH(UsagePerHour!$B86,Sales!$C$5:$C$18,0),MATCH(UsagePerHour!EU$4,Sales!$D$3:$ABF$3,0))/EU$2*INDEX(Usage!$D$5:$ABF$11,MATCH(UsagePerHour!$B$84,Usage!$C$5:$C$11,0),MATCH(UsagePerHour!EU$4,Usage!$D$3:$ABF$3,0)),"")</f>
        <v>184.8632485489525</v>
      </c>
      <c r="EV86" s="6">
        <f>IFERROR(INDEX(Sales!$D$5:$ABF$18,MATCH(UsagePerHour!$B86,Sales!$C$5:$C$18,0),MATCH(UsagePerHour!EV$4,Sales!$D$3:$ABF$3,0))/EV$2*INDEX(Usage!$D$5:$ABF$11,MATCH(UsagePerHour!$B$84,Usage!$C$5:$C$11,0),MATCH(UsagePerHour!EV$4,Usage!$D$3:$ABF$3,0)),"")</f>
        <v>0</v>
      </c>
      <c r="EW86" s="6">
        <f>IFERROR(INDEX(Sales!$D$5:$ABF$18,MATCH(UsagePerHour!$B86,Sales!$C$5:$C$18,0),MATCH(UsagePerHour!EW$4,Sales!$D$3:$ABF$3,0))/EW$2*INDEX(Usage!$D$5:$ABF$11,MATCH(UsagePerHour!$B$84,Usage!$C$5:$C$11,0),MATCH(UsagePerHour!EW$4,Usage!$D$3:$ABF$3,0)),"")</f>
        <v>6.2290227331364854</v>
      </c>
      <c r="EX86" s="6">
        <f>IFERROR(INDEX(Sales!$D$5:$ABF$18,MATCH(UsagePerHour!$B86,Sales!$C$5:$C$18,0),MATCH(UsagePerHour!EX$4,Sales!$D$3:$ABF$3,0))/EX$2*INDEX(Usage!$D$5:$ABF$11,MATCH(UsagePerHour!$B$84,Usage!$C$5:$C$11,0),MATCH(UsagePerHour!EX$4,Usage!$D$3:$ABF$3,0)),"")</f>
        <v>22.447280822059422</v>
      </c>
      <c r="EY86" s="6">
        <f>IFERROR(INDEX(Sales!$D$5:$ABF$18,MATCH(UsagePerHour!$B86,Sales!$C$5:$C$18,0),MATCH(UsagePerHour!EY$4,Sales!$D$3:$ABF$3,0))/EY$2*INDEX(Usage!$D$5:$ABF$11,MATCH(UsagePerHour!$B$84,Usage!$C$5:$C$11,0),MATCH(UsagePerHour!EY$4,Usage!$D$3:$ABF$3,0)),"")</f>
        <v>69.530310076356486</v>
      </c>
      <c r="EZ86" s="6">
        <f>IFERROR(INDEX(Sales!$D$5:$ABF$18,MATCH(UsagePerHour!$B86,Sales!$C$5:$C$18,0),MATCH(UsagePerHour!EZ$4,Sales!$D$3:$ABF$3,0))/EZ$2*INDEX(Usage!$D$5:$ABF$11,MATCH(UsagePerHour!$B$84,Usage!$C$5:$C$11,0),MATCH(UsagePerHour!EZ$4,Usage!$D$3:$ABF$3,0)),"")</f>
        <v>53.363113910708456</v>
      </c>
      <c r="FA86" s="6">
        <f>IFERROR(INDEX(Sales!$D$5:$ABF$18,MATCH(UsagePerHour!$B86,Sales!$C$5:$C$18,0),MATCH(UsagePerHour!FA$4,Sales!$D$3:$ABF$3,0))/FA$2*INDEX(Usage!$D$5:$ABF$11,MATCH(UsagePerHour!$B$84,Usage!$C$5:$C$11,0),MATCH(UsagePerHour!FA$4,Usage!$D$3:$ABF$3,0)),"")</f>
        <v>105.21963937641999</v>
      </c>
      <c r="FB86" s="6">
        <f>IFERROR(INDEX(Sales!$D$5:$ABF$18,MATCH(UsagePerHour!$B86,Sales!$C$5:$C$18,0),MATCH(UsagePerHour!FB$4,Sales!$D$3:$ABF$3,0))/FB$2*INDEX(Usage!$D$5:$ABF$11,MATCH(UsagePerHour!$B$84,Usage!$C$5:$C$11,0),MATCH(UsagePerHour!FB$4,Usage!$D$3:$ABF$3,0)),"")</f>
        <v>37.163677236181087</v>
      </c>
      <c r="FC86" s="6">
        <f>IFERROR(INDEX(Sales!$D$5:$ABF$18,MATCH(UsagePerHour!$B86,Sales!$C$5:$C$18,0),MATCH(UsagePerHour!FC$4,Sales!$D$3:$ABF$3,0))/FC$2*INDEX(Usage!$D$5:$ABF$11,MATCH(UsagePerHour!$B$84,Usage!$C$5:$C$11,0),MATCH(UsagePerHour!FC$4,Usage!$D$3:$ABF$3,0)),"")</f>
        <v>0</v>
      </c>
      <c r="FD86" s="6">
        <f>IFERROR(INDEX(Sales!$D$5:$ABF$18,MATCH(UsagePerHour!$B86,Sales!$C$5:$C$18,0),MATCH(UsagePerHour!FD$4,Sales!$D$3:$ABF$3,0))/FD$2*INDEX(Usage!$D$5:$ABF$11,MATCH(UsagePerHour!$B$84,Usage!$C$5:$C$11,0),MATCH(UsagePerHour!FD$4,Usage!$D$3:$ABF$3,0)),"")</f>
        <v>0</v>
      </c>
      <c r="FE86" s="6">
        <f>IFERROR(INDEX(Sales!$D$5:$ABF$18,MATCH(UsagePerHour!$B86,Sales!$C$5:$C$18,0),MATCH(UsagePerHour!FE$4,Sales!$D$3:$ABF$3,0))/FE$2*INDEX(Usage!$D$5:$ABF$11,MATCH(UsagePerHour!$B$84,Usage!$C$5:$C$11,0),MATCH(UsagePerHour!FE$4,Usage!$D$3:$ABF$3,0)),"")</f>
        <v>3.2969539012868543</v>
      </c>
      <c r="FF86" s="6">
        <f>IFERROR(INDEX(Sales!$D$5:$ABF$18,MATCH(UsagePerHour!$B86,Sales!$C$5:$C$18,0),MATCH(UsagePerHour!FF$4,Sales!$D$3:$ABF$3,0))/FF$2*INDEX(Usage!$D$5:$ABF$11,MATCH(UsagePerHour!$B$84,Usage!$C$5:$C$11,0),MATCH(UsagePerHour!FF$4,Usage!$D$3:$ABF$3,0)),"")</f>
        <v>2.860116405248101</v>
      </c>
      <c r="FG86" s="6">
        <f>IFERROR(INDEX(Sales!$D$5:$ABF$18,MATCH(UsagePerHour!$B86,Sales!$C$5:$C$18,0),MATCH(UsagePerHour!FG$4,Sales!$D$3:$ABF$3,0))/FG$2*INDEX(Usage!$D$5:$ABF$11,MATCH(UsagePerHour!$B$84,Usage!$C$5:$C$11,0),MATCH(UsagePerHour!FG$4,Usage!$D$3:$ABF$3,0)),"")</f>
        <v>11.348428857909887</v>
      </c>
      <c r="FH86" s="6">
        <f>IFERROR(INDEX(Sales!$D$5:$ABF$18,MATCH(UsagePerHour!$B86,Sales!$C$5:$C$18,0),MATCH(UsagePerHour!FH$4,Sales!$D$3:$ABF$3,0))/FH$2*INDEX(Usage!$D$5:$ABF$11,MATCH(UsagePerHour!$B$84,Usage!$C$5:$C$11,0),MATCH(UsagePerHour!FH$4,Usage!$D$3:$ABF$3,0)),"")</f>
        <v>11.890124534718073</v>
      </c>
      <c r="FI86" s="6">
        <f>IFERROR(INDEX(Sales!$D$5:$ABF$18,MATCH(UsagePerHour!$B86,Sales!$C$5:$C$18,0),MATCH(UsagePerHour!FI$4,Sales!$D$3:$ABF$3,0))/FI$2*INDEX(Usage!$D$5:$ABF$11,MATCH(UsagePerHour!$B$84,Usage!$C$5:$C$11,0),MATCH(UsagePerHour!FI$4,Usage!$D$3:$ABF$3,0)),"")</f>
        <v>7.9698148803207163</v>
      </c>
      <c r="FJ86" s="6">
        <f>IFERROR(INDEX(Sales!$D$5:$ABF$18,MATCH(UsagePerHour!$B86,Sales!$C$5:$C$18,0),MATCH(UsagePerHour!FJ$4,Sales!$D$3:$ABF$3,0))/FJ$2*INDEX(Usage!$D$5:$ABF$11,MATCH(UsagePerHour!$B$84,Usage!$C$5:$C$11,0),MATCH(UsagePerHour!FJ$4,Usage!$D$3:$ABF$3,0)),"")</f>
        <v>2.2930566678220958</v>
      </c>
      <c r="FK86" s="6">
        <f>IFERROR(INDEX(Sales!$D$5:$ABF$18,MATCH(UsagePerHour!$B86,Sales!$C$5:$C$18,0),MATCH(UsagePerHour!FK$4,Sales!$D$3:$ABF$3,0))/FK$2*INDEX(Usage!$D$5:$ABF$11,MATCH(UsagePerHour!$B$84,Usage!$C$5:$C$11,0),MATCH(UsagePerHour!FK$4,Usage!$D$3:$ABF$3,0)),"")</f>
        <v>1.2303243522787695</v>
      </c>
      <c r="FL86" s="6">
        <f>IFERROR(INDEX(Sales!$D$5:$ABF$18,MATCH(UsagePerHour!$B86,Sales!$C$5:$C$18,0),MATCH(UsagePerHour!FL$4,Sales!$D$3:$ABF$3,0))/FL$2*INDEX(Usage!$D$5:$ABF$11,MATCH(UsagePerHour!$B$84,Usage!$C$5:$C$11,0),MATCH(UsagePerHour!FL$4,Usage!$D$3:$ABF$3,0)),"")</f>
        <v>3.8018525003924792</v>
      </c>
      <c r="FM86" s="6">
        <f>IFERROR(INDEX(Sales!$D$5:$ABF$18,MATCH(UsagePerHour!$B86,Sales!$C$5:$C$18,0),MATCH(UsagePerHour!FM$4,Sales!$D$3:$ABF$3,0))/FM$2*INDEX(Usage!$D$5:$ABF$11,MATCH(UsagePerHour!$B$84,Usage!$C$5:$C$11,0),MATCH(UsagePerHour!FM$4,Usage!$D$3:$ABF$3,0)),"")</f>
        <v>52.394029441104593</v>
      </c>
      <c r="FN86" s="6">
        <f>IFERROR(INDEX(Sales!$D$5:$ABF$18,MATCH(UsagePerHour!$B86,Sales!$C$5:$C$18,0),MATCH(UsagePerHour!FN$4,Sales!$D$3:$ABF$3,0))/FN$2*INDEX(Usage!$D$5:$ABF$11,MATCH(UsagePerHour!$B$84,Usage!$C$5:$C$11,0),MATCH(UsagePerHour!FN$4,Usage!$D$3:$ABF$3,0)),"")</f>
        <v>33.523796170802761</v>
      </c>
      <c r="FO86" s="6">
        <f>IFERROR(INDEX(Sales!$D$5:$ABF$18,MATCH(UsagePerHour!$B86,Sales!$C$5:$C$18,0),MATCH(UsagePerHour!FO$4,Sales!$D$3:$ABF$3,0))/FO$2*INDEX(Usage!$D$5:$ABF$11,MATCH(UsagePerHour!$B$84,Usage!$C$5:$C$11,0),MATCH(UsagePerHour!FO$4,Usage!$D$3:$ABF$3,0)),"")</f>
        <v>19.238098440021517</v>
      </c>
      <c r="FP86" s="6">
        <f>IFERROR(INDEX(Sales!$D$5:$ABF$18,MATCH(UsagePerHour!$B86,Sales!$C$5:$C$18,0),MATCH(UsagePerHour!FP$4,Sales!$D$3:$ABF$3,0))/FP$2*INDEX(Usage!$D$5:$ABF$11,MATCH(UsagePerHour!$B$84,Usage!$C$5:$C$11,0),MATCH(UsagePerHour!FP$4,Usage!$D$3:$ABF$3,0)),"")</f>
        <v>42.327454334959214</v>
      </c>
      <c r="FQ86" s="6">
        <f>IFERROR(INDEX(Sales!$D$5:$ABF$18,MATCH(UsagePerHour!$B86,Sales!$C$5:$C$18,0),MATCH(UsagePerHour!FQ$4,Sales!$D$3:$ABF$3,0))/FQ$2*INDEX(Usage!$D$5:$ABF$11,MATCH(UsagePerHour!$B$84,Usage!$C$5:$C$11,0),MATCH(UsagePerHour!FQ$4,Usage!$D$3:$ABF$3,0)),"")</f>
        <v>1.9507634566834524</v>
      </c>
      <c r="FR86" s="6">
        <f>IFERROR(INDEX(Sales!$D$5:$ABF$18,MATCH(UsagePerHour!$B86,Sales!$C$5:$C$18,0),MATCH(UsagePerHour!FR$4,Sales!$D$3:$ABF$3,0))/FR$2*INDEX(Usage!$D$5:$ABF$11,MATCH(UsagePerHour!$B$84,Usage!$C$5:$C$11,0),MATCH(UsagePerHour!FR$4,Usage!$D$3:$ABF$3,0)),"")</f>
        <v>2.7555979330708662</v>
      </c>
      <c r="FS86" s="6">
        <f>IFERROR(INDEX(Sales!$D$5:$ABF$18,MATCH(UsagePerHour!$B86,Sales!$C$5:$C$18,0),MATCH(UsagePerHour!FS$4,Sales!$D$3:$ABF$3,0))/FS$2*INDEX(Usage!$D$5:$ABF$11,MATCH(UsagePerHour!$B$84,Usage!$C$5:$C$11,0),MATCH(UsagePerHour!FS$4,Usage!$D$3:$ABF$3,0)),"")</f>
        <v>0.96607259646827992</v>
      </c>
      <c r="FT86" s="6">
        <f>IFERROR(INDEX(Sales!$D$5:$ABF$18,MATCH(UsagePerHour!$B86,Sales!$C$5:$C$18,0),MATCH(UsagePerHour!FT$4,Sales!$D$3:$ABF$3,0))/FT$2*INDEX(Usage!$D$5:$ABF$11,MATCH(UsagePerHour!$B$84,Usage!$C$5:$C$11,0),MATCH(UsagePerHour!FT$4,Usage!$D$3:$ABF$3,0)),"")</f>
        <v>211.83932893841538</v>
      </c>
      <c r="FU86" s="6">
        <f>IFERROR(INDEX(Sales!$D$5:$ABF$18,MATCH(UsagePerHour!$B86,Sales!$C$5:$C$18,0),MATCH(UsagePerHour!FU$4,Sales!$D$3:$ABF$3,0))/FU$2*INDEX(Usage!$D$5:$ABF$11,MATCH(UsagePerHour!$B$84,Usage!$C$5:$C$11,0),MATCH(UsagePerHour!FU$4,Usage!$D$3:$ABF$3,0)),"")</f>
        <v>68.859287043125434</v>
      </c>
      <c r="FV86" s="6">
        <f>IFERROR(INDEX(Sales!$D$5:$ABF$18,MATCH(UsagePerHour!$B86,Sales!$C$5:$C$18,0),MATCH(UsagePerHour!FV$4,Sales!$D$3:$ABF$3,0))/FV$2*INDEX(Usage!$D$5:$ABF$11,MATCH(UsagePerHour!$B$84,Usage!$C$5:$C$11,0),MATCH(UsagePerHour!FV$4,Usage!$D$3:$ABF$3,0)),"")</f>
        <v>63.900683904681678</v>
      </c>
      <c r="FW86" s="6">
        <f>IFERROR(INDEX(Sales!$D$5:$ABF$18,MATCH(UsagePerHour!$B86,Sales!$C$5:$C$18,0),MATCH(UsagePerHour!FW$4,Sales!$D$3:$ABF$3,0))/FW$2*INDEX(Usage!$D$5:$ABF$11,MATCH(UsagePerHour!$B$84,Usage!$C$5:$C$11,0),MATCH(UsagePerHour!FW$4,Usage!$D$3:$ABF$3,0)),"")</f>
        <v>21.911101192313353</v>
      </c>
      <c r="FX86" s="6">
        <f>IFERROR(INDEX(Sales!$D$5:$ABF$18,MATCH(UsagePerHour!$B86,Sales!$C$5:$C$18,0),MATCH(UsagePerHour!FX$4,Sales!$D$3:$ABF$3,0))/FX$2*INDEX(Usage!$D$5:$ABF$11,MATCH(UsagePerHour!$B$84,Usage!$C$5:$C$11,0),MATCH(UsagePerHour!FX$4,Usage!$D$3:$ABF$3,0)),"")</f>
        <v>1.8614303678365092</v>
      </c>
      <c r="FY86" s="6">
        <f>IFERROR(INDEX(Sales!$D$5:$ABF$18,MATCH(UsagePerHour!$B86,Sales!$C$5:$C$18,0),MATCH(UsagePerHour!FY$4,Sales!$D$3:$ABF$3,0))/FY$2*INDEX(Usage!$D$5:$ABF$11,MATCH(UsagePerHour!$B$84,Usage!$C$5:$C$11,0),MATCH(UsagePerHour!FY$4,Usage!$D$3:$ABF$3,0)),"")</f>
        <v>3.3639030007857342</v>
      </c>
      <c r="FZ86" s="6">
        <f>IFERROR(INDEX(Sales!$D$5:$ABF$18,MATCH(UsagePerHour!$B86,Sales!$C$5:$C$18,0),MATCH(UsagePerHour!FZ$4,Sales!$D$3:$ABF$3,0))/FZ$2*INDEX(Usage!$D$5:$ABF$11,MATCH(UsagePerHour!$B$84,Usage!$C$5:$C$11,0),MATCH(UsagePerHour!FZ$4,Usage!$D$3:$ABF$3,0)),"")</f>
        <v>9.4539260238817011</v>
      </c>
      <c r="GA86" s="6">
        <f>IFERROR(INDEX(Sales!$D$5:$ABF$18,MATCH(UsagePerHour!$B86,Sales!$C$5:$C$18,0),MATCH(UsagePerHour!GA$4,Sales!$D$3:$ABF$3,0))/GA$2*INDEX(Usage!$D$5:$ABF$11,MATCH(UsagePerHour!$B$84,Usage!$C$5:$C$11,0),MATCH(UsagePerHour!GA$4,Usage!$D$3:$ABF$3,0)),"")</f>
        <v>13.028755990831424</v>
      </c>
      <c r="GB86" s="6">
        <f>IFERROR(INDEX(Sales!$D$5:$ABF$18,MATCH(UsagePerHour!$B86,Sales!$C$5:$C$18,0),MATCH(UsagePerHour!GB$4,Sales!$D$3:$ABF$3,0))/GB$2*INDEX(Usage!$D$5:$ABF$11,MATCH(UsagePerHour!$B$84,Usage!$C$5:$C$11,0),MATCH(UsagePerHour!GB$4,Usage!$D$3:$ABF$3,0)),"")</f>
        <v>153.2696500008098</v>
      </c>
      <c r="GC86" s="6">
        <f>IFERROR(INDEX(Sales!$D$5:$ABF$18,MATCH(UsagePerHour!$B86,Sales!$C$5:$C$18,0),MATCH(UsagePerHour!GC$4,Sales!$D$3:$ABF$3,0))/GC$2*INDEX(Usage!$D$5:$ABF$11,MATCH(UsagePerHour!$B$84,Usage!$C$5:$C$11,0),MATCH(UsagePerHour!GC$4,Usage!$D$3:$ABF$3,0)),"")</f>
        <v>16.381229693419826</v>
      </c>
      <c r="GD86" s="6">
        <f>IFERROR(INDEX(Sales!$D$5:$ABF$18,MATCH(UsagePerHour!$B86,Sales!$C$5:$C$18,0),MATCH(UsagePerHour!GD$4,Sales!$D$3:$ABF$3,0))/GD$2*INDEX(Usage!$D$5:$ABF$11,MATCH(UsagePerHour!$B$84,Usage!$C$5:$C$11,0),MATCH(UsagePerHour!GD$4,Usage!$D$3:$ABF$3,0)),"")</f>
        <v>109.29897836839521</v>
      </c>
      <c r="GE86" s="6">
        <f>IFERROR(INDEX(Sales!$D$5:$ABF$18,MATCH(UsagePerHour!$B86,Sales!$C$5:$C$18,0),MATCH(UsagePerHour!GE$4,Sales!$D$3:$ABF$3,0))/GE$2*INDEX(Usage!$D$5:$ABF$11,MATCH(UsagePerHour!$B$84,Usage!$C$5:$C$11,0),MATCH(UsagePerHour!GE$4,Usage!$D$3:$ABF$3,0)),"")</f>
        <v>8.1387911145291056</v>
      </c>
      <c r="GF86" s="6">
        <f>IFERROR(INDEX(Sales!$D$5:$ABF$18,MATCH(UsagePerHour!$B86,Sales!$C$5:$C$18,0),MATCH(UsagePerHour!GF$4,Sales!$D$3:$ABF$3,0))/GF$2*INDEX(Usage!$D$5:$ABF$11,MATCH(UsagePerHour!$B$84,Usage!$C$5:$C$11,0),MATCH(UsagePerHour!GF$4,Usage!$D$3:$ABF$3,0)),"")</f>
        <v>6.3522923466080847</v>
      </c>
      <c r="GG86" s="6">
        <f>IFERROR(INDEX(Sales!$D$5:$ABF$18,MATCH(UsagePerHour!$B86,Sales!$C$5:$C$18,0),MATCH(UsagePerHour!GG$4,Sales!$D$3:$ABF$3,0))/GG$2*INDEX(Usage!$D$5:$ABF$11,MATCH(UsagePerHour!$B$84,Usage!$C$5:$C$11,0),MATCH(UsagePerHour!GG$4,Usage!$D$3:$ABF$3,0)),"")</f>
        <v>8.8749163239934976</v>
      </c>
      <c r="GH86" s="6">
        <f>IFERROR(INDEX(Sales!$D$5:$ABF$18,MATCH(UsagePerHour!$B86,Sales!$C$5:$C$18,0),MATCH(UsagePerHour!GH$4,Sales!$D$3:$ABF$3,0))/GH$2*INDEX(Usage!$D$5:$ABF$11,MATCH(UsagePerHour!$B$84,Usage!$C$5:$C$11,0),MATCH(UsagePerHour!GH$4,Usage!$D$3:$ABF$3,0)),"")</f>
        <v>71.340109227538747</v>
      </c>
      <c r="GI86" s="6">
        <f>IFERROR(INDEX(Sales!$D$5:$ABF$18,MATCH(UsagePerHour!$B86,Sales!$C$5:$C$18,0),MATCH(UsagePerHour!GI$4,Sales!$D$3:$ABF$3,0))/GI$2*INDEX(Usage!$D$5:$ABF$11,MATCH(UsagePerHour!$B$84,Usage!$C$5:$C$11,0),MATCH(UsagePerHour!GI$4,Usage!$D$3:$ABF$3,0)),"")</f>
        <v>90.230659176332708</v>
      </c>
      <c r="GJ86" s="6">
        <f>IFERROR(INDEX(Sales!$D$5:$ABF$18,MATCH(UsagePerHour!$B86,Sales!$C$5:$C$18,0),MATCH(UsagePerHour!GJ$4,Sales!$D$3:$ABF$3,0))/GJ$2*INDEX(Usage!$D$5:$ABF$11,MATCH(UsagePerHour!$B$84,Usage!$C$5:$C$11,0),MATCH(UsagePerHour!GJ$4,Usage!$D$3:$ABF$3,0)),"")</f>
        <v>78.477713260398247</v>
      </c>
      <c r="GK86" s="6">
        <f>IFERROR(INDEX(Sales!$D$5:$ABF$18,MATCH(UsagePerHour!$B86,Sales!$C$5:$C$18,0),MATCH(UsagePerHour!GK$4,Sales!$D$3:$ABF$3,0))/GK$2*INDEX(Usage!$D$5:$ABF$11,MATCH(UsagePerHour!$B$84,Usage!$C$5:$C$11,0),MATCH(UsagePerHour!GK$4,Usage!$D$3:$ABF$3,0)),"")</f>
        <v>105.04320192609568</v>
      </c>
      <c r="GL86" s="6">
        <f>IFERROR(INDEX(Sales!$D$5:$ABF$18,MATCH(UsagePerHour!$B86,Sales!$C$5:$C$18,0),MATCH(UsagePerHour!GL$4,Sales!$D$3:$ABF$3,0))/GL$2*INDEX(Usage!$D$5:$ABF$11,MATCH(UsagePerHour!$B$84,Usage!$C$5:$C$11,0),MATCH(UsagePerHour!GL$4,Usage!$D$3:$ABF$3,0)),"")</f>
        <v>2.7173115900546159</v>
      </c>
      <c r="GM86" s="6">
        <f>IFERROR(INDEX(Sales!$D$5:$ABF$18,MATCH(UsagePerHour!$B86,Sales!$C$5:$C$18,0),MATCH(UsagePerHour!GM$4,Sales!$D$3:$ABF$3,0))/GM$2*INDEX(Usage!$D$5:$ABF$11,MATCH(UsagePerHour!$B$84,Usage!$C$5:$C$11,0),MATCH(UsagePerHour!GM$4,Usage!$D$3:$ABF$3,0)),"")</f>
        <v>3.6155039029829941</v>
      </c>
      <c r="GN86" s="6">
        <f>IFERROR(INDEX(Sales!$D$5:$ABF$18,MATCH(UsagePerHour!$B86,Sales!$C$5:$C$18,0),MATCH(UsagePerHour!GN$4,Sales!$D$3:$ABF$3,0))/GN$2*INDEX(Usage!$D$5:$ABF$11,MATCH(UsagePerHour!$B$84,Usage!$C$5:$C$11,0),MATCH(UsagePerHour!GN$4,Usage!$D$3:$ABF$3,0)),"")</f>
        <v>22.913169876659328</v>
      </c>
      <c r="GO86" s="6">
        <f>IFERROR(INDEX(Sales!$D$5:$ABF$18,MATCH(UsagePerHour!$B86,Sales!$C$5:$C$18,0),MATCH(UsagePerHour!GO$4,Sales!$D$3:$ABF$3,0))/GO$2*INDEX(Usage!$D$5:$ABF$11,MATCH(UsagePerHour!$B$84,Usage!$C$5:$C$11,0),MATCH(UsagePerHour!GO$4,Usage!$D$3:$ABF$3,0)),"")</f>
        <v>1.7614610250321756</v>
      </c>
      <c r="GP86" s="6">
        <f>IFERROR(INDEX(Sales!$D$5:$ABF$18,MATCH(UsagePerHour!$B86,Sales!$C$5:$C$18,0),MATCH(UsagePerHour!GP$4,Sales!$D$3:$ABF$3,0))/GP$2*INDEX(Usage!$D$5:$ABF$11,MATCH(UsagePerHour!$B$84,Usage!$C$5:$C$11,0),MATCH(UsagePerHour!GP$4,Usage!$D$3:$ABF$3,0)),"")</f>
        <v>147.09546211409082</v>
      </c>
      <c r="GQ86" s="6">
        <f>IFERROR(INDEX(Sales!$D$5:$ABF$18,MATCH(UsagePerHour!$B86,Sales!$C$5:$C$18,0),MATCH(UsagePerHour!GQ$4,Sales!$D$3:$ABF$3,0))/GQ$2*INDEX(Usage!$D$5:$ABF$11,MATCH(UsagePerHour!$B$84,Usage!$C$5:$C$11,0),MATCH(UsagePerHour!GQ$4,Usage!$D$3:$ABF$3,0)),"")</f>
        <v>14.453557023440696</v>
      </c>
      <c r="GR86" s="6">
        <f>IFERROR(INDEX(Sales!$D$5:$ABF$18,MATCH(UsagePerHour!$B86,Sales!$C$5:$C$18,0),MATCH(UsagePerHour!GR$4,Sales!$D$3:$ABF$3,0))/GR$2*INDEX(Usage!$D$5:$ABF$11,MATCH(UsagePerHour!$B$84,Usage!$C$5:$C$11,0),MATCH(UsagePerHour!GR$4,Usage!$D$3:$ABF$3,0)),"")</f>
        <v>163.63021294172188</v>
      </c>
      <c r="GS86" s="6">
        <f>IFERROR(INDEX(Sales!$D$5:$ABF$18,MATCH(UsagePerHour!$B86,Sales!$C$5:$C$18,0),MATCH(UsagePerHour!GS$4,Sales!$D$3:$ABF$3,0))/GS$2*INDEX(Usage!$D$5:$ABF$11,MATCH(UsagePerHour!$B$84,Usage!$C$5:$C$11,0),MATCH(UsagePerHour!GS$4,Usage!$D$3:$ABF$3,0)),"")</f>
        <v>30.251653565950917</v>
      </c>
      <c r="GT86" s="6">
        <f>IFERROR(INDEX(Sales!$D$5:$ABF$18,MATCH(UsagePerHour!$B86,Sales!$C$5:$C$18,0),MATCH(UsagePerHour!GT$4,Sales!$D$3:$ABF$3,0))/GT$2*INDEX(Usage!$D$5:$ABF$11,MATCH(UsagePerHour!$B$84,Usage!$C$5:$C$11,0),MATCH(UsagePerHour!GT$4,Usage!$D$3:$ABF$3,0)),"")</f>
        <v>142.79417672086379</v>
      </c>
      <c r="GU86" s="6">
        <f>IFERROR(INDEX(Sales!$D$5:$ABF$18,MATCH(UsagePerHour!$B86,Sales!$C$5:$C$18,0),MATCH(UsagePerHour!GU$4,Sales!$D$3:$ABF$3,0))/GU$2*INDEX(Usage!$D$5:$ABF$11,MATCH(UsagePerHour!$B$84,Usage!$C$5:$C$11,0),MATCH(UsagePerHour!GU$4,Usage!$D$3:$ABF$3,0)),"")</f>
        <v>7.1637629998349235</v>
      </c>
      <c r="GV86" s="6">
        <f>IFERROR(INDEX(Sales!$D$5:$ABF$18,MATCH(UsagePerHour!$B86,Sales!$C$5:$C$18,0),MATCH(UsagePerHour!GV$4,Sales!$D$3:$ABF$3,0))/GV$2*INDEX(Usage!$D$5:$ABF$11,MATCH(UsagePerHour!$B$84,Usage!$C$5:$C$11,0),MATCH(UsagePerHour!GV$4,Usage!$D$3:$ABF$3,0)),"")</f>
        <v>22.695074378186391</v>
      </c>
      <c r="GW86" s="6">
        <f>IFERROR(INDEX(Sales!$D$5:$ABF$18,MATCH(UsagePerHour!$B86,Sales!$C$5:$C$18,0),MATCH(UsagePerHour!GW$4,Sales!$D$3:$ABF$3,0))/GW$2*INDEX(Usage!$D$5:$ABF$11,MATCH(UsagePerHour!$B$84,Usage!$C$5:$C$11,0),MATCH(UsagePerHour!GW$4,Usage!$D$3:$ABF$3,0)),"")</f>
        <v>157.09636059552827</v>
      </c>
      <c r="GX86" s="6">
        <f>IFERROR(INDEX(Sales!$D$5:$ABF$18,MATCH(UsagePerHour!$B86,Sales!$C$5:$C$18,0),MATCH(UsagePerHour!GX$4,Sales!$D$3:$ABF$3,0))/GX$2*INDEX(Usage!$D$5:$ABF$11,MATCH(UsagePerHour!$B$84,Usage!$C$5:$C$11,0),MATCH(UsagePerHour!GX$4,Usage!$D$3:$ABF$3,0)),"")</f>
        <v>816.10763697464995</v>
      </c>
      <c r="GY86" s="6">
        <f>IFERROR(INDEX(Sales!$D$5:$ABF$18,MATCH(UsagePerHour!$B86,Sales!$C$5:$C$18,0),MATCH(UsagePerHour!GY$4,Sales!$D$3:$ABF$3,0))/GY$2*INDEX(Usage!$D$5:$ABF$11,MATCH(UsagePerHour!$B$84,Usage!$C$5:$C$11,0),MATCH(UsagePerHour!GY$4,Usage!$D$3:$ABF$3,0)),"")</f>
        <v>14.470548345724632</v>
      </c>
      <c r="GZ86" s="6">
        <f>IFERROR(INDEX(Sales!$D$5:$ABF$18,MATCH(UsagePerHour!$B86,Sales!$C$5:$C$18,0),MATCH(UsagePerHour!GZ$4,Sales!$D$3:$ABF$3,0))/GZ$2*INDEX(Usage!$D$5:$ABF$11,MATCH(UsagePerHour!$B$84,Usage!$C$5:$C$11,0),MATCH(UsagePerHour!GZ$4,Usage!$D$3:$ABF$3,0)),"")</f>
        <v>10.683832335329342</v>
      </c>
      <c r="HA86" s="6">
        <f>IFERROR(INDEX(Sales!$D$5:$ABF$18,MATCH(UsagePerHour!$B86,Sales!$C$5:$C$18,0),MATCH(UsagePerHour!HA$4,Sales!$D$3:$ABF$3,0))/HA$2*INDEX(Usage!$D$5:$ABF$11,MATCH(UsagePerHour!$B$84,Usage!$C$5:$C$11,0),MATCH(UsagePerHour!HA$4,Usage!$D$3:$ABF$3,0)),"")</f>
        <v>5.2012130622543546</v>
      </c>
      <c r="HB86" s="6">
        <f>IFERROR(INDEX(Sales!$D$5:$ABF$18,MATCH(UsagePerHour!$B86,Sales!$C$5:$C$18,0),MATCH(UsagePerHour!HB$4,Sales!$D$3:$ABF$3,0))/HB$2*INDEX(Usage!$D$5:$ABF$11,MATCH(UsagePerHour!$B$84,Usage!$C$5:$C$11,0),MATCH(UsagePerHour!HB$4,Usage!$D$3:$ABF$3,0)),"")</f>
        <v>43.673883077921019</v>
      </c>
      <c r="HC86" s="6">
        <f>IFERROR(INDEX(Sales!$D$5:$ABF$18,MATCH(UsagePerHour!$B86,Sales!$C$5:$C$18,0),MATCH(UsagePerHour!HC$4,Sales!$D$3:$ABF$3,0))/HC$2*INDEX(Usage!$D$5:$ABF$11,MATCH(UsagePerHour!$B$84,Usage!$C$5:$C$11,0),MATCH(UsagePerHour!HC$4,Usage!$D$3:$ABF$3,0)),"")</f>
        <v>168.27065418649914</v>
      </c>
      <c r="HD86" s="6">
        <f>IFERROR(INDEX(Sales!$D$5:$ABF$18,MATCH(UsagePerHour!$B86,Sales!$C$5:$C$18,0),MATCH(UsagePerHour!HD$4,Sales!$D$3:$ABF$3,0))/HD$2*INDEX(Usage!$D$5:$ABF$11,MATCH(UsagePerHour!$B$84,Usage!$C$5:$C$11,0),MATCH(UsagePerHour!HD$4,Usage!$D$3:$ABF$3,0)),"")</f>
        <v>53.40807148464782</v>
      </c>
      <c r="HE86" s="6">
        <f>IFERROR(INDEX(Sales!$D$5:$ABF$18,MATCH(UsagePerHour!$B86,Sales!$C$5:$C$18,0),MATCH(UsagePerHour!HE$4,Sales!$D$3:$ABF$3,0))/HE$2*INDEX(Usage!$D$5:$ABF$11,MATCH(UsagePerHour!$B$84,Usage!$C$5:$C$11,0),MATCH(UsagePerHour!HE$4,Usage!$D$3:$ABF$3,0)),"")</f>
        <v>170.55924556147261</v>
      </c>
      <c r="HF86" s="6">
        <f>IFERROR(INDEX(Sales!$D$5:$ABF$18,MATCH(UsagePerHour!$B86,Sales!$C$5:$C$18,0),MATCH(UsagePerHour!HF$4,Sales!$D$3:$ABF$3,0))/HF$2*INDEX(Usage!$D$5:$ABF$11,MATCH(UsagePerHour!$B$84,Usage!$C$5:$C$11,0),MATCH(UsagePerHour!HF$4,Usage!$D$3:$ABF$3,0)),"")</f>
        <v>41.996343008097625</v>
      </c>
      <c r="HG86" s="6">
        <f>IFERROR(INDEX(Sales!$D$5:$ABF$18,MATCH(UsagePerHour!$B86,Sales!$C$5:$C$18,0),MATCH(UsagePerHour!HG$4,Sales!$D$3:$ABF$3,0))/HG$2*INDEX(Usage!$D$5:$ABF$11,MATCH(UsagePerHour!$B$84,Usage!$C$5:$C$11,0),MATCH(UsagePerHour!HG$4,Usage!$D$3:$ABF$3,0)),"")</f>
        <v>2.5897287939988463</v>
      </c>
      <c r="HH86" s="6">
        <f>IFERROR(INDEX(Sales!$D$5:$ABF$18,MATCH(UsagePerHour!$B86,Sales!$C$5:$C$18,0),MATCH(UsagePerHour!HH$4,Sales!$D$3:$ABF$3,0))/HH$2*INDEX(Usage!$D$5:$ABF$11,MATCH(UsagePerHour!$B$84,Usage!$C$5:$C$11,0),MATCH(UsagePerHour!HH$4,Usage!$D$3:$ABF$3,0)),"")</f>
        <v>10.419523912367849</v>
      </c>
      <c r="HI86" s="6">
        <f>IFERROR(INDEX(Sales!$D$5:$ABF$18,MATCH(UsagePerHour!$B86,Sales!$C$5:$C$18,0),MATCH(UsagePerHour!HI$4,Sales!$D$3:$ABF$3,0))/HI$2*INDEX(Usage!$D$5:$ABF$11,MATCH(UsagePerHour!$B$84,Usage!$C$5:$C$11,0),MATCH(UsagePerHour!HI$4,Usage!$D$3:$ABF$3,0)),"")</f>
        <v>1.8641457831683463</v>
      </c>
      <c r="HJ86" s="6">
        <f>IFERROR(INDEX(Sales!$D$5:$ABF$18,MATCH(UsagePerHour!$B86,Sales!$C$5:$C$18,0),MATCH(UsagePerHour!HJ$4,Sales!$D$3:$ABF$3,0))/HJ$2*INDEX(Usage!$D$5:$ABF$11,MATCH(UsagePerHour!$B$84,Usage!$C$5:$C$11,0),MATCH(UsagePerHour!HJ$4,Usage!$D$3:$ABF$3,0)),"")</f>
        <v>78.150358072765584</v>
      </c>
      <c r="HK86" s="6">
        <f>IFERROR(INDEX(Sales!$D$5:$ABF$18,MATCH(UsagePerHour!$B86,Sales!$C$5:$C$18,0),MATCH(UsagePerHour!HK$4,Sales!$D$3:$ABF$3,0))/HK$2*INDEX(Usage!$D$5:$ABF$11,MATCH(UsagePerHour!$B$84,Usage!$C$5:$C$11,0),MATCH(UsagePerHour!HK$4,Usage!$D$3:$ABF$3,0)),"")</f>
        <v>7.9902602034831176</v>
      </c>
      <c r="HL86" s="6">
        <f>IFERROR(INDEX(Sales!$D$5:$ABF$18,MATCH(UsagePerHour!$B86,Sales!$C$5:$C$18,0),MATCH(UsagePerHour!HL$4,Sales!$D$3:$ABF$3,0))/HL$2*INDEX(Usage!$D$5:$ABF$11,MATCH(UsagePerHour!$B$84,Usage!$C$5:$C$11,0),MATCH(UsagePerHour!HL$4,Usage!$D$3:$ABF$3,0)),"")</f>
        <v>2.9516440699442472</v>
      </c>
      <c r="HM86" s="6">
        <f>IFERROR(INDEX(Sales!$D$5:$ABF$18,MATCH(UsagePerHour!$B86,Sales!$C$5:$C$18,0),MATCH(UsagePerHour!HM$4,Sales!$D$3:$ABF$3,0))/HM$2*INDEX(Usage!$D$5:$ABF$11,MATCH(UsagePerHour!$B$84,Usage!$C$5:$C$11,0),MATCH(UsagePerHour!HM$4,Usage!$D$3:$ABF$3,0)),"")</f>
        <v>54.390192480107586</v>
      </c>
      <c r="HN86" s="6">
        <f>IFERROR(INDEX(Sales!$D$5:$ABF$18,MATCH(UsagePerHour!$B86,Sales!$C$5:$C$18,0),MATCH(UsagePerHour!HN$4,Sales!$D$3:$ABF$3,0))/HN$2*INDEX(Usage!$D$5:$ABF$11,MATCH(UsagePerHour!$B$84,Usage!$C$5:$C$11,0),MATCH(UsagePerHour!HN$4,Usage!$D$3:$ABF$3,0)),"")</f>
        <v>6.4351366701597481</v>
      </c>
      <c r="HO86" s="6">
        <f>IFERROR(INDEX(Sales!$D$5:$ABF$18,MATCH(UsagePerHour!$B86,Sales!$C$5:$C$18,0),MATCH(UsagePerHour!HO$4,Sales!$D$3:$ABF$3,0))/HO$2*INDEX(Usage!$D$5:$ABF$11,MATCH(UsagePerHour!$B$84,Usage!$C$5:$C$11,0),MATCH(UsagePerHour!HO$4,Usage!$D$3:$ABF$3,0)),"")</f>
        <v>9.900024874934358</v>
      </c>
      <c r="HP86" s="6">
        <f>IFERROR(INDEX(Sales!$D$5:$ABF$18,MATCH(UsagePerHour!$B86,Sales!$C$5:$C$18,0),MATCH(UsagePerHour!HP$4,Sales!$D$3:$ABF$3,0))/HP$2*INDEX(Usage!$D$5:$ABF$11,MATCH(UsagePerHour!$B$84,Usage!$C$5:$C$11,0),MATCH(UsagePerHour!HP$4,Usage!$D$3:$ABF$3,0)),"")</f>
        <v>23.766176482826921</v>
      </c>
      <c r="HQ86" s="6">
        <f>IFERROR(INDEX(Sales!$D$5:$ABF$18,MATCH(UsagePerHour!$B86,Sales!$C$5:$C$18,0),MATCH(UsagePerHour!HQ$4,Sales!$D$3:$ABF$3,0))/HQ$2*INDEX(Usage!$D$5:$ABF$11,MATCH(UsagePerHour!$B$84,Usage!$C$5:$C$11,0),MATCH(UsagePerHour!HQ$4,Usage!$D$3:$ABF$3,0)),"")</f>
        <v>73.928189163209993</v>
      </c>
      <c r="HR86" s="6">
        <f>IFERROR(INDEX(Sales!$D$5:$ABF$18,MATCH(UsagePerHour!$B86,Sales!$C$5:$C$18,0),MATCH(UsagePerHour!HR$4,Sales!$D$3:$ABF$3,0))/HR$2*INDEX(Usage!$D$5:$ABF$11,MATCH(UsagePerHour!$B$84,Usage!$C$5:$C$11,0),MATCH(UsagePerHour!HR$4,Usage!$D$3:$ABF$3,0)),"")</f>
        <v>281.99191929970709</v>
      </c>
      <c r="HS86" s="6">
        <f>IFERROR(INDEX(Sales!$D$5:$ABF$18,MATCH(UsagePerHour!$B86,Sales!$C$5:$C$18,0),MATCH(UsagePerHour!HS$4,Sales!$D$3:$ABF$3,0))/HS$2*INDEX(Usage!$D$5:$ABF$11,MATCH(UsagePerHour!$B$84,Usage!$C$5:$C$11,0),MATCH(UsagePerHour!HS$4,Usage!$D$3:$ABF$3,0)),"")</f>
        <v>190.84987052524758</v>
      </c>
      <c r="HT86" s="6">
        <f>IFERROR(INDEX(Sales!$D$5:$ABF$18,MATCH(UsagePerHour!$B86,Sales!$C$5:$C$18,0),MATCH(UsagePerHour!HT$4,Sales!$D$3:$ABF$3,0))/HT$2*INDEX(Usage!$D$5:$ABF$11,MATCH(UsagePerHour!$B$84,Usage!$C$5:$C$11,0),MATCH(UsagePerHour!HT$4,Usage!$D$3:$ABF$3,0)),"")</f>
        <v>99.045623707787726</v>
      </c>
      <c r="HU86" s="6">
        <f>IFERROR(INDEX(Sales!$D$5:$ABF$18,MATCH(UsagePerHour!$B86,Sales!$C$5:$C$18,0),MATCH(UsagePerHour!HU$4,Sales!$D$3:$ABF$3,0))/HU$2*INDEX(Usage!$D$5:$ABF$11,MATCH(UsagePerHour!$B$84,Usage!$C$5:$C$11,0),MATCH(UsagePerHour!HU$4,Usage!$D$3:$ABF$3,0)),"")</f>
        <v>6.3399711767973219</v>
      </c>
      <c r="HV86" s="6">
        <f>IFERROR(INDEX(Sales!$D$5:$ABF$18,MATCH(UsagePerHour!$B86,Sales!$C$5:$C$18,0),MATCH(UsagePerHour!HV$4,Sales!$D$3:$ABF$3,0))/HV$2*INDEX(Usage!$D$5:$ABF$11,MATCH(UsagePerHour!$B$84,Usage!$C$5:$C$11,0),MATCH(UsagePerHour!HV$4,Usage!$D$3:$ABF$3,0)),"")</f>
        <v>7.861085345883863</v>
      </c>
      <c r="HW86" s="6">
        <f>IFERROR(INDEX(Sales!$D$5:$ABF$18,MATCH(UsagePerHour!$B86,Sales!$C$5:$C$18,0),MATCH(UsagePerHour!HW$4,Sales!$D$3:$ABF$3,0))/HW$2*INDEX(Usage!$D$5:$ABF$11,MATCH(UsagePerHour!$B$84,Usage!$C$5:$C$11,0),MATCH(UsagePerHour!HW$4,Usage!$D$3:$ABF$3,0)),"")</f>
        <v>46.187497313330184</v>
      </c>
      <c r="HX86" s="6">
        <f>IFERROR(INDEX(Sales!$D$5:$ABF$18,MATCH(UsagePerHour!$B86,Sales!$C$5:$C$18,0),MATCH(UsagePerHour!HX$4,Sales!$D$3:$ABF$3,0))/HX$2*INDEX(Usage!$D$5:$ABF$11,MATCH(UsagePerHour!$B$84,Usage!$C$5:$C$11,0),MATCH(UsagePerHour!HX$4,Usage!$D$3:$ABF$3,0)),"")</f>
        <v>171.68375793987479</v>
      </c>
      <c r="HY86" s="6">
        <f>IFERROR(INDEX(Sales!$D$5:$ABF$18,MATCH(UsagePerHour!$B86,Sales!$C$5:$C$18,0),MATCH(UsagePerHour!HY$4,Sales!$D$3:$ABF$3,0))/HY$2*INDEX(Usage!$D$5:$ABF$11,MATCH(UsagePerHour!$B$84,Usage!$C$5:$C$11,0),MATCH(UsagePerHour!HY$4,Usage!$D$3:$ABF$3,0)),"")</f>
        <v>229.25413867879624</v>
      </c>
      <c r="HZ86" s="6">
        <f>IFERROR(INDEX(Sales!$D$5:$ABF$18,MATCH(UsagePerHour!$B86,Sales!$C$5:$C$18,0),MATCH(UsagePerHour!HZ$4,Sales!$D$3:$ABF$3,0))/HZ$2*INDEX(Usage!$D$5:$ABF$11,MATCH(UsagePerHour!$B$84,Usage!$C$5:$C$11,0),MATCH(UsagePerHour!HZ$4,Usage!$D$3:$ABF$3,0)),"")</f>
        <v>45.233558201413707</v>
      </c>
      <c r="IA86" s="6">
        <f>IFERROR(INDEX(Sales!$D$5:$ABF$18,MATCH(UsagePerHour!$B86,Sales!$C$5:$C$18,0),MATCH(UsagePerHour!IA$4,Sales!$D$3:$ABF$3,0))/IA$2*INDEX(Usage!$D$5:$ABF$11,MATCH(UsagePerHour!$B$84,Usage!$C$5:$C$11,0),MATCH(UsagePerHour!IA$4,Usage!$D$3:$ABF$3,0)),"")</f>
        <v>63.707083264747418</v>
      </c>
      <c r="IB86" s="6">
        <f>IFERROR(INDEX(Sales!$D$5:$ABF$18,MATCH(UsagePerHour!$B86,Sales!$C$5:$C$18,0),MATCH(UsagePerHour!IB$4,Sales!$D$3:$ABF$3,0))/IB$2*INDEX(Usage!$D$5:$ABF$11,MATCH(UsagePerHour!$B$84,Usage!$C$5:$C$11,0),MATCH(UsagePerHour!IB$4,Usage!$D$3:$ABF$3,0)),"")</f>
        <v>7.3566575138455805</v>
      </c>
      <c r="IC86" s="6">
        <f>IFERROR(INDEX(Sales!$D$5:$ABF$18,MATCH(UsagePerHour!$B86,Sales!$C$5:$C$18,0),MATCH(UsagePerHour!IC$4,Sales!$D$3:$ABF$3,0))/IC$2*INDEX(Usage!$D$5:$ABF$11,MATCH(UsagePerHour!$B$84,Usage!$C$5:$C$11,0),MATCH(UsagePerHour!IC$4,Usage!$D$3:$ABF$3,0)),"")</f>
        <v>4.1732351283068505</v>
      </c>
      <c r="ID86" s="6">
        <f>IFERROR(INDEX(Sales!$D$5:$ABF$18,MATCH(UsagePerHour!$B86,Sales!$C$5:$C$18,0),MATCH(UsagePerHour!ID$4,Sales!$D$3:$ABF$3,0))/ID$2*INDEX(Usage!$D$5:$ABF$11,MATCH(UsagePerHour!$B$84,Usage!$C$5:$C$11,0),MATCH(UsagePerHour!ID$4,Usage!$D$3:$ABF$3,0)),"")</f>
        <v>72.160726480739768</v>
      </c>
      <c r="IE86" s="6">
        <f>IFERROR(INDEX(Sales!$D$5:$ABF$18,MATCH(UsagePerHour!$B86,Sales!$C$5:$C$18,0),MATCH(UsagePerHour!IE$4,Sales!$D$3:$ABF$3,0))/IE$2*INDEX(Usage!$D$5:$ABF$11,MATCH(UsagePerHour!$B$84,Usage!$C$5:$C$11,0),MATCH(UsagePerHour!IE$4,Usage!$D$3:$ABF$3,0)),"")</f>
        <v>43.945714458049338</v>
      </c>
      <c r="IF86" s="6">
        <f>IFERROR(INDEX(Sales!$D$5:$ABF$18,MATCH(UsagePerHour!$B86,Sales!$C$5:$C$18,0),MATCH(UsagePerHour!IF$4,Sales!$D$3:$ABF$3,0))/IF$2*INDEX(Usage!$D$5:$ABF$11,MATCH(UsagePerHour!$B$84,Usage!$C$5:$C$11,0),MATCH(UsagePerHour!IF$4,Usage!$D$3:$ABF$3,0)),"")</f>
        <v>91.427373464193053</v>
      </c>
      <c r="IG86" s="6">
        <f>IFERROR(INDEX(Sales!$D$5:$ABF$18,MATCH(UsagePerHour!$B86,Sales!$C$5:$C$18,0),MATCH(UsagePerHour!IG$4,Sales!$D$3:$ABF$3,0))/IG$2*INDEX(Usage!$D$5:$ABF$11,MATCH(UsagePerHour!$B$84,Usage!$C$5:$C$11,0),MATCH(UsagePerHour!IG$4,Usage!$D$3:$ABF$3,0)),"")</f>
        <v>5.6055460810419975</v>
      </c>
      <c r="IH86" s="6">
        <f>IFERROR(INDEX(Sales!$D$5:$ABF$18,MATCH(UsagePerHour!$B86,Sales!$C$5:$C$18,0),MATCH(UsagePerHour!IH$4,Sales!$D$3:$ABF$3,0))/IH$2*INDEX(Usage!$D$5:$ABF$11,MATCH(UsagePerHour!$B$84,Usage!$C$5:$C$11,0),MATCH(UsagePerHour!IH$4,Usage!$D$3:$ABF$3,0)),"")</f>
        <v>66.16489343887109</v>
      </c>
      <c r="II86" s="6">
        <f>IFERROR(INDEX(Sales!$D$5:$ABF$18,MATCH(UsagePerHour!$B86,Sales!$C$5:$C$18,0),MATCH(UsagePerHour!II$4,Sales!$D$3:$ABF$3,0))/II$2*INDEX(Usage!$D$5:$ABF$11,MATCH(UsagePerHour!$B$84,Usage!$C$5:$C$11,0),MATCH(UsagePerHour!II$4,Usage!$D$3:$ABF$3,0)),"")</f>
        <v>6.6569901945448411</v>
      </c>
      <c r="IJ86" s="6">
        <f>IFERROR(INDEX(Sales!$D$5:$ABF$18,MATCH(UsagePerHour!$B86,Sales!$C$5:$C$18,0),MATCH(UsagePerHour!IJ$4,Sales!$D$3:$ABF$3,0))/IJ$2*INDEX(Usage!$D$5:$ABF$11,MATCH(UsagePerHour!$B$84,Usage!$C$5:$C$11,0),MATCH(UsagePerHour!IJ$4,Usage!$D$3:$ABF$3,0)),"")</f>
        <v>6.5919686374231832</v>
      </c>
      <c r="IK86" s="6">
        <f>IFERROR(INDEX(Sales!$D$5:$ABF$18,MATCH(UsagePerHour!$B86,Sales!$C$5:$C$18,0),MATCH(UsagePerHour!IK$4,Sales!$D$3:$ABF$3,0))/IK$2*INDEX(Usage!$D$5:$ABF$11,MATCH(UsagePerHour!$B$84,Usage!$C$5:$C$11,0),MATCH(UsagePerHour!IK$4,Usage!$D$3:$ABF$3,0)),"")</f>
        <v>117.6951653456991</v>
      </c>
      <c r="IL86" s="6">
        <f>IFERROR(INDEX(Sales!$D$5:$ABF$18,MATCH(UsagePerHour!$B86,Sales!$C$5:$C$18,0),MATCH(UsagePerHour!IL$4,Sales!$D$3:$ABF$3,0))/IL$2*INDEX(Usage!$D$5:$ABF$11,MATCH(UsagePerHour!$B$84,Usage!$C$5:$C$11,0),MATCH(UsagePerHour!IL$4,Usage!$D$3:$ABF$3,0)),"")</f>
        <v>79.475716205523668</v>
      </c>
      <c r="IM86" s="6">
        <f>IFERROR(INDEX(Sales!$D$5:$ABF$18,MATCH(UsagePerHour!$B86,Sales!$C$5:$C$18,0),MATCH(UsagePerHour!IM$4,Sales!$D$3:$ABF$3,0))/IM$2*INDEX(Usage!$D$5:$ABF$11,MATCH(UsagePerHour!$B$84,Usage!$C$5:$C$11,0),MATCH(UsagePerHour!IM$4,Usage!$D$3:$ABF$3,0)),"")</f>
        <v>76.825225811511771</v>
      </c>
      <c r="IN86" s="6">
        <f>IFERROR(INDEX(Sales!$D$5:$ABF$18,MATCH(UsagePerHour!$B86,Sales!$C$5:$C$18,0),MATCH(UsagePerHour!IN$4,Sales!$D$3:$ABF$3,0))/IN$2*INDEX(Usage!$D$5:$ABF$11,MATCH(UsagePerHour!$B$84,Usage!$C$5:$C$11,0),MATCH(UsagePerHour!IN$4,Usage!$D$3:$ABF$3,0)),"")</f>
        <v>22.074147213273907</v>
      </c>
      <c r="IO86" s="6">
        <f>IFERROR(INDEX(Sales!$D$5:$ABF$18,MATCH(UsagePerHour!$B86,Sales!$C$5:$C$18,0),MATCH(UsagePerHour!IO$4,Sales!$D$3:$ABF$3,0))/IO$2*INDEX(Usage!$D$5:$ABF$11,MATCH(UsagePerHour!$B$84,Usage!$C$5:$C$11,0),MATCH(UsagePerHour!IO$4,Usage!$D$3:$ABF$3,0)),"")</f>
        <v>215.55808533283039</v>
      </c>
      <c r="IP86" s="6">
        <f>IFERROR(INDEX(Sales!$D$5:$ABF$18,MATCH(UsagePerHour!$B86,Sales!$C$5:$C$18,0),MATCH(UsagePerHour!IP$4,Sales!$D$3:$ABF$3,0))/IP$2*INDEX(Usage!$D$5:$ABF$11,MATCH(UsagePerHour!$B$84,Usage!$C$5:$C$11,0),MATCH(UsagePerHour!IP$4,Usage!$D$3:$ABF$3,0)),"")</f>
        <v>6.3748161992955126</v>
      </c>
      <c r="IQ86" s="6">
        <f>IFERROR(INDEX(Sales!$D$5:$ABF$18,MATCH(UsagePerHour!$B86,Sales!$C$5:$C$18,0),MATCH(UsagePerHour!IQ$4,Sales!$D$3:$ABF$3,0))/IQ$2*INDEX(Usage!$D$5:$ABF$11,MATCH(UsagePerHour!$B$84,Usage!$C$5:$C$11,0),MATCH(UsagePerHour!IQ$4,Usage!$D$3:$ABF$3,0)),"")</f>
        <v>3.6423892847903292</v>
      </c>
      <c r="IR86" s="6">
        <f>IFERROR(INDEX(Sales!$D$5:$ABF$18,MATCH(UsagePerHour!$B86,Sales!$C$5:$C$18,0),MATCH(UsagePerHour!IR$4,Sales!$D$3:$ABF$3,0))/IR$2*INDEX(Usage!$D$5:$ABF$11,MATCH(UsagePerHour!$B$84,Usage!$C$5:$C$11,0),MATCH(UsagePerHour!IR$4,Usage!$D$3:$ABF$3,0)),"")</f>
        <v>48.91508576925132</v>
      </c>
      <c r="IS86" s="6">
        <f>IFERROR(INDEX(Sales!$D$5:$ABF$18,MATCH(UsagePerHour!$B86,Sales!$C$5:$C$18,0),MATCH(UsagePerHour!IS$4,Sales!$D$3:$ABF$3,0))/IS$2*INDEX(Usage!$D$5:$ABF$11,MATCH(UsagePerHour!$B$84,Usage!$C$5:$C$11,0),MATCH(UsagePerHour!IS$4,Usage!$D$3:$ABF$3,0)),"")</f>
        <v>23.577549051509077</v>
      </c>
      <c r="IT86" s="6">
        <f>IFERROR(INDEX(Sales!$D$5:$ABF$18,MATCH(UsagePerHour!$B86,Sales!$C$5:$C$18,0),MATCH(UsagePerHour!IT$4,Sales!$D$3:$ABF$3,0))/IT$2*INDEX(Usage!$D$5:$ABF$11,MATCH(UsagePerHour!$B$84,Usage!$C$5:$C$11,0),MATCH(UsagePerHour!IT$4,Usage!$D$3:$ABF$3,0)),"")</f>
        <v>81.044469392382524</v>
      </c>
      <c r="IU86" s="6">
        <f>IFERROR(INDEX(Sales!$D$5:$ABF$18,MATCH(UsagePerHour!$B86,Sales!$C$5:$C$18,0),MATCH(UsagePerHour!IU$4,Sales!$D$3:$ABF$3,0))/IU$2*INDEX(Usage!$D$5:$ABF$11,MATCH(UsagePerHour!$B$84,Usage!$C$5:$C$11,0),MATCH(UsagePerHour!IU$4,Usage!$D$3:$ABF$3,0)),"")</f>
        <v>2.9898466988592034</v>
      </c>
      <c r="IV86" s="6">
        <f>IFERROR(INDEX(Sales!$D$5:$ABF$18,MATCH(UsagePerHour!$B86,Sales!$C$5:$C$18,0),MATCH(UsagePerHour!IV$4,Sales!$D$3:$ABF$3,0))/IV$2*INDEX(Usage!$D$5:$ABF$11,MATCH(UsagePerHour!$B$84,Usage!$C$5:$C$11,0),MATCH(UsagePerHour!IV$4,Usage!$D$3:$ABF$3,0)),"")</f>
        <v>25.348525221052959</v>
      </c>
      <c r="IW86" s="6">
        <f>IFERROR(INDEX(Sales!$D$5:$ABF$18,MATCH(UsagePerHour!$B86,Sales!$C$5:$C$18,0),MATCH(UsagePerHour!IW$4,Sales!$D$3:$ABF$3,0))/IW$2*INDEX(Usage!$D$5:$ABF$11,MATCH(UsagePerHour!$B$84,Usage!$C$5:$C$11,0),MATCH(UsagePerHour!IW$4,Usage!$D$3:$ABF$3,0)),"")</f>
        <v>77.825365243590483</v>
      </c>
      <c r="IX86" s="6">
        <f>IFERROR(INDEX(Sales!$D$5:$ABF$18,MATCH(UsagePerHour!$B86,Sales!$C$5:$C$18,0),MATCH(UsagePerHour!IX$4,Sales!$D$3:$ABF$3,0))/IX$2*INDEX(Usage!$D$5:$ABF$11,MATCH(UsagePerHour!$B$84,Usage!$C$5:$C$11,0),MATCH(UsagePerHour!IX$4,Usage!$D$3:$ABF$3,0)),"")</f>
        <v>3.6356771121691951</v>
      </c>
      <c r="IY86" s="6">
        <f>IFERROR(INDEX(Sales!$D$5:$ABF$18,MATCH(UsagePerHour!$B86,Sales!$C$5:$C$18,0),MATCH(UsagePerHour!IY$4,Sales!$D$3:$ABF$3,0))/IY$2*INDEX(Usage!$D$5:$ABF$11,MATCH(UsagePerHour!$B$84,Usage!$C$5:$C$11,0),MATCH(UsagePerHour!IY$4,Usage!$D$3:$ABF$3,0)),"")</f>
        <v>60.667117735295058</v>
      </c>
      <c r="IZ86" s="6">
        <f>IFERROR(INDEX(Sales!$D$5:$ABF$18,MATCH(UsagePerHour!$B86,Sales!$C$5:$C$18,0),MATCH(UsagePerHour!IZ$4,Sales!$D$3:$ABF$3,0))/IZ$2*INDEX(Usage!$D$5:$ABF$11,MATCH(UsagePerHour!$B$84,Usage!$C$5:$C$11,0),MATCH(UsagePerHour!IZ$4,Usage!$D$3:$ABF$3,0)),"")</f>
        <v>114.7143612496839</v>
      </c>
      <c r="JA86" s="6">
        <f>IFERROR(INDEX(Sales!$D$5:$ABF$18,MATCH(UsagePerHour!$B86,Sales!$C$5:$C$18,0),MATCH(UsagePerHour!JA$4,Sales!$D$3:$ABF$3,0))/JA$2*INDEX(Usage!$D$5:$ABF$11,MATCH(UsagePerHour!$B$84,Usage!$C$5:$C$11,0),MATCH(UsagePerHour!JA$4,Usage!$D$3:$ABF$3,0)),"")</f>
        <v>173.19915232171272</v>
      </c>
      <c r="JB86" s="6">
        <f>IFERROR(INDEX(Sales!$D$5:$ABF$18,MATCH(UsagePerHour!$B86,Sales!$C$5:$C$18,0),MATCH(UsagePerHour!JB$4,Sales!$D$3:$ABF$3,0))/JB$2*INDEX(Usage!$D$5:$ABF$11,MATCH(UsagePerHour!$B$84,Usage!$C$5:$C$11,0),MATCH(UsagePerHour!JB$4,Usage!$D$3:$ABF$3,0)),"")</f>
        <v>170.194922465785</v>
      </c>
      <c r="JC86" s="6">
        <f>IFERROR(INDEX(Sales!$D$5:$ABF$18,MATCH(UsagePerHour!$B86,Sales!$C$5:$C$18,0),MATCH(UsagePerHour!JC$4,Sales!$D$3:$ABF$3,0))/JC$2*INDEX(Usage!$D$5:$ABF$11,MATCH(UsagePerHour!$B$84,Usage!$C$5:$C$11,0),MATCH(UsagePerHour!JC$4,Usage!$D$3:$ABF$3,0)),"")</f>
        <v>253.71390335300225</v>
      </c>
      <c r="JD86" s="6">
        <f>IFERROR(INDEX(Sales!$D$5:$ABF$18,MATCH(UsagePerHour!$B86,Sales!$C$5:$C$18,0),MATCH(UsagePerHour!JD$4,Sales!$D$3:$ABF$3,0))/JD$2*INDEX(Usage!$D$5:$ABF$11,MATCH(UsagePerHour!$B$84,Usage!$C$5:$C$11,0),MATCH(UsagePerHour!JD$4,Usage!$D$3:$ABF$3,0)),"")</f>
        <v>10.98572257255665</v>
      </c>
      <c r="JE86" s="6">
        <f>IFERROR(INDEX(Sales!$D$5:$ABF$18,MATCH(UsagePerHour!$B86,Sales!$C$5:$C$18,0),MATCH(UsagePerHour!JE$4,Sales!$D$3:$ABF$3,0))/JE$2*INDEX(Usage!$D$5:$ABF$11,MATCH(UsagePerHour!$B$84,Usage!$C$5:$C$11,0),MATCH(UsagePerHour!JE$4,Usage!$D$3:$ABF$3,0)),"")</f>
        <v>7.1790604876276634</v>
      </c>
      <c r="JF86" s="6">
        <f>IFERROR(INDEX(Sales!$D$5:$ABF$18,MATCH(UsagePerHour!$B86,Sales!$C$5:$C$18,0),MATCH(UsagePerHour!JF$4,Sales!$D$3:$ABF$3,0))/JF$2*INDEX(Usage!$D$5:$ABF$11,MATCH(UsagePerHour!$B$84,Usage!$C$5:$C$11,0),MATCH(UsagePerHour!JF$4,Usage!$D$3:$ABF$3,0)),"")</f>
        <v>19.386767465825642</v>
      </c>
      <c r="JG86" s="6">
        <f>IFERROR(INDEX(Sales!$D$5:$ABF$18,MATCH(UsagePerHour!$B86,Sales!$C$5:$C$18,0),MATCH(UsagePerHour!JG$4,Sales!$D$3:$ABF$3,0))/JG$2*INDEX(Usage!$D$5:$ABF$11,MATCH(UsagePerHour!$B$84,Usage!$C$5:$C$11,0),MATCH(UsagePerHour!JG$4,Usage!$D$3:$ABF$3,0)),"")</f>
        <v>13.179643346802473</v>
      </c>
      <c r="JH86" s="6">
        <f>IFERROR(INDEX(Sales!$D$5:$ABF$18,MATCH(UsagePerHour!$B86,Sales!$C$5:$C$18,0),MATCH(UsagePerHour!JH$4,Sales!$D$3:$ABF$3,0))/JH$2*INDEX(Usage!$D$5:$ABF$11,MATCH(UsagePerHour!$B$84,Usage!$C$5:$C$11,0),MATCH(UsagePerHour!JH$4,Usage!$D$3:$ABF$3,0)),"")</f>
        <v>69.487615103979692</v>
      </c>
      <c r="JI86" s="6">
        <f>IFERROR(INDEX(Sales!$D$5:$ABF$18,MATCH(UsagePerHour!$B86,Sales!$C$5:$C$18,0),MATCH(UsagePerHour!JI$4,Sales!$D$3:$ABF$3,0))/JI$2*INDEX(Usage!$D$5:$ABF$11,MATCH(UsagePerHour!$B$84,Usage!$C$5:$C$11,0),MATCH(UsagePerHour!JI$4,Usage!$D$3:$ABF$3,0)),"")</f>
        <v>119.77489713578078</v>
      </c>
      <c r="JJ86" s="6">
        <f>IFERROR(INDEX(Sales!$D$5:$ABF$18,MATCH(UsagePerHour!$B86,Sales!$C$5:$C$18,0),MATCH(UsagePerHour!JJ$4,Sales!$D$3:$ABF$3,0))/JJ$2*INDEX(Usage!$D$5:$ABF$11,MATCH(UsagePerHour!$B$84,Usage!$C$5:$C$11,0),MATCH(UsagePerHour!JJ$4,Usage!$D$3:$ABF$3,0)),"")</f>
        <v>114.31381145393884</v>
      </c>
      <c r="JK86" s="6">
        <f>IFERROR(INDEX(Sales!$D$5:$ABF$18,MATCH(UsagePerHour!$B86,Sales!$C$5:$C$18,0),MATCH(UsagePerHour!JK$4,Sales!$D$3:$ABF$3,0))/JK$2*INDEX(Usage!$D$5:$ABF$11,MATCH(UsagePerHour!$B$84,Usage!$C$5:$C$11,0),MATCH(UsagePerHour!JK$4,Usage!$D$3:$ABF$3,0)),"")</f>
        <v>2.156708969057465</v>
      </c>
      <c r="JL86" s="6">
        <f>IFERROR(INDEX(Sales!$D$5:$ABF$18,MATCH(UsagePerHour!$B86,Sales!$C$5:$C$18,0),MATCH(UsagePerHour!JL$4,Sales!$D$3:$ABF$3,0))/JL$2*INDEX(Usage!$D$5:$ABF$11,MATCH(UsagePerHour!$B$84,Usage!$C$5:$C$11,0),MATCH(UsagePerHour!JL$4,Usage!$D$3:$ABF$3,0)),"")</f>
        <v>1.5959568275128677</v>
      </c>
      <c r="JM86" s="6">
        <f>IFERROR(INDEX(Sales!$D$5:$ABF$18,MATCH(UsagePerHour!$B86,Sales!$C$5:$C$18,0),MATCH(UsagePerHour!JM$4,Sales!$D$3:$ABF$3,0))/JM$2*INDEX(Usage!$D$5:$ABF$11,MATCH(UsagePerHour!$B$84,Usage!$C$5:$C$11,0),MATCH(UsagePerHour!JM$4,Usage!$D$3:$ABF$3,0)),"")</f>
        <v>224.81495524888672</v>
      </c>
      <c r="JN86" s="6">
        <f>IFERROR(INDEX(Sales!$D$5:$ABF$18,MATCH(UsagePerHour!$B86,Sales!$C$5:$C$18,0),MATCH(UsagePerHour!JN$4,Sales!$D$3:$ABF$3,0))/JN$2*INDEX(Usage!$D$5:$ABF$11,MATCH(UsagePerHour!$B$84,Usage!$C$5:$C$11,0),MATCH(UsagePerHour!JN$4,Usage!$D$3:$ABF$3,0)),"")</f>
        <v>8.502320150430668</v>
      </c>
      <c r="JO86" s="6">
        <f>IFERROR(INDEX(Sales!$D$5:$ABF$18,MATCH(UsagePerHour!$B86,Sales!$C$5:$C$18,0),MATCH(UsagePerHour!JO$4,Sales!$D$3:$ABF$3,0))/JO$2*INDEX(Usage!$D$5:$ABF$11,MATCH(UsagePerHour!$B$84,Usage!$C$5:$C$11,0),MATCH(UsagePerHour!JO$4,Usage!$D$3:$ABF$3,0)),"")</f>
        <v>247.11186125886601</v>
      </c>
      <c r="JP86" s="6">
        <f>IFERROR(INDEX(Sales!$D$5:$ABF$18,MATCH(UsagePerHour!$B86,Sales!$C$5:$C$18,0),MATCH(UsagePerHour!JP$4,Sales!$D$3:$ABF$3,0))/JP$2*INDEX(Usage!$D$5:$ABF$11,MATCH(UsagePerHour!$B$84,Usage!$C$5:$C$11,0),MATCH(UsagePerHour!JP$4,Usage!$D$3:$ABF$3,0)),"")</f>
        <v>0.79317177721836363</v>
      </c>
      <c r="JQ86" s="6">
        <f>IFERROR(INDEX(Sales!$D$5:$ABF$18,MATCH(UsagePerHour!$B86,Sales!$C$5:$C$18,0),MATCH(UsagePerHour!JQ$4,Sales!$D$3:$ABF$3,0))/JQ$2*INDEX(Usage!$D$5:$ABF$11,MATCH(UsagePerHour!$B$84,Usage!$C$5:$C$11,0),MATCH(UsagePerHour!JQ$4,Usage!$D$3:$ABF$3,0)),"")</f>
        <v>21.287343582748395</v>
      </c>
      <c r="JR86" s="6">
        <f>IFERROR(INDEX(Sales!$D$5:$ABF$18,MATCH(UsagePerHour!$B86,Sales!$C$5:$C$18,0),MATCH(UsagePerHour!JR$4,Sales!$D$3:$ABF$3,0))/JR$2*INDEX(Usage!$D$5:$ABF$11,MATCH(UsagePerHour!$B$84,Usage!$C$5:$C$11,0),MATCH(UsagePerHour!JR$4,Usage!$D$3:$ABF$3,0)),"")</f>
        <v>8.4093913624716858</v>
      </c>
      <c r="JS86" s="6">
        <f>IFERROR(INDEX(Sales!$D$5:$ABF$18,MATCH(UsagePerHour!$B86,Sales!$C$5:$C$18,0),MATCH(UsagePerHour!JS$4,Sales!$D$3:$ABF$3,0))/JS$2*INDEX(Usage!$D$5:$ABF$11,MATCH(UsagePerHour!$B$84,Usage!$C$5:$C$11,0),MATCH(UsagePerHour!JS$4,Usage!$D$3:$ABF$3,0)),"")</f>
        <v>3.8257284470781339</v>
      </c>
      <c r="JT86" s="6">
        <f>IFERROR(INDEX(Sales!$D$5:$ABF$18,MATCH(UsagePerHour!$B86,Sales!$C$5:$C$18,0),MATCH(UsagePerHour!JT$4,Sales!$D$3:$ABF$3,0))/JT$2*INDEX(Usage!$D$5:$ABF$11,MATCH(UsagePerHour!$B$84,Usage!$C$5:$C$11,0),MATCH(UsagePerHour!JT$4,Usage!$D$3:$ABF$3,0)),"")</f>
        <v>126.48492929163119</v>
      </c>
      <c r="JU86" s="6">
        <f>IFERROR(INDEX(Sales!$D$5:$ABF$18,MATCH(UsagePerHour!$B86,Sales!$C$5:$C$18,0),MATCH(UsagePerHour!JU$4,Sales!$D$3:$ABF$3,0))/JU$2*INDEX(Usage!$D$5:$ABF$11,MATCH(UsagePerHour!$B$84,Usage!$C$5:$C$11,0),MATCH(UsagePerHour!JU$4,Usage!$D$3:$ABF$3,0)),"")</f>
        <v>14.281610983529644</v>
      </c>
      <c r="JV86" s="6">
        <f>IFERROR(INDEX(Sales!$D$5:$ABF$18,MATCH(UsagePerHour!$B86,Sales!$C$5:$C$18,0),MATCH(UsagePerHour!JV$4,Sales!$D$3:$ABF$3,0))/JV$2*INDEX(Usage!$D$5:$ABF$11,MATCH(UsagePerHour!$B$84,Usage!$C$5:$C$11,0),MATCH(UsagePerHour!JV$4,Usage!$D$3:$ABF$3,0)),"")</f>
        <v>173.77189526637977</v>
      </c>
      <c r="JW86" s="6">
        <f>IFERROR(INDEX(Sales!$D$5:$ABF$18,MATCH(UsagePerHour!$B86,Sales!$C$5:$C$18,0),MATCH(UsagePerHour!JW$4,Sales!$D$3:$ABF$3,0))/JW$2*INDEX(Usage!$D$5:$ABF$11,MATCH(UsagePerHour!$B$84,Usage!$C$5:$C$11,0),MATCH(UsagePerHour!JW$4,Usage!$D$3:$ABF$3,0)),"")</f>
        <v>8.459265311132242</v>
      </c>
      <c r="JX86" s="6">
        <f>IFERROR(INDEX(Sales!$D$5:$ABF$18,MATCH(UsagePerHour!$B86,Sales!$C$5:$C$18,0),MATCH(UsagePerHour!JX$4,Sales!$D$3:$ABF$3,0))/JX$2*INDEX(Usage!$D$5:$ABF$11,MATCH(UsagePerHour!$B$84,Usage!$C$5:$C$11,0),MATCH(UsagePerHour!JX$4,Usage!$D$3:$ABF$3,0)),"")</f>
        <v>5.9199737618891444</v>
      </c>
      <c r="JY86" s="6">
        <f>IFERROR(INDEX(Sales!$D$5:$ABF$18,MATCH(UsagePerHour!$B86,Sales!$C$5:$C$18,0),MATCH(UsagePerHour!JY$4,Sales!$D$3:$ABF$3,0))/JY$2*INDEX(Usage!$D$5:$ABF$11,MATCH(UsagePerHour!$B$84,Usage!$C$5:$C$11,0),MATCH(UsagePerHour!JY$4,Usage!$D$3:$ABF$3,0)),"")</f>
        <v>1.8907069967424261</v>
      </c>
      <c r="JZ86" s="6">
        <f>IFERROR(INDEX(Sales!$D$5:$ABF$18,MATCH(UsagePerHour!$B86,Sales!$C$5:$C$18,0),MATCH(UsagePerHour!JZ$4,Sales!$D$3:$ABF$3,0))/JZ$2*INDEX(Usage!$D$5:$ABF$11,MATCH(UsagePerHour!$B$84,Usage!$C$5:$C$11,0),MATCH(UsagePerHour!JZ$4,Usage!$D$3:$ABF$3,0)),"")</f>
        <v>0.42924077787389803</v>
      </c>
      <c r="KA86" s="6">
        <f>IFERROR(INDEX(Sales!$D$5:$ABF$18,MATCH(UsagePerHour!$B86,Sales!$C$5:$C$18,0),MATCH(UsagePerHour!KA$4,Sales!$D$3:$ABF$3,0))/KA$2*INDEX(Usage!$D$5:$ABF$11,MATCH(UsagePerHour!$B$84,Usage!$C$5:$C$11,0),MATCH(UsagePerHour!KA$4,Usage!$D$3:$ABF$3,0)),"")</f>
        <v>9.0159210465062145</v>
      </c>
      <c r="KB86" s="6">
        <f>IFERROR(INDEX(Sales!$D$5:$ABF$18,MATCH(UsagePerHour!$B86,Sales!$C$5:$C$18,0),MATCH(UsagePerHour!KB$4,Sales!$D$3:$ABF$3,0))/KB$2*INDEX(Usage!$D$5:$ABF$11,MATCH(UsagePerHour!$B$84,Usage!$C$5:$C$11,0),MATCH(UsagePerHour!KB$4,Usage!$D$3:$ABF$3,0)),"")</f>
        <v>61.349549424596532</v>
      </c>
      <c r="KC86" s="6">
        <f>IFERROR(INDEX(Sales!$D$5:$ABF$18,MATCH(UsagePerHour!$B86,Sales!$C$5:$C$18,0),MATCH(UsagePerHour!KC$4,Sales!$D$3:$ABF$3,0))/KC$2*INDEX(Usage!$D$5:$ABF$11,MATCH(UsagePerHour!$B$84,Usage!$C$5:$C$11,0),MATCH(UsagePerHour!KC$4,Usage!$D$3:$ABF$3,0)),"")</f>
        <v>241.42009693988282</v>
      </c>
      <c r="KD86" s="6">
        <f>IFERROR(INDEX(Sales!$D$5:$ABF$18,MATCH(UsagePerHour!$B86,Sales!$C$5:$C$18,0),MATCH(UsagePerHour!KD$4,Sales!$D$3:$ABF$3,0))/KD$2*INDEX(Usage!$D$5:$ABF$11,MATCH(UsagePerHour!$B$84,Usage!$C$5:$C$11,0),MATCH(UsagePerHour!KD$4,Usage!$D$3:$ABF$3,0)),"")</f>
        <v>66.882085845451428</v>
      </c>
      <c r="KE86" s="6">
        <f>IFERROR(INDEX(Sales!$D$5:$ABF$18,MATCH(UsagePerHour!$B86,Sales!$C$5:$C$18,0),MATCH(UsagePerHour!KE$4,Sales!$D$3:$ABF$3,0))/KE$2*INDEX(Usage!$D$5:$ABF$11,MATCH(UsagePerHour!$B$84,Usage!$C$5:$C$11,0),MATCH(UsagePerHour!KE$4,Usage!$D$3:$ABF$3,0)),"")</f>
        <v>16.430642447688417</v>
      </c>
      <c r="KF86" s="6">
        <f>IFERROR(INDEX(Sales!$D$5:$ABF$18,MATCH(UsagePerHour!$B86,Sales!$C$5:$C$18,0),MATCH(UsagePerHour!KF$4,Sales!$D$3:$ABF$3,0))/KF$2*INDEX(Usage!$D$5:$ABF$11,MATCH(UsagePerHour!$B$84,Usage!$C$5:$C$11,0),MATCH(UsagePerHour!KF$4,Usage!$D$3:$ABF$3,0)),"")</f>
        <v>21.495832419390215</v>
      </c>
      <c r="KG86" s="6">
        <f>IFERROR(INDEX(Sales!$D$5:$ABF$18,MATCH(UsagePerHour!$B86,Sales!$C$5:$C$18,0),MATCH(UsagePerHour!KG$4,Sales!$D$3:$ABF$3,0))/KG$2*INDEX(Usage!$D$5:$ABF$11,MATCH(UsagePerHour!$B$84,Usage!$C$5:$C$11,0),MATCH(UsagePerHour!KG$4,Usage!$D$3:$ABF$3,0)),"")</f>
        <v>3.2350992773749692</v>
      </c>
      <c r="KH86" s="6">
        <f>IFERROR(INDEX(Sales!$D$5:$ABF$18,MATCH(UsagePerHour!$B86,Sales!$C$5:$C$18,0),MATCH(UsagePerHour!KH$4,Sales!$D$3:$ABF$3,0))/KH$2*INDEX(Usage!$D$5:$ABF$11,MATCH(UsagePerHour!$B$84,Usage!$C$5:$C$11,0),MATCH(UsagePerHour!KH$4,Usage!$D$3:$ABF$3,0)),"")</f>
        <v>76.49165115110678</v>
      </c>
      <c r="KI86" s="6">
        <f>IFERROR(INDEX(Sales!$D$5:$ABF$18,MATCH(UsagePerHour!$B86,Sales!$C$5:$C$18,0),MATCH(UsagePerHour!KI$4,Sales!$D$3:$ABF$3,0))/KI$2*INDEX(Usage!$D$5:$ABF$11,MATCH(UsagePerHour!$B$84,Usage!$C$5:$C$11,0),MATCH(UsagePerHour!KI$4,Usage!$D$3:$ABF$3,0)),"")</f>
        <v>101.37565920911418</v>
      </c>
      <c r="KJ86" s="6">
        <f>IFERROR(INDEX(Sales!$D$5:$ABF$18,MATCH(UsagePerHour!$B86,Sales!$C$5:$C$18,0),MATCH(UsagePerHour!KJ$4,Sales!$D$3:$ABF$3,0))/KJ$2*INDEX(Usage!$D$5:$ABF$11,MATCH(UsagePerHour!$B$84,Usage!$C$5:$C$11,0),MATCH(UsagePerHour!KJ$4,Usage!$D$3:$ABF$3,0)),"")</f>
        <v>103.91213924107011</v>
      </c>
      <c r="KK86" s="6">
        <f>IFERROR(INDEX(Sales!$D$5:$ABF$18,MATCH(UsagePerHour!$B86,Sales!$C$5:$C$18,0),MATCH(UsagePerHour!KK$4,Sales!$D$3:$ABF$3,0))/KK$2*INDEX(Usage!$D$5:$ABF$11,MATCH(UsagePerHour!$B$84,Usage!$C$5:$C$11,0),MATCH(UsagePerHour!KK$4,Usage!$D$3:$ABF$3,0)),"")</f>
        <v>33.759555477118731</v>
      </c>
      <c r="KL86" s="6">
        <f>IFERROR(INDEX(Sales!$D$5:$ABF$18,MATCH(UsagePerHour!$B86,Sales!$C$5:$C$18,0),MATCH(UsagePerHour!KL$4,Sales!$D$3:$ABF$3,0))/KL$2*INDEX(Usage!$D$5:$ABF$11,MATCH(UsagePerHour!$B$84,Usage!$C$5:$C$11,0),MATCH(UsagePerHour!KL$4,Usage!$D$3:$ABF$3,0)),"")</f>
        <v>20.327448954071642</v>
      </c>
      <c r="KM86" s="6">
        <f>IFERROR(INDEX(Sales!$D$5:$ABF$18,MATCH(UsagePerHour!$B86,Sales!$C$5:$C$18,0),MATCH(UsagePerHour!KM$4,Sales!$D$3:$ABF$3,0))/KM$2*INDEX(Usage!$D$5:$ABF$11,MATCH(UsagePerHour!$B$84,Usage!$C$5:$C$11,0),MATCH(UsagePerHour!KM$4,Usage!$D$3:$ABF$3,0)),"")</f>
        <v>0</v>
      </c>
      <c r="KN86" s="6">
        <f>IFERROR(INDEX(Sales!$D$5:$ABF$18,MATCH(UsagePerHour!$B86,Sales!$C$5:$C$18,0),MATCH(UsagePerHour!KN$4,Sales!$D$3:$ABF$3,0))/KN$2*INDEX(Usage!$D$5:$ABF$11,MATCH(UsagePerHour!$B$84,Usage!$C$5:$C$11,0),MATCH(UsagePerHour!KN$4,Usage!$D$3:$ABF$3,0)),"")</f>
        <v>3.4708546102707389</v>
      </c>
      <c r="KO86" s="6">
        <f>IFERROR(INDEX(Sales!$D$5:$ABF$18,MATCH(UsagePerHour!$B86,Sales!$C$5:$C$18,0),MATCH(UsagePerHour!KO$4,Sales!$D$3:$ABF$3,0))/KO$2*INDEX(Usage!$D$5:$ABF$11,MATCH(UsagePerHour!$B$84,Usage!$C$5:$C$11,0),MATCH(UsagePerHour!KO$4,Usage!$D$3:$ABF$3,0)),"")</f>
        <v>294.43492166102448</v>
      </c>
      <c r="KP86" s="6">
        <f>IFERROR(INDEX(Sales!$D$5:$ABF$18,MATCH(UsagePerHour!$B86,Sales!$C$5:$C$18,0),MATCH(UsagePerHour!KP$4,Sales!$D$3:$ABF$3,0))/KP$2*INDEX(Usage!$D$5:$ABF$11,MATCH(UsagePerHour!$B$84,Usage!$C$5:$C$11,0),MATCH(UsagePerHour!KP$4,Usage!$D$3:$ABF$3,0)),"")</f>
        <v>23.898935850417843</v>
      </c>
      <c r="KQ86" s="6">
        <f>IFERROR(INDEX(Sales!$D$5:$ABF$18,MATCH(UsagePerHour!$B86,Sales!$C$5:$C$18,0),MATCH(UsagePerHour!KQ$4,Sales!$D$3:$ABF$3,0))/KQ$2*INDEX(Usage!$D$5:$ABF$11,MATCH(UsagePerHour!$B$84,Usage!$C$5:$C$11,0),MATCH(UsagePerHour!KQ$4,Usage!$D$3:$ABF$3,0)),"")</f>
        <v>296.37616885761895</v>
      </c>
      <c r="KR86" s="6">
        <f>IFERROR(INDEX(Sales!$D$5:$ABF$18,MATCH(UsagePerHour!$B86,Sales!$C$5:$C$18,0),MATCH(UsagePerHour!KR$4,Sales!$D$3:$ABF$3,0))/KR$2*INDEX(Usage!$D$5:$ABF$11,MATCH(UsagePerHour!$B$84,Usage!$C$5:$C$11,0),MATCH(UsagePerHour!KR$4,Usage!$D$3:$ABF$3,0)),"")</f>
        <v>96.542680466338766</v>
      </c>
      <c r="KS86" s="6">
        <f>IFERROR(INDEX(Sales!$D$5:$ABF$18,MATCH(UsagePerHour!$B86,Sales!$C$5:$C$18,0),MATCH(UsagePerHour!KS$4,Sales!$D$3:$ABF$3,0))/KS$2*INDEX(Usage!$D$5:$ABF$11,MATCH(UsagePerHour!$B$84,Usage!$C$5:$C$11,0),MATCH(UsagePerHour!KS$4,Usage!$D$3:$ABF$3,0)),"")</f>
        <v>29.974006178153644</v>
      </c>
      <c r="KT86" s="6">
        <f>IFERROR(INDEX(Sales!$D$5:$ABF$18,MATCH(UsagePerHour!$B86,Sales!$C$5:$C$18,0),MATCH(UsagePerHour!KT$4,Sales!$D$3:$ABF$3,0))/KT$2*INDEX(Usage!$D$5:$ABF$11,MATCH(UsagePerHour!$B$84,Usage!$C$5:$C$11,0),MATCH(UsagePerHour!KT$4,Usage!$D$3:$ABF$3,0)),"")</f>
        <v>23.250226696955252</v>
      </c>
      <c r="KU86" s="6">
        <f>IFERROR(INDEX(Sales!$D$5:$ABF$18,MATCH(UsagePerHour!$B86,Sales!$C$5:$C$18,0),MATCH(UsagePerHour!KU$4,Sales!$D$3:$ABF$3,0))/KU$2*INDEX(Usage!$D$5:$ABF$11,MATCH(UsagePerHour!$B$84,Usage!$C$5:$C$11,0),MATCH(UsagePerHour!KU$4,Usage!$D$3:$ABF$3,0)),"")</f>
        <v>41.88182976246059</v>
      </c>
      <c r="KV86" s="6">
        <f>IFERROR(INDEX(Sales!$D$5:$ABF$18,MATCH(UsagePerHour!$B86,Sales!$C$5:$C$18,0),MATCH(UsagePerHour!KV$4,Sales!$D$3:$ABF$3,0))/KV$2*INDEX(Usage!$D$5:$ABF$11,MATCH(UsagePerHour!$B$84,Usage!$C$5:$C$11,0),MATCH(UsagePerHour!KV$4,Usage!$D$3:$ABF$3,0)),"")</f>
        <v>8.0093293237925138</v>
      </c>
      <c r="KW86" s="6">
        <f>IFERROR(INDEX(Sales!$D$5:$ABF$18,MATCH(UsagePerHour!$B86,Sales!$C$5:$C$18,0),MATCH(UsagePerHour!KW$4,Sales!$D$3:$ABF$3,0))/KW$2*INDEX(Usage!$D$5:$ABF$11,MATCH(UsagePerHour!$B$84,Usage!$C$5:$C$11,0),MATCH(UsagePerHour!KW$4,Usage!$D$3:$ABF$3,0)),"")</f>
        <v>39.08973085708611</v>
      </c>
      <c r="KX86" s="6">
        <f>IFERROR(INDEX(Sales!$D$5:$ABF$18,MATCH(UsagePerHour!$B86,Sales!$C$5:$C$18,0),MATCH(UsagePerHour!KX$4,Sales!$D$3:$ABF$3,0))/KX$2*INDEX(Usage!$D$5:$ABF$11,MATCH(UsagePerHour!$B$84,Usage!$C$5:$C$11,0),MATCH(UsagePerHour!KX$4,Usage!$D$3:$ABF$3,0)),"")</f>
        <v>194.74441478516155</v>
      </c>
      <c r="KY86" s="6">
        <f>IFERROR(INDEX(Sales!$D$5:$ABF$18,MATCH(UsagePerHour!$B86,Sales!$C$5:$C$18,0),MATCH(UsagePerHour!KY$4,Sales!$D$3:$ABF$3,0))/KY$2*INDEX(Usage!$D$5:$ABF$11,MATCH(UsagePerHour!$B$84,Usage!$C$5:$C$11,0),MATCH(UsagePerHour!KY$4,Usage!$D$3:$ABF$3,0)),"")</f>
        <v>112.24124748490947</v>
      </c>
      <c r="KZ86" s="6">
        <f>IFERROR(INDEX(Sales!$D$5:$ABF$18,MATCH(UsagePerHour!$B86,Sales!$C$5:$C$18,0),MATCH(UsagePerHour!KZ$4,Sales!$D$3:$ABF$3,0))/KZ$2*INDEX(Usage!$D$5:$ABF$11,MATCH(UsagePerHour!$B$84,Usage!$C$5:$C$11,0),MATCH(UsagePerHour!KZ$4,Usage!$D$3:$ABF$3,0)),"")</f>
        <v>31.90762610650555</v>
      </c>
      <c r="LA86" s="6">
        <f>IFERROR(INDEX(Sales!$D$5:$ABF$18,MATCH(UsagePerHour!$B86,Sales!$C$5:$C$18,0),MATCH(UsagePerHour!LA$4,Sales!$D$3:$ABF$3,0))/LA$2*INDEX(Usage!$D$5:$ABF$11,MATCH(UsagePerHour!$B$84,Usage!$C$5:$C$11,0),MATCH(UsagePerHour!LA$4,Usage!$D$3:$ABF$3,0)),"")</f>
        <v>10.254526761594294</v>
      </c>
      <c r="LB86" s="6">
        <f>IFERROR(INDEX(Sales!$D$5:$ABF$18,MATCH(UsagePerHour!$B86,Sales!$C$5:$C$18,0),MATCH(UsagePerHour!LB$4,Sales!$D$3:$ABF$3,0))/LB$2*INDEX(Usage!$D$5:$ABF$11,MATCH(UsagePerHour!$B$84,Usage!$C$5:$C$11,0),MATCH(UsagePerHour!LB$4,Usage!$D$3:$ABF$3,0)),"")</f>
        <v>13.535726423719645</v>
      </c>
      <c r="LC86" s="6">
        <f>IFERROR(INDEX(Sales!$D$5:$ABF$18,MATCH(UsagePerHour!$B86,Sales!$C$5:$C$18,0),MATCH(UsagePerHour!LC$4,Sales!$D$3:$ABF$3,0))/LC$2*INDEX(Usage!$D$5:$ABF$11,MATCH(UsagePerHour!$B$84,Usage!$C$5:$C$11,0),MATCH(UsagePerHour!LC$4,Usage!$D$3:$ABF$3,0)),"")</f>
        <v>4.7858929099235832</v>
      </c>
      <c r="LD86" s="6">
        <f>IFERROR(INDEX(Sales!$D$5:$ABF$18,MATCH(UsagePerHour!$B86,Sales!$C$5:$C$18,0),MATCH(UsagePerHour!LD$4,Sales!$D$3:$ABF$3,0))/LD$2*INDEX(Usage!$D$5:$ABF$11,MATCH(UsagePerHour!$B$84,Usage!$C$5:$C$11,0),MATCH(UsagePerHour!LD$4,Usage!$D$3:$ABF$3,0)),"")</f>
        <v>91.683605200152158</v>
      </c>
      <c r="LE86" s="6">
        <f>IFERROR(INDEX(Sales!$D$5:$ABF$18,MATCH(UsagePerHour!$B86,Sales!$C$5:$C$18,0),MATCH(UsagePerHour!LE$4,Sales!$D$3:$ABF$3,0))/LE$2*INDEX(Usage!$D$5:$ABF$11,MATCH(UsagePerHour!$B$84,Usage!$C$5:$C$11,0),MATCH(UsagePerHour!LE$4,Usage!$D$3:$ABF$3,0)),"")</f>
        <v>86.915031368359934</v>
      </c>
      <c r="LF86" s="6">
        <f>IFERROR(INDEX(Sales!$D$5:$ABF$18,MATCH(UsagePerHour!$B86,Sales!$C$5:$C$18,0),MATCH(UsagePerHour!LF$4,Sales!$D$3:$ABF$3,0))/LF$2*INDEX(Usage!$D$5:$ABF$11,MATCH(UsagePerHour!$B$84,Usage!$C$5:$C$11,0),MATCH(UsagePerHour!LF$4,Usage!$D$3:$ABF$3,0)),"")</f>
        <v>104.28750596940769</v>
      </c>
      <c r="LG86" s="6">
        <f>IFERROR(INDEX(Sales!$D$5:$ABF$18,MATCH(UsagePerHour!$B86,Sales!$C$5:$C$18,0),MATCH(UsagePerHour!LG$4,Sales!$D$3:$ABF$3,0))/LG$2*INDEX(Usage!$D$5:$ABF$11,MATCH(UsagePerHour!$B$84,Usage!$C$5:$C$11,0),MATCH(UsagePerHour!LG$4,Usage!$D$3:$ABF$3,0)),"")</f>
        <v>211.35312413673151</v>
      </c>
      <c r="LH86" s="6">
        <f>IFERROR(INDEX(Sales!$D$5:$ABF$18,MATCH(UsagePerHour!$B86,Sales!$C$5:$C$18,0),MATCH(UsagePerHour!LH$4,Sales!$D$3:$ABF$3,0))/LH$2*INDEX(Usage!$D$5:$ABF$11,MATCH(UsagePerHour!$B$84,Usage!$C$5:$C$11,0),MATCH(UsagePerHour!LH$4,Usage!$D$3:$ABF$3,0)),"")</f>
        <v>0</v>
      </c>
      <c r="LI86" s="6">
        <f>IFERROR(INDEX(Sales!$D$5:$ABF$18,MATCH(UsagePerHour!$B86,Sales!$C$5:$C$18,0),MATCH(UsagePerHour!LI$4,Sales!$D$3:$ABF$3,0))/LI$2*INDEX(Usage!$D$5:$ABF$11,MATCH(UsagePerHour!$B$84,Usage!$C$5:$C$11,0),MATCH(UsagePerHour!LI$4,Usage!$D$3:$ABF$3,0)),"")</f>
        <v>6.1047137007990067</v>
      </c>
      <c r="LJ86" s="6">
        <f>IFERROR(INDEX(Sales!$D$5:$ABF$18,MATCH(UsagePerHour!$B86,Sales!$C$5:$C$18,0),MATCH(UsagePerHour!LJ$4,Sales!$D$3:$ABF$3,0))/LJ$2*INDEX(Usage!$D$5:$ABF$11,MATCH(UsagePerHour!$B$84,Usage!$C$5:$C$11,0),MATCH(UsagePerHour!LJ$4,Usage!$D$3:$ABF$3,0)),"")</f>
        <v>20.325129871162098</v>
      </c>
      <c r="LK86" s="6">
        <f>IFERROR(INDEX(Sales!$D$5:$ABF$18,MATCH(UsagePerHour!$B86,Sales!$C$5:$C$18,0),MATCH(UsagePerHour!LK$4,Sales!$D$3:$ABF$3,0))/LK$2*INDEX(Usage!$D$5:$ABF$11,MATCH(UsagePerHour!$B$84,Usage!$C$5:$C$11,0),MATCH(UsagePerHour!LK$4,Usage!$D$3:$ABF$3,0)),"")</f>
        <v>31.038708471181316</v>
      </c>
      <c r="LL86" s="6">
        <f>IFERROR(INDEX(Sales!$D$5:$ABF$18,MATCH(UsagePerHour!$B86,Sales!$C$5:$C$18,0),MATCH(UsagePerHour!LL$4,Sales!$D$3:$ABF$3,0))/LL$2*INDEX(Usage!$D$5:$ABF$11,MATCH(UsagePerHour!$B$84,Usage!$C$5:$C$11,0),MATCH(UsagePerHour!LL$4,Usage!$D$3:$ABF$3,0)),"")</f>
        <v>136.90843970410907</v>
      </c>
      <c r="LM86" s="6">
        <f>IFERROR(INDEX(Sales!$D$5:$ABF$18,MATCH(UsagePerHour!$B86,Sales!$C$5:$C$18,0),MATCH(UsagePerHour!LM$4,Sales!$D$3:$ABF$3,0))/LM$2*INDEX(Usage!$D$5:$ABF$11,MATCH(UsagePerHour!$B$84,Usage!$C$5:$C$11,0),MATCH(UsagePerHour!LM$4,Usage!$D$3:$ABF$3,0)),"")</f>
        <v>58.533104045524006</v>
      </c>
      <c r="LN86" s="6">
        <f>IFERROR(INDEX(Sales!$D$5:$ABF$18,MATCH(UsagePerHour!$B86,Sales!$C$5:$C$18,0),MATCH(UsagePerHour!LN$4,Sales!$D$3:$ABF$3,0))/LN$2*INDEX(Usage!$D$5:$ABF$11,MATCH(UsagePerHour!$B$84,Usage!$C$5:$C$11,0),MATCH(UsagePerHour!LN$4,Usage!$D$3:$ABF$3,0)),"")</f>
        <v>116.2715059011767</v>
      </c>
      <c r="LO86" s="6">
        <f>IFERROR(INDEX(Sales!$D$5:$ABF$18,MATCH(UsagePerHour!$B86,Sales!$C$5:$C$18,0),MATCH(UsagePerHour!LO$4,Sales!$D$3:$ABF$3,0))/LO$2*INDEX(Usage!$D$5:$ABF$11,MATCH(UsagePerHour!$B$84,Usage!$C$5:$C$11,0),MATCH(UsagePerHour!LO$4,Usage!$D$3:$ABF$3,0)),"")</f>
        <v>9.2342533490779104</v>
      </c>
      <c r="LP86" s="6">
        <f>IFERROR(INDEX(Sales!$D$5:$ABF$18,MATCH(UsagePerHour!$B86,Sales!$C$5:$C$18,0),MATCH(UsagePerHour!LP$4,Sales!$D$3:$ABF$3,0))/LP$2*INDEX(Usage!$D$5:$ABF$11,MATCH(UsagePerHour!$B$84,Usage!$C$5:$C$11,0),MATCH(UsagePerHour!LP$4,Usage!$D$3:$ABF$3,0)),"")</f>
        <v>0.19728297558740057</v>
      </c>
      <c r="LQ86" s="6">
        <f>IFERROR(INDEX(Sales!$D$5:$ABF$18,MATCH(UsagePerHour!$B86,Sales!$C$5:$C$18,0),MATCH(UsagePerHour!LQ$4,Sales!$D$3:$ABF$3,0))/LQ$2*INDEX(Usage!$D$5:$ABF$11,MATCH(UsagePerHour!$B$84,Usage!$C$5:$C$11,0),MATCH(UsagePerHour!LQ$4,Usage!$D$3:$ABF$3,0)),"")</f>
        <v>23.451813913372131</v>
      </c>
      <c r="LR86" s="6">
        <f>IFERROR(INDEX(Sales!$D$5:$ABF$18,MATCH(UsagePerHour!$B86,Sales!$C$5:$C$18,0),MATCH(UsagePerHour!LR$4,Sales!$D$3:$ABF$3,0))/LR$2*INDEX(Usage!$D$5:$ABF$11,MATCH(UsagePerHour!$B$84,Usage!$C$5:$C$11,0),MATCH(UsagePerHour!LR$4,Usage!$D$3:$ABF$3,0)),"")</f>
        <v>153.13599927784799</v>
      </c>
      <c r="LS86" s="6">
        <f>IFERROR(INDEX(Sales!$D$5:$ABF$18,MATCH(UsagePerHour!$B86,Sales!$C$5:$C$18,0),MATCH(UsagePerHour!LS$4,Sales!$D$3:$ABF$3,0))/LS$2*INDEX(Usage!$D$5:$ABF$11,MATCH(UsagePerHour!$B$84,Usage!$C$5:$C$11,0),MATCH(UsagePerHour!LS$4,Usage!$D$3:$ABF$3,0)),"")</f>
        <v>278.34111752728467</v>
      </c>
      <c r="LT86" s="6">
        <f>IFERROR(INDEX(Sales!$D$5:$ABF$18,MATCH(UsagePerHour!$B86,Sales!$C$5:$C$18,0),MATCH(UsagePerHour!LT$4,Sales!$D$3:$ABF$3,0))/LT$2*INDEX(Usage!$D$5:$ABF$11,MATCH(UsagePerHour!$B$84,Usage!$C$5:$C$11,0),MATCH(UsagePerHour!LT$4,Usage!$D$3:$ABF$3,0)),"")</f>
        <v>7.628672795688745</v>
      </c>
      <c r="LU86" s="6">
        <f>IFERROR(INDEX(Sales!$D$5:$ABF$18,MATCH(UsagePerHour!$B86,Sales!$C$5:$C$18,0),MATCH(UsagePerHour!LU$4,Sales!$D$3:$ABF$3,0))/LU$2*INDEX(Usage!$D$5:$ABF$11,MATCH(UsagePerHour!$B$84,Usage!$C$5:$C$11,0),MATCH(UsagePerHour!LU$4,Usage!$D$3:$ABF$3,0)),"")</f>
        <v>4.2005271916718296</v>
      </c>
      <c r="LV86" s="6">
        <f>IFERROR(INDEX(Sales!$D$5:$ABF$18,MATCH(UsagePerHour!$B86,Sales!$C$5:$C$18,0),MATCH(UsagePerHour!LV$4,Sales!$D$3:$ABF$3,0))/LV$2*INDEX(Usage!$D$5:$ABF$11,MATCH(UsagePerHour!$B$84,Usage!$C$5:$C$11,0),MATCH(UsagePerHour!LV$4,Usage!$D$3:$ABF$3,0)),"")</f>
        <v>8.9355688622754492</v>
      </c>
      <c r="LW86" s="6">
        <f>IFERROR(INDEX(Sales!$D$5:$ABF$18,MATCH(UsagePerHour!$B86,Sales!$C$5:$C$18,0),MATCH(UsagePerHour!LW$4,Sales!$D$3:$ABF$3,0))/LW$2*INDEX(Usage!$D$5:$ABF$11,MATCH(UsagePerHour!$B$84,Usage!$C$5:$C$11,0),MATCH(UsagePerHour!LW$4,Usage!$D$3:$ABF$3,0)),"")</f>
        <v>2.9411034014265613</v>
      </c>
      <c r="LX86" s="6">
        <f>IFERROR(INDEX(Sales!$D$5:$ABF$18,MATCH(UsagePerHour!$B86,Sales!$C$5:$C$18,0),MATCH(UsagePerHour!LX$4,Sales!$D$3:$ABF$3,0))/LX$2*INDEX(Usage!$D$5:$ABF$11,MATCH(UsagePerHour!$B$84,Usage!$C$5:$C$11,0),MATCH(UsagePerHour!LX$4,Usage!$D$3:$ABF$3,0)),"")</f>
        <v>15.659045057162073</v>
      </c>
      <c r="LY86" s="6">
        <f>IFERROR(INDEX(Sales!$D$5:$ABF$18,MATCH(UsagePerHour!$B86,Sales!$C$5:$C$18,0),MATCH(UsagePerHour!LY$4,Sales!$D$3:$ABF$3,0))/LY$2*INDEX(Usage!$D$5:$ABF$11,MATCH(UsagePerHour!$B$84,Usage!$C$5:$C$11,0),MATCH(UsagePerHour!LY$4,Usage!$D$3:$ABF$3,0)),"")</f>
        <v>41.226253749934912</v>
      </c>
      <c r="LZ86" s="6">
        <f>IFERROR(INDEX(Sales!$D$5:$ABF$18,MATCH(UsagePerHour!$B86,Sales!$C$5:$C$18,0),MATCH(UsagePerHour!LZ$4,Sales!$D$3:$ABF$3,0))/LZ$2*INDEX(Usage!$D$5:$ABF$11,MATCH(UsagePerHour!$B$84,Usage!$C$5:$C$11,0),MATCH(UsagePerHour!LZ$4,Usage!$D$3:$ABF$3,0)),"")</f>
        <v>207.15404585515392</v>
      </c>
      <c r="MA86" s="6">
        <f>IFERROR(INDEX(Sales!$D$5:$ABF$18,MATCH(UsagePerHour!$B86,Sales!$C$5:$C$18,0),MATCH(UsagePerHour!MA$4,Sales!$D$3:$ABF$3,0))/MA$2*INDEX(Usage!$D$5:$ABF$11,MATCH(UsagePerHour!$B$84,Usage!$C$5:$C$11,0),MATCH(UsagePerHour!MA$4,Usage!$D$3:$ABF$3,0)),"")</f>
        <v>35.146337498509858</v>
      </c>
      <c r="MB86" s="6">
        <f>IFERROR(INDEX(Sales!$D$5:$ABF$18,MATCH(UsagePerHour!$B86,Sales!$C$5:$C$18,0),MATCH(UsagePerHour!MB$4,Sales!$D$3:$ABF$3,0))/MB$2*INDEX(Usage!$D$5:$ABF$11,MATCH(UsagePerHour!$B$84,Usage!$C$5:$C$11,0),MATCH(UsagePerHour!MB$4,Usage!$D$3:$ABF$3,0)),"")</f>
        <v>240.92042648033251</v>
      </c>
      <c r="MC86" s="6">
        <f>IFERROR(INDEX(Sales!$D$5:$ABF$18,MATCH(UsagePerHour!$B86,Sales!$C$5:$C$18,0),MATCH(UsagePerHour!MC$4,Sales!$D$3:$ABF$3,0))/MC$2*INDEX(Usage!$D$5:$ABF$11,MATCH(UsagePerHour!$B$84,Usage!$C$5:$C$11,0),MATCH(UsagePerHour!MC$4,Usage!$D$3:$ABF$3,0)),"")</f>
        <v>34.116638356385991</v>
      </c>
      <c r="MD86" s="6">
        <f>IFERROR(INDEX(Sales!$D$5:$ABF$18,MATCH(UsagePerHour!$B86,Sales!$C$5:$C$18,0),MATCH(UsagePerHour!MD$4,Sales!$D$3:$ABF$3,0))/MD$2*INDEX(Usage!$D$5:$ABF$11,MATCH(UsagePerHour!$B$84,Usage!$C$5:$C$11,0),MATCH(UsagePerHour!MD$4,Usage!$D$3:$ABF$3,0)),"")</f>
        <v>0.32441924792797</v>
      </c>
      <c r="ME86" s="6">
        <f>IFERROR(INDEX(Sales!$D$5:$ABF$18,MATCH(UsagePerHour!$B86,Sales!$C$5:$C$18,0),MATCH(UsagePerHour!ME$4,Sales!$D$3:$ABF$3,0))/ME$2*INDEX(Usage!$D$5:$ABF$11,MATCH(UsagePerHour!$B$84,Usage!$C$5:$C$11,0),MATCH(UsagePerHour!ME$4,Usage!$D$3:$ABF$3,0)),"")</f>
        <v>90.644667793293607</v>
      </c>
      <c r="MF86" s="6">
        <f>IFERROR(INDEX(Sales!$D$5:$ABF$18,MATCH(UsagePerHour!$B86,Sales!$C$5:$C$18,0),MATCH(UsagePerHour!MF$4,Sales!$D$3:$ABF$3,0))/MF$2*INDEX(Usage!$D$5:$ABF$11,MATCH(UsagePerHour!$B$84,Usage!$C$5:$C$11,0),MATCH(UsagePerHour!MF$4,Usage!$D$3:$ABF$3,0)),"")</f>
        <v>38.873516634607803</v>
      </c>
      <c r="MG86" s="6">
        <f>IFERROR(INDEX(Sales!$D$5:$ABF$18,MATCH(UsagePerHour!$B86,Sales!$C$5:$C$18,0),MATCH(UsagePerHour!MG$4,Sales!$D$3:$ABF$3,0))/MG$2*INDEX(Usage!$D$5:$ABF$11,MATCH(UsagePerHour!$B$84,Usage!$C$5:$C$11,0),MATCH(UsagePerHour!MG$4,Usage!$D$3:$ABF$3,0)),"")</f>
        <v>102.85317962416234</v>
      </c>
      <c r="MH86" s="6">
        <f>IFERROR(INDEX(Sales!$D$5:$ABF$18,MATCH(UsagePerHour!$B86,Sales!$C$5:$C$18,0),MATCH(UsagePerHour!MH$4,Sales!$D$3:$ABF$3,0))/MH$2*INDEX(Usage!$D$5:$ABF$11,MATCH(UsagePerHour!$B$84,Usage!$C$5:$C$11,0),MATCH(UsagePerHour!MH$4,Usage!$D$3:$ABF$3,0)),"")</f>
        <v>215.99236937112983</v>
      </c>
      <c r="MI86" s="6">
        <f>IFERROR(INDEX(Sales!$D$5:$ABF$18,MATCH(UsagePerHour!$B86,Sales!$C$5:$C$18,0),MATCH(UsagePerHour!MI$4,Sales!$D$3:$ABF$3,0))/MI$2*INDEX(Usage!$D$5:$ABF$11,MATCH(UsagePerHour!$B$84,Usage!$C$5:$C$11,0),MATCH(UsagePerHour!MI$4,Usage!$D$3:$ABF$3,0)),"")</f>
        <v>103.28460869658556</v>
      </c>
      <c r="MJ86" s="6">
        <f>IFERROR(INDEX(Sales!$D$5:$ABF$18,MATCH(UsagePerHour!$B86,Sales!$C$5:$C$18,0),MATCH(UsagePerHour!MJ$4,Sales!$D$3:$ABF$3,0))/MJ$2*INDEX(Usage!$D$5:$ABF$11,MATCH(UsagePerHour!$B$84,Usage!$C$5:$C$11,0),MATCH(UsagePerHour!MJ$4,Usage!$D$3:$ABF$3,0)),"")</f>
        <v>6.2782447955635758</v>
      </c>
      <c r="MK86" s="6">
        <f>IFERROR(INDEX(Sales!$D$5:$ABF$18,MATCH(UsagePerHour!$B86,Sales!$C$5:$C$18,0),MATCH(UsagePerHour!MK$4,Sales!$D$3:$ABF$3,0))/MK$2*INDEX(Usage!$D$5:$ABF$11,MATCH(UsagePerHour!$B$84,Usage!$C$5:$C$11,0),MATCH(UsagePerHour!MK$4,Usage!$D$3:$ABF$3,0)),"")</f>
        <v>3.2848816780907866</v>
      </c>
      <c r="ML86" s="6">
        <f>IFERROR(INDEX(Sales!$D$5:$ABF$18,MATCH(UsagePerHour!$B86,Sales!$C$5:$C$18,0),MATCH(UsagePerHour!ML$4,Sales!$D$3:$ABF$3,0))/ML$2*INDEX(Usage!$D$5:$ABF$11,MATCH(UsagePerHour!$B$84,Usage!$C$5:$C$11,0),MATCH(UsagePerHour!ML$4,Usage!$D$3:$ABF$3,0)),"")</f>
        <v>21.569561857882835</v>
      </c>
      <c r="MM86" s="6">
        <f>IFERROR(INDEX(Sales!$D$5:$ABF$18,MATCH(UsagePerHour!$B86,Sales!$C$5:$C$18,0),MATCH(UsagePerHour!MM$4,Sales!$D$3:$ABF$3,0))/MM$2*INDEX(Usage!$D$5:$ABF$11,MATCH(UsagePerHour!$B$84,Usage!$C$5:$C$11,0),MATCH(UsagePerHour!MM$4,Usage!$D$3:$ABF$3,0)),"")</f>
        <v>34.967484143535358</v>
      </c>
      <c r="MN86" s="6">
        <f>IFERROR(INDEX(Sales!$D$5:$ABF$18,MATCH(UsagePerHour!$B86,Sales!$C$5:$C$18,0),MATCH(UsagePerHour!MN$4,Sales!$D$3:$ABF$3,0))/MN$2*INDEX(Usage!$D$5:$ABF$11,MATCH(UsagePerHour!$B$84,Usage!$C$5:$C$11,0),MATCH(UsagePerHour!MN$4,Usage!$D$3:$ABF$3,0)),"")</f>
        <v>4.5369418024254182</v>
      </c>
      <c r="MO86" s="6">
        <f>IFERROR(INDEX(Sales!$D$5:$ABF$18,MATCH(UsagePerHour!$B86,Sales!$C$5:$C$18,0),MATCH(UsagePerHour!MO$4,Sales!$D$3:$ABF$3,0))/MO$2*INDEX(Usage!$D$5:$ABF$11,MATCH(UsagePerHour!$B$84,Usage!$C$5:$C$11,0),MATCH(UsagePerHour!MO$4,Usage!$D$3:$ABF$3,0)),"")</f>
        <v>7.628672795688745</v>
      </c>
      <c r="MP86" s="6">
        <f>IFERROR(INDEX(Sales!$D$5:$ABF$18,MATCH(UsagePerHour!$B86,Sales!$C$5:$C$18,0),MATCH(UsagePerHour!MP$4,Sales!$D$3:$ABF$3,0))/MP$2*INDEX(Usage!$D$5:$ABF$11,MATCH(UsagePerHour!$B$84,Usage!$C$5:$C$11,0),MATCH(UsagePerHour!MP$4,Usage!$D$3:$ABF$3,0)),"")</f>
        <v>4.2005271916718296</v>
      </c>
      <c r="MQ86" s="6">
        <f>IFERROR(INDEX(Sales!$D$5:$ABF$18,MATCH(UsagePerHour!$B86,Sales!$C$5:$C$18,0),MATCH(UsagePerHour!MQ$4,Sales!$D$3:$ABF$3,0))/MQ$2*INDEX(Usage!$D$5:$ABF$11,MATCH(UsagePerHour!$B$84,Usage!$C$5:$C$11,0),MATCH(UsagePerHour!MQ$4,Usage!$D$3:$ABF$3,0)),"")</f>
        <v>8.9355688622754492</v>
      </c>
      <c r="MR86" s="6">
        <f>IFERROR(INDEX(Sales!$D$5:$ABF$18,MATCH(UsagePerHour!$B86,Sales!$C$5:$C$18,0),MATCH(UsagePerHour!MR$4,Sales!$D$3:$ABF$3,0))/MR$2*INDEX(Usage!$D$5:$ABF$11,MATCH(UsagePerHour!$B$84,Usage!$C$5:$C$11,0),MATCH(UsagePerHour!MR$4,Usage!$D$3:$ABF$3,0)),"")</f>
        <v>2.9411034014265613</v>
      </c>
      <c r="MS86" s="6">
        <f>IFERROR(INDEX(Sales!$D$5:$ABF$18,MATCH(UsagePerHour!$B86,Sales!$C$5:$C$18,0),MATCH(UsagePerHour!MS$4,Sales!$D$3:$ABF$3,0))/MS$2*INDEX(Usage!$D$5:$ABF$11,MATCH(UsagePerHour!$B$84,Usage!$C$5:$C$11,0),MATCH(UsagePerHour!MS$4,Usage!$D$3:$ABF$3,0)),"")</f>
        <v>48.91508576925132</v>
      </c>
      <c r="MT86" s="6">
        <f>IFERROR(INDEX(Sales!$D$5:$ABF$18,MATCH(UsagePerHour!$B86,Sales!$C$5:$C$18,0),MATCH(UsagePerHour!MT$4,Sales!$D$3:$ABF$3,0))/MT$2*INDEX(Usage!$D$5:$ABF$11,MATCH(UsagePerHour!$B$84,Usage!$C$5:$C$11,0),MATCH(UsagePerHour!MT$4,Usage!$D$3:$ABF$3,0)),"")</f>
        <v>108.68132979494879</v>
      </c>
      <c r="MU86" s="6">
        <f>IFERROR(INDEX(Sales!$D$5:$ABF$18,MATCH(UsagePerHour!$B86,Sales!$C$5:$C$18,0),MATCH(UsagePerHour!MU$4,Sales!$D$3:$ABF$3,0))/MU$2*INDEX(Usage!$D$5:$ABF$11,MATCH(UsagePerHour!$B$84,Usage!$C$5:$C$11,0),MATCH(UsagePerHour!MU$4,Usage!$D$3:$ABF$3,0)),"")</f>
        <v>194.17263555144069</v>
      </c>
      <c r="MV86" s="6">
        <f>IFERROR(INDEX(Sales!$D$5:$ABF$18,MATCH(UsagePerHour!$B86,Sales!$C$5:$C$18,0),MATCH(UsagePerHour!MV$4,Sales!$D$3:$ABF$3,0))/MV$2*INDEX(Usage!$D$5:$ABF$11,MATCH(UsagePerHour!$B$84,Usage!$C$5:$C$11,0),MATCH(UsagePerHour!MV$4,Usage!$D$3:$ABF$3,0)),"")</f>
        <v>40.871027736958119</v>
      </c>
      <c r="MW86" s="6">
        <f>IFERROR(INDEX(Sales!$D$5:$ABF$18,MATCH(UsagePerHour!$B86,Sales!$C$5:$C$18,0),MATCH(UsagePerHour!MW$4,Sales!$D$3:$ABF$3,0))/MW$2*INDEX(Usage!$D$5:$ABF$11,MATCH(UsagePerHour!$B$84,Usage!$C$5:$C$11,0),MATCH(UsagePerHour!MW$4,Usage!$D$3:$ABF$3,0)),"")</f>
        <v>0</v>
      </c>
      <c r="MX86" s="6">
        <f>IFERROR(INDEX(Sales!$D$5:$ABF$18,MATCH(UsagePerHour!$B86,Sales!$C$5:$C$18,0),MATCH(UsagePerHour!MX$4,Sales!$D$3:$ABF$3,0))/MX$2*INDEX(Usage!$D$5:$ABF$11,MATCH(UsagePerHour!$B$84,Usage!$C$5:$C$11,0),MATCH(UsagePerHour!MX$4,Usage!$D$3:$ABF$3,0)),"")</f>
        <v>1.0960466429100659</v>
      </c>
      <c r="MY86" s="6">
        <f>IFERROR(INDEX(Sales!$D$5:$ABF$18,MATCH(UsagePerHour!$B86,Sales!$C$5:$C$18,0),MATCH(UsagePerHour!MY$4,Sales!$D$3:$ABF$3,0))/MY$2*INDEX(Usage!$D$5:$ABF$11,MATCH(UsagePerHour!$B$84,Usage!$C$5:$C$11,0),MATCH(UsagePerHour!MY$4,Usage!$D$3:$ABF$3,0)),"")</f>
        <v>2.2833413067042931</v>
      </c>
      <c r="MZ86" s="6">
        <f>IFERROR(INDEX(Sales!$D$5:$ABF$18,MATCH(UsagePerHour!$B86,Sales!$C$5:$C$18,0),MATCH(UsagePerHour!MZ$4,Sales!$D$3:$ABF$3,0))/MZ$2*INDEX(Usage!$D$5:$ABF$11,MATCH(UsagePerHour!$B$84,Usage!$C$5:$C$11,0),MATCH(UsagePerHour!MZ$4,Usage!$D$3:$ABF$3,0)),"")</f>
        <v>50.212989906556423</v>
      </c>
      <c r="NA86" s="6">
        <f>IFERROR(INDEX(Sales!$D$5:$ABF$18,MATCH(UsagePerHour!$B86,Sales!$C$5:$C$18,0),MATCH(UsagePerHour!NA$4,Sales!$D$3:$ABF$3,0))/NA$2*INDEX(Usage!$D$5:$ABF$11,MATCH(UsagePerHour!$B$84,Usage!$C$5:$C$11,0),MATCH(UsagePerHour!NA$4,Usage!$D$3:$ABF$3,0)),"")</f>
        <v>182.54731487593676</v>
      </c>
      <c r="NB86" s="6">
        <f>IFERROR(INDEX(Sales!$D$5:$ABF$18,MATCH(UsagePerHour!$B86,Sales!$C$5:$C$18,0),MATCH(UsagePerHour!NB$4,Sales!$D$3:$ABF$3,0))/NB$2*INDEX(Usage!$D$5:$ABF$11,MATCH(UsagePerHour!$B$84,Usage!$C$5:$C$11,0),MATCH(UsagePerHour!NB$4,Usage!$D$3:$ABF$3,0)),"")</f>
        <v>202.08693123616297</v>
      </c>
      <c r="NC86" s="6">
        <f>IFERROR(INDEX(Sales!$D$5:$ABF$18,MATCH(UsagePerHour!$B86,Sales!$C$5:$C$18,0),MATCH(UsagePerHour!NC$4,Sales!$D$3:$ABF$3,0))/NC$2*INDEX(Usage!$D$5:$ABF$11,MATCH(UsagePerHour!$B$84,Usage!$C$5:$C$11,0),MATCH(UsagePerHour!NC$4,Usage!$D$3:$ABF$3,0)),"")</f>
        <v>0</v>
      </c>
      <c r="ND86" s="6">
        <f>IFERROR(INDEX(Sales!$D$5:$ABF$18,MATCH(UsagePerHour!$B86,Sales!$C$5:$C$18,0),MATCH(UsagePerHour!ND$4,Sales!$D$3:$ABF$3,0))/ND$2*INDEX(Usage!$D$5:$ABF$11,MATCH(UsagePerHour!$B$84,Usage!$C$5:$C$11,0),MATCH(UsagePerHour!ND$4,Usage!$D$3:$ABF$3,0)),"")</f>
        <v>29.375414865180026</v>
      </c>
      <c r="NE86" s="6">
        <f>IFERROR(INDEX(Sales!$D$5:$ABF$18,MATCH(UsagePerHour!$B86,Sales!$C$5:$C$18,0),MATCH(UsagePerHour!NE$4,Sales!$D$3:$ABF$3,0))/NE$2*INDEX(Usage!$D$5:$ABF$11,MATCH(UsagePerHour!$B$84,Usage!$C$5:$C$11,0),MATCH(UsagePerHour!NE$4,Usage!$D$3:$ABF$3,0)),"")</f>
        <v>0</v>
      </c>
      <c r="NF86" s="6">
        <f>IFERROR(INDEX(Sales!$D$5:$ABF$18,MATCH(UsagePerHour!$B86,Sales!$C$5:$C$18,0),MATCH(UsagePerHour!NF$4,Sales!$D$3:$ABF$3,0))/NF$2*INDEX(Usage!$D$5:$ABF$11,MATCH(UsagePerHour!$B$84,Usage!$C$5:$C$11,0),MATCH(UsagePerHour!NF$4,Usage!$D$3:$ABF$3,0)),"")</f>
        <v>4.6448970449418434</v>
      </c>
      <c r="NG86" s="6">
        <f>IFERROR(INDEX(Sales!$D$5:$ABF$18,MATCH(UsagePerHour!$B86,Sales!$C$5:$C$18,0),MATCH(UsagePerHour!NG$4,Sales!$D$3:$ABF$3,0))/NG$2*INDEX(Usage!$D$5:$ABF$11,MATCH(UsagePerHour!$B$84,Usage!$C$5:$C$11,0),MATCH(UsagePerHour!NG$4,Usage!$D$3:$ABF$3,0)),"")</f>
        <v>279.61911938639486</v>
      </c>
      <c r="NH86" s="6">
        <f>IFERROR(INDEX(Sales!$D$5:$ABF$18,MATCH(UsagePerHour!$B86,Sales!$C$5:$C$18,0),MATCH(UsagePerHour!NH$4,Sales!$D$3:$ABF$3,0))/NH$2*INDEX(Usage!$D$5:$ABF$11,MATCH(UsagePerHour!$B$84,Usage!$C$5:$C$11,0),MATCH(UsagePerHour!NH$4,Usage!$D$3:$ABF$3,0)),"")</f>
        <v>2.907221400613019</v>
      </c>
      <c r="NI86" s="6">
        <f>IFERROR(INDEX(Sales!$D$5:$ABF$18,MATCH(UsagePerHour!$B86,Sales!$C$5:$C$18,0),MATCH(UsagePerHour!NI$4,Sales!$D$3:$ABF$3,0))/NI$2*INDEX(Usage!$D$5:$ABF$11,MATCH(UsagePerHour!$B$84,Usage!$C$5:$C$11,0),MATCH(UsagePerHour!NI$4,Usage!$D$3:$ABF$3,0)),"")</f>
        <v>52.62002959108888</v>
      </c>
      <c r="NJ86" s="6">
        <f>IFERROR(INDEX(Sales!$D$5:$ABF$18,MATCH(UsagePerHour!$B86,Sales!$C$5:$C$18,0),MATCH(UsagePerHour!NJ$4,Sales!$D$3:$ABF$3,0))/NJ$2*INDEX(Usage!$D$5:$ABF$11,MATCH(UsagePerHour!$B$84,Usage!$C$5:$C$11,0),MATCH(UsagePerHour!NJ$4,Usage!$D$3:$ABF$3,0)),"")</f>
        <v>104.26363790036305</v>
      </c>
      <c r="NK86" s="6">
        <f>IFERROR(INDEX(Sales!$D$5:$ABF$18,MATCH(UsagePerHour!$B86,Sales!$C$5:$C$18,0),MATCH(UsagePerHour!NK$4,Sales!$D$3:$ABF$3,0))/NK$2*INDEX(Usage!$D$5:$ABF$11,MATCH(UsagePerHour!$B$84,Usage!$C$5:$C$11,0),MATCH(UsagePerHour!NK$4,Usage!$D$3:$ABF$3,0)),"")</f>
        <v>87.048977735095662</v>
      </c>
      <c r="NL86" s="6">
        <f>IFERROR(INDEX(Sales!$D$5:$ABF$18,MATCH(UsagePerHour!$B86,Sales!$C$5:$C$18,0),MATCH(UsagePerHour!NL$4,Sales!$D$3:$ABF$3,0))/NL$2*INDEX(Usage!$D$5:$ABF$11,MATCH(UsagePerHour!$B$84,Usage!$C$5:$C$11,0),MATCH(UsagePerHour!NL$4,Usage!$D$3:$ABF$3,0)),"")</f>
        <v>0</v>
      </c>
      <c r="NM86" s="6">
        <f>IFERROR(INDEX(Sales!$D$5:$ABF$18,MATCH(UsagePerHour!$B86,Sales!$C$5:$C$18,0),MATCH(UsagePerHour!NM$4,Sales!$D$3:$ABF$3,0))/NM$2*INDEX(Usage!$D$5:$ABF$11,MATCH(UsagePerHour!$B$84,Usage!$C$5:$C$11,0),MATCH(UsagePerHour!NM$4,Usage!$D$3:$ABF$3,0)),"")</f>
        <v>8.5407505279443487</v>
      </c>
      <c r="NN86" s="6">
        <f>IFERROR(INDEX(Sales!$D$5:$ABF$18,MATCH(UsagePerHour!$B86,Sales!$C$5:$C$18,0),MATCH(UsagePerHour!NN$4,Sales!$D$3:$ABF$3,0))/NN$2*INDEX(Usage!$D$5:$ABF$11,MATCH(UsagePerHour!$B$84,Usage!$C$5:$C$11,0),MATCH(UsagePerHour!NN$4,Usage!$D$3:$ABF$3,0)),"")</f>
        <v>66.593602901862937</v>
      </c>
      <c r="NO86" s="6">
        <f>IFERROR(INDEX(Sales!$D$5:$ABF$18,MATCH(UsagePerHour!$B86,Sales!$C$5:$C$18,0),MATCH(UsagePerHour!NO$4,Sales!$D$3:$ABF$3,0))/NO$2*INDEX(Usage!$D$5:$ABF$11,MATCH(UsagePerHour!$B$84,Usage!$C$5:$C$11,0),MATCH(UsagePerHour!NO$4,Usage!$D$3:$ABF$3,0)),"")</f>
        <v>12.99714714165539</v>
      </c>
      <c r="NP86" s="6">
        <f>IFERROR(INDEX(Sales!$D$5:$ABF$18,MATCH(UsagePerHour!$B86,Sales!$C$5:$C$18,0),MATCH(UsagePerHour!NP$4,Sales!$D$3:$ABF$3,0))/NP$2*INDEX(Usage!$D$5:$ABF$11,MATCH(UsagePerHour!$B$84,Usage!$C$5:$C$11,0),MATCH(UsagePerHour!NP$4,Usage!$D$3:$ABF$3,0)),"")</f>
        <v>104.41126420770716</v>
      </c>
      <c r="NQ86" s="6">
        <f>IFERROR(INDEX(Sales!$D$5:$ABF$18,MATCH(UsagePerHour!$B86,Sales!$C$5:$C$18,0),MATCH(UsagePerHour!NQ$4,Sales!$D$3:$ABF$3,0))/NQ$2*INDEX(Usage!$D$5:$ABF$11,MATCH(UsagePerHour!$B$84,Usage!$C$5:$C$11,0),MATCH(UsagePerHour!NQ$4,Usage!$D$3:$ABF$3,0)),"")</f>
        <v>20.883937356287472</v>
      </c>
      <c r="NR86" s="6">
        <f>IFERROR(INDEX(Sales!$D$5:$ABF$18,MATCH(UsagePerHour!$B86,Sales!$C$5:$C$18,0),MATCH(UsagePerHour!NR$4,Sales!$D$3:$ABF$3,0))/NR$2*INDEX(Usage!$D$5:$ABF$11,MATCH(UsagePerHour!$B$84,Usage!$C$5:$C$11,0),MATCH(UsagePerHour!NR$4,Usage!$D$3:$ABF$3,0)),"")</f>
        <v>53.628948322562756</v>
      </c>
      <c r="NS86" s="6">
        <f>IFERROR(INDEX(Sales!$D$5:$ABF$18,MATCH(UsagePerHour!$B86,Sales!$C$5:$C$18,0),MATCH(UsagePerHour!NS$4,Sales!$D$3:$ABF$3,0))/NS$2*INDEX(Usage!$D$5:$ABF$11,MATCH(UsagePerHour!$B$84,Usage!$C$5:$C$11,0),MATCH(UsagePerHour!NS$4,Usage!$D$3:$ABF$3,0)),"")</f>
        <v>1.8388914902103604</v>
      </c>
      <c r="NT86" s="6">
        <f>IFERROR(INDEX(Sales!$D$5:$ABF$18,MATCH(UsagePerHour!$B86,Sales!$C$5:$C$18,0),MATCH(UsagePerHour!NT$4,Sales!$D$3:$ABF$3,0))/NT$2*INDEX(Usage!$D$5:$ABF$11,MATCH(UsagePerHour!$B$84,Usage!$C$5:$C$11,0),MATCH(UsagePerHour!NT$4,Usage!$D$3:$ABF$3,0)),"")</f>
        <v>0.67926643027089384</v>
      </c>
      <c r="NU86" s="6">
        <f>IFERROR(INDEX(Sales!$D$5:$ABF$18,MATCH(UsagePerHour!$B86,Sales!$C$5:$C$18,0),MATCH(UsagePerHour!NU$4,Sales!$D$3:$ABF$3,0))/NU$2*INDEX(Usage!$D$5:$ABF$11,MATCH(UsagePerHour!$B$84,Usage!$C$5:$C$11,0),MATCH(UsagePerHour!NU$4,Usage!$D$3:$ABF$3,0)),"")</f>
        <v>37.580513230230743</v>
      </c>
      <c r="NV86" s="6">
        <f>IFERROR(INDEX(Sales!$D$5:$ABF$18,MATCH(UsagePerHour!$B86,Sales!$C$5:$C$18,0),MATCH(UsagePerHour!NV$4,Sales!$D$3:$ABF$3,0))/NV$2*INDEX(Usage!$D$5:$ABF$11,MATCH(UsagePerHour!$B$84,Usage!$C$5:$C$11,0),MATCH(UsagePerHour!NV$4,Usage!$D$3:$ABF$3,0)),"")</f>
        <v>24.947273589378852</v>
      </c>
      <c r="NW86" s="6">
        <f>IFERROR(INDEX(Sales!$D$5:$ABF$18,MATCH(UsagePerHour!$B86,Sales!$C$5:$C$18,0),MATCH(UsagePerHour!NW$4,Sales!$D$3:$ABF$3,0))/NW$2*INDEX(Usage!$D$5:$ABF$11,MATCH(UsagePerHour!$B$84,Usage!$C$5:$C$11,0),MATCH(UsagePerHour!NW$4,Usage!$D$3:$ABF$3,0)),"")</f>
        <v>87.576207824116238</v>
      </c>
      <c r="NX86" s="6">
        <f>IFERROR(INDEX(Sales!$D$5:$ABF$18,MATCH(UsagePerHour!$B86,Sales!$C$5:$C$18,0),MATCH(UsagePerHour!NX$4,Sales!$D$3:$ABF$3,0))/NX$2*INDEX(Usage!$D$5:$ABF$11,MATCH(UsagePerHour!$B$84,Usage!$C$5:$C$11,0),MATCH(UsagePerHour!NX$4,Usage!$D$3:$ABF$3,0)),"")</f>
        <v>48.654229042564864</v>
      </c>
      <c r="NY86" s="6">
        <f>IFERROR(INDEX(Sales!$D$5:$ABF$18,MATCH(UsagePerHour!$B86,Sales!$C$5:$C$18,0),MATCH(UsagePerHour!NY$4,Sales!$D$3:$ABF$3,0))/NY$2*INDEX(Usage!$D$5:$ABF$11,MATCH(UsagePerHour!$B$84,Usage!$C$5:$C$11,0),MATCH(UsagePerHour!NY$4,Usage!$D$3:$ABF$3,0)),"")</f>
        <v>59.146975667421934</v>
      </c>
      <c r="NZ86" s="6">
        <f>IFERROR(INDEX(Sales!$D$5:$ABF$18,MATCH(UsagePerHour!$B86,Sales!$C$5:$C$18,0),MATCH(UsagePerHour!NZ$4,Sales!$D$3:$ABF$3,0))/NZ$2*INDEX(Usage!$D$5:$ABF$11,MATCH(UsagePerHour!$B$84,Usage!$C$5:$C$11,0),MATCH(UsagePerHour!NZ$4,Usage!$D$3:$ABF$3,0)),"")</f>
        <v>1.9883022974182565</v>
      </c>
      <c r="OA86" s="6">
        <f>IFERROR(INDEX(Sales!$D$5:$ABF$18,MATCH(UsagePerHour!$B86,Sales!$C$5:$C$18,0),MATCH(UsagePerHour!OA$4,Sales!$D$3:$ABF$3,0))/OA$2*INDEX(Usage!$D$5:$ABF$11,MATCH(UsagePerHour!$B$84,Usage!$C$5:$C$11,0),MATCH(UsagePerHour!OA$4,Usage!$D$3:$ABF$3,0)),"")</f>
        <v>1.1025527116153504</v>
      </c>
      <c r="OB86" s="6">
        <f>IFERROR(INDEX(Sales!$D$5:$ABF$18,MATCH(UsagePerHour!$B86,Sales!$C$5:$C$18,0),MATCH(UsagePerHour!OB$4,Sales!$D$3:$ABF$3,0))/OB$2*INDEX(Usage!$D$5:$ABF$11,MATCH(UsagePerHour!$B$84,Usage!$C$5:$C$11,0),MATCH(UsagePerHour!OB$4,Usage!$D$3:$ABF$3,0)),"")</f>
        <v>87.026148255416814</v>
      </c>
      <c r="OC86" s="6">
        <f>IFERROR(INDEX(Sales!$D$5:$ABF$18,MATCH(UsagePerHour!$B86,Sales!$C$5:$C$18,0),MATCH(UsagePerHour!OC$4,Sales!$D$3:$ABF$3,0))/OC$2*INDEX(Usage!$D$5:$ABF$11,MATCH(UsagePerHour!$B$84,Usage!$C$5:$C$11,0),MATCH(UsagePerHour!OC$4,Usage!$D$3:$ABF$3,0)),"")</f>
        <v>80.976784259346829</v>
      </c>
      <c r="OD86" s="6">
        <f>IFERROR(INDEX(Sales!$D$5:$ABF$18,MATCH(UsagePerHour!$B86,Sales!$C$5:$C$18,0),MATCH(UsagePerHour!OD$4,Sales!$D$3:$ABF$3,0))/OD$2*INDEX(Usage!$D$5:$ABF$11,MATCH(UsagePerHour!$B$84,Usage!$C$5:$C$11,0),MATCH(UsagePerHour!OD$4,Usage!$D$3:$ABF$3,0)),"")</f>
        <v>99.960843917238819</v>
      </c>
      <c r="OE86" s="6">
        <f>IFERROR(INDEX(Sales!$D$5:$ABF$18,MATCH(UsagePerHour!$B86,Sales!$C$5:$C$18,0),MATCH(UsagePerHour!OE$4,Sales!$D$3:$ABF$3,0))/OE$2*INDEX(Usage!$D$5:$ABF$11,MATCH(UsagePerHour!$B$84,Usage!$C$5:$C$11,0),MATCH(UsagePerHour!OE$4,Usage!$D$3:$ABF$3,0)),"")</f>
        <v>9.6237433725304342</v>
      </c>
      <c r="OF86" s="6">
        <f>IFERROR(INDEX(Sales!$D$5:$ABF$18,MATCH(UsagePerHour!$B86,Sales!$C$5:$C$18,0),MATCH(UsagePerHour!OF$4,Sales!$D$3:$ABF$3,0))/OF$2*INDEX(Usage!$D$5:$ABF$11,MATCH(UsagePerHour!$B$84,Usage!$C$5:$C$11,0),MATCH(UsagePerHour!OF$4,Usage!$D$3:$ABF$3,0)),"")</f>
        <v>3.0971376082346107</v>
      </c>
      <c r="OG86" s="6">
        <f>IFERROR(INDEX(Sales!$D$5:$ABF$18,MATCH(UsagePerHour!$B86,Sales!$C$5:$C$18,0),MATCH(UsagePerHour!OG$4,Sales!$D$3:$ABF$3,0))/OG$2*INDEX(Usage!$D$5:$ABF$11,MATCH(UsagePerHour!$B$84,Usage!$C$5:$C$11,0),MATCH(UsagePerHour!OG$4,Usage!$D$3:$ABF$3,0)),"")</f>
        <v>12.289279030389448</v>
      </c>
      <c r="OH86" s="6">
        <f>IFERROR(INDEX(Sales!$D$5:$ABF$18,MATCH(UsagePerHour!$B86,Sales!$C$5:$C$18,0),MATCH(UsagePerHour!OH$4,Sales!$D$3:$ABF$3,0))/OH$2*INDEX(Usage!$D$5:$ABF$11,MATCH(UsagePerHour!$B$84,Usage!$C$5:$C$11,0),MATCH(UsagePerHour!OH$4,Usage!$D$3:$ABF$3,0)),"")</f>
        <v>8.2600512925276188</v>
      </c>
      <c r="OI86" s="6">
        <f>IFERROR(INDEX(Sales!$D$5:$ABF$18,MATCH(UsagePerHour!$B86,Sales!$C$5:$C$18,0),MATCH(UsagePerHour!OI$4,Sales!$D$3:$ABF$3,0))/OI$2*INDEX(Usage!$D$5:$ABF$11,MATCH(UsagePerHour!$B$84,Usage!$C$5:$C$11,0),MATCH(UsagePerHour!OI$4,Usage!$D$3:$ABF$3,0)),"")</f>
        <v>13.20175247984414</v>
      </c>
      <c r="OJ86" s="6">
        <f>IFERROR(INDEX(Sales!$D$5:$ABF$18,MATCH(UsagePerHour!$B86,Sales!$C$5:$C$18,0),MATCH(UsagePerHour!OJ$4,Sales!$D$3:$ABF$3,0))/OJ$2*INDEX(Usage!$D$5:$ABF$11,MATCH(UsagePerHour!$B$84,Usage!$C$5:$C$11,0),MATCH(UsagePerHour!OJ$4,Usage!$D$3:$ABF$3,0)),"")</f>
        <v>17.45348667019147</v>
      </c>
      <c r="OK86" s="6">
        <f>IFERROR(INDEX(Sales!$D$5:$ABF$18,MATCH(UsagePerHour!$B86,Sales!$C$5:$C$18,0),MATCH(UsagePerHour!OK$4,Sales!$D$3:$ABF$3,0))/OK$2*INDEX(Usage!$D$5:$ABF$11,MATCH(UsagePerHour!$B$84,Usage!$C$5:$C$11,0),MATCH(UsagePerHour!OK$4,Usage!$D$3:$ABF$3,0)),"")</f>
        <v>225.63215170499751</v>
      </c>
      <c r="OL86" s="6">
        <f>IFERROR(INDEX(Sales!$D$5:$ABF$18,MATCH(UsagePerHour!$B86,Sales!$C$5:$C$18,0),MATCH(UsagePerHour!OL$4,Sales!$D$3:$ABF$3,0))/OL$2*INDEX(Usage!$D$5:$ABF$11,MATCH(UsagePerHour!$B$84,Usage!$C$5:$C$11,0),MATCH(UsagePerHour!OL$4,Usage!$D$3:$ABF$3,0)),"")</f>
        <v>7.3513264560611635E-2</v>
      </c>
      <c r="OM86" s="6">
        <f>IFERROR(INDEX(Sales!$D$5:$ABF$18,MATCH(UsagePerHour!$B86,Sales!$C$5:$C$18,0),MATCH(UsagePerHour!OM$4,Sales!$D$3:$ABF$3,0))/OM$2*INDEX(Usage!$D$5:$ABF$11,MATCH(UsagePerHour!$B$84,Usage!$C$5:$C$11,0),MATCH(UsagePerHour!OM$4,Usage!$D$3:$ABF$3,0)),"")</f>
        <v>50.446864927684217</v>
      </c>
      <c r="ON86" s="6">
        <f>IFERROR(INDEX(Sales!$D$5:$ABF$18,MATCH(UsagePerHour!$B86,Sales!$C$5:$C$18,0),MATCH(UsagePerHour!ON$4,Sales!$D$3:$ABF$3,0))/ON$2*INDEX(Usage!$D$5:$ABF$11,MATCH(UsagePerHour!$B$84,Usage!$C$5:$C$11,0),MATCH(UsagePerHour!ON$4,Usage!$D$3:$ABF$3,0)),"")</f>
        <v>15.206926153780428</v>
      </c>
      <c r="OO86" s="6">
        <f>IFERROR(INDEX(Sales!$D$5:$ABF$18,MATCH(UsagePerHour!$B86,Sales!$C$5:$C$18,0),MATCH(UsagePerHour!OO$4,Sales!$D$3:$ABF$3,0))/OO$2*INDEX(Usage!$D$5:$ABF$11,MATCH(UsagePerHour!$B$84,Usage!$C$5:$C$11,0),MATCH(UsagePerHour!OO$4,Usage!$D$3:$ABF$3,0)),"")</f>
        <v>3.9650913314384906</v>
      </c>
      <c r="OP86" s="6">
        <f>IFERROR(INDEX(Sales!$D$5:$ABF$18,MATCH(UsagePerHour!$B86,Sales!$C$5:$C$18,0),MATCH(UsagePerHour!OP$4,Sales!$D$3:$ABF$3,0))/OP$2*INDEX(Usage!$D$5:$ABF$11,MATCH(UsagePerHour!$B$84,Usage!$C$5:$C$11,0),MATCH(UsagePerHour!OP$4,Usage!$D$3:$ABF$3,0)),"")</f>
        <v>4.7612995803589051</v>
      </c>
      <c r="OQ86" s="6">
        <f>IFERROR(INDEX(Sales!$D$5:$ABF$18,MATCH(UsagePerHour!$B86,Sales!$C$5:$C$18,0),MATCH(UsagePerHour!OQ$4,Sales!$D$3:$ABF$3,0))/OQ$2*INDEX(Usage!$D$5:$ABF$11,MATCH(UsagePerHour!$B$84,Usage!$C$5:$C$11,0),MATCH(UsagePerHour!OQ$4,Usage!$D$3:$ABF$3,0)),"")</f>
        <v>100.34003494991596</v>
      </c>
      <c r="OR86" s="6">
        <f>IFERROR(INDEX(Sales!$D$5:$ABF$18,MATCH(UsagePerHour!$B86,Sales!$C$5:$C$18,0),MATCH(UsagePerHour!OR$4,Sales!$D$3:$ABF$3,0))/OR$2*INDEX(Usage!$D$5:$ABF$11,MATCH(UsagePerHour!$B$84,Usage!$C$5:$C$11,0),MATCH(UsagePerHour!OR$4,Usage!$D$3:$ABF$3,0)),"")</f>
        <v>241.28196317320038</v>
      </c>
      <c r="OS86" s="6">
        <f>IFERROR(INDEX(Sales!$D$5:$ABF$18,MATCH(UsagePerHour!$B86,Sales!$C$5:$C$18,0),MATCH(UsagePerHour!OS$4,Sales!$D$3:$ABF$3,0))/OS$2*INDEX(Usage!$D$5:$ABF$11,MATCH(UsagePerHour!$B$84,Usage!$C$5:$C$11,0),MATCH(UsagePerHour!OS$4,Usage!$D$3:$ABF$3,0)),"")</f>
        <v>0</v>
      </c>
      <c r="OT86" s="6">
        <f>IFERROR(INDEX(Sales!$D$5:$ABF$18,MATCH(UsagePerHour!$B86,Sales!$C$5:$C$18,0),MATCH(UsagePerHour!OT$4,Sales!$D$3:$ABF$3,0))/OT$2*INDEX(Usage!$D$5:$ABF$11,MATCH(UsagePerHour!$B$84,Usage!$C$5:$C$11,0),MATCH(UsagePerHour!OT$4,Usage!$D$3:$ABF$3,0)),"")</f>
        <v>0</v>
      </c>
      <c r="OU86" s="6">
        <f>IFERROR(INDEX(Sales!$D$5:$ABF$18,MATCH(UsagePerHour!$B86,Sales!$C$5:$C$18,0),MATCH(UsagePerHour!OU$4,Sales!$D$3:$ABF$3,0))/OU$2*INDEX(Usage!$D$5:$ABF$11,MATCH(UsagePerHour!$B$84,Usage!$C$5:$C$11,0),MATCH(UsagePerHour!OU$4,Usage!$D$3:$ABF$3,0)),"")</f>
        <v>0</v>
      </c>
      <c r="OV86" s="6">
        <f>IFERROR(INDEX(Sales!$D$5:$ABF$18,MATCH(UsagePerHour!$B86,Sales!$C$5:$C$18,0),MATCH(UsagePerHour!OV$4,Sales!$D$3:$ABF$3,0))/OV$2*INDEX(Usage!$D$5:$ABF$11,MATCH(UsagePerHour!$B$84,Usage!$C$5:$C$11,0),MATCH(UsagePerHour!OV$4,Usage!$D$3:$ABF$3,0)),"")</f>
        <v>10.961754027405691</v>
      </c>
      <c r="OW86" s="6">
        <f>IFERROR(INDEX(Sales!$D$5:$ABF$18,MATCH(UsagePerHour!$B86,Sales!$C$5:$C$18,0),MATCH(UsagePerHour!OW$4,Sales!$D$3:$ABF$3,0))/OW$2*INDEX(Usage!$D$5:$ABF$11,MATCH(UsagePerHour!$B$84,Usage!$C$5:$C$11,0),MATCH(UsagePerHour!OW$4,Usage!$D$3:$ABF$3,0)),"")</f>
        <v>3.2789328563976445</v>
      </c>
      <c r="OX86" s="6">
        <f>IFERROR(INDEX(Sales!$D$5:$ABF$18,MATCH(UsagePerHour!$B86,Sales!$C$5:$C$18,0),MATCH(UsagePerHour!OX$4,Sales!$D$3:$ABF$3,0))/OX$2*INDEX(Usage!$D$5:$ABF$11,MATCH(UsagePerHour!$B$84,Usage!$C$5:$C$11,0),MATCH(UsagePerHour!OX$4,Usage!$D$3:$ABF$3,0)),"")</f>
        <v>26.241563841715244</v>
      </c>
      <c r="OY86" s="6">
        <f>IFERROR(INDEX(Sales!$D$5:$ABF$18,MATCH(UsagePerHour!$B86,Sales!$C$5:$C$18,0),MATCH(UsagePerHour!OY$4,Sales!$D$3:$ABF$3,0))/OY$2*INDEX(Usage!$D$5:$ABF$11,MATCH(UsagePerHour!$B$84,Usage!$C$5:$C$11,0),MATCH(UsagePerHour!OY$4,Usage!$D$3:$ABF$3,0)),"")</f>
        <v>133.25069435078393</v>
      </c>
      <c r="OZ86" s="6">
        <f>IFERROR(INDEX(Sales!$D$5:$ABF$18,MATCH(UsagePerHour!$B86,Sales!$C$5:$C$18,0),MATCH(UsagePerHour!OZ$4,Sales!$D$3:$ABF$3,0))/OZ$2*INDEX(Usage!$D$5:$ABF$11,MATCH(UsagePerHour!$B$84,Usage!$C$5:$C$11,0),MATCH(UsagePerHour!OZ$4,Usage!$D$3:$ABF$3,0)),"")</f>
        <v>5.8589031862569252</v>
      </c>
      <c r="PA86" s="6">
        <f>IFERROR(INDEX(Sales!$D$5:$ABF$18,MATCH(UsagePerHour!$B86,Sales!$C$5:$C$18,0),MATCH(UsagePerHour!PA$4,Sales!$D$3:$ABF$3,0))/PA$2*INDEX(Usage!$D$5:$ABF$11,MATCH(UsagePerHour!$B$84,Usage!$C$5:$C$11,0),MATCH(UsagePerHour!PA$4,Usage!$D$3:$ABF$3,0)),"")</f>
        <v>0</v>
      </c>
      <c r="PB86" s="6">
        <f>IFERROR(INDEX(Sales!$D$5:$ABF$18,MATCH(UsagePerHour!$B86,Sales!$C$5:$C$18,0),MATCH(UsagePerHour!PB$4,Sales!$D$3:$ABF$3,0))/PB$2*INDEX(Usage!$D$5:$ABF$11,MATCH(UsagePerHour!$B$84,Usage!$C$5:$C$11,0),MATCH(UsagePerHour!PB$4,Usage!$D$3:$ABF$3,0)),"")</f>
        <v>0</v>
      </c>
      <c r="PC86" s="6">
        <f>IFERROR(INDEX(Sales!$D$5:$ABF$18,MATCH(UsagePerHour!$B86,Sales!$C$5:$C$18,0),MATCH(UsagePerHour!PC$4,Sales!$D$3:$ABF$3,0))/PC$2*INDEX(Usage!$D$5:$ABF$11,MATCH(UsagePerHour!$B$84,Usage!$C$5:$C$11,0),MATCH(UsagePerHour!PC$4,Usage!$D$3:$ABF$3,0)),"")</f>
        <v>1.1076615570198896</v>
      </c>
      <c r="PD86" s="6">
        <f>IFERROR(INDEX(Sales!$D$5:$ABF$18,MATCH(UsagePerHour!$B86,Sales!$C$5:$C$18,0),MATCH(UsagePerHour!PD$4,Sales!$D$3:$ABF$3,0))/PD$2*INDEX(Usage!$D$5:$ABF$11,MATCH(UsagePerHour!$B$84,Usage!$C$5:$C$11,0),MATCH(UsagePerHour!PD$4,Usage!$D$3:$ABF$3,0)),"")</f>
        <v>0</v>
      </c>
      <c r="PE86" s="6">
        <f>IFERROR(INDEX(Sales!$D$5:$ABF$18,MATCH(UsagePerHour!$B86,Sales!$C$5:$C$18,0),MATCH(UsagePerHour!PE$4,Sales!$D$3:$ABF$3,0))/PE$2*INDEX(Usage!$D$5:$ABF$11,MATCH(UsagePerHour!$B$84,Usage!$C$5:$C$11,0),MATCH(UsagePerHour!PE$4,Usage!$D$3:$ABF$3,0)),"")</f>
        <v>13.040290342941301</v>
      </c>
      <c r="PF86" s="6">
        <f>IFERROR(INDEX(Sales!$D$5:$ABF$18,MATCH(UsagePerHour!$B86,Sales!$C$5:$C$18,0),MATCH(UsagePerHour!PF$4,Sales!$D$3:$ABF$3,0))/PF$2*INDEX(Usage!$D$5:$ABF$11,MATCH(UsagePerHour!$B$84,Usage!$C$5:$C$11,0),MATCH(UsagePerHour!PF$4,Usage!$D$3:$ABF$3,0)),"")</f>
        <v>7.4392933683698068</v>
      </c>
      <c r="PG86" s="6">
        <f>IFERROR(INDEX(Sales!$D$5:$ABF$18,MATCH(UsagePerHour!$B86,Sales!$C$5:$C$18,0),MATCH(UsagePerHour!PG$4,Sales!$D$3:$ABF$3,0))/PG$2*INDEX(Usage!$D$5:$ABF$11,MATCH(UsagePerHour!$B$84,Usage!$C$5:$C$11,0),MATCH(UsagePerHour!PG$4,Usage!$D$3:$ABF$3,0)),"")</f>
        <v>3.8276480180667782</v>
      </c>
      <c r="PH86" s="6">
        <f>IFERROR(INDEX(Sales!$D$5:$ABF$18,MATCH(UsagePerHour!$B86,Sales!$C$5:$C$18,0),MATCH(UsagePerHour!PH$4,Sales!$D$3:$ABF$3,0))/PH$2*INDEX(Usage!$D$5:$ABF$11,MATCH(UsagePerHour!$B$84,Usage!$C$5:$C$11,0),MATCH(UsagePerHour!PH$4,Usage!$D$3:$ABF$3,0)),"")</f>
        <v>8.2316681862671714</v>
      </c>
      <c r="PI86" s="6">
        <f>IFERROR(INDEX(Sales!$D$5:$ABF$18,MATCH(UsagePerHour!$B86,Sales!$C$5:$C$18,0),MATCH(UsagePerHour!PI$4,Sales!$D$3:$ABF$3,0))/PI$2*INDEX(Usage!$D$5:$ABF$11,MATCH(UsagePerHour!$B$84,Usage!$C$5:$C$11,0),MATCH(UsagePerHour!PI$4,Usage!$D$3:$ABF$3,0)),"")</f>
        <v>1.9234129733964027</v>
      </c>
      <c r="PJ86" s="6">
        <f>IFERROR(INDEX(Sales!$D$5:$ABF$18,MATCH(UsagePerHour!$B86,Sales!$C$5:$C$18,0),MATCH(UsagePerHour!PJ$4,Sales!$D$3:$ABF$3,0))/PJ$2*INDEX(Usage!$D$5:$ABF$11,MATCH(UsagePerHour!$B$84,Usage!$C$5:$C$11,0),MATCH(UsagePerHour!PJ$4,Usage!$D$3:$ABF$3,0)),"")</f>
        <v>2.0597183001705059</v>
      </c>
      <c r="PK86" s="6">
        <f>IFERROR(INDEX(Sales!$D$5:$ABF$18,MATCH(UsagePerHour!$B86,Sales!$C$5:$C$18,0),MATCH(UsagePerHour!PK$4,Sales!$D$3:$ABF$3,0))/PK$2*INDEX(Usage!$D$5:$ABF$11,MATCH(UsagePerHour!$B$84,Usage!$C$5:$C$11,0),MATCH(UsagePerHour!PK$4,Usage!$D$3:$ABF$3,0)),"")</f>
        <v>1.6607328747601089</v>
      </c>
      <c r="PL86" s="6">
        <f>IFERROR(INDEX(Sales!$D$5:$ABF$18,MATCH(UsagePerHour!$B86,Sales!$C$5:$C$18,0),MATCH(UsagePerHour!PL$4,Sales!$D$3:$ABF$3,0))/PL$2*INDEX(Usage!$D$5:$ABF$11,MATCH(UsagePerHour!$B$84,Usage!$C$5:$C$11,0),MATCH(UsagePerHour!PL$4,Usage!$D$3:$ABF$3,0)),"")</f>
        <v>2.7336616454544806</v>
      </c>
      <c r="PM86" s="6">
        <f>IFERROR(INDEX(Sales!$D$5:$ABF$18,MATCH(UsagePerHour!$B86,Sales!$C$5:$C$18,0),MATCH(UsagePerHour!PM$4,Sales!$D$3:$ABF$3,0))/PM$2*INDEX(Usage!$D$5:$ABF$11,MATCH(UsagePerHour!$B$84,Usage!$C$5:$C$11,0),MATCH(UsagePerHour!PM$4,Usage!$D$3:$ABF$3,0)),"")</f>
        <v>45.678024023644625</v>
      </c>
      <c r="PN86" s="6">
        <f>IFERROR(INDEX(Sales!$D$5:$ABF$18,MATCH(UsagePerHour!$B86,Sales!$C$5:$C$18,0),MATCH(UsagePerHour!PN$4,Sales!$D$3:$ABF$3,0))/PN$2*INDEX(Usage!$D$5:$ABF$11,MATCH(UsagePerHour!$B$84,Usage!$C$5:$C$11,0),MATCH(UsagePerHour!PN$4,Usage!$D$3:$ABF$3,0)),"")</f>
        <v>20.337153842973496</v>
      </c>
      <c r="PO86" s="6">
        <f>IFERROR(INDEX(Sales!$D$5:$ABF$18,MATCH(UsagePerHour!$B86,Sales!$C$5:$C$18,0),MATCH(UsagePerHour!PO$4,Sales!$D$3:$ABF$3,0))/PO$2*INDEX(Usage!$D$5:$ABF$11,MATCH(UsagePerHour!$B$84,Usage!$C$5:$C$11,0),MATCH(UsagePerHour!PO$4,Usage!$D$3:$ABF$3,0)),"")</f>
        <v>215.63558721800331</v>
      </c>
      <c r="PP86" s="6">
        <f>IFERROR(INDEX(Sales!$D$5:$ABF$18,MATCH(UsagePerHour!$B86,Sales!$C$5:$C$18,0),MATCH(UsagePerHour!PP$4,Sales!$D$3:$ABF$3,0))/PP$2*INDEX(Usage!$D$5:$ABF$11,MATCH(UsagePerHour!$B$84,Usage!$C$5:$C$11,0),MATCH(UsagePerHour!PP$4,Usage!$D$3:$ABF$3,0)),"")</f>
        <v>3.2886030725259019</v>
      </c>
      <c r="PQ86" s="6">
        <f>IFERROR(INDEX(Sales!$D$5:$ABF$18,MATCH(UsagePerHour!$B86,Sales!$C$5:$C$18,0),MATCH(UsagePerHour!PQ$4,Sales!$D$3:$ABF$3,0))/PQ$2*INDEX(Usage!$D$5:$ABF$11,MATCH(UsagePerHour!$B$84,Usage!$C$5:$C$11,0),MATCH(UsagePerHour!PQ$4,Usage!$D$3:$ABF$3,0)),"")</f>
        <v>3.3376473520479282</v>
      </c>
      <c r="PR86" s="6">
        <f>IFERROR(INDEX(Sales!$D$5:$ABF$18,MATCH(UsagePerHour!$B86,Sales!$C$5:$C$18,0),MATCH(UsagePerHour!PR$4,Sales!$D$3:$ABF$3,0))/PR$2*INDEX(Usage!$D$5:$ABF$11,MATCH(UsagePerHour!$B$84,Usage!$C$5:$C$11,0),MATCH(UsagePerHour!PR$4,Usage!$D$3:$ABF$3,0)),"")</f>
        <v>1.3211741382769775</v>
      </c>
      <c r="PS86" s="6">
        <f>IFERROR(INDEX(Sales!$D$5:$ABF$18,MATCH(UsagePerHour!$B86,Sales!$C$5:$C$18,0),MATCH(UsagePerHour!PS$4,Sales!$D$3:$ABF$3,0))/PS$2*INDEX(Usage!$D$5:$ABF$11,MATCH(UsagePerHour!$B$84,Usage!$C$5:$C$11,0),MATCH(UsagePerHour!PS$4,Usage!$D$3:$ABF$3,0)),"")</f>
        <v>1.0266968088684374</v>
      </c>
      <c r="PT86" s="6">
        <f>IFERROR(INDEX(Sales!$D$5:$ABF$18,MATCH(UsagePerHour!$B86,Sales!$C$5:$C$18,0),MATCH(UsagePerHour!PT$4,Sales!$D$3:$ABF$3,0))/PT$2*INDEX(Usage!$D$5:$ABF$11,MATCH(UsagePerHour!$B$84,Usage!$C$5:$C$11,0),MATCH(UsagePerHour!PT$4,Usage!$D$3:$ABF$3,0)),"")</f>
        <v>13.143655209121881</v>
      </c>
      <c r="PU86" s="6">
        <f>IFERROR(INDEX(Sales!$D$5:$ABF$18,MATCH(UsagePerHour!$B86,Sales!$C$5:$C$18,0),MATCH(UsagePerHour!PU$4,Sales!$D$3:$ABF$3,0))/PU$2*INDEX(Usage!$D$5:$ABF$11,MATCH(UsagePerHour!$B$84,Usage!$C$5:$C$11,0),MATCH(UsagePerHour!PU$4,Usage!$D$3:$ABF$3,0)),"")</f>
        <v>4.2033676933383619</v>
      </c>
      <c r="PV86" s="6">
        <f>IFERROR(INDEX(Sales!$D$5:$ABF$18,MATCH(UsagePerHour!$B86,Sales!$C$5:$C$18,0),MATCH(UsagePerHour!PV$4,Sales!$D$3:$ABF$3,0))/PV$2*INDEX(Usage!$D$5:$ABF$11,MATCH(UsagePerHour!$B$84,Usage!$C$5:$C$11,0),MATCH(UsagePerHour!PV$4,Usage!$D$3:$ABF$3,0)),"")</f>
        <v>11.033202637448769</v>
      </c>
      <c r="PW86" s="6">
        <f>IFERROR(INDEX(Sales!$D$5:$ABF$18,MATCH(UsagePerHour!$B86,Sales!$C$5:$C$18,0),MATCH(UsagePerHour!PW$4,Sales!$D$3:$ABF$3,0))/PW$2*INDEX(Usage!$D$5:$ABF$11,MATCH(UsagePerHour!$B$84,Usage!$C$5:$C$11,0),MATCH(UsagePerHour!PW$4,Usage!$D$3:$ABF$3,0)),"")</f>
        <v>3.3091075671887693</v>
      </c>
      <c r="PX86" s="6">
        <f>IFERROR(INDEX(Sales!$D$5:$ABF$18,MATCH(UsagePerHour!$B86,Sales!$C$5:$C$18,0),MATCH(UsagePerHour!PX$4,Sales!$D$3:$ABF$3,0))/PX$2*INDEX(Usage!$D$5:$ABF$11,MATCH(UsagePerHour!$B$84,Usage!$C$5:$C$11,0),MATCH(UsagePerHour!PX$4,Usage!$D$3:$ABF$3,0)),"")</f>
        <v>5.7746181196734385</v>
      </c>
      <c r="PY86" s="6">
        <f>IFERROR(INDEX(Sales!$D$5:$ABF$18,MATCH(UsagePerHour!$B86,Sales!$C$5:$C$18,0),MATCH(UsagePerHour!PY$4,Sales!$D$3:$ABF$3,0))/PY$2*INDEX(Usage!$D$5:$ABF$11,MATCH(UsagePerHour!$B$84,Usage!$C$5:$C$11,0),MATCH(UsagePerHour!PY$4,Usage!$D$3:$ABF$3,0)),"")</f>
        <v>9.5835423460760314</v>
      </c>
      <c r="PZ86" s="6">
        <f>IFERROR(INDEX(Sales!$D$5:$ABF$18,MATCH(UsagePerHour!$B86,Sales!$C$5:$C$18,0),MATCH(UsagePerHour!PZ$4,Sales!$D$3:$ABF$3,0))/PZ$2*INDEX(Usage!$D$5:$ABF$11,MATCH(UsagePerHour!$B$84,Usage!$C$5:$C$11,0),MATCH(UsagePerHour!PZ$4,Usage!$D$3:$ABF$3,0)),"")</f>
        <v>203.0406609834572</v>
      </c>
      <c r="QA86" s="6">
        <f>IFERROR(INDEX(Sales!$D$5:$ABF$18,MATCH(UsagePerHour!$B86,Sales!$C$5:$C$18,0),MATCH(UsagePerHour!QA$4,Sales!$D$3:$ABF$3,0))/QA$2*INDEX(Usage!$D$5:$ABF$11,MATCH(UsagePerHour!$B$84,Usage!$C$5:$C$11,0),MATCH(UsagePerHour!QA$4,Usage!$D$3:$ABF$3,0)),"")</f>
        <v>16.003048620228977</v>
      </c>
      <c r="QB86" s="6">
        <f>IFERROR(INDEX(Sales!$D$5:$ABF$18,MATCH(UsagePerHour!$B86,Sales!$C$5:$C$18,0),MATCH(UsagePerHour!QB$4,Sales!$D$3:$ABF$3,0))/QB$2*INDEX(Usage!$D$5:$ABF$11,MATCH(UsagePerHour!$B$84,Usage!$C$5:$C$11,0),MATCH(UsagePerHour!QB$4,Usage!$D$3:$ABF$3,0)),"")</f>
        <v>3.3056875432301092</v>
      </c>
      <c r="QC86" s="6">
        <f>IFERROR(INDEX(Sales!$D$5:$ABF$18,MATCH(UsagePerHour!$B86,Sales!$C$5:$C$18,0),MATCH(UsagePerHour!QC$4,Sales!$D$3:$ABF$3,0))/QC$2*INDEX(Usage!$D$5:$ABF$11,MATCH(UsagePerHour!$B$84,Usage!$C$5:$C$11,0),MATCH(UsagePerHour!QC$4,Usage!$D$3:$ABF$3,0)),"")</f>
        <v>3.2661017674090465</v>
      </c>
      <c r="QD86" s="6">
        <f>IFERROR(INDEX(Sales!$D$5:$ABF$18,MATCH(UsagePerHour!$B86,Sales!$C$5:$C$18,0),MATCH(UsagePerHour!QD$4,Sales!$D$3:$ABF$3,0))/QD$2*INDEX(Usage!$D$5:$ABF$11,MATCH(UsagePerHour!$B$84,Usage!$C$5:$C$11,0),MATCH(UsagePerHour!QD$4,Usage!$D$3:$ABF$3,0)),"")</f>
        <v>0</v>
      </c>
      <c r="QE86" s="6">
        <f>IFERROR(INDEX(Sales!$D$5:$ABF$18,MATCH(UsagePerHour!$B86,Sales!$C$5:$C$18,0),MATCH(UsagePerHour!QE$4,Sales!$D$3:$ABF$3,0))/QE$2*INDEX(Usage!$D$5:$ABF$11,MATCH(UsagePerHour!$B$84,Usage!$C$5:$C$11,0),MATCH(UsagePerHour!QE$4,Usage!$D$3:$ABF$3,0)),"")</f>
        <v>0</v>
      </c>
      <c r="QF86" s="6">
        <f>IFERROR(INDEX(Sales!$D$5:$ABF$18,MATCH(UsagePerHour!$B86,Sales!$C$5:$C$18,0),MATCH(UsagePerHour!QF$4,Sales!$D$3:$ABF$3,0))/QF$2*INDEX(Usage!$D$5:$ABF$11,MATCH(UsagePerHour!$B$84,Usage!$C$5:$C$11,0),MATCH(UsagePerHour!QF$4,Usage!$D$3:$ABF$3,0)),"")</f>
        <v>3.902324349321737</v>
      </c>
      <c r="QG86" s="6">
        <f>IFERROR(INDEX(Sales!$D$5:$ABF$18,MATCH(UsagePerHour!$B86,Sales!$C$5:$C$18,0),MATCH(UsagePerHour!QG$4,Sales!$D$3:$ABF$3,0))/QG$2*INDEX(Usage!$D$5:$ABF$11,MATCH(UsagePerHour!$B$84,Usage!$C$5:$C$11,0),MATCH(UsagePerHour!QG$4,Usage!$D$3:$ABF$3,0)),"")</f>
        <v>0</v>
      </c>
      <c r="QH86" s="6">
        <f>IFERROR(INDEX(Sales!$D$5:$ABF$18,MATCH(UsagePerHour!$B86,Sales!$C$5:$C$18,0),MATCH(UsagePerHour!QH$4,Sales!$D$3:$ABF$3,0))/QH$2*INDEX(Usage!$D$5:$ABF$11,MATCH(UsagePerHour!$B$84,Usage!$C$5:$C$11,0),MATCH(UsagePerHour!QH$4,Usage!$D$3:$ABF$3,0)),"")</f>
        <v>80.662650943395377</v>
      </c>
      <c r="QI86" s="6">
        <f>IFERROR(INDEX(Sales!$D$5:$ABF$18,MATCH(UsagePerHour!$B86,Sales!$C$5:$C$18,0),MATCH(UsagePerHour!QI$4,Sales!$D$3:$ABF$3,0))/QI$2*INDEX(Usage!$D$5:$ABF$11,MATCH(UsagePerHour!$B$84,Usage!$C$5:$C$11,0),MATCH(UsagePerHour!QI$4,Usage!$D$3:$ABF$3,0)),"")</f>
        <v>12.033439496844244</v>
      </c>
      <c r="QJ86" s="6">
        <f>IFERROR(INDEX(Sales!$D$5:$ABF$18,MATCH(UsagePerHour!$B86,Sales!$C$5:$C$18,0),MATCH(UsagePerHour!QJ$4,Sales!$D$3:$ABF$3,0))/QJ$2*INDEX(Usage!$D$5:$ABF$11,MATCH(UsagePerHour!$B$84,Usage!$C$5:$C$11,0),MATCH(UsagePerHour!QJ$4,Usage!$D$3:$ABF$3,0)),"")</f>
        <v>3.1026765716889808</v>
      </c>
      <c r="QK86" s="6">
        <f>IFERROR(INDEX(Sales!$D$5:$ABF$18,MATCH(UsagePerHour!$B86,Sales!$C$5:$C$18,0),MATCH(UsagePerHour!QK$4,Sales!$D$3:$ABF$3,0))/QK$2*INDEX(Usage!$D$5:$ABF$11,MATCH(UsagePerHour!$B$84,Usage!$C$5:$C$11,0),MATCH(UsagePerHour!QK$4,Usage!$D$3:$ABF$3,0)),"")</f>
        <v>6.928345136788554</v>
      </c>
      <c r="QL86" s="6">
        <f>IFERROR(INDEX(Sales!$D$5:$ABF$18,MATCH(UsagePerHour!$B86,Sales!$C$5:$C$18,0),MATCH(UsagePerHour!QL$4,Sales!$D$3:$ABF$3,0))/QL$2*INDEX(Usage!$D$5:$ABF$11,MATCH(UsagePerHour!$B$84,Usage!$C$5:$C$11,0),MATCH(UsagePerHour!QL$4,Usage!$D$3:$ABF$3,0)),"")</f>
        <v>41.509083918844524</v>
      </c>
      <c r="QM86" s="6">
        <f>IFERROR(INDEX(Sales!$D$5:$ABF$18,MATCH(UsagePerHour!$B86,Sales!$C$5:$C$18,0),MATCH(UsagePerHour!QM$4,Sales!$D$3:$ABF$3,0))/QM$2*INDEX(Usage!$D$5:$ABF$11,MATCH(UsagePerHour!$B$84,Usage!$C$5:$C$11,0),MATCH(UsagePerHour!QM$4,Usage!$D$3:$ABF$3,0)),"")</f>
        <v>88.446784544660588</v>
      </c>
      <c r="QN86" s="6">
        <f>IFERROR(INDEX(Sales!$D$5:$ABF$18,MATCH(UsagePerHour!$B86,Sales!$C$5:$C$18,0),MATCH(UsagePerHour!QN$4,Sales!$D$3:$ABF$3,0))/QN$2*INDEX(Usage!$D$5:$ABF$11,MATCH(UsagePerHour!$B$84,Usage!$C$5:$C$11,0),MATCH(UsagePerHour!QN$4,Usage!$D$3:$ABF$3,0)),"")</f>
        <v>7.5106146839901493</v>
      </c>
      <c r="QO86" s="6">
        <f>IFERROR(INDEX(Sales!$D$5:$ABF$18,MATCH(UsagePerHour!$B86,Sales!$C$5:$C$18,0),MATCH(UsagePerHour!QO$4,Sales!$D$3:$ABF$3,0))/QO$2*INDEX(Usage!$D$5:$ABF$11,MATCH(UsagePerHour!$B$84,Usage!$C$5:$C$11,0),MATCH(UsagePerHour!QO$4,Usage!$D$3:$ABF$3,0)),"")</f>
        <v>289.38267285580025</v>
      </c>
      <c r="QP86" s="6">
        <f>IFERROR(INDEX(Sales!$D$5:$ABF$18,MATCH(UsagePerHour!$B86,Sales!$C$5:$C$18,0),MATCH(UsagePerHour!QP$4,Sales!$D$3:$ABF$3,0))/QP$2*INDEX(Usage!$D$5:$ABF$11,MATCH(UsagePerHour!$B$84,Usage!$C$5:$C$11,0),MATCH(UsagePerHour!QP$4,Usage!$D$3:$ABF$3,0)),"")</f>
        <v>90.45125266584742</v>
      </c>
      <c r="QQ86" s="6">
        <f>IFERROR(INDEX(Sales!$D$5:$ABF$18,MATCH(UsagePerHour!$B86,Sales!$C$5:$C$18,0),MATCH(UsagePerHour!QQ$4,Sales!$D$3:$ABF$3,0))/QQ$2*INDEX(Usage!$D$5:$ABF$11,MATCH(UsagePerHour!$B$84,Usage!$C$5:$C$11,0),MATCH(UsagePerHour!QQ$4,Usage!$D$3:$ABF$3,0)),"")</f>
        <v>75.982727667659631</v>
      </c>
      <c r="QR86" s="6">
        <f>IFERROR(INDEX(Sales!$D$5:$ABF$18,MATCH(UsagePerHour!$B86,Sales!$C$5:$C$18,0),MATCH(UsagePerHour!QR$4,Sales!$D$3:$ABF$3,0))/QR$2*INDEX(Usage!$D$5:$ABF$11,MATCH(UsagePerHour!$B$84,Usage!$C$5:$C$11,0),MATCH(UsagePerHour!QR$4,Usage!$D$3:$ABF$3,0)),"")</f>
        <v>8.5103845588075711</v>
      </c>
      <c r="QS86" s="6">
        <f>IFERROR(INDEX(Sales!$D$5:$ABF$18,MATCH(UsagePerHour!$B86,Sales!$C$5:$C$18,0),MATCH(UsagePerHour!QS$4,Sales!$D$3:$ABF$3,0))/QS$2*INDEX(Usage!$D$5:$ABF$11,MATCH(UsagePerHour!$B$84,Usage!$C$5:$C$11,0),MATCH(UsagePerHour!QS$4,Usage!$D$3:$ABF$3,0)),"")</f>
        <v>9.6949780816891966</v>
      </c>
      <c r="QT86" s="6">
        <f>IFERROR(INDEX(Sales!$D$5:$ABF$18,MATCH(UsagePerHour!$B86,Sales!$C$5:$C$18,0),MATCH(UsagePerHour!QT$4,Sales!$D$3:$ABF$3,0))/QT$2*INDEX(Usage!$D$5:$ABF$11,MATCH(UsagePerHour!$B$84,Usage!$C$5:$C$11,0),MATCH(UsagePerHour!QT$4,Usage!$D$3:$ABF$3,0)),"")</f>
        <v>19.855692949554957</v>
      </c>
      <c r="QU86" s="6">
        <f>IFERROR(INDEX(Sales!$D$5:$ABF$18,MATCH(UsagePerHour!$B86,Sales!$C$5:$C$18,0),MATCH(UsagePerHour!QU$4,Sales!$D$3:$ABF$3,0))/QU$2*INDEX(Usage!$D$5:$ABF$11,MATCH(UsagePerHour!$B$84,Usage!$C$5:$C$11,0),MATCH(UsagePerHour!QU$4,Usage!$D$3:$ABF$3,0)),"")</f>
        <v>28.350199165494519</v>
      </c>
      <c r="QV86" s="6">
        <f>IFERROR(INDEX(Sales!$D$5:$ABF$18,MATCH(UsagePerHour!$B86,Sales!$C$5:$C$18,0),MATCH(UsagePerHour!QV$4,Sales!$D$3:$ABF$3,0))/QV$2*INDEX(Usage!$D$5:$ABF$11,MATCH(UsagePerHour!$B$84,Usage!$C$5:$C$11,0),MATCH(UsagePerHour!QV$4,Usage!$D$3:$ABF$3,0)),"")</f>
        <v>54.727115467345918</v>
      </c>
      <c r="QW86" s="6">
        <f>IFERROR(INDEX(Sales!$D$5:$ABF$18,MATCH(UsagePerHour!$B86,Sales!$C$5:$C$18,0),MATCH(UsagePerHour!QW$4,Sales!$D$3:$ABF$3,0))/QW$2*INDEX(Usage!$D$5:$ABF$11,MATCH(UsagePerHour!$B$84,Usage!$C$5:$C$11,0),MATCH(UsagePerHour!QW$4,Usage!$D$3:$ABF$3,0)),"")</f>
        <v>37.861808728033857</v>
      </c>
      <c r="QX86" s="6">
        <f>IFERROR(INDEX(Sales!$D$5:$ABF$18,MATCH(UsagePerHour!$B86,Sales!$C$5:$C$18,0),MATCH(UsagePerHour!QX$4,Sales!$D$3:$ABF$3,0))/QX$2*INDEX(Usage!$D$5:$ABF$11,MATCH(UsagePerHour!$B$84,Usage!$C$5:$C$11,0),MATCH(UsagePerHour!QX$4,Usage!$D$3:$ABF$3,0)),"")</f>
        <v>37.067480809490576</v>
      </c>
      <c r="QY86" s="6">
        <f>IFERROR(INDEX(Sales!$D$5:$ABF$18,MATCH(UsagePerHour!$B86,Sales!$C$5:$C$18,0),MATCH(UsagePerHour!QY$4,Sales!$D$3:$ABF$3,0))/QY$2*INDEX(Usage!$D$5:$ABF$11,MATCH(UsagePerHour!$B$84,Usage!$C$5:$C$11,0),MATCH(UsagePerHour!QY$4,Usage!$D$3:$ABF$3,0)),"")</f>
        <v>19.15167750832957</v>
      </c>
      <c r="QZ86" s="6">
        <f>IFERROR(INDEX(Sales!$D$5:$ABF$18,MATCH(UsagePerHour!$B86,Sales!$C$5:$C$18,0),MATCH(UsagePerHour!QZ$4,Sales!$D$3:$ABF$3,0))/QZ$2*INDEX(Usage!$D$5:$ABF$11,MATCH(UsagePerHour!$B$84,Usage!$C$5:$C$11,0),MATCH(UsagePerHour!QZ$4,Usage!$D$3:$ABF$3,0)),"")</f>
        <v>3.0818759735640757</v>
      </c>
      <c r="RA86" s="6">
        <f>IFERROR(INDEX(Sales!$D$5:$ABF$18,MATCH(UsagePerHour!$B86,Sales!$C$5:$C$18,0),MATCH(UsagePerHour!RA$4,Sales!$D$3:$ABF$3,0))/RA$2*INDEX(Usage!$D$5:$ABF$11,MATCH(UsagePerHour!$B$84,Usage!$C$5:$C$11,0),MATCH(UsagePerHour!RA$4,Usage!$D$3:$ABF$3,0)),"")</f>
        <v>81.815889467123043</v>
      </c>
      <c r="RB86" s="6">
        <f>IFERROR(INDEX(Sales!$D$5:$ABF$18,MATCH(UsagePerHour!$B86,Sales!$C$5:$C$18,0),MATCH(UsagePerHour!RB$4,Sales!$D$3:$ABF$3,0))/RB$2*INDEX(Usage!$D$5:$ABF$11,MATCH(UsagePerHour!$B$84,Usage!$C$5:$C$11,0),MATCH(UsagePerHour!RB$4,Usage!$D$3:$ABF$3,0)),"")</f>
        <v>29.733473484139438</v>
      </c>
      <c r="RC86" s="6">
        <f>IFERROR(INDEX(Sales!$D$5:$ABF$18,MATCH(UsagePerHour!$B86,Sales!$C$5:$C$18,0),MATCH(UsagePerHour!RC$4,Sales!$D$3:$ABF$3,0))/RC$2*INDEX(Usage!$D$5:$ABF$11,MATCH(UsagePerHour!$B$84,Usage!$C$5:$C$11,0),MATCH(UsagePerHour!RC$4,Usage!$D$3:$ABF$3,0)),"")</f>
        <v>31.494951841071906</v>
      </c>
      <c r="RD86" s="6">
        <f>IFERROR(INDEX(Sales!$D$5:$ABF$18,MATCH(UsagePerHour!$B86,Sales!$C$5:$C$18,0),MATCH(UsagePerHour!RD$4,Sales!$D$3:$ABF$3,0))/RD$2*INDEX(Usage!$D$5:$ABF$11,MATCH(UsagePerHour!$B$84,Usage!$C$5:$C$11,0),MATCH(UsagePerHour!RD$4,Usage!$D$3:$ABF$3,0)),"")</f>
        <v>83.98529055166955</v>
      </c>
      <c r="RE86" s="6">
        <f>IFERROR(INDEX(Sales!$D$5:$ABF$18,MATCH(UsagePerHour!$B86,Sales!$C$5:$C$18,0),MATCH(UsagePerHour!RE$4,Sales!$D$3:$ABF$3,0))/RE$2*INDEX(Usage!$D$5:$ABF$11,MATCH(UsagePerHour!$B$84,Usage!$C$5:$C$11,0),MATCH(UsagePerHour!RE$4,Usage!$D$3:$ABF$3,0)),"")</f>
        <v>22.839546783625728</v>
      </c>
      <c r="RF86" s="6">
        <f>IFERROR(INDEX(Sales!$D$5:$ABF$18,MATCH(UsagePerHour!$B86,Sales!$C$5:$C$18,0),MATCH(UsagePerHour!RF$4,Sales!$D$3:$ABF$3,0))/RF$2*INDEX(Usage!$D$5:$ABF$11,MATCH(UsagePerHour!$B$84,Usage!$C$5:$C$11,0),MATCH(UsagePerHour!RF$4,Usage!$D$3:$ABF$3,0)),"")</f>
        <v>3.9589225782392936</v>
      </c>
      <c r="RG86" s="6">
        <f>IFERROR(INDEX(Sales!$D$5:$ABF$18,MATCH(UsagePerHour!$B86,Sales!$C$5:$C$18,0),MATCH(UsagePerHour!RG$4,Sales!$D$3:$ABF$3,0))/RG$2*INDEX(Usage!$D$5:$ABF$11,MATCH(UsagePerHour!$B$84,Usage!$C$5:$C$11,0),MATCH(UsagePerHour!RG$4,Usage!$D$3:$ABF$3,0)),"")</f>
        <v>104.2943339343491</v>
      </c>
      <c r="RH86" s="6">
        <f>IFERROR(INDEX(Sales!$D$5:$ABF$18,MATCH(UsagePerHour!$B86,Sales!$C$5:$C$18,0),MATCH(UsagePerHour!RH$4,Sales!$D$3:$ABF$3,0))/RH$2*INDEX(Usage!$D$5:$ABF$11,MATCH(UsagePerHour!$B$84,Usage!$C$5:$C$11,0),MATCH(UsagePerHour!RH$4,Usage!$D$3:$ABF$3,0)),"")</f>
        <v>9.1463539459709331</v>
      </c>
      <c r="RI86" s="6">
        <f>IFERROR(INDEX(Sales!$D$5:$ABF$18,MATCH(UsagePerHour!$B86,Sales!$C$5:$C$18,0),MATCH(UsagePerHour!RI$4,Sales!$D$3:$ABF$3,0))/RI$2*INDEX(Usage!$D$5:$ABF$11,MATCH(UsagePerHour!$B$84,Usage!$C$5:$C$11,0),MATCH(UsagePerHour!RI$4,Usage!$D$3:$ABF$3,0)),"")</f>
        <v>4.6744416113626865</v>
      </c>
      <c r="RJ86" s="6">
        <f>IFERROR(INDEX(Sales!$D$5:$ABF$18,MATCH(UsagePerHour!$B86,Sales!$C$5:$C$18,0),MATCH(UsagePerHour!RJ$4,Sales!$D$3:$ABF$3,0))/RJ$2*INDEX(Usage!$D$5:$ABF$11,MATCH(UsagePerHour!$B$84,Usage!$C$5:$C$11,0),MATCH(UsagePerHour!RJ$4,Usage!$D$3:$ABF$3,0)),"")</f>
        <v>196.11032046322362</v>
      </c>
      <c r="RK86" s="6">
        <f>IFERROR(INDEX(Sales!$D$5:$ABF$18,MATCH(UsagePerHour!$B86,Sales!$C$5:$C$18,0),MATCH(UsagePerHour!RK$4,Sales!$D$3:$ABF$3,0))/RK$2*INDEX(Usage!$D$5:$ABF$11,MATCH(UsagePerHour!$B$84,Usage!$C$5:$C$11,0),MATCH(UsagePerHour!RK$4,Usage!$D$3:$ABF$3,0)),"")</f>
        <v>170.01729255667763</v>
      </c>
      <c r="RL86" s="6">
        <f>IFERROR(INDEX(Sales!$D$5:$ABF$18,MATCH(UsagePerHour!$B86,Sales!$C$5:$C$18,0),MATCH(UsagePerHour!RL$4,Sales!$D$3:$ABF$3,0))/RL$2*INDEX(Usage!$D$5:$ABF$11,MATCH(UsagePerHour!$B$84,Usage!$C$5:$C$11,0),MATCH(UsagePerHour!RL$4,Usage!$D$3:$ABF$3,0)),"")</f>
        <v>34.49529732232206</v>
      </c>
      <c r="RM86" s="6">
        <f>IFERROR(INDEX(Sales!$D$5:$ABF$18,MATCH(UsagePerHour!$B86,Sales!$C$5:$C$18,0),MATCH(UsagePerHour!RM$4,Sales!$D$3:$ABF$3,0))/RM$2*INDEX(Usage!$D$5:$ABF$11,MATCH(UsagePerHour!$B$84,Usage!$C$5:$C$11,0),MATCH(UsagePerHour!RM$4,Usage!$D$3:$ABF$3,0)),"")</f>
        <v>0.61055851763751379</v>
      </c>
      <c r="RN86" s="6">
        <f>IFERROR(INDEX(Sales!$D$5:$ABF$18,MATCH(UsagePerHour!$B86,Sales!$C$5:$C$18,0),MATCH(UsagePerHour!RN$4,Sales!$D$3:$ABF$3,0))/RN$2*INDEX(Usage!$D$5:$ABF$11,MATCH(UsagePerHour!$B$84,Usage!$C$5:$C$11,0),MATCH(UsagePerHour!RN$4,Usage!$D$3:$ABF$3,0)),"")</f>
        <v>0.5807338491699825</v>
      </c>
      <c r="RO86" s="6">
        <f>IFERROR(INDEX(Sales!$D$5:$ABF$18,MATCH(UsagePerHour!$B86,Sales!$C$5:$C$18,0),MATCH(UsagePerHour!RO$4,Sales!$D$3:$ABF$3,0))/RO$2*INDEX(Usage!$D$5:$ABF$11,MATCH(UsagePerHour!$B$84,Usage!$C$5:$C$11,0),MATCH(UsagePerHour!RO$4,Usage!$D$3:$ABF$3,0)),"")</f>
        <v>15.21458793894031</v>
      </c>
      <c r="RP86" s="6">
        <f>IFERROR(INDEX(Sales!$D$5:$ABF$18,MATCH(UsagePerHour!$B86,Sales!$C$5:$C$18,0),MATCH(UsagePerHour!RP$4,Sales!$D$3:$ABF$3,0))/RP$2*INDEX(Usage!$D$5:$ABF$11,MATCH(UsagePerHour!$B$84,Usage!$C$5:$C$11,0),MATCH(UsagePerHour!RP$4,Usage!$D$3:$ABF$3,0)),"")</f>
        <v>65.622065539882612</v>
      </c>
      <c r="RQ86" s="6">
        <f>IFERROR(INDEX(Sales!$D$5:$ABF$18,MATCH(UsagePerHour!$B86,Sales!$C$5:$C$18,0),MATCH(UsagePerHour!RQ$4,Sales!$D$3:$ABF$3,0))/RQ$2*INDEX(Usage!$D$5:$ABF$11,MATCH(UsagePerHour!$B$84,Usage!$C$5:$C$11,0),MATCH(UsagePerHour!RQ$4,Usage!$D$3:$ABF$3,0)),"")</f>
        <v>131.02277828033166</v>
      </c>
      <c r="RR86" s="6">
        <f>IFERROR(INDEX(Sales!$D$5:$ABF$18,MATCH(UsagePerHour!$B86,Sales!$C$5:$C$18,0),MATCH(UsagePerHour!RR$4,Sales!$D$3:$ABF$3,0))/RR$2*INDEX(Usage!$D$5:$ABF$11,MATCH(UsagePerHour!$B$84,Usage!$C$5:$C$11,0),MATCH(UsagePerHour!RR$4,Usage!$D$3:$ABF$3,0)),"")</f>
        <v>34.522739306539101</v>
      </c>
      <c r="RS86" s="6">
        <f>IFERROR(INDEX(Sales!$D$5:$ABF$18,MATCH(UsagePerHour!$B86,Sales!$C$5:$C$18,0),MATCH(UsagePerHour!RS$4,Sales!$D$3:$ABF$3,0))/RS$2*INDEX(Usage!$D$5:$ABF$11,MATCH(UsagePerHour!$B$84,Usage!$C$5:$C$11,0),MATCH(UsagePerHour!RS$4,Usage!$D$3:$ABF$3,0)),"")</f>
        <v>48.433533636230401</v>
      </c>
      <c r="RT86" s="6">
        <f>IFERROR(INDEX(Sales!$D$5:$ABF$18,MATCH(UsagePerHour!$B86,Sales!$C$5:$C$18,0),MATCH(UsagePerHour!RT$4,Sales!$D$3:$ABF$3,0))/RT$2*INDEX(Usage!$D$5:$ABF$11,MATCH(UsagePerHour!$B$84,Usage!$C$5:$C$11,0),MATCH(UsagePerHour!RT$4,Usage!$D$3:$ABF$3,0)),"")</f>
        <v>6.8458031514154758</v>
      </c>
      <c r="RU86" s="6">
        <f>IFERROR(INDEX(Sales!$D$5:$ABF$18,MATCH(UsagePerHour!$B86,Sales!$C$5:$C$18,0),MATCH(UsagePerHour!RU$4,Sales!$D$3:$ABF$3,0))/RU$2*INDEX(Usage!$D$5:$ABF$11,MATCH(UsagePerHour!$B$84,Usage!$C$5:$C$11,0),MATCH(UsagePerHour!RU$4,Usage!$D$3:$ABF$3,0)),"")</f>
        <v>97.045141531784338</v>
      </c>
      <c r="RV86" s="6">
        <f>IFERROR(INDEX(Sales!$D$5:$ABF$18,MATCH(UsagePerHour!$B86,Sales!$C$5:$C$18,0),MATCH(UsagePerHour!RV$4,Sales!$D$3:$ABF$3,0))/RV$2*INDEX(Usage!$D$5:$ABF$11,MATCH(UsagePerHour!$B$84,Usage!$C$5:$C$11,0),MATCH(UsagePerHour!RV$4,Usage!$D$3:$ABF$3,0)),"")</f>
        <v>31.11759364910278</v>
      </c>
      <c r="RW86" s="6">
        <f>IFERROR(INDEX(Sales!$D$5:$ABF$18,MATCH(UsagePerHour!$B86,Sales!$C$5:$C$18,0),MATCH(UsagePerHour!RW$4,Sales!$D$3:$ABF$3,0))/RW$2*INDEX(Usage!$D$5:$ABF$11,MATCH(UsagePerHour!$B$84,Usage!$C$5:$C$11,0),MATCH(UsagePerHour!RW$4,Usage!$D$3:$ABF$3,0)),"")</f>
        <v>114.91167009660319</v>
      </c>
      <c r="RX86" s="6">
        <f>IFERROR(INDEX(Sales!$D$5:$ABF$18,MATCH(UsagePerHour!$B86,Sales!$C$5:$C$18,0),MATCH(UsagePerHour!RX$4,Sales!$D$3:$ABF$3,0))/RX$2*INDEX(Usage!$D$5:$ABF$11,MATCH(UsagePerHour!$B$84,Usage!$C$5:$C$11,0),MATCH(UsagePerHour!RX$4,Usage!$D$3:$ABF$3,0)),"")</f>
        <v>177.70344140044102</v>
      </c>
      <c r="RY86" s="6">
        <f>IFERROR(INDEX(Sales!$D$5:$ABF$18,MATCH(UsagePerHour!$B86,Sales!$C$5:$C$18,0),MATCH(UsagePerHour!RY$4,Sales!$D$3:$ABF$3,0))/RY$2*INDEX(Usage!$D$5:$ABF$11,MATCH(UsagePerHour!$B$84,Usage!$C$5:$C$11,0),MATCH(UsagePerHour!RY$4,Usage!$D$3:$ABF$3,0)),"")</f>
        <v>8.9224267477589851</v>
      </c>
      <c r="RZ86" s="6">
        <f>IFERROR(INDEX(Sales!$D$5:$ABF$18,MATCH(UsagePerHour!$B86,Sales!$C$5:$C$18,0),MATCH(UsagePerHour!RZ$4,Sales!$D$3:$ABF$3,0))/RZ$2*INDEX(Usage!$D$5:$ABF$11,MATCH(UsagePerHour!$B$84,Usage!$C$5:$C$11,0),MATCH(UsagePerHour!RZ$4,Usage!$D$3:$ABF$3,0)),"")</f>
        <v>144.14783158945471</v>
      </c>
      <c r="SA86" s="6">
        <f>IFERROR(INDEX(Sales!$D$5:$ABF$18,MATCH(UsagePerHour!$B86,Sales!$C$5:$C$18,0),MATCH(UsagePerHour!SA$4,Sales!$D$3:$ABF$3,0))/SA$2*INDEX(Usage!$D$5:$ABF$11,MATCH(UsagePerHour!$B$84,Usage!$C$5:$C$11,0),MATCH(UsagePerHour!SA$4,Usage!$D$3:$ABF$3,0)),"")</f>
        <v>0</v>
      </c>
      <c r="SB86" s="6">
        <f>IFERROR(INDEX(Sales!$D$5:$ABF$18,MATCH(UsagePerHour!$B86,Sales!$C$5:$C$18,0),MATCH(UsagePerHour!SB$4,Sales!$D$3:$ABF$3,0))/SB$2*INDEX(Usage!$D$5:$ABF$11,MATCH(UsagePerHour!$B$84,Usage!$C$5:$C$11,0),MATCH(UsagePerHour!SB$4,Usage!$D$3:$ABF$3,0)),"")</f>
        <v>112.38984491731631</v>
      </c>
      <c r="SC86" s="6">
        <f>IFERROR(INDEX(Sales!$D$5:$ABF$18,MATCH(UsagePerHour!$B86,Sales!$C$5:$C$18,0),MATCH(UsagePerHour!SC$4,Sales!$D$3:$ABF$3,0))/SC$2*INDEX(Usage!$D$5:$ABF$11,MATCH(UsagePerHour!$B$84,Usage!$C$5:$C$11,0),MATCH(UsagePerHour!SC$4,Usage!$D$3:$ABF$3,0)),"")</f>
        <v>159.32067043919093</v>
      </c>
      <c r="SD86" s="6">
        <f>IFERROR(INDEX(Sales!$D$5:$ABF$18,MATCH(UsagePerHour!$B86,Sales!$C$5:$C$18,0),MATCH(UsagePerHour!SD$4,Sales!$D$3:$ABF$3,0))/SD$2*INDEX(Usage!$D$5:$ABF$11,MATCH(UsagePerHour!$B$84,Usage!$C$5:$C$11,0),MATCH(UsagePerHour!SD$4,Usage!$D$3:$ABF$3,0)),"")</f>
        <v>232.20278906639103</v>
      </c>
      <c r="SE86" s="6">
        <f>IFERROR(INDEX(Sales!$D$5:$ABF$18,MATCH(UsagePerHour!$B86,Sales!$C$5:$C$18,0),MATCH(UsagePerHour!SE$4,Sales!$D$3:$ABF$3,0))/SE$2*INDEX(Usage!$D$5:$ABF$11,MATCH(UsagePerHour!$B$84,Usage!$C$5:$C$11,0),MATCH(UsagePerHour!SE$4,Usage!$D$3:$ABF$3,0)),"")</f>
        <v>89.256126562460608</v>
      </c>
      <c r="SF86" s="6">
        <f>IFERROR(INDEX(Sales!$D$5:$ABF$18,MATCH(UsagePerHour!$B86,Sales!$C$5:$C$18,0),MATCH(UsagePerHour!SF$4,Sales!$D$3:$ABF$3,0))/SF$2*INDEX(Usage!$D$5:$ABF$11,MATCH(UsagePerHour!$B$84,Usage!$C$5:$C$11,0),MATCH(UsagePerHour!SF$4,Usage!$D$3:$ABF$3,0)),"")</f>
        <v>26.281934860481844</v>
      </c>
      <c r="SG86" s="6" t="str">
        <f>IFERROR(INDEX(Sales!$D$5:$ABF$18,MATCH(UsagePerHour!$B86,Sales!$C$5:$C$18,0),MATCH(UsagePerHour!SG$4,Sales!$D$3:$ABF$3,0))/SG$2*INDEX(Usage!$D$5:$ABF$11,MATCH(UsagePerHour!$B$84,Usage!$C$5:$C$11,0),MATCH(UsagePerHour!SG$4,Usage!$D$3:$ABF$3,0)),"")</f>
        <v/>
      </c>
      <c r="SH86" s="6" t="str">
        <f>IFERROR(INDEX(Sales!$D$5:$ABF$18,MATCH(UsagePerHour!$B86,Sales!$C$5:$C$18,0),MATCH(UsagePerHour!SH$4,Sales!$D$3:$ABF$3,0))/SH$2*INDEX(Usage!$D$5:$ABF$11,MATCH(UsagePerHour!$B$84,Usage!$C$5:$C$11,0),MATCH(UsagePerHour!SH$4,Usage!$D$3:$ABF$3,0)),"")</f>
        <v/>
      </c>
      <c r="SI86" s="6" t="str">
        <f>IFERROR(INDEX(Sales!$D$5:$ABF$18,MATCH(UsagePerHour!$B86,Sales!$C$5:$C$18,0),MATCH(UsagePerHour!SI$4,Sales!$D$3:$ABF$3,0))/SI$2*INDEX(Usage!$D$5:$ABF$11,MATCH(UsagePerHour!$B$84,Usage!$C$5:$C$11,0),MATCH(UsagePerHour!SI$4,Usage!$D$3:$ABF$3,0)),"")</f>
        <v/>
      </c>
      <c r="SJ86" s="6" t="str">
        <f>IFERROR(INDEX(Sales!$D$5:$ABF$18,MATCH(UsagePerHour!$B86,Sales!$C$5:$C$18,0),MATCH(UsagePerHour!SJ$4,Sales!$D$3:$ABF$3,0))/SJ$2*INDEX(Usage!$D$5:$ABF$11,MATCH(UsagePerHour!$B$84,Usage!$C$5:$C$11,0),MATCH(UsagePerHour!SJ$4,Usage!$D$3:$ABF$3,0)),"")</f>
        <v/>
      </c>
      <c r="SK86" s="6" t="str">
        <f>IFERROR(INDEX(Sales!$D$5:$ABF$18,MATCH(UsagePerHour!$B86,Sales!$C$5:$C$18,0),MATCH(UsagePerHour!SK$4,Sales!$D$3:$ABF$3,0))/SK$2*INDEX(Usage!$D$5:$ABF$11,MATCH(UsagePerHour!$B$84,Usage!$C$5:$C$11,0),MATCH(UsagePerHour!SK$4,Usage!$D$3:$ABF$3,0)),"")</f>
        <v/>
      </c>
      <c r="SL86" s="6" t="str">
        <f>IFERROR(INDEX(Sales!$D$5:$ABF$18,MATCH(UsagePerHour!$B86,Sales!$C$5:$C$18,0),MATCH(UsagePerHour!SL$4,Sales!$D$3:$ABF$3,0))/SL$2*INDEX(Usage!$D$5:$ABF$11,MATCH(UsagePerHour!$B$84,Usage!$C$5:$C$11,0),MATCH(UsagePerHour!SL$4,Usage!$D$3:$ABF$3,0)),"")</f>
        <v/>
      </c>
      <c r="SM86" s="6" t="str">
        <f>IFERROR(INDEX(Sales!$D$5:$ABF$18,MATCH(UsagePerHour!$B86,Sales!$C$5:$C$18,0),MATCH(UsagePerHour!SM$4,Sales!$D$3:$ABF$3,0))/SM$2*INDEX(Usage!$D$5:$ABF$11,MATCH(UsagePerHour!$B$84,Usage!$C$5:$C$11,0),MATCH(UsagePerHour!SM$4,Usage!$D$3:$ABF$3,0)),"")</f>
        <v/>
      </c>
      <c r="SN86" s="6" t="str">
        <f>IFERROR(INDEX(Sales!$D$5:$ABF$18,MATCH(UsagePerHour!$B86,Sales!$C$5:$C$18,0),MATCH(UsagePerHour!SN$4,Sales!$D$3:$ABF$3,0))/SN$2*INDEX(Usage!$D$5:$ABF$11,MATCH(UsagePerHour!$B$84,Usage!$C$5:$C$11,0),MATCH(UsagePerHour!SN$4,Usage!$D$3:$ABF$3,0)),"")</f>
        <v/>
      </c>
      <c r="SO86" s="6" t="str">
        <f>IFERROR(INDEX(Sales!$D$5:$ABF$18,MATCH(UsagePerHour!$B86,Sales!$C$5:$C$18,0),MATCH(UsagePerHour!SO$4,Sales!$D$3:$ABF$3,0))/SO$2*INDEX(Usage!$D$5:$ABF$11,MATCH(UsagePerHour!$B$84,Usage!$C$5:$C$11,0),MATCH(UsagePerHour!SO$4,Usage!$D$3:$ABF$3,0)),"")</f>
        <v/>
      </c>
      <c r="SP86" s="6" t="str">
        <f>IFERROR(INDEX(Sales!$D$5:$ABF$18,MATCH(UsagePerHour!$B86,Sales!$C$5:$C$18,0),MATCH(UsagePerHour!SP$4,Sales!$D$3:$ABF$3,0))/SP$2*INDEX(Usage!$D$5:$ABF$11,MATCH(UsagePerHour!$B$84,Usage!$C$5:$C$11,0),MATCH(UsagePerHour!SP$4,Usage!$D$3:$ABF$3,0)),"")</f>
        <v/>
      </c>
      <c r="SQ86" s="6" t="str">
        <f>IFERROR(INDEX(Sales!$D$5:$ABF$18,MATCH(UsagePerHour!$B86,Sales!$C$5:$C$18,0),MATCH(UsagePerHour!SQ$4,Sales!$D$3:$ABF$3,0))/SQ$2*INDEX(Usage!$D$5:$ABF$11,MATCH(UsagePerHour!$B$84,Usage!$C$5:$C$11,0),MATCH(UsagePerHour!SQ$4,Usage!$D$3:$ABF$3,0)),"")</f>
        <v/>
      </c>
      <c r="SR86" s="6" t="str">
        <f>IFERROR(INDEX(Sales!$D$5:$ABF$18,MATCH(UsagePerHour!$B86,Sales!$C$5:$C$18,0),MATCH(UsagePerHour!SR$4,Sales!$D$3:$ABF$3,0))/SR$2*INDEX(Usage!$D$5:$ABF$11,MATCH(UsagePerHour!$B$84,Usage!$C$5:$C$11,0),MATCH(UsagePerHour!SR$4,Usage!$D$3:$ABF$3,0)),"")</f>
        <v/>
      </c>
      <c r="SS86" s="6" t="str">
        <f>IFERROR(INDEX(Sales!$D$5:$ABF$18,MATCH(UsagePerHour!$B86,Sales!$C$5:$C$18,0),MATCH(UsagePerHour!SS$4,Sales!$D$3:$ABF$3,0))/SS$2*INDEX(Usage!$D$5:$ABF$11,MATCH(UsagePerHour!$B$84,Usage!$C$5:$C$11,0),MATCH(UsagePerHour!SS$4,Usage!$D$3:$ABF$3,0)),"")</f>
        <v/>
      </c>
      <c r="ST86" s="6" t="str">
        <f>IFERROR(INDEX(Sales!$D$5:$ABF$18,MATCH(UsagePerHour!$B86,Sales!$C$5:$C$18,0),MATCH(UsagePerHour!ST$4,Sales!$D$3:$ABF$3,0))/ST$2*INDEX(Usage!$D$5:$ABF$11,MATCH(UsagePerHour!$B$84,Usage!$C$5:$C$11,0),MATCH(UsagePerHour!ST$4,Usage!$D$3:$ABF$3,0)),"")</f>
        <v/>
      </c>
      <c r="SU86" s="6" t="str">
        <f>IFERROR(INDEX(Sales!$D$5:$ABF$18,MATCH(UsagePerHour!$B86,Sales!$C$5:$C$18,0),MATCH(UsagePerHour!SU$4,Sales!$D$3:$ABF$3,0))/SU$2*INDEX(Usage!$D$5:$ABF$11,MATCH(UsagePerHour!$B$84,Usage!$C$5:$C$11,0),MATCH(UsagePerHour!SU$4,Usage!$D$3:$ABF$3,0)),"")</f>
        <v/>
      </c>
      <c r="SV86" s="6" t="str">
        <f>IFERROR(INDEX(Sales!$D$5:$ABF$18,MATCH(UsagePerHour!$B86,Sales!$C$5:$C$18,0),MATCH(UsagePerHour!SV$4,Sales!$D$3:$ABF$3,0))/SV$2*INDEX(Usage!$D$5:$ABF$11,MATCH(UsagePerHour!$B$84,Usage!$C$5:$C$11,0),MATCH(UsagePerHour!SV$4,Usage!$D$3:$ABF$3,0)),"")</f>
        <v/>
      </c>
      <c r="SW86" s="6" t="str">
        <f>IFERROR(INDEX(Sales!$D$5:$ABF$18,MATCH(UsagePerHour!$B86,Sales!$C$5:$C$18,0),MATCH(UsagePerHour!SW$4,Sales!$D$3:$ABF$3,0))/SW$2*INDEX(Usage!$D$5:$ABF$11,MATCH(UsagePerHour!$B$84,Usage!$C$5:$C$11,0),MATCH(UsagePerHour!SW$4,Usage!$D$3:$ABF$3,0)),"")</f>
        <v/>
      </c>
      <c r="SX86" s="6" t="str">
        <f>IFERROR(INDEX(Sales!$D$5:$ABF$18,MATCH(UsagePerHour!$B86,Sales!$C$5:$C$18,0),MATCH(UsagePerHour!SX$4,Sales!$D$3:$ABF$3,0))/SX$2*INDEX(Usage!$D$5:$ABF$11,MATCH(UsagePerHour!$B$84,Usage!$C$5:$C$11,0),MATCH(UsagePerHour!SX$4,Usage!$D$3:$ABF$3,0)),"")</f>
        <v/>
      </c>
      <c r="SY86" s="6" t="str">
        <f>IFERROR(INDEX(Sales!$D$5:$ABF$18,MATCH(UsagePerHour!$B86,Sales!$C$5:$C$18,0),MATCH(UsagePerHour!SY$4,Sales!$D$3:$ABF$3,0))/SY$2*INDEX(Usage!$D$5:$ABF$11,MATCH(UsagePerHour!$B$84,Usage!$C$5:$C$11,0),MATCH(UsagePerHour!SY$4,Usage!$D$3:$ABF$3,0)),"")</f>
        <v/>
      </c>
      <c r="SZ86" s="6" t="str">
        <f>IFERROR(INDEX(Sales!$D$5:$ABF$18,MATCH(UsagePerHour!$B86,Sales!$C$5:$C$18,0),MATCH(UsagePerHour!SZ$4,Sales!$D$3:$ABF$3,0))/SZ$2*INDEX(Usage!$D$5:$ABF$11,MATCH(UsagePerHour!$B$84,Usage!$C$5:$C$11,0),MATCH(UsagePerHour!SZ$4,Usage!$D$3:$ABF$3,0)),"")</f>
        <v/>
      </c>
      <c r="TA86" s="6" t="str">
        <f>IFERROR(INDEX(Sales!$D$5:$ABF$18,MATCH(UsagePerHour!$B86,Sales!$C$5:$C$18,0),MATCH(UsagePerHour!TA$4,Sales!$D$3:$ABF$3,0))/TA$2*INDEX(Usage!$D$5:$ABF$11,MATCH(UsagePerHour!$B$84,Usage!$C$5:$C$11,0),MATCH(UsagePerHour!TA$4,Usage!$D$3:$ABF$3,0)),"")</f>
        <v/>
      </c>
      <c r="TB86" s="6" t="str">
        <f>IFERROR(INDEX(Sales!$D$5:$ABF$18,MATCH(UsagePerHour!$B86,Sales!$C$5:$C$18,0),MATCH(UsagePerHour!TB$4,Sales!$D$3:$ABF$3,0))/TB$2*INDEX(Usage!$D$5:$ABF$11,MATCH(UsagePerHour!$B$84,Usage!$C$5:$C$11,0),MATCH(UsagePerHour!TB$4,Usage!$D$3:$ABF$3,0)),"")</f>
        <v/>
      </c>
      <c r="TC86" s="6" t="str">
        <f>IFERROR(INDEX(Sales!$D$5:$ABF$18,MATCH(UsagePerHour!$B86,Sales!$C$5:$C$18,0),MATCH(UsagePerHour!TC$4,Sales!$D$3:$ABF$3,0))/TC$2*INDEX(Usage!$D$5:$ABF$11,MATCH(UsagePerHour!$B$84,Usage!$C$5:$C$11,0),MATCH(UsagePerHour!TC$4,Usage!$D$3:$ABF$3,0)),"")</f>
        <v/>
      </c>
      <c r="TD86" s="6" t="str">
        <f>IFERROR(INDEX(Sales!$D$5:$ABF$18,MATCH(UsagePerHour!$B86,Sales!$C$5:$C$18,0),MATCH(UsagePerHour!TD$4,Sales!$D$3:$ABF$3,0))/TD$2*INDEX(Usage!$D$5:$ABF$11,MATCH(UsagePerHour!$B$84,Usage!$C$5:$C$11,0),MATCH(UsagePerHour!TD$4,Usage!$D$3:$ABF$3,0)),"")</f>
        <v/>
      </c>
      <c r="TE86" s="6" t="str">
        <f>IFERROR(INDEX(Sales!$D$5:$ABF$18,MATCH(UsagePerHour!$B86,Sales!$C$5:$C$18,0),MATCH(UsagePerHour!TE$4,Sales!$D$3:$ABF$3,0))/TE$2*INDEX(Usage!$D$5:$ABF$11,MATCH(UsagePerHour!$B$84,Usage!$C$5:$C$11,0),MATCH(UsagePerHour!TE$4,Usage!$D$3:$ABF$3,0)),"")</f>
        <v/>
      </c>
      <c r="TF86" s="6" t="str">
        <f>IFERROR(INDEX(Sales!$D$5:$ABF$18,MATCH(UsagePerHour!$B86,Sales!$C$5:$C$18,0),MATCH(UsagePerHour!TF$4,Sales!$D$3:$ABF$3,0))/TF$2*INDEX(Usage!$D$5:$ABF$11,MATCH(UsagePerHour!$B$84,Usage!$C$5:$C$11,0),MATCH(UsagePerHour!TF$4,Usage!$D$3:$ABF$3,0)),"")</f>
        <v/>
      </c>
      <c r="TG86" s="6" t="str">
        <f>IFERROR(INDEX(Sales!$D$5:$ABF$18,MATCH(UsagePerHour!$B86,Sales!$C$5:$C$18,0),MATCH(UsagePerHour!TG$4,Sales!$D$3:$ABF$3,0))/TG$2*INDEX(Usage!$D$5:$ABF$11,MATCH(UsagePerHour!$B$84,Usage!$C$5:$C$11,0),MATCH(UsagePerHour!TG$4,Usage!$D$3:$ABF$3,0)),"")</f>
        <v/>
      </c>
      <c r="TH86" s="6" t="str">
        <f>IFERROR(INDEX(Sales!$D$5:$ABF$18,MATCH(UsagePerHour!$B86,Sales!$C$5:$C$18,0),MATCH(UsagePerHour!TH$4,Sales!$D$3:$ABF$3,0))/TH$2*INDEX(Usage!$D$5:$ABF$11,MATCH(UsagePerHour!$B$84,Usage!$C$5:$C$11,0),MATCH(UsagePerHour!TH$4,Usage!$D$3:$ABF$3,0)),"")</f>
        <v/>
      </c>
      <c r="TI86" s="6" t="str">
        <f>IFERROR(INDEX(Sales!$D$5:$ABF$18,MATCH(UsagePerHour!$B86,Sales!$C$5:$C$18,0),MATCH(UsagePerHour!TI$4,Sales!$D$3:$ABF$3,0))/TI$2*INDEX(Usage!$D$5:$ABF$11,MATCH(UsagePerHour!$B$84,Usage!$C$5:$C$11,0),MATCH(UsagePerHour!TI$4,Usage!$D$3:$ABF$3,0)),"")</f>
        <v/>
      </c>
      <c r="TJ86" s="6" t="str">
        <f>IFERROR(INDEX(Sales!$D$5:$ABF$18,MATCH(UsagePerHour!$B86,Sales!$C$5:$C$18,0),MATCH(UsagePerHour!TJ$4,Sales!$D$3:$ABF$3,0))/TJ$2*INDEX(Usage!$D$5:$ABF$11,MATCH(UsagePerHour!$B$84,Usage!$C$5:$C$11,0),MATCH(UsagePerHour!TJ$4,Usage!$D$3:$ABF$3,0)),"")</f>
        <v/>
      </c>
      <c r="TK86" s="6" t="str">
        <f>IFERROR(INDEX(Sales!$D$5:$ABF$18,MATCH(UsagePerHour!$B86,Sales!$C$5:$C$18,0),MATCH(UsagePerHour!TK$4,Sales!$D$3:$ABF$3,0))/TK$2*INDEX(Usage!$D$5:$ABF$11,MATCH(UsagePerHour!$B$84,Usage!$C$5:$C$11,0),MATCH(UsagePerHour!TK$4,Usage!$D$3:$ABF$3,0)),"")</f>
        <v/>
      </c>
      <c r="TL86" s="6" t="str">
        <f>IFERROR(INDEX(Sales!$D$5:$ABF$18,MATCH(UsagePerHour!$B86,Sales!$C$5:$C$18,0),MATCH(UsagePerHour!TL$4,Sales!$D$3:$ABF$3,0))/TL$2*INDEX(Usage!$D$5:$ABF$11,MATCH(UsagePerHour!$B$84,Usage!$C$5:$C$11,0),MATCH(UsagePerHour!TL$4,Usage!$D$3:$ABF$3,0)),"")</f>
        <v/>
      </c>
      <c r="TM86" s="6" t="str">
        <f>IFERROR(INDEX(Sales!$D$5:$ABF$18,MATCH(UsagePerHour!$B86,Sales!$C$5:$C$18,0),MATCH(UsagePerHour!TM$4,Sales!$D$3:$ABF$3,0))/TM$2*INDEX(Usage!$D$5:$ABF$11,MATCH(UsagePerHour!$B$84,Usage!$C$5:$C$11,0),MATCH(UsagePerHour!TM$4,Usage!$D$3:$ABF$3,0)),"")</f>
        <v/>
      </c>
      <c r="TN86" s="6" t="str">
        <f>IFERROR(INDEX(Sales!$D$5:$ABF$18,MATCH(UsagePerHour!$B86,Sales!$C$5:$C$18,0),MATCH(UsagePerHour!TN$4,Sales!$D$3:$ABF$3,0))/TN$2*INDEX(Usage!$D$5:$ABF$11,MATCH(UsagePerHour!$B$84,Usage!$C$5:$C$11,0),MATCH(UsagePerHour!TN$4,Usage!$D$3:$ABF$3,0)),"")</f>
        <v/>
      </c>
      <c r="TO86" s="6" t="str">
        <f>IFERROR(INDEX(Sales!$D$5:$ABF$18,MATCH(UsagePerHour!$B86,Sales!$C$5:$C$18,0),MATCH(UsagePerHour!TO$4,Sales!$D$3:$ABF$3,0))/TO$2*INDEX(Usage!$D$5:$ABF$11,MATCH(UsagePerHour!$B$84,Usage!$C$5:$C$11,0),MATCH(UsagePerHour!TO$4,Usage!$D$3:$ABF$3,0)),"")</f>
        <v/>
      </c>
      <c r="TP86" s="6" t="str">
        <f>IFERROR(INDEX(Sales!$D$5:$ABF$18,MATCH(UsagePerHour!$B86,Sales!$C$5:$C$18,0),MATCH(UsagePerHour!TP$4,Sales!$D$3:$ABF$3,0))/TP$2*INDEX(Usage!$D$5:$ABF$11,MATCH(UsagePerHour!$B$84,Usage!$C$5:$C$11,0),MATCH(UsagePerHour!TP$4,Usage!$D$3:$ABF$3,0)),"")</f>
        <v/>
      </c>
      <c r="TQ86" s="6" t="str">
        <f>IFERROR(INDEX(Sales!$D$5:$ABF$18,MATCH(UsagePerHour!$B86,Sales!$C$5:$C$18,0),MATCH(UsagePerHour!TQ$4,Sales!$D$3:$ABF$3,0))/TQ$2*INDEX(Usage!$D$5:$ABF$11,MATCH(UsagePerHour!$B$84,Usage!$C$5:$C$11,0),MATCH(UsagePerHour!TQ$4,Usage!$D$3:$ABF$3,0)),"")</f>
        <v/>
      </c>
      <c r="TR86" s="6" t="str">
        <f>IFERROR(INDEX(Sales!$D$5:$ABF$18,MATCH(UsagePerHour!$B86,Sales!$C$5:$C$18,0),MATCH(UsagePerHour!TR$4,Sales!$D$3:$ABF$3,0))/TR$2*INDEX(Usage!$D$5:$ABF$11,MATCH(UsagePerHour!$B$84,Usage!$C$5:$C$11,0),MATCH(UsagePerHour!TR$4,Usage!$D$3:$ABF$3,0)),"")</f>
        <v/>
      </c>
      <c r="TS86" s="6" t="str">
        <f>IFERROR(INDEX(Sales!$D$5:$ABF$18,MATCH(UsagePerHour!$B86,Sales!$C$5:$C$18,0),MATCH(UsagePerHour!TS$4,Sales!$D$3:$ABF$3,0))/TS$2*INDEX(Usage!$D$5:$ABF$11,MATCH(UsagePerHour!$B$84,Usage!$C$5:$C$11,0),MATCH(UsagePerHour!TS$4,Usage!$D$3:$ABF$3,0)),"")</f>
        <v/>
      </c>
      <c r="TT86" s="6" t="str">
        <f>IFERROR(INDEX(Sales!$D$5:$ABF$18,MATCH(UsagePerHour!$B86,Sales!$C$5:$C$18,0),MATCH(UsagePerHour!TT$4,Sales!$D$3:$ABF$3,0))/TT$2*INDEX(Usage!$D$5:$ABF$11,MATCH(UsagePerHour!$B$84,Usage!$C$5:$C$11,0),MATCH(UsagePerHour!TT$4,Usage!$D$3:$ABF$3,0)),"")</f>
        <v/>
      </c>
      <c r="TU86" s="6" t="str">
        <f>IFERROR(INDEX(Sales!$D$5:$ABF$18,MATCH(UsagePerHour!$B86,Sales!$C$5:$C$18,0),MATCH(UsagePerHour!TU$4,Sales!$D$3:$ABF$3,0))/TU$2*INDEX(Usage!$D$5:$ABF$11,MATCH(UsagePerHour!$B$84,Usage!$C$5:$C$11,0),MATCH(UsagePerHour!TU$4,Usage!$D$3:$ABF$3,0)),"")</f>
        <v/>
      </c>
      <c r="TV86" s="6" t="str">
        <f>IFERROR(INDEX(Sales!$D$5:$ABF$18,MATCH(UsagePerHour!$B86,Sales!$C$5:$C$18,0),MATCH(UsagePerHour!TV$4,Sales!$D$3:$ABF$3,0))/TV$2*INDEX(Usage!$D$5:$ABF$11,MATCH(UsagePerHour!$B$84,Usage!$C$5:$C$11,0),MATCH(UsagePerHour!TV$4,Usage!$D$3:$ABF$3,0)),"")</f>
        <v/>
      </c>
      <c r="TW86" s="6" t="str">
        <f>IFERROR(INDEX(Sales!$D$5:$ABF$18,MATCH(UsagePerHour!$B86,Sales!$C$5:$C$18,0),MATCH(UsagePerHour!TW$4,Sales!$D$3:$ABF$3,0))/TW$2*INDEX(Usage!$D$5:$ABF$11,MATCH(UsagePerHour!$B$84,Usage!$C$5:$C$11,0),MATCH(UsagePerHour!TW$4,Usage!$D$3:$ABF$3,0)),"")</f>
        <v/>
      </c>
      <c r="TX86" s="6" t="str">
        <f>IFERROR(INDEX(Sales!$D$5:$ABF$18,MATCH(UsagePerHour!$B86,Sales!$C$5:$C$18,0),MATCH(UsagePerHour!TX$4,Sales!$D$3:$ABF$3,0))/TX$2*INDEX(Usage!$D$5:$ABF$11,MATCH(UsagePerHour!$B$84,Usage!$C$5:$C$11,0),MATCH(UsagePerHour!TX$4,Usage!$D$3:$ABF$3,0)),"")</f>
        <v/>
      </c>
      <c r="TY86" s="6" t="str">
        <f>IFERROR(INDEX(Sales!$D$5:$ABF$18,MATCH(UsagePerHour!$B86,Sales!$C$5:$C$18,0),MATCH(UsagePerHour!TY$4,Sales!$D$3:$ABF$3,0))/TY$2*INDEX(Usage!$D$5:$ABF$11,MATCH(UsagePerHour!$B$84,Usage!$C$5:$C$11,0),MATCH(UsagePerHour!TY$4,Usage!$D$3:$ABF$3,0)),"")</f>
        <v/>
      </c>
      <c r="TZ86" s="6" t="str">
        <f>IFERROR(INDEX(Sales!$D$5:$ABF$18,MATCH(UsagePerHour!$B86,Sales!$C$5:$C$18,0),MATCH(UsagePerHour!TZ$4,Sales!$D$3:$ABF$3,0))/TZ$2*INDEX(Usage!$D$5:$ABF$11,MATCH(UsagePerHour!$B$84,Usage!$C$5:$C$11,0),MATCH(UsagePerHour!TZ$4,Usage!$D$3:$ABF$3,0)),"")</f>
        <v/>
      </c>
      <c r="UA86" s="6" t="str">
        <f>IFERROR(INDEX(Sales!$D$5:$ABF$18,MATCH(UsagePerHour!$B86,Sales!$C$5:$C$18,0),MATCH(UsagePerHour!UA$4,Sales!$D$3:$ABF$3,0))/UA$2*INDEX(Usage!$D$5:$ABF$11,MATCH(UsagePerHour!$B$84,Usage!$C$5:$C$11,0),MATCH(UsagePerHour!UA$4,Usage!$D$3:$ABF$3,0)),"")</f>
        <v/>
      </c>
      <c r="UB86" s="6" t="str">
        <f>IFERROR(INDEX(Sales!$D$5:$ABF$18,MATCH(UsagePerHour!$B86,Sales!$C$5:$C$18,0),MATCH(UsagePerHour!UB$4,Sales!$D$3:$ABF$3,0))/UB$2*INDEX(Usage!$D$5:$ABF$11,MATCH(UsagePerHour!$B$84,Usage!$C$5:$C$11,0),MATCH(UsagePerHour!UB$4,Usage!$D$3:$ABF$3,0)),"")</f>
        <v/>
      </c>
      <c r="UC86" s="6" t="str">
        <f>IFERROR(INDEX(Sales!$D$5:$ABF$18,MATCH(UsagePerHour!$B86,Sales!$C$5:$C$18,0),MATCH(UsagePerHour!UC$4,Sales!$D$3:$ABF$3,0))/UC$2*INDEX(Usage!$D$5:$ABF$11,MATCH(UsagePerHour!$B$84,Usage!$C$5:$C$11,0),MATCH(UsagePerHour!UC$4,Usage!$D$3:$ABF$3,0)),"")</f>
        <v/>
      </c>
      <c r="UD86" s="6" t="str">
        <f>IFERROR(INDEX(Sales!$D$5:$ABF$18,MATCH(UsagePerHour!$B86,Sales!$C$5:$C$18,0),MATCH(UsagePerHour!UD$4,Sales!$D$3:$ABF$3,0))/UD$2*INDEX(Usage!$D$5:$ABF$11,MATCH(UsagePerHour!$B$84,Usage!$C$5:$C$11,0),MATCH(UsagePerHour!UD$4,Usage!$D$3:$ABF$3,0)),"")</f>
        <v/>
      </c>
      <c r="UE86" s="6" t="str">
        <f>IFERROR(INDEX(Sales!$D$5:$ABF$18,MATCH(UsagePerHour!$B86,Sales!$C$5:$C$18,0),MATCH(UsagePerHour!UE$4,Sales!$D$3:$ABF$3,0))/UE$2*INDEX(Usage!$D$5:$ABF$11,MATCH(UsagePerHour!$B$84,Usage!$C$5:$C$11,0),MATCH(UsagePerHour!UE$4,Usage!$D$3:$ABF$3,0)),"")</f>
        <v/>
      </c>
      <c r="UF86" s="6" t="str">
        <f>IFERROR(INDEX(Sales!$D$5:$ABF$18,MATCH(UsagePerHour!$B86,Sales!$C$5:$C$18,0),MATCH(UsagePerHour!UF$4,Sales!$D$3:$ABF$3,0))/UF$2*INDEX(Usage!$D$5:$ABF$11,MATCH(UsagePerHour!$B$84,Usage!$C$5:$C$11,0),MATCH(UsagePerHour!UF$4,Usage!$D$3:$ABF$3,0)),"")</f>
        <v/>
      </c>
      <c r="UG86" s="6" t="str">
        <f>IFERROR(INDEX(Sales!$D$5:$ABF$18,MATCH(UsagePerHour!$B86,Sales!$C$5:$C$18,0),MATCH(UsagePerHour!UG$4,Sales!$D$3:$ABF$3,0))/UG$2*INDEX(Usage!$D$5:$ABF$11,MATCH(UsagePerHour!$B$84,Usage!$C$5:$C$11,0),MATCH(UsagePerHour!UG$4,Usage!$D$3:$ABF$3,0)),"")</f>
        <v/>
      </c>
      <c r="UH86" s="6" t="str">
        <f>IFERROR(INDEX(Sales!$D$5:$ABF$18,MATCH(UsagePerHour!$B86,Sales!$C$5:$C$18,0),MATCH(UsagePerHour!UH$4,Sales!$D$3:$ABF$3,0))/UH$2*INDEX(Usage!$D$5:$ABF$11,MATCH(UsagePerHour!$B$84,Usage!$C$5:$C$11,0),MATCH(UsagePerHour!UH$4,Usage!$D$3:$ABF$3,0)),"")</f>
        <v/>
      </c>
      <c r="UI86" s="6" t="str">
        <f>IFERROR(INDEX(Sales!$D$5:$ABF$18,MATCH(UsagePerHour!$B86,Sales!$C$5:$C$18,0),MATCH(UsagePerHour!UI$4,Sales!$D$3:$ABF$3,0))/UI$2*INDEX(Usage!$D$5:$ABF$11,MATCH(UsagePerHour!$B$84,Usage!$C$5:$C$11,0),MATCH(UsagePerHour!UI$4,Usage!$D$3:$ABF$3,0)),"")</f>
        <v/>
      </c>
      <c r="UJ86" s="6" t="str">
        <f>IFERROR(INDEX(Sales!$D$5:$ABF$18,MATCH(UsagePerHour!$B86,Sales!$C$5:$C$18,0),MATCH(UsagePerHour!UJ$4,Sales!$D$3:$ABF$3,0))/UJ$2*INDEX(Usage!$D$5:$ABF$11,MATCH(UsagePerHour!$B$84,Usage!$C$5:$C$11,0),MATCH(UsagePerHour!UJ$4,Usage!$D$3:$ABF$3,0)),"")</f>
        <v/>
      </c>
      <c r="UK86" s="6" t="str">
        <f>IFERROR(INDEX(Sales!$D$5:$ABF$18,MATCH(UsagePerHour!$B86,Sales!$C$5:$C$18,0),MATCH(UsagePerHour!UK$4,Sales!$D$3:$ABF$3,0))/UK$2*INDEX(Usage!$D$5:$ABF$11,MATCH(UsagePerHour!$B$84,Usage!$C$5:$C$11,0),MATCH(UsagePerHour!UK$4,Usage!$D$3:$ABF$3,0)),"")</f>
        <v/>
      </c>
      <c r="UL86" s="6" t="str">
        <f>IFERROR(INDEX(Sales!$D$5:$ABF$18,MATCH(UsagePerHour!$B86,Sales!$C$5:$C$18,0),MATCH(UsagePerHour!UL$4,Sales!$D$3:$ABF$3,0))/UL$2*INDEX(Usage!$D$5:$ABF$11,MATCH(UsagePerHour!$B$84,Usage!$C$5:$C$11,0),MATCH(UsagePerHour!UL$4,Usage!$D$3:$ABF$3,0)),"")</f>
        <v/>
      </c>
      <c r="UM86" s="6" t="str">
        <f>IFERROR(INDEX(Sales!$D$5:$ABF$18,MATCH(UsagePerHour!$B86,Sales!$C$5:$C$18,0),MATCH(UsagePerHour!UM$4,Sales!$D$3:$ABF$3,0))/UM$2*INDEX(Usage!$D$5:$ABF$11,MATCH(UsagePerHour!$B$84,Usage!$C$5:$C$11,0),MATCH(UsagePerHour!UM$4,Usage!$D$3:$ABF$3,0)),"")</f>
        <v/>
      </c>
      <c r="UN86" s="6" t="str">
        <f>IFERROR(INDEX(Sales!$D$5:$ABF$18,MATCH(UsagePerHour!$B86,Sales!$C$5:$C$18,0),MATCH(UsagePerHour!UN$4,Sales!$D$3:$ABF$3,0))/UN$2*INDEX(Usage!$D$5:$ABF$11,MATCH(UsagePerHour!$B$84,Usage!$C$5:$C$11,0),MATCH(UsagePerHour!UN$4,Usage!$D$3:$ABF$3,0)),"")</f>
        <v/>
      </c>
      <c r="UO86" s="6" t="str">
        <f>IFERROR(INDEX(Sales!$D$5:$ABF$18,MATCH(UsagePerHour!$B86,Sales!$C$5:$C$18,0),MATCH(UsagePerHour!UO$4,Sales!$D$3:$ABF$3,0))/UO$2*INDEX(Usage!$D$5:$ABF$11,MATCH(UsagePerHour!$B$84,Usage!$C$5:$C$11,0),MATCH(UsagePerHour!UO$4,Usage!$D$3:$ABF$3,0)),"")</f>
        <v/>
      </c>
      <c r="UP86" s="6" t="str">
        <f>IFERROR(INDEX(Sales!$D$5:$ABF$18,MATCH(UsagePerHour!$B86,Sales!$C$5:$C$18,0),MATCH(UsagePerHour!UP$4,Sales!$D$3:$ABF$3,0))/UP$2*INDEX(Usage!$D$5:$ABF$11,MATCH(UsagePerHour!$B$84,Usage!$C$5:$C$11,0),MATCH(UsagePerHour!UP$4,Usage!$D$3:$ABF$3,0)),"")</f>
        <v/>
      </c>
      <c r="UQ86" s="6" t="str">
        <f>IFERROR(INDEX(Sales!$D$5:$ABF$18,MATCH(UsagePerHour!$B86,Sales!$C$5:$C$18,0),MATCH(UsagePerHour!UQ$4,Sales!$D$3:$ABF$3,0))/UQ$2*INDEX(Usage!$D$5:$ABF$11,MATCH(UsagePerHour!$B$84,Usage!$C$5:$C$11,0),MATCH(UsagePerHour!UQ$4,Usage!$D$3:$ABF$3,0)),"")</f>
        <v/>
      </c>
      <c r="UR86" s="6" t="str">
        <f>IFERROR(INDEX(Sales!$D$5:$ABF$18,MATCH(UsagePerHour!$B86,Sales!$C$5:$C$18,0),MATCH(UsagePerHour!UR$4,Sales!$D$3:$ABF$3,0))/UR$2*INDEX(Usage!$D$5:$ABF$11,MATCH(UsagePerHour!$B$84,Usage!$C$5:$C$11,0),MATCH(UsagePerHour!UR$4,Usage!$D$3:$ABF$3,0)),"")</f>
        <v/>
      </c>
      <c r="US86" s="6" t="str">
        <f>IFERROR(INDEX(Sales!$D$5:$ABF$18,MATCH(UsagePerHour!$B86,Sales!$C$5:$C$18,0),MATCH(UsagePerHour!US$4,Sales!$D$3:$ABF$3,0))/US$2*INDEX(Usage!$D$5:$ABF$11,MATCH(UsagePerHour!$B$84,Usage!$C$5:$C$11,0),MATCH(UsagePerHour!US$4,Usage!$D$3:$ABF$3,0)),"")</f>
        <v/>
      </c>
      <c r="UT86" s="6" t="str">
        <f>IFERROR(INDEX(Sales!$D$5:$ABF$18,MATCH(UsagePerHour!$B86,Sales!$C$5:$C$18,0),MATCH(UsagePerHour!UT$4,Sales!$D$3:$ABF$3,0))/UT$2*INDEX(Usage!$D$5:$ABF$11,MATCH(UsagePerHour!$B$84,Usage!$C$5:$C$11,0),MATCH(UsagePerHour!UT$4,Usage!$D$3:$ABF$3,0)),"")</f>
        <v/>
      </c>
      <c r="UU86" s="6" t="str">
        <f>IFERROR(INDEX(Sales!$D$5:$ABF$18,MATCH(UsagePerHour!$B86,Sales!$C$5:$C$18,0),MATCH(UsagePerHour!UU$4,Sales!$D$3:$ABF$3,0))/UU$2*INDEX(Usage!$D$5:$ABF$11,MATCH(UsagePerHour!$B$84,Usage!$C$5:$C$11,0),MATCH(UsagePerHour!UU$4,Usage!$D$3:$ABF$3,0)),"")</f>
        <v/>
      </c>
      <c r="UV86" s="6" t="str">
        <f>IFERROR(INDEX(Sales!$D$5:$ABF$18,MATCH(UsagePerHour!$B86,Sales!$C$5:$C$18,0),MATCH(UsagePerHour!UV$4,Sales!$D$3:$ABF$3,0))/UV$2*INDEX(Usage!$D$5:$ABF$11,MATCH(UsagePerHour!$B$84,Usage!$C$5:$C$11,0),MATCH(UsagePerHour!UV$4,Usage!$D$3:$ABF$3,0)),"")</f>
        <v/>
      </c>
      <c r="UW86" s="6" t="str">
        <f>IFERROR(INDEX(Sales!$D$5:$ABF$18,MATCH(UsagePerHour!$B86,Sales!$C$5:$C$18,0),MATCH(UsagePerHour!UW$4,Sales!$D$3:$ABF$3,0))/UW$2*INDEX(Usage!$D$5:$ABF$11,MATCH(UsagePerHour!$B$84,Usage!$C$5:$C$11,0),MATCH(UsagePerHour!UW$4,Usage!$D$3:$ABF$3,0)),"")</f>
        <v/>
      </c>
      <c r="UX86" s="6" t="str">
        <f>IFERROR(INDEX(Sales!$D$5:$ABF$18,MATCH(UsagePerHour!$B86,Sales!$C$5:$C$18,0),MATCH(UsagePerHour!UX$4,Sales!$D$3:$ABF$3,0))/UX$2*INDEX(Usage!$D$5:$ABF$11,MATCH(UsagePerHour!$B$84,Usage!$C$5:$C$11,0),MATCH(UsagePerHour!UX$4,Usage!$D$3:$ABF$3,0)),"")</f>
        <v/>
      </c>
      <c r="UY86" s="6" t="str">
        <f>IFERROR(INDEX(Sales!$D$5:$ABF$18,MATCH(UsagePerHour!$B86,Sales!$C$5:$C$18,0),MATCH(UsagePerHour!UY$4,Sales!$D$3:$ABF$3,0))/UY$2*INDEX(Usage!$D$5:$ABF$11,MATCH(UsagePerHour!$B$84,Usage!$C$5:$C$11,0),MATCH(UsagePerHour!UY$4,Usage!$D$3:$ABF$3,0)),"")</f>
        <v/>
      </c>
      <c r="UZ86" s="6" t="str">
        <f>IFERROR(INDEX(Sales!$D$5:$ABF$18,MATCH(UsagePerHour!$B86,Sales!$C$5:$C$18,0),MATCH(UsagePerHour!UZ$4,Sales!$D$3:$ABF$3,0))/UZ$2*INDEX(Usage!$D$5:$ABF$11,MATCH(UsagePerHour!$B$84,Usage!$C$5:$C$11,0),MATCH(UsagePerHour!UZ$4,Usage!$D$3:$ABF$3,0)),"")</f>
        <v/>
      </c>
      <c r="VA86" s="6" t="str">
        <f>IFERROR(INDEX(Sales!$D$5:$ABF$18,MATCH(UsagePerHour!$B86,Sales!$C$5:$C$18,0),MATCH(UsagePerHour!VA$4,Sales!$D$3:$ABF$3,0))/VA$2*INDEX(Usage!$D$5:$ABF$11,MATCH(UsagePerHour!$B$84,Usage!$C$5:$C$11,0),MATCH(UsagePerHour!VA$4,Usage!$D$3:$ABF$3,0)),"")</f>
        <v/>
      </c>
      <c r="VB86" s="6" t="str">
        <f>IFERROR(INDEX(Sales!$D$5:$ABF$18,MATCH(UsagePerHour!$B86,Sales!$C$5:$C$18,0),MATCH(UsagePerHour!VB$4,Sales!$D$3:$ABF$3,0))/VB$2*INDEX(Usage!$D$5:$ABF$11,MATCH(UsagePerHour!$B$84,Usage!$C$5:$C$11,0),MATCH(UsagePerHour!VB$4,Usage!$D$3:$ABF$3,0)),"")</f>
        <v/>
      </c>
      <c r="VC86" s="6" t="str">
        <f>IFERROR(INDEX(Sales!$D$5:$ABF$18,MATCH(UsagePerHour!$B86,Sales!$C$5:$C$18,0),MATCH(UsagePerHour!VC$4,Sales!$D$3:$ABF$3,0))/VC$2*INDEX(Usage!$D$5:$ABF$11,MATCH(UsagePerHour!$B$84,Usage!$C$5:$C$11,0),MATCH(UsagePerHour!VC$4,Usage!$D$3:$ABF$3,0)),"")</f>
        <v/>
      </c>
      <c r="VD86" s="6" t="str">
        <f>IFERROR(INDEX(Sales!$D$5:$ABF$18,MATCH(UsagePerHour!$B86,Sales!$C$5:$C$18,0),MATCH(UsagePerHour!VD$4,Sales!$D$3:$ABF$3,0))/VD$2*INDEX(Usage!$D$5:$ABF$11,MATCH(UsagePerHour!$B$84,Usage!$C$5:$C$11,0),MATCH(UsagePerHour!VD$4,Usage!$D$3:$ABF$3,0)),"")</f>
        <v/>
      </c>
      <c r="VE86" s="6" t="str">
        <f>IFERROR(INDEX(Sales!$D$5:$ABF$18,MATCH(UsagePerHour!$B86,Sales!$C$5:$C$18,0),MATCH(UsagePerHour!VE$4,Sales!$D$3:$ABF$3,0))/VE$2*INDEX(Usage!$D$5:$ABF$11,MATCH(UsagePerHour!$B$84,Usage!$C$5:$C$11,0),MATCH(UsagePerHour!VE$4,Usage!$D$3:$ABF$3,0)),"")</f>
        <v/>
      </c>
      <c r="VF86" s="6" t="str">
        <f>IFERROR(INDEX(Sales!$D$5:$ABF$18,MATCH(UsagePerHour!$B86,Sales!$C$5:$C$18,0),MATCH(UsagePerHour!VF$4,Sales!$D$3:$ABF$3,0))/VF$2*INDEX(Usage!$D$5:$ABF$11,MATCH(UsagePerHour!$B$84,Usage!$C$5:$C$11,0),MATCH(UsagePerHour!VF$4,Usage!$D$3:$ABF$3,0)),"")</f>
        <v/>
      </c>
      <c r="VG86" s="6" t="str">
        <f>IFERROR(INDEX(Sales!$D$5:$ABF$18,MATCH(UsagePerHour!$B86,Sales!$C$5:$C$18,0),MATCH(UsagePerHour!VG$4,Sales!$D$3:$ABF$3,0))/VG$2*INDEX(Usage!$D$5:$ABF$11,MATCH(UsagePerHour!$B$84,Usage!$C$5:$C$11,0),MATCH(UsagePerHour!VG$4,Usage!$D$3:$ABF$3,0)),"")</f>
        <v/>
      </c>
      <c r="VH86" s="6" t="str">
        <f>IFERROR(INDEX(Sales!$D$5:$ABF$18,MATCH(UsagePerHour!$B86,Sales!$C$5:$C$18,0),MATCH(UsagePerHour!VH$4,Sales!$D$3:$ABF$3,0))/VH$2*INDEX(Usage!$D$5:$ABF$11,MATCH(UsagePerHour!$B$84,Usage!$C$5:$C$11,0),MATCH(UsagePerHour!VH$4,Usage!$D$3:$ABF$3,0)),"")</f>
        <v/>
      </c>
      <c r="VI86" s="6" t="str">
        <f>IFERROR(INDEX(Sales!$D$5:$ABF$18,MATCH(UsagePerHour!$B86,Sales!$C$5:$C$18,0),MATCH(UsagePerHour!VI$4,Sales!$D$3:$ABF$3,0))/VI$2*INDEX(Usage!$D$5:$ABF$11,MATCH(UsagePerHour!$B$84,Usage!$C$5:$C$11,0),MATCH(UsagePerHour!VI$4,Usage!$D$3:$ABF$3,0)),"")</f>
        <v/>
      </c>
      <c r="VJ86" s="6" t="str">
        <f>IFERROR(INDEX(Sales!$D$5:$ABF$18,MATCH(UsagePerHour!$B86,Sales!$C$5:$C$18,0),MATCH(UsagePerHour!VJ$4,Sales!$D$3:$ABF$3,0))/VJ$2*INDEX(Usage!$D$5:$ABF$11,MATCH(UsagePerHour!$B$84,Usage!$C$5:$C$11,0),MATCH(UsagePerHour!VJ$4,Usage!$D$3:$ABF$3,0)),"")</f>
        <v/>
      </c>
      <c r="VK86" s="6" t="str">
        <f>IFERROR(INDEX(Sales!$D$5:$ABF$18,MATCH(UsagePerHour!$B86,Sales!$C$5:$C$18,0),MATCH(UsagePerHour!VK$4,Sales!$D$3:$ABF$3,0))/VK$2*INDEX(Usage!$D$5:$ABF$11,MATCH(UsagePerHour!$B$84,Usage!$C$5:$C$11,0),MATCH(UsagePerHour!VK$4,Usage!$D$3:$ABF$3,0)),"")</f>
        <v/>
      </c>
      <c r="VL86" s="6" t="str">
        <f>IFERROR(INDEX(Sales!$D$5:$ABF$18,MATCH(UsagePerHour!$B86,Sales!$C$5:$C$18,0),MATCH(UsagePerHour!VL$4,Sales!$D$3:$ABF$3,0))/VL$2*INDEX(Usage!$D$5:$ABF$11,MATCH(UsagePerHour!$B$84,Usage!$C$5:$C$11,0),MATCH(UsagePerHour!VL$4,Usage!$D$3:$ABF$3,0)),"")</f>
        <v/>
      </c>
      <c r="VM86" s="6" t="str">
        <f>IFERROR(INDEX(Sales!$D$5:$ABF$18,MATCH(UsagePerHour!$B86,Sales!$C$5:$C$18,0),MATCH(UsagePerHour!VM$4,Sales!$D$3:$ABF$3,0))/VM$2*INDEX(Usage!$D$5:$ABF$11,MATCH(UsagePerHour!$B$84,Usage!$C$5:$C$11,0),MATCH(UsagePerHour!VM$4,Usage!$D$3:$ABF$3,0)),"")</f>
        <v/>
      </c>
      <c r="VN86" s="6" t="str">
        <f>IFERROR(INDEX(Sales!$D$5:$ABF$18,MATCH(UsagePerHour!$B86,Sales!$C$5:$C$18,0),MATCH(UsagePerHour!VN$4,Sales!$D$3:$ABF$3,0))/VN$2*INDEX(Usage!$D$5:$ABF$11,MATCH(UsagePerHour!$B$84,Usage!$C$5:$C$11,0),MATCH(UsagePerHour!VN$4,Usage!$D$3:$ABF$3,0)),"")</f>
        <v/>
      </c>
      <c r="VO86" s="6" t="str">
        <f>IFERROR(INDEX(Sales!$D$5:$ABF$18,MATCH(UsagePerHour!$B86,Sales!$C$5:$C$18,0),MATCH(UsagePerHour!VO$4,Sales!$D$3:$ABF$3,0))/VO$2*INDEX(Usage!$D$5:$ABF$11,MATCH(UsagePerHour!$B$84,Usage!$C$5:$C$11,0),MATCH(UsagePerHour!VO$4,Usage!$D$3:$ABF$3,0)),"")</f>
        <v/>
      </c>
      <c r="VP86" s="6" t="str">
        <f>IFERROR(INDEX(Sales!$D$5:$ABF$18,MATCH(UsagePerHour!$B86,Sales!$C$5:$C$18,0),MATCH(UsagePerHour!VP$4,Sales!$D$3:$ABF$3,0))/VP$2*INDEX(Usage!$D$5:$ABF$11,MATCH(UsagePerHour!$B$84,Usage!$C$5:$C$11,0),MATCH(UsagePerHour!VP$4,Usage!$D$3:$ABF$3,0)),"")</f>
        <v/>
      </c>
      <c r="VQ86" s="6" t="str">
        <f>IFERROR(INDEX(Sales!$D$5:$ABF$18,MATCH(UsagePerHour!$B86,Sales!$C$5:$C$18,0),MATCH(UsagePerHour!VQ$4,Sales!$D$3:$ABF$3,0))/VQ$2*INDEX(Usage!$D$5:$ABF$11,MATCH(UsagePerHour!$B$84,Usage!$C$5:$C$11,0),MATCH(UsagePerHour!VQ$4,Usage!$D$3:$ABF$3,0)),"")</f>
        <v/>
      </c>
      <c r="VR86" s="6" t="str">
        <f>IFERROR(INDEX(Sales!$D$5:$ABF$18,MATCH(UsagePerHour!$B86,Sales!$C$5:$C$18,0),MATCH(UsagePerHour!VR$4,Sales!$D$3:$ABF$3,0))/VR$2*INDEX(Usage!$D$5:$ABF$11,MATCH(UsagePerHour!$B$84,Usage!$C$5:$C$11,0),MATCH(UsagePerHour!VR$4,Usage!$D$3:$ABF$3,0)),"")</f>
        <v/>
      </c>
      <c r="VS86" s="6" t="str">
        <f>IFERROR(INDEX(Sales!$D$5:$ABF$18,MATCH(UsagePerHour!$B86,Sales!$C$5:$C$18,0),MATCH(UsagePerHour!VS$4,Sales!$D$3:$ABF$3,0))/VS$2*INDEX(Usage!$D$5:$ABF$11,MATCH(UsagePerHour!$B$84,Usage!$C$5:$C$11,0),MATCH(UsagePerHour!VS$4,Usage!$D$3:$ABF$3,0)),"")</f>
        <v/>
      </c>
      <c r="VT86" s="6" t="str">
        <f>IFERROR(INDEX(Sales!$D$5:$ABF$18,MATCH(UsagePerHour!$B86,Sales!$C$5:$C$18,0),MATCH(UsagePerHour!VT$4,Sales!$D$3:$ABF$3,0))/VT$2*INDEX(Usage!$D$5:$ABF$11,MATCH(UsagePerHour!$B$84,Usage!$C$5:$C$11,0),MATCH(UsagePerHour!VT$4,Usage!$D$3:$ABF$3,0)),"")</f>
        <v/>
      </c>
      <c r="VU86" s="6" t="str">
        <f>IFERROR(INDEX(Sales!$D$5:$ABF$18,MATCH(UsagePerHour!$B86,Sales!$C$5:$C$18,0),MATCH(UsagePerHour!VU$4,Sales!$D$3:$ABF$3,0))/VU$2*INDEX(Usage!$D$5:$ABF$11,MATCH(UsagePerHour!$B$84,Usage!$C$5:$C$11,0),MATCH(UsagePerHour!VU$4,Usage!$D$3:$ABF$3,0)),"")</f>
        <v/>
      </c>
      <c r="VV86" s="6" t="str">
        <f>IFERROR(INDEX(Sales!$D$5:$ABF$18,MATCH(UsagePerHour!$B86,Sales!$C$5:$C$18,0),MATCH(UsagePerHour!VV$4,Sales!$D$3:$ABF$3,0))/VV$2*INDEX(Usage!$D$5:$ABF$11,MATCH(UsagePerHour!$B$84,Usage!$C$5:$C$11,0),MATCH(UsagePerHour!VV$4,Usage!$D$3:$ABF$3,0)),"")</f>
        <v/>
      </c>
      <c r="VW86" s="6" t="str">
        <f>IFERROR(INDEX(Sales!$D$5:$ABF$18,MATCH(UsagePerHour!$B86,Sales!$C$5:$C$18,0),MATCH(UsagePerHour!VW$4,Sales!$D$3:$ABF$3,0))/VW$2*INDEX(Usage!$D$5:$ABF$11,MATCH(UsagePerHour!$B$84,Usage!$C$5:$C$11,0),MATCH(UsagePerHour!VW$4,Usage!$D$3:$ABF$3,0)),"")</f>
        <v/>
      </c>
      <c r="VX86" s="6" t="str">
        <f>IFERROR(INDEX(Sales!$D$5:$ABF$18,MATCH(UsagePerHour!$B86,Sales!$C$5:$C$18,0),MATCH(UsagePerHour!VX$4,Sales!$D$3:$ABF$3,0))/VX$2*INDEX(Usage!$D$5:$ABF$11,MATCH(UsagePerHour!$B$84,Usage!$C$5:$C$11,0),MATCH(UsagePerHour!VX$4,Usage!$D$3:$ABF$3,0)),"")</f>
        <v/>
      </c>
      <c r="VY86" s="6" t="str">
        <f>IFERROR(INDEX(Sales!$D$5:$ABF$18,MATCH(UsagePerHour!$B86,Sales!$C$5:$C$18,0),MATCH(UsagePerHour!VY$4,Sales!$D$3:$ABF$3,0))/VY$2*INDEX(Usage!$D$5:$ABF$11,MATCH(UsagePerHour!$B$84,Usage!$C$5:$C$11,0),MATCH(UsagePerHour!VY$4,Usage!$D$3:$ABF$3,0)),"")</f>
        <v/>
      </c>
      <c r="VZ86" s="6" t="str">
        <f>IFERROR(INDEX(Sales!$D$5:$ABF$18,MATCH(UsagePerHour!$B86,Sales!$C$5:$C$18,0),MATCH(UsagePerHour!VZ$4,Sales!$D$3:$ABF$3,0))/VZ$2*INDEX(Usage!$D$5:$ABF$11,MATCH(UsagePerHour!$B$84,Usage!$C$5:$C$11,0),MATCH(UsagePerHour!VZ$4,Usage!$D$3:$ABF$3,0)),"")</f>
        <v/>
      </c>
      <c r="WA86" s="6" t="str">
        <f>IFERROR(INDEX(Sales!$D$5:$ABF$18,MATCH(UsagePerHour!$B86,Sales!$C$5:$C$18,0),MATCH(UsagePerHour!WA$4,Sales!$D$3:$ABF$3,0))/WA$2*INDEX(Usage!$D$5:$ABF$11,MATCH(UsagePerHour!$B$84,Usage!$C$5:$C$11,0),MATCH(UsagePerHour!WA$4,Usage!$D$3:$ABF$3,0)),"")</f>
        <v/>
      </c>
      <c r="WB86" s="6" t="str">
        <f>IFERROR(INDEX(Sales!$D$5:$ABF$18,MATCH(UsagePerHour!$B86,Sales!$C$5:$C$18,0),MATCH(UsagePerHour!WB$4,Sales!$D$3:$ABF$3,0))/WB$2*INDEX(Usage!$D$5:$ABF$11,MATCH(UsagePerHour!$B$84,Usage!$C$5:$C$11,0),MATCH(UsagePerHour!WB$4,Usage!$D$3:$ABF$3,0)),"")</f>
        <v/>
      </c>
      <c r="WC86" s="6" t="str">
        <f>IFERROR(INDEX(Sales!$D$5:$ABF$18,MATCH(UsagePerHour!$B86,Sales!$C$5:$C$18,0),MATCH(UsagePerHour!WC$4,Sales!$D$3:$ABF$3,0))/WC$2*INDEX(Usage!$D$5:$ABF$11,MATCH(UsagePerHour!$B$84,Usage!$C$5:$C$11,0),MATCH(UsagePerHour!WC$4,Usage!$D$3:$ABF$3,0)),"")</f>
        <v/>
      </c>
      <c r="WD86" s="6" t="str">
        <f>IFERROR(INDEX(Sales!$D$5:$ABF$18,MATCH(UsagePerHour!$B86,Sales!$C$5:$C$18,0),MATCH(UsagePerHour!WD$4,Sales!$D$3:$ABF$3,0))/WD$2*INDEX(Usage!$D$5:$ABF$11,MATCH(UsagePerHour!$B$84,Usage!$C$5:$C$11,0),MATCH(UsagePerHour!WD$4,Usage!$D$3:$ABF$3,0)),"")</f>
        <v/>
      </c>
      <c r="WE86" s="6" t="str">
        <f>IFERROR(INDEX(Sales!$D$5:$ABF$18,MATCH(UsagePerHour!$B86,Sales!$C$5:$C$18,0),MATCH(UsagePerHour!WE$4,Sales!$D$3:$ABF$3,0))/WE$2*INDEX(Usage!$D$5:$ABF$11,MATCH(UsagePerHour!$B$84,Usage!$C$5:$C$11,0),MATCH(UsagePerHour!WE$4,Usage!$D$3:$ABF$3,0)),"")</f>
        <v/>
      </c>
      <c r="WF86" s="6" t="str">
        <f>IFERROR(INDEX(Sales!$D$5:$ABF$18,MATCH(UsagePerHour!$B86,Sales!$C$5:$C$18,0),MATCH(UsagePerHour!WF$4,Sales!$D$3:$ABF$3,0))/WF$2*INDEX(Usage!$D$5:$ABF$11,MATCH(UsagePerHour!$B$84,Usage!$C$5:$C$11,0),MATCH(UsagePerHour!WF$4,Usage!$D$3:$ABF$3,0)),"")</f>
        <v/>
      </c>
      <c r="WG86" s="6" t="str">
        <f>IFERROR(INDEX(Sales!$D$5:$ABF$18,MATCH(UsagePerHour!$B86,Sales!$C$5:$C$18,0),MATCH(UsagePerHour!WG$4,Sales!$D$3:$ABF$3,0))/WG$2*INDEX(Usage!$D$5:$ABF$11,MATCH(UsagePerHour!$B$84,Usage!$C$5:$C$11,0),MATCH(UsagePerHour!WG$4,Usage!$D$3:$ABF$3,0)),"")</f>
        <v/>
      </c>
      <c r="WH86" s="6" t="str">
        <f>IFERROR(INDEX(Sales!$D$5:$ABF$18,MATCH(UsagePerHour!$B86,Sales!$C$5:$C$18,0),MATCH(UsagePerHour!WH$4,Sales!$D$3:$ABF$3,0))/WH$2*INDEX(Usage!$D$5:$ABF$11,MATCH(UsagePerHour!$B$84,Usage!$C$5:$C$11,0),MATCH(UsagePerHour!WH$4,Usage!$D$3:$ABF$3,0)),"")</f>
        <v/>
      </c>
      <c r="WI86" s="6" t="str">
        <f>IFERROR(INDEX(Sales!$D$5:$ABF$18,MATCH(UsagePerHour!$B86,Sales!$C$5:$C$18,0),MATCH(UsagePerHour!WI$4,Sales!$D$3:$ABF$3,0))/WI$2*INDEX(Usage!$D$5:$ABF$11,MATCH(UsagePerHour!$B$84,Usage!$C$5:$C$11,0),MATCH(UsagePerHour!WI$4,Usage!$D$3:$ABF$3,0)),"")</f>
        <v/>
      </c>
      <c r="WJ86" s="6" t="str">
        <f>IFERROR(INDEX(Sales!$D$5:$ABF$18,MATCH(UsagePerHour!$B86,Sales!$C$5:$C$18,0),MATCH(UsagePerHour!WJ$4,Sales!$D$3:$ABF$3,0))/WJ$2*INDEX(Usage!$D$5:$ABF$11,MATCH(UsagePerHour!$B$84,Usage!$C$5:$C$11,0),MATCH(UsagePerHour!WJ$4,Usage!$D$3:$ABF$3,0)),"")</f>
        <v/>
      </c>
      <c r="WK86" s="6" t="str">
        <f>IFERROR(INDEX(Sales!$D$5:$ABF$18,MATCH(UsagePerHour!$B86,Sales!$C$5:$C$18,0),MATCH(UsagePerHour!WK$4,Sales!$D$3:$ABF$3,0))/WK$2*INDEX(Usage!$D$5:$ABF$11,MATCH(UsagePerHour!$B$84,Usage!$C$5:$C$11,0),MATCH(UsagePerHour!WK$4,Usage!$D$3:$ABF$3,0)),"")</f>
        <v/>
      </c>
      <c r="WL86" s="6" t="str">
        <f>IFERROR(INDEX(Sales!$D$5:$ABF$18,MATCH(UsagePerHour!$B86,Sales!$C$5:$C$18,0),MATCH(UsagePerHour!WL$4,Sales!$D$3:$ABF$3,0))/WL$2*INDEX(Usage!$D$5:$ABF$11,MATCH(UsagePerHour!$B$84,Usage!$C$5:$C$11,0),MATCH(UsagePerHour!WL$4,Usage!$D$3:$ABF$3,0)),"")</f>
        <v/>
      </c>
      <c r="WM86" s="6" t="str">
        <f>IFERROR(INDEX(Sales!$D$5:$ABF$18,MATCH(UsagePerHour!$B86,Sales!$C$5:$C$18,0),MATCH(UsagePerHour!WM$4,Sales!$D$3:$ABF$3,0))/WM$2*INDEX(Usage!$D$5:$ABF$11,MATCH(UsagePerHour!$B$84,Usage!$C$5:$C$11,0),MATCH(UsagePerHour!WM$4,Usage!$D$3:$ABF$3,0)),"")</f>
        <v/>
      </c>
      <c r="WN86" s="6" t="str">
        <f>IFERROR(INDEX(Sales!$D$5:$ABF$18,MATCH(UsagePerHour!$B86,Sales!$C$5:$C$18,0),MATCH(UsagePerHour!WN$4,Sales!$D$3:$ABF$3,0))/WN$2*INDEX(Usage!$D$5:$ABF$11,MATCH(UsagePerHour!$B$84,Usage!$C$5:$C$11,0),MATCH(UsagePerHour!WN$4,Usage!$D$3:$ABF$3,0)),"")</f>
        <v/>
      </c>
      <c r="WO86" s="6" t="str">
        <f>IFERROR(INDEX(Sales!$D$5:$ABF$18,MATCH(UsagePerHour!$B86,Sales!$C$5:$C$18,0),MATCH(UsagePerHour!WO$4,Sales!$D$3:$ABF$3,0))/WO$2*INDEX(Usage!$D$5:$ABF$11,MATCH(UsagePerHour!$B$84,Usage!$C$5:$C$11,0),MATCH(UsagePerHour!WO$4,Usage!$D$3:$ABF$3,0)),"")</f>
        <v/>
      </c>
      <c r="WP86" s="6" t="str">
        <f>IFERROR(INDEX(Sales!$D$5:$ABF$18,MATCH(UsagePerHour!$B86,Sales!$C$5:$C$18,0),MATCH(UsagePerHour!WP$4,Sales!$D$3:$ABF$3,0))/WP$2*INDEX(Usage!$D$5:$ABF$11,MATCH(UsagePerHour!$B$84,Usage!$C$5:$C$11,0),MATCH(UsagePerHour!WP$4,Usage!$D$3:$ABF$3,0)),"")</f>
        <v/>
      </c>
      <c r="WQ86" s="6" t="str">
        <f>IFERROR(INDEX(Sales!$D$5:$ABF$18,MATCH(UsagePerHour!$B86,Sales!$C$5:$C$18,0),MATCH(UsagePerHour!WQ$4,Sales!$D$3:$ABF$3,0))/WQ$2*INDEX(Usage!$D$5:$ABF$11,MATCH(UsagePerHour!$B$84,Usage!$C$5:$C$11,0),MATCH(UsagePerHour!WQ$4,Usage!$D$3:$ABF$3,0)),"")</f>
        <v/>
      </c>
      <c r="WR86" s="6" t="str">
        <f>IFERROR(INDEX(Sales!$D$5:$ABF$18,MATCH(UsagePerHour!$B86,Sales!$C$5:$C$18,0),MATCH(UsagePerHour!WR$4,Sales!$D$3:$ABF$3,0))/WR$2*INDEX(Usage!$D$5:$ABF$11,MATCH(UsagePerHour!$B$84,Usage!$C$5:$C$11,0),MATCH(UsagePerHour!WR$4,Usage!$D$3:$ABF$3,0)),"")</f>
        <v/>
      </c>
      <c r="WS86" s="6" t="str">
        <f>IFERROR(INDEX(Sales!$D$5:$ABF$18,MATCH(UsagePerHour!$B86,Sales!$C$5:$C$18,0),MATCH(UsagePerHour!WS$4,Sales!$D$3:$ABF$3,0))/WS$2*INDEX(Usage!$D$5:$ABF$11,MATCH(UsagePerHour!$B$84,Usage!$C$5:$C$11,0),MATCH(UsagePerHour!WS$4,Usage!$D$3:$ABF$3,0)),"")</f>
        <v/>
      </c>
      <c r="WT86" s="6" t="str">
        <f>IFERROR(INDEX(Sales!$D$5:$ABF$18,MATCH(UsagePerHour!$B86,Sales!$C$5:$C$18,0),MATCH(UsagePerHour!WT$4,Sales!$D$3:$ABF$3,0))/WT$2*INDEX(Usage!$D$5:$ABF$11,MATCH(UsagePerHour!$B$84,Usage!$C$5:$C$11,0),MATCH(UsagePerHour!WT$4,Usage!$D$3:$ABF$3,0)),"")</f>
        <v/>
      </c>
      <c r="WU86" s="6" t="str">
        <f>IFERROR(INDEX(Sales!$D$5:$ABF$18,MATCH(UsagePerHour!$B86,Sales!$C$5:$C$18,0),MATCH(UsagePerHour!WU$4,Sales!$D$3:$ABF$3,0))/WU$2*INDEX(Usage!$D$5:$ABF$11,MATCH(UsagePerHour!$B$84,Usage!$C$5:$C$11,0),MATCH(UsagePerHour!WU$4,Usage!$D$3:$ABF$3,0)),"")</f>
        <v/>
      </c>
      <c r="WV86" s="6" t="str">
        <f>IFERROR(INDEX(Sales!$D$5:$ABF$18,MATCH(UsagePerHour!$B86,Sales!$C$5:$C$18,0),MATCH(UsagePerHour!WV$4,Sales!$D$3:$ABF$3,0))/WV$2*INDEX(Usage!$D$5:$ABF$11,MATCH(UsagePerHour!$B$84,Usage!$C$5:$C$11,0),MATCH(UsagePerHour!WV$4,Usage!$D$3:$ABF$3,0)),"")</f>
        <v/>
      </c>
      <c r="WW86" s="6" t="str">
        <f>IFERROR(INDEX(Sales!$D$5:$ABF$18,MATCH(UsagePerHour!$B86,Sales!$C$5:$C$18,0),MATCH(UsagePerHour!WW$4,Sales!$D$3:$ABF$3,0))/WW$2*INDEX(Usage!$D$5:$ABF$11,MATCH(UsagePerHour!$B$84,Usage!$C$5:$C$11,0),MATCH(UsagePerHour!WW$4,Usage!$D$3:$ABF$3,0)),"")</f>
        <v/>
      </c>
      <c r="WX86" s="6" t="str">
        <f>IFERROR(INDEX(Sales!$D$5:$ABF$18,MATCH(UsagePerHour!$B86,Sales!$C$5:$C$18,0),MATCH(UsagePerHour!WX$4,Sales!$D$3:$ABF$3,0))/WX$2*INDEX(Usage!$D$5:$ABF$11,MATCH(UsagePerHour!$B$84,Usage!$C$5:$C$11,0),MATCH(UsagePerHour!WX$4,Usage!$D$3:$ABF$3,0)),"")</f>
        <v/>
      </c>
      <c r="WY86" s="6" t="str">
        <f>IFERROR(INDEX(Sales!$D$5:$ABF$18,MATCH(UsagePerHour!$B86,Sales!$C$5:$C$18,0),MATCH(UsagePerHour!WY$4,Sales!$D$3:$ABF$3,0))/WY$2*INDEX(Usage!$D$5:$ABF$11,MATCH(UsagePerHour!$B$84,Usage!$C$5:$C$11,0),MATCH(UsagePerHour!WY$4,Usage!$D$3:$ABF$3,0)),"")</f>
        <v/>
      </c>
      <c r="WZ86" s="6" t="str">
        <f>IFERROR(INDEX(Sales!$D$5:$ABF$18,MATCH(UsagePerHour!$B86,Sales!$C$5:$C$18,0),MATCH(UsagePerHour!WZ$4,Sales!$D$3:$ABF$3,0))/WZ$2*INDEX(Usage!$D$5:$ABF$11,MATCH(UsagePerHour!$B$84,Usage!$C$5:$C$11,0),MATCH(UsagePerHour!WZ$4,Usage!$D$3:$ABF$3,0)),"")</f>
        <v/>
      </c>
      <c r="XA86" s="6" t="str">
        <f>IFERROR(INDEX(Sales!$D$5:$ABF$18,MATCH(UsagePerHour!$B86,Sales!$C$5:$C$18,0),MATCH(UsagePerHour!XA$4,Sales!$D$3:$ABF$3,0))/XA$2*INDEX(Usage!$D$5:$ABF$11,MATCH(UsagePerHour!$B$84,Usage!$C$5:$C$11,0),MATCH(UsagePerHour!XA$4,Usage!$D$3:$ABF$3,0)),"")</f>
        <v/>
      </c>
      <c r="XB86" s="6" t="str">
        <f>IFERROR(INDEX(Sales!$D$5:$ABF$18,MATCH(UsagePerHour!$B86,Sales!$C$5:$C$18,0),MATCH(UsagePerHour!XB$4,Sales!$D$3:$ABF$3,0))/XB$2*INDEX(Usage!$D$5:$ABF$11,MATCH(UsagePerHour!$B$84,Usage!$C$5:$C$11,0),MATCH(UsagePerHour!XB$4,Usage!$D$3:$ABF$3,0)),"")</f>
        <v/>
      </c>
      <c r="XC86" s="6" t="str">
        <f>IFERROR(INDEX(Sales!$D$5:$ABF$18,MATCH(UsagePerHour!$B86,Sales!$C$5:$C$18,0),MATCH(UsagePerHour!XC$4,Sales!$D$3:$ABF$3,0))/XC$2*INDEX(Usage!$D$5:$ABF$11,MATCH(UsagePerHour!$B$84,Usage!$C$5:$C$11,0),MATCH(UsagePerHour!XC$4,Usage!$D$3:$ABF$3,0)),"")</f>
        <v/>
      </c>
      <c r="XD86" s="6" t="str">
        <f>IFERROR(INDEX(Sales!$D$5:$ABF$18,MATCH(UsagePerHour!$B86,Sales!$C$5:$C$18,0),MATCH(UsagePerHour!XD$4,Sales!$D$3:$ABF$3,0))/XD$2*INDEX(Usage!$D$5:$ABF$11,MATCH(UsagePerHour!$B$84,Usage!$C$5:$C$11,0),MATCH(UsagePerHour!XD$4,Usage!$D$3:$ABF$3,0)),"")</f>
        <v/>
      </c>
      <c r="XE86" s="6" t="str">
        <f>IFERROR(INDEX(Sales!$D$5:$ABF$18,MATCH(UsagePerHour!$B86,Sales!$C$5:$C$18,0),MATCH(UsagePerHour!XE$4,Sales!$D$3:$ABF$3,0))/XE$2*INDEX(Usage!$D$5:$ABF$11,MATCH(UsagePerHour!$B$84,Usage!$C$5:$C$11,0),MATCH(UsagePerHour!XE$4,Usage!$D$3:$ABF$3,0)),"")</f>
        <v/>
      </c>
      <c r="XF86" s="6" t="str">
        <f>IFERROR(INDEX(Sales!$D$5:$ABF$18,MATCH(UsagePerHour!$B86,Sales!$C$5:$C$18,0),MATCH(UsagePerHour!XF$4,Sales!$D$3:$ABF$3,0))/XF$2*INDEX(Usage!$D$5:$ABF$11,MATCH(UsagePerHour!$B$84,Usage!$C$5:$C$11,0),MATCH(UsagePerHour!XF$4,Usage!$D$3:$ABF$3,0)),"")</f>
        <v/>
      </c>
      <c r="XG86" s="6" t="str">
        <f>IFERROR(INDEX(Sales!$D$5:$ABF$18,MATCH(UsagePerHour!$B86,Sales!$C$5:$C$18,0),MATCH(UsagePerHour!XG$4,Sales!$D$3:$ABF$3,0))/XG$2*INDEX(Usage!$D$5:$ABF$11,MATCH(UsagePerHour!$B$84,Usage!$C$5:$C$11,0),MATCH(UsagePerHour!XG$4,Usage!$D$3:$ABF$3,0)),"")</f>
        <v/>
      </c>
      <c r="XH86" s="6" t="str">
        <f>IFERROR(INDEX(Sales!$D$5:$ABF$18,MATCH(UsagePerHour!$B86,Sales!$C$5:$C$18,0),MATCH(UsagePerHour!XH$4,Sales!$D$3:$ABF$3,0))/XH$2*INDEX(Usage!$D$5:$ABF$11,MATCH(UsagePerHour!$B$84,Usage!$C$5:$C$11,0),MATCH(UsagePerHour!XH$4,Usage!$D$3:$ABF$3,0)),"")</f>
        <v/>
      </c>
      <c r="XI86" s="6" t="str">
        <f>IFERROR(INDEX(Sales!$D$5:$ABF$18,MATCH(UsagePerHour!$B86,Sales!$C$5:$C$18,0),MATCH(UsagePerHour!XI$4,Sales!$D$3:$ABF$3,0))/XI$2*INDEX(Usage!$D$5:$ABF$11,MATCH(UsagePerHour!$B$84,Usage!$C$5:$C$11,0),MATCH(UsagePerHour!XI$4,Usage!$D$3:$ABF$3,0)),"")</f>
        <v/>
      </c>
      <c r="XJ86" s="6" t="str">
        <f>IFERROR(INDEX(Sales!$D$5:$ABF$18,MATCH(UsagePerHour!$B86,Sales!$C$5:$C$18,0),MATCH(UsagePerHour!XJ$4,Sales!$D$3:$ABF$3,0))/XJ$2*INDEX(Usage!$D$5:$ABF$11,MATCH(UsagePerHour!$B$84,Usage!$C$5:$C$11,0),MATCH(UsagePerHour!XJ$4,Usage!$D$3:$ABF$3,0)),"")</f>
        <v/>
      </c>
      <c r="XK86" s="6" t="str">
        <f>IFERROR(INDEX(Sales!$D$5:$ABF$18,MATCH(UsagePerHour!$B86,Sales!$C$5:$C$18,0),MATCH(UsagePerHour!XK$4,Sales!$D$3:$ABF$3,0))/XK$2*INDEX(Usage!$D$5:$ABF$11,MATCH(UsagePerHour!$B$84,Usage!$C$5:$C$11,0),MATCH(UsagePerHour!XK$4,Usage!$D$3:$ABF$3,0)),"")</f>
        <v/>
      </c>
      <c r="XL86" s="6" t="str">
        <f>IFERROR(INDEX(Sales!$D$5:$ABF$18,MATCH(UsagePerHour!$B86,Sales!$C$5:$C$18,0),MATCH(UsagePerHour!XL$4,Sales!$D$3:$ABF$3,0))/XL$2*INDEX(Usage!$D$5:$ABF$11,MATCH(UsagePerHour!$B$84,Usage!$C$5:$C$11,0),MATCH(UsagePerHour!XL$4,Usage!$D$3:$ABF$3,0)),"")</f>
        <v/>
      </c>
      <c r="XM86" s="6" t="str">
        <f>IFERROR(INDEX(Sales!$D$5:$ABF$18,MATCH(UsagePerHour!$B86,Sales!$C$5:$C$18,0),MATCH(UsagePerHour!XM$4,Sales!$D$3:$ABF$3,0))/XM$2*INDEX(Usage!$D$5:$ABF$11,MATCH(UsagePerHour!$B$84,Usage!$C$5:$C$11,0),MATCH(UsagePerHour!XM$4,Usage!$D$3:$ABF$3,0)),"")</f>
        <v/>
      </c>
      <c r="XN86" s="6" t="str">
        <f>IFERROR(INDEX(Sales!$D$5:$ABF$18,MATCH(UsagePerHour!$B86,Sales!$C$5:$C$18,0),MATCH(UsagePerHour!XN$4,Sales!$D$3:$ABF$3,0))/XN$2*INDEX(Usage!$D$5:$ABF$11,MATCH(UsagePerHour!$B$84,Usage!$C$5:$C$11,0),MATCH(UsagePerHour!XN$4,Usage!$D$3:$ABF$3,0)),"")</f>
        <v/>
      </c>
      <c r="XO86" s="6" t="str">
        <f>IFERROR(INDEX(Sales!$D$5:$ABF$18,MATCH(UsagePerHour!$B86,Sales!$C$5:$C$18,0),MATCH(UsagePerHour!XO$4,Sales!$D$3:$ABF$3,0))/XO$2*INDEX(Usage!$D$5:$ABF$11,MATCH(UsagePerHour!$B$84,Usage!$C$5:$C$11,0),MATCH(UsagePerHour!XO$4,Usage!$D$3:$ABF$3,0)),"")</f>
        <v/>
      </c>
      <c r="XP86" s="6" t="str">
        <f>IFERROR(INDEX(Sales!$D$5:$ABF$18,MATCH(UsagePerHour!$B86,Sales!$C$5:$C$18,0),MATCH(UsagePerHour!XP$4,Sales!$D$3:$ABF$3,0))/XP$2*INDEX(Usage!$D$5:$ABF$11,MATCH(UsagePerHour!$B$84,Usage!$C$5:$C$11,0),MATCH(UsagePerHour!XP$4,Usage!$D$3:$ABF$3,0)),"")</f>
        <v/>
      </c>
      <c r="XQ86" s="6" t="str">
        <f>IFERROR(INDEX(Sales!$D$5:$ABF$18,MATCH(UsagePerHour!$B86,Sales!$C$5:$C$18,0),MATCH(UsagePerHour!XQ$4,Sales!$D$3:$ABF$3,0))/XQ$2*INDEX(Usage!$D$5:$ABF$11,MATCH(UsagePerHour!$B$84,Usage!$C$5:$C$11,0),MATCH(UsagePerHour!XQ$4,Usage!$D$3:$ABF$3,0)),"")</f>
        <v/>
      </c>
      <c r="XR86" s="6" t="str">
        <f>IFERROR(INDEX(Sales!$D$5:$ABF$18,MATCH(UsagePerHour!$B86,Sales!$C$5:$C$18,0),MATCH(UsagePerHour!XR$4,Sales!$D$3:$ABF$3,0))/XR$2*INDEX(Usage!$D$5:$ABF$11,MATCH(UsagePerHour!$B$84,Usage!$C$5:$C$11,0),MATCH(UsagePerHour!XR$4,Usage!$D$3:$ABF$3,0)),"")</f>
        <v/>
      </c>
      <c r="XS86" s="6" t="str">
        <f>IFERROR(INDEX(Sales!$D$5:$ABF$18,MATCH(UsagePerHour!$B86,Sales!$C$5:$C$18,0),MATCH(UsagePerHour!XS$4,Sales!$D$3:$ABF$3,0))/XS$2*INDEX(Usage!$D$5:$ABF$11,MATCH(UsagePerHour!$B$84,Usage!$C$5:$C$11,0),MATCH(UsagePerHour!XS$4,Usage!$D$3:$ABF$3,0)),"")</f>
        <v/>
      </c>
      <c r="XT86" s="6" t="str">
        <f>IFERROR(INDEX(Sales!$D$5:$ABF$18,MATCH(UsagePerHour!$B86,Sales!$C$5:$C$18,0),MATCH(UsagePerHour!XT$4,Sales!$D$3:$ABF$3,0))/XT$2*INDEX(Usage!$D$5:$ABF$11,MATCH(UsagePerHour!$B$84,Usage!$C$5:$C$11,0),MATCH(UsagePerHour!XT$4,Usage!$D$3:$ABF$3,0)),"")</f>
        <v/>
      </c>
      <c r="XU86" s="6" t="str">
        <f>IFERROR(INDEX(Sales!$D$5:$ABF$18,MATCH(UsagePerHour!$B86,Sales!$C$5:$C$18,0),MATCH(UsagePerHour!XU$4,Sales!$D$3:$ABF$3,0))/XU$2*INDEX(Usage!$D$5:$ABF$11,MATCH(UsagePerHour!$B$84,Usage!$C$5:$C$11,0),MATCH(UsagePerHour!XU$4,Usage!$D$3:$ABF$3,0)),"")</f>
        <v/>
      </c>
      <c r="XV86" s="6" t="str">
        <f>IFERROR(INDEX(Sales!$D$5:$ABF$18,MATCH(UsagePerHour!$B86,Sales!$C$5:$C$18,0),MATCH(UsagePerHour!XV$4,Sales!$D$3:$ABF$3,0))/XV$2*INDEX(Usage!$D$5:$ABF$11,MATCH(UsagePerHour!$B$84,Usage!$C$5:$C$11,0),MATCH(UsagePerHour!XV$4,Usage!$D$3:$ABF$3,0)),"")</f>
        <v/>
      </c>
      <c r="XW86" s="6" t="str">
        <f>IFERROR(INDEX(Sales!$D$5:$ABF$18,MATCH(UsagePerHour!$B86,Sales!$C$5:$C$18,0),MATCH(UsagePerHour!XW$4,Sales!$D$3:$ABF$3,0))/XW$2*INDEX(Usage!$D$5:$ABF$11,MATCH(UsagePerHour!$B$84,Usage!$C$5:$C$11,0),MATCH(UsagePerHour!XW$4,Usage!$D$3:$ABF$3,0)),"")</f>
        <v/>
      </c>
      <c r="XX86" s="6" t="str">
        <f>IFERROR(INDEX(Sales!$D$5:$ABF$18,MATCH(UsagePerHour!$B86,Sales!$C$5:$C$18,0),MATCH(UsagePerHour!XX$4,Sales!$D$3:$ABF$3,0))/XX$2*INDEX(Usage!$D$5:$ABF$11,MATCH(UsagePerHour!$B$84,Usage!$C$5:$C$11,0),MATCH(UsagePerHour!XX$4,Usage!$D$3:$ABF$3,0)),"")</f>
        <v/>
      </c>
      <c r="XY86" s="6" t="str">
        <f>IFERROR(INDEX(Sales!$D$5:$ABF$18,MATCH(UsagePerHour!$B86,Sales!$C$5:$C$18,0),MATCH(UsagePerHour!XY$4,Sales!$D$3:$ABF$3,0))/XY$2*INDEX(Usage!$D$5:$ABF$11,MATCH(UsagePerHour!$B$84,Usage!$C$5:$C$11,0),MATCH(UsagePerHour!XY$4,Usage!$D$3:$ABF$3,0)),"")</f>
        <v/>
      </c>
      <c r="XZ86" s="6" t="str">
        <f>IFERROR(INDEX(Sales!$D$5:$ABF$18,MATCH(UsagePerHour!$B86,Sales!$C$5:$C$18,0),MATCH(UsagePerHour!XZ$4,Sales!$D$3:$ABF$3,0))/XZ$2*INDEX(Usage!$D$5:$ABF$11,MATCH(UsagePerHour!$B$84,Usage!$C$5:$C$11,0),MATCH(UsagePerHour!XZ$4,Usage!$D$3:$ABF$3,0)),"")</f>
        <v/>
      </c>
      <c r="YA86" s="6" t="str">
        <f>IFERROR(INDEX(Sales!$D$5:$ABF$18,MATCH(UsagePerHour!$B86,Sales!$C$5:$C$18,0),MATCH(UsagePerHour!YA$4,Sales!$D$3:$ABF$3,0))/YA$2*INDEX(Usage!$D$5:$ABF$11,MATCH(UsagePerHour!$B$84,Usage!$C$5:$C$11,0),MATCH(UsagePerHour!YA$4,Usage!$D$3:$ABF$3,0)),"")</f>
        <v/>
      </c>
      <c r="YB86" s="6" t="str">
        <f>IFERROR(INDEX(Sales!$D$5:$ABF$18,MATCH(UsagePerHour!$B86,Sales!$C$5:$C$18,0),MATCH(UsagePerHour!YB$4,Sales!$D$3:$ABF$3,0))/YB$2*INDEX(Usage!$D$5:$ABF$11,MATCH(UsagePerHour!$B$84,Usage!$C$5:$C$11,0),MATCH(UsagePerHour!YB$4,Usage!$D$3:$ABF$3,0)),"")</f>
        <v/>
      </c>
      <c r="YC86" s="6" t="str">
        <f>IFERROR(INDEX(Sales!$D$5:$ABF$18,MATCH(UsagePerHour!$B86,Sales!$C$5:$C$18,0),MATCH(UsagePerHour!YC$4,Sales!$D$3:$ABF$3,0))/YC$2*INDEX(Usage!$D$5:$ABF$11,MATCH(UsagePerHour!$B$84,Usage!$C$5:$C$11,0),MATCH(UsagePerHour!YC$4,Usage!$D$3:$ABF$3,0)),"")</f>
        <v/>
      </c>
      <c r="YD86" s="6" t="str">
        <f>IFERROR(INDEX(Sales!$D$5:$ABF$18,MATCH(UsagePerHour!$B86,Sales!$C$5:$C$18,0),MATCH(UsagePerHour!YD$4,Sales!$D$3:$ABF$3,0))/YD$2*INDEX(Usage!$D$5:$ABF$11,MATCH(UsagePerHour!$B$84,Usage!$C$5:$C$11,0),MATCH(UsagePerHour!YD$4,Usage!$D$3:$ABF$3,0)),"")</f>
        <v/>
      </c>
      <c r="YE86" s="6" t="str">
        <f>IFERROR(INDEX(Sales!$D$5:$ABF$18,MATCH(UsagePerHour!$B86,Sales!$C$5:$C$18,0),MATCH(UsagePerHour!YE$4,Sales!$D$3:$ABF$3,0))/YE$2*INDEX(Usage!$D$5:$ABF$11,MATCH(UsagePerHour!$B$84,Usage!$C$5:$C$11,0),MATCH(UsagePerHour!YE$4,Usage!$D$3:$ABF$3,0)),"")</f>
        <v/>
      </c>
      <c r="YF86" s="6" t="str">
        <f>IFERROR(INDEX(Sales!$D$5:$ABF$18,MATCH(UsagePerHour!$B86,Sales!$C$5:$C$18,0),MATCH(UsagePerHour!YF$4,Sales!$D$3:$ABF$3,0))/YF$2*INDEX(Usage!$D$5:$ABF$11,MATCH(UsagePerHour!$B$84,Usage!$C$5:$C$11,0),MATCH(UsagePerHour!YF$4,Usage!$D$3:$ABF$3,0)),"")</f>
        <v/>
      </c>
      <c r="YG86" s="6" t="str">
        <f>IFERROR(INDEX(Sales!$D$5:$ABF$18,MATCH(UsagePerHour!$B86,Sales!$C$5:$C$18,0),MATCH(UsagePerHour!YG$4,Sales!$D$3:$ABF$3,0))/YG$2*INDEX(Usage!$D$5:$ABF$11,MATCH(UsagePerHour!$B$84,Usage!$C$5:$C$11,0),MATCH(UsagePerHour!YG$4,Usage!$D$3:$ABF$3,0)),"")</f>
        <v/>
      </c>
      <c r="YH86" s="6" t="str">
        <f>IFERROR(INDEX(Sales!$D$5:$ABF$18,MATCH(UsagePerHour!$B86,Sales!$C$5:$C$18,0),MATCH(UsagePerHour!YH$4,Sales!$D$3:$ABF$3,0))/YH$2*INDEX(Usage!$D$5:$ABF$11,MATCH(UsagePerHour!$B$84,Usage!$C$5:$C$11,0),MATCH(UsagePerHour!YH$4,Usage!$D$3:$ABF$3,0)),"")</f>
        <v/>
      </c>
      <c r="YI86" s="6" t="str">
        <f>IFERROR(INDEX(Sales!$D$5:$ABF$18,MATCH(UsagePerHour!$B86,Sales!$C$5:$C$18,0),MATCH(UsagePerHour!YI$4,Sales!$D$3:$ABF$3,0))/YI$2*INDEX(Usage!$D$5:$ABF$11,MATCH(UsagePerHour!$B$84,Usage!$C$5:$C$11,0),MATCH(UsagePerHour!YI$4,Usage!$D$3:$ABF$3,0)),"")</f>
        <v/>
      </c>
      <c r="YJ86" s="6" t="str">
        <f>IFERROR(INDEX(Sales!$D$5:$ABF$18,MATCH(UsagePerHour!$B86,Sales!$C$5:$C$18,0),MATCH(UsagePerHour!YJ$4,Sales!$D$3:$ABF$3,0))/YJ$2*INDEX(Usage!$D$5:$ABF$11,MATCH(UsagePerHour!$B$84,Usage!$C$5:$C$11,0),MATCH(UsagePerHour!YJ$4,Usage!$D$3:$ABF$3,0)),"")</f>
        <v/>
      </c>
      <c r="YK86" s="6" t="str">
        <f>IFERROR(INDEX(Sales!$D$5:$ABF$18,MATCH(UsagePerHour!$B86,Sales!$C$5:$C$18,0),MATCH(UsagePerHour!YK$4,Sales!$D$3:$ABF$3,0))/YK$2*INDEX(Usage!$D$5:$ABF$11,MATCH(UsagePerHour!$B$84,Usage!$C$5:$C$11,0),MATCH(UsagePerHour!YK$4,Usage!$D$3:$ABF$3,0)),"")</f>
        <v/>
      </c>
      <c r="YL86" s="6" t="str">
        <f>IFERROR(INDEX(Sales!$D$5:$ABF$18,MATCH(UsagePerHour!$B86,Sales!$C$5:$C$18,0),MATCH(UsagePerHour!YL$4,Sales!$D$3:$ABF$3,0))/YL$2*INDEX(Usage!$D$5:$ABF$11,MATCH(UsagePerHour!$B$84,Usage!$C$5:$C$11,0),MATCH(UsagePerHour!YL$4,Usage!$D$3:$ABF$3,0)),"")</f>
        <v/>
      </c>
      <c r="YM86" s="6" t="str">
        <f>IFERROR(INDEX(Sales!$D$5:$ABF$18,MATCH(UsagePerHour!$B86,Sales!$C$5:$C$18,0),MATCH(UsagePerHour!YM$4,Sales!$D$3:$ABF$3,0))/YM$2*INDEX(Usage!$D$5:$ABF$11,MATCH(UsagePerHour!$B$84,Usage!$C$5:$C$11,0),MATCH(UsagePerHour!YM$4,Usage!$D$3:$ABF$3,0)),"")</f>
        <v/>
      </c>
      <c r="YN86" s="6" t="str">
        <f>IFERROR(INDEX(Sales!$D$5:$ABF$18,MATCH(UsagePerHour!$B86,Sales!$C$5:$C$18,0),MATCH(UsagePerHour!YN$4,Sales!$D$3:$ABF$3,0))/YN$2*INDEX(Usage!$D$5:$ABF$11,MATCH(UsagePerHour!$B$84,Usage!$C$5:$C$11,0),MATCH(UsagePerHour!YN$4,Usage!$D$3:$ABF$3,0)),"")</f>
        <v/>
      </c>
      <c r="YO86" s="6" t="str">
        <f>IFERROR(INDEX(Sales!$D$5:$ABF$18,MATCH(UsagePerHour!$B86,Sales!$C$5:$C$18,0),MATCH(UsagePerHour!YO$4,Sales!$D$3:$ABF$3,0))/YO$2*INDEX(Usage!$D$5:$ABF$11,MATCH(UsagePerHour!$B$84,Usage!$C$5:$C$11,0),MATCH(UsagePerHour!YO$4,Usage!$D$3:$ABF$3,0)),"")</f>
        <v/>
      </c>
      <c r="YP86" s="6" t="str">
        <f>IFERROR(INDEX(Sales!$D$5:$ABF$18,MATCH(UsagePerHour!$B86,Sales!$C$5:$C$18,0),MATCH(UsagePerHour!YP$4,Sales!$D$3:$ABF$3,0))/YP$2*INDEX(Usage!$D$5:$ABF$11,MATCH(UsagePerHour!$B$84,Usage!$C$5:$C$11,0),MATCH(UsagePerHour!YP$4,Usage!$D$3:$ABF$3,0)),"")</f>
        <v/>
      </c>
      <c r="YQ86" s="6" t="str">
        <f>IFERROR(INDEX(Sales!$D$5:$ABF$18,MATCH(UsagePerHour!$B86,Sales!$C$5:$C$18,0),MATCH(UsagePerHour!YQ$4,Sales!$D$3:$ABF$3,0))/YQ$2*INDEX(Usage!$D$5:$ABF$11,MATCH(UsagePerHour!$B$84,Usage!$C$5:$C$11,0),MATCH(UsagePerHour!YQ$4,Usage!$D$3:$ABF$3,0)),"")</f>
        <v/>
      </c>
      <c r="YR86" s="6" t="str">
        <f>IFERROR(INDEX(Sales!$D$5:$ABF$18,MATCH(UsagePerHour!$B86,Sales!$C$5:$C$18,0),MATCH(UsagePerHour!YR$4,Sales!$D$3:$ABF$3,0))/YR$2*INDEX(Usage!$D$5:$ABF$11,MATCH(UsagePerHour!$B$84,Usage!$C$5:$C$11,0),MATCH(UsagePerHour!YR$4,Usage!$D$3:$ABF$3,0)),"")</f>
        <v/>
      </c>
      <c r="YS86" s="6" t="str">
        <f>IFERROR(INDEX(Sales!$D$5:$ABF$18,MATCH(UsagePerHour!$B86,Sales!$C$5:$C$18,0),MATCH(UsagePerHour!YS$4,Sales!$D$3:$ABF$3,0))/YS$2*INDEX(Usage!$D$5:$ABF$11,MATCH(UsagePerHour!$B$84,Usage!$C$5:$C$11,0),MATCH(UsagePerHour!YS$4,Usage!$D$3:$ABF$3,0)),"")</f>
        <v/>
      </c>
      <c r="YT86" s="6" t="str">
        <f>IFERROR(INDEX(Sales!$D$5:$ABF$18,MATCH(UsagePerHour!$B86,Sales!$C$5:$C$18,0),MATCH(UsagePerHour!YT$4,Sales!$D$3:$ABF$3,0))/YT$2*INDEX(Usage!$D$5:$ABF$11,MATCH(UsagePerHour!$B$84,Usage!$C$5:$C$11,0),MATCH(UsagePerHour!YT$4,Usage!$D$3:$ABF$3,0)),"")</f>
        <v/>
      </c>
      <c r="YU86" s="6" t="str">
        <f>IFERROR(INDEX(Sales!$D$5:$ABF$18,MATCH(UsagePerHour!$B86,Sales!$C$5:$C$18,0),MATCH(UsagePerHour!YU$4,Sales!$D$3:$ABF$3,0))/YU$2*INDEX(Usage!$D$5:$ABF$11,MATCH(UsagePerHour!$B$84,Usage!$C$5:$C$11,0),MATCH(UsagePerHour!YU$4,Usage!$D$3:$ABF$3,0)),"")</f>
        <v/>
      </c>
      <c r="YV86" s="6" t="str">
        <f>IFERROR(INDEX(Sales!$D$5:$ABF$18,MATCH(UsagePerHour!$B86,Sales!$C$5:$C$18,0),MATCH(UsagePerHour!YV$4,Sales!$D$3:$ABF$3,0))/YV$2*INDEX(Usage!$D$5:$ABF$11,MATCH(UsagePerHour!$B$84,Usage!$C$5:$C$11,0),MATCH(UsagePerHour!YV$4,Usage!$D$3:$ABF$3,0)),"")</f>
        <v/>
      </c>
      <c r="YW86" s="6" t="str">
        <f>IFERROR(INDEX(Sales!$D$5:$ABF$18,MATCH(UsagePerHour!$B86,Sales!$C$5:$C$18,0),MATCH(UsagePerHour!YW$4,Sales!$D$3:$ABF$3,0))/YW$2*INDEX(Usage!$D$5:$ABF$11,MATCH(UsagePerHour!$B$84,Usage!$C$5:$C$11,0),MATCH(UsagePerHour!YW$4,Usage!$D$3:$ABF$3,0)),"")</f>
        <v/>
      </c>
      <c r="YX86" s="6" t="str">
        <f>IFERROR(INDEX(Sales!$D$5:$ABF$18,MATCH(UsagePerHour!$B86,Sales!$C$5:$C$18,0),MATCH(UsagePerHour!YX$4,Sales!$D$3:$ABF$3,0))/YX$2*INDEX(Usage!$D$5:$ABF$11,MATCH(UsagePerHour!$B$84,Usage!$C$5:$C$11,0),MATCH(UsagePerHour!YX$4,Usage!$D$3:$ABF$3,0)),"")</f>
        <v/>
      </c>
      <c r="YY86" s="6" t="str">
        <f>IFERROR(INDEX(Sales!$D$5:$ABF$18,MATCH(UsagePerHour!$B86,Sales!$C$5:$C$18,0),MATCH(UsagePerHour!YY$4,Sales!$D$3:$ABF$3,0))/YY$2*INDEX(Usage!$D$5:$ABF$11,MATCH(UsagePerHour!$B$84,Usage!$C$5:$C$11,0),MATCH(UsagePerHour!YY$4,Usage!$D$3:$ABF$3,0)),"")</f>
        <v/>
      </c>
      <c r="YZ86" s="6" t="str">
        <f>IFERROR(INDEX(Sales!$D$5:$ABF$18,MATCH(UsagePerHour!$B86,Sales!$C$5:$C$18,0),MATCH(UsagePerHour!YZ$4,Sales!$D$3:$ABF$3,0))/YZ$2*INDEX(Usage!$D$5:$ABF$11,MATCH(UsagePerHour!$B$84,Usage!$C$5:$C$11,0),MATCH(UsagePerHour!YZ$4,Usage!$D$3:$ABF$3,0)),"")</f>
        <v/>
      </c>
      <c r="ZA86" s="6" t="str">
        <f>IFERROR(INDEX(Sales!$D$5:$ABF$18,MATCH(UsagePerHour!$B86,Sales!$C$5:$C$18,0),MATCH(UsagePerHour!ZA$4,Sales!$D$3:$ABF$3,0))/ZA$2*INDEX(Usage!$D$5:$ABF$11,MATCH(UsagePerHour!$B$84,Usage!$C$5:$C$11,0),MATCH(UsagePerHour!ZA$4,Usage!$D$3:$ABF$3,0)),"")</f>
        <v/>
      </c>
      <c r="ZB86" s="6" t="str">
        <f>IFERROR(INDEX(Sales!$D$5:$ABF$18,MATCH(UsagePerHour!$B86,Sales!$C$5:$C$18,0),MATCH(UsagePerHour!ZB$4,Sales!$D$3:$ABF$3,0))/ZB$2*INDEX(Usage!$D$5:$ABF$11,MATCH(UsagePerHour!$B$84,Usage!$C$5:$C$11,0),MATCH(UsagePerHour!ZB$4,Usage!$D$3:$ABF$3,0)),"")</f>
        <v/>
      </c>
      <c r="ZC86" s="6" t="str">
        <f>IFERROR(INDEX(Sales!$D$5:$ABF$18,MATCH(UsagePerHour!$B86,Sales!$C$5:$C$18,0),MATCH(UsagePerHour!ZC$4,Sales!$D$3:$ABF$3,0))/ZC$2*INDEX(Usage!$D$5:$ABF$11,MATCH(UsagePerHour!$B$84,Usage!$C$5:$C$11,0),MATCH(UsagePerHour!ZC$4,Usage!$D$3:$ABF$3,0)),"")</f>
        <v/>
      </c>
      <c r="ZD86" s="6" t="str">
        <f>IFERROR(INDEX(Sales!$D$5:$ABF$18,MATCH(UsagePerHour!$B86,Sales!$C$5:$C$18,0),MATCH(UsagePerHour!ZD$4,Sales!$D$3:$ABF$3,0))/ZD$2*INDEX(Usage!$D$5:$ABF$11,MATCH(UsagePerHour!$B$84,Usage!$C$5:$C$11,0),MATCH(UsagePerHour!ZD$4,Usage!$D$3:$ABF$3,0)),"")</f>
        <v/>
      </c>
      <c r="ZE86" s="6" t="str">
        <f>IFERROR(INDEX(Sales!$D$5:$ABF$18,MATCH(UsagePerHour!$B86,Sales!$C$5:$C$18,0),MATCH(UsagePerHour!ZE$4,Sales!$D$3:$ABF$3,0))/ZE$2*INDEX(Usage!$D$5:$ABF$11,MATCH(UsagePerHour!$B$84,Usage!$C$5:$C$11,0),MATCH(UsagePerHour!ZE$4,Usage!$D$3:$ABF$3,0)),"")</f>
        <v/>
      </c>
      <c r="ZF86" s="6" t="str">
        <f>IFERROR(INDEX(Sales!$D$5:$ABF$18,MATCH(UsagePerHour!$B86,Sales!$C$5:$C$18,0),MATCH(UsagePerHour!ZF$4,Sales!$D$3:$ABF$3,0))/ZF$2*INDEX(Usage!$D$5:$ABF$11,MATCH(UsagePerHour!$B$84,Usage!$C$5:$C$11,0),MATCH(UsagePerHour!ZF$4,Usage!$D$3:$ABF$3,0)),"")</f>
        <v/>
      </c>
      <c r="ZG86" s="6" t="str">
        <f>IFERROR(INDEX(Sales!$D$5:$ABF$18,MATCH(UsagePerHour!$B86,Sales!$C$5:$C$18,0),MATCH(UsagePerHour!ZG$4,Sales!$D$3:$ABF$3,0))/ZG$2*INDEX(Usage!$D$5:$ABF$11,MATCH(UsagePerHour!$B$84,Usage!$C$5:$C$11,0),MATCH(UsagePerHour!ZG$4,Usage!$D$3:$ABF$3,0)),"")</f>
        <v/>
      </c>
      <c r="ZH86" s="6" t="str">
        <f>IFERROR(INDEX(Sales!$D$5:$ABF$18,MATCH(UsagePerHour!$B86,Sales!$C$5:$C$18,0),MATCH(UsagePerHour!ZH$4,Sales!$D$3:$ABF$3,0))/ZH$2*INDEX(Usage!$D$5:$ABF$11,MATCH(UsagePerHour!$B$84,Usage!$C$5:$C$11,0),MATCH(UsagePerHour!ZH$4,Usage!$D$3:$ABF$3,0)),"")</f>
        <v/>
      </c>
      <c r="ZI86" s="6" t="str">
        <f>IFERROR(INDEX(Sales!$D$5:$ABF$18,MATCH(UsagePerHour!$B86,Sales!$C$5:$C$18,0),MATCH(UsagePerHour!ZI$4,Sales!$D$3:$ABF$3,0))/ZI$2*INDEX(Usage!$D$5:$ABF$11,MATCH(UsagePerHour!$B$84,Usage!$C$5:$C$11,0),MATCH(UsagePerHour!ZI$4,Usage!$D$3:$ABF$3,0)),"")</f>
        <v/>
      </c>
      <c r="ZJ86" s="6" t="str">
        <f>IFERROR(INDEX(Sales!$D$5:$ABF$18,MATCH(UsagePerHour!$B86,Sales!$C$5:$C$18,0),MATCH(UsagePerHour!ZJ$4,Sales!$D$3:$ABF$3,0))/ZJ$2*INDEX(Usage!$D$5:$ABF$11,MATCH(UsagePerHour!$B$84,Usage!$C$5:$C$11,0),MATCH(UsagePerHour!ZJ$4,Usage!$D$3:$ABF$3,0)),"")</f>
        <v/>
      </c>
      <c r="ZK86" s="6" t="str">
        <f>IFERROR(INDEX(Sales!$D$5:$ABF$18,MATCH(UsagePerHour!$B86,Sales!$C$5:$C$18,0),MATCH(UsagePerHour!ZK$4,Sales!$D$3:$ABF$3,0))/ZK$2*INDEX(Usage!$D$5:$ABF$11,MATCH(UsagePerHour!$B$84,Usage!$C$5:$C$11,0),MATCH(UsagePerHour!ZK$4,Usage!$D$3:$ABF$3,0)),"")</f>
        <v/>
      </c>
      <c r="ZL86" s="6" t="str">
        <f>IFERROR(INDEX(Sales!$D$5:$ABF$18,MATCH(UsagePerHour!$B86,Sales!$C$5:$C$18,0),MATCH(UsagePerHour!ZL$4,Sales!$D$3:$ABF$3,0))/ZL$2*INDEX(Usage!$D$5:$ABF$11,MATCH(UsagePerHour!$B$84,Usage!$C$5:$C$11,0),MATCH(UsagePerHour!ZL$4,Usage!$D$3:$ABF$3,0)),"")</f>
        <v/>
      </c>
      <c r="ZM86" s="6" t="str">
        <f>IFERROR(INDEX(Sales!$D$5:$ABF$18,MATCH(UsagePerHour!$B86,Sales!$C$5:$C$18,0),MATCH(UsagePerHour!ZM$4,Sales!$D$3:$ABF$3,0))/ZM$2*INDEX(Usage!$D$5:$ABF$11,MATCH(UsagePerHour!$B$84,Usage!$C$5:$C$11,0),MATCH(UsagePerHour!ZM$4,Usage!$D$3:$ABF$3,0)),"")</f>
        <v/>
      </c>
      <c r="ZN86" s="6" t="str">
        <f>IFERROR(INDEX(Sales!$D$5:$ABF$18,MATCH(UsagePerHour!$B86,Sales!$C$5:$C$18,0),MATCH(UsagePerHour!ZN$4,Sales!$D$3:$ABF$3,0))/ZN$2*INDEX(Usage!$D$5:$ABF$11,MATCH(UsagePerHour!$B$84,Usage!$C$5:$C$11,0),MATCH(UsagePerHour!ZN$4,Usage!$D$3:$ABF$3,0)),"")</f>
        <v/>
      </c>
      <c r="ZO86" s="6" t="str">
        <f>IFERROR(INDEX(Sales!$D$5:$ABF$18,MATCH(UsagePerHour!$B86,Sales!$C$5:$C$18,0),MATCH(UsagePerHour!ZO$4,Sales!$D$3:$ABF$3,0))/ZO$2*INDEX(Usage!$D$5:$ABF$11,MATCH(UsagePerHour!$B$84,Usage!$C$5:$C$11,0),MATCH(UsagePerHour!ZO$4,Usage!$D$3:$ABF$3,0)),"")</f>
        <v/>
      </c>
      <c r="ZP86" s="6" t="str">
        <f>IFERROR(INDEX(Sales!$D$5:$ABF$18,MATCH(UsagePerHour!$B86,Sales!$C$5:$C$18,0),MATCH(UsagePerHour!ZP$4,Sales!$D$3:$ABF$3,0))/ZP$2*INDEX(Usage!$D$5:$ABF$11,MATCH(UsagePerHour!$B$84,Usage!$C$5:$C$11,0),MATCH(UsagePerHour!ZP$4,Usage!$D$3:$ABF$3,0)),"")</f>
        <v/>
      </c>
      <c r="ZQ86" s="6" t="str">
        <f>IFERROR(INDEX(Sales!$D$5:$ABF$18,MATCH(UsagePerHour!$B86,Sales!$C$5:$C$18,0),MATCH(UsagePerHour!ZQ$4,Sales!$D$3:$ABF$3,0))/ZQ$2*INDEX(Usage!$D$5:$ABF$11,MATCH(UsagePerHour!$B$84,Usage!$C$5:$C$11,0),MATCH(UsagePerHour!ZQ$4,Usage!$D$3:$ABF$3,0)),"")</f>
        <v/>
      </c>
      <c r="ZR86" s="6" t="str">
        <f>IFERROR(INDEX(Sales!$D$5:$ABF$18,MATCH(UsagePerHour!$B86,Sales!$C$5:$C$18,0),MATCH(UsagePerHour!ZR$4,Sales!$D$3:$ABF$3,0))/ZR$2*INDEX(Usage!$D$5:$ABF$11,MATCH(UsagePerHour!$B$84,Usage!$C$5:$C$11,0),MATCH(UsagePerHour!ZR$4,Usage!$D$3:$ABF$3,0)),"")</f>
        <v/>
      </c>
      <c r="ZS86" s="6" t="str">
        <f>IFERROR(INDEX(Sales!$D$5:$ABF$18,MATCH(UsagePerHour!$B86,Sales!$C$5:$C$18,0),MATCH(UsagePerHour!ZS$4,Sales!$D$3:$ABF$3,0))/ZS$2*INDEX(Usage!$D$5:$ABF$11,MATCH(UsagePerHour!$B$84,Usage!$C$5:$C$11,0),MATCH(UsagePerHour!ZS$4,Usage!$D$3:$ABF$3,0)),"")</f>
        <v/>
      </c>
      <c r="ZT86" s="6" t="str">
        <f>IFERROR(INDEX(Sales!$D$5:$ABF$18,MATCH(UsagePerHour!$B86,Sales!$C$5:$C$18,0),MATCH(UsagePerHour!ZT$4,Sales!$D$3:$ABF$3,0))/ZT$2*INDEX(Usage!$D$5:$ABF$11,MATCH(UsagePerHour!$B$84,Usage!$C$5:$C$11,0),MATCH(UsagePerHour!ZT$4,Usage!$D$3:$ABF$3,0)),"")</f>
        <v/>
      </c>
      <c r="ZU86" s="6" t="str">
        <f>IFERROR(INDEX(Sales!$D$5:$ABF$18,MATCH(UsagePerHour!$B86,Sales!$C$5:$C$18,0),MATCH(UsagePerHour!ZU$4,Sales!$D$3:$ABF$3,0))/ZU$2*INDEX(Usage!$D$5:$ABF$11,MATCH(UsagePerHour!$B$84,Usage!$C$5:$C$11,0),MATCH(UsagePerHour!ZU$4,Usage!$D$3:$ABF$3,0)),"")</f>
        <v/>
      </c>
      <c r="ZV86" s="6" t="str">
        <f>IFERROR(INDEX(Sales!$D$5:$ABF$18,MATCH(UsagePerHour!$B86,Sales!$C$5:$C$18,0),MATCH(UsagePerHour!ZV$4,Sales!$D$3:$ABF$3,0))/ZV$2*INDEX(Usage!$D$5:$ABF$11,MATCH(UsagePerHour!$B$84,Usage!$C$5:$C$11,0),MATCH(UsagePerHour!ZV$4,Usage!$D$3:$ABF$3,0)),"")</f>
        <v/>
      </c>
      <c r="ZW86" s="6" t="str">
        <f>IFERROR(INDEX(Sales!$D$5:$ABF$18,MATCH(UsagePerHour!$B86,Sales!$C$5:$C$18,0),MATCH(UsagePerHour!ZW$4,Sales!$D$3:$ABF$3,0))/ZW$2*INDEX(Usage!$D$5:$ABF$11,MATCH(UsagePerHour!$B$84,Usage!$C$5:$C$11,0),MATCH(UsagePerHour!ZW$4,Usage!$D$3:$ABF$3,0)),"")</f>
        <v/>
      </c>
      <c r="ZX86" s="6" t="str">
        <f>IFERROR(INDEX(Sales!$D$5:$ABF$18,MATCH(UsagePerHour!$B86,Sales!$C$5:$C$18,0),MATCH(UsagePerHour!ZX$4,Sales!$D$3:$ABF$3,0))/ZX$2*INDEX(Usage!$D$5:$ABF$11,MATCH(UsagePerHour!$B$84,Usage!$C$5:$C$11,0),MATCH(UsagePerHour!ZX$4,Usage!$D$3:$ABF$3,0)),"")</f>
        <v/>
      </c>
      <c r="ZY86" s="6" t="str">
        <f>IFERROR(INDEX(Sales!$D$5:$ABF$18,MATCH(UsagePerHour!$B86,Sales!$C$5:$C$18,0),MATCH(UsagePerHour!ZY$4,Sales!$D$3:$ABF$3,0))/ZY$2*INDEX(Usage!$D$5:$ABF$11,MATCH(UsagePerHour!$B$84,Usage!$C$5:$C$11,0),MATCH(UsagePerHour!ZY$4,Usage!$D$3:$ABF$3,0)),"")</f>
        <v/>
      </c>
      <c r="ZZ86" s="6" t="str">
        <f>IFERROR(INDEX(Sales!$D$5:$ABF$18,MATCH(UsagePerHour!$B86,Sales!$C$5:$C$18,0),MATCH(UsagePerHour!ZZ$4,Sales!$D$3:$ABF$3,0))/ZZ$2*INDEX(Usage!$D$5:$ABF$11,MATCH(UsagePerHour!$B$84,Usage!$C$5:$C$11,0),MATCH(UsagePerHour!ZZ$4,Usage!$D$3:$ABF$3,0)),"")</f>
        <v/>
      </c>
      <c r="AAA86" s="6" t="str">
        <f>IFERROR(INDEX(Sales!$D$5:$ABF$18,MATCH(UsagePerHour!$B86,Sales!$C$5:$C$18,0),MATCH(UsagePerHour!AAA$4,Sales!$D$3:$ABF$3,0))/AAA$2*INDEX(Usage!$D$5:$ABF$11,MATCH(UsagePerHour!$B$84,Usage!$C$5:$C$11,0),MATCH(UsagePerHour!AAA$4,Usage!$D$3:$ABF$3,0)),"")</f>
        <v/>
      </c>
      <c r="AAB86" s="6" t="str">
        <f>IFERROR(INDEX(Sales!$D$5:$ABF$18,MATCH(UsagePerHour!$B86,Sales!$C$5:$C$18,0),MATCH(UsagePerHour!AAB$4,Sales!$D$3:$ABF$3,0))/AAB$2*INDEX(Usage!$D$5:$ABF$11,MATCH(UsagePerHour!$B$84,Usage!$C$5:$C$11,0),MATCH(UsagePerHour!AAB$4,Usage!$D$3:$ABF$3,0)),"")</f>
        <v/>
      </c>
      <c r="AAC86" s="6" t="str">
        <f>IFERROR(INDEX(Sales!$D$5:$ABF$18,MATCH(UsagePerHour!$B86,Sales!$C$5:$C$18,0),MATCH(UsagePerHour!AAC$4,Sales!$D$3:$ABF$3,0))/AAC$2*INDEX(Usage!$D$5:$ABF$11,MATCH(UsagePerHour!$B$84,Usage!$C$5:$C$11,0),MATCH(UsagePerHour!AAC$4,Usage!$D$3:$ABF$3,0)),"")</f>
        <v/>
      </c>
      <c r="AAD86" s="6" t="str">
        <f>IFERROR(INDEX(Sales!$D$5:$ABF$18,MATCH(UsagePerHour!$B86,Sales!$C$5:$C$18,0),MATCH(UsagePerHour!AAD$4,Sales!$D$3:$ABF$3,0))/AAD$2*INDEX(Usage!$D$5:$ABF$11,MATCH(UsagePerHour!$B$84,Usage!$C$5:$C$11,0),MATCH(UsagePerHour!AAD$4,Usage!$D$3:$ABF$3,0)),"")</f>
        <v/>
      </c>
      <c r="AAE86" s="6" t="str">
        <f>IFERROR(INDEX(Sales!$D$5:$ABF$18,MATCH(UsagePerHour!$B86,Sales!$C$5:$C$18,0),MATCH(UsagePerHour!AAE$4,Sales!$D$3:$ABF$3,0))/AAE$2*INDEX(Usage!$D$5:$ABF$11,MATCH(UsagePerHour!$B$84,Usage!$C$5:$C$11,0),MATCH(UsagePerHour!AAE$4,Usage!$D$3:$ABF$3,0)),"")</f>
        <v/>
      </c>
      <c r="AAF86" s="6" t="str">
        <f>IFERROR(INDEX(Sales!$D$5:$ABF$18,MATCH(UsagePerHour!$B86,Sales!$C$5:$C$18,0),MATCH(UsagePerHour!AAF$4,Sales!$D$3:$ABF$3,0))/AAF$2*INDEX(Usage!$D$5:$ABF$11,MATCH(UsagePerHour!$B$84,Usage!$C$5:$C$11,0),MATCH(UsagePerHour!AAF$4,Usage!$D$3:$ABF$3,0)),"")</f>
        <v/>
      </c>
      <c r="AAG86" s="6" t="str">
        <f>IFERROR(INDEX(Sales!$D$5:$ABF$18,MATCH(UsagePerHour!$B86,Sales!$C$5:$C$18,0),MATCH(UsagePerHour!AAG$4,Sales!$D$3:$ABF$3,0))/AAG$2*INDEX(Usage!$D$5:$ABF$11,MATCH(UsagePerHour!$B$84,Usage!$C$5:$C$11,0),MATCH(UsagePerHour!AAG$4,Usage!$D$3:$ABF$3,0)),"")</f>
        <v/>
      </c>
      <c r="AAH86" s="6" t="str">
        <f>IFERROR(INDEX(Sales!$D$5:$ABF$18,MATCH(UsagePerHour!$B86,Sales!$C$5:$C$18,0),MATCH(UsagePerHour!AAH$4,Sales!$D$3:$ABF$3,0))/AAH$2*INDEX(Usage!$D$5:$ABF$11,MATCH(UsagePerHour!$B$84,Usage!$C$5:$C$11,0),MATCH(UsagePerHour!AAH$4,Usage!$D$3:$ABF$3,0)),"")</f>
        <v/>
      </c>
      <c r="AAI86" s="6" t="str">
        <f>IFERROR(INDEX(Sales!$D$5:$ABF$18,MATCH(UsagePerHour!$B86,Sales!$C$5:$C$18,0),MATCH(UsagePerHour!AAI$4,Sales!$D$3:$ABF$3,0))/AAI$2*INDEX(Usage!$D$5:$ABF$11,MATCH(UsagePerHour!$B$84,Usage!$C$5:$C$11,0),MATCH(UsagePerHour!AAI$4,Usage!$D$3:$ABF$3,0)),"")</f>
        <v/>
      </c>
      <c r="AAJ86" s="6" t="str">
        <f>IFERROR(INDEX(Sales!$D$5:$ABF$18,MATCH(UsagePerHour!$B86,Sales!$C$5:$C$18,0),MATCH(UsagePerHour!AAJ$4,Sales!$D$3:$ABF$3,0))/AAJ$2*INDEX(Usage!$D$5:$ABF$11,MATCH(UsagePerHour!$B$84,Usage!$C$5:$C$11,0),MATCH(UsagePerHour!AAJ$4,Usage!$D$3:$ABF$3,0)),"")</f>
        <v/>
      </c>
      <c r="AAK86" s="6" t="str">
        <f>IFERROR(INDEX(Sales!$D$5:$ABF$18,MATCH(UsagePerHour!$B86,Sales!$C$5:$C$18,0),MATCH(UsagePerHour!AAK$4,Sales!$D$3:$ABF$3,0))/AAK$2*INDEX(Usage!$D$5:$ABF$11,MATCH(UsagePerHour!$B$84,Usage!$C$5:$C$11,0),MATCH(UsagePerHour!AAK$4,Usage!$D$3:$ABF$3,0)),"")</f>
        <v/>
      </c>
      <c r="AAL86" s="6" t="str">
        <f>IFERROR(INDEX(Sales!$D$5:$ABF$18,MATCH(UsagePerHour!$B86,Sales!$C$5:$C$18,0),MATCH(UsagePerHour!AAL$4,Sales!$D$3:$ABF$3,0))/AAL$2*INDEX(Usage!$D$5:$ABF$11,MATCH(UsagePerHour!$B$84,Usage!$C$5:$C$11,0),MATCH(UsagePerHour!AAL$4,Usage!$D$3:$ABF$3,0)),"")</f>
        <v/>
      </c>
      <c r="AAM86" s="6" t="str">
        <f>IFERROR(INDEX(Sales!$D$5:$ABF$18,MATCH(UsagePerHour!$B86,Sales!$C$5:$C$18,0),MATCH(UsagePerHour!AAM$4,Sales!$D$3:$ABF$3,0))/AAM$2*INDEX(Usage!$D$5:$ABF$11,MATCH(UsagePerHour!$B$84,Usage!$C$5:$C$11,0),MATCH(UsagePerHour!AAM$4,Usage!$D$3:$ABF$3,0)),"")</f>
        <v/>
      </c>
      <c r="AAN86" s="6" t="str">
        <f>IFERROR(INDEX(Sales!$D$5:$ABF$18,MATCH(UsagePerHour!$B86,Sales!$C$5:$C$18,0),MATCH(UsagePerHour!AAN$4,Sales!$D$3:$ABF$3,0))/AAN$2*INDEX(Usage!$D$5:$ABF$11,MATCH(UsagePerHour!$B$84,Usage!$C$5:$C$11,0),MATCH(UsagePerHour!AAN$4,Usage!$D$3:$ABF$3,0)),"")</f>
        <v/>
      </c>
      <c r="AAO86" s="6" t="str">
        <f>IFERROR(INDEX(Sales!$D$5:$ABF$18,MATCH(UsagePerHour!$B86,Sales!$C$5:$C$18,0),MATCH(UsagePerHour!AAO$4,Sales!$D$3:$ABF$3,0))/AAO$2*INDEX(Usage!$D$5:$ABF$11,MATCH(UsagePerHour!$B$84,Usage!$C$5:$C$11,0),MATCH(UsagePerHour!AAO$4,Usage!$D$3:$ABF$3,0)),"")</f>
        <v/>
      </c>
      <c r="AAP86" s="6" t="str">
        <f>IFERROR(INDEX(Sales!$D$5:$ABF$18,MATCH(UsagePerHour!$B86,Sales!$C$5:$C$18,0),MATCH(UsagePerHour!AAP$4,Sales!$D$3:$ABF$3,0))/AAP$2*INDEX(Usage!$D$5:$ABF$11,MATCH(UsagePerHour!$B$84,Usage!$C$5:$C$11,0),MATCH(UsagePerHour!AAP$4,Usage!$D$3:$ABF$3,0)),"")</f>
        <v/>
      </c>
      <c r="AAQ86" s="6" t="str">
        <f>IFERROR(INDEX(Sales!$D$5:$ABF$18,MATCH(UsagePerHour!$B86,Sales!$C$5:$C$18,0),MATCH(UsagePerHour!AAQ$4,Sales!$D$3:$ABF$3,0))/AAQ$2*INDEX(Usage!$D$5:$ABF$11,MATCH(UsagePerHour!$B$84,Usage!$C$5:$C$11,0),MATCH(UsagePerHour!AAQ$4,Usage!$D$3:$ABF$3,0)),"")</f>
        <v/>
      </c>
      <c r="AAR86" s="6" t="str">
        <f>IFERROR(INDEX(Sales!$D$5:$ABF$18,MATCH(UsagePerHour!$B86,Sales!$C$5:$C$18,0),MATCH(UsagePerHour!AAR$4,Sales!$D$3:$ABF$3,0))/AAR$2*INDEX(Usage!$D$5:$ABF$11,MATCH(UsagePerHour!$B$84,Usage!$C$5:$C$11,0),MATCH(UsagePerHour!AAR$4,Usage!$D$3:$ABF$3,0)),"")</f>
        <v/>
      </c>
      <c r="AAS86" s="6" t="str">
        <f>IFERROR(INDEX(Sales!$D$5:$ABF$18,MATCH(UsagePerHour!$B86,Sales!$C$5:$C$18,0),MATCH(UsagePerHour!AAS$4,Sales!$D$3:$ABF$3,0))/AAS$2*INDEX(Usage!$D$5:$ABF$11,MATCH(UsagePerHour!$B$84,Usage!$C$5:$C$11,0),MATCH(UsagePerHour!AAS$4,Usage!$D$3:$ABF$3,0)),"")</f>
        <v/>
      </c>
      <c r="AAT86" s="6" t="str">
        <f>IFERROR(INDEX(Sales!$D$5:$ABF$18,MATCH(UsagePerHour!$B86,Sales!$C$5:$C$18,0),MATCH(UsagePerHour!AAT$4,Sales!$D$3:$ABF$3,0))/AAT$2*INDEX(Usage!$D$5:$ABF$11,MATCH(UsagePerHour!$B$84,Usage!$C$5:$C$11,0),MATCH(UsagePerHour!AAT$4,Usage!$D$3:$ABF$3,0)),"")</f>
        <v/>
      </c>
      <c r="AAU86" s="6" t="str">
        <f>IFERROR(INDEX(Sales!$D$5:$ABF$18,MATCH(UsagePerHour!$B86,Sales!$C$5:$C$18,0),MATCH(UsagePerHour!AAU$4,Sales!$D$3:$ABF$3,0))/AAU$2*INDEX(Usage!$D$5:$ABF$11,MATCH(UsagePerHour!$B$84,Usage!$C$5:$C$11,0),MATCH(UsagePerHour!AAU$4,Usage!$D$3:$ABF$3,0)),"")</f>
        <v/>
      </c>
      <c r="AAV86" s="6" t="str">
        <f>IFERROR(INDEX(Sales!$D$5:$ABF$18,MATCH(UsagePerHour!$B86,Sales!$C$5:$C$18,0),MATCH(UsagePerHour!AAV$4,Sales!$D$3:$ABF$3,0))/AAV$2*INDEX(Usage!$D$5:$ABF$11,MATCH(UsagePerHour!$B$84,Usage!$C$5:$C$11,0),MATCH(UsagePerHour!AAV$4,Usage!$D$3:$ABF$3,0)),"")</f>
        <v/>
      </c>
      <c r="AAW86" s="6" t="str">
        <f>IFERROR(INDEX(Sales!$D$5:$ABF$18,MATCH(UsagePerHour!$B86,Sales!$C$5:$C$18,0),MATCH(UsagePerHour!AAW$4,Sales!$D$3:$ABF$3,0))/AAW$2*INDEX(Usage!$D$5:$ABF$11,MATCH(UsagePerHour!$B$84,Usage!$C$5:$C$11,0),MATCH(UsagePerHour!AAW$4,Usage!$D$3:$ABF$3,0)),"")</f>
        <v/>
      </c>
      <c r="AAX86" s="6" t="str">
        <f>IFERROR(INDEX(Sales!$D$5:$ABF$18,MATCH(UsagePerHour!$B86,Sales!$C$5:$C$18,0),MATCH(UsagePerHour!AAX$4,Sales!$D$3:$ABF$3,0))/AAX$2*INDEX(Usage!$D$5:$ABF$11,MATCH(UsagePerHour!$B$84,Usage!$C$5:$C$11,0),MATCH(UsagePerHour!AAX$4,Usage!$D$3:$ABF$3,0)),"")</f>
        <v/>
      </c>
      <c r="AAY86" s="6" t="str">
        <f>IFERROR(INDEX(Sales!$D$5:$ABF$18,MATCH(UsagePerHour!$B86,Sales!$C$5:$C$18,0),MATCH(UsagePerHour!AAY$4,Sales!$D$3:$ABF$3,0))/AAY$2*INDEX(Usage!$D$5:$ABF$11,MATCH(UsagePerHour!$B$84,Usage!$C$5:$C$11,0),MATCH(UsagePerHour!AAY$4,Usage!$D$3:$ABF$3,0)),"")</f>
        <v/>
      </c>
      <c r="AAZ86" s="6" t="str">
        <f>IFERROR(INDEX(Sales!$D$5:$ABF$18,MATCH(UsagePerHour!$B86,Sales!$C$5:$C$18,0),MATCH(UsagePerHour!AAZ$4,Sales!$D$3:$ABF$3,0))/AAZ$2*INDEX(Usage!$D$5:$ABF$11,MATCH(UsagePerHour!$B$84,Usage!$C$5:$C$11,0),MATCH(UsagePerHour!AAZ$4,Usage!$D$3:$ABF$3,0)),"")</f>
        <v/>
      </c>
      <c r="ABA86" s="6" t="str">
        <f>IFERROR(INDEX(Sales!$D$5:$ABF$18,MATCH(UsagePerHour!$B86,Sales!$C$5:$C$18,0),MATCH(UsagePerHour!ABA$4,Sales!$D$3:$ABF$3,0))/ABA$2*INDEX(Usage!$D$5:$ABF$11,MATCH(UsagePerHour!$B$84,Usage!$C$5:$C$11,0),MATCH(UsagePerHour!ABA$4,Usage!$D$3:$ABF$3,0)),"")</f>
        <v/>
      </c>
    </row>
    <row r="87" spans="2:729">
      <c r="B87" s="3" t="s">
        <v>3</v>
      </c>
      <c r="C87" s="6">
        <f>IFERROR(INDEX(Sales!$D$5:$ABF$18,MATCH(UsagePerHour!$B87,Sales!$C$5:$C$18,0),MATCH(UsagePerHour!C$4,Sales!$D$3:$ABF$3,0))/C$2*INDEX(Usage!$D$5:$ABF$11,MATCH(UsagePerHour!$B$84,Usage!$C$5:$C$11,0),MATCH(UsagePerHour!C$4,Usage!$D$3:$ABF$3,0)),"")</f>
        <v>16.331443935252523</v>
      </c>
      <c r="D87" s="6">
        <f>IFERROR(INDEX(Sales!$D$5:$ABF$18,MATCH(UsagePerHour!$B87,Sales!$C$5:$C$18,0),MATCH(UsagePerHour!D$4,Sales!$D$3:$ABF$3,0))/D$2*INDEX(Usage!$D$5:$ABF$11,MATCH(UsagePerHour!$B$84,Usage!$C$5:$C$11,0),MATCH(UsagePerHour!D$4,Usage!$D$3:$ABF$3,0)),"")</f>
        <v>26.697666508752111</v>
      </c>
      <c r="E87" s="6">
        <f>IFERROR(INDEX(Sales!$D$5:$ABF$18,MATCH(UsagePerHour!$B87,Sales!$C$5:$C$18,0),MATCH(UsagePerHour!E$4,Sales!$D$3:$ABF$3,0))/E$2*INDEX(Usage!$D$5:$ABF$11,MATCH(UsagePerHour!$B$84,Usage!$C$5:$C$11,0),MATCH(UsagePerHour!E$4,Usage!$D$3:$ABF$3,0)),"")</f>
        <v>13.845908183632735</v>
      </c>
      <c r="F87" s="6">
        <f>IFERROR(INDEX(Sales!$D$5:$ABF$18,MATCH(UsagePerHour!$B87,Sales!$C$5:$C$18,0),MATCH(UsagePerHour!F$4,Sales!$D$3:$ABF$3,0))/F$2*INDEX(Usage!$D$5:$ABF$11,MATCH(UsagePerHour!$B$84,Usage!$C$5:$C$11,0),MATCH(UsagePerHour!F$4,Usage!$D$3:$ABF$3,0)),"")</f>
        <v>10.364714445145324</v>
      </c>
      <c r="G87" s="6">
        <f>IFERROR(INDEX(Sales!$D$5:$ABF$18,MATCH(UsagePerHour!$B87,Sales!$C$5:$C$18,0),MATCH(UsagePerHour!G$4,Sales!$D$3:$ABF$3,0))/G$2*INDEX(Usage!$D$5:$ABF$11,MATCH(UsagePerHour!$B$84,Usage!$C$5:$C$11,0),MATCH(UsagePerHour!G$4,Usage!$D$3:$ABF$3,0)),"")</f>
        <v>24.430289103831559</v>
      </c>
      <c r="H87" s="6">
        <f>IFERROR(INDEX(Sales!$D$5:$ABF$18,MATCH(UsagePerHour!$B87,Sales!$C$5:$C$18,0),MATCH(UsagePerHour!H$4,Sales!$D$3:$ABF$3,0))/H$2*INDEX(Usage!$D$5:$ABF$11,MATCH(UsagePerHour!$B$84,Usage!$C$5:$C$11,0),MATCH(UsagePerHour!H$4,Usage!$D$3:$ABF$3,0)),"")</f>
        <v>11.962330158939379</v>
      </c>
      <c r="I87" s="6">
        <f>IFERROR(INDEX(Sales!$D$5:$ABF$18,MATCH(UsagePerHour!$B87,Sales!$C$5:$C$18,0),MATCH(UsagePerHour!I$4,Sales!$D$3:$ABF$3,0))/I$2*INDEX(Usage!$D$5:$ABF$11,MATCH(UsagePerHour!$B$84,Usage!$C$5:$C$11,0),MATCH(UsagePerHour!I$4,Usage!$D$3:$ABF$3,0)),"")</f>
        <v>114.99505020506294</v>
      </c>
      <c r="J87" s="6">
        <f>IFERROR(INDEX(Sales!$D$5:$ABF$18,MATCH(UsagePerHour!$B87,Sales!$C$5:$C$18,0),MATCH(UsagePerHour!J$4,Sales!$D$3:$ABF$3,0))/J$2*INDEX(Usage!$D$5:$ABF$11,MATCH(UsagePerHour!$B$84,Usage!$C$5:$C$11,0),MATCH(UsagePerHour!J$4,Usage!$D$3:$ABF$3,0)),"")</f>
        <v>16.331443935252523</v>
      </c>
      <c r="K87" s="6">
        <f>IFERROR(INDEX(Sales!$D$5:$ABF$18,MATCH(UsagePerHour!$B87,Sales!$C$5:$C$18,0),MATCH(UsagePerHour!K$4,Sales!$D$3:$ABF$3,0))/K$2*INDEX(Usage!$D$5:$ABF$11,MATCH(UsagePerHour!$B$84,Usage!$C$5:$C$11,0),MATCH(UsagePerHour!K$4,Usage!$D$3:$ABF$3,0)),"")</f>
        <v>26.697666508752111</v>
      </c>
      <c r="L87" s="6">
        <f>IFERROR(INDEX(Sales!$D$5:$ABF$18,MATCH(UsagePerHour!$B87,Sales!$C$5:$C$18,0),MATCH(UsagePerHour!L$4,Sales!$D$3:$ABF$3,0))/L$2*INDEX(Usage!$D$5:$ABF$11,MATCH(UsagePerHour!$B$84,Usage!$C$5:$C$11,0),MATCH(UsagePerHour!L$4,Usage!$D$3:$ABF$3,0)),"")</f>
        <v>13.845908183632735</v>
      </c>
      <c r="M87" s="6">
        <f>IFERROR(INDEX(Sales!$D$5:$ABF$18,MATCH(UsagePerHour!$B87,Sales!$C$5:$C$18,0),MATCH(UsagePerHour!M$4,Sales!$D$3:$ABF$3,0))/M$2*INDEX(Usage!$D$5:$ABF$11,MATCH(UsagePerHour!$B$84,Usage!$C$5:$C$11,0),MATCH(UsagePerHour!M$4,Usage!$D$3:$ABF$3,0)),"")</f>
        <v>10.364714445145324</v>
      </c>
      <c r="N87" s="6">
        <f>IFERROR(INDEX(Sales!$D$5:$ABF$18,MATCH(UsagePerHour!$B87,Sales!$C$5:$C$18,0),MATCH(UsagePerHour!N$4,Sales!$D$3:$ABF$3,0))/N$2*INDEX(Usage!$D$5:$ABF$11,MATCH(UsagePerHour!$B$84,Usage!$C$5:$C$11,0),MATCH(UsagePerHour!N$4,Usage!$D$3:$ABF$3,0)),"")</f>
        <v>24.430289103831559</v>
      </c>
      <c r="O87" s="6">
        <f>IFERROR(INDEX(Sales!$D$5:$ABF$18,MATCH(UsagePerHour!$B87,Sales!$C$5:$C$18,0),MATCH(UsagePerHour!O$4,Sales!$D$3:$ABF$3,0))/O$2*INDEX(Usage!$D$5:$ABF$11,MATCH(UsagePerHour!$B$84,Usage!$C$5:$C$11,0),MATCH(UsagePerHour!O$4,Usage!$D$3:$ABF$3,0)),"")</f>
        <v>11.962330158939379</v>
      </c>
      <c r="P87" s="6">
        <f>IFERROR(INDEX(Sales!$D$5:$ABF$18,MATCH(UsagePerHour!$B87,Sales!$C$5:$C$18,0),MATCH(UsagePerHour!P$4,Sales!$D$3:$ABF$3,0))/P$2*INDEX(Usage!$D$5:$ABF$11,MATCH(UsagePerHour!$B$84,Usage!$C$5:$C$11,0),MATCH(UsagePerHour!P$4,Usage!$D$3:$ABF$3,0)),"")</f>
        <v>114.99505020506294</v>
      </c>
      <c r="Q87" s="6">
        <f>IFERROR(INDEX(Sales!$D$5:$ABF$18,MATCH(UsagePerHour!$B87,Sales!$C$5:$C$18,0),MATCH(UsagePerHour!Q$4,Sales!$D$3:$ABF$3,0))/Q$2*INDEX(Usage!$D$5:$ABF$11,MATCH(UsagePerHour!$B$84,Usage!$C$5:$C$11,0),MATCH(UsagePerHour!Q$4,Usage!$D$3:$ABF$3,0)),"")</f>
        <v>16.331443935252523</v>
      </c>
      <c r="R87" s="6">
        <f>IFERROR(INDEX(Sales!$D$5:$ABF$18,MATCH(UsagePerHour!$B87,Sales!$C$5:$C$18,0),MATCH(UsagePerHour!R$4,Sales!$D$3:$ABF$3,0))/R$2*INDEX(Usage!$D$5:$ABF$11,MATCH(UsagePerHour!$B$84,Usage!$C$5:$C$11,0),MATCH(UsagePerHour!R$4,Usage!$D$3:$ABF$3,0)),"")</f>
        <v>26.697666508752111</v>
      </c>
      <c r="S87" s="6">
        <f>IFERROR(INDEX(Sales!$D$5:$ABF$18,MATCH(UsagePerHour!$B87,Sales!$C$5:$C$18,0),MATCH(UsagePerHour!S$4,Sales!$D$3:$ABF$3,0))/S$2*INDEX(Usage!$D$5:$ABF$11,MATCH(UsagePerHour!$B$84,Usage!$C$5:$C$11,0),MATCH(UsagePerHour!S$4,Usage!$D$3:$ABF$3,0)),"")</f>
        <v>13.845908183632735</v>
      </c>
      <c r="T87" s="6">
        <f>IFERROR(INDEX(Sales!$D$5:$ABF$18,MATCH(UsagePerHour!$B87,Sales!$C$5:$C$18,0),MATCH(UsagePerHour!T$4,Sales!$D$3:$ABF$3,0))/T$2*INDEX(Usage!$D$5:$ABF$11,MATCH(UsagePerHour!$B$84,Usage!$C$5:$C$11,0),MATCH(UsagePerHour!T$4,Usage!$D$3:$ABF$3,0)),"")</f>
        <v>10.364714445145324</v>
      </c>
      <c r="U87" s="6">
        <f>IFERROR(INDEX(Sales!$D$5:$ABF$18,MATCH(UsagePerHour!$B87,Sales!$C$5:$C$18,0),MATCH(UsagePerHour!U$4,Sales!$D$3:$ABF$3,0))/U$2*INDEX(Usage!$D$5:$ABF$11,MATCH(UsagePerHour!$B$84,Usage!$C$5:$C$11,0),MATCH(UsagePerHour!U$4,Usage!$D$3:$ABF$3,0)),"")</f>
        <v>24.430289103831559</v>
      </c>
      <c r="V87" s="6">
        <f>IFERROR(INDEX(Sales!$D$5:$ABF$18,MATCH(UsagePerHour!$B87,Sales!$C$5:$C$18,0),MATCH(UsagePerHour!V$4,Sales!$D$3:$ABF$3,0))/V$2*INDEX(Usage!$D$5:$ABF$11,MATCH(UsagePerHour!$B$84,Usage!$C$5:$C$11,0),MATCH(UsagePerHour!V$4,Usage!$D$3:$ABF$3,0)),"")</f>
        <v>11.962330158939379</v>
      </c>
      <c r="W87" s="6">
        <f>IFERROR(INDEX(Sales!$D$5:$ABF$18,MATCH(UsagePerHour!$B87,Sales!$C$5:$C$18,0),MATCH(UsagePerHour!W$4,Sales!$D$3:$ABF$3,0))/W$2*INDEX(Usage!$D$5:$ABF$11,MATCH(UsagePerHour!$B$84,Usage!$C$5:$C$11,0),MATCH(UsagePerHour!W$4,Usage!$D$3:$ABF$3,0)),"")</f>
        <v>114.99505020506294</v>
      </c>
      <c r="X87" s="6">
        <f>IFERROR(INDEX(Sales!$D$5:$ABF$18,MATCH(UsagePerHour!$B87,Sales!$C$5:$C$18,0),MATCH(UsagePerHour!X$4,Sales!$D$3:$ABF$3,0))/X$2*INDEX(Usage!$D$5:$ABF$11,MATCH(UsagePerHour!$B$84,Usage!$C$5:$C$11,0),MATCH(UsagePerHour!X$4,Usage!$D$3:$ABF$3,0)),"")</f>
        <v>16.331443935252523</v>
      </c>
      <c r="Y87" s="6">
        <f>IFERROR(INDEX(Sales!$D$5:$ABF$18,MATCH(UsagePerHour!$B87,Sales!$C$5:$C$18,0),MATCH(UsagePerHour!Y$4,Sales!$D$3:$ABF$3,0))/Y$2*INDEX(Usage!$D$5:$ABF$11,MATCH(UsagePerHour!$B$84,Usage!$C$5:$C$11,0),MATCH(UsagePerHour!Y$4,Usage!$D$3:$ABF$3,0)),"")</f>
        <v>26.697666508752111</v>
      </c>
      <c r="Z87" s="6">
        <f>IFERROR(INDEX(Sales!$D$5:$ABF$18,MATCH(UsagePerHour!$B87,Sales!$C$5:$C$18,0),MATCH(UsagePerHour!Z$4,Sales!$D$3:$ABF$3,0))/Z$2*INDEX(Usage!$D$5:$ABF$11,MATCH(UsagePerHour!$B$84,Usage!$C$5:$C$11,0),MATCH(UsagePerHour!Z$4,Usage!$D$3:$ABF$3,0)),"")</f>
        <v>13.845908183632735</v>
      </c>
      <c r="AA87" s="6">
        <f>IFERROR(INDEX(Sales!$D$5:$ABF$18,MATCH(UsagePerHour!$B87,Sales!$C$5:$C$18,0),MATCH(UsagePerHour!AA$4,Sales!$D$3:$ABF$3,0))/AA$2*INDEX(Usage!$D$5:$ABF$11,MATCH(UsagePerHour!$B$84,Usage!$C$5:$C$11,0),MATCH(UsagePerHour!AA$4,Usage!$D$3:$ABF$3,0)),"")</f>
        <v>10.364714445145324</v>
      </c>
      <c r="AB87" s="6">
        <f>IFERROR(INDEX(Sales!$D$5:$ABF$18,MATCH(UsagePerHour!$B87,Sales!$C$5:$C$18,0),MATCH(UsagePerHour!AB$4,Sales!$D$3:$ABF$3,0))/AB$2*INDEX(Usage!$D$5:$ABF$11,MATCH(UsagePerHour!$B$84,Usage!$C$5:$C$11,0),MATCH(UsagePerHour!AB$4,Usage!$D$3:$ABF$3,0)),"")</f>
        <v>24.430289103831559</v>
      </c>
      <c r="AC87" s="6">
        <f>IFERROR(INDEX(Sales!$D$5:$ABF$18,MATCH(UsagePerHour!$B87,Sales!$C$5:$C$18,0),MATCH(UsagePerHour!AC$4,Sales!$D$3:$ABF$3,0))/AC$2*INDEX(Usage!$D$5:$ABF$11,MATCH(UsagePerHour!$B$84,Usage!$C$5:$C$11,0),MATCH(UsagePerHour!AC$4,Usage!$D$3:$ABF$3,0)),"")</f>
        <v>11.962330158939379</v>
      </c>
      <c r="AD87" s="6">
        <f>IFERROR(INDEX(Sales!$D$5:$ABF$18,MATCH(UsagePerHour!$B87,Sales!$C$5:$C$18,0),MATCH(UsagePerHour!AD$4,Sales!$D$3:$ABF$3,0))/AD$2*INDEX(Usage!$D$5:$ABF$11,MATCH(UsagePerHour!$B$84,Usage!$C$5:$C$11,0),MATCH(UsagePerHour!AD$4,Usage!$D$3:$ABF$3,0)),"")</f>
        <v>114.99505020506294</v>
      </c>
      <c r="AE87" s="6">
        <f>IFERROR(INDEX(Sales!$D$5:$ABF$18,MATCH(UsagePerHour!$B87,Sales!$C$5:$C$18,0),MATCH(UsagePerHour!AE$4,Sales!$D$3:$ABF$3,0))/AE$2*INDEX(Usage!$D$5:$ABF$11,MATCH(UsagePerHour!$B$84,Usage!$C$5:$C$11,0),MATCH(UsagePerHour!AE$4,Usage!$D$3:$ABF$3,0)),"")</f>
        <v>16.331443935252523</v>
      </c>
      <c r="AF87" s="6">
        <f>IFERROR(INDEX(Sales!$D$5:$ABF$18,MATCH(UsagePerHour!$B87,Sales!$C$5:$C$18,0),MATCH(UsagePerHour!AF$4,Sales!$D$3:$ABF$3,0))/AF$2*INDEX(Usage!$D$5:$ABF$11,MATCH(UsagePerHour!$B$84,Usage!$C$5:$C$11,0),MATCH(UsagePerHour!AF$4,Usage!$D$3:$ABF$3,0)),"")</f>
        <v>26.697666508752111</v>
      </c>
      <c r="AG87" s="6">
        <f>IFERROR(INDEX(Sales!$D$5:$ABF$18,MATCH(UsagePerHour!$B87,Sales!$C$5:$C$18,0),MATCH(UsagePerHour!AG$4,Sales!$D$3:$ABF$3,0))/AG$2*INDEX(Usage!$D$5:$ABF$11,MATCH(UsagePerHour!$B$84,Usage!$C$5:$C$11,0),MATCH(UsagePerHour!AG$4,Usage!$D$3:$ABF$3,0)),"")</f>
        <v>13.845908183632735</v>
      </c>
      <c r="AH87" s="6">
        <f>IFERROR(INDEX(Sales!$D$5:$ABF$18,MATCH(UsagePerHour!$B87,Sales!$C$5:$C$18,0),MATCH(UsagePerHour!AH$4,Sales!$D$3:$ABF$3,0))/AH$2*INDEX(Usage!$D$5:$ABF$11,MATCH(UsagePerHour!$B$84,Usage!$C$5:$C$11,0),MATCH(UsagePerHour!AH$4,Usage!$D$3:$ABF$3,0)),"")</f>
        <v>10.364714445145324</v>
      </c>
      <c r="AI87" s="6">
        <f>IFERROR(INDEX(Sales!$D$5:$ABF$18,MATCH(UsagePerHour!$B87,Sales!$C$5:$C$18,0),MATCH(UsagePerHour!AI$4,Sales!$D$3:$ABF$3,0))/AI$2*INDEX(Usage!$D$5:$ABF$11,MATCH(UsagePerHour!$B$84,Usage!$C$5:$C$11,0),MATCH(UsagePerHour!AI$4,Usage!$D$3:$ABF$3,0)),"")</f>
        <v>24.430289103831559</v>
      </c>
      <c r="AJ87" s="6">
        <f>IFERROR(INDEX(Sales!$D$5:$ABF$18,MATCH(UsagePerHour!$B87,Sales!$C$5:$C$18,0),MATCH(UsagePerHour!AJ$4,Sales!$D$3:$ABF$3,0))/AJ$2*INDEX(Usage!$D$5:$ABF$11,MATCH(UsagePerHour!$B$84,Usage!$C$5:$C$11,0),MATCH(UsagePerHour!AJ$4,Usage!$D$3:$ABF$3,0)),"")</f>
        <v>11.962330158939379</v>
      </c>
      <c r="AK87" s="6">
        <f>IFERROR(INDEX(Sales!$D$5:$ABF$18,MATCH(UsagePerHour!$B87,Sales!$C$5:$C$18,0),MATCH(UsagePerHour!AK$4,Sales!$D$3:$ABF$3,0))/AK$2*INDEX(Usage!$D$5:$ABF$11,MATCH(UsagePerHour!$B$84,Usage!$C$5:$C$11,0),MATCH(UsagePerHour!AK$4,Usage!$D$3:$ABF$3,0)),"")</f>
        <v>114.99505020506294</v>
      </c>
      <c r="AL87" s="6">
        <f>IFERROR(INDEX(Sales!$D$5:$ABF$18,MATCH(UsagePerHour!$B87,Sales!$C$5:$C$18,0),MATCH(UsagePerHour!AL$4,Sales!$D$3:$ABF$3,0))/AL$2*INDEX(Usage!$D$5:$ABF$11,MATCH(UsagePerHour!$B$84,Usage!$C$5:$C$11,0),MATCH(UsagePerHour!AL$4,Usage!$D$3:$ABF$3,0)),"")</f>
        <v>16.331443935252523</v>
      </c>
      <c r="AM87" s="6">
        <f>IFERROR(INDEX(Sales!$D$5:$ABF$18,MATCH(UsagePerHour!$B87,Sales!$C$5:$C$18,0),MATCH(UsagePerHour!AM$4,Sales!$D$3:$ABF$3,0))/AM$2*INDEX(Usage!$D$5:$ABF$11,MATCH(UsagePerHour!$B$84,Usage!$C$5:$C$11,0),MATCH(UsagePerHour!AM$4,Usage!$D$3:$ABF$3,0)),"")</f>
        <v>26.697666508752111</v>
      </c>
      <c r="AN87" s="6">
        <f>IFERROR(INDEX(Sales!$D$5:$ABF$18,MATCH(UsagePerHour!$B87,Sales!$C$5:$C$18,0),MATCH(UsagePerHour!AN$4,Sales!$D$3:$ABF$3,0))/AN$2*INDEX(Usage!$D$5:$ABF$11,MATCH(UsagePerHour!$B$84,Usage!$C$5:$C$11,0),MATCH(UsagePerHour!AN$4,Usage!$D$3:$ABF$3,0)),"")</f>
        <v>13.845908183632735</v>
      </c>
      <c r="AO87" s="6">
        <f>IFERROR(INDEX(Sales!$D$5:$ABF$18,MATCH(UsagePerHour!$B87,Sales!$C$5:$C$18,0),MATCH(UsagePerHour!AO$4,Sales!$D$3:$ABF$3,0))/AO$2*INDEX(Usage!$D$5:$ABF$11,MATCH(UsagePerHour!$B$84,Usage!$C$5:$C$11,0),MATCH(UsagePerHour!AO$4,Usage!$D$3:$ABF$3,0)),"")</f>
        <v>10.364714445145324</v>
      </c>
      <c r="AP87" s="6">
        <f>IFERROR(INDEX(Sales!$D$5:$ABF$18,MATCH(UsagePerHour!$B87,Sales!$C$5:$C$18,0),MATCH(UsagePerHour!AP$4,Sales!$D$3:$ABF$3,0))/AP$2*INDEX(Usage!$D$5:$ABF$11,MATCH(UsagePerHour!$B$84,Usage!$C$5:$C$11,0),MATCH(UsagePerHour!AP$4,Usage!$D$3:$ABF$3,0)),"")</f>
        <v>24.430289103831559</v>
      </c>
      <c r="AQ87" s="6">
        <f>IFERROR(INDEX(Sales!$D$5:$ABF$18,MATCH(UsagePerHour!$B87,Sales!$C$5:$C$18,0),MATCH(UsagePerHour!AQ$4,Sales!$D$3:$ABF$3,0))/AQ$2*INDEX(Usage!$D$5:$ABF$11,MATCH(UsagePerHour!$B$84,Usage!$C$5:$C$11,0),MATCH(UsagePerHour!AQ$4,Usage!$D$3:$ABF$3,0)),"")</f>
        <v>11.962330158939379</v>
      </c>
      <c r="AR87" s="6">
        <f>IFERROR(INDEX(Sales!$D$5:$ABF$18,MATCH(UsagePerHour!$B87,Sales!$C$5:$C$18,0),MATCH(UsagePerHour!AR$4,Sales!$D$3:$ABF$3,0))/AR$2*INDEX(Usage!$D$5:$ABF$11,MATCH(UsagePerHour!$B$84,Usage!$C$5:$C$11,0),MATCH(UsagePerHour!AR$4,Usage!$D$3:$ABF$3,0)),"")</f>
        <v>114.99505020506294</v>
      </c>
      <c r="AS87" s="6">
        <f>IFERROR(INDEX(Sales!$D$5:$ABF$18,MATCH(UsagePerHour!$B87,Sales!$C$5:$C$18,0),MATCH(UsagePerHour!AS$4,Sales!$D$3:$ABF$3,0))/AS$2*INDEX(Usage!$D$5:$ABF$11,MATCH(UsagePerHour!$B$84,Usage!$C$5:$C$11,0),MATCH(UsagePerHour!AS$4,Usage!$D$3:$ABF$3,0)),"")</f>
        <v>16.331443935252523</v>
      </c>
      <c r="AT87" s="6">
        <f>IFERROR(INDEX(Sales!$D$5:$ABF$18,MATCH(UsagePerHour!$B87,Sales!$C$5:$C$18,0),MATCH(UsagePerHour!AT$4,Sales!$D$3:$ABF$3,0))/AT$2*INDEX(Usage!$D$5:$ABF$11,MATCH(UsagePerHour!$B$84,Usage!$C$5:$C$11,0),MATCH(UsagePerHour!AT$4,Usage!$D$3:$ABF$3,0)),"")</f>
        <v>26.697666508752111</v>
      </c>
      <c r="AU87" s="6">
        <f>IFERROR(INDEX(Sales!$D$5:$ABF$18,MATCH(UsagePerHour!$B87,Sales!$C$5:$C$18,0),MATCH(UsagePerHour!AU$4,Sales!$D$3:$ABF$3,0))/AU$2*INDEX(Usage!$D$5:$ABF$11,MATCH(UsagePerHour!$B$84,Usage!$C$5:$C$11,0),MATCH(UsagePerHour!AU$4,Usage!$D$3:$ABF$3,0)),"")</f>
        <v>13.845908183632735</v>
      </c>
      <c r="AV87" s="6">
        <f>IFERROR(INDEX(Sales!$D$5:$ABF$18,MATCH(UsagePerHour!$B87,Sales!$C$5:$C$18,0),MATCH(UsagePerHour!AV$4,Sales!$D$3:$ABF$3,0))/AV$2*INDEX(Usage!$D$5:$ABF$11,MATCH(UsagePerHour!$B$84,Usage!$C$5:$C$11,0),MATCH(UsagePerHour!AV$4,Usage!$D$3:$ABF$3,0)),"")</f>
        <v>10.364714445145324</v>
      </c>
      <c r="AW87" s="6">
        <f>IFERROR(INDEX(Sales!$D$5:$ABF$18,MATCH(UsagePerHour!$B87,Sales!$C$5:$C$18,0),MATCH(UsagePerHour!AW$4,Sales!$D$3:$ABF$3,0))/AW$2*INDEX(Usage!$D$5:$ABF$11,MATCH(UsagePerHour!$B$84,Usage!$C$5:$C$11,0),MATCH(UsagePerHour!AW$4,Usage!$D$3:$ABF$3,0)),"")</f>
        <v>24.430289103831559</v>
      </c>
      <c r="AX87" s="6">
        <f>IFERROR(INDEX(Sales!$D$5:$ABF$18,MATCH(UsagePerHour!$B87,Sales!$C$5:$C$18,0),MATCH(UsagePerHour!AX$4,Sales!$D$3:$ABF$3,0))/AX$2*INDEX(Usage!$D$5:$ABF$11,MATCH(UsagePerHour!$B$84,Usage!$C$5:$C$11,0),MATCH(UsagePerHour!AX$4,Usage!$D$3:$ABF$3,0)),"")</f>
        <v>11.962330158939379</v>
      </c>
      <c r="AY87" s="6">
        <f>IFERROR(INDEX(Sales!$D$5:$ABF$18,MATCH(UsagePerHour!$B87,Sales!$C$5:$C$18,0),MATCH(UsagePerHour!AY$4,Sales!$D$3:$ABF$3,0))/AY$2*INDEX(Usage!$D$5:$ABF$11,MATCH(UsagePerHour!$B$84,Usage!$C$5:$C$11,0),MATCH(UsagePerHour!AY$4,Usage!$D$3:$ABF$3,0)),"")</f>
        <v>114.99505020506294</v>
      </c>
      <c r="AZ87" s="6">
        <f>IFERROR(INDEX(Sales!$D$5:$ABF$18,MATCH(UsagePerHour!$B87,Sales!$C$5:$C$18,0),MATCH(UsagePerHour!AZ$4,Sales!$D$3:$ABF$3,0))/AZ$2*INDEX(Usage!$D$5:$ABF$11,MATCH(UsagePerHour!$B$84,Usage!$C$5:$C$11,0),MATCH(UsagePerHour!AZ$4,Usage!$D$3:$ABF$3,0)),"")</f>
        <v>16.331443935252523</v>
      </c>
      <c r="BA87" s="6">
        <f>IFERROR(INDEX(Sales!$D$5:$ABF$18,MATCH(UsagePerHour!$B87,Sales!$C$5:$C$18,0),MATCH(UsagePerHour!BA$4,Sales!$D$3:$ABF$3,0))/BA$2*INDEX(Usage!$D$5:$ABF$11,MATCH(UsagePerHour!$B$84,Usage!$C$5:$C$11,0),MATCH(UsagePerHour!BA$4,Usage!$D$3:$ABF$3,0)),"")</f>
        <v>26.697666508752111</v>
      </c>
      <c r="BB87" s="6">
        <f>IFERROR(INDEX(Sales!$D$5:$ABF$18,MATCH(UsagePerHour!$B87,Sales!$C$5:$C$18,0),MATCH(UsagePerHour!BB$4,Sales!$D$3:$ABF$3,0))/BB$2*INDEX(Usage!$D$5:$ABF$11,MATCH(UsagePerHour!$B$84,Usage!$C$5:$C$11,0),MATCH(UsagePerHour!BB$4,Usage!$D$3:$ABF$3,0)),"")</f>
        <v>13.845908183632735</v>
      </c>
      <c r="BC87" s="6">
        <f>IFERROR(INDEX(Sales!$D$5:$ABF$18,MATCH(UsagePerHour!$B87,Sales!$C$5:$C$18,0),MATCH(UsagePerHour!BC$4,Sales!$D$3:$ABF$3,0))/BC$2*INDEX(Usage!$D$5:$ABF$11,MATCH(UsagePerHour!$B$84,Usage!$C$5:$C$11,0),MATCH(UsagePerHour!BC$4,Usage!$D$3:$ABF$3,0)),"")</f>
        <v>10.364714445145324</v>
      </c>
      <c r="BD87" s="6">
        <f>IFERROR(INDEX(Sales!$D$5:$ABF$18,MATCH(UsagePerHour!$B87,Sales!$C$5:$C$18,0),MATCH(UsagePerHour!BD$4,Sales!$D$3:$ABF$3,0))/BD$2*INDEX(Usage!$D$5:$ABF$11,MATCH(UsagePerHour!$B$84,Usage!$C$5:$C$11,0),MATCH(UsagePerHour!BD$4,Usage!$D$3:$ABF$3,0)),"")</f>
        <v>24.430289103831559</v>
      </c>
      <c r="BE87" s="6">
        <f>IFERROR(INDEX(Sales!$D$5:$ABF$18,MATCH(UsagePerHour!$B87,Sales!$C$5:$C$18,0),MATCH(UsagePerHour!BE$4,Sales!$D$3:$ABF$3,0))/BE$2*INDEX(Usage!$D$5:$ABF$11,MATCH(UsagePerHour!$B$84,Usage!$C$5:$C$11,0),MATCH(UsagePerHour!BE$4,Usage!$D$3:$ABF$3,0)),"")</f>
        <v>11.962330158939379</v>
      </c>
      <c r="BF87" s="6">
        <f>IFERROR(INDEX(Sales!$D$5:$ABF$18,MATCH(UsagePerHour!$B87,Sales!$C$5:$C$18,0),MATCH(UsagePerHour!BF$4,Sales!$D$3:$ABF$3,0))/BF$2*INDEX(Usage!$D$5:$ABF$11,MATCH(UsagePerHour!$B$84,Usage!$C$5:$C$11,0),MATCH(UsagePerHour!BF$4,Usage!$D$3:$ABF$3,0)),"")</f>
        <v>114.99505020506294</v>
      </c>
      <c r="BG87" s="6">
        <f>IFERROR(INDEX(Sales!$D$5:$ABF$18,MATCH(UsagePerHour!$B87,Sales!$C$5:$C$18,0),MATCH(UsagePerHour!BG$4,Sales!$D$3:$ABF$3,0))/BG$2*INDEX(Usage!$D$5:$ABF$11,MATCH(UsagePerHour!$B$84,Usage!$C$5:$C$11,0),MATCH(UsagePerHour!BG$4,Usage!$D$3:$ABF$3,0)),"")</f>
        <v>16.331443935252523</v>
      </c>
      <c r="BH87" s="6">
        <f>IFERROR(INDEX(Sales!$D$5:$ABF$18,MATCH(UsagePerHour!$B87,Sales!$C$5:$C$18,0),MATCH(UsagePerHour!BH$4,Sales!$D$3:$ABF$3,0))/BH$2*INDEX(Usage!$D$5:$ABF$11,MATCH(UsagePerHour!$B$84,Usage!$C$5:$C$11,0),MATCH(UsagePerHour!BH$4,Usage!$D$3:$ABF$3,0)),"")</f>
        <v>26.697666508752111</v>
      </c>
      <c r="BI87" s="6">
        <f>IFERROR(INDEX(Sales!$D$5:$ABF$18,MATCH(UsagePerHour!$B87,Sales!$C$5:$C$18,0),MATCH(UsagePerHour!BI$4,Sales!$D$3:$ABF$3,0))/BI$2*INDEX(Usage!$D$5:$ABF$11,MATCH(UsagePerHour!$B$84,Usage!$C$5:$C$11,0),MATCH(UsagePerHour!BI$4,Usage!$D$3:$ABF$3,0)),"")</f>
        <v>13.845908183632735</v>
      </c>
      <c r="BJ87" s="6">
        <f>IFERROR(INDEX(Sales!$D$5:$ABF$18,MATCH(UsagePerHour!$B87,Sales!$C$5:$C$18,0),MATCH(UsagePerHour!BJ$4,Sales!$D$3:$ABF$3,0))/BJ$2*INDEX(Usage!$D$5:$ABF$11,MATCH(UsagePerHour!$B$84,Usage!$C$5:$C$11,0),MATCH(UsagePerHour!BJ$4,Usage!$D$3:$ABF$3,0)),"")</f>
        <v>10.364714445145324</v>
      </c>
      <c r="BK87" s="6">
        <f>IFERROR(INDEX(Sales!$D$5:$ABF$18,MATCH(UsagePerHour!$B87,Sales!$C$5:$C$18,0),MATCH(UsagePerHour!BK$4,Sales!$D$3:$ABF$3,0))/BK$2*INDEX(Usage!$D$5:$ABF$11,MATCH(UsagePerHour!$B$84,Usage!$C$5:$C$11,0),MATCH(UsagePerHour!BK$4,Usage!$D$3:$ABF$3,0)),"")</f>
        <v>24.430289103831559</v>
      </c>
      <c r="BL87" s="6">
        <f>IFERROR(INDEX(Sales!$D$5:$ABF$18,MATCH(UsagePerHour!$B87,Sales!$C$5:$C$18,0),MATCH(UsagePerHour!BL$4,Sales!$D$3:$ABF$3,0))/BL$2*INDEX(Usage!$D$5:$ABF$11,MATCH(UsagePerHour!$B$84,Usage!$C$5:$C$11,0),MATCH(UsagePerHour!BL$4,Usage!$D$3:$ABF$3,0)),"")</f>
        <v>11.962330158939379</v>
      </c>
      <c r="BM87" s="6">
        <f>IFERROR(INDEX(Sales!$D$5:$ABF$18,MATCH(UsagePerHour!$B87,Sales!$C$5:$C$18,0),MATCH(UsagePerHour!BM$4,Sales!$D$3:$ABF$3,0))/BM$2*INDEX(Usage!$D$5:$ABF$11,MATCH(UsagePerHour!$B$84,Usage!$C$5:$C$11,0),MATCH(UsagePerHour!BM$4,Usage!$D$3:$ABF$3,0)),"")</f>
        <v>114.99505020506294</v>
      </c>
      <c r="BN87" s="6">
        <f>IFERROR(INDEX(Sales!$D$5:$ABF$18,MATCH(UsagePerHour!$B87,Sales!$C$5:$C$18,0),MATCH(UsagePerHour!BN$4,Sales!$D$3:$ABF$3,0))/BN$2*INDEX(Usage!$D$5:$ABF$11,MATCH(UsagePerHour!$B$84,Usage!$C$5:$C$11,0),MATCH(UsagePerHour!BN$4,Usage!$D$3:$ABF$3,0)),"")</f>
        <v>16.331443935252523</v>
      </c>
      <c r="BO87" s="6">
        <f>IFERROR(INDEX(Sales!$D$5:$ABF$18,MATCH(UsagePerHour!$B87,Sales!$C$5:$C$18,0),MATCH(UsagePerHour!BO$4,Sales!$D$3:$ABF$3,0))/BO$2*INDEX(Usage!$D$5:$ABF$11,MATCH(UsagePerHour!$B$84,Usage!$C$5:$C$11,0),MATCH(UsagePerHour!BO$4,Usage!$D$3:$ABF$3,0)),"")</f>
        <v>26.697666508752111</v>
      </c>
      <c r="BP87" s="6">
        <f>IFERROR(INDEX(Sales!$D$5:$ABF$18,MATCH(UsagePerHour!$B87,Sales!$C$5:$C$18,0),MATCH(UsagePerHour!BP$4,Sales!$D$3:$ABF$3,0))/BP$2*INDEX(Usage!$D$5:$ABF$11,MATCH(UsagePerHour!$B$84,Usage!$C$5:$C$11,0),MATCH(UsagePerHour!BP$4,Usage!$D$3:$ABF$3,0)),"")</f>
        <v>13.845908183632735</v>
      </c>
      <c r="BQ87" s="6">
        <f>IFERROR(INDEX(Sales!$D$5:$ABF$18,MATCH(UsagePerHour!$B87,Sales!$C$5:$C$18,0),MATCH(UsagePerHour!BQ$4,Sales!$D$3:$ABF$3,0))/BQ$2*INDEX(Usage!$D$5:$ABF$11,MATCH(UsagePerHour!$B$84,Usage!$C$5:$C$11,0),MATCH(UsagePerHour!BQ$4,Usage!$D$3:$ABF$3,0)),"")</f>
        <v>10.364714445145324</v>
      </c>
      <c r="BR87" s="6">
        <f>IFERROR(INDEX(Sales!$D$5:$ABF$18,MATCH(UsagePerHour!$B87,Sales!$C$5:$C$18,0),MATCH(UsagePerHour!BR$4,Sales!$D$3:$ABF$3,0))/BR$2*INDEX(Usage!$D$5:$ABF$11,MATCH(UsagePerHour!$B$84,Usage!$C$5:$C$11,0),MATCH(UsagePerHour!BR$4,Usage!$D$3:$ABF$3,0)),"")</f>
        <v>24.430289103831559</v>
      </c>
      <c r="BS87" s="6">
        <f>IFERROR(INDEX(Sales!$D$5:$ABF$18,MATCH(UsagePerHour!$B87,Sales!$C$5:$C$18,0),MATCH(UsagePerHour!BS$4,Sales!$D$3:$ABF$3,0))/BS$2*INDEX(Usage!$D$5:$ABF$11,MATCH(UsagePerHour!$B$84,Usage!$C$5:$C$11,0),MATCH(UsagePerHour!BS$4,Usage!$D$3:$ABF$3,0)),"")</f>
        <v>11.962330158939379</v>
      </c>
      <c r="BT87" s="6">
        <f>IFERROR(INDEX(Sales!$D$5:$ABF$18,MATCH(UsagePerHour!$B87,Sales!$C$5:$C$18,0),MATCH(UsagePerHour!BT$4,Sales!$D$3:$ABF$3,0))/BT$2*INDEX(Usage!$D$5:$ABF$11,MATCH(UsagePerHour!$B$84,Usage!$C$5:$C$11,0),MATCH(UsagePerHour!BT$4,Usage!$D$3:$ABF$3,0)),"")</f>
        <v>114.99505020506294</v>
      </c>
      <c r="BU87" s="6">
        <f>IFERROR(INDEX(Sales!$D$5:$ABF$18,MATCH(UsagePerHour!$B87,Sales!$C$5:$C$18,0),MATCH(UsagePerHour!BU$4,Sales!$D$3:$ABF$3,0))/BU$2*INDEX(Usage!$D$5:$ABF$11,MATCH(UsagePerHour!$B$84,Usage!$C$5:$C$11,0),MATCH(UsagePerHour!BU$4,Usage!$D$3:$ABF$3,0)),"")</f>
        <v>16.331443935252523</v>
      </c>
      <c r="BV87" s="6">
        <f>IFERROR(INDEX(Sales!$D$5:$ABF$18,MATCH(UsagePerHour!$B87,Sales!$C$5:$C$18,0),MATCH(UsagePerHour!BV$4,Sales!$D$3:$ABF$3,0))/BV$2*INDEX(Usage!$D$5:$ABF$11,MATCH(UsagePerHour!$B$84,Usage!$C$5:$C$11,0),MATCH(UsagePerHour!BV$4,Usage!$D$3:$ABF$3,0)),"")</f>
        <v>26.697666508752111</v>
      </c>
      <c r="BW87" s="6">
        <f>IFERROR(INDEX(Sales!$D$5:$ABF$18,MATCH(UsagePerHour!$B87,Sales!$C$5:$C$18,0),MATCH(UsagePerHour!BW$4,Sales!$D$3:$ABF$3,0))/BW$2*INDEX(Usage!$D$5:$ABF$11,MATCH(UsagePerHour!$B$84,Usage!$C$5:$C$11,0),MATCH(UsagePerHour!BW$4,Usage!$D$3:$ABF$3,0)),"")</f>
        <v>13.845908183632735</v>
      </c>
      <c r="BX87" s="6">
        <f>IFERROR(INDEX(Sales!$D$5:$ABF$18,MATCH(UsagePerHour!$B87,Sales!$C$5:$C$18,0),MATCH(UsagePerHour!BX$4,Sales!$D$3:$ABF$3,0))/BX$2*INDEX(Usage!$D$5:$ABF$11,MATCH(UsagePerHour!$B$84,Usage!$C$5:$C$11,0),MATCH(UsagePerHour!BX$4,Usage!$D$3:$ABF$3,0)),"")</f>
        <v>10.364714445145324</v>
      </c>
      <c r="BY87" s="6">
        <f>IFERROR(INDEX(Sales!$D$5:$ABF$18,MATCH(UsagePerHour!$B87,Sales!$C$5:$C$18,0),MATCH(UsagePerHour!BY$4,Sales!$D$3:$ABF$3,0))/BY$2*INDEX(Usage!$D$5:$ABF$11,MATCH(UsagePerHour!$B$84,Usage!$C$5:$C$11,0),MATCH(UsagePerHour!BY$4,Usage!$D$3:$ABF$3,0)),"")</f>
        <v>24.430289103831559</v>
      </c>
      <c r="BZ87" s="6">
        <f>IFERROR(INDEX(Sales!$D$5:$ABF$18,MATCH(UsagePerHour!$B87,Sales!$C$5:$C$18,0),MATCH(UsagePerHour!BZ$4,Sales!$D$3:$ABF$3,0))/BZ$2*INDEX(Usage!$D$5:$ABF$11,MATCH(UsagePerHour!$B$84,Usage!$C$5:$C$11,0),MATCH(UsagePerHour!BZ$4,Usage!$D$3:$ABF$3,0)),"")</f>
        <v>11.962330158939379</v>
      </c>
      <c r="CA87" s="6">
        <f>IFERROR(INDEX(Sales!$D$5:$ABF$18,MATCH(UsagePerHour!$B87,Sales!$C$5:$C$18,0),MATCH(UsagePerHour!CA$4,Sales!$D$3:$ABF$3,0))/CA$2*INDEX(Usage!$D$5:$ABF$11,MATCH(UsagePerHour!$B$84,Usage!$C$5:$C$11,0),MATCH(UsagePerHour!CA$4,Usage!$D$3:$ABF$3,0)),"")</f>
        <v>114.99505020506294</v>
      </c>
      <c r="CB87" s="6">
        <f>IFERROR(INDEX(Sales!$D$5:$ABF$18,MATCH(UsagePerHour!$B87,Sales!$C$5:$C$18,0),MATCH(UsagePerHour!CB$4,Sales!$D$3:$ABF$3,0))/CB$2*INDEX(Usage!$D$5:$ABF$11,MATCH(UsagePerHour!$B$84,Usage!$C$5:$C$11,0),MATCH(UsagePerHour!CB$4,Usage!$D$3:$ABF$3,0)),"")</f>
        <v>16.331443935252523</v>
      </c>
      <c r="CC87" s="6">
        <f>IFERROR(INDEX(Sales!$D$5:$ABF$18,MATCH(UsagePerHour!$B87,Sales!$C$5:$C$18,0),MATCH(UsagePerHour!CC$4,Sales!$D$3:$ABF$3,0))/CC$2*INDEX(Usage!$D$5:$ABF$11,MATCH(UsagePerHour!$B$84,Usage!$C$5:$C$11,0),MATCH(UsagePerHour!CC$4,Usage!$D$3:$ABF$3,0)),"")</f>
        <v>26.697666508752111</v>
      </c>
      <c r="CD87" s="6">
        <f>IFERROR(INDEX(Sales!$D$5:$ABF$18,MATCH(UsagePerHour!$B87,Sales!$C$5:$C$18,0),MATCH(UsagePerHour!CD$4,Sales!$D$3:$ABF$3,0))/CD$2*INDEX(Usage!$D$5:$ABF$11,MATCH(UsagePerHour!$B$84,Usage!$C$5:$C$11,0),MATCH(UsagePerHour!CD$4,Usage!$D$3:$ABF$3,0)),"")</f>
        <v>13.845908183632735</v>
      </c>
      <c r="CE87" s="6">
        <f>IFERROR(INDEX(Sales!$D$5:$ABF$18,MATCH(UsagePerHour!$B87,Sales!$C$5:$C$18,0),MATCH(UsagePerHour!CE$4,Sales!$D$3:$ABF$3,0))/CE$2*INDEX(Usage!$D$5:$ABF$11,MATCH(UsagePerHour!$B$84,Usage!$C$5:$C$11,0),MATCH(UsagePerHour!CE$4,Usage!$D$3:$ABF$3,0)),"")</f>
        <v>10.364714445145324</v>
      </c>
      <c r="CF87" s="6">
        <f>IFERROR(INDEX(Sales!$D$5:$ABF$18,MATCH(UsagePerHour!$B87,Sales!$C$5:$C$18,0),MATCH(UsagePerHour!CF$4,Sales!$D$3:$ABF$3,0))/CF$2*INDEX(Usage!$D$5:$ABF$11,MATCH(UsagePerHour!$B$84,Usage!$C$5:$C$11,0),MATCH(UsagePerHour!CF$4,Usage!$D$3:$ABF$3,0)),"")</f>
        <v>24.430289103831559</v>
      </c>
      <c r="CG87" s="6">
        <f>IFERROR(INDEX(Sales!$D$5:$ABF$18,MATCH(UsagePerHour!$B87,Sales!$C$5:$C$18,0),MATCH(UsagePerHour!CG$4,Sales!$D$3:$ABF$3,0))/CG$2*INDEX(Usage!$D$5:$ABF$11,MATCH(UsagePerHour!$B$84,Usage!$C$5:$C$11,0),MATCH(UsagePerHour!CG$4,Usage!$D$3:$ABF$3,0)),"")</f>
        <v>11.962330158939379</v>
      </c>
      <c r="CH87" s="6">
        <f>IFERROR(INDEX(Sales!$D$5:$ABF$18,MATCH(UsagePerHour!$B87,Sales!$C$5:$C$18,0),MATCH(UsagePerHour!CH$4,Sales!$D$3:$ABF$3,0))/CH$2*INDEX(Usage!$D$5:$ABF$11,MATCH(UsagePerHour!$B$84,Usage!$C$5:$C$11,0),MATCH(UsagePerHour!CH$4,Usage!$D$3:$ABF$3,0)),"")</f>
        <v>114.99505020506294</v>
      </c>
      <c r="CI87" s="6">
        <f>IFERROR(INDEX(Sales!$D$5:$ABF$18,MATCH(UsagePerHour!$B87,Sales!$C$5:$C$18,0),MATCH(UsagePerHour!CI$4,Sales!$D$3:$ABF$3,0))/CI$2*INDEX(Usage!$D$5:$ABF$11,MATCH(UsagePerHour!$B$84,Usage!$C$5:$C$11,0),MATCH(UsagePerHour!CI$4,Usage!$D$3:$ABF$3,0)),"")</f>
        <v>16.331443935252523</v>
      </c>
      <c r="CJ87" s="6">
        <f>IFERROR(INDEX(Sales!$D$5:$ABF$18,MATCH(UsagePerHour!$B87,Sales!$C$5:$C$18,0),MATCH(UsagePerHour!CJ$4,Sales!$D$3:$ABF$3,0))/CJ$2*INDEX(Usage!$D$5:$ABF$11,MATCH(UsagePerHour!$B$84,Usage!$C$5:$C$11,0),MATCH(UsagePerHour!CJ$4,Usage!$D$3:$ABF$3,0)),"")</f>
        <v>26.697666508752111</v>
      </c>
      <c r="CK87" s="6">
        <f>IFERROR(INDEX(Sales!$D$5:$ABF$18,MATCH(UsagePerHour!$B87,Sales!$C$5:$C$18,0),MATCH(UsagePerHour!CK$4,Sales!$D$3:$ABF$3,0))/CK$2*INDEX(Usage!$D$5:$ABF$11,MATCH(UsagePerHour!$B$84,Usage!$C$5:$C$11,0),MATCH(UsagePerHour!CK$4,Usage!$D$3:$ABF$3,0)),"")</f>
        <v>13.845908183632735</v>
      </c>
      <c r="CL87" s="6">
        <f>IFERROR(INDEX(Sales!$D$5:$ABF$18,MATCH(UsagePerHour!$B87,Sales!$C$5:$C$18,0),MATCH(UsagePerHour!CL$4,Sales!$D$3:$ABF$3,0))/CL$2*INDEX(Usage!$D$5:$ABF$11,MATCH(UsagePerHour!$B$84,Usage!$C$5:$C$11,0),MATCH(UsagePerHour!CL$4,Usage!$D$3:$ABF$3,0)),"")</f>
        <v>10.364714445145324</v>
      </c>
      <c r="CM87" s="6">
        <f>IFERROR(INDEX(Sales!$D$5:$ABF$18,MATCH(UsagePerHour!$B87,Sales!$C$5:$C$18,0),MATCH(UsagePerHour!CM$4,Sales!$D$3:$ABF$3,0))/CM$2*INDEX(Usage!$D$5:$ABF$11,MATCH(UsagePerHour!$B$84,Usage!$C$5:$C$11,0),MATCH(UsagePerHour!CM$4,Usage!$D$3:$ABF$3,0)),"")</f>
        <v>24.430289103831559</v>
      </c>
      <c r="CN87" s="6">
        <f>IFERROR(INDEX(Sales!$D$5:$ABF$18,MATCH(UsagePerHour!$B87,Sales!$C$5:$C$18,0),MATCH(UsagePerHour!CN$4,Sales!$D$3:$ABF$3,0))/CN$2*INDEX(Usage!$D$5:$ABF$11,MATCH(UsagePerHour!$B$84,Usage!$C$5:$C$11,0),MATCH(UsagePerHour!CN$4,Usage!$D$3:$ABF$3,0)),"")</f>
        <v>11.962330158939379</v>
      </c>
      <c r="CO87" s="6">
        <f>IFERROR(INDEX(Sales!$D$5:$ABF$18,MATCH(UsagePerHour!$B87,Sales!$C$5:$C$18,0),MATCH(UsagePerHour!CO$4,Sales!$D$3:$ABF$3,0))/CO$2*INDEX(Usage!$D$5:$ABF$11,MATCH(UsagePerHour!$B$84,Usage!$C$5:$C$11,0),MATCH(UsagePerHour!CO$4,Usage!$D$3:$ABF$3,0)),"")</f>
        <v>114.99505020506294</v>
      </c>
      <c r="CP87" s="6">
        <f>IFERROR(INDEX(Sales!$D$5:$ABF$18,MATCH(UsagePerHour!$B87,Sales!$C$5:$C$18,0),MATCH(UsagePerHour!CP$4,Sales!$D$3:$ABF$3,0))/CP$2*INDEX(Usage!$D$5:$ABF$11,MATCH(UsagePerHour!$B$84,Usage!$C$5:$C$11,0),MATCH(UsagePerHour!CP$4,Usage!$D$3:$ABF$3,0)),"")</f>
        <v>16.331443935252523</v>
      </c>
      <c r="CQ87" s="6">
        <f>IFERROR(INDEX(Sales!$D$5:$ABF$18,MATCH(UsagePerHour!$B87,Sales!$C$5:$C$18,0),MATCH(UsagePerHour!CQ$4,Sales!$D$3:$ABF$3,0))/CQ$2*INDEX(Usage!$D$5:$ABF$11,MATCH(UsagePerHour!$B$84,Usage!$C$5:$C$11,0),MATCH(UsagePerHour!CQ$4,Usage!$D$3:$ABF$3,0)),"")</f>
        <v>26.697666508752111</v>
      </c>
      <c r="CR87" s="6">
        <f>IFERROR(INDEX(Sales!$D$5:$ABF$18,MATCH(UsagePerHour!$B87,Sales!$C$5:$C$18,0),MATCH(UsagePerHour!CR$4,Sales!$D$3:$ABF$3,0))/CR$2*INDEX(Usage!$D$5:$ABF$11,MATCH(UsagePerHour!$B$84,Usage!$C$5:$C$11,0),MATCH(UsagePerHour!CR$4,Usage!$D$3:$ABF$3,0)),"")</f>
        <v>13.845908183632735</v>
      </c>
      <c r="CS87" s="6">
        <f>IFERROR(INDEX(Sales!$D$5:$ABF$18,MATCH(UsagePerHour!$B87,Sales!$C$5:$C$18,0),MATCH(UsagePerHour!CS$4,Sales!$D$3:$ABF$3,0))/CS$2*INDEX(Usage!$D$5:$ABF$11,MATCH(UsagePerHour!$B$84,Usage!$C$5:$C$11,0),MATCH(UsagePerHour!CS$4,Usage!$D$3:$ABF$3,0)),"")</f>
        <v>10.364714445145324</v>
      </c>
      <c r="CT87" s="6">
        <f>IFERROR(INDEX(Sales!$D$5:$ABF$18,MATCH(UsagePerHour!$B87,Sales!$C$5:$C$18,0),MATCH(UsagePerHour!CT$4,Sales!$D$3:$ABF$3,0))/CT$2*INDEX(Usage!$D$5:$ABF$11,MATCH(UsagePerHour!$B$84,Usage!$C$5:$C$11,0),MATCH(UsagePerHour!CT$4,Usage!$D$3:$ABF$3,0)),"")</f>
        <v>24.430289103831559</v>
      </c>
      <c r="CU87" s="6">
        <f>IFERROR(INDEX(Sales!$D$5:$ABF$18,MATCH(UsagePerHour!$B87,Sales!$C$5:$C$18,0),MATCH(UsagePerHour!CU$4,Sales!$D$3:$ABF$3,0))/CU$2*INDEX(Usage!$D$5:$ABF$11,MATCH(UsagePerHour!$B$84,Usage!$C$5:$C$11,0),MATCH(UsagePerHour!CU$4,Usage!$D$3:$ABF$3,0)),"")</f>
        <v>11.962330158939379</v>
      </c>
      <c r="CV87" s="6">
        <f>IFERROR(INDEX(Sales!$D$5:$ABF$18,MATCH(UsagePerHour!$B87,Sales!$C$5:$C$18,0),MATCH(UsagePerHour!CV$4,Sales!$D$3:$ABF$3,0))/CV$2*INDEX(Usage!$D$5:$ABF$11,MATCH(UsagePerHour!$B$84,Usage!$C$5:$C$11,0),MATCH(UsagePerHour!CV$4,Usage!$D$3:$ABF$3,0)),"")</f>
        <v>114.99505020506294</v>
      </c>
      <c r="CW87" s="6">
        <f>IFERROR(INDEX(Sales!$D$5:$ABF$18,MATCH(UsagePerHour!$B87,Sales!$C$5:$C$18,0),MATCH(UsagePerHour!CW$4,Sales!$D$3:$ABF$3,0))/CW$2*INDEX(Usage!$D$5:$ABF$11,MATCH(UsagePerHour!$B$84,Usage!$C$5:$C$11,0),MATCH(UsagePerHour!CW$4,Usage!$D$3:$ABF$3,0)),"")</f>
        <v>16.331443935252523</v>
      </c>
      <c r="CX87" s="6">
        <f>IFERROR(INDEX(Sales!$D$5:$ABF$18,MATCH(UsagePerHour!$B87,Sales!$C$5:$C$18,0),MATCH(UsagePerHour!CX$4,Sales!$D$3:$ABF$3,0))/CX$2*INDEX(Usage!$D$5:$ABF$11,MATCH(UsagePerHour!$B$84,Usage!$C$5:$C$11,0),MATCH(UsagePerHour!CX$4,Usage!$D$3:$ABF$3,0)),"")</f>
        <v>26.697666508752111</v>
      </c>
      <c r="CY87" s="6">
        <f>IFERROR(INDEX(Sales!$D$5:$ABF$18,MATCH(UsagePerHour!$B87,Sales!$C$5:$C$18,0),MATCH(UsagePerHour!CY$4,Sales!$D$3:$ABF$3,0))/CY$2*INDEX(Usage!$D$5:$ABF$11,MATCH(UsagePerHour!$B$84,Usage!$C$5:$C$11,0),MATCH(UsagePerHour!CY$4,Usage!$D$3:$ABF$3,0)),"")</f>
        <v>13.845908183632735</v>
      </c>
      <c r="CZ87" s="6">
        <f>IFERROR(INDEX(Sales!$D$5:$ABF$18,MATCH(UsagePerHour!$B87,Sales!$C$5:$C$18,0),MATCH(UsagePerHour!CZ$4,Sales!$D$3:$ABF$3,0))/CZ$2*INDEX(Usage!$D$5:$ABF$11,MATCH(UsagePerHour!$B$84,Usage!$C$5:$C$11,0),MATCH(UsagePerHour!CZ$4,Usage!$D$3:$ABF$3,0)),"")</f>
        <v>10.364714445145324</v>
      </c>
      <c r="DA87" s="6">
        <f>IFERROR(INDEX(Sales!$D$5:$ABF$18,MATCH(UsagePerHour!$B87,Sales!$C$5:$C$18,0),MATCH(UsagePerHour!DA$4,Sales!$D$3:$ABF$3,0))/DA$2*INDEX(Usage!$D$5:$ABF$11,MATCH(UsagePerHour!$B$84,Usage!$C$5:$C$11,0),MATCH(UsagePerHour!DA$4,Usage!$D$3:$ABF$3,0)),"")</f>
        <v>18.421077844311377</v>
      </c>
      <c r="DB87" s="6">
        <f>IFERROR(INDEX(Sales!$D$5:$ABF$18,MATCH(UsagePerHour!$B87,Sales!$C$5:$C$18,0),MATCH(UsagePerHour!DB$4,Sales!$D$3:$ABF$3,0))/DB$2*INDEX(Usage!$D$5:$ABF$11,MATCH(UsagePerHour!$B$84,Usage!$C$5:$C$11,0),MATCH(UsagePerHour!DB$4,Usage!$D$3:$ABF$3,0)),"")</f>
        <v>4.2969069271004408</v>
      </c>
      <c r="DC87" s="6">
        <f>IFERROR(INDEX(Sales!$D$5:$ABF$18,MATCH(UsagePerHour!$B87,Sales!$C$5:$C$18,0),MATCH(UsagePerHour!DC$4,Sales!$D$3:$ABF$3,0))/DC$2*INDEX(Usage!$D$5:$ABF$11,MATCH(UsagePerHour!$B$84,Usage!$C$5:$C$11,0),MATCH(UsagePerHour!DC$4,Usage!$D$3:$ABF$3,0)),"")</f>
        <v>99.414160430492146</v>
      </c>
      <c r="DD87" s="6">
        <f>IFERROR(INDEX(Sales!$D$5:$ABF$18,MATCH(UsagePerHour!$B87,Sales!$C$5:$C$18,0),MATCH(UsagePerHour!DD$4,Sales!$D$3:$ABF$3,0))/DD$2*INDEX(Usage!$D$5:$ABF$11,MATCH(UsagePerHour!$B$84,Usage!$C$5:$C$11,0),MATCH(UsagePerHour!DD$4,Usage!$D$3:$ABF$3,0)),"")</f>
        <v>42.520558900583723</v>
      </c>
      <c r="DE87" s="6">
        <f>IFERROR(INDEX(Sales!$D$5:$ABF$18,MATCH(UsagePerHour!$B87,Sales!$C$5:$C$18,0),MATCH(UsagePerHour!DE$4,Sales!$D$3:$ABF$3,0))/DE$2*INDEX(Usage!$D$5:$ABF$11,MATCH(UsagePerHour!$B$84,Usage!$C$5:$C$11,0),MATCH(UsagePerHour!DE$4,Usage!$D$3:$ABF$3,0)),"")</f>
        <v>64.380518068775359</v>
      </c>
      <c r="DF87" s="6">
        <f>IFERROR(INDEX(Sales!$D$5:$ABF$18,MATCH(UsagePerHour!$B87,Sales!$C$5:$C$18,0),MATCH(UsagePerHour!DF$4,Sales!$D$3:$ABF$3,0))/DF$2*INDEX(Usage!$D$5:$ABF$11,MATCH(UsagePerHour!$B$84,Usage!$C$5:$C$11,0),MATCH(UsagePerHour!DF$4,Usage!$D$3:$ABF$3,0)),"")</f>
        <v>5.7104189497867619</v>
      </c>
      <c r="DG87" s="6">
        <f>IFERROR(INDEX(Sales!$D$5:$ABF$18,MATCH(UsagePerHour!$B87,Sales!$C$5:$C$18,0),MATCH(UsagePerHour!DG$4,Sales!$D$3:$ABF$3,0))/DG$2*INDEX(Usage!$D$5:$ABF$11,MATCH(UsagePerHour!$B$84,Usage!$C$5:$C$11,0),MATCH(UsagePerHour!DG$4,Usage!$D$3:$ABF$3,0)),"")</f>
        <v>5.8464053805493883</v>
      </c>
      <c r="DH87" s="6">
        <f>IFERROR(INDEX(Sales!$D$5:$ABF$18,MATCH(UsagePerHour!$B87,Sales!$C$5:$C$18,0),MATCH(UsagePerHour!DH$4,Sales!$D$3:$ABF$3,0))/DH$2*INDEX(Usage!$D$5:$ABF$11,MATCH(UsagePerHour!$B$84,Usage!$C$5:$C$11,0),MATCH(UsagePerHour!DH$4,Usage!$D$3:$ABF$3,0)),"")</f>
        <v>35.840744947901328</v>
      </c>
      <c r="DI87" s="6">
        <f>IFERROR(INDEX(Sales!$D$5:$ABF$18,MATCH(UsagePerHour!$B87,Sales!$C$5:$C$18,0),MATCH(UsagePerHour!DI$4,Sales!$D$3:$ABF$3,0))/DI$2*INDEX(Usage!$D$5:$ABF$11,MATCH(UsagePerHour!$B$84,Usage!$C$5:$C$11,0),MATCH(UsagePerHour!DI$4,Usage!$D$3:$ABF$3,0)),"")</f>
        <v>34.584624419102028</v>
      </c>
      <c r="DJ87" s="6">
        <f>IFERROR(INDEX(Sales!$D$5:$ABF$18,MATCH(UsagePerHour!$B87,Sales!$C$5:$C$18,0),MATCH(UsagePerHour!DJ$4,Sales!$D$3:$ABF$3,0))/DJ$2*INDEX(Usage!$D$5:$ABF$11,MATCH(UsagePerHour!$B$84,Usage!$C$5:$C$11,0),MATCH(UsagePerHour!DJ$4,Usage!$D$3:$ABF$3,0)),"")</f>
        <v>163.85822582618945</v>
      </c>
      <c r="DK87" s="6">
        <f>IFERROR(INDEX(Sales!$D$5:$ABF$18,MATCH(UsagePerHour!$B87,Sales!$C$5:$C$18,0),MATCH(UsagePerHour!DK$4,Sales!$D$3:$ABF$3,0))/DK$2*INDEX(Usage!$D$5:$ABF$11,MATCH(UsagePerHour!$B$84,Usage!$C$5:$C$11,0),MATCH(UsagePerHour!DK$4,Usage!$D$3:$ABF$3,0)),"")</f>
        <v>74.975329284741946</v>
      </c>
      <c r="DL87" s="6">
        <f>IFERROR(INDEX(Sales!$D$5:$ABF$18,MATCH(UsagePerHour!$B87,Sales!$C$5:$C$18,0),MATCH(UsagePerHour!DL$4,Sales!$D$3:$ABF$3,0))/DL$2*INDEX(Usage!$D$5:$ABF$11,MATCH(UsagePerHour!$B$84,Usage!$C$5:$C$11,0),MATCH(UsagePerHour!DL$4,Usage!$D$3:$ABF$3,0)),"")</f>
        <v>33.251306179295185</v>
      </c>
      <c r="DM87" s="6">
        <f>IFERROR(INDEX(Sales!$D$5:$ABF$18,MATCH(UsagePerHour!$B87,Sales!$C$5:$C$18,0),MATCH(UsagePerHour!DM$4,Sales!$D$3:$ABF$3,0))/DM$2*INDEX(Usage!$D$5:$ABF$11,MATCH(UsagePerHour!$B$84,Usage!$C$5:$C$11,0),MATCH(UsagePerHour!DM$4,Usage!$D$3:$ABF$3,0)),"")</f>
        <v>5.2207001522070016</v>
      </c>
      <c r="DN87" s="6">
        <f>IFERROR(INDEX(Sales!$D$5:$ABF$18,MATCH(UsagePerHour!$B87,Sales!$C$5:$C$18,0),MATCH(UsagePerHour!DN$4,Sales!$D$3:$ABF$3,0))/DN$2*INDEX(Usage!$D$5:$ABF$11,MATCH(UsagePerHour!$B$84,Usage!$C$5:$C$11,0),MATCH(UsagePerHour!DN$4,Usage!$D$3:$ABF$3,0)),"")</f>
        <v>2.7934750630970999</v>
      </c>
      <c r="DO87" s="6">
        <f>IFERROR(INDEX(Sales!$D$5:$ABF$18,MATCH(UsagePerHour!$B87,Sales!$C$5:$C$18,0),MATCH(UsagePerHour!DO$4,Sales!$D$3:$ABF$3,0))/DO$2*INDEX(Usage!$D$5:$ABF$11,MATCH(UsagePerHour!$B$84,Usage!$C$5:$C$11,0),MATCH(UsagePerHour!DO$4,Usage!$D$3:$ABF$3,0)),"")</f>
        <v>6.6793875620036127</v>
      </c>
      <c r="DP87" s="6">
        <f>IFERROR(INDEX(Sales!$D$5:$ABF$18,MATCH(UsagePerHour!$B87,Sales!$C$5:$C$18,0),MATCH(UsagePerHour!DP$4,Sales!$D$3:$ABF$3,0))/DP$2*INDEX(Usage!$D$5:$ABF$11,MATCH(UsagePerHour!$B$84,Usage!$C$5:$C$11,0),MATCH(UsagePerHour!DP$4,Usage!$D$3:$ABF$3,0)),"")</f>
        <v>39.594236098768363</v>
      </c>
      <c r="DQ87" s="6">
        <f>IFERROR(INDEX(Sales!$D$5:$ABF$18,MATCH(UsagePerHour!$B87,Sales!$C$5:$C$18,0),MATCH(UsagePerHour!DQ$4,Sales!$D$3:$ABF$3,0))/DQ$2*INDEX(Usage!$D$5:$ABF$11,MATCH(UsagePerHour!$B$84,Usage!$C$5:$C$11,0),MATCH(UsagePerHour!DQ$4,Usage!$D$3:$ABF$3,0)),"")</f>
        <v>166.42084833294413</v>
      </c>
      <c r="DR87" s="6">
        <f>IFERROR(INDEX(Sales!$D$5:$ABF$18,MATCH(UsagePerHour!$B87,Sales!$C$5:$C$18,0),MATCH(UsagePerHour!DR$4,Sales!$D$3:$ABF$3,0))/DR$2*INDEX(Usage!$D$5:$ABF$11,MATCH(UsagePerHour!$B$84,Usage!$C$5:$C$11,0),MATCH(UsagePerHour!DR$4,Usage!$D$3:$ABF$3,0)),"")</f>
        <v>46.033306358873887</v>
      </c>
      <c r="DS87" s="6">
        <f>IFERROR(INDEX(Sales!$D$5:$ABF$18,MATCH(UsagePerHour!$B87,Sales!$C$5:$C$18,0),MATCH(UsagePerHour!DS$4,Sales!$D$3:$ABF$3,0))/DS$2*INDEX(Usage!$D$5:$ABF$11,MATCH(UsagePerHour!$B$84,Usage!$C$5:$C$11,0),MATCH(UsagePerHour!DS$4,Usage!$D$3:$ABF$3,0)),"")</f>
        <v>10.538255165306156</v>
      </c>
      <c r="DT87" s="6">
        <f>IFERROR(INDEX(Sales!$D$5:$ABF$18,MATCH(UsagePerHour!$B87,Sales!$C$5:$C$18,0),MATCH(UsagePerHour!DT$4,Sales!$D$3:$ABF$3,0))/DT$2*INDEX(Usage!$D$5:$ABF$11,MATCH(UsagePerHour!$B$84,Usage!$C$5:$C$11,0),MATCH(UsagePerHour!DT$4,Usage!$D$3:$ABF$3,0)),"")</f>
        <v>6.3366650294695477</v>
      </c>
      <c r="DU87" s="6">
        <f>IFERROR(INDEX(Sales!$D$5:$ABF$18,MATCH(UsagePerHour!$B87,Sales!$C$5:$C$18,0),MATCH(UsagePerHour!DU$4,Sales!$D$3:$ABF$3,0))/DU$2*INDEX(Usage!$D$5:$ABF$11,MATCH(UsagePerHour!$B$84,Usage!$C$5:$C$11,0),MATCH(UsagePerHour!DU$4,Usage!$D$3:$ABF$3,0)),"")</f>
        <v>15.629848578379752</v>
      </c>
      <c r="DV87" s="6">
        <f>IFERROR(INDEX(Sales!$D$5:$ABF$18,MATCH(UsagePerHour!$B87,Sales!$C$5:$C$18,0),MATCH(UsagePerHour!DV$4,Sales!$D$3:$ABF$3,0))/DV$2*INDEX(Usage!$D$5:$ABF$11,MATCH(UsagePerHour!$B$84,Usage!$C$5:$C$11,0),MATCH(UsagePerHour!DV$4,Usage!$D$3:$ABF$3,0)),"")</f>
        <v>15.997688888888888</v>
      </c>
      <c r="DW87" s="6">
        <f>IFERROR(INDEX(Sales!$D$5:$ABF$18,MATCH(UsagePerHour!$B87,Sales!$C$5:$C$18,0),MATCH(UsagePerHour!DW$4,Sales!$D$3:$ABF$3,0))/DW$2*INDEX(Usage!$D$5:$ABF$11,MATCH(UsagePerHour!$B$84,Usage!$C$5:$C$11,0),MATCH(UsagePerHour!DW$4,Usage!$D$3:$ABF$3,0)),"")</f>
        <v>19.399039274541305</v>
      </c>
      <c r="DX87" s="6">
        <f>IFERROR(INDEX(Sales!$D$5:$ABF$18,MATCH(UsagePerHour!$B87,Sales!$C$5:$C$18,0),MATCH(UsagePerHour!DX$4,Sales!$D$3:$ABF$3,0))/DX$2*INDEX(Usage!$D$5:$ABF$11,MATCH(UsagePerHour!$B$84,Usage!$C$5:$C$11,0),MATCH(UsagePerHour!DX$4,Usage!$D$3:$ABF$3,0)),"")</f>
        <v>109.43599746993129</v>
      </c>
      <c r="DY87" s="6">
        <f>IFERROR(INDEX(Sales!$D$5:$ABF$18,MATCH(UsagePerHour!$B87,Sales!$C$5:$C$18,0),MATCH(UsagePerHour!DY$4,Sales!$D$3:$ABF$3,0))/DY$2*INDEX(Usage!$D$5:$ABF$11,MATCH(UsagePerHour!$B$84,Usage!$C$5:$C$11,0),MATCH(UsagePerHour!DY$4,Usage!$D$3:$ABF$3,0)),"")</f>
        <v>24.949896038419787</v>
      </c>
      <c r="DZ87" s="6">
        <f>IFERROR(INDEX(Sales!$D$5:$ABF$18,MATCH(UsagePerHour!$B87,Sales!$C$5:$C$18,0),MATCH(UsagePerHour!DZ$4,Sales!$D$3:$ABF$3,0))/DZ$2*INDEX(Usage!$D$5:$ABF$11,MATCH(UsagePerHour!$B$84,Usage!$C$5:$C$11,0),MATCH(UsagePerHour!DZ$4,Usage!$D$3:$ABF$3,0)),"")</f>
        <v>126.95327049193716</v>
      </c>
      <c r="EA87" s="6">
        <f>IFERROR(INDEX(Sales!$D$5:$ABF$18,MATCH(UsagePerHour!$B87,Sales!$C$5:$C$18,0),MATCH(UsagePerHour!EA$4,Sales!$D$3:$ABF$3,0))/EA$2*INDEX(Usage!$D$5:$ABF$11,MATCH(UsagePerHour!$B$84,Usage!$C$5:$C$11,0),MATCH(UsagePerHour!EA$4,Usage!$D$3:$ABF$3,0)),"")</f>
        <v>127.23602842668417</v>
      </c>
      <c r="EB87" s="6">
        <f>IFERROR(INDEX(Sales!$D$5:$ABF$18,MATCH(UsagePerHour!$B87,Sales!$C$5:$C$18,0),MATCH(UsagePerHour!EB$4,Sales!$D$3:$ABF$3,0))/EB$2*INDEX(Usage!$D$5:$ABF$11,MATCH(UsagePerHour!$B$84,Usage!$C$5:$C$11,0),MATCH(UsagePerHour!EB$4,Usage!$D$3:$ABF$3,0)),"")</f>
        <v>5.4075062078751337</v>
      </c>
      <c r="EC87" s="6">
        <f>IFERROR(INDEX(Sales!$D$5:$ABF$18,MATCH(UsagePerHour!$B87,Sales!$C$5:$C$18,0),MATCH(UsagePerHour!EC$4,Sales!$D$3:$ABF$3,0))/EC$2*INDEX(Usage!$D$5:$ABF$11,MATCH(UsagePerHour!$B$84,Usage!$C$5:$C$11,0),MATCH(UsagePerHour!EC$4,Usage!$D$3:$ABF$3,0)),"")</f>
        <v>8.0678134188159536</v>
      </c>
      <c r="ED87" s="6">
        <f>IFERROR(INDEX(Sales!$D$5:$ABF$18,MATCH(UsagePerHour!$B87,Sales!$C$5:$C$18,0),MATCH(UsagePerHour!ED$4,Sales!$D$3:$ABF$3,0))/ED$2*INDEX(Usage!$D$5:$ABF$11,MATCH(UsagePerHour!$B$84,Usage!$C$5:$C$11,0),MATCH(UsagePerHour!ED$4,Usage!$D$3:$ABF$3,0)),"")</f>
        <v>12.824405566947341</v>
      </c>
      <c r="EE87" s="6">
        <f>IFERROR(INDEX(Sales!$D$5:$ABF$18,MATCH(UsagePerHour!$B87,Sales!$C$5:$C$18,0),MATCH(UsagePerHour!EE$4,Sales!$D$3:$ABF$3,0))/EE$2*INDEX(Usage!$D$5:$ABF$11,MATCH(UsagePerHour!$B$84,Usage!$C$5:$C$11,0),MATCH(UsagePerHour!EE$4,Usage!$D$3:$ABF$3,0)),"")</f>
        <v>67.372628352776829</v>
      </c>
      <c r="EF87" s="6">
        <f>IFERROR(INDEX(Sales!$D$5:$ABF$18,MATCH(UsagePerHour!$B87,Sales!$C$5:$C$18,0),MATCH(UsagePerHour!EF$4,Sales!$D$3:$ABF$3,0))/EF$2*INDEX(Usage!$D$5:$ABF$11,MATCH(UsagePerHour!$B$84,Usage!$C$5:$C$11,0),MATCH(UsagePerHour!EF$4,Usage!$D$3:$ABF$3,0)),"")</f>
        <v>171.48380648899189</v>
      </c>
      <c r="EG87" s="6">
        <f>IFERROR(INDEX(Sales!$D$5:$ABF$18,MATCH(UsagePerHour!$B87,Sales!$C$5:$C$18,0),MATCH(UsagePerHour!EG$4,Sales!$D$3:$ABF$3,0))/EG$2*INDEX(Usage!$D$5:$ABF$11,MATCH(UsagePerHour!$B$84,Usage!$C$5:$C$11,0),MATCH(UsagePerHour!EG$4,Usage!$D$3:$ABF$3,0)),"")</f>
        <v>48.231323740595798</v>
      </c>
      <c r="EH87" s="6">
        <f>IFERROR(INDEX(Sales!$D$5:$ABF$18,MATCH(UsagePerHour!$B87,Sales!$C$5:$C$18,0),MATCH(UsagePerHour!EH$4,Sales!$D$3:$ABF$3,0))/EH$2*INDEX(Usage!$D$5:$ABF$11,MATCH(UsagePerHour!$B$84,Usage!$C$5:$C$11,0),MATCH(UsagePerHour!EH$4,Usage!$D$3:$ABF$3,0)),"")</f>
        <v>8.4425688825156211</v>
      </c>
      <c r="EI87" s="6">
        <f>IFERROR(INDEX(Sales!$D$5:$ABF$18,MATCH(UsagePerHour!$B87,Sales!$C$5:$C$18,0),MATCH(UsagePerHour!EI$4,Sales!$D$3:$ABF$3,0))/EI$2*INDEX(Usage!$D$5:$ABF$11,MATCH(UsagePerHour!$B$84,Usage!$C$5:$C$11,0),MATCH(UsagePerHour!EI$4,Usage!$D$3:$ABF$3,0)),"")</f>
        <v>12.21569857554063</v>
      </c>
      <c r="EJ87" s="6">
        <f>IFERROR(INDEX(Sales!$D$5:$ABF$18,MATCH(UsagePerHour!$B87,Sales!$C$5:$C$18,0),MATCH(UsagePerHour!EJ$4,Sales!$D$3:$ABF$3,0))/EJ$2*INDEX(Usage!$D$5:$ABF$11,MATCH(UsagePerHour!$B$84,Usage!$C$5:$C$11,0),MATCH(UsagePerHour!EJ$4,Usage!$D$3:$ABF$3,0)),"")</f>
        <v>3.8111592574760604</v>
      </c>
      <c r="EK87" s="6">
        <f>IFERROR(INDEX(Sales!$D$5:$ABF$18,MATCH(UsagePerHour!$B87,Sales!$C$5:$C$18,0),MATCH(UsagePerHour!EK$4,Sales!$D$3:$ABF$3,0))/EK$2*INDEX(Usage!$D$5:$ABF$11,MATCH(UsagePerHour!$B$84,Usage!$C$5:$C$11,0),MATCH(UsagePerHour!EK$4,Usage!$D$3:$ABF$3,0)),"")</f>
        <v>62.189940217339817</v>
      </c>
      <c r="EL87" s="6">
        <f>IFERROR(INDEX(Sales!$D$5:$ABF$18,MATCH(UsagePerHour!$B87,Sales!$C$5:$C$18,0),MATCH(UsagePerHour!EL$4,Sales!$D$3:$ABF$3,0))/EL$2*INDEX(Usage!$D$5:$ABF$11,MATCH(UsagePerHour!$B$84,Usage!$C$5:$C$11,0),MATCH(UsagePerHour!EL$4,Usage!$D$3:$ABF$3,0)),"")</f>
        <v>82.200977887726665</v>
      </c>
      <c r="EM87" s="6">
        <f>IFERROR(INDEX(Sales!$D$5:$ABF$18,MATCH(UsagePerHour!$B87,Sales!$C$5:$C$18,0),MATCH(UsagePerHour!EM$4,Sales!$D$3:$ABF$3,0))/EM$2*INDEX(Usage!$D$5:$ABF$11,MATCH(UsagePerHour!$B$84,Usage!$C$5:$C$11,0),MATCH(UsagePerHour!EM$4,Usage!$D$3:$ABF$3,0)),"")</f>
        <v>15.426466334090975</v>
      </c>
      <c r="EN87" s="6">
        <f>IFERROR(INDEX(Sales!$D$5:$ABF$18,MATCH(UsagePerHour!$B87,Sales!$C$5:$C$18,0),MATCH(UsagePerHour!EN$4,Sales!$D$3:$ABF$3,0))/EN$2*INDEX(Usage!$D$5:$ABF$11,MATCH(UsagePerHour!$B$84,Usage!$C$5:$C$11,0),MATCH(UsagePerHour!EN$4,Usage!$D$3:$ABF$3,0)),"")</f>
        <v>0</v>
      </c>
      <c r="EO87" s="6">
        <f>IFERROR(INDEX(Sales!$D$5:$ABF$18,MATCH(UsagePerHour!$B87,Sales!$C$5:$C$18,0),MATCH(UsagePerHour!EO$4,Sales!$D$3:$ABF$3,0))/EO$2*INDEX(Usage!$D$5:$ABF$11,MATCH(UsagePerHour!$B$84,Usage!$C$5:$C$11,0),MATCH(UsagePerHour!EO$4,Usage!$D$3:$ABF$3,0)),"")</f>
        <v>6.3361004360192957E-2</v>
      </c>
      <c r="EP87" s="6">
        <f>IFERROR(INDEX(Sales!$D$5:$ABF$18,MATCH(UsagePerHour!$B87,Sales!$C$5:$C$18,0),MATCH(UsagePerHour!EP$4,Sales!$D$3:$ABF$3,0))/EP$2*INDEX(Usage!$D$5:$ABF$11,MATCH(UsagePerHour!$B$84,Usage!$C$5:$C$11,0),MATCH(UsagePerHour!EP$4,Usage!$D$3:$ABF$3,0)),"")</f>
        <v>69.695986086889874</v>
      </c>
      <c r="EQ87" s="6">
        <f>IFERROR(INDEX(Sales!$D$5:$ABF$18,MATCH(UsagePerHour!$B87,Sales!$C$5:$C$18,0),MATCH(UsagePerHour!EQ$4,Sales!$D$3:$ABF$3,0))/EQ$2*INDEX(Usage!$D$5:$ABF$11,MATCH(UsagePerHour!$B$84,Usage!$C$5:$C$11,0),MATCH(UsagePerHour!EQ$4,Usage!$D$3:$ABF$3,0)),"")</f>
        <v>29.862814806773773</v>
      </c>
      <c r="ER87" s="6">
        <f>IFERROR(INDEX(Sales!$D$5:$ABF$18,MATCH(UsagePerHour!$B87,Sales!$C$5:$C$18,0),MATCH(UsagePerHour!ER$4,Sales!$D$3:$ABF$3,0))/ER$2*INDEX(Usage!$D$5:$ABF$11,MATCH(UsagePerHour!$B$84,Usage!$C$5:$C$11,0),MATCH(UsagePerHour!ER$4,Usage!$D$3:$ABF$3,0)),"")</f>
        <v>14.613215208564046</v>
      </c>
      <c r="ES87" s="6">
        <f>IFERROR(INDEX(Sales!$D$5:$ABF$18,MATCH(UsagePerHour!$B87,Sales!$C$5:$C$18,0),MATCH(UsagePerHour!ES$4,Sales!$D$3:$ABF$3,0))/ES$2*INDEX(Usage!$D$5:$ABF$11,MATCH(UsagePerHour!$B$84,Usage!$C$5:$C$11,0),MATCH(UsagePerHour!ES$4,Usage!$D$3:$ABF$3,0)),"")</f>
        <v>235.59387380631935</v>
      </c>
      <c r="ET87" s="6">
        <f>IFERROR(INDEX(Sales!$D$5:$ABF$18,MATCH(UsagePerHour!$B87,Sales!$C$5:$C$18,0),MATCH(UsagePerHour!ET$4,Sales!$D$3:$ABF$3,0))/ET$2*INDEX(Usage!$D$5:$ABF$11,MATCH(UsagePerHour!$B$84,Usage!$C$5:$C$11,0),MATCH(UsagePerHour!ET$4,Usage!$D$3:$ABF$3,0)),"")</f>
        <v>41.724685346680836</v>
      </c>
      <c r="EU87" s="6">
        <f>IFERROR(INDEX(Sales!$D$5:$ABF$18,MATCH(UsagePerHour!$B87,Sales!$C$5:$C$18,0),MATCH(UsagePerHour!EU$4,Sales!$D$3:$ABF$3,0))/EU$2*INDEX(Usage!$D$5:$ABF$11,MATCH(UsagePerHour!$B$84,Usage!$C$5:$C$11,0),MATCH(UsagePerHour!EU$4,Usage!$D$3:$ABF$3,0)),"")</f>
        <v>57.829540517022352</v>
      </c>
      <c r="EV87" s="6">
        <f>IFERROR(INDEX(Sales!$D$5:$ABF$18,MATCH(UsagePerHour!$B87,Sales!$C$5:$C$18,0),MATCH(UsagePerHour!EV$4,Sales!$D$3:$ABF$3,0))/EV$2*INDEX(Usage!$D$5:$ABF$11,MATCH(UsagePerHour!$B$84,Usage!$C$5:$C$11,0),MATCH(UsagePerHour!EV$4,Usage!$D$3:$ABF$3,0)),"")</f>
        <v>3.2160183324665619</v>
      </c>
      <c r="EW87" s="6">
        <f>IFERROR(INDEX(Sales!$D$5:$ABF$18,MATCH(UsagePerHour!$B87,Sales!$C$5:$C$18,0),MATCH(UsagePerHour!EW$4,Sales!$D$3:$ABF$3,0))/EW$2*INDEX(Usage!$D$5:$ABF$11,MATCH(UsagePerHour!$B$84,Usage!$C$5:$C$11,0),MATCH(UsagePerHour!EW$4,Usage!$D$3:$ABF$3,0)),"")</f>
        <v>11.060172576899923</v>
      </c>
      <c r="EX87" s="6">
        <f>IFERROR(INDEX(Sales!$D$5:$ABF$18,MATCH(UsagePerHour!$B87,Sales!$C$5:$C$18,0),MATCH(UsagePerHour!EX$4,Sales!$D$3:$ABF$3,0))/EX$2*INDEX(Usage!$D$5:$ABF$11,MATCH(UsagePerHour!$B$84,Usage!$C$5:$C$11,0),MATCH(UsagePerHour!EX$4,Usage!$D$3:$ABF$3,0)),"")</f>
        <v>14.219436384813127</v>
      </c>
      <c r="EY87" s="6">
        <f>IFERROR(INDEX(Sales!$D$5:$ABF$18,MATCH(UsagePerHour!$B87,Sales!$C$5:$C$18,0),MATCH(UsagePerHour!EY$4,Sales!$D$3:$ABF$3,0))/EY$2*INDEX(Usage!$D$5:$ABF$11,MATCH(UsagePerHour!$B$84,Usage!$C$5:$C$11,0),MATCH(UsagePerHour!EY$4,Usage!$D$3:$ABF$3,0)),"")</f>
        <v>44.194806558557481</v>
      </c>
      <c r="EZ87" s="6">
        <f>IFERROR(INDEX(Sales!$D$5:$ABF$18,MATCH(UsagePerHour!$B87,Sales!$C$5:$C$18,0),MATCH(UsagePerHour!EZ$4,Sales!$D$3:$ABF$3,0))/EZ$2*INDEX(Usage!$D$5:$ABF$11,MATCH(UsagePerHour!$B$84,Usage!$C$5:$C$11,0),MATCH(UsagePerHour!EZ$4,Usage!$D$3:$ABF$3,0)),"")</f>
        <v>141.62772605214948</v>
      </c>
      <c r="FA87" s="6">
        <f>IFERROR(INDEX(Sales!$D$5:$ABF$18,MATCH(UsagePerHour!$B87,Sales!$C$5:$C$18,0),MATCH(UsagePerHour!FA$4,Sales!$D$3:$ABF$3,0))/FA$2*INDEX(Usage!$D$5:$ABF$11,MATCH(UsagePerHour!$B$84,Usage!$C$5:$C$11,0),MATCH(UsagePerHour!FA$4,Usage!$D$3:$ABF$3,0)),"")</f>
        <v>58.25927320733166</v>
      </c>
      <c r="FB87" s="6">
        <f>IFERROR(INDEX(Sales!$D$5:$ABF$18,MATCH(UsagePerHour!$B87,Sales!$C$5:$C$18,0),MATCH(UsagePerHour!FB$4,Sales!$D$3:$ABF$3,0))/FB$2*INDEX(Usage!$D$5:$ABF$11,MATCH(UsagePerHour!$B$84,Usage!$C$5:$C$11,0),MATCH(UsagePerHour!FB$4,Usage!$D$3:$ABF$3,0)),"")</f>
        <v>11.97006810418543</v>
      </c>
      <c r="FC87" s="6">
        <f>IFERROR(INDEX(Sales!$D$5:$ABF$18,MATCH(UsagePerHour!$B87,Sales!$C$5:$C$18,0),MATCH(UsagePerHour!FC$4,Sales!$D$3:$ABF$3,0))/FC$2*INDEX(Usage!$D$5:$ABF$11,MATCH(UsagePerHour!$B$84,Usage!$C$5:$C$11,0),MATCH(UsagePerHour!FC$4,Usage!$D$3:$ABF$3,0)),"")</f>
        <v>7.9912962527792342</v>
      </c>
      <c r="FD87" s="6">
        <f>IFERROR(INDEX(Sales!$D$5:$ABF$18,MATCH(UsagePerHour!$B87,Sales!$C$5:$C$18,0),MATCH(UsagePerHour!FD$4,Sales!$D$3:$ABF$3,0))/FD$2*INDEX(Usage!$D$5:$ABF$11,MATCH(UsagePerHour!$B$84,Usage!$C$5:$C$11,0),MATCH(UsagePerHour!FD$4,Usage!$D$3:$ABF$3,0)),"")</f>
        <v>0</v>
      </c>
      <c r="FE87" s="6">
        <f>IFERROR(INDEX(Sales!$D$5:$ABF$18,MATCH(UsagePerHour!$B87,Sales!$C$5:$C$18,0),MATCH(UsagePerHour!FE$4,Sales!$D$3:$ABF$3,0))/FE$2*INDEX(Usage!$D$5:$ABF$11,MATCH(UsagePerHour!$B$84,Usage!$C$5:$C$11,0),MATCH(UsagePerHour!FE$4,Usage!$D$3:$ABF$3,0)),"")</f>
        <v>6.2618233154151062</v>
      </c>
      <c r="FF87" s="6">
        <f>IFERROR(INDEX(Sales!$D$5:$ABF$18,MATCH(UsagePerHour!$B87,Sales!$C$5:$C$18,0),MATCH(UsagePerHour!FF$4,Sales!$D$3:$ABF$3,0))/FF$2*INDEX(Usage!$D$5:$ABF$11,MATCH(UsagePerHour!$B$84,Usage!$C$5:$C$11,0),MATCH(UsagePerHour!FF$4,Usage!$D$3:$ABF$3,0)),"")</f>
        <v>2.1171615533852886</v>
      </c>
      <c r="FG87" s="6">
        <f>IFERROR(INDEX(Sales!$D$5:$ABF$18,MATCH(UsagePerHour!$B87,Sales!$C$5:$C$18,0),MATCH(UsagePerHour!FG$4,Sales!$D$3:$ABF$3,0))/FG$2*INDEX(Usage!$D$5:$ABF$11,MATCH(UsagePerHour!$B$84,Usage!$C$5:$C$11,0),MATCH(UsagePerHour!FG$4,Usage!$D$3:$ABF$3,0)),"")</f>
        <v>36.869885499886792</v>
      </c>
      <c r="FH87" s="6">
        <f>IFERROR(INDEX(Sales!$D$5:$ABF$18,MATCH(UsagePerHour!$B87,Sales!$C$5:$C$18,0),MATCH(UsagePerHour!FH$4,Sales!$D$3:$ABF$3,0))/FH$2*INDEX(Usage!$D$5:$ABF$11,MATCH(UsagePerHour!$B$84,Usage!$C$5:$C$11,0),MATCH(UsagePerHour!FH$4,Usage!$D$3:$ABF$3,0)),"")</f>
        <v>11.678863563255366</v>
      </c>
      <c r="FI87" s="6">
        <f>IFERROR(INDEX(Sales!$D$5:$ABF$18,MATCH(UsagePerHour!$B87,Sales!$C$5:$C$18,0),MATCH(UsagePerHour!FI$4,Sales!$D$3:$ABF$3,0))/FI$2*INDEX(Usage!$D$5:$ABF$11,MATCH(UsagePerHour!$B$84,Usage!$C$5:$C$11,0),MATCH(UsagePerHour!FI$4,Usage!$D$3:$ABF$3,0)),"")</f>
        <v>33.132431770564068</v>
      </c>
      <c r="FJ87" s="6">
        <f>IFERROR(INDEX(Sales!$D$5:$ABF$18,MATCH(UsagePerHour!$B87,Sales!$C$5:$C$18,0),MATCH(UsagePerHour!FJ$4,Sales!$D$3:$ABF$3,0))/FJ$2*INDEX(Usage!$D$5:$ABF$11,MATCH(UsagePerHour!$B$84,Usage!$C$5:$C$11,0),MATCH(UsagePerHour!FJ$4,Usage!$D$3:$ABF$3,0)),"")</f>
        <v>2.5757622844029018</v>
      </c>
      <c r="FK87" s="6">
        <f>IFERROR(INDEX(Sales!$D$5:$ABF$18,MATCH(UsagePerHour!$B87,Sales!$C$5:$C$18,0),MATCH(UsagePerHour!FK$4,Sales!$D$3:$ABF$3,0))/FK$2*INDEX(Usage!$D$5:$ABF$11,MATCH(UsagePerHour!$B$84,Usage!$C$5:$C$11,0),MATCH(UsagePerHour!FK$4,Usage!$D$3:$ABF$3,0)),"")</f>
        <v>7.7871205996110398</v>
      </c>
      <c r="FL87" s="6">
        <f>IFERROR(INDEX(Sales!$D$5:$ABF$18,MATCH(UsagePerHour!$B87,Sales!$C$5:$C$18,0),MATCH(UsagePerHour!FL$4,Sales!$D$3:$ABF$3,0))/FL$2*INDEX(Usage!$D$5:$ABF$11,MATCH(UsagePerHour!$B$84,Usage!$C$5:$C$11,0),MATCH(UsagePerHour!FL$4,Usage!$D$3:$ABF$3,0)),"")</f>
        <v>45.93198642626831</v>
      </c>
      <c r="FM87" s="6">
        <f>IFERROR(INDEX(Sales!$D$5:$ABF$18,MATCH(UsagePerHour!$B87,Sales!$C$5:$C$18,0),MATCH(UsagePerHour!FM$4,Sales!$D$3:$ABF$3,0))/FM$2*INDEX(Usage!$D$5:$ABF$11,MATCH(UsagePerHour!$B$84,Usage!$C$5:$C$11,0),MATCH(UsagePerHour!FM$4,Usage!$D$3:$ABF$3,0)),"")</f>
        <v>161.82918036767074</v>
      </c>
      <c r="FN87" s="6">
        <f>IFERROR(INDEX(Sales!$D$5:$ABF$18,MATCH(UsagePerHour!$B87,Sales!$C$5:$C$18,0),MATCH(UsagePerHour!FN$4,Sales!$D$3:$ABF$3,0))/FN$2*INDEX(Usage!$D$5:$ABF$11,MATCH(UsagePerHour!$B$84,Usage!$C$5:$C$11,0),MATCH(UsagePerHour!FN$4,Usage!$D$3:$ABF$3,0)),"")</f>
        <v>114.43638516302907</v>
      </c>
      <c r="FO87" s="6">
        <f>IFERROR(INDEX(Sales!$D$5:$ABF$18,MATCH(UsagePerHour!$B87,Sales!$C$5:$C$18,0),MATCH(UsagePerHour!FO$4,Sales!$D$3:$ABF$3,0))/FO$2*INDEX(Usage!$D$5:$ABF$11,MATCH(UsagePerHour!$B$84,Usage!$C$5:$C$11,0),MATCH(UsagePerHour!FO$4,Usage!$D$3:$ABF$3,0)),"")</f>
        <v>122.98587950511028</v>
      </c>
      <c r="FP87" s="6">
        <f>IFERROR(INDEX(Sales!$D$5:$ABF$18,MATCH(UsagePerHour!$B87,Sales!$C$5:$C$18,0),MATCH(UsagePerHour!FP$4,Sales!$D$3:$ABF$3,0))/FP$2*INDEX(Usage!$D$5:$ABF$11,MATCH(UsagePerHour!$B$84,Usage!$C$5:$C$11,0),MATCH(UsagePerHour!FP$4,Usage!$D$3:$ABF$3,0)),"")</f>
        <v>156.49014849780519</v>
      </c>
      <c r="FQ87" s="6">
        <f>IFERROR(INDEX(Sales!$D$5:$ABF$18,MATCH(UsagePerHour!$B87,Sales!$C$5:$C$18,0),MATCH(UsagePerHour!FQ$4,Sales!$D$3:$ABF$3,0))/FQ$2*INDEX(Usage!$D$5:$ABF$11,MATCH(UsagePerHour!$B$84,Usage!$C$5:$C$11,0),MATCH(UsagePerHour!FQ$4,Usage!$D$3:$ABF$3,0)),"")</f>
        <v>7.6079774810654639</v>
      </c>
      <c r="FR87" s="6">
        <f>IFERROR(INDEX(Sales!$D$5:$ABF$18,MATCH(UsagePerHour!$B87,Sales!$C$5:$C$18,0),MATCH(UsagePerHour!FR$4,Sales!$D$3:$ABF$3,0))/FR$2*INDEX(Usage!$D$5:$ABF$11,MATCH(UsagePerHour!$B$84,Usage!$C$5:$C$11,0),MATCH(UsagePerHour!FR$4,Usage!$D$3:$ABF$3,0)),"")</f>
        <v>10.496062992125985</v>
      </c>
      <c r="FS87" s="6">
        <f>IFERROR(INDEX(Sales!$D$5:$ABF$18,MATCH(UsagePerHour!$B87,Sales!$C$5:$C$18,0),MATCH(UsagePerHour!FS$4,Sales!$D$3:$ABF$3,0))/FS$2*INDEX(Usage!$D$5:$ABF$11,MATCH(UsagePerHour!$B$84,Usage!$C$5:$C$11,0),MATCH(UsagePerHour!FS$4,Usage!$D$3:$ABF$3,0)),"")</f>
        <v>64.997874427730537</v>
      </c>
      <c r="FT87" s="6">
        <f>IFERROR(INDEX(Sales!$D$5:$ABF$18,MATCH(UsagePerHour!$B87,Sales!$C$5:$C$18,0),MATCH(UsagePerHour!FT$4,Sales!$D$3:$ABF$3,0))/FT$2*INDEX(Usage!$D$5:$ABF$11,MATCH(UsagePerHour!$B$84,Usage!$C$5:$C$11,0),MATCH(UsagePerHour!FT$4,Usage!$D$3:$ABF$3,0)),"")</f>
        <v>31.980546352998918</v>
      </c>
      <c r="FU87" s="6">
        <f>IFERROR(INDEX(Sales!$D$5:$ABF$18,MATCH(UsagePerHour!$B87,Sales!$C$5:$C$18,0),MATCH(UsagePerHour!FU$4,Sales!$D$3:$ABF$3,0))/FU$2*INDEX(Usage!$D$5:$ABF$11,MATCH(UsagePerHour!$B$84,Usage!$C$5:$C$11,0),MATCH(UsagePerHour!FU$4,Usage!$D$3:$ABF$3,0)),"")</f>
        <v>169.8549087453691</v>
      </c>
      <c r="FV87" s="6">
        <f>IFERROR(INDEX(Sales!$D$5:$ABF$18,MATCH(UsagePerHour!$B87,Sales!$C$5:$C$18,0),MATCH(UsagePerHour!FV$4,Sales!$D$3:$ABF$3,0))/FV$2*INDEX(Usage!$D$5:$ABF$11,MATCH(UsagePerHour!$B$84,Usage!$C$5:$C$11,0),MATCH(UsagePerHour!FV$4,Usage!$D$3:$ABF$3,0)),"")</f>
        <v>138.38404317594484</v>
      </c>
      <c r="FW87" s="6">
        <f>IFERROR(INDEX(Sales!$D$5:$ABF$18,MATCH(UsagePerHour!$B87,Sales!$C$5:$C$18,0),MATCH(UsagePerHour!FW$4,Sales!$D$3:$ABF$3,0))/FW$2*INDEX(Usage!$D$5:$ABF$11,MATCH(UsagePerHour!$B$84,Usage!$C$5:$C$11,0),MATCH(UsagePerHour!FW$4,Usage!$D$3:$ABF$3,0)),"")</f>
        <v>66.895621536664478</v>
      </c>
      <c r="FX87" s="6">
        <f>IFERROR(INDEX(Sales!$D$5:$ABF$18,MATCH(UsagePerHour!$B87,Sales!$C$5:$C$18,0),MATCH(UsagePerHour!FX$4,Sales!$D$3:$ABF$3,0))/FX$2*INDEX(Usage!$D$5:$ABF$11,MATCH(UsagePerHour!$B$84,Usage!$C$5:$C$11,0),MATCH(UsagePerHour!FX$4,Usage!$D$3:$ABF$3,0)),"")</f>
        <v>5.5769044750657324</v>
      </c>
      <c r="FY87" s="6">
        <f>IFERROR(INDEX(Sales!$D$5:$ABF$18,MATCH(UsagePerHour!$B87,Sales!$C$5:$C$18,0),MATCH(UsagePerHour!FY$4,Sales!$D$3:$ABF$3,0))/FY$2*INDEX(Usage!$D$5:$ABF$11,MATCH(UsagePerHour!$B$84,Usage!$C$5:$C$11,0),MATCH(UsagePerHour!FY$4,Usage!$D$3:$ABF$3,0)),"")</f>
        <v>6.8436868338501586</v>
      </c>
      <c r="FZ87" s="6">
        <f>IFERROR(INDEX(Sales!$D$5:$ABF$18,MATCH(UsagePerHour!$B87,Sales!$C$5:$C$18,0),MATCH(UsagePerHour!FZ$4,Sales!$D$3:$ABF$3,0))/FZ$2*INDEX(Usage!$D$5:$ABF$11,MATCH(UsagePerHour!$B$84,Usage!$C$5:$C$11,0),MATCH(UsagePerHour!FZ$4,Usage!$D$3:$ABF$3,0)),"")</f>
        <v>85.924701478737902</v>
      </c>
      <c r="GA87" s="6">
        <f>IFERROR(INDEX(Sales!$D$5:$ABF$18,MATCH(UsagePerHour!$B87,Sales!$C$5:$C$18,0),MATCH(UsagePerHour!GA$4,Sales!$D$3:$ABF$3,0))/GA$2*INDEX(Usage!$D$5:$ABF$11,MATCH(UsagePerHour!$B$84,Usage!$C$5:$C$11,0),MATCH(UsagePerHour!GA$4,Usage!$D$3:$ABF$3,0)),"")</f>
        <v>190.79500937695352</v>
      </c>
      <c r="GB87" s="6">
        <f>IFERROR(INDEX(Sales!$D$5:$ABF$18,MATCH(UsagePerHour!$B87,Sales!$C$5:$C$18,0),MATCH(UsagePerHour!GB$4,Sales!$D$3:$ABF$3,0))/GB$2*INDEX(Usage!$D$5:$ABF$11,MATCH(UsagePerHour!$B$84,Usage!$C$5:$C$11,0),MATCH(UsagePerHour!GB$4,Usage!$D$3:$ABF$3,0)),"")</f>
        <v>185.97871823526555</v>
      </c>
      <c r="GC87" s="6">
        <f>IFERROR(INDEX(Sales!$D$5:$ABF$18,MATCH(UsagePerHour!$B87,Sales!$C$5:$C$18,0),MATCH(UsagePerHour!GC$4,Sales!$D$3:$ABF$3,0))/GC$2*INDEX(Usage!$D$5:$ABF$11,MATCH(UsagePerHour!$B$84,Usage!$C$5:$C$11,0),MATCH(UsagePerHour!GC$4,Usage!$D$3:$ABF$3,0)),"")</f>
        <v>58.125307760626875</v>
      </c>
      <c r="GD87" s="6">
        <f>IFERROR(INDEX(Sales!$D$5:$ABF$18,MATCH(UsagePerHour!$B87,Sales!$C$5:$C$18,0),MATCH(UsagePerHour!GD$4,Sales!$D$3:$ABF$3,0))/GD$2*INDEX(Usage!$D$5:$ABF$11,MATCH(UsagePerHour!$B$84,Usage!$C$5:$C$11,0),MATCH(UsagePerHour!GD$4,Usage!$D$3:$ABF$3,0)),"")</f>
        <v>383.54552589480431</v>
      </c>
      <c r="GE87" s="6">
        <f>IFERROR(INDEX(Sales!$D$5:$ABF$18,MATCH(UsagePerHour!$B87,Sales!$C$5:$C$18,0),MATCH(UsagePerHour!GE$4,Sales!$D$3:$ABF$3,0))/GE$2*INDEX(Usage!$D$5:$ABF$11,MATCH(UsagePerHour!$B$84,Usage!$C$5:$C$11,0),MATCH(UsagePerHour!GE$4,Usage!$D$3:$ABF$3,0)),"")</f>
        <v>17.599384761003311</v>
      </c>
      <c r="GF87" s="6">
        <f>IFERROR(INDEX(Sales!$D$5:$ABF$18,MATCH(UsagePerHour!$B87,Sales!$C$5:$C$18,0),MATCH(UsagePerHour!GF$4,Sales!$D$3:$ABF$3,0))/GF$2*INDEX(Usage!$D$5:$ABF$11,MATCH(UsagePerHour!$B$84,Usage!$C$5:$C$11,0),MATCH(UsagePerHour!GF$4,Usage!$D$3:$ABF$3,0)),"")</f>
        <v>11.079579674316426</v>
      </c>
      <c r="GG87" s="6">
        <f>IFERROR(INDEX(Sales!$D$5:$ABF$18,MATCH(UsagePerHour!$B87,Sales!$C$5:$C$18,0),MATCH(UsagePerHour!GG$4,Sales!$D$3:$ABF$3,0))/GG$2*INDEX(Usage!$D$5:$ABF$11,MATCH(UsagePerHour!$B$84,Usage!$C$5:$C$11,0),MATCH(UsagePerHour!GG$4,Usage!$D$3:$ABF$3,0)),"")</f>
        <v>5.3150521181983361</v>
      </c>
      <c r="GH87" s="6">
        <f>IFERROR(INDEX(Sales!$D$5:$ABF$18,MATCH(UsagePerHour!$B87,Sales!$C$5:$C$18,0),MATCH(UsagePerHour!GH$4,Sales!$D$3:$ABF$3,0))/GH$2*INDEX(Usage!$D$5:$ABF$11,MATCH(UsagePerHour!$B$84,Usage!$C$5:$C$11,0),MATCH(UsagePerHour!GH$4,Usage!$D$3:$ABF$3,0)),"")</f>
        <v>9.0205604778821211</v>
      </c>
      <c r="GI87" s="6">
        <f>IFERROR(INDEX(Sales!$D$5:$ABF$18,MATCH(UsagePerHour!$B87,Sales!$C$5:$C$18,0),MATCH(UsagePerHour!GI$4,Sales!$D$3:$ABF$3,0))/GI$2*INDEX(Usage!$D$5:$ABF$11,MATCH(UsagePerHour!$B$84,Usage!$C$5:$C$11,0),MATCH(UsagePerHour!GI$4,Usage!$D$3:$ABF$3,0)),"")</f>
        <v>66.8272157781999</v>
      </c>
      <c r="GJ87" s="6">
        <f>IFERROR(INDEX(Sales!$D$5:$ABF$18,MATCH(UsagePerHour!$B87,Sales!$C$5:$C$18,0),MATCH(UsagePerHour!GJ$4,Sales!$D$3:$ABF$3,0))/GJ$2*INDEX(Usage!$D$5:$ABF$11,MATCH(UsagePerHour!$B$84,Usage!$C$5:$C$11,0),MATCH(UsagePerHour!GJ$4,Usage!$D$3:$ABF$3,0)),"")</f>
        <v>69.193390983626983</v>
      </c>
      <c r="GK87" s="6">
        <f>IFERROR(INDEX(Sales!$D$5:$ABF$18,MATCH(UsagePerHour!$B87,Sales!$C$5:$C$18,0),MATCH(UsagePerHour!GK$4,Sales!$D$3:$ABF$3,0))/GK$2*INDEX(Usage!$D$5:$ABF$11,MATCH(UsagePerHour!$B$84,Usage!$C$5:$C$11,0),MATCH(UsagePerHour!GK$4,Usage!$D$3:$ABF$3,0)),"")</f>
        <v>20.862506998674512</v>
      </c>
      <c r="GL87" s="6">
        <f>IFERROR(INDEX(Sales!$D$5:$ABF$18,MATCH(UsagePerHour!$B87,Sales!$C$5:$C$18,0),MATCH(UsagePerHour!GL$4,Sales!$D$3:$ABF$3,0))/GL$2*INDEX(Usage!$D$5:$ABF$11,MATCH(UsagePerHour!$B$84,Usage!$C$5:$C$11,0),MATCH(UsagePerHour!GL$4,Usage!$D$3:$ABF$3,0)),"")</f>
        <v>8.3115359027122366</v>
      </c>
      <c r="GM87" s="6">
        <f>IFERROR(INDEX(Sales!$D$5:$ABF$18,MATCH(UsagePerHour!$B87,Sales!$C$5:$C$18,0),MATCH(UsagePerHour!GM$4,Sales!$D$3:$ABF$3,0))/GM$2*INDEX(Usage!$D$5:$ABF$11,MATCH(UsagePerHour!$B$84,Usage!$C$5:$C$11,0),MATCH(UsagePerHour!GM$4,Usage!$D$3:$ABF$3,0)),"")</f>
        <v>44.519776275439085</v>
      </c>
      <c r="GN87" s="6">
        <f>IFERROR(INDEX(Sales!$D$5:$ABF$18,MATCH(UsagePerHour!$B87,Sales!$C$5:$C$18,0),MATCH(UsagePerHour!GN$4,Sales!$D$3:$ABF$3,0))/GN$2*INDEX(Usage!$D$5:$ABF$11,MATCH(UsagePerHour!$B$84,Usage!$C$5:$C$11,0),MATCH(UsagePerHour!GN$4,Usage!$D$3:$ABF$3,0)),"")</f>
        <v>11.975513563198735</v>
      </c>
      <c r="GO87" s="6">
        <f>IFERROR(INDEX(Sales!$D$5:$ABF$18,MATCH(UsagePerHour!$B87,Sales!$C$5:$C$18,0),MATCH(UsagePerHour!GO$4,Sales!$D$3:$ABF$3,0))/GO$2*INDEX(Usage!$D$5:$ABF$11,MATCH(UsagePerHour!$B$84,Usage!$C$5:$C$11,0),MATCH(UsagePerHour!GO$4,Usage!$D$3:$ABF$3,0)),"")</f>
        <v>33.354845307340049</v>
      </c>
      <c r="GP87" s="6">
        <f>IFERROR(INDEX(Sales!$D$5:$ABF$18,MATCH(UsagePerHour!$B87,Sales!$C$5:$C$18,0),MATCH(UsagePerHour!GP$4,Sales!$D$3:$ABF$3,0))/GP$2*INDEX(Usage!$D$5:$ABF$11,MATCH(UsagePerHour!$B$84,Usage!$C$5:$C$11,0),MATCH(UsagePerHour!GP$4,Usage!$D$3:$ABF$3,0)),"")</f>
        <v>212.56064589380264</v>
      </c>
      <c r="GQ87" s="6">
        <f>IFERROR(INDEX(Sales!$D$5:$ABF$18,MATCH(UsagePerHour!$B87,Sales!$C$5:$C$18,0),MATCH(UsagePerHour!GQ$4,Sales!$D$3:$ABF$3,0))/GQ$2*INDEX(Usage!$D$5:$ABF$11,MATCH(UsagePerHour!$B$84,Usage!$C$5:$C$11,0),MATCH(UsagePerHour!GQ$4,Usage!$D$3:$ABF$3,0)),"")</f>
        <v>127.04356403811306</v>
      </c>
      <c r="GR87" s="6">
        <f>IFERROR(INDEX(Sales!$D$5:$ABF$18,MATCH(UsagePerHour!$B87,Sales!$C$5:$C$18,0),MATCH(UsagePerHour!GR$4,Sales!$D$3:$ABF$3,0))/GR$2*INDEX(Usage!$D$5:$ABF$11,MATCH(UsagePerHour!$B$84,Usage!$C$5:$C$11,0),MATCH(UsagePerHour!GR$4,Usage!$D$3:$ABF$3,0)),"")</f>
        <v>156.65586269209211</v>
      </c>
      <c r="GS87" s="6">
        <f>IFERROR(INDEX(Sales!$D$5:$ABF$18,MATCH(UsagePerHour!$B87,Sales!$C$5:$C$18,0),MATCH(UsagePerHour!GS$4,Sales!$D$3:$ABF$3,0))/GS$2*INDEX(Usage!$D$5:$ABF$11,MATCH(UsagePerHour!$B$84,Usage!$C$5:$C$11,0),MATCH(UsagePerHour!GS$4,Usage!$D$3:$ABF$3,0)),"")</f>
        <v>18.785691462167691</v>
      </c>
      <c r="GT87" s="6">
        <f>IFERROR(INDEX(Sales!$D$5:$ABF$18,MATCH(UsagePerHour!$B87,Sales!$C$5:$C$18,0),MATCH(UsagePerHour!GT$4,Sales!$D$3:$ABF$3,0))/GT$2*INDEX(Usage!$D$5:$ABF$11,MATCH(UsagePerHour!$B$84,Usage!$C$5:$C$11,0),MATCH(UsagePerHour!GT$4,Usage!$D$3:$ABF$3,0)),"")</f>
        <v>137.35348366862857</v>
      </c>
      <c r="GU87" s="6">
        <f>IFERROR(INDEX(Sales!$D$5:$ABF$18,MATCH(UsagePerHour!$B87,Sales!$C$5:$C$18,0),MATCH(UsagePerHour!GU$4,Sales!$D$3:$ABF$3,0))/GU$2*INDEX(Usage!$D$5:$ABF$11,MATCH(UsagePerHour!$B$84,Usage!$C$5:$C$11,0),MATCH(UsagePerHour!GU$4,Usage!$D$3:$ABF$3,0)),"")</f>
        <v>64.524056837373493</v>
      </c>
      <c r="GV87" s="6">
        <f>IFERROR(INDEX(Sales!$D$5:$ABF$18,MATCH(UsagePerHour!$B87,Sales!$C$5:$C$18,0),MATCH(UsagePerHour!GV$4,Sales!$D$3:$ABF$3,0))/GV$2*INDEX(Usage!$D$5:$ABF$11,MATCH(UsagePerHour!$B$84,Usage!$C$5:$C$11,0),MATCH(UsagePerHour!GV$4,Usage!$D$3:$ABF$3,0)),"")</f>
        <v>25.388851752451838</v>
      </c>
      <c r="GW87" s="6">
        <f>IFERROR(INDEX(Sales!$D$5:$ABF$18,MATCH(UsagePerHour!$B87,Sales!$C$5:$C$18,0),MATCH(UsagePerHour!GW$4,Sales!$D$3:$ABF$3,0))/GW$2*INDEX(Usage!$D$5:$ABF$11,MATCH(UsagePerHour!$B$84,Usage!$C$5:$C$11,0),MATCH(UsagePerHour!GW$4,Usage!$D$3:$ABF$3,0)),"")</f>
        <v>73.085346171785204</v>
      </c>
      <c r="GX87" s="6">
        <f>IFERROR(INDEX(Sales!$D$5:$ABF$18,MATCH(UsagePerHour!$B87,Sales!$C$5:$C$18,0),MATCH(UsagePerHour!GX$4,Sales!$D$3:$ABF$3,0))/GX$2*INDEX(Usage!$D$5:$ABF$11,MATCH(UsagePerHour!$B$84,Usage!$C$5:$C$11,0),MATCH(UsagePerHour!GX$4,Usage!$D$3:$ABF$3,0)),"")</f>
        <v>53.459486332044186</v>
      </c>
      <c r="GY87" s="6">
        <f>IFERROR(INDEX(Sales!$D$5:$ABF$18,MATCH(UsagePerHour!$B87,Sales!$C$5:$C$18,0),MATCH(UsagePerHour!GY$4,Sales!$D$3:$ABF$3,0))/GY$2*INDEX(Usage!$D$5:$ABF$11,MATCH(UsagePerHour!$B$84,Usage!$C$5:$C$11,0),MATCH(UsagePerHour!GY$4,Usage!$D$3:$ABF$3,0)),"")</f>
        <v>56.232148911809652</v>
      </c>
      <c r="GZ87" s="6">
        <f>IFERROR(INDEX(Sales!$D$5:$ABF$18,MATCH(UsagePerHour!$B87,Sales!$C$5:$C$18,0),MATCH(UsagePerHour!GZ$4,Sales!$D$3:$ABF$3,0))/GZ$2*INDEX(Usage!$D$5:$ABF$11,MATCH(UsagePerHour!$B$84,Usage!$C$5:$C$11,0),MATCH(UsagePerHour!GZ$4,Usage!$D$3:$ABF$3,0)),"")</f>
        <v>16.554890219560878</v>
      </c>
      <c r="HA87" s="6">
        <f>IFERROR(INDEX(Sales!$D$5:$ABF$18,MATCH(UsagePerHour!$B87,Sales!$C$5:$C$18,0),MATCH(UsagePerHour!HA$4,Sales!$D$3:$ABF$3,0))/HA$2*INDEX(Usage!$D$5:$ABF$11,MATCH(UsagePerHour!$B$84,Usage!$C$5:$C$11,0),MATCH(UsagePerHour!HA$4,Usage!$D$3:$ABF$3,0)),"")</f>
        <v>18.329545344267068</v>
      </c>
      <c r="HB87" s="6">
        <f>IFERROR(INDEX(Sales!$D$5:$ABF$18,MATCH(UsagePerHour!$B87,Sales!$C$5:$C$18,0),MATCH(UsagePerHour!HB$4,Sales!$D$3:$ABF$3,0))/HB$2*INDEX(Usage!$D$5:$ABF$11,MATCH(UsagePerHour!$B$84,Usage!$C$5:$C$11,0),MATCH(UsagePerHour!HB$4,Usage!$D$3:$ABF$3,0)),"")</f>
        <v>16.363914201423324</v>
      </c>
      <c r="HC87" s="6">
        <f>IFERROR(INDEX(Sales!$D$5:$ABF$18,MATCH(UsagePerHour!$B87,Sales!$C$5:$C$18,0),MATCH(UsagePerHour!HC$4,Sales!$D$3:$ABF$3,0))/HC$2*INDEX(Usage!$D$5:$ABF$11,MATCH(UsagePerHour!$B$84,Usage!$C$5:$C$11,0),MATCH(UsagePerHour!HC$4,Usage!$D$3:$ABF$3,0)),"")</f>
        <v>35.930498907224894</v>
      </c>
      <c r="HD87" s="6">
        <f>IFERROR(INDEX(Sales!$D$5:$ABF$18,MATCH(UsagePerHour!$B87,Sales!$C$5:$C$18,0),MATCH(UsagePerHour!HD$4,Sales!$D$3:$ABF$3,0))/HD$2*INDEX(Usage!$D$5:$ABF$11,MATCH(UsagePerHour!$B$84,Usage!$C$5:$C$11,0),MATCH(UsagePerHour!HD$4,Usage!$D$3:$ABF$3,0)),"")</f>
        <v>93.415780069633755</v>
      </c>
      <c r="HE87" s="6">
        <f>IFERROR(INDEX(Sales!$D$5:$ABF$18,MATCH(UsagePerHour!$B87,Sales!$C$5:$C$18,0),MATCH(UsagePerHour!HE$4,Sales!$D$3:$ABF$3,0))/HE$2*INDEX(Usage!$D$5:$ABF$11,MATCH(UsagePerHour!$B$84,Usage!$C$5:$C$11,0),MATCH(UsagePerHour!HE$4,Usage!$D$3:$ABF$3,0)),"")</f>
        <v>63.579897938318467</v>
      </c>
      <c r="HF87" s="6">
        <f>IFERROR(INDEX(Sales!$D$5:$ABF$18,MATCH(UsagePerHour!$B87,Sales!$C$5:$C$18,0),MATCH(UsagePerHour!HF$4,Sales!$D$3:$ABF$3,0))/HF$2*INDEX(Usage!$D$5:$ABF$11,MATCH(UsagePerHour!$B$84,Usage!$C$5:$C$11,0),MATCH(UsagePerHour!HF$4,Usage!$D$3:$ABF$3,0)),"")</f>
        <v>21.547755287113294</v>
      </c>
      <c r="HG87" s="6">
        <f>IFERROR(INDEX(Sales!$D$5:$ABF$18,MATCH(UsagePerHour!$B87,Sales!$C$5:$C$18,0),MATCH(UsagePerHour!HG$4,Sales!$D$3:$ABF$3,0))/HG$2*INDEX(Usage!$D$5:$ABF$11,MATCH(UsagePerHour!$B$84,Usage!$C$5:$C$11,0),MATCH(UsagePerHour!HG$4,Usage!$D$3:$ABF$3,0)),"")</f>
        <v>1.2401382942097787</v>
      </c>
      <c r="HH87" s="6">
        <f>IFERROR(INDEX(Sales!$D$5:$ABF$18,MATCH(UsagePerHour!$B87,Sales!$C$5:$C$18,0),MATCH(UsagePerHour!HH$4,Sales!$D$3:$ABF$3,0))/HH$2*INDEX(Usage!$D$5:$ABF$11,MATCH(UsagePerHour!$B$84,Usage!$C$5:$C$11,0),MATCH(UsagePerHour!HH$4,Usage!$D$3:$ABF$3,0)),"")</f>
        <v>3.3513450871527977</v>
      </c>
      <c r="HI87" s="6">
        <f>IFERROR(INDEX(Sales!$D$5:$ABF$18,MATCH(UsagePerHour!$B87,Sales!$C$5:$C$18,0),MATCH(UsagePerHour!HI$4,Sales!$D$3:$ABF$3,0))/HI$2*INDEX(Usage!$D$5:$ABF$11,MATCH(UsagePerHour!$B$84,Usage!$C$5:$C$11,0),MATCH(UsagePerHour!HI$4,Usage!$D$3:$ABF$3,0)),"")</f>
        <v>12.593679954814352</v>
      </c>
      <c r="HJ87" s="6">
        <f>IFERROR(INDEX(Sales!$D$5:$ABF$18,MATCH(UsagePerHour!$B87,Sales!$C$5:$C$18,0),MATCH(UsagePerHour!HJ$4,Sales!$D$3:$ABF$3,0))/HJ$2*INDEX(Usage!$D$5:$ABF$11,MATCH(UsagePerHour!$B$84,Usage!$C$5:$C$11,0),MATCH(UsagePerHour!HJ$4,Usage!$D$3:$ABF$3,0)),"")</f>
        <v>20.094101429970436</v>
      </c>
      <c r="HK87" s="6">
        <f>IFERROR(INDEX(Sales!$D$5:$ABF$18,MATCH(UsagePerHour!$B87,Sales!$C$5:$C$18,0),MATCH(UsagePerHour!HK$4,Sales!$D$3:$ABF$3,0))/HK$2*INDEX(Usage!$D$5:$ABF$11,MATCH(UsagePerHour!$B$84,Usage!$C$5:$C$11,0),MATCH(UsagePerHour!HK$4,Usage!$D$3:$ABF$3,0)),"")</f>
        <v>10.382521630781817</v>
      </c>
      <c r="HL87" s="6">
        <f>IFERROR(INDEX(Sales!$D$5:$ABF$18,MATCH(UsagePerHour!$B87,Sales!$C$5:$C$18,0),MATCH(UsagePerHour!HL$4,Sales!$D$3:$ABF$3,0))/HL$2*INDEX(Usage!$D$5:$ABF$11,MATCH(UsagePerHour!$B$84,Usage!$C$5:$C$11,0),MATCH(UsagePerHour!HL$4,Usage!$D$3:$ABF$3,0)),"")</f>
        <v>42.625760263558035</v>
      </c>
      <c r="HM87" s="6">
        <f>IFERROR(INDEX(Sales!$D$5:$ABF$18,MATCH(UsagePerHour!$B87,Sales!$C$5:$C$18,0),MATCH(UsagePerHour!HM$4,Sales!$D$3:$ABF$3,0))/HM$2*INDEX(Usage!$D$5:$ABF$11,MATCH(UsagePerHour!$B$84,Usage!$C$5:$C$11,0),MATCH(UsagePerHour!HM$4,Usage!$D$3:$ABF$3,0)),"")</f>
        <v>97.556945534013224</v>
      </c>
      <c r="HN87" s="6">
        <f>IFERROR(INDEX(Sales!$D$5:$ABF$18,MATCH(UsagePerHour!$B87,Sales!$C$5:$C$18,0),MATCH(UsagePerHour!HN$4,Sales!$D$3:$ABF$3,0))/HN$2*INDEX(Usage!$D$5:$ABF$11,MATCH(UsagePerHour!$B$84,Usage!$C$5:$C$11,0),MATCH(UsagePerHour!HN$4,Usage!$D$3:$ABF$3,0)),"")</f>
        <v>31.889215976449698</v>
      </c>
      <c r="HO87" s="6">
        <f>IFERROR(INDEX(Sales!$D$5:$ABF$18,MATCH(UsagePerHour!$B87,Sales!$C$5:$C$18,0),MATCH(UsagePerHour!HO$4,Sales!$D$3:$ABF$3,0))/HO$2*INDEX(Usage!$D$5:$ABF$11,MATCH(UsagePerHour!$B$84,Usage!$C$5:$C$11,0),MATCH(UsagePerHour!HO$4,Usage!$D$3:$ABF$3,0)),"")</f>
        <v>23.947309361266964</v>
      </c>
      <c r="HP87" s="6">
        <f>IFERROR(INDEX(Sales!$D$5:$ABF$18,MATCH(UsagePerHour!$B87,Sales!$C$5:$C$18,0),MATCH(UsagePerHour!HP$4,Sales!$D$3:$ABF$3,0))/HP$2*INDEX(Usage!$D$5:$ABF$11,MATCH(UsagePerHour!$B$84,Usage!$C$5:$C$11,0),MATCH(UsagePerHour!HP$4,Usage!$D$3:$ABF$3,0)),"")</f>
        <v>66.913755940046102</v>
      </c>
      <c r="HQ87" s="6">
        <f>IFERROR(INDEX(Sales!$D$5:$ABF$18,MATCH(UsagePerHour!$B87,Sales!$C$5:$C$18,0),MATCH(UsagePerHour!HQ$4,Sales!$D$3:$ABF$3,0))/HQ$2*INDEX(Usage!$D$5:$ABF$11,MATCH(UsagePerHour!$B$84,Usage!$C$5:$C$11,0),MATCH(UsagePerHour!HQ$4,Usage!$D$3:$ABF$3,0)),"")</f>
        <v>114.41869376585812</v>
      </c>
      <c r="HR87" s="6">
        <f>IFERROR(INDEX(Sales!$D$5:$ABF$18,MATCH(UsagePerHour!$B87,Sales!$C$5:$C$18,0),MATCH(UsagePerHour!HR$4,Sales!$D$3:$ABF$3,0))/HR$2*INDEX(Usage!$D$5:$ABF$11,MATCH(UsagePerHour!$B$84,Usage!$C$5:$C$11,0),MATCH(UsagePerHour!HR$4,Usage!$D$3:$ABF$3,0)),"")</f>
        <v>217.17060690448082</v>
      </c>
      <c r="HS87" s="6">
        <f>IFERROR(INDEX(Sales!$D$5:$ABF$18,MATCH(UsagePerHour!$B87,Sales!$C$5:$C$18,0),MATCH(UsagePerHour!HS$4,Sales!$D$3:$ABF$3,0))/HS$2*INDEX(Usage!$D$5:$ABF$11,MATCH(UsagePerHour!$B$84,Usage!$C$5:$C$11,0),MATCH(UsagePerHour!HS$4,Usage!$D$3:$ABF$3,0)),"")</f>
        <v>25.912556426496835</v>
      </c>
      <c r="HT87" s="6">
        <f>IFERROR(INDEX(Sales!$D$5:$ABF$18,MATCH(UsagePerHour!$B87,Sales!$C$5:$C$18,0),MATCH(UsagePerHour!HT$4,Sales!$D$3:$ABF$3,0))/HT$2*INDEX(Usage!$D$5:$ABF$11,MATCH(UsagePerHour!$B$84,Usage!$C$5:$C$11,0),MATCH(UsagePerHour!HT$4,Usage!$D$3:$ABF$3,0)),"")</f>
        <v>28.909579600275674</v>
      </c>
      <c r="HU87" s="6">
        <f>IFERROR(INDEX(Sales!$D$5:$ABF$18,MATCH(UsagePerHour!$B87,Sales!$C$5:$C$18,0),MATCH(UsagePerHour!HU$4,Sales!$D$3:$ABF$3,0))/HU$2*INDEX(Usage!$D$5:$ABF$11,MATCH(UsagePerHour!$B$84,Usage!$C$5:$C$11,0),MATCH(UsagePerHour!HU$4,Usage!$D$3:$ABF$3,0)),"")</f>
        <v>4.9049810097128184</v>
      </c>
      <c r="HV87" s="6">
        <f>IFERROR(INDEX(Sales!$D$5:$ABF$18,MATCH(UsagePerHour!$B87,Sales!$C$5:$C$18,0),MATCH(UsagePerHour!HV$4,Sales!$D$3:$ABF$3,0))/HV$2*INDEX(Usage!$D$5:$ABF$11,MATCH(UsagePerHour!$B$84,Usage!$C$5:$C$11,0),MATCH(UsagePerHour!HV$4,Usage!$D$3:$ABF$3,0)),"")</f>
        <v>3.0926975620369417</v>
      </c>
      <c r="HW87" s="6">
        <f>IFERROR(INDEX(Sales!$D$5:$ABF$18,MATCH(UsagePerHour!$B87,Sales!$C$5:$C$18,0),MATCH(UsagePerHour!HW$4,Sales!$D$3:$ABF$3,0))/HW$2*INDEX(Usage!$D$5:$ABF$11,MATCH(UsagePerHour!$B$84,Usage!$C$5:$C$11,0),MATCH(UsagePerHour!HW$4,Usage!$D$3:$ABF$3,0)),"")</f>
        <v>40.522245626101537</v>
      </c>
      <c r="HX87" s="6">
        <f>IFERROR(INDEX(Sales!$D$5:$ABF$18,MATCH(UsagePerHour!$B87,Sales!$C$5:$C$18,0),MATCH(UsagePerHour!HX$4,Sales!$D$3:$ABF$3,0))/HX$2*INDEX(Usage!$D$5:$ABF$11,MATCH(UsagePerHour!$B$84,Usage!$C$5:$C$11,0),MATCH(UsagePerHour!HX$4,Usage!$D$3:$ABF$3,0)),"")</f>
        <v>111.49579215299595</v>
      </c>
      <c r="HY87" s="6">
        <f>IFERROR(INDEX(Sales!$D$5:$ABF$18,MATCH(UsagePerHour!$B87,Sales!$C$5:$C$18,0),MATCH(UsagePerHour!HY$4,Sales!$D$3:$ABF$3,0))/HY$2*INDEX(Usage!$D$5:$ABF$11,MATCH(UsagePerHour!$B$84,Usage!$C$5:$C$11,0),MATCH(UsagePerHour!HY$4,Usage!$D$3:$ABF$3,0)),"")</f>
        <v>210.72630696114061</v>
      </c>
      <c r="HZ87" s="6">
        <f>IFERROR(INDEX(Sales!$D$5:$ABF$18,MATCH(UsagePerHour!$B87,Sales!$C$5:$C$18,0),MATCH(UsagePerHour!HZ$4,Sales!$D$3:$ABF$3,0))/HZ$2*INDEX(Usage!$D$5:$ABF$11,MATCH(UsagePerHour!$B$84,Usage!$C$5:$C$11,0),MATCH(UsagePerHour!HZ$4,Usage!$D$3:$ABF$3,0)),"")</f>
        <v>71.403239533779484</v>
      </c>
      <c r="IA87" s="6">
        <f>IFERROR(INDEX(Sales!$D$5:$ABF$18,MATCH(UsagePerHour!$B87,Sales!$C$5:$C$18,0),MATCH(UsagePerHour!IA$4,Sales!$D$3:$ABF$3,0))/IA$2*INDEX(Usage!$D$5:$ABF$11,MATCH(UsagePerHour!$B$84,Usage!$C$5:$C$11,0),MATCH(UsagePerHour!IA$4,Usage!$D$3:$ABF$3,0)),"")</f>
        <v>136.80874058929021</v>
      </c>
      <c r="IB87" s="6">
        <f>IFERROR(INDEX(Sales!$D$5:$ABF$18,MATCH(UsagePerHour!$B87,Sales!$C$5:$C$18,0),MATCH(UsagePerHour!IB$4,Sales!$D$3:$ABF$3,0))/IB$2*INDEX(Usage!$D$5:$ABF$11,MATCH(UsagePerHour!$B$84,Usage!$C$5:$C$11,0),MATCH(UsagePerHour!IB$4,Usage!$D$3:$ABF$3,0)),"")</f>
        <v>13.402929678410201</v>
      </c>
      <c r="IC87" s="6">
        <f>IFERROR(INDEX(Sales!$D$5:$ABF$18,MATCH(UsagePerHour!$B87,Sales!$C$5:$C$18,0),MATCH(UsagePerHour!IC$4,Sales!$D$3:$ABF$3,0))/IC$2*INDEX(Usage!$D$5:$ABF$11,MATCH(UsagePerHour!$B$84,Usage!$C$5:$C$11,0),MATCH(UsagePerHour!IC$4,Usage!$D$3:$ABF$3,0)),"")</f>
        <v>6.6949032217651849</v>
      </c>
      <c r="ID87" s="6">
        <f>IFERROR(INDEX(Sales!$D$5:$ABF$18,MATCH(UsagePerHour!$B87,Sales!$C$5:$C$18,0),MATCH(UsagePerHour!ID$4,Sales!$D$3:$ABF$3,0))/ID$2*INDEX(Usage!$D$5:$ABF$11,MATCH(UsagePerHour!$B$84,Usage!$C$5:$C$11,0),MATCH(UsagePerHour!ID$4,Usage!$D$3:$ABF$3,0)),"")</f>
        <v>8.7886450469739206</v>
      </c>
      <c r="IE87" s="6">
        <f>IFERROR(INDEX(Sales!$D$5:$ABF$18,MATCH(UsagePerHour!$B87,Sales!$C$5:$C$18,0),MATCH(UsagePerHour!IE$4,Sales!$D$3:$ABF$3,0))/IE$2*INDEX(Usage!$D$5:$ABF$11,MATCH(UsagePerHour!$B$84,Usage!$C$5:$C$11,0),MATCH(UsagePerHour!IE$4,Usage!$D$3:$ABF$3,0)),"")</f>
        <v>35.802400627299598</v>
      </c>
      <c r="IF87" s="6">
        <f>IFERROR(INDEX(Sales!$D$5:$ABF$18,MATCH(UsagePerHour!$B87,Sales!$C$5:$C$18,0),MATCH(UsagePerHour!IF$4,Sales!$D$3:$ABF$3,0))/IF$2*INDEX(Usage!$D$5:$ABF$11,MATCH(UsagePerHour!$B$84,Usage!$C$5:$C$11,0),MATCH(UsagePerHour!IF$4,Usage!$D$3:$ABF$3,0)),"")</f>
        <v>125.39055081012285</v>
      </c>
      <c r="IG87" s="6">
        <f>IFERROR(INDEX(Sales!$D$5:$ABF$18,MATCH(UsagePerHour!$B87,Sales!$C$5:$C$18,0),MATCH(UsagePerHour!IG$4,Sales!$D$3:$ABF$3,0))/IG$2*INDEX(Usage!$D$5:$ABF$11,MATCH(UsagePerHour!$B$84,Usage!$C$5:$C$11,0),MATCH(UsagePerHour!IG$4,Usage!$D$3:$ABF$3,0)),"")</f>
        <v>15.310395037349529</v>
      </c>
      <c r="IH87" s="6">
        <f>IFERROR(INDEX(Sales!$D$5:$ABF$18,MATCH(UsagePerHour!$B87,Sales!$C$5:$C$18,0),MATCH(UsagePerHour!IH$4,Sales!$D$3:$ABF$3,0))/IH$2*INDEX(Usage!$D$5:$ABF$11,MATCH(UsagePerHour!$B$84,Usage!$C$5:$C$11,0),MATCH(UsagePerHour!IH$4,Usage!$D$3:$ABF$3,0)),"")</f>
        <v>103.55671165790287</v>
      </c>
      <c r="II87" s="6">
        <f>IFERROR(INDEX(Sales!$D$5:$ABF$18,MATCH(UsagePerHour!$B87,Sales!$C$5:$C$18,0),MATCH(UsagePerHour!II$4,Sales!$D$3:$ABF$3,0))/II$2*INDEX(Usage!$D$5:$ABF$11,MATCH(UsagePerHour!$B$84,Usage!$C$5:$C$11,0),MATCH(UsagePerHour!II$4,Usage!$D$3:$ABF$3,0)),"")</f>
        <v>1.3451503750113203</v>
      </c>
      <c r="IJ87" s="6">
        <f>IFERROR(INDEX(Sales!$D$5:$ABF$18,MATCH(UsagePerHour!$B87,Sales!$C$5:$C$18,0),MATCH(UsagePerHour!IJ$4,Sales!$D$3:$ABF$3,0))/IJ$2*INDEX(Usage!$D$5:$ABF$11,MATCH(UsagePerHour!$B$84,Usage!$C$5:$C$11,0),MATCH(UsagePerHour!IJ$4,Usage!$D$3:$ABF$3,0)),"")</f>
        <v>13.083751265569447</v>
      </c>
      <c r="IK87" s="6">
        <f>IFERROR(INDEX(Sales!$D$5:$ABF$18,MATCH(UsagePerHour!$B87,Sales!$C$5:$C$18,0),MATCH(UsagePerHour!IK$4,Sales!$D$3:$ABF$3,0))/IK$2*INDEX(Usage!$D$5:$ABF$11,MATCH(UsagePerHour!$B$84,Usage!$C$5:$C$11,0),MATCH(UsagePerHour!IK$4,Usage!$D$3:$ABF$3,0)),"")</f>
        <v>15.296499943449247</v>
      </c>
      <c r="IL87" s="6">
        <f>IFERROR(INDEX(Sales!$D$5:$ABF$18,MATCH(UsagePerHour!$B87,Sales!$C$5:$C$18,0),MATCH(UsagePerHour!IL$4,Sales!$D$3:$ABF$3,0))/IL$2*INDEX(Usage!$D$5:$ABF$11,MATCH(UsagePerHour!$B$84,Usage!$C$5:$C$11,0),MATCH(UsagePerHour!IL$4,Usage!$D$3:$ABF$3,0)),"")</f>
        <v>66.945956468770802</v>
      </c>
      <c r="IM87" s="6">
        <f>IFERROR(INDEX(Sales!$D$5:$ABF$18,MATCH(UsagePerHour!$B87,Sales!$C$5:$C$18,0),MATCH(UsagePerHour!IM$4,Sales!$D$3:$ABF$3,0))/IM$2*INDEX(Usage!$D$5:$ABF$11,MATCH(UsagePerHour!$B$84,Usage!$C$5:$C$11,0),MATCH(UsagePerHour!IM$4,Usage!$D$3:$ABF$3,0)),"")</f>
        <v>102.207319451481</v>
      </c>
      <c r="IN87" s="6">
        <f>IFERROR(INDEX(Sales!$D$5:$ABF$18,MATCH(UsagePerHour!$B87,Sales!$C$5:$C$18,0),MATCH(UsagePerHour!IN$4,Sales!$D$3:$ABF$3,0))/IN$2*INDEX(Usage!$D$5:$ABF$11,MATCH(UsagePerHour!$B$84,Usage!$C$5:$C$11,0),MATCH(UsagePerHour!IN$4,Usage!$D$3:$ABF$3,0)),"")</f>
        <v>10.462038303693571</v>
      </c>
      <c r="IO87" s="6">
        <f>IFERROR(INDEX(Sales!$D$5:$ABF$18,MATCH(UsagePerHour!$B87,Sales!$C$5:$C$18,0),MATCH(UsagePerHour!IO$4,Sales!$D$3:$ABF$3,0))/IO$2*INDEX(Usage!$D$5:$ABF$11,MATCH(UsagePerHour!$B$84,Usage!$C$5:$C$11,0),MATCH(UsagePerHour!IO$4,Usage!$D$3:$ABF$3,0)),"")</f>
        <v>41.125655085076858</v>
      </c>
      <c r="IP87" s="6">
        <f>IFERROR(INDEX(Sales!$D$5:$ABF$18,MATCH(UsagePerHour!$B87,Sales!$C$5:$C$18,0),MATCH(UsagePerHour!IP$4,Sales!$D$3:$ABF$3,0))/IP$2*INDEX(Usage!$D$5:$ABF$11,MATCH(UsagePerHour!$B$84,Usage!$C$5:$C$11,0),MATCH(UsagePerHour!IP$4,Usage!$D$3:$ABF$3,0)),"")</f>
        <v>79.280978179180366</v>
      </c>
      <c r="IQ87" s="6">
        <f>IFERROR(INDEX(Sales!$D$5:$ABF$18,MATCH(UsagePerHour!$B87,Sales!$C$5:$C$18,0),MATCH(UsagePerHour!IQ$4,Sales!$D$3:$ABF$3,0))/IQ$2*INDEX(Usage!$D$5:$ABF$11,MATCH(UsagePerHour!$B$84,Usage!$C$5:$C$11,0),MATCH(UsagePerHour!IQ$4,Usage!$D$3:$ABF$3,0)),"")</f>
        <v>9.2361062113408128</v>
      </c>
      <c r="IR87" s="6">
        <f>IFERROR(INDEX(Sales!$D$5:$ABF$18,MATCH(UsagePerHour!$B87,Sales!$C$5:$C$18,0),MATCH(UsagePerHour!IR$4,Sales!$D$3:$ABF$3,0))/IR$2*INDEX(Usage!$D$5:$ABF$11,MATCH(UsagePerHour!$B$84,Usage!$C$5:$C$11,0),MATCH(UsagePerHour!IR$4,Usage!$D$3:$ABF$3,0)),"")</f>
        <v>24.430289103831559</v>
      </c>
      <c r="IS87" s="6">
        <f>IFERROR(INDEX(Sales!$D$5:$ABF$18,MATCH(UsagePerHour!$B87,Sales!$C$5:$C$18,0),MATCH(UsagePerHour!IS$4,Sales!$D$3:$ABF$3,0))/IS$2*INDEX(Usage!$D$5:$ABF$11,MATCH(UsagePerHour!$B$84,Usage!$C$5:$C$11,0),MATCH(UsagePerHour!IS$4,Usage!$D$3:$ABF$3,0)),"")</f>
        <v>18.916870750629379</v>
      </c>
      <c r="IT87" s="6">
        <f>IFERROR(INDEX(Sales!$D$5:$ABF$18,MATCH(UsagePerHour!$B87,Sales!$C$5:$C$18,0),MATCH(UsagePerHour!IT$4,Sales!$D$3:$ABF$3,0))/IT$2*INDEX(Usage!$D$5:$ABF$11,MATCH(UsagePerHour!$B$84,Usage!$C$5:$C$11,0),MATCH(UsagePerHour!IT$4,Usage!$D$3:$ABF$3,0)),"")</f>
        <v>40.477079542752229</v>
      </c>
      <c r="IU87" s="6">
        <f>IFERROR(INDEX(Sales!$D$5:$ABF$18,MATCH(UsagePerHour!$B87,Sales!$C$5:$C$18,0),MATCH(UsagePerHour!IU$4,Sales!$D$3:$ABF$3,0))/IU$2*INDEX(Usage!$D$5:$ABF$11,MATCH(UsagePerHour!$B$84,Usage!$C$5:$C$11,0),MATCH(UsagePerHour!IU$4,Usage!$D$3:$ABF$3,0)),"")</f>
        <v>19.002836176538811</v>
      </c>
      <c r="IV87" s="6">
        <f>IFERROR(INDEX(Sales!$D$5:$ABF$18,MATCH(UsagePerHour!$B87,Sales!$C$5:$C$18,0),MATCH(UsagePerHour!IV$4,Sales!$D$3:$ABF$3,0))/IV$2*INDEX(Usage!$D$5:$ABF$11,MATCH(UsagePerHour!$B$84,Usage!$C$5:$C$11,0),MATCH(UsagePerHour!IV$4,Usage!$D$3:$ABF$3,0)),"")</f>
        <v>22.020483790735252</v>
      </c>
      <c r="IW87" s="6">
        <f>IFERROR(INDEX(Sales!$D$5:$ABF$18,MATCH(UsagePerHour!$B87,Sales!$C$5:$C$18,0),MATCH(UsagePerHour!IW$4,Sales!$D$3:$ABF$3,0))/IW$2*INDEX(Usage!$D$5:$ABF$11,MATCH(UsagePerHour!$B$84,Usage!$C$5:$C$11,0),MATCH(UsagePerHour!IW$4,Usage!$D$3:$ABF$3,0)),"")</f>
        <v>0</v>
      </c>
      <c r="IX87" s="6">
        <f>IFERROR(INDEX(Sales!$D$5:$ABF$18,MATCH(UsagePerHour!$B87,Sales!$C$5:$C$18,0),MATCH(UsagePerHour!IX$4,Sales!$D$3:$ABF$3,0))/IX$2*INDEX(Usage!$D$5:$ABF$11,MATCH(UsagePerHour!$B$84,Usage!$C$5:$C$11,0),MATCH(UsagePerHour!IX$4,Usage!$D$3:$ABF$3,0)),"")</f>
        <v>8.8791163769239283</v>
      </c>
      <c r="IY87" s="6">
        <f>IFERROR(INDEX(Sales!$D$5:$ABF$18,MATCH(UsagePerHour!$B87,Sales!$C$5:$C$18,0),MATCH(UsagePerHour!IY$4,Sales!$D$3:$ABF$3,0))/IY$2*INDEX(Usage!$D$5:$ABF$11,MATCH(UsagePerHour!$B$84,Usage!$C$5:$C$11,0),MATCH(UsagePerHour!IY$4,Usage!$D$3:$ABF$3,0)),"")</f>
        <v>10.841936616346983</v>
      </c>
      <c r="IZ87" s="6">
        <f>IFERROR(INDEX(Sales!$D$5:$ABF$18,MATCH(UsagePerHour!$B87,Sales!$C$5:$C$18,0),MATCH(UsagePerHour!IZ$4,Sales!$D$3:$ABF$3,0))/IZ$2*INDEX(Usage!$D$5:$ABF$11,MATCH(UsagePerHour!$B$84,Usage!$C$5:$C$11,0),MATCH(UsagePerHour!IZ$4,Usage!$D$3:$ABF$3,0)),"")</f>
        <v>35.302842210932049</v>
      </c>
      <c r="JA87" s="6">
        <f>IFERROR(INDEX(Sales!$D$5:$ABF$18,MATCH(UsagePerHour!$B87,Sales!$C$5:$C$18,0),MATCH(UsagePerHour!JA$4,Sales!$D$3:$ABF$3,0))/JA$2*INDEX(Usage!$D$5:$ABF$11,MATCH(UsagePerHour!$B$84,Usage!$C$5:$C$11,0),MATCH(UsagePerHour!JA$4,Usage!$D$3:$ABF$3,0)),"")</f>
        <v>142.30341385794878</v>
      </c>
      <c r="JB87" s="6">
        <f>IFERROR(INDEX(Sales!$D$5:$ABF$18,MATCH(UsagePerHour!$B87,Sales!$C$5:$C$18,0),MATCH(UsagePerHour!JB$4,Sales!$D$3:$ABF$3,0))/JB$2*INDEX(Usage!$D$5:$ABF$11,MATCH(UsagePerHour!$B$84,Usage!$C$5:$C$11,0),MATCH(UsagePerHour!JB$4,Usage!$D$3:$ABF$3,0)),"")</f>
        <v>190.469712790823</v>
      </c>
      <c r="JC87" s="6">
        <f>IFERROR(INDEX(Sales!$D$5:$ABF$18,MATCH(UsagePerHour!$B87,Sales!$C$5:$C$18,0),MATCH(UsagePerHour!JC$4,Sales!$D$3:$ABF$3,0))/JC$2*INDEX(Usage!$D$5:$ABF$11,MATCH(UsagePerHour!$B$84,Usage!$C$5:$C$11,0),MATCH(UsagePerHour!JC$4,Usage!$D$3:$ABF$3,0)),"")</f>
        <v>33.501150189133774</v>
      </c>
      <c r="JD87" s="6">
        <f>IFERROR(INDEX(Sales!$D$5:$ABF$18,MATCH(UsagePerHour!$B87,Sales!$C$5:$C$18,0),MATCH(UsagePerHour!JD$4,Sales!$D$3:$ABF$3,0))/JD$2*INDEX(Usage!$D$5:$ABF$11,MATCH(UsagePerHour!$B$84,Usage!$C$5:$C$11,0),MATCH(UsagePerHour!JD$4,Usage!$D$3:$ABF$3,0)),"")</f>
        <v>4.950356467880467</v>
      </c>
      <c r="JE87" s="6">
        <f>IFERROR(INDEX(Sales!$D$5:$ABF$18,MATCH(UsagePerHour!$B87,Sales!$C$5:$C$18,0),MATCH(UsagePerHour!JE$4,Sales!$D$3:$ABF$3,0))/JE$2*INDEX(Usage!$D$5:$ABF$11,MATCH(UsagePerHour!$B$84,Usage!$C$5:$C$11,0),MATCH(UsagePerHour!JE$4,Usage!$D$3:$ABF$3,0)),"")</f>
        <v>7.1382783614491716</v>
      </c>
      <c r="JF87" s="6">
        <f>IFERROR(INDEX(Sales!$D$5:$ABF$18,MATCH(UsagePerHour!$B87,Sales!$C$5:$C$18,0),MATCH(UsagePerHour!JF$4,Sales!$D$3:$ABF$3,0))/JF$2*INDEX(Usage!$D$5:$ABF$11,MATCH(UsagePerHour!$B$84,Usage!$C$5:$C$11,0),MATCH(UsagePerHour!JF$4,Usage!$D$3:$ABF$3,0)),"")</f>
        <v>6.9502029589423824</v>
      </c>
      <c r="JG87" s="6">
        <f>IFERROR(INDEX(Sales!$D$5:$ABF$18,MATCH(UsagePerHour!$B87,Sales!$C$5:$C$18,0),MATCH(UsagePerHour!JG$4,Sales!$D$3:$ABF$3,0))/JG$2*INDEX(Usage!$D$5:$ABF$11,MATCH(UsagePerHour!$B$84,Usage!$C$5:$C$11,0),MATCH(UsagePerHour!JG$4,Usage!$D$3:$ABF$3,0)),"")</f>
        <v>14.339304702736211</v>
      </c>
      <c r="JH87" s="6">
        <f>IFERROR(INDEX(Sales!$D$5:$ABF$18,MATCH(UsagePerHour!$B87,Sales!$C$5:$C$18,0),MATCH(UsagePerHour!JH$4,Sales!$D$3:$ABF$3,0))/JH$2*INDEX(Usage!$D$5:$ABF$11,MATCH(UsagePerHour!$B$84,Usage!$C$5:$C$11,0),MATCH(UsagePerHour!JH$4,Usage!$D$3:$ABF$3,0)),"")</f>
        <v>149.65199569221008</v>
      </c>
      <c r="JI87" s="6">
        <f>IFERROR(INDEX(Sales!$D$5:$ABF$18,MATCH(UsagePerHour!$B87,Sales!$C$5:$C$18,0),MATCH(UsagePerHour!JI$4,Sales!$D$3:$ABF$3,0))/JI$2*INDEX(Usage!$D$5:$ABF$11,MATCH(UsagePerHour!$B$84,Usage!$C$5:$C$11,0),MATCH(UsagePerHour!JI$4,Usage!$D$3:$ABF$3,0)),"")</f>
        <v>158.60497476664136</v>
      </c>
      <c r="JJ87" s="6">
        <f>IFERROR(INDEX(Sales!$D$5:$ABF$18,MATCH(UsagePerHour!$B87,Sales!$C$5:$C$18,0),MATCH(UsagePerHour!JJ$4,Sales!$D$3:$ABF$3,0))/JJ$2*INDEX(Usage!$D$5:$ABF$11,MATCH(UsagePerHour!$B$84,Usage!$C$5:$C$11,0),MATCH(UsagePerHour!JJ$4,Usage!$D$3:$ABF$3,0)),"")</f>
        <v>50.197483741614768</v>
      </c>
      <c r="JK87" s="6">
        <f>IFERROR(INDEX(Sales!$D$5:$ABF$18,MATCH(UsagePerHour!$B87,Sales!$C$5:$C$18,0),MATCH(UsagePerHour!JK$4,Sales!$D$3:$ABF$3,0))/JK$2*INDEX(Usage!$D$5:$ABF$11,MATCH(UsagePerHour!$B$84,Usage!$C$5:$C$11,0),MATCH(UsagePerHour!JK$4,Usage!$D$3:$ABF$3,0)),"")</f>
        <v>15.578249416497183</v>
      </c>
      <c r="JL87" s="6">
        <f>IFERROR(INDEX(Sales!$D$5:$ABF$18,MATCH(UsagePerHour!$B87,Sales!$C$5:$C$18,0),MATCH(UsagePerHour!JL$4,Sales!$D$3:$ABF$3,0))/JL$2*INDEX(Usage!$D$5:$ABF$11,MATCH(UsagePerHour!$B$84,Usage!$C$5:$C$11,0),MATCH(UsagePerHour!JL$4,Usage!$D$3:$ABF$3,0)),"")</f>
        <v>3.7492750683820186</v>
      </c>
      <c r="JM87" s="6">
        <f>IFERROR(INDEX(Sales!$D$5:$ABF$18,MATCH(UsagePerHour!$B87,Sales!$C$5:$C$18,0),MATCH(UsagePerHour!JM$4,Sales!$D$3:$ABF$3,0))/JM$2*INDEX(Usage!$D$5:$ABF$11,MATCH(UsagePerHour!$B$84,Usage!$C$5:$C$11,0),MATCH(UsagePerHour!JM$4,Usage!$D$3:$ABF$3,0)),"")</f>
        <v>11.583924871037432</v>
      </c>
      <c r="JN87" s="6">
        <f>IFERROR(INDEX(Sales!$D$5:$ABF$18,MATCH(UsagePerHour!$B87,Sales!$C$5:$C$18,0),MATCH(UsagePerHour!JN$4,Sales!$D$3:$ABF$3,0))/JN$2*INDEX(Usage!$D$5:$ABF$11,MATCH(UsagePerHour!$B$84,Usage!$C$5:$C$11,0),MATCH(UsagePerHour!JN$4,Usage!$D$3:$ABF$3,0)),"")</f>
        <v>43.007661803954868</v>
      </c>
      <c r="JO87" s="6">
        <f>IFERROR(INDEX(Sales!$D$5:$ABF$18,MATCH(UsagePerHour!$B87,Sales!$C$5:$C$18,0),MATCH(UsagePerHour!JO$4,Sales!$D$3:$ABF$3,0))/JO$2*INDEX(Usage!$D$5:$ABF$11,MATCH(UsagePerHour!$B$84,Usage!$C$5:$C$11,0),MATCH(UsagePerHour!JO$4,Usage!$D$3:$ABF$3,0)),"")</f>
        <v>161.87071247001103</v>
      </c>
      <c r="JP87" s="6">
        <f>IFERROR(INDEX(Sales!$D$5:$ABF$18,MATCH(UsagePerHour!$B87,Sales!$C$5:$C$18,0),MATCH(UsagePerHour!JP$4,Sales!$D$3:$ABF$3,0))/JP$2*INDEX(Usage!$D$5:$ABF$11,MATCH(UsagePerHour!$B$84,Usage!$C$5:$C$11,0),MATCH(UsagePerHour!JP$4,Usage!$D$3:$ABF$3,0)),"")</f>
        <v>5.1924822824097943</v>
      </c>
      <c r="JQ87" s="6">
        <f>IFERROR(INDEX(Sales!$D$5:$ABF$18,MATCH(UsagePerHour!$B87,Sales!$C$5:$C$18,0),MATCH(UsagePerHour!JQ$4,Sales!$D$3:$ABF$3,0))/JQ$2*INDEX(Usage!$D$5:$ABF$11,MATCH(UsagePerHour!$B$84,Usage!$C$5:$C$11,0),MATCH(UsagePerHour!JQ$4,Usage!$D$3:$ABF$3,0)),"")</f>
        <v>21.033675296257353</v>
      </c>
      <c r="JR87" s="6">
        <f>IFERROR(INDEX(Sales!$D$5:$ABF$18,MATCH(UsagePerHour!$B87,Sales!$C$5:$C$18,0),MATCH(UsagePerHour!JR$4,Sales!$D$3:$ABF$3,0))/JR$2*INDEX(Usage!$D$5:$ABF$11,MATCH(UsagePerHour!$B$84,Usage!$C$5:$C$11,0),MATCH(UsagePerHour!JR$4,Usage!$D$3:$ABF$3,0)),"")</f>
        <v>4.7491737532028662</v>
      </c>
      <c r="JS87" s="6">
        <f>IFERROR(INDEX(Sales!$D$5:$ABF$18,MATCH(UsagePerHour!$B87,Sales!$C$5:$C$18,0),MATCH(UsagePerHour!JS$4,Sales!$D$3:$ABF$3,0))/JS$2*INDEX(Usage!$D$5:$ABF$11,MATCH(UsagePerHour!$B$84,Usage!$C$5:$C$11,0),MATCH(UsagePerHour!JS$4,Usage!$D$3:$ABF$3,0)),"")</f>
        <v>16.933381584134104</v>
      </c>
      <c r="JT87" s="6">
        <f>IFERROR(INDEX(Sales!$D$5:$ABF$18,MATCH(UsagePerHour!$B87,Sales!$C$5:$C$18,0),MATCH(UsagePerHour!JT$4,Sales!$D$3:$ABF$3,0))/JT$2*INDEX(Usage!$D$5:$ABF$11,MATCH(UsagePerHour!$B$84,Usage!$C$5:$C$11,0),MATCH(UsagePerHour!JT$4,Usage!$D$3:$ABF$3,0)),"")</f>
        <v>27.798975116865595</v>
      </c>
      <c r="JU87" s="6">
        <f>IFERROR(INDEX(Sales!$D$5:$ABF$18,MATCH(UsagePerHour!$B87,Sales!$C$5:$C$18,0),MATCH(UsagePerHour!JU$4,Sales!$D$3:$ABF$3,0))/JU$2*INDEX(Usage!$D$5:$ABF$11,MATCH(UsagePerHour!$B$84,Usage!$C$5:$C$11,0),MATCH(UsagePerHour!JU$4,Usage!$D$3:$ABF$3,0)),"")</f>
        <v>32.764362792305604</v>
      </c>
      <c r="JV87" s="6">
        <f>IFERROR(INDEX(Sales!$D$5:$ABF$18,MATCH(UsagePerHour!$B87,Sales!$C$5:$C$18,0),MATCH(UsagePerHour!JV$4,Sales!$D$3:$ABF$3,0))/JV$2*INDEX(Usage!$D$5:$ABF$11,MATCH(UsagePerHour!$B$84,Usage!$C$5:$C$11,0),MATCH(UsagePerHour!JV$4,Usage!$D$3:$ABF$3,0)),"")</f>
        <v>119.23449906054913</v>
      </c>
      <c r="JW87" s="6">
        <f>IFERROR(INDEX(Sales!$D$5:$ABF$18,MATCH(UsagePerHour!$B87,Sales!$C$5:$C$18,0),MATCH(UsagePerHour!JW$4,Sales!$D$3:$ABF$3,0))/JW$2*INDEX(Usage!$D$5:$ABF$11,MATCH(UsagePerHour!$B$84,Usage!$C$5:$C$11,0),MATCH(UsagePerHour!JW$4,Usage!$D$3:$ABF$3,0)),"")</f>
        <v>18.109574346963434</v>
      </c>
      <c r="JX87" s="6">
        <f>IFERROR(INDEX(Sales!$D$5:$ABF$18,MATCH(UsagePerHour!$B87,Sales!$C$5:$C$18,0),MATCH(UsagePerHour!JX$4,Sales!$D$3:$ABF$3,0))/JX$2*INDEX(Usage!$D$5:$ABF$11,MATCH(UsagePerHour!$B$84,Usage!$C$5:$C$11,0),MATCH(UsagePerHour!JX$4,Usage!$D$3:$ABF$3,0)),"")</f>
        <v>37.626106920301737</v>
      </c>
      <c r="JY87" s="6">
        <f>IFERROR(INDEX(Sales!$D$5:$ABF$18,MATCH(UsagePerHour!$B87,Sales!$C$5:$C$18,0),MATCH(UsagePerHour!JY$4,Sales!$D$3:$ABF$3,0))/JY$2*INDEX(Usage!$D$5:$ABF$11,MATCH(UsagePerHour!$B$84,Usage!$C$5:$C$11,0),MATCH(UsagePerHour!JY$4,Usage!$D$3:$ABF$3,0)),"")</f>
        <v>4.6531294298776764</v>
      </c>
      <c r="JZ87" s="6">
        <f>IFERROR(INDEX(Sales!$D$5:$ABF$18,MATCH(UsagePerHour!$B87,Sales!$C$5:$C$18,0),MATCH(UsagePerHour!JZ$4,Sales!$D$3:$ABF$3,0))/JZ$2*INDEX(Usage!$D$5:$ABF$11,MATCH(UsagePerHour!$B$84,Usage!$C$5:$C$11,0),MATCH(UsagePerHour!JZ$4,Usage!$D$3:$ABF$3,0)),"")</f>
        <v>2.1496842200008999</v>
      </c>
      <c r="KA87" s="6">
        <f>IFERROR(INDEX(Sales!$D$5:$ABF$18,MATCH(UsagePerHour!$B87,Sales!$C$5:$C$18,0),MATCH(UsagePerHour!KA$4,Sales!$D$3:$ABF$3,0))/KA$2*INDEX(Usage!$D$5:$ABF$11,MATCH(UsagePerHour!$B$84,Usage!$C$5:$C$11,0),MATCH(UsagePerHour!KA$4,Usage!$D$3:$ABF$3,0)),"")</f>
        <v>108.66617010381268</v>
      </c>
      <c r="KB87" s="6">
        <f>IFERROR(INDEX(Sales!$D$5:$ABF$18,MATCH(UsagePerHour!$B87,Sales!$C$5:$C$18,0),MATCH(UsagePerHour!KB$4,Sales!$D$3:$ABF$3,0))/KB$2*INDEX(Usage!$D$5:$ABF$11,MATCH(UsagePerHour!$B$84,Usage!$C$5:$C$11,0),MATCH(UsagePerHour!KB$4,Usage!$D$3:$ABF$3,0)),"")</f>
        <v>86.433981745820773</v>
      </c>
      <c r="KC87" s="6">
        <f>IFERROR(INDEX(Sales!$D$5:$ABF$18,MATCH(UsagePerHour!$B87,Sales!$C$5:$C$18,0),MATCH(UsagePerHour!KC$4,Sales!$D$3:$ABF$3,0))/KC$2*INDEX(Usage!$D$5:$ABF$11,MATCH(UsagePerHour!$B$84,Usage!$C$5:$C$11,0),MATCH(UsagePerHour!KC$4,Usage!$D$3:$ABF$3,0)),"")</f>
        <v>173.14295015553787</v>
      </c>
      <c r="KD87" s="6">
        <f>IFERROR(INDEX(Sales!$D$5:$ABF$18,MATCH(UsagePerHour!$B87,Sales!$C$5:$C$18,0),MATCH(UsagePerHour!KD$4,Sales!$D$3:$ABF$3,0))/KD$2*INDEX(Usage!$D$5:$ABF$11,MATCH(UsagePerHour!$B$84,Usage!$C$5:$C$11,0),MATCH(UsagePerHour!KD$4,Usage!$D$3:$ABF$3,0)),"")</f>
        <v>284.73148419142547</v>
      </c>
      <c r="KE87" s="6">
        <f>IFERROR(INDEX(Sales!$D$5:$ABF$18,MATCH(UsagePerHour!$B87,Sales!$C$5:$C$18,0),MATCH(UsagePerHour!KE$4,Sales!$D$3:$ABF$3,0))/KE$2*INDEX(Usage!$D$5:$ABF$11,MATCH(UsagePerHour!$B$84,Usage!$C$5:$C$11,0),MATCH(UsagePerHour!KE$4,Usage!$D$3:$ABF$3,0)),"")</f>
        <v>13.260938334290406</v>
      </c>
      <c r="KF87" s="6">
        <f>IFERROR(INDEX(Sales!$D$5:$ABF$18,MATCH(UsagePerHour!$B87,Sales!$C$5:$C$18,0),MATCH(UsagePerHour!KF$4,Sales!$D$3:$ABF$3,0))/KF$2*INDEX(Usage!$D$5:$ABF$11,MATCH(UsagePerHour!$B$84,Usage!$C$5:$C$11,0),MATCH(UsagePerHour!KF$4,Usage!$D$3:$ABF$3,0)),"")</f>
        <v>10.799901294143451</v>
      </c>
      <c r="KG87" s="6">
        <f>IFERROR(INDEX(Sales!$D$5:$ABF$18,MATCH(UsagePerHour!$B87,Sales!$C$5:$C$18,0),MATCH(UsagePerHour!KG$4,Sales!$D$3:$ABF$3,0))/KG$2*INDEX(Usage!$D$5:$ABF$11,MATCH(UsagePerHour!$B$84,Usage!$C$5:$C$11,0),MATCH(UsagePerHour!KG$4,Usage!$D$3:$ABF$3,0)),"")</f>
        <v>2.9397285749883006</v>
      </c>
      <c r="KH87" s="6">
        <f>IFERROR(INDEX(Sales!$D$5:$ABF$18,MATCH(UsagePerHour!$B87,Sales!$C$5:$C$18,0),MATCH(UsagePerHour!KH$4,Sales!$D$3:$ABF$3,0))/KH$2*INDEX(Usage!$D$5:$ABF$11,MATCH(UsagePerHour!$B$84,Usage!$C$5:$C$11,0),MATCH(UsagePerHour!KH$4,Usage!$D$3:$ABF$3,0)),"")</f>
        <v>25.471367635034628</v>
      </c>
      <c r="KI87" s="6">
        <f>IFERROR(INDEX(Sales!$D$5:$ABF$18,MATCH(UsagePerHour!$B87,Sales!$C$5:$C$18,0),MATCH(UsagePerHour!KI$4,Sales!$D$3:$ABF$3,0))/KI$2*INDEX(Usage!$D$5:$ABF$11,MATCH(UsagePerHour!$B$84,Usage!$C$5:$C$11,0),MATCH(UsagePerHour!KI$4,Usage!$D$3:$ABF$3,0)),"")</f>
        <v>40.92060430941963</v>
      </c>
      <c r="KJ87" s="6">
        <f>IFERROR(INDEX(Sales!$D$5:$ABF$18,MATCH(UsagePerHour!$B87,Sales!$C$5:$C$18,0),MATCH(UsagePerHour!KJ$4,Sales!$D$3:$ABF$3,0))/KJ$2*INDEX(Usage!$D$5:$ABF$11,MATCH(UsagePerHour!$B$84,Usage!$C$5:$C$11,0),MATCH(UsagePerHour!KJ$4,Usage!$D$3:$ABF$3,0)),"")</f>
        <v>94.076536936963677</v>
      </c>
      <c r="KK87" s="6">
        <f>IFERROR(INDEX(Sales!$D$5:$ABF$18,MATCH(UsagePerHour!$B87,Sales!$C$5:$C$18,0),MATCH(UsagePerHour!KK$4,Sales!$D$3:$ABF$3,0))/KK$2*INDEX(Usage!$D$5:$ABF$11,MATCH(UsagePerHour!$B$84,Usage!$C$5:$C$11,0),MATCH(UsagePerHour!KK$4,Usage!$D$3:$ABF$3,0)),"")</f>
        <v>29.373507249167051</v>
      </c>
      <c r="KL87" s="6">
        <f>IFERROR(INDEX(Sales!$D$5:$ABF$18,MATCH(UsagePerHour!$B87,Sales!$C$5:$C$18,0),MATCH(UsagePerHour!KL$4,Sales!$D$3:$ABF$3,0))/KL$2*INDEX(Usage!$D$5:$ABF$11,MATCH(UsagePerHour!$B$84,Usage!$C$5:$C$11,0),MATCH(UsagePerHour!KL$4,Usage!$D$3:$ABF$3,0)),"")</f>
        <v>25.239985466007919</v>
      </c>
      <c r="KM87" s="6">
        <f>IFERROR(INDEX(Sales!$D$5:$ABF$18,MATCH(UsagePerHour!$B87,Sales!$C$5:$C$18,0),MATCH(UsagePerHour!KM$4,Sales!$D$3:$ABF$3,0))/KM$2*INDEX(Usage!$D$5:$ABF$11,MATCH(UsagePerHour!$B$84,Usage!$C$5:$C$11,0),MATCH(UsagePerHour!KM$4,Usage!$D$3:$ABF$3,0)),"")</f>
        <v>19.981350297629408</v>
      </c>
      <c r="KN87" s="6">
        <f>IFERROR(INDEX(Sales!$D$5:$ABF$18,MATCH(UsagePerHour!$B87,Sales!$C$5:$C$18,0),MATCH(UsagePerHour!KN$4,Sales!$D$3:$ABF$3,0))/KN$2*INDEX(Usage!$D$5:$ABF$11,MATCH(UsagePerHour!$B$84,Usage!$C$5:$C$11,0),MATCH(UsagePerHour!KN$4,Usage!$D$3:$ABF$3,0)),"")</f>
        <v>5.1821041356132005</v>
      </c>
      <c r="KO87" s="6">
        <f>IFERROR(INDEX(Sales!$D$5:$ABF$18,MATCH(UsagePerHour!$B87,Sales!$C$5:$C$18,0),MATCH(UsagePerHour!KO$4,Sales!$D$3:$ABF$3,0))/KO$2*INDEX(Usage!$D$5:$ABF$11,MATCH(UsagePerHour!$B$84,Usage!$C$5:$C$11,0),MATCH(UsagePerHour!KO$4,Usage!$D$3:$ABF$3,0)),"")</f>
        <v>12.0533317455727</v>
      </c>
      <c r="KP87" s="6">
        <f>IFERROR(INDEX(Sales!$D$5:$ABF$18,MATCH(UsagePerHour!$B87,Sales!$C$5:$C$18,0),MATCH(UsagePerHour!KP$4,Sales!$D$3:$ABF$3,0))/KP$2*INDEX(Usage!$D$5:$ABF$11,MATCH(UsagePerHour!$B$84,Usage!$C$5:$C$11,0),MATCH(UsagePerHour!KP$4,Usage!$D$3:$ABF$3,0)),"")</f>
        <v>165.94368338329139</v>
      </c>
      <c r="KQ87" s="6">
        <f>IFERROR(INDEX(Sales!$D$5:$ABF$18,MATCH(UsagePerHour!$B87,Sales!$C$5:$C$18,0),MATCH(UsagePerHour!KQ$4,Sales!$D$3:$ABF$3,0))/KQ$2*INDEX(Usage!$D$5:$ABF$11,MATCH(UsagePerHour!$B$84,Usage!$C$5:$C$11,0),MATCH(UsagePerHour!KQ$4,Usage!$D$3:$ABF$3,0)),"")</f>
        <v>79.601547861507129</v>
      </c>
      <c r="KR87" s="6">
        <f>IFERROR(INDEX(Sales!$D$5:$ABF$18,MATCH(UsagePerHour!$B87,Sales!$C$5:$C$18,0),MATCH(UsagePerHour!KR$4,Sales!$D$3:$ABF$3,0))/KR$2*INDEX(Usage!$D$5:$ABF$11,MATCH(UsagePerHour!$B$84,Usage!$C$5:$C$11,0),MATCH(UsagePerHour!KR$4,Usage!$D$3:$ABF$3,0)),"")</f>
        <v>17.519592553411929</v>
      </c>
      <c r="KS87" s="6">
        <f>IFERROR(INDEX(Sales!$D$5:$ABF$18,MATCH(UsagePerHour!$B87,Sales!$C$5:$C$18,0),MATCH(UsagePerHour!KS$4,Sales!$D$3:$ABF$3,0))/KS$2*INDEX(Usage!$D$5:$ABF$11,MATCH(UsagePerHour!$B$84,Usage!$C$5:$C$11,0),MATCH(UsagePerHour!KS$4,Usage!$D$3:$ABF$3,0)),"")</f>
        <v>66.198536486554914</v>
      </c>
      <c r="KT87" s="6">
        <f>IFERROR(INDEX(Sales!$D$5:$ABF$18,MATCH(UsagePerHour!$B87,Sales!$C$5:$C$18,0),MATCH(UsagePerHour!KT$4,Sales!$D$3:$ABF$3,0))/KT$2*INDEX(Usage!$D$5:$ABF$11,MATCH(UsagePerHour!$B$84,Usage!$C$5:$C$11,0),MATCH(UsagePerHour!KT$4,Usage!$D$3:$ABF$3,0)),"")</f>
        <v>22.59467519234185</v>
      </c>
      <c r="KU87" s="6">
        <f>IFERROR(INDEX(Sales!$D$5:$ABF$18,MATCH(UsagePerHour!$B87,Sales!$C$5:$C$18,0),MATCH(UsagePerHour!KU$4,Sales!$D$3:$ABF$3,0))/KU$2*INDEX(Usage!$D$5:$ABF$11,MATCH(UsagePerHour!$B$84,Usage!$C$5:$C$11,0),MATCH(UsagePerHour!KU$4,Usage!$D$3:$ABF$3,0)),"")</f>
        <v>41.532495230190158</v>
      </c>
      <c r="KV87" s="6">
        <f>IFERROR(INDEX(Sales!$D$5:$ABF$18,MATCH(UsagePerHour!$B87,Sales!$C$5:$C$18,0),MATCH(UsagePerHour!KV$4,Sales!$D$3:$ABF$3,0))/KV$2*INDEX(Usage!$D$5:$ABF$11,MATCH(UsagePerHour!$B$84,Usage!$C$5:$C$11,0),MATCH(UsagePerHour!KV$4,Usage!$D$3:$ABF$3,0)),"")</f>
        <v>72.305041699365091</v>
      </c>
      <c r="KW87" s="6">
        <f>IFERROR(INDEX(Sales!$D$5:$ABF$18,MATCH(UsagePerHour!$B87,Sales!$C$5:$C$18,0),MATCH(UsagePerHour!KW$4,Sales!$D$3:$ABF$3,0))/KW$2*INDEX(Usage!$D$5:$ABF$11,MATCH(UsagePerHour!$B$84,Usage!$C$5:$C$11,0),MATCH(UsagePerHour!KW$4,Usage!$D$3:$ABF$3,0)),"")</f>
        <v>23.25820587943192</v>
      </c>
      <c r="KX87" s="6">
        <f>IFERROR(INDEX(Sales!$D$5:$ABF$18,MATCH(UsagePerHour!$B87,Sales!$C$5:$C$18,0),MATCH(UsagePerHour!KX$4,Sales!$D$3:$ABF$3,0))/KX$2*INDEX(Usage!$D$5:$ABF$11,MATCH(UsagePerHour!$B$84,Usage!$C$5:$C$11,0),MATCH(UsagePerHour!KX$4,Usage!$D$3:$ABF$3,0)),"")</f>
        <v>174.0565613175437</v>
      </c>
      <c r="KY87" s="6">
        <f>IFERROR(INDEX(Sales!$D$5:$ABF$18,MATCH(UsagePerHour!$B87,Sales!$C$5:$C$18,0),MATCH(UsagePerHour!KY$4,Sales!$D$3:$ABF$3,0))/KY$2*INDEX(Usage!$D$5:$ABF$11,MATCH(UsagePerHour!$B$84,Usage!$C$5:$C$11,0),MATCH(UsagePerHour!KY$4,Usage!$D$3:$ABF$3,0)),"")</f>
        <v>201.31267605633803</v>
      </c>
      <c r="KZ87" s="6">
        <f>IFERROR(INDEX(Sales!$D$5:$ABF$18,MATCH(UsagePerHour!$B87,Sales!$C$5:$C$18,0),MATCH(UsagePerHour!KZ$4,Sales!$D$3:$ABF$3,0))/KZ$2*INDEX(Usage!$D$5:$ABF$11,MATCH(UsagePerHour!$B$84,Usage!$C$5:$C$11,0),MATCH(UsagePerHour!KZ$4,Usage!$D$3:$ABF$3,0)),"")</f>
        <v>125.93987283967965</v>
      </c>
      <c r="LA87" s="6">
        <f>IFERROR(INDEX(Sales!$D$5:$ABF$18,MATCH(UsagePerHour!$B87,Sales!$C$5:$C$18,0),MATCH(UsagePerHour!LA$4,Sales!$D$3:$ABF$3,0))/LA$2*INDEX(Usage!$D$5:$ABF$11,MATCH(UsagePerHour!$B$84,Usage!$C$5:$C$11,0),MATCH(UsagePerHour!LA$4,Usage!$D$3:$ABF$3,0)),"")</f>
        <v>19.479280998326672</v>
      </c>
      <c r="LB87" s="6">
        <f>IFERROR(INDEX(Sales!$D$5:$ABF$18,MATCH(UsagePerHour!$B87,Sales!$C$5:$C$18,0),MATCH(UsagePerHour!LB$4,Sales!$D$3:$ABF$3,0))/LB$2*INDEX(Usage!$D$5:$ABF$11,MATCH(UsagePerHour!$B$84,Usage!$C$5:$C$11,0),MATCH(UsagePerHour!LB$4,Usage!$D$3:$ABF$3,0)),"")</f>
        <v>12.126429463828403</v>
      </c>
      <c r="LC87" s="6">
        <f>IFERROR(INDEX(Sales!$D$5:$ABF$18,MATCH(UsagePerHour!$B87,Sales!$C$5:$C$18,0),MATCH(UsagePerHour!LC$4,Sales!$D$3:$ABF$3,0))/LC$2*INDEX(Usage!$D$5:$ABF$11,MATCH(UsagePerHour!$B$84,Usage!$C$5:$C$11,0),MATCH(UsagePerHour!LC$4,Usage!$D$3:$ABF$3,0)),"")</f>
        <v>260.36888057892276</v>
      </c>
      <c r="LD87" s="6">
        <f>IFERROR(INDEX(Sales!$D$5:$ABF$18,MATCH(UsagePerHour!$B87,Sales!$C$5:$C$18,0),MATCH(UsagePerHour!LD$4,Sales!$D$3:$ABF$3,0))/LD$2*INDEX(Usage!$D$5:$ABF$11,MATCH(UsagePerHour!$B$84,Usage!$C$5:$C$11,0),MATCH(UsagePerHour!LD$4,Usage!$D$3:$ABF$3,0)),"")</f>
        <v>39.729386229889684</v>
      </c>
      <c r="LE87" s="6">
        <f>IFERROR(INDEX(Sales!$D$5:$ABF$18,MATCH(UsagePerHour!$B87,Sales!$C$5:$C$18,0),MATCH(UsagePerHour!LE$4,Sales!$D$3:$ABF$3,0))/LE$2*INDEX(Usage!$D$5:$ABF$11,MATCH(UsagePerHour!$B$84,Usage!$C$5:$C$11,0),MATCH(UsagePerHour!LE$4,Usage!$D$3:$ABF$3,0)),"")</f>
        <v>81.009840372766192</v>
      </c>
      <c r="LF87" s="6">
        <f>IFERROR(INDEX(Sales!$D$5:$ABF$18,MATCH(UsagePerHour!$B87,Sales!$C$5:$C$18,0),MATCH(UsagePerHour!LF$4,Sales!$D$3:$ABF$3,0))/LF$2*INDEX(Usage!$D$5:$ABF$11,MATCH(UsagePerHour!$B$84,Usage!$C$5:$C$11,0),MATCH(UsagePerHour!LF$4,Usage!$D$3:$ABF$3,0)),"")</f>
        <v>16.775916876902372</v>
      </c>
      <c r="LG87" s="6">
        <f>IFERROR(INDEX(Sales!$D$5:$ABF$18,MATCH(UsagePerHour!$B87,Sales!$C$5:$C$18,0),MATCH(UsagePerHour!LG$4,Sales!$D$3:$ABF$3,0))/LG$2*INDEX(Usage!$D$5:$ABF$11,MATCH(UsagePerHour!$B$84,Usage!$C$5:$C$11,0),MATCH(UsagePerHour!LG$4,Usage!$D$3:$ABF$3,0)),"")</f>
        <v>46.549222930457645</v>
      </c>
      <c r="LH87" s="6">
        <f>IFERROR(INDEX(Sales!$D$5:$ABF$18,MATCH(UsagePerHour!$B87,Sales!$C$5:$C$18,0),MATCH(UsagePerHour!LH$4,Sales!$D$3:$ABF$3,0))/LH$2*INDEX(Usage!$D$5:$ABF$11,MATCH(UsagePerHour!$B$84,Usage!$C$5:$C$11,0),MATCH(UsagePerHour!LH$4,Usage!$D$3:$ABF$3,0)),"")</f>
        <v>3.0373698321769709</v>
      </c>
      <c r="LI87" s="6">
        <f>IFERROR(INDEX(Sales!$D$5:$ABF$18,MATCH(UsagePerHour!$B87,Sales!$C$5:$C$18,0),MATCH(UsagePerHour!LI$4,Sales!$D$3:$ABF$3,0))/LI$2*INDEX(Usage!$D$5:$ABF$11,MATCH(UsagePerHour!$B$84,Usage!$C$5:$C$11,0),MATCH(UsagePerHour!LI$4,Usage!$D$3:$ABF$3,0)),"")</f>
        <v>3.1805425407258148</v>
      </c>
      <c r="LJ87" s="6">
        <f>IFERROR(INDEX(Sales!$D$5:$ABF$18,MATCH(UsagePerHour!$B87,Sales!$C$5:$C$18,0),MATCH(UsagePerHour!LJ$4,Sales!$D$3:$ABF$3,0))/LJ$2*INDEX(Usage!$D$5:$ABF$11,MATCH(UsagePerHour!$B$84,Usage!$C$5:$C$11,0),MATCH(UsagePerHour!LJ$4,Usage!$D$3:$ABF$3,0)),"")</f>
        <v>39.899492477966838</v>
      </c>
      <c r="LK87" s="6">
        <f>IFERROR(INDEX(Sales!$D$5:$ABF$18,MATCH(UsagePerHour!$B87,Sales!$C$5:$C$18,0),MATCH(UsagePerHour!LK$4,Sales!$D$3:$ABF$3,0))/LK$2*INDEX(Usage!$D$5:$ABF$11,MATCH(UsagePerHour!$B$84,Usage!$C$5:$C$11,0),MATCH(UsagePerHour!LK$4,Usage!$D$3:$ABF$3,0)),"")</f>
        <v>90.634544196018282</v>
      </c>
      <c r="LL87" s="6">
        <f>IFERROR(INDEX(Sales!$D$5:$ABF$18,MATCH(UsagePerHour!$B87,Sales!$C$5:$C$18,0),MATCH(UsagePerHour!LL$4,Sales!$D$3:$ABF$3,0))/LL$2*INDEX(Usage!$D$5:$ABF$11,MATCH(UsagePerHour!$B$84,Usage!$C$5:$C$11,0),MATCH(UsagePerHour!LL$4,Usage!$D$3:$ABF$3,0)),"")</f>
        <v>64.836552453147789</v>
      </c>
      <c r="LM87" s="6">
        <f>IFERROR(INDEX(Sales!$D$5:$ABF$18,MATCH(UsagePerHour!$B87,Sales!$C$5:$C$18,0),MATCH(UsagePerHour!LM$4,Sales!$D$3:$ABF$3,0))/LM$2*INDEX(Usage!$D$5:$ABF$11,MATCH(UsagePerHour!$B$84,Usage!$C$5:$C$11,0),MATCH(UsagePerHour!LM$4,Usage!$D$3:$ABF$3,0)),"")</f>
        <v>21.117823254046584</v>
      </c>
      <c r="LN87" s="6">
        <f>IFERROR(INDEX(Sales!$D$5:$ABF$18,MATCH(UsagePerHour!$B87,Sales!$C$5:$C$18,0),MATCH(UsagePerHour!LN$4,Sales!$D$3:$ABF$3,0))/LN$2*INDEX(Usage!$D$5:$ABF$11,MATCH(UsagePerHour!$B$84,Usage!$C$5:$C$11,0),MATCH(UsagePerHour!LN$4,Usage!$D$3:$ABF$3,0)),"")</f>
        <v>134.80644041222473</v>
      </c>
      <c r="LO87" s="6">
        <f>IFERROR(INDEX(Sales!$D$5:$ABF$18,MATCH(UsagePerHour!$B87,Sales!$C$5:$C$18,0),MATCH(UsagePerHour!LO$4,Sales!$D$3:$ABF$3,0))/LO$2*INDEX(Usage!$D$5:$ABF$11,MATCH(UsagePerHour!$B$84,Usage!$C$5:$C$11,0),MATCH(UsagePerHour!LO$4,Usage!$D$3:$ABF$3,0)),"")</f>
        <v>18.497952375339775</v>
      </c>
      <c r="LP87" s="6">
        <f>IFERROR(INDEX(Sales!$D$5:$ABF$18,MATCH(UsagePerHour!$B87,Sales!$C$5:$C$18,0),MATCH(UsagePerHour!LP$4,Sales!$D$3:$ABF$3,0))/LP$2*INDEX(Usage!$D$5:$ABF$11,MATCH(UsagePerHour!$B$84,Usage!$C$5:$C$11,0),MATCH(UsagePerHour!LP$4,Usage!$D$3:$ABF$3,0)),"")</f>
        <v>0.77889311352894575</v>
      </c>
      <c r="LQ87" s="6">
        <f>IFERROR(INDEX(Sales!$D$5:$ABF$18,MATCH(UsagePerHour!$B87,Sales!$C$5:$C$18,0),MATCH(UsagePerHour!LQ$4,Sales!$D$3:$ABF$3,0))/LQ$2*INDEX(Usage!$D$5:$ABF$11,MATCH(UsagePerHour!$B$84,Usage!$C$5:$C$11,0),MATCH(UsagePerHour!LQ$4,Usage!$D$3:$ABF$3,0)),"")</f>
        <v>84.999093891276644</v>
      </c>
      <c r="LR87" s="6">
        <f>IFERROR(INDEX(Sales!$D$5:$ABF$18,MATCH(UsagePerHour!$B87,Sales!$C$5:$C$18,0),MATCH(UsagePerHour!LR$4,Sales!$D$3:$ABF$3,0))/LR$2*INDEX(Usage!$D$5:$ABF$11,MATCH(UsagePerHour!$B$84,Usage!$C$5:$C$11,0),MATCH(UsagePerHour!LR$4,Usage!$D$3:$ABF$3,0)),"")</f>
        <v>12.184527893121503</v>
      </c>
      <c r="LS87" s="6">
        <f>IFERROR(INDEX(Sales!$D$5:$ABF$18,MATCH(UsagePerHour!$B87,Sales!$C$5:$C$18,0),MATCH(UsagePerHour!LS$4,Sales!$D$3:$ABF$3,0))/LS$2*INDEX(Usage!$D$5:$ABF$11,MATCH(UsagePerHour!$B$84,Usage!$C$5:$C$11,0),MATCH(UsagePerHour!LS$4,Usage!$D$3:$ABF$3,0)),"")</f>
        <v>87.085658308538967</v>
      </c>
      <c r="LT87" s="6">
        <f>IFERROR(INDEX(Sales!$D$5:$ABF$18,MATCH(UsagePerHour!$B87,Sales!$C$5:$C$18,0),MATCH(UsagePerHour!LT$4,Sales!$D$3:$ABF$3,0))/LT$2*INDEX(Usage!$D$5:$ABF$11,MATCH(UsagePerHour!$B$84,Usage!$C$5:$C$11,0),MATCH(UsagePerHour!LT$4,Usage!$D$3:$ABF$3,0)),"")</f>
        <v>16.331443935252523</v>
      </c>
      <c r="LU87" s="6">
        <f>IFERROR(INDEX(Sales!$D$5:$ABF$18,MATCH(UsagePerHour!$B87,Sales!$C$5:$C$18,0),MATCH(UsagePerHour!LU$4,Sales!$D$3:$ABF$3,0))/LU$2*INDEX(Usage!$D$5:$ABF$11,MATCH(UsagePerHour!$B$84,Usage!$C$5:$C$11,0),MATCH(UsagePerHour!LU$4,Usage!$D$3:$ABF$3,0)),"")</f>
        <v>26.697666508752111</v>
      </c>
      <c r="LV87" s="6">
        <f>IFERROR(INDEX(Sales!$D$5:$ABF$18,MATCH(UsagePerHour!$B87,Sales!$C$5:$C$18,0),MATCH(UsagePerHour!LV$4,Sales!$D$3:$ABF$3,0))/LV$2*INDEX(Usage!$D$5:$ABF$11,MATCH(UsagePerHour!$B$84,Usage!$C$5:$C$11,0),MATCH(UsagePerHour!LV$4,Usage!$D$3:$ABF$3,0)),"")</f>
        <v>13.845908183632735</v>
      </c>
      <c r="LW87" s="6">
        <f>IFERROR(INDEX(Sales!$D$5:$ABF$18,MATCH(UsagePerHour!$B87,Sales!$C$5:$C$18,0),MATCH(UsagePerHour!LW$4,Sales!$D$3:$ABF$3,0))/LW$2*INDEX(Usage!$D$5:$ABF$11,MATCH(UsagePerHour!$B$84,Usage!$C$5:$C$11,0),MATCH(UsagePerHour!LW$4,Usage!$D$3:$ABF$3,0)),"")</f>
        <v>10.364714445145324</v>
      </c>
      <c r="LX87" s="6">
        <f>IFERROR(INDEX(Sales!$D$5:$ABF$18,MATCH(UsagePerHour!$B87,Sales!$C$5:$C$18,0),MATCH(UsagePerHour!LX$4,Sales!$D$3:$ABF$3,0))/LX$2*INDEX(Usage!$D$5:$ABF$11,MATCH(UsagePerHour!$B$84,Usage!$C$5:$C$11,0),MATCH(UsagePerHour!LX$4,Usage!$D$3:$ABF$3,0)),"")</f>
        <v>9.5965030262273032</v>
      </c>
      <c r="LY87" s="6">
        <f>IFERROR(INDEX(Sales!$D$5:$ABF$18,MATCH(UsagePerHour!$B87,Sales!$C$5:$C$18,0),MATCH(UsagePerHour!LY$4,Sales!$D$3:$ABF$3,0))/LY$2*INDEX(Usage!$D$5:$ABF$11,MATCH(UsagePerHour!$B$84,Usage!$C$5:$C$11,0),MATCH(UsagePerHour!LY$4,Usage!$D$3:$ABF$3,0)),"")</f>
        <v>29.860796808600117</v>
      </c>
      <c r="LZ87" s="6">
        <f>IFERROR(INDEX(Sales!$D$5:$ABF$18,MATCH(UsagePerHour!$B87,Sales!$C$5:$C$18,0),MATCH(UsagePerHour!LZ$4,Sales!$D$3:$ABF$3,0))/LZ$2*INDEX(Usage!$D$5:$ABF$11,MATCH(UsagePerHour!$B$84,Usage!$C$5:$C$11,0),MATCH(UsagePerHour!LZ$4,Usage!$D$3:$ABF$3,0)),"")</f>
        <v>110.02310639928471</v>
      </c>
      <c r="MA87" s="6">
        <f>IFERROR(INDEX(Sales!$D$5:$ABF$18,MATCH(UsagePerHour!$B87,Sales!$C$5:$C$18,0),MATCH(UsagePerHour!MA$4,Sales!$D$3:$ABF$3,0))/MA$2*INDEX(Usage!$D$5:$ABF$11,MATCH(UsagePerHour!$B$84,Usage!$C$5:$C$11,0),MATCH(UsagePerHour!MA$4,Usage!$D$3:$ABF$3,0)),"")</f>
        <v>130.14981630596165</v>
      </c>
      <c r="MB87" s="6">
        <f>IFERROR(INDEX(Sales!$D$5:$ABF$18,MATCH(UsagePerHour!$B87,Sales!$C$5:$C$18,0),MATCH(UsagePerHour!MB$4,Sales!$D$3:$ABF$3,0))/MB$2*INDEX(Usage!$D$5:$ABF$11,MATCH(UsagePerHour!$B$84,Usage!$C$5:$C$11,0),MATCH(UsagePerHour!MB$4,Usage!$D$3:$ABF$3,0)),"")</f>
        <v>187.37365218962711</v>
      </c>
      <c r="MC87" s="6">
        <f>IFERROR(INDEX(Sales!$D$5:$ABF$18,MATCH(UsagePerHour!$B87,Sales!$C$5:$C$18,0),MATCH(UsagePerHour!MC$4,Sales!$D$3:$ABF$3,0))/MC$2*INDEX(Usage!$D$5:$ABF$11,MATCH(UsagePerHour!$B$84,Usage!$C$5:$C$11,0),MATCH(UsagePerHour!MC$4,Usage!$D$3:$ABF$3,0)),"")</f>
        <v>3.2042923777939549</v>
      </c>
      <c r="MD87" s="6">
        <f>IFERROR(INDEX(Sales!$D$5:$ABF$18,MATCH(UsagePerHour!$B87,Sales!$C$5:$C$18,0),MATCH(UsagePerHour!MD$4,Sales!$D$3:$ABF$3,0))/MD$2*INDEX(Usage!$D$5:$ABF$11,MATCH(UsagePerHour!$B$84,Usage!$C$5:$C$11,0),MATCH(UsagePerHour!MD$4,Usage!$D$3:$ABF$3,0)),"")</f>
        <v>7.6849194788584425</v>
      </c>
      <c r="ME87" s="6">
        <f>IFERROR(INDEX(Sales!$D$5:$ABF$18,MATCH(UsagePerHour!$B87,Sales!$C$5:$C$18,0),MATCH(UsagePerHour!ME$4,Sales!$D$3:$ABF$3,0))/ME$2*INDEX(Usage!$D$5:$ABF$11,MATCH(UsagePerHour!$B$84,Usage!$C$5:$C$11,0),MATCH(UsagePerHour!ME$4,Usage!$D$3:$ABF$3,0)),"")</f>
        <v>89.689006492928939</v>
      </c>
      <c r="MF87" s="6">
        <f>IFERROR(INDEX(Sales!$D$5:$ABF$18,MATCH(UsagePerHour!$B87,Sales!$C$5:$C$18,0),MATCH(UsagePerHour!MF$4,Sales!$D$3:$ABF$3,0))/MF$2*INDEX(Usage!$D$5:$ABF$11,MATCH(UsagePerHour!$B$84,Usage!$C$5:$C$11,0),MATCH(UsagePerHour!MF$4,Usage!$D$3:$ABF$3,0)),"")</f>
        <v>59.351759465937029</v>
      </c>
      <c r="MG87" s="6">
        <f>IFERROR(INDEX(Sales!$D$5:$ABF$18,MATCH(UsagePerHour!$B87,Sales!$C$5:$C$18,0),MATCH(UsagePerHour!MG$4,Sales!$D$3:$ABF$3,0))/MG$2*INDEX(Usage!$D$5:$ABF$11,MATCH(UsagePerHour!$B$84,Usage!$C$5:$C$11,0),MATCH(UsagePerHour!MG$4,Usage!$D$3:$ABF$3,0)),"")</f>
        <v>91.721448990111995</v>
      </c>
      <c r="MH87" s="6">
        <f>IFERROR(INDEX(Sales!$D$5:$ABF$18,MATCH(UsagePerHour!$B87,Sales!$C$5:$C$18,0),MATCH(UsagePerHour!MH$4,Sales!$D$3:$ABF$3,0))/MH$2*INDEX(Usage!$D$5:$ABF$11,MATCH(UsagePerHour!$B$84,Usage!$C$5:$C$11,0),MATCH(UsagePerHour!MH$4,Usage!$D$3:$ABF$3,0)),"")</f>
        <v>24.952060301829491</v>
      </c>
      <c r="MI87" s="6">
        <f>IFERROR(INDEX(Sales!$D$5:$ABF$18,MATCH(UsagePerHour!$B87,Sales!$C$5:$C$18,0),MATCH(UsagePerHour!MI$4,Sales!$D$3:$ABF$3,0))/MI$2*INDEX(Usage!$D$5:$ABF$11,MATCH(UsagePerHour!$B$84,Usage!$C$5:$C$11,0),MATCH(UsagePerHour!MI$4,Usage!$D$3:$ABF$3,0)),"")</f>
        <v>16.65180382769984</v>
      </c>
      <c r="MJ87" s="6">
        <f>IFERROR(INDEX(Sales!$D$5:$ABF$18,MATCH(UsagePerHour!$B87,Sales!$C$5:$C$18,0),MATCH(UsagePerHour!MJ$4,Sales!$D$3:$ABF$3,0))/MJ$2*INDEX(Usage!$D$5:$ABF$11,MATCH(UsagePerHour!$B$84,Usage!$C$5:$C$11,0),MATCH(UsagePerHour!MJ$4,Usage!$D$3:$ABF$3,0)),"")</f>
        <v>17.029884248052465</v>
      </c>
      <c r="MK87" s="6">
        <f>IFERROR(INDEX(Sales!$D$5:$ABF$18,MATCH(UsagePerHour!$B87,Sales!$C$5:$C$18,0),MATCH(UsagePerHour!MK$4,Sales!$D$3:$ABF$3,0))/MK$2*INDEX(Usage!$D$5:$ABF$11,MATCH(UsagePerHour!$B$84,Usage!$C$5:$C$11,0),MATCH(UsagePerHour!MK$4,Usage!$D$3:$ABF$3,0)),"")</f>
        <v>7.2185567125304662</v>
      </c>
      <c r="ML87" s="6">
        <f>IFERROR(INDEX(Sales!$D$5:$ABF$18,MATCH(UsagePerHour!$B87,Sales!$C$5:$C$18,0),MATCH(UsagePerHour!ML$4,Sales!$D$3:$ABF$3,0))/ML$2*INDEX(Usage!$D$5:$ABF$11,MATCH(UsagePerHour!$B$84,Usage!$C$5:$C$11,0),MATCH(UsagePerHour!ML$4,Usage!$D$3:$ABF$3,0)),"")</f>
        <v>20.185982886415019</v>
      </c>
      <c r="MM87" s="6">
        <f>IFERROR(INDEX(Sales!$D$5:$ABF$18,MATCH(UsagePerHour!$B87,Sales!$C$5:$C$18,0),MATCH(UsagePerHour!MM$4,Sales!$D$3:$ABF$3,0))/MM$2*INDEX(Usage!$D$5:$ABF$11,MATCH(UsagePerHour!$B$84,Usage!$C$5:$C$11,0),MATCH(UsagePerHour!MM$4,Usage!$D$3:$ABF$3,0)),"")</f>
        <v>16.687154781727749</v>
      </c>
      <c r="MN87" s="6">
        <f>IFERROR(INDEX(Sales!$D$5:$ABF$18,MATCH(UsagePerHour!$B87,Sales!$C$5:$C$18,0),MATCH(UsagePerHour!MN$4,Sales!$D$3:$ABF$3,0))/MN$2*INDEX(Usage!$D$5:$ABF$11,MATCH(UsagePerHour!$B$84,Usage!$C$5:$C$11,0),MATCH(UsagePerHour!MN$4,Usage!$D$3:$ABF$3,0)),"")</f>
        <v>16.009108663350922</v>
      </c>
      <c r="MO87" s="6">
        <f>IFERROR(INDEX(Sales!$D$5:$ABF$18,MATCH(UsagePerHour!$B87,Sales!$C$5:$C$18,0),MATCH(UsagePerHour!MO$4,Sales!$D$3:$ABF$3,0))/MO$2*INDEX(Usage!$D$5:$ABF$11,MATCH(UsagePerHour!$B$84,Usage!$C$5:$C$11,0),MATCH(UsagePerHour!MO$4,Usage!$D$3:$ABF$3,0)),"")</f>
        <v>16.331443935252523</v>
      </c>
      <c r="MP87" s="6">
        <f>IFERROR(INDEX(Sales!$D$5:$ABF$18,MATCH(UsagePerHour!$B87,Sales!$C$5:$C$18,0),MATCH(UsagePerHour!MP$4,Sales!$D$3:$ABF$3,0))/MP$2*INDEX(Usage!$D$5:$ABF$11,MATCH(UsagePerHour!$B$84,Usage!$C$5:$C$11,0),MATCH(UsagePerHour!MP$4,Usage!$D$3:$ABF$3,0)),"")</f>
        <v>26.697666508752111</v>
      </c>
      <c r="MQ87" s="6">
        <f>IFERROR(INDEX(Sales!$D$5:$ABF$18,MATCH(UsagePerHour!$B87,Sales!$C$5:$C$18,0),MATCH(UsagePerHour!MQ$4,Sales!$D$3:$ABF$3,0))/MQ$2*INDEX(Usage!$D$5:$ABF$11,MATCH(UsagePerHour!$B$84,Usage!$C$5:$C$11,0),MATCH(UsagePerHour!MQ$4,Usage!$D$3:$ABF$3,0)),"")</f>
        <v>13.845908183632735</v>
      </c>
      <c r="MR87" s="6">
        <f>IFERROR(INDEX(Sales!$D$5:$ABF$18,MATCH(UsagePerHour!$B87,Sales!$C$5:$C$18,0),MATCH(UsagePerHour!MR$4,Sales!$D$3:$ABF$3,0))/MR$2*INDEX(Usage!$D$5:$ABF$11,MATCH(UsagePerHour!$B$84,Usage!$C$5:$C$11,0),MATCH(UsagePerHour!MR$4,Usage!$D$3:$ABF$3,0)),"")</f>
        <v>10.364714445145324</v>
      </c>
      <c r="MS87" s="6">
        <f>IFERROR(INDEX(Sales!$D$5:$ABF$18,MATCH(UsagePerHour!$B87,Sales!$C$5:$C$18,0),MATCH(UsagePerHour!MS$4,Sales!$D$3:$ABF$3,0))/MS$2*INDEX(Usage!$D$5:$ABF$11,MATCH(UsagePerHour!$B$84,Usage!$C$5:$C$11,0),MATCH(UsagePerHour!MS$4,Usage!$D$3:$ABF$3,0)),"")</f>
        <v>24.430289103831559</v>
      </c>
      <c r="MT87" s="6">
        <f>IFERROR(INDEX(Sales!$D$5:$ABF$18,MATCH(UsagePerHour!$B87,Sales!$C$5:$C$18,0),MATCH(UsagePerHour!MT$4,Sales!$D$3:$ABF$3,0))/MT$2*INDEX(Usage!$D$5:$ABF$11,MATCH(UsagePerHour!$B$84,Usage!$C$5:$C$11,0),MATCH(UsagePerHour!MT$4,Usage!$D$3:$ABF$3,0)),"")</f>
        <v>25.913926313272473</v>
      </c>
      <c r="MU87" s="6">
        <f>IFERROR(INDEX(Sales!$D$5:$ABF$18,MATCH(UsagePerHour!$B87,Sales!$C$5:$C$18,0),MATCH(UsagePerHour!MU$4,Sales!$D$3:$ABF$3,0))/MU$2*INDEX(Usage!$D$5:$ABF$11,MATCH(UsagePerHour!$B$84,Usage!$C$5:$C$11,0),MATCH(UsagePerHour!MU$4,Usage!$D$3:$ABF$3,0)),"")</f>
        <v>50.976747758972415</v>
      </c>
      <c r="MV87" s="6">
        <f>IFERROR(INDEX(Sales!$D$5:$ABF$18,MATCH(UsagePerHour!$B87,Sales!$C$5:$C$18,0),MATCH(UsagePerHour!MV$4,Sales!$D$3:$ABF$3,0))/MV$2*INDEX(Usage!$D$5:$ABF$11,MATCH(UsagePerHour!$B$84,Usage!$C$5:$C$11,0),MATCH(UsagePerHour!MV$4,Usage!$D$3:$ABF$3,0)),"")</f>
        <v>56.679261572373257</v>
      </c>
      <c r="MW87" s="6">
        <f>IFERROR(INDEX(Sales!$D$5:$ABF$18,MATCH(UsagePerHour!$B87,Sales!$C$5:$C$18,0),MATCH(UsagePerHour!MW$4,Sales!$D$3:$ABF$3,0))/MW$2*INDEX(Usage!$D$5:$ABF$11,MATCH(UsagePerHour!$B$84,Usage!$C$5:$C$11,0),MATCH(UsagePerHour!MW$4,Usage!$D$3:$ABF$3,0)),"")</f>
        <v>6.0420959816121114</v>
      </c>
      <c r="MX87" s="6">
        <f>IFERROR(INDEX(Sales!$D$5:$ABF$18,MATCH(UsagePerHour!$B87,Sales!$C$5:$C$18,0),MATCH(UsagePerHour!MX$4,Sales!$D$3:$ABF$3,0))/MX$2*INDEX(Usage!$D$5:$ABF$11,MATCH(UsagePerHour!$B$84,Usage!$C$5:$C$11,0),MATCH(UsagePerHour!MX$4,Usage!$D$3:$ABF$3,0)),"")</f>
        <v>7.3501658257770881</v>
      </c>
      <c r="MY87" s="6">
        <f>IFERROR(INDEX(Sales!$D$5:$ABF$18,MATCH(UsagePerHour!$B87,Sales!$C$5:$C$18,0),MATCH(UsagePerHour!MY$4,Sales!$D$3:$ABF$3,0))/MY$2*INDEX(Usage!$D$5:$ABF$11,MATCH(UsagePerHour!$B$84,Usage!$C$5:$C$11,0),MATCH(UsagePerHour!MY$4,Usage!$D$3:$ABF$3,0)),"")</f>
        <v>3.2536500881107955</v>
      </c>
      <c r="MZ87" s="6">
        <f>IFERROR(INDEX(Sales!$D$5:$ABF$18,MATCH(UsagePerHour!$B87,Sales!$C$5:$C$18,0),MATCH(UsagePerHour!MZ$4,Sales!$D$3:$ABF$3,0))/MZ$2*INDEX(Usage!$D$5:$ABF$11,MATCH(UsagePerHour!$B$84,Usage!$C$5:$C$11,0),MATCH(UsagePerHour!MZ$4,Usage!$D$3:$ABF$3,0)),"")</f>
        <v>250.67348526318818</v>
      </c>
      <c r="NA87" s="6">
        <f>IFERROR(INDEX(Sales!$D$5:$ABF$18,MATCH(UsagePerHour!$B87,Sales!$C$5:$C$18,0),MATCH(UsagePerHour!NA$4,Sales!$D$3:$ABF$3,0))/NA$2*INDEX(Usage!$D$5:$ABF$11,MATCH(UsagePerHour!$B$84,Usage!$C$5:$C$11,0),MATCH(UsagePerHour!NA$4,Usage!$D$3:$ABF$3,0)),"")</f>
        <v>14.007589583561314</v>
      </c>
      <c r="NB87" s="6">
        <f>IFERROR(INDEX(Sales!$D$5:$ABF$18,MATCH(UsagePerHour!$B87,Sales!$C$5:$C$18,0),MATCH(UsagePerHour!NB$4,Sales!$D$3:$ABF$3,0))/NB$2*INDEX(Usage!$D$5:$ABF$11,MATCH(UsagePerHour!$B$84,Usage!$C$5:$C$11,0),MATCH(UsagePerHour!NB$4,Usage!$D$3:$ABF$3,0)),"")</f>
        <v>61.223593166573039</v>
      </c>
      <c r="NC87" s="6">
        <f>IFERROR(INDEX(Sales!$D$5:$ABF$18,MATCH(UsagePerHour!$B87,Sales!$C$5:$C$18,0),MATCH(UsagePerHour!NC$4,Sales!$D$3:$ABF$3,0))/NC$2*INDEX(Usage!$D$5:$ABF$11,MATCH(UsagePerHour!$B$84,Usage!$C$5:$C$11,0),MATCH(UsagePerHour!NC$4,Usage!$D$3:$ABF$3,0)),"")</f>
        <v>22.323274996159434</v>
      </c>
      <c r="ND87" s="6">
        <f>IFERROR(INDEX(Sales!$D$5:$ABF$18,MATCH(UsagePerHour!$B87,Sales!$C$5:$C$18,0),MATCH(UsagePerHour!ND$4,Sales!$D$3:$ABF$3,0))/ND$2*INDEX(Usage!$D$5:$ABF$11,MATCH(UsagePerHour!$B$84,Usage!$C$5:$C$11,0),MATCH(UsagePerHour!ND$4,Usage!$D$3:$ABF$3,0)),"")</f>
        <v>120.59686765576505</v>
      </c>
      <c r="NE87" s="6">
        <f>IFERROR(INDEX(Sales!$D$5:$ABF$18,MATCH(UsagePerHour!$B87,Sales!$C$5:$C$18,0),MATCH(UsagePerHour!NE$4,Sales!$D$3:$ABF$3,0))/NE$2*INDEX(Usage!$D$5:$ABF$11,MATCH(UsagePerHour!$B$84,Usage!$C$5:$C$11,0),MATCH(UsagePerHour!NE$4,Usage!$D$3:$ABF$3,0)),"")</f>
        <v>25.066208632087719</v>
      </c>
      <c r="NF87" s="6">
        <f>IFERROR(INDEX(Sales!$D$5:$ABF$18,MATCH(UsagePerHour!$B87,Sales!$C$5:$C$18,0),MATCH(UsagePerHour!NF$4,Sales!$D$3:$ABF$3,0))/NF$2*INDEX(Usage!$D$5:$ABF$11,MATCH(UsagePerHour!$B$84,Usage!$C$5:$C$11,0),MATCH(UsagePerHour!NF$4,Usage!$D$3:$ABF$3,0)),"")</f>
        <v>2.8491032430443339</v>
      </c>
      <c r="NG87" s="6">
        <f>IFERROR(INDEX(Sales!$D$5:$ABF$18,MATCH(UsagePerHour!$B87,Sales!$C$5:$C$18,0),MATCH(UsagePerHour!NG$4,Sales!$D$3:$ABF$3,0))/NG$2*INDEX(Usage!$D$5:$ABF$11,MATCH(UsagePerHour!$B$84,Usage!$C$5:$C$11,0),MATCH(UsagePerHour!NG$4,Usage!$D$3:$ABF$3,0)),"")</f>
        <v>12.448154872805093</v>
      </c>
      <c r="NH87" s="6">
        <f>IFERROR(INDEX(Sales!$D$5:$ABF$18,MATCH(UsagePerHour!$B87,Sales!$C$5:$C$18,0),MATCH(UsagePerHour!NH$4,Sales!$D$3:$ABF$3,0))/NH$2*INDEX(Usage!$D$5:$ABF$11,MATCH(UsagePerHour!$B$84,Usage!$C$5:$C$11,0),MATCH(UsagePerHour!NH$4,Usage!$D$3:$ABF$3,0)),"")</f>
        <v>23.262809716863622</v>
      </c>
      <c r="NI87" s="6">
        <f>IFERROR(INDEX(Sales!$D$5:$ABF$18,MATCH(UsagePerHour!$B87,Sales!$C$5:$C$18,0),MATCH(UsagePerHour!NI$4,Sales!$D$3:$ABF$3,0))/NI$2*INDEX(Usage!$D$5:$ABF$11,MATCH(UsagePerHour!$B$84,Usage!$C$5:$C$11,0),MATCH(UsagePerHour!NI$4,Usage!$D$3:$ABF$3,0)),"")</f>
        <v>56.855445762442109</v>
      </c>
      <c r="NJ87" s="6">
        <f>IFERROR(INDEX(Sales!$D$5:$ABF$18,MATCH(UsagePerHour!$B87,Sales!$C$5:$C$18,0),MATCH(UsagePerHour!NJ$4,Sales!$D$3:$ABF$3,0))/NJ$2*INDEX(Usage!$D$5:$ABF$11,MATCH(UsagePerHour!$B$84,Usage!$C$5:$C$11,0),MATCH(UsagePerHour!NJ$4,Usage!$D$3:$ABF$3,0)),"")</f>
        <v>151.96013877373602</v>
      </c>
      <c r="NK87" s="6">
        <f>IFERROR(INDEX(Sales!$D$5:$ABF$18,MATCH(UsagePerHour!$B87,Sales!$C$5:$C$18,0),MATCH(UsagePerHour!NK$4,Sales!$D$3:$ABF$3,0))/NK$2*INDEX(Usage!$D$5:$ABF$11,MATCH(UsagePerHour!$B$84,Usage!$C$5:$C$11,0),MATCH(UsagePerHour!NK$4,Usage!$D$3:$ABF$3,0)),"")</f>
        <v>25.13907351714726</v>
      </c>
      <c r="NL87" s="6">
        <f>IFERROR(INDEX(Sales!$D$5:$ABF$18,MATCH(UsagePerHour!$B87,Sales!$C$5:$C$18,0),MATCH(UsagePerHour!NL$4,Sales!$D$3:$ABF$3,0))/NL$2*INDEX(Usage!$D$5:$ABF$11,MATCH(UsagePerHour!$B$84,Usage!$C$5:$C$11,0),MATCH(UsagePerHour!NL$4,Usage!$D$3:$ABF$3,0)),"")</f>
        <v>13.887444766113058</v>
      </c>
      <c r="NM87" s="6">
        <f>IFERROR(INDEX(Sales!$D$5:$ABF$18,MATCH(UsagePerHour!$B87,Sales!$C$5:$C$18,0),MATCH(UsagePerHour!NM$4,Sales!$D$3:$ABF$3,0))/NM$2*INDEX(Usage!$D$5:$ABF$11,MATCH(UsagePerHour!$B$84,Usage!$C$5:$C$11,0),MATCH(UsagePerHour!NM$4,Usage!$D$3:$ABF$3,0)),"")</f>
        <v>27.386206818669468</v>
      </c>
      <c r="NN87" s="6">
        <f>IFERROR(INDEX(Sales!$D$5:$ABF$18,MATCH(UsagePerHour!$B87,Sales!$C$5:$C$18,0),MATCH(UsagePerHour!NN$4,Sales!$D$3:$ABF$3,0))/NN$2*INDEX(Usage!$D$5:$ABF$11,MATCH(UsagePerHour!$B$84,Usage!$C$5:$C$11,0),MATCH(UsagePerHour!NN$4,Usage!$D$3:$ABF$3,0)),"")</f>
        <v>35.565286674284756</v>
      </c>
      <c r="NO87" s="6">
        <f>IFERROR(INDEX(Sales!$D$5:$ABF$18,MATCH(UsagePerHour!$B87,Sales!$C$5:$C$18,0),MATCH(UsagePerHour!NO$4,Sales!$D$3:$ABF$3,0))/NO$2*INDEX(Usage!$D$5:$ABF$11,MATCH(UsagePerHour!$B$84,Usage!$C$5:$C$11,0),MATCH(UsagePerHour!NO$4,Usage!$D$3:$ABF$3,0)),"")</f>
        <v>7.2415054314033869</v>
      </c>
      <c r="NP87" s="6">
        <f>IFERROR(INDEX(Sales!$D$5:$ABF$18,MATCH(UsagePerHour!$B87,Sales!$C$5:$C$18,0),MATCH(UsagePerHour!NP$4,Sales!$D$3:$ABF$3,0))/NP$2*INDEX(Usage!$D$5:$ABF$11,MATCH(UsagePerHour!$B$84,Usage!$C$5:$C$11,0),MATCH(UsagePerHour!NP$4,Usage!$D$3:$ABF$3,0)),"")</f>
        <v>62.688855700674218</v>
      </c>
      <c r="NQ87" s="6">
        <f>IFERROR(INDEX(Sales!$D$5:$ABF$18,MATCH(UsagePerHour!$B87,Sales!$C$5:$C$18,0),MATCH(UsagePerHour!NQ$4,Sales!$D$3:$ABF$3,0))/NQ$2*INDEX(Usage!$D$5:$ABF$11,MATCH(UsagePerHour!$B$84,Usage!$C$5:$C$11,0),MATCH(UsagePerHour!NQ$4,Usage!$D$3:$ABF$3,0)),"")</f>
        <v>29.040350943950074</v>
      </c>
      <c r="NR87" s="6">
        <f>IFERROR(INDEX(Sales!$D$5:$ABF$18,MATCH(UsagePerHour!$B87,Sales!$C$5:$C$18,0),MATCH(UsagePerHour!NR$4,Sales!$D$3:$ABF$3,0))/NR$2*INDEX(Usage!$D$5:$ABF$11,MATCH(UsagePerHour!$B$84,Usage!$C$5:$C$11,0),MATCH(UsagePerHour!NR$4,Usage!$D$3:$ABF$3,0)),"")</f>
        <v>20.026222620342523</v>
      </c>
      <c r="NS87" s="6">
        <f>IFERROR(INDEX(Sales!$D$5:$ABF$18,MATCH(UsagePerHour!$B87,Sales!$C$5:$C$18,0),MATCH(UsagePerHour!NS$4,Sales!$D$3:$ABF$3,0))/NS$2*INDEX(Usage!$D$5:$ABF$11,MATCH(UsagePerHour!$B$84,Usage!$C$5:$C$11,0),MATCH(UsagePerHour!NS$4,Usage!$D$3:$ABF$3,0)),"")</f>
        <v>22.647937152073254</v>
      </c>
      <c r="NT87" s="6">
        <f>IFERROR(INDEX(Sales!$D$5:$ABF$18,MATCH(UsagePerHour!$B87,Sales!$C$5:$C$18,0),MATCH(UsagePerHour!NT$4,Sales!$D$3:$ABF$3,0))/NT$2*INDEX(Usage!$D$5:$ABF$11,MATCH(UsagePerHour!$B$84,Usage!$C$5:$C$11,0),MATCH(UsagePerHour!NT$4,Usage!$D$3:$ABF$3,0)),"")</f>
        <v>15.232911010755789</v>
      </c>
      <c r="NU87" s="6">
        <f>IFERROR(INDEX(Sales!$D$5:$ABF$18,MATCH(UsagePerHour!$B87,Sales!$C$5:$C$18,0),MATCH(UsagePerHour!NU$4,Sales!$D$3:$ABF$3,0))/NU$2*INDEX(Usage!$D$5:$ABF$11,MATCH(UsagePerHour!$B$84,Usage!$C$5:$C$11,0),MATCH(UsagePerHour!NU$4,Usage!$D$3:$ABF$3,0)),"")</f>
        <v>58.29652456771101</v>
      </c>
      <c r="NV87" s="6">
        <f>IFERROR(INDEX(Sales!$D$5:$ABF$18,MATCH(UsagePerHour!$B87,Sales!$C$5:$C$18,0),MATCH(UsagePerHour!NV$4,Sales!$D$3:$ABF$3,0))/NV$2*INDEX(Usage!$D$5:$ABF$11,MATCH(UsagePerHour!$B$84,Usage!$C$5:$C$11,0),MATCH(UsagePerHour!NV$4,Usage!$D$3:$ABF$3,0)),"")</f>
        <v>63.476284594844152</v>
      </c>
      <c r="NW87" s="6">
        <f>IFERROR(INDEX(Sales!$D$5:$ABF$18,MATCH(UsagePerHour!$B87,Sales!$C$5:$C$18,0),MATCH(UsagePerHour!NW$4,Sales!$D$3:$ABF$3,0))/NW$2*INDEX(Usage!$D$5:$ABF$11,MATCH(UsagePerHour!$B$84,Usage!$C$5:$C$11,0),MATCH(UsagePerHour!NW$4,Usage!$D$3:$ABF$3,0)),"")</f>
        <v>244.42456173793943</v>
      </c>
      <c r="NX87" s="6">
        <f>IFERROR(INDEX(Sales!$D$5:$ABF$18,MATCH(UsagePerHour!$B87,Sales!$C$5:$C$18,0),MATCH(UsagePerHour!NX$4,Sales!$D$3:$ABF$3,0))/NX$2*INDEX(Usage!$D$5:$ABF$11,MATCH(UsagePerHour!$B$84,Usage!$C$5:$C$11,0),MATCH(UsagePerHour!NX$4,Usage!$D$3:$ABF$3,0)),"")</f>
        <v>27.107195063468861</v>
      </c>
      <c r="NY87" s="6">
        <f>IFERROR(INDEX(Sales!$D$5:$ABF$18,MATCH(UsagePerHour!$B87,Sales!$C$5:$C$18,0),MATCH(UsagePerHour!NY$4,Sales!$D$3:$ABF$3,0))/NY$2*INDEX(Usage!$D$5:$ABF$11,MATCH(UsagePerHour!$B$84,Usage!$C$5:$C$11,0),MATCH(UsagePerHour!NY$4,Usage!$D$3:$ABF$3,0)),"")</f>
        <v>35.223987784454735</v>
      </c>
      <c r="NZ87" s="6">
        <f>IFERROR(INDEX(Sales!$D$5:$ABF$18,MATCH(UsagePerHour!$B87,Sales!$C$5:$C$18,0),MATCH(UsagePerHour!NZ$4,Sales!$D$3:$ABF$3,0))/NZ$2*INDEX(Usage!$D$5:$ABF$11,MATCH(UsagePerHour!$B$84,Usage!$C$5:$C$11,0),MATCH(UsagePerHour!NZ$4,Usage!$D$3:$ABF$3,0)),"")</f>
        <v>5.8016568088877962</v>
      </c>
      <c r="OA87" s="6">
        <f>IFERROR(INDEX(Sales!$D$5:$ABF$18,MATCH(UsagePerHour!$B87,Sales!$C$5:$C$18,0),MATCH(UsagePerHour!OA$4,Sales!$D$3:$ABF$3,0))/OA$2*INDEX(Usage!$D$5:$ABF$11,MATCH(UsagePerHour!$B$84,Usage!$C$5:$C$11,0),MATCH(UsagePerHour!OA$4,Usage!$D$3:$ABF$3,0)),"")</f>
        <v>11.624850493797629</v>
      </c>
      <c r="OB87" s="6">
        <f>IFERROR(INDEX(Sales!$D$5:$ABF$18,MATCH(UsagePerHour!$B87,Sales!$C$5:$C$18,0),MATCH(UsagePerHour!OB$4,Sales!$D$3:$ABF$3,0))/OB$2*INDEX(Usage!$D$5:$ABF$11,MATCH(UsagePerHour!$B$84,Usage!$C$5:$C$11,0),MATCH(UsagePerHour!OB$4,Usage!$D$3:$ABF$3,0)),"")</f>
        <v>176.36337969161272</v>
      </c>
      <c r="OC87" s="6">
        <f>IFERROR(INDEX(Sales!$D$5:$ABF$18,MATCH(UsagePerHour!$B87,Sales!$C$5:$C$18,0),MATCH(UsagePerHour!OC$4,Sales!$D$3:$ABF$3,0))/OC$2*INDEX(Usage!$D$5:$ABF$11,MATCH(UsagePerHour!$B$84,Usage!$C$5:$C$11,0),MATCH(UsagePerHour!OC$4,Usage!$D$3:$ABF$3,0)),"")</f>
        <v>24.228679736044281</v>
      </c>
      <c r="OD87" s="6">
        <f>IFERROR(INDEX(Sales!$D$5:$ABF$18,MATCH(UsagePerHour!$B87,Sales!$C$5:$C$18,0),MATCH(UsagePerHour!OD$4,Sales!$D$3:$ABF$3,0))/OD$2*INDEX(Usage!$D$5:$ABF$11,MATCH(UsagePerHour!$B$84,Usage!$C$5:$C$11,0),MATCH(UsagePerHour!OD$4,Usage!$D$3:$ABF$3,0)),"")</f>
        <v>169.60996488530947</v>
      </c>
      <c r="OE87" s="6">
        <f>IFERROR(INDEX(Sales!$D$5:$ABF$18,MATCH(UsagePerHour!$B87,Sales!$C$5:$C$18,0),MATCH(UsagePerHour!OE$4,Sales!$D$3:$ABF$3,0))/OE$2*INDEX(Usage!$D$5:$ABF$11,MATCH(UsagePerHour!$B$84,Usage!$C$5:$C$11,0),MATCH(UsagePerHour!OE$4,Usage!$D$3:$ABF$3,0)),"")</f>
        <v>24.839382719706169</v>
      </c>
      <c r="OF87" s="6">
        <f>IFERROR(INDEX(Sales!$D$5:$ABF$18,MATCH(UsagePerHour!$B87,Sales!$C$5:$C$18,0),MATCH(UsagePerHour!OF$4,Sales!$D$3:$ABF$3,0))/OF$2*INDEX(Usage!$D$5:$ABF$11,MATCH(UsagePerHour!$B$84,Usage!$C$5:$C$11,0),MATCH(UsagePerHour!OF$4,Usage!$D$3:$ABF$3,0)),"")</f>
        <v>188.34102851585189</v>
      </c>
      <c r="OG87" s="6">
        <f>IFERROR(INDEX(Sales!$D$5:$ABF$18,MATCH(UsagePerHour!$B87,Sales!$C$5:$C$18,0),MATCH(UsagePerHour!OG$4,Sales!$D$3:$ABF$3,0))/OG$2*INDEX(Usage!$D$5:$ABF$11,MATCH(UsagePerHour!$B$84,Usage!$C$5:$C$11,0),MATCH(UsagePerHour!OG$4,Usage!$D$3:$ABF$3,0)),"")</f>
        <v>3.3852063095980749</v>
      </c>
      <c r="OH87" s="6">
        <f>IFERROR(INDEX(Sales!$D$5:$ABF$18,MATCH(UsagePerHour!$B87,Sales!$C$5:$C$18,0),MATCH(UsagePerHour!OH$4,Sales!$D$3:$ABF$3,0))/OH$2*INDEX(Usage!$D$5:$ABF$11,MATCH(UsagePerHour!$B$84,Usage!$C$5:$C$11,0),MATCH(UsagePerHour!OH$4,Usage!$D$3:$ABF$3,0)),"")</f>
        <v>20.771547776547191</v>
      </c>
      <c r="OI87" s="6">
        <f>IFERROR(INDEX(Sales!$D$5:$ABF$18,MATCH(UsagePerHour!$B87,Sales!$C$5:$C$18,0),MATCH(UsagePerHour!OI$4,Sales!$D$3:$ABF$3,0))/OI$2*INDEX(Usage!$D$5:$ABF$11,MATCH(UsagePerHour!$B$84,Usage!$C$5:$C$11,0),MATCH(UsagePerHour!OI$4,Usage!$D$3:$ABF$3,0)),"")</f>
        <v>15.59246691037881</v>
      </c>
      <c r="OJ87" s="6">
        <f>IFERROR(INDEX(Sales!$D$5:$ABF$18,MATCH(UsagePerHour!$B87,Sales!$C$5:$C$18,0),MATCH(UsagePerHour!OJ$4,Sales!$D$3:$ABF$3,0))/OJ$2*INDEX(Usage!$D$5:$ABF$11,MATCH(UsagePerHour!$B$84,Usage!$C$5:$C$11,0),MATCH(UsagePerHour!OJ$4,Usage!$D$3:$ABF$3,0)),"")</f>
        <v>27.511200147603091</v>
      </c>
      <c r="OK87" s="6">
        <f>IFERROR(INDEX(Sales!$D$5:$ABF$18,MATCH(UsagePerHour!$B87,Sales!$C$5:$C$18,0),MATCH(UsagePerHour!OK$4,Sales!$D$3:$ABF$3,0))/OK$2*INDEX(Usage!$D$5:$ABF$11,MATCH(UsagePerHour!$B$84,Usage!$C$5:$C$11,0),MATCH(UsagePerHour!OK$4,Usage!$D$3:$ABF$3,0)),"")</f>
        <v>72.288289471368955</v>
      </c>
      <c r="OL87" s="6">
        <f>IFERROR(INDEX(Sales!$D$5:$ABF$18,MATCH(UsagePerHour!$B87,Sales!$C$5:$C$18,0),MATCH(UsagePerHour!OL$4,Sales!$D$3:$ABF$3,0))/OL$2*INDEX(Usage!$D$5:$ABF$11,MATCH(UsagePerHour!$B$84,Usage!$C$5:$C$11,0),MATCH(UsagePerHour!OL$4,Usage!$D$3:$ABF$3,0)),"")</f>
        <v>4.0991845291081201</v>
      </c>
      <c r="OM87" s="6">
        <f>IFERROR(INDEX(Sales!$D$5:$ABF$18,MATCH(UsagePerHour!$B87,Sales!$C$5:$C$18,0),MATCH(UsagePerHour!OM$4,Sales!$D$3:$ABF$3,0))/OM$2*INDEX(Usage!$D$5:$ABF$11,MATCH(UsagePerHour!$B$84,Usage!$C$5:$C$11,0),MATCH(UsagePerHour!OM$4,Usage!$D$3:$ABF$3,0)),"")</f>
        <v>263.64459956620146</v>
      </c>
      <c r="ON87" s="6">
        <f>IFERROR(INDEX(Sales!$D$5:$ABF$18,MATCH(UsagePerHour!$B87,Sales!$C$5:$C$18,0),MATCH(UsagePerHour!ON$4,Sales!$D$3:$ABF$3,0))/ON$2*INDEX(Usage!$D$5:$ABF$11,MATCH(UsagePerHour!$B$84,Usage!$C$5:$C$11,0),MATCH(UsagePerHour!ON$4,Usage!$D$3:$ABF$3,0)),"")</f>
        <v>6.442916916518282</v>
      </c>
      <c r="OO87" s="6">
        <f>IFERROR(INDEX(Sales!$D$5:$ABF$18,MATCH(UsagePerHour!$B87,Sales!$C$5:$C$18,0),MATCH(UsagePerHour!OO$4,Sales!$D$3:$ABF$3,0))/OO$2*INDEX(Usage!$D$5:$ABF$11,MATCH(UsagePerHour!$B$84,Usage!$C$5:$C$11,0),MATCH(UsagePerHour!OO$4,Usage!$D$3:$ABF$3,0)),"")</f>
        <v>8.9534447368769019</v>
      </c>
      <c r="OP87" s="6">
        <f>IFERROR(INDEX(Sales!$D$5:$ABF$18,MATCH(UsagePerHour!$B87,Sales!$C$5:$C$18,0),MATCH(UsagePerHour!OP$4,Sales!$D$3:$ABF$3,0))/OP$2*INDEX(Usage!$D$5:$ABF$11,MATCH(UsagePerHour!$B$84,Usage!$C$5:$C$11,0),MATCH(UsagePerHour!OP$4,Usage!$D$3:$ABF$3,0)),"")</f>
        <v>52.604940400211717</v>
      </c>
      <c r="OQ87" s="6">
        <f>IFERROR(INDEX(Sales!$D$5:$ABF$18,MATCH(UsagePerHour!$B87,Sales!$C$5:$C$18,0),MATCH(UsagePerHour!OQ$4,Sales!$D$3:$ABF$3,0))/OQ$2*INDEX(Usage!$D$5:$ABF$11,MATCH(UsagePerHour!$B$84,Usage!$C$5:$C$11,0),MATCH(UsagePerHour!OQ$4,Usage!$D$3:$ABF$3,0)),"")</f>
        <v>24.927030544092389</v>
      </c>
      <c r="OR87" s="6">
        <f>IFERROR(INDEX(Sales!$D$5:$ABF$18,MATCH(UsagePerHour!$B87,Sales!$C$5:$C$18,0),MATCH(UsagePerHour!OR$4,Sales!$D$3:$ABF$3,0))/OR$2*INDEX(Usage!$D$5:$ABF$11,MATCH(UsagePerHour!$B$84,Usage!$C$5:$C$11,0),MATCH(UsagePerHour!OR$4,Usage!$D$3:$ABF$3,0)),"")</f>
        <v>92.3434909198903</v>
      </c>
      <c r="OS87" s="6">
        <f>IFERROR(INDEX(Sales!$D$5:$ABF$18,MATCH(UsagePerHour!$B87,Sales!$C$5:$C$18,0),MATCH(UsagePerHour!OS$4,Sales!$D$3:$ABF$3,0))/OS$2*INDEX(Usage!$D$5:$ABF$11,MATCH(UsagePerHour!$B$84,Usage!$C$5:$C$11,0),MATCH(UsagePerHour!OS$4,Usage!$D$3:$ABF$3,0)),"")</f>
        <v>16.849737594369181</v>
      </c>
      <c r="OT87" s="6">
        <f>IFERROR(INDEX(Sales!$D$5:$ABF$18,MATCH(UsagePerHour!$B87,Sales!$C$5:$C$18,0),MATCH(UsagePerHour!OT$4,Sales!$D$3:$ABF$3,0))/OT$2*INDEX(Usage!$D$5:$ABF$11,MATCH(UsagePerHour!$B$84,Usage!$C$5:$C$11,0),MATCH(UsagePerHour!OT$4,Usage!$D$3:$ABF$3,0)),"")</f>
        <v>0</v>
      </c>
      <c r="OU87" s="6">
        <f>IFERROR(INDEX(Sales!$D$5:$ABF$18,MATCH(UsagePerHour!$B87,Sales!$C$5:$C$18,0),MATCH(UsagePerHour!OU$4,Sales!$D$3:$ABF$3,0))/OU$2*INDEX(Usage!$D$5:$ABF$11,MATCH(UsagePerHour!$B$84,Usage!$C$5:$C$11,0),MATCH(UsagePerHour!OU$4,Usage!$D$3:$ABF$3,0)),"")</f>
        <v>6.472487019085909</v>
      </c>
      <c r="OV87" s="6">
        <f>IFERROR(INDEX(Sales!$D$5:$ABF$18,MATCH(UsagePerHour!$B87,Sales!$C$5:$C$18,0),MATCH(UsagePerHour!OV$4,Sales!$D$3:$ABF$3,0))/OV$2*INDEX(Usage!$D$5:$ABF$11,MATCH(UsagePerHour!$B$84,Usage!$C$5:$C$11,0),MATCH(UsagePerHour!OV$4,Usage!$D$3:$ABF$3,0)),"")</f>
        <v>1.5270863927675697</v>
      </c>
      <c r="OW87" s="6">
        <f>IFERROR(INDEX(Sales!$D$5:$ABF$18,MATCH(UsagePerHour!$B87,Sales!$C$5:$C$18,0),MATCH(UsagePerHour!OW$4,Sales!$D$3:$ABF$3,0))/OW$2*INDEX(Usage!$D$5:$ABF$11,MATCH(UsagePerHour!$B$84,Usage!$C$5:$C$11,0),MATCH(UsagePerHour!OW$4,Usage!$D$3:$ABF$3,0)),"")</f>
        <v>9.5412056484455778</v>
      </c>
      <c r="OX87" s="6">
        <f>IFERROR(INDEX(Sales!$D$5:$ABF$18,MATCH(UsagePerHour!$B87,Sales!$C$5:$C$18,0),MATCH(UsagePerHour!OX$4,Sales!$D$3:$ABF$3,0))/OX$2*INDEX(Usage!$D$5:$ABF$11,MATCH(UsagePerHour!$B$84,Usage!$C$5:$C$11,0),MATCH(UsagePerHour!OX$4,Usage!$D$3:$ABF$3,0)),"")</f>
        <v>28.184025534414889</v>
      </c>
      <c r="OY87" s="6">
        <f>IFERROR(INDEX(Sales!$D$5:$ABF$18,MATCH(UsagePerHour!$B87,Sales!$C$5:$C$18,0),MATCH(UsagePerHour!OY$4,Sales!$D$3:$ABF$3,0))/OY$2*INDEX(Usage!$D$5:$ABF$11,MATCH(UsagePerHour!$B$84,Usage!$C$5:$C$11,0),MATCH(UsagePerHour!OY$4,Usage!$D$3:$ABF$3,0)),"")</f>
        <v>103.56366304517044</v>
      </c>
      <c r="OZ87" s="6">
        <f>IFERROR(INDEX(Sales!$D$5:$ABF$18,MATCH(UsagePerHour!$B87,Sales!$C$5:$C$18,0),MATCH(UsagePerHour!OZ$4,Sales!$D$3:$ABF$3,0))/OZ$2*INDEX(Usage!$D$5:$ABF$11,MATCH(UsagePerHour!$B$84,Usage!$C$5:$C$11,0),MATCH(UsagePerHour!OZ$4,Usage!$D$3:$ABF$3,0)),"")</f>
        <v>9.2010261214398845</v>
      </c>
      <c r="PA87" s="6">
        <f>IFERROR(INDEX(Sales!$D$5:$ABF$18,MATCH(UsagePerHour!$B87,Sales!$C$5:$C$18,0),MATCH(UsagePerHour!PA$4,Sales!$D$3:$ABF$3,0))/PA$2*INDEX(Usage!$D$5:$ABF$11,MATCH(UsagePerHour!$B$84,Usage!$C$5:$C$11,0),MATCH(UsagePerHour!PA$4,Usage!$D$3:$ABF$3,0)),"")</f>
        <v>0</v>
      </c>
      <c r="PB87" s="6">
        <f>IFERROR(INDEX(Sales!$D$5:$ABF$18,MATCH(UsagePerHour!$B87,Sales!$C$5:$C$18,0),MATCH(UsagePerHour!PB$4,Sales!$D$3:$ABF$3,0))/PB$2*INDEX(Usage!$D$5:$ABF$11,MATCH(UsagePerHour!$B$84,Usage!$C$5:$C$11,0),MATCH(UsagePerHour!PB$4,Usage!$D$3:$ABF$3,0)),"")</f>
        <v>8.1733583591752339</v>
      </c>
      <c r="PC87" s="6">
        <f>IFERROR(INDEX(Sales!$D$5:$ABF$18,MATCH(UsagePerHour!$B87,Sales!$C$5:$C$18,0),MATCH(UsagePerHour!PC$4,Sales!$D$3:$ABF$3,0))/PC$2*INDEX(Usage!$D$5:$ABF$11,MATCH(UsagePerHour!$B$84,Usage!$C$5:$C$11,0),MATCH(UsagePerHour!PC$4,Usage!$D$3:$ABF$3,0)),"")</f>
        <v>0.69374445856293265</v>
      </c>
      <c r="PD87" s="6">
        <f>IFERROR(INDEX(Sales!$D$5:$ABF$18,MATCH(UsagePerHour!$B87,Sales!$C$5:$C$18,0),MATCH(UsagePerHour!PD$4,Sales!$D$3:$ABF$3,0))/PD$2*INDEX(Usage!$D$5:$ABF$11,MATCH(UsagePerHour!$B$84,Usage!$C$5:$C$11,0),MATCH(UsagePerHour!PD$4,Usage!$D$3:$ABF$3,0)),"")</f>
        <v>1.0274939442858881</v>
      </c>
      <c r="PE87" s="6">
        <f>IFERROR(INDEX(Sales!$D$5:$ABF$18,MATCH(UsagePerHour!$B87,Sales!$C$5:$C$18,0),MATCH(UsagePerHour!PE$4,Sales!$D$3:$ABF$3,0))/PE$2*INDEX(Usage!$D$5:$ABF$11,MATCH(UsagePerHour!$B$84,Usage!$C$5:$C$11,0),MATCH(UsagePerHour!PE$4,Usage!$D$3:$ABF$3,0)),"")</f>
        <v>14.656953503050703</v>
      </c>
      <c r="PF87" s="6">
        <f>IFERROR(INDEX(Sales!$D$5:$ABF$18,MATCH(UsagePerHour!$B87,Sales!$C$5:$C$18,0),MATCH(UsagePerHour!PF$4,Sales!$D$3:$ABF$3,0))/PF$2*INDEX(Usage!$D$5:$ABF$11,MATCH(UsagePerHour!$B$84,Usage!$C$5:$C$11,0),MATCH(UsagePerHour!PF$4,Usage!$D$3:$ABF$3,0)),"")</f>
        <v>15.684360127024364</v>
      </c>
      <c r="PG87" s="6">
        <f>IFERROR(INDEX(Sales!$D$5:$ABF$18,MATCH(UsagePerHour!$B87,Sales!$C$5:$C$18,0),MATCH(UsagePerHour!PG$4,Sales!$D$3:$ABF$3,0))/PG$2*INDEX(Usage!$D$5:$ABF$11,MATCH(UsagePerHour!$B$84,Usage!$C$5:$C$11,0),MATCH(UsagePerHour!PG$4,Usage!$D$3:$ABF$3,0)),"")</f>
        <v>12.701583527868827</v>
      </c>
      <c r="PH87" s="6">
        <f>IFERROR(INDEX(Sales!$D$5:$ABF$18,MATCH(UsagePerHour!$B87,Sales!$C$5:$C$18,0),MATCH(UsagePerHour!PH$4,Sales!$D$3:$ABF$3,0))/PH$2*INDEX(Usage!$D$5:$ABF$11,MATCH(UsagePerHour!$B$84,Usage!$C$5:$C$11,0),MATCH(UsagePerHour!PH$4,Usage!$D$3:$ABF$3,0)),"")</f>
        <v>41.237399791489558</v>
      </c>
      <c r="PI87" s="6">
        <f>IFERROR(INDEX(Sales!$D$5:$ABF$18,MATCH(UsagePerHour!$B87,Sales!$C$5:$C$18,0),MATCH(UsagePerHour!PI$4,Sales!$D$3:$ABF$3,0))/PI$2*INDEX(Usage!$D$5:$ABF$11,MATCH(UsagePerHour!$B$84,Usage!$C$5:$C$11,0),MATCH(UsagePerHour!PI$4,Usage!$D$3:$ABF$3,0)),"")</f>
        <v>6.7834653972462418</v>
      </c>
      <c r="PJ87" s="6">
        <f>IFERROR(INDEX(Sales!$D$5:$ABF$18,MATCH(UsagePerHour!$B87,Sales!$C$5:$C$18,0),MATCH(UsagePerHour!PJ$4,Sales!$D$3:$ABF$3,0))/PJ$2*INDEX(Usage!$D$5:$ABF$11,MATCH(UsagePerHour!$B$84,Usage!$C$5:$C$11,0),MATCH(UsagePerHour!PJ$4,Usage!$D$3:$ABF$3,0)),"")</f>
        <v>1.4851016458045978</v>
      </c>
      <c r="PK87" s="6">
        <f>IFERROR(INDEX(Sales!$D$5:$ABF$18,MATCH(UsagePerHour!$B87,Sales!$C$5:$C$18,0),MATCH(UsagePerHour!PK$4,Sales!$D$3:$ABF$3,0))/PK$2*INDEX(Usage!$D$5:$ABF$11,MATCH(UsagePerHour!$B$84,Usage!$C$5:$C$11,0),MATCH(UsagePerHour!PK$4,Usage!$D$3:$ABF$3,0)),"")</f>
        <v>5.5298538113799154</v>
      </c>
      <c r="PL87" s="6">
        <f>IFERROR(INDEX(Sales!$D$5:$ABF$18,MATCH(UsagePerHour!$B87,Sales!$C$5:$C$18,0),MATCH(UsagePerHour!PL$4,Sales!$D$3:$ABF$3,0))/PL$2*INDEX(Usage!$D$5:$ABF$11,MATCH(UsagePerHour!$B$84,Usage!$C$5:$C$11,0),MATCH(UsagePerHour!PL$4,Usage!$D$3:$ABF$3,0)),"")</f>
        <v>17.67981317485556</v>
      </c>
      <c r="PM87" s="6">
        <f>IFERROR(INDEX(Sales!$D$5:$ABF$18,MATCH(UsagePerHour!$B87,Sales!$C$5:$C$18,0),MATCH(UsagePerHour!PM$4,Sales!$D$3:$ABF$3,0))/PM$2*INDEX(Usage!$D$5:$ABF$11,MATCH(UsagePerHour!$B$84,Usage!$C$5:$C$11,0),MATCH(UsagePerHour!PM$4,Usage!$D$3:$ABF$3,0)),"")</f>
        <v>56.249335216802848</v>
      </c>
      <c r="PN87" s="6">
        <f>IFERROR(INDEX(Sales!$D$5:$ABF$18,MATCH(UsagePerHour!$B87,Sales!$C$5:$C$18,0),MATCH(UsagePerHour!PN$4,Sales!$D$3:$ABF$3,0))/PN$2*INDEX(Usage!$D$5:$ABF$11,MATCH(UsagePerHour!$B$84,Usage!$C$5:$C$11,0),MATCH(UsagePerHour!PN$4,Usage!$D$3:$ABF$3,0)),"")</f>
        <v>15.341826290982761</v>
      </c>
      <c r="PO87" s="6">
        <f>IFERROR(INDEX(Sales!$D$5:$ABF$18,MATCH(UsagePerHour!$B87,Sales!$C$5:$C$18,0),MATCH(UsagePerHour!PO$4,Sales!$D$3:$ABF$3,0))/PO$2*INDEX(Usage!$D$5:$ABF$11,MATCH(UsagePerHour!$B$84,Usage!$C$5:$C$11,0),MATCH(UsagePerHour!PO$4,Usage!$D$3:$ABF$3,0)),"")</f>
        <v>62.912760578910273</v>
      </c>
      <c r="PP87" s="6">
        <f>IFERROR(INDEX(Sales!$D$5:$ABF$18,MATCH(UsagePerHour!$B87,Sales!$C$5:$C$18,0),MATCH(UsagePerHour!PP$4,Sales!$D$3:$ABF$3,0))/PP$2*INDEX(Usage!$D$5:$ABF$11,MATCH(UsagePerHour!$B$84,Usage!$C$5:$C$11,0),MATCH(UsagePerHour!PP$4,Usage!$D$3:$ABF$3,0)),"")</f>
        <v>1.553126116470168</v>
      </c>
      <c r="PQ87" s="6">
        <f>IFERROR(INDEX(Sales!$D$5:$ABF$18,MATCH(UsagePerHour!$B87,Sales!$C$5:$C$18,0),MATCH(UsagePerHour!PQ$4,Sales!$D$3:$ABF$3,0))/PQ$2*INDEX(Usage!$D$5:$ABF$11,MATCH(UsagePerHour!$B$84,Usage!$C$5:$C$11,0),MATCH(UsagePerHour!PQ$4,Usage!$D$3:$ABF$3,0)),"")</f>
        <v>13.295599516288345</v>
      </c>
      <c r="PR87" s="6">
        <f>IFERROR(INDEX(Sales!$D$5:$ABF$18,MATCH(UsagePerHour!$B87,Sales!$C$5:$C$18,0),MATCH(UsagePerHour!PR$4,Sales!$D$3:$ABF$3,0))/PR$2*INDEX(Usage!$D$5:$ABF$11,MATCH(UsagePerHour!$B$84,Usage!$C$5:$C$11,0),MATCH(UsagePerHour!PR$4,Usage!$D$3:$ABF$3,0)),"")</f>
        <v>11.831797735858897</v>
      </c>
      <c r="PS87" s="6">
        <f>IFERROR(INDEX(Sales!$D$5:$ABF$18,MATCH(UsagePerHour!$B87,Sales!$C$5:$C$18,0),MATCH(UsagePerHour!PS$4,Sales!$D$3:$ABF$3,0))/PS$2*INDEX(Usage!$D$5:$ABF$11,MATCH(UsagePerHour!$B$84,Usage!$C$5:$C$11,0),MATCH(UsagePerHour!PS$4,Usage!$D$3:$ABF$3,0)),"")</f>
        <v>14.355326610923663</v>
      </c>
      <c r="PT87" s="6">
        <f>IFERROR(INDEX(Sales!$D$5:$ABF$18,MATCH(UsagePerHour!$B87,Sales!$C$5:$C$18,0),MATCH(UsagePerHour!PT$4,Sales!$D$3:$ABF$3,0))/PT$2*INDEX(Usage!$D$5:$ABF$11,MATCH(UsagePerHour!$B$84,Usage!$C$5:$C$11,0),MATCH(UsagePerHour!PT$4,Usage!$D$3:$ABF$3,0)),"")</f>
        <v>77.154535787733806</v>
      </c>
      <c r="PU87" s="6">
        <f>IFERROR(INDEX(Sales!$D$5:$ABF$18,MATCH(UsagePerHour!$B87,Sales!$C$5:$C$18,0),MATCH(UsagePerHour!PU$4,Sales!$D$3:$ABF$3,0))/PU$2*INDEX(Usage!$D$5:$ABF$11,MATCH(UsagePerHour!$B$84,Usage!$C$5:$C$11,0),MATCH(UsagePerHour!PU$4,Usage!$D$3:$ABF$3,0)),"")</f>
        <v>6.1161747237219144</v>
      </c>
      <c r="PV87" s="6">
        <f>IFERROR(INDEX(Sales!$D$5:$ABF$18,MATCH(UsagePerHour!$B87,Sales!$C$5:$C$18,0),MATCH(UsagePerHour!PV$4,Sales!$D$3:$ABF$3,0))/PV$2*INDEX(Usage!$D$5:$ABF$11,MATCH(UsagePerHour!$B$84,Usage!$C$5:$C$11,0),MATCH(UsagePerHour!PV$4,Usage!$D$3:$ABF$3,0)),"")</f>
        <v>34.632091532302447</v>
      </c>
      <c r="PW87" s="6">
        <f>IFERROR(INDEX(Sales!$D$5:$ABF$18,MATCH(UsagePerHour!$B87,Sales!$C$5:$C$18,0),MATCH(UsagePerHour!PW$4,Sales!$D$3:$ABF$3,0))/PW$2*INDEX(Usage!$D$5:$ABF$11,MATCH(UsagePerHour!$B$84,Usage!$C$5:$C$11,0),MATCH(UsagePerHour!PW$4,Usage!$D$3:$ABF$3,0)),"")</f>
        <v>1.5798718922160624</v>
      </c>
      <c r="PX87" s="6">
        <f>IFERROR(INDEX(Sales!$D$5:$ABF$18,MATCH(UsagePerHour!$B87,Sales!$C$5:$C$18,0),MATCH(UsagePerHour!PX$4,Sales!$D$3:$ABF$3,0))/PX$2*INDEX(Usage!$D$5:$ABF$11,MATCH(UsagePerHour!$B$84,Usage!$C$5:$C$11,0),MATCH(UsagePerHour!PX$4,Usage!$D$3:$ABF$3,0)),"")</f>
        <v>15.276568981684468</v>
      </c>
      <c r="PY87" s="6">
        <f>IFERROR(INDEX(Sales!$D$5:$ABF$18,MATCH(UsagePerHour!$B87,Sales!$C$5:$C$18,0),MATCH(UsagePerHour!PY$4,Sales!$D$3:$ABF$3,0))/PY$2*INDEX(Usage!$D$5:$ABF$11,MATCH(UsagePerHour!$B$84,Usage!$C$5:$C$11,0),MATCH(UsagePerHour!PY$4,Usage!$D$3:$ABF$3,0)),"")</f>
        <v>20.849527024136645</v>
      </c>
      <c r="PZ87" s="6">
        <f>IFERROR(INDEX(Sales!$D$5:$ABF$18,MATCH(UsagePerHour!$B87,Sales!$C$5:$C$18,0),MATCH(UsagePerHour!PZ$4,Sales!$D$3:$ABF$3,0))/PZ$2*INDEX(Usage!$D$5:$ABF$11,MATCH(UsagePerHour!$B$84,Usage!$C$5:$C$11,0),MATCH(UsagePerHour!PZ$4,Usage!$D$3:$ABF$3,0)),"")</f>
        <v>78.821076773808144</v>
      </c>
      <c r="QA87" s="6">
        <f>IFERROR(INDEX(Sales!$D$5:$ABF$18,MATCH(UsagePerHour!$B87,Sales!$C$5:$C$18,0),MATCH(UsagePerHour!QA$4,Sales!$D$3:$ABF$3,0))/QA$2*INDEX(Usage!$D$5:$ABF$11,MATCH(UsagePerHour!$B$84,Usage!$C$5:$C$11,0),MATCH(UsagePerHour!QA$4,Usage!$D$3:$ABF$3,0)),"")</f>
        <v>6.8801444299452132</v>
      </c>
      <c r="QB87" s="6">
        <f>IFERROR(INDEX(Sales!$D$5:$ABF$18,MATCH(UsagePerHour!$B87,Sales!$C$5:$C$18,0),MATCH(UsagePerHour!QB$4,Sales!$D$3:$ABF$3,0))/QB$2*INDEX(Usage!$D$5:$ABF$11,MATCH(UsagePerHour!$B$84,Usage!$C$5:$C$11,0),MATCH(UsagePerHour!QB$4,Usage!$D$3:$ABF$3,0)),"")</f>
        <v>2.0946753858887761</v>
      </c>
      <c r="QC87" s="6">
        <f>IFERROR(INDEX(Sales!$D$5:$ABF$18,MATCH(UsagePerHour!$B87,Sales!$C$5:$C$18,0),MATCH(UsagePerHour!QC$4,Sales!$D$3:$ABF$3,0))/QC$2*INDEX(Usage!$D$5:$ABF$11,MATCH(UsagePerHour!$B$84,Usage!$C$5:$C$11,0),MATCH(UsagePerHour!QC$4,Usage!$D$3:$ABF$3,0)),"")</f>
        <v>1.945186731823082</v>
      </c>
      <c r="QD87" s="6">
        <f>IFERROR(INDEX(Sales!$D$5:$ABF$18,MATCH(UsagePerHour!$B87,Sales!$C$5:$C$18,0),MATCH(UsagePerHour!QD$4,Sales!$D$3:$ABF$3,0))/QD$2*INDEX(Usage!$D$5:$ABF$11,MATCH(UsagePerHour!$B$84,Usage!$C$5:$C$11,0),MATCH(UsagePerHour!QD$4,Usage!$D$3:$ABF$3,0)),"")</f>
        <v>0</v>
      </c>
      <c r="QE87" s="6">
        <f>IFERROR(INDEX(Sales!$D$5:$ABF$18,MATCH(UsagePerHour!$B87,Sales!$C$5:$C$18,0),MATCH(UsagePerHour!QE$4,Sales!$D$3:$ABF$3,0))/QE$2*INDEX(Usage!$D$5:$ABF$11,MATCH(UsagePerHour!$B$84,Usage!$C$5:$C$11,0),MATCH(UsagePerHour!QE$4,Usage!$D$3:$ABF$3,0)),"")</f>
        <v>0</v>
      </c>
      <c r="QF87" s="6">
        <f>IFERROR(INDEX(Sales!$D$5:$ABF$18,MATCH(UsagePerHour!$B87,Sales!$C$5:$C$18,0),MATCH(UsagePerHour!QF$4,Sales!$D$3:$ABF$3,0))/QF$2*INDEX(Usage!$D$5:$ABF$11,MATCH(UsagePerHour!$B$84,Usage!$C$5:$C$11,0),MATCH(UsagePerHour!QF$4,Usage!$D$3:$ABF$3,0)),"")</f>
        <v>2.0778852956448368</v>
      </c>
      <c r="QG87" s="6">
        <f>IFERROR(INDEX(Sales!$D$5:$ABF$18,MATCH(UsagePerHour!$B87,Sales!$C$5:$C$18,0),MATCH(UsagePerHour!QG$4,Sales!$D$3:$ABF$3,0))/QG$2*INDEX(Usage!$D$5:$ABF$11,MATCH(UsagePerHour!$B$84,Usage!$C$5:$C$11,0),MATCH(UsagePerHour!QG$4,Usage!$D$3:$ABF$3,0)),"")</f>
        <v>0</v>
      </c>
      <c r="QH87" s="6">
        <f>IFERROR(INDEX(Sales!$D$5:$ABF$18,MATCH(UsagePerHour!$B87,Sales!$C$5:$C$18,0),MATCH(UsagePerHour!QH$4,Sales!$D$3:$ABF$3,0))/QH$2*INDEX(Usage!$D$5:$ABF$11,MATCH(UsagePerHour!$B$84,Usage!$C$5:$C$11,0),MATCH(UsagePerHour!QH$4,Usage!$D$3:$ABF$3,0)),"")</f>
        <v>90.488403840494499</v>
      </c>
      <c r="QI87" s="6">
        <f>IFERROR(INDEX(Sales!$D$5:$ABF$18,MATCH(UsagePerHour!$B87,Sales!$C$5:$C$18,0),MATCH(UsagePerHour!QI$4,Sales!$D$3:$ABF$3,0))/QI$2*INDEX(Usage!$D$5:$ABF$11,MATCH(UsagePerHour!$B$84,Usage!$C$5:$C$11,0),MATCH(UsagePerHour!QI$4,Usage!$D$3:$ABF$3,0)),"")</f>
        <v>14.266472586467959</v>
      </c>
      <c r="QJ87" s="6">
        <f>IFERROR(INDEX(Sales!$D$5:$ABF$18,MATCH(UsagePerHour!$B87,Sales!$C$5:$C$18,0),MATCH(UsagePerHour!QJ$4,Sales!$D$3:$ABF$3,0))/QJ$2*INDEX(Usage!$D$5:$ABF$11,MATCH(UsagePerHour!$B$84,Usage!$C$5:$C$11,0),MATCH(UsagePerHour!QJ$4,Usage!$D$3:$ABF$3,0)),"")</f>
        <v>2.9721198669792561</v>
      </c>
      <c r="QK87" s="6">
        <f>IFERROR(INDEX(Sales!$D$5:$ABF$18,MATCH(UsagePerHour!$B87,Sales!$C$5:$C$18,0),MATCH(UsagePerHour!QK$4,Sales!$D$3:$ABF$3,0))/QK$2*INDEX(Usage!$D$5:$ABF$11,MATCH(UsagePerHour!$B$84,Usage!$C$5:$C$11,0),MATCH(UsagePerHour!QK$4,Usage!$D$3:$ABF$3,0)),"")</f>
        <v>3.8926657134172422</v>
      </c>
      <c r="QL87" s="6">
        <f>IFERROR(INDEX(Sales!$D$5:$ABF$18,MATCH(UsagePerHour!$B87,Sales!$C$5:$C$18,0),MATCH(UsagePerHour!QL$4,Sales!$D$3:$ABF$3,0))/QL$2*INDEX(Usage!$D$5:$ABF$11,MATCH(UsagePerHour!$B$84,Usage!$C$5:$C$11,0),MATCH(UsagePerHour!QL$4,Usage!$D$3:$ABF$3,0)),"")</f>
        <v>7.7509882346614756</v>
      </c>
      <c r="QM87" s="6">
        <f>IFERROR(INDEX(Sales!$D$5:$ABF$18,MATCH(UsagePerHour!$B87,Sales!$C$5:$C$18,0),MATCH(UsagePerHour!QM$4,Sales!$D$3:$ABF$3,0))/QM$2*INDEX(Usage!$D$5:$ABF$11,MATCH(UsagePerHour!$B$84,Usage!$C$5:$C$11,0),MATCH(UsagePerHour!QM$4,Usage!$D$3:$ABF$3,0)),"")</f>
        <v>51.483584258060972</v>
      </c>
      <c r="QN87" s="6">
        <f>IFERROR(INDEX(Sales!$D$5:$ABF$18,MATCH(UsagePerHour!$B87,Sales!$C$5:$C$18,0),MATCH(UsagePerHour!QN$4,Sales!$D$3:$ABF$3,0))/QN$2*INDEX(Usage!$D$5:$ABF$11,MATCH(UsagePerHour!$B$84,Usage!$C$5:$C$11,0),MATCH(UsagePerHour!QN$4,Usage!$D$3:$ABF$3,0)),"")</f>
        <v>101.3593078556458</v>
      </c>
      <c r="QO87" s="6">
        <f>IFERROR(INDEX(Sales!$D$5:$ABF$18,MATCH(UsagePerHour!$B87,Sales!$C$5:$C$18,0),MATCH(UsagePerHour!QO$4,Sales!$D$3:$ABF$3,0))/QO$2*INDEX(Usage!$D$5:$ABF$11,MATCH(UsagePerHour!$B$84,Usage!$C$5:$C$11,0),MATCH(UsagePerHour!QO$4,Usage!$D$3:$ABF$3,0)),"")</f>
        <v>106.95377454120649</v>
      </c>
      <c r="QP87" s="6">
        <f>IFERROR(INDEX(Sales!$D$5:$ABF$18,MATCH(UsagePerHour!$B87,Sales!$C$5:$C$18,0),MATCH(UsagePerHour!QP$4,Sales!$D$3:$ABF$3,0))/QP$2*INDEX(Usage!$D$5:$ABF$11,MATCH(UsagePerHour!$B$84,Usage!$C$5:$C$11,0),MATCH(UsagePerHour!QP$4,Usage!$D$3:$ABF$3,0)),"")</f>
        <v>51.808853236603937</v>
      </c>
      <c r="QQ87" s="6">
        <f>IFERROR(INDEX(Sales!$D$5:$ABF$18,MATCH(UsagePerHour!$B87,Sales!$C$5:$C$18,0),MATCH(UsagePerHour!QQ$4,Sales!$D$3:$ABF$3,0))/QQ$2*INDEX(Usage!$D$5:$ABF$11,MATCH(UsagePerHour!$B$84,Usage!$C$5:$C$11,0),MATCH(UsagePerHour!QQ$4,Usage!$D$3:$ABF$3,0)),"")</f>
        <v>79.044196045204401</v>
      </c>
      <c r="QR87" s="6">
        <f>IFERROR(INDEX(Sales!$D$5:$ABF$18,MATCH(UsagePerHour!$B87,Sales!$C$5:$C$18,0),MATCH(UsagePerHour!QR$4,Sales!$D$3:$ABF$3,0))/QR$2*INDEX(Usage!$D$5:$ABF$11,MATCH(UsagePerHour!$B$84,Usage!$C$5:$C$11,0),MATCH(UsagePerHour!QR$4,Usage!$D$3:$ABF$3,0)),"")</f>
        <v>8.8477468331231321</v>
      </c>
      <c r="QS87" s="6">
        <f>IFERROR(INDEX(Sales!$D$5:$ABF$18,MATCH(UsagePerHour!$B87,Sales!$C$5:$C$18,0),MATCH(UsagePerHour!QS$4,Sales!$D$3:$ABF$3,0))/QS$2*INDEX(Usage!$D$5:$ABF$11,MATCH(UsagePerHour!$B$84,Usage!$C$5:$C$11,0),MATCH(UsagePerHour!QS$4,Usage!$D$3:$ABF$3,0)),"")</f>
        <v>16.906500850797347</v>
      </c>
      <c r="QT87" s="6">
        <f>IFERROR(INDEX(Sales!$D$5:$ABF$18,MATCH(UsagePerHour!$B87,Sales!$C$5:$C$18,0),MATCH(UsagePerHour!QT$4,Sales!$D$3:$ABF$3,0))/QT$2*INDEX(Usage!$D$5:$ABF$11,MATCH(UsagePerHour!$B$84,Usage!$C$5:$C$11,0),MATCH(UsagePerHour!QT$4,Usage!$D$3:$ABF$3,0)),"")</f>
        <v>31.858105003233987</v>
      </c>
      <c r="QU87" s="6">
        <f>IFERROR(INDEX(Sales!$D$5:$ABF$18,MATCH(UsagePerHour!$B87,Sales!$C$5:$C$18,0),MATCH(UsagePerHour!QU$4,Sales!$D$3:$ABF$3,0))/QU$2*INDEX(Usage!$D$5:$ABF$11,MATCH(UsagePerHour!$B$84,Usage!$C$5:$C$11,0),MATCH(UsagePerHour!QU$4,Usage!$D$3:$ABF$3,0)),"")</f>
        <v>118.64265581704181</v>
      </c>
      <c r="QV87" s="6">
        <f>IFERROR(INDEX(Sales!$D$5:$ABF$18,MATCH(UsagePerHour!$B87,Sales!$C$5:$C$18,0),MATCH(UsagePerHour!QV$4,Sales!$D$3:$ABF$3,0))/QV$2*INDEX(Usage!$D$5:$ABF$11,MATCH(UsagePerHour!$B$84,Usage!$C$5:$C$11,0),MATCH(UsagePerHour!QV$4,Usage!$D$3:$ABF$3,0)),"")</f>
        <v>105.25732841713628</v>
      </c>
      <c r="QW87" s="6">
        <f>IFERROR(INDEX(Sales!$D$5:$ABF$18,MATCH(UsagePerHour!$B87,Sales!$C$5:$C$18,0),MATCH(UsagePerHour!QW$4,Sales!$D$3:$ABF$3,0))/QW$2*INDEX(Usage!$D$5:$ABF$11,MATCH(UsagePerHour!$B$84,Usage!$C$5:$C$11,0),MATCH(UsagePerHour!QW$4,Usage!$D$3:$ABF$3,0)),"")</f>
        <v>71.853100981288819</v>
      </c>
      <c r="QX87" s="6">
        <f>IFERROR(INDEX(Sales!$D$5:$ABF$18,MATCH(UsagePerHour!$B87,Sales!$C$5:$C$18,0),MATCH(UsagePerHour!QX$4,Sales!$D$3:$ABF$3,0))/QX$2*INDEX(Usage!$D$5:$ABF$11,MATCH(UsagePerHour!$B$84,Usage!$C$5:$C$11,0),MATCH(UsagePerHour!QX$4,Usage!$D$3:$ABF$3,0)),"")</f>
        <v>76.572365666434052</v>
      </c>
      <c r="QY87" s="6">
        <f>IFERROR(INDEX(Sales!$D$5:$ABF$18,MATCH(UsagePerHour!$B87,Sales!$C$5:$C$18,0),MATCH(UsagePerHour!QY$4,Sales!$D$3:$ABF$3,0))/QY$2*INDEX(Usage!$D$5:$ABF$11,MATCH(UsagePerHour!$B$84,Usage!$C$5:$C$11,0),MATCH(UsagePerHour!QY$4,Usage!$D$3:$ABF$3,0)),"")</f>
        <v>18.473156205377304</v>
      </c>
      <c r="QZ87" s="6">
        <f>IFERROR(INDEX(Sales!$D$5:$ABF$18,MATCH(UsagePerHour!$B87,Sales!$C$5:$C$18,0),MATCH(UsagePerHour!QZ$4,Sales!$D$3:$ABF$3,0))/QZ$2*INDEX(Usage!$D$5:$ABF$11,MATCH(UsagePerHour!$B$84,Usage!$C$5:$C$11,0),MATCH(UsagePerHour!QZ$4,Usage!$D$3:$ABF$3,0)),"")</f>
        <v>17.62226995980474</v>
      </c>
      <c r="RA87" s="6">
        <f>IFERROR(INDEX(Sales!$D$5:$ABF$18,MATCH(UsagePerHour!$B87,Sales!$C$5:$C$18,0),MATCH(UsagePerHour!RA$4,Sales!$D$3:$ABF$3,0))/RA$2*INDEX(Usage!$D$5:$ABF$11,MATCH(UsagePerHour!$B$84,Usage!$C$5:$C$11,0),MATCH(UsagePerHour!RA$4,Usage!$D$3:$ABF$3,0)),"")</f>
        <v>63.447889870459704</v>
      </c>
      <c r="RB87" s="6">
        <f>IFERROR(INDEX(Sales!$D$5:$ABF$18,MATCH(UsagePerHour!$B87,Sales!$C$5:$C$18,0),MATCH(UsagePerHour!RB$4,Sales!$D$3:$ABF$3,0))/RB$2*INDEX(Usage!$D$5:$ABF$11,MATCH(UsagePerHour!$B$84,Usage!$C$5:$C$11,0),MATCH(UsagePerHour!RB$4,Usage!$D$3:$ABF$3,0)),"")</f>
        <v>77.475672795864597</v>
      </c>
      <c r="RC87" s="6">
        <f>IFERROR(INDEX(Sales!$D$5:$ABF$18,MATCH(UsagePerHour!$B87,Sales!$C$5:$C$18,0),MATCH(UsagePerHour!RC$4,Sales!$D$3:$ABF$3,0))/RC$2*INDEX(Usage!$D$5:$ABF$11,MATCH(UsagePerHour!$B$84,Usage!$C$5:$C$11,0),MATCH(UsagePerHour!RC$4,Usage!$D$3:$ABF$3,0)),"")</f>
        <v>38.703093736315054</v>
      </c>
      <c r="RD87" s="6">
        <f>IFERROR(INDEX(Sales!$D$5:$ABF$18,MATCH(UsagePerHour!$B87,Sales!$C$5:$C$18,0),MATCH(UsagePerHour!RD$4,Sales!$D$3:$ABF$3,0))/RD$2*INDEX(Usage!$D$5:$ABF$11,MATCH(UsagePerHour!$B$84,Usage!$C$5:$C$11,0),MATCH(UsagePerHour!RD$4,Usage!$D$3:$ABF$3,0)),"")</f>
        <v>19.230054532668476</v>
      </c>
      <c r="RE87" s="6">
        <f>IFERROR(INDEX(Sales!$D$5:$ABF$18,MATCH(UsagePerHour!$B87,Sales!$C$5:$C$18,0),MATCH(UsagePerHour!RE$4,Sales!$D$3:$ABF$3,0))/RE$2*INDEX(Usage!$D$5:$ABF$11,MATCH(UsagePerHour!$B$84,Usage!$C$5:$C$11,0),MATCH(UsagePerHour!RE$4,Usage!$D$3:$ABF$3,0)),"")</f>
        <v>104.65716374269007</v>
      </c>
      <c r="RF87" s="6">
        <f>IFERROR(INDEX(Sales!$D$5:$ABF$18,MATCH(UsagePerHour!$B87,Sales!$C$5:$C$18,0),MATCH(UsagePerHour!RF$4,Sales!$D$3:$ABF$3,0))/RF$2*INDEX(Usage!$D$5:$ABF$11,MATCH(UsagePerHour!$B$84,Usage!$C$5:$C$11,0),MATCH(UsagePerHour!RF$4,Usage!$D$3:$ABF$3,0)),"")</f>
        <v>8.0921373454576759</v>
      </c>
      <c r="RG87" s="6">
        <f>IFERROR(INDEX(Sales!$D$5:$ABF$18,MATCH(UsagePerHour!$B87,Sales!$C$5:$C$18,0),MATCH(UsagePerHour!RG$4,Sales!$D$3:$ABF$3,0))/RG$2*INDEX(Usage!$D$5:$ABF$11,MATCH(UsagePerHour!$B$84,Usage!$C$5:$C$11,0),MATCH(UsagePerHour!RG$4,Usage!$D$3:$ABF$3,0)),"")</f>
        <v>21.938188374717363</v>
      </c>
      <c r="RH87" s="6">
        <f>IFERROR(INDEX(Sales!$D$5:$ABF$18,MATCH(UsagePerHour!$B87,Sales!$C$5:$C$18,0),MATCH(UsagePerHour!RH$4,Sales!$D$3:$ABF$3,0))/RH$2*INDEX(Usage!$D$5:$ABF$11,MATCH(UsagePerHour!$B$84,Usage!$C$5:$C$11,0),MATCH(UsagePerHour!RH$4,Usage!$D$3:$ABF$3,0)),"")</f>
        <v>79.353819400496377</v>
      </c>
      <c r="RI87" s="6">
        <f>IFERROR(INDEX(Sales!$D$5:$ABF$18,MATCH(UsagePerHour!$B87,Sales!$C$5:$C$18,0),MATCH(UsagePerHour!RI$4,Sales!$D$3:$ABF$3,0))/RI$2*INDEX(Usage!$D$5:$ABF$11,MATCH(UsagePerHour!$B$84,Usage!$C$5:$C$11,0),MATCH(UsagePerHour!RI$4,Usage!$D$3:$ABF$3,0)),"")</f>
        <v>95.78684363940431</v>
      </c>
      <c r="RJ87" s="6">
        <f>IFERROR(INDEX(Sales!$D$5:$ABF$18,MATCH(UsagePerHour!$B87,Sales!$C$5:$C$18,0),MATCH(UsagePerHour!RJ$4,Sales!$D$3:$ABF$3,0))/RJ$2*INDEX(Usage!$D$5:$ABF$11,MATCH(UsagePerHour!$B$84,Usage!$C$5:$C$11,0),MATCH(UsagePerHour!RJ$4,Usage!$D$3:$ABF$3,0)),"")</f>
        <v>83.997852516299076</v>
      </c>
      <c r="RK87" s="6">
        <f>IFERROR(INDEX(Sales!$D$5:$ABF$18,MATCH(UsagePerHour!$B87,Sales!$C$5:$C$18,0),MATCH(UsagePerHour!RK$4,Sales!$D$3:$ABF$3,0))/RK$2*INDEX(Usage!$D$5:$ABF$11,MATCH(UsagePerHour!$B$84,Usage!$C$5:$C$11,0),MATCH(UsagePerHour!RK$4,Usage!$D$3:$ABF$3,0)),"")</f>
        <v>28.796174414854981</v>
      </c>
      <c r="RL87" s="6">
        <f>IFERROR(INDEX(Sales!$D$5:$ABF$18,MATCH(UsagePerHour!$B87,Sales!$C$5:$C$18,0),MATCH(UsagePerHour!RL$4,Sales!$D$3:$ABF$3,0))/RL$2*INDEX(Usage!$D$5:$ABF$11,MATCH(UsagePerHour!$B$84,Usage!$C$5:$C$11,0),MATCH(UsagePerHour!RL$4,Usage!$D$3:$ABF$3,0)),"")</f>
        <v>66.609506216624553</v>
      </c>
      <c r="RM87" s="6">
        <f>IFERROR(INDEX(Sales!$D$5:$ABF$18,MATCH(UsagePerHour!$B87,Sales!$C$5:$C$18,0),MATCH(UsagePerHour!RM$4,Sales!$D$3:$ABF$3,0))/RM$2*INDEX(Usage!$D$5:$ABF$11,MATCH(UsagePerHour!$B$84,Usage!$C$5:$C$11,0),MATCH(UsagePerHour!RM$4,Usage!$D$3:$ABF$3,0)),"")</f>
        <v>19.119487517471136</v>
      </c>
      <c r="RN87" s="6">
        <f>IFERROR(INDEX(Sales!$D$5:$ABF$18,MATCH(UsagePerHour!$B87,Sales!$C$5:$C$18,0),MATCH(UsagePerHour!RN$4,Sales!$D$3:$ABF$3,0))/RN$2*INDEX(Usage!$D$5:$ABF$11,MATCH(UsagePerHour!$B$84,Usage!$C$5:$C$11,0),MATCH(UsagePerHour!RN$4,Usage!$D$3:$ABF$3,0)),"")</f>
        <v>9.9409359303040503</v>
      </c>
      <c r="RO87" s="6">
        <f>IFERROR(INDEX(Sales!$D$5:$ABF$18,MATCH(UsagePerHour!$B87,Sales!$C$5:$C$18,0),MATCH(UsagePerHour!RO$4,Sales!$D$3:$ABF$3,0))/RO$2*INDEX(Usage!$D$5:$ABF$11,MATCH(UsagePerHour!$B$84,Usage!$C$5:$C$11,0),MATCH(UsagePerHour!RO$4,Usage!$D$3:$ABF$3,0)),"")</f>
        <v>36.584941059163874</v>
      </c>
      <c r="RP87" s="6">
        <f>IFERROR(INDEX(Sales!$D$5:$ABF$18,MATCH(UsagePerHour!$B87,Sales!$C$5:$C$18,0),MATCH(UsagePerHour!RP$4,Sales!$D$3:$ABF$3,0))/RP$2*INDEX(Usage!$D$5:$ABF$11,MATCH(UsagePerHour!$B$84,Usage!$C$5:$C$11,0),MATCH(UsagePerHour!RP$4,Usage!$D$3:$ABF$3,0)),"")</f>
        <v>35.77151052352923</v>
      </c>
      <c r="RQ87" s="6">
        <f>IFERROR(INDEX(Sales!$D$5:$ABF$18,MATCH(UsagePerHour!$B87,Sales!$C$5:$C$18,0),MATCH(UsagePerHour!RQ$4,Sales!$D$3:$ABF$3,0))/RQ$2*INDEX(Usage!$D$5:$ABF$11,MATCH(UsagePerHour!$B$84,Usage!$C$5:$C$11,0),MATCH(UsagePerHour!RQ$4,Usage!$D$3:$ABF$3,0)),"")</f>
        <v>135.21321845513216</v>
      </c>
      <c r="RR87" s="6">
        <f>IFERROR(INDEX(Sales!$D$5:$ABF$18,MATCH(UsagePerHour!$B87,Sales!$C$5:$C$18,0),MATCH(UsagePerHour!RR$4,Sales!$D$3:$ABF$3,0))/RR$2*INDEX(Usage!$D$5:$ABF$11,MATCH(UsagePerHour!$B$84,Usage!$C$5:$C$11,0),MATCH(UsagePerHour!RR$4,Usage!$D$3:$ABF$3,0)),"")</f>
        <v>10.404315840087953</v>
      </c>
      <c r="RS87" s="6">
        <f>IFERROR(INDEX(Sales!$D$5:$ABF$18,MATCH(UsagePerHour!$B87,Sales!$C$5:$C$18,0),MATCH(UsagePerHour!RS$4,Sales!$D$3:$ABF$3,0))/RS$2*INDEX(Usage!$D$5:$ABF$11,MATCH(UsagePerHour!$B$84,Usage!$C$5:$C$11,0),MATCH(UsagePerHour!RS$4,Usage!$D$3:$ABF$3,0)),"")</f>
        <v>15.493184816063316</v>
      </c>
      <c r="RT87" s="6">
        <f>IFERROR(INDEX(Sales!$D$5:$ABF$18,MATCH(UsagePerHour!$B87,Sales!$C$5:$C$18,0),MATCH(UsagePerHour!RT$4,Sales!$D$3:$ABF$3,0))/RT$2*INDEX(Usage!$D$5:$ABF$11,MATCH(UsagePerHour!$B$84,Usage!$C$5:$C$11,0),MATCH(UsagePerHour!RT$4,Usage!$D$3:$ABF$3,0)),"")</f>
        <v>2.6457015708705698</v>
      </c>
      <c r="RU87" s="6">
        <f>IFERROR(INDEX(Sales!$D$5:$ABF$18,MATCH(UsagePerHour!$B87,Sales!$C$5:$C$18,0),MATCH(UsagePerHour!RU$4,Sales!$D$3:$ABF$3,0))/RU$2*INDEX(Usage!$D$5:$ABF$11,MATCH(UsagePerHour!$B$84,Usage!$C$5:$C$11,0),MATCH(UsagePerHour!RU$4,Usage!$D$3:$ABF$3,0)),"")</f>
        <v>20.367029264913135</v>
      </c>
      <c r="RV87" s="6">
        <f>IFERROR(INDEX(Sales!$D$5:$ABF$18,MATCH(UsagePerHour!$B87,Sales!$C$5:$C$18,0),MATCH(UsagePerHour!RV$4,Sales!$D$3:$ABF$3,0))/RV$2*INDEX(Usage!$D$5:$ABF$11,MATCH(UsagePerHour!$B$84,Usage!$C$5:$C$11,0),MATCH(UsagePerHour!RV$4,Usage!$D$3:$ABF$3,0)),"")</f>
        <v>41.781769580156549</v>
      </c>
      <c r="RW87" s="6">
        <f>IFERROR(INDEX(Sales!$D$5:$ABF$18,MATCH(UsagePerHour!$B87,Sales!$C$5:$C$18,0),MATCH(UsagePerHour!RW$4,Sales!$D$3:$ABF$3,0))/RW$2*INDEX(Usage!$D$5:$ABF$11,MATCH(UsagePerHour!$B$84,Usage!$C$5:$C$11,0),MATCH(UsagePerHour!RW$4,Usage!$D$3:$ABF$3,0)),"")</f>
        <v>79.5369113916137</v>
      </c>
      <c r="RX87" s="6">
        <f>IFERROR(INDEX(Sales!$D$5:$ABF$18,MATCH(UsagePerHour!$B87,Sales!$C$5:$C$18,0),MATCH(UsagePerHour!RX$4,Sales!$D$3:$ABF$3,0))/RX$2*INDEX(Usage!$D$5:$ABF$11,MATCH(UsagePerHour!$B$84,Usage!$C$5:$C$11,0),MATCH(UsagePerHour!RX$4,Usage!$D$3:$ABF$3,0)),"")</f>
        <v>313.79824436428839</v>
      </c>
      <c r="RY87" s="6">
        <f>IFERROR(INDEX(Sales!$D$5:$ABF$18,MATCH(UsagePerHour!$B87,Sales!$C$5:$C$18,0),MATCH(UsagePerHour!RY$4,Sales!$D$3:$ABF$3,0))/RY$2*INDEX(Usage!$D$5:$ABF$11,MATCH(UsagePerHour!$B$84,Usage!$C$5:$C$11,0),MATCH(UsagePerHour!RY$4,Usage!$D$3:$ABF$3,0)),"")</f>
        <v>22.224653046824866</v>
      </c>
      <c r="RZ87" s="6">
        <f>IFERROR(INDEX(Sales!$D$5:$ABF$18,MATCH(UsagePerHour!$B87,Sales!$C$5:$C$18,0),MATCH(UsagePerHour!RZ$4,Sales!$D$3:$ABF$3,0))/RZ$2*INDEX(Usage!$D$5:$ABF$11,MATCH(UsagePerHour!$B$84,Usage!$C$5:$C$11,0),MATCH(UsagePerHour!RZ$4,Usage!$D$3:$ABF$3,0)),"")</f>
        <v>38.377702714746619</v>
      </c>
      <c r="SA87" s="6">
        <f>IFERROR(INDEX(Sales!$D$5:$ABF$18,MATCH(UsagePerHour!$B87,Sales!$C$5:$C$18,0),MATCH(UsagePerHour!SA$4,Sales!$D$3:$ABF$3,0))/SA$2*INDEX(Usage!$D$5:$ABF$11,MATCH(UsagePerHour!$B$84,Usage!$C$5:$C$11,0),MATCH(UsagePerHour!SA$4,Usage!$D$3:$ABF$3,0)),"")</f>
        <v>4.3499205655605584</v>
      </c>
      <c r="SB87" s="6">
        <f>IFERROR(INDEX(Sales!$D$5:$ABF$18,MATCH(UsagePerHour!$B87,Sales!$C$5:$C$18,0),MATCH(UsagePerHour!SB$4,Sales!$D$3:$ABF$3,0))/SB$2*INDEX(Usage!$D$5:$ABF$11,MATCH(UsagePerHour!$B$84,Usage!$C$5:$C$11,0),MATCH(UsagePerHour!SB$4,Usage!$D$3:$ABF$3,0)),"")</f>
        <v>52.54393932620016</v>
      </c>
      <c r="SC87" s="6">
        <f>IFERROR(INDEX(Sales!$D$5:$ABF$18,MATCH(UsagePerHour!$B87,Sales!$C$5:$C$18,0),MATCH(UsagePerHour!SC$4,Sales!$D$3:$ABF$3,0))/SC$2*INDEX(Usage!$D$5:$ABF$11,MATCH(UsagePerHour!$B$84,Usage!$C$5:$C$11,0),MATCH(UsagePerHour!SC$4,Usage!$D$3:$ABF$3,0)),"")</f>
        <v>73.851127333997979</v>
      </c>
      <c r="SD87" s="6">
        <f>IFERROR(INDEX(Sales!$D$5:$ABF$18,MATCH(UsagePerHour!$B87,Sales!$C$5:$C$18,0),MATCH(UsagePerHour!SD$4,Sales!$D$3:$ABF$3,0))/SD$2*INDEX(Usage!$D$5:$ABF$11,MATCH(UsagePerHour!$B$84,Usage!$C$5:$C$11,0),MATCH(UsagePerHour!SD$4,Usage!$D$3:$ABF$3,0)),"")</f>
        <v>107.63473248875566</v>
      </c>
      <c r="SE87" s="6">
        <f>IFERROR(INDEX(Sales!$D$5:$ABF$18,MATCH(UsagePerHour!$B87,Sales!$C$5:$C$18,0),MATCH(UsagePerHour!SE$4,Sales!$D$3:$ABF$3,0))/SE$2*INDEX(Usage!$D$5:$ABF$11,MATCH(UsagePerHour!$B$84,Usage!$C$5:$C$11,0),MATCH(UsagePerHour!SE$4,Usage!$D$3:$ABF$3,0)),"")</f>
        <v>206.95449825245038</v>
      </c>
      <c r="SF87" s="6">
        <f>IFERROR(INDEX(Sales!$D$5:$ABF$18,MATCH(UsagePerHour!$B87,Sales!$C$5:$C$18,0),MATCH(UsagePerHour!SF$4,Sales!$D$3:$ABF$3,0))/SF$2*INDEX(Usage!$D$5:$ABF$11,MATCH(UsagePerHour!$B$84,Usage!$C$5:$C$11,0),MATCH(UsagePerHour!SF$4,Usage!$D$3:$ABF$3,0)),"")</f>
        <v>19.554516338775858</v>
      </c>
      <c r="SG87" s="6" t="str">
        <f>IFERROR(INDEX(Sales!$D$5:$ABF$18,MATCH(UsagePerHour!$B87,Sales!$C$5:$C$18,0),MATCH(UsagePerHour!SG$4,Sales!$D$3:$ABF$3,0))/SG$2*INDEX(Usage!$D$5:$ABF$11,MATCH(UsagePerHour!$B$84,Usage!$C$5:$C$11,0),MATCH(UsagePerHour!SG$4,Usage!$D$3:$ABF$3,0)),"")</f>
        <v/>
      </c>
      <c r="SH87" s="6" t="str">
        <f>IFERROR(INDEX(Sales!$D$5:$ABF$18,MATCH(UsagePerHour!$B87,Sales!$C$5:$C$18,0),MATCH(UsagePerHour!SH$4,Sales!$D$3:$ABF$3,0))/SH$2*INDEX(Usage!$D$5:$ABF$11,MATCH(UsagePerHour!$B$84,Usage!$C$5:$C$11,0),MATCH(UsagePerHour!SH$4,Usage!$D$3:$ABF$3,0)),"")</f>
        <v/>
      </c>
      <c r="SI87" s="6" t="str">
        <f>IFERROR(INDEX(Sales!$D$5:$ABF$18,MATCH(UsagePerHour!$B87,Sales!$C$5:$C$18,0),MATCH(UsagePerHour!SI$4,Sales!$D$3:$ABF$3,0))/SI$2*INDEX(Usage!$D$5:$ABF$11,MATCH(UsagePerHour!$B$84,Usage!$C$5:$C$11,0),MATCH(UsagePerHour!SI$4,Usage!$D$3:$ABF$3,0)),"")</f>
        <v/>
      </c>
      <c r="SJ87" s="6" t="str">
        <f>IFERROR(INDEX(Sales!$D$5:$ABF$18,MATCH(UsagePerHour!$B87,Sales!$C$5:$C$18,0),MATCH(UsagePerHour!SJ$4,Sales!$D$3:$ABF$3,0))/SJ$2*INDEX(Usage!$D$5:$ABF$11,MATCH(UsagePerHour!$B$84,Usage!$C$5:$C$11,0),MATCH(UsagePerHour!SJ$4,Usage!$D$3:$ABF$3,0)),"")</f>
        <v/>
      </c>
      <c r="SK87" s="6" t="str">
        <f>IFERROR(INDEX(Sales!$D$5:$ABF$18,MATCH(UsagePerHour!$B87,Sales!$C$5:$C$18,0),MATCH(UsagePerHour!SK$4,Sales!$D$3:$ABF$3,0))/SK$2*INDEX(Usage!$D$5:$ABF$11,MATCH(UsagePerHour!$B$84,Usage!$C$5:$C$11,0),MATCH(UsagePerHour!SK$4,Usage!$D$3:$ABF$3,0)),"")</f>
        <v/>
      </c>
      <c r="SL87" s="6" t="str">
        <f>IFERROR(INDEX(Sales!$D$5:$ABF$18,MATCH(UsagePerHour!$B87,Sales!$C$5:$C$18,0),MATCH(UsagePerHour!SL$4,Sales!$D$3:$ABF$3,0))/SL$2*INDEX(Usage!$D$5:$ABF$11,MATCH(UsagePerHour!$B$84,Usage!$C$5:$C$11,0),MATCH(UsagePerHour!SL$4,Usage!$D$3:$ABF$3,0)),"")</f>
        <v/>
      </c>
      <c r="SM87" s="6" t="str">
        <f>IFERROR(INDEX(Sales!$D$5:$ABF$18,MATCH(UsagePerHour!$B87,Sales!$C$5:$C$18,0),MATCH(UsagePerHour!SM$4,Sales!$D$3:$ABF$3,0))/SM$2*INDEX(Usage!$D$5:$ABF$11,MATCH(UsagePerHour!$B$84,Usage!$C$5:$C$11,0),MATCH(UsagePerHour!SM$4,Usage!$D$3:$ABF$3,0)),"")</f>
        <v/>
      </c>
      <c r="SN87" s="6" t="str">
        <f>IFERROR(INDEX(Sales!$D$5:$ABF$18,MATCH(UsagePerHour!$B87,Sales!$C$5:$C$18,0),MATCH(UsagePerHour!SN$4,Sales!$D$3:$ABF$3,0))/SN$2*INDEX(Usage!$D$5:$ABF$11,MATCH(UsagePerHour!$B$84,Usage!$C$5:$C$11,0),MATCH(UsagePerHour!SN$4,Usage!$D$3:$ABF$3,0)),"")</f>
        <v/>
      </c>
      <c r="SO87" s="6" t="str">
        <f>IFERROR(INDEX(Sales!$D$5:$ABF$18,MATCH(UsagePerHour!$B87,Sales!$C$5:$C$18,0),MATCH(UsagePerHour!SO$4,Sales!$D$3:$ABF$3,0))/SO$2*INDEX(Usage!$D$5:$ABF$11,MATCH(UsagePerHour!$B$84,Usage!$C$5:$C$11,0),MATCH(UsagePerHour!SO$4,Usage!$D$3:$ABF$3,0)),"")</f>
        <v/>
      </c>
      <c r="SP87" s="6" t="str">
        <f>IFERROR(INDEX(Sales!$D$5:$ABF$18,MATCH(UsagePerHour!$B87,Sales!$C$5:$C$18,0),MATCH(UsagePerHour!SP$4,Sales!$D$3:$ABF$3,0))/SP$2*INDEX(Usage!$D$5:$ABF$11,MATCH(UsagePerHour!$B$84,Usage!$C$5:$C$11,0),MATCH(UsagePerHour!SP$4,Usage!$D$3:$ABF$3,0)),"")</f>
        <v/>
      </c>
      <c r="SQ87" s="6" t="str">
        <f>IFERROR(INDEX(Sales!$D$5:$ABF$18,MATCH(UsagePerHour!$B87,Sales!$C$5:$C$18,0),MATCH(UsagePerHour!SQ$4,Sales!$D$3:$ABF$3,0))/SQ$2*INDEX(Usage!$D$5:$ABF$11,MATCH(UsagePerHour!$B$84,Usage!$C$5:$C$11,0),MATCH(UsagePerHour!SQ$4,Usage!$D$3:$ABF$3,0)),"")</f>
        <v/>
      </c>
      <c r="SR87" s="6" t="str">
        <f>IFERROR(INDEX(Sales!$D$5:$ABF$18,MATCH(UsagePerHour!$B87,Sales!$C$5:$C$18,0),MATCH(UsagePerHour!SR$4,Sales!$D$3:$ABF$3,0))/SR$2*INDEX(Usage!$D$5:$ABF$11,MATCH(UsagePerHour!$B$84,Usage!$C$5:$C$11,0),MATCH(UsagePerHour!SR$4,Usage!$D$3:$ABF$3,0)),"")</f>
        <v/>
      </c>
      <c r="SS87" s="6" t="str">
        <f>IFERROR(INDEX(Sales!$D$5:$ABF$18,MATCH(UsagePerHour!$B87,Sales!$C$5:$C$18,0),MATCH(UsagePerHour!SS$4,Sales!$D$3:$ABF$3,0))/SS$2*INDEX(Usage!$D$5:$ABF$11,MATCH(UsagePerHour!$B$84,Usage!$C$5:$C$11,0),MATCH(UsagePerHour!SS$4,Usage!$D$3:$ABF$3,0)),"")</f>
        <v/>
      </c>
      <c r="ST87" s="6" t="str">
        <f>IFERROR(INDEX(Sales!$D$5:$ABF$18,MATCH(UsagePerHour!$B87,Sales!$C$5:$C$18,0),MATCH(UsagePerHour!ST$4,Sales!$D$3:$ABF$3,0))/ST$2*INDEX(Usage!$D$5:$ABF$11,MATCH(UsagePerHour!$B$84,Usage!$C$5:$C$11,0),MATCH(UsagePerHour!ST$4,Usage!$D$3:$ABF$3,0)),"")</f>
        <v/>
      </c>
      <c r="SU87" s="6" t="str">
        <f>IFERROR(INDEX(Sales!$D$5:$ABF$18,MATCH(UsagePerHour!$B87,Sales!$C$5:$C$18,0),MATCH(UsagePerHour!SU$4,Sales!$D$3:$ABF$3,0))/SU$2*INDEX(Usage!$D$5:$ABF$11,MATCH(UsagePerHour!$B$84,Usage!$C$5:$C$11,0),MATCH(UsagePerHour!SU$4,Usage!$D$3:$ABF$3,0)),"")</f>
        <v/>
      </c>
      <c r="SV87" s="6" t="str">
        <f>IFERROR(INDEX(Sales!$D$5:$ABF$18,MATCH(UsagePerHour!$B87,Sales!$C$5:$C$18,0),MATCH(UsagePerHour!SV$4,Sales!$D$3:$ABF$3,0))/SV$2*INDEX(Usage!$D$5:$ABF$11,MATCH(UsagePerHour!$B$84,Usage!$C$5:$C$11,0),MATCH(UsagePerHour!SV$4,Usage!$D$3:$ABF$3,0)),"")</f>
        <v/>
      </c>
      <c r="SW87" s="6" t="str">
        <f>IFERROR(INDEX(Sales!$D$5:$ABF$18,MATCH(UsagePerHour!$B87,Sales!$C$5:$C$18,0),MATCH(UsagePerHour!SW$4,Sales!$D$3:$ABF$3,0))/SW$2*INDEX(Usage!$D$5:$ABF$11,MATCH(UsagePerHour!$B$84,Usage!$C$5:$C$11,0),MATCH(UsagePerHour!SW$4,Usage!$D$3:$ABF$3,0)),"")</f>
        <v/>
      </c>
      <c r="SX87" s="6" t="str">
        <f>IFERROR(INDEX(Sales!$D$5:$ABF$18,MATCH(UsagePerHour!$B87,Sales!$C$5:$C$18,0),MATCH(UsagePerHour!SX$4,Sales!$D$3:$ABF$3,0))/SX$2*INDEX(Usage!$D$5:$ABF$11,MATCH(UsagePerHour!$B$84,Usage!$C$5:$C$11,0),MATCH(UsagePerHour!SX$4,Usage!$D$3:$ABF$3,0)),"")</f>
        <v/>
      </c>
      <c r="SY87" s="6" t="str">
        <f>IFERROR(INDEX(Sales!$D$5:$ABF$18,MATCH(UsagePerHour!$B87,Sales!$C$5:$C$18,0),MATCH(UsagePerHour!SY$4,Sales!$D$3:$ABF$3,0))/SY$2*INDEX(Usage!$D$5:$ABF$11,MATCH(UsagePerHour!$B$84,Usage!$C$5:$C$11,0),MATCH(UsagePerHour!SY$4,Usage!$D$3:$ABF$3,0)),"")</f>
        <v/>
      </c>
      <c r="SZ87" s="6" t="str">
        <f>IFERROR(INDEX(Sales!$D$5:$ABF$18,MATCH(UsagePerHour!$B87,Sales!$C$5:$C$18,0),MATCH(UsagePerHour!SZ$4,Sales!$D$3:$ABF$3,0))/SZ$2*INDEX(Usage!$D$5:$ABF$11,MATCH(UsagePerHour!$B$84,Usage!$C$5:$C$11,0),MATCH(UsagePerHour!SZ$4,Usage!$D$3:$ABF$3,0)),"")</f>
        <v/>
      </c>
      <c r="TA87" s="6" t="str">
        <f>IFERROR(INDEX(Sales!$D$5:$ABF$18,MATCH(UsagePerHour!$B87,Sales!$C$5:$C$18,0),MATCH(UsagePerHour!TA$4,Sales!$D$3:$ABF$3,0))/TA$2*INDEX(Usage!$D$5:$ABF$11,MATCH(UsagePerHour!$B$84,Usage!$C$5:$C$11,0),MATCH(UsagePerHour!TA$4,Usage!$D$3:$ABF$3,0)),"")</f>
        <v/>
      </c>
      <c r="TB87" s="6" t="str">
        <f>IFERROR(INDEX(Sales!$D$5:$ABF$18,MATCH(UsagePerHour!$B87,Sales!$C$5:$C$18,0),MATCH(UsagePerHour!TB$4,Sales!$D$3:$ABF$3,0))/TB$2*INDEX(Usage!$D$5:$ABF$11,MATCH(UsagePerHour!$B$84,Usage!$C$5:$C$11,0),MATCH(UsagePerHour!TB$4,Usage!$D$3:$ABF$3,0)),"")</f>
        <v/>
      </c>
      <c r="TC87" s="6" t="str">
        <f>IFERROR(INDEX(Sales!$D$5:$ABF$18,MATCH(UsagePerHour!$B87,Sales!$C$5:$C$18,0),MATCH(UsagePerHour!TC$4,Sales!$D$3:$ABF$3,0))/TC$2*INDEX(Usage!$D$5:$ABF$11,MATCH(UsagePerHour!$B$84,Usage!$C$5:$C$11,0),MATCH(UsagePerHour!TC$4,Usage!$D$3:$ABF$3,0)),"")</f>
        <v/>
      </c>
      <c r="TD87" s="6" t="str">
        <f>IFERROR(INDEX(Sales!$D$5:$ABF$18,MATCH(UsagePerHour!$B87,Sales!$C$5:$C$18,0),MATCH(UsagePerHour!TD$4,Sales!$D$3:$ABF$3,0))/TD$2*INDEX(Usage!$D$5:$ABF$11,MATCH(UsagePerHour!$B$84,Usage!$C$5:$C$11,0),MATCH(UsagePerHour!TD$4,Usage!$D$3:$ABF$3,0)),"")</f>
        <v/>
      </c>
      <c r="TE87" s="6" t="str">
        <f>IFERROR(INDEX(Sales!$D$5:$ABF$18,MATCH(UsagePerHour!$B87,Sales!$C$5:$C$18,0),MATCH(UsagePerHour!TE$4,Sales!$D$3:$ABF$3,0))/TE$2*INDEX(Usage!$D$5:$ABF$11,MATCH(UsagePerHour!$B$84,Usage!$C$5:$C$11,0),MATCH(UsagePerHour!TE$4,Usage!$D$3:$ABF$3,0)),"")</f>
        <v/>
      </c>
      <c r="TF87" s="6" t="str">
        <f>IFERROR(INDEX(Sales!$D$5:$ABF$18,MATCH(UsagePerHour!$B87,Sales!$C$5:$C$18,0),MATCH(UsagePerHour!TF$4,Sales!$D$3:$ABF$3,0))/TF$2*INDEX(Usage!$D$5:$ABF$11,MATCH(UsagePerHour!$B$84,Usage!$C$5:$C$11,0),MATCH(UsagePerHour!TF$4,Usage!$D$3:$ABF$3,0)),"")</f>
        <v/>
      </c>
      <c r="TG87" s="6" t="str">
        <f>IFERROR(INDEX(Sales!$D$5:$ABF$18,MATCH(UsagePerHour!$B87,Sales!$C$5:$C$18,0),MATCH(UsagePerHour!TG$4,Sales!$D$3:$ABF$3,0))/TG$2*INDEX(Usage!$D$5:$ABF$11,MATCH(UsagePerHour!$B$84,Usage!$C$5:$C$11,0),MATCH(UsagePerHour!TG$4,Usage!$D$3:$ABF$3,0)),"")</f>
        <v/>
      </c>
      <c r="TH87" s="6" t="str">
        <f>IFERROR(INDEX(Sales!$D$5:$ABF$18,MATCH(UsagePerHour!$B87,Sales!$C$5:$C$18,0),MATCH(UsagePerHour!TH$4,Sales!$D$3:$ABF$3,0))/TH$2*INDEX(Usage!$D$5:$ABF$11,MATCH(UsagePerHour!$B$84,Usage!$C$5:$C$11,0),MATCH(UsagePerHour!TH$4,Usage!$D$3:$ABF$3,0)),"")</f>
        <v/>
      </c>
      <c r="TI87" s="6" t="str">
        <f>IFERROR(INDEX(Sales!$D$5:$ABF$18,MATCH(UsagePerHour!$B87,Sales!$C$5:$C$18,0),MATCH(UsagePerHour!TI$4,Sales!$D$3:$ABF$3,0))/TI$2*INDEX(Usage!$D$5:$ABF$11,MATCH(UsagePerHour!$B$84,Usage!$C$5:$C$11,0),MATCH(UsagePerHour!TI$4,Usage!$D$3:$ABF$3,0)),"")</f>
        <v/>
      </c>
      <c r="TJ87" s="6" t="str">
        <f>IFERROR(INDEX(Sales!$D$5:$ABF$18,MATCH(UsagePerHour!$B87,Sales!$C$5:$C$18,0),MATCH(UsagePerHour!TJ$4,Sales!$D$3:$ABF$3,0))/TJ$2*INDEX(Usage!$D$5:$ABF$11,MATCH(UsagePerHour!$B$84,Usage!$C$5:$C$11,0),MATCH(UsagePerHour!TJ$4,Usage!$D$3:$ABF$3,0)),"")</f>
        <v/>
      </c>
      <c r="TK87" s="6" t="str">
        <f>IFERROR(INDEX(Sales!$D$5:$ABF$18,MATCH(UsagePerHour!$B87,Sales!$C$5:$C$18,0),MATCH(UsagePerHour!TK$4,Sales!$D$3:$ABF$3,0))/TK$2*INDEX(Usage!$D$5:$ABF$11,MATCH(UsagePerHour!$B$84,Usage!$C$5:$C$11,0),MATCH(UsagePerHour!TK$4,Usage!$D$3:$ABF$3,0)),"")</f>
        <v/>
      </c>
      <c r="TL87" s="6" t="str">
        <f>IFERROR(INDEX(Sales!$D$5:$ABF$18,MATCH(UsagePerHour!$B87,Sales!$C$5:$C$18,0),MATCH(UsagePerHour!TL$4,Sales!$D$3:$ABF$3,0))/TL$2*INDEX(Usage!$D$5:$ABF$11,MATCH(UsagePerHour!$B$84,Usage!$C$5:$C$11,0),MATCH(UsagePerHour!TL$4,Usage!$D$3:$ABF$3,0)),"")</f>
        <v/>
      </c>
      <c r="TM87" s="6" t="str">
        <f>IFERROR(INDEX(Sales!$D$5:$ABF$18,MATCH(UsagePerHour!$B87,Sales!$C$5:$C$18,0),MATCH(UsagePerHour!TM$4,Sales!$D$3:$ABF$3,0))/TM$2*INDEX(Usage!$D$5:$ABF$11,MATCH(UsagePerHour!$B$84,Usage!$C$5:$C$11,0),MATCH(UsagePerHour!TM$4,Usage!$D$3:$ABF$3,0)),"")</f>
        <v/>
      </c>
      <c r="TN87" s="6" t="str">
        <f>IFERROR(INDEX(Sales!$D$5:$ABF$18,MATCH(UsagePerHour!$B87,Sales!$C$5:$C$18,0),MATCH(UsagePerHour!TN$4,Sales!$D$3:$ABF$3,0))/TN$2*INDEX(Usage!$D$5:$ABF$11,MATCH(UsagePerHour!$B$84,Usage!$C$5:$C$11,0),MATCH(UsagePerHour!TN$4,Usage!$D$3:$ABF$3,0)),"")</f>
        <v/>
      </c>
      <c r="TO87" s="6" t="str">
        <f>IFERROR(INDEX(Sales!$D$5:$ABF$18,MATCH(UsagePerHour!$B87,Sales!$C$5:$C$18,0),MATCH(UsagePerHour!TO$4,Sales!$D$3:$ABF$3,0))/TO$2*INDEX(Usage!$D$5:$ABF$11,MATCH(UsagePerHour!$B$84,Usage!$C$5:$C$11,0),MATCH(UsagePerHour!TO$4,Usage!$D$3:$ABF$3,0)),"")</f>
        <v/>
      </c>
      <c r="TP87" s="6" t="str">
        <f>IFERROR(INDEX(Sales!$D$5:$ABF$18,MATCH(UsagePerHour!$B87,Sales!$C$5:$C$18,0),MATCH(UsagePerHour!TP$4,Sales!$D$3:$ABF$3,0))/TP$2*INDEX(Usage!$D$5:$ABF$11,MATCH(UsagePerHour!$B$84,Usage!$C$5:$C$11,0),MATCH(UsagePerHour!TP$4,Usage!$D$3:$ABF$3,0)),"")</f>
        <v/>
      </c>
      <c r="TQ87" s="6" t="str">
        <f>IFERROR(INDEX(Sales!$D$5:$ABF$18,MATCH(UsagePerHour!$B87,Sales!$C$5:$C$18,0),MATCH(UsagePerHour!TQ$4,Sales!$D$3:$ABF$3,0))/TQ$2*INDEX(Usage!$D$5:$ABF$11,MATCH(UsagePerHour!$B$84,Usage!$C$5:$C$11,0),MATCH(UsagePerHour!TQ$4,Usage!$D$3:$ABF$3,0)),"")</f>
        <v/>
      </c>
      <c r="TR87" s="6" t="str">
        <f>IFERROR(INDEX(Sales!$D$5:$ABF$18,MATCH(UsagePerHour!$B87,Sales!$C$5:$C$18,0),MATCH(UsagePerHour!TR$4,Sales!$D$3:$ABF$3,0))/TR$2*INDEX(Usage!$D$5:$ABF$11,MATCH(UsagePerHour!$B$84,Usage!$C$5:$C$11,0),MATCH(UsagePerHour!TR$4,Usage!$D$3:$ABF$3,0)),"")</f>
        <v/>
      </c>
      <c r="TS87" s="6" t="str">
        <f>IFERROR(INDEX(Sales!$D$5:$ABF$18,MATCH(UsagePerHour!$B87,Sales!$C$5:$C$18,0),MATCH(UsagePerHour!TS$4,Sales!$D$3:$ABF$3,0))/TS$2*INDEX(Usage!$D$5:$ABF$11,MATCH(UsagePerHour!$B$84,Usage!$C$5:$C$11,0),MATCH(UsagePerHour!TS$4,Usage!$D$3:$ABF$3,0)),"")</f>
        <v/>
      </c>
      <c r="TT87" s="6" t="str">
        <f>IFERROR(INDEX(Sales!$D$5:$ABF$18,MATCH(UsagePerHour!$B87,Sales!$C$5:$C$18,0),MATCH(UsagePerHour!TT$4,Sales!$D$3:$ABF$3,0))/TT$2*INDEX(Usage!$D$5:$ABF$11,MATCH(UsagePerHour!$B$84,Usage!$C$5:$C$11,0),MATCH(UsagePerHour!TT$4,Usage!$D$3:$ABF$3,0)),"")</f>
        <v/>
      </c>
      <c r="TU87" s="6" t="str">
        <f>IFERROR(INDEX(Sales!$D$5:$ABF$18,MATCH(UsagePerHour!$B87,Sales!$C$5:$C$18,0),MATCH(UsagePerHour!TU$4,Sales!$D$3:$ABF$3,0))/TU$2*INDEX(Usage!$D$5:$ABF$11,MATCH(UsagePerHour!$B$84,Usage!$C$5:$C$11,0),MATCH(UsagePerHour!TU$4,Usage!$D$3:$ABF$3,0)),"")</f>
        <v/>
      </c>
      <c r="TV87" s="6" t="str">
        <f>IFERROR(INDEX(Sales!$D$5:$ABF$18,MATCH(UsagePerHour!$B87,Sales!$C$5:$C$18,0),MATCH(UsagePerHour!TV$4,Sales!$D$3:$ABF$3,0))/TV$2*INDEX(Usage!$D$5:$ABF$11,MATCH(UsagePerHour!$B$84,Usage!$C$5:$C$11,0),MATCH(UsagePerHour!TV$4,Usage!$D$3:$ABF$3,0)),"")</f>
        <v/>
      </c>
      <c r="TW87" s="6" t="str">
        <f>IFERROR(INDEX(Sales!$D$5:$ABF$18,MATCH(UsagePerHour!$B87,Sales!$C$5:$C$18,0),MATCH(UsagePerHour!TW$4,Sales!$D$3:$ABF$3,0))/TW$2*INDEX(Usage!$D$5:$ABF$11,MATCH(UsagePerHour!$B$84,Usage!$C$5:$C$11,0),MATCH(UsagePerHour!TW$4,Usage!$D$3:$ABF$3,0)),"")</f>
        <v/>
      </c>
      <c r="TX87" s="6" t="str">
        <f>IFERROR(INDEX(Sales!$D$5:$ABF$18,MATCH(UsagePerHour!$B87,Sales!$C$5:$C$18,0),MATCH(UsagePerHour!TX$4,Sales!$D$3:$ABF$3,0))/TX$2*INDEX(Usage!$D$5:$ABF$11,MATCH(UsagePerHour!$B$84,Usage!$C$5:$C$11,0),MATCH(UsagePerHour!TX$4,Usage!$D$3:$ABF$3,0)),"")</f>
        <v/>
      </c>
      <c r="TY87" s="6" t="str">
        <f>IFERROR(INDEX(Sales!$D$5:$ABF$18,MATCH(UsagePerHour!$B87,Sales!$C$5:$C$18,0),MATCH(UsagePerHour!TY$4,Sales!$D$3:$ABF$3,0))/TY$2*INDEX(Usage!$D$5:$ABF$11,MATCH(UsagePerHour!$B$84,Usage!$C$5:$C$11,0),MATCH(UsagePerHour!TY$4,Usage!$D$3:$ABF$3,0)),"")</f>
        <v/>
      </c>
      <c r="TZ87" s="6" t="str">
        <f>IFERROR(INDEX(Sales!$D$5:$ABF$18,MATCH(UsagePerHour!$B87,Sales!$C$5:$C$18,0),MATCH(UsagePerHour!TZ$4,Sales!$D$3:$ABF$3,0))/TZ$2*INDEX(Usage!$D$5:$ABF$11,MATCH(UsagePerHour!$B$84,Usage!$C$5:$C$11,0),MATCH(UsagePerHour!TZ$4,Usage!$D$3:$ABF$3,0)),"")</f>
        <v/>
      </c>
      <c r="UA87" s="6" t="str">
        <f>IFERROR(INDEX(Sales!$D$5:$ABF$18,MATCH(UsagePerHour!$B87,Sales!$C$5:$C$18,0),MATCH(UsagePerHour!UA$4,Sales!$D$3:$ABF$3,0))/UA$2*INDEX(Usage!$D$5:$ABF$11,MATCH(UsagePerHour!$B$84,Usage!$C$5:$C$11,0),MATCH(UsagePerHour!UA$4,Usage!$D$3:$ABF$3,0)),"")</f>
        <v/>
      </c>
      <c r="UB87" s="6" t="str">
        <f>IFERROR(INDEX(Sales!$D$5:$ABF$18,MATCH(UsagePerHour!$B87,Sales!$C$5:$C$18,0),MATCH(UsagePerHour!UB$4,Sales!$D$3:$ABF$3,0))/UB$2*INDEX(Usage!$D$5:$ABF$11,MATCH(UsagePerHour!$B$84,Usage!$C$5:$C$11,0),MATCH(UsagePerHour!UB$4,Usage!$D$3:$ABF$3,0)),"")</f>
        <v/>
      </c>
      <c r="UC87" s="6" t="str">
        <f>IFERROR(INDEX(Sales!$D$5:$ABF$18,MATCH(UsagePerHour!$B87,Sales!$C$5:$C$18,0),MATCH(UsagePerHour!UC$4,Sales!$D$3:$ABF$3,0))/UC$2*INDEX(Usage!$D$5:$ABF$11,MATCH(UsagePerHour!$B$84,Usage!$C$5:$C$11,0),MATCH(UsagePerHour!UC$4,Usage!$D$3:$ABF$3,0)),"")</f>
        <v/>
      </c>
      <c r="UD87" s="6" t="str">
        <f>IFERROR(INDEX(Sales!$D$5:$ABF$18,MATCH(UsagePerHour!$B87,Sales!$C$5:$C$18,0),MATCH(UsagePerHour!UD$4,Sales!$D$3:$ABF$3,0))/UD$2*INDEX(Usage!$D$5:$ABF$11,MATCH(UsagePerHour!$B$84,Usage!$C$5:$C$11,0),MATCH(UsagePerHour!UD$4,Usage!$D$3:$ABF$3,0)),"")</f>
        <v/>
      </c>
      <c r="UE87" s="6" t="str">
        <f>IFERROR(INDEX(Sales!$D$5:$ABF$18,MATCH(UsagePerHour!$B87,Sales!$C$5:$C$18,0),MATCH(UsagePerHour!UE$4,Sales!$D$3:$ABF$3,0))/UE$2*INDEX(Usage!$D$5:$ABF$11,MATCH(UsagePerHour!$B$84,Usage!$C$5:$C$11,0),MATCH(UsagePerHour!UE$4,Usage!$D$3:$ABF$3,0)),"")</f>
        <v/>
      </c>
      <c r="UF87" s="6" t="str">
        <f>IFERROR(INDEX(Sales!$D$5:$ABF$18,MATCH(UsagePerHour!$B87,Sales!$C$5:$C$18,0),MATCH(UsagePerHour!UF$4,Sales!$D$3:$ABF$3,0))/UF$2*INDEX(Usage!$D$5:$ABF$11,MATCH(UsagePerHour!$B$84,Usage!$C$5:$C$11,0),MATCH(UsagePerHour!UF$4,Usage!$D$3:$ABF$3,0)),"")</f>
        <v/>
      </c>
      <c r="UG87" s="6" t="str">
        <f>IFERROR(INDEX(Sales!$D$5:$ABF$18,MATCH(UsagePerHour!$B87,Sales!$C$5:$C$18,0),MATCH(UsagePerHour!UG$4,Sales!$D$3:$ABF$3,0))/UG$2*INDEX(Usage!$D$5:$ABF$11,MATCH(UsagePerHour!$B$84,Usage!$C$5:$C$11,0),MATCH(UsagePerHour!UG$4,Usage!$D$3:$ABF$3,0)),"")</f>
        <v/>
      </c>
      <c r="UH87" s="6" t="str">
        <f>IFERROR(INDEX(Sales!$D$5:$ABF$18,MATCH(UsagePerHour!$B87,Sales!$C$5:$C$18,0),MATCH(UsagePerHour!UH$4,Sales!$D$3:$ABF$3,0))/UH$2*INDEX(Usage!$D$5:$ABF$11,MATCH(UsagePerHour!$B$84,Usage!$C$5:$C$11,0),MATCH(UsagePerHour!UH$4,Usage!$D$3:$ABF$3,0)),"")</f>
        <v/>
      </c>
      <c r="UI87" s="6" t="str">
        <f>IFERROR(INDEX(Sales!$D$5:$ABF$18,MATCH(UsagePerHour!$B87,Sales!$C$5:$C$18,0),MATCH(UsagePerHour!UI$4,Sales!$D$3:$ABF$3,0))/UI$2*INDEX(Usage!$D$5:$ABF$11,MATCH(UsagePerHour!$B$84,Usage!$C$5:$C$11,0),MATCH(UsagePerHour!UI$4,Usage!$D$3:$ABF$3,0)),"")</f>
        <v/>
      </c>
      <c r="UJ87" s="6" t="str">
        <f>IFERROR(INDEX(Sales!$D$5:$ABF$18,MATCH(UsagePerHour!$B87,Sales!$C$5:$C$18,0),MATCH(UsagePerHour!UJ$4,Sales!$D$3:$ABF$3,0))/UJ$2*INDEX(Usage!$D$5:$ABF$11,MATCH(UsagePerHour!$B$84,Usage!$C$5:$C$11,0),MATCH(UsagePerHour!UJ$4,Usage!$D$3:$ABF$3,0)),"")</f>
        <v/>
      </c>
      <c r="UK87" s="6" t="str">
        <f>IFERROR(INDEX(Sales!$D$5:$ABF$18,MATCH(UsagePerHour!$B87,Sales!$C$5:$C$18,0),MATCH(UsagePerHour!UK$4,Sales!$D$3:$ABF$3,0))/UK$2*INDEX(Usage!$D$5:$ABF$11,MATCH(UsagePerHour!$B$84,Usage!$C$5:$C$11,0),MATCH(UsagePerHour!UK$4,Usage!$D$3:$ABF$3,0)),"")</f>
        <v/>
      </c>
      <c r="UL87" s="6" t="str">
        <f>IFERROR(INDEX(Sales!$D$5:$ABF$18,MATCH(UsagePerHour!$B87,Sales!$C$5:$C$18,0),MATCH(UsagePerHour!UL$4,Sales!$D$3:$ABF$3,0))/UL$2*INDEX(Usage!$D$5:$ABF$11,MATCH(UsagePerHour!$B$84,Usage!$C$5:$C$11,0),MATCH(UsagePerHour!UL$4,Usage!$D$3:$ABF$3,0)),"")</f>
        <v/>
      </c>
      <c r="UM87" s="6" t="str">
        <f>IFERROR(INDEX(Sales!$D$5:$ABF$18,MATCH(UsagePerHour!$B87,Sales!$C$5:$C$18,0),MATCH(UsagePerHour!UM$4,Sales!$D$3:$ABF$3,0))/UM$2*INDEX(Usage!$D$5:$ABF$11,MATCH(UsagePerHour!$B$84,Usage!$C$5:$C$11,0),MATCH(UsagePerHour!UM$4,Usage!$D$3:$ABF$3,0)),"")</f>
        <v/>
      </c>
      <c r="UN87" s="6" t="str">
        <f>IFERROR(INDEX(Sales!$D$5:$ABF$18,MATCH(UsagePerHour!$B87,Sales!$C$5:$C$18,0),MATCH(UsagePerHour!UN$4,Sales!$D$3:$ABF$3,0))/UN$2*INDEX(Usage!$D$5:$ABF$11,MATCH(UsagePerHour!$B$84,Usage!$C$5:$C$11,0),MATCH(UsagePerHour!UN$4,Usage!$D$3:$ABF$3,0)),"")</f>
        <v/>
      </c>
      <c r="UO87" s="6" t="str">
        <f>IFERROR(INDEX(Sales!$D$5:$ABF$18,MATCH(UsagePerHour!$B87,Sales!$C$5:$C$18,0),MATCH(UsagePerHour!UO$4,Sales!$D$3:$ABF$3,0))/UO$2*INDEX(Usage!$D$5:$ABF$11,MATCH(UsagePerHour!$B$84,Usage!$C$5:$C$11,0),MATCH(UsagePerHour!UO$4,Usage!$D$3:$ABF$3,0)),"")</f>
        <v/>
      </c>
      <c r="UP87" s="6" t="str">
        <f>IFERROR(INDEX(Sales!$D$5:$ABF$18,MATCH(UsagePerHour!$B87,Sales!$C$5:$C$18,0),MATCH(UsagePerHour!UP$4,Sales!$D$3:$ABF$3,0))/UP$2*INDEX(Usage!$D$5:$ABF$11,MATCH(UsagePerHour!$B$84,Usage!$C$5:$C$11,0),MATCH(UsagePerHour!UP$4,Usage!$D$3:$ABF$3,0)),"")</f>
        <v/>
      </c>
      <c r="UQ87" s="6" t="str">
        <f>IFERROR(INDEX(Sales!$D$5:$ABF$18,MATCH(UsagePerHour!$B87,Sales!$C$5:$C$18,0),MATCH(UsagePerHour!UQ$4,Sales!$D$3:$ABF$3,0))/UQ$2*INDEX(Usage!$D$5:$ABF$11,MATCH(UsagePerHour!$B$84,Usage!$C$5:$C$11,0),MATCH(UsagePerHour!UQ$4,Usage!$D$3:$ABF$3,0)),"")</f>
        <v/>
      </c>
      <c r="UR87" s="6" t="str">
        <f>IFERROR(INDEX(Sales!$D$5:$ABF$18,MATCH(UsagePerHour!$B87,Sales!$C$5:$C$18,0),MATCH(UsagePerHour!UR$4,Sales!$D$3:$ABF$3,0))/UR$2*INDEX(Usage!$D$5:$ABF$11,MATCH(UsagePerHour!$B$84,Usage!$C$5:$C$11,0),MATCH(UsagePerHour!UR$4,Usage!$D$3:$ABF$3,0)),"")</f>
        <v/>
      </c>
      <c r="US87" s="6" t="str">
        <f>IFERROR(INDEX(Sales!$D$5:$ABF$18,MATCH(UsagePerHour!$B87,Sales!$C$5:$C$18,0),MATCH(UsagePerHour!US$4,Sales!$D$3:$ABF$3,0))/US$2*INDEX(Usage!$D$5:$ABF$11,MATCH(UsagePerHour!$B$84,Usage!$C$5:$C$11,0),MATCH(UsagePerHour!US$4,Usage!$D$3:$ABF$3,0)),"")</f>
        <v/>
      </c>
      <c r="UT87" s="6" t="str">
        <f>IFERROR(INDEX(Sales!$D$5:$ABF$18,MATCH(UsagePerHour!$B87,Sales!$C$5:$C$18,0),MATCH(UsagePerHour!UT$4,Sales!$D$3:$ABF$3,0))/UT$2*INDEX(Usage!$D$5:$ABF$11,MATCH(UsagePerHour!$B$84,Usage!$C$5:$C$11,0),MATCH(UsagePerHour!UT$4,Usage!$D$3:$ABF$3,0)),"")</f>
        <v/>
      </c>
      <c r="UU87" s="6" t="str">
        <f>IFERROR(INDEX(Sales!$D$5:$ABF$18,MATCH(UsagePerHour!$B87,Sales!$C$5:$C$18,0),MATCH(UsagePerHour!UU$4,Sales!$D$3:$ABF$3,0))/UU$2*INDEX(Usage!$D$5:$ABF$11,MATCH(UsagePerHour!$B$84,Usage!$C$5:$C$11,0),MATCH(UsagePerHour!UU$4,Usage!$D$3:$ABF$3,0)),"")</f>
        <v/>
      </c>
      <c r="UV87" s="6" t="str">
        <f>IFERROR(INDEX(Sales!$D$5:$ABF$18,MATCH(UsagePerHour!$B87,Sales!$C$5:$C$18,0),MATCH(UsagePerHour!UV$4,Sales!$D$3:$ABF$3,0))/UV$2*INDEX(Usage!$D$5:$ABF$11,MATCH(UsagePerHour!$B$84,Usage!$C$5:$C$11,0),MATCH(UsagePerHour!UV$4,Usage!$D$3:$ABF$3,0)),"")</f>
        <v/>
      </c>
      <c r="UW87" s="6" t="str">
        <f>IFERROR(INDEX(Sales!$D$5:$ABF$18,MATCH(UsagePerHour!$B87,Sales!$C$5:$C$18,0),MATCH(UsagePerHour!UW$4,Sales!$D$3:$ABF$3,0))/UW$2*INDEX(Usage!$D$5:$ABF$11,MATCH(UsagePerHour!$B$84,Usage!$C$5:$C$11,0),MATCH(UsagePerHour!UW$4,Usage!$D$3:$ABF$3,0)),"")</f>
        <v/>
      </c>
      <c r="UX87" s="6" t="str">
        <f>IFERROR(INDEX(Sales!$D$5:$ABF$18,MATCH(UsagePerHour!$B87,Sales!$C$5:$C$18,0),MATCH(UsagePerHour!UX$4,Sales!$D$3:$ABF$3,0))/UX$2*INDEX(Usage!$D$5:$ABF$11,MATCH(UsagePerHour!$B$84,Usage!$C$5:$C$11,0),MATCH(UsagePerHour!UX$4,Usage!$D$3:$ABF$3,0)),"")</f>
        <v/>
      </c>
      <c r="UY87" s="6" t="str">
        <f>IFERROR(INDEX(Sales!$D$5:$ABF$18,MATCH(UsagePerHour!$B87,Sales!$C$5:$C$18,0),MATCH(UsagePerHour!UY$4,Sales!$D$3:$ABF$3,0))/UY$2*INDEX(Usage!$D$5:$ABF$11,MATCH(UsagePerHour!$B$84,Usage!$C$5:$C$11,0),MATCH(UsagePerHour!UY$4,Usage!$D$3:$ABF$3,0)),"")</f>
        <v/>
      </c>
      <c r="UZ87" s="6" t="str">
        <f>IFERROR(INDEX(Sales!$D$5:$ABF$18,MATCH(UsagePerHour!$B87,Sales!$C$5:$C$18,0),MATCH(UsagePerHour!UZ$4,Sales!$D$3:$ABF$3,0))/UZ$2*INDEX(Usage!$D$5:$ABF$11,MATCH(UsagePerHour!$B$84,Usage!$C$5:$C$11,0),MATCH(UsagePerHour!UZ$4,Usage!$D$3:$ABF$3,0)),"")</f>
        <v/>
      </c>
      <c r="VA87" s="6" t="str">
        <f>IFERROR(INDEX(Sales!$D$5:$ABF$18,MATCH(UsagePerHour!$B87,Sales!$C$5:$C$18,0),MATCH(UsagePerHour!VA$4,Sales!$D$3:$ABF$3,0))/VA$2*INDEX(Usage!$D$5:$ABF$11,MATCH(UsagePerHour!$B$84,Usage!$C$5:$C$11,0),MATCH(UsagePerHour!VA$4,Usage!$D$3:$ABF$3,0)),"")</f>
        <v/>
      </c>
      <c r="VB87" s="6" t="str">
        <f>IFERROR(INDEX(Sales!$D$5:$ABF$18,MATCH(UsagePerHour!$B87,Sales!$C$5:$C$18,0),MATCH(UsagePerHour!VB$4,Sales!$D$3:$ABF$3,0))/VB$2*INDEX(Usage!$D$5:$ABF$11,MATCH(UsagePerHour!$B$84,Usage!$C$5:$C$11,0),MATCH(UsagePerHour!VB$4,Usage!$D$3:$ABF$3,0)),"")</f>
        <v/>
      </c>
      <c r="VC87" s="6" t="str">
        <f>IFERROR(INDEX(Sales!$D$5:$ABF$18,MATCH(UsagePerHour!$B87,Sales!$C$5:$C$18,0),MATCH(UsagePerHour!VC$4,Sales!$D$3:$ABF$3,0))/VC$2*INDEX(Usage!$D$5:$ABF$11,MATCH(UsagePerHour!$B$84,Usage!$C$5:$C$11,0),MATCH(UsagePerHour!VC$4,Usage!$D$3:$ABF$3,0)),"")</f>
        <v/>
      </c>
      <c r="VD87" s="6" t="str">
        <f>IFERROR(INDEX(Sales!$D$5:$ABF$18,MATCH(UsagePerHour!$B87,Sales!$C$5:$C$18,0),MATCH(UsagePerHour!VD$4,Sales!$D$3:$ABF$3,0))/VD$2*INDEX(Usage!$D$5:$ABF$11,MATCH(UsagePerHour!$B$84,Usage!$C$5:$C$11,0),MATCH(UsagePerHour!VD$4,Usage!$D$3:$ABF$3,0)),"")</f>
        <v/>
      </c>
      <c r="VE87" s="6" t="str">
        <f>IFERROR(INDEX(Sales!$D$5:$ABF$18,MATCH(UsagePerHour!$B87,Sales!$C$5:$C$18,0),MATCH(UsagePerHour!VE$4,Sales!$D$3:$ABF$3,0))/VE$2*INDEX(Usage!$D$5:$ABF$11,MATCH(UsagePerHour!$B$84,Usage!$C$5:$C$11,0),MATCH(UsagePerHour!VE$4,Usage!$D$3:$ABF$3,0)),"")</f>
        <v/>
      </c>
      <c r="VF87" s="6" t="str">
        <f>IFERROR(INDEX(Sales!$D$5:$ABF$18,MATCH(UsagePerHour!$B87,Sales!$C$5:$C$18,0),MATCH(UsagePerHour!VF$4,Sales!$D$3:$ABF$3,0))/VF$2*INDEX(Usage!$D$5:$ABF$11,MATCH(UsagePerHour!$B$84,Usage!$C$5:$C$11,0),MATCH(UsagePerHour!VF$4,Usage!$D$3:$ABF$3,0)),"")</f>
        <v/>
      </c>
      <c r="VG87" s="6" t="str">
        <f>IFERROR(INDEX(Sales!$D$5:$ABF$18,MATCH(UsagePerHour!$B87,Sales!$C$5:$C$18,0),MATCH(UsagePerHour!VG$4,Sales!$D$3:$ABF$3,0))/VG$2*INDEX(Usage!$D$5:$ABF$11,MATCH(UsagePerHour!$B$84,Usage!$C$5:$C$11,0),MATCH(UsagePerHour!VG$4,Usage!$D$3:$ABF$3,0)),"")</f>
        <v/>
      </c>
      <c r="VH87" s="6" t="str">
        <f>IFERROR(INDEX(Sales!$D$5:$ABF$18,MATCH(UsagePerHour!$B87,Sales!$C$5:$C$18,0),MATCH(UsagePerHour!VH$4,Sales!$D$3:$ABF$3,0))/VH$2*INDEX(Usage!$D$5:$ABF$11,MATCH(UsagePerHour!$B$84,Usage!$C$5:$C$11,0),MATCH(UsagePerHour!VH$4,Usage!$D$3:$ABF$3,0)),"")</f>
        <v/>
      </c>
      <c r="VI87" s="6" t="str">
        <f>IFERROR(INDEX(Sales!$D$5:$ABF$18,MATCH(UsagePerHour!$B87,Sales!$C$5:$C$18,0),MATCH(UsagePerHour!VI$4,Sales!$D$3:$ABF$3,0))/VI$2*INDEX(Usage!$D$5:$ABF$11,MATCH(UsagePerHour!$B$84,Usage!$C$5:$C$11,0),MATCH(UsagePerHour!VI$4,Usage!$D$3:$ABF$3,0)),"")</f>
        <v/>
      </c>
      <c r="VJ87" s="6" t="str">
        <f>IFERROR(INDEX(Sales!$D$5:$ABF$18,MATCH(UsagePerHour!$B87,Sales!$C$5:$C$18,0),MATCH(UsagePerHour!VJ$4,Sales!$D$3:$ABF$3,0))/VJ$2*INDEX(Usage!$D$5:$ABF$11,MATCH(UsagePerHour!$B$84,Usage!$C$5:$C$11,0),MATCH(UsagePerHour!VJ$4,Usage!$D$3:$ABF$3,0)),"")</f>
        <v/>
      </c>
      <c r="VK87" s="6" t="str">
        <f>IFERROR(INDEX(Sales!$D$5:$ABF$18,MATCH(UsagePerHour!$B87,Sales!$C$5:$C$18,0),MATCH(UsagePerHour!VK$4,Sales!$D$3:$ABF$3,0))/VK$2*INDEX(Usage!$D$5:$ABF$11,MATCH(UsagePerHour!$B$84,Usage!$C$5:$C$11,0),MATCH(UsagePerHour!VK$4,Usage!$D$3:$ABF$3,0)),"")</f>
        <v/>
      </c>
      <c r="VL87" s="6" t="str">
        <f>IFERROR(INDEX(Sales!$D$5:$ABF$18,MATCH(UsagePerHour!$B87,Sales!$C$5:$C$18,0),MATCH(UsagePerHour!VL$4,Sales!$D$3:$ABF$3,0))/VL$2*INDEX(Usage!$D$5:$ABF$11,MATCH(UsagePerHour!$B$84,Usage!$C$5:$C$11,0),MATCH(UsagePerHour!VL$4,Usage!$D$3:$ABF$3,0)),"")</f>
        <v/>
      </c>
      <c r="VM87" s="6" t="str">
        <f>IFERROR(INDEX(Sales!$D$5:$ABF$18,MATCH(UsagePerHour!$B87,Sales!$C$5:$C$18,0),MATCH(UsagePerHour!VM$4,Sales!$D$3:$ABF$3,0))/VM$2*INDEX(Usage!$D$5:$ABF$11,MATCH(UsagePerHour!$B$84,Usage!$C$5:$C$11,0),MATCH(UsagePerHour!VM$4,Usage!$D$3:$ABF$3,0)),"")</f>
        <v/>
      </c>
      <c r="VN87" s="6" t="str">
        <f>IFERROR(INDEX(Sales!$D$5:$ABF$18,MATCH(UsagePerHour!$B87,Sales!$C$5:$C$18,0),MATCH(UsagePerHour!VN$4,Sales!$D$3:$ABF$3,0))/VN$2*INDEX(Usage!$D$5:$ABF$11,MATCH(UsagePerHour!$B$84,Usage!$C$5:$C$11,0),MATCH(UsagePerHour!VN$4,Usage!$D$3:$ABF$3,0)),"")</f>
        <v/>
      </c>
      <c r="VO87" s="6" t="str">
        <f>IFERROR(INDEX(Sales!$D$5:$ABF$18,MATCH(UsagePerHour!$B87,Sales!$C$5:$C$18,0),MATCH(UsagePerHour!VO$4,Sales!$D$3:$ABF$3,0))/VO$2*INDEX(Usage!$D$5:$ABF$11,MATCH(UsagePerHour!$B$84,Usage!$C$5:$C$11,0),MATCH(UsagePerHour!VO$4,Usage!$D$3:$ABF$3,0)),"")</f>
        <v/>
      </c>
      <c r="VP87" s="6" t="str">
        <f>IFERROR(INDEX(Sales!$D$5:$ABF$18,MATCH(UsagePerHour!$B87,Sales!$C$5:$C$18,0),MATCH(UsagePerHour!VP$4,Sales!$D$3:$ABF$3,0))/VP$2*INDEX(Usage!$D$5:$ABF$11,MATCH(UsagePerHour!$B$84,Usage!$C$5:$C$11,0),MATCH(UsagePerHour!VP$4,Usage!$D$3:$ABF$3,0)),"")</f>
        <v/>
      </c>
      <c r="VQ87" s="6" t="str">
        <f>IFERROR(INDEX(Sales!$D$5:$ABF$18,MATCH(UsagePerHour!$B87,Sales!$C$5:$C$18,0),MATCH(UsagePerHour!VQ$4,Sales!$D$3:$ABF$3,0))/VQ$2*INDEX(Usage!$D$5:$ABF$11,MATCH(UsagePerHour!$B$84,Usage!$C$5:$C$11,0),MATCH(UsagePerHour!VQ$4,Usage!$D$3:$ABF$3,0)),"")</f>
        <v/>
      </c>
      <c r="VR87" s="6" t="str">
        <f>IFERROR(INDEX(Sales!$D$5:$ABF$18,MATCH(UsagePerHour!$B87,Sales!$C$5:$C$18,0),MATCH(UsagePerHour!VR$4,Sales!$D$3:$ABF$3,0))/VR$2*INDEX(Usage!$D$5:$ABF$11,MATCH(UsagePerHour!$B$84,Usage!$C$5:$C$11,0),MATCH(UsagePerHour!VR$4,Usage!$D$3:$ABF$3,0)),"")</f>
        <v/>
      </c>
      <c r="VS87" s="6" t="str">
        <f>IFERROR(INDEX(Sales!$D$5:$ABF$18,MATCH(UsagePerHour!$B87,Sales!$C$5:$C$18,0),MATCH(UsagePerHour!VS$4,Sales!$D$3:$ABF$3,0))/VS$2*INDEX(Usage!$D$5:$ABF$11,MATCH(UsagePerHour!$B$84,Usage!$C$5:$C$11,0),MATCH(UsagePerHour!VS$4,Usage!$D$3:$ABF$3,0)),"")</f>
        <v/>
      </c>
      <c r="VT87" s="6" t="str">
        <f>IFERROR(INDEX(Sales!$D$5:$ABF$18,MATCH(UsagePerHour!$B87,Sales!$C$5:$C$18,0),MATCH(UsagePerHour!VT$4,Sales!$D$3:$ABF$3,0))/VT$2*INDEX(Usage!$D$5:$ABF$11,MATCH(UsagePerHour!$B$84,Usage!$C$5:$C$11,0),MATCH(UsagePerHour!VT$4,Usage!$D$3:$ABF$3,0)),"")</f>
        <v/>
      </c>
      <c r="VU87" s="6" t="str">
        <f>IFERROR(INDEX(Sales!$D$5:$ABF$18,MATCH(UsagePerHour!$B87,Sales!$C$5:$C$18,0),MATCH(UsagePerHour!VU$4,Sales!$D$3:$ABF$3,0))/VU$2*INDEX(Usage!$D$5:$ABF$11,MATCH(UsagePerHour!$B$84,Usage!$C$5:$C$11,0),MATCH(UsagePerHour!VU$4,Usage!$D$3:$ABF$3,0)),"")</f>
        <v/>
      </c>
      <c r="VV87" s="6" t="str">
        <f>IFERROR(INDEX(Sales!$D$5:$ABF$18,MATCH(UsagePerHour!$B87,Sales!$C$5:$C$18,0),MATCH(UsagePerHour!VV$4,Sales!$D$3:$ABF$3,0))/VV$2*INDEX(Usage!$D$5:$ABF$11,MATCH(UsagePerHour!$B$84,Usage!$C$5:$C$11,0),MATCH(UsagePerHour!VV$4,Usage!$D$3:$ABF$3,0)),"")</f>
        <v/>
      </c>
      <c r="VW87" s="6" t="str">
        <f>IFERROR(INDEX(Sales!$D$5:$ABF$18,MATCH(UsagePerHour!$B87,Sales!$C$5:$C$18,0),MATCH(UsagePerHour!VW$4,Sales!$D$3:$ABF$3,0))/VW$2*INDEX(Usage!$D$5:$ABF$11,MATCH(UsagePerHour!$B$84,Usage!$C$5:$C$11,0),MATCH(UsagePerHour!VW$4,Usage!$D$3:$ABF$3,0)),"")</f>
        <v/>
      </c>
      <c r="VX87" s="6" t="str">
        <f>IFERROR(INDEX(Sales!$D$5:$ABF$18,MATCH(UsagePerHour!$B87,Sales!$C$5:$C$18,0),MATCH(UsagePerHour!VX$4,Sales!$D$3:$ABF$3,0))/VX$2*INDEX(Usage!$D$5:$ABF$11,MATCH(UsagePerHour!$B$84,Usage!$C$5:$C$11,0),MATCH(UsagePerHour!VX$4,Usage!$D$3:$ABF$3,0)),"")</f>
        <v/>
      </c>
      <c r="VY87" s="6" t="str">
        <f>IFERROR(INDEX(Sales!$D$5:$ABF$18,MATCH(UsagePerHour!$B87,Sales!$C$5:$C$18,0),MATCH(UsagePerHour!VY$4,Sales!$D$3:$ABF$3,0))/VY$2*INDEX(Usage!$D$5:$ABF$11,MATCH(UsagePerHour!$B$84,Usage!$C$5:$C$11,0),MATCH(UsagePerHour!VY$4,Usage!$D$3:$ABF$3,0)),"")</f>
        <v/>
      </c>
      <c r="VZ87" s="6" t="str">
        <f>IFERROR(INDEX(Sales!$D$5:$ABF$18,MATCH(UsagePerHour!$B87,Sales!$C$5:$C$18,0),MATCH(UsagePerHour!VZ$4,Sales!$D$3:$ABF$3,0))/VZ$2*INDEX(Usage!$D$5:$ABF$11,MATCH(UsagePerHour!$B$84,Usage!$C$5:$C$11,0),MATCH(UsagePerHour!VZ$4,Usage!$D$3:$ABF$3,0)),"")</f>
        <v/>
      </c>
      <c r="WA87" s="6" t="str">
        <f>IFERROR(INDEX(Sales!$D$5:$ABF$18,MATCH(UsagePerHour!$B87,Sales!$C$5:$C$18,0),MATCH(UsagePerHour!WA$4,Sales!$D$3:$ABF$3,0))/WA$2*INDEX(Usage!$D$5:$ABF$11,MATCH(UsagePerHour!$B$84,Usage!$C$5:$C$11,0),MATCH(UsagePerHour!WA$4,Usage!$D$3:$ABF$3,0)),"")</f>
        <v/>
      </c>
      <c r="WB87" s="6" t="str">
        <f>IFERROR(INDEX(Sales!$D$5:$ABF$18,MATCH(UsagePerHour!$B87,Sales!$C$5:$C$18,0),MATCH(UsagePerHour!WB$4,Sales!$D$3:$ABF$3,0))/WB$2*INDEX(Usage!$D$5:$ABF$11,MATCH(UsagePerHour!$B$84,Usage!$C$5:$C$11,0),MATCH(UsagePerHour!WB$4,Usage!$D$3:$ABF$3,0)),"")</f>
        <v/>
      </c>
      <c r="WC87" s="6" t="str">
        <f>IFERROR(INDEX(Sales!$D$5:$ABF$18,MATCH(UsagePerHour!$B87,Sales!$C$5:$C$18,0),MATCH(UsagePerHour!WC$4,Sales!$D$3:$ABF$3,0))/WC$2*INDEX(Usage!$D$5:$ABF$11,MATCH(UsagePerHour!$B$84,Usage!$C$5:$C$11,0),MATCH(UsagePerHour!WC$4,Usage!$D$3:$ABF$3,0)),"")</f>
        <v/>
      </c>
      <c r="WD87" s="6" t="str">
        <f>IFERROR(INDEX(Sales!$D$5:$ABF$18,MATCH(UsagePerHour!$B87,Sales!$C$5:$C$18,0),MATCH(UsagePerHour!WD$4,Sales!$D$3:$ABF$3,0))/WD$2*INDEX(Usage!$D$5:$ABF$11,MATCH(UsagePerHour!$B$84,Usage!$C$5:$C$11,0),MATCH(UsagePerHour!WD$4,Usage!$D$3:$ABF$3,0)),"")</f>
        <v/>
      </c>
      <c r="WE87" s="6" t="str">
        <f>IFERROR(INDEX(Sales!$D$5:$ABF$18,MATCH(UsagePerHour!$B87,Sales!$C$5:$C$18,0),MATCH(UsagePerHour!WE$4,Sales!$D$3:$ABF$3,0))/WE$2*INDEX(Usage!$D$5:$ABF$11,MATCH(UsagePerHour!$B$84,Usage!$C$5:$C$11,0),MATCH(UsagePerHour!WE$4,Usage!$D$3:$ABF$3,0)),"")</f>
        <v/>
      </c>
      <c r="WF87" s="6" t="str">
        <f>IFERROR(INDEX(Sales!$D$5:$ABF$18,MATCH(UsagePerHour!$B87,Sales!$C$5:$C$18,0),MATCH(UsagePerHour!WF$4,Sales!$D$3:$ABF$3,0))/WF$2*INDEX(Usage!$D$5:$ABF$11,MATCH(UsagePerHour!$B$84,Usage!$C$5:$C$11,0),MATCH(UsagePerHour!WF$4,Usage!$D$3:$ABF$3,0)),"")</f>
        <v/>
      </c>
      <c r="WG87" s="6" t="str">
        <f>IFERROR(INDEX(Sales!$D$5:$ABF$18,MATCH(UsagePerHour!$B87,Sales!$C$5:$C$18,0),MATCH(UsagePerHour!WG$4,Sales!$D$3:$ABF$3,0))/WG$2*INDEX(Usage!$D$5:$ABF$11,MATCH(UsagePerHour!$B$84,Usage!$C$5:$C$11,0),MATCH(UsagePerHour!WG$4,Usage!$D$3:$ABF$3,0)),"")</f>
        <v/>
      </c>
      <c r="WH87" s="6" t="str">
        <f>IFERROR(INDEX(Sales!$D$5:$ABF$18,MATCH(UsagePerHour!$B87,Sales!$C$5:$C$18,0),MATCH(UsagePerHour!WH$4,Sales!$D$3:$ABF$3,0))/WH$2*INDEX(Usage!$D$5:$ABF$11,MATCH(UsagePerHour!$B$84,Usage!$C$5:$C$11,0),MATCH(UsagePerHour!WH$4,Usage!$D$3:$ABF$3,0)),"")</f>
        <v/>
      </c>
      <c r="WI87" s="6" t="str">
        <f>IFERROR(INDEX(Sales!$D$5:$ABF$18,MATCH(UsagePerHour!$B87,Sales!$C$5:$C$18,0),MATCH(UsagePerHour!WI$4,Sales!$D$3:$ABF$3,0))/WI$2*INDEX(Usage!$D$5:$ABF$11,MATCH(UsagePerHour!$B$84,Usage!$C$5:$C$11,0),MATCH(UsagePerHour!WI$4,Usage!$D$3:$ABF$3,0)),"")</f>
        <v/>
      </c>
      <c r="WJ87" s="6" t="str">
        <f>IFERROR(INDEX(Sales!$D$5:$ABF$18,MATCH(UsagePerHour!$B87,Sales!$C$5:$C$18,0),MATCH(UsagePerHour!WJ$4,Sales!$D$3:$ABF$3,0))/WJ$2*INDEX(Usage!$D$5:$ABF$11,MATCH(UsagePerHour!$B$84,Usage!$C$5:$C$11,0),MATCH(UsagePerHour!WJ$4,Usage!$D$3:$ABF$3,0)),"")</f>
        <v/>
      </c>
      <c r="WK87" s="6" t="str">
        <f>IFERROR(INDEX(Sales!$D$5:$ABF$18,MATCH(UsagePerHour!$B87,Sales!$C$5:$C$18,0),MATCH(UsagePerHour!WK$4,Sales!$D$3:$ABF$3,0))/WK$2*INDEX(Usage!$D$5:$ABF$11,MATCH(UsagePerHour!$B$84,Usage!$C$5:$C$11,0),MATCH(UsagePerHour!WK$4,Usage!$D$3:$ABF$3,0)),"")</f>
        <v/>
      </c>
      <c r="WL87" s="6" t="str">
        <f>IFERROR(INDEX(Sales!$D$5:$ABF$18,MATCH(UsagePerHour!$B87,Sales!$C$5:$C$18,0),MATCH(UsagePerHour!WL$4,Sales!$D$3:$ABF$3,0))/WL$2*INDEX(Usage!$D$5:$ABF$11,MATCH(UsagePerHour!$B$84,Usage!$C$5:$C$11,0),MATCH(UsagePerHour!WL$4,Usage!$D$3:$ABF$3,0)),"")</f>
        <v/>
      </c>
      <c r="WM87" s="6" t="str">
        <f>IFERROR(INDEX(Sales!$D$5:$ABF$18,MATCH(UsagePerHour!$B87,Sales!$C$5:$C$18,0),MATCH(UsagePerHour!WM$4,Sales!$D$3:$ABF$3,0))/WM$2*INDEX(Usage!$D$5:$ABF$11,MATCH(UsagePerHour!$B$84,Usage!$C$5:$C$11,0),MATCH(UsagePerHour!WM$4,Usage!$D$3:$ABF$3,0)),"")</f>
        <v/>
      </c>
      <c r="WN87" s="6" t="str">
        <f>IFERROR(INDEX(Sales!$D$5:$ABF$18,MATCH(UsagePerHour!$B87,Sales!$C$5:$C$18,0),MATCH(UsagePerHour!WN$4,Sales!$D$3:$ABF$3,0))/WN$2*INDEX(Usage!$D$5:$ABF$11,MATCH(UsagePerHour!$B$84,Usage!$C$5:$C$11,0),MATCH(UsagePerHour!WN$4,Usage!$D$3:$ABF$3,0)),"")</f>
        <v/>
      </c>
      <c r="WO87" s="6" t="str">
        <f>IFERROR(INDEX(Sales!$D$5:$ABF$18,MATCH(UsagePerHour!$B87,Sales!$C$5:$C$18,0),MATCH(UsagePerHour!WO$4,Sales!$D$3:$ABF$3,0))/WO$2*INDEX(Usage!$D$5:$ABF$11,MATCH(UsagePerHour!$B$84,Usage!$C$5:$C$11,0),MATCH(UsagePerHour!WO$4,Usage!$D$3:$ABF$3,0)),"")</f>
        <v/>
      </c>
      <c r="WP87" s="6" t="str">
        <f>IFERROR(INDEX(Sales!$D$5:$ABF$18,MATCH(UsagePerHour!$B87,Sales!$C$5:$C$18,0),MATCH(UsagePerHour!WP$4,Sales!$D$3:$ABF$3,0))/WP$2*INDEX(Usage!$D$5:$ABF$11,MATCH(UsagePerHour!$B$84,Usage!$C$5:$C$11,0),MATCH(UsagePerHour!WP$4,Usage!$D$3:$ABF$3,0)),"")</f>
        <v/>
      </c>
      <c r="WQ87" s="6" t="str">
        <f>IFERROR(INDEX(Sales!$D$5:$ABF$18,MATCH(UsagePerHour!$B87,Sales!$C$5:$C$18,0),MATCH(UsagePerHour!WQ$4,Sales!$D$3:$ABF$3,0))/WQ$2*INDEX(Usage!$D$5:$ABF$11,MATCH(UsagePerHour!$B$84,Usage!$C$5:$C$11,0),MATCH(UsagePerHour!WQ$4,Usage!$D$3:$ABF$3,0)),"")</f>
        <v/>
      </c>
      <c r="WR87" s="6" t="str">
        <f>IFERROR(INDEX(Sales!$D$5:$ABF$18,MATCH(UsagePerHour!$B87,Sales!$C$5:$C$18,0),MATCH(UsagePerHour!WR$4,Sales!$D$3:$ABF$3,0))/WR$2*INDEX(Usage!$D$5:$ABF$11,MATCH(UsagePerHour!$B$84,Usage!$C$5:$C$11,0),MATCH(UsagePerHour!WR$4,Usage!$D$3:$ABF$3,0)),"")</f>
        <v/>
      </c>
      <c r="WS87" s="6" t="str">
        <f>IFERROR(INDEX(Sales!$D$5:$ABF$18,MATCH(UsagePerHour!$B87,Sales!$C$5:$C$18,0),MATCH(UsagePerHour!WS$4,Sales!$D$3:$ABF$3,0))/WS$2*INDEX(Usage!$D$5:$ABF$11,MATCH(UsagePerHour!$B$84,Usage!$C$5:$C$11,0),MATCH(UsagePerHour!WS$4,Usage!$D$3:$ABF$3,0)),"")</f>
        <v/>
      </c>
      <c r="WT87" s="6" t="str">
        <f>IFERROR(INDEX(Sales!$D$5:$ABF$18,MATCH(UsagePerHour!$B87,Sales!$C$5:$C$18,0),MATCH(UsagePerHour!WT$4,Sales!$D$3:$ABF$3,0))/WT$2*INDEX(Usage!$D$5:$ABF$11,MATCH(UsagePerHour!$B$84,Usage!$C$5:$C$11,0),MATCH(UsagePerHour!WT$4,Usage!$D$3:$ABF$3,0)),"")</f>
        <v/>
      </c>
      <c r="WU87" s="6" t="str">
        <f>IFERROR(INDEX(Sales!$D$5:$ABF$18,MATCH(UsagePerHour!$B87,Sales!$C$5:$C$18,0),MATCH(UsagePerHour!WU$4,Sales!$D$3:$ABF$3,0))/WU$2*INDEX(Usage!$D$5:$ABF$11,MATCH(UsagePerHour!$B$84,Usage!$C$5:$C$11,0),MATCH(UsagePerHour!WU$4,Usage!$D$3:$ABF$3,0)),"")</f>
        <v/>
      </c>
      <c r="WV87" s="6" t="str">
        <f>IFERROR(INDEX(Sales!$D$5:$ABF$18,MATCH(UsagePerHour!$B87,Sales!$C$5:$C$18,0),MATCH(UsagePerHour!WV$4,Sales!$D$3:$ABF$3,0))/WV$2*INDEX(Usage!$D$5:$ABF$11,MATCH(UsagePerHour!$B$84,Usage!$C$5:$C$11,0),MATCH(UsagePerHour!WV$4,Usage!$D$3:$ABF$3,0)),"")</f>
        <v/>
      </c>
      <c r="WW87" s="6" t="str">
        <f>IFERROR(INDEX(Sales!$D$5:$ABF$18,MATCH(UsagePerHour!$B87,Sales!$C$5:$C$18,0),MATCH(UsagePerHour!WW$4,Sales!$D$3:$ABF$3,0))/WW$2*INDEX(Usage!$D$5:$ABF$11,MATCH(UsagePerHour!$B$84,Usage!$C$5:$C$11,0),MATCH(UsagePerHour!WW$4,Usage!$D$3:$ABF$3,0)),"")</f>
        <v/>
      </c>
      <c r="WX87" s="6" t="str">
        <f>IFERROR(INDEX(Sales!$D$5:$ABF$18,MATCH(UsagePerHour!$B87,Sales!$C$5:$C$18,0),MATCH(UsagePerHour!WX$4,Sales!$D$3:$ABF$3,0))/WX$2*INDEX(Usage!$D$5:$ABF$11,MATCH(UsagePerHour!$B$84,Usage!$C$5:$C$11,0),MATCH(UsagePerHour!WX$4,Usage!$D$3:$ABF$3,0)),"")</f>
        <v/>
      </c>
      <c r="WY87" s="6" t="str">
        <f>IFERROR(INDEX(Sales!$D$5:$ABF$18,MATCH(UsagePerHour!$B87,Sales!$C$5:$C$18,0),MATCH(UsagePerHour!WY$4,Sales!$D$3:$ABF$3,0))/WY$2*INDEX(Usage!$D$5:$ABF$11,MATCH(UsagePerHour!$B$84,Usage!$C$5:$C$11,0),MATCH(UsagePerHour!WY$4,Usage!$D$3:$ABF$3,0)),"")</f>
        <v/>
      </c>
      <c r="WZ87" s="6" t="str">
        <f>IFERROR(INDEX(Sales!$D$5:$ABF$18,MATCH(UsagePerHour!$B87,Sales!$C$5:$C$18,0),MATCH(UsagePerHour!WZ$4,Sales!$D$3:$ABF$3,0))/WZ$2*INDEX(Usage!$D$5:$ABF$11,MATCH(UsagePerHour!$B$84,Usage!$C$5:$C$11,0),MATCH(UsagePerHour!WZ$4,Usage!$D$3:$ABF$3,0)),"")</f>
        <v/>
      </c>
      <c r="XA87" s="6" t="str">
        <f>IFERROR(INDEX(Sales!$D$5:$ABF$18,MATCH(UsagePerHour!$B87,Sales!$C$5:$C$18,0),MATCH(UsagePerHour!XA$4,Sales!$D$3:$ABF$3,0))/XA$2*INDEX(Usage!$D$5:$ABF$11,MATCH(UsagePerHour!$B$84,Usage!$C$5:$C$11,0),MATCH(UsagePerHour!XA$4,Usage!$D$3:$ABF$3,0)),"")</f>
        <v/>
      </c>
      <c r="XB87" s="6" t="str">
        <f>IFERROR(INDEX(Sales!$D$5:$ABF$18,MATCH(UsagePerHour!$B87,Sales!$C$5:$C$18,0),MATCH(UsagePerHour!XB$4,Sales!$D$3:$ABF$3,0))/XB$2*INDEX(Usage!$D$5:$ABF$11,MATCH(UsagePerHour!$B$84,Usage!$C$5:$C$11,0),MATCH(UsagePerHour!XB$4,Usage!$D$3:$ABF$3,0)),"")</f>
        <v/>
      </c>
      <c r="XC87" s="6" t="str">
        <f>IFERROR(INDEX(Sales!$D$5:$ABF$18,MATCH(UsagePerHour!$B87,Sales!$C$5:$C$18,0),MATCH(UsagePerHour!XC$4,Sales!$D$3:$ABF$3,0))/XC$2*INDEX(Usage!$D$5:$ABF$11,MATCH(UsagePerHour!$B$84,Usage!$C$5:$C$11,0),MATCH(UsagePerHour!XC$4,Usage!$D$3:$ABF$3,0)),"")</f>
        <v/>
      </c>
      <c r="XD87" s="6" t="str">
        <f>IFERROR(INDEX(Sales!$D$5:$ABF$18,MATCH(UsagePerHour!$B87,Sales!$C$5:$C$18,0),MATCH(UsagePerHour!XD$4,Sales!$D$3:$ABF$3,0))/XD$2*INDEX(Usage!$D$5:$ABF$11,MATCH(UsagePerHour!$B$84,Usage!$C$5:$C$11,0),MATCH(UsagePerHour!XD$4,Usage!$D$3:$ABF$3,0)),"")</f>
        <v/>
      </c>
      <c r="XE87" s="6" t="str">
        <f>IFERROR(INDEX(Sales!$D$5:$ABF$18,MATCH(UsagePerHour!$B87,Sales!$C$5:$C$18,0),MATCH(UsagePerHour!XE$4,Sales!$D$3:$ABF$3,0))/XE$2*INDEX(Usage!$D$5:$ABF$11,MATCH(UsagePerHour!$B$84,Usage!$C$5:$C$11,0),MATCH(UsagePerHour!XE$4,Usage!$D$3:$ABF$3,0)),"")</f>
        <v/>
      </c>
      <c r="XF87" s="6" t="str">
        <f>IFERROR(INDEX(Sales!$D$5:$ABF$18,MATCH(UsagePerHour!$B87,Sales!$C$5:$C$18,0),MATCH(UsagePerHour!XF$4,Sales!$D$3:$ABF$3,0))/XF$2*INDEX(Usage!$D$5:$ABF$11,MATCH(UsagePerHour!$B$84,Usage!$C$5:$C$11,0),MATCH(UsagePerHour!XF$4,Usage!$D$3:$ABF$3,0)),"")</f>
        <v/>
      </c>
      <c r="XG87" s="6" t="str">
        <f>IFERROR(INDEX(Sales!$D$5:$ABF$18,MATCH(UsagePerHour!$B87,Sales!$C$5:$C$18,0),MATCH(UsagePerHour!XG$4,Sales!$D$3:$ABF$3,0))/XG$2*INDEX(Usage!$D$5:$ABF$11,MATCH(UsagePerHour!$B$84,Usage!$C$5:$C$11,0),MATCH(UsagePerHour!XG$4,Usage!$D$3:$ABF$3,0)),"")</f>
        <v/>
      </c>
      <c r="XH87" s="6" t="str">
        <f>IFERROR(INDEX(Sales!$D$5:$ABF$18,MATCH(UsagePerHour!$B87,Sales!$C$5:$C$18,0),MATCH(UsagePerHour!XH$4,Sales!$D$3:$ABF$3,0))/XH$2*INDEX(Usage!$D$5:$ABF$11,MATCH(UsagePerHour!$B$84,Usage!$C$5:$C$11,0),MATCH(UsagePerHour!XH$4,Usage!$D$3:$ABF$3,0)),"")</f>
        <v/>
      </c>
      <c r="XI87" s="6" t="str">
        <f>IFERROR(INDEX(Sales!$D$5:$ABF$18,MATCH(UsagePerHour!$B87,Sales!$C$5:$C$18,0),MATCH(UsagePerHour!XI$4,Sales!$D$3:$ABF$3,0))/XI$2*INDEX(Usage!$D$5:$ABF$11,MATCH(UsagePerHour!$B$84,Usage!$C$5:$C$11,0),MATCH(UsagePerHour!XI$4,Usage!$D$3:$ABF$3,0)),"")</f>
        <v/>
      </c>
      <c r="XJ87" s="6" t="str">
        <f>IFERROR(INDEX(Sales!$D$5:$ABF$18,MATCH(UsagePerHour!$B87,Sales!$C$5:$C$18,0),MATCH(UsagePerHour!XJ$4,Sales!$D$3:$ABF$3,0))/XJ$2*INDEX(Usage!$D$5:$ABF$11,MATCH(UsagePerHour!$B$84,Usage!$C$5:$C$11,0),MATCH(UsagePerHour!XJ$4,Usage!$D$3:$ABF$3,0)),"")</f>
        <v/>
      </c>
      <c r="XK87" s="6" t="str">
        <f>IFERROR(INDEX(Sales!$D$5:$ABF$18,MATCH(UsagePerHour!$B87,Sales!$C$5:$C$18,0),MATCH(UsagePerHour!XK$4,Sales!$D$3:$ABF$3,0))/XK$2*INDEX(Usage!$D$5:$ABF$11,MATCH(UsagePerHour!$B$84,Usage!$C$5:$C$11,0),MATCH(UsagePerHour!XK$4,Usage!$D$3:$ABF$3,0)),"")</f>
        <v/>
      </c>
      <c r="XL87" s="6" t="str">
        <f>IFERROR(INDEX(Sales!$D$5:$ABF$18,MATCH(UsagePerHour!$B87,Sales!$C$5:$C$18,0),MATCH(UsagePerHour!XL$4,Sales!$D$3:$ABF$3,0))/XL$2*INDEX(Usage!$D$5:$ABF$11,MATCH(UsagePerHour!$B$84,Usage!$C$5:$C$11,0),MATCH(UsagePerHour!XL$4,Usage!$D$3:$ABF$3,0)),"")</f>
        <v/>
      </c>
      <c r="XM87" s="6" t="str">
        <f>IFERROR(INDEX(Sales!$D$5:$ABF$18,MATCH(UsagePerHour!$B87,Sales!$C$5:$C$18,0),MATCH(UsagePerHour!XM$4,Sales!$D$3:$ABF$3,0))/XM$2*INDEX(Usage!$D$5:$ABF$11,MATCH(UsagePerHour!$B$84,Usage!$C$5:$C$11,0),MATCH(UsagePerHour!XM$4,Usage!$D$3:$ABF$3,0)),"")</f>
        <v/>
      </c>
      <c r="XN87" s="6" t="str">
        <f>IFERROR(INDEX(Sales!$D$5:$ABF$18,MATCH(UsagePerHour!$B87,Sales!$C$5:$C$18,0),MATCH(UsagePerHour!XN$4,Sales!$D$3:$ABF$3,0))/XN$2*INDEX(Usage!$D$5:$ABF$11,MATCH(UsagePerHour!$B$84,Usage!$C$5:$C$11,0),MATCH(UsagePerHour!XN$4,Usage!$D$3:$ABF$3,0)),"")</f>
        <v/>
      </c>
      <c r="XO87" s="6" t="str">
        <f>IFERROR(INDEX(Sales!$D$5:$ABF$18,MATCH(UsagePerHour!$B87,Sales!$C$5:$C$18,0),MATCH(UsagePerHour!XO$4,Sales!$D$3:$ABF$3,0))/XO$2*INDEX(Usage!$D$5:$ABF$11,MATCH(UsagePerHour!$B$84,Usage!$C$5:$C$11,0),MATCH(UsagePerHour!XO$4,Usage!$D$3:$ABF$3,0)),"")</f>
        <v/>
      </c>
      <c r="XP87" s="6" t="str">
        <f>IFERROR(INDEX(Sales!$D$5:$ABF$18,MATCH(UsagePerHour!$B87,Sales!$C$5:$C$18,0),MATCH(UsagePerHour!XP$4,Sales!$D$3:$ABF$3,0))/XP$2*INDEX(Usage!$D$5:$ABF$11,MATCH(UsagePerHour!$B$84,Usage!$C$5:$C$11,0),MATCH(UsagePerHour!XP$4,Usage!$D$3:$ABF$3,0)),"")</f>
        <v/>
      </c>
      <c r="XQ87" s="6" t="str">
        <f>IFERROR(INDEX(Sales!$D$5:$ABF$18,MATCH(UsagePerHour!$B87,Sales!$C$5:$C$18,0),MATCH(UsagePerHour!XQ$4,Sales!$D$3:$ABF$3,0))/XQ$2*INDEX(Usage!$D$5:$ABF$11,MATCH(UsagePerHour!$B$84,Usage!$C$5:$C$11,0),MATCH(UsagePerHour!XQ$4,Usage!$D$3:$ABF$3,0)),"")</f>
        <v/>
      </c>
      <c r="XR87" s="6" t="str">
        <f>IFERROR(INDEX(Sales!$D$5:$ABF$18,MATCH(UsagePerHour!$B87,Sales!$C$5:$C$18,0),MATCH(UsagePerHour!XR$4,Sales!$D$3:$ABF$3,0))/XR$2*INDEX(Usage!$D$5:$ABF$11,MATCH(UsagePerHour!$B$84,Usage!$C$5:$C$11,0),MATCH(UsagePerHour!XR$4,Usage!$D$3:$ABF$3,0)),"")</f>
        <v/>
      </c>
      <c r="XS87" s="6" t="str">
        <f>IFERROR(INDEX(Sales!$D$5:$ABF$18,MATCH(UsagePerHour!$B87,Sales!$C$5:$C$18,0),MATCH(UsagePerHour!XS$4,Sales!$D$3:$ABF$3,0))/XS$2*INDEX(Usage!$D$5:$ABF$11,MATCH(UsagePerHour!$B$84,Usage!$C$5:$C$11,0),MATCH(UsagePerHour!XS$4,Usage!$D$3:$ABF$3,0)),"")</f>
        <v/>
      </c>
      <c r="XT87" s="6" t="str">
        <f>IFERROR(INDEX(Sales!$D$5:$ABF$18,MATCH(UsagePerHour!$B87,Sales!$C$5:$C$18,0),MATCH(UsagePerHour!XT$4,Sales!$D$3:$ABF$3,0))/XT$2*INDEX(Usage!$D$5:$ABF$11,MATCH(UsagePerHour!$B$84,Usage!$C$5:$C$11,0),MATCH(UsagePerHour!XT$4,Usage!$D$3:$ABF$3,0)),"")</f>
        <v/>
      </c>
      <c r="XU87" s="6" t="str">
        <f>IFERROR(INDEX(Sales!$D$5:$ABF$18,MATCH(UsagePerHour!$B87,Sales!$C$5:$C$18,0),MATCH(UsagePerHour!XU$4,Sales!$D$3:$ABF$3,0))/XU$2*INDEX(Usage!$D$5:$ABF$11,MATCH(UsagePerHour!$B$84,Usage!$C$5:$C$11,0),MATCH(UsagePerHour!XU$4,Usage!$D$3:$ABF$3,0)),"")</f>
        <v/>
      </c>
      <c r="XV87" s="6" t="str">
        <f>IFERROR(INDEX(Sales!$D$5:$ABF$18,MATCH(UsagePerHour!$B87,Sales!$C$5:$C$18,0),MATCH(UsagePerHour!XV$4,Sales!$D$3:$ABF$3,0))/XV$2*INDEX(Usage!$D$5:$ABF$11,MATCH(UsagePerHour!$B$84,Usage!$C$5:$C$11,0),MATCH(UsagePerHour!XV$4,Usage!$D$3:$ABF$3,0)),"")</f>
        <v/>
      </c>
      <c r="XW87" s="6" t="str">
        <f>IFERROR(INDEX(Sales!$D$5:$ABF$18,MATCH(UsagePerHour!$B87,Sales!$C$5:$C$18,0),MATCH(UsagePerHour!XW$4,Sales!$D$3:$ABF$3,0))/XW$2*INDEX(Usage!$D$5:$ABF$11,MATCH(UsagePerHour!$B$84,Usage!$C$5:$C$11,0),MATCH(UsagePerHour!XW$4,Usage!$D$3:$ABF$3,0)),"")</f>
        <v/>
      </c>
      <c r="XX87" s="6" t="str">
        <f>IFERROR(INDEX(Sales!$D$5:$ABF$18,MATCH(UsagePerHour!$B87,Sales!$C$5:$C$18,0),MATCH(UsagePerHour!XX$4,Sales!$D$3:$ABF$3,0))/XX$2*INDEX(Usage!$D$5:$ABF$11,MATCH(UsagePerHour!$B$84,Usage!$C$5:$C$11,0),MATCH(UsagePerHour!XX$4,Usage!$D$3:$ABF$3,0)),"")</f>
        <v/>
      </c>
      <c r="XY87" s="6" t="str">
        <f>IFERROR(INDEX(Sales!$D$5:$ABF$18,MATCH(UsagePerHour!$B87,Sales!$C$5:$C$18,0),MATCH(UsagePerHour!XY$4,Sales!$D$3:$ABF$3,0))/XY$2*INDEX(Usage!$D$5:$ABF$11,MATCH(UsagePerHour!$B$84,Usage!$C$5:$C$11,0),MATCH(UsagePerHour!XY$4,Usage!$D$3:$ABF$3,0)),"")</f>
        <v/>
      </c>
      <c r="XZ87" s="6" t="str">
        <f>IFERROR(INDEX(Sales!$D$5:$ABF$18,MATCH(UsagePerHour!$B87,Sales!$C$5:$C$18,0),MATCH(UsagePerHour!XZ$4,Sales!$D$3:$ABF$3,0))/XZ$2*INDEX(Usage!$D$5:$ABF$11,MATCH(UsagePerHour!$B$84,Usage!$C$5:$C$11,0),MATCH(UsagePerHour!XZ$4,Usage!$D$3:$ABF$3,0)),"")</f>
        <v/>
      </c>
      <c r="YA87" s="6" t="str">
        <f>IFERROR(INDEX(Sales!$D$5:$ABF$18,MATCH(UsagePerHour!$B87,Sales!$C$5:$C$18,0),MATCH(UsagePerHour!YA$4,Sales!$D$3:$ABF$3,0))/YA$2*INDEX(Usage!$D$5:$ABF$11,MATCH(UsagePerHour!$B$84,Usage!$C$5:$C$11,0),MATCH(UsagePerHour!YA$4,Usage!$D$3:$ABF$3,0)),"")</f>
        <v/>
      </c>
      <c r="YB87" s="6" t="str">
        <f>IFERROR(INDEX(Sales!$D$5:$ABF$18,MATCH(UsagePerHour!$B87,Sales!$C$5:$C$18,0),MATCH(UsagePerHour!YB$4,Sales!$D$3:$ABF$3,0))/YB$2*INDEX(Usage!$D$5:$ABF$11,MATCH(UsagePerHour!$B$84,Usage!$C$5:$C$11,0),MATCH(UsagePerHour!YB$4,Usage!$D$3:$ABF$3,0)),"")</f>
        <v/>
      </c>
      <c r="YC87" s="6" t="str">
        <f>IFERROR(INDEX(Sales!$D$5:$ABF$18,MATCH(UsagePerHour!$B87,Sales!$C$5:$C$18,0),MATCH(UsagePerHour!YC$4,Sales!$D$3:$ABF$3,0))/YC$2*INDEX(Usage!$D$5:$ABF$11,MATCH(UsagePerHour!$B$84,Usage!$C$5:$C$11,0),MATCH(UsagePerHour!YC$4,Usage!$D$3:$ABF$3,0)),"")</f>
        <v/>
      </c>
      <c r="YD87" s="6" t="str">
        <f>IFERROR(INDEX(Sales!$D$5:$ABF$18,MATCH(UsagePerHour!$B87,Sales!$C$5:$C$18,0),MATCH(UsagePerHour!YD$4,Sales!$D$3:$ABF$3,0))/YD$2*INDEX(Usage!$D$5:$ABF$11,MATCH(UsagePerHour!$B$84,Usage!$C$5:$C$11,0),MATCH(UsagePerHour!YD$4,Usage!$D$3:$ABF$3,0)),"")</f>
        <v/>
      </c>
      <c r="YE87" s="6" t="str">
        <f>IFERROR(INDEX(Sales!$D$5:$ABF$18,MATCH(UsagePerHour!$B87,Sales!$C$5:$C$18,0),MATCH(UsagePerHour!YE$4,Sales!$D$3:$ABF$3,0))/YE$2*INDEX(Usage!$D$5:$ABF$11,MATCH(UsagePerHour!$B$84,Usage!$C$5:$C$11,0),MATCH(UsagePerHour!YE$4,Usage!$D$3:$ABF$3,0)),"")</f>
        <v/>
      </c>
      <c r="YF87" s="6" t="str">
        <f>IFERROR(INDEX(Sales!$D$5:$ABF$18,MATCH(UsagePerHour!$B87,Sales!$C$5:$C$18,0),MATCH(UsagePerHour!YF$4,Sales!$D$3:$ABF$3,0))/YF$2*INDEX(Usage!$D$5:$ABF$11,MATCH(UsagePerHour!$B$84,Usage!$C$5:$C$11,0),MATCH(UsagePerHour!YF$4,Usage!$D$3:$ABF$3,0)),"")</f>
        <v/>
      </c>
      <c r="YG87" s="6" t="str">
        <f>IFERROR(INDEX(Sales!$D$5:$ABF$18,MATCH(UsagePerHour!$B87,Sales!$C$5:$C$18,0),MATCH(UsagePerHour!YG$4,Sales!$D$3:$ABF$3,0))/YG$2*INDEX(Usage!$D$5:$ABF$11,MATCH(UsagePerHour!$B$84,Usage!$C$5:$C$11,0),MATCH(UsagePerHour!YG$4,Usage!$D$3:$ABF$3,0)),"")</f>
        <v/>
      </c>
      <c r="YH87" s="6" t="str">
        <f>IFERROR(INDEX(Sales!$D$5:$ABF$18,MATCH(UsagePerHour!$B87,Sales!$C$5:$C$18,0),MATCH(UsagePerHour!YH$4,Sales!$D$3:$ABF$3,0))/YH$2*INDEX(Usage!$D$5:$ABF$11,MATCH(UsagePerHour!$B$84,Usage!$C$5:$C$11,0),MATCH(UsagePerHour!YH$4,Usage!$D$3:$ABF$3,0)),"")</f>
        <v/>
      </c>
      <c r="YI87" s="6" t="str">
        <f>IFERROR(INDEX(Sales!$D$5:$ABF$18,MATCH(UsagePerHour!$B87,Sales!$C$5:$C$18,0),MATCH(UsagePerHour!YI$4,Sales!$D$3:$ABF$3,0))/YI$2*INDEX(Usage!$D$5:$ABF$11,MATCH(UsagePerHour!$B$84,Usage!$C$5:$C$11,0),MATCH(UsagePerHour!YI$4,Usage!$D$3:$ABF$3,0)),"")</f>
        <v/>
      </c>
      <c r="YJ87" s="6" t="str">
        <f>IFERROR(INDEX(Sales!$D$5:$ABF$18,MATCH(UsagePerHour!$B87,Sales!$C$5:$C$18,0),MATCH(UsagePerHour!YJ$4,Sales!$D$3:$ABF$3,0))/YJ$2*INDEX(Usage!$D$5:$ABF$11,MATCH(UsagePerHour!$B$84,Usage!$C$5:$C$11,0),MATCH(UsagePerHour!YJ$4,Usage!$D$3:$ABF$3,0)),"")</f>
        <v/>
      </c>
      <c r="YK87" s="6" t="str">
        <f>IFERROR(INDEX(Sales!$D$5:$ABF$18,MATCH(UsagePerHour!$B87,Sales!$C$5:$C$18,0),MATCH(UsagePerHour!YK$4,Sales!$D$3:$ABF$3,0))/YK$2*INDEX(Usage!$D$5:$ABF$11,MATCH(UsagePerHour!$B$84,Usage!$C$5:$C$11,0),MATCH(UsagePerHour!YK$4,Usage!$D$3:$ABF$3,0)),"")</f>
        <v/>
      </c>
      <c r="YL87" s="6" t="str">
        <f>IFERROR(INDEX(Sales!$D$5:$ABF$18,MATCH(UsagePerHour!$B87,Sales!$C$5:$C$18,0),MATCH(UsagePerHour!YL$4,Sales!$D$3:$ABF$3,0))/YL$2*INDEX(Usage!$D$5:$ABF$11,MATCH(UsagePerHour!$B$84,Usage!$C$5:$C$11,0),MATCH(UsagePerHour!YL$4,Usage!$D$3:$ABF$3,0)),"")</f>
        <v/>
      </c>
      <c r="YM87" s="6" t="str">
        <f>IFERROR(INDEX(Sales!$D$5:$ABF$18,MATCH(UsagePerHour!$B87,Sales!$C$5:$C$18,0),MATCH(UsagePerHour!YM$4,Sales!$D$3:$ABF$3,0))/YM$2*INDEX(Usage!$D$5:$ABF$11,MATCH(UsagePerHour!$B$84,Usage!$C$5:$C$11,0),MATCH(UsagePerHour!YM$4,Usage!$D$3:$ABF$3,0)),"")</f>
        <v/>
      </c>
      <c r="YN87" s="6" t="str">
        <f>IFERROR(INDEX(Sales!$D$5:$ABF$18,MATCH(UsagePerHour!$B87,Sales!$C$5:$C$18,0),MATCH(UsagePerHour!YN$4,Sales!$D$3:$ABF$3,0))/YN$2*INDEX(Usage!$D$5:$ABF$11,MATCH(UsagePerHour!$B$84,Usage!$C$5:$C$11,0),MATCH(UsagePerHour!YN$4,Usage!$D$3:$ABF$3,0)),"")</f>
        <v/>
      </c>
      <c r="YO87" s="6" t="str">
        <f>IFERROR(INDEX(Sales!$D$5:$ABF$18,MATCH(UsagePerHour!$B87,Sales!$C$5:$C$18,0),MATCH(UsagePerHour!YO$4,Sales!$D$3:$ABF$3,0))/YO$2*INDEX(Usage!$D$5:$ABF$11,MATCH(UsagePerHour!$B$84,Usage!$C$5:$C$11,0),MATCH(UsagePerHour!YO$4,Usage!$D$3:$ABF$3,0)),"")</f>
        <v/>
      </c>
      <c r="YP87" s="6" t="str">
        <f>IFERROR(INDEX(Sales!$D$5:$ABF$18,MATCH(UsagePerHour!$B87,Sales!$C$5:$C$18,0),MATCH(UsagePerHour!YP$4,Sales!$D$3:$ABF$3,0))/YP$2*INDEX(Usage!$D$5:$ABF$11,MATCH(UsagePerHour!$B$84,Usage!$C$5:$C$11,0),MATCH(UsagePerHour!YP$4,Usage!$D$3:$ABF$3,0)),"")</f>
        <v/>
      </c>
      <c r="YQ87" s="6" t="str">
        <f>IFERROR(INDEX(Sales!$D$5:$ABF$18,MATCH(UsagePerHour!$B87,Sales!$C$5:$C$18,0),MATCH(UsagePerHour!YQ$4,Sales!$D$3:$ABF$3,0))/YQ$2*INDEX(Usage!$D$5:$ABF$11,MATCH(UsagePerHour!$B$84,Usage!$C$5:$C$11,0),MATCH(UsagePerHour!YQ$4,Usage!$D$3:$ABF$3,0)),"")</f>
        <v/>
      </c>
      <c r="YR87" s="6" t="str">
        <f>IFERROR(INDEX(Sales!$D$5:$ABF$18,MATCH(UsagePerHour!$B87,Sales!$C$5:$C$18,0),MATCH(UsagePerHour!YR$4,Sales!$D$3:$ABF$3,0))/YR$2*INDEX(Usage!$D$5:$ABF$11,MATCH(UsagePerHour!$B$84,Usage!$C$5:$C$11,0),MATCH(UsagePerHour!YR$4,Usage!$D$3:$ABF$3,0)),"")</f>
        <v/>
      </c>
      <c r="YS87" s="6" t="str">
        <f>IFERROR(INDEX(Sales!$D$5:$ABF$18,MATCH(UsagePerHour!$B87,Sales!$C$5:$C$18,0),MATCH(UsagePerHour!YS$4,Sales!$D$3:$ABF$3,0))/YS$2*INDEX(Usage!$D$5:$ABF$11,MATCH(UsagePerHour!$B$84,Usage!$C$5:$C$11,0),MATCH(UsagePerHour!YS$4,Usage!$D$3:$ABF$3,0)),"")</f>
        <v/>
      </c>
      <c r="YT87" s="6" t="str">
        <f>IFERROR(INDEX(Sales!$D$5:$ABF$18,MATCH(UsagePerHour!$B87,Sales!$C$5:$C$18,0),MATCH(UsagePerHour!YT$4,Sales!$D$3:$ABF$3,0))/YT$2*INDEX(Usage!$D$5:$ABF$11,MATCH(UsagePerHour!$B$84,Usage!$C$5:$C$11,0),MATCH(UsagePerHour!YT$4,Usage!$D$3:$ABF$3,0)),"")</f>
        <v/>
      </c>
      <c r="YU87" s="6" t="str">
        <f>IFERROR(INDEX(Sales!$D$5:$ABF$18,MATCH(UsagePerHour!$B87,Sales!$C$5:$C$18,0),MATCH(UsagePerHour!YU$4,Sales!$D$3:$ABF$3,0))/YU$2*INDEX(Usage!$D$5:$ABF$11,MATCH(UsagePerHour!$B$84,Usage!$C$5:$C$11,0),MATCH(UsagePerHour!YU$4,Usage!$D$3:$ABF$3,0)),"")</f>
        <v/>
      </c>
      <c r="YV87" s="6" t="str">
        <f>IFERROR(INDEX(Sales!$D$5:$ABF$18,MATCH(UsagePerHour!$B87,Sales!$C$5:$C$18,0),MATCH(UsagePerHour!YV$4,Sales!$D$3:$ABF$3,0))/YV$2*INDEX(Usage!$D$5:$ABF$11,MATCH(UsagePerHour!$B$84,Usage!$C$5:$C$11,0),MATCH(UsagePerHour!YV$4,Usage!$D$3:$ABF$3,0)),"")</f>
        <v/>
      </c>
      <c r="YW87" s="6" t="str">
        <f>IFERROR(INDEX(Sales!$D$5:$ABF$18,MATCH(UsagePerHour!$B87,Sales!$C$5:$C$18,0),MATCH(UsagePerHour!YW$4,Sales!$D$3:$ABF$3,0))/YW$2*INDEX(Usage!$D$5:$ABF$11,MATCH(UsagePerHour!$B$84,Usage!$C$5:$C$11,0),MATCH(UsagePerHour!YW$4,Usage!$D$3:$ABF$3,0)),"")</f>
        <v/>
      </c>
      <c r="YX87" s="6" t="str">
        <f>IFERROR(INDEX(Sales!$D$5:$ABF$18,MATCH(UsagePerHour!$B87,Sales!$C$5:$C$18,0),MATCH(UsagePerHour!YX$4,Sales!$D$3:$ABF$3,0))/YX$2*INDEX(Usage!$D$5:$ABF$11,MATCH(UsagePerHour!$B$84,Usage!$C$5:$C$11,0),MATCH(UsagePerHour!YX$4,Usage!$D$3:$ABF$3,0)),"")</f>
        <v/>
      </c>
      <c r="YY87" s="6" t="str">
        <f>IFERROR(INDEX(Sales!$D$5:$ABF$18,MATCH(UsagePerHour!$B87,Sales!$C$5:$C$18,0),MATCH(UsagePerHour!YY$4,Sales!$D$3:$ABF$3,0))/YY$2*INDEX(Usage!$D$5:$ABF$11,MATCH(UsagePerHour!$B$84,Usage!$C$5:$C$11,0),MATCH(UsagePerHour!YY$4,Usage!$D$3:$ABF$3,0)),"")</f>
        <v/>
      </c>
      <c r="YZ87" s="6" t="str">
        <f>IFERROR(INDEX(Sales!$D$5:$ABF$18,MATCH(UsagePerHour!$B87,Sales!$C$5:$C$18,0),MATCH(UsagePerHour!YZ$4,Sales!$D$3:$ABF$3,0))/YZ$2*INDEX(Usage!$D$5:$ABF$11,MATCH(UsagePerHour!$B$84,Usage!$C$5:$C$11,0),MATCH(UsagePerHour!YZ$4,Usage!$D$3:$ABF$3,0)),"")</f>
        <v/>
      </c>
      <c r="ZA87" s="6" t="str">
        <f>IFERROR(INDEX(Sales!$D$5:$ABF$18,MATCH(UsagePerHour!$B87,Sales!$C$5:$C$18,0),MATCH(UsagePerHour!ZA$4,Sales!$D$3:$ABF$3,0))/ZA$2*INDEX(Usage!$D$5:$ABF$11,MATCH(UsagePerHour!$B$84,Usage!$C$5:$C$11,0),MATCH(UsagePerHour!ZA$4,Usage!$D$3:$ABF$3,0)),"")</f>
        <v/>
      </c>
      <c r="ZB87" s="6" t="str">
        <f>IFERROR(INDEX(Sales!$D$5:$ABF$18,MATCH(UsagePerHour!$B87,Sales!$C$5:$C$18,0),MATCH(UsagePerHour!ZB$4,Sales!$D$3:$ABF$3,0))/ZB$2*INDEX(Usage!$D$5:$ABF$11,MATCH(UsagePerHour!$B$84,Usage!$C$5:$C$11,0),MATCH(UsagePerHour!ZB$4,Usage!$D$3:$ABF$3,0)),"")</f>
        <v/>
      </c>
      <c r="ZC87" s="6" t="str">
        <f>IFERROR(INDEX(Sales!$D$5:$ABF$18,MATCH(UsagePerHour!$B87,Sales!$C$5:$C$18,0),MATCH(UsagePerHour!ZC$4,Sales!$D$3:$ABF$3,0))/ZC$2*INDEX(Usage!$D$5:$ABF$11,MATCH(UsagePerHour!$B$84,Usage!$C$5:$C$11,0),MATCH(UsagePerHour!ZC$4,Usage!$D$3:$ABF$3,0)),"")</f>
        <v/>
      </c>
      <c r="ZD87" s="6" t="str">
        <f>IFERROR(INDEX(Sales!$D$5:$ABF$18,MATCH(UsagePerHour!$B87,Sales!$C$5:$C$18,0),MATCH(UsagePerHour!ZD$4,Sales!$D$3:$ABF$3,0))/ZD$2*INDEX(Usage!$D$5:$ABF$11,MATCH(UsagePerHour!$B$84,Usage!$C$5:$C$11,0),MATCH(UsagePerHour!ZD$4,Usage!$D$3:$ABF$3,0)),"")</f>
        <v/>
      </c>
      <c r="ZE87" s="6" t="str">
        <f>IFERROR(INDEX(Sales!$D$5:$ABF$18,MATCH(UsagePerHour!$B87,Sales!$C$5:$C$18,0),MATCH(UsagePerHour!ZE$4,Sales!$D$3:$ABF$3,0))/ZE$2*INDEX(Usage!$D$5:$ABF$11,MATCH(UsagePerHour!$B$84,Usage!$C$5:$C$11,0),MATCH(UsagePerHour!ZE$4,Usage!$D$3:$ABF$3,0)),"")</f>
        <v/>
      </c>
      <c r="ZF87" s="6" t="str">
        <f>IFERROR(INDEX(Sales!$D$5:$ABF$18,MATCH(UsagePerHour!$B87,Sales!$C$5:$C$18,0),MATCH(UsagePerHour!ZF$4,Sales!$D$3:$ABF$3,0))/ZF$2*INDEX(Usage!$D$5:$ABF$11,MATCH(UsagePerHour!$B$84,Usage!$C$5:$C$11,0),MATCH(UsagePerHour!ZF$4,Usage!$D$3:$ABF$3,0)),"")</f>
        <v/>
      </c>
      <c r="ZG87" s="6" t="str">
        <f>IFERROR(INDEX(Sales!$D$5:$ABF$18,MATCH(UsagePerHour!$B87,Sales!$C$5:$C$18,0),MATCH(UsagePerHour!ZG$4,Sales!$D$3:$ABF$3,0))/ZG$2*INDEX(Usage!$D$5:$ABF$11,MATCH(UsagePerHour!$B$84,Usage!$C$5:$C$11,0),MATCH(UsagePerHour!ZG$4,Usage!$D$3:$ABF$3,0)),"")</f>
        <v/>
      </c>
      <c r="ZH87" s="6" t="str">
        <f>IFERROR(INDEX(Sales!$D$5:$ABF$18,MATCH(UsagePerHour!$B87,Sales!$C$5:$C$18,0),MATCH(UsagePerHour!ZH$4,Sales!$D$3:$ABF$3,0))/ZH$2*INDEX(Usage!$D$5:$ABF$11,MATCH(UsagePerHour!$B$84,Usage!$C$5:$C$11,0),MATCH(UsagePerHour!ZH$4,Usage!$D$3:$ABF$3,0)),"")</f>
        <v/>
      </c>
      <c r="ZI87" s="6" t="str">
        <f>IFERROR(INDEX(Sales!$D$5:$ABF$18,MATCH(UsagePerHour!$B87,Sales!$C$5:$C$18,0),MATCH(UsagePerHour!ZI$4,Sales!$D$3:$ABF$3,0))/ZI$2*INDEX(Usage!$D$5:$ABF$11,MATCH(UsagePerHour!$B$84,Usage!$C$5:$C$11,0),MATCH(UsagePerHour!ZI$4,Usage!$D$3:$ABF$3,0)),"")</f>
        <v/>
      </c>
      <c r="ZJ87" s="6" t="str">
        <f>IFERROR(INDEX(Sales!$D$5:$ABF$18,MATCH(UsagePerHour!$B87,Sales!$C$5:$C$18,0),MATCH(UsagePerHour!ZJ$4,Sales!$D$3:$ABF$3,0))/ZJ$2*INDEX(Usage!$D$5:$ABF$11,MATCH(UsagePerHour!$B$84,Usage!$C$5:$C$11,0),MATCH(UsagePerHour!ZJ$4,Usage!$D$3:$ABF$3,0)),"")</f>
        <v/>
      </c>
      <c r="ZK87" s="6" t="str">
        <f>IFERROR(INDEX(Sales!$D$5:$ABF$18,MATCH(UsagePerHour!$B87,Sales!$C$5:$C$18,0),MATCH(UsagePerHour!ZK$4,Sales!$D$3:$ABF$3,0))/ZK$2*INDEX(Usage!$D$5:$ABF$11,MATCH(UsagePerHour!$B$84,Usage!$C$5:$C$11,0),MATCH(UsagePerHour!ZK$4,Usage!$D$3:$ABF$3,0)),"")</f>
        <v/>
      </c>
      <c r="ZL87" s="6" t="str">
        <f>IFERROR(INDEX(Sales!$D$5:$ABF$18,MATCH(UsagePerHour!$B87,Sales!$C$5:$C$18,0),MATCH(UsagePerHour!ZL$4,Sales!$D$3:$ABF$3,0))/ZL$2*INDEX(Usage!$D$5:$ABF$11,MATCH(UsagePerHour!$B$84,Usage!$C$5:$C$11,0),MATCH(UsagePerHour!ZL$4,Usage!$D$3:$ABF$3,0)),"")</f>
        <v/>
      </c>
      <c r="ZM87" s="6" t="str">
        <f>IFERROR(INDEX(Sales!$D$5:$ABF$18,MATCH(UsagePerHour!$B87,Sales!$C$5:$C$18,0),MATCH(UsagePerHour!ZM$4,Sales!$D$3:$ABF$3,0))/ZM$2*INDEX(Usage!$D$5:$ABF$11,MATCH(UsagePerHour!$B$84,Usage!$C$5:$C$11,0),MATCH(UsagePerHour!ZM$4,Usage!$D$3:$ABF$3,0)),"")</f>
        <v/>
      </c>
      <c r="ZN87" s="6" t="str">
        <f>IFERROR(INDEX(Sales!$D$5:$ABF$18,MATCH(UsagePerHour!$B87,Sales!$C$5:$C$18,0),MATCH(UsagePerHour!ZN$4,Sales!$D$3:$ABF$3,0))/ZN$2*INDEX(Usage!$D$5:$ABF$11,MATCH(UsagePerHour!$B$84,Usage!$C$5:$C$11,0),MATCH(UsagePerHour!ZN$4,Usage!$D$3:$ABF$3,0)),"")</f>
        <v/>
      </c>
      <c r="ZO87" s="6" t="str">
        <f>IFERROR(INDEX(Sales!$D$5:$ABF$18,MATCH(UsagePerHour!$B87,Sales!$C$5:$C$18,0),MATCH(UsagePerHour!ZO$4,Sales!$D$3:$ABF$3,0))/ZO$2*INDEX(Usage!$D$5:$ABF$11,MATCH(UsagePerHour!$B$84,Usage!$C$5:$C$11,0),MATCH(UsagePerHour!ZO$4,Usage!$D$3:$ABF$3,0)),"")</f>
        <v/>
      </c>
      <c r="ZP87" s="6" t="str">
        <f>IFERROR(INDEX(Sales!$D$5:$ABF$18,MATCH(UsagePerHour!$B87,Sales!$C$5:$C$18,0),MATCH(UsagePerHour!ZP$4,Sales!$D$3:$ABF$3,0))/ZP$2*INDEX(Usage!$D$5:$ABF$11,MATCH(UsagePerHour!$B$84,Usage!$C$5:$C$11,0),MATCH(UsagePerHour!ZP$4,Usage!$D$3:$ABF$3,0)),"")</f>
        <v/>
      </c>
      <c r="ZQ87" s="6" t="str">
        <f>IFERROR(INDEX(Sales!$D$5:$ABF$18,MATCH(UsagePerHour!$B87,Sales!$C$5:$C$18,0),MATCH(UsagePerHour!ZQ$4,Sales!$D$3:$ABF$3,0))/ZQ$2*INDEX(Usage!$D$5:$ABF$11,MATCH(UsagePerHour!$B$84,Usage!$C$5:$C$11,0),MATCH(UsagePerHour!ZQ$4,Usage!$D$3:$ABF$3,0)),"")</f>
        <v/>
      </c>
      <c r="ZR87" s="6" t="str">
        <f>IFERROR(INDEX(Sales!$D$5:$ABF$18,MATCH(UsagePerHour!$B87,Sales!$C$5:$C$18,0),MATCH(UsagePerHour!ZR$4,Sales!$D$3:$ABF$3,0))/ZR$2*INDEX(Usage!$D$5:$ABF$11,MATCH(UsagePerHour!$B$84,Usage!$C$5:$C$11,0),MATCH(UsagePerHour!ZR$4,Usage!$D$3:$ABF$3,0)),"")</f>
        <v/>
      </c>
      <c r="ZS87" s="6" t="str">
        <f>IFERROR(INDEX(Sales!$D$5:$ABF$18,MATCH(UsagePerHour!$B87,Sales!$C$5:$C$18,0),MATCH(UsagePerHour!ZS$4,Sales!$D$3:$ABF$3,0))/ZS$2*INDEX(Usage!$D$5:$ABF$11,MATCH(UsagePerHour!$B$84,Usage!$C$5:$C$11,0),MATCH(UsagePerHour!ZS$4,Usage!$D$3:$ABF$3,0)),"")</f>
        <v/>
      </c>
      <c r="ZT87" s="6" t="str">
        <f>IFERROR(INDEX(Sales!$D$5:$ABF$18,MATCH(UsagePerHour!$B87,Sales!$C$5:$C$18,0),MATCH(UsagePerHour!ZT$4,Sales!$D$3:$ABF$3,0))/ZT$2*INDEX(Usage!$D$5:$ABF$11,MATCH(UsagePerHour!$B$84,Usage!$C$5:$C$11,0),MATCH(UsagePerHour!ZT$4,Usage!$D$3:$ABF$3,0)),"")</f>
        <v/>
      </c>
      <c r="ZU87" s="6" t="str">
        <f>IFERROR(INDEX(Sales!$D$5:$ABF$18,MATCH(UsagePerHour!$B87,Sales!$C$5:$C$18,0),MATCH(UsagePerHour!ZU$4,Sales!$D$3:$ABF$3,0))/ZU$2*INDEX(Usage!$D$5:$ABF$11,MATCH(UsagePerHour!$B$84,Usage!$C$5:$C$11,0),MATCH(UsagePerHour!ZU$4,Usage!$D$3:$ABF$3,0)),"")</f>
        <v/>
      </c>
      <c r="ZV87" s="6" t="str">
        <f>IFERROR(INDEX(Sales!$D$5:$ABF$18,MATCH(UsagePerHour!$B87,Sales!$C$5:$C$18,0),MATCH(UsagePerHour!ZV$4,Sales!$D$3:$ABF$3,0))/ZV$2*INDEX(Usage!$D$5:$ABF$11,MATCH(UsagePerHour!$B$84,Usage!$C$5:$C$11,0),MATCH(UsagePerHour!ZV$4,Usage!$D$3:$ABF$3,0)),"")</f>
        <v/>
      </c>
      <c r="ZW87" s="6" t="str">
        <f>IFERROR(INDEX(Sales!$D$5:$ABF$18,MATCH(UsagePerHour!$B87,Sales!$C$5:$C$18,0),MATCH(UsagePerHour!ZW$4,Sales!$D$3:$ABF$3,0))/ZW$2*INDEX(Usage!$D$5:$ABF$11,MATCH(UsagePerHour!$B$84,Usage!$C$5:$C$11,0),MATCH(UsagePerHour!ZW$4,Usage!$D$3:$ABF$3,0)),"")</f>
        <v/>
      </c>
      <c r="ZX87" s="6" t="str">
        <f>IFERROR(INDEX(Sales!$D$5:$ABF$18,MATCH(UsagePerHour!$B87,Sales!$C$5:$C$18,0),MATCH(UsagePerHour!ZX$4,Sales!$D$3:$ABF$3,0))/ZX$2*INDEX(Usage!$D$5:$ABF$11,MATCH(UsagePerHour!$B$84,Usage!$C$5:$C$11,0),MATCH(UsagePerHour!ZX$4,Usage!$D$3:$ABF$3,0)),"")</f>
        <v/>
      </c>
      <c r="ZY87" s="6" t="str">
        <f>IFERROR(INDEX(Sales!$D$5:$ABF$18,MATCH(UsagePerHour!$B87,Sales!$C$5:$C$18,0),MATCH(UsagePerHour!ZY$4,Sales!$D$3:$ABF$3,0))/ZY$2*INDEX(Usage!$D$5:$ABF$11,MATCH(UsagePerHour!$B$84,Usage!$C$5:$C$11,0),MATCH(UsagePerHour!ZY$4,Usage!$D$3:$ABF$3,0)),"")</f>
        <v/>
      </c>
      <c r="ZZ87" s="6" t="str">
        <f>IFERROR(INDEX(Sales!$D$5:$ABF$18,MATCH(UsagePerHour!$B87,Sales!$C$5:$C$18,0),MATCH(UsagePerHour!ZZ$4,Sales!$D$3:$ABF$3,0))/ZZ$2*INDEX(Usage!$D$5:$ABF$11,MATCH(UsagePerHour!$B$84,Usage!$C$5:$C$11,0),MATCH(UsagePerHour!ZZ$4,Usage!$D$3:$ABF$3,0)),"")</f>
        <v/>
      </c>
      <c r="AAA87" s="6" t="str">
        <f>IFERROR(INDEX(Sales!$D$5:$ABF$18,MATCH(UsagePerHour!$B87,Sales!$C$5:$C$18,0),MATCH(UsagePerHour!AAA$4,Sales!$D$3:$ABF$3,0))/AAA$2*INDEX(Usage!$D$5:$ABF$11,MATCH(UsagePerHour!$B$84,Usage!$C$5:$C$11,0),MATCH(UsagePerHour!AAA$4,Usage!$D$3:$ABF$3,0)),"")</f>
        <v/>
      </c>
      <c r="AAB87" s="6" t="str">
        <f>IFERROR(INDEX(Sales!$D$5:$ABF$18,MATCH(UsagePerHour!$B87,Sales!$C$5:$C$18,0),MATCH(UsagePerHour!AAB$4,Sales!$D$3:$ABF$3,0))/AAB$2*INDEX(Usage!$D$5:$ABF$11,MATCH(UsagePerHour!$B$84,Usage!$C$5:$C$11,0),MATCH(UsagePerHour!AAB$4,Usage!$D$3:$ABF$3,0)),"")</f>
        <v/>
      </c>
      <c r="AAC87" s="6" t="str">
        <f>IFERROR(INDEX(Sales!$D$5:$ABF$18,MATCH(UsagePerHour!$B87,Sales!$C$5:$C$18,0),MATCH(UsagePerHour!AAC$4,Sales!$D$3:$ABF$3,0))/AAC$2*INDEX(Usage!$D$5:$ABF$11,MATCH(UsagePerHour!$B$84,Usage!$C$5:$C$11,0),MATCH(UsagePerHour!AAC$4,Usage!$D$3:$ABF$3,0)),"")</f>
        <v/>
      </c>
      <c r="AAD87" s="6" t="str">
        <f>IFERROR(INDEX(Sales!$D$5:$ABF$18,MATCH(UsagePerHour!$B87,Sales!$C$5:$C$18,0),MATCH(UsagePerHour!AAD$4,Sales!$D$3:$ABF$3,0))/AAD$2*INDEX(Usage!$D$5:$ABF$11,MATCH(UsagePerHour!$B$84,Usage!$C$5:$C$11,0),MATCH(UsagePerHour!AAD$4,Usage!$D$3:$ABF$3,0)),"")</f>
        <v/>
      </c>
      <c r="AAE87" s="6" t="str">
        <f>IFERROR(INDEX(Sales!$D$5:$ABF$18,MATCH(UsagePerHour!$B87,Sales!$C$5:$C$18,0),MATCH(UsagePerHour!AAE$4,Sales!$D$3:$ABF$3,0))/AAE$2*INDEX(Usage!$D$5:$ABF$11,MATCH(UsagePerHour!$B$84,Usage!$C$5:$C$11,0),MATCH(UsagePerHour!AAE$4,Usage!$D$3:$ABF$3,0)),"")</f>
        <v/>
      </c>
      <c r="AAF87" s="6" t="str">
        <f>IFERROR(INDEX(Sales!$D$5:$ABF$18,MATCH(UsagePerHour!$B87,Sales!$C$5:$C$18,0),MATCH(UsagePerHour!AAF$4,Sales!$D$3:$ABF$3,0))/AAF$2*INDEX(Usage!$D$5:$ABF$11,MATCH(UsagePerHour!$B$84,Usage!$C$5:$C$11,0),MATCH(UsagePerHour!AAF$4,Usage!$D$3:$ABF$3,0)),"")</f>
        <v/>
      </c>
      <c r="AAG87" s="6" t="str">
        <f>IFERROR(INDEX(Sales!$D$5:$ABF$18,MATCH(UsagePerHour!$B87,Sales!$C$5:$C$18,0),MATCH(UsagePerHour!AAG$4,Sales!$D$3:$ABF$3,0))/AAG$2*INDEX(Usage!$D$5:$ABF$11,MATCH(UsagePerHour!$B$84,Usage!$C$5:$C$11,0),MATCH(UsagePerHour!AAG$4,Usage!$D$3:$ABF$3,0)),"")</f>
        <v/>
      </c>
      <c r="AAH87" s="6" t="str">
        <f>IFERROR(INDEX(Sales!$D$5:$ABF$18,MATCH(UsagePerHour!$B87,Sales!$C$5:$C$18,0),MATCH(UsagePerHour!AAH$4,Sales!$D$3:$ABF$3,0))/AAH$2*INDEX(Usage!$D$5:$ABF$11,MATCH(UsagePerHour!$B$84,Usage!$C$5:$C$11,0),MATCH(UsagePerHour!AAH$4,Usage!$D$3:$ABF$3,0)),"")</f>
        <v/>
      </c>
      <c r="AAI87" s="6" t="str">
        <f>IFERROR(INDEX(Sales!$D$5:$ABF$18,MATCH(UsagePerHour!$B87,Sales!$C$5:$C$18,0),MATCH(UsagePerHour!AAI$4,Sales!$D$3:$ABF$3,0))/AAI$2*INDEX(Usage!$D$5:$ABF$11,MATCH(UsagePerHour!$B$84,Usage!$C$5:$C$11,0),MATCH(UsagePerHour!AAI$4,Usage!$D$3:$ABF$3,0)),"")</f>
        <v/>
      </c>
      <c r="AAJ87" s="6" t="str">
        <f>IFERROR(INDEX(Sales!$D$5:$ABF$18,MATCH(UsagePerHour!$B87,Sales!$C$5:$C$18,0),MATCH(UsagePerHour!AAJ$4,Sales!$D$3:$ABF$3,0))/AAJ$2*INDEX(Usage!$D$5:$ABF$11,MATCH(UsagePerHour!$B$84,Usage!$C$5:$C$11,0),MATCH(UsagePerHour!AAJ$4,Usage!$D$3:$ABF$3,0)),"")</f>
        <v/>
      </c>
      <c r="AAK87" s="6" t="str">
        <f>IFERROR(INDEX(Sales!$D$5:$ABF$18,MATCH(UsagePerHour!$B87,Sales!$C$5:$C$18,0),MATCH(UsagePerHour!AAK$4,Sales!$D$3:$ABF$3,0))/AAK$2*INDEX(Usage!$D$5:$ABF$11,MATCH(UsagePerHour!$B$84,Usage!$C$5:$C$11,0),MATCH(UsagePerHour!AAK$4,Usage!$D$3:$ABF$3,0)),"")</f>
        <v/>
      </c>
      <c r="AAL87" s="6" t="str">
        <f>IFERROR(INDEX(Sales!$D$5:$ABF$18,MATCH(UsagePerHour!$B87,Sales!$C$5:$C$18,0),MATCH(UsagePerHour!AAL$4,Sales!$D$3:$ABF$3,0))/AAL$2*INDEX(Usage!$D$5:$ABF$11,MATCH(UsagePerHour!$B$84,Usage!$C$5:$C$11,0),MATCH(UsagePerHour!AAL$4,Usage!$D$3:$ABF$3,0)),"")</f>
        <v/>
      </c>
      <c r="AAM87" s="6" t="str">
        <f>IFERROR(INDEX(Sales!$D$5:$ABF$18,MATCH(UsagePerHour!$B87,Sales!$C$5:$C$18,0),MATCH(UsagePerHour!AAM$4,Sales!$D$3:$ABF$3,0))/AAM$2*INDEX(Usage!$D$5:$ABF$11,MATCH(UsagePerHour!$B$84,Usage!$C$5:$C$11,0),MATCH(UsagePerHour!AAM$4,Usage!$D$3:$ABF$3,0)),"")</f>
        <v/>
      </c>
      <c r="AAN87" s="6" t="str">
        <f>IFERROR(INDEX(Sales!$D$5:$ABF$18,MATCH(UsagePerHour!$B87,Sales!$C$5:$C$18,0),MATCH(UsagePerHour!AAN$4,Sales!$D$3:$ABF$3,0))/AAN$2*INDEX(Usage!$D$5:$ABF$11,MATCH(UsagePerHour!$B$84,Usage!$C$5:$C$11,0),MATCH(UsagePerHour!AAN$4,Usage!$D$3:$ABF$3,0)),"")</f>
        <v/>
      </c>
      <c r="AAO87" s="6" t="str">
        <f>IFERROR(INDEX(Sales!$D$5:$ABF$18,MATCH(UsagePerHour!$B87,Sales!$C$5:$C$18,0),MATCH(UsagePerHour!AAO$4,Sales!$D$3:$ABF$3,0))/AAO$2*INDEX(Usage!$D$5:$ABF$11,MATCH(UsagePerHour!$B$84,Usage!$C$5:$C$11,0),MATCH(UsagePerHour!AAO$4,Usage!$D$3:$ABF$3,0)),"")</f>
        <v/>
      </c>
      <c r="AAP87" s="6" t="str">
        <f>IFERROR(INDEX(Sales!$D$5:$ABF$18,MATCH(UsagePerHour!$B87,Sales!$C$5:$C$18,0),MATCH(UsagePerHour!AAP$4,Sales!$D$3:$ABF$3,0))/AAP$2*INDEX(Usage!$D$5:$ABF$11,MATCH(UsagePerHour!$B$84,Usage!$C$5:$C$11,0),MATCH(UsagePerHour!AAP$4,Usage!$D$3:$ABF$3,0)),"")</f>
        <v/>
      </c>
      <c r="AAQ87" s="6" t="str">
        <f>IFERROR(INDEX(Sales!$D$5:$ABF$18,MATCH(UsagePerHour!$B87,Sales!$C$5:$C$18,0),MATCH(UsagePerHour!AAQ$4,Sales!$D$3:$ABF$3,0))/AAQ$2*INDEX(Usage!$D$5:$ABF$11,MATCH(UsagePerHour!$B$84,Usage!$C$5:$C$11,0),MATCH(UsagePerHour!AAQ$4,Usage!$D$3:$ABF$3,0)),"")</f>
        <v/>
      </c>
      <c r="AAR87" s="6" t="str">
        <f>IFERROR(INDEX(Sales!$D$5:$ABF$18,MATCH(UsagePerHour!$B87,Sales!$C$5:$C$18,0),MATCH(UsagePerHour!AAR$4,Sales!$D$3:$ABF$3,0))/AAR$2*INDEX(Usage!$D$5:$ABF$11,MATCH(UsagePerHour!$B$84,Usage!$C$5:$C$11,0),MATCH(UsagePerHour!AAR$4,Usage!$D$3:$ABF$3,0)),"")</f>
        <v/>
      </c>
      <c r="AAS87" s="6" t="str">
        <f>IFERROR(INDEX(Sales!$D$5:$ABF$18,MATCH(UsagePerHour!$B87,Sales!$C$5:$C$18,0),MATCH(UsagePerHour!AAS$4,Sales!$D$3:$ABF$3,0))/AAS$2*INDEX(Usage!$D$5:$ABF$11,MATCH(UsagePerHour!$B$84,Usage!$C$5:$C$11,0),MATCH(UsagePerHour!AAS$4,Usage!$D$3:$ABF$3,0)),"")</f>
        <v/>
      </c>
      <c r="AAT87" s="6" t="str">
        <f>IFERROR(INDEX(Sales!$D$5:$ABF$18,MATCH(UsagePerHour!$B87,Sales!$C$5:$C$18,0),MATCH(UsagePerHour!AAT$4,Sales!$D$3:$ABF$3,0))/AAT$2*INDEX(Usage!$D$5:$ABF$11,MATCH(UsagePerHour!$B$84,Usage!$C$5:$C$11,0),MATCH(UsagePerHour!AAT$4,Usage!$D$3:$ABF$3,0)),"")</f>
        <v/>
      </c>
      <c r="AAU87" s="6" t="str">
        <f>IFERROR(INDEX(Sales!$D$5:$ABF$18,MATCH(UsagePerHour!$B87,Sales!$C$5:$C$18,0),MATCH(UsagePerHour!AAU$4,Sales!$D$3:$ABF$3,0))/AAU$2*INDEX(Usage!$D$5:$ABF$11,MATCH(UsagePerHour!$B$84,Usage!$C$5:$C$11,0),MATCH(UsagePerHour!AAU$4,Usage!$D$3:$ABF$3,0)),"")</f>
        <v/>
      </c>
      <c r="AAV87" s="6" t="str">
        <f>IFERROR(INDEX(Sales!$D$5:$ABF$18,MATCH(UsagePerHour!$B87,Sales!$C$5:$C$18,0),MATCH(UsagePerHour!AAV$4,Sales!$D$3:$ABF$3,0))/AAV$2*INDEX(Usage!$D$5:$ABF$11,MATCH(UsagePerHour!$B$84,Usage!$C$5:$C$11,0),MATCH(UsagePerHour!AAV$4,Usage!$D$3:$ABF$3,0)),"")</f>
        <v/>
      </c>
      <c r="AAW87" s="6" t="str">
        <f>IFERROR(INDEX(Sales!$D$5:$ABF$18,MATCH(UsagePerHour!$B87,Sales!$C$5:$C$18,0),MATCH(UsagePerHour!AAW$4,Sales!$D$3:$ABF$3,0))/AAW$2*INDEX(Usage!$D$5:$ABF$11,MATCH(UsagePerHour!$B$84,Usage!$C$5:$C$11,0),MATCH(UsagePerHour!AAW$4,Usage!$D$3:$ABF$3,0)),"")</f>
        <v/>
      </c>
      <c r="AAX87" s="6" t="str">
        <f>IFERROR(INDEX(Sales!$D$5:$ABF$18,MATCH(UsagePerHour!$B87,Sales!$C$5:$C$18,0),MATCH(UsagePerHour!AAX$4,Sales!$D$3:$ABF$3,0))/AAX$2*INDEX(Usage!$D$5:$ABF$11,MATCH(UsagePerHour!$B$84,Usage!$C$5:$C$11,0),MATCH(UsagePerHour!AAX$4,Usage!$D$3:$ABF$3,0)),"")</f>
        <v/>
      </c>
      <c r="AAY87" s="6" t="str">
        <f>IFERROR(INDEX(Sales!$D$5:$ABF$18,MATCH(UsagePerHour!$B87,Sales!$C$5:$C$18,0),MATCH(UsagePerHour!AAY$4,Sales!$D$3:$ABF$3,0))/AAY$2*INDEX(Usage!$D$5:$ABF$11,MATCH(UsagePerHour!$B$84,Usage!$C$5:$C$11,0),MATCH(UsagePerHour!AAY$4,Usage!$D$3:$ABF$3,0)),"")</f>
        <v/>
      </c>
      <c r="AAZ87" s="6" t="str">
        <f>IFERROR(INDEX(Sales!$D$5:$ABF$18,MATCH(UsagePerHour!$B87,Sales!$C$5:$C$18,0),MATCH(UsagePerHour!AAZ$4,Sales!$D$3:$ABF$3,0))/AAZ$2*INDEX(Usage!$D$5:$ABF$11,MATCH(UsagePerHour!$B$84,Usage!$C$5:$C$11,0),MATCH(UsagePerHour!AAZ$4,Usage!$D$3:$ABF$3,0)),"")</f>
        <v/>
      </c>
      <c r="ABA87" s="6" t="str">
        <f>IFERROR(INDEX(Sales!$D$5:$ABF$18,MATCH(UsagePerHour!$B87,Sales!$C$5:$C$18,0),MATCH(UsagePerHour!ABA$4,Sales!$D$3:$ABF$3,0))/ABA$2*INDEX(Usage!$D$5:$ABF$11,MATCH(UsagePerHour!$B$84,Usage!$C$5:$C$11,0),MATCH(UsagePerHour!ABA$4,Usage!$D$3:$ABF$3,0)),"")</f>
        <v/>
      </c>
    </row>
    <row r="88" spans="2:729">
      <c r="B88" s="3" t="s">
        <v>4</v>
      </c>
      <c r="C88" s="6">
        <f>IFERROR(INDEX(Sales!$D$5:$ABF$18,MATCH(UsagePerHour!$B88,Sales!$C$5:$C$18,0),MATCH(UsagePerHour!C$4,Sales!$D$3:$ABF$3,0))/C$2*INDEX(Usage!$D$5:$ABF$11,MATCH(UsagePerHour!$B$84,Usage!$C$5:$C$11,0),MATCH(UsagePerHour!C$4,Usage!$D$3:$ABF$3,0)),"")</f>
        <v>50.794397843662189</v>
      </c>
      <c r="D88" s="6">
        <f>IFERROR(INDEX(Sales!$D$5:$ABF$18,MATCH(UsagePerHour!$B88,Sales!$C$5:$C$18,0),MATCH(UsagePerHour!D$4,Sales!$D$3:$ABF$3,0))/D$2*INDEX(Usage!$D$5:$ABF$11,MATCH(UsagePerHour!$B$84,Usage!$C$5:$C$11,0),MATCH(UsagePerHour!D$4,Usage!$D$3:$ABF$3,0)),"")</f>
        <v>27.192886556612372</v>
      </c>
      <c r="E88" s="6">
        <f>IFERROR(INDEX(Sales!$D$5:$ABF$18,MATCH(UsagePerHour!$B88,Sales!$C$5:$C$18,0),MATCH(UsagePerHour!E$4,Sales!$D$3:$ABF$3,0))/E$2*INDEX(Usage!$D$5:$ABF$11,MATCH(UsagePerHour!$B$84,Usage!$C$5:$C$11,0),MATCH(UsagePerHour!E$4,Usage!$D$3:$ABF$3,0)),"")</f>
        <v>37.020359281437131</v>
      </c>
      <c r="F88" s="6">
        <f>IFERROR(INDEX(Sales!$D$5:$ABF$18,MATCH(UsagePerHour!$B88,Sales!$C$5:$C$18,0),MATCH(UsagePerHour!F$4,Sales!$D$3:$ABF$3,0))/F$2*INDEX(Usage!$D$5:$ABF$11,MATCH(UsagePerHour!$B$84,Usage!$C$5:$C$11,0),MATCH(UsagePerHour!F$4,Usage!$D$3:$ABF$3,0)),"")</f>
        <v>17.074016206511718</v>
      </c>
      <c r="G88" s="6">
        <f>IFERROR(INDEX(Sales!$D$5:$ABF$18,MATCH(UsagePerHour!$B88,Sales!$C$5:$C$18,0),MATCH(UsagePerHour!G$4,Sales!$D$3:$ABF$3,0))/G$2*INDEX(Usage!$D$5:$ABF$11,MATCH(UsagePerHour!$B$84,Usage!$C$5:$C$11,0),MATCH(UsagePerHour!G$4,Usage!$D$3:$ABF$3,0)),"")</f>
        <v>15.818094372895848</v>
      </c>
      <c r="H88" s="6">
        <f>IFERROR(INDEX(Sales!$D$5:$ABF$18,MATCH(UsagePerHour!$B88,Sales!$C$5:$C$18,0),MATCH(UsagePerHour!H$4,Sales!$D$3:$ABF$3,0))/H$2*INDEX(Usage!$D$5:$ABF$11,MATCH(UsagePerHour!$B$84,Usage!$C$5:$C$11,0),MATCH(UsagePerHour!H$4,Usage!$D$3:$ABF$3,0)),"")</f>
        <v>23.10071835766303</v>
      </c>
      <c r="I88" s="6">
        <f>IFERROR(INDEX(Sales!$D$5:$ABF$18,MATCH(UsagePerHour!$B88,Sales!$C$5:$C$18,0),MATCH(UsagePerHour!I$4,Sales!$D$3:$ABF$3,0))/I$2*INDEX(Usage!$D$5:$ABF$11,MATCH(UsagePerHour!$B$84,Usage!$C$5:$C$11,0),MATCH(UsagePerHour!I$4,Usage!$D$3:$ABF$3,0)),"")</f>
        <v>126.84309150049499</v>
      </c>
      <c r="J88" s="6">
        <f>IFERROR(INDEX(Sales!$D$5:$ABF$18,MATCH(UsagePerHour!$B88,Sales!$C$5:$C$18,0),MATCH(UsagePerHour!J$4,Sales!$D$3:$ABF$3,0))/J$2*INDEX(Usage!$D$5:$ABF$11,MATCH(UsagePerHour!$B$84,Usage!$C$5:$C$11,0),MATCH(UsagePerHour!J$4,Usage!$D$3:$ABF$3,0)),"")</f>
        <v>50.794397843662189</v>
      </c>
      <c r="K88" s="6">
        <f>IFERROR(INDEX(Sales!$D$5:$ABF$18,MATCH(UsagePerHour!$B88,Sales!$C$5:$C$18,0),MATCH(UsagePerHour!K$4,Sales!$D$3:$ABF$3,0))/K$2*INDEX(Usage!$D$5:$ABF$11,MATCH(UsagePerHour!$B$84,Usage!$C$5:$C$11,0),MATCH(UsagePerHour!K$4,Usage!$D$3:$ABF$3,0)),"")</f>
        <v>27.192886556612372</v>
      </c>
      <c r="L88" s="6">
        <f>IFERROR(INDEX(Sales!$D$5:$ABF$18,MATCH(UsagePerHour!$B88,Sales!$C$5:$C$18,0),MATCH(UsagePerHour!L$4,Sales!$D$3:$ABF$3,0))/L$2*INDEX(Usage!$D$5:$ABF$11,MATCH(UsagePerHour!$B$84,Usage!$C$5:$C$11,0),MATCH(UsagePerHour!L$4,Usage!$D$3:$ABF$3,0)),"")</f>
        <v>37.020359281437131</v>
      </c>
      <c r="M88" s="6">
        <f>IFERROR(INDEX(Sales!$D$5:$ABF$18,MATCH(UsagePerHour!$B88,Sales!$C$5:$C$18,0),MATCH(UsagePerHour!M$4,Sales!$D$3:$ABF$3,0))/M$2*INDEX(Usage!$D$5:$ABF$11,MATCH(UsagePerHour!$B$84,Usage!$C$5:$C$11,0),MATCH(UsagePerHour!M$4,Usage!$D$3:$ABF$3,0)),"")</f>
        <v>17.074016206511718</v>
      </c>
      <c r="N88" s="6">
        <f>IFERROR(INDEX(Sales!$D$5:$ABF$18,MATCH(UsagePerHour!$B88,Sales!$C$5:$C$18,0),MATCH(UsagePerHour!N$4,Sales!$D$3:$ABF$3,0))/N$2*INDEX(Usage!$D$5:$ABF$11,MATCH(UsagePerHour!$B$84,Usage!$C$5:$C$11,0),MATCH(UsagePerHour!N$4,Usage!$D$3:$ABF$3,0)),"")</f>
        <v>15.818094372895848</v>
      </c>
      <c r="O88" s="6">
        <f>IFERROR(INDEX(Sales!$D$5:$ABF$18,MATCH(UsagePerHour!$B88,Sales!$C$5:$C$18,0),MATCH(UsagePerHour!O$4,Sales!$D$3:$ABF$3,0))/O$2*INDEX(Usage!$D$5:$ABF$11,MATCH(UsagePerHour!$B$84,Usage!$C$5:$C$11,0),MATCH(UsagePerHour!O$4,Usage!$D$3:$ABF$3,0)),"")</f>
        <v>23.10071835766303</v>
      </c>
      <c r="P88" s="6">
        <f>IFERROR(INDEX(Sales!$D$5:$ABF$18,MATCH(UsagePerHour!$B88,Sales!$C$5:$C$18,0),MATCH(UsagePerHour!P$4,Sales!$D$3:$ABF$3,0))/P$2*INDEX(Usage!$D$5:$ABF$11,MATCH(UsagePerHour!$B$84,Usage!$C$5:$C$11,0),MATCH(UsagePerHour!P$4,Usage!$D$3:$ABF$3,0)),"")</f>
        <v>126.84309150049499</v>
      </c>
      <c r="Q88" s="6">
        <f>IFERROR(INDEX(Sales!$D$5:$ABF$18,MATCH(UsagePerHour!$B88,Sales!$C$5:$C$18,0),MATCH(UsagePerHour!Q$4,Sales!$D$3:$ABF$3,0))/Q$2*INDEX(Usage!$D$5:$ABF$11,MATCH(UsagePerHour!$B$84,Usage!$C$5:$C$11,0),MATCH(UsagePerHour!Q$4,Usage!$D$3:$ABF$3,0)),"")</f>
        <v>50.794397843662189</v>
      </c>
      <c r="R88" s="6">
        <f>IFERROR(INDEX(Sales!$D$5:$ABF$18,MATCH(UsagePerHour!$B88,Sales!$C$5:$C$18,0),MATCH(UsagePerHour!R$4,Sales!$D$3:$ABF$3,0))/R$2*INDEX(Usage!$D$5:$ABF$11,MATCH(UsagePerHour!$B$84,Usage!$C$5:$C$11,0),MATCH(UsagePerHour!R$4,Usage!$D$3:$ABF$3,0)),"")</f>
        <v>27.192886556612372</v>
      </c>
      <c r="S88" s="6">
        <f>IFERROR(INDEX(Sales!$D$5:$ABF$18,MATCH(UsagePerHour!$B88,Sales!$C$5:$C$18,0),MATCH(UsagePerHour!S$4,Sales!$D$3:$ABF$3,0))/S$2*INDEX(Usage!$D$5:$ABF$11,MATCH(UsagePerHour!$B$84,Usage!$C$5:$C$11,0),MATCH(UsagePerHour!S$4,Usage!$D$3:$ABF$3,0)),"")</f>
        <v>37.020359281437131</v>
      </c>
      <c r="T88" s="6">
        <f>IFERROR(INDEX(Sales!$D$5:$ABF$18,MATCH(UsagePerHour!$B88,Sales!$C$5:$C$18,0),MATCH(UsagePerHour!T$4,Sales!$D$3:$ABF$3,0))/T$2*INDEX(Usage!$D$5:$ABF$11,MATCH(UsagePerHour!$B$84,Usage!$C$5:$C$11,0),MATCH(UsagePerHour!T$4,Usage!$D$3:$ABF$3,0)),"")</f>
        <v>17.074016206511718</v>
      </c>
      <c r="U88" s="6">
        <f>IFERROR(INDEX(Sales!$D$5:$ABF$18,MATCH(UsagePerHour!$B88,Sales!$C$5:$C$18,0),MATCH(UsagePerHour!U$4,Sales!$D$3:$ABF$3,0))/U$2*INDEX(Usage!$D$5:$ABF$11,MATCH(UsagePerHour!$B$84,Usage!$C$5:$C$11,0),MATCH(UsagePerHour!U$4,Usage!$D$3:$ABF$3,0)),"")</f>
        <v>15.818094372895848</v>
      </c>
      <c r="V88" s="6">
        <f>IFERROR(INDEX(Sales!$D$5:$ABF$18,MATCH(UsagePerHour!$B88,Sales!$C$5:$C$18,0),MATCH(UsagePerHour!V$4,Sales!$D$3:$ABF$3,0))/V$2*INDEX(Usage!$D$5:$ABF$11,MATCH(UsagePerHour!$B$84,Usage!$C$5:$C$11,0),MATCH(UsagePerHour!V$4,Usage!$D$3:$ABF$3,0)),"")</f>
        <v>23.10071835766303</v>
      </c>
      <c r="W88" s="6">
        <f>IFERROR(INDEX(Sales!$D$5:$ABF$18,MATCH(UsagePerHour!$B88,Sales!$C$5:$C$18,0),MATCH(UsagePerHour!W$4,Sales!$D$3:$ABF$3,0))/W$2*INDEX(Usage!$D$5:$ABF$11,MATCH(UsagePerHour!$B$84,Usage!$C$5:$C$11,0),MATCH(UsagePerHour!W$4,Usage!$D$3:$ABF$3,0)),"")</f>
        <v>126.84309150049499</v>
      </c>
      <c r="X88" s="6">
        <f>IFERROR(INDEX(Sales!$D$5:$ABF$18,MATCH(UsagePerHour!$B88,Sales!$C$5:$C$18,0),MATCH(UsagePerHour!X$4,Sales!$D$3:$ABF$3,0))/X$2*INDEX(Usage!$D$5:$ABF$11,MATCH(UsagePerHour!$B$84,Usage!$C$5:$C$11,0),MATCH(UsagePerHour!X$4,Usage!$D$3:$ABF$3,0)),"")</f>
        <v>50.794397843662189</v>
      </c>
      <c r="Y88" s="6">
        <f>IFERROR(INDEX(Sales!$D$5:$ABF$18,MATCH(UsagePerHour!$B88,Sales!$C$5:$C$18,0),MATCH(UsagePerHour!Y$4,Sales!$D$3:$ABF$3,0))/Y$2*INDEX(Usage!$D$5:$ABF$11,MATCH(UsagePerHour!$B$84,Usage!$C$5:$C$11,0),MATCH(UsagePerHour!Y$4,Usage!$D$3:$ABF$3,0)),"")</f>
        <v>27.192886556612372</v>
      </c>
      <c r="Z88" s="6">
        <f>IFERROR(INDEX(Sales!$D$5:$ABF$18,MATCH(UsagePerHour!$B88,Sales!$C$5:$C$18,0),MATCH(UsagePerHour!Z$4,Sales!$D$3:$ABF$3,0))/Z$2*INDEX(Usage!$D$5:$ABF$11,MATCH(UsagePerHour!$B$84,Usage!$C$5:$C$11,0),MATCH(UsagePerHour!Z$4,Usage!$D$3:$ABF$3,0)),"")</f>
        <v>37.020359281437131</v>
      </c>
      <c r="AA88" s="6">
        <f>IFERROR(INDEX(Sales!$D$5:$ABF$18,MATCH(UsagePerHour!$B88,Sales!$C$5:$C$18,0),MATCH(UsagePerHour!AA$4,Sales!$D$3:$ABF$3,0))/AA$2*INDEX(Usage!$D$5:$ABF$11,MATCH(UsagePerHour!$B$84,Usage!$C$5:$C$11,0),MATCH(UsagePerHour!AA$4,Usage!$D$3:$ABF$3,0)),"")</f>
        <v>17.074016206511718</v>
      </c>
      <c r="AB88" s="6">
        <f>IFERROR(INDEX(Sales!$D$5:$ABF$18,MATCH(UsagePerHour!$B88,Sales!$C$5:$C$18,0),MATCH(UsagePerHour!AB$4,Sales!$D$3:$ABF$3,0))/AB$2*INDEX(Usage!$D$5:$ABF$11,MATCH(UsagePerHour!$B$84,Usage!$C$5:$C$11,0),MATCH(UsagePerHour!AB$4,Usage!$D$3:$ABF$3,0)),"")</f>
        <v>15.818094372895848</v>
      </c>
      <c r="AC88" s="6">
        <f>IFERROR(INDEX(Sales!$D$5:$ABF$18,MATCH(UsagePerHour!$B88,Sales!$C$5:$C$18,0),MATCH(UsagePerHour!AC$4,Sales!$D$3:$ABF$3,0))/AC$2*INDEX(Usage!$D$5:$ABF$11,MATCH(UsagePerHour!$B$84,Usage!$C$5:$C$11,0),MATCH(UsagePerHour!AC$4,Usage!$D$3:$ABF$3,0)),"")</f>
        <v>23.10071835766303</v>
      </c>
      <c r="AD88" s="6">
        <f>IFERROR(INDEX(Sales!$D$5:$ABF$18,MATCH(UsagePerHour!$B88,Sales!$C$5:$C$18,0),MATCH(UsagePerHour!AD$4,Sales!$D$3:$ABF$3,0))/AD$2*INDEX(Usage!$D$5:$ABF$11,MATCH(UsagePerHour!$B$84,Usage!$C$5:$C$11,0),MATCH(UsagePerHour!AD$4,Usage!$D$3:$ABF$3,0)),"")</f>
        <v>126.84309150049499</v>
      </c>
      <c r="AE88" s="6">
        <f>IFERROR(INDEX(Sales!$D$5:$ABF$18,MATCH(UsagePerHour!$B88,Sales!$C$5:$C$18,0),MATCH(UsagePerHour!AE$4,Sales!$D$3:$ABF$3,0))/AE$2*INDEX(Usage!$D$5:$ABF$11,MATCH(UsagePerHour!$B$84,Usage!$C$5:$C$11,0),MATCH(UsagePerHour!AE$4,Usage!$D$3:$ABF$3,0)),"")</f>
        <v>50.794397843662189</v>
      </c>
      <c r="AF88" s="6">
        <f>IFERROR(INDEX(Sales!$D$5:$ABF$18,MATCH(UsagePerHour!$B88,Sales!$C$5:$C$18,0),MATCH(UsagePerHour!AF$4,Sales!$D$3:$ABF$3,0))/AF$2*INDEX(Usage!$D$5:$ABF$11,MATCH(UsagePerHour!$B$84,Usage!$C$5:$C$11,0),MATCH(UsagePerHour!AF$4,Usage!$D$3:$ABF$3,0)),"")</f>
        <v>27.192886556612372</v>
      </c>
      <c r="AG88" s="6">
        <f>IFERROR(INDEX(Sales!$D$5:$ABF$18,MATCH(UsagePerHour!$B88,Sales!$C$5:$C$18,0),MATCH(UsagePerHour!AG$4,Sales!$D$3:$ABF$3,0))/AG$2*INDEX(Usage!$D$5:$ABF$11,MATCH(UsagePerHour!$B$84,Usage!$C$5:$C$11,0),MATCH(UsagePerHour!AG$4,Usage!$D$3:$ABF$3,0)),"")</f>
        <v>37.020359281437131</v>
      </c>
      <c r="AH88" s="6">
        <f>IFERROR(INDEX(Sales!$D$5:$ABF$18,MATCH(UsagePerHour!$B88,Sales!$C$5:$C$18,0),MATCH(UsagePerHour!AH$4,Sales!$D$3:$ABF$3,0))/AH$2*INDEX(Usage!$D$5:$ABF$11,MATCH(UsagePerHour!$B$84,Usage!$C$5:$C$11,0),MATCH(UsagePerHour!AH$4,Usage!$D$3:$ABF$3,0)),"")</f>
        <v>17.074016206511718</v>
      </c>
      <c r="AI88" s="6">
        <f>IFERROR(INDEX(Sales!$D$5:$ABF$18,MATCH(UsagePerHour!$B88,Sales!$C$5:$C$18,0),MATCH(UsagePerHour!AI$4,Sales!$D$3:$ABF$3,0))/AI$2*INDEX(Usage!$D$5:$ABF$11,MATCH(UsagePerHour!$B$84,Usage!$C$5:$C$11,0),MATCH(UsagePerHour!AI$4,Usage!$D$3:$ABF$3,0)),"")</f>
        <v>15.818094372895848</v>
      </c>
      <c r="AJ88" s="6">
        <f>IFERROR(INDEX(Sales!$D$5:$ABF$18,MATCH(UsagePerHour!$B88,Sales!$C$5:$C$18,0),MATCH(UsagePerHour!AJ$4,Sales!$D$3:$ABF$3,0))/AJ$2*INDEX(Usage!$D$5:$ABF$11,MATCH(UsagePerHour!$B$84,Usage!$C$5:$C$11,0),MATCH(UsagePerHour!AJ$4,Usage!$D$3:$ABF$3,0)),"")</f>
        <v>23.10071835766303</v>
      </c>
      <c r="AK88" s="6">
        <f>IFERROR(INDEX(Sales!$D$5:$ABF$18,MATCH(UsagePerHour!$B88,Sales!$C$5:$C$18,0),MATCH(UsagePerHour!AK$4,Sales!$D$3:$ABF$3,0))/AK$2*INDEX(Usage!$D$5:$ABF$11,MATCH(UsagePerHour!$B$84,Usage!$C$5:$C$11,0),MATCH(UsagePerHour!AK$4,Usage!$D$3:$ABF$3,0)),"")</f>
        <v>126.84309150049499</v>
      </c>
      <c r="AL88" s="6">
        <f>IFERROR(INDEX(Sales!$D$5:$ABF$18,MATCH(UsagePerHour!$B88,Sales!$C$5:$C$18,0),MATCH(UsagePerHour!AL$4,Sales!$D$3:$ABF$3,0))/AL$2*INDEX(Usage!$D$5:$ABF$11,MATCH(UsagePerHour!$B$84,Usage!$C$5:$C$11,0),MATCH(UsagePerHour!AL$4,Usage!$D$3:$ABF$3,0)),"")</f>
        <v>50.794397843662189</v>
      </c>
      <c r="AM88" s="6">
        <f>IFERROR(INDEX(Sales!$D$5:$ABF$18,MATCH(UsagePerHour!$B88,Sales!$C$5:$C$18,0),MATCH(UsagePerHour!AM$4,Sales!$D$3:$ABF$3,0))/AM$2*INDEX(Usage!$D$5:$ABF$11,MATCH(UsagePerHour!$B$84,Usage!$C$5:$C$11,0),MATCH(UsagePerHour!AM$4,Usage!$D$3:$ABF$3,0)),"")</f>
        <v>27.192886556612372</v>
      </c>
      <c r="AN88" s="6">
        <f>IFERROR(INDEX(Sales!$D$5:$ABF$18,MATCH(UsagePerHour!$B88,Sales!$C$5:$C$18,0),MATCH(UsagePerHour!AN$4,Sales!$D$3:$ABF$3,0))/AN$2*INDEX(Usage!$D$5:$ABF$11,MATCH(UsagePerHour!$B$84,Usage!$C$5:$C$11,0),MATCH(UsagePerHour!AN$4,Usage!$D$3:$ABF$3,0)),"")</f>
        <v>37.020359281437131</v>
      </c>
      <c r="AO88" s="6">
        <f>IFERROR(INDEX(Sales!$D$5:$ABF$18,MATCH(UsagePerHour!$B88,Sales!$C$5:$C$18,0),MATCH(UsagePerHour!AO$4,Sales!$D$3:$ABF$3,0))/AO$2*INDEX(Usage!$D$5:$ABF$11,MATCH(UsagePerHour!$B$84,Usage!$C$5:$C$11,0),MATCH(UsagePerHour!AO$4,Usage!$D$3:$ABF$3,0)),"")</f>
        <v>17.074016206511718</v>
      </c>
      <c r="AP88" s="6">
        <f>IFERROR(INDEX(Sales!$D$5:$ABF$18,MATCH(UsagePerHour!$B88,Sales!$C$5:$C$18,0),MATCH(UsagePerHour!AP$4,Sales!$D$3:$ABF$3,0))/AP$2*INDEX(Usage!$D$5:$ABF$11,MATCH(UsagePerHour!$B$84,Usage!$C$5:$C$11,0),MATCH(UsagePerHour!AP$4,Usage!$D$3:$ABF$3,0)),"")</f>
        <v>15.818094372895848</v>
      </c>
      <c r="AQ88" s="6">
        <f>IFERROR(INDEX(Sales!$D$5:$ABF$18,MATCH(UsagePerHour!$B88,Sales!$C$5:$C$18,0),MATCH(UsagePerHour!AQ$4,Sales!$D$3:$ABF$3,0))/AQ$2*INDEX(Usage!$D$5:$ABF$11,MATCH(UsagePerHour!$B$84,Usage!$C$5:$C$11,0),MATCH(UsagePerHour!AQ$4,Usage!$D$3:$ABF$3,0)),"")</f>
        <v>23.10071835766303</v>
      </c>
      <c r="AR88" s="6">
        <f>IFERROR(INDEX(Sales!$D$5:$ABF$18,MATCH(UsagePerHour!$B88,Sales!$C$5:$C$18,0),MATCH(UsagePerHour!AR$4,Sales!$D$3:$ABF$3,0))/AR$2*INDEX(Usage!$D$5:$ABF$11,MATCH(UsagePerHour!$B$84,Usage!$C$5:$C$11,0),MATCH(UsagePerHour!AR$4,Usage!$D$3:$ABF$3,0)),"")</f>
        <v>126.84309150049499</v>
      </c>
      <c r="AS88" s="6">
        <f>IFERROR(INDEX(Sales!$D$5:$ABF$18,MATCH(UsagePerHour!$B88,Sales!$C$5:$C$18,0),MATCH(UsagePerHour!AS$4,Sales!$D$3:$ABF$3,0))/AS$2*INDEX(Usage!$D$5:$ABF$11,MATCH(UsagePerHour!$B$84,Usage!$C$5:$C$11,0),MATCH(UsagePerHour!AS$4,Usage!$D$3:$ABF$3,0)),"")</f>
        <v>50.794397843662189</v>
      </c>
      <c r="AT88" s="6">
        <f>IFERROR(INDEX(Sales!$D$5:$ABF$18,MATCH(UsagePerHour!$B88,Sales!$C$5:$C$18,0),MATCH(UsagePerHour!AT$4,Sales!$D$3:$ABF$3,0))/AT$2*INDEX(Usage!$D$5:$ABF$11,MATCH(UsagePerHour!$B$84,Usage!$C$5:$C$11,0),MATCH(UsagePerHour!AT$4,Usage!$D$3:$ABF$3,0)),"")</f>
        <v>27.192886556612372</v>
      </c>
      <c r="AU88" s="6">
        <f>IFERROR(INDEX(Sales!$D$5:$ABF$18,MATCH(UsagePerHour!$B88,Sales!$C$5:$C$18,0),MATCH(UsagePerHour!AU$4,Sales!$D$3:$ABF$3,0))/AU$2*INDEX(Usage!$D$5:$ABF$11,MATCH(UsagePerHour!$B$84,Usage!$C$5:$C$11,0),MATCH(UsagePerHour!AU$4,Usage!$D$3:$ABF$3,0)),"")</f>
        <v>37.020359281437131</v>
      </c>
      <c r="AV88" s="6">
        <f>IFERROR(INDEX(Sales!$D$5:$ABF$18,MATCH(UsagePerHour!$B88,Sales!$C$5:$C$18,0),MATCH(UsagePerHour!AV$4,Sales!$D$3:$ABF$3,0))/AV$2*INDEX(Usage!$D$5:$ABF$11,MATCH(UsagePerHour!$B$84,Usage!$C$5:$C$11,0),MATCH(UsagePerHour!AV$4,Usage!$D$3:$ABF$3,0)),"")</f>
        <v>17.074016206511718</v>
      </c>
      <c r="AW88" s="6">
        <f>IFERROR(INDEX(Sales!$D$5:$ABF$18,MATCH(UsagePerHour!$B88,Sales!$C$5:$C$18,0),MATCH(UsagePerHour!AW$4,Sales!$D$3:$ABF$3,0))/AW$2*INDEX(Usage!$D$5:$ABF$11,MATCH(UsagePerHour!$B$84,Usage!$C$5:$C$11,0),MATCH(UsagePerHour!AW$4,Usage!$D$3:$ABF$3,0)),"")</f>
        <v>15.818094372895848</v>
      </c>
      <c r="AX88" s="6">
        <f>IFERROR(INDEX(Sales!$D$5:$ABF$18,MATCH(UsagePerHour!$B88,Sales!$C$5:$C$18,0),MATCH(UsagePerHour!AX$4,Sales!$D$3:$ABF$3,0))/AX$2*INDEX(Usage!$D$5:$ABF$11,MATCH(UsagePerHour!$B$84,Usage!$C$5:$C$11,0),MATCH(UsagePerHour!AX$4,Usage!$D$3:$ABF$3,0)),"")</f>
        <v>23.10071835766303</v>
      </c>
      <c r="AY88" s="6">
        <f>IFERROR(INDEX(Sales!$D$5:$ABF$18,MATCH(UsagePerHour!$B88,Sales!$C$5:$C$18,0),MATCH(UsagePerHour!AY$4,Sales!$D$3:$ABF$3,0))/AY$2*INDEX(Usage!$D$5:$ABF$11,MATCH(UsagePerHour!$B$84,Usage!$C$5:$C$11,0),MATCH(UsagePerHour!AY$4,Usage!$D$3:$ABF$3,0)),"")</f>
        <v>126.84309150049499</v>
      </c>
      <c r="AZ88" s="6">
        <f>IFERROR(INDEX(Sales!$D$5:$ABF$18,MATCH(UsagePerHour!$B88,Sales!$C$5:$C$18,0),MATCH(UsagePerHour!AZ$4,Sales!$D$3:$ABF$3,0))/AZ$2*INDEX(Usage!$D$5:$ABF$11,MATCH(UsagePerHour!$B$84,Usage!$C$5:$C$11,0),MATCH(UsagePerHour!AZ$4,Usage!$D$3:$ABF$3,0)),"")</f>
        <v>50.794397843662189</v>
      </c>
      <c r="BA88" s="6">
        <f>IFERROR(INDEX(Sales!$D$5:$ABF$18,MATCH(UsagePerHour!$B88,Sales!$C$5:$C$18,0),MATCH(UsagePerHour!BA$4,Sales!$D$3:$ABF$3,0))/BA$2*INDEX(Usage!$D$5:$ABF$11,MATCH(UsagePerHour!$B$84,Usage!$C$5:$C$11,0),MATCH(UsagePerHour!BA$4,Usage!$D$3:$ABF$3,0)),"")</f>
        <v>27.192886556612372</v>
      </c>
      <c r="BB88" s="6">
        <f>IFERROR(INDEX(Sales!$D$5:$ABF$18,MATCH(UsagePerHour!$B88,Sales!$C$5:$C$18,0),MATCH(UsagePerHour!BB$4,Sales!$D$3:$ABF$3,0))/BB$2*INDEX(Usage!$D$5:$ABF$11,MATCH(UsagePerHour!$B$84,Usage!$C$5:$C$11,0),MATCH(UsagePerHour!BB$4,Usage!$D$3:$ABF$3,0)),"")</f>
        <v>37.020359281437131</v>
      </c>
      <c r="BC88" s="6">
        <f>IFERROR(INDEX(Sales!$D$5:$ABF$18,MATCH(UsagePerHour!$B88,Sales!$C$5:$C$18,0),MATCH(UsagePerHour!BC$4,Sales!$D$3:$ABF$3,0))/BC$2*INDEX(Usage!$D$5:$ABF$11,MATCH(UsagePerHour!$B$84,Usage!$C$5:$C$11,0),MATCH(UsagePerHour!BC$4,Usage!$D$3:$ABF$3,0)),"")</f>
        <v>17.074016206511718</v>
      </c>
      <c r="BD88" s="6">
        <f>IFERROR(INDEX(Sales!$D$5:$ABF$18,MATCH(UsagePerHour!$B88,Sales!$C$5:$C$18,0),MATCH(UsagePerHour!BD$4,Sales!$D$3:$ABF$3,0))/BD$2*INDEX(Usage!$D$5:$ABF$11,MATCH(UsagePerHour!$B$84,Usage!$C$5:$C$11,0),MATCH(UsagePerHour!BD$4,Usage!$D$3:$ABF$3,0)),"")</f>
        <v>15.818094372895848</v>
      </c>
      <c r="BE88" s="6">
        <f>IFERROR(INDEX(Sales!$D$5:$ABF$18,MATCH(UsagePerHour!$B88,Sales!$C$5:$C$18,0),MATCH(UsagePerHour!BE$4,Sales!$D$3:$ABF$3,0))/BE$2*INDEX(Usage!$D$5:$ABF$11,MATCH(UsagePerHour!$B$84,Usage!$C$5:$C$11,0),MATCH(UsagePerHour!BE$4,Usage!$D$3:$ABF$3,0)),"")</f>
        <v>23.10071835766303</v>
      </c>
      <c r="BF88" s="6">
        <f>IFERROR(INDEX(Sales!$D$5:$ABF$18,MATCH(UsagePerHour!$B88,Sales!$C$5:$C$18,0),MATCH(UsagePerHour!BF$4,Sales!$D$3:$ABF$3,0))/BF$2*INDEX(Usage!$D$5:$ABF$11,MATCH(UsagePerHour!$B$84,Usage!$C$5:$C$11,0),MATCH(UsagePerHour!BF$4,Usage!$D$3:$ABF$3,0)),"")</f>
        <v>126.84309150049499</v>
      </c>
      <c r="BG88" s="6">
        <f>IFERROR(INDEX(Sales!$D$5:$ABF$18,MATCH(UsagePerHour!$B88,Sales!$C$5:$C$18,0),MATCH(UsagePerHour!BG$4,Sales!$D$3:$ABF$3,0))/BG$2*INDEX(Usage!$D$5:$ABF$11,MATCH(UsagePerHour!$B$84,Usage!$C$5:$C$11,0),MATCH(UsagePerHour!BG$4,Usage!$D$3:$ABF$3,0)),"")</f>
        <v>50.794397843662189</v>
      </c>
      <c r="BH88" s="6">
        <f>IFERROR(INDEX(Sales!$D$5:$ABF$18,MATCH(UsagePerHour!$B88,Sales!$C$5:$C$18,0),MATCH(UsagePerHour!BH$4,Sales!$D$3:$ABF$3,0))/BH$2*INDEX(Usage!$D$5:$ABF$11,MATCH(UsagePerHour!$B$84,Usage!$C$5:$C$11,0),MATCH(UsagePerHour!BH$4,Usage!$D$3:$ABF$3,0)),"")</f>
        <v>27.192886556612372</v>
      </c>
      <c r="BI88" s="6">
        <f>IFERROR(INDEX(Sales!$D$5:$ABF$18,MATCH(UsagePerHour!$B88,Sales!$C$5:$C$18,0),MATCH(UsagePerHour!BI$4,Sales!$D$3:$ABF$3,0))/BI$2*INDEX(Usage!$D$5:$ABF$11,MATCH(UsagePerHour!$B$84,Usage!$C$5:$C$11,0),MATCH(UsagePerHour!BI$4,Usage!$D$3:$ABF$3,0)),"")</f>
        <v>37.020359281437131</v>
      </c>
      <c r="BJ88" s="6">
        <f>IFERROR(INDEX(Sales!$D$5:$ABF$18,MATCH(UsagePerHour!$B88,Sales!$C$5:$C$18,0),MATCH(UsagePerHour!BJ$4,Sales!$D$3:$ABF$3,0))/BJ$2*INDEX(Usage!$D$5:$ABF$11,MATCH(UsagePerHour!$B$84,Usage!$C$5:$C$11,0),MATCH(UsagePerHour!BJ$4,Usage!$D$3:$ABF$3,0)),"")</f>
        <v>17.074016206511718</v>
      </c>
      <c r="BK88" s="6">
        <f>IFERROR(INDEX(Sales!$D$5:$ABF$18,MATCH(UsagePerHour!$B88,Sales!$C$5:$C$18,0),MATCH(UsagePerHour!BK$4,Sales!$D$3:$ABF$3,0))/BK$2*INDEX(Usage!$D$5:$ABF$11,MATCH(UsagePerHour!$B$84,Usage!$C$5:$C$11,0),MATCH(UsagePerHour!BK$4,Usage!$D$3:$ABF$3,0)),"")</f>
        <v>15.818094372895848</v>
      </c>
      <c r="BL88" s="6">
        <f>IFERROR(INDEX(Sales!$D$5:$ABF$18,MATCH(UsagePerHour!$B88,Sales!$C$5:$C$18,0),MATCH(UsagePerHour!BL$4,Sales!$D$3:$ABF$3,0))/BL$2*INDEX(Usage!$D$5:$ABF$11,MATCH(UsagePerHour!$B$84,Usage!$C$5:$C$11,0),MATCH(UsagePerHour!BL$4,Usage!$D$3:$ABF$3,0)),"")</f>
        <v>23.10071835766303</v>
      </c>
      <c r="BM88" s="6">
        <f>IFERROR(INDEX(Sales!$D$5:$ABF$18,MATCH(UsagePerHour!$B88,Sales!$C$5:$C$18,0),MATCH(UsagePerHour!BM$4,Sales!$D$3:$ABF$3,0))/BM$2*INDEX(Usage!$D$5:$ABF$11,MATCH(UsagePerHour!$B$84,Usage!$C$5:$C$11,0),MATCH(UsagePerHour!BM$4,Usage!$D$3:$ABF$3,0)),"")</f>
        <v>126.84309150049499</v>
      </c>
      <c r="BN88" s="6">
        <f>IFERROR(INDEX(Sales!$D$5:$ABF$18,MATCH(UsagePerHour!$B88,Sales!$C$5:$C$18,0),MATCH(UsagePerHour!BN$4,Sales!$D$3:$ABF$3,0))/BN$2*INDEX(Usage!$D$5:$ABF$11,MATCH(UsagePerHour!$B$84,Usage!$C$5:$C$11,0),MATCH(UsagePerHour!BN$4,Usage!$D$3:$ABF$3,0)),"")</f>
        <v>50.794397843662189</v>
      </c>
      <c r="BO88" s="6">
        <f>IFERROR(INDEX(Sales!$D$5:$ABF$18,MATCH(UsagePerHour!$B88,Sales!$C$5:$C$18,0),MATCH(UsagePerHour!BO$4,Sales!$D$3:$ABF$3,0))/BO$2*INDEX(Usage!$D$5:$ABF$11,MATCH(UsagePerHour!$B$84,Usage!$C$5:$C$11,0),MATCH(UsagePerHour!BO$4,Usage!$D$3:$ABF$3,0)),"")</f>
        <v>27.192886556612372</v>
      </c>
      <c r="BP88" s="6">
        <f>IFERROR(INDEX(Sales!$D$5:$ABF$18,MATCH(UsagePerHour!$B88,Sales!$C$5:$C$18,0),MATCH(UsagePerHour!BP$4,Sales!$D$3:$ABF$3,0))/BP$2*INDEX(Usage!$D$5:$ABF$11,MATCH(UsagePerHour!$B$84,Usage!$C$5:$C$11,0),MATCH(UsagePerHour!BP$4,Usage!$D$3:$ABF$3,0)),"")</f>
        <v>37.020359281437131</v>
      </c>
      <c r="BQ88" s="6">
        <f>IFERROR(INDEX(Sales!$D$5:$ABF$18,MATCH(UsagePerHour!$B88,Sales!$C$5:$C$18,0),MATCH(UsagePerHour!BQ$4,Sales!$D$3:$ABF$3,0))/BQ$2*INDEX(Usage!$D$5:$ABF$11,MATCH(UsagePerHour!$B$84,Usage!$C$5:$C$11,0),MATCH(UsagePerHour!BQ$4,Usage!$D$3:$ABF$3,0)),"")</f>
        <v>17.074016206511718</v>
      </c>
      <c r="BR88" s="6">
        <f>IFERROR(INDEX(Sales!$D$5:$ABF$18,MATCH(UsagePerHour!$B88,Sales!$C$5:$C$18,0),MATCH(UsagePerHour!BR$4,Sales!$D$3:$ABF$3,0))/BR$2*INDEX(Usage!$D$5:$ABF$11,MATCH(UsagePerHour!$B$84,Usage!$C$5:$C$11,0),MATCH(UsagePerHour!BR$4,Usage!$D$3:$ABF$3,0)),"")</f>
        <v>15.818094372895848</v>
      </c>
      <c r="BS88" s="6">
        <f>IFERROR(INDEX(Sales!$D$5:$ABF$18,MATCH(UsagePerHour!$B88,Sales!$C$5:$C$18,0),MATCH(UsagePerHour!BS$4,Sales!$D$3:$ABF$3,0))/BS$2*INDEX(Usage!$D$5:$ABF$11,MATCH(UsagePerHour!$B$84,Usage!$C$5:$C$11,0),MATCH(UsagePerHour!BS$4,Usage!$D$3:$ABF$3,0)),"")</f>
        <v>23.10071835766303</v>
      </c>
      <c r="BT88" s="6">
        <f>IFERROR(INDEX(Sales!$D$5:$ABF$18,MATCH(UsagePerHour!$B88,Sales!$C$5:$C$18,0),MATCH(UsagePerHour!BT$4,Sales!$D$3:$ABF$3,0))/BT$2*INDEX(Usage!$D$5:$ABF$11,MATCH(UsagePerHour!$B$84,Usage!$C$5:$C$11,0),MATCH(UsagePerHour!BT$4,Usage!$D$3:$ABF$3,0)),"")</f>
        <v>126.84309150049499</v>
      </c>
      <c r="BU88" s="6">
        <f>IFERROR(INDEX(Sales!$D$5:$ABF$18,MATCH(UsagePerHour!$B88,Sales!$C$5:$C$18,0),MATCH(UsagePerHour!BU$4,Sales!$D$3:$ABF$3,0))/BU$2*INDEX(Usage!$D$5:$ABF$11,MATCH(UsagePerHour!$B$84,Usage!$C$5:$C$11,0),MATCH(UsagePerHour!BU$4,Usage!$D$3:$ABF$3,0)),"")</f>
        <v>50.794397843662189</v>
      </c>
      <c r="BV88" s="6">
        <f>IFERROR(INDEX(Sales!$D$5:$ABF$18,MATCH(UsagePerHour!$B88,Sales!$C$5:$C$18,0),MATCH(UsagePerHour!BV$4,Sales!$D$3:$ABF$3,0))/BV$2*INDEX(Usage!$D$5:$ABF$11,MATCH(UsagePerHour!$B$84,Usage!$C$5:$C$11,0),MATCH(UsagePerHour!BV$4,Usage!$D$3:$ABF$3,0)),"")</f>
        <v>27.192886556612372</v>
      </c>
      <c r="BW88" s="6">
        <f>IFERROR(INDEX(Sales!$D$5:$ABF$18,MATCH(UsagePerHour!$B88,Sales!$C$5:$C$18,0),MATCH(UsagePerHour!BW$4,Sales!$D$3:$ABF$3,0))/BW$2*INDEX(Usage!$D$5:$ABF$11,MATCH(UsagePerHour!$B$84,Usage!$C$5:$C$11,0),MATCH(UsagePerHour!BW$4,Usage!$D$3:$ABF$3,0)),"")</f>
        <v>37.020359281437131</v>
      </c>
      <c r="BX88" s="6">
        <f>IFERROR(INDEX(Sales!$D$5:$ABF$18,MATCH(UsagePerHour!$B88,Sales!$C$5:$C$18,0),MATCH(UsagePerHour!BX$4,Sales!$D$3:$ABF$3,0))/BX$2*INDEX(Usage!$D$5:$ABF$11,MATCH(UsagePerHour!$B$84,Usage!$C$5:$C$11,0),MATCH(UsagePerHour!BX$4,Usage!$D$3:$ABF$3,0)),"")</f>
        <v>17.074016206511718</v>
      </c>
      <c r="BY88" s="6">
        <f>IFERROR(INDEX(Sales!$D$5:$ABF$18,MATCH(UsagePerHour!$B88,Sales!$C$5:$C$18,0),MATCH(UsagePerHour!BY$4,Sales!$D$3:$ABF$3,0))/BY$2*INDEX(Usage!$D$5:$ABF$11,MATCH(UsagePerHour!$B$84,Usage!$C$5:$C$11,0),MATCH(UsagePerHour!BY$4,Usage!$D$3:$ABF$3,0)),"")</f>
        <v>15.818094372895848</v>
      </c>
      <c r="BZ88" s="6">
        <f>IFERROR(INDEX(Sales!$D$5:$ABF$18,MATCH(UsagePerHour!$B88,Sales!$C$5:$C$18,0),MATCH(UsagePerHour!BZ$4,Sales!$D$3:$ABF$3,0))/BZ$2*INDEX(Usage!$D$5:$ABF$11,MATCH(UsagePerHour!$B$84,Usage!$C$5:$C$11,0),MATCH(UsagePerHour!BZ$4,Usage!$D$3:$ABF$3,0)),"")</f>
        <v>23.10071835766303</v>
      </c>
      <c r="CA88" s="6">
        <f>IFERROR(INDEX(Sales!$D$5:$ABF$18,MATCH(UsagePerHour!$B88,Sales!$C$5:$C$18,0),MATCH(UsagePerHour!CA$4,Sales!$D$3:$ABF$3,0))/CA$2*INDEX(Usage!$D$5:$ABF$11,MATCH(UsagePerHour!$B$84,Usage!$C$5:$C$11,0),MATCH(UsagePerHour!CA$4,Usage!$D$3:$ABF$3,0)),"")</f>
        <v>126.84309150049499</v>
      </c>
      <c r="CB88" s="6">
        <f>IFERROR(INDEX(Sales!$D$5:$ABF$18,MATCH(UsagePerHour!$B88,Sales!$C$5:$C$18,0),MATCH(UsagePerHour!CB$4,Sales!$D$3:$ABF$3,0))/CB$2*INDEX(Usage!$D$5:$ABF$11,MATCH(UsagePerHour!$B$84,Usage!$C$5:$C$11,0),MATCH(UsagePerHour!CB$4,Usage!$D$3:$ABF$3,0)),"")</f>
        <v>50.794397843662189</v>
      </c>
      <c r="CC88" s="6">
        <f>IFERROR(INDEX(Sales!$D$5:$ABF$18,MATCH(UsagePerHour!$B88,Sales!$C$5:$C$18,0),MATCH(UsagePerHour!CC$4,Sales!$D$3:$ABF$3,0))/CC$2*INDEX(Usage!$D$5:$ABF$11,MATCH(UsagePerHour!$B$84,Usage!$C$5:$C$11,0),MATCH(UsagePerHour!CC$4,Usage!$D$3:$ABF$3,0)),"")</f>
        <v>27.192886556612372</v>
      </c>
      <c r="CD88" s="6">
        <f>IFERROR(INDEX(Sales!$D$5:$ABF$18,MATCH(UsagePerHour!$B88,Sales!$C$5:$C$18,0),MATCH(UsagePerHour!CD$4,Sales!$D$3:$ABF$3,0))/CD$2*INDEX(Usage!$D$5:$ABF$11,MATCH(UsagePerHour!$B$84,Usage!$C$5:$C$11,0),MATCH(UsagePerHour!CD$4,Usage!$D$3:$ABF$3,0)),"")</f>
        <v>37.020359281437131</v>
      </c>
      <c r="CE88" s="6">
        <f>IFERROR(INDEX(Sales!$D$5:$ABF$18,MATCH(UsagePerHour!$B88,Sales!$C$5:$C$18,0),MATCH(UsagePerHour!CE$4,Sales!$D$3:$ABF$3,0))/CE$2*INDEX(Usage!$D$5:$ABF$11,MATCH(UsagePerHour!$B$84,Usage!$C$5:$C$11,0),MATCH(UsagePerHour!CE$4,Usage!$D$3:$ABF$3,0)),"")</f>
        <v>17.074016206511718</v>
      </c>
      <c r="CF88" s="6">
        <f>IFERROR(INDEX(Sales!$D$5:$ABF$18,MATCH(UsagePerHour!$B88,Sales!$C$5:$C$18,0),MATCH(UsagePerHour!CF$4,Sales!$D$3:$ABF$3,0))/CF$2*INDEX(Usage!$D$5:$ABF$11,MATCH(UsagePerHour!$B$84,Usage!$C$5:$C$11,0),MATCH(UsagePerHour!CF$4,Usage!$D$3:$ABF$3,0)),"")</f>
        <v>15.818094372895848</v>
      </c>
      <c r="CG88" s="6">
        <f>IFERROR(INDEX(Sales!$D$5:$ABF$18,MATCH(UsagePerHour!$B88,Sales!$C$5:$C$18,0),MATCH(UsagePerHour!CG$4,Sales!$D$3:$ABF$3,0))/CG$2*INDEX(Usage!$D$5:$ABF$11,MATCH(UsagePerHour!$B$84,Usage!$C$5:$C$11,0),MATCH(UsagePerHour!CG$4,Usage!$D$3:$ABF$3,0)),"")</f>
        <v>23.10071835766303</v>
      </c>
      <c r="CH88" s="6">
        <f>IFERROR(INDEX(Sales!$D$5:$ABF$18,MATCH(UsagePerHour!$B88,Sales!$C$5:$C$18,0),MATCH(UsagePerHour!CH$4,Sales!$D$3:$ABF$3,0))/CH$2*INDEX(Usage!$D$5:$ABF$11,MATCH(UsagePerHour!$B$84,Usage!$C$5:$C$11,0),MATCH(UsagePerHour!CH$4,Usage!$D$3:$ABF$3,0)),"")</f>
        <v>126.84309150049499</v>
      </c>
      <c r="CI88" s="6">
        <f>IFERROR(INDEX(Sales!$D$5:$ABF$18,MATCH(UsagePerHour!$B88,Sales!$C$5:$C$18,0),MATCH(UsagePerHour!CI$4,Sales!$D$3:$ABF$3,0))/CI$2*INDEX(Usage!$D$5:$ABF$11,MATCH(UsagePerHour!$B$84,Usage!$C$5:$C$11,0),MATCH(UsagePerHour!CI$4,Usage!$D$3:$ABF$3,0)),"")</f>
        <v>50.794397843662189</v>
      </c>
      <c r="CJ88" s="6">
        <f>IFERROR(INDEX(Sales!$D$5:$ABF$18,MATCH(UsagePerHour!$B88,Sales!$C$5:$C$18,0),MATCH(UsagePerHour!CJ$4,Sales!$D$3:$ABF$3,0))/CJ$2*INDEX(Usage!$D$5:$ABF$11,MATCH(UsagePerHour!$B$84,Usage!$C$5:$C$11,0),MATCH(UsagePerHour!CJ$4,Usage!$D$3:$ABF$3,0)),"")</f>
        <v>27.192886556612372</v>
      </c>
      <c r="CK88" s="6">
        <f>IFERROR(INDEX(Sales!$D$5:$ABF$18,MATCH(UsagePerHour!$B88,Sales!$C$5:$C$18,0),MATCH(UsagePerHour!CK$4,Sales!$D$3:$ABF$3,0))/CK$2*INDEX(Usage!$D$5:$ABF$11,MATCH(UsagePerHour!$B$84,Usage!$C$5:$C$11,0),MATCH(UsagePerHour!CK$4,Usage!$D$3:$ABF$3,0)),"")</f>
        <v>37.020359281437131</v>
      </c>
      <c r="CL88" s="6">
        <f>IFERROR(INDEX(Sales!$D$5:$ABF$18,MATCH(UsagePerHour!$B88,Sales!$C$5:$C$18,0),MATCH(UsagePerHour!CL$4,Sales!$D$3:$ABF$3,0))/CL$2*INDEX(Usage!$D$5:$ABF$11,MATCH(UsagePerHour!$B$84,Usage!$C$5:$C$11,0),MATCH(UsagePerHour!CL$4,Usage!$D$3:$ABF$3,0)),"")</f>
        <v>17.074016206511718</v>
      </c>
      <c r="CM88" s="6">
        <f>IFERROR(INDEX(Sales!$D$5:$ABF$18,MATCH(UsagePerHour!$B88,Sales!$C$5:$C$18,0),MATCH(UsagePerHour!CM$4,Sales!$D$3:$ABF$3,0))/CM$2*INDEX(Usage!$D$5:$ABF$11,MATCH(UsagePerHour!$B$84,Usage!$C$5:$C$11,0),MATCH(UsagePerHour!CM$4,Usage!$D$3:$ABF$3,0)),"")</f>
        <v>15.818094372895848</v>
      </c>
      <c r="CN88" s="6">
        <f>IFERROR(INDEX(Sales!$D$5:$ABF$18,MATCH(UsagePerHour!$B88,Sales!$C$5:$C$18,0),MATCH(UsagePerHour!CN$4,Sales!$D$3:$ABF$3,0))/CN$2*INDEX(Usage!$D$5:$ABF$11,MATCH(UsagePerHour!$B$84,Usage!$C$5:$C$11,0),MATCH(UsagePerHour!CN$4,Usage!$D$3:$ABF$3,0)),"")</f>
        <v>23.10071835766303</v>
      </c>
      <c r="CO88" s="6">
        <f>IFERROR(INDEX(Sales!$D$5:$ABF$18,MATCH(UsagePerHour!$B88,Sales!$C$5:$C$18,0),MATCH(UsagePerHour!CO$4,Sales!$D$3:$ABF$3,0))/CO$2*INDEX(Usage!$D$5:$ABF$11,MATCH(UsagePerHour!$B$84,Usage!$C$5:$C$11,0),MATCH(UsagePerHour!CO$4,Usage!$D$3:$ABF$3,0)),"")</f>
        <v>126.84309150049499</v>
      </c>
      <c r="CP88" s="6">
        <f>IFERROR(INDEX(Sales!$D$5:$ABF$18,MATCH(UsagePerHour!$B88,Sales!$C$5:$C$18,0),MATCH(UsagePerHour!CP$4,Sales!$D$3:$ABF$3,0))/CP$2*INDEX(Usage!$D$5:$ABF$11,MATCH(UsagePerHour!$B$84,Usage!$C$5:$C$11,0),MATCH(UsagePerHour!CP$4,Usage!$D$3:$ABF$3,0)),"")</f>
        <v>50.794397843662189</v>
      </c>
      <c r="CQ88" s="6">
        <f>IFERROR(INDEX(Sales!$D$5:$ABF$18,MATCH(UsagePerHour!$B88,Sales!$C$5:$C$18,0),MATCH(UsagePerHour!CQ$4,Sales!$D$3:$ABF$3,0))/CQ$2*INDEX(Usage!$D$5:$ABF$11,MATCH(UsagePerHour!$B$84,Usage!$C$5:$C$11,0),MATCH(UsagePerHour!CQ$4,Usage!$D$3:$ABF$3,0)),"")</f>
        <v>27.192886556612372</v>
      </c>
      <c r="CR88" s="6">
        <f>IFERROR(INDEX(Sales!$D$5:$ABF$18,MATCH(UsagePerHour!$B88,Sales!$C$5:$C$18,0),MATCH(UsagePerHour!CR$4,Sales!$D$3:$ABF$3,0))/CR$2*INDEX(Usage!$D$5:$ABF$11,MATCH(UsagePerHour!$B$84,Usage!$C$5:$C$11,0),MATCH(UsagePerHour!CR$4,Usage!$D$3:$ABF$3,0)),"")</f>
        <v>37.020359281437131</v>
      </c>
      <c r="CS88" s="6">
        <f>IFERROR(INDEX(Sales!$D$5:$ABF$18,MATCH(UsagePerHour!$B88,Sales!$C$5:$C$18,0),MATCH(UsagePerHour!CS$4,Sales!$D$3:$ABF$3,0))/CS$2*INDEX(Usage!$D$5:$ABF$11,MATCH(UsagePerHour!$B$84,Usage!$C$5:$C$11,0),MATCH(UsagePerHour!CS$4,Usage!$D$3:$ABF$3,0)),"")</f>
        <v>17.074016206511718</v>
      </c>
      <c r="CT88" s="6">
        <f>IFERROR(INDEX(Sales!$D$5:$ABF$18,MATCH(UsagePerHour!$B88,Sales!$C$5:$C$18,0),MATCH(UsagePerHour!CT$4,Sales!$D$3:$ABF$3,0))/CT$2*INDEX(Usage!$D$5:$ABF$11,MATCH(UsagePerHour!$B$84,Usage!$C$5:$C$11,0),MATCH(UsagePerHour!CT$4,Usage!$D$3:$ABF$3,0)),"")</f>
        <v>15.818094372895848</v>
      </c>
      <c r="CU88" s="6">
        <f>IFERROR(INDEX(Sales!$D$5:$ABF$18,MATCH(UsagePerHour!$B88,Sales!$C$5:$C$18,0),MATCH(UsagePerHour!CU$4,Sales!$D$3:$ABF$3,0))/CU$2*INDEX(Usage!$D$5:$ABF$11,MATCH(UsagePerHour!$B$84,Usage!$C$5:$C$11,0),MATCH(UsagePerHour!CU$4,Usage!$D$3:$ABF$3,0)),"")</f>
        <v>23.10071835766303</v>
      </c>
      <c r="CV88" s="6">
        <f>IFERROR(INDEX(Sales!$D$5:$ABF$18,MATCH(UsagePerHour!$B88,Sales!$C$5:$C$18,0),MATCH(UsagePerHour!CV$4,Sales!$D$3:$ABF$3,0))/CV$2*INDEX(Usage!$D$5:$ABF$11,MATCH(UsagePerHour!$B$84,Usage!$C$5:$C$11,0),MATCH(UsagePerHour!CV$4,Usage!$D$3:$ABF$3,0)),"")</f>
        <v>126.84309150049499</v>
      </c>
      <c r="CW88" s="6">
        <f>IFERROR(INDEX(Sales!$D$5:$ABF$18,MATCH(UsagePerHour!$B88,Sales!$C$5:$C$18,0),MATCH(UsagePerHour!CW$4,Sales!$D$3:$ABF$3,0))/CW$2*INDEX(Usage!$D$5:$ABF$11,MATCH(UsagePerHour!$B$84,Usage!$C$5:$C$11,0),MATCH(UsagePerHour!CW$4,Usage!$D$3:$ABF$3,0)),"")</f>
        <v>50.794397843662189</v>
      </c>
      <c r="CX88" s="6">
        <f>IFERROR(INDEX(Sales!$D$5:$ABF$18,MATCH(UsagePerHour!$B88,Sales!$C$5:$C$18,0),MATCH(UsagePerHour!CX$4,Sales!$D$3:$ABF$3,0))/CX$2*INDEX(Usage!$D$5:$ABF$11,MATCH(UsagePerHour!$B$84,Usage!$C$5:$C$11,0),MATCH(UsagePerHour!CX$4,Usage!$D$3:$ABF$3,0)),"")</f>
        <v>27.192886556612372</v>
      </c>
      <c r="CY88" s="6">
        <f>IFERROR(INDEX(Sales!$D$5:$ABF$18,MATCH(UsagePerHour!$B88,Sales!$C$5:$C$18,0),MATCH(UsagePerHour!CY$4,Sales!$D$3:$ABF$3,0))/CY$2*INDEX(Usage!$D$5:$ABF$11,MATCH(UsagePerHour!$B$84,Usage!$C$5:$C$11,0),MATCH(UsagePerHour!CY$4,Usage!$D$3:$ABF$3,0)),"")</f>
        <v>37.020359281437131</v>
      </c>
      <c r="CZ88" s="6">
        <f>IFERROR(INDEX(Sales!$D$5:$ABF$18,MATCH(UsagePerHour!$B88,Sales!$C$5:$C$18,0),MATCH(UsagePerHour!CZ$4,Sales!$D$3:$ABF$3,0))/CZ$2*INDEX(Usage!$D$5:$ABF$11,MATCH(UsagePerHour!$B$84,Usage!$C$5:$C$11,0),MATCH(UsagePerHour!CZ$4,Usage!$D$3:$ABF$3,0)),"")</f>
        <v>17.074016206511718</v>
      </c>
      <c r="DA88" s="6">
        <f>IFERROR(INDEX(Sales!$D$5:$ABF$18,MATCH(UsagePerHour!$B88,Sales!$C$5:$C$18,0),MATCH(UsagePerHour!DA$4,Sales!$D$3:$ABF$3,0))/DA$2*INDEX(Usage!$D$5:$ABF$11,MATCH(UsagePerHour!$B$84,Usage!$C$5:$C$11,0),MATCH(UsagePerHour!DA$4,Usage!$D$3:$ABF$3,0)),"")</f>
        <v>49.253173652694613</v>
      </c>
      <c r="DB88" s="6">
        <f>IFERROR(INDEX(Sales!$D$5:$ABF$18,MATCH(UsagePerHour!$B88,Sales!$C$5:$C$18,0),MATCH(UsagePerHour!DB$4,Sales!$D$3:$ABF$3,0))/DB$2*INDEX(Usage!$D$5:$ABF$11,MATCH(UsagePerHour!$B$84,Usage!$C$5:$C$11,0),MATCH(UsagePerHour!DB$4,Usage!$D$3:$ABF$3,0)),"")</f>
        <v>17.555334948197601</v>
      </c>
      <c r="DC88" s="6">
        <f>IFERROR(INDEX(Sales!$D$5:$ABF$18,MATCH(UsagePerHour!$B88,Sales!$C$5:$C$18,0),MATCH(UsagePerHour!DC$4,Sales!$D$3:$ABF$3,0))/DC$2*INDEX(Usage!$D$5:$ABF$11,MATCH(UsagePerHour!$B$84,Usage!$C$5:$C$11,0),MATCH(UsagePerHour!DC$4,Usage!$D$3:$ABF$3,0)),"")</f>
        <v>153.43136442791922</v>
      </c>
      <c r="DD88" s="6">
        <f>IFERROR(INDEX(Sales!$D$5:$ABF$18,MATCH(UsagePerHour!$B88,Sales!$C$5:$C$18,0),MATCH(UsagePerHour!DD$4,Sales!$D$3:$ABF$3,0))/DD$2*INDEX(Usage!$D$5:$ABF$11,MATCH(UsagePerHour!$B$84,Usage!$C$5:$C$11,0),MATCH(UsagePerHour!DD$4,Usage!$D$3:$ABF$3,0)),"")</f>
        <v>6.5259456726570768</v>
      </c>
      <c r="DE88" s="6">
        <f>IFERROR(INDEX(Sales!$D$5:$ABF$18,MATCH(UsagePerHour!$B88,Sales!$C$5:$C$18,0),MATCH(UsagePerHour!DE$4,Sales!$D$3:$ABF$3,0))/DE$2*INDEX(Usage!$D$5:$ABF$11,MATCH(UsagePerHour!$B$84,Usage!$C$5:$C$11,0),MATCH(UsagePerHour!DE$4,Usage!$D$3:$ABF$3,0)),"")</f>
        <v>36.529714717501392</v>
      </c>
      <c r="DF88" s="6">
        <f>IFERROR(INDEX(Sales!$D$5:$ABF$18,MATCH(UsagePerHour!$B88,Sales!$C$5:$C$18,0),MATCH(UsagePerHour!DF$4,Sales!$D$3:$ABF$3,0))/DF$2*INDEX(Usage!$D$5:$ABF$11,MATCH(UsagePerHour!$B$84,Usage!$C$5:$C$11,0),MATCH(UsagePerHour!DF$4,Usage!$D$3:$ABF$3,0)),"")</f>
        <v>8.642143206094774</v>
      </c>
      <c r="DG88" s="6">
        <f>IFERROR(INDEX(Sales!$D$5:$ABF$18,MATCH(UsagePerHour!$B88,Sales!$C$5:$C$18,0),MATCH(UsagePerHour!DG$4,Sales!$D$3:$ABF$3,0))/DG$2*INDEX(Usage!$D$5:$ABF$11,MATCH(UsagePerHour!$B$84,Usage!$C$5:$C$11,0),MATCH(UsagePerHour!DG$4,Usage!$D$3:$ABF$3,0)),"")</f>
        <v>6.9728650124945419</v>
      </c>
      <c r="DH88" s="6">
        <f>IFERROR(INDEX(Sales!$D$5:$ABF$18,MATCH(UsagePerHour!$B88,Sales!$C$5:$C$18,0),MATCH(UsagePerHour!DH$4,Sales!$D$3:$ABF$3,0))/DH$2*INDEX(Usage!$D$5:$ABF$11,MATCH(UsagePerHour!$B$84,Usage!$C$5:$C$11,0),MATCH(UsagePerHour!DH$4,Usage!$D$3:$ABF$3,0)),"")</f>
        <v>112.20688010994714</v>
      </c>
      <c r="DI88" s="6">
        <f>IFERROR(INDEX(Sales!$D$5:$ABF$18,MATCH(UsagePerHour!$B88,Sales!$C$5:$C$18,0),MATCH(UsagePerHour!DI$4,Sales!$D$3:$ABF$3,0))/DI$2*INDEX(Usage!$D$5:$ABF$11,MATCH(UsagePerHour!$B$84,Usage!$C$5:$C$11,0),MATCH(UsagePerHour!DI$4,Usage!$D$3:$ABF$3,0)),"")</f>
        <v>27.480602901408652</v>
      </c>
      <c r="DJ88" s="6">
        <f>IFERROR(INDEX(Sales!$D$5:$ABF$18,MATCH(UsagePerHour!$B88,Sales!$C$5:$C$18,0),MATCH(UsagePerHour!DJ$4,Sales!$D$3:$ABF$3,0))/DJ$2*INDEX(Usage!$D$5:$ABF$11,MATCH(UsagePerHour!$B$84,Usage!$C$5:$C$11,0),MATCH(UsagePerHour!DJ$4,Usage!$D$3:$ABF$3,0)),"")</f>
        <v>269.0250481447369</v>
      </c>
      <c r="DK88" s="6">
        <f>IFERROR(INDEX(Sales!$D$5:$ABF$18,MATCH(UsagePerHour!$B88,Sales!$C$5:$C$18,0),MATCH(UsagePerHour!DK$4,Sales!$D$3:$ABF$3,0))/DK$2*INDEX(Usage!$D$5:$ABF$11,MATCH(UsagePerHour!$B$84,Usage!$C$5:$C$11,0),MATCH(UsagePerHour!DK$4,Usage!$D$3:$ABF$3,0)),"")</f>
        <v>37.189639418444912</v>
      </c>
      <c r="DL88" s="6">
        <f>IFERROR(INDEX(Sales!$D$5:$ABF$18,MATCH(UsagePerHour!$B88,Sales!$C$5:$C$18,0),MATCH(UsagePerHour!DL$4,Sales!$D$3:$ABF$3,0))/DL$2*INDEX(Usage!$D$5:$ABF$11,MATCH(UsagePerHour!$B$84,Usage!$C$5:$C$11,0),MATCH(UsagePerHour!DL$4,Usage!$D$3:$ABF$3,0)),"")</f>
        <v>15.683091672268857</v>
      </c>
      <c r="DM88" s="6">
        <f>IFERROR(INDEX(Sales!$D$5:$ABF$18,MATCH(UsagePerHour!$B88,Sales!$C$5:$C$18,0),MATCH(UsagePerHour!DM$4,Sales!$D$3:$ABF$3,0))/DM$2*INDEX(Usage!$D$5:$ABF$11,MATCH(UsagePerHour!$B$84,Usage!$C$5:$C$11,0),MATCH(UsagePerHour!DM$4,Usage!$D$3:$ABF$3,0)),"")</f>
        <v>82.840791476407915</v>
      </c>
      <c r="DN88" s="6">
        <f>IFERROR(INDEX(Sales!$D$5:$ABF$18,MATCH(UsagePerHour!$B88,Sales!$C$5:$C$18,0),MATCH(UsagePerHour!DN$4,Sales!$D$3:$ABF$3,0))/DN$2*INDEX(Usage!$D$5:$ABF$11,MATCH(UsagePerHour!$B$84,Usage!$C$5:$C$11,0),MATCH(UsagePerHour!DN$4,Usage!$D$3:$ABF$3,0)),"")</f>
        <v>5.6133347785020833</v>
      </c>
      <c r="DO88" s="6">
        <f>IFERROR(INDEX(Sales!$D$5:$ABF$18,MATCH(UsagePerHour!$B88,Sales!$C$5:$C$18,0),MATCH(UsagePerHour!DO$4,Sales!$D$3:$ABF$3,0))/DO$2*INDEX(Usage!$D$5:$ABF$11,MATCH(UsagePerHour!$B$84,Usage!$C$5:$C$11,0),MATCH(UsagePerHour!DO$4,Usage!$D$3:$ABF$3,0)),"")</f>
        <v>21.727203218931294</v>
      </c>
      <c r="DP88" s="6">
        <f>IFERROR(INDEX(Sales!$D$5:$ABF$18,MATCH(UsagePerHour!$B88,Sales!$C$5:$C$18,0),MATCH(UsagePerHour!DP$4,Sales!$D$3:$ABF$3,0))/DP$2*INDEX(Usage!$D$5:$ABF$11,MATCH(UsagePerHour!$B$84,Usage!$C$5:$C$11,0),MATCH(UsagePerHour!DP$4,Usage!$D$3:$ABF$3,0)),"")</f>
        <v>36.471354938088751</v>
      </c>
      <c r="DQ88" s="6">
        <f>IFERROR(INDEX(Sales!$D$5:$ABF$18,MATCH(UsagePerHour!$B88,Sales!$C$5:$C$18,0),MATCH(UsagePerHour!DQ$4,Sales!$D$3:$ABF$3,0))/DQ$2*INDEX(Usage!$D$5:$ABF$11,MATCH(UsagePerHour!$B$84,Usage!$C$5:$C$11,0),MATCH(UsagePerHour!DQ$4,Usage!$D$3:$ABF$3,0)),"")</f>
        <v>113.18348517819544</v>
      </c>
      <c r="DR88" s="6">
        <f>IFERROR(INDEX(Sales!$D$5:$ABF$18,MATCH(UsagePerHour!$B88,Sales!$C$5:$C$18,0),MATCH(UsagePerHour!DR$4,Sales!$D$3:$ABF$3,0))/DR$2*INDEX(Usage!$D$5:$ABF$11,MATCH(UsagePerHour!$B$84,Usage!$C$5:$C$11,0),MATCH(UsagePerHour!DR$4,Usage!$D$3:$ABF$3,0)),"")</f>
        <v>63.705183355338811</v>
      </c>
      <c r="DS88" s="6">
        <f>IFERROR(INDEX(Sales!$D$5:$ABF$18,MATCH(UsagePerHour!$B88,Sales!$C$5:$C$18,0),MATCH(UsagePerHour!DS$4,Sales!$D$3:$ABF$3,0))/DS$2*INDEX(Usage!$D$5:$ABF$11,MATCH(UsagePerHour!$B$84,Usage!$C$5:$C$11,0),MATCH(UsagePerHour!DS$4,Usage!$D$3:$ABF$3,0)),"")</f>
        <v>44.188764743411468</v>
      </c>
      <c r="DT88" s="6">
        <f>IFERROR(INDEX(Sales!$D$5:$ABF$18,MATCH(UsagePerHour!$B88,Sales!$C$5:$C$18,0),MATCH(UsagePerHour!DT$4,Sales!$D$3:$ABF$3,0))/DT$2*INDEX(Usage!$D$5:$ABF$11,MATCH(UsagePerHour!$B$84,Usage!$C$5:$C$11,0),MATCH(UsagePerHour!DT$4,Usage!$D$3:$ABF$3,0)),"")</f>
        <v>1.2889489194499015</v>
      </c>
      <c r="DU88" s="6">
        <f>IFERROR(INDEX(Sales!$D$5:$ABF$18,MATCH(UsagePerHour!$B88,Sales!$C$5:$C$18,0),MATCH(UsagePerHour!DU$4,Sales!$D$3:$ABF$3,0))/DU$2*INDEX(Usage!$D$5:$ABF$11,MATCH(UsagePerHour!$B$84,Usage!$C$5:$C$11,0),MATCH(UsagePerHour!DU$4,Usage!$D$3:$ABF$3,0)),"")</f>
        <v>10.141457569265405</v>
      </c>
      <c r="DV88" s="6">
        <f>IFERROR(INDEX(Sales!$D$5:$ABF$18,MATCH(UsagePerHour!$B88,Sales!$C$5:$C$18,0),MATCH(UsagePerHour!DV$4,Sales!$D$3:$ABF$3,0))/DV$2*INDEX(Usage!$D$5:$ABF$11,MATCH(UsagePerHour!$B$84,Usage!$C$5:$C$11,0),MATCH(UsagePerHour!DV$4,Usage!$D$3:$ABF$3,0)),"")</f>
        <v>15.090962962962962</v>
      </c>
      <c r="DW88" s="6">
        <f>IFERROR(INDEX(Sales!$D$5:$ABF$18,MATCH(UsagePerHour!$B88,Sales!$C$5:$C$18,0),MATCH(UsagePerHour!DW$4,Sales!$D$3:$ABF$3,0))/DW$2*INDEX(Usage!$D$5:$ABF$11,MATCH(UsagePerHour!$B$84,Usage!$C$5:$C$11,0),MATCH(UsagePerHour!DW$4,Usage!$D$3:$ABF$3,0)),"")</f>
        <v>26.895097023759195</v>
      </c>
      <c r="DX88" s="6">
        <f>IFERROR(INDEX(Sales!$D$5:$ABF$18,MATCH(UsagePerHour!$B88,Sales!$C$5:$C$18,0),MATCH(UsagePerHour!DX$4,Sales!$D$3:$ABF$3,0))/DX$2*INDEX(Usage!$D$5:$ABF$11,MATCH(UsagePerHour!$B$84,Usage!$C$5:$C$11,0),MATCH(UsagePerHour!DX$4,Usage!$D$3:$ABF$3,0)),"")</f>
        <v>146.06877296496046</v>
      </c>
      <c r="DY88" s="6">
        <f>IFERROR(INDEX(Sales!$D$5:$ABF$18,MATCH(UsagePerHour!$B88,Sales!$C$5:$C$18,0),MATCH(UsagePerHour!DY$4,Sales!$D$3:$ABF$3,0))/DY$2*INDEX(Usage!$D$5:$ABF$11,MATCH(UsagePerHour!$B$84,Usage!$C$5:$C$11,0),MATCH(UsagePerHour!DY$4,Usage!$D$3:$ABF$3,0)),"")</f>
        <v>37.273961764218818</v>
      </c>
      <c r="DZ88" s="6">
        <f>IFERROR(INDEX(Sales!$D$5:$ABF$18,MATCH(UsagePerHour!$B88,Sales!$C$5:$C$18,0),MATCH(UsagePerHour!DZ$4,Sales!$D$3:$ABF$3,0))/DZ$2*INDEX(Usage!$D$5:$ABF$11,MATCH(UsagePerHour!$B$84,Usage!$C$5:$C$11,0),MATCH(UsagePerHour!DZ$4,Usage!$D$3:$ABF$3,0)),"")</f>
        <v>56.386496230326209</v>
      </c>
      <c r="EA88" s="6">
        <f>IFERROR(INDEX(Sales!$D$5:$ABF$18,MATCH(UsagePerHour!$B88,Sales!$C$5:$C$18,0),MATCH(UsagePerHour!EA$4,Sales!$D$3:$ABF$3,0))/EA$2*INDEX(Usage!$D$5:$ABF$11,MATCH(UsagePerHour!$B$84,Usage!$C$5:$C$11,0),MATCH(UsagePerHour!EA$4,Usage!$D$3:$ABF$3,0)),"")</f>
        <v>56.513738676792862</v>
      </c>
      <c r="EB88" s="6">
        <f>IFERROR(INDEX(Sales!$D$5:$ABF$18,MATCH(UsagePerHour!$B88,Sales!$C$5:$C$18,0),MATCH(UsagePerHour!EB$4,Sales!$D$3:$ABF$3,0))/EB$2*INDEX(Usage!$D$5:$ABF$11,MATCH(UsagePerHour!$B$84,Usage!$C$5:$C$11,0),MATCH(UsagePerHour!EB$4,Usage!$D$3:$ABF$3,0)),"")</f>
        <v>2.1972330613692801</v>
      </c>
      <c r="EC88" s="6">
        <f>IFERROR(INDEX(Sales!$D$5:$ABF$18,MATCH(UsagePerHour!$B88,Sales!$C$5:$C$18,0),MATCH(UsagePerHour!EC$4,Sales!$D$3:$ABF$3,0))/EC$2*INDEX(Usage!$D$5:$ABF$11,MATCH(UsagePerHour!$B$84,Usage!$C$5:$C$11,0),MATCH(UsagePerHour!EC$4,Usage!$D$3:$ABF$3,0)),"")</f>
        <v>11.091872865553436</v>
      </c>
      <c r="ED88" s="6">
        <f>IFERROR(INDEX(Sales!$D$5:$ABF$18,MATCH(UsagePerHour!$B88,Sales!$C$5:$C$18,0),MATCH(UsagePerHour!ED$4,Sales!$D$3:$ABF$3,0))/ED$2*INDEX(Usage!$D$5:$ABF$11,MATCH(UsagePerHour!$B$84,Usage!$C$5:$C$11,0),MATCH(UsagePerHour!ED$4,Usage!$D$3:$ABF$3,0)),"")</f>
        <v>40.481095938222595</v>
      </c>
      <c r="EE88" s="6">
        <f>IFERROR(INDEX(Sales!$D$5:$ABF$18,MATCH(UsagePerHour!$B88,Sales!$C$5:$C$18,0),MATCH(UsagePerHour!EE$4,Sales!$D$3:$ABF$3,0))/EE$2*INDEX(Usage!$D$5:$ABF$11,MATCH(UsagePerHour!$B$84,Usage!$C$5:$C$11,0),MATCH(UsagePerHour!EE$4,Usage!$D$3:$ABF$3,0)),"")</f>
        <v>95.866384163633725</v>
      </c>
      <c r="EF88" s="6">
        <f>IFERROR(INDEX(Sales!$D$5:$ABF$18,MATCH(UsagePerHour!$B88,Sales!$C$5:$C$18,0),MATCH(UsagePerHour!EF$4,Sales!$D$3:$ABF$3,0))/EF$2*INDEX(Usage!$D$5:$ABF$11,MATCH(UsagePerHour!$B$84,Usage!$C$5:$C$11,0),MATCH(UsagePerHour!EF$4,Usage!$D$3:$ABF$3,0)),"")</f>
        <v>150.45886442641947</v>
      </c>
      <c r="EG88" s="6">
        <f>IFERROR(INDEX(Sales!$D$5:$ABF$18,MATCH(UsagePerHour!$B88,Sales!$C$5:$C$18,0),MATCH(UsagePerHour!EG$4,Sales!$D$3:$ABF$3,0))/EG$2*INDEX(Usage!$D$5:$ABF$11,MATCH(UsagePerHour!$B$84,Usage!$C$5:$C$11,0),MATCH(UsagePerHour!EG$4,Usage!$D$3:$ABF$3,0)),"")</f>
        <v>77.865959819375362</v>
      </c>
      <c r="EH88" s="6">
        <f>IFERROR(INDEX(Sales!$D$5:$ABF$18,MATCH(UsagePerHour!$B88,Sales!$C$5:$C$18,0),MATCH(UsagePerHour!EH$4,Sales!$D$3:$ABF$3,0))/EH$2*INDEX(Usage!$D$5:$ABF$11,MATCH(UsagePerHour!$B$84,Usage!$C$5:$C$11,0),MATCH(UsagePerHour!EH$4,Usage!$D$3:$ABF$3,0)),"")</f>
        <v>26.142906893372938</v>
      </c>
      <c r="EI88" s="6">
        <f>IFERROR(INDEX(Sales!$D$5:$ABF$18,MATCH(UsagePerHour!$B88,Sales!$C$5:$C$18,0),MATCH(UsagePerHour!EI$4,Sales!$D$3:$ABF$3,0))/EI$2*INDEX(Usage!$D$5:$ABF$11,MATCH(UsagePerHour!$B$84,Usage!$C$5:$C$11,0),MATCH(UsagePerHour!EI$4,Usage!$D$3:$ABF$3,0)),"")</f>
        <v>38.485607793933134</v>
      </c>
      <c r="EJ88" s="6">
        <f>IFERROR(INDEX(Sales!$D$5:$ABF$18,MATCH(UsagePerHour!$B88,Sales!$C$5:$C$18,0),MATCH(UsagePerHour!EJ$4,Sales!$D$3:$ABF$3,0))/EJ$2*INDEX(Usage!$D$5:$ABF$11,MATCH(UsagePerHour!$B$84,Usage!$C$5:$C$11,0),MATCH(UsagePerHour!EJ$4,Usage!$D$3:$ABF$3,0)),"")</f>
        <v>35.264629234778489</v>
      </c>
      <c r="EK88" s="6">
        <f>IFERROR(INDEX(Sales!$D$5:$ABF$18,MATCH(UsagePerHour!$B88,Sales!$C$5:$C$18,0),MATCH(UsagePerHour!EK$4,Sales!$D$3:$ABF$3,0))/EK$2*INDEX(Usage!$D$5:$ABF$11,MATCH(UsagePerHour!$B$84,Usage!$C$5:$C$11,0),MATCH(UsagePerHour!EK$4,Usage!$D$3:$ABF$3,0)),"")</f>
        <v>35.124321405224116</v>
      </c>
      <c r="EL88" s="6">
        <f>IFERROR(INDEX(Sales!$D$5:$ABF$18,MATCH(UsagePerHour!$B88,Sales!$C$5:$C$18,0),MATCH(UsagePerHour!EL$4,Sales!$D$3:$ABF$3,0))/EL$2*INDEX(Usage!$D$5:$ABF$11,MATCH(UsagePerHour!$B$84,Usage!$C$5:$C$11,0),MATCH(UsagePerHour!EL$4,Usage!$D$3:$ABF$3,0)),"")</f>
        <v>112.31633682002743</v>
      </c>
      <c r="EM88" s="6">
        <f>IFERROR(INDEX(Sales!$D$5:$ABF$18,MATCH(UsagePerHour!$B88,Sales!$C$5:$C$18,0),MATCH(UsagePerHour!EM$4,Sales!$D$3:$ABF$3,0))/EM$2*INDEX(Usage!$D$5:$ABF$11,MATCH(UsagePerHour!$B$84,Usage!$C$5:$C$11,0),MATCH(UsagePerHour!EM$4,Usage!$D$3:$ABF$3,0)),"")</f>
        <v>52.399445051214684</v>
      </c>
      <c r="EN88" s="6">
        <f>IFERROR(INDEX(Sales!$D$5:$ABF$18,MATCH(UsagePerHour!$B88,Sales!$C$5:$C$18,0),MATCH(UsagePerHour!EN$4,Sales!$D$3:$ABF$3,0))/EN$2*INDEX(Usage!$D$5:$ABF$11,MATCH(UsagePerHour!$B$84,Usage!$C$5:$C$11,0),MATCH(UsagePerHour!EN$4,Usage!$D$3:$ABF$3,0)),"")</f>
        <v>95.61330802897092</v>
      </c>
      <c r="EO88" s="6">
        <f>IFERROR(INDEX(Sales!$D$5:$ABF$18,MATCH(UsagePerHour!$B88,Sales!$C$5:$C$18,0),MATCH(UsagePerHour!EO$4,Sales!$D$3:$ABF$3,0))/EO$2*INDEX(Usage!$D$5:$ABF$11,MATCH(UsagePerHour!$B$84,Usage!$C$5:$C$11,0),MATCH(UsagePerHour!EO$4,Usage!$D$3:$ABF$3,0)),"")</f>
        <v>20.955818494708026</v>
      </c>
      <c r="EP88" s="6">
        <f>IFERROR(INDEX(Sales!$D$5:$ABF$18,MATCH(UsagePerHour!$B88,Sales!$C$5:$C$18,0),MATCH(UsagePerHour!EP$4,Sales!$D$3:$ABF$3,0))/EP$2*INDEX(Usage!$D$5:$ABF$11,MATCH(UsagePerHour!$B$84,Usage!$C$5:$C$11,0),MATCH(UsagePerHour!EP$4,Usage!$D$3:$ABF$3,0)),"")</f>
        <v>24.1039602537322</v>
      </c>
      <c r="EQ88" s="6">
        <f>IFERROR(INDEX(Sales!$D$5:$ABF$18,MATCH(UsagePerHour!$B88,Sales!$C$5:$C$18,0),MATCH(UsagePerHour!EQ$4,Sales!$D$3:$ABF$3,0))/EQ$2*INDEX(Usage!$D$5:$ABF$11,MATCH(UsagePerHour!$B$84,Usage!$C$5:$C$11,0),MATCH(UsagePerHour!EQ$4,Usage!$D$3:$ABF$3,0)),"")</f>
        <v>49.643739144594008</v>
      </c>
      <c r="ER88" s="6">
        <f>IFERROR(INDEX(Sales!$D$5:$ABF$18,MATCH(UsagePerHour!$B88,Sales!$C$5:$C$18,0),MATCH(UsagePerHour!ER$4,Sales!$D$3:$ABF$3,0))/ER$2*INDEX(Usage!$D$5:$ABF$11,MATCH(UsagePerHour!$B$84,Usage!$C$5:$C$11,0),MATCH(UsagePerHour!ER$4,Usage!$D$3:$ABF$3,0)),"")</f>
        <v>20.878368401624215</v>
      </c>
      <c r="ES88" s="6">
        <f>IFERROR(INDEX(Sales!$D$5:$ABF$18,MATCH(UsagePerHour!$B88,Sales!$C$5:$C$18,0),MATCH(UsagePerHour!ES$4,Sales!$D$3:$ABF$3,0))/ES$2*INDEX(Usage!$D$5:$ABF$11,MATCH(UsagePerHour!$B$84,Usage!$C$5:$C$11,0),MATCH(UsagePerHour!ES$4,Usage!$D$3:$ABF$3,0)),"")</f>
        <v>114.2691810480611</v>
      </c>
      <c r="ET88" s="6">
        <f>IFERROR(INDEX(Sales!$D$5:$ABF$18,MATCH(UsagePerHour!$B88,Sales!$C$5:$C$18,0),MATCH(UsagePerHour!ET$4,Sales!$D$3:$ABF$3,0))/ET$2*INDEX(Usage!$D$5:$ABF$11,MATCH(UsagePerHour!$B$84,Usage!$C$5:$C$11,0),MATCH(UsagePerHour!ET$4,Usage!$D$3:$ABF$3,0)),"")</f>
        <v>36.231578757868967</v>
      </c>
      <c r="EU88" s="6">
        <f>IFERROR(INDEX(Sales!$D$5:$ABF$18,MATCH(UsagePerHour!$B88,Sales!$C$5:$C$18,0),MATCH(UsagePerHour!EU$4,Sales!$D$3:$ABF$3,0))/EU$2*INDEX(Usage!$D$5:$ABF$11,MATCH(UsagePerHour!$B$84,Usage!$C$5:$C$11,0),MATCH(UsagePerHour!EU$4,Usage!$D$3:$ABF$3,0)),"")</f>
        <v>71.948703342159703</v>
      </c>
      <c r="EV88" s="6">
        <f>IFERROR(INDEX(Sales!$D$5:$ABF$18,MATCH(UsagePerHour!$B88,Sales!$C$5:$C$18,0),MATCH(UsagePerHour!EV$4,Sales!$D$3:$ABF$3,0))/EV$2*INDEX(Usage!$D$5:$ABF$11,MATCH(UsagePerHour!$B$84,Usage!$C$5:$C$11,0),MATCH(UsagePerHour!EV$4,Usage!$D$3:$ABF$3,0)),"")</f>
        <v>99.377942100949269</v>
      </c>
      <c r="EW88" s="6">
        <f>IFERROR(INDEX(Sales!$D$5:$ABF$18,MATCH(UsagePerHour!$B88,Sales!$C$5:$C$18,0),MATCH(UsagePerHour!EW$4,Sales!$D$3:$ABF$3,0))/EW$2*INDEX(Usage!$D$5:$ABF$11,MATCH(UsagePerHour!$B$84,Usage!$C$5:$C$11,0),MATCH(UsagePerHour!EW$4,Usage!$D$3:$ABF$3,0)),"")</f>
        <v>12.831895192500646</v>
      </c>
      <c r="EX88" s="6">
        <f>IFERROR(INDEX(Sales!$D$5:$ABF$18,MATCH(UsagePerHour!$B88,Sales!$C$5:$C$18,0),MATCH(UsagePerHour!EX$4,Sales!$D$3:$ABF$3,0))/EX$2*INDEX(Usage!$D$5:$ABF$11,MATCH(UsagePerHour!$B$84,Usage!$C$5:$C$11,0),MATCH(UsagePerHour!EX$4,Usage!$D$3:$ABF$3,0)),"")</f>
        <v>43.678640100896629</v>
      </c>
      <c r="EY88" s="6">
        <f>IFERROR(INDEX(Sales!$D$5:$ABF$18,MATCH(UsagePerHour!$B88,Sales!$C$5:$C$18,0),MATCH(UsagePerHour!EY$4,Sales!$D$3:$ABF$3,0))/EY$2*INDEX(Usage!$D$5:$ABF$11,MATCH(UsagePerHour!$B$84,Usage!$C$5:$C$11,0),MATCH(UsagePerHour!EY$4,Usage!$D$3:$ABF$3,0)),"")</f>
        <v>22.916847932074226</v>
      </c>
      <c r="EZ88" s="6">
        <f>IFERROR(INDEX(Sales!$D$5:$ABF$18,MATCH(UsagePerHour!$B88,Sales!$C$5:$C$18,0),MATCH(UsagePerHour!EZ$4,Sales!$D$3:$ABF$3,0))/EZ$2*INDEX(Usage!$D$5:$ABF$11,MATCH(UsagePerHour!$B$84,Usage!$C$5:$C$11,0),MATCH(UsagePerHour!EZ$4,Usage!$D$3:$ABF$3,0)),"")</f>
        <v>241.71947699952318</v>
      </c>
      <c r="FA88" s="6">
        <f>IFERROR(INDEX(Sales!$D$5:$ABF$18,MATCH(UsagePerHour!$B88,Sales!$C$5:$C$18,0),MATCH(UsagePerHour!FA$4,Sales!$D$3:$ABF$3,0))/FA$2*INDEX(Usage!$D$5:$ABF$11,MATCH(UsagePerHour!$B$84,Usage!$C$5:$C$11,0),MATCH(UsagePerHour!FA$4,Usage!$D$3:$ABF$3,0)),"")</f>
        <v>106.68261483133792</v>
      </c>
      <c r="FB88" s="6">
        <f>IFERROR(INDEX(Sales!$D$5:$ABF$18,MATCH(UsagePerHour!$B88,Sales!$C$5:$C$18,0),MATCH(UsagePerHour!FB$4,Sales!$D$3:$ABF$3,0))/FB$2*INDEX(Usage!$D$5:$ABF$11,MATCH(UsagePerHour!$B$84,Usage!$C$5:$C$11,0),MATCH(UsagePerHour!FB$4,Usage!$D$3:$ABF$3,0)),"")</f>
        <v>17.756220987247424</v>
      </c>
      <c r="FC88" s="6">
        <f>IFERROR(INDEX(Sales!$D$5:$ABF$18,MATCH(UsagePerHour!$B88,Sales!$C$5:$C$18,0),MATCH(UsagePerHour!FC$4,Sales!$D$3:$ABF$3,0))/FC$2*INDEX(Usage!$D$5:$ABF$11,MATCH(UsagePerHour!$B$84,Usage!$C$5:$C$11,0),MATCH(UsagePerHour!FC$4,Usage!$D$3:$ABF$3,0)),"")</f>
        <v>8.092487482149636</v>
      </c>
      <c r="FD88" s="6">
        <f>IFERROR(INDEX(Sales!$D$5:$ABF$18,MATCH(UsagePerHour!$B88,Sales!$C$5:$C$18,0),MATCH(UsagePerHour!FD$4,Sales!$D$3:$ABF$3,0))/FD$2*INDEX(Usage!$D$5:$ABF$11,MATCH(UsagePerHour!$B$84,Usage!$C$5:$C$11,0),MATCH(UsagePerHour!FD$4,Usage!$D$3:$ABF$3,0)),"")</f>
        <v>0</v>
      </c>
      <c r="FE88" s="6">
        <f>IFERROR(INDEX(Sales!$D$5:$ABF$18,MATCH(UsagePerHour!$B88,Sales!$C$5:$C$18,0),MATCH(UsagePerHour!FE$4,Sales!$D$3:$ABF$3,0))/FE$2*INDEX(Usage!$D$5:$ABF$11,MATCH(UsagePerHour!$B$84,Usage!$C$5:$C$11,0),MATCH(UsagePerHour!FE$4,Usage!$D$3:$ABF$3,0)),"")</f>
        <v>3.6624857468643102</v>
      </c>
      <c r="FF88" s="6">
        <f>IFERROR(INDEX(Sales!$D$5:$ABF$18,MATCH(UsagePerHour!$B88,Sales!$C$5:$C$18,0),MATCH(UsagePerHour!FF$4,Sales!$D$3:$ABF$3,0))/FF$2*INDEX(Usage!$D$5:$ABF$11,MATCH(UsagePerHour!$B$84,Usage!$C$5:$C$11,0),MATCH(UsagePerHour!FF$4,Usage!$D$3:$ABF$3,0)),"")</f>
        <v>15.433198513695702</v>
      </c>
      <c r="FG88" s="6">
        <f>IFERROR(INDEX(Sales!$D$5:$ABF$18,MATCH(UsagePerHour!$B88,Sales!$C$5:$C$18,0),MATCH(UsagePerHour!FG$4,Sales!$D$3:$ABF$3,0))/FG$2*INDEX(Usage!$D$5:$ABF$11,MATCH(UsagePerHour!$B$84,Usage!$C$5:$C$11,0),MATCH(UsagePerHour!FG$4,Usage!$D$3:$ABF$3,0)),"")</f>
        <v>49.346334540867481</v>
      </c>
      <c r="FH88" s="6">
        <f>IFERROR(INDEX(Sales!$D$5:$ABF$18,MATCH(UsagePerHour!$B88,Sales!$C$5:$C$18,0),MATCH(UsagePerHour!FH$4,Sales!$D$3:$ABF$3,0))/FH$2*INDEX(Usage!$D$5:$ABF$11,MATCH(UsagePerHour!$B$84,Usage!$C$5:$C$11,0),MATCH(UsagePerHour!FH$4,Usage!$D$3:$ABF$3,0)),"")</f>
        <v>23.295241487064015</v>
      </c>
      <c r="FI88" s="6">
        <f>IFERROR(INDEX(Sales!$D$5:$ABF$18,MATCH(UsagePerHour!$B88,Sales!$C$5:$C$18,0),MATCH(UsagePerHour!FI$4,Sales!$D$3:$ABF$3,0))/FI$2*INDEX(Usage!$D$5:$ABF$11,MATCH(UsagePerHour!$B$84,Usage!$C$5:$C$11,0),MATCH(UsagePerHour!FI$4,Usage!$D$3:$ABF$3,0)),"")</f>
        <v>49.500303846607345</v>
      </c>
      <c r="FJ88" s="6">
        <f>IFERROR(INDEX(Sales!$D$5:$ABF$18,MATCH(UsagePerHour!$B88,Sales!$C$5:$C$18,0),MATCH(UsagePerHour!FJ$4,Sales!$D$3:$ABF$3,0))/FJ$2*INDEX(Usage!$D$5:$ABF$11,MATCH(UsagePerHour!$B$84,Usage!$C$5:$C$11,0),MATCH(UsagePerHour!FJ$4,Usage!$D$3:$ABF$3,0)),"")</f>
        <v>2.8759188649701777</v>
      </c>
      <c r="FK88" s="6">
        <f>IFERROR(INDEX(Sales!$D$5:$ABF$18,MATCH(UsagePerHour!$B88,Sales!$C$5:$C$18,0),MATCH(UsagePerHour!FK$4,Sales!$D$3:$ABF$3,0))/FK$2*INDEX(Usage!$D$5:$ABF$11,MATCH(UsagePerHour!$B$84,Usage!$C$5:$C$11,0),MATCH(UsagePerHour!FK$4,Usage!$D$3:$ABF$3,0)),"")</f>
        <v>22.025581073501883</v>
      </c>
      <c r="FL88" s="6">
        <f>IFERROR(INDEX(Sales!$D$5:$ABF$18,MATCH(UsagePerHour!$B88,Sales!$C$5:$C$18,0),MATCH(UsagePerHour!FL$4,Sales!$D$3:$ABF$3,0))/FL$2*INDEX(Usage!$D$5:$ABF$11,MATCH(UsagePerHour!$B$84,Usage!$C$5:$C$11,0),MATCH(UsagePerHour!FL$4,Usage!$D$3:$ABF$3,0)),"")</f>
        <v>48.038330092866545</v>
      </c>
      <c r="FM88" s="6">
        <f>IFERROR(INDEX(Sales!$D$5:$ABF$18,MATCH(UsagePerHour!$B88,Sales!$C$5:$C$18,0),MATCH(UsagePerHour!FM$4,Sales!$D$3:$ABF$3,0))/FM$2*INDEX(Usage!$D$5:$ABF$11,MATCH(UsagePerHour!$B$84,Usage!$C$5:$C$11,0),MATCH(UsagePerHour!FM$4,Usage!$D$3:$ABF$3,0)),"")</f>
        <v>41.992557913682354</v>
      </c>
      <c r="FN88" s="6">
        <f>IFERROR(INDEX(Sales!$D$5:$ABF$18,MATCH(UsagePerHour!$B88,Sales!$C$5:$C$18,0),MATCH(UsagePerHour!FN$4,Sales!$D$3:$ABF$3,0))/FN$2*INDEX(Usage!$D$5:$ABF$11,MATCH(UsagePerHour!$B$84,Usage!$C$5:$C$11,0),MATCH(UsagePerHour!FN$4,Usage!$D$3:$ABF$3,0)),"")</f>
        <v>98.735430200495401</v>
      </c>
      <c r="FO88" s="6">
        <f>IFERROR(INDEX(Sales!$D$5:$ABF$18,MATCH(UsagePerHour!$B88,Sales!$C$5:$C$18,0),MATCH(UsagePerHour!FO$4,Sales!$D$3:$ABF$3,0))/FO$2*INDEX(Usage!$D$5:$ABF$11,MATCH(UsagePerHour!$B$84,Usage!$C$5:$C$11,0),MATCH(UsagePerHour!FO$4,Usage!$D$3:$ABF$3,0)),"")</f>
        <v>142.20398511744665</v>
      </c>
      <c r="FP88" s="6">
        <f>IFERROR(INDEX(Sales!$D$5:$ABF$18,MATCH(UsagePerHour!$B88,Sales!$C$5:$C$18,0),MATCH(UsagePerHour!FP$4,Sales!$D$3:$ABF$3,0))/FP$2*INDEX(Usage!$D$5:$ABF$11,MATCH(UsagePerHour!$B$84,Usage!$C$5:$C$11,0),MATCH(UsagePerHour!FP$4,Usage!$D$3:$ABF$3,0)),"")</f>
        <v>169.67379286223624</v>
      </c>
      <c r="FQ88" s="6">
        <f>IFERROR(INDEX(Sales!$D$5:$ABF$18,MATCH(UsagePerHour!$B88,Sales!$C$5:$C$18,0),MATCH(UsagePerHour!FQ$4,Sales!$D$3:$ABF$3,0))/FQ$2*INDEX(Usage!$D$5:$ABF$11,MATCH(UsagePerHour!$B$84,Usage!$C$5:$C$11,0),MATCH(UsagePerHour!FQ$4,Usage!$D$3:$ABF$3,0)),"")</f>
        <v>16.270051707145846</v>
      </c>
      <c r="FR88" s="6">
        <f>IFERROR(INDEX(Sales!$D$5:$ABF$18,MATCH(UsagePerHour!$B88,Sales!$C$5:$C$18,0),MATCH(UsagePerHour!FR$4,Sales!$D$3:$ABF$3,0))/FR$2*INDEX(Usage!$D$5:$ABF$11,MATCH(UsagePerHour!$B$84,Usage!$C$5:$C$11,0),MATCH(UsagePerHour!FR$4,Usage!$D$3:$ABF$3,0)),"")</f>
        <v>20.866264763779526</v>
      </c>
      <c r="FS88" s="6">
        <f>IFERROR(INDEX(Sales!$D$5:$ABF$18,MATCH(UsagePerHour!$B88,Sales!$C$5:$C$18,0),MATCH(UsagePerHour!FS$4,Sales!$D$3:$ABF$3,0))/FS$2*INDEX(Usage!$D$5:$ABF$11,MATCH(UsagePerHour!$B$84,Usage!$C$5:$C$11,0),MATCH(UsagePerHour!FS$4,Usage!$D$3:$ABF$3,0)),"")</f>
        <v>41.952419882275997</v>
      </c>
      <c r="FT88" s="6">
        <f>IFERROR(INDEX(Sales!$D$5:$ABF$18,MATCH(UsagePerHour!$B88,Sales!$C$5:$C$18,0),MATCH(UsagePerHour!FT$4,Sales!$D$3:$ABF$3,0))/FT$2*INDEX(Usage!$D$5:$ABF$11,MATCH(UsagePerHour!$B$84,Usage!$C$5:$C$11,0),MATCH(UsagePerHour!FT$4,Usage!$D$3:$ABF$3,0)),"")</f>
        <v>111.51312340349585</v>
      </c>
      <c r="FU88" s="6">
        <f>IFERROR(INDEX(Sales!$D$5:$ABF$18,MATCH(UsagePerHour!$B88,Sales!$C$5:$C$18,0),MATCH(UsagePerHour!FU$4,Sales!$D$3:$ABF$3,0))/FU$2*INDEX(Usage!$D$5:$ABF$11,MATCH(UsagePerHour!$B$84,Usage!$C$5:$C$11,0),MATCH(UsagePerHour!FU$4,Usage!$D$3:$ABF$3,0)),"")</f>
        <v>122.1730911102914</v>
      </c>
      <c r="FV88" s="6">
        <f>IFERROR(INDEX(Sales!$D$5:$ABF$18,MATCH(UsagePerHour!$B88,Sales!$C$5:$C$18,0),MATCH(UsagePerHour!FV$4,Sales!$D$3:$ABF$3,0))/FV$2*INDEX(Usage!$D$5:$ABF$11,MATCH(UsagePerHour!$B$84,Usage!$C$5:$C$11,0),MATCH(UsagePerHour!FV$4,Usage!$D$3:$ABF$3,0)),"")</f>
        <v>32.961921215322896</v>
      </c>
      <c r="FW88" s="6">
        <f>IFERROR(INDEX(Sales!$D$5:$ABF$18,MATCH(UsagePerHour!$B88,Sales!$C$5:$C$18,0),MATCH(UsagePerHour!FW$4,Sales!$D$3:$ABF$3,0))/FW$2*INDEX(Usage!$D$5:$ABF$11,MATCH(UsagePerHour!$B$84,Usage!$C$5:$C$11,0),MATCH(UsagePerHour!FW$4,Usage!$D$3:$ABF$3,0)),"")</f>
        <v>66.37680140931343</v>
      </c>
      <c r="FX88" s="6">
        <f>IFERROR(INDEX(Sales!$D$5:$ABF$18,MATCH(UsagePerHour!$B88,Sales!$C$5:$C$18,0),MATCH(UsagePerHour!FX$4,Sales!$D$3:$ABF$3,0))/FX$2*INDEX(Usage!$D$5:$ABF$11,MATCH(UsagePerHour!$B$84,Usage!$C$5:$C$11,0),MATCH(UsagePerHour!FX$4,Usage!$D$3:$ABF$3,0)),"")</f>
        <v>12.549881726008845</v>
      </c>
      <c r="FY88" s="6">
        <f>IFERROR(INDEX(Sales!$D$5:$ABF$18,MATCH(UsagePerHour!$B88,Sales!$C$5:$C$18,0),MATCH(UsagePerHour!FY$4,Sales!$D$3:$ABF$3,0))/FY$2*INDEX(Usage!$D$5:$ABF$11,MATCH(UsagePerHour!$B$84,Usage!$C$5:$C$11,0),MATCH(UsagePerHour!FY$4,Usage!$D$3:$ABF$3,0)),"")</f>
        <v>24.326577616765533</v>
      </c>
      <c r="FZ88" s="6">
        <f>IFERROR(INDEX(Sales!$D$5:$ABF$18,MATCH(UsagePerHour!$B88,Sales!$C$5:$C$18,0),MATCH(UsagePerHour!FZ$4,Sales!$D$3:$ABF$3,0))/FZ$2*INDEX(Usage!$D$5:$ABF$11,MATCH(UsagePerHour!$B$84,Usage!$C$5:$C$11,0),MATCH(UsagePerHour!FZ$4,Usage!$D$3:$ABF$3,0)),"")</f>
        <v>51.738892655620489</v>
      </c>
      <c r="GA88" s="6">
        <f>IFERROR(INDEX(Sales!$D$5:$ABF$18,MATCH(UsagePerHour!$B88,Sales!$C$5:$C$18,0),MATCH(UsagePerHour!GA$4,Sales!$D$3:$ABF$3,0))/GA$2*INDEX(Usage!$D$5:$ABF$11,MATCH(UsagePerHour!$B$84,Usage!$C$5:$C$11,0),MATCH(UsagePerHour!GA$4,Usage!$D$3:$ABF$3,0)),"")</f>
        <v>60.189674932277562</v>
      </c>
      <c r="GB88" s="6">
        <f>IFERROR(INDEX(Sales!$D$5:$ABF$18,MATCH(UsagePerHour!$B88,Sales!$C$5:$C$18,0),MATCH(UsagePerHour!GB$4,Sales!$D$3:$ABF$3,0))/GB$2*INDEX(Usage!$D$5:$ABF$11,MATCH(UsagePerHour!$B$84,Usage!$C$5:$C$11,0),MATCH(UsagePerHour!GB$4,Usage!$D$3:$ABF$3,0)),"")</f>
        <v>141.17648964255056</v>
      </c>
      <c r="GC88" s="6">
        <f>IFERROR(INDEX(Sales!$D$5:$ABF$18,MATCH(UsagePerHour!$B88,Sales!$C$5:$C$18,0),MATCH(UsagePerHour!GC$4,Sales!$D$3:$ABF$3,0))/GC$2*INDEX(Usage!$D$5:$ABF$11,MATCH(UsagePerHour!$B$84,Usage!$C$5:$C$11,0),MATCH(UsagePerHour!GC$4,Usage!$D$3:$ABF$3,0)),"")</f>
        <v>38.180597870689944</v>
      </c>
      <c r="GD88" s="6">
        <f>IFERROR(INDEX(Sales!$D$5:$ABF$18,MATCH(UsagePerHour!$B88,Sales!$C$5:$C$18,0),MATCH(UsagePerHour!GD$4,Sales!$D$3:$ABF$3,0))/GD$2*INDEX(Usage!$D$5:$ABF$11,MATCH(UsagePerHour!$B$84,Usage!$C$5:$C$11,0),MATCH(UsagePerHour!GD$4,Usage!$D$3:$ABF$3,0)),"")</f>
        <v>59.991717403138701</v>
      </c>
      <c r="GE88" s="6">
        <f>IFERROR(INDEX(Sales!$D$5:$ABF$18,MATCH(UsagePerHour!$B88,Sales!$C$5:$C$18,0),MATCH(UsagePerHour!GE$4,Sales!$D$3:$ABF$3,0))/GE$2*INDEX(Usage!$D$5:$ABF$11,MATCH(UsagePerHour!$B$84,Usage!$C$5:$C$11,0),MATCH(UsagePerHour!GE$4,Usage!$D$3:$ABF$3,0)),"")</f>
        <v>20.210638014671083</v>
      </c>
      <c r="GF88" s="6">
        <f>IFERROR(INDEX(Sales!$D$5:$ABF$18,MATCH(UsagePerHour!$B88,Sales!$C$5:$C$18,0),MATCH(UsagePerHour!GF$4,Sales!$D$3:$ABF$3,0))/GF$2*INDEX(Usage!$D$5:$ABF$11,MATCH(UsagePerHour!$B$84,Usage!$C$5:$C$11,0),MATCH(UsagePerHour!GF$4,Usage!$D$3:$ABF$3,0)),"")</f>
        <v>20.057330174772428</v>
      </c>
      <c r="GG88" s="6">
        <f>IFERROR(INDEX(Sales!$D$5:$ABF$18,MATCH(UsagePerHour!$B88,Sales!$C$5:$C$18,0),MATCH(UsagePerHour!GG$4,Sales!$D$3:$ABF$3,0))/GG$2*INDEX(Usage!$D$5:$ABF$11,MATCH(UsagePerHour!$B$84,Usage!$C$5:$C$11,0),MATCH(UsagePerHour!GG$4,Usage!$D$3:$ABF$3,0)),"")</f>
        <v>16.492827770871187</v>
      </c>
      <c r="GH88" s="6">
        <f>IFERROR(INDEX(Sales!$D$5:$ABF$18,MATCH(UsagePerHour!$B88,Sales!$C$5:$C$18,0),MATCH(UsagePerHour!GH$4,Sales!$D$3:$ABF$3,0))/GH$2*INDEX(Usage!$D$5:$ABF$11,MATCH(UsagePerHour!$B$84,Usage!$C$5:$C$11,0),MATCH(UsagePerHour!GH$4,Usage!$D$3:$ABF$3,0)),"")</f>
        <v>34.347884589418989</v>
      </c>
      <c r="GI88" s="6">
        <f>IFERROR(INDEX(Sales!$D$5:$ABF$18,MATCH(UsagePerHour!$B88,Sales!$C$5:$C$18,0),MATCH(UsagePerHour!GI$4,Sales!$D$3:$ABF$3,0))/GI$2*INDEX(Usage!$D$5:$ABF$11,MATCH(UsagePerHour!$B$84,Usage!$C$5:$C$11,0),MATCH(UsagePerHour!GI$4,Usage!$D$3:$ABF$3,0)),"")</f>
        <v>152.0420866507699</v>
      </c>
      <c r="GJ88" s="6">
        <f>IFERROR(INDEX(Sales!$D$5:$ABF$18,MATCH(UsagePerHour!$B88,Sales!$C$5:$C$18,0),MATCH(UsagePerHour!GJ$4,Sales!$D$3:$ABF$3,0))/GJ$2*INDEX(Usage!$D$5:$ABF$11,MATCH(UsagePerHour!$B$84,Usage!$C$5:$C$11,0),MATCH(UsagePerHour!GJ$4,Usage!$D$3:$ABF$3,0)),"")</f>
        <v>76.753996062501557</v>
      </c>
      <c r="GK88" s="6">
        <f>IFERROR(INDEX(Sales!$D$5:$ABF$18,MATCH(UsagePerHour!$B88,Sales!$C$5:$C$18,0),MATCH(UsagePerHour!GK$4,Sales!$D$3:$ABF$3,0))/GK$2*INDEX(Usage!$D$5:$ABF$11,MATCH(UsagePerHour!$B$84,Usage!$C$5:$C$11,0),MATCH(UsagePerHour!GK$4,Usage!$D$3:$ABF$3,0)),"")</f>
        <v>96.807881363787317</v>
      </c>
      <c r="GL88" s="6">
        <f>IFERROR(INDEX(Sales!$D$5:$ABF$18,MATCH(UsagePerHour!$B88,Sales!$C$5:$C$18,0),MATCH(UsagePerHour!GL$4,Sales!$D$3:$ABF$3,0))/GL$2*INDEX(Usage!$D$5:$ABF$11,MATCH(UsagePerHour!$B$84,Usage!$C$5:$C$11,0),MATCH(UsagePerHour!GL$4,Usage!$D$3:$ABF$3,0)),"")</f>
        <v>4.8944347314839165</v>
      </c>
      <c r="GM88" s="6">
        <f>IFERROR(INDEX(Sales!$D$5:$ABF$18,MATCH(UsagePerHour!$B88,Sales!$C$5:$C$18,0),MATCH(UsagePerHour!GM$4,Sales!$D$3:$ABF$3,0))/GM$2*INDEX(Usage!$D$5:$ABF$11,MATCH(UsagePerHour!$B$84,Usage!$C$5:$C$11,0),MATCH(UsagePerHour!GM$4,Usage!$D$3:$ABF$3,0)),"")</f>
        <v>24.612001672706999</v>
      </c>
      <c r="GN88" s="6">
        <f>IFERROR(INDEX(Sales!$D$5:$ABF$18,MATCH(UsagePerHour!$B88,Sales!$C$5:$C$18,0),MATCH(UsagePerHour!GN$4,Sales!$D$3:$ABF$3,0))/GN$2*INDEX(Usage!$D$5:$ABF$11,MATCH(UsagePerHour!$B$84,Usage!$C$5:$C$11,0),MATCH(UsagePerHour!GN$4,Usage!$D$3:$ABF$3,0)),"")</f>
        <v>59.516171095102713</v>
      </c>
      <c r="GO88" s="6">
        <f>IFERROR(INDEX(Sales!$D$5:$ABF$18,MATCH(UsagePerHour!$B88,Sales!$C$5:$C$18,0),MATCH(UsagePerHour!GO$4,Sales!$D$3:$ABF$3,0))/GO$2*INDEX(Usage!$D$5:$ABF$11,MATCH(UsagePerHour!$B$84,Usage!$C$5:$C$11,0),MATCH(UsagePerHour!GO$4,Usage!$D$3:$ABF$3,0)),"")</f>
        <v>31.282243018626971</v>
      </c>
      <c r="GP88" s="6">
        <f>IFERROR(INDEX(Sales!$D$5:$ABF$18,MATCH(UsagePerHour!$B88,Sales!$C$5:$C$18,0),MATCH(UsagePerHour!GP$4,Sales!$D$3:$ABF$3,0))/GP$2*INDEX(Usage!$D$5:$ABF$11,MATCH(UsagePerHour!$B$84,Usage!$C$5:$C$11,0),MATCH(UsagePerHour!GP$4,Usage!$D$3:$ABF$3,0)),"")</f>
        <v>125.38295779937609</v>
      </c>
      <c r="GQ88" s="6">
        <f>IFERROR(INDEX(Sales!$D$5:$ABF$18,MATCH(UsagePerHour!$B88,Sales!$C$5:$C$18,0),MATCH(UsagePerHour!GQ$4,Sales!$D$3:$ABF$3,0))/GQ$2*INDEX(Usage!$D$5:$ABF$11,MATCH(UsagePerHour!$B$84,Usage!$C$5:$C$11,0),MATCH(UsagePerHour!GQ$4,Usage!$D$3:$ABF$3,0)),"")</f>
        <v>45.296545273864496</v>
      </c>
      <c r="GR88" s="6">
        <f>IFERROR(INDEX(Sales!$D$5:$ABF$18,MATCH(UsagePerHour!$B88,Sales!$C$5:$C$18,0),MATCH(UsagePerHour!GR$4,Sales!$D$3:$ABF$3,0))/GR$2*INDEX(Usage!$D$5:$ABF$11,MATCH(UsagePerHour!$B$84,Usage!$C$5:$C$11,0),MATCH(UsagePerHour!GR$4,Usage!$D$3:$ABF$3,0)),"")</f>
        <v>66.363578748582825</v>
      </c>
      <c r="GS88" s="6">
        <f>IFERROR(INDEX(Sales!$D$5:$ABF$18,MATCH(UsagePerHour!$B88,Sales!$C$5:$C$18,0),MATCH(UsagePerHour!GS$4,Sales!$D$3:$ABF$3,0))/GS$2*INDEX(Usage!$D$5:$ABF$11,MATCH(UsagePerHour!$B$84,Usage!$C$5:$C$11,0),MATCH(UsagePerHour!GS$4,Usage!$D$3:$ABF$3,0)),"")</f>
        <v>12.526728655419223</v>
      </c>
      <c r="GT88" s="6">
        <f>IFERROR(INDEX(Sales!$D$5:$ABF$18,MATCH(UsagePerHour!$B88,Sales!$C$5:$C$18,0),MATCH(UsagePerHour!GT$4,Sales!$D$3:$ABF$3,0))/GT$2*INDEX(Usage!$D$5:$ABF$11,MATCH(UsagePerHour!$B$84,Usage!$C$5:$C$11,0),MATCH(UsagePerHour!GT$4,Usage!$D$3:$ABF$3,0)),"")</f>
        <v>38.202747603536096</v>
      </c>
      <c r="GU88" s="6">
        <f>IFERROR(INDEX(Sales!$D$5:$ABF$18,MATCH(UsagePerHour!$B88,Sales!$C$5:$C$18,0),MATCH(UsagePerHour!GU$4,Sales!$D$3:$ABF$3,0))/GU$2*INDEX(Usage!$D$5:$ABF$11,MATCH(UsagePerHour!$B$84,Usage!$C$5:$C$11,0),MATCH(UsagePerHour!GU$4,Usage!$D$3:$ABF$3,0)),"")</f>
        <v>30.030253584081471</v>
      </c>
      <c r="GV88" s="6">
        <f>IFERROR(INDEX(Sales!$D$5:$ABF$18,MATCH(UsagePerHour!$B88,Sales!$C$5:$C$18,0),MATCH(UsagePerHour!GV$4,Sales!$D$3:$ABF$3,0))/GV$2*INDEX(Usage!$D$5:$ABF$11,MATCH(UsagePerHour!$B$84,Usage!$C$5:$C$11,0),MATCH(UsagePerHour!GV$4,Usage!$D$3:$ABF$3,0)),"")</f>
        <v>30.628248745398132</v>
      </c>
      <c r="GW88" s="6">
        <f>IFERROR(INDEX(Sales!$D$5:$ABF$18,MATCH(UsagePerHour!$B88,Sales!$C$5:$C$18,0),MATCH(UsagePerHour!GW$4,Sales!$D$3:$ABF$3,0))/GW$2*INDEX(Usage!$D$5:$ABF$11,MATCH(UsagePerHour!$B$84,Usage!$C$5:$C$11,0),MATCH(UsagePerHour!GW$4,Usage!$D$3:$ABF$3,0)),"")</f>
        <v>104.05273809128857</v>
      </c>
      <c r="GX88" s="6">
        <f>IFERROR(INDEX(Sales!$D$5:$ABF$18,MATCH(UsagePerHour!$B88,Sales!$C$5:$C$18,0),MATCH(UsagePerHour!GX$4,Sales!$D$3:$ABF$3,0))/GX$2*INDEX(Usage!$D$5:$ABF$11,MATCH(UsagePerHour!$B$84,Usage!$C$5:$C$11,0),MATCH(UsagePerHour!GX$4,Usage!$D$3:$ABF$3,0)),"")</f>
        <v>21.458868375190075</v>
      </c>
      <c r="GY88" s="6">
        <f>IFERROR(INDEX(Sales!$D$5:$ABF$18,MATCH(UsagePerHour!$B88,Sales!$C$5:$C$18,0),MATCH(UsagePerHour!GY$4,Sales!$D$3:$ABF$3,0))/GY$2*INDEX(Usage!$D$5:$ABF$11,MATCH(UsagePerHour!$B$84,Usage!$C$5:$C$11,0),MATCH(UsagePerHour!GY$4,Usage!$D$3:$ABF$3,0)),"")</f>
        <v>18.484115713281867</v>
      </c>
      <c r="GZ88" s="6">
        <f>IFERROR(INDEX(Sales!$D$5:$ABF$18,MATCH(UsagePerHour!$B88,Sales!$C$5:$C$18,0),MATCH(UsagePerHour!GZ$4,Sales!$D$3:$ABF$3,0))/GZ$2*INDEX(Usage!$D$5:$ABF$11,MATCH(UsagePerHour!$B$84,Usage!$C$5:$C$11,0),MATCH(UsagePerHour!GZ$4,Usage!$D$3:$ABF$3,0)),"")</f>
        <v>44.26347305389222</v>
      </c>
      <c r="HA88" s="6">
        <f>IFERROR(INDEX(Sales!$D$5:$ABF$18,MATCH(UsagePerHour!$B88,Sales!$C$5:$C$18,0),MATCH(UsagePerHour!HA$4,Sales!$D$3:$ABF$3,0))/HA$2*INDEX(Usage!$D$5:$ABF$11,MATCH(UsagePerHour!$B$84,Usage!$C$5:$C$11,0),MATCH(UsagePerHour!HA$4,Usage!$D$3:$ABF$3,0)),"")</f>
        <v>30.194652821582803</v>
      </c>
      <c r="HB88" s="6">
        <f>IFERROR(INDEX(Sales!$D$5:$ABF$18,MATCH(UsagePerHour!$B88,Sales!$C$5:$C$18,0),MATCH(UsagePerHour!HB$4,Sales!$D$3:$ABF$3,0))/HB$2*INDEX(Usage!$D$5:$ABF$11,MATCH(UsagePerHour!$B$84,Usage!$C$5:$C$11,0),MATCH(UsagePerHour!HB$4,Usage!$D$3:$ABF$3,0)),"")</f>
        <v>31.118450186803386</v>
      </c>
      <c r="HC88" s="6">
        <f>IFERROR(INDEX(Sales!$D$5:$ABF$18,MATCH(UsagePerHour!$B88,Sales!$C$5:$C$18,0),MATCH(UsagePerHour!HC$4,Sales!$D$3:$ABF$3,0))/HC$2*INDEX(Usage!$D$5:$ABF$11,MATCH(UsagePerHour!$B$84,Usage!$C$5:$C$11,0),MATCH(UsagePerHour!HC$4,Usage!$D$3:$ABF$3,0)),"")</f>
        <v>53.366039757602898</v>
      </c>
      <c r="HD88" s="6">
        <f>IFERROR(INDEX(Sales!$D$5:$ABF$18,MATCH(UsagePerHour!$B88,Sales!$C$5:$C$18,0),MATCH(UsagePerHour!HD$4,Sales!$D$3:$ABF$3,0))/HD$2*INDEX(Usage!$D$5:$ABF$11,MATCH(UsagePerHour!$B$84,Usage!$C$5:$C$11,0),MATCH(UsagePerHour!HD$4,Usage!$D$3:$ABF$3,0)),"")</f>
        <v>120.78785620577484</v>
      </c>
      <c r="HE88" s="6">
        <f>IFERROR(INDEX(Sales!$D$5:$ABF$18,MATCH(UsagePerHour!$B88,Sales!$C$5:$C$18,0),MATCH(UsagePerHour!HE$4,Sales!$D$3:$ABF$3,0))/HE$2*INDEX(Usage!$D$5:$ABF$11,MATCH(UsagePerHour!$B$84,Usage!$C$5:$C$11,0),MATCH(UsagePerHour!HE$4,Usage!$D$3:$ABF$3,0)),"")</f>
        <v>59.232643735386425</v>
      </c>
      <c r="HF88" s="6">
        <f>IFERROR(INDEX(Sales!$D$5:$ABF$18,MATCH(UsagePerHour!$B88,Sales!$C$5:$C$18,0),MATCH(UsagePerHour!HF$4,Sales!$D$3:$ABF$3,0))/HF$2*INDEX(Usage!$D$5:$ABF$11,MATCH(UsagePerHour!$B$84,Usage!$C$5:$C$11,0),MATCH(UsagePerHour!HF$4,Usage!$D$3:$ABF$3,0)),"")</f>
        <v>48.233101198133063</v>
      </c>
      <c r="HG88" s="6">
        <f>IFERROR(INDEX(Sales!$D$5:$ABF$18,MATCH(UsagePerHour!$B88,Sales!$C$5:$C$18,0),MATCH(UsagePerHour!HG$4,Sales!$D$3:$ABF$3,0))/HG$2*INDEX(Usage!$D$5:$ABF$11,MATCH(UsagePerHour!$B$84,Usage!$C$5:$C$11,0),MATCH(UsagePerHour!HG$4,Usage!$D$3:$ABF$3,0)),"")</f>
        <v>26.278930498916242</v>
      </c>
      <c r="HH88" s="6">
        <f>IFERROR(INDEX(Sales!$D$5:$ABF$18,MATCH(UsagePerHour!$B88,Sales!$C$5:$C$18,0),MATCH(UsagePerHour!HH$4,Sales!$D$3:$ABF$3,0))/HH$2*INDEX(Usage!$D$5:$ABF$11,MATCH(UsagePerHour!$B$84,Usage!$C$5:$C$11,0),MATCH(UsagePerHour!HH$4,Usage!$D$3:$ABF$3,0)),"")</f>
        <v>21.833300849667349</v>
      </c>
      <c r="HI88" s="6">
        <f>IFERROR(INDEX(Sales!$D$5:$ABF$18,MATCH(UsagePerHour!$B88,Sales!$C$5:$C$18,0),MATCH(UsagePerHour!HI$4,Sales!$D$3:$ABF$3,0))/HI$2*INDEX(Usage!$D$5:$ABF$11,MATCH(UsagePerHour!$B$84,Usage!$C$5:$C$11,0),MATCH(UsagePerHour!HI$4,Usage!$D$3:$ABF$3,0)),"")</f>
        <v>18.455043253366625</v>
      </c>
      <c r="HJ88" s="6">
        <f>IFERROR(INDEX(Sales!$D$5:$ABF$18,MATCH(UsagePerHour!$B88,Sales!$C$5:$C$18,0),MATCH(UsagePerHour!HJ$4,Sales!$D$3:$ABF$3,0))/HJ$2*INDEX(Usage!$D$5:$ABF$11,MATCH(UsagePerHour!$B$84,Usage!$C$5:$C$11,0),MATCH(UsagePerHour!HJ$4,Usage!$D$3:$ABF$3,0)),"")</f>
        <v>43.068054711105127</v>
      </c>
      <c r="HK88" s="6">
        <f>IFERROR(INDEX(Sales!$D$5:$ABF$18,MATCH(UsagePerHour!$B88,Sales!$C$5:$C$18,0),MATCH(UsagePerHour!HK$4,Sales!$D$3:$ABF$3,0))/HK$2*INDEX(Usage!$D$5:$ABF$11,MATCH(UsagePerHour!$B$84,Usage!$C$5:$C$11,0),MATCH(UsagePerHour!HK$4,Usage!$D$3:$ABF$3,0)),"")</f>
        <v>87.544994245530376</v>
      </c>
      <c r="HL88" s="6">
        <f>IFERROR(INDEX(Sales!$D$5:$ABF$18,MATCH(UsagePerHour!$B88,Sales!$C$5:$C$18,0),MATCH(UsagePerHour!HL$4,Sales!$D$3:$ABF$3,0))/HL$2*INDEX(Usage!$D$5:$ABF$11,MATCH(UsagePerHour!$B$84,Usage!$C$5:$C$11,0),MATCH(UsagePerHour!HL$4,Usage!$D$3:$ABF$3,0)),"")</f>
        <v>154.52024201723265</v>
      </c>
      <c r="HM88" s="6">
        <f>IFERROR(INDEX(Sales!$D$5:$ABF$18,MATCH(UsagePerHour!$B88,Sales!$C$5:$C$18,0),MATCH(UsagePerHour!HM$4,Sales!$D$3:$ABF$3,0))/HM$2*INDEX(Usage!$D$5:$ABF$11,MATCH(UsagePerHour!$B$84,Usage!$C$5:$C$11,0),MATCH(UsagePerHour!HM$4,Usage!$D$3:$ABF$3,0)),"")</f>
        <v>210.28476969629051</v>
      </c>
      <c r="HN88" s="6">
        <f>IFERROR(INDEX(Sales!$D$5:$ABF$18,MATCH(UsagePerHour!$B88,Sales!$C$5:$C$18,0),MATCH(UsagePerHour!HN$4,Sales!$D$3:$ABF$3,0))/HN$2*INDEX(Usage!$D$5:$ABF$11,MATCH(UsagePerHour!$B$84,Usage!$C$5:$C$11,0),MATCH(UsagePerHour!HN$4,Usage!$D$3:$ABF$3,0)),"")</f>
        <v>2.2709804894047627</v>
      </c>
      <c r="HO88" s="6">
        <f>IFERROR(INDEX(Sales!$D$5:$ABF$18,MATCH(UsagePerHour!$B88,Sales!$C$5:$C$18,0),MATCH(UsagePerHour!HO$4,Sales!$D$3:$ABF$3,0))/HO$2*INDEX(Usage!$D$5:$ABF$11,MATCH(UsagePerHour!$B$84,Usage!$C$5:$C$11,0),MATCH(UsagePerHour!HO$4,Usage!$D$3:$ABF$3,0)),"")</f>
        <v>11.962975042149194</v>
      </c>
      <c r="HP88" s="6">
        <f>IFERROR(INDEX(Sales!$D$5:$ABF$18,MATCH(UsagePerHour!$B88,Sales!$C$5:$C$18,0),MATCH(UsagePerHour!HP$4,Sales!$D$3:$ABF$3,0))/HP$2*INDEX(Usage!$D$5:$ABF$11,MATCH(UsagePerHour!$B$84,Usage!$C$5:$C$11,0),MATCH(UsagePerHour!HP$4,Usage!$D$3:$ABF$3,0)),"")</f>
        <v>21.419286112567516</v>
      </c>
      <c r="HQ88" s="6">
        <f>IFERROR(INDEX(Sales!$D$5:$ABF$18,MATCH(UsagePerHour!$B88,Sales!$C$5:$C$18,0),MATCH(UsagePerHour!HQ$4,Sales!$D$3:$ABF$3,0))/HQ$2*INDEX(Usage!$D$5:$ABF$11,MATCH(UsagePerHour!$B$84,Usage!$C$5:$C$11,0),MATCH(UsagePerHour!HQ$4,Usage!$D$3:$ABF$3,0)),"")</f>
        <v>23.606571005481609</v>
      </c>
      <c r="HR88" s="6">
        <f>IFERROR(INDEX(Sales!$D$5:$ABF$18,MATCH(UsagePerHour!$B88,Sales!$C$5:$C$18,0),MATCH(UsagePerHour!HR$4,Sales!$D$3:$ABF$3,0))/HR$2*INDEX(Usage!$D$5:$ABF$11,MATCH(UsagePerHour!$B$84,Usage!$C$5:$C$11,0),MATCH(UsagePerHour!HR$4,Usage!$D$3:$ABF$3,0)),"")</f>
        <v>119.11533629138025</v>
      </c>
      <c r="HS88" s="6">
        <f>IFERROR(INDEX(Sales!$D$5:$ABF$18,MATCH(UsagePerHour!$B88,Sales!$C$5:$C$18,0),MATCH(UsagePerHour!HS$4,Sales!$D$3:$ABF$3,0))/HS$2*INDEX(Usage!$D$5:$ABF$11,MATCH(UsagePerHour!$B$84,Usage!$C$5:$C$11,0),MATCH(UsagePerHour!HS$4,Usage!$D$3:$ABF$3,0)),"")</f>
        <v>161.69435210134023</v>
      </c>
      <c r="HT88" s="6">
        <f>IFERROR(INDEX(Sales!$D$5:$ABF$18,MATCH(UsagePerHour!$B88,Sales!$C$5:$C$18,0),MATCH(UsagePerHour!HT$4,Sales!$D$3:$ABF$3,0))/HT$2*INDEX(Usage!$D$5:$ABF$11,MATCH(UsagePerHour!$B$84,Usage!$C$5:$C$11,0),MATCH(UsagePerHour!HT$4,Usage!$D$3:$ABF$3,0)),"")</f>
        <v>118.35058580289456</v>
      </c>
      <c r="HU88" s="6">
        <f>IFERROR(INDEX(Sales!$D$5:$ABF$18,MATCH(UsagePerHour!$B88,Sales!$C$5:$C$18,0),MATCH(UsagePerHour!HU$4,Sales!$D$3:$ABF$3,0))/HU$2*INDEX(Usage!$D$5:$ABF$11,MATCH(UsagePerHour!$B$84,Usage!$C$5:$C$11,0),MATCH(UsagePerHour!HU$4,Usage!$D$3:$ABF$3,0)),"")</f>
        <v>10.011364148139252</v>
      </c>
      <c r="HV88" s="6">
        <f>IFERROR(INDEX(Sales!$D$5:$ABF$18,MATCH(UsagePerHour!$B88,Sales!$C$5:$C$18,0),MATCH(UsagePerHour!HV$4,Sales!$D$3:$ABF$3,0))/HV$2*INDEX(Usage!$D$5:$ABF$11,MATCH(UsagePerHour!$B$84,Usage!$C$5:$C$11,0),MATCH(UsagePerHour!HV$4,Usage!$D$3:$ABF$3,0)),"")</f>
        <v>12.070430680087487</v>
      </c>
      <c r="HW88" s="6">
        <f>IFERROR(INDEX(Sales!$D$5:$ABF$18,MATCH(UsagePerHour!$B88,Sales!$C$5:$C$18,0),MATCH(UsagePerHour!HW$4,Sales!$D$3:$ABF$3,0))/HW$2*INDEX(Usage!$D$5:$ABF$11,MATCH(UsagePerHour!$B$84,Usage!$C$5:$C$11,0),MATCH(UsagePerHour!HW$4,Usage!$D$3:$ABF$3,0)),"")</f>
        <v>22.288408631732793</v>
      </c>
      <c r="HX88" s="6">
        <f>IFERROR(INDEX(Sales!$D$5:$ABF$18,MATCH(UsagePerHour!$B88,Sales!$C$5:$C$18,0),MATCH(UsagePerHour!HX$4,Sales!$D$3:$ABF$3,0))/HX$2*INDEX(Usage!$D$5:$ABF$11,MATCH(UsagePerHour!$B$84,Usage!$C$5:$C$11,0),MATCH(UsagePerHour!HX$4,Usage!$D$3:$ABF$3,0)),"")</f>
        <v>58.297828429911263</v>
      </c>
      <c r="HY88" s="6">
        <f>IFERROR(INDEX(Sales!$D$5:$ABF$18,MATCH(UsagePerHour!$B88,Sales!$C$5:$C$18,0),MATCH(UsagePerHour!HY$4,Sales!$D$3:$ABF$3,0))/HY$2*INDEX(Usage!$D$5:$ABF$11,MATCH(UsagePerHour!$B$84,Usage!$C$5:$C$11,0),MATCH(UsagePerHour!HY$4,Usage!$D$3:$ABF$3,0)),"")</f>
        <v>110.99127307346485</v>
      </c>
      <c r="HZ88" s="6">
        <f>IFERROR(INDEX(Sales!$D$5:$ABF$18,MATCH(UsagePerHour!$B88,Sales!$C$5:$C$18,0),MATCH(UsagePerHour!HZ$4,Sales!$D$3:$ABF$3,0))/HZ$2*INDEX(Usage!$D$5:$ABF$11,MATCH(UsagePerHour!$B$84,Usage!$C$5:$C$11,0),MATCH(UsagePerHour!HZ$4,Usage!$D$3:$ABF$3,0)),"")</f>
        <v>51.515454081221272</v>
      </c>
      <c r="IA88" s="6">
        <f>IFERROR(INDEX(Sales!$D$5:$ABF$18,MATCH(UsagePerHour!$B88,Sales!$C$5:$C$18,0),MATCH(UsagePerHour!IA$4,Sales!$D$3:$ABF$3,0))/IA$2*INDEX(Usage!$D$5:$ABF$11,MATCH(UsagePerHour!$B$84,Usage!$C$5:$C$11,0),MATCH(UsagePerHour!IA$4,Usage!$D$3:$ABF$3,0)),"")</f>
        <v>95.280220399040076</v>
      </c>
      <c r="IB88" s="6">
        <f>IFERROR(INDEX(Sales!$D$5:$ABF$18,MATCH(UsagePerHour!$B88,Sales!$C$5:$C$18,0),MATCH(UsagePerHour!IB$4,Sales!$D$3:$ABF$3,0))/IB$2*INDEX(Usage!$D$5:$ABF$11,MATCH(UsagePerHour!$B$84,Usage!$C$5:$C$11,0),MATCH(UsagePerHour!IB$4,Usage!$D$3:$ABF$3,0)),"")</f>
        <v>9.9496788755991989</v>
      </c>
      <c r="IC88" s="6">
        <f>IFERROR(INDEX(Sales!$D$5:$ABF$18,MATCH(UsagePerHour!$B88,Sales!$C$5:$C$18,0),MATCH(UsagePerHour!IC$4,Sales!$D$3:$ABF$3,0))/IC$2*INDEX(Usage!$D$5:$ABF$11,MATCH(UsagePerHour!$B$84,Usage!$C$5:$C$11,0),MATCH(UsagePerHour!IC$4,Usage!$D$3:$ABF$3,0)),"")</f>
        <v>16.508284091620904</v>
      </c>
      <c r="ID88" s="6">
        <f>IFERROR(INDEX(Sales!$D$5:$ABF$18,MATCH(UsagePerHour!$B88,Sales!$C$5:$C$18,0),MATCH(UsagePerHour!ID$4,Sales!$D$3:$ABF$3,0))/ID$2*INDEX(Usage!$D$5:$ABF$11,MATCH(UsagePerHour!$B$84,Usage!$C$5:$C$11,0),MATCH(UsagePerHour!ID$4,Usage!$D$3:$ABF$3,0)),"")</f>
        <v>46.534044556008787</v>
      </c>
      <c r="IE88" s="6">
        <f>IFERROR(INDEX(Sales!$D$5:$ABF$18,MATCH(UsagePerHour!$B88,Sales!$C$5:$C$18,0),MATCH(UsagePerHour!IE$4,Sales!$D$3:$ABF$3,0))/IE$2*INDEX(Usage!$D$5:$ABF$11,MATCH(UsagePerHour!$B$84,Usage!$C$5:$C$11,0),MATCH(UsagePerHour!IE$4,Usage!$D$3:$ABF$3,0)),"")</f>
        <v>17.035526871343265</v>
      </c>
      <c r="IF88" s="6">
        <f>IFERROR(INDEX(Sales!$D$5:$ABF$18,MATCH(UsagePerHour!$B88,Sales!$C$5:$C$18,0),MATCH(UsagePerHour!IF$4,Sales!$D$3:$ABF$3,0))/IF$2*INDEX(Usage!$D$5:$ABF$11,MATCH(UsagePerHour!$B$84,Usage!$C$5:$C$11,0),MATCH(UsagePerHour!IF$4,Usage!$D$3:$ABF$3,0)),"")</f>
        <v>208.5574795633658</v>
      </c>
      <c r="IG88" s="6">
        <f>IFERROR(INDEX(Sales!$D$5:$ABF$18,MATCH(UsagePerHour!$B88,Sales!$C$5:$C$18,0),MATCH(UsagePerHour!IG$4,Sales!$D$3:$ABF$3,0))/IG$2*INDEX(Usage!$D$5:$ABF$11,MATCH(UsagePerHour!$B$84,Usage!$C$5:$C$11,0),MATCH(UsagePerHour!IG$4,Usage!$D$3:$ABF$3,0)),"")</f>
        <v>22.907558667185274</v>
      </c>
      <c r="IH88" s="6">
        <f>IFERROR(INDEX(Sales!$D$5:$ABF$18,MATCH(UsagePerHour!$B88,Sales!$C$5:$C$18,0),MATCH(UsagePerHour!IH$4,Sales!$D$3:$ABF$3,0))/IH$2*INDEX(Usage!$D$5:$ABF$11,MATCH(UsagePerHour!$B$84,Usage!$C$5:$C$11,0),MATCH(UsagePerHour!IH$4,Usage!$D$3:$ABF$3,0)),"")</f>
        <v>69.203130407600511</v>
      </c>
      <c r="II88" s="6">
        <f>IFERROR(INDEX(Sales!$D$5:$ABF$18,MATCH(UsagePerHour!$B88,Sales!$C$5:$C$18,0),MATCH(UsagePerHour!II$4,Sales!$D$3:$ABF$3,0))/II$2*INDEX(Usage!$D$5:$ABF$11,MATCH(UsagePerHour!$B$84,Usage!$C$5:$C$11,0),MATCH(UsagePerHour!II$4,Usage!$D$3:$ABF$3,0)),"")</f>
        <v>32.133192824152211</v>
      </c>
      <c r="IJ88" s="6">
        <f>IFERROR(INDEX(Sales!$D$5:$ABF$18,MATCH(UsagePerHour!$B88,Sales!$C$5:$C$18,0),MATCH(UsagePerHour!IJ$4,Sales!$D$3:$ABF$3,0))/IJ$2*INDEX(Usage!$D$5:$ABF$11,MATCH(UsagePerHour!$B$84,Usage!$C$5:$C$11,0),MATCH(UsagePerHour!IJ$4,Usage!$D$3:$ABF$3,0)),"")</f>
        <v>12.826516917426009</v>
      </c>
      <c r="IK88" s="6">
        <f>IFERROR(INDEX(Sales!$D$5:$ABF$18,MATCH(UsagePerHour!$B88,Sales!$C$5:$C$18,0),MATCH(UsagePerHour!IK$4,Sales!$D$3:$ABF$3,0))/IK$2*INDEX(Usage!$D$5:$ABF$11,MATCH(UsagePerHour!$B$84,Usage!$C$5:$C$11,0),MATCH(UsagePerHour!IK$4,Usage!$D$3:$ABF$3,0)),"")</f>
        <v>24.425618360724197</v>
      </c>
      <c r="IL88" s="6">
        <f>IFERROR(INDEX(Sales!$D$5:$ABF$18,MATCH(UsagePerHour!$B88,Sales!$C$5:$C$18,0),MATCH(UsagePerHour!IL$4,Sales!$D$3:$ABF$3,0))/IL$2*INDEX(Usage!$D$5:$ABF$11,MATCH(UsagePerHour!$B$84,Usage!$C$5:$C$11,0),MATCH(UsagePerHour!IL$4,Usage!$D$3:$ABF$3,0)),"")</f>
        <v>34.391730824782407</v>
      </c>
      <c r="IM88" s="6">
        <f>IFERROR(INDEX(Sales!$D$5:$ABF$18,MATCH(UsagePerHour!$B88,Sales!$C$5:$C$18,0),MATCH(UsagePerHour!IM$4,Sales!$D$3:$ABF$3,0))/IM$2*INDEX(Usage!$D$5:$ABF$11,MATCH(UsagePerHour!$B$84,Usage!$C$5:$C$11,0),MATCH(UsagePerHour!IM$4,Usage!$D$3:$ABF$3,0)),"")</f>
        <v>1220.7011338801001</v>
      </c>
      <c r="IN88" s="6">
        <f>IFERROR(INDEX(Sales!$D$5:$ABF$18,MATCH(UsagePerHour!$B88,Sales!$C$5:$C$18,0),MATCH(UsagePerHour!IN$4,Sales!$D$3:$ABF$3,0))/IN$2*INDEX(Usage!$D$5:$ABF$11,MATCH(UsagePerHour!$B$84,Usage!$C$5:$C$11,0),MATCH(UsagePerHour!IN$4,Usage!$D$3:$ABF$3,0)),"")</f>
        <v>33.525704955650674</v>
      </c>
      <c r="IO88" s="6">
        <f>IFERROR(INDEX(Sales!$D$5:$ABF$18,MATCH(UsagePerHour!$B88,Sales!$C$5:$C$18,0),MATCH(UsagePerHour!IO$4,Sales!$D$3:$ABF$3,0))/IO$2*INDEX(Usage!$D$5:$ABF$11,MATCH(UsagePerHour!$B$84,Usage!$C$5:$C$11,0),MATCH(UsagePerHour!IO$4,Usage!$D$3:$ABF$3,0)),"")</f>
        <v>40.280329260242226</v>
      </c>
      <c r="IP88" s="6">
        <f>IFERROR(INDEX(Sales!$D$5:$ABF$18,MATCH(UsagePerHour!$B88,Sales!$C$5:$C$18,0),MATCH(UsagePerHour!IP$4,Sales!$D$3:$ABF$3,0))/IP$2*INDEX(Usage!$D$5:$ABF$11,MATCH(UsagePerHour!$B$84,Usage!$C$5:$C$11,0),MATCH(UsagePerHour!IP$4,Usage!$D$3:$ABF$3,0)),"")</f>
        <v>16.601912180840287</v>
      </c>
      <c r="IQ88" s="6">
        <f>IFERROR(INDEX(Sales!$D$5:$ABF$18,MATCH(UsagePerHour!$B88,Sales!$C$5:$C$18,0),MATCH(UsagePerHour!IQ$4,Sales!$D$3:$ABF$3,0))/IQ$2*INDEX(Usage!$D$5:$ABF$11,MATCH(UsagePerHour!$B$84,Usage!$C$5:$C$11,0),MATCH(UsagePerHour!IQ$4,Usage!$D$3:$ABF$3,0)),"")</f>
        <v>11.055298807591901</v>
      </c>
      <c r="IR88" s="6">
        <f>IFERROR(INDEX(Sales!$D$5:$ABF$18,MATCH(UsagePerHour!$B88,Sales!$C$5:$C$18,0),MATCH(UsagePerHour!IR$4,Sales!$D$3:$ABF$3,0))/IR$2*INDEX(Usage!$D$5:$ABF$11,MATCH(UsagePerHour!$B$84,Usage!$C$5:$C$11,0),MATCH(UsagePerHour!IR$4,Usage!$D$3:$ABF$3,0)),"")</f>
        <v>15.818094372895848</v>
      </c>
      <c r="IS88" s="6">
        <f>IFERROR(INDEX(Sales!$D$5:$ABF$18,MATCH(UsagePerHour!$B88,Sales!$C$5:$C$18,0),MATCH(UsagePerHour!IS$4,Sales!$D$3:$ABF$3,0))/IS$2*INDEX(Usage!$D$5:$ABF$11,MATCH(UsagePerHour!$B$84,Usage!$C$5:$C$11,0),MATCH(UsagePerHour!IS$4,Usage!$D$3:$ABF$3,0)),"")</f>
        <v>14.920963847168228</v>
      </c>
      <c r="IT88" s="6">
        <f>IFERROR(INDEX(Sales!$D$5:$ABF$18,MATCH(UsagePerHour!$B88,Sales!$C$5:$C$18,0),MATCH(UsagePerHour!IT$4,Sales!$D$3:$ABF$3,0))/IT$2*INDEX(Usage!$D$5:$ABF$11,MATCH(UsagePerHour!$B$84,Usage!$C$5:$C$11,0),MATCH(UsagePerHour!IT$4,Usage!$D$3:$ABF$3,0)),"")</f>
        <v>70.038653327508058</v>
      </c>
      <c r="IU88" s="6">
        <f>IFERROR(INDEX(Sales!$D$5:$ABF$18,MATCH(UsagePerHour!$B88,Sales!$C$5:$C$18,0),MATCH(UsagePerHour!IU$4,Sales!$D$3:$ABF$3,0))/IU$2*INDEX(Usage!$D$5:$ABF$11,MATCH(UsagePerHour!$B$84,Usage!$C$5:$C$11,0),MATCH(UsagePerHour!IU$4,Usage!$D$3:$ABF$3,0)),"")</f>
        <v>96.861591421883901</v>
      </c>
      <c r="IV88" s="6">
        <f>IFERROR(INDEX(Sales!$D$5:$ABF$18,MATCH(UsagePerHour!$B88,Sales!$C$5:$C$18,0),MATCH(UsagePerHour!IV$4,Sales!$D$3:$ABF$3,0))/IV$2*INDEX(Usage!$D$5:$ABF$11,MATCH(UsagePerHour!$B$84,Usage!$C$5:$C$11,0),MATCH(UsagePerHour!IV$4,Usage!$D$3:$ABF$3,0)),"")</f>
        <v>60.824831197677064</v>
      </c>
      <c r="IW88" s="6">
        <f>IFERROR(INDEX(Sales!$D$5:$ABF$18,MATCH(UsagePerHour!$B88,Sales!$C$5:$C$18,0),MATCH(UsagePerHour!IW$4,Sales!$D$3:$ABF$3,0))/IW$2*INDEX(Usage!$D$5:$ABF$11,MATCH(UsagePerHour!$B$84,Usage!$C$5:$C$11,0),MATCH(UsagePerHour!IW$4,Usage!$D$3:$ABF$3,0)),"")</f>
        <v>8.3210732761071</v>
      </c>
      <c r="IX88" s="6">
        <f>IFERROR(INDEX(Sales!$D$5:$ABF$18,MATCH(UsagePerHour!$B88,Sales!$C$5:$C$18,0),MATCH(UsagePerHour!IX$4,Sales!$D$3:$ABF$3,0))/IX$2*INDEX(Usage!$D$5:$ABF$11,MATCH(UsagePerHour!$B$84,Usage!$C$5:$C$11,0),MATCH(UsagePerHour!IX$4,Usage!$D$3:$ABF$3,0)),"")</f>
        <v>20.845000553648543</v>
      </c>
      <c r="IY88" s="6">
        <f>IFERROR(INDEX(Sales!$D$5:$ABF$18,MATCH(UsagePerHour!$B88,Sales!$C$5:$C$18,0),MATCH(UsagePerHour!IY$4,Sales!$D$3:$ABF$3,0))/IY$2*INDEX(Usage!$D$5:$ABF$11,MATCH(UsagePerHour!$B$84,Usage!$C$5:$C$11,0),MATCH(UsagePerHour!IY$4,Usage!$D$3:$ABF$3,0)),"")</f>
        <v>53.00581495547825</v>
      </c>
      <c r="IZ88" s="6">
        <f>IFERROR(INDEX(Sales!$D$5:$ABF$18,MATCH(UsagePerHour!$B88,Sales!$C$5:$C$18,0),MATCH(UsagePerHour!IZ$4,Sales!$D$3:$ABF$3,0))/IZ$2*INDEX(Usage!$D$5:$ABF$11,MATCH(UsagePerHour!$B$84,Usage!$C$5:$C$11,0),MATCH(UsagePerHour!IZ$4,Usage!$D$3:$ABF$3,0)),"")</f>
        <v>71.604251438730387</v>
      </c>
      <c r="JA88" s="6">
        <f>IFERROR(INDEX(Sales!$D$5:$ABF$18,MATCH(UsagePerHour!$B88,Sales!$C$5:$C$18,0),MATCH(UsagePerHour!JA$4,Sales!$D$3:$ABF$3,0))/JA$2*INDEX(Usage!$D$5:$ABF$11,MATCH(UsagePerHour!$B$84,Usage!$C$5:$C$11,0),MATCH(UsagePerHour!JA$4,Usage!$D$3:$ABF$3,0)),"")</f>
        <v>604.2453695935194</v>
      </c>
      <c r="JB88" s="6">
        <f>IFERROR(INDEX(Sales!$D$5:$ABF$18,MATCH(UsagePerHour!$B88,Sales!$C$5:$C$18,0),MATCH(UsagePerHour!JB$4,Sales!$D$3:$ABF$3,0))/JB$2*INDEX(Usage!$D$5:$ABF$11,MATCH(UsagePerHour!$B$84,Usage!$C$5:$C$11,0),MATCH(UsagePerHour!JB$4,Usage!$D$3:$ABF$3,0)),"")</f>
        <v>67.219615245980222</v>
      </c>
      <c r="JC88" s="6">
        <f>IFERROR(INDEX(Sales!$D$5:$ABF$18,MATCH(UsagePerHour!$B88,Sales!$C$5:$C$18,0),MATCH(UsagePerHour!JC$4,Sales!$D$3:$ABF$3,0))/JC$2*INDEX(Usage!$D$5:$ABF$11,MATCH(UsagePerHour!$B$84,Usage!$C$5:$C$11,0),MATCH(UsagePerHour!JC$4,Usage!$D$3:$ABF$3,0)),"")</f>
        <v>80.351706973272229</v>
      </c>
      <c r="JD88" s="6">
        <f>IFERROR(INDEX(Sales!$D$5:$ABF$18,MATCH(UsagePerHour!$B88,Sales!$C$5:$C$18,0),MATCH(UsagePerHour!JD$4,Sales!$D$3:$ABF$3,0))/JD$2*INDEX(Usage!$D$5:$ABF$11,MATCH(UsagePerHour!$B$84,Usage!$C$5:$C$11,0),MATCH(UsagePerHour!JD$4,Usage!$D$3:$ABF$3,0)),"")</f>
        <v>108.07148069834022</v>
      </c>
      <c r="JE88" s="6">
        <f>IFERROR(INDEX(Sales!$D$5:$ABF$18,MATCH(UsagePerHour!$B88,Sales!$C$5:$C$18,0),MATCH(UsagePerHour!JE$4,Sales!$D$3:$ABF$3,0))/JE$2*INDEX(Usage!$D$5:$ABF$11,MATCH(UsagePerHour!$B$84,Usage!$C$5:$C$11,0),MATCH(UsagePerHour!JE$4,Usage!$D$3:$ABF$3,0)),"")</f>
        <v>18.7850910859413</v>
      </c>
      <c r="JF88" s="6">
        <f>IFERROR(INDEX(Sales!$D$5:$ABF$18,MATCH(UsagePerHour!$B88,Sales!$C$5:$C$18,0),MATCH(UsagePerHour!JF$4,Sales!$D$3:$ABF$3,0))/JF$2*INDEX(Usage!$D$5:$ABF$11,MATCH(UsagePerHour!$B$84,Usage!$C$5:$C$11,0),MATCH(UsagePerHour!JF$4,Usage!$D$3:$ABF$3,0)),"")</f>
        <v>26.44808127885609</v>
      </c>
      <c r="JG88" s="6">
        <f>IFERROR(INDEX(Sales!$D$5:$ABF$18,MATCH(UsagePerHour!$B88,Sales!$C$5:$C$18,0),MATCH(UsagePerHour!JG$4,Sales!$D$3:$ABF$3,0))/JG$2*INDEX(Usage!$D$5:$ABF$11,MATCH(UsagePerHour!$B$84,Usage!$C$5:$C$11,0),MATCH(UsagePerHour!JG$4,Usage!$D$3:$ABF$3,0)),"")</f>
        <v>109.57265869981312</v>
      </c>
      <c r="JH88" s="6">
        <f>IFERROR(INDEX(Sales!$D$5:$ABF$18,MATCH(UsagePerHour!$B88,Sales!$C$5:$C$18,0),MATCH(UsagePerHour!JH$4,Sales!$D$3:$ABF$3,0))/JH$2*INDEX(Usage!$D$5:$ABF$11,MATCH(UsagePerHour!$B$84,Usage!$C$5:$C$11,0),MATCH(UsagePerHour!JH$4,Usage!$D$3:$ABF$3,0)),"")</f>
        <v>115.87750348546956</v>
      </c>
      <c r="JI88" s="6">
        <f>IFERROR(INDEX(Sales!$D$5:$ABF$18,MATCH(UsagePerHour!$B88,Sales!$C$5:$C$18,0),MATCH(UsagePerHour!JI$4,Sales!$D$3:$ABF$3,0))/JI$2*INDEX(Usage!$D$5:$ABF$11,MATCH(UsagePerHour!$B$84,Usage!$C$5:$C$11,0),MATCH(UsagePerHour!JI$4,Usage!$D$3:$ABF$3,0)),"")</f>
        <v>49.105181160867652</v>
      </c>
      <c r="JJ88" s="6">
        <f>IFERROR(INDEX(Sales!$D$5:$ABF$18,MATCH(UsagePerHour!$B88,Sales!$C$5:$C$18,0),MATCH(UsagePerHour!JJ$4,Sales!$D$3:$ABF$3,0))/JJ$2*INDEX(Usage!$D$5:$ABF$11,MATCH(UsagePerHour!$B$84,Usage!$C$5:$C$11,0),MATCH(UsagePerHour!JJ$4,Usage!$D$3:$ABF$3,0)),"")</f>
        <v>62.958076803390725</v>
      </c>
      <c r="JK88" s="6">
        <f>IFERROR(INDEX(Sales!$D$5:$ABF$18,MATCH(UsagePerHour!$B88,Sales!$C$5:$C$18,0),MATCH(UsagePerHour!JK$4,Sales!$D$3:$ABF$3,0))/JK$2*INDEX(Usage!$D$5:$ABF$11,MATCH(UsagePerHour!$B$84,Usage!$C$5:$C$11,0),MATCH(UsagePerHour!JK$4,Usage!$D$3:$ABF$3,0)),"")</f>
        <v>42.171606114959431</v>
      </c>
      <c r="JL88" s="6">
        <f>IFERROR(INDEX(Sales!$D$5:$ABF$18,MATCH(UsagePerHour!$B88,Sales!$C$5:$C$18,0),MATCH(UsagePerHour!JL$4,Sales!$D$3:$ABF$3,0))/JL$2*INDEX(Usage!$D$5:$ABF$11,MATCH(UsagePerHour!$B$84,Usage!$C$5:$C$11,0),MATCH(UsagePerHour!JL$4,Usage!$D$3:$ABF$3,0)),"")</f>
        <v>9.9196737396604728</v>
      </c>
      <c r="JM88" s="6">
        <f>IFERROR(INDEX(Sales!$D$5:$ABF$18,MATCH(UsagePerHour!$B88,Sales!$C$5:$C$18,0),MATCH(UsagePerHour!JM$4,Sales!$D$3:$ABF$3,0))/JM$2*INDEX(Usage!$D$5:$ABF$11,MATCH(UsagePerHour!$B$84,Usage!$C$5:$C$11,0),MATCH(UsagePerHour!JM$4,Usage!$D$3:$ABF$3,0)),"")</f>
        <v>58.274946934816427</v>
      </c>
      <c r="JN88" s="6">
        <f>IFERROR(INDEX(Sales!$D$5:$ABF$18,MATCH(UsagePerHour!$B88,Sales!$C$5:$C$18,0),MATCH(UsagePerHour!JN$4,Sales!$D$3:$ABF$3,0))/JN$2*INDEX(Usage!$D$5:$ABF$11,MATCH(UsagePerHour!$B$84,Usage!$C$5:$C$11,0),MATCH(UsagePerHour!JN$4,Usage!$D$3:$ABF$3,0)),"")</f>
        <v>75.409593746208898</v>
      </c>
      <c r="JO88" s="6">
        <f>IFERROR(INDEX(Sales!$D$5:$ABF$18,MATCH(UsagePerHour!$B88,Sales!$C$5:$C$18,0),MATCH(UsagePerHour!JO$4,Sales!$D$3:$ABF$3,0))/JO$2*INDEX(Usage!$D$5:$ABF$11,MATCH(UsagePerHour!$B$84,Usage!$C$5:$C$11,0),MATCH(UsagePerHour!JO$4,Usage!$D$3:$ABF$3,0)),"")</f>
        <v>222.69355931849026</v>
      </c>
      <c r="JP88" s="6">
        <f>IFERROR(INDEX(Sales!$D$5:$ABF$18,MATCH(UsagePerHour!$B88,Sales!$C$5:$C$18,0),MATCH(UsagePerHour!JP$4,Sales!$D$3:$ABF$3,0))/JP$2*INDEX(Usage!$D$5:$ABF$11,MATCH(UsagePerHour!$B$84,Usage!$C$5:$C$11,0),MATCH(UsagePerHour!JP$4,Usage!$D$3:$ABF$3,0)),"")</f>
        <v>3.6485901752044723</v>
      </c>
      <c r="JQ88" s="6">
        <f>IFERROR(INDEX(Sales!$D$5:$ABF$18,MATCH(UsagePerHour!$B88,Sales!$C$5:$C$18,0),MATCH(UsagePerHour!JQ$4,Sales!$D$3:$ABF$3,0))/JQ$2*INDEX(Usage!$D$5:$ABF$11,MATCH(UsagePerHour!$B$84,Usage!$C$5:$C$11,0),MATCH(UsagePerHour!JQ$4,Usage!$D$3:$ABF$3,0)),"")</f>
        <v>18.259958130855285</v>
      </c>
      <c r="JR88" s="6">
        <f>IFERROR(INDEX(Sales!$D$5:$ABF$18,MATCH(UsagePerHour!$B88,Sales!$C$5:$C$18,0),MATCH(UsagePerHour!JR$4,Sales!$D$3:$ABF$3,0))/JR$2*INDEX(Usage!$D$5:$ABF$11,MATCH(UsagePerHour!$B$84,Usage!$C$5:$C$11,0),MATCH(UsagePerHour!JR$4,Usage!$D$3:$ABF$3,0)),"")</f>
        <v>10.115284637379776</v>
      </c>
      <c r="JS88" s="6">
        <f>IFERROR(INDEX(Sales!$D$5:$ABF$18,MATCH(UsagePerHour!$B88,Sales!$C$5:$C$18,0),MATCH(UsagePerHour!JS$4,Sales!$D$3:$ABF$3,0))/JS$2*INDEX(Usage!$D$5:$ABF$11,MATCH(UsagePerHour!$B$84,Usage!$C$5:$C$11,0),MATCH(UsagePerHour!JS$4,Usage!$D$3:$ABF$3,0)),"")</f>
        <v>15.213735969033324</v>
      </c>
      <c r="JT88" s="6">
        <f>IFERROR(INDEX(Sales!$D$5:$ABF$18,MATCH(UsagePerHour!$B88,Sales!$C$5:$C$18,0),MATCH(UsagePerHour!JT$4,Sales!$D$3:$ABF$3,0))/JT$2*INDEX(Usage!$D$5:$ABF$11,MATCH(UsagePerHour!$B$84,Usage!$C$5:$C$11,0),MATCH(UsagePerHour!JT$4,Usage!$D$3:$ABF$3,0)),"")</f>
        <v>87.581848752095013</v>
      </c>
      <c r="JU88" s="6">
        <f>IFERROR(INDEX(Sales!$D$5:$ABF$18,MATCH(UsagePerHour!$B88,Sales!$C$5:$C$18,0),MATCH(UsagePerHour!JU$4,Sales!$D$3:$ABF$3,0))/JU$2*INDEX(Usage!$D$5:$ABF$11,MATCH(UsagePerHour!$B$84,Usage!$C$5:$C$11,0),MATCH(UsagePerHour!JU$4,Usage!$D$3:$ABF$3,0)),"")</f>
        <v>8.1584907524014127</v>
      </c>
      <c r="JV88" s="6">
        <f>IFERROR(INDEX(Sales!$D$5:$ABF$18,MATCH(UsagePerHour!$B88,Sales!$C$5:$C$18,0),MATCH(UsagePerHour!JV$4,Sales!$D$3:$ABF$3,0))/JV$2*INDEX(Usage!$D$5:$ABF$11,MATCH(UsagePerHour!$B$84,Usage!$C$5:$C$11,0),MATCH(UsagePerHour!JV$4,Usage!$D$3:$ABF$3,0)),"")</f>
        <v>131.51933450512152</v>
      </c>
      <c r="JW88" s="6">
        <f>IFERROR(INDEX(Sales!$D$5:$ABF$18,MATCH(UsagePerHour!$B88,Sales!$C$5:$C$18,0),MATCH(UsagePerHour!JW$4,Sales!$D$3:$ABF$3,0))/JW$2*INDEX(Usage!$D$5:$ABF$11,MATCH(UsagePerHour!$B$84,Usage!$C$5:$C$11,0),MATCH(UsagePerHour!JW$4,Usage!$D$3:$ABF$3,0)),"")</f>
        <v>56.324776168349025</v>
      </c>
      <c r="JX88" s="6">
        <f>IFERROR(INDEX(Sales!$D$5:$ABF$18,MATCH(UsagePerHour!$B88,Sales!$C$5:$C$18,0),MATCH(UsagePerHour!JX$4,Sales!$D$3:$ABF$3,0))/JX$2*INDEX(Usage!$D$5:$ABF$11,MATCH(UsagePerHour!$B$84,Usage!$C$5:$C$11,0),MATCH(UsagePerHour!JX$4,Usage!$D$3:$ABF$3,0)),"")</f>
        <v>38.324040669071827</v>
      </c>
      <c r="JY88" s="6">
        <f>IFERROR(INDEX(Sales!$D$5:$ABF$18,MATCH(UsagePerHour!$B88,Sales!$C$5:$C$18,0),MATCH(UsagePerHour!JY$4,Sales!$D$3:$ABF$3,0))/JY$2*INDEX(Usage!$D$5:$ABF$11,MATCH(UsagePerHour!$B$84,Usage!$C$5:$C$11,0),MATCH(UsagePerHour!JY$4,Usage!$D$3:$ABF$3,0)),"")</f>
        <v>18.130884989814216</v>
      </c>
      <c r="JZ88" s="6">
        <f>IFERROR(INDEX(Sales!$D$5:$ABF$18,MATCH(UsagePerHour!$B88,Sales!$C$5:$C$18,0),MATCH(UsagePerHour!JZ$4,Sales!$D$3:$ABF$3,0))/JZ$2*INDEX(Usage!$D$5:$ABF$11,MATCH(UsagePerHour!$B$84,Usage!$C$5:$C$11,0),MATCH(UsagePerHour!JZ$4,Usage!$D$3:$ABF$3,0)),"")</f>
        <v>10.86327201084103</v>
      </c>
      <c r="KA88" s="6">
        <f>IFERROR(INDEX(Sales!$D$5:$ABF$18,MATCH(UsagePerHour!$B88,Sales!$C$5:$C$18,0),MATCH(UsagePerHour!KA$4,Sales!$D$3:$ABF$3,0))/KA$2*INDEX(Usage!$D$5:$ABF$11,MATCH(UsagePerHour!$B$84,Usage!$C$5:$C$11,0),MATCH(UsagePerHour!KA$4,Usage!$D$3:$ABF$3,0)),"")</f>
        <v>48.948419533541269</v>
      </c>
      <c r="KB88" s="6">
        <f>IFERROR(INDEX(Sales!$D$5:$ABF$18,MATCH(UsagePerHour!$B88,Sales!$C$5:$C$18,0),MATCH(UsagePerHour!KB$4,Sales!$D$3:$ABF$3,0))/KB$2*INDEX(Usage!$D$5:$ABF$11,MATCH(UsagePerHour!$B$84,Usage!$C$5:$C$11,0),MATCH(UsagePerHour!KB$4,Usage!$D$3:$ABF$3,0)),"")</f>
        <v>52.84230438786085</v>
      </c>
      <c r="KC88" s="6">
        <f>IFERROR(INDEX(Sales!$D$5:$ABF$18,MATCH(UsagePerHour!$B88,Sales!$C$5:$C$18,0),MATCH(UsagePerHour!KC$4,Sales!$D$3:$ABF$3,0))/KC$2*INDEX(Usage!$D$5:$ABF$11,MATCH(UsagePerHour!$B$84,Usage!$C$5:$C$11,0),MATCH(UsagePerHour!KC$4,Usage!$D$3:$ABF$3,0)),"")</f>
        <v>103.82858279678796</v>
      </c>
      <c r="KD88" s="6">
        <f>IFERROR(INDEX(Sales!$D$5:$ABF$18,MATCH(UsagePerHour!$B88,Sales!$C$5:$C$18,0),MATCH(UsagePerHour!KD$4,Sales!$D$3:$ABF$3,0))/KD$2*INDEX(Usage!$D$5:$ABF$11,MATCH(UsagePerHour!$B$84,Usage!$C$5:$C$11,0),MATCH(UsagePerHour!KD$4,Usage!$D$3:$ABF$3,0)),"")</f>
        <v>63.809243479642433</v>
      </c>
      <c r="KE88" s="6">
        <f>IFERROR(INDEX(Sales!$D$5:$ABF$18,MATCH(UsagePerHour!$B88,Sales!$C$5:$C$18,0),MATCH(UsagePerHour!KE$4,Sales!$D$3:$ABF$3,0))/KE$2*INDEX(Usage!$D$5:$ABF$11,MATCH(UsagePerHour!$B$84,Usage!$C$5:$C$11,0),MATCH(UsagePerHour!KE$4,Usage!$D$3:$ABF$3,0)),"")</f>
        <v>64.208379927665447</v>
      </c>
      <c r="KF88" s="6">
        <f>IFERROR(INDEX(Sales!$D$5:$ABF$18,MATCH(UsagePerHour!$B88,Sales!$C$5:$C$18,0),MATCH(UsagePerHour!KF$4,Sales!$D$3:$ABF$3,0))/KF$2*INDEX(Usage!$D$5:$ABF$11,MATCH(UsagePerHour!$B$84,Usage!$C$5:$C$11,0),MATCH(UsagePerHour!KF$4,Usage!$D$3:$ABF$3,0)),"")</f>
        <v>20.681399429699496</v>
      </c>
      <c r="KG88" s="6">
        <f>IFERROR(INDEX(Sales!$D$5:$ABF$18,MATCH(UsagePerHour!$B88,Sales!$C$5:$C$18,0),MATCH(UsagePerHour!KG$4,Sales!$D$3:$ABF$3,0))/KG$2*INDEX(Usage!$D$5:$ABF$11,MATCH(UsagePerHour!$B$84,Usage!$C$5:$C$11,0),MATCH(UsagePerHour!KG$4,Usage!$D$3:$ABF$3,0)),"")</f>
        <v>6.8324227082940823</v>
      </c>
      <c r="KH88" s="6">
        <f>IFERROR(INDEX(Sales!$D$5:$ABF$18,MATCH(UsagePerHour!$B88,Sales!$C$5:$C$18,0),MATCH(UsagePerHour!KH$4,Sales!$D$3:$ABF$3,0))/KH$2*INDEX(Usage!$D$5:$ABF$11,MATCH(UsagePerHour!$B$84,Usage!$C$5:$C$11,0),MATCH(UsagePerHour!KH$4,Usage!$D$3:$ABF$3,0)),"")</f>
        <v>91.29690378382638</v>
      </c>
      <c r="KI88" s="6">
        <f>IFERROR(INDEX(Sales!$D$5:$ABF$18,MATCH(UsagePerHour!$B88,Sales!$C$5:$C$18,0),MATCH(UsagePerHour!KI$4,Sales!$D$3:$ABF$3,0))/KI$2*INDEX(Usage!$D$5:$ABF$11,MATCH(UsagePerHour!$B$84,Usage!$C$5:$C$11,0),MATCH(UsagePerHour!KI$4,Usage!$D$3:$ABF$3,0)),"")</f>
        <v>126.55678692314044</v>
      </c>
      <c r="KJ88" s="6">
        <f>IFERROR(INDEX(Sales!$D$5:$ABF$18,MATCH(UsagePerHour!$B88,Sales!$C$5:$C$18,0),MATCH(UsagePerHour!KJ$4,Sales!$D$3:$ABF$3,0))/KJ$2*INDEX(Usage!$D$5:$ABF$11,MATCH(UsagePerHour!$B$84,Usage!$C$5:$C$11,0),MATCH(UsagePerHour!KJ$4,Usage!$D$3:$ABF$3,0)),"")</f>
        <v>136.39959989904688</v>
      </c>
      <c r="KK88" s="6">
        <f>IFERROR(INDEX(Sales!$D$5:$ABF$18,MATCH(UsagePerHour!$B88,Sales!$C$5:$C$18,0),MATCH(UsagePerHour!KK$4,Sales!$D$3:$ABF$3,0))/KK$2*INDEX(Usage!$D$5:$ABF$11,MATCH(UsagePerHour!$B$84,Usage!$C$5:$C$11,0),MATCH(UsagePerHour!KK$4,Usage!$D$3:$ABF$3,0)),"")</f>
        <v>65.730184451325499</v>
      </c>
      <c r="KL88" s="6">
        <f>IFERROR(INDEX(Sales!$D$5:$ABF$18,MATCH(UsagePerHour!$B88,Sales!$C$5:$C$18,0),MATCH(UsagePerHour!KL$4,Sales!$D$3:$ABF$3,0))/KL$2*INDEX(Usage!$D$5:$ABF$11,MATCH(UsagePerHour!$B$84,Usage!$C$5:$C$11,0),MATCH(UsagePerHour!KL$4,Usage!$D$3:$ABF$3,0)),"")</f>
        <v>105.84321220100323</v>
      </c>
      <c r="KM88" s="6">
        <f>IFERROR(INDEX(Sales!$D$5:$ABF$18,MATCH(UsagePerHour!$B88,Sales!$C$5:$C$18,0),MATCH(UsagePerHour!KM$4,Sales!$D$3:$ABF$3,0))/KM$2*INDEX(Usage!$D$5:$ABF$11,MATCH(UsagePerHour!$B$84,Usage!$C$5:$C$11,0),MATCH(UsagePerHour!KM$4,Usage!$D$3:$ABF$3,0)),"")</f>
        <v>4.561179378285237</v>
      </c>
      <c r="KN88" s="6">
        <f>IFERROR(INDEX(Sales!$D$5:$ABF$18,MATCH(UsagePerHour!$B88,Sales!$C$5:$C$18,0),MATCH(UsagePerHour!KN$4,Sales!$D$3:$ABF$3,0))/KN$2*INDEX(Usage!$D$5:$ABF$11,MATCH(UsagePerHour!$B$84,Usage!$C$5:$C$11,0),MATCH(UsagePerHour!KN$4,Usage!$D$3:$ABF$3,0)),"")</f>
        <v>12.624830681863264</v>
      </c>
      <c r="KO88" s="6">
        <f>IFERROR(INDEX(Sales!$D$5:$ABF$18,MATCH(UsagePerHour!$B88,Sales!$C$5:$C$18,0),MATCH(UsagePerHour!KO$4,Sales!$D$3:$ABF$3,0))/KO$2*INDEX(Usage!$D$5:$ABF$11,MATCH(UsagePerHour!$B$84,Usage!$C$5:$C$11,0),MATCH(UsagePerHour!KO$4,Usage!$D$3:$ABF$3,0)),"")</f>
        <v>45.193219127979177</v>
      </c>
      <c r="KP88" s="6">
        <f>IFERROR(INDEX(Sales!$D$5:$ABF$18,MATCH(UsagePerHour!$B88,Sales!$C$5:$C$18,0),MATCH(UsagePerHour!KP$4,Sales!$D$3:$ABF$3,0))/KP$2*INDEX(Usage!$D$5:$ABF$11,MATCH(UsagePerHour!$B$84,Usage!$C$5:$C$11,0),MATCH(UsagePerHour!KP$4,Usage!$D$3:$ABF$3,0)),"")</f>
        <v>59.697881148491383</v>
      </c>
      <c r="KQ88" s="6">
        <f>IFERROR(INDEX(Sales!$D$5:$ABF$18,MATCH(UsagePerHour!$B88,Sales!$C$5:$C$18,0),MATCH(UsagePerHour!KQ$4,Sales!$D$3:$ABF$3,0))/KQ$2*INDEX(Usage!$D$5:$ABF$11,MATCH(UsagePerHour!$B$84,Usage!$C$5:$C$11,0),MATCH(UsagePerHour!KQ$4,Usage!$D$3:$ABF$3,0)),"")</f>
        <v>276.73494389927794</v>
      </c>
      <c r="KR88" s="6">
        <f>IFERROR(INDEX(Sales!$D$5:$ABF$18,MATCH(UsagePerHour!$B88,Sales!$C$5:$C$18,0),MATCH(UsagePerHour!KR$4,Sales!$D$3:$ABF$3,0))/KR$2*INDEX(Usage!$D$5:$ABF$11,MATCH(UsagePerHour!$B$84,Usage!$C$5:$C$11,0),MATCH(UsagePerHour!KR$4,Usage!$D$3:$ABF$3,0)),"")</f>
        <v>37.765063854383655</v>
      </c>
      <c r="KS88" s="6">
        <f>IFERROR(INDEX(Sales!$D$5:$ABF$18,MATCH(UsagePerHour!$B88,Sales!$C$5:$C$18,0),MATCH(UsagePerHour!KS$4,Sales!$D$3:$ABF$3,0))/KS$2*INDEX(Usage!$D$5:$ABF$11,MATCH(UsagePerHour!$B$84,Usage!$C$5:$C$11,0),MATCH(UsagePerHour!KS$4,Usage!$D$3:$ABF$3,0)),"")</f>
        <v>48.41456423760571</v>
      </c>
      <c r="KT88" s="6">
        <f>IFERROR(INDEX(Sales!$D$5:$ABF$18,MATCH(UsagePerHour!$B88,Sales!$C$5:$C$18,0),MATCH(UsagePerHour!KT$4,Sales!$D$3:$ABF$3,0))/KT$2*INDEX(Usage!$D$5:$ABF$11,MATCH(UsagePerHour!$B$84,Usage!$C$5:$C$11,0),MATCH(UsagePerHour!KT$4,Usage!$D$3:$ABF$3,0)),"")</f>
        <v>20.147282908451825</v>
      </c>
      <c r="KU88" s="6">
        <f>IFERROR(INDEX(Sales!$D$5:$ABF$18,MATCH(UsagePerHour!$B88,Sales!$C$5:$C$18,0),MATCH(UsagePerHour!KU$4,Sales!$D$3:$ABF$3,0))/KU$2*INDEX(Usage!$D$5:$ABF$11,MATCH(UsagePerHour!$B$84,Usage!$C$5:$C$11,0),MATCH(UsagePerHour!KU$4,Usage!$D$3:$ABF$3,0)),"")</f>
        <v>10.484543510464761</v>
      </c>
      <c r="KV88" s="6">
        <f>IFERROR(INDEX(Sales!$D$5:$ABF$18,MATCH(UsagePerHour!$B88,Sales!$C$5:$C$18,0),MATCH(UsagePerHour!KV$4,Sales!$D$3:$ABF$3,0))/KV$2*INDEX(Usage!$D$5:$ABF$11,MATCH(UsagePerHour!$B$84,Usage!$C$5:$C$11,0),MATCH(UsagePerHour!KV$4,Usage!$D$3:$ABF$3,0)),"")</f>
        <v>18.557822689155799</v>
      </c>
      <c r="KW88" s="6">
        <f>IFERROR(INDEX(Sales!$D$5:$ABF$18,MATCH(UsagePerHour!$B88,Sales!$C$5:$C$18,0),MATCH(UsagePerHour!KW$4,Sales!$D$3:$ABF$3,0))/KW$2*INDEX(Usage!$D$5:$ABF$11,MATCH(UsagePerHour!$B$84,Usage!$C$5:$C$11,0),MATCH(UsagePerHour!KW$4,Usage!$D$3:$ABF$3,0)),"")</f>
        <v>60.140170324759161</v>
      </c>
      <c r="KX88" s="6">
        <f>IFERROR(INDEX(Sales!$D$5:$ABF$18,MATCH(UsagePerHour!$B88,Sales!$C$5:$C$18,0),MATCH(UsagePerHour!KX$4,Sales!$D$3:$ABF$3,0))/KX$2*INDEX(Usage!$D$5:$ABF$11,MATCH(UsagePerHour!$B$84,Usage!$C$5:$C$11,0),MATCH(UsagePerHour!KX$4,Usage!$D$3:$ABF$3,0)),"")</f>
        <v>138.69230181849494</v>
      </c>
      <c r="KY88" s="6">
        <f>IFERROR(INDEX(Sales!$D$5:$ABF$18,MATCH(UsagePerHour!$B88,Sales!$C$5:$C$18,0),MATCH(UsagePerHour!KY$4,Sales!$D$3:$ABF$3,0))/KY$2*INDEX(Usage!$D$5:$ABF$11,MATCH(UsagePerHour!$B$84,Usage!$C$5:$C$11,0),MATCH(UsagePerHour!KY$4,Usage!$D$3:$ABF$3,0)),"")</f>
        <v>77.084205231388339</v>
      </c>
      <c r="KZ88" s="6">
        <f>IFERROR(INDEX(Sales!$D$5:$ABF$18,MATCH(UsagePerHour!$B88,Sales!$C$5:$C$18,0),MATCH(UsagePerHour!KZ$4,Sales!$D$3:$ABF$3,0))/KZ$2*INDEX(Usage!$D$5:$ABF$11,MATCH(UsagePerHour!$B$84,Usage!$C$5:$C$11,0),MATCH(UsagePerHour!KZ$4,Usage!$D$3:$ABF$3,0)),"")</f>
        <v>425.02088309681045</v>
      </c>
      <c r="LA88" s="6">
        <f>IFERROR(INDEX(Sales!$D$5:$ABF$18,MATCH(UsagePerHour!$B88,Sales!$C$5:$C$18,0),MATCH(UsagePerHour!LA$4,Sales!$D$3:$ABF$3,0))/LA$2*INDEX(Usage!$D$5:$ABF$11,MATCH(UsagePerHour!$B$84,Usage!$C$5:$C$11,0),MATCH(UsagePerHour!LA$4,Usage!$D$3:$ABF$3,0)),"")</f>
        <v>28.942597908658772</v>
      </c>
      <c r="LB88" s="6">
        <f>IFERROR(INDEX(Sales!$D$5:$ABF$18,MATCH(UsagePerHour!$B88,Sales!$C$5:$C$18,0),MATCH(UsagePerHour!LB$4,Sales!$D$3:$ABF$3,0))/LB$2*INDEX(Usage!$D$5:$ABF$11,MATCH(UsagePerHour!$B$84,Usage!$C$5:$C$11,0),MATCH(UsagePerHour!LB$4,Usage!$D$3:$ABF$3,0)),"")</f>
        <v>24.571527043134026</v>
      </c>
      <c r="LC88" s="6">
        <f>IFERROR(INDEX(Sales!$D$5:$ABF$18,MATCH(UsagePerHour!$B88,Sales!$C$5:$C$18,0),MATCH(UsagePerHour!LC$4,Sales!$D$3:$ABF$3,0))/LC$2*INDEX(Usage!$D$5:$ABF$11,MATCH(UsagePerHour!$B$84,Usage!$C$5:$C$11,0),MATCH(UsagePerHour!LC$4,Usage!$D$3:$ABF$3,0)),"")</f>
        <v>36.863605115721448</v>
      </c>
      <c r="LD88" s="6">
        <f>IFERROR(INDEX(Sales!$D$5:$ABF$18,MATCH(UsagePerHour!$B88,Sales!$C$5:$C$18,0),MATCH(UsagePerHour!LD$4,Sales!$D$3:$ABF$3,0))/LD$2*INDEX(Usage!$D$5:$ABF$11,MATCH(UsagePerHour!$B$84,Usage!$C$5:$C$11,0),MATCH(UsagePerHour!LD$4,Usage!$D$3:$ABF$3,0)),"")</f>
        <v>35.457295652368487</v>
      </c>
      <c r="LE88" s="6">
        <f>IFERROR(INDEX(Sales!$D$5:$ABF$18,MATCH(UsagePerHour!$B88,Sales!$C$5:$C$18,0),MATCH(UsagePerHour!LE$4,Sales!$D$3:$ABF$3,0))/LE$2*INDEX(Usage!$D$5:$ABF$11,MATCH(UsagePerHour!$B$84,Usage!$C$5:$C$11,0),MATCH(UsagePerHour!LE$4,Usage!$D$3:$ABF$3,0)),"")</f>
        <v>54.194365016292274</v>
      </c>
      <c r="LF88" s="6">
        <f>IFERROR(INDEX(Sales!$D$5:$ABF$18,MATCH(UsagePerHour!$B88,Sales!$C$5:$C$18,0),MATCH(UsagePerHour!LF$4,Sales!$D$3:$ABF$3,0))/LF$2*INDEX(Usage!$D$5:$ABF$11,MATCH(UsagePerHour!$B$84,Usage!$C$5:$C$11,0),MATCH(UsagePerHour!LF$4,Usage!$D$3:$ABF$3,0)),"")</f>
        <v>124.97428933899964</v>
      </c>
      <c r="LG88" s="6">
        <f>IFERROR(INDEX(Sales!$D$5:$ABF$18,MATCH(UsagePerHour!$B88,Sales!$C$5:$C$18,0),MATCH(UsagePerHour!LG$4,Sales!$D$3:$ABF$3,0))/LG$2*INDEX(Usage!$D$5:$ABF$11,MATCH(UsagePerHour!$B$84,Usage!$C$5:$C$11,0),MATCH(UsagePerHour!LG$4,Usage!$D$3:$ABF$3,0)),"")</f>
        <v>28.564759205639511</v>
      </c>
      <c r="LH88" s="6">
        <f>IFERROR(INDEX(Sales!$D$5:$ABF$18,MATCH(UsagePerHour!$B88,Sales!$C$5:$C$18,0),MATCH(UsagePerHour!LH$4,Sales!$D$3:$ABF$3,0))/LH$2*INDEX(Usage!$D$5:$ABF$11,MATCH(UsagePerHour!$B$84,Usage!$C$5:$C$11,0),MATCH(UsagePerHour!LH$4,Usage!$D$3:$ABF$3,0)),"")</f>
        <v>9.6654867346487361</v>
      </c>
      <c r="LI88" s="6">
        <f>IFERROR(INDEX(Sales!$D$5:$ABF$18,MATCH(UsagePerHour!$B88,Sales!$C$5:$C$18,0),MATCH(UsagePerHour!LI$4,Sales!$D$3:$ABF$3,0))/LI$2*INDEX(Usage!$D$5:$ABF$11,MATCH(UsagePerHour!$B$84,Usage!$C$5:$C$11,0),MATCH(UsagePerHour!LI$4,Usage!$D$3:$ABF$3,0)),"")</f>
        <v>20.028682399841014</v>
      </c>
      <c r="LJ88" s="6">
        <f>IFERROR(INDEX(Sales!$D$5:$ABF$18,MATCH(UsagePerHour!$B88,Sales!$C$5:$C$18,0),MATCH(UsagePerHour!LJ$4,Sales!$D$3:$ABF$3,0))/LJ$2*INDEX(Usage!$D$5:$ABF$11,MATCH(UsagePerHour!$B$84,Usage!$C$5:$C$11,0),MATCH(UsagePerHour!LJ$4,Usage!$D$3:$ABF$3,0)),"")</f>
        <v>32.621954685936899</v>
      </c>
      <c r="LK88" s="6">
        <f>IFERROR(INDEX(Sales!$D$5:$ABF$18,MATCH(UsagePerHour!$B88,Sales!$C$5:$C$18,0),MATCH(UsagePerHour!LK$4,Sales!$D$3:$ABF$3,0))/LK$2*INDEX(Usage!$D$5:$ABF$11,MATCH(UsagePerHour!$B$84,Usage!$C$5:$C$11,0),MATCH(UsagePerHour!LK$4,Usage!$D$3:$ABF$3,0)),"")</f>
        <v>95.566078843664727</v>
      </c>
      <c r="LL88" s="6">
        <f>IFERROR(INDEX(Sales!$D$5:$ABF$18,MATCH(UsagePerHour!$B88,Sales!$C$5:$C$18,0),MATCH(UsagePerHour!LL$4,Sales!$D$3:$ABF$3,0))/LL$2*INDEX(Usage!$D$5:$ABF$11,MATCH(UsagePerHour!$B$84,Usage!$C$5:$C$11,0),MATCH(UsagePerHour!LL$4,Usage!$D$3:$ABF$3,0)),"")</f>
        <v>104.74319567744281</v>
      </c>
      <c r="LM88" s="6">
        <f>IFERROR(INDEX(Sales!$D$5:$ABF$18,MATCH(UsagePerHour!$B88,Sales!$C$5:$C$18,0),MATCH(UsagePerHour!LM$4,Sales!$D$3:$ABF$3,0))/LM$2*INDEX(Usage!$D$5:$ABF$11,MATCH(UsagePerHour!$B$84,Usage!$C$5:$C$11,0),MATCH(UsagePerHour!LM$4,Usage!$D$3:$ABF$3,0)),"")</f>
        <v>48.378419618362351</v>
      </c>
      <c r="LN88" s="6">
        <f>IFERROR(INDEX(Sales!$D$5:$ABF$18,MATCH(UsagePerHour!$B88,Sales!$C$5:$C$18,0),MATCH(UsagePerHour!LN$4,Sales!$D$3:$ABF$3,0))/LN$2*INDEX(Usage!$D$5:$ABF$11,MATCH(UsagePerHour!$B$84,Usage!$C$5:$C$11,0),MATCH(UsagePerHour!LN$4,Usage!$D$3:$ABF$3,0)),"")</f>
        <v>37.74710087783204</v>
      </c>
      <c r="LO88" s="6">
        <f>IFERROR(INDEX(Sales!$D$5:$ABF$18,MATCH(UsagePerHour!$B88,Sales!$C$5:$C$18,0),MATCH(UsagePerHour!LO$4,Sales!$D$3:$ABF$3,0))/LO$2*INDEX(Usage!$D$5:$ABF$11,MATCH(UsagePerHour!$B$84,Usage!$C$5:$C$11,0),MATCH(UsagePerHour!LO$4,Usage!$D$3:$ABF$3,0)),"")</f>
        <v>20.771417517037307</v>
      </c>
      <c r="LP88" s="6">
        <f>IFERROR(INDEX(Sales!$D$5:$ABF$18,MATCH(UsagePerHour!$B88,Sales!$C$5:$C$18,0),MATCH(UsagePerHour!LP$4,Sales!$D$3:$ABF$3,0))/LP$2*INDEX(Usage!$D$5:$ABF$11,MATCH(UsagePerHour!$B$84,Usage!$C$5:$C$11,0),MATCH(UsagePerHour!LP$4,Usage!$D$3:$ABF$3,0)),"")</f>
        <v>0.91164022508120035</v>
      </c>
      <c r="LQ88" s="6">
        <f>IFERROR(INDEX(Sales!$D$5:$ABF$18,MATCH(UsagePerHour!$B88,Sales!$C$5:$C$18,0),MATCH(UsagePerHour!LQ$4,Sales!$D$3:$ABF$3,0))/LQ$2*INDEX(Usage!$D$5:$ABF$11,MATCH(UsagePerHour!$B$84,Usage!$C$5:$C$11,0),MATCH(UsagePerHour!LQ$4,Usage!$D$3:$ABF$3,0)),"")</f>
        <v>69.479951738808097</v>
      </c>
      <c r="LR88" s="6">
        <f>IFERROR(INDEX(Sales!$D$5:$ABF$18,MATCH(UsagePerHour!$B88,Sales!$C$5:$C$18,0),MATCH(UsagePerHour!LR$4,Sales!$D$3:$ABF$3,0))/LR$2*INDEX(Usage!$D$5:$ABF$11,MATCH(UsagePerHour!$B$84,Usage!$C$5:$C$11,0),MATCH(UsagePerHour!LR$4,Usage!$D$3:$ABF$3,0)),"")</f>
        <v>25.075212132153823</v>
      </c>
      <c r="LS88" s="6">
        <f>IFERROR(INDEX(Sales!$D$5:$ABF$18,MATCH(UsagePerHour!$B88,Sales!$C$5:$C$18,0),MATCH(UsagePerHour!LS$4,Sales!$D$3:$ABF$3,0))/LS$2*INDEX(Usage!$D$5:$ABF$11,MATCH(UsagePerHour!$B$84,Usage!$C$5:$C$11,0),MATCH(UsagePerHour!LS$4,Usage!$D$3:$ABF$3,0)),"")</f>
        <v>96.842168217374805</v>
      </c>
      <c r="LT88" s="6">
        <f>IFERROR(INDEX(Sales!$D$5:$ABF$18,MATCH(UsagePerHour!$B88,Sales!$C$5:$C$18,0),MATCH(UsagePerHour!LT$4,Sales!$D$3:$ABF$3,0))/LT$2*INDEX(Usage!$D$5:$ABF$11,MATCH(UsagePerHour!$B$84,Usage!$C$5:$C$11,0),MATCH(UsagePerHour!LT$4,Usage!$D$3:$ABF$3,0)),"")</f>
        <v>50.794397843662189</v>
      </c>
      <c r="LU88" s="6">
        <f>IFERROR(INDEX(Sales!$D$5:$ABF$18,MATCH(UsagePerHour!$B88,Sales!$C$5:$C$18,0),MATCH(UsagePerHour!LU$4,Sales!$D$3:$ABF$3,0))/LU$2*INDEX(Usage!$D$5:$ABF$11,MATCH(UsagePerHour!$B$84,Usage!$C$5:$C$11,0),MATCH(UsagePerHour!LU$4,Usage!$D$3:$ABF$3,0)),"")</f>
        <v>27.192886556612372</v>
      </c>
      <c r="LV88" s="6">
        <f>IFERROR(INDEX(Sales!$D$5:$ABF$18,MATCH(UsagePerHour!$B88,Sales!$C$5:$C$18,0),MATCH(UsagePerHour!LV$4,Sales!$D$3:$ABF$3,0))/LV$2*INDEX(Usage!$D$5:$ABF$11,MATCH(UsagePerHour!$B$84,Usage!$C$5:$C$11,0),MATCH(UsagePerHour!LV$4,Usage!$D$3:$ABF$3,0)),"")</f>
        <v>37.020359281437131</v>
      </c>
      <c r="LW88" s="6">
        <f>IFERROR(INDEX(Sales!$D$5:$ABF$18,MATCH(UsagePerHour!$B88,Sales!$C$5:$C$18,0),MATCH(UsagePerHour!LW$4,Sales!$D$3:$ABF$3,0))/LW$2*INDEX(Usage!$D$5:$ABF$11,MATCH(UsagePerHour!$B$84,Usage!$C$5:$C$11,0),MATCH(UsagePerHour!LW$4,Usage!$D$3:$ABF$3,0)),"")</f>
        <v>17.074016206511718</v>
      </c>
      <c r="LX88" s="6">
        <f>IFERROR(INDEX(Sales!$D$5:$ABF$18,MATCH(UsagePerHour!$B88,Sales!$C$5:$C$18,0),MATCH(UsagePerHour!LX$4,Sales!$D$3:$ABF$3,0))/LX$2*INDEX(Usage!$D$5:$ABF$11,MATCH(UsagePerHour!$B$84,Usage!$C$5:$C$11,0),MATCH(UsagePerHour!LX$4,Usage!$D$3:$ABF$3,0)),"")</f>
        <v>30.931405514458643</v>
      </c>
      <c r="LY88" s="6">
        <f>IFERROR(INDEX(Sales!$D$5:$ABF$18,MATCH(UsagePerHour!$B88,Sales!$C$5:$C$18,0),MATCH(UsagePerHour!LY$4,Sales!$D$3:$ABF$3,0))/LY$2*INDEX(Usage!$D$5:$ABF$11,MATCH(UsagePerHour!$B$84,Usage!$C$5:$C$11,0),MATCH(UsagePerHour!LY$4,Usage!$D$3:$ABF$3,0)),"")</f>
        <v>35.999555414926043</v>
      </c>
      <c r="LZ88" s="6">
        <f>IFERROR(INDEX(Sales!$D$5:$ABF$18,MATCH(UsagePerHour!$B88,Sales!$C$5:$C$18,0),MATCH(UsagePerHour!LZ$4,Sales!$D$3:$ABF$3,0))/LZ$2*INDEX(Usage!$D$5:$ABF$11,MATCH(UsagePerHour!$B$84,Usage!$C$5:$C$11,0),MATCH(UsagePerHour!LZ$4,Usage!$D$3:$ABF$3,0)),"")</f>
        <v>243.71471771618343</v>
      </c>
      <c r="MA88" s="6">
        <f>IFERROR(INDEX(Sales!$D$5:$ABF$18,MATCH(UsagePerHour!$B88,Sales!$C$5:$C$18,0),MATCH(UsagePerHour!MA$4,Sales!$D$3:$ABF$3,0))/MA$2*INDEX(Usage!$D$5:$ABF$11,MATCH(UsagePerHour!$B$84,Usage!$C$5:$C$11,0),MATCH(UsagePerHour!MA$4,Usage!$D$3:$ABF$3,0)),"")</f>
        <v>34.486382798868576</v>
      </c>
      <c r="MB88" s="6">
        <f>IFERROR(INDEX(Sales!$D$5:$ABF$18,MATCH(UsagePerHour!$B88,Sales!$C$5:$C$18,0),MATCH(UsagePerHour!MB$4,Sales!$D$3:$ABF$3,0))/MB$2*INDEX(Usage!$D$5:$ABF$11,MATCH(UsagePerHour!$B$84,Usage!$C$5:$C$11,0),MATCH(UsagePerHour!MB$4,Usage!$D$3:$ABF$3,0)),"")</f>
        <v>85.715318354316011</v>
      </c>
      <c r="MC88" s="6">
        <f>IFERROR(INDEX(Sales!$D$5:$ABF$18,MATCH(UsagePerHour!$B88,Sales!$C$5:$C$18,0),MATCH(UsagePerHour!MC$4,Sales!$D$3:$ABF$3,0))/MC$2*INDEX(Usage!$D$5:$ABF$11,MATCH(UsagePerHour!$B$84,Usage!$C$5:$C$11,0),MATCH(UsagePerHour!MC$4,Usage!$D$3:$ABF$3,0)),"")</f>
        <v>2.8721184178597428</v>
      </c>
      <c r="MD88" s="6">
        <f>IFERROR(INDEX(Sales!$D$5:$ABF$18,MATCH(UsagePerHour!$B88,Sales!$C$5:$C$18,0),MATCH(UsagePerHour!MD$4,Sales!$D$3:$ABF$3,0))/MD$2*INDEX(Usage!$D$5:$ABF$11,MATCH(UsagePerHour!$B$84,Usage!$C$5:$C$11,0),MATCH(UsagePerHour!MD$4,Usage!$D$3:$ABF$3,0)),"")</f>
        <v>36.831126382410709</v>
      </c>
      <c r="ME88" s="6">
        <f>IFERROR(INDEX(Sales!$D$5:$ABF$18,MATCH(UsagePerHour!$B88,Sales!$C$5:$C$18,0),MATCH(UsagePerHour!ME$4,Sales!$D$3:$ABF$3,0))/ME$2*INDEX(Usage!$D$5:$ABF$11,MATCH(UsagePerHour!$B$84,Usage!$C$5:$C$11,0),MATCH(UsagePerHour!ME$4,Usage!$D$3:$ABF$3,0)),"")</f>
        <v>97.299475229031401</v>
      </c>
      <c r="MF88" s="6">
        <f>IFERROR(INDEX(Sales!$D$5:$ABF$18,MATCH(UsagePerHour!$B88,Sales!$C$5:$C$18,0),MATCH(UsagePerHour!MF$4,Sales!$D$3:$ABF$3,0))/MF$2*INDEX(Usage!$D$5:$ABF$11,MATCH(UsagePerHour!$B$84,Usage!$C$5:$C$11,0),MATCH(UsagePerHour!MF$4,Usage!$D$3:$ABF$3,0)),"")</f>
        <v>29.399436312579073</v>
      </c>
      <c r="MG88" s="6">
        <f>IFERROR(INDEX(Sales!$D$5:$ABF$18,MATCH(UsagePerHour!$B88,Sales!$C$5:$C$18,0),MATCH(UsagePerHour!MG$4,Sales!$D$3:$ABF$3,0))/MG$2*INDEX(Usage!$D$5:$ABF$11,MATCH(UsagePerHour!$B$84,Usage!$C$5:$C$11,0),MATCH(UsagePerHour!MG$4,Usage!$D$3:$ABF$3,0)),"")</f>
        <v>98.992173953793525</v>
      </c>
      <c r="MH88" s="6">
        <f>IFERROR(INDEX(Sales!$D$5:$ABF$18,MATCH(UsagePerHour!$B88,Sales!$C$5:$C$18,0),MATCH(UsagePerHour!MH$4,Sales!$D$3:$ABF$3,0))/MH$2*INDEX(Usage!$D$5:$ABF$11,MATCH(UsagePerHour!$B$84,Usage!$C$5:$C$11,0),MATCH(UsagePerHour!MH$4,Usage!$D$3:$ABF$3,0)),"")</f>
        <v>55.175462819104126</v>
      </c>
      <c r="MI88" s="6">
        <f>IFERROR(INDEX(Sales!$D$5:$ABF$18,MATCH(UsagePerHour!$B88,Sales!$C$5:$C$18,0),MATCH(UsagePerHour!MI$4,Sales!$D$3:$ABF$3,0))/MI$2*INDEX(Usage!$D$5:$ABF$11,MATCH(UsagePerHour!$B$84,Usage!$C$5:$C$11,0),MATCH(UsagePerHour!MI$4,Usage!$D$3:$ABF$3,0)),"")</f>
        <v>85.730901752841788</v>
      </c>
      <c r="MJ88" s="6">
        <f>IFERROR(INDEX(Sales!$D$5:$ABF$18,MATCH(UsagePerHour!$B88,Sales!$C$5:$C$18,0),MATCH(UsagePerHour!MJ$4,Sales!$D$3:$ABF$3,0))/MJ$2*INDEX(Usage!$D$5:$ABF$11,MATCH(UsagePerHour!$B$84,Usage!$C$5:$C$11,0),MATCH(UsagePerHour!MJ$4,Usage!$D$3:$ABF$3,0)),"")</f>
        <v>17.242903041239384</v>
      </c>
      <c r="MK88" s="6">
        <f>IFERROR(INDEX(Sales!$D$5:$ABF$18,MATCH(UsagePerHour!$B88,Sales!$C$5:$C$18,0),MATCH(UsagePerHour!MK$4,Sales!$D$3:$ABF$3,0))/MK$2*INDEX(Usage!$D$5:$ABF$11,MATCH(UsagePerHour!$B$84,Usage!$C$5:$C$11,0),MATCH(UsagePerHour!MK$4,Usage!$D$3:$ABF$3,0)),"")</f>
        <v>20.825682240280202</v>
      </c>
      <c r="ML88" s="6">
        <f>IFERROR(INDEX(Sales!$D$5:$ABF$18,MATCH(UsagePerHour!$B88,Sales!$C$5:$C$18,0),MATCH(UsagePerHour!ML$4,Sales!$D$3:$ABF$3,0))/ML$2*INDEX(Usage!$D$5:$ABF$11,MATCH(UsagePerHour!$B$84,Usage!$C$5:$C$11,0),MATCH(UsagePerHour!ML$4,Usage!$D$3:$ABF$3,0)),"")</f>
        <v>121.35786852874682</v>
      </c>
      <c r="MM88" s="6">
        <f>IFERROR(INDEX(Sales!$D$5:$ABF$18,MATCH(UsagePerHour!$B88,Sales!$C$5:$C$18,0),MATCH(UsagePerHour!MM$4,Sales!$D$3:$ABF$3,0))/MM$2*INDEX(Usage!$D$5:$ABF$11,MATCH(UsagePerHour!$B$84,Usage!$C$5:$C$11,0),MATCH(UsagePerHour!MM$4,Usage!$D$3:$ABF$3,0)),"")</f>
        <v>44.725323461101141</v>
      </c>
      <c r="MN88" s="6">
        <f>IFERROR(INDEX(Sales!$D$5:$ABF$18,MATCH(UsagePerHour!$B88,Sales!$C$5:$C$18,0),MATCH(UsagePerHour!MN$4,Sales!$D$3:$ABF$3,0))/MN$2*INDEX(Usage!$D$5:$ABF$11,MATCH(UsagePerHour!$B$84,Usage!$C$5:$C$11,0),MATCH(UsagePerHour!MN$4,Usage!$D$3:$ABF$3,0)),"")</f>
        <v>28.883248956785561</v>
      </c>
      <c r="MO88" s="6">
        <f>IFERROR(INDEX(Sales!$D$5:$ABF$18,MATCH(UsagePerHour!$B88,Sales!$C$5:$C$18,0),MATCH(UsagePerHour!MO$4,Sales!$D$3:$ABF$3,0))/MO$2*INDEX(Usage!$D$5:$ABF$11,MATCH(UsagePerHour!$B$84,Usage!$C$5:$C$11,0),MATCH(UsagePerHour!MO$4,Usage!$D$3:$ABF$3,0)),"")</f>
        <v>50.794397843662189</v>
      </c>
      <c r="MP88" s="6">
        <f>IFERROR(INDEX(Sales!$D$5:$ABF$18,MATCH(UsagePerHour!$B88,Sales!$C$5:$C$18,0),MATCH(UsagePerHour!MP$4,Sales!$D$3:$ABF$3,0))/MP$2*INDEX(Usage!$D$5:$ABF$11,MATCH(UsagePerHour!$B$84,Usage!$C$5:$C$11,0),MATCH(UsagePerHour!MP$4,Usage!$D$3:$ABF$3,0)),"")</f>
        <v>27.192886556612372</v>
      </c>
      <c r="MQ88" s="6">
        <f>IFERROR(INDEX(Sales!$D$5:$ABF$18,MATCH(UsagePerHour!$B88,Sales!$C$5:$C$18,0),MATCH(UsagePerHour!MQ$4,Sales!$D$3:$ABF$3,0))/MQ$2*INDEX(Usage!$D$5:$ABF$11,MATCH(UsagePerHour!$B$84,Usage!$C$5:$C$11,0),MATCH(UsagePerHour!MQ$4,Usage!$D$3:$ABF$3,0)),"")</f>
        <v>37.020359281437131</v>
      </c>
      <c r="MR88" s="6">
        <f>IFERROR(INDEX(Sales!$D$5:$ABF$18,MATCH(UsagePerHour!$B88,Sales!$C$5:$C$18,0),MATCH(UsagePerHour!MR$4,Sales!$D$3:$ABF$3,0))/MR$2*INDEX(Usage!$D$5:$ABF$11,MATCH(UsagePerHour!$B$84,Usage!$C$5:$C$11,0),MATCH(UsagePerHour!MR$4,Usage!$D$3:$ABF$3,0)),"")</f>
        <v>17.074016206511718</v>
      </c>
      <c r="MS88" s="6">
        <f>IFERROR(INDEX(Sales!$D$5:$ABF$18,MATCH(UsagePerHour!$B88,Sales!$C$5:$C$18,0),MATCH(UsagePerHour!MS$4,Sales!$D$3:$ABF$3,0))/MS$2*INDEX(Usage!$D$5:$ABF$11,MATCH(UsagePerHour!$B$84,Usage!$C$5:$C$11,0),MATCH(UsagePerHour!MS$4,Usage!$D$3:$ABF$3,0)),"")</f>
        <v>15.818094372895848</v>
      </c>
      <c r="MT88" s="6">
        <f>IFERROR(INDEX(Sales!$D$5:$ABF$18,MATCH(UsagePerHour!$B88,Sales!$C$5:$C$18,0),MATCH(UsagePerHour!MT$4,Sales!$D$3:$ABF$3,0))/MT$2*INDEX(Usage!$D$5:$ABF$11,MATCH(UsagePerHour!$B$84,Usage!$C$5:$C$11,0),MATCH(UsagePerHour!MT$4,Usage!$D$3:$ABF$3,0)),"")</f>
        <v>43.392192295781769</v>
      </c>
      <c r="MU88" s="6">
        <f>IFERROR(INDEX(Sales!$D$5:$ABF$18,MATCH(UsagePerHour!$B88,Sales!$C$5:$C$18,0),MATCH(UsagePerHour!MU$4,Sales!$D$3:$ABF$3,0))/MU$2*INDEX(Usage!$D$5:$ABF$11,MATCH(UsagePerHour!$B$84,Usage!$C$5:$C$11,0),MATCH(UsagePerHour!MU$4,Usage!$D$3:$ABF$3,0)),"")</f>
        <v>226.40068787068788</v>
      </c>
      <c r="MV88" s="6">
        <f>IFERROR(INDEX(Sales!$D$5:$ABF$18,MATCH(UsagePerHour!$B88,Sales!$C$5:$C$18,0),MATCH(UsagePerHour!MV$4,Sales!$D$3:$ABF$3,0))/MV$2*INDEX(Usage!$D$5:$ABF$11,MATCH(UsagePerHour!$B$84,Usage!$C$5:$C$11,0),MATCH(UsagePerHour!MV$4,Usage!$D$3:$ABF$3,0)),"")</f>
        <v>48.798397318148425</v>
      </c>
      <c r="MW88" s="6">
        <f>IFERROR(INDEX(Sales!$D$5:$ABF$18,MATCH(UsagePerHour!$B88,Sales!$C$5:$C$18,0),MATCH(UsagePerHour!MW$4,Sales!$D$3:$ABF$3,0))/MW$2*INDEX(Usage!$D$5:$ABF$11,MATCH(UsagePerHour!$B$84,Usage!$C$5:$C$11,0),MATCH(UsagePerHour!MW$4,Usage!$D$3:$ABF$3,0)),"")</f>
        <v>31.944113101371165</v>
      </c>
      <c r="MX88" s="6">
        <f>IFERROR(INDEX(Sales!$D$5:$ABF$18,MATCH(UsagePerHour!$B88,Sales!$C$5:$C$18,0),MATCH(UsagePerHour!MX$4,Sales!$D$3:$ABF$3,0))/MX$2*INDEX(Usage!$D$5:$ABF$11,MATCH(UsagePerHour!$B$84,Usage!$C$5:$C$11,0),MATCH(UsagePerHour!MX$4,Usage!$D$3:$ABF$3,0)),"")</f>
        <v>14.094529513460115</v>
      </c>
      <c r="MY88" s="6">
        <f>IFERROR(INDEX(Sales!$D$5:$ABF$18,MATCH(UsagePerHour!$B88,Sales!$C$5:$C$18,0),MATCH(UsagePerHour!MY$4,Sales!$D$3:$ABF$3,0))/MY$2*INDEX(Usage!$D$5:$ABF$11,MATCH(UsagePerHour!$B$84,Usage!$C$5:$C$11,0),MATCH(UsagePerHour!MY$4,Usage!$D$3:$ABF$3,0)),"")</f>
        <v>15.793481617847432</v>
      </c>
      <c r="MZ88" s="6">
        <f>IFERROR(INDEX(Sales!$D$5:$ABF$18,MATCH(UsagePerHour!$B88,Sales!$C$5:$C$18,0),MATCH(UsagePerHour!MZ$4,Sales!$D$3:$ABF$3,0))/MZ$2*INDEX(Usage!$D$5:$ABF$11,MATCH(UsagePerHour!$B$84,Usage!$C$5:$C$11,0),MATCH(UsagePerHour!MZ$4,Usage!$D$3:$ABF$3,0)),"")</f>
        <v>90.353472202214604</v>
      </c>
      <c r="NA88" s="6">
        <f>IFERROR(INDEX(Sales!$D$5:$ABF$18,MATCH(UsagePerHour!$B88,Sales!$C$5:$C$18,0),MATCH(UsagePerHour!NA$4,Sales!$D$3:$ABF$3,0))/NA$2*INDEX(Usage!$D$5:$ABF$11,MATCH(UsagePerHour!$B$84,Usage!$C$5:$C$11,0),MATCH(UsagePerHour!NA$4,Usage!$D$3:$ABF$3,0)),"")</f>
        <v>42.655729429581022</v>
      </c>
      <c r="NB88" s="6">
        <f>IFERROR(INDEX(Sales!$D$5:$ABF$18,MATCH(UsagePerHour!$B88,Sales!$C$5:$C$18,0),MATCH(UsagePerHour!NB$4,Sales!$D$3:$ABF$3,0))/NB$2*INDEX(Usage!$D$5:$ABF$11,MATCH(UsagePerHour!$B$84,Usage!$C$5:$C$11,0),MATCH(UsagePerHour!NB$4,Usage!$D$3:$ABF$3,0)),"")</f>
        <v>86.418398704688897</v>
      </c>
      <c r="NC88" s="6">
        <f>IFERROR(INDEX(Sales!$D$5:$ABF$18,MATCH(UsagePerHour!$B88,Sales!$C$5:$C$18,0),MATCH(UsagePerHour!NC$4,Sales!$D$3:$ABF$3,0))/NC$2*INDEX(Usage!$D$5:$ABF$11,MATCH(UsagePerHour!$B$84,Usage!$C$5:$C$11,0),MATCH(UsagePerHour!NC$4,Usage!$D$3:$ABF$3,0)),"")</f>
        <v>14.705978280136605</v>
      </c>
      <c r="ND88" s="6">
        <f>IFERROR(INDEX(Sales!$D$5:$ABF$18,MATCH(UsagePerHour!$B88,Sales!$C$5:$C$18,0),MATCH(UsagePerHour!ND$4,Sales!$D$3:$ABF$3,0))/ND$2*INDEX(Usage!$D$5:$ABF$11,MATCH(UsagePerHour!$B$84,Usage!$C$5:$C$11,0),MATCH(UsagePerHour!ND$4,Usage!$D$3:$ABF$3,0)),"")</f>
        <v>42.573644175741379</v>
      </c>
      <c r="NE88" s="6">
        <f>IFERROR(INDEX(Sales!$D$5:$ABF$18,MATCH(UsagePerHour!$B88,Sales!$C$5:$C$18,0),MATCH(UsagePerHour!NE$4,Sales!$D$3:$ABF$3,0))/NE$2*INDEX(Usage!$D$5:$ABF$11,MATCH(UsagePerHour!$B$84,Usage!$C$5:$C$11,0),MATCH(UsagePerHour!NE$4,Usage!$D$3:$ABF$3,0)),"")</f>
        <v>31.925542751003618</v>
      </c>
      <c r="NF88" s="6">
        <f>IFERROR(INDEX(Sales!$D$5:$ABF$18,MATCH(UsagePerHour!$B88,Sales!$C$5:$C$18,0),MATCH(UsagePerHour!NF$4,Sales!$D$3:$ABF$3,0))/NF$2*INDEX(Usage!$D$5:$ABF$11,MATCH(UsagePerHour!$B$84,Usage!$C$5:$C$11,0),MATCH(UsagePerHour!NF$4,Usage!$D$3:$ABF$3,0)),"")</f>
        <v>4.4556661280258547</v>
      </c>
      <c r="NG88" s="6">
        <f>IFERROR(INDEX(Sales!$D$5:$ABF$18,MATCH(UsagePerHour!$B88,Sales!$C$5:$C$18,0),MATCH(UsagePerHour!NG$4,Sales!$D$3:$ABF$3,0))/NG$2*INDEX(Usage!$D$5:$ABF$11,MATCH(UsagePerHour!$B$84,Usage!$C$5:$C$11,0),MATCH(UsagePerHour!NG$4,Usage!$D$3:$ABF$3,0)),"")</f>
        <v>27.484618336161642</v>
      </c>
      <c r="NH88" s="6">
        <f>IFERROR(INDEX(Sales!$D$5:$ABF$18,MATCH(UsagePerHour!$B88,Sales!$C$5:$C$18,0),MATCH(UsagePerHour!NH$4,Sales!$D$3:$ABF$3,0))/NH$2*INDEX(Usage!$D$5:$ABF$11,MATCH(UsagePerHour!$B$84,Usage!$C$5:$C$11,0),MATCH(UsagePerHour!NH$4,Usage!$D$3:$ABF$3,0)),"")</f>
        <v>39.038390661957841</v>
      </c>
      <c r="NI88" s="6">
        <f>IFERROR(INDEX(Sales!$D$5:$ABF$18,MATCH(UsagePerHour!$B88,Sales!$C$5:$C$18,0),MATCH(UsagePerHour!NI$4,Sales!$D$3:$ABF$3,0))/NI$2*INDEX(Usage!$D$5:$ABF$11,MATCH(UsagePerHour!$B$84,Usage!$C$5:$C$11,0),MATCH(UsagePerHour!NI$4,Usage!$D$3:$ABF$3,0)),"")</f>
        <v>127.12756195757038</v>
      </c>
      <c r="NJ88" s="6">
        <f>IFERROR(INDEX(Sales!$D$5:$ABF$18,MATCH(UsagePerHour!$B88,Sales!$C$5:$C$18,0),MATCH(UsagePerHour!NJ$4,Sales!$D$3:$ABF$3,0))/NJ$2*INDEX(Usage!$D$5:$ABF$11,MATCH(UsagePerHour!$B$84,Usage!$C$5:$C$11,0),MATCH(UsagePerHour!NJ$4,Usage!$D$3:$ABF$3,0)),"")</f>
        <v>24.014102760180631</v>
      </c>
      <c r="NK88" s="6">
        <f>IFERROR(INDEX(Sales!$D$5:$ABF$18,MATCH(UsagePerHour!$B88,Sales!$C$5:$C$18,0),MATCH(UsagePerHour!NK$4,Sales!$D$3:$ABF$3,0))/NK$2*INDEX(Usage!$D$5:$ABF$11,MATCH(UsagePerHour!$B$84,Usage!$C$5:$C$11,0),MATCH(UsagePerHour!NK$4,Usage!$D$3:$ABF$3,0)),"")</f>
        <v>87.353344790113482</v>
      </c>
      <c r="NL88" s="6">
        <f>IFERROR(INDEX(Sales!$D$5:$ABF$18,MATCH(UsagePerHour!$B88,Sales!$C$5:$C$18,0),MATCH(UsagePerHour!NL$4,Sales!$D$3:$ABF$3,0))/NL$2*INDEX(Usage!$D$5:$ABF$11,MATCH(UsagePerHour!$B$84,Usage!$C$5:$C$11,0),MATCH(UsagePerHour!NL$4,Usage!$D$3:$ABF$3,0)),"")</f>
        <v>9.3411625780892891</v>
      </c>
      <c r="NM88" s="6">
        <f>IFERROR(INDEX(Sales!$D$5:$ABF$18,MATCH(UsagePerHour!$B88,Sales!$C$5:$C$18,0),MATCH(UsagePerHour!NM$4,Sales!$D$3:$ABF$3,0))/NM$2*INDEX(Usage!$D$5:$ABF$11,MATCH(UsagePerHour!$B$84,Usage!$C$5:$C$11,0),MATCH(UsagePerHour!NM$4,Usage!$D$3:$ABF$3,0)),"")</f>
        <v>37.238698603064897</v>
      </c>
      <c r="NN88" s="6">
        <f>IFERROR(INDEX(Sales!$D$5:$ABF$18,MATCH(UsagePerHour!$B88,Sales!$C$5:$C$18,0),MATCH(UsagePerHour!NN$4,Sales!$D$3:$ABF$3,0))/NN$2*INDEX(Usage!$D$5:$ABF$11,MATCH(UsagePerHour!$B$84,Usage!$C$5:$C$11,0),MATCH(UsagePerHour!NN$4,Usage!$D$3:$ABF$3,0)),"")</f>
        <v>112.65063373415666</v>
      </c>
      <c r="NO88" s="6">
        <f>IFERROR(INDEX(Sales!$D$5:$ABF$18,MATCH(UsagePerHour!$B88,Sales!$C$5:$C$18,0),MATCH(UsagePerHour!NO$4,Sales!$D$3:$ABF$3,0))/NO$2*INDEX(Usage!$D$5:$ABF$11,MATCH(UsagePerHour!$B$84,Usage!$C$5:$C$11,0),MATCH(UsagePerHour!NO$4,Usage!$D$3:$ABF$3,0)),"")</f>
        <v>25.552101239896128</v>
      </c>
      <c r="NP88" s="6">
        <f>IFERROR(INDEX(Sales!$D$5:$ABF$18,MATCH(UsagePerHour!$B88,Sales!$C$5:$C$18,0),MATCH(UsagePerHour!NP$4,Sales!$D$3:$ABF$3,0))/NP$2*INDEX(Usage!$D$5:$ABF$11,MATCH(UsagePerHour!$B$84,Usage!$C$5:$C$11,0),MATCH(UsagePerHour!NP$4,Usage!$D$3:$ABF$3,0)),"")</f>
        <v>172.43414014202321</v>
      </c>
      <c r="NQ88" s="6">
        <f>IFERROR(INDEX(Sales!$D$5:$ABF$18,MATCH(UsagePerHour!$B88,Sales!$C$5:$C$18,0),MATCH(UsagePerHour!NQ$4,Sales!$D$3:$ABF$3,0))/NQ$2*INDEX(Usage!$D$5:$ABF$11,MATCH(UsagePerHour!$B$84,Usage!$C$5:$C$11,0),MATCH(UsagePerHour!NQ$4,Usage!$D$3:$ABF$3,0)),"")</f>
        <v>38.103706763933666</v>
      </c>
      <c r="NR88" s="6">
        <f>IFERROR(INDEX(Sales!$D$5:$ABF$18,MATCH(UsagePerHour!$B88,Sales!$C$5:$C$18,0),MATCH(UsagePerHour!NR$4,Sales!$D$3:$ABF$3,0))/NR$2*INDEX(Usage!$D$5:$ABF$11,MATCH(UsagePerHour!$B$84,Usage!$C$5:$C$11,0),MATCH(UsagePerHour!NR$4,Usage!$D$3:$ABF$3,0)),"")</f>
        <v>60.454379678802226</v>
      </c>
      <c r="NS88" s="6">
        <f>IFERROR(INDEX(Sales!$D$5:$ABF$18,MATCH(UsagePerHour!$B88,Sales!$C$5:$C$18,0),MATCH(UsagePerHour!NS$4,Sales!$D$3:$ABF$3,0))/NS$2*INDEX(Usage!$D$5:$ABF$11,MATCH(UsagePerHour!$B$84,Usage!$C$5:$C$11,0),MATCH(UsagePerHour!NS$4,Usage!$D$3:$ABF$3,0)),"")</f>
        <v>19.238679916064026</v>
      </c>
      <c r="NT88" s="6">
        <f>IFERROR(INDEX(Sales!$D$5:$ABF$18,MATCH(UsagePerHour!$B88,Sales!$C$5:$C$18,0),MATCH(UsagePerHour!NT$4,Sales!$D$3:$ABF$3,0))/NT$2*INDEX(Usage!$D$5:$ABF$11,MATCH(UsagePerHour!$B$84,Usage!$C$5:$C$11,0),MATCH(UsagePerHour!NT$4,Usage!$D$3:$ABF$3,0)),"")</f>
        <v>49.11529865175757</v>
      </c>
      <c r="NU88" s="6">
        <f>IFERROR(INDEX(Sales!$D$5:$ABF$18,MATCH(UsagePerHour!$B88,Sales!$C$5:$C$18,0),MATCH(UsagePerHour!NU$4,Sales!$D$3:$ABF$3,0))/NU$2*INDEX(Usage!$D$5:$ABF$11,MATCH(UsagePerHour!$B$84,Usage!$C$5:$C$11,0),MATCH(UsagePerHour!NU$4,Usage!$D$3:$ABF$3,0)),"")</f>
        <v>51.149727025433243</v>
      </c>
      <c r="NV88" s="6">
        <f>IFERROR(INDEX(Sales!$D$5:$ABF$18,MATCH(UsagePerHour!$B88,Sales!$C$5:$C$18,0),MATCH(UsagePerHour!NV$4,Sales!$D$3:$ABF$3,0))/NV$2*INDEX(Usage!$D$5:$ABF$11,MATCH(UsagePerHour!$B$84,Usage!$C$5:$C$11,0),MATCH(UsagePerHour!NV$4,Usage!$D$3:$ABF$3,0)),"")</f>
        <v>39.223368520875447</v>
      </c>
      <c r="NW88" s="6">
        <f>IFERROR(INDEX(Sales!$D$5:$ABF$18,MATCH(UsagePerHour!$B88,Sales!$C$5:$C$18,0),MATCH(UsagePerHour!NW$4,Sales!$D$3:$ABF$3,0))/NW$2*INDEX(Usage!$D$5:$ABF$11,MATCH(UsagePerHour!$B$84,Usage!$C$5:$C$11,0),MATCH(UsagePerHour!NW$4,Usage!$D$3:$ABF$3,0)),"")</f>
        <v>108.62254040200791</v>
      </c>
      <c r="NX88" s="6">
        <f>IFERROR(INDEX(Sales!$D$5:$ABF$18,MATCH(UsagePerHour!$B88,Sales!$C$5:$C$18,0),MATCH(UsagePerHour!NX$4,Sales!$D$3:$ABF$3,0))/NX$2*INDEX(Usage!$D$5:$ABF$11,MATCH(UsagePerHour!$B$84,Usage!$C$5:$C$11,0),MATCH(UsagePerHour!NX$4,Usage!$D$3:$ABF$3,0)),"")</f>
        <v>52.832808518751776</v>
      </c>
      <c r="NY88" s="6">
        <f>IFERROR(INDEX(Sales!$D$5:$ABF$18,MATCH(UsagePerHour!$B88,Sales!$C$5:$C$18,0),MATCH(UsagePerHour!NY$4,Sales!$D$3:$ABF$3,0))/NY$2*INDEX(Usage!$D$5:$ABF$11,MATCH(UsagePerHour!$B$84,Usage!$C$5:$C$11,0),MATCH(UsagePerHour!NY$4,Usage!$D$3:$ABF$3,0)),"")</f>
        <v>36.049162644074478</v>
      </c>
      <c r="NZ88" s="6">
        <f>IFERROR(INDEX(Sales!$D$5:$ABF$18,MATCH(UsagePerHour!$B88,Sales!$C$5:$C$18,0),MATCH(UsagePerHour!NZ$4,Sales!$D$3:$ABF$3,0))/NZ$2*INDEX(Usage!$D$5:$ABF$11,MATCH(UsagePerHour!$B$84,Usage!$C$5:$C$11,0),MATCH(UsagePerHour!NZ$4,Usage!$D$3:$ABF$3,0)),"")</f>
        <v>8.9243378907278377</v>
      </c>
      <c r="OA88" s="6">
        <f>IFERROR(INDEX(Sales!$D$5:$ABF$18,MATCH(UsagePerHour!$B88,Sales!$C$5:$C$18,0),MATCH(UsagePerHour!OA$4,Sales!$D$3:$ABF$3,0))/OA$2*INDEX(Usage!$D$5:$ABF$11,MATCH(UsagePerHour!$B$84,Usage!$C$5:$C$11,0),MATCH(UsagePerHour!OA$4,Usage!$D$3:$ABF$3,0)),"")</f>
        <v>24.739158664525171</v>
      </c>
      <c r="OB88" s="6">
        <f>IFERROR(INDEX(Sales!$D$5:$ABF$18,MATCH(UsagePerHour!$B88,Sales!$C$5:$C$18,0),MATCH(UsagePerHour!OB$4,Sales!$D$3:$ABF$3,0))/OB$2*INDEX(Usage!$D$5:$ABF$11,MATCH(UsagePerHour!$B$84,Usage!$C$5:$C$11,0),MATCH(UsagePerHour!OB$4,Usage!$D$3:$ABF$3,0)),"")</f>
        <v>87.850742734318786</v>
      </c>
      <c r="OC88" s="6">
        <f>IFERROR(INDEX(Sales!$D$5:$ABF$18,MATCH(UsagePerHour!$B88,Sales!$C$5:$C$18,0),MATCH(UsagePerHour!OC$4,Sales!$D$3:$ABF$3,0))/OC$2*INDEX(Usage!$D$5:$ABF$11,MATCH(UsagePerHour!$B$84,Usage!$C$5:$C$11,0),MATCH(UsagePerHour!OC$4,Usage!$D$3:$ABF$3,0)),"")</f>
        <v>31.017772905767071</v>
      </c>
      <c r="OD88" s="6">
        <f>IFERROR(INDEX(Sales!$D$5:$ABF$18,MATCH(UsagePerHour!$B88,Sales!$C$5:$C$18,0),MATCH(UsagePerHour!OD$4,Sales!$D$3:$ABF$3,0))/OD$2*INDEX(Usage!$D$5:$ABF$11,MATCH(UsagePerHour!$B$84,Usage!$C$5:$C$11,0),MATCH(UsagePerHour!OD$4,Usage!$D$3:$ABF$3,0)),"")</f>
        <v>103.70028476092311</v>
      </c>
      <c r="OE88" s="6">
        <f>IFERROR(INDEX(Sales!$D$5:$ABF$18,MATCH(UsagePerHour!$B88,Sales!$C$5:$C$18,0),MATCH(UsagePerHour!OE$4,Sales!$D$3:$ABF$3,0))/OE$2*INDEX(Usage!$D$5:$ABF$11,MATCH(UsagePerHour!$B$84,Usage!$C$5:$C$11,0),MATCH(UsagePerHour!OE$4,Usage!$D$3:$ABF$3,0)),"")</f>
        <v>36.340866680489327</v>
      </c>
      <c r="OF88" s="6">
        <f>IFERROR(INDEX(Sales!$D$5:$ABF$18,MATCH(UsagePerHour!$B88,Sales!$C$5:$C$18,0),MATCH(UsagePerHour!OF$4,Sales!$D$3:$ABF$3,0))/OF$2*INDEX(Usage!$D$5:$ABF$11,MATCH(UsagePerHour!$B$84,Usage!$C$5:$C$11,0),MATCH(UsagePerHour!OF$4,Usage!$D$3:$ABF$3,0)),"")</f>
        <v>17.606100312039874</v>
      </c>
      <c r="OG88" s="6">
        <f>IFERROR(INDEX(Sales!$D$5:$ABF$18,MATCH(UsagePerHour!$B88,Sales!$C$5:$C$18,0),MATCH(UsagePerHour!OG$4,Sales!$D$3:$ABF$3,0))/OG$2*INDEX(Usage!$D$5:$ABF$11,MATCH(UsagePerHour!$B$84,Usage!$C$5:$C$11,0),MATCH(UsagePerHour!OG$4,Usage!$D$3:$ABF$3,0)),"")</f>
        <v>3.1854112824168967</v>
      </c>
      <c r="OH88" s="6">
        <f>IFERROR(INDEX(Sales!$D$5:$ABF$18,MATCH(UsagePerHour!$B88,Sales!$C$5:$C$18,0),MATCH(UsagePerHour!OH$4,Sales!$D$3:$ABF$3,0))/OH$2*INDEX(Usage!$D$5:$ABF$11,MATCH(UsagePerHour!$B$84,Usage!$C$5:$C$11,0),MATCH(UsagePerHour!OH$4,Usage!$D$3:$ABF$3,0)),"")</f>
        <v>29.991807129342078</v>
      </c>
      <c r="OI88" s="6">
        <f>IFERROR(INDEX(Sales!$D$5:$ABF$18,MATCH(UsagePerHour!$B88,Sales!$C$5:$C$18,0),MATCH(UsagePerHour!OI$4,Sales!$D$3:$ABF$3,0))/OI$2*INDEX(Usage!$D$5:$ABF$11,MATCH(UsagePerHour!$B$84,Usage!$C$5:$C$11,0),MATCH(UsagePerHour!OI$4,Usage!$D$3:$ABF$3,0)),"")</f>
        <v>6.511623925481353</v>
      </c>
      <c r="OJ88" s="6">
        <f>IFERROR(INDEX(Sales!$D$5:$ABF$18,MATCH(UsagePerHour!$B88,Sales!$C$5:$C$18,0),MATCH(UsagePerHour!OJ$4,Sales!$D$3:$ABF$3,0))/OJ$2*INDEX(Usage!$D$5:$ABF$11,MATCH(UsagePerHour!$B$84,Usage!$C$5:$C$11,0),MATCH(UsagePerHour!OJ$4,Usage!$D$3:$ABF$3,0)),"")</f>
        <v>38.326602358884337</v>
      </c>
      <c r="OK88" s="6">
        <f>IFERROR(INDEX(Sales!$D$5:$ABF$18,MATCH(UsagePerHour!$B88,Sales!$C$5:$C$18,0),MATCH(UsagePerHour!OK$4,Sales!$D$3:$ABF$3,0))/OK$2*INDEX(Usage!$D$5:$ABF$11,MATCH(UsagePerHour!$B$84,Usage!$C$5:$C$11,0),MATCH(UsagePerHour!OK$4,Usage!$D$3:$ABF$3,0)),"")</f>
        <v>103.54522191494745</v>
      </c>
      <c r="OL88" s="6">
        <f>IFERROR(INDEX(Sales!$D$5:$ABF$18,MATCH(UsagePerHour!$B88,Sales!$C$5:$C$18,0),MATCH(UsagePerHour!OL$4,Sales!$D$3:$ABF$3,0))/OL$2*INDEX(Usage!$D$5:$ABF$11,MATCH(UsagePerHour!$B$84,Usage!$C$5:$C$11,0),MATCH(UsagePerHour!OL$4,Usage!$D$3:$ABF$3,0)),"")</f>
        <v>7.7994679475794753</v>
      </c>
      <c r="OM88" s="6">
        <f>IFERROR(INDEX(Sales!$D$5:$ABF$18,MATCH(UsagePerHour!$B88,Sales!$C$5:$C$18,0),MATCH(UsagePerHour!OM$4,Sales!$D$3:$ABF$3,0))/OM$2*INDEX(Usage!$D$5:$ABF$11,MATCH(UsagePerHour!$B$84,Usage!$C$5:$C$11,0),MATCH(UsagePerHour!OM$4,Usage!$D$3:$ABF$3,0)),"")</f>
        <v>43.181761131431216</v>
      </c>
      <c r="ON88" s="6">
        <f>IFERROR(INDEX(Sales!$D$5:$ABF$18,MATCH(UsagePerHour!$B88,Sales!$C$5:$C$18,0),MATCH(UsagePerHour!ON$4,Sales!$D$3:$ABF$3,0))/ON$2*INDEX(Usage!$D$5:$ABF$11,MATCH(UsagePerHour!$B$84,Usage!$C$5:$C$11,0),MATCH(UsagePerHour!ON$4,Usage!$D$3:$ABF$3,0)),"")</f>
        <v>7.833746637493153</v>
      </c>
      <c r="OO88" s="6">
        <f>IFERROR(INDEX(Sales!$D$5:$ABF$18,MATCH(UsagePerHour!$B88,Sales!$C$5:$C$18,0),MATCH(UsagePerHour!OO$4,Sales!$D$3:$ABF$3,0))/OO$2*INDEX(Usage!$D$5:$ABF$11,MATCH(UsagePerHour!$B$84,Usage!$C$5:$C$11,0),MATCH(UsagePerHour!OO$4,Usage!$D$3:$ABF$3,0)),"")</f>
        <v>22.774139925038209</v>
      </c>
      <c r="OP88" s="6">
        <f>IFERROR(INDEX(Sales!$D$5:$ABF$18,MATCH(UsagePerHour!$B88,Sales!$C$5:$C$18,0),MATCH(UsagePerHour!OP$4,Sales!$D$3:$ABF$3,0))/OP$2*INDEX(Usage!$D$5:$ABF$11,MATCH(UsagePerHour!$B$84,Usage!$C$5:$C$11,0),MATCH(UsagePerHour!OP$4,Usage!$D$3:$ABF$3,0)),"")</f>
        <v>21.877664470665444</v>
      </c>
      <c r="OQ88" s="6">
        <f>IFERROR(INDEX(Sales!$D$5:$ABF$18,MATCH(UsagePerHour!$B88,Sales!$C$5:$C$18,0),MATCH(UsagePerHour!OQ$4,Sales!$D$3:$ABF$3,0))/OQ$2*INDEX(Usage!$D$5:$ABF$11,MATCH(UsagePerHour!$B$84,Usage!$C$5:$C$11,0),MATCH(UsagePerHour!OQ$4,Usage!$D$3:$ABF$3,0)),"")</f>
        <v>25.027744463991354</v>
      </c>
      <c r="OR88" s="6">
        <f>IFERROR(INDEX(Sales!$D$5:$ABF$18,MATCH(UsagePerHour!$B88,Sales!$C$5:$C$18,0),MATCH(UsagePerHour!OR$4,Sales!$D$3:$ABF$3,0))/OR$2*INDEX(Usage!$D$5:$ABF$11,MATCH(UsagePerHour!$B$84,Usage!$C$5:$C$11,0),MATCH(UsagePerHour!OR$4,Usage!$D$3:$ABF$3,0)),"")</f>
        <v>162.43446389923244</v>
      </c>
      <c r="OS88" s="6">
        <f>IFERROR(INDEX(Sales!$D$5:$ABF$18,MATCH(UsagePerHour!$B88,Sales!$C$5:$C$18,0),MATCH(UsagePerHour!OS$4,Sales!$D$3:$ABF$3,0))/OS$2*INDEX(Usage!$D$5:$ABF$11,MATCH(UsagePerHour!$B$84,Usage!$C$5:$C$11,0),MATCH(UsagePerHour!OS$4,Usage!$D$3:$ABF$3,0)),"")</f>
        <v>16.962360555308049</v>
      </c>
      <c r="OT88" s="6">
        <f>IFERROR(INDEX(Sales!$D$5:$ABF$18,MATCH(UsagePerHour!$B88,Sales!$C$5:$C$18,0),MATCH(UsagePerHour!OT$4,Sales!$D$3:$ABF$3,0))/OT$2*INDEX(Usage!$D$5:$ABF$11,MATCH(UsagePerHour!$B$84,Usage!$C$5:$C$11,0),MATCH(UsagePerHour!OT$4,Usage!$D$3:$ABF$3,0)),"")</f>
        <v>0</v>
      </c>
      <c r="OU88" s="6">
        <f>IFERROR(INDEX(Sales!$D$5:$ABF$18,MATCH(UsagePerHour!$B88,Sales!$C$5:$C$18,0),MATCH(UsagePerHour!OU$4,Sales!$D$3:$ABF$3,0))/OU$2*INDEX(Usage!$D$5:$ABF$11,MATCH(UsagePerHour!$B$84,Usage!$C$5:$C$11,0),MATCH(UsagePerHour!OU$4,Usage!$D$3:$ABF$3,0)),"")</f>
        <v>5.9997302760779254</v>
      </c>
      <c r="OV88" s="6">
        <f>IFERROR(INDEX(Sales!$D$5:$ABF$18,MATCH(UsagePerHour!$B88,Sales!$C$5:$C$18,0),MATCH(UsagePerHour!OV$4,Sales!$D$3:$ABF$3,0))/OV$2*INDEX(Usage!$D$5:$ABF$11,MATCH(UsagePerHour!$B$84,Usage!$C$5:$C$11,0),MATCH(UsagePerHour!OV$4,Usage!$D$3:$ABF$3,0)),"")</f>
        <v>18.631014541929865</v>
      </c>
      <c r="OW88" s="6">
        <f>IFERROR(INDEX(Sales!$D$5:$ABF$18,MATCH(UsagePerHour!$B88,Sales!$C$5:$C$18,0),MATCH(UsagePerHour!OW$4,Sales!$D$3:$ABF$3,0))/OW$2*INDEX(Usage!$D$5:$ABF$11,MATCH(UsagePerHour!$B$84,Usage!$C$5:$C$11,0),MATCH(UsagePerHour!OW$4,Usage!$D$3:$ABF$3,0)),"")</f>
        <v>34.94367373833645</v>
      </c>
      <c r="OX88" s="6">
        <f>IFERROR(INDEX(Sales!$D$5:$ABF$18,MATCH(UsagePerHour!$B88,Sales!$C$5:$C$18,0),MATCH(UsagePerHour!OX$4,Sales!$D$3:$ABF$3,0))/OX$2*INDEX(Usage!$D$5:$ABF$11,MATCH(UsagePerHour!$B$84,Usage!$C$5:$C$11,0),MATCH(UsagePerHour!OX$4,Usage!$D$3:$ABF$3,0)),"")</f>
        <v>23.19617087287472</v>
      </c>
      <c r="OY88" s="6">
        <f>IFERROR(INDEX(Sales!$D$5:$ABF$18,MATCH(UsagePerHour!$B88,Sales!$C$5:$C$18,0),MATCH(UsagePerHour!OY$4,Sales!$D$3:$ABF$3,0))/OY$2*INDEX(Usage!$D$5:$ABF$11,MATCH(UsagePerHour!$B$84,Usage!$C$5:$C$11,0),MATCH(UsagePerHour!OY$4,Usage!$D$3:$ABF$3,0)),"")</f>
        <v>87.301017894278687</v>
      </c>
      <c r="OZ88" s="6">
        <f>IFERROR(INDEX(Sales!$D$5:$ABF$18,MATCH(UsagePerHour!$B88,Sales!$C$5:$C$18,0),MATCH(UsagePerHour!OZ$4,Sales!$D$3:$ABF$3,0))/OZ$2*INDEX(Usage!$D$5:$ABF$11,MATCH(UsagePerHour!$B$84,Usage!$C$5:$C$11,0),MATCH(UsagePerHour!OZ$4,Usage!$D$3:$ABF$3,0)),"")</f>
        <v>45.246449195334783</v>
      </c>
      <c r="PA88" s="6">
        <f>IFERROR(INDEX(Sales!$D$5:$ABF$18,MATCH(UsagePerHour!$B88,Sales!$C$5:$C$18,0),MATCH(UsagePerHour!PA$4,Sales!$D$3:$ABF$3,0))/PA$2*INDEX(Usage!$D$5:$ABF$11,MATCH(UsagePerHour!$B$84,Usage!$C$5:$C$11,0),MATCH(UsagePerHour!PA$4,Usage!$D$3:$ABF$3,0)),"")</f>
        <v>32.932229899818367</v>
      </c>
      <c r="PB88" s="6">
        <f>IFERROR(INDEX(Sales!$D$5:$ABF$18,MATCH(UsagePerHour!$B88,Sales!$C$5:$C$18,0),MATCH(UsagePerHour!PB$4,Sales!$D$3:$ABF$3,0))/PB$2*INDEX(Usage!$D$5:$ABF$11,MATCH(UsagePerHour!$B$84,Usage!$C$5:$C$11,0),MATCH(UsagePerHour!PB$4,Usage!$D$3:$ABF$3,0)),"")</f>
        <v>10.681328545780969</v>
      </c>
      <c r="PC88" s="6">
        <f>IFERROR(INDEX(Sales!$D$5:$ABF$18,MATCH(UsagePerHour!$B88,Sales!$C$5:$C$18,0),MATCH(UsagePerHour!PC$4,Sales!$D$3:$ABF$3,0))/PC$2*INDEX(Usage!$D$5:$ABF$11,MATCH(UsagePerHour!$B$84,Usage!$C$5:$C$11,0),MATCH(UsagePerHour!PC$4,Usage!$D$3:$ABF$3,0)),"")</f>
        <v>2.7976998993398587</v>
      </c>
      <c r="PD88" s="6">
        <f>IFERROR(INDEX(Sales!$D$5:$ABF$18,MATCH(UsagePerHour!$B88,Sales!$C$5:$C$18,0),MATCH(UsagePerHour!PD$4,Sales!$D$3:$ABF$3,0))/PD$2*INDEX(Usage!$D$5:$ABF$11,MATCH(UsagePerHour!$B$84,Usage!$C$5:$C$11,0),MATCH(UsagePerHour!PD$4,Usage!$D$3:$ABF$3,0)),"")</f>
        <v>7.6466831955668013</v>
      </c>
      <c r="PE88" s="6">
        <f>IFERROR(INDEX(Sales!$D$5:$ABF$18,MATCH(UsagePerHour!$B88,Sales!$C$5:$C$18,0),MATCH(UsagePerHour!PE$4,Sales!$D$3:$ABF$3,0))/PE$2*INDEX(Usage!$D$5:$ABF$11,MATCH(UsagePerHour!$B$84,Usage!$C$5:$C$11,0),MATCH(UsagePerHour!PE$4,Usage!$D$3:$ABF$3,0)),"")</f>
        <v>15.572270145171469</v>
      </c>
      <c r="PF88" s="6">
        <f>IFERROR(INDEX(Sales!$D$5:$ABF$18,MATCH(UsagePerHour!$B88,Sales!$C$5:$C$18,0),MATCH(UsagePerHour!PF$4,Sales!$D$3:$ABF$3,0))/PF$2*INDEX(Usage!$D$5:$ABF$11,MATCH(UsagePerHour!$B$84,Usage!$C$5:$C$11,0),MATCH(UsagePerHour!PF$4,Usage!$D$3:$ABF$3,0)),"")</f>
        <v>43.377795368046591</v>
      </c>
      <c r="PG88" s="6">
        <f>IFERROR(INDEX(Sales!$D$5:$ABF$18,MATCH(UsagePerHour!$B88,Sales!$C$5:$C$18,0),MATCH(UsagePerHour!PG$4,Sales!$D$3:$ABF$3,0))/PG$2*INDEX(Usage!$D$5:$ABF$11,MATCH(UsagePerHour!$B$84,Usage!$C$5:$C$11,0),MATCH(UsagePerHour!PG$4,Usage!$D$3:$ABF$3,0)),"")</f>
        <v>5.74823807946846</v>
      </c>
      <c r="PH88" s="6">
        <f>IFERROR(INDEX(Sales!$D$5:$ABF$18,MATCH(UsagePerHour!$B88,Sales!$C$5:$C$18,0),MATCH(UsagePerHour!PH$4,Sales!$D$3:$ABF$3,0))/PH$2*INDEX(Usage!$D$5:$ABF$11,MATCH(UsagePerHour!$B$84,Usage!$C$5:$C$11,0),MATCH(UsagePerHour!PH$4,Usage!$D$3:$ABF$3,0)),"")</f>
        <v>119.24089874596477</v>
      </c>
      <c r="PI88" s="6">
        <f>IFERROR(INDEX(Sales!$D$5:$ABF$18,MATCH(UsagePerHour!$B88,Sales!$C$5:$C$18,0),MATCH(UsagePerHour!PI$4,Sales!$D$3:$ABF$3,0))/PI$2*INDEX(Usage!$D$5:$ABF$11,MATCH(UsagePerHour!$B$84,Usage!$C$5:$C$11,0),MATCH(UsagePerHour!PI$4,Usage!$D$3:$ABF$3,0)),"")</f>
        <v>22.518529119339579</v>
      </c>
      <c r="PJ88" s="6">
        <f>IFERROR(INDEX(Sales!$D$5:$ABF$18,MATCH(UsagePerHour!$B88,Sales!$C$5:$C$18,0),MATCH(UsagePerHour!PJ$4,Sales!$D$3:$ABF$3,0))/PJ$2*INDEX(Usage!$D$5:$ABF$11,MATCH(UsagePerHour!$B$84,Usage!$C$5:$C$11,0),MATCH(UsagePerHour!PJ$4,Usage!$D$3:$ABF$3,0)),"")</f>
        <v>4.7380753245820113</v>
      </c>
      <c r="PK88" s="6">
        <f>IFERROR(INDEX(Sales!$D$5:$ABF$18,MATCH(UsagePerHour!$B88,Sales!$C$5:$C$18,0),MATCH(UsagePerHour!PK$4,Sales!$D$3:$ABF$3,0))/PK$2*INDEX(Usage!$D$5:$ABF$11,MATCH(UsagePerHour!$B$84,Usage!$C$5:$C$11,0),MATCH(UsagePerHour!PK$4,Usage!$D$3:$ABF$3,0)),"")</f>
        <v>24.604202052042304</v>
      </c>
      <c r="PL88" s="6">
        <f>IFERROR(INDEX(Sales!$D$5:$ABF$18,MATCH(UsagePerHour!$B88,Sales!$C$5:$C$18,0),MATCH(UsagePerHour!PL$4,Sales!$D$3:$ABF$3,0))/PL$2*INDEX(Usage!$D$5:$ABF$11,MATCH(UsagePerHour!$B$84,Usage!$C$5:$C$11,0),MATCH(UsagePerHour!PL$4,Usage!$D$3:$ABF$3,0)),"")</f>
        <v>6.2684871920868535</v>
      </c>
      <c r="PM88" s="6">
        <f>IFERROR(INDEX(Sales!$D$5:$ABF$18,MATCH(UsagePerHour!$B88,Sales!$C$5:$C$18,0),MATCH(UsagePerHour!PM$4,Sales!$D$3:$ABF$3,0))/PM$2*INDEX(Usage!$D$5:$ABF$11,MATCH(UsagePerHour!$B$84,Usage!$C$5:$C$11,0),MATCH(UsagePerHour!PM$4,Usage!$D$3:$ABF$3,0)),"")</f>
        <v>51.689166994840178</v>
      </c>
      <c r="PN88" s="6">
        <f>IFERROR(INDEX(Sales!$D$5:$ABF$18,MATCH(UsagePerHour!$B88,Sales!$C$5:$C$18,0),MATCH(UsagePerHour!PN$4,Sales!$D$3:$ABF$3,0))/PN$2*INDEX(Usage!$D$5:$ABF$11,MATCH(UsagePerHour!$B$84,Usage!$C$5:$C$11,0),MATCH(UsagePerHour!PN$4,Usage!$D$3:$ABF$3,0)),"")</f>
        <v>16.996826084260139</v>
      </c>
      <c r="PO88" s="6">
        <f>IFERROR(INDEX(Sales!$D$5:$ABF$18,MATCH(UsagePerHour!$B88,Sales!$C$5:$C$18,0),MATCH(UsagePerHour!PO$4,Sales!$D$3:$ABF$3,0))/PO$2*INDEX(Usage!$D$5:$ABF$11,MATCH(UsagePerHour!$B$84,Usage!$C$5:$C$11,0),MATCH(UsagePerHour!PO$4,Usage!$D$3:$ABF$3,0)),"")</f>
        <v>140.35362007932068</v>
      </c>
      <c r="PP88" s="6">
        <f>IFERROR(INDEX(Sales!$D$5:$ABF$18,MATCH(UsagePerHour!$B88,Sales!$C$5:$C$18,0),MATCH(UsagePerHour!PP$4,Sales!$D$3:$ABF$3,0))/PP$2*INDEX(Usage!$D$5:$ABF$11,MATCH(UsagePerHour!$B$84,Usage!$C$5:$C$11,0),MATCH(UsagePerHour!PP$4,Usage!$D$3:$ABF$3,0)),"")</f>
        <v>4.4896034297963556</v>
      </c>
      <c r="PQ88" s="6">
        <f>IFERROR(INDEX(Sales!$D$5:$ABF$18,MATCH(UsagePerHour!$B88,Sales!$C$5:$C$18,0),MATCH(UsagePerHour!PQ$4,Sales!$D$3:$ABF$3,0))/PQ$2*INDEX(Usage!$D$5:$ABF$11,MATCH(UsagePerHour!$B$84,Usage!$C$5:$C$11,0),MATCH(UsagePerHour!PQ$4,Usage!$D$3:$ABF$3,0)),"")</f>
        <v>14.916605895005032</v>
      </c>
      <c r="PR88" s="6">
        <f>IFERROR(INDEX(Sales!$D$5:$ABF$18,MATCH(UsagePerHour!$B88,Sales!$C$5:$C$18,0),MATCH(UsagePerHour!PR$4,Sales!$D$3:$ABF$3,0))/PR$2*INDEX(Usage!$D$5:$ABF$11,MATCH(UsagePerHour!$B$84,Usage!$C$5:$C$11,0),MATCH(UsagePerHour!PR$4,Usage!$D$3:$ABF$3,0)),"")</f>
        <v>37.358614592468527</v>
      </c>
      <c r="PS88" s="6">
        <f>IFERROR(INDEX(Sales!$D$5:$ABF$18,MATCH(UsagePerHour!$B88,Sales!$C$5:$C$18,0),MATCH(UsagePerHour!PS$4,Sales!$D$3:$ABF$3,0))/PS$2*INDEX(Usage!$D$5:$ABF$11,MATCH(UsagePerHour!$B$84,Usage!$C$5:$C$11,0),MATCH(UsagePerHour!PS$4,Usage!$D$3:$ABF$3,0)),"")</f>
        <v>13.983249746079329</v>
      </c>
      <c r="PT88" s="6">
        <f>IFERROR(INDEX(Sales!$D$5:$ABF$18,MATCH(UsagePerHour!$B88,Sales!$C$5:$C$18,0),MATCH(UsagePerHour!PT$4,Sales!$D$3:$ABF$3,0))/PT$2*INDEX(Usage!$D$5:$ABF$11,MATCH(UsagePerHour!$B$84,Usage!$C$5:$C$11,0),MATCH(UsagePerHour!PT$4,Usage!$D$3:$ABF$3,0)),"")</f>
        <v>100.78512324630756</v>
      </c>
      <c r="PU88" s="6">
        <f>IFERROR(INDEX(Sales!$D$5:$ABF$18,MATCH(UsagePerHour!$B88,Sales!$C$5:$C$18,0),MATCH(UsagePerHour!PU$4,Sales!$D$3:$ABF$3,0))/PU$2*INDEX(Usage!$D$5:$ABF$11,MATCH(UsagePerHour!$B$84,Usage!$C$5:$C$11,0),MATCH(UsagePerHour!PU$4,Usage!$D$3:$ABF$3,0)),"")</f>
        <v>16.665803444257413</v>
      </c>
      <c r="PV88" s="6">
        <f>IFERROR(INDEX(Sales!$D$5:$ABF$18,MATCH(UsagePerHour!$B88,Sales!$C$5:$C$18,0),MATCH(UsagePerHour!PV$4,Sales!$D$3:$ABF$3,0))/PV$2*INDEX(Usage!$D$5:$ABF$11,MATCH(UsagePerHour!$B$84,Usage!$C$5:$C$11,0),MATCH(UsagePerHour!PV$4,Usage!$D$3:$ABF$3,0)),"")</f>
        <v>34.109537265438583</v>
      </c>
      <c r="PW88" s="6">
        <f>IFERROR(INDEX(Sales!$D$5:$ABF$18,MATCH(UsagePerHour!$B88,Sales!$C$5:$C$18,0),MATCH(UsagePerHour!PW$4,Sales!$D$3:$ABF$3,0))/PW$2*INDEX(Usage!$D$5:$ABF$11,MATCH(UsagePerHour!$B$84,Usage!$C$5:$C$11,0),MATCH(UsagePerHour!PW$4,Usage!$D$3:$ABF$3,0)),"")</f>
        <v>13.553076169212908</v>
      </c>
      <c r="PX88" s="6">
        <f>IFERROR(INDEX(Sales!$D$5:$ABF$18,MATCH(UsagePerHour!$B88,Sales!$C$5:$C$18,0),MATCH(UsagePerHour!PX$4,Sales!$D$3:$ABF$3,0))/PX$2*INDEX(Usage!$D$5:$ABF$11,MATCH(UsagePerHour!$B$84,Usage!$C$5:$C$11,0),MATCH(UsagePerHour!PX$4,Usage!$D$3:$ABF$3,0)),"")</f>
        <v>15.889598069556149</v>
      </c>
      <c r="PY88" s="6">
        <f>IFERROR(INDEX(Sales!$D$5:$ABF$18,MATCH(UsagePerHour!$B88,Sales!$C$5:$C$18,0),MATCH(UsagePerHour!PY$4,Sales!$D$3:$ABF$3,0))/PY$2*INDEX(Usage!$D$5:$ABF$11,MATCH(UsagePerHour!$B$84,Usage!$C$5:$C$11,0),MATCH(UsagePerHour!PY$4,Usage!$D$3:$ABF$3,0)),"")</f>
        <v>20.599789194371468</v>
      </c>
      <c r="PZ88" s="6">
        <f>IFERROR(INDEX(Sales!$D$5:$ABF$18,MATCH(UsagePerHour!$B88,Sales!$C$5:$C$18,0),MATCH(UsagePerHour!PZ$4,Sales!$D$3:$ABF$3,0))/PZ$2*INDEX(Usage!$D$5:$ABF$11,MATCH(UsagePerHour!$B$84,Usage!$C$5:$C$11,0),MATCH(UsagePerHour!PZ$4,Usage!$D$3:$ABF$3,0)),"")</f>
        <v>47.013586987818762</v>
      </c>
      <c r="QA88" s="6">
        <f>IFERROR(INDEX(Sales!$D$5:$ABF$18,MATCH(UsagePerHour!$B88,Sales!$C$5:$C$18,0),MATCH(UsagePerHour!QA$4,Sales!$D$3:$ABF$3,0))/QA$2*INDEX(Usage!$D$5:$ABF$11,MATCH(UsagePerHour!$B$84,Usage!$C$5:$C$11,0),MATCH(UsagePerHour!QA$4,Usage!$D$3:$ABF$3,0)),"")</f>
        <v>50.946838365249015</v>
      </c>
      <c r="QB88" s="6">
        <f>IFERROR(INDEX(Sales!$D$5:$ABF$18,MATCH(UsagePerHour!$B88,Sales!$C$5:$C$18,0),MATCH(UsagePerHour!QB$4,Sales!$D$3:$ABF$3,0))/QB$2*INDEX(Usage!$D$5:$ABF$11,MATCH(UsagePerHour!$B$84,Usage!$C$5:$C$11,0),MATCH(UsagePerHour!QB$4,Usage!$D$3:$ABF$3,0)),"")</f>
        <v>6.5008178055606427</v>
      </c>
      <c r="QC88" s="6">
        <f>IFERROR(INDEX(Sales!$D$5:$ABF$18,MATCH(UsagePerHour!$B88,Sales!$C$5:$C$18,0),MATCH(UsagePerHour!QC$4,Sales!$D$3:$ABF$3,0))/QC$2*INDEX(Usage!$D$5:$ABF$11,MATCH(UsagePerHour!$B$84,Usage!$C$5:$C$11,0),MATCH(UsagePerHour!QC$4,Usage!$D$3:$ABF$3,0)),"")</f>
        <v>12.777737159123564</v>
      </c>
      <c r="QD88" s="6">
        <f>IFERROR(INDEX(Sales!$D$5:$ABF$18,MATCH(UsagePerHour!$B88,Sales!$C$5:$C$18,0),MATCH(UsagePerHour!QD$4,Sales!$D$3:$ABF$3,0))/QD$2*INDEX(Usage!$D$5:$ABF$11,MATCH(UsagePerHour!$B$84,Usage!$C$5:$C$11,0),MATCH(UsagePerHour!QD$4,Usage!$D$3:$ABF$3,0)),"")</f>
        <v>0</v>
      </c>
      <c r="QE88" s="6">
        <f>IFERROR(INDEX(Sales!$D$5:$ABF$18,MATCH(UsagePerHour!$B88,Sales!$C$5:$C$18,0),MATCH(UsagePerHour!QE$4,Sales!$D$3:$ABF$3,0))/QE$2*INDEX(Usage!$D$5:$ABF$11,MATCH(UsagePerHour!$B$84,Usage!$C$5:$C$11,0),MATCH(UsagePerHour!QE$4,Usage!$D$3:$ABF$3,0)),"")</f>
        <v>0</v>
      </c>
      <c r="QF88" s="6">
        <f>IFERROR(INDEX(Sales!$D$5:$ABF$18,MATCH(UsagePerHour!$B88,Sales!$C$5:$C$18,0),MATCH(UsagePerHour!QF$4,Sales!$D$3:$ABF$3,0))/QF$2*INDEX(Usage!$D$5:$ABF$11,MATCH(UsagePerHour!$B$84,Usage!$C$5:$C$11,0),MATCH(UsagePerHour!QF$4,Usage!$D$3:$ABF$3,0)),"")</f>
        <v>3.8817832803271242</v>
      </c>
      <c r="QG88" s="6">
        <f>IFERROR(INDEX(Sales!$D$5:$ABF$18,MATCH(UsagePerHour!$B88,Sales!$C$5:$C$18,0),MATCH(UsagePerHour!QG$4,Sales!$D$3:$ABF$3,0))/QG$2*INDEX(Usage!$D$5:$ABF$11,MATCH(UsagePerHour!$B$84,Usage!$C$5:$C$11,0),MATCH(UsagePerHour!QG$4,Usage!$D$3:$ABF$3,0)),"")</f>
        <v>2.5780814013894577</v>
      </c>
      <c r="QH88" s="6">
        <f>IFERROR(INDEX(Sales!$D$5:$ABF$18,MATCH(UsagePerHour!$B88,Sales!$C$5:$C$18,0),MATCH(UsagePerHour!QH$4,Sales!$D$3:$ABF$3,0))/QH$2*INDEX(Usage!$D$5:$ABF$11,MATCH(UsagePerHour!$B$84,Usage!$C$5:$C$11,0),MATCH(UsagePerHour!QH$4,Usage!$D$3:$ABF$3,0)),"")</f>
        <v>118.84925272112213</v>
      </c>
      <c r="QI88" s="6">
        <f>IFERROR(INDEX(Sales!$D$5:$ABF$18,MATCH(UsagePerHour!$B88,Sales!$C$5:$C$18,0),MATCH(UsagePerHour!QI$4,Sales!$D$3:$ABF$3,0))/QI$2*INDEX(Usage!$D$5:$ABF$11,MATCH(UsagePerHour!$B$84,Usage!$C$5:$C$11,0),MATCH(UsagePerHour!QI$4,Usage!$D$3:$ABF$3,0)),"")</f>
        <v>19.891875169134948</v>
      </c>
      <c r="QJ88" s="6">
        <f>IFERROR(INDEX(Sales!$D$5:$ABF$18,MATCH(UsagePerHour!$B88,Sales!$C$5:$C$18,0),MATCH(UsagePerHour!QJ$4,Sales!$D$3:$ABF$3,0))/QJ$2*INDEX(Usage!$D$5:$ABF$11,MATCH(UsagePerHour!$B$84,Usage!$C$5:$C$11,0),MATCH(UsagePerHour!QJ$4,Usage!$D$3:$ABF$3,0)),"")</f>
        <v>3.0620465051269252</v>
      </c>
      <c r="QK88" s="6">
        <f>IFERROR(INDEX(Sales!$D$5:$ABF$18,MATCH(UsagePerHour!$B88,Sales!$C$5:$C$18,0),MATCH(UsagePerHour!QK$4,Sales!$D$3:$ABF$3,0))/QK$2*INDEX(Usage!$D$5:$ABF$11,MATCH(UsagePerHour!$B$84,Usage!$C$5:$C$11,0),MATCH(UsagePerHour!QK$4,Usage!$D$3:$ABF$3,0)),"")</f>
        <v>5.9449517997887407</v>
      </c>
      <c r="QL88" s="6">
        <f>IFERROR(INDEX(Sales!$D$5:$ABF$18,MATCH(UsagePerHour!$B88,Sales!$C$5:$C$18,0),MATCH(UsagePerHour!QL$4,Sales!$D$3:$ABF$3,0))/QL$2*INDEX(Usage!$D$5:$ABF$11,MATCH(UsagePerHour!$B$84,Usage!$C$5:$C$11,0),MATCH(UsagePerHour!QL$4,Usage!$D$3:$ABF$3,0)),"")</f>
        <v>8.4042397534809652</v>
      </c>
      <c r="QM88" s="6">
        <f>IFERROR(INDEX(Sales!$D$5:$ABF$18,MATCH(UsagePerHour!$B88,Sales!$C$5:$C$18,0),MATCH(UsagePerHour!QM$4,Sales!$D$3:$ABF$3,0))/QM$2*INDEX(Usage!$D$5:$ABF$11,MATCH(UsagePerHour!$B$84,Usage!$C$5:$C$11,0),MATCH(UsagePerHour!QM$4,Usage!$D$3:$ABF$3,0)),"")</f>
        <v>207.68672690250165</v>
      </c>
      <c r="QN88" s="6">
        <f>IFERROR(INDEX(Sales!$D$5:$ABF$18,MATCH(UsagePerHour!$B88,Sales!$C$5:$C$18,0),MATCH(UsagePerHour!QN$4,Sales!$D$3:$ABF$3,0))/QN$2*INDEX(Usage!$D$5:$ABF$11,MATCH(UsagePerHour!$B$84,Usage!$C$5:$C$11,0),MATCH(UsagePerHour!QN$4,Usage!$D$3:$ABF$3,0)),"")</f>
        <v>34.257265635390532</v>
      </c>
      <c r="QO88" s="6">
        <f>IFERROR(INDEX(Sales!$D$5:$ABF$18,MATCH(UsagePerHour!$B88,Sales!$C$5:$C$18,0),MATCH(UsagePerHour!QO$4,Sales!$D$3:$ABF$3,0))/QO$2*INDEX(Usage!$D$5:$ABF$11,MATCH(UsagePerHour!$B$84,Usage!$C$5:$C$11,0),MATCH(UsagePerHour!QO$4,Usage!$D$3:$ABF$3,0)),"")</f>
        <v>142.96882051804417</v>
      </c>
      <c r="QP88" s="6">
        <f>IFERROR(INDEX(Sales!$D$5:$ABF$18,MATCH(UsagePerHour!$B88,Sales!$C$5:$C$18,0),MATCH(UsagePerHour!QP$4,Sales!$D$3:$ABF$3,0))/QP$2*INDEX(Usage!$D$5:$ABF$11,MATCH(UsagePerHour!$B$84,Usage!$C$5:$C$11,0),MATCH(UsagePerHour!QP$4,Usage!$D$3:$ABF$3,0)),"")</f>
        <v>42.276791646673217</v>
      </c>
      <c r="QQ88" s="6">
        <f>IFERROR(INDEX(Sales!$D$5:$ABF$18,MATCH(UsagePerHour!$B88,Sales!$C$5:$C$18,0),MATCH(UsagePerHour!QQ$4,Sales!$D$3:$ABF$3,0))/QQ$2*INDEX(Usage!$D$5:$ABF$11,MATCH(UsagePerHour!$B$84,Usage!$C$5:$C$11,0),MATCH(UsagePerHour!QQ$4,Usage!$D$3:$ABF$3,0)),"")</f>
        <v>36.912406822264757</v>
      </c>
      <c r="QR88" s="6">
        <f>IFERROR(INDEX(Sales!$D$5:$ABF$18,MATCH(UsagePerHour!$B88,Sales!$C$5:$C$18,0),MATCH(UsagePerHour!QR$4,Sales!$D$3:$ABF$3,0))/QR$2*INDEX(Usage!$D$5:$ABF$11,MATCH(UsagePerHour!$B$84,Usage!$C$5:$C$11,0),MATCH(UsagePerHour!QR$4,Usage!$D$3:$ABF$3,0)),"")</f>
        <v>7.2811969624990649</v>
      </c>
      <c r="QS88" s="6">
        <f>IFERROR(INDEX(Sales!$D$5:$ABF$18,MATCH(UsagePerHour!$B88,Sales!$C$5:$C$18,0),MATCH(UsagePerHour!QS$4,Sales!$D$3:$ABF$3,0))/QS$2*INDEX(Usage!$D$5:$ABF$11,MATCH(UsagePerHour!$B$84,Usage!$C$5:$C$11,0),MATCH(UsagePerHour!QS$4,Usage!$D$3:$ABF$3,0)),"")</f>
        <v>28.042242562639558</v>
      </c>
      <c r="QT88" s="6">
        <f>IFERROR(INDEX(Sales!$D$5:$ABF$18,MATCH(UsagePerHour!$B88,Sales!$C$5:$C$18,0),MATCH(UsagePerHour!QT$4,Sales!$D$3:$ABF$3,0))/QT$2*INDEX(Usage!$D$5:$ABF$11,MATCH(UsagePerHour!$B$84,Usage!$C$5:$C$11,0),MATCH(UsagePerHour!QT$4,Usage!$D$3:$ABF$3,0)),"")</f>
        <v>37.584090243060793</v>
      </c>
      <c r="QU88" s="6">
        <f>IFERROR(INDEX(Sales!$D$5:$ABF$18,MATCH(UsagePerHour!$B88,Sales!$C$5:$C$18,0),MATCH(UsagePerHour!QU$4,Sales!$D$3:$ABF$3,0))/QU$2*INDEX(Usage!$D$5:$ABF$11,MATCH(UsagePerHour!$B$84,Usage!$C$5:$C$11,0),MATCH(UsagePerHour!QU$4,Usage!$D$3:$ABF$3,0)),"")</f>
        <v>55.934836436190075</v>
      </c>
      <c r="QV88" s="6">
        <f>IFERROR(INDEX(Sales!$D$5:$ABF$18,MATCH(UsagePerHour!$B88,Sales!$C$5:$C$18,0),MATCH(UsagePerHour!QV$4,Sales!$D$3:$ABF$3,0))/QV$2*INDEX(Usage!$D$5:$ABF$11,MATCH(UsagePerHour!$B$84,Usage!$C$5:$C$11,0),MATCH(UsagePerHour!QV$4,Usage!$D$3:$ABF$3,0)),"")</f>
        <v>78.782913032925819</v>
      </c>
      <c r="QW88" s="6">
        <f>IFERROR(INDEX(Sales!$D$5:$ABF$18,MATCH(UsagePerHour!$B88,Sales!$C$5:$C$18,0),MATCH(UsagePerHour!QW$4,Sales!$D$3:$ABF$3,0))/QW$2*INDEX(Usage!$D$5:$ABF$11,MATCH(UsagePerHour!$B$84,Usage!$C$5:$C$11,0),MATCH(UsagePerHour!QW$4,Usage!$D$3:$ABF$3,0)),"")</f>
        <v>32.523637353551528</v>
      </c>
      <c r="QX88" s="6">
        <f>IFERROR(INDEX(Sales!$D$5:$ABF$18,MATCH(UsagePerHour!$B88,Sales!$C$5:$C$18,0),MATCH(UsagePerHour!QX$4,Sales!$D$3:$ABF$3,0))/QX$2*INDEX(Usage!$D$5:$ABF$11,MATCH(UsagePerHour!$B$84,Usage!$C$5:$C$11,0),MATCH(UsagePerHour!QX$4,Usage!$D$3:$ABF$3,0)),"")</f>
        <v>139.99427773900905</v>
      </c>
      <c r="QY88" s="6">
        <f>IFERROR(INDEX(Sales!$D$5:$ABF$18,MATCH(UsagePerHour!$B88,Sales!$C$5:$C$18,0),MATCH(UsagePerHour!QY$4,Sales!$D$3:$ABF$3,0))/QY$2*INDEX(Usage!$D$5:$ABF$11,MATCH(UsagePerHour!$B$84,Usage!$C$5:$C$11,0),MATCH(UsagePerHour!QY$4,Usage!$D$3:$ABF$3,0)),"")</f>
        <v>36.946312410754608</v>
      </c>
      <c r="QZ88" s="6">
        <f>IFERROR(INDEX(Sales!$D$5:$ABF$18,MATCH(UsagePerHour!$B88,Sales!$C$5:$C$18,0),MATCH(UsagePerHour!QZ$4,Sales!$D$3:$ABF$3,0))/QZ$2*INDEX(Usage!$D$5:$ABF$11,MATCH(UsagePerHour!$B$84,Usage!$C$5:$C$11,0),MATCH(UsagePerHour!QZ$4,Usage!$D$3:$ABF$3,0)),"")</f>
        <v>16.207880457441483</v>
      </c>
      <c r="RA88" s="6">
        <f>IFERROR(INDEX(Sales!$D$5:$ABF$18,MATCH(UsagePerHour!$B88,Sales!$C$5:$C$18,0),MATCH(UsagePerHour!RA$4,Sales!$D$3:$ABF$3,0))/RA$2*INDEX(Usage!$D$5:$ABF$11,MATCH(UsagePerHour!$B$84,Usage!$C$5:$C$11,0),MATCH(UsagePerHour!RA$4,Usage!$D$3:$ABF$3,0)),"")</f>
        <v>44.534798767626832</v>
      </c>
      <c r="RB88" s="6">
        <f>IFERROR(INDEX(Sales!$D$5:$ABF$18,MATCH(UsagePerHour!$B88,Sales!$C$5:$C$18,0),MATCH(UsagePerHour!RB$4,Sales!$D$3:$ABF$3,0))/RB$2*INDEX(Usage!$D$5:$ABF$11,MATCH(UsagePerHour!$B$84,Usage!$C$5:$C$11,0),MATCH(UsagePerHour!RB$4,Usage!$D$3:$ABF$3,0)),"")</f>
        <v>26.496105055508359</v>
      </c>
      <c r="RC88" s="6">
        <f>IFERROR(INDEX(Sales!$D$5:$ABF$18,MATCH(UsagePerHour!$B88,Sales!$C$5:$C$18,0),MATCH(UsagePerHour!RC$4,Sales!$D$3:$ABF$3,0))/RC$2*INDEX(Usage!$D$5:$ABF$11,MATCH(UsagePerHour!$B$84,Usage!$C$5:$C$11,0),MATCH(UsagePerHour!RC$4,Usage!$D$3:$ABF$3,0)),"")</f>
        <v>79.756967378707486</v>
      </c>
      <c r="RD88" s="6">
        <f>IFERROR(INDEX(Sales!$D$5:$ABF$18,MATCH(UsagePerHour!$B88,Sales!$C$5:$C$18,0),MATCH(UsagePerHour!RD$4,Sales!$D$3:$ABF$3,0))/RD$2*INDEX(Usage!$D$5:$ABF$11,MATCH(UsagePerHour!$B$84,Usage!$C$5:$C$11,0),MATCH(UsagePerHour!RD$4,Usage!$D$3:$ABF$3,0)),"")</f>
        <v>24.670679099552927</v>
      </c>
      <c r="RE88" s="6">
        <f>IFERROR(INDEX(Sales!$D$5:$ABF$18,MATCH(UsagePerHour!$B88,Sales!$C$5:$C$18,0),MATCH(UsagePerHour!RE$4,Sales!$D$3:$ABF$3,0))/RE$2*INDEX(Usage!$D$5:$ABF$11,MATCH(UsagePerHour!$B$84,Usage!$C$5:$C$11,0),MATCH(UsagePerHour!RE$4,Usage!$D$3:$ABF$3,0)),"")</f>
        <v>49.115033175888442</v>
      </c>
      <c r="RF88" s="6">
        <f>IFERROR(INDEX(Sales!$D$5:$ABF$18,MATCH(UsagePerHour!$B88,Sales!$C$5:$C$18,0),MATCH(UsagePerHour!RF$4,Sales!$D$3:$ABF$3,0))/RF$2*INDEX(Usage!$D$5:$ABF$11,MATCH(UsagePerHour!$B$84,Usage!$C$5:$C$11,0),MATCH(UsagePerHour!RF$4,Usage!$D$3:$ABF$3,0)),"")</f>
        <v>21.7900806058346</v>
      </c>
      <c r="RG88" s="6">
        <f>IFERROR(INDEX(Sales!$D$5:$ABF$18,MATCH(UsagePerHour!$B88,Sales!$C$5:$C$18,0),MATCH(UsagePerHour!RG$4,Sales!$D$3:$ABF$3,0))/RG$2*INDEX(Usage!$D$5:$ABF$11,MATCH(UsagePerHour!$B$84,Usage!$C$5:$C$11,0),MATCH(UsagePerHour!RG$4,Usage!$D$3:$ABF$3,0)),"")</f>
        <v>68.727831471294905</v>
      </c>
      <c r="RH88" s="6">
        <f>IFERROR(INDEX(Sales!$D$5:$ABF$18,MATCH(UsagePerHour!$B88,Sales!$C$5:$C$18,0),MATCH(UsagePerHour!RH$4,Sales!$D$3:$ABF$3,0))/RH$2*INDEX(Usage!$D$5:$ABF$11,MATCH(UsagePerHour!$B$84,Usage!$C$5:$C$11,0),MATCH(UsagePerHour!RH$4,Usage!$D$3:$ABF$3,0)),"")</f>
        <v>26.624300423185502</v>
      </c>
      <c r="RI88" s="6">
        <f>IFERROR(INDEX(Sales!$D$5:$ABF$18,MATCH(UsagePerHour!$B88,Sales!$C$5:$C$18,0),MATCH(UsagePerHour!RI$4,Sales!$D$3:$ABF$3,0))/RI$2*INDEX(Usage!$D$5:$ABF$11,MATCH(UsagePerHour!$B$84,Usage!$C$5:$C$11,0),MATCH(UsagePerHour!RI$4,Usage!$D$3:$ABF$3,0)),"")</f>
        <v>56.955905994028939</v>
      </c>
      <c r="RJ88" s="6">
        <f>IFERROR(INDEX(Sales!$D$5:$ABF$18,MATCH(UsagePerHour!$B88,Sales!$C$5:$C$18,0),MATCH(UsagePerHour!RJ$4,Sales!$D$3:$ABF$3,0))/RJ$2*INDEX(Usage!$D$5:$ABF$11,MATCH(UsagePerHour!$B$84,Usage!$C$5:$C$11,0),MATCH(UsagePerHour!RJ$4,Usage!$D$3:$ABF$3,0)),"")</f>
        <v>118.91176987001261</v>
      </c>
      <c r="RK88" s="6">
        <f>IFERROR(INDEX(Sales!$D$5:$ABF$18,MATCH(UsagePerHour!$B88,Sales!$C$5:$C$18,0),MATCH(UsagePerHour!RK$4,Sales!$D$3:$ABF$3,0))/RK$2*INDEX(Usage!$D$5:$ABF$11,MATCH(UsagePerHour!$B$84,Usage!$C$5:$C$11,0),MATCH(UsagePerHour!RK$4,Usage!$D$3:$ABF$3,0)),"")</f>
        <v>34.628953000562397</v>
      </c>
      <c r="RL88" s="6">
        <f>IFERROR(INDEX(Sales!$D$5:$ABF$18,MATCH(UsagePerHour!$B88,Sales!$C$5:$C$18,0),MATCH(UsagePerHour!RL$4,Sales!$D$3:$ABF$3,0))/RL$2*INDEX(Usage!$D$5:$ABF$11,MATCH(UsagePerHour!$B$84,Usage!$C$5:$C$11,0),MATCH(UsagePerHour!RL$4,Usage!$D$3:$ABF$3,0)),"")</f>
        <v>72.716146404327063</v>
      </c>
      <c r="RM88" s="6">
        <f>IFERROR(INDEX(Sales!$D$5:$ABF$18,MATCH(UsagePerHour!$B88,Sales!$C$5:$C$18,0),MATCH(UsagePerHour!RM$4,Sales!$D$3:$ABF$3,0))/RM$2*INDEX(Usage!$D$5:$ABF$11,MATCH(UsagePerHour!$B$84,Usage!$C$5:$C$11,0),MATCH(UsagePerHour!RM$4,Usage!$D$3:$ABF$3,0)),"")</f>
        <v>14.282136939094892</v>
      </c>
      <c r="RN88" s="6">
        <f>IFERROR(INDEX(Sales!$D$5:$ABF$18,MATCH(UsagePerHour!$B88,Sales!$C$5:$C$18,0),MATCH(UsagePerHour!RN$4,Sales!$D$3:$ABF$3,0))/RN$2*INDEX(Usage!$D$5:$ABF$11,MATCH(UsagePerHour!$B$84,Usage!$C$5:$C$11,0),MATCH(UsagePerHour!RN$4,Usage!$D$3:$ABF$3,0)),"")</f>
        <v>18.939949885734837</v>
      </c>
      <c r="RO88" s="6">
        <f>IFERROR(INDEX(Sales!$D$5:$ABF$18,MATCH(UsagePerHour!$B88,Sales!$C$5:$C$18,0),MATCH(UsagePerHour!RO$4,Sales!$D$3:$ABF$3,0))/RO$2*INDEX(Usage!$D$5:$ABF$11,MATCH(UsagePerHour!$B$84,Usage!$C$5:$C$11,0),MATCH(UsagePerHour!RO$4,Usage!$D$3:$ABF$3,0)),"")</f>
        <v>90.803150071175082</v>
      </c>
      <c r="RP88" s="6">
        <f>IFERROR(INDEX(Sales!$D$5:$ABF$18,MATCH(UsagePerHour!$B88,Sales!$C$5:$C$18,0),MATCH(UsagePerHour!RP$4,Sales!$D$3:$ABF$3,0))/RP$2*INDEX(Usage!$D$5:$ABF$11,MATCH(UsagePerHour!$B$84,Usage!$C$5:$C$11,0),MATCH(UsagePerHour!RP$4,Usage!$D$3:$ABF$3,0)),"")</f>
        <v>123.93094666890177</v>
      </c>
      <c r="RQ88" s="6">
        <f>IFERROR(INDEX(Sales!$D$5:$ABF$18,MATCH(UsagePerHour!$B88,Sales!$C$5:$C$18,0),MATCH(UsagePerHour!RQ$4,Sales!$D$3:$ABF$3,0))/RQ$2*INDEX(Usage!$D$5:$ABF$11,MATCH(UsagePerHour!$B$84,Usage!$C$5:$C$11,0),MATCH(UsagePerHour!RQ$4,Usage!$D$3:$ABF$3,0)),"")</f>
        <v>343.35139912345448</v>
      </c>
      <c r="RR88" s="6">
        <f>IFERROR(INDEX(Sales!$D$5:$ABF$18,MATCH(UsagePerHour!$B88,Sales!$C$5:$C$18,0),MATCH(UsagePerHour!RR$4,Sales!$D$3:$ABF$3,0))/RR$2*INDEX(Usage!$D$5:$ABF$11,MATCH(UsagePerHour!$B$84,Usage!$C$5:$C$11,0),MATCH(UsagePerHour!RR$4,Usage!$D$3:$ABF$3,0)),"")</f>
        <v>20.787628011725939</v>
      </c>
      <c r="RS88" s="6">
        <f>IFERROR(INDEX(Sales!$D$5:$ABF$18,MATCH(UsagePerHour!$B88,Sales!$C$5:$C$18,0),MATCH(UsagePerHour!RS$4,Sales!$D$3:$ABF$3,0))/RS$2*INDEX(Usage!$D$5:$ABF$11,MATCH(UsagePerHour!$B$84,Usage!$C$5:$C$11,0),MATCH(UsagePerHour!RS$4,Usage!$D$3:$ABF$3,0)),"")</f>
        <v>78.862084127216775</v>
      </c>
      <c r="RT88" s="6">
        <f>IFERROR(INDEX(Sales!$D$5:$ABF$18,MATCH(UsagePerHour!$B88,Sales!$C$5:$C$18,0),MATCH(UsagePerHour!RT$4,Sales!$D$3:$ABF$3,0))/RT$2*INDEX(Usage!$D$5:$ABF$11,MATCH(UsagePerHour!$B$84,Usage!$C$5:$C$11,0),MATCH(UsagePerHour!RT$4,Usage!$D$3:$ABF$3,0)),"")</f>
        <v>18.745419805787673</v>
      </c>
      <c r="RU88" s="6">
        <f>IFERROR(INDEX(Sales!$D$5:$ABF$18,MATCH(UsagePerHour!$B88,Sales!$C$5:$C$18,0),MATCH(UsagePerHour!RU$4,Sales!$D$3:$ABF$3,0))/RU$2*INDEX(Usage!$D$5:$ABF$11,MATCH(UsagePerHour!$B$84,Usage!$C$5:$C$11,0),MATCH(UsagePerHour!RU$4,Usage!$D$3:$ABF$3,0)),"")</f>
        <v>17.480058183445191</v>
      </c>
      <c r="RV88" s="6">
        <f>IFERROR(INDEX(Sales!$D$5:$ABF$18,MATCH(UsagePerHour!$B88,Sales!$C$5:$C$18,0),MATCH(UsagePerHour!RV$4,Sales!$D$3:$ABF$3,0))/RV$2*INDEX(Usage!$D$5:$ABF$11,MATCH(UsagePerHour!$B$84,Usage!$C$5:$C$11,0),MATCH(UsagePerHour!RV$4,Usage!$D$3:$ABF$3,0)),"")</f>
        <v>116.16042875488745</v>
      </c>
      <c r="RW88" s="6">
        <f>IFERROR(INDEX(Sales!$D$5:$ABF$18,MATCH(UsagePerHour!$B88,Sales!$C$5:$C$18,0),MATCH(UsagePerHour!RW$4,Sales!$D$3:$ABF$3,0))/RW$2*INDEX(Usage!$D$5:$ABF$11,MATCH(UsagePerHour!$B$84,Usage!$C$5:$C$11,0),MATCH(UsagePerHour!RW$4,Usage!$D$3:$ABF$3,0)),"")</f>
        <v>39.159980685235034</v>
      </c>
      <c r="RX88" s="6">
        <f>IFERROR(INDEX(Sales!$D$5:$ABF$18,MATCH(UsagePerHour!$B88,Sales!$C$5:$C$18,0),MATCH(UsagePerHour!RX$4,Sales!$D$3:$ABF$3,0))/RX$2*INDEX(Usage!$D$5:$ABF$11,MATCH(UsagePerHour!$B$84,Usage!$C$5:$C$11,0),MATCH(UsagePerHour!RX$4,Usage!$D$3:$ABF$3,0)),"")</f>
        <v>144.47321323178903</v>
      </c>
      <c r="RY88" s="6">
        <f>IFERROR(INDEX(Sales!$D$5:$ABF$18,MATCH(UsagePerHour!$B88,Sales!$C$5:$C$18,0),MATCH(UsagePerHour!RY$4,Sales!$D$3:$ABF$3,0))/RY$2*INDEX(Usage!$D$5:$ABF$11,MATCH(UsagePerHour!$B$84,Usage!$C$5:$C$11,0),MATCH(UsagePerHour!RY$4,Usage!$D$3:$ABF$3,0)),"")</f>
        <v>157.62977277097221</v>
      </c>
      <c r="RZ88" s="6">
        <f>IFERROR(INDEX(Sales!$D$5:$ABF$18,MATCH(UsagePerHour!$B88,Sales!$C$5:$C$18,0),MATCH(UsagePerHour!RZ$4,Sales!$D$3:$ABF$3,0))/RZ$2*INDEX(Usage!$D$5:$ABF$11,MATCH(UsagePerHour!$B$84,Usage!$C$5:$C$11,0),MATCH(UsagePerHour!RZ$4,Usage!$D$3:$ABF$3,0)),"")</f>
        <v>248.52743266608437</v>
      </c>
      <c r="SA88" s="6">
        <f>IFERROR(INDEX(Sales!$D$5:$ABF$18,MATCH(UsagePerHour!$B88,Sales!$C$5:$C$18,0),MATCH(UsagePerHour!SA$4,Sales!$D$3:$ABF$3,0))/SA$2*INDEX(Usage!$D$5:$ABF$11,MATCH(UsagePerHour!$B$84,Usage!$C$5:$C$11,0),MATCH(UsagePerHour!SA$4,Usage!$D$3:$ABF$3,0)),"")</f>
        <v>25.100274515302331</v>
      </c>
      <c r="SB88" s="6">
        <f>IFERROR(INDEX(Sales!$D$5:$ABF$18,MATCH(UsagePerHour!$B88,Sales!$C$5:$C$18,0),MATCH(UsagePerHour!SB$4,Sales!$D$3:$ABF$3,0))/SB$2*INDEX(Usage!$D$5:$ABF$11,MATCH(UsagePerHour!$B$84,Usage!$C$5:$C$11,0),MATCH(UsagePerHour!SB$4,Usage!$D$3:$ABF$3,0)),"")</f>
        <v>30.158004047503965</v>
      </c>
      <c r="SC88" s="6">
        <f>IFERROR(INDEX(Sales!$D$5:$ABF$18,MATCH(UsagePerHour!$B88,Sales!$C$5:$C$18,0),MATCH(UsagePerHour!SC$4,Sales!$D$3:$ABF$3,0))/SC$2*INDEX(Usage!$D$5:$ABF$11,MATCH(UsagePerHour!$B$84,Usage!$C$5:$C$11,0),MATCH(UsagePerHour!SC$4,Usage!$D$3:$ABF$3,0)),"")</f>
        <v>39.234391879371785</v>
      </c>
      <c r="SD88" s="6">
        <f>IFERROR(INDEX(Sales!$D$5:$ABF$18,MATCH(UsagePerHour!$B88,Sales!$C$5:$C$18,0),MATCH(UsagePerHour!SD$4,Sales!$D$3:$ABF$3,0))/SD$2*INDEX(Usage!$D$5:$ABF$11,MATCH(UsagePerHour!$B$84,Usage!$C$5:$C$11,0),MATCH(UsagePerHour!SD$4,Usage!$D$3:$ABF$3,0)),"")</f>
        <v>57.182380645272872</v>
      </c>
      <c r="SE88" s="6">
        <f>IFERROR(INDEX(Sales!$D$5:$ABF$18,MATCH(UsagePerHour!$B88,Sales!$C$5:$C$18,0),MATCH(UsagePerHour!SE$4,Sales!$D$3:$ABF$3,0))/SE$2*INDEX(Usage!$D$5:$ABF$11,MATCH(UsagePerHour!$B$84,Usage!$C$5:$C$11,0),MATCH(UsagePerHour!SE$4,Usage!$D$3:$ABF$3,0)),"")</f>
        <v>103.38130060992809</v>
      </c>
      <c r="SF88" s="6">
        <f>IFERROR(INDEX(Sales!$D$5:$ABF$18,MATCH(UsagePerHour!$B88,Sales!$C$5:$C$18,0),MATCH(UsagePerHour!SF$4,Sales!$D$3:$ABF$3,0))/SF$2*INDEX(Usage!$D$5:$ABF$11,MATCH(UsagePerHour!$B$84,Usage!$C$5:$C$11,0),MATCH(UsagePerHour!SF$4,Usage!$D$3:$ABF$3,0)),"")</f>
        <v>61.542457577132097</v>
      </c>
      <c r="SG88" s="6" t="str">
        <f>IFERROR(INDEX(Sales!$D$5:$ABF$18,MATCH(UsagePerHour!$B88,Sales!$C$5:$C$18,0),MATCH(UsagePerHour!SG$4,Sales!$D$3:$ABF$3,0))/SG$2*INDEX(Usage!$D$5:$ABF$11,MATCH(UsagePerHour!$B$84,Usage!$C$5:$C$11,0),MATCH(UsagePerHour!SG$4,Usage!$D$3:$ABF$3,0)),"")</f>
        <v/>
      </c>
      <c r="SH88" s="6" t="str">
        <f>IFERROR(INDEX(Sales!$D$5:$ABF$18,MATCH(UsagePerHour!$B88,Sales!$C$5:$C$18,0),MATCH(UsagePerHour!SH$4,Sales!$D$3:$ABF$3,0))/SH$2*INDEX(Usage!$D$5:$ABF$11,MATCH(UsagePerHour!$B$84,Usage!$C$5:$C$11,0),MATCH(UsagePerHour!SH$4,Usage!$D$3:$ABF$3,0)),"")</f>
        <v/>
      </c>
      <c r="SI88" s="6" t="str">
        <f>IFERROR(INDEX(Sales!$D$5:$ABF$18,MATCH(UsagePerHour!$B88,Sales!$C$5:$C$18,0),MATCH(UsagePerHour!SI$4,Sales!$D$3:$ABF$3,0))/SI$2*INDEX(Usage!$D$5:$ABF$11,MATCH(UsagePerHour!$B$84,Usage!$C$5:$C$11,0),MATCH(UsagePerHour!SI$4,Usage!$D$3:$ABF$3,0)),"")</f>
        <v/>
      </c>
      <c r="SJ88" s="6" t="str">
        <f>IFERROR(INDEX(Sales!$D$5:$ABF$18,MATCH(UsagePerHour!$B88,Sales!$C$5:$C$18,0),MATCH(UsagePerHour!SJ$4,Sales!$D$3:$ABF$3,0))/SJ$2*INDEX(Usage!$D$5:$ABF$11,MATCH(UsagePerHour!$B$84,Usage!$C$5:$C$11,0),MATCH(UsagePerHour!SJ$4,Usage!$D$3:$ABF$3,0)),"")</f>
        <v/>
      </c>
      <c r="SK88" s="6" t="str">
        <f>IFERROR(INDEX(Sales!$D$5:$ABF$18,MATCH(UsagePerHour!$B88,Sales!$C$5:$C$18,0),MATCH(UsagePerHour!SK$4,Sales!$D$3:$ABF$3,0))/SK$2*INDEX(Usage!$D$5:$ABF$11,MATCH(UsagePerHour!$B$84,Usage!$C$5:$C$11,0),MATCH(UsagePerHour!SK$4,Usage!$D$3:$ABF$3,0)),"")</f>
        <v/>
      </c>
      <c r="SL88" s="6" t="str">
        <f>IFERROR(INDEX(Sales!$D$5:$ABF$18,MATCH(UsagePerHour!$B88,Sales!$C$5:$C$18,0),MATCH(UsagePerHour!SL$4,Sales!$D$3:$ABF$3,0))/SL$2*INDEX(Usage!$D$5:$ABF$11,MATCH(UsagePerHour!$B$84,Usage!$C$5:$C$11,0),MATCH(UsagePerHour!SL$4,Usage!$D$3:$ABF$3,0)),"")</f>
        <v/>
      </c>
      <c r="SM88" s="6" t="str">
        <f>IFERROR(INDEX(Sales!$D$5:$ABF$18,MATCH(UsagePerHour!$B88,Sales!$C$5:$C$18,0),MATCH(UsagePerHour!SM$4,Sales!$D$3:$ABF$3,0))/SM$2*INDEX(Usage!$D$5:$ABF$11,MATCH(UsagePerHour!$B$84,Usage!$C$5:$C$11,0),MATCH(UsagePerHour!SM$4,Usage!$D$3:$ABF$3,0)),"")</f>
        <v/>
      </c>
      <c r="SN88" s="6" t="str">
        <f>IFERROR(INDEX(Sales!$D$5:$ABF$18,MATCH(UsagePerHour!$B88,Sales!$C$5:$C$18,0),MATCH(UsagePerHour!SN$4,Sales!$D$3:$ABF$3,0))/SN$2*INDEX(Usage!$D$5:$ABF$11,MATCH(UsagePerHour!$B$84,Usage!$C$5:$C$11,0),MATCH(UsagePerHour!SN$4,Usage!$D$3:$ABF$3,0)),"")</f>
        <v/>
      </c>
      <c r="SO88" s="6" t="str">
        <f>IFERROR(INDEX(Sales!$D$5:$ABF$18,MATCH(UsagePerHour!$B88,Sales!$C$5:$C$18,0),MATCH(UsagePerHour!SO$4,Sales!$D$3:$ABF$3,0))/SO$2*INDEX(Usage!$D$5:$ABF$11,MATCH(UsagePerHour!$B$84,Usage!$C$5:$C$11,0),MATCH(UsagePerHour!SO$4,Usage!$D$3:$ABF$3,0)),"")</f>
        <v/>
      </c>
      <c r="SP88" s="6" t="str">
        <f>IFERROR(INDEX(Sales!$D$5:$ABF$18,MATCH(UsagePerHour!$B88,Sales!$C$5:$C$18,0),MATCH(UsagePerHour!SP$4,Sales!$D$3:$ABF$3,0))/SP$2*INDEX(Usage!$D$5:$ABF$11,MATCH(UsagePerHour!$B$84,Usage!$C$5:$C$11,0),MATCH(UsagePerHour!SP$4,Usage!$D$3:$ABF$3,0)),"")</f>
        <v/>
      </c>
      <c r="SQ88" s="6" t="str">
        <f>IFERROR(INDEX(Sales!$D$5:$ABF$18,MATCH(UsagePerHour!$B88,Sales!$C$5:$C$18,0),MATCH(UsagePerHour!SQ$4,Sales!$D$3:$ABF$3,0))/SQ$2*INDEX(Usage!$D$5:$ABF$11,MATCH(UsagePerHour!$B$84,Usage!$C$5:$C$11,0),MATCH(UsagePerHour!SQ$4,Usage!$D$3:$ABF$3,0)),"")</f>
        <v/>
      </c>
      <c r="SR88" s="6" t="str">
        <f>IFERROR(INDEX(Sales!$D$5:$ABF$18,MATCH(UsagePerHour!$B88,Sales!$C$5:$C$18,0),MATCH(UsagePerHour!SR$4,Sales!$D$3:$ABF$3,0))/SR$2*INDEX(Usage!$D$5:$ABF$11,MATCH(UsagePerHour!$B$84,Usage!$C$5:$C$11,0),MATCH(UsagePerHour!SR$4,Usage!$D$3:$ABF$3,0)),"")</f>
        <v/>
      </c>
      <c r="SS88" s="6" t="str">
        <f>IFERROR(INDEX(Sales!$D$5:$ABF$18,MATCH(UsagePerHour!$B88,Sales!$C$5:$C$18,0),MATCH(UsagePerHour!SS$4,Sales!$D$3:$ABF$3,0))/SS$2*INDEX(Usage!$D$5:$ABF$11,MATCH(UsagePerHour!$B$84,Usage!$C$5:$C$11,0),MATCH(UsagePerHour!SS$4,Usage!$D$3:$ABF$3,0)),"")</f>
        <v/>
      </c>
      <c r="ST88" s="6" t="str">
        <f>IFERROR(INDEX(Sales!$D$5:$ABF$18,MATCH(UsagePerHour!$B88,Sales!$C$5:$C$18,0),MATCH(UsagePerHour!ST$4,Sales!$D$3:$ABF$3,0))/ST$2*INDEX(Usage!$D$5:$ABF$11,MATCH(UsagePerHour!$B$84,Usage!$C$5:$C$11,0),MATCH(UsagePerHour!ST$4,Usage!$D$3:$ABF$3,0)),"")</f>
        <v/>
      </c>
      <c r="SU88" s="6" t="str">
        <f>IFERROR(INDEX(Sales!$D$5:$ABF$18,MATCH(UsagePerHour!$B88,Sales!$C$5:$C$18,0),MATCH(UsagePerHour!SU$4,Sales!$D$3:$ABF$3,0))/SU$2*INDEX(Usage!$D$5:$ABF$11,MATCH(UsagePerHour!$B$84,Usage!$C$5:$C$11,0),MATCH(UsagePerHour!SU$4,Usage!$D$3:$ABF$3,0)),"")</f>
        <v/>
      </c>
      <c r="SV88" s="6" t="str">
        <f>IFERROR(INDEX(Sales!$D$5:$ABF$18,MATCH(UsagePerHour!$B88,Sales!$C$5:$C$18,0),MATCH(UsagePerHour!SV$4,Sales!$D$3:$ABF$3,0))/SV$2*INDEX(Usage!$D$5:$ABF$11,MATCH(UsagePerHour!$B$84,Usage!$C$5:$C$11,0),MATCH(UsagePerHour!SV$4,Usage!$D$3:$ABF$3,0)),"")</f>
        <v/>
      </c>
      <c r="SW88" s="6" t="str">
        <f>IFERROR(INDEX(Sales!$D$5:$ABF$18,MATCH(UsagePerHour!$B88,Sales!$C$5:$C$18,0),MATCH(UsagePerHour!SW$4,Sales!$D$3:$ABF$3,0))/SW$2*INDEX(Usage!$D$5:$ABF$11,MATCH(UsagePerHour!$B$84,Usage!$C$5:$C$11,0),MATCH(UsagePerHour!SW$4,Usage!$D$3:$ABF$3,0)),"")</f>
        <v/>
      </c>
      <c r="SX88" s="6" t="str">
        <f>IFERROR(INDEX(Sales!$D$5:$ABF$18,MATCH(UsagePerHour!$B88,Sales!$C$5:$C$18,0),MATCH(UsagePerHour!SX$4,Sales!$D$3:$ABF$3,0))/SX$2*INDEX(Usage!$D$5:$ABF$11,MATCH(UsagePerHour!$B$84,Usage!$C$5:$C$11,0),MATCH(UsagePerHour!SX$4,Usage!$D$3:$ABF$3,0)),"")</f>
        <v/>
      </c>
      <c r="SY88" s="6" t="str">
        <f>IFERROR(INDEX(Sales!$D$5:$ABF$18,MATCH(UsagePerHour!$B88,Sales!$C$5:$C$18,0),MATCH(UsagePerHour!SY$4,Sales!$D$3:$ABF$3,0))/SY$2*INDEX(Usage!$D$5:$ABF$11,MATCH(UsagePerHour!$B$84,Usage!$C$5:$C$11,0),MATCH(UsagePerHour!SY$4,Usage!$D$3:$ABF$3,0)),"")</f>
        <v/>
      </c>
      <c r="SZ88" s="6" t="str">
        <f>IFERROR(INDEX(Sales!$D$5:$ABF$18,MATCH(UsagePerHour!$B88,Sales!$C$5:$C$18,0),MATCH(UsagePerHour!SZ$4,Sales!$D$3:$ABF$3,0))/SZ$2*INDEX(Usage!$D$5:$ABF$11,MATCH(UsagePerHour!$B$84,Usage!$C$5:$C$11,0),MATCH(UsagePerHour!SZ$4,Usage!$D$3:$ABF$3,0)),"")</f>
        <v/>
      </c>
      <c r="TA88" s="6" t="str">
        <f>IFERROR(INDEX(Sales!$D$5:$ABF$18,MATCH(UsagePerHour!$B88,Sales!$C$5:$C$18,0),MATCH(UsagePerHour!TA$4,Sales!$D$3:$ABF$3,0))/TA$2*INDEX(Usage!$D$5:$ABF$11,MATCH(UsagePerHour!$B$84,Usage!$C$5:$C$11,0),MATCH(UsagePerHour!TA$4,Usage!$D$3:$ABF$3,0)),"")</f>
        <v/>
      </c>
      <c r="TB88" s="6" t="str">
        <f>IFERROR(INDEX(Sales!$D$5:$ABF$18,MATCH(UsagePerHour!$B88,Sales!$C$5:$C$18,0),MATCH(UsagePerHour!TB$4,Sales!$D$3:$ABF$3,0))/TB$2*INDEX(Usage!$D$5:$ABF$11,MATCH(UsagePerHour!$B$84,Usage!$C$5:$C$11,0),MATCH(UsagePerHour!TB$4,Usage!$D$3:$ABF$3,0)),"")</f>
        <v/>
      </c>
      <c r="TC88" s="6" t="str">
        <f>IFERROR(INDEX(Sales!$D$5:$ABF$18,MATCH(UsagePerHour!$B88,Sales!$C$5:$C$18,0),MATCH(UsagePerHour!TC$4,Sales!$D$3:$ABF$3,0))/TC$2*INDEX(Usage!$D$5:$ABF$11,MATCH(UsagePerHour!$B$84,Usage!$C$5:$C$11,0),MATCH(UsagePerHour!TC$4,Usage!$D$3:$ABF$3,0)),"")</f>
        <v/>
      </c>
      <c r="TD88" s="6" t="str">
        <f>IFERROR(INDEX(Sales!$D$5:$ABF$18,MATCH(UsagePerHour!$B88,Sales!$C$5:$C$18,0),MATCH(UsagePerHour!TD$4,Sales!$D$3:$ABF$3,0))/TD$2*INDEX(Usage!$D$5:$ABF$11,MATCH(UsagePerHour!$B$84,Usage!$C$5:$C$11,0),MATCH(UsagePerHour!TD$4,Usage!$D$3:$ABF$3,0)),"")</f>
        <v/>
      </c>
      <c r="TE88" s="6" t="str">
        <f>IFERROR(INDEX(Sales!$D$5:$ABF$18,MATCH(UsagePerHour!$B88,Sales!$C$5:$C$18,0),MATCH(UsagePerHour!TE$4,Sales!$D$3:$ABF$3,0))/TE$2*INDEX(Usage!$D$5:$ABF$11,MATCH(UsagePerHour!$B$84,Usage!$C$5:$C$11,0),MATCH(UsagePerHour!TE$4,Usage!$D$3:$ABF$3,0)),"")</f>
        <v/>
      </c>
      <c r="TF88" s="6" t="str">
        <f>IFERROR(INDEX(Sales!$D$5:$ABF$18,MATCH(UsagePerHour!$B88,Sales!$C$5:$C$18,0),MATCH(UsagePerHour!TF$4,Sales!$D$3:$ABF$3,0))/TF$2*INDEX(Usage!$D$5:$ABF$11,MATCH(UsagePerHour!$B$84,Usage!$C$5:$C$11,0),MATCH(UsagePerHour!TF$4,Usage!$D$3:$ABF$3,0)),"")</f>
        <v/>
      </c>
      <c r="TG88" s="6" t="str">
        <f>IFERROR(INDEX(Sales!$D$5:$ABF$18,MATCH(UsagePerHour!$B88,Sales!$C$5:$C$18,0),MATCH(UsagePerHour!TG$4,Sales!$D$3:$ABF$3,0))/TG$2*INDEX(Usage!$D$5:$ABF$11,MATCH(UsagePerHour!$B$84,Usage!$C$5:$C$11,0),MATCH(UsagePerHour!TG$4,Usage!$D$3:$ABF$3,0)),"")</f>
        <v/>
      </c>
      <c r="TH88" s="6" t="str">
        <f>IFERROR(INDEX(Sales!$D$5:$ABF$18,MATCH(UsagePerHour!$B88,Sales!$C$5:$C$18,0),MATCH(UsagePerHour!TH$4,Sales!$D$3:$ABF$3,0))/TH$2*INDEX(Usage!$D$5:$ABF$11,MATCH(UsagePerHour!$B$84,Usage!$C$5:$C$11,0),MATCH(UsagePerHour!TH$4,Usage!$D$3:$ABF$3,0)),"")</f>
        <v/>
      </c>
      <c r="TI88" s="6" t="str">
        <f>IFERROR(INDEX(Sales!$D$5:$ABF$18,MATCH(UsagePerHour!$B88,Sales!$C$5:$C$18,0),MATCH(UsagePerHour!TI$4,Sales!$D$3:$ABF$3,0))/TI$2*INDEX(Usage!$D$5:$ABF$11,MATCH(UsagePerHour!$B$84,Usage!$C$5:$C$11,0),MATCH(UsagePerHour!TI$4,Usage!$D$3:$ABF$3,0)),"")</f>
        <v/>
      </c>
      <c r="TJ88" s="6" t="str">
        <f>IFERROR(INDEX(Sales!$D$5:$ABF$18,MATCH(UsagePerHour!$B88,Sales!$C$5:$C$18,0),MATCH(UsagePerHour!TJ$4,Sales!$D$3:$ABF$3,0))/TJ$2*INDEX(Usage!$D$5:$ABF$11,MATCH(UsagePerHour!$B$84,Usage!$C$5:$C$11,0),MATCH(UsagePerHour!TJ$4,Usage!$D$3:$ABF$3,0)),"")</f>
        <v/>
      </c>
      <c r="TK88" s="6" t="str">
        <f>IFERROR(INDEX(Sales!$D$5:$ABF$18,MATCH(UsagePerHour!$B88,Sales!$C$5:$C$18,0),MATCH(UsagePerHour!TK$4,Sales!$D$3:$ABF$3,0))/TK$2*INDEX(Usage!$D$5:$ABF$11,MATCH(UsagePerHour!$B$84,Usage!$C$5:$C$11,0),MATCH(UsagePerHour!TK$4,Usage!$D$3:$ABF$3,0)),"")</f>
        <v/>
      </c>
      <c r="TL88" s="6" t="str">
        <f>IFERROR(INDEX(Sales!$D$5:$ABF$18,MATCH(UsagePerHour!$B88,Sales!$C$5:$C$18,0),MATCH(UsagePerHour!TL$4,Sales!$D$3:$ABF$3,0))/TL$2*INDEX(Usage!$D$5:$ABF$11,MATCH(UsagePerHour!$B$84,Usage!$C$5:$C$11,0),MATCH(UsagePerHour!TL$4,Usage!$D$3:$ABF$3,0)),"")</f>
        <v/>
      </c>
      <c r="TM88" s="6" t="str">
        <f>IFERROR(INDEX(Sales!$D$5:$ABF$18,MATCH(UsagePerHour!$B88,Sales!$C$5:$C$18,0),MATCH(UsagePerHour!TM$4,Sales!$D$3:$ABF$3,0))/TM$2*INDEX(Usage!$D$5:$ABF$11,MATCH(UsagePerHour!$B$84,Usage!$C$5:$C$11,0),MATCH(UsagePerHour!TM$4,Usage!$D$3:$ABF$3,0)),"")</f>
        <v/>
      </c>
      <c r="TN88" s="6" t="str">
        <f>IFERROR(INDEX(Sales!$D$5:$ABF$18,MATCH(UsagePerHour!$B88,Sales!$C$5:$C$18,0),MATCH(UsagePerHour!TN$4,Sales!$D$3:$ABF$3,0))/TN$2*INDEX(Usage!$D$5:$ABF$11,MATCH(UsagePerHour!$B$84,Usage!$C$5:$C$11,0),MATCH(UsagePerHour!TN$4,Usage!$D$3:$ABF$3,0)),"")</f>
        <v/>
      </c>
      <c r="TO88" s="6" t="str">
        <f>IFERROR(INDEX(Sales!$D$5:$ABF$18,MATCH(UsagePerHour!$B88,Sales!$C$5:$C$18,0),MATCH(UsagePerHour!TO$4,Sales!$D$3:$ABF$3,0))/TO$2*INDEX(Usage!$D$5:$ABF$11,MATCH(UsagePerHour!$B$84,Usage!$C$5:$C$11,0),MATCH(UsagePerHour!TO$4,Usage!$D$3:$ABF$3,0)),"")</f>
        <v/>
      </c>
      <c r="TP88" s="6" t="str">
        <f>IFERROR(INDEX(Sales!$D$5:$ABF$18,MATCH(UsagePerHour!$B88,Sales!$C$5:$C$18,0),MATCH(UsagePerHour!TP$4,Sales!$D$3:$ABF$3,0))/TP$2*INDEX(Usage!$D$5:$ABF$11,MATCH(UsagePerHour!$B$84,Usage!$C$5:$C$11,0),MATCH(UsagePerHour!TP$4,Usage!$D$3:$ABF$3,0)),"")</f>
        <v/>
      </c>
      <c r="TQ88" s="6" t="str">
        <f>IFERROR(INDEX(Sales!$D$5:$ABF$18,MATCH(UsagePerHour!$B88,Sales!$C$5:$C$18,0),MATCH(UsagePerHour!TQ$4,Sales!$D$3:$ABF$3,0))/TQ$2*INDEX(Usage!$D$5:$ABF$11,MATCH(UsagePerHour!$B$84,Usage!$C$5:$C$11,0),MATCH(UsagePerHour!TQ$4,Usage!$D$3:$ABF$3,0)),"")</f>
        <v/>
      </c>
      <c r="TR88" s="6" t="str">
        <f>IFERROR(INDEX(Sales!$D$5:$ABF$18,MATCH(UsagePerHour!$B88,Sales!$C$5:$C$18,0),MATCH(UsagePerHour!TR$4,Sales!$D$3:$ABF$3,0))/TR$2*INDEX(Usage!$D$5:$ABF$11,MATCH(UsagePerHour!$B$84,Usage!$C$5:$C$11,0),MATCH(UsagePerHour!TR$4,Usage!$D$3:$ABF$3,0)),"")</f>
        <v/>
      </c>
      <c r="TS88" s="6" t="str">
        <f>IFERROR(INDEX(Sales!$D$5:$ABF$18,MATCH(UsagePerHour!$B88,Sales!$C$5:$C$18,0),MATCH(UsagePerHour!TS$4,Sales!$D$3:$ABF$3,0))/TS$2*INDEX(Usage!$D$5:$ABF$11,MATCH(UsagePerHour!$B$84,Usage!$C$5:$C$11,0),MATCH(UsagePerHour!TS$4,Usage!$D$3:$ABF$3,0)),"")</f>
        <v/>
      </c>
      <c r="TT88" s="6" t="str">
        <f>IFERROR(INDEX(Sales!$D$5:$ABF$18,MATCH(UsagePerHour!$B88,Sales!$C$5:$C$18,0),MATCH(UsagePerHour!TT$4,Sales!$D$3:$ABF$3,0))/TT$2*INDEX(Usage!$D$5:$ABF$11,MATCH(UsagePerHour!$B$84,Usage!$C$5:$C$11,0),MATCH(UsagePerHour!TT$4,Usage!$D$3:$ABF$3,0)),"")</f>
        <v/>
      </c>
      <c r="TU88" s="6" t="str">
        <f>IFERROR(INDEX(Sales!$D$5:$ABF$18,MATCH(UsagePerHour!$B88,Sales!$C$5:$C$18,0),MATCH(UsagePerHour!TU$4,Sales!$D$3:$ABF$3,0))/TU$2*INDEX(Usage!$D$5:$ABF$11,MATCH(UsagePerHour!$B$84,Usage!$C$5:$C$11,0),MATCH(UsagePerHour!TU$4,Usage!$D$3:$ABF$3,0)),"")</f>
        <v/>
      </c>
      <c r="TV88" s="6" t="str">
        <f>IFERROR(INDEX(Sales!$D$5:$ABF$18,MATCH(UsagePerHour!$B88,Sales!$C$5:$C$18,0),MATCH(UsagePerHour!TV$4,Sales!$D$3:$ABF$3,0))/TV$2*INDEX(Usage!$D$5:$ABF$11,MATCH(UsagePerHour!$B$84,Usage!$C$5:$C$11,0),MATCH(UsagePerHour!TV$4,Usage!$D$3:$ABF$3,0)),"")</f>
        <v/>
      </c>
      <c r="TW88" s="6" t="str">
        <f>IFERROR(INDEX(Sales!$D$5:$ABF$18,MATCH(UsagePerHour!$B88,Sales!$C$5:$C$18,0),MATCH(UsagePerHour!TW$4,Sales!$D$3:$ABF$3,0))/TW$2*INDEX(Usage!$D$5:$ABF$11,MATCH(UsagePerHour!$B$84,Usage!$C$5:$C$11,0),MATCH(UsagePerHour!TW$4,Usage!$D$3:$ABF$3,0)),"")</f>
        <v/>
      </c>
      <c r="TX88" s="6" t="str">
        <f>IFERROR(INDEX(Sales!$D$5:$ABF$18,MATCH(UsagePerHour!$B88,Sales!$C$5:$C$18,0),MATCH(UsagePerHour!TX$4,Sales!$D$3:$ABF$3,0))/TX$2*INDEX(Usage!$D$5:$ABF$11,MATCH(UsagePerHour!$B$84,Usage!$C$5:$C$11,0),MATCH(UsagePerHour!TX$4,Usage!$D$3:$ABF$3,0)),"")</f>
        <v/>
      </c>
      <c r="TY88" s="6" t="str">
        <f>IFERROR(INDEX(Sales!$D$5:$ABF$18,MATCH(UsagePerHour!$B88,Sales!$C$5:$C$18,0),MATCH(UsagePerHour!TY$4,Sales!$D$3:$ABF$3,0))/TY$2*INDEX(Usage!$D$5:$ABF$11,MATCH(UsagePerHour!$B$84,Usage!$C$5:$C$11,0),MATCH(UsagePerHour!TY$4,Usage!$D$3:$ABF$3,0)),"")</f>
        <v/>
      </c>
      <c r="TZ88" s="6" t="str">
        <f>IFERROR(INDEX(Sales!$D$5:$ABF$18,MATCH(UsagePerHour!$B88,Sales!$C$5:$C$18,0),MATCH(UsagePerHour!TZ$4,Sales!$D$3:$ABF$3,0))/TZ$2*INDEX(Usage!$D$5:$ABF$11,MATCH(UsagePerHour!$B$84,Usage!$C$5:$C$11,0),MATCH(UsagePerHour!TZ$4,Usage!$D$3:$ABF$3,0)),"")</f>
        <v/>
      </c>
      <c r="UA88" s="6" t="str">
        <f>IFERROR(INDEX(Sales!$D$5:$ABF$18,MATCH(UsagePerHour!$B88,Sales!$C$5:$C$18,0),MATCH(UsagePerHour!UA$4,Sales!$D$3:$ABF$3,0))/UA$2*INDEX(Usage!$D$5:$ABF$11,MATCH(UsagePerHour!$B$84,Usage!$C$5:$C$11,0),MATCH(UsagePerHour!UA$4,Usage!$D$3:$ABF$3,0)),"")</f>
        <v/>
      </c>
      <c r="UB88" s="6" t="str">
        <f>IFERROR(INDEX(Sales!$D$5:$ABF$18,MATCH(UsagePerHour!$B88,Sales!$C$5:$C$18,0),MATCH(UsagePerHour!UB$4,Sales!$D$3:$ABF$3,0))/UB$2*INDEX(Usage!$D$5:$ABF$11,MATCH(UsagePerHour!$B$84,Usage!$C$5:$C$11,0),MATCH(UsagePerHour!UB$4,Usage!$D$3:$ABF$3,0)),"")</f>
        <v/>
      </c>
      <c r="UC88" s="6" t="str">
        <f>IFERROR(INDEX(Sales!$D$5:$ABF$18,MATCH(UsagePerHour!$B88,Sales!$C$5:$C$18,0),MATCH(UsagePerHour!UC$4,Sales!$D$3:$ABF$3,0))/UC$2*INDEX(Usage!$D$5:$ABF$11,MATCH(UsagePerHour!$B$84,Usage!$C$5:$C$11,0),MATCH(UsagePerHour!UC$4,Usage!$D$3:$ABF$3,0)),"")</f>
        <v/>
      </c>
      <c r="UD88" s="6" t="str">
        <f>IFERROR(INDEX(Sales!$D$5:$ABF$18,MATCH(UsagePerHour!$B88,Sales!$C$5:$C$18,0),MATCH(UsagePerHour!UD$4,Sales!$D$3:$ABF$3,0))/UD$2*INDEX(Usage!$D$5:$ABF$11,MATCH(UsagePerHour!$B$84,Usage!$C$5:$C$11,0),MATCH(UsagePerHour!UD$4,Usage!$D$3:$ABF$3,0)),"")</f>
        <v/>
      </c>
      <c r="UE88" s="6" t="str">
        <f>IFERROR(INDEX(Sales!$D$5:$ABF$18,MATCH(UsagePerHour!$B88,Sales!$C$5:$C$18,0),MATCH(UsagePerHour!UE$4,Sales!$D$3:$ABF$3,0))/UE$2*INDEX(Usage!$D$5:$ABF$11,MATCH(UsagePerHour!$B$84,Usage!$C$5:$C$11,0),MATCH(UsagePerHour!UE$4,Usage!$D$3:$ABF$3,0)),"")</f>
        <v/>
      </c>
      <c r="UF88" s="6" t="str">
        <f>IFERROR(INDEX(Sales!$D$5:$ABF$18,MATCH(UsagePerHour!$B88,Sales!$C$5:$C$18,0),MATCH(UsagePerHour!UF$4,Sales!$D$3:$ABF$3,0))/UF$2*INDEX(Usage!$D$5:$ABF$11,MATCH(UsagePerHour!$B$84,Usage!$C$5:$C$11,0),MATCH(UsagePerHour!UF$4,Usage!$D$3:$ABF$3,0)),"")</f>
        <v/>
      </c>
      <c r="UG88" s="6" t="str">
        <f>IFERROR(INDEX(Sales!$D$5:$ABF$18,MATCH(UsagePerHour!$B88,Sales!$C$5:$C$18,0),MATCH(UsagePerHour!UG$4,Sales!$D$3:$ABF$3,0))/UG$2*INDEX(Usage!$D$5:$ABF$11,MATCH(UsagePerHour!$B$84,Usage!$C$5:$C$11,0),MATCH(UsagePerHour!UG$4,Usage!$D$3:$ABF$3,0)),"")</f>
        <v/>
      </c>
      <c r="UH88" s="6" t="str">
        <f>IFERROR(INDEX(Sales!$D$5:$ABF$18,MATCH(UsagePerHour!$B88,Sales!$C$5:$C$18,0),MATCH(UsagePerHour!UH$4,Sales!$D$3:$ABF$3,0))/UH$2*INDEX(Usage!$D$5:$ABF$11,MATCH(UsagePerHour!$B$84,Usage!$C$5:$C$11,0),MATCH(UsagePerHour!UH$4,Usage!$D$3:$ABF$3,0)),"")</f>
        <v/>
      </c>
      <c r="UI88" s="6" t="str">
        <f>IFERROR(INDEX(Sales!$D$5:$ABF$18,MATCH(UsagePerHour!$B88,Sales!$C$5:$C$18,0),MATCH(UsagePerHour!UI$4,Sales!$D$3:$ABF$3,0))/UI$2*INDEX(Usage!$D$5:$ABF$11,MATCH(UsagePerHour!$B$84,Usage!$C$5:$C$11,0),MATCH(UsagePerHour!UI$4,Usage!$D$3:$ABF$3,0)),"")</f>
        <v/>
      </c>
      <c r="UJ88" s="6" t="str">
        <f>IFERROR(INDEX(Sales!$D$5:$ABF$18,MATCH(UsagePerHour!$B88,Sales!$C$5:$C$18,0),MATCH(UsagePerHour!UJ$4,Sales!$D$3:$ABF$3,0))/UJ$2*INDEX(Usage!$D$5:$ABF$11,MATCH(UsagePerHour!$B$84,Usage!$C$5:$C$11,0),MATCH(UsagePerHour!UJ$4,Usage!$D$3:$ABF$3,0)),"")</f>
        <v/>
      </c>
      <c r="UK88" s="6" t="str">
        <f>IFERROR(INDEX(Sales!$D$5:$ABF$18,MATCH(UsagePerHour!$B88,Sales!$C$5:$C$18,0),MATCH(UsagePerHour!UK$4,Sales!$D$3:$ABF$3,0))/UK$2*INDEX(Usage!$D$5:$ABF$11,MATCH(UsagePerHour!$B$84,Usage!$C$5:$C$11,0),MATCH(UsagePerHour!UK$4,Usage!$D$3:$ABF$3,0)),"")</f>
        <v/>
      </c>
      <c r="UL88" s="6" t="str">
        <f>IFERROR(INDEX(Sales!$D$5:$ABF$18,MATCH(UsagePerHour!$B88,Sales!$C$5:$C$18,0),MATCH(UsagePerHour!UL$4,Sales!$D$3:$ABF$3,0))/UL$2*INDEX(Usage!$D$5:$ABF$11,MATCH(UsagePerHour!$B$84,Usage!$C$5:$C$11,0),MATCH(UsagePerHour!UL$4,Usage!$D$3:$ABF$3,0)),"")</f>
        <v/>
      </c>
      <c r="UM88" s="6" t="str">
        <f>IFERROR(INDEX(Sales!$D$5:$ABF$18,MATCH(UsagePerHour!$B88,Sales!$C$5:$C$18,0),MATCH(UsagePerHour!UM$4,Sales!$D$3:$ABF$3,0))/UM$2*INDEX(Usage!$D$5:$ABF$11,MATCH(UsagePerHour!$B$84,Usage!$C$5:$C$11,0),MATCH(UsagePerHour!UM$4,Usage!$D$3:$ABF$3,0)),"")</f>
        <v/>
      </c>
      <c r="UN88" s="6" t="str">
        <f>IFERROR(INDEX(Sales!$D$5:$ABF$18,MATCH(UsagePerHour!$B88,Sales!$C$5:$C$18,0),MATCH(UsagePerHour!UN$4,Sales!$D$3:$ABF$3,0))/UN$2*INDEX(Usage!$D$5:$ABF$11,MATCH(UsagePerHour!$B$84,Usage!$C$5:$C$11,0),MATCH(UsagePerHour!UN$4,Usage!$D$3:$ABF$3,0)),"")</f>
        <v/>
      </c>
      <c r="UO88" s="6" t="str">
        <f>IFERROR(INDEX(Sales!$D$5:$ABF$18,MATCH(UsagePerHour!$B88,Sales!$C$5:$C$18,0),MATCH(UsagePerHour!UO$4,Sales!$D$3:$ABF$3,0))/UO$2*INDEX(Usage!$D$5:$ABF$11,MATCH(UsagePerHour!$B$84,Usage!$C$5:$C$11,0),MATCH(UsagePerHour!UO$4,Usage!$D$3:$ABF$3,0)),"")</f>
        <v/>
      </c>
      <c r="UP88" s="6" t="str">
        <f>IFERROR(INDEX(Sales!$D$5:$ABF$18,MATCH(UsagePerHour!$B88,Sales!$C$5:$C$18,0),MATCH(UsagePerHour!UP$4,Sales!$D$3:$ABF$3,0))/UP$2*INDEX(Usage!$D$5:$ABF$11,MATCH(UsagePerHour!$B$84,Usage!$C$5:$C$11,0),MATCH(UsagePerHour!UP$4,Usage!$D$3:$ABF$3,0)),"")</f>
        <v/>
      </c>
      <c r="UQ88" s="6" t="str">
        <f>IFERROR(INDEX(Sales!$D$5:$ABF$18,MATCH(UsagePerHour!$B88,Sales!$C$5:$C$18,0),MATCH(UsagePerHour!UQ$4,Sales!$D$3:$ABF$3,0))/UQ$2*INDEX(Usage!$D$5:$ABF$11,MATCH(UsagePerHour!$B$84,Usage!$C$5:$C$11,0),MATCH(UsagePerHour!UQ$4,Usage!$D$3:$ABF$3,0)),"")</f>
        <v/>
      </c>
      <c r="UR88" s="6" t="str">
        <f>IFERROR(INDEX(Sales!$D$5:$ABF$18,MATCH(UsagePerHour!$B88,Sales!$C$5:$C$18,0),MATCH(UsagePerHour!UR$4,Sales!$D$3:$ABF$3,0))/UR$2*INDEX(Usage!$D$5:$ABF$11,MATCH(UsagePerHour!$B$84,Usage!$C$5:$C$11,0),MATCH(UsagePerHour!UR$4,Usage!$D$3:$ABF$3,0)),"")</f>
        <v/>
      </c>
      <c r="US88" s="6" t="str">
        <f>IFERROR(INDEX(Sales!$D$5:$ABF$18,MATCH(UsagePerHour!$B88,Sales!$C$5:$C$18,0),MATCH(UsagePerHour!US$4,Sales!$D$3:$ABF$3,0))/US$2*INDEX(Usage!$D$5:$ABF$11,MATCH(UsagePerHour!$B$84,Usage!$C$5:$C$11,0),MATCH(UsagePerHour!US$4,Usage!$D$3:$ABF$3,0)),"")</f>
        <v/>
      </c>
      <c r="UT88" s="6" t="str">
        <f>IFERROR(INDEX(Sales!$D$5:$ABF$18,MATCH(UsagePerHour!$B88,Sales!$C$5:$C$18,0),MATCH(UsagePerHour!UT$4,Sales!$D$3:$ABF$3,0))/UT$2*INDEX(Usage!$D$5:$ABF$11,MATCH(UsagePerHour!$B$84,Usage!$C$5:$C$11,0),MATCH(UsagePerHour!UT$4,Usage!$D$3:$ABF$3,0)),"")</f>
        <v/>
      </c>
      <c r="UU88" s="6" t="str">
        <f>IFERROR(INDEX(Sales!$D$5:$ABF$18,MATCH(UsagePerHour!$B88,Sales!$C$5:$C$18,0),MATCH(UsagePerHour!UU$4,Sales!$D$3:$ABF$3,0))/UU$2*INDEX(Usage!$D$5:$ABF$11,MATCH(UsagePerHour!$B$84,Usage!$C$5:$C$11,0),MATCH(UsagePerHour!UU$4,Usage!$D$3:$ABF$3,0)),"")</f>
        <v/>
      </c>
      <c r="UV88" s="6" t="str">
        <f>IFERROR(INDEX(Sales!$D$5:$ABF$18,MATCH(UsagePerHour!$B88,Sales!$C$5:$C$18,0),MATCH(UsagePerHour!UV$4,Sales!$D$3:$ABF$3,0))/UV$2*INDEX(Usage!$D$5:$ABF$11,MATCH(UsagePerHour!$B$84,Usage!$C$5:$C$11,0),MATCH(UsagePerHour!UV$4,Usage!$D$3:$ABF$3,0)),"")</f>
        <v/>
      </c>
      <c r="UW88" s="6" t="str">
        <f>IFERROR(INDEX(Sales!$D$5:$ABF$18,MATCH(UsagePerHour!$B88,Sales!$C$5:$C$18,0),MATCH(UsagePerHour!UW$4,Sales!$D$3:$ABF$3,0))/UW$2*INDEX(Usage!$D$5:$ABF$11,MATCH(UsagePerHour!$B$84,Usage!$C$5:$C$11,0),MATCH(UsagePerHour!UW$4,Usage!$D$3:$ABF$3,0)),"")</f>
        <v/>
      </c>
      <c r="UX88" s="6" t="str">
        <f>IFERROR(INDEX(Sales!$D$5:$ABF$18,MATCH(UsagePerHour!$B88,Sales!$C$5:$C$18,0),MATCH(UsagePerHour!UX$4,Sales!$D$3:$ABF$3,0))/UX$2*INDEX(Usage!$D$5:$ABF$11,MATCH(UsagePerHour!$B$84,Usage!$C$5:$C$11,0),MATCH(UsagePerHour!UX$4,Usage!$D$3:$ABF$3,0)),"")</f>
        <v/>
      </c>
      <c r="UY88" s="6" t="str">
        <f>IFERROR(INDEX(Sales!$D$5:$ABF$18,MATCH(UsagePerHour!$B88,Sales!$C$5:$C$18,0),MATCH(UsagePerHour!UY$4,Sales!$D$3:$ABF$3,0))/UY$2*INDEX(Usage!$D$5:$ABF$11,MATCH(UsagePerHour!$B$84,Usage!$C$5:$C$11,0),MATCH(UsagePerHour!UY$4,Usage!$D$3:$ABF$3,0)),"")</f>
        <v/>
      </c>
      <c r="UZ88" s="6" t="str">
        <f>IFERROR(INDEX(Sales!$D$5:$ABF$18,MATCH(UsagePerHour!$B88,Sales!$C$5:$C$18,0),MATCH(UsagePerHour!UZ$4,Sales!$D$3:$ABF$3,0))/UZ$2*INDEX(Usage!$D$5:$ABF$11,MATCH(UsagePerHour!$B$84,Usage!$C$5:$C$11,0),MATCH(UsagePerHour!UZ$4,Usage!$D$3:$ABF$3,0)),"")</f>
        <v/>
      </c>
      <c r="VA88" s="6" t="str">
        <f>IFERROR(INDEX(Sales!$D$5:$ABF$18,MATCH(UsagePerHour!$B88,Sales!$C$5:$C$18,0),MATCH(UsagePerHour!VA$4,Sales!$D$3:$ABF$3,0))/VA$2*INDEX(Usage!$D$5:$ABF$11,MATCH(UsagePerHour!$B$84,Usage!$C$5:$C$11,0),MATCH(UsagePerHour!VA$4,Usage!$D$3:$ABF$3,0)),"")</f>
        <v/>
      </c>
      <c r="VB88" s="6" t="str">
        <f>IFERROR(INDEX(Sales!$D$5:$ABF$18,MATCH(UsagePerHour!$B88,Sales!$C$5:$C$18,0),MATCH(UsagePerHour!VB$4,Sales!$D$3:$ABF$3,0))/VB$2*INDEX(Usage!$D$5:$ABF$11,MATCH(UsagePerHour!$B$84,Usage!$C$5:$C$11,0),MATCH(UsagePerHour!VB$4,Usage!$D$3:$ABF$3,0)),"")</f>
        <v/>
      </c>
      <c r="VC88" s="6" t="str">
        <f>IFERROR(INDEX(Sales!$D$5:$ABF$18,MATCH(UsagePerHour!$B88,Sales!$C$5:$C$18,0),MATCH(UsagePerHour!VC$4,Sales!$D$3:$ABF$3,0))/VC$2*INDEX(Usage!$D$5:$ABF$11,MATCH(UsagePerHour!$B$84,Usage!$C$5:$C$11,0),MATCH(UsagePerHour!VC$4,Usage!$D$3:$ABF$3,0)),"")</f>
        <v/>
      </c>
      <c r="VD88" s="6" t="str">
        <f>IFERROR(INDEX(Sales!$D$5:$ABF$18,MATCH(UsagePerHour!$B88,Sales!$C$5:$C$18,0),MATCH(UsagePerHour!VD$4,Sales!$D$3:$ABF$3,0))/VD$2*INDEX(Usage!$D$5:$ABF$11,MATCH(UsagePerHour!$B$84,Usage!$C$5:$C$11,0),MATCH(UsagePerHour!VD$4,Usage!$D$3:$ABF$3,0)),"")</f>
        <v/>
      </c>
      <c r="VE88" s="6" t="str">
        <f>IFERROR(INDEX(Sales!$D$5:$ABF$18,MATCH(UsagePerHour!$B88,Sales!$C$5:$C$18,0),MATCH(UsagePerHour!VE$4,Sales!$D$3:$ABF$3,0))/VE$2*INDEX(Usage!$D$5:$ABF$11,MATCH(UsagePerHour!$B$84,Usage!$C$5:$C$11,0),MATCH(UsagePerHour!VE$4,Usage!$D$3:$ABF$3,0)),"")</f>
        <v/>
      </c>
      <c r="VF88" s="6" t="str">
        <f>IFERROR(INDEX(Sales!$D$5:$ABF$18,MATCH(UsagePerHour!$B88,Sales!$C$5:$C$18,0),MATCH(UsagePerHour!VF$4,Sales!$D$3:$ABF$3,0))/VF$2*INDEX(Usage!$D$5:$ABF$11,MATCH(UsagePerHour!$B$84,Usage!$C$5:$C$11,0),MATCH(UsagePerHour!VF$4,Usage!$D$3:$ABF$3,0)),"")</f>
        <v/>
      </c>
      <c r="VG88" s="6" t="str">
        <f>IFERROR(INDEX(Sales!$D$5:$ABF$18,MATCH(UsagePerHour!$B88,Sales!$C$5:$C$18,0),MATCH(UsagePerHour!VG$4,Sales!$D$3:$ABF$3,0))/VG$2*INDEX(Usage!$D$5:$ABF$11,MATCH(UsagePerHour!$B$84,Usage!$C$5:$C$11,0),MATCH(UsagePerHour!VG$4,Usage!$D$3:$ABF$3,0)),"")</f>
        <v/>
      </c>
      <c r="VH88" s="6" t="str">
        <f>IFERROR(INDEX(Sales!$D$5:$ABF$18,MATCH(UsagePerHour!$B88,Sales!$C$5:$C$18,0),MATCH(UsagePerHour!VH$4,Sales!$D$3:$ABF$3,0))/VH$2*INDEX(Usage!$D$5:$ABF$11,MATCH(UsagePerHour!$B$84,Usage!$C$5:$C$11,0),MATCH(UsagePerHour!VH$4,Usage!$D$3:$ABF$3,0)),"")</f>
        <v/>
      </c>
      <c r="VI88" s="6" t="str">
        <f>IFERROR(INDEX(Sales!$D$5:$ABF$18,MATCH(UsagePerHour!$B88,Sales!$C$5:$C$18,0),MATCH(UsagePerHour!VI$4,Sales!$D$3:$ABF$3,0))/VI$2*INDEX(Usage!$D$5:$ABF$11,MATCH(UsagePerHour!$B$84,Usage!$C$5:$C$11,0),MATCH(UsagePerHour!VI$4,Usage!$D$3:$ABF$3,0)),"")</f>
        <v/>
      </c>
      <c r="VJ88" s="6" t="str">
        <f>IFERROR(INDEX(Sales!$D$5:$ABF$18,MATCH(UsagePerHour!$B88,Sales!$C$5:$C$18,0),MATCH(UsagePerHour!VJ$4,Sales!$D$3:$ABF$3,0))/VJ$2*INDEX(Usage!$D$5:$ABF$11,MATCH(UsagePerHour!$B$84,Usage!$C$5:$C$11,0),MATCH(UsagePerHour!VJ$4,Usage!$D$3:$ABF$3,0)),"")</f>
        <v/>
      </c>
      <c r="VK88" s="6" t="str">
        <f>IFERROR(INDEX(Sales!$D$5:$ABF$18,MATCH(UsagePerHour!$B88,Sales!$C$5:$C$18,0),MATCH(UsagePerHour!VK$4,Sales!$D$3:$ABF$3,0))/VK$2*INDEX(Usage!$D$5:$ABF$11,MATCH(UsagePerHour!$B$84,Usage!$C$5:$C$11,0),MATCH(UsagePerHour!VK$4,Usage!$D$3:$ABF$3,0)),"")</f>
        <v/>
      </c>
      <c r="VL88" s="6" t="str">
        <f>IFERROR(INDEX(Sales!$D$5:$ABF$18,MATCH(UsagePerHour!$B88,Sales!$C$5:$C$18,0),MATCH(UsagePerHour!VL$4,Sales!$D$3:$ABF$3,0))/VL$2*INDEX(Usage!$D$5:$ABF$11,MATCH(UsagePerHour!$B$84,Usage!$C$5:$C$11,0),MATCH(UsagePerHour!VL$4,Usage!$D$3:$ABF$3,0)),"")</f>
        <v/>
      </c>
      <c r="VM88" s="6" t="str">
        <f>IFERROR(INDEX(Sales!$D$5:$ABF$18,MATCH(UsagePerHour!$B88,Sales!$C$5:$C$18,0),MATCH(UsagePerHour!VM$4,Sales!$D$3:$ABF$3,0))/VM$2*INDEX(Usage!$D$5:$ABF$11,MATCH(UsagePerHour!$B$84,Usage!$C$5:$C$11,0),MATCH(UsagePerHour!VM$4,Usage!$D$3:$ABF$3,0)),"")</f>
        <v/>
      </c>
      <c r="VN88" s="6" t="str">
        <f>IFERROR(INDEX(Sales!$D$5:$ABF$18,MATCH(UsagePerHour!$B88,Sales!$C$5:$C$18,0),MATCH(UsagePerHour!VN$4,Sales!$D$3:$ABF$3,0))/VN$2*INDEX(Usage!$D$5:$ABF$11,MATCH(UsagePerHour!$B$84,Usage!$C$5:$C$11,0),MATCH(UsagePerHour!VN$4,Usage!$D$3:$ABF$3,0)),"")</f>
        <v/>
      </c>
      <c r="VO88" s="6" t="str">
        <f>IFERROR(INDEX(Sales!$D$5:$ABF$18,MATCH(UsagePerHour!$B88,Sales!$C$5:$C$18,0),MATCH(UsagePerHour!VO$4,Sales!$D$3:$ABF$3,0))/VO$2*INDEX(Usage!$D$5:$ABF$11,MATCH(UsagePerHour!$B$84,Usage!$C$5:$C$11,0),MATCH(UsagePerHour!VO$4,Usage!$D$3:$ABF$3,0)),"")</f>
        <v/>
      </c>
      <c r="VP88" s="6" t="str">
        <f>IFERROR(INDEX(Sales!$D$5:$ABF$18,MATCH(UsagePerHour!$B88,Sales!$C$5:$C$18,0),MATCH(UsagePerHour!VP$4,Sales!$D$3:$ABF$3,0))/VP$2*INDEX(Usage!$D$5:$ABF$11,MATCH(UsagePerHour!$B$84,Usage!$C$5:$C$11,0),MATCH(UsagePerHour!VP$4,Usage!$D$3:$ABF$3,0)),"")</f>
        <v/>
      </c>
      <c r="VQ88" s="6" t="str">
        <f>IFERROR(INDEX(Sales!$D$5:$ABF$18,MATCH(UsagePerHour!$B88,Sales!$C$5:$C$18,0),MATCH(UsagePerHour!VQ$4,Sales!$D$3:$ABF$3,0))/VQ$2*INDEX(Usage!$D$5:$ABF$11,MATCH(UsagePerHour!$B$84,Usage!$C$5:$C$11,0),MATCH(UsagePerHour!VQ$4,Usage!$D$3:$ABF$3,0)),"")</f>
        <v/>
      </c>
      <c r="VR88" s="6" t="str">
        <f>IFERROR(INDEX(Sales!$D$5:$ABF$18,MATCH(UsagePerHour!$B88,Sales!$C$5:$C$18,0),MATCH(UsagePerHour!VR$4,Sales!$D$3:$ABF$3,0))/VR$2*INDEX(Usage!$D$5:$ABF$11,MATCH(UsagePerHour!$B$84,Usage!$C$5:$C$11,0),MATCH(UsagePerHour!VR$4,Usage!$D$3:$ABF$3,0)),"")</f>
        <v/>
      </c>
      <c r="VS88" s="6" t="str">
        <f>IFERROR(INDEX(Sales!$D$5:$ABF$18,MATCH(UsagePerHour!$B88,Sales!$C$5:$C$18,0),MATCH(UsagePerHour!VS$4,Sales!$D$3:$ABF$3,0))/VS$2*INDEX(Usage!$D$5:$ABF$11,MATCH(UsagePerHour!$B$84,Usage!$C$5:$C$11,0),MATCH(UsagePerHour!VS$4,Usage!$D$3:$ABF$3,0)),"")</f>
        <v/>
      </c>
      <c r="VT88" s="6" t="str">
        <f>IFERROR(INDEX(Sales!$D$5:$ABF$18,MATCH(UsagePerHour!$B88,Sales!$C$5:$C$18,0),MATCH(UsagePerHour!VT$4,Sales!$D$3:$ABF$3,0))/VT$2*INDEX(Usage!$D$5:$ABF$11,MATCH(UsagePerHour!$B$84,Usage!$C$5:$C$11,0),MATCH(UsagePerHour!VT$4,Usage!$D$3:$ABF$3,0)),"")</f>
        <v/>
      </c>
      <c r="VU88" s="6" t="str">
        <f>IFERROR(INDEX(Sales!$D$5:$ABF$18,MATCH(UsagePerHour!$B88,Sales!$C$5:$C$18,0),MATCH(UsagePerHour!VU$4,Sales!$D$3:$ABF$3,0))/VU$2*INDEX(Usage!$D$5:$ABF$11,MATCH(UsagePerHour!$B$84,Usage!$C$5:$C$11,0),MATCH(UsagePerHour!VU$4,Usage!$D$3:$ABF$3,0)),"")</f>
        <v/>
      </c>
      <c r="VV88" s="6" t="str">
        <f>IFERROR(INDEX(Sales!$D$5:$ABF$18,MATCH(UsagePerHour!$B88,Sales!$C$5:$C$18,0),MATCH(UsagePerHour!VV$4,Sales!$D$3:$ABF$3,0))/VV$2*INDEX(Usage!$D$5:$ABF$11,MATCH(UsagePerHour!$B$84,Usage!$C$5:$C$11,0),MATCH(UsagePerHour!VV$4,Usage!$D$3:$ABF$3,0)),"")</f>
        <v/>
      </c>
      <c r="VW88" s="6" t="str">
        <f>IFERROR(INDEX(Sales!$D$5:$ABF$18,MATCH(UsagePerHour!$B88,Sales!$C$5:$C$18,0),MATCH(UsagePerHour!VW$4,Sales!$D$3:$ABF$3,0))/VW$2*INDEX(Usage!$D$5:$ABF$11,MATCH(UsagePerHour!$B$84,Usage!$C$5:$C$11,0),MATCH(UsagePerHour!VW$4,Usage!$D$3:$ABF$3,0)),"")</f>
        <v/>
      </c>
      <c r="VX88" s="6" t="str">
        <f>IFERROR(INDEX(Sales!$D$5:$ABF$18,MATCH(UsagePerHour!$B88,Sales!$C$5:$C$18,0),MATCH(UsagePerHour!VX$4,Sales!$D$3:$ABF$3,0))/VX$2*INDEX(Usage!$D$5:$ABF$11,MATCH(UsagePerHour!$B$84,Usage!$C$5:$C$11,0),MATCH(UsagePerHour!VX$4,Usage!$D$3:$ABF$3,0)),"")</f>
        <v/>
      </c>
      <c r="VY88" s="6" t="str">
        <f>IFERROR(INDEX(Sales!$D$5:$ABF$18,MATCH(UsagePerHour!$B88,Sales!$C$5:$C$18,0),MATCH(UsagePerHour!VY$4,Sales!$D$3:$ABF$3,0))/VY$2*INDEX(Usage!$D$5:$ABF$11,MATCH(UsagePerHour!$B$84,Usage!$C$5:$C$11,0),MATCH(UsagePerHour!VY$4,Usage!$D$3:$ABF$3,0)),"")</f>
        <v/>
      </c>
      <c r="VZ88" s="6" t="str">
        <f>IFERROR(INDEX(Sales!$D$5:$ABF$18,MATCH(UsagePerHour!$B88,Sales!$C$5:$C$18,0),MATCH(UsagePerHour!VZ$4,Sales!$D$3:$ABF$3,0))/VZ$2*INDEX(Usage!$D$5:$ABF$11,MATCH(UsagePerHour!$B$84,Usage!$C$5:$C$11,0),MATCH(UsagePerHour!VZ$4,Usage!$D$3:$ABF$3,0)),"")</f>
        <v/>
      </c>
      <c r="WA88" s="6" t="str">
        <f>IFERROR(INDEX(Sales!$D$5:$ABF$18,MATCH(UsagePerHour!$B88,Sales!$C$5:$C$18,0),MATCH(UsagePerHour!WA$4,Sales!$D$3:$ABF$3,0))/WA$2*INDEX(Usage!$D$5:$ABF$11,MATCH(UsagePerHour!$B$84,Usage!$C$5:$C$11,0),MATCH(UsagePerHour!WA$4,Usage!$D$3:$ABF$3,0)),"")</f>
        <v/>
      </c>
      <c r="WB88" s="6" t="str">
        <f>IFERROR(INDEX(Sales!$D$5:$ABF$18,MATCH(UsagePerHour!$B88,Sales!$C$5:$C$18,0),MATCH(UsagePerHour!WB$4,Sales!$D$3:$ABF$3,0))/WB$2*INDEX(Usage!$D$5:$ABF$11,MATCH(UsagePerHour!$B$84,Usage!$C$5:$C$11,0),MATCH(UsagePerHour!WB$4,Usage!$D$3:$ABF$3,0)),"")</f>
        <v/>
      </c>
      <c r="WC88" s="6" t="str">
        <f>IFERROR(INDEX(Sales!$D$5:$ABF$18,MATCH(UsagePerHour!$B88,Sales!$C$5:$C$18,0),MATCH(UsagePerHour!WC$4,Sales!$D$3:$ABF$3,0))/WC$2*INDEX(Usage!$D$5:$ABF$11,MATCH(UsagePerHour!$B$84,Usage!$C$5:$C$11,0),MATCH(UsagePerHour!WC$4,Usage!$D$3:$ABF$3,0)),"")</f>
        <v/>
      </c>
      <c r="WD88" s="6" t="str">
        <f>IFERROR(INDEX(Sales!$D$5:$ABF$18,MATCH(UsagePerHour!$B88,Sales!$C$5:$C$18,0),MATCH(UsagePerHour!WD$4,Sales!$D$3:$ABF$3,0))/WD$2*INDEX(Usage!$D$5:$ABF$11,MATCH(UsagePerHour!$B$84,Usage!$C$5:$C$11,0),MATCH(UsagePerHour!WD$4,Usage!$D$3:$ABF$3,0)),"")</f>
        <v/>
      </c>
      <c r="WE88" s="6" t="str">
        <f>IFERROR(INDEX(Sales!$D$5:$ABF$18,MATCH(UsagePerHour!$B88,Sales!$C$5:$C$18,0),MATCH(UsagePerHour!WE$4,Sales!$D$3:$ABF$3,0))/WE$2*INDEX(Usage!$D$5:$ABF$11,MATCH(UsagePerHour!$B$84,Usage!$C$5:$C$11,0),MATCH(UsagePerHour!WE$4,Usage!$D$3:$ABF$3,0)),"")</f>
        <v/>
      </c>
      <c r="WF88" s="6" t="str">
        <f>IFERROR(INDEX(Sales!$D$5:$ABF$18,MATCH(UsagePerHour!$B88,Sales!$C$5:$C$18,0),MATCH(UsagePerHour!WF$4,Sales!$D$3:$ABF$3,0))/WF$2*INDEX(Usage!$D$5:$ABF$11,MATCH(UsagePerHour!$B$84,Usage!$C$5:$C$11,0),MATCH(UsagePerHour!WF$4,Usage!$D$3:$ABF$3,0)),"")</f>
        <v/>
      </c>
      <c r="WG88" s="6" t="str">
        <f>IFERROR(INDEX(Sales!$D$5:$ABF$18,MATCH(UsagePerHour!$B88,Sales!$C$5:$C$18,0),MATCH(UsagePerHour!WG$4,Sales!$D$3:$ABF$3,0))/WG$2*INDEX(Usage!$D$5:$ABF$11,MATCH(UsagePerHour!$B$84,Usage!$C$5:$C$11,0),MATCH(UsagePerHour!WG$4,Usage!$D$3:$ABF$3,0)),"")</f>
        <v/>
      </c>
      <c r="WH88" s="6" t="str">
        <f>IFERROR(INDEX(Sales!$D$5:$ABF$18,MATCH(UsagePerHour!$B88,Sales!$C$5:$C$18,0),MATCH(UsagePerHour!WH$4,Sales!$D$3:$ABF$3,0))/WH$2*INDEX(Usage!$D$5:$ABF$11,MATCH(UsagePerHour!$B$84,Usage!$C$5:$C$11,0),MATCH(UsagePerHour!WH$4,Usage!$D$3:$ABF$3,0)),"")</f>
        <v/>
      </c>
      <c r="WI88" s="6" t="str">
        <f>IFERROR(INDEX(Sales!$D$5:$ABF$18,MATCH(UsagePerHour!$B88,Sales!$C$5:$C$18,0),MATCH(UsagePerHour!WI$4,Sales!$D$3:$ABF$3,0))/WI$2*INDEX(Usage!$D$5:$ABF$11,MATCH(UsagePerHour!$B$84,Usage!$C$5:$C$11,0),MATCH(UsagePerHour!WI$4,Usage!$D$3:$ABF$3,0)),"")</f>
        <v/>
      </c>
      <c r="WJ88" s="6" t="str">
        <f>IFERROR(INDEX(Sales!$D$5:$ABF$18,MATCH(UsagePerHour!$B88,Sales!$C$5:$C$18,0),MATCH(UsagePerHour!WJ$4,Sales!$D$3:$ABF$3,0))/WJ$2*INDEX(Usage!$D$5:$ABF$11,MATCH(UsagePerHour!$B$84,Usage!$C$5:$C$11,0),MATCH(UsagePerHour!WJ$4,Usage!$D$3:$ABF$3,0)),"")</f>
        <v/>
      </c>
      <c r="WK88" s="6" t="str">
        <f>IFERROR(INDEX(Sales!$D$5:$ABF$18,MATCH(UsagePerHour!$B88,Sales!$C$5:$C$18,0),MATCH(UsagePerHour!WK$4,Sales!$D$3:$ABF$3,0))/WK$2*INDEX(Usage!$D$5:$ABF$11,MATCH(UsagePerHour!$B$84,Usage!$C$5:$C$11,0),MATCH(UsagePerHour!WK$4,Usage!$D$3:$ABF$3,0)),"")</f>
        <v/>
      </c>
      <c r="WL88" s="6" t="str">
        <f>IFERROR(INDEX(Sales!$D$5:$ABF$18,MATCH(UsagePerHour!$B88,Sales!$C$5:$C$18,0),MATCH(UsagePerHour!WL$4,Sales!$D$3:$ABF$3,0))/WL$2*INDEX(Usage!$D$5:$ABF$11,MATCH(UsagePerHour!$B$84,Usage!$C$5:$C$11,0),MATCH(UsagePerHour!WL$4,Usage!$D$3:$ABF$3,0)),"")</f>
        <v/>
      </c>
      <c r="WM88" s="6" t="str">
        <f>IFERROR(INDEX(Sales!$D$5:$ABF$18,MATCH(UsagePerHour!$B88,Sales!$C$5:$C$18,0),MATCH(UsagePerHour!WM$4,Sales!$D$3:$ABF$3,0))/WM$2*INDEX(Usage!$D$5:$ABF$11,MATCH(UsagePerHour!$B$84,Usage!$C$5:$C$11,0),MATCH(UsagePerHour!WM$4,Usage!$D$3:$ABF$3,0)),"")</f>
        <v/>
      </c>
      <c r="WN88" s="6" t="str">
        <f>IFERROR(INDEX(Sales!$D$5:$ABF$18,MATCH(UsagePerHour!$B88,Sales!$C$5:$C$18,0),MATCH(UsagePerHour!WN$4,Sales!$D$3:$ABF$3,0))/WN$2*INDEX(Usage!$D$5:$ABF$11,MATCH(UsagePerHour!$B$84,Usage!$C$5:$C$11,0),MATCH(UsagePerHour!WN$4,Usage!$D$3:$ABF$3,0)),"")</f>
        <v/>
      </c>
      <c r="WO88" s="6" t="str">
        <f>IFERROR(INDEX(Sales!$D$5:$ABF$18,MATCH(UsagePerHour!$B88,Sales!$C$5:$C$18,0),MATCH(UsagePerHour!WO$4,Sales!$D$3:$ABF$3,0))/WO$2*INDEX(Usage!$D$5:$ABF$11,MATCH(UsagePerHour!$B$84,Usage!$C$5:$C$11,0),MATCH(UsagePerHour!WO$4,Usage!$D$3:$ABF$3,0)),"")</f>
        <v/>
      </c>
      <c r="WP88" s="6" t="str">
        <f>IFERROR(INDEX(Sales!$D$5:$ABF$18,MATCH(UsagePerHour!$B88,Sales!$C$5:$C$18,0),MATCH(UsagePerHour!WP$4,Sales!$D$3:$ABF$3,0))/WP$2*INDEX(Usage!$D$5:$ABF$11,MATCH(UsagePerHour!$B$84,Usage!$C$5:$C$11,0),MATCH(UsagePerHour!WP$4,Usage!$D$3:$ABF$3,0)),"")</f>
        <v/>
      </c>
      <c r="WQ88" s="6" t="str">
        <f>IFERROR(INDEX(Sales!$D$5:$ABF$18,MATCH(UsagePerHour!$B88,Sales!$C$5:$C$18,0),MATCH(UsagePerHour!WQ$4,Sales!$D$3:$ABF$3,0))/WQ$2*INDEX(Usage!$D$5:$ABF$11,MATCH(UsagePerHour!$B$84,Usage!$C$5:$C$11,0),MATCH(UsagePerHour!WQ$4,Usage!$D$3:$ABF$3,0)),"")</f>
        <v/>
      </c>
      <c r="WR88" s="6" t="str">
        <f>IFERROR(INDEX(Sales!$D$5:$ABF$18,MATCH(UsagePerHour!$B88,Sales!$C$5:$C$18,0),MATCH(UsagePerHour!WR$4,Sales!$D$3:$ABF$3,0))/WR$2*INDEX(Usage!$D$5:$ABF$11,MATCH(UsagePerHour!$B$84,Usage!$C$5:$C$11,0),MATCH(UsagePerHour!WR$4,Usage!$D$3:$ABF$3,0)),"")</f>
        <v/>
      </c>
      <c r="WS88" s="6" t="str">
        <f>IFERROR(INDEX(Sales!$D$5:$ABF$18,MATCH(UsagePerHour!$B88,Sales!$C$5:$C$18,0),MATCH(UsagePerHour!WS$4,Sales!$D$3:$ABF$3,0))/WS$2*INDEX(Usage!$D$5:$ABF$11,MATCH(UsagePerHour!$B$84,Usage!$C$5:$C$11,0),MATCH(UsagePerHour!WS$4,Usage!$D$3:$ABF$3,0)),"")</f>
        <v/>
      </c>
      <c r="WT88" s="6" t="str">
        <f>IFERROR(INDEX(Sales!$D$5:$ABF$18,MATCH(UsagePerHour!$B88,Sales!$C$5:$C$18,0),MATCH(UsagePerHour!WT$4,Sales!$D$3:$ABF$3,0))/WT$2*INDEX(Usage!$D$5:$ABF$11,MATCH(UsagePerHour!$B$84,Usage!$C$5:$C$11,0),MATCH(UsagePerHour!WT$4,Usage!$D$3:$ABF$3,0)),"")</f>
        <v/>
      </c>
      <c r="WU88" s="6" t="str">
        <f>IFERROR(INDEX(Sales!$D$5:$ABF$18,MATCH(UsagePerHour!$B88,Sales!$C$5:$C$18,0),MATCH(UsagePerHour!WU$4,Sales!$D$3:$ABF$3,0))/WU$2*INDEX(Usage!$D$5:$ABF$11,MATCH(UsagePerHour!$B$84,Usage!$C$5:$C$11,0),MATCH(UsagePerHour!WU$4,Usage!$D$3:$ABF$3,0)),"")</f>
        <v/>
      </c>
      <c r="WV88" s="6" t="str">
        <f>IFERROR(INDEX(Sales!$D$5:$ABF$18,MATCH(UsagePerHour!$B88,Sales!$C$5:$C$18,0),MATCH(UsagePerHour!WV$4,Sales!$D$3:$ABF$3,0))/WV$2*INDEX(Usage!$D$5:$ABF$11,MATCH(UsagePerHour!$B$84,Usage!$C$5:$C$11,0),MATCH(UsagePerHour!WV$4,Usage!$D$3:$ABF$3,0)),"")</f>
        <v/>
      </c>
      <c r="WW88" s="6" t="str">
        <f>IFERROR(INDEX(Sales!$D$5:$ABF$18,MATCH(UsagePerHour!$B88,Sales!$C$5:$C$18,0),MATCH(UsagePerHour!WW$4,Sales!$D$3:$ABF$3,0))/WW$2*INDEX(Usage!$D$5:$ABF$11,MATCH(UsagePerHour!$B$84,Usage!$C$5:$C$11,0),MATCH(UsagePerHour!WW$4,Usage!$D$3:$ABF$3,0)),"")</f>
        <v/>
      </c>
      <c r="WX88" s="6" t="str">
        <f>IFERROR(INDEX(Sales!$D$5:$ABF$18,MATCH(UsagePerHour!$B88,Sales!$C$5:$C$18,0),MATCH(UsagePerHour!WX$4,Sales!$D$3:$ABF$3,0))/WX$2*INDEX(Usage!$D$5:$ABF$11,MATCH(UsagePerHour!$B$84,Usage!$C$5:$C$11,0),MATCH(UsagePerHour!WX$4,Usage!$D$3:$ABF$3,0)),"")</f>
        <v/>
      </c>
      <c r="WY88" s="6" t="str">
        <f>IFERROR(INDEX(Sales!$D$5:$ABF$18,MATCH(UsagePerHour!$B88,Sales!$C$5:$C$18,0),MATCH(UsagePerHour!WY$4,Sales!$D$3:$ABF$3,0))/WY$2*INDEX(Usage!$D$5:$ABF$11,MATCH(UsagePerHour!$B$84,Usage!$C$5:$C$11,0),MATCH(UsagePerHour!WY$4,Usage!$D$3:$ABF$3,0)),"")</f>
        <v/>
      </c>
      <c r="WZ88" s="6" t="str">
        <f>IFERROR(INDEX(Sales!$D$5:$ABF$18,MATCH(UsagePerHour!$B88,Sales!$C$5:$C$18,0),MATCH(UsagePerHour!WZ$4,Sales!$D$3:$ABF$3,0))/WZ$2*INDEX(Usage!$D$5:$ABF$11,MATCH(UsagePerHour!$B$84,Usage!$C$5:$C$11,0),MATCH(UsagePerHour!WZ$4,Usage!$D$3:$ABF$3,0)),"")</f>
        <v/>
      </c>
      <c r="XA88" s="6" t="str">
        <f>IFERROR(INDEX(Sales!$D$5:$ABF$18,MATCH(UsagePerHour!$B88,Sales!$C$5:$C$18,0),MATCH(UsagePerHour!XA$4,Sales!$D$3:$ABF$3,0))/XA$2*INDEX(Usage!$D$5:$ABF$11,MATCH(UsagePerHour!$B$84,Usage!$C$5:$C$11,0),MATCH(UsagePerHour!XA$4,Usage!$D$3:$ABF$3,0)),"")</f>
        <v/>
      </c>
      <c r="XB88" s="6" t="str">
        <f>IFERROR(INDEX(Sales!$D$5:$ABF$18,MATCH(UsagePerHour!$B88,Sales!$C$5:$C$18,0),MATCH(UsagePerHour!XB$4,Sales!$D$3:$ABF$3,0))/XB$2*INDEX(Usage!$D$5:$ABF$11,MATCH(UsagePerHour!$B$84,Usage!$C$5:$C$11,0),MATCH(UsagePerHour!XB$4,Usage!$D$3:$ABF$3,0)),"")</f>
        <v/>
      </c>
      <c r="XC88" s="6" t="str">
        <f>IFERROR(INDEX(Sales!$D$5:$ABF$18,MATCH(UsagePerHour!$B88,Sales!$C$5:$C$18,0),MATCH(UsagePerHour!XC$4,Sales!$D$3:$ABF$3,0))/XC$2*INDEX(Usage!$D$5:$ABF$11,MATCH(UsagePerHour!$B$84,Usage!$C$5:$C$11,0),MATCH(UsagePerHour!XC$4,Usage!$D$3:$ABF$3,0)),"")</f>
        <v/>
      </c>
      <c r="XD88" s="6" t="str">
        <f>IFERROR(INDEX(Sales!$D$5:$ABF$18,MATCH(UsagePerHour!$B88,Sales!$C$5:$C$18,0),MATCH(UsagePerHour!XD$4,Sales!$D$3:$ABF$3,0))/XD$2*INDEX(Usage!$D$5:$ABF$11,MATCH(UsagePerHour!$B$84,Usage!$C$5:$C$11,0),MATCH(UsagePerHour!XD$4,Usage!$D$3:$ABF$3,0)),"")</f>
        <v/>
      </c>
      <c r="XE88" s="6" t="str">
        <f>IFERROR(INDEX(Sales!$D$5:$ABF$18,MATCH(UsagePerHour!$B88,Sales!$C$5:$C$18,0),MATCH(UsagePerHour!XE$4,Sales!$D$3:$ABF$3,0))/XE$2*INDEX(Usage!$D$5:$ABF$11,MATCH(UsagePerHour!$B$84,Usage!$C$5:$C$11,0),MATCH(UsagePerHour!XE$4,Usage!$D$3:$ABF$3,0)),"")</f>
        <v/>
      </c>
      <c r="XF88" s="6" t="str">
        <f>IFERROR(INDEX(Sales!$D$5:$ABF$18,MATCH(UsagePerHour!$B88,Sales!$C$5:$C$18,0),MATCH(UsagePerHour!XF$4,Sales!$D$3:$ABF$3,0))/XF$2*INDEX(Usage!$D$5:$ABF$11,MATCH(UsagePerHour!$B$84,Usage!$C$5:$C$11,0),MATCH(UsagePerHour!XF$4,Usage!$D$3:$ABF$3,0)),"")</f>
        <v/>
      </c>
      <c r="XG88" s="6" t="str">
        <f>IFERROR(INDEX(Sales!$D$5:$ABF$18,MATCH(UsagePerHour!$B88,Sales!$C$5:$C$18,0),MATCH(UsagePerHour!XG$4,Sales!$D$3:$ABF$3,0))/XG$2*INDEX(Usage!$D$5:$ABF$11,MATCH(UsagePerHour!$B$84,Usage!$C$5:$C$11,0),MATCH(UsagePerHour!XG$4,Usage!$D$3:$ABF$3,0)),"")</f>
        <v/>
      </c>
      <c r="XH88" s="6" t="str">
        <f>IFERROR(INDEX(Sales!$D$5:$ABF$18,MATCH(UsagePerHour!$B88,Sales!$C$5:$C$18,0),MATCH(UsagePerHour!XH$4,Sales!$D$3:$ABF$3,0))/XH$2*INDEX(Usage!$D$5:$ABF$11,MATCH(UsagePerHour!$B$84,Usage!$C$5:$C$11,0),MATCH(UsagePerHour!XH$4,Usage!$D$3:$ABF$3,0)),"")</f>
        <v/>
      </c>
      <c r="XI88" s="6" t="str">
        <f>IFERROR(INDEX(Sales!$D$5:$ABF$18,MATCH(UsagePerHour!$B88,Sales!$C$5:$C$18,0),MATCH(UsagePerHour!XI$4,Sales!$D$3:$ABF$3,0))/XI$2*INDEX(Usage!$D$5:$ABF$11,MATCH(UsagePerHour!$B$84,Usage!$C$5:$C$11,0),MATCH(UsagePerHour!XI$4,Usage!$D$3:$ABF$3,0)),"")</f>
        <v/>
      </c>
      <c r="XJ88" s="6" t="str">
        <f>IFERROR(INDEX(Sales!$D$5:$ABF$18,MATCH(UsagePerHour!$B88,Sales!$C$5:$C$18,0),MATCH(UsagePerHour!XJ$4,Sales!$D$3:$ABF$3,0))/XJ$2*INDEX(Usage!$D$5:$ABF$11,MATCH(UsagePerHour!$B$84,Usage!$C$5:$C$11,0),MATCH(UsagePerHour!XJ$4,Usage!$D$3:$ABF$3,0)),"")</f>
        <v/>
      </c>
      <c r="XK88" s="6" t="str">
        <f>IFERROR(INDEX(Sales!$D$5:$ABF$18,MATCH(UsagePerHour!$B88,Sales!$C$5:$C$18,0),MATCH(UsagePerHour!XK$4,Sales!$D$3:$ABF$3,0))/XK$2*INDEX(Usage!$D$5:$ABF$11,MATCH(UsagePerHour!$B$84,Usage!$C$5:$C$11,0),MATCH(UsagePerHour!XK$4,Usage!$D$3:$ABF$3,0)),"")</f>
        <v/>
      </c>
      <c r="XL88" s="6" t="str">
        <f>IFERROR(INDEX(Sales!$D$5:$ABF$18,MATCH(UsagePerHour!$B88,Sales!$C$5:$C$18,0),MATCH(UsagePerHour!XL$4,Sales!$D$3:$ABF$3,0))/XL$2*INDEX(Usage!$D$5:$ABF$11,MATCH(UsagePerHour!$B$84,Usage!$C$5:$C$11,0),MATCH(UsagePerHour!XL$4,Usage!$D$3:$ABF$3,0)),"")</f>
        <v/>
      </c>
      <c r="XM88" s="6" t="str">
        <f>IFERROR(INDEX(Sales!$D$5:$ABF$18,MATCH(UsagePerHour!$B88,Sales!$C$5:$C$18,0),MATCH(UsagePerHour!XM$4,Sales!$D$3:$ABF$3,0))/XM$2*INDEX(Usage!$D$5:$ABF$11,MATCH(UsagePerHour!$B$84,Usage!$C$5:$C$11,0),MATCH(UsagePerHour!XM$4,Usage!$D$3:$ABF$3,0)),"")</f>
        <v/>
      </c>
      <c r="XN88" s="6" t="str">
        <f>IFERROR(INDEX(Sales!$D$5:$ABF$18,MATCH(UsagePerHour!$B88,Sales!$C$5:$C$18,0),MATCH(UsagePerHour!XN$4,Sales!$D$3:$ABF$3,0))/XN$2*INDEX(Usage!$D$5:$ABF$11,MATCH(UsagePerHour!$B$84,Usage!$C$5:$C$11,0),MATCH(UsagePerHour!XN$4,Usage!$D$3:$ABF$3,0)),"")</f>
        <v/>
      </c>
      <c r="XO88" s="6" t="str">
        <f>IFERROR(INDEX(Sales!$D$5:$ABF$18,MATCH(UsagePerHour!$B88,Sales!$C$5:$C$18,0),MATCH(UsagePerHour!XO$4,Sales!$D$3:$ABF$3,0))/XO$2*INDEX(Usage!$D$5:$ABF$11,MATCH(UsagePerHour!$B$84,Usage!$C$5:$C$11,0),MATCH(UsagePerHour!XO$4,Usage!$D$3:$ABF$3,0)),"")</f>
        <v/>
      </c>
      <c r="XP88" s="6" t="str">
        <f>IFERROR(INDEX(Sales!$D$5:$ABF$18,MATCH(UsagePerHour!$B88,Sales!$C$5:$C$18,0),MATCH(UsagePerHour!XP$4,Sales!$D$3:$ABF$3,0))/XP$2*INDEX(Usage!$D$5:$ABF$11,MATCH(UsagePerHour!$B$84,Usage!$C$5:$C$11,0),MATCH(UsagePerHour!XP$4,Usage!$D$3:$ABF$3,0)),"")</f>
        <v/>
      </c>
      <c r="XQ88" s="6" t="str">
        <f>IFERROR(INDEX(Sales!$D$5:$ABF$18,MATCH(UsagePerHour!$B88,Sales!$C$5:$C$18,0),MATCH(UsagePerHour!XQ$4,Sales!$D$3:$ABF$3,0))/XQ$2*INDEX(Usage!$D$5:$ABF$11,MATCH(UsagePerHour!$B$84,Usage!$C$5:$C$11,0),MATCH(UsagePerHour!XQ$4,Usage!$D$3:$ABF$3,0)),"")</f>
        <v/>
      </c>
      <c r="XR88" s="6" t="str">
        <f>IFERROR(INDEX(Sales!$D$5:$ABF$18,MATCH(UsagePerHour!$B88,Sales!$C$5:$C$18,0),MATCH(UsagePerHour!XR$4,Sales!$D$3:$ABF$3,0))/XR$2*INDEX(Usage!$D$5:$ABF$11,MATCH(UsagePerHour!$B$84,Usage!$C$5:$C$11,0),MATCH(UsagePerHour!XR$4,Usage!$D$3:$ABF$3,0)),"")</f>
        <v/>
      </c>
      <c r="XS88" s="6" t="str">
        <f>IFERROR(INDEX(Sales!$D$5:$ABF$18,MATCH(UsagePerHour!$B88,Sales!$C$5:$C$18,0),MATCH(UsagePerHour!XS$4,Sales!$D$3:$ABF$3,0))/XS$2*INDEX(Usage!$D$5:$ABF$11,MATCH(UsagePerHour!$B$84,Usage!$C$5:$C$11,0),MATCH(UsagePerHour!XS$4,Usage!$D$3:$ABF$3,0)),"")</f>
        <v/>
      </c>
      <c r="XT88" s="6" t="str">
        <f>IFERROR(INDEX(Sales!$D$5:$ABF$18,MATCH(UsagePerHour!$B88,Sales!$C$5:$C$18,0),MATCH(UsagePerHour!XT$4,Sales!$D$3:$ABF$3,0))/XT$2*INDEX(Usage!$D$5:$ABF$11,MATCH(UsagePerHour!$B$84,Usage!$C$5:$C$11,0),MATCH(UsagePerHour!XT$4,Usage!$D$3:$ABF$3,0)),"")</f>
        <v/>
      </c>
      <c r="XU88" s="6" t="str">
        <f>IFERROR(INDEX(Sales!$D$5:$ABF$18,MATCH(UsagePerHour!$B88,Sales!$C$5:$C$18,0),MATCH(UsagePerHour!XU$4,Sales!$D$3:$ABF$3,0))/XU$2*INDEX(Usage!$D$5:$ABF$11,MATCH(UsagePerHour!$B$84,Usage!$C$5:$C$11,0),MATCH(UsagePerHour!XU$4,Usage!$D$3:$ABF$3,0)),"")</f>
        <v/>
      </c>
      <c r="XV88" s="6" t="str">
        <f>IFERROR(INDEX(Sales!$D$5:$ABF$18,MATCH(UsagePerHour!$B88,Sales!$C$5:$C$18,0),MATCH(UsagePerHour!XV$4,Sales!$D$3:$ABF$3,0))/XV$2*INDEX(Usage!$D$5:$ABF$11,MATCH(UsagePerHour!$B$84,Usage!$C$5:$C$11,0),MATCH(UsagePerHour!XV$4,Usage!$D$3:$ABF$3,0)),"")</f>
        <v/>
      </c>
      <c r="XW88" s="6" t="str">
        <f>IFERROR(INDEX(Sales!$D$5:$ABF$18,MATCH(UsagePerHour!$B88,Sales!$C$5:$C$18,0),MATCH(UsagePerHour!XW$4,Sales!$D$3:$ABF$3,0))/XW$2*INDEX(Usage!$D$5:$ABF$11,MATCH(UsagePerHour!$B$84,Usage!$C$5:$C$11,0),MATCH(UsagePerHour!XW$4,Usage!$D$3:$ABF$3,0)),"")</f>
        <v/>
      </c>
      <c r="XX88" s="6" t="str">
        <f>IFERROR(INDEX(Sales!$D$5:$ABF$18,MATCH(UsagePerHour!$B88,Sales!$C$5:$C$18,0),MATCH(UsagePerHour!XX$4,Sales!$D$3:$ABF$3,0))/XX$2*INDEX(Usage!$D$5:$ABF$11,MATCH(UsagePerHour!$B$84,Usage!$C$5:$C$11,0),MATCH(UsagePerHour!XX$4,Usage!$D$3:$ABF$3,0)),"")</f>
        <v/>
      </c>
      <c r="XY88" s="6" t="str">
        <f>IFERROR(INDEX(Sales!$D$5:$ABF$18,MATCH(UsagePerHour!$B88,Sales!$C$5:$C$18,0),MATCH(UsagePerHour!XY$4,Sales!$D$3:$ABF$3,0))/XY$2*INDEX(Usage!$D$5:$ABF$11,MATCH(UsagePerHour!$B$84,Usage!$C$5:$C$11,0),MATCH(UsagePerHour!XY$4,Usage!$D$3:$ABF$3,0)),"")</f>
        <v/>
      </c>
      <c r="XZ88" s="6" t="str">
        <f>IFERROR(INDEX(Sales!$D$5:$ABF$18,MATCH(UsagePerHour!$B88,Sales!$C$5:$C$18,0),MATCH(UsagePerHour!XZ$4,Sales!$D$3:$ABF$3,0))/XZ$2*INDEX(Usage!$D$5:$ABF$11,MATCH(UsagePerHour!$B$84,Usage!$C$5:$C$11,0),MATCH(UsagePerHour!XZ$4,Usage!$D$3:$ABF$3,0)),"")</f>
        <v/>
      </c>
      <c r="YA88" s="6" t="str">
        <f>IFERROR(INDEX(Sales!$D$5:$ABF$18,MATCH(UsagePerHour!$B88,Sales!$C$5:$C$18,0),MATCH(UsagePerHour!YA$4,Sales!$D$3:$ABF$3,0))/YA$2*INDEX(Usage!$D$5:$ABF$11,MATCH(UsagePerHour!$B$84,Usage!$C$5:$C$11,0),MATCH(UsagePerHour!YA$4,Usage!$D$3:$ABF$3,0)),"")</f>
        <v/>
      </c>
      <c r="YB88" s="6" t="str">
        <f>IFERROR(INDEX(Sales!$D$5:$ABF$18,MATCH(UsagePerHour!$B88,Sales!$C$5:$C$18,0),MATCH(UsagePerHour!YB$4,Sales!$D$3:$ABF$3,0))/YB$2*INDEX(Usage!$D$5:$ABF$11,MATCH(UsagePerHour!$B$84,Usage!$C$5:$C$11,0),MATCH(UsagePerHour!YB$4,Usage!$D$3:$ABF$3,0)),"")</f>
        <v/>
      </c>
      <c r="YC88" s="6" t="str">
        <f>IFERROR(INDEX(Sales!$D$5:$ABF$18,MATCH(UsagePerHour!$B88,Sales!$C$5:$C$18,0),MATCH(UsagePerHour!YC$4,Sales!$D$3:$ABF$3,0))/YC$2*INDEX(Usage!$D$5:$ABF$11,MATCH(UsagePerHour!$B$84,Usage!$C$5:$C$11,0),MATCH(UsagePerHour!YC$4,Usage!$D$3:$ABF$3,0)),"")</f>
        <v/>
      </c>
      <c r="YD88" s="6" t="str">
        <f>IFERROR(INDEX(Sales!$D$5:$ABF$18,MATCH(UsagePerHour!$B88,Sales!$C$5:$C$18,0),MATCH(UsagePerHour!YD$4,Sales!$D$3:$ABF$3,0))/YD$2*INDEX(Usage!$D$5:$ABF$11,MATCH(UsagePerHour!$B$84,Usage!$C$5:$C$11,0),MATCH(UsagePerHour!YD$4,Usage!$D$3:$ABF$3,0)),"")</f>
        <v/>
      </c>
      <c r="YE88" s="6" t="str">
        <f>IFERROR(INDEX(Sales!$D$5:$ABF$18,MATCH(UsagePerHour!$B88,Sales!$C$5:$C$18,0),MATCH(UsagePerHour!YE$4,Sales!$D$3:$ABF$3,0))/YE$2*INDEX(Usage!$D$5:$ABF$11,MATCH(UsagePerHour!$B$84,Usage!$C$5:$C$11,0),MATCH(UsagePerHour!YE$4,Usage!$D$3:$ABF$3,0)),"")</f>
        <v/>
      </c>
      <c r="YF88" s="6" t="str">
        <f>IFERROR(INDEX(Sales!$D$5:$ABF$18,MATCH(UsagePerHour!$B88,Sales!$C$5:$C$18,0),MATCH(UsagePerHour!YF$4,Sales!$D$3:$ABF$3,0))/YF$2*INDEX(Usage!$D$5:$ABF$11,MATCH(UsagePerHour!$B$84,Usage!$C$5:$C$11,0),MATCH(UsagePerHour!YF$4,Usage!$D$3:$ABF$3,0)),"")</f>
        <v/>
      </c>
      <c r="YG88" s="6" t="str">
        <f>IFERROR(INDEX(Sales!$D$5:$ABF$18,MATCH(UsagePerHour!$B88,Sales!$C$5:$C$18,0),MATCH(UsagePerHour!YG$4,Sales!$D$3:$ABF$3,0))/YG$2*INDEX(Usage!$D$5:$ABF$11,MATCH(UsagePerHour!$B$84,Usage!$C$5:$C$11,0),MATCH(UsagePerHour!YG$4,Usage!$D$3:$ABF$3,0)),"")</f>
        <v/>
      </c>
      <c r="YH88" s="6" t="str">
        <f>IFERROR(INDEX(Sales!$D$5:$ABF$18,MATCH(UsagePerHour!$B88,Sales!$C$5:$C$18,0),MATCH(UsagePerHour!YH$4,Sales!$D$3:$ABF$3,0))/YH$2*INDEX(Usage!$D$5:$ABF$11,MATCH(UsagePerHour!$B$84,Usage!$C$5:$C$11,0),MATCH(UsagePerHour!YH$4,Usage!$D$3:$ABF$3,0)),"")</f>
        <v/>
      </c>
      <c r="YI88" s="6" t="str">
        <f>IFERROR(INDEX(Sales!$D$5:$ABF$18,MATCH(UsagePerHour!$B88,Sales!$C$5:$C$18,0),MATCH(UsagePerHour!YI$4,Sales!$D$3:$ABF$3,0))/YI$2*INDEX(Usage!$D$5:$ABF$11,MATCH(UsagePerHour!$B$84,Usage!$C$5:$C$11,0),MATCH(UsagePerHour!YI$4,Usage!$D$3:$ABF$3,0)),"")</f>
        <v/>
      </c>
      <c r="YJ88" s="6" t="str">
        <f>IFERROR(INDEX(Sales!$D$5:$ABF$18,MATCH(UsagePerHour!$B88,Sales!$C$5:$C$18,0),MATCH(UsagePerHour!YJ$4,Sales!$D$3:$ABF$3,0))/YJ$2*INDEX(Usage!$D$5:$ABF$11,MATCH(UsagePerHour!$B$84,Usage!$C$5:$C$11,0),MATCH(UsagePerHour!YJ$4,Usage!$D$3:$ABF$3,0)),"")</f>
        <v/>
      </c>
      <c r="YK88" s="6" t="str">
        <f>IFERROR(INDEX(Sales!$D$5:$ABF$18,MATCH(UsagePerHour!$B88,Sales!$C$5:$C$18,0),MATCH(UsagePerHour!YK$4,Sales!$D$3:$ABF$3,0))/YK$2*INDEX(Usage!$D$5:$ABF$11,MATCH(UsagePerHour!$B$84,Usage!$C$5:$C$11,0),MATCH(UsagePerHour!YK$4,Usage!$D$3:$ABF$3,0)),"")</f>
        <v/>
      </c>
      <c r="YL88" s="6" t="str">
        <f>IFERROR(INDEX(Sales!$D$5:$ABF$18,MATCH(UsagePerHour!$B88,Sales!$C$5:$C$18,0),MATCH(UsagePerHour!YL$4,Sales!$D$3:$ABF$3,0))/YL$2*INDEX(Usage!$D$5:$ABF$11,MATCH(UsagePerHour!$B$84,Usage!$C$5:$C$11,0),MATCH(UsagePerHour!YL$4,Usage!$D$3:$ABF$3,0)),"")</f>
        <v/>
      </c>
      <c r="YM88" s="6" t="str">
        <f>IFERROR(INDEX(Sales!$D$5:$ABF$18,MATCH(UsagePerHour!$B88,Sales!$C$5:$C$18,0),MATCH(UsagePerHour!YM$4,Sales!$D$3:$ABF$3,0))/YM$2*INDEX(Usage!$D$5:$ABF$11,MATCH(UsagePerHour!$B$84,Usage!$C$5:$C$11,0),MATCH(UsagePerHour!YM$4,Usage!$D$3:$ABF$3,0)),"")</f>
        <v/>
      </c>
      <c r="YN88" s="6" t="str">
        <f>IFERROR(INDEX(Sales!$D$5:$ABF$18,MATCH(UsagePerHour!$B88,Sales!$C$5:$C$18,0),MATCH(UsagePerHour!YN$4,Sales!$D$3:$ABF$3,0))/YN$2*INDEX(Usage!$D$5:$ABF$11,MATCH(UsagePerHour!$B$84,Usage!$C$5:$C$11,0),MATCH(UsagePerHour!YN$4,Usage!$D$3:$ABF$3,0)),"")</f>
        <v/>
      </c>
      <c r="YO88" s="6" t="str">
        <f>IFERROR(INDEX(Sales!$D$5:$ABF$18,MATCH(UsagePerHour!$B88,Sales!$C$5:$C$18,0),MATCH(UsagePerHour!YO$4,Sales!$D$3:$ABF$3,0))/YO$2*INDEX(Usage!$D$5:$ABF$11,MATCH(UsagePerHour!$B$84,Usage!$C$5:$C$11,0),MATCH(UsagePerHour!YO$4,Usage!$D$3:$ABF$3,0)),"")</f>
        <v/>
      </c>
      <c r="YP88" s="6" t="str">
        <f>IFERROR(INDEX(Sales!$D$5:$ABF$18,MATCH(UsagePerHour!$B88,Sales!$C$5:$C$18,0),MATCH(UsagePerHour!YP$4,Sales!$D$3:$ABF$3,0))/YP$2*INDEX(Usage!$D$5:$ABF$11,MATCH(UsagePerHour!$B$84,Usage!$C$5:$C$11,0),MATCH(UsagePerHour!YP$4,Usage!$D$3:$ABF$3,0)),"")</f>
        <v/>
      </c>
      <c r="YQ88" s="6" t="str">
        <f>IFERROR(INDEX(Sales!$D$5:$ABF$18,MATCH(UsagePerHour!$B88,Sales!$C$5:$C$18,0),MATCH(UsagePerHour!YQ$4,Sales!$D$3:$ABF$3,0))/YQ$2*INDEX(Usage!$D$5:$ABF$11,MATCH(UsagePerHour!$B$84,Usage!$C$5:$C$11,0),MATCH(UsagePerHour!YQ$4,Usage!$D$3:$ABF$3,0)),"")</f>
        <v/>
      </c>
      <c r="YR88" s="6" t="str">
        <f>IFERROR(INDEX(Sales!$D$5:$ABF$18,MATCH(UsagePerHour!$B88,Sales!$C$5:$C$18,0),MATCH(UsagePerHour!YR$4,Sales!$D$3:$ABF$3,0))/YR$2*INDEX(Usage!$D$5:$ABF$11,MATCH(UsagePerHour!$B$84,Usage!$C$5:$C$11,0),MATCH(UsagePerHour!YR$4,Usage!$D$3:$ABF$3,0)),"")</f>
        <v/>
      </c>
      <c r="YS88" s="6" t="str">
        <f>IFERROR(INDEX(Sales!$D$5:$ABF$18,MATCH(UsagePerHour!$B88,Sales!$C$5:$C$18,0),MATCH(UsagePerHour!YS$4,Sales!$D$3:$ABF$3,0))/YS$2*INDEX(Usage!$D$5:$ABF$11,MATCH(UsagePerHour!$B$84,Usage!$C$5:$C$11,0),MATCH(UsagePerHour!YS$4,Usage!$D$3:$ABF$3,0)),"")</f>
        <v/>
      </c>
      <c r="YT88" s="6" t="str">
        <f>IFERROR(INDEX(Sales!$D$5:$ABF$18,MATCH(UsagePerHour!$B88,Sales!$C$5:$C$18,0),MATCH(UsagePerHour!YT$4,Sales!$D$3:$ABF$3,0))/YT$2*INDEX(Usage!$D$5:$ABF$11,MATCH(UsagePerHour!$B$84,Usage!$C$5:$C$11,0),MATCH(UsagePerHour!YT$4,Usage!$D$3:$ABF$3,0)),"")</f>
        <v/>
      </c>
      <c r="YU88" s="6" t="str">
        <f>IFERROR(INDEX(Sales!$D$5:$ABF$18,MATCH(UsagePerHour!$B88,Sales!$C$5:$C$18,0),MATCH(UsagePerHour!YU$4,Sales!$D$3:$ABF$3,0))/YU$2*INDEX(Usage!$D$5:$ABF$11,MATCH(UsagePerHour!$B$84,Usage!$C$5:$C$11,0),MATCH(UsagePerHour!YU$4,Usage!$D$3:$ABF$3,0)),"")</f>
        <v/>
      </c>
      <c r="YV88" s="6" t="str">
        <f>IFERROR(INDEX(Sales!$D$5:$ABF$18,MATCH(UsagePerHour!$B88,Sales!$C$5:$C$18,0),MATCH(UsagePerHour!YV$4,Sales!$D$3:$ABF$3,0))/YV$2*INDEX(Usage!$D$5:$ABF$11,MATCH(UsagePerHour!$B$84,Usage!$C$5:$C$11,0),MATCH(UsagePerHour!YV$4,Usage!$D$3:$ABF$3,0)),"")</f>
        <v/>
      </c>
      <c r="YW88" s="6" t="str">
        <f>IFERROR(INDEX(Sales!$D$5:$ABF$18,MATCH(UsagePerHour!$B88,Sales!$C$5:$C$18,0),MATCH(UsagePerHour!YW$4,Sales!$D$3:$ABF$3,0))/YW$2*INDEX(Usage!$D$5:$ABF$11,MATCH(UsagePerHour!$B$84,Usage!$C$5:$C$11,0),MATCH(UsagePerHour!YW$4,Usage!$D$3:$ABF$3,0)),"")</f>
        <v/>
      </c>
      <c r="YX88" s="6" t="str">
        <f>IFERROR(INDEX(Sales!$D$5:$ABF$18,MATCH(UsagePerHour!$B88,Sales!$C$5:$C$18,0),MATCH(UsagePerHour!YX$4,Sales!$D$3:$ABF$3,0))/YX$2*INDEX(Usage!$D$5:$ABF$11,MATCH(UsagePerHour!$B$84,Usage!$C$5:$C$11,0),MATCH(UsagePerHour!YX$4,Usage!$D$3:$ABF$3,0)),"")</f>
        <v/>
      </c>
      <c r="YY88" s="6" t="str">
        <f>IFERROR(INDEX(Sales!$D$5:$ABF$18,MATCH(UsagePerHour!$B88,Sales!$C$5:$C$18,0),MATCH(UsagePerHour!YY$4,Sales!$D$3:$ABF$3,0))/YY$2*INDEX(Usage!$D$5:$ABF$11,MATCH(UsagePerHour!$B$84,Usage!$C$5:$C$11,0),MATCH(UsagePerHour!YY$4,Usage!$D$3:$ABF$3,0)),"")</f>
        <v/>
      </c>
      <c r="YZ88" s="6" t="str">
        <f>IFERROR(INDEX(Sales!$D$5:$ABF$18,MATCH(UsagePerHour!$B88,Sales!$C$5:$C$18,0),MATCH(UsagePerHour!YZ$4,Sales!$D$3:$ABF$3,0))/YZ$2*INDEX(Usage!$D$5:$ABF$11,MATCH(UsagePerHour!$B$84,Usage!$C$5:$C$11,0),MATCH(UsagePerHour!YZ$4,Usage!$D$3:$ABF$3,0)),"")</f>
        <v/>
      </c>
      <c r="ZA88" s="6" t="str">
        <f>IFERROR(INDEX(Sales!$D$5:$ABF$18,MATCH(UsagePerHour!$B88,Sales!$C$5:$C$18,0),MATCH(UsagePerHour!ZA$4,Sales!$D$3:$ABF$3,0))/ZA$2*INDEX(Usage!$D$5:$ABF$11,MATCH(UsagePerHour!$B$84,Usage!$C$5:$C$11,0),MATCH(UsagePerHour!ZA$4,Usage!$D$3:$ABF$3,0)),"")</f>
        <v/>
      </c>
      <c r="ZB88" s="6" t="str">
        <f>IFERROR(INDEX(Sales!$D$5:$ABF$18,MATCH(UsagePerHour!$B88,Sales!$C$5:$C$18,0),MATCH(UsagePerHour!ZB$4,Sales!$D$3:$ABF$3,0))/ZB$2*INDEX(Usage!$D$5:$ABF$11,MATCH(UsagePerHour!$B$84,Usage!$C$5:$C$11,0),MATCH(UsagePerHour!ZB$4,Usage!$D$3:$ABF$3,0)),"")</f>
        <v/>
      </c>
      <c r="ZC88" s="6" t="str">
        <f>IFERROR(INDEX(Sales!$D$5:$ABF$18,MATCH(UsagePerHour!$B88,Sales!$C$5:$C$18,0),MATCH(UsagePerHour!ZC$4,Sales!$D$3:$ABF$3,0))/ZC$2*INDEX(Usage!$D$5:$ABF$11,MATCH(UsagePerHour!$B$84,Usage!$C$5:$C$11,0),MATCH(UsagePerHour!ZC$4,Usage!$D$3:$ABF$3,0)),"")</f>
        <v/>
      </c>
      <c r="ZD88" s="6" t="str">
        <f>IFERROR(INDEX(Sales!$D$5:$ABF$18,MATCH(UsagePerHour!$B88,Sales!$C$5:$C$18,0),MATCH(UsagePerHour!ZD$4,Sales!$D$3:$ABF$3,0))/ZD$2*INDEX(Usage!$D$5:$ABF$11,MATCH(UsagePerHour!$B$84,Usage!$C$5:$C$11,0),MATCH(UsagePerHour!ZD$4,Usage!$D$3:$ABF$3,0)),"")</f>
        <v/>
      </c>
      <c r="ZE88" s="6" t="str">
        <f>IFERROR(INDEX(Sales!$D$5:$ABF$18,MATCH(UsagePerHour!$B88,Sales!$C$5:$C$18,0),MATCH(UsagePerHour!ZE$4,Sales!$D$3:$ABF$3,0))/ZE$2*INDEX(Usage!$D$5:$ABF$11,MATCH(UsagePerHour!$B$84,Usage!$C$5:$C$11,0),MATCH(UsagePerHour!ZE$4,Usage!$D$3:$ABF$3,0)),"")</f>
        <v/>
      </c>
      <c r="ZF88" s="6" t="str">
        <f>IFERROR(INDEX(Sales!$D$5:$ABF$18,MATCH(UsagePerHour!$B88,Sales!$C$5:$C$18,0),MATCH(UsagePerHour!ZF$4,Sales!$D$3:$ABF$3,0))/ZF$2*INDEX(Usage!$D$5:$ABF$11,MATCH(UsagePerHour!$B$84,Usage!$C$5:$C$11,0),MATCH(UsagePerHour!ZF$4,Usage!$D$3:$ABF$3,0)),"")</f>
        <v/>
      </c>
      <c r="ZG88" s="6" t="str">
        <f>IFERROR(INDEX(Sales!$D$5:$ABF$18,MATCH(UsagePerHour!$B88,Sales!$C$5:$C$18,0),MATCH(UsagePerHour!ZG$4,Sales!$D$3:$ABF$3,0))/ZG$2*INDEX(Usage!$D$5:$ABF$11,MATCH(UsagePerHour!$B$84,Usage!$C$5:$C$11,0),MATCH(UsagePerHour!ZG$4,Usage!$D$3:$ABF$3,0)),"")</f>
        <v/>
      </c>
      <c r="ZH88" s="6" t="str">
        <f>IFERROR(INDEX(Sales!$D$5:$ABF$18,MATCH(UsagePerHour!$B88,Sales!$C$5:$C$18,0),MATCH(UsagePerHour!ZH$4,Sales!$D$3:$ABF$3,0))/ZH$2*INDEX(Usage!$D$5:$ABF$11,MATCH(UsagePerHour!$B$84,Usage!$C$5:$C$11,0),MATCH(UsagePerHour!ZH$4,Usage!$D$3:$ABF$3,0)),"")</f>
        <v/>
      </c>
      <c r="ZI88" s="6" t="str">
        <f>IFERROR(INDEX(Sales!$D$5:$ABF$18,MATCH(UsagePerHour!$B88,Sales!$C$5:$C$18,0),MATCH(UsagePerHour!ZI$4,Sales!$D$3:$ABF$3,0))/ZI$2*INDEX(Usage!$D$5:$ABF$11,MATCH(UsagePerHour!$B$84,Usage!$C$5:$C$11,0),MATCH(UsagePerHour!ZI$4,Usage!$D$3:$ABF$3,0)),"")</f>
        <v/>
      </c>
      <c r="ZJ88" s="6" t="str">
        <f>IFERROR(INDEX(Sales!$D$5:$ABF$18,MATCH(UsagePerHour!$B88,Sales!$C$5:$C$18,0),MATCH(UsagePerHour!ZJ$4,Sales!$D$3:$ABF$3,0))/ZJ$2*INDEX(Usage!$D$5:$ABF$11,MATCH(UsagePerHour!$B$84,Usage!$C$5:$C$11,0),MATCH(UsagePerHour!ZJ$4,Usage!$D$3:$ABF$3,0)),"")</f>
        <v/>
      </c>
      <c r="ZK88" s="6" t="str">
        <f>IFERROR(INDEX(Sales!$D$5:$ABF$18,MATCH(UsagePerHour!$B88,Sales!$C$5:$C$18,0),MATCH(UsagePerHour!ZK$4,Sales!$D$3:$ABF$3,0))/ZK$2*INDEX(Usage!$D$5:$ABF$11,MATCH(UsagePerHour!$B$84,Usage!$C$5:$C$11,0),MATCH(UsagePerHour!ZK$4,Usage!$D$3:$ABF$3,0)),"")</f>
        <v/>
      </c>
      <c r="ZL88" s="6" t="str">
        <f>IFERROR(INDEX(Sales!$D$5:$ABF$18,MATCH(UsagePerHour!$B88,Sales!$C$5:$C$18,0),MATCH(UsagePerHour!ZL$4,Sales!$D$3:$ABF$3,0))/ZL$2*INDEX(Usage!$D$5:$ABF$11,MATCH(UsagePerHour!$B$84,Usage!$C$5:$C$11,0),MATCH(UsagePerHour!ZL$4,Usage!$D$3:$ABF$3,0)),"")</f>
        <v/>
      </c>
      <c r="ZM88" s="6" t="str">
        <f>IFERROR(INDEX(Sales!$D$5:$ABF$18,MATCH(UsagePerHour!$B88,Sales!$C$5:$C$18,0),MATCH(UsagePerHour!ZM$4,Sales!$D$3:$ABF$3,0))/ZM$2*INDEX(Usage!$D$5:$ABF$11,MATCH(UsagePerHour!$B$84,Usage!$C$5:$C$11,0),MATCH(UsagePerHour!ZM$4,Usage!$D$3:$ABF$3,0)),"")</f>
        <v/>
      </c>
      <c r="ZN88" s="6" t="str">
        <f>IFERROR(INDEX(Sales!$D$5:$ABF$18,MATCH(UsagePerHour!$B88,Sales!$C$5:$C$18,0),MATCH(UsagePerHour!ZN$4,Sales!$D$3:$ABF$3,0))/ZN$2*INDEX(Usage!$D$5:$ABF$11,MATCH(UsagePerHour!$B$84,Usage!$C$5:$C$11,0),MATCH(UsagePerHour!ZN$4,Usage!$D$3:$ABF$3,0)),"")</f>
        <v/>
      </c>
      <c r="ZO88" s="6" t="str">
        <f>IFERROR(INDEX(Sales!$D$5:$ABF$18,MATCH(UsagePerHour!$B88,Sales!$C$5:$C$18,0),MATCH(UsagePerHour!ZO$4,Sales!$D$3:$ABF$3,0))/ZO$2*INDEX(Usage!$D$5:$ABF$11,MATCH(UsagePerHour!$B$84,Usage!$C$5:$C$11,0),MATCH(UsagePerHour!ZO$4,Usage!$D$3:$ABF$3,0)),"")</f>
        <v/>
      </c>
      <c r="ZP88" s="6" t="str">
        <f>IFERROR(INDEX(Sales!$D$5:$ABF$18,MATCH(UsagePerHour!$B88,Sales!$C$5:$C$18,0),MATCH(UsagePerHour!ZP$4,Sales!$D$3:$ABF$3,0))/ZP$2*INDEX(Usage!$D$5:$ABF$11,MATCH(UsagePerHour!$B$84,Usage!$C$5:$C$11,0),MATCH(UsagePerHour!ZP$4,Usage!$D$3:$ABF$3,0)),"")</f>
        <v/>
      </c>
      <c r="ZQ88" s="6" t="str">
        <f>IFERROR(INDEX(Sales!$D$5:$ABF$18,MATCH(UsagePerHour!$B88,Sales!$C$5:$C$18,0),MATCH(UsagePerHour!ZQ$4,Sales!$D$3:$ABF$3,0))/ZQ$2*INDEX(Usage!$D$5:$ABF$11,MATCH(UsagePerHour!$B$84,Usage!$C$5:$C$11,0),MATCH(UsagePerHour!ZQ$4,Usage!$D$3:$ABF$3,0)),"")</f>
        <v/>
      </c>
      <c r="ZR88" s="6" t="str">
        <f>IFERROR(INDEX(Sales!$D$5:$ABF$18,MATCH(UsagePerHour!$B88,Sales!$C$5:$C$18,0),MATCH(UsagePerHour!ZR$4,Sales!$D$3:$ABF$3,0))/ZR$2*INDEX(Usage!$D$5:$ABF$11,MATCH(UsagePerHour!$B$84,Usage!$C$5:$C$11,0),MATCH(UsagePerHour!ZR$4,Usage!$D$3:$ABF$3,0)),"")</f>
        <v/>
      </c>
      <c r="ZS88" s="6" t="str">
        <f>IFERROR(INDEX(Sales!$D$5:$ABF$18,MATCH(UsagePerHour!$B88,Sales!$C$5:$C$18,0),MATCH(UsagePerHour!ZS$4,Sales!$D$3:$ABF$3,0))/ZS$2*INDEX(Usage!$D$5:$ABF$11,MATCH(UsagePerHour!$B$84,Usage!$C$5:$C$11,0),MATCH(UsagePerHour!ZS$4,Usage!$D$3:$ABF$3,0)),"")</f>
        <v/>
      </c>
      <c r="ZT88" s="6" t="str">
        <f>IFERROR(INDEX(Sales!$D$5:$ABF$18,MATCH(UsagePerHour!$B88,Sales!$C$5:$C$18,0),MATCH(UsagePerHour!ZT$4,Sales!$D$3:$ABF$3,0))/ZT$2*INDEX(Usage!$D$5:$ABF$11,MATCH(UsagePerHour!$B$84,Usage!$C$5:$C$11,0),MATCH(UsagePerHour!ZT$4,Usage!$D$3:$ABF$3,0)),"")</f>
        <v/>
      </c>
      <c r="ZU88" s="6" t="str">
        <f>IFERROR(INDEX(Sales!$D$5:$ABF$18,MATCH(UsagePerHour!$B88,Sales!$C$5:$C$18,0),MATCH(UsagePerHour!ZU$4,Sales!$D$3:$ABF$3,0))/ZU$2*INDEX(Usage!$D$5:$ABF$11,MATCH(UsagePerHour!$B$84,Usage!$C$5:$C$11,0),MATCH(UsagePerHour!ZU$4,Usage!$D$3:$ABF$3,0)),"")</f>
        <v/>
      </c>
      <c r="ZV88" s="6" t="str">
        <f>IFERROR(INDEX(Sales!$D$5:$ABF$18,MATCH(UsagePerHour!$B88,Sales!$C$5:$C$18,0),MATCH(UsagePerHour!ZV$4,Sales!$D$3:$ABF$3,0))/ZV$2*INDEX(Usage!$D$5:$ABF$11,MATCH(UsagePerHour!$B$84,Usage!$C$5:$C$11,0),MATCH(UsagePerHour!ZV$4,Usage!$D$3:$ABF$3,0)),"")</f>
        <v/>
      </c>
      <c r="ZW88" s="6" t="str">
        <f>IFERROR(INDEX(Sales!$D$5:$ABF$18,MATCH(UsagePerHour!$B88,Sales!$C$5:$C$18,0),MATCH(UsagePerHour!ZW$4,Sales!$D$3:$ABF$3,0))/ZW$2*INDEX(Usage!$D$5:$ABF$11,MATCH(UsagePerHour!$B$84,Usage!$C$5:$C$11,0),MATCH(UsagePerHour!ZW$4,Usage!$D$3:$ABF$3,0)),"")</f>
        <v/>
      </c>
      <c r="ZX88" s="6" t="str">
        <f>IFERROR(INDEX(Sales!$D$5:$ABF$18,MATCH(UsagePerHour!$B88,Sales!$C$5:$C$18,0),MATCH(UsagePerHour!ZX$4,Sales!$D$3:$ABF$3,0))/ZX$2*INDEX(Usage!$D$5:$ABF$11,MATCH(UsagePerHour!$B$84,Usage!$C$5:$C$11,0),MATCH(UsagePerHour!ZX$4,Usage!$D$3:$ABF$3,0)),"")</f>
        <v/>
      </c>
      <c r="ZY88" s="6" t="str">
        <f>IFERROR(INDEX(Sales!$D$5:$ABF$18,MATCH(UsagePerHour!$B88,Sales!$C$5:$C$18,0),MATCH(UsagePerHour!ZY$4,Sales!$D$3:$ABF$3,0))/ZY$2*INDEX(Usage!$D$5:$ABF$11,MATCH(UsagePerHour!$B$84,Usage!$C$5:$C$11,0),MATCH(UsagePerHour!ZY$4,Usage!$D$3:$ABF$3,0)),"")</f>
        <v/>
      </c>
      <c r="ZZ88" s="6" t="str">
        <f>IFERROR(INDEX(Sales!$D$5:$ABF$18,MATCH(UsagePerHour!$B88,Sales!$C$5:$C$18,0),MATCH(UsagePerHour!ZZ$4,Sales!$D$3:$ABF$3,0))/ZZ$2*INDEX(Usage!$D$5:$ABF$11,MATCH(UsagePerHour!$B$84,Usage!$C$5:$C$11,0),MATCH(UsagePerHour!ZZ$4,Usage!$D$3:$ABF$3,0)),"")</f>
        <v/>
      </c>
      <c r="AAA88" s="6" t="str">
        <f>IFERROR(INDEX(Sales!$D$5:$ABF$18,MATCH(UsagePerHour!$B88,Sales!$C$5:$C$18,0),MATCH(UsagePerHour!AAA$4,Sales!$D$3:$ABF$3,0))/AAA$2*INDEX(Usage!$D$5:$ABF$11,MATCH(UsagePerHour!$B$84,Usage!$C$5:$C$11,0),MATCH(UsagePerHour!AAA$4,Usage!$D$3:$ABF$3,0)),"")</f>
        <v/>
      </c>
      <c r="AAB88" s="6" t="str">
        <f>IFERROR(INDEX(Sales!$D$5:$ABF$18,MATCH(UsagePerHour!$B88,Sales!$C$5:$C$18,0),MATCH(UsagePerHour!AAB$4,Sales!$D$3:$ABF$3,0))/AAB$2*INDEX(Usage!$D$5:$ABF$11,MATCH(UsagePerHour!$B$84,Usage!$C$5:$C$11,0),MATCH(UsagePerHour!AAB$4,Usage!$D$3:$ABF$3,0)),"")</f>
        <v/>
      </c>
      <c r="AAC88" s="6" t="str">
        <f>IFERROR(INDEX(Sales!$D$5:$ABF$18,MATCH(UsagePerHour!$B88,Sales!$C$5:$C$18,0),MATCH(UsagePerHour!AAC$4,Sales!$D$3:$ABF$3,0))/AAC$2*INDEX(Usage!$D$5:$ABF$11,MATCH(UsagePerHour!$B$84,Usage!$C$5:$C$11,0),MATCH(UsagePerHour!AAC$4,Usage!$D$3:$ABF$3,0)),"")</f>
        <v/>
      </c>
      <c r="AAD88" s="6" t="str">
        <f>IFERROR(INDEX(Sales!$D$5:$ABF$18,MATCH(UsagePerHour!$B88,Sales!$C$5:$C$18,0),MATCH(UsagePerHour!AAD$4,Sales!$D$3:$ABF$3,0))/AAD$2*INDEX(Usage!$D$5:$ABF$11,MATCH(UsagePerHour!$B$84,Usage!$C$5:$C$11,0),MATCH(UsagePerHour!AAD$4,Usage!$D$3:$ABF$3,0)),"")</f>
        <v/>
      </c>
      <c r="AAE88" s="6" t="str">
        <f>IFERROR(INDEX(Sales!$D$5:$ABF$18,MATCH(UsagePerHour!$B88,Sales!$C$5:$C$18,0),MATCH(UsagePerHour!AAE$4,Sales!$D$3:$ABF$3,0))/AAE$2*INDEX(Usage!$D$5:$ABF$11,MATCH(UsagePerHour!$B$84,Usage!$C$5:$C$11,0),MATCH(UsagePerHour!AAE$4,Usage!$D$3:$ABF$3,0)),"")</f>
        <v/>
      </c>
      <c r="AAF88" s="6" t="str">
        <f>IFERROR(INDEX(Sales!$D$5:$ABF$18,MATCH(UsagePerHour!$B88,Sales!$C$5:$C$18,0),MATCH(UsagePerHour!AAF$4,Sales!$D$3:$ABF$3,0))/AAF$2*INDEX(Usage!$D$5:$ABF$11,MATCH(UsagePerHour!$B$84,Usage!$C$5:$C$11,0),MATCH(UsagePerHour!AAF$4,Usage!$D$3:$ABF$3,0)),"")</f>
        <v/>
      </c>
      <c r="AAG88" s="6" t="str">
        <f>IFERROR(INDEX(Sales!$D$5:$ABF$18,MATCH(UsagePerHour!$B88,Sales!$C$5:$C$18,0),MATCH(UsagePerHour!AAG$4,Sales!$D$3:$ABF$3,0))/AAG$2*INDEX(Usage!$D$5:$ABF$11,MATCH(UsagePerHour!$B$84,Usage!$C$5:$C$11,0),MATCH(UsagePerHour!AAG$4,Usage!$D$3:$ABF$3,0)),"")</f>
        <v/>
      </c>
      <c r="AAH88" s="6" t="str">
        <f>IFERROR(INDEX(Sales!$D$5:$ABF$18,MATCH(UsagePerHour!$B88,Sales!$C$5:$C$18,0),MATCH(UsagePerHour!AAH$4,Sales!$D$3:$ABF$3,0))/AAH$2*INDEX(Usage!$D$5:$ABF$11,MATCH(UsagePerHour!$B$84,Usage!$C$5:$C$11,0),MATCH(UsagePerHour!AAH$4,Usage!$D$3:$ABF$3,0)),"")</f>
        <v/>
      </c>
      <c r="AAI88" s="6" t="str">
        <f>IFERROR(INDEX(Sales!$D$5:$ABF$18,MATCH(UsagePerHour!$B88,Sales!$C$5:$C$18,0),MATCH(UsagePerHour!AAI$4,Sales!$D$3:$ABF$3,0))/AAI$2*INDEX(Usage!$D$5:$ABF$11,MATCH(UsagePerHour!$B$84,Usage!$C$5:$C$11,0),MATCH(UsagePerHour!AAI$4,Usage!$D$3:$ABF$3,0)),"")</f>
        <v/>
      </c>
      <c r="AAJ88" s="6" t="str">
        <f>IFERROR(INDEX(Sales!$D$5:$ABF$18,MATCH(UsagePerHour!$B88,Sales!$C$5:$C$18,0),MATCH(UsagePerHour!AAJ$4,Sales!$D$3:$ABF$3,0))/AAJ$2*INDEX(Usage!$D$5:$ABF$11,MATCH(UsagePerHour!$B$84,Usage!$C$5:$C$11,0),MATCH(UsagePerHour!AAJ$4,Usage!$D$3:$ABF$3,0)),"")</f>
        <v/>
      </c>
      <c r="AAK88" s="6" t="str">
        <f>IFERROR(INDEX(Sales!$D$5:$ABF$18,MATCH(UsagePerHour!$B88,Sales!$C$5:$C$18,0),MATCH(UsagePerHour!AAK$4,Sales!$D$3:$ABF$3,0))/AAK$2*INDEX(Usage!$D$5:$ABF$11,MATCH(UsagePerHour!$B$84,Usage!$C$5:$C$11,0),MATCH(UsagePerHour!AAK$4,Usage!$D$3:$ABF$3,0)),"")</f>
        <v/>
      </c>
      <c r="AAL88" s="6" t="str">
        <f>IFERROR(INDEX(Sales!$D$5:$ABF$18,MATCH(UsagePerHour!$B88,Sales!$C$5:$C$18,0),MATCH(UsagePerHour!AAL$4,Sales!$D$3:$ABF$3,0))/AAL$2*INDEX(Usage!$D$5:$ABF$11,MATCH(UsagePerHour!$B$84,Usage!$C$5:$C$11,0),MATCH(UsagePerHour!AAL$4,Usage!$D$3:$ABF$3,0)),"")</f>
        <v/>
      </c>
      <c r="AAM88" s="6" t="str">
        <f>IFERROR(INDEX(Sales!$D$5:$ABF$18,MATCH(UsagePerHour!$B88,Sales!$C$5:$C$18,0),MATCH(UsagePerHour!AAM$4,Sales!$D$3:$ABF$3,0))/AAM$2*INDEX(Usage!$D$5:$ABF$11,MATCH(UsagePerHour!$B$84,Usage!$C$5:$C$11,0),MATCH(UsagePerHour!AAM$4,Usage!$D$3:$ABF$3,0)),"")</f>
        <v/>
      </c>
      <c r="AAN88" s="6" t="str">
        <f>IFERROR(INDEX(Sales!$D$5:$ABF$18,MATCH(UsagePerHour!$B88,Sales!$C$5:$C$18,0),MATCH(UsagePerHour!AAN$4,Sales!$D$3:$ABF$3,0))/AAN$2*INDEX(Usage!$D$5:$ABF$11,MATCH(UsagePerHour!$B$84,Usage!$C$5:$C$11,0),MATCH(UsagePerHour!AAN$4,Usage!$D$3:$ABF$3,0)),"")</f>
        <v/>
      </c>
      <c r="AAO88" s="6" t="str">
        <f>IFERROR(INDEX(Sales!$D$5:$ABF$18,MATCH(UsagePerHour!$B88,Sales!$C$5:$C$18,0),MATCH(UsagePerHour!AAO$4,Sales!$D$3:$ABF$3,0))/AAO$2*INDEX(Usage!$D$5:$ABF$11,MATCH(UsagePerHour!$B$84,Usage!$C$5:$C$11,0),MATCH(UsagePerHour!AAO$4,Usage!$D$3:$ABF$3,0)),"")</f>
        <v/>
      </c>
      <c r="AAP88" s="6" t="str">
        <f>IFERROR(INDEX(Sales!$D$5:$ABF$18,MATCH(UsagePerHour!$B88,Sales!$C$5:$C$18,0),MATCH(UsagePerHour!AAP$4,Sales!$D$3:$ABF$3,0))/AAP$2*INDEX(Usage!$D$5:$ABF$11,MATCH(UsagePerHour!$B$84,Usage!$C$5:$C$11,0),MATCH(UsagePerHour!AAP$4,Usage!$D$3:$ABF$3,0)),"")</f>
        <v/>
      </c>
      <c r="AAQ88" s="6" t="str">
        <f>IFERROR(INDEX(Sales!$D$5:$ABF$18,MATCH(UsagePerHour!$B88,Sales!$C$5:$C$18,0),MATCH(UsagePerHour!AAQ$4,Sales!$D$3:$ABF$3,0))/AAQ$2*INDEX(Usage!$D$5:$ABF$11,MATCH(UsagePerHour!$B$84,Usage!$C$5:$C$11,0),MATCH(UsagePerHour!AAQ$4,Usage!$D$3:$ABF$3,0)),"")</f>
        <v/>
      </c>
      <c r="AAR88" s="6" t="str">
        <f>IFERROR(INDEX(Sales!$D$5:$ABF$18,MATCH(UsagePerHour!$B88,Sales!$C$5:$C$18,0),MATCH(UsagePerHour!AAR$4,Sales!$D$3:$ABF$3,0))/AAR$2*INDEX(Usage!$D$5:$ABF$11,MATCH(UsagePerHour!$B$84,Usage!$C$5:$C$11,0),MATCH(UsagePerHour!AAR$4,Usage!$D$3:$ABF$3,0)),"")</f>
        <v/>
      </c>
      <c r="AAS88" s="6" t="str">
        <f>IFERROR(INDEX(Sales!$D$5:$ABF$18,MATCH(UsagePerHour!$B88,Sales!$C$5:$C$18,0),MATCH(UsagePerHour!AAS$4,Sales!$D$3:$ABF$3,0))/AAS$2*INDEX(Usage!$D$5:$ABF$11,MATCH(UsagePerHour!$B$84,Usage!$C$5:$C$11,0),MATCH(UsagePerHour!AAS$4,Usage!$D$3:$ABF$3,0)),"")</f>
        <v/>
      </c>
      <c r="AAT88" s="6" t="str">
        <f>IFERROR(INDEX(Sales!$D$5:$ABF$18,MATCH(UsagePerHour!$B88,Sales!$C$5:$C$18,0),MATCH(UsagePerHour!AAT$4,Sales!$D$3:$ABF$3,0))/AAT$2*INDEX(Usage!$D$5:$ABF$11,MATCH(UsagePerHour!$B$84,Usage!$C$5:$C$11,0),MATCH(UsagePerHour!AAT$4,Usage!$D$3:$ABF$3,0)),"")</f>
        <v/>
      </c>
      <c r="AAU88" s="6" t="str">
        <f>IFERROR(INDEX(Sales!$D$5:$ABF$18,MATCH(UsagePerHour!$B88,Sales!$C$5:$C$18,0),MATCH(UsagePerHour!AAU$4,Sales!$D$3:$ABF$3,0))/AAU$2*INDEX(Usage!$D$5:$ABF$11,MATCH(UsagePerHour!$B$84,Usage!$C$5:$C$11,0),MATCH(UsagePerHour!AAU$4,Usage!$D$3:$ABF$3,0)),"")</f>
        <v/>
      </c>
      <c r="AAV88" s="6" t="str">
        <f>IFERROR(INDEX(Sales!$D$5:$ABF$18,MATCH(UsagePerHour!$B88,Sales!$C$5:$C$18,0),MATCH(UsagePerHour!AAV$4,Sales!$D$3:$ABF$3,0))/AAV$2*INDEX(Usage!$D$5:$ABF$11,MATCH(UsagePerHour!$B$84,Usage!$C$5:$C$11,0),MATCH(UsagePerHour!AAV$4,Usage!$D$3:$ABF$3,0)),"")</f>
        <v/>
      </c>
      <c r="AAW88" s="6" t="str">
        <f>IFERROR(INDEX(Sales!$D$5:$ABF$18,MATCH(UsagePerHour!$B88,Sales!$C$5:$C$18,0),MATCH(UsagePerHour!AAW$4,Sales!$D$3:$ABF$3,0))/AAW$2*INDEX(Usage!$D$5:$ABF$11,MATCH(UsagePerHour!$B$84,Usage!$C$5:$C$11,0),MATCH(UsagePerHour!AAW$4,Usage!$D$3:$ABF$3,0)),"")</f>
        <v/>
      </c>
      <c r="AAX88" s="6" t="str">
        <f>IFERROR(INDEX(Sales!$D$5:$ABF$18,MATCH(UsagePerHour!$B88,Sales!$C$5:$C$18,0),MATCH(UsagePerHour!AAX$4,Sales!$D$3:$ABF$3,0))/AAX$2*INDEX(Usage!$D$5:$ABF$11,MATCH(UsagePerHour!$B$84,Usage!$C$5:$C$11,0),MATCH(UsagePerHour!AAX$4,Usage!$D$3:$ABF$3,0)),"")</f>
        <v/>
      </c>
      <c r="AAY88" s="6" t="str">
        <f>IFERROR(INDEX(Sales!$D$5:$ABF$18,MATCH(UsagePerHour!$B88,Sales!$C$5:$C$18,0),MATCH(UsagePerHour!AAY$4,Sales!$D$3:$ABF$3,0))/AAY$2*INDEX(Usage!$D$5:$ABF$11,MATCH(UsagePerHour!$B$84,Usage!$C$5:$C$11,0),MATCH(UsagePerHour!AAY$4,Usage!$D$3:$ABF$3,0)),"")</f>
        <v/>
      </c>
      <c r="AAZ88" s="6" t="str">
        <f>IFERROR(INDEX(Sales!$D$5:$ABF$18,MATCH(UsagePerHour!$B88,Sales!$C$5:$C$18,0),MATCH(UsagePerHour!AAZ$4,Sales!$D$3:$ABF$3,0))/AAZ$2*INDEX(Usage!$D$5:$ABF$11,MATCH(UsagePerHour!$B$84,Usage!$C$5:$C$11,0),MATCH(UsagePerHour!AAZ$4,Usage!$D$3:$ABF$3,0)),"")</f>
        <v/>
      </c>
      <c r="ABA88" s="6" t="str">
        <f>IFERROR(INDEX(Sales!$D$5:$ABF$18,MATCH(UsagePerHour!$B88,Sales!$C$5:$C$18,0),MATCH(UsagePerHour!ABA$4,Sales!$D$3:$ABF$3,0))/ABA$2*INDEX(Usage!$D$5:$ABF$11,MATCH(UsagePerHour!$B$84,Usage!$C$5:$C$11,0),MATCH(UsagePerHour!ABA$4,Usage!$D$3:$ABF$3,0)),"")</f>
        <v/>
      </c>
    </row>
    <row r="89" spans="2:729">
      <c r="B89" s="3" t="s">
        <v>5</v>
      </c>
      <c r="C89" s="6">
        <f>IFERROR(INDEX(Sales!$D$5:$ABF$18,MATCH(UsagePerHour!$B89,Sales!$C$5:$C$18,0),MATCH(UsagePerHour!C$4,Sales!$D$3:$ABF$3,0))/C$2*INDEX(Usage!$D$5:$ABF$11,MATCH(UsagePerHour!$B$84,Usage!$C$5:$C$11,0),MATCH(UsagePerHour!C$4,Usage!$D$3:$ABF$3,0)),"")</f>
        <v>76.882977728971383</v>
      </c>
      <c r="D89" s="6">
        <f>IFERROR(INDEX(Sales!$D$5:$ABF$18,MATCH(UsagePerHour!$B89,Sales!$C$5:$C$18,0),MATCH(UsagePerHour!D$4,Sales!$D$3:$ABF$3,0))/D$2*INDEX(Usage!$D$5:$ABF$11,MATCH(UsagePerHour!$B$84,Usage!$C$5:$C$11,0),MATCH(UsagePerHour!D$4,Usage!$D$3:$ABF$3,0)),"")</f>
        <v>54.014358077329547</v>
      </c>
      <c r="E89" s="6">
        <f>IFERROR(INDEX(Sales!$D$5:$ABF$18,MATCH(UsagePerHour!$B89,Sales!$C$5:$C$18,0),MATCH(UsagePerHour!E$4,Sales!$D$3:$ABF$3,0))/E$2*INDEX(Usage!$D$5:$ABF$11,MATCH(UsagePerHour!$B$84,Usage!$C$5:$C$11,0),MATCH(UsagePerHour!E$4,Usage!$D$3:$ABF$3,0)),"")</f>
        <v>11.822275449101797</v>
      </c>
      <c r="F89" s="6">
        <f>IFERROR(INDEX(Sales!$D$5:$ABF$18,MATCH(UsagePerHour!$B89,Sales!$C$5:$C$18,0),MATCH(UsagePerHour!F$4,Sales!$D$3:$ABF$3,0))/F$2*INDEX(Usage!$D$5:$ABF$11,MATCH(UsagePerHour!$B$84,Usage!$C$5:$C$11,0),MATCH(UsagePerHour!F$4,Usage!$D$3:$ABF$3,0)),"")</f>
        <v>22.843437333203941</v>
      </c>
      <c r="G89" s="6">
        <f>IFERROR(INDEX(Sales!$D$5:$ABF$18,MATCH(UsagePerHour!$B89,Sales!$C$5:$C$18,0),MATCH(UsagePerHour!G$4,Sales!$D$3:$ABF$3,0))/G$2*INDEX(Usage!$D$5:$ABF$11,MATCH(UsagePerHour!$B$84,Usage!$C$5:$C$11,0),MATCH(UsagePerHour!G$4,Usage!$D$3:$ABF$3,0)),"")</f>
        <v>44.372788970234595</v>
      </c>
      <c r="H89" s="6">
        <f>IFERROR(INDEX(Sales!$D$5:$ABF$18,MATCH(UsagePerHour!$B89,Sales!$C$5:$C$18,0),MATCH(UsagePerHour!H$4,Sales!$D$3:$ABF$3,0))/H$2*INDEX(Usage!$D$5:$ABF$11,MATCH(UsagePerHour!$B$84,Usage!$C$5:$C$11,0),MATCH(UsagePerHour!H$4,Usage!$D$3:$ABF$3,0)),"")</f>
        <v>25.915658878966621</v>
      </c>
      <c r="I89" s="6">
        <f>IFERROR(INDEX(Sales!$D$5:$ABF$18,MATCH(UsagePerHour!$B89,Sales!$C$5:$C$18,0),MATCH(UsagePerHour!I$4,Sales!$D$3:$ABF$3,0))/I$2*INDEX(Usage!$D$5:$ABF$11,MATCH(UsagePerHour!$B$84,Usage!$C$5:$C$11,0),MATCH(UsagePerHour!I$4,Usage!$D$3:$ABF$3,0)),"")</f>
        <v>134.32346909913733</v>
      </c>
      <c r="J89" s="6">
        <f>IFERROR(INDEX(Sales!$D$5:$ABF$18,MATCH(UsagePerHour!$B89,Sales!$C$5:$C$18,0),MATCH(UsagePerHour!J$4,Sales!$D$3:$ABF$3,0))/J$2*INDEX(Usage!$D$5:$ABF$11,MATCH(UsagePerHour!$B$84,Usage!$C$5:$C$11,0),MATCH(UsagePerHour!J$4,Usage!$D$3:$ABF$3,0)),"")</f>
        <v>76.882977728971383</v>
      </c>
      <c r="K89" s="6">
        <f>IFERROR(INDEX(Sales!$D$5:$ABF$18,MATCH(UsagePerHour!$B89,Sales!$C$5:$C$18,0),MATCH(UsagePerHour!K$4,Sales!$D$3:$ABF$3,0))/K$2*INDEX(Usage!$D$5:$ABF$11,MATCH(UsagePerHour!$B$84,Usage!$C$5:$C$11,0),MATCH(UsagePerHour!K$4,Usage!$D$3:$ABF$3,0)),"")</f>
        <v>54.014358077329547</v>
      </c>
      <c r="L89" s="6">
        <f>IFERROR(INDEX(Sales!$D$5:$ABF$18,MATCH(UsagePerHour!$B89,Sales!$C$5:$C$18,0),MATCH(UsagePerHour!L$4,Sales!$D$3:$ABF$3,0))/L$2*INDEX(Usage!$D$5:$ABF$11,MATCH(UsagePerHour!$B$84,Usage!$C$5:$C$11,0),MATCH(UsagePerHour!L$4,Usage!$D$3:$ABF$3,0)),"")</f>
        <v>11.822275449101797</v>
      </c>
      <c r="M89" s="6">
        <f>IFERROR(INDEX(Sales!$D$5:$ABF$18,MATCH(UsagePerHour!$B89,Sales!$C$5:$C$18,0),MATCH(UsagePerHour!M$4,Sales!$D$3:$ABF$3,0))/M$2*INDEX(Usage!$D$5:$ABF$11,MATCH(UsagePerHour!$B$84,Usage!$C$5:$C$11,0),MATCH(UsagePerHour!M$4,Usage!$D$3:$ABF$3,0)),"")</f>
        <v>22.843437333203941</v>
      </c>
      <c r="N89" s="6">
        <f>IFERROR(INDEX(Sales!$D$5:$ABF$18,MATCH(UsagePerHour!$B89,Sales!$C$5:$C$18,0),MATCH(UsagePerHour!N$4,Sales!$D$3:$ABF$3,0))/N$2*INDEX(Usage!$D$5:$ABF$11,MATCH(UsagePerHour!$B$84,Usage!$C$5:$C$11,0),MATCH(UsagePerHour!N$4,Usage!$D$3:$ABF$3,0)),"")</f>
        <v>44.372788970234595</v>
      </c>
      <c r="O89" s="6">
        <f>IFERROR(INDEX(Sales!$D$5:$ABF$18,MATCH(UsagePerHour!$B89,Sales!$C$5:$C$18,0),MATCH(UsagePerHour!O$4,Sales!$D$3:$ABF$3,0))/O$2*INDEX(Usage!$D$5:$ABF$11,MATCH(UsagePerHour!$B$84,Usage!$C$5:$C$11,0),MATCH(UsagePerHour!O$4,Usage!$D$3:$ABF$3,0)),"")</f>
        <v>25.915658878966621</v>
      </c>
      <c r="P89" s="6">
        <f>IFERROR(INDEX(Sales!$D$5:$ABF$18,MATCH(UsagePerHour!$B89,Sales!$C$5:$C$18,0),MATCH(UsagePerHour!P$4,Sales!$D$3:$ABF$3,0))/P$2*INDEX(Usage!$D$5:$ABF$11,MATCH(UsagePerHour!$B$84,Usage!$C$5:$C$11,0),MATCH(UsagePerHour!P$4,Usage!$D$3:$ABF$3,0)),"")</f>
        <v>134.32346909913733</v>
      </c>
      <c r="Q89" s="6">
        <f>IFERROR(INDEX(Sales!$D$5:$ABF$18,MATCH(UsagePerHour!$B89,Sales!$C$5:$C$18,0),MATCH(UsagePerHour!Q$4,Sales!$D$3:$ABF$3,0))/Q$2*INDEX(Usage!$D$5:$ABF$11,MATCH(UsagePerHour!$B$84,Usage!$C$5:$C$11,0),MATCH(UsagePerHour!Q$4,Usage!$D$3:$ABF$3,0)),"")</f>
        <v>76.882977728971383</v>
      </c>
      <c r="R89" s="6">
        <f>IFERROR(INDEX(Sales!$D$5:$ABF$18,MATCH(UsagePerHour!$B89,Sales!$C$5:$C$18,0),MATCH(UsagePerHour!R$4,Sales!$D$3:$ABF$3,0))/R$2*INDEX(Usage!$D$5:$ABF$11,MATCH(UsagePerHour!$B$84,Usage!$C$5:$C$11,0),MATCH(UsagePerHour!R$4,Usage!$D$3:$ABF$3,0)),"")</f>
        <v>54.014358077329547</v>
      </c>
      <c r="S89" s="6">
        <f>IFERROR(INDEX(Sales!$D$5:$ABF$18,MATCH(UsagePerHour!$B89,Sales!$C$5:$C$18,0),MATCH(UsagePerHour!S$4,Sales!$D$3:$ABF$3,0))/S$2*INDEX(Usage!$D$5:$ABF$11,MATCH(UsagePerHour!$B$84,Usage!$C$5:$C$11,0),MATCH(UsagePerHour!S$4,Usage!$D$3:$ABF$3,0)),"")</f>
        <v>11.822275449101797</v>
      </c>
      <c r="T89" s="6">
        <f>IFERROR(INDEX(Sales!$D$5:$ABF$18,MATCH(UsagePerHour!$B89,Sales!$C$5:$C$18,0),MATCH(UsagePerHour!T$4,Sales!$D$3:$ABF$3,0))/T$2*INDEX(Usage!$D$5:$ABF$11,MATCH(UsagePerHour!$B$84,Usage!$C$5:$C$11,0),MATCH(UsagePerHour!T$4,Usage!$D$3:$ABF$3,0)),"")</f>
        <v>22.843437333203941</v>
      </c>
      <c r="U89" s="6">
        <f>IFERROR(INDEX(Sales!$D$5:$ABF$18,MATCH(UsagePerHour!$B89,Sales!$C$5:$C$18,0),MATCH(UsagePerHour!U$4,Sales!$D$3:$ABF$3,0))/U$2*INDEX(Usage!$D$5:$ABF$11,MATCH(UsagePerHour!$B$84,Usage!$C$5:$C$11,0),MATCH(UsagePerHour!U$4,Usage!$D$3:$ABF$3,0)),"")</f>
        <v>44.372788970234595</v>
      </c>
      <c r="V89" s="6">
        <f>IFERROR(INDEX(Sales!$D$5:$ABF$18,MATCH(UsagePerHour!$B89,Sales!$C$5:$C$18,0),MATCH(UsagePerHour!V$4,Sales!$D$3:$ABF$3,0))/V$2*INDEX(Usage!$D$5:$ABF$11,MATCH(UsagePerHour!$B$84,Usage!$C$5:$C$11,0),MATCH(UsagePerHour!V$4,Usage!$D$3:$ABF$3,0)),"")</f>
        <v>25.915658878966621</v>
      </c>
      <c r="W89" s="6">
        <f>IFERROR(INDEX(Sales!$D$5:$ABF$18,MATCH(UsagePerHour!$B89,Sales!$C$5:$C$18,0),MATCH(UsagePerHour!W$4,Sales!$D$3:$ABF$3,0))/W$2*INDEX(Usage!$D$5:$ABF$11,MATCH(UsagePerHour!$B$84,Usage!$C$5:$C$11,0),MATCH(UsagePerHour!W$4,Usage!$D$3:$ABF$3,0)),"")</f>
        <v>134.32346909913733</v>
      </c>
      <c r="X89" s="6">
        <f>IFERROR(INDEX(Sales!$D$5:$ABF$18,MATCH(UsagePerHour!$B89,Sales!$C$5:$C$18,0),MATCH(UsagePerHour!X$4,Sales!$D$3:$ABF$3,0))/X$2*INDEX(Usage!$D$5:$ABF$11,MATCH(UsagePerHour!$B$84,Usage!$C$5:$C$11,0),MATCH(UsagePerHour!X$4,Usage!$D$3:$ABF$3,0)),"")</f>
        <v>76.882977728971383</v>
      </c>
      <c r="Y89" s="6">
        <f>IFERROR(INDEX(Sales!$D$5:$ABF$18,MATCH(UsagePerHour!$B89,Sales!$C$5:$C$18,0),MATCH(UsagePerHour!Y$4,Sales!$D$3:$ABF$3,0))/Y$2*INDEX(Usage!$D$5:$ABF$11,MATCH(UsagePerHour!$B$84,Usage!$C$5:$C$11,0),MATCH(UsagePerHour!Y$4,Usage!$D$3:$ABF$3,0)),"")</f>
        <v>54.014358077329547</v>
      </c>
      <c r="Z89" s="6">
        <f>IFERROR(INDEX(Sales!$D$5:$ABF$18,MATCH(UsagePerHour!$B89,Sales!$C$5:$C$18,0),MATCH(UsagePerHour!Z$4,Sales!$D$3:$ABF$3,0))/Z$2*INDEX(Usage!$D$5:$ABF$11,MATCH(UsagePerHour!$B$84,Usage!$C$5:$C$11,0),MATCH(UsagePerHour!Z$4,Usage!$D$3:$ABF$3,0)),"")</f>
        <v>11.822275449101797</v>
      </c>
      <c r="AA89" s="6">
        <f>IFERROR(INDEX(Sales!$D$5:$ABF$18,MATCH(UsagePerHour!$B89,Sales!$C$5:$C$18,0),MATCH(UsagePerHour!AA$4,Sales!$D$3:$ABF$3,0))/AA$2*INDEX(Usage!$D$5:$ABF$11,MATCH(UsagePerHour!$B$84,Usage!$C$5:$C$11,0),MATCH(UsagePerHour!AA$4,Usage!$D$3:$ABF$3,0)),"")</f>
        <v>22.843437333203941</v>
      </c>
      <c r="AB89" s="6">
        <f>IFERROR(INDEX(Sales!$D$5:$ABF$18,MATCH(UsagePerHour!$B89,Sales!$C$5:$C$18,0),MATCH(UsagePerHour!AB$4,Sales!$D$3:$ABF$3,0))/AB$2*INDEX(Usage!$D$5:$ABF$11,MATCH(UsagePerHour!$B$84,Usage!$C$5:$C$11,0),MATCH(UsagePerHour!AB$4,Usage!$D$3:$ABF$3,0)),"")</f>
        <v>44.372788970234595</v>
      </c>
      <c r="AC89" s="6">
        <f>IFERROR(INDEX(Sales!$D$5:$ABF$18,MATCH(UsagePerHour!$B89,Sales!$C$5:$C$18,0),MATCH(UsagePerHour!AC$4,Sales!$D$3:$ABF$3,0))/AC$2*INDEX(Usage!$D$5:$ABF$11,MATCH(UsagePerHour!$B$84,Usage!$C$5:$C$11,0),MATCH(UsagePerHour!AC$4,Usage!$D$3:$ABF$3,0)),"")</f>
        <v>25.915658878966621</v>
      </c>
      <c r="AD89" s="6">
        <f>IFERROR(INDEX(Sales!$D$5:$ABF$18,MATCH(UsagePerHour!$B89,Sales!$C$5:$C$18,0),MATCH(UsagePerHour!AD$4,Sales!$D$3:$ABF$3,0))/AD$2*INDEX(Usage!$D$5:$ABF$11,MATCH(UsagePerHour!$B$84,Usage!$C$5:$C$11,0),MATCH(UsagePerHour!AD$4,Usage!$D$3:$ABF$3,0)),"")</f>
        <v>134.32346909913733</v>
      </c>
      <c r="AE89" s="6">
        <f>IFERROR(INDEX(Sales!$D$5:$ABF$18,MATCH(UsagePerHour!$B89,Sales!$C$5:$C$18,0),MATCH(UsagePerHour!AE$4,Sales!$D$3:$ABF$3,0))/AE$2*INDEX(Usage!$D$5:$ABF$11,MATCH(UsagePerHour!$B$84,Usage!$C$5:$C$11,0),MATCH(UsagePerHour!AE$4,Usage!$D$3:$ABF$3,0)),"")</f>
        <v>76.882977728971383</v>
      </c>
      <c r="AF89" s="6">
        <f>IFERROR(INDEX(Sales!$D$5:$ABF$18,MATCH(UsagePerHour!$B89,Sales!$C$5:$C$18,0),MATCH(UsagePerHour!AF$4,Sales!$D$3:$ABF$3,0))/AF$2*INDEX(Usage!$D$5:$ABF$11,MATCH(UsagePerHour!$B$84,Usage!$C$5:$C$11,0),MATCH(UsagePerHour!AF$4,Usage!$D$3:$ABF$3,0)),"")</f>
        <v>54.014358077329547</v>
      </c>
      <c r="AG89" s="6">
        <f>IFERROR(INDEX(Sales!$D$5:$ABF$18,MATCH(UsagePerHour!$B89,Sales!$C$5:$C$18,0),MATCH(UsagePerHour!AG$4,Sales!$D$3:$ABF$3,0))/AG$2*INDEX(Usage!$D$5:$ABF$11,MATCH(UsagePerHour!$B$84,Usage!$C$5:$C$11,0),MATCH(UsagePerHour!AG$4,Usage!$D$3:$ABF$3,0)),"")</f>
        <v>11.822275449101797</v>
      </c>
      <c r="AH89" s="6">
        <f>IFERROR(INDEX(Sales!$D$5:$ABF$18,MATCH(UsagePerHour!$B89,Sales!$C$5:$C$18,0),MATCH(UsagePerHour!AH$4,Sales!$D$3:$ABF$3,0))/AH$2*INDEX(Usage!$D$5:$ABF$11,MATCH(UsagePerHour!$B$84,Usage!$C$5:$C$11,0),MATCH(UsagePerHour!AH$4,Usage!$D$3:$ABF$3,0)),"")</f>
        <v>22.843437333203941</v>
      </c>
      <c r="AI89" s="6">
        <f>IFERROR(INDEX(Sales!$D$5:$ABF$18,MATCH(UsagePerHour!$B89,Sales!$C$5:$C$18,0),MATCH(UsagePerHour!AI$4,Sales!$D$3:$ABF$3,0))/AI$2*INDEX(Usage!$D$5:$ABF$11,MATCH(UsagePerHour!$B$84,Usage!$C$5:$C$11,0),MATCH(UsagePerHour!AI$4,Usage!$D$3:$ABF$3,0)),"")</f>
        <v>44.372788970234595</v>
      </c>
      <c r="AJ89" s="6">
        <f>IFERROR(INDEX(Sales!$D$5:$ABF$18,MATCH(UsagePerHour!$B89,Sales!$C$5:$C$18,0),MATCH(UsagePerHour!AJ$4,Sales!$D$3:$ABF$3,0))/AJ$2*INDEX(Usage!$D$5:$ABF$11,MATCH(UsagePerHour!$B$84,Usage!$C$5:$C$11,0),MATCH(UsagePerHour!AJ$4,Usage!$D$3:$ABF$3,0)),"")</f>
        <v>25.915658878966621</v>
      </c>
      <c r="AK89" s="6">
        <f>IFERROR(INDEX(Sales!$D$5:$ABF$18,MATCH(UsagePerHour!$B89,Sales!$C$5:$C$18,0),MATCH(UsagePerHour!AK$4,Sales!$D$3:$ABF$3,0))/AK$2*INDEX(Usage!$D$5:$ABF$11,MATCH(UsagePerHour!$B$84,Usage!$C$5:$C$11,0),MATCH(UsagePerHour!AK$4,Usage!$D$3:$ABF$3,0)),"")</f>
        <v>134.32346909913733</v>
      </c>
      <c r="AL89" s="6">
        <f>IFERROR(INDEX(Sales!$D$5:$ABF$18,MATCH(UsagePerHour!$B89,Sales!$C$5:$C$18,0),MATCH(UsagePerHour!AL$4,Sales!$D$3:$ABF$3,0))/AL$2*INDEX(Usage!$D$5:$ABF$11,MATCH(UsagePerHour!$B$84,Usage!$C$5:$C$11,0),MATCH(UsagePerHour!AL$4,Usage!$D$3:$ABF$3,0)),"")</f>
        <v>76.882977728971383</v>
      </c>
      <c r="AM89" s="6">
        <f>IFERROR(INDEX(Sales!$D$5:$ABF$18,MATCH(UsagePerHour!$B89,Sales!$C$5:$C$18,0),MATCH(UsagePerHour!AM$4,Sales!$D$3:$ABF$3,0))/AM$2*INDEX(Usage!$D$5:$ABF$11,MATCH(UsagePerHour!$B$84,Usage!$C$5:$C$11,0),MATCH(UsagePerHour!AM$4,Usage!$D$3:$ABF$3,0)),"")</f>
        <v>54.014358077329547</v>
      </c>
      <c r="AN89" s="6">
        <f>IFERROR(INDEX(Sales!$D$5:$ABF$18,MATCH(UsagePerHour!$B89,Sales!$C$5:$C$18,0),MATCH(UsagePerHour!AN$4,Sales!$D$3:$ABF$3,0))/AN$2*INDEX(Usage!$D$5:$ABF$11,MATCH(UsagePerHour!$B$84,Usage!$C$5:$C$11,0),MATCH(UsagePerHour!AN$4,Usage!$D$3:$ABF$3,0)),"")</f>
        <v>11.822275449101797</v>
      </c>
      <c r="AO89" s="6">
        <f>IFERROR(INDEX(Sales!$D$5:$ABF$18,MATCH(UsagePerHour!$B89,Sales!$C$5:$C$18,0),MATCH(UsagePerHour!AO$4,Sales!$D$3:$ABF$3,0))/AO$2*INDEX(Usage!$D$5:$ABF$11,MATCH(UsagePerHour!$B$84,Usage!$C$5:$C$11,0),MATCH(UsagePerHour!AO$4,Usage!$D$3:$ABF$3,0)),"")</f>
        <v>22.843437333203941</v>
      </c>
      <c r="AP89" s="6">
        <f>IFERROR(INDEX(Sales!$D$5:$ABF$18,MATCH(UsagePerHour!$B89,Sales!$C$5:$C$18,0),MATCH(UsagePerHour!AP$4,Sales!$D$3:$ABF$3,0))/AP$2*INDEX(Usage!$D$5:$ABF$11,MATCH(UsagePerHour!$B$84,Usage!$C$5:$C$11,0),MATCH(UsagePerHour!AP$4,Usage!$D$3:$ABF$3,0)),"")</f>
        <v>44.372788970234595</v>
      </c>
      <c r="AQ89" s="6">
        <f>IFERROR(INDEX(Sales!$D$5:$ABF$18,MATCH(UsagePerHour!$B89,Sales!$C$5:$C$18,0),MATCH(UsagePerHour!AQ$4,Sales!$D$3:$ABF$3,0))/AQ$2*INDEX(Usage!$D$5:$ABF$11,MATCH(UsagePerHour!$B$84,Usage!$C$5:$C$11,0),MATCH(UsagePerHour!AQ$4,Usage!$D$3:$ABF$3,0)),"")</f>
        <v>25.915658878966621</v>
      </c>
      <c r="AR89" s="6">
        <f>IFERROR(INDEX(Sales!$D$5:$ABF$18,MATCH(UsagePerHour!$B89,Sales!$C$5:$C$18,0),MATCH(UsagePerHour!AR$4,Sales!$D$3:$ABF$3,0))/AR$2*INDEX(Usage!$D$5:$ABF$11,MATCH(UsagePerHour!$B$84,Usage!$C$5:$C$11,0),MATCH(UsagePerHour!AR$4,Usage!$D$3:$ABF$3,0)),"")</f>
        <v>134.32346909913733</v>
      </c>
      <c r="AS89" s="6">
        <f>IFERROR(INDEX(Sales!$D$5:$ABF$18,MATCH(UsagePerHour!$B89,Sales!$C$5:$C$18,0),MATCH(UsagePerHour!AS$4,Sales!$D$3:$ABF$3,0))/AS$2*INDEX(Usage!$D$5:$ABF$11,MATCH(UsagePerHour!$B$84,Usage!$C$5:$C$11,0),MATCH(UsagePerHour!AS$4,Usage!$D$3:$ABF$3,0)),"")</f>
        <v>76.882977728971383</v>
      </c>
      <c r="AT89" s="6">
        <f>IFERROR(INDEX(Sales!$D$5:$ABF$18,MATCH(UsagePerHour!$B89,Sales!$C$5:$C$18,0),MATCH(UsagePerHour!AT$4,Sales!$D$3:$ABF$3,0))/AT$2*INDEX(Usage!$D$5:$ABF$11,MATCH(UsagePerHour!$B$84,Usage!$C$5:$C$11,0),MATCH(UsagePerHour!AT$4,Usage!$D$3:$ABF$3,0)),"")</f>
        <v>54.014358077329547</v>
      </c>
      <c r="AU89" s="6">
        <f>IFERROR(INDEX(Sales!$D$5:$ABF$18,MATCH(UsagePerHour!$B89,Sales!$C$5:$C$18,0),MATCH(UsagePerHour!AU$4,Sales!$D$3:$ABF$3,0))/AU$2*INDEX(Usage!$D$5:$ABF$11,MATCH(UsagePerHour!$B$84,Usage!$C$5:$C$11,0),MATCH(UsagePerHour!AU$4,Usage!$D$3:$ABF$3,0)),"")</f>
        <v>11.822275449101797</v>
      </c>
      <c r="AV89" s="6">
        <f>IFERROR(INDEX(Sales!$D$5:$ABF$18,MATCH(UsagePerHour!$B89,Sales!$C$5:$C$18,0),MATCH(UsagePerHour!AV$4,Sales!$D$3:$ABF$3,0))/AV$2*INDEX(Usage!$D$5:$ABF$11,MATCH(UsagePerHour!$B$84,Usage!$C$5:$C$11,0),MATCH(UsagePerHour!AV$4,Usage!$D$3:$ABF$3,0)),"")</f>
        <v>22.843437333203941</v>
      </c>
      <c r="AW89" s="6">
        <f>IFERROR(INDEX(Sales!$D$5:$ABF$18,MATCH(UsagePerHour!$B89,Sales!$C$5:$C$18,0),MATCH(UsagePerHour!AW$4,Sales!$D$3:$ABF$3,0))/AW$2*INDEX(Usage!$D$5:$ABF$11,MATCH(UsagePerHour!$B$84,Usage!$C$5:$C$11,0),MATCH(UsagePerHour!AW$4,Usage!$D$3:$ABF$3,0)),"")</f>
        <v>44.372788970234595</v>
      </c>
      <c r="AX89" s="6">
        <f>IFERROR(INDEX(Sales!$D$5:$ABF$18,MATCH(UsagePerHour!$B89,Sales!$C$5:$C$18,0),MATCH(UsagePerHour!AX$4,Sales!$D$3:$ABF$3,0))/AX$2*INDEX(Usage!$D$5:$ABF$11,MATCH(UsagePerHour!$B$84,Usage!$C$5:$C$11,0),MATCH(UsagePerHour!AX$4,Usage!$D$3:$ABF$3,0)),"")</f>
        <v>25.915658878966621</v>
      </c>
      <c r="AY89" s="6">
        <f>IFERROR(INDEX(Sales!$D$5:$ABF$18,MATCH(UsagePerHour!$B89,Sales!$C$5:$C$18,0),MATCH(UsagePerHour!AY$4,Sales!$D$3:$ABF$3,0))/AY$2*INDEX(Usage!$D$5:$ABF$11,MATCH(UsagePerHour!$B$84,Usage!$C$5:$C$11,0),MATCH(UsagePerHour!AY$4,Usage!$D$3:$ABF$3,0)),"")</f>
        <v>134.32346909913733</v>
      </c>
      <c r="AZ89" s="6">
        <f>IFERROR(INDEX(Sales!$D$5:$ABF$18,MATCH(UsagePerHour!$B89,Sales!$C$5:$C$18,0),MATCH(UsagePerHour!AZ$4,Sales!$D$3:$ABF$3,0))/AZ$2*INDEX(Usage!$D$5:$ABF$11,MATCH(UsagePerHour!$B$84,Usage!$C$5:$C$11,0),MATCH(UsagePerHour!AZ$4,Usage!$D$3:$ABF$3,0)),"")</f>
        <v>76.882977728971383</v>
      </c>
      <c r="BA89" s="6">
        <f>IFERROR(INDEX(Sales!$D$5:$ABF$18,MATCH(UsagePerHour!$B89,Sales!$C$5:$C$18,0),MATCH(UsagePerHour!BA$4,Sales!$D$3:$ABF$3,0))/BA$2*INDEX(Usage!$D$5:$ABF$11,MATCH(UsagePerHour!$B$84,Usage!$C$5:$C$11,0),MATCH(UsagePerHour!BA$4,Usage!$D$3:$ABF$3,0)),"")</f>
        <v>54.014358077329547</v>
      </c>
      <c r="BB89" s="6">
        <f>IFERROR(INDEX(Sales!$D$5:$ABF$18,MATCH(UsagePerHour!$B89,Sales!$C$5:$C$18,0),MATCH(UsagePerHour!BB$4,Sales!$D$3:$ABF$3,0))/BB$2*INDEX(Usage!$D$5:$ABF$11,MATCH(UsagePerHour!$B$84,Usage!$C$5:$C$11,0),MATCH(UsagePerHour!BB$4,Usage!$D$3:$ABF$3,0)),"")</f>
        <v>11.822275449101797</v>
      </c>
      <c r="BC89" s="6">
        <f>IFERROR(INDEX(Sales!$D$5:$ABF$18,MATCH(UsagePerHour!$B89,Sales!$C$5:$C$18,0),MATCH(UsagePerHour!BC$4,Sales!$D$3:$ABF$3,0))/BC$2*INDEX(Usage!$D$5:$ABF$11,MATCH(UsagePerHour!$B$84,Usage!$C$5:$C$11,0),MATCH(UsagePerHour!BC$4,Usage!$D$3:$ABF$3,0)),"")</f>
        <v>22.843437333203941</v>
      </c>
      <c r="BD89" s="6">
        <f>IFERROR(INDEX(Sales!$D$5:$ABF$18,MATCH(UsagePerHour!$B89,Sales!$C$5:$C$18,0),MATCH(UsagePerHour!BD$4,Sales!$D$3:$ABF$3,0))/BD$2*INDEX(Usage!$D$5:$ABF$11,MATCH(UsagePerHour!$B$84,Usage!$C$5:$C$11,0),MATCH(UsagePerHour!BD$4,Usage!$D$3:$ABF$3,0)),"")</f>
        <v>44.372788970234595</v>
      </c>
      <c r="BE89" s="6">
        <f>IFERROR(INDEX(Sales!$D$5:$ABF$18,MATCH(UsagePerHour!$B89,Sales!$C$5:$C$18,0),MATCH(UsagePerHour!BE$4,Sales!$D$3:$ABF$3,0))/BE$2*INDEX(Usage!$D$5:$ABF$11,MATCH(UsagePerHour!$B$84,Usage!$C$5:$C$11,0),MATCH(UsagePerHour!BE$4,Usage!$D$3:$ABF$3,0)),"")</f>
        <v>25.915658878966621</v>
      </c>
      <c r="BF89" s="6">
        <f>IFERROR(INDEX(Sales!$D$5:$ABF$18,MATCH(UsagePerHour!$B89,Sales!$C$5:$C$18,0),MATCH(UsagePerHour!BF$4,Sales!$D$3:$ABF$3,0))/BF$2*INDEX(Usage!$D$5:$ABF$11,MATCH(UsagePerHour!$B$84,Usage!$C$5:$C$11,0),MATCH(UsagePerHour!BF$4,Usage!$D$3:$ABF$3,0)),"")</f>
        <v>134.32346909913733</v>
      </c>
      <c r="BG89" s="6">
        <f>IFERROR(INDEX(Sales!$D$5:$ABF$18,MATCH(UsagePerHour!$B89,Sales!$C$5:$C$18,0),MATCH(UsagePerHour!BG$4,Sales!$D$3:$ABF$3,0))/BG$2*INDEX(Usage!$D$5:$ABF$11,MATCH(UsagePerHour!$B$84,Usage!$C$5:$C$11,0),MATCH(UsagePerHour!BG$4,Usage!$D$3:$ABF$3,0)),"")</f>
        <v>76.882977728971383</v>
      </c>
      <c r="BH89" s="6">
        <f>IFERROR(INDEX(Sales!$D$5:$ABF$18,MATCH(UsagePerHour!$B89,Sales!$C$5:$C$18,0),MATCH(UsagePerHour!BH$4,Sales!$D$3:$ABF$3,0))/BH$2*INDEX(Usage!$D$5:$ABF$11,MATCH(UsagePerHour!$B$84,Usage!$C$5:$C$11,0),MATCH(UsagePerHour!BH$4,Usage!$D$3:$ABF$3,0)),"")</f>
        <v>54.014358077329547</v>
      </c>
      <c r="BI89" s="6">
        <f>IFERROR(INDEX(Sales!$D$5:$ABF$18,MATCH(UsagePerHour!$B89,Sales!$C$5:$C$18,0),MATCH(UsagePerHour!BI$4,Sales!$D$3:$ABF$3,0))/BI$2*INDEX(Usage!$D$5:$ABF$11,MATCH(UsagePerHour!$B$84,Usage!$C$5:$C$11,0),MATCH(UsagePerHour!BI$4,Usage!$D$3:$ABF$3,0)),"")</f>
        <v>11.822275449101797</v>
      </c>
      <c r="BJ89" s="6">
        <f>IFERROR(INDEX(Sales!$D$5:$ABF$18,MATCH(UsagePerHour!$B89,Sales!$C$5:$C$18,0),MATCH(UsagePerHour!BJ$4,Sales!$D$3:$ABF$3,0))/BJ$2*INDEX(Usage!$D$5:$ABF$11,MATCH(UsagePerHour!$B$84,Usage!$C$5:$C$11,0),MATCH(UsagePerHour!BJ$4,Usage!$D$3:$ABF$3,0)),"")</f>
        <v>22.843437333203941</v>
      </c>
      <c r="BK89" s="6">
        <f>IFERROR(INDEX(Sales!$D$5:$ABF$18,MATCH(UsagePerHour!$B89,Sales!$C$5:$C$18,0),MATCH(UsagePerHour!BK$4,Sales!$D$3:$ABF$3,0))/BK$2*INDEX(Usage!$D$5:$ABF$11,MATCH(UsagePerHour!$B$84,Usage!$C$5:$C$11,0),MATCH(UsagePerHour!BK$4,Usage!$D$3:$ABF$3,0)),"")</f>
        <v>44.372788970234595</v>
      </c>
      <c r="BL89" s="6">
        <f>IFERROR(INDEX(Sales!$D$5:$ABF$18,MATCH(UsagePerHour!$B89,Sales!$C$5:$C$18,0),MATCH(UsagePerHour!BL$4,Sales!$D$3:$ABF$3,0))/BL$2*INDEX(Usage!$D$5:$ABF$11,MATCH(UsagePerHour!$B$84,Usage!$C$5:$C$11,0),MATCH(UsagePerHour!BL$4,Usage!$D$3:$ABF$3,0)),"")</f>
        <v>25.915658878966621</v>
      </c>
      <c r="BM89" s="6">
        <f>IFERROR(INDEX(Sales!$D$5:$ABF$18,MATCH(UsagePerHour!$B89,Sales!$C$5:$C$18,0),MATCH(UsagePerHour!BM$4,Sales!$D$3:$ABF$3,0))/BM$2*INDEX(Usage!$D$5:$ABF$11,MATCH(UsagePerHour!$B$84,Usage!$C$5:$C$11,0),MATCH(UsagePerHour!BM$4,Usage!$D$3:$ABF$3,0)),"")</f>
        <v>134.32346909913733</v>
      </c>
      <c r="BN89" s="6">
        <f>IFERROR(INDEX(Sales!$D$5:$ABF$18,MATCH(UsagePerHour!$B89,Sales!$C$5:$C$18,0),MATCH(UsagePerHour!BN$4,Sales!$D$3:$ABF$3,0))/BN$2*INDEX(Usage!$D$5:$ABF$11,MATCH(UsagePerHour!$B$84,Usage!$C$5:$C$11,0),MATCH(UsagePerHour!BN$4,Usage!$D$3:$ABF$3,0)),"")</f>
        <v>76.882977728971383</v>
      </c>
      <c r="BO89" s="6">
        <f>IFERROR(INDEX(Sales!$D$5:$ABF$18,MATCH(UsagePerHour!$B89,Sales!$C$5:$C$18,0),MATCH(UsagePerHour!BO$4,Sales!$D$3:$ABF$3,0))/BO$2*INDEX(Usage!$D$5:$ABF$11,MATCH(UsagePerHour!$B$84,Usage!$C$5:$C$11,0),MATCH(UsagePerHour!BO$4,Usage!$D$3:$ABF$3,0)),"")</f>
        <v>54.014358077329547</v>
      </c>
      <c r="BP89" s="6">
        <f>IFERROR(INDEX(Sales!$D$5:$ABF$18,MATCH(UsagePerHour!$B89,Sales!$C$5:$C$18,0),MATCH(UsagePerHour!BP$4,Sales!$D$3:$ABF$3,0))/BP$2*INDEX(Usage!$D$5:$ABF$11,MATCH(UsagePerHour!$B$84,Usage!$C$5:$C$11,0),MATCH(UsagePerHour!BP$4,Usage!$D$3:$ABF$3,0)),"")</f>
        <v>11.822275449101797</v>
      </c>
      <c r="BQ89" s="6">
        <f>IFERROR(INDEX(Sales!$D$5:$ABF$18,MATCH(UsagePerHour!$B89,Sales!$C$5:$C$18,0),MATCH(UsagePerHour!BQ$4,Sales!$D$3:$ABF$3,0))/BQ$2*INDEX(Usage!$D$5:$ABF$11,MATCH(UsagePerHour!$B$84,Usage!$C$5:$C$11,0),MATCH(UsagePerHour!BQ$4,Usage!$D$3:$ABF$3,0)),"")</f>
        <v>22.843437333203941</v>
      </c>
      <c r="BR89" s="6">
        <f>IFERROR(INDEX(Sales!$D$5:$ABF$18,MATCH(UsagePerHour!$B89,Sales!$C$5:$C$18,0),MATCH(UsagePerHour!BR$4,Sales!$D$3:$ABF$3,0))/BR$2*INDEX(Usage!$D$5:$ABF$11,MATCH(UsagePerHour!$B$84,Usage!$C$5:$C$11,0),MATCH(UsagePerHour!BR$4,Usage!$D$3:$ABF$3,0)),"")</f>
        <v>44.372788970234595</v>
      </c>
      <c r="BS89" s="6">
        <f>IFERROR(INDEX(Sales!$D$5:$ABF$18,MATCH(UsagePerHour!$B89,Sales!$C$5:$C$18,0),MATCH(UsagePerHour!BS$4,Sales!$D$3:$ABF$3,0))/BS$2*INDEX(Usage!$D$5:$ABF$11,MATCH(UsagePerHour!$B$84,Usage!$C$5:$C$11,0),MATCH(UsagePerHour!BS$4,Usage!$D$3:$ABF$3,0)),"")</f>
        <v>25.915658878966621</v>
      </c>
      <c r="BT89" s="6">
        <f>IFERROR(INDEX(Sales!$D$5:$ABF$18,MATCH(UsagePerHour!$B89,Sales!$C$5:$C$18,0),MATCH(UsagePerHour!BT$4,Sales!$D$3:$ABF$3,0))/BT$2*INDEX(Usage!$D$5:$ABF$11,MATCH(UsagePerHour!$B$84,Usage!$C$5:$C$11,0),MATCH(UsagePerHour!BT$4,Usage!$D$3:$ABF$3,0)),"")</f>
        <v>134.32346909913733</v>
      </c>
      <c r="BU89" s="6">
        <f>IFERROR(INDEX(Sales!$D$5:$ABF$18,MATCH(UsagePerHour!$B89,Sales!$C$5:$C$18,0),MATCH(UsagePerHour!BU$4,Sales!$D$3:$ABF$3,0))/BU$2*INDEX(Usage!$D$5:$ABF$11,MATCH(UsagePerHour!$B$84,Usage!$C$5:$C$11,0),MATCH(UsagePerHour!BU$4,Usage!$D$3:$ABF$3,0)),"")</f>
        <v>76.882977728971383</v>
      </c>
      <c r="BV89" s="6">
        <f>IFERROR(INDEX(Sales!$D$5:$ABF$18,MATCH(UsagePerHour!$B89,Sales!$C$5:$C$18,0),MATCH(UsagePerHour!BV$4,Sales!$D$3:$ABF$3,0))/BV$2*INDEX(Usage!$D$5:$ABF$11,MATCH(UsagePerHour!$B$84,Usage!$C$5:$C$11,0),MATCH(UsagePerHour!BV$4,Usage!$D$3:$ABF$3,0)),"")</f>
        <v>54.014358077329547</v>
      </c>
      <c r="BW89" s="6">
        <f>IFERROR(INDEX(Sales!$D$5:$ABF$18,MATCH(UsagePerHour!$B89,Sales!$C$5:$C$18,0),MATCH(UsagePerHour!BW$4,Sales!$D$3:$ABF$3,0))/BW$2*INDEX(Usage!$D$5:$ABF$11,MATCH(UsagePerHour!$B$84,Usage!$C$5:$C$11,0),MATCH(UsagePerHour!BW$4,Usage!$D$3:$ABF$3,0)),"")</f>
        <v>11.822275449101797</v>
      </c>
      <c r="BX89" s="6">
        <f>IFERROR(INDEX(Sales!$D$5:$ABF$18,MATCH(UsagePerHour!$B89,Sales!$C$5:$C$18,0),MATCH(UsagePerHour!BX$4,Sales!$D$3:$ABF$3,0))/BX$2*INDEX(Usage!$D$5:$ABF$11,MATCH(UsagePerHour!$B$84,Usage!$C$5:$C$11,0),MATCH(UsagePerHour!BX$4,Usage!$D$3:$ABF$3,0)),"")</f>
        <v>22.843437333203941</v>
      </c>
      <c r="BY89" s="6">
        <f>IFERROR(INDEX(Sales!$D$5:$ABF$18,MATCH(UsagePerHour!$B89,Sales!$C$5:$C$18,0),MATCH(UsagePerHour!BY$4,Sales!$D$3:$ABF$3,0))/BY$2*INDEX(Usage!$D$5:$ABF$11,MATCH(UsagePerHour!$B$84,Usage!$C$5:$C$11,0),MATCH(UsagePerHour!BY$4,Usage!$D$3:$ABF$3,0)),"")</f>
        <v>44.372788970234595</v>
      </c>
      <c r="BZ89" s="6">
        <f>IFERROR(INDEX(Sales!$D$5:$ABF$18,MATCH(UsagePerHour!$B89,Sales!$C$5:$C$18,0),MATCH(UsagePerHour!BZ$4,Sales!$D$3:$ABF$3,0))/BZ$2*INDEX(Usage!$D$5:$ABF$11,MATCH(UsagePerHour!$B$84,Usage!$C$5:$C$11,0),MATCH(UsagePerHour!BZ$4,Usage!$D$3:$ABF$3,0)),"")</f>
        <v>25.915658878966621</v>
      </c>
      <c r="CA89" s="6">
        <f>IFERROR(INDEX(Sales!$D$5:$ABF$18,MATCH(UsagePerHour!$B89,Sales!$C$5:$C$18,0),MATCH(UsagePerHour!CA$4,Sales!$D$3:$ABF$3,0))/CA$2*INDEX(Usage!$D$5:$ABF$11,MATCH(UsagePerHour!$B$84,Usage!$C$5:$C$11,0),MATCH(UsagePerHour!CA$4,Usage!$D$3:$ABF$3,0)),"")</f>
        <v>134.32346909913733</v>
      </c>
      <c r="CB89" s="6">
        <f>IFERROR(INDEX(Sales!$D$5:$ABF$18,MATCH(UsagePerHour!$B89,Sales!$C$5:$C$18,0),MATCH(UsagePerHour!CB$4,Sales!$D$3:$ABF$3,0))/CB$2*INDEX(Usage!$D$5:$ABF$11,MATCH(UsagePerHour!$B$84,Usage!$C$5:$C$11,0),MATCH(UsagePerHour!CB$4,Usage!$D$3:$ABF$3,0)),"")</f>
        <v>76.882977728971383</v>
      </c>
      <c r="CC89" s="6">
        <f>IFERROR(INDEX(Sales!$D$5:$ABF$18,MATCH(UsagePerHour!$B89,Sales!$C$5:$C$18,0),MATCH(UsagePerHour!CC$4,Sales!$D$3:$ABF$3,0))/CC$2*INDEX(Usage!$D$5:$ABF$11,MATCH(UsagePerHour!$B$84,Usage!$C$5:$C$11,0),MATCH(UsagePerHour!CC$4,Usage!$D$3:$ABF$3,0)),"")</f>
        <v>54.014358077329547</v>
      </c>
      <c r="CD89" s="6">
        <f>IFERROR(INDEX(Sales!$D$5:$ABF$18,MATCH(UsagePerHour!$B89,Sales!$C$5:$C$18,0),MATCH(UsagePerHour!CD$4,Sales!$D$3:$ABF$3,0))/CD$2*INDEX(Usage!$D$5:$ABF$11,MATCH(UsagePerHour!$B$84,Usage!$C$5:$C$11,0),MATCH(UsagePerHour!CD$4,Usage!$D$3:$ABF$3,0)),"")</f>
        <v>11.822275449101797</v>
      </c>
      <c r="CE89" s="6">
        <f>IFERROR(INDEX(Sales!$D$5:$ABF$18,MATCH(UsagePerHour!$B89,Sales!$C$5:$C$18,0),MATCH(UsagePerHour!CE$4,Sales!$D$3:$ABF$3,0))/CE$2*INDEX(Usage!$D$5:$ABF$11,MATCH(UsagePerHour!$B$84,Usage!$C$5:$C$11,0),MATCH(UsagePerHour!CE$4,Usage!$D$3:$ABF$3,0)),"")</f>
        <v>22.843437333203941</v>
      </c>
      <c r="CF89" s="6">
        <f>IFERROR(INDEX(Sales!$D$5:$ABF$18,MATCH(UsagePerHour!$B89,Sales!$C$5:$C$18,0),MATCH(UsagePerHour!CF$4,Sales!$D$3:$ABF$3,0))/CF$2*INDEX(Usage!$D$5:$ABF$11,MATCH(UsagePerHour!$B$84,Usage!$C$5:$C$11,0),MATCH(UsagePerHour!CF$4,Usage!$D$3:$ABF$3,0)),"")</f>
        <v>44.372788970234595</v>
      </c>
      <c r="CG89" s="6">
        <f>IFERROR(INDEX(Sales!$D$5:$ABF$18,MATCH(UsagePerHour!$B89,Sales!$C$5:$C$18,0),MATCH(UsagePerHour!CG$4,Sales!$D$3:$ABF$3,0))/CG$2*INDEX(Usage!$D$5:$ABF$11,MATCH(UsagePerHour!$B$84,Usage!$C$5:$C$11,0),MATCH(UsagePerHour!CG$4,Usage!$D$3:$ABF$3,0)),"")</f>
        <v>25.915658878966621</v>
      </c>
      <c r="CH89" s="6">
        <f>IFERROR(INDEX(Sales!$D$5:$ABF$18,MATCH(UsagePerHour!$B89,Sales!$C$5:$C$18,0),MATCH(UsagePerHour!CH$4,Sales!$D$3:$ABF$3,0))/CH$2*INDEX(Usage!$D$5:$ABF$11,MATCH(UsagePerHour!$B$84,Usage!$C$5:$C$11,0),MATCH(UsagePerHour!CH$4,Usage!$D$3:$ABF$3,0)),"")</f>
        <v>134.32346909913733</v>
      </c>
      <c r="CI89" s="6">
        <f>IFERROR(INDEX(Sales!$D$5:$ABF$18,MATCH(UsagePerHour!$B89,Sales!$C$5:$C$18,0),MATCH(UsagePerHour!CI$4,Sales!$D$3:$ABF$3,0))/CI$2*INDEX(Usage!$D$5:$ABF$11,MATCH(UsagePerHour!$B$84,Usage!$C$5:$C$11,0),MATCH(UsagePerHour!CI$4,Usage!$D$3:$ABF$3,0)),"")</f>
        <v>76.882977728971383</v>
      </c>
      <c r="CJ89" s="6">
        <f>IFERROR(INDEX(Sales!$D$5:$ABF$18,MATCH(UsagePerHour!$B89,Sales!$C$5:$C$18,0),MATCH(UsagePerHour!CJ$4,Sales!$D$3:$ABF$3,0))/CJ$2*INDEX(Usage!$D$5:$ABF$11,MATCH(UsagePerHour!$B$84,Usage!$C$5:$C$11,0),MATCH(UsagePerHour!CJ$4,Usage!$D$3:$ABF$3,0)),"")</f>
        <v>54.014358077329547</v>
      </c>
      <c r="CK89" s="6">
        <f>IFERROR(INDEX(Sales!$D$5:$ABF$18,MATCH(UsagePerHour!$B89,Sales!$C$5:$C$18,0),MATCH(UsagePerHour!CK$4,Sales!$D$3:$ABF$3,0))/CK$2*INDEX(Usage!$D$5:$ABF$11,MATCH(UsagePerHour!$B$84,Usage!$C$5:$C$11,0),MATCH(UsagePerHour!CK$4,Usage!$D$3:$ABF$3,0)),"")</f>
        <v>11.822275449101797</v>
      </c>
      <c r="CL89" s="6">
        <f>IFERROR(INDEX(Sales!$D$5:$ABF$18,MATCH(UsagePerHour!$B89,Sales!$C$5:$C$18,0),MATCH(UsagePerHour!CL$4,Sales!$D$3:$ABF$3,0))/CL$2*INDEX(Usage!$D$5:$ABF$11,MATCH(UsagePerHour!$B$84,Usage!$C$5:$C$11,0),MATCH(UsagePerHour!CL$4,Usage!$D$3:$ABF$3,0)),"")</f>
        <v>22.843437333203941</v>
      </c>
      <c r="CM89" s="6">
        <f>IFERROR(INDEX(Sales!$D$5:$ABF$18,MATCH(UsagePerHour!$B89,Sales!$C$5:$C$18,0),MATCH(UsagePerHour!CM$4,Sales!$D$3:$ABF$3,0))/CM$2*INDEX(Usage!$D$5:$ABF$11,MATCH(UsagePerHour!$B$84,Usage!$C$5:$C$11,0),MATCH(UsagePerHour!CM$4,Usage!$D$3:$ABF$3,0)),"")</f>
        <v>44.372788970234595</v>
      </c>
      <c r="CN89" s="6">
        <f>IFERROR(INDEX(Sales!$D$5:$ABF$18,MATCH(UsagePerHour!$B89,Sales!$C$5:$C$18,0),MATCH(UsagePerHour!CN$4,Sales!$D$3:$ABF$3,0))/CN$2*INDEX(Usage!$D$5:$ABF$11,MATCH(UsagePerHour!$B$84,Usage!$C$5:$C$11,0),MATCH(UsagePerHour!CN$4,Usage!$D$3:$ABF$3,0)),"")</f>
        <v>25.915658878966621</v>
      </c>
      <c r="CO89" s="6">
        <f>IFERROR(INDEX(Sales!$D$5:$ABF$18,MATCH(UsagePerHour!$B89,Sales!$C$5:$C$18,0),MATCH(UsagePerHour!CO$4,Sales!$D$3:$ABF$3,0))/CO$2*INDEX(Usage!$D$5:$ABF$11,MATCH(UsagePerHour!$B$84,Usage!$C$5:$C$11,0),MATCH(UsagePerHour!CO$4,Usage!$D$3:$ABF$3,0)),"")</f>
        <v>134.32346909913733</v>
      </c>
      <c r="CP89" s="6">
        <f>IFERROR(INDEX(Sales!$D$5:$ABF$18,MATCH(UsagePerHour!$B89,Sales!$C$5:$C$18,0),MATCH(UsagePerHour!CP$4,Sales!$D$3:$ABF$3,0))/CP$2*INDEX(Usage!$D$5:$ABF$11,MATCH(UsagePerHour!$B$84,Usage!$C$5:$C$11,0),MATCH(UsagePerHour!CP$4,Usage!$D$3:$ABF$3,0)),"")</f>
        <v>76.882977728971383</v>
      </c>
      <c r="CQ89" s="6">
        <f>IFERROR(INDEX(Sales!$D$5:$ABF$18,MATCH(UsagePerHour!$B89,Sales!$C$5:$C$18,0),MATCH(UsagePerHour!CQ$4,Sales!$D$3:$ABF$3,0))/CQ$2*INDEX(Usage!$D$5:$ABF$11,MATCH(UsagePerHour!$B$84,Usage!$C$5:$C$11,0),MATCH(UsagePerHour!CQ$4,Usage!$D$3:$ABF$3,0)),"")</f>
        <v>54.014358077329547</v>
      </c>
      <c r="CR89" s="6">
        <f>IFERROR(INDEX(Sales!$D$5:$ABF$18,MATCH(UsagePerHour!$B89,Sales!$C$5:$C$18,0),MATCH(UsagePerHour!CR$4,Sales!$D$3:$ABF$3,0))/CR$2*INDEX(Usage!$D$5:$ABF$11,MATCH(UsagePerHour!$B$84,Usage!$C$5:$C$11,0),MATCH(UsagePerHour!CR$4,Usage!$D$3:$ABF$3,0)),"")</f>
        <v>11.822275449101797</v>
      </c>
      <c r="CS89" s="6">
        <f>IFERROR(INDEX(Sales!$D$5:$ABF$18,MATCH(UsagePerHour!$B89,Sales!$C$5:$C$18,0),MATCH(UsagePerHour!CS$4,Sales!$D$3:$ABF$3,0))/CS$2*INDEX(Usage!$D$5:$ABF$11,MATCH(UsagePerHour!$B$84,Usage!$C$5:$C$11,0),MATCH(UsagePerHour!CS$4,Usage!$D$3:$ABF$3,0)),"")</f>
        <v>22.843437333203941</v>
      </c>
      <c r="CT89" s="6">
        <f>IFERROR(INDEX(Sales!$D$5:$ABF$18,MATCH(UsagePerHour!$B89,Sales!$C$5:$C$18,0),MATCH(UsagePerHour!CT$4,Sales!$D$3:$ABF$3,0))/CT$2*INDEX(Usage!$D$5:$ABF$11,MATCH(UsagePerHour!$B$84,Usage!$C$5:$C$11,0),MATCH(UsagePerHour!CT$4,Usage!$D$3:$ABF$3,0)),"")</f>
        <v>44.372788970234595</v>
      </c>
      <c r="CU89" s="6">
        <f>IFERROR(INDEX(Sales!$D$5:$ABF$18,MATCH(UsagePerHour!$B89,Sales!$C$5:$C$18,0),MATCH(UsagePerHour!CU$4,Sales!$D$3:$ABF$3,0))/CU$2*INDEX(Usage!$D$5:$ABF$11,MATCH(UsagePerHour!$B$84,Usage!$C$5:$C$11,0),MATCH(UsagePerHour!CU$4,Usage!$D$3:$ABF$3,0)),"")</f>
        <v>25.915658878966621</v>
      </c>
      <c r="CV89" s="6">
        <f>IFERROR(INDEX(Sales!$D$5:$ABF$18,MATCH(UsagePerHour!$B89,Sales!$C$5:$C$18,0),MATCH(UsagePerHour!CV$4,Sales!$D$3:$ABF$3,0))/CV$2*INDEX(Usage!$D$5:$ABF$11,MATCH(UsagePerHour!$B$84,Usage!$C$5:$C$11,0),MATCH(UsagePerHour!CV$4,Usage!$D$3:$ABF$3,0)),"")</f>
        <v>134.32346909913733</v>
      </c>
      <c r="CW89" s="6">
        <f>IFERROR(INDEX(Sales!$D$5:$ABF$18,MATCH(UsagePerHour!$B89,Sales!$C$5:$C$18,0),MATCH(UsagePerHour!CW$4,Sales!$D$3:$ABF$3,0))/CW$2*INDEX(Usage!$D$5:$ABF$11,MATCH(UsagePerHour!$B$84,Usage!$C$5:$C$11,0),MATCH(UsagePerHour!CW$4,Usage!$D$3:$ABF$3,0)),"")</f>
        <v>76.882977728971383</v>
      </c>
      <c r="CX89" s="6">
        <f>IFERROR(INDEX(Sales!$D$5:$ABF$18,MATCH(UsagePerHour!$B89,Sales!$C$5:$C$18,0),MATCH(UsagePerHour!CX$4,Sales!$D$3:$ABF$3,0))/CX$2*INDEX(Usage!$D$5:$ABF$11,MATCH(UsagePerHour!$B$84,Usage!$C$5:$C$11,0),MATCH(UsagePerHour!CX$4,Usage!$D$3:$ABF$3,0)),"")</f>
        <v>54.014358077329547</v>
      </c>
      <c r="CY89" s="6">
        <f>IFERROR(INDEX(Sales!$D$5:$ABF$18,MATCH(UsagePerHour!$B89,Sales!$C$5:$C$18,0),MATCH(UsagePerHour!CY$4,Sales!$D$3:$ABF$3,0))/CY$2*INDEX(Usage!$D$5:$ABF$11,MATCH(UsagePerHour!$B$84,Usage!$C$5:$C$11,0),MATCH(UsagePerHour!CY$4,Usage!$D$3:$ABF$3,0)),"")</f>
        <v>11.822275449101797</v>
      </c>
      <c r="CZ89" s="6">
        <f>IFERROR(INDEX(Sales!$D$5:$ABF$18,MATCH(UsagePerHour!$B89,Sales!$C$5:$C$18,0),MATCH(UsagePerHour!CZ$4,Sales!$D$3:$ABF$3,0))/CZ$2*INDEX(Usage!$D$5:$ABF$11,MATCH(UsagePerHour!$B$84,Usage!$C$5:$C$11,0),MATCH(UsagePerHour!CZ$4,Usage!$D$3:$ABF$3,0)),"")</f>
        <v>22.843437333203941</v>
      </c>
      <c r="DA89" s="6">
        <f>IFERROR(INDEX(Sales!$D$5:$ABF$18,MATCH(UsagePerHour!$B89,Sales!$C$5:$C$18,0),MATCH(UsagePerHour!DA$4,Sales!$D$3:$ABF$3,0))/DA$2*INDEX(Usage!$D$5:$ABF$11,MATCH(UsagePerHour!$B$84,Usage!$C$5:$C$11,0),MATCH(UsagePerHour!DA$4,Usage!$D$3:$ABF$3,0)),"")</f>
        <v>15.728766467065869</v>
      </c>
      <c r="DB89" s="6">
        <f>IFERROR(INDEX(Sales!$D$5:$ABF$18,MATCH(UsagePerHour!$B89,Sales!$C$5:$C$18,0),MATCH(UsagePerHour!DB$4,Sales!$D$3:$ABF$3,0))/DB$2*INDEX(Usage!$D$5:$ABF$11,MATCH(UsagePerHour!$B$84,Usage!$C$5:$C$11,0),MATCH(UsagePerHour!DB$4,Usage!$D$3:$ABF$3,0)),"")</f>
        <v>18.533541413445327</v>
      </c>
      <c r="DC89" s="6">
        <f>IFERROR(INDEX(Sales!$D$5:$ABF$18,MATCH(UsagePerHour!$B89,Sales!$C$5:$C$18,0),MATCH(UsagePerHour!DC$4,Sales!$D$3:$ABF$3,0))/DC$2*INDEX(Usage!$D$5:$ABF$11,MATCH(UsagePerHour!$B$84,Usage!$C$5:$C$11,0),MATCH(UsagePerHour!DC$4,Usage!$D$3:$ABF$3,0)),"")</f>
        <v>86.096983103496967</v>
      </c>
      <c r="DD89" s="6">
        <f>IFERROR(INDEX(Sales!$D$5:$ABF$18,MATCH(UsagePerHour!$B89,Sales!$C$5:$C$18,0),MATCH(UsagePerHour!DD$4,Sales!$D$3:$ABF$3,0))/DD$2*INDEX(Usage!$D$5:$ABF$11,MATCH(UsagePerHour!$B$84,Usage!$C$5:$C$11,0),MATCH(UsagePerHour!DD$4,Usage!$D$3:$ABF$3,0)),"")</f>
        <v>9.3008135312772904</v>
      </c>
      <c r="DE89" s="6">
        <f>IFERROR(INDEX(Sales!$D$5:$ABF$18,MATCH(UsagePerHour!$B89,Sales!$C$5:$C$18,0),MATCH(UsagePerHour!DE$4,Sales!$D$3:$ABF$3,0))/DE$2*INDEX(Usage!$D$5:$ABF$11,MATCH(UsagePerHour!$B$84,Usage!$C$5:$C$11,0),MATCH(UsagePerHour!DE$4,Usage!$D$3:$ABF$3,0)),"")</f>
        <v>58.698398600100752</v>
      </c>
      <c r="DF89" s="6">
        <f>IFERROR(INDEX(Sales!$D$5:$ABF$18,MATCH(UsagePerHour!$B89,Sales!$C$5:$C$18,0),MATCH(UsagePerHour!DF$4,Sales!$D$3:$ABF$3,0))/DF$2*INDEX(Usage!$D$5:$ABF$11,MATCH(UsagePerHour!$B$84,Usage!$C$5:$C$11,0),MATCH(UsagePerHour!DF$4,Usage!$D$3:$ABF$3,0)),"")</f>
        <v>15.609015408584971</v>
      </c>
      <c r="DG89" s="6">
        <f>IFERROR(INDEX(Sales!$D$5:$ABF$18,MATCH(UsagePerHour!$B89,Sales!$C$5:$C$18,0),MATCH(UsagePerHour!DG$4,Sales!$D$3:$ABF$3,0))/DG$2*INDEX(Usage!$D$5:$ABF$11,MATCH(UsagePerHour!$B$84,Usage!$C$5:$C$11,0),MATCH(UsagePerHour!DG$4,Usage!$D$3:$ABF$3,0)),"")</f>
        <v>14.896429998049181</v>
      </c>
      <c r="DH89" s="6">
        <f>IFERROR(INDEX(Sales!$D$5:$ABF$18,MATCH(UsagePerHour!$B89,Sales!$C$5:$C$18,0),MATCH(UsagePerHour!DH$4,Sales!$D$3:$ABF$3,0))/DH$2*INDEX(Usage!$D$5:$ABF$11,MATCH(UsagePerHour!$B$84,Usage!$C$5:$C$11,0),MATCH(UsagePerHour!DH$4,Usage!$D$3:$ABF$3,0)),"")</f>
        <v>83.060204468004542</v>
      </c>
      <c r="DI89" s="6">
        <f>IFERROR(INDEX(Sales!$D$5:$ABF$18,MATCH(UsagePerHour!$B89,Sales!$C$5:$C$18,0),MATCH(UsagePerHour!DI$4,Sales!$D$3:$ABF$3,0))/DI$2*INDEX(Usage!$D$5:$ABF$11,MATCH(UsagePerHour!$B$84,Usage!$C$5:$C$11,0),MATCH(UsagePerHour!DI$4,Usage!$D$3:$ABF$3,0)),"")</f>
        <v>13.727744629639027</v>
      </c>
      <c r="DJ89" s="6">
        <f>IFERROR(INDEX(Sales!$D$5:$ABF$18,MATCH(UsagePerHour!$B89,Sales!$C$5:$C$18,0),MATCH(UsagePerHour!DJ$4,Sales!$D$3:$ABF$3,0))/DJ$2*INDEX(Usage!$D$5:$ABF$11,MATCH(UsagePerHour!$B$84,Usage!$C$5:$C$11,0),MATCH(UsagePerHour!DJ$4,Usage!$D$3:$ABF$3,0)),"")</f>
        <v>79.118525150123546</v>
      </c>
      <c r="DK89" s="6">
        <f>IFERROR(INDEX(Sales!$D$5:$ABF$18,MATCH(UsagePerHour!$B89,Sales!$C$5:$C$18,0),MATCH(UsagePerHour!DK$4,Sales!$D$3:$ABF$3,0))/DK$2*INDEX(Usage!$D$5:$ABF$11,MATCH(UsagePerHour!$B$84,Usage!$C$5:$C$11,0),MATCH(UsagePerHour!DK$4,Usage!$D$3:$ABF$3,0)),"")</f>
        <v>39.169960032073796</v>
      </c>
      <c r="DL89" s="6">
        <f>IFERROR(INDEX(Sales!$D$5:$ABF$18,MATCH(UsagePerHour!$B89,Sales!$C$5:$C$18,0),MATCH(UsagePerHour!DL$4,Sales!$D$3:$ABF$3,0))/DL$2*INDEX(Usage!$D$5:$ABF$11,MATCH(UsagePerHour!$B$84,Usage!$C$5:$C$11,0),MATCH(UsagePerHour!DL$4,Usage!$D$3:$ABF$3,0)),"")</f>
        <v>50.483687330345695</v>
      </c>
      <c r="DM89" s="6">
        <f>IFERROR(INDEX(Sales!$D$5:$ABF$18,MATCH(UsagePerHour!$B89,Sales!$C$5:$C$18,0),MATCH(UsagePerHour!DM$4,Sales!$D$3:$ABF$3,0))/DM$2*INDEX(Usage!$D$5:$ABF$11,MATCH(UsagePerHour!$B$84,Usage!$C$5:$C$11,0),MATCH(UsagePerHour!DM$4,Usage!$D$3:$ABF$3,0)),"")</f>
        <v>20.857229832572298</v>
      </c>
      <c r="DN89" s="6">
        <f>IFERROR(INDEX(Sales!$D$5:$ABF$18,MATCH(UsagePerHour!$B89,Sales!$C$5:$C$18,0),MATCH(UsagePerHour!DN$4,Sales!$D$3:$ABF$3,0))/DN$2*INDEX(Usage!$D$5:$ABF$11,MATCH(UsagePerHour!$B$84,Usage!$C$5:$C$11,0),MATCH(UsagePerHour!DN$4,Usage!$D$3:$ABF$3,0)),"")</f>
        <v>18.686929997058051</v>
      </c>
      <c r="DO89" s="6">
        <f>IFERROR(INDEX(Sales!$D$5:$ABF$18,MATCH(UsagePerHour!$B89,Sales!$C$5:$C$18,0),MATCH(UsagePerHour!DO$4,Sales!$D$3:$ABF$3,0))/DO$2*INDEX(Usage!$D$5:$ABF$11,MATCH(UsagePerHour!$B$84,Usage!$C$5:$C$11,0),MATCH(UsagePerHour!DO$4,Usage!$D$3:$ABF$3,0)),"")</f>
        <v>18.526497883036576</v>
      </c>
      <c r="DP89" s="6">
        <f>IFERROR(INDEX(Sales!$D$5:$ABF$18,MATCH(UsagePerHour!$B89,Sales!$C$5:$C$18,0),MATCH(UsagePerHour!DP$4,Sales!$D$3:$ABF$3,0))/DP$2*INDEX(Usage!$D$5:$ABF$11,MATCH(UsagePerHour!$B$84,Usage!$C$5:$C$11,0),MATCH(UsagePerHour!DP$4,Usage!$D$3:$ABF$3,0)),"")</f>
        <v>21.146592412662677</v>
      </c>
      <c r="DQ89" s="6">
        <f>IFERROR(INDEX(Sales!$D$5:$ABF$18,MATCH(UsagePerHour!$B89,Sales!$C$5:$C$18,0),MATCH(UsagePerHour!DQ$4,Sales!$D$3:$ABF$3,0))/DQ$2*INDEX(Usage!$D$5:$ABF$11,MATCH(UsagePerHour!$B$84,Usage!$C$5:$C$11,0),MATCH(UsagePerHour!DQ$4,Usage!$D$3:$ABF$3,0)),"")</f>
        <v>110.19148362161546</v>
      </c>
      <c r="DR89" s="6">
        <f>IFERROR(INDEX(Sales!$D$5:$ABF$18,MATCH(UsagePerHour!$B89,Sales!$C$5:$C$18,0),MATCH(UsagePerHour!DR$4,Sales!$D$3:$ABF$3,0))/DR$2*INDEX(Usage!$D$5:$ABF$11,MATCH(UsagePerHour!$B$84,Usage!$C$5:$C$11,0),MATCH(UsagePerHour!DR$4,Usage!$D$3:$ABF$3,0)),"")</f>
        <v>50.611293983073018</v>
      </c>
      <c r="DS89" s="6">
        <f>IFERROR(INDEX(Sales!$D$5:$ABF$18,MATCH(UsagePerHour!$B89,Sales!$C$5:$C$18,0),MATCH(UsagePerHour!DS$4,Sales!$D$3:$ABF$3,0))/DS$2*INDEX(Usage!$D$5:$ABF$11,MATCH(UsagePerHour!$B$84,Usage!$C$5:$C$11,0),MATCH(UsagePerHour!DS$4,Usage!$D$3:$ABF$3,0)),"")</f>
        <v>48.537191840206781</v>
      </c>
      <c r="DT89" s="6">
        <f>IFERROR(INDEX(Sales!$D$5:$ABF$18,MATCH(UsagePerHour!$B89,Sales!$C$5:$C$18,0),MATCH(UsagePerHour!DT$4,Sales!$D$3:$ABF$3,0))/DT$2*INDEX(Usage!$D$5:$ABF$11,MATCH(UsagePerHour!$B$84,Usage!$C$5:$C$11,0),MATCH(UsagePerHour!DT$4,Usage!$D$3:$ABF$3,0)),"")</f>
        <v>9.1227161100196472</v>
      </c>
      <c r="DU89" s="6">
        <f>IFERROR(INDEX(Sales!$D$5:$ABF$18,MATCH(UsagePerHour!$B89,Sales!$C$5:$C$18,0),MATCH(UsagePerHour!DU$4,Sales!$D$3:$ABF$3,0))/DU$2*INDEX(Usage!$D$5:$ABF$11,MATCH(UsagePerHour!$B$84,Usage!$C$5:$C$11,0),MATCH(UsagePerHour!DU$4,Usage!$D$3:$ABF$3,0)),"")</f>
        <v>10.981422709611824</v>
      </c>
      <c r="DV89" s="6">
        <f>IFERROR(INDEX(Sales!$D$5:$ABF$18,MATCH(UsagePerHour!$B89,Sales!$C$5:$C$18,0),MATCH(UsagePerHour!DV$4,Sales!$D$3:$ABF$3,0))/DV$2*INDEX(Usage!$D$5:$ABF$11,MATCH(UsagePerHour!$B$84,Usage!$C$5:$C$11,0),MATCH(UsagePerHour!DV$4,Usage!$D$3:$ABF$3,0)),"")</f>
        <v>25.692681481481479</v>
      </c>
      <c r="DW89" s="6">
        <f>IFERROR(INDEX(Sales!$D$5:$ABF$18,MATCH(UsagePerHour!$B89,Sales!$C$5:$C$18,0),MATCH(UsagePerHour!DW$4,Sales!$D$3:$ABF$3,0))/DW$2*INDEX(Usage!$D$5:$ABF$11,MATCH(UsagePerHour!$B$84,Usage!$C$5:$C$11,0),MATCH(UsagePerHour!DW$4,Usage!$D$3:$ABF$3,0)),"")</f>
        <v>34.149710408387584</v>
      </c>
      <c r="DX89" s="6">
        <f>IFERROR(INDEX(Sales!$D$5:$ABF$18,MATCH(UsagePerHour!$B89,Sales!$C$5:$C$18,0),MATCH(UsagePerHour!DX$4,Sales!$D$3:$ABF$3,0))/DX$2*INDEX(Usage!$D$5:$ABF$11,MATCH(UsagePerHour!$B$84,Usage!$C$5:$C$11,0),MATCH(UsagePerHour!DX$4,Usage!$D$3:$ABF$3,0)),"")</f>
        <v>103.63240853849905</v>
      </c>
      <c r="DY89" s="6">
        <f>IFERROR(INDEX(Sales!$D$5:$ABF$18,MATCH(UsagePerHour!$B89,Sales!$C$5:$C$18,0),MATCH(UsagePerHour!DY$4,Sales!$D$3:$ABF$3,0))/DY$2*INDEX(Usage!$D$5:$ABF$11,MATCH(UsagePerHour!$B$84,Usage!$C$5:$C$11,0),MATCH(UsagePerHour!DY$4,Usage!$D$3:$ABF$3,0)),"")</f>
        <v>58.638894511196568</v>
      </c>
      <c r="DZ89" s="6">
        <f>IFERROR(INDEX(Sales!$D$5:$ABF$18,MATCH(UsagePerHour!$B89,Sales!$C$5:$C$18,0),MATCH(UsagePerHour!DZ$4,Sales!$D$3:$ABF$3,0))/DZ$2*INDEX(Usage!$D$5:$ABF$11,MATCH(UsagePerHour!$B$84,Usage!$C$5:$C$11,0),MATCH(UsagePerHour!DZ$4,Usage!$D$3:$ABF$3,0)),"")</f>
        <v>54.040467012250531</v>
      </c>
      <c r="EA89" s="6">
        <f>IFERROR(INDEX(Sales!$D$5:$ABF$18,MATCH(UsagePerHour!$B89,Sales!$C$5:$C$18,0),MATCH(UsagePerHour!EA$4,Sales!$D$3:$ABF$3,0))/EA$2*INDEX(Usage!$D$5:$ABF$11,MATCH(UsagePerHour!$B$84,Usage!$C$5:$C$11,0),MATCH(UsagePerHour!EA$4,Usage!$D$3:$ABF$3,0)),"")</f>
        <v>54.166141725297443</v>
      </c>
      <c r="EB89" s="6">
        <f>IFERROR(INDEX(Sales!$D$5:$ABF$18,MATCH(UsagePerHour!$B89,Sales!$C$5:$C$18,0),MATCH(UsagePerHour!EB$4,Sales!$D$3:$ABF$3,0))/EB$2*INDEX(Usage!$D$5:$ABF$11,MATCH(UsagePerHour!$B$84,Usage!$C$5:$C$11,0),MATCH(UsagePerHour!EB$4,Usage!$D$3:$ABF$3,0)),"")</f>
        <v>7.6694998226321394</v>
      </c>
      <c r="EC89" s="6">
        <f>IFERROR(INDEX(Sales!$D$5:$ABF$18,MATCH(UsagePerHour!$B89,Sales!$C$5:$C$18,0),MATCH(UsagePerHour!EC$4,Sales!$D$3:$ABF$3,0))/EC$2*INDEX(Usage!$D$5:$ABF$11,MATCH(UsagePerHour!$B$84,Usage!$C$5:$C$11,0),MATCH(UsagePerHour!EC$4,Usage!$D$3:$ABF$3,0)),"")</f>
        <v>17.61585898161146</v>
      </c>
      <c r="ED89" s="6">
        <f>IFERROR(INDEX(Sales!$D$5:$ABF$18,MATCH(UsagePerHour!$B89,Sales!$C$5:$C$18,0),MATCH(UsagePerHour!ED$4,Sales!$D$3:$ABF$3,0))/ED$2*INDEX(Usage!$D$5:$ABF$11,MATCH(UsagePerHour!$B$84,Usage!$C$5:$C$11,0),MATCH(UsagePerHour!ED$4,Usage!$D$3:$ABF$3,0)),"")</f>
        <v>21.942498145805157</v>
      </c>
      <c r="EE89" s="6">
        <f>IFERROR(INDEX(Sales!$D$5:$ABF$18,MATCH(UsagePerHour!$B89,Sales!$C$5:$C$18,0),MATCH(UsagePerHour!EE$4,Sales!$D$3:$ABF$3,0))/EE$2*INDEX(Usage!$D$5:$ABF$11,MATCH(UsagePerHour!$B$84,Usage!$C$5:$C$11,0),MATCH(UsagePerHour!EE$4,Usage!$D$3:$ABF$3,0)),"")</f>
        <v>142.28371932217959</v>
      </c>
      <c r="EF89" s="6">
        <f>IFERROR(INDEX(Sales!$D$5:$ABF$18,MATCH(UsagePerHour!$B89,Sales!$C$5:$C$18,0),MATCH(UsagePerHour!EF$4,Sales!$D$3:$ABF$3,0))/EF$2*INDEX(Usage!$D$5:$ABF$11,MATCH(UsagePerHour!$B$84,Usage!$C$5:$C$11,0),MATCH(UsagePerHour!EF$4,Usage!$D$3:$ABF$3,0)),"")</f>
        <v>102.30828505214369</v>
      </c>
      <c r="EG89" s="6">
        <f>IFERROR(INDEX(Sales!$D$5:$ABF$18,MATCH(UsagePerHour!$B89,Sales!$C$5:$C$18,0),MATCH(UsagePerHour!EG$4,Sales!$D$3:$ABF$3,0))/EG$2*INDEX(Usage!$D$5:$ABF$11,MATCH(UsagePerHour!$B$84,Usage!$C$5:$C$11,0),MATCH(UsagePerHour!EG$4,Usage!$D$3:$ABF$3,0)),"")</f>
        <v>52.595713966225865</v>
      </c>
      <c r="EH89" s="6">
        <f>IFERROR(INDEX(Sales!$D$5:$ABF$18,MATCH(UsagePerHour!$B89,Sales!$C$5:$C$18,0),MATCH(UsagePerHour!EH$4,Sales!$D$3:$ABF$3,0))/EH$2*INDEX(Usage!$D$5:$ABF$11,MATCH(UsagePerHour!$B$84,Usage!$C$5:$C$11,0),MATCH(UsagePerHour!EH$4,Usage!$D$3:$ABF$3,0)),"")</f>
        <v>30.864611287514084</v>
      </c>
      <c r="EI89" s="6">
        <f>IFERROR(INDEX(Sales!$D$5:$ABF$18,MATCH(UsagePerHour!$B89,Sales!$C$5:$C$18,0),MATCH(UsagePerHour!EI$4,Sales!$D$3:$ABF$3,0))/EI$2*INDEX(Usage!$D$5:$ABF$11,MATCH(UsagePerHour!$B$84,Usage!$C$5:$C$11,0),MATCH(UsagePerHour!EI$4,Usage!$D$3:$ABF$3,0)),"")</f>
        <v>18.622739685585653</v>
      </c>
      <c r="EJ89" s="6">
        <f>IFERROR(INDEX(Sales!$D$5:$ABF$18,MATCH(UsagePerHour!$B89,Sales!$C$5:$C$18,0),MATCH(UsagePerHour!EJ$4,Sales!$D$3:$ABF$3,0))/EJ$2*INDEX(Usage!$D$5:$ABF$11,MATCH(UsagePerHour!$B$84,Usage!$C$5:$C$11,0),MATCH(UsagePerHour!EJ$4,Usage!$D$3:$ABF$3,0)),"")</f>
        <v>19.624580629876732</v>
      </c>
      <c r="EK89" s="6">
        <f>IFERROR(INDEX(Sales!$D$5:$ABF$18,MATCH(UsagePerHour!$B89,Sales!$C$5:$C$18,0),MATCH(UsagePerHour!EK$4,Sales!$D$3:$ABF$3,0))/EK$2*INDEX(Usage!$D$5:$ABF$11,MATCH(UsagePerHour!$B$84,Usage!$C$5:$C$11,0),MATCH(UsagePerHour!EK$4,Usage!$D$3:$ABF$3,0)),"")</f>
        <v>43.997195615306637</v>
      </c>
      <c r="EL89" s="6">
        <f>IFERROR(INDEX(Sales!$D$5:$ABF$18,MATCH(UsagePerHour!$B89,Sales!$C$5:$C$18,0),MATCH(UsagePerHour!EL$4,Sales!$D$3:$ABF$3,0))/EL$2*INDEX(Usage!$D$5:$ABF$11,MATCH(UsagePerHour!$B$84,Usage!$C$5:$C$11,0),MATCH(UsagePerHour!EL$4,Usage!$D$3:$ABF$3,0)),"")</f>
        <v>153.10800684790306</v>
      </c>
      <c r="EM89" s="6">
        <f>IFERROR(INDEX(Sales!$D$5:$ABF$18,MATCH(UsagePerHour!$B89,Sales!$C$5:$C$18,0),MATCH(UsagePerHour!EM$4,Sales!$D$3:$ABF$3,0))/EM$2*INDEX(Usage!$D$5:$ABF$11,MATCH(UsagePerHour!$B$84,Usage!$C$5:$C$11,0),MATCH(UsagePerHour!EM$4,Usage!$D$3:$ABF$3,0)),"")</f>
        <v>39.131115506095576</v>
      </c>
      <c r="EN89" s="6">
        <f>IFERROR(INDEX(Sales!$D$5:$ABF$18,MATCH(UsagePerHour!$B89,Sales!$C$5:$C$18,0),MATCH(UsagePerHour!EN$4,Sales!$D$3:$ABF$3,0))/EN$2*INDEX(Usage!$D$5:$ABF$11,MATCH(UsagePerHour!$B$84,Usage!$C$5:$C$11,0),MATCH(UsagePerHour!EN$4,Usage!$D$3:$ABF$3,0)),"")</f>
        <v>285.38518145551728</v>
      </c>
      <c r="EO89" s="6">
        <f>IFERROR(INDEX(Sales!$D$5:$ABF$18,MATCH(UsagePerHour!$B89,Sales!$C$5:$C$18,0),MATCH(UsagePerHour!EO$4,Sales!$D$3:$ABF$3,0))/EO$2*INDEX(Usage!$D$5:$ABF$11,MATCH(UsagePerHour!$B$84,Usage!$C$5:$C$11,0),MATCH(UsagePerHour!EO$4,Usage!$D$3:$ABF$3,0)),"")</f>
        <v>28.905957147060661</v>
      </c>
      <c r="EP89" s="6">
        <f>IFERROR(INDEX(Sales!$D$5:$ABF$18,MATCH(UsagePerHour!$B89,Sales!$C$5:$C$18,0),MATCH(UsagePerHour!EP$4,Sales!$D$3:$ABF$3,0))/EP$2*INDEX(Usage!$D$5:$ABF$11,MATCH(UsagePerHour!$B$84,Usage!$C$5:$C$11,0),MATCH(UsagePerHour!EP$4,Usage!$D$3:$ABF$3,0)),"")</f>
        <v>39.980428700101569</v>
      </c>
      <c r="EQ89" s="6">
        <f>IFERROR(INDEX(Sales!$D$5:$ABF$18,MATCH(UsagePerHour!$B89,Sales!$C$5:$C$18,0),MATCH(UsagePerHour!EQ$4,Sales!$D$3:$ABF$3,0))/EQ$2*INDEX(Usage!$D$5:$ABF$11,MATCH(UsagePerHour!$B$84,Usage!$C$5:$C$11,0),MATCH(UsagePerHour!EQ$4,Usage!$D$3:$ABF$3,0)),"")</f>
        <v>135.3030693660443</v>
      </c>
      <c r="ER89" s="6">
        <f>IFERROR(INDEX(Sales!$D$5:$ABF$18,MATCH(UsagePerHour!$B89,Sales!$C$5:$C$18,0),MATCH(UsagePerHour!ER$4,Sales!$D$3:$ABF$3,0))/ER$2*INDEX(Usage!$D$5:$ABF$11,MATCH(UsagePerHour!$B$84,Usage!$C$5:$C$11,0),MATCH(UsagePerHour!ER$4,Usage!$D$3:$ABF$3,0)),"")</f>
        <v>58.814248800295317</v>
      </c>
      <c r="ES89" s="6">
        <f>IFERROR(INDEX(Sales!$D$5:$ABF$18,MATCH(UsagePerHour!$B89,Sales!$C$5:$C$18,0),MATCH(UsagePerHour!ES$4,Sales!$D$3:$ABF$3,0))/ES$2*INDEX(Usage!$D$5:$ABF$11,MATCH(UsagePerHour!$B$84,Usage!$C$5:$C$11,0),MATCH(UsagePerHour!ES$4,Usage!$D$3:$ABF$3,0)),"")</f>
        <v>10.727987625541548</v>
      </c>
      <c r="ET89" s="6">
        <f>IFERROR(INDEX(Sales!$D$5:$ABF$18,MATCH(UsagePerHour!$B89,Sales!$C$5:$C$18,0),MATCH(UsagePerHour!ET$4,Sales!$D$3:$ABF$3,0))/ET$2*INDEX(Usage!$D$5:$ABF$11,MATCH(UsagePerHour!$B$84,Usage!$C$5:$C$11,0),MATCH(UsagePerHour!ET$4,Usage!$D$3:$ABF$3,0)),"")</f>
        <v>79.218518086880863</v>
      </c>
      <c r="EU89" s="6">
        <f>IFERROR(INDEX(Sales!$D$5:$ABF$18,MATCH(UsagePerHour!$B89,Sales!$C$5:$C$18,0),MATCH(UsagePerHour!EU$4,Sales!$D$3:$ABF$3,0))/EU$2*INDEX(Usage!$D$5:$ABF$11,MATCH(UsagePerHour!$B$84,Usage!$C$5:$C$11,0),MATCH(UsagePerHour!EU$4,Usage!$D$3:$ABF$3,0)),"")</f>
        <v>103.29536087859628</v>
      </c>
      <c r="EV89" s="6">
        <f>IFERROR(INDEX(Sales!$D$5:$ABF$18,MATCH(UsagePerHour!$B89,Sales!$C$5:$C$18,0),MATCH(UsagePerHour!EV$4,Sales!$D$3:$ABF$3,0))/EV$2*INDEX(Usage!$D$5:$ABF$11,MATCH(UsagePerHour!$B$84,Usage!$C$5:$C$11,0),MATCH(UsagePerHour!EV$4,Usage!$D$3:$ABF$3,0)),"")</f>
        <v>21.82046204955617</v>
      </c>
      <c r="EW89" s="6">
        <f>IFERROR(INDEX(Sales!$D$5:$ABF$18,MATCH(UsagePerHour!$B89,Sales!$C$5:$C$18,0),MATCH(UsagePerHour!EW$4,Sales!$D$3:$ABF$3,0))/EW$2*INDEX(Usage!$D$5:$ABF$11,MATCH(UsagePerHour!$B$84,Usage!$C$5:$C$11,0),MATCH(UsagePerHour!EW$4,Usage!$D$3:$ABF$3,0)),"")</f>
        <v>22.414729237737578</v>
      </c>
      <c r="EX89" s="6">
        <f>IFERROR(INDEX(Sales!$D$5:$ABF$18,MATCH(UsagePerHour!$B89,Sales!$C$5:$C$18,0),MATCH(UsagePerHour!EX$4,Sales!$D$3:$ABF$3,0))/EX$2*INDEX(Usage!$D$5:$ABF$11,MATCH(UsagePerHour!$B$84,Usage!$C$5:$C$11,0),MATCH(UsagePerHour!EX$4,Usage!$D$3:$ABF$3,0)),"")</f>
        <v>44.206734712162039</v>
      </c>
      <c r="EY89" s="6">
        <f>IFERROR(INDEX(Sales!$D$5:$ABF$18,MATCH(UsagePerHour!$B89,Sales!$C$5:$C$18,0),MATCH(UsagePerHour!EY$4,Sales!$D$3:$ABF$3,0))/EY$2*INDEX(Usage!$D$5:$ABF$11,MATCH(UsagePerHour!$B$84,Usage!$C$5:$C$11,0),MATCH(UsagePerHour!EY$4,Usage!$D$3:$ABF$3,0)),"")</f>
        <v>54.345569373396742</v>
      </c>
      <c r="EZ89" s="6">
        <f>IFERROR(INDEX(Sales!$D$5:$ABF$18,MATCH(UsagePerHour!$B89,Sales!$C$5:$C$18,0),MATCH(UsagePerHour!EZ$4,Sales!$D$3:$ABF$3,0))/EZ$2*INDEX(Usage!$D$5:$ABF$11,MATCH(UsagePerHour!$B$84,Usage!$C$5:$C$11,0),MATCH(UsagePerHour!EZ$4,Usage!$D$3:$ABF$3,0)),"")</f>
        <v>137.7172685522122</v>
      </c>
      <c r="FA89" s="6">
        <f>IFERROR(INDEX(Sales!$D$5:$ABF$18,MATCH(UsagePerHour!$B89,Sales!$C$5:$C$18,0),MATCH(UsagePerHour!FA$4,Sales!$D$3:$ABF$3,0))/FA$2*INDEX(Usage!$D$5:$ABF$11,MATCH(UsagePerHour!$B$84,Usage!$C$5:$C$11,0),MATCH(UsagePerHour!FA$4,Usage!$D$3:$ABF$3,0)),"")</f>
        <v>83.13367572019186</v>
      </c>
      <c r="FB89" s="6">
        <f>IFERROR(INDEX(Sales!$D$5:$ABF$18,MATCH(UsagePerHour!$B89,Sales!$C$5:$C$18,0),MATCH(UsagePerHour!FB$4,Sales!$D$3:$ABF$3,0))/FB$2*INDEX(Usage!$D$5:$ABF$11,MATCH(UsagePerHour!$B$84,Usage!$C$5:$C$11,0),MATCH(UsagePerHour!FB$4,Usage!$D$3:$ABF$3,0)),"")</f>
        <v>24.472874009788331</v>
      </c>
      <c r="FC89" s="6">
        <f>IFERROR(INDEX(Sales!$D$5:$ABF$18,MATCH(UsagePerHour!$B89,Sales!$C$5:$C$18,0),MATCH(UsagePerHour!FC$4,Sales!$D$3:$ABF$3,0))/FC$2*INDEX(Usage!$D$5:$ABF$11,MATCH(UsagePerHour!$B$84,Usage!$C$5:$C$11,0),MATCH(UsagePerHour!FC$4,Usage!$D$3:$ABF$3,0)),"")</f>
        <v>12.078297572350465</v>
      </c>
      <c r="FD89" s="6">
        <f>IFERROR(INDEX(Sales!$D$5:$ABF$18,MATCH(UsagePerHour!$B89,Sales!$C$5:$C$18,0),MATCH(UsagePerHour!FD$4,Sales!$D$3:$ABF$3,0))/FD$2*INDEX(Usage!$D$5:$ABF$11,MATCH(UsagePerHour!$B$84,Usage!$C$5:$C$11,0),MATCH(UsagePerHour!FD$4,Usage!$D$3:$ABF$3,0)),"")</f>
        <v>2.2006486393608111</v>
      </c>
      <c r="FE89" s="6">
        <f>IFERROR(INDEX(Sales!$D$5:$ABF$18,MATCH(UsagePerHour!$B89,Sales!$C$5:$C$18,0),MATCH(UsagePerHour!FE$4,Sales!$D$3:$ABF$3,0))/FE$2*INDEX(Usage!$D$5:$ABF$11,MATCH(UsagePerHour!$B$84,Usage!$C$5:$C$11,0),MATCH(UsagePerHour!FE$4,Usage!$D$3:$ABF$3,0)),"")</f>
        <v>4.6061790736819237</v>
      </c>
      <c r="FF89" s="6">
        <f>IFERROR(INDEX(Sales!$D$5:$ABF$18,MATCH(UsagePerHour!$B89,Sales!$C$5:$C$18,0),MATCH(UsagePerHour!FF$4,Sales!$D$3:$ABF$3,0))/FF$2*INDEX(Usage!$D$5:$ABF$11,MATCH(UsagePerHour!$B$84,Usage!$C$5:$C$11,0),MATCH(UsagePerHour!FF$4,Usage!$D$3:$ABF$3,0)),"")</f>
        <v>16.069645851829929</v>
      </c>
      <c r="FG89" s="6">
        <f>IFERROR(INDEX(Sales!$D$5:$ABF$18,MATCH(UsagePerHour!$B89,Sales!$C$5:$C$18,0),MATCH(UsagePerHour!FG$4,Sales!$D$3:$ABF$3,0))/FG$2*INDEX(Usage!$D$5:$ABF$11,MATCH(UsagePerHour!$B$84,Usage!$C$5:$C$11,0),MATCH(UsagePerHour!FG$4,Usage!$D$3:$ABF$3,0)),"")</f>
        <v>79.029639842158048</v>
      </c>
      <c r="FH89" s="6">
        <f>IFERROR(INDEX(Sales!$D$5:$ABF$18,MATCH(UsagePerHour!$B89,Sales!$C$5:$C$18,0),MATCH(UsagePerHour!FH$4,Sales!$D$3:$ABF$3,0))/FH$2*INDEX(Usage!$D$5:$ABF$11,MATCH(UsagePerHour!$B$84,Usage!$C$5:$C$11,0),MATCH(UsagePerHour!FH$4,Usage!$D$3:$ABF$3,0)),"")</f>
        <v>13.839081384127569</v>
      </c>
      <c r="FI89" s="6">
        <f>IFERROR(INDEX(Sales!$D$5:$ABF$18,MATCH(UsagePerHour!$B89,Sales!$C$5:$C$18,0),MATCH(UsagePerHour!FI$4,Sales!$D$3:$ABF$3,0))/FI$2*INDEX(Usage!$D$5:$ABF$11,MATCH(UsagePerHour!$B$84,Usage!$C$5:$C$11,0),MATCH(UsagePerHour!FI$4,Usage!$D$3:$ABF$3,0)),"")</f>
        <v>26.925172104160431</v>
      </c>
      <c r="FJ89" s="6">
        <f>IFERROR(INDEX(Sales!$D$5:$ABF$18,MATCH(UsagePerHour!$B89,Sales!$C$5:$C$18,0),MATCH(UsagePerHour!FJ$4,Sales!$D$3:$ABF$3,0))/FJ$2*INDEX(Usage!$D$5:$ABF$11,MATCH(UsagePerHour!$B$84,Usage!$C$5:$C$11,0),MATCH(UsagePerHour!FJ$4,Usage!$D$3:$ABF$3,0)),"")</f>
        <v>21.653156114411388</v>
      </c>
      <c r="FK89" s="6">
        <f>IFERROR(INDEX(Sales!$D$5:$ABF$18,MATCH(UsagePerHour!$B89,Sales!$C$5:$C$18,0),MATCH(UsagePerHour!FK$4,Sales!$D$3:$ABF$3,0))/FK$2*INDEX(Usage!$D$5:$ABF$11,MATCH(UsagePerHour!$B$84,Usage!$C$5:$C$11,0),MATCH(UsagePerHour!FK$4,Usage!$D$3:$ABF$3,0)),"")</f>
        <v>19.590833934255478</v>
      </c>
      <c r="FL89" s="6">
        <f>IFERROR(INDEX(Sales!$D$5:$ABF$18,MATCH(UsagePerHour!$B89,Sales!$C$5:$C$18,0),MATCH(UsagePerHour!FL$4,Sales!$D$3:$ABF$3,0))/FL$2*INDEX(Usage!$D$5:$ABF$11,MATCH(UsagePerHour!$B$84,Usage!$C$5:$C$11,0),MATCH(UsagePerHour!FL$4,Usage!$D$3:$ABF$3,0)),"")</f>
        <v>68.844179839868602</v>
      </c>
      <c r="FM89" s="6">
        <f>IFERROR(INDEX(Sales!$D$5:$ABF$18,MATCH(UsagePerHour!$B89,Sales!$C$5:$C$18,0),MATCH(UsagePerHour!FM$4,Sales!$D$3:$ABF$3,0))/FM$2*INDEX(Usage!$D$5:$ABF$11,MATCH(UsagePerHour!$B$84,Usage!$C$5:$C$11,0),MATCH(UsagePerHour!FM$4,Usage!$D$3:$ABF$3,0)),"")</f>
        <v>39.795559027356269</v>
      </c>
      <c r="FN89" s="6">
        <f>IFERROR(INDEX(Sales!$D$5:$ABF$18,MATCH(UsagePerHour!$B89,Sales!$C$5:$C$18,0),MATCH(UsagePerHour!FN$4,Sales!$D$3:$ABF$3,0))/FN$2*INDEX(Usage!$D$5:$ABF$11,MATCH(UsagePerHour!$B$84,Usage!$C$5:$C$11,0),MATCH(UsagePerHour!FN$4,Usage!$D$3:$ABF$3,0)),"")</f>
        <v>150.25262108395259</v>
      </c>
      <c r="FO89" s="6">
        <f>IFERROR(INDEX(Sales!$D$5:$ABF$18,MATCH(UsagePerHour!$B89,Sales!$C$5:$C$18,0),MATCH(UsagePerHour!FO$4,Sales!$D$3:$ABF$3,0))/FO$2*INDEX(Usage!$D$5:$ABF$11,MATCH(UsagePerHour!$B$84,Usage!$C$5:$C$11,0),MATCH(UsagePerHour!FO$4,Usage!$D$3:$ABF$3,0)),"")</f>
        <v>151.01082571274878</v>
      </c>
      <c r="FP89" s="6">
        <f>IFERROR(INDEX(Sales!$D$5:$ABF$18,MATCH(UsagePerHour!$B89,Sales!$C$5:$C$18,0),MATCH(UsagePerHour!FP$4,Sales!$D$3:$ABF$3,0))/FP$2*INDEX(Usage!$D$5:$ABF$11,MATCH(UsagePerHour!$B$84,Usage!$C$5:$C$11,0),MATCH(UsagePerHour!FP$4,Usage!$D$3:$ABF$3,0)),"")</f>
        <v>242.32717235994113</v>
      </c>
      <c r="FQ89" s="6">
        <f>IFERROR(INDEX(Sales!$D$5:$ABF$18,MATCH(UsagePerHour!$B89,Sales!$C$5:$C$18,0),MATCH(UsagePerHour!FQ$4,Sales!$D$3:$ABF$3,0))/FQ$2*INDEX(Usage!$D$5:$ABF$11,MATCH(UsagePerHour!$B$84,Usage!$C$5:$C$11,0),MATCH(UsagePerHour!FQ$4,Usage!$D$3:$ABF$3,0)),"")</f>
        <v>10.33220153636376</v>
      </c>
      <c r="FR89" s="6">
        <f>IFERROR(INDEX(Sales!$D$5:$ABF$18,MATCH(UsagePerHour!$B89,Sales!$C$5:$C$18,0),MATCH(UsagePerHour!FR$4,Sales!$D$3:$ABF$3,0))/FR$2*INDEX(Usage!$D$5:$ABF$11,MATCH(UsagePerHour!$B$84,Usage!$C$5:$C$11,0),MATCH(UsagePerHour!FR$4,Usage!$D$3:$ABF$3,0)),"")</f>
        <v>22.584461122047244</v>
      </c>
      <c r="FS89" s="6">
        <f>IFERROR(INDEX(Sales!$D$5:$ABF$18,MATCH(UsagePerHour!$B89,Sales!$C$5:$C$18,0),MATCH(UsagePerHour!FS$4,Sales!$D$3:$ABF$3,0))/FS$2*INDEX(Usage!$D$5:$ABF$11,MATCH(UsagePerHour!$B$84,Usage!$C$5:$C$11,0),MATCH(UsagePerHour!FS$4,Usage!$D$3:$ABF$3,0)),"")</f>
        <v>19.73275016350556</v>
      </c>
      <c r="FT89" s="6">
        <f>IFERROR(INDEX(Sales!$D$5:$ABF$18,MATCH(UsagePerHour!$B89,Sales!$C$5:$C$18,0),MATCH(UsagePerHour!FT$4,Sales!$D$3:$ABF$3,0))/FT$2*INDEX(Usage!$D$5:$ABF$11,MATCH(UsagePerHour!$B$84,Usage!$C$5:$C$11,0),MATCH(UsagePerHour!FT$4,Usage!$D$3:$ABF$3,0)),"")</f>
        <v>77.447110397215809</v>
      </c>
      <c r="FU89" s="6">
        <f>IFERROR(INDEX(Sales!$D$5:$ABF$18,MATCH(UsagePerHour!$B89,Sales!$C$5:$C$18,0),MATCH(UsagePerHour!FU$4,Sales!$D$3:$ABF$3,0))/FU$2*INDEX(Usage!$D$5:$ABF$11,MATCH(UsagePerHour!$B$84,Usage!$C$5:$C$11,0),MATCH(UsagePerHour!FU$4,Usage!$D$3:$ABF$3,0)),"")</f>
        <v>138.10370992574536</v>
      </c>
      <c r="FV89" s="6">
        <f>IFERROR(INDEX(Sales!$D$5:$ABF$18,MATCH(UsagePerHour!$B89,Sales!$C$5:$C$18,0),MATCH(UsagePerHour!FV$4,Sales!$D$3:$ABF$3,0))/FV$2*INDEX(Usage!$D$5:$ABF$11,MATCH(UsagePerHour!$B$84,Usage!$C$5:$C$11,0),MATCH(UsagePerHour!FV$4,Usage!$D$3:$ABF$3,0)),"")</f>
        <v>27.237938862633676</v>
      </c>
      <c r="FW89" s="6">
        <f>IFERROR(INDEX(Sales!$D$5:$ABF$18,MATCH(UsagePerHour!$B89,Sales!$C$5:$C$18,0),MATCH(UsagePerHour!FW$4,Sales!$D$3:$ABF$3,0))/FW$2*INDEX(Usage!$D$5:$ABF$11,MATCH(UsagePerHour!$B$84,Usage!$C$5:$C$11,0),MATCH(UsagePerHour!FW$4,Usage!$D$3:$ABF$3,0)),"")</f>
        <v>120.59551564822246</v>
      </c>
      <c r="FX89" s="6">
        <f>IFERROR(INDEX(Sales!$D$5:$ABF$18,MATCH(UsagePerHour!$B89,Sales!$C$5:$C$18,0),MATCH(UsagePerHour!FX$4,Sales!$D$3:$ABF$3,0))/FX$2*INDEX(Usage!$D$5:$ABF$11,MATCH(UsagePerHour!$B$84,Usage!$C$5:$C$11,0),MATCH(UsagePerHour!FX$4,Usage!$D$3:$ABF$3,0)),"")</f>
        <v>32.2610997282776</v>
      </c>
      <c r="FY89" s="6">
        <f>IFERROR(INDEX(Sales!$D$5:$ABF$18,MATCH(UsagePerHour!$B89,Sales!$C$5:$C$18,0),MATCH(UsagePerHour!FY$4,Sales!$D$3:$ABF$3,0))/FY$2*INDEX(Usage!$D$5:$ABF$11,MATCH(UsagePerHour!$B$84,Usage!$C$5:$C$11,0),MATCH(UsagePerHour!FY$4,Usage!$D$3:$ABF$3,0)),"")</f>
        <v>16.099038524978557</v>
      </c>
      <c r="FZ89" s="6">
        <f>IFERROR(INDEX(Sales!$D$5:$ABF$18,MATCH(UsagePerHour!$B89,Sales!$C$5:$C$18,0),MATCH(UsagePerHour!FZ$4,Sales!$D$3:$ABF$3,0))/FZ$2*INDEX(Usage!$D$5:$ABF$11,MATCH(UsagePerHour!$B$84,Usage!$C$5:$C$11,0),MATCH(UsagePerHour!FZ$4,Usage!$D$3:$ABF$3,0)),"")</f>
        <v>46.687963331334785</v>
      </c>
      <c r="GA89" s="6">
        <f>IFERROR(INDEX(Sales!$D$5:$ABF$18,MATCH(UsagePerHour!$B89,Sales!$C$5:$C$18,0),MATCH(UsagePerHour!GA$4,Sales!$D$3:$ABF$3,0))/GA$2*INDEX(Usage!$D$5:$ABF$11,MATCH(UsagePerHour!$B$84,Usage!$C$5:$C$11,0),MATCH(UsagePerHour!GA$4,Usage!$D$3:$ABF$3,0)),"")</f>
        <v>62.862158783079806</v>
      </c>
      <c r="GB89" s="6">
        <f>IFERROR(INDEX(Sales!$D$5:$ABF$18,MATCH(UsagePerHour!$B89,Sales!$C$5:$C$18,0),MATCH(UsagePerHour!GB$4,Sales!$D$3:$ABF$3,0))/GB$2*INDEX(Usage!$D$5:$ABF$11,MATCH(UsagePerHour!$B$84,Usage!$C$5:$C$11,0),MATCH(UsagePerHour!GB$4,Usage!$D$3:$ABF$3,0)),"")</f>
        <v>155.39361547057968</v>
      </c>
      <c r="GC89" s="6">
        <f>IFERROR(INDEX(Sales!$D$5:$ABF$18,MATCH(UsagePerHour!$B89,Sales!$C$5:$C$18,0),MATCH(UsagePerHour!GC$4,Sales!$D$3:$ABF$3,0))/GC$2*INDEX(Usage!$D$5:$ABF$11,MATCH(UsagePerHour!$B$84,Usage!$C$5:$C$11,0),MATCH(UsagePerHour!GC$4,Usage!$D$3:$ABF$3,0)),"")</f>
        <v>30.384692351797096</v>
      </c>
      <c r="GD89" s="6">
        <f>IFERROR(INDEX(Sales!$D$5:$ABF$18,MATCH(UsagePerHour!$B89,Sales!$C$5:$C$18,0),MATCH(UsagePerHour!GD$4,Sales!$D$3:$ABF$3,0))/GD$2*INDEX(Usage!$D$5:$ABF$11,MATCH(UsagePerHour!$B$84,Usage!$C$5:$C$11,0),MATCH(UsagePerHour!GD$4,Usage!$D$3:$ABF$3,0)),"")</f>
        <v>132.34218480210271</v>
      </c>
      <c r="GE89" s="6">
        <f>IFERROR(INDEX(Sales!$D$5:$ABF$18,MATCH(UsagePerHour!$B89,Sales!$C$5:$C$18,0),MATCH(UsagePerHour!GE$4,Sales!$D$3:$ABF$3,0))/GE$2*INDEX(Usage!$D$5:$ABF$11,MATCH(UsagePerHour!$B$84,Usage!$C$5:$C$11,0),MATCH(UsagePerHour!GE$4,Usage!$D$3:$ABF$3,0)),"")</f>
        <v>20.335423568386183</v>
      </c>
      <c r="GF89" s="6">
        <f>IFERROR(INDEX(Sales!$D$5:$ABF$18,MATCH(UsagePerHour!$B89,Sales!$C$5:$C$18,0),MATCH(UsagePerHour!GF$4,Sales!$D$3:$ABF$3,0))/GF$2*INDEX(Usage!$D$5:$ABF$11,MATCH(UsagePerHour!$B$84,Usage!$C$5:$C$11,0),MATCH(UsagePerHour!GF$4,Usage!$D$3:$ABF$3,0)),"")</f>
        <v>12.33453404534791</v>
      </c>
      <c r="GG89" s="6">
        <f>IFERROR(INDEX(Sales!$D$5:$ABF$18,MATCH(UsagePerHour!$B89,Sales!$C$5:$C$18,0),MATCH(UsagePerHour!GG$4,Sales!$D$3:$ABF$3,0))/GG$2*INDEX(Usage!$D$5:$ABF$11,MATCH(UsagePerHour!$B$84,Usage!$C$5:$C$11,0),MATCH(UsagePerHour!GG$4,Usage!$D$3:$ABF$3,0)),"")</f>
        <v>13.902935832456727</v>
      </c>
      <c r="GH89" s="6">
        <f>IFERROR(INDEX(Sales!$D$5:$ABF$18,MATCH(UsagePerHour!$B89,Sales!$C$5:$C$18,0),MATCH(UsagePerHour!GH$4,Sales!$D$3:$ABF$3,0))/GH$2*INDEX(Usage!$D$5:$ABF$11,MATCH(UsagePerHour!$B$84,Usage!$C$5:$C$11,0),MATCH(UsagePerHour!GH$4,Usage!$D$3:$ABF$3,0)),"")</f>
        <v>80.477984551706157</v>
      </c>
      <c r="GI89" s="6">
        <f>IFERROR(INDEX(Sales!$D$5:$ABF$18,MATCH(UsagePerHour!$B89,Sales!$C$5:$C$18,0),MATCH(UsagePerHour!GI$4,Sales!$D$3:$ABF$3,0))/GI$2*INDEX(Usage!$D$5:$ABF$11,MATCH(UsagePerHour!$B$84,Usage!$C$5:$C$11,0),MATCH(UsagePerHour!GI$4,Usage!$D$3:$ABF$3,0)),"")</f>
        <v>141.8285070524997</v>
      </c>
      <c r="GJ89" s="6">
        <f>IFERROR(INDEX(Sales!$D$5:$ABF$18,MATCH(UsagePerHour!$B89,Sales!$C$5:$C$18,0),MATCH(UsagePerHour!GJ$4,Sales!$D$3:$ABF$3,0))/GJ$2*INDEX(Usage!$D$5:$ABF$11,MATCH(UsagePerHour!$B$84,Usage!$C$5:$C$11,0),MATCH(UsagePerHour!GJ$4,Usage!$D$3:$ABF$3,0)),"")</f>
        <v>82.263413661624341</v>
      </c>
      <c r="GK89" s="6">
        <f>IFERROR(INDEX(Sales!$D$5:$ABF$18,MATCH(UsagePerHour!$B89,Sales!$C$5:$C$18,0),MATCH(UsagePerHour!GK$4,Sales!$D$3:$ABF$3,0))/GK$2*INDEX(Usage!$D$5:$ABF$11,MATCH(UsagePerHour!$B$84,Usage!$C$5:$C$11,0),MATCH(UsagePerHour!GK$4,Usage!$D$3:$ABF$3,0)),"")</f>
        <v>184.15081569137683</v>
      </c>
      <c r="GL89" s="6">
        <f>IFERROR(INDEX(Sales!$D$5:$ABF$18,MATCH(UsagePerHour!$B89,Sales!$C$5:$C$18,0),MATCH(UsagePerHour!GL$4,Sales!$D$3:$ABF$3,0))/GL$2*INDEX(Usage!$D$5:$ABF$11,MATCH(UsagePerHour!$B$84,Usage!$C$5:$C$11,0),MATCH(UsagePerHour!GL$4,Usage!$D$3:$ABF$3,0)),"")</f>
        <v>20.531253384493986</v>
      </c>
      <c r="GM89" s="6">
        <f>IFERROR(INDEX(Sales!$D$5:$ABF$18,MATCH(UsagePerHour!$B89,Sales!$C$5:$C$18,0),MATCH(UsagePerHour!GM$4,Sales!$D$3:$ABF$3,0))/GM$2*INDEX(Usage!$D$5:$ABF$11,MATCH(UsagePerHour!$B$84,Usage!$C$5:$C$11,0),MATCH(UsagePerHour!GM$4,Usage!$D$3:$ABF$3,0)),"")</f>
        <v>20.707171731251744</v>
      </c>
      <c r="GN89" s="6">
        <f>IFERROR(INDEX(Sales!$D$5:$ABF$18,MATCH(UsagePerHour!$B89,Sales!$C$5:$C$18,0),MATCH(UsagePerHour!GN$4,Sales!$D$3:$ABF$3,0))/GN$2*INDEX(Usage!$D$5:$ABF$11,MATCH(UsagePerHour!$B$84,Usage!$C$5:$C$11,0),MATCH(UsagePerHour!GN$4,Usage!$D$3:$ABF$3,0)),"")</f>
        <v>133.28125734806866</v>
      </c>
      <c r="GO89" s="6">
        <f>IFERROR(INDEX(Sales!$D$5:$ABF$18,MATCH(UsagePerHour!$B89,Sales!$C$5:$C$18,0),MATCH(UsagePerHour!GO$4,Sales!$D$3:$ABF$3,0))/GO$2*INDEX(Usage!$D$5:$ABF$11,MATCH(UsagePerHour!$B$84,Usage!$C$5:$C$11,0),MATCH(UsagePerHour!GO$4,Usage!$D$3:$ABF$3,0)),"")</f>
        <v>18.036156478534586</v>
      </c>
      <c r="GP89" s="6">
        <f>IFERROR(INDEX(Sales!$D$5:$ABF$18,MATCH(UsagePerHour!$B89,Sales!$C$5:$C$18,0),MATCH(UsagePerHour!GP$4,Sales!$D$3:$ABF$3,0))/GP$2*INDEX(Usage!$D$5:$ABF$11,MATCH(UsagePerHour!$B$84,Usage!$C$5:$C$11,0),MATCH(UsagePerHour!GP$4,Usage!$D$3:$ABF$3,0)),"")</f>
        <v>143.6405468127555</v>
      </c>
      <c r="GQ89" s="6">
        <f>IFERROR(INDEX(Sales!$D$5:$ABF$18,MATCH(UsagePerHour!$B89,Sales!$C$5:$C$18,0),MATCH(UsagePerHour!GQ$4,Sales!$D$3:$ABF$3,0))/GQ$2*INDEX(Usage!$D$5:$ABF$11,MATCH(UsagePerHour!$B$84,Usage!$C$5:$C$11,0),MATCH(UsagePerHour!GQ$4,Usage!$D$3:$ABF$3,0)),"")</f>
        <v>66.136303852224231</v>
      </c>
      <c r="GR89" s="6">
        <f>IFERROR(INDEX(Sales!$D$5:$ABF$18,MATCH(UsagePerHour!$B89,Sales!$C$5:$C$18,0),MATCH(UsagePerHour!GR$4,Sales!$D$3:$ABF$3,0))/GR$2*INDEX(Usage!$D$5:$ABF$11,MATCH(UsagePerHour!$B$84,Usage!$C$5:$C$11,0),MATCH(UsagePerHour!GR$4,Usage!$D$3:$ABF$3,0)),"")</f>
        <v>41.692701921144803</v>
      </c>
      <c r="GS89" s="6">
        <f>IFERROR(INDEX(Sales!$D$5:$ABF$18,MATCH(UsagePerHour!$B89,Sales!$C$5:$C$18,0),MATCH(UsagePerHour!GS$4,Sales!$D$3:$ABF$3,0))/GS$2*INDEX(Usage!$D$5:$ABF$11,MATCH(UsagePerHour!$B$84,Usage!$C$5:$C$11,0),MATCH(UsagePerHour!GS$4,Usage!$D$3:$ABF$3,0)),"")</f>
        <v>21.743513548057258</v>
      </c>
      <c r="GT89" s="6">
        <f>IFERROR(INDEX(Sales!$D$5:$ABF$18,MATCH(UsagePerHour!$B89,Sales!$C$5:$C$18,0),MATCH(UsagePerHour!GT$4,Sales!$D$3:$ABF$3,0))/GT$2*INDEX(Usage!$D$5:$ABF$11,MATCH(UsagePerHour!$B$84,Usage!$C$5:$C$11,0),MATCH(UsagePerHour!GT$4,Usage!$D$3:$ABF$3,0)),"")</f>
        <v>51.686583996234624</v>
      </c>
      <c r="GU89" s="6">
        <f>IFERROR(INDEX(Sales!$D$5:$ABF$18,MATCH(UsagePerHour!$B89,Sales!$C$5:$C$18,0),MATCH(UsagePerHour!GU$4,Sales!$D$3:$ABF$3,0))/GU$2*INDEX(Usage!$D$5:$ABF$11,MATCH(UsagePerHour!$B$84,Usage!$C$5:$C$11,0),MATCH(UsagePerHour!GU$4,Usage!$D$3:$ABF$3,0)),"")</f>
        <v>25.232104989142996</v>
      </c>
      <c r="GV89" s="6">
        <f>IFERROR(INDEX(Sales!$D$5:$ABF$18,MATCH(UsagePerHour!$B89,Sales!$C$5:$C$18,0),MATCH(UsagePerHour!GV$4,Sales!$D$3:$ABF$3,0))/GV$2*INDEX(Usage!$D$5:$ABF$11,MATCH(UsagePerHour!$B$84,Usage!$C$5:$C$11,0),MATCH(UsagePerHour!GV$4,Usage!$D$3:$ABF$3,0)),"")</f>
        <v>44.899881274256472</v>
      </c>
      <c r="GW89" s="6">
        <f>IFERROR(INDEX(Sales!$D$5:$ABF$18,MATCH(UsagePerHour!$B89,Sales!$C$5:$C$18,0),MATCH(UsagePerHour!GW$4,Sales!$D$3:$ABF$3,0))/GW$2*INDEX(Usage!$D$5:$ABF$11,MATCH(UsagePerHour!$B$84,Usage!$C$5:$C$11,0),MATCH(UsagePerHour!GW$4,Usage!$D$3:$ABF$3,0)),"")</f>
        <v>150.00435190732583</v>
      </c>
      <c r="GX89" s="6">
        <f>IFERROR(INDEX(Sales!$D$5:$ABF$18,MATCH(UsagePerHour!$B89,Sales!$C$5:$C$18,0),MATCH(UsagePerHour!GX$4,Sales!$D$3:$ABF$3,0))/GX$2*INDEX(Usage!$D$5:$ABF$11,MATCH(UsagePerHour!$B$84,Usage!$C$5:$C$11,0),MATCH(UsagePerHour!GX$4,Usage!$D$3:$ABF$3,0)),"")</f>
        <v>30.558823243509718</v>
      </c>
      <c r="GY89" s="6">
        <f>IFERROR(INDEX(Sales!$D$5:$ABF$18,MATCH(UsagePerHour!$B89,Sales!$C$5:$C$18,0),MATCH(UsagePerHour!GY$4,Sales!$D$3:$ABF$3,0))/GY$2*INDEX(Usage!$D$5:$ABF$11,MATCH(UsagePerHour!$B$84,Usage!$C$5:$C$11,0),MATCH(UsagePerHour!GY$4,Usage!$D$3:$ABF$3,0)),"")</f>
        <v>23.715620899937591</v>
      </c>
      <c r="GZ89" s="6">
        <f>IFERROR(INDEX(Sales!$D$5:$ABF$18,MATCH(UsagePerHour!$B89,Sales!$C$5:$C$18,0),MATCH(UsagePerHour!GZ$4,Sales!$D$3:$ABF$3,0))/GZ$2*INDEX(Usage!$D$5:$ABF$11,MATCH(UsagePerHour!$B$84,Usage!$C$5:$C$11,0),MATCH(UsagePerHour!GZ$4,Usage!$D$3:$ABF$3,0)),"")</f>
        <v>14.135329341317366</v>
      </c>
      <c r="HA89" s="6">
        <f>IFERROR(INDEX(Sales!$D$5:$ABF$18,MATCH(UsagePerHour!$B89,Sales!$C$5:$C$18,0),MATCH(UsagePerHour!HA$4,Sales!$D$3:$ABF$3,0))/HA$2*INDEX(Usage!$D$5:$ABF$11,MATCH(UsagePerHour!$B$84,Usage!$C$5:$C$11,0),MATCH(UsagePerHour!HA$4,Usage!$D$3:$ABF$3,0)),"")</f>
        <v>40.397622397981465</v>
      </c>
      <c r="HB89" s="6">
        <f>IFERROR(INDEX(Sales!$D$5:$ABF$18,MATCH(UsagePerHour!$B89,Sales!$C$5:$C$18,0),MATCH(UsagePerHour!HB$4,Sales!$D$3:$ABF$3,0))/HB$2*INDEX(Usage!$D$5:$ABF$11,MATCH(UsagePerHour!$B$84,Usage!$C$5:$C$11,0),MATCH(UsagePerHour!HB$4,Usage!$D$3:$ABF$3,0)),"")</f>
        <v>37.875555888204879</v>
      </c>
      <c r="HC89" s="6">
        <f>IFERROR(INDEX(Sales!$D$5:$ABF$18,MATCH(UsagePerHour!$B89,Sales!$C$5:$C$18,0),MATCH(UsagePerHour!HC$4,Sales!$D$3:$ABF$3,0))/HC$2*INDEX(Usage!$D$5:$ABF$11,MATCH(UsagePerHour!$B$84,Usage!$C$5:$C$11,0),MATCH(UsagePerHour!HC$4,Usage!$D$3:$ABF$3,0)),"")</f>
        <v>45.347540742503803</v>
      </c>
      <c r="HD89" s="6">
        <f>IFERROR(INDEX(Sales!$D$5:$ABF$18,MATCH(UsagePerHour!$B89,Sales!$C$5:$C$18,0),MATCH(UsagePerHour!HD$4,Sales!$D$3:$ABF$3,0))/HD$2*INDEX(Usage!$D$5:$ABF$11,MATCH(UsagePerHour!$B$84,Usage!$C$5:$C$11,0),MATCH(UsagePerHour!HD$4,Usage!$D$3:$ABF$3,0)),"")</f>
        <v>135.1726996857989</v>
      </c>
      <c r="HE89" s="6">
        <f>IFERROR(INDEX(Sales!$D$5:$ABF$18,MATCH(UsagePerHour!$B89,Sales!$C$5:$C$18,0),MATCH(UsagePerHour!HE$4,Sales!$D$3:$ABF$3,0))/HE$2*INDEX(Usage!$D$5:$ABF$11,MATCH(UsagePerHour!$B$84,Usage!$C$5:$C$11,0),MATCH(UsagePerHour!HE$4,Usage!$D$3:$ABF$3,0)),"")</f>
        <v>31.335732257003404</v>
      </c>
      <c r="HF89" s="6">
        <f>IFERROR(INDEX(Sales!$D$5:$ABF$18,MATCH(UsagePerHour!$B89,Sales!$C$5:$C$18,0),MATCH(UsagePerHour!HF$4,Sales!$D$3:$ABF$3,0))/HF$2*INDEX(Usage!$D$5:$ABF$11,MATCH(UsagePerHour!$B$84,Usage!$C$5:$C$11,0),MATCH(UsagePerHour!HF$4,Usage!$D$3:$ABF$3,0)),"")</f>
        <v>138.83300558405907</v>
      </c>
      <c r="HG89" s="6">
        <f>IFERROR(INDEX(Sales!$D$5:$ABF$18,MATCH(UsagePerHour!$B89,Sales!$C$5:$C$18,0),MATCH(UsagePerHour!HG$4,Sales!$D$3:$ABF$3,0))/HG$2*INDEX(Usage!$D$5:$ABF$11,MATCH(UsagePerHour!$B$84,Usage!$C$5:$C$11,0),MATCH(UsagePerHour!HG$4,Usage!$D$3:$ABF$3,0)),"")</f>
        <v>32.715648290476032</v>
      </c>
      <c r="HH89" s="6">
        <f>IFERROR(INDEX(Sales!$D$5:$ABF$18,MATCH(UsagePerHour!$B89,Sales!$C$5:$C$18,0),MATCH(UsagePerHour!HH$4,Sales!$D$3:$ABF$3,0))/HH$2*INDEX(Usage!$D$5:$ABF$11,MATCH(UsagePerHour!$B$84,Usage!$C$5:$C$11,0),MATCH(UsagePerHour!HH$4,Usage!$D$3:$ABF$3,0)),"")</f>
        <v>14.491005536270208</v>
      </c>
      <c r="HI89" s="6">
        <f>IFERROR(INDEX(Sales!$D$5:$ABF$18,MATCH(UsagePerHour!$B89,Sales!$C$5:$C$18,0),MATCH(UsagePerHour!HI$4,Sales!$D$3:$ABF$3,0))/HI$2*INDEX(Usage!$D$5:$ABF$11,MATCH(UsagePerHour!$B$84,Usage!$C$5:$C$11,0),MATCH(UsagePerHour!HI$4,Usage!$D$3:$ABF$3,0)),"")</f>
        <v>47.890210767264186</v>
      </c>
      <c r="HJ89" s="6">
        <f>IFERROR(INDEX(Sales!$D$5:$ABF$18,MATCH(UsagePerHour!$B89,Sales!$C$5:$C$18,0),MATCH(UsagePerHour!HJ$4,Sales!$D$3:$ABF$3,0))/HJ$2*INDEX(Usage!$D$5:$ABF$11,MATCH(UsagePerHour!$B$84,Usage!$C$5:$C$11,0),MATCH(UsagePerHour!HJ$4,Usage!$D$3:$ABF$3,0)),"")</f>
        <v>43.799692748968482</v>
      </c>
      <c r="HK89" s="6">
        <f>IFERROR(INDEX(Sales!$D$5:$ABF$18,MATCH(UsagePerHour!$B89,Sales!$C$5:$C$18,0),MATCH(UsagePerHour!HK$4,Sales!$D$3:$ABF$3,0))/HK$2*INDEX(Usage!$D$5:$ABF$11,MATCH(UsagePerHour!$B$84,Usage!$C$5:$C$11,0),MATCH(UsagePerHour!HK$4,Usage!$D$3:$ABF$3,0)),"")</f>
        <v>57.703272279943057</v>
      </c>
      <c r="HL89" s="6">
        <f>IFERROR(INDEX(Sales!$D$5:$ABF$18,MATCH(UsagePerHour!$B89,Sales!$C$5:$C$18,0),MATCH(UsagePerHour!HL$4,Sales!$D$3:$ABF$3,0))/HL$2*INDEX(Usage!$D$5:$ABF$11,MATCH(UsagePerHour!$B$84,Usage!$C$5:$C$11,0),MATCH(UsagePerHour!HL$4,Usage!$D$3:$ABF$3,0)),"")</f>
        <v>60.238849467815513</v>
      </c>
      <c r="HM89" s="6">
        <f>IFERROR(INDEX(Sales!$D$5:$ABF$18,MATCH(UsagePerHour!$B89,Sales!$C$5:$C$18,0),MATCH(UsagePerHour!HM$4,Sales!$D$3:$ABF$3,0))/HM$2*INDEX(Usage!$D$5:$ABF$11,MATCH(UsagePerHour!$B$84,Usage!$C$5:$C$11,0),MATCH(UsagePerHour!HM$4,Usage!$D$3:$ABF$3,0)),"")</f>
        <v>121.69319455340133</v>
      </c>
      <c r="HN89" s="6">
        <f>IFERROR(INDEX(Sales!$D$5:$ABF$18,MATCH(UsagePerHour!$B89,Sales!$C$5:$C$18,0),MATCH(UsagePerHour!HN$4,Sales!$D$3:$ABF$3,0))/HN$2*INDEX(Usage!$D$5:$ABF$11,MATCH(UsagePerHour!$B$84,Usage!$C$5:$C$11,0),MATCH(UsagePerHour!HN$4,Usage!$D$3:$ABF$3,0)),"")</f>
        <v>27.235159068547063</v>
      </c>
      <c r="HO89" s="6">
        <f>IFERROR(INDEX(Sales!$D$5:$ABF$18,MATCH(UsagePerHour!$B89,Sales!$C$5:$C$18,0),MATCH(UsagePerHour!HO$4,Sales!$D$3:$ABF$3,0))/HO$2*INDEX(Usage!$D$5:$ABF$11,MATCH(UsagePerHour!$B$84,Usage!$C$5:$C$11,0),MATCH(UsagePerHour!HO$4,Usage!$D$3:$ABF$3,0)),"")</f>
        <v>22.795688344711312</v>
      </c>
      <c r="HP89" s="6">
        <f>IFERROR(INDEX(Sales!$D$5:$ABF$18,MATCH(UsagePerHour!$B89,Sales!$C$5:$C$18,0),MATCH(UsagePerHour!HP$4,Sales!$D$3:$ABF$3,0))/HP$2*INDEX(Usage!$D$5:$ABF$11,MATCH(UsagePerHour!$B$84,Usage!$C$5:$C$11,0),MATCH(UsagePerHour!HP$4,Usage!$D$3:$ABF$3,0)),"")</f>
        <v>154.21807771369603</v>
      </c>
      <c r="HQ89" s="6">
        <f>IFERROR(INDEX(Sales!$D$5:$ABF$18,MATCH(UsagePerHour!$B89,Sales!$C$5:$C$18,0),MATCH(UsagePerHour!HQ$4,Sales!$D$3:$ABF$3,0))/HQ$2*INDEX(Usage!$D$5:$ABF$11,MATCH(UsagePerHour!$B$84,Usage!$C$5:$C$11,0),MATCH(UsagePerHour!HQ$4,Usage!$D$3:$ABF$3,0)),"")</f>
        <v>80.418806342388521</v>
      </c>
      <c r="HR89" s="6">
        <f>IFERROR(INDEX(Sales!$D$5:$ABF$18,MATCH(UsagePerHour!$B89,Sales!$C$5:$C$18,0),MATCH(UsagePerHour!HR$4,Sales!$D$3:$ABF$3,0))/HR$2*INDEX(Usage!$D$5:$ABF$11,MATCH(UsagePerHour!$B$84,Usage!$C$5:$C$11,0),MATCH(UsagePerHour!HR$4,Usage!$D$3:$ABF$3,0)),"")</f>
        <v>170.49487103580981</v>
      </c>
      <c r="HS89" s="6">
        <f>IFERROR(INDEX(Sales!$D$5:$ABF$18,MATCH(UsagePerHour!$B89,Sales!$C$5:$C$18,0),MATCH(UsagePerHour!HS$4,Sales!$D$3:$ABF$3,0))/HS$2*INDEX(Usage!$D$5:$ABF$11,MATCH(UsagePerHour!$B$84,Usage!$C$5:$C$11,0),MATCH(UsagePerHour!HS$4,Usage!$D$3:$ABF$3,0)),"")</f>
        <v>47.256495608356367</v>
      </c>
      <c r="HT89" s="6">
        <f>IFERROR(INDEX(Sales!$D$5:$ABF$18,MATCH(UsagePerHour!$B89,Sales!$C$5:$C$18,0),MATCH(UsagePerHour!HT$4,Sales!$D$3:$ABF$3,0))/HT$2*INDEX(Usage!$D$5:$ABF$11,MATCH(UsagePerHour!$B$84,Usage!$C$5:$C$11,0),MATCH(UsagePerHour!HT$4,Usage!$D$3:$ABF$3,0)),"")</f>
        <v>61.484139017426401</v>
      </c>
      <c r="HU89" s="6">
        <f>IFERROR(INDEX(Sales!$D$5:$ABF$18,MATCH(UsagePerHour!$B89,Sales!$C$5:$C$18,0),MATCH(UsagePerHour!HU$4,Sales!$D$3:$ABF$3,0))/HU$2*INDEX(Usage!$D$5:$ABF$11,MATCH(UsagePerHour!$B$84,Usage!$C$5:$C$11,0),MATCH(UsagePerHour!HU$4,Usage!$D$3:$ABF$3,0)),"")</f>
        <v>15.029633855253479</v>
      </c>
      <c r="HV89" s="6">
        <f>IFERROR(INDEX(Sales!$D$5:$ABF$18,MATCH(UsagePerHour!$B89,Sales!$C$5:$C$18,0),MATCH(UsagePerHour!HV$4,Sales!$D$3:$ABF$3,0))/HV$2*INDEX(Usage!$D$5:$ABF$11,MATCH(UsagePerHour!$B$84,Usage!$C$5:$C$11,0),MATCH(UsagePerHour!HV$4,Usage!$D$3:$ABF$3,0)),"")</f>
        <v>10.63474068730175</v>
      </c>
      <c r="HW89" s="6">
        <f>IFERROR(INDEX(Sales!$D$5:$ABF$18,MATCH(UsagePerHour!$B89,Sales!$C$5:$C$18,0),MATCH(UsagePerHour!HW$4,Sales!$D$3:$ABF$3,0))/HW$2*INDEX(Usage!$D$5:$ABF$11,MATCH(UsagePerHour!$B$84,Usage!$C$5:$C$11,0),MATCH(UsagePerHour!HW$4,Usage!$D$3:$ABF$3,0)),"")</f>
        <v>45.084372178996688</v>
      </c>
      <c r="HX89" s="6">
        <f>IFERROR(INDEX(Sales!$D$5:$ABF$18,MATCH(UsagePerHour!$B89,Sales!$C$5:$C$18,0),MATCH(UsagePerHour!HX$4,Sales!$D$3:$ABF$3,0))/HX$2*INDEX(Usage!$D$5:$ABF$11,MATCH(UsagePerHour!$B$84,Usage!$C$5:$C$11,0),MATCH(UsagePerHour!HX$4,Usage!$D$3:$ABF$3,0)),"")</f>
        <v>52.656103097984357</v>
      </c>
      <c r="HY89" s="6">
        <f>IFERROR(INDEX(Sales!$D$5:$ABF$18,MATCH(UsagePerHour!$B89,Sales!$C$5:$C$18,0),MATCH(UsagePerHour!HY$4,Sales!$D$3:$ABF$3,0))/HY$2*INDEX(Usage!$D$5:$ABF$11,MATCH(UsagePerHour!$B$84,Usage!$C$5:$C$11,0),MATCH(UsagePerHour!HY$4,Usage!$D$3:$ABF$3,0)),"")</f>
        <v>134.50120514699773</v>
      </c>
      <c r="HZ89" s="6">
        <f>IFERROR(INDEX(Sales!$D$5:$ABF$18,MATCH(UsagePerHour!$B89,Sales!$C$5:$C$18,0),MATCH(UsagePerHour!HZ$4,Sales!$D$3:$ABF$3,0))/HZ$2*INDEX(Usage!$D$5:$ABF$11,MATCH(UsagePerHour!$B$84,Usage!$C$5:$C$11,0),MATCH(UsagePerHour!HZ$4,Usage!$D$3:$ABF$3,0)),"")</f>
        <v>117.60725132367565</v>
      </c>
      <c r="IA89" s="6">
        <f>IFERROR(INDEX(Sales!$D$5:$ABF$18,MATCH(UsagePerHour!$B89,Sales!$C$5:$C$18,0),MATCH(UsagePerHour!IA$4,Sales!$D$3:$ABF$3,0))/IA$2*INDEX(Usage!$D$5:$ABF$11,MATCH(UsagePerHour!$B$84,Usage!$C$5:$C$11,0),MATCH(UsagePerHour!IA$4,Usage!$D$3:$ABF$3,0)),"")</f>
        <v>102.86546908435633</v>
      </c>
      <c r="IB89" s="6">
        <f>IFERROR(INDEX(Sales!$D$5:$ABF$18,MATCH(UsagePerHour!$B89,Sales!$C$5:$C$18,0),MATCH(UsagePerHour!IB$4,Sales!$D$3:$ABF$3,0))/IB$2*INDEX(Usage!$D$5:$ABF$11,MATCH(UsagePerHour!$B$84,Usage!$C$5:$C$11,0),MATCH(UsagePerHour!IB$4,Usage!$D$3:$ABF$3,0)),"")</f>
        <v>11.725636431330573</v>
      </c>
      <c r="IC89" s="6">
        <f>IFERROR(INDEX(Sales!$D$5:$ABF$18,MATCH(UsagePerHour!$B89,Sales!$C$5:$C$18,0),MATCH(UsagePerHour!IC$4,Sales!$D$3:$ABF$3,0))/IC$2*INDEX(Usage!$D$5:$ABF$11,MATCH(UsagePerHour!$B$84,Usage!$C$5:$C$11,0),MATCH(UsagePerHour!IC$4,Usage!$D$3:$ABF$3,0)),"")</f>
        <v>22.248882926523709</v>
      </c>
      <c r="ID89" s="6">
        <f>IFERROR(INDEX(Sales!$D$5:$ABF$18,MATCH(UsagePerHour!$B89,Sales!$C$5:$C$18,0),MATCH(UsagePerHour!ID$4,Sales!$D$3:$ABF$3,0))/ID$2*INDEX(Usage!$D$5:$ABF$11,MATCH(UsagePerHour!$B$84,Usage!$C$5:$C$11,0),MATCH(UsagePerHour!ID$4,Usage!$D$3:$ABF$3,0)),"")</f>
        <v>42.860665571531406</v>
      </c>
      <c r="IE89" s="6">
        <f>IFERROR(INDEX(Sales!$D$5:$ABF$18,MATCH(UsagePerHour!$B89,Sales!$C$5:$C$18,0),MATCH(UsagePerHour!IE$4,Sales!$D$3:$ABF$3,0))/IE$2*INDEX(Usage!$D$5:$ABF$11,MATCH(UsagePerHour!$B$84,Usage!$C$5:$C$11,0),MATCH(UsagePerHour!IE$4,Usage!$D$3:$ABF$3,0)),"")</f>
        <v>15.003076180710536</v>
      </c>
      <c r="IF89" s="6">
        <f>IFERROR(INDEX(Sales!$D$5:$ABF$18,MATCH(UsagePerHour!$B89,Sales!$C$5:$C$18,0),MATCH(UsagePerHour!IF$4,Sales!$D$3:$ABF$3,0))/IF$2*INDEX(Usage!$D$5:$ABF$11,MATCH(UsagePerHour!$B$84,Usage!$C$5:$C$11,0),MATCH(UsagePerHour!IF$4,Usage!$D$3:$ABF$3,0)),"")</f>
        <v>168.59985498555974</v>
      </c>
      <c r="IG89" s="6">
        <f>IFERROR(INDEX(Sales!$D$5:$ABF$18,MATCH(UsagePerHour!$B89,Sales!$C$5:$C$18,0),MATCH(UsagePerHour!IG$4,Sales!$D$3:$ABF$3,0))/IG$2*INDEX(Usage!$D$5:$ABF$11,MATCH(UsagePerHour!$B$84,Usage!$C$5:$C$11,0),MATCH(UsagePerHour!IG$4,Usage!$D$3:$ABF$3,0)),"")</f>
        <v>37.505719614237698</v>
      </c>
      <c r="IH89" s="6">
        <f>IFERROR(INDEX(Sales!$D$5:$ABF$18,MATCH(UsagePerHour!$B89,Sales!$C$5:$C$18,0),MATCH(UsagePerHour!IH$4,Sales!$D$3:$ABF$3,0))/IH$2*INDEX(Usage!$D$5:$ABF$11,MATCH(UsagePerHour!$B$84,Usage!$C$5:$C$11,0),MATCH(UsagePerHour!IH$4,Usage!$D$3:$ABF$3,0)),"")</f>
        <v>98.954268213263674</v>
      </c>
      <c r="II89" s="6">
        <f>IFERROR(INDEX(Sales!$D$5:$ABF$18,MATCH(UsagePerHour!$B89,Sales!$C$5:$C$18,0),MATCH(UsagePerHour!II$4,Sales!$D$3:$ABF$3,0))/II$2*INDEX(Usage!$D$5:$ABF$11,MATCH(UsagePerHour!$B$84,Usage!$C$5:$C$11,0),MATCH(UsagePerHour!II$4,Usage!$D$3:$ABF$3,0)),"")</f>
        <v>34.170257609313126</v>
      </c>
      <c r="IJ89" s="6">
        <f>IFERROR(INDEX(Sales!$D$5:$ABF$18,MATCH(UsagePerHour!$B89,Sales!$C$5:$C$18,0),MATCH(UsagePerHour!IJ$4,Sales!$D$3:$ABF$3,0))/IJ$2*INDEX(Usage!$D$5:$ABF$11,MATCH(UsagePerHour!$B$84,Usage!$C$5:$C$11,0),MATCH(UsagePerHour!IJ$4,Usage!$D$3:$ABF$3,0)),"")</f>
        <v>18.485672576581671</v>
      </c>
      <c r="IK89" s="6">
        <f>IFERROR(INDEX(Sales!$D$5:$ABF$18,MATCH(UsagePerHour!$B89,Sales!$C$5:$C$18,0),MATCH(UsagePerHour!IK$4,Sales!$D$3:$ABF$3,0))/IK$2*INDEX(Usage!$D$5:$ABF$11,MATCH(UsagePerHour!$B$84,Usage!$C$5:$C$11,0),MATCH(UsagePerHour!IK$4,Usage!$D$3:$ABF$3,0)),"")</f>
        <v>107.4510400988333</v>
      </c>
      <c r="IL89" s="6">
        <f>IFERROR(INDEX(Sales!$D$5:$ABF$18,MATCH(UsagePerHour!$B89,Sales!$C$5:$C$18,0),MATCH(UsagePerHour!IL$4,Sales!$D$3:$ABF$3,0))/IL$2*INDEX(Usage!$D$5:$ABF$11,MATCH(UsagePerHour!$B$84,Usage!$C$5:$C$11,0),MATCH(UsagePerHour!IL$4,Usage!$D$3:$ABF$3,0)),"")</f>
        <v>36.988834603936141</v>
      </c>
      <c r="IM89" s="6">
        <f>IFERROR(INDEX(Sales!$D$5:$ABF$18,MATCH(UsagePerHour!$B89,Sales!$C$5:$C$18,0),MATCH(UsagePerHour!IM$4,Sales!$D$3:$ABF$3,0))/IM$2*INDEX(Usage!$D$5:$ABF$11,MATCH(UsagePerHour!$B$84,Usage!$C$5:$C$11,0),MATCH(UsagePerHour!IM$4,Usage!$D$3:$ABF$3,0)),"")</f>
        <v>107.14794920115402</v>
      </c>
      <c r="IN89" s="6">
        <f>IFERROR(INDEX(Sales!$D$5:$ABF$18,MATCH(UsagePerHour!$B89,Sales!$C$5:$C$18,0),MATCH(UsagePerHour!IN$4,Sales!$D$3:$ABF$3,0))/IN$2*INDEX(Usage!$D$5:$ABF$11,MATCH(UsagePerHour!$B$84,Usage!$C$5:$C$11,0),MATCH(UsagePerHour!IN$4,Usage!$D$3:$ABF$3,0)),"")</f>
        <v>81.946626362472969</v>
      </c>
      <c r="IO89" s="6">
        <f>IFERROR(INDEX(Sales!$D$5:$ABF$18,MATCH(UsagePerHour!$B89,Sales!$C$5:$C$18,0),MATCH(UsagePerHour!IO$4,Sales!$D$3:$ABF$3,0))/IO$2*INDEX(Usage!$D$5:$ABF$11,MATCH(UsagePerHour!$B$84,Usage!$C$5:$C$11,0),MATCH(UsagePerHour!IO$4,Usage!$D$3:$ABF$3,0)),"")</f>
        <v>30.099505570749187</v>
      </c>
      <c r="IP89" s="6">
        <f>IFERROR(INDEX(Sales!$D$5:$ABF$18,MATCH(UsagePerHour!$B89,Sales!$C$5:$C$18,0),MATCH(UsagePerHour!IP$4,Sales!$D$3:$ABF$3,0))/IP$2*INDEX(Usage!$D$5:$ABF$11,MATCH(UsagePerHour!$B$84,Usage!$C$5:$C$11,0),MATCH(UsagePerHour!IP$4,Usage!$D$3:$ABF$3,0)),"")</f>
        <v>28.839085342343107</v>
      </c>
      <c r="IQ89" s="6">
        <f>IFERROR(INDEX(Sales!$D$5:$ABF$18,MATCH(UsagePerHour!$B89,Sales!$C$5:$C$18,0),MATCH(UsagePerHour!IQ$4,Sales!$D$3:$ABF$3,0))/IQ$2*INDEX(Usage!$D$5:$ABF$11,MATCH(UsagePerHour!$B$84,Usage!$C$5:$C$11,0),MATCH(UsagePerHour!IQ$4,Usage!$D$3:$ABF$3,0)),"")</f>
        <v>13.384345821867871</v>
      </c>
      <c r="IR89" s="6">
        <f>IFERROR(INDEX(Sales!$D$5:$ABF$18,MATCH(UsagePerHour!$B89,Sales!$C$5:$C$18,0),MATCH(UsagePerHour!IR$4,Sales!$D$3:$ABF$3,0))/IR$2*INDEX(Usage!$D$5:$ABF$11,MATCH(UsagePerHour!$B$84,Usage!$C$5:$C$11,0),MATCH(UsagePerHour!IR$4,Usage!$D$3:$ABF$3,0)),"")</f>
        <v>44.372788970234595</v>
      </c>
      <c r="IS89" s="6">
        <f>IFERROR(INDEX(Sales!$D$5:$ABF$18,MATCH(UsagePerHour!$B89,Sales!$C$5:$C$18,0),MATCH(UsagePerHour!IS$4,Sales!$D$3:$ABF$3,0))/IS$2*INDEX(Usage!$D$5:$ABF$11,MATCH(UsagePerHour!$B$84,Usage!$C$5:$C$11,0),MATCH(UsagePerHour!IS$4,Usage!$D$3:$ABF$3,0)),"")</f>
        <v>29.638129163740988</v>
      </c>
      <c r="IT89" s="6">
        <f>IFERROR(INDEX(Sales!$D$5:$ABF$18,MATCH(UsagePerHour!$B89,Sales!$C$5:$C$18,0),MATCH(UsagePerHour!IT$4,Sales!$D$3:$ABF$3,0))/IT$2*INDEX(Usage!$D$5:$ABF$11,MATCH(UsagePerHour!$B$84,Usage!$C$5:$C$11,0),MATCH(UsagePerHour!IT$4,Usage!$D$3:$ABF$3,0)),"")</f>
        <v>169.57265288139467</v>
      </c>
      <c r="IU89" s="6">
        <f>IFERROR(INDEX(Sales!$D$5:$ABF$18,MATCH(UsagePerHour!$B89,Sales!$C$5:$C$18,0),MATCH(UsagePerHour!IU$4,Sales!$D$3:$ABF$3,0))/IU$2*INDEX(Usage!$D$5:$ABF$11,MATCH(UsagePerHour!$B$84,Usage!$C$5:$C$11,0),MATCH(UsagePerHour!IU$4,Usage!$D$3:$ABF$3,0)),"")</f>
        <v>58.270538557240151</v>
      </c>
      <c r="IV89" s="6">
        <f>IFERROR(INDEX(Sales!$D$5:$ABF$18,MATCH(UsagePerHour!$B89,Sales!$C$5:$C$18,0),MATCH(UsagePerHour!IV$4,Sales!$D$3:$ABF$3,0))/IV$2*INDEX(Usage!$D$5:$ABF$11,MATCH(UsagePerHour!$B$84,Usage!$C$5:$C$11,0),MATCH(UsagePerHour!IV$4,Usage!$D$3:$ABF$3,0)),"")</f>
        <v>244.96847609388917</v>
      </c>
      <c r="IW89" s="6">
        <f>IFERROR(INDEX(Sales!$D$5:$ABF$18,MATCH(UsagePerHour!$B89,Sales!$C$5:$C$18,0),MATCH(UsagePerHour!IW$4,Sales!$D$3:$ABF$3,0))/IW$2*INDEX(Usage!$D$5:$ABF$11,MATCH(UsagePerHour!$B$84,Usage!$C$5:$C$11,0),MATCH(UsagePerHour!IW$4,Usage!$D$3:$ABF$3,0)),"")</f>
        <v>31.505372065260644</v>
      </c>
      <c r="IX89" s="6">
        <f>IFERROR(INDEX(Sales!$D$5:$ABF$18,MATCH(UsagePerHour!$B89,Sales!$C$5:$C$18,0),MATCH(UsagePerHour!IX$4,Sales!$D$3:$ABF$3,0))/IX$2*INDEX(Usage!$D$5:$ABF$11,MATCH(UsagePerHour!$B$84,Usage!$C$5:$C$11,0),MATCH(UsagePerHour!IX$4,Usage!$D$3:$ABF$3,0)),"")</f>
        <v>27.682648654634036</v>
      </c>
      <c r="IY89" s="6">
        <f>IFERROR(INDEX(Sales!$D$5:$ABF$18,MATCH(UsagePerHour!$B89,Sales!$C$5:$C$18,0),MATCH(UsagePerHour!IY$4,Sales!$D$3:$ABF$3,0))/IY$2*INDEX(Usage!$D$5:$ABF$11,MATCH(UsagePerHour!$B$84,Usage!$C$5:$C$11,0),MATCH(UsagePerHour!IY$4,Usage!$D$3:$ABF$3,0)),"")</f>
        <v>27.696090383940255</v>
      </c>
      <c r="IZ89" s="6">
        <f>IFERROR(INDEX(Sales!$D$5:$ABF$18,MATCH(UsagePerHour!$B89,Sales!$C$5:$C$18,0),MATCH(UsagePerHour!IZ$4,Sales!$D$3:$ABF$3,0))/IZ$2*INDEX(Usage!$D$5:$ABF$11,MATCH(UsagePerHour!$B$84,Usage!$C$5:$C$11,0),MATCH(UsagePerHour!IZ$4,Usage!$D$3:$ABF$3,0)),"")</f>
        <v>68.452723051104627</v>
      </c>
      <c r="JA89" s="6">
        <f>IFERROR(INDEX(Sales!$D$5:$ABF$18,MATCH(UsagePerHour!$B89,Sales!$C$5:$C$18,0),MATCH(UsagePerHour!JA$4,Sales!$D$3:$ABF$3,0))/JA$2*INDEX(Usage!$D$5:$ABF$11,MATCH(UsagePerHour!$B$84,Usage!$C$5:$C$11,0),MATCH(UsagePerHour!JA$4,Usage!$D$3:$ABF$3,0)),"")</f>
        <v>159.07996528280052</v>
      </c>
      <c r="JB89" s="6">
        <f>IFERROR(INDEX(Sales!$D$5:$ABF$18,MATCH(UsagePerHour!$B89,Sales!$C$5:$C$18,0),MATCH(UsagePerHour!JB$4,Sales!$D$3:$ABF$3,0))/JB$2*INDEX(Usage!$D$5:$ABF$11,MATCH(UsagePerHour!$B$84,Usage!$C$5:$C$11,0),MATCH(UsagePerHour!JB$4,Usage!$D$3:$ABF$3,0)),"")</f>
        <v>47.256953553790872</v>
      </c>
      <c r="JC89" s="6">
        <f>IFERROR(INDEX(Sales!$D$5:$ABF$18,MATCH(UsagePerHour!$B89,Sales!$C$5:$C$18,0),MATCH(UsagePerHour!JC$4,Sales!$D$3:$ABF$3,0))/JC$2*INDEX(Usage!$D$5:$ABF$11,MATCH(UsagePerHour!$B$84,Usage!$C$5:$C$11,0),MATCH(UsagePerHour!JC$4,Usage!$D$3:$ABF$3,0)),"")</f>
        <v>60.462421413464547</v>
      </c>
      <c r="JD89" s="6">
        <f>IFERROR(INDEX(Sales!$D$5:$ABF$18,MATCH(UsagePerHour!$B89,Sales!$C$5:$C$18,0),MATCH(UsagePerHour!JD$4,Sales!$D$3:$ABF$3,0))/JD$2*INDEX(Usage!$D$5:$ABF$11,MATCH(UsagePerHour!$B$84,Usage!$C$5:$C$11,0),MATCH(UsagePerHour!JD$4,Usage!$D$3:$ABF$3,0)),"")</f>
        <v>6.4460121130467867</v>
      </c>
      <c r="JE89" s="6">
        <f>IFERROR(INDEX(Sales!$D$5:$ABF$18,MATCH(UsagePerHour!$B89,Sales!$C$5:$C$18,0),MATCH(UsagePerHour!JE$4,Sales!$D$3:$ABF$3,0))/JE$2*INDEX(Usage!$D$5:$ABF$11,MATCH(UsagePerHour!$B$84,Usage!$C$5:$C$11,0),MATCH(UsagePerHour!JE$4,Usage!$D$3:$ABF$3,0)),"")</f>
        <v>11.409151368486432</v>
      </c>
      <c r="JF89" s="6">
        <f>IFERROR(INDEX(Sales!$D$5:$ABF$18,MATCH(UsagePerHour!$B89,Sales!$C$5:$C$18,0),MATCH(UsagePerHour!JF$4,Sales!$D$3:$ABF$3,0))/JF$2*INDEX(Usage!$D$5:$ABF$11,MATCH(UsagePerHour!$B$84,Usage!$C$5:$C$11,0),MATCH(UsagePerHour!JF$4,Usage!$D$3:$ABF$3,0)),"")</f>
        <v>51.842344662026953</v>
      </c>
      <c r="JG89" s="6">
        <f>IFERROR(INDEX(Sales!$D$5:$ABF$18,MATCH(UsagePerHour!$B89,Sales!$C$5:$C$18,0),MATCH(UsagePerHour!JG$4,Sales!$D$3:$ABF$3,0))/JG$2*INDEX(Usage!$D$5:$ABF$11,MATCH(UsagePerHour!$B$84,Usage!$C$5:$C$11,0),MATCH(UsagePerHour!JG$4,Usage!$D$3:$ABF$3,0)),"")</f>
        <v>60.314662057294377</v>
      </c>
      <c r="JH89" s="6">
        <f>IFERROR(INDEX(Sales!$D$5:$ABF$18,MATCH(UsagePerHour!$B89,Sales!$C$5:$C$18,0),MATCH(UsagePerHour!JH$4,Sales!$D$3:$ABF$3,0))/JH$2*INDEX(Usage!$D$5:$ABF$11,MATCH(UsagePerHour!$B$84,Usage!$C$5:$C$11,0),MATCH(UsagePerHour!JH$4,Usage!$D$3:$ABF$3,0)),"")</f>
        <v>229.13585400265481</v>
      </c>
      <c r="JI89" s="6">
        <f>IFERROR(INDEX(Sales!$D$5:$ABF$18,MATCH(UsagePerHour!$B89,Sales!$C$5:$C$18,0),MATCH(UsagePerHour!JI$4,Sales!$D$3:$ABF$3,0))/JI$2*INDEX(Usage!$D$5:$ABF$11,MATCH(UsagePerHour!$B$84,Usage!$C$5:$C$11,0),MATCH(UsagePerHour!JI$4,Usage!$D$3:$ABF$3,0)),"")</f>
        <v>105.08362295103795</v>
      </c>
      <c r="JJ89" s="6">
        <f>IFERROR(INDEX(Sales!$D$5:$ABF$18,MATCH(UsagePerHour!$B89,Sales!$C$5:$C$18,0),MATCH(UsagePerHour!JJ$4,Sales!$D$3:$ABF$3,0))/JJ$2*INDEX(Usage!$D$5:$ABF$11,MATCH(UsagePerHour!$B$84,Usage!$C$5:$C$11,0),MATCH(UsagePerHour!JJ$4,Usage!$D$3:$ABF$3,0)),"")</f>
        <v>136.95127014326286</v>
      </c>
      <c r="JK89" s="6">
        <f>IFERROR(INDEX(Sales!$D$5:$ABF$18,MATCH(UsagePerHour!$B89,Sales!$C$5:$C$18,0),MATCH(UsagePerHour!JK$4,Sales!$D$3:$ABF$3,0))/JK$2*INDEX(Usage!$D$5:$ABF$11,MATCH(UsagePerHour!$B$84,Usage!$C$5:$C$11,0),MATCH(UsagePerHour!JK$4,Usage!$D$3:$ABF$3,0)),"")</f>
        <v>32.827380729022046</v>
      </c>
      <c r="JL89" s="6">
        <f>IFERROR(INDEX(Sales!$D$5:$ABF$18,MATCH(UsagePerHour!$B89,Sales!$C$5:$C$18,0),MATCH(UsagePerHour!JL$4,Sales!$D$3:$ABF$3,0))/JL$2*INDEX(Usage!$D$5:$ABF$11,MATCH(UsagePerHour!$B$84,Usage!$C$5:$C$11,0),MATCH(UsagePerHour!JL$4,Usage!$D$3:$ABF$3,0)),"")</f>
        <v>17.31626752032275</v>
      </c>
      <c r="JM89" s="6">
        <f>IFERROR(INDEX(Sales!$D$5:$ABF$18,MATCH(UsagePerHour!$B89,Sales!$C$5:$C$18,0),MATCH(UsagePerHour!JM$4,Sales!$D$3:$ABF$3,0))/JM$2*INDEX(Usage!$D$5:$ABF$11,MATCH(UsagePerHour!$B$84,Usage!$C$5:$C$11,0),MATCH(UsagePerHour!JM$4,Usage!$D$3:$ABF$3,0)),"")</f>
        <v>124.23909250662922</v>
      </c>
      <c r="JN89" s="6">
        <f>IFERROR(INDEX(Sales!$D$5:$ABF$18,MATCH(UsagePerHour!$B89,Sales!$C$5:$C$18,0),MATCH(UsagePerHour!JN$4,Sales!$D$3:$ABF$3,0))/JN$2*INDEX(Usage!$D$5:$ABF$11,MATCH(UsagePerHour!$B$84,Usage!$C$5:$C$11,0),MATCH(UsagePerHour!JN$4,Usage!$D$3:$ABF$3,0)),"")</f>
        <v>47.189539609365518</v>
      </c>
      <c r="JO89" s="6">
        <f>IFERROR(INDEX(Sales!$D$5:$ABF$18,MATCH(UsagePerHour!$B89,Sales!$C$5:$C$18,0),MATCH(UsagePerHour!JO$4,Sales!$D$3:$ABF$3,0))/JO$2*INDEX(Usage!$D$5:$ABF$11,MATCH(UsagePerHour!$B$84,Usage!$C$5:$C$11,0),MATCH(UsagePerHour!JO$4,Usage!$D$3:$ABF$3,0)),"")</f>
        <v>133.78994740060736</v>
      </c>
      <c r="JP89" s="6">
        <f>IFERROR(INDEX(Sales!$D$5:$ABF$18,MATCH(UsagePerHour!$B89,Sales!$C$5:$C$18,0),MATCH(UsagePerHour!JP$4,Sales!$D$3:$ABF$3,0))/JP$2*INDEX(Usage!$D$5:$ABF$11,MATCH(UsagePerHour!$B$84,Usage!$C$5:$C$11,0),MATCH(UsagePerHour!JP$4,Usage!$D$3:$ABF$3,0)),"")</f>
        <v>10.822884757311982</v>
      </c>
      <c r="JQ89" s="6">
        <f>IFERROR(INDEX(Sales!$D$5:$ABF$18,MATCH(UsagePerHour!$B89,Sales!$C$5:$C$18,0),MATCH(UsagePerHour!JQ$4,Sales!$D$3:$ABF$3,0))/JQ$2*INDEX(Usage!$D$5:$ABF$11,MATCH(UsagePerHour!$B$84,Usage!$C$5:$C$11,0),MATCH(UsagePerHour!JQ$4,Usage!$D$3:$ABF$3,0)),"")</f>
        <v>15.864664146939857</v>
      </c>
      <c r="JR89" s="6">
        <f>IFERROR(INDEX(Sales!$D$5:$ABF$18,MATCH(UsagePerHour!$B89,Sales!$C$5:$C$18,0),MATCH(UsagePerHour!JR$4,Sales!$D$3:$ABF$3,0))/JR$2*INDEX(Usage!$D$5:$ABF$11,MATCH(UsagePerHour!$B$84,Usage!$C$5:$C$11,0),MATCH(UsagePerHour!JR$4,Usage!$D$3:$ABF$3,0)),"")</f>
        <v>39.301793605406807</v>
      </c>
      <c r="JS89" s="6">
        <f>IFERROR(INDEX(Sales!$D$5:$ABF$18,MATCH(UsagePerHour!$B89,Sales!$C$5:$C$18,0),MATCH(UsagePerHour!JS$4,Sales!$D$3:$ABF$3,0))/JS$2*INDEX(Usage!$D$5:$ABF$11,MATCH(UsagePerHour!$B$84,Usage!$C$5:$C$11,0),MATCH(UsagePerHour!JS$4,Usage!$D$3:$ABF$3,0)),"")</f>
        <v>18.899752499240698</v>
      </c>
      <c r="JT89" s="6">
        <f>IFERROR(INDEX(Sales!$D$5:$ABF$18,MATCH(UsagePerHour!$B89,Sales!$C$5:$C$18,0),MATCH(UsagePerHour!JT$4,Sales!$D$3:$ABF$3,0))/JT$2*INDEX(Usage!$D$5:$ABF$11,MATCH(UsagePerHour!$B$84,Usage!$C$5:$C$11,0),MATCH(UsagePerHour!JT$4,Usage!$D$3:$ABF$3,0)),"")</f>
        <v>48.450573752496616</v>
      </c>
      <c r="JU89" s="6">
        <f>IFERROR(INDEX(Sales!$D$5:$ABF$18,MATCH(UsagePerHour!$B89,Sales!$C$5:$C$18,0),MATCH(UsagePerHour!JU$4,Sales!$D$3:$ABF$3,0))/JU$2*INDEX(Usage!$D$5:$ABF$11,MATCH(UsagePerHour!$B$84,Usage!$C$5:$C$11,0),MATCH(UsagePerHour!JU$4,Usage!$D$3:$ABF$3,0)),"")</f>
        <v>29.1925426574808</v>
      </c>
      <c r="JV89" s="6">
        <f>IFERROR(INDEX(Sales!$D$5:$ABF$18,MATCH(UsagePerHour!$B89,Sales!$C$5:$C$18,0),MATCH(UsagePerHour!JV$4,Sales!$D$3:$ABF$3,0))/JV$2*INDEX(Usage!$D$5:$ABF$11,MATCH(UsagePerHour!$B$84,Usage!$C$5:$C$11,0),MATCH(UsagePerHour!JV$4,Usage!$D$3:$ABF$3,0)),"")</f>
        <v>139.27548639311473</v>
      </c>
      <c r="JW89" s="6">
        <f>IFERROR(INDEX(Sales!$D$5:$ABF$18,MATCH(UsagePerHour!$B89,Sales!$C$5:$C$18,0),MATCH(UsagePerHour!JW$4,Sales!$D$3:$ABF$3,0))/JW$2*INDEX(Usage!$D$5:$ABF$11,MATCH(UsagePerHour!$B$84,Usage!$C$5:$C$11,0),MATCH(UsagePerHour!JW$4,Usage!$D$3:$ABF$3,0)),"")</f>
        <v>85.253821200299924</v>
      </c>
      <c r="JX89" s="6">
        <f>IFERROR(INDEX(Sales!$D$5:$ABF$18,MATCH(UsagePerHour!$B89,Sales!$C$5:$C$18,0),MATCH(UsagePerHour!JX$4,Sales!$D$3:$ABF$3,0))/JX$2*INDEX(Usage!$D$5:$ABF$11,MATCH(UsagePerHour!$B$84,Usage!$C$5:$C$11,0),MATCH(UsagePerHour!JX$4,Usage!$D$3:$ABF$3,0)),"")</f>
        <v>76.124631026566092</v>
      </c>
      <c r="JY89" s="6">
        <f>IFERROR(INDEX(Sales!$D$5:$ABF$18,MATCH(UsagePerHour!$B89,Sales!$C$5:$C$18,0),MATCH(UsagePerHour!JY$4,Sales!$D$3:$ABF$3,0))/JY$2*INDEX(Usage!$D$5:$ABF$11,MATCH(UsagePerHour!$B$84,Usage!$C$5:$C$11,0),MATCH(UsagePerHour!JY$4,Usage!$D$3:$ABF$3,0)),"")</f>
        <v>21.788905474037982</v>
      </c>
      <c r="JZ89" s="6">
        <f>IFERROR(INDEX(Sales!$D$5:$ABF$18,MATCH(UsagePerHour!$B89,Sales!$C$5:$C$18,0),MATCH(UsagePerHour!JZ$4,Sales!$D$3:$ABF$3,0))/JZ$2*INDEX(Usage!$D$5:$ABF$11,MATCH(UsagePerHour!$B$84,Usage!$C$5:$C$11,0),MATCH(UsagePerHour!JZ$4,Usage!$D$3:$ABF$3,0)),"")</f>
        <v>19.89124966871853</v>
      </c>
      <c r="KA89" s="6">
        <f>IFERROR(INDEX(Sales!$D$5:$ABF$18,MATCH(UsagePerHour!$B89,Sales!$C$5:$C$18,0),MATCH(UsagePerHour!KA$4,Sales!$D$3:$ABF$3,0))/KA$2*INDEX(Usage!$D$5:$ABF$11,MATCH(UsagePerHour!$B$84,Usage!$C$5:$C$11,0),MATCH(UsagePerHour!KA$4,Usage!$D$3:$ABF$3,0)),"")</f>
        <v>77.825008146734319</v>
      </c>
      <c r="KB89" s="6">
        <f>IFERROR(INDEX(Sales!$D$5:$ABF$18,MATCH(UsagePerHour!$B89,Sales!$C$5:$C$18,0),MATCH(UsagePerHour!KB$4,Sales!$D$3:$ABF$3,0))/KB$2*INDEX(Usage!$D$5:$ABF$11,MATCH(UsagePerHour!$B$84,Usage!$C$5:$C$11,0),MATCH(UsagePerHour!KB$4,Usage!$D$3:$ABF$3,0)),"")</f>
        <v>18.92807745504841</v>
      </c>
      <c r="KC89" s="6">
        <f>IFERROR(INDEX(Sales!$D$5:$ABF$18,MATCH(UsagePerHour!$B89,Sales!$C$5:$C$18,0),MATCH(UsagePerHour!KC$4,Sales!$D$3:$ABF$3,0))/KC$2*INDEX(Usage!$D$5:$ABF$11,MATCH(UsagePerHour!$B$84,Usage!$C$5:$C$11,0),MATCH(UsagePerHour!KC$4,Usage!$D$3:$ABF$3,0)),"")</f>
        <v>153.01526441438185</v>
      </c>
      <c r="KD89" s="6">
        <f>IFERROR(INDEX(Sales!$D$5:$ABF$18,MATCH(UsagePerHour!$B89,Sales!$C$5:$C$18,0),MATCH(UsagePerHour!KD$4,Sales!$D$3:$ABF$3,0))/KD$2*INDEX(Usage!$D$5:$ABF$11,MATCH(UsagePerHour!$B$84,Usage!$C$5:$C$11,0),MATCH(UsagePerHour!KD$4,Usage!$D$3:$ABF$3,0)),"")</f>
        <v>60.569225751963003</v>
      </c>
      <c r="KE89" s="6">
        <f>IFERROR(INDEX(Sales!$D$5:$ABF$18,MATCH(UsagePerHour!$B89,Sales!$C$5:$C$18,0),MATCH(UsagePerHour!KE$4,Sales!$D$3:$ABF$3,0))/KE$2*INDEX(Usage!$D$5:$ABF$11,MATCH(UsagePerHour!$B$84,Usage!$C$5:$C$11,0),MATCH(UsagePerHour!KE$4,Usage!$D$3:$ABF$3,0)),"")</f>
        <v>135.40222242371124</v>
      </c>
      <c r="KF89" s="6">
        <f>IFERROR(INDEX(Sales!$D$5:$ABF$18,MATCH(UsagePerHour!$B89,Sales!$C$5:$C$18,0),MATCH(UsagePerHour!KF$4,Sales!$D$3:$ABF$3,0))/KF$2*INDEX(Usage!$D$5:$ABF$11,MATCH(UsagePerHour!$B$84,Usage!$C$5:$C$11,0),MATCH(UsagePerHour!KF$4,Usage!$D$3:$ABF$3,0)),"")</f>
        <v>28.435841193244134</v>
      </c>
      <c r="KG89" s="6">
        <f>IFERROR(INDEX(Sales!$D$5:$ABF$18,MATCH(UsagePerHour!$B89,Sales!$C$5:$C$18,0),MATCH(UsagePerHour!KG$4,Sales!$D$3:$ABF$3,0))/KG$2*INDEX(Usage!$D$5:$ABF$11,MATCH(UsagePerHour!$B$84,Usage!$C$5:$C$11,0),MATCH(UsagePerHour!KG$4,Usage!$D$3:$ABF$3,0)),"")</f>
        <v>7.5562632567354848</v>
      </c>
      <c r="KH89" s="6">
        <f>IFERROR(INDEX(Sales!$D$5:$ABF$18,MATCH(UsagePerHour!$B89,Sales!$C$5:$C$18,0),MATCH(UsagePerHour!KH$4,Sales!$D$3:$ABF$3,0))/KH$2*INDEX(Usage!$D$5:$ABF$11,MATCH(UsagePerHour!$B$84,Usage!$C$5:$C$11,0),MATCH(UsagePerHour!KH$4,Usage!$D$3:$ABF$3,0)),"")</f>
        <v>46.813291170415027</v>
      </c>
      <c r="KI89" s="6">
        <f>IFERROR(INDEX(Sales!$D$5:$ABF$18,MATCH(UsagePerHour!$B89,Sales!$C$5:$C$18,0),MATCH(UsagePerHour!KI$4,Sales!$D$3:$ABF$3,0))/KI$2*INDEX(Usage!$D$5:$ABF$11,MATCH(UsagePerHour!$B$84,Usage!$C$5:$C$11,0),MATCH(UsagePerHour!KI$4,Usage!$D$3:$ABF$3,0)),"")</f>
        <v>226.21979030793361</v>
      </c>
      <c r="KJ89" s="6">
        <f>IFERROR(INDEX(Sales!$D$5:$ABF$18,MATCH(UsagePerHour!$B89,Sales!$C$5:$C$18,0),MATCH(UsagePerHour!KJ$4,Sales!$D$3:$ABF$3,0))/KJ$2*INDEX(Usage!$D$5:$ABF$11,MATCH(UsagePerHour!$B$84,Usage!$C$5:$C$11,0),MATCH(UsagePerHour!KJ$4,Usage!$D$3:$ABF$3,0)),"")</f>
        <v>218.94206144778644</v>
      </c>
      <c r="KK89" s="6">
        <f>IFERROR(INDEX(Sales!$D$5:$ABF$18,MATCH(UsagePerHour!$B89,Sales!$C$5:$C$18,0),MATCH(UsagePerHour!KK$4,Sales!$D$3:$ABF$3,0))/KK$2*INDEX(Usage!$D$5:$ABF$11,MATCH(UsagePerHour!$B$84,Usage!$C$5:$C$11,0),MATCH(UsagePerHour!KK$4,Usage!$D$3:$ABF$3,0)),"")</f>
        <v>26.264831244952859</v>
      </c>
      <c r="KL89" s="6">
        <f>IFERROR(INDEX(Sales!$D$5:$ABF$18,MATCH(UsagePerHour!$B89,Sales!$C$5:$C$18,0),MATCH(UsagePerHour!KL$4,Sales!$D$3:$ABF$3,0))/KL$2*INDEX(Usage!$D$5:$ABF$11,MATCH(UsagePerHour!$B$84,Usage!$C$5:$C$11,0),MATCH(UsagePerHour!KL$4,Usage!$D$3:$ABF$3,0)),"")</f>
        <v>94.429403964759786</v>
      </c>
      <c r="KM89" s="6">
        <f>IFERROR(INDEX(Sales!$D$5:$ABF$18,MATCH(UsagePerHour!$B89,Sales!$C$5:$C$18,0),MATCH(UsagePerHour!KM$4,Sales!$D$3:$ABF$3,0))/KM$2*INDEX(Usage!$D$5:$ABF$11,MATCH(UsagePerHour!$B$84,Usage!$C$5:$C$11,0),MATCH(UsagePerHour!KM$4,Usage!$D$3:$ABF$3,0)),"")</f>
        <v>24.079158979357398</v>
      </c>
      <c r="KN89" s="6">
        <f>IFERROR(INDEX(Sales!$D$5:$ABF$18,MATCH(UsagePerHour!$B89,Sales!$C$5:$C$18,0),MATCH(UsagePerHour!KN$4,Sales!$D$3:$ABF$3,0))/KN$2*INDEX(Usage!$D$5:$ABF$11,MATCH(UsagePerHour!$B$84,Usage!$C$5:$C$11,0),MATCH(UsagePerHour!KN$4,Usage!$D$3:$ABF$3,0)),"")</f>
        <v>16.70684583689917</v>
      </c>
      <c r="KO89" s="6">
        <f>IFERROR(INDEX(Sales!$D$5:$ABF$18,MATCH(UsagePerHour!$B89,Sales!$C$5:$C$18,0),MATCH(UsagePerHour!KO$4,Sales!$D$3:$ABF$3,0))/KO$2*INDEX(Usage!$D$5:$ABF$11,MATCH(UsagePerHour!$B$84,Usage!$C$5:$C$11,0),MATCH(UsagePerHour!KO$4,Usage!$D$3:$ABF$3,0)),"")</f>
        <v>20.574672949662318</v>
      </c>
      <c r="KP89" s="6">
        <f>IFERROR(INDEX(Sales!$D$5:$ABF$18,MATCH(UsagePerHour!$B89,Sales!$C$5:$C$18,0),MATCH(UsagePerHour!KP$4,Sales!$D$3:$ABF$3,0))/KP$2*INDEX(Usage!$D$5:$ABF$11,MATCH(UsagePerHour!$B$84,Usage!$C$5:$C$11,0),MATCH(UsagePerHour!KP$4,Usage!$D$3:$ABF$3,0)),"")</f>
        <v>73.672149169894624</v>
      </c>
      <c r="KQ89" s="6">
        <f>IFERROR(INDEX(Sales!$D$5:$ABF$18,MATCH(UsagePerHour!$B89,Sales!$C$5:$C$18,0),MATCH(UsagePerHour!KQ$4,Sales!$D$3:$ABF$3,0))/KQ$2*INDEX(Usage!$D$5:$ABF$11,MATCH(UsagePerHour!$B$84,Usage!$C$5:$C$11,0),MATCH(UsagePerHour!KQ$4,Usage!$D$3:$ABF$3,0)),"")</f>
        <v>142.9622766154416</v>
      </c>
      <c r="KR89" s="6">
        <f>IFERROR(INDEX(Sales!$D$5:$ABF$18,MATCH(UsagePerHour!$B89,Sales!$C$5:$C$18,0),MATCH(UsagePerHour!KR$4,Sales!$D$3:$ABF$3,0))/KR$2*INDEX(Usage!$D$5:$ABF$11,MATCH(UsagePerHour!$B$84,Usage!$C$5:$C$11,0),MATCH(UsagePerHour!KR$4,Usage!$D$3:$ABF$3,0)),"")</f>
        <v>79.769622544796221</v>
      </c>
      <c r="KS89" s="6">
        <f>IFERROR(INDEX(Sales!$D$5:$ABF$18,MATCH(UsagePerHour!$B89,Sales!$C$5:$C$18,0),MATCH(UsagePerHour!KS$4,Sales!$D$3:$ABF$3,0))/KS$2*INDEX(Usage!$D$5:$ABF$11,MATCH(UsagePerHour!$B$84,Usage!$C$5:$C$11,0),MATCH(UsagePerHour!KS$4,Usage!$D$3:$ABF$3,0)),"")</f>
        <v>61.477166151820526</v>
      </c>
      <c r="KT89" s="6">
        <f>IFERROR(INDEX(Sales!$D$5:$ABF$18,MATCH(UsagePerHour!$B89,Sales!$C$5:$C$18,0),MATCH(UsagePerHour!KT$4,Sales!$D$3:$ABF$3,0))/KT$2*INDEX(Usage!$D$5:$ABF$11,MATCH(UsagePerHour!$B$84,Usage!$C$5:$C$11,0),MATCH(UsagePerHour!KT$4,Usage!$D$3:$ABF$3,0)),"")</f>
        <v>24.942741490684391</v>
      </c>
      <c r="KU89" s="6">
        <f>IFERROR(INDEX(Sales!$D$5:$ABF$18,MATCH(UsagePerHour!$B89,Sales!$C$5:$C$18,0),MATCH(UsagePerHour!KU$4,Sales!$D$3:$ABF$3,0))/KU$2*INDEX(Usage!$D$5:$ABF$11,MATCH(UsagePerHour!$B$84,Usage!$C$5:$C$11,0),MATCH(UsagePerHour!KU$4,Usage!$D$3:$ABF$3,0)),"")</f>
        <v>19.143532368419535</v>
      </c>
      <c r="KV89" s="6">
        <f>IFERROR(INDEX(Sales!$D$5:$ABF$18,MATCH(UsagePerHour!$B89,Sales!$C$5:$C$18,0),MATCH(UsagePerHour!KV$4,Sales!$D$3:$ABF$3,0))/KV$2*INDEX(Usage!$D$5:$ABF$11,MATCH(UsagePerHour!$B$84,Usage!$C$5:$C$11,0),MATCH(UsagePerHour!KV$4,Usage!$D$3:$ABF$3,0)),"")</f>
        <v>23.719722107883939</v>
      </c>
      <c r="KW89" s="6">
        <f>IFERROR(INDEX(Sales!$D$5:$ABF$18,MATCH(UsagePerHour!$B89,Sales!$C$5:$C$18,0),MATCH(UsagePerHour!KW$4,Sales!$D$3:$ABF$3,0))/KW$2*INDEX(Usage!$D$5:$ABF$11,MATCH(UsagePerHour!$B$84,Usage!$C$5:$C$11,0),MATCH(UsagePerHour!KW$4,Usage!$D$3:$ABF$3,0)),"")</f>
        <v>60.915954911113317</v>
      </c>
      <c r="KX89" s="6">
        <f>IFERROR(INDEX(Sales!$D$5:$ABF$18,MATCH(UsagePerHour!$B89,Sales!$C$5:$C$18,0),MATCH(UsagePerHour!KX$4,Sales!$D$3:$ABF$3,0))/KX$2*INDEX(Usage!$D$5:$ABF$11,MATCH(UsagePerHour!$B$84,Usage!$C$5:$C$11,0),MATCH(UsagePerHour!KX$4,Usage!$D$3:$ABF$3,0)),"")</f>
        <v>116.38903736582245</v>
      </c>
      <c r="KY89" s="6">
        <f>IFERROR(INDEX(Sales!$D$5:$ABF$18,MATCH(UsagePerHour!$B89,Sales!$C$5:$C$18,0),MATCH(UsagePerHour!KY$4,Sales!$D$3:$ABF$3,0))/KY$2*INDEX(Usage!$D$5:$ABF$11,MATCH(UsagePerHour!$B$84,Usage!$C$5:$C$11,0),MATCH(UsagePerHour!KY$4,Usage!$D$3:$ABF$3,0)),"")</f>
        <v>51.383702213279676</v>
      </c>
      <c r="KZ89" s="6">
        <f>IFERROR(INDEX(Sales!$D$5:$ABF$18,MATCH(UsagePerHour!$B89,Sales!$C$5:$C$18,0),MATCH(UsagePerHour!KZ$4,Sales!$D$3:$ABF$3,0))/KZ$2*INDEX(Usage!$D$5:$ABF$11,MATCH(UsagePerHour!$B$84,Usage!$C$5:$C$11,0),MATCH(UsagePerHour!KZ$4,Usage!$D$3:$ABF$3,0)),"")</f>
        <v>108.64865814247577</v>
      </c>
      <c r="LA89" s="6">
        <f>IFERROR(INDEX(Sales!$D$5:$ABF$18,MATCH(UsagePerHour!$B89,Sales!$C$5:$C$18,0),MATCH(UsagePerHour!LA$4,Sales!$D$3:$ABF$3,0))/LA$2*INDEX(Usage!$D$5:$ABF$11,MATCH(UsagePerHour!$B$84,Usage!$C$5:$C$11,0),MATCH(UsagePerHour!LA$4,Usage!$D$3:$ABF$3,0)),"")</f>
        <v>44.211256349016629</v>
      </c>
      <c r="LB89" s="6">
        <f>IFERROR(INDEX(Sales!$D$5:$ABF$18,MATCH(UsagePerHour!$B89,Sales!$C$5:$C$18,0),MATCH(UsagePerHour!LB$4,Sales!$D$3:$ABF$3,0))/LB$2*INDEX(Usage!$D$5:$ABF$11,MATCH(UsagePerHour!$B$84,Usage!$C$5:$C$11,0),MATCH(UsagePerHour!LB$4,Usage!$D$3:$ABF$3,0)),"")</f>
        <v>32.176959125352425</v>
      </c>
      <c r="LC89" s="6">
        <f>IFERROR(INDEX(Sales!$D$5:$ABF$18,MATCH(UsagePerHour!$B89,Sales!$C$5:$C$18,0),MATCH(UsagePerHour!LC$4,Sales!$D$3:$ABF$3,0))/LC$2*INDEX(Usage!$D$5:$ABF$11,MATCH(UsagePerHour!$B$84,Usage!$C$5:$C$11,0),MATCH(UsagePerHour!LC$4,Usage!$D$3:$ABF$3,0)),"")</f>
        <v>16.316062847255665</v>
      </c>
      <c r="LD89" s="6">
        <f>IFERROR(INDEX(Sales!$D$5:$ABF$18,MATCH(UsagePerHour!$B89,Sales!$C$5:$C$18,0),MATCH(UsagePerHour!LD$4,Sales!$D$3:$ABF$3,0))/LD$2*INDEX(Usage!$D$5:$ABF$11,MATCH(UsagePerHour!$B$84,Usage!$C$5:$C$11,0),MATCH(UsagePerHour!LD$4,Usage!$D$3:$ABF$3,0)),"")</f>
        <v>56.64876597077712</v>
      </c>
      <c r="LE89" s="6">
        <f>IFERROR(INDEX(Sales!$D$5:$ABF$18,MATCH(UsagePerHour!$B89,Sales!$C$5:$C$18,0),MATCH(UsagePerHour!LE$4,Sales!$D$3:$ABF$3,0))/LE$2*INDEX(Usage!$D$5:$ABF$11,MATCH(UsagePerHour!$B$84,Usage!$C$5:$C$11,0),MATCH(UsagePerHour!LE$4,Usage!$D$3:$ABF$3,0)),"")</f>
        <v>54.261365636149442</v>
      </c>
      <c r="LF89" s="6">
        <f>IFERROR(INDEX(Sales!$D$5:$ABF$18,MATCH(UsagePerHour!$B89,Sales!$C$5:$C$18,0),MATCH(UsagePerHour!LF$4,Sales!$D$3:$ABF$3,0))/LF$2*INDEX(Usage!$D$5:$ABF$11,MATCH(UsagePerHour!$B$84,Usage!$C$5:$C$11,0),MATCH(UsagePerHour!LF$4,Usage!$D$3:$ABF$3,0)),"")</f>
        <v>39.190283010221556</v>
      </c>
      <c r="LG89" s="6">
        <f>IFERROR(INDEX(Sales!$D$5:$ABF$18,MATCH(UsagePerHour!$B89,Sales!$C$5:$C$18,0),MATCH(UsagePerHour!LG$4,Sales!$D$3:$ABF$3,0))/LG$2*INDEX(Usage!$D$5:$ABF$11,MATCH(UsagePerHour!$B$84,Usage!$C$5:$C$11,0),MATCH(UsagePerHour!LG$4,Usage!$D$3:$ABF$3,0)),"")</f>
        <v>25.759655818046021</v>
      </c>
      <c r="LH89" s="6">
        <f>IFERROR(INDEX(Sales!$D$5:$ABF$18,MATCH(UsagePerHour!$B89,Sales!$C$5:$C$18,0),MATCH(UsagePerHour!LH$4,Sales!$D$3:$ABF$3,0))/LH$2*INDEX(Usage!$D$5:$ABF$11,MATCH(UsagePerHour!$B$84,Usage!$C$5:$C$11,0),MATCH(UsagePerHour!LH$4,Usage!$D$3:$ABF$3,0)),"")</f>
        <v>22.012146458548031</v>
      </c>
      <c r="LI89" s="6">
        <f>IFERROR(INDEX(Sales!$D$5:$ABF$18,MATCH(UsagePerHour!$B89,Sales!$C$5:$C$18,0),MATCH(UsagePerHour!LI$4,Sales!$D$3:$ABF$3,0))/LI$2*INDEX(Usage!$D$5:$ABF$11,MATCH(UsagePerHour!$B$84,Usage!$C$5:$C$11,0),MATCH(UsagePerHour!LI$4,Usage!$D$3:$ABF$3,0)),"")</f>
        <v>23.459567786278363</v>
      </c>
      <c r="LJ89" s="6">
        <f>IFERROR(INDEX(Sales!$D$5:$ABF$18,MATCH(UsagePerHour!$B89,Sales!$C$5:$C$18,0),MATCH(UsagePerHour!LJ$4,Sales!$D$3:$ABF$3,0))/LJ$2*INDEX(Usage!$D$5:$ABF$11,MATCH(UsagePerHour!$B$84,Usage!$C$5:$C$11,0),MATCH(UsagePerHour!LJ$4,Usage!$D$3:$ABF$3,0)),"")</f>
        <v>46.529335484807888</v>
      </c>
      <c r="LK89" s="6">
        <f>IFERROR(INDEX(Sales!$D$5:$ABF$18,MATCH(UsagePerHour!$B89,Sales!$C$5:$C$18,0),MATCH(UsagePerHour!LK$4,Sales!$D$3:$ABF$3,0))/LK$2*INDEX(Usage!$D$5:$ABF$11,MATCH(UsagePerHour!$B$84,Usage!$C$5:$C$11,0),MATCH(UsagePerHour!LK$4,Usage!$D$3:$ABF$3,0)),"")</f>
        <v>35.296944947185281</v>
      </c>
      <c r="LL89" s="6">
        <f>IFERROR(INDEX(Sales!$D$5:$ABF$18,MATCH(UsagePerHour!$B89,Sales!$C$5:$C$18,0),MATCH(UsagePerHour!LL$4,Sales!$D$3:$ABF$3,0))/LL$2*INDEX(Usage!$D$5:$ABF$11,MATCH(UsagePerHour!$B$84,Usage!$C$5:$C$11,0),MATCH(UsagePerHour!LL$4,Usage!$D$3:$ABF$3,0)),"")</f>
        <v>133.16675383574889</v>
      </c>
      <c r="LM89" s="6">
        <f>IFERROR(INDEX(Sales!$D$5:$ABF$18,MATCH(UsagePerHour!$B89,Sales!$C$5:$C$18,0),MATCH(UsagePerHour!LM$4,Sales!$D$3:$ABF$3,0))/LM$2*INDEX(Usage!$D$5:$ABF$11,MATCH(UsagePerHour!$B$84,Usage!$C$5:$C$11,0),MATCH(UsagePerHour!LM$4,Usage!$D$3:$ABF$3,0)),"")</f>
        <v>59.982093416705354</v>
      </c>
      <c r="LN89" s="6">
        <f>IFERROR(INDEX(Sales!$D$5:$ABF$18,MATCH(UsagePerHour!$B89,Sales!$C$5:$C$18,0),MATCH(UsagePerHour!LN$4,Sales!$D$3:$ABF$3,0))/LN$2*INDEX(Usage!$D$5:$ABF$11,MATCH(UsagePerHour!$B$84,Usage!$C$5:$C$11,0),MATCH(UsagePerHour!LN$4,Usage!$D$3:$ABF$3,0)),"")</f>
        <v>28.573494181819115</v>
      </c>
      <c r="LO89" s="6">
        <f>IFERROR(INDEX(Sales!$D$5:$ABF$18,MATCH(UsagePerHour!$B89,Sales!$C$5:$C$18,0),MATCH(UsagePerHour!LO$4,Sales!$D$3:$ABF$3,0))/LO$2*INDEX(Usage!$D$5:$ABF$11,MATCH(UsagePerHour!$B$84,Usage!$C$5:$C$11,0),MATCH(UsagePerHour!LO$4,Usage!$D$3:$ABF$3,0)),"")</f>
        <v>23.150935633427601</v>
      </c>
      <c r="LP89" s="6">
        <f>IFERROR(INDEX(Sales!$D$5:$ABF$18,MATCH(UsagePerHour!$B89,Sales!$C$5:$C$18,0),MATCH(UsagePerHour!LP$4,Sales!$D$3:$ABF$3,0))/LP$2*INDEX(Usage!$D$5:$ABF$11,MATCH(UsagePerHour!$B$84,Usage!$C$5:$C$11,0),MATCH(UsagePerHour!LP$4,Usage!$D$3:$ABF$3,0)),"")</f>
        <v>1.4198589964732318</v>
      </c>
      <c r="LQ89" s="6">
        <f>IFERROR(INDEX(Sales!$D$5:$ABF$18,MATCH(UsagePerHour!$B89,Sales!$C$5:$C$18,0),MATCH(UsagePerHour!LQ$4,Sales!$D$3:$ABF$3,0))/LQ$2*INDEX(Usage!$D$5:$ABF$11,MATCH(UsagePerHour!$B$84,Usage!$C$5:$C$11,0),MATCH(UsagePerHour!LQ$4,Usage!$D$3:$ABF$3,0)),"")</f>
        <v>68.171710025826513</v>
      </c>
      <c r="LR89" s="6">
        <f>IFERROR(INDEX(Sales!$D$5:$ABF$18,MATCH(UsagePerHour!$B89,Sales!$C$5:$C$18,0),MATCH(UsagePerHour!LR$4,Sales!$D$3:$ABF$3,0))/LR$2*INDEX(Usage!$D$5:$ABF$11,MATCH(UsagePerHour!$B$84,Usage!$C$5:$C$11,0),MATCH(UsagePerHour!LR$4,Usage!$D$3:$ABF$3,0)),"")</f>
        <v>48.651507492327134</v>
      </c>
      <c r="LS89" s="6">
        <f>IFERROR(INDEX(Sales!$D$5:$ABF$18,MATCH(UsagePerHour!$B89,Sales!$C$5:$C$18,0),MATCH(UsagePerHour!LS$4,Sales!$D$3:$ABF$3,0))/LS$2*INDEX(Usage!$D$5:$ABF$11,MATCH(UsagePerHour!$B$84,Usage!$C$5:$C$11,0),MATCH(UsagePerHour!LS$4,Usage!$D$3:$ABF$3,0)),"")</f>
        <v>191.01646407239915</v>
      </c>
      <c r="LT89" s="6">
        <f>IFERROR(INDEX(Sales!$D$5:$ABF$18,MATCH(UsagePerHour!$B89,Sales!$C$5:$C$18,0),MATCH(UsagePerHour!LT$4,Sales!$D$3:$ABF$3,0))/LT$2*INDEX(Usage!$D$5:$ABF$11,MATCH(UsagePerHour!$B$84,Usage!$C$5:$C$11,0),MATCH(UsagePerHour!LT$4,Usage!$D$3:$ABF$3,0)),"")</f>
        <v>76.882977728971383</v>
      </c>
      <c r="LU89" s="6">
        <f>IFERROR(INDEX(Sales!$D$5:$ABF$18,MATCH(UsagePerHour!$B89,Sales!$C$5:$C$18,0),MATCH(UsagePerHour!LU$4,Sales!$D$3:$ABF$3,0))/LU$2*INDEX(Usage!$D$5:$ABF$11,MATCH(UsagePerHour!$B$84,Usage!$C$5:$C$11,0),MATCH(UsagePerHour!LU$4,Usage!$D$3:$ABF$3,0)),"")</f>
        <v>54.014358077329547</v>
      </c>
      <c r="LV89" s="6">
        <f>IFERROR(INDEX(Sales!$D$5:$ABF$18,MATCH(UsagePerHour!$B89,Sales!$C$5:$C$18,0),MATCH(UsagePerHour!LV$4,Sales!$D$3:$ABF$3,0))/LV$2*INDEX(Usage!$D$5:$ABF$11,MATCH(UsagePerHour!$B$84,Usage!$C$5:$C$11,0),MATCH(UsagePerHour!LV$4,Usage!$D$3:$ABF$3,0)),"")</f>
        <v>11.822275449101797</v>
      </c>
      <c r="LW89" s="6">
        <f>IFERROR(INDEX(Sales!$D$5:$ABF$18,MATCH(UsagePerHour!$B89,Sales!$C$5:$C$18,0),MATCH(UsagePerHour!LW$4,Sales!$D$3:$ABF$3,0))/LW$2*INDEX(Usage!$D$5:$ABF$11,MATCH(UsagePerHour!$B$84,Usage!$C$5:$C$11,0),MATCH(UsagePerHour!LW$4,Usage!$D$3:$ABF$3,0)),"")</f>
        <v>22.843437333203941</v>
      </c>
      <c r="LX89" s="6">
        <f>IFERROR(INDEX(Sales!$D$5:$ABF$18,MATCH(UsagePerHour!$B89,Sales!$C$5:$C$18,0),MATCH(UsagePerHour!LX$4,Sales!$D$3:$ABF$3,0))/LX$2*INDEX(Usage!$D$5:$ABF$11,MATCH(UsagePerHour!$B$84,Usage!$C$5:$C$11,0),MATCH(UsagePerHour!LX$4,Usage!$D$3:$ABF$3,0)),"")</f>
        <v>43.749159381304636</v>
      </c>
      <c r="LY89" s="6">
        <f>IFERROR(INDEX(Sales!$D$5:$ABF$18,MATCH(UsagePerHour!$B89,Sales!$C$5:$C$18,0),MATCH(UsagePerHour!LY$4,Sales!$D$3:$ABF$3,0))/LY$2*INDEX(Usage!$D$5:$ABF$11,MATCH(UsagePerHour!$B$84,Usage!$C$5:$C$11,0),MATCH(UsagePerHour!LY$4,Usage!$D$3:$ABF$3,0)),"")</f>
        <v>104.76833512902981</v>
      </c>
      <c r="LZ89" s="6">
        <f>IFERROR(INDEX(Sales!$D$5:$ABF$18,MATCH(UsagePerHour!$B89,Sales!$C$5:$C$18,0),MATCH(UsagePerHour!LZ$4,Sales!$D$3:$ABF$3,0))/LZ$2*INDEX(Usage!$D$5:$ABF$11,MATCH(UsagePerHour!$B$84,Usage!$C$5:$C$11,0),MATCH(UsagePerHour!LZ$4,Usage!$D$3:$ABF$3,0)),"")</f>
        <v>104.59230106016093</v>
      </c>
      <c r="MA89" s="6">
        <f>IFERROR(INDEX(Sales!$D$5:$ABF$18,MATCH(UsagePerHour!$B89,Sales!$C$5:$C$18,0),MATCH(UsagePerHour!MA$4,Sales!$D$3:$ABF$3,0))/MA$2*INDEX(Usage!$D$5:$ABF$11,MATCH(UsagePerHour!$B$84,Usage!$C$5:$C$11,0),MATCH(UsagePerHour!MA$4,Usage!$D$3:$ABF$3,0)),"")</f>
        <v>65.489254711562424</v>
      </c>
      <c r="MB89" s="6">
        <f>IFERROR(INDEX(Sales!$D$5:$ABF$18,MATCH(UsagePerHour!$B89,Sales!$C$5:$C$18,0),MATCH(UsagePerHour!MB$4,Sales!$D$3:$ABF$3,0))/MB$2*INDEX(Usage!$D$5:$ABF$11,MATCH(UsagePerHour!$B$84,Usage!$C$5:$C$11,0),MATCH(UsagePerHour!MB$4,Usage!$D$3:$ABF$3,0)),"")</f>
        <v>69.468706704415396</v>
      </c>
      <c r="MC89" s="6">
        <f>IFERROR(INDEX(Sales!$D$5:$ABF$18,MATCH(UsagePerHour!$B89,Sales!$C$5:$C$18,0),MATCH(UsagePerHour!MC$4,Sales!$D$3:$ABF$3,0))/MC$2*INDEX(Usage!$D$5:$ABF$11,MATCH(UsagePerHour!$B$84,Usage!$C$5:$C$11,0),MATCH(UsagePerHour!MC$4,Usage!$D$3:$ABF$3,0)),"")</f>
        <v>1.3666585780150449</v>
      </c>
      <c r="MD89" s="6">
        <f>IFERROR(INDEX(Sales!$D$5:$ABF$18,MATCH(UsagePerHour!$B89,Sales!$C$5:$C$18,0),MATCH(UsagePerHour!MD$4,Sales!$D$3:$ABF$3,0))/MD$2*INDEX(Usage!$D$5:$ABF$11,MATCH(UsagePerHour!$B$84,Usage!$C$5:$C$11,0),MATCH(UsagePerHour!MD$4,Usage!$D$3:$ABF$3,0)),"")</f>
        <v>30.938146161224996</v>
      </c>
      <c r="ME89" s="6">
        <f>IFERROR(INDEX(Sales!$D$5:$ABF$18,MATCH(UsagePerHour!$B89,Sales!$C$5:$C$18,0),MATCH(UsagePerHour!ME$4,Sales!$D$3:$ABF$3,0))/ME$2*INDEX(Usage!$D$5:$ABF$11,MATCH(UsagePerHour!$B$84,Usage!$C$5:$C$11,0),MATCH(UsagePerHour!ME$4,Usage!$D$3:$ABF$3,0)),"")</f>
        <v>22.76950102285867</v>
      </c>
      <c r="MF89" s="6">
        <f>IFERROR(INDEX(Sales!$D$5:$ABF$18,MATCH(UsagePerHour!$B89,Sales!$C$5:$C$18,0),MATCH(UsagePerHour!MF$4,Sales!$D$3:$ABF$3,0))/MF$2*INDEX(Usage!$D$5:$ABF$11,MATCH(UsagePerHour!$B$84,Usage!$C$5:$C$11,0),MATCH(UsagePerHour!MF$4,Usage!$D$3:$ABF$3,0)),"")</f>
        <v>27.241463255740591</v>
      </c>
      <c r="MG89" s="6">
        <f>IFERROR(INDEX(Sales!$D$5:$ABF$18,MATCH(UsagePerHour!$B89,Sales!$C$5:$C$18,0),MATCH(UsagePerHour!MG$4,Sales!$D$3:$ABF$3,0))/MG$2*INDEX(Usage!$D$5:$ABF$11,MATCH(UsagePerHour!$B$84,Usage!$C$5:$C$11,0),MATCH(UsagePerHour!MG$4,Usage!$D$3:$ABF$3,0)),"")</f>
        <v>158.92300482684286</v>
      </c>
      <c r="MH89" s="6">
        <f>IFERROR(INDEX(Sales!$D$5:$ABF$18,MATCH(UsagePerHour!$B89,Sales!$C$5:$C$18,0),MATCH(UsagePerHour!MH$4,Sales!$D$3:$ABF$3,0))/MH$2*INDEX(Usage!$D$5:$ABF$11,MATCH(UsagePerHour!$B$84,Usage!$C$5:$C$11,0),MATCH(UsagePerHour!MH$4,Usage!$D$3:$ABF$3,0)),"")</f>
        <v>203.59632627825846</v>
      </c>
      <c r="MI89" s="6">
        <f>IFERROR(INDEX(Sales!$D$5:$ABF$18,MATCH(UsagePerHour!$B89,Sales!$C$5:$C$18,0),MATCH(UsagePerHour!MI$4,Sales!$D$3:$ABF$3,0))/MI$2*INDEX(Usage!$D$5:$ABF$11,MATCH(UsagePerHour!$B$84,Usage!$C$5:$C$11,0),MATCH(UsagePerHour!MI$4,Usage!$D$3:$ABF$3,0)),"")</f>
        <v>81.309071197793116</v>
      </c>
      <c r="MJ89" s="6">
        <f>IFERROR(INDEX(Sales!$D$5:$ABF$18,MATCH(UsagePerHour!$B89,Sales!$C$5:$C$18,0),MATCH(UsagePerHour!MJ$4,Sales!$D$3:$ABF$3,0))/MJ$2*INDEX(Usage!$D$5:$ABF$11,MATCH(UsagePerHour!$B$84,Usage!$C$5:$C$11,0),MATCH(UsagePerHour!MJ$4,Usage!$D$3:$ABF$3,0)),"")</f>
        <v>23.002156595220281</v>
      </c>
      <c r="MK89" s="6">
        <f>IFERROR(INDEX(Sales!$D$5:$ABF$18,MATCH(UsagePerHour!$B89,Sales!$C$5:$C$18,0),MATCH(UsagePerHour!MK$4,Sales!$D$3:$ABF$3,0))/MK$2*INDEX(Usage!$D$5:$ABF$11,MATCH(UsagePerHour!$B$84,Usage!$C$5:$C$11,0),MATCH(UsagePerHour!MK$4,Usage!$D$3:$ABF$3,0)),"")</f>
        <v>20.501285562105757</v>
      </c>
      <c r="ML89" s="6">
        <f>IFERROR(INDEX(Sales!$D$5:$ABF$18,MATCH(UsagePerHour!$B89,Sales!$C$5:$C$18,0),MATCH(UsagePerHour!ML$4,Sales!$D$3:$ABF$3,0))/ML$2*INDEX(Usage!$D$5:$ABF$11,MATCH(UsagePerHour!$B$84,Usage!$C$5:$C$11,0),MATCH(UsagePerHour!ML$4,Usage!$D$3:$ABF$3,0)),"")</f>
        <v>37.676158314970095</v>
      </c>
      <c r="MM89" s="6">
        <f>IFERROR(INDEX(Sales!$D$5:$ABF$18,MATCH(UsagePerHour!$B89,Sales!$C$5:$C$18,0),MATCH(UsagePerHour!MM$4,Sales!$D$3:$ABF$3,0))/MM$2*INDEX(Usage!$D$5:$ABF$11,MATCH(UsagePerHour!$B$84,Usage!$C$5:$C$11,0),MATCH(UsagePerHour!MM$4,Usage!$D$3:$ABF$3,0)),"")</f>
        <v>47.678802183530827</v>
      </c>
      <c r="MN89" s="6">
        <f>IFERROR(INDEX(Sales!$D$5:$ABF$18,MATCH(UsagePerHour!$B89,Sales!$C$5:$C$18,0),MATCH(UsagePerHour!MN$4,Sales!$D$3:$ABF$3,0))/MN$2*INDEX(Usage!$D$5:$ABF$11,MATCH(UsagePerHour!$B$84,Usage!$C$5:$C$11,0),MATCH(UsagePerHour!MN$4,Usage!$D$3:$ABF$3,0)),"")</f>
        <v>25.349107595668769</v>
      </c>
      <c r="MO89" s="6">
        <f>IFERROR(INDEX(Sales!$D$5:$ABF$18,MATCH(UsagePerHour!$B89,Sales!$C$5:$C$18,0),MATCH(UsagePerHour!MO$4,Sales!$D$3:$ABF$3,0))/MO$2*INDEX(Usage!$D$5:$ABF$11,MATCH(UsagePerHour!$B$84,Usage!$C$5:$C$11,0),MATCH(UsagePerHour!MO$4,Usage!$D$3:$ABF$3,0)),"")</f>
        <v>76.882977728971383</v>
      </c>
      <c r="MP89" s="6">
        <f>IFERROR(INDEX(Sales!$D$5:$ABF$18,MATCH(UsagePerHour!$B89,Sales!$C$5:$C$18,0),MATCH(UsagePerHour!MP$4,Sales!$D$3:$ABF$3,0))/MP$2*INDEX(Usage!$D$5:$ABF$11,MATCH(UsagePerHour!$B$84,Usage!$C$5:$C$11,0),MATCH(UsagePerHour!MP$4,Usage!$D$3:$ABF$3,0)),"")</f>
        <v>54.014358077329547</v>
      </c>
      <c r="MQ89" s="6">
        <f>IFERROR(INDEX(Sales!$D$5:$ABF$18,MATCH(UsagePerHour!$B89,Sales!$C$5:$C$18,0),MATCH(UsagePerHour!MQ$4,Sales!$D$3:$ABF$3,0))/MQ$2*INDEX(Usage!$D$5:$ABF$11,MATCH(UsagePerHour!$B$84,Usage!$C$5:$C$11,0),MATCH(UsagePerHour!MQ$4,Usage!$D$3:$ABF$3,0)),"")</f>
        <v>11.822275449101797</v>
      </c>
      <c r="MR89" s="6">
        <f>IFERROR(INDEX(Sales!$D$5:$ABF$18,MATCH(UsagePerHour!$B89,Sales!$C$5:$C$18,0),MATCH(UsagePerHour!MR$4,Sales!$D$3:$ABF$3,0))/MR$2*INDEX(Usage!$D$5:$ABF$11,MATCH(UsagePerHour!$B$84,Usage!$C$5:$C$11,0),MATCH(UsagePerHour!MR$4,Usage!$D$3:$ABF$3,0)),"")</f>
        <v>22.843437333203941</v>
      </c>
      <c r="MS89" s="6">
        <f>IFERROR(INDEX(Sales!$D$5:$ABF$18,MATCH(UsagePerHour!$B89,Sales!$C$5:$C$18,0),MATCH(UsagePerHour!MS$4,Sales!$D$3:$ABF$3,0))/MS$2*INDEX(Usage!$D$5:$ABF$11,MATCH(UsagePerHour!$B$84,Usage!$C$5:$C$11,0),MATCH(UsagePerHour!MS$4,Usage!$D$3:$ABF$3,0)),"")</f>
        <v>44.372788970234595</v>
      </c>
      <c r="MT89" s="6">
        <f>IFERROR(INDEX(Sales!$D$5:$ABF$18,MATCH(UsagePerHour!$B89,Sales!$C$5:$C$18,0),MATCH(UsagePerHour!MT$4,Sales!$D$3:$ABF$3,0))/MT$2*INDEX(Usage!$D$5:$ABF$11,MATCH(UsagePerHour!$B$84,Usage!$C$5:$C$11,0),MATCH(UsagePerHour!MT$4,Usage!$D$3:$ABF$3,0)),"")</f>
        <v>45.377226026726042</v>
      </c>
      <c r="MU89" s="6">
        <f>IFERROR(INDEX(Sales!$D$5:$ABF$18,MATCH(UsagePerHour!$B89,Sales!$C$5:$C$18,0),MATCH(UsagePerHour!MU$4,Sales!$D$3:$ABF$3,0))/MU$2*INDEX(Usage!$D$5:$ABF$11,MATCH(UsagePerHour!$B$84,Usage!$C$5:$C$11,0),MATCH(UsagePerHour!MU$4,Usage!$D$3:$ABF$3,0)),"")</f>
        <v>195.54361835668328</v>
      </c>
      <c r="MV89" s="6">
        <f>IFERROR(INDEX(Sales!$D$5:$ABF$18,MATCH(UsagePerHour!$B89,Sales!$C$5:$C$18,0),MATCH(UsagePerHour!MV$4,Sales!$D$3:$ABF$3,0))/MV$2*INDEX(Usage!$D$5:$ABF$11,MATCH(UsagePerHour!$B$84,Usage!$C$5:$C$11,0),MATCH(UsagePerHour!MV$4,Usage!$D$3:$ABF$3,0)),"")</f>
        <v>126.39074669360762</v>
      </c>
      <c r="MW89" s="6">
        <f>IFERROR(INDEX(Sales!$D$5:$ABF$18,MATCH(UsagePerHour!$B89,Sales!$C$5:$C$18,0),MATCH(UsagePerHour!MW$4,Sales!$D$3:$ABF$3,0))/MW$2*INDEX(Usage!$D$5:$ABF$11,MATCH(UsagePerHour!$B$84,Usage!$C$5:$C$11,0),MATCH(UsagePerHour!MW$4,Usage!$D$3:$ABF$3,0)),"")</f>
        <v>28.280425219941346</v>
      </c>
      <c r="MX89" s="6">
        <f>IFERROR(INDEX(Sales!$D$5:$ABF$18,MATCH(UsagePerHour!$B89,Sales!$C$5:$C$18,0),MATCH(UsagePerHour!MX$4,Sales!$D$3:$ABF$3,0))/MX$2*INDEX(Usage!$D$5:$ABF$11,MATCH(UsagePerHour!$B$84,Usage!$C$5:$C$11,0),MATCH(UsagePerHour!MX$4,Usage!$D$3:$ABF$3,0)),"")</f>
        <v>10.914943725082031</v>
      </c>
      <c r="MY89" s="6">
        <f>IFERROR(INDEX(Sales!$D$5:$ABF$18,MATCH(UsagePerHour!$B89,Sales!$C$5:$C$18,0),MATCH(UsagePerHour!MY$4,Sales!$D$3:$ABF$3,0))/MY$2*INDEX(Usage!$D$5:$ABF$11,MATCH(UsagePerHour!$B$84,Usage!$C$5:$C$11,0),MATCH(UsagePerHour!MY$4,Usage!$D$3:$ABF$3,0)),"")</f>
        <v>18.609454197525633</v>
      </c>
      <c r="MZ89" s="6">
        <f>IFERROR(INDEX(Sales!$D$5:$ABF$18,MATCH(UsagePerHour!$B89,Sales!$C$5:$C$18,0),MATCH(UsagePerHour!MZ$4,Sales!$D$3:$ABF$3,0))/MZ$2*INDEX(Usage!$D$5:$ABF$11,MATCH(UsagePerHour!$B$84,Usage!$C$5:$C$11,0),MATCH(UsagePerHour!MZ$4,Usage!$D$3:$ABF$3,0)),"")</f>
        <v>39.045262035783225</v>
      </c>
      <c r="NA89" s="6">
        <f>IFERROR(INDEX(Sales!$D$5:$ABF$18,MATCH(UsagePerHour!$B89,Sales!$C$5:$C$18,0),MATCH(UsagePerHour!NA$4,Sales!$D$3:$ABF$3,0))/NA$2*INDEX(Usage!$D$5:$ABF$11,MATCH(UsagePerHour!$B$84,Usage!$C$5:$C$11,0),MATCH(UsagePerHour!NA$4,Usage!$D$3:$ABF$3,0)),"")</f>
        <v>18.438314335840836</v>
      </c>
      <c r="NB89" s="6">
        <f>IFERROR(INDEX(Sales!$D$5:$ABF$18,MATCH(UsagePerHour!$B89,Sales!$C$5:$C$18,0),MATCH(UsagePerHour!NB$4,Sales!$D$3:$ABF$3,0))/NB$2*INDEX(Usage!$D$5:$ABF$11,MATCH(UsagePerHour!$B$84,Usage!$C$5:$C$11,0),MATCH(UsagePerHour!NB$4,Usage!$D$3:$ABF$3,0)),"")</f>
        <v>176.9945874500215</v>
      </c>
      <c r="NC89" s="6">
        <f>IFERROR(INDEX(Sales!$D$5:$ABF$18,MATCH(UsagePerHour!$B89,Sales!$C$5:$C$18,0),MATCH(UsagePerHour!NC$4,Sales!$D$3:$ABF$3,0))/NC$2*INDEX(Usage!$D$5:$ABF$11,MATCH(UsagePerHour!$B$84,Usage!$C$5:$C$11,0),MATCH(UsagePerHour!NC$4,Usage!$D$3:$ABF$3,0)),"")</f>
        <v>12.251013317892298</v>
      </c>
      <c r="ND89" s="6">
        <f>IFERROR(INDEX(Sales!$D$5:$ABF$18,MATCH(UsagePerHour!$B89,Sales!$C$5:$C$18,0),MATCH(UsagePerHour!ND$4,Sales!$D$3:$ABF$3,0))/ND$2*INDEX(Usage!$D$5:$ABF$11,MATCH(UsagePerHour!$B$84,Usage!$C$5:$C$11,0),MATCH(UsagePerHour!ND$4,Usage!$D$3:$ABF$3,0)),"")</f>
        <v>65.56610035700831</v>
      </c>
      <c r="NE89" s="6">
        <f>IFERROR(INDEX(Sales!$D$5:$ABF$18,MATCH(UsagePerHour!$B89,Sales!$C$5:$C$18,0),MATCH(UsagePerHour!NE$4,Sales!$D$3:$ABF$3,0))/NE$2*INDEX(Usage!$D$5:$ABF$11,MATCH(UsagePerHour!$B$84,Usage!$C$5:$C$11,0),MATCH(UsagePerHour!NE$4,Usage!$D$3:$ABF$3,0)),"")</f>
        <v>38.585871497333677</v>
      </c>
      <c r="NF89" s="6">
        <f>IFERROR(INDEX(Sales!$D$5:$ABF$18,MATCH(UsagePerHour!$B89,Sales!$C$5:$C$18,0),MATCH(UsagePerHour!NF$4,Sales!$D$3:$ABF$3,0))/NF$2*INDEX(Usage!$D$5:$ABF$11,MATCH(UsagePerHour!$B$84,Usage!$C$5:$C$11,0),MATCH(UsagePerHour!NF$4,Usage!$D$3:$ABF$3,0)),"")</f>
        <v>8.1095707406044504</v>
      </c>
      <c r="NG89" s="6">
        <f>IFERROR(INDEX(Sales!$D$5:$ABF$18,MATCH(UsagePerHour!$B89,Sales!$C$5:$C$18,0),MATCH(UsagePerHour!NG$4,Sales!$D$3:$ABF$3,0))/NG$2*INDEX(Usage!$D$5:$ABF$11,MATCH(UsagePerHour!$B$84,Usage!$C$5:$C$11,0),MATCH(UsagePerHour!NG$4,Usage!$D$3:$ABF$3,0)),"")</f>
        <v>38.28111043864542</v>
      </c>
      <c r="NH89" s="6">
        <f>IFERROR(INDEX(Sales!$D$5:$ABF$18,MATCH(UsagePerHour!$B89,Sales!$C$5:$C$18,0),MATCH(UsagePerHour!NH$4,Sales!$D$3:$ABF$3,0))/NH$2*INDEX(Usage!$D$5:$ABF$11,MATCH(UsagePerHour!$B$84,Usage!$C$5:$C$11,0),MATCH(UsagePerHour!NH$4,Usage!$D$3:$ABF$3,0)),"")</f>
        <v>38.17932437286855</v>
      </c>
      <c r="NI89" s="6">
        <f>IFERROR(INDEX(Sales!$D$5:$ABF$18,MATCH(UsagePerHour!$B89,Sales!$C$5:$C$18,0),MATCH(UsagePerHour!NI$4,Sales!$D$3:$ABF$3,0))/NI$2*INDEX(Usage!$D$5:$ABF$11,MATCH(UsagePerHour!$B$84,Usage!$C$5:$C$11,0),MATCH(UsagePerHour!NI$4,Usage!$D$3:$ABF$3,0)),"")</f>
        <v>144.48137981714828</v>
      </c>
      <c r="NJ89" s="6">
        <f>IFERROR(INDEX(Sales!$D$5:$ABF$18,MATCH(UsagePerHour!$B89,Sales!$C$5:$C$18,0),MATCH(UsagePerHour!NJ$4,Sales!$D$3:$ABF$3,0))/NJ$2*INDEX(Usage!$D$5:$ABF$11,MATCH(UsagePerHour!$B$84,Usage!$C$5:$C$11,0),MATCH(UsagePerHour!NJ$4,Usage!$D$3:$ABF$3,0)),"")</f>
        <v>82.604309713356571</v>
      </c>
      <c r="NK89" s="6">
        <f>IFERROR(INDEX(Sales!$D$5:$ABF$18,MATCH(UsagePerHour!$B89,Sales!$C$5:$C$18,0),MATCH(UsagePerHour!NK$4,Sales!$D$3:$ABF$3,0))/NK$2*INDEX(Usage!$D$5:$ABF$11,MATCH(UsagePerHour!$B$84,Usage!$C$5:$C$11,0),MATCH(UsagePerHour!NK$4,Usage!$D$3:$ABF$3,0)),"")</f>
        <v>69.383349339129111</v>
      </c>
      <c r="NL89" s="6">
        <f>IFERROR(INDEX(Sales!$D$5:$ABF$18,MATCH(UsagePerHour!$B89,Sales!$C$5:$C$18,0),MATCH(UsagePerHour!NL$4,Sales!$D$3:$ABF$3,0))/NL$2*INDEX(Usage!$D$5:$ABF$11,MATCH(UsagePerHour!$B$84,Usage!$C$5:$C$11,0),MATCH(UsagePerHour!NL$4,Usage!$D$3:$ABF$3,0)),"")</f>
        <v>30.659309766874902</v>
      </c>
      <c r="NM89" s="6">
        <f>IFERROR(INDEX(Sales!$D$5:$ABF$18,MATCH(UsagePerHour!$B89,Sales!$C$5:$C$18,0),MATCH(UsagePerHour!NM$4,Sales!$D$3:$ABF$3,0))/NM$2*INDEX(Usage!$D$5:$ABF$11,MATCH(UsagePerHour!$B$84,Usage!$C$5:$C$11,0),MATCH(UsagePerHour!NM$4,Usage!$D$3:$ABF$3,0)),"")</f>
        <v>66.693543833497088</v>
      </c>
      <c r="NN89" s="6">
        <f>IFERROR(INDEX(Sales!$D$5:$ABF$18,MATCH(UsagePerHour!$B89,Sales!$C$5:$C$18,0),MATCH(UsagePerHour!NN$4,Sales!$D$3:$ABF$3,0))/NN$2*INDEX(Usage!$D$5:$ABF$11,MATCH(UsagePerHour!$B$84,Usage!$C$5:$C$11,0),MATCH(UsagePerHour!NN$4,Usage!$D$3:$ABF$3,0)),"")</f>
        <v>31.617012800486439</v>
      </c>
      <c r="NO89" s="6">
        <f>IFERROR(INDEX(Sales!$D$5:$ABF$18,MATCH(UsagePerHour!$B89,Sales!$C$5:$C$18,0),MATCH(UsagePerHour!NO$4,Sales!$D$3:$ABF$3,0))/NO$2*INDEX(Usage!$D$5:$ABF$11,MATCH(UsagePerHour!$B$84,Usage!$C$5:$C$11,0),MATCH(UsagePerHour!NO$4,Usage!$D$3:$ABF$3,0)),"")</f>
        <v>309.00497421454958</v>
      </c>
      <c r="NP89" s="6">
        <f>IFERROR(INDEX(Sales!$D$5:$ABF$18,MATCH(UsagePerHour!$B89,Sales!$C$5:$C$18,0),MATCH(UsagePerHour!NP$4,Sales!$D$3:$ABF$3,0))/NP$2*INDEX(Usage!$D$5:$ABF$11,MATCH(UsagePerHour!$B$84,Usage!$C$5:$C$11,0),MATCH(UsagePerHour!NP$4,Usage!$D$3:$ABF$3,0)),"")</f>
        <v>137.81177974194568</v>
      </c>
      <c r="NQ89" s="6">
        <f>IFERROR(INDEX(Sales!$D$5:$ABF$18,MATCH(UsagePerHour!$B89,Sales!$C$5:$C$18,0),MATCH(UsagePerHour!NQ$4,Sales!$D$3:$ABF$3,0))/NQ$2*INDEX(Usage!$D$5:$ABF$11,MATCH(UsagePerHour!$B$84,Usage!$C$5:$C$11,0),MATCH(UsagePerHour!NQ$4,Usage!$D$3:$ABF$3,0)),"")</f>
        <v>88.934937296492194</v>
      </c>
      <c r="NR89" s="6">
        <f>IFERROR(INDEX(Sales!$D$5:$ABF$18,MATCH(UsagePerHour!$B89,Sales!$C$5:$C$18,0),MATCH(UsagePerHour!NR$4,Sales!$D$3:$ABF$3,0))/NR$2*INDEX(Usage!$D$5:$ABF$11,MATCH(UsagePerHour!$B$84,Usage!$C$5:$C$11,0),MATCH(UsagePerHour!NR$4,Usage!$D$3:$ABF$3,0)),"")</f>
        <v>85.580107492481915</v>
      </c>
      <c r="NS89" s="6">
        <f>IFERROR(INDEX(Sales!$D$5:$ABF$18,MATCH(UsagePerHour!$B89,Sales!$C$5:$C$18,0),MATCH(UsagePerHour!NS$4,Sales!$D$3:$ABF$3,0))/NS$2*INDEX(Usage!$D$5:$ABF$11,MATCH(UsagePerHour!$B$84,Usage!$C$5:$C$11,0),MATCH(UsagePerHour!NS$4,Usage!$D$3:$ABF$3,0)),"")</f>
        <v>44.503893311135393</v>
      </c>
      <c r="NT89" s="6">
        <f>IFERROR(INDEX(Sales!$D$5:$ABF$18,MATCH(UsagePerHour!$B89,Sales!$C$5:$C$18,0),MATCH(UsagePerHour!NT$4,Sales!$D$3:$ABF$3,0))/NT$2*INDEX(Usage!$D$5:$ABF$11,MATCH(UsagePerHour!$B$84,Usage!$C$5:$C$11,0),MATCH(UsagePerHour!NT$4,Usage!$D$3:$ABF$3,0)),"")</f>
        <v>31.486166914641899</v>
      </c>
      <c r="NU89" s="6">
        <f>IFERROR(INDEX(Sales!$D$5:$ABF$18,MATCH(UsagePerHour!$B89,Sales!$C$5:$C$18,0),MATCH(UsagePerHour!NU$4,Sales!$D$3:$ABF$3,0))/NU$2*INDEX(Usage!$D$5:$ABF$11,MATCH(UsagePerHour!$B$84,Usage!$C$5:$C$11,0),MATCH(UsagePerHour!NU$4,Usage!$D$3:$ABF$3,0)),"")</f>
        <v>149.55563164602714</v>
      </c>
      <c r="NV89" s="6">
        <f>IFERROR(INDEX(Sales!$D$5:$ABF$18,MATCH(UsagePerHour!$B89,Sales!$C$5:$C$18,0),MATCH(UsagePerHour!NV$4,Sales!$D$3:$ABF$3,0))/NV$2*INDEX(Usage!$D$5:$ABF$11,MATCH(UsagePerHour!$B$84,Usage!$C$5:$C$11,0),MATCH(UsagePerHour!NV$4,Usage!$D$3:$ABF$3,0)),"")</f>
        <v>39.847246138104865</v>
      </c>
      <c r="NW89" s="6">
        <f>IFERROR(INDEX(Sales!$D$5:$ABF$18,MATCH(UsagePerHour!$B89,Sales!$C$5:$C$18,0),MATCH(UsagePerHour!NW$4,Sales!$D$3:$ABF$3,0))/NW$2*INDEX(Usage!$D$5:$ABF$11,MATCH(UsagePerHour!$B$84,Usage!$C$5:$C$11,0),MATCH(UsagePerHour!NW$4,Usage!$D$3:$ABF$3,0)),"")</f>
        <v>134.07081382952435</v>
      </c>
      <c r="NX89" s="6">
        <f>IFERROR(INDEX(Sales!$D$5:$ABF$18,MATCH(UsagePerHour!$B89,Sales!$C$5:$C$18,0),MATCH(UsagePerHour!NX$4,Sales!$D$3:$ABF$3,0))/NX$2*INDEX(Usage!$D$5:$ABF$11,MATCH(UsagePerHour!$B$84,Usage!$C$5:$C$11,0),MATCH(UsagePerHour!NX$4,Usage!$D$3:$ABF$3,0)),"")</f>
        <v>55.604430398030935</v>
      </c>
      <c r="NY89" s="6">
        <f>IFERROR(INDEX(Sales!$D$5:$ABF$18,MATCH(UsagePerHour!$B89,Sales!$C$5:$C$18,0),MATCH(UsagePerHour!NY$4,Sales!$D$3:$ABF$3,0))/NY$2*INDEX(Usage!$D$5:$ABF$11,MATCH(UsagePerHour!$B$84,Usage!$C$5:$C$11,0),MATCH(UsagePerHour!NY$4,Usage!$D$3:$ABF$3,0)),"")</f>
        <v>32.684715791547632</v>
      </c>
      <c r="NZ89" s="6">
        <f>IFERROR(INDEX(Sales!$D$5:$ABF$18,MATCH(UsagePerHour!$B89,Sales!$C$5:$C$18,0),MATCH(UsagePerHour!NZ$4,Sales!$D$3:$ABF$3,0))/NZ$2*INDEX(Usage!$D$5:$ABF$11,MATCH(UsagePerHour!$B$84,Usage!$C$5:$C$11,0),MATCH(UsagePerHour!NZ$4,Usage!$D$3:$ABF$3,0)),"")</f>
        <v>11.959115081524123</v>
      </c>
      <c r="OA89" s="6">
        <f>IFERROR(INDEX(Sales!$D$5:$ABF$18,MATCH(UsagePerHour!$B89,Sales!$C$5:$C$18,0),MATCH(UsagePerHour!OA$4,Sales!$D$3:$ABF$3,0))/OA$2*INDEX(Usage!$D$5:$ABF$11,MATCH(UsagePerHour!$B$84,Usage!$C$5:$C$11,0),MATCH(UsagePerHour!OA$4,Usage!$D$3:$ABF$3,0)),"")</f>
        <v>34.555923862898538</v>
      </c>
      <c r="OB89" s="6">
        <f>IFERROR(INDEX(Sales!$D$5:$ABF$18,MATCH(UsagePerHour!$B89,Sales!$C$5:$C$18,0),MATCH(UsagePerHour!OB$4,Sales!$D$3:$ABF$3,0))/OB$2*INDEX(Usage!$D$5:$ABF$11,MATCH(UsagePerHour!$B$84,Usage!$C$5:$C$11,0),MATCH(UsagePerHour!OB$4,Usage!$D$3:$ABF$3,0)),"")</f>
        <v>50.973250635263263</v>
      </c>
      <c r="OC89" s="6">
        <f>IFERROR(INDEX(Sales!$D$5:$ABF$18,MATCH(UsagePerHour!$B89,Sales!$C$5:$C$18,0),MATCH(UsagePerHour!OC$4,Sales!$D$3:$ABF$3,0))/OC$2*INDEX(Usage!$D$5:$ABF$11,MATCH(UsagePerHour!$B$84,Usage!$C$5:$C$11,0),MATCH(UsagePerHour!OC$4,Usage!$D$3:$ABF$3,0)),"")</f>
        <v>104.27642948036284</v>
      </c>
      <c r="OD89" s="6">
        <f>IFERROR(INDEX(Sales!$D$5:$ABF$18,MATCH(UsagePerHour!$B89,Sales!$C$5:$C$18,0),MATCH(UsagePerHour!OD$4,Sales!$D$3:$ABF$3,0))/OD$2*INDEX(Usage!$D$5:$ABF$11,MATCH(UsagePerHour!$B$84,Usage!$C$5:$C$11,0),MATCH(UsagePerHour!OD$4,Usage!$D$3:$ABF$3,0)),"")</f>
        <v>149.67532596099531</v>
      </c>
      <c r="OE89" s="6">
        <f>IFERROR(INDEX(Sales!$D$5:$ABF$18,MATCH(UsagePerHour!$B89,Sales!$C$5:$C$18,0),MATCH(UsagePerHour!OE$4,Sales!$D$3:$ABF$3,0))/OE$2*INDEX(Usage!$D$5:$ABF$11,MATCH(UsagePerHour!$B$84,Usage!$C$5:$C$11,0),MATCH(UsagePerHour!OE$4,Usage!$D$3:$ABF$3,0)),"")</f>
        <v>38.908231391250261</v>
      </c>
      <c r="OF89" s="6">
        <f>IFERROR(INDEX(Sales!$D$5:$ABF$18,MATCH(UsagePerHour!$B89,Sales!$C$5:$C$18,0),MATCH(UsagePerHour!OF$4,Sales!$D$3:$ABF$3,0))/OF$2*INDEX(Usage!$D$5:$ABF$11,MATCH(UsagePerHour!$B$84,Usage!$C$5:$C$11,0),MATCH(UsagePerHour!OF$4,Usage!$D$3:$ABF$3,0)),"")</f>
        <v>76.685461103081224</v>
      </c>
      <c r="OG89" s="6">
        <f>IFERROR(INDEX(Sales!$D$5:$ABF$18,MATCH(UsagePerHour!$B89,Sales!$C$5:$C$18,0),MATCH(UsagePerHour!OG$4,Sales!$D$3:$ABF$3,0))/OG$2*INDEX(Usage!$D$5:$ABF$11,MATCH(UsagePerHour!$B$84,Usage!$C$5:$C$11,0),MATCH(UsagePerHour!OG$4,Usage!$D$3:$ABF$3,0)),"")</f>
        <v>8.2971482042598694</v>
      </c>
      <c r="OH89" s="6">
        <f>IFERROR(INDEX(Sales!$D$5:$ABF$18,MATCH(UsagePerHour!$B89,Sales!$C$5:$C$18,0),MATCH(UsagePerHour!OH$4,Sales!$D$3:$ABF$3,0))/OH$2*INDEX(Usage!$D$5:$ABF$11,MATCH(UsagePerHour!$B$84,Usage!$C$5:$C$11,0),MATCH(UsagePerHour!OH$4,Usage!$D$3:$ABF$3,0)),"")</f>
        <v>107.60424679845015</v>
      </c>
      <c r="OI89" s="6">
        <f>IFERROR(INDEX(Sales!$D$5:$ABF$18,MATCH(UsagePerHour!$B89,Sales!$C$5:$C$18,0),MATCH(UsagePerHour!OI$4,Sales!$D$3:$ABF$3,0))/OI$2*INDEX(Usage!$D$5:$ABF$11,MATCH(UsagePerHour!$B$84,Usage!$C$5:$C$11,0),MATCH(UsagePerHour!OI$4,Usage!$D$3:$ABF$3,0)),"")</f>
        <v>54.26795768506949</v>
      </c>
      <c r="OJ89" s="6">
        <f>IFERROR(INDEX(Sales!$D$5:$ABF$18,MATCH(UsagePerHour!$B89,Sales!$C$5:$C$18,0),MATCH(UsagePerHour!OJ$4,Sales!$D$3:$ABF$3,0))/OJ$2*INDEX(Usage!$D$5:$ABF$11,MATCH(UsagePerHour!$B$84,Usage!$C$5:$C$11,0),MATCH(UsagePerHour!OJ$4,Usage!$D$3:$ABF$3,0)),"")</f>
        <v>25.06101023257499</v>
      </c>
      <c r="OK89" s="6">
        <f>IFERROR(INDEX(Sales!$D$5:$ABF$18,MATCH(UsagePerHour!$B89,Sales!$C$5:$C$18,0),MATCH(UsagePerHour!OK$4,Sales!$D$3:$ABF$3,0))/OK$2*INDEX(Usage!$D$5:$ABF$11,MATCH(UsagePerHour!$B$84,Usage!$C$5:$C$11,0),MATCH(UsagePerHour!OK$4,Usage!$D$3:$ABF$3,0)),"")</f>
        <v>135.68523057033579</v>
      </c>
      <c r="OL89" s="6">
        <f>IFERROR(INDEX(Sales!$D$5:$ABF$18,MATCH(UsagePerHour!$B89,Sales!$C$5:$C$18,0),MATCH(UsagePerHour!OL$4,Sales!$D$3:$ABF$3,0))/OL$2*INDEX(Usage!$D$5:$ABF$11,MATCH(UsagePerHour!$B$84,Usage!$C$5:$C$11,0),MATCH(UsagePerHour!OL$4,Usage!$D$3:$ABF$3,0)),"")</f>
        <v>7.6037027028991684</v>
      </c>
      <c r="OM89" s="6">
        <f>IFERROR(INDEX(Sales!$D$5:$ABF$18,MATCH(UsagePerHour!$B89,Sales!$C$5:$C$18,0),MATCH(UsagePerHour!OM$4,Sales!$D$3:$ABF$3,0))/OM$2*INDEX(Usage!$D$5:$ABF$11,MATCH(UsagePerHour!$B$84,Usage!$C$5:$C$11,0),MATCH(UsagePerHour!OM$4,Usage!$D$3:$ABF$3,0)),"")</f>
        <v>88.14479699014089</v>
      </c>
      <c r="ON89" s="6">
        <f>IFERROR(INDEX(Sales!$D$5:$ABF$18,MATCH(UsagePerHour!$B89,Sales!$C$5:$C$18,0),MATCH(UsagePerHour!ON$4,Sales!$D$3:$ABF$3,0))/ON$2*INDEX(Usage!$D$5:$ABF$11,MATCH(UsagePerHour!$B$84,Usage!$C$5:$C$11,0),MATCH(UsagePerHour!ON$4,Usage!$D$3:$ABF$3,0)),"")</f>
        <v>28.348790756329446</v>
      </c>
      <c r="OO89" s="6">
        <f>IFERROR(INDEX(Sales!$D$5:$ABF$18,MATCH(UsagePerHour!$B89,Sales!$C$5:$C$18,0),MATCH(UsagePerHour!OO$4,Sales!$D$3:$ABF$3,0))/OO$2*INDEX(Usage!$D$5:$ABF$11,MATCH(UsagePerHour!$B$84,Usage!$C$5:$C$11,0),MATCH(UsagePerHour!OO$4,Usage!$D$3:$ABF$3,0)),"")</f>
        <v>31.274918954313467</v>
      </c>
      <c r="OP89" s="6">
        <f>IFERROR(INDEX(Sales!$D$5:$ABF$18,MATCH(UsagePerHour!$B89,Sales!$C$5:$C$18,0),MATCH(UsagePerHour!OP$4,Sales!$D$3:$ABF$3,0))/OP$2*INDEX(Usage!$D$5:$ABF$11,MATCH(UsagePerHour!$B$84,Usage!$C$5:$C$11,0),MATCH(UsagePerHour!OP$4,Usage!$D$3:$ABF$3,0)),"")</f>
        <v>103.49073350519429</v>
      </c>
      <c r="OQ89" s="6">
        <f>IFERROR(INDEX(Sales!$D$5:$ABF$18,MATCH(UsagePerHour!$B89,Sales!$C$5:$C$18,0),MATCH(UsagePerHour!OQ$4,Sales!$D$3:$ABF$3,0))/OQ$2*INDEX(Usage!$D$5:$ABF$11,MATCH(UsagePerHour!$B$84,Usage!$C$5:$C$11,0),MATCH(UsagePerHour!OQ$4,Usage!$D$3:$ABF$3,0)),"")</f>
        <v>39.993900034797477</v>
      </c>
      <c r="OR89" s="6">
        <f>IFERROR(INDEX(Sales!$D$5:$ABF$18,MATCH(UsagePerHour!$B89,Sales!$C$5:$C$18,0),MATCH(UsagePerHour!OR$4,Sales!$D$3:$ABF$3,0))/OR$2*INDEX(Usage!$D$5:$ABF$11,MATCH(UsagePerHour!$B$84,Usage!$C$5:$C$11,0),MATCH(UsagePerHour!OR$4,Usage!$D$3:$ABF$3,0)),"")</f>
        <v>189.65137021853673</v>
      </c>
      <c r="OS89" s="6">
        <f>IFERROR(INDEX(Sales!$D$5:$ABF$18,MATCH(UsagePerHour!$B89,Sales!$C$5:$C$18,0),MATCH(UsagePerHour!OS$4,Sales!$D$3:$ABF$3,0))/OS$2*INDEX(Usage!$D$5:$ABF$11,MATCH(UsagePerHour!$B$84,Usage!$C$5:$C$11,0),MATCH(UsagePerHour!OS$4,Usage!$D$3:$ABF$3,0)),"")</f>
        <v>8.5082454786542971</v>
      </c>
      <c r="OT89" s="6">
        <f>IFERROR(INDEX(Sales!$D$5:$ABF$18,MATCH(UsagePerHour!$B89,Sales!$C$5:$C$18,0),MATCH(UsagePerHour!OT$4,Sales!$D$3:$ABF$3,0))/OT$2*INDEX(Usage!$D$5:$ABF$11,MATCH(UsagePerHour!$B$84,Usage!$C$5:$C$11,0),MATCH(UsagePerHour!OT$4,Usage!$D$3:$ABF$3,0)),"")</f>
        <v>0</v>
      </c>
      <c r="OU89" s="6">
        <f>IFERROR(INDEX(Sales!$D$5:$ABF$18,MATCH(UsagePerHour!$B89,Sales!$C$5:$C$18,0),MATCH(UsagePerHour!OU$4,Sales!$D$3:$ABF$3,0))/OU$2*INDEX(Usage!$D$5:$ABF$11,MATCH(UsagePerHour!$B$84,Usage!$C$5:$C$11,0),MATCH(UsagePerHour!OU$4,Usage!$D$3:$ABF$3,0)),"")</f>
        <v>12.645864979759297</v>
      </c>
      <c r="OV89" s="6">
        <f>IFERROR(INDEX(Sales!$D$5:$ABF$18,MATCH(UsagePerHour!$B89,Sales!$C$5:$C$18,0),MATCH(UsagePerHour!OV$4,Sales!$D$3:$ABF$3,0))/OV$2*INDEX(Usage!$D$5:$ABF$11,MATCH(UsagePerHour!$B$84,Usage!$C$5:$C$11,0),MATCH(UsagePerHour!OV$4,Usage!$D$3:$ABF$3,0)),"")</f>
        <v>18.871029955823154</v>
      </c>
      <c r="OW89" s="6">
        <f>IFERROR(INDEX(Sales!$D$5:$ABF$18,MATCH(UsagePerHour!$B89,Sales!$C$5:$C$18,0),MATCH(UsagePerHour!OW$4,Sales!$D$3:$ABF$3,0))/OW$2*INDEX(Usage!$D$5:$ABF$11,MATCH(UsagePerHour!$B$84,Usage!$C$5:$C$11,0),MATCH(UsagePerHour!OW$4,Usage!$D$3:$ABF$3,0)),"")</f>
        <v>54.966908664462395</v>
      </c>
      <c r="OX89" s="6">
        <f>IFERROR(INDEX(Sales!$D$5:$ABF$18,MATCH(UsagePerHour!$B89,Sales!$C$5:$C$18,0),MATCH(UsagePerHour!OX$4,Sales!$D$3:$ABF$3,0))/OX$2*INDEX(Usage!$D$5:$ABF$11,MATCH(UsagePerHour!$B$84,Usage!$C$5:$C$11,0),MATCH(UsagePerHour!OX$4,Usage!$D$3:$ABF$3,0)),"")</f>
        <v>25.766516284515713</v>
      </c>
      <c r="OY89" s="6">
        <f>IFERROR(INDEX(Sales!$D$5:$ABF$18,MATCH(UsagePerHour!$B89,Sales!$C$5:$C$18,0),MATCH(UsagePerHour!OY$4,Sales!$D$3:$ABF$3,0))/OY$2*INDEX(Usage!$D$5:$ABF$11,MATCH(UsagePerHour!$B$84,Usage!$C$5:$C$11,0),MATCH(UsagePerHour!OY$4,Usage!$D$3:$ABF$3,0)),"")</f>
        <v>140.66858073745655</v>
      </c>
      <c r="OZ89" s="6">
        <f>IFERROR(INDEX(Sales!$D$5:$ABF$18,MATCH(UsagePerHour!$B89,Sales!$C$5:$C$18,0),MATCH(UsagePerHour!OZ$4,Sales!$D$3:$ABF$3,0))/OZ$2*INDEX(Usage!$D$5:$ABF$11,MATCH(UsagePerHour!$B$84,Usage!$C$5:$C$11,0),MATCH(UsagePerHour!OZ$4,Usage!$D$3:$ABF$3,0)),"")</f>
        <v>46.825102617758844</v>
      </c>
      <c r="PA89" s="6">
        <f>IFERROR(INDEX(Sales!$D$5:$ABF$18,MATCH(UsagePerHour!$B89,Sales!$C$5:$C$18,0),MATCH(UsagePerHour!PA$4,Sales!$D$3:$ABF$3,0))/PA$2*INDEX(Usage!$D$5:$ABF$11,MATCH(UsagePerHour!$B$84,Usage!$C$5:$C$11,0),MATCH(UsagePerHour!PA$4,Usage!$D$3:$ABF$3,0)),"")</f>
        <v>19.293812299228453</v>
      </c>
      <c r="PB89" s="6">
        <f>IFERROR(INDEX(Sales!$D$5:$ABF$18,MATCH(UsagePerHour!$B89,Sales!$C$5:$C$18,0),MATCH(UsagePerHour!PB$4,Sales!$D$3:$ABF$3,0))/PB$2*INDEX(Usage!$D$5:$ABF$11,MATCH(UsagePerHour!$B$84,Usage!$C$5:$C$11,0),MATCH(UsagePerHour!PB$4,Usage!$D$3:$ABF$3,0)),"")</f>
        <v>17.091534736956639</v>
      </c>
      <c r="PC89" s="6">
        <f>IFERROR(INDEX(Sales!$D$5:$ABF$18,MATCH(UsagePerHour!$B89,Sales!$C$5:$C$18,0),MATCH(UsagePerHour!PC$4,Sales!$D$3:$ABF$3,0))/PC$2*INDEX(Usage!$D$5:$ABF$11,MATCH(UsagePerHour!$B$84,Usage!$C$5:$C$11,0),MATCH(UsagePerHour!PC$4,Usage!$D$3:$ABF$3,0)),"")</f>
        <v>7.9025151879033659</v>
      </c>
      <c r="PD89" s="6">
        <f>IFERROR(INDEX(Sales!$D$5:$ABF$18,MATCH(UsagePerHour!$B89,Sales!$C$5:$C$18,0),MATCH(UsagePerHour!PD$4,Sales!$D$3:$ABF$3,0))/PD$2*INDEX(Usage!$D$5:$ABF$11,MATCH(UsagePerHour!$B$84,Usage!$C$5:$C$11,0),MATCH(UsagePerHour!PD$4,Usage!$D$3:$ABF$3,0)),"")</f>
        <v>14.207561046686433</v>
      </c>
      <c r="PE89" s="6">
        <f>IFERROR(INDEX(Sales!$D$5:$ABF$18,MATCH(UsagePerHour!$B89,Sales!$C$5:$C$18,0),MATCH(UsagePerHour!PE$4,Sales!$D$3:$ABF$3,0))/PE$2*INDEX(Usage!$D$5:$ABF$11,MATCH(UsagePerHour!$B$84,Usage!$C$5:$C$11,0),MATCH(UsagePerHour!PE$4,Usage!$D$3:$ABF$3,0)),"")</f>
        <v>26.808079107931832</v>
      </c>
      <c r="PF89" s="6">
        <f>IFERROR(INDEX(Sales!$D$5:$ABF$18,MATCH(UsagePerHour!$B89,Sales!$C$5:$C$18,0),MATCH(UsagePerHour!PF$4,Sales!$D$3:$ABF$3,0))/PF$2*INDEX(Usage!$D$5:$ABF$11,MATCH(UsagePerHour!$B$84,Usage!$C$5:$C$11,0),MATCH(UsagePerHour!PF$4,Usage!$D$3:$ABF$3,0)),"")</f>
        <v>93.29604956206083</v>
      </c>
      <c r="PG89" s="6">
        <f>IFERROR(INDEX(Sales!$D$5:$ABF$18,MATCH(UsagePerHour!$B89,Sales!$C$5:$C$18,0),MATCH(UsagePerHour!PG$4,Sales!$D$3:$ABF$3,0))/PG$2*INDEX(Usage!$D$5:$ABF$11,MATCH(UsagePerHour!$B$84,Usage!$C$5:$C$11,0),MATCH(UsagePerHour!PG$4,Usage!$D$3:$ABF$3,0)),"")</f>
        <v>144.18060696763362</v>
      </c>
      <c r="PH89" s="6">
        <f>IFERROR(INDEX(Sales!$D$5:$ABF$18,MATCH(UsagePerHour!$B89,Sales!$C$5:$C$18,0),MATCH(UsagePerHour!PH$4,Sales!$D$3:$ABF$3,0))/PH$2*INDEX(Usage!$D$5:$ABF$11,MATCH(UsagePerHour!$B$84,Usage!$C$5:$C$11,0),MATCH(UsagePerHour!PH$4,Usage!$D$3:$ABF$3,0)),"")</f>
        <v>59.085310390338265</v>
      </c>
      <c r="PI89" s="6">
        <f>IFERROR(INDEX(Sales!$D$5:$ABF$18,MATCH(UsagePerHour!$B89,Sales!$C$5:$C$18,0),MATCH(UsagePerHour!PI$4,Sales!$D$3:$ABF$3,0))/PI$2*INDEX(Usage!$D$5:$ABF$11,MATCH(UsagePerHour!$B$84,Usage!$C$5:$C$11,0),MATCH(UsagePerHour!PI$4,Usage!$D$3:$ABF$3,0)),"")</f>
        <v>14.27962399445633</v>
      </c>
      <c r="PJ89" s="6">
        <f>IFERROR(INDEX(Sales!$D$5:$ABF$18,MATCH(UsagePerHour!$B89,Sales!$C$5:$C$18,0),MATCH(UsagePerHour!PJ$4,Sales!$D$3:$ABF$3,0))/PJ$2*INDEX(Usage!$D$5:$ABF$11,MATCH(UsagePerHour!$B$84,Usage!$C$5:$C$11,0),MATCH(UsagePerHour!PJ$4,Usage!$D$3:$ABF$3,0)),"")</f>
        <v>17.906184572966787</v>
      </c>
      <c r="PK89" s="6">
        <f>IFERROR(INDEX(Sales!$D$5:$ABF$18,MATCH(UsagePerHour!$B89,Sales!$C$5:$C$18,0),MATCH(UsagePerHour!PK$4,Sales!$D$3:$ABF$3,0))/PK$2*INDEX(Usage!$D$5:$ABF$11,MATCH(UsagePerHour!$B$84,Usage!$C$5:$C$11,0),MATCH(UsagePerHour!PK$4,Usage!$D$3:$ABF$3,0)),"")</f>
        <v>15.122192308478365</v>
      </c>
      <c r="PL89" s="6">
        <f>IFERROR(INDEX(Sales!$D$5:$ABF$18,MATCH(UsagePerHour!$B89,Sales!$C$5:$C$18,0),MATCH(UsagePerHour!PL$4,Sales!$D$3:$ABF$3,0))/PL$2*INDEX(Usage!$D$5:$ABF$11,MATCH(UsagePerHour!$B$84,Usage!$C$5:$C$11,0),MATCH(UsagePerHour!PL$4,Usage!$D$3:$ABF$3,0)),"")</f>
        <v>10.970715760498203</v>
      </c>
      <c r="PM89" s="6">
        <f>IFERROR(INDEX(Sales!$D$5:$ABF$18,MATCH(UsagePerHour!$B89,Sales!$C$5:$C$18,0),MATCH(UsagePerHour!PM$4,Sales!$D$3:$ABF$3,0))/PM$2*INDEX(Usage!$D$5:$ABF$11,MATCH(UsagePerHour!$B$84,Usage!$C$5:$C$11,0),MATCH(UsagePerHour!PM$4,Usage!$D$3:$ABF$3,0)),"")</f>
        <v>204.57291868330964</v>
      </c>
      <c r="PN89" s="6">
        <f>IFERROR(INDEX(Sales!$D$5:$ABF$18,MATCH(UsagePerHour!$B89,Sales!$C$5:$C$18,0),MATCH(UsagePerHour!PN$4,Sales!$D$3:$ABF$3,0))/PN$2*INDEX(Usage!$D$5:$ABF$11,MATCH(UsagePerHour!$B$84,Usage!$C$5:$C$11,0),MATCH(UsagePerHour!PN$4,Usage!$D$3:$ABF$3,0)),"")</f>
        <v>19.137621449539012</v>
      </c>
      <c r="PO89" s="6">
        <f>IFERROR(INDEX(Sales!$D$5:$ABF$18,MATCH(UsagePerHour!$B89,Sales!$C$5:$C$18,0),MATCH(UsagePerHour!PO$4,Sales!$D$3:$ABF$3,0))/PO$2*INDEX(Usage!$D$5:$ABF$11,MATCH(UsagePerHour!$B$84,Usage!$C$5:$C$11,0),MATCH(UsagePerHour!PO$4,Usage!$D$3:$ABF$3,0)),"")</f>
        <v>16.183153857287444</v>
      </c>
      <c r="PP89" s="6">
        <f>IFERROR(INDEX(Sales!$D$5:$ABF$18,MATCH(UsagePerHour!$B89,Sales!$C$5:$C$18,0),MATCH(UsagePerHour!PP$4,Sales!$D$3:$ABF$3,0))/PP$2*INDEX(Usage!$D$5:$ABF$11,MATCH(UsagePerHour!$B$84,Usage!$C$5:$C$11,0),MATCH(UsagePerHour!PP$4,Usage!$D$3:$ABF$3,0)),"")</f>
        <v>0.95262593783494098</v>
      </c>
      <c r="PQ89" s="6">
        <f>IFERROR(INDEX(Sales!$D$5:$ABF$18,MATCH(UsagePerHour!$B89,Sales!$C$5:$C$18,0),MATCH(UsagePerHour!PQ$4,Sales!$D$3:$ABF$3,0))/PQ$2*INDEX(Usage!$D$5:$ABF$11,MATCH(UsagePerHour!$B$84,Usage!$C$5:$C$11,0),MATCH(UsagePerHour!PQ$4,Usage!$D$3:$ABF$3,0)),"")</f>
        <v>6.950244163612699</v>
      </c>
      <c r="PR89" s="6">
        <f>IFERROR(INDEX(Sales!$D$5:$ABF$18,MATCH(UsagePerHour!$B89,Sales!$C$5:$C$18,0),MATCH(UsagePerHour!PR$4,Sales!$D$3:$ABF$3,0))/PR$2*INDEX(Usage!$D$5:$ABF$11,MATCH(UsagePerHour!$B$84,Usage!$C$5:$C$11,0),MATCH(UsagePerHour!PR$4,Usage!$D$3:$ABF$3,0)),"")</f>
        <v>5.0427796826574802</v>
      </c>
      <c r="PS89" s="6">
        <f>IFERROR(INDEX(Sales!$D$5:$ABF$18,MATCH(UsagePerHour!$B89,Sales!$C$5:$C$18,0),MATCH(UsagePerHour!PS$4,Sales!$D$3:$ABF$3,0))/PS$2*INDEX(Usage!$D$5:$ABF$11,MATCH(UsagePerHour!$B$84,Usage!$C$5:$C$11,0),MATCH(UsagePerHour!PS$4,Usage!$D$3:$ABF$3,0)),"")</f>
        <v>10.642730696175599</v>
      </c>
      <c r="PT89" s="6">
        <f>IFERROR(INDEX(Sales!$D$5:$ABF$18,MATCH(UsagePerHour!$B89,Sales!$C$5:$C$18,0),MATCH(UsagePerHour!PT$4,Sales!$D$3:$ABF$3,0))/PT$2*INDEX(Usage!$D$5:$ABF$11,MATCH(UsagePerHour!$B$84,Usage!$C$5:$C$11,0),MATCH(UsagePerHour!PT$4,Usage!$D$3:$ABF$3,0)),"")</f>
        <v>152.71721247057391</v>
      </c>
      <c r="PU89" s="6">
        <f>IFERROR(INDEX(Sales!$D$5:$ABF$18,MATCH(UsagePerHour!$B89,Sales!$C$5:$C$18,0),MATCH(UsagePerHour!PU$4,Sales!$D$3:$ABF$3,0))/PU$2*INDEX(Usage!$D$5:$ABF$11,MATCH(UsagePerHour!$B$84,Usage!$C$5:$C$11,0),MATCH(UsagePerHour!PU$4,Usage!$D$3:$ABF$3,0)),"")</f>
        <v>12.519098795804739</v>
      </c>
      <c r="PV89" s="6">
        <f>IFERROR(INDEX(Sales!$D$5:$ABF$18,MATCH(UsagePerHour!$B89,Sales!$C$5:$C$18,0),MATCH(UsagePerHour!PV$4,Sales!$D$3:$ABF$3,0))/PV$2*INDEX(Usage!$D$5:$ABF$11,MATCH(UsagePerHour!$B$84,Usage!$C$5:$C$11,0),MATCH(UsagePerHour!PV$4,Usage!$D$3:$ABF$3,0)),"")</f>
        <v>3.5912583510711116</v>
      </c>
      <c r="PW89" s="6">
        <f>IFERROR(INDEX(Sales!$D$5:$ABF$18,MATCH(UsagePerHour!$B89,Sales!$C$5:$C$18,0),MATCH(UsagePerHour!PW$4,Sales!$D$3:$ABF$3,0))/PW$2*INDEX(Usage!$D$5:$ABF$11,MATCH(UsagePerHour!$B$84,Usage!$C$5:$C$11,0),MATCH(UsagePerHour!PW$4,Usage!$D$3:$ABF$3,0)),"")</f>
        <v>7.8849317108652262</v>
      </c>
      <c r="PX89" s="6">
        <f>IFERROR(INDEX(Sales!$D$5:$ABF$18,MATCH(UsagePerHour!$B89,Sales!$C$5:$C$18,0),MATCH(UsagePerHour!PX$4,Sales!$D$3:$ABF$3,0))/PX$2*INDEX(Usage!$D$5:$ABF$11,MATCH(UsagePerHour!$B$84,Usage!$C$5:$C$11,0),MATCH(UsagePerHour!PX$4,Usage!$D$3:$ABF$3,0)),"")</f>
        <v>13.314692175493734</v>
      </c>
      <c r="PY89" s="6">
        <f>IFERROR(INDEX(Sales!$D$5:$ABF$18,MATCH(UsagePerHour!$B89,Sales!$C$5:$C$18,0),MATCH(UsagePerHour!PY$4,Sales!$D$3:$ABF$3,0))/PY$2*INDEX(Usage!$D$5:$ABF$11,MATCH(UsagePerHour!$B$84,Usage!$C$5:$C$11,0),MATCH(UsagePerHour!PY$4,Usage!$D$3:$ABF$3,0)),"")</f>
        <v>26.384845302261681</v>
      </c>
      <c r="PZ89" s="6">
        <f>IFERROR(INDEX(Sales!$D$5:$ABF$18,MATCH(UsagePerHour!$B89,Sales!$C$5:$C$18,0),MATCH(UsagePerHour!PZ$4,Sales!$D$3:$ABF$3,0))/PZ$2*INDEX(Usage!$D$5:$ABF$11,MATCH(UsagePerHour!$B$84,Usage!$C$5:$C$11,0),MATCH(UsagePerHour!PZ$4,Usage!$D$3:$ABF$3,0)),"")</f>
        <v>37.987850812785936</v>
      </c>
      <c r="QA89" s="6">
        <f>IFERROR(INDEX(Sales!$D$5:$ABF$18,MATCH(UsagePerHour!$B89,Sales!$C$5:$C$18,0),MATCH(UsagePerHour!QA$4,Sales!$D$3:$ABF$3,0))/QA$2*INDEX(Usage!$D$5:$ABF$11,MATCH(UsagePerHour!$B$84,Usage!$C$5:$C$11,0),MATCH(UsagePerHour!QA$4,Usage!$D$3:$ABF$3,0)),"")</f>
        <v>63.096431303284767</v>
      </c>
      <c r="QB89" s="6">
        <f>IFERROR(INDEX(Sales!$D$5:$ABF$18,MATCH(UsagePerHour!$B89,Sales!$C$5:$C$18,0),MATCH(UsagePerHour!QB$4,Sales!$D$3:$ABF$3,0))/QB$2*INDEX(Usage!$D$5:$ABF$11,MATCH(UsagePerHour!$B$84,Usage!$C$5:$C$11,0),MATCH(UsagePerHour!QB$4,Usage!$D$3:$ABF$3,0)),"")</f>
        <v>18.216585284655107</v>
      </c>
      <c r="QC89" s="6">
        <f>IFERROR(INDEX(Sales!$D$5:$ABF$18,MATCH(UsagePerHour!$B89,Sales!$C$5:$C$18,0),MATCH(UsagePerHour!QC$4,Sales!$D$3:$ABF$3,0))/QC$2*INDEX(Usage!$D$5:$ABF$11,MATCH(UsagePerHour!$B$84,Usage!$C$5:$C$11,0),MATCH(UsagePerHour!QC$4,Usage!$D$3:$ABF$3,0)),"")</f>
        <v>5.6365050397127634</v>
      </c>
      <c r="QD89" s="6">
        <f>IFERROR(INDEX(Sales!$D$5:$ABF$18,MATCH(UsagePerHour!$B89,Sales!$C$5:$C$18,0),MATCH(UsagePerHour!QD$4,Sales!$D$3:$ABF$3,0))/QD$2*INDEX(Usage!$D$5:$ABF$11,MATCH(UsagePerHour!$B$84,Usage!$C$5:$C$11,0),MATCH(UsagePerHour!QD$4,Usage!$D$3:$ABF$3,0)),"")</f>
        <v>6.4827984872572264</v>
      </c>
      <c r="QE89" s="6">
        <f>IFERROR(INDEX(Sales!$D$5:$ABF$18,MATCH(UsagePerHour!$B89,Sales!$C$5:$C$18,0),MATCH(UsagePerHour!QE$4,Sales!$D$3:$ABF$3,0))/QE$2*INDEX(Usage!$D$5:$ABF$11,MATCH(UsagePerHour!$B$84,Usage!$C$5:$C$11,0),MATCH(UsagePerHour!QE$4,Usage!$D$3:$ABF$3,0)),"")</f>
        <v>10.960813627102528</v>
      </c>
      <c r="QF89" s="6">
        <f>IFERROR(INDEX(Sales!$D$5:$ABF$18,MATCH(UsagePerHour!$B89,Sales!$C$5:$C$18,0),MATCH(UsagePerHour!QF$4,Sales!$D$3:$ABF$3,0))/QF$2*INDEX(Usage!$D$5:$ABF$11,MATCH(UsagePerHour!$B$84,Usage!$C$5:$C$11,0),MATCH(UsagePerHour!QF$4,Usage!$D$3:$ABF$3,0)),"")</f>
        <v>3.7234962192509897</v>
      </c>
      <c r="QG89" s="6">
        <f>IFERROR(INDEX(Sales!$D$5:$ABF$18,MATCH(UsagePerHour!$B89,Sales!$C$5:$C$18,0),MATCH(UsagePerHour!QG$4,Sales!$D$3:$ABF$3,0))/QG$2*INDEX(Usage!$D$5:$ABF$11,MATCH(UsagePerHour!$B$84,Usage!$C$5:$C$11,0),MATCH(UsagePerHour!QG$4,Usage!$D$3:$ABF$3,0)),"")</f>
        <v>10.697501455999427</v>
      </c>
      <c r="QH89" s="6">
        <f>IFERROR(INDEX(Sales!$D$5:$ABF$18,MATCH(UsagePerHour!$B89,Sales!$C$5:$C$18,0),MATCH(UsagePerHour!QH$4,Sales!$D$3:$ABF$3,0))/QH$2*INDEX(Usage!$D$5:$ABF$11,MATCH(UsagePerHour!$B$84,Usage!$C$5:$C$11,0),MATCH(UsagePerHour!QH$4,Usage!$D$3:$ABF$3,0)),"")</f>
        <v>131.66492050072745</v>
      </c>
      <c r="QI89" s="6">
        <f>IFERROR(INDEX(Sales!$D$5:$ABF$18,MATCH(UsagePerHour!$B89,Sales!$C$5:$C$18,0),MATCH(UsagePerHour!QI$4,Sales!$D$3:$ABF$3,0))/QI$2*INDEX(Usage!$D$5:$ABF$11,MATCH(UsagePerHour!$B$84,Usage!$C$5:$C$11,0),MATCH(UsagePerHour!QI$4,Usage!$D$3:$ABF$3,0)),"")</f>
        <v>30.753064694674261</v>
      </c>
      <c r="QJ89" s="6">
        <f>IFERROR(INDEX(Sales!$D$5:$ABF$18,MATCH(UsagePerHour!$B89,Sales!$C$5:$C$18,0),MATCH(UsagePerHour!QJ$4,Sales!$D$3:$ABF$3,0))/QJ$2*INDEX(Usage!$D$5:$ABF$11,MATCH(UsagePerHour!$B$84,Usage!$C$5:$C$11,0),MATCH(UsagePerHour!QJ$4,Usage!$D$3:$ABF$3,0)),"")</f>
        <v>10.125858058624313</v>
      </c>
      <c r="QK89" s="6">
        <f>IFERROR(INDEX(Sales!$D$5:$ABF$18,MATCH(UsagePerHour!$B89,Sales!$C$5:$C$18,0),MATCH(UsagePerHour!QK$4,Sales!$D$3:$ABF$3,0))/QK$2*INDEX(Usage!$D$5:$ABF$11,MATCH(UsagePerHour!$B$84,Usage!$C$5:$C$11,0),MATCH(UsagePerHour!QK$4,Usage!$D$3:$ABF$3,0)),"")</f>
        <v>17.289902394050575</v>
      </c>
      <c r="QL89" s="6">
        <f>IFERROR(INDEX(Sales!$D$5:$ABF$18,MATCH(UsagePerHour!$B89,Sales!$C$5:$C$18,0),MATCH(UsagePerHour!QL$4,Sales!$D$3:$ABF$3,0))/QL$2*INDEX(Usage!$D$5:$ABF$11,MATCH(UsagePerHour!$B$84,Usage!$C$5:$C$11,0),MATCH(UsagePerHour!QL$4,Usage!$D$3:$ABF$3,0)),"")</f>
        <v>19.470243249837736</v>
      </c>
      <c r="QM89" s="6">
        <f>IFERROR(INDEX(Sales!$D$5:$ABF$18,MATCH(UsagePerHour!$B89,Sales!$C$5:$C$18,0),MATCH(UsagePerHour!QM$4,Sales!$D$3:$ABF$3,0))/QM$2*INDEX(Usage!$D$5:$ABF$11,MATCH(UsagePerHour!$B$84,Usage!$C$5:$C$11,0),MATCH(UsagePerHour!QM$4,Usage!$D$3:$ABF$3,0)),"")</f>
        <v>167.42133129503887</v>
      </c>
      <c r="QN89" s="6">
        <f>IFERROR(INDEX(Sales!$D$5:$ABF$18,MATCH(UsagePerHour!$B89,Sales!$C$5:$C$18,0),MATCH(UsagePerHour!QN$4,Sales!$D$3:$ABF$3,0))/QN$2*INDEX(Usage!$D$5:$ABF$11,MATCH(UsagePerHour!$B$84,Usage!$C$5:$C$11,0),MATCH(UsagePerHour!QN$4,Usage!$D$3:$ABF$3,0)),"")</f>
        <v>36.621485276110192</v>
      </c>
      <c r="QO89" s="6">
        <f>IFERROR(INDEX(Sales!$D$5:$ABF$18,MATCH(UsagePerHour!$B89,Sales!$C$5:$C$18,0),MATCH(UsagePerHour!QO$4,Sales!$D$3:$ABF$3,0))/QO$2*INDEX(Usage!$D$5:$ABF$11,MATCH(UsagePerHour!$B$84,Usage!$C$5:$C$11,0),MATCH(UsagePerHour!QO$4,Usage!$D$3:$ABF$3,0)),"")</f>
        <v>308.67537069148688</v>
      </c>
      <c r="QP89" s="6">
        <f>IFERROR(INDEX(Sales!$D$5:$ABF$18,MATCH(UsagePerHour!$B89,Sales!$C$5:$C$18,0),MATCH(UsagePerHour!QP$4,Sales!$D$3:$ABF$3,0))/QP$2*INDEX(Usage!$D$5:$ABF$11,MATCH(UsagePerHour!$B$84,Usage!$C$5:$C$11,0),MATCH(UsagePerHour!QP$4,Usage!$D$3:$ABF$3,0)),"")</f>
        <v>35.351829434784825</v>
      </c>
      <c r="QQ89" s="6">
        <f>IFERROR(INDEX(Sales!$D$5:$ABF$18,MATCH(UsagePerHour!$B89,Sales!$C$5:$C$18,0),MATCH(UsagePerHour!QQ$4,Sales!$D$3:$ABF$3,0))/QQ$2*INDEX(Usage!$D$5:$ABF$11,MATCH(UsagePerHour!$B$84,Usage!$C$5:$C$11,0),MATCH(UsagePerHour!QQ$4,Usage!$D$3:$ABF$3,0)),"")</f>
        <v>108.72842952051313</v>
      </c>
      <c r="QR89" s="6">
        <f>IFERROR(INDEX(Sales!$D$5:$ABF$18,MATCH(UsagePerHour!$B89,Sales!$C$5:$C$18,0),MATCH(UsagePerHour!QR$4,Sales!$D$3:$ABF$3,0))/QR$2*INDEX(Usage!$D$5:$ABF$11,MATCH(UsagePerHour!$B$84,Usage!$C$5:$C$11,0),MATCH(UsagePerHour!QR$4,Usage!$D$3:$ABF$3,0)),"")</f>
        <v>22.762296983478947</v>
      </c>
      <c r="QS89" s="6">
        <f>IFERROR(INDEX(Sales!$D$5:$ABF$18,MATCH(UsagePerHour!$B89,Sales!$C$5:$C$18,0),MATCH(UsagePerHour!QS$4,Sales!$D$3:$ABF$3,0))/QS$2*INDEX(Usage!$D$5:$ABF$11,MATCH(UsagePerHour!$B$84,Usage!$C$5:$C$11,0),MATCH(UsagePerHour!QS$4,Usage!$D$3:$ABF$3,0)),"")</f>
        <v>25.682061143547543</v>
      </c>
      <c r="QT89" s="6">
        <f>IFERROR(INDEX(Sales!$D$5:$ABF$18,MATCH(UsagePerHour!$B89,Sales!$C$5:$C$18,0),MATCH(UsagePerHour!QT$4,Sales!$D$3:$ABF$3,0))/QT$2*INDEX(Usage!$D$5:$ABF$11,MATCH(UsagePerHour!$B$84,Usage!$C$5:$C$11,0),MATCH(UsagePerHour!QT$4,Usage!$D$3:$ABF$3,0)),"")</f>
        <v>24.248502653952663</v>
      </c>
      <c r="QU89" s="6">
        <f>IFERROR(INDEX(Sales!$D$5:$ABF$18,MATCH(UsagePerHour!$B89,Sales!$C$5:$C$18,0),MATCH(UsagePerHour!QU$4,Sales!$D$3:$ABF$3,0))/QU$2*INDEX(Usage!$D$5:$ABF$11,MATCH(UsagePerHour!$B$84,Usage!$C$5:$C$11,0),MATCH(UsagePerHour!QU$4,Usage!$D$3:$ABF$3,0)),"")</f>
        <v>40.424332375049865</v>
      </c>
      <c r="QV89" s="6">
        <f>IFERROR(INDEX(Sales!$D$5:$ABF$18,MATCH(UsagePerHour!$B89,Sales!$C$5:$C$18,0),MATCH(UsagePerHour!QV$4,Sales!$D$3:$ABF$3,0))/QV$2*INDEX(Usage!$D$5:$ABF$11,MATCH(UsagePerHour!$B$84,Usage!$C$5:$C$11,0),MATCH(UsagePerHour!QV$4,Usage!$D$3:$ABF$3,0)),"")</f>
        <v>176.82259077127716</v>
      </c>
      <c r="QW89" s="6">
        <f>IFERROR(INDEX(Sales!$D$5:$ABF$18,MATCH(UsagePerHour!$B89,Sales!$C$5:$C$18,0),MATCH(UsagePerHour!QW$4,Sales!$D$3:$ABF$3,0))/QW$2*INDEX(Usage!$D$5:$ABF$11,MATCH(UsagePerHour!$B$84,Usage!$C$5:$C$11,0),MATCH(UsagePerHour!QW$4,Usage!$D$3:$ABF$3,0)),"")</f>
        <v>51.321856476799802</v>
      </c>
      <c r="QX89" s="6">
        <f>IFERROR(INDEX(Sales!$D$5:$ABF$18,MATCH(UsagePerHour!$B89,Sales!$C$5:$C$18,0),MATCH(UsagePerHour!QX$4,Sales!$D$3:$ABF$3,0))/QX$2*INDEX(Usage!$D$5:$ABF$11,MATCH(UsagePerHour!$B$84,Usage!$C$5:$C$11,0),MATCH(UsagePerHour!QX$4,Usage!$D$3:$ABF$3,0)),"")</f>
        <v>30.319330076762036</v>
      </c>
      <c r="QY89" s="6">
        <f>IFERROR(INDEX(Sales!$D$5:$ABF$18,MATCH(UsagePerHour!$B89,Sales!$C$5:$C$18,0),MATCH(UsagePerHour!QY$4,Sales!$D$3:$ABF$3,0))/QY$2*INDEX(Usage!$D$5:$ABF$11,MATCH(UsagePerHour!$B$84,Usage!$C$5:$C$11,0),MATCH(UsagePerHour!QY$4,Usage!$D$3:$ABF$3,0)),"")</f>
        <v>24.137154155021541</v>
      </c>
      <c r="QZ89" s="6">
        <f>IFERROR(INDEX(Sales!$D$5:$ABF$18,MATCH(UsagePerHour!$B89,Sales!$C$5:$C$18,0),MATCH(UsagePerHour!QZ$4,Sales!$D$3:$ABF$3,0))/QZ$2*INDEX(Usage!$D$5:$ABF$11,MATCH(UsagePerHour!$B$84,Usage!$C$5:$C$11,0),MATCH(UsagePerHour!QZ$4,Usage!$D$3:$ABF$3,0)),"")</f>
        <v>35.287537483331512</v>
      </c>
      <c r="RA89" s="6">
        <f>IFERROR(INDEX(Sales!$D$5:$ABF$18,MATCH(UsagePerHour!$B89,Sales!$C$5:$C$18,0),MATCH(UsagePerHour!RA$4,Sales!$D$3:$ABF$3,0))/RA$2*INDEX(Usage!$D$5:$ABF$11,MATCH(UsagePerHour!$B$84,Usage!$C$5:$C$11,0),MATCH(UsagePerHour!RA$4,Usage!$D$3:$ABF$3,0)),"")</f>
        <v>38.224323063335156</v>
      </c>
      <c r="RB89" s="6">
        <f>IFERROR(INDEX(Sales!$D$5:$ABF$18,MATCH(UsagePerHour!$B89,Sales!$C$5:$C$18,0),MATCH(UsagePerHour!RB$4,Sales!$D$3:$ABF$3,0))/RB$2*INDEX(Usage!$D$5:$ABF$11,MATCH(UsagePerHour!$B$84,Usage!$C$5:$C$11,0),MATCH(UsagePerHour!RB$4,Usage!$D$3:$ABF$3,0)),"")</f>
        <v>31.837348269953491</v>
      </c>
      <c r="RC89" s="6">
        <f>IFERROR(INDEX(Sales!$D$5:$ABF$18,MATCH(UsagePerHour!$B89,Sales!$C$5:$C$18,0),MATCH(UsagePerHour!RC$4,Sales!$D$3:$ABF$3,0))/RC$2*INDEX(Usage!$D$5:$ABF$11,MATCH(UsagePerHour!$B$84,Usage!$C$5:$C$11,0),MATCH(UsagePerHour!RC$4,Usage!$D$3:$ABF$3,0)),"")</f>
        <v>92.48692172389849</v>
      </c>
      <c r="RD89" s="6">
        <f>IFERROR(INDEX(Sales!$D$5:$ABF$18,MATCH(UsagePerHour!$B89,Sales!$C$5:$C$18,0),MATCH(UsagePerHour!RD$4,Sales!$D$3:$ABF$3,0))/RD$2*INDEX(Usage!$D$5:$ABF$11,MATCH(UsagePerHour!$B$84,Usage!$C$5:$C$11,0),MATCH(UsagePerHour!RD$4,Usage!$D$3:$ABF$3,0)),"")</f>
        <v>115.80928105905794</v>
      </c>
      <c r="RE89" s="6">
        <f>IFERROR(INDEX(Sales!$D$5:$ABF$18,MATCH(UsagePerHour!$B89,Sales!$C$5:$C$18,0),MATCH(UsagePerHour!RE$4,Sales!$D$3:$ABF$3,0))/RE$2*INDEX(Usage!$D$5:$ABF$11,MATCH(UsagePerHour!$B$84,Usage!$C$5:$C$11,0),MATCH(UsagePerHour!RE$4,Usage!$D$3:$ABF$3,0)),"")</f>
        <v>43.399586707152494</v>
      </c>
      <c r="RF89" s="6">
        <f>IFERROR(INDEX(Sales!$D$5:$ABF$18,MATCH(UsagePerHour!$B89,Sales!$C$5:$C$18,0),MATCH(UsagePerHour!RF$4,Sales!$D$3:$ABF$3,0))/RF$2*INDEX(Usage!$D$5:$ABF$11,MATCH(UsagePerHour!$B$84,Usage!$C$5:$C$11,0),MATCH(UsagePerHour!RF$4,Usage!$D$3:$ABF$3,0)),"")</f>
        <v>12.260921947161584</v>
      </c>
      <c r="RG89" s="6">
        <f>IFERROR(INDEX(Sales!$D$5:$ABF$18,MATCH(UsagePerHour!$B89,Sales!$C$5:$C$18,0),MATCH(UsagePerHour!RG$4,Sales!$D$3:$ABF$3,0))/RG$2*INDEX(Usage!$D$5:$ABF$11,MATCH(UsagePerHour!$B$84,Usage!$C$5:$C$11,0),MATCH(UsagePerHour!RG$4,Usage!$D$3:$ABF$3,0)),"")</f>
        <v>67.819878492102816</v>
      </c>
      <c r="RH89" s="6">
        <f>IFERROR(INDEX(Sales!$D$5:$ABF$18,MATCH(UsagePerHour!$B89,Sales!$C$5:$C$18,0),MATCH(UsagePerHour!RH$4,Sales!$D$3:$ABF$3,0))/RH$2*INDEX(Usage!$D$5:$ABF$11,MATCH(UsagePerHour!$B$84,Usage!$C$5:$C$11,0),MATCH(UsagePerHour!RH$4,Usage!$D$3:$ABF$3,0)),"")</f>
        <v>96.388246559210202</v>
      </c>
      <c r="RI89" s="6">
        <f>IFERROR(INDEX(Sales!$D$5:$ABF$18,MATCH(UsagePerHour!$B89,Sales!$C$5:$C$18,0),MATCH(UsagePerHour!RI$4,Sales!$D$3:$ABF$3,0))/RI$2*INDEX(Usage!$D$5:$ABF$11,MATCH(UsagePerHour!$B$84,Usage!$C$5:$C$11,0),MATCH(UsagePerHour!RI$4,Usage!$D$3:$ABF$3,0)),"")</f>
        <v>73.113585641182667</v>
      </c>
      <c r="RJ89" s="6">
        <f>IFERROR(INDEX(Sales!$D$5:$ABF$18,MATCH(UsagePerHour!$B89,Sales!$C$5:$C$18,0),MATCH(UsagePerHour!RJ$4,Sales!$D$3:$ABF$3,0))/RJ$2*INDEX(Usage!$D$5:$ABF$11,MATCH(UsagePerHour!$B$84,Usage!$C$5:$C$11,0),MATCH(UsagePerHour!RJ$4,Usage!$D$3:$ABF$3,0)),"")</f>
        <v>281.93774612613623</v>
      </c>
      <c r="RK89" s="6">
        <f>IFERROR(INDEX(Sales!$D$5:$ABF$18,MATCH(UsagePerHour!$B89,Sales!$C$5:$C$18,0),MATCH(UsagePerHour!RK$4,Sales!$D$3:$ABF$3,0))/RK$2*INDEX(Usage!$D$5:$ABF$11,MATCH(UsagePerHour!$B$84,Usage!$C$5:$C$11,0),MATCH(UsagePerHour!RK$4,Usage!$D$3:$ABF$3,0)),"")</f>
        <v>37.374569941311421</v>
      </c>
      <c r="RL89" s="6">
        <f>IFERROR(INDEX(Sales!$D$5:$ABF$18,MATCH(UsagePerHour!$B89,Sales!$C$5:$C$18,0),MATCH(UsagePerHour!RL$4,Sales!$D$3:$ABF$3,0))/RL$2*INDEX(Usage!$D$5:$ABF$11,MATCH(UsagePerHour!$B$84,Usage!$C$5:$C$11,0),MATCH(UsagePerHour!RL$4,Usage!$D$3:$ABF$3,0)),"")</f>
        <v>50.923903704866873</v>
      </c>
      <c r="RM89" s="6">
        <f>IFERROR(INDEX(Sales!$D$5:$ABF$18,MATCH(UsagePerHour!$B89,Sales!$C$5:$C$18,0),MATCH(UsagePerHour!RM$4,Sales!$D$3:$ABF$3,0))/RM$2*INDEX(Usage!$D$5:$ABF$11,MATCH(UsagePerHour!$B$84,Usage!$C$5:$C$11,0),MATCH(UsagePerHour!RM$4,Usage!$D$3:$ABF$3,0)),"")</f>
        <v>23.962629301299231</v>
      </c>
      <c r="RN89" s="6">
        <f>IFERROR(INDEX(Sales!$D$5:$ABF$18,MATCH(UsagePerHour!$B89,Sales!$C$5:$C$18,0),MATCH(UsagePerHour!RN$4,Sales!$D$3:$ABF$3,0))/RN$2*INDEX(Usage!$D$5:$ABF$11,MATCH(UsagePerHour!$B$84,Usage!$C$5:$C$11,0),MATCH(UsagePerHour!RN$4,Usage!$D$3:$ABF$3,0)),"")</f>
        <v>18.687354268412932</v>
      </c>
      <c r="RO89" s="6">
        <f>IFERROR(INDEX(Sales!$D$5:$ABF$18,MATCH(UsagePerHour!$B89,Sales!$C$5:$C$18,0),MATCH(UsagePerHour!RO$4,Sales!$D$3:$ABF$3,0))/RO$2*INDEX(Usage!$D$5:$ABF$11,MATCH(UsagePerHour!$B$84,Usage!$C$5:$C$11,0),MATCH(UsagePerHour!RO$4,Usage!$D$3:$ABF$3,0)),"")</f>
        <v>50.455461457219513</v>
      </c>
      <c r="RP89" s="6">
        <f>IFERROR(INDEX(Sales!$D$5:$ABF$18,MATCH(UsagePerHour!$B89,Sales!$C$5:$C$18,0),MATCH(UsagePerHour!RP$4,Sales!$D$3:$ABF$3,0))/RP$2*INDEX(Usage!$D$5:$ABF$11,MATCH(UsagePerHour!$B$84,Usage!$C$5:$C$11,0),MATCH(UsagePerHour!RP$4,Usage!$D$3:$ABF$3,0)),"")</f>
        <v>67.515032146500474</v>
      </c>
      <c r="RQ89" s="6">
        <f>IFERROR(INDEX(Sales!$D$5:$ABF$18,MATCH(UsagePerHour!$B89,Sales!$C$5:$C$18,0),MATCH(UsagePerHour!RQ$4,Sales!$D$3:$ABF$3,0))/RQ$2*INDEX(Usage!$D$5:$ABF$11,MATCH(UsagePerHour!$B$84,Usage!$C$5:$C$11,0),MATCH(UsagePerHour!RQ$4,Usage!$D$3:$ABF$3,0)),"")</f>
        <v>200.7933883674078</v>
      </c>
      <c r="RR89" s="6">
        <f>IFERROR(INDEX(Sales!$D$5:$ABF$18,MATCH(UsagePerHour!$B89,Sales!$C$5:$C$18,0),MATCH(UsagePerHour!RR$4,Sales!$D$3:$ABF$3,0))/RR$2*INDEX(Usage!$D$5:$ABF$11,MATCH(UsagePerHour!$B$84,Usage!$C$5:$C$11,0),MATCH(UsagePerHour!RR$4,Usage!$D$3:$ABF$3,0)),"")</f>
        <v>34.960786058188589</v>
      </c>
      <c r="RS89" s="6">
        <f>IFERROR(INDEX(Sales!$D$5:$ABF$18,MATCH(UsagePerHour!$B89,Sales!$C$5:$C$18,0),MATCH(UsagePerHour!RS$4,Sales!$D$3:$ABF$3,0))/RS$2*INDEX(Usage!$D$5:$ABF$11,MATCH(UsagePerHour!$B$84,Usage!$C$5:$C$11,0),MATCH(UsagePerHour!RS$4,Usage!$D$3:$ABF$3,0)),"")</f>
        <v>48.717279788949142</v>
      </c>
      <c r="RT89" s="6">
        <f>IFERROR(INDEX(Sales!$D$5:$ABF$18,MATCH(UsagePerHour!$B89,Sales!$C$5:$C$18,0),MATCH(UsagePerHour!RT$4,Sales!$D$3:$ABF$3,0))/RT$2*INDEX(Usage!$D$5:$ABF$11,MATCH(UsagePerHour!$B$84,Usage!$C$5:$C$11,0),MATCH(UsagePerHour!RT$4,Usage!$D$3:$ABF$3,0)),"")</f>
        <v>29.529573240782167</v>
      </c>
      <c r="RU89" s="6">
        <f>IFERROR(INDEX(Sales!$D$5:$ABF$18,MATCH(UsagePerHour!$B89,Sales!$C$5:$C$18,0),MATCH(UsagePerHour!RU$4,Sales!$D$3:$ABF$3,0))/RU$2*INDEX(Usage!$D$5:$ABF$11,MATCH(UsagePerHour!$B$84,Usage!$C$5:$C$11,0),MATCH(UsagePerHour!RU$4,Usage!$D$3:$ABF$3,0)),"")</f>
        <v>50.381142931603492</v>
      </c>
      <c r="RV89" s="6">
        <f>IFERROR(INDEX(Sales!$D$5:$ABF$18,MATCH(UsagePerHour!$B89,Sales!$C$5:$C$18,0),MATCH(UsagePerHour!RV$4,Sales!$D$3:$ABF$3,0))/RV$2*INDEX(Usage!$D$5:$ABF$11,MATCH(UsagePerHour!$B$84,Usage!$C$5:$C$11,0),MATCH(UsagePerHour!RV$4,Usage!$D$3:$ABF$3,0)),"")</f>
        <v>22.395637292377501</v>
      </c>
      <c r="RW89" s="6">
        <f>IFERROR(INDEX(Sales!$D$5:$ABF$18,MATCH(UsagePerHour!$B89,Sales!$C$5:$C$18,0),MATCH(UsagePerHour!RW$4,Sales!$D$3:$ABF$3,0))/RW$2*INDEX(Usage!$D$5:$ABF$11,MATCH(UsagePerHour!$B$84,Usage!$C$5:$C$11,0),MATCH(UsagePerHour!RW$4,Usage!$D$3:$ABF$3,0)),"")</f>
        <v>32.986109222283417</v>
      </c>
      <c r="RX89" s="6">
        <f>IFERROR(INDEX(Sales!$D$5:$ABF$18,MATCH(UsagePerHour!$B89,Sales!$C$5:$C$18,0),MATCH(UsagePerHour!RX$4,Sales!$D$3:$ABF$3,0))/RX$2*INDEX(Usage!$D$5:$ABF$11,MATCH(UsagePerHour!$B$84,Usage!$C$5:$C$11,0),MATCH(UsagePerHour!RX$4,Usage!$D$3:$ABF$3,0)),"")</f>
        <v>234.64034685076871</v>
      </c>
      <c r="RY89" s="6">
        <f>IFERROR(INDEX(Sales!$D$5:$ABF$18,MATCH(UsagePerHour!$B89,Sales!$C$5:$C$18,0),MATCH(UsagePerHour!RY$4,Sales!$D$3:$ABF$3,0))/RY$2*INDEX(Usage!$D$5:$ABF$11,MATCH(UsagePerHour!$B$84,Usage!$C$5:$C$11,0),MATCH(UsagePerHour!RY$4,Usage!$D$3:$ABF$3,0)),"")</f>
        <v>58.538990815612415</v>
      </c>
      <c r="RZ89" s="6">
        <f>IFERROR(INDEX(Sales!$D$5:$ABF$18,MATCH(UsagePerHour!$B89,Sales!$C$5:$C$18,0),MATCH(UsagePerHour!RZ$4,Sales!$D$3:$ABF$3,0))/RZ$2*INDEX(Usage!$D$5:$ABF$11,MATCH(UsagePerHour!$B$84,Usage!$C$5:$C$11,0),MATCH(UsagePerHour!RZ$4,Usage!$D$3:$ABF$3,0)),"")</f>
        <v>56.440125844459089</v>
      </c>
      <c r="SA89" s="6">
        <f>IFERROR(INDEX(Sales!$D$5:$ABF$18,MATCH(UsagePerHour!$B89,Sales!$C$5:$C$18,0),MATCH(UsagePerHour!SA$4,Sales!$D$3:$ABF$3,0))/SA$2*INDEX(Usage!$D$5:$ABF$11,MATCH(UsagePerHour!$B$84,Usage!$C$5:$C$11,0),MATCH(UsagePerHour!SA$4,Usage!$D$3:$ABF$3,0)),"")</f>
        <v>16.270914660951462</v>
      </c>
      <c r="SB89" s="6">
        <f>IFERROR(INDEX(Sales!$D$5:$ABF$18,MATCH(UsagePerHour!$B89,Sales!$C$5:$C$18,0),MATCH(UsagePerHour!SB$4,Sales!$D$3:$ABF$3,0))/SB$2*INDEX(Usage!$D$5:$ABF$11,MATCH(UsagePerHour!$B$84,Usage!$C$5:$C$11,0),MATCH(UsagePerHour!SB$4,Usage!$D$3:$ABF$3,0)),"")</f>
        <v>27.551720419440688</v>
      </c>
      <c r="SC89" s="6">
        <f>IFERROR(INDEX(Sales!$D$5:$ABF$18,MATCH(UsagePerHour!$B89,Sales!$C$5:$C$18,0),MATCH(UsagePerHour!SC$4,Sales!$D$3:$ABF$3,0))/SC$2*INDEX(Usage!$D$5:$ABF$11,MATCH(UsagePerHour!$B$84,Usage!$C$5:$C$11,0),MATCH(UsagePerHour!SC$4,Usage!$D$3:$ABF$3,0)),"")</f>
        <v>88.483947903778386</v>
      </c>
      <c r="SD89" s="6">
        <f>IFERROR(INDEX(Sales!$D$5:$ABF$18,MATCH(UsagePerHour!$B89,Sales!$C$5:$C$18,0),MATCH(UsagePerHour!SD$4,Sales!$D$3:$ABF$3,0))/SD$2*INDEX(Usage!$D$5:$ABF$11,MATCH(UsagePerHour!$B$84,Usage!$C$5:$C$11,0),MATCH(UsagePerHour!SD$4,Usage!$D$3:$ABF$3,0)),"")</f>
        <v>128.96141746217799</v>
      </c>
      <c r="SE89" s="6">
        <f>IFERROR(INDEX(Sales!$D$5:$ABF$18,MATCH(UsagePerHour!$B89,Sales!$C$5:$C$18,0),MATCH(UsagePerHour!SE$4,Sales!$D$3:$ABF$3,0))/SE$2*INDEX(Usage!$D$5:$ABF$11,MATCH(UsagePerHour!$B$84,Usage!$C$5:$C$11,0),MATCH(UsagePerHour!SE$4,Usage!$D$3:$ABF$3,0)),"")</f>
        <v>158.50329912656582</v>
      </c>
      <c r="SF89" s="6">
        <f>IFERROR(INDEX(Sales!$D$5:$ABF$18,MATCH(UsagePerHour!$B89,Sales!$C$5:$C$18,0),MATCH(UsagePerHour!SF$4,Sales!$D$3:$ABF$3,0))/SF$2*INDEX(Usage!$D$5:$ABF$11,MATCH(UsagePerHour!$B$84,Usage!$C$5:$C$11,0),MATCH(UsagePerHour!SF$4,Usage!$D$3:$ABF$3,0)),"")</f>
        <v>34.610684707416304</v>
      </c>
      <c r="SG89" s="6" t="str">
        <f>IFERROR(INDEX(Sales!$D$5:$ABF$18,MATCH(UsagePerHour!$B89,Sales!$C$5:$C$18,0),MATCH(UsagePerHour!SG$4,Sales!$D$3:$ABF$3,0))/SG$2*INDEX(Usage!$D$5:$ABF$11,MATCH(UsagePerHour!$B$84,Usage!$C$5:$C$11,0),MATCH(UsagePerHour!SG$4,Usage!$D$3:$ABF$3,0)),"")</f>
        <v/>
      </c>
      <c r="SH89" s="6" t="str">
        <f>IFERROR(INDEX(Sales!$D$5:$ABF$18,MATCH(UsagePerHour!$B89,Sales!$C$5:$C$18,0),MATCH(UsagePerHour!SH$4,Sales!$D$3:$ABF$3,0))/SH$2*INDEX(Usage!$D$5:$ABF$11,MATCH(UsagePerHour!$B$84,Usage!$C$5:$C$11,0),MATCH(UsagePerHour!SH$4,Usage!$D$3:$ABF$3,0)),"")</f>
        <v/>
      </c>
      <c r="SI89" s="6" t="str">
        <f>IFERROR(INDEX(Sales!$D$5:$ABF$18,MATCH(UsagePerHour!$B89,Sales!$C$5:$C$18,0),MATCH(UsagePerHour!SI$4,Sales!$D$3:$ABF$3,0))/SI$2*INDEX(Usage!$D$5:$ABF$11,MATCH(UsagePerHour!$B$84,Usage!$C$5:$C$11,0),MATCH(UsagePerHour!SI$4,Usage!$D$3:$ABF$3,0)),"")</f>
        <v/>
      </c>
      <c r="SJ89" s="6" t="str">
        <f>IFERROR(INDEX(Sales!$D$5:$ABF$18,MATCH(UsagePerHour!$B89,Sales!$C$5:$C$18,0),MATCH(UsagePerHour!SJ$4,Sales!$D$3:$ABF$3,0))/SJ$2*INDEX(Usage!$D$5:$ABF$11,MATCH(UsagePerHour!$B$84,Usage!$C$5:$C$11,0),MATCH(UsagePerHour!SJ$4,Usage!$D$3:$ABF$3,0)),"")</f>
        <v/>
      </c>
      <c r="SK89" s="6" t="str">
        <f>IFERROR(INDEX(Sales!$D$5:$ABF$18,MATCH(UsagePerHour!$B89,Sales!$C$5:$C$18,0),MATCH(UsagePerHour!SK$4,Sales!$D$3:$ABF$3,0))/SK$2*INDEX(Usage!$D$5:$ABF$11,MATCH(UsagePerHour!$B$84,Usage!$C$5:$C$11,0),MATCH(UsagePerHour!SK$4,Usage!$D$3:$ABF$3,0)),"")</f>
        <v/>
      </c>
      <c r="SL89" s="6" t="str">
        <f>IFERROR(INDEX(Sales!$D$5:$ABF$18,MATCH(UsagePerHour!$B89,Sales!$C$5:$C$18,0),MATCH(UsagePerHour!SL$4,Sales!$D$3:$ABF$3,0))/SL$2*INDEX(Usage!$D$5:$ABF$11,MATCH(UsagePerHour!$B$84,Usage!$C$5:$C$11,0),MATCH(UsagePerHour!SL$4,Usage!$D$3:$ABF$3,0)),"")</f>
        <v/>
      </c>
      <c r="SM89" s="6" t="str">
        <f>IFERROR(INDEX(Sales!$D$5:$ABF$18,MATCH(UsagePerHour!$B89,Sales!$C$5:$C$18,0),MATCH(UsagePerHour!SM$4,Sales!$D$3:$ABF$3,0))/SM$2*INDEX(Usage!$D$5:$ABF$11,MATCH(UsagePerHour!$B$84,Usage!$C$5:$C$11,0),MATCH(UsagePerHour!SM$4,Usage!$D$3:$ABF$3,0)),"")</f>
        <v/>
      </c>
      <c r="SN89" s="6" t="str">
        <f>IFERROR(INDEX(Sales!$D$5:$ABF$18,MATCH(UsagePerHour!$B89,Sales!$C$5:$C$18,0),MATCH(UsagePerHour!SN$4,Sales!$D$3:$ABF$3,0))/SN$2*INDEX(Usage!$D$5:$ABF$11,MATCH(UsagePerHour!$B$84,Usage!$C$5:$C$11,0),MATCH(UsagePerHour!SN$4,Usage!$D$3:$ABF$3,0)),"")</f>
        <v/>
      </c>
      <c r="SO89" s="6" t="str">
        <f>IFERROR(INDEX(Sales!$D$5:$ABF$18,MATCH(UsagePerHour!$B89,Sales!$C$5:$C$18,0),MATCH(UsagePerHour!SO$4,Sales!$D$3:$ABF$3,0))/SO$2*INDEX(Usage!$D$5:$ABF$11,MATCH(UsagePerHour!$B$84,Usage!$C$5:$C$11,0),MATCH(UsagePerHour!SO$4,Usage!$D$3:$ABF$3,0)),"")</f>
        <v/>
      </c>
      <c r="SP89" s="6" t="str">
        <f>IFERROR(INDEX(Sales!$D$5:$ABF$18,MATCH(UsagePerHour!$B89,Sales!$C$5:$C$18,0),MATCH(UsagePerHour!SP$4,Sales!$D$3:$ABF$3,0))/SP$2*INDEX(Usage!$D$5:$ABF$11,MATCH(UsagePerHour!$B$84,Usage!$C$5:$C$11,0),MATCH(UsagePerHour!SP$4,Usage!$D$3:$ABF$3,0)),"")</f>
        <v/>
      </c>
      <c r="SQ89" s="6" t="str">
        <f>IFERROR(INDEX(Sales!$D$5:$ABF$18,MATCH(UsagePerHour!$B89,Sales!$C$5:$C$18,0),MATCH(UsagePerHour!SQ$4,Sales!$D$3:$ABF$3,0))/SQ$2*INDEX(Usage!$D$5:$ABF$11,MATCH(UsagePerHour!$B$84,Usage!$C$5:$C$11,0),MATCH(UsagePerHour!SQ$4,Usage!$D$3:$ABF$3,0)),"")</f>
        <v/>
      </c>
      <c r="SR89" s="6" t="str">
        <f>IFERROR(INDEX(Sales!$D$5:$ABF$18,MATCH(UsagePerHour!$B89,Sales!$C$5:$C$18,0),MATCH(UsagePerHour!SR$4,Sales!$D$3:$ABF$3,0))/SR$2*INDEX(Usage!$D$5:$ABF$11,MATCH(UsagePerHour!$B$84,Usage!$C$5:$C$11,0),MATCH(UsagePerHour!SR$4,Usage!$D$3:$ABF$3,0)),"")</f>
        <v/>
      </c>
      <c r="SS89" s="6" t="str">
        <f>IFERROR(INDEX(Sales!$D$5:$ABF$18,MATCH(UsagePerHour!$B89,Sales!$C$5:$C$18,0),MATCH(UsagePerHour!SS$4,Sales!$D$3:$ABF$3,0))/SS$2*INDEX(Usage!$D$5:$ABF$11,MATCH(UsagePerHour!$B$84,Usage!$C$5:$C$11,0),MATCH(UsagePerHour!SS$4,Usage!$D$3:$ABF$3,0)),"")</f>
        <v/>
      </c>
      <c r="ST89" s="6" t="str">
        <f>IFERROR(INDEX(Sales!$D$5:$ABF$18,MATCH(UsagePerHour!$B89,Sales!$C$5:$C$18,0),MATCH(UsagePerHour!ST$4,Sales!$D$3:$ABF$3,0))/ST$2*INDEX(Usage!$D$5:$ABF$11,MATCH(UsagePerHour!$B$84,Usage!$C$5:$C$11,0),MATCH(UsagePerHour!ST$4,Usage!$D$3:$ABF$3,0)),"")</f>
        <v/>
      </c>
      <c r="SU89" s="6" t="str">
        <f>IFERROR(INDEX(Sales!$D$5:$ABF$18,MATCH(UsagePerHour!$B89,Sales!$C$5:$C$18,0),MATCH(UsagePerHour!SU$4,Sales!$D$3:$ABF$3,0))/SU$2*INDEX(Usage!$D$5:$ABF$11,MATCH(UsagePerHour!$B$84,Usage!$C$5:$C$11,0),MATCH(UsagePerHour!SU$4,Usage!$D$3:$ABF$3,0)),"")</f>
        <v/>
      </c>
      <c r="SV89" s="6" t="str">
        <f>IFERROR(INDEX(Sales!$D$5:$ABF$18,MATCH(UsagePerHour!$B89,Sales!$C$5:$C$18,0),MATCH(UsagePerHour!SV$4,Sales!$D$3:$ABF$3,0))/SV$2*INDEX(Usage!$D$5:$ABF$11,MATCH(UsagePerHour!$B$84,Usage!$C$5:$C$11,0),MATCH(UsagePerHour!SV$4,Usage!$D$3:$ABF$3,0)),"")</f>
        <v/>
      </c>
      <c r="SW89" s="6" t="str">
        <f>IFERROR(INDEX(Sales!$D$5:$ABF$18,MATCH(UsagePerHour!$B89,Sales!$C$5:$C$18,0),MATCH(UsagePerHour!SW$4,Sales!$D$3:$ABF$3,0))/SW$2*INDEX(Usage!$D$5:$ABF$11,MATCH(UsagePerHour!$B$84,Usage!$C$5:$C$11,0),MATCH(UsagePerHour!SW$4,Usage!$D$3:$ABF$3,0)),"")</f>
        <v/>
      </c>
      <c r="SX89" s="6" t="str">
        <f>IFERROR(INDEX(Sales!$D$5:$ABF$18,MATCH(UsagePerHour!$B89,Sales!$C$5:$C$18,0),MATCH(UsagePerHour!SX$4,Sales!$D$3:$ABF$3,0))/SX$2*INDEX(Usage!$D$5:$ABF$11,MATCH(UsagePerHour!$B$84,Usage!$C$5:$C$11,0),MATCH(UsagePerHour!SX$4,Usage!$D$3:$ABF$3,0)),"")</f>
        <v/>
      </c>
      <c r="SY89" s="6" t="str">
        <f>IFERROR(INDEX(Sales!$D$5:$ABF$18,MATCH(UsagePerHour!$B89,Sales!$C$5:$C$18,0),MATCH(UsagePerHour!SY$4,Sales!$D$3:$ABF$3,0))/SY$2*INDEX(Usage!$D$5:$ABF$11,MATCH(UsagePerHour!$B$84,Usage!$C$5:$C$11,0),MATCH(UsagePerHour!SY$4,Usage!$D$3:$ABF$3,0)),"")</f>
        <v/>
      </c>
      <c r="SZ89" s="6" t="str">
        <f>IFERROR(INDEX(Sales!$D$5:$ABF$18,MATCH(UsagePerHour!$B89,Sales!$C$5:$C$18,0),MATCH(UsagePerHour!SZ$4,Sales!$D$3:$ABF$3,0))/SZ$2*INDEX(Usage!$D$5:$ABF$11,MATCH(UsagePerHour!$B$84,Usage!$C$5:$C$11,0),MATCH(UsagePerHour!SZ$4,Usage!$D$3:$ABF$3,0)),"")</f>
        <v/>
      </c>
      <c r="TA89" s="6" t="str">
        <f>IFERROR(INDEX(Sales!$D$5:$ABF$18,MATCH(UsagePerHour!$B89,Sales!$C$5:$C$18,0),MATCH(UsagePerHour!TA$4,Sales!$D$3:$ABF$3,0))/TA$2*INDEX(Usage!$D$5:$ABF$11,MATCH(UsagePerHour!$B$84,Usage!$C$5:$C$11,0),MATCH(UsagePerHour!TA$4,Usage!$D$3:$ABF$3,0)),"")</f>
        <v/>
      </c>
      <c r="TB89" s="6" t="str">
        <f>IFERROR(INDEX(Sales!$D$5:$ABF$18,MATCH(UsagePerHour!$B89,Sales!$C$5:$C$18,0),MATCH(UsagePerHour!TB$4,Sales!$D$3:$ABF$3,0))/TB$2*INDEX(Usage!$D$5:$ABF$11,MATCH(UsagePerHour!$B$84,Usage!$C$5:$C$11,0),MATCH(UsagePerHour!TB$4,Usage!$D$3:$ABF$3,0)),"")</f>
        <v/>
      </c>
      <c r="TC89" s="6" t="str">
        <f>IFERROR(INDEX(Sales!$D$5:$ABF$18,MATCH(UsagePerHour!$B89,Sales!$C$5:$C$18,0),MATCH(UsagePerHour!TC$4,Sales!$D$3:$ABF$3,0))/TC$2*INDEX(Usage!$D$5:$ABF$11,MATCH(UsagePerHour!$B$84,Usage!$C$5:$C$11,0),MATCH(UsagePerHour!TC$4,Usage!$D$3:$ABF$3,0)),"")</f>
        <v/>
      </c>
      <c r="TD89" s="6" t="str">
        <f>IFERROR(INDEX(Sales!$D$5:$ABF$18,MATCH(UsagePerHour!$B89,Sales!$C$5:$C$18,0),MATCH(UsagePerHour!TD$4,Sales!$D$3:$ABF$3,0))/TD$2*INDEX(Usage!$D$5:$ABF$11,MATCH(UsagePerHour!$B$84,Usage!$C$5:$C$11,0),MATCH(UsagePerHour!TD$4,Usage!$D$3:$ABF$3,0)),"")</f>
        <v/>
      </c>
      <c r="TE89" s="6" t="str">
        <f>IFERROR(INDEX(Sales!$D$5:$ABF$18,MATCH(UsagePerHour!$B89,Sales!$C$5:$C$18,0),MATCH(UsagePerHour!TE$4,Sales!$D$3:$ABF$3,0))/TE$2*INDEX(Usage!$D$5:$ABF$11,MATCH(UsagePerHour!$B$84,Usage!$C$5:$C$11,0),MATCH(UsagePerHour!TE$4,Usage!$D$3:$ABF$3,0)),"")</f>
        <v/>
      </c>
      <c r="TF89" s="6" t="str">
        <f>IFERROR(INDEX(Sales!$D$5:$ABF$18,MATCH(UsagePerHour!$B89,Sales!$C$5:$C$18,0),MATCH(UsagePerHour!TF$4,Sales!$D$3:$ABF$3,0))/TF$2*INDEX(Usage!$D$5:$ABF$11,MATCH(UsagePerHour!$B$84,Usage!$C$5:$C$11,0),MATCH(UsagePerHour!TF$4,Usage!$D$3:$ABF$3,0)),"")</f>
        <v/>
      </c>
      <c r="TG89" s="6" t="str">
        <f>IFERROR(INDEX(Sales!$D$5:$ABF$18,MATCH(UsagePerHour!$B89,Sales!$C$5:$C$18,0),MATCH(UsagePerHour!TG$4,Sales!$D$3:$ABF$3,0))/TG$2*INDEX(Usage!$D$5:$ABF$11,MATCH(UsagePerHour!$B$84,Usage!$C$5:$C$11,0),MATCH(UsagePerHour!TG$4,Usage!$D$3:$ABF$3,0)),"")</f>
        <v/>
      </c>
      <c r="TH89" s="6" t="str">
        <f>IFERROR(INDEX(Sales!$D$5:$ABF$18,MATCH(UsagePerHour!$B89,Sales!$C$5:$C$18,0),MATCH(UsagePerHour!TH$4,Sales!$D$3:$ABF$3,0))/TH$2*INDEX(Usage!$D$5:$ABF$11,MATCH(UsagePerHour!$B$84,Usage!$C$5:$C$11,0),MATCH(UsagePerHour!TH$4,Usage!$D$3:$ABF$3,0)),"")</f>
        <v/>
      </c>
      <c r="TI89" s="6" t="str">
        <f>IFERROR(INDEX(Sales!$D$5:$ABF$18,MATCH(UsagePerHour!$B89,Sales!$C$5:$C$18,0),MATCH(UsagePerHour!TI$4,Sales!$D$3:$ABF$3,0))/TI$2*INDEX(Usage!$D$5:$ABF$11,MATCH(UsagePerHour!$B$84,Usage!$C$5:$C$11,0),MATCH(UsagePerHour!TI$4,Usage!$D$3:$ABF$3,0)),"")</f>
        <v/>
      </c>
      <c r="TJ89" s="6" t="str">
        <f>IFERROR(INDEX(Sales!$D$5:$ABF$18,MATCH(UsagePerHour!$B89,Sales!$C$5:$C$18,0),MATCH(UsagePerHour!TJ$4,Sales!$D$3:$ABF$3,0))/TJ$2*INDEX(Usage!$D$5:$ABF$11,MATCH(UsagePerHour!$B$84,Usage!$C$5:$C$11,0),MATCH(UsagePerHour!TJ$4,Usage!$D$3:$ABF$3,0)),"")</f>
        <v/>
      </c>
      <c r="TK89" s="6" t="str">
        <f>IFERROR(INDEX(Sales!$D$5:$ABF$18,MATCH(UsagePerHour!$B89,Sales!$C$5:$C$18,0),MATCH(UsagePerHour!TK$4,Sales!$D$3:$ABF$3,0))/TK$2*INDEX(Usage!$D$5:$ABF$11,MATCH(UsagePerHour!$B$84,Usage!$C$5:$C$11,0),MATCH(UsagePerHour!TK$4,Usage!$D$3:$ABF$3,0)),"")</f>
        <v/>
      </c>
      <c r="TL89" s="6" t="str">
        <f>IFERROR(INDEX(Sales!$D$5:$ABF$18,MATCH(UsagePerHour!$B89,Sales!$C$5:$C$18,0),MATCH(UsagePerHour!TL$4,Sales!$D$3:$ABF$3,0))/TL$2*INDEX(Usage!$D$5:$ABF$11,MATCH(UsagePerHour!$B$84,Usage!$C$5:$C$11,0),MATCH(UsagePerHour!TL$4,Usage!$D$3:$ABF$3,0)),"")</f>
        <v/>
      </c>
      <c r="TM89" s="6" t="str">
        <f>IFERROR(INDEX(Sales!$D$5:$ABF$18,MATCH(UsagePerHour!$B89,Sales!$C$5:$C$18,0),MATCH(UsagePerHour!TM$4,Sales!$D$3:$ABF$3,0))/TM$2*INDEX(Usage!$D$5:$ABF$11,MATCH(UsagePerHour!$B$84,Usage!$C$5:$C$11,0),MATCH(UsagePerHour!TM$4,Usage!$D$3:$ABF$3,0)),"")</f>
        <v/>
      </c>
      <c r="TN89" s="6" t="str">
        <f>IFERROR(INDEX(Sales!$D$5:$ABF$18,MATCH(UsagePerHour!$B89,Sales!$C$5:$C$18,0),MATCH(UsagePerHour!TN$4,Sales!$D$3:$ABF$3,0))/TN$2*INDEX(Usage!$D$5:$ABF$11,MATCH(UsagePerHour!$B$84,Usage!$C$5:$C$11,0),MATCH(UsagePerHour!TN$4,Usage!$D$3:$ABF$3,0)),"")</f>
        <v/>
      </c>
      <c r="TO89" s="6" t="str">
        <f>IFERROR(INDEX(Sales!$D$5:$ABF$18,MATCH(UsagePerHour!$B89,Sales!$C$5:$C$18,0),MATCH(UsagePerHour!TO$4,Sales!$D$3:$ABF$3,0))/TO$2*INDEX(Usage!$D$5:$ABF$11,MATCH(UsagePerHour!$B$84,Usage!$C$5:$C$11,0),MATCH(UsagePerHour!TO$4,Usage!$D$3:$ABF$3,0)),"")</f>
        <v/>
      </c>
      <c r="TP89" s="6" t="str">
        <f>IFERROR(INDEX(Sales!$D$5:$ABF$18,MATCH(UsagePerHour!$B89,Sales!$C$5:$C$18,0),MATCH(UsagePerHour!TP$4,Sales!$D$3:$ABF$3,0))/TP$2*INDEX(Usage!$D$5:$ABF$11,MATCH(UsagePerHour!$B$84,Usage!$C$5:$C$11,0),MATCH(UsagePerHour!TP$4,Usage!$D$3:$ABF$3,0)),"")</f>
        <v/>
      </c>
      <c r="TQ89" s="6" t="str">
        <f>IFERROR(INDEX(Sales!$D$5:$ABF$18,MATCH(UsagePerHour!$B89,Sales!$C$5:$C$18,0),MATCH(UsagePerHour!TQ$4,Sales!$D$3:$ABF$3,0))/TQ$2*INDEX(Usage!$D$5:$ABF$11,MATCH(UsagePerHour!$B$84,Usage!$C$5:$C$11,0),MATCH(UsagePerHour!TQ$4,Usage!$D$3:$ABF$3,0)),"")</f>
        <v/>
      </c>
      <c r="TR89" s="6" t="str">
        <f>IFERROR(INDEX(Sales!$D$5:$ABF$18,MATCH(UsagePerHour!$B89,Sales!$C$5:$C$18,0),MATCH(UsagePerHour!TR$4,Sales!$D$3:$ABF$3,0))/TR$2*INDEX(Usage!$D$5:$ABF$11,MATCH(UsagePerHour!$B$84,Usage!$C$5:$C$11,0),MATCH(UsagePerHour!TR$4,Usage!$D$3:$ABF$3,0)),"")</f>
        <v/>
      </c>
      <c r="TS89" s="6" t="str">
        <f>IFERROR(INDEX(Sales!$D$5:$ABF$18,MATCH(UsagePerHour!$B89,Sales!$C$5:$C$18,0),MATCH(UsagePerHour!TS$4,Sales!$D$3:$ABF$3,0))/TS$2*INDEX(Usage!$D$5:$ABF$11,MATCH(UsagePerHour!$B$84,Usage!$C$5:$C$11,0),MATCH(UsagePerHour!TS$4,Usage!$D$3:$ABF$3,0)),"")</f>
        <v/>
      </c>
      <c r="TT89" s="6" t="str">
        <f>IFERROR(INDEX(Sales!$D$5:$ABF$18,MATCH(UsagePerHour!$B89,Sales!$C$5:$C$18,0),MATCH(UsagePerHour!TT$4,Sales!$D$3:$ABF$3,0))/TT$2*INDEX(Usage!$D$5:$ABF$11,MATCH(UsagePerHour!$B$84,Usage!$C$5:$C$11,0),MATCH(UsagePerHour!TT$4,Usage!$D$3:$ABF$3,0)),"")</f>
        <v/>
      </c>
      <c r="TU89" s="6" t="str">
        <f>IFERROR(INDEX(Sales!$D$5:$ABF$18,MATCH(UsagePerHour!$B89,Sales!$C$5:$C$18,0),MATCH(UsagePerHour!TU$4,Sales!$D$3:$ABF$3,0))/TU$2*INDEX(Usage!$D$5:$ABF$11,MATCH(UsagePerHour!$B$84,Usage!$C$5:$C$11,0),MATCH(UsagePerHour!TU$4,Usage!$D$3:$ABF$3,0)),"")</f>
        <v/>
      </c>
      <c r="TV89" s="6" t="str">
        <f>IFERROR(INDEX(Sales!$D$5:$ABF$18,MATCH(UsagePerHour!$B89,Sales!$C$5:$C$18,0),MATCH(UsagePerHour!TV$4,Sales!$D$3:$ABF$3,0))/TV$2*INDEX(Usage!$D$5:$ABF$11,MATCH(UsagePerHour!$B$84,Usage!$C$5:$C$11,0),MATCH(UsagePerHour!TV$4,Usage!$D$3:$ABF$3,0)),"")</f>
        <v/>
      </c>
      <c r="TW89" s="6" t="str">
        <f>IFERROR(INDEX(Sales!$D$5:$ABF$18,MATCH(UsagePerHour!$B89,Sales!$C$5:$C$18,0),MATCH(UsagePerHour!TW$4,Sales!$D$3:$ABF$3,0))/TW$2*INDEX(Usage!$D$5:$ABF$11,MATCH(UsagePerHour!$B$84,Usage!$C$5:$C$11,0),MATCH(UsagePerHour!TW$4,Usage!$D$3:$ABF$3,0)),"")</f>
        <v/>
      </c>
      <c r="TX89" s="6" t="str">
        <f>IFERROR(INDEX(Sales!$D$5:$ABF$18,MATCH(UsagePerHour!$B89,Sales!$C$5:$C$18,0),MATCH(UsagePerHour!TX$4,Sales!$D$3:$ABF$3,0))/TX$2*INDEX(Usage!$D$5:$ABF$11,MATCH(UsagePerHour!$B$84,Usage!$C$5:$C$11,0),MATCH(UsagePerHour!TX$4,Usage!$D$3:$ABF$3,0)),"")</f>
        <v/>
      </c>
      <c r="TY89" s="6" t="str">
        <f>IFERROR(INDEX(Sales!$D$5:$ABF$18,MATCH(UsagePerHour!$B89,Sales!$C$5:$C$18,0),MATCH(UsagePerHour!TY$4,Sales!$D$3:$ABF$3,0))/TY$2*INDEX(Usage!$D$5:$ABF$11,MATCH(UsagePerHour!$B$84,Usage!$C$5:$C$11,0),MATCH(UsagePerHour!TY$4,Usage!$D$3:$ABF$3,0)),"")</f>
        <v/>
      </c>
      <c r="TZ89" s="6" t="str">
        <f>IFERROR(INDEX(Sales!$D$5:$ABF$18,MATCH(UsagePerHour!$B89,Sales!$C$5:$C$18,0),MATCH(UsagePerHour!TZ$4,Sales!$D$3:$ABF$3,0))/TZ$2*INDEX(Usage!$D$5:$ABF$11,MATCH(UsagePerHour!$B$84,Usage!$C$5:$C$11,0),MATCH(UsagePerHour!TZ$4,Usage!$D$3:$ABF$3,0)),"")</f>
        <v/>
      </c>
      <c r="UA89" s="6" t="str">
        <f>IFERROR(INDEX(Sales!$D$5:$ABF$18,MATCH(UsagePerHour!$B89,Sales!$C$5:$C$18,0),MATCH(UsagePerHour!UA$4,Sales!$D$3:$ABF$3,0))/UA$2*INDEX(Usage!$D$5:$ABF$11,MATCH(UsagePerHour!$B$84,Usage!$C$5:$C$11,0),MATCH(UsagePerHour!UA$4,Usage!$D$3:$ABF$3,0)),"")</f>
        <v/>
      </c>
      <c r="UB89" s="6" t="str">
        <f>IFERROR(INDEX(Sales!$D$5:$ABF$18,MATCH(UsagePerHour!$B89,Sales!$C$5:$C$18,0),MATCH(UsagePerHour!UB$4,Sales!$D$3:$ABF$3,0))/UB$2*INDEX(Usage!$D$5:$ABF$11,MATCH(UsagePerHour!$B$84,Usage!$C$5:$C$11,0),MATCH(UsagePerHour!UB$4,Usage!$D$3:$ABF$3,0)),"")</f>
        <v/>
      </c>
      <c r="UC89" s="6" t="str">
        <f>IFERROR(INDEX(Sales!$D$5:$ABF$18,MATCH(UsagePerHour!$B89,Sales!$C$5:$C$18,0),MATCH(UsagePerHour!UC$4,Sales!$D$3:$ABF$3,0))/UC$2*INDEX(Usage!$D$5:$ABF$11,MATCH(UsagePerHour!$B$84,Usage!$C$5:$C$11,0),MATCH(UsagePerHour!UC$4,Usage!$D$3:$ABF$3,0)),"")</f>
        <v/>
      </c>
      <c r="UD89" s="6" t="str">
        <f>IFERROR(INDEX(Sales!$D$5:$ABF$18,MATCH(UsagePerHour!$B89,Sales!$C$5:$C$18,0),MATCH(UsagePerHour!UD$4,Sales!$D$3:$ABF$3,0))/UD$2*INDEX(Usage!$D$5:$ABF$11,MATCH(UsagePerHour!$B$84,Usage!$C$5:$C$11,0),MATCH(UsagePerHour!UD$4,Usage!$D$3:$ABF$3,0)),"")</f>
        <v/>
      </c>
      <c r="UE89" s="6" t="str">
        <f>IFERROR(INDEX(Sales!$D$5:$ABF$18,MATCH(UsagePerHour!$B89,Sales!$C$5:$C$18,0),MATCH(UsagePerHour!UE$4,Sales!$D$3:$ABF$3,0))/UE$2*INDEX(Usage!$D$5:$ABF$11,MATCH(UsagePerHour!$B$84,Usage!$C$5:$C$11,0),MATCH(UsagePerHour!UE$4,Usage!$D$3:$ABF$3,0)),"")</f>
        <v/>
      </c>
      <c r="UF89" s="6" t="str">
        <f>IFERROR(INDEX(Sales!$D$5:$ABF$18,MATCH(UsagePerHour!$B89,Sales!$C$5:$C$18,0),MATCH(UsagePerHour!UF$4,Sales!$D$3:$ABF$3,0))/UF$2*INDEX(Usage!$D$5:$ABF$11,MATCH(UsagePerHour!$B$84,Usage!$C$5:$C$11,0),MATCH(UsagePerHour!UF$4,Usage!$D$3:$ABF$3,0)),"")</f>
        <v/>
      </c>
      <c r="UG89" s="6" t="str">
        <f>IFERROR(INDEX(Sales!$D$5:$ABF$18,MATCH(UsagePerHour!$B89,Sales!$C$5:$C$18,0),MATCH(UsagePerHour!UG$4,Sales!$D$3:$ABF$3,0))/UG$2*INDEX(Usage!$D$5:$ABF$11,MATCH(UsagePerHour!$B$84,Usage!$C$5:$C$11,0),MATCH(UsagePerHour!UG$4,Usage!$D$3:$ABF$3,0)),"")</f>
        <v/>
      </c>
      <c r="UH89" s="6" t="str">
        <f>IFERROR(INDEX(Sales!$D$5:$ABF$18,MATCH(UsagePerHour!$B89,Sales!$C$5:$C$18,0),MATCH(UsagePerHour!UH$4,Sales!$D$3:$ABF$3,0))/UH$2*INDEX(Usage!$D$5:$ABF$11,MATCH(UsagePerHour!$B$84,Usage!$C$5:$C$11,0),MATCH(UsagePerHour!UH$4,Usage!$D$3:$ABF$3,0)),"")</f>
        <v/>
      </c>
      <c r="UI89" s="6" t="str">
        <f>IFERROR(INDEX(Sales!$D$5:$ABF$18,MATCH(UsagePerHour!$B89,Sales!$C$5:$C$18,0),MATCH(UsagePerHour!UI$4,Sales!$D$3:$ABF$3,0))/UI$2*INDEX(Usage!$D$5:$ABF$11,MATCH(UsagePerHour!$B$84,Usage!$C$5:$C$11,0),MATCH(UsagePerHour!UI$4,Usage!$D$3:$ABF$3,0)),"")</f>
        <v/>
      </c>
      <c r="UJ89" s="6" t="str">
        <f>IFERROR(INDEX(Sales!$D$5:$ABF$18,MATCH(UsagePerHour!$B89,Sales!$C$5:$C$18,0),MATCH(UsagePerHour!UJ$4,Sales!$D$3:$ABF$3,0))/UJ$2*INDEX(Usage!$D$5:$ABF$11,MATCH(UsagePerHour!$B$84,Usage!$C$5:$C$11,0),MATCH(UsagePerHour!UJ$4,Usage!$D$3:$ABF$3,0)),"")</f>
        <v/>
      </c>
      <c r="UK89" s="6" t="str">
        <f>IFERROR(INDEX(Sales!$D$5:$ABF$18,MATCH(UsagePerHour!$B89,Sales!$C$5:$C$18,0),MATCH(UsagePerHour!UK$4,Sales!$D$3:$ABF$3,0))/UK$2*INDEX(Usage!$D$5:$ABF$11,MATCH(UsagePerHour!$B$84,Usage!$C$5:$C$11,0),MATCH(UsagePerHour!UK$4,Usage!$D$3:$ABF$3,0)),"")</f>
        <v/>
      </c>
      <c r="UL89" s="6" t="str">
        <f>IFERROR(INDEX(Sales!$D$5:$ABF$18,MATCH(UsagePerHour!$B89,Sales!$C$5:$C$18,0),MATCH(UsagePerHour!UL$4,Sales!$D$3:$ABF$3,0))/UL$2*INDEX(Usage!$D$5:$ABF$11,MATCH(UsagePerHour!$B$84,Usage!$C$5:$C$11,0),MATCH(UsagePerHour!UL$4,Usage!$D$3:$ABF$3,0)),"")</f>
        <v/>
      </c>
      <c r="UM89" s="6" t="str">
        <f>IFERROR(INDEX(Sales!$D$5:$ABF$18,MATCH(UsagePerHour!$B89,Sales!$C$5:$C$18,0),MATCH(UsagePerHour!UM$4,Sales!$D$3:$ABF$3,0))/UM$2*INDEX(Usage!$D$5:$ABF$11,MATCH(UsagePerHour!$B$84,Usage!$C$5:$C$11,0),MATCH(UsagePerHour!UM$4,Usage!$D$3:$ABF$3,0)),"")</f>
        <v/>
      </c>
      <c r="UN89" s="6" t="str">
        <f>IFERROR(INDEX(Sales!$D$5:$ABF$18,MATCH(UsagePerHour!$B89,Sales!$C$5:$C$18,0),MATCH(UsagePerHour!UN$4,Sales!$D$3:$ABF$3,0))/UN$2*INDEX(Usage!$D$5:$ABF$11,MATCH(UsagePerHour!$B$84,Usage!$C$5:$C$11,0),MATCH(UsagePerHour!UN$4,Usage!$D$3:$ABF$3,0)),"")</f>
        <v/>
      </c>
      <c r="UO89" s="6" t="str">
        <f>IFERROR(INDEX(Sales!$D$5:$ABF$18,MATCH(UsagePerHour!$B89,Sales!$C$5:$C$18,0),MATCH(UsagePerHour!UO$4,Sales!$D$3:$ABF$3,0))/UO$2*INDEX(Usage!$D$5:$ABF$11,MATCH(UsagePerHour!$B$84,Usage!$C$5:$C$11,0),MATCH(UsagePerHour!UO$4,Usage!$D$3:$ABF$3,0)),"")</f>
        <v/>
      </c>
      <c r="UP89" s="6" t="str">
        <f>IFERROR(INDEX(Sales!$D$5:$ABF$18,MATCH(UsagePerHour!$B89,Sales!$C$5:$C$18,0),MATCH(UsagePerHour!UP$4,Sales!$D$3:$ABF$3,0))/UP$2*INDEX(Usage!$D$5:$ABF$11,MATCH(UsagePerHour!$B$84,Usage!$C$5:$C$11,0),MATCH(UsagePerHour!UP$4,Usage!$D$3:$ABF$3,0)),"")</f>
        <v/>
      </c>
      <c r="UQ89" s="6" t="str">
        <f>IFERROR(INDEX(Sales!$D$5:$ABF$18,MATCH(UsagePerHour!$B89,Sales!$C$5:$C$18,0),MATCH(UsagePerHour!UQ$4,Sales!$D$3:$ABF$3,0))/UQ$2*INDEX(Usage!$D$5:$ABF$11,MATCH(UsagePerHour!$B$84,Usage!$C$5:$C$11,0),MATCH(UsagePerHour!UQ$4,Usage!$D$3:$ABF$3,0)),"")</f>
        <v/>
      </c>
      <c r="UR89" s="6" t="str">
        <f>IFERROR(INDEX(Sales!$D$5:$ABF$18,MATCH(UsagePerHour!$B89,Sales!$C$5:$C$18,0),MATCH(UsagePerHour!UR$4,Sales!$D$3:$ABF$3,0))/UR$2*INDEX(Usage!$D$5:$ABF$11,MATCH(UsagePerHour!$B$84,Usage!$C$5:$C$11,0),MATCH(UsagePerHour!UR$4,Usage!$D$3:$ABF$3,0)),"")</f>
        <v/>
      </c>
      <c r="US89" s="6" t="str">
        <f>IFERROR(INDEX(Sales!$D$5:$ABF$18,MATCH(UsagePerHour!$B89,Sales!$C$5:$C$18,0),MATCH(UsagePerHour!US$4,Sales!$D$3:$ABF$3,0))/US$2*INDEX(Usage!$D$5:$ABF$11,MATCH(UsagePerHour!$B$84,Usage!$C$5:$C$11,0),MATCH(UsagePerHour!US$4,Usage!$D$3:$ABF$3,0)),"")</f>
        <v/>
      </c>
      <c r="UT89" s="6" t="str">
        <f>IFERROR(INDEX(Sales!$D$5:$ABF$18,MATCH(UsagePerHour!$B89,Sales!$C$5:$C$18,0),MATCH(UsagePerHour!UT$4,Sales!$D$3:$ABF$3,0))/UT$2*INDEX(Usage!$D$5:$ABF$11,MATCH(UsagePerHour!$B$84,Usage!$C$5:$C$11,0),MATCH(UsagePerHour!UT$4,Usage!$D$3:$ABF$3,0)),"")</f>
        <v/>
      </c>
      <c r="UU89" s="6" t="str">
        <f>IFERROR(INDEX(Sales!$D$5:$ABF$18,MATCH(UsagePerHour!$B89,Sales!$C$5:$C$18,0),MATCH(UsagePerHour!UU$4,Sales!$D$3:$ABF$3,0))/UU$2*INDEX(Usage!$D$5:$ABF$11,MATCH(UsagePerHour!$B$84,Usage!$C$5:$C$11,0),MATCH(UsagePerHour!UU$4,Usage!$D$3:$ABF$3,0)),"")</f>
        <v/>
      </c>
      <c r="UV89" s="6" t="str">
        <f>IFERROR(INDEX(Sales!$D$5:$ABF$18,MATCH(UsagePerHour!$B89,Sales!$C$5:$C$18,0),MATCH(UsagePerHour!UV$4,Sales!$D$3:$ABF$3,0))/UV$2*INDEX(Usage!$D$5:$ABF$11,MATCH(UsagePerHour!$B$84,Usage!$C$5:$C$11,0),MATCH(UsagePerHour!UV$4,Usage!$D$3:$ABF$3,0)),"")</f>
        <v/>
      </c>
      <c r="UW89" s="6" t="str">
        <f>IFERROR(INDEX(Sales!$D$5:$ABF$18,MATCH(UsagePerHour!$B89,Sales!$C$5:$C$18,0),MATCH(UsagePerHour!UW$4,Sales!$D$3:$ABF$3,0))/UW$2*INDEX(Usage!$D$5:$ABF$11,MATCH(UsagePerHour!$B$84,Usage!$C$5:$C$11,0),MATCH(UsagePerHour!UW$4,Usage!$D$3:$ABF$3,0)),"")</f>
        <v/>
      </c>
      <c r="UX89" s="6" t="str">
        <f>IFERROR(INDEX(Sales!$D$5:$ABF$18,MATCH(UsagePerHour!$B89,Sales!$C$5:$C$18,0),MATCH(UsagePerHour!UX$4,Sales!$D$3:$ABF$3,0))/UX$2*INDEX(Usage!$D$5:$ABF$11,MATCH(UsagePerHour!$B$84,Usage!$C$5:$C$11,0),MATCH(UsagePerHour!UX$4,Usage!$D$3:$ABF$3,0)),"")</f>
        <v/>
      </c>
      <c r="UY89" s="6" t="str">
        <f>IFERROR(INDEX(Sales!$D$5:$ABF$18,MATCH(UsagePerHour!$B89,Sales!$C$5:$C$18,0),MATCH(UsagePerHour!UY$4,Sales!$D$3:$ABF$3,0))/UY$2*INDEX(Usage!$D$5:$ABF$11,MATCH(UsagePerHour!$B$84,Usage!$C$5:$C$11,0),MATCH(UsagePerHour!UY$4,Usage!$D$3:$ABF$3,0)),"")</f>
        <v/>
      </c>
      <c r="UZ89" s="6" t="str">
        <f>IFERROR(INDEX(Sales!$D$5:$ABF$18,MATCH(UsagePerHour!$B89,Sales!$C$5:$C$18,0),MATCH(UsagePerHour!UZ$4,Sales!$D$3:$ABF$3,0))/UZ$2*INDEX(Usage!$D$5:$ABF$11,MATCH(UsagePerHour!$B$84,Usage!$C$5:$C$11,0),MATCH(UsagePerHour!UZ$4,Usage!$D$3:$ABF$3,0)),"")</f>
        <v/>
      </c>
      <c r="VA89" s="6" t="str">
        <f>IFERROR(INDEX(Sales!$D$5:$ABF$18,MATCH(UsagePerHour!$B89,Sales!$C$5:$C$18,0),MATCH(UsagePerHour!VA$4,Sales!$D$3:$ABF$3,0))/VA$2*INDEX(Usage!$D$5:$ABF$11,MATCH(UsagePerHour!$B$84,Usage!$C$5:$C$11,0),MATCH(UsagePerHour!VA$4,Usage!$D$3:$ABF$3,0)),"")</f>
        <v/>
      </c>
      <c r="VB89" s="6" t="str">
        <f>IFERROR(INDEX(Sales!$D$5:$ABF$18,MATCH(UsagePerHour!$B89,Sales!$C$5:$C$18,0),MATCH(UsagePerHour!VB$4,Sales!$D$3:$ABF$3,0))/VB$2*INDEX(Usage!$D$5:$ABF$11,MATCH(UsagePerHour!$B$84,Usage!$C$5:$C$11,0),MATCH(UsagePerHour!VB$4,Usage!$D$3:$ABF$3,0)),"")</f>
        <v/>
      </c>
      <c r="VC89" s="6" t="str">
        <f>IFERROR(INDEX(Sales!$D$5:$ABF$18,MATCH(UsagePerHour!$B89,Sales!$C$5:$C$18,0),MATCH(UsagePerHour!VC$4,Sales!$D$3:$ABF$3,0))/VC$2*INDEX(Usage!$D$5:$ABF$11,MATCH(UsagePerHour!$B$84,Usage!$C$5:$C$11,0),MATCH(UsagePerHour!VC$4,Usage!$D$3:$ABF$3,0)),"")</f>
        <v/>
      </c>
      <c r="VD89" s="6" t="str">
        <f>IFERROR(INDEX(Sales!$D$5:$ABF$18,MATCH(UsagePerHour!$B89,Sales!$C$5:$C$18,0),MATCH(UsagePerHour!VD$4,Sales!$D$3:$ABF$3,0))/VD$2*INDEX(Usage!$D$5:$ABF$11,MATCH(UsagePerHour!$B$84,Usage!$C$5:$C$11,0),MATCH(UsagePerHour!VD$4,Usage!$D$3:$ABF$3,0)),"")</f>
        <v/>
      </c>
      <c r="VE89" s="6" t="str">
        <f>IFERROR(INDEX(Sales!$D$5:$ABF$18,MATCH(UsagePerHour!$B89,Sales!$C$5:$C$18,0),MATCH(UsagePerHour!VE$4,Sales!$D$3:$ABF$3,0))/VE$2*INDEX(Usage!$D$5:$ABF$11,MATCH(UsagePerHour!$B$84,Usage!$C$5:$C$11,0),MATCH(UsagePerHour!VE$4,Usage!$D$3:$ABF$3,0)),"")</f>
        <v/>
      </c>
      <c r="VF89" s="6" t="str">
        <f>IFERROR(INDEX(Sales!$D$5:$ABF$18,MATCH(UsagePerHour!$B89,Sales!$C$5:$C$18,0),MATCH(UsagePerHour!VF$4,Sales!$D$3:$ABF$3,0))/VF$2*INDEX(Usage!$D$5:$ABF$11,MATCH(UsagePerHour!$B$84,Usage!$C$5:$C$11,0),MATCH(UsagePerHour!VF$4,Usage!$D$3:$ABF$3,0)),"")</f>
        <v/>
      </c>
      <c r="VG89" s="6" t="str">
        <f>IFERROR(INDEX(Sales!$D$5:$ABF$18,MATCH(UsagePerHour!$B89,Sales!$C$5:$C$18,0),MATCH(UsagePerHour!VG$4,Sales!$D$3:$ABF$3,0))/VG$2*INDEX(Usage!$D$5:$ABF$11,MATCH(UsagePerHour!$B$84,Usage!$C$5:$C$11,0),MATCH(UsagePerHour!VG$4,Usage!$D$3:$ABF$3,0)),"")</f>
        <v/>
      </c>
      <c r="VH89" s="6" t="str">
        <f>IFERROR(INDEX(Sales!$D$5:$ABF$18,MATCH(UsagePerHour!$B89,Sales!$C$5:$C$18,0),MATCH(UsagePerHour!VH$4,Sales!$D$3:$ABF$3,0))/VH$2*INDEX(Usage!$D$5:$ABF$11,MATCH(UsagePerHour!$B$84,Usage!$C$5:$C$11,0),MATCH(UsagePerHour!VH$4,Usage!$D$3:$ABF$3,0)),"")</f>
        <v/>
      </c>
      <c r="VI89" s="6" t="str">
        <f>IFERROR(INDEX(Sales!$D$5:$ABF$18,MATCH(UsagePerHour!$B89,Sales!$C$5:$C$18,0),MATCH(UsagePerHour!VI$4,Sales!$D$3:$ABF$3,0))/VI$2*INDEX(Usage!$D$5:$ABF$11,MATCH(UsagePerHour!$B$84,Usage!$C$5:$C$11,0),MATCH(UsagePerHour!VI$4,Usage!$D$3:$ABF$3,0)),"")</f>
        <v/>
      </c>
      <c r="VJ89" s="6" t="str">
        <f>IFERROR(INDEX(Sales!$D$5:$ABF$18,MATCH(UsagePerHour!$B89,Sales!$C$5:$C$18,0),MATCH(UsagePerHour!VJ$4,Sales!$D$3:$ABF$3,0))/VJ$2*INDEX(Usage!$D$5:$ABF$11,MATCH(UsagePerHour!$B$84,Usage!$C$5:$C$11,0),MATCH(UsagePerHour!VJ$4,Usage!$D$3:$ABF$3,0)),"")</f>
        <v/>
      </c>
      <c r="VK89" s="6" t="str">
        <f>IFERROR(INDEX(Sales!$D$5:$ABF$18,MATCH(UsagePerHour!$B89,Sales!$C$5:$C$18,0),MATCH(UsagePerHour!VK$4,Sales!$D$3:$ABF$3,0))/VK$2*INDEX(Usage!$D$5:$ABF$11,MATCH(UsagePerHour!$B$84,Usage!$C$5:$C$11,0),MATCH(UsagePerHour!VK$4,Usage!$D$3:$ABF$3,0)),"")</f>
        <v/>
      </c>
      <c r="VL89" s="6" t="str">
        <f>IFERROR(INDEX(Sales!$D$5:$ABF$18,MATCH(UsagePerHour!$B89,Sales!$C$5:$C$18,0),MATCH(UsagePerHour!VL$4,Sales!$D$3:$ABF$3,0))/VL$2*INDEX(Usage!$D$5:$ABF$11,MATCH(UsagePerHour!$B$84,Usage!$C$5:$C$11,0),MATCH(UsagePerHour!VL$4,Usage!$D$3:$ABF$3,0)),"")</f>
        <v/>
      </c>
      <c r="VM89" s="6" t="str">
        <f>IFERROR(INDEX(Sales!$D$5:$ABF$18,MATCH(UsagePerHour!$B89,Sales!$C$5:$C$18,0),MATCH(UsagePerHour!VM$4,Sales!$D$3:$ABF$3,0))/VM$2*INDEX(Usage!$D$5:$ABF$11,MATCH(UsagePerHour!$B$84,Usage!$C$5:$C$11,0),MATCH(UsagePerHour!VM$4,Usage!$D$3:$ABF$3,0)),"")</f>
        <v/>
      </c>
      <c r="VN89" s="6" t="str">
        <f>IFERROR(INDEX(Sales!$D$5:$ABF$18,MATCH(UsagePerHour!$B89,Sales!$C$5:$C$18,0),MATCH(UsagePerHour!VN$4,Sales!$D$3:$ABF$3,0))/VN$2*INDEX(Usage!$D$5:$ABF$11,MATCH(UsagePerHour!$B$84,Usage!$C$5:$C$11,0),MATCH(UsagePerHour!VN$4,Usage!$D$3:$ABF$3,0)),"")</f>
        <v/>
      </c>
      <c r="VO89" s="6" t="str">
        <f>IFERROR(INDEX(Sales!$D$5:$ABF$18,MATCH(UsagePerHour!$B89,Sales!$C$5:$C$18,0),MATCH(UsagePerHour!VO$4,Sales!$D$3:$ABF$3,0))/VO$2*INDEX(Usage!$D$5:$ABF$11,MATCH(UsagePerHour!$B$84,Usage!$C$5:$C$11,0),MATCH(UsagePerHour!VO$4,Usage!$D$3:$ABF$3,0)),"")</f>
        <v/>
      </c>
      <c r="VP89" s="6" t="str">
        <f>IFERROR(INDEX(Sales!$D$5:$ABF$18,MATCH(UsagePerHour!$B89,Sales!$C$5:$C$18,0),MATCH(UsagePerHour!VP$4,Sales!$D$3:$ABF$3,0))/VP$2*INDEX(Usage!$D$5:$ABF$11,MATCH(UsagePerHour!$B$84,Usage!$C$5:$C$11,0),MATCH(UsagePerHour!VP$4,Usage!$D$3:$ABF$3,0)),"")</f>
        <v/>
      </c>
      <c r="VQ89" s="6" t="str">
        <f>IFERROR(INDEX(Sales!$D$5:$ABF$18,MATCH(UsagePerHour!$B89,Sales!$C$5:$C$18,0),MATCH(UsagePerHour!VQ$4,Sales!$D$3:$ABF$3,0))/VQ$2*INDEX(Usage!$D$5:$ABF$11,MATCH(UsagePerHour!$B$84,Usage!$C$5:$C$11,0),MATCH(UsagePerHour!VQ$4,Usage!$D$3:$ABF$3,0)),"")</f>
        <v/>
      </c>
      <c r="VR89" s="6" t="str">
        <f>IFERROR(INDEX(Sales!$D$5:$ABF$18,MATCH(UsagePerHour!$B89,Sales!$C$5:$C$18,0),MATCH(UsagePerHour!VR$4,Sales!$D$3:$ABF$3,0))/VR$2*INDEX(Usage!$D$5:$ABF$11,MATCH(UsagePerHour!$B$84,Usage!$C$5:$C$11,0),MATCH(UsagePerHour!VR$4,Usage!$D$3:$ABF$3,0)),"")</f>
        <v/>
      </c>
      <c r="VS89" s="6" t="str">
        <f>IFERROR(INDEX(Sales!$D$5:$ABF$18,MATCH(UsagePerHour!$B89,Sales!$C$5:$C$18,0),MATCH(UsagePerHour!VS$4,Sales!$D$3:$ABF$3,0))/VS$2*INDEX(Usage!$D$5:$ABF$11,MATCH(UsagePerHour!$B$84,Usage!$C$5:$C$11,0),MATCH(UsagePerHour!VS$4,Usage!$D$3:$ABF$3,0)),"")</f>
        <v/>
      </c>
      <c r="VT89" s="6" t="str">
        <f>IFERROR(INDEX(Sales!$D$5:$ABF$18,MATCH(UsagePerHour!$B89,Sales!$C$5:$C$18,0),MATCH(UsagePerHour!VT$4,Sales!$D$3:$ABF$3,0))/VT$2*INDEX(Usage!$D$5:$ABF$11,MATCH(UsagePerHour!$B$84,Usage!$C$5:$C$11,0),MATCH(UsagePerHour!VT$4,Usage!$D$3:$ABF$3,0)),"")</f>
        <v/>
      </c>
      <c r="VU89" s="6" t="str">
        <f>IFERROR(INDEX(Sales!$D$5:$ABF$18,MATCH(UsagePerHour!$B89,Sales!$C$5:$C$18,0),MATCH(UsagePerHour!VU$4,Sales!$D$3:$ABF$3,0))/VU$2*INDEX(Usage!$D$5:$ABF$11,MATCH(UsagePerHour!$B$84,Usage!$C$5:$C$11,0),MATCH(UsagePerHour!VU$4,Usage!$D$3:$ABF$3,0)),"")</f>
        <v/>
      </c>
      <c r="VV89" s="6" t="str">
        <f>IFERROR(INDEX(Sales!$D$5:$ABF$18,MATCH(UsagePerHour!$B89,Sales!$C$5:$C$18,0),MATCH(UsagePerHour!VV$4,Sales!$D$3:$ABF$3,0))/VV$2*INDEX(Usage!$D$5:$ABF$11,MATCH(UsagePerHour!$B$84,Usage!$C$5:$C$11,0),MATCH(UsagePerHour!VV$4,Usage!$D$3:$ABF$3,0)),"")</f>
        <v/>
      </c>
      <c r="VW89" s="6" t="str">
        <f>IFERROR(INDEX(Sales!$D$5:$ABF$18,MATCH(UsagePerHour!$B89,Sales!$C$5:$C$18,0),MATCH(UsagePerHour!VW$4,Sales!$D$3:$ABF$3,0))/VW$2*INDEX(Usage!$D$5:$ABF$11,MATCH(UsagePerHour!$B$84,Usage!$C$5:$C$11,0),MATCH(UsagePerHour!VW$4,Usage!$D$3:$ABF$3,0)),"")</f>
        <v/>
      </c>
      <c r="VX89" s="6" t="str">
        <f>IFERROR(INDEX(Sales!$D$5:$ABF$18,MATCH(UsagePerHour!$B89,Sales!$C$5:$C$18,0),MATCH(UsagePerHour!VX$4,Sales!$D$3:$ABF$3,0))/VX$2*INDEX(Usage!$D$5:$ABF$11,MATCH(UsagePerHour!$B$84,Usage!$C$5:$C$11,0),MATCH(UsagePerHour!VX$4,Usage!$D$3:$ABF$3,0)),"")</f>
        <v/>
      </c>
      <c r="VY89" s="6" t="str">
        <f>IFERROR(INDEX(Sales!$D$5:$ABF$18,MATCH(UsagePerHour!$B89,Sales!$C$5:$C$18,0),MATCH(UsagePerHour!VY$4,Sales!$D$3:$ABF$3,0))/VY$2*INDEX(Usage!$D$5:$ABF$11,MATCH(UsagePerHour!$B$84,Usage!$C$5:$C$11,0),MATCH(UsagePerHour!VY$4,Usage!$D$3:$ABF$3,0)),"")</f>
        <v/>
      </c>
      <c r="VZ89" s="6" t="str">
        <f>IFERROR(INDEX(Sales!$D$5:$ABF$18,MATCH(UsagePerHour!$B89,Sales!$C$5:$C$18,0),MATCH(UsagePerHour!VZ$4,Sales!$D$3:$ABF$3,0))/VZ$2*INDEX(Usage!$D$5:$ABF$11,MATCH(UsagePerHour!$B$84,Usage!$C$5:$C$11,0),MATCH(UsagePerHour!VZ$4,Usage!$D$3:$ABF$3,0)),"")</f>
        <v/>
      </c>
      <c r="WA89" s="6" t="str">
        <f>IFERROR(INDEX(Sales!$D$5:$ABF$18,MATCH(UsagePerHour!$B89,Sales!$C$5:$C$18,0),MATCH(UsagePerHour!WA$4,Sales!$D$3:$ABF$3,0))/WA$2*INDEX(Usage!$D$5:$ABF$11,MATCH(UsagePerHour!$B$84,Usage!$C$5:$C$11,0),MATCH(UsagePerHour!WA$4,Usage!$D$3:$ABF$3,0)),"")</f>
        <v/>
      </c>
      <c r="WB89" s="6" t="str">
        <f>IFERROR(INDEX(Sales!$D$5:$ABF$18,MATCH(UsagePerHour!$B89,Sales!$C$5:$C$18,0),MATCH(UsagePerHour!WB$4,Sales!$D$3:$ABF$3,0))/WB$2*INDEX(Usage!$D$5:$ABF$11,MATCH(UsagePerHour!$B$84,Usage!$C$5:$C$11,0),MATCH(UsagePerHour!WB$4,Usage!$D$3:$ABF$3,0)),"")</f>
        <v/>
      </c>
      <c r="WC89" s="6" t="str">
        <f>IFERROR(INDEX(Sales!$D$5:$ABF$18,MATCH(UsagePerHour!$B89,Sales!$C$5:$C$18,0),MATCH(UsagePerHour!WC$4,Sales!$D$3:$ABF$3,0))/WC$2*INDEX(Usage!$D$5:$ABF$11,MATCH(UsagePerHour!$B$84,Usage!$C$5:$C$11,0),MATCH(UsagePerHour!WC$4,Usage!$D$3:$ABF$3,0)),"")</f>
        <v/>
      </c>
      <c r="WD89" s="6" t="str">
        <f>IFERROR(INDEX(Sales!$D$5:$ABF$18,MATCH(UsagePerHour!$B89,Sales!$C$5:$C$18,0),MATCH(UsagePerHour!WD$4,Sales!$D$3:$ABF$3,0))/WD$2*INDEX(Usage!$D$5:$ABF$11,MATCH(UsagePerHour!$B$84,Usage!$C$5:$C$11,0),MATCH(UsagePerHour!WD$4,Usage!$D$3:$ABF$3,0)),"")</f>
        <v/>
      </c>
      <c r="WE89" s="6" t="str">
        <f>IFERROR(INDEX(Sales!$D$5:$ABF$18,MATCH(UsagePerHour!$B89,Sales!$C$5:$C$18,0),MATCH(UsagePerHour!WE$4,Sales!$D$3:$ABF$3,0))/WE$2*INDEX(Usage!$D$5:$ABF$11,MATCH(UsagePerHour!$B$84,Usage!$C$5:$C$11,0),MATCH(UsagePerHour!WE$4,Usage!$D$3:$ABF$3,0)),"")</f>
        <v/>
      </c>
      <c r="WF89" s="6" t="str">
        <f>IFERROR(INDEX(Sales!$D$5:$ABF$18,MATCH(UsagePerHour!$B89,Sales!$C$5:$C$18,0),MATCH(UsagePerHour!WF$4,Sales!$D$3:$ABF$3,0))/WF$2*INDEX(Usage!$D$5:$ABF$11,MATCH(UsagePerHour!$B$84,Usage!$C$5:$C$11,0),MATCH(UsagePerHour!WF$4,Usage!$D$3:$ABF$3,0)),"")</f>
        <v/>
      </c>
      <c r="WG89" s="6" t="str">
        <f>IFERROR(INDEX(Sales!$D$5:$ABF$18,MATCH(UsagePerHour!$B89,Sales!$C$5:$C$18,0),MATCH(UsagePerHour!WG$4,Sales!$D$3:$ABF$3,0))/WG$2*INDEX(Usage!$D$5:$ABF$11,MATCH(UsagePerHour!$B$84,Usage!$C$5:$C$11,0),MATCH(UsagePerHour!WG$4,Usage!$D$3:$ABF$3,0)),"")</f>
        <v/>
      </c>
      <c r="WH89" s="6" t="str">
        <f>IFERROR(INDEX(Sales!$D$5:$ABF$18,MATCH(UsagePerHour!$B89,Sales!$C$5:$C$18,0),MATCH(UsagePerHour!WH$4,Sales!$D$3:$ABF$3,0))/WH$2*INDEX(Usage!$D$5:$ABF$11,MATCH(UsagePerHour!$B$84,Usage!$C$5:$C$11,0),MATCH(UsagePerHour!WH$4,Usage!$D$3:$ABF$3,0)),"")</f>
        <v/>
      </c>
      <c r="WI89" s="6" t="str">
        <f>IFERROR(INDEX(Sales!$D$5:$ABF$18,MATCH(UsagePerHour!$B89,Sales!$C$5:$C$18,0),MATCH(UsagePerHour!WI$4,Sales!$D$3:$ABF$3,0))/WI$2*INDEX(Usage!$D$5:$ABF$11,MATCH(UsagePerHour!$B$84,Usage!$C$5:$C$11,0),MATCH(UsagePerHour!WI$4,Usage!$D$3:$ABF$3,0)),"")</f>
        <v/>
      </c>
      <c r="WJ89" s="6" t="str">
        <f>IFERROR(INDEX(Sales!$D$5:$ABF$18,MATCH(UsagePerHour!$B89,Sales!$C$5:$C$18,0),MATCH(UsagePerHour!WJ$4,Sales!$D$3:$ABF$3,0))/WJ$2*INDEX(Usage!$D$5:$ABF$11,MATCH(UsagePerHour!$B$84,Usage!$C$5:$C$11,0),MATCH(UsagePerHour!WJ$4,Usage!$D$3:$ABF$3,0)),"")</f>
        <v/>
      </c>
      <c r="WK89" s="6" t="str">
        <f>IFERROR(INDEX(Sales!$D$5:$ABF$18,MATCH(UsagePerHour!$B89,Sales!$C$5:$C$18,0),MATCH(UsagePerHour!WK$4,Sales!$D$3:$ABF$3,0))/WK$2*INDEX(Usage!$D$5:$ABF$11,MATCH(UsagePerHour!$B$84,Usage!$C$5:$C$11,0),MATCH(UsagePerHour!WK$4,Usage!$D$3:$ABF$3,0)),"")</f>
        <v/>
      </c>
      <c r="WL89" s="6" t="str">
        <f>IFERROR(INDEX(Sales!$D$5:$ABF$18,MATCH(UsagePerHour!$B89,Sales!$C$5:$C$18,0),MATCH(UsagePerHour!WL$4,Sales!$D$3:$ABF$3,0))/WL$2*INDEX(Usage!$D$5:$ABF$11,MATCH(UsagePerHour!$B$84,Usage!$C$5:$C$11,0),MATCH(UsagePerHour!WL$4,Usage!$D$3:$ABF$3,0)),"")</f>
        <v/>
      </c>
      <c r="WM89" s="6" t="str">
        <f>IFERROR(INDEX(Sales!$D$5:$ABF$18,MATCH(UsagePerHour!$B89,Sales!$C$5:$C$18,0),MATCH(UsagePerHour!WM$4,Sales!$D$3:$ABF$3,0))/WM$2*INDEX(Usage!$D$5:$ABF$11,MATCH(UsagePerHour!$B$84,Usage!$C$5:$C$11,0),MATCH(UsagePerHour!WM$4,Usage!$D$3:$ABF$3,0)),"")</f>
        <v/>
      </c>
      <c r="WN89" s="6" t="str">
        <f>IFERROR(INDEX(Sales!$D$5:$ABF$18,MATCH(UsagePerHour!$B89,Sales!$C$5:$C$18,0),MATCH(UsagePerHour!WN$4,Sales!$D$3:$ABF$3,0))/WN$2*INDEX(Usage!$D$5:$ABF$11,MATCH(UsagePerHour!$B$84,Usage!$C$5:$C$11,0),MATCH(UsagePerHour!WN$4,Usage!$D$3:$ABF$3,0)),"")</f>
        <v/>
      </c>
      <c r="WO89" s="6" t="str">
        <f>IFERROR(INDEX(Sales!$D$5:$ABF$18,MATCH(UsagePerHour!$B89,Sales!$C$5:$C$18,0),MATCH(UsagePerHour!WO$4,Sales!$D$3:$ABF$3,0))/WO$2*INDEX(Usage!$D$5:$ABF$11,MATCH(UsagePerHour!$B$84,Usage!$C$5:$C$11,0),MATCH(UsagePerHour!WO$4,Usage!$D$3:$ABF$3,0)),"")</f>
        <v/>
      </c>
      <c r="WP89" s="6" t="str">
        <f>IFERROR(INDEX(Sales!$D$5:$ABF$18,MATCH(UsagePerHour!$B89,Sales!$C$5:$C$18,0),MATCH(UsagePerHour!WP$4,Sales!$D$3:$ABF$3,0))/WP$2*INDEX(Usage!$D$5:$ABF$11,MATCH(UsagePerHour!$B$84,Usage!$C$5:$C$11,0),MATCH(UsagePerHour!WP$4,Usage!$D$3:$ABF$3,0)),"")</f>
        <v/>
      </c>
      <c r="WQ89" s="6" t="str">
        <f>IFERROR(INDEX(Sales!$D$5:$ABF$18,MATCH(UsagePerHour!$B89,Sales!$C$5:$C$18,0),MATCH(UsagePerHour!WQ$4,Sales!$D$3:$ABF$3,0))/WQ$2*INDEX(Usage!$D$5:$ABF$11,MATCH(UsagePerHour!$B$84,Usage!$C$5:$C$11,0),MATCH(UsagePerHour!WQ$4,Usage!$D$3:$ABF$3,0)),"")</f>
        <v/>
      </c>
      <c r="WR89" s="6" t="str">
        <f>IFERROR(INDEX(Sales!$D$5:$ABF$18,MATCH(UsagePerHour!$B89,Sales!$C$5:$C$18,0),MATCH(UsagePerHour!WR$4,Sales!$D$3:$ABF$3,0))/WR$2*INDEX(Usage!$D$5:$ABF$11,MATCH(UsagePerHour!$B$84,Usage!$C$5:$C$11,0),MATCH(UsagePerHour!WR$4,Usage!$D$3:$ABF$3,0)),"")</f>
        <v/>
      </c>
      <c r="WS89" s="6" t="str">
        <f>IFERROR(INDEX(Sales!$D$5:$ABF$18,MATCH(UsagePerHour!$B89,Sales!$C$5:$C$18,0),MATCH(UsagePerHour!WS$4,Sales!$D$3:$ABF$3,0))/WS$2*INDEX(Usage!$D$5:$ABF$11,MATCH(UsagePerHour!$B$84,Usage!$C$5:$C$11,0),MATCH(UsagePerHour!WS$4,Usage!$D$3:$ABF$3,0)),"")</f>
        <v/>
      </c>
      <c r="WT89" s="6" t="str">
        <f>IFERROR(INDEX(Sales!$D$5:$ABF$18,MATCH(UsagePerHour!$B89,Sales!$C$5:$C$18,0),MATCH(UsagePerHour!WT$4,Sales!$D$3:$ABF$3,0))/WT$2*INDEX(Usage!$D$5:$ABF$11,MATCH(UsagePerHour!$B$84,Usage!$C$5:$C$11,0),MATCH(UsagePerHour!WT$4,Usage!$D$3:$ABF$3,0)),"")</f>
        <v/>
      </c>
      <c r="WU89" s="6" t="str">
        <f>IFERROR(INDEX(Sales!$D$5:$ABF$18,MATCH(UsagePerHour!$B89,Sales!$C$5:$C$18,0),MATCH(UsagePerHour!WU$4,Sales!$D$3:$ABF$3,0))/WU$2*INDEX(Usage!$D$5:$ABF$11,MATCH(UsagePerHour!$B$84,Usage!$C$5:$C$11,0),MATCH(UsagePerHour!WU$4,Usage!$D$3:$ABF$3,0)),"")</f>
        <v/>
      </c>
      <c r="WV89" s="6" t="str">
        <f>IFERROR(INDEX(Sales!$D$5:$ABF$18,MATCH(UsagePerHour!$B89,Sales!$C$5:$C$18,0),MATCH(UsagePerHour!WV$4,Sales!$D$3:$ABF$3,0))/WV$2*INDEX(Usage!$D$5:$ABF$11,MATCH(UsagePerHour!$B$84,Usage!$C$5:$C$11,0),MATCH(UsagePerHour!WV$4,Usage!$D$3:$ABF$3,0)),"")</f>
        <v/>
      </c>
      <c r="WW89" s="6" t="str">
        <f>IFERROR(INDEX(Sales!$D$5:$ABF$18,MATCH(UsagePerHour!$B89,Sales!$C$5:$C$18,0),MATCH(UsagePerHour!WW$4,Sales!$D$3:$ABF$3,0))/WW$2*INDEX(Usage!$D$5:$ABF$11,MATCH(UsagePerHour!$B$84,Usage!$C$5:$C$11,0),MATCH(UsagePerHour!WW$4,Usage!$D$3:$ABF$3,0)),"")</f>
        <v/>
      </c>
      <c r="WX89" s="6" t="str">
        <f>IFERROR(INDEX(Sales!$D$5:$ABF$18,MATCH(UsagePerHour!$B89,Sales!$C$5:$C$18,0),MATCH(UsagePerHour!WX$4,Sales!$D$3:$ABF$3,0))/WX$2*INDEX(Usage!$D$5:$ABF$11,MATCH(UsagePerHour!$B$84,Usage!$C$5:$C$11,0),MATCH(UsagePerHour!WX$4,Usage!$D$3:$ABF$3,0)),"")</f>
        <v/>
      </c>
      <c r="WY89" s="6" t="str">
        <f>IFERROR(INDEX(Sales!$D$5:$ABF$18,MATCH(UsagePerHour!$B89,Sales!$C$5:$C$18,0),MATCH(UsagePerHour!WY$4,Sales!$D$3:$ABF$3,0))/WY$2*INDEX(Usage!$D$5:$ABF$11,MATCH(UsagePerHour!$B$84,Usage!$C$5:$C$11,0),MATCH(UsagePerHour!WY$4,Usage!$D$3:$ABF$3,0)),"")</f>
        <v/>
      </c>
      <c r="WZ89" s="6" t="str">
        <f>IFERROR(INDEX(Sales!$D$5:$ABF$18,MATCH(UsagePerHour!$B89,Sales!$C$5:$C$18,0),MATCH(UsagePerHour!WZ$4,Sales!$D$3:$ABF$3,0))/WZ$2*INDEX(Usage!$D$5:$ABF$11,MATCH(UsagePerHour!$B$84,Usage!$C$5:$C$11,0),MATCH(UsagePerHour!WZ$4,Usage!$D$3:$ABF$3,0)),"")</f>
        <v/>
      </c>
      <c r="XA89" s="6" t="str">
        <f>IFERROR(INDEX(Sales!$D$5:$ABF$18,MATCH(UsagePerHour!$B89,Sales!$C$5:$C$18,0),MATCH(UsagePerHour!XA$4,Sales!$D$3:$ABF$3,0))/XA$2*INDEX(Usage!$D$5:$ABF$11,MATCH(UsagePerHour!$B$84,Usage!$C$5:$C$11,0),MATCH(UsagePerHour!XA$4,Usage!$D$3:$ABF$3,0)),"")</f>
        <v/>
      </c>
      <c r="XB89" s="6" t="str">
        <f>IFERROR(INDEX(Sales!$D$5:$ABF$18,MATCH(UsagePerHour!$B89,Sales!$C$5:$C$18,0),MATCH(UsagePerHour!XB$4,Sales!$D$3:$ABF$3,0))/XB$2*INDEX(Usage!$D$5:$ABF$11,MATCH(UsagePerHour!$B$84,Usage!$C$5:$C$11,0),MATCH(UsagePerHour!XB$4,Usage!$D$3:$ABF$3,0)),"")</f>
        <v/>
      </c>
      <c r="XC89" s="6" t="str">
        <f>IFERROR(INDEX(Sales!$D$5:$ABF$18,MATCH(UsagePerHour!$B89,Sales!$C$5:$C$18,0),MATCH(UsagePerHour!XC$4,Sales!$D$3:$ABF$3,0))/XC$2*INDEX(Usage!$D$5:$ABF$11,MATCH(UsagePerHour!$B$84,Usage!$C$5:$C$11,0),MATCH(UsagePerHour!XC$4,Usage!$D$3:$ABF$3,0)),"")</f>
        <v/>
      </c>
      <c r="XD89" s="6" t="str">
        <f>IFERROR(INDEX(Sales!$D$5:$ABF$18,MATCH(UsagePerHour!$B89,Sales!$C$5:$C$18,0),MATCH(UsagePerHour!XD$4,Sales!$D$3:$ABF$3,0))/XD$2*INDEX(Usage!$D$5:$ABF$11,MATCH(UsagePerHour!$B$84,Usage!$C$5:$C$11,0),MATCH(UsagePerHour!XD$4,Usage!$D$3:$ABF$3,0)),"")</f>
        <v/>
      </c>
      <c r="XE89" s="6" t="str">
        <f>IFERROR(INDEX(Sales!$D$5:$ABF$18,MATCH(UsagePerHour!$B89,Sales!$C$5:$C$18,0),MATCH(UsagePerHour!XE$4,Sales!$D$3:$ABF$3,0))/XE$2*INDEX(Usage!$D$5:$ABF$11,MATCH(UsagePerHour!$B$84,Usage!$C$5:$C$11,0),MATCH(UsagePerHour!XE$4,Usage!$D$3:$ABF$3,0)),"")</f>
        <v/>
      </c>
      <c r="XF89" s="6" t="str">
        <f>IFERROR(INDEX(Sales!$D$5:$ABF$18,MATCH(UsagePerHour!$B89,Sales!$C$5:$C$18,0),MATCH(UsagePerHour!XF$4,Sales!$D$3:$ABF$3,0))/XF$2*INDEX(Usage!$D$5:$ABF$11,MATCH(UsagePerHour!$B$84,Usage!$C$5:$C$11,0),MATCH(UsagePerHour!XF$4,Usage!$D$3:$ABF$3,0)),"")</f>
        <v/>
      </c>
      <c r="XG89" s="6" t="str">
        <f>IFERROR(INDEX(Sales!$D$5:$ABF$18,MATCH(UsagePerHour!$B89,Sales!$C$5:$C$18,0),MATCH(UsagePerHour!XG$4,Sales!$D$3:$ABF$3,0))/XG$2*INDEX(Usage!$D$5:$ABF$11,MATCH(UsagePerHour!$B$84,Usage!$C$5:$C$11,0),MATCH(UsagePerHour!XG$4,Usage!$D$3:$ABF$3,0)),"")</f>
        <v/>
      </c>
      <c r="XH89" s="6" t="str">
        <f>IFERROR(INDEX(Sales!$D$5:$ABF$18,MATCH(UsagePerHour!$B89,Sales!$C$5:$C$18,0),MATCH(UsagePerHour!XH$4,Sales!$D$3:$ABF$3,0))/XH$2*INDEX(Usage!$D$5:$ABF$11,MATCH(UsagePerHour!$B$84,Usage!$C$5:$C$11,0),MATCH(UsagePerHour!XH$4,Usage!$D$3:$ABF$3,0)),"")</f>
        <v/>
      </c>
      <c r="XI89" s="6" t="str">
        <f>IFERROR(INDEX(Sales!$D$5:$ABF$18,MATCH(UsagePerHour!$B89,Sales!$C$5:$C$18,0),MATCH(UsagePerHour!XI$4,Sales!$D$3:$ABF$3,0))/XI$2*INDEX(Usage!$D$5:$ABF$11,MATCH(UsagePerHour!$B$84,Usage!$C$5:$C$11,0),MATCH(UsagePerHour!XI$4,Usage!$D$3:$ABF$3,0)),"")</f>
        <v/>
      </c>
      <c r="XJ89" s="6" t="str">
        <f>IFERROR(INDEX(Sales!$D$5:$ABF$18,MATCH(UsagePerHour!$B89,Sales!$C$5:$C$18,0),MATCH(UsagePerHour!XJ$4,Sales!$D$3:$ABF$3,0))/XJ$2*INDEX(Usage!$D$5:$ABF$11,MATCH(UsagePerHour!$B$84,Usage!$C$5:$C$11,0),MATCH(UsagePerHour!XJ$4,Usage!$D$3:$ABF$3,0)),"")</f>
        <v/>
      </c>
      <c r="XK89" s="6" t="str">
        <f>IFERROR(INDEX(Sales!$D$5:$ABF$18,MATCH(UsagePerHour!$B89,Sales!$C$5:$C$18,0),MATCH(UsagePerHour!XK$4,Sales!$D$3:$ABF$3,0))/XK$2*INDEX(Usage!$D$5:$ABF$11,MATCH(UsagePerHour!$B$84,Usage!$C$5:$C$11,0),MATCH(UsagePerHour!XK$4,Usage!$D$3:$ABF$3,0)),"")</f>
        <v/>
      </c>
      <c r="XL89" s="6" t="str">
        <f>IFERROR(INDEX(Sales!$D$5:$ABF$18,MATCH(UsagePerHour!$B89,Sales!$C$5:$C$18,0),MATCH(UsagePerHour!XL$4,Sales!$D$3:$ABF$3,0))/XL$2*INDEX(Usage!$D$5:$ABF$11,MATCH(UsagePerHour!$B$84,Usage!$C$5:$C$11,0),MATCH(UsagePerHour!XL$4,Usage!$D$3:$ABF$3,0)),"")</f>
        <v/>
      </c>
      <c r="XM89" s="6" t="str">
        <f>IFERROR(INDEX(Sales!$D$5:$ABF$18,MATCH(UsagePerHour!$B89,Sales!$C$5:$C$18,0),MATCH(UsagePerHour!XM$4,Sales!$D$3:$ABF$3,0))/XM$2*INDEX(Usage!$D$5:$ABF$11,MATCH(UsagePerHour!$B$84,Usage!$C$5:$C$11,0),MATCH(UsagePerHour!XM$4,Usage!$D$3:$ABF$3,0)),"")</f>
        <v/>
      </c>
      <c r="XN89" s="6" t="str">
        <f>IFERROR(INDEX(Sales!$D$5:$ABF$18,MATCH(UsagePerHour!$B89,Sales!$C$5:$C$18,0),MATCH(UsagePerHour!XN$4,Sales!$D$3:$ABF$3,0))/XN$2*INDEX(Usage!$D$5:$ABF$11,MATCH(UsagePerHour!$B$84,Usage!$C$5:$C$11,0),MATCH(UsagePerHour!XN$4,Usage!$D$3:$ABF$3,0)),"")</f>
        <v/>
      </c>
      <c r="XO89" s="6" t="str">
        <f>IFERROR(INDEX(Sales!$D$5:$ABF$18,MATCH(UsagePerHour!$B89,Sales!$C$5:$C$18,0),MATCH(UsagePerHour!XO$4,Sales!$D$3:$ABF$3,0))/XO$2*INDEX(Usage!$D$5:$ABF$11,MATCH(UsagePerHour!$B$84,Usage!$C$5:$C$11,0),MATCH(UsagePerHour!XO$4,Usage!$D$3:$ABF$3,0)),"")</f>
        <v/>
      </c>
      <c r="XP89" s="6" t="str">
        <f>IFERROR(INDEX(Sales!$D$5:$ABF$18,MATCH(UsagePerHour!$B89,Sales!$C$5:$C$18,0),MATCH(UsagePerHour!XP$4,Sales!$D$3:$ABF$3,0))/XP$2*INDEX(Usage!$D$5:$ABF$11,MATCH(UsagePerHour!$B$84,Usage!$C$5:$C$11,0),MATCH(UsagePerHour!XP$4,Usage!$D$3:$ABF$3,0)),"")</f>
        <v/>
      </c>
      <c r="XQ89" s="6" t="str">
        <f>IFERROR(INDEX(Sales!$D$5:$ABF$18,MATCH(UsagePerHour!$B89,Sales!$C$5:$C$18,0),MATCH(UsagePerHour!XQ$4,Sales!$D$3:$ABF$3,0))/XQ$2*INDEX(Usage!$D$5:$ABF$11,MATCH(UsagePerHour!$B$84,Usage!$C$5:$C$11,0),MATCH(UsagePerHour!XQ$4,Usage!$D$3:$ABF$3,0)),"")</f>
        <v/>
      </c>
      <c r="XR89" s="6" t="str">
        <f>IFERROR(INDEX(Sales!$D$5:$ABF$18,MATCH(UsagePerHour!$B89,Sales!$C$5:$C$18,0),MATCH(UsagePerHour!XR$4,Sales!$D$3:$ABF$3,0))/XR$2*INDEX(Usage!$D$5:$ABF$11,MATCH(UsagePerHour!$B$84,Usage!$C$5:$C$11,0),MATCH(UsagePerHour!XR$4,Usage!$D$3:$ABF$3,0)),"")</f>
        <v/>
      </c>
      <c r="XS89" s="6" t="str">
        <f>IFERROR(INDEX(Sales!$D$5:$ABF$18,MATCH(UsagePerHour!$B89,Sales!$C$5:$C$18,0),MATCH(UsagePerHour!XS$4,Sales!$D$3:$ABF$3,0))/XS$2*INDEX(Usage!$D$5:$ABF$11,MATCH(UsagePerHour!$B$84,Usage!$C$5:$C$11,0),MATCH(UsagePerHour!XS$4,Usage!$D$3:$ABF$3,0)),"")</f>
        <v/>
      </c>
      <c r="XT89" s="6" t="str">
        <f>IFERROR(INDEX(Sales!$D$5:$ABF$18,MATCH(UsagePerHour!$B89,Sales!$C$5:$C$18,0),MATCH(UsagePerHour!XT$4,Sales!$D$3:$ABF$3,0))/XT$2*INDEX(Usage!$D$5:$ABF$11,MATCH(UsagePerHour!$B$84,Usage!$C$5:$C$11,0),MATCH(UsagePerHour!XT$4,Usage!$D$3:$ABF$3,0)),"")</f>
        <v/>
      </c>
      <c r="XU89" s="6" t="str">
        <f>IFERROR(INDEX(Sales!$D$5:$ABF$18,MATCH(UsagePerHour!$B89,Sales!$C$5:$C$18,0),MATCH(UsagePerHour!XU$4,Sales!$D$3:$ABF$3,0))/XU$2*INDEX(Usage!$D$5:$ABF$11,MATCH(UsagePerHour!$B$84,Usage!$C$5:$C$11,0),MATCH(UsagePerHour!XU$4,Usage!$D$3:$ABF$3,0)),"")</f>
        <v/>
      </c>
      <c r="XV89" s="6" t="str">
        <f>IFERROR(INDEX(Sales!$D$5:$ABF$18,MATCH(UsagePerHour!$B89,Sales!$C$5:$C$18,0),MATCH(UsagePerHour!XV$4,Sales!$D$3:$ABF$3,0))/XV$2*INDEX(Usage!$D$5:$ABF$11,MATCH(UsagePerHour!$B$84,Usage!$C$5:$C$11,0),MATCH(UsagePerHour!XV$4,Usage!$D$3:$ABF$3,0)),"")</f>
        <v/>
      </c>
      <c r="XW89" s="6" t="str">
        <f>IFERROR(INDEX(Sales!$D$5:$ABF$18,MATCH(UsagePerHour!$B89,Sales!$C$5:$C$18,0),MATCH(UsagePerHour!XW$4,Sales!$D$3:$ABF$3,0))/XW$2*INDEX(Usage!$D$5:$ABF$11,MATCH(UsagePerHour!$B$84,Usage!$C$5:$C$11,0),MATCH(UsagePerHour!XW$4,Usage!$D$3:$ABF$3,0)),"")</f>
        <v/>
      </c>
      <c r="XX89" s="6" t="str">
        <f>IFERROR(INDEX(Sales!$D$5:$ABF$18,MATCH(UsagePerHour!$B89,Sales!$C$5:$C$18,0),MATCH(UsagePerHour!XX$4,Sales!$D$3:$ABF$3,0))/XX$2*INDEX(Usage!$D$5:$ABF$11,MATCH(UsagePerHour!$B$84,Usage!$C$5:$C$11,0),MATCH(UsagePerHour!XX$4,Usage!$D$3:$ABF$3,0)),"")</f>
        <v/>
      </c>
      <c r="XY89" s="6" t="str">
        <f>IFERROR(INDEX(Sales!$D$5:$ABF$18,MATCH(UsagePerHour!$B89,Sales!$C$5:$C$18,0),MATCH(UsagePerHour!XY$4,Sales!$D$3:$ABF$3,0))/XY$2*INDEX(Usage!$D$5:$ABF$11,MATCH(UsagePerHour!$B$84,Usage!$C$5:$C$11,0),MATCH(UsagePerHour!XY$4,Usage!$D$3:$ABF$3,0)),"")</f>
        <v/>
      </c>
      <c r="XZ89" s="6" t="str">
        <f>IFERROR(INDEX(Sales!$D$5:$ABF$18,MATCH(UsagePerHour!$B89,Sales!$C$5:$C$18,0),MATCH(UsagePerHour!XZ$4,Sales!$D$3:$ABF$3,0))/XZ$2*INDEX(Usage!$D$5:$ABF$11,MATCH(UsagePerHour!$B$84,Usage!$C$5:$C$11,0),MATCH(UsagePerHour!XZ$4,Usage!$D$3:$ABF$3,0)),"")</f>
        <v/>
      </c>
      <c r="YA89" s="6" t="str">
        <f>IFERROR(INDEX(Sales!$D$5:$ABF$18,MATCH(UsagePerHour!$B89,Sales!$C$5:$C$18,0),MATCH(UsagePerHour!YA$4,Sales!$D$3:$ABF$3,0))/YA$2*INDEX(Usage!$D$5:$ABF$11,MATCH(UsagePerHour!$B$84,Usage!$C$5:$C$11,0),MATCH(UsagePerHour!YA$4,Usage!$D$3:$ABF$3,0)),"")</f>
        <v/>
      </c>
      <c r="YB89" s="6" t="str">
        <f>IFERROR(INDEX(Sales!$D$5:$ABF$18,MATCH(UsagePerHour!$B89,Sales!$C$5:$C$18,0),MATCH(UsagePerHour!YB$4,Sales!$D$3:$ABF$3,0))/YB$2*INDEX(Usage!$D$5:$ABF$11,MATCH(UsagePerHour!$B$84,Usage!$C$5:$C$11,0),MATCH(UsagePerHour!YB$4,Usage!$D$3:$ABF$3,0)),"")</f>
        <v/>
      </c>
      <c r="YC89" s="6" t="str">
        <f>IFERROR(INDEX(Sales!$D$5:$ABF$18,MATCH(UsagePerHour!$B89,Sales!$C$5:$C$18,0),MATCH(UsagePerHour!YC$4,Sales!$D$3:$ABF$3,0))/YC$2*INDEX(Usage!$D$5:$ABF$11,MATCH(UsagePerHour!$B$84,Usage!$C$5:$C$11,0),MATCH(UsagePerHour!YC$4,Usage!$D$3:$ABF$3,0)),"")</f>
        <v/>
      </c>
      <c r="YD89" s="6" t="str">
        <f>IFERROR(INDEX(Sales!$D$5:$ABF$18,MATCH(UsagePerHour!$B89,Sales!$C$5:$C$18,0),MATCH(UsagePerHour!YD$4,Sales!$D$3:$ABF$3,0))/YD$2*INDEX(Usage!$D$5:$ABF$11,MATCH(UsagePerHour!$B$84,Usage!$C$5:$C$11,0),MATCH(UsagePerHour!YD$4,Usage!$D$3:$ABF$3,0)),"")</f>
        <v/>
      </c>
      <c r="YE89" s="6" t="str">
        <f>IFERROR(INDEX(Sales!$D$5:$ABF$18,MATCH(UsagePerHour!$B89,Sales!$C$5:$C$18,0),MATCH(UsagePerHour!YE$4,Sales!$D$3:$ABF$3,0))/YE$2*INDEX(Usage!$D$5:$ABF$11,MATCH(UsagePerHour!$B$84,Usage!$C$5:$C$11,0),MATCH(UsagePerHour!YE$4,Usage!$D$3:$ABF$3,0)),"")</f>
        <v/>
      </c>
      <c r="YF89" s="6" t="str">
        <f>IFERROR(INDEX(Sales!$D$5:$ABF$18,MATCH(UsagePerHour!$B89,Sales!$C$5:$C$18,0),MATCH(UsagePerHour!YF$4,Sales!$D$3:$ABF$3,0))/YF$2*INDEX(Usage!$D$5:$ABF$11,MATCH(UsagePerHour!$B$84,Usage!$C$5:$C$11,0),MATCH(UsagePerHour!YF$4,Usage!$D$3:$ABF$3,0)),"")</f>
        <v/>
      </c>
      <c r="YG89" s="6" t="str">
        <f>IFERROR(INDEX(Sales!$D$5:$ABF$18,MATCH(UsagePerHour!$B89,Sales!$C$5:$C$18,0),MATCH(UsagePerHour!YG$4,Sales!$D$3:$ABF$3,0))/YG$2*INDEX(Usage!$D$5:$ABF$11,MATCH(UsagePerHour!$B$84,Usage!$C$5:$C$11,0),MATCH(UsagePerHour!YG$4,Usage!$D$3:$ABF$3,0)),"")</f>
        <v/>
      </c>
      <c r="YH89" s="6" t="str">
        <f>IFERROR(INDEX(Sales!$D$5:$ABF$18,MATCH(UsagePerHour!$B89,Sales!$C$5:$C$18,0),MATCH(UsagePerHour!YH$4,Sales!$D$3:$ABF$3,0))/YH$2*INDEX(Usage!$D$5:$ABF$11,MATCH(UsagePerHour!$B$84,Usage!$C$5:$C$11,0),MATCH(UsagePerHour!YH$4,Usage!$D$3:$ABF$3,0)),"")</f>
        <v/>
      </c>
      <c r="YI89" s="6" t="str">
        <f>IFERROR(INDEX(Sales!$D$5:$ABF$18,MATCH(UsagePerHour!$B89,Sales!$C$5:$C$18,0),MATCH(UsagePerHour!YI$4,Sales!$D$3:$ABF$3,0))/YI$2*INDEX(Usage!$D$5:$ABF$11,MATCH(UsagePerHour!$B$84,Usage!$C$5:$C$11,0),MATCH(UsagePerHour!YI$4,Usage!$D$3:$ABF$3,0)),"")</f>
        <v/>
      </c>
      <c r="YJ89" s="6" t="str">
        <f>IFERROR(INDEX(Sales!$D$5:$ABF$18,MATCH(UsagePerHour!$B89,Sales!$C$5:$C$18,0),MATCH(UsagePerHour!YJ$4,Sales!$D$3:$ABF$3,0))/YJ$2*INDEX(Usage!$D$5:$ABF$11,MATCH(UsagePerHour!$B$84,Usage!$C$5:$C$11,0),MATCH(UsagePerHour!YJ$4,Usage!$D$3:$ABF$3,0)),"")</f>
        <v/>
      </c>
      <c r="YK89" s="6" t="str">
        <f>IFERROR(INDEX(Sales!$D$5:$ABF$18,MATCH(UsagePerHour!$B89,Sales!$C$5:$C$18,0),MATCH(UsagePerHour!YK$4,Sales!$D$3:$ABF$3,0))/YK$2*INDEX(Usage!$D$5:$ABF$11,MATCH(UsagePerHour!$B$84,Usage!$C$5:$C$11,0),MATCH(UsagePerHour!YK$4,Usage!$D$3:$ABF$3,0)),"")</f>
        <v/>
      </c>
      <c r="YL89" s="6" t="str">
        <f>IFERROR(INDEX(Sales!$D$5:$ABF$18,MATCH(UsagePerHour!$B89,Sales!$C$5:$C$18,0),MATCH(UsagePerHour!YL$4,Sales!$D$3:$ABF$3,0))/YL$2*INDEX(Usage!$D$5:$ABF$11,MATCH(UsagePerHour!$B$84,Usage!$C$5:$C$11,0),MATCH(UsagePerHour!YL$4,Usage!$D$3:$ABF$3,0)),"")</f>
        <v/>
      </c>
      <c r="YM89" s="6" t="str">
        <f>IFERROR(INDEX(Sales!$D$5:$ABF$18,MATCH(UsagePerHour!$B89,Sales!$C$5:$C$18,0),MATCH(UsagePerHour!YM$4,Sales!$D$3:$ABF$3,0))/YM$2*INDEX(Usage!$D$5:$ABF$11,MATCH(UsagePerHour!$B$84,Usage!$C$5:$C$11,0),MATCH(UsagePerHour!YM$4,Usage!$D$3:$ABF$3,0)),"")</f>
        <v/>
      </c>
      <c r="YN89" s="6" t="str">
        <f>IFERROR(INDEX(Sales!$D$5:$ABF$18,MATCH(UsagePerHour!$B89,Sales!$C$5:$C$18,0),MATCH(UsagePerHour!YN$4,Sales!$D$3:$ABF$3,0))/YN$2*INDEX(Usage!$D$5:$ABF$11,MATCH(UsagePerHour!$B$84,Usage!$C$5:$C$11,0),MATCH(UsagePerHour!YN$4,Usage!$D$3:$ABF$3,0)),"")</f>
        <v/>
      </c>
      <c r="YO89" s="6" t="str">
        <f>IFERROR(INDEX(Sales!$D$5:$ABF$18,MATCH(UsagePerHour!$B89,Sales!$C$5:$C$18,0),MATCH(UsagePerHour!YO$4,Sales!$D$3:$ABF$3,0))/YO$2*INDEX(Usage!$D$5:$ABF$11,MATCH(UsagePerHour!$B$84,Usage!$C$5:$C$11,0),MATCH(UsagePerHour!YO$4,Usage!$D$3:$ABF$3,0)),"")</f>
        <v/>
      </c>
      <c r="YP89" s="6" t="str">
        <f>IFERROR(INDEX(Sales!$D$5:$ABF$18,MATCH(UsagePerHour!$B89,Sales!$C$5:$C$18,0),MATCH(UsagePerHour!YP$4,Sales!$D$3:$ABF$3,0))/YP$2*INDEX(Usage!$D$5:$ABF$11,MATCH(UsagePerHour!$B$84,Usage!$C$5:$C$11,0),MATCH(UsagePerHour!YP$4,Usage!$D$3:$ABF$3,0)),"")</f>
        <v/>
      </c>
      <c r="YQ89" s="6" t="str">
        <f>IFERROR(INDEX(Sales!$D$5:$ABF$18,MATCH(UsagePerHour!$B89,Sales!$C$5:$C$18,0),MATCH(UsagePerHour!YQ$4,Sales!$D$3:$ABF$3,0))/YQ$2*INDEX(Usage!$D$5:$ABF$11,MATCH(UsagePerHour!$B$84,Usage!$C$5:$C$11,0),MATCH(UsagePerHour!YQ$4,Usage!$D$3:$ABF$3,0)),"")</f>
        <v/>
      </c>
      <c r="YR89" s="6" t="str">
        <f>IFERROR(INDEX(Sales!$D$5:$ABF$18,MATCH(UsagePerHour!$B89,Sales!$C$5:$C$18,0),MATCH(UsagePerHour!YR$4,Sales!$D$3:$ABF$3,0))/YR$2*INDEX(Usage!$D$5:$ABF$11,MATCH(UsagePerHour!$B$84,Usage!$C$5:$C$11,0),MATCH(UsagePerHour!YR$4,Usage!$D$3:$ABF$3,0)),"")</f>
        <v/>
      </c>
      <c r="YS89" s="6" t="str">
        <f>IFERROR(INDEX(Sales!$D$5:$ABF$18,MATCH(UsagePerHour!$B89,Sales!$C$5:$C$18,0),MATCH(UsagePerHour!YS$4,Sales!$D$3:$ABF$3,0))/YS$2*INDEX(Usage!$D$5:$ABF$11,MATCH(UsagePerHour!$B$84,Usage!$C$5:$C$11,0),MATCH(UsagePerHour!YS$4,Usage!$D$3:$ABF$3,0)),"")</f>
        <v/>
      </c>
      <c r="YT89" s="6" t="str">
        <f>IFERROR(INDEX(Sales!$D$5:$ABF$18,MATCH(UsagePerHour!$B89,Sales!$C$5:$C$18,0),MATCH(UsagePerHour!YT$4,Sales!$D$3:$ABF$3,0))/YT$2*INDEX(Usage!$D$5:$ABF$11,MATCH(UsagePerHour!$B$84,Usage!$C$5:$C$11,0),MATCH(UsagePerHour!YT$4,Usage!$D$3:$ABF$3,0)),"")</f>
        <v/>
      </c>
      <c r="YU89" s="6" t="str">
        <f>IFERROR(INDEX(Sales!$D$5:$ABF$18,MATCH(UsagePerHour!$B89,Sales!$C$5:$C$18,0),MATCH(UsagePerHour!YU$4,Sales!$D$3:$ABF$3,0))/YU$2*INDEX(Usage!$D$5:$ABF$11,MATCH(UsagePerHour!$B$84,Usage!$C$5:$C$11,0),MATCH(UsagePerHour!YU$4,Usage!$D$3:$ABF$3,0)),"")</f>
        <v/>
      </c>
      <c r="YV89" s="6" t="str">
        <f>IFERROR(INDEX(Sales!$D$5:$ABF$18,MATCH(UsagePerHour!$B89,Sales!$C$5:$C$18,0),MATCH(UsagePerHour!YV$4,Sales!$D$3:$ABF$3,0))/YV$2*INDEX(Usage!$D$5:$ABF$11,MATCH(UsagePerHour!$B$84,Usage!$C$5:$C$11,0),MATCH(UsagePerHour!YV$4,Usage!$D$3:$ABF$3,0)),"")</f>
        <v/>
      </c>
      <c r="YW89" s="6" t="str">
        <f>IFERROR(INDEX(Sales!$D$5:$ABF$18,MATCH(UsagePerHour!$B89,Sales!$C$5:$C$18,0),MATCH(UsagePerHour!YW$4,Sales!$D$3:$ABF$3,0))/YW$2*INDEX(Usage!$D$5:$ABF$11,MATCH(UsagePerHour!$B$84,Usage!$C$5:$C$11,0),MATCH(UsagePerHour!YW$4,Usage!$D$3:$ABF$3,0)),"")</f>
        <v/>
      </c>
      <c r="YX89" s="6" t="str">
        <f>IFERROR(INDEX(Sales!$D$5:$ABF$18,MATCH(UsagePerHour!$B89,Sales!$C$5:$C$18,0),MATCH(UsagePerHour!YX$4,Sales!$D$3:$ABF$3,0))/YX$2*INDEX(Usage!$D$5:$ABF$11,MATCH(UsagePerHour!$B$84,Usage!$C$5:$C$11,0),MATCH(UsagePerHour!YX$4,Usage!$D$3:$ABF$3,0)),"")</f>
        <v/>
      </c>
      <c r="YY89" s="6" t="str">
        <f>IFERROR(INDEX(Sales!$D$5:$ABF$18,MATCH(UsagePerHour!$B89,Sales!$C$5:$C$18,0),MATCH(UsagePerHour!YY$4,Sales!$D$3:$ABF$3,0))/YY$2*INDEX(Usage!$D$5:$ABF$11,MATCH(UsagePerHour!$B$84,Usage!$C$5:$C$11,0),MATCH(UsagePerHour!YY$4,Usage!$D$3:$ABF$3,0)),"")</f>
        <v/>
      </c>
      <c r="YZ89" s="6" t="str">
        <f>IFERROR(INDEX(Sales!$D$5:$ABF$18,MATCH(UsagePerHour!$B89,Sales!$C$5:$C$18,0),MATCH(UsagePerHour!YZ$4,Sales!$D$3:$ABF$3,0))/YZ$2*INDEX(Usage!$D$5:$ABF$11,MATCH(UsagePerHour!$B$84,Usage!$C$5:$C$11,0),MATCH(UsagePerHour!YZ$4,Usage!$D$3:$ABF$3,0)),"")</f>
        <v/>
      </c>
      <c r="ZA89" s="6" t="str">
        <f>IFERROR(INDEX(Sales!$D$5:$ABF$18,MATCH(UsagePerHour!$B89,Sales!$C$5:$C$18,0),MATCH(UsagePerHour!ZA$4,Sales!$D$3:$ABF$3,0))/ZA$2*INDEX(Usage!$D$5:$ABF$11,MATCH(UsagePerHour!$B$84,Usage!$C$5:$C$11,0),MATCH(UsagePerHour!ZA$4,Usage!$D$3:$ABF$3,0)),"")</f>
        <v/>
      </c>
      <c r="ZB89" s="6" t="str">
        <f>IFERROR(INDEX(Sales!$D$5:$ABF$18,MATCH(UsagePerHour!$B89,Sales!$C$5:$C$18,0),MATCH(UsagePerHour!ZB$4,Sales!$D$3:$ABF$3,0))/ZB$2*INDEX(Usage!$D$5:$ABF$11,MATCH(UsagePerHour!$B$84,Usage!$C$5:$C$11,0),MATCH(UsagePerHour!ZB$4,Usage!$D$3:$ABF$3,0)),"")</f>
        <v/>
      </c>
      <c r="ZC89" s="6" t="str">
        <f>IFERROR(INDEX(Sales!$D$5:$ABF$18,MATCH(UsagePerHour!$B89,Sales!$C$5:$C$18,0),MATCH(UsagePerHour!ZC$4,Sales!$D$3:$ABF$3,0))/ZC$2*INDEX(Usage!$D$5:$ABF$11,MATCH(UsagePerHour!$B$84,Usage!$C$5:$C$11,0),MATCH(UsagePerHour!ZC$4,Usage!$D$3:$ABF$3,0)),"")</f>
        <v/>
      </c>
      <c r="ZD89" s="6" t="str">
        <f>IFERROR(INDEX(Sales!$D$5:$ABF$18,MATCH(UsagePerHour!$B89,Sales!$C$5:$C$18,0),MATCH(UsagePerHour!ZD$4,Sales!$D$3:$ABF$3,0))/ZD$2*INDEX(Usage!$D$5:$ABF$11,MATCH(UsagePerHour!$B$84,Usage!$C$5:$C$11,0),MATCH(UsagePerHour!ZD$4,Usage!$D$3:$ABF$3,0)),"")</f>
        <v/>
      </c>
      <c r="ZE89" s="6" t="str">
        <f>IFERROR(INDEX(Sales!$D$5:$ABF$18,MATCH(UsagePerHour!$B89,Sales!$C$5:$C$18,0),MATCH(UsagePerHour!ZE$4,Sales!$D$3:$ABF$3,0))/ZE$2*INDEX(Usage!$D$5:$ABF$11,MATCH(UsagePerHour!$B$84,Usage!$C$5:$C$11,0),MATCH(UsagePerHour!ZE$4,Usage!$D$3:$ABF$3,0)),"")</f>
        <v/>
      </c>
      <c r="ZF89" s="6" t="str">
        <f>IFERROR(INDEX(Sales!$D$5:$ABF$18,MATCH(UsagePerHour!$B89,Sales!$C$5:$C$18,0),MATCH(UsagePerHour!ZF$4,Sales!$D$3:$ABF$3,0))/ZF$2*INDEX(Usage!$D$5:$ABF$11,MATCH(UsagePerHour!$B$84,Usage!$C$5:$C$11,0),MATCH(UsagePerHour!ZF$4,Usage!$D$3:$ABF$3,0)),"")</f>
        <v/>
      </c>
      <c r="ZG89" s="6" t="str">
        <f>IFERROR(INDEX(Sales!$D$5:$ABF$18,MATCH(UsagePerHour!$B89,Sales!$C$5:$C$18,0),MATCH(UsagePerHour!ZG$4,Sales!$D$3:$ABF$3,0))/ZG$2*INDEX(Usage!$D$5:$ABF$11,MATCH(UsagePerHour!$B$84,Usage!$C$5:$C$11,0),MATCH(UsagePerHour!ZG$4,Usage!$D$3:$ABF$3,0)),"")</f>
        <v/>
      </c>
      <c r="ZH89" s="6" t="str">
        <f>IFERROR(INDEX(Sales!$D$5:$ABF$18,MATCH(UsagePerHour!$B89,Sales!$C$5:$C$18,0),MATCH(UsagePerHour!ZH$4,Sales!$D$3:$ABF$3,0))/ZH$2*INDEX(Usage!$D$5:$ABF$11,MATCH(UsagePerHour!$B$84,Usage!$C$5:$C$11,0),MATCH(UsagePerHour!ZH$4,Usage!$D$3:$ABF$3,0)),"")</f>
        <v/>
      </c>
      <c r="ZI89" s="6" t="str">
        <f>IFERROR(INDEX(Sales!$D$5:$ABF$18,MATCH(UsagePerHour!$B89,Sales!$C$5:$C$18,0),MATCH(UsagePerHour!ZI$4,Sales!$D$3:$ABF$3,0))/ZI$2*INDEX(Usage!$D$5:$ABF$11,MATCH(UsagePerHour!$B$84,Usage!$C$5:$C$11,0),MATCH(UsagePerHour!ZI$4,Usage!$D$3:$ABF$3,0)),"")</f>
        <v/>
      </c>
      <c r="ZJ89" s="6" t="str">
        <f>IFERROR(INDEX(Sales!$D$5:$ABF$18,MATCH(UsagePerHour!$B89,Sales!$C$5:$C$18,0),MATCH(UsagePerHour!ZJ$4,Sales!$D$3:$ABF$3,0))/ZJ$2*INDEX(Usage!$D$5:$ABF$11,MATCH(UsagePerHour!$B$84,Usage!$C$5:$C$11,0),MATCH(UsagePerHour!ZJ$4,Usage!$D$3:$ABF$3,0)),"")</f>
        <v/>
      </c>
      <c r="ZK89" s="6" t="str">
        <f>IFERROR(INDEX(Sales!$D$5:$ABF$18,MATCH(UsagePerHour!$B89,Sales!$C$5:$C$18,0),MATCH(UsagePerHour!ZK$4,Sales!$D$3:$ABF$3,0))/ZK$2*INDEX(Usage!$D$5:$ABF$11,MATCH(UsagePerHour!$B$84,Usage!$C$5:$C$11,0),MATCH(UsagePerHour!ZK$4,Usage!$D$3:$ABF$3,0)),"")</f>
        <v/>
      </c>
      <c r="ZL89" s="6" t="str">
        <f>IFERROR(INDEX(Sales!$D$5:$ABF$18,MATCH(UsagePerHour!$B89,Sales!$C$5:$C$18,0),MATCH(UsagePerHour!ZL$4,Sales!$D$3:$ABF$3,0))/ZL$2*INDEX(Usage!$D$5:$ABF$11,MATCH(UsagePerHour!$B$84,Usage!$C$5:$C$11,0),MATCH(UsagePerHour!ZL$4,Usage!$D$3:$ABF$3,0)),"")</f>
        <v/>
      </c>
      <c r="ZM89" s="6" t="str">
        <f>IFERROR(INDEX(Sales!$D$5:$ABF$18,MATCH(UsagePerHour!$B89,Sales!$C$5:$C$18,0),MATCH(UsagePerHour!ZM$4,Sales!$D$3:$ABF$3,0))/ZM$2*INDEX(Usage!$D$5:$ABF$11,MATCH(UsagePerHour!$B$84,Usage!$C$5:$C$11,0),MATCH(UsagePerHour!ZM$4,Usage!$D$3:$ABF$3,0)),"")</f>
        <v/>
      </c>
      <c r="ZN89" s="6" t="str">
        <f>IFERROR(INDEX(Sales!$D$5:$ABF$18,MATCH(UsagePerHour!$B89,Sales!$C$5:$C$18,0),MATCH(UsagePerHour!ZN$4,Sales!$D$3:$ABF$3,0))/ZN$2*INDEX(Usage!$D$5:$ABF$11,MATCH(UsagePerHour!$B$84,Usage!$C$5:$C$11,0),MATCH(UsagePerHour!ZN$4,Usage!$D$3:$ABF$3,0)),"")</f>
        <v/>
      </c>
      <c r="ZO89" s="6" t="str">
        <f>IFERROR(INDEX(Sales!$D$5:$ABF$18,MATCH(UsagePerHour!$B89,Sales!$C$5:$C$18,0),MATCH(UsagePerHour!ZO$4,Sales!$D$3:$ABF$3,0))/ZO$2*INDEX(Usage!$D$5:$ABF$11,MATCH(UsagePerHour!$B$84,Usage!$C$5:$C$11,0),MATCH(UsagePerHour!ZO$4,Usage!$D$3:$ABF$3,0)),"")</f>
        <v/>
      </c>
      <c r="ZP89" s="6" t="str">
        <f>IFERROR(INDEX(Sales!$D$5:$ABF$18,MATCH(UsagePerHour!$B89,Sales!$C$5:$C$18,0),MATCH(UsagePerHour!ZP$4,Sales!$D$3:$ABF$3,0))/ZP$2*INDEX(Usage!$D$5:$ABF$11,MATCH(UsagePerHour!$B$84,Usage!$C$5:$C$11,0),MATCH(UsagePerHour!ZP$4,Usage!$D$3:$ABF$3,0)),"")</f>
        <v/>
      </c>
      <c r="ZQ89" s="6" t="str">
        <f>IFERROR(INDEX(Sales!$D$5:$ABF$18,MATCH(UsagePerHour!$B89,Sales!$C$5:$C$18,0),MATCH(UsagePerHour!ZQ$4,Sales!$D$3:$ABF$3,0))/ZQ$2*INDEX(Usage!$D$5:$ABF$11,MATCH(UsagePerHour!$B$84,Usage!$C$5:$C$11,0),MATCH(UsagePerHour!ZQ$4,Usage!$D$3:$ABF$3,0)),"")</f>
        <v/>
      </c>
      <c r="ZR89" s="6" t="str">
        <f>IFERROR(INDEX(Sales!$D$5:$ABF$18,MATCH(UsagePerHour!$B89,Sales!$C$5:$C$18,0),MATCH(UsagePerHour!ZR$4,Sales!$D$3:$ABF$3,0))/ZR$2*INDEX(Usage!$D$5:$ABF$11,MATCH(UsagePerHour!$B$84,Usage!$C$5:$C$11,0),MATCH(UsagePerHour!ZR$4,Usage!$D$3:$ABF$3,0)),"")</f>
        <v/>
      </c>
      <c r="ZS89" s="6" t="str">
        <f>IFERROR(INDEX(Sales!$D$5:$ABF$18,MATCH(UsagePerHour!$B89,Sales!$C$5:$C$18,0),MATCH(UsagePerHour!ZS$4,Sales!$D$3:$ABF$3,0))/ZS$2*INDEX(Usage!$D$5:$ABF$11,MATCH(UsagePerHour!$B$84,Usage!$C$5:$C$11,0),MATCH(UsagePerHour!ZS$4,Usage!$D$3:$ABF$3,0)),"")</f>
        <v/>
      </c>
      <c r="ZT89" s="6" t="str">
        <f>IFERROR(INDEX(Sales!$D$5:$ABF$18,MATCH(UsagePerHour!$B89,Sales!$C$5:$C$18,0),MATCH(UsagePerHour!ZT$4,Sales!$D$3:$ABF$3,0))/ZT$2*INDEX(Usage!$D$5:$ABF$11,MATCH(UsagePerHour!$B$84,Usage!$C$5:$C$11,0),MATCH(UsagePerHour!ZT$4,Usage!$D$3:$ABF$3,0)),"")</f>
        <v/>
      </c>
      <c r="ZU89" s="6" t="str">
        <f>IFERROR(INDEX(Sales!$D$5:$ABF$18,MATCH(UsagePerHour!$B89,Sales!$C$5:$C$18,0),MATCH(UsagePerHour!ZU$4,Sales!$D$3:$ABF$3,0))/ZU$2*INDEX(Usage!$D$5:$ABF$11,MATCH(UsagePerHour!$B$84,Usage!$C$5:$C$11,0),MATCH(UsagePerHour!ZU$4,Usage!$D$3:$ABF$3,0)),"")</f>
        <v/>
      </c>
      <c r="ZV89" s="6" t="str">
        <f>IFERROR(INDEX(Sales!$D$5:$ABF$18,MATCH(UsagePerHour!$B89,Sales!$C$5:$C$18,0),MATCH(UsagePerHour!ZV$4,Sales!$D$3:$ABF$3,0))/ZV$2*INDEX(Usage!$D$5:$ABF$11,MATCH(UsagePerHour!$B$84,Usage!$C$5:$C$11,0),MATCH(UsagePerHour!ZV$4,Usage!$D$3:$ABF$3,0)),"")</f>
        <v/>
      </c>
      <c r="ZW89" s="6" t="str">
        <f>IFERROR(INDEX(Sales!$D$5:$ABF$18,MATCH(UsagePerHour!$B89,Sales!$C$5:$C$18,0),MATCH(UsagePerHour!ZW$4,Sales!$D$3:$ABF$3,0))/ZW$2*INDEX(Usage!$D$5:$ABF$11,MATCH(UsagePerHour!$B$84,Usage!$C$5:$C$11,0),MATCH(UsagePerHour!ZW$4,Usage!$D$3:$ABF$3,0)),"")</f>
        <v/>
      </c>
      <c r="ZX89" s="6" t="str">
        <f>IFERROR(INDEX(Sales!$D$5:$ABF$18,MATCH(UsagePerHour!$B89,Sales!$C$5:$C$18,0),MATCH(UsagePerHour!ZX$4,Sales!$D$3:$ABF$3,0))/ZX$2*INDEX(Usage!$D$5:$ABF$11,MATCH(UsagePerHour!$B$84,Usage!$C$5:$C$11,0),MATCH(UsagePerHour!ZX$4,Usage!$D$3:$ABF$3,0)),"")</f>
        <v/>
      </c>
      <c r="ZY89" s="6" t="str">
        <f>IFERROR(INDEX(Sales!$D$5:$ABF$18,MATCH(UsagePerHour!$B89,Sales!$C$5:$C$18,0),MATCH(UsagePerHour!ZY$4,Sales!$D$3:$ABF$3,0))/ZY$2*INDEX(Usage!$D$5:$ABF$11,MATCH(UsagePerHour!$B$84,Usage!$C$5:$C$11,0),MATCH(UsagePerHour!ZY$4,Usage!$D$3:$ABF$3,0)),"")</f>
        <v/>
      </c>
      <c r="ZZ89" s="6" t="str">
        <f>IFERROR(INDEX(Sales!$D$5:$ABF$18,MATCH(UsagePerHour!$B89,Sales!$C$5:$C$18,0),MATCH(UsagePerHour!ZZ$4,Sales!$D$3:$ABF$3,0))/ZZ$2*INDEX(Usage!$D$5:$ABF$11,MATCH(UsagePerHour!$B$84,Usage!$C$5:$C$11,0),MATCH(UsagePerHour!ZZ$4,Usage!$D$3:$ABF$3,0)),"")</f>
        <v/>
      </c>
      <c r="AAA89" s="6" t="str">
        <f>IFERROR(INDEX(Sales!$D$5:$ABF$18,MATCH(UsagePerHour!$B89,Sales!$C$5:$C$18,0),MATCH(UsagePerHour!AAA$4,Sales!$D$3:$ABF$3,0))/AAA$2*INDEX(Usage!$D$5:$ABF$11,MATCH(UsagePerHour!$B$84,Usage!$C$5:$C$11,0),MATCH(UsagePerHour!AAA$4,Usage!$D$3:$ABF$3,0)),"")</f>
        <v/>
      </c>
      <c r="AAB89" s="6" t="str">
        <f>IFERROR(INDEX(Sales!$D$5:$ABF$18,MATCH(UsagePerHour!$B89,Sales!$C$5:$C$18,0),MATCH(UsagePerHour!AAB$4,Sales!$D$3:$ABF$3,0))/AAB$2*INDEX(Usage!$D$5:$ABF$11,MATCH(UsagePerHour!$B$84,Usage!$C$5:$C$11,0),MATCH(UsagePerHour!AAB$4,Usage!$D$3:$ABF$3,0)),"")</f>
        <v/>
      </c>
      <c r="AAC89" s="6" t="str">
        <f>IFERROR(INDEX(Sales!$D$5:$ABF$18,MATCH(UsagePerHour!$B89,Sales!$C$5:$C$18,0),MATCH(UsagePerHour!AAC$4,Sales!$D$3:$ABF$3,0))/AAC$2*INDEX(Usage!$D$5:$ABF$11,MATCH(UsagePerHour!$B$84,Usage!$C$5:$C$11,0),MATCH(UsagePerHour!AAC$4,Usage!$D$3:$ABF$3,0)),"")</f>
        <v/>
      </c>
      <c r="AAD89" s="6" t="str">
        <f>IFERROR(INDEX(Sales!$D$5:$ABF$18,MATCH(UsagePerHour!$B89,Sales!$C$5:$C$18,0),MATCH(UsagePerHour!AAD$4,Sales!$D$3:$ABF$3,0))/AAD$2*INDEX(Usage!$D$5:$ABF$11,MATCH(UsagePerHour!$B$84,Usage!$C$5:$C$11,0),MATCH(UsagePerHour!AAD$4,Usage!$D$3:$ABF$3,0)),"")</f>
        <v/>
      </c>
      <c r="AAE89" s="6" t="str">
        <f>IFERROR(INDEX(Sales!$D$5:$ABF$18,MATCH(UsagePerHour!$B89,Sales!$C$5:$C$18,0),MATCH(UsagePerHour!AAE$4,Sales!$D$3:$ABF$3,0))/AAE$2*INDEX(Usage!$D$5:$ABF$11,MATCH(UsagePerHour!$B$84,Usage!$C$5:$C$11,0),MATCH(UsagePerHour!AAE$4,Usage!$D$3:$ABF$3,0)),"")</f>
        <v/>
      </c>
      <c r="AAF89" s="6" t="str">
        <f>IFERROR(INDEX(Sales!$D$5:$ABF$18,MATCH(UsagePerHour!$B89,Sales!$C$5:$C$18,0),MATCH(UsagePerHour!AAF$4,Sales!$D$3:$ABF$3,0))/AAF$2*INDEX(Usage!$D$5:$ABF$11,MATCH(UsagePerHour!$B$84,Usage!$C$5:$C$11,0),MATCH(UsagePerHour!AAF$4,Usage!$D$3:$ABF$3,0)),"")</f>
        <v/>
      </c>
      <c r="AAG89" s="6" t="str">
        <f>IFERROR(INDEX(Sales!$D$5:$ABF$18,MATCH(UsagePerHour!$B89,Sales!$C$5:$C$18,0),MATCH(UsagePerHour!AAG$4,Sales!$D$3:$ABF$3,0))/AAG$2*INDEX(Usage!$D$5:$ABF$11,MATCH(UsagePerHour!$B$84,Usage!$C$5:$C$11,0),MATCH(UsagePerHour!AAG$4,Usage!$D$3:$ABF$3,0)),"")</f>
        <v/>
      </c>
      <c r="AAH89" s="6" t="str">
        <f>IFERROR(INDEX(Sales!$D$5:$ABF$18,MATCH(UsagePerHour!$B89,Sales!$C$5:$C$18,0),MATCH(UsagePerHour!AAH$4,Sales!$D$3:$ABF$3,0))/AAH$2*INDEX(Usage!$D$5:$ABF$11,MATCH(UsagePerHour!$B$84,Usage!$C$5:$C$11,0),MATCH(UsagePerHour!AAH$4,Usage!$D$3:$ABF$3,0)),"")</f>
        <v/>
      </c>
      <c r="AAI89" s="6" t="str">
        <f>IFERROR(INDEX(Sales!$D$5:$ABF$18,MATCH(UsagePerHour!$B89,Sales!$C$5:$C$18,0),MATCH(UsagePerHour!AAI$4,Sales!$D$3:$ABF$3,0))/AAI$2*INDEX(Usage!$D$5:$ABF$11,MATCH(UsagePerHour!$B$84,Usage!$C$5:$C$11,0),MATCH(UsagePerHour!AAI$4,Usage!$D$3:$ABF$3,0)),"")</f>
        <v/>
      </c>
      <c r="AAJ89" s="6" t="str">
        <f>IFERROR(INDEX(Sales!$D$5:$ABF$18,MATCH(UsagePerHour!$B89,Sales!$C$5:$C$18,0),MATCH(UsagePerHour!AAJ$4,Sales!$D$3:$ABF$3,0))/AAJ$2*INDEX(Usage!$D$5:$ABF$11,MATCH(UsagePerHour!$B$84,Usage!$C$5:$C$11,0),MATCH(UsagePerHour!AAJ$4,Usage!$D$3:$ABF$3,0)),"")</f>
        <v/>
      </c>
      <c r="AAK89" s="6" t="str">
        <f>IFERROR(INDEX(Sales!$D$5:$ABF$18,MATCH(UsagePerHour!$B89,Sales!$C$5:$C$18,0),MATCH(UsagePerHour!AAK$4,Sales!$D$3:$ABF$3,0))/AAK$2*INDEX(Usage!$D$5:$ABF$11,MATCH(UsagePerHour!$B$84,Usage!$C$5:$C$11,0),MATCH(UsagePerHour!AAK$4,Usage!$D$3:$ABF$3,0)),"")</f>
        <v/>
      </c>
      <c r="AAL89" s="6" t="str">
        <f>IFERROR(INDEX(Sales!$D$5:$ABF$18,MATCH(UsagePerHour!$B89,Sales!$C$5:$C$18,0),MATCH(UsagePerHour!AAL$4,Sales!$D$3:$ABF$3,0))/AAL$2*INDEX(Usage!$D$5:$ABF$11,MATCH(UsagePerHour!$B$84,Usage!$C$5:$C$11,0),MATCH(UsagePerHour!AAL$4,Usage!$D$3:$ABF$3,0)),"")</f>
        <v/>
      </c>
      <c r="AAM89" s="6" t="str">
        <f>IFERROR(INDEX(Sales!$D$5:$ABF$18,MATCH(UsagePerHour!$B89,Sales!$C$5:$C$18,0),MATCH(UsagePerHour!AAM$4,Sales!$D$3:$ABF$3,0))/AAM$2*INDEX(Usage!$D$5:$ABF$11,MATCH(UsagePerHour!$B$84,Usage!$C$5:$C$11,0),MATCH(UsagePerHour!AAM$4,Usage!$D$3:$ABF$3,0)),"")</f>
        <v/>
      </c>
      <c r="AAN89" s="6" t="str">
        <f>IFERROR(INDEX(Sales!$D$5:$ABF$18,MATCH(UsagePerHour!$B89,Sales!$C$5:$C$18,0),MATCH(UsagePerHour!AAN$4,Sales!$D$3:$ABF$3,0))/AAN$2*INDEX(Usage!$D$5:$ABF$11,MATCH(UsagePerHour!$B$84,Usage!$C$5:$C$11,0),MATCH(UsagePerHour!AAN$4,Usage!$D$3:$ABF$3,0)),"")</f>
        <v/>
      </c>
      <c r="AAO89" s="6" t="str">
        <f>IFERROR(INDEX(Sales!$D$5:$ABF$18,MATCH(UsagePerHour!$B89,Sales!$C$5:$C$18,0),MATCH(UsagePerHour!AAO$4,Sales!$D$3:$ABF$3,0))/AAO$2*INDEX(Usage!$D$5:$ABF$11,MATCH(UsagePerHour!$B$84,Usage!$C$5:$C$11,0),MATCH(UsagePerHour!AAO$4,Usage!$D$3:$ABF$3,0)),"")</f>
        <v/>
      </c>
      <c r="AAP89" s="6" t="str">
        <f>IFERROR(INDEX(Sales!$D$5:$ABF$18,MATCH(UsagePerHour!$B89,Sales!$C$5:$C$18,0),MATCH(UsagePerHour!AAP$4,Sales!$D$3:$ABF$3,0))/AAP$2*INDEX(Usage!$D$5:$ABF$11,MATCH(UsagePerHour!$B$84,Usage!$C$5:$C$11,0),MATCH(UsagePerHour!AAP$4,Usage!$D$3:$ABF$3,0)),"")</f>
        <v/>
      </c>
      <c r="AAQ89" s="6" t="str">
        <f>IFERROR(INDEX(Sales!$D$5:$ABF$18,MATCH(UsagePerHour!$B89,Sales!$C$5:$C$18,0),MATCH(UsagePerHour!AAQ$4,Sales!$D$3:$ABF$3,0))/AAQ$2*INDEX(Usage!$D$5:$ABF$11,MATCH(UsagePerHour!$B$84,Usage!$C$5:$C$11,0),MATCH(UsagePerHour!AAQ$4,Usage!$D$3:$ABF$3,0)),"")</f>
        <v/>
      </c>
      <c r="AAR89" s="6" t="str">
        <f>IFERROR(INDEX(Sales!$D$5:$ABF$18,MATCH(UsagePerHour!$B89,Sales!$C$5:$C$18,0),MATCH(UsagePerHour!AAR$4,Sales!$D$3:$ABF$3,0))/AAR$2*INDEX(Usage!$D$5:$ABF$11,MATCH(UsagePerHour!$B$84,Usage!$C$5:$C$11,0),MATCH(UsagePerHour!AAR$4,Usage!$D$3:$ABF$3,0)),"")</f>
        <v/>
      </c>
      <c r="AAS89" s="6" t="str">
        <f>IFERROR(INDEX(Sales!$D$5:$ABF$18,MATCH(UsagePerHour!$B89,Sales!$C$5:$C$18,0),MATCH(UsagePerHour!AAS$4,Sales!$D$3:$ABF$3,0))/AAS$2*INDEX(Usage!$D$5:$ABF$11,MATCH(UsagePerHour!$B$84,Usage!$C$5:$C$11,0),MATCH(UsagePerHour!AAS$4,Usage!$D$3:$ABF$3,0)),"")</f>
        <v/>
      </c>
      <c r="AAT89" s="6" t="str">
        <f>IFERROR(INDEX(Sales!$D$5:$ABF$18,MATCH(UsagePerHour!$B89,Sales!$C$5:$C$18,0),MATCH(UsagePerHour!AAT$4,Sales!$D$3:$ABF$3,0))/AAT$2*INDEX(Usage!$D$5:$ABF$11,MATCH(UsagePerHour!$B$84,Usage!$C$5:$C$11,0),MATCH(UsagePerHour!AAT$4,Usage!$D$3:$ABF$3,0)),"")</f>
        <v/>
      </c>
      <c r="AAU89" s="6" t="str">
        <f>IFERROR(INDEX(Sales!$D$5:$ABF$18,MATCH(UsagePerHour!$B89,Sales!$C$5:$C$18,0),MATCH(UsagePerHour!AAU$4,Sales!$D$3:$ABF$3,0))/AAU$2*INDEX(Usage!$D$5:$ABF$11,MATCH(UsagePerHour!$B$84,Usage!$C$5:$C$11,0),MATCH(UsagePerHour!AAU$4,Usage!$D$3:$ABF$3,0)),"")</f>
        <v/>
      </c>
      <c r="AAV89" s="6" t="str">
        <f>IFERROR(INDEX(Sales!$D$5:$ABF$18,MATCH(UsagePerHour!$B89,Sales!$C$5:$C$18,0),MATCH(UsagePerHour!AAV$4,Sales!$D$3:$ABF$3,0))/AAV$2*INDEX(Usage!$D$5:$ABF$11,MATCH(UsagePerHour!$B$84,Usage!$C$5:$C$11,0),MATCH(UsagePerHour!AAV$4,Usage!$D$3:$ABF$3,0)),"")</f>
        <v/>
      </c>
      <c r="AAW89" s="6" t="str">
        <f>IFERROR(INDEX(Sales!$D$5:$ABF$18,MATCH(UsagePerHour!$B89,Sales!$C$5:$C$18,0),MATCH(UsagePerHour!AAW$4,Sales!$D$3:$ABF$3,0))/AAW$2*INDEX(Usage!$D$5:$ABF$11,MATCH(UsagePerHour!$B$84,Usage!$C$5:$C$11,0),MATCH(UsagePerHour!AAW$4,Usage!$D$3:$ABF$3,0)),"")</f>
        <v/>
      </c>
      <c r="AAX89" s="6" t="str">
        <f>IFERROR(INDEX(Sales!$D$5:$ABF$18,MATCH(UsagePerHour!$B89,Sales!$C$5:$C$18,0),MATCH(UsagePerHour!AAX$4,Sales!$D$3:$ABF$3,0))/AAX$2*INDEX(Usage!$D$5:$ABF$11,MATCH(UsagePerHour!$B$84,Usage!$C$5:$C$11,0),MATCH(UsagePerHour!AAX$4,Usage!$D$3:$ABF$3,0)),"")</f>
        <v/>
      </c>
      <c r="AAY89" s="6" t="str">
        <f>IFERROR(INDEX(Sales!$D$5:$ABF$18,MATCH(UsagePerHour!$B89,Sales!$C$5:$C$18,0),MATCH(UsagePerHour!AAY$4,Sales!$D$3:$ABF$3,0))/AAY$2*INDEX(Usage!$D$5:$ABF$11,MATCH(UsagePerHour!$B$84,Usage!$C$5:$C$11,0),MATCH(UsagePerHour!AAY$4,Usage!$D$3:$ABF$3,0)),"")</f>
        <v/>
      </c>
      <c r="AAZ89" s="6" t="str">
        <f>IFERROR(INDEX(Sales!$D$5:$ABF$18,MATCH(UsagePerHour!$B89,Sales!$C$5:$C$18,0),MATCH(UsagePerHour!AAZ$4,Sales!$D$3:$ABF$3,0))/AAZ$2*INDEX(Usage!$D$5:$ABF$11,MATCH(UsagePerHour!$B$84,Usage!$C$5:$C$11,0),MATCH(UsagePerHour!AAZ$4,Usage!$D$3:$ABF$3,0)),"")</f>
        <v/>
      </c>
      <c r="ABA89" s="6" t="str">
        <f>IFERROR(INDEX(Sales!$D$5:$ABF$18,MATCH(UsagePerHour!$B89,Sales!$C$5:$C$18,0),MATCH(UsagePerHour!ABA$4,Sales!$D$3:$ABF$3,0))/ABA$2*INDEX(Usage!$D$5:$ABF$11,MATCH(UsagePerHour!$B$84,Usage!$C$5:$C$11,0),MATCH(UsagePerHour!ABA$4,Usage!$D$3:$ABF$3,0)),"")</f>
        <v/>
      </c>
    </row>
    <row r="90" spans="2:729">
      <c r="B90" s="3" t="s">
        <v>6</v>
      </c>
      <c r="C90" s="6">
        <f>IFERROR(INDEX(Sales!$D$5:$ABF$18,MATCH(UsagePerHour!$B90,Sales!$C$5:$C$18,0),MATCH(UsagePerHour!C$4,Sales!$D$3:$ABF$3,0))/C$2*INDEX(Usage!$D$5:$ABF$11,MATCH(UsagePerHour!$B$84,Usage!$C$5:$C$11,0),MATCH(UsagePerHour!C$4,Usage!$D$3:$ABF$3,0)),"")</f>
        <v>35.297562130306503</v>
      </c>
      <c r="D90" s="6">
        <f>IFERROR(INDEX(Sales!$D$5:$ABF$18,MATCH(UsagePerHour!$B90,Sales!$C$5:$C$18,0),MATCH(UsagePerHour!D$4,Sales!$D$3:$ABF$3,0))/D$2*INDEX(Usage!$D$5:$ABF$11,MATCH(UsagePerHour!$B$84,Usage!$C$5:$C$11,0),MATCH(UsagePerHour!D$4,Usage!$D$3:$ABF$3,0)),"")</f>
        <v>51.295069421668302</v>
      </c>
      <c r="E90" s="6">
        <f>IFERROR(INDEX(Sales!$D$5:$ABF$18,MATCH(UsagePerHour!$B90,Sales!$C$5:$C$18,0),MATCH(UsagePerHour!E$4,Sales!$D$3:$ABF$3,0))/E$2*INDEX(Usage!$D$5:$ABF$11,MATCH(UsagePerHour!$B$84,Usage!$C$5:$C$11,0),MATCH(UsagePerHour!E$4,Usage!$D$3:$ABF$3,0)),"")</f>
        <v>17.459800399201594</v>
      </c>
      <c r="F90" s="6">
        <f>IFERROR(INDEX(Sales!$D$5:$ABF$18,MATCH(UsagePerHour!$B90,Sales!$C$5:$C$18,0),MATCH(UsagePerHour!F$4,Sales!$D$3:$ABF$3,0))/F$2*INDEX(Usage!$D$5:$ABF$11,MATCH(UsagePerHour!$B$84,Usage!$C$5:$C$11,0),MATCH(UsagePerHour!F$4,Usage!$D$3:$ABF$3,0)),"")</f>
        <v>21.432170410985492</v>
      </c>
      <c r="G90" s="6">
        <f>IFERROR(INDEX(Sales!$D$5:$ABF$18,MATCH(UsagePerHour!$B90,Sales!$C$5:$C$18,0),MATCH(UsagePerHour!G$4,Sales!$D$3:$ABF$3,0))/G$2*INDEX(Usage!$D$5:$ABF$11,MATCH(UsagePerHour!$B$84,Usage!$C$5:$C$11,0),MATCH(UsagePerHour!G$4,Usage!$D$3:$ABF$3,0)),"")</f>
        <v>53.686314326938493</v>
      </c>
      <c r="H90" s="6">
        <f>IFERROR(INDEX(Sales!$D$5:$ABF$18,MATCH(UsagePerHour!$B90,Sales!$C$5:$C$18,0),MATCH(UsagePerHour!H$4,Sales!$D$3:$ABF$3,0))/H$2*INDEX(Usage!$D$5:$ABF$11,MATCH(UsagePerHour!$B$84,Usage!$C$5:$C$11,0),MATCH(UsagePerHour!H$4,Usage!$D$3:$ABF$3,0)),"")</f>
        <v>34.155078481123887</v>
      </c>
      <c r="I90" s="6">
        <f>IFERROR(INDEX(Sales!$D$5:$ABF$18,MATCH(UsagePerHour!$B90,Sales!$C$5:$C$18,0),MATCH(UsagePerHour!I$4,Sales!$D$3:$ABF$3,0))/I$2*INDEX(Usage!$D$5:$ABF$11,MATCH(UsagePerHour!$B$84,Usage!$C$5:$C$11,0),MATCH(UsagePerHour!I$4,Usage!$D$3:$ABF$3,0)),"")</f>
        <v>196.82983312119927</v>
      </c>
      <c r="J90" s="6">
        <f>IFERROR(INDEX(Sales!$D$5:$ABF$18,MATCH(UsagePerHour!$B90,Sales!$C$5:$C$18,0),MATCH(UsagePerHour!J$4,Sales!$D$3:$ABF$3,0))/J$2*INDEX(Usage!$D$5:$ABF$11,MATCH(UsagePerHour!$B$84,Usage!$C$5:$C$11,0),MATCH(UsagePerHour!J$4,Usage!$D$3:$ABF$3,0)),"")</f>
        <v>35.297562130306503</v>
      </c>
      <c r="K90" s="6">
        <f>IFERROR(INDEX(Sales!$D$5:$ABF$18,MATCH(UsagePerHour!$B90,Sales!$C$5:$C$18,0),MATCH(UsagePerHour!K$4,Sales!$D$3:$ABF$3,0))/K$2*INDEX(Usage!$D$5:$ABF$11,MATCH(UsagePerHour!$B$84,Usage!$C$5:$C$11,0),MATCH(UsagePerHour!K$4,Usage!$D$3:$ABF$3,0)),"")</f>
        <v>51.295069421668302</v>
      </c>
      <c r="L90" s="6">
        <f>IFERROR(INDEX(Sales!$D$5:$ABF$18,MATCH(UsagePerHour!$B90,Sales!$C$5:$C$18,0),MATCH(UsagePerHour!L$4,Sales!$D$3:$ABF$3,0))/L$2*INDEX(Usage!$D$5:$ABF$11,MATCH(UsagePerHour!$B$84,Usage!$C$5:$C$11,0),MATCH(UsagePerHour!L$4,Usage!$D$3:$ABF$3,0)),"")</f>
        <v>17.459800399201594</v>
      </c>
      <c r="M90" s="6">
        <f>IFERROR(INDEX(Sales!$D$5:$ABF$18,MATCH(UsagePerHour!$B90,Sales!$C$5:$C$18,0),MATCH(UsagePerHour!M$4,Sales!$D$3:$ABF$3,0))/M$2*INDEX(Usage!$D$5:$ABF$11,MATCH(UsagePerHour!$B$84,Usage!$C$5:$C$11,0),MATCH(UsagePerHour!M$4,Usage!$D$3:$ABF$3,0)),"")</f>
        <v>21.432170410985492</v>
      </c>
      <c r="N90" s="6">
        <f>IFERROR(INDEX(Sales!$D$5:$ABF$18,MATCH(UsagePerHour!$B90,Sales!$C$5:$C$18,0),MATCH(UsagePerHour!N$4,Sales!$D$3:$ABF$3,0))/N$2*INDEX(Usage!$D$5:$ABF$11,MATCH(UsagePerHour!$B$84,Usage!$C$5:$C$11,0),MATCH(UsagePerHour!N$4,Usage!$D$3:$ABF$3,0)),"")</f>
        <v>53.686314326938493</v>
      </c>
      <c r="O90" s="6">
        <f>IFERROR(INDEX(Sales!$D$5:$ABF$18,MATCH(UsagePerHour!$B90,Sales!$C$5:$C$18,0),MATCH(UsagePerHour!O$4,Sales!$D$3:$ABF$3,0))/O$2*INDEX(Usage!$D$5:$ABF$11,MATCH(UsagePerHour!$B$84,Usage!$C$5:$C$11,0),MATCH(UsagePerHour!O$4,Usage!$D$3:$ABF$3,0)),"")</f>
        <v>34.155078481123887</v>
      </c>
      <c r="P90" s="6">
        <f>IFERROR(INDEX(Sales!$D$5:$ABF$18,MATCH(UsagePerHour!$B90,Sales!$C$5:$C$18,0),MATCH(UsagePerHour!P$4,Sales!$D$3:$ABF$3,0))/P$2*INDEX(Usage!$D$5:$ABF$11,MATCH(UsagePerHour!$B$84,Usage!$C$5:$C$11,0),MATCH(UsagePerHour!P$4,Usage!$D$3:$ABF$3,0)),"")</f>
        <v>196.82983312119927</v>
      </c>
      <c r="Q90" s="6">
        <f>IFERROR(INDEX(Sales!$D$5:$ABF$18,MATCH(UsagePerHour!$B90,Sales!$C$5:$C$18,0),MATCH(UsagePerHour!Q$4,Sales!$D$3:$ABF$3,0))/Q$2*INDEX(Usage!$D$5:$ABF$11,MATCH(UsagePerHour!$B$84,Usage!$C$5:$C$11,0),MATCH(UsagePerHour!Q$4,Usage!$D$3:$ABF$3,0)),"")</f>
        <v>35.297562130306503</v>
      </c>
      <c r="R90" s="6">
        <f>IFERROR(INDEX(Sales!$D$5:$ABF$18,MATCH(UsagePerHour!$B90,Sales!$C$5:$C$18,0),MATCH(UsagePerHour!R$4,Sales!$D$3:$ABF$3,0))/R$2*INDEX(Usage!$D$5:$ABF$11,MATCH(UsagePerHour!$B$84,Usage!$C$5:$C$11,0),MATCH(UsagePerHour!R$4,Usage!$D$3:$ABF$3,0)),"")</f>
        <v>51.295069421668302</v>
      </c>
      <c r="S90" s="6">
        <f>IFERROR(INDEX(Sales!$D$5:$ABF$18,MATCH(UsagePerHour!$B90,Sales!$C$5:$C$18,0),MATCH(UsagePerHour!S$4,Sales!$D$3:$ABF$3,0))/S$2*INDEX(Usage!$D$5:$ABF$11,MATCH(UsagePerHour!$B$84,Usage!$C$5:$C$11,0),MATCH(UsagePerHour!S$4,Usage!$D$3:$ABF$3,0)),"")</f>
        <v>17.459800399201594</v>
      </c>
      <c r="T90" s="6">
        <f>IFERROR(INDEX(Sales!$D$5:$ABF$18,MATCH(UsagePerHour!$B90,Sales!$C$5:$C$18,0),MATCH(UsagePerHour!T$4,Sales!$D$3:$ABF$3,0))/T$2*INDEX(Usage!$D$5:$ABF$11,MATCH(UsagePerHour!$B$84,Usage!$C$5:$C$11,0),MATCH(UsagePerHour!T$4,Usage!$D$3:$ABF$3,0)),"")</f>
        <v>21.432170410985492</v>
      </c>
      <c r="U90" s="6">
        <f>IFERROR(INDEX(Sales!$D$5:$ABF$18,MATCH(UsagePerHour!$B90,Sales!$C$5:$C$18,0),MATCH(UsagePerHour!U$4,Sales!$D$3:$ABF$3,0))/U$2*INDEX(Usage!$D$5:$ABF$11,MATCH(UsagePerHour!$B$84,Usage!$C$5:$C$11,0),MATCH(UsagePerHour!U$4,Usage!$D$3:$ABF$3,0)),"")</f>
        <v>53.686314326938493</v>
      </c>
      <c r="V90" s="6">
        <f>IFERROR(INDEX(Sales!$D$5:$ABF$18,MATCH(UsagePerHour!$B90,Sales!$C$5:$C$18,0),MATCH(UsagePerHour!V$4,Sales!$D$3:$ABF$3,0))/V$2*INDEX(Usage!$D$5:$ABF$11,MATCH(UsagePerHour!$B$84,Usage!$C$5:$C$11,0),MATCH(UsagePerHour!V$4,Usage!$D$3:$ABF$3,0)),"")</f>
        <v>34.155078481123887</v>
      </c>
      <c r="W90" s="6">
        <f>IFERROR(INDEX(Sales!$D$5:$ABF$18,MATCH(UsagePerHour!$B90,Sales!$C$5:$C$18,0),MATCH(UsagePerHour!W$4,Sales!$D$3:$ABF$3,0))/W$2*INDEX(Usage!$D$5:$ABF$11,MATCH(UsagePerHour!$B$84,Usage!$C$5:$C$11,0),MATCH(UsagePerHour!W$4,Usage!$D$3:$ABF$3,0)),"")</f>
        <v>196.82983312119927</v>
      </c>
      <c r="X90" s="6">
        <f>IFERROR(INDEX(Sales!$D$5:$ABF$18,MATCH(UsagePerHour!$B90,Sales!$C$5:$C$18,0),MATCH(UsagePerHour!X$4,Sales!$D$3:$ABF$3,0))/X$2*INDEX(Usage!$D$5:$ABF$11,MATCH(UsagePerHour!$B$84,Usage!$C$5:$C$11,0),MATCH(UsagePerHour!X$4,Usage!$D$3:$ABF$3,0)),"")</f>
        <v>35.297562130306503</v>
      </c>
      <c r="Y90" s="6">
        <f>IFERROR(INDEX(Sales!$D$5:$ABF$18,MATCH(UsagePerHour!$B90,Sales!$C$5:$C$18,0),MATCH(UsagePerHour!Y$4,Sales!$D$3:$ABF$3,0))/Y$2*INDEX(Usage!$D$5:$ABF$11,MATCH(UsagePerHour!$B$84,Usage!$C$5:$C$11,0),MATCH(UsagePerHour!Y$4,Usage!$D$3:$ABF$3,0)),"")</f>
        <v>51.295069421668302</v>
      </c>
      <c r="Z90" s="6">
        <f>IFERROR(INDEX(Sales!$D$5:$ABF$18,MATCH(UsagePerHour!$B90,Sales!$C$5:$C$18,0),MATCH(UsagePerHour!Z$4,Sales!$D$3:$ABF$3,0))/Z$2*INDEX(Usage!$D$5:$ABF$11,MATCH(UsagePerHour!$B$84,Usage!$C$5:$C$11,0),MATCH(UsagePerHour!Z$4,Usage!$D$3:$ABF$3,0)),"")</f>
        <v>17.459800399201594</v>
      </c>
      <c r="AA90" s="6">
        <f>IFERROR(INDEX(Sales!$D$5:$ABF$18,MATCH(UsagePerHour!$B90,Sales!$C$5:$C$18,0),MATCH(UsagePerHour!AA$4,Sales!$D$3:$ABF$3,0))/AA$2*INDEX(Usage!$D$5:$ABF$11,MATCH(UsagePerHour!$B$84,Usage!$C$5:$C$11,0),MATCH(UsagePerHour!AA$4,Usage!$D$3:$ABF$3,0)),"")</f>
        <v>21.432170410985492</v>
      </c>
      <c r="AB90" s="6">
        <f>IFERROR(INDEX(Sales!$D$5:$ABF$18,MATCH(UsagePerHour!$B90,Sales!$C$5:$C$18,0),MATCH(UsagePerHour!AB$4,Sales!$D$3:$ABF$3,0))/AB$2*INDEX(Usage!$D$5:$ABF$11,MATCH(UsagePerHour!$B$84,Usage!$C$5:$C$11,0),MATCH(UsagePerHour!AB$4,Usage!$D$3:$ABF$3,0)),"")</f>
        <v>53.686314326938493</v>
      </c>
      <c r="AC90" s="6">
        <f>IFERROR(INDEX(Sales!$D$5:$ABF$18,MATCH(UsagePerHour!$B90,Sales!$C$5:$C$18,0),MATCH(UsagePerHour!AC$4,Sales!$D$3:$ABF$3,0))/AC$2*INDEX(Usage!$D$5:$ABF$11,MATCH(UsagePerHour!$B$84,Usage!$C$5:$C$11,0),MATCH(UsagePerHour!AC$4,Usage!$D$3:$ABF$3,0)),"")</f>
        <v>34.155078481123887</v>
      </c>
      <c r="AD90" s="6">
        <f>IFERROR(INDEX(Sales!$D$5:$ABF$18,MATCH(UsagePerHour!$B90,Sales!$C$5:$C$18,0),MATCH(UsagePerHour!AD$4,Sales!$D$3:$ABF$3,0))/AD$2*INDEX(Usage!$D$5:$ABF$11,MATCH(UsagePerHour!$B$84,Usage!$C$5:$C$11,0),MATCH(UsagePerHour!AD$4,Usage!$D$3:$ABF$3,0)),"")</f>
        <v>196.82983312119927</v>
      </c>
      <c r="AE90" s="6">
        <f>IFERROR(INDEX(Sales!$D$5:$ABF$18,MATCH(UsagePerHour!$B90,Sales!$C$5:$C$18,0),MATCH(UsagePerHour!AE$4,Sales!$D$3:$ABF$3,0))/AE$2*INDEX(Usage!$D$5:$ABF$11,MATCH(UsagePerHour!$B$84,Usage!$C$5:$C$11,0),MATCH(UsagePerHour!AE$4,Usage!$D$3:$ABF$3,0)),"")</f>
        <v>35.297562130306503</v>
      </c>
      <c r="AF90" s="6">
        <f>IFERROR(INDEX(Sales!$D$5:$ABF$18,MATCH(UsagePerHour!$B90,Sales!$C$5:$C$18,0),MATCH(UsagePerHour!AF$4,Sales!$D$3:$ABF$3,0))/AF$2*INDEX(Usage!$D$5:$ABF$11,MATCH(UsagePerHour!$B$84,Usage!$C$5:$C$11,0),MATCH(UsagePerHour!AF$4,Usage!$D$3:$ABF$3,0)),"")</f>
        <v>51.295069421668302</v>
      </c>
      <c r="AG90" s="6">
        <f>IFERROR(INDEX(Sales!$D$5:$ABF$18,MATCH(UsagePerHour!$B90,Sales!$C$5:$C$18,0),MATCH(UsagePerHour!AG$4,Sales!$D$3:$ABF$3,0))/AG$2*INDEX(Usage!$D$5:$ABF$11,MATCH(UsagePerHour!$B$84,Usage!$C$5:$C$11,0),MATCH(UsagePerHour!AG$4,Usage!$D$3:$ABF$3,0)),"")</f>
        <v>17.459800399201594</v>
      </c>
      <c r="AH90" s="6">
        <f>IFERROR(INDEX(Sales!$D$5:$ABF$18,MATCH(UsagePerHour!$B90,Sales!$C$5:$C$18,0),MATCH(UsagePerHour!AH$4,Sales!$D$3:$ABF$3,0))/AH$2*INDEX(Usage!$D$5:$ABF$11,MATCH(UsagePerHour!$B$84,Usage!$C$5:$C$11,0),MATCH(UsagePerHour!AH$4,Usage!$D$3:$ABF$3,0)),"")</f>
        <v>21.432170410985492</v>
      </c>
      <c r="AI90" s="6">
        <f>IFERROR(INDEX(Sales!$D$5:$ABF$18,MATCH(UsagePerHour!$B90,Sales!$C$5:$C$18,0),MATCH(UsagePerHour!AI$4,Sales!$D$3:$ABF$3,0))/AI$2*INDEX(Usage!$D$5:$ABF$11,MATCH(UsagePerHour!$B$84,Usage!$C$5:$C$11,0),MATCH(UsagePerHour!AI$4,Usage!$D$3:$ABF$3,0)),"")</f>
        <v>53.686314326938493</v>
      </c>
      <c r="AJ90" s="6">
        <f>IFERROR(INDEX(Sales!$D$5:$ABF$18,MATCH(UsagePerHour!$B90,Sales!$C$5:$C$18,0),MATCH(UsagePerHour!AJ$4,Sales!$D$3:$ABF$3,0))/AJ$2*INDEX(Usage!$D$5:$ABF$11,MATCH(UsagePerHour!$B$84,Usage!$C$5:$C$11,0),MATCH(UsagePerHour!AJ$4,Usage!$D$3:$ABF$3,0)),"")</f>
        <v>34.155078481123887</v>
      </c>
      <c r="AK90" s="6">
        <f>IFERROR(INDEX(Sales!$D$5:$ABF$18,MATCH(UsagePerHour!$B90,Sales!$C$5:$C$18,0),MATCH(UsagePerHour!AK$4,Sales!$D$3:$ABF$3,0))/AK$2*INDEX(Usage!$D$5:$ABF$11,MATCH(UsagePerHour!$B$84,Usage!$C$5:$C$11,0),MATCH(UsagePerHour!AK$4,Usage!$D$3:$ABF$3,0)),"")</f>
        <v>196.82983312119927</v>
      </c>
      <c r="AL90" s="6">
        <f>IFERROR(INDEX(Sales!$D$5:$ABF$18,MATCH(UsagePerHour!$B90,Sales!$C$5:$C$18,0),MATCH(UsagePerHour!AL$4,Sales!$D$3:$ABF$3,0))/AL$2*INDEX(Usage!$D$5:$ABF$11,MATCH(UsagePerHour!$B$84,Usage!$C$5:$C$11,0),MATCH(UsagePerHour!AL$4,Usage!$D$3:$ABF$3,0)),"")</f>
        <v>35.297562130306503</v>
      </c>
      <c r="AM90" s="6">
        <f>IFERROR(INDEX(Sales!$D$5:$ABF$18,MATCH(UsagePerHour!$B90,Sales!$C$5:$C$18,0),MATCH(UsagePerHour!AM$4,Sales!$D$3:$ABF$3,0))/AM$2*INDEX(Usage!$D$5:$ABF$11,MATCH(UsagePerHour!$B$84,Usage!$C$5:$C$11,0),MATCH(UsagePerHour!AM$4,Usage!$D$3:$ABF$3,0)),"")</f>
        <v>51.295069421668302</v>
      </c>
      <c r="AN90" s="6">
        <f>IFERROR(INDEX(Sales!$D$5:$ABF$18,MATCH(UsagePerHour!$B90,Sales!$C$5:$C$18,0),MATCH(UsagePerHour!AN$4,Sales!$D$3:$ABF$3,0))/AN$2*INDEX(Usage!$D$5:$ABF$11,MATCH(UsagePerHour!$B$84,Usage!$C$5:$C$11,0),MATCH(UsagePerHour!AN$4,Usage!$D$3:$ABF$3,0)),"")</f>
        <v>17.459800399201594</v>
      </c>
      <c r="AO90" s="6">
        <f>IFERROR(INDEX(Sales!$D$5:$ABF$18,MATCH(UsagePerHour!$B90,Sales!$C$5:$C$18,0),MATCH(UsagePerHour!AO$4,Sales!$D$3:$ABF$3,0))/AO$2*INDEX(Usage!$D$5:$ABF$11,MATCH(UsagePerHour!$B$84,Usage!$C$5:$C$11,0),MATCH(UsagePerHour!AO$4,Usage!$D$3:$ABF$3,0)),"")</f>
        <v>21.432170410985492</v>
      </c>
      <c r="AP90" s="6">
        <f>IFERROR(INDEX(Sales!$D$5:$ABF$18,MATCH(UsagePerHour!$B90,Sales!$C$5:$C$18,0),MATCH(UsagePerHour!AP$4,Sales!$D$3:$ABF$3,0))/AP$2*INDEX(Usage!$D$5:$ABF$11,MATCH(UsagePerHour!$B$84,Usage!$C$5:$C$11,0),MATCH(UsagePerHour!AP$4,Usage!$D$3:$ABF$3,0)),"")</f>
        <v>53.686314326938493</v>
      </c>
      <c r="AQ90" s="6">
        <f>IFERROR(INDEX(Sales!$D$5:$ABF$18,MATCH(UsagePerHour!$B90,Sales!$C$5:$C$18,0),MATCH(UsagePerHour!AQ$4,Sales!$D$3:$ABF$3,0))/AQ$2*INDEX(Usage!$D$5:$ABF$11,MATCH(UsagePerHour!$B$84,Usage!$C$5:$C$11,0),MATCH(UsagePerHour!AQ$4,Usage!$D$3:$ABF$3,0)),"")</f>
        <v>34.155078481123887</v>
      </c>
      <c r="AR90" s="6">
        <f>IFERROR(INDEX(Sales!$D$5:$ABF$18,MATCH(UsagePerHour!$B90,Sales!$C$5:$C$18,0),MATCH(UsagePerHour!AR$4,Sales!$D$3:$ABF$3,0))/AR$2*INDEX(Usage!$D$5:$ABF$11,MATCH(UsagePerHour!$B$84,Usage!$C$5:$C$11,0),MATCH(UsagePerHour!AR$4,Usage!$D$3:$ABF$3,0)),"")</f>
        <v>196.82983312119927</v>
      </c>
      <c r="AS90" s="6">
        <f>IFERROR(INDEX(Sales!$D$5:$ABF$18,MATCH(UsagePerHour!$B90,Sales!$C$5:$C$18,0),MATCH(UsagePerHour!AS$4,Sales!$D$3:$ABF$3,0))/AS$2*INDEX(Usage!$D$5:$ABF$11,MATCH(UsagePerHour!$B$84,Usage!$C$5:$C$11,0),MATCH(UsagePerHour!AS$4,Usage!$D$3:$ABF$3,0)),"")</f>
        <v>35.297562130306503</v>
      </c>
      <c r="AT90" s="6">
        <f>IFERROR(INDEX(Sales!$D$5:$ABF$18,MATCH(UsagePerHour!$B90,Sales!$C$5:$C$18,0),MATCH(UsagePerHour!AT$4,Sales!$D$3:$ABF$3,0))/AT$2*INDEX(Usage!$D$5:$ABF$11,MATCH(UsagePerHour!$B$84,Usage!$C$5:$C$11,0),MATCH(UsagePerHour!AT$4,Usage!$D$3:$ABF$3,0)),"")</f>
        <v>51.295069421668302</v>
      </c>
      <c r="AU90" s="6">
        <f>IFERROR(INDEX(Sales!$D$5:$ABF$18,MATCH(UsagePerHour!$B90,Sales!$C$5:$C$18,0),MATCH(UsagePerHour!AU$4,Sales!$D$3:$ABF$3,0))/AU$2*INDEX(Usage!$D$5:$ABF$11,MATCH(UsagePerHour!$B$84,Usage!$C$5:$C$11,0),MATCH(UsagePerHour!AU$4,Usage!$D$3:$ABF$3,0)),"")</f>
        <v>17.459800399201594</v>
      </c>
      <c r="AV90" s="6">
        <f>IFERROR(INDEX(Sales!$D$5:$ABF$18,MATCH(UsagePerHour!$B90,Sales!$C$5:$C$18,0),MATCH(UsagePerHour!AV$4,Sales!$D$3:$ABF$3,0))/AV$2*INDEX(Usage!$D$5:$ABF$11,MATCH(UsagePerHour!$B$84,Usage!$C$5:$C$11,0),MATCH(UsagePerHour!AV$4,Usage!$D$3:$ABF$3,0)),"")</f>
        <v>21.432170410985492</v>
      </c>
      <c r="AW90" s="6">
        <f>IFERROR(INDEX(Sales!$D$5:$ABF$18,MATCH(UsagePerHour!$B90,Sales!$C$5:$C$18,0),MATCH(UsagePerHour!AW$4,Sales!$D$3:$ABF$3,0))/AW$2*INDEX(Usage!$D$5:$ABF$11,MATCH(UsagePerHour!$B$84,Usage!$C$5:$C$11,0),MATCH(UsagePerHour!AW$4,Usage!$D$3:$ABF$3,0)),"")</f>
        <v>53.686314326938493</v>
      </c>
      <c r="AX90" s="6">
        <f>IFERROR(INDEX(Sales!$D$5:$ABF$18,MATCH(UsagePerHour!$B90,Sales!$C$5:$C$18,0),MATCH(UsagePerHour!AX$4,Sales!$D$3:$ABF$3,0))/AX$2*INDEX(Usage!$D$5:$ABF$11,MATCH(UsagePerHour!$B$84,Usage!$C$5:$C$11,0),MATCH(UsagePerHour!AX$4,Usage!$D$3:$ABF$3,0)),"")</f>
        <v>34.155078481123887</v>
      </c>
      <c r="AY90" s="6">
        <f>IFERROR(INDEX(Sales!$D$5:$ABF$18,MATCH(UsagePerHour!$B90,Sales!$C$5:$C$18,0),MATCH(UsagePerHour!AY$4,Sales!$D$3:$ABF$3,0))/AY$2*INDEX(Usage!$D$5:$ABF$11,MATCH(UsagePerHour!$B$84,Usage!$C$5:$C$11,0),MATCH(UsagePerHour!AY$4,Usage!$D$3:$ABF$3,0)),"")</f>
        <v>196.82983312119927</v>
      </c>
      <c r="AZ90" s="6">
        <f>IFERROR(INDEX(Sales!$D$5:$ABF$18,MATCH(UsagePerHour!$B90,Sales!$C$5:$C$18,0),MATCH(UsagePerHour!AZ$4,Sales!$D$3:$ABF$3,0))/AZ$2*INDEX(Usage!$D$5:$ABF$11,MATCH(UsagePerHour!$B$84,Usage!$C$5:$C$11,0),MATCH(UsagePerHour!AZ$4,Usage!$D$3:$ABF$3,0)),"")</f>
        <v>35.297562130306503</v>
      </c>
      <c r="BA90" s="6">
        <f>IFERROR(INDEX(Sales!$D$5:$ABF$18,MATCH(UsagePerHour!$B90,Sales!$C$5:$C$18,0),MATCH(UsagePerHour!BA$4,Sales!$D$3:$ABF$3,0))/BA$2*INDEX(Usage!$D$5:$ABF$11,MATCH(UsagePerHour!$B$84,Usage!$C$5:$C$11,0),MATCH(UsagePerHour!BA$4,Usage!$D$3:$ABF$3,0)),"")</f>
        <v>51.295069421668302</v>
      </c>
      <c r="BB90" s="6">
        <f>IFERROR(INDEX(Sales!$D$5:$ABF$18,MATCH(UsagePerHour!$B90,Sales!$C$5:$C$18,0),MATCH(UsagePerHour!BB$4,Sales!$D$3:$ABF$3,0))/BB$2*INDEX(Usage!$D$5:$ABF$11,MATCH(UsagePerHour!$B$84,Usage!$C$5:$C$11,0),MATCH(UsagePerHour!BB$4,Usage!$D$3:$ABF$3,0)),"")</f>
        <v>17.459800399201594</v>
      </c>
      <c r="BC90" s="6">
        <f>IFERROR(INDEX(Sales!$D$5:$ABF$18,MATCH(UsagePerHour!$B90,Sales!$C$5:$C$18,0),MATCH(UsagePerHour!BC$4,Sales!$D$3:$ABF$3,0))/BC$2*INDEX(Usage!$D$5:$ABF$11,MATCH(UsagePerHour!$B$84,Usage!$C$5:$C$11,0),MATCH(UsagePerHour!BC$4,Usage!$D$3:$ABF$3,0)),"")</f>
        <v>21.432170410985492</v>
      </c>
      <c r="BD90" s="6">
        <f>IFERROR(INDEX(Sales!$D$5:$ABF$18,MATCH(UsagePerHour!$B90,Sales!$C$5:$C$18,0),MATCH(UsagePerHour!BD$4,Sales!$D$3:$ABF$3,0))/BD$2*INDEX(Usage!$D$5:$ABF$11,MATCH(UsagePerHour!$B$84,Usage!$C$5:$C$11,0),MATCH(UsagePerHour!BD$4,Usage!$D$3:$ABF$3,0)),"")</f>
        <v>53.686314326938493</v>
      </c>
      <c r="BE90" s="6">
        <f>IFERROR(INDEX(Sales!$D$5:$ABF$18,MATCH(UsagePerHour!$B90,Sales!$C$5:$C$18,0),MATCH(UsagePerHour!BE$4,Sales!$D$3:$ABF$3,0))/BE$2*INDEX(Usage!$D$5:$ABF$11,MATCH(UsagePerHour!$B$84,Usage!$C$5:$C$11,0),MATCH(UsagePerHour!BE$4,Usage!$D$3:$ABF$3,0)),"")</f>
        <v>34.155078481123887</v>
      </c>
      <c r="BF90" s="6">
        <f>IFERROR(INDEX(Sales!$D$5:$ABF$18,MATCH(UsagePerHour!$B90,Sales!$C$5:$C$18,0),MATCH(UsagePerHour!BF$4,Sales!$D$3:$ABF$3,0))/BF$2*INDEX(Usage!$D$5:$ABF$11,MATCH(UsagePerHour!$B$84,Usage!$C$5:$C$11,0),MATCH(UsagePerHour!BF$4,Usage!$D$3:$ABF$3,0)),"")</f>
        <v>196.82983312119927</v>
      </c>
      <c r="BG90" s="6">
        <f>IFERROR(INDEX(Sales!$D$5:$ABF$18,MATCH(UsagePerHour!$B90,Sales!$C$5:$C$18,0),MATCH(UsagePerHour!BG$4,Sales!$D$3:$ABF$3,0))/BG$2*INDEX(Usage!$D$5:$ABF$11,MATCH(UsagePerHour!$B$84,Usage!$C$5:$C$11,0),MATCH(UsagePerHour!BG$4,Usage!$D$3:$ABF$3,0)),"")</f>
        <v>35.297562130306503</v>
      </c>
      <c r="BH90" s="6">
        <f>IFERROR(INDEX(Sales!$D$5:$ABF$18,MATCH(UsagePerHour!$B90,Sales!$C$5:$C$18,0),MATCH(UsagePerHour!BH$4,Sales!$D$3:$ABF$3,0))/BH$2*INDEX(Usage!$D$5:$ABF$11,MATCH(UsagePerHour!$B$84,Usage!$C$5:$C$11,0),MATCH(UsagePerHour!BH$4,Usage!$D$3:$ABF$3,0)),"")</f>
        <v>51.295069421668302</v>
      </c>
      <c r="BI90" s="6">
        <f>IFERROR(INDEX(Sales!$D$5:$ABF$18,MATCH(UsagePerHour!$B90,Sales!$C$5:$C$18,0),MATCH(UsagePerHour!BI$4,Sales!$D$3:$ABF$3,0))/BI$2*INDEX(Usage!$D$5:$ABF$11,MATCH(UsagePerHour!$B$84,Usage!$C$5:$C$11,0),MATCH(UsagePerHour!BI$4,Usage!$D$3:$ABF$3,0)),"")</f>
        <v>17.459800399201594</v>
      </c>
      <c r="BJ90" s="6">
        <f>IFERROR(INDEX(Sales!$D$5:$ABF$18,MATCH(UsagePerHour!$B90,Sales!$C$5:$C$18,0),MATCH(UsagePerHour!BJ$4,Sales!$D$3:$ABF$3,0))/BJ$2*INDEX(Usage!$D$5:$ABF$11,MATCH(UsagePerHour!$B$84,Usage!$C$5:$C$11,0),MATCH(UsagePerHour!BJ$4,Usage!$D$3:$ABF$3,0)),"")</f>
        <v>21.432170410985492</v>
      </c>
      <c r="BK90" s="6">
        <f>IFERROR(INDEX(Sales!$D$5:$ABF$18,MATCH(UsagePerHour!$B90,Sales!$C$5:$C$18,0),MATCH(UsagePerHour!BK$4,Sales!$D$3:$ABF$3,0))/BK$2*INDEX(Usage!$D$5:$ABF$11,MATCH(UsagePerHour!$B$84,Usage!$C$5:$C$11,0),MATCH(UsagePerHour!BK$4,Usage!$D$3:$ABF$3,0)),"")</f>
        <v>53.686314326938493</v>
      </c>
      <c r="BL90" s="6">
        <f>IFERROR(INDEX(Sales!$D$5:$ABF$18,MATCH(UsagePerHour!$B90,Sales!$C$5:$C$18,0),MATCH(UsagePerHour!BL$4,Sales!$D$3:$ABF$3,0))/BL$2*INDEX(Usage!$D$5:$ABF$11,MATCH(UsagePerHour!$B$84,Usage!$C$5:$C$11,0),MATCH(UsagePerHour!BL$4,Usage!$D$3:$ABF$3,0)),"")</f>
        <v>34.155078481123887</v>
      </c>
      <c r="BM90" s="6">
        <f>IFERROR(INDEX(Sales!$D$5:$ABF$18,MATCH(UsagePerHour!$B90,Sales!$C$5:$C$18,0),MATCH(UsagePerHour!BM$4,Sales!$D$3:$ABF$3,0))/BM$2*INDEX(Usage!$D$5:$ABF$11,MATCH(UsagePerHour!$B$84,Usage!$C$5:$C$11,0),MATCH(UsagePerHour!BM$4,Usage!$D$3:$ABF$3,0)),"")</f>
        <v>196.82983312119927</v>
      </c>
      <c r="BN90" s="6">
        <f>IFERROR(INDEX(Sales!$D$5:$ABF$18,MATCH(UsagePerHour!$B90,Sales!$C$5:$C$18,0),MATCH(UsagePerHour!BN$4,Sales!$D$3:$ABF$3,0))/BN$2*INDEX(Usage!$D$5:$ABF$11,MATCH(UsagePerHour!$B$84,Usage!$C$5:$C$11,0),MATCH(UsagePerHour!BN$4,Usage!$D$3:$ABF$3,0)),"")</f>
        <v>35.297562130306503</v>
      </c>
      <c r="BO90" s="6">
        <f>IFERROR(INDEX(Sales!$D$5:$ABF$18,MATCH(UsagePerHour!$B90,Sales!$C$5:$C$18,0),MATCH(UsagePerHour!BO$4,Sales!$D$3:$ABF$3,0))/BO$2*INDEX(Usage!$D$5:$ABF$11,MATCH(UsagePerHour!$B$84,Usage!$C$5:$C$11,0),MATCH(UsagePerHour!BO$4,Usage!$D$3:$ABF$3,0)),"")</f>
        <v>51.295069421668302</v>
      </c>
      <c r="BP90" s="6">
        <f>IFERROR(INDEX(Sales!$D$5:$ABF$18,MATCH(UsagePerHour!$B90,Sales!$C$5:$C$18,0),MATCH(UsagePerHour!BP$4,Sales!$D$3:$ABF$3,0))/BP$2*INDEX(Usage!$D$5:$ABF$11,MATCH(UsagePerHour!$B$84,Usage!$C$5:$C$11,0),MATCH(UsagePerHour!BP$4,Usage!$D$3:$ABF$3,0)),"")</f>
        <v>17.459800399201594</v>
      </c>
      <c r="BQ90" s="6">
        <f>IFERROR(INDEX(Sales!$D$5:$ABF$18,MATCH(UsagePerHour!$B90,Sales!$C$5:$C$18,0),MATCH(UsagePerHour!BQ$4,Sales!$D$3:$ABF$3,0))/BQ$2*INDEX(Usage!$D$5:$ABF$11,MATCH(UsagePerHour!$B$84,Usage!$C$5:$C$11,0),MATCH(UsagePerHour!BQ$4,Usage!$D$3:$ABF$3,0)),"")</f>
        <v>21.432170410985492</v>
      </c>
      <c r="BR90" s="6">
        <f>IFERROR(INDEX(Sales!$D$5:$ABF$18,MATCH(UsagePerHour!$B90,Sales!$C$5:$C$18,0),MATCH(UsagePerHour!BR$4,Sales!$D$3:$ABF$3,0))/BR$2*INDEX(Usage!$D$5:$ABF$11,MATCH(UsagePerHour!$B$84,Usage!$C$5:$C$11,0),MATCH(UsagePerHour!BR$4,Usage!$D$3:$ABF$3,0)),"")</f>
        <v>53.686314326938493</v>
      </c>
      <c r="BS90" s="6">
        <f>IFERROR(INDEX(Sales!$D$5:$ABF$18,MATCH(UsagePerHour!$B90,Sales!$C$5:$C$18,0),MATCH(UsagePerHour!BS$4,Sales!$D$3:$ABF$3,0))/BS$2*INDEX(Usage!$D$5:$ABF$11,MATCH(UsagePerHour!$B$84,Usage!$C$5:$C$11,0),MATCH(UsagePerHour!BS$4,Usage!$D$3:$ABF$3,0)),"")</f>
        <v>34.155078481123887</v>
      </c>
      <c r="BT90" s="6">
        <f>IFERROR(INDEX(Sales!$D$5:$ABF$18,MATCH(UsagePerHour!$B90,Sales!$C$5:$C$18,0),MATCH(UsagePerHour!BT$4,Sales!$D$3:$ABF$3,0))/BT$2*INDEX(Usage!$D$5:$ABF$11,MATCH(UsagePerHour!$B$84,Usage!$C$5:$C$11,0),MATCH(UsagePerHour!BT$4,Usage!$D$3:$ABF$3,0)),"")</f>
        <v>196.82983312119927</v>
      </c>
      <c r="BU90" s="6">
        <f>IFERROR(INDEX(Sales!$D$5:$ABF$18,MATCH(UsagePerHour!$B90,Sales!$C$5:$C$18,0),MATCH(UsagePerHour!BU$4,Sales!$D$3:$ABF$3,0))/BU$2*INDEX(Usage!$D$5:$ABF$11,MATCH(UsagePerHour!$B$84,Usage!$C$5:$C$11,0),MATCH(UsagePerHour!BU$4,Usage!$D$3:$ABF$3,0)),"")</f>
        <v>35.297562130306503</v>
      </c>
      <c r="BV90" s="6">
        <f>IFERROR(INDEX(Sales!$D$5:$ABF$18,MATCH(UsagePerHour!$B90,Sales!$C$5:$C$18,0),MATCH(UsagePerHour!BV$4,Sales!$D$3:$ABF$3,0))/BV$2*INDEX(Usage!$D$5:$ABF$11,MATCH(UsagePerHour!$B$84,Usage!$C$5:$C$11,0),MATCH(UsagePerHour!BV$4,Usage!$D$3:$ABF$3,0)),"")</f>
        <v>51.295069421668302</v>
      </c>
      <c r="BW90" s="6">
        <f>IFERROR(INDEX(Sales!$D$5:$ABF$18,MATCH(UsagePerHour!$B90,Sales!$C$5:$C$18,0),MATCH(UsagePerHour!BW$4,Sales!$D$3:$ABF$3,0))/BW$2*INDEX(Usage!$D$5:$ABF$11,MATCH(UsagePerHour!$B$84,Usage!$C$5:$C$11,0),MATCH(UsagePerHour!BW$4,Usage!$D$3:$ABF$3,0)),"")</f>
        <v>17.459800399201594</v>
      </c>
      <c r="BX90" s="6">
        <f>IFERROR(INDEX(Sales!$D$5:$ABF$18,MATCH(UsagePerHour!$B90,Sales!$C$5:$C$18,0),MATCH(UsagePerHour!BX$4,Sales!$D$3:$ABF$3,0))/BX$2*INDEX(Usage!$D$5:$ABF$11,MATCH(UsagePerHour!$B$84,Usage!$C$5:$C$11,0),MATCH(UsagePerHour!BX$4,Usage!$D$3:$ABF$3,0)),"")</f>
        <v>21.432170410985492</v>
      </c>
      <c r="BY90" s="6">
        <f>IFERROR(INDEX(Sales!$D$5:$ABF$18,MATCH(UsagePerHour!$B90,Sales!$C$5:$C$18,0),MATCH(UsagePerHour!BY$4,Sales!$D$3:$ABF$3,0))/BY$2*INDEX(Usage!$D$5:$ABF$11,MATCH(UsagePerHour!$B$84,Usage!$C$5:$C$11,0),MATCH(UsagePerHour!BY$4,Usage!$D$3:$ABF$3,0)),"")</f>
        <v>53.686314326938493</v>
      </c>
      <c r="BZ90" s="6">
        <f>IFERROR(INDEX(Sales!$D$5:$ABF$18,MATCH(UsagePerHour!$B90,Sales!$C$5:$C$18,0),MATCH(UsagePerHour!BZ$4,Sales!$D$3:$ABF$3,0))/BZ$2*INDEX(Usage!$D$5:$ABF$11,MATCH(UsagePerHour!$B$84,Usage!$C$5:$C$11,0),MATCH(UsagePerHour!BZ$4,Usage!$D$3:$ABF$3,0)),"")</f>
        <v>34.155078481123887</v>
      </c>
      <c r="CA90" s="6">
        <f>IFERROR(INDEX(Sales!$D$5:$ABF$18,MATCH(UsagePerHour!$B90,Sales!$C$5:$C$18,0),MATCH(UsagePerHour!CA$4,Sales!$D$3:$ABF$3,0))/CA$2*INDEX(Usage!$D$5:$ABF$11,MATCH(UsagePerHour!$B$84,Usage!$C$5:$C$11,0),MATCH(UsagePerHour!CA$4,Usage!$D$3:$ABF$3,0)),"")</f>
        <v>196.82983312119927</v>
      </c>
      <c r="CB90" s="6">
        <f>IFERROR(INDEX(Sales!$D$5:$ABF$18,MATCH(UsagePerHour!$B90,Sales!$C$5:$C$18,0),MATCH(UsagePerHour!CB$4,Sales!$D$3:$ABF$3,0))/CB$2*INDEX(Usage!$D$5:$ABF$11,MATCH(UsagePerHour!$B$84,Usage!$C$5:$C$11,0),MATCH(UsagePerHour!CB$4,Usage!$D$3:$ABF$3,0)),"")</f>
        <v>35.297562130306503</v>
      </c>
      <c r="CC90" s="6">
        <f>IFERROR(INDEX(Sales!$D$5:$ABF$18,MATCH(UsagePerHour!$B90,Sales!$C$5:$C$18,0),MATCH(UsagePerHour!CC$4,Sales!$D$3:$ABF$3,0))/CC$2*INDEX(Usage!$D$5:$ABF$11,MATCH(UsagePerHour!$B$84,Usage!$C$5:$C$11,0),MATCH(UsagePerHour!CC$4,Usage!$D$3:$ABF$3,0)),"")</f>
        <v>51.295069421668302</v>
      </c>
      <c r="CD90" s="6">
        <f>IFERROR(INDEX(Sales!$D$5:$ABF$18,MATCH(UsagePerHour!$B90,Sales!$C$5:$C$18,0),MATCH(UsagePerHour!CD$4,Sales!$D$3:$ABF$3,0))/CD$2*INDEX(Usage!$D$5:$ABF$11,MATCH(UsagePerHour!$B$84,Usage!$C$5:$C$11,0),MATCH(UsagePerHour!CD$4,Usage!$D$3:$ABF$3,0)),"")</f>
        <v>17.459800399201594</v>
      </c>
      <c r="CE90" s="6">
        <f>IFERROR(INDEX(Sales!$D$5:$ABF$18,MATCH(UsagePerHour!$B90,Sales!$C$5:$C$18,0),MATCH(UsagePerHour!CE$4,Sales!$D$3:$ABF$3,0))/CE$2*INDEX(Usage!$D$5:$ABF$11,MATCH(UsagePerHour!$B$84,Usage!$C$5:$C$11,0),MATCH(UsagePerHour!CE$4,Usage!$D$3:$ABF$3,0)),"")</f>
        <v>21.432170410985492</v>
      </c>
      <c r="CF90" s="6">
        <f>IFERROR(INDEX(Sales!$D$5:$ABF$18,MATCH(UsagePerHour!$B90,Sales!$C$5:$C$18,0),MATCH(UsagePerHour!CF$4,Sales!$D$3:$ABF$3,0))/CF$2*INDEX(Usage!$D$5:$ABF$11,MATCH(UsagePerHour!$B$84,Usage!$C$5:$C$11,0),MATCH(UsagePerHour!CF$4,Usage!$D$3:$ABF$3,0)),"")</f>
        <v>53.686314326938493</v>
      </c>
      <c r="CG90" s="6">
        <f>IFERROR(INDEX(Sales!$D$5:$ABF$18,MATCH(UsagePerHour!$B90,Sales!$C$5:$C$18,0),MATCH(UsagePerHour!CG$4,Sales!$D$3:$ABF$3,0))/CG$2*INDEX(Usage!$D$5:$ABF$11,MATCH(UsagePerHour!$B$84,Usage!$C$5:$C$11,0),MATCH(UsagePerHour!CG$4,Usage!$D$3:$ABF$3,0)),"")</f>
        <v>34.155078481123887</v>
      </c>
      <c r="CH90" s="6">
        <f>IFERROR(INDEX(Sales!$D$5:$ABF$18,MATCH(UsagePerHour!$B90,Sales!$C$5:$C$18,0),MATCH(UsagePerHour!CH$4,Sales!$D$3:$ABF$3,0))/CH$2*INDEX(Usage!$D$5:$ABF$11,MATCH(UsagePerHour!$B$84,Usage!$C$5:$C$11,0),MATCH(UsagePerHour!CH$4,Usage!$D$3:$ABF$3,0)),"")</f>
        <v>196.82983312119927</v>
      </c>
      <c r="CI90" s="6">
        <f>IFERROR(INDEX(Sales!$D$5:$ABF$18,MATCH(UsagePerHour!$B90,Sales!$C$5:$C$18,0),MATCH(UsagePerHour!CI$4,Sales!$D$3:$ABF$3,0))/CI$2*INDEX(Usage!$D$5:$ABF$11,MATCH(UsagePerHour!$B$84,Usage!$C$5:$C$11,0),MATCH(UsagePerHour!CI$4,Usage!$D$3:$ABF$3,0)),"")</f>
        <v>35.297562130306503</v>
      </c>
      <c r="CJ90" s="6">
        <f>IFERROR(INDEX(Sales!$D$5:$ABF$18,MATCH(UsagePerHour!$B90,Sales!$C$5:$C$18,0),MATCH(UsagePerHour!CJ$4,Sales!$D$3:$ABF$3,0))/CJ$2*INDEX(Usage!$D$5:$ABF$11,MATCH(UsagePerHour!$B$84,Usage!$C$5:$C$11,0),MATCH(UsagePerHour!CJ$4,Usage!$D$3:$ABF$3,0)),"")</f>
        <v>51.295069421668302</v>
      </c>
      <c r="CK90" s="6">
        <f>IFERROR(INDEX(Sales!$D$5:$ABF$18,MATCH(UsagePerHour!$B90,Sales!$C$5:$C$18,0),MATCH(UsagePerHour!CK$4,Sales!$D$3:$ABF$3,0))/CK$2*INDEX(Usage!$D$5:$ABF$11,MATCH(UsagePerHour!$B$84,Usage!$C$5:$C$11,0),MATCH(UsagePerHour!CK$4,Usage!$D$3:$ABF$3,0)),"")</f>
        <v>17.459800399201594</v>
      </c>
      <c r="CL90" s="6">
        <f>IFERROR(INDEX(Sales!$D$5:$ABF$18,MATCH(UsagePerHour!$B90,Sales!$C$5:$C$18,0),MATCH(UsagePerHour!CL$4,Sales!$D$3:$ABF$3,0))/CL$2*INDEX(Usage!$D$5:$ABF$11,MATCH(UsagePerHour!$B$84,Usage!$C$5:$C$11,0),MATCH(UsagePerHour!CL$4,Usage!$D$3:$ABF$3,0)),"")</f>
        <v>21.432170410985492</v>
      </c>
      <c r="CM90" s="6">
        <f>IFERROR(INDEX(Sales!$D$5:$ABF$18,MATCH(UsagePerHour!$B90,Sales!$C$5:$C$18,0),MATCH(UsagePerHour!CM$4,Sales!$D$3:$ABF$3,0))/CM$2*INDEX(Usage!$D$5:$ABF$11,MATCH(UsagePerHour!$B$84,Usage!$C$5:$C$11,0),MATCH(UsagePerHour!CM$4,Usage!$D$3:$ABF$3,0)),"")</f>
        <v>53.686314326938493</v>
      </c>
      <c r="CN90" s="6">
        <f>IFERROR(INDEX(Sales!$D$5:$ABF$18,MATCH(UsagePerHour!$B90,Sales!$C$5:$C$18,0),MATCH(UsagePerHour!CN$4,Sales!$D$3:$ABF$3,0))/CN$2*INDEX(Usage!$D$5:$ABF$11,MATCH(UsagePerHour!$B$84,Usage!$C$5:$C$11,0),MATCH(UsagePerHour!CN$4,Usage!$D$3:$ABF$3,0)),"")</f>
        <v>34.155078481123887</v>
      </c>
      <c r="CO90" s="6">
        <f>IFERROR(INDEX(Sales!$D$5:$ABF$18,MATCH(UsagePerHour!$B90,Sales!$C$5:$C$18,0),MATCH(UsagePerHour!CO$4,Sales!$D$3:$ABF$3,0))/CO$2*INDEX(Usage!$D$5:$ABF$11,MATCH(UsagePerHour!$B$84,Usage!$C$5:$C$11,0),MATCH(UsagePerHour!CO$4,Usage!$D$3:$ABF$3,0)),"")</f>
        <v>196.82983312119927</v>
      </c>
      <c r="CP90" s="6">
        <f>IFERROR(INDEX(Sales!$D$5:$ABF$18,MATCH(UsagePerHour!$B90,Sales!$C$5:$C$18,0),MATCH(UsagePerHour!CP$4,Sales!$D$3:$ABF$3,0))/CP$2*INDEX(Usage!$D$5:$ABF$11,MATCH(UsagePerHour!$B$84,Usage!$C$5:$C$11,0),MATCH(UsagePerHour!CP$4,Usage!$D$3:$ABF$3,0)),"")</f>
        <v>35.297562130306503</v>
      </c>
      <c r="CQ90" s="6">
        <f>IFERROR(INDEX(Sales!$D$5:$ABF$18,MATCH(UsagePerHour!$B90,Sales!$C$5:$C$18,0),MATCH(UsagePerHour!CQ$4,Sales!$D$3:$ABF$3,0))/CQ$2*INDEX(Usage!$D$5:$ABF$11,MATCH(UsagePerHour!$B$84,Usage!$C$5:$C$11,0),MATCH(UsagePerHour!CQ$4,Usage!$D$3:$ABF$3,0)),"")</f>
        <v>51.295069421668302</v>
      </c>
      <c r="CR90" s="6">
        <f>IFERROR(INDEX(Sales!$D$5:$ABF$18,MATCH(UsagePerHour!$B90,Sales!$C$5:$C$18,0),MATCH(UsagePerHour!CR$4,Sales!$D$3:$ABF$3,0))/CR$2*INDEX(Usage!$D$5:$ABF$11,MATCH(UsagePerHour!$B$84,Usage!$C$5:$C$11,0),MATCH(UsagePerHour!CR$4,Usage!$D$3:$ABF$3,0)),"")</f>
        <v>17.459800399201594</v>
      </c>
      <c r="CS90" s="6">
        <f>IFERROR(INDEX(Sales!$D$5:$ABF$18,MATCH(UsagePerHour!$B90,Sales!$C$5:$C$18,0),MATCH(UsagePerHour!CS$4,Sales!$D$3:$ABF$3,0))/CS$2*INDEX(Usage!$D$5:$ABF$11,MATCH(UsagePerHour!$B$84,Usage!$C$5:$C$11,0),MATCH(UsagePerHour!CS$4,Usage!$D$3:$ABF$3,0)),"")</f>
        <v>21.432170410985492</v>
      </c>
      <c r="CT90" s="6">
        <f>IFERROR(INDEX(Sales!$D$5:$ABF$18,MATCH(UsagePerHour!$B90,Sales!$C$5:$C$18,0),MATCH(UsagePerHour!CT$4,Sales!$D$3:$ABF$3,0))/CT$2*INDEX(Usage!$D$5:$ABF$11,MATCH(UsagePerHour!$B$84,Usage!$C$5:$C$11,0),MATCH(UsagePerHour!CT$4,Usage!$D$3:$ABF$3,0)),"")</f>
        <v>53.686314326938493</v>
      </c>
      <c r="CU90" s="6">
        <f>IFERROR(INDEX(Sales!$D$5:$ABF$18,MATCH(UsagePerHour!$B90,Sales!$C$5:$C$18,0),MATCH(UsagePerHour!CU$4,Sales!$D$3:$ABF$3,0))/CU$2*INDEX(Usage!$D$5:$ABF$11,MATCH(UsagePerHour!$B$84,Usage!$C$5:$C$11,0),MATCH(UsagePerHour!CU$4,Usage!$D$3:$ABF$3,0)),"")</f>
        <v>34.155078481123887</v>
      </c>
      <c r="CV90" s="6">
        <f>IFERROR(INDEX(Sales!$D$5:$ABF$18,MATCH(UsagePerHour!$B90,Sales!$C$5:$C$18,0),MATCH(UsagePerHour!CV$4,Sales!$D$3:$ABF$3,0))/CV$2*INDEX(Usage!$D$5:$ABF$11,MATCH(UsagePerHour!$B$84,Usage!$C$5:$C$11,0),MATCH(UsagePerHour!CV$4,Usage!$D$3:$ABF$3,0)),"")</f>
        <v>196.82983312119927</v>
      </c>
      <c r="CW90" s="6">
        <f>IFERROR(INDEX(Sales!$D$5:$ABF$18,MATCH(UsagePerHour!$B90,Sales!$C$5:$C$18,0),MATCH(UsagePerHour!CW$4,Sales!$D$3:$ABF$3,0))/CW$2*INDEX(Usage!$D$5:$ABF$11,MATCH(UsagePerHour!$B$84,Usage!$C$5:$C$11,0),MATCH(UsagePerHour!CW$4,Usage!$D$3:$ABF$3,0)),"")</f>
        <v>35.297562130306503</v>
      </c>
      <c r="CX90" s="6">
        <f>IFERROR(INDEX(Sales!$D$5:$ABF$18,MATCH(UsagePerHour!$B90,Sales!$C$5:$C$18,0),MATCH(UsagePerHour!CX$4,Sales!$D$3:$ABF$3,0))/CX$2*INDEX(Usage!$D$5:$ABF$11,MATCH(UsagePerHour!$B$84,Usage!$C$5:$C$11,0),MATCH(UsagePerHour!CX$4,Usage!$D$3:$ABF$3,0)),"")</f>
        <v>51.295069421668302</v>
      </c>
      <c r="CY90" s="6">
        <f>IFERROR(INDEX(Sales!$D$5:$ABF$18,MATCH(UsagePerHour!$B90,Sales!$C$5:$C$18,0),MATCH(UsagePerHour!CY$4,Sales!$D$3:$ABF$3,0))/CY$2*INDEX(Usage!$D$5:$ABF$11,MATCH(UsagePerHour!$B$84,Usage!$C$5:$C$11,0),MATCH(UsagePerHour!CY$4,Usage!$D$3:$ABF$3,0)),"")</f>
        <v>17.459800399201594</v>
      </c>
      <c r="CZ90" s="6">
        <f>IFERROR(INDEX(Sales!$D$5:$ABF$18,MATCH(UsagePerHour!$B90,Sales!$C$5:$C$18,0),MATCH(UsagePerHour!CZ$4,Sales!$D$3:$ABF$3,0))/CZ$2*INDEX(Usage!$D$5:$ABF$11,MATCH(UsagePerHour!$B$84,Usage!$C$5:$C$11,0),MATCH(UsagePerHour!CZ$4,Usage!$D$3:$ABF$3,0)),"")</f>
        <v>21.432170410985492</v>
      </c>
      <c r="DA90" s="6">
        <f>IFERROR(INDEX(Sales!$D$5:$ABF$18,MATCH(UsagePerHour!$B90,Sales!$C$5:$C$18,0),MATCH(UsagePerHour!DA$4,Sales!$D$3:$ABF$3,0))/DA$2*INDEX(Usage!$D$5:$ABF$11,MATCH(UsagePerHour!$B$84,Usage!$C$5:$C$11,0),MATCH(UsagePerHour!DA$4,Usage!$D$3:$ABF$3,0)),"")</f>
        <v>23.229125748502991</v>
      </c>
      <c r="DB90" s="6">
        <f>IFERROR(INDEX(Sales!$D$5:$ABF$18,MATCH(UsagePerHour!$B90,Sales!$C$5:$C$18,0),MATCH(UsagePerHour!DB$4,Sales!$D$3:$ABF$3,0))/DB$2*INDEX(Usage!$D$5:$ABF$11,MATCH(UsagePerHour!$B$84,Usage!$C$5:$C$11,0),MATCH(UsagePerHour!DB$4,Usage!$D$3:$ABF$3,0)),"")</f>
        <v>14.295609896958929</v>
      </c>
      <c r="DC90" s="6">
        <f>IFERROR(INDEX(Sales!$D$5:$ABF$18,MATCH(UsagePerHour!$B90,Sales!$C$5:$C$18,0),MATCH(UsagePerHour!DC$4,Sales!$D$3:$ABF$3,0))/DC$2*INDEX(Usage!$D$5:$ABF$11,MATCH(UsagePerHour!$B$84,Usage!$C$5:$C$11,0),MATCH(UsagePerHour!DC$4,Usage!$D$3:$ABF$3,0)),"")</f>
        <v>139.67212312326447</v>
      </c>
      <c r="DD90" s="6">
        <f>IFERROR(INDEX(Sales!$D$5:$ABF$18,MATCH(UsagePerHour!$B90,Sales!$C$5:$C$18,0),MATCH(UsagePerHour!DD$4,Sales!$D$3:$ABF$3,0))/DD$2*INDEX(Usage!$D$5:$ABF$11,MATCH(UsagePerHour!$B$84,Usage!$C$5:$C$11,0),MATCH(UsagePerHour!DD$4,Usage!$D$3:$ABF$3,0)),"")</f>
        <v>40.403649400193039</v>
      </c>
      <c r="DE90" s="6">
        <f>IFERROR(INDEX(Sales!$D$5:$ABF$18,MATCH(UsagePerHour!$B90,Sales!$C$5:$C$18,0),MATCH(UsagePerHour!DE$4,Sales!$D$3:$ABF$3,0))/DE$2*INDEX(Usage!$D$5:$ABF$11,MATCH(UsagePerHour!$B$84,Usage!$C$5:$C$11,0),MATCH(UsagePerHour!DE$4,Usage!$D$3:$ABF$3,0)),"")</f>
        <v>28.250656202773285</v>
      </c>
      <c r="DF90" s="6">
        <f>IFERROR(INDEX(Sales!$D$5:$ABF$18,MATCH(UsagePerHour!$B90,Sales!$C$5:$C$18,0),MATCH(UsagePerHour!DF$4,Sales!$D$3:$ABF$3,0))/DF$2*INDEX(Usage!$D$5:$ABF$11,MATCH(UsagePerHour!$B$84,Usage!$C$5:$C$11,0),MATCH(UsagePerHour!DF$4,Usage!$D$3:$ABF$3,0)),"")</f>
        <v>1.9128695353658054</v>
      </c>
      <c r="DG90" s="6">
        <f>IFERROR(INDEX(Sales!$D$5:$ABF$18,MATCH(UsagePerHour!$B90,Sales!$C$5:$C$18,0),MATCH(UsagePerHour!DG$4,Sales!$D$3:$ABF$3,0))/DG$2*INDEX(Usage!$D$5:$ABF$11,MATCH(UsagePerHour!$B$84,Usage!$C$5:$C$11,0),MATCH(UsagePerHour!DG$4,Usage!$D$3:$ABF$3,0)),"")</f>
        <v>14.477802446886583</v>
      </c>
      <c r="DH90" s="6">
        <f>IFERROR(INDEX(Sales!$D$5:$ABF$18,MATCH(UsagePerHour!$B90,Sales!$C$5:$C$18,0),MATCH(UsagePerHour!DH$4,Sales!$D$3:$ABF$3,0))/DH$2*INDEX(Usage!$D$5:$ABF$11,MATCH(UsagePerHour!$B$84,Usage!$C$5:$C$11,0),MATCH(UsagePerHour!DH$4,Usage!$D$3:$ABF$3,0)),"")</f>
        <v>71.06783345253622</v>
      </c>
      <c r="DI90" s="6">
        <f>IFERROR(INDEX(Sales!$D$5:$ABF$18,MATCH(UsagePerHour!$B90,Sales!$C$5:$C$18,0),MATCH(UsagePerHour!DI$4,Sales!$D$3:$ABF$3,0))/DI$2*INDEX(Usage!$D$5:$ABF$11,MATCH(UsagePerHour!$B$84,Usage!$C$5:$C$11,0),MATCH(UsagePerHour!DI$4,Usage!$D$3:$ABF$3,0)),"")</f>
        <v>16.386651490216263</v>
      </c>
      <c r="DJ90" s="6">
        <f>IFERROR(INDEX(Sales!$D$5:$ABF$18,MATCH(UsagePerHour!$B90,Sales!$C$5:$C$18,0),MATCH(UsagePerHour!DJ$4,Sales!$D$3:$ABF$3,0))/DJ$2*INDEX(Usage!$D$5:$ABF$11,MATCH(UsagePerHour!$B$84,Usage!$C$5:$C$11,0),MATCH(UsagePerHour!DJ$4,Usage!$D$3:$ABF$3,0)),"")</f>
        <v>139.90108269301371</v>
      </c>
      <c r="DK90" s="6">
        <f>IFERROR(INDEX(Sales!$D$5:$ABF$18,MATCH(UsagePerHour!$B90,Sales!$C$5:$C$18,0),MATCH(UsagePerHour!DK$4,Sales!$D$3:$ABF$3,0))/DK$2*INDEX(Usage!$D$5:$ABF$11,MATCH(UsagePerHour!$B$84,Usage!$C$5:$C$11,0),MATCH(UsagePerHour!DK$4,Usage!$D$3:$ABF$3,0)),"")</f>
        <v>42.886318288900355</v>
      </c>
      <c r="DL90" s="6">
        <f>IFERROR(INDEX(Sales!$D$5:$ABF$18,MATCH(UsagePerHour!$B90,Sales!$C$5:$C$18,0),MATCH(UsagePerHour!DL$4,Sales!$D$3:$ABF$3,0))/DL$2*INDEX(Usage!$D$5:$ABF$11,MATCH(UsagePerHour!$B$84,Usage!$C$5:$C$11,0),MATCH(UsagePerHour!DL$4,Usage!$D$3:$ABF$3,0)),"")</f>
        <v>89.551938795752775</v>
      </c>
      <c r="DM90" s="6">
        <f>IFERROR(INDEX(Sales!$D$5:$ABF$18,MATCH(UsagePerHour!$B90,Sales!$C$5:$C$18,0),MATCH(UsagePerHour!DM$4,Sales!$D$3:$ABF$3,0))/DM$2*INDEX(Usage!$D$5:$ABF$11,MATCH(UsagePerHour!$B$84,Usage!$C$5:$C$11,0),MATCH(UsagePerHour!DM$4,Usage!$D$3:$ABF$3,0)),"")</f>
        <v>16.297108066971081</v>
      </c>
      <c r="DN90" s="6">
        <f>IFERROR(INDEX(Sales!$D$5:$ABF$18,MATCH(UsagePerHour!$B90,Sales!$C$5:$C$18,0),MATCH(UsagePerHour!DN$4,Sales!$D$3:$ABF$3,0))/DN$2*INDEX(Usage!$D$5:$ABF$11,MATCH(UsagePerHour!$B$84,Usage!$C$5:$C$11,0),MATCH(UsagePerHour!DN$4,Usage!$D$3:$ABF$3,0)),"")</f>
        <v>21.782179520926562</v>
      </c>
      <c r="DO90" s="6">
        <f>IFERROR(INDEX(Sales!$D$5:$ABF$18,MATCH(UsagePerHour!$B90,Sales!$C$5:$C$18,0),MATCH(UsagePerHour!DO$4,Sales!$D$3:$ABF$3,0))/DO$2*INDEX(Usage!$D$5:$ABF$11,MATCH(UsagePerHour!$B$84,Usage!$C$5:$C$11,0),MATCH(UsagePerHour!DO$4,Usage!$D$3:$ABF$3,0)),"")</f>
        <v>32.311504238705545</v>
      </c>
      <c r="DP90" s="6">
        <f>IFERROR(INDEX(Sales!$D$5:$ABF$18,MATCH(UsagePerHour!$B90,Sales!$C$5:$C$18,0),MATCH(UsagePerHour!DP$4,Sales!$D$3:$ABF$3,0))/DP$2*INDEX(Usage!$D$5:$ABF$11,MATCH(UsagePerHour!$B$84,Usage!$C$5:$C$11,0),MATCH(UsagePerHour!DP$4,Usage!$D$3:$ABF$3,0)),"")</f>
        <v>12.333537400188268</v>
      </c>
      <c r="DQ90" s="6">
        <f>IFERROR(INDEX(Sales!$D$5:$ABF$18,MATCH(UsagePerHour!$B90,Sales!$C$5:$C$18,0),MATCH(UsagePerHour!DQ$4,Sales!$D$3:$ABF$3,0))/DQ$2*INDEX(Usage!$D$5:$ABF$11,MATCH(UsagePerHour!$B$84,Usage!$C$5:$C$11,0),MATCH(UsagePerHour!DQ$4,Usage!$D$3:$ABF$3,0)),"")</f>
        <v>192.76357438826739</v>
      </c>
      <c r="DR90" s="6">
        <f>IFERROR(INDEX(Sales!$D$5:$ABF$18,MATCH(UsagePerHour!$B90,Sales!$C$5:$C$18,0),MATCH(UsagePerHour!DR$4,Sales!$D$3:$ABF$3,0))/DR$2*INDEX(Usage!$D$5:$ABF$11,MATCH(UsagePerHour!$B$84,Usage!$C$5:$C$11,0),MATCH(UsagePerHour!DR$4,Usage!$D$3:$ABF$3,0)),"")</f>
        <v>31.230388249682086</v>
      </c>
      <c r="DS90" s="6">
        <f>IFERROR(INDEX(Sales!$D$5:$ABF$18,MATCH(UsagePerHour!$B90,Sales!$C$5:$C$18,0),MATCH(UsagePerHour!DS$4,Sales!$D$3:$ABF$3,0))/DS$2*INDEX(Usage!$D$5:$ABF$11,MATCH(UsagePerHour!$B$84,Usage!$C$5:$C$11,0),MATCH(UsagePerHour!DS$4,Usage!$D$3:$ABF$3,0)),"")</f>
        <v>43.119877635819329</v>
      </c>
      <c r="DT90" s="6">
        <f>IFERROR(INDEX(Sales!$D$5:$ABF$18,MATCH(UsagePerHour!$B90,Sales!$C$5:$C$18,0),MATCH(UsagePerHour!DT$4,Sales!$D$3:$ABF$3,0))/DT$2*INDEX(Usage!$D$5:$ABF$11,MATCH(UsagePerHour!$B$84,Usage!$C$5:$C$11,0),MATCH(UsagePerHour!DT$4,Usage!$D$3:$ABF$3,0)),"")</f>
        <v>7.9418467583497048</v>
      </c>
      <c r="DU90" s="6">
        <f>IFERROR(INDEX(Sales!$D$5:$ABF$18,MATCH(UsagePerHour!$B90,Sales!$C$5:$C$18,0),MATCH(UsagePerHour!DU$4,Sales!$D$3:$ABF$3,0))/DU$2*INDEX(Usage!$D$5:$ABF$11,MATCH(UsagePerHour!$B$84,Usage!$C$5:$C$11,0),MATCH(UsagePerHour!DU$4,Usage!$D$3:$ABF$3,0)),"")</f>
        <v>11.669791931442681</v>
      </c>
      <c r="DV90" s="6">
        <f>IFERROR(INDEX(Sales!$D$5:$ABF$18,MATCH(UsagePerHour!$B90,Sales!$C$5:$C$18,0),MATCH(UsagePerHour!DV$4,Sales!$D$3:$ABF$3,0))/DV$2*INDEX(Usage!$D$5:$ABF$11,MATCH(UsagePerHour!$B$84,Usage!$C$5:$C$11,0),MATCH(UsagePerHour!DV$4,Usage!$D$3:$ABF$3,0)),"")</f>
        <v>19.231466666666666</v>
      </c>
      <c r="DW90" s="6">
        <f>IFERROR(INDEX(Sales!$D$5:$ABF$18,MATCH(UsagePerHour!$B90,Sales!$C$5:$C$18,0),MATCH(UsagePerHour!DW$4,Sales!$D$3:$ABF$3,0))/DW$2*INDEX(Usage!$D$5:$ABF$11,MATCH(UsagePerHour!$B$84,Usage!$C$5:$C$11,0),MATCH(UsagePerHour!DW$4,Usage!$D$3:$ABF$3,0)),"")</f>
        <v>6.7288513570643449</v>
      </c>
      <c r="DX90" s="6">
        <f>IFERROR(INDEX(Sales!$D$5:$ABF$18,MATCH(UsagePerHour!$B90,Sales!$C$5:$C$18,0),MATCH(UsagePerHour!DX$4,Sales!$D$3:$ABF$3,0))/DX$2*INDEX(Usage!$D$5:$ABF$11,MATCH(UsagePerHour!$B$84,Usage!$C$5:$C$11,0),MATCH(UsagePerHour!DX$4,Usage!$D$3:$ABF$3,0)),"")</f>
        <v>101.42410759551734</v>
      </c>
      <c r="DY90" s="6">
        <f>IFERROR(INDEX(Sales!$D$5:$ABF$18,MATCH(UsagePerHour!$B90,Sales!$C$5:$C$18,0),MATCH(UsagePerHour!DY$4,Sales!$D$3:$ABF$3,0))/DY$2*INDEX(Usage!$D$5:$ABF$11,MATCH(UsagePerHour!$B$84,Usage!$C$5:$C$11,0),MATCH(UsagePerHour!DY$4,Usage!$D$3:$ABF$3,0)),"")</f>
        <v>35.624315356260084</v>
      </c>
      <c r="DZ90" s="6">
        <f>IFERROR(INDEX(Sales!$D$5:$ABF$18,MATCH(UsagePerHour!$B90,Sales!$C$5:$C$18,0),MATCH(UsagePerHour!DZ$4,Sales!$D$3:$ABF$3,0))/DZ$2*INDEX(Usage!$D$5:$ABF$11,MATCH(UsagePerHour!$B$84,Usage!$C$5:$C$11,0),MATCH(UsagePerHour!DZ$4,Usage!$D$3:$ABF$3,0)),"")</f>
        <v>60.435348557559848</v>
      </c>
      <c r="EA90" s="6">
        <f>IFERROR(INDEX(Sales!$D$5:$ABF$18,MATCH(UsagePerHour!$B90,Sales!$C$5:$C$18,0),MATCH(UsagePerHour!EA$4,Sales!$D$3:$ABF$3,0))/EA$2*INDEX(Usage!$D$5:$ABF$11,MATCH(UsagePerHour!$B$84,Usage!$C$5:$C$11,0),MATCH(UsagePerHour!EA$4,Usage!$D$3:$ABF$3,0)),"")</f>
        <v>60.568001348581774</v>
      </c>
      <c r="EB90" s="6">
        <f>IFERROR(INDEX(Sales!$D$5:$ABF$18,MATCH(UsagePerHour!$B90,Sales!$C$5:$C$18,0),MATCH(UsagePerHour!EB$4,Sales!$D$3:$ABF$3,0))/EB$2*INDEX(Usage!$D$5:$ABF$11,MATCH(UsagePerHour!$B$84,Usage!$C$5:$C$11,0),MATCH(UsagePerHour!EB$4,Usage!$D$3:$ABF$3,0)),"")</f>
        <v>8.7889322454771199E-2</v>
      </c>
      <c r="EC90" s="6">
        <f>IFERROR(INDEX(Sales!$D$5:$ABF$18,MATCH(UsagePerHour!$B90,Sales!$C$5:$C$18,0),MATCH(UsagePerHour!EC$4,Sales!$D$3:$ABF$3,0))/EC$2*INDEX(Usage!$D$5:$ABF$11,MATCH(UsagePerHour!$B$84,Usage!$C$5:$C$11,0),MATCH(UsagePerHour!EC$4,Usage!$D$3:$ABF$3,0)),"")</f>
        <v>11.905452310614791</v>
      </c>
      <c r="ED90" s="6">
        <f>IFERROR(INDEX(Sales!$D$5:$ABF$18,MATCH(UsagePerHour!$B90,Sales!$C$5:$C$18,0),MATCH(UsagePerHour!ED$4,Sales!$D$3:$ABF$3,0))/ED$2*INDEX(Usage!$D$5:$ABF$11,MATCH(UsagePerHour!$B$84,Usage!$C$5:$C$11,0),MATCH(UsagePerHour!ED$4,Usage!$D$3:$ABF$3,0)),"")</f>
        <v>20.149120893503774</v>
      </c>
      <c r="EE90" s="6">
        <f>IFERROR(INDEX(Sales!$D$5:$ABF$18,MATCH(UsagePerHour!$B90,Sales!$C$5:$C$18,0),MATCH(UsagePerHour!EE$4,Sales!$D$3:$ABF$3,0))/EE$2*INDEX(Usage!$D$5:$ABF$11,MATCH(UsagePerHour!$B$84,Usage!$C$5:$C$11,0),MATCH(UsagePerHour!EE$4,Usage!$D$3:$ABF$3,0)),"")</f>
        <v>145.63112329995934</v>
      </c>
      <c r="EF90" s="6">
        <f>IFERROR(INDEX(Sales!$D$5:$ABF$18,MATCH(UsagePerHour!$B90,Sales!$C$5:$C$18,0),MATCH(UsagePerHour!EF$4,Sales!$D$3:$ABF$3,0))/EF$2*INDEX(Usage!$D$5:$ABF$11,MATCH(UsagePerHour!$B$84,Usage!$C$5:$C$11,0),MATCH(UsagePerHour!EF$4,Usage!$D$3:$ABF$3,0)),"")</f>
        <v>57.212731749710315</v>
      </c>
      <c r="EG90" s="6">
        <f>IFERROR(INDEX(Sales!$D$5:$ABF$18,MATCH(UsagePerHour!$B90,Sales!$C$5:$C$18,0),MATCH(UsagePerHour!EG$4,Sales!$D$3:$ABF$3,0))/EG$2*INDEX(Usage!$D$5:$ABF$11,MATCH(UsagePerHour!$B$84,Usage!$C$5:$C$11,0),MATCH(UsagePerHour!EG$4,Usage!$D$3:$ABF$3,0)),"")</f>
        <v>69.122899090515574</v>
      </c>
      <c r="EH90" s="6">
        <f>IFERROR(INDEX(Sales!$D$5:$ABF$18,MATCH(UsagePerHour!$B90,Sales!$C$5:$C$18,0),MATCH(UsagePerHour!EH$4,Sales!$D$3:$ABF$3,0))/EH$2*INDEX(Usage!$D$5:$ABF$11,MATCH(UsagePerHour!$B$84,Usage!$C$5:$C$11,0),MATCH(UsagePerHour!EH$4,Usage!$D$3:$ABF$3,0)),"")</f>
        <v>10.504783365768718</v>
      </c>
      <c r="EI90" s="6">
        <f>IFERROR(INDEX(Sales!$D$5:$ABF$18,MATCH(UsagePerHour!$B90,Sales!$C$5:$C$18,0),MATCH(UsagePerHour!EI$4,Sales!$D$3:$ABF$3,0))/EI$2*INDEX(Usage!$D$5:$ABF$11,MATCH(UsagePerHour!$B$84,Usage!$C$5:$C$11,0),MATCH(UsagePerHour!EI$4,Usage!$D$3:$ABF$3,0)),"")</f>
        <v>18.622739685585653</v>
      </c>
      <c r="EJ90" s="6">
        <f>IFERROR(INDEX(Sales!$D$5:$ABF$18,MATCH(UsagePerHour!$B90,Sales!$C$5:$C$18,0),MATCH(UsagePerHour!EJ$4,Sales!$D$3:$ABF$3,0))/EJ$2*INDEX(Usage!$D$5:$ABF$11,MATCH(UsagePerHour!$B$84,Usage!$C$5:$C$11,0),MATCH(UsagePerHour!EJ$4,Usage!$D$3:$ABF$3,0)),"")</f>
        <v>25.0903852473424</v>
      </c>
      <c r="EK90" s="6">
        <f>IFERROR(INDEX(Sales!$D$5:$ABF$18,MATCH(UsagePerHour!$B90,Sales!$C$5:$C$18,0),MATCH(UsagePerHour!EK$4,Sales!$D$3:$ABF$3,0))/EK$2*INDEX(Usage!$D$5:$ABF$11,MATCH(UsagePerHour!$B$84,Usage!$C$5:$C$11,0),MATCH(UsagePerHour!EK$4,Usage!$D$3:$ABF$3,0)),"")</f>
        <v>23.847246302665116</v>
      </c>
      <c r="EL90" s="6">
        <f>IFERROR(INDEX(Sales!$D$5:$ABF$18,MATCH(UsagePerHour!$B90,Sales!$C$5:$C$18,0),MATCH(UsagePerHour!EL$4,Sales!$D$3:$ABF$3,0))/EL$2*INDEX(Usage!$D$5:$ABF$11,MATCH(UsagePerHour!$B$84,Usage!$C$5:$C$11,0),MATCH(UsagePerHour!EL$4,Usage!$D$3:$ABF$3,0)),"")</f>
        <v>155.16496141332115</v>
      </c>
      <c r="EM90" s="6">
        <f>IFERROR(INDEX(Sales!$D$5:$ABF$18,MATCH(UsagePerHour!$B90,Sales!$C$5:$C$18,0),MATCH(UsagePerHour!EM$4,Sales!$D$3:$ABF$3,0))/EM$2*INDEX(Usage!$D$5:$ABF$11,MATCH(UsagePerHour!$B$84,Usage!$C$5:$C$11,0),MATCH(UsagePerHour!EM$4,Usage!$D$3:$ABF$3,0)),"")</f>
        <v>58.051846385453253</v>
      </c>
      <c r="EN90" s="6">
        <f>IFERROR(INDEX(Sales!$D$5:$ABF$18,MATCH(UsagePerHour!$B90,Sales!$C$5:$C$18,0),MATCH(UsagePerHour!EN$4,Sales!$D$3:$ABF$3,0))/EN$2*INDEX(Usage!$D$5:$ABF$11,MATCH(UsagePerHour!$B$84,Usage!$C$5:$C$11,0),MATCH(UsagePerHour!EN$4,Usage!$D$3:$ABF$3,0)),"")</f>
        <v>36.805453348309385</v>
      </c>
      <c r="EO90" s="6">
        <f>IFERROR(INDEX(Sales!$D$5:$ABF$18,MATCH(UsagePerHour!$B90,Sales!$C$5:$C$18,0),MATCH(UsagePerHour!EO$4,Sales!$D$3:$ABF$3,0))/EO$2*INDEX(Usage!$D$5:$ABF$11,MATCH(UsagePerHour!$B$84,Usage!$C$5:$C$11,0),MATCH(UsagePerHour!EO$4,Usage!$D$3:$ABF$3,0)),"")</f>
        <v>6.5295182388030426</v>
      </c>
      <c r="EP90" s="6">
        <f>IFERROR(INDEX(Sales!$D$5:$ABF$18,MATCH(UsagePerHour!$B90,Sales!$C$5:$C$18,0),MATCH(UsagePerHour!EP$4,Sales!$D$3:$ABF$3,0))/EP$2*INDEX(Usage!$D$5:$ABF$11,MATCH(UsagePerHour!$B$84,Usage!$C$5:$C$11,0),MATCH(UsagePerHour!EP$4,Usage!$D$3:$ABF$3,0)),"")</f>
        <v>30.696517889653322</v>
      </c>
      <c r="EQ90" s="6">
        <f>IFERROR(INDEX(Sales!$D$5:$ABF$18,MATCH(UsagePerHour!$B90,Sales!$C$5:$C$18,0),MATCH(UsagePerHour!EQ$4,Sales!$D$3:$ABF$3,0))/EQ$2*INDEX(Usage!$D$5:$ABF$11,MATCH(UsagePerHour!$B$84,Usage!$C$5:$C$11,0),MATCH(UsagePerHour!EQ$4,Usage!$D$3:$ABF$3,0)),"")</f>
        <v>42.257313829787236</v>
      </c>
      <c r="ER90" s="6">
        <f>IFERROR(INDEX(Sales!$D$5:$ABF$18,MATCH(UsagePerHour!$B90,Sales!$C$5:$C$18,0),MATCH(UsagePerHour!ER$4,Sales!$D$3:$ABF$3,0))/ER$2*INDEX(Usage!$D$5:$ABF$11,MATCH(UsagePerHour!$B$84,Usage!$C$5:$C$11,0),MATCH(UsagePerHour!ER$4,Usage!$D$3:$ABF$3,0)),"")</f>
        <v>32.95858250276855</v>
      </c>
      <c r="ES90" s="6">
        <f>IFERROR(INDEX(Sales!$D$5:$ABF$18,MATCH(UsagePerHour!$B90,Sales!$C$5:$C$18,0),MATCH(UsagePerHour!ES$4,Sales!$D$3:$ABF$3,0))/ES$2*INDEX(Usage!$D$5:$ABF$11,MATCH(UsagePerHour!$B$84,Usage!$C$5:$C$11,0),MATCH(UsagePerHour!ES$4,Usage!$D$3:$ABF$3,0)),"")</f>
        <v>128.10642681632729</v>
      </c>
      <c r="ET90" s="6">
        <f>IFERROR(INDEX(Sales!$D$5:$ABF$18,MATCH(UsagePerHour!$B90,Sales!$C$5:$C$18,0),MATCH(UsagePerHour!ET$4,Sales!$D$3:$ABF$3,0))/ET$2*INDEX(Usage!$D$5:$ABF$11,MATCH(UsagePerHour!$B$84,Usage!$C$5:$C$11,0),MATCH(UsagePerHour!ET$4,Usage!$D$3:$ABF$3,0)),"")</f>
        <v>40.756263904522605</v>
      </c>
      <c r="EU90" s="6">
        <f>IFERROR(INDEX(Sales!$D$5:$ABF$18,MATCH(UsagePerHour!$B90,Sales!$C$5:$C$18,0),MATCH(UsagePerHour!EU$4,Sales!$D$3:$ABF$3,0))/EU$2*INDEX(Usage!$D$5:$ABF$11,MATCH(UsagePerHour!$B$84,Usage!$C$5:$C$11,0),MATCH(UsagePerHour!EU$4,Usage!$D$3:$ABF$3,0)),"")</f>
        <v>97.844267015639488</v>
      </c>
      <c r="EV90" s="6">
        <f>IFERROR(INDEX(Sales!$D$5:$ABF$18,MATCH(UsagePerHour!$B90,Sales!$C$5:$C$18,0),MATCH(UsagePerHour!EV$4,Sales!$D$3:$ABF$3,0))/EV$2*INDEX(Usage!$D$5:$ABF$11,MATCH(UsagePerHour!$B$84,Usage!$C$5:$C$11,0),MATCH(UsagePerHour!EV$4,Usage!$D$3:$ABF$3,0)),"")</f>
        <v>19.59618031950971</v>
      </c>
      <c r="EW90" s="6">
        <f>IFERROR(INDEX(Sales!$D$5:$ABF$18,MATCH(UsagePerHour!$B90,Sales!$C$5:$C$18,0),MATCH(UsagePerHour!EW$4,Sales!$D$3:$ABF$3,0))/EW$2*INDEX(Usage!$D$5:$ABF$11,MATCH(UsagePerHour!$B$84,Usage!$C$5:$C$11,0),MATCH(UsagePerHour!EW$4,Usage!$D$3:$ABF$3,0)),"")</f>
        <v>22.154659862970501</v>
      </c>
      <c r="EX90" s="6">
        <f>IFERROR(INDEX(Sales!$D$5:$ABF$18,MATCH(UsagePerHour!$B90,Sales!$C$5:$C$18,0),MATCH(UsagePerHour!EX$4,Sales!$D$3:$ABF$3,0))/EX$2*INDEX(Usage!$D$5:$ABF$11,MATCH(UsagePerHour!$B$84,Usage!$C$5:$C$11,0),MATCH(UsagePerHour!EX$4,Usage!$D$3:$ABF$3,0)),"")</f>
        <v>32.419141413793341</v>
      </c>
      <c r="EY90" s="6">
        <f>IFERROR(INDEX(Sales!$D$5:$ABF$18,MATCH(UsagePerHour!$B90,Sales!$C$5:$C$18,0),MATCH(UsagePerHour!EY$4,Sales!$D$3:$ABF$3,0))/EY$2*INDEX(Usage!$D$5:$ABF$11,MATCH(UsagePerHour!$B$84,Usage!$C$5:$C$11,0),MATCH(UsagePerHour!EY$4,Usage!$D$3:$ABF$3,0)),"")</f>
        <v>178.03858327957877</v>
      </c>
      <c r="EZ90" s="6">
        <f>IFERROR(INDEX(Sales!$D$5:$ABF$18,MATCH(UsagePerHour!$B90,Sales!$C$5:$C$18,0),MATCH(UsagePerHour!EZ$4,Sales!$D$3:$ABF$3,0))/EZ$2*INDEX(Usage!$D$5:$ABF$11,MATCH(UsagePerHour!$B$84,Usage!$C$5:$C$11,0),MATCH(UsagePerHour!EZ$4,Usage!$D$3:$ABF$3,0)),"")</f>
        <v>207.04143348307272</v>
      </c>
      <c r="FA90" s="6">
        <f>IFERROR(INDEX(Sales!$D$5:$ABF$18,MATCH(UsagePerHour!$B90,Sales!$C$5:$C$18,0),MATCH(UsagePerHour!FA$4,Sales!$D$3:$ABF$3,0))/FA$2*INDEX(Usage!$D$5:$ABF$11,MATCH(UsagePerHour!$B$84,Usage!$C$5:$C$11,0),MATCH(UsagePerHour!FA$4,Usage!$D$3:$ABF$3,0)),"")</f>
        <v>58.794042303124108</v>
      </c>
      <c r="FB90" s="6">
        <f>IFERROR(INDEX(Sales!$D$5:$ABF$18,MATCH(UsagePerHour!$B90,Sales!$C$5:$C$18,0),MATCH(UsagePerHour!FB$4,Sales!$D$3:$ABF$3,0))/FB$2*INDEX(Usage!$D$5:$ABF$11,MATCH(UsagePerHour!$B$84,Usage!$C$5:$C$11,0),MATCH(UsagePerHour!FB$4,Usage!$D$3:$ABF$3,0)),"")</f>
        <v>18.089900486480165</v>
      </c>
      <c r="FC90" s="6">
        <f>IFERROR(INDEX(Sales!$D$5:$ABF$18,MATCH(UsagePerHour!$B90,Sales!$C$5:$C$18,0),MATCH(UsagePerHour!FC$4,Sales!$D$3:$ABF$3,0))/FC$2*INDEX(Usage!$D$5:$ABF$11,MATCH(UsagePerHour!$B$84,Usage!$C$5:$C$11,0),MATCH(UsagePerHour!FC$4,Usage!$D$3:$ABF$3,0)),"")</f>
        <v>8.1936787115200378</v>
      </c>
      <c r="FD90" s="6">
        <f>IFERROR(INDEX(Sales!$D$5:$ABF$18,MATCH(UsagePerHour!$B90,Sales!$C$5:$C$18,0),MATCH(UsagePerHour!FD$4,Sales!$D$3:$ABF$3,0))/FD$2*INDEX(Usage!$D$5:$ABF$11,MATCH(UsagePerHour!$B$84,Usage!$C$5:$C$11,0),MATCH(UsagePerHour!FD$4,Usage!$D$3:$ABF$3,0)),"")</f>
        <v>1.3344358770592151</v>
      </c>
      <c r="FE90" s="6">
        <f>IFERROR(INDEX(Sales!$D$5:$ABF$18,MATCH(UsagePerHour!$B90,Sales!$C$5:$C$18,0),MATCH(UsagePerHour!FE$4,Sales!$D$3:$ABF$3,0))/FE$2*INDEX(Usage!$D$5:$ABF$11,MATCH(UsagePerHour!$B$84,Usage!$C$5:$C$11,0),MATCH(UsagePerHour!FE$4,Usage!$D$3:$ABF$3,0)),"")</f>
        <v>7.580604875929847</v>
      </c>
      <c r="FF90" s="6">
        <f>IFERROR(INDEX(Sales!$D$5:$ABF$18,MATCH(UsagePerHour!$B90,Sales!$C$5:$C$18,0),MATCH(UsagePerHour!FF$4,Sales!$D$3:$ABF$3,0))/FF$2*INDEX(Usage!$D$5:$ABF$11,MATCH(UsagePerHour!$B$84,Usage!$C$5:$C$11,0),MATCH(UsagePerHour!FF$4,Usage!$D$3:$ABF$3,0)),"")</f>
        <v>1.9950675742330077</v>
      </c>
      <c r="FG90" s="6">
        <f>IFERROR(INDEX(Sales!$D$5:$ABF$18,MATCH(UsagePerHour!$B90,Sales!$C$5:$C$18,0),MATCH(UsagePerHour!FG$4,Sales!$D$3:$ABF$3,0))/FG$2*INDEX(Usage!$D$5:$ABF$11,MATCH(UsagePerHour!$B$84,Usage!$C$5:$C$11,0),MATCH(UsagePerHour!FG$4,Usage!$D$3:$ABF$3,0)),"")</f>
        <v>28.814547821586828</v>
      </c>
      <c r="FH90" s="6">
        <f>IFERROR(INDEX(Sales!$D$5:$ABF$18,MATCH(UsagePerHour!$B90,Sales!$C$5:$C$18,0),MATCH(UsagePerHour!FH$4,Sales!$D$3:$ABF$3,0))/FH$2*INDEX(Usage!$D$5:$ABF$11,MATCH(UsagePerHour!$B$84,Usage!$C$5:$C$11,0),MATCH(UsagePerHour!FH$4,Usage!$D$3:$ABF$3,0)),"")</f>
        <v>13.678404025550295</v>
      </c>
      <c r="FI90" s="6">
        <f>IFERROR(INDEX(Sales!$D$5:$ABF$18,MATCH(UsagePerHour!$B90,Sales!$C$5:$C$18,0),MATCH(UsagePerHour!FI$4,Sales!$D$3:$ABF$3,0))/FI$2*INDEX(Usage!$D$5:$ABF$11,MATCH(UsagePerHour!$B$84,Usage!$C$5:$C$11,0),MATCH(UsagePerHour!FI$4,Usage!$D$3:$ABF$3,0)),"")</f>
        <v>31.333814045876302</v>
      </c>
      <c r="FJ90" s="6">
        <f>IFERROR(INDEX(Sales!$D$5:$ABF$18,MATCH(UsagePerHour!$B90,Sales!$C$5:$C$18,0),MATCH(UsagePerHour!FJ$4,Sales!$D$3:$ABF$3,0))/FJ$2*INDEX(Usage!$D$5:$ABF$11,MATCH(UsagePerHour!$B$84,Usage!$C$5:$C$11,0),MATCH(UsagePerHour!FJ$4,Usage!$D$3:$ABF$3,0)),"")</f>
        <v>3.3959575917669702</v>
      </c>
      <c r="FK90" s="6">
        <f>IFERROR(INDEX(Sales!$D$5:$ABF$18,MATCH(UsagePerHour!$B90,Sales!$C$5:$C$18,0),MATCH(UsagePerHour!FK$4,Sales!$D$3:$ABF$3,0))/FK$2*INDEX(Usage!$D$5:$ABF$11,MATCH(UsagePerHour!$B$84,Usage!$C$5:$C$11,0),MATCH(UsagePerHour!FK$4,Usage!$D$3:$ABF$3,0)),"")</f>
        <v>9.8481451536539719</v>
      </c>
      <c r="FL90" s="6">
        <f>IFERROR(INDEX(Sales!$D$5:$ABF$18,MATCH(UsagePerHour!$B90,Sales!$C$5:$C$18,0),MATCH(UsagePerHour!FL$4,Sales!$D$3:$ABF$3,0))/FL$2*INDEX(Usage!$D$5:$ABF$11,MATCH(UsagePerHour!$B$84,Usage!$C$5:$C$11,0),MATCH(UsagePerHour!FL$4,Usage!$D$3:$ABF$3,0)),"")</f>
        <v>48.533940367360252</v>
      </c>
      <c r="FM90" s="6">
        <f>IFERROR(INDEX(Sales!$D$5:$ABF$18,MATCH(UsagePerHour!$B90,Sales!$C$5:$C$18,0),MATCH(UsagePerHour!FM$4,Sales!$D$3:$ABF$3,0))/FM$2*INDEX(Usage!$D$5:$ABF$11,MATCH(UsagePerHour!$B$84,Usage!$C$5:$C$11,0),MATCH(UsagePerHour!FM$4,Usage!$D$3:$ABF$3,0)),"")</f>
        <v>24.511477174962923</v>
      </c>
      <c r="FN90" s="6">
        <f>IFERROR(INDEX(Sales!$D$5:$ABF$18,MATCH(UsagePerHour!$B90,Sales!$C$5:$C$18,0),MATCH(UsagePerHour!FN$4,Sales!$D$3:$ABF$3,0))/FN$2*INDEX(Usage!$D$5:$ABF$11,MATCH(UsagePerHour!$B$84,Usage!$C$5:$C$11,0),MATCH(UsagePerHour!FN$4,Usage!$D$3:$ABF$3,0)),"")</f>
        <v>195.30884391892943</v>
      </c>
      <c r="FO90" s="6">
        <f>IFERROR(INDEX(Sales!$D$5:$ABF$18,MATCH(UsagePerHour!$B90,Sales!$C$5:$C$18,0),MATCH(UsagePerHour!FO$4,Sales!$D$3:$ABF$3,0))/FO$2*INDEX(Usage!$D$5:$ABF$11,MATCH(UsagePerHour!$B$84,Usage!$C$5:$C$11,0),MATCH(UsagePerHour!FO$4,Usage!$D$3:$ABF$3,0)),"")</f>
        <v>51.641473910704683</v>
      </c>
      <c r="FP90" s="6">
        <f>IFERROR(INDEX(Sales!$D$5:$ABF$18,MATCH(UsagePerHour!$B90,Sales!$C$5:$C$18,0),MATCH(UsagePerHour!FP$4,Sales!$D$3:$ABF$3,0))/FP$2*INDEX(Usage!$D$5:$ABF$11,MATCH(UsagePerHour!$B$84,Usage!$C$5:$C$11,0),MATCH(UsagePerHour!FP$4,Usage!$D$3:$ABF$3,0)),"")</f>
        <v>70.962342778592671</v>
      </c>
      <c r="FQ90" s="6">
        <f>IFERROR(INDEX(Sales!$D$5:$ABF$18,MATCH(UsagePerHour!$B90,Sales!$C$5:$C$18,0),MATCH(UsagePerHour!FQ$4,Sales!$D$3:$ABF$3,0))/FQ$2*INDEX(Usage!$D$5:$ABF$11,MATCH(UsagePerHour!$B$84,Usage!$C$5:$C$11,0),MATCH(UsagePerHour!FQ$4,Usage!$D$3:$ABF$3,0)),"")</f>
        <v>10.212417815339336</v>
      </c>
      <c r="FR90" s="6">
        <f>IFERROR(INDEX(Sales!$D$5:$ABF$18,MATCH(UsagePerHour!$B90,Sales!$C$5:$C$18,0),MATCH(UsagePerHour!FR$4,Sales!$D$3:$ABF$3,0))/FR$2*INDEX(Usage!$D$5:$ABF$11,MATCH(UsagePerHour!$B$84,Usage!$C$5:$C$11,0),MATCH(UsagePerHour!FR$4,Usage!$D$3:$ABF$3,0)),"")</f>
        <v>23.127952755905511</v>
      </c>
      <c r="FS90" s="6">
        <f>IFERROR(INDEX(Sales!$D$5:$ABF$18,MATCH(UsagePerHour!$B90,Sales!$C$5:$C$18,0),MATCH(UsagePerHour!FS$4,Sales!$D$3:$ABF$3,0))/FS$2*INDEX(Usage!$D$5:$ABF$11,MATCH(UsagePerHour!$B$84,Usage!$C$5:$C$11,0),MATCH(UsagePerHour!FS$4,Usage!$D$3:$ABF$3,0)),"")</f>
        <v>49.73839110529758</v>
      </c>
      <c r="FT90" s="6">
        <f>IFERROR(INDEX(Sales!$D$5:$ABF$18,MATCH(UsagePerHour!$B90,Sales!$C$5:$C$18,0),MATCH(UsagePerHour!FT$4,Sales!$D$3:$ABF$3,0))/FT$2*INDEX(Usage!$D$5:$ABF$11,MATCH(UsagePerHour!$B$84,Usage!$C$5:$C$11,0),MATCH(UsagePerHour!FT$4,Usage!$D$3:$ABF$3,0)),"")</f>
        <v>79.379981929525144</v>
      </c>
      <c r="FU90" s="6">
        <f>IFERROR(INDEX(Sales!$D$5:$ABF$18,MATCH(UsagePerHour!$B90,Sales!$C$5:$C$18,0),MATCH(UsagePerHour!FU$4,Sales!$D$3:$ABF$3,0))/FU$2*INDEX(Usage!$D$5:$ABF$11,MATCH(UsagePerHour!$B$84,Usage!$C$5:$C$11,0),MATCH(UsagePerHour!FU$4,Usage!$D$3:$ABF$3,0)),"")</f>
        <v>237.57879532660817</v>
      </c>
      <c r="FV90" s="6">
        <f>IFERROR(INDEX(Sales!$D$5:$ABF$18,MATCH(UsagePerHour!$B90,Sales!$C$5:$C$18,0),MATCH(UsagePerHour!FV$4,Sales!$D$3:$ABF$3,0))/FV$2*INDEX(Usage!$D$5:$ABF$11,MATCH(UsagePerHour!$B$84,Usage!$C$5:$C$11,0),MATCH(UsagePerHour!FV$4,Usage!$D$3:$ABF$3,0)),"")</f>
        <v>45.875897714130701</v>
      </c>
      <c r="FW90" s="6">
        <f>IFERROR(INDEX(Sales!$D$5:$ABF$18,MATCH(UsagePerHour!$B90,Sales!$C$5:$C$18,0),MATCH(UsagePerHour!FW$4,Sales!$D$3:$ABF$3,0))/FW$2*INDEX(Usage!$D$5:$ABF$11,MATCH(UsagePerHour!$B$84,Usage!$C$5:$C$11,0),MATCH(UsagePerHour!FW$4,Usage!$D$3:$ABF$3,0)),"")</f>
        <v>60.854785635259418</v>
      </c>
      <c r="FX90" s="6">
        <f>IFERROR(INDEX(Sales!$D$5:$ABF$18,MATCH(UsagePerHour!$B90,Sales!$C$5:$C$18,0),MATCH(UsagePerHour!FX$4,Sales!$D$3:$ABF$3,0))/FX$2*INDEX(Usage!$D$5:$ABF$11,MATCH(UsagePerHour!$B$84,Usage!$C$5:$C$11,0),MATCH(UsagePerHour!FX$4,Usage!$D$3:$ABF$3,0)),"")</f>
        <v>9.9460951995708715</v>
      </c>
      <c r="FY90" s="6">
        <f>IFERROR(INDEX(Sales!$D$5:$ABF$18,MATCH(UsagePerHour!$B90,Sales!$C$5:$C$18,0),MATCH(UsagePerHour!FY$4,Sales!$D$3:$ABF$3,0))/FY$2*INDEX(Usage!$D$5:$ABF$11,MATCH(UsagePerHour!$B$84,Usage!$C$5:$C$11,0),MATCH(UsagePerHour!FY$4,Usage!$D$3:$ABF$3,0)),"")</f>
        <v>15.492763445955267</v>
      </c>
      <c r="FZ90" s="6">
        <f>IFERROR(INDEX(Sales!$D$5:$ABF$18,MATCH(UsagePerHour!$B90,Sales!$C$5:$C$18,0),MATCH(UsagePerHour!FZ$4,Sales!$D$3:$ABF$3,0))/FZ$2*INDEX(Usage!$D$5:$ABF$11,MATCH(UsagePerHour!$B$84,Usage!$C$5:$C$11,0),MATCH(UsagePerHour!FZ$4,Usage!$D$3:$ABF$3,0)),"")</f>
        <v>80.001271972341598</v>
      </c>
      <c r="GA90" s="6">
        <f>IFERROR(INDEX(Sales!$D$5:$ABF$18,MATCH(UsagePerHour!$B90,Sales!$C$5:$C$18,0),MATCH(UsagePerHour!GA$4,Sales!$D$3:$ABF$3,0))/GA$2*INDEX(Usage!$D$5:$ABF$11,MATCH(UsagePerHour!$B$84,Usage!$C$5:$C$11,0),MATCH(UsagePerHour!GA$4,Usage!$D$3:$ABF$3,0)),"")</f>
        <v>51.902115023963326</v>
      </c>
      <c r="GB90" s="6">
        <f>IFERROR(INDEX(Sales!$D$5:$ABF$18,MATCH(UsagePerHour!$B90,Sales!$C$5:$C$18,0),MATCH(UsagePerHour!GB$4,Sales!$D$3:$ABF$3,0))/GB$2*INDEX(Usage!$D$5:$ABF$11,MATCH(UsagePerHour!$B$84,Usage!$C$5:$C$11,0),MATCH(UsagePerHour!GB$4,Usage!$D$3:$ABF$3,0)),"")</f>
        <v>129.85763568339732</v>
      </c>
      <c r="GC90" s="6">
        <f>IFERROR(INDEX(Sales!$D$5:$ABF$18,MATCH(UsagePerHour!$B90,Sales!$C$5:$C$18,0),MATCH(UsagePerHour!GC$4,Sales!$D$3:$ABF$3,0))/GC$2*INDEX(Usage!$D$5:$ABF$11,MATCH(UsagePerHour!$B$84,Usage!$C$5:$C$11,0),MATCH(UsagePerHour!GC$4,Usage!$D$3:$ABF$3,0)),"")</f>
        <v>46.467908576824918</v>
      </c>
      <c r="GD90" s="6">
        <f>IFERROR(INDEX(Sales!$D$5:$ABF$18,MATCH(UsagePerHour!$B90,Sales!$C$5:$C$18,0),MATCH(UsagePerHour!GD$4,Sales!$D$3:$ABF$3,0))/GD$2*INDEX(Usage!$D$5:$ABF$11,MATCH(UsagePerHour!$B$84,Usage!$C$5:$C$11,0),MATCH(UsagePerHour!GD$4,Usage!$D$3:$ABF$3,0)),"")</f>
        <v>41.10002905588415</v>
      </c>
      <c r="GE90" s="6">
        <f>IFERROR(INDEX(Sales!$D$5:$ABF$18,MATCH(UsagePerHour!$B90,Sales!$C$5:$C$18,0),MATCH(UsagePerHour!GE$4,Sales!$D$3:$ABF$3,0))/GE$2*INDEX(Usage!$D$5:$ABF$11,MATCH(UsagePerHour!$B$84,Usage!$C$5:$C$11,0),MATCH(UsagePerHour!GE$4,Usage!$D$3:$ABF$3,0)),"")</f>
        <v>11.068940783246569</v>
      </c>
      <c r="GF90" s="6">
        <f>IFERROR(INDEX(Sales!$D$5:$ABF$18,MATCH(UsagePerHour!$B90,Sales!$C$5:$C$18,0),MATCH(UsagePerHour!GF$4,Sales!$D$3:$ABF$3,0))/GF$2*INDEX(Usage!$D$5:$ABF$11,MATCH(UsagePerHour!$B$84,Usage!$C$5:$C$11,0),MATCH(UsagePerHour!GF$4,Usage!$D$3:$ABF$3,0)),"")</f>
        <v>15.662064574598057</v>
      </c>
      <c r="GG90" s="6">
        <f>IFERROR(INDEX(Sales!$D$5:$ABF$18,MATCH(UsagePerHour!$B90,Sales!$C$5:$C$18,0),MATCH(UsagePerHour!GG$4,Sales!$D$3:$ABF$3,0))/GG$2*INDEX(Usage!$D$5:$ABF$11,MATCH(UsagePerHour!$B$84,Usage!$C$5:$C$11,0),MATCH(UsagePerHour!GG$4,Usage!$D$3:$ABF$3,0)),"")</f>
        <v>16.710576647221956</v>
      </c>
      <c r="GH90" s="6">
        <f>IFERROR(INDEX(Sales!$D$5:$ABF$18,MATCH(UsagePerHour!$B90,Sales!$C$5:$C$18,0),MATCH(UsagePerHour!GH$4,Sales!$D$3:$ABF$3,0))/GH$2*INDEX(Usage!$D$5:$ABF$11,MATCH(UsagePerHour!$B$84,Usage!$C$5:$C$11,0),MATCH(UsagePerHour!GH$4,Usage!$D$3:$ABF$3,0)),"")</f>
        <v>61.159082972888662</v>
      </c>
      <c r="GI90" s="6">
        <f>IFERROR(INDEX(Sales!$D$5:$ABF$18,MATCH(UsagePerHour!$B90,Sales!$C$5:$C$18,0),MATCH(UsagePerHour!GI$4,Sales!$D$3:$ABF$3,0))/GI$2*INDEX(Usage!$D$5:$ABF$11,MATCH(UsagePerHour!$B$84,Usage!$C$5:$C$11,0),MATCH(UsagePerHour!GI$4,Usage!$D$3:$ABF$3,0)),"")</f>
        <v>173.50773350038395</v>
      </c>
      <c r="GJ90" s="6">
        <f>IFERROR(INDEX(Sales!$D$5:$ABF$18,MATCH(UsagePerHour!$B90,Sales!$C$5:$C$18,0),MATCH(UsagePerHour!GJ$4,Sales!$D$3:$ABF$3,0))/GJ$2*INDEX(Usage!$D$5:$ABF$11,MATCH(UsagePerHour!$B$84,Usage!$C$5:$C$11,0),MATCH(UsagePerHour!GJ$4,Usage!$D$3:$ABF$3,0)),"")</f>
        <v>25.783786477932566</v>
      </c>
      <c r="GK90" s="6">
        <f>IFERROR(INDEX(Sales!$D$5:$ABF$18,MATCH(UsagePerHour!$B90,Sales!$C$5:$C$18,0),MATCH(UsagePerHour!GK$4,Sales!$D$3:$ABF$3,0))/GK$2*INDEX(Usage!$D$5:$ABF$11,MATCH(UsagePerHour!$B$84,Usage!$C$5:$C$11,0),MATCH(UsagePerHour!GK$4,Usage!$D$3:$ABF$3,0)),"")</f>
        <v>51.958043267215267</v>
      </c>
      <c r="GL90" s="6">
        <f>IFERROR(INDEX(Sales!$D$5:$ABF$18,MATCH(UsagePerHour!$B90,Sales!$C$5:$C$18,0),MATCH(UsagePerHour!GL$4,Sales!$D$3:$ABF$3,0))/GL$2*INDEX(Usage!$D$5:$ABF$11,MATCH(UsagePerHour!$B$84,Usage!$C$5:$C$11,0),MATCH(UsagePerHour!GL$4,Usage!$D$3:$ABF$3,0)),"")</f>
        <v>10.32905791159315</v>
      </c>
      <c r="GM90" s="6">
        <f>IFERROR(INDEX(Sales!$D$5:$ABF$18,MATCH(UsagePerHour!$B90,Sales!$C$5:$C$18,0),MATCH(UsagePerHour!GM$4,Sales!$D$3:$ABF$3,0))/GM$2*INDEX(Usage!$D$5:$ABF$11,MATCH(UsagePerHour!$B$84,Usage!$C$5:$C$11,0),MATCH(UsagePerHour!GM$4,Usage!$D$3:$ABF$3,0)),"")</f>
        <v>27.147355032060219</v>
      </c>
      <c r="GN90" s="6">
        <f>IFERROR(INDEX(Sales!$D$5:$ABF$18,MATCH(UsagePerHour!$B90,Sales!$C$5:$C$18,0),MATCH(UsagePerHour!GN$4,Sales!$D$3:$ABF$3,0))/GN$2*INDEX(Usage!$D$5:$ABF$11,MATCH(UsagePerHour!$B$84,Usage!$C$5:$C$11,0),MATCH(UsagePerHour!GN$4,Usage!$D$3:$ABF$3,0)),"")</f>
        <v>20.491502960603665</v>
      </c>
      <c r="GO90" s="6">
        <f>IFERROR(INDEX(Sales!$D$5:$ABF$18,MATCH(UsagePerHour!$B90,Sales!$C$5:$C$18,0),MATCH(UsagePerHour!GO$4,Sales!$D$3:$ABF$3,0))/GO$2*INDEX(Usage!$D$5:$ABF$11,MATCH(UsagePerHour!$B$84,Usage!$C$5:$C$11,0),MATCH(UsagePerHour!GO$4,Usage!$D$3:$ABF$3,0)),"")</f>
        <v>38.425946064590796</v>
      </c>
      <c r="GP90" s="6">
        <f>IFERROR(INDEX(Sales!$D$5:$ABF$18,MATCH(UsagePerHour!$B90,Sales!$C$5:$C$18,0),MATCH(UsagePerHour!GP$4,Sales!$D$3:$ABF$3,0))/GP$2*INDEX(Usage!$D$5:$ABF$11,MATCH(UsagePerHour!$B$84,Usage!$C$5:$C$11,0),MATCH(UsagePerHour!GP$4,Usage!$D$3:$ABF$3,0)),"")</f>
        <v>295.57059090425571</v>
      </c>
      <c r="GQ90" s="6">
        <f>IFERROR(INDEX(Sales!$D$5:$ABF$18,MATCH(UsagePerHour!$B90,Sales!$C$5:$C$18,0),MATCH(UsagePerHour!GQ$4,Sales!$D$3:$ABF$3,0))/GQ$2*INDEX(Usage!$D$5:$ABF$11,MATCH(UsagePerHour!$B$84,Usage!$C$5:$C$11,0),MATCH(UsagePerHour!GQ$4,Usage!$D$3:$ABF$3,0)),"")</f>
        <v>35.511647278891679</v>
      </c>
      <c r="GR90" s="6">
        <f>IFERROR(INDEX(Sales!$D$5:$ABF$18,MATCH(UsagePerHour!$B90,Sales!$C$5:$C$18,0),MATCH(UsagePerHour!GR$4,Sales!$D$3:$ABF$3,0))/GR$2*INDEX(Usage!$D$5:$ABF$11,MATCH(UsagePerHour!$B$84,Usage!$C$5:$C$11,0),MATCH(UsagePerHour!GR$4,Usage!$D$3:$ABF$3,0)),"")</f>
        <v>28.885712814001845</v>
      </c>
      <c r="GS90" s="6">
        <f>IFERROR(INDEX(Sales!$D$5:$ABF$18,MATCH(UsagePerHour!$B90,Sales!$C$5:$C$18,0),MATCH(UsagePerHour!GS$4,Sales!$D$3:$ABF$3,0))/GS$2*INDEX(Usage!$D$5:$ABF$11,MATCH(UsagePerHour!$B$84,Usage!$C$5:$C$11,0),MATCH(UsagePerHour!GS$4,Usage!$D$3:$ABF$3,0)),"")</f>
        <v>32.989399603783227</v>
      </c>
      <c r="GT90" s="6">
        <f>IFERROR(INDEX(Sales!$D$5:$ABF$18,MATCH(UsagePerHour!$B90,Sales!$C$5:$C$18,0),MATCH(UsagePerHour!GT$4,Sales!$D$3:$ABF$3,0))/GT$2*INDEX(Usage!$D$5:$ABF$11,MATCH(UsagePerHour!$B$84,Usage!$C$5:$C$11,0),MATCH(UsagePerHour!GT$4,Usage!$D$3:$ABF$3,0)),"")</f>
        <v>47.665012326002973</v>
      </c>
      <c r="GU90" s="6">
        <f>IFERROR(INDEX(Sales!$D$5:$ABF$18,MATCH(UsagePerHour!$B90,Sales!$C$5:$C$18,0),MATCH(UsagePerHour!GU$4,Sales!$D$3:$ABF$3,0))/GU$2*INDEX(Usage!$D$5:$ABF$11,MATCH(UsagePerHour!$B$84,Usage!$C$5:$C$11,0),MATCH(UsagePerHour!GU$4,Usage!$D$3:$ABF$3,0)),"")</f>
        <v>39.994609592259145</v>
      </c>
      <c r="GV90" s="6">
        <f>IFERROR(INDEX(Sales!$D$5:$ABF$18,MATCH(UsagePerHour!$B90,Sales!$C$5:$C$18,0),MATCH(UsagePerHour!GV$4,Sales!$D$3:$ABF$3,0))/GV$2*INDEX(Usage!$D$5:$ABF$11,MATCH(UsagePerHour!$B$84,Usage!$C$5:$C$11,0),MATCH(UsagePerHour!GV$4,Usage!$D$3:$ABF$3,0)),"")</f>
        <v>42.033702148038032</v>
      </c>
      <c r="GW90" s="6">
        <f>IFERROR(INDEX(Sales!$D$5:$ABF$18,MATCH(UsagePerHour!$B90,Sales!$C$5:$C$18,0),MATCH(UsagePerHour!GW$4,Sales!$D$3:$ABF$3,0))/GW$2*INDEX(Usage!$D$5:$ABF$11,MATCH(UsagePerHour!$B$84,Usage!$C$5:$C$11,0),MATCH(UsagePerHour!GW$4,Usage!$D$3:$ABF$3,0)),"")</f>
        <v>133.98980131493954</v>
      </c>
      <c r="GX90" s="6">
        <f>IFERROR(INDEX(Sales!$D$5:$ABF$18,MATCH(UsagePerHour!$B90,Sales!$C$5:$C$18,0),MATCH(UsagePerHour!GX$4,Sales!$D$3:$ABF$3,0))/GX$2*INDEX(Usage!$D$5:$ABF$11,MATCH(UsagePerHour!$B$84,Usage!$C$5:$C$11,0),MATCH(UsagePerHour!GX$4,Usage!$D$3:$ABF$3,0)),"")</f>
        <v>11.297199752817258</v>
      </c>
      <c r="GY90" s="6">
        <f>IFERROR(INDEX(Sales!$D$5:$ABF$18,MATCH(UsagePerHour!$B90,Sales!$C$5:$C$18,0),MATCH(UsagePerHour!GY$4,Sales!$D$3:$ABF$3,0))/GY$2*INDEX(Usage!$D$5:$ABF$11,MATCH(UsagePerHour!$B$84,Usage!$C$5:$C$11,0),MATCH(UsagePerHour!GY$4,Usage!$D$3:$ABF$3,0)),"")</f>
        <v>37.291808965961195</v>
      </c>
      <c r="GZ90" s="6">
        <f>IFERROR(INDEX(Sales!$D$5:$ABF$18,MATCH(UsagePerHour!$B90,Sales!$C$5:$C$18,0),MATCH(UsagePerHour!GZ$4,Sales!$D$3:$ABF$3,0))/GZ$2*INDEX(Usage!$D$5:$ABF$11,MATCH(UsagePerHour!$B$84,Usage!$C$5:$C$11,0),MATCH(UsagePerHour!GZ$4,Usage!$D$3:$ABF$3,0)),"")</f>
        <v>20.875848303393212</v>
      </c>
      <c r="HA90" s="6">
        <f>IFERROR(INDEX(Sales!$D$5:$ABF$18,MATCH(UsagePerHour!$B90,Sales!$C$5:$C$18,0),MATCH(UsagePerHour!HA$4,Sales!$D$3:$ABF$3,0))/HA$2*INDEX(Usage!$D$5:$ABF$11,MATCH(UsagePerHour!$B$84,Usage!$C$5:$C$11,0),MATCH(UsagePerHour!HA$4,Usage!$D$3:$ABF$3,0)),"")</f>
        <v>37.901858411373674</v>
      </c>
      <c r="HB90" s="6">
        <f>IFERROR(INDEX(Sales!$D$5:$ABF$18,MATCH(UsagePerHour!$B90,Sales!$C$5:$C$18,0),MATCH(UsagePerHour!HB$4,Sales!$D$3:$ABF$3,0))/HB$2*INDEX(Usage!$D$5:$ABF$11,MATCH(UsagePerHour!$B$84,Usage!$C$5:$C$11,0),MATCH(UsagePerHour!HB$4,Usage!$D$3:$ABF$3,0)),"")</f>
        <v>50.800042412788699</v>
      </c>
      <c r="HC90" s="6">
        <f>IFERROR(INDEX(Sales!$D$5:$ABF$18,MATCH(UsagePerHour!$B90,Sales!$C$5:$C$18,0),MATCH(UsagePerHour!HC$4,Sales!$D$3:$ABF$3,0))/HC$2*INDEX(Usage!$D$5:$ABF$11,MATCH(UsagePerHour!$B$84,Usage!$C$5:$C$11,0),MATCH(UsagePerHour!HC$4,Usage!$D$3:$ABF$3,0)),"")</f>
        <v>44.075119018332188</v>
      </c>
      <c r="HD90" s="6">
        <f>IFERROR(INDEX(Sales!$D$5:$ABF$18,MATCH(UsagePerHour!$B90,Sales!$C$5:$C$18,0),MATCH(UsagePerHour!HD$4,Sales!$D$3:$ABF$3,0))/HD$2*INDEX(Usage!$D$5:$ABF$11,MATCH(UsagePerHour!$B$84,Usage!$C$5:$C$11,0),MATCH(UsagePerHour!HD$4,Usage!$D$3:$ABF$3,0)),"")</f>
        <v>85.346555312736683</v>
      </c>
      <c r="HE90" s="6">
        <f>IFERROR(INDEX(Sales!$D$5:$ABF$18,MATCH(UsagePerHour!$B90,Sales!$C$5:$C$18,0),MATCH(UsagePerHour!HE$4,Sales!$D$3:$ABF$3,0))/HE$2*INDEX(Usage!$D$5:$ABF$11,MATCH(UsagePerHour!$B$84,Usage!$C$5:$C$11,0),MATCH(UsagePerHour!HE$4,Usage!$D$3:$ABF$3,0)),"")</f>
        <v>82.608271619206803</v>
      </c>
      <c r="HF90" s="6">
        <f>IFERROR(INDEX(Sales!$D$5:$ABF$18,MATCH(UsagePerHour!$B90,Sales!$C$5:$C$18,0),MATCH(UsagePerHour!HF$4,Sales!$D$3:$ABF$3,0))/HF$2*INDEX(Usage!$D$5:$ABF$11,MATCH(UsagePerHour!$B$84,Usage!$C$5:$C$11,0),MATCH(UsagePerHour!HF$4,Usage!$D$3:$ABF$3,0)),"")</f>
        <v>41.218783729836026</v>
      </c>
      <c r="HG90" s="6">
        <f>IFERROR(INDEX(Sales!$D$5:$ABF$18,MATCH(UsagePerHour!$B90,Sales!$C$5:$C$18,0),MATCH(UsagePerHour!HG$4,Sales!$D$3:$ABF$3,0))/HG$2*INDEX(Usage!$D$5:$ABF$11,MATCH(UsagePerHour!$B$84,Usage!$C$5:$C$11,0),MATCH(UsagePerHour!HG$4,Usage!$D$3:$ABF$3,0)),"")</f>
        <v>21.518399627594835</v>
      </c>
      <c r="HH90" s="6">
        <f>IFERROR(INDEX(Sales!$D$5:$ABF$18,MATCH(UsagePerHour!$B90,Sales!$C$5:$C$18,0),MATCH(UsagePerHour!HH$4,Sales!$D$3:$ABF$3,0))/HH$2*INDEX(Usage!$D$5:$ABF$11,MATCH(UsagePerHour!$B$84,Usage!$C$5:$C$11,0),MATCH(UsagePerHour!HH$4,Usage!$D$3:$ABF$3,0)),"")</f>
        <v>18.669346130141857</v>
      </c>
      <c r="HI90" s="6">
        <f>IFERROR(INDEX(Sales!$D$5:$ABF$18,MATCH(UsagePerHour!$B90,Sales!$C$5:$C$18,0),MATCH(UsagePerHour!HI$4,Sales!$D$3:$ABF$3,0))/HI$2*INDEX(Usage!$D$5:$ABF$11,MATCH(UsagePerHour!$B$84,Usage!$C$5:$C$11,0),MATCH(UsagePerHour!HI$4,Usage!$D$3:$ABF$3,0)),"")</f>
        <v>36.619768720829988</v>
      </c>
      <c r="HJ90" s="6">
        <f>IFERROR(INDEX(Sales!$D$5:$ABF$18,MATCH(UsagePerHour!$B90,Sales!$C$5:$C$18,0),MATCH(UsagePerHour!HJ$4,Sales!$D$3:$ABF$3,0))/HJ$2*INDEX(Usage!$D$5:$ABF$11,MATCH(UsagePerHour!$B$84,Usage!$C$5:$C$11,0),MATCH(UsagePerHour!HJ$4,Usage!$D$3:$ABF$3,0)),"")</f>
        <v>32.664265591133343</v>
      </c>
      <c r="HK90" s="6">
        <f>IFERROR(INDEX(Sales!$D$5:$ABF$18,MATCH(UsagePerHour!$B90,Sales!$C$5:$C$18,0),MATCH(UsagePerHour!HK$4,Sales!$D$3:$ABF$3,0))/HK$2*INDEX(Usage!$D$5:$ABF$11,MATCH(UsagePerHour!$B$84,Usage!$C$5:$C$11,0),MATCH(UsagePerHour!HK$4,Usage!$D$3:$ABF$3,0)),"")</f>
        <v>70.847330591901894</v>
      </c>
      <c r="HL90" s="6">
        <f>IFERROR(INDEX(Sales!$D$5:$ABF$18,MATCH(UsagePerHour!$B90,Sales!$C$5:$C$18,0),MATCH(UsagePerHour!HL$4,Sales!$D$3:$ABF$3,0))/HL$2*INDEX(Usage!$D$5:$ABF$11,MATCH(UsagePerHour!$B$84,Usage!$C$5:$C$11,0),MATCH(UsagePerHour!HL$4,Usage!$D$3:$ABF$3,0)),"")</f>
        <v>29.09584072478459</v>
      </c>
      <c r="HM90" s="6">
        <f>IFERROR(INDEX(Sales!$D$5:$ABF$18,MATCH(UsagePerHour!$B90,Sales!$C$5:$C$18,0),MATCH(UsagePerHour!HM$4,Sales!$D$3:$ABF$3,0))/HM$2*INDEX(Usage!$D$5:$ABF$11,MATCH(UsagePerHour!$B$84,Usage!$C$5:$C$11,0),MATCH(UsagePerHour!HM$4,Usage!$D$3:$ABF$3,0)),"")</f>
        <v>162.73150846127982</v>
      </c>
      <c r="HN90" s="6">
        <f>IFERROR(INDEX(Sales!$D$5:$ABF$18,MATCH(UsagePerHour!$B90,Sales!$C$5:$C$18,0),MATCH(UsagePerHour!HN$4,Sales!$D$3:$ABF$3,0))/HN$2*INDEX(Usage!$D$5:$ABF$11,MATCH(UsagePerHour!$B$84,Usage!$C$5:$C$11,0),MATCH(UsagePerHour!HN$4,Usage!$D$3:$ABF$3,0)),"")</f>
        <v>7.1118639457959034</v>
      </c>
      <c r="HO90" s="6">
        <f>IFERROR(INDEX(Sales!$D$5:$ABF$18,MATCH(UsagePerHour!$B90,Sales!$C$5:$C$18,0),MATCH(UsagePerHour!HO$4,Sales!$D$3:$ABF$3,0))/HO$2*INDEX(Usage!$D$5:$ABF$11,MATCH(UsagePerHour!$B$84,Usage!$C$5:$C$11,0),MATCH(UsagePerHour!HO$4,Usage!$D$3:$ABF$3,0)),"")</f>
        <v>14.915895083054641</v>
      </c>
      <c r="HP90" s="6">
        <f>IFERROR(INDEX(Sales!$D$5:$ABF$18,MATCH(UsagePerHour!$B90,Sales!$C$5:$C$18,0),MATCH(UsagePerHour!HP$4,Sales!$D$3:$ABF$3,0))/HP$2*INDEX(Usage!$D$5:$ABF$11,MATCH(UsagePerHour!$B$84,Usage!$C$5:$C$11,0),MATCH(UsagePerHour!HP$4,Usage!$D$3:$ABF$3,0)),"")</f>
        <v>158.28210953819521</v>
      </c>
      <c r="HQ90" s="6">
        <f>IFERROR(INDEX(Sales!$D$5:$ABF$18,MATCH(UsagePerHour!$B90,Sales!$C$5:$C$18,0),MATCH(UsagePerHour!HQ$4,Sales!$D$3:$ABF$3,0))/HQ$2*INDEX(Usage!$D$5:$ABF$11,MATCH(UsagePerHour!$B$84,Usage!$C$5:$C$11,0),MATCH(UsagePerHour!HQ$4,Usage!$D$3:$ABF$3,0)),"")</f>
        <v>29.740233985988553</v>
      </c>
      <c r="HR90" s="6">
        <f>IFERROR(INDEX(Sales!$D$5:$ABF$18,MATCH(UsagePerHour!$B90,Sales!$C$5:$C$18,0),MATCH(UsagePerHour!HR$4,Sales!$D$3:$ABF$3,0))/HR$2*INDEX(Usage!$D$5:$ABF$11,MATCH(UsagePerHour!$B$84,Usage!$C$5:$C$11,0),MATCH(UsagePerHour!HR$4,Usage!$D$3:$ABF$3,0)),"")</f>
        <v>163.65048690737228</v>
      </c>
      <c r="HS90" s="6">
        <f>IFERROR(INDEX(Sales!$D$5:$ABF$18,MATCH(UsagePerHour!$B90,Sales!$C$5:$C$18,0),MATCH(UsagePerHour!HS$4,Sales!$D$3:$ABF$3,0))/HS$2*INDEX(Usage!$D$5:$ABF$11,MATCH(UsagePerHour!$B$84,Usage!$C$5:$C$11,0),MATCH(UsagePerHour!HS$4,Usage!$D$3:$ABF$3,0)),"")</f>
        <v>59.42761224061308</v>
      </c>
      <c r="HT90" s="6">
        <f>IFERROR(INDEX(Sales!$D$5:$ABF$18,MATCH(UsagePerHour!$B90,Sales!$C$5:$C$18,0),MATCH(UsagePerHour!HT$4,Sales!$D$3:$ABF$3,0))/HT$2*INDEX(Usage!$D$5:$ABF$11,MATCH(UsagePerHour!$B$84,Usage!$C$5:$C$11,0),MATCH(UsagePerHour!HT$4,Usage!$D$3:$ABF$3,0)),"")</f>
        <v>87.71336024416658</v>
      </c>
      <c r="HU90" s="6">
        <f>IFERROR(INDEX(Sales!$D$5:$ABF$18,MATCH(UsagePerHour!$B90,Sales!$C$5:$C$18,0),MATCH(UsagePerHour!HU$4,Sales!$D$3:$ABF$3,0))/HU$2*INDEX(Usage!$D$5:$ABF$11,MATCH(UsagePerHour!$B$84,Usage!$C$5:$C$11,0),MATCH(UsagePerHour!HU$4,Usage!$D$3:$ABF$3,0)),"")</f>
        <v>5.9455586747331601</v>
      </c>
      <c r="HV90" s="6">
        <f>IFERROR(INDEX(Sales!$D$5:$ABF$18,MATCH(UsagePerHour!$B90,Sales!$C$5:$C$18,0),MATCH(UsagePerHour!HV$4,Sales!$D$3:$ABF$3,0))/HV$2*INDEX(Usage!$D$5:$ABF$11,MATCH(UsagePerHour!$B$84,Usage!$C$5:$C$11,0),MATCH(UsagePerHour!HV$4,Usage!$D$3:$ABF$3,0)),"")</f>
        <v>20.111156915959555</v>
      </c>
      <c r="HW90" s="6">
        <f>IFERROR(INDEX(Sales!$D$5:$ABF$18,MATCH(UsagePerHour!$B90,Sales!$C$5:$C$18,0),MATCH(UsagePerHour!HW$4,Sales!$D$3:$ABF$3,0))/HW$2*INDEX(Usage!$D$5:$ABF$11,MATCH(UsagePerHour!$B$84,Usage!$C$5:$C$11,0),MATCH(UsagePerHour!HW$4,Usage!$D$3:$ABF$3,0)),"")</f>
        <v>43.124564759489317</v>
      </c>
      <c r="HX90" s="6">
        <f>IFERROR(INDEX(Sales!$D$5:$ABF$18,MATCH(UsagePerHour!$B90,Sales!$C$5:$C$18,0),MATCH(UsagePerHour!HX$4,Sales!$D$3:$ABF$3,0))/HX$2*INDEX(Usage!$D$5:$ABF$11,MATCH(UsagePerHour!$B$84,Usage!$C$5:$C$11,0),MATCH(UsagePerHour!HX$4,Usage!$D$3:$ABF$3,0)),"")</f>
        <v>29.260473755417461</v>
      </c>
      <c r="HY90" s="6">
        <f>IFERROR(INDEX(Sales!$D$5:$ABF$18,MATCH(UsagePerHour!$B90,Sales!$C$5:$C$18,0),MATCH(UsagePerHour!HY$4,Sales!$D$3:$ABF$3,0))/HY$2*INDEX(Usage!$D$5:$ABF$11,MATCH(UsagePerHour!$B$84,Usage!$C$5:$C$11,0),MATCH(UsagePerHour!HY$4,Usage!$D$3:$ABF$3,0)),"")</f>
        <v>164.17157666472735</v>
      </c>
      <c r="HZ90" s="6">
        <f>IFERROR(INDEX(Sales!$D$5:$ABF$18,MATCH(UsagePerHour!$B90,Sales!$C$5:$C$18,0),MATCH(UsagePerHour!HZ$4,Sales!$D$3:$ABF$3,0))/HZ$2*INDEX(Usage!$D$5:$ABF$11,MATCH(UsagePerHour!$B$84,Usage!$C$5:$C$11,0),MATCH(UsagePerHour!HZ$4,Usage!$D$3:$ABF$3,0)),"")</f>
        <v>37.040064145635682</v>
      </c>
      <c r="IA90" s="6">
        <f>IFERROR(INDEX(Sales!$D$5:$ABF$18,MATCH(UsagePerHour!$B90,Sales!$C$5:$C$18,0),MATCH(UsagePerHour!IA$4,Sales!$D$3:$ABF$3,0))/IA$2*INDEX(Usage!$D$5:$ABF$11,MATCH(UsagePerHour!$B$84,Usage!$C$5:$C$11,0),MATCH(UsagePerHour!IA$4,Usage!$D$3:$ABF$3,0)),"")</f>
        <v>78.165312275290873</v>
      </c>
      <c r="IB90" s="6">
        <f>IFERROR(INDEX(Sales!$D$5:$ABF$18,MATCH(UsagePerHour!$B90,Sales!$C$5:$C$18,0),MATCH(UsagePerHour!IB$4,Sales!$D$3:$ABF$3,0))/IB$2*INDEX(Usage!$D$5:$ABF$11,MATCH(UsagePerHour!$B$84,Usage!$C$5:$C$11,0),MATCH(UsagePerHour!IB$4,Usage!$D$3:$ABF$3,0)),"")</f>
        <v>25.017568762507565</v>
      </c>
      <c r="IC90" s="6">
        <f>IFERROR(INDEX(Sales!$D$5:$ABF$18,MATCH(UsagePerHour!$B90,Sales!$C$5:$C$18,0),MATCH(UsagePerHour!IC$4,Sales!$D$3:$ABF$3,0))/IC$2*INDEX(Usage!$D$5:$ABF$11,MATCH(UsagePerHour!$B$84,Usage!$C$5:$C$11,0),MATCH(UsagePerHour!IC$4,Usage!$D$3:$ABF$3,0)),"")</f>
        <v>16.403399244148414</v>
      </c>
      <c r="ID90" s="6">
        <f>IFERROR(INDEX(Sales!$D$5:$ABF$18,MATCH(UsagePerHour!$B90,Sales!$C$5:$C$18,0),MATCH(UsagePerHour!ID$4,Sales!$D$3:$ABF$3,0))/ID$2*INDEX(Usage!$D$5:$ABF$11,MATCH(UsagePerHour!$B$84,Usage!$C$5:$C$11,0),MATCH(UsagePerHour!ID$4,Usage!$D$3:$ABF$3,0)),"")</f>
        <v>49.442994518171247</v>
      </c>
      <c r="IE90" s="6">
        <f>IFERROR(INDEX(Sales!$D$5:$ABF$18,MATCH(UsagePerHour!$B90,Sales!$C$5:$C$18,0),MATCH(UsagePerHour!IE$4,Sales!$D$3:$ABF$3,0))/IE$2*INDEX(Usage!$D$5:$ABF$11,MATCH(UsagePerHour!$B$84,Usage!$C$5:$C$11,0),MATCH(UsagePerHour!IE$4,Usage!$D$3:$ABF$3,0)),"")</f>
        <v>74.036793533988785</v>
      </c>
      <c r="IF90" s="6">
        <f>IFERROR(INDEX(Sales!$D$5:$ABF$18,MATCH(UsagePerHour!$B90,Sales!$C$5:$C$18,0),MATCH(UsagePerHour!IF$4,Sales!$D$3:$ABF$3,0))/IF$2*INDEX(Usage!$D$5:$ABF$11,MATCH(UsagePerHour!$B$84,Usage!$C$5:$C$11,0),MATCH(UsagePerHour!IF$4,Usage!$D$3:$ABF$3,0)),"")</f>
        <v>237.31904094669343</v>
      </c>
      <c r="IG90" s="6">
        <f>IFERROR(INDEX(Sales!$D$5:$ABF$18,MATCH(UsagePerHour!$B90,Sales!$C$5:$C$18,0),MATCH(UsagePerHour!IG$4,Sales!$D$3:$ABF$3,0))/IG$2*INDEX(Usage!$D$5:$ABF$11,MATCH(UsagePerHour!$B$84,Usage!$C$5:$C$11,0),MATCH(UsagePerHour!IG$4,Usage!$D$3:$ABF$3,0)),"")</f>
        <v>56.709661011878048</v>
      </c>
      <c r="IH90" s="6">
        <f>IFERROR(INDEX(Sales!$D$5:$ABF$18,MATCH(UsagePerHour!$B90,Sales!$C$5:$C$18,0),MATCH(UsagePerHour!IH$4,Sales!$D$3:$ABF$3,0))/IH$2*INDEX(Usage!$D$5:$ABF$11,MATCH(UsagePerHour!$B$84,Usage!$C$5:$C$11,0),MATCH(UsagePerHour!IH$4,Usage!$D$3:$ABF$3,0)),"")</f>
        <v>117.06576758621459</v>
      </c>
      <c r="II90" s="6">
        <f>IFERROR(INDEX(Sales!$D$5:$ABF$18,MATCH(UsagePerHour!$B90,Sales!$C$5:$C$18,0),MATCH(UsagePerHour!II$4,Sales!$D$3:$ABF$3,0))/II$2*INDEX(Usage!$D$5:$ABF$11,MATCH(UsagePerHour!$B$84,Usage!$C$5:$C$11,0),MATCH(UsagePerHour!II$4,Usage!$D$3:$ABF$3,0)),"")</f>
        <v>4.0698319652898416</v>
      </c>
      <c r="IJ90" s="6">
        <f>IFERROR(INDEX(Sales!$D$5:$ABF$18,MATCH(UsagePerHour!$B90,Sales!$C$5:$C$18,0),MATCH(UsagePerHour!IJ$4,Sales!$D$3:$ABF$3,0))/IJ$2*INDEX(Usage!$D$5:$ABF$11,MATCH(UsagePerHour!$B$84,Usage!$C$5:$C$11,0),MATCH(UsagePerHour!IJ$4,Usage!$D$3:$ABF$3,0)),"")</f>
        <v>11.098985189894281</v>
      </c>
      <c r="IK90" s="6">
        <f>IFERROR(INDEX(Sales!$D$5:$ABF$18,MATCH(UsagePerHour!$B90,Sales!$C$5:$C$18,0),MATCH(UsagePerHour!IK$4,Sales!$D$3:$ABF$3,0))/IK$2*INDEX(Usage!$D$5:$ABF$11,MATCH(UsagePerHour!$B$84,Usage!$C$5:$C$11,0),MATCH(UsagePerHour!IK$4,Usage!$D$3:$ABF$3,0)),"")</f>
        <v>68.356113136304714</v>
      </c>
      <c r="IL90" s="6">
        <f>IFERROR(INDEX(Sales!$D$5:$ABF$18,MATCH(UsagePerHour!$B90,Sales!$C$5:$C$18,0),MATCH(UsagePerHour!IL$4,Sales!$D$3:$ABF$3,0))/IL$2*INDEX(Usage!$D$5:$ABF$11,MATCH(UsagePerHour!$B$84,Usage!$C$5:$C$11,0),MATCH(UsagePerHour!IL$4,Usage!$D$3:$ABF$3,0)),"")</f>
        <v>31.07361123321737</v>
      </c>
      <c r="IM90" s="6">
        <f>IFERROR(INDEX(Sales!$D$5:$ABF$18,MATCH(UsagePerHour!$B90,Sales!$C$5:$C$18,0),MATCH(UsagePerHour!IM$4,Sales!$D$3:$ABF$3,0))/IM$2*INDEX(Usage!$D$5:$ABF$11,MATCH(UsagePerHour!$B$84,Usage!$C$5:$C$11,0),MATCH(UsagePerHour!IM$4,Usage!$D$3:$ABF$3,0)),"")</f>
        <v>93.781439258240184</v>
      </c>
      <c r="IN90" s="6">
        <f>IFERROR(INDEX(Sales!$D$5:$ABF$18,MATCH(UsagePerHour!$B90,Sales!$C$5:$C$18,0),MATCH(UsagePerHour!IN$4,Sales!$D$3:$ABF$3,0))/IN$2*INDEX(Usage!$D$5:$ABF$11,MATCH(UsagePerHour!$B$84,Usage!$C$5:$C$11,0),MATCH(UsagePerHour!IN$4,Usage!$D$3:$ABF$3,0)),"")</f>
        <v>28.479811129252901</v>
      </c>
      <c r="IO90" s="6">
        <f>IFERROR(INDEX(Sales!$D$5:$ABF$18,MATCH(UsagePerHour!$B90,Sales!$C$5:$C$18,0),MATCH(UsagePerHour!IO$4,Sales!$D$3:$ABF$3,0))/IO$2*INDEX(Usage!$D$5:$ABF$11,MATCH(UsagePerHour!$B$84,Usage!$C$5:$C$11,0),MATCH(UsagePerHour!IO$4,Usage!$D$3:$ABF$3,0)),"")</f>
        <v>47.96208926670888</v>
      </c>
      <c r="IP90" s="6">
        <f>IFERROR(INDEX(Sales!$D$5:$ABF$18,MATCH(UsagePerHour!$B90,Sales!$C$5:$C$18,0),MATCH(UsagePerHour!IP$4,Sales!$D$3:$ABF$3,0))/IP$2*INDEX(Usage!$D$5:$ABF$11,MATCH(UsagePerHour!$B$84,Usage!$C$5:$C$11,0),MATCH(UsagePerHour!IP$4,Usage!$D$3:$ABF$3,0)),"")</f>
        <v>15.382612616733869</v>
      </c>
      <c r="IQ90" s="6">
        <f>IFERROR(INDEX(Sales!$D$5:$ABF$18,MATCH(UsagePerHour!$B90,Sales!$C$5:$C$18,0),MATCH(UsagePerHour!IQ$4,Sales!$D$3:$ABF$3,0))/IQ$2*INDEX(Usage!$D$5:$ABF$11,MATCH(UsagePerHour!$B$84,Usage!$C$5:$C$11,0),MATCH(UsagePerHour!IQ$4,Usage!$D$3:$ABF$3,0)),"")</f>
        <v>11.16474399680143</v>
      </c>
      <c r="IR90" s="6">
        <f>IFERROR(INDEX(Sales!$D$5:$ABF$18,MATCH(UsagePerHour!$B90,Sales!$C$5:$C$18,0),MATCH(UsagePerHour!IR$4,Sales!$D$3:$ABF$3,0))/IR$2*INDEX(Usage!$D$5:$ABF$11,MATCH(UsagePerHour!$B$84,Usage!$C$5:$C$11,0),MATCH(UsagePerHour!IR$4,Usage!$D$3:$ABF$3,0)),"")</f>
        <v>53.686314326938493</v>
      </c>
      <c r="IS90" s="6">
        <f>IFERROR(INDEX(Sales!$D$5:$ABF$18,MATCH(UsagePerHour!$B90,Sales!$C$5:$C$18,0),MATCH(UsagePerHour!IS$4,Sales!$D$3:$ABF$3,0))/IS$2*INDEX(Usage!$D$5:$ABF$11,MATCH(UsagePerHour!$B$84,Usage!$C$5:$C$11,0),MATCH(UsagePerHour!IS$4,Usage!$D$3:$ABF$3,0)),"")</f>
        <v>28.146032779024164</v>
      </c>
      <c r="IT90" s="6">
        <f>IFERROR(INDEX(Sales!$D$5:$ABF$18,MATCH(UsagePerHour!$B90,Sales!$C$5:$C$18,0),MATCH(UsagePerHour!IT$4,Sales!$D$3:$ABF$3,0))/IT$2*INDEX(Usage!$D$5:$ABF$11,MATCH(UsagePerHour!$B$84,Usage!$C$5:$C$11,0),MATCH(UsagePerHour!IT$4,Usage!$D$3:$ABF$3,0)),"")</f>
        <v>88.510121427636534</v>
      </c>
      <c r="IU90" s="6">
        <f>IFERROR(INDEX(Sales!$D$5:$ABF$18,MATCH(UsagePerHour!$B90,Sales!$C$5:$C$18,0),MATCH(UsagePerHour!IU$4,Sales!$D$3:$ABF$3,0))/IU$2*INDEX(Usage!$D$5:$ABF$11,MATCH(UsagePerHour!$B$84,Usage!$C$5:$C$11,0),MATCH(UsagePerHour!IU$4,Usage!$D$3:$ABF$3,0)),"")</f>
        <v>52.574093794150521</v>
      </c>
      <c r="IV90" s="6">
        <f>IFERROR(INDEX(Sales!$D$5:$ABF$18,MATCH(UsagePerHour!$B90,Sales!$C$5:$C$18,0),MATCH(UsagePerHour!IV$4,Sales!$D$3:$ABF$3,0))/IV$2*INDEX(Usage!$D$5:$ABF$11,MATCH(UsagePerHour!$B$84,Usage!$C$5:$C$11,0),MATCH(UsagePerHour!IV$4,Usage!$D$3:$ABF$3,0)),"")</f>
        <v>36.410072996641304</v>
      </c>
      <c r="IW90" s="6">
        <f>IFERROR(INDEX(Sales!$D$5:$ABF$18,MATCH(UsagePerHour!$B90,Sales!$C$5:$C$18,0),MATCH(UsagePerHour!IW$4,Sales!$D$3:$ABF$3,0))/IW$2*INDEX(Usage!$D$5:$ABF$11,MATCH(UsagePerHour!$B$84,Usage!$C$5:$C$11,0),MATCH(UsagePerHour!IW$4,Usage!$D$3:$ABF$3,0)),"")</f>
        <v>19.328349724290828</v>
      </c>
      <c r="IX90" s="6">
        <f>IFERROR(INDEX(Sales!$D$5:$ABF$18,MATCH(UsagePerHour!$B90,Sales!$C$5:$C$18,0),MATCH(UsagePerHour!IX$4,Sales!$D$3:$ABF$3,0))/IX$2*INDEX(Usage!$D$5:$ABF$11,MATCH(UsagePerHour!$B$84,Usage!$C$5:$C$11,0),MATCH(UsagePerHour!IX$4,Usage!$D$3:$ABF$3,0)),"")</f>
        <v>22.171531391872442</v>
      </c>
      <c r="IY90" s="6">
        <f>IFERROR(INDEX(Sales!$D$5:$ABF$18,MATCH(UsagePerHour!$B90,Sales!$C$5:$C$18,0),MATCH(UsagePerHour!IY$4,Sales!$D$3:$ABF$3,0))/IY$2*INDEX(Usage!$D$5:$ABF$11,MATCH(UsagePerHour!$B$84,Usage!$C$5:$C$11,0),MATCH(UsagePerHour!IY$4,Usage!$D$3:$ABF$3,0)),"")</f>
        <v>82.415102288322203</v>
      </c>
      <c r="IZ90" s="6">
        <f>IFERROR(INDEX(Sales!$D$5:$ABF$18,MATCH(UsagePerHour!$B90,Sales!$C$5:$C$18,0),MATCH(UsagePerHour!IZ$4,Sales!$D$3:$ABF$3,0))/IZ$2*INDEX(Usage!$D$5:$ABF$11,MATCH(UsagePerHour!$B$84,Usage!$C$5:$C$11,0),MATCH(UsagePerHour!IZ$4,Usage!$D$3:$ABF$3,0)),"")</f>
        <v>60.05076745059273</v>
      </c>
      <c r="JA90" s="6">
        <f>IFERROR(INDEX(Sales!$D$5:$ABF$18,MATCH(UsagePerHour!$B90,Sales!$C$5:$C$18,0),MATCH(UsagePerHour!JA$4,Sales!$D$3:$ABF$3,0))/JA$2*INDEX(Usage!$D$5:$ABF$11,MATCH(UsagePerHour!$B$84,Usage!$C$5:$C$11,0),MATCH(UsagePerHour!JA$4,Usage!$D$3:$ABF$3,0)),"")</f>
        <v>181.45559380876608</v>
      </c>
      <c r="JB90" s="6">
        <f>IFERROR(INDEX(Sales!$D$5:$ABF$18,MATCH(UsagePerHour!$B90,Sales!$C$5:$C$18,0),MATCH(UsagePerHour!JB$4,Sales!$D$3:$ABF$3,0))/JB$2*INDEX(Usage!$D$5:$ABF$11,MATCH(UsagePerHour!$B$84,Usage!$C$5:$C$11,0),MATCH(UsagePerHour!JB$4,Usage!$D$3:$ABF$3,0)),"")</f>
        <v>36.091569524389925</v>
      </c>
      <c r="JC90" s="6">
        <f>IFERROR(INDEX(Sales!$D$5:$ABF$18,MATCH(UsagePerHour!$B90,Sales!$C$5:$C$18,0),MATCH(UsagePerHour!JC$4,Sales!$D$3:$ABF$3,0))/JC$2*INDEX(Usage!$D$5:$ABF$11,MATCH(UsagePerHour!$B$84,Usage!$C$5:$C$11,0),MATCH(UsagePerHour!JC$4,Usage!$D$3:$ABF$3,0)),"")</f>
        <v>30.83702137499467</v>
      </c>
      <c r="JD90" s="6">
        <f>IFERROR(INDEX(Sales!$D$5:$ABF$18,MATCH(UsagePerHour!$B90,Sales!$C$5:$C$18,0),MATCH(UsagePerHour!JD$4,Sales!$D$3:$ABF$3,0))/JD$2*INDEX(Usage!$D$5:$ABF$11,MATCH(UsagePerHour!$B$84,Usage!$C$5:$C$11,0),MATCH(UsagePerHour!JD$4,Usage!$D$3:$ABF$3,0)),"")</f>
        <v>14.093823094627719</v>
      </c>
      <c r="JE90" s="6">
        <f>IFERROR(INDEX(Sales!$D$5:$ABF$18,MATCH(UsagePerHour!$B90,Sales!$C$5:$C$18,0),MATCH(UsagePerHour!JE$4,Sales!$D$3:$ABF$3,0))/JE$2*INDEX(Usage!$D$5:$ABF$11,MATCH(UsagePerHour!$B$84,Usage!$C$5:$C$11,0),MATCH(UsagePerHour!JE$4,Usage!$D$3:$ABF$3,0)),"")</f>
        <v>13.05449921775663</v>
      </c>
      <c r="JF90" s="6">
        <f>IFERROR(INDEX(Sales!$D$5:$ABF$18,MATCH(UsagePerHour!$B90,Sales!$C$5:$C$18,0),MATCH(UsagePerHour!JF$4,Sales!$D$3:$ABF$3,0))/JF$2*INDEX(Usage!$D$5:$ABF$11,MATCH(UsagePerHour!$B$84,Usage!$C$5:$C$11,0),MATCH(UsagePerHour!JF$4,Usage!$D$3:$ABF$3,0)),"")</f>
        <v>27.409591258126625</v>
      </c>
      <c r="JG90" s="6">
        <f>IFERROR(INDEX(Sales!$D$5:$ABF$18,MATCH(UsagePerHour!$B90,Sales!$C$5:$C$18,0),MATCH(UsagePerHour!JG$4,Sales!$D$3:$ABF$3,0))/JG$2*INDEX(Usage!$D$5:$ABF$11,MATCH(UsagePerHour!$B$84,Usage!$C$5:$C$11,0),MATCH(UsagePerHour!JG$4,Usage!$D$3:$ABF$3,0)),"")</f>
        <v>73.316367947366274</v>
      </c>
      <c r="JH90" s="6">
        <f>IFERROR(INDEX(Sales!$D$5:$ABF$18,MATCH(UsagePerHour!$B90,Sales!$C$5:$C$18,0),MATCH(UsagePerHour!JH$4,Sales!$D$3:$ABF$3,0))/JH$2*INDEX(Usage!$D$5:$ABF$11,MATCH(UsagePerHour!$B$84,Usage!$C$5:$C$11,0),MATCH(UsagePerHour!JH$4,Usage!$D$3:$ABF$3,0)),"")</f>
        <v>148.04504812869939</v>
      </c>
      <c r="JI90" s="6">
        <f>IFERROR(INDEX(Sales!$D$5:$ABF$18,MATCH(UsagePerHour!$B90,Sales!$C$5:$C$18,0),MATCH(UsagePerHour!JI$4,Sales!$D$3:$ABF$3,0))/JI$2*INDEX(Usage!$D$5:$ABF$11,MATCH(UsagePerHour!$B$84,Usage!$C$5:$C$11,0),MATCH(UsagePerHour!JI$4,Usage!$D$3:$ABF$3,0)),"")</f>
        <v>29.378886536438571</v>
      </c>
      <c r="JJ90" s="6">
        <f>IFERROR(INDEX(Sales!$D$5:$ABF$18,MATCH(UsagePerHour!$B90,Sales!$C$5:$C$18,0),MATCH(UsagePerHour!JJ$4,Sales!$D$3:$ABF$3,0))/JJ$2*INDEX(Usage!$D$5:$ABF$11,MATCH(UsagePerHour!$B$84,Usage!$C$5:$C$11,0),MATCH(UsagePerHour!JJ$4,Usage!$D$3:$ABF$3,0)),"")</f>
        <v>78.003438781418765</v>
      </c>
      <c r="JK90" s="6">
        <f>IFERROR(INDEX(Sales!$D$5:$ABF$18,MATCH(UsagePerHour!$B90,Sales!$C$5:$C$18,0),MATCH(UsagePerHour!JK$4,Sales!$D$3:$ABF$3,0))/JK$2*INDEX(Usage!$D$5:$ABF$11,MATCH(UsagePerHour!$B$84,Usage!$C$5:$C$11,0),MATCH(UsagePerHour!JK$4,Usage!$D$3:$ABF$3,0)),"")</f>
        <v>21.884920486014693</v>
      </c>
      <c r="JL90" s="6">
        <f>IFERROR(INDEX(Sales!$D$5:$ABF$18,MATCH(UsagePerHour!$B90,Sales!$C$5:$C$18,0),MATCH(UsagePerHour!JL$4,Sales!$D$3:$ABF$3,0))/JL$2*INDEX(Usage!$D$5:$ABF$11,MATCH(UsagePerHour!$B$84,Usage!$C$5:$C$11,0),MATCH(UsagePerHour!JL$4,Usage!$D$3:$ABF$3,0)),"")</f>
        <v>24.167734650360959</v>
      </c>
      <c r="JM90" s="6">
        <f>IFERROR(INDEX(Sales!$D$5:$ABF$18,MATCH(UsagePerHour!$B90,Sales!$C$5:$C$18,0),MATCH(UsagePerHour!JM$4,Sales!$D$3:$ABF$3,0))/JM$2*INDEX(Usage!$D$5:$ABF$11,MATCH(UsagePerHour!$B$84,Usage!$C$5:$C$11,0),MATCH(UsagePerHour!JM$4,Usage!$D$3:$ABF$3,0)),"")</f>
        <v>50.897976279705482</v>
      </c>
      <c r="JN90" s="6">
        <f>IFERROR(INDEX(Sales!$D$5:$ABF$18,MATCH(UsagePerHour!$B90,Sales!$C$5:$C$18,0),MATCH(UsagePerHour!JN$4,Sales!$D$3:$ABF$3,0))/JN$2*INDEX(Usage!$D$5:$ABF$11,MATCH(UsagePerHour!$B$84,Usage!$C$5:$C$11,0),MATCH(UsagePerHour!JN$4,Usage!$D$3:$ABF$3,0)),"")</f>
        <v>63.080121011767567</v>
      </c>
      <c r="JO90" s="6">
        <f>IFERROR(INDEX(Sales!$D$5:$ABF$18,MATCH(UsagePerHour!$B90,Sales!$C$5:$C$18,0),MATCH(UsagePerHour!JO$4,Sales!$D$3:$ABF$3,0))/JO$2*INDEX(Usage!$D$5:$ABF$11,MATCH(UsagePerHour!$B$84,Usage!$C$5:$C$11,0),MATCH(UsagePerHour!JO$4,Usage!$D$3:$ABF$3,0)),"")</f>
        <v>168.82318485053864</v>
      </c>
      <c r="JP90" s="6">
        <f>IFERROR(INDEX(Sales!$D$5:$ABF$18,MATCH(UsagePerHour!$B90,Sales!$C$5:$C$18,0),MATCH(UsagePerHour!JP$4,Sales!$D$3:$ABF$3,0))/JP$2*INDEX(Usage!$D$5:$ABF$11,MATCH(UsagePerHour!$B$84,Usage!$C$5:$C$11,0),MATCH(UsagePerHour!JP$4,Usage!$D$3:$ABF$3,0)),"")</f>
        <v>8.5662551939583285</v>
      </c>
      <c r="JQ90" s="6">
        <f>IFERROR(INDEX(Sales!$D$5:$ABF$18,MATCH(UsagePerHour!$B90,Sales!$C$5:$C$18,0),MATCH(UsagePerHour!JQ$4,Sales!$D$3:$ABF$3,0))/JQ$2*INDEX(Usage!$D$5:$ABF$11,MATCH(UsagePerHour!$B$84,Usage!$C$5:$C$11,0),MATCH(UsagePerHour!JQ$4,Usage!$D$3:$ABF$3,0)),"")</f>
        <v>11.889141493080224</v>
      </c>
      <c r="JR90" s="6">
        <f>IFERROR(INDEX(Sales!$D$5:$ABF$18,MATCH(UsagePerHour!$B90,Sales!$C$5:$C$18,0),MATCH(UsagePerHour!JR$4,Sales!$D$3:$ABF$3,0))/JR$2*INDEX(Usage!$D$5:$ABF$11,MATCH(UsagePerHour!$B$84,Usage!$C$5:$C$11,0),MATCH(UsagePerHour!JR$4,Usage!$D$3:$ABF$3,0)),"")</f>
        <v>13.08403579783876</v>
      </c>
      <c r="JS90" s="6">
        <f>IFERROR(INDEX(Sales!$D$5:$ABF$18,MATCH(UsagePerHour!$B90,Sales!$C$5:$C$18,0),MATCH(UsagePerHour!JS$4,Sales!$D$3:$ABF$3,0))/JS$2*INDEX(Usage!$D$5:$ABF$11,MATCH(UsagePerHour!$B$84,Usage!$C$5:$C$11,0),MATCH(UsagePerHour!JS$4,Usage!$D$3:$ABF$3,0)),"")</f>
        <v>14.760415387697337</v>
      </c>
      <c r="JT90" s="6">
        <f>IFERROR(INDEX(Sales!$D$5:$ABF$18,MATCH(UsagePerHour!$B90,Sales!$C$5:$C$18,0),MATCH(UsagePerHour!JT$4,Sales!$D$3:$ABF$3,0))/JT$2*INDEX(Usage!$D$5:$ABF$11,MATCH(UsagePerHour!$B$84,Usage!$C$5:$C$11,0),MATCH(UsagePerHour!JT$4,Usage!$D$3:$ABF$3,0)),"")</f>
        <v>48.462798455714228</v>
      </c>
      <c r="JU90" s="6">
        <f>IFERROR(INDEX(Sales!$D$5:$ABF$18,MATCH(UsagePerHour!$B90,Sales!$C$5:$C$18,0),MATCH(UsagePerHour!JU$4,Sales!$D$3:$ABF$3,0))/JU$2*INDEX(Usage!$D$5:$ABF$11,MATCH(UsagePerHour!$B$84,Usage!$C$5:$C$11,0),MATCH(UsagePerHour!JU$4,Usage!$D$3:$ABF$3,0)),"")</f>
        <v>47.320947230659058</v>
      </c>
      <c r="JV90" s="6">
        <f>IFERROR(INDEX(Sales!$D$5:$ABF$18,MATCH(UsagePerHour!$B90,Sales!$C$5:$C$18,0),MATCH(UsagePerHour!JV$4,Sales!$D$3:$ABF$3,0))/JV$2*INDEX(Usage!$D$5:$ABF$11,MATCH(UsagePerHour!$B$84,Usage!$C$5:$C$11,0),MATCH(UsagePerHour!JV$4,Usage!$D$3:$ABF$3,0)),"")</f>
        <v>204.08623249893932</v>
      </c>
      <c r="JW90" s="6">
        <f>IFERROR(INDEX(Sales!$D$5:$ABF$18,MATCH(UsagePerHour!$B90,Sales!$C$5:$C$18,0),MATCH(UsagePerHour!JW$4,Sales!$D$3:$ABF$3,0))/JW$2*INDEX(Usage!$D$5:$ABF$11,MATCH(UsagePerHour!$B$84,Usage!$C$5:$C$11,0),MATCH(UsagePerHour!JW$4,Usage!$D$3:$ABF$3,0)),"")</f>
        <v>39.14068028519749</v>
      </c>
      <c r="JX90" s="6">
        <f>IFERROR(INDEX(Sales!$D$5:$ABF$18,MATCH(UsagePerHour!$B90,Sales!$C$5:$C$18,0),MATCH(UsagePerHour!JX$4,Sales!$D$3:$ABF$3,0))/JX$2*INDEX(Usage!$D$5:$ABF$11,MATCH(UsagePerHour!$B$84,Usage!$C$5:$C$11,0),MATCH(UsagePerHour!JX$4,Usage!$D$3:$ABF$3,0)),"")</f>
        <v>72.292226959658905</v>
      </c>
      <c r="JY90" s="6">
        <f>IFERROR(INDEX(Sales!$D$5:$ABF$18,MATCH(UsagePerHour!$B90,Sales!$C$5:$C$18,0),MATCH(UsagePerHour!JY$4,Sales!$D$3:$ABF$3,0))/JY$2*INDEX(Usage!$D$5:$ABF$11,MATCH(UsagePerHour!$B$84,Usage!$C$5:$C$11,0),MATCH(UsagePerHour!JY$4,Usage!$D$3:$ABF$3,0)),"")</f>
        <v>16.873067282507673</v>
      </c>
      <c r="JZ90" s="6">
        <f>IFERROR(INDEX(Sales!$D$5:$ABF$18,MATCH(UsagePerHour!$B90,Sales!$C$5:$C$18,0),MATCH(UsagePerHour!JZ$4,Sales!$D$3:$ABF$3,0))/JZ$2*INDEX(Usage!$D$5:$ABF$11,MATCH(UsagePerHour!$B$84,Usage!$C$5:$C$11,0),MATCH(UsagePerHour!JZ$4,Usage!$D$3:$ABF$3,0)),"")</f>
        <v>10.946799945994869</v>
      </c>
      <c r="KA90" s="6">
        <f>IFERROR(INDEX(Sales!$D$5:$ABF$18,MATCH(UsagePerHour!$B90,Sales!$C$5:$C$18,0),MATCH(UsagePerHour!KA$4,Sales!$D$3:$ABF$3,0))/KA$2*INDEX(Usage!$D$5:$ABF$11,MATCH(UsagePerHour!$B$84,Usage!$C$5:$C$11,0),MATCH(UsagePerHour!KA$4,Usage!$D$3:$ABF$3,0)),"")</f>
        <v>33.597597877193799</v>
      </c>
      <c r="KB90" s="6">
        <f>IFERROR(INDEX(Sales!$D$5:$ABF$18,MATCH(UsagePerHour!$B90,Sales!$C$5:$C$18,0),MATCH(UsagePerHour!KB$4,Sales!$D$3:$ABF$3,0))/KB$2*INDEX(Usage!$D$5:$ABF$11,MATCH(UsagePerHour!$B$84,Usage!$C$5:$C$11,0),MATCH(UsagePerHour!KB$4,Usage!$D$3:$ABF$3,0)),"")</f>
        <v>52.84230438786085</v>
      </c>
      <c r="KC90" s="6">
        <f>IFERROR(INDEX(Sales!$D$5:$ABF$18,MATCH(UsagePerHour!$B90,Sales!$C$5:$C$18,0),MATCH(UsagePerHour!KC$4,Sales!$D$3:$ABF$3,0))/KC$2*INDEX(Usage!$D$5:$ABF$11,MATCH(UsagePerHour!$B$84,Usage!$C$5:$C$11,0),MATCH(UsagePerHour!KC$4,Usage!$D$3:$ABF$3,0)),"")</f>
        <v>263.59979743905086</v>
      </c>
      <c r="KD90" s="6">
        <f>IFERROR(INDEX(Sales!$D$5:$ABF$18,MATCH(UsagePerHour!$B90,Sales!$C$5:$C$18,0),MATCH(UsagePerHour!KD$4,Sales!$D$3:$ABF$3,0))/KD$2*INDEX(Usage!$D$5:$ABF$11,MATCH(UsagePerHour!$B$84,Usage!$C$5:$C$11,0),MATCH(UsagePerHour!KD$4,Usage!$D$3:$ABF$3,0)),"")</f>
        <v>59.036784934817327</v>
      </c>
      <c r="KE90" s="6">
        <f>IFERROR(INDEX(Sales!$D$5:$ABF$18,MATCH(UsagePerHour!$B90,Sales!$C$5:$C$18,0),MATCH(UsagePerHour!KE$4,Sales!$D$3:$ABF$3,0))/KE$2*INDEX(Usage!$D$5:$ABF$11,MATCH(UsagePerHour!$B$84,Usage!$C$5:$C$11,0),MATCH(UsagePerHour!KE$4,Usage!$D$3:$ABF$3,0)),"")</f>
        <v>26.188754898701401</v>
      </c>
      <c r="KF90" s="6">
        <f>IFERROR(INDEX(Sales!$D$5:$ABF$18,MATCH(UsagePerHour!$B90,Sales!$C$5:$C$18,0),MATCH(UsagePerHour!KF$4,Sales!$D$3:$ABF$3,0))/KF$2*INDEX(Usage!$D$5:$ABF$11,MATCH(UsagePerHour!$B$84,Usage!$C$5:$C$11,0),MATCH(UsagePerHour!KF$4,Usage!$D$3:$ABF$3,0)),"")</f>
        <v>23.289317832858082</v>
      </c>
      <c r="KG90" s="6">
        <f>IFERROR(INDEX(Sales!$D$5:$ABF$18,MATCH(UsagePerHour!$B90,Sales!$C$5:$C$18,0),MATCH(UsagePerHour!KG$4,Sales!$D$3:$ABF$3,0))/KG$2*INDEX(Usage!$D$5:$ABF$11,MATCH(UsagePerHour!$B$84,Usage!$C$5:$C$11,0),MATCH(UsagePerHour!KG$4,Usage!$D$3:$ABF$3,0)),"")</f>
        <v>3.5827372233938455</v>
      </c>
      <c r="KH90" s="6">
        <f>IFERROR(INDEX(Sales!$D$5:$ABF$18,MATCH(UsagePerHour!$B90,Sales!$C$5:$C$18,0),MATCH(UsagePerHour!KH$4,Sales!$D$3:$ABF$3,0))/KH$2*INDEX(Usage!$D$5:$ABF$11,MATCH(UsagePerHour!$B$84,Usage!$C$5:$C$11,0),MATCH(UsagePerHour!KH$4,Usage!$D$3:$ABF$3,0)),"")</f>
        <v>71.266838076661642</v>
      </c>
      <c r="KI90" s="6">
        <f>IFERROR(INDEX(Sales!$D$5:$ABF$18,MATCH(UsagePerHour!$B90,Sales!$C$5:$C$18,0),MATCH(UsagePerHour!KI$4,Sales!$D$3:$ABF$3,0))/KI$2*INDEX(Usage!$D$5:$ABF$11,MATCH(UsagePerHour!$B$84,Usage!$C$5:$C$11,0),MATCH(UsagePerHour!KI$4,Usage!$D$3:$ABF$3,0)),"")</f>
        <v>60.200700074300343</v>
      </c>
      <c r="KJ90" s="6">
        <f>IFERROR(INDEX(Sales!$D$5:$ABF$18,MATCH(UsagePerHour!$B90,Sales!$C$5:$C$18,0),MATCH(UsagePerHour!KJ$4,Sales!$D$3:$ABF$3,0))/KJ$2*INDEX(Usage!$D$5:$ABF$11,MATCH(UsagePerHour!$B$84,Usage!$C$5:$C$11,0),MATCH(UsagePerHour!KJ$4,Usage!$D$3:$ABF$3,0)),"")</f>
        <v>240.8168406128448</v>
      </c>
      <c r="KK90" s="6">
        <f>IFERROR(INDEX(Sales!$D$5:$ABF$18,MATCH(UsagePerHour!$B90,Sales!$C$5:$C$18,0),MATCH(UsagePerHour!KK$4,Sales!$D$3:$ABF$3,0))/KK$2*INDEX(Usage!$D$5:$ABF$11,MATCH(UsagePerHour!$B$84,Usage!$C$5:$C$11,0),MATCH(UsagePerHour!KK$4,Usage!$D$3:$ABF$3,0)),"")</f>
        <v>51.379422098862484</v>
      </c>
      <c r="KL90" s="6">
        <f>IFERROR(INDEX(Sales!$D$5:$ABF$18,MATCH(UsagePerHour!$B90,Sales!$C$5:$C$18,0),MATCH(UsagePerHour!KL$4,Sales!$D$3:$ABF$3,0))/KL$2*INDEX(Usage!$D$5:$ABF$11,MATCH(UsagePerHour!$B$84,Usage!$C$5:$C$11,0),MATCH(UsagePerHour!KL$4,Usage!$D$3:$ABF$3,0)),"")</f>
        <v>96.189555344781212</v>
      </c>
      <c r="KM90" s="6">
        <f>IFERROR(INDEX(Sales!$D$5:$ABF$18,MATCH(UsagePerHour!$B90,Sales!$C$5:$C$18,0),MATCH(UsagePerHour!KM$4,Sales!$D$3:$ABF$3,0))/KM$2*INDEX(Usage!$D$5:$ABF$11,MATCH(UsagePerHour!$B$84,Usage!$C$5:$C$11,0),MATCH(UsagePerHour!KM$4,Usage!$D$3:$ABF$3,0)),"")</f>
        <v>7.3897552824868598</v>
      </c>
      <c r="KN90" s="6">
        <f>IFERROR(INDEX(Sales!$D$5:$ABF$18,MATCH(UsagePerHour!$B90,Sales!$C$5:$C$18,0),MATCH(UsagePerHour!KN$4,Sales!$D$3:$ABF$3,0))/KN$2*INDEX(Usage!$D$5:$ABF$11,MATCH(UsagePerHour!$B$84,Usage!$C$5:$C$11,0),MATCH(UsagePerHour!KN$4,Usage!$D$3:$ABF$3,0)),"")</f>
        <v>18.028564465578118</v>
      </c>
      <c r="KO90" s="6">
        <f>IFERROR(INDEX(Sales!$D$5:$ABF$18,MATCH(UsagePerHour!$B90,Sales!$C$5:$C$18,0),MATCH(UsagePerHour!KO$4,Sales!$D$3:$ABF$3,0))/KO$2*INDEX(Usage!$D$5:$ABF$11,MATCH(UsagePerHour!$B$84,Usage!$C$5:$C$11,0),MATCH(UsagePerHour!KO$4,Usage!$D$3:$ABF$3,0)),"")</f>
        <v>33.257319292992875</v>
      </c>
      <c r="KP90" s="6">
        <f>IFERROR(INDEX(Sales!$D$5:$ABF$18,MATCH(UsagePerHour!$B90,Sales!$C$5:$C$18,0),MATCH(UsagePerHour!KP$4,Sales!$D$3:$ABF$3,0))/KP$2*INDEX(Usage!$D$5:$ABF$11,MATCH(UsagePerHour!$B$84,Usage!$C$5:$C$11,0),MATCH(UsagePerHour!KP$4,Usage!$D$3:$ABF$3,0)),"")</f>
        <v>18.980065446487622</v>
      </c>
      <c r="KQ90" s="6">
        <f>IFERROR(INDEX(Sales!$D$5:$ABF$18,MATCH(UsagePerHour!$B90,Sales!$C$5:$C$18,0),MATCH(UsagePerHour!KQ$4,Sales!$D$3:$ABF$3,0))/KQ$2*INDEX(Usage!$D$5:$ABF$11,MATCH(UsagePerHour!$B$84,Usage!$C$5:$C$11,0),MATCH(UsagePerHour!KQ$4,Usage!$D$3:$ABF$3,0)),"")</f>
        <v>256.50277948528048</v>
      </c>
      <c r="KR90" s="6">
        <f>IFERROR(INDEX(Sales!$D$5:$ABF$18,MATCH(UsagePerHour!$B90,Sales!$C$5:$C$18,0),MATCH(UsagePerHour!KR$4,Sales!$D$3:$ABF$3,0))/KR$2*INDEX(Usage!$D$5:$ABF$11,MATCH(UsagePerHour!$B$84,Usage!$C$5:$C$11,0),MATCH(UsagePerHour!KR$4,Usage!$D$3:$ABF$3,0)),"")</f>
        <v>43.086691459544348</v>
      </c>
      <c r="KS90" s="6">
        <f>IFERROR(INDEX(Sales!$D$5:$ABF$18,MATCH(UsagePerHour!$B90,Sales!$C$5:$C$18,0),MATCH(UsagePerHour!KS$4,Sales!$D$3:$ABF$3,0))/KS$2*INDEX(Usage!$D$5:$ABF$11,MATCH(UsagePerHour!$B$84,Usage!$C$5:$C$11,0),MATCH(UsagePerHour!KS$4,Usage!$D$3:$ABF$3,0)),"")</f>
        <v>34.384362181597204</v>
      </c>
      <c r="KT90" s="6">
        <f>IFERROR(INDEX(Sales!$D$5:$ABF$18,MATCH(UsagePerHour!$B90,Sales!$C$5:$C$18,0),MATCH(UsagePerHour!KT$4,Sales!$D$3:$ABF$3,0))/KT$2*INDEX(Usage!$D$5:$ABF$11,MATCH(UsagePerHour!$B$84,Usage!$C$5:$C$11,0),MATCH(UsagePerHour!KT$4,Usage!$D$3:$ABF$3,0)),"")</f>
        <v>32.360406091370564</v>
      </c>
      <c r="KU90" s="6">
        <f>IFERROR(INDEX(Sales!$D$5:$ABF$18,MATCH(UsagePerHour!$B90,Sales!$C$5:$C$18,0),MATCH(UsagePerHour!KU$4,Sales!$D$3:$ABF$3,0))/KU$2*INDEX(Usage!$D$5:$ABF$11,MATCH(UsagePerHour!$B$84,Usage!$C$5:$C$11,0),MATCH(UsagePerHour!KU$4,Usage!$D$3:$ABF$3,0)),"")</f>
        <v>32.474588874094309</v>
      </c>
      <c r="KV90" s="6">
        <f>IFERROR(INDEX(Sales!$D$5:$ABF$18,MATCH(UsagePerHour!$B90,Sales!$C$5:$C$18,0),MATCH(UsagePerHour!KV$4,Sales!$D$3:$ABF$3,0))/KV$2*INDEX(Usage!$D$5:$ABF$11,MATCH(UsagePerHour!$B$84,Usage!$C$5:$C$11,0),MATCH(UsagePerHour!KV$4,Usage!$D$3:$ABF$3,0)),"")</f>
        <v>26.905229668002015</v>
      </c>
      <c r="KW90" s="6">
        <f>IFERROR(INDEX(Sales!$D$5:$ABF$18,MATCH(UsagePerHour!$B90,Sales!$C$5:$C$18,0),MATCH(UsagePerHour!KW$4,Sales!$D$3:$ABF$3,0))/KW$2*INDEX(Usage!$D$5:$ABF$11,MATCH(UsagePerHour!$B$84,Usage!$C$5:$C$11,0),MATCH(UsagePerHour!KW$4,Usage!$D$3:$ABF$3,0)),"")</f>
        <v>49.54902423279372</v>
      </c>
      <c r="KX90" s="6">
        <f>IFERROR(INDEX(Sales!$D$5:$ABF$18,MATCH(UsagePerHour!$B90,Sales!$C$5:$C$18,0),MATCH(UsagePerHour!KX$4,Sales!$D$3:$ABF$3,0))/KX$2*INDEX(Usage!$D$5:$ABF$11,MATCH(UsagePerHour!$B$84,Usage!$C$5:$C$11,0),MATCH(UsagePerHour!KX$4,Usage!$D$3:$ABF$3,0)),"")</f>
        <v>223.79003393939001</v>
      </c>
      <c r="KY90" s="6">
        <f>IFERROR(INDEX(Sales!$D$5:$ABF$18,MATCH(UsagePerHour!$B90,Sales!$C$5:$C$18,0),MATCH(UsagePerHour!KY$4,Sales!$D$3:$ABF$3,0))/KY$2*INDEX(Usage!$D$5:$ABF$11,MATCH(UsagePerHour!$B$84,Usage!$C$5:$C$11,0),MATCH(UsagePerHour!KY$4,Usage!$D$3:$ABF$3,0)),"")</f>
        <v>38.111670020120727</v>
      </c>
      <c r="KZ90" s="6">
        <f>IFERROR(INDEX(Sales!$D$5:$ABF$18,MATCH(UsagePerHour!$B90,Sales!$C$5:$C$18,0),MATCH(UsagePerHour!KZ$4,Sales!$D$3:$ABF$3,0))/KZ$2*INDEX(Usage!$D$5:$ABF$11,MATCH(UsagePerHour!$B$84,Usage!$C$5:$C$11,0),MATCH(UsagePerHour!KZ$4,Usage!$D$3:$ABF$3,0)),"")</f>
        <v>71.040631586342556</v>
      </c>
      <c r="LA90" s="6">
        <f>IFERROR(INDEX(Sales!$D$5:$ABF$18,MATCH(UsagePerHour!$B90,Sales!$C$5:$C$18,0),MATCH(UsagePerHour!LA$4,Sales!$D$3:$ABF$3,0))/LA$2*INDEX(Usage!$D$5:$ABF$11,MATCH(UsagePerHour!$B$84,Usage!$C$5:$C$11,0),MATCH(UsagePerHour!LA$4,Usage!$D$3:$ABF$3,0)),"")</f>
        <v>19.786115406664955</v>
      </c>
      <c r="LB90" s="6">
        <f>IFERROR(INDEX(Sales!$D$5:$ABF$18,MATCH(UsagePerHour!$B90,Sales!$C$5:$C$18,0),MATCH(UsagePerHour!LB$4,Sales!$D$3:$ABF$3,0))/LB$2*INDEX(Usage!$D$5:$ABF$11,MATCH(UsagePerHour!$B$84,Usage!$C$5:$C$11,0),MATCH(UsagePerHour!LB$4,Usage!$D$3:$ABF$3,0)),"")</f>
        <v>18.753703801212978</v>
      </c>
      <c r="LC90" s="6">
        <f>IFERROR(INDEX(Sales!$D$5:$ABF$18,MATCH(UsagePerHour!$B90,Sales!$C$5:$C$18,0),MATCH(UsagePerHour!LC$4,Sales!$D$3:$ABF$3,0))/LC$2*INDEX(Usage!$D$5:$ABF$11,MATCH(UsagePerHour!$B$84,Usage!$C$5:$C$11,0),MATCH(UsagePerHour!LC$4,Usage!$D$3:$ABF$3,0)),"")</f>
        <v>25.147543596879558</v>
      </c>
      <c r="LD90" s="6">
        <f>IFERROR(INDEX(Sales!$D$5:$ABF$18,MATCH(UsagePerHour!$B90,Sales!$C$5:$C$18,0),MATCH(UsagePerHour!LD$4,Sales!$D$3:$ABF$3,0))/LD$2*INDEX(Usage!$D$5:$ABF$11,MATCH(UsagePerHour!$B$84,Usage!$C$5:$C$11,0),MATCH(UsagePerHour!LD$4,Usage!$D$3:$ABF$3,0)),"")</f>
        <v>25.482043364435793</v>
      </c>
      <c r="LE90" s="6">
        <f>IFERROR(INDEX(Sales!$D$5:$ABF$18,MATCH(UsagePerHour!$B90,Sales!$C$5:$C$18,0),MATCH(UsagePerHour!LE$4,Sales!$D$3:$ABF$3,0))/LE$2*INDEX(Usage!$D$5:$ABF$11,MATCH(UsagePerHour!$B$84,Usage!$C$5:$C$11,0),MATCH(UsagePerHour!LE$4,Usage!$D$3:$ABF$3,0)),"")</f>
        <v>70.055239026118073</v>
      </c>
      <c r="LF90" s="6">
        <f>IFERROR(INDEX(Sales!$D$5:$ABF$18,MATCH(UsagePerHour!$B90,Sales!$C$5:$C$18,0),MATCH(UsagePerHour!LF$4,Sales!$D$3:$ABF$3,0))/LF$2*INDEX(Usage!$D$5:$ABF$11,MATCH(UsagePerHour!$B$84,Usage!$C$5:$C$11,0),MATCH(UsagePerHour!LF$4,Usage!$D$3:$ABF$3,0)),"")</f>
        <v>57.986247449434899</v>
      </c>
      <c r="LG90" s="6">
        <f>IFERROR(INDEX(Sales!$D$5:$ABF$18,MATCH(UsagePerHour!$B90,Sales!$C$5:$C$18,0),MATCH(UsagePerHour!LG$4,Sales!$D$3:$ABF$3,0))/LG$2*INDEX(Usage!$D$5:$ABF$11,MATCH(UsagePerHour!$B$84,Usage!$C$5:$C$11,0),MATCH(UsagePerHour!LG$4,Usage!$D$3:$ABF$3,0)),"")</f>
        <v>56.872655746426702</v>
      </c>
      <c r="LH90" s="6">
        <f>IFERROR(INDEX(Sales!$D$5:$ABF$18,MATCH(UsagePerHour!$B90,Sales!$C$5:$C$18,0),MATCH(UsagePerHour!LH$4,Sales!$D$3:$ABF$3,0))/LH$2*INDEX(Usage!$D$5:$ABF$11,MATCH(UsagePerHour!$B$84,Usage!$C$5:$C$11,0),MATCH(UsagePerHour!LH$4,Usage!$D$3:$ABF$3,0)),"")</f>
        <v>18.948933673606291</v>
      </c>
      <c r="LI90" s="6">
        <f>IFERROR(INDEX(Sales!$D$5:$ABF$18,MATCH(UsagePerHour!$B90,Sales!$C$5:$C$18,0),MATCH(UsagePerHour!LI$4,Sales!$D$3:$ABF$3,0))/LI$2*INDEX(Usage!$D$5:$ABF$11,MATCH(UsagePerHour!$B$84,Usage!$C$5:$C$11,0),MATCH(UsagePerHour!LI$4,Usage!$D$3:$ABF$3,0)),"")</f>
        <v>16.650986575276239</v>
      </c>
      <c r="LJ90" s="6">
        <f>IFERROR(INDEX(Sales!$D$5:$ABF$18,MATCH(UsagePerHour!$B90,Sales!$C$5:$C$18,0),MATCH(UsagePerHour!LJ$4,Sales!$D$3:$ABF$3,0))/LJ$2*INDEX(Usage!$D$5:$ABF$11,MATCH(UsagePerHour!$B$84,Usage!$C$5:$C$11,0),MATCH(UsagePerHour!LJ$4,Usage!$D$3:$ABF$3,0)),"")</f>
        <v>27.769529979687807</v>
      </c>
      <c r="LK90" s="6">
        <f>IFERROR(INDEX(Sales!$D$5:$ABF$18,MATCH(UsagePerHour!$B90,Sales!$C$5:$C$18,0),MATCH(UsagePerHour!LK$4,Sales!$D$3:$ABF$3,0))/LK$2*INDEX(Usage!$D$5:$ABF$11,MATCH(UsagePerHour!$B$84,Usage!$C$5:$C$11,0),MATCH(UsagePerHour!LK$4,Usage!$D$3:$ABF$3,0)),"")</f>
        <v>28.765153632484946</v>
      </c>
      <c r="LL90" s="6">
        <f>IFERROR(INDEX(Sales!$D$5:$ABF$18,MATCH(UsagePerHour!$B90,Sales!$C$5:$C$18,0),MATCH(UsagePerHour!LL$4,Sales!$D$3:$ABF$3,0))/LL$2*INDEX(Usage!$D$5:$ABF$11,MATCH(UsagePerHour!$B$84,Usage!$C$5:$C$11,0),MATCH(UsagePerHour!LL$4,Usage!$D$3:$ABF$3,0)),"")</f>
        <v>207.67878685578319</v>
      </c>
      <c r="LM90" s="6">
        <f>IFERROR(INDEX(Sales!$D$5:$ABF$18,MATCH(UsagePerHour!$B90,Sales!$C$5:$C$18,0),MATCH(UsagePerHour!LM$4,Sales!$D$3:$ABF$3,0))/LM$2*INDEX(Usage!$D$5:$ABF$11,MATCH(UsagePerHour!$B$84,Usage!$C$5:$C$11,0),MATCH(UsagePerHour!LM$4,Usage!$D$3:$ABF$3,0)),"")</f>
        <v>9.6412900474306582</v>
      </c>
      <c r="LN90" s="6">
        <f>IFERROR(INDEX(Sales!$D$5:$ABF$18,MATCH(UsagePerHour!$B90,Sales!$C$5:$C$18,0),MATCH(UsagePerHour!LN$4,Sales!$D$3:$ABF$3,0))/LN$2*INDEX(Usage!$D$5:$ABF$11,MATCH(UsagePerHour!$B$84,Usage!$C$5:$C$11,0),MATCH(UsagePerHour!LN$4,Usage!$D$3:$ABF$3,0)),"")</f>
        <v>46.869086165356258</v>
      </c>
      <c r="LO90" s="6">
        <f>IFERROR(INDEX(Sales!$D$5:$ABF$18,MATCH(UsagePerHour!$B90,Sales!$C$5:$C$18,0),MATCH(UsagePerHour!LO$4,Sales!$D$3:$ABF$3,0))/LO$2*INDEX(Usage!$D$5:$ABF$11,MATCH(UsagePerHour!$B$84,Usage!$C$5:$C$11,0),MATCH(UsagePerHour!LO$4,Usage!$D$3:$ABF$3,0)),"")</f>
        <v>2.0339358830665026</v>
      </c>
      <c r="LP90" s="6">
        <f>IFERROR(INDEX(Sales!$D$5:$ABF$18,MATCH(UsagePerHour!$B90,Sales!$C$5:$C$18,0),MATCH(UsagePerHour!LP$4,Sales!$D$3:$ABF$3,0))/LP$2*INDEX(Usage!$D$5:$ABF$11,MATCH(UsagePerHour!$B$84,Usage!$C$5:$C$11,0),MATCH(UsagePerHour!LP$4,Usage!$D$3:$ABF$3,0)),"")</f>
        <v>1.4517682415281994</v>
      </c>
      <c r="LQ90" s="6">
        <f>IFERROR(INDEX(Sales!$D$5:$ABF$18,MATCH(UsagePerHour!$B90,Sales!$C$5:$C$18,0),MATCH(UsagePerHour!LQ$4,Sales!$D$3:$ABF$3,0))/LQ$2*INDEX(Usage!$D$5:$ABF$11,MATCH(UsagePerHour!$B$84,Usage!$C$5:$C$11,0),MATCH(UsagePerHour!LQ$4,Usage!$D$3:$ABF$3,0)),"")</f>
        <v>25.276028821041105</v>
      </c>
      <c r="LR90" s="6">
        <f>IFERROR(INDEX(Sales!$D$5:$ABF$18,MATCH(UsagePerHour!$B90,Sales!$C$5:$C$18,0),MATCH(UsagePerHour!LR$4,Sales!$D$3:$ABF$3,0))/LR$2*INDEX(Usage!$D$5:$ABF$11,MATCH(UsagePerHour!$B$84,Usage!$C$5:$C$11,0),MATCH(UsagePerHour!LR$4,Usage!$D$3:$ABF$3,0)),"")</f>
        <v>25.594836613107063</v>
      </c>
      <c r="LS90" s="6">
        <f>IFERROR(INDEX(Sales!$D$5:$ABF$18,MATCH(UsagePerHour!$B90,Sales!$C$5:$C$18,0),MATCH(UsagePerHour!LS$4,Sales!$D$3:$ABF$3,0))/LS$2*INDEX(Usage!$D$5:$ABF$11,MATCH(UsagePerHour!$B$84,Usage!$C$5:$C$11,0),MATCH(UsagePerHour!LS$4,Usage!$D$3:$ABF$3,0)),"")</f>
        <v>277.71836157565684</v>
      </c>
      <c r="LT90" s="6">
        <f>IFERROR(INDEX(Sales!$D$5:$ABF$18,MATCH(UsagePerHour!$B90,Sales!$C$5:$C$18,0),MATCH(UsagePerHour!LT$4,Sales!$D$3:$ABF$3,0))/LT$2*INDEX(Usage!$D$5:$ABF$11,MATCH(UsagePerHour!$B$84,Usage!$C$5:$C$11,0),MATCH(UsagePerHour!LT$4,Usage!$D$3:$ABF$3,0)),"")</f>
        <v>35.297562130306503</v>
      </c>
      <c r="LU90" s="6">
        <f>IFERROR(INDEX(Sales!$D$5:$ABF$18,MATCH(UsagePerHour!$B90,Sales!$C$5:$C$18,0),MATCH(UsagePerHour!LU$4,Sales!$D$3:$ABF$3,0))/LU$2*INDEX(Usage!$D$5:$ABF$11,MATCH(UsagePerHour!$B$84,Usage!$C$5:$C$11,0),MATCH(UsagePerHour!LU$4,Usage!$D$3:$ABF$3,0)),"")</f>
        <v>51.295069421668302</v>
      </c>
      <c r="LV90" s="6">
        <f>IFERROR(INDEX(Sales!$D$5:$ABF$18,MATCH(UsagePerHour!$B90,Sales!$C$5:$C$18,0),MATCH(UsagePerHour!LV$4,Sales!$D$3:$ABF$3,0))/LV$2*INDEX(Usage!$D$5:$ABF$11,MATCH(UsagePerHour!$B$84,Usage!$C$5:$C$11,0),MATCH(UsagePerHour!LV$4,Usage!$D$3:$ABF$3,0)),"")</f>
        <v>17.459800399201594</v>
      </c>
      <c r="LW90" s="6">
        <f>IFERROR(INDEX(Sales!$D$5:$ABF$18,MATCH(UsagePerHour!$B90,Sales!$C$5:$C$18,0),MATCH(UsagePerHour!LW$4,Sales!$D$3:$ABF$3,0))/LW$2*INDEX(Usage!$D$5:$ABF$11,MATCH(UsagePerHour!$B$84,Usage!$C$5:$C$11,0),MATCH(UsagePerHour!LW$4,Usage!$D$3:$ABF$3,0)),"")</f>
        <v>21.432170410985492</v>
      </c>
      <c r="LX90" s="6">
        <f>IFERROR(INDEX(Sales!$D$5:$ABF$18,MATCH(UsagePerHour!$B90,Sales!$C$5:$C$18,0),MATCH(UsagePerHour!LX$4,Sales!$D$3:$ABF$3,0))/LX$2*INDEX(Usage!$D$5:$ABF$11,MATCH(UsagePerHour!$B$84,Usage!$C$5:$C$11,0),MATCH(UsagePerHour!LX$4,Usage!$D$3:$ABF$3,0)),"")</f>
        <v>47.316745124411561</v>
      </c>
      <c r="LY90" s="6">
        <f>IFERROR(INDEX(Sales!$D$5:$ABF$18,MATCH(UsagePerHour!$B90,Sales!$C$5:$C$18,0),MATCH(UsagePerHour!LY$4,Sales!$D$3:$ABF$3,0))/LY$2*INDEX(Usage!$D$5:$ABF$11,MATCH(UsagePerHour!$B$84,Usage!$C$5:$C$11,0),MATCH(UsagePerHour!LY$4,Usage!$D$3:$ABF$3,0)),"")</f>
        <v>88.780455078883818</v>
      </c>
      <c r="LZ90" s="6">
        <f>IFERROR(INDEX(Sales!$D$5:$ABF$18,MATCH(UsagePerHour!$B90,Sales!$C$5:$C$18,0),MATCH(UsagePerHour!LZ$4,Sales!$D$3:$ABF$3,0))/LZ$2*INDEX(Usage!$D$5:$ABF$11,MATCH(UsagePerHour!$B$84,Usage!$C$5:$C$11,0),MATCH(UsagePerHour!LZ$4,Usage!$D$3:$ABF$3,0)),"")</f>
        <v>160.97354706859113</v>
      </c>
      <c r="MA90" s="6">
        <f>IFERROR(INDEX(Sales!$D$5:$ABF$18,MATCH(UsagePerHour!$B90,Sales!$C$5:$C$18,0),MATCH(UsagePerHour!MA$4,Sales!$D$3:$ABF$3,0))/MA$2*INDEX(Usage!$D$5:$ABF$11,MATCH(UsagePerHour!$B$84,Usage!$C$5:$C$11,0),MATCH(UsagePerHour!MA$4,Usage!$D$3:$ABF$3,0)),"")</f>
        <v>46.96177646765576</v>
      </c>
      <c r="MB90" s="6">
        <f>IFERROR(INDEX(Sales!$D$5:$ABF$18,MATCH(UsagePerHour!$B90,Sales!$C$5:$C$18,0),MATCH(UsagePerHour!MB$4,Sales!$D$3:$ABF$3,0))/MB$2*INDEX(Usage!$D$5:$ABF$11,MATCH(UsagePerHour!$B$84,Usage!$C$5:$C$11,0),MATCH(UsagePerHour!MB$4,Usage!$D$3:$ABF$3,0)),"")</f>
        <v>30.216252033010058</v>
      </c>
      <c r="MC90" s="6">
        <f>IFERROR(INDEX(Sales!$D$5:$ABF$18,MATCH(UsagePerHour!$B90,Sales!$C$5:$C$18,0),MATCH(UsagePerHour!MC$4,Sales!$D$3:$ABF$3,0))/MC$2*INDEX(Usage!$D$5:$ABF$11,MATCH(UsagePerHour!$B$84,Usage!$C$5:$C$11,0),MATCH(UsagePerHour!MC$4,Usage!$D$3:$ABF$3,0)),"")</f>
        <v>6.5485723529887574</v>
      </c>
      <c r="MD90" s="6">
        <f>IFERROR(INDEX(Sales!$D$5:$ABF$18,MATCH(UsagePerHour!$B90,Sales!$C$5:$C$18,0),MATCH(UsagePerHour!MD$4,Sales!$D$3:$ABF$3,0))/MD$2*INDEX(Usage!$D$5:$ABF$11,MATCH(UsagePerHour!$B$84,Usage!$C$5:$C$11,0),MATCH(UsagePerHour!MD$4,Usage!$D$3:$ABF$3,0)),"")</f>
        <v>40.067685467621516</v>
      </c>
      <c r="ME90" s="6">
        <f>IFERROR(INDEX(Sales!$D$5:$ABF$18,MATCH(UsagePerHour!$B90,Sales!$C$5:$C$18,0),MATCH(UsagePerHour!ME$4,Sales!$D$3:$ABF$3,0))/ME$2*INDEX(Usage!$D$5:$ABF$11,MATCH(UsagePerHour!$B$84,Usage!$C$5:$C$11,0),MATCH(UsagePerHour!ME$4,Usage!$D$3:$ABF$3,0)),"")</f>
        <v>30.65854309348039</v>
      </c>
      <c r="MF90" s="6">
        <f>IFERROR(INDEX(Sales!$D$5:$ABF$18,MATCH(UsagePerHour!$B90,Sales!$C$5:$C$18,0),MATCH(UsagePerHour!MF$4,Sales!$D$3:$ABF$3,0))/MF$2*INDEX(Usage!$D$5:$ABF$11,MATCH(UsagePerHour!$B$84,Usage!$C$5:$C$11,0),MATCH(UsagePerHour!MF$4,Usage!$D$3:$ABF$3,0)),"")</f>
        <v>35.309753781060238</v>
      </c>
      <c r="MG90" s="6">
        <f>IFERROR(INDEX(Sales!$D$5:$ABF$18,MATCH(UsagePerHour!$B90,Sales!$C$5:$C$18,0),MATCH(UsagePerHour!MG$4,Sales!$D$3:$ABF$3,0))/MG$2*INDEX(Usage!$D$5:$ABF$11,MATCH(UsagePerHour!$B$84,Usage!$C$5:$C$11,0),MATCH(UsagePerHour!MG$4,Usage!$D$3:$ABF$3,0)),"")</f>
        <v>200.48146586063078</v>
      </c>
      <c r="MH90" s="6">
        <f>IFERROR(INDEX(Sales!$D$5:$ABF$18,MATCH(UsagePerHour!$B90,Sales!$C$5:$C$18,0),MATCH(UsagePerHour!MH$4,Sales!$D$3:$ABF$3,0))/MH$2*INDEX(Usage!$D$5:$ABF$11,MATCH(UsagePerHour!$B$84,Usage!$C$5:$C$11,0),MATCH(UsagePerHour!MH$4,Usage!$D$3:$ABF$3,0)),"")</f>
        <v>155.15148175792777</v>
      </c>
      <c r="MI90" s="6">
        <f>IFERROR(INDEX(Sales!$D$5:$ABF$18,MATCH(UsagePerHour!$B90,Sales!$C$5:$C$18,0),MATCH(UsagePerHour!MI$4,Sales!$D$3:$ABF$3,0))/MI$2*INDEX(Usage!$D$5:$ABF$11,MATCH(UsagePerHour!$B$84,Usage!$C$5:$C$11,0),MATCH(UsagePerHour!MI$4,Usage!$D$3:$ABF$3,0)),"")</f>
        <v>43.195313590159181</v>
      </c>
      <c r="MJ90" s="6">
        <f>IFERROR(INDEX(Sales!$D$5:$ABF$18,MATCH(UsagePerHour!$B90,Sales!$C$5:$C$18,0),MATCH(UsagePerHour!MJ$4,Sales!$D$3:$ABF$3,0))/MJ$2*INDEX(Usage!$D$5:$ABF$11,MATCH(UsagePerHour!$B$84,Usage!$C$5:$C$11,0),MATCH(UsagePerHour!MJ$4,Usage!$D$3:$ABF$3,0)),"")</f>
        <v>33.401346771708994</v>
      </c>
      <c r="MK90" s="6">
        <f>IFERROR(INDEX(Sales!$D$5:$ABF$18,MATCH(UsagePerHour!$B90,Sales!$C$5:$C$18,0),MATCH(UsagePerHour!MK$4,Sales!$D$3:$ABF$3,0))/MK$2*INDEX(Usage!$D$5:$ABF$11,MATCH(UsagePerHour!$B$84,Usage!$C$5:$C$11,0),MATCH(UsagePerHour!MK$4,Usage!$D$3:$ABF$3,0)),"")</f>
        <v>20.702937551241224</v>
      </c>
      <c r="ML90" s="6">
        <f>IFERROR(INDEX(Sales!$D$5:$ABF$18,MATCH(UsagePerHour!$B90,Sales!$C$5:$C$18,0),MATCH(UsagePerHour!ML$4,Sales!$D$3:$ABF$3,0))/ML$2*INDEX(Usage!$D$5:$ABF$11,MATCH(UsagePerHour!$B$84,Usage!$C$5:$C$11,0),MATCH(UsagePerHour!ML$4,Usage!$D$3:$ABF$3,0)),"")</f>
        <v>46.809020404659016</v>
      </c>
      <c r="MM90" s="6">
        <f>IFERROR(INDEX(Sales!$D$5:$ABF$18,MATCH(UsagePerHour!$B90,Sales!$C$5:$C$18,0),MATCH(UsagePerHour!MM$4,Sales!$D$3:$ABF$3,0))/MM$2*INDEX(Usage!$D$5:$ABF$11,MATCH(UsagePerHour!$B$84,Usage!$C$5:$C$11,0),MATCH(UsagePerHour!MM$4,Usage!$D$3:$ABF$3,0)),"")</f>
        <v>50.359652100813165</v>
      </c>
      <c r="MN90" s="6">
        <f>IFERROR(INDEX(Sales!$D$5:$ABF$18,MATCH(UsagePerHour!$B90,Sales!$C$5:$C$18,0),MATCH(UsagePerHour!MN$4,Sales!$D$3:$ABF$3,0))/MN$2*INDEX(Usage!$D$5:$ABF$11,MATCH(UsagePerHour!$B$84,Usage!$C$5:$C$11,0),MATCH(UsagePerHour!MN$4,Usage!$D$3:$ABF$3,0)),"")</f>
        <v>37.804603044673598</v>
      </c>
      <c r="MO90" s="6">
        <f>IFERROR(INDEX(Sales!$D$5:$ABF$18,MATCH(UsagePerHour!$B90,Sales!$C$5:$C$18,0),MATCH(UsagePerHour!MO$4,Sales!$D$3:$ABF$3,0))/MO$2*INDEX(Usage!$D$5:$ABF$11,MATCH(UsagePerHour!$B$84,Usage!$C$5:$C$11,0),MATCH(UsagePerHour!MO$4,Usage!$D$3:$ABF$3,0)),"")</f>
        <v>35.297562130306503</v>
      </c>
      <c r="MP90" s="6">
        <f>IFERROR(INDEX(Sales!$D$5:$ABF$18,MATCH(UsagePerHour!$B90,Sales!$C$5:$C$18,0),MATCH(UsagePerHour!MP$4,Sales!$D$3:$ABF$3,0))/MP$2*INDEX(Usage!$D$5:$ABF$11,MATCH(UsagePerHour!$B$84,Usage!$C$5:$C$11,0),MATCH(UsagePerHour!MP$4,Usage!$D$3:$ABF$3,0)),"")</f>
        <v>51.295069421668302</v>
      </c>
      <c r="MQ90" s="6">
        <f>IFERROR(INDEX(Sales!$D$5:$ABF$18,MATCH(UsagePerHour!$B90,Sales!$C$5:$C$18,0),MATCH(UsagePerHour!MQ$4,Sales!$D$3:$ABF$3,0))/MQ$2*INDEX(Usage!$D$5:$ABF$11,MATCH(UsagePerHour!$B$84,Usage!$C$5:$C$11,0),MATCH(UsagePerHour!MQ$4,Usage!$D$3:$ABF$3,0)),"")</f>
        <v>17.459800399201594</v>
      </c>
      <c r="MR90" s="6">
        <f>IFERROR(INDEX(Sales!$D$5:$ABF$18,MATCH(UsagePerHour!$B90,Sales!$C$5:$C$18,0),MATCH(UsagePerHour!MR$4,Sales!$D$3:$ABF$3,0))/MR$2*INDEX(Usage!$D$5:$ABF$11,MATCH(UsagePerHour!$B$84,Usage!$C$5:$C$11,0),MATCH(UsagePerHour!MR$4,Usage!$D$3:$ABF$3,0)),"")</f>
        <v>21.432170410985492</v>
      </c>
      <c r="MS90" s="6">
        <f>IFERROR(INDEX(Sales!$D$5:$ABF$18,MATCH(UsagePerHour!$B90,Sales!$C$5:$C$18,0),MATCH(UsagePerHour!MS$4,Sales!$D$3:$ABF$3,0))/MS$2*INDEX(Usage!$D$5:$ABF$11,MATCH(UsagePerHour!$B$84,Usage!$C$5:$C$11,0),MATCH(UsagePerHour!MS$4,Usage!$D$3:$ABF$3,0)),"")</f>
        <v>53.686314326938493</v>
      </c>
      <c r="MT90" s="6">
        <f>IFERROR(INDEX(Sales!$D$5:$ABF$18,MATCH(UsagePerHour!$B90,Sales!$C$5:$C$18,0),MATCH(UsagePerHour!MT$4,Sales!$D$3:$ABF$3,0))/MT$2*INDEX(Usage!$D$5:$ABF$11,MATCH(UsagePerHour!$B$84,Usage!$C$5:$C$11,0),MATCH(UsagePerHour!MT$4,Usage!$D$3:$ABF$3,0)),"")</f>
        <v>52.798378719517693</v>
      </c>
      <c r="MU90" s="6">
        <f>IFERROR(INDEX(Sales!$D$5:$ABF$18,MATCH(UsagePerHour!$B90,Sales!$C$5:$C$18,0),MATCH(UsagePerHour!MU$4,Sales!$D$3:$ABF$3,0))/MU$2*INDEX(Usage!$D$5:$ABF$11,MATCH(UsagePerHour!$B$84,Usage!$C$5:$C$11,0),MATCH(UsagePerHour!MU$4,Usage!$D$3:$ABF$3,0)),"")</f>
        <v>239.42934326890736</v>
      </c>
      <c r="MV90" s="6">
        <f>IFERROR(INDEX(Sales!$D$5:$ABF$18,MATCH(UsagePerHour!$B90,Sales!$C$5:$C$18,0),MATCH(UsagePerHour!MV$4,Sales!$D$3:$ABF$3,0))/MV$2*INDEX(Usage!$D$5:$ABF$11,MATCH(UsagePerHour!$B$84,Usage!$C$5:$C$11,0),MATCH(UsagePerHour!MV$4,Usage!$D$3:$ABF$3,0)),"")</f>
        <v>41.711700955180014</v>
      </c>
      <c r="MW90" s="6">
        <f>IFERROR(INDEX(Sales!$D$5:$ABF$18,MATCH(UsagePerHour!$B90,Sales!$C$5:$C$18,0),MATCH(UsagePerHour!MW$4,Sales!$D$3:$ABF$3,0))/MW$2*INDEX(Usage!$D$5:$ABF$11,MATCH(UsagePerHour!$B$84,Usage!$C$5:$C$11,0),MATCH(UsagePerHour!MW$4,Usage!$D$3:$ABF$3,0)),"")</f>
        <v>44.369907664262506</v>
      </c>
      <c r="MX90" s="6">
        <f>IFERROR(INDEX(Sales!$D$5:$ABF$18,MATCH(UsagePerHour!$B90,Sales!$C$5:$C$18,0),MATCH(UsagePerHour!MX$4,Sales!$D$3:$ABF$3,0))/MX$2*INDEX(Usage!$D$5:$ABF$11,MATCH(UsagePerHour!$B$84,Usage!$C$5:$C$11,0),MATCH(UsagePerHour!MX$4,Usage!$D$3:$ABF$3,0)),"")</f>
        <v>14.486725117312915</v>
      </c>
      <c r="MY90" s="6">
        <f>IFERROR(INDEX(Sales!$D$5:$ABF$18,MATCH(UsagePerHour!$B90,Sales!$C$5:$C$18,0),MATCH(UsagePerHour!MY$4,Sales!$D$3:$ABF$3,0))/MY$2*INDEX(Usage!$D$5:$ABF$11,MATCH(UsagePerHour!$B$84,Usage!$C$5:$C$11,0),MATCH(UsagePerHour!MY$4,Usage!$D$3:$ABF$3,0)),"")</f>
        <v>19.449201552687835</v>
      </c>
      <c r="MZ90" s="6">
        <f>IFERROR(INDEX(Sales!$D$5:$ABF$18,MATCH(UsagePerHour!$B90,Sales!$C$5:$C$18,0),MATCH(UsagePerHour!MZ$4,Sales!$D$3:$ABF$3,0))/MZ$2*INDEX(Usage!$D$5:$ABF$11,MATCH(UsagePerHour!$B$84,Usage!$C$5:$C$11,0),MATCH(UsagePerHour!MZ$4,Usage!$D$3:$ABF$3,0)),"")</f>
        <v>53.489853736302784</v>
      </c>
      <c r="NA90" s="6">
        <f>IFERROR(INDEX(Sales!$D$5:$ABF$18,MATCH(UsagePerHour!$B90,Sales!$C$5:$C$18,0),MATCH(UsagePerHour!NA$4,Sales!$D$3:$ABF$3,0))/NA$2*INDEX(Usage!$D$5:$ABF$11,MATCH(UsagePerHour!$B$84,Usage!$C$5:$C$11,0),MATCH(UsagePerHour!NA$4,Usage!$D$3:$ABF$3,0)),"")</f>
        <v>23.24978555013891</v>
      </c>
      <c r="NB90" s="6">
        <f>IFERROR(INDEX(Sales!$D$5:$ABF$18,MATCH(UsagePerHour!$B90,Sales!$C$5:$C$18,0),MATCH(UsagePerHour!NB$4,Sales!$D$3:$ABF$3,0))/NB$2*INDEX(Usage!$D$5:$ABF$11,MATCH(UsagePerHour!$B$84,Usage!$C$5:$C$11,0),MATCH(UsagePerHour!NB$4,Usage!$D$3:$ABF$3,0)),"")</f>
        <v>227.0121005848726</v>
      </c>
      <c r="NC90" s="6">
        <f>IFERROR(INDEX(Sales!$D$5:$ABF$18,MATCH(UsagePerHour!$B90,Sales!$C$5:$C$18,0),MATCH(UsagePerHour!NC$4,Sales!$D$3:$ABF$3,0))/NC$2*INDEX(Usage!$D$5:$ABF$11,MATCH(UsagePerHour!$B$84,Usage!$C$5:$C$11,0),MATCH(UsagePerHour!NC$4,Usage!$D$3:$ABF$3,0)),"")</f>
        <v>18.484862271486477</v>
      </c>
      <c r="ND90" s="6">
        <f>IFERROR(INDEX(Sales!$D$5:$ABF$18,MATCH(UsagePerHour!$B90,Sales!$C$5:$C$18,0),MATCH(UsagePerHour!ND$4,Sales!$D$3:$ABF$3,0))/ND$2*INDEX(Usage!$D$5:$ABF$11,MATCH(UsagePerHour!$B$84,Usage!$C$5:$C$11,0),MATCH(UsagePerHour!ND$4,Usage!$D$3:$ABF$3,0)),"")</f>
        <v>47.557946574334871</v>
      </c>
      <c r="NE90" s="6">
        <f>IFERROR(INDEX(Sales!$D$5:$ABF$18,MATCH(UsagePerHour!$B90,Sales!$C$5:$C$18,0),MATCH(UsagePerHour!NE$4,Sales!$D$3:$ABF$3,0))/NE$2*INDEX(Usage!$D$5:$ABF$11,MATCH(UsagePerHour!$B$84,Usage!$C$5:$C$11,0),MATCH(UsagePerHour!NE$4,Usage!$D$3:$ABF$3,0)),"")</f>
        <v>9.1669496095388361</v>
      </c>
      <c r="NF90" s="6">
        <f>IFERROR(INDEX(Sales!$D$5:$ABF$18,MATCH(UsagePerHour!$B90,Sales!$C$5:$C$18,0),MATCH(UsagePerHour!NF$4,Sales!$D$3:$ABF$3,0))/NF$2*INDEX(Usage!$D$5:$ABF$11,MATCH(UsagePerHour!$B$84,Usage!$C$5:$C$11,0),MATCH(UsagePerHour!NF$4,Usage!$D$3:$ABF$3,0)),"")</f>
        <v>9.0511655440538856</v>
      </c>
      <c r="NG90" s="6">
        <f>IFERROR(INDEX(Sales!$D$5:$ABF$18,MATCH(UsagePerHour!$B90,Sales!$C$5:$C$18,0),MATCH(UsagePerHour!NG$4,Sales!$D$3:$ABF$3,0))/NG$2*INDEX(Usage!$D$5:$ABF$11,MATCH(UsagePerHour!$B$84,Usage!$C$5:$C$11,0),MATCH(UsagePerHour!NG$4,Usage!$D$3:$ABF$3,0)),"")</f>
        <v>32.070225196894</v>
      </c>
      <c r="NH90" s="6">
        <f>IFERROR(INDEX(Sales!$D$5:$ABF$18,MATCH(UsagePerHour!$B90,Sales!$C$5:$C$18,0),MATCH(UsagePerHour!NH$4,Sales!$D$3:$ABF$3,0))/NH$2*INDEX(Usage!$D$5:$ABF$11,MATCH(UsagePerHour!$B$84,Usage!$C$5:$C$11,0),MATCH(UsagePerHour!NH$4,Usage!$D$3:$ABF$3,0)),"")</f>
        <v>85.354911849367156</v>
      </c>
      <c r="NI90" s="6">
        <f>IFERROR(INDEX(Sales!$D$5:$ABF$18,MATCH(UsagePerHour!$B90,Sales!$C$5:$C$18,0),MATCH(UsagePerHour!NI$4,Sales!$D$3:$ABF$3,0))/NI$2*INDEX(Usage!$D$5:$ABF$11,MATCH(UsagePerHour!$B$84,Usage!$C$5:$C$11,0),MATCH(UsagePerHour!NI$4,Usage!$D$3:$ABF$3,0)),"")</f>
        <v>175.93517468763324</v>
      </c>
      <c r="NJ90" s="6">
        <f>IFERROR(INDEX(Sales!$D$5:$ABF$18,MATCH(UsagePerHour!$B90,Sales!$C$5:$C$18,0),MATCH(UsagePerHour!NJ$4,Sales!$D$3:$ABF$3,0))/NJ$2*INDEX(Usage!$D$5:$ABF$11,MATCH(UsagePerHour!$B$84,Usage!$C$5:$C$11,0),MATCH(UsagePerHour!NJ$4,Usage!$D$3:$ABF$3,0)),"")</f>
        <v>63.030451336622903</v>
      </c>
      <c r="NK90" s="6">
        <f>IFERROR(INDEX(Sales!$D$5:$ABF$18,MATCH(UsagePerHour!$B90,Sales!$C$5:$C$18,0),MATCH(UsagePerHour!NK$4,Sales!$D$3:$ABF$3,0))/NK$2*INDEX(Usage!$D$5:$ABF$11,MATCH(UsagePerHour!$B$84,Usage!$C$5:$C$11,0),MATCH(UsagePerHour!NK$4,Usage!$D$3:$ABF$3,0)),"")</f>
        <v>52.388151077863988</v>
      </c>
      <c r="NL90" s="6">
        <f>IFERROR(INDEX(Sales!$D$5:$ABF$18,MATCH(UsagePerHour!$B90,Sales!$C$5:$C$18,0),MATCH(UsagePerHour!NL$4,Sales!$D$3:$ABF$3,0))/NL$2*INDEX(Usage!$D$5:$ABF$11,MATCH(UsagePerHour!$B$84,Usage!$C$5:$C$11,0),MATCH(UsagePerHour!NL$4,Usage!$D$3:$ABF$3,0)),"")</f>
        <v>15.144057595611764</v>
      </c>
      <c r="NM90" s="6">
        <f>IFERROR(INDEX(Sales!$D$5:$ABF$18,MATCH(UsagePerHour!$B90,Sales!$C$5:$C$18,0),MATCH(UsagePerHour!NM$4,Sales!$D$3:$ABF$3,0))/NM$2*INDEX(Usage!$D$5:$ABF$11,MATCH(UsagePerHour!$B$84,Usage!$C$5:$C$11,0),MATCH(UsagePerHour!NM$4,Usage!$D$3:$ABF$3,0)),"")</f>
        <v>53.181646734650087</v>
      </c>
      <c r="NN90" s="6">
        <f>IFERROR(INDEX(Sales!$D$5:$ABF$18,MATCH(UsagePerHour!$B90,Sales!$C$5:$C$18,0),MATCH(UsagePerHour!NN$4,Sales!$D$3:$ABF$3,0))/NN$2*INDEX(Usage!$D$5:$ABF$11,MATCH(UsagePerHour!$B$84,Usage!$C$5:$C$11,0),MATCH(UsagePerHour!NN$4,Usage!$D$3:$ABF$3,0)),"")</f>
        <v>36.566995502531789</v>
      </c>
      <c r="NO90" s="6">
        <f>IFERROR(INDEX(Sales!$D$5:$ABF$18,MATCH(UsagePerHour!$B90,Sales!$C$5:$C$18,0),MATCH(UsagePerHour!NO$4,Sales!$D$3:$ABF$3,0))/NO$2*INDEX(Usage!$D$5:$ABF$11,MATCH(UsagePerHour!$B$84,Usage!$C$5:$C$11,0),MATCH(UsagePerHour!NO$4,Usage!$D$3:$ABF$3,0)),"")</f>
        <v>16.337368786803705</v>
      </c>
      <c r="NP90" s="6">
        <f>IFERROR(INDEX(Sales!$D$5:$ABF$18,MATCH(UsagePerHour!$B90,Sales!$C$5:$C$18,0),MATCH(UsagePerHour!NP$4,Sales!$D$3:$ABF$3,0))/NP$2*INDEX(Usage!$D$5:$ABF$11,MATCH(UsagePerHour!$B$84,Usage!$C$5:$C$11,0),MATCH(UsagePerHour!NP$4,Usage!$D$3:$ABF$3,0)),"")</f>
        <v>106.37237655539839</v>
      </c>
      <c r="NQ90" s="6">
        <f>IFERROR(INDEX(Sales!$D$5:$ABF$18,MATCH(UsagePerHour!$B90,Sales!$C$5:$C$18,0),MATCH(UsagePerHour!NQ$4,Sales!$D$3:$ABF$3,0))/NQ$2*INDEX(Usage!$D$5:$ABF$11,MATCH(UsagePerHour!$B$84,Usage!$C$5:$C$11,0),MATCH(UsagePerHour!NQ$4,Usage!$D$3:$ABF$3,0)),"")</f>
        <v>73.635216159946935</v>
      </c>
      <c r="NR90" s="6">
        <f>IFERROR(INDEX(Sales!$D$5:$ABF$18,MATCH(UsagePerHour!$B90,Sales!$C$5:$C$18,0),MATCH(UsagePerHour!NR$4,Sales!$D$3:$ABF$3,0))/NR$2*INDEX(Usage!$D$5:$ABF$11,MATCH(UsagePerHour!$B$84,Usage!$C$5:$C$11,0),MATCH(UsagePerHour!NR$4,Usage!$D$3:$ABF$3,0)),"")</f>
        <v>29.419018064708766</v>
      </c>
      <c r="NS90" s="6">
        <f>IFERROR(INDEX(Sales!$D$5:$ABF$18,MATCH(UsagePerHour!$B90,Sales!$C$5:$C$18,0),MATCH(UsagePerHour!NS$4,Sales!$D$3:$ABF$3,0))/NS$2*INDEX(Usage!$D$5:$ABF$11,MATCH(UsagePerHour!$B$84,Usage!$C$5:$C$11,0),MATCH(UsagePerHour!NS$4,Usage!$D$3:$ABF$3,0)),"")</f>
        <v>15.6254790767043</v>
      </c>
      <c r="NT90" s="6">
        <f>IFERROR(INDEX(Sales!$D$5:$ABF$18,MATCH(UsagePerHour!$B90,Sales!$C$5:$C$18,0),MATCH(UsagePerHour!NT$4,Sales!$D$3:$ABF$3,0))/NT$2*INDEX(Usage!$D$5:$ABF$11,MATCH(UsagePerHour!$B$84,Usage!$C$5:$C$11,0),MATCH(UsagePerHour!NT$4,Usage!$D$3:$ABF$3,0)),"")</f>
        <v>25.280273187869096</v>
      </c>
      <c r="NU90" s="6">
        <f>IFERROR(INDEX(Sales!$D$5:$ABF$18,MATCH(UsagePerHour!$B90,Sales!$C$5:$C$18,0),MATCH(UsagePerHour!NU$4,Sales!$D$3:$ABF$3,0))/NU$2*INDEX(Usage!$D$5:$ABF$11,MATCH(UsagePerHour!$B$84,Usage!$C$5:$C$11,0),MATCH(UsagePerHour!NU$4,Usage!$D$3:$ABF$3,0)),"")</f>
        <v>20.58665753581008</v>
      </c>
      <c r="NV90" s="6">
        <f>IFERROR(INDEX(Sales!$D$5:$ABF$18,MATCH(UsagePerHour!$B90,Sales!$C$5:$C$18,0),MATCH(UsagePerHour!NV$4,Sales!$D$3:$ABF$3,0))/NV$2*INDEX(Usage!$D$5:$ABF$11,MATCH(UsagePerHour!$B$84,Usage!$C$5:$C$11,0),MATCH(UsagePerHour!NV$4,Usage!$D$3:$ABF$3,0)),"")</f>
        <v>54.627141823263706</v>
      </c>
      <c r="NW90" s="6">
        <f>IFERROR(INDEX(Sales!$D$5:$ABF$18,MATCH(UsagePerHour!$B90,Sales!$C$5:$C$18,0),MATCH(UsagePerHour!NW$4,Sales!$D$3:$ABF$3,0))/NW$2*INDEX(Usage!$D$5:$ABF$11,MATCH(UsagePerHour!$B$84,Usage!$C$5:$C$11,0),MATCH(UsagePerHour!NW$4,Usage!$D$3:$ABF$3,0)),"")</f>
        <v>229.78798918377001</v>
      </c>
      <c r="NX90" s="6">
        <f>IFERROR(INDEX(Sales!$D$5:$ABF$18,MATCH(UsagePerHour!$B90,Sales!$C$5:$C$18,0),MATCH(UsagePerHour!NX$4,Sales!$D$3:$ABF$3,0))/NX$2*INDEX(Usage!$D$5:$ABF$11,MATCH(UsagePerHour!$B$84,Usage!$C$5:$C$11,0),MATCH(UsagePerHour!NX$4,Usage!$D$3:$ABF$3,0)),"")</f>
        <v>16.079918186703026</v>
      </c>
      <c r="NY90" s="6">
        <f>IFERROR(INDEX(Sales!$D$5:$ABF$18,MATCH(UsagePerHour!$B90,Sales!$C$5:$C$18,0),MATCH(UsagePerHour!NY$4,Sales!$D$3:$ABF$3,0))/NY$2*INDEX(Usage!$D$5:$ABF$11,MATCH(UsagePerHour!$B$84,Usage!$C$5:$C$11,0),MATCH(UsagePerHour!NY$4,Usage!$D$3:$ABF$3,0)),"")</f>
        <v>92.731238301645163</v>
      </c>
      <c r="NZ90" s="6">
        <f>IFERROR(INDEX(Sales!$D$5:$ABF$18,MATCH(UsagePerHour!$B90,Sales!$C$5:$C$18,0),MATCH(UsagePerHour!NZ$4,Sales!$D$3:$ABF$3,0))/NZ$2*INDEX(Usage!$D$5:$ABF$11,MATCH(UsagePerHour!$B$84,Usage!$C$5:$C$11,0),MATCH(UsagePerHour!NZ$4,Usage!$D$3:$ABF$3,0)),"")</f>
        <v>43.303131087982869</v>
      </c>
      <c r="OA90" s="6">
        <f>IFERROR(INDEX(Sales!$D$5:$ABF$18,MATCH(UsagePerHour!$B90,Sales!$C$5:$C$18,0),MATCH(UsagePerHour!OA$4,Sales!$D$3:$ABF$3,0))/OA$2*INDEX(Usage!$D$5:$ABF$11,MATCH(UsagePerHour!$B$84,Usage!$C$5:$C$11,0),MATCH(UsagePerHour!OA$4,Usage!$D$3:$ABF$3,0)),"")</f>
        <v>23.768103065304309</v>
      </c>
      <c r="OB90" s="6">
        <f>IFERROR(INDEX(Sales!$D$5:$ABF$18,MATCH(UsagePerHour!$B90,Sales!$C$5:$C$18,0),MATCH(UsagePerHour!OB$4,Sales!$D$3:$ABF$3,0))/OB$2*INDEX(Usage!$D$5:$ABF$11,MATCH(UsagePerHour!$B$84,Usage!$C$5:$C$11,0),MATCH(UsagePerHour!OB$4,Usage!$D$3:$ABF$3,0)),"")</f>
        <v>46.328897875169631</v>
      </c>
      <c r="OC90" s="6">
        <f>IFERROR(INDEX(Sales!$D$5:$ABF$18,MATCH(UsagePerHour!$B90,Sales!$C$5:$C$18,0),MATCH(UsagePerHour!OC$4,Sales!$D$3:$ABF$3,0))/OC$2*INDEX(Usage!$D$5:$ABF$11,MATCH(UsagePerHour!$B$84,Usage!$C$5:$C$11,0),MATCH(UsagePerHour!OC$4,Usage!$D$3:$ABF$3,0)),"")</f>
        <v>15.771137147890059</v>
      </c>
      <c r="OD90" s="6">
        <f>IFERROR(INDEX(Sales!$D$5:$ABF$18,MATCH(UsagePerHour!$B90,Sales!$C$5:$C$18,0),MATCH(UsagePerHour!OD$4,Sales!$D$3:$ABF$3,0))/OD$2*INDEX(Usage!$D$5:$ABF$11,MATCH(UsagePerHour!$B$84,Usage!$C$5:$C$11,0),MATCH(UsagePerHour!OD$4,Usage!$D$3:$ABF$3,0)),"")</f>
        <v>206.72757871688708</v>
      </c>
      <c r="OE90" s="6">
        <f>IFERROR(INDEX(Sales!$D$5:$ABF$18,MATCH(UsagePerHour!$B90,Sales!$C$5:$C$18,0),MATCH(UsagePerHour!OE$4,Sales!$D$3:$ABF$3,0))/OE$2*INDEX(Usage!$D$5:$ABF$11,MATCH(UsagePerHour!$B$84,Usage!$C$5:$C$11,0),MATCH(UsagePerHour!OE$4,Usage!$D$3:$ABF$3,0)),"")</f>
        <v>36.498421255294566</v>
      </c>
      <c r="OF90" s="6">
        <f>IFERROR(INDEX(Sales!$D$5:$ABF$18,MATCH(UsagePerHour!$B90,Sales!$C$5:$C$18,0),MATCH(UsagePerHour!OF$4,Sales!$D$3:$ABF$3,0))/OF$2*INDEX(Usage!$D$5:$ABF$11,MATCH(UsagePerHour!$B$84,Usage!$C$5:$C$11,0),MATCH(UsagePerHour!OF$4,Usage!$D$3:$ABF$3,0)),"")</f>
        <v>82.249456294154996</v>
      </c>
      <c r="OG90" s="6">
        <f>IFERROR(INDEX(Sales!$D$5:$ABF$18,MATCH(UsagePerHour!$B90,Sales!$C$5:$C$18,0),MATCH(UsagePerHour!OG$4,Sales!$D$3:$ABF$3,0))/OG$2*INDEX(Usage!$D$5:$ABF$11,MATCH(UsagePerHour!$B$84,Usage!$C$5:$C$11,0),MATCH(UsagePerHour!OG$4,Usage!$D$3:$ABF$3,0)),"")</f>
        <v>24.371223598609749</v>
      </c>
      <c r="OH90" s="6">
        <f>IFERROR(INDEX(Sales!$D$5:$ABF$18,MATCH(UsagePerHour!$B90,Sales!$C$5:$C$18,0),MATCH(UsagePerHour!OH$4,Sales!$D$3:$ABF$3,0))/OH$2*INDEX(Usage!$D$5:$ABF$11,MATCH(UsagePerHour!$B$84,Usage!$C$5:$C$11,0),MATCH(UsagePerHour!OH$4,Usage!$D$3:$ABF$3,0)),"")</f>
        <v>36.552792636614683</v>
      </c>
      <c r="OI90" s="6">
        <f>IFERROR(INDEX(Sales!$D$5:$ABF$18,MATCH(UsagePerHour!$B90,Sales!$C$5:$C$18,0),MATCH(UsagePerHour!OI$4,Sales!$D$3:$ABF$3,0))/OI$2*INDEX(Usage!$D$5:$ABF$11,MATCH(UsagePerHour!$B$84,Usage!$C$5:$C$11,0),MATCH(UsagePerHour!OI$4,Usage!$D$3:$ABF$3,0)),"")</f>
        <v>30.814127252206696</v>
      </c>
      <c r="OJ90" s="6">
        <f>IFERROR(INDEX(Sales!$D$5:$ABF$18,MATCH(UsagePerHour!$B90,Sales!$C$5:$C$18,0),MATCH(UsagePerHour!OJ$4,Sales!$D$3:$ABF$3,0))/OJ$2*INDEX(Usage!$D$5:$ABF$11,MATCH(UsagePerHour!$B$84,Usage!$C$5:$C$11,0),MATCH(UsagePerHour!OJ$4,Usage!$D$3:$ABF$3,0)),"")</f>
        <v>23.894838516207496</v>
      </c>
      <c r="OK90" s="6">
        <f>IFERROR(INDEX(Sales!$D$5:$ABF$18,MATCH(UsagePerHour!$B90,Sales!$C$5:$C$18,0),MATCH(UsagePerHour!OK$4,Sales!$D$3:$ABF$3,0))/OK$2*INDEX(Usage!$D$5:$ABF$11,MATCH(UsagePerHour!$B$84,Usage!$C$5:$C$11,0),MATCH(UsagePerHour!OK$4,Usage!$D$3:$ABF$3,0)),"")</f>
        <v>129.47766393152065</v>
      </c>
      <c r="OL90" s="6">
        <f>IFERROR(INDEX(Sales!$D$5:$ABF$18,MATCH(UsagePerHour!$B90,Sales!$C$5:$C$18,0),MATCH(UsagePerHour!OL$4,Sales!$D$3:$ABF$3,0))/OL$2*INDEX(Usage!$D$5:$ABF$11,MATCH(UsagePerHour!$B$84,Usage!$C$5:$C$11,0),MATCH(UsagePerHour!OL$4,Usage!$D$3:$ABF$3,0)),"")</f>
        <v>24.722144270151894</v>
      </c>
      <c r="OM90" s="6">
        <f>IFERROR(INDEX(Sales!$D$5:$ABF$18,MATCH(UsagePerHour!$B90,Sales!$C$5:$C$18,0),MATCH(UsagePerHour!OM$4,Sales!$D$3:$ABF$3,0))/OM$2*INDEX(Usage!$D$5:$ABF$11,MATCH(UsagePerHour!$B$84,Usage!$C$5:$C$11,0),MATCH(UsagePerHour!OM$4,Usage!$D$3:$ABF$3,0)),"")</f>
        <v>77.961649846499753</v>
      </c>
      <c r="ON90" s="6">
        <f>IFERROR(INDEX(Sales!$D$5:$ABF$18,MATCH(UsagePerHour!$B90,Sales!$C$5:$C$18,0),MATCH(UsagePerHour!ON$4,Sales!$D$3:$ABF$3,0))/ON$2*INDEX(Usage!$D$5:$ABF$11,MATCH(UsagePerHour!$B$84,Usage!$C$5:$C$11,0),MATCH(UsagePerHour!ON$4,Usage!$D$3:$ABF$3,0)),"")</f>
        <v>20.28251122615729</v>
      </c>
      <c r="OO90" s="6">
        <f>IFERROR(INDEX(Sales!$D$5:$ABF$18,MATCH(UsagePerHour!$B90,Sales!$C$5:$C$18,0),MATCH(UsagePerHour!OO$4,Sales!$D$3:$ABF$3,0))/OO$2*INDEX(Usage!$D$5:$ABF$11,MATCH(UsagePerHour!$B$84,Usage!$C$5:$C$11,0),MATCH(UsagePerHour!OO$4,Usage!$D$3:$ABF$3,0)),"")</f>
        <v>13.445044475878248</v>
      </c>
      <c r="OP90" s="6">
        <f>IFERROR(INDEX(Sales!$D$5:$ABF$18,MATCH(UsagePerHour!$B90,Sales!$C$5:$C$18,0),MATCH(UsagePerHour!OP$4,Sales!$D$3:$ABF$3,0))/OP$2*INDEX(Usage!$D$5:$ABF$11,MATCH(UsagePerHour!$B$84,Usage!$C$5:$C$11,0),MATCH(UsagePerHour!OP$4,Usage!$D$3:$ABF$3,0)),"")</f>
        <v>40.173955926097925</v>
      </c>
      <c r="OQ90" s="6">
        <f>IFERROR(INDEX(Sales!$D$5:$ABF$18,MATCH(UsagePerHour!$B90,Sales!$C$5:$C$18,0),MATCH(UsagePerHour!OQ$4,Sales!$D$3:$ABF$3,0))/OQ$2*INDEX(Usage!$D$5:$ABF$11,MATCH(UsagePerHour!$B$84,Usage!$C$5:$C$11,0),MATCH(UsagePerHour!OQ$4,Usage!$D$3:$ABF$3,0)),"")</f>
        <v>38.657402583925091</v>
      </c>
      <c r="OR90" s="6">
        <f>IFERROR(INDEX(Sales!$D$5:$ABF$18,MATCH(UsagePerHour!$B90,Sales!$C$5:$C$18,0),MATCH(UsagePerHour!OR$4,Sales!$D$3:$ABF$3,0))/OR$2*INDEX(Usage!$D$5:$ABF$11,MATCH(UsagePerHour!$B$84,Usage!$C$5:$C$11,0),MATCH(UsagePerHour!OR$4,Usage!$D$3:$ABF$3,0)),"")</f>
        <v>145.85138151966945</v>
      </c>
      <c r="OS90" s="6">
        <f>IFERROR(INDEX(Sales!$D$5:$ABF$18,MATCH(UsagePerHour!$B90,Sales!$C$5:$C$18,0),MATCH(UsagePerHour!OS$4,Sales!$D$3:$ABF$3,0))/OS$2*INDEX(Usage!$D$5:$ABF$11,MATCH(UsagePerHour!$B$84,Usage!$C$5:$C$11,0),MATCH(UsagePerHour!OS$4,Usage!$D$3:$ABF$3,0)),"")</f>
        <v>3.5405984973628457</v>
      </c>
      <c r="OT90" s="6">
        <f>IFERROR(INDEX(Sales!$D$5:$ABF$18,MATCH(UsagePerHour!$B90,Sales!$C$5:$C$18,0),MATCH(UsagePerHour!OT$4,Sales!$D$3:$ABF$3,0))/OT$2*INDEX(Usage!$D$5:$ABF$11,MATCH(UsagePerHour!$B$84,Usage!$C$5:$C$11,0),MATCH(UsagePerHour!OT$4,Usage!$D$3:$ABF$3,0)),"")</f>
        <v>0</v>
      </c>
      <c r="OU90" s="6">
        <f>IFERROR(INDEX(Sales!$D$5:$ABF$18,MATCH(UsagePerHour!$B90,Sales!$C$5:$C$18,0),MATCH(UsagePerHour!OU$4,Sales!$D$3:$ABF$3,0))/OU$2*INDEX(Usage!$D$5:$ABF$11,MATCH(UsagePerHour!$B$84,Usage!$C$5:$C$11,0),MATCH(UsagePerHour!OU$4,Usage!$D$3:$ABF$3,0)),"")</f>
        <v>7.5280879756330972</v>
      </c>
      <c r="OV90" s="6">
        <f>IFERROR(INDEX(Sales!$D$5:$ABF$18,MATCH(UsagePerHour!$B90,Sales!$C$5:$C$18,0),MATCH(UsagePerHour!OV$4,Sales!$D$3:$ABF$3,0))/OV$2*INDEX(Usage!$D$5:$ABF$11,MATCH(UsagePerHour!$B$84,Usage!$C$5:$C$11,0),MATCH(UsagePerHour!OV$4,Usage!$D$3:$ABF$3,0)),"")</f>
        <v>12.091197430667071</v>
      </c>
      <c r="OW90" s="6">
        <f>IFERROR(INDEX(Sales!$D$5:$ABF$18,MATCH(UsagePerHour!$B90,Sales!$C$5:$C$18,0),MATCH(UsagePerHour!OW$4,Sales!$D$3:$ABF$3,0))/OW$2*INDEX(Usage!$D$5:$ABF$11,MATCH(UsagePerHour!$B$84,Usage!$C$5:$C$11,0),MATCH(UsagePerHour!OW$4,Usage!$D$3:$ABF$3,0)),"")</f>
        <v>32.10273728138813</v>
      </c>
      <c r="OX90" s="6">
        <f>IFERROR(INDEX(Sales!$D$5:$ABF$18,MATCH(UsagePerHour!$B90,Sales!$C$5:$C$18,0),MATCH(UsagePerHour!OX$4,Sales!$D$3:$ABF$3,0))/OX$2*INDEX(Usage!$D$5:$ABF$11,MATCH(UsagePerHour!$B$84,Usage!$C$5:$C$11,0),MATCH(UsagePerHour!OX$4,Usage!$D$3:$ABF$3,0)),"")</f>
        <v>41.477098729942128</v>
      </c>
      <c r="OY90" s="6">
        <f>IFERROR(INDEX(Sales!$D$5:$ABF$18,MATCH(UsagePerHour!$B90,Sales!$C$5:$C$18,0),MATCH(UsagePerHour!OY$4,Sales!$D$3:$ABF$3,0))/OY$2*INDEX(Usage!$D$5:$ABF$11,MATCH(UsagePerHour!$B$84,Usage!$C$5:$C$11,0),MATCH(UsagePerHour!OY$4,Usage!$D$3:$ABF$3,0)),"")</f>
        <v>201.81295660113736</v>
      </c>
      <c r="OZ90" s="6">
        <f>IFERROR(INDEX(Sales!$D$5:$ABF$18,MATCH(UsagePerHour!$B90,Sales!$C$5:$C$18,0),MATCH(UsagePerHour!OZ$4,Sales!$D$3:$ABF$3,0))/OZ$2*INDEX(Usage!$D$5:$ABF$11,MATCH(UsagePerHour!$B$84,Usage!$C$5:$C$11,0),MATCH(UsagePerHour!OZ$4,Usage!$D$3:$ABF$3,0)),"")</f>
        <v>62.805571273690489</v>
      </c>
      <c r="PA90" s="6">
        <f>IFERROR(INDEX(Sales!$D$5:$ABF$18,MATCH(UsagePerHour!$B90,Sales!$C$5:$C$18,0),MATCH(UsagePerHour!PA$4,Sales!$D$3:$ABF$3,0))/PA$2*INDEX(Usage!$D$5:$ABF$11,MATCH(UsagePerHour!$B$84,Usage!$C$5:$C$11,0),MATCH(UsagePerHour!PA$4,Usage!$D$3:$ABF$3,0)),"")</f>
        <v>17.675169530127413</v>
      </c>
      <c r="PB90" s="6">
        <f>IFERROR(INDEX(Sales!$D$5:$ABF$18,MATCH(UsagePerHour!$B90,Sales!$C$5:$C$18,0),MATCH(UsagePerHour!PB$4,Sales!$D$3:$ABF$3,0))/PB$2*INDEX(Usage!$D$5:$ABF$11,MATCH(UsagePerHour!$B$84,Usage!$C$5:$C$11,0),MATCH(UsagePerHour!PB$4,Usage!$D$3:$ABF$3,0)),"")</f>
        <v>14.471220281812739</v>
      </c>
      <c r="PC90" s="6">
        <f>IFERROR(INDEX(Sales!$D$5:$ABF$18,MATCH(UsagePerHour!$B90,Sales!$C$5:$C$18,0),MATCH(UsagePerHour!PC$4,Sales!$D$3:$ABF$3,0))/PC$2*INDEX(Usage!$D$5:$ABF$11,MATCH(UsagePerHour!$B$84,Usage!$C$5:$C$11,0),MATCH(UsagePerHour!PC$4,Usage!$D$3:$ABF$3,0)),"")</f>
        <v>4.9919525138487959</v>
      </c>
      <c r="PD90" s="6">
        <f>IFERROR(INDEX(Sales!$D$5:$ABF$18,MATCH(UsagePerHour!$B90,Sales!$C$5:$C$18,0),MATCH(UsagePerHour!PD$4,Sales!$D$3:$ABF$3,0))/PD$2*INDEX(Usage!$D$5:$ABF$11,MATCH(UsagePerHour!$B$84,Usage!$C$5:$C$11,0),MATCH(UsagePerHour!PD$4,Usage!$D$3:$ABF$3,0)),"")</f>
        <v>13.701853025390056</v>
      </c>
      <c r="PE90" s="6">
        <f>IFERROR(INDEX(Sales!$D$5:$ABF$18,MATCH(UsagePerHour!$B90,Sales!$C$5:$C$18,0),MATCH(UsagePerHour!PE$4,Sales!$D$3:$ABF$3,0))/PE$2*INDEX(Usage!$D$5:$ABF$11,MATCH(UsagePerHour!$B$84,Usage!$C$5:$C$11,0),MATCH(UsagePerHour!PE$4,Usage!$D$3:$ABF$3,0)),"")</f>
        <v>56.48811277088155</v>
      </c>
      <c r="PF90" s="6">
        <f>IFERROR(INDEX(Sales!$D$5:$ABF$18,MATCH(UsagePerHour!$B90,Sales!$C$5:$C$18,0),MATCH(UsagePerHour!PF$4,Sales!$D$3:$ABF$3,0))/PF$2*INDEX(Usage!$D$5:$ABF$11,MATCH(UsagePerHour!$B$84,Usage!$C$5:$C$11,0),MATCH(UsagePerHour!PF$4,Usage!$D$3:$ABF$3,0)),"")</f>
        <v>238.11171128963892</v>
      </c>
      <c r="PG90" s="6">
        <f>IFERROR(INDEX(Sales!$D$5:$ABF$18,MATCH(UsagePerHour!$B90,Sales!$C$5:$C$18,0),MATCH(UsagePerHour!PG$4,Sales!$D$3:$ABF$3,0))/PG$2*INDEX(Usage!$D$5:$ABF$11,MATCH(UsagePerHour!$B$84,Usage!$C$5:$C$11,0),MATCH(UsagePerHour!PG$4,Usage!$D$3:$ABF$3,0)),"")</f>
        <v>67.499013481365523</v>
      </c>
      <c r="PH90" s="6">
        <f>IFERROR(INDEX(Sales!$D$5:$ABF$18,MATCH(UsagePerHour!$B90,Sales!$C$5:$C$18,0),MATCH(UsagePerHour!PH$4,Sales!$D$3:$ABF$3,0))/PH$2*INDEX(Usage!$D$5:$ABF$11,MATCH(UsagePerHour!$B$84,Usage!$C$5:$C$11,0),MATCH(UsagePerHour!PH$4,Usage!$D$3:$ABF$3,0)),"")</f>
        <v>73.453885304120988</v>
      </c>
      <c r="PI90" s="6">
        <f>IFERROR(INDEX(Sales!$D$5:$ABF$18,MATCH(UsagePerHour!$B90,Sales!$C$5:$C$18,0),MATCH(UsagePerHour!PI$4,Sales!$D$3:$ABF$3,0))/PI$2*INDEX(Usage!$D$5:$ABF$11,MATCH(UsagePerHour!$B$84,Usage!$C$5:$C$11,0),MATCH(UsagePerHour!PI$4,Usage!$D$3:$ABF$3,0)),"")</f>
        <v>13.326504172817934</v>
      </c>
      <c r="PJ90" s="6">
        <f>IFERROR(INDEX(Sales!$D$5:$ABF$18,MATCH(UsagePerHour!$B90,Sales!$C$5:$C$18,0),MATCH(UsagePerHour!PJ$4,Sales!$D$3:$ABF$3,0))/PJ$2*INDEX(Usage!$D$5:$ABF$11,MATCH(UsagePerHour!$B$84,Usage!$C$5:$C$11,0),MATCH(UsagePerHour!PJ$4,Usage!$D$3:$ABF$3,0)),"")</f>
        <v>12.802217576035931</v>
      </c>
      <c r="PK90" s="6">
        <f>IFERROR(INDEX(Sales!$D$5:$ABF$18,MATCH(UsagePerHour!$B90,Sales!$C$5:$C$18,0),MATCH(UsagePerHour!PK$4,Sales!$D$3:$ABF$3,0))/PK$2*INDEX(Usage!$D$5:$ABF$11,MATCH(UsagePerHour!$B$84,Usage!$C$5:$C$11,0),MATCH(UsagePerHour!PK$4,Usage!$D$3:$ABF$3,0)),"")</f>
        <v>35.570820819116008</v>
      </c>
      <c r="PL90" s="6">
        <f>IFERROR(INDEX(Sales!$D$5:$ABF$18,MATCH(UsagePerHour!$B90,Sales!$C$5:$C$18,0),MATCH(UsagePerHour!PL$4,Sales!$D$3:$ABF$3,0))/PL$2*INDEX(Usage!$D$5:$ABF$11,MATCH(UsagePerHour!$B$84,Usage!$C$5:$C$11,0),MATCH(UsagePerHour!PL$4,Usage!$D$3:$ABF$3,0)),"")</f>
        <v>54.844970077011475</v>
      </c>
      <c r="PM90" s="6">
        <f>IFERROR(INDEX(Sales!$D$5:$ABF$18,MATCH(UsagePerHour!$B90,Sales!$C$5:$C$18,0),MATCH(UsagePerHour!PM$4,Sales!$D$3:$ABF$3,0))/PM$2*INDEX(Usage!$D$5:$ABF$11,MATCH(UsagePerHour!$B$84,Usage!$C$5:$C$11,0),MATCH(UsagePerHour!PM$4,Usage!$D$3:$ABF$3,0)),"")</f>
        <v>298.28413807749018</v>
      </c>
      <c r="PN90" s="6">
        <f>IFERROR(INDEX(Sales!$D$5:$ABF$18,MATCH(UsagePerHour!$B90,Sales!$C$5:$C$18,0),MATCH(UsagePerHour!PN$4,Sales!$D$3:$ABF$3,0))/PN$2*INDEX(Usage!$D$5:$ABF$11,MATCH(UsagePerHour!$B$84,Usage!$C$5:$C$11,0),MATCH(UsagePerHour!PN$4,Usage!$D$3:$ABF$3,0)),"")</f>
        <v>42.167548579815602</v>
      </c>
      <c r="PO90" s="6">
        <f>IFERROR(INDEX(Sales!$D$5:$ABF$18,MATCH(UsagePerHour!$B90,Sales!$C$5:$C$18,0),MATCH(UsagePerHour!PO$4,Sales!$D$3:$ABF$3,0))/PO$2*INDEX(Usage!$D$5:$ABF$11,MATCH(UsagePerHour!$B$84,Usage!$C$5:$C$11,0),MATCH(UsagePerHour!PO$4,Usage!$D$3:$ABF$3,0)),"")</f>
        <v>24.23408133880217</v>
      </c>
      <c r="PP90" s="6">
        <f>IFERROR(INDEX(Sales!$D$5:$ABF$18,MATCH(UsagePerHour!$B90,Sales!$C$5:$C$18,0),MATCH(UsagePerHour!PP$4,Sales!$D$3:$ABF$3,0))/PP$2*INDEX(Usage!$D$5:$ABF$11,MATCH(UsagePerHour!$B$84,Usage!$C$5:$C$11,0),MATCH(UsagePerHour!PP$4,Usage!$D$3:$ABF$3,0)),"")</f>
        <v>23.29689174705252</v>
      </c>
      <c r="PQ90" s="6">
        <f>IFERROR(INDEX(Sales!$D$5:$ABF$18,MATCH(UsagePerHour!$B90,Sales!$C$5:$C$18,0),MATCH(UsagePerHour!PQ$4,Sales!$D$3:$ABF$3,0))/PQ$2*INDEX(Usage!$D$5:$ABF$11,MATCH(UsagePerHour!$B$84,Usage!$C$5:$C$11,0),MATCH(UsagePerHour!PQ$4,Usage!$D$3:$ABF$3,0)),"")</f>
        <v>24.499192275383326</v>
      </c>
      <c r="PR90" s="6">
        <f>IFERROR(INDEX(Sales!$D$5:$ABF$18,MATCH(UsagePerHour!$B90,Sales!$C$5:$C$18,0),MATCH(UsagePerHour!PR$4,Sales!$D$3:$ABF$3,0))/PR$2*INDEX(Usage!$D$5:$ABF$11,MATCH(UsagePerHour!$B$84,Usage!$C$5:$C$11,0),MATCH(UsagePerHour!PR$4,Usage!$D$3:$ABF$3,0)),"")</f>
        <v>174.4349072622102</v>
      </c>
      <c r="PS90" s="6">
        <f>IFERROR(INDEX(Sales!$D$5:$ABF$18,MATCH(UsagePerHour!$B90,Sales!$C$5:$C$18,0),MATCH(UsagePerHour!PS$4,Sales!$D$3:$ABF$3,0))/PS$2*INDEX(Usage!$D$5:$ABF$11,MATCH(UsagePerHour!$B$84,Usage!$C$5:$C$11,0),MATCH(UsagePerHour!PS$4,Usage!$D$3:$ABF$3,0)),"")</f>
        <v>31.778610458372807</v>
      </c>
      <c r="PT90" s="6">
        <f>IFERROR(INDEX(Sales!$D$5:$ABF$18,MATCH(UsagePerHour!$B90,Sales!$C$5:$C$18,0),MATCH(UsagePerHour!PT$4,Sales!$D$3:$ABF$3,0))/PT$2*INDEX(Usage!$D$5:$ABF$11,MATCH(UsagePerHour!$B$84,Usage!$C$5:$C$11,0),MATCH(UsagePerHour!PT$4,Usage!$D$3:$ABF$3,0)),"")</f>
        <v>358.91170148696773</v>
      </c>
      <c r="PU90" s="6">
        <f>IFERROR(INDEX(Sales!$D$5:$ABF$18,MATCH(UsagePerHour!$B90,Sales!$C$5:$C$18,0),MATCH(UsagePerHour!PU$4,Sales!$D$3:$ABF$3,0))/PU$2*INDEX(Usage!$D$5:$ABF$11,MATCH(UsagePerHour!$B$84,Usage!$C$5:$C$11,0),MATCH(UsagePerHour!PU$4,Usage!$D$3:$ABF$3,0)),"")</f>
        <v>51.012193954815935</v>
      </c>
      <c r="PV90" s="6">
        <f>IFERROR(INDEX(Sales!$D$5:$ABF$18,MATCH(UsagePerHour!$B90,Sales!$C$5:$C$18,0),MATCH(UsagePerHour!PV$4,Sales!$D$3:$ABF$3,0))/PV$2*INDEX(Usage!$D$5:$ABF$11,MATCH(UsagePerHour!$B$84,Usage!$C$5:$C$11,0),MATCH(UsagePerHour!PV$4,Usage!$D$3:$ABF$3,0)),"")</f>
        <v>34.548484359440309</v>
      </c>
      <c r="PW90" s="6">
        <f>IFERROR(INDEX(Sales!$D$5:$ABF$18,MATCH(UsagePerHour!$B90,Sales!$C$5:$C$18,0),MATCH(UsagePerHour!PW$4,Sales!$D$3:$ABF$3,0))/PW$2*INDEX(Usage!$D$5:$ABF$11,MATCH(UsagePerHour!$B$84,Usage!$C$5:$C$11,0),MATCH(UsagePerHour!PW$4,Usage!$D$3:$ABF$3,0)),"")</f>
        <v>31.863852568339002</v>
      </c>
      <c r="PX90" s="6">
        <f>IFERROR(INDEX(Sales!$D$5:$ABF$18,MATCH(UsagePerHour!$B90,Sales!$C$5:$C$18,0),MATCH(UsagePerHour!PX$4,Sales!$D$3:$ABF$3,0))/PX$2*INDEX(Usage!$D$5:$ABF$11,MATCH(UsagePerHour!$B$84,Usage!$C$5:$C$11,0),MATCH(UsagePerHour!PX$4,Usage!$D$3:$ABF$3,0)),"")</f>
        <v>23.786169291477183</v>
      </c>
      <c r="PY90" s="6">
        <f>IFERROR(INDEX(Sales!$D$5:$ABF$18,MATCH(UsagePerHour!$B90,Sales!$C$5:$C$18,0),MATCH(UsagePerHour!PY$4,Sales!$D$3:$ABF$3,0))/PY$2*INDEX(Usage!$D$5:$ABF$11,MATCH(UsagePerHour!$B$84,Usage!$C$5:$C$11,0),MATCH(UsagePerHour!PY$4,Usage!$D$3:$ABF$3,0)),"")</f>
        <v>11.085797450453445</v>
      </c>
      <c r="PZ90" s="6">
        <f>IFERROR(INDEX(Sales!$D$5:$ABF$18,MATCH(UsagePerHour!$B90,Sales!$C$5:$C$18,0),MATCH(UsagePerHour!PZ$4,Sales!$D$3:$ABF$3,0))/PZ$2*INDEX(Usage!$D$5:$ABF$11,MATCH(UsagePerHour!$B$84,Usage!$C$5:$C$11,0),MATCH(UsagePerHour!PZ$4,Usage!$D$3:$ABF$3,0)),"")</f>
        <v>45.836099944908078</v>
      </c>
      <c r="QA90" s="6">
        <f>IFERROR(INDEX(Sales!$D$5:$ABF$18,MATCH(UsagePerHour!$B90,Sales!$C$5:$C$18,0),MATCH(UsagePerHour!QA$4,Sales!$D$3:$ABF$3,0))/QA$2*INDEX(Usage!$D$5:$ABF$11,MATCH(UsagePerHour!$B$84,Usage!$C$5:$C$11,0),MATCH(UsagePerHour!QA$4,Usage!$D$3:$ABF$3,0)),"")</f>
        <v>200.10182035387371</v>
      </c>
      <c r="QB90" s="6">
        <f>IFERROR(INDEX(Sales!$D$5:$ABF$18,MATCH(UsagePerHour!$B90,Sales!$C$5:$C$18,0),MATCH(UsagePerHour!QB$4,Sales!$D$3:$ABF$3,0))/QB$2*INDEX(Usage!$D$5:$ABF$11,MATCH(UsagePerHour!$B$84,Usage!$C$5:$C$11,0),MATCH(UsagePerHour!QB$4,Usage!$D$3:$ABF$3,0)),"")</f>
        <v>25.445963149177562</v>
      </c>
      <c r="QC90" s="6">
        <f>IFERROR(INDEX(Sales!$D$5:$ABF$18,MATCH(UsagePerHour!$B90,Sales!$C$5:$C$18,0),MATCH(UsagePerHour!QC$4,Sales!$D$3:$ABF$3,0))/QC$2*INDEX(Usage!$D$5:$ABF$11,MATCH(UsagePerHour!$B$84,Usage!$C$5:$C$11,0),MATCH(UsagePerHour!QC$4,Usage!$D$3:$ABF$3,0)),"")</f>
        <v>15.737187284886115</v>
      </c>
      <c r="QD90" s="6">
        <f>IFERROR(INDEX(Sales!$D$5:$ABF$18,MATCH(UsagePerHour!$B90,Sales!$C$5:$C$18,0),MATCH(UsagePerHour!QD$4,Sales!$D$3:$ABF$3,0))/QD$2*INDEX(Usage!$D$5:$ABF$11,MATCH(UsagePerHour!$B$84,Usage!$C$5:$C$11,0),MATCH(UsagePerHour!QD$4,Usage!$D$3:$ABF$3,0)),"")</f>
        <v>28.281635406983984</v>
      </c>
      <c r="QE90" s="6">
        <f>IFERROR(INDEX(Sales!$D$5:$ABF$18,MATCH(UsagePerHour!$B90,Sales!$C$5:$C$18,0),MATCH(UsagePerHour!QE$4,Sales!$D$3:$ABF$3,0))/QE$2*INDEX(Usage!$D$5:$ABF$11,MATCH(UsagePerHour!$B$84,Usage!$C$5:$C$11,0),MATCH(UsagePerHour!QE$4,Usage!$D$3:$ABF$3,0)),"")</f>
        <v>4.3604929120306197</v>
      </c>
      <c r="QF90" s="6">
        <f>IFERROR(INDEX(Sales!$D$5:$ABF$18,MATCH(UsagePerHour!$B90,Sales!$C$5:$C$18,0),MATCH(UsagePerHour!QF$4,Sales!$D$3:$ABF$3,0))/QF$2*INDEX(Usage!$D$5:$ABF$11,MATCH(UsagePerHour!$B$84,Usage!$C$5:$C$11,0),MATCH(UsagePerHour!QF$4,Usage!$D$3:$ABF$3,0)),"")</f>
        <v>10.750821623288116</v>
      </c>
      <c r="QG90" s="6">
        <f>IFERROR(INDEX(Sales!$D$5:$ABF$18,MATCH(UsagePerHour!$B90,Sales!$C$5:$C$18,0),MATCH(UsagePerHour!QG$4,Sales!$D$3:$ABF$3,0))/QG$2*INDEX(Usage!$D$5:$ABF$11,MATCH(UsagePerHour!$B$84,Usage!$C$5:$C$11,0),MATCH(UsagePerHour!QG$4,Usage!$D$3:$ABF$3,0)),"")</f>
        <v>2.5741265485865523</v>
      </c>
      <c r="QH90" s="6">
        <f>IFERROR(INDEX(Sales!$D$5:$ABF$18,MATCH(UsagePerHour!$B90,Sales!$C$5:$C$18,0),MATCH(UsagePerHour!QH$4,Sales!$D$3:$ABF$3,0))/QH$2*INDEX(Usage!$D$5:$ABF$11,MATCH(UsagePerHour!$B$84,Usage!$C$5:$C$11,0),MATCH(UsagePerHour!QH$4,Usage!$D$3:$ABF$3,0)),"")</f>
        <v>112.9392759224019</v>
      </c>
      <c r="QI90" s="6">
        <f>IFERROR(INDEX(Sales!$D$5:$ABF$18,MATCH(UsagePerHour!$B90,Sales!$C$5:$C$18,0),MATCH(UsagePerHour!QI$4,Sales!$D$3:$ABF$3,0))/QI$2*INDEX(Usage!$D$5:$ABF$11,MATCH(UsagePerHour!$B$84,Usage!$C$5:$C$11,0),MATCH(UsagePerHour!QI$4,Usage!$D$3:$ABF$3,0)),"")</f>
        <v>36.090424849517582</v>
      </c>
      <c r="QJ90" s="6">
        <f>IFERROR(INDEX(Sales!$D$5:$ABF$18,MATCH(UsagePerHour!$B90,Sales!$C$5:$C$18,0),MATCH(UsagePerHour!QJ$4,Sales!$D$3:$ABF$3,0))/QJ$2*INDEX(Usage!$D$5:$ABF$11,MATCH(UsagePerHour!$B$84,Usage!$C$5:$C$11,0),MATCH(UsagePerHour!QJ$4,Usage!$D$3:$ABF$3,0)),"")</f>
        <v>7.2964856106547824</v>
      </c>
      <c r="QK90" s="6">
        <f>IFERROR(INDEX(Sales!$D$5:$ABF$18,MATCH(UsagePerHour!$B90,Sales!$C$5:$C$18,0),MATCH(UsagePerHour!QK$4,Sales!$D$3:$ABF$3,0))/QK$2*INDEX(Usage!$D$5:$ABF$11,MATCH(UsagePerHour!$B$84,Usage!$C$5:$C$11,0),MATCH(UsagePerHour!QK$4,Usage!$D$3:$ABF$3,0)),"")</f>
        <v>9.5930449841039334</v>
      </c>
      <c r="QL90" s="6">
        <f>IFERROR(INDEX(Sales!$D$5:$ABF$18,MATCH(UsagePerHour!$B90,Sales!$C$5:$C$18,0),MATCH(UsagePerHour!QL$4,Sales!$D$3:$ABF$3,0))/QL$2*INDEX(Usage!$D$5:$ABF$11,MATCH(UsagePerHour!$B$84,Usage!$C$5:$C$11,0),MATCH(UsagePerHour!QL$4,Usage!$D$3:$ABF$3,0)),"")</f>
        <v>26.20556859018221</v>
      </c>
      <c r="QM90" s="6">
        <f>IFERROR(INDEX(Sales!$D$5:$ABF$18,MATCH(UsagePerHour!$B90,Sales!$C$5:$C$18,0),MATCH(UsagePerHour!QM$4,Sales!$D$3:$ABF$3,0))/QM$2*INDEX(Usage!$D$5:$ABF$11,MATCH(UsagePerHour!$B$84,Usage!$C$5:$C$11,0),MATCH(UsagePerHour!QM$4,Usage!$D$3:$ABF$3,0)),"")</f>
        <v>48.312981190478339</v>
      </c>
      <c r="QN90" s="6">
        <f>IFERROR(INDEX(Sales!$D$5:$ABF$18,MATCH(UsagePerHour!$B90,Sales!$C$5:$C$18,0),MATCH(UsagePerHour!QN$4,Sales!$D$3:$ABF$3,0))/QN$2*INDEX(Usage!$D$5:$ABF$11,MATCH(UsagePerHour!$B$84,Usage!$C$5:$C$11,0),MATCH(UsagePerHour!QN$4,Usage!$D$3:$ABF$3,0)),"")</f>
        <v>28.342939824900135</v>
      </c>
      <c r="QO90" s="6">
        <f>IFERROR(INDEX(Sales!$D$5:$ABF$18,MATCH(UsagePerHour!$B90,Sales!$C$5:$C$18,0),MATCH(UsagePerHour!QO$4,Sales!$D$3:$ABF$3,0))/QO$2*INDEX(Usage!$D$5:$ABF$11,MATCH(UsagePerHour!$B$84,Usage!$C$5:$C$11,0),MATCH(UsagePerHour!QO$4,Usage!$D$3:$ABF$3,0)),"")</f>
        <v>238.13200559282069</v>
      </c>
      <c r="QP90" s="6">
        <f>IFERROR(INDEX(Sales!$D$5:$ABF$18,MATCH(UsagePerHour!$B90,Sales!$C$5:$C$18,0),MATCH(UsagePerHour!QP$4,Sales!$D$3:$ABF$3,0))/QP$2*INDEX(Usage!$D$5:$ABF$11,MATCH(UsagePerHour!$B$84,Usage!$C$5:$C$11,0),MATCH(UsagePerHour!QP$4,Usage!$D$3:$ABF$3,0)),"")</f>
        <v>42.635837490631964</v>
      </c>
      <c r="QQ90" s="6">
        <f>IFERROR(INDEX(Sales!$D$5:$ABF$18,MATCH(UsagePerHour!$B90,Sales!$C$5:$C$18,0),MATCH(UsagePerHour!QQ$4,Sales!$D$3:$ABF$3,0))/QQ$2*INDEX(Usage!$D$5:$ABF$11,MATCH(UsagePerHour!$B$84,Usage!$C$5:$C$11,0),MATCH(UsagePerHour!QQ$4,Usage!$D$3:$ABF$3,0)),"")</f>
        <v>74.217083541821907</v>
      </c>
      <c r="QR90" s="6">
        <f>IFERROR(INDEX(Sales!$D$5:$ABF$18,MATCH(UsagePerHour!$B90,Sales!$C$5:$C$18,0),MATCH(UsagePerHour!QR$4,Sales!$D$3:$ABF$3,0))/QR$2*INDEX(Usage!$D$5:$ABF$11,MATCH(UsagePerHour!$B$84,Usage!$C$5:$C$11,0),MATCH(UsagePerHour!QR$4,Usage!$D$3:$ABF$3,0)),"")</f>
        <v>7.6206138182660013</v>
      </c>
      <c r="QS90" s="6">
        <f>IFERROR(INDEX(Sales!$D$5:$ABF$18,MATCH(UsagePerHour!$B90,Sales!$C$5:$C$18,0),MATCH(UsagePerHour!QS$4,Sales!$D$3:$ABF$3,0))/QS$2*INDEX(Usage!$D$5:$ABF$11,MATCH(UsagePerHour!$B$84,Usage!$C$5:$C$11,0),MATCH(UsagePerHour!QS$4,Usage!$D$3:$ABF$3,0)),"")</f>
        <v>13.323853321272464</v>
      </c>
      <c r="QT90" s="6">
        <f>IFERROR(INDEX(Sales!$D$5:$ABF$18,MATCH(UsagePerHour!$B90,Sales!$C$5:$C$18,0),MATCH(UsagePerHour!QT$4,Sales!$D$3:$ABF$3,0))/QT$2*INDEX(Usage!$D$5:$ABF$11,MATCH(UsagePerHour!$B$84,Usage!$C$5:$C$11,0),MATCH(UsagePerHour!QT$4,Usage!$D$3:$ABF$3,0)),"")</f>
        <v>28.469303972518887</v>
      </c>
      <c r="QU90" s="6">
        <f>IFERROR(INDEX(Sales!$D$5:$ABF$18,MATCH(UsagePerHour!$B90,Sales!$C$5:$C$18,0),MATCH(UsagePerHour!QU$4,Sales!$D$3:$ABF$3,0))/QU$2*INDEX(Usage!$D$5:$ABF$11,MATCH(UsagePerHour!$B$84,Usage!$C$5:$C$11,0),MATCH(UsagePerHour!QU$4,Usage!$D$3:$ABF$3,0)),"")</f>
        <v>56.393665283762374</v>
      </c>
      <c r="QV90" s="6">
        <f>IFERROR(INDEX(Sales!$D$5:$ABF$18,MATCH(UsagePerHour!$B90,Sales!$C$5:$C$18,0),MATCH(UsagePerHour!QV$4,Sales!$D$3:$ABF$3,0))/QV$2*INDEX(Usage!$D$5:$ABF$11,MATCH(UsagePerHour!$B$84,Usage!$C$5:$C$11,0),MATCH(UsagePerHour!QV$4,Usage!$D$3:$ABF$3,0)),"")</f>
        <v>197.83417275540492</v>
      </c>
      <c r="QW90" s="6">
        <f>IFERROR(INDEX(Sales!$D$5:$ABF$18,MATCH(UsagePerHour!$B90,Sales!$C$5:$C$18,0),MATCH(UsagePerHour!QW$4,Sales!$D$3:$ABF$3,0))/QW$2*INDEX(Usage!$D$5:$ABF$11,MATCH(UsagePerHour!$B$84,Usage!$C$5:$C$11,0),MATCH(UsagePerHour!QW$4,Usage!$D$3:$ABF$3,0)),"")</f>
        <v>90.713091920920206</v>
      </c>
      <c r="QX90" s="6">
        <f>IFERROR(INDEX(Sales!$D$5:$ABF$18,MATCH(UsagePerHour!$B90,Sales!$C$5:$C$18,0),MATCH(UsagePerHour!QX$4,Sales!$D$3:$ABF$3,0))/QX$2*INDEX(Usage!$D$5:$ABF$11,MATCH(UsagePerHour!$B$84,Usage!$C$5:$C$11,0),MATCH(UsagePerHour!QX$4,Usage!$D$3:$ABF$3,0)),"")</f>
        <v>57.196650383810194</v>
      </c>
      <c r="QY90" s="6">
        <f>IFERROR(INDEX(Sales!$D$5:$ABF$18,MATCH(UsagePerHour!$B90,Sales!$C$5:$C$18,0),MATCH(UsagePerHour!QY$4,Sales!$D$3:$ABF$3,0))/QY$2*INDEX(Usage!$D$5:$ABF$11,MATCH(UsagePerHour!$B$84,Usage!$C$5:$C$11,0),MATCH(UsagePerHour!QY$4,Usage!$D$3:$ABF$3,0)),"")</f>
        <v>7.9643506596531486</v>
      </c>
      <c r="QZ90" s="6">
        <f>IFERROR(INDEX(Sales!$D$5:$ABF$18,MATCH(UsagePerHour!$B90,Sales!$C$5:$C$18,0),MATCH(UsagePerHour!QZ$4,Sales!$D$3:$ABF$3,0))/QZ$2*INDEX(Usage!$D$5:$ABF$11,MATCH(UsagePerHour!$B$84,Usage!$C$5:$C$11,0),MATCH(UsagePerHour!QZ$4,Usage!$D$3:$ABF$3,0)),"")</f>
        <v>27.394003785181461</v>
      </c>
      <c r="RA90" s="6">
        <f>IFERROR(INDEX(Sales!$D$5:$ABF$18,MATCH(UsagePerHour!$B90,Sales!$C$5:$C$18,0),MATCH(UsagePerHour!RA$4,Sales!$D$3:$ABF$3,0))/RA$2*INDEX(Usage!$D$5:$ABF$11,MATCH(UsagePerHour!$B$84,Usage!$C$5:$C$11,0),MATCH(UsagePerHour!RA$4,Usage!$D$3:$ABF$3,0)),"")</f>
        <v>92.112237406878137</v>
      </c>
      <c r="RB90" s="6">
        <f>IFERROR(INDEX(Sales!$D$5:$ABF$18,MATCH(UsagePerHour!$B90,Sales!$C$5:$C$18,0),MATCH(UsagePerHour!RB$4,Sales!$D$3:$ABF$3,0))/RB$2*INDEX(Usage!$D$5:$ABF$11,MATCH(UsagePerHour!$B$84,Usage!$C$5:$C$11,0),MATCH(UsagePerHour!RB$4,Usage!$D$3:$ABF$3,0)),"")</f>
        <v>41.925441691025064</v>
      </c>
      <c r="RC90" s="6">
        <f>IFERROR(INDEX(Sales!$D$5:$ABF$18,MATCH(UsagePerHour!$B90,Sales!$C$5:$C$18,0),MATCH(UsagePerHour!RC$4,Sales!$D$3:$ABF$3,0))/RC$2*INDEX(Usage!$D$5:$ABF$11,MATCH(UsagePerHour!$B$84,Usage!$C$5:$C$11,0),MATCH(UsagePerHour!RC$4,Usage!$D$3:$ABF$3,0)),"")</f>
        <v>69.661902791790368</v>
      </c>
      <c r="RD90" s="6">
        <f>IFERROR(INDEX(Sales!$D$5:$ABF$18,MATCH(UsagePerHour!$B90,Sales!$C$5:$C$18,0),MATCH(UsagePerHour!RD$4,Sales!$D$3:$ABF$3,0))/RD$2*INDEX(Usage!$D$5:$ABF$11,MATCH(UsagePerHour!$B$84,Usage!$C$5:$C$11,0),MATCH(UsagePerHour!RD$4,Usage!$D$3:$ABF$3,0)),"")</f>
        <v>14.399023159205065</v>
      </c>
      <c r="RE90" s="6">
        <f>IFERROR(INDEX(Sales!$D$5:$ABF$18,MATCH(UsagePerHour!$B90,Sales!$C$5:$C$18,0),MATCH(UsagePerHour!RE$4,Sales!$D$3:$ABF$3,0))/RE$2*INDEX(Usage!$D$5:$ABF$11,MATCH(UsagePerHour!$B$84,Usage!$C$5:$C$11,0),MATCH(UsagePerHour!RE$4,Usage!$D$3:$ABF$3,0)),"")</f>
        <v>33.310452279202281</v>
      </c>
      <c r="RF90" s="6">
        <f>IFERROR(INDEX(Sales!$D$5:$ABF$18,MATCH(UsagePerHour!$B90,Sales!$C$5:$C$18,0),MATCH(UsagePerHour!RF$4,Sales!$D$3:$ABF$3,0))/RF$2*INDEX(Usage!$D$5:$ABF$11,MATCH(UsagePerHour!$B$84,Usage!$C$5:$C$11,0),MATCH(UsagePerHour!RF$4,Usage!$D$3:$ABF$3,0)),"")</f>
        <v>11.709589512635898</v>
      </c>
      <c r="RG90" s="6">
        <f>IFERROR(INDEX(Sales!$D$5:$ABF$18,MATCH(UsagePerHour!$B90,Sales!$C$5:$C$18,0),MATCH(UsagePerHour!RG$4,Sales!$D$3:$ABF$3,0))/RG$2*INDEX(Usage!$D$5:$ABF$11,MATCH(UsagePerHour!$B$84,Usage!$C$5:$C$11,0),MATCH(UsagePerHour!RG$4,Usage!$D$3:$ABF$3,0)),"")</f>
        <v>49.636767173712983</v>
      </c>
      <c r="RH90" s="6">
        <f>IFERROR(INDEX(Sales!$D$5:$ABF$18,MATCH(UsagePerHour!$B90,Sales!$C$5:$C$18,0),MATCH(UsagePerHour!RH$4,Sales!$D$3:$ABF$3,0))/RH$2*INDEX(Usage!$D$5:$ABF$11,MATCH(UsagePerHour!$B$84,Usage!$C$5:$C$11,0),MATCH(UsagePerHour!RH$4,Usage!$D$3:$ABF$3,0)),"")</f>
        <v>83.70030872180368</v>
      </c>
      <c r="RI90" s="6">
        <f>IFERROR(INDEX(Sales!$D$5:$ABF$18,MATCH(UsagePerHour!$B90,Sales!$C$5:$C$18,0),MATCH(UsagePerHour!RI$4,Sales!$D$3:$ABF$3,0))/RI$2*INDEX(Usage!$D$5:$ABF$11,MATCH(UsagePerHour!$B$84,Usage!$C$5:$C$11,0),MATCH(UsagePerHour!RI$4,Usage!$D$3:$ABF$3,0)),"")</f>
        <v>32.400597106330856</v>
      </c>
      <c r="RJ90" s="6">
        <f>IFERROR(INDEX(Sales!$D$5:$ABF$18,MATCH(UsagePerHour!$B90,Sales!$C$5:$C$18,0),MATCH(UsagePerHour!RJ$4,Sales!$D$3:$ABF$3,0))/RJ$2*INDEX(Usage!$D$5:$ABF$11,MATCH(UsagePerHour!$B$84,Usage!$C$5:$C$11,0),MATCH(UsagePerHour!RJ$4,Usage!$D$3:$ABF$3,0)),"")</f>
        <v>188.94405544482626</v>
      </c>
      <c r="RK90" s="6">
        <f>IFERROR(INDEX(Sales!$D$5:$ABF$18,MATCH(UsagePerHour!$B90,Sales!$C$5:$C$18,0),MATCH(UsagePerHour!RK$4,Sales!$D$3:$ABF$3,0))/RK$2*INDEX(Usage!$D$5:$ABF$11,MATCH(UsagePerHour!$B$84,Usage!$C$5:$C$11,0),MATCH(UsagePerHour!RK$4,Usage!$D$3:$ABF$3,0)),"")</f>
        <v>51.441691678897286</v>
      </c>
      <c r="RL90" s="6">
        <f>IFERROR(INDEX(Sales!$D$5:$ABF$18,MATCH(UsagePerHour!$B90,Sales!$C$5:$C$18,0),MATCH(UsagePerHour!RL$4,Sales!$D$3:$ABF$3,0))/RL$2*INDEX(Usage!$D$5:$ABF$11,MATCH(UsagePerHour!$B$84,Usage!$C$5:$C$11,0),MATCH(UsagePerHour!RL$4,Usage!$D$3:$ABF$3,0)),"")</f>
        <v>41.743539059703672</v>
      </c>
      <c r="RM90" s="6">
        <f>IFERROR(INDEX(Sales!$D$5:$ABF$18,MATCH(UsagePerHour!$B90,Sales!$C$5:$C$18,0),MATCH(UsagePerHour!RM$4,Sales!$D$3:$ABF$3,0))/RM$2*INDEX(Usage!$D$5:$ABF$11,MATCH(UsagePerHour!$B$84,Usage!$C$5:$C$11,0),MATCH(UsagePerHour!RM$4,Usage!$D$3:$ABF$3,0)),"")</f>
        <v>5.2442714022682235</v>
      </c>
      <c r="RN90" s="6">
        <f>IFERROR(INDEX(Sales!$D$5:$ABF$18,MATCH(UsagePerHour!$B90,Sales!$C$5:$C$18,0),MATCH(UsagePerHour!RN$4,Sales!$D$3:$ABF$3,0))/RN$2*INDEX(Usage!$D$5:$ABF$11,MATCH(UsagePerHour!$B$84,Usage!$C$5:$C$11,0),MATCH(UsagePerHour!RN$4,Usage!$D$3:$ABF$3,0)),"")</f>
        <v>28.080606243402201</v>
      </c>
      <c r="RO90" s="6">
        <f>IFERROR(INDEX(Sales!$D$5:$ABF$18,MATCH(UsagePerHour!$B90,Sales!$C$5:$C$18,0),MATCH(UsagePerHour!RO$4,Sales!$D$3:$ABF$3,0))/RO$2*INDEX(Usage!$D$5:$ABF$11,MATCH(UsagePerHour!$B$84,Usage!$C$5:$C$11,0),MATCH(UsagePerHour!RO$4,Usage!$D$3:$ABF$3,0)),"")</f>
        <v>42.079899764499054</v>
      </c>
      <c r="RP90" s="6">
        <f>IFERROR(INDEX(Sales!$D$5:$ABF$18,MATCH(UsagePerHour!$B90,Sales!$C$5:$C$18,0),MATCH(UsagePerHour!RP$4,Sales!$D$3:$ABF$3,0))/RP$2*INDEX(Usage!$D$5:$ABF$11,MATCH(UsagePerHour!$B$84,Usage!$C$5:$C$11,0),MATCH(UsagePerHour!RP$4,Usage!$D$3:$ABF$3,0)),"")</f>
        <v>40.009624213153757</v>
      </c>
      <c r="RQ90" s="6">
        <f>IFERROR(INDEX(Sales!$D$5:$ABF$18,MATCH(UsagePerHour!$B90,Sales!$C$5:$C$18,0),MATCH(UsagePerHour!RQ$4,Sales!$D$3:$ABF$3,0))/RQ$2*INDEX(Usage!$D$5:$ABF$11,MATCH(UsagePerHour!$B$84,Usage!$C$5:$C$11,0),MATCH(UsagePerHour!RQ$4,Usage!$D$3:$ABF$3,0)),"")</f>
        <v>190.05316004002262</v>
      </c>
      <c r="RR90" s="6">
        <f>IFERROR(INDEX(Sales!$D$5:$ABF$18,MATCH(UsagePerHour!$B90,Sales!$C$5:$C$18,0),MATCH(UsagePerHour!RR$4,Sales!$D$3:$ABF$3,0))/RR$2*INDEX(Usage!$D$5:$ABF$11,MATCH(UsagePerHour!$B$84,Usage!$C$5:$C$11,0),MATCH(UsagePerHour!RR$4,Usage!$D$3:$ABF$3,0)),"")</f>
        <v>48.265596769428043</v>
      </c>
      <c r="RS90" s="6">
        <f>IFERROR(INDEX(Sales!$D$5:$ABF$18,MATCH(UsagePerHour!$B90,Sales!$C$5:$C$18,0),MATCH(UsagePerHour!RS$4,Sales!$D$3:$ABF$3,0))/RS$2*INDEX(Usage!$D$5:$ABF$11,MATCH(UsagePerHour!$B$84,Usage!$C$5:$C$11,0),MATCH(UsagePerHour!RS$4,Usage!$D$3:$ABF$3,0)),"")</f>
        <v>58.654843910303384</v>
      </c>
      <c r="RT90" s="6">
        <f>IFERROR(INDEX(Sales!$D$5:$ABF$18,MATCH(UsagePerHour!$B90,Sales!$C$5:$C$18,0),MATCH(UsagePerHour!RT$4,Sales!$D$3:$ABF$3,0))/RT$2*INDEX(Usage!$D$5:$ABF$11,MATCH(UsagePerHour!$B$84,Usage!$C$5:$C$11,0),MATCH(UsagePerHour!RT$4,Usage!$D$3:$ABF$3,0)),"")</f>
        <v>78.11464090068084</v>
      </c>
      <c r="RU90" s="6">
        <f>IFERROR(INDEX(Sales!$D$5:$ABF$18,MATCH(UsagePerHour!$B90,Sales!$C$5:$C$18,0),MATCH(UsagePerHour!RU$4,Sales!$D$3:$ABF$3,0))/RU$2*INDEX(Usage!$D$5:$ABF$11,MATCH(UsagePerHour!$B$84,Usage!$C$5:$C$11,0),MATCH(UsagePerHour!RU$4,Usage!$D$3:$ABF$3,0)),"")</f>
        <v>29.381921283938276</v>
      </c>
      <c r="RV90" s="6">
        <f>IFERROR(INDEX(Sales!$D$5:$ABF$18,MATCH(UsagePerHour!$B90,Sales!$C$5:$C$18,0),MATCH(UsagePerHour!RV$4,Sales!$D$3:$ABF$3,0))/RV$2*INDEX(Usage!$D$5:$ABF$11,MATCH(UsagePerHour!$B$84,Usage!$C$5:$C$11,0),MATCH(UsagePerHour!RV$4,Usage!$D$3:$ABF$3,0)),"")</f>
        <v>32.104035226174588</v>
      </c>
      <c r="RW90" s="6">
        <f>IFERROR(INDEX(Sales!$D$5:$ABF$18,MATCH(UsagePerHour!$B90,Sales!$C$5:$C$18,0),MATCH(UsagePerHour!RW$4,Sales!$D$3:$ABF$3,0))/RW$2*INDEX(Usage!$D$5:$ABF$11,MATCH(UsagePerHour!$B$84,Usage!$C$5:$C$11,0),MATCH(UsagePerHour!RW$4,Usage!$D$3:$ABF$3,0)),"")</f>
        <v>45.920673343999347</v>
      </c>
      <c r="RX90" s="6">
        <f>IFERROR(INDEX(Sales!$D$5:$ABF$18,MATCH(UsagePerHour!$B90,Sales!$C$5:$C$18,0),MATCH(UsagePerHour!RX$4,Sales!$D$3:$ABF$3,0))/RX$2*INDEX(Usage!$D$5:$ABF$11,MATCH(UsagePerHour!$B$84,Usage!$C$5:$C$11,0),MATCH(UsagePerHour!RX$4,Usage!$D$3:$ABF$3,0)),"")</f>
        <v>261.75701350681049</v>
      </c>
      <c r="RY90" s="6">
        <f>IFERROR(INDEX(Sales!$D$5:$ABF$18,MATCH(UsagePerHour!$B90,Sales!$C$5:$C$18,0),MATCH(UsagePerHour!RY$4,Sales!$D$3:$ABF$3,0))/RY$2*INDEX(Usage!$D$5:$ABF$11,MATCH(UsagePerHour!$B$84,Usage!$C$5:$C$11,0),MATCH(UsagePerHour!RY$4,Usage!$D$3:$ABF$3,0)),"")</f>
        <v>37.048355738138682</v>
      </c>
      <c r="RZ90" s="6">
        <f>IFERROR(INDEX(Sales!$D$5:$ABF$18,MATCH(UsagePerHour!$B90,Sales!$C$5:$C$18,0),MATCH(UsagePerHour!RZ$4,Sales!$D$3:$ABF$3,0))/RZ$2*INDEX(Usage!$D$5:$ABF$11,MATCH(UsagePerHour!$B$84,Usage!$C$5:$C$11,0),MATCH(UsagePerHour!RZ$4,Usage!$D$3:$ABF$3,0)),"")</f>
        <v>92.369075417550476</v>
      </c>
      <c r="SA90" s="6">
        <f>IFERROR(INDEX(Sales!$D$5:$ABF$18,MATCH(UsagePerHour!$B90,Sales!$C$5:$C$18,0),MATCH(UsagePerHour!SA$4,Sales!$D$3:$ABF$3,0))/SA$2*INDEX(Usage!$D$5:$ABF$11,MATCH(UsagePerHour!$B$84,Usage!$C$5:$C$11,0),MATCH(UsagePerHour!SA$4,Usage!$D$3:$ABF$3,0)),"")</f>
        <v>9.9018333700548506</v>
      </c>
      <c r="SB90" s="6">
        <f>IFERROR(INDEX(Sales!$D$5:$ABF$18,MATCH(UsagePerHour!$B90,Sales!$C$5:$C$18,0),MATCH(UsagePerHour!SB$4,Sales!$D$3:$ABF$3,0))/SB$2*INDEX(Usage!$D$5:$ABF$11,MATCH(UsagePerHour!$B$84,Usage!$C$5:$C$11,0),MATCH(UsagePerHour!SB$4,Usage!$D$3:$ABF$3,0)),"")</f>
        <v>20.590079605004757</v>
      </c>
      <c r="SC90" s="6">
        <f>IFERROR(INDEX(Sales!$D$5:$ABF$18,MATCH(UsagePerHour!$B90,Sales!$C$5:$C$18,0),MATCH(UsagePerHour!SC$4,Sales!$D$3:$ABF$3,0))/SC$2*INDEX(Usage!$D$5:$ABF$11,MATCH(UsagePerHour!$B$84,Usage!$C$5:$C$11,0),MATCH(UsagePerHour!SC$4,Usage!$D$3:$ABF$3,0)),"")</f>
        <v>40.772585172381078</v>
      </c>
      <c r="SD90" s="6">
        <f>IFERROR(INDEX(Sales!$D$5:$ABF$18,MATCH(UsagePerHour!$B90,Sales!$C$5:$C$18,0),MATCH(UsagePerHour!SD$4,Sales!$D$3:$ABF$3,0))/SD$2*INDEX(Usage!$D$5:$ABF$11,MATCH(UsagePerHour!$B$84,Usage!$C$5:$C$11,0),MATCH(UsagePerHour!SD$4,Usage!$D$3:$ABF$3,0)),"")</f>
        <v>59.424228936366397</v>
      </c>
      <c r="SE90" s="6">
        <f>IFERROR(INDEX(Sales!$D$5:$ABF$18,MATCH(UsagePerHour!$B90,Sales!$C$5:$C$18,0),MATCH(UsagePerHour!SE$4,Sales!$D$3:$ABF$3,0))/SE$2*INDEX(Usage!$D$5:$ABF$11,MATCH(UsagePerHour!$B$84,Usage!$C$5:$C$11,0),MATCH(UsagePerHour!SE$4,Usage!$D$3:$ABF$3,0)),"")</f>
        <v>290.78481718210008</v>
      </c>
      <c r="SF90" s="6">
        <f>IFERROR(INDEX(Sales!$D$5:$ABF$18,MATCH(UsagePerHour!$B90,Sales!$C$5:$C$18,0),MATCH(UsagePerHour!SF$4,Sales!$D$3:$ABF$3,0))/SF$2*INDEX(Usage!$D$5:$ABF$11,MATCH(UsagePerHour!$B$84,Usage!$C$5:$C$11,0),MATCH(UsagePerHour!SF$4,Usage!$D$3:$ABF$3,0)),"")</f>
        <v>31.179837129646074</v>
      </c>
      <c r="SG90" s="6" t="str">
        <f>IFERROR(INDEX(Sales!$D$5:$ABF$18,MATCH(UsagePerHour!$B90,Sales!$C$5:$C$18,0),MATCH(UsagePerHour!SG$4,Sales!$D$3:$ABF$3,0))/SG$2*INDEX(Usage!$D$5:$ABF$11,MATCH(UsagePerHour!$B$84,Usage!$C$5:$C$11,0),MATCH(UsagePerHour!SG$4,Usage!$D$3:$ABF$3,0)),"")</f>
        <v/>
      </c>
      <c r="SH90" s="6" t="str">
        <f>IFERROR(INDEX(Sales!$D$5:$ABF$18,MATCH(UsagePerHour!$B90,Sales!$C$5:$C$18,0),MATCH(UsagePerHour!SH$4,Sales!$D$3:$ABF$3,0))/SH$2*INDEX(Usage!$D$5:$ABF$11,MATCH(UsagePerHour!$B$84,Usage!$C$5:$C$11,0),MATCH(UsagePerHour!SH$4,Usage!$D$3:$ABF$3,0)),"")</f>
        <v/>
      </c>
      <c r="SI90" s="6" t="str">
        <f>IFERROR(INDEX(Sales!$D$5:$ABF$18,MATCH(UsagePerHour!$B90,Sales!$C$5:$C$18,0),MATCH(UsagePerHour!SI$4,Sales!$D$3:$ABF$3,0))/SI$2*INDEX(Usage!$D$5:$ABF$11,MATCH(UsagePerHour!$B$84,Usage!$C$5:$C$11,0),MATCH(UsagePerHour!SI$4,Usage!$D$3:$ABF$3,0)),"")</f>
        <v/>
      </c>
      <c r="SJ90" s="6" t="str">
        <f>IFERROR(INDEX(Sales!$D$5:$ABF$18,MATCH(UsagePerHour!$B90,Sales!$C$5:$C$18,0),MATCH(UsagePerHour!SJ$4,Sales!$D$3:$ABF$3,0))/SJ$2*INDEX(Usage!$D$5:$ABF$11,MATCH(UsagePerHour!$B$84,Usage!$C$5:$C$11,0),MATCH(UsagePerHour!SJ$4,Usage!$D$3:$ABF$3,0)),"")</f>
        <v/>
      </c>
      <c r="SK90" s="6" t="str">
        <f>IFERROR(INDEX(Sales!$D$5:$ABF$18,MATCH(UsagePerHour!$B90,Sales!$C$5:$C$18,0),MATCH(UsagePerHour!SK$4,Sales!$D$3:$ABF$3,0))/SK$2*INDEX(Usage!$D$5:$ABF$11,MATCH(UsagePerHour!$B$84,Usage!$C$5:$C$11,0),MATCH(UsagePerHour!SK$4,Usage!$D$3:$ABF$3,0)),"")</f>
        <v/>
      </c>
      <c r="SL90" s="6" t="str">
        <f>IFERROR(INDEX(Sales!$D$5:$ABF$18,MATCH(UsagePerHour!$B90,Sales!$C$5:$C$18,0),MATCH(UsagePerHour!SL$4,Sales!$D$3:$ABF$3,0))/SL$2*INDEX(Usage!$D$5:$ABF$11,MATCH(UsagePerHour!$B$84,Usage!$C$5:$C$11,0),MATCH(UsagePerHour!SL$4,Usage!$D$3:$ABF$3,0)),"")</f>
        <v/>
      </c>
      <c r="SM90" s="6" t="str">
        <f>IFERROR(INDEX(Sales!$D$5:$ABF$18,MATCH(UsagePerHour!$B90,Sales!$C$5:$C$18,0),MATCH(UsagePerHour!SM$4,Sales!$D$3:$ABF$3,0))/SM$2*INDEX(Usage!$D$5:$ABF$11,MATCH(UsagePerHour!$B$84,Usage!$C$5:$C$11,0),MATCH(UsagePerHour!SM$4,Usage!$D$3:$ABF$3,0)),"")</f>
        <v/>
      </c>
      <c r="SN90" s="6" t="str">
        <f>IFERROR(INDEX(Sales!$D$5:$ABF$18,MATCH(UsagePerHour!$B90,Sales!$C$5:$C$18,0),MATCH(UsagePerHour!SN$4,Sales!$D$3:$ABF$3,0))/SN$2*INDEX(Usage!$D$5:$ABF$11,MATCH(UsagePerHour!$B$84,Usage!$C$5:$C$11,0),MATCH(UsagePerHour!SN$4,Usage!$D$3:$ABF$3,0)),"")</f>
        <v/>
      </c>
      <c r="SO90" s="6" t="str">
        <f>IFERROR(INDEX(Sales!$D$5:$ABF$18,MATCH(UsagePerHour!$B90,Sales!$C$5:$C$18,0),MATCH(UsagePerHour!SO$4,Sales!$D$3:$ABF$3,0))/SO$2*INDEX(Usage!$D$5:$ABF$11,MATCH(UsagePerHour!$B$84,Usage!$C$5:$C$11,0),MATCH(UsagePerHour!SO$4,Usage!$D$3:$ABF$3,0)),"")</f>
        <v/>
      </c>
      <c r="SP90" s="6" t="str">
        <f>IFERROR(INDEX(Sales!$D$5:$ABF$18,MATCH(UsagePerHour!$B90,Sales!$C$5:$C$18,0),MATCH(UsagePerHour!SP$4,Sales!$D$3:$ABF$3,0))/SP$2*INDEX(Usage!$D$5:$ABF$11,MATCH(UsagePerHour!$B$84,Usage!$C$5:$C$11,0),MATCH(UsagePerHour!SP$4,Usage!$D$3:$ABF$3,0)),"")</f>
        <v/>
      </c>
      <c r="SQ90" s="6" t="str">
        <f>IFERROR(INDEX(Sales!$D$5:$ABF$18,MATCH(UsagePerHour!$B90,Sales!$C$5:$C$18,0),MATCH(UsagePerHour!SQ$4,Sales!$D$3:$ABF$3,0))/SQ$2*INDEX(Usage!$D$5:$ABF$11,MATCH(UsagePerHour!$B$84,Usage!$C$5:$C$11,0),MATCH(UsagePerHour!SQ$4,Usage!$D$3:$ABF$3,0)),"")</f>
        <v/>
      </c>
      <c r="SR90" s="6" t="str">
        <f>IFERROR(INDEX(Sales!$D$5:$ABF$18,MATCH(UsagePerHour!$B90,Sales!$C$5:$C$18,0),MATCH(UsagePerHour!SR$4,Sales!$D$3:$ABF$3,0))/SR$2*INDEX(Usage!$D$5:$ABF$11,MATCH(UsagePerHour!$B$84,Usage!$C$5:$C$11,0),MATCH(UsagePerHour!SR$4,Usage!$D$3:$ABF$3,0)),"")</f>
        <v/>
      </c>
      <c r="SS90" s="6" t="str">
        <f>IFERROR(INDEX(Sales!$D$5:$ABF$18,MATCH(UsagePerHour!$B90,Sales!$C$5:$C$18,0),MATCH(UsagePerHour!SS$4,Sales!$D$3:$ABF$3,0))/SS$2*INDEX(Usage!$D$5:$ABF$11,MATCH(UsagePerHour!$B$84,Usage!$C$5:$C$11,0),MATCH(UsagePerHour!SS$4,Usage!$D$3:$ABF$3,0)),"")</f>
        <v/>
      </c>
      <c r="ST90" s="6" t="str">
        <f>IFERROR(INDEX(Sales!$D$5:$ABF$18,MATCH(UsagePerHour!$B90,Sales!$C$5:$C$18,0),MATCH(UsagePerHour!ST$4,Sales!$D$3:$ABF$3,0))/ST$2*INDEX(Usage!$D$5:$ABF$11,MATCH(UsagePerHour!$B$84,Usage!$C$5:$C$11,0),MATCH(UsagePerHour!ST$4,Usage!$D$3:$ABF$3,0)),"")</f>
        <v/>
      </c>
      <c r="SU90" s="6" t="str">
        <f>IFERROR(INDEX(Sales!$D$5:$ABF$18,MATCH(UsagePerHour!$B90,Sales!$C$5:$C$18,0),MATCH(UsagePerHour!SU$4,Sales!$D$3:$ABF$3,0))/SU$2*INDEX(Usage!$D$5:$ABF$11,MATCH(UsagePerHour!$B$84,Usage!$C$5:$C$11,0),MATCH(UsagePerHour!SU$4,Usage!$D$3:$ABF$3,0)),"")</f>
        <v/>
      </c>
      <c r="SV90" s="6" t="str">
        <f>IFERROR(INDEX(Sales!$D$5:$ABF$18,MATCH(UsagePerHour!$B90,Sales!$C$5:$C$18,0),MATCH(UsagePerHour!SV$4,Sales!$D$3:$ABF$3,0))/SV$2*INDEX(Usage!$D$5:$ABF$11,MATCH(UsagePerHour!$B$84,Usage!$C$5:$C$11,0),MATCH(UsagePerHour!SV$4,Usage!$D$3:$ABF$3,0)),"")</f>
        <v/>
      </c>
      <c r="SW90" s="6" t="str">
        <f>IFERROR(INDEX(Sales!$D$5:$ABF$18,MATCH(UsagePerHour!$B90,Sales!$C$5:$C$18,0),MATCH(UsagePerHour!SW$4,Sales!$D$3:$ABF$3,0))/SW$2*INDEX(Usage!$D$5:$ABF$11,MATCH(UsagePerHour!$B$84,Usage!$C$5:$C$11,0),MATCH(UsagePerHour!SW$4,Usage!$D$3:$ABF$3,0)),"")</f>
        <v/>
      </c>
      <c r="SX90" s="6" t="str">
        <f>IFERROR(INDEX(Sales!$D$5:$ABF$18,MATCH(UsagePerHour!$B90,Sales!$C$5:$C$18,0),MATCH(UsagePerHour!SX$4,Sales!$D$3:$ABF$3,0))/SX$2*INDEX(Usage!$D$5:$ABF$11,MATCH(UsagePerHour!$B$84,Usage!$C$5:$C$11,0),MATCH(UsagePerHour!SX$4,Usage!$D$3:$ABF$3,0)),"")</f>
        <v/>
      </c>
      <c r="SY90" s="6" t="str">
        <f>IFERROR(INDEX(Sales!$D$5:$ABF$18,MATCH(UsagePerHour!$B90,Sales!$C$5:$C$18,0),MATCH(UsagePerHour!SY$4,Sales!$D$3:$ABF$3,0))/SY$2*INDEX(Usage!$D$5:$ABF$11,MATCH(UsagePerHour!$B$84,Usage!$C$5:$C$11,0),MATCH(UsagePerHour!SY$4,Usage!$D$3:$ABF$3,0)),"")</f>
        <v/>
      </c>
      <c r="SZ90" s="6" t="str">
        <f>IFERROR(INDEX(Sales!$D$5:$ABF$18,MATCH(UsagePerHour!$B90,Sales!$C$5:$C$18,0),MATCH(UsagePerHour!SZ$4,Sales!$D$3:$ABF$3,0))/SZ$2*INDEX(Usage!$D$5:$ABF$11,MATCH(UsagePerHour!$B$84,Usage!$C$5:$C$11,0),MATCH(UsagePerHour!SZ$4,Usage!$D$3:$ABF$3,0)),"")</f>
        <v/>
      </c>
      <c r="TA90" s="6" t="str">
        <f>IFERROR(INDEX(Sales!$D$5:$ABF$18,MATCH(UsagePerHour!$B90,Sales!$C$5:$C$18,0),MATCH(UsagePerHour!TA$4,Sales!$D$3:$ABF$3,0))/TA$2*INDEX(Usage!$D$5:$ABF$11,MATCH(UsagePerHour!$B$84,Usage!$C$5:$C$11,0),MATCH(UsagePerHour!TA$4,Usage!$D$3:$ABF$3,0)),"")</f>
        <v/>
      </c>
      <c r="TB90" s="6" t="str">
        <f>IFERROR(INDEX(Sales!$D$5:$ABF$18,MATCH(UsagePerHour!$B90,Sales!$C$5:$C$18,0),MATCH(UsagePerHour!TB$4,Sales!$D$3:$ABF$3,0))/TB$2*INDEX(Usage!$D$5:$ABF$11,MATCH(UsagePerHour!$B$84,Usage!$C$5:$C$11,0),MATCH(UsagePerHour!TB$4,Usage!$D$3:$ABF$3,0)),"")</f>
        <v/>
      </c>
      <c r="TC90" s="6" t="str">
        <f>IFERROR(INDEX(Sales!$D$5:$ABF$18,MATCH(UsagePerHour!$B90,Sales!$C$5:$C$18,0),MATCH(UsagePerHour!TC$4,Sales!$D$3:$ABF$3,0))/TC$2*INDEX(Usage!$D$5:$ABF$11,MATCH(UsagePerHour!$B$84,Usage!$C$5:$C$11,0),MATCH(UsagePerHour!TC$4,Usage!$D$3:$ABF$3,0)),"")</f>
        <v/>
      </c>
      <c r="TD90" s="6" t="str">
        <f>IFERROR(INDEX(Sales!$D$5:$ABF$18,MATCH(UsagePerHour!$B90,Sales!$C$5:$C$18,0),MATCH(UsagePerHour!TD$4,Sales!$D$3:$ABF$3,0))/TD$2*INDEX(Usage!$D$5:$ABF$11,MATCH(UsagePerHour!$B$84,Usage!$C$5:$C$11,0),MATCH(UsagePerHour!TD$4,Usage!$D$3:$ABF$3,0)),"")</f>
        <v/>
      </c>
      <c r="TE90" s="6" t="str">
        <f>IFERROR(INDEX(Sales!$D$5:$ABF$18,MATCH(UsagePerHour!$B90,Sales!$C$5:$C$18,0),MATCH(UsagePerHour!TE$4,Sales!$D$3:$ABF$3,0))/TE$2*INDEX(Usage!$D$5:$ABF$11,MATCH(UsagePerHour!$B$84,Usage!$C$5:$C$11,0),MATCH(UsagePerHour!TE$4,Usage!$D$3:$ABF$3,0)),"")</f>
        <v/>
      </c>
      <c r="TF90" s="6" t="str">
        <f>IFERROR(INDEX(Sales!$D$5:$ABF$18,MATCH(UsagePerHour!$B90,Sales!$C$5:$C$18,0),MATCH(UsagePerHour!TF$4,Sales!$D$3:$ABF$3,0))/TF$2*INDEX(Usage!$D$5:$ABF$11,MATCH(UsagePerHour!$B$84,Usage!$C$5:$C$11,0),MATCH(UsagePerHour!TF$4,Usage!$D$3:$ABF$3,0)),"")</f>
        <v/>
      </c>
      <c r="TG90" s="6" t="str">
        <f>IFERROR(INDEX(Sales!$D$5:$ABF$18,MATCH(UsagePerHour!$B90,Sales!$C$5:$C$18,0),MATCH(UsagePerHour!TG$4,Sales!$D$3:$ABF$3,0))/TG$2*INDEX(Usage!$D$5:$ABF$11,MATCH(UsagePerHour!$B$84,Usage!$C$5:$C$11,0),MATCH(UsagePerHour!TG$4,Usage!$D$3:$ABF$3,0)),"")</f>
        <v/>
      </c>
      <c r="TH90" s="6" t="str">
        <f>IFERROR(INDEX(Sales!$D$5:$ABF$18,MATCH(UsagePerHour!$B90,Sales!$C$5:$C$18,0),MATCH(UsagePerHour!TH$4,Sales!$D$3:$ABF$3,0))/TH$2*INDEX(Usage!$D$5:$ABF$11,MATCH(UsagePerHour!$B$84,Usage!$C$5:$C$11,0),MATCH(UsagePerHour!TH$4,Usage!$D$3:$ABF$3,0)),"")</f>
        <v/>
      </c>
      <c r="TI90" s="6" t="str">
        <f>IFERROR(INDEX(Sales!$D$5:$ABF$18,MATCH(UsagePerHour!$B90,Sales!$C$5:$C$18,0),MATCH(UsagePerHour!TI$4,Sales!$D$3:$ABF$3,0))/TI$2*INDEX(Usage!$D$5:$ABF$11,MATCH(UsagePerHour!$B$84,Usage!$C$5:$C$11,0),MATCH(UsagePerHour!TI$4,Usage!$D$3:$ABF$3,0)),"")</f>
        <v/>
      </c>
      <c r="TJ90" s="6" t="str">
        <f>IFERROR(INDEX(Sales!$D$5:$ABF$18,MATCH(UsagePerHour!$B90,Sales!$C$5:$C$18,0),MATCH(UsagePerHour!TJ$4,Sales!$D$3:$ABF$3,0))/TJ$2*INDEX(Usage!$D$5:$ABF$11,MATCH(UsagePerHour!$B$84,Usage!$C$5:$C$11,0),MATCH(UsagePerHour!TJ$4,Usage!$D$3:$ABF$3,0)),"")</f>
        <v/>
      </c>
      <c r="TK90" s="6" t="str">
        <f>IFERROR(INDEX(Sales!$D$5:$ABF$18,MATCH(UsagePerHour!$B90,Sales!$C$5:$C$18,0),MATCH(UsagePerHour!TK$4,Sales!$D$3:$ABF$3,0))/TK$2*INDEX(Usage!$D$5:$ABF$11,MATCH(UsagePerHour!$B$84,Usage!$C$5:$C$11,0),MATCH(UsagePerHour!TK$4,Usage!$D$3:$ABF$3,0)),"")</f>
        <v/>
      </c>
      <c r="TL90" s="6" t="str">
        <f>IFERROR(INDEX(Sales!$D$5:$ABF$18,MATCH(UsagePerHour!$B90,Sales!$C$5:$C$18,0),MATCH(UsagePerHour!TL$4,Sales!$D$3:$ABF$3,0))/TL$2*INDEX(Usage!$D$5:$ABF$11,MATCH(UsagePerHour!$B$84,Usage!$C$5:$C$11,0),MATCH(UsagePerHour!TL$4,Usage!$D$3:$ABF$3,0)),"")</f>
        <v/>
      </c>
      <c r="TM90" s="6" t="str">
        <f>IFERROR(INDEX(Sales!$D$5:$ABF$18,MATCH(UsagePerHour!$B90,Sales!$C$5:$C$18,0),MATCH(UsagePerHour!TM$4,Sales!$D$3:$ABF$3,0))/TM$2*INDEX(Usage!$D$5:$ABF$11,MATCH(UsagePerHour!$B$84,Usage!$C$5:$C$11,0),MATCH(UsagePerHour!TM$4,Usage!$D$3:$ABF$3,0)),"")</f>
        <v/>
      </c>
      <c r="TN90" s="6" t="str">
        <f>IFERROR(INDEX(Sales!$D$5:$ABF$18,MATCH(UsagePerHour!$B90,Sales!$C$5:$C$18,0),MATCH(UsagePerHour!TN$4,Sales!$D$3:$ABF$3,0))/TN$2*INDEX(Usage!$D$5:$ABF$11,MATCH(UsagePerHour!$B$84,Usage!$C$5:$C$11,0),MATCH(UsagePerHour!TN$4,Usage!$D$3:$ABF$3,0)),"")</f>
        <v/>
      </c>
      <c r="TO90" s="6" t="str">
        <f>IFERROR(INDEX(Sales!$D$5:$ABF$18,MATCH(UsagePerHour!$B90,Sales!$C$5:$C$18,0),MATCH(UsagePerHour!TO$4,Sales!$D$3:$ABF$3,0))/TO$2*INDEX(Usage!$D$5:$ABF$11,MATCH(UsagePerHour!$B$84,Usage!$C$5:$C$11,0),MATCH(UsagePerHour!TO$4,Usage!$D$3:$ABF$3,0)),"")</f>
        <v/>
      </c>
      <c r="TP90" s="6" t="str">
        <f>IFERROR(INDEX(Sales!$D$5:$ABF$18,MATCH(UsagePerHour!$B90,Sales!$C$5:$C$18,0),MATCH(UsagePerHour!TP$4,Sales!$D$3:$ABF$3,0))/TP$2*INDEX(Usage!$D$5:$ABF$11,MATCH(UsagePerHour!$B$84,Usage!$C$5:$C$11,0),MATCH(UsagePerHour!TP$4,Usage!$D$3:$ABF$3,0)),"")</f>
        <v/>
      </c>
      <c r="TQ90" s="6" t="str">
        <f>IFERROR(INDEX(Sales!$D$5:$ABF$18,MATCH(UsagePerHour!$B90,Sales!$C$5:$C$18,0),MATCH(UsagePerHour!TQ$4,Sales!$D$3:$ABF$3,0))/TQ$2*INDEX(Usage!$D$5:$ABF$11,MATCH(UsagePerHour!$B$84,Usage!$C$5:$C$11,0),MATCH(UsagePerHour!TQ$4,Usage!$D$3:$ABF$3,0)),"")</f>
        <v/>
      </c>
      <c r="TR90" s="6" t="str">
        <f>IFERROR(INDEX(Sales!$D$5:$ABF$18,MATCH(UsagePerHour!$B90,Sales!$C$5:$C$18,0),MATCH(UsagePerHour!TR$4,Sales!$D$3:$ABF$3,0))/TR$2*INDEX(Usage!$D$5:$ABF$11,MATCH(UsagePerHour!$B$84,Usage!$C$5:$C$11,0),MATCH(UsagePerHour!TR$4,Usage!$D$3:$ABF$3,0)),"")</f>
        <v/>
      </c>
      <c r="TS90" s="6" t="str">
        <f>IFERROR(INDEX(Sales!$D$5:$ABF$18,MATCH(UsagePerHour!$B90,Sales!$C$5:$C$18,0),MATCH(UsagePerHour!TS$4,Sales!$D$3:$ABF$3,0))/TS$2*INDEX(Usage!$D$5:$ABF$11,MATCH(UsagePerHour!$B$84,Usage!$C$5:$C$11,0),MATCH(UsagePerHour!TS$4,Usage!$D$3:$ABF$3,0)),"")</f>
        <v/>
      </c>
      <c r="TT90" s="6" t="str">
        <f>IFERROR(INDEX(Sales!$D$5:$ABF$18,MATCH(UsagePerHour!$B90,Sales!$C$5:$C$18,0),MATCH(UsagePerHour!TT$4,Sales!$D$3:$ABF$3,0))/TT$2*INDEX(Usage!$D$5:$ABF$11,MATCH(UsagePerHour!$B$84,Usage!$C$5:$C$11,0),MATCH(UsagePerHour!TT$4,Usage!$D$3:$ABF$3,0)),"")</f>
        <v/>
      </c>
      <c r="TU90" s="6" t="str">
        <f>IFERROR(INDEX(Sales!$D$5:$ABF$18,MATCH(UsagePerHour!$B90,Sales!$C$5:$C$18,0),MATCH(UsagePerHour!TU$4,Sales!$D$3:$ABF$3,0))/TU$2*INDEX(Usage!$D$5:$ABF$11,MATCH(UsagePerHour!$B$84,Usage!$C$5:$C$11,0),MATCH(UsagePerHour!TU$4,Usage!$D$3:$ABF$3,0)),"")</f>
        <v/>
      </c>
      <c r="TV90" s="6" t="str">
        <f>IFERROR(INDEX(Sales!$D$5:$ABF$18,MATCH(UsagePerHour!$B90,Sales!$C$5:$C$18,0),MATCH(UsagePerHour!TV$4,Sales!$D$3:$ABF$3,0))/TV$2*INDEX(Usage!$D$5:$ABF$11,MATCH(UsagePerHour!$B$84,Usage!$C$5:$C$11,0),MATCH(UsagePerHour!TV$4,Usage!$D$3:$ABF$3,0)),"")</f>
        <v/>
      </c>
      <c r="TW90" s="6" t="str">
        <f>IFERROR(INDEX(Sales!$D$5:$ABF$18,MATCH(UsagePerHour!$B90,Sales!$C$5:$C$18,0),MATCH(UsagePerHour!TW$4,Sales!$D$3:$ABF$3,0))/TW$2*INDEX(Usage!$D$5:$ABF$11,MATCH(UsagePerHour!$B$84,Usage!$C$5:$C$11,0),MATCH(UsagePerHour!TW$4,Usage!$D$3:$ABF$3,0)),"")</f>
        <v/>
      </c>
      <c r="TX90" s="6" t="str">
        <f>IFERROR(INDEX(Sales!$D$5:$ABF$18,MATCH(UsagePerHour!$B90,Sales!$C$5:$C$18,0),MATCH(UsagePerHour!TX$4,Sales!$D$3:$ABF$3,0))/TX$2*INDEX(Usage!$D$5:$ABF$11,MATCH(UsagePerHour!$B$84,Usage!$C$5:$C$11,0),MATCH(UsagePerHour!TX$4,Usage!$D$3:$ABF$3,0)),"")</f>
        <v/>
      </c>
      <c r="TY90" s="6" t="str">
        <f>IFERROR(INDEX(Sales!$D$5:$ABF$18,MATCH(UsagePerHour!$B90,Sales!$C$5:$C$18,0),MATCH(UsagePerHour!TY$4,Sales!$D$3:$ABF$3,0))/TY$2*INDEX(Usage!$D$5:$ABF$11,MATCH(UsagePerHour!$B$84,Usage!$C$5:$C$11,0),MATCH(UsagePerHour!TY$4,Usage!$D$3:$ABF$3,0)),"")</f>
        <v/>
      </c>
      <c r="TZ90" s="6" t="str">
        <f>IFERROR(INDEX(Sales!$D$5:$ABF$18,MATCH(UsagePerHour!$B90,Sales!$C$5:$C$18,0),MATCH(UsagePerHour!TZ$4,Sales!$D$3:$ABF$3,0))/TZ$2*INDEX(Usage!$D$5:$ABF$11,MATCH(UsagePerHour!$B$84,Usage!$C$5:$C$11,0),MATCH(UsagePerHour!TZ$4,Usage!$D$3:$ABF$3,0)),"")</f>
        <v/>
      </c>
      <c r="UA90" s="6" t="str">
        <f>IFERROR(INDEX(Sales!$D$5:$ABF$18,MATCH(UsagePerHour!$B90,Sales!$C$5:$C$18,0),MATCH(UsagePerHour!UA$4,Sales!$D$3:$ABF$3,0))/UA$2*INDEX(Usage!$D$5:$ABF$11,MATCH(UsagePerHour!$B$84,Usage!$C$5:$C$11,0),MATCH(UsagePerHour!UA$4,Usage!$D$3:$ABF$3,0)),"")</f>
        <v/>
      </c>
      <c r="UB90" s="6" t="str">
        <f>IFERROR(INDEX(Sales!$D$5:$ABF$18,MATCH(UsagePerHour!$B90,Sales!$C$5:$C$18,0),MATCH(UsagePerHour!UB$4,Sales!$D$3:$ABF$3,0))/UB$2*INDEX(Usage!$D$5:$ABF$11,MATCH(UsagePerHour!$B$84,Usage!$C$5:$C$11,0),MATCH(UsagePerHour!UB$4,Usage!$D$3:$ABF$3,0)),"")</f>
        <v/>
      </c>
      <c r="UC90" s="6" t="str">
        <f>IFERROR(INDEX(Sales!$D$5:$ABF$18,MATCH(UsagePerHour!$B90,Sales!$C$5:$C$18,0),MATCH(UsagePerHour!UC$4,Sales!$D$3:$ABF$3,0))/UC$2*INDEX(Usage!$D$5:$ABF$11,MATCH(UsagePerHour!$B$84,Usage!$C$5:$C$11,0),MATCH(UsagePerHour!UC$4,Usage!$D$3:$ABF$3,0)),"")</f>
        <v/>
      </c>
      <c r="UD90" s="6" t="str">
        <f>IFERROR(INDEX(Sales!$D$5:$ABF$18,MATCH(UsagePerHour!$B90,Sales!$C$5:$C$18,0),MATCH(UsagePerHour!UD$4,Sales!$D$3:$ABF$3,0))/UD$2*INDEX(Usage!$D$5:$ABF$11,MATCH(UsagePerHour!$B$84,Usage!$C$5:$C$11,0),MATCH(UsagePerHour!UD$4,Usage!$D$3:$ABF$3,0)),"")</f>
        <v/>
      </c>
      <c r="UE90" s="6" t="str">
        <f>IFERROR(INDEX(Sales!$D$5:$ABF$18,MATCH(UsagePerHour!$B90,Sales!$C$5:$C$18,0),MATCH(UsagePerHour!UE$4,Sales!$D$3:$ABF$3,0))/UE$2*INDEX(Usage!$D$5:$ABF$11,MATCH(UsagePerHour!$B$84,Usage!$C$5:$C$11,0),MATCH(UsagePerHour!UE$4,Usage!$D$3:$ABF$3,0)),"")</f>
        <v/>
      </c>
      <c r="UF90" s="6" t="str">
        <f>IFERROR(INDEX(Sales!$D$5:$ABF$18,MATCH(UsagePerHour!$B90,Sales!$C$5:$C$18,0),MATCH(UsagePerHour!UF$4,Sales!$D$3:$ABF$3,0))/UF$2*INDEX(Usage!$D$5:$ABF$11,MATCH(UsagePerHour!$B$84,Usage!$C$5:$C$11,0),MATCH(UsagePerHour!UF$4,Usage!$D$3:$ABF$3,0)),"")</f>
        <v/>
      </c>
      <c r="UG90" s="6" t="str">
        <f>IFERROR(INDEX(Sales!$D$5:$ABF$18,MATCH(UsagePerHour!$B90,Sales!$C$5:$C$18,0),MATCH(UsagePerHour!UG$4,Sales!$D$3:$ABF$3,0))/UG$2*INDEX(Usage!$D$5:$ABF$11,MATCH(UsagePerHour!$B$84,Usage!$C$5:$C$11,0),MATCH(UsagePerHour!UG$4,Usage!$D$3:$ABF$3,0)),"")</f>
        <v/>
      </c>
      <c r="UH90" s="6" t="str">
        <f>IFERROR(INDEX(Sales!$D$5:$ABF$18,MATCH(UsagePerHour!$B90,Sales!$C$5:$C$18,0),MATCH(UsagePerHour!UH$4,Sales!$D$3:$ABF$3,0))/UH$2*INDEX(Usage!$D$5:$ABF$11,MATCH(UsagePerHour!$B$84,Usage!$C$5:$C$11,0),MATCH(UsagePerHour!UH$4,Usage!$D$3:$ABF$3,0)),"")</f>
        <v/>
      </c>
      <c r="UI90" s="6" t="str">
        <f>IFERROR(INDEX(Sales!$D$5:$ABF$18,MATCH(UsagePerHour!$B90,Sales!$C$5:$C$18,0),MATCH(UsagePerHour!UI$4,Sales!$D$3:$ABF$3,0))/UI$2*INDEX(Usage!$D$5:$ABF$11,MATCH(UsagePerHour!$B$84,Usage!$C$5:$C$11,0),MATCH(UsagePerHour!UI$4,Usage!$D$3:$ABF$3,0)),"")</f>
        <v/>
      </c>
      <c r="UJ90" s="6" t="str">
        <f>IFERROR(INDEX(Sales!$D$5:$ABF$18,MATCH(UsagePerHour!$B90,Sales!$C$5:$C$18,0),MATCH(UsagePerHour!UJ$4,Sales!$D$3:$ABF$3,0))/UJ$2*INDEX(Usage!$D$5:$ABF$11,MATCH(UsagePerHour!$B$84,Usage!$C$5:$C$11,0),MATCH(UsagePerHour!UJ$4,Usage!$D$3:$ABF$3,0)),"")</f>
        <v/>
      </c>
      <c r="UK90" s="6" t="str">
        <f>IFERROR(INDEX(Sales!$D$5:$ABF$18,MATCH(UsagePerHour!$B90,Sales!$C$5:$C$18,0),MATCH(UsagePerHour!UK$4,Sales!$D$3:$ABF$3,0))/UK$2*INDEX(Usage!$D$5:$ABF$11,MATCH(UsagePerHour!$B$84,Usage!$C$5:$C$11,0),MATCH(UsagePerHour!UK$4,Usage!$D$3:$ABF$3,0)),"")</f>
        <v/>
      </c>
      <c r="UL90" s="6" t="str">
        <f>IFERROR(INDEX(Sales!$D$5:$ABF$18,MATCH(UsagePerHour!$B90,Sales!$C$5:$C$18,0),MATCH(UsagePerHour!UL$4,Sales!$D$3:$ABF$3,0))/UL$2*INDEX(Usage!$D$5:$ABF$11,MATCH(UsagePerHour!$B$84,Usage!$C$5:$C$11,0),MATCH(UsagePerHour!UL$4,Usage!$D$3:$ABF$3,0)),"")</f>
        <v/>
      </c>
      <c r="UM90" s="6" t="str">
        <f>IFERROR(INDEX(Sales!$D$5:$ABF$18,MATCH(UsagePerHour!$B90,Sales!$C$5:$C$18,0),MATCH(UsagePerHour!UM$4,Sales!$D$3:$ABF$3,0))/UM$2*INDEX(Usage!$D$5:$ABF$11,MATCH(UsagePerHour!$B$84,Usage!$C$5:$C$11,0),MATCH(UsagePerHour!UM$4,Usage!$D$3:$ABF$3,0)),"")</f>
        <v/>
      </c>
      <c r="UN90" s="6" t="str">
        <f>IFERROR(INDEX(Sales!$D$5:$ABF$18,MATCH(UsagePerHour!$B90,Sales!$C$5:$C$18,0),MATCH(UsagePerHour!UN$4,Sales!$D$3:$ABF$3,0))/UN$2*INDEX(Usage!$D$5:$ABF$11,MATCH(UsagePerHour!$B$84,Usage!$C$5:$C$11,0),MATCH(UsagePerHour!UN$4,Usage!$D$3:$ABF$3,0)),"")</f>
        <v/>
      </c>
      <c r="UO90" s="6" t="str">
        <f>IFERROR(INDEX(Sales!$D$5:$ABF$18,MATCH(UsagePerHour!$B90,Sales!$C$5:$C$18,0),MATCH(UsagePerHour!UO$4,Sales!$D$3:$ABF$3,0))/UO$2*INDEX(Usage!$D$5:$ABF$11,MATCH(UsagePerHour!$B$84,Usage!$C$5:$C$11,0),MATCH(UsagePerHour!UO$4,Usage!$D$3:$ABF$3,0)),"")</f>
        <v/>
      </c>
      <c r="UP90" s="6" t="str">
        <f>IFERROR(INDEX(Sales!$D$5:$ABF$18,MATCH(UsagePerHour!$B90,Sales!$C$5:$C$18,0),MATCH(UsagePerHour!UP$4,Sales!$D$3:$ABF$3,0))/UP$2*INDEX(Usage!$D$5:$ABF$11,MATCH(UsagePerHour!$B$84,Usage!$C$5:$C$11,0),MATCH(UsagePerHour!UP$4,Usage!$D$3:$ABF$3,0)),"")</f>
        <v/>
      </c>
      <c r="UQ90" s="6" t="str">
        <f>IFERROR(INDEX(Sales!$D$5:$ABF$18,MATCH(UsagePerHour!$B90,Sales!$C$5:$C$18,0),MATCH(UsagePerHour!UQ$4,Sales!$D$3:$ABF$3,0))/UQ$2*INDEX(Usage!$D$5:$ABF$11,MATCH(UsagePerHour!$B$84,Usage!$C$5:$C$11,0),MATCH(UsagePerHour!UQ$4,Usage!$D$3:$ABF$3,0)),"")</f>
        <v/>
      </c>
      <c r="UR90" s="6" t="str">
        <f>IFERROR(INDEX(Sales!$D$5:$ABF$18,MATCH(UsagePerHour!$B90,Sales!$C$5:$C$18,0),MATCH(UsagePerHour!UR$4,Sales!$D$3:$ABF$3,0))/UR$2*INDEX(Usage!$D$5:$ABF$11,MATCH(UsagePerHour!$B$84,Usage!$C$5:$C$11,0),MATCH(UsagePerHour!UR$4,Usage!$D$3:$ABF$3,0)),"")</f>
        <v/>
      </c>
      <c r="US90" s="6" t="str">
        <f>IFERROR(INDEX(Sales!$D$5:$ABF$18,MATCH(UsagePerHour!$B90,Sales!$C$5:$C$18,0),MATCH(UsagePerHour!US$4,Sales!$D$3:$ABF$3,0))/US$2*INDEX(Usage!$D$5:$ABF$11,MATCH(UsagePerHour!$B$84,Usage!$C$5:$C$11,0),MATCH(UsagePerHour!US$4,Usage!$D$3:$ABF$3,0)),"")</f>
        <v/>
      </c>
      <c r="UT90" s="6" t="str">
        <f>IFERROR(INDEX(Sales!$D$5:$ABF$18,MATCH(UsagePerHour!$B90,Sales!$C$5:$C$18,0),MATCH(UsagePerHour!UT$4,Sales!$D$3:$ABF$3,0))/UT$2*INDEX(Usage!$D$5:$ABF$11,MATCH(UsagePerHour!$B$84,Usage!$C$5:$C$11,0),MATCH(UsagePerHour!UT$4,Usage!$D$3:$ABF$3,0)),"")</f>
        <v/>
      </c>
      <c r="UU90" s="6" t="str">
        <f>IFERROR(INDEX(Sales!$D$5:$ABF$18,MATCH(UsagePerHour!$B90,Sales!$C$5:$C$18,0),MATCH(UsagePerHour!UU$4,Sales!$D$3:$ABF$3,0))/UU$2*INDEX(Usage!$D$5:$ABF$11,MATCH(UsagePerHour!$B$84,Usage!$C$5:$C$11,0),MATCH(UsagePerHour!UU$4,Usage!$D$3:$ABF$3,0)),"")</f>
        <v/>
      </c>
      <c r="UV90" s="6" t="str">
        <f>IFERROR(INDEX(Sales!$D$5:$ABF$18,MATCH(UsagePerHour!$B90,Sales!$C$5:$C$18,0),MATCH(UsagePerHour!UV$4,Sales!$D$3:$ABF$3,0))/UV$2*INDEX(Usage!$D$5:$ABF$11,MATCH(UsagePerHour!$B$84,Usage!$C$5:$C$11,0),MATCH(UsagePerHour!UV$4,Usage!$D$3:$ABF$3,0)),"")</f>
        <v/>
      </c>
      <c r="UW90" s="6" t="str">
        <f>IFERROR(INDEX(Sales!$D$5:$ABF$18,MATCH(UsagePerHour!$B90,Sales!$C$5:$C$18,0),MATCH(UsagePerHour!UW$4,Sales!$D$3:$ABF$3,0))/UW$2*INDEX(Usage!$D$5:$ABF$11,MATCH(UsagePerHour!$B$84,Usage!$C$5:$C$11,0),MATCH(UsagePerHour!UW$4,Usage!$D$3:$ABF$3,0)),"")</f>
        <v/>
      </c>
      <c r="UX90" s="6" t="str">
        <f>IFERROR(INDEX(Sales!$D$5:$ABF$18,MATCH(UsagePerHour!$B90,Sales!$C$5:$C$18,0),MATCH(UsagePerHour!UX$4,Sales!$D$3:$ABF$3,0))/UX$2*INDEX(Usage!$D$5:$ABF$11,MATCH(UsagePerHour!$B$84,Usage!$C$5:$C$11,0),MATCH(UsagePerHour!UX$4,Usage!$D$3:$ABF$3,0)),"")</f>
        <v/>
      </c>
      <c r="UY90" s="6" t="str">
        <f>IFERROR(INDEX(Sales!$D$5:$ABF$18,MATCH(UsagePerHour!$B90,Sales!$C$5:$C$18,0),MATCH(UsagePerHour!UY$4,Sales!$D$3:$ABF$3,0))/UY$2*INDEX(Usage!$D$5:$ABF$11,MATCH(UsagePerHour!$B$84,Usage!$C$5:$C$11,0),MATCH(UsagePerHour!UY$4,Usage!$D$3:$ABF$3,0)),"")</f>
        <v/>
      </c>
      <c r="UZ90" s="6" t="str">
        <f>IFERROR(INDEX(Sales!$D$5:$ABF$18,MATCH(UsagePerHour!$B90,Sales!$C$5:$C$18,0),MATCH(UsagePerHour!UZ$4,Sales!$D$3:$ABF$3,0))/UZ$2*INDEX(Usage!$D$5:$ABF$11,MATCH(UsagePerHour!$B$84,Usage!$C$5:$C$11,0),MATCH(UsagePerHour!UZ$4,Usage!$D$3:$ABF$3,0)),"")</f>
        <v/>
      </c>
      <c r="VA90" s="6" t="str">
        <f>IFERROR(INDEX(Sales!$D$5:$ABF$18,MATCH(UsagePerHour!$B90,Sales!$C$5:$C$18,0),MATCH(UsagePerHour!VA$4,Sales!$D$3:$ABF$3,0))/VA$2*INDEX(Usage!$D$5:$ABF$11,MATCH(UsagePerHour!$B$84,Usage!$C$5:$C$11,0),MATCH(UsagePerHour!VA$4,Usage!$D$3:$ABF$3,0)),"")</f>
        <v/>
      </c>
      <c r="VB90" s="6" t="str">
        <f>IFERROR(INDEX(Sales!$D$5:$ABF$18,MATCH(UsagePerHour!$B90,Sales!$C$5:$C$18,0),MATCH(UsagePerHour!VB$4,Sales!$D$3:$ABF$3,0))/VB$2*INDEX(Usage!$D$5:$ABF$11,MATCH(UsagePerHour!$B$84,Usage!$C$5:$C$11,0),MATCH(UsagePerHour!VB$4,Usage!$D$3:$ABF$3,0)),"")</f>
        <v/>
      </c>
      <c r="VC90" s="6" t="str">
        <f>IFERROR(INDEX(Sales!$D$5:$ABF$18,MATCH(UsagePerHour!$B90,Sales!$C$5:$C$18,0),MATCH(UsagePerHour!VC$4,Sales!$D$3:$ABF$3,0))/VC$2*INDEX(Usage!$D$5:$ABF$11,MATCH(UsagePerHour!$B$84,Usage!$C$5:$C$11,0),MATCH(UsagePerHour!VC$4,Usage!$D$3:$ABF$3,0)),"")</f>
        <v/>
      </c>
      <c r="VD90" s="6" t="str">
        <f>IFERROR(INDEX(Sales!$D$5:$ABF$18,MATCH(UsagePerHour!$B90,Sales!$C$5:$C$18,0),MATCH(UsagePerHour!VD$4,Sales!$D$3:$ABF$3,0))/VD$2*INDEX(Usage!$D$5:$ABF$11,MATCH(UsagePerHour!$B$84,Usage!$C$5:$C$11,0),MATCH(UsagePerHour!VD$4,Usage!$D$3:$ABF$3,0)),"")</f>
        <v/>
      </c>
      <c r="VE90" s="6" t="str">
        <f>IFERROR(INDEX(Sales!$D$5:$ABF$18,MATCH(UsagePerHour!$B90,Sales!$C$5:$C$18,0),MATCH(UsagePerHour!VE$4,Sales!$D$3:$ABF$3,0))/VE$2*INDEX(Usage!$D$5:$ABF$11,MATCH(UsagePerHour!$B$84,Usage!$C$5:$C$11,0),MATCH(UsagePerHour!VE$4,Usage!$D$3:$ABF$3,0)),"")</f>
        <v/>
      </c>
      <c r="VF90" s="6" t="str">
        <f>IFERROR(INDEX(Sales!$D$5:$ABF$18,MATCH(UsagePerHour!$B90,Sales!$C$5:$C$18,0),MATCH(UsagePerHour!VF$4,Sales!$D$3:$ABF$3,0))/VF$2*INDEX(Usage!$D$5:$ABF$11,MATCH(UsagePerHour!$B$84,Usage!$C$5:$C$11,0),MATCH(UsagePerHour!VF$4,Usage!$D$3:$ABF$3,0)),"")</f>
        <v/>
      </c>
      <c r="VG90" s="6" t="str">
        <f>IFERROR(INDEX(Sales!$D$5:$ABF$18,MATCH(UsagePerHour!$B90,Sales!$C$5:$C$18,0),MATCH(UsagePerHour!VG$4,Sales!$D$3:$ABF$3,0))/VG$2*INDEX(Usage!$D$5:$ABF$11,MATCH(UsagePerHour!$B$84,Usage!$C$5:$C$11,0),MATCH(UsagePerHour!VG$4,Usage!$D$3:$ABF$3,0)),"")</f>
        <v/>
      </c>
      <c r="VH90" s="6" t="str">
        <f>IFERROR(INDEX(Sales!$D$5:$ABF$18,MATCH(UsagePerHour!$B90,Sales!$C$5:$C$18,0),MATCH(UsagePerHour!VH$4,Sales!$D$3:$ABF$3,0))/VH$2*INDEX(Usage!$D$5:$ABF$11,MATCH(UsagePerHour!$B$84,Usage!$C$5:$C$11,0),MATCH(UsagePerHour!VH$4,Usage!$D$3:$ABF$3,0)),"")</f>
        <v/>
      </c>
      <c r="VI90" s="6" t="str">
        <f>IFERROR(INDEX(Sales!$D$5:$ABF$18,MATCH(UsagePerHour!$B90,Sales!$C$5:$C$18,0),MATCH(UsagePerHour!VI$4,Sales!$D$3:$ABF$3,0))/VI$2*INDEX(Usage!$D$5:$ABF$11,MATCH(UsagePerHour!$B$84,Usage!$C$5:$C$11,0),MATCH(UsagePerHour!VI$4,Usage!$D$3:$ABF$3,0)),"")</f>
        <v/>
      </c>
      <c r="VJ90" s="6" t="str">
        <f>IFERROR(INDEX(Sales!$D$5:$ABF$18,MATCH(UsagePerHour!$B90,Sales!$C$5:$C$18,0),MATCH(UsagePerHour!VJ$4,Sales!$D$3:$ABF$3,0))/VJ$2*INDEX(Usage!$D$5:$ABF$11,MATCH(UsagePerHour!$B$84,Usage!$C$5:$C$11,0),MATCH(UsagePerHour!VJ$4,Usage!$D$3:$ABF$3,0)),"")</f>
        <v/>
      </c>
      <c r="VK90" s="6" t="str">
        <f>IFERROR(INDEX(Sales!$D$5:$ABF$18,MATCH(UsagePerHour!$B90,Sales!$C$5:$C$18,0),MATCH(UsagePerHour!VK$4,Sales!$D$3:$ABF$3,0))/VK$2*INDEX(Usage!$D$5:$ABF$11,MATCH(UsagePerHour!$B$84,Usage!$C$5:$C$11,0),MATCH(UsagePerHour!VK$4,Usage!$D$3:$ABF$3,0)),"")</f>
        <v/>
      </c>
      <c r="VL90" s="6" t="str">
        <f>IFERROR(INDEX(Sales!$D$5:$ABF$18,MATCH(UsagePerHour!$B90,Sales!$C$5:$C$18,0),MATCH(UsagePerHour!VL$4,Sales!$D$3:$ABF$3,0))/VL$2*INDEX(Usage!$D$5:$ABF$11,MATCH(UsagePerHour!$B$84,Usage!$C$5:$C$11,0),MATCH(UsagePerHour!VL$4,Usage!$D$3:$ABF$3,0)),"")</f>
        <v/>
      </c>
      <c r="VM90" s="6" t="str">
        <f>IFERROR(INDEX(Sales!$D$5:$ABF$18,MATCH(UsagePerHour!$B90,Sales!$C$5:$C$18,0),MATCH(UsagePerHour!VM$4,Sales!$D$3:$ABF$3,0))/VM$2*INDEX(Usage!$D$5:$ABF$11,MATCH(UsagePerHour!$B$84,Usage!$C$5:$C$11,0),MATCH(UsagePerHour!VM$4,Usage!$D$3:$ABF$3,0)),"")</f>
        <v/>
      </c>
      <c r="VN90" s="6" t="str">
        <f>IFERROR(INDEX(Sales!$D$5:$ABF$18,MATCH(UsagePerHour!$B90,Sales!$C$5:$C$18,0),MATCH(UsagePerHour!VN$4,Sales!$D$3:$ABF$3,0))/VN$2*INDEX(Usage!$D$5:$ABF$11,MATCH(UsagePerHour!$B$84,Usage!$C$5:$C$11,0),MATCH(UsagePerHour!VN$4,Usage!$D$3:$ABF$3,0)),"")</f>
        <v/>
      </c>
      <c r="VO90" s="6" t="str">
        <f>IFERROR(INDEX(Sales!$D$5:$ABF$18,MATCH(UsagePerHour!$B90,Sales!$C$5:$C$18,0),MATCH(UsagePerHour!VO$4,Sales!$D$3:$ABF$3,0))/VO$2*INDEX(Usage!$D$5:$ABF$11,MATCH(UsagePerHour!$B$84,Usage!$C$5:$C$11,0),MATCH(UsagePerHour!VO$4,Usage!$D$3:$ABF$3,0)),"")</f>
        <v/>
      </c>
      <c r="VP90" s="6" t="str">
        <f>IFERROR(INDEX(Sales!$D$5:$ABF$18,MATCH(UsagePerHour!$B90,Sales!$C$5:$C$18,0),MATCH(UsagePerHour!VP$4,Sales!$D$3:$ABF$3,0))/VP$2*INDEX(Usage!$D$5:$ABF$11,MATCH(UsagePerHour!$B$84,Usage!$C$5:$C$11,0),MATCH(UsagePerHour!VP$4,Usage!$D$3:$ABF$3,0)),"")</f>
        <v/>
      </c>
      <c r="VQ90" s="6" t="str">
        <f>IFERROR(INDEX(Sales!$D$5:$ABF$18,MATCH(UsagePerHour!$B90,Sales!$C$5:$C$18,0),MATCH(UsagePerHour!VQ$4,Sales!$D$3:$ABF$3,0))/VQ$2*INDEX(Usage!$D$5:$ABF$11,MATCH(UsagePerHour!$B$84,Usage!$C$5:$C$11,0),MATCH(UsagePerHour!VQ$4,Usage!$D$3:$ABF$3,0)),"")</f>
        <v/>
      </c>
      <c r="VR90" s="6" t="str">
        <f>IFERROR(INDEX(Sales!$D$5:$ABF$18,MATCH(UsagePerHour!$B90,Sales!$C$5:$C$18,0),MATCH(UsagePerHour!VR$4,Sales!$D$3:$ABF$3,0))/VR$2*INDEX(Usage!$D$5:$ABF$11,MATCH(UsagePerHour!$B$84,Usage!$C$5:$C$11,0),MATCH(UsagePerHour!VR$4,Usage!$D$3:$ABF$3,0)),"")</f>
        <v/>
      </c>
      <c r="VS90" s="6" t="str">
        <f>IFERROR(INDEX(Sales!$D$5:$ABF$18,MATCH(UsagePerHour!$B90,Sales!$C$5:$C$18,0),MATCH(UsagePerHour!VS$4,Sales!$D$3:$ABF$3,0))/VS$2*INDEX(Usage!$D$5:$ABF$11,MATCH(UsagePerHour!$B$84,Usage!$C$5:$C$11,0),MATCH(UsagePerHour!VS$4,Usage!$D$3:$ABF$3,0)),"")</f>
        <v/>
      </c>
      <c r="VT90" s="6" t="str">
        <f>IFERROR(INDEX(Sales!$D$5:$ABF$18,MATCH(UsagePerHour!$B90,Sales!$C$5:$C$18,0),MATCH(UsagePerHour!VT$4,Sales!$D$3:$ABF$3,0))/VT$2*INDEX(Usage!$D$5:$ABF$11,MATCH(UsagePerHour!$B$84,Usage!$C$5:$C$11,0),MATCH(UsagePerHour!VT$4,Usage!$D$3:$ABF$3,0)),"")</f>
        <v/>
      </c>
      <c r="VU90" s="6" t="str">
        <f>IFERROR(INDEX(Sales!$D$5:$ABF$18,MATCH(UsagePerHour!$B90,Sales!$C$5:$C$18,0),MATCH(UsagePerHour!VU$4,Sales!$D$3:$ABF$3,0))/VU$2*INDEX(Usage!$D$5:$ABF$11,MATCH(UsagePerHour!$B$84,Usage!$C$5:$C$11,0),MATCH(UsagePerHour!VU$4,Usage!$D$3:$ABF$3,0)),"")</f>
        <v/>
      </c>
      <c r="VV90" s="6" t="str">
        <f>IFERROR(INDEX(Sales!$D$5:$ABF$18,MATCH(UsagePerHour!$B90,Sales!$C$5:$C$18,0),MATCH(UsagePerHour!VV$4,Sales!$D$3:$ABF$3,0))/VV$2*INDEX(Usage!$D$5:$ABF$11,MATCH(UsagePerHour!$B$84,Usage!$C$5:$C$11,0),MATCH(UsagePerHour!VV$4,Usage!$D$3:$ABF$3,0)),"")</f>
        <v/>
      </c>
      <c r="VW90" s="6" t="str">
        <f>IFERROR(INDEX(Sales!$D$5:$ABF$18,MATCH(UsagePerHour!$B90,Sales!$C$5:$C$18,0),MATCH(UsagePerHour!VW$4,Sales!$D$3:$ABF$3,0))/VW$2*INDEX(Usage!$D$5:$ABF$11,MATCH(UsagePerHour!$B$84,Usage!$C$5:$C$11,0),MATCH(UsagePerHour!VW$4,Usage!$D$3:$ABF$3,0)),"")</f>
        <v/>
      </c>
      <c r="VX90" s="6" t="str">
        <f>IFERROR(INDEX(Sales!$D$5:$ABF$18,MATCH(UsagePerHour!$B90,Sales!$C$5:$C$18,0),MATCH(UsagePerHour!VX$4,Sales!$D$3:$ABF$3,0))/VX$2*INDEX(Usage!$D$5:$ABF$11,MATCH(UsagePerHour!$B$84,Usage!$C$5:$C$11,0),MATCH(UsagePerHour!VX$4,Usage!$D$3:$ABF$3,0)),"")</f>
        <v/>
      </c>
      <c r="VY90" s="6" t="str">
        <f>IFERROR(INDEX(Sales!$D$5:$ABF$18,MATCH(UsagePerHour!$B90,Sales!$C$5:$C$18,0),MATCH(UsagePerHour!VY$4,Sales!$D$3:$ABF$3,0))/VY$2*INDEX(Usage!$D$5:$ABF$11,MATCH(UsagePerHour!$B$84,Usage!$C$5:$C$11,0),MATCH(UsagePerHour!VY$4,Usage!$D$3:$ABF$3,0)),"")</f>
        <v/>
      </c>
      <c r="VZ90" s="6" t="str">
        <f>IFERROR(INDEX(Sales!$D$5:$ABF$18,MATCH(UsagePerHour!$B90,Sales!$C$5:$C$18,0),MATCH(UsagePerHour!VZ$4,Sales!$D$3:$ABF$3,0))/VZ$2*INDEX(Usage!$D$5:$ABF$11,MATCH(UsagePerHour!$B$84,Usage!$C$5:$C$11,0),MATCH(UsagePerHour!VZ$4,Usage!$D$3:$ABF$3,0)),"")</f>
        <v/>
      </c>
      <c r="WA90" s="6" t="str">
        <f>IFERROR(INDEX(Sales!$D$5:$ABF$18,MATCH(UsagePerHour!$B90,Sales!$C$5:$C$18,0),MATCH(UsagePerHour!WA$4,Sales!$D$3:$ABF$3,0))/WA$2*INDEX(Usage!$D$5:$ABF$11,MATCH(UsagePerHour!$B$84,Usage!$C$5:$C$11,0),MATCH(UsagePerHour!WA$4,Usage!$D$3:$ABF$3,0)),"")</f>
        <v/>
      </c>
      <c r="WB90" s="6" t="str">
        <f>IFERROR(INDEX(Sales!$D$5:$ABF$18,MATCH(UsagePerHour!$B90,Sales!$C$5:$C$18,0),MATCH(UsagePerHour!WB$4,Sales!$D$3:$ABF$3,0))/WB$2*INDEX(Usage!$D$5:$ABF$11,MATCH(UsagePerHour!$B$84,Usage!$C$5:$C$11,0),MATCH(UsagePerHour!WB$4,Usage!$D$3:$ABF$3,0)),"")</f>
        <v/>
      </c>
      <c r="WC90" s="6" t="str">
        <f>IFERROR(INDEX(Sales!$D$5:$ABF$18,MATCH(UsagePerHour!$B90,Sales!$C$5:$C$18,0),MATCH(UsagePerHour!WC$4,Sales!$D$3:$ABF$3,0))/WC$2*INDEX(Usage!$D$5:$ABF$11,MATCH(UsagePerHour!$B$84,Usage!$C$5:$C$11,0),MATCH(UsagePerHour!WC$4,Usage!$D$3:$ABF$3,0)),"")</f>
        <v/>
      </c>
      <c r="WD90" s="6" t="str">
        <f>IFERROR(INDEX(Sales!$D$5:$ABF$18,MATCH(UsagePerHour!$B90,Sales!$C$5:$C$18,0),MATCH(UsagePerHour!WD$4,Sales!$D$3:$ABF$3,0))/WD$2*INDEX(Usage!$D$5:$ABF$11,MATCH(UsagePerHour!$B$84,Usage!$C$5:$C$11,0),MATCH(UsagePerHour!WD$4,Usage!$D$3:$ABF$3,0)),"")</f>
        <v/>
      </c>
      <c r="WE90" s="6" t="str">
        <f>IFERROR(INDEX(Sales!$D$5:$ABF$18,MATCH(UsagePerHour!$B90,Sales!$C$5:$C$18,0),MATCH(UsagePerHour!WE$4,Sales!$D$3:$ABF$3,0))/WE$2*INDEX(Usage!$D$5:$ABF$11,MATCH(UsagePerHour!$B$84,Usage!$C$5:$C$11,0),MATCH(UsagePerHour!WE$4,Usage!$D$3:$ABF$3,0)),"")</f>
        <v/>
      </c>
      <c r="WF90" s="6" t="str">
        <f>IFERROR(INDEX(Sales!$D$5:$ABF$18,MATCH(UsagePerHour!$B90,Sales!$C$5:$C$18,0),MATCH(UsagePerHour!WF$4,Sales!$D$3:$ABF$3,0))/WF$2*INDEX(Usage!$D$5:$ABF$11,MATCH(UsagePerHour!$B$84,Usage!$C$5:$C$11,0),MATCH(UsagePerHour!WF$4,Usage!$D$3:$ABF$3,0)),"")</f>
        <v/>
      </c>
      <c r="WG90" s="6" t="str">
        <f>IFERROR(INDEX(Sales!$D$5:$ABF$18,MATCH(UsagePerHour!$B90,Sales!$C$5:$C$18,0),MATCH(UsagePerHour!WG$4,Sales!$D$3:$ABF$3,0))/WG$2*INDEX(Usage!$D$5:$ABF$11,MATCH(UsagePerHour!$B$84,Usage!$C$5:$C$11,0),MATCH(UsagePerHour!WG$4,Usage!$D$3:$ABF$3,0)),"")</f>
        <v/>
      </c>
      <c r="WH90" s="6" t="str">
        <f>IFERROR(INDEX(Sales!$D$5:$ABF$18,MATCH(UsagePerHour!$B90,Sales!$C$5:$C$18,0),MATCH(UsagePerHour!WH$4,Sales!$D$3:$ABF$3,0))/WH$2*INDEX(Usage!$D$5:$ABF$11,MATCH(UsagePerHour!$B$84,Usage!$C$5:$C$11,0),MATCH(UsagePerHour!WH$4,Usage!$D$3:$ABF$3,0)),"")</f>
        <v/>
      </c>
      <c r="WI90" s="6" t="str">
        <f>IFERROR(INDEX(Sales!$D$5:$ABF$18,MATCH(UsagePerHour!$B90,Sales!$C$5:$C$18,0),MATCH(UsagePerHour!WI$4,Sales!$D$3:$ABF$3,0))/WI$2*INDEX(Usage!$D$5:$ABF$11,MATCH(UsagePerHour!$B$84,Usage!$C$5:$C$11,0),MATCH(UsagePerHour!WI$4,Usage!$D$3:$ABF$3,0)),"")</f>
        <v/>
      </c>
      <c r="WJ90" s="6" t="str">
        <f>IFERROR(INDEX(Sales!$D$5:$ABF$18,MATCH(UsagePerHour!$B90,Sales!$C$5:$C$18,0),MATCH(UsagePerHour!WJ$4,Sales!$D$3:$ABF$3,0))/WJ$2*INDEX(Usage!$D$5:$ABF$11,MATCH(UsagePerHour!$B$84,Usage!$C$5:$C$11,0),MATCH(UsagePerHour!WJ$4,Usage!$D$3:$ABF$3,0)),"")</f>
        <v/>
      </c>
      <c r="WK90" s="6" t="str">
        <f>IFERROR(INDEX(Sales!$D$5:$ABF$18,MATCH(UsagePerHour!$B90,Sales!$C$5:$C$18,0),MATCH(UsagePerHour!WK$4,Sales!$D$3:$ABF$3,0))/WK$2*INDEX(Usage!$D$5:$ABF$11,MATCH(UsagePerHour!$B$84,Usage!$C$5:$C$11,0),MATCH(UsagePerHour!WK$4,Usage!$D$3:$ABF$3,0)),"")</f>
        <v/>
      </c>
      <c r="WL90" s="6" t="str">
        <f>IFERROR(INDEX(Sales!$D$5:$ABF$18,MATCH(UsagePerHour!$B90,Sales!$C$5:$C$18,0),MATCH(UsagePerHour!WL$4,Sales!$D$3:$ABF$3,0))/WL$2*INDEX(Usage!$D$5:$ABF$11,MATCH(UsagePerHour!$B$84,Usage!$C$5:$C$11,0),MATCH(UsagePerHour!WL$4,Usage!$D$3:$ABF$3,0)),"")</f>
        <v/>
      </c>
      <c r="WM90" s="6" t="str">
        <f>IFERROR(INDEX(Sales!$D$5:$ABF$18,MATCH(UsagePerHour!$B90,Sales!$C$5:$C$18,0),MATCH(UsagePerHour!WM$4,Sales!$D$3:$ABF$3,0))/WM$2*INDEX(Usage!$D$5:$ABF$11,MATCH(UsagePerHour!$B$84,Usage!$C$5:$C$11,0),MATCH(UsagePerHour!WM$4,Usage!$D$3:$ABF$3,0)),"")</f>
        <v/>
      </c>
      <c r="WN90" s="6" t="str">
        <f>IFERROR(INDEX(Sales!$D$5:$ABF$18,MATCH(UsagePerHour!$B90,Sales!$C$5:$C$18,0),MATCH(UsagePerHour!WN$4,Sales!$D$3:$ABF$3,0))/WN$2*INDEX(Usage!$D$5:$ABF$11,MATCH(UsagePerHour!$B$84,Usage!$C$5:$C$11,0),MATCH(UsagePerHour!WN$4,Usage!$D$3:$ABF$3,0)),"")</f>
        <v/>
      </c>
      <c r="WO90" s="6" t="str">
        <f>IFERROR(INDEX(Sales!$D$5:$ABF$18,MATCH(UsagePerHour!$B90,Sales!$C$5:$C$18,0),MATCH(UsagePerHour!WO$4,Sales!$D$3:$ABF$3,0))/WO$2*INDEX(Usage!$D$5:$ABF$11,MATCH(UsagePerHour!$B$84,Usage!$C$5:$C$11,0),MATCH(UsagePerHour!WO$4,Usage!$D$3:$ABF$3,0)),"")</f>
        <v/>
      </c>
      <c r="WP90" s="6" t="str">
        <f>IFERROR(INDEX(Sales!$D$5:$ABF$18,MATCH(UsagePerHour!$B90,Sales!$C$5:$C$18,0),MATCH(UsagePerHour!WP$4,Sales!$D$3:$ABF$3,0))/WP$2*INDEX(Usage!$D$5:$ABF$11,MATCH(UsagePerHour!$B$84,Usage!$C$5:$C$11,0),MATCH(UsagePerHour!WP$4,Usage!$D$3:$ABF$3,0)),"")</f>
        <v/>
      </c>
      <c r="WQ90" s="6" t="str">
        <f>IFERROR(INDEX(Sales!$D$5:$ABF$18,MATCH(UsagePerHour!$B90,Sales!$C$5:$C$18,0),MATCH(UsagePerHour!WQ$4,Sales!$D$3:$ABF$3,0))/WQ$2*INDEX(Usage!$D$5:$ABF$11,MATCH(UsagePerHour!$B$84,Usage!$C$5:$C$11,0),MATCH(UsagePerHour!WQ$4,Usage!$D$3:$ABF$3,0)),"")</f>
        <v/>
      </c>
      <c r="WR90" s="6" t="str">
        <f>IFERROR(INDEX(Sales!$D$5:$ABF$18,MATCH(UsagePerHour!$B90,Sales!$C$5:$C$18,0),MATCH(UsagePerHour!WR$4,Sales!$D$3:$ABF$3,0))/WR$2*INDEX(Usage!$D$5:$ABF$11,MATCH(UsagePerHour!$B$84,Usage!$C$5:$C$11,0),MATCH(UsagePerHour!WR$4,Usage!$D$3:$ABF$3,0)),"")</f>
        <v/>
      </c>
      <c r="WS90" s="6" t="str">
        <f>IFERROR(INDEX(Sales!$D$5:$ABF$18,MATCH(UsagePerHour!$B90,Sales!$C$5:$C$18,0),MATCH(UsagePerHour!WS$4,Sales!$D$3:$ABF$3,0))/WS$2*INDEX(Usage!$D$5:$ABF$11,MATCH(UsagePerHour!$B$84,Usage!$C$5:$C$11,0),MATCH(UsagePerHour!WS$4,Usage!$D$3:$ABF$3,0)),"")</f>
        <v/>
      </c>
      <c r="WT90" s="6" t="str">
        <f>IFERROR(INDEX(Sales!$D$5:$ABF$18,MATCH(UsagePerHour!$B90,Sales!$C$5:$C$18,0),MATCH(UsagePerHour!WT$4,Sales!$D$3:$ABF$3,0))/WT$2*INDEX(Usage!$D$5:$ABF$11,MATCH(UsagePerHour!$B$84,Usage!$C$5:$C$11,0),MATCH(UsagePerHour!WT$4,Usage!$D$3:$ABF$3,0)),"")</f>
        <v/>
      </c>
      <c r="WU90" s="6" t="str">
        <f>IFERROR(INDEX(Sales!$D$5:$ABF$18,MATCH(UsagePerHour!$B90,Sales!$C$5:$C$18,0),MATCH(UsagePerHour!WU$4,Sales!$D$3:$ABF$3,0))/WU$2*INDEX(Usage!$D$5:$ABF$11,MATCH(UsagePerHour!$B$84,Usage!$C$5:$C$11,0),MATCH(UsagePerHour!WU$4,Usage!$D$3:$ABF$3,0)),"")</f>
        <v/>
      </c>
      <c r="WV90" s="6" t="str">
        <f>IFERROR(INDEX(Sales!$D$5:$ABF$18,MATCH(UsagePerHour!$B90,Sales!$C$5:$C$18,0),MATCH(UsagePerHour!WV$4,Sales!$D$3:$ABF$3,0))/WV$2*INDEX(Usage!$D$5:$ABF$11,MATCH(UsagePerHour!$B$84,Usage!$C$5:$C$11,0),MATCH(UsagePerHour!WV$4,Usage!$D$3:$ABF$3,0)),"")</f>
        <v/>
      </c>
      <c r="WW90" s="6" t="str">
        <f>IFERROR(INDEX(Sales!$D$5:$ABF$18,MATCH(UsagePerHour!$B90,Sales!$C$5:$C$18,0),MATCH(UsagePerHour!WW$4,Sales!$D$3:$ABF$3,0))/WW$2*INDEX(Usage!$D$5:$ABF$11,MATCH(UsagePerHour!$B$84,Usage!$C$5:$C$11,0),MATCH(UsagePerHour!WW$4,Usage!$D$3:$ABF$3,0)),"")</f>
        <v/>
      </c>
      <c r="WX90" s="6" t="str">
        <f>IFERROR(INDEX(Sales!$D$5:$ABF$18,MATCH(UsagePerHour!$B90,Sales!$C$5:$C$18,0),MATCH(UsagePerHour!WX$4,Sales!$D$3:$ABF$3,0))/WX$2*INDEX(Usage!$D$5:$ABF$11,MATCH(UsagePerHour!$B$84,Usage!$C$5:$C$11,0),MATCH(UsagePerHour!WX$4,Usage!$D$3:$ABF$3,0)),"")</f>
        <v/>
      </c>
      <c r="WY90" s="6" t="str">
        <f>IFERROR(INDEX(Sales!$D$5:$ABF$18,MATCH(UsagePerHour!$B90,Sales!$C$5:$C$18,0),MATCH(UsagePerHour!WY$4,Sales!$D$3:$ABF$3,0))/WY$2*INDEX(Usage!$D$5:$ABF$11,MATCH(UsagePerHour!$B$84,Usage!$C$5:$C$11,0),MATCH(UsagePerHour!WY$4,Usage!$D$3:$ABF$3,0)),"")</f>
        <v/>
      </c>
      <c r="WZ90" s="6" t="str">
        <f>IFERROR(INDEX(Sales!$D$5:$ABF$18,MATCH(UsagePerHour!$B90,Sales!$C$5:$C$18,0),MATCH(UsagePerHour!WZ$4,Sales!$D$3:$ABF$3,0))/WZ$2*INDEX(Usage!$D$5:$ABF$11,MATCH(UsagePerHour!$B$84,Usage!$C$5:$C$11,0),MATCH(UsagePerHour!WZ$4,Usage!$D$3:$ABF$3,0)),"")</f>
        <v/>
      </c>
      <c r="XA90" s="6" t="str">
        <f>IFERROR(INDEX(Sales!$D$5:$ABF$18,MATCH(UsagePerHour!$B90,Sales!$C$5:$C$18,0),MATCH(UsagePerHour!XA$4,Sales!$D$3:$ABF$3,0))/XA$2*INDEX(Usage!$D$5:$ABF$11,MATCH(UsagePerHour!$B$84,Usage!$C$5:$C$11,0),MATCH(UsagePerHour!XA$4,Usage!$D$3:$ABF$3,0)),"")</f>
        <v/>
      </c>
      <c r="XB90" s="6" t="str">
        <f>IFERROR(INDEX(Sales!$D$5:$ABF$18,MATCH(UsagePerHour!$B90,Sales!$C$5:$C$18,0),MATCH(UsagePerHour!XB$4,Sales!$D$3:$ABF$3,0))/XB$2*INDEX(Usage!$D$5:$ABF$11,MATCH(UsagePerHour!$B$84,Usage!$C$5:$C$11,0),MATCH(UsagePerHour!XB$4,Usage!$D$3:$ABF$3,0)),"")</f>
        <v/>
      </c>
      <c r="XC90" s="6" t="str">
        <f>IFERROR(INDEX(Sales!$D$5:$ABF$18,MATCH(UsagePerHour!$B90,Sales!$C$5:$C$18,0),MATCH(UsagePerHour!XC$4,Sales!$D$3:$ABF$3,0))/XC$2*INDEX(Usage!$D$5:$ABF$11,MATCH(UsagePerHour!$B$84,Usage!$C$5:$C$11,0),MATCH(UsagePerHour!XC$4,Usage!$D$3:$ABF$3,0)),"")</f>
        <v/>
      </c>
      <c r="XD90" s="6" t="str">
        <f>IFERROR(INDEX(Sales!$D$5:$ABF$18,MATCH(UsagePerHour!$B90,Sales!$C$5:$C$18,0),MATCH(UsagePerHour!XD$4,Sales!$D$3:$ABF$3,0))/XD$2*INDEX(Usage!$D$5:$ABF$11,MATCH(UsagePerHour!$B$84,Usage!$C$5:$C$11,0),MATCH(UsagePerHour!XD$4,Usage!$D$3:$ABF$3,0)),"")</f>
        <v/>
      </c>
      <c r="XE90" s="6" t="str">
        <f>IFERROR(INDEX(Sales!$D$5:$ABF$18,MATCH(UsagePerHour!$B90,Sales!$C$5:$C$18,0),MATCH(UsagePerHour!XE$4,Sales!$D$3:$ABF$3,0))/XE$2*INDEX(Usage!$D$5:$ABF$11,MATCH(UsagePerHour!$B$84,Usage!$C$5:$C$11,0),MATCH(UsagePerHour!XE$4,Usage!$D$3:$ABF$3,0)),"")</f>
        <v/>
      </c>
      <c r="XF90" s="6" t="str">
        <f>IFERROR(INDEX(Sales!$D$5:$ABF$18,MATCH(UsagePerHour!$B90,Sales!$C$5:$C$18,0),MATCH(UsagePerHour!XF$4,Sales!$D$3:$ABF$3,0))/XF$2*INDEX(Usage!$D$5:$ABF$11,MATCH(UsagePerHour!$B$84,Usage!$C$5:$C$11,0),MATCH(UsagePerHour!XF$4,Usage!$D$3:$ABF$3,0)),"")</f>
        <v/>
      </c>
      <c r="XG90" s="6" t="str">
        <f>IFERROR(INDEX(Sales!$D$5:$ABF$18,MATCH(UsagePerHour!$B90,Sales!$C$5:$C$18,0),MATCH(UsagePerHour!XG$4,Sales!$D$3:$ABF$3,0))/XG$2*INDEX(Usage!$D$5:$ABF$11,MATCH(UsagePerHour!$B$84,Usage!$C$5:$C$11,0),MATCH(UsagePerHour!XG$4,Usage!$D$3:$ABF$3,0)),"")</f>
        <v/>
      </c>
      <c r="XH90" s="6" t="str">
        <f>IFERROR(INDEX(Sales!$D$5:$ABF$18,MATCH(UsagePerHour!$B90,Sales!$C$5:$C$18,0),MATCH(UsagePerHour!XH$4,Sales!$D$3:$ABF$3,0))/XH$2*INDEX(Usage!$D$5:$ABF$11,MATCH(UsagePerHour!$B$84,Usage!$C$5:$C$11,0),MATCH(UsagePerHour!XH$4,Usage!$D$3:$ABF$3,0)),"")</f>
        <v/>
      </c>
      <c r="XI90" s="6" t="str">
        <f>IFERROR(INDEX(Sales!$D$5:$ABF$18,MATCH(UsagePerHour!$B90,Sales!$C$5:$C$18,0),MATCH(UsagePerHour!XI$4,Sales!$D$3:$ABF$3,0))/XI$2*INDEX(Usage!$D$5:$ABF$11,MATCH(UsagePerHour!$B$84,Usage!$C$5:$C$11,0),MATCH(UsagePerHour!XI$4,Usage!$D$3:$ABF$3,0)),"")</f>
        <v/>
      </c>
      <c r="XJ90" s="6" t="str">
        <f>IFERROR(INDEX(Sales!$D$5:$ABF$18,MATCH(UsagePerHour!$B90,Sales!$C$5:$C$18,0),MATCH(UsagePerHour!XJ$4,Sales!$D$3:$ABF$3,0))/XJ$2*INDEX(Usage!$D$5:$ABF$11,MATCH(UsagePerHour!$B$84,Usage!$C$5:$C$11,0),MATCH(UsagePerHour!XJ$4,Usage!$D$3:$ABF$3,0)),"")</f>
        <v/>
      </c>
      <c r="XK90" s="6" t="str">
        <f>IFERROR(INDEX(Sales!$D$5:$ABF$18,MATCH(UsagePerHour!$B90,Sales!$C$5:$C$18,0),MATCH(UsagePerHour!XK$4,Sales!$D$3:$ABF$3,0))/XK$2*INDEX(Usage!$D$5:$ABF$11,MATCH(UsagePerHour!$B$84,Usage!$C$5:$C$11,0),MATCH(UsagePerHour!XK$4,Usage!$D$3:$ABF$3,0)),"")</f>
        <v/>
      </c>
      <c r="XL90" s="6" t="str">
        <f>IFERROR(INDEX(Sales!$D$5:$ABF$18,MATCH(UsagePerHour!$B90,Sales!$C$5:$C$18,0),MATCH(UsagePerHour!XL$4,Sales!$D$3:$ABF$3,0))/XL$2*INDEX(Usage!$D$5:$ABF$11,MATCH(UsagePerHour!$B$84,Usage!$C$5:$C$11,0),MATCH(UsagePerHour!XL$4,Usage!$D$3:$ABF$3,0)),"")</f>
        <v/>
      </c>
      <c r="XM90" s="6" t="str">
        <f>IFERROR(INDEX(Sales!$D$5:$ABF$18,MATCH(UsagePerHour!$B90,Sales!$C$5:$C$18,0),MATCH(UsagePerHour!XM$4,Sales!$D$3:$ABF$3,0))/XM$2*INDEX(Usage!$D$5:$ABF$11,MATCH(UsagePerHour!$B$84,Usage!$C$5:$C$11,0),MATCH(UsagePerHour!XM$4,Usage!$D$3:$ABF$3,0)),"")</f>
        <v/>
      </c>
      <c r="XN90" s="6" t="str">
        <f>IFERROR(INDEX(Sales!$D$5:$ABF$18,MATCH(UsagePerHour!$B90,Sales!$C$5:$C$18,0),MATCH(UsagePerHour!XN$4,Sales!$D$3:$ABF$3,0))/XN$2*INDEX(Usage!$D$5:$ABF$11,MATCH(UsagePerHour!$B$84,Usage!$C$5:$C$11,0),MATCH(UsagePerHour!XN$4,Usage!$D$3:$ABF$3,0)),"")</f>
        <v/>
      </c>
      <c r="XO90" s="6" t="str">
        <f>IFERROR(INDEX(Sales!$D$5:$ABF$18,MATCH(UsagePerHour!$B90,Sales!$C$5:$C$18,0),MATCH(UsagePerHour!XO$4,Sales!$D$3:$ABF$3,0))/XO$2*INDEX(Usage!$D$5:$ABF$11,MATCH(UsagePerHour!$B$84,Usage!$C$5:$C$11,0),MATCH(UsagePerHour!XO$4,Usage!$D$3:$ABF$3,0)),"")</f>
        <v/>
      </c>
      <c r="XP90" s="6" t="str">
        <f>IFERROR(INDEX(Sales!$D$5:$ABF$18,MATCH(UsagePerHour!$B90,Sales!$C$5:$C$18,0),MATCH(UsagePerHour!XP$4,Sales!$D$3:$ABF$3,0))/XP$2*INDEX(Usage!$D$5:$ABF$11,MATCH(UsagePerHour!$B$84,Usage!$C$5:$C$11,0),MATCH(UsagePerHour!XP$4,Usage!$D$3:$ABF$3,0)),"")</f>
        <v/>
      </c>
      <c r="XQ90" s="6" t="str">
        <f>IFERROR(INDEX(Sales!$D$5:$ABF$18,MATCH(UsagePerHour!$B90,Sales!$C$5:$C$18,0),MATCH(UsagePerHour!XQ$4,Sales!$D$3:$ABF$3,0))/XQ$2*INDEX(Usage!$D$5:$ABF$11,MATCH(UsagePerHour!$B$84,Usage!$C$5:$C$11,0),MATCH(UsagePerHour!XQ$4,Usage!$D$3:$ABF$3,0)),"")</f>
        <v/>
      </c>
      <c r="XR90" s="6" t="str">
        <f>IFERROR(INDEX(Sales!$D$5:$ABF$18,MATCH(UsagePerHour!$B90,Sales!$C$5:$C$18,0),MATCH(UsagePerHour!XR$4,Sales!$D$3:$ABF$3,0))/XR$2*INDEX(Usage!$D$5:$ABF$11,MATCH(UsagePerHour!$B$84,Usage!$C$5:$C$11,0),MATCH(UsagePerHour!XR$4,Usage!$D$3:$ABF$3,0)),"")</f>
        <v/>
      </c>
      <c r="XS90" s="6" t="str">
        <f>IFERROR(INDEX(Sales!$D$5:$ABF$18,MATCH(UsagePerHour!$B90,Sales!$C$5:$C$18,0),MATCH(UsagePerHour!XS$4,Sales!$D$3:$ABF$3,0))/XS$2*INDEX(Usage!$D$5:$ABF$11,MATCH(UsagePerHour!$B$84,Usage!$C$5:$C$11,0),MATCH(UsagePerHour!XS$4,Usage!$D$3:$ABF$3,0)),"")</f>
        <v/>
      </c>
      <c r="XT90" s="6" t="str">
        <f>IFERROR(INDEX(Sales!$D$5:$ABF$18,MATCH(UsagePerHour!$B90,Sales!$C$5:$C$18,0),MATCH(UsagePerHour!XT$4,Sales!$D$3:$ABF$3,0))/XT$2*INDEX(Usage!$D$5:$ABF$11,MATCH(UsagePerHour!$B$84,Usage!$C$5:$C$11,0),MATCH(UsagePerHour!XT$4,Usage!$D$3:$ABF$3,0)),"")</f>
        <v/>
      </c>
      <c r="XU90" s="6" t="str">
        <f>IFERROR(INDEX(Sales!$D$5:$ABF$18,MATCH(UsagePerHour!$B90,Sales!$C$5:$C$18,0),MATCH(UsagePerHour!XU$4,Sales!$D$3:$ABF$3,0))/XU$2*INDEX(Usage!$D$5:$ABF$11,MATCH(UsagePerHour!$B$84,Usage!$C$5:$C$11,0),MATCH(UsagePerHour!XU$4,Usage!$D$3:$ABF$3,0)),"")</f>
        <v/>
      </c>
      <c r="XV90" s="6" t="str">
        <f>IFERROR(INDEX(Sales!$D$5:$ABF$18,MATCH(UsagePerHour!$B90,Sales!$C$5:$C$18,0),MATCH(UsagePerHour!XV$4,Sales!$D$3:$ABF$3,0))/XV$2*INDEX(Usage!$D$5:$ABF$11,MATCH(UsagePerHour!$B$84,Usage!$C$5:$C$11,0),MATCH(UsagePerHour!XV$4,Usage!$D$3:$ABF$3,0)),"")</f>
        <v/>
      </c>
      <c r="XW90" s="6" t="str">
        <f>IFERROR(INDEX(Sales!$D$5:$ABF$18,MATCH(UsagePerHour!$B90,Sales!$C$5:$C$18,0),MATCH(UsagePerHour!XW$4,Sales!$D$3:$ABF$3,0))/XW$2*INDEX(Usage!$D$5:$ABF$11,MATCH(UsagePerHour!$B$84,Usage!$C$5:$C$11,0),MATCH(UsagePerHour!XW$4,Usage!$D$3:$ABF$3,0)),"")</f>
        <v/>
      </c>
      <c r="XX90" s="6" t="str">
        <f>IFERROR(INDEX(Sales!$D$5:$ABF$18,MATCH(UsagePerHour!$B90,Sales!$C$5:$C$18,0),MATCH(UsagePerHour!XX$4,Sales!$D$3:$ABF$3,0))/XX$2*INDEX(Usage!$D$5:$ABF$11,MATCH(UsagePerHour!$B$84,Usage!$C$5:$C$11,0),MATCH(UsagePerHour!XX$4,Usage!$D$3:$ABF$3,0)),"")</f>
        <v/>
      </c>
      <c r="XY90" s="6" t="str">
        <f>IFERROR(INDEX(Sales!$D$5:$ABF$18,MATCH(UsagePerHour!$B90,Sales!$C$5:$C$18,0),MATCH(UsagePerHour!XY$4,Sales!$D$3:$ABF$3,0))/XY$2*INDEX(Usage!$D$5:$ABF$11,MATCH(UsagePerHour!$B$84,Usage!$C$5:$C$11,0),MATCH(UsagePerHour!XY$4,Usage!$D$3:$ABF$3,0)),"")</f>
        <v/>
      </c>
      <c r="XZ90" s="6" t="str">
        <f>IFERROR(INDEX(Sales!$D$5:$ABF$18,MATCH(UsagePerHour!$B90,Sales!$C$5:$C$18,0),MATCH(UsagePerHour!XZ$4,Sales!$D$3:$ABF$3,0))/XZ$2*INDEX(Usage!$D$5:$ABF$11,MATCH(UsagePerHour!$B$84,Usage!$C$5:$C$11,0),MATCH(UsagePerHour!XZ$4,Usage!$D$3:$ABF$3,0)),"")</f>
        <v/>
      </c>
      <c r="YA90" s="6" t="str">
        <f>IFERROR(INDEX(Sales!$D$5:$ABF$18,MATCH(UsagePerHour!$B90,Sales!$C$5:$C$18,0),MATCH(UsagePerHour!YA$4,Sales!$D$3:$ABF$3,0))/YA$2*INDEX(Usage!$D$5:$ABF$11,MATCH(UsagePerHour!$B$84,Usage!$C$5:$C$11,0),MATCH(UsagePerHour!YA$4,Usage!$D$3:$ABF$3,0)),"")</f>
        <v/>
      </c>
      <c r="YB90" s="6" t="str">
        <f>IFERROR(INDEX(Sales!$D$5:$ABF$18,MATCH(UsagePerHour!$B90,Sales!$C$5:$C$18,0),MATCH(UsagePerHour!YB$4,Sales!$D$3:$ABF$3,0))/YB$2*INDEX(Usage!$D$5:$ABF$11,MATCH(UsagePerHour!$B$84,Usage!$C$5:$C$11,0),MATCH(UsagePerHour!YB$4,Usage!$D$3:$ABF$3,0)),"")</f>
        <v/>
      </c>
      <c r="YC90" s="6" t="str">
        <f>IFERROR(INDEX(Sales!$D$5:$ABF$18,MATCH(UsagePerHour!$B90,Sales!$C$5:$C$18,0),MATCH(UsagePerHour!YC$4,Sales!$D$3:$ABF$3,0))/YC$2*INDEX(Usage!$D$5:$ABF$11,MATCH(UsagePerHour!$B$84,Usage!$C$5:$C$11,0),MATCH(UsagePerHour!YC$4,Usage!$D$3:$ABF$3,0)),"")</f>
        <v/>
      </c>
      <c r="YD90" s="6" t="str">
        <f>IFERROR(INDEX(Sales!$D$5:$ABF$18,MATCH(UsagePerHour!$B90,Sales!$C$5:$C$18,0),MATCH(UsagePerHour!YD$4,Sales!$D$3:$ABF$3,0))/YD$2*INDEX(Usage!$D$5:$ABF$11,MATCH(UsagePerHour!$B$84,Usage!$C$5:$C$11,0),MATCH(UsagePerHour!YD$4,Usage!$D$3:$ABF$3,0)),"")</f>
        <v/>
      </c>
      <c r="YE90" s="6" t="str">
        <f>IFERROR(INDEX(Sales!$D$5:$ABF$18,MATCH(UsagePerHour!$B90,Sales!$C$5:$C$18,0),MATCH(UsagePerHour!YE$4,Sales!$D$3:$ABF$3,0))/YE$2*INDEX(Usage!$D$5:$ABF$11,MATCH(UsagePerHour!$B$84,Usage!$C$5:$C$11,0),MATCH(UsagePerHour!YE$4,Usage!$D$3:$ABF$3,0)),"")</f>
        <v/>
      </c>
      <c r="YF90" s="6" t="str">
        <f>IFERROR(INDEX(Sales!$D$5:$ABF$18,MATCH(UsagePerHour!$B90,Sales!$C$5:$C$18,0),MATCH(UsagePerHour!YF$4,Sales!$D$3:$ABF$3,0))/YF$2*INDEX(Usage!$D$5:$ABF$11,MATCH(UsagePerHour!$B$84,Usage!$C$5:$C$11,0),MATCH(UsagePerHour!YF$4,Usage!$D$3:$ABF$3,0)),"")</f>
        <v/>
      </c>
      <c r="YG90" s="6" t="str">
        <f>IFERROR(INDEX(Sales!$D$5:$ABF$18,MATCH(UsagePerHour!$B90,Sales!$C$5:$C$18,0),MATCH(UsagePerHour!YG$4,Sales!$D$3:$ABF$3,0))/YG$2*INDEX(Usage!$D$5:$ABF$11,MATCH(UsagePerHour!$B$84,Usage!$C$5:$C$11,0),MATCH(UsagePerHour!YG$4,Usage!$D$3:$ABF$3,0)),"")</f>
        <v/>
      </c>
      <c r="YH90" s="6" t="str">
        <f>IFERROR(INDEX(Sales!$D$5:$ABF$18,MATCH(UsagePerHour!$B90,Sales!$C$5:$C$18,0),MATCH(UsagePerHour!YH$4,Sales!$D$3:$ABF$3,0))/YH$2*INDEX(Usage!$D$5:$ABF$11,MATCH(UsagePerHour!$B$84,Usage!$C$5:$C$11,0),MATCH(UsagePerHour!YH$4,Usage!$D$3:$ABF$3,0)),"")</f>
        <v/>
      </c>
      <c r="YI90" s="6" t="str">
        <f>IFERROR(INDEX(Sales!$D$5:$ABF$18,MATCH(UsagePerHour!$B90,Sales!$C$5:$C$18,0),MATCH(UsagePerHour!YI$4,Sales!$D$3:$ABF$3,0))/YI$2*INDEX(Usage!$D$5:$ABF$11,MATCH(UsagePerHour!$B$84,Usage!$C$5:$C$11,0),MATCH(UsagePerHour!YI$4,Usage!$D$3:$ABF$3,0)),"")</f>
        <v/>
      </c>
      <c r="YJ90" s="6" t="str">
        <f>IFERROR(INDEX(Sales!$D$5:$ABF$18,MATCH(UsagePerHour!$B90,Sales!$C$5:$C$18,0),MATCH(UsagePerHour!YJ$4,Sales!$D$3:$ABF$3,0))/YJ$2*INDEX(Usage!$D$5:$ABF$11,MATCH(UsagePerHour!$B$84,Usage!$C$5:$C$11,0),MATCH(UsagePerHour!YJ$4,Usage!$D$3:$ABF$3,0)),"")</f>
        <v/>
      </c>
      <c r="YK90" s="6" t="str">
        <f>IFERROR(INDEX(Sales!$D$5:$ABF$18,MATCH(UsagePerHour!$B90,Sales!$C$5:$C$18,0),MATCH(UsagePerHour!YK$4,Sales!$D$3:$ABF$3,0))/YK$2*INDEX(Usage!$D$5:$ABF$11,MATCH(UsagePerHour!$B$84,Usage!$C$5:$C$11,0),MATCH(UsagePerHour!YK$4,Usage!$D$3:$ABF$3,0)),"")</f>
        <v/>
      </c>
      <c r="YL90" s="6" t="str">
        <f>IFERROR(INDEX(Sales!$D$5:$ABF$18,MATCH(UsagePerHour!$B90,Sales!$C$5:$C$18,0),MATCH(UsagePerHour!YL$4,Sales!$D$3:$ABF$3,0))/YL$2*INDEX(Usage!$D$5:$ABF$11,MATCH(UsagePerHour!$B$84,Usage!$C$5:$C$11,0),MATCH(UsagePerHour!YL$4,Usage!$D$3:$ABF$3,0)),"")</f>
        <v/>
      </c>
      <c r="YM90" s="6" t="str">
        <f>IFERROR(INDEX(Sales!$D$5:$ABF$18,MATCH(UsagePerHour!$B90,Sales!$C$5:$C$18,0),MATCH(UsagePerHour!YM$4,Sales!$D$3:$ABF$3,0))/YM$2*INDEX(Usage!$D$5:$ABF$11,MATCH(UsagePerHour!$B$84,Usage!$C$5:$C$11,0),MATCH(UsagePerHour!YM$4,Usage!$D$3:$ABF$3,0)),"")</f>
        <v/>
      </c>
      <c r="YN90" s="6" t="str">
        <f>IFERROR(INDEX(Sales!$D$5:$ABF$18,MATCH(UsagePerHour!$B90,Sales!$C$5:$C$18,0),MATCH(UsagePerHour!YN$4,Sales!$D$3:$ABF$3,0))/YN$2*INDEX(Usage!$D$5:$ABF$11,MATCH(UsagePerHour!$B$84,Usage!$C$5:$C$11,0),MATCH(UsagePerHour!YN$4,Usage!$D$3:$ABF$3,0)),"")</f>
        <v/>
      </c>
      <c r="YO90" s="6" t="str">
        <f>IFERROR(INDEX(Sales!$D$5:$ABF$18,MATCH(UsagePerHour!$B90,Sales!$C$5:$C$18,0),MATCH(UsagePerHour!YO$4,Sales!$D$3:$ABF$3,0))/YO$2*INDEX(Usage!$D$5:$ABF$11,MATCH(UsagePerHour!$B$84,Usage!$C$5:$C$11,0),MATCH(UsagePerHour!YO$4,Usage!$D$3:$ABF$3,0)),"")</f>
        <v/>
      </c>
      <c r="YP90" s="6" t="str">
        <f>IFERROR(INDEX(Sales!$D$5:$ABF$18,MATCH(UsagePerHour!$B90,Sales!$C$5:$C$18,0),MATCH(UsagePerHour!YP$4,Sales!$D$3:$ABF$3,0))/YP$2*INDEX(Usage!$D$5:$ABF$11,MATCH(UsagePerHour!$B$84,Usage!$C$5:$C$11,0),MATCH(UsagePerHour!YP$4,Usage!$D$3:$ABF$3,0)),"")</f>
        <v/>
      </c>
      <c r="YQ90" s="6" t="str">
        <f>IFERROR(INDEX(Sales!$D$5:$ABF$18,MATCH(UsagePerHour!$B90,Sales!$C$5:$C$18,0),MATCH(UsagePerHour!YQ$4,Sales!$D$3:$ABF$3,0))/YQ$2*INDEX(Usage!$D$5:$ABF$11,MATCH(UsagePerHour!$B$84,Usage!$C$5:$C$11,0),MATCH(UsagePerHour!YQ$4,Usage!$D$3:$ABF$3,0)),"")</f>
        <v/>
      </c>
      <c r="YR90" s="6" t="str">
        <f>IFERROR(INDEX(Sales!$D$5:$ABF$18,MATCH(UsagePerHour!$B90,Sales!$C$5:$C$18,0),MATCH(UsagePerHour!YR$4,Sales!$D$3:$ABF$3,0))/YR$2*INDEX(Usage!$D$5:$ABF$11,MATCH(UsagePerHour!$B$84,Usage!$C$5:$C$11,0),MATCH(UsagePerHour!YR$4,Usage!$D$3:$ABF$3,0)),"")</f>
        <v/>
      </c>
      <c r="YS90" s="6" t="str">
        <f>IFERROR(INDEX(Sales!$D$5:$ABF$18,MATCH(UsagePerHour!$B90,Sales!$C$5:$C$18,0),MATCH(UsagePerHour!YS$4,Sales!$D$3:$ABF$3,0))/YS$2*INDEX(Usage!$D$5:$ABF$11,MATCH(UsagePerHour!$B$84,Usage!$C$5:$C$11,0),MATCH(UsagePerHour!YS$4,Usage!$D$3:$ABF$3,0)),"")</f>
        <v/>
      </c>
      <c r="YT90" s="6" t="str">
        <f>IFERROR(INDEX(Sales!$D$5:$ABF$18,MATCH(UsagePerHour!$B90,Sales!$C$5:$C$18,0),MATCH(UsagePerHour!YT$4,Sales!$D$3:$ABF$3,0))/YT$2*INDEX(Usage!$D$5:$ABF$11,MATCH(UsagePerHour!$B$84,Usage!$C$5:$C$11,0),MATCH(UsagePerHour!YT$4,Usage!$D$3:$ABF$3,0)),"")</f>
        <v/>
      </c>
      <c r="YU90" s="6" t="str">
        <f>IFERROR(INDEX(Sales!$D$5:$ABF$18,MATCH(UsagePerHour!$B90,Sales!$C$5:$C$18,0),MATCH(UsagePerHour!YU$4,Sales!$D$3:$ABF$3,0))/YU$2*INDEX(Usage!$D$5:$ABF$11,MATCH(UsagePerHour!$B$84,Usage!$C$5:$C$11,0),MATCH(UsagePerHour!YU$4,Usage!$D$3:$ABF$3,0)),"")</f>
        <v/>
      </c>
      <c r="YV90" s="6" t="str">
        <f>IFERROR(INDEX(Sales!$D$5:$ABF$18,MATCH(UsagePerHour!$B90,Sales!$C$5:$C$18,0),MATCH(UsagePerHour!YV$4,Sales!$D$3:$ABF$3,0))/YV$2*INDEX(Usage!$D$5:$ABF$11,MATCH(UsagePerHour!$B$84,Usage!$C$5:$C$11,0),MATCH(UsagePerHour!YV$4,Usage!$D$3:$ABF$3,0)),"")</f>
        <v/>
      </c>
      <c r="YW90" s="6" t="str">
        <f>IFERROR(INDEX(Sales!$D$5:$ABF$18,MATCH(UsagePerHour!$B90,Sales!$C$5:$C$18,0),MATCH(UsagePerHour!YW$4,Sales!$D$3:$ABF$3,0))/YW$2*INDEX(Usage!$D$5:$ABF$11,MATCH(UsagePerHour!$B$84,Usage!$C$5:$C$11,0),MATCH(UsagePerHour!YW$4,Usage!$D$3:$ABF$3,0)),"")</f>
        <v/>
      </c>
      <c r="YX90" s="6" t="str">
        <f>IFERROR(INDEX(Sales!$D$5:$ABF$18,MATCH(UsagePerHour!$B90,Sales!$C$5:$C$18,0),MATCH(UsagePerHour!YX$4,Sales!$D$3:$ABF$3,0))/YX$2*INDEX(Usage!$D$5:$ABF$11,MATCH(UsagePerHour!$B$84,Usage!$C$5:$C$11,0),MATCH(UsagePerHour!YX$4,Usage!$D$3:$ABF$3,0)),"")</f>
        <v/>
      </c>
      <c r="YY90" s="6" t="str">
        <f>IFERROR(INDEX(Sales!$D$5:$ABF$18,MATCH(UsagePerHour!$B90,Sales!$C$5:$C$18,0),MATCH(UsagePerHour!YY$4,Sales!$D$3:$ABF$3,0))/YY$2*INDEX(Usage!$D$5:$ABF$11,MATCH(UsagePerHour!$B$84,Usage!$C$5:$C$11,0),MATCH(UsagePerHour!YY$4,Usage!$D$3:$ABF$3,0)),"")</f>
        <v/>
      </c>
      <c r="YZ90" s="6" t="str">
        <f>IFERROR(INDEX(Sales!$D$5:$ABF$18,MATCH(UsagePerHour!$B90,Sales!$C$5:$C$18,0),MATCH(UsagePerHour!YZ$4,Sales!$D$3:$ABF$3,0))/YZ$2*INDEX(Usage!$D$5:$ABF$11,MATCH(UsagePerHour!$B$84,Usage!$C$5:$C$11,0),MATCH(UsagePerHour!YZ$4,Usage!$D$3:$ABF$3,0)),"")</f>
        <v/>
      </c>
      <c r="ZA90" s="6" t="str">
        <f>IFERROR(INDEX(Sales!$D$5:$ABF$18,MATCH(UsagePerHour!$B90,Sales!$C$5:$C$18,0),MATCH(UsagePerHour!ZA$4,Sales!$D$3:$ABF$3,0))/ZA$2*INDEX(Usage!$D$5:$ABF$11,MATCH(UsagePerHour!$B$84,Usage!$C$5:$C$11,0),MATCH(UsagePerHour!ZA$4,Usage!$D$3:$ABF$3,0)),"")</f>
        <v/>
      </c>
      <c r="ZB90" s="6" t="str">
        <f>IFERROR(INDEX(Sales!$D$5:$ABF$18,MATCH(UsagePerHour!$B90,Sales!$C$5:$C$18,0),MATCH(UsagePerHour!ZB$4,Sales!$D$3:$ABF$3,0))/ZB$2*INDEX(Usage!$D$5:$ABF$11,MATCH(UsagePerHour!$B$84,Usage!$C$5:$C$11,0),MATCH(UsagePerHour!ZB$4,Usage!$D$3:$ABF$3,0)),"")</f>
        <v/>
      </c>
      <c r="ZC90" s="6" t="str">
        <f>IFERROR(INDEX(Sales!$D$5:$ABF$18,MATCH(UsagePerHour!$B90,Sales!$C$5:$C$18,0),MATCH(UsagePerHour!ZC$4,Sales!$D$3:$ABF$3,0))/ZC$2*INDEX(Usage!$D$5:$ABF$11,MATCH(UsagePerHour!$B$84,Usage!$C$5:$C$11,0),MATCH(UsagePerHour!ZC$4,Usage!$D$3:$ABF$3,0)),"")</f>
        <v/>
      </c>
      <c r="ZD90" s="6" t="str">
        <f>IFERROR(INDEX(Sales!$D$5:$ABF$18,MATCH(UsagePerHour!$B90,Sales!$C$5:$C$18,0),MATCH(UsagePerHour!ZD$4,Sales!$D$3:$ABF$3,0))/ZD$2*INDEX(Usage!$D$5:$ABF$11,MATCH(UsagePerHour!$B$84,Usage!$C$5:$C$11,0),MATCH(UsagePerHour!ZD$4,Usage!$D$3:$ABF$3,0)),"")</f>
        <v/>
      </c>
      <c r="ZE90" s="6" t="str">
        <f>IFERROR(INDEX(Sales!$D$5:$ABF$18,MATCH(UsagePerHour!$B90,Sales!$C$5:$C$18,0),MATCH(UsagePerHour!ZE$4,Sales!$D$3:$ABF$3,0))/ZE$2*INDEX(Usage!$D$5:$ABF$11,MATCH(UsagePerHour!$B$84,Usage!$C$5:$C$11,0),MATCH(UsagePerHour!ZE$4,Usage!$D$3:$ABF$3,0)),"")</f>
        <v/>
      </c>
      <c r="ZF90" s="6" t="str">
        <f>IFERROR(INDEX(Sales!$D$5:$ABF$18,MATCH(UsagePerHour!$B90,Sales!$C$5:$C$18,0),MATCH(UsagePerHour!ZF$4,Sales!$D$3:$ABF$3,0))/ZF$2*INDEX(Usage!$D$5:$ABF$11,MATCH(UsagePerHour!$B$84,Usage!$C$5:$C$11,0),MATCH(UsagePerHour!ZF$4,Usage!$D$3:$ABF$3,0)),"")</f>
        <v/>
      </c>
      <c r="ZG90" s="6" t="str">
        <f>IFERROR(INDEX(Sales!$D$5:$ABF$18,MATCH(UsagePerHour!$B90,Sales!$C$5:$C$18,0),MATCH(UsagePerHour!ZG$4,Sales!$D$3:$ABF$3,0))/ZG$2*INDEX(Usage!$D$5:$ABF$11,MATCH(UsagePerHour!$B$84,Usage!$C$5:$C$11,0),MATCH(UsagePerHour!ZG$4,Usage!$D$3:$ABF$3,0)),"")</f>
        <v/>
      </c>
      <c r="ZH90" s="6" t="str">
        <f>IFERROR(INDEX(Sales!$D$5:$ABF$18,MATCH(UsagePerHour!$B90,Sales!$C$5:$C$18,0),MATCH(UsagePerHour!ZH$4,Sales!$D$3:$ABF$3,0))/ZH$2*INDEX(Usage!$D$5:$ABF$11,MATCH(UsagePerHour!$B$84,Usage!$C$5:$C$11,0),MATCH(UsagePerHour!ZH$4,Usage!$D$3:$ABF$3,0)),"")</f>
        <v/>
      </c>
      <c r="ZI90" s="6" t="str">
        <f>IFERROR(INDEX(Sales!$D$5:$ABF$18,MATCH(UsagePerHour!$B90,Sales!$C$5:$C$18,0),MATCH(UsagePerHour!ZI$4,Sales!$D$3:$ABF$3,0))/ZI$2*INDEX(Usage!$D$5:$ABF$11,MATCH(UsagePerHour!$B$84,Usage!$C$5:$C$11,0),MATCH(UsagePerHour!ZI$4,Usage!$D$3:$ABF$3,0)),"")</f>
        <v/>
      </c>
      <c r="ZJ90" s="6" t="str">
        <f>IFERROR(INDEX(Sales!$D$5:$ABF$18,MATCH(UsagePerHour!$B90,Sales!$C$5:$C$18,0),MATCH(UsagePerHour!ZJ$4,Sales!$D$3:$ABF$3,0))/ZJ$2*INDEX(Usage!$D$5:$ABF$11,MATCH(UsagePerHour!$B$84,Usage!$C$5:$C$11,0),MATCH(UsagePerHour!ZJ$4,Usage!$D$3:$ABF$3,0)),"")</f>
        <v/>
      </c>
      <c r="ZK90" s="6" t="str">
        <f>IFERROR(INDEX(Sales!$D$5:$ABF$18,MATCH(UsagePerHour!$B90,Sales!$C$5:$C$18,0),MATCH(UsagePerHour!ZK$4,Sales!$D$3:$ABF$3,0))/ZK$2*INDEX(Usage!$D$5:$ABF$11,MATCH(UsagePerHour!$B$84,Usage!$C$5:$C$11,0),MATCH(UsagePerHour!ZK$4,Usage!$D$3:$ABF$3,0)),"")</f>
        <v/>
      </c>
      <c r="ZL90" s="6" t="str">
        <f>IFERROR(INDEX(Sales!$D$5:$ABF$18,MATCH(UsagePerHour!$B90,Sales!$C$5:$C$18,0),MATCH(UsagePerHour!ZL$4,Sales!$D$3:$ABF$3,0))/ZL$2*INDEX(Usage!$D$5:$ABF$11,MATCH(UsagePerHour!$B$84,Usage!$C$5:$C$11,0),MATCH(UsagePerHour!ZL$4,Usage!$D$3:$ABF$3,0)),"")</f>
        <v/>
      </c>
      <c r="ZM90" s="6" t="str">
        <f>IFERROR(INDEX(Sales!$D$5:$ABF$18,MATCH(UsagePerHour!$B90,Sales!$C$5:$C$18,0),MATCH(UsagePerHour!ZM$4,Sales!$D$3:$ABF$3,0))/ZM$2*INDEX(Usage!$D$5:$ABF$11,MATCH(UsagePerHour!$B$84,Usage!$C$5:$C$11,0),MATCH(UsagePerHour!ZM$4,Usage!$D$3:$ABF$3,0)),"")</f>
        <v/>
      </c>
      <c r="ZN90" s="6" t="str">
        <f>IFERROR(INDEX(Sales!$D$5:$ABF$18,MATCH(UsagePerHour!$B90,Sales!$C$5:$C$18,0),MATCH(UsagePerHour!ZN$4,Sales!$D$3:$ABF$3,0))/ZN$2*INDEX(Usage!$D$5:$ABF$11,MATCH(UsagePerHour!$B$84,Usage!$C$5:$C$11,0),MATCH(UsagePerHour!ZN$4,Usage!$D$3:$ABF$3,0)),"")</f>
        <v/>
      </c>
      <c r="ZO90" s="6" t="str">
        <f>IFERROR(INDEX(Sales!$D$5:$ABF$18,MATCH(UsagePerHour!$B90,Sales!$C$5:$C$18,0),MATCH(UsagePerHour!ZO$4,Sales!$D$3:$ABF$3,0))/ZO$2*INDEX(Usage!$D$5:$ABF$11,MATCH(UsagePerHour!$B$84,Usage!$C$5:$C$11,0),MATCH(UsagePerHour!ZO$4,Usage!$D$3:$ABF$3,0)),"")</f>
        <v/>
      </c>
      <c r="ZP90" s="6" t="str">
        <f>IFERROR(INDEX(Sales!$D$5:$ABF$18,MATCH(UsagePerHour!$B90,Sales!$C$5:$C$18,0),MATCH(UsagePerHour!ZP$4,Sales!$D$3:$ABF$3,0))/ZP$2*INDEX(Usage!$D$5:$ABF$11,MATCH(UsagePerHour!$B$84,Usage!$C$5:$C$11,0),MATCH(UsagePerHour!ZP$4,Usage!$D$3:$ABF$3,0)),"")</f>
        <v/>
      </c>
      <c r="ZQ90" s="6" t="str">
        <f>IFERROR(INDEX(Sales!$D$5:$ABF$18,MATCH(UsagePerHour!$B90,Sales!$C$5:$C$18,0),MATCH(UsagePerHour!ZQ$4,Sales!$D$3:$ABF$3,0))/ZQ$2*INDEX(Usage!$D$5:$ABF$11,MATCH(UsagePerHour!$B$84,Usage!$C$5:$C$11,0),MATCH(UsagePerHour!ZQ$4,Usage!$D$3:$ABF$3,0)),"")</f>
        <v/>
      </c>
      <c r="ZR90" s="6" t="str">
        <f>IFERROR(INDEX(Sales!$D$5:$ABF$18,MATCH(UsagePerHour!$B90,Sales!$C$5:$C$18,0),MATCH(UsagePerHour!ZR$4,Sales!$D$3:$ABF$3,0))/ZR$2*INDEX(Usage!$D$5:$ABF$11,MATCH(UsagePerHour!$B$84,Usage!$C$5:$C$11,0),MATCH(UsagePerHour!ZR$4,Usage!$D$3:$ABF$3,0)),"")</f>
        <v/>
      </c>
      <c r="ZS90" s="6" t="str">
        <f>IFERROR(INDEX(Sales!$D$5:$ABF$18,MATCH(UsagePerHour!$B90,Sales!$C$5:$C$18,0),MATCH(UsagePerHour!ZS$4,Sales!$D$3:$ABF$3,0))/ZS$2*INDEX(Usage!$D$5:$ABF$11,MATCH(UsagePerHour!$B$84,Usage!$C$5:$C$11,0),MATCH(UsagePerHour!ZS$4,Usage!$D$3:$ABF$3,0)),"")</f>
        <v/>
      </c>
      <c r="ZT90" s="6" t="str">
        <f>IFERROR(INDEX(Sales!$D$5:$ABF$18,MATCH(UsagePerHour!$B90,Sales!$C$5:$C$18,0),MATCH(UsagePerHour!ZT$4,Sales!$D$3:$ABF$3,0))/ZT$2*INDEX(Usage!$D$5:$ABF$11,MATCH(UsagePerHour!$B$84,Usage!$C$5:$C$11,0),MATCH(UsagePerHour!ZT$4,Usage!$D$3:$ABF$3,0)),"")</f>
        <v/>
      </c>
      <c r="ZU90" s="6" t="str">
        <f>IFERROR(INDEX(Sales!$D$5:$ABF$18,MATCH(UsagePerHour!$B90,Sales!$C$5:$C$18,0),MATCH(UsagePerHour!ZU$4,Sales!$D$3:$ABF$3,0))/ZU$2*INDEX(Usage!$D$5:$ABF$11,MATCH(UsagePerHour!$B$84,Usage!$C$5:$C$11,0),MATCH(UsagePerHour!ZU$4,Usage!$D$3:$ABF$3,0)),"")</f>
        <v/>
      </c>
      <c r="ZV90" s="6" t="str">
        <f>IFERROR(INDEX(Sales!$D$5:$ABF$18,MATCH(UsagePerHour!$B90,Sales!$C$5:$C$18,0),MATCH(UsagePerHour!ZV$4,Sales!$D$3:$ABF$3,0))/ZV$2*INDEX(Usage!$D$5:$ABF$11,MATCH(UsagePerHour!$B$84,Usage!$C$5:$C$11,0),MATCH(UsagePerHour!ZV$4,Usage!$D$3:$ABF$3,0)),"")</f>
        <v/>
      </c>
      <c r="ZW90" s="6" t="str">
        <f>IFERROR(INDEX(Sales!$D$5:$ABF$18,MATCH(UsagePerHour!$B90,Sales!$C$5:$C$18,0),MATCH(UsagePerHour!ZW$4,Sales!$D$3:$ABF$3,0))/ZW$2*INDEX(Usage!$D$5:$ABF$11,MATCH(UsagePerHour!$B$84,Usage!$C$5:$C$11,0),MATCH(UsagePerHour!ZW$4,Usage!$D$3:$ABF$3,0)),"")</f>
        <v/>
      </c>
      <c r="ZX90" s="6" t="str">
        <f>IFERROR(INDEX(Sales!$D$5:$ABF$18,MATCH(UsagePerHour!$B90,Sales!$C$5:$C$18,0),MATCH(UsagePerHour!ZX$4,Sales!$D$3:$ABF$3,0))/ZX$2*INDEX(Usage!$D$5:$ABF$11,MATCH(UsagePerHour!$B$84,Usage!$C$5:$C$11,0),MATCH(UsagePerHour!ZX$4,Usage!$D$3:$ABF$3,0)),"")</f>
        <v/>
      </c>
      <c r="ZY90" s="6" t="str">
        <f>IFERROR(INDEX(Sales!$D$5:$ABF$18,MATCH(UsagePerHour!$B90,Sales!$C$5:$C$18,0),MATCH(UsagePerHour!ZY$4,Sales!$D$3:$ABF$3,0))/ZY$2*INDEX(Usage!$D$5:$ABF$11,MATCH(UsagePerHour!$B$84,Usage!$C$5:$C$11,0),MATCH(UsagePerHour!ZY$4,Usage!$D$3:$ABF$3,0)),"")</f>
        <v/>
      </c>
      <c r="ZZ90" s="6" t="str">
        <f>IFERROR(INDEX(Sales!$D$5:$ABF$18,MATCH(UsagePerHour!$B90,Sales!$C$5:$C$18,0),MATCH(UsagePerHour!ZZ$4,Sales!$D$3:$ABF$3,0))/ZZ$2*INDEX(Usage!$D$5:$ABF$11,MATCH(UsagePerHour!$B$84,Usage!$C$5:$C$11,0),MATCH(UsagePerHour!ZZ$4,Usage!$D$3:$ABF$3,0)),"")</f>
        <v/>
      </c>
      <c r="AAA90" s="6" t="str">
        <f>IFERROR(INDEX(Sales!$D$5:$ABF$18,MATCH(UsagePerHour!$B90,Sales!$C$5:$C$18,0),MATCH(UsagePerHour!AAA$4,Sales!$D$3:$ABF$3,0))/AAA$2*INDEX(Usage!$D$5:$ABF$11,MATCH(UsagePerHour!$B$84,Usage!$C$5:$C$11,0),MATCH(UsagePerHour!AAA$4,Usage!$D$3:$ABF$3,0)),"")</f>
        <v/>
      </c>
      <c r="AAB90" s="6" t="str">
        <f>IFERROR(INDEX(Sales!$D$5:$ABF$18,MATCH(UsagePerHour!$B90,Sales!$C$5:$C$18,0),MATCH(UsagePerHour!AAB$4,Sales!$D$3:$ABF$3,0))/AAB$2*INDEX(Usage!$D$5:$ABF$11,MATCH(UsagePerHour!$B$84,Usage!$C$5:$C$11,0),MATCH(UsagePerHour!AAB$4,Usage!$D$3:$ABF$3,0)),"")</f>
        <v/>
      </c>
      <c r="AAC90" s="6" t="str">
        <f>IFERROR(INDEX(Sales!$D$5:$ABF$18,MATCH(UsagePerHour!$B90,Sales!$C$5:$C$18,0),MATCH(UsagePerHour!AAC$4,Sales!$D$3:$ABF$3,0))/AAC$2*INDEX(Usage!$D$5:$ABF$11,MATCH(UsagePerHour!$B$84,Usage!$C$5:$C$11,0),MATCH(UsagePerHour!AAC$4,Usage!$D$3:$ABF$3,0)),"")</f>
        <v/>
      </c>
      <c r="AAD90" s="6" t="str">
        <f>IFERROR(INDEX(Sales!$D$5:$ABF$18,MATCH(UsagePerHour!$B90,Sales!$C$5:$C$18,0),MATCH(UsagePerHour!AAD$4,Sales!$D$3:$ABF$3,0))/AAD$2*INDEX(Usage!$D$5:$ABF$11,MATCH(UsagePerHour!$B$84,Usage!$C$5:$C$11,0),MATCH(UsagePerHour!AAD$4,Usage!$D$3:$ABF$3,0)),"")</f>
        <v/>
      </c>
      <c r="AAE90" s="6" t="str">
        <f>IFERROR(INDEX(Sales!$D$5:$ABF$18,MATCH(UsagePerHour!$B90,Sales!$C$5:$C$18,0),MATCH(UsagePerHour!AAE$4,Sales!$D$3:$ABF$3,0))/AAE$2*INDEX(Usage!$D$5:$ABF$11,MATCH(UsagePerHour!$B$84,Usage!$C$5:$C$11,0),MATCH(UsagePerHour!AAE$4,Usage!$D$3:$ABF$3,0)),"")</f>
        <v/>
      </c>
      <c r="AAF90" s="6" t="str">
        <f>IFERROR(INDEX(Sales!$D$5:$ABF$18,MATCH(UsagePerHour!$B90,Sales!$C$5:$C$18,0),MATCH(UsagePerHour!AAF$4,Sales!$D$3:$ABF$3,0))/AAF$2*INDEX(Usage!$D$5:$ABF$11,MATCH(UsagePerHour!$B$84,Usage!$C$5:$C$11,0),MATCH(UsagePerHour!AAF$4,Usage!$D$3:$ABF$3,0)),"")</f>
        <v/>
      </c>
      <c r="AAG90" s="6" t="str">
        <f>IFERROR(INDEX(Sales!$D$5:$ABF$18,MATCH(UsagePerHour!$B90,Sales!$C$5:$C$18,0),MATCH(UsagePerHour!AAG$4,Sales!$D$3:$ABF$3,0))/AAG$2*INDEX(Usage!$D$5:$ABF$11,MATCH(UsagePerHour!$B$84,Usage!$C$5:$C$11,0),MATCH(UsagePerHour!AAG$4,Usage!$D$3:$ABF$3,0)),"")</f>
        <v/>
      </c>
      <c r="AAH90" s="6" t="str">
        <f>IFERROR(INDEX(Sales!$D$5:$ABF$18,MATCH(UsagePerHour!$B90,Sales!$C$5:$C$18,0),MATCH(UsagePerHour!AAH$4,Sales!$D$3:$ABF$3,0))/AAH$2*INDEX(Usage!$D$5:$ABF$11,MATCH(UsagePerHour!$B$84,Usage!$C$5:$C$11,0),MATCH(UsagePerHour!AAH$4,Usage!$D$3:$ABF$3,0)),"")</f>
        <v/>
      </c>
      <c r="AAI90" s="6" t="str">
        <f>IFERROR(INDEX(Sales!$D$5:$ABF$18,MATCH(UsagePerHour!$B90,Sales!$C$5:$C$18,0),MATCH(UsagePerHour!AAI$4,Sales!$D$3:$ABF$3,0))/AAI$2*INDEX(Usage!$D$5:$ABF$11,MATCH(UsagePerHour!$B$84,Usage!$C$5:$C$11,0),MATCH(UsagePerHour!AAI$4,Usage!$D$3:$ABF$3,0)),"")</f>
        <v/>
      </c>
      <c r="AAJ90" s="6" t="str">
        <f>IFERROR(INDEX(Sales!$D$5:$ABF$18,MATCH(UsagePerHour!$B90,Sales!$C$5:$C$18,0),MATCH(UsagePerHour!AAJ$4,Sales!$D$3:$ABF$3,0))/AAJ$2*INDEX(Usage!$D$5:$ABF$11,MATCH(UsagePerHour!$B$84,Usage!$C$5:$C$11,0),MATCH(UsagePerHour!AAJ$4,Usage!$D$3:$ABF$3,0)),"")</f>
        <v/>
      </c>
      <c r="AAK90" s="6" t="str">
        <f>IFERROR(INDEX(Sales!$D$5:$ABF$18,MATCH(UsagePerHour!$B90,Sales!$C$5:$C$18,0),MATCH(UsagePerHour!AAK$4,Sales!$D$3:$ABF$3,0))/AAK$2*INDEX(Usage!$D$5:$ABF$11,MATCH(UsagePerHour!$B$84,Usage!$C$5:$C$11,0),MATCH(UsagePerHour!AAK$4,Usage!$D$3:$ABF$3,0)),"")</f>
        <v/>
      </c>
      <c r="AAL90" s="6" t="str">
        <f>IFERROR(INDEX(Sales!$D$5:$ABF$18,MATCH(UsagePerHour!$B90,Sales!$C$5:$C$18,0),MATCH(UsagePerHour!AAL$4,Sales!$D$3:$ABF$3,0))/AAL$2*INDEX(Usage!$D$5:$ABF$11,MATCH(UsagePerHour!$B$84,Usage!$C$5:$C$11,0),MATCH(UsagePerHour!AAL$4,Usage!$D$3:$ABF$3,0)),"")</f>
        <v/>
      </c>
      <c r="AAM90" s="6" t="str">
        <f>IFERROR(INDEX(Sales!$D$5:$ABF$18,MATCH(UsagePerHour!$B90,Sales!$C$5:$C$18,0),MATCH(UsagePerHour!AAM$4,Sales!$D$3:$ABF$3,0))/AAM$2*INDEX(Usage!$D$5:$ABF$11,MATCH(UsagePerHour!$B$84,Usage!$C$5:$C$11,0),MATCH(UsagePerHour!AAM$4,Usage!$D$3:$ABF$3,0)),"")</f>
        <v/>
      </c>
      <c r="AAN90" s="6" t="str">
        <f>IFERROR(INDEX(Sales!$D$5:$ABF$18,MATCH(UsagePerHour!$B90,Sales!$C$5:$C$18,0),MATCH(UsagePerHour!AAN$4,Sales!$D$3:$ABF$3,0))/AAN$2*INDEX(Usage!$D$5:$ABF$11,MATCH(UsagePerHour!$B$84,Usage!$C$5:$C$11,0),MATCH(UsagePerHour!AAN$4,Usage!$D$3:$ABF$3,0)),"")</f>
        <v/>
      </c>
      <c r="AAO90" s="6" t="str">
        <f>IFERROR(INDEX(Sales!$D$5:$ABF$18,MATCH(UsagePerHour!$B90,Sales!$C$5:$C$18,0),MATCH(UsagePerHour!AAO$4,Sales!$D$3:$ABF$3,0))/AAO$2*INDEX(Usage!$D$5:$ABF$11,MATCH(UsagePerHour!$B$84,Usage!$C$5:$C$11,0),MATCH(UsagePerHour!AAO$4,Usage!$D$3:$ABF$3,0)),"")</f>
        <v/>
      </c>
      <c r="AAP90" s="6" t="str">
        <f>IFERROR(INDEX(Sales!$D$5:$ABF$18,MATCH(UsagePerHour!$B90,Sales!$C$5:$C$18,0),MATCH(UsagePerHour!AAP$4,Sales!$D$3:$ABF$3,0))/AAP$2*INDEX(Usage!$D$5:$ABF$11,MATCH(UsagePerHour!$B$84,Usage!$C$5:$C$11,0),MATCH(UsagePerHour!AAP$4,Usage!$D$3:$ABF$3,0)),"")</f>
        <v/>
      </c>
      <c r="AAQ90" s="6" t="str">
        <f>IFERROR(INDEX(Sales!$D$5:$ABF$18,MATCH(UsagePerHour!$B90,Sales!$C$5:$C$18,0),MATCH(UsagePerHour!AAQ$4,Sales!$D$3:$ABF$3,0))/AAQ$2*INDEX(Usage!$D$5:$ABF$11,MATCH(UsagePerHour!$B$84,Usage!$C$5:$C$11,0),MATCH(UsagePerHour!AAQ$4,Usage!$D$3:$ABF$3,0)),"")</f>
        <v/>
      </c>
      <c r="AAR90" s="6" t="str">
        <f>IFERROR(INDEX(Sales!$D$5:$ABF$18,MATCH(UsagePerHour!$B90,Sales!$C$5:$C$18,0),MATCH(UsagePerHour!AAR$4,Sales!$D$3:$ABF$3,0))/AAR$2*INDEX(Usage!$D$5:$ABF$11,MATCH(UsagePerHour!$B$84,Usage!$C$5:$C$11,0),MATCH(UsagePerHour!AAR$4,Usage!$D$3:$ABF$3,0)),"")</f>
        <v/>
      </c>
      <c r="AAS90" s="6" t="str">
        <f>IFERROR(INDEX(Sales!$D$5:$ABF$18,MATCH(UsagePerHour!$B90,Sales!$C$5:$C$18,0),MATCH(UsagePerHour!AAS$4,Sales!$D$3:$ABF$3,0))/AAS$2*INDEX(Usage!$D$5:$ABF$11,MATCH(UsagePerHour!$B$84,Usage!$C$5:$C$11,0),MATCH(UsagePerHour!AAS$4,Usage!$D$3:$ABF$3,0)),"")</f>
        <v/>
      </c>
      <c r="AAT90" s="6" t="str">
        <f>IFERROR(INDEX(Sales!$D$5:$ABF$18,MATCH(UsagePerHour!$B90,Sales!$C$5:$C$18,0),MATCH(UsagePerHour!AAT$4,Sales!$D$3:$ABF$3,0))/AAT$2*INDEX(Usage!$D$5:$ABF$11,MATCH(UsagePerHour!$B$84,Usage!$C$5:$C$11,0),MATCH(UsagePerHour!AAT$4,Usage!$D$3:$ABF$3,0)),"")</f>
        <v/>
      </c>
      <c r="AAU90" s="6" t="str">
        <f>IFERROR(INDEX(Sales!$D$5:$ABF$18,MATCH(UsagePerHour!$B90,Sales!$C$5:$C$18,0),MATCH(UsagePerHour!AAU$4,Sales!$D$3:$ABF$3,0))/AAU$2*INDEX(Usage!$D$5:$ABF$11,MATCH(UsagePerHour!$B$84,Usage!$C$5:$C$11,0),MATCH(UsagePerHour!AAU$4,Usage!$D$3:$ABF$3,0)),"")</f>
        <v/>
      </c>
      <c r="AAV90" s="6" t="str">
        <f>IFERROR(INDEX(Sales!$D$5:$ABF$18,MATCH(UsagePerHour!$B90,Sales!$C$5:$C$18,0),MATCH(UsagePerHour!AAV$4,Sales!$D$3:$ABF$3,0))/AAV$2*INDEX(Usage!$D$5:$ABF$11,MATCH(UsagePerHour!$B$84,Usage!$C$5:$C$11,0),MATCH(UsagePerHour!AAV$4,Usage!$D$3:$ABF$3,0)),"")</f>
        <v/>
      </c>
      <c r="AAW90" s="6" t="str">
        <f>IFERROR(INDEX(Sales!$D$5:$ABF$18,MATCH(UsagePerHour!$B90,Sales!$C$5:$C$18,0),MATCH(UsagePerHour!AAW$4,Sales!$D$3:$ABF$3,0))/AAW$2*INDEX(Usage!$D$5:$ABF$11,MATCH(UsagePerHour!$B$84,Usage!$C$5:$C$11,0),MATCH(UsagePerHour!AAW$4,Usage!$D$3:$ABF$3,0)),"")</f>
        <v/>
      </c>
      <c r="AAX90" s="6" t="str">
        <f>IFERROR(INDEX(Sales!$D$5:$ABF$18,MATCH(UsagePerHour!$B90,Sales!$C$5:$C$18,0),MATCH(UsagePerHour!AAX$4,Sales!$D$3:$ABF$3,0))/AAX$2*INDEX(Usage!$D$5:$ABF$11,MATCH(UsagePerHour!$B$84,Usage!$C$5:$C$11,0),MATCH(UsagePerHour!AAX$4,Usage!$D$3:$ABF$3,0)),"")</f>
        <v/>
      </c>
      <c r="AAY90" s="6" t="str">
        <f>IFERROR(INDEX(Sales!$D$5:$ABF$18,MATCH(UsagePerHour!$B90,Sales!$C$5:$C$18,0),MATCH(UsagePerHour!AAY$4,Sales!$D$3:$ABF$3,0))/AAY$2*INDEX(Usage!$D$5:$ABF$11,MATCH(UsagePerHour!$B$84,Usage!$C$5:$C$11,0),MATCH(UsagePerHour!AAY$4,Usage!$D$3:$ABF$3,0)),"")</f>
        <v/>
      </c>
      <c r="AAZ90" s="6" t="str">
        <f>IFERROR(INDEX(Sales!$D$5:$ABF$18,MATCH(UsagePerHour!$B90,Sales!$C$5:$C$18,0),MATCH(UsagePerHour!AAZ$4,Sales!$D$3:$ABF$3,0))/AAZ$2*INDEX(Usage!$D$5:$ABF$11,MATCH(UsagePerHour!$B$84,Usage!$C$5:$C$11,0),MATCH(UsagePerHour!AAZ$4,Usage!$D$3:$ABF$3,0)),"")</f>
        <v/>
      </c>
      <c r="ABA90" s="6" t="str">
        <f>IFERROR(INDEX(Sales!$D$5:$ABF$18,MATCH(UsagePerHour!$B90,Sales!$C$5:$C$18,0),MATCH(UsagePerHour!ABA$4,Sales!$D$3:$ABF$3,0))/ABA$2*INDEX(Usage!$D$5:$ABF$11,MATCH(UsagePerHour!$B$84,Usage!$C$5:$C$11,0),MATCH(UsagePerHour!ABA$4,Usage!$D$3:$ABF$3,0)),"")</f>
        <v/>
      </c>
    </row>
    <row r="91" spans="2:729">
      <c r="B91" s="3" t="s">
        <v>7</v>
      </c>
      <c r="C91" s="6">
        <f>IFERROR(INDEX(Sales!$D$5:$ABF$18,MATCH(UsagePerHour!$B91,Sales!$C$5:$C$18,0),MATCH(UsagePerHour!C$4,Sales!$D$3:$ABF$3,0))/C$2*INDEX(Usage!$D$5:$ABF$11,MATCH(UsagePerHour!$B$84,Usage!$C$5:$C$11,0),MATCH(UsagePerHour!C$4,Usage!$D$3:$ABF$3,0)),"")</f>
        <v>39.817177840408874</v>
      </c>
      <c r="D91" s="6">
        <f>IFERROR(INDEX(Sales!$D$5:$ABF$18,MATCH(UsagePerHour!$B91,Sales!$C$5:$C$18,0),MATCH(UsagePerHour!D$4,Sales!$D$3:$ABF$3,0))/D$2*INDEX(Usage!$D$5:$ABF$11,MATCH(UsagePerHour!$B$84,Usage!$C$5:$C$11,0),MATCH(UsagePerHour!D$4,Usage!$D$3:$ABF$3,0)),"")</f>
        <v>29.921018427413969</v>
      </c>
      <c r="E91" s="6">
        <f>IFERROR(INDEX(Sales!$D$5:$ABF$18,MATCH(UsagePerHour!$B91,Sales!$C$5:$C$18,0),MATCH(UsagePerHour!E$4,Sales!$D$3:$ABF$3,0))/E$2*INDEX(Usage!$D$5:$ABF$11,MATCH(UsagePerHour!$B$84,Usage!$C$5:$C$11,0),MATCH(UsagePerHour!E$4,Usage!$D$3:$ABF$3,0)),"")</f>
        <v>56.456047904191614</v>
      </c>
      <c r="F91" s="6">
        <f>IFERROR(INDEX(Sales!$D$5:$ABF$18,MATCH(UsagePerHour!$B91,Sales!$C$5:$C$18,0),MATCH(UsagePerHour!F$4,Sales!$D$3:$ABF$3,0))/F$2*INDEX(Usage!$D$5:$ABF$11,MATCH(UsagePerHour!$B$84,Usage!$C$5:$C$11,0),MATCH(UsagePerHour!F$4,Usage!$D$3:$ABF$3,0)),"")</f>
        <v>18.618312387791743</v>
      </c>
      <c r="G91" s="6">
        <f>IFERROR(INDEX(Sales!$D$5:$ABF$18,MATCH(UsagePerHour!$B91,Sales!$C$5:$C$18,0),MATCH(UsagePerHour!G$4,Sales!$D$3:$ABF$3,0))/G$2*INDEX(Usage!$D$5:$ABF$11,MATCH(UsagePerHour!$B$84,Usage!$C$5:$C$11,0),MATCH(UsagePerHour!G$4,Usage!$D$3:$ABF$3,0)),"")</f>
        <v>48.646181798749538</v>
      </c>
      <c r="H91" s="6">
        <f>IFERROR(INDEX(Sales!$D$5:$ABF$18,MATCH(UsagePerHour!$B91,Sales!$C$5:$C$18,0),MATCH(UsagePerHour!H$4,Sales!$D$3:$ABF$3,0))/H$2*INDEX(Usage!$D$5:$ABF$11,MATCH(UsagePerHour!$B$84,Usage!$C$5:$C$11,0),MATCH(UsagePerHour!H$4,Usage!$D$3:$ABF$3,0)),"")</f>
        <v>34.197092518755291</v>
      </c>
      <c r="I91" s="6">
        <f>IFERROR(INDEX(Sales!$D$5:$ABF$18,MATCH(UsagePerHour!$B91,Sales!$C$5:$C$18,0),MATCH(UsagePerHour!I$4,Sales!$D$3:$ABF$3,0))/I$2*INDEX(Usage!$D$5:$ABF$11,MATCH(UsagePerHour!$B$84,Usage!$C$5:$C$11,0),MATCH(UsagePerHour!I$4,Usage!$D$3:$ABF$3,0)),"")</f>
        <v>371.84874840899448</v>
      </c>
      <c r="J91" s="6">
        <f>IFERROR(INDEX(Sales!$D$5:$ABF$18,MATCH(UsagePerHour!$B91,Sales!$C$5:$C$18,0),MATCH(UsagePerHour!J$4,Sales!$D$3:$ABF$3,0))/J$2*INDEX(Usage!$D$5:$ABF$11,MATCH(UsagePerHour!$B$84,Usage!$C$5:$C$11,0),MATCH(UsagePerHour!J$4,Usage!$D$3:$ABF$3,0)),"")</f>
        <v>39.817177840408874</v>
      </c>
      <c r="K91" s="6">
        <f>IFERROR(INDEX(Sales!$D$5:$ABF$18,MATCH(UsagePerHour!$B91,Sales!$C$5:$C$18,0),MATCH(UsagePerHour!K$4,Sales!$D$3:$ABF$3,0))/K$2*INDEX(Usage!$D$5:$ABF$11,MATCH(UsagePerHour!$B$84,Usage!$C$5:$C$11,0),MATCH(UsagePerHour!K$4,Usage!$D$3:$ABF$3,0)),"")</f>
        <v>29.921018427413969</v>
      </c>
      <c r="L91" s="6">
        <f>IFERROR(INDEX(Sales!$D$5:$ABF$18,MATCH(UsagePerHour!$B91,Sales!$C$5:$C$18,0),MATCH(UsagePerHour!L$4,Sales!$D$3:$ABF$3,0))/L$2*INDEX(Usage!$D$5:$ABF$11,MATCH(UsagePerHour!$B$84,Usage!$C$5:$C$11,0),MATCH(UsagePerHour!L$4,Usage!$D$3:$ABF$3,0)),"")</f>
        <v>56.456047904191614</v>
      </c>
      <c r="M91" s="6">
        <f>IFERROR(INDEX(Sales!$D$5:$ABF$18,MATCH(UsagePerHour!$B91,Sales!$C$5:$C$18,0),MATCH(UsagePerHour!M$4,Sales!$D$3:$ABF$3,0))/M$2*INDEX(Usage!$D$5:$ABF$11,MATCH(UsagePerHour!$B$84,Usage!$C$5:$C$11,0),MATCH(UsagePerHour!M$4,Usage!$D$3:$ABF$3,0)),"")</f>
        <v>18.618312387791743</v>
      </c>
      <c r="N91" s="6">
        <f>IFERROR(INDEX(Sales!$D$5:$ABF$18,MATCH(UsagePerHour!$B91,Sales!$C$5:$C$18,0),MATCH(UsagePerHour!N$4,Sales!$D$3:$ABF$3,0))/N$2*INDEX(Usage!$D$5:$ABF$11,MATCH(UsagePerHour!$B$84,Usage!$C$5:$C$11,0),MATCH(UsagePerHour!N$4,Usage!$D$3:$ABF$3,0)),"")</f>
        <v>48.646181798749538</v>
      </c>
      <c r="O91" s="6">
        <f>IFERROR(INDEX(Sales!$D$5:$ABF$18,MATCH(UsagePerHour!$B91,Sales!$C$5:$C$18,0),MATCH(UsagePerHour!O$4,Sales!$D$3:$ABF$3,0))/O$2*INDEX(Usage!$D$5:$ABF$11,MATCH(UsagePerHour!$B$84,Usage!$C$5:$C$11,0),MATCH(UsagePerHour!O$4,Usage!$D$3:$ABF$3,0)),"")</f>
        <v>34.197092518755291</v>
      </c>
      <c r="P91" s="6">
        <f>IFERROR(INDEX(Sales!$D$5:$ABF$18,MATCH(UsagePerHour!$B91,Sales!$C$5:$C$18,0),MATCH(UsagePerHour!P$4,Sales!$D$3:$ABF$3,0))/P$2*INDEX(Usage!$D$5:$ABF$11,MATCH(UsagePerHour!$B$84,Usage!$C$5:$C$11,0),MATCH(UsagePerHour!P$4,Usage!$D$3:$ABF$3,0)),"")</f>
        <v>371.84874840899448</v>
      </c>
      <c r="Q91" s="6">
        <f>IFERROR(INDEX(Sales!$D$5:$ABF$18,MATCH(UsagePerHour!$B91,Sales!$C$5:$C$18,0),MATCH(UsagePerHour!Q$4,Sales!$D$3:$ABF$3,0))/Q$2*INDEX(Usage!$D$5:$ABF$11,MATCH(UsagePerHour!$B$84,Usage!$C$5:$C$11,0),MATCH(UsagePerHour!Q$4,Usage!$D$3:$ABF$3,0)),"")</f>
        <v>39.817177840408874</v>
      </c>
      <c r="R91" s="6">
        <f>IFERROR(INDEX(Sales!$D$5:$ABF$18,MATCH(UsagePerHour!$B91,Sales!$C$5:$C$18,0),MATCH(UsagePerHour!R$4,Sales!$D$3:$ABF$3,0))/R$2*INDEX(Usage!$D$5:$ABF$11,MATCH(UsagePerHour!$B$84,Usage!$C$5:$C$11,0),MATCH(UsagePerHour!R$4,Usage!$D$3:$ABF$3,0)),"")</f>
        <v>29.921018427413969</v>
      </c>
      <c r="S91" s="6">
        <f>IFERROR(INDEX(Sales!$D$5:$ABF$18,MATCH(UsagePerHour!$B91,Sales!$C$5:$C$18,0),MATCH(UsagePerHour!S$4,Sales!$D$3:$ABF$3,0))/S$2*INDEX(Usage!$D$5:$ABF$11,MATCH(UsagePerHour!$B$84,Usage!$C$5:$C$11,0),MATCH(UsagePerHour!S$4,Usage!$D$3:$ABF$3,0)),"")</f>
        <v>56.456047904191614</v>
      </c>
      <c r="T91" s="6">
        <f>IFERROR(INDEX(Sales!$D$5:$ABF$18,MATCH(UsagePerHour!$B91,Sales!$C$5:$C$18,0),MATCH(UsagePerHour!T$4,Sales!$D$3:$ABF$3,0))/T$2*INDEX(Usage!$D$5:$ABF$11,MATCH(UsagePerHour!$B$84,Usage!$C$5:$C$11,0),MATCH(UsagePerHour!T$4,Usage!$D$3:$ABF$3,0)),"")</f>
        <v>18.618312387791743</v>
      </c>
      <c r="U91" s="6">
        <f>IFERROR(INDEX(Sales!$D$5:$ABF$18,MATCH(UsagePerHour!$B91,Sales!$C$5:$C$18,0),MATCH(UsagePerHour!U$4,Sales!$D$3:$ABF$3,0))/U$2*INDEX(Usage!$D$5:$ABF$11,MATCH(UsagePerHour!$B$84,Usage!$C$5:$C$11,0),MATCH(UsagePerHour!U$4,Usage!$D$3:$ABF$3,0)),"")</f>
        <v>48.646181798749538</v>
      </c>
      <c r="V91" s="6">
        <f>IFERROR(INDEX(Sales!$D$5:$ABF$18,MATCH(UsagePerHour!$B91,Sales!$C$5:$C$18,0),MATCH(UsagePerHour!V$4,Sales!$D$3:$ABF$3,0))/V$2*INDEX(Usage!$D$5:$ABF$11,MATCH(UsagePerHour!$B$84,Usage!$C$5:$C$11,0),MATCH(UsagePerHour!V$4,Usage!$D$3:$ABF$3,0)),"")</f>
        <v>34.197092518755291</v>
      </c>
      <c r="W91" s="6">
        <f>IFERROR(INDEX(Sales!$D$5:$ABF$18,MATCH(UsagePerHour!$B91,Sales!$C$5:$C$18,0),MATCH(UsagePerHour!W$4,Sales!$D$3:$ABF$3,0))/W$2*INDEX(Usage!$D$5:$ABF$11,MATCH(UsagePerHour!$B$84,Usage!$C$5:$C$11,0),MATCH(UsagePerHour!W$4,Usage!$D$3:$ABF$3,0)),"")</f>
        <v>371.84874840899448</v>
      </c>
      <c r="X91" s="6">
        <f>IFERROR(INDEX(Sales!$D$5:$ABF$18,MATCH(UsagePerHour!$B91,Sales!$C$5:$C$18,0),MATCH(UsagePerHour!X$4,Sales!$D$3:$ABF$3,0))/X$2*INDEX(Usage!$D$5:$ABF$11,MATCH(UsagePerHour!$B$84,Usage!$C$5:$C$11,0),MATCH(UsagePerHour!X$4,Usage!$D$3:$ABF$3,0)),"")</f>
        <v>39.817177840408874</v>
      </c>
      <c r="Y91" s="6">
        <f>IFERROR(INDEX(Sales!$D$5:$ABF$18,MATCH(UsagePerHour!$B91,Sales!$C$5:$C$18,0),MATCH(UsagePerHour!Y$4,Sales!$D$3:$ABF$3,0))/Y$2*INDEX(Usage!$D$5:$ABF$11,MATCH(UsagePerHour!$B$84,Usage!$C$5:$C$11,0),MATCH(UsagePerHour!Y$4,Usage!$D$3:$ABF$3,0)),"")</f>
        <v>29.921018427413969</v>
      </c>
      <c r="Z91" s="6">
        <f>IFERROR(INDEX(Sales!$D$5:$ABF$18,MATCH(UsagePerHour!$B91,Sales!$C$5:$C$18,0),MATCH(UsagePerHour!Z$4,Sales!$D$3:$ABF$3,0))/Z$2*INDEX(Usage!$D$5:$ABF$11,MATCH(UsagePerHour!$B$84,Usage!$C$5:$C$11,0),MATCH(UsagePerHour!Z$4,Usage!$D$3:$ABF$3,0)),"")</f>
        <v>56.456047904191614</v>
      </c>
      <c r="AA91" s="6">
        <f>IFERROR(INDEX(Sales!$D$5:$ABF$18,MATCH(UsagePerHour!$B91,Sales!$C$5:$C$18,0),MATCH(UsagePerHour!AA$4,Sales!$D$3:$ABF$3,0))/AA$2*INDEX(Usage!$D$5:$ABF$11,MATCH(UsagePerHour!$B$84,Usage!$C$5:$C$11,0),MATCH(UsagePerHour!AA$4,Usage!$D$3:$ABF$3,0)),"")</f>
        <v>18.618312387791743</v>
      </c>
      <c r="AB91" s="6">
        <f>IFERROR(INDEX(Sales!$D$5:$ABF$18,MATCH(UsagePerHour!$B91,Sales!$C$5:$C$18,0),MATCH(UsagePerHour!AB$4,Sales!$D$3:$ABF$3,0))/AB$2*INDEX(Usage!$D$5:$ABF$11,MATCH(UsagePerHour!$B$84,Usage!$C$5:$C$11,0),MATCH(UsagePerHour!AB$4,Usage!$D$3:$ABF$3,0)),"")</f>
        <v>48.646181798749538</v>
      </c>
      <c r="AC91" s="6">
        <f>IFERROR(INDEX(Sales!$D$5:$ABF$18,MATCH(UsagePerHour!$B91,Sales!$C$5:$C$18,0),MATCH(UsagePerHour!AC$4,Sales!$D$3:$ABF$3,0))/AC$2*INDEX(Usage!$D$5:$ABF$11,MATCH(UsagePerHour!$B$84,Usage!$C$5:$C$11,0),MATCH(UsagePerHour!AC$4,Usage!$D$3:$ABF$3,0)),"")</f>
        <v>34.197092518755291</v>
      </c>
      <c r="AD91" s="6">
        <f>IFERROR(INDEX(Sales!$D$5:$ABF$18,MATCH(UsagePerHour!$B91,Sales!$C$5:$C$18,0),MATCH(UsagePerHour!AD$4,Sales!$D$3:$ABF$3,0))/AD$2*INDEX(Usage!$D$5:$ABF$11,MATCH(UsagePerHour!$B$84,Usage!$C$5:$C$11,0),MATCH(UsagePerHour!AD$4,Usage!$D$3:$ABF$3,0)),"")</f>
        <v>371.84874840899448</v>
      </c>
      <c r="AE91" s="6">
        <f>IFERROR(INDEX(Sales!$D$5:$ABF$18,MATCH(UsagePerHour!$B91,Sales!$C$5:$C$18,0),MATCH(UsagePerHour!AE$4,Sales!$D$3:$ABF$3,0))/AE$2*INDEX(Usage!$D$5:$ABF$11,MATCH(UsagePerHour!$B$84,Usage!$C$5:$C$11,0),MATCH(UsagePerHour!AE$4,Usage!$D$3:$ABF$3,0)),"")</f>
        <v>39.817177840408874</v>
      </c>
      <c r="AF91" s="6">
        <f>IFERROR(INDEX(Sales!$D$5:$ABF$18,MATCH(UsagePerHour!$B91,Sales!$C$5:$C$18,0),MATCH(UsagePerHour!AF$4,Sales!$D$3:$ABF$3,0))/AF$2*INDEX(Usage!$D$5:$ABF$11,MATCH(UsagePerHour!$B$84,Usage!$C$5:$C$11,0),MATCH(UsagePerHour!AF$4,Usage!$D$3:$ABF$3,0)),"")</f>
        <v>29.921018427413969</v>
      </c>
      <c r="AG91" s="6">
        <f>IFERROR(INDEX(Sales!$D$5:$ABF$18,MATCH(UsagePerHour!$B91,Sales!$C$5:$C$18,0),MATCH(UsagePerHour!AG$4,Sales!$D$3:$ABF$3,0))/AG$2*INDEX(Usage!$D$5:$ABF$11,MATCH(UsagePerHour!$B$84,Usage!$C$5:$C$11,0),MATCH(UsagePerHour!AG$4,Usage!$D$3:$ABF$3,0)),"")</f>
        <v>56.456047904191614</v>
      </c>
      <c r="AH91" s="6">
        <f>IFERROR(INDEX(Sales!$D$5:$ABF$18,MATCH(UsagePerHour!$B91,Sales!$C$5:$C$18,0),MATCH(UsagePerHour!AH$4,Sales!$D$3:$ABF$3,0))/AH$2*INDEX(Usage!$D$5:$ABF$11,MATCH(UsagePerHour!$B$84,Usage!$C$5:$C$11,0),MATCH(UsagePerHour!AH$4,Usage!$D$3:$ABF$3,0)),"")</f>
        <v>18.618312387791743</v>
      </c>
      <c r="AI91" s="6">
        <f>IFERROR(INDEX(Sales!$D$5:$ABF$18,MATCH(UsagePerHour!$B91,Sales!$C$5:$C$18,0),MATCH(UsagePerHour!AI$4,Sales!$D$3:$ABF$3,0))/AI$2*INDEX(Usage!$D$5:$ABF$11,MATCH(UsagePerHour!$B$84,Usage!$C$5:$C$11,0),MATCH(UsagePerHour!AI$4,Usage!$D$3:$ABF$3,0)),"")</f>
        <v>48.646181798749538</v>
      </c>
      <c r="AJ91" s="6">
        <f>IFERROR(INDEX(Sales!$D$5:$ABF$18,MATCH(UsagePerHour!$B91,Sales!$C$5:$C$18,0),MATCH(UsagePerHour!AJ$4,Sales!$D$3:$ABF$3,0))/AJ$2*INDEX(Usage!$D$5:$ABF$11,MATCH(UsagePerHour!$B$84,Usage!$C$5:$C$11,0),MATCH(UsagePerHour!AJ$4,Usage!$D$3:$ABF$3,0)),"")</f>
        <v>34.197092518755291</v>
      </c>
      <c r="AK91" s="6">
        <f>IFERROR(INDEX(Sales!$D$5:$ABF$18,MATCH(UsagePerHour!$B91,Sales!$C$5:$C$18,0),MATCH(UsagePerHour!AK$4,Sales!$D$3:$ABF$3,0))/AK$2*INDEX(Usage!$D$5:$ABF$11,MATCH(UsagePerHour!$B$84,Usage!$C$5:$C$11,0),MATCH(UsagePerHour!AK$4,Usage!$D$3:$ABF$3,0)),"")</f>
        <v>371.84874840899448</v>
      </c>
      <c r="AL91" s="6">
        <f>IFERROR(INDEX(Sales!$D$5:$ABF$18,MATCH(UsagePerHour!$B91,Sales!$C$5:$C$18,0),MATCH(UsagePerHour!AL$4,Sales!$D$3:$ABF$3,0))/AL$2*INDEX(Usage!$D$5:$ABF$11,MATCH(UsagePerHour!$B$84,Usage!$C$5:$C$11,0),MATCH(UsagePerHour!AL$4,Usage!$D$3:$ABF$3,0)),"")</f>
        <v>39.817177840408874</v>
      </c>
      <c r="AM91" s="6">
        <f>IFERROR(INDEX(Sales!$D$5:$ABF$18,MATCH(UsagePerHour!$B91,Sales!$C$5:$C$18,0),MATCH(UsagePerHour!AM$4,Sales!$D$3:$ABF$3,0))/AM$2*INDEX(Usage!$D$5:$ABF$11,MATCH(UsagePerHour!$B$84,Usage!$C$5:$C$11,0),MATCH(UsagePerHour!AM$4,Usage!$D$3:$ABF$3,0)),"")</f>
        <v>29.921018427413969</v>
      </c>
      <c r="AN91" s="6">
        <f>IFERROR(INDEX(Sales!$D$5:$ABF$18,MATCH(UsagePerHour!$B91,Sales!$C$5:$C$18,0),MATCH(UsagePerHour!AN$4,Sales!$D$3:$ABF$3,0))/AN$2*INDEX(Usage!$D$5:$ABF$11,MATCH(UsagePerHour!$B$84,Usage!$C$5:$C$11,0),MATCH(UsagePerHour!AN$4,Usage!$D$3:$ABF$3,0)),"")</f>
        <v>56.456047904191614</v>
      </c>
      <c r="AO91" s="6">
        <f>IFERROR(INDEX(Sales!$D$5:$ABF$18,MATCH(UsagePerHour!$B91,Sales!$C$5:$C$18,0),MATCH(UsagePerHour!AO$4,Sales!$D$3:$ABF$3,0))/AO$2*INDEX(Usage!$D$5:$ABF$11,MATCH(UsagePerHour!$B$84,Usage!$C$5:$C$11,0),MATCH(UsagePerHour!AO$4,Usage!$D$3:$ABF$3,0)),"")</f>
        <v>18.618312387791743</v>
      </c>
      <c r="AP91" s="6">
        <f>IFERROR(INDEX(Sales!$D$5:$ABF$18,MATCH(UsagePerHour!$B91,Sales!$C$5:$C$18,0),MATCH(UsagePerHour!AP$4,Sales!$D$3:$ABF$3,0))/AP$2*INDEX(Usage!$D$5:$ABF$11,MATCH(UsagePerHour!$B$84,Usage!$C$5:$C$11,0),MATCH(UsagePerHour!AP$4,Usage!$D$3:$ABF$3,0)),"")</f>
        <v>48.646181798749538</v>
      </c>
      <c r="AQ91" s="6">
        <f>IFERROR(INDEX(Sales!$D$5:$ABF$18,MATCH(UsagePerHour!$B91,Sales!$C$5:$C$18,0),MATCH(UsagePerHour!AQ$4,Sales!$D$3:$ABF$3,0))/AQ$2*INDEX(Usage!$D$5:$ABF$11,MATCH(UsagePerHour!$B$84,Usage!$C$5:$C$11,0),MATCH(UsagePerHour!AQ$4,Usage!$D$3:$ABF$3,0)),"")</f>
        <v>34.197092518755291</v>
      </c>
      <c r="AR91" s="6">
        <f>IFERROR(INDEX(Sales!$D$5:$ABF$18,MATCH(UsagePerHour!$B91,Sales!$C$5:$C$18,0),MATCH(UsagePerHour!AR$4,Sales!$D$3:$ABF$3,0))/AR$2*INDEX(Usage!$D$5:$ABF$11,MATCH(UsagePerHour!$B$84,Usage!$C$5:$C$11,0),MATCH(UsagePerHour!AR$4,Usage!$D$3:$ABF$3,0)),"")</f>
        <v>371.84874840899448</v>
      </c>
      <c r="AS91" s="6">
        <f>IFERROR(INDEX(Sales!$D$5:$ABF$18,MATCH(UsagePerHour!$B91,Sales!$C$5:$C$18,0),MATCH(UsagePerHour!AS$4,Sales!$D$3:$ABF$3,0))/AS$2*INDEX(Usage!$D$5:$ABF$11,MATCH(UsagePerHour!$B$84,Usage!$C$5:$C$11,0),MATCH(UsagePerHour!AS$4,Usage!$D$3:$ABF$3,0)),"")</f>
        <v>39.817177840408874</v>
      </c>
      <c r="AT91" s="6">
        <f>IFERROR(INDEX(Sales!$D$5:$ABF$18,MATCH(UsagePerHour!$B91,Sales!$C$5:$C$18,0),MATCH(UsagePerHour!AT$4,Sales!$D$3:$ABF$3,0))/AT$2*INDEX(Usage!$D$5:$ABF$11,MATCH(UsagePerHour!$B$84,Usage!$C$5:$C$11,0),MATCH(UsagePerHour!AT$4,Usage!$D$3:$ABF$3,0)),"")</f>
        <v>29.921018427413969</v>
      </c>
      <c r="AU91" s="6">
        <f>IFERROR(INDEX(Sales!$D$5:$ABF$18,MATCH(UsagePerHour!$B91,Sales!$C$5:$C$18,0),MATCH(UsagePerHour!AU$4,Sales!$D$3:$ABF$3,0))/AU$2*INDEX(Usage!$D$5:$ABF$11,MATCH(UsagePerHour!$B$84,Usage!$C$5:$C$11,0),MATCH(UsagePerHour!AU$4,Usage!$D$3:$ABF$3,0)),"")</f>
        <v>56.456047904191614</v>
      </c>
      <c r="AV91" s="6">
        <f>IFERROR(INDEX(Sales!$D$5:$ABF$18,MATCH(UsagePerHour!$B91,Sales!$C$5:$C$18,0),MATCH(UsagePerHour!AV$4,Sales!$D$3:$ABF$3,0))/AV$2*INDEX(Usage!$D$5:$ABF$11,MATCH(UsagePerHour!$B$84,Usage!$C$5:$C$11,0),MATCH(UsagePerHour!AV$4,Usage!$D$3:$ABF$3,0)),"")</f>
        <v>18.618312387791743</v>
      </c>
      <c r="AW91" s="6">
        <f>IFERROR(INDEX(Sales!$D$5:$ABF$18,MATCH(UsagePerHour!$B91,Sales!$C$5:$C$18,0),MATCH(UsagePerHour!AW$4,Sales!$D$3:$ABF$3,0))/AW$2*INDEX(Usage!$D$5:$ABF$11,MATCH(UsagePerHour!$B$84,Usage!$C$5:$C$11,0),MATCH(UsagePerHour!AW$4,Usage!$D$3:$ABF$3,0)),"")</f>
        <v>48.646181798749538</v>
      </c>
      <c r="AX91" s="6">
        <f>IFERROR(INDEX(Sales!$D$5:$ABF$18,MATCH(UsagePerHour!$B91,Sales!$C$5:$C$18,0),MATCH(UsagePerHour!AX$4,Sales!$D$3:$ABF$3,0))/AX$2*INDEX(Usage!$D$5:$ABF$11,MATCH(UsagePerHour!$B$84,Usage!$C$5:$C$11,0),MATCH(UsagePerHour!AX$4,Usage!$D$3:$ABF$3,0)),"")</f>
        <v>34.197092518755291</v>
      </c>
      <c r="AY91" s="6">
        <f>IFERROR(INDEX(Sales!$D$5:$ABF$18,MATCH(UsagePerHour!$B91,Sales!$C$5:$C$18,0),MATCH(UsagePerHour!AY$4,Sales!$D$3:$ABF$3,0))/AY$2*INDEX(Usage!$D$5:$ABF$11,MATCH(UsagePerHour!$B$84,Usage!$C$5:$C$11,0),MATCH(UsagePerHour!AY$4,Usage!$D$3:$ABF$3,0)),"")</f>
        <v>371.84874840899448</v>
      </c>
      <c r="AZ91" s="6">
        <f>IFERROR(INDEX(Sales!$D$5:$ABF$18,MATCH(UsagePerHour!$B91,Sales!$C$5:$C$18,0),MATCH(UsagePerHour!AZ$4,Sales!$D$3:$ABF$3,0))/AZ$2*INDEX(Usage!$D$5:$ABF$11,MATCH(UsagePerHour!$B$84,Usage!$C$5:$C$11,0),MATCH(UsagePerHour!AZ$4,Usage!$D$3:$ABF$3,0)),"")</f>
        <v>39.817177840408874</v>
      </c>
      <c r="BA91" s="6">
        <f>IFERROR(INDEX(Sales!$D$5:$ABF$18,MATCH(UsagePerHour!$B91,Sales!$C$5:$C$18,0),MATCH(UsagePerHour!BA$4,Sales!$D$3:$ABF$3,0))/BA$2*INDEX(Usage!$D$5:$ABF$11,MATCH(UsagePerHour!$B$84,Usage!$C$5:$C$11,0),MATCH(UsagePerHour!BA$4,Usage!$D$3:$ABF$3,0)),"")</f>
        <v>29.921018427413969</v>
      </c>
      <c r="BB91" s="6">
        <f>IFERROR(INDEX(Sales!$D$5:$ABF$18,MATCH(UsagePerHour!$B91,Sales!$C$5:$C$18,0),MATCH(UsagePerHour!BB$4,Sales!$D$3:$ABF$3,0))/BB$2*INDEX(Usage!$D$5:$ABF$11,MATCH(UsagePerHour!$B$84,Usage!$C$5:$C$11,0),MATCH(UsagePerHour!BB$4,Usage!$D$3:$ABF$3,0)),"")</f>
        <v>56.456047904191614</v>
      </c>
      <c r="BC91" s="6">
        <f>IFERROR(INDEX(Sales!$D$5:$ABF$18,MATCH(UsagePerHour!$B91,Sales!$C$5:$C$18,0),MATCH(UsagePerHour!BC$4,Sales!$D$3:$ABF$3,0))/BC$2*INDEX(Usage!$D$5:$ABF$11,MATCH(UsagePerHour!$B$84,Usage!$C$5:$C$11,0),MATCH(UsagePerHour!BC$4,Usage!$D$3:$ABF$3,0)),"")</f>
        <v>18.618312387791743</v>
      </c>
      <c r="BD91" s="6">
        <f>IFERROR(INDEX(Sales!$D$5:$ABF$18,MATCH(UsagePerHour!$B91,Sales!$C$5:$C$18,0),MATCH(UsagePerHour!BD$4,Sales!$D$3:$ABF$3,0))/BD$2*INDEX(Usage!$D$5:$ABF$11,MATCH(UsagePerHour!$B$84,Usage!$C$5:$C$11,0),MATCH(UsagePerHour!BD$4,Usage!$D$3:$ABF$3,0)),"")</f>
        <v>48.646181798749538</v>
      </c>
      <c r="BE91" s="6">
        <f>IFERROR(INDEX(Sales!$D$5:$ABF$18,MATCH(UsagePerHour!$B91,Sales!$C$5:$C$18,0),MATCH(UsagePerHour!BE$4,Sales!$D$3:$ABF$3,0))/BE$2*INDEX(Usage!$D$5:$ABF$11,MATCH(UsagePerHour!$B$84,Usage!$C$5:$C$11,0),MATCH(UsagePerHour!BE$4,Usage!$D$3:$ABF$3,0)),"")</f>
        <v>34.197092518755291</v>
      </c>
      <c r="BF91" s="6">
        <f>IFERROR(INDEX(Sales!$D$5:$ABF$18,MATCH(UsagePerHour!$B91,Sales!$C$5:$C$18,0),MATCH(UsagePerHour!BF$4,Sales!$D$3:$ABF$3,0))/BF$2*INDEX(Usage!$D$5:$ABF$11,MATCH(UsagePerHour!$B$84,Usage!$C$5:$C$11,0),MATCH(UsagePerHour!BF$4,Usage!$D$3:$ABF$3,0)),"")</f>
        <v>371.84874840899448</v>
      </c>
      <c r="BG91" s="6">
        <f>IFERROR(INDEX(Sales!$D$5:$ABF$18,MATCH(UsagePerHour!$B91,Sales!$C$5:$C$18,0),MATCH(UsagePerHour!BG$4,Sales!$D$3:$ABF$3,0))/BG$2*INDEX(Usage!$D$5:$ABF$11,MATCH(UsagePerHour!$B$84,Usage!$C$5:$C$11,0),MATCH(UsagePerHour!BG$4,Usage!$D$3:$ABF$3,0)),"")</f>
        <v>39.817177840408874</v>
      </c>
      <c r="BH91" s="6">
        <f>IFERROR(INDEX(Sales!$D$5:$ABF$18,MATCH(UsagePerHour!$B91,Sales!$C$5:$C$18,0),MATCH(UsagePerHour!BH$4,Sales!$D$3:$ABF$3,0))/BH$2*INDEX(Usage!$D$5:$ABF$11,MATCH(UsagePerHour!$B$84,Usage!$C$5:$C$11,0),MATCH(UsagePerHour!BH$4,Usage!$D$3:$ABF$3,0)),"")</f>
        <v>29.921018427413969</v>
      </c>
      <c r="BI91" s="6">
        <f>IFERROR(INDEX(Sales!$D$5:$ABF$18,MATCH(UsagePerHour!$B91,Sales!$C$5:$C$18,0),MATCH(UsagePerHour!BI$4,Sales!$D$3:$ABF$3,0))/BI$2*INDEX(Usage!$D$5:$ABF$11,MATCH(UsagePerHour!$B$84,Usage!$C$5:$C$11,0),MATCH(UsagePerHour!BI$4,Usage!$D$3:$ABF$3,0)),"")</f>
        <v>56.456047904191614</v>
      </c>
      <c r="BJ91" s="6">
        <f>IFERROR(INDEX(Sales!$D$5:$ABF$18,MATCH(UsagePerHour!$B91,Sales!$C$5:$C$18,0),MATCH(UsagePerHour!BJ$4,Sales!$D$3:$ABF$3,0))/BJ$2*INDEX(Usage!$D$5:$ABF$11,MATCH(UsagePerHour!$B$84,Usage!$C$5:$C$11,0),MATCH(UsagePerHour!BJ$4,Usage!$D$3:$ABF$3,0)),"")</f>
        <v>18.618312387791743</v>
      </c>
      <c r="BK91" s="6">
        <f>IFERROR(INDEX(Sales!$D$5:$ABF$18,MATCH(UsagePerHour!$B91,Sales!$C$5:$C$18,0),MATCH(UsagePerHour!BK$4,Sales!$D$3:$ABF$3,0))/BK$2*INDEX(Usage!$D$5:$ABF$11,MATCH(UsagePerHour!$B$84,Usage!$C$5:$C$11,0),MATCH(UsagePerHour!BK$4,Usage!$D$3:$ABF$3,0)),"")</f>
        <v>48.646181798749538</v>
      </c>
      <c r="BL91" s="6">
        <f>IFERROR(INDEX(Sales!$D$5:$ABF$18,MATCH(UsagePerHour!$B91,Sales!$C$5:$C$18,0),MATCH(UsagePerHour!BL$4,Sales!$D$3:$ABF$3,0))/BL$2*INDEX(Usage!$D$5:$ABF$11,MATCH(UsagePerHour!$B$84,Usage!$C$5:$C$11,0),MATCH(UsagePerHour!BL$4,Usage!$D$3:$ABF$3,0)),"")</f>
        <v>34.197092518755291</v>
      </c>
      <c r="BM91" s="6">
        <f>IFERROR(INDEX(Sales!$D$5:$ABF$18,MATCH(UsagePerHour!$B91,Sales!$C$5:$C$18,0),MATCH(UsagePerHour!BM$4,Sales!$D$3:$ABF$3,0))/BM$2*INDEX(Usage!$D$5:$ABF$11,MATCH(UsagePerHour!$B$84,Usage!$C$5:$C$11,0),MATCH(UsagePerHour!BM$4,Usage!$D$3:$ABF$3,0)),"")</f>
        <v>371.84874840899448</v>
      </c>
      <c r="BN91" s="6">
        <f>IFERROR(INDEX(Sales!$D$5:$ABF$18,MATCH(UsagePerHour!$B91,Sales!$C$5:$C$18,0),MATCH(UsagePerHour!BN$4,Sales!$D$3:$ABF$3,0))/BN$2*INDEX(Usage!$D$5:$ABF$11,MATCH(UsagePerHour!$B$84,Usage!$C$5:$C$11,0),MATCH(UsagePerHour!BN$4,Usage!$D$3:$ABF$3,0)),"")</f>
        <v>39.817177840408874</v>
      </c>
      <c r="BO91" s="6">
        <f>IFERROR(INDEX(Sales!$D$5:$ABF$18,MATCH(UsagePerHour!$B91,Sales!$C$5:$C$18,0),MATCH(UsagePerHour!BO$4,Sales!$D$3:$ABF$3,0))/BO$2*INDEX(Usage!$D$5:$ABF$11,MATCH(UsagePerHour!$B$84,Usage!$C$5:$C$11,0),MATCH(UsagePerHour!BO$4,Usage!$D$3:$ABF$3,0)),"")</f>
        <v>29.921018427413969</v>
      </c>
      <c r="BP91" s="6">
        <f>IFERROR(INDEX(Sales!$D$5:$ABF$18,MATCH(UsagePerHour!$B91,Sales!$C$5:$C$18,0),MATCH(UsagePerHour!BP$4,Sales!$D$3:$ABF$3,0))/BP$2*INDEX(Usage!$D$5:$ABF$11,MATCH(UsagePerHour!$B$84,Usage!$C$5:$C$11,0),MATCH(UsagePerHour!BP$4,Usage!$D$3:$ABF$3,0)),"")</f>
        <v>56.456047904191614</v>
      </c>
      <c r="BQ91" s="6">
        <f>IFERROR(INDEX(Sales!$D$5:$ABF$18,MATCH(UsagePerHour!$B91,Sales!$C$5:$C$18,0),MATCH(UsagePerHour!BQ$4,Sales!$D$3:$ABF$3,0))/BQ$2*INDEX(Usage!$D$5:$ABF$11,MATCH(UsagePerHour!$B$84,Usage!$C$5:$C$11,0),MATCH(UsagePerHour!BQ$4,Usage!$D$3:$ABF$3,0)),"")</f>
        <v>18.618312387791743</v>
      </c>
      <c r="BR91" s="6">
        <f>IFERROR(INDEX(Sales!$D$5:$ABF$18,MATCH(UsagePerHour!$B91,Sales!$C$5:$C$18,0),MATCH(UsagePerHour!BR$4,Sales!$D$3:$ABF$3,0))/BR$2*INDEX(Usage!$D$5:$ABF$11,MATCH(UsagePerHour!$B$84,Usage!$C$5:$C$11,0),MATCH(UsagePerHour!BR$4,Usage!$D$3:$ABF$3,0)),"")</f>
        <v>48.646181798749538</v>
      </c>
      <c r="BS91" s="6">
        <f>IFERROR(INDEX(Sales!$D$5:$ABF$18,MATCH(UsagePerHour!$B91,Sales!$C$5:$C$18,0),MATCH(UsagePerHour!BS$4,Sales!$D$3:$ABF$3,0))/BS$2*INDEX(Usage!$D$5:$ABF$11,MATCH(UsagePerHour!$B$84,Usage!$C$5:$C$11,0),MATCH(UsagePerHour!BS$4,Usage!$D$3:$ABF$3,0)),"")</f>
        <v>34.197092518755291</v>
      </c>
      <c r="BT91" s="6">
        <f>IFERROR(INDEX(Sales!$D$5:$ABF$18,MATCH(UsagePerHour!$B91,Sales!$C$5:$C$18,0),MATCH(UsagePerHour!BT$4,Sales!$D$3:$ABF$3,0))/BT$2*INDEX(Usage!$D$5:$ABF$11,MATCH(UsagePerHour!$B$84,Usage!$C$5:$C$11,0),MATCH(UsagePerHour!BT$4,Usage!$D$3:$ABF$3,0)),"")</f>
        <v>371.84874840899448</v>
      </c>
      <c r="BU91" s="6">
        <f>IFERROR(INDEX(Sales!$D$5:$ABF$18,MATCH(UsagePerHour!$B91,Sales!$C$5:$C$18,0),MATCH(UsagePerHour!BU$4,Sales!$D$3:$ABF$3,0))/BU$2*INDEX(Usage!$D$5:$ABF$11,MATCH(UsagePerHour!$B$84,Usage!$C$5:$C$11,0),MATCH(UsagePerHour!BU$4,Usage!$D$3:$ABF$3,0)),"")</f>
        <v>39.817177840408874</v>
      </c>
      <c r="BV91" s="6">
        <f>IFERROR(INDEX(Sales!$D$5:$ABF$18,MATCH(UsagePerHour!$B91,Sales!$C$5:$C$18,0),MATCH(UsagePerHour!BV$4,Sales!$D$3:$ABF$3,0))/BV$2*INDEX(Usage!$D$5:$ABF$11,MATCH(UsagePerHour!$B$84,Usage!$C$5:$C$11,0),MATCH(UsagePerHour!BV$4,Usage!$D$3:$ABF$3,0)),"")</f>
        <v>29.921018427413969</v>
      </c>
      <c r="BW91" s="6">
        <f>IFERROR(INDEX(Sales!$D$5:$ABF$18,MATCH(UsagePerHour!$B91,Sales!$C$5:$C$18,0),MATCH(UsagePerHour!BW$4,Sales!$D$3:$ABF$3,0))/BW$2*INDEX(Usage!$D$5:$ABF$11,MATCH(UsagePerHour!$B$84,Usage!$C$5:$C$11,0),MATCH(UsagePerHour!BW$4,Usage!$D$3:$ABF$3,0)),"")</f>
        <v>56.456047904191614</v>
      </c>
      <c r="BX91" s="6">
        <f>IFERROR(INDEX(Sales!$D$5:$ABF$18,MATCH(UsagePerHour!$B91,Sales!$C$5:$C$18,0),MATCH(UsagePerHour!BX$4,Sales!$D$3:$ABF$3,0))/BX$2*INDEX(Usage!$D$5:$ABF$11,MATCH(UsagePerHour!$B$84,Usage!$C$5:$C$11,0),MATCH(UsagePerHour!BX$4,Usage!$D$3:$ABF$3,0)),"")</f>
        <v>18.618312387791743</v>
      </c>
      <c r="BY91" s="6">
        <f>IFERROR(INDEX(Sales!$D$5:$ABF$18,MATCH(UsagePerHour!$B91,Sales!$C$5:$C$18,0),MATCH(UsagePerHour!BY$4,Sales!$D$3:$ABF$3,0))/BY$2*INDEX(Usage!$D$5:$ABF$11,MATCH(UsagePerHour!$B$84,Usage!$C$5:$C$11,0),MATCH(UsagePerHour!BY$4,Usage!$D$3:$ABF$3,0)),"")</f>
        <v>48.646181798749538</v>
      </c>
      <c r="BZ91" s="6">
        <f>IFERROR(INDEX(Sales!$D$5:$ABF$18,MATCH(UsagePerHour!$B91,Sales!$C$5:$C$18,0),MATCH(UsagePerHour!BZ$4,Sales!$D$3:$ABF$3,0))/BZ$2*INDEX(Usage!$D$5:$ABF$11,MATCH(UsagePerHour!$B$84,Usage!$C$5:$C$11,0),MATCH(UsagePerHour!BZ$4,Usage!$D$3:$ABF$3,0)),"")</f>
        <v>34.197092518755291</v>
      </c>
      <c r="CA91" s="6">
        <f>IFERROR(INDEX(Sales!$D$5:$ABF$18,MATCH(UsagePerHour!$B91,Sales!$C$5:$C$18,0),MATCH(UsagePerHour!CA$4,Sales!$D$3:$ABF$3,0))/CA$2*INDEX(Usage!$D$5:$ABF$11,MATCH(UsagePerHour!$B$84,Usage!$C$5:$C$11,0),MATCH(UsagePerHour!CA$4,Usage!$D$3:$ABF$3,0)),"")</f>
        <v>371.84874840899448</v>
      </c>
      <c r="CB91" s="6">
        <f>IFERROR(INDEX(Sales!$D$5:$ABF$18,MATCH(UsagePerHour!$B91,Sales!$C$5:$C$18,0),MATCH(UsagePerHour!CB$4,Sales!$D$3:$ABF$3,0))/CB$2*INDEX(Usage!$D$5:$ABF$11,MATCH(UsagePerHour!$B$84,Usage!$C$5:$C$11,0),MATCH(UsagePerHour!CB$4,Usage!$D$3:$ABF$3,0)),"")</f>
        <v>39.817177840408874</v>
      </c>
      <c r="CC91" s="6">
        <f>IFERROR(INDEX(Sales!$D$5:$ABF$18,MATCH(UsagePerHour!$B91,Sales!$C$5:$C$18,0),MATCH(UsagePerHour!CC$4,Sales!$D$3:$ABF$3,0))/CC$2*INDEX(Usage!$D$5:$ABF$11,MATCH(UsagePerHour!$B$84,Usage!$C$5:$C$11,0),MATCH(UsagePerHour!CC$4,Usage!$D$3:$ABF$3,0)),"")</f>
        <v>29.921018427413969</v>
      </c>
      <c r="CD91" s="6">
        <f>IFERROR(INDEX(Sales!$D$5:$ABF$18,MATCH(UsagePerHour!$B91,Sales!$C$5:$C$18,0),MATCH(UsagePerHour!CD$4,Sales!$D$3:$ABF$3,0))/CD$2*INDEX(Usage!$D$5:$ABF$11,MATCH(UsagePerHour!$B$84,Usage!$C$5:$C$11,0),MATCH(UsagePerHour!CD$4,Usage!$D$3:$ABF$3,0)),"")</f>
        <v>56.456047904191614</v>
      </c>
      <c r="CE91" s="6">
        <f>IFERROR(INDEX(Sales!$D$5:$ABF$18,MATCH(UsagePerHour!$B91,Sales!$C$5:$C$18,0),MATCH(UsagePerHour!CE$4,Sales!$D$3:$ABF$3,0))/CE$2*INDEX(Usage!$D$5:$ABF$11,MATCH(UsagePerHour!$B$84,Usage!$C$5:$C$11,0),MATCH(UsagePerHour!CE$4,Usage!$D$3:$ABF$3,0)),"")</f>
        <v>18.618312387791743</v>
      </c>
      <c r="CF91" s="6">
        <f>IFERROR(INDEX(Sales!$D$5:$ABF$18,MATCH(UsagePerHour!$B91,Sales!$C$5:$C$18,0),MATCH(UsagePerHour!CF$4,Sales!$D$3:$ABF$3,0))/CF$2*INDEX(Usage!$D$5:$ABF$11,MATCH(UsagePerHour!$B$84,Usage!$C$5:$C$11,0),MATCH(UsagePerHour!CF$4,Usage!$D$3:$ABF$3,0)),"")</f>
        <v>48.646181798749538</v>
      </c>
      <c r="CG91" s="6">
        <f>IFERROR(INDEX(Sales!$D$5:$ABF$18,MATCH(UsagePerHour!$B91,Sales!$C$5:$C$18,0),MATCH(UsagePerHour!CG$4,Sales!$D$3:$ABF$3,0))/CG$2*INDEX(Usage!$D$5:$ABF$11,MATCH(UsagePerHour!$B$84,Usage!$C$5:$C$11,0),MATCH(UsagePerHour!CG$4,Usage!$D$3:$ABF$3,0)),"")</f>
        <v>34.197092518755291</v>
      </c>
      <c r="CH91" s="6">
        <f>IFERROR(INDEX(Sales!$D$5:$ABF$18,MATCH(UsagePerHour!$B91,Sales!$C$5:$C$18,0),MATCH(UsagePerHour!CH$4,Sales!$D$3:$ABF$3,0))/CH$2*INDEX(Usage!$D$5:$ABF$11,MATCH(UsagePerHour!$B$84,Usage!$C$5:$C$11,0),MATCH(UsagePerHour!CH$4,Usage!$D$3:$ABF$3,0)),"")</f>
        <v>371.84874840899448</v>
      </c>
      <c r="CI91" s="6">
        <f>IFERROR(INDEX(Sales!$D$5:$ABF$18,MATCH(UsagePerHour!$B91,Sales!$C$5:$C$18,0),MATCH(UsagePerHour!CI$4,Sales!$D$3:$ABF$3,0))/CI$2*INDEX(Usage!$D$5:$ABF$11,MATCH(UsagePerHour!$B$84,Usage!$C$5:$C$11,0),MATCH(UsagePerHour!CI$4,Usage!$D$3:$ABF$3,0)),"")</f>
        <v>39.817177840408874</v>
      </c>
      <c r="CJ91" s="6">
        <f>IFERROR(INDEX(Sales!$D$5:$ABF$18,MATCH(UsagePerHour!$B91,Sales!$C$5:$C$18,0),MATCH(UsagePerHour!CJ$4,Sales!$D$3:$ABF$3,0))/CJ$2*INDEX(Usage!$D$5:$ABF$11,MATCH(UsagePerHour!$B$84,Usage!$C$5:$C$11,0),MATCH(UsagePerHour!CJ$4,Usage!$D$3:$ABF$3,0)),"")</f>
        <v>29.921018427413969</v>
      </c>
      <c r="CK91" s="6">
        <f>IFERROR(INDEX(Sales!$D$5:$ABF$18,MATCH(UsagePerHour!$B91,Sales!$C$5:$C$18,0),MATCH(UsagePerHour!CK$4,Sales!$D$3:$ABF$3,0))/CK$2*INDEX(Usage!$D$5:$ABF$11,MATCH(UsagePerHour!$B$84,Usage!$C$5:$C$11,0),MATCH(UsagePerHour!CK$4,Usage!$D$3:$ABF$3,0)),"")</f>
        <v>56.456047904191614</v>
      </c>
      <c r="CL91" s="6">
        <f>IFERROR(INDEX(Sales!$D$5:$ABF$18,MATCH(UsagePerHour!$B91,Sales!$C$5:$C$18,0),MATCH(UsagePerHour!CL$4,Sales!$D$3:$ABF$3,0))/CL$2*INDEX(Usage!$D$5:$ABF$11,MATCH(UsagePerHour!$B$84,Usage!$C$5:$C$11,0),MATCH(UsagePerHour!CL$4,Usage!$D$3:$ABF$3,0)),"")</f>
        <v>18.618312387791743</v>
      </c>
      <c r="CM91" s="6">
        <f>IFERROR(INDEX(Sales!$D$5:$ABF$18,MATCH(UsagePerHour!$B91,Sales!$C$5:$C$18,0),MATCH(UsagePerHour!CM$4,Sales!$D$3:$ABF$3,0))/CM$2*INDEX(Usage!$D$5:$ABF$11,MATCH(UsagePerHour!$B$84,Usage!$C$5:$C$11,0),MATCH(UsagePerHour!CM$4,Usage!$D$3:$ABF$3,0)),"")</f>
        <v>48.646181798749538</v>
      </c>
      <c r="CN91" s="6">
        <f>IFERROR(INDEX(Sales!$D$5:$ABF$18,MATCH(UsagePerHour!$B91,Sales!$C$5:$C$18,0),MATCH(UsagePerHour!CN$4,Sales!$D$3:$ABF$3,0))/CN$2*INDEX(Usage!$D$5:$ABF$11,MATCH(UsagePerHour!$B$84,Usage!$C$5:$C$11,0),MATCH(UsagePerHour!CN$4,Usage!$D$3:$ABF$3,0)),"")</f>
        <v>34.197092518755291</v>
      </c>
      <c r="CO91" s="6">
        <f>IFERROR(INDEX(Sales!$D$5:$ABF$18,MATCH(UsagePerHour!$B91,Sales!$C$5:$C$18,0),MATCH(UsagePerHour!CO$4,Sales!$D$3:$ABF$3,0))/CO$2*INDEX(Usage!$D$5:$ABF$11,MATCH(UsagePerHour!$B$84,Usage!$C$5:$C$11,0),MATCH(UsagePerHour!CO$4,Usage!$D$3:$ABF$3,0)),"")</f>
        <v>371.84874840899448</v>
      </c>
      <c r="CP91" s="6">
        <f>IFERROR(INDEX(Sales!$D$5:$ABF$18,MATCH(UsagePerHour!$B91,Sales!$C$5:$C$18,0),MATCH(UsagePerHour!CP$4,Sales!$D$3:$ABF$3,0))/CP$2*INDEX(Usage!$D$5:$ABF$11,MATCH(UsagePerHour!$B$84,Usage!$C$5:$C$11,0),MATCH(UsagePerHour!CP$4,Usage!$D$3:$ABF$3,0)),"")</f>
        <v>39.817177840408874</v>
      </c>
      <c r="CQ91" s="6">
        <f>IFERROR(INDEX(Sales!$D$5:$ABF$18,MATCH(UsagePerHour!$B91,Sales!$C$5:$C$18,0),MATCH(UsagePerHour!CQ$4,Sales!$D$3:$ABF$3,0))/CQ$2*INDEX(Usage!$D$5:$ABF$11,MATCH(UsagePerHour!$B$84,Usage!$C$5:$C$11,0),MATCH(UsagePerHour!CQ$4,Usage!$D$3:$ABF$3,0)),"")</f>
        <v>29.921018427413969</v>
      </c>
      <c r="CR91" s="6">
        <f>IFERROR(INDEX(Sales!$D$5:$ABF$18,MATCH(UsagePerHour!$B91,Sales!$C$5:$C$18,0),MATCH(UsagePerHour!CR$4,Sales!$D$3:$ABF$3,0))/CR$2*INDEX(Usage!$D$5:$ABF$11,MATCH(UsagePerHour!$B$84,Usage!$C$5:$C$11,0),MATCH(UsagePerHour!CR$4,Usage!$D$3:$ABF$3,0)),"")</f>
        <v>56.456047904191614</v>
      </c>
      <c r="CS91" s="6">
        <f>IFERROR(INDEX(Sales!$D$5:$ABF$18,MATCH(UsagePerHour!$B91,Sales!$C$5:$C$18,0),MATCH(UsagePerHour!CS$4,Sales!$D$3:$ABF$3,0))/CS$2*INDEX(Usage!$D$5:$ABF$11,MATCH(UsagePerHour!$B$84,Usage!$C$5:$C$11,0),MATCH(UsagePerHour!CS$4,Usage!$D$3:$ABF$3,0)),"")</f>
        <v>18.618312387791743</v>
      </c>
      <c r="CT91" s="6">
        <f>IFERROR(INDEX(Sales!$D$5:$ABF$18,MATCH(UsagePerHour!$B91,Sales!$C$5:$C$18,0),MATCH(UsagePerHour!CT$4,Sales!$D$3:$ABF$3,0))/CT$2*INDEX(Usage!$D$5:$ABF$11,MATCH(UsagePerHour!$B$84,Usage!$C$5:$C$11,0),MATCH(UsagePerHour!CT$4,Usage!$D$3:$ABF$3,0)),"")</f>
        <v>48.646181798749538</v>
      </c>
      <c r="CU91" s="6">
        <f>IFERROR(INDEX(Sales!$D$5:$ABF$18,MATCH(UsagePerHour!$B91,Sales!$C$5:$C$18,0),MATCH(UsagePerHour!CU$4,Sales!$D$3:$ABF$3,0))/CU$2*INDEX(Usage!$D$5:$ABF$11,MATCH(UsagePerHour!$B$84,Usage!$C$5:$C$11,0),MATCH(UsagePerHour!CU$4,Usage!$D$3:$ABF$3,0)),"")</f>
        <v>34.197092518755291</v>
      </c>
      <c r="CV91" s="6">
        <f>IFERROR(INDEX(Sales!$D$5:$ABF$18,MATCH(UsagePerHour!$B91,Sales!$C$5:$C$18,0),MATCH(UsagePerHour!CV$4,Sales!$D$3:$ABF$3,0))/CV$2*INDEX(Usage!$D$5:$ABF$11,MATCH(UsagePerHour!$B$84,Usage!$C$5:$C$11,0),MATCH(UsagePerHour!CV$4,Usage!$D$3:$ABF$3,0)),"")</f>
        <v>371.84874840899448</v>
      </c>
      <c r="CW91" s="6">
        <f>IFERROR(INDEX(Sales!$D$5:$ABF$18,MATCH(UsagePerHour!$B91,Sales!$C$5:$C$18,0),MATCH(UsagePerHour!CW$4,Sales!$D$3:$ABF$3,0))/CW$2*INDEX(Usage!$D$5:$ABF$11,MATCH(UsagePerHour!$B$84,Usage!$C$5:$C$11,0),MATCH(UsagePerHour!CW$4,Usage!$D$3:$ABF$3,0)),"")</f>
        <v>39.817177840408874</v>
      </c>
      <c r="CX91" s="6">
        <f>IFERROR(INDEX(Sales!$D$5:$ABF$18,MATCH(UsagePerHour!$B91,Sales!$C$5:$C$18,0),MATCH(UsagePerHour!CX$4,Sales!$D$3:$ABF$3,0))/CX$2*INDEX(Usage!$D$5:$ABF$11,MATCH(UsagePerHour!$B$84,Usage!$C$5:$C$11,0),MATCH(UsagePerHour!CX$4,Usage!$D$3:$ABF$3,0)),"")</f>
        <v>29.921018427413969</v>
      </c>
      <c r="CY91" s="6">
        <f>IFERROR(INDEX(Sales!$D$5:$ABF$18,MATCH(UsagePerHour!$B91,Sales!$C$5:$C$18,0),MATCH(UsagePerHour!CY$4,Sales!$D$3:$ABF$3,0))/CY$2*INDEX(Usage!$D$5:$ABF$11,MATCH(UsagePerHour!$B$84,Usage!$C$5:$C$11,0),MATCH(UsagePerHour!CY$4,Usage!$D$3:$ABF$3,0)),"")</f>
        <v>56.456047904191614</v>
      </c>
      <c r="CZ91" s="6">
        <f>IFERROR(INDEX(Sales!$D$5:$ABF$18,MATCH(UsagePerHour!$B91,Sales!$C$5:$C$18,0),MATCH(UsagePerHour!CZ$4,Sales!$D$3:$ABF$3,0))/CZ$2*INDEX(Usage!$D$5:$ABF$11,MATCH(UsagePerHour!$B$84,Usage!$C$5:$C$11,0),MATCH(UsagePerHour!CZ$4,Usage!$D$3:$ABF$3,0)),"")</f>
        <v>18.618312387791743</v>
      </c>
      <c r="DA91" s="6">
        <f>IFERROR(INDEX(Sales!$D$5:$ABF$18,MATCH(UsagePerHour!$B91,Sales!$C$5:$C$18,0),MATCH(UsagePerHour!DA$4,Sales!$D$3:$ABF$3,0))/DA$2*INDEX(Usage!$D$5:$ABF$11,MATCH(UsagePerHour!$B$84,Usage!$C$5:$C$11,0),MATCH(UsagePerHour!DA$4,Usage!$D$3:$ABF$3,0)),"")</f>
        <v>75.111089820359282</v>
      </c>
      <c r="DB91" s="6">
        <f>IFERROR(INDEX(Sales!$D$5:$ABF$18,MATCH(UsagePerHour!$B91,Sales!$C$5:$C$18,0),MATCH(UsagePerHour!DB$4,Sales!$D$3:$ABF$3,0))/DB$2*INDEX(Usage!$D$5:$ABF$11,MATCH(UsagePerHour!$B$84,Usage!$C$5:$C$11,0),MATCH(UsagePerHour!DB$4,Usage!$D$3:$ABF$3,0)),"")</f>
        <v>9.4279158299457055</v>
      </c>
      <c r="DC91" s="6">
        <f>IFERROR(INDEX(Sales!$D$5:$ABF$18,MATCH(UsagePerHour!$B91,Sales!$C$5:$C$18,0),MATCH(UsagePerHour!DC$4,Sales!$D$3:$ABF$3,0))/DC$2*INDEX(Usage!$D$5:$ABF$11,MATCH(UsagePerHour!$B$84,Usage!$C$5:$C$11,0),MATCH(UsagePerHour!DC$4,Usage!$D$3:$ABF$3,0)),"")</f>
        <v>83.494833780455281</v>
      </c>
      <c r="DD91" s="6">
        <f>IFERROR(INDEX(Sales!$D$5:$ABF$18,MATCH(UsagePerHour!$B91,Sales!$C$5:$C$18,0),MATCH(UsagePerHour!DD$4,Sales!$D$3:$ABF$3,0))/DD$2*INDEX(Usage!$D$5:$ABF$11,MATCH(UsagePerHour!$B$84,Usage!$C$5:$C$11,0),MATCH(UsagePerHour!DD$4,Usage!$D$3:$ABF$3,0)),"")</f>
        <v>29.021684974950592</v>
      </c>
      <c r="DE91" s="6">
        <f>IFERROR(INDEX(Sales!$D$5:$ABF$18,MATCH(UsagePerHour!$B91,Sales!$C$5:$C$18,0),MATCH(UsagePerHour!DE$4,Sales!$D$3:$ABF$3,0))/DE$2*INDEX(Usage!$D$5:$ABF$11,MATCH(UsagePerHour!$B$84,Usage!$C$5:$C$11,0),MATCH(UsagePerHour!DE$4,Usage!$D$3:$ABF$3,0)),"")</f>
        <v>41.89195190497653</v>
      </c>
      <c r="DF91" s="6">
        <f>IFERROR(INDEX(Sales!$D$5:$ABF$18,MATCH(UsagePerHour!$B91,Sales!$C$5:$C$18,0),MATCH(UsagePerHour!DF$4,Sales!$D$3:$ABF$3,0))/DF$2*INDEX(Usage!$D$5:$ABF$11,MATCH(UsagePerHour!$B$84,Usage!$C$5:$C$11,0),MATCH(UsagePerHour!DF$4,Usage!$D$3:$ABF$3,0)),"")</f>
        <v>15.790234627724891</v>
      </c>
      <c r="DG91" s="6">
        <f>IFERROR(INDEX(Sales!$D$5:$ABF$18,MATCH(UsagePerHour!$B91,Sales!$C$5:$C$18,0),MATCH(UsagePerHour!DG$4,Sales!$D$3:$ABF$3,0))/DG$2*INDEX(Usage!$D$5:$ABF$11,MATCH(UsagePerHour!$B$84,Usage!$C$5:$C$11,0),MATCH(UsagePerHour!DG$4,Usage!$D$3:$ABF$3,0)),"")</f>
        <v>5.9262961345880516</v>
      </c>
      <c r="DH91" s="6">
        <f>IFERROR(INDEX(Sales!$D$5:$ABF$18,MATCH(UsagePerHour!$B91,Sales!$C$5:$C$18,0),MATCH(UsagePerHour!DH$4,Sales!$D$3:$ABF$3,0))/DH$2*INDEX(Usage!$D$5:$ABF$11,MATCH(UsagePerHour!$B$84,Usage!$C$5:$C$11,0),MATCH(UsagePerHour!DH$4,Usage!$D$3:$ABF$3,0)),"")</f>
        <v>88.478830970311478</v>
      </c>
      <c r="DI91" s="6">
        <f>IFERROR(INDEX(Sales!$D$5:$ABF$18,MATCH(UsagePerHour!$B91,Sales!$C$5:$C$18,0),MATCH(UsagePerHour!DI$4,Sales!$D$3:$ABF$3,0))/DI$2*INDEX(Usage!$D$5:$ABF$11,MATCH(UsagePerHour!$B$84,Usage!$C$5:$C$11,0),MATCH(UsagePerHour!DI$4,Usage!$D$3:$ABF$3,0)),"")</f>
        <v>43.195464464631378</v>
      </c>
      <c r="DJ91" s="6">
        <f>IFERROR(INDEX(Sales!$D$5:$ABF$18,MATCH(UsagePerHour!$B91,Sales!$C$5:$C$18,0),MATCH(UsagePerHour!DJ$4,Sales!$D$3:$ABF$3,0))/DJ$2*INDEX(Usage!$D$5:$ABF$11,MATCH(UsagePerHour!$B$84,Usage!$C$5:$C$11,0),MATCH(UsagePerHour!DJ$4,Usage!$D$3:$ABF$3,0)),"")</f>
        <v>70.518893991408021</v>
      </c>
      <c r="DK91" s="6">
        <f>IFERROR(INDEX(Sales!$D$5:$ABF$18,MATCH(UsagePerHour!$B91,Sales!$C$5:$C$18,0),MATCH(UsagePerHour!DK$4,Sales!$D$3:$ABF$3,0))/DK$2*INDEX(Usage!$D$5:$ABF$11,MATCH(UsagePerHour!$B$84,Usage!$C$5:$C$11,0),MATCH(UsagePerHour!DK$4,Usage!$D$3:$ABF$3,0)),"")</f>
        <v>14.692806394868192</v>
      </c>
      <c r="DL91" s="6">
        <f>IFERROR(INDEX(Sales!$D$5:$ABF$18,MATCH(UsagePerHour!$B91,Sales!$C$5:$C$18,0),MATCH(UsagePerHour!DL$4,Sales!$D$3:$ABF$3,0))/DL$2*INDEX(Usage!$D$5:$ABF$11,MATCH(UsagePerHour!$B$84,Usage!$C$5:$C$11,0),MATCH(UsagePerHour!DL$4,Usage!$D$3:$ABF$3,0)),"")</f>
        <v>36.554029792837319</v>
      </c>
      <c r="DM91" s="6">
        <f>IFERROR(INDEX(Sales!$D$5:$ABF$18,MATCH(UsagePerHour!$B91,Sales!$C$5:$C$18,0),MATCH(UsagePerHour!DM$4,Sales!$D$3:$ABF$3,0))/DM$2*INDEX(Usage!$D$5:$ABF$11,MATCH(UsagePerHour!$B$84,Usage!$C$5:$C$11,0),MATCH(UsagePerHour!DM$4,Usage!$D$3:$ABF$3,0)),"")</f>
        <v>24.458447488584476</v>
      </c>
      <c r="DN91" s="6">
        <f>IFERROR(INDEX(Sales!$D$5:$ABF$18,MATCH(UsagePerHour!$B91,Sales!$C$5:$C$18,0),MATCH(UsagePerHour!DN$4,Sales!$D$3:$ABF$3,0))/DN$2*INDEX(Usage!$D$5:$ABF$11,MATCH(UsagePerHour!$B$84,Usage!$C$5:$C$11,0),MATCH(UsagePerHour!DN$4,Usage!$D$3:$ABF$3,0)),"")</f>
        <v>18.601179877057429</v>
      </c>
      <c r="DO91" s="6">
        <f>IFERROR(INDEX(Sales!$D$5:$ABF$18,MATCH(UsagePerHour!$B91,Sales!$C$5:$C$18,0),MATCH(UsagePerHour!DO$4,Sales!$D$3:$ABF$3,0))/DO$2*INDEX(Usage!$D$5:$ABF$11,MATCH(UsagePerHour!$B$84,Usage!$C$5:$C$11,0),MATCH(UsagePerHour!DO$4,Usage!$D$3:$ABF$3,0)),"")</f>
        <v>13.533503454998996</v>
      </c>
      <c r="DP91" s="6">
        <f>IFERROR(INDEX(Sales!$D$5:$ABF$18,MATCH(UsagePerHour!$B91,Sales!$C$5:$C$18,0),MATCH(UsagePerHour!DP$4,Sales!$D$3:$ABF$3,0))/DP$2*INDEX(Usage!$D$5:$ABF$11,MATCH(UsagePerHour!$B$84,Usage!$C$5:$C$11,0),MATCH(UsagePerHour!DP$4,Usage!$D$3:$ABF$3,0)),"")</f>
        <v>28.284982654317332</v>
      </c>
      <c r="DQ91" s="6">
        <f>IFERROR(INDEX(Sales!$D$5:$ABF$18,MATCH(UsagePerHour!$B91,Sales!$C$5:$C$18,0),MATCH(UsagePerHour!DQ$4,Sales!$D$3:$ABF$3,0))/DQ$2*INDEX(Usage!$D$5:$ABF$11,MATCH(UsagePerHour!$B$84,Usage!$C$5:$C$11,0),MATCH(UsagePerHour!DQ$4,Usage!$D$3:$ABF$3,0)),"")</f>
        <v>147.09680959441093</v>
      </c>
      <c r="DR91" s="6">
        <f>IFERROR(INDEX(Sales!$D$5:$ABF$18,MATCH(UsagePerHour!$B91,Sales!$C$5:$C$18,0),MATCH(UsagePerHour!DR$4,Sales!$D$3:$ABF$3,0))/DR$2*INDEX(Usage!$D$5:$ABF$11,MATCH(UsagePerHour!$B$84,Usage!$C$5:$C$11,0),MATCH(UsagePerHour!DR$4,Usage!$D$3:$ABF$3,0)),"")</f>
        <v>21.798239155963078</v>
      </c>
      <c r="DS91" s="6">
        <f>IFERROR(INDEX(Sales!$D$5:$ABF$18,MATCH(UsagePerHour!$B91,Sales!$C$5:$C$18,0),MATCH(UsagePerHour!DS$4,Sales!$D$3:$ABF$3,0))/DS$2*INDEX(Usage!$D$5:$ABF$11,MATCH(UsagePerHour!$B$84,Usage!$C$5:$C$11,0),MATCH(UsagePerHour!DS$4,Usage!$D$3:$ABF$3,0)),"")</f>
        <v>53.395769601989237</v>
      </c>
      <c r="DT91" s="6">
        <f>IFERROR(INDEX(Sales!$D$5:$ABF$18,MATCH(UsagePerHour!$B91,Sales!$C$5:$C$18,0),MATCH(UsagePerHour!DT$4,Sales!$D$3:$ABF$3,0))/DT$2*INDEX(Usage!$D$5:$ABF$11,MATCH(UsagePerHour!$B$84,Usage!$C$5:$C$11,0),MATCH(UsagePerHour!DT$4,Usage!$D$3:$ABF$3,0)),"")</f>
        <v>5.8402996070726907</v>
      </c>
      <c r="DU91" s="6">
        <f>IFERROR(INDEX(Sales!$D$5:$ABF$18,MATCH(UsagePerHour!$B91,Sales!$C$5:$C$18,0),MATCH(UsagePerHour!DU$4,Sales!$D$3:$ABF$3,0))/DU$2*INDEX(Usage!$D$5:$ABF$11,MATCH(UsagePerHour!$B$84,Usage!$C$5:$C$11,0),MATCH(UsagePerHour!DU$4,Usage!$D$3:$ABF$3,0)),"")</f>
        <v>9.1421620247648789</v>
      </c>
      <c r="DV91" s="6">
        <f>IFERROR(INDEX(Sales!$D$5:$ABF$18,MATCH(UsagePerHour!$B91,Sales!$C$5:$C$18,0),MATCH(UsagePerHour!DV$4,Sales!$D$3:$ABF$3,0))/DV$2*INDEX(Usage!$D$5:$ABF$11,MATCH(UsagePerHour!$B$84,Usage!$C$5:$C$11,0),MATCH(UsagePerHour!DV$4,Usage!$D$3:$ABF$3,0)),"")</f>
        <v>20.147703703703705</v>
      </c>
      <c r="DW91" s="6">
        <f>IFERROR(INDEX(Sales!$D$5:$ABF$18,MATCH(UsagePerHour!$B91,Sales!$C$5:$C$18,0),MATCH(UsagePerHour!DW$4,Sales!$D$3:$ABF$3,0))/DW$2*INDEX(Usage!$D$5:$ABF$11,MATCH(UsagePerHour!$B$84,Usage!$C$5:$C$11,0),MATCH(UsagePerHour!DW$4,Usage!$D$3:$ABF$3,0)),"")</f>
        <v>24.221157098165214</v>
      </c>
      <c r="DX91" s="6">
        <f>IFERROR(INDEX(Sales!$D$5:$ABF$18,MATCH(UsagePerHour!$B91,Sales!$C$5:$C$18,0),MATCH(UsagePerHour!DX$4,Sales!$D$3:$ABF$3,0))/DX$2*INDEX(Usage!$D$5:$ABF$11,MATCH(UsagePerHour!$B$84,Usage!$C$5:$C$11,0),MATCH(UsagePerHour!DX$4,Usage!$D$3:$ABF$3,0)),"")</f>
        <v>231.19170340255613</v>
      </c>
      <c r="DY91" s="6">
        <f>IFERROR(INDEX(Sales!$D$5:$ABF$18,MATCH(UsagePerHour!$B91,Sales!$C$5:$C$18,0),MATCH(UsagePerHour!DY$4,Sales!$D$3:$ABF$3,0))/DY$2*INDEX(Usage!$D$5:$ABF$11,MATCH(UsagePerHour!$B$84,Usage!$C$5:$C$11,0),MATCH(UsagePerHour!DY$4,Usage!$D$3:$ABF$3,0)),"")</f>
        <v>66.730208965842948</v>
      </c>
      <c r="DZ91" s="6">
        <f>IFERROR(INDEX(Sales!$D$5:$ABF$18,MATCH(UsagePerHour!$B91,Sales!$C$5:$C$18,0),MATCH(UsagePerHour!DZ$4,Sales!$D$3:$ABF$3,0))/DZ$2*INDEX(Usage!$D$5:$ABF$11,MATCH(UsagePerHour!$B$84,Usage!$C$5:$C$11,0),MATCH(UsagePerHour!DZ$4,Usage!$D$3:$ABF$3,0)),"")</f>
        <v>44.485324238154632</v>
      </c>
      <c r="EA91" s="6">
        <f>IFERROR(INDEX(Sales!$D$5:$ABF$18,MATCH(UsagePerHour!$B91,Sales!$C$5:$C$18,0),MATCH(UsagePerHour!EA$4,Sales!$D$3:$ABF$3,0))/EA$2*INDEX(Usage!$D$5:$ABF$11,MATCH(UsagePerHour!$B$84,Usage!$C$5:$C$11,0),MATCH(UsagePerHour!EA$4,Usage!$D$3:$ABF$3,0)),"")</f>
        <v>44.585710356575667</v>
      </c>
      <c r="EB91" s="6">
        <f>IFERROR(INDEX(Sales!$D$5:$ABF$18,MATCH(UsagePerHour!$B91,Sales!$C$5:$C$18,0),MATCH(UsagePerHour!EB$4,Sales!$D$3:$ABF$3,0))/EB$2*INDEX(Usage!$D$5:$ABF$11,MATCH(UsagePerHour!$B$84,Usage!$C$5:$C$11,0),MATCH(UsagePerHour!EB$4,Usage!$D$3:$ABF$3,0)),"")</f>
        <v>11.948322100035474</v>
      </c>
      <c r="EC91" s="6">
        <f>IFERROR(INDEX(Sales!$D$5:$ABF$18,MATCH(UsagePerHour!$B91,Sales!$C$5:$C$18,0),MATCH(UsagePerHour!EC$4,Sales!$D$3:$ABF$3,0))/EC$2*INDEX(Usage!$D$5:$ABF$11,MATCH(UsagePerHour!$B$84,Usage!$C$5:$C$11,0),MATCH(UsagePerHour!EC$4,Usage!$D$3:$ABF$3,0)),"")</f>
        <v>28.913867879067237</v>
      </c>
      <c r="ED91" s="6">
        <f>IFERROR(INDEX(Sales!$D$5:$ABF$18,MATCH(UsagePerHour!$B91,Sales!$C$5:$C$18,0),MATCH(UsagePerHour!ED$4,Sales!$D$3:$ABF$3,0))/ED$2*INDEX(Usage!$D$5:$ABF$11,MATCH(UsagePerHour!$B$84,Usage!$C$5:$C$11,0),MATCH(UsagePerHour!ED$4,Usage!$D$3:$ABF$3,0)),"")</f>
        <v>16.569399240870816</v>
      </c>
      <c r="EE91" s="6">
        <f>IFERROR(INDEX(Sales!$D$5:$ABF$18,MATCH(UsagePerHour!$B91,Sales!$C$5:$C$18,0),MATCH(UsagePerHour!EE$4,Sales!$D$3:$ABF$3,0))/EE$2*INDEX(Usage!$D$5:$ABF$11,MATCH(UsagePerHour!$B$84,Usage!$C$5:$C$11,0),MATCH(UsagePerHour!EE$4,Usage!$D$3:$ABF$3,0)),"")</f>
        <v>133.24845004882286</v>
      </c>
      <c r="EF91" s="6">
        <f>IFERROR(INDEX(Sales!$D$5:$ABF$18,MATCH(UsagePerHour!$B91,Sales!$C$5:$C$18,0),MATCH(UsagePerHour!EF$4,Sales!$D$3:$ABF$3,0))/EF$2*INDEX(Usage!$D$5:$ABF$11,MATCH(UsagePerHour!$B$84,Usage!$C$5:$C$11,0),MATCH(UsagePerHour!EF$4,Usage!$D$3:$ABF$3,0)),"")</f>
        <v>39.851013904982615</v>
      </c>
      <c r="EG91" s="6">
        <f>IFERROR(INDEX(Sales!$D$5:$ABF$18,MATCH(UsagePerHour!$B91,Sales!$C$5:$C$18,0),MATCH(UsagePerHour!EG$4,Sales!$D$3:$ABF$3,0))/EG$2*INDEX(Usage!$D$5:$ABF$11,MATCH(UsagePerHour!$B$84,Usage!$C$5:$C$11,0),MATCH(UsagePerHour!EG$4,Usage!$D$3:$ABF$3,0)),"")</f>
        <v>29.007794662605505</v>
      </c>
      <c r="EH91" s="6">
        <f>IFERROR(INDEX(Sales!$D$5:$ABF$18,MATCH(UsagePerHour!$B91,Sales!$C$5:$C$18,0),MATCH(UsagePerHour!EH$4,Sales!$D$3:$ABF$3,0))/EH$2*INDEX(Usage!$D$5:$ABF$11,MATCH(UsagePerHour!$B$84,Usage!$C$5:$C$11,0),MATCH(UsagePerHour!EH$4,Usage!$D$3:$ABF$3,0)),"")</f>
        <v>7.2762675407149437</v>
      </c>
      <c r="EI91" s="6">
        <f>IFERROR(INDEX(Sales!$D$5:$ABF$18,MATCH(UsagePerHour!$B91,Sales!$C$5:$C$18,0),MATCH(UsagePerHour!EI$4,Sales!$D$3:$ABF$3,0))/EI$2*INDEX(Usage!$D$5:$ABF$11,MATCH(UsagePerHour!$B$84,Usage!$C$5:$C$11,0),MATCH(UsagePerHour!EI$4,Usage!$D$3:$ABF$3,0)),"")</f>
        <v>14.326518562255517</v>
      </c>
      <c r="EJ91" s="6">
        <f>IFERROR(INDEX(Sales!$D$5:$ABF$18,MATCH(UsagePerHour!$B91,Sales!$C$5:$C$18,0),MATCH(UsagePerHour!EJ$4,Sales!$D$3:$ABF$3,0))/EJ$2*INDEX(Usage!$D$5:$ABF$11,MATCH(UsagePerHour!$B$84,Usage!$C$5:$C$11,0),MATCH(UsagePerHour!EJ$4,Usage!$D$3:$ABF$3,0)),"")</f>
        <v>24.694973672344879</v>
      </c>
      <c r="EK91" s="6">
        <f>IFERROR(INDEX(Sales!$D$5:$ABF$18,MATCH(UsagePerHour!$B91,Sales!$C$5:$C$18,0),MATCH(UsagePerHour!EK$4,Sales!$D$3:$ABF$3,0))/EK$2*INDEX(Usage!$D$5:$ABF$11,MATCH(UsagePerHour!$B$84,Usage!$C$5:$C$11,0),MATCH(UsagePerHour!EK$4,Usage!$D$3:$ABF$3,0)),"")</f>
        <v>43.792854503595485</v>
      </c>
      <c r="EL91" s="6">
        <f>IFERROR(INDEX(Sales!$D$5:$ABF$18,MATCH(UsagePerHour!$B91,Sales!$C$5:$C$18,0),MATCH(UsagePerHour!EL$4,Sales!$D$3:$ABF$3,0))/EL$2*INDEX(Usage!$D$5:$ABF$11,MATCH(UsagePerHour!$B$84,Usage!$C$5:$C$11,0),MATCH(UsagePerHour!EL$4,Usage!$D$3:$ABF$3,0)),"")</f>
        <v>271.18712522520099</v>
      </c>
      <c r="EM91" s="6">
        <f>IFERROR(INDEX(Sales!$D$5:$ABF$18,MATCH(UsagePerHour!$B91,Sales!$C$5:$C$18,0),MATCH(UsagePerHour!EM$4,Sales!$D$3:$ABF$3,0))/EM$2*INDEX(Usage!$D$5:$ABF$11,MATCH(UsagePerHour!$B$84,Usage!$C$5:$C$11,0),MATCH(UsagePerHour!EM$4,Usage!$D$3:$ABF$3,0)),"")</f>
        <v>19.914112819907313</v>
      </c>
      <c r="EN91" s="6">
        <f>IFERROR(INDEX(Sales!$D$5:$ABF$18,MATCH(UsagePerHour!$B91,Sales!$C$5:$C$18,0),MATCH(UsagePerHour!EN$4,Sales!$D$3:$ABF$3,0))/EN$2*INDEX(Usage!$D$5:$ABF$11,MATCH(UsagePerHour!$B$84,Usage!$C$5:$C$11,0),MATCH(UsagePerHour!EN$4,Usage!$D$3:$ABF$3,0)),"")</f>
        <v>40.965180680893916</v>
      </c>
      <c r="EO91" s="6">
        <f>IFERROR(INDEX(Sales!$D$5:$ABF$18,MATCH(UsagePerHour!$B91,Sales!$C$5:$C$18,0),MATCH(UsagePerHour!EO$4,Sales!$D$3:$ABF$3,0))/EO$2*INDEX(Usage!$D$5:$ABF$11,MATCH(UsagePerHour!$B$84,Usage!$C$5:$C$11,0),MATCH(UsagePerHour!EO$4,Usage!$D$3:$ABF$3,0)),"")</f>
        <v>22.623213346292051</v>
      </c>
      <c r="EP91" s="6">
        <f>IFERROR(INDEX(Sales!$D$5:$ABF$18,MATCH(UsagePerHour!$B91,Sales!$C$5:$C$18,0),MATCH(UsagePerHour!EP$4,Sales!$D$3:$ABF$3,0))/EP$2*INDEX(Usage!$D$5:$ABF$11,MATCH(UsagePerHour!$B$84,Usage!$C$5:$C$11,0),MATCH(UsagePerHour!EP$4,Usage!$D$3:$ABF$3,0)),"")</f>
        <v>19.921044058182098</v>
      </c>
      <c r="EQ91" s="6">
        <f>IFERROR(INDEX(Sales!$D$5:$ABF$18,MATCH(UsagePerHour!$B91,Sales!$C$5:$C$18,0),MATCH(UsagePerHour!EQ$4,Sales!$D$3:$ABF$3,0))/EQ$2*INDEX(Usage!$D$5:$ABF$11,MATCH(UsagePerHour!$B$84,Usage!$C$5:$C$11,0),MATCH(UsagePerHour!EQ$4,Usage!$D$3:$ABF$3,0)),"")</f>
        <v>27.557940729483281</v>
      </c>
      <c r="ER91" s="6">
        <f>IFERROR(INDEX(Sales!$D$5:$ABF$18,MATCH(UsagePerHour!$B91,Sales!$C$5:$C$18,0),MATCH(UsagePerHour!ER$4,Sales!$D$3:$ABF$3,0))/ER$2*INDEX(Usage!$D$5:$ABF$11,MATCH(UsagePerHour!$B$84,Usage!$C$5:$C$11,0),MATCH(UsagePerHour!ER$4,Usage!$D$3:$ABF$3,0)),"")</f>
        <v>31.164784053156147</v>
      </c>
      <c r="ES91" s="6">
        <f>IFERROR(INDEX(Sales!$D$5:$ABF$18,MATCH(UsagePerHour!$B91,Sales!$C$5:$C$18,0),MATCH(UsagePerHour!ES$4,Sales!$D$3:$ABF$3,0))/ES$2*INDEX(Usage!$D$5:$ABF$11,MATCH(UsagePerHour!$B$84,Usage!$C$5:$C$11,0),MATCH(UsagePerHour!ES$4,Usage!$D$3:$ABF$3,0)),"")</f>
        <v>226.98886779002927</v>
      </c>
      <c r="ET91" s="6">
        <f>IFERROR(INDEX(Sales!$D$5:$ABF$18,MATCH(UsagePerHour!$B91,Sales!$C$5:$C$18,0),MATCH(UsagePerHour!ET$4,Sales!$D$3:$ABF$3,0))/ET$2*INDEX(Usage!$D$5:$ABF$11,MATCH(UsagePerHour!$B$84,Usage!$C$5:$C$11,0),MATCH(UsagePerHour!ET$4,Usage!$D$3:$ABF$3,0)),"")</f>
        <v>29.07944954197982</v>
      </c>
      <c r="EU91" s="6">
        <f>IFERROR(INDEX(Sales!$D$5:$ABF$18,MATCH(UsagePerHour!$B91,Sales!$C$5:$C$18,0),MATCH(UsagePerHour!EU$4,Sales!$D$3:$ABF$3,0))/EU$2*INDEX(Usage!$D$5:$ABF$11,MATCH(UsagePerHour!$B$84,Usage!$C$5:$C$11,0),MATCH(UsagePerHour!EU$4,Usage!$D$3:$ABF$3,0)),"")</f>
        <v>61.758404307062733</v>
      </c>
      <c r="EV91" s="6">
        <f>IFERROR(INDEX(Sales!$D$5:$ABF$18,MATCH(UsagePerHour!$B91,Sales!$C$5:$C$18,0),MATCH(UsagePerHour!EV$4,Sales!$D$3:$ABF$3,0))/EV$2*INDEX(Usage!$D$5:$ABF$11,MATCH(UsagePerHour!$B$84,Usage!$C$5:$C$11,0),MATCH(UsagePerHour!EV$4,Usage!$D$3:$ABF$3,0)),"")</f>
        <v>25.401120156827425</v>
      </c>
      <c r="EW91" s="6">
        <f>IFERROR(INDEX(Sales!$D$5:$ABF$18,MATCH(UsagePerHour!$B91,Sales!$C$5:$C$18,0),MATCH(UsagePerHour!EW$4,Sales!$D$3:$ABF$3,0))/EW$2*INDEX(Usage!$D$5:$ABF$11,MATCH(UsagePerHour!$B$84,Usage!$C$5:$C$11,0),MATCH(UsagePerHour!EW$4,Usage!$D$3:$ABF$3,0)),"")</f>
        <v>15.74683943468165</v>
      </c>
      <c r="EX91" s="6">
        <f>IFERROR(INDEX(Sales!$D$5:$ABF$18,MATCH(UsagePerHour!$B91,Sales!$C$5:$C$18,0),MATCH(UsagePerHour!EX$4,Sales!$D$3:$ABF$3,0))/EX$2*INDEX(Usage!$D$5:$ABF$11,MATCH(UsagePerHour!$B$84,Usage!$C$5:$C$11,0),MATCH(UsagePerHour!EX$4,Usage!$D$3:$ABF$3,0)),"")</f>
        <v>36.119063535930636</v>
      </c>
      <c r="EY91" s="6">
        <f>IFERROR(INDEX(Sales!$D$5:$ABF$18,MATCH(UsagePerHour!$B91,Sales!$C$5:$C$18,0),MATCH(UsagePerHour!EY$4,Sales!$D$3:$ABF$3,0))/EY$2*INDEX(Usage!$D$5:$ABF$11,MATCH(UsagePerHour!$B$84,Usage!$C$5:$C$11,0),MATCH(UsagePerHour!EY$4,Usage!$D$3:$ABF$3,0)),"")</f>
        <v>89.893940984983729</v>
      </c>
      <c r="EZ91" s="6">
        <f>IFERROR(INDEX(Sales!$D$5:$ABF$18,MATCH(UsagePerHour!$B91,Sales!$C$5:$C$18,0),MATCH(UsagePerHour!EZ$4,Sales!$D$3:$ABF$3,0))/EZ$2*INDEX(Usage!$D$5:$ABF$11,MATCH(UsagePerHour!$B$84,Usage!$C$5:$C$11,0),MATCH(UsagePerHour!EZ$4,Usage!$D$3:$ABF$3,0)),"")</f>
        <v>232.06836148267124</v>
      </c>
      <c r="FA91" s="6">
        <f>IFERROR(INDEX(Sales!$D$5:$ABF$18,MATCH(UsagePerHour!$B91,Sales!$C$5:$C$18,0),MATCH(UsagePerHour!FA$4,Sales!$D$3:$ABF$3,0))/FA$2*INDEX(Usage!$D$5:$ABF$11,MATCH(UsagePerHour!$B$84,Usage!$C$5:$C$11,0),MATCH(UsagePerHour!FA$4,Usage!$D$3:$ABF$3,0)),"")</f>
        <v>39.408662580647828</v>
      </c>
      <c r="FB91" s="6">
        <f>IFERROR(INDEX(Sales!$D$5:$ABF$18,MATCH(UsagePerHour!$B91,Sales!$C$5:$C$18,0),MATCH(UsagePerHour!FB$4,Sales!$D$3:$ABF$3,0))/FB$2*INDEX(Usage!$D$5:$ABF$11,MATCH(UsagePerHour!$B$84,Usage!$C$5:$C$11,0),MATCH(UsagePerHour!FB$4,Usage!$D$3:$ABF$3,0)),"")</f>
        <v>24.556717036019986</v>
      </c>
      <c r="FC91" s="6">
        <f>IFERROR(INDEX(Sales!$D$5:$ABF$18,MATCH(UsagePerHour!$B91,Sales!$C$5:$C$18,0),MATCH(UsagePerHour!FC$4,Sales!$D$3:$ABF$3,0))/FC$2*INDEX(Usage!$D$5:$ABF$11,MATCH(UsagePerHour!$B$84,Usage!$C$5:$C$11,0),MATCH(UsagePerHour!FC$4,Usage!$D$3:$ABF$3,0)),"")</f>
        <v>13.629896422696625</v>
      </c>
      <c r="FD91" s="6">
        <f>IFERROR(INDEX(Sales!$D$5:$ABF$18,MATCH(UsagePerHour!$B91,Sales!$C$5:$C$18,0),MATCH(UsagePerHour!FD$4,Sales!$D$3:$ABF$3,0))/FD$2*INDEX(Usage!$D$5:$ABF$11,MATCH(UsagePerHour!$B$84,Usage!$C$5:$C$11,0),MATCH(UsagePerHour!FD$4,Usage!$D$3:$ABF$3,0)),"")</f>
        <v>3.3384308082218261</v>
      </c>
      <c r="FE91" s="6">
        <f>IFERROR(INDEX(Sales!$D$5:$ABF$18,MATCH(UsagePerHour!$B91,Sales!$C$5:$C$18,0),MATCH(UsagePerHour!FE$4,Sales!$D$3:$ABF$3,0))/FE$2*INDEX(Usage!$D$5:$ABF$11,MATCH(UsagePerHour!$B$84,Usage!$C$5:$C$11,0),MATCH(UsagePerHour!FE$4,Usage!$D$3:$ABF$3,0)),"")</f>
        <v>9.0594559374490959</v>
      </c>
      <c r="FF91" s="6">
        <f>IFERROR(INDEX(Sales!$D$5:$ABF$18,MATCH(UsagePerHour!$B91,Sales!$C$5:$C$18,0),MATCH(UsagePerHour!FF$4,Sales!$D$3:$ABF$3,0))/FF$2*INDEX(Usage!$D$5:$ABF$11,MATCH(UsagePerHour!$B$84,Usage!$C$5:$C$11,0),MATCH(UsagePerHour!FF$4,Usage!$D$3:$ABF$3,0)),"")</f>
        <v>11.996382887770872</v>
      </c>
      <c r="FG91" s="6">
        <f>IFERROR(INDEX(Sales!$D$5:$ABF$18,MATCH(UsagePerHour!$B91,Sales!$C$5:$C$18,0),MATCH(UsagePerHour!FG$4,Sales!$D$3:$ABF$3,0))/FG$2*INDEX(Usage!$D$5:$ABF$11,MATCH(UsagePerHour!$B$84,Usage!$C$5:$C$11,0),MATCH(UsagePerHour!FG$4,Usage!$D$3:$ABF$3,0)),"")</f>
        <v>24.625408351392437</v>
      </c>
      <c r="FH91" s="6">
        <f>IFERROR(INDEX(Sales!$D$5:$ABF$18,MATCH(UsagePerHour!$B91,Sales!$C$5:$C$18,0),MATCH(UsagePerHour!FH$4,Sales!$D$3:$ABF$3,0))/FH$2*INDEX(Usage!$D$5:$ABF$11,MATCH(UsagePerHour!$B$84,Usage!$C$5:$C$11,0),MATCH(UsagePerHour!FH$4,Usage!$D$3:$ABF$3,0)),"")</f>
        <v>1.5532144662469556</v>
      </c>
      <c r="FI91" s="6">
        <f>IFERROR(INDEX(Sales!$D$5:$ABF$18,MATCH(UsagePerHour!$B91,Sales!$C$5:$C$18,0),MATCH(UsagePerHour!FI$4,Sales!$D$3:$ABF$3,0))/FI$2*INDEX(Usage!$D$5:$ABF$11,MATCH(UsagePerHour!$B$84,Usage!$C$5:$C$11,0),MATCH(UsagePerHour!FI$4,Usage!$D$3:$ABF$3,0)),"")</f>
        <v>19.018466617688407</v>
      </c>
      <c r="FJ91" s="6">
        <f>IFERROR(INDEX(Sales!$D$5:$ABF$18,MATCH(UsagePerHour!$B91,Sales!$C$5:$C$18,0),MATCH(UsagePerHour!FJ$4,Sales!$D$3:$ABF$3,0))/FJ$2*INDEX(Usage!$D$5:$ABF$11,MATCH(UsagePerHour!$B$84,Usage!$C$5:$C$11,0),MATCH(UsagePerHour!FJ$4,Usage!$D$3:$ABF$3,0)),"")</f>
        <v>20.934176398168841</v>
      </c>
      <c r="FK91" s="6">
        <f>IFERROR(INDEX(Sales!$D$5:$ABF$18,MATCH(UsagePerHour!$B91,Sales!$C$5:$C$18,0),MATCH(UsagePerHour!FK$4,Sales!$D$3:$ABF$3,0))/FK$2*INDEX(Usage!$D$5:$ABF$11,MATCH(UsagePerHour!$B$84,Usage!$C$5:$C$11,0),MATCH(UsagePerHour!FK$4,Usage!$D$3:$ABF$3,0)),"")</f>
        <v>20.551041962575297</v>
      </c>
      <c r="FL91" s="6">
        <f>IFERROR(INDEX(Sales!$D$5:$ABF$18,MATCH(UsagePerHour!$B91,Sales!$C$5:$C$18,0),MATCH(UsagePerHour!FL$4,Sales!$D$3:$ABF$3,0))/FL$2*INDEX(Usage!$D$5:$ABF$11,MATCH(UsagePerHour!$B$84,Usage!$C$5:$C$11,0),MATCH(UsagePerHour!FL$4,Usage!$D$3:$ABF$3,0)),"")</f>
        <v>24.689217095173113</v>
      </c>
      <c r="FM91" s="6">
        <f>IFERROR(INDEX(Sales!$D$5:$ABF$18,MATCH(UsagePerHour!$B91,Sales!$C$5:$C$18,0),MATCH(UsagePerHour!FM$4,Sales!$D$3:$ABF$3,0))/FM$2*INDEX(Usage!$D$5:$ABF$11,MATCH(UsagePerHour!$B$84,Usage!$C$5:$C$11,0),MATCH(UsagePerHour!FM$4,Usage!$D$3:$ABF$3,0)),"")</f>
        <v>60.630138866163847</v>
      </c>
      <c r="FN91" s="6">
        <f>IFERROR(INDEX(Sales!$D$5:$ABF$18,MATCH(UsagePerHour!$B91,Sales!$C$5:$C$18,0),MATCH(UsagePerHour!FN$4,Sales!$D$3:$ABF$3,0))/FN$2*INDEX(Usage!$D$5:$ABF$11,MATCH(UsagePerHour!$B$84,Usage!$C$5:$C$11,0),MATCH(UsagePerHour!FN$4,Usage!$D$3:$ABF$3,0)),"")</f>
        <v>81.925877459456927</v>
      </c>
      <c r="FO91" s="6">
        <f>IFERROR(INDEX(Sales!$D$5:$ABF$18,MATCH(UsagePerHour!$B91,Sales!$C$5:$C$18,0),MATCH(UsagePerHour!FO$4,Sales!$D$3:$ABF$3,0))/FO$2*INDEX(Usage!$D$5:$ABF$11,MATCH(UsagePerHour!$B$84,Usage!$C$5:$C$11,0),MATCH(UsagePerHour!FO$4,Usage!$D$3:$ABF$3,0)),"")</f>
        <v>40.560449166218397</v>
      </c>
      <c r="FP91" s="6">
        <f>IFERROR(INDEX(Sales!$D$5:$ABF$18,MATCH(UsagePerHour!$B91,Sales!$C$5:$C$18,0),MATCH(UsagePerHour!FP$4,Sales!$D$3:$ABF$3,0))/FP$2*INDEX(Usage!$D$5:$ABF$11,MATCH(UsagePerHour!$B$84,Usage!$C$5:$C$11,0),MATCH(UsagePerHour!FP$4,Usage!$D$3:$ABF$3,0)),"")</f>
        <v>79.291906503591122</v>
      </c>
      <c r="FQ91" s="6">
        <f>IFERROR(INDEX(Sales!$D$5:$ABF$18,MATCH(UsagePerHour!$B91,Sales!$C$5:$C$18,0),MATCH(UsagePerHour!FQ$4,Sales!$D$3:$ABF$3,0))/FQ$2*INDEX(Usage!$D$5:$ABF$11,MATCH(UsagePerHour!$B$84,Usage!$C$5:$C$11,0),MATCH(UsagePerHour!FQ$4,Usage!$D$3:$ABF$3,0)),"")</f>
        <v>105.00583224203805</v>
      </c>
      <c r="FR91" s="6">
        <f>IFERROR(INDEX(Sales!$D$5:$ABF$18,MATCH(UsagePerHour!$B91,Sales!$C$5:$C$18,0),MATCH(UsagePerHour!FR$4,Sales!$D$3:$ABF$3,0))/FR$2*INDEX(Usage!$D$5:$ABF$11,MATCH(UsagePerHour!$B$84,Usage!$C$5:$C$11,0),MATCH(UsagePerHour!FR$4,Usage!$D$3:$ABF$3,0)),"")</f>
        <v>22.504367618110237</v>
      </c>
      <c r="FS91" s="6">
        <f>IFERROR(INDEX(Sales!$D$5:$ABF$18,MATCH(UsagePerHour!$B91,Sales!$C$5:$C$18,0),MATCH(UsagePerHour!FS$4,Sales!$D$3:$ABF$3,0))/FS$2*INDEX(Usage!$D$5:$ABF$11,MATCH(UsagePerHour!$B$84,Usage!$C$5:$C$11,0),MATCH(UsagePerHour!FS$4,Usage!$D$3:$ABF$3,0)),"")</f>
        <v>55.2574395029431</v>
      </c>
      <c r="FT91" s="6">
        <f>IFERROR(INDEX(Sales!$D$5:$ABF$18,MATCH(UsagePerHour!$B91,Sales!$C$5:$C$18,0),MATCH(UsagePerHour!FT$4,Sales!$D$3:$ABF$3,0))/FT$2*INDEX(Usage!$D$5:$ABF$11,MATCH(UsagePerHour!$B$84,Usage!$C$5:$C$11,0),MATCH(UsagePerHour!FT$4,Usage!$D$3:$ABF$3,0)),"")</f>
        <v>25.795357449609032</v>
      </c>
      <c r="FU91" s="6">
        <f>IFERROR(INDEX(Sales!$D$5:$ABF$18,MATCH(UsagePerHour!$B91,Sales!$C$5:$C$18,0),MATCH(UsagePerHour!FU$4,Sales!$D$3:$ABF$3,0))/FU$2*INDEX(Usage!$D$5:$ABF$11,MATCH(UsagePerHour!$B$84,Usage!$C$5:$C$11,0),MATCH(UsagePerHour!FU$4,Usage!$D$3:$ABF$3,0)),"")</f>
        <v>165.46836158645135</v>
      </c>
      <c r="FV91" s="6">
        <f>IFERROR(INDEX(Sales!$D$5:$ABF$18,MATCH(UsagePerHour!$B91,Sales!$C$5:$C$18,0),MATCH(UsagePerHour!FV$4,Sales!$D$3:$ABF$3,0))/FV$2*INDEX(Usage!$D$5:$ABF$11,MATCH(UsagePerHour!$B$84,Usage!$C$5:$C$11,0),MATCH(UsagePerHour!FV$4,Usage!$D$3:$ABF$3,0)),"")</f>
        <v>32.124644840731591</v>
      </c>
      <c r="FW91" s="6">
        <f>IFERROR(INDEX(Sales!$D$5:$ABF$18,MATCH(UsagePerHour!$B91,Sales!$C$5:$C$18,0),MATCH(UsagePerHour!FW$4,Sales!$D$3:$ABF$3,0))/FW$2*INDEX(Usage!$D$5:$ABF$11,MATCH(UsagePerHour!$B$84,Usage!$C$5:$C$11,0),MATCH(UsagePerHour!FW$4,Usage!$D$3:$ABF$3,0)),"")</f>
        <v>25.936984506099268</v>
      </c>
      <c r="FX91" s="6">
        <f>IFERROR(INDEX(Sales!$D$5:$ABF$18,MATCH(UsagePerHour!$B91,Sales!$C$5:$C$18,0),MATCH(UsagePerHour!FX$4,Sales!$D$3:$ABF$3,0))/FX$2*INDEX(Usage!$D$5:$ABF$11,MATCH(UsagePerHour!$B$84,Usage!$C$5:$C$11,0),MATCH(UsagePerHour!FX$4,Usage!$D$3:$ABF$3,0)),"")</f>
        <v>8.6571285361285284</v>
      </c>
      <c r="FY91" s="6">
        <f>IFERROR(INDEX(Sales!$D$5:$ABF$18,MATCH(UsagePerHour!$B91,Sales!$C$5:$C$18,0),MATCH(UsagePerHour!FY$4,Sales!$D$3:$ABF$3,0))/FY$2*INDEX(Usage!$D$5:$ABF$11,MATCH(UsagePerHour!$B$84,Usage!$C$5:$C$11,0),MATCH(UsagePerHour!FY$4,Usage!$D$3:$ABF$3,0)),"")</f>
        <v>6.0442770343623859</v>
      </c>
      <c r="FZ91" s="6">
        <f>IFERROR(INDEX(Sales!$D$5:$ABF$18,MATCH(UsagePerHour!$B91,Sales!$C$5:$C$18,0),MATCH(UsagePerHour!FZ$4,Sales!$D$3:$ABF$3,0))/FZ$2*INDEX(Usage!$D$5:$ABF$11,MATCH(UsagePerHour!$B$84,Usage!$C$5:$C$11,0),MATCH(UsagePerHour!FZ$4,Usage!$D$3:$ABF$3,0)),"")</f>
        <v>32.024806262362503</v>
      </c>
      <c r="GA91" s="6">
        <f>IFERROR(INDEX(Sales!$D$5:$ABF$18,MATCH(UsagePerHour!$B91,Sales!$C$5:$C$18,0),MATCH(UsagePerHour!GA$4,Sales!$D$3:$ABF$3,0))/GA$2*INDEX(Usage!$D$5:$ABF$11,MATCH(UsagePerHour!$B$84,Usage!$C$5:$C$11,0),MATCH(UsagePerHour!GA$4,Usage!$D$3:$ABF$3,0)),"")</f>
        <v>43.417534903104816</v>
      </c>
      <c r="GB91" s="6">
        <f>IFERROR(INDEX(Sales!$D$5:$ABF$18,MATCH(UsagePerHour!$B91,Sales!$C$5:$C$18,0),MATCH(UsagePerHour!GB$4,Sales!$D$3:$ABF$3,0))/GB$2*INDEX(Usage!$D$5:$ABF$11,MATCH(UsagePerHour!$B$84,Usage!$C$5:$C$11,0),MATCH(UsagePerHour!GB$4,Usage!$D$3:$ABF$3,0)),"")</f>
        <v>104.73569473462578</v>
      </c>
      <c r="GC91" s="6">
        <f>IFERROR(INDEX(Sales!$D$5:$ABF$18,MATCH(UsagePerHour!$B91,Sales!$C$5:$C$18,0),MATCH(UsagePerHour!GC$4,Sales!$D$3:$ABF$3,0))/GC$2*INDEX(Usage!$D$5:$ABF$11,MATCH(UsagePerHour!$B$84,Usage!$C$5:$C$11,0),MATCH(UsagePerHour!GC$4,Usage!$D$3:$ABF$3,0)),"")</f>
        <v>34.902449718377945</v>
      </c>
      <c r="GD91" s="6">
        <f>IFERROR(INDEX(Sales!$D$5:$ABF$18,MATCH(UsagePerHour!$B91,Sales!$C$5:$C$18,0),MATCH(UsagePerHour!GD$4,Sales!$D$3:$ABF$3,0))/GD$2*INDEX(Usage!$D$5:$ABF$11,MATCH(UsagePerHour!$B$84,Usage!$C$5:$C$11,0),MATCH(UsagePerHour!GD$4,Usage!$D$3:$ABF$3,0)),"")</f>
        <v>109.8373070872979</v>
      </c>
      <c r="GE91" s="6">
        <f>IFERROR(INDEX(Sales!$D$5:$ABF$18,MATCH(UsagePerHour!$B91,Sales!$C$5:$C$18,0),MATCH(UsagePerHour!GE$4,Sales!$D$3:$ABF$3,0))/GE$2*INDEX(Usage!$D$5:$ABF$11,MATCH(UsagePerHour!$B$84,Usage!$C$5:$C$11,0),MATCH(UsagePerHour!GE$4,Usage!$D$3:$ABF$3,0)),"")</f>
        <v>11.891601100331282</v>
      </c>
      <c r="GF91" s="6">
        <f>IFERROR(INDEX(Sales!$D$5:$ABF$18,MATCH(UsagePerHour!$B91,Sales!$C$5:$C$18,0),MATCH(UsagePerHour!GF$4,Sales!$D$3:$ABF$3,0))/GF$2*INDEX(Usage!$D$5:$ABF$11,MATCH(UsagePerHour!$B$84,Usage!$C$5:$C$11,0),MATCH(UsagePerHour!GF$4,Usage!$D$3:$ABF$3,0)),"")</f>
        <v>8.9382589293396268</v>
      </c>
      <c r="GG91" s="6">
        <f>IFERROR(INDEX(Sales!$D$5:$ABF$18,MATCH(UsagePerHour!$B91,Sales!$C$5:$C$18,0),MATCH(UsagePerHour!GG$4,Sales!$D$3:$ABF$3,0))/GG$2*INDEX(Usage!$D$5:$ABF$11,MATCH(UsagePerHour!$B$84,Usage!$C$5:$C$11,0),MATCH(UsagePerHour!GG$4,Usage!$D$3:$ABF$3,0)),"")</f>
        <v>13.216696949411878</v>
      </c>
      <c r="GH91" s="6">
        <f>IFERROR(INDEX(Sales!$D$5:$ABF$18,MATCH(UsagePerHour!$B91,Sales!$C$5:$C$18,0),MATCH(UsagePerHour!GH$4,Sales!$D$3:$ABF$3,0))/GH$2*INDEX(Usage!$D$5:$ABF$11,MATCH(UsagePerHour!$B$84,Usage!$C$5:$C$11,0),MATCH(UsagePerHour!GH$4,Usage!$D$3:$ABF$3,0)),"")</f>
        <v>42.924551054329754</v>
      </c>
      <c r="GI91" s="6">
        <f>IFERROR(INDEX(Sales!$D$5:$ABF$18,MATCH(UsagePerHour!$B91,Sales!$C$5:$C$18,0),MATCH(UsagePerHour!GI$4,Sales!$D$3:$ABF$3,0))/GI$2*INDEX(Usage!$D$5:$ABF$11,MATCH(UsagePerHour!$B$84,Usage!$C$5:$C$11,0),MATCH(UsagePerHour!GI$4,Usage!$D$3:$ABF$3,0)),"")</f>
        <v>285.8356969647981</v>
      </c>
      <c r="GJ91" s="6">
        <f>IFERROR(INDEX(Sales!$D$5:$ABF$18,MATCH(UsagePerHour!$B91,Sales!$C$5:$C$18,0),MATCH(UsagePerHour!GJ$4,Sales!$D$3:$ABF$3,0))/GJ$2*INDEX(Usage!$D$5:$ABF$11,MATCH(UsagePerHour!$B$84,Usage!$C$5:$C$11,0),MATCH(UsagePerHour!GJ$4,Usage!$D$3:$ABF$3,0)),"")</f>
        <v>48.361243053305756</v>
      </c>
      <c r="GK91" s="6">
        <f>IFERROR(INDEX(Sales!$D$5:$ABF$18,MATCH(UsagePerHour!$B91,Sales!$C$5:$C$18,0),MATCH(UsagePerHour!GK$4,Sales!$D$3:$ABF$3,0))/GK$2*INDEX(Usage!$D$5:$ABF$11,MATCH(UsagePerHour!$B$84,Usage!$C$5:$C$11,0),MATCH(UsagePerHour!GK$4,Usage!$D$3:$ABF$3,0)),"")</f>
        <v>89.212721894010116</v>
      </c>
      <c r="GL91" s="6">
        <f>IFERROR(INDEX(Sales!$D$5:$ABF$18,MATCH(UsagePerHour!$B91,Sales!$C$5:$C$18,0),MATCH(UsagePerHour!GL$4,Sales!$D$3:$ABF$3,0))/GL$2*INDEX(Usage!$D$5:$ABF$11,MATCH(UsagePerHour!$B$84,Usage!$C$5:$C$11,0),MATCH(UsagePerHour!GL$4,Usage!$D$3:$ABF$3,0)),"")</f>
        <v>14.220870143734626</v>
      </c>
      <c r="GM91" s="6">
        <f>IFERROR(INDEX(Sales!$D$5:$ABF$18,MATCH(UsagePerHour!$B91,Sales!$C$5:$C$18,0),MATCH(UsagePerHour!GM$4,Sales!$D$3:$ABF$3,0))/GM$2*INDEX(Usage!$D$5:$ABF$11,MATCH(UsagePerHour!$B$84,Usage!$C$5:$C$11,0),MATCH(UsagePerHour!GM$4,Usage!$D$3:$ABF$3,0)),"")</f>
        <v>23.311106077502092</v>
      </c>
      <c r="GN91" s="6">
        <f>IFERROR(INDEX(Sales!$D$5:$ABF$18,MATCH(UsagePerHour!$B91,Sales!$C$5:$C$18,0),MATCH(UsagePerHour!GN$4,Sales!$D$3:$ABF$3,0))/GN$2*INDEX(Usage!$D$5:$ABF$11,MATCH(UsagePerHour!$B$84,Usage!$C$5:$C$11,0),MATCH(UsagePerHour!GN$4,Usage!$D$3:$ABF$3,0)),"")</f>
        <v>29.322556165964816</v>
      </c>
      <c r="GO91" s="6">
        <f>IFERROR(INDEX(Sales!$D$5:$ABF$18,MATCH(UsagePerHour!$B91,Sales!$C$5:$C$18,0),MATCH(UsagePerHour!GO$4,Sales!$D$3:$ABF$3,0))/GO$2*INDEX(Usage!$D$5:$ABF$11,MATCH(UsagePerHour!$B$84,Usage!$C$5:$C$11,0),MATCH(UsagePerHour!GO$4,Usage!$D$3:$ABF$3,0)),"")</f>
        <v>31.365046742025918</v>
      </c>
      <c r="GP91" s="6">
        <f>IFERROR(INDEX(Sales!$D$5:$ABF$18,MATCH(UsagePerHour!$B91,Sales!$C$5:$C$18,0),MATCH(UsagePerHour!GP$4,Sales!$D$3:$ABF$3,0))/GP$2*INDEX(Usage!$D$5:$ABF$11,MATCH(UsagePerHour!$B$84,Usage!$C$5:$C$11,0),MATCH(UsagePerHour!GP$4,Usage!$D$3:$ABF$3,0)),"")</f>
        <v>327.45238834386595</v>
      </c>
      <c r="GQ91" s="6">
        <f>IFERROR(INDEX(Sales!$D$5:$ABF$18,MATCH(UsagePerHour!$B91,Sales!$C$5:$C$18,0),MATCH(UsagePerHour!GQ$4,Sales!$D$3:$ABF$3,0))/GQ$2*INDEX(Usage!$D$5:$ABF$11,MATCH(UsagePerHour!$B$84,Usage!$C$5:$C$11,0),MATCH(UsagePerHour!GQ$4,Usage!$D$3:$ABF$3,0)),"")</f>
        <v>49.084599871397671</v>
      </c>
      <c r="GR91" s="6">
        <f>IFERROR(INDEX(Sales!$D$5:$ABF$18,MATCH(UsagePerHour!$B91,Sales!$C$5:$C$18,0),MATCH(UsagePerHour!GR$4,Sales!$D$3:$ABF$3,0))/GR$2*INDEX(Usage!$D$5:$ABF$11,MATCH(UsagePerHour!$B$84,Usage!$C$5:$C$11,0),MATCH(UsagePerHour!GR$4,Usage!$D$3:$ABF$3,0)),"")</f>
        <v>52.32292734479644</v>
      </c>
      <c r="GS91" s="6">
        <f>IFERROR(INDEX(Sales!$D$5:$ABF$18,MATCH(UsagePerHour!$B91,Sales!$C$5:$C$18,0),MATCH(UsagePerHour!GS$4,Sales!$D$3:$ABF$3,0))/GS$2*INDEX(Usage!$D$5:$ABF$11,MATCH(UsagePerHour!$B$84,Usage!$C$5:$C$11,0),MATCH(UsagePerHour!GS$4,Usage!$D$3:$ABF$3,0)),"")</f>
        <v>9.436860940695297</v>
      </c>
      <c r="GT91" s="6">
        <f>IFERROR(INDEX(Sales!$D$5:$ABF$18,MATCH(UsagePerHour!$B91,Sales!$C$5:$C$18,0),MATCH(UsagePerHour!GT$4,Sales!$D$3:$ABF$3,0))/GT$2*INDEX(Usage!$D$5:$ABF$11,MATCH(UsagePerHour!$B$84,Usage!$C$5:$C$11,0),MATCH(UsagePerHour!GT$4,Usage!$D$3:$ABF$3,0)),"")</f>
        <v>97.543854007931515</v>
      </c>
      <c r="GU91" s="6">
        <f>IFERROR(INDEX(Sales!$D$5:$ABF$18,MATCH(UsagePerHour!$B91,Sales!$C$5:$C$18,0),MATCH(UsagePerHour!GU$4,Sales!$D$3:$ABF$3,0))/GU$2*INDEX(Usage!$D$5:$ABF$11,MATCH(UsagePerHour!$B$84,Usage!$C$5:$C$11,0),MATCH(UsagePerHour!GU$4,Usage!$D$3:$ABF$3,0)),"")</f>
        <v>36.257139591878193</v>
      </c>
      <c r="GV91" s="6">
        <f>IFERROR(INDEX(Sales!$D$5:$ABF$18,MATCH(UsagePerHour!$B91,Sales!$C$5:$C$18,0),MATCH(UsagePerHour!GV$4,Sales!$D$3:$ABF$3,0))/GV$2*INDEX(Usage!$D$5:$ABF$11,MATCH(UsagePerHour!$B$84,Usage!$C$5:$C$11,0),MATCH(UsagePerHour!GV$4,Usage!$D$3:$ABF$3,0)),"")</f>
        <v>31.347487304327004</v>
      </c>
      <c r="GW91" s="6">
        <f>IFERROR(INDEX(Sales!$D$5:$ABF$18,MATCH(UsagePerHour!$B91,Sales!$C$5:$C$18,0),MATCH(UsagePerHour!GW$4,Sales!$D$3:$ABF$3,0))/GW$2*INDEX(Usage!$D$5:$ABF$11,MATCH(UsagePerHour!$B$84,Usage!$C$5:$C$11,0),MATCH(UsagePerHour!GW$4,Usage!$D$3:$ABF$3,0)),"")</f>
        <v>162.93837660196053</v>
      </c>
      <c r="GX91" s="6">
        <f>IFERROR(INDEX(Sales!$D$5:$ABF$18,MATCH(UsagePerHour!$B91,Sales!$C$5:$C$18,0),MATCH(UsagePerHour!GX$4,Sales!$D$3:$ABF$3,0))/GX$2*INDEX(Usage!$D$5:$ABF$11,MATCH(UsagePerHour!$B$84,Usage!$C$5:$C$11,0),MATCH(UsagePerHour!GX$4,Usage!$D$3:$ABF$3,0)),"")</f>
        <v>13.026411059344687</v>
      </c>
      <c r="GY91" s="6">
        <f>IFERROR(INDEX(Sales!$D$5:$ABF$18,MATCH(UsagePerHour!$B91,Sales!$C$5:$C$18,0),MATCH(UsagePerHour!GY$4,Sales!$D$3:$ABF$3,0))/GY$2*INDEX(Usage!$D$5:$ABF$11,MATCH(UsagePerHour!$B$84,Usage!$C$5:$C$11,0),MATCH(UsagePerHour!GY$4,Usage!$D$3:$ABF$3,0)),"")</f>
        <v>15.592015842518292</v>
      </c>
      <c r="GZ91" s="6">
        <f>IFERROR(INDEX(Sales!$D$5:$ABF$18,MATCH(UsagePerHour!$B91,Sales!$C$5:$C$18,0),MATCH(UsagePerHour!GZ$4,Sales!$D$3:$ABF$3,0))/GZ$2*INDEX(Usage!$D$5:$ABF$11,MATCH(UsagePerHour!$B$84,Usage!$C$5:$C$11,0),MATCH(UsagePerHour!GZ$4,Usage!$D$3:$ABF$3,0)),"")</f>
        <v>67.501796407185623</v>
      </c>
      <c r="HA91" s="6">
        <f>IFERROR(INDEX(Sales!$D$5:$ABF$18,MATCH(UsagePerHour!$B91,Sales!$C$5:$C$18,0),MATCH(UsagePerHour!HA$4,Sales!$D$3:$ABF$3,0))/HA$2*INDEX(Usage!$D$5:$ABF$11,MATCH(UsagePerHour!$B$84,Usage!$C$5:$C$11,0),MATCH(UsagePerHour!HA$4,Usage!$D$3:$ABF$3,0)),"")</f>
        <v>32.925673249551167</v>
      </c>
      <c r="HB91" s="6">
        <f>IFERROR(INDEX(Sales!$D$5:$ABF$18,MATCH(UsagePerHour!$B91,Sales!$C$5:$C$18,0),MATCH(UsagePerHour!HB$4,Sales!$D$3:$ABF$3,0))/HB$2*INDEX(Usage!$D$5:$ABF$11,MATCH(UsagePerHour!$B$84,Usage!$C$5:$C$11,0),MATCH(UsagePerHour!HB$4,Usage!$D$3:$ABF$3,0)),"")</f>
        <v>23.124824579458487</v>
      </c>
      <c r="HC91" s="6">
        <f>IFERROR(INDEX(Sales!$D$5:$ABF$18,MATCH(UsagePerHour!$B91,Sales!$C$5:$C$18,0),MATCH(UsagePerHour!HC$4,Sales!$D$3:$ABF$3,0))/HC$2*INDEX(Usage!$D$5:$ABF$11,MATCH(UsagePerHour!$B$84,Usage!$C$5:$C$11,0),MATCH(UsagePerHour!HC$4,Usage!$D$3:$ABF$3,0)),"")</f>
        <v>48.309985153185288</v>
      </c>
      <c r="HD91" s="6">
        <f>IFERROR(INDEX(Sales!$D$5:$ABF$18,MATCH(UsagePerHour!$B91,Sales!$C$5:$C$18,0),MATCH(UsagePerHour!HD$4,Sales!$D$3:$ABF$3,0))/HD$2*INDEX(Usage!$D$5:$ABF$11,MATCH(UsagePerHour!$B$84,Usage!$C$5:$C$11,0),MATCH(UsagePerHour!HD$4,Usage!$D$3:$ABF$3,0)),"")</f>
        <v>144.53405520442135</v>
      </c>
      <c r="HE91" s="6">
        <f>IFERROR(INDEX(Sales!$D$5:$ABF$18,MATCH(UsagePerHour!$B91,Sales!$C$5:$C$18,0),MATCH(UsagePerHour!HE$4,Sales!$D$3:$ABF$3,0))/HE$2*INDEX(Usage!$D$5:$ABF$11,MATCH(UsagePerHour!$B$84,Usage!$C$5:$C$11,0),MATCH(UsagePerHour!HE$4,Usage!$D$3:$ABF$3,0)),"")</f>
        <v>46.667721659658078</v>
      </c>
      <c r="HF91" s="6">
        <f>IFERROR(INDEX(Sales!$D$5:$ABF$18,MATCH(UsagePerHour!$B91,Sales!$C$5:$C$18,0),MATCH(UsagePerHour!HF$4,Sales!$D$3:$ABF$3,0))/HF$2*INDEX(Usage!$D$5:$ABF$11,MATCH(UsagePerHour!$B$84,Usage!$C$5:$C$11,0),MATCH(UsagePerHour!HF$4,Usage!$D$3:$ABF$3,0)),"")</f>
        <v>41.275777603635305</v>
      </c>
      <c r="HG91" s="6">
        <f>IFERROR(INDEX(Sales!$D$5:$ABF$18,MATCH(UsagePerHour!$B91,Sales!$C$5:$C$18,0),MATCH(UsagePerHour!HG$4,Sales!$D$3:$ABF$3,0))/HG$2*INDEX(Usage!$D$5:$ABF$11,MATCH(UsagePerHour!$B$84,Usage!$C$5:$C$11,0),MATCH(UsagePerHour!HG$4,Usage!$D$3:$ABF$3,0)),"")</f>
        <v>22.102464759706539</v>
      </c>
      <c r="HH91" s="6">
        <f>IFERROR(INDEX(Sales!$D$5:$ABF$18,MATCH(UsagePerHour!$B91,Sales!$C$5:$C$18,0),MATCH(UsagePerHour!HH$4,Sales!$D$3:$ABF$3,0))/HH$2*INDEX(Usage!$D$5:$ABF$11,MATCH(UsagePerHour!$B$84,Usage!$C$5:$C$11,0),MATCH(UsagePerHour!HH$4,Usage!$D$3:$ABF$3,0)),"")</f>
        <v>28.494176644419746</v>
      </c>
      <c r="HI91" s="6">
        <f>IFERROR(INDEX(Sales!$D$5:$ABF$18,MATCH(UsagePerHour!$B91,Sales!$C$5:$C$18,0),MATCH(UsagePerHour!HI$4,Sales!$D$3:$ABF$3,0))/HI$2*INDEX(Usage!$D$5:$ABF$11,MATCH(UsagePerHour!$B$84,Usage!$C$5:$C$11,0),MATCH(UsagePerHour!HI$4,Usage!$D$3:$ABF$3,0)),"")</f>
        <v>47.850483070245843</v>
      </c>
      <c r="HJ91" s="6">
        <f>IFERROR(INDEX(Sales!$D$5:$ABF$18,MATCH(UsagePerHour!$B91,Sales!$C$5:$C$18,0),MATCH(UsagePerHour!HJ$4,Sales!$D$3:$ABF$3,0))/HJ$2*INDEX(Usage!$D$5:$ABF$11,MATCH(UsagePerHour!$B$84,Usage!$C$5:$C$11,0),MATCH(UsagePerHour!HJ$4,Usage!$D$3:$ABF$3,0)),"")</f>
        <v>40.081829953726697</v>
      </c>
      <c r="HK91" s="6">
        <f>IFERROR(INDEX(Sales!$D$5:$ABF$18,MATCH(UsagePerHour!$B91,Sales!$C$5:$C$18,0),MATCH(UsagePerHour!HK$4,Sales!$D$3:$ABF$3,0))/HK$2*INDEX(Usage!$D$5:$ABF$11,MATCH(UsagePerHour!$B$84,Usage!$C$5:$C$11,0),MATCH(UsagePerHour!HK$4,Usage!$D$3:$ABF$3,0)),"")</f>
        <v>61.776003703151794</v>
      </c>
      <c r="HL91" s="6">
        <f>IFERROR(INDEX(Sales!$D$5:$ABF$18,MATCH(UsagePerHour!$B91,Sales!$C$5:$C$18,0),MATCH(UsagePerHour!HL$4,Sales!$D$3:$ABF$3,0))/HL$2*INDEX(Usage!$D$5:$ABF$11,MATCH(UsagePerHour!$B$84,Usage!$C$5:$C$11,0),MATCH(UsagePerHour!HL$4,Usage!$D$3:$ABF$3,0)),"")</f>
        <v>48.62582361885454</v>
      </c>
      <c r="HM91" s="6">
        <f>IFERROR(INDEX(Sales!$D$5:$ABF$18,MATCH(UsagePerHour!$B91,Sales!$C$5:$C$18,0),MATCH(UsagePerHour!HM$4,Sales!$D$3:$ABF$3,0))/HM$2*INDEX(Usage!$D$5:$ABF$11,MATCH(UsagePerHour!$B$84,Usage!$C$5:$C$11,0),MATCH(UsagePerHour!HM$4,Usage!$D$3:$ABF$3,0)),"")</f>
        <v>47.310727894205982</v>
      </c>
      <c r="HN91" s="6">
        <f>IFERROR(INDEX(Sales!$D$5:$ABF$18,MATCH(UsagePerHour!$B91,Sales!$C$5:$C$18,0),MATCH(UsagePerHour!HN$4,Sales!$D$3:$ABF$3,0))/HN$2*INDEX(Usage!$D$5:$ABF$11,MATCH(UsagePerHour!$B$84,Usage!$C$5:$C$11,0),MATCH(UsagePerHour!HN$4,Usage!$D$3:$ABF$3,0)),"")</f>
        <v>45.058411794350803</v>
      </c>
      <c r="HO91" s="6">
        <f>IFERROR(INDEX(Sales!$D$5:$ABF$18,MATCH(UsagePerHour!$B91,Sales!$C$5:$C$18,0),MATCH(UsagePerHour!HO$4,Sales!$D$3:$ABF$3,0))/HO$2*INDEX(Usage!$D$5:$ABF$11,MATCH(UsagePerHour!$B$84,Usage!$C$5:$C$11,0),MATCH(UsagePerHour!HO$4,Usage!$D$3:$ABF$3,0)),"")</f>
        <v>32.115452861999394</v>
      </c>
      <c r="HP91" s="6">
        <f>IFERROR(INDEX(Sales!$D$5:$ABF$18,MATCH(UsagePerHour!$B91,Sales!$C$5:$C$18,0),MATCH(UsagePerHour!HP$4,Sales!$D$3:$ABF$3,0))/HP$2*INDEX(Usage!$D$5:$ABF$11,MATCH(UsagePerHour!$B$84,Usage!$C$5:$C$11,0),MATCH(UsagePerHour!HP$4,Usage!$D$3:$ABF$3,0)),"")</f>
        <v>52.777652943183611</v>
      </c>
      <c r="HQ91" s="6">
        <f>IFERROR(INDEX(Sales!$D$5:$ABF$18,MATCH(UsagePerHour!$B91,Sales!$C$5:$C$18,0),MATCH(UsagePerHour!HQ$4,Sales!$D$3:$ABF$3,0))/HQ$2*INDEX(Usage!$D$5:$ABF$11,MATCH(UsagePerHour!$B$84,Usage!$C$5:$C$11,0),MATCH(UsagePerHour!HQ$4,Usage!$D$3:$ABF$3,0)),"")</f>
        <v>34.853602881959176</v>
      </c>
      <c r="HR91" s="6">
        <f>IFERROR(INDEX(Sales!$D$5:$ABF$18,MATCH(UsagePerHour!$B91,Sales!$C$5:$C$18,0),MATCH(UsagePerHour!HR$4,Sales!$D$3:$ABF$3,0))/HR$2*INDEX(Usage!$D$5:$ABF$11,MATCH(UsagePerHour!$B$84,Usage!$C$5:$C$11,0),MATCH(UsagePerHour!HR$4,Usage!$D$3:$ABF$3,0)),"")</f>
        <v>223.95461555143251</v>
      </c>
      <c r="HS91" s="6">
        <f>IFERROR(INDEX(Sales!$D$5:$ABF$18,MATCH(UsagePerHour!$B91,Sales!$C$5:$C$18,0),MATCH(UsagePerHour!HS$4,Sales!$D$3:$ABF$3,0))/HS$2*INDEX(Usage!$D$5:$ABF$11,MATCH(UsagePerHour!$B$84,Usage!$C$5:$C$11,0),MATCH(UsagePerHour!HS$4,Usage!$D$3:$ABF$3,0)),"")</f>
        <v>68.168929558736039</v>
      </c>
      <c r="HT91" s="6">
        <f>IFERROR(INDEX(Sales!$D$5:$ABF$18,MATCH(UsagePerHour!$B91,Sales!$C$5:$C$18,0),MATCH(UsagePerHour!HT$4,Sales!$D$3:$ABF$3,0))/HT$2*INDEX(Usage!$D$5:$ABF$11,MATCH(UsagePerHour!$B$84,Usage!$C$5:$C$11,0),MATCH(UsagePerHour!HT$4,Usage!$D$3:$ABF$3,0)),"")</f>
        <v>50.202018312493848</v>
      </c>
      <c r="HU91" s="6">
        <f>IFERROR(INDEX(Sales!$D$5:$ABF$18,MATCH(UsagePerHour!$B91,Sales!$C$5:$C$18,0),MATCH(UsagePerHour!HU$4,Sales!$D$3:$ABF$3,0))/HU$2*INDEX(Usage!$D$5:$ABF$11,MATCH(UsagePerHour!$B$84,Usage!$C$5:$C$11,0),MATCH(UsagePerHour!HU$4,Usage!$D$3:$ABF$3,0)),"")</f>
        <v>5.6644348700704068</v>
      </c>
      <c r="HV91" s="6">
        <f>IFERROR(INDEX(Sales!$D$5:$ABF$18,MATCH(UsagePerHour!$B91,Sales!$C$5:$C$18,0),MATCH(UsagePerHour!HV$4,Sales!$D$3:$ABF$3,0))/HV$2*INDEX(Usage!$D$5:$ABF$11,MATCH(UsagePerHour!$B$84,Usage!$C$5:$C$11,0),MATCH(UsagePerHour!HV$4,Usage!$D$3:$ABF$3,0)),"")</f>
        <v>13.790671842614541</v>
      </c>
      <c r="HW91" s="6">
        <f>IFERROR(INDEX(Sales!$D$5:$ABF$18,MATCH(UsagePerHour!$B91,Sales!$C$5:$C$18,0),MATCH(UsagePerHour!HW$4,Sales!$D$3:$ABF$3,0))/HW$2*INDEX(Usage!$D$5:$ABF$11,MATCH(UsagePerHour!$B$84,Usage!$C$5:$C$11,0),MATCH(UsagePerHour!HW$4,Usage!$D$3:$ABF$3,0)),"")</f>
        <v>28.666584275458881</v>
      </c>
      <c r="HX91" s="6">
        <f>IFERROR(INDEX(Sales!$D$5:$ABF$18,MATCH(UsagePerHour!$B91,Sales!$C$5:$C$18,0),MATCH(UsagePerHour!HX$4,Sales!$D$3:$ABF$3,0))/HX$2*INDEX(Usage!$D$5:$ABF$11,MATCH(UsagePerHour!$B$84,Usage!$C$5:$C$11,0),MATCH(UsagePerHour!HX$4,Usage!$D$3:$ABF$3,0)),"")</f>
        <v>40.368616569974087</v>
      </c>
      <c r="HY91" s="6">
        <f>IFERROR(INDEX(Sales!$D$5:$ABF$18,MATCH(UsagePerHour!$B91,Sales!$C$5:$C$18,0),MATCH(UsagePerHour!HY$4,Sales!$D$3:$ABF$3,0))/HY$2*INDEX(Usage!$D$5:$ABF$11,MATCH(UsagePerHour!$B$84,Usage!$C$5:$C$11,0),MATCH(UsagePerHour!HY$4,Usage!$D$3:$ABF$3,0)),"")</f>
        <v>240.10726186068652</v>
      </c>
      <c r="HZ91" s="6">
        <f>IFERROR(INDEX(Sales!$D$5:$ABF$18,MATCH(UsagePerHour!$B91,Sales!$C$5:$C$18,0),MATCH(UsagePerHour!HZ$4,Sales!$D$3:$ABF$3,0))/HZ$2*INDEX(Usage!$D$5:$ABF$11,MATCH(UsagePerHour!$B$84,Usage!$C$5:$C$11,0),MATCH(UsagePerHour!HZ$4,Usage!$D$3:$ABF$3,0)),"")</f>
        <v>47.330780050348949</v>
      </c>
      <c r="IA91" s="6">
        <f>IFERROR(INDEX(Sales!$D$5:$ABF$18,MATCH(UsagePerHour!$B91,Sales!$C$5:$C$18,0),MATCH(UsagePerHour!IA$4,Sales!$D$3:$ABF$3,0))/IA$2*INDEX(Usage!$D$5:$ABF$11,MATCH(UsagePerHour!$B$84,Usage!$C$5:$C$11,0),MATCH(UsagePerHour!IA$4,Usage!$D$3:$ABF$3,0)),"")</f>
        <v>43.501585417623261</v>
      </c>
      <c r="IB91" s="6">
        <f>IFERROR(INDEX(Sales!$D$5:$ABF$18,MATCH(UsagePerHour!$B91,Sales!$C$5:$C$18,0),MATCH(UsagePerHour!IB$4,Sales!$D$3:$ABF$3,0))/IB$2*INDEX(Usage!$D$5:$ABF$11,MATCH(UsagePerHour!$B$84,Usage!$C$5:$C$11,0),MATCH(UsagePerHour!IB$4,Usage!$D$3:$ABF$3,0)),"")</f>
        <v>15.934285847256481</v>
      </c>
      <c r="IC91" s="6">
        <f>IFERROR(INDEX(Sales!$D$5:$ABF$18,MATCH(UsagePerHour!$B91,Sales!$C$5:$C$18,0),MATCH(UsagePerHour!IC$4,Sales!$D$3:$ABF$3,0))/IC$2*INDEX(Usage!$D$5:$ABF$11,MATCH(UsagePerHour!$B$84,Usage!$C$5:$C$11,0),MATCH(UsagePerHour!IC$4,Usage!$D$3:$ABF$3,0)),"")</f>
        <v>16.390103981792748</v>
      </c>
      <c r="ID91" s="6">
        <f>IFERROR(INDEX(Sales!$D$5:$ABF$18,MATCH(UsagePerHour!$B91,Sales!$C$5:$C$18,0),MATCH(UsagePerHour!ID$4,Sales!$D$3:$ABF$3,0))/ID$2*INDEX(Usage!$D$5:$ABF$11,MATCH(UsagePerHour!$B$84,Usage!$C$5:$C$11,0),MATCH(UsagePerHour!ID$4,Usage!$D$3:$ABF$3,0)),"")</f>
        <v>19.337307812990272</v>
      </c>
      <c r="IE91" s="6">
        <f>IFERROR(INDEX(Sales!$D$5:$ABF$18,MATCH(UsagePerHour!$B91,Sales!$C$5:$C$18,0),MATCH(UsagePerHour!IE$4,Sales!$D$3:$ABF$3,0))/IE$2*INDEX(Usage!$D$5:$ABF$11,MATCH(UsagePerHour!$B$84,Usage!$C$5:$C$11,0),MATCH(UsagePerHour!IE$4,Usage!$D$3:$ABF$3,0)),"")</f>
        <v>39.516014234875442</v>
      </c>
      <c r="IF91" s="6">
        <f>IFERROR(INDEX(Sales!$D$5:$ABF$18,MATCH(UsagePerHour!$B91,Sales!$C$5:$C$18,0),MATCH(UsagePerHour!IF$4,Sales!$D$3:$ABF$3,0))/IF$2*INDEX(Usage!$D$5:$ABF$11,MATCH(UsagePerHour!$B$84,Usage!$C$5:$C$11,0),MATCH(UsagePerHour!IF$4,Usage!$D$3:$ABF$3,0)),"")</f>
        <v>285.62817869205543</v>
      </c>
      <c r="IG91" s="6">
        <f>IFERROR(INDEX(Sales!$D$5:$ABF$18,MATCH(UsagePerHour!$B91,Sales!$C$5:$C$18,0),MATCH(UsagePerHour!IG$4,Sales!$D$3:$ABF$3,0))/IG$2*INDEX(Usage!$D$5:$ABF$11,MATCH(UsagePerHour!$B$84,Usage!$C$5:$C$11,0),MATCH(UsagePerHour!IG$4,Usage!$D$3:$ABF$3,0)),"")</f>
        <v>34.609300980362825</v>
      </c>
      <c r="IH91" s="6">
        <f>IFERROR(INDEX(Sales!$D$5:$ABF$18,MATCH(UsagePerHour!$B91,Sales!$C$5:$C$18,0),MATCH(UsagePerHour!IH$4,Sales!$D$3:$ABF$3,0))/IH$2*INDEX(Usage!$D$5:$ABF$11,MATCH(UsagePerHour!$B$84,Usage!$C$5:$C$11,0),MATCH(UsagePerHour!IH$4,Usage!$D$3:$ABF$3,0)),"")</f>
        <v>33.378986971520433</v>
      </c>
      <c r="II91" s="6">
        <f>IFERROR(INDEX(Sales!$D$5:$ABF$18,MATCH(UsagePerHour!$B91,Sales!$C$5:$C$18,0),MATCH(UsagePerHour!II$4,Sales!$D$3:$ABF$3,0))/II$2*INDEX(Usage!$D$5:$ABF$11,MATCH(UsagePerHour!$B$84,Usage!$C$5:$C$11,0),MATCH(UsagePerHour!II$4,Usage!$D$3:$ABF$3,0)),"")</f>
        <v>17.388109959411508</v>
      </c>
      <c r="IJ91" s="6">
        <f>IFERROR(INDEX(Sales!$D$5:$ABF$18,MATCH(UsagePerHour!$B91,Sales!$C$5:$C$18,0),MATCH(UsagePerHour!IJ$4,Sales!$D$3:$ABF$3,0))/IJ$2*INDEX(Usage!$D$5:$ABF$11,MATCH(UsagePerHour!$B$84,Usage!$C$5:$C$11,0),MATCH(UsagePerHour!IJ$4,Usage!$D$3:$ABF$3,0)),"")</f>
        <v>8.8028301664665296</v>
      </c>
      <c r="IK91" s="6">
        <f>IFERROR(INDEX(Sales!$D$5:$ABF$18,MATCH(UsagePerHour!$B91,Sales!$C$5:$C$18,0),MATCH(UsagePerHour!IK$4,Sales!$D$3:$ABF$3,0))/IK$2*INDEX(Usage!$D$5:$ABF$11,MATCH(UsagePerHour!$B$84,Usage!$C$5:$C$11,0),MATCH(UsagePerHour!IK$4,Usage!$D$3:$ABF$3,0)),"")</f>
        <v>52.24271582812051</v>
      </c>
      <c r="IL91" s="6">
        <f>IFERROR(INDEX(Sales!$D$5:$ABF$18,MATCH(UsagePerHour!$B91,Sales!$C$5:$C$18,0),MATCH(UsagePerHour!IL$4,Sales!$D$3:$ABF$3,0))/IL$2*INDEX(Usage!$D$5:$ABF$11,MATCH(UsagePerHour!$B$84,Usage!$C$5:$C$11,0),MATCH(UsagePerHour!IL$4,Usage!$D$3:$ABF$3,0)),"")</f>
        <v>30.034287436731518</v>
      </c>
      <c r="IM91" s="6">
        <f>IFERROR(INDEX(Sales!$D$5:$ABF$18,MATCH(UsagePerHour!$B91,Sales!$C$5:$C$18,0),MATCH(UsagePerHour!IM$4,Sales!$D$3:$ABF$3,0))/IM$2*INDEX(Usage!$D$5:$ABF$11,MATCH(UsagePerHour!$B$84,Usage!$C$5:$C$11,0),MATCH(UsagePerHour!IM$4,Usage!$D$3:$ABF$3,0)),"")</f>
        <v>191.55298541790762</v>
      </c>
      <c r="IN91" s="6">
        <f>IFERROR(INDEX(Sales!$D$5:$ABF$18,MATCH(UsagePerHour!$B91,Sales!$C$5:$C$18,0),MATCH(UsagePerHour!IN$4,Sales!$D$3:$ABF$3,0))/IN$2*INDEX(Usage!$D$5:$ABF$11,MATCH(UsagePerHour!$B$84,Usage!$C$5:$C$11,0),MATCH(UsagePerHour!IN$4,Usage!$D$3:$ABF$3,0)),"")</f>
        <v>44.656160363620316</v>
      </c>
      <c r="IO91" s="6">
        <f>IFERROR(INDEX(Sales!$D$5:$ABF$18,MATCH(UsagePerHour!$B91,Sales!$C$5:$C$18,0),MATCH(UsagePerHour!IO$4,Sales!$D$3:$ABF$3,0))/IO$2*INDEX(Usage!$D$5:$ABF$11,MATCH(UsagePerHour!$B$84,Usage!$C$5:$C$11,0),MATCH(UsagePerHour!IO$4,Usage!$D$3:$ABF$3,0)),"")</f>
        <v>50.996402926158943</v>
      </c>
      <c r="IP91" s="6">
        <f>IFERROR(INDEX(Sales!$D$5:$ABF$18,MATCH(UsagePerHour!$B91,Sales!$C$5:$C$18,0),MATCH(UsagePerHour!IP$4,Sales!$D$3:$ABF$3,0))/IP$2*INDEX(Usage!$D$5:$ABF$11,MATCH(UsagePerHour!$B$84,Usage!$C$5:$C$11,0),MATCH(UsagePerHour!IP$4,Usage!$D$3:$ABF$3,0)),"")</f>
        <v>27.659545546631463</v>
      </c>
      <c r="IQ91" s="6">
        <f>IFERROR(INDEX(Sales!$D$5:$ABF$18,MATCH(UsagePerHour!$B91,Sales!$C$5:$C$18,0),MATCH(UsagePerHour!IQ$4,Sales!$D$3:$ABF$3,0))/IQ$2*INDEX(Usage!$D$5:$ABF$11,MATCH(UsagePerHour!$B$84,Usage!$C$5:$C$11,0),MATCH(UsagePerHour!IQ$4,Usage!$D$3:$ABF$3,0)),"")</f>
        <v>8.5086961123262537</v>
      </c>
      <c r="IR91" s="6">
        <f>IFERROR(INDEX(Sales!$D$5:$ABF$18,MATCH(UsagePerHour!$B91,Sales!$C$5:$C$18,0),MATCH(UsagePerHour!IR$4,Sales!$D$3:$ABF$3,0))/IR$2*INDEX(Usage!$D$5:$ABF$11,MATCH(UsagePerHour!$B$84,Usage!$C$5:$C$11,0),MATCH(UsagePerHour!IR$4,Usage!$D$3:$ABF$3,0)),"")</f>
        <v>48.646181798749538</v>
      </c>
      <c r="IS91" s="6">
        <f>IFERROR(INDEX(Sales!$D$5:$ABF$18,MATCH(UsagePerHour!$B91,Sales!$C$5:$C$18,0),MATCH(UsagePerHour!IS$4,Sales!$D$3:$ABF$3,0))/IS$2*INDEX(Usage!$D$5:$ABF$11,MATCH(UsagePerHour!$B$84,Usage!$C$5:$C$11,0),MATCH(UsagePerHour!IS$4,Usage!$D$3:$ABF$3,0)),"")</f>
        <v>16.41791257785161</v>
      </c>
      <c r="IT91" s="6">
        <f>IFERROR(INDEX(Sales!$D$5:$ABF$18,MATCH(UsagePerHour!$B91,Sales!$C$5:$C$18,0),MATCH(UsagePerHour!IT$4,Sales!$D$3:$ABF$3,0))/IT$2*INDEX(Usage!$D$5:$ABF$11,MATCH(UsagePerHour!$B$84,Usage!$C$5:$C$11,0),MATCH(UsagePerHour!IT$4,Usage!$D$3:$ABF$3,0)),"")</f>
        <v>126.59096749455723</v>
      </c>
      <c r="IU91" s="6">
        <f>IFERROR(INDEX(Sales!$D$5:$ABF$18,MATCH(UsagePerHour!$B91,Sales!$C$5:$C$18,0),MATCH(UsagePerHour!IU$4,Sales!$D$3:$ABF$3,0))/IU$2*INDEX(Usage!$D$5:$ABF$11,MATCH(UsagePerHour!$B$84,Usage!$C$5:$C$11,0),MATCH(UsagePerHour!IU$4,Usage!$D$3:$ABF$3,0)),"")</f>
        <v>25.256336587731692</v>
      </c>
      <c r="IV91" s="6">
        <f>IFERROR(INDEX(Sales!$D$5:$ABF$18,MATCH(UsagePerHour!$B91,Sales!$C$5:$C$18,0),MATCH(UsagePerHour!IV$4,Sales!$D$3:$ABF$3,0))/IV$2*INDEX(Usage!$D$5:$ABF$11,MATCH(UsagePerHour!$B$84,Usage!$C$5:$C$11,0),MATCH(UsagePerHour!IV$4,Usage!$D$3:$ABF$3,0)),"")</f>
        <v>53.457306797980927</v>
      </c>
      <c r="IW91" s="6">
        <f>IFERROR(INDEX(Sales!$D$5:$ABF$18,MATCH(UsagePerHour!$B91,Sales!$C$5:$C$18,0),MATCH(UsagePerHour!IW$4,Sales!$D$3:$ABF$3,0))/IW$2*INDEX(Usage!$D$5:$ABF$11,MATCH(UsagePerHour!$B$84,Usage!$C$5:$C$11,0),MATCH(UsagePerHour!IW$4,Usage!$D$3:$ABF$3,0)),"")</f>
        <v>21.298448070035814</v>
      </c>
      <c r="IX91" s="6">
        <f>IFERROR(INDEX(Sales!$D$5:$ABF$18,MATCH(UsagePerHour!$B91,Sales!$C$5:$C$18,0),MATCH(UsagePerHour!IX$4,Sales!$D$3:$ABF$3,0))/IX$2*INDEX(Usage!$D$5:$ABF$11,MATCH(UsagePerHour!$B$84,Usage!$C$5:$C$11,0),MATCH(UsagePerHour!IX$4,Usage!$D$3:$ABF$3,0)),"")</f>
        <v>28.485682648654631</v>
      </c>
      <c r="IY91" s="6">
        <f>IFERROR(INDEX(Sales!$D$5:$ABF$18,MATCH(UsagePerHour!$B91,Sales!$C$5:$C$18,0),MATCH(UsagePerHour!IY$4,Sales!$D$3:$ABF$3,0))/IY$2*INDEX(Usage!$D$5:$ABF$11,MATCH(UsagePerHour!$B$84,Usage!$C$5:$C$11,0),MATCH(UsagePerHour!IY$4,Usage!$D$3:$ABF$3,0)),"")</f>
        <v>3.6044808987329651</v>
      </c>
      <c r="IZ91" s="6">
        <f>IFERROR(INDEX(Sales!$D$5:$ABF$18,MATCH(UsagePerHour!$B91,Sales!$C$5:$C$18,0),MATCH(UsagePerHour!IZ$4,Sales!$D$3:$ABF$3,0))/IZ$2*INDEX(Usage!$D$5:$ABF$11,MATCH(UsagePerHour!$B$84,Usage!$C$5:$C$11,0),MATCH(UsagePerHour!IZ$4,Usage!$D$3:$ABF$3,0)),"")</f>
        <v>63.278619431864335</v>
      </c>
      <c r="JA91" s="6">
        <f>IFERROR(INDEX(Sales!$D$5:$ABF$18,MATCH(UsagePerHour!$B91,Sales!$C$5:$C$18,0),MATCH(UsagePerHour!JA$4,Sales!$D$3:$ABF$3,0))/JA$2*INDEX(Usage!$D$5:$ABF$11,MATCH(UsagePerHour!$B$84,Usage!$C$5:$C$11,0),MATCH(UsagePerHour!JA$4,Usage!$D$3:$ABF$3,0)),"")</f>
        <v>235.04749891508754</v>
      </c>
      <c r="JB91" s="6">
        <f>IFERROR(INDEX(Sales!$D$5:$ABF$18,MATCH(UsagePerHour!$B91,Sales!$C$5:$C$18,0),MATCH(UsagePerHour!JB$4,Sales!$D$3:$ABF$3,0))/JB$2*INDEX(Usage!$D$5:$ABF$11,MATCH(UsagePerHour!$B$84,Usage!$C$5:$C$11,0),MATCH(UsagePerHour!JB$4,Usage!$D$3:$ABF$3,0)),"")</f>
        <v>31.243397607643058</v>
      </c>
      <c r="JC91" s="6">
        <f>IFERROR(INDEX(Sales!$D$5:$ABF$18,MATCH(UsagePerHour!$B91,Sales!$C$5:$C$18,0),MATCH(UsagePerHour!JC$4,Sales!$D$3:$ABF$3,0))/JC$2*INDEX(Usage!$D$5:$ABF$11,MATCH(UsagePerHour!$B$84,Usage!$C$5:$C$11,0),MATCH(UsagePerHour!JC$4,Usage!$D$3:$ABF$3,0)),"")</f>
        <v>53.131573030158712</v>
      </c>
      <c r="JD91" s="6">
        <f>IFERROR(INDEX(Sales!$D$5:$ABF$18,MATCH(UsagePerHour!$B91,Sales!$C$5:$C$18,0),MATCH(UsagePerHour!JD$4,Sales!$D$3:$ABF$3,0))/JD$2*INDEX(Usage!$D$5:$ABF$11,MATCH(UsagePerHour!$B$84,Usage!$C$5:$C$11,0),MATCH(UsagePerHour!JD$4,Usage!$D$3:$ABF$3,0)),"")</f>
        <v>35.974850770008047</v>
      </c>
      <c r="JE91" s="6">
        <f>IFERROR(INDEX(Sales!$D$5:$ABF$18,MATCH(UsagePerHour!$B91,Sales!$C$5:$C$18,0),MATCH(UsagePerHour!JE$4,Sales!$D$3:$ABF$3,0))/JE$2*INDEX(Usage!$D$5:$ABF$11,MATCH(UsagePerHour!$B$84,Usage!$C$5:$C$11,0),MATCH(UsagePerHour!JE$4,Usage!$D$3:$ABF$3,0)),"")</f>
        <v>15.498614228040054</v>
      </c>
      <c r="JF91" s="6">
        <f>IFERROR(INDEX(Sales!$D$5:$ABF$18,MATCH(UsagePerHour!$B91,Sales!$C$5:$C$18,0),MATCH(UsagePerHour!JF$4,Sales!$D$3:$ABF$3,0))/JF$2*INDEX(Usage!$D$5:$ABF$11,MATCH(UsagePerHour!$B$84,Usage!$C$5:$C$11,0),MATCH(UsagePerHour!JF$4,Usage!$D$3:$ABF$3,0)),"")</f>
        <v>61.495277899672686</v>
      </c>
      <c r="JG91" s="6">
        <f>IFERROR(INDEX(Sales!$D$5:$ABF$18,MATCH(UsagePerHour!$B91,Sales!$C$5:$C$18,0),MATCH(UsagePerHour!JG$4,Sales!$D$3:$ABF$3,0))/JG$2*INDEX(Usage!$D$5:$ABF$11,MATCH(UsagePerHour!$B$84,Usage!$C$5:$C$11,0),MATCH(UsagePerHour!JG$4,Usage!$D$3:$ABF$3,0)),"")</f>
        <v>15.980624346716501</v>
      </c>
      <c r="JH91" s="6">
        <f>IFERROR(INDEX(Sales!$D$5:$ABF$18,MATCH(UsagePerHour!$B91,Sales!$C$5:$C$18,0),MATCH(UsagePerHour!JH$4,Sales!$D$3:$ABF$3,0))/JH$2*INDEX(Usage!$D$5:$ABF$11,MATCH(UsagePerHour!$B$84,Usage!$C$5:$C$11,0),MATCH(UsagePerHour!JH$4,Usage!$D$3:$ABF$3,0)),"")</f>
        <v>182.49434393862236</v>
      </c>
      <c r="JI91" s="6">
        <f>IFERROR(INDEX(Sales!$D$5:$ABF$18,MATCH(UsagePerHour!$B91,Sales!$C$5:$C$18,0),MATCH(UsagePerHour!JI$4,Sales!$D$3:$ABF$3,0))/JI$2*INDEX(Usage!$D$5:$ABF$11,MATCH(UsagePerHour!$B$84,Usage!$C$5:$C$11,0),MATCH(UsagePerHour!JI$4,Usage!$D$3:$ABF$3,0)),"")</f>
        <v>36.222852501364869</v>
      </c>
      <c r="JJ91" s="6">
        <f>IFERROR(INDEX(Sales!$D$5:$ABF$18,MATCH(UsagePerHour!$B91,Sales!$C$5:$C$18,0),MATCH(UsagePerHour!JJ$4,Sales!$D$3:$ABF$3,0))/JJ$2*INDEX(Usage!$D$5:$ABF$11,MATCH(UsagePerHour!$B$84,Usage!$C$5:$C$11,0),MATCH(UsagePerHour!JJ$4,Usage!$D$3:$ABF$3,0)),"")</f>
        <v>35.453584328925551</v>
      </c>
      <c r="JK91" s="6">
        <f>IFERROR(INDEX(Sales!$D$5:$ABF$18,MATCH(UsagePerHour!$B91,Sales!$C$5:$C$18,0),MATCH(UsagePerHour!JK$4,Sales!$D$3:$ABF$3,0))/JK$2*INDEX(Usage!$D$5:$ABF$11,MATCH(UsagePerHour!$B$84,Usage!$C$5:$C$11,0),MATCH(UsagePerHour!JK$4,Usage!$D$3:$ABF$3,0)),"")</f>
        <v>20.273064309140167</v>
      </c>
      <c r="JL91" s="6">
        <f>IFERROR(INDEX(Sales!$D$5:$ABF$18,MATCH(UsagePerHour!$B91,Sales!$C$5:$C$18,0),MATCH(UsagePerHour!JL$4,Sales!$D$3:$ABF$3,0))/JL$2*INDEX(Usage!$D$5:$ABF$11,MATCH(UsagePerHour!$B$84,Usage!$C$5:$C$11,0),MATCH(UsagePerHour!JL$4,Usage!$D$3:$ABF$3,0)),"")</f>
        <v>19.064479172947582</v>
      </c>
      <c r="JM91" s="6">
        <f>IFERROR(INDEX(Sales!$D$5:$ABF$18,MATCH(UsagePerHour!$B91,Sales!$C$5:$C$18,0),MATCH(UsagePerHour!JM$4,Sales!$D$3:$ABF$3,0))/JM$2*INDEX(Usage!$D$5:$ABF$11,MATCH(UsagePerHour!$B$84,Usage!$C$5:$C$11,0),MATCH(UsagePerHour!JM$4,Usage!$D$3:$ABF$3,0)),"")</f>
        <v>22.059895948150434</v>
      </c>
      <c r="JN91" s="6">
        <f>IFERROR(INDEX(Sales!$D$5:$ABF$18,MATCH(UsagePerHour!$B91,Sales!$C$5:$C$18,0),MATCH(UsagePerHour!JN$4,Sales!$D$3:$ABF$3,0))/JN$2*INDEX(Usage!$D$5:$ABF$11,MATCH(UsagePerHour!$B$84,Usage!$C$5:$C$11,0),MATCH(UsagePerHour!JN$4,Usage!$D$3:$ABF$3,0)),"")</f>
        <v>96.604425724857464</v>
      </c>
      <c r="JO91" s="6">
        <f>IFERROR(INDEX(Sales!$D$5:$ABF$18,MATCH(UsagePerHour!$B91,Sales!$C$5:$C$18,0),MATCH(UsagePerHour!JO$4,Sales!$D$3:$ABF$3,0))/JO$2*INDEX(Usage!$D$5:$ABF$11,MATCH(UsagePerHour!$B$84,Usage!$C$5:$C$11,0),MATCH(UsagePerHour!JO$4,Usage!$D$3:$ABF$3,0)),"")</f>
        <v>296.08954615383271</v>
      </c>
      <c r="JP91" s="6">
        <f>IFERROR(INDEX(Sales!$D$5:$ABF$18,MATCH(UsagePerHour!$B91,Sales!$C$5:$C$18,0),MATCH(UsagePerHour!JP$4,Sales!$D$3:$ABF$3,0))/JP$2*INDEX(Usage!$D$5:$ABF$11,MATCH(UsagePerHour!$B$84,Usage!$C$5:$C$11,0),MATCH(UsagePerHour!JP$4,Usage!$D$3:$ABF$3,0)),"")</f>
        <v>29.870178844034655</v>
      </c>
      <c r="JQ91" s="6">
        <f>IFERROR(INDEX(Sales!$D$5:$ABF$18,MATCH(UsagePerHour!$B91,Sales!$C$5:$C$18,0),MATCH(UsagePerHour!JQ$4,Sales!$D$3:$ABF$3,0))/JQ$2*INDEX(Usage!$D$5:$ABF$11,MATCH(UsagePerHour!$B$84,Usage!$C$5:$C$11,0),MATCH(UsagePerHour!JQ$4,Usage!$D$3:$ABF$3,0)),"")</f>
        <v>44.866018736915898</v>
      </c>
      <c r="JR91" s="6">
        <f>IFERROR(INDEX(Sales!$D$5:$ABF$18,MATCH(UsagePerHour!$B91,Sales!$C$5:$C$18,0),MATCH(UsagePerHour!JR$4,Sales!$D$3:$ABF$3,0))/JR$2*INDEX(Usage!$D$5:$ABF$11,MATCH(UsagePerHour!$B$84,Usage!$C$5:$C$11,0),MATCH(UsagePerHour!JR$4,Usage!$D$3:$ABF$3,0)),"")</f>
        <v>9.9413828957629331</v>
      </c>
      <c r="JS91" s="6">
        <f>IFERROR(INDEX(Sales!$D$5:$ABF$18,MATCH(UsagePerHour!$B91,Sales!$C$5:$C$18,0),MATCH(UsagePerHour!JS$4,Sales!$D$3:$ABF$3,0))/JS$2*INDEX(Usage!$D$5:$ABF$11,MATCH(UsagePerHour!$B$84,Usage!$C$5:$C$11,0),MATCH(UsagePerHour!JS$4,Usage!$D$3:$ABF$3,0)),"")</f>
        <v>10.429345964703677</v>
      </c>
      <c r="JT91" s="6">
        <f>IFERROR(INDEX(Sales!$D$5:$ABF$18,MATCH(UsagePerHour!$B91,Sales!$C$5:$C$18,0),MATCH(UsagePerHour!JT$4,Sales!$D$3:$ABF$3,0))/JT$2*INDEX(Usage!$D$5:$ABF$11,MATCH(UsagePerHour!$B$84,Usage!$C$5:$C$11,0),MATCH(UsagePerHour!JT$4,Usage!$D$3:$ABF$3,0)),"")</f>
        <v>19.286506776330235</v>
      </c>
      <c r="JU91" s="6">
        <f>IFERROR(INDEX(Sales!$D$5:$ABF$18,MATCH(UsagePerHour!$B91,Sales!$C$5:$C$18,0),MATCH(UsagePerHour!JU$4,Sales!$D$3:$ABF$3,0))/JU$2*INDEX(Usage!$D$5:$ABF$11,MATCH(UsagePerHour!$B$84,Usage!$C$5:$C$11,0),MATCH(UsagePerHour!JU$4,Usage!$D$3:$ABF$3,0)),"")</f>
        <v>80.252561918166776</v>
      </c>
      <c r="JV91" s="6">
        <f>IFERROR(INDEX(Sales!$D$5:$ABF$18,MATCH(UsagePerHour!$B91,Sales!$C$5:$C$18,0),MATCH(UsagePerHour!JV$4,Sales!$D$3:$ABF$3,0))/JV$2*INDEX(Usage!$D$5:$ABF$11,MATCH(UsagePerHour!$B$84,Usage!$C$5:$C$11,0),MATCH(UsagePerHour!JV$4,Usage!$D$3:$ABF$3,0)),"")</f>
        <v>385.55745802775925</v>
      </c>
      <c r="JW91" s="6">
        <f>IFERROR(INDEX(Sales!$D$5:$ABF$18,MATCH(UsagePerHour!$B91,Sales!$C$5:$C$18,0),MATCH(UsagePerHour!JW$4,Sales!$D$3:$ABF$3,0))/JW$2*INDEX(Usage!$D$5:$ABF$11,MATCH(UsagePerHour!$B$84,Usage!$C$5:$C$11,0),MATCH(UsagePerHour!JW$4,Usage!$D$3:$ABF$3,0)),"")</f>
        <v>44.152381457873823</v>
      </c>
      <c r="JX91" s="6">
        <f>IFERROR(INDEX(Sales!$D$5:$ABF$18,MATCH(UsagePerHour!$B91,Sales!$C$5:$C$18,0),MATCH(UsagePerHour!JX$4,Sales!$D$3:$ABF$3,0))/JX$2*INDEX(Usage!$D$5:$ABF$11,MATCH(UsagePerHour!$B$84,Usage!$C$5:$C$11,0),MATCH(UsagePerHour!JX$4,Usage!$D$3:$ABF$3,0)),"")</f>
        <v>42.168907838635619</v>
      </c>
      <c r="JY91" s="6">
        <f>IFERROR(INDEX(Sales!$D$5:$ABF$18,MATCH(UsagePerHour!$B91,Sales!$C$5:$C$18,0),MATCH(UsagePerHour!JY$4,Sales!$D$3:$ABF$3,0))/JY$2*INDEX(Usage!$D$5:$ABF$11,MATCH(UsagePerHour!$B$84,Usage!$C$5:$C$11,0),MATCH(UsagePerHour!JY$4,Usage!$D$3:$ABF$3,0)),"")</f>
        <v>16.100862740680242</v>
      </c>
      <c r="JZ91" s="6">
        <f>IFERROR(INDEX(Sales!$D$5:$ABF$18,MATCH(UsagePerHour!$B91,Sales!$C$5:$C$18,0),MATCH(UsagePerHour!JZ$4,Sales!$D$3:$ABF$3,0))/JZ$2*INDEX(Usage!$D$5:$ABF$11,MATCH(UsagePerHour!$B$84,Usage!$C$5:$C$11,0),MATCH(UsagePerHour!JZ$4,Usage!$D$3:$ABF$3,0)),"")</f>
        <v>16.753151549397192</v>
      </c>
      <c r="KA91" s="6">
        <f>IFERROR(INDEX(Sales!$D$5:$ABF$18,MATCH(UsagePerHour!$B91,Sales!$C$5:$C$18,0),MATCH(UsagePerHour!KA$4,Sales!$D$3:$ABF$3,0))/KA$2*INDEX(Usage!$D$5:$ABF$11,MATCH(UsagePerHour!$B$84,Usage!$C$5:$C$11,0),MATCH(UsagePerHour!KA$4,Usage!$D$3:$ABF$3,0)),"")</f>
        <v>56.603091103766118</v>
      </c>
      <c r="KB91" s="6">
        <f>IFERROR(INDEX(Sales!$D$5:$ABF$18,MATCH(UsagePerHour!$B91,Sales!$C$5:$C$18,0),MATCH(UsagePerHour!KB$4,Sales!$D$3:$ABF$3,0))/KB$2*INDEX(Usage!$D$5:$ABF$11,MATCH(UsagePerHour!$B$84,Usage!$C$5:$C$11,0),MATCH(UsagePerHour!KB$4,Usage!$D$3:$ABF$3,0)),"")</f>
        <v>59.708888606356211</v>
      </c>
      <c r="KC91" s="6">
        <f>IFERROR(INDEX(Sales!$D$5:$ABF$18,MATCH(UsagePerHour!$B91,Sales!$C$5:$C$18,0),MATCH(UsagePerHour!KC$4,Sales!$D$3:$ABF$3,0))/KC$2*INDEX(Usage!$D$5:$ABF$11,MATCH(UsagePerHour!$B$84,Usage!$C$5:$C$11,0),MATCH(UsagePerHour!KC$4,Usage!$D$3:$ABF$3,0)),"")</f>
        <v>344.82818490920931</v>
      </c>
      <c r="KD91" s="6">
        <f>IFERROR(INDEX(Sales!$D$5:$ABF$18,MATCH(UsagePerHour!$B91,Sales!$C$5:$C$18,0),MATCH(UsagePerHour!KD$4,Sales!$D$3:$ABF$3,0))/KD$2*INDEX(Usage!$D$5:$ABF$11,MATCH(UsagePerHour!$B$84,Usage!$C$5:$C$11,0),MATCH(UsagePerHour!KD$4,Usage!$D$3:$ABF$3,0)),"")</f>
        <v>23.591627852525775</v>
      </c>
      <c r="KE91" s="6">
        <f>IFERROR(INDEX(Sales!$D$5:$ABF$18,MATCH(UsagePerHour!$B91,Sales!$C$5:$C$18,0),MATCH(UsagePerHour!KE$4,Sales!$D$3:$ABF$3,0))/KE$2*INDEX(Usage!$D$5:$ABF$11,MATCH(UsagePerHour!$B$84,Usage!$C$5:$C$11,0),MATCH(UsagePerHour!KE$4,Usage!$D$3:$ABF$3,0)),"")</f>
        <v>42.959248848994065</v>
      </c>
      <c r="KF91" s="6">
        <f>IFERROR(INDEX(Sales!$D$5:$ABF$18,MATCH(UsagePerHour!$B91,Sales!$C$5:$C$18,0),MATCH(UsagePerHour!KF$4,Sales!$D$3:$ABF$3,0))/KF$2*INDEX(Usage!$D$5:$ABF$11,MATCH(UsagePerHour!$B$84,Usage!$C$5:$C$11,0),MATCH(UsagePerHour!KF$4,Usage!$D$3:$ABF$3,0)),"")</f>
        <v>31.411987277911827</v>
      </c>
      <c r="KG91" s="6">
        <f>IFERROR(INDEX(Sales!$D$5:$ABF$18,MATCH(UsagePerHour!$B91,Sales!$C$5:$C$18,0),MATCH(UsagePerHour!KG$4,Sales!$D$3:$ABF$3,0))/KG$2*INDEX(Usage!$D$5:$ABF$11,MATCH(UsagePerHour!$B$84,Usage!$C$5:$C$11,0),MATCH(UsagePerHour!KG$4,Usage!$D$3:$ABF$3,0)),"")</f>
        <v>8.3736986367973554</v>
      </c>
      <c r="KH91" s="6">
        <f>IFERROR(INDEX(Sales!$D$5:$ABF$18,MATCH(UsagePerHour!$B91,Sales!$C$5:$C$18,0),MATCH(UsagePerHour!KH$4,Sales!$D$3:$ABF$3,0))/KH$2*INDEX(Usage!$D$5:$ABF$11,MATCH(UsagePerHour!$B$84,Usage!$C$5:$C$11,0),MATCH(UsagePerHour!KH$4,Usage!$D$3:$ABF$3,0)),"")</f>
        <v>40.373555575257853</v>
      </c>
      <c r="KI91" s="6">
        <f>IFERROR(INDEX(Sales!$D$5:$ABF$18,MATCH(UsagePerHour!$B91,Sales!$C$5:$C$18,0),MATCH(UsagePerHour!KI$4,Sales!$D$3:$ABF$3,0))/KI$2*INDEX(Usage!$D$5:$ABF$11,MATCH(UsagePerHour!$B$84,Usage!$C$5:$C$11,0),MATCH(UsagePerHour!KI$4,Usage!$D$3:$ABF$3,0)),"")</f>
        <v>45.661778254767604</v>
      </c>
      <c r="KJ91" s="6">
        <f>IFERROR(INDEX(Sales!$D$5:$ABF$18,MATCH(UsagePerHour!$B91,Sales!$C$5:$C$18,0),MATCH(UsagePerHour!KJ$4,Sales!$D$3:$ABF$3,0))/KJ$2*INDEX(Usage!$D$5:$ABF$11,MATCH(UsagePerHour!$B$84,Usage!$C$5:$C$11,0),MATCH(UsagePerHour!KJ$4,Usage!$D$3:$ABF$3,0)),"")</f>
        <v>272.79364923245942</v>
      </c>
      <c r="KK91" s="6">
        <f>IFERROR(INDEX(Sales!$D$5:$ABF$18,MATCH(UsagePerHour!$B91,Sales!$C$5:$C$18,0),MATCH(UsagePerHour!KK$4,Sales!$D$3:$ABF$3,0))/KK$2*INDEX(Usage!$D$5:$ABF$11,MATCH(UsagePerHour!$B$84,Usage!$C$5:$C$11,0),MATCH(UsagePerHour!KK$4,Usage!$D$3:$ABF$3,0)),"")</f>
        <v>36.426297015300527</v>
      </c>
      <c r="KL91" s="6">
        <f>IFERROR(INDEX(Sales!$D$5:$ABF$18,MATCH(UsagePerHour!$B91,Sales!$C$5:$C$18,0),MATCH(UsagePerHour!KL$4,Sales!$D$3:$ABF$3,0))/KL$2*INDEX(Usage!$D$5:$ABF$11,MATCH(UsagePerHour!$B$84,Usage!$C$5:$C$11,0),MATCH(UsagePerHour!KL$4,Usage!$D$3:$ABF$3,0)),"")</f>
        <v>42.047131660036712</v>
      </c>
      <c r="KM91" s="6">
        <f>IFERROR(INDEX(Sales!$D$5:$ABF$18,MATCH(UsagePerHour!$B91,Sales!$C$5:$C$18,0),MATCH(UsagePerHour!KM$4,Sales!$D$3:$ABF$3,0))/KM$2*INDEX(Usage!$D$5:$ABF$11,MATCH(UsagePerHour!$B$84,Usage!$C$5:$C$11,0),MATCH(UsagePerHour!KM$4,Usage!$D$3:$ABF$3,0)),"")</f>
        <v>33.745474640582032</v>
      </c>
      <c r="KN91" s="6">
        <f>IFERROR(INDEX(Sales!$D$5:$ABF$18,MATCH(UsagePerHour!$B91,Sales!$C$5:$C$18,0),MATCH(UsagePerHour!KN$4,Sales!$D$3:$ABF$3,0))/KN$2*INDEX(Usage!$D$5:$ABF$11,MATCH(UsagePerHour!$B$84,Usage!$C$5:$C$11,0),MATCH(UsagePerHour!KN$4,Usage!$D$3:$ABF$3,0)),"")</f>
        <v>17.88752741678616</v>
      </c>
      <c r="KO91" s="6">
        <f>IFERROR(INDEX(Sales!$D$5:$ABF$18,MATCH(UsagePerHour!$B91,Sales!$C$5:$C$18,0),MATCH(UsagePerHour!KO$4,Sales!$D$3:$ABF$3,0))/KO$2*INDEX(Usage!$D$5:$ABF$11,MATCH(UsagePerHour!$B$84,Usage!$C$5:$C$11,0),MATCH(UsagePerHour!KO$4,Usage!$D$3:$ABF$3,0)),"")</f>
        <v>27.81630743582328</v>
      </c>
      <c r="KP91" s="6">
        <f>IFERROR(INDEX(Sales!$D$5:$ABF$18,MATCH(UsagePerHour!$B91,Sales!$C$5:$C$18,0),MATCH(UsagePerHour!KP$4,Sales!$D$3:$ABF$3,0))/KP$2*INDEX(Usage!$D$5:$ABF$11,MATCH(UsagePerHour!$B$84,Usage!$C$5:$C$11,0),MATCH(UsagePerHour!KP$4,Usage!$D$3:$ABF$3,0)),"")</f>
        <v>30.037782033994386</v>
      </c>
      <c r="KQ91" s="6">
        <f>IFERROR(INDEX(Sales!$D$5:$ABF$18,MATCH(UsagePerHour!$B91,Sales!$C$5:$C$18,0),MATCH(UsagePerHour!KQ$4,Sales!$D$3:$ABF$3,0))/KQ$2*INDEX(Usage!$D$5:$ABF$11,MATCH(UsagePerHour!$B$84,Usage!$C$5:$C$11,0),MATCH(UsagePerHour!KQ$4,Usage!$D$3:$ABF$3,0)),"")</f>
        <v>443.7704913904833</v>
      </c>
      <c r="KR91" s="6">
        <f>IFERROR(INDEX(Sales!$D$5:$ABF$18,MATCH(UsagePerHour!$B91,Sales!$C$5:$C$18,0),MATCH(UsagePerHour!KR$4,Sales!$D$3:$ABF$3,0))/KR$2*INDEX(Usage!$D$5:$ABF$11,MATCH(UsagePerHour!$B$84,Usage!$C$5:$C$11,0),MATCH(UsagePerHour!KR$4,Usage!$D$3:$ABF$3,0)),"")</f>
        <v>45.292050647268603</v>
      </c>
      <c r="KS91" s="6">
        <f>IFERROR(INDEX(Sales!$D$5:$ABF$18,MATCH(UsagePerHour!$B91,Sales!$C$5:$C$18,0),MATCH(UsagePerHour!KS$4,Sales!$D$3:$ABF$3,0))/KS$2*INDEX(Usage!$D$5:$ABF$11,MATCH(UsagePerHour!$B$84,Usage!$C$5:$C$11,0),MATCH(UsagePerHour!KS$4,Usage!$D$3:$ABF$3,0)),"")</f>
        <v>64.971757735352199</v>
      </c>
      <c r="KT91" s="6">
        <f>IFERROR(INDEX(Sales!$D$5:$ABF$18,MATCH(UsagePerHour!$B91,Sales!$C$5:$C$18,0),MATCH(UsagePerHour!KT$4,Sales!$D$3:$ABF$3,0))/KT$2*INDEX(Usage!$D$5:$ABF$11,MATCH(UsagePerHour!$B$84,Usage!$C$5:$C$11,0),MATCH(UsagePerHour!KT$4,Usage!$D$3:$ABF$3,0)),"")</f>
        <v>78.419852109450218</v>
      </c>
      <c r="KU91" s="6">
        <f>IFERROR(INDEX(Sales!$D$5:$ABF$18,MATCH(UsagePerHour!$B91,Sales!$C$5:$C$18,0),MATCH(UsagePerHour!KU$4,Sales!$D$3:$ABF$3,0))/KU$2*INDEX(Usage!$D$5:$ABF$11,MATCH(UsagePerHour!$B$84,Usage!$C$5:$C$11,0),MATCH(UsagePerHour!KU$4,Usage!$D$3:$ABF$3,0)),"")</f>
        <v>38.57554744735917</v>
      </c>
      <c r="KV91" s="6">
        <f>IFERROR(INDEX(Sales!$D$5:$ABF$18,MATCH(UsagePerHour!$B91,Sales!$C$5:$C$18,0),MATCH(UsagePerHour!KV$4,Sales!$D$3:$ABF$3,0))/KV$2*INDEX(Usage!$D$5:$ABF$11,MATCH(UsagePerHour!$B$84,Usage!$C$5:$C$11,0),MATCH(UsagePerHour!KV$4,Usage!$D$3:$ABF$3,0)),"")</f>
        <v>22.796118393625779</v>
      </c>
      <c r="KW91" s="6">
        <f>IFERROR(INDEX(Sales!$D$5:$ABF$18,MATCH(UsagePerHour!$B91,Sales!$C$5:$C$18,0),MATCH(UsagePerHour!KW$4,Sales!$D$3:$ABF$3,0))/KW$2*INDEX(Usage!$D$5:$ABF$11,MATCH(UsagePerHour!$B$84,Usage!$C$5:$C$11,0),MATCH(UsagePerHour!KW$4,Usage!$D$3:$ABF$3,0)),"")</f>
        <v>57.135154930976256</v>
      </c>
      <c r="KX91" s="6">
        <f>IFERROR(INDEX(Sales!$D$5:$ABF$18,MATCH(UsagePerHour!$B91,Sales!$C$5:$C$18,0),MATCH(UsagePerHour!KX$4,Sales!$D$3:$ABF$3,0))/KX$2*INDEX(Usage!$D$5:$ABF$11,MATCH(UsagePerHour!$B$84,Usage!$C$5:$C$11,0),MATCH(UsagePerHour!KX$4,Usage!$D$3:$ABF$3,0)),"")</f>
        <v>386.97302557720519</v>
      </c>
      <c r="KY91" s="6">
        <f>IFERROR(INDEX(Sales!$D$5:$ABF$18,MATCH(UsagePerHour!$B91,Sales!$C$5:$C$18,0),MATCH(UsagePerHour!KY$4,Sales!$D$3:$ABF$3,0))/KY$2*INDEX(Usage!$D$5:$ABF$11,MATCH(UsagePerHour!$B$84,Usage!$C$5:$C$11,0),MATCH(UsagePerHour!KY$4,Usage!$D$3:$ABF$3,0)),"")</f>
        <v>25.449597585513079</v>
      </c>
      <c r="KZ91" s="6">
        <f>IFERROR(INDEX(Sales!$D$5:$ABF$18,MATCH(UsagePerHour!$B91,Sales!$C$5:$C$18,0),MATCH(UsagePerHour!KZ$4,Sales!$D$3:$ABF$3,0))/KZ$2*INDEX(Usage!$D$5:$ABF$11,MATCH(UsagePerHour!$B$84,Usage!$C$5:$C$11,0),MATCH(UsagePerHour!KZ$4,Usage!$D$3:$ABF$3,0)),"")</f>
        <v>105.25277855838134</v>
      </c>
      <c r="LA91" s="6">
        <f>IFERROR(INDEX(Sales!$D$5:$ABF$18,MATCH(UsagePerHour!$B91,Sales!$C$5:$C$18,0),MATCH(UsagePerHour!LA$4,Sales!$D$3:$ABF$3,0))/LA$2*INDEX(Usage!$D$5:$ABF$11,MATCH(UsagePerHour!$B$84,Usage!$C$5:$C$11,0),MATCH(UsagePerHour!LA$4,Usage!$D$3:$ABF$3,0)),"")</f>
        <v>11.767768467414552</v>
      </c>
      <c r="LB91" s="6">
        <f>IFERROR(INDEX(Sales!$D$5:$ABF$18,MATCH(UsagePerHour!$B91,Sales!$C$5:$C$18,0),MATCH(UsagePerHour!LB$4,Sales!$D$3:$ABF$3,0))/LB$2*INDEX(Usage!$D$5:$ABF$11,MATCH(UsagePerHour!$B$84,Usage!$C$5:$C$11,0),MATCH(UsagePerHour!LB$4,Usage!$D$3:$ABF$3,0)),"")</f>
        <v>26.85673529369528</v>
      </c>
      <c r="LC91" s="6">
        <f>IFERROR(INDEX(Sales!$D$5:$ABF$18,MATCH(UsagePerHour!$B91,Sales!$C$5:$C$18,0),MATCH(UsagePerHour!LC$4,Sales!$D$3:$ABF$3,0))/LC$2*INDEX(Usage!$D$5:$ABF$11,MATCH(UsagePerHour!$B$84,Usage!$C$5:$C$11,0),MATCH(UsagePerHour!LC$4,Usage!$D$3:$ABF$3,0)),"")</f>
        <v>17.173773126853554</v>
      </c>
      <c r="LD91" s="6">
        <f>IFERROR(INDEX(Sales!$D$5:$ABF$18,MATCH(UsagePerHour!$B91,Sales!$C$5:$C$18,0),MATCH(UsagePerHour!LD$4,Sales!$D$3:$ABF$3,0))/LD$2*INDEX(Usage!$D$5:$ABF$11,MATCH(UsagePerHour!$B$84,Usage!$C$5:$C$11,0),MATCH(UsagePerHour!LD$4,Usage!$D$3:$ABF$3,0)),"")</f>
        <v>26.189657872949809</v>
      </c>
      <c r="LE91" s="6">
        <f>IFERROR(INDEX(Sales!$D$5:$ABF$18,MATCH(UsagePerHour!$B91,Sales!$C$5:$C$18,0),MATCH(UsagePerHour!LE$4,Sales!$D$3:$ABF$3,0))/LE$2*INDEX(Usage!$D$5:$ABF$11,MATCH(UsagePerHour!$B$84,Usage!$C$5:$C$11,0),MATCH(UsagePerHour!LE$4,Usage!$D$3:$ABF$3,0)),"")</f>
        <v>137.7167286337025</v>
      </c>
      <c r="LF91" s="6">
        <f>IFERROR(INDEX(Sales!$D$5:$ABF$18,MATCH(UsagePerHour!$B91,Sales!$C$5:$C$18,0),MATCH(UsagePerHour!LF$4,Sales!$D$3:$ABF$3,0))/LF$2*INDEX(Usage!$D$5:$ABF$11,MATCH(UsagePerHour!$B$84,Usage!$C$5:$C$11,0),MATCH(UsagePerHour!LF$4,Usage!$D$3:$ABF$3,0)),"")</f>
        <v>72.119778878667873</v>
      </c>
      <c r="LG91" s="6">
        <f>IFERROR(INDEX(Sales!$D$5:$ABF$18,MATCH(UsagePerHour!$B91,Sales!$C$5:$C$18,0),MATCH(UsagePerHour!LG$4,Sales!$D$3:$ABF$3,0))/LG$2*INDEX(Usage!$D$5:$ABF$11,MATCH(UsagePerHour!$B$84,Usage!$C$5:$C$11,0),MATCH(UsagePerHour!LG$4,Usage!$D$3:$ABF$3,0)),"")</f>
        <v>46.039574785909409</v>
      </c>
      <c r="LH91" s="6">
        <f>IFERROR(INDEX(Sales!$D$5:$ABF$18,MATCH(UsagePerHour!$B91,Sales!$C$5:$C$18,0),MATCH(UsagePerHour!LH$4,Sales!$D$3:$ABF$3,0))/LH$2*INDEX(Usage!$D$5:$ABF$11,MATCH(UsagePerHour!$B$84,Usage!$C$5:$C$11,0),MATCH(UsagePerHour!LH$4,Usage!$D$3:$ABF$3,0)),"")</f>
        <v>18.413259525334208</v>
      </c>
      <c r="LI91" s="6">
        <f>IFERROR(INDEX(Sales!$D$5:$ABF$18,MATCH(UsagePerHour!$B91,Sales!$C$5:$C$18,0),MATCH(UsagePerHour!LI$4,Sales!$D$3:$ABF$3,0))/LI$2*INDEX(Usage!$D$5:$ABF$11,MATCH(UsagePerHour!$B$84,Usage!$C$5:$C$11,0),MATCH(UsagePerHour!LI$4,Usage!$D$3:$ABF$3,0)),"")</f>
        <v>20.291514985406572</v>
      </c>
      <c r="LJ91" s="6">
        <f>IFERROR(INDEX(Sales!$D$5:$ABF$18,MATCH(UsagePerHour!$B91,Sales!$C$5:$C$18,0),MATCH(UsagePerHour!LJ$4,Sales!$D$3:$ABF$3,0))/LJ$2*INDEX(Usage!$D$5:$ABF$11,MATCH(UsagePerHour!$B$84,Usage!$C$5:$C$11,0),MATCH(UsagePerHour!LJ$4,Usage!$D$3:$ABF$3,0)),"")</f>
        <v>46.571204638046019</v>
      </c>
      <c r="LK91" s="6">
        <f>IFERROR(INDEX(Sales!$D$5:$ABF$18,MATCH(UsagePerHour!$B91,Sales!$C$5:$C$18,0),MATCH(UsagePerHour!LK$4,Sales!$D$3:$ABF$3,0))/LK$2*INDEX(Usage!$D$5:$ABF$11,MATCH(UsagePerHour!$B$84,Usage!$C$5:$C$11,0),MATCH(UsagePerHour!LK$4,Usage!$D$3:$ABF$3,0)),"")</f>
        <v>34.740830614179366</v>
      </c>
      <c r="LL91" s="6">
        <f>IFERROR(INDEX(Sales!$D$5:$ABF$18,MATCH(UsagePerHour!$B91,Sales!$C$5:$C$18,0),MATCH(UsagePerHour!LL$4,Sales!$D$3:$ABF$3,0))/LL$2*INDEX(Usage!$D$5:$ABF$11,MATCH(UsagePerHour!$B$84,Usage!$C$5:$C$11,0),MATCH(UsagePerHour!LL$4,Usage!$D$3:$ABF$3,0)),"")</f>
        <v>289.71703055242926</v>
      </c>
      <c r="LM91" s="6">
        <f>IFERROR(INDEX(Sales!$D$5:$ABF$18,MATCH(UsagePerHour!$B91,Sales!$C$5:$C$18,0),MATCH(UsagePerHour!LM$4,Sales!$D$3:$ABF$3,0))/LM$2*INDEX(Usage!$D$5:$ABF$11,MATCH(UsagePerHour!$B$84,Usage!$C$5:$C$11,0),MATCH(UsagePerHour!LM$4,Usage!$D$3:$ABF$3,0)),"")</f>
        <v>23.319880427105264</v>
      </c>
      <c r="LN91" s="6">
        <f>IFERROR(INDEX(Sales!$D$5:$ABF$18,MATCH(UsagePerHour!$B91,Sales!$C$5:$C$18,0),MATCH(UsagePerHour!LN$4,Sales!$D$3:$ABF$3,0))/LN$2*INDEX(Usage!$D$5:$ABF$11,MATCH(UsagePerHour!$B$84,Usage!$C$5:$C$11,0),MATCH(UsagePerHour!LN$4,Usage!$D$3:$ABF$3,0)),"")</f>
        <v>65.864207110429817</v>
      </c>
      <c r="LO91" s="6">
        <f>IFERROR(INDEX(Sales!$D$5:$ABF$18,MATCH(UsagePerHour!$B91,Sales!$C$5:$C$18,0),MATCH(UsagePerHour!LO$4,Sales!$D$3:$ABF$3,0))/LO$2*INDEX(Usage!$D$5:$ABF$11,MATCH(UsagePerHour!$B$84,Usage!$C$5:$C$11,0),MATCH(UsagePerHour!LO$4,Usage!$D$3:$ABF$3,0)),"")</f>
        <v>52.784409904148909</v>
      </c>
      <c r="LP91" s="6">
        <f>IFERROR(INDEX(Sales!$D$5:$ABF$18,MATCH(UsagePerHour!$B91,Sales!$C$5:$C$18,0),MATCH(UsagePerHour!LP$4,Sales!$D$3:$ABF$3,0))/LP$2*INDEX(Usage!$D$5:$ABF$11,MATCH(UsagePerHour!$B$84,Usage!$C$5:$C$11,0),MATCH(UsagePerHour!LP$4,Usage!$D$3:$ABF$3,0)),"")</f>
        <v>1.2176017480299572</v>
      </c>
      <c r="LQ91" s="6">
        <f>IFERROR(INDEX(Sales!$D$5:$ABF$18,MATCH(UsagePerHour!$B91,Sales!$C$5:$C$18,0),MATCH(UsagePerHour!LQ$4,Sales!$D$3:$ABF$3,0))/LQ$2*INDEX(Usage!$D$5:$ABF$11,MATCH(UsagePerHour!$B$84,Usage!$C$5:$C$11,0),MATCH(UsagePerHour!LQ$4,Usage!$D$3:$ABF$3,0)),"")</f>
        <v>49.466849503578402</v>
      </c>
      <c r="LR91" s="6">
        <f>IFERROR(INDEX(Sales!$D$5:$ABF$18,MATCH(UsagePerHour!$B91,Sales!$C$5:$C$18,0),MATCH(UsagePerHour!LR$4,Sales!$D$3:$ABF$3,0))/LR$2*INDEX(Usage!$D$5:$ABF$11,MATCH(UsagePerHour!$B$84,Usage!$C$5:$C$11,0),MATCH(UsagePerHour!LR$4,Usage!$D$3:$ABF$3,0)),"")</f>
        <v>61.468911355840397</v>
      </c>
      <c r="LS91" s="6">
        <f>IFERROR(INDEX(Sales!$D$5:$ABF$18,MATCH(UsagePerHour!$B91,Sales!$C$5:$C$18,0),MATCH(UsagePerHour!LS$4,Sales!$D$3:$ABF$3,0))/LS$2*INDEX(Usage!$D$5:$ABF$11,MATCH(UsagePerHour!$B$84,Usage!$C$5:$C$11,0),MATCH(UsagePerHour!LS$4,Usage!$D$3:$ABF$3,0)),"")</f>
        <v>299.28132145638301</v>
      </c>
      <c r="LT91" s="6">
        <f>IFERROR(INDEX(Sales!$D$5:$ABF$18,MATCH(UsagePerHour!$B91,Sales!$C$5:$C$18,0),MATCH(UsagePerHour!LT$4,Sales!$D$3:$ABF$3,0))/LT$2*INDEX(Usage!$D$5:$ABF$11,MATCH(UsagePerHour!$B$84,Usage!$C$5:$C$11,0),MATCH(UsagePerHour!LT$4,Usage!$D$3:$ABF$3,0)),"")</f>
        <v>39.817177840408874</v>
      </c>
      <c r="LU91" s="6">
        <f>IFERROR(INDEX(Sales!$D$5:$ABF$18,MATCH(UsagePerHour!$B91,Sales!$C$5:$C$18,0),MATCH(UsagePerHour!LU$4,Sales!$D$3:$ABF$3,0))/LU$2*INDEX(Usage!$D$5:$ABF$11,MATCH(UsagePerHour!$B$84,Usage!$C$5:$C$11,0),MATCH(UsagePerHour!LU$4,Usage!$D$3:$ABF$3,0)),"")</f>
        <v>29.921018427413969</v>
      </c>
      <c r="LV91" s="6">
        <f>IFERROR(INDEX(Sales!$D$5:$ABF$18,MATCH(UsagePerHour!$B91,Sales!$C$5:$C$18,0),MATCH(UsagePerHour!LV$4,Sales!$D$3:$ABF$3,0))/LV$2*INDEX(Usage!$D$5:$ABF$11,MATCH(UsagePerHour!$B$84,Usage!$C$5:$C$11,0),MATCH(UsagePerHour!LV$4,Usage!$D$3:$ABF$3,0)),"")</f>
        <v>56.456047904191614</v>
      </c>
      <c r="LW91" s="6">
        <f>IFERROR(INDEX(Sales!$D$5:$ABF$18,MATCH(UsagePerHour!$B91,Sales!$C$5:$C$18,0),MATCH(UsagePerHour!LW$4,Sales!$D$3:$ABF$3,0))/LW$2*INDEX(Usage!$D$5:$ABF$11,MATCH(UsagePerHour!$B$84,Usage!$C$5:$C$11,0),MATCH(UsagePerHour!LW$4,Usage!$D$3:$ABF$3,0)),"")</f>
        <v>18.618312387791743</v>
      </c>
      <c r="LX91" s="6">
        <f>IFERROR(INDEX(Sales!$D$5:$ABF$18,MATCH(UsagePerHour!$B91,Sales!$C$5:$C$18,0),MATCH(UsagePerHour!LX$4,Sales!$D$3:$ABF$3,0))/LX$2*INDEX(Usage!$D$5:$ABF$11,MATCH(UsagePerHour!$B$84,Usage!$C$5:$C$11,0),MATCH(UsagePerHour!LX$4,Usage!$D$3:$ABF$3,0)),"")</f>
        <v>13.917283120376597</v>
      </c>
      <c r="LY91" s="6">
        <f>IFERROR(INDEX(Sales!$D$5:$ABF$18,MATCH(UsagePerHour!$B91,Sales!$C$5:$C$18,0),MATCH(UsagePerHour!LY$4,Sales!$D$3:$ABF$3,0))/LY$2*INDEX(Usage!$D$5:$ABF$11,MATCH(UsagePerHour!$B$84,Usage!$C$5:$C$11,0),MATCH(UsagePerHour!LY$4,Usage!$D$3:$ABF$3,0)),"")</f>
        <v>74.05195236931803</v>
      </c>
      <c r="LZ91" s="6">
        <f>IFERROR(INDEX(Sales!$D$5:$ABF$18,MATCH(UsagePerHour!$B91,Sales!$C$5:$C$18,0),MATCH(UsagePerHour!LZ$4,Sales!$D$3:$ABF$3,0))/LZ$2*INDEX(Usage!$D$5:$ABF$11,MATCH(UsagePerHour!$B$84,Usage!$C$5:$C$11,0),MATCH(UsagePerHour!LZ$4,Usage!$D$3:$ABF$3,0)),"")</f>
        <v>305.76659854387532</v>
      </c>
      <c r="MA91" s="6">
        <f>IFERROR(INDEX(Sales!$D$5:$ABF$18,MATCH(UsagePerHour!$B91,Sales!$C$5:$C$18,0),MATCH(UsagePerHour!MA$4,Sales!$D$3:$ABF$3,0))/MA$2*INDEX(Usage!$D$5:$ABF$11,MATCH(UsagePerHour!$B$84,Usage!$C$5:$C$11,0),MATCH(UsagePerHour!MA$4,Usage!$D$3:$ABF$3,0)),"")</f>
        <v>36.050025467905023</v>
      </c>
      <c r="MB91" s="6">
        <f>IFERROR(INDEX(Sales!$D$5:$ABF$18,MATCH(UsagePerHour!$B91,Sales!$C$5:$C$18,0),MATCH(UsagePerHour!MB$4,Sales!$D$3:$ABF$3,0))/MB$2*INDEX(Usage!$D$5:$ABF$11,MATCH(UsagePerHour!$B$84,Usage!$C$5:$C$11,0),MATCH(UsagePerHour!MB$4,Usage!$D$3:$ABF$3,0)),"")</f>
        <v>55.448466959821694</v>
      </c>
      <c r="MC91" s="6">
        <f>IFERROR(INDEX(Sales!$D$5:$ABF$18,MATCH(UsagePerHour!$B91,Sales!$C$5:$C$18,0),MATCH(UsagePerHour!MC$4,Sales!$D$3:$ABF$3,0))/MC$2*INDEX(Usage!$D$5:$ABF$11,MATCH(UsagePerHour!$B$84,Usage!$C$5:$C$11,0),MATCH(UsagePerHour!MC$4,Usage!$D$3:$ABF$3,0)),"")</f>
        <v>7.9626843538515466</v>
      </c>
      <c r="MD91" s="6">
        <f>IFERROR(INDEX(Sales!$D$5:$ABF$18,MATCH(UsagePerHour!$B91,Sales!$C$5:$C$18,0),MATCH(UsagePerHour!MD$4,Sales!$D$3:$ABF$3,0))/MD$2*INDEX(Usage!$D$5:$ABF$11,MATCH(UsagePerHour!$B$84,Usage!$C$5:$C$11,0),MATCH(UsagePerHour!MD$4,Usage!$D$3:$ABF$3,0)),"")</f>
        <v>20.425054179841545</v>
      </c>
      <c r="ME91" s="6">
        <f>IFERROR(INDEX(Sales!$D$5:$ABF$18,MATCH(UsagePerHour!$B91,Sales!$C$5:$C$18,0),MATCH(UsagePerHour!ME$4,Sales!$D$3:$ABF$3,0))/ME$2*INDEX(Usage!$D$5:$ABF$11,MATCH(UsagePerHour!$B$84,Usage!$C$5:$C$11,0),MATCH(UsagePerHour!ME$4,Usage!$D$3:$ABF$3,0)),"")</f>
        <v>63.08525304633995</v>
      </c>
      <c r="MF91" s="6">
        <f>IFERROR(INDEX(Sales!$D$5:$ABF$18,MATCH(UsagePerHour!$B91,Sales!$C$5:$C$18,0),MATCH(UsagePerHour!MF$4,Sales!$D$3:$ABF$3,0))/MF$2*INDEX(Usage!$D$5:$ABF$11,MATCH(UsagePerHour!$B$84,Usage!$C$5:$C$11,0),MATCH(UsagePerHour!MF$4,Usage!$D$3:$ABF$3,0)),"")</f>
        <v>211.03776431419746</v>
      </c>
      <c r="MG91" s="6">
        <f>IFERROR(INDEX(Sales!$D$5:$ABF$18,MATCH(UsagePerHour!$B91,Sales!$C$5:$C$18,0),MATCH(UsagePerHour!MG$4,Sales!$D$3:$ABF$3,0))/MG$2*INDEX(Usage!$D$5:$ABF$11,MATCH(UsagePerHour!$B$84,Usage!$C$5:$C$11,0),MATCH(UsagePerHour!MG$4,Usage!$D$3:$ABF$3,0)),"")</f>
        <v>270.375697080463</v>
      </c>
      <c r="MH91" s="6">
        <f>IFERROR(INDEX(Sales!$D$5:$ABF$18,MATCH(UsagePerHour!$B91,Sales!$C$5:$C$18,0),MATCH(UsagePerHour!MH$4,Sales!$D$3:$ABF$3,0))/MH$2*INDEX(Usage!$D$5:$ABF$11,MATCH(UsagePerHour!$B$84,Usage!$C$5:$C$11,0),MATCH(UsagePerHour!MH$4,Usage!$D$3:$ABF$3,0)),"")</f>
        <v>42.88086672667805</v>
      </c>
      <c r="MI91" s="6">
        <f>IFERROR(INDEX(Sales!$D$5:$ABF$18,MATCH(UsagePerHour!$B91,Sales!$C$5:$C$18,0),MATCH(UsagePerHour!MI$4,Sales!$D$3:$ABF$3,0))/MI$2*INDEX(Usage!$D$5:$ABF$11,MATCH(UsagePerHour!$B$84,Usage!$C$5:$C$11,0),MATCH(UsagePerHour!MI$4,Usage!$D$3:$ABF$3,0)),"")</f>
        <v>51.345845453667231</v>
      </c>
      <c r="MJ91" s="6">
        <f>IFERROR(INDEX(Sales!$D$5:$ABF$18,MATCH(UsagePerHour!$B91,Sales!$C$5:$C$18,0),MATCH(UsagePerHour!MJ$4,Sales!$D$3:$ABF$3,0))/MJ$2*INDEX(Usage!$D$5:$ABF$11,MATCH(UsagePerHour!$B$84,Usage!$C$5:$C$11,0),MATCH(UsagePerHour!MJ$4,Usage!$D$3:$ABF$3,0)),"")</f>
        <v>22.037762422428592</v>
      </c>
      <c r="MK91" s="6">
        <f>IFERROR(INDEX(Sales!$D$5:$ABF$18,MATCH(UsagePerHour!$B91,Sales!$C$5:$C$18,0),MATCH(UsagePerHour!MK$4,Sales!$D$3:$ABF$3,0))/MK$2*INDEX(Usage!$D$5:$ABF$11,MATCH(UsagePerHour!$B$84,Usage!$C$5:$C$11,0),MATCH(UsagePerHour!MK$4,Usage!$D$3:$ABF$3,0)),"")</f>
        <v>10.670020468602726</v>
      </c>
      <c r="ML91" s="6">
        <f>IFERROR(INDEX(Sales!$D$5:$ABF$18,MATCH(UsagePerHour!$B91,Sales!$C$5:$C$18,0),MATCH(UsagePerHour!ML$4,Sales!$D$3:$ABF$3,0))/ML$2*INDEX(Usage!$D$5:$ABF$11,MATCH(UsagePerHour!$B$84,Usage!$C$5:$C$11,0),MATCH(UsagePerHour!ML$4,Usage!$D$3:$ABF$3,0)),"")</f>
        <v>30.618664682482901</v>
      </c>
      <c r="MM91" s="6">
        <f>IFERROR(INDEX(Sales!$D$5:$ABF$18,MATCH(UsagePerHour!$B91,Sales!$C$5:$C$18,0),MATCH(UsagePerHour!MM$4,Sales!$D$3:$ABF$3,0))/MM$2*INDEX(Usage!$D$5:$ABF$11,MATCH(UsagePerHour!$B$84,Usage!$C$5:$C$11,0),MATCH(UsagePerHour!MM$4,Usage!$D$3:$ABF$3,0)),"")</f>
        <v>42.399458967187755</v>
      </c>
      <c r="MN91" s="6">
        <f>IFERROR(INDEX(Sales!$D$5:$ABF$18,MATCH(UsagePerHour!$B91,Sales!$C$5:$C$18,0),MATCH(UsagePerHour!MN$4,Sales!$D$3:$ABF$3,0))/MN$2*INDEX(Usage!$D$5:$ABF$11,MATCH(UsagePerHour!$B$84,Usage!$C$5:$C$11,0),MATCH(UsagePerHour!MN$4,Usage!$D$3:$ABF$3,0)),"")</f>
        <v>70.721770928794498</v>
      </c>
      <c r="MO91" s="6">
        <f>IFERROR(INDEX(Sales!$D$5:$ABF$18,MATCH(UsagePerHour!$B91,Sales!$C$5:$C$18,0),MATCH(UsagePerHour!MO$4,Sales!$D$3:$ABF$3,0))/MO$2*INDEX(Usage!$D$5:$ABF$11,MATCH(UsagePerHour!$B$84,Usage!$C$5:$C$11,0),MATCH(UsagePerHour!MO$4,Usage!$D$3:$ABF$3,0)),"")</f>
        <v>39.817177840408874</v>
      </c>
      <c r="MP91" s="6">
        <f>IFERROR(INDEX(Sales!$D$5:$ABF$18,MATCH(UsagePerHour!$B91,Sales!$C$5:$C$18,0),MATCH(UsagePerHour!MP$4,Sales!$D$3:$ABF$3,0))/MP$2*INDEX(Usage!$D$5:$ABF$11,MATCH(UsagePerHour!$B$84,Usage!$C$5:$C$11,0),MATCH(UsagePerHour!MP$4,Usage!$D$3:$ABF$3,0)),"")</f>
        <v>29.921018427413969</v>
      </c>
      <c r="MQ91" s="6">
        <f>IFERROR(INDEX(Sales!$D$5:$ABF$18,MATCH(UsagePerHour!$B91,Sales!$C$5:$C$18,0),MATCH(UsagePerHour!MQ$4,Sales!$D$3:$ABF$3,0))/MQ$2*INDEX(Usage!$D$5:$ABF$11,MATCH(UsagePerHour!$B$84,Usage!$C$5:$C$11,0),MATCH(UsagePerHour!MQ$4,Usage!$D$3:$ABF$3,0)),"")</f>
        <v>56.456047904191614</v>
      </c>
      <c r="MR91" s="6">
        <f>IFERROR(INDEX(Sales!$D$5:$ABF$18,MATCH(UsagePerHour!$B91,Sales!$C$5:$C$18,0),MATCH(UsagePerHour!MR$4,Sales!$D$3:$ABF$3,0))/MR$2*INDEX(Usage!$D$5:$ABF$11,MATCH(UsagePerHour!$B$84,Usage!$C$5:$C$11,0),MATCH(UsagePerHour!MR$4,Usage!$D$3:$ABF$3,0)),"")</f>
        <v>18.618312387791743</v>
      </c>
      <c r="MS91" s="6">
        <f>IFERROR(INDEX(Sales!$D$5:$ABF$18,MATCH(UsagePerHour!$B91,Sales!$C$5:$C$18,0),MATCH(UsagePerHour!MS$4,Sales!$D$3:$ABF$3,0))/MS$2*INDEX(Usage!$D$5:$ABF$11,MATCH(UsagePerHour!$B$84,Usage!$C$5:$C$11,0),MATCH(UsagePerHour!MS$4,Usage!$D$3:$ABF$3,0)),"")</f>
        <v>48.646181798749538</v>
      </c>
      <c r="MT91" s="6">
        <f>IFERROR(INDEX(Sales!$D$5:$ABF$18,MATCH(UsagePerHour!$B91,Sales!$C$5:$C$18,0),MATCH(UsagePerHour!MT$4,Sales!$D$3:$ABF$3,0))/MT$2*INDEX(Usage!$D$5:$ABF$11,MATCH(UsagePerHour!$B$84,Usage!$C$5:$C$11,0),MATCH(UsagePerHour!MT$4,Usage!$D$3:$ABF$3,0)),"")</f>
        <v>49.787108938602231</v>
      </c>
      <c r="MU91" s="6">
        <f>IFERROR(INDEX(Sales!$D$5:$ABF$18,MATCH(UsagePerHour!$B91,Sales!$C$5:$C$18,0),MATCH(UsagePerHour!MU$4,Sales!$D$3:$ABF$3,0))/MU$2*INDEX(Usage!$D$5:$ABF$11,MATCH(UsagePerHour!$B$84,Usage!$C$5:$C$11,0),MATCH(UsagePerHour!MU$4,Usage!$D$3:$ABF$3,0)),"")</f>
        <v>343.394806611349</v>
      </c>
      <c r="MV91" s="6">
        <f>IFERROR(INDEX(Sales!$D$5:$ABF$18,MATCH(UsagePerHour!$B91,Sales!$C$5:$C$18,0),MATCH(UsagePerHour!MV$4,Sales!$D$3:$ABF$3,0))/MV$2*INDEX(Usage!$D$5:$ABF$11,MATCH(UsagePerHour!$B$84,Usage!$C$5:$C$11,0),MATCH(UsagePerHour!MV$4,Usage!$D$3:$ABF$3,0)),"")</f>
        <v>83.194452608376196</v>
      </c>
      <c r="MW91" s="6">
        <f>IFERROR(INDEX(Sales!$D$5:$ABF$18,MATCH(UsagePerHour!$B91,Sales!$C$5:$C$18,0),MATCH(UsagePerHour!MW$4,Sales!$D$3:$ABF$3,0))/MW$2*INDEX(Usage!$D$5:$ABF$11,MATCH(UsagePerHour!$B$84,Usage!$C$5:$C$11,0),MATCH(UsagePerHour!MW$4,Usage!$D$3:$ABF$3,0)),"")</f>
        <v>9.4581219782832679</v>
      </c>
      <c r="MX91" s="6">
        <f>IFERROR(INDEX(Sales!$D$5:$ABF$18,MATCH(UsagePerHour!$B91,Sales!$C$5:$C$18,0),MATCH(UsagePerHour!MX$4,Sales!$D$3:$ABF$3,0))/MX$2*INDEX(Usage!$D$5:$ABF$11,MATCH(UsagePerHour!$B$84,Usage!$C$5:$C$11,0),MATCH(UsagePerHour!MX$4,Usage!$D$3:$ABF$3,0)),"")</f>
        <v>18.216085100377519</v>
      </c>
      <c r="MY91" s="6">
        <f>IFERROR(INDEX(Sales!$D$5:$ABF$18,MATCH(UsagePerHour!$B91,Sales!$C$5:$C$18,0),MATCH(UsagePerHour!MY$4,Sales!$D$3:$ABF$3,0))/MY$2*INDEX(Usage!$D$5:$ABF$11,MATCH(UsagePerHour!$B$84,Usage!$C$5:$C$11,0),MATCH(UsagePerHour!MY$4,Usage!$D$3:$ABF$3,0)),"")</f>
        <v>24.41350305511315</v>
      </c>
      <c r="MZ91" s="6">
        <f>IFERROR(INDEX(Sales!$D$5:$ABF$18,MATCH(UsagePerHour!$B91,Sales!$C$5:$C$18,0),MATCH(UsagePerHour!MZ$4,Sales!$D$3:$ABF$3,0))/MZ$2*INDEX(Usage!$D$5:$ABF$11,MATCH(UsagePerHour!$B$84,Usage!$C$5:$C$11,0),MATCH(UsagePerHour!MZ$4,Usage!$D$3:$ABF$3,0)),"")</f>
        <v>22.612559662719566</v>
      </c>
      <c r="NA91" s="6">
        <f>IFERROR(INDEX(Sales!$D$5:$ABF$18,MATCH(UsagePerHour!$B91,Sales!$C$5:$C$18,0),MATCH(UsagePerHour!NA$4,Sales!$D$3:$ABF$3,0))/NA$2*INDEX(Usage!$D$5:$ABF$11,MATCH(UsagePerHour!$B$84,Usage!$C$5:$C$11,0),MATCH(UsagePerHour!NA$4,Usage!$D$3:$ABF$3,0)),"")</f>
        <v>62.927447111192691</v>
      </c>
      <c r="NB91" s="6">
        <f>IFERROR(INDEX(Sales!$D$5:$ABF$18,MATCH(UsagePerHour!$B91,Sales!$C$5:$C$18,0),MATCH(UsagePerHour!NB$4,Sales!$D$3:$ABF$3,0))/NB$2*INDEX(Usage!$D$5:$ABF$11,MATCH(UsagePerHour!$B$84,Usage!$C$5:$C$11,0),MATCH(UsagePerHour!NB$4,Usage!$D$3:$ABF$3,0)),"")</f>
        <v>255.02730066417737</v>
      </c>
      <c r="NC91" s="6">
        <f>IFERROR(INDEX(Sales!$D$5:$ABF$18,MATCH(UsagePerHour!$B91,Sales!$C$5:$C$18,0),MATCH(UsagePerHour!NC$4,Sales!$D$3:$ABF$3,0))/NC$2*INDEX(Usage!$D$5:$ABF$11,MATCH(UsagePerHour!$B$84,Usage!$C$5:$C$11,0),MATCH(UsagePerHour!NC$4,Usage!$D$3:$ABF$3,0)),"")</f>
        <v>16.722811765122955</v>
      </c>
      <c r="ND91" s="6">
        <f>IFERROR(INDEX(Sales!$D$5:$ABF$18,MATCH(UsagePerHour!$B91,Sales!$C$5:$C$18,0),MATCH(UsagePerHour!ND$4,Sales!$D$3:$ABF$3,0))/ND$2*INDEX(Usage!$D$5:$ABF$11,MATCH(UsagePerHour!$B$84,Usage!$C$5:$C$11,0),MATCH(UsagePerHour!ND$4,Usage!$D$3:$ABF$3,0)),"")</f>
        <v>105.24797725193305</v>
      </c>
      <c r="NE91" s="6">
        <f>IFERROR(INDEX(Sales!$D$5:$ABF$18,MATCH(UsagePerHour!$B91,Sales!$C$5:$C$18,0),MATCH(UsagePerHour!NE$4,Sales!$D$3:$ABF$3,0))/NE$2*INDEX(Usage!$D$5:$ABF$11,MATCH(UsagePerHour!$B$84,Usage!$C$5:$C$11,0),MATCH(UsagePerHour!NE$4,Usage!$D$3:$ABF$3,0)),"")</f>
        <v>21.145379376460486</v>
      </c>
      <c r="NF91" s="6">
        <f>IFERROR(INDEX(Sales!$D$5:$ABF$18,MATCH(UsagePerHour!$B91,Sales!$C$5:$C$18,0),MATCH(UsagePerHour!NF$4,Sales!$D$3:$ABF$3,0))/NF$2*INDEX(Usage!$D$5:$ABF$11,MATCH(UsagePerHour!$B$84,Usage!$C$5:$C$11,0),MATCH(UsagePerHour!NF$4,Usage!$D$3:$ABF$3,0)),"")</f>
        <v>8.4545941794793844</v>
      </c>
      <c r="NG91" s="6">
        <f>IFERROR(INDEX(Sales!$D$5:$ABF$18,MATCH(UsagePerHour!$B91,Sales!$C$5:$C$18,0),MATCH(UsagePerHour!NG$4,Sales!$D$3:$ABF$3,0))/NG$2*INDEX(Usage!$D$5:$ABF$11,MATCH(UsagePerHour!$B$84,Usage!$C$5:$C$11,0),MATCH(UsagePerHour!NG$4,Usage!$D$3:$ABF$3,0)),"")</f>
        <v>46.138381572857696</v>
      </c>
      <c r="NH91" s="6">
        <f>IFERROR(INDEX(Sales!$D$5:$ABF$18,MATCH(UsagePerHour!$B91,Sales!$C$5:$C$18,0),MATCH(UsagePerHour!NH$4,Sales!$D$3:$ABF$3,0))/NH$2*INDEX(Usage!$D$5:$ABF$11,MATCH(UsagePerHour!$B$84,Usage!$C$5:$C$11,0),MATCH(UsagePerHour!NH$4,Usage!$D$3:$ABF$3,0)),"")</f>
        <v>42.882775287031897</v>
      </c>
      <c r="NI91" s="6">
        <f>IFERROR(INDEX(Sales!$D$5:$ABF$18,MATCH(UsagePerHour!$B91,Sales!$C$5:$C$18,0),MATCH(UsagePerHour!NI$4,Sales!$D$3:$ABF$3,0))/NI$2*INDEX(Usage!$D$5:$ABF$11,MATCH(UsagePerHour!$B$84,Usage!$C$5:$C$11,0),MATCH(UsagePerHour!NI$4,Usage!$D$3:$ABF$3,0)),"")</f>
        <v>282.42253952846818</v>
      </c>
      <c r="NJ91" s="6">
        <f>IFERROR(INDEX(Sales!$D$5:$ABF$18,MATCH(UsagePerHour!$B91,Sales!$C$5:$C$18,0),MATCH(UsagePerHour!NJ$4,Sales!$D$3:$ABF$3,0))/NJ$2*INDEX(Usage!$D$5:$ABF$11,MATCH(UsagePerHour!$B$84,Usage!$C$5:$C$11,0),MATCH(UsagePerHour!NJ$4,Usage!$D$3:$ABF$3,0)),"")</f>
        <v>52.767312506540236</v>
      </c>
      <c r="NK91" s="6">
        <f>IFERROR(INDEX(Sales!$D$5:$ABF$18,MATCH(UsagePerHour!$B91,Sales!$C$5:$C$18,0),MATCH(UsagePerHour!NK$4,Sales!$D$3:$ABF$3,0))/NK$2*INDEX(Usage!$D$5:$ABF$11,MATCH(UsagePerHour!$B$84,Usage!$C$5:$C$11,0),MATCH(UsagePerHour!NK$4,Usage!$D$3:$ABF$3,0)),"")</f>
        <v>53.687880664156289</v>
      </c>
      <c r="NL91" s="6">
        <f>IFERROR(INDEX(Sales!$D$5:$ABF$18,MATCH(UsagePerHour!$B91,Sales!$C$5:$C$18,0),MATCH(UsagePerHour!NL$4,Sales!$D$3:$ABF$3,0))/NL$2*INDEX(Usage!$D$5:$ABF$11,MATCH(UsagePerHour!$B$84,Usage!$C$5:$C$11,0),MATCH(UsagePerHour!NL$4,Usage!$D$3:$ABF$3,0)),"")</f>
        <v>27.086987658083192</v>
      </c>
      <c r="NM91" s="6">
        <f>IFERROR(INDEX(Sales!$D$5:$ABF$18,MATCH(UsagePerHour!$B91,Sales!$C$5:$C$18,0),MATCH(UsagePerHour!NM$4,Sales!$D$3:$ABF$3,0))/NM$2*INDEX(Usage!$D$5:$ABF$11,MATCH(UsagePerHour!$B$84,Usage!$C$5:$C$11,0),MATCH(UsagePerHour!NM$4,Usage!$D$3:$ABF$3,0)),"")</f>
        <v>29.342593533669863</v>
      </c>
      <c r="NN91" s="6">
        <f>IFERROR(INDEX(Sales!$D$5:$ABF$18,MATCH(UsagePerHour!$B91,Sales!$C$5:$C$18,0),MATCH(UsagePerHour!NN$4,Sales!$D$3:$ABF$3,0))/NN$2*INDEX(Usage!$D$5:$ABF$11,MATCH(UsagePerHour!$B$84,Usage!$C$5:$C$11,0),MATCH(UsagePerHour!NN$4,Usage!$D$3:$ABF$3,0)),"")</f>
        <v>41.569375281746986</v>
      </c>
      <c r="NO91" s="6">
        <f>IFERROR(INDEX(Sales!$D$5:$ABF$18,MATCH(UsagePerHour!$B91,Sales!$C$5:$C$18,0),MATCH(UsagePerHour!NO$4,Sales!$D$3:$ABF$3,0))/NO$2*INDEX(Usage!$D$5:$ABF$11,MATCH(UsagePerHour!$B$84,Usage!$C$5:$C$11,0),MATCH(UsagePerHour!NO$4,Usage!$D$3:$ABF$3,0)),"")</f>
        <v>13.520171171500676</v>
      </c>
      <c r="NP91" s="6">
        <f>IFERROR(INDEX(Sales!$D$5:$ABF$18,MATCH(UsagePerHour!$B91,Sales!$C$5:$C$18,0),MATCH(UsagePerHour!NP$4,Sales!$D$3:$ABF$3,0))/NP$2*INDEX(Usage!$D$5:$ABF$11,MATCH(UsagePerHour!$B$84,Usage!$C$5:$C$11,0),MATCH(UsagePerHour!NP$4,Usage!$D$3:$ABF$3,0)),"")</f>
        <v>151.2828760779189</v>
      </c>
      <c r="NQ91" s="6">
        <f>IFERROR(INDEX(Sales!$D$5:$ABF$18,MATCH(UsagePerHour!$B91,Sales!$C$5:$C$18,0),MATCH(UsagePerHour!NQ$4,Sales!$D$3:$ABF$3,0))/NQ$2*INDEX(Usage!$D$5:$ABF$11,MATCH(UsagePerHour!$B$84,Usage!$C$5:$C$11,0),MATCH(UsagePerHour!NQ$4,Usage!$D$3:$ABF$3,0)),"")</f>
        <v>72.091291088872097</v>
      </c>
      <c r="NR91" s="6">
        <f>IFERROR(INDEX(Sales!$D$5:$ABF$18,MATCH(UsagePerHour!$B91,Sales!$C$5:$C$18,0),MATCH(UsagePerHour!NR$4,Sales!$D$3:$ABF$3,0))/NR$2*INDEX(Usage!$D$5:$ABF$11,MATCH(UsagePerHour!$B$84,Usage!$C$5:$C$11,0),MATCH(UsagePerHour!NR$4,Usage!$D$3:$ABF$3,0)),"")</f>
        <v>53.785494913302188</v>
      </c>
      <c r="NS91" s="6">
        <f>IFERROR(INDEX(Sales!$D$5:$ABF$18,MATCH(UsagePerHour!$B91,Sales!$C$5:$C$18,0),MATCH(UsagePerHour!NS$4,Sales!$D$3:$ABF$3,0))/NS$2*INDEX(Usage!$D$5:$ABF$11,MATCH(UsagePerHour!$B$84,Usage!$C$5:$C$11,0),MATCH(UsagePerHour!NS$4,Usage!$D$3:$ABF$3,0)),"")</f>
        <v>25.537138199538699</v>
      </c>
      <c r="NT91" s="6">
        <f>IFERROR(INDEX(Sales!$D$5:$ABF$18,MATCH(UsagePerHour!$B91,Sales!$C$5:$C$18,0),MATCH(UsagePerHour!NT$4,Sales!$D$3:$ABF$3,0))/NT$2*INDEX(Usage!$D$5:$ABF$11,MATCH(UsagePerHour!$B$84,Usage!$C$5:$C$11,0),MATCH(UsagePerHour!NT$4,Usage!$D$3:$ABF$3,0)),"")</f>
        <v>18.802672888987935</v>
      </c>
      <c r="NU91" s="6">
        <f>IFERROR(INDEX(Sales!$D$5:$ABF$18,MATCH(UsagePerHour!$B91,Sales!$C$5:$C$18,0),MATCH(UsagePerHour!NU$4,Sales!$D$3:$ABF$3,0))/NU$2*INDEX(Usage!$D$5:$ABF$11,MATCH(UsagePerHour!$B$84,Usage!$C$5:$C$11,0),MATCH(UsagePerHour!NU$4,Usage!$D$3:$ABF$3,0)),"")</f>
        <v>57.785577051113776</v>
      </c>
      <c r="NV91" s="6">
        <f>IFERROR(INDEX(Sales!$D$5:$ABF$18,MATCH(UsagePerHour!$B91,Sales!$C$5:$C$18,0),MATCH(UsagePerHour!NV$4,Sales!$D$3:$ABF$3,0))/NV$2*INDEX(Usage!$D$5:$ABF$11,MATCH(UsagePerHour!$B$84,Usage!$C$5:$C$11,0),MATCH(UsagePerHour!NV$4,Usage!$D$3:$ABF$3,0)),"")</f>
        <v>38.810930598188214</v>
      </c>
      <c r="NW91" s="6">
        <f>IFERROR(INDEX(Sales!$D$5:$ABF$18,MATCH(UsagePerHour!$B91,Sales!$C$5:$C$18,0),MATCH(UsagePerHour!NW$4,Sales!$D$3:$ABF$3,0))/NW$2*INDEX(Usage!$D$5:$ABF$11,MATCH(UsagePerHour!$B$84,Usage!$C$5:$C$11,0),MATCH(UsagePerHour!NW$4,Usage!$D$3:$ABF$3,0)),"")</f>
        <v>329.59710955315978</v>
      </c>
      <c r="NX91" s="6">
        <f>IFERROR(INDEX(Sales!$D$5:$ABF$18,MATCH(UsagePerHour!$B91,Sales!$C$5:$C$18,0),MATCH(UsagePerHour!NX$4,Sales!$D$3:$ABF$3,0))/NX$2*INDEX(Usage!$D$5:$ABF$11,MATCH(UsagePerHour!$B$84,Usage!$C$5:$C$11,0),MATCH(UsagePerHour!NX$4,Usage!$D$3:$ABF$3,0)),"")</f>
        <v>26.681442363803392</v>
      </c>
      <c r="NY91" s="6">
        <f>IFERROR(INDEX(Sales!$D$5:$ABF$18,MATCH(UsagePerHour!$B91,Sales!$C$5:$C$18,0),MATCH(UsagePerHour!NY$4,Sales!$D$3:$ABF$3,0))/NY$2*INDEX(Usage!$D$5:$ABF$11,MATCH(UsagePerHour!$B$84,Usage!$C$5:$C$11,0),MATCH(UsagePerHour!NY$4,Usage!$D$3:$ABF$3,0)),"")</f>
        <v>38.503438084917747</v>
      </c>
      <c r="NZ91" s="6">
        <f>IFERROR(INDEX(Sales!$D$5:$ABF$18,MATCH(UsagePerHour!$B91,Sales!$C$5:$C$18,0),MATCH(UsagePerHour!NZ$4,Sales!$D$3:$ABF$3,0))/NZ$2*INDEX(Usage!$D$5:$ABF$11,MATCH(UsagePerHour!$B$84,Usage!$C$5:$C$11,0),MATCH(UsagePerHour!NZ$4,Usage!$D$3:$ABF$3,0)),"")</f>
        <v>27.321366516313603</v>
      </c>
      <c r="OA91" s="6">
        <f>IFERROR(INDEX(Sales!$D$5:$ABF$18,MATCH(UsagePerHour!$B91,Sales!$C$5:$C$18,0),MATCH(UsagePerHour!OA$4,Sales!$D$3:$ABF$3,0))/OA$2*INDEX(Usage!$D$5:$ABF$11,MATCH(UsagePerHour!$B$84,Usage!$C$5:$C$11,0),MATCH(UsagePerHour!OA$4,Usage!$D$3:$ABF$3,0)),"")</f>
        <v>37.097358438984379</v>
      </c>
      <c r="OB91" s="6">
        <f>IFERROR(INDEX(Sales!$D$5:$ABF$18,MATCH(UsagePerHour!$B91,Sales!$C$5:$C$18,0),MATCH(UsagePerHour!OB$4,Sales!$D$3:$ABF$3,0))/OB$2*INDEX(Usage!$D$5:$ABF$11,MATCH(UsagePerHour!$B$84,Usage!$C$5:$C$11,0),MATCH(UsagePerHour!OB$4,Usage!$D$3:$ABF$3,0)),"")</f>
        <v>52.799930781351037</v>
      </c>
      <c r="OC91" s="6">
        <f>IFERROR(INDEX(Sales!$D$5:$ABF$18,MATCH(UsagePerHour!$B91,Sales!$C$5:$C$18,0),MATCH(UsagePerHour!OC$4,Sales!$D$3:$ABF$3,0))/OC$2*INDEX(Usage!$D$5:$ABF$11,MATCH(UsagePerHour!$B$84,Usage!$C$5:$C$11,0),MATCH(UsagePerHour!OC$4,Usage!$D$3:$ABF$3,0)),"")</f>
        <v>51.862521369136466</v>
      </c>
      <c r="OD91" s="6">
        <f>IFERROR(INDEX(Sales!$D$5:$ABF$18,MATCH(UsagePerHour!$B91,Sales!$C$5:$C$18,0),MATCH(UsagePerHour!OD$4,Sales!$D$3:$ABF$3,0))/OD$2*INDEX(Usage!$D$5:$ABF$11,MATCH(UsagePerHour!$B$84,Usage!$C$5:$C$11,0),MATCH(UsagePerHour!OD$4,Usage!$D$3:$ABF$3,0)),"")</f>
        <v>260.39316806717795</v>
      </c>
      <c r="OE91" s="6">
        <f>IFERROR(INDEX(Sales!$D$5:$ABF$18,MATCH(UsagePerHour!$B91,Sales!$C$5:$C$18,0),MATCH(UsagePerHour!OE$4,Sales!$D$3:$ABF$3,0))/OE$2*INDEX(Usage!$D$5:$ABF$11,MATCH(UsagePerHour!$B$84,Usage!$C$5:$C$11,0),MATCH(UsagePerHour!OE$4,Usage!$D$3:$ABF$3,0)),"")</f>
        <v>27.156209827907944</v>
      </c>
      <c r="OF91" s="6">
        <f>IFERROR(INDEX(Sales!$D$5:$ABF$18,MATCH(UsagePerHour!$B91,Sales!$C$5:$C$18,0),MATCH(UsagePerHour!OF$4,Sales!$D$3:$ABF$3,0))/OF$2*INDEX(Usage!$D$5:$ABF$11,MATCH(UsagePerHour!$B$84,Usage!$C$5:$C$11,0),MATCH(UsagePerHour!OF$4,Usage!$D$3:$ABF$3,0)),"")</f>
        <v>46.206621729322293</v>
      </c>
      <c r="OG91" s="6">
        <f>IFERROR(INDEX(Sales!$D$5:$ABF$18,MATCH(UsagePerHour!$B91,Sales!$C$5:$C$18,0),MATCH(UsagePerHour!OG$4,Sales!$D$3:$ABF$3,0))/OG$2*INDEX(Usage!$D$5:$ABF$11,MATCH(UsagePerHour!$B$84,Usage!$C$5:$C$11,0),MATCH(UsagePerHour!OG$4,Usage!$D$3:$ABF$3,0)),"")</f>
        <v>14.788601728901167</v>
      </c>
      <c r="OH91" s="6">
        <f>IFERROR(INDEX(Sales!$D$5:$ABF$18,MATCH(UsagePerHour!$B91,Sales!$C$5:$C$18,0),MATCH(UsagePerHour!OH$4,Sales!$D$3:$ABF$3,0))/OH$2*INDEX(Usage!$D$5:$ABF$11,MATCH(UsagePerHour!$B$84,Usage!$C$5:$C$11,0),MATCH(UsagePerHour!OH$4,Usage!$D$3:$ABF$3,0)),"")</f>
        <v>34.977392213858167</v>
      </c>
      <c r="OI91" s="6">
        <f>IFERROR(INDEX(Sales!$D$5:$ABF$18,MATCH(UsagePerHour!$B91,Sales!$C$5:$C$18,0),MATCH(UsagePerHour!OI$4,Sales!$D$3:$ABF$3,0))/OI$2*INDEX(Usage!$D$5:$ABF$11,MATCH(UsagePerHour!$B$84,Usage!$C$5:$C$11,0),MATCH(UsagePerHour!OI$4,Usage!$D$3:$ABF$3,0)),"")</f>
        <v>29.673006681796611</v>
      </c>
      <c r="OJ91" s="6">
        <f>IFERROR(INDEX(Sales!$D$5:$ABF$18,MATCH(UsagePerHour!$B91,Sales!$C$5:$C$18,0),MATCH(UsagePerHour!OJ$4,Sales!$D$3:$ABF$3,0))/OJ$2*INDEX(Usage!$D$5:$ABF$11,MATCH(UsagePerHour!$B$84,Usage!$C$5:$C$11,0),MATCH(UsagePerHour!OJ$4,Usage!$D$3:$ABF$3,0)),"")</f>
        <v>30.639699225322133</v>
      </c>
      <c r="OK91" s="6">
        <f>IFERROR(INDEX(Sales!$D$5:$ABF$18,MATCH(UsagePerHour!$B91,Sales!$C$5:$C$18,0),MATCH(UsagePerHour!OK$4,Sales!$D$3:$ABF$3,0))/OK$2*INDEX(Usage!$D$5:$ABF$11,MATCH(UsagePerHour!$B$84,Usage!$C$5:$C$11,0),MATCH(UsagePerHour!OK$4,Usage!$D$3:$ABF$3,0)),"")</f>
        <v>213.11036137552097</v>
      </c>
      <c r="OL91" s="6">
        <f>IFERROR(INDEX(Sales!$D$5:$ABF$18,MATCH(UsagePerHour!$B91,Sales!$C$5:$C$18,0),MATCH(UsagePerHour!OL$4,Sales!$D$3:$ABF$3,0))/OL$2*INDEX(Usage!$D$5:$ABF$11,MATCH(UsagePerHour!$B$84,Usage!$C$5:$C$11,0),MATCH(UsagePerHour!OL$4,Usage!$D$3:$ABF$3,0)),"")</f>
        <v>11.784388552087085</v>
      </c>
      <c r="OM91" s="6">
        <f>IFERROR(INDEX(Sales!$D$5:$ABF$18,MATCH(UsagePerHour!$B91,Sales!$C$5:$C$18,0),MATCH(UsagePerHour!OM$4,Sales!$D$3:$ABF$3,0))/OM$2*INDEX(Usage!$D$5:$ABF$11,MATCH(UsagePerHour!$B$84,Usage!$C$5:$C$11,0),MATCH(UsagePerHour!OM$4,Usage!$D$3:$ABF$3,0)),"")</f>
        <v>40.711960431165124</v>
      </c>
      <c r="ON91" s="6">
        <f>IFERROR(INDEX(Sales!$D$5:$ABF$18,MATCH(UsagePerHour!$B91,Sales!$C$5:$C$18,0),MATCH(UsagePerHour!ON$4,Sales!$D$3:$ABF$3,0))/ON$2*INDEX(Usage!$D$5:$ABF$11,MATCH(UsagePerHour!$B$84,Usage!$C$5:$C$11,0),MATCH(UsagePerHour!ON$4,Usage!$D$3:$ABF$3,0)),"")</f>
        <v>5.9846209655639635</v>
      </c>
      <c r="OO91" s="6">
        <f>IFERROR(INDEX(Sales!$D$5:$ABF$18,MATCH(UsagePerHour!$B91,Sales!$C$5:$C$18,0),MATCH(UsagePerHour!OO$4,Sales!$D$3:$ABF$3,0))/OO$2*INDEX(Usage!$D$5:$ABF$11,MATCH(UsagePerHour!$B$84,Usage!$C$5:$C$11,0),MATCH(UsagePerHour!OO$4,Usage!$D$3:$ABF$3,0)),"")</f>
        <v>17.363361817375804</v>
      </c>
      <c r="OP91" s="6">
        <f>IFERROR(INDEX(Sales!$D$5:$ABF$18,MATCH(UsagePerHour!$B91,Sales!$C$5:$C$18,0),MATCH(UsagePerHour!OP$4,Sales!$D$3:$ABF$3,0))/OP$2*INDEX(Usage!$D$5:$ABF$11,MATCH(UsagePerHour!$B$84,Usage!$C$5:$C$11,0),MATCH(UsagePerHour!OP$4,Usage!$D$3:$ABF$3,0)),"")</f>
        <v>96.552500558501777</v>
      </c>
      <c r="OQ91" s="6">
        <f>IFERROR(INDEX(Sales!$D$5:$ABF$18,MATCH(UsagePerHour!$B91,Sales!$C$5:$C$18,0),MATCH(UsagePerHour!OQ$4,Sales!$D$3:$ABF$3,0))/OQ$2*INDEX(Usage!$D$5:$ABF$11,MATCH(UsagePerHour!$B$84,Usage!$C$5:$C$11,0),MATCH(UsagePerHour!OQ$4,Usage!$D$3:$ABF$3,0)),"")</f>
        <v>35.644498202521305</v>
      </c>
      <c r="OR91" s="6">
        <f>IFERROR(INDEX(Sales!$D$5:$ABF$18,MATCH(UsagePerHour!$B91,Sales!$C$5:$C$18,0),MATCH(UsagePerHour!OR$4,Sales!$D$3:$ABF$3,0))/OR$2*INDEX(Usage!$D$5:$ABF$11,MATCH(UsagePerHour!$B$84,Usage!$C$5:$C$11,0),MATCH(UsagePerHour!OR$4,Usage!$D$3:$ABF$3,0)),"")</f>
        <v>254.95124980452982</v>
      </c>
      <c r="OS91" s="6">
        <f>IFERROR(INDEX(Sales!$D$5:$ABF$18,MATCH(UsagePerHour!$B91,Sales!$C$5:$C$18,0),MATCH(UsagePerHour!OS$4,Sales!$D$3:$ABF$3,0))/OS$2*INDEX(Usage!$D$5:$ABF$11,MATCH(UsagePerHour!$B$84,Usage!$C$5:$C$11,0),MATCH(UsagePerHour!OS$4,Usage!$D$3:$ABF$3,0)),"")</f>
        <v>0</v>
      </c>
      <c r="OT91" s="6">
        <f>IFERROR(INDEX(Sales!$D$5:$ABF$18,MATCH(UsagePerHour!$B91,Sales!$C$5:$C$18,0),MATCH(UsagePerHour!OT$4,Sales!$D$3:$ABF$3,0))/OT$2*INDEX(Usage!$D$5:$ABF$11,MATCH(UsagePerHour!$B$84,Usage!$C$5:$C$11,0),MATCH(UsagePerHour!OT$4,Usage!$D$3:$ABF$3,0)),"")</f>
        <v>18.119981215282049</v>
      </c>
      <c r="OU91" s="6">
        <f>IFERROR(INDEX(Sales!$D$5:$ABF$18,MATCH(UsagePerHour!$B91,Sales!$C$5:$C$18,0),MATCH(UsagePerHour!OU$4,Sales!$D$3:$ABF$3,0))/OU$2*INDEX(Usage!$D$5:$ABF$11,MATCH(UsagePerHour!$B$84,Usage!$C$5:$C$11,0),MATCH(UsagePerHour!OU$4,Usage!$D$3:$ABF$3,0)),"")</f>
        <v>7.4712745824353046</v>
      </c>
      <c r="OV91" s="6">
        <f>IFERROR(INDEX(Sales!$D$5:$ABF$18,MATCH(UsagePerHour!$B91,Sales!$C$5:$C$18,0),MATCH(UsagePerHour!OV$4,Sales!$D$3:$ABF$3,0))/OV$2*INDEX(Usage!$D$5:$ABF$11,MATCH(UsagePerHour!$B$84,Usage!$C$5:$C$11,0),MATCH(UsagePerHour!OV$4,Usage!$D$3:$ABF$3,0)),"")</f>
        <v>53.123708540638361</v>
      </c>
      <c r="OW91" s="6">
        <f>IFERROR(INDEX(Sales!$D$5:$ABF$18,MATCH(UsagePerHour!$B91,Sales!$C$5:$C$18,0),MATCH(UsagePerHour!OW$4,Sales!$D$3:$ABF$3,0))/OW$2*INDEX(Usage!$D$5:$ABF$11,MATCH(UsagePerHour!$B$84,Usage!$C$5:$C$11,0),MATCH(UsagePerHour!OW$4,Usage!$D$3:$ABF$3,0)),"")</f>
        <v>43.358939864005343</v>
      </c>
      <c r="OX91" s="6">
        <f>IFERROR(INDEX(Sales!$D$5:$ABF$18,MATCH(UsagePerHour!$B91,Sales!$C$5:$C$18,0),MATCH(UsagePerHour!OX$4,Sales!$D$3:$ABF$3,0))/OX$2*INDEX(Usage!$D$5:$ABF$11,MATCH(UsagePerHour!$B$84,Usage!$C$5:$C$11,0),MATCH(UsagePerHour!OX$4,Usage!$D$3:$ABF$3,0)),"")</f>
        <v>44.955646209609036</v>
      </c>
      <c r="OY91" s="6">
        <f>IFERROR(INDEX(Sales!$D$5:$ABF$18,MATCH(UsagePerHour!$B91,Sales!$C$5:$C$18,0),MATCH(UsagePerHour!OY$4,Sales!$D$3:$ABF$3,0))/OY$2*INDEX(Usage!$D$5:$ABF$11,MATCH(UsagePerHour!$B$84,Usage!$C$5:$C$11,0),MATCH(UsagePerHour!OY$4,Usage!$D$3:$ABF$3,0)),"")</f>
        <v>298.15693018759657</v>
      </c>
      <c r="OZ91" s="6">
        <f>IFERROR(INDEX(Sales!$D$5:$ABF$18,MATCH(UsagePerHour!$B91,Sales!$C$5:$C$18,0),MATCH(UsagePerHour!OZ$4,Sales!$D$3:$ABF$3,0))/OZ$2*INDEX(Usage!$D$5:$ABF$11,MATCH(UsagePerHour!$B$84,Usage!$C$5:$C$11,0),MATCH(UsagePerHour!OZ$4,Usage!$D$3:$ABF$3,0)),"")</f>
        <v>46.223085523886795</v>
      </c>
      <c r="PA91" s="6">
        <f>IFERROR(INDEX(Sales!$D$5:$ABF$18,MATCH(UsagePerHour!$B91,Sales!$C$5:$C$18,0),MATCH(UsagePerHour!PA$4,Sales!$D$3:$ABF$3,0))/PA$2*INDEX(Usage!$D$5:$ABF$11,MATCH(UsagePerHour!$B$84,Usage!$C$5:$C$11,0),MATCH(UsagePerHour!PA$4,Usage!$D$3:$ABF$3,0)),"")</f>
        <v>46.335690429160479</v>
      </c>
      <c r="PB91" s="6">
        <f>IFERROR(INDEX(Sales!$D$5:$ABF$18,MATCH(UsagePerHour!$B91,Sales!$C$5:$C$18,0),MATCH(UsagePerHour!PB$4,Sales!$D$3:$ABF$3,0))/PB$2*INDEX(Usage!$D$5:$ABF$11,MATCH(UsagePerHour!$B$84,Usage!$C$5:$C$11,0),MATCH(UsagePerHour!PB$4,Usage!$D$3:$ABF$3,0)),"")</f>
        <v>7.8205211903596092</v>
      </c>
      <c r="PC91" s="6">
        <f>IFERROR(INDEX(Sales!$D$5:$ABF$18,MATCH(UsagePerHour!$B91,Sales!$C$5:$C$18,0),MATCH(UsagePerHour!PC$4,Sales!$D$3:$ABF$3,0))/PC$2*INDEX(Usage!$D$5:$ABF$11,MATCH(UsagePerHour!$B$84,Usage!$C$5:$C$11,0),MATCH(UsagePerHour!PC$4,Usage!$D$3:$ABF$3,0)),"")</f>
        <v>15.297964979918872</v>
      </c>
      <c r="PD91" s="6">
        <f>IFERROR(INDEX(Sales!$D$5:$ABF$18,MATCH(UsagePerHour!$B91,Sales!$C$5:$C$18,0),MATCH(UsagePerHour!PD$4,Sales!$D$3:$ABF$3,0))/PD$2*INDEX(Usage!$D$5:$ABF$11,MATCH(UsagePerHour!$B$84,Usage!$C$5:$C$11,0),MATCH(UsagePerHour!PD$4,Usage!$D$3:$ABF$3,0)),"")</f>
        <v>12.715399168312617</v>
      </c>
      <c r="PE91" s="6">
        <f>IFERROR(INDEX(Sales!$D$5:$ABF$18,MATCH(UsagePerHour!$B91,Sales!$C$5:$C$18,0),MATCH(UsagePerHour!PE$4,Sales!$D$3:$ABF$3,0))/PE$2*INDEX(Usage!$D$5:$ABF$11,MATCH(UsagePerHour!$B$84,Usage!$C$5:$C$11,0),MATCH(UsagePerHour!PE$4,Usage!$D$3:$ABF$3,0)),"")</f>
        <v>28.729055333473593</v>
      </c>
      <c r="PF91" s="6">
        <f>IFERROR(INDEX(Sales!$D$5:$ABF$18,MATCH(UsagePerHour!$B91,Sales!$C$5:$C$18,0),MATCH(UsagePerHour!PF$4,Sales!$D$3:$ABF$3,0))/PF$2*INDEX(Usage!$D$5:$ABF$11,MATCH(UsagePerHour!$B$84,Usage!$C$5:$C$11,0),MATCH(UsagePerHour!PF$4,Usage!$D$3:$ABF$3,0)),"")</f>
        <v>275.71921082991867</v>
      </c>
      <c r="PG91" s="6">
        <f>IFERROR(INDEX(Sales!$D$5:$ABF$18,MATCH(UsagePerHour!$B91,Sales!$C$5:$C$18,0),MATCH(UsagePerHour!PG$4,Sales!$D$3:$ABF$3,0))/PG$2*INDEX(Usage!$D$5:$ABF$11,MATCH(UsagePerHour!$B$84,Usage!$C$5:$C$11,0),MATCH(UsagePerHour!PG$4,Usage!$D$3:$ABF$3,0)),"")</f>
        <v>70.175432533654856</v>
      </c>
      <c r="PH91" s="6">
        <f>IFERROR(INDEX(Sales!$D$5:$ABF$18,MATCH(UsagePerHour!$B91,Sales!$C$5:$C$18,0),MATCH(UsagePerHour!PH$4,Sales!$D$3:$ABF$3,0))/PH$2*INDEX(Usage!$D$5:$ABF$11,MATCH(UsagePerHour!$B$84,Usage!$C$5:$C$11,0),MATCH(UsagePerHour!PH$4,Usage!$D$3:$ABF$3,0)),"")</f>
        <v>116.14566978711721</v>
      </c>
      <c r="PI91" s="6">
        <f>IFERROR(INDEX(Sales!$D$5:$ABF$18,MATCH(UsagePerHour!$B91,Sales!$C$5:$C$18,0),MATCH(UsagePerHour!PI$4,Sales!$D$3:$ABF$3,0))/PI$2*INDEX(Usage!$D$5:$ABF$11,MATCH(UsagePerHour!$B$84,Usage!$C$5:$C$11,0),MATCH(UsagePerHour!PI$4,Usage!$D$3:$ABF$3,0)),"")</f>
        <v>40.404552438914159</v>
      </c>
      <c r="PJ91" s="6">
        <f>IFERROR(INDEX(Sales!$D$5:$ABF$18,MATCH(UsagePerHour!$B91,Sales!$C$5:$C$18,0),MATCH(UsagePerHour!PJ$4,Sales!$D$3:$ABF$3,0))/PJ$2*INDEX(Usage!$D$5:$ABF$11,MATCH(UsagePerHour!$B$84,Usage!$C$5:$C$11,0),MATCH(UsagePerHour!PJ$4,Usage!$D$3:$ABF$3,0)),"")</f>
        <v>48.588675894831802</v>
      </c>
      <c r="PK91" s="6">
        <f>IFERROR(INDEX(Sales!$D$5:$ABF$18,MATCH(UsagePerHour!$B91,Sales!$C$5:$C$18,0),MATCH(UsagePerHour!PK$4,Sales!$D$3:$ABF$3,0))/PK$2*INDEX(Usage!$D$5:$ABF$11,MATCH(UsagePerHour!$B$84,Usage!$C$5:$C$11,0),MATCH(UsagePerHour!PK$4,Usage!$D$3:$ABF$3,0)),"")</f>
        <v>58.735178247797883</v>
      </c>
      <c r="PL91" s="6">
        <f>IFERROR(INDEX(Sales!$D$5:$ABF$18,MATCH(UsagePerHour!$B91,Sales!$C$5:$C$18,0),MATCH(UsagePerHour!PL$4,Sales!$D$3:$ABF$3,0))/PL$2*INDEX(Usage!$D$5:$ABF$11,MATCH(UsagePerHour!$B$84,Usage!$C$5:$C$11,0),MATCH(UsagePerHour!PL$4,Usage!$D$3:$ABF$3,0)),"")</f>
        <v>32.939561698730223</v>
      </c>
      <c r="PM91" s="6">
        <f>IFERROR(INDEX(Sales!$D$5:$ABF$18,MATCH(UsagePerHour!$B91,Sales!$C$5:$C$18,0),MATCH(UsagePerHour!PM$4,Sales!$D$3:$ABF$3,0))/PM$2*INDEX(Usage!$D$5:$ABF$11,MATCH(UsagePerHour!$B$84,Usage!$C$5:$C$11,0),MATCH(UsagePerHour!PM$4,Usage!$D$3:$ABF$3,0)),"")</f>
        <v>495.82506905084159</v>
      </c>
      <c r="PN91" s="6">
        <f>IFERROR(INDEX(Sales!$D$5:$ABF$18,MATCH(UsagePerHour!$B91,Sales!$C$5:$C$18,0),MATCH(UsagePerHour!PN$4,Sales!$D$3:$ABF$3,0))/PN$2*INDEX(Usage!$D$5:$ABF$11,MATCH(UsagePerHour!$B$84,Usage!$C$5:$C$11,0),MATCH(UsagePerHour!PN$4,Usage!$D$3:$ABF$3,0)),"")</f>
        <v>55.02121945673295</v>
      </c>
      <c r="PO91" s="6">
        <f>IFERROR(INDEX(Sales!$D$5:$ABF$18,MATCH(UsagePerHour!$B91,Sales!$C$5:$C$18,0),MATCH(UsagePerHour!PO$4,Sales!$D$3:$ABF$3,0))/PO$2*INDEX(Usage!$D$5:$ABF$11,MATCH(UsagePerHour!$B$84,Usage!$C$5:$C$11,0),MATCH(UsagePerHour!PO$4,Usage!$D$3:$ABF$3,0)),"")</f>
        <v>105.71714523121986</v>
      </c>
      <c r="PP91" s="6">
        <f>IFERROR(INDEX(Sales!$D$5:$ABF$18,MATCH(UsagePerHour!$B91,Sales!$C$5:$C$18,0),MATCH(UsagePerHour!PP$4,Sales!$D$3:$ABF$3,0))/PP$2*INDEX(Usage!$D$5:$ABF$11,MATCH(UsagePerHour!$B$84,Usage!$C$5:$C$11,0),MATCH(UsagePerHour!PP$4,Usage!$D$3:$ABF$3,0)),"")</f>
        <v>22.922758127902821</v>
      </c>
      <c r="PQ91" s="6">
        <f>IFERROR(INDEX(Sales!$D$5:$ABF$18,MATCH(UsagePerHour!$B91,Sales!$C$5:$C$18,0),MATCH(UsagePerHour!PQ$4,Sales!$D$3:$ABF$3,0))/PQ$2*INDEX(Usage!$D$5:$ABF$11,MATCH(UsagePerHour!$B$84,Usage!$C$5:$C$11,0),MATCH(UsagePerHour!PQ$4,Usage!$D$3:$ABF$3,0)),"")</f>
        <v>28.221768870754829</v>
      </c>
      <c r="PR91" s="6">
        <f>IFERROR(INDEX(Sales!$D$5:$ABF$18,MATCH(UsagePerHour!$B91,Sales!$C$5:$C$18,0),MATCH(UsagePerHour!PR$4,Sales!$D$3:$ABF$3,0))/PR$2*INDEX(Usage!$D$5:$ABF$11,MATCH(UsagePerHour!$B$84,Usage!$C$5:$C$11,0),MATCH(UsagePerHour!PR$4,Usage!$D$3:$ABF$3,0)),"")</f>
        <v>36.817456950525518</v>
      </c>
      <c r="PS91" s="6">
        <f>IFERROR(INDEX(Sales!$D$5:$ABF$18,MATCH(UsagePerHour!$B91,Sales!$C$5:$C$18,0),MATCH(UsagePerHour!PS$4,Sales!$D$3:$ABF$3,0))/PS$2*INDEX(Usage!$D$5:$ABF$11,MATCH(UsagePerHour!$B$84,Usage!$C$5:$C$11,0),MATCH(UsagePerHour!PS$4,Usage!$D$3:$ABF$3,0)),"")</f>
        <v>40.327633295810429</v>
      </c>
      <c r="PT91" s="6">
        <f>IFERROR(INDEX(Sales!$D$5:$ABF$18,MATCH(UsagePerHour!$B91,Sales!$C$5:$C$18,0),MATCH(UsagePerHour!PT$4,Sales!$D$3:$ABF$3,0))/PT$2*INDEX(Usage!$D$5:$ABF$11,MATCH(UsagePerHour!$B$84,Usage!$C$5:$C$11,0),MATCH(UsagePerHour!PT$4,Usage!$D$3:$ABF$3,0)),"")</f>
        <v>416.58570256030646</v>
      </c>
      <c r="PU91" s="6">
        <f>IFERROR(INDEX(Sales!$D$5:$ABF$18,MATCH(UsagePerHour!$B91,Sales!$C$5:$C$18,0),MATCH(UsagePerHour!PU$4,Sales!$D$3:$ABF$3,0))/PU$2*INDEX(Usage!$D$5:$ABF$11,MATCH(UsagePerHour!$B$84,Usage!$C$5:$C$11,0),MATCH(UsagePerHour!PU$4,Usage!$D$3:$ABF$3,0)),"")</f>
        <v>49.487442928801038</v>
      </c>
      <c r="PV91" s="6">
        <f>IFERROR(INDEX(Sales!$D$5:$ABF$18,MATCH(UsagePerHour!$B91,Sales!$C$5:$C$18,0),MATCH(UsagePerHour!PV$4,Sales!$D$3:$ABF$3,0))/PV$2*INDEX(Usage!$D$5:$ABF$11,MATCH(UsagePerHour!$B$84,Usage!$C$5:$C$11,0),MATCH(UsagePerHour!PV$4,Usage!$D$3:$ABF$3,0)),"")</f>
        <v>55.068100317535318</v>
      </c>
      <c r="PW91" s="6">
        <f>IFERROR(INDEX(Sales!$D$5:$ABF$18,MATCH(UsagePerHour!$B91,Sales!$C$5:$C$18,0),MATCH(UsagePerHour!PW$4,Sales!$D$3:$ABF$3,0))/PW$2*INDEX(Usage!$D$5:$ABF$11,MATCH(UsagePerHour!$B$84,Usage!$C$5:$C$11,0),MATCH(UsagePerHour!PW$4,Usage!$D$3:$ABF$3,0)),"")</f>
        <v>51.89704969129933</v>
      </c>
      <c r="PX91" s="6">
        <f>IFERROR(INDEX(Sales!$D$5:$ABF$18,MATCH(UsagePerHour!$B91,Sales!$C$5:$C$18,0),MATCH(UsagePerHour!PX$4,Sales!$D$3:$ABF$3,0))/PX$2*INDEX(Usage!$D$5:$ABF$11,MATCH(UsagePerHour!$B$84,Usage!$C$5:$C$11,0),MATCH(UsagePerHour!PX$4,Usage!$D$3:$ABF$3,0)),"")</f>
        <v>52.039517773076845</v>
      </c>
      <c r="PY91" s="6">
        <f>IFERROR(INDEX(Sales!$D$5:$ABF$18,MATCH(UsagePerHour!$B91,Sales!$C$5:$C$18,0),MATCH(UsagePerHour!PY$4,Sales!$D$3:$ABF$3,0))/PY$2*INDEX(Usage!$D$5:$ABF$11,MATCH(UsagePerHour!$B$84,Usage!$C$5:$C$11,0),MATCH(UsagePerHour!PY$4,Usage!$D$3:$ABF$3,0)),"")</f>
        <v>87.794653708820235</v>
      </c>
      <c r="PZ91" s="6">
        <f>IFERROR(INDEX(Sales!$D$5:$ABF$18,MATCH(UsagePerHour!$B91,Sales!$C$5:$C$18,0),MATCH(UsagePerHour!PZ$4,Sales!$D$3:$ABF$3,0))/PZ$2*INDEX(Usage!$D$5:$ABF$11,MATCH(UsagePerHour!$B$84,Usage!$C$5:$C$11,0),MATCH(UsagePerHour!PZ$4,Usage!$D$3:$ABF$3,0)),"")</f>
        <v>84.327895238212392</v>
      </c>
      <c r="QA91" s="6">
        <f>IFERROR(INDEX(Sales!$D$5:$ABF$18,MATCH(UsagePerHour!$B91,Sales!$C$5:$C$18,0),MATCH(UsagePerHour!QA$4,Sales!$D$3:$ABF$3,0))/QA$2*INDEX(Usage!$D$5:$ABF$11,MATCH(UsagePerHour!$B$84,Usage!$C$5:$C$11,0),MATCH(UsagePerHour!QA$4,Usage!$D$3:$ABF$3,0)),"")</f>
        <v>280.81918121704098</v>
      </c>
      <c r="QB91" s="6">
        <f>IFERROR(INDEX(Sales!$D$5:$ABF$18,MATCH(UsagePerHour!$B91,Sales!$C$5:$C$18,0),MATCH(UsagePerHour!QB$4,Sales!$D$3:$ABF$3,0))/QB$2*INDEX(Usage!$D$5:$ABF$11,MATCH(UsagePerHour!$B$84,Usage!$C$5:$C$11,0),MATCH(UsagePerHour!QB$4,Usage!$D$3:$ABF$3,0)),"")</f>
        <v>28.149771886323819</v>
      </c>
      <c r="QC91" s="6">
        <f>IFERROR(INDEX(Sales!$D$5:$ABF$18,MATCH(UsagePerHour!$B91,Sales!$C$5:$C$18,0),MATCH(UsagePerHour!QC$4,Sales!$D$3:$ABF$3,0))/QC$2*INDEX(Usage!$D$5:$ABF$11,MATCH(UsagePerHour!$B$84,Usage!$C$5:$C$11,0),MATCH(UsagePerHour!QC$4,Usage!$D$3:$ABF$3,0)),"")</f>
        <v>49.704340803707304</v>
      </c>
      <c r="QD91" s="6">
        <f>IFERROR(INDEX(Sales!$D$5:$ABF$18,MATCH(UsagePerHour!$B91,Sales!$C$5:$C$18,0),MATCH(UsagePerHour!QD$4,Sales!$D$3:$ABF$3,0))/QD$2*INDEX(Usage!$D$5:$ABF$11,MATCH(UsagePerHour!$B$84,Usage!$C$5:$C$11,0),MATCH(UsagePerHour!QD$4,Usage!$D$3:$ABF$3,0)),"")</f>
        <v>49.200245125719228</v>
      </c>
      <c r="QE91" s="6">
        <f>IFERROR(INDEX(Sales!$D$5:$ABF$18,MATCH(UsagePerHour!$B91,Sales!$C$5:$C$18,0),MATCH(UsagePerHour!QE$4,Sales!$D$3:$ABF$3,0))/QE$2*INDEX(Usage!$D$5:$ABF$11,MATCH(UsagePerHour!$B$84,Usage!$C$5:$C$11,0),MATCH(UsagePerHour!QE$4,Usage!$D$3:$ABF$3,0)),"")</f>
        <v>8.4961526915160182</v>
      </c>
      <c r="QF91" s="6">
        <f>IFERROR(INDEX(Sales!$D$5:$ABF$18,MATCH(UsagePerHour!$B91,Sales!$C$5:$C$18,0),MATCH(UsagePerHour!QF$4,Sales!$D$3:$ABF$3,0))/QF$2*INDEX(Usage!$D$5:$ABF$11,MATCH(UsagePerHour!$B$84,Usage!$C$5:$C$11,0),MATCH(UsagePerHour!QF$4,Usage!$D$3:$ABF$3,0)),"")</f>
        <v>20.589537710131758</v>
      </c>
      <c r="QG91" s="6">
        <f>IFERROR(INDEX(Sales!$D$5:$ABF$18,MATCH(UsagePerHour!$B91,Sales!$C$5:$C$18,0),MATCH(UsagePerHour!QG$4,Sales!$D$3:$ABF$3,0))/QG$2*INDEX(Usage!$D$5:$ABF$11,MATCH(UsagePerHour!$B$84,Usage!$C$5:$C$11,0),MATCH(UsagePerHour!QG$4,Usage!$D$3:$ABF$3,0)),"")</f>
        <v>2.487991195167345</v>
      </c>
      <c r="QH91" s="6">
        <f>IFERROR(INDEX(Sales!$D$5:$ABF$18,MATCH(UsagePerHour!$B91,Sales!$C$5:$C$18,0),MATCH(UsagePerHour!QH$4,Sales!$D$3:$ABF$3,0))/QH$2*INDEX(Usage!$D$5:$ABF$11,MATCH(UsagePerHour!$B$84,Usage!$C$5:$C$11,0),MATCH(UsagePerHour!QH$4,Usage!$D$3:$ABF$3,0)),"")</f>
        <v>175.14420876059239</v>
      </c>
      <c r="QI91" s="6">
        <f>IFERROR(INDEX(Sales!$D$5:$ABF$18,MATCH(UsagePerHour!$B91,Sales!$C$5:$C$18,0),MATCH(UsagePerHour!QI$4,Sales!$D$3:$ABF$3,0))/QI$2*INDEX(Usage!$D$5:$ABF$11,MATCH(UsagePerHour!$B$84,Usage!$C$5:$C$11,0),MATCH(UsagePerHour!QI$4,Usage!$D$3:$ABF$3,0)),"")</f>
        <v>42.628656670629923</v>
      </c>
      <c r="QJ91" s="6">
        <f>IFERROR(INDEX(Sales!$D$5:$ABF$18,MATCH(UsagePerHour!$B91,Sales!$C$5:$C$18,0),MATCH(UsagePerHour!QJ$4,Sales!$D$3:$ABF$3,0))/QJ$2*INDEX(Usage!$D$5:$ABF$11,MATCH(UsagePerHour!$B$84,Usage!$C$5:$C$11,0),MATCH(UsagePerHour!QJ$4,Usage!$D$3:$ABF$3,0)),"")</f>
        <v>9.3986086707970298</v>
      </c>
      <c r="QK91" s="6">
        <f>IFERROR(INDEX(Sales!$D$5:$ABF$18,MATCH(UsagePerHour!$B91,Sales!$C$5:$C$18,0),MATCH(UsagePerHour!QK$4,Sales!$D$3:$ABF$3,0))/QK$2*INDEX(Usage!$D$5:$ABF$11,MATCH(UsagePerHour!$B$84,Usage!$C$5:$C$11,0),MATCH(UsagePerHour!QK$4,Usage!$D$3:$ABF$3,0)),"")</f>
        <v>12.40827619389721</v>
      </c>
      <c r="QL91" s="6">
        <f>IFERROR(INDEX(Sales!$D$5:$ABF$18,MATCH(UsagePerHour!$B91,Sales!$C$5:$C$18,0),MATCH(UsagePerHour!QL$4,Sales!$D$3:$ABF$3,0))/QL$2*INDEX(Usage!$D$5:$ABF$11,MATCH(UsagePerHour!$B$84,Usage!$C$5:$C$11,0),MATCH(UsagePerHour!QL$4,Usage!$D$3:$ABF$3,0)),"")</f>
        <v>23.395694762073603</v>
      </c>
      <c r="QM91" s="6">
        <f>IFERROR(INDEX(Sales!$D$5:$ABF$18,MATCH(UsagePerHour!$B91,Sales!$C$5:$C$18,0),MATCH(UsagePerHour!QM$4,Sales!$D$3:$ABF$3,0))/QM$2*INDEX(Usage!$D$5:$ABF$11,MATCH(UsagePerHour!$B$84,Usage!$C$5:$C$11,0),MATCH(UsagePerHour!QM$4,Usage!$D$3:$ABF$3,0)),"")</f>
        <v>43.006907676349044</v>
      </c>
      <c r="QN91" s="6">
        <f>IFERROR(INDEX(Sales!$D$5:$ABF$18,MATCH(UsagePerHour!$B91,Sales!$C$5:$C$18,0),MATCH(UsagePerHour!QN$4,Sales!$D$3:$ABF$3,0))/QN$2*INDEX(Usage!$D$5:$ABF$11,MATCH(UsagePerHour!$B$84,Usage!$C$5:$C$11,0),MATCH(UsagePerHour!QN$4,Usage!$D$3:$ABF$3,0)),"")</f>
        <v>42.200942915976832</v>
      </c>
      <c r="QO91" s="6">
        <f>IFERROR(INDEX(Sales!$D$5:$ABF$18,MATCH(UsagePerHour!$B91,Sales!$C$5:$C$18,0),MATCH(UsagePerHour!QO$4,Sales!$D$3:$ABF$3,0))/QO$2*INDEX(Usage!$D$5:$ABF$11,MATCH(UsagePerHour!$B$84,Usage!$C$5:$C$11,0),MATCH(UsagePerHour!QO$4,Usage!$D$3:$ABF$3,0)),"")</f>
        <v>268.29833545942222</v>
      </c>
      <c r="QP91" s="6">
        <f>IFERROR(INDEX(Sales!$D$5:$ABF$18,MATCH(UsagePerHour!$B91,Sales!$C$5:$C$18,0),MATCH(UsagePerHour!QP$4,Sales!$D$3:$ABF$3,0))/QP$2*INDEX(Usage!$D$5:$ABF$11,MATCH(UsagePerHour!$B$84,Usage!$C$5:$C$11,0),MATCH(UsagePerHour!QP$4,Usage!$D$3:$ABF$3,0)),"")</f>
        <v>74.886270325829841</v>
      </c>
      <c r="QQ91" s="6">
        <f>IFERROR(INDEX(Sales!$D$5:$ABF$18,MATCH(UsagePerHour!$B91,Sales!$C$5:$C$18,0),MATCH(UsagePerHour!QQ$4,Sales!$D$3:$ABF$3,0))/QQ$2*INDEX(Usage!$D$5:$ABF$11,MATCH(UsagePerHour!$B$84,Usage!$C$5:$C$11,0),MATCH(UsagePerHour!QQ$4,Usage!$D$3:$ABF$3,0)),"")</f>
        <v>35.311425653027811</v>
      </c>
      <c r="QR91" s="6">
        <f>IFERROR(INDEX(Sales!$D$5:$ABF$18,MATCH(UsagePerHour!$B91,Sales!$C$5:$C$18,0),MATCH(UsagePerHour!QR$4,Sales!$D$3:$ABF$3,0))/QR$2*INDEX(Usage!$D$5:$ABF$11,MATCH(UsagePerHour!$B$84,Usage!$C$5:$C$11,0),MATCH(UsagePerHour!QR$4,Usage!$D$3:$ABF$3,0)),"")</f>
        <v>15.988684368541755</v>
      </c>
      <c r="QS91" s="6">
        <f>IFERROR(INDEX(Sales!$D$5:$ABF$18,MATCH(UsagePerHour!$B91,Sales!$C$5:$C$18,0),MATCH(UsagePerHour!QS$4,Sales!$D$3:$ABF$3,0))/QS$2*INDEX(Usage!$D$5:$ABF$11,MATCH(UsagePerHour!$B$84,Usage!$C$5:$C$11,0),MATCH(UsagePerHour!QS$4,Usage!$D$3:$ABF$3,0)),"")</f>
        <v>42.07235256535958</v>
      </c>
      <c r="QT91" s="6">
        <f>IFERROR(INDEX(Sales!$D$5:$ABF$18,MATCH(UsagePerHour!$B91,Sales!$C$5:$C$18,0),MATCH(UsagePerHour!QT$4,Sales!$D$3:$ABF$3,0))/QT$2*INDEX(Usage!$D$5:$ABF$11,MATCH(UsagePerHour!$B$84,Usage!$C$5:$C$11,0),MATCH(UsagePerHour!QT$4,Usage!$D$3:$ABF$3,0)),"")</f>
        <v>45.643538002417252</v>
      </c>
      <c r="QU91" s="6">
        <f>IFERROR(INDEX(Sales!$D$5:$ABF$18,MATCH(UsagePerHour!$B91,Sales!$C$5:$C$18,0),MATCH(UsagePerHour!QU$4,Sales!$D$3:$ABF$3,0))/QU$2*INDEX(Usage!$D$5:$ABF$11,MATCH(UsagePerHour!$B$84,Usage!$C$5:$C$11,0),MATCH(UsagePerHour!QU$4,Usage!$D$3:$ABF$3,0)),"")</f>
        <v>52.817570728701718</v>
      </c>
      <c r="QV91" s="6">
        <f>IFERROR(INDEX(Sales!$D$5:$ABF$18,MATCH(UsagePerHour!$B91,Sales!$C$5:$C$18,0),MATCH(UsagePerHour!QV$4,Sales!$D$3:$ABF$3,0))/QV$2*INDEX(Usage!$D$5:$ABF$11,MATCH(UsagePerHour!$B$84,Usage!$C$5:$C$11,0),MATCH(UsagePerHour!QV$4,Usage!$D$3:$ABF$3,0)),"")</f>
        <v>255.1518731137578</v>
      </c>
      <c r="QW91" s="6">
        <f>IFERROR(INDEX(Sales!$D$5:$ABF$18,MATCH(UsagePerHour!$B91,Sales!$C$5:$C$18,0),MATCH(UsagePerHour!QW$4,Sales!$D$3:$ABF$3,0))/QW$2*INDEX(Usage!$D$5:$ABF$11,MATCH(UsagePerHour!$B$84,Usage!$C$5:$C$11,0),MATCH(UsagePerHour!QW$4,Usage!$D$3:$ABF$3,0)),"")</f>
        <v>34.645328520185679</v>
      </c>
      <c r="QX91" s="6">
        <f>IFERROR(INDEX(Sales!$D$5:$ABF$18,MATCH(UsagePerHour!$B91,Sales!$C$5:$C$18,0),MATCH(UsagePerHour!QX$4,Sales!$D$3:$ABF$3,0))/QX$2*INDEX(Usage!$D$5:$ABF$11,MATCH(UsagePerHour!$B$84,Usage!$C$5:$C$11,0),MATCH(UsagePerHour!QX$4,Usage!$D$3:$ABF$3,0)),"")</f>
        <v>37.013956734124214</v>
      </c>
      <c r="QY91" s="6">
        <f>IFERROR(INDEX(Sales!$D$5:$ABF$18,MATCH(UsagePerHour!$B91,Sales!$C$5:$C$18,0),MATCH(UsagePerHour!QY$4,Sales!$D$3:$ABF$3,0))/QY$2*INDEX(Usage!$D$5:$ABF$11,MATCH(UsagePerHour!$B$84,Usage!$C$5:$C$11,0),MATCH(UsagePerHour!QY$4,Usage!$D$3:$ABF$3,0)),"")</f>
        <v>29.515676678423667</v>
      </c>
      <c r="QZ91" s="6">
        <f>IFERROR(INDEX(Sales!$D$5:$ABF$18,MATCH(UsagePerHour!$B91,Sales!$C$5:$C$18,0),MATCH(UsagePerHour!QZ$4,Sales!$D$3:$ABF$3,0))/QZ$2*INDEX(Usage!$D$5:$ABF$11,MATCH(UsagePerHour!$B$84,Usage!$C$5:$C$11,0),MATCH(UsagePerHour!QZ$4,Usage!$D$3:$ABF$3,0)),"")</f>
        <v>29.750219089572575</v>
      </c>
      <c r="RA91" s="6">
        <f>IFERROR(INDEX(Sales!$D$5:$ABF$18,MATCH(UsagePerHour!$B91,Sales!$C$5:$C$18,0),MATCH(UsagePerHour!RA$4,Sales!$D$3:$ABF$3,0))/RA$2*INDEX(Usage!$D$5:$ABF$11,MATCH(UsagePerHour!$B$84,Usage!$C$5:$C$11,0),MATCH(UsagePerHour!RA$4,Usage!$D$3:$ABF$3,0)),"")</f>
        <v>39.079463808522902</v>
      </c>
      <c r="RB91" s="6">
        <f>IFERROR(INDEX(Sales!$D$5:$ABF$18,MATCH(UsagePerHour!$B91,Sales!$C$5:$C$18,0),MATCH(UsagePerHour!RB$4,Sales!$D$3:$ABF$3,0))/RB$2*INDEX(Usage!$D$5:$ABF$11,MATCH(UsagePerHour!$B$84,Usage!$C$5:$C$11,0),MATCH(UsagePerHour!RB$4,Usage!$D$3:$ABF$3,0)),"")</f>
        <v>46.699938084061685</v>
      </c>
      <c r="RC91" s="6">
        <f>IFERROR(INDEX(Sales!$D$5:$ABF$18,MATCH(UsagePerHour!$B91,Sales!$C$5:$C$18,0),MATCH(UsagePerHour!RC$4,Sales!$D$3:$ABF$3,0))/RC$2*INDEX(Usage!$D$5:$ABF$11,MATCH(UsagePerHour!$B$84,Usage!$C$5:$C$11,0),MATCH(UsagePerHour!RC$4,Usage!$D$3:$ABF$3,0)),"")</f>
        <v>110.60579842688094</v>
      </c>
      <c r="RD91" s="6">
        <f>IFERROR(INDEX(Sales!$D$5:$ABF$18,MATCH(UsagePerHour!$B91,Sales!$C$5:$C$18,0),MATCH(UsagePerHour!RD$4,Sales!$D$3:$ABF$3,0))/RD$2*INDEX(Usage!$D$5:$ABF$11,MATCH(UsagePerHour!$B$84,Usage!$C$5:$C$11,0),MATCH(UsagePerHour!RD$4,Usage!$D$3:$ABF$3,0)),"")</f>
        <v>50.058387294920166</v>
      </c>
      <c r="RE91" s="6">
        <f>IFERROR(INDEX(Sales!$D$5:$ABF$18,MATCH(UsagePerHour!$B91,Sales!$C$5:$C$18,0),MATCH(UsagePerHour!RE$4,Sales!$D$3:$ABF$3,0))/RE$2*INDEX(Usage!$D$5:$ABF$11,MATCH(UsagePerHour!$B$84,Usage!$C$5:$C$11,0),MATCH(UsagePerHour!RE$4,Usage!$D$3:$ABF$3,0)),"")</f>
        <v>68.492694744339474</v>
      </c>
      <c r="RF91" s="6">
        <f>IFERROR(INDEX(Sales!$D$5:$ABF$18,MATCH(UsagePerHour!$B91,Sales!$C$5:$C$18,0),MATCH(UsagePerHour!RF$4,Sales!$D$3:$ABF$3,0))/RF$2*INDEX(Usage!$D$5:$ABF$11,MATCH(UsagePerHour!$B$84,Usage!$C$5:$C$11,0),MATCH(UsagePerHour!RF$4,Usage!$D$3:$ABF$3,0)),"")</f>
        <v>21.427268294082214</v>
      </c>
      <c r="RG91" s="6">
        <f>IFERROR(INDEX(Sales!$D$5:$ABF$18,MATCH(UsagePerHour!$B91,Sales!$C$5:$C$18,0),MATCH(UsagePerHour!RG$4,Sales!$D$3:$ABF$3,0))/RG$2*INDEX(Usage!$D$5:$ABF$11,MATCH(UsagePerHour!$B$84,Usage!$C$5:$C$11,0),MATCH(UsagePerHour!RG$4,Usage!$D$3:$ABF$3,0)),"")</f>
        <v>51.188104052067679</v>
      </c>
      <c r="RH91" s="6">
        <f>IFERROR(INDEX(Sales!$D$5:$ABF$18,MATCH(UsagePerHour!$B91,Sales!$C$5:$C$18,0),MATCH(UsagePerHour!RH$4,Sales!$D$3:$ABF$3,0))/RH$2*INDEX(Usage!$D$5:$ABF$11,MATCH(UsagePerHour!$B$84,Usage!$C$5:$C$11,0),MATCH(UsagePerHour!RH$4,Usage!$D$3:$ABF$3,0)),"")</f>
        <v>25.297027795968457</v>
      </c>
      <c r="RI91" s="6">
        <f>IFERROR(INDEX(Sales!$D$5:$ABF$18,MATCH(UsagePerHour!$B91,Sales!$C$5:$C$18,0),MATCH(UsagePerHour!RI$4,Sales!$D$3:$ABF$3,0))/RI$2*INDEX(Usage!$D$5:$ABF$11,MATCH(UsagePerHour!$B$84,Usage!$C$5:$C$11,0),MATCH(UsagePerHour!RI$4,Usage!$D$3:$ABF$3,0)),"")</f>
        <v>28.29213456680348</v>
      </c>
      <c r="RJ91" s="6">
        <f>IFERROR(INDEX(Sales!$D$5:$ABF$18,MATCH(UsagePerHour!$B91,Sales!$C$5:$C$18,0),MATCH(UsagePerHour!RJ$4,Sales!$D$3:$ABF$3,0))/RJ$2*INDEX(Usage!$D$5:$ABF$11,MATCH(UsagePerHour!$B$84,Usage!$C$5:$C$11,0),MATCH(UsagePerHour!RJ$4,Usage!$D$3:$ABF$3,0)),"")</f>
        <v>219.29714575683849</v>
      </c>
      <c r="RK91" s="6">
        <f>IFERROR(INDEX(Sales!$D$5:$ABF$18,MATCH(UsagePerHour!$B91,Sales!$C$5:$C$18,0),MATCH(UsagePerHour!RK$4,Sales!$D$3:$ABF$3,0))/RK$2*INDEX(Usage!$D$5:$ABF$11,MATCH(UsagePerHour!$B$84,Usage!$C$5:$C$11,0),MATCH(UsagePerHour!RK$4,Usage!$D$3:$ABF$3,0)),"")</f>
        <v>50.968682355611747</v>
      </c>
      <c r="RL91" s="6">
        <f>IFERROR(INDEX(Sales!$D$5:$ABF$18,MATCH(UsagePerHour!$B91,Sales!$C$5:$C$18,0),MATCH(UsagePerHour!RL$4,Sales!$D$3:$ABF$3,0))/RL$2*INDEX(Usage!$D$5:$ABF$11,MATCH(UsagePerHour!$B$84,Usage!$C$5:$C$11,0),MATCH(UsagePerHour!RL$4,Usage!$D$3:$ABF$3,0)),"")</f>
        <v>39.341559622264541</v>
      </c>
      <c r="RM91" s="6">
        <f>IFERROR(INDEX(Sales!$D$5:$ABF$18,MATCH(UsagePerHour!$B91,Sales!$C$5:$C$18,0),MATCH(UsagePerHour!RM$4,Sales!$D$3:$ABF$3,0))/RM$2*INDEX(Usage!$D$5:$ABF$11,MATCH(UsagePerHour!$B$84,Usage!$C$5:$C$11,0),MATCH(UsagePerHour!RM$4,Usage!$D$3:$ABF$3,0)),"")</f>
        <v>10.86579847397101</v>
      </c>
      <c r="RN91" s="6">
        <f>IFERROR(INDEX(Sales!$D$5:$ABF$18,MATCH(UsagePerHour!$B91,Sales!$C$5:$C$18,0),MATCH(UsagePerHour!RN$4,Sales!$D$3:$ABF$3,0))/RN$2*INDEX(Usage!$D$5:$ABF$11,MATCH(UsagePerHour!$B$84,Usage!$C$5:$C$11,0),MATCH(UsagePerHour!RN$4,Usage!$D$3:$ABF$3,0)),"")</f>
        <v>59.54174448685081</v>
      </c>
      <c r="RO91" s="6">
        <f>IFERROR(INDEX(Sales!$D$5:$ABF$18,MATCH(UsagePerHour!$B91,Sales!$C$5:$C$18,0),MATCH(UsagePerHour!RO$4,Sales!$D$3:$ABF$3,0))/RO$2*INDEX(Usage!$D$5:$ABF$11,MATCH(UsagePerHour!$B$84,Usage!$C$5:$C$11,0),MATCH(UsagePerHour!RO$4,Usage!$D$3:$ABF$3,0)),"")</f>
        <v>23.96225424918493</v>
      </c>
      <c r="RP91" s="6">
        <f>IFERROR(INDEX(Sales!$D$5:$ABF$18,MATCH(UsagePerHour!$B91,Sales!$C$5:$C$18,0),MATCH(UsagePerHour!RP$4,Sales!$D$3:$ABF$3,0))/RP$2*INDEX(Usage!$D$5:$ABF$11,MATCH(UsagePerHour!$B$84,Usage!$C$5:$C$11,0),MATCH(UsagePerHour!RP$4,Usage!$D$3:$ABF$3,0)),"")</f>
        <v>51.442972775531381</v>
      </c>
      <c r="RQ91" s="6">
        <f>IFERROR(INDEX(Sales!$D$5:$ABF$18,MATCH(UsagePerHour!$B91,Sales!$C$5:$C$18,0),MATCH(UsagePerHour!RQ$4,Sales!$D$3:$ABF$3,0))/RQ$2*INDEX(Usage!$D$5:$ABF$11,MATCH(UsagePerHour!$B$84,Usage!$C$5:$C$11,0),MATCH(UsagePerHour!RQ$4,Usage!$D$3:$ABF$3,0)),"")</f>
        <v>273.11142645403902</v>
      </c>
      <c r="RR91" s="6">
        <f>IFERROR(INDEX(Sales!$D$5:$ABF$18,MATCH(UsagePerHour!$B91,Sales!$C$5:$C$18,0),MATCH(UsagePerHour!RR$4,Sales!$D$3:$ABF$3,0))/RR$2*INDEX(Usage!$D$5:$ABF$11,MATCH(UsagePerHour!$B$84,Usage!$C$5:$C$11,0),MATCH(UsagePerHour!RR$4,Usage!$D$3:$ABF$3,0)),"")</f>
        <v>39.247882893476607</v>
      </c>
      <c r="RS91" s="6">
        <f>IFERROR(INDEX(Sales!$D$5:$ABF$18,MATCH(UsagePerHour!$B91,Sales!$C$5:$C$18,0),MATCH(UsagePerHour!RS$4,Sales!$D$3:$ABF$3,0))/RS$2*INDEX(Usage!$D$5:$ABF$11,MATCH(UsagePerHour!$B$84,Usage!$C$5:$C$11,0),MATCH(UsagePerHour!RS$4,Usage!$D$3:$ABF$3,0)),"")</f>
        <v>84.672431481752895</v>
      </c>
      <c r="RT91" s="6">
        <f>IFERROR(INDEX(Sales!$D$5:$ABF$18,MATCH(UsagePerHour!$B91,Sales!$C$5:$C$18,0),MATCH(UsagePerHour!RT$4,Sales!$D$3:$ABF$3,0))/RT$2*INDEX(Usage!$D$5:$ABF$11,MATCH(UsagePerHour!$B$84,Usage!$C$5:$C$11,0),MATCH(UsagePerHour!RT$4,Usage!$D$3:$ABF$3,0)),"")</f>
        <v>119.92639038370841</v>
      </c>
      <c r="RU91" s="6">
        <f>IFERROR(INDEX(Sales!$D$5:$ABF$18,MATCH(UsagePerHour!$B91,Sales!$C$5:$C$18,0),MATCH(UsagePerHour!RU$4,Sales!$D$3:$ABF$3,0))/RU$2*INDEX(Usage!$D$5:$ABF$11,MATCH(UsagePerHour!$B$84,Usage!$C$5:$C$11,0),MATCH(UsagePerHour!RU$4,Usage!$D$3:$ABF$3,0)),"")</f>
        <v>53.544705830481696</v>
      </c>
      <c r="RV91" s="6">
        <f>IFERROR(INDEX(Sales!$D$5:$ABF$18,MATCH(UsagePerHour!$B91,Sales!$C$5:$C$18,0),MATCH(UsagePerHour!RV$4,Sales!$D$3:$ABF$3,0))/RV$2*INDEX(Usage!$D$5:$ABF$11,MATCH(UsagePerHour!$B$84,Usage!$C$5:$C$11,0),MATCH(UsagePerHour!RV$4,Usage!$D$3:$ABF$3,0)),"")</f>
        <v>76.976462228452917</v>
      </c>
      <c r="RW91" s="6">
        <f>IFERROR(INDEX(Sales!$D$5:$ABF$18,MATCH(UsagePerHour!$B91,Sales!$C$5:$C$18,0),MATCH(UsagePerHour!RW$4,Sales!$D$3:$ABF$3,0))/RW$2*INDEX(Usage!$D$5:$ABF$11,MATCH(UsagePerHour!$B$84,Usage!$C$5:$C$11,0),MATCH(UsagePerHour!RW$4,Usage!$D$3:$ABF$3,0)),"")</f>
        <v>21.978481188468351</v>
      </c>
      <c r="RX91" s="6">
        <f>IFERROR(INDEX(Sales!$D$5:$ABF$18,MATCH(UsagePerHour!$B91,Sales!$C$5:$C$18,0),MATCH(UsagePerHour!RX$4,Sales!$D$3:$ABF$3,0))/RX$2*INDEX(Usage!$D$5:$ABF$11,MATCH(UsagePerHour!$B$84,Usage!$C$5:$C$11,0),MATCH(UsagePerHour!RX$4,Usage!$D$3:$ABF$3,0)),"")</f>
        <v>260.69631708610586</v>
      </c>
      <c r="RY91" s="6">
        <f>IFERROR(INDEX(Sales!$D$5:$ABF$18,MATCH(UsagePerHour!$B91,Sales!$C$5:$C$18,0),MATCH(UsagePerHour!RY$4,Sales!$D$3:$ABF$3,0))/RY$2*INDEX(Usage!$D$5:$ABF$11,MATCH(UsagePerHour!$B$84,Usage!$C$5:$C$11,0),MATCH(UsagePerHour!RY$4,Usage!$D$3:$ABF$3,0)),"")</f>
        <v>42.014760610841691</v>
      </c>
      <c r="RZ91" s="6">
        <f>IFERROR(INDEX(Sales!$D$5:$ABF$18,MATCH(UsagePerHour!$B91,Sales!$C$5:$C$18,0),MATCH(UsagePerHour!RZ$4,Sales!$D$3:$ABF$3,0))/RZ$2*INDEX(Usage!$D$5:$ABF$11,MATCH(UsagePerHour!$B$84,Usage!$C$5:$C$11,0),MATCH(UsagePerHour!RZ$4,Usage!$D$3:$ABF$3,0)),"")</f>
        <v>32.526871178766861</v>
      </c>
      <c r="SA91" s="6">
        <f>IFERROR(INDEX(Sales!$D$5:$ABF$18,MATCH(UsagePerHour!$B91,Sales!$C$5:$C$18,0),MATCH(UsagePerHour!SA$4,Sales!$D$3:$ABF$3,0))/SA$2*INDEX(Usage!$D$5:$ABF$11,MATCH(UsagePerHour!$B$84,Usage!$C$5:$C$11,0),MATCH(UsagePerHour!SA$4,Usage!$D$3:$ABF$3,0)),"")</f>
        <v>27.013272983540681</v>
      </c>
      <c r="SB91" s="6">
        <f>IFERROR(INDEX(Sales!$D$5:$ABF$18,MATCH(UsagePerHour!$B91,Sales!$C$5:$C$18,0),MATCH(UsagePerHour!SB$4,Sales!$D$3:$ABF$3,0))/SB$2*INDEX(Usage!$D$5:$ABF$11,MATCH(UsagePerHour!$B$84,Usage!$C$5:$C$11,0),MATCH(UsagePerHour!SB$4,Usage!$D$3:$ABF$3,0)),"")</f>
        <v>33.897396714679374</v>
      </c>
      <c r="SC91" s="6">
        <f>IFERROR(INDEX(Sales!$D$5:$ABF$18,MATCH(UsagePerHour!$B91,Sales!$C$5:$C$18,0),MATCH(UsagePerHour!SC$4,Sales!$D$3:$ABF$3,0))/SC$2*INDEX(Usage!$D$5:$ABF$11,MATCH(UsagePerHour!$B$84,Usage!$C$5:$C$11,0),MATCH(UsagePerHour!SC$4,Usage!$D$3:$ABF$3,0)),"")</f>
        <v>40.388441308802847</v>
      </c>
      <c r="SD91" s="6">
        <f>IFERROR(INDEX(Sales!$D$5:$ABF$18,MATCH(UsagePerHour!$B91,Sales!$C$5:$C$18,0),MATCH(UsagePerHour!SD$4,Sales!$D$3:$ABF$3,0))/SD$2*INDEX(Usage!$D$5:$ABF$11,MATCH(UsagePerHour!$B$84,Usage!$C$5:$C$11,0),MATCH(UsagePerHour!SD$4,Usage!$D$3:$ABF$3,0)),"")</f>
        <v>58.864356345573796</v>
      </c>
      <c r="SE91" s="6">
        <f>IFERROR(INDEX(Sales!$D$5:$ABF$18,MATCH(UsagePerHour!$B91,Sales!$C$5:$C$18,0),MATCH(UsagePerHour!SE$4,Sales!$D$3:$ABF$3,0))/SE$2*INDEX(Usage!$D$5:$ABF$11,MATCH(UsagePerHour!$B$84,Usage!$C$5:$C$11,0),MATCH(UsagePerHour!SE$4,Usage!$D$3:$ABF$3,0)),"")</f>
        <v>317.74915186572821</v>
      </c>
      <c r="SF91" s="6">
        <f>IFERROR(INDEX(Sales!$D$5:$ABF$18,MATCH(UsagePerHour!$B91,Sales!$C$5:$C$18,0),MATCH(UsagePerHour!SF$4,Sales!$D$3:$ABF$3,0))/SF$2*INDEX(Usage!$D$5:$ABF$11,MATCH(UsagePerHour!$B$84,Usage!$C$5:$C$11,0),MATCH(UsagePerHour!SF$4,Usage!$D$3:$ABF$3,0)),"")</f>
        <v>43.815266066707252</v>
      </c>
      <c r="SG91" s="6" t="str">
        <f>IFERROR(INDEX(Sales!$D$5:$ABF$18,MATCH(UsagePerHour!$B91,Sales!$C$5:$C$18,0),MATCH(UsagePerHour!SG$4,Sales!$D$3:$ABF$3,0))/SG$2*INDEX(Usage!$D$5:$ABF$11,MATCH(UsagePerHour!$B$84,Usage!$C$5:$C$11,0),MATCH(UsagePerHour!SG$4,Usage!$D$3:$ABF$3,0)),"")</f>
        <v/>
      </c>
      <c r="SH91" s="6" t="str">
        <f>IFERROR(INDEX(Sales!$D$5:$ABF$18,MATCH(UsagePerHour!$B91,Sales!$C$5:$C$18,0),MATCH(UsagePerHour!SH$4,Sales!$D$3:$ABF$3,0))/SH$2*INDEX(Usage!$D$5:$ABF$11,MATCH(UsagePerHour!$B$84,Usage!$C$5:$C$11,0),MATCH(UsagePerHour!SH$4,Usage!$D$3:$ABF$3,0)),"")</f>
        <v/>
      </c>
      <c r="SI91" s="6" t="str">
        <f>IFERROR(INDEX(Sales!$D$5:$ABF$18,MATCH(UsagePerHour!$B91,Sales!$C$5:$C$18,0),MATCH(UsagePerHour!SI$4,Sales!$D$3:$ABF$3,0))/SI$2*INDEX(Usage!$D$5:$ABF$11,MATCH(UsagePerHour!$B$84,Usage!$C$5:$C$11,0),MATCH(UsagePerHour!SI$4,Usage!$D$3:$ABF$3,0)),"")</f>
        <v/>
      </c>
      <c r="SJ91" s="6" t="str">
        <f>IFERROR(INDEX(Sales!$D$5:$ABF$18,MATCH(UsagePerHour!$B91,Sales!$C$5:$C$18,0),MATCH(UsagePerHour!SJ$4,Sales!$D$3:$ABF$3,0))/SJ$2*INDEX(Usage!$D$5:$ABF$11,MATCH(UsagePerHour!$B$84,Usage!$C$5:$C$11,0),MATCH(UsagePerHour!SJ$4,Usage!$D$3:$ABF$3,0)),"")</f>
        <v/>
      </c>
      <c r="SK91" s="6" t="str">
        <f>IFERROR(INDEX(Sales!$D$5:$ABF$18,MATCH(UsagePerHour!$B91,Sales!$C$5:$C$18,0),MATCH(UsagePerHour!SK$4,Sales!$D$3:$ABF$3,0))/SK$2*INDEX(Usage!$D$5:$ABF$11,MATCH(UsagePerHour!$B$84,Usage!$C$5:$C$11,0),MATCH(UsagePerHour!SK$4,Usage!$D$3:$ABF$3,0)),"")</f>
        <v/>
      </c>
      <c r="SL91" s="6" t="str">
        <f>IFERROR(INDEX(Sales!$D$5:$ABF$18,MATCH(UsagePerHour!$B91,Sales!$C$5:$C$18,0),MATCH(UsagePerHour!SL$4,Sales!$D$3:$ABF$3,0))/SL$2*INDEX(Usage!$D$5:$ABF$11,MATCH(UsagePerHour!$B$84,Usage!$C$5:$C$11,0),MATCH(UsagePerHour!SL$4,Usage!$D$3:$ABF$3,0)),"")</f>
        <v/>
      </c>
      <c r="SM91" s="6" t="str">
        <f>IFERROR(INDEX(Sales!$D$5:$ABF$18,MATCH(UsagePerHour!$B91,Sales!$C$5:$C$18,0),MATCH(UsagePerHour!SM$4,Sales!$D$3:$ABF$3,0))/SM$2*INDEX(Usage!$D$5:$ABF$11,MATCH(UsagePerHour!$B$84,Usage!$C$5:$C$11,0),MATCH(UsagePerHour!SM$4,Usage!$D$3:$ABF$3,0)),"")</f>
        <v/>
      </c>
      <c r="SN91" s="6" t="str">
        <f>IFERROR(INDEX(Sales!$D$5:$ABF$18,MATCH(UsagePerHour!$B91,Sales!$C$5:$C$18,0),MATCH(UsagePerHour!SN$4,Sales!$D$3:$ABF$3,0))/SN$2*INDEX(Usage!$D$5:$ABF$11,MATCH(UsagePerHour!$B$84,Usage!$C$5:$C$11,0),MATCH(UsagePerHour!SN$4,Usage!$D$3:$ABF$3,0)),"")</f>
        <v/>
      </c>
      <c r="SO91" s="6" t="str">
        <f>IFERROR(INDEX(Sales!$D$5:$ABF$18,MATCH(UsagePerHour!$B91,Sales!$C$5:$C$18,0),MATCH(UsagePerHour!SO$4,Sales!$D$3:$ABF$3,0))/SO$2*INDEX(Usage!$D$5:$ABF$11,MATCH(UsagePerHour!$B$84,Usage!$C$5:$C$11,0),MATCH(UsagePerHour!SO$4,Usage!$D$3:$ABF$3,0)),"")</f>
        <v/>
      </c>
      <c r="SP91" s="6" t="str">
        <f>IFERROR(INDEX(Sales!$D$5:$ABF$18,MATCH(UsagePerHour!$B91,Sales!$C$5:$C$18,0),MATCH(UsagePerHour!SP$4,Sales!$D$3:$ABF$3,0))/SP$2*INDEX(Usage!$D$5:$ABF$11,MATCH(UsagePerHour!$B$84,Usage!$C$5:$C$11,0),MATCH(UsagePerHour!SP$4,Usage!$D$3:$ABF$3,0)),"")</f>
        <v/>
      </c>
      <c r="SQ91" s="6" t="str">
        <f>IFERROR(INDEX(Sales!$D$5:$ABF$18,MATCH(UsagePerHour!$B91,Sales!$C$5:$C$18,0),MATCH(UsagePerHour!SQ$4,Sales!$D$3:$ABF$3,0))/SQ$2*INDEX(Usage!$D$5:$ABF$11,MATCH(UsagePerHour!$B$84,Usage!$C$5:$C$11,0),MATCH(UsagePerHour!SQ$4,Usage!$D$3:$ABF$3,0)),"")</f>
        <v/>
      </c>
      <c r="SR91" s="6" t="str">
        <f>IFERROR(INDEX(Sales!$D$5:$ABF$18,MATCH(UsagePerHour!$B91,Sales!$C$5:$C$18,0),MATCH(UsagePerHour!SR$4,Sales!$D$3:$ABF$3,0))/SR$2*INDEX(Usage!$D$5:$ABF$11,MATCH(UsagePerHour!$B$84,Usage!$C$5:$C$11,0),MATCH(UsagePerHour!SR$4,Usage!$D$3:$ABF$3,0)),"")</f>
        <v/>
      </c>
      <c r="SS91" s="6" t="str">
        <f>IFERROR(INDEX(Sales!$D$5:$ABF$18,MATCH(UsagePerHour!$B91,Sales!$C$5:$C$18,0),MATCH(UsagePerHour!SS$4,Sales!$D$3:$ABF$3,0))/SS$2*INDEX(Usage!$D$5:$ABF$11,MATCH(UsagePerHour!$B$84,Usage!$C$5:$C$11,0),MATCH(UsagePerHour!SS$4,Usage!$D$3:$ABF$3,0)),"")</f>
        <v/>
      </c>
      <c r="ST91" s="6" t="str">
        <f>IFERROR(INDEX(Sales!$D$5:$ABF$18,MATCH(UsagePerHour!$B91,Sales!$C$5:$C$18,0),MATCH(UsagePerHour!ST$4,Sales!$D$3:$ABF$3,0))/ST$2*INDEX(Usage!$D$5:$ABF$11,MATCH(UsagePerHour!$B$84,Usage!$C$5:$C$11,0),MATCH(UsagePerHour!ST$4,Usage!$D$3:$ABF$3,0)),"")</f>
        <v/>
      </c>
      <c r="SU91" s="6" t="str">
        <f>IFERROR(INDEX(Sales!$D$5:$ABF$18,MATCH(UsagePerHour!$B91,Sales!$C$5:$C$18,0),MATCH(UsagePerHour!SU$4,Sales!$D$3:$ABF$3,0))/SU$2*INDEX(Usage!$D$5:$ABF$11,MATCH(UsagePerHour!$B$84,Usage!$C$5:$C$11,0),MATCH(UsagePerHour!SU$4,Usage!$D$3:$ABF$3,0)),"")</f>
        <v/>
      </c>
      <c r="SV91" s="6" t="str">
        <f>IFERROR(INDEX(Sales!$D$5:$ABF$18,MATCH(UsagePerHour!$B91,Sales!$C$5:$C$18,0),MATCH(UsagePerHour!SV$4,Sales!$D$3:$ABF$3,0))/SV$2*INDEX(Usage!$D$5:$ABF$11,MATCH(UsagePerHour!$B$84,Usage!$C$5:$C$11,0),MATCH(UsagePerHour!SV$4,Usage!$D$3:$ABF$3,0)),"")</f>
        <v/>
      </c>
      <c r="SW91" s="6" t="str">
        <f>IFERROR(INDEX(Sales!$D$5:$ABF$18,MATCH(UsagePerHour!$B91,Sales!$C$5:$C$18,0),MATCH(UsagePerHour!SW$4,Sales!$D$3:$ABF$3,0))/SW$2*INDEX(Usage!$D$5:$ABF$11,MATCH(UsagePerHour!$B$84,Usage!$C$5:$C$11,0),MATCH(UsagePerHour!SW$4,Usage!$D$3:$ABF$3,0)),"")</f>
        <v/>
      </c>
      <c r="SX91" s="6" t="str">
        <f>IFERROR(INDEX(Sales!$D$5:$ABF$18,MATCH(UsagePerHour!$B91,Sales!$C$5:$C$18,0),MATCH(UsagePerHour!SX$4,Sales!$D$3:$ABF$3,0))/SX$2*INDEX(Usage!$D$5:$ABF$11,MATCH(UsagePerHour!$B$84,Usage!$C$5:$C$11,0),MATCH(UsagePerHour!SX$4,Usage!$D$3:$ABF$3,0)),"")</f>
        <v/>
      </c>
      <c r="SY91" s="6" t="str">
        <f>IFERROR(INDEX(Sales!$D$5:$ABF$18,MATCH(UsagePerHour!$B91,Sales!$C$5:$C$18,0),MATCH(UsagePerHour!SY$4,Sales!$D$3:$ABF$3,0))/SY$2*INDEX(Usage!$D$5:$ABF$11,MATCH(UsagePerHour!$B$84,Usage!$C$5:$C$11,0),MATCH(UsagePerHour!SY$4,Usage!$D$3:$ABF$3,0)),"")</f>
        <v/>
      </c>
      <c r="SZ91" s="6" t="str">
        <f>IFERROR(INDEX(Sales!$D$5:$ABF$18,MATCH(UsagePerHour!$B91,Sales!$C$5:$C$18,0),MATCH(UsagePerHour!SZ$4,Sales!$D$3:$ABF$3,0))/SZ$2*INDEX(Usage!$D$5:$ABF$11,MATCH(UsagePerHour!$B$84,Usage!$C$5:$C$11,0),MATCH(UsagePerHour!SZ$4,Usage!$D$3:$ABF$3,0)),"")</f>
        <v/>
      </c>
      <c r="TA91" s="6" t="str">
        <f>IFERROR(INDEX(Sales!$D$5:$ABF$18,MATCH(UsagePerHour!$B91,Sales!$C$5:$C$18,0),MATCH(UsagePerHour!TA$4,Sales!$D$3:$ABF$3,0))/TA$2*INDEX(Usage!$D$5:$ABF$11,MATCH(UsagePerHour!$B$84,Usage!$C$5:$C$11,0),MATCH(UsagePerHour!TA$4,Usage!$D$3:$ABF$3,0)),"")</f>
        <v/>
      </c>
      <c r="TB91" s="6" t="str">
        <f>IFERROR(INDEX(Sales!$D$5:$ABF$18,MATCH(UsagePerHour!$B91,Sales!$C$5:$C$18,0),MATCH(UsagePerHour!TB$4,Sales!$D$3:$ABF$3,0))/TB$2*INDEX(Usage!$D$5:$ABF$11,MATCH(UsagePerHour!$B$84,Usage!$C$5:$C$11,0),MATCH(UsagePerHour!TB$4,Usage!$D$3:$ABF$3,0)),"")</f>
        <v/>
      </c>
      <c r="TC91" s="6" t="str">
        <f>IFERROR(INDEX(Sales!$D$5:$ABF$18,MATCH(UsagePerHour!$B91,Sales!$C$5:$C$18,0),MATCH(UsagePerHour!TC$4,Sales!$D$3:$ABF$3,0))/TC$2*INDEX(Usage!$D$5:$ABF$11,MATCH(UsagePerHour!$B$84,Usage!$C$5:$C$11,0),MATCH(UsagePerHour!TC$4,Usage!$D$3:$ABF$3,0)),"")</f>
        <v/>
      </c>
      <c r="TD91" s="6" t="str">
        <f>IFERROR(INDEX(Sales!$D$5:$ABF$18,MATCH(UsagePerHour!$B91,Sales!$C$5:$C$18,0),MATCH(UsagePerHour!TD$4,Sales!$D$3:$ABF$3,0))/TD$2*INDEX(Usage!$D$5:$ABF$11,MATCH(UsagePerHour!$B$84,Usage!$C$5:$C$11,0),MATCH(UsagePerHour!TD$4,Usage!$D$3:$ABF$3,0)),"")</f>
        <v/>
      </c>
      <c r="TE91" s="6" t="str">
        <f>IFERROR(INDEX(Sales!$D$5:$ABF$18,MATCH(UsagePerHour!$B91,Sales!$C$5:$C$18,0),MATCH(UsagePerHour!TE$4,Sales!$D$3:$ABF$3,0))/TE$2*INDEX(Usage!$D$5:$ABF$11,MATCH(UsagePerHour!$B$84,Usage!$C$5:$C$11,0),MATCH(UsagePerHour!TE$4,Usage!$D$3:$ABF$3,0)),"")</f>
        <v/>
      </c>
      <c r="TF91" s="6" t="str">
        <f>IFERROR(INDEX(Sales!$D$5:$ABF$18,MATCH(UsagePerHour!$B91,Sales!$C$5:$C$18,0),MATCH(UsagePerHour!TF$4,Sales!$D$3:$ABF$3,0))/TF$2*INDEX(Usage!$D$5:$ABF$11,MATCH(UsagePerHour!$B$84,Usage!$C$5:$C$11,0),MATCH(UsagePerHour!TF$4,Usage!$D$3:$ABF$3,0)),"")</f>
        <v/>
      </c>
      <c r="TG91" s="6" t="str">
        <f>IFERROR(INDEX(Sales!$D$5:$ABF$18,MATCH(UsagePerHour!$B91,Sales!$C$5:$C$18,0),MATCH(UsagePerHour!TG$4,Sales!$D$3:$ABF$3,0))/TG$2*INDEX(Usage!$D$5:$ABF$11,MATCH(UsagePerHour!$B$84,Usage!$C$5:$C$11,0),MATCH(UsagePerHour!TG$4,Usage!$D$3:$ABF$3,0)),"")</f>
        <v/>
      </c>
      <c r="TH91" s="6" t="str">
        <f>IFERROR(INDEX(Sales!$D$5:$ABF$18,MATCH(UsagePerHour!$B91,Sales!$C$5:$C$18,0),MATCH(UsagePerHour!TH$4,Sales!$D$3:$ABF$3,0))/TH$2*INDEX(Usage!$D$5:$ABF$11,MATCH(UsagePerHour!$B$84,Usage!$C$5:$C$11,0),MATCH(UsagePerHour!TH$4,Usage!$D$3:$ABF$3,0)),"")</f>
        <v/>
      </c>
      <c r="TI91" s="6" t="str">
        <f>IFERROR(INDEX(Sales!$D$5:$ABF$18,MATCH(UsagePerHour!$B91,Sales!$C$5:$C$18,0),MATCH(UsagePerHour!TI$4,Sales!$D$3:$ABF$3,0))/TI$2*INDEX(Usage!$D$5:$ABF$11,MATCH(UsagePerHour!$B$84,Usage!$C$5:$C$11,0),MATCH(UsagePerHour!TI$4,Usage!$D$3:$ABF$3,0)),"")</f>
        <v/>
      </c>
      <c r="TJ91" s="6" t="str">
        <f>IFERROR(INDEX(Sales!$D$5:$ABF$18,MATCH(UsagePerHour!$B91,Sales!$C$5:$C$18,0),MATCH(UsagePerHour!TJ$4,Sales!$D$3:$ABF$3,0))/TJ$2*INDEX(Usage!$D$5:$ABF$11,MATCH(UsagePerHour!$B$84,Usage!$C$5:$C$11,0),MATCH(UsagePerHour!TJ$4,Usage!$D$3:$ABF$3,0)),"")</f>
        <v/>
      </c>
      <c r="TK91" s="6" t="str">
        <f>IFERROR(INDEX(Sales!$D$5:$ABF$18,MATCH(UsagePerHour!$B91,Sales!$C$5:$C$18,0),MATCH(UsagePerHour!TK$4,Sales!$D$3:$ABF$3,0))/TK$2*INDEX(Usage!$D$5:$ABF$11,MATCH(UsagePerHour!$B$84,Usage!$C$5:$C$11,0),MATCH(UsagePerHour!TK$4,Usage!$D$3:$ABF$3,0)),"")</f>
        <v/>
      </c>
      <c r="TL91" s="6" t="str">
        <f>IFERROR(INDEX(Sales!$D$5:$ABF$18,MATCH(UsagePerHour!$B91,Sales!$C$5:$C$18,0),MATCH(UsagePerHour!TL$4,Sales!$D$3:$ABF$3,0))/TL$2*INDEX(Usage!$D$5:$ABF$11,MATCH(UsagePerHour!$B$84,Usage!$C$5:$C$11,0),MATCH(UsagePerHour!TL$4,Usage!$D$3:$ABF$3,0)),"")</f>
        <v/>
      </c>
      <c r="TM91" s="6" t="str">
        <f>IFERROR(INDEX(Sales!$D$5:$ABF$18,MATCH(UsagePerHour!$B91,Sales!$C$5:$C$18,0),MATCH(UsagePerHour!TM$4,Sales!$D$3:$ABF$3,0))/TM$2*INDEX(Usage!$D$5:$ABF$11,MATCH(UsagePerHour!$B$84,Usage!$C$5:$C$11,0),MATCH(UsagePerHour!TM$4,Usage!$D$3:$ABF$3,0)),"")</f>
        <v/>
      </c>
      <c r="TN91" s="6" t="str">
        <f>IFERROR(INDEX(Sales!$D$5:$ABF$18,MATCH(UsagePerHour!$B91,Sales!$C$5:$C$18,0),MATCH(UsagePerHour!TN$4,Sales!$D$3:$ABF$3,0))/TN$2*INDEX(Usage!$D$5:$ABF$11,MATCH(UsagePerHour!$B$84,Usage!$C$5:$C$11,0),MATCH(UsagePerHour!TN$4,Usage!$D$3:$ABF$3,0)),"")</f>
        <v/>
      </c>
      <c r="TO91" s="6" t="str">
        <f>IFERROR(INDEX(Sales!$D$5:$ABF$18,MATCH(UsagePerHour!$B91,Sales!$C$5:$C$18,0),MATCH(UsagePerHour!TO$4,Sales!$D$3:$ABF$3,0))/TO$2*INDEX(Usage!$D$5:$ABF$11,MATCH(UsagePerHour!$B$84,Usage!$C$5:$C$11,0),MATCH(UsagePerHour!TO$4,Usage!$D$3:$ABF$3,0)),"")</f>
        <v/>
      </c>
      <c r="TP91" s="6" t="str">
        <f>IFERROR(INDEX(Sales!$D$5:$ABF$18,MATCH(UsagePerHour!$B91,Sales!$C$5:$C$18,0),MATCH(UsagePerHour!TP$4,Sales!$D$3:$ABF$3,0))/TP$2*INDEX(Usage!$D$5:$ABF$11,MATCH(UsagePerHour!$B$84,Usage!$C$5:$C$11,0),MATCH(UsagePerHour!TP$4,Usage!$D$3:$ABF$3,0)),"")</f>
        <v/>
      </c>
      <c r="TQ91" s="6" t="str">
        <f>IFERROR(INDEX(Sales!$D$5:$ABF$18,MATCH(UsagePerHour!$B91,Sales!$C$5:$C$18,0),MATCH(UsagePerHour!TQ$4,Sales!$D$3:$ABF$3,0))/TQ$2*INDEX(Usage!$D$5:$ABF$11,MATCH(UsagePerHour!$B$84,Usage!$C$5:$C$11,0),MATCH(UsagePerHour!TQ$4,Usage!$D$3:$ABF$3,0)),"")</f>
        <v/>
      </c>
      <c r="TR91" s="6" t="str">
        <f>IFERROR(INDEX(Sales!$D$5:$ABF$18,MATCH(UsagePerHour!$B91,Sales!$C$5:$C$18,0),MATCH(UsagePerHour!TR$4,Sales!$D$3:$ABF$3,0))/TR$2*INDEX(Usage!$D$5:$ABF$11,MATCH(UsagePerHour!$B$84,Usage!$C$5:$C$11,0),MATCH(UsagePerHour!TR$4,Usage!$D$3:$ABF$3,0)),"")</f>
        <v/>
      </c>
      <c r="TS91" s="6" t="str">
        <f>IFERROR(INDEX(Sales!$D$5:$ABF$18,MATCH(UsagePerHour!$B91,Sales!$C$5:$C$18,0),MATCH(UsagePerHour!TS$4,Sales!$D$3:$ABF$3,0))/TS$2*INDEX(Usage!$D$5:$ABF$11,MATCH(UsagePerHour!$B$84,Usage!$C$5:$C$11,0),MATCH(UsagePerHour!TS$4,Usage!$D$3:$ABF$3,0)),"")</f>
        <v/>
      </c>
      <c r="TT91" s="6" t="str">
        <f>IFERROR(INDEX(Sales!$D$5:$ABF$18,MATCH(UsagePerHour!$B91,Sales!$C$5:$C$18,0),MATCH(UsagePerHour!TT$4,Sales!$D$3:$ABF$3,0))/TT$2*INDEX(Usage!$D$5:$ABF$11,MATCH(UsagePerHour!$B$84,Usage!$C$5:$C$11,0),MATCH(UsagePerHour!TT$4,Usage!$D$3:$ABF$3,0)),"")</f>
        <v/>
      </c>
      <c r="TU91" s="6" t="str">
        <f>IFERROR(INDEX(Sales!$D$5:$ABF$18,MATCH(UsagePerHour!$B91,Sales!$C$5:$C$18,0),MATCH(UsagePerHour!TU$4,Sales!$D$3:$ABF$3,0))/TU$2*INDEX(Usage!$D$5:$ABF$11,MATCH(UsagePerHour!$B$84,Usage!$C$5:$C$11,0),MATCH(UsagePerHour!TU$4,Usage!$D$3:$ABF$3,0)),"")</f>
        <v/>
      </c>
      <c r="TV91" s="6" t="str">
        <f>IFERROR(INDEX(Sales!$D$5:$ABF$18,MATCH(UsagePerHour!$B91,Sales!$C$5:$C$18,0),MATCH(UsagePerHour!TV$4,Sales!$D$3:$ABF$3,0))/TV$2*INDEX(Usage!$D$5:$ABF$11,MATCH(UsagePerHour!$B$84,Usage!$C$5:$C$11,0),MATCH(UsagePerHour!TV$4,Usage!$D$3:$ABF$3,0)),"")</f>
        <v/>
      </c>
      <c r="TW91" s="6" t="str">
        <f>IFERROR(INDEX(Sales!$D$5:$ABF$18,MATCH(UsagePerHour!$B91,Sales!$C$5:$C$18,0),MATCH(UsagePerHour!TW$4,Sales!$D$3:$ABF$3,0))/TW$2*INDEX(Usage!$D$5:$ABF$11,MATCH(UsagePerHour!$B$84,Usage!$C$5:$C$11,0),MATCH(UsagePerHour!TW$4,Usage!$D$3:$ABF$3,0)),"")</f>
        <v/>
      </c>
      <c r="TX91" s="6" t="str">
        <f>IFERROR(INDEX(Sales!$D$5:$ABF$18,MATCH(UsagePerHour!$B91,Sales!$C$5:$C$18,0),MATCH(UsagePerHour!TX$4,Sales!$D$3:$ABF$3,0))/TX$2*INDEX(Usage!$D$5:$ABF$11,MATCH(UsagePerHour!$B$84,Usage!$C$5:$C$11,0),MATCH(UsagePerHour!TX$4,Usage!$D$3:$ABF$3,0)),"")</f>
        <v/>
      </c>
      <c r="TY91" s="6" t="str">
        <f>IFERROR(INDEX(Sales!$D$5:$ABF$18,MATCH(UsagePerHour!$B91,Sales!$C$5:$C$18,0),MATCH(UsagePerHour!TY$4,Sales!$D$3:$ABF$3,0))/TY$2*INDEX(Usage!$D$5:$ABF$11,MATCH(UsagePerHour!$B$84,Usage!$C$5:$C$11,0),MATCH(UsagePerHour!TY$4,Usage!$D$3:$ABF$3,0)),"")</f>
        <v/>
      </c>
      <c r="TZ91" s="6" t="str">
        <f>IFERROR(INDEX(Sales!$D$5:$ABF$18,MATCH(UsagePerHour!$B91,Sales!$C$5:$C$18,0),MATCH(UsagePerHour!TZ$4,Sales!$D$3:$ABF$3,0))/TZ$2*INDEX(Usage!$D$5:$ABF$11,MATCH(UsagePerHour!$B$84,Usage!$C$5:$C$11,0),MATCH(UsagePerHour!TZ$4,Usage!$D$3:$ABF$3,0)),"")</f>
        <v/>
      </c>
      <c r="UA91" s="6" t="str">
        <f>IFERROR(INDEX(Sales!$D$5:$ABF$18,MATCH(UsagePerHour!$B91,Sales!$C$5:$C$18,0),MATCH(UsagePerHour!UA$4,Sales!$D$3:$ABF$3,0))/UA$2*INDEX(Usage!$D$5:$ABF$11,MATCH(UsagePerHour!$B$84,Usage!$C$5:$C$11,0),MATCH(UsagePerHour!UA$4,Usage!$D$3:$ABF$3,0)),"")</f>
        <v/>
      </c>
      <c r="UB91" s="6" t="str">
        <f>IFERROR(INDEX(Sales!$D$5:$ABF$18,MATCH(UsagePerHour!$B91,Sales!$C$5:$C$18,0),MATCH(UsagePerHour!UB$4,Sales!$D$3:$ABF$3,0))/UB$2*INDEX(Usage!$D$5:$ABF$11,MATCH(UsagePerHour!$B$84,Usage!$C$5:$C$11,0),MATCH(UsagePerHour!UB$4,Usage!$D$3:$ABF$3,0)),"")</f>
        <v/>
      </c>
      <c r="UC91" s="6" t="str">
        <f>IFERROR(INDEX(Sales!$D$5:$ABF$18,MATCH(UsagePerHour!$B91,Sales!$C$5:$C$18,0),MATCH(UsagePerHour!UC$4,Sales!$D$3:$ABF$3,0))/UC$2*INDEX(Usage!$D$5:$ABF$11,MATCH(UsagePerHour!$B$84,Usage!$C$5:$C$11,0),MATCH(UsagePerHour!UC$4,Usage!$D$3:$ABF$3,0)),"")</f>
        <v/>
      </c>
      <c r="UD91" s="6" t="str">
        <f>IFERROR(INDEX(Sales!$D$5:$ABF$18,MATCH(UsagePerHour!$B91,Sales!$C$5:$C$18,0),MATCH(UsagePerHour!UD$4,Sales!$D$3:$ABF$3,0))/UD$2*INDEX(Usage!$D$5:$ABF$11,MATCH(UsagePerHour!$B$84,Usage!$C$5:$C$11,0),MATCH(UsagePerHour!UD$4,Usage!$D$3:$ABF$3,0)),"")</f>
        <v/>
      </c>
      <c r="UE91" s="6" t="str">
        <f>IFERROR(INDEX(Sales!$D$5:$ABF$18,MATCH(UsagePerHour!$B91,Sales!$C$5:$C$18,0),MATCH(UsagePerHour!UE$4,Sales!$D$3:$ABF$3,0))/UE$2*INDEX(Usage!$D$5:$ABF$11,MATCH(UsagePerHour!$B$84,Usage!$C$5:$C$11,0),MATCH(UsagePerHour!UE$4,Usage!$D$3:$ABF$3,0)),"")</f>
        <v/>
      </c>
      <c r="UF91" s="6" t="str">
        <f>IFERROR(INDEX(Sales!$D$5:$ABF$18,MATCH(UsagePerHour!$B91,Sales!$C$5:$C$18,0),MATCH(UsagePerHour!UF$4,Sales!$D$3:$ABF$3,0))/UF$2*INDEX(Usage!$D$5:$ABF$11,MATCH(UsagePerHour!$B$84,Usage!$C$5:$C$11,0),MATCH(UsagePerHour!UF$4,Usage!$D$3:$ABF$3,0)),"")</f>
        <v/>
      </c>
      <c r="UG91" s="6" t="str">
        <f>IFERROR(INDEX(Sales!$D$5:$ABF$18,MATCH(UsagePerHour!$B91,Sales!$C$5:$C$18,0),MATCH(UsagePerHour!UG$4,Sales!$D$3:$ABF$3,0))/UG$2*INDEX(Usage!$D$5:$ABF$11,MATCH(UsagePerHour!$B$84,Usage!$C$5:$C$11,0),MATCH(UsagePerHour!UG$4,Usage!$D$3:$ABF$3,0)),"")</f>
        <v/>
      </c>
      <c r="UH91" s="6" t="str">
        <f>IFERROR(INDEX(Sales!$D$5:$ABF$18,MATCH(UsagePerHour!$B91,Sales!$C$5:$C$18,0),MATCH(UsagePerHour!UH$4,Sales!$D$3:$ABF$3,0))/UH$2*INDEX(Usage!$D$5:$ABF$11,MATCH(UsagePerHour!$B$84,Usage!$C$5:$C$11,0),MATCH(UsagePerHour!UH$4,Usage!$D$3:$ABF$3,0)),"")</f>
        <v/>
      </c>
      <c r="UI91" s="6" t="str">
        <f>IFERROR(INDEX(Sales!$D$5:$ABF$18,MATCH(UsagePerHour!$B91,Sales!$C$5:$C$18,0),MATCH(UsagePerHour!UI$4,Sales!$D$3:$ABF$3,0))/UI$2*INDEX(Usage!$D$5:$ABF$11,MATCH(UsagePerHour!$B$84,Usage!$C$5:$C$11,0),MATCH(UsagePerHour!UI$4,Usage!$D$3:$ABF$3,0)),"")</f>
        <v/>
      </c>
      <c r="UJ91" s="6" t="str">
        <f>IFERROR(INDEX(Sales!$D$5:$ABF$18,MATCH(UsagePerHour!$B91,Sales!$C$5:$C$18,0),MATCH(UsagePerHour!UJ$4,Sales!$D$3:$ABF$3,0))/UJ$2*INDEX(Usage!$D$5:$ABF$11,MATCH(UsagePerHour!$B$84,Usage!$C$5:$C$11,0),MATCH(UsagePerHour!UJ$4,Usage!$D$3:$ABF$3,0)),"")</f>
        <v/>
      </c>
      <c r="UK91" s="6" t="str">
        <f>IFERROR(INDEX(Sales!$D$5:$ABF$18,MATCH(UsagePerHour!$B91,Sales!$C$5:$C$18,0),MATCH(UsagePerHour!UK$4,Sales!$D$3:$ABF$3,0))/UK$2*INDEX(Usage!$D$5:$ABF$11,MATCH(UsagePerHour!$B$84,Usage!$C$5:$C$11,0),MATCH(UsagePerHour!UK$4,Usage!$D$3:$ABF$3,0)),"")</f>
        <v/>
      </c>
      <c r="UL91" s="6" t="str">
        <f>IFERROR(INDEX(Sales!$D$5:$ABF$18,MATCH(UsagePerHour!$B91,Sales!$C$5:$C$18,0),MATCH(UsagePerHour!UL$4,Sales!$D$3:$ABF$3,0))/UL$2*INDEX(Usage!$D$5:$ABF$11,MATCH(UsagePerHour!$B$84,Usage!$C$5:$C$11,0),MATCH(UsagePerHour!UL$4,Usage!$D$3:$ABF$3,0)),"")</f>
        <v/>
      </c>
      <c r="UM91" s="6" t="str">
        <f>IFERROR(INDEX(Sales!$D$5:$ABF$18,MATCH(UsagePerHour!$B91,Sales!$C$5:$C$18,0),MATCH(UsagePerHour!UM$4,Sales!$D$3:$ABF$3,0))/UM$2*INDEX(Usage!$D$5:$ABF$11,MATCH(UsagePerHour!$B$84,Usage!$C$5:$C$11,0),MATCH(UsagePerHour!UM$4,Usage!$D$3:$ABF$3,0)),"")</f>
        <v/>
      </c>
      <c r="UN91" s="6" t="str">
        <f>IFERROR(INDEX(Sales!$D$5:$ABF$18,MATCH(UsagePerHour!$B91,Sales!$C$5:$C$18,0),MATCH(UsagePerHour!UN$4,Sales!$D$3:$ABF$3,0))/UN$2*INDEX(Usage!$D$5:$ABF$11,MATCH(UsagePerHour!$B$84,Usage!$C$5:$C$11,0),MATCH(UsagePerHour!UN$4,Usage!$D$3:$ABF$3,0)),"")</f>
        <v/>
      </c>
      <c r="UO91" s="6" t="str">
        <f>IFERROR(INDEX(Sales!$D$5:$ABF$18,MATCH(UsagePerHour!$B91,Sales!$C$5:$C$18,0),MATCH(UsagePerHour!UO$4,Sales!$D$3:$ABF$3,0))/UO$2*INDEX(Usage!$D$5:$ABF$11,MATCH(UsagePerHour!$B$84,Usage!$C$5:$C$11,0),MATCH(UsagePerHour!UO$4,Usage!$D$3:$ABF$3,0)),"")</f>
        <v/>
      </c>
      <c r="UP91" s="6" t="str">
        <f>IFERROR(INDEX(Sales!$D$5:$ABF$18,MATCH(UsagePerHour!$B91,Sales!$C$5:$C$18,0),MATCH(UsagePerHour!UP$4,Sales!$D$3:$ABF$3,0))/UP$2*INDEX(Usage!$D$5:$ABF$11,MATCH(UsagePerHour!$B$84,Usage!$C$5:$C$11,0),MATCH(UsagePerHour!UP$4,Usage!$D$3:$ABF$3,0)),"")</f>
        <v/>
      </c>
      <c r="UQ91" s="6" t="str">
        <f>IFERROR(INDEX(Sales!$D$5:$ABF$18,MATCH(UsagePerHour!$B91,Sales!$C$5:$C$18,0),MATCH(UsagePerHour!UQ$4,Sales!$D$3:$ABF$3,0))/UQ$2*INDEX(Usage!$D$5:$ABF$11,MATCH(UsagePerHour!$B$84,Usage!$C$5:$C$11,0),MATCH(UsagePerHour!UQ$4,Usage!$D$3:$ABF$3,0)),"")</f>
        <v/>
      </c>
      <c r="UR91" s="6" t="str">
        <f>IFERROR(INDEX(Sales!$D$5:$ABF$18,MATCH(UsagePerHour!$B91,Sales!$C$5:$C$18,0),MATCH(UsagePerHour!UR$4,Sales!$D$3:$ABF$3,0))/UR$2*INDEX(Usage!$D$5:$ABF$11,MATCH(UsagePerHour!$B$84,Usage!$C$5:$C$11,0),MATCH(UsagePerHour!UR$4,Usage!$D$3:$ABF$3,0)),"")</f>
        <v/>
      </c>
      <c r="US91" s="6" t="str">
        <f>IFERROR(INDEX(Sales!$D$5:$ABF$18,MATCH(UsagePerHour!$B91,Sales!$C$5:$C$18,0),MATCH(UsagePerHour!US$4,Sales!$D$3:$ABF$3,0))/US$2*INDEX(Usage!$D$5:$ABF$11,MATCH(UsagePerHour!$B$84,Usage!$C$5:$C$11,0),MATCH(UsagePerHour!US$4,Usage!$D$3:$ABF$3,0)),"")</f>
        <v/>
      </c>
      <c r="UT91" s="6" t="str">
        <f>IFERROR(INDEX(Sales!$D$5:$ABF$18,MATCH(UsagePerHour!$B91,Sales!$C$5:$C$18,0),MATCH(UsagePerHour!UT$4,Sales!$D$3:$ABF$3,0))/UT$2*INDEX(Usage!$D$5:$ABF$11,MATCH(UsagePerHour!$B$84,Usage!$C$5:$C$11,0),MATCH(UsagePerHour!UT$4,Usage!$D$3:$ABF$3,0)),"")</f>
        <v/>
      </c>
      <c r="UU91" s="6" t="str">
        <f>IFERROR(INDEX(Sales!$D$5:$ABF$18,MATCH(UsagePerHour!$B91,Sales!$C$5:$C$18,0),MATCH(UsagePerHour!UU$4,Sales!$D$3:$ABF$3,0))/UU$2*INDEX(Usage!$D$5:$ABF$11,MATCH(UsagePerHour!$B$84,Usage!$C$5:$C$11,0),MATCH(UsagePerHour!UU$4,Usage!$D$3:$ABF$3,0)),"")</f>
        <v/>
      </c>
      <c r="UV91" s="6" t="str">
        <f>IFERROR(INDEX(Sales!$D$5:$ABF$18,MATCH(UsagePerHour!$B91,Sales!$C$5:$C$18,0),MATCH(UsagePerHour!UV$4,Sales!$D$3:$ABF$3,0))/UV$2*INDEX(Usage!$D$5:$ABF$11,MATCH(UsagePerHour!$B$84,Usage!$C$5:$C$11,0),MATCH(UsagePerHour!UV$4,Usage!$D$3:$ABF$3,0)),"")</f>
        <v/>
      </c>
      <c r="UW91" s="6" t="str">
        <f>IFERROR(INDEX(Sales!$D$5:$ABF$18,MATCH(UsagePerHour!$B91,Sales!$C$5:$C$18,0),MATCH(UsagePerHour!UW$4,Sales!$D$3:$ABF$3,0))/UW$2*INDEX(Usage!$D$5:$ABF$11,MATCH(UsagePerHour!$B$84,Usage!$C$5:$C$11,0),MATCH(UsagePerHour!UW$4,Usage!$D$3:$ABF$3,0)),"")</f>
        <v/>
      </c>
      <c r="UX91" s="6" t="str">
        <f>IFERROR(INDEX(Sales!$D$5:$ABF$18,MATCH(UsagePerHour!$B91,Sales!$C$5:$C$18,0),MATCH(UsagePerHour!UX$4,Sales!$D$3:$ABF$3,0))/UX$2*INDEX(Usage!$D$5:$ABF$11,MATCH(UsagePerHour!$B$84,Usage!$C$5:$C$11,0),MATCH(UsagePerHour!UX$4,Usage!$D$3:$ABF$3,0)),"")</f>
        <v/>
      </c>
      <c r="UY91" s="6" t="str">
        <f>IFERROR(INDEX(Sales!$D$5:$ABF$18,MATCH(UsagePerHour!$B91,Sales!$C$5:$C$18,0),MATCH(UsagePerHour!UY$4,Sales!$D$3:$ABF$3,0))/UY$2*INDEX(Usage!$D$5:$ABF$11,MATCH(UsagePerHour!$B$84,Usage!$C$5:$C$11,0),MATCH(UsagePerHour!UY$4,Usage!$D$3:$ABF$3,0)),"")</f>
        <v/>
      </c>
      <c r="UZ91" s="6" t="str">
        <f>IFERROR(INDEX(Sales!$D$5:$ABF$18,MATCH(UsagePerHour!$B91,Sales!$C$5:$C$18,0),MATCH(UsagePerHour!UZ$4,Sales!$D$3:$ABF$3,0))/UZ$2*INDEX(Usage!$D$5:$ABF$11,MATCH(UsagePerHour!$B$84,Usage!$C$5:$C$11,0),MATCH(UsagePerHour!UZ$4,Usage!$D$3:$ABF$3,0)),"")</f>
        <v/>
      </c>
      <c r="VA91" s="6" t="str">
        <f>IFERROR(INDEX(Sales!$D$5:$ABF$18,MATCH(UsagePerHour!$B91,Sales!$C$5:$C$18,0),MATCH(UsagePerHour!VA$4,Sales!$D$3:$ABF$3,0))/VA$2*INDEX(Usage!$D$5:$ABF$11,MATCH(UsagePerHour!$B$84,Usage!$C$5:$C$11,0),MATCH(UsagePerHour!VA$4,Usage!$D$3:$ABF$3,0)),"")</f>
        <v/>
      </c>
      <c r="VB91" s="6" t="str">
        <f>IFERROR(INDEX(Sales!$D$5:$ABF$18,MATCH(UsagePerHour!$B91,Sales!$C$5:$C$18,0),MATCH(UsagePerHour!VB$4,Sales!$D$3:$ABF$3,0))/VB$2*INDEX(Usage!$D$5:$ABF$11,MATCH(UsagePerHour!$B$84,Usage!$C$5:$C$11,0),MATCH(UsagePerHour!VB$4,Usage!$D$3:$ABF$3,0)),"")</f>
        <v/>
      </c>
      <c r="VC91" s="6" t="str">
        <f>IFERROR(INDEX(Sales!$D$5:$ABF$18,MATCH(UsagePerHour!$B91,Sales!$C$5:$C$18,0),MATCH(UsagePerHour!VC$4,Sales!$D$3:$ABF$3,0))/VC$2*INDEX(Usage!$D$5:$ABF$11,MATCH(UsagePerHour!$B$84,Usage!$C$5:$C$11,0),MATCH(UsagePerHour!VC$4,Usage!$D$3:$ABF$3,0)),"")</f>
        <v/>
      </c>
      <c r="VD91" s="6" t="str">
        <f>IFERROR(INDEX(Sales!$D$5:$ABF$18,MATCH(UsagePerHour!$B91,Sales!$C$5:$C$18,0),MATCH(UsagePerHour!VD$4,Sales!$D$3:$ABF$3,0))/VD$2*INDEX(Usage!$D$5:$ABF$11,MATCH(UsagePerHour!$B$84,Usage!$C$5:$C$11,0),MATCH(UsagePerHour!VD$4,Usage!$D$3:$ABF$3,0)),"")</f>
        <v/>
      </c>
      <c r="VE91" s="6" t="str">
        <f>IFERROR(INDEX(Sales!$D$5:$ABF$18,MATCH(UsagePerHour!$B91,Sales!$C$5:$C$18,0),MATCH(UsagePerHour!VE$4,Sales!$D$3:$ABF$3,0))/VE$2*INDEX(Usage!$D$5:$ABF$11,MATCH(UsagePerHour!$B$84,Usage!$C$5:$C$11,0),MATCH(UsagePerHour!VE$4,Usage!$D$3:$ABF$3,0)),"")</f>
        <v/>
      </c>
      <c r="VF91" s="6" t="str">
        <f>IFERROR(INDEX(Sales!$D$5:$ABF$18,MATCH(UsagePerHour!$B91,Sales!$C$5:$C$18,0),MATCH(UsagePerHour!VF$4,Sales!$D$3:$ABF$3,0))/VF$2*INDEX(Usage!$D$5:$ABF$11,MATCH(UsagePerHour!$B$84,Usage!$C$5:$C$11,0),MATCH(UsagePerHour!VF$4,Usage!$D$3:$ABF$3,0)),"")</f>
        <v/>
      </c>
      <c r="VG91" s="6" t="str">
        <f>IFERROR(INDEX(Sales!$D$5:$ABF$18,MATCH(UsagePerHour!$B91,Sales!$C$5:$C$18,0),MATCH(UsagePerHour!VG$4,Sales!$D$3:$ABF$3,0))/VG$2*INDEX(Usage!$D$5:$ABF$11,MATCH(UsagePerHour!$B$84,Usage!$C$5:$C$11,0),MATCH(UsagePerHour!VG$4,Usage!$D$3:$ABF$3,0)),"")</f>
        <v/>
      </c>
      <c r="VH91" s="6" t="str">
        <f>IFERROR(INDEX(Sales!$D$5:$ABF$18,MATCH(UsagePerHour!$B91,Sales!$C$5:$C$18,0),MATCH(UsagePerHour!VH$4,Sales!$D$3:$ABF$3,0))/VH$2*INDEX(Usage!$D$5:$ABF$11,MATCH(UsagePerHour!$B$84,Usage!$C$5:$C$11,0),MATCH(UsagePerHour!VH$4,Usage!$D$3:$ABF$3,0)),"")</f>
        <v/>
      </c>
      <c r="VI91" s="6" t="str">
        <f>IFERROR(INDEX(Sales!$D$5:$ABF$18,MATCH(UsagePerHour!$B91,Sales!$C$5:$C$18,0),MATCH(UsagePerHour!VI$4,Sales!$D$3:$ABF$3,0))/VI$2*INDEX(Usage!$D$5:$ABF$11,MATCH(UsagePerHour!$B$84,Usage!$C$5:$C$11,0),MATCH(UsagePerHour!VI$4,Usage!$D$3:$ABF$3,0)),"")</f>
        <v/>
      </c>
      <c r="VJ91" s="6" t="str">
        <f>IFERROR(INDEX(Sales!$D$5:$ABF$18,MATCH(UsagePerHour!$B91,Sales!$C$5:$C$18,0),MATCH(UsagePerHour!VJ$4,Sales!$D$3:$ABF$3,0))/VJ$2*INDEX(Usage!$D$5:$ABF$11,MATCH(UsagePerHour!$B$84,Usage!$C$5:$C$11,0),MATCH(UsagePerHour!VJ$4,Usage!$D$3:$ABF$3,0)),"")</f>
        <v/>
      </c>
      <c r="VK91" s="6" t="str">
        <f>IFERROR(INDEX(Sales!$D$5:$ABF$18,MATCH(UsagePerHour!$B91,Sales!$C$5:$C$18,0),MATCH(UsagePerHour!VK$4,Sales!$D$3:$ABF$3,0))/VK$2*INDEX(Usage!$D$5:$ABF$11,MATCH(UsagePerHour!$B$84,Usage!$C$5:$C$11,0),MATCH(UsagePerHour!VK$4,Usage!$D$3:$ABF$3,0)),"")</f>
        <v/>
      </c>
      <c r="VL91" s="6" t="str">
        <f>IFERROR(INDEX(Sales!$D$5:$ABF$18,MATCH(UsagePerHour!$B91,Sales!$C$5:$C$18,0),MATCH(UsagePerHour!VL$4,Sales!$D$3:$ABF$3,0))/VL$2*INDEX(Usage!$D$5:$ABF$11,MATCH(UsagePerHour!$B$84,Usage!$C$5:$C$11,0),MATCH(UsagePerHour!VL$4,Usage!$D$3:$ABF$3,0)),"")</f>
        <v/>
      </c>
      <c r="VM91" s="6" t="str">
        <f>IFERROR(INDEX(Sales!$D$5:$ABF$18,MATCH(UsagePerHour!$B91,Sales!$C$5:$C$18,0),MATCH(UsagePerHour!VM$4,Sales!$D$3:$ABF$3,0))/VM$2*INDEX(Usage!$D$5:$ABF$11,MATCH(UsagePerHour!$B$84,Usage!$C$5:$C$11,0),MATCH(UsagePerHour!VM$4,Usage!$D$3:$ABF$3,0)),"")</f>
        <v/>
      </c>
      <c r="VN91" s="6" t="str">
        <f>IFERROR(INDEX(Sales!$D$5:$ABF$18,MATCH(UsagePerHour!$B91,Sales!$C$5:$C$18,0),MATCH(UsagePerHour!VN$4,Sales!$D$3:$ABF$3,0))/VN$2*INDEX(Usage!$D$5:$ABF$11,MATCH(UsagePerHour!$B$84,Usage!$C$5:$C$11,0),MATCH(UsagePerHour!VN$4,Usage!$D$3:$ABF$3,0)),"")</f>
        <v/>
      </c>
      <c r="VO91" s="6" t="str">
        <f>IFERROR(INDEX(Sales!$D$5:$ABF$18,MATCH(UsagePerHour!$B91,Sales!$C$5:$C$18,0),MATCH(UsagePerHour!VO$4,Sales!$D$3:$ABF$3,0))/VO$2*INDEX(Usage!$D$5:$ABF$11,MATCH(UsagePerHour!$B$84,Usage!$C$5:$C$11,0),MATCH(UsagePerHour!VO$4,Usage!$D$3:$ABF$3,0)),"")</f>
        <v/>
      </c>
      <c r="VP91" s="6" t="str">
        <f>IFERROR(INDEX(Sales!$D$5:$ABF$18,MATCH(UsagePerHour!$B91,Sales!$C$5:$C$18,0),MATCH(UsagePerHour!VP$4,Sales!$D$3:$ABF$3,0))/VP$2*INDEX(Usage!$D$5:$ABF$11,MATCH(UsagePerHour!$B$84,Usage!$C$5:$C$11,0),MATCH(UsagePerHour!VP$4,Usage!$D$3:$ABF$3,0)),"")</f>
        <v/>
      </c>
      <c r="VQ91" s="6" t="str">
        <f>IFERROR(INDEX(Sales!$D$5:$ABF$18,MATCH(UsagePerHour!$B91,Sales!$C$5:$C$18,0),MATCH(UsagePerHour!VQ$4,Sales!$D$3:$ABF$3,0))/VQ$2*INDEX(Usage!$D$5:$ABF$11,MATCH(UsagePerHour!$B$84,Usage!$C$5:$C$11,0),MATCH(UsagePerHour!VQ$4,Usage!$D$3:$ABF$3,0)),"")</f>
        <v/>
      </c>
      <c r="VR91" s="6" t="str">
        <f>IFERROR(INDEX(Sales!$D$5:$ABF$18,MATCH(UsagePerHour!$B91,Sales!$C$5:$C$18,0),MATCH(UsagePerHour!VR$4,Sales!$D$3:$ABF$3,0))/VR$2*INDEX(Usage!$D$5:$ABF$11,MATCH(UsagePerHour!$B$84,Usage!$C$5:$C$11,0),MATCH(UsagePerHour!VR$4,Usage!$D$3:$ABF$3,0)),"")</f>
        <v/>
      </c>
      <c r="VS91" s="6" t="str">
        <f>IFERROR(INDEX(Sales!$D$5:$ABF$18,MATCH(UsagePerHour!$B91,Sales!$C$5:$C$18,0),MATCH(UsagePerHour!VS$4,Sales!$D$3:$ABF$3,0))/VS$2*INDEX(Usage!$D$5:$ABF$11,MATCH(UsagePerHour!$B$84,Usage!$C$5:$C$11,0),MATCH(UsagePerHour!VS$4,Usage!$D$3:$ABF$3,0)),"")</f>
        <v/>
      </c>
      <c r="VT91" s="6" t="str">
        <f>IFERROR(INDEX(Sales!$D$5:$ABF$18,MATCH(UsagePerHour!$B91,Sales!$C$5:$C$18,0),MATCH(UsagePerHour!VT$4,Sales!$D$3:$ABF$3,0))/VT$2*INDEX(Usage!$D$5:$ABF$11,MATCH(UsagePerHour!$B$84,Usage!$C$5:$C$11,0),MATCH(UsagePerHour!VT$4,Usage!$D$3:$ABF$3,0)),"")</f>
        <v/>
      </c>
      <c r="VU91" s="6" t="str">
        <f>IFERROR(INDEX(Sales!$D$5:$ABF$18,MATCH(UsagePerHour!$B91,Sales!$C$5:$C$18,0),MATCH(UsagePerHour!VU$4,Sales!$D$3:$ABF$3,0))/VU$2*INDEX(Usage!$D$5:$ABF$11,MATCH(UsagePerHour!$B$84,Usage!$C$5:$C$11,0),MATCH(UsagePerHour!VU$4,Usage!$D$3:$ABF$3,0)),"")</f>
        <v/>
      </c>
      <c r="VV91" s="6" t="str">
        <f>IFERROR(INDEX(Sales!$D$5:$ABF$18,MATCH(UsagePerHour!$B91,Sales!$C$5:$C$18,0),MATCH(UsagePerHour!VV$4,Sales!$D$3:$ABF$3,0))/VV$2*INDEX(Usage!$D$5:$ABF$11,MATCH(UsagePerHour!$B$84,Usage!$C$5:$C$11,0),MATCH(UsagePerHour!VV$4,Usage!$D$3:$ABF$3,0)),"")</f>
        <v/>
      </c>
      <c r="VW91" s="6" t="str">
        <f>IFERROR(INDEX(Sales!$D$5:$ABF$18,MATCH(UsagePerHour!$B91,Sales!$C$5:$C$18,0),MATCH(UsagePerHour!VW$4,Sales!$D$3:$ABF$3,0))/VW$2*INDEX(Usage!$D$5:$ABF$11,MATCH(UsagePerHour!$B$84,Usage!$C$5:$C$11,0),MATCH(UsagePerHour!VW$4,Usage!$D$3:$ABF$3,0)),"")</f>
        <v/>
      </c>
      <c r="VX91" s="6" t="str">
        <f>IFERROR(INDEX(Sales!$D$5:$ABF$18,MATCH(UsagePerHour!$B91,Sales!$C$5:$C$18,0),MATCH(UsagePerHour!VX$4,Sales!$D$3:$ABF$3,0))/VX$2*INDEX(Usage!$D$5:$ABF$11,MATCH(UsagePerHour!$B$84,Usage!$C$5:$C$11,0),MATCH(UsagePerHour!VX$4,Usage!$D$3:$ABF$3,0)),"")</f>
        <v/>
      </c>
      <c r="VY91" s="6" t="str">
        <f>IFERROR(INDEX(Sales!$D$5:$ABF$18,MATCH(UsagePerHour!$B91,Sales!$C$5:$C$18,0),MATCH(UsagePerHour!VY$4,Sales!$D$3:$ABF$3,0))/VY$2*INDEX(Usage!$D$5:$ABF$11,MATCH(UsagePerHour!$B$84,Usage!$C$5:$C$11,0),MATCH(UsagePerHour!VY$4,Usage!$D$3:$ABF$3,0)),"")</f>
        <v/>
      </c>
      <c r="VZ91" s="6" t="str">
        <f>IFERROR(INDEX(Sales!$D$5:$ABF$18,MATCH(UsagePerHour!$B91,Sales!$C$5:$C$18,0),MATCH(UsagePerHour!VZ$4,Sales!$D$3:$ABF$3,0))/VZ$2*INDEX(Usage!$D$5:$ABF$11,MATCH(UsagePerHour!$B$84,Usage!$C$5:$C$11,0),MATCH(UsagePerHour!VZ$4,Usage!$D$3:$ABF$3,0)),"")</f>
        <v/>
      </c>
      <c r="WA91" s="6" t="str">
        <f>IFERROR(INDEX(Sales!$D$5:$ABF$18,MATCH(UsagePerHour!$B91,Sales!$C$5:$C$18,0),MATCH(UsagePerHour!WA$4,Sales!$D$3:$ABF$3,0))/WA$2*INDEX(Usage!$D$5:$ABF$11,MATCH(UsagePerHour!$B$84,Usage!$C$5:$C$11,0),MATCH(UsagePerHour!WA$4,Usage!$D$3:$ABF$3,0)),"")</f>
        <v/>
      </c>
      <c r="WB91" s="6" t="str">
        <f>IFERROR(INDEX(Sales!$D$5:$ABF$18,MATCH(UsagePerHour!$B91,Sales!$C$5:$C$18,0),MATCH(UsagePerHour!WB$4,Sales!$D$3:$ABF$3,0))/WB$2*INDEX(Usage!$D$5:$ABF$11,MATCH(UsagePerHour!$B$84,Usage!$C$5:$C$11,0),MATCH(UsagePerHour!WB$4,Usage!$D$3:$ABF$3,0)),"")</f>
        <v/>
      </c>
      <c r="WC91" s="6" t="str">
        <f>IFERROR(INDEX(Sales!$D$5:$ABF$18,MATCH(UsagePerHour!$B91,Sales!$C$5:$C$18,0),MATCH(UsagePerHour!WC$4,Sales!$D$3:$ABF$3,0))/WC$2*INDEX(Usage!$D$5:$ABF$11,MATCH(UsagePerHour!$B$84,Usage!$C$5:$C$11,0),MATCH(UsagePerHour!WC$4,Usage!$D$3:$ABF$3,0)),"")</f>
        <v/>
      </c>
      <c r="WD91" s="6" t="str">
        <f>IFERROR(INDEX(Sales!$D$5:$ABF$18,MATCH(UsagePerHour!$B91,Sales!$C$5:$C$18,0),MATCH(UsagePerHour!WD$4,Sales!$D$3:$ABF$3,0))/WD$2*INDEX(Usage!$D$5:$ABF$11,MATCH(UsagePerHour!$B$84,Usage!$C$5:$C$11,0),MATCH(UsagePerHour!WD$4,Usage!$D$3:$ABF$3,0)),"")</f>
        <v/>
      </c>
      <c r="WE91" s="6" t="str">
        <f>IFERROR(INDEX(Sales!$D$5:$ABF$18,MATCH(UsagePerHour!$B91,Sales!$C$5:$C$18,0),MATCH(UsagePerHour!WE$4,Sales!$D$3:$ABF$3,0))/WE$2*INDEX(Usage!$D$5:$ABF$11,MATCH(UsagePerHour!$B$84,Usage!$C$5:$C$11,0),MATCH(UsagePerHour!WE$4,Usage!$D$3:$ABF$3,0)),"")</f>
        <v/>
      </c>
      <c r="WF91" s="6" t="str">
        <f>IFERROR(INDEX(Sales!$D$5:$ABF$18,MATCH(UsagePerHour!$B91,Sales!$C$5:$C$18,0),MATCH(UsagePerHour!WF$4,Sales!$D$3:$ABF$3,0))/WF$2*INDEX(Usage!$D$5:$ABF$11,MATCH(UsagePerHour!$B$84,Usage!$C$5:$C$11,0),MATCH(UsagePerHour!WF$4,Usage!$D$3:$ABF$3,0)),"")</f>
        <v/>
      </c>
      <c r="WG91" s="6" t="str">
        <f>IFERROR(INDEX(Sales!$D$5:$ABF$18,MATCH(UsagePerHour!$B91,Sales!$C$5:$C$18,0),MATCH(UsagePerHour!WG$4,Sales!$D$3:$ABF$3,0))/WG$2*INDEX(Usage!$D$5:$ABF$11,MATCH(UsagePerHour!$B$84,Usage!$C$5:$C$11,0),MATCH(UsagePerHour!WG$4,Usage!$D$3:$ABF$3,0)),"")</f>
        <v/>
      </c>
      <c r="WH91" s="6" t="str">
        <f>IFERROR(INDEX(Sales!$D$5:$ABF$18,MATCH(UsagePerHour!$B91,Sales!$C$5:$C$18,0),MATCH(UsagePerHour!WH$4,Sales!$D$3:$ABF$3,0))/WH$2*INDEX(Usage!$D$5:$ABF$11,MATCH(UsagePerHour!$B$84,Usage!$C$5:$C$11,0),MATCH(UsagePerHour!WH$4,Usage!$D$3:$ABF$3,0)),"")</f>
        <v/>
      </c>
      <c r="WI91" s="6" t="str">
        <f>IFERROR(INDEX(Sales!$D$5:$ABF$18,MATCH(UsagePerHour!$B91,Sales!$C$5:$C$18,0),MATCH(UsagePerHour!WI$4,Sales!$D$3:$ABF$3,0))/WI$2*INDEX(Usage!$D$5:$ABF$11,MATCH(UsagePerHour!$B$84,Usage!$C$5:$C$11,0),MATCH(UsagePerHour!WI$4,Usage!$D$3:$ABF$3,0)),"")</f>
        <v/>
      </c>
      <c r="WJ91" s="6" t="str">
        <f>IFERROR(INDEX(Sales!$D$5:$ABF$18,MATCH(UsagePerHour!$B91,Sales!$C$5:$C$18,0),MATCH(UsagePerHour!WJ$4,Sales!$D$3:$ABF$3,0))/WJ$2*INDEX(Usage!$D$5:$ABF$11,MATCH(UsagePerHour!$B$84,Usage!$C$5:$C$11,0),MATCH(UsagePerHour!WJ$4,Usage!$D$3:$ABF$3,0)),"")</f>
        <v/>
      </c>
      <c r="WK91" s="6" t="str">
        <f>IFERROR(INDEX(Sales!$D$5:$ABF$18,MATCH(UsagePerHour!$B91,Sales!$C$5:$C$18,0),MATCH(UsagePerHour!WK$4,Sales!$D$3:$ABF$3,0))/WK$2*INDEX(Usage!$D$5:$ABF$11,MATCH(UsagePerHour!$B$84,Usage!$C$5:$C$11,0),MATCH(UsagePerHour!WK$4,Usage!$D$3:$ABF$3,0)),"")</f>
        <v/>
      </c>
      <c r="WL91" s="6" t="str">
        <f>IFERROR(INDEX(Sales!$D$5:$ABF$18,MATCH(UsagePerHour!$B91,Sales!$C$5:$C$18,0),MATCH(UsagePerHour!WL$4,Sales!$D$3:$ABF$3,0))/WL$2*INDEX(Usage!$D$5:$ABF$11,MATCH(UsagePerHour!$B$84,Usage!$C$5:$C$11,0),MATCH(UsagePerHour!WL$4,Usage!$D$3:$ABF$3,0)),"")</f>
        <v/>
      </c>
      <c r="WM91" s="6" t="str">
        <f>IFERROR(INDEX(Sales!$D$5:$ABF$18,MATCH(UsagePerHour!$B91,Sales!$C$5:$C$18,0),MATCH(UsagePerHour!WM$4,Sales!$D$3:$ABF$3,0))/WM$2*INDEX(Usage!$D$5:$ABF$11,MATCH(UsagePerHour!$B$84,Usage!$C$5:$C$11,0),MATCH(UsagePerHour!WM$4,Usage!$D$3:$ABF$3,0)),"")</f>
        <v/>
      </c>
      <c r="WN91" s="6" t="str">
        <f>IFERROR(INDEX(Sales!$D$5:$ABF$18,MATCH(UsagePerHour!$B91,Sales!$C$5:$C$18,0),MATCH(UsagePerHour!WN$4,Sales!$D$3:$ABF$3,0))/WN$2*INDEX(Usage!$D$5:$ABF$11,MATCH(UsagePerHour!$B$84,Usage!$C$5:$C$11,0),MATCH(UsagePerHour!WN$4,Usage!$D$3:$ABF$3,0)),"")</f>
        <v/>
      </c>
      <c r="WO91" s="6" t="str">
        <f>IFERROR(INDEX(Sales!$D$5:$ABF$18,MATCH(UsagePerHour!$B91,Sales!$C$5:$C$18,0),MATCH(UsagePerHour!WO$4,Sales!$D$3:$ABF$3,0))/WO$2*INDEX(Usage!$D$5:$ABF$11,MATCH(UsagePerHour!$B$84,Usage!$C$5:$C$11,0),MATCH(UsagePerHour!WO$4,Usage!$D$3:$ABF$3,0)),"")</f>
        <v/>
      </c>
      <c r="WP91" s="6" t="str">
        <f>IFERROR(INDEX(Sales!$D$5:$ABF$18,MATCH(UsagePerHour!$B91,Sales!$C$5:$C$18,0),MATCH(UsagePerHour!WP$4,Sales!$D$3:$ABF$3,0))/WP$2*INDEX(Usage!$D$5:$ABF$11,MATCH(UsagePerHour!$B$84,Usage!$C$5:$C$11,0),MATCH(UsagePerHour!WP$4,Usage!$D$3:$ABF$3,0)),"")</f>
        <v/>
      </c>
      <c r="WQ91" s="6" t="str">
        <f>IFERROR(INDEX(Sales!$D$5:$ABF$18,MATCH(UsagePerHour!$B91,Sales!$C$5:$C$18,0),MATCH(UsagePerHour!WQ$4,Sales!$D$3:$ABF$3,0))/WQ$2*INDEX(Usage!$D$5:$ABF$11,MATCH(UsagePerHour!$B$84,Usage!$C$5:$C$11,0),MATCH(UsagePerHour!WQ$4,Usage!$D$3:$ABF$3,0)),"")</f>
        <v/>
      </c>
      <c r="WR91" s="6" t="str">
        <f>IFERROR(INDEX(Sales!$D$5:$ABF$18,MATCH(UsagePerHour!$B91,Sales!$C$5:$C$18,0),MATCH(UsagePerHour!WR$4,Sales!$D$3:$ABF$3,0))/WR$2*INDEX(Usage!$D$5:$ABF$11,MATCH(UsagePerHour!$B$84,Usage!$C$5:$C$11,0),MATCH(UsagePerHour!WR$4,Usage!$D$3:$ABF$3,0)),"")</f>
        <v/>
      </c>
      <c r="WS91" s="6" t="str">
        <f>IFERROR(INDEX(Sales!$D$5:$ABF$18,MATCH(UsagePerHour!$B91,Sales!$C$5:$C$18,0),MATCH(UsagePerHour!WS$4,Sales!$D$3:$ABF$3,0))/WS$2*INDEX(Usage!$D$5:$ABF$11,MATCH(UsagePerHour!$B$84,Usage!$C$5:$C$11,0),MATCH(UsagePerHour!WS$4,Usage!$D$3:$ABF$3,0)),"")</f>
        <v/>
      </c>
      <c r="WT91" s="6" t="str">
        <f>IFERROR(INDEX(Sales!$D$5:$ABF$18,MATCH(UsagePerHour!$B91,Sales!$C$5:$C$18,0),MATCH(UsagePerHour!WT$4,Sales!$D$3:$ABF$3,0))/WT$2*INDEX(Usage!$D$5:$ABF$11,MATCH(UsagePerHour!$B$84,Usage!$C$5:$C$11,0),MATCH(UsagePerHour!WT$4,Usage!$D$3:$ABF$3,0)),"")</f>
        <v/>
      </c>
      <c r="WU91" s="6" t="str">
        <f>IFERROR(INDEX(Sales!$D$5:$ABF$18,MATCH(UsagePerHour!$B91,Sales!$C$5:$C$18,0),MATCH(UsagePerHour!WU$4,Sales!$D$3:$ABF$3,0))/WU$2*INDEX(Usage!$D$5:$ABF$11,MATCH(UsagePerHour!$B$84,Usage!$C$5:$C$11,0),MATCH(UsagePerHour!WU$4,Usage!$D$3:$ABF$3,0)),"")</f>
        <v/>
      </c>
      <c r="WV91" s="6" t="str">
        <f>IFERROR(INDEX(Sales!$D$5:$ABF$18,MATCH(UsagePerHour!$B91,Sales!$C$5:$C$18,0),MATCH(UsagePerHour!WV$4,Sales!$D$3:$ABF$3,0))/WV$2*INDEX(Usage!$D$5:$ABF$11,MATCH(UsagePerHour!$B$84,Usage!$C$5:$C$11,0),MATCH(UsagePerHour!WV$4,Usage!$D$3:$ABF$3,0)),"")</f>
        <v/>
      </c>
      <c r="WW91" s="6" t="str">
        <f>IFERROR(INDEX(Sales!$D$5:$ABF$18,MATCH(UsagePerHour!$B91,Sales!$C$5:$C$18,0),MATCH(UsagePerHour!WW$4,Sales!$D$3:$ABF$3,0))/WW$2*INDEX(Usage!$D$5:$ABF$11,MATCH(UsagePerHour!$B$84,Usage!$C$5:$C$11,0),MATCH(UsagePerHour!WW$4,Usage!$D$3:$ABF$3,0)),"")</f>
        <v/>
      </c>
      <c r="WX91" s="6" t="str">
        <f>IFERROR(INDEX(Sales!$D$5:$ABF$18,MATCH(UsagePerHour!$B91,Sales!$C$5:$C$18,0),MATCH(UsagePerHour!WX$4,Sales!$D$3:$ABF$3,0))/WX$2*INDEX(Usage!$D$5:$ABF$11,MATCH(UsagePerHour!$B$84,Usage!$C$5:$C$11,0),MATCH(UsagePerHour!WX$4,Usage!$D$3:$ABF$3,0)),"")</f>
        <v/>
      </c>
      <c r="WY91" s="6" t="str">
        <f>IFERROR(INDEX(Sales!$D$5:$ABF$18,MATCH(UsagePerHour!$B91,Sales!$C$5:$C$18,0),MATCH(UsagePerHour!WY$4,Sales!$D$3:$ABF$3,0))/WY$2*INDEX(Usage!$D$5:$ABF$11,MATCH(UsagePerHour!$B$84,Usage!$C$5:$C$11,0),MATCH(UsagePerHour!WY$4,Usage!$D$3:$ABF$3,0)),"")</f>
        <v/>
      </c>
      <c r="WZ91" s="6" t="str">
        <f>IFERROR(INDEX(Sales!$D$5:$ABF$18,MATCH(UsagePerHour!$B91,Sales!$C$5:$C$18,0),MATCH(UsagePerHour!WZ$4,Sales!$D$3:$ABF$3,0))/WZ$2*INDEX(Usage!$D$5:$ABF$11,MATCH(UsagePerHour!$B$84,Usage!$C$5:$C$11,0),MATCH(UsagePerHour!WZ$4,Usage!$D$3:$ABF$3,0)),"")</f>
        <v/>
      </c>
      <c r="XA91" s="6" t="str">
        <f>IFERROR(INDEX(Sales!$D$5:$ABF$18,MATCH(UsagePerHour!$B91,Sales!$C$5:$C$18,0),MATCH(UsagePerHour!XA$4,Sales!$D$3:$ABF$3,0))/XA$2*INDEX(Usage!$D$5:$ABF$11,MATCH(UsagePerHour!$B$84,Usage!$C$5:$C$11,0),MATCH(UsagePerHour!XA$4,Usage!$D$3:$ABF$3,0)),"")</f>
        <v/>
      </c>
      <c r="XB91" s="6" t="str">
        <f>IFERROR(INDEX(Sales!$D$5:$ABF$18,MATCH(UsagePerHour!$B91,Sales!$C$5:$C$18,0),MATCH(UsagePerHour!XB$4,Sales!$D$3:$ABF$3,0))/XB$2*INDEX(Usage!$D$5:$ABF$11,MATCH(UsagePerHour!$B$84,Usage!$C$5:$C$11,0),MATCH(UsagePerHour!XB$4,Usage!$D$3:$ABF$3,0)),"")</f>
        <v/>
      </c>
      <c r="XC91" s="6" t="str">
        <f>IFERROR(INDEX(Sales!$D$5:$ABF$18,MATCH(UsagePerHour!$B91,Sales!$C$5:$C$18,0),MATCH(UsagePerHour!XC$4,Sales!$D$3:$ABF$3,0))/XC$2*INDEX(Usage!$D$5:$ABF$11,MATCH(UsagePerHour!$B$84,Usage!$C$5:$C$11,0),MATCH(UsagePerHour!XC$4,Usage!$D$3:$ABF$3,0)),"")</f>
        <v/>
      </c>
      <c r="XD91" s="6" t="str">
        <f>IFERROR(INDEX(Sales!$D$5:$ABF$18,MATCH(UsagePerHour!$B91,Sales!$C$5:$C$18,0),MATCH(UsagePerHour!XD$4,Sales!$D$3:$ABF$3,0))/XD$2*INDEX(Usage!$D$5:$ABF$11,MATCH(UsagePerHour!$B$84,Usage!$C$5:$C$11,0),MATCH(UsagePerHour!XD$4,Usage!$D$3:$ABF$3,0)),"")</f>
        <v/>
      </c>
      <c r="XE91" s="6" t="str">
        <f>IFERROR(INDEX(Sales!$D$5:$ABF$18,MATCH(UsagePerHour!$B91,Sales!$C$5:$C$18,0),MATCH(UsagePerHour!XE$4,Sales!$D$3:$ABF$3,0))/XE$2*INDEX(Usage!$D$5:$ABF$11,MATCH(UsagePerHour!$B$84,Usage!$C$5:$C$11,0),MATCH(UsagePerHour!XE$4,Usage!$D$3:$ABF$3,0)),"")</f>
        <v/>
      </c>
      <c r="XF91" s="6" t="str">
        <f>IFERROR(INDEX(Sales!$D$5:$ABF$18,MATCH(UsagePerHour!$B91,Sales!$C$5:$C$18,0),MATCH(UsagePerHour!XF$4,Sales!$D$3:$ABF$3,0))/XF$2*INDEX(Usage!$D$5:$ABF$11,MATCH(UsagePerHour!$B$84,Usage!$C$5:$C$11,0),MATCH(UsagePerHour!XF$4,Usage!$D$3:$ABF$3,0)),"")</f>
        <v/>
      </c>
      <c r="XG91" s="6" t="str">
        <f>IFERROR(INDEX(Sales!$D$5:$ABF$18,MATCH(UsagePerHour!$B91,Sales!$C$5:$C$18,0),MATCH(UsagePerHour!XG$4,Sales!$D$3:$ABF$3,0))/XG$2*INDEX(Usage!$D$5:$ABF$11,MATCH(UsagePerHour!$B$84,Usage!$C$5:$C$11,0),MATCH(UsagePerHour!XG$4,Usage!$D$3:$ABF$3,0)),"")</f>
        <v/>
      </c>
      <c r="XH91" s="6" t="str">
        <f>IFERROR(INDEX(Sales!$D$5:$ABF$18,MATCH(UsagePerHour!$B91,Sales!$C$5:$C$18,0),MATCH(UsagePerHour!XH$4,Sales!$D$3:$ABF$3,0))/XH$2*INDEX(Usage!$D$5:$ABF$11,MATCH(UsagePerHour!$B$84,Usage!$C$5:$C$11,0),MATCH(UsagePerHour!XH$4,Usage!$D$3:$ABF$3,0)),"")</f>
        <v/>
      </c>
      <c r="XI91" s="6" t="str">
        <f>IFERROR(INDEX(Sales!$D$5:$ABF$18,MATCH(UsagePerHour!$B91,Sales!$C$5:$C$18,0),MATCH(UsagePerHour!XI$4,Sales!$D$3:$ABF$3,0))/XI$2*INDEX(Usage!$D$5:$ABF$11,MATCH(UsagePerHour!$B$84,Usage!$C$5:$C$11,0),MATCH(UsagePerHour!XI$4,Usage!$D$3:$ABF$3,0)),"")</f>
        <v/>
      </c>
      <c r="XJ91" s="6" t="str">
        <f>IFERROR(INDEX(Sales!$D$5:$ABF$18,MATCH(UsagePerHour!$B91,Sales!$C$5:$C$18,0),MATCH(UsagePerHour!XJ$4,Sales!$D$3:$ABF$3,0))/XJ$2*INDEX(Usage!$D$5:$ABF$11,MATCH(UsagePerHour!$B$84,Usage!$C$5:$C$11,0),MATCH(UsagePerHour!XJ$4,Usage!$D$3:$ABF$3,0)),"")</f>
        <v/>
      </c>
      <c r="XK91" s="6" t="str">
        <f>IFERROR(INDEX(Sales!$D$5:$ABF$18,MATCH(UsagePerHour!$B91,Sales!$C$5:$C$18,0),MATCH(UsagePerHour!XK$4,Sales!$D$3:$ABF$3,0))/XK$2*INDEX(Usage!$D$5:$ABF$11,MATCH(UsagePerHour!$B$84,Usage!$C$5:$C$11,0),MATCH(UsagePerHour!XK$4,Usage!$D$3:$ABF$3,0)),"")</f>
        <v/>
      </c>
      <c r="XL91" s="6" t="str">
        <f>IFERROR(INDEX(Sales!$D$5:$ABF$18,MATCH(UsagePerHour!$B91,Sales!$C$5:$C$18,0),MATCH(UsagePerHour!XL$4,Sales!$D$3:$ABF$3,0))/XL$2*INDEX(Usage!$D$5:$ABF$11,MATCH(UsagePerHour!$B$84,Usage!$C$5:$C$11,0),MATCH(UsagePerHour!XL$4,Usage!$D$3:$ABF$3,0)),"")</f>
        <v/>
      </c>
      <c r="XM91" s="6" t="str">
        <f>IFERROR(INDEX(Sales!$D$5:$ABF$18,MATCH(UsagePerHour!$B91,Sales!$C$5:$C$18,0),MATCH(UsagePerHour!XM$4,Sales!$D$3:$ABF$3,0))/XM$2*INDEX(Usage!$D$5:$ABF$11,MATCH(UsagePerHour!$B$84,Usage!$C$5:$C$11,0),MATCH(UsagePerHour!XM$4,Usage!$D$3:$ABF$3,0)),"")</f>
        <v/>
      </c>
      <c r="XN91" s="6" t="str">
        <f>IFERROR(INDEX(Sales!$D$5:$ABF$18,MATCH(UsagePerHour!$B91,Sales!$C$5:$C$18,0),MATCH(UsagePerHour!XN$4,Sales!$D$3:$ABF$3,0))/XN$2*INDEX(Usage!$D$5:$ABF$11,MATCH(UsagePerHour!$B$84,Usage!$C$5:$C$11,0),MATCH(UsagePerHour!XN$4,Usage!$D$3:$ABF$3,0)),"")</f>
        <v/>
      </c>
      <c r="XO91" s="6" t="str">
        <f>IFERROR(INDEX(Sales!$D$5:$ABF$18,MATCH(UsagePerHour!$B91,Sales!$C$5:$C$18,0),MATCH(UsagePerHour!XO$4,Sales!$D$3:$ABF$3,0))/XO$2*INDEX(Usage!$D$5:$ABF$11,MATCH(UsagePerHour!$B$84,Usage!$C$5:$C$11,0),MATCH(UsagePerHour!XO$4,Usage!$D$3:$ABF$3,0)),"")</f>
        <v/>
      </c>
      <c r="XP91" s="6" t="str">
        <f>IFERROR(INDEX(Sales!$D$5:$ABF$18,MATCH(UsagePerHour!$B91,Sales!$C$5:$C$18,0),MATCH(UsagePerHour!XP$4,Sales!$D$3:$ABF$3,0))/XP$2*INDEX(Usage!$D$5:$ABF$11,MATCH(UsagePerHour!$B$84,Usage!$C$5:$C$11,0),MATCH(UsagePerHour!XP$4,Usage!$D$3:$ABF$3,0)),"")</f>
        <v/>
      </c>
      <c r="XQ91" s="6" t="str">
        <f>IFERROR(INDEX(Sales!$D$5:$ABF$18,MATCH(UsagePerHour!$B91,Sales!$C$5:$C$18,0),MATCH(UsagePerHour!XQ$4,Sales!$D$3:$ABF$3,0))/XQ$2*INDEX(Usage!$D$5:$ABF$11,MATCH(UsagePerHour!$B$84,Usage!$C$5:$C$11,0),MATCH(UsagePerHour!XQ$4,Usage!$D$3:$ABF$3,0)),"")</f>
        <v/>
      </c>
      <c r="XR91" s="6" t="str">
        <f>IFERROR(INDEX(Sales!$D$5:$ABF$18,MATCH(UsagePerHour!$B91,Sales!$C$5:$C$18,0),MATCH(UsagePerHour!XR$4,Sales!$D$3:$ABF$3,0))/XR$2*INDEX(Usage!$D$5:$ABF$11,MATCH(UsagePerHour!$B$84,Usage!$C$5:$C$11,0),MATCH(UsagePerHour!XR$4,Usage!$D$3:$ABF$3,0)),"")</f>
        <v/>
      </c>
      <c r="XS91" s="6" t="str">
        <f>IFERROR(INDEX(Sales!$D$5:$ABF$18,MATCH(UsagePerHour!$B91,Sales!$C$5:$C$18,0),MATCH(UsagePerHour!XS$4,Sales!$D$3:$ABF$3,0))/XS$2*INDEX(Usage!$D$5:$ABF$11,MATCH(UsagePerHour!$B$84,Usage!$C$5:$C$11,0),MATCH(UsagePerHour!XS$4,Usage!$D$3:$ABF$3,0)),"")</f>
        <v/>
      </c>
      <c r="XT91" s="6" t="str">
        <f>IFERROR(INDEX(Sales!$D$5:$ABF$18,MATCH(UsagePerHour!$B91,Sales!$C$5:$C$18,0),MATCH(UsagePerHour!XT$4,Sales!$D$3:$ABF$3,0))/XT$2*INDEX(Usage!$D$5:$ABF$11,MATCH(UsagePerHour!$B$84,Usage!$C$5:$C$11,0),MATCH(UsagePerHour!XT$4,Usage!$D$3:$ABF$3,0)),"")</f>
        <v/>
      </c>
      <c r="XU91" s="6" t="str">
        <f>IFERROR(INDEX(Sales!$D$5:$ABF$18,MATCH(UsagePerHour!$B91,Sales!$C$5:$C$18,0),MATCH(UsagePerHour!XU$4,Sales!$D$3:$ABF$3,0))/XU$2*INDEX(Usage!$D$5:$ABF$11,MATCH(UsagePerHour!$B$84,Usage!$C$5:$C$11,0),MATCH(UsagePerHour!XU$4,Usage!$D$3:$ABF$3,0)),"")</f>
        <v/>
      </c>
      <c r="XV91" s="6" t="str">
        <f>IFERROR(INDEX(Sales!$D$5:$ABF$18,MATCH(UsagePerHour!$B91,Sales!$C$5:$C$18,0),MATCH(UsagePerHour!XV$4,Sales!$D$3:$ABF$3,0))/XV$2*INDEX(Usage!$D$5:$ABF$11,MATCH(UsagePerHour!$B$84,Usage!$C$5:$C$11,0),MATCH(UsagePerHour!XV$4,Usage!$D$3:$ABF$3,0)),"")</f>
        <v/>
      </c>
      <c r="XW91" s="6" t="str">
        <f>IFERROR(INDEX(Sales!$D$5:$ABF$18,MATCH(UsagePerHour!$B91,Sales!$C$5:$C$18,0),MATCH(UsagePerHour!XW$4,Sales!$D$3:$ABF$3,0))/XW$2*INDEX(Usage!$D$5:$ABF$11,MATCH(UsagePerHour!$B$84,Usage!$C$5:$C$11,0),MATCH(UsagePerHour!XW$4,Usage!$D$3:$ABF$3,0)),"")</f>
        <v/>
      </c>
      <c r="XX91" s="6" t="str">
        <f>IFERROR(INDEX(Sales!$D$5:$ABF$18,MATCH(UsagePerHour!$B91,Sales!$C$5:$C$18,0),MATCH(UsagePerHour!XX$4,Sales!$D$3:$ABF$3,0))/XX$2*INDEX(Usage!$D$5:$ABF$11,MATCH(UsagePerHour!$B$84,Usage!$C$5:$C$11,0),MATCH(UsagePerHour!XX$4,Usage!$D$3:$ABF$3,0)),"")</f>
        <v/>
      </c>
      <c r="XY91" s="6" t="str">
        <f>IFERROR(INDEX(Sales!$D$5:$ABF$18,MATCH(UsagePerHour!$B91,Sales!$C$5:$C$18,0),MATCH(UsagePerHour!XY$4,Sales!$D$3:$ABF$3,0))/XY$2*INDEX(Usage!$D$5:$ABF$11,MATCH(UsagePerHour!$B$84,Usage!$C$5:$C$11,0),MATCH(UsagePerHour!XY$4,Usage!$D$3:$ABF$3,0)),"")</f>
        <v/>
      </c>
      <c r="XZ91" s="6" t="str">
        <f>IFERROR(INDEX(Sales!$D$5:$ABF$18,MATCH(UsagePerHour!$B91,Sales!$C$5:$C$18,0),MATCH(UsagePerHour!XZ$4,Sales!$D$3:$ABF$3,0))/XZ$2*INDEX(Usage!$D$5:$ABF$11,MATCH(UsagePerHour!$B$84,Usage!$C$5:$C$11,0),MATCH(UsagePerHour!XZ$4,Usage!$D$3:$ABF$3,0)),"")</f>
        <v/>
      </c>
      <c r="YA91" s="6" t="str">
        <f>IFERROR(INDEX(Sales!$D$5:$ABF$18,MATCH(UsagePerHour!$B91,Sales!$C$5:$C$18,0),MATCH(UsagePerHour!YA$4,Sales!$D$3:$ABF$3,0))/YA$2*INDEX(Usage!$D$5:$ABF$11,MATCH(UsagePerHour!$B$84,Usage!$C$5:$C$11,0),MATCH(UsagePerHour!YA$4,Usage!$D$3:$ABF$3,0)),"")</f>
        <v/>
      </c>
      <c r="YB91" s="6" t="str">
        <f>IFERROR(INDEX(Sales!$D$5:$ABF$18,MATCH(UsagePerHour!$B91,Sales!$C$5:$C$18,0),MATCH(UsagePerHour!YB$4,Sales!$D$3:$ABF$3,0))/YB$2*INDEX(Usage!$D$5:$ABF$11,MATCH(UsagePerHour!$B$84,Usage!$C$5:$C$11,0),MATCH(UsagePerHour!YB$4,Usage!$D$3:$ABF$3,0)),"")</f>
        <v/>
      </c>
      <c r="YC91" s="6" t="str">
        <f>IFERROR(INDEX(Sales!$D$5:$ABF$18,MATCH(UsagePerHour!$B91,Sales!$C$5:$C$18,0),MATCH(UsagePerHour!YC$4,Sales!$D$3:$ABF$3,0))/YC$2*INDEX(Usage!$D$5:$ABF$11,MATCH(UsagePerHour!$B$84,Usage!$C$5:$C$11,0),MATCH(UsagePerHour!YC$4,Usage!$D$3:$ABF$3,0)),"")</f>
        <v/>
      </c>
      <c r="YD91" s="6" t="str">
        <f>IFERROR(INDEX(Sales!$D$5:$ABF$18,MATCH(UsagePerHour!$B91,Sales!$C$5:$C$18,0),MATCH(UsagePerHour!YD$4,Sales!$D$3:$ABF$3,0))/YD$2*INDEX(Usage!$D$5:$ABF$11,MATCH(UsagePerHour!$B$84,Usage!$C$5:$C$11,0),MATCH(UsagePerHour!YD$4,Usage!$D$3:$ABF$3,0)),"")</f>
        <v/>
      </c>
      <c r="YE91" s="6" t="str">
        <f>IFERROR(INDEX(Sales!$D$5:$ABF$18,MATCH(UsagePerHour!$B91,Sales!$C$5:$C$18,0),MATCH(UsagePerHour!YE$4,Sales!$D$3:$ABF$3,0))/YE$2*INDEX(Usage!$D$5:$ABF$11,MATCH(UsagePerHour!$B$84,Usage!$C$5:$C$11,0),MATCH(UsagePerHour!YE$4,Usage!$D$3:$ABF$3,0)),"")</f>
        <v/>
      </c>
      <c r="YF91" s="6" t="str">
        <f>IFERROR(INDEX(Sales!$D$5:$ABF$18,MATCH(UsagePerHour!$B91,Sales!$C$5:$C$18,0),MATCH(UsagePerHour!YF$4,Sales!$D$3:$ABF$3,0))/YF$2*INDEX(Usage!$D$5:$ABF$11,MATCH(UsagePerHour!$B$84,Usage!$C$5:$C$11,0),MATCH(UsagePerHour!YF$4,Usage!$D$3:$ABF$3,0)),"")</f>
        <v/>
      </c>
      <c r="YG91" s="6" t="str">
        <f>IFERROR(INDEX(Sales!$D$5:$ABF$18,MATCH(UsagePerHour!$B91,Sales!$C$5:$C$18,0),MATCH(UsagePerHour!YG$4,Sales!$D$3:$ABF$3,0))/YG$2*INDEX(Usage!$D$5:$ABF$11,MATCH(UsagePerHour!$B$84,Usage!$C$5:$C$11,0),MATCH(UsagePerHour!YG$4,Usage!$D$3:$ABF$3,0)),"")</f>
        <v/>
      </c>
      <c r="YH91" s="6" t="str">
        <f>IFERROR(INDEX(Sales!$D$5:$ABF$18,MATCH(UsagePerHour!$B91,Sales!$C$5:$C$18,0),MATCH(UsagePerHour!YH$4,Sales!$D$3:$ABF$3,0))/YH$2*INDEX(Usage!$D$5:$ABF$11,MATCH(UsagePerHour!$B$84,Usage!$C$5:$C$11,0),MATCH(UsagePerHour!YH$4,Usage!$D$3:$ABF$3,0)),"")</f>
        <v/>
      </c>
      <c r="YI91" s="6" t="str">
        <f>IFERROR(INDEX(Sales!$D$5:$ABF$18,MATCH(UsagePerHour!$B91,Sales!$C$5:$C$18,0),MATCH(UsagePerHour!YI$4,Sales!$D$3:$ABF$3,0))/YI$2*INDEX(Usage!$D$5:$ABF$11,MATCH(UsagePerHour!$B$84,Usage!$C$5:$C$11,0),MATCH(UsagePerHour!YI$4,Usage!$D$3:$ABF$3,0)),"")</f>
        <v/>
      </c>
      <c r="YJ91" s="6" t="str">
        <f>IFERROR(INDEX(Sales!$D$5:$ABF$18,MATCH(UsagePerHour!$B91,Sales!$C$5:$C$18,0),MATCH(UsagePerHour!YJ$4,Sales!$D$3:$ABF$3,0))/YJ$2*INDEX(Usage!$D$5:$ABF$11,MATCH(UsagePerHour!$B$84,Usage!$C$5:$C$11,0),MATCH(UsagePerHour!YJ$4,Usage!$D$3:$ABF$3,0)),"")</f>
        <v/>
      </c>
      <c r="YK91" s="6" t="str">
        <f>IFERROR(INDEX(Sales!$D$5:$ABF$18,MATCH(UsagePerHour!$B91,Sales!$C$5:$C$18,0),MATCH(UsagePerHour!YK$4,Sales!$D$3:$ABF$3,0))/YK$2*INDEX(Usage!$D$5:$ABF$11,MATCH(UsagePerHour!$B$84,Usage!$C$5:$C$11,0),MATCH(UsagePerHour!YK$4,Usage!$D$3:$ABF$3,0)),"")</f>
        <v/>
      </c>
      <c r="YL91" s="6" t="str">
        <f>IFERROR(INDEX(Sales!$D$5:$ABF$18,MATCH(UsagePerHour!$B91,Sales!$C$5:$C$18,0),MATCH(UsagePerHour!YL$4,Sales!$D$3:$ABF$3,0))/YL$2*INDEX(Usage!$D$5:$ABF$11,MATCH(UsagePerHour!$B$84,Usage!$C$5:$C$11,0),MATCH(UsagePerHour!YL$4,Usage!$D$3:$ABF$3,0)),"")</f>
        <v/>
      </c>
      <c r="YM91" s="6" t="str">
        <f>IFERROR(INDEX(Sales!$D$5:$ABF$18,MATCH(UsagePerHour!$B91,Sales!$C$5:$C$18,0),MATCH(UsagePerHour!YM$4,Sales!$D$3:$ABF$3,0))/YM$2*INDEX(Usage!$D$5:$ABF$11,MATCH(UsagePerHour!$B$84,Usage!$C$5:$C$11,0),MATCH(UsagePerHour!YM$4,Usage!$D$3:$ABF$3,0)),"")</f>
        <v/>
      </c>
      <c r="YN91" s="6" t="str">
        <f>IFERROR(INDEX(Sales!$D$5:$ABF$18,MATCH(UsagePerHour!$B91,Sales!$C$5:$C$18,0),MATCH(UsagePerHour!YN$4,Sales!$D$3:$ABF$3,0))/YN$2*INDEX(Usage!$D$5:$ABF$11,MATCH(UsagePerHour!$B$84,Usage!$C$5:$C$11,0),MATCH(UsagePerHour!YN$4,Usage!$D$3:$ABF$3,0)),"")</f>
        <v/>
      </c>
      <c r="YO91" s="6" t="str">
        <f>IFERROR(INDEX(Sales!$D$5:$ABF$18,MATCH(UsagePerHour!$B91,Sales!$C$5:$C$18,0),MATCH(UsagePerHour!YO$4,Sales!$D$3:$ABF$3,0))/YO$2*INDEX(Usage!$D$5:$ABF$11,MATCH(UsagePerHour!$B$84,Usage!$C$5:$C$11,0),MATCH(UsagePerHour!YO$4,Usage!$D$3:$ABF$3,0)),"")</f>
        <v/>
      </c>
      <c r="YP91" s="6" t="str">
        <f>IFERROR(INDEX(Sales!$D$5:$ABF$18,MATCH(UsagePerHour!$B91,Sales!$C$5:$C$18,0),MATCH(UsagePerHour!YP$4,Sales!$D$3:$ABF$3,0))/YP$2*INDEX(Usage!$D$5:$ABF$11,MATCH(UsagePerHour!$B$84,Usage!$C$5:$C$11,0),MATCH(UsagePerHour!YP$4,Usage!$D$3:$ABF$3,0)),"")</f>
        <v/>
      </c>
      <c r="YQ91" s="6" t="str">
        <f>IFERROR(INDEX(Sales!$D$5:$ABF$18,MATCH(UsagePerHour!$B91,Sales!$C$5:$C$18,0),MATCH(UsagePerHour!YQ$4,Sales!$D$3:$ABF$3,0))/YQ$2*INDEX(Usage!$D$5:$ABF$11,MATCH(UsagePerHour!$B$84,Usage!$C$5:$C$11,0),MATCH(UsagePerHour!YQ$4,Usage!$D$3:$ABF$3,0)),"")</f>
        <v/>
      </c>
      <c r="YR91" s="6" t="str">
        <f>IFERROR(INDEX(Sales!$D$5:$ABF$18,MATCH(UsagePerHour!$B91,Sales!$C$5:$C$18,0),MATCH(UsagePerHour!YR$4,Sales!$D$3:$ABF$3,0))/YR$2*INDEX(Usage!$D$5:$ABF$11,MATCH(UsagePerHour!$B$84,Usage!$C$5:$C$11,0),MATCH(UsagePerHour!YR$4,Usage!$D$3:$ABF$3,0)),"")</f>
        <v/>
      </c>
      <c r="YS91" s="6" t="str">
        <f>IFERROR(INDEX(Sales!$D$5:$ABF$18,MATCH(UsagePerHour!$B91,Sales!$C$5:$C$18,0),MATCH(UsagePerHour!YS$4,Sales!$D$3:$ABF$3,0))/YS$2*INDEX(Usage!$D$5:$ABF$11,MATCH(UsagePerHour!$B$84,Usage!$C$5:$C$11,0),MATCH(UsagePerHour!YS$4,Usage!$D$3:$ABF$3,0)),"")</f>
        <v/>
      </c>
      <c r="YT91" s="6" t="str">
        <f>IFERROR(INDEX(Sales!$D$5:$ABF$18,MATCH(UsagePerHour!$B91,Sales!$C$5:$C$18,0),MATCH(UsagePerHour!YT$4,Sales!$D$3:$ABF$3,0))/YT$2*INDEX(Usage!$D$5:$ABF$11,MATCH(UsagePerHour!$B$84,Usage!$C$5:$C$11,0),MATCH(UsagePerHour!YT$4,Usage!$D$3:$ABF$3,0)),"")</f>
        <v/>
      </c>
      <c r="YU91" s="6" t="str">
        <f>IFERROR(INDEX(Sales!$D$5:$ABF$18,MATCH(UsagePerHour!$B91,Sales!$C$5:$C$18,0),MATCH(UsagePerHour!YU$4,Sales!$D$3:$ABF$3,0))/YU$2*INDEX(Usage!$D$5:$ABF$11,MATCH(UsagePerHour!$B$84,Usage!$C$5:$C$11,0),MATCH(UsagePerHour!YU$4,Usage!$D$3:$ABF$3,0)),"")</f>
        <v/>
      </c>
      <c r="YV91" s="6" t="str">
        <f>IFERROR(INDEX(Sales!$D$5:$ABF$18,MATCH(UsagePerHour!$B91,Sales!$C$5:$C$18,0),MATCH(UsagePerHour!YV$4,Sales!$D$3:$ABF$3,0))/YV$2*INDEX(Usage!$D$5:$ABF$11,MATCH(UsagePerHour!$B$84,Usage!$C$5:$C$11,0),MATCH(UsagePerHour!YV$4,Usage!$D$3:$ABF$3,0)),"")</f>
        <v/>
      </c>
      <c r="YW91" s="6" t="str">
        <f>IFERROR(INDEX(Sales!$D$5:$ABF$18,MATCH(UsagePerHour!$B91,Sales!$C$5:$C$18,0),MATCH(UsagePerHour!YW$4,Sales!$D$3:$ABF$3,0))/YW$2*INDEX(Usage!$D$5:$ABF$11,MATCH(UsagePerHour!$B$84,Usage!$C$5:$C$11,0),MATCH(UsagePerHour!YW$4,Usage!$D$3:$ABF$3,0)),"")</f>
        <v/>
      </c>
      <c r="YX91" s="6" t="str">
        <f>IFERROR(INDEX(Sales!$D$5:$ABF$18,MATCH(UsagePerHour!$B91,Sales!$C$5:$C$18,0),MATCH(UsagePerHour!YX$4,Sales!$D$3:$ABF$3,0))/YX$2*INDEX(Usage!$D$5:$ABF$11,MATCH(UsagePerHour!$B$84,Usage!$C$5:$C$11,0),MATCH(UsagePerHour!YX$4,Usage!$D$3:$ABF$3,0)),"")</f>
        <v/>
      </c>
      <c r="YY91" s="6" t="str">
        <f>IFERROR(INDEX(Sales!$D$5:$ABF$18,MATCH(UsagePerHour!$B91,Sales!$C$5:$C$18,0),MATCH(UsagePerHour!YY$4,Sales!$D$3:$ABF$3,0))/YY$2*INDEX(Usage!$D$5:$ABF$11,MATCH(UsagePerHour!$B$84,Usage!$C$5:$C$11,0),MATCH(UsagePerHour!YY$4,Usage!$D$3:$ABF$3,0)),"")</f>
        <v/>
      </c>
      <c r="YZ91" s="6" t="str">
        <f>IFERROR(INDEX(Sales!$D$5:$ABF$18,MATCH(UsagePerHour!$B91,Sales!$C$5:$C$18,0),MATCH(UsagePerHour!YZ$4,Sales!$D$3:$ABF$3,0))/YZ$2*INDEX(Usage!$D$5:$ABF$11,MATCH(UsagePerHour!$B$84,Usage!$C$5:$C$11,0),MATCH(UsagePerHour!YZ$4,Usage!$D$3:$ABF$3,0)),"")</f>
        <v/>
      </c>
      <c r="ZA91" s="6" t="str">
        <f>IFERROR(INDEX(Sales!$D$5:$ABF$18,MATCH(UsagePerHour!$B91,Sales!$C$5:$C$18,0),MATCH(UsagePerHour!ZA$4,Sales!$D$3:$ABF$3,0))/ZA$2*INDEX(Usage!$D$5:$ABF$11,MATCH(UsagePerHour!$B$84,Usage!$C$5:$C$11,0),MATCH(UsagePerHour!ZA$4,Usage!$D$3:$ABF$3,0)),"")</f>
        <v/>
      </c>
      <c r="ZB91" s="6" t="str">
        <f>IFERROR(INDEX(Sales!$D$5:$ABF$18,MATCH(UsagePerHour!$B91,Sales!$C$5:$C$18,0),MATCH(UsagePerHour!ZB$4,Sales!$D$3:$ABF$3,0))/ZB$2*INDEX(Usage!$D$5:$ABF$11,MATCH(UsagePerHour!$B$84,Usage!$C$5:$C$11,0),MATCH(UsagePerHour!ZB$4,Usage!$D$3:$ABF$3,0)),"")</f>
        <v/>
      </c>
      <c r="ZC91" s="6" t="str">
        <f>IFERROR(INDEX(Sales!$D$5:$ABF$18,MATCH(UsagePerHour!$B91,Sales!$C$5:$C$18,0),MATCH(UsagePerHour!ZC$4,Sales!$D$3:$ABF$3,0))/ZC$2*INDEX(Usage!$D$5:$ABF$11,MATCH(UsagePerHour!$B$84,Usage!$C$5:$C$11,0),MATCH(UsagePerHour!ZC$4,Usage!$D$3:$ABF$3,0)),"")</f>
        <v/>
      </c>
      <c r="ZD91" s="6" t="str">
        <f>IFERROR(INDEX(Sales!$D$5:$ABF$18,MATCH(UsagePerHour!$B91,Sales!$C$5:$C$18,0),MATCH(UsagePerHour!ZD$4,Sales!$D$3:$ABF$3,0))/ZD$2*INDEX(Usage!$D$5:$ABF$11,MATCH(UsagePerHour!$B$84,Usage!$C$5:$C$11,0),MATCH(UsagePerHour!ZD$4,Usage!$D$3:$ABF$3,0)),"")</f>
        <v/>
      </c>
      <c r="ZE91" s="6" t="str">
        <f>IFERROR(INDEX(Sales!$D$5:$ABF$18,MATCH(UsagePerHour!$B91,Sales!$C$5:$C$18,0),MATCH(UsagePerHour!ZE$4,Sales!$D$3:$ABF$3,0))/ZE$2*INDEX(Usage!$D$5:$ABF$11,MATCH(UsagePerHour!$B$84,Usage!$C$5:$C$11,0),MATCH(UsagePerHour!ZE$4,Usage!$D$3:$ABF$3,0)),"")</f>
        <v/>
      </c>
      <c r="ZF91" s="6" t="str">
        <f>IFERROR(INDEX(Sales!$D$5:$ABF$18,MATCH(UsagePerHour!$B91,Sales!$C$5:$C$18,0),MATCH(UsagePerHour!ZF$4,Sales!$D$3:$ABF$3,0))/ZF$2*INDEX(Usage!$D$5:$ABF$11,MATCH(UsagePerHour!$B$84,Usage!$C$5:$C$11,0),MATCH(UsagePerHour!ZF$4,Usage!$D$3:$ABF$3,0)),"")</f>
        <v/>
      </c>
      <c r="ZG91" s="6" t="str">
        <f>IFERROR(INDEX(Sales!$D$5:$ABF$18,MATCH(UsagePerHour!$B91,Sales!$C$5:$C$18,0),MATCH(UsagePerHour!ZG$4,Sales!$D$3:$ABF$3,0))/ZG$2*INDEX(Usage!$D$5:$ABF$11,MATCH(UsagePerHour!$B$84,Usage!$C$5:$C$11,0),MATCH(UsagePerHour!ZG$4,Usage!$D$3:$ABF$3,0)),"")</f>
        <v/>
      </c>
      <c r="ZH91" s="6" t="str">
        <f>IFERROR(INDEX(Sales!$D$5:$ABF$18,MATCH(UsagePerHour!$B91,Sales!$C$5:$C$18,0),MATCH(UsagePerHour!ZH$4,Sales!$D$3:$ABF$3,0))/ZH$2*INDEX(Usage!$D$5:$ABF$11,MATCH(UsagePerHour!$B$84,Usage!$C$5:$C$11,0),MATCH(UsagePerHour!ZH$4,Usage!$D$3:$ABF$3,0)),"")</f>
        <v/>
      </c>
      <c r="ZI91" s="6" t="str">
        <f>IFERROR(INDEX(Sales!$D$5:$ABF$18,MATCH(UsagePerHour!$B91,Sales!$C$5:$C$18,0),MATCH(UsagePerHour!ZI$4,Sales!$D$3:$ABF$3,0))/ZI$2*INDEX(Usage!$D$5:$ABF$11,MATCH(UsagePerHour!$B$84,Usage!$C$5:$C$11,0),MATCH(UsagePerHour!ZI$4,Usage!$D$3:$ABF$3,0)),"")</f>
        <v/>
      </c>
      <c r="ZJ91" s="6" t="str">
        <f>IFERROR(INDEX(Sales!$D$5:$ABF$18,MATCH(UsagePerHour!$B91,Sales!$C$5:$C$18,0),MATCH(UsagePerHour!ZJ$4,Sales!$D$3:$ABF$3,0))/ZJ$2*INDEX(Usage!$D$5:$ABF$11,MATCH(UsagePerHour!$B$84,Usage!$C$5:$C$11,0),MATCH(UsagePerHour!ZJ$4,Usage!$D$3:$ABF$3,0)),"")</f>
        <v/>
      </c>
      <c r="ZK91" s="6" t="str">
        <f>IFERROR(INDEX(Sales!$D$5:$ABF$18,MATCH(UsagePerHour!$B91,Sales!$C$5:$C$18,0),MATCH(UsagePerHour!ZK$4,Sales!$D$3:$ABF$3,0))/ZK$2*INDEX(Usage!$D$5:$ABF$11,MATCH(UsagePerHour!$B$84,Usage!$C$5:$C$11,0),MATCH(UsagePerHour!ZK$4,Usage!$D$3:$ABF$3,0)),"")</f>
        <v/>
      </c>
      <c r="ZL91" s="6" t="str">
        <f>IFERROR(INDEX(Sales!$D$5:$ABF$18,MATCH(UsagePerHour!$B91,Sales!$C$5:$C$18,0),MATCH(UsagePerHour!ZL$4,Sales!$D$3:$ABF$3,0))/ZL$2*INDEX(Usage!$D$5:$ABF$11,MATCH(UsagePerHour!$B$84,Usage!$C$5:$C$11,0),MATCH(UsagePerHour!ZL$4,Usage!$D$3:$ABF$3,0)),"")</f>
        <v/>
      </c>
      <c r="ZM91" s="6" t="str">
        <f>IFERROR(INDEX(Sales!$D$5:$ABF$18,MATCH(UsagePerHour!$B91,Sales!$C$5:$C$18,0),MATCH(UsagePerHour!ZM$4,Sales!$D$3:$ABF$3,0))/ZM$2*INDEX(Usage!$D$5:$ABF$11,MATCH(UsagePerHour!$B$84,Usage!$C$5:$C$11,0),MATCH(UsagePerHour!ZM$4,Usage!$D$3:$ABF$3,0)),"")</f>
        <v/>
      </c>
      <c r="ZN91" s="6" t="str">
        <f>IFERROR(INDEX(Sales!$D$5:$ABF$18,MATCH(UsagePerHour!$B91,Sales!$C$5:$C$18,0),MATCH(UsagePerHour!ZN$4,Sales!$D$3:$ABF$3,0))/ZN$2*INDEX(Usage!$D$5:$ABF$11,MATCH(UsagePerHour!$B$84,Usage!$C$5:$C$11,0),MATCH(UsagePerHour!ZN$4,Usage!$D$3:$ABF$3,0)),"")</f>
        <v/>
      </c>
      <c r="ZO91" s="6" t="str">
        <f>IFERROR(INDEX(Sales!$D$5:$ABF$18,MATCH(UsagePerHour!$B91,Sales!$C$5:$C$18,0),MATCH(UsagePerHour!ZO$4,Sales!$D$3:$ABF$3,0))/ZO$2*INDEX(Usage!$D$5:$ABF$11,MATCH(UsagePerHour!$B$84,Usage!$C$5:$C$11,0),MATCH(UsagePerHour!ZO$4,Usage!$D$3:$ABF$3,0)),"")</f>
        <v/>
      </c>
      <c r="ZP91" s="6" t="str">
        <f>IFERROR(INDEX(Sales!$D$5:$ABF$18,MATCH(UsagePerHour!$B91,Sales!$C$5:$C$18,0),MATCH(UsagePerHour!ZP$4,Sales!$D$3:$ABF$3,0))/ZP$2*INDEX(Usage!$D$5:$ABF$11,MATCH(UsagePerHour!$B$84,Usage!$C$5:$C$11,0),MATCH(UsagePerHour!ZP$4,Usage!$D$3:$ABF$3,0)),"")</f>
        <v/>
      </c>
      <c r="ZQ91" s="6" t="str">
        <f>IFERROR(INDEX(Sales!$D$5:$ABF$18,MATCH(UsagePerHour!$B91,Sales!$C$5:$C$18,0),MATCH(UsagePerHour!ZQ$4,Sales!$D$3:$ABF$3,0))/ZQ$2*INDEX(Usage!$D$5:$ABF$11,MATCH(UsagePerHour!$B$84,Usage!$C$5:$C$11,0),MATCH(UsagePerHour!ZQ$4,Usage!$D$3:$ABF$3,0)),"")</f>
        <v/>
      </c>
      <c r="ZR91" s="6" t="str">
        <f>IFERROR(INDEX(Sales!$D$5:$ABF$18,MATCH(UsagePerHour!$B91,Sales!$C$5:$C$18,0),MATCH(UsagePerHour!ZR$4,Sales!$D$3:$ABF$3,0))/ZR$2*INDEX(Usage!$D$5:$ABF$11,MATCH(UsagePerHour!$B$84,Usage!$C$5:$C$11,0),MATCH(UsagePerHour!ZR$4,Usage!$D$3:$ABF$3,0)),"")</f>
        <v/>
      </c>
      <c r="ZS91" s="6" t="str">
        <f>IFERROR(INDEX(Sales!$D$5:$ABF$18,MATCH(UsagePerHour!$B91,Sales!$C$5:$C$18,0),MATCH(UsagePerHour!ZS$4,Sales!$D$3:$ABF$3,0))/ZS$2*INDEX(Usage!$D$5:$ABF$11,MATCH(UsagePerHour!$B$84,Usage!$C$5:$C$11,0),MATCH(UsagePerHour!ZS$4,Usage!$D$3:$ABF$3,0)),"")</f>
        <v/>
      </c>
      <c r="ZT91" s="6" t="str">
        <f>IFERROR(INDEX(Sales!$D$5:$ABF$18,MATCH(UsagePerHour!$B91,Sales!$C$5:$C$18,0),MATCH(UsagePerHour!ZT$4,Sales!$D$3:$ABF$3,0))/ZT$2*INDEX(Usage!$D$5:$ABF$11,MATCH(UsagePerHour!$B$84,Usage!$C$5:$C$11,0),MATCH(UsagePerHour!ZT$4,Usage!$D$3:$ABF$3,0)),"")</f>
        <v/>
      </c>
      <c r="ZU91" s="6" t="str">
        <f>IFERROR(INDEX(Sales!$D$5:$ABF$18,MATCH(UsagePerHour!$B91,Sales!$C$5:$C$18,0),MATCH(UsagePerHour!ZU$4,Sales!$D$3:$ABF$3,0))/ZU$2*INDEX(Usage!$D$5:$ABF$11,MATCH(UsagePerHour!$B$84,Usage!$C$5:$C$11,0),MATCH(UsagePerHour!ZU$4,Usage!$D$3:$ABF$3,0)),"")</f>
        <v/>
      </c>
      <c r="ZV91" s="6" t="str">
        <f>IFERROR(INDEX(Sales!$D$5:$ABF$18,MATCH(UsagePerHour!$B91,Sales!$C$5:$C$18,0),MATCH(UsagePerHour!ZV$4,Sales!$D$3:$ABF$3,0))/ZV$2*INDEX(Usage!$D$5:$ABF$11,MATCH(UsagePerHour!$B$84,Usage!$C$5:$C$11,0),MATCH(UsagePerHour!ZV$4,Usage!$D$3:$ABF$3,0)),"")</f>
        <v/>
      </c>
      <c r="ZW91" s="6" t="str">
        <f>IFERROR(INDEX(Sales!$D$5:$ABF$18,MATCH(UsagePerHour!$B91,Sales!$C$5:$C$18,0),MATCH(UsagePerHour!ZW$4,Sales!$D$3:$ABF$3,0))/ZW$2*INDEX(Usage!$D$5:$ABF$11,MATCH(UsagePerHour!$B$84,Usage!$C$5:$C$11,0),MATCH(UsagePerHour!ZW$4,Usage!$D$3:$ABF$3,0)),"")</f>
        <v/>
      </c>
      <c r="ZX91" s="6" t="str">
        <f>IFERROR(INDEX(Sales!$D$5:$ABF$18,MATCH(UsagePerHour!$B91,Sales!$C$5:$C$18,0),MATCH(UsagePerHour!ZX$4,Sales!$D$3:$ABF$3,0))/ZX$2*INDEX(Usage!$D$5:$ABF$11,MATCH(UsagePerHour!$B$84,Usage!$C$5:$C$11,0),MATCH(UsagePerHour!ZX$4,Usage!$D$3:$ABF$3,0)),"")</f>
        <v/>
      </c>
      <c r="ZY91" s="6" t="str">
        <f>IFERROR(INDEX(Sales!$D$5:$ABF$18,MATCH(UsagePerHour!$B91,Sales!$C$5:$C$18,0),MATCH(UsagePerHour!ZY$4,Sales!$D$3:$ABF$3,0))/ZY$2*INDEX(Usage!$D$5:$ABF$11,MATCH(UsagePerHour!$B$84,Usage!$C$5:$C$11,0),MATCH(UsagePerHour!ZY$4,Usage!$D$3:$ABF$3,0)),"")</f>
        <v/>
      </c>
      <c r="ZZ91" s="6" t="str">
        <f>IFERROR(INDEX(Sales!$D$5:$ABF$18,MATCH(UsagePerHour!$B91,Sales!$C$5:$C$18,0),MATCH(UsagePerHour!ZZ$4,Sales!$D$3:$ABF$3,0))/ZZ$2*INDEX(Usage!$D$5:$ABF$11,MATCH(UsagePerHour!$B$84,Usage!$C$5:$C$11,0),MATCH(UsagePerHour!ZZ$4,Usage!$D$3:$ABF$3,0)),"")</f>
        <v/>
      </c>
      <c r="AAA91" s="6" t="str">
        <f>IFERROR(INDEX(Sales!$D$5:$ABF$18,MATCH(UsagePerHour!$B91,Sales!$C$5:$C$18,0),MATCH(UsagePerHour!AAA$4,Sales!$D$3:$ABF$3,0))/AAA$2*INDEX(Usage!$D$5:$ABF$11,MATCH(UsagePerHour!$B$84,Usage!$C$5:$C$11,0),MATCH(UsagePerHour!AAA$4,Usage!$D$3:$ABF$3,0)),"")</f>
        <v/>
      </c>
      <c r="AAB91" s="6" t="str">
        <f>IFERROR(INDEX(Sales!$D$5:$ABF$18,MATCH(UsagePerHour!$B91,Sales!$C$5:$C$18,0),MATCH(UsagePerHour!AAB$4,Sales!$D$3:$ABF$3,0))/AAB$2*INDEX(Usage!$D$5:$ABF$11,MATCH(UsagePerHour!$B$84,Usage!$C$5:$C$11,0),MATCH(UsagePerHour!AAB$4,Usage!$D$3:$ABF$3,0)),"")</f>
        <v/>
      </c>
      <c r="AAC91" s="6" t="str">
        <f>IFERROR(INDEX(Sales!$D$5:$ABF$18,MATCH(UsagePerHour!$B91,Sales!$C$5:$C$18,0),MATCH(UsagePerHour!AAC$4,Sales!$D$3:$ABF$3,0))/AAC$2*INDEX(Usage!$D$5:$ABF$11,MATCH(UsagePerHour!$B$84,Usage!$C$5:$C$11,0),MATCH(UsagePerHour!AAC$4,Usage!$D$3:$ABF$3,0)),"")</f>
        <v/>
      </c>
      <c r="AAD91" s="6" t="str">
        <f>IFERROR(INDEX(Sales!$D$5:$ABF$18,MATCH(UsagePerHour!$B91,Sales!$C$5:$C$18,0),MATCH(UsagePerHour!AAD$4,Sales!$D$3:$ABF$3,0))/AAD$2*INDEX(Usage!$D$5:$ABF$11,MATCH(UsagePerHour!$B$84,Usage!$C$5:$C$11,0),MATCH(UsagePerHour!AAD$4,Usage!$D$3:$ABF$3,0)),"")</f>
        <v/>
      </c>
      <c r="AAE91" s="6" t="str">
        <f>IFERROR(INDEX(Sales!$D$5:$ABF$18,MATCH(UsagePerHour!$B91,Sales!$C$5:$C$18,0),MATCH(UsagePerHour!AAE$4,Sales!$D$3:$ABF$3,0))/AAE$2*INDEX(Usage!$D$5:$ABF$11,MATCH(UsagePerHour!$B$84,Usage!$C$5:$C$11,0),MATCH(UsagePerHour!AAE$4,Usage!$D$3:$ABF$3,0)),"")</f>
        <v/>
      </c>
      <c r="AAF91" s="6" t="str">
        <f>IFERROR(INDEX(Sales!$D$5:$ABF$18,MATCH(UsagePerHour!$B91,Sales!$C$5:$C$18,0),MATCH(UsagePerHour!AAF$4,Sales!$D$3:$ABF$3,0))/AAF$2*INDEX(Usage!$D$5:$ABF$11,MATCH(UsagePerHour!$B$84,Usage!$C$5:$C$11,0),MATCH(UsagePerHour!AAF$4,Usage!$D$3:$ABF$3,0)),"")</f>
        <v/>
      </c>
      <c r="AAG91" s="6" t="str">
        <f>IFERROR(INDEX(Sales!$D$5:$ABF$18,MATCH(UsagePerHour!$B91,Sales!$C$5:$C$18,0),MATCH(UsagePerHour!AAG$4,Sales!$D$3:$ABF$3,0))/AAG$2*INDEX(Usage!$D$5:$ABF$11,MATCH(UsagePerHour!$B$84,Usage!$C$5:$C$11,0),MATCH(UsagePerHour!AAG$4,Usage!$D$3:$ABF$3,0)),"")</f>
        <v/>
      </c>
      <c r="AAH91" s="6" t="str">
        <f>IFERROR(INDEX(Sales!$D$5:$ABF$18,MATCH(UsagePerHour!$B91,Sales!$C$5:$C$18,0),MATCH(UsagePerHour!AAH$4,Sales!$D$3:$ABF$3,0))/AAH$2*INDEX(Usage!$D$5:$ABF$11,MATCH(UsagePerHour!$B$84,Usage!$C$5:$C$11,0),MATCH(UsagePerHour!AAH$4,Usage!$D$3:$ABF$3,0)),"")</f>
        <v/>
      </c>
      <c r="AAI91" s="6" t="str">
        <f>IFERROR(INDEX(Sales!$D$5:$ABF$18,MATCH(UsagePerHour!$B91,Sales!$C$5:$C$18,0),MATCH(UsagePerHour!AAI$4,Sales!$D$3:$ABF$3,0))/AAI$2*INDEX(Usage!$D$5:$ABF$11,MATCH(UsagePerHour!$B$84,Usage!$C$5:$C$11,0),MATCH(UsagePerHour!AAI$4,Usage!$D$3:$ABF$3,0)),"")</f>
        <v/>
      </c>
      <c r="AAJ91" s="6" t="str">
        <f>IFERROR(INDEX(Sales!$D$5:$ABF$18,MATCH(UsagePerHour!$B91,Sales!$C$5:$C$18,0),MATCH(UsagePerHour!AAJ$4,Sales!$D$3:$ABF$3,0))/AAJ$2*INDEX(Usage!$D$5:$ABF$11,MATCH(UsagePerHour!$B$84,Usage!$C$5:$C$11,0),MATCH(UsagePerHour!AAJ$4,Usage!$D$3:$ABF$3,0)),"")</f>
        <v/>
      </c>
      <c r="AAK91" s="6" t="str">
        <f>IFERROR(INDEX(Sales!$D$5:$ABF$18,MATCH(UsagePerHour!$B91,Sales!$C$5:$C$18,0),MATCH(UsagePerHour!AAK$4,Sales!$D$3:$ABF$3,0))/AAK$2*INDEX(Usage!$D$5:$ABF$11,MATCH(UsagePerHour!$B$84,Usage!$C$5:$C$11,0),MATCH(UsagePerHour!AAK$4,Usage!$D$3:$ABF$3,0)),"")</f>
        <v/>
      </c>
      <c r="AAL91" s="6" t="str">
        <f>IFERROR(INDEX(Sales!$D$5:$ABF$18,MATCH(UsagePerHour!$B91,Sales!$C$5:$C$18,0),MATCH(UsagePerHour!AAL$4,Sales!$D$3:$ABF$3,0))/AAL$2*INDEX(Usage!$D$5:$ABF$11,MATCH(UsagePerHour!$B$84,Usage!$C$5:$C$11,0),MATCH(UsagePerHour!AAL$4,Usage!$D$3:$ABF$3,0)),"")</f>
        <v/>
      </c>
      <c r="AAM91" s="6" t="str">
        <f>IFERROR(INDEX(Sales!$D$5:$ABF$18,MATCH(UsagePerHour!$B91,Sales!$C$5:$C$18,0),MATCH(UsagePerHour!AAM$4,Sales!$D$3:$ABF$3,0))/AAM$2*INDEX(Usage!$D$5:$ABF$11,MATCH(UsagePerHour!$B$84,Usage!$C$5:$C$11,0),MATCH(UsagePerHour!AAM$4,Usage!$D$3:$ABF$3,0)),"")</f>
        <v/>
      </c>
      <c r="AAN91" s="6" t="str">
        <f>IFERROR(INDEX(Sales!$D$5:$ABF$18,MATCH(UsagePerHour!$B91,Sales!$C$5:$C$18,0),MATCH(UsagePerHour!AAN$4,Sales!$D$3:$ABF$3,0))/AAN$2*INDEX(Usage!$D$5:$ABF$11,MATCH(UsagePerHour!$B$84,Usage!$C$5:$C$11,0),MATCH(UsagePerHour!AAN$4,Usage!$D$3:$ABF$3,0)),"")</f>
        <v/>
      </c>
      <c r="AAO91" s="6" t="str">
        <f>IFERROR(INDEX(Sales!$D$5:$ABF$18,MATCH(UsagePerHour!$B91,Sales!$C$5:$C$18,0),MATCH(UsagePerHour!AAO$4,Sales!$D$3:$ABF$3,0))/AAO$2*INDEX(Usage!$D$5:$ABF$11,MATCH(UsagePerHour!$B$84,Usage!$C$5:$C$11,0),MATCH(UsagePerHour!AAO$4,Usage!$D$3:$ABF$3,0)),"")</f>
        <v/>
      </c>
      <c r="AAP91" s="6" t="str">
        <f>IFERROR(INDEX(Sales!$D$5:$ABF$18,MATCH(UsagePerHour!$B91,Sales!$C$5:$C$18,0),MATCH(UsagePerHour!AAP$4,Sales!$D$3:$ABF$3,0))/AAP$2*INDEX(Usage!$D$5:$ABF$11,MATCH(UsagePerHour!$B$84,Usage!$C$5:$C$11,0),MATCH(UsagePerHour!AAP$4,Usage!$D$3:$ABF$3,0)),"")</f>
        <v/>
      </c>
      <c r="AAQ91" s="6" t="str">
        <f>IFERROR(INDEX(Sales!$D$5:$ABF$18,MATCH(UsagePerHour!$B91,Sales!$C$5:$C$18,0),MATCH(UsagePerHour!AAQ$4,Sales!$D$3:$ABF$3,0))/AAQ$2*INDEX(Usage!$D$5:$ABF$11,MATCH(UsagePerHour!$B$84,Usage!$C$5:$C$11,0),MATCH(UsagePerHour!AAQ$4,Usage!$D$3:$ABF$3,0)),"")</f>
        <v/>
      </c>
      <c r="AAR91" s="6" t="str">
        <f>IFERROR(INDEX(Sales!$D$5:$ABF$18,MATCH(UsagePerHour!$B91,Sales!$C$5:$C$18,0),MATCH(UsagePerHour!AAR$4,Sales!$D$3:$ABF$3,0))/AAR$2*INDEX(Usage!$D$5:$ABF$11,MATCH(UsagePerHour!$B$84,Usage!$C$5:$C$11,0),MATCH(UsagePerHour!AAR$4,Usage!$D$3:$ABF$3,0)),"")</f>
        <v/>
      </c>
      <c r="AAS91" s="6" t="str">
        <f>IFERROR(INDEX(Sales!$D$5:$ABF$18,MATCH(UsagePerHour!$B91,Sales!$C$5:$C$18,0),MATCH(UsagePerHour!AAS$4,Sales!$D$3:$ABF$3,0))/AAS$2*INDEX(Usage!$D$5:$ABF$11,MATCH(UsagePerHour!$B$84,Usage!$C$5:$C$11,0),MATCH(UsagePerHour!AAS$4,Usage!$D$3:$ABF$3,0)),"")</f>
        <v/>
      </c>
      <c r="AAT91" s="6" t="str">
        <f>IFERROR(INDEX(Sales!$D$5:$ABF$18,MATCH(UsagePerHour!$B91,Sales!$C$5:$C$18,0),MATCH(UsagePerHour!AAT$4,Sales!$D$3:$ABF$3,0))/AAT$2*INDEX(Usage!$D$5:$ABF$11,MATCH(UsagePerHour!$B$84,Usage!$C$5:$C$11,0),MATCH(UsagePerHour!AAT$4,Usage!$D$3:$ABF$3,0)),"")</f>
        <v/>
      </c>
      <c r="AAU91" s="6" t="str">
        <f>IFERROR(INDEX(Sales!$D$5:$ABF$18,MATCH(UsagePerHour!$B91,Sales!$C$5:$C$18,0),MATCH(UsagePerHour!AAU$4,Sales!$D$3:$ABF$3,0))/AAU$2*INDEX(Usage!$D$5:$ABF$11,MATCH(UsagePerHour!$B$84,Usage!$C$5:$C$11,0),MATCH(UsagePerHour!AAU$4,Usage!$D$3:$ABF$3,0)),"")</f>
        <v/>
      </c>
      <c r="AAV91" s="6" t="str">
        <f>IFERROR(INDEX(Sales!$D$5:$ABF$18,MATCH(UsagePerHour!$B91,Sales!$C$5:$C$18,0),MATCH(UsagePerHour!AAV$4,Sales!$D$3:$ABF$3,0))/AAV$2*INDEX(Usage!$D$5:$ABF$11,MATCH(UsagePerHour!$B$84,Usage!$C$5:$C$11,0),MATCH(UsagePerHour!AAV$4,Usage!$D$3:$ABF$3,0)),"")</f>
        <v/>
      </c>
      <c r="AAW91" s="6" t="str">
        <f>IFERROR(INDEX(Sales!$D$5:$ABF$18,MATCH(UsagePerHour!$B91,Sales!$C$5:$C$18,0),MATCH(UsagePerHour!AAW$4,Sales!$D$3:$ABF$3,0))/AAW$2*INDEX(Usage!$D$5:$ABF$11,MATCH(UsagePerHour!$B$84,Usage!$C$5:$C$11,0),MATCH(UsagePerHour!AAW$4,Usage!$D$3:$ABF$3,0)),"")</f>
        <v/>
      </c>
      <c r="AAX91" s="6" t="str">
        <f>IFERROR(INDEX(Sales!$D$5:$ABF$18,MATCH(UsagePerHour!$B91,Sales!$C$5:$C$18,0),MATCH(UsagePerHour!AAX$4,Sales!$D$3:$ABF$3,0))/AAX$2*INDEX(Usage!$D$5:$ABF$11,MATCH(UsagePerHour!$B$84,Usage!$C$5:$C$11,0),MATCH(UsagePerHour!AAX$4,Usage!$D$3:$ABF$3,0)),"")</f>
        <v/>
      </c>
      <c r="AAY91" s="6" t="str">
        <f>IFERROR(INDEX(Sales!$D$5:$ABF$18,MATCH(UsagePerHour!$B91,Sales!$C$5:$C$18,0),MATCH(UsagePerHour!AAY$4,Sales!$D$3:$ABF$3,0))/AAY$2*INDEX(Usage!$D$5:$ABF$11,MATCH(UsagePerHour!$B$84,Usage!$C$5:$C$11,0),MATCH(UsagePerHour!AAY$4,Usage!$D$3:$ABF$3,0)),"")</f>
        <v/>
      </c>
      <c r="AAZ91" s="6" t="str">
        <f>IFERROR(INDEX(Sales!$D$5:$ABF$18,MATCH(UsagePerHour!$B91,Sales!$C$5:$C$18,0),MATCH(UsagePerHour!AAZ$4,Sales!$D$3:$ABF$3,0))/AAZ$2*INDEX(Usage!$D$5:$ABF$11,MATCH(UsagePerHour!$B$84,Usage!$C$5:$C$11,0),MATCH(UsagePerHour!AAZ$4,Usage!$D$3:$ABF$3,0)),"")</f>
        <v/>
      </c>
      <c r="ABA91" s="6" t="str">
        <f>IFERROR(INDEX(Sales!$D$5:$ABF$18,MATCH(UsagePerHour!$B91,Sales!$C$5:$C$18,0),MATCH(UsagePerHour!ABA$4,Sales!$D$3:$ABF$3,0))/ABA$2*INDEX(Usage!$D$5:$ABF$11,MATCH(UsagePerHour!$B$84,Usage!$C$5:$C$11,0),MATCH(UsagePerHour!ABA$4,Usage!$D$3:$ABF$3,0)),"")</f>
        <v/>
      </c>
    </row>
    <row r="92" spans="2:729">
      <c r="B92" s="3" t="s">
        <v>8</v>
      </c>
      <c r="C92" s="6">
        <f>IFERROR(INDEX(Sales!$D$5:$ABF$18,MATCH(UsagePerHour!$B92,Sales!$C$5:$C$18,0),MATCH(UsagePerHour!C$4,Sales!$D$3:$ABF$3,0))/C$2*INDEX(Usage!$D$5:$ABF$11,MATCH(UsagePerHour!$B$84,Usage!$C$5:$C$11,0),MATCH(UsagePerHour!C$4,Usage!$D$3:$ABF$3,0)),"")</f>
        <v>23.071966269724438</v>
      </c>
      <c r="D92" s="6">
        <f>IFERROR(INDEX(Sales!$D$5:$ABF$18,MATCH(UsagePerHour!$B92,Sales!$C$5:$C$18,0),MATCH(UsagePerHour!D$4,Sales!$D$3:$ABF$3,0))/D$2*INDEX(Usage!$D$5:$ABF$11,MATCH(UsagePerHour!$B$84,Usage!$C$5:$C$11,0),MATCH(UsagePerHour!D$4,Usage!$D$3:$ABF$3,0)),"")</f>
        <v>44.353145536484334</v>
      </c>
      <c r="E92" s="6">
        <f>IFERROR(INDEX(Sales!$D$5:$ABF$18,MATCH(UsagePerHour!$B92,Sales!$C$5:$C$18,0),MATCH(UsagePerHour!E$4,Sales!$D$3:$ABF$3,0))/E$2*INDEX(Usage!$D$5:$ABF$11,MATCH(UsagePerHour!$B$84,Usage!$C$5:$C$11,0),MATCH(UsagePerHour!E$4,Usage!$D$3:$ABF$3,0)),"")</f>
        <v>79.920638722554884</v>
      </c>
      <c r="F92" s="6">
        <f>IFERROR(INDEX(Sales!$D$5:$ABF$18,MATCH(UsagePerHour!$B92,Sales!$C$5:$C$18,0),MATCH(UsagePerHour!F$4,Sales!$D$3:$ABF$3,0))/F$2*INDEX(Usage!$D$5:$ABF$11,MATCH(UsagePerHour!$B$84,Usage!$C$5:$C$11,0),MATCH(UsagePerHour!F$4,Usage!$D$3:$ABF$3,0)),"")</f>
        <v>29.627929545344266</v>
      </c>
      <c r="G92" s="6">
        <f>IFERROR(INDEX(Sales!$D$5:$ABF$18,MATCH(UsagePerHour!$B92,Sales!$C$5:$C$18,0),MATCH(UsagePerHour!G$4,Sales!$D$3:$ABF$3,0))/G$2*INDEX(Usage!$D$5:$ABF$11,MATCH(UsagePerHour!$B$84,Usage!$C$5:$C$11,0),MATCH(UsagePerHour!G$4,Usage!$D$3:$ABF$3,0)),"")</f>
        <v>51.040880671191147</v>
      </c>
      <c r="H92" s="6">
        <f>IFERROR(INDEX(Sales!$D$5:$ABF$18,MATCH(UsagePerHour!$B92,Sales!$C$5:$C$18,0),MATCH(UsagePerHour!H$4,Sales!$D$3:$ABF$3,0))/H$2*INDEX(Usage!$D$5:$ABF$11,MATCH(UsagePerHour!$B$84,Usage!$C$5:$C$11,0),MATCH(UsagePerHour!H$4,Usage!$D$3:$ABF$3,0)),"")</f>
        <v>28.882316758383588</v>
      </c>
      <c r="I92" s="6">
        <f>IFERROR(INDEX(Sales!$D$5:$ABF$18,MATCH(UsagePerHour!$B92,Sales!$C$5:$C$18,0),MATCH(UsagePerHour!I$4,Sales!$D$3:$ABF$3,0))/I$2*INDEX(Usage!$D$5:$ABF$11,MATCH(UsagePerHour!$B$84,Usage!$C$5:$C$11,0),MATCH(UsagePerHour!I$4,Usage!$D$3:$ABF$3,0)),"")</f>
        <v>387.72468533446471</v>
      </c>
      <c r="J92" s="6">
        <f>IFERROR(INDEX(Sales!$D$5:$ABF$18,MATCH(UsagePerHour!$B92,Sales!$C$5:$C$18,0),MATCH(UsagePerHour!J$4,Sales!$D$3:$ABF$3,0))/J$2*INDEX(Usage!$D$5:$ABF$11,MATCH(UsagePerHour!$B$84,Usage!$C$5:$C$11,0),MATCH(UsagePerHour!J$4,Usage!$D$3:$ABF$3,0)),"")</f>
        <v>23.071966269724438</v>
      </c>
      <c r="K92" s="6">
        <f>IFERROR(INDEX(Sales!$D$5:$ABF$18,MATCH(UsagePerHour!$B92,Sales!$C$5:$C$18,0),MATCH(UsagePerHour!K$4,Sales!$D$3:$ABF$3,0))/K$2*INDEX(Usage!$D$5:$ABF$11,MATCH(UsagePerHour!$B$84,Usage!$C$5:$C$11,0),MATCH(UsagePerHour!K$4,Usage!$D$3:$ABF$3,0)),"")</f>
        <v>44.353145536484334</v>
      </c>
      <c r="L92" s="6">
        <f>IFERROR(INDEX(Sales!$D$5:$ABF$18,MATCH(UsagePerHour!$B92,Sales!$C$5:$C$18,0),MATCH(UsagePerHour!L$4,Sales!$D$3:$ABF$3,0))/L$2*INDEX(Usage!$D$5:$ABF$11,MATCH(UsagePerHour!$B$84,Usage!$C$5:$C$11,0),MATCH(UsagePerHour!L$4,Usage!$D$3:$ABF$3,0)),"")</f>
        <v>79.920638722554884</v>
      </c>
      <c r="M92" s="6">
        <f>IFERROR(INDEX(Sales!$D$5:$ABF$18,MATCH(UsagePerHour!$B92,Sales!$C$5:$C$18,0),MATCH(UsagePerHour!M$4,Sales!$D$3:$ABF$3,0))/M$2*INDEX(Usage!$D$5:$ABF$11,MATCH(UsagePerHour!$B$84,Usage!$C$5:$C$11,0),MATCH(UsagePerHour!M$4,Usage!$D$3:$ABF$3,0)),"")</f>
        <v>29.627929545344266</v>
      </c>
      <c r="N92" s="6">
        <f>IFERROR(INDEX(Sales!$D$5:$ABF$18,MATCH(UsagePerHour!$B92,Sales!$C$5:$C$18,0),MATCH(UsagePerHour!N$4,Sales!$D$3:$ABF$3,0))/N$2*INDEX(Usage!$D$5:$ABF$11,MATCH(UsagePerHour!$B$84,Usage!$C$5:$C$11,0),MATCH(UsagePerHour!N$4,Usage!$D$3:$ABF$3,0)),"")</f>
        <v>51.040880671191147</v>
      </c>
      <c r="O92" s="6">
        <f>IFERROR(INDEX(Sales!$D$5:$ABF$18,MATCH(UsagePerHour!$B92,Sales!$C$5:$C$18,0),MATCH(UsagePerHour!O$4,Sales!$D$3:$ABF$3,0))/O$2*INDEX(Usage!$D$5:$ABF$11,MATCH(UsagePerHour!$B$84,Usage!$C$5:$C$11,0),MATCH(UsagePerHour!O$4,Usage!$D$3:$ABF$3,0)),"")</f>
        <v>28.882316758383588</v>
      </c>
      <c r="P92" s="6">
        <f>IFERROR(INDEX(Sales!$D$5:$ABF$18,MATCH(UsagePerHour!$B92,Sales!$C$5:$C$18,0),MATCH(UsagePerHour!P$4,Sales!$D$3:$ABF$3,0))/P$2*INDEX(Usage!$D$5:$ABF$11,MATCH(UsagePerHour!$B$84,Usage!$C$5:$C$11,0),MATCH(UsagePerHour!P$4,Usage!$D$3:$ABF$3,0)),"")</f>
        <v>387.72468533446471</v>
      </c>
      <c r="Q92" s="6">
        <f>IFERROR(INDEX(Sales!$D$5:$ABF$18,MATCH(UsagePerHour!$B92,Sales!$C$5:$C$18,0),MATCH(UsagePerHour!Q$4,Sales!$D$3:$ABF$3,0))/Q$2*INDEX(Usage!$D$5:$ABF$11,MATCH(UsagePerHour!$B$84,Usage!$C$5:$C$11,0),MATCH(UsagePerHour!Q$4,Usage!$D$3:$ABF$3,0)),"")</f>
        <v>23.071966269724438</v>
      </c>
      <c r="R92" s="6">
        <f>IFERROR(INDEX(Sales!$D$5:$ABF$18,MATCH(UsagePerHour!$B92,Sales!$C$5:$C$18,0),MATCH(UsagePerHour!R$4,Sales!$D$3:$ABF$3,0))/R$2*INDEX(Usage!$D$5:$ABF$11,MATCH(UsagePerHour!$B$84,Usage!$C$5:$C$11,0),MATCH(UsagePerHour!R$4,Usage!$D$3:$ABF$3,0)),"")</f>
        <v>44.353145536484334</v>
      </c>
      <c r="S92" s="6">
        <f>IFERROR(INDEX(Sales!$D$5:$ABF$18,MATCH(UsagePerHour!$B92,Sales!$C$5:$C$18,0),MATCH(UsagePerHour!S$4,Sales!$D$3:$ABF$3,0))/S$2*INDEX(Usage!$D$5:$ABF$11,MATCH(UsagePerHour!$B$84,Usage!$C$5:$C$11,0),MATCH(UsagePerHour!S$4,Usage!$D$3:$ABF$3,0)),"")</f>
        <v>79.920638722554884</v>
      </c>
      <c r="T92" s="6">
        <f>IFERROR(INDEX(Sales!$D$5:$ABF$18,MATCH(UsagePerHour!$B92,Sales!$C$5:$C$18,0),MATCH(UsagePerHour!T$4,Sales!$D$3:$ABF$3,0))/T$2*INDEX(Usage!$D$5:$ABF$11,MATCH(UsagePerHour!$B$84,Usage!$C$5:$C$11,0),MATCH(UsagePerHour!T$4,Usage!$D$3:$ABF$3,0)),"")</f>
        <v>29.627929545344266</v>
      </c>
      <c r="U92" s="6">
        <f>IFERROR(INDEX(Sales!$D$5:$ABF$18,MATCH(UsagePerHour!$B92,Sales!$C$5:$C$18,0),MATCH(UsagePerHour!U$4,Sales!$D$3:$ABF$3,0))/U$2*INDEX(Usage!$D$5:$ABF$11,MATCH(UsagePerHour!$B$84,Usage!$C$5:$C$11,0),MATCH(UsagePerHour!U$4,Usage!$D$3:$ABF$3,0)),"")</f>
        <v>51.040880671191147</v>
      </c>
      <c r="V92" s="6">
        <f>IFERROR(INDEX(Sales!$D$5:$ABF$18,MATCH(UsagePerHour!$B92,Sales!$C$5:$C$18,0),MATCH(UsagePerHour!V$4,Sales!$D$3:$ABF$3,0))/V$2*INDEX(Usage!$D$5:$ABF$11,MATCH(UsagePerHour!$B$84,Usage!$C$5:$C$11,0),MATCH(UsagePerHour!V$4,Usage!$D$3:$ABF$3,0)),"")</f>
        <v>28.882316758383588</v>
      </c>
      <c r="W92" s="6">
        <f>IFERROR(INDEX(Sales!$D$5:$ABF$18,MATCH(UsagePerHour!$B92,Sales!$C$5:$C$18,0),MATCH(UsagePerHour!W$4,Sales!$D$3:$ABF$3,0))/W$2*INDEX(Usage!$D$5:$ABF$11,MATCH(UsagePerHour!$B$84,Usage!$C$5:$C$11,0),MATCH(UsagePerHour!W$4,Usage!$D$3:$ABF$3,0)),"")</f>
        <v>387.72468533446471</v>
      </c>
      <c r="X92" s="6">
        <f>IFERROR(INDEX(Sales!$D$5:$ABF$18,MATCH(UsagePerHour!$B92,Sales!$C$5:$C$18,0),MATCH(UsagePerHour!X$4,Sales!$D$3:$ABF$3,0))/X$2*INDEX(Usage!$D$5:$ABF$11,MATCH(UsagePerHour!$B$84,Usage!$C$5:$C$11,0),MATCH(UsagePerHour!X$4,Usage!$D$3:$ABF$3,0)),"")</f>
        <v>23.071966269724438</v>
      </c>
      <c r="Y92" s="6">
        <f>IFERROR(INDEX(Sales!$D$5:$ABF$18,MATCH(UsagePerHour!$B92,Sales!$C$5:$C$18,0),MATCH(UsagePerHour!Y$4,Sales!$D$3:$ABF$3,0))/Y$2*INDEX(Usage!$D$5:$ABF$11,MATCH(UsagePerHour!$B$84,Usage!$C$5:$C$11,0),MATCH(UsagePerHour!Y$4,Usage!$D$3:$ABF$3,0)),"")</f>
        <v>44.353145536484334</v>
      </c>
      <c r="Z92" s="6">
        <f>IFERROR(INDEX(Sales!$D$5:$ABF$18,MATCH(UsagePerHour!$B92,Sales!$C$5:$C$18,0),MATCH(UsagePerHour!Z$4,Sales!$D$3:$ABF$3,0))/Z$2*INDEX(Usage!$D$5:$ABF$11,MATCH(UsagePerHour!$B$84,Usage!$C$5:$C$11,0),MATCH(UsagePerHour!Z$4,Usage!$D$3:$ABF$3,0)),"")</f>
        <v>79.920638722554884</v>
      </c>
      <c r="AA92" s="6">
        <f>IFERROR(INDEX(Sales!$D$5:$ABF$18,MATCH(UsagePerHour!$B92,Sales!$C$5:$C$18,0),MATCH(UsagePerHour!AA$4,Sales!$D$3:$ABF$3,0))/AA$2*INDEX(Usage!$D$5:$ABF$11,MATCH(UsagePerHour!$B$84,Usage!$C$5:$C$11,0),MATCH(UsagePerHour!AA$4,Usage!$D$3:$ABF$3,0)),"")</f>
        <v>29.627929545344266</v>
      </c>
      <c r="AB92" s="6">
        <f>IFERROR(INDEX(Sales!$D$5:$ABF$18,MATCH(UsagePerHour!$B92,Sales!$C$5:$C$18,0),MATCH(UsagePerHour!AB$4,Sales!$D$3:$ABF$3,0))/AB$2*INDEX(Usage!$D$5:$ABF$11,MATCH(UsagePerHour!$B$84,Usage!$C$5:$C$11,0),MATCH(UsagePerHour!AB$4,Usage!$D$3:$ABF$3,0)),"")</f>
        <v>51.040880671191147</v>
      </c>
      <c r="AC92" s="6">
        <f>IFERROR(INDEX(Sales!$D$5:$ABF$18,MATCH(UsagePerHour!$B92,Sales!$C$5:$C$18,0),MATCH(UsagePerHour!AC$4,Sales!$D$3:$ABF$3,0))/AC$2*INDEX(Usage!$D$5:$ABF$11,MATCH(UsagePerHour!$B$84,Usage!$C$5:$C$11,0),MATCH(UsagePerHour!AC$4,Usage!$D$3:$ABF$3,0)),"")</f>
        <v>28.882316758383588</v>
      </c>
      <c r="AD92" s="6">
        <f>IFERROR(INDEX(Sales!$D$5:$ABF$18,MATCH(UsagePerHour!$B92,Sales!$C$5:$C$18,0),MATCH(UsagePerHour!AD$4,Sales!$D$3:$ABF$3,0))/AD$2*INDEX(Usage!$D$5:$ABF$11,MATCH(UsagePerHour!$B$84,Usage!$C$5:$C$11,0),MATCH(UsagePerHour!AD$4,Usage!$D$3:$ABF$3,0)),"")</f>
        <v>387.72468533446471</v>
      </c>
      <c r="AE92" s="6">
        <f>IFERROR(INDEX(Sales!$D$5:$ABF$18,MATCH(UsagePerHour!$B92,Sales!$C$5:$C$18,0),MATCH(UsagePerHour!AE$4,Sales!$D$3:$ABF$3,0))/AE$2*INDEX(Usage!$D$5:$ABF$11,MATCH(UsagePerHour!$B$84,Usage!$C$5:$C$11,0),MATCH(UsagePerHour!AE$4,Usage!$D$3:$ABF$3,0)),"")</f>
        <v>23.071966269724438</v>
      </c>
      <c r="AF92" s="6">
        <f>IFERROR(INDEX(Sales!$D$5:$ABF$18,MATCH(UsagePerHour!$B92,Sales!$C$5:$C$18,0),MATCH(UsagePerHour!AF$4,Sales!$D$3:$ABF$3,0))/AF$2*INDEX(Usage!$D$5:$ABF$11,MATCH(UsagePerHour!$B$84,Usage!$C$5:$C$11,0),MATCH(UsagePerHour!AF$4,Usage!$D$3:$ABF$3,0)),"")</f>
        <v>44.353145536484334</v>
      </c>
      <c r="AG92" s="6">
        <f>IFERROR(INDEX(Sales!$D$5:$ABF$18,MATCH(UsagePerHour!$B92,Sales!$C$5:$C$18,0),MATCH(UsagePerHour!AG$4,Sales!$D$3:$ABF$3,0))/AG$2*INDEX(Usage!$D$5:$ABF$11,MATCH(UsagePerHour!$B$84,Usage!$C$5:$C$11,0),MATCH(UsagePerHour!AG$4,Usage!$D$3:$ABF$3,0)),"")</f>
        <v>79.920638722554884</v>
      </c>
      <c r="AH92" s="6">
        <f>IFERROR(INDEX(Sales!$D$5:$ABF$18,MATCH(UsagePerHour!$B92,Sales!$C$5:$C$18,0),MATCH(UsagePerHour!AH$4,Sales!$D$3:$ABF$3,0))/AH$2*INDEX(Usage!$D$5:$ABF$11,MATCH(UsagePerHour!$B$84,Usage!$C$5:$C$11,0),MATCH(UsagePerHour!AH$4,Usage!$D$3:$ABF$3,0)),"")</f>
        <v>29.627929545344266</v>
      </c>
      <c r="AI92" s="6">
        <f>IFERROR(INDEX(Sales!$D$5:$ABF$18,MATCH(UsagePerHour!$B92,Sales!$C$5:$C$18,0),MATCH(UsagePerHour!AI$4,Sales!$D$3:$ABF$3,0))/AI$2*INDEX(Usage!$D$5:$ABF$11,MATCH(UsagePerHour!$B$84,Usage!$C$5:$C$11,0),MATCH(UsagePerHour!AI$4,Usage!$D$3:$ABF$3,0)),"")</f>
        <v>51.040880671191147</v>
      </c>
      <c r="AJ92" s="6">
        <f>IFERROR(INDEX(Sales!$D$5:$ABF$18,MATCH(UsagePerHour!$B92,Sales!$C$5:$C$18,0),MATCH(UsagePerHour!AJ$4,Sales!$D$3:$ABF$3,0))/AJ$2*INDEX(Usage!$D$5:$ABF$11,MATCH(UsagePerHour!$B$84,Usage!$C$5:$C$11,0),MATCH(UsagePerHour!AJ$4,Usage!$D$3:$ABF$3,0)),"")</f>
        <v>28.882316758383588</v>
      </c>
      <c r="AK92" s="6">
        <f>IFERROR(INDEX(Sales!$D$5:$ABF$18,MATCH(UsagePerHour!$B92,Sales!$C$5:$C$18,0),MATCH(UsagePerHour!AK$4,Sales!$D$3:$ABF$3,0))/AK$2*INDEX(Usage!$D$5:$ABF$11,MATCH(UsagePerHour!$B$84,Usage!$C$5:$C$11,0),MATCH(UsagePerHour!AK$4,Usage!$D$3:$ABF$3,0)),"")</f>
        <v>387.72468533446471</v>
      </c>
      <c r="AL92" s="6">
        <f>IFERROR(INDEX(Sales!$D$5:$ABF$18,MATCH(UsagePerHour!$B92,Sales!$C$5:$C$18,0),MATCH(UsagePerHour!AL$4,Sales!$D$3:$ABF$3,0))/AL$2*INDEX(Usage!$D$5:$ABF$11,MATCH(UsagePerHour!$B$84,Usage!$C$5:$C$11,0),MATCH(UsagePerHour!AL$4,Usage!$D$3:$ABF$3,0)),"")</f>
        <v>23.071966269724438</v>
      </c>
      <c r="AM92" s="6">
        <f>IFERROR(INDEX(Sales!$D$5:$ABF$18,MATCH(UsagePerHour!$B92,Sales!$C$5:$C$18,0),MATCH(UsagePerHour!AM$4,Sales!$D$3:$ABF$3,0))/AM$2*INDEX(Usage!$D$5:$ABF$11,MATCH(UsagePerHour!$B$84,Usage!$C$5:$C$11,0),MATCH(UsagePerHour!AM$4,Usage!$D$3:$ABF$3,0)),"")</f>
        <v>44.353145536484334</v>
      </c>
      <c r="AN92" s="6">
        <f>IFERROR(INDEX(Sales!$D$5:$ABF$18,MATCH(UsagePerHour!$B92,Sales!$C$5:$C$18,0),MATCH(UsagePerHour!AN$4,Sales!$D$3:$ABF$3,0))/AN$2*INDEX(Usage!$D$5:$ABF$11,MATCH(UsagePerHour!$B$84,Usage!$C$5:$C$11,0),MATCH(UsagePerHour!AN$4,Usage!$D$3:$ABF$3,0)),"")</f>
        <v>79.920638722554884</v>
      </c>
      <c r="AO92" s="6">
        <f>IFERROR(INDEX(Sales!$D$5:$ABF$18,MATCH(UsagePerHour!$B92,Sales!$C$5:$C$18,0),MATCH(UsagePerHour!AO$4,Sales!$D$3:$ABF$3,0))/AO$2*INDEX(Usage!$D$5:$ABF$11,MATCH(UsagePerHour!$B$84,Usage!$C$5:$C$11,0),MATCH(UsagePerHour!AO$4,Usage!$D$3:$ABF$3,0)),"")</f>
        <v>29.627929545344266</v>
      </c>
      <c r="AP92" s="6">
        <f>IFERROR(INDEX(Sales!$D$5:$ABF$18,MATCH(UsagePerHour!$B92,Sales!$C$5:$C$18,0),MATCH(UsagePerHour!AP$4,Sales!$D$3:$ABF$3,0))/AP$2*INDEX(Usage!$D$5:$ABF$11,MATCH(UsagePerHour!$B$84,Usage!$C$5:$C$11,0),MATCH(UsagePerHour!AP$4,Usage!$D$3:$ABF$3,0)),"")</f>
        <v>51.040880671191147</v>
      </c>
      <c r="AQ92" s="6">
        <f>IFERROR(INDEX(Sales!$D$5:$ABF$18,MATCH(UsagePerHour!$B92,Sales!$C$5:$C$18,0),MATCH(UsagePerHour!AQ$4,Sales!$D$3:$ABF$3,0))/AQ$2*INDEX(Usage!$D$5:$ABF$11,MATCH(UsagePerHour!$B$84,Usage!$C$5:$C$11,0),MATCH(UsagePerHour!AQ$4,Usage!$D$3:$ABF$3,0)),"")</f>
        <v>28.882316758383588</v>
      </c>
      <c r="AR92" s="6">
        <f>IFERROR(INDEX(Sales!$D$5:$ABF$18,MATCH(UsagePerHour!$B92,Sales!$C$5:$C$18,0),MATCH(UsagePerHour!AR$4,Sales!$D$3:$ABF$3,0))/AR$2*INDEX(Usage!$D$5:$ABF$11,MATCH(UsagePerHour!$B$84,Usage!$C$5:$C$11,0),MATCH(UsagePerHour!AR$4,Usage!$D$3:$ABF$3,0)),"")</f>
        <v>387.72468533446471</v>
      </c>
      <c r="AS92" s="6">
        <f>IFERROR(INDEX(Sales!$D$5:$ABF$18,MATCH(UsagePerHour!$B92,Sales!$C$5:$C$18,0),MATCH(UsagePerHour!AS$4,Sales!$D$3:$ABF$3,0))/AS$2*INDEX(Usage!$D$5:$ABF$11,MATCH(UsagePerHour!$B$84,Usage!$C$5:$C$11,0),MATCH(UsagePerHour!AS$4,Usage!$D$3:$ABF$3,0)),"")</f>
        <v>23.071966269724438</v>
      </c>
      <c r="AT92" s="6">
        <f>IFERROR(INDEX(Sales!$D$5:$ABF$18,MATCH(UsagePerHour!$B92,Sales!$C$5:$C$18,0),MATCH(UsagePerHour!AT$4,Sales!$D$3:$ABF$3,0))/AT$2*INDEX(Usage!$D$5:$ABF$11,MATCH(UsagePerHour!$B$84,Usage!$C$5:$C$11,0),MATCH(UsagePerHour!AT$4,Usage!$D$3:$ABF$3,0)),"")</f>
        <v>44.353145536484334</v>
      </c>
      <c r="AU92" s="6">
        <f>IFERROR(INDEX(Sales!$D$5:$ABF$18,MATCH(UsagePerHour!$B92,Sales!$C$5:$C$18,0),MATCH(UsagePerHour!AU$4,Sales!$D$3:$ABF$3,0))/AU$2*INDEX(Usage!$D$5:$ABF$11,MATCH(UsagePerHour!$B$84,Usage!$C$5:$C$11,0),MATCH(UsagePerHour!AU$4,Usage!$D$3:$ABF$3,0)),"")</f>
        <v>79.920638722554884</v>
      </c>
      <c r="AV92" s="6">
        <f>IFERROR(INDEX(Sales!$D$5:$ABF$18,MATCH(UsagePerHour!$B92,Sales!$C$5:$C$18,0),MATCH(UsagePerHour!AV$4,Sales!$D$3:$ABF$3,0))/AV$2*INDEX(Usage!$D$5:$ABF$11,MATCH(UsagePerHour!$B$84,Usage!$C$5:$C$11,0),MATCH(UsagePerHour!AV$4,Usage!$D$3:$ABF$3,0)),"")</f>
        <v>29.627929545344266</v>
      </c>
      <c r="AW92" s="6">
        <f>IFERROR(INDEX(Sales!$D$5:$ABF$18,MATCH(UsagePerHour!$B92,Sales!$C$5:$C$18,0),MATCH(UsagePerHour!AW$4,Sales!$D$3:$ABF$3,0))/AW$2*INDEX(Usage!$D$5:$ABF$11,MATCH(UsagePerHour!$B$84,Usage!$C$5:$C$11,0),MATCH(UsagePerHour!AW$4,Usage!$D$3:$ABF$3,0)),"")</f>
        <v>51.040880671191147</v>
      </c>
      <c r="AX92" s="6">
        <f>IFERROR(INDEX(Sales!$D$5:$ABF$18,MATCH(UsagePerHour!$B92,Sales!$C$5:$C$18,0),MATCH(UsagePerHour!AX$4,Sales!$D$3:$ABF$3,0))/AX$2*INDEX(Usage!$D$5:$ABF$11,MATCH(UsagePerHour!$B$84,Usage!$C$5:$C$11,0),MATCH(UsagePerHour!AX$4,Usage!$D$3:$ABF$3,0)),"")</f>
        <v>28.882316758383588</v>
      </c>
      <c r="AY92" s="6">
        <f>IFERROR(INDEX(Sales!$D$5:$ABF$18,MATCH(UsagePerHour!$B92,Sales!$C$5:$C$18,0),MATCH(UsagePerHour!AY$4,Sales!$D$3:$ABF$3,0))/AY$2*INDEX(Usage!$D$5:$ABF$11,MATCH(UsagePerHour!$B$84,Usage!$C$5:$C$11,0),MATCH(UsagePerHour!AY$4,Usage!$D$3:$ABF$3,0)),"")</f>
        <v>387.72468533446471</v>
      </c>
      <c r="AZ92" s="6">
        <f>IFERROR(INDEX(Sales!$D$5:$ABF$18,MATCH(UsagePerHour!$B92,Sales!$C$5:$C$18,0),MATCH(UsagePerHour!AZ$4,Sales!$D$3:$ABF$3,0))/AZ$2*INDEX(Usage!$D$5:$ABF$11,MATCH(UsagePerHour!$B$84,Usage!$C$5:$C$11,0),MATCH(UsagePerHour!AZ$4,Usage!$D$3:$ABF$3,0)),"")</f>
        <v>23.071966269724438</v>
      </c>
      <c r="BA92" s="6">
        <f>IFERROR(INDEX(Sales!$D$5:$ABF$18,MATCH(UsagePerHour!$B92,Sales!$C$5:$C$18,0),MATCH(UsagePerHour!BA$4,Sales!$D$3:$ABF$3,0))/BA$2*INDEX(Usage!$D$5:$ABF$11,MATCH(UsagePerHour!$B$84,Usage!$C$5:$C$11,0),MATCH(UsagePerHour!BA$4,Usage!$D$3:$ABF$3,0)),"")</f>
        <v>44.353145536484334</v>
      </c>
      <c r="BB92" s="6">
        <f>IFERROR(INDEX(Sales!$D$5:$ABF$18,MATCH(UsagePerHour!$B92,Sales!$C$5:$C$18,0),MATCH(UsagePerHour!BB$4,Sales!$D$3:$ABF$3,0))/BB$2*INDEX(Usage!$D$5:$ABF$11,MATCH(UsagePerHour!$B$84,Usage!$C$5:$C$11,0),MATCH(UsagePerHour!BB$4,Usage!$D$3:$ABF$3,0)),"")</f>
        <v>79.920638722554884</v>
      </c>
      <c r="BC92" s="6">
        <f>IFERROR(INDEX(Sales!$D$5:$ABF$18,MATCH(UsagePerHour!$B92,Sales!$C$5:$C$18,0),MATCH(UsagePerHour!BC$4,Sales!$D$3:$ABF$3,0))/BC$2*INDEX(Usage!$D$5:$ABF$11,MATCH(UsagePerHour!$B$84,Usage!$C$5:$C$11,0),MATCH(UsagePerHour!BC$4,Usage!$D$3:$ABF$3,0)),"")</f>
        <v>29.627929545344266</v>
      </c>
      <c r="BD92" s="6">
        <f>IFERROR(INDEX(Sales!$D$5:$ABF$18,MATCH(UsagePerHour!$B92,Sales!$C$5:$C$18,0),MATCH(UsagePerHour!BD$4,Sales!$D$3:$ABF$3,0))/BD$2*INDEX(Usage!$D$5:$ABF$11,MATCH(UsagePerHour!$B$84,Usage!$C$5:$C$11,0),MATCH(UsagePerHour!BD$4,Usage!$D$3:$ABF$3,0)),"")</f>
        <v>51.040880671191147</v>
      </c>
      <c r="BE92" s="6">
        <f>IFERROR(INDEX(Sales!$D$5:$ABF$18,MATCH(UsagePerHour!$B92,Sales!$C$5:$C$18,0),MATCH(UsagePerHour!BE$4,Sales!$D$3:$ABF$3,0))/BE$2*INDEX(Usage!$D$5:$ABF$11,MATCH(UsagePerHour!$B$84,Usage!$C$5:$C$11,0),MATCH(UsagePerHour!BE$4,Usage!$D$3:$ABF$3,0)),"")</f>
        <v>28.882316758383588</v>
      </c>
      <c r="BF92" s="6">
        <f>IFERROR(INDEX(Sales!$D$5:$ABF$18,MATCH(UsagePerHour!$B92,Sales!$C$5:$C$18,0),MATCH(UsagePerHour!BF$4,Sales!$D$3:$ABF$3,0))/BF$2*INDEX(Usage!$D$5:$ABF$11,MATCH(UsagePerHour!$B$84,Usage!$C$5:$C$11,0),MATCH(UsagePerHour!BF$4,Usage!$D$3:$ABF$3,0)),"")</f>
        <v>387.72468533446471</v>
      </c>
      <c r="BG92" s="6">
        <f>IFERROR(INDEX(Sales!$D$5:$ABF$18,MATCH(UsagePerHour!$B92,Sales!$C$5:$C$18,0),MATCH(UsagePerHour!BG$4,Sales!$D$3:$ABF$3,0))/BG$2*INDEX(Usage!$D$5:$ABF$11,MATCH(UsagePerHour!$B$84,Usage!$C$5:$C$11,0),MATCH(UsagePerHour!BG$4,Usage!$D$3:$ABF$3,0)),"")</f>
        <v>23.071966269724438</v>
      </c>
      <c r="BH92" s="6">
        <f>IFERROR(INDEX(Sales!$D$5:$ABF$18,MATCH(UsagePerHour!$B92,Sales!$C$5:$C$18,0),MATCH(UsagePerHour!BH$4,Sales!$D$3:$ABF$3,0))/BH$2*INDEX(Usage!$D$5:$ABF$11,MATCH(UsagePerHour!$B$84,Usage!$C$5:$C$11,0),MATCH(UsagePerHour!BH$4,Usage!$D$3:$ABF$3,0)),"")</f>
        <v>44.353145536484334</v>
      </c>
      <c r="BI92" s="6">
        <f>IFERROR(INDEX(Sales!$D$5:$ABF$18,MATCH(UsagePerHour!$B92,Sales!$C$5:$C$18,0),MATCH(UsagePerHour!BI$4,Sales!$D$3:$ABF$3,0))/BI$2*INDEX(Usage!$D$5:$ABF$11,MATCH(UsagePerHour!$B$84,Usage!$C$5:$C$11,0),MATCH(UsagePerHour!BI$4,Usage!$D$3:$ABF$3,0)),"")</f>
        <v>79.920638722554884</v>
      </c>
      <c r="BJ92" s="6">
        <f>IFERROR(INDEX(Sales!$D$5:$ABF$18,MATCH(UsagePerHour!$B92,Sales!$C$5:$C$18,0),MATCH(UsagePerHour!BJ$4,Sales!$D$3:$ABF$3,0))/BJ$2*INDEX(Usage!$D$5:$ABF$11,MATCH(UsagePerHour!$B$84,Usage!$C$5:$C$11,0),MATCH(UsagePerHour!BJ$4,Usage!$D$3:$ABF$3,0)),"")</f>
        <v>29.627929545344266</v>
      </c>
      <c r="BK92" s="6">
        <f>IFERROR(INDEX(Sales!$D$5:$ABF$18,MATCH(UsagePerHour!$B92,Sales!$C$5:$C$18,0),MATCH(UsagePerHour!BK$4,Sales!$D$3:$ABF$3,0))/BK$2*INDEX(Usage!$D$5:$ABF$11,MATCH(UsagePerHour!$B$84,Usage!$C$5:$C$11,0),MATCH(UsagePerHour!BK$4,Usage!$D$3:$ABF$3,0)),"")</f>
        <v>51.040880671191147</v>
      </c>
      <c r="BL92" s="6">
        <f>IFERROR(INDEX(Sales!$D$5:$ABF$18,MATCH(UsagePerHour!$B92,Sales!$C$5:$C$18,0),MATCH(UsagePerHour!BL$4,Sales!$D$3:$ABF$3,0))/BL$2*INDEX(Usage!$D$5:$ABF$11,MATCH(UsagePerHour!$B$84,Usage!$C$5:$C$11,0),MATCH(UsagePerHour!BL$4,Usage!$D$3:$ABF$3,0)),"")</f>
        <v>28.882316758383588</v>
      </c>
      <c r="BM92" s="6">
        <f>IFERROR(INDEX(Sales!$D$5:$ABF$18,MATCH(UsagePerHour!$B92,Sales!$C$5:$C$18,0),MATCH(UsagePerHour!BM$4,Sales!$D$3:$ABF$3,0))/BM$2*INDEX(Usage!$D$5:$ABF$11,MATCH(UsagePerHour!$B$84,Usage!$C$5:$C$11,0),MATCH(UsagePerHour!BM$4,Usage!$D$3:$ABF$3,0)),"")</f>
        <v>387.72468533446471</v>
      </c>
      <c r="BN92" s="6">
        <f>IFERROR(INDEX(Sales!$D$5:$ABF$18,MATCH(UsagePerHour!$B92,Sales!$C$5:$C$18,0),MATCH(UsagePerHour!BN$4,Sales!$D$3:$ABF$3,0))/BN$2*INDEX(Usage!$D$5:$ABF$11,MATCH(UsagePerHour!$B$84,Usage!$C$5:$C$11,0),MATCH(UsagePerHour!BN$4,Usage!$D$3:$ABF$3,0)),"")</f>
        <v>23.071966269724438</v>
      </c>
      <c r="BO92" s="6">
        <f>IFERROR(INDEX(Sales!$D$5:$ABF$18,MATCH(UsagePerHour!$B92,Sales!$C$5:$C$18,0),MATCH(UsagePerHour!BO$4,Sales!$D$3:$ABF$3,0))/BO$2*INDEX(Usage!$D$5:$ABF$11,MATCH(UsagePerHour!$B$84,Usage!$C$5:$C$11,0),MATCH(UsagePerHour!BO$4,Usage!$D$3:$ABF$3,0)),"")</f>
        <v>44.353145536484334</v>
      </c>
      <c r="BP92" s="6">
        <f>IFERROR(INDEX(Sales!$D$5:$ABF$18,MATCH(UsagePerHour!$B92,Sales!$C$5:$C$18,0),MATCH(UsagePerHour!BP$4,Sales!$D$3:$ABF$3,0))/BP$2*INDEX(Usage!$D$5:$ABF$11,MATCH(UsagePerHour!$B$84,Usage!$C$5:$C$11,0),MATCH(UsagePerHour!BP$4,Usage!$D$3:$ABF$3,0)),"")</f>
        <v>79.920638722554884</v>
      </c>
      <c r="BQ92" s="6">
        <f>IFERROR(INDEX(Sales!$D$5:$ABF$18,MATCH(UsagePerHour!$B92,Sales!$C$5:$C$18,0),MATCH(UsagePerHour!BQ$4,Sales!$D$3:$ABF$3,0))/BQ$2*INDEX(Usage!$D$5:$ABF$11,MATCH(UsagePerHour!$B$84,Usage!$C$5:$C$11,0),MATCH(UsagePerHour!BQ$4,Usage!$D$3:$ABF$3,0)),"")</f>
        <v>29.627929545344266</v>
      </c>
      <c r="BR92" s="6">
        <f>IFERROR(INDEX(Sales!$D$5:$ABF$18,MATCH(UsagePerHour!$B92,Sales!$C$5:$C$18,0),MATCH(UsagePerHour!BR$4,Sales!$D$3:$ABF$3,0))/BR$2*INDEX(Usage!$D$5:$ABF$11,MATCH(UsagePerHour!$B$84,Usage!$C$5:$C$11,0),MATCH(UsagePerHour!BR$4,Usage!$D$3:$ABF$3,0)),"")</f>
        <v>51.040880671191147</v>
      </c>
      <c r="BS92" s="6">
        <f>IFERROR(INDEX(Sales!$D$5:$ABF$18,MATCH(UsagePerHour!$B92,Sales!$C$5:$C$18,0),MATCH(UsagePerHour!BS$4,Sales!$D$3:$ABF$3,0))/BS$2*INDEX(Usage!$D$5:$ABF$11,MATCH(UsagePerHour!$B$84,Usage!$C$5:$C$11,0),MATCH(UsagePerHour!BS$4,Usage!$D$3:$ABF$3,0)),"")</f>
        <v>28.882316758383588</v>
      </c>
      <c r="BT92" s="6">
        <f>IFERROR(INDEX(Sales!$D$5:$ABF$18,MATCH(UsagePerHour!$B92,Sales!$C$5:$C$18,0),MATCH(UsagePerHour!BT$4,Sales!$D$3:$ABF$3,0))/BT$2*INDEX(Usage!$D$5:$ABF$11,MATCH(UsagePerHour!$B$84,Usage!$C$5:$C$11,0),MATCH(UsagePerHour!BT$4,Usage!$D$3:$ABF$3,0)),"")</f>
        <v>387.72468533446471</v>
      </c>
      <c r="BU92" s="6">
        <f>IFERROR(INDEX(Sales!$D$5:$ABF$18,MATCH(UsagePerHour!$B92,Sales!$C$5:$C$18,0),MATCH(UsagePerHour!BU$4,Sales!$D$3:$ABF$3,0))/BU$2*INDEX(Usage!$D$5:$ABF$11,MATCH(UsagePerHour!$B$84,Usage!$C$5:$C$11,0),MATCH(UsagePerHour!BU$4,Usage!$D$3:$ABF$3,0)),"")</f>
        <v>23.071966269724438</v>
      </c>
      <c r="BV92" s="6">
        <f>IFERROR(INDEX(Sales!$D$5:$ABF$18,MATCH(UsagePerHour!$B92,Sales!$C$5:$C$18,0),MATCH(UsagePerHour!BV$4,Sales!$D$3:$ABF$3,0))/BV$2*INDEX(Usage!$D$5:$ABF$11,MATCH(UsagePerHour!$B$84,Usage!$C$5:$C$11,0),MATCH(UsagePerHour!BV$4,Usage!$D$3:$ABF$3,0)),"")</f>
        <v>44.353145536484334</v>
      </c>
      <c r="BW92" s="6">
        <f>IFERROR(INDEX(Sales!$D$5:$ABF$18,MATCH(UsagePerHour!$B92,Sales!$C$5:$C$18,0),MATCH(UsagePerHour!BW$4,Sales!$D$3:$ABF$3,0))/BW$2*INDEX(Usage!$D$5:$ABF$11,MATCH(UsagePerHour!$B$84,Usage!$C$5:$C$11,0),MATCH(UsagePerHour!BW$4,Usage!$D$3:$ABF$3,0)),"")</f>
        <v>79.920638722554884</v>
      </c>
      <c r="BX92" s="6">
        <f>IFERROR(INDEX(Sales!$D$5:$ABF$18,MATCH(UsagePerHour!$B92,Sales!$C$5:$C$18,0),MATCH(UsagePerHour!BX$4,Sales!$D$3:$ABF$3,0))/BX$2*INDEX(Usage!$D$5:$ABF$11,MATCH(UsagePerHour!$B$84,Usage!$C$5:$C$11,0),MATCH(UsagePerHour!BX$4,Usage!$D$3:$ABF$3,0)),"")</f>
        <v>29.627929545344266</v>
      </c>
      <c r="BY92" s="6">
        <f>IFERROR(INDEX(Sales!$D$5:$ABF$18,MATCH(UsagePerHour!$B92,Sales!$C$5:$C$18,0),MATCH(UsagePerHour!BY$4,Sales!$D$3:$ABF$3,0))/BY$2*INDEX(Usage!$D$5:$ABF$11,MATCH(UsagePerHour!$B$84,Usage!$C$5:$C$11,0),MATCH(UsagePerHour!BY$4,Usage!$D$3:$ABF$3,0)),"")</f>
        <v>51.040880671191147</v>
      </c>
      <c r="BZ92" s="6">
        <f>IFERROR(INDEX(Sales!$D$5:$ABF$18,MATCH(UsagePerHour!$B92,Sales!$C$5:$C$18,0),MATCH(UsagePerHour!BZ$4,Sales!$D$3:$ABF$3,0))/BZ$2*INDEX(Usage!$D$5:$ABF$11,MATCH(UsagePerHour!$B$84,Usage!$C$5:$C$11,0),MATCH(UsagePerHour!BZ$4,Usage!$D$3:$ABF$3,0)),"")</f>
        <v>28.882316758383588</v>
      </c>
      <c r="CA92" s="6">
        <f>IFERROR(INDEX(Sales!$D$5:$ABF$18,MATCH(UsagePerHour!$B92,Sales!$C$5:$C$18,0),MATCH(UsagePerHour!CA$4,Sales!$D$3:$ABF$3,0))/CA$2*INDEX(Usage!$D$5:$ABF$11,MATCH(UsagePerHour!$B$84,Usage!$C$5:$C$11,0),MATCH(UsagePerHour!CA$4,Usage!$D$3:$ABF$3,0)),"")</f>
        <v>387.72468533446471</v>
      </c>
      <c r="CB92" s="6">
        <f>IFERROR(INDEX(Sales!$D$5:$ABF$18,MATCH(UsagePerHour!$B92,Sales!$C$5:$C$18,0),MATCH(UsagePerHour!CB$4,Sales!$D$3:$ABF$3,0))/CB$2*INDEX(Usage!$D$5:$ABF$11,MATCH(UsagePerHour!$B$84,Usage!$C$5:$C$11,0),MATCH(UsagePerHour!CB$4,Usage!$D$3:$ABF$3,0)),"")</f>
        <v>23.071966269724438</v>
      </c>
      <c r="CC92" s="6">
        <f>IFERROR(INDEX(Sales!$D$5:$ABF$18,MATCH(UsagePerHour!$B92,Sales!$C$5:$C$18,0),MATCH(UsagePerHour!CC$4,Sales!$D$3:$ABF$3,0))/CC$2*INDEX(Usage!$D$5:$ABF$11,MATCH(UsagePerHour!$B$84,Usage!$C$5:$C$11,0),MATCH(UsagePerHour!CC$4,Usage!$D$3:$ABF$3,0)),"")</f>
        <v>44.353145536484334</v>
      </c>
      <c r="CD92" s="6">
        <f>IFERROR(INDEX(Sales!$D$5:$ABF$18,MATCH(UsagePerHour!$B92,Sales!$C$5:$C$18,0),MATCH(UsagePerHour!CD$4,Sales!$D$3:$ABF$3,0))/CD$2*INDEX(Usage!$D$5:$ABF$11,MATCH(UsagePerHour!$B$84,Usage!$C$5:$C$11,0),MATCH(UsagePerHour!CD$4,Usage!$D$3:$ABF$3,0)),"")</f>
        <v>79.920638722554884</v>
      </c>
      <c r="CE92" s="6">
        <f>IFERROR(INDEX(Sales!$D$5:$ABF$18,MATCH(UsagePerHour!$B92,Sales!$C$5:$C$18,0),MATCH(UsagePerHour!CE$4,Sales!$D$3:$ABF$3,0))/CE$2*INDEX(Usage!$D$5:$ABF$11,MATCH(UsagePerHour!$B$84,Usage!$C$5:$C$11,0),MATCH(UsagePerHour!CE$4,Usage!$D$3:$ABF$3,0)),"")</f>
        <v>29.627929545344266</v>
      </c>
      <c r="CF92" s="6">
        <f>IFERROR(INDEX(Sales!$D$5:$ABF$18,MATCH(UsagePerHour!$B92,Sales!$C$5:$C$18,0),MATCH(UsagePerHour!CF$4,Sales!$D$3:$ABF$3,0))/CF$2*INDEX(Usage!$D$5:$ABF$11,MATCH(UsagePerHour!$B$84,Usage!$C$5:$C$11,0),MATCH(UsagePerHour!CF$4,Usage!$D$3:$ABF$3,0)),"")</f>
        <v>51.040880671191147</v>
      </c>
      <c r="CG92" s="6">
        <f>IFERROR(INDEX(Sales!$D$5:$ABF$18,MATCH(UsagePerHour!$B92,Sales!$C$5:$C$18,0),MATCH(UsagePerHour!CG$4,Sales!$D$3:$ABF$3,0))/CG$2*INDEX(Usage!$D$5:$ABF$11,MATCH(UsagePerHour!$B$84,Usage!$C$5:$C$11,0),MATCH(UsagePerHour!CG$4,Usage!$D$3:$ABF$3,0)),"")</f>
        <v>28.882316758383588</v>
      </c>
      <c r="CH92" s="6">
        <f>IFERROR(INDEX(Sales!$D$5:$ABF$18,MATCH(UsagePerHour!$B92,Sales!$C$5:$C$18,0),MATCH(UsagePerHour!CH$4,Sales!$D$3:$ABF$3,0))/CH$2*INDEX(Usage!$D$5:$ABF$11,MATCH(UsagePerHour!$B$84,Usage!$C$5:$C$11,0),MATCH(UsagePerHour!CH$4,Usage!$D$3:$ABF$3,0)),"")</f>
        <v>387.72468533446471</v>
      </c>
      <c r="CI92" s="6">
        <f>IFERROR(INDEX(Sales!$D$5:$ABF$18,MATCH(UsagePerHour!$B92,Sales!$C$5:$C$18,0),MATCH(UsagePerHour!CI$4,Sales!$D$3:$ABF$3,0))/CI$2*INDEX(Usage!$D$5:$ABF$11,MATCH(UsagePerHour!$B$84,Usage!$C$5:$C$11,0),MATCH(UsagePerHour!CI$4,Usage!$D$3:$ABF$3,0)),"")</f>
        <v>23.071966269724438</v>
      </c>
      <c r="CJ92" s="6">
        <f>IFERROR(INDEX(Sales!$D$5:$ABF$18,MATCH(UsagePerHour!$B92,Sales!$C$5:$C$18,0),MATCH(UsagePerHour!CJ$4,Sales!$D$3:$ABF$3,0))/CJ$2*INDEX(Usage!$D$5:$ABF$11,MATCH(UsagePerHour!$B$84,Usage!$C$5:$C$11,0),MATCH(UsagePerHour!CJ$4,Usage!$D$3:$ABF$3,0)),"")</f>
        <v>44.353145536484334</v>
      </c>
      <c r="CK92" s="6">
        <f>IFERROR(INDEX(Sales!$D$5:$ABF$18,MATCH(UsagePerHour!$B92,Sales!$C$5:$C$18,0),MATCH(UsagePerHour!CK$4,Sales!$D$3:$ABF$3,0))/CK$2*INDEX(Usage!$D$5:$ABF$11,MATCH(UsagePerHour!$B$84,Usage!$C$5:$C$11,0),MATCH(UsagePerHour!CK$4,Usage!$D$3:$ABF$3,0)),"")</f>
        <v>79.920638722554884</v>
      </c>
      <c r="CL92" s="6">
        <f>IFERROR(INDEX(Sales!$D$5:$ABF$18,MATCH(UsagePerHour!$B92,Sales!$C$5:$C$18,0),MATCH(UsagePerHour!CL$4,Sales!$D$3:$ABF$3,0))/CL$2*INDEX(Usage!$D$5:$ABF$11,MATCH(UsagePerHour!$B$84,Usage!$C$5:$C$11,0),MATCH(UsagePerHour!CL$4,Usage!$D$3:$ABF$3,0)),"")</f>
        <v>29.627929545344266</v>
      </c>
      <c r="CM92" s="6">
        <f>IFERROR(INDEX(Sales!$D$5:$ABF$18,MATCH(UsagePerHour!$B92,Sales!$C$5:$C$18,0),MATCH(UsagePerHour!CM$4,Sales!$D$3:$ABF$3,0))/CM$2*INDEX(Usage!$D$5:$ABF$11,MATCH(UsagePerHour!$B$84,Usage!$C$5:$C$11,0),MATCH(UsagePerHour!CM$4,Usage!$D$3:$ABF$3,0)),"")</f>
        <v>51.040880671191147</v>
      </c>
      <c r="CN92" s="6">
        <f>IFERROR(INDEX(Sales!$D$5:$ABF$18,MATCH(UsagePerHour!$B92,Sales!$C$5:$C$18,0),MATCH(UsagePerHour!CN$4,Sales!$D$3:$ABF$3,0))/CN$2*INDEX(Usage!$D$5:$ABF$11,MATCH(UsagePerHour!$B$84,Usage!$C$5:$C$11,0),MATCH(UsagePerHour!CN$4,Usage!$D$3:$ABF$3,0)),"")</f>
        <v>28.882316758383588</v>
      </c>
      <c r="CO92" s="6">
        <f>IFERROR(INDEX(Sales!$D$5:$ABF$18,MATCH(UsagePerHour!$B92,Sales!$C$5:$C$18,0),MATCH(UsagePerHour!CO$4,Sales!$D$3:$ABF$3,0))/CO$2*INDEX(Usage!$D$5:$ABF$11,MATCH(UsagePerHour!$B$84,Usage!$C$5:$C$11,0),MATCH(UsagePerHour!CO$4,Usage!$D$3:$ABF$3,0)),"")</f>
        <v>387.72468533446471</v>
      </c>
      <c r="CP92" s="6">
        <f>IFERROR(INDEX(Sales!$D$5:$ABF$18,MATCH(UsagePerHour!$B92,Sales!$C$5:$C$18,0),MATCH(UsagePerHour!CP$4,Sales!$D$3:$ABF$3,0))/CP$2*INDEX(Usage!$D$5:$ABF$11,MATCH(UsagePerHour!$B$84,Usage!$C$5:$C$11,0),MATCH(UsagePerHour!CP$4,Usage!$D$3:$ABF$3,0)),"")</f>
        <v>23.071966269724438</v>
      </c>
      <c r="CQ92" s="6">
        <f>IFERROR(INDEX(Sales!$D$5:$ABF$18,MATCH(UsagePerHour!$B92,Sales!$C$5:$C$18,0),MATCH(UsagePerHour!CQ$4,Sales!$D$3:$ABF$3,0))/CQ$2*INDEX(Usage!$D$5:$ABF$11,MATCH(UsagePerHour!$B$84,Usage!$C$5:$C$11,0),MATCH(UsagePerHour!CQ$4,Usage!$D$3:$ABF$3,0)),"")</f>
        <v>44.353145536484334</v>
      </c>
      <c r="CR92" s="6">
        <f>IFERROR(INDEX(Sales!$D$5:$ABF$18,MATCH(UsagePerHour!$B92,Sales!$C$5:$C$18,0),MATCH(UsagePerHour!CR$4,Sales!$D$3:$ABF$3,0))/CR$2*INDEX(Usage!$D$5:$ABF$11,MATCH(UsagePerHour!$B$84,Usage!$C$5:$C$11,0),MATCH(UsagePerHour!CR$4,Usage!$D$3:$ABF$3,0)),"")</f>
        <v>79.920638722554884</v>
      </c>
      <c r="CS92" s="6">
        <f>IFERROR(INDEX(Sales!$D$5:$ABF$18,MATCH(UsagePerHour!$B92,Sales!$C$5:$C$18,0),MATCH(UsagePerHour!CS$4,Sales!$D$3:$ABF$3,0))/CS$2*INDEX(Usage!$D$5:$ABF$11,MATCH(UsagePerHour!$B$84,Usage!$C$5:$C$11,0),MATCH(UsagePerHour!CS$4,Usage!$D$3:$ABF$3,0)),"")</f>
        <v>29.627929545344266</v>
      </c>
      <c r="CT92" s="6">
        <f>IFERROR(INDEX(Sales!$D$5:$ABF$18,MATCH(UsagePerHour!$B92,Sales!$C$5:$C$18,0),MATCH(UsagePerHour!CT$4,Sales!$D$3:$ABF$3,0))/CT$2*INDEX(Usage!$D$5:$ABF$11,MATCH(UsagePerHour!$B$84,Usage!$C$5:$C$11,0),MATCH(UsagePerHour!CT$4,Usage!$D$3:$ABF$3,0)),"")</f>
        <v>51.040880671191147</v>
      </c>
      <c r="CU92" s="6">
        <f>IFERROR(INDEX(Sales!$D$5:$ABF$18,MATCH(UsagePerHour!$B92,Sales!$C$5:$C$18,0),MATCH(UsagePerHour!CU$4,Sales!$D$3:$ABF$3,0))/CU$2*INDEX(Usage!$D$5:$ABF$11,MATCH(UsagePerHour!$B$84,Usage!$C$5:$C$11,0),MATCH(UsagePerHour!CU$4,Usage!$D$3:$ABF$3,0)),"")</f>
        <v>28.882316758383588</v>
      </c>
      <c r="CV92" s="6">
        <f>IFERROR(INDEX(Sales!$D$5:$ABF$18,MATCH(UsagePerHour!$B92,Sales!$C$5:$C$18,0),MATCH(UsagePerHour!CV$4,Sales!$D$3:$ABF$3,0))/CV$2*INDEX(Usage!$D$5:$ABF$11,MATCH(UsagePerHour!$B$84,Usage!$C$5:$C$11,0),MATCH(UsagePerHour!CV$4,Usage!$D$3:$ABF$3,0)),"")</f>
        <v>387.72468533446471</v>
      </c>
      <c r="CW92" s="6">
        <f>IFERROR(INDEX(Sales!$D$5:$ABF$18,MATCH(UsagePerHour!$B92,Sales!$C$5:$C$18,0),MATCH(UsagePerHour!CW$4,Sales!$D$3:$ABF$3,0))/CW$2*INDEX(Usage!$D$5:$ABF$11,MATCH(UsagePerHour!$B$84,Usage!$C$5:$C$11,0),MATCH(UsagePerHour!CW$4,Usage!$D$3:$ABF$3,0)),"")</f>
        <v>23.071966269724438</v>
      </c>
      <c r="CX92" s="6">
        <f>IFERROR(INDEX(Sales!$D$5:$ABF$18,MATCH(UsagePerHour!$B92,Sales!$C$5:$C$18,0),MATCH(UsagePerHour!CX$4,Sales!$D$3:$ABF$3,0))/CX$2*INDEX(Usage!$D$5:$ABF$11,MATCH(UsagePerHour!$B$84,Usage!$C$5:$C$11,0),MATCH(UsagePerHour!CX$4,Usage!$D$3:$ABF$3,0)),"")</f>
        <v>44.353145536484334</v>
      </c>
      <c r="CY92" s="6">
        <f>IFERROR(INDEX(Sales!$D$5:$ABF$18,MATCH(UsagePerHour!$B92,Sales!$C$5:$C$18,0),MATCH(UsagePerHour!CY$4,Sales!$D$3:$ABF$3,0))/CY$2*INDEX(Usage!$D$5:$ABF$11,MATCH(UsagePerHour!$B$84,Usage!$C$5:$C$11,0),MATCH(UsagePerHour!CY$4,Usage!$D$3:$ABF$3,0)),"")</f>
        <v>79.920638722554884</v>
      </c>
      <c r="CZ92" s="6">
        <f>IFERROR(INDEX(Sales!$D$5:$ABF$18,MATCH(UsagePerHour!$B92,Sales!$C$5:$C$18,0),MATCH(UsagePerHour!CZ$4,Sales!$D$3:$ABF$3,0))/CZ$2*INDEX(Usage!$D$5:$ABF$11,MATCH(UsagePerHour!$B$84,Usage!$C$5:$C$11,0),MATCH(UsagePerHour!CZ$4,Usage!$D$3:$ABF$3,0)),"")</f>
        <v>29.627929545344266</v>
      </c>
      <c r="DA92" s="6">
        <f>IFERROR(INDEX(Sales!$D$5:$ABF$18,MATCH(UsagePerHour!$B92,Sales!$C$5:$C$18,0),MATCH(UsagePerHour!DA$4,Sales!$D$3:$ABF$3,0))/DA$2*INDEX(Usage!$D$5:$ABF$11,MATCH(UsagePerHour!$B$84,Usage!$C$5:$C$11,0),MATCH(UsagePerHour!DA$4,Usage!$D$3:$ABF$3,0)),"")</f>
        <v>106.32919760479042</v>
      </c>
      <c r="DB92" s="6">
        <f>IFERROR(INDEX(Sales!$D$5:$ABF$18,MATCH(UsagePerHour!$B92,Sales!$C$5:$C$18,0),MATCH(UsagePerHour!DB$4,Sales!$D$3:$ABF$3,0))/DB$2*INDEX(Usage!$D$5:$ABF$11,MATCH(UsagePerHour!$B$84,Usage!$C$5:$C$11,0),MATCH(UsagePerHour!DB$4,Usage!$D$3:$ABF$3,0)),"")</f>
        <v>25.272000704082355</v>
      </c>
      <c r="DC92" s="6">
        <f>IFERROR(INDEX(Sales!$D$5:$ABF$18,MATCH(UsagePerHour!$B92,Sales!$C$5:$C$18,0),MATCH(UsagePerHour!DC$4,Sales!$D$3:$ABF$3,0))/DC$2*INDEX(Usage!$D$5:$ABF$11,MATCH(UsagePerHour!$B$84,Usage!$C$5:$C$11,0),MATCH(UsagePerHour!DC$4,Usage!$D$3:$ABF$3,0)),"")</f>
        <v>177.98098555090129</v>
      </c>
      <c r="DD92" s="6">
        <f>IFERROR(INDEX(Sales!$D$5:$ABF$18,MATCH(UsagePerHour!$B92,Sales!$C$5:$C$18,0),MATCH(UsagePerHour!DD$4,Sales!$D$3:$ABF$3,0))/DD$2*INDEX(Usage!$D$5:$ABF$11,MATCH(UsagePerHour!$B$84,Usage!$C$5:$C$11,0),MATCH(UsagePerHour!DD$4,Usage!$D$3:$ABF$3,0)),"")</f>
        <v>15.540690352530222</v>
      </c>
      <c r="DE92" s="6">
        <f>IFERROR(INDEX(Sales!$D$5:$ABF$18,MATCH(UsagePerHour!$B92,Sales!$C$5:$C$18,0),MATCH(UsagePerHour!DE$4,Sales!$D$3:$ABF$3,0))/DE$2*INDEX(Usage!$D$5:$ABF$11,MATCH(UsagePerHour!$B$84,Usage!$C$5:$C$11,0),MATCH(UsagePerHour!DE$4,Usage!$D$3:$ABF$3,0)),"")</f>
        <v>59.220311795741971</v>
      </c>
      <c r="DF92" s="6">
        <f>IFERROR(INDEX(Sales!$D$5:$ABF$18,MATCH(UsagePerHour!$B92,Sales!$C$5:$C$18,0),MATCH(UsagePerHour!DF$4,Sales!$D$3:$ABF$3,0))/DF$2*INDEX(Usage!$D$5:$ABF$11,MATCH(UsagePerHour!$B$84,Usage!$C$5:$C$11,0),MATCH(UsagePerHour!DF$4,Usage!$D$3:$ABF$3,0)),"")</f>
        <v>41.301873588866734</v>
      </c>
      <c r="DG92" s="6">
        <f>IFERROR(INDEX(Sales!$D$5:$ABF$18,MATCH(UsagePerHour!$B92,Sales!$C$5:$C$18,0),MATCH(UsagePerHour!DG$4,Sales!$D$3:$ABF$3,0))/DG$2*INDEX(Usage!$D$5:$ABF$11,MATCH(UsagePerHour!$B$84,Usage!$C$5:$C$11,0),MATCH(UsagePerHour!DG$4,Usage!$D$3:$ABF$3,0)),"")</f>
        <v>17.84919226731818</v>
      </c>
      <c r="DH92" s="6">
        <f>IFERROR(INDEX(Sales!$D$5:$ABF$18,MATCH(UsagePerHour!$B92,Sales!$C$5:$C$18,0),MATCH(UsagePerHour!DH$4,Sales!$D$3:$ABF$3,0))/DH$2*INDEX(Usage!$D$5:$ABF$11,MATCH(UsagePerHour!$B$84,Usage!$C$5:$C$11,0),MATCH(UsagePerHour!DH$4,Usage!$D$3:$ABF$3,0)),"")</f>
        <v>38.142959316757121</v>
      </c>
      <c r="DI92" s="6">
        <f>IFERROR(INDEX(Sales!$D$5:$ABF$18,MATCH(UsagePerHour!$B92,Sales!$C$5:$C$18,0),MATCH(UsagePerHour!DI$4,Sales!$D$3:$ABF$3,0))/DI$2*INDEX(Usage!$D$5:$ABF$11,MATCH(UsagePerHour!$B$84,Usage!$C$5:$C$11,0),MATCH(UsagePerHour!DI$4,Usage!$D$3:$ABF$3,0)),"")</f>
        <v>35.761826393973891</v>
      </c>
      <c r="DJ92" s="6">
        <f>IFERROR(INDEX(Sales!$D$5:$ABF$18,MATCH(UsagePerHour!$B92,Sales!$C$5:$C$18,0),MATCH(UsagePerHour!DJ$4,Sales!$D$3:$ABF$3,0))/DJ$2*INDEX(Usage!$D$5:$ABF$11,MATCH(UsagePerHour!$B$84,Usage!$C$5:$C$11,0),MATCH(UsagePerHour!DJ$4,Usage!$D$3:$ABF$3,0)),"")</f>
        <v>58.216577247344794</v>
      </c>
      <c r="DK92" s="6">
        <f>IFERROR(INDEX(Sales!$D$5:$ABF$18,MATCH(UsagePerHour!$B92,Sales!$C$5:$C$18,0),MATCH(UsagePerHour!DK$4,Sales!$D$3:$ABF$3,0))/DK$2*INDEX(Usage!$D$5:$ABF$11,MATCH(UsagePerHour!$B$84,Usage!$C$5:$C$11,0),MATCH(UsagePerHour!DK$4,Usage!$D$3:$ABF$3,0)),"")</f>
        <v>44.270588454677117</v>
      </c>
      <c r="DL92" s="6">
        <f>IFERROR(INDEX(Sales!$D$5:$ABF$18,MATCH(UsagePerHour!$B92,Sales!$C$5:$C$18,0),MATCH(UsagePerHour!DL$4,Sales!$D$3:$ABF$3,0))/DL$2*INDEX(Usage!$D$5:$ABF$11,MATCH(UsagePerHour!$B$84,Usage!$C$5:$C$11,0),MATCH(UsagePerHour!DL$4,Usage!$D$3:$ABF$3,0)),"")</f>
        <v>37.039484697915633</v>
      </c>
      <c r="DM92" s="6">
        <f>IFERROR(INDEX(Sales!$D$5:$ABF$18,MATCH(UsagePerHour!$B92,Sales!$C$5:$C$18,0),MATCH(UsagePerHour!DM$4,Sales!$D$3:$ABF$3,0))/DM$2*INDEX(Usage!$D$5:$ABF$11,MATCH(UsagePerHour!$B$84,Usage!$C$5:$C$11,0),MATCH(UsagePerHour!DM$4,Usage!$D$3:$ABF$3,0)),"")</f>
        <v>20.955251141552512</v>
      </c>
      <c r="DN92" s="6">
        <f>IFERROR(INDEX(Sales!$D$5:$ABF$18,MATCH(UsagePerHour!$B92,Sales!$C$5:$C$18,0),MATCH(UsagePerHour!DN$4,Sales!$D$3:$ABF$3,0))/DN$2*INDEX(Usage!$D$5:$ABF$11,MATCH(UsagePerHour!$B$84,Usage!$C$5:$C$11,0),MATCH(UsagePerHour!DN$4,Usage!$D$3:$ABF$3,0)),"")</f>
        <v>21.012077481690227</v>
      </c>
      <c r="DO92" s="6">
        <f>IFERROR(INDEX(Sales!$D$5:$ABF$18,MATCH(UsagePerHour!$B92,Sales!$C$5:$C$18,0),MATCH(UsagePerHour!DO$4,Sales!$D$3:$ABF$3,0))/DO$2*INDEX(Usage!$D$5:$ABF$11,MATCH(UsagePerHour!$B$84,Usage!$C$5:$C$11,0),MATCH(UsagePerHour!DO$4,Usage!$D$3:$ABF$3,0)),"")</f>
        <v>14.372728923550381</v>
      </c>
      <c r="DP92" s="6">
        <f>IFERROR(INDEX(Sales!$D$5:$ABF$18,MATCH(UsagePerHour!$B92,Sales!$C$5:$C$18,0),MATCH(UsagePerHour!DP$4,Sales!$D$3:$ABF$3,0))/DP$2*INDEX(Usage!$D$5:$ABF$11,MATCH(UsagePerHour!$B$84,Usage!$C$5:$C$11,0),MATCH(UsagePerHour!DP$4,Usage!$D$3:$ABF$3,0)),"")</f>
        <v>50.887690818966369</v>
      </c>
      <c r="DQ92" s="6">
        <f>IFERROR(INDEX(Sales!$D$5:$ABF$18,MATCH(UsagePerHour!$B92,Sales!$C$5:$C$18,0),MATCH(UsagePerHour!DQ$4,Sales!$D$3:$ABF$3,0))/DQ$2*INDEX(Usage!$D$5:$ABF$11,MATCH(UsagePerHour!$B$84,Usage!$C$5:$C$11,0),MATCH(UsagePerHour!DQ$4,Usage!$D$3:$ABF$3,0)),"")</f>
        <v>28.233289588684144</v>
      </c>
      <c r="DR92" s="6">
        <f>IFERROR(INDEX(Sales!$D$5:$ABF$18,MATCH(UsagePerHour!$B92,Sales!$C$5:$C$18,0),MATCH(UsagePerHour!DR$4,Sales!$D$3:$ABF$3,0))/DR$2*INDEX(Usage!$D$5:$ABF$11,MATCH(UsagePerHour!$B$84,Usage!$C$5:$C$11,0),MATCH(UsagePerHour!DR$4,Usage!$D$3:$ABF$3,0)),"")</f>
        <v>46.865076998898715</v>
      </c>
      <c r="DS92" s="6">
        <f>IFERROR(INDEX(Sales!$D$5:$ABF$18,MATCH(UsagePerHour!$B92,Sales!$C$5:$C$18,0),MATCH(UsagePerHour!DS$4,Sales!$D$3:$ABF$3,0))/DS$2*INDEX(Usage!$D$5:$ABF$11,MATCH(UsagePerHour!$B$84,Usage!$C$5:$C$11,0),MATCH(UsagePerHour!DS$4,Usage!$D$3:$ABF$3,0)),"")</f>
        <v>52.608680004580478</v>
      </c>
      <c r="DT92" s="6">
        <f>IFERROR(INDEX(Sales!$D$5:$ABF$18,MATCH(UsagePerHour!$B92,Sales!$C$5:$C$18,0),MATCH(UsagePerHour!DT$4,Sales!$D$3:$ABF$3,0))/DT$2*INDEX(Usage!$D$5:$ABF$11,MATCH(UsagePerHour!$B$84,Usage!$C$5:$C$11,0),MATCH(UsagePerHour!DT$4,Usage!$D$3:$ABF$3,0)),"")</f>
        <v>26.247323182711199</v>
      </c>
      <c r="DU92" s="6">
        <f>IFERROR(INDEX(Sales!$D$5:$ABF$18,MATCH(UsagePerHour!$B92,Sales!$C$5:$C$18,0),MATCH(UsagePerHour!DU$4,Sales!$D$3:$ABF$3,0))/DU$2*INDEX(Usage!$D$5:$ABF$11,MATCH(UsagePerHour!$B$84,Usage!$C$5:$C$11,0),MATCH(UsagePerHour!DU$4,Usage!$D$3:$ABF$3,0)),"")</f>
        <v>24.960732052725227</v>
      </c>
      <c r="DV92" s="6">
        <f>IFERROR(INDEX(Sales!$D$5:$ABF$18,MATCH(UsagePerHour!$B92,Sales!$C$5:$C$18,0),MATCH(UsagePerHour!DV$4,Sales!$D$3:$ABF$3,0))/DV$2*INDEX(Usage!$D$5:$ABF$11,MATCH(UsagePerHour!$B$84,Usage!$C$5:$C$11,0),MATCH(UsagePerHour!DV$4,Usage!$D$3:$ABF$3,0)),"")</f>
        <v>20.531318518518521</v>
      </c>
      <c r="DW92" s="6">
        <f>IFERROR(INDEX(Sales!$D$5:$ABF$18,MATCH(UsagePerHour!$B92,Sales!$C$5:$C$18,0),MATCH(UsagePerHour!DW$4,Sales!$D$3:$ABF$3,0))/DW$2*INDEX(Usage!$D$5:$ABF$11,MATCH(UsagePerHour!$B$84,Usage!$C$5:$C$11,0),MATCH(UsagePerHour!DW$4,Usage!$D$3:$ABF$3,0)),"")</f>
        <v>31.126014627547139</v>
      </c>
      <c r="DX92" s="6">
        <f>IFERROR(INDEX(Sales!$D$5:$ABF$18,MATCH(UsagePerHour!$B92,Sales!$C$5:$C$18,0),MATCH(UsagePerHour!DX$4,Sales!$D$3:$ABF$3,0))/DX$2*INDEX(Usage!$D$5:$ABF$11,MATCH(UsagePerHour!$B$84,Usage!$C$5:$C$11,0),MATCH(UsagePerHour!DX$4,Usage!$D$3:$ABF$3,0)),"")</f>
        <v>257.4574306283165</v>
      </c>
      <c r="DY92" s="6">
        <f>IFERROR(INDEX(Sales!$D$5:$ABF$18,MATCH(UsagePerHour!$B92,Sales!$C$5:$C$18,0),MATCH(UsagePerHour!DY$4,Sales!$D$3:$ABF$3,0))/DY$2*INDEX(Usage!$D$5:$ABF$11,MATCH(UsagePerHour!$B$84,Usage!$C$5:$C$11,0),MATCH(UsagePerHour!DY$4,Usage!$D$3:$ABF$3,0)),"")</f>
        <v>121.40592857011426</v>
      </c>
      <c r="DZ92" s="6">
        <f>IFERROR(INDEX(Sales!$D$5:$ABF$18,MATCH(UsagePerHour!$B92,Sales!$C$5:$C$18,0),MATCH(UsagePerHour!DZ$4,Sales!$D$3:$ABF$3,0))/DZ$2*INDEX(Usage!$D$5:$ABF$11,MATCH(UsagePerHour!$B$84,Usage!$C$5:$C$11,0),MATCH(UsagePerHour!DZ$4,Usage!$D$3:$ABF$3,0)),"")</f>
        <v>55.758161938955709</v>
      </c>
      <c r="EA92" s="6">
        <f>IFERROR(INDEX(Sales!$D$5:$ABF$18,MATCH(UsagePerHour!$B92,Sales!$C$5:$C$18,0),MATCH(UsagePerHour!EA$4,Sales!$D$3:$ABF$3,0))/EA$2*INDEX(Usage!$D$5:$ABF$11,MATCH(UsagePerHour!$B$84,Usage!$C$5:$C$11,0),MATCH(UsagePerHour!EA$4,Usage!$D$3:$ABF$3,0)),"")</f>
        <v>54.017087950599318</v>
      </c>
      <c r="EB92" s="6">
        <f>IFERROR(INDEX(Sales!$D$5:$ABF$18,MATCH(UsagePerHour!$B92,Sales!$C$5:$C$18,0),MATCH(UsagePerHour!EB$4,Sales!$D$3:$ABF$3,0))/EB$2*INDEX(Usage!$D$5:$ABF$11,MATCH(UsagePerHour!$B$84,Usage!$C$5:$C$11,0),MATCH(UsagePerHour!EB$4,Usage!$D$3:$ABF$3,0)),"")</f>
        <v>29.688087974459027</v>
      </c>
      <c r="EC92" s="6">
        <f>IFERROR(INDEX(Sales!$D$5:$ABF$18,MATCH(UsagePerHour!$B92,Sales!$C$5:$C$18,0),MATCH(UsagePerHour!EC$4,Sales!$D$3:$ABF$3,0))/EC$2*INDEX(Usage!$D$5:$ABF$11,MATCH(UsagePerHour!$B$84,Usage!$C$5:$C$11,0),MATCH(UsagePerHour!EC$4,Usage!$D$3:$ABF$3,0)),"")</f>
        <v>31.562935182663228</v>
      </c>
      <c r="ED92" s="6">
        <f>IFERROR(INDEX(Sales!$D$5:$ABF$18,MATCH(UsagePerHour!$B92,Sales!$C$5:$C$18,0),MATCH(UsagePerHour!ED$4,Sales!$D$3:$ABF$3,0))/ED$2*INDEX(Usage!$D$5:$ABF$11,MATCH(UsagePerHour!$B$84,Usage!$C$5:$C$11,0),MATCH(UsagePerHour!ED$4,Usage!$D$3:$ABF$3,0)),"")</f>
        <v>30.937515815191311</v>
      </c>
      <c r="EE92" s="6">
        <f>IFERROR(INDEX(Sales!$D$5:$ABF$18,MATCH(UsagePerHour!$B92,Sales!$C$5:$C$18,0),MATCH(UsagePerHour!EE$4,Sales!$D$3:$ABF$3,0))/EE$2*INDEX(Usage!$D$5:$ABF$11,MATCH(UsagePerHour!$B$84,Usage!$C$5:$C$11,0),MATCH(UsagePerHour!EE$4,Usage!$D$3:$ABF$3,0)),"")</f>
        <v>259.06185321366667</v>
      </c>
      <c r="EF92" s="6">
        <f>IFERROR(INDEX(Sales!$D$5:$ABF$18,MATCH(UsagePerHour!$B92,Sales!$C$5:$C$18,0),MATCH(UsagePerHour!EF$4,Sales!$D$3:$ABF$3,0))/EF$2*INDEX(Usage!$D$5:$ABF$11,MATCH(UsagePerHour!$B$84,Usage!$C$5:$C$11,0),MATCH(UsagePerHour!EF$4,Usage!$D$3:$ABF$3,0)),"")</f>
        <v>57.413904982618774</v>
      </c>
      <c r="EG92" s="6">
        <f>IFERROR(INDEX(Sales!$D$5:$ABF$18,MATCH(UsagePerHour!$B92,Sales!$C$5:$C$18,0),MATCH(UsagePerHour!EG$4,Sales!$D$3:$ABF$3,0))/EG$2*INDEX(Usage!$D$5:$ABF$11,MATCH(UsagePerHour!$B$84,Usage!$C$5:$C$11,0),MATCH(UsagePerHour!EG$4,Usage!$D$3:$ABF$3,0)),"")</f>
        <v>56.473790122830167</v>
      </c>
      <c r="EH92" s="6">
        <f>IFERROR(INDEX(Sales!$D$5:$ABF$18,MATCH(UsagePerHour!$B92,Sales!$C$5:$C$18,0),MATCH(UsagePerHour!EH$4,Sales!$D$3:$ABF$3,0))/EH$2*INDEX(Usage!$D$5:$ABF$11,MATCH(UsagePerHour!$B$84,Usage!$C$5:$C$11,0),MATCH(UsagePerHour!EH$4,Usage!$D$3:$ABF$3,0)),"")</f>
        <v>50.231670593055419</v>
      </c>
      <c r="EI92" s="6">
        <f>IFERROR(INDEX(Sales!$D$5:$ABF$18,MATCH(UsagePerHour!$B92,Sales!$C$5:$C$18,0),MATCH(UsagePerHour!EI$4,Sales!$D$3:$ABF$3,0))/EI$2*INDEX(Usage!$D$5:$ABF$11,MATCH(UsagePerHour!$B$84,Usage!$C$5:$C$11,0),MATCH(UsagePerHour!EI$4,Usage!$D$3:$ABF$3,0)),"")</f>
        <v>19.160417743006864</v>
      </c>
      <c r="EJ92" s="6">
        <f>IFERROR(INDEX(Sales!$D$5:$ABF$18,MATCH(UsagePerHour!$B92,Sales!$C$5:$C$18,0),MATCH(UsagePerHour!EJ$4,Sales!$D$3:$ABF$3,0))/EJ$2*INDEX(Usage!$D$5:$ABF$11,MATCH(UsagePerHour!$B$84,Usage!$C$5:$C$11,0),MATCH(UsagePerHour!EJ$4,Usage!$D$3:$ABF$3,0)),"")</f>
        <v>15.700881154901376</v>
      </c>
      <c r="EK92" s="6">
        <f>IFERROR(INDEX(Sales!$D$5:$ABF$18,MATCH(UsagePerHour!$B92,Sales!$C$5:$C$18,0),MATCH(UsagePerHour!EK$4,Sales!$D$3:$ABF$3,0))/EK$2*INDEX(Usage!$D$5:$ABF$11,MATCH(UsagePerHour!$B$84,Usage!$C$5:$C$11,0),MATCH(UsagePerHour!EK$4,Usage!$D$3:$ABF$3,0)),"")</f>
        <v>59.6739902793963</v>
      </c>
      <c r="EL92" s="6">
        <f>IFERROR(INDEX(Sales!$D$5:$ABF$18,MATCH(UsagePerHour!$B92,Sales!$C$5:$C$18,0),MATCH(UsagePerHour!EL$4,Sales!$D$3:$ABF$3,0))/EL$2*INDEX(Usage!$D$5:$ABF$11,MATCH(UsagePerHour!$B$84,Usage!$C$5:$C$11,0),MATCH(UsagePerHour!EL$4,Usage!$D$3:$ABF$3,0)),"")</f>
        <v>241.96513529986467</v>
      </c>
      <c r="EM92" s="6">
        <f>IFERROR(INDEX(Sales!$D$5:$ABF$18,MATCH(UsagePerHour!$B92,Sales!$C$5:$C$18,0),MATCH(UsagePerHour!EM$4,Sales!$D$3:$ABF$3,0))/EM$2*INDEX(Usage!$D$5:$ABF$11,MATCH(UsagePerHour!$B$84,Usage!$C$5:$C$11,0),MATCH(UsagePerHour!EM$4,Usage!$D$3:$ABF$3,0)),"")</f>
        <v>40.388818372347018</v>
      </c>
      <c r="EN92" s="6">
        <f>IFERROR(INDEX(Sales!$D$5:$ABF$18,MATCH(UsagePerHour!$B92,Sales!$C$5:$C$18,0),MATCH(UsagePerHour!EN$4,Sales!$D$3:$ABF$3,0))/EN$2*INDEX(Usage!$D$5:$ABF$11,MATCH(UsagePerHour!$B$84,Usage!$C$5:$C$11,0),MATCH(UsagePerHour!EN$4,Usage!$D$3:$ABF$3,0)),"")</f>
        <v>82.520624346411552</v>
      </c>
      <c r="EO92" s="6">
        <f>IFERROR(INDEX(Sales!$D$5:$ABF$18,MATCH(UsagePerHour!$B92,Sales!$C$5:$C$18,0),MATCH(UsagePerHour!EO$4,Sales!$D$3:$ABF$3,0))/EO$2*INDEX(Usage!$D$5:$ABF$11,MATCH(UsagePerHour!$B$84,Usage!$C$5:$C$11,0),MATCH(UsagePerHour!EO$4,Usage!$D$3:$ABF$3,0)),"")</f>
        <v>31.340353630373336</v>
      </c>
      <c r="EP92" s="6">
        <f>IFERROR(INDEX(Sales!$D$5:$ABF$18,MATCH(UsagePerHour!$B92,Sales!$C$5:$C$18,0),MATCH(UsagePerHour!EP$4,Sales!$D$3:$ABF$3,0))/EP$2*INDEX(Usage!$D$5:$ABF$11,MATCH(UsagePerHour!$B$84,Usage!$C$5:$C$11,0),MATCH(UsagePerHour!EP$4,Usage!$D$3:$ABF$3,0)),"")</f>
        <v>56.664303098829073</v>
      </c>
      <c r="EQ92" s="6">
        <f>IFERROR(INDEX(Sales!$D$5:$ABF$18,MATCH(UsagePerHour!$B92,Sales!$C$5:$C$18,0),MATCH(UsagePerHour!EQ$4,Sales!$D$3:$ABF$3,0))/EQ$2*INDEX(Usage!$D$5:$ABF$11,MATCH(UsagePerHour!$B$84,Usage!$C$5:$C$11,0),MATCH(UsagePerHour!EQ$4,Usage!$D$3:$ABF$3,0)),"")</f>
        <v>45.285361485019543</v>
      </c>
      <c r="ER92" s="6">
        <f>IFERROR(INDEX(Sales!$D$5:$ABF$18,MATCH(UsagePerHour!$B92,Sales!$C$5:$C$18,0),MATCH(UsagePerHour!ER$4,Sales!$D$3:$ABF$3,0))/ER$2*INDEX(Usage!$D$5:$ABF$11,MATCH(UsagePerHour!$B$84,Usage!$C$5:$C$11,0),MATCH(UsagePerHour!ER$4,Usage!$D$3:$ABF$3,0)),"")</f>
        <v>62.296714654854192</v>
      </c>
      <c r="ES92" s="6">
        <f>IFERROR(INDEX(Sales!$D$5:$ABF$18,MATCH(UsagePerHour!$B92,Sales!$C$5:$C$18,0),MATCH(UsagePerHour!ES$4,Sales!$D$3:$ABF$3,0))/ES$2*INDEX(Usage!$D$5:$ABF$11,MATCH(UsagePerHour!$B$84,Usage!$C$5:$C$11,0),MATCH(UsagePerHour!ES$4,Usage!$D$3:$ABF$3,0)),"")</f>
        <v>250.52382057258046</v>
      </c>
      <c r="ET92" s="6">
        <f>IFERROR(INDEX(Sales!$D$5:$ABF$18,MATCH(UsagePerHour!$B92,Sales!$C$5:$C$18,0),MATCH(UsagePerHour!ET$4,Sales!$D$3:$ABF$3,0))/ET$2*INDEX(Usage!$D$5:$ABF$11,MATCH(UsagePerHour!$B$84,Usage!$C$5:$C$11,0),MATCH(UsagePerHour!ET$4,Usage!$D$3:$ABF$3,0)),"")</f>
        <v>31.092457995340002</v>
      </c>
      <c r="EU92" s="6">
        <f>IFERROR(INDEX(Sales!$D$5:$ABF$18,MATCH(UsagePerHour!$B92,Sales!$C$5:$C$18,0),MATCH(UsagePerHour!EU$4,Sales!$D$3:$ABF$3,0))/EU$2*INDEX(Usage!$D$5:$ABF$11,MATCH(UsagePerHour!$B$84,Usage!$C$5:$C$11,0),MATCH(UsagePerHour!EU$4,Usage!$D$3:$ABF$3,0)),"")</f>
        <v>90.291642543896032</v>
      </c>
      <c r="EV92" s="6">
        <f>IFERROR(INDEX(Sales!$D$5:$ABF$18,MATCH(UsagePerHour!$B92,Sales!$C$5:$C$18,0),MATCH(UsagePerHour!EV$4,Sales!$D$3:$ABF$3,0))/EV$2*INDEX(Usage!$D$5:$ABF$11,MATCH(UsagePerHour!$B$84,Usage!$C$5:$C$11,0),MATCH(UsagePerHour!EV$4,Usage!$D$3:$ABF$3,0)),"")</f>
        <v>60.55791106121179</v>
      </c>
      <c r="EW92" s="6">
        <f>IFERROR(INDEX(Sales!$D$5:$ABF$18,MATCH(UsagePerHour!$B92,Sales!$C$5:$C$18,0),MATCH(UsagePerHour!EW$4,Sales!$D$3:$ABF$3,0))/EW$2*INDEX(Usage!$D$5:$ABF$11,MATCH(UsagePerHour!$B$84,Usage!$C$5:$C$11,0),MATCH(UsagePerHour!EW$4,Usage!$D$3:$ABF$3,0)),"")</f>
        <v>26.678783361522807</v>
      </c>
      <c r="EX92" s="6">
        <f>IFERROR(INDEX(Sales!$D$5:$ABF$18,MATCH(UsagePerHour!$B92,Sales!$C$5:$C$18,0),MATCH(UsagePerHour!EX$4,Sales!$D$3:$ABF$3,0))/EX$2*INDEX(Usage!$D$5:$ABF$11,MATCH(UsagePerHour!$B$84,Usage!$C$5:$C$11,0),MATCH(UsagePerHour!EX$4,Usage!$D$3:$ABF$3,0)),"")</f>
        <v>30.913093818703093</v>
      </c>
      <c r="EY92" s="6">
        <f>IFERROR(INDEX(Sales!$D$5:$ABF$18,MATCH(UsagePerHour!$B92,Sales!$C$5:$C$18,0),MATCH(UsagePerHour!EY$4,Sales!$D$3:$ABF$3,0))/EY$2*INDEX(Usage!$D$5:$ABF$11,MATCH(UsagePerHour!$B$84,Usage!$C$5:$C$11,0),MATCH(UsagePerHour!EY$4,Usage!$D$3:$ABF$3,0)),"")</f>
        <v>44.146502452708482</v>
      </c>
      <c r="EZ92" s="6">
        <f>IFERROR(INDEX(Sales!$D$5:$ABF$18,MATCH(UsagePerHour!$B92,Sales!$C$5:$C$18,0),MATCH(UsagePerHour!EZ$4,Sales!$D$3:$ABF$3,0))/EZ$2*INDEX(Usage!$D$5:$ABF$11,MATCH(UsagePerHour!$B$84,Usage!$C$5:$C$11,0),MATCH(UsagePerHour!EZ$4,Usage!$D$3:$ABF$3,0)),"")</f>
        <v>253.53597510477576</v>
      </c>
      <c r="FA92" s="6">
        <f>IFERROR(INDEX(Sales!$D$5:$ABF$18,MATCH(UsagePerHour!$B92,Sales!$C$5:$C$18,0),MATCH(UsagePerHour!FA$4,Sales!$D$3:$ABF$3,0))/FA$2*INDEX(Usage!$D$5:$ABF$11,MATCH(UsagePerHour!$B$84,Usage!$C$5:$C$11,0),MATCH(UsagePerHour!FA$4,Usage!$D$3:$ABF$3,0)),"")</f>
        <v>58.091202920082608</v>
      </c>
      <c r="FB92" s="6">
        <f>IFERROR(INDEX(Sales!$D$5:$ABF$18,MATCH(UsagePerHour!$B92,Sales!$C$5:$C$18,0),MATCH(UsagePerHour!FB$4,Sales!$D$3:$ABF$3,0))/FB$2*INDEX(Usage!$D$5:$ABF$11,MATCH(UsagePerHour!$B$84,Usage!$C$5:$C$11,0),MATCH(UsagePerHour!FB$4,Usage!$D$3:$ABF$3,0)),"")</f>
        <v>18.298838882366372</v>
      </c>
      <c r="FC92" s="6">
        <f>IFERROR(INDEX(Sales!$D$5:$ABF$18,MATCH(UsagePerHour!$B92,Sales!$C$5:$C$18,0),MATCH(UsagePerHour!FC$4,Sales!$D$3:$ABF$3,0))/FC$2*INDEX(Usage!$D$5:$ABF$11,MATCH(UsagePerHour!$B$84,Usage!$C$5:$C$11,0),MATCH(UsagePerHour!FC$4,Usage!$D$3:$ABF$3,0)),"")</f>
        <v>40.473680880678224</v>
      </c>
      <c r="FD92" s="6">
        <f>IFERROR(INDEX(Sales!$D$5:$ABF$18,MATCH(UsagePerHour!$B92,Sales!$C$5:$C$18,0),MATCH(UsagePerHour!FD$4,Sales!$D$3:$ABF$3,0))/FD$2*INDEX(Usage!$D$5:$ABF$11,MATCH(UsagePerHour!$B$84,Usage!$C$5:$C$11,0),MATCH(UsagePerHour!FD$4,Usage!$D$3:$ABF$3,0)),"")</f>
        <v>16.837303206683995</v>
      </c>
      <c r="FE92" s="6">
        <f>IFERROR(INDEX(Sales!$D$5:$ABF$18,MATCH(UsagePerHour!$B92,Sales!$C$5:$C$18,0),MATCH(UsagePerHour!FE$4,Sales!$D$3:$ABF$3,0))/FE$2*INDEX(Usage!$D$5:$ABF$11,MATCH(UsagePerHour!$B$84,Usage!$C$5:$C$11,0),MATCH(UsagePerHour!FE$4,Usage!$D$3:$ABF$3,0)),"")</f>
        <v>2.1143508714774395</v>
      </c>
      <c r="FF92" s="6">
        <f>IFERROR(INDEX(Sales!$D$5:$ABF$18,MATCH(UsagePerHour!$B92,Sales!$C$5:$C$18,0),MATCH(UsagePerHour!FF$4,Sales!$D$3:$ABF$3,0))/FF$2*INDEX(Usage!$D$5:$ABF$11,MATCH(UsagePerHour!$B$84,Usage!$C$5:$C$11,0),MATCH(UsagePerHour!FF$4,Usage!$D$3:$ABF$3,0)),"")</f>
        <v>14.123935418105292</v>
      </c>
      <c r="FG92" s="6">
        <f>IFERROR(INDEX(Sales!$D$5:$ABF$18,MATCH(UsagePerHour!$B92,Sales!$C$5:$C$18,0),MATCH(UsagePerHour!FG$4,Sales!$D$3:$ABF$3,0))/FG$2*INDEX(Usage!$D$5:$ABF$11,MATCH(UsagePerHour!$B$84,Usage!$C$5:$C$11,0),MATCH(UsagePerHour!FG$4,Usage!$D$3:$ABF$3,0)),"")</f>
        <v>40.499563347025905</v>
      </c>
      <c r="FH92" s="6">
        <f>IFERROR(INDEX(Sales!$D$5:$ABF$18,MATCH(UsagePerHour!$B92,Sales!$C$5:$C$18,0),MATCH(UsagePerHour!FH$4,Sales!$D$3:$ABF$3,0))/FH$2*INDEX(Usage!$D$5:$ABF$11,MATCH(UsagePerHour!$B$84,Usage!$C$5:$C$11,0),MATCH(UsagePerHour!FH$4,Usage!$D$3:$ABF$3,0)),"")</f>
        <v>12.595319608473876</v>
      </c>
      <c r="FI92" s="6">
        <f>IFERROR(INDEX(Sales!$D$5:$ABF$18,MATCH(UsagePerHour!$B92,Sales!$C$5:$C$18,0),MATCH(UsagePerHour!FI$4,Sales!$D$3:$ABF$3,0))/FI$2*INDEX(Usage!$D$5:$ABF$11,MATCH(UsagePerHour!$B$84,Usage!$C$5:$C$11,0),MATCH(UsagePerHour!FI$4,Usage!$D$3:$ABF$3,0)),"")</f>
        <v>13.920129157483242</v>
      </c>
      <c r="FJ92" s="6">
        <f>IFERROR(INDEX(Sales!$D$5:$ABF$18,MATCH(UsagePerHour!$B92,Sales!$C$5:$C$18,0),MATCH(UsagePerHour!FJ$4,Sales!$D$3:$ABF$3,0))/FJ$2*INDEX(Usage!$D$5:$ABF$11,MATCH(UsagePerHour!$B$84,Usage!$C$5:$C$11,0),MATCH(UsagePerHour!FJ$4,Usage!$D$3:$ABF$3,0)),"")</f>
        <v>20.672411938371802</v>
      </c>
      <c r="FK92" s="6">
        <f>IFERROR(INDEX(Sales!$D$5:$ABF$18,MATCH(UsagePerHour!$B92,Sales!$C$5:$C$18,0),MATCH(UsagePerHour!FK$4,Sales!$D$3:$ABF$3,0))/FK$2*INDEX(Usage!$D$5:$ABF$11,MATCH(UsagePerHour!$B$84,Usage!$C$5:$C$11,0),MATCH(UsagePerHour!FK$4,Usage!$D$3:$ABF$3,0)),"")</f>
        <v>20.525140397264167</v>
      </c>
      <c r="FL92" s="6">
        <f>IFERROR(INDEX(Sales!$D$5:$ABF$18,MATCH(UsagePerHour!$B92,Sales!$C$5:$C$18,0),MATCH(UsagePerHour!FL$4,Sales!$D$3:$ABF$3,0))/FL$2*INDEX(Usage!$D$5:$ABF$11,MATCH(UsagePerHour!$B$84,Usage!$C$5:$C$11,0),MATCH(UsagePerHour!FL$4,Usage!$D$3:$ABF$3,0)),"")</f>
        <v>41.034574371731857</v>
      </c>
      <c r="FM92" s="6">
        <f>IFERROR(INDEX(Sales!$D$5:$ABF$18,MATCH(UsagePerHour!$B92,Sales!$C$5:$C$18,0),MATCH(UsagePerHour!FM$4,Sales!$D$3:$ABF$3,0))/FM$2*INDEX(Usage!$D$5:$ABF$11,MATCH(UsagePerHour!$B$84,Usage!$C$5:$C$11,0),MATCH(UsagePerHour!FM$4,Usage!$D$3:$ABF$3,0)),"")</f>
        <v>74.22692557385875</v>
      </c>
      <c r="FN92" s="6">
        <f>IFERROR(INDEX(Sales!$D$5:$ABF$18,MATCH(UsagePerHour!$B92,Sales!$C$5:$C$18,0),MATCH(UsagePerHour!FN$4,Sales!$D$3:$ABF$3,0))/FN$2*INDEX(Usage!$D$5:$ABF$11,MATCH(UsagePerHour!$B$84,Usage!$C$5:$C$11,0),MATCH(UsagePerHour!FN$4,Usage!$D$3:$ABF$3,0)),"")</f>
        <v>120.63650667539063</v>
      </c>
      <c r="FO92" s="6">
        <f>IFERROR(INDEX(Sales!$D$5:$ABF$18,MATCH(UsagePerHour!$B92,Sales!$C$5:$C$18,0),MATCH(UsagePerHour!FO$4,Sales!$D$3:$ABF$3,0))/FO$2*INDEX(Usage!$D$5:$ABF$11,MATCH(UsagePerHour!$B$84,Usage!$C$5:$C$11,0),MATCH(UsagePerHour!FO$4,Usage!$D$3:$ABF$3,0)),"")</f>
        <v>81.750672404518568</v>
      </c>
      <c r="FP92" s="6">
        <f>IFERROR(INDEX(Sales!$D$5:$ABF$18,MATCH(UsagePerHour!$B92,Sales!$C$5:$C$18,0),MATCH(UsagePerHour!FP$4,Sales!$D$3:$ABF$3,0))/FP$2*INDEX(Usage!$D$5:$ABF$11,MATCH(UsagePerHour!$B$84,Usage!$C$5:$C$11,0),MATCH(UsagePerHour!FP$4,Usage!$D$3:$ABF$3,0)),"")</f>
        <v>35.52143416832282</v>
      </c>
      <c r="FQ92" s="6">
        <f>IFERROR(INDEX(Sales!$D$5:$ABF$18,MATCH(UsagePerHour!$B92,Sales!$C$5:$C$18,0),MATCH(UsagePerHour!FQ$4,Sales!$D$3:$ABF$3,0))/FQ$2*INDEX(Usage!$D$5:$ABF$11,MATCH(UsagePerHour!$B$84,Usage!$C$5:$C$11,0),MATCH(UsagePerHour!FQ$4,Usage!$D$3:$ABF$3,0)),"")</f>
        <v>34.261566605014103</v>
      </c>
      <c r="FR92" s="6">
        <f>IFERROR(INDEX(Sales!$D$5:$ABF$18,MATCH(UsagePerHour!$B92,Sales!$C$5:$C$18,0),MATCH(UsagePerHour!FR$4,Sales!$D$3:$ABF$3,0))/FR$2*INDEX(Usage!$D$5:$ABF$11,MATCH(UsagePerHour!$B$84,Usage!$C$5:$C$11,0),MATCH(UsagePerHour!FR$4,Usage!$D$3:$ABF$3,0)),"")</f>
        <v>26.329785925196848</v>
      </c>
      <c r="FS92" s="6">
        <f>IFERROR(INDEX(Sales!$D$5:$ABF$18,MATCH(UsagePerHour!$B92,Sales!$C$5:$C$18,0),MATCH(UsagePerHour!FS$4,Sales!$D$3:$ABF$3,0))/FS$2*INDEX(Usage!$D$5:$ABF$11,MATCH(UsagePerHour!$B$84,Usage!$C$5:$C$11,0),MATCH(UsagePerHour!FS$4,Usage!$D$3:$ABF$3,0)),"")</f>
        <v>71.011118378024861</v>
      </c>
      <c r="FT92" s="6">
        <f>IFERROR(INDEX(Sales!$D$5:$ABF$18,MATCH(UsagePerHour!$B92,Sales!$C$5:$C$18,0),MATCH(UsagePerHour!FT$4,Sales!$D$3:$ABF$3,0))/FT$2*INDEX(Usage!$D$5:$ABF$11,MATCH(UsagePerHour!$B$84,Usage!$C$5:$C$11,0),MATCH(UsagePerHour!FT$4,Usage!$D$3:$ABF$3,0)),"")</f>
        <v>35.673348280516237</v>
      </c>
      <c r="FU92" s="6">
        <f>IFERROR(INDEX(Sales!$D$5:$ABF$18,MATCH(UsagePerHour!$B92,Sales!$C$5:$C$18,0),MATCH(UsagePerHour!FU$4,Sales!$D$3:$ABF$3,0))/FU$2*INDEX(Usage!$D$5:$ABF$11,MATCH(UsagePerHour!$B$84,Usage!$C$5:$C$11,0),MATCH(UsagePerHour!FU$4,Usage!$D$3:$ABF$3,0)),"")</f>
        <v>265.37860046830144</v>
      </c>
      <c r="FV92" s="6">
        <f>IFERROR(INDEX(Sales!$D$5:$ABF$18,MATCH(UsagePerHour!$B92,Sales!$C$5:$C$18,0),MATCH(UsagePerHour!FV$4,Sales!$D$3:$ABF$3,0))/FV$2*INDEX(Usage!$D$5:$ABF$11,MATCH(UsagePerHour!$B$84,Usage!$C$5:$C$11,0),MATCH(UsagePerHour!FV$4,Usage!$D$3:$ABF$3,0)),"")</f>
        <v>51.851996744670828</v>
      </c>
      <c r="FW92" s="6">
        <f>IFERROR(INDEX(Sales!$D$5:$ABF$18,MATCH(UsagePerHour!$B92,Sales!$C$5:$C$18,0),MATCH(UsagePerHour!FW$4,Sales!$D$3:$ABF$3,0))/FW$2*INDEX(Usage!$D$5:$ABF$11,MATCH(UsagePerHour!$B$84,Usage!$C$5:$C$11,0),MATCH(UsagePerHour!FW$4,Usage!$D$3:$ABF$3,0)),"")</f>
        <v>66.453216776907766</v>
      </c>
      <c r="FX92" s="6">
        <f>IFERROR(INDEX(Sales!$D$5:$ABF$18,MATCH(UsagePerHour!$B92,Sales!$C$5:$C$18,0),MATCH(UsagePerHour!FX$4,Sales!$D$3:$ABF$3,0))/FX$2*INDEX(Usage!$D$5:$ABF$11,MATCH(UsagePerHour!$B$84,Usage!$C$5:$C$11,0),MATCH(UsagePerHour!FX$4,Usage!$D$3:$ABF$3,0)),"")</f>
        <v>29.749646057387071</v>
      </c>
      <c r="FY92" s="6">
        <f>IFERROR(INDEX(Sales!$D$5:$ABF$18,MATCH(UsagePerHour!$B92,Sales!$C$5:$C$18,0),MATCH(UsagePerHour!FY$4,Sales!$D$3:$ABF$3,0))/FY$2*INDEX(Usage!$D$5:$ABF$11,MATCH(UsagePerHour!$B$84,Usage!$C$5:$C$11,0),MATCH(UsagePerHour!FY$4,Usage!$D$3:$ABF$3,0)),"")</f>
        <v>22.672336750178438</v>
      </c>
      <c r="FZ92" s="6">
        <f>IFERROR(INDEX(Sales!$D$5:$ABF$18,MATCH(UsagePerHour!$B92,Sales!$C$5:$C$18,0),MATCH(UsagePerHour!FZ$4,Sales!$D$3:$ABF$3,0))/FZ$2*INDEX(Usage!$D$5:$ABF$11,MATCH(UsagePerHour!$B$84,Usage!$C$5:$C$11,0),MATCH(UsagePerHour!FZ$4,Usage!$D$3:$ABF$3,0)),"")</f>
        <v>53.53543311498742</v>
      </c>
      <c r="GA92" s="6">
        <f>IFERROR(INDEX(Sales!$D$5:$ABF$18,MATCH(UsagePerHour!$B92,Sales!$C$5:$C$18,0),MATCH(UsagePerHour!GA$4,Sales!$D$3:$ABF$3,0))/GA$2*INDEX(Usage!$D$5:$ABF$11,MATCH(UsagePerHour!$B$84,Usage!$C$5:$C$11,0),MATCH(UsagePerHour!GA$4,Usage!$D$3:$ABF$3,0)),"")</f>
        <v>53.293967493227754</v>
      </c>
      <c r="GB92" s="6">
        <f>IFERROR(INDEX(Sales!$D$5:$ABF$18,MATCH(UsagePerHour!$B92,Sales!$C$5:$C$18,0),MATCH(UsagePerHour!GB$4,Sales!$D$3:$ABF$3,0))/GB$2*INDEX(Usage!$D$5:$ABF$11,MATCH(UsagePerHour!$B$84,Usage!$C$5:$C$11,0),MATCH(UsagePerHour!GB$4,Usage!$D$3:$ABF$3,0)),"")</f>
        <v>202.16387282768895</v>
      </c>
      <c r="GC92" s="6">
        <f>IFERROR(INDEX(Sales!$D$5:$ABF$18,MATCH(UsagePerHour!$B92,Sales!$C$5:$C$18,0),MATCH(UsagePerHour!GC$4,Sales!$D$3:$ABF$3,0))/GC$2*INDEX(Usage!$D$5:$ABF$11,MATCH(UsagePerHour!$B$84,Usage!$C$5:$C$11,0),MATCH(UsagePerHour!GC$4,Usage!$D$3:$ABF$3,0)),"")</f>
        <v>53.030545593542371</v>
      </c>
      <c r="GD92" s="6">
        <f>IFERROR(INDEX(Sales!$D$5:$ABF$18,MATCH(UsagePerHour!$B92,Sales!$C$5:$C$18,0),MATCH(UsagePerHour!GD$4,Sales!$D$3:$ABF$3,0))/GD$2*INDEX(Usage!$D$5:$ABF$11,MATCH(UsagePerHour!$B$84,Usage!$C$5:$C$11,0),MATCH(UsagePerHour!GD$4,Usage!$D$3:$ABF$3,0)),"")</f>
        <v>61.40140870941778</v>
      </c>
      <c r="GE92" s="6">
        <f>IFERROR(INDEX(Sales!$D$5:$ABF$18,MATCH(UsagePerHour!$B92,Sales!$C$5:$C$18,0),MATCH(UsagePerHour!GE$4,Sales!$D$3:$ABF$3,0))/GE$2*INDEX(Usage!$D$5:$ABF$11,MATCH(UsagePerHour!$B$84,Usage!$C$5:$C$11,0),MATCH(UsagePerHour!GE$4,Usage!$D$3:$ABF$3,0)),"")</f>
        <v>37.948673390913392</v>
      </c>
      <c r="GF92" s="6">
        <f>IFERROR(INDEX(Sales!$D$5:$ABF$18,MATCH(UsagePerHour!$B92,Sales!$C$5:$C$18,0),MATCH(UsagePerHour!GF$4,Sales!$D$3:$ABF$3,0))/GF$2*INDEX(Usage!$D$5:$ABF$11,MATCH(UsagePerHour!$B$84,Usage!$C$5:$C$11,0),MATCH(UsagePerHour!GF$4,Usage!$D$3:$ABF$3,0)),"")</f>
        <v>19.287975863394152</v>
      </c>
      <c r="GG92" s="6">
        <f>IFERROR(INDEX(Sales!$D$5:$ABF$18,MATCH(UsagePerHour!$B92,Sales!$C$5:$C$18,0),MATCH(UsagePerHour!GG$4,Sales!$D$3:$ABF$3,0))/GG$2*INDEX(Usage!$D$5:$ABF$11,MATCH(UsagePerHour!$B$84,Usage!$C$5:$C$11,0),MATCH(UsagePerHour!GG$4,Usage!$D$3:$ABF$3,0)),"")</f>
        <v>40.996174811131297</v>
      </c>
      <c r="GH92" s="6">
        <f>IFERROR(INDEX(Sales!$D$5:$ABF$18,MATCH(UsagePerHour!$B92,Sales!$C$5:$C$18,0),MATCH(UsagePerHour!GH$4,Sales!$D$3:$ABF$3,0))/GH$2*INDEX(Usage!$D$5:$ABF$11,MATCH(UsagePerHour!$B$84,Usage!$C$5:$C$11,0),MATCH(UsagePerHour!GH$4,Usage!$D$3:$ABF$3,0)),"")</f>
        <v>43.571368044659444</v>
      </c>
      <c r="GI92" s="6">
        <f>IFERROR(INDEX(Sales!$D$5:$ABF$18,MATCH(UsagePerHour!$B92,Sales!$C$5:$C$18,0),MATCH(UsagePerHour!GI$4,Sales!$D$3:$ABF$3,0))/GI$2*INDEX(Usage!$D$5:$ABF$11,MATCH(UsagePerHour!$B$84,Usage!$C$5:$C$11,0),MATCH(UsagePerHour!GI$4,Usage!$D$3:$ABF$3,0)),"")</f>
        <v>276.09853695994826</v>
      </c>
      <c r="GJ92" s="6">
        <f>IFERROR(INDEX(Sales!$D$5:$ABF$18,MATCH(UsagePerHour!$B92,Sales!$C$5:$C$18,0),MATCH(UsagePerHour!GJ$4,Sales!$D$3:$ABF$3,0))/GJ$2*INDEX(Usage!$D$5:$ABF$11,MATCH(UsagePerHour!$B$84,Usage!$C$5:$C$11,0),MATCH(UsagePerHour!GJ$4,Usage!$D$3:$ABF$3,0)),"")</f>
        <v>31.861778852144443</v>
      </c>
      <c r="GK92" s="6">
        <f>IFERROR(INDEX(Sales!$D$5:$ABF$18,MATCH(UsagePerHour!$B92,Sales!$C$5:$C$18,0),MATCH(UsagePerHour!GK$4,Sales!$D$3:$ABF$3,0))/GK$2*INDEX(Usage!$D$5:$ABF$11,MATCH(UsagePerHour!$B$84,Usage!$C$5:$C$11,0),MATCH(UsagePerHour!GK$4,Usage!$D$3:$ABF$3,0)),"")</f>
        <v>48.253519708908918</v>
      </c>
      <c r="GL92" s="6">
        <f>IFERROR(INDEX(Sales!$D$5:$ABF$18,MATCH(UsagePerHour!$B92,Sales!$C$5:$C$18,0),MATCH(UsagePerHour!GL$4,Sales!$D$3:$ABF$3,0))/GL$2*INDEX(Usage!$D$5:$ABF$11,MATCH(UsagePerHour!$B$84,Usage!$C$5:$C$11,0),MATCH(UsagePerHour!GL$4,Usage!$D$3:$ABF$3,0)),"")</f>
        <v>40.096715300233626</v>
      </c>
      <c r="GM92" s="6">
        <f>IFERROR(INDEX(Sales!$D$5:$ABF$18,MATCH(UsagePerHour!$B92,Sales!$C$5:$C$18,0),MATCH(UsagePerHour!GM$4,Sales!$D$3:$ABF$3,0))/GM$2*INDEX(Usage!$D$5:$ABF$11,MATCH(UsagePerHour!$B$84,Usage!$C$5:$C$11,0),MATCH(UsagePerHour!GM$4,Usage!$D$3:$ABF$3,0)),"")</f>
        <v>22.074505157513244</v>
      </c>
      <c r="GN92" s="6">
        <f>IFERROR(INDEX(Sales!$D$5:$ABF$18,MATCH(UsagePerHour!$B92,Sales!$C$5:$C$18,0),MATCH(UsagePerHour!GN$4,Sales!$D$3:$ABF$3,0))/GN$2*INDEX(Usage!$D$5:$ABF$11,MATCH(UsagePerHour!$B$84,Usage!$C$5:$C$11,0),MATCH(UsagePerHour!GN$4,Usage!$D$3:$ABF$3,0)),"")</f>
        <v>34.789839892263956</v>
      </c>
      <c r="GO92" s="6">
        <f>IFERROR(INDEX(Sales!$D$5:$ABF$18,MATCH(UsagePerHour!$B92,Sales!$C$5:$C$18,0),MATCH(UsagePerHour!GO$4,Sales!$D$3:$ABF$3,0))/GO$2*INDEX(Usage!$D$5:$ABF$11,MATCH(UsagePerHour!$B$84,Usage!$C$5:$C$11,0),MATCH(UsagePerHour!GO$4,Usage!$D$3:$ABF$3,0)),"")</f>
        <v>46.124183136953633</v>
      </c>
      <c r="GP92" s="6">
        <f>IFERROR(INDEX(Sales!$D$5:$ABF$18,MATCH(UsagePerHour!$B92,Sales!$C$5:$C$18,0),MATCH(UsagePerHour!GP$4,Sales!$D$3:$ABF$3,0))/GP$2*INDEX(Usage!$D$5:$ABF$11,MATCH(UsagePerHour!$B$84,Usage!$C$5:$C$11,0),MATCH(UsagePerHour!GP$4,Usage!$D$3:$ABF$3,0)),"")</f>
        <v>423.63815011082573</v>
      </c>
      <c r="GQ92" s="6">
        <f>IFERROR(INDEX(Sales!$D$5:$ABF$18,MATCH(UsagePerHour!$B92,Sales!$C$5:$C$18,0),MATCH(UsagePerHour!GQ$4,Sales!$D$3:$ABF$3,0))/GQ$2*INDEX(Usage!$D$5:$ABF$11,MATCH(UsagePerHour!$B$84,Usage!$C$5:$C$11,0),MATCH(UsagePerHour!GQ$4,Usage!$D$3:$ABF$3,0)),"")</f>
        <v>61.969807681066229</v>
      </c>
      <c r="GR92" s="6">
        <f>IFERROR(INDEX(Sales!$D$5:$ABF$18,MATCH(UsagePerHour!$B92,Sales!$C$5:$C$18,0),MATCH(UsagePerHour!GR$4,Sales!$D$3:$ABF$3,0))/GR$2*INDEX(Usage!$D$5:$ABF$11,MATCH(UsagePerHour!$B$84,Usage!$C$5:$C$11,0),MATCH(UsagePerHour!GR$4,Usage!$D$3:$ABF$3,0)),"")</f>
        <v>75.428072264396107</v>
      </c>
      <c r="GS92" s="6">
        <f>IFERROR(INDEX(Sales!$D$5:$ABF$18,MATCH(UsagePerHour!$B92,Sales!$C$5:$C$18,0),MATCH(UsagePerHour!GS$4,Sales!$D$3:$ABF$3,0))/GS$2*INDEX(Usage!$D$5:$ABF$11,MATCH(UsagePerHour!$B$84,Usage!$C$5:$C$11,0),MATCH(UsagePerHour!GS$4,Usage!$D$3:$ABF$3,0)),"")</f>
        <v>36.330154013292429</v>
      </c>
      <c r="GT92" s="6">
        <f>IFERROR(INDEX(Sales!$D$5:$ABF$18,MATCH(UsagePerHour!$B92,Sales!$C$5:$C$18,0),MATCH(UsagePerHour!GT$4,Sales!$D$3:$ABF$3,0))/GT$2*INDEX(Usage!$D$5:$ABF$11,MATCH(UsagePerHour!$B$84,Usage!$C$5:$C$11,0),MATCH(UsagePerHour!GT$4,Usage!$D$3:$ABF$3,0)),"")</f>
        <v>53.721385731661279</v>
      </c>
      <c r="GU92" s="6">
        <f>IFERROR(INDEX(Sales!$D$5:$ABF$18,MATCH(UsagePerHour!$B92,Sales!$C$5:$C$18,0),MATCH(UsagePerHour!GU$4,Sales!$D$3:$ABF$3,0))/GU$2*INDEX(Usage!$D$5:$ABF$11,MATCH(UsagePerHour!$B$84,Usage!$C$5:$C$11,0),MATCH(UsagePerHour!GU$4,Usage!$D$3:$ABF$3,0)),"")</f>
        <v>26.640766466457567</v>
      </c>
      <c r="GV92" s="6">
        <f>IFERROR(INDEX(Sales!$D$5:$ABF$18,MATCH(UsagePerHour!$B92,Sales!$C$5:$C$18,0),MATCH(UsagePerHour!GV$4,Sales!$D$3:$ABF$3,0))/GV$2*INDEX(Usage!$D$5:$ABF$11,MATCH(UsagePerHour!$B$84,Usage!$C$5:$C$11,0),MATCH(UsagePerHour!GV$4,Usage!$D$3:$ABF$3,0)),"")</f>
        <v>38.666480430206228</v>
      </c>
      <c r="GW92" s="6">
        <f>IFERROR(INDEX(Sales!$D$5:$ABF$18,MATCH(UsagePerHour!$B92,Sales!$C$5:$C$18,0),MATCH(UsagePerHour!GW$4,Sales!$D$3:$ABF$3,0))/GW$2*INDEX(Usage!$D$5:$ABF$11,MATCH(UsagePerHour!$B$84,Usage!$C$5:$C$11,0),MATCH(UsagePerHour!GW$4,Usage!$D$3:$ABF$3,0)),"")</f>
        <v>248.59164082518407</v>
      </c>
      <c r="GX92" s="6">
        <f>IFERROR(INDEX(Sales!$D$5:$ABF$18,MATCH(UsagePerHour!$B92,Sales!$C$5:$C$18,0),MATCH(UsagePerHour!GX$4,Sales!$D$3:$ABF$3,0))/GX$2*INDEX(Usage!$D$5:$ABF$11,MATCH(UsagePerHour!$B$84,Usage!$C$5:$C$11,0),MATCH(UsagePerHour!GX$4,Usage!$D$3:$ABF$3,0)),"")</f>
        <v>38.735275615700274</v>
      </c>
      <c r="GY92" s="6">
        <f>IFERROR(INDEX(Sales!$D$5:$ABF$18,MATCH(UsagePerHour!$B92,Sales!$C$5:$C$18,0),MATCH(UsagePerHour!GY$4,Sales!$D$3:$ABF$3,0))/GY$2*INDEX(Usage!$D$5:$ABF$11,MATCH(UsagePerHour!$B$84,Usage!$C$5:$C$11,0),MATCH(UsagePerHour!GY$4,Usage!$D$3:$ABF$3,0)),"")</f>
        <v>24.372824970639254</v>
      </c>
      <c r="GZ92" s="6">
        <f>IFERROR(INDEX(Sales!$D$5:$ABF$18,MATCH(UsagePerHour!$B92,Sales!$C$5:$C$18,0),MATCH(UsagePerHour!GZ$4,Sales!$D$3:$ABF$3,0))/GZ$2*INDEX(Usage!$D$5:$ABF$11,MATCH(UsagePerHour!$B$84,Usage!$C$5:$C$11,0),MATCH(UsagePerHour!GZ$4,Usage!$D$3:$ABF$3,0)),"")</f>
        <v>95.557285429141714</v>
      </c>
      <c r="HA92" s="6">
        <f>IFERROR(INDEX(Sales!$D$5:$ABF$18,MATCH(UsagePerHour!$B92,Sales!$C$5:$C$18,0),MATCH(UsagePerHour!HA$4,Sales!$D$3:$ABF$3,0))/HA$2*INDEX(Usage!$D$5:$ABF$11,MATCH(UsagePerHour!$B$84,Usage!$C$5:$C$11,0),MATCH(UsagePerHour!HA$4,Usage!$D$3:$ABF$3,0)),"")</f>
        <v>52.395700907370568</v>
      </c>
      <c r="HB92" s="6">
        <f>IFERROR(INDEX(Sales!$D$5:$ABF$18,MATCH(UsagePerHour!$B92,Sales!$C$5:$C$18,0),MATCH(UsagePerHour!HB$4,Sales!$D$3:$ABF$3,0))/HB$2*INDEX(Usage!$D$5:$ABF$11,MATCH(UsagePerHour!$B$84,Usage!$C$5:$C$11,0),MATCH(UsagePerHour!HB$4,Usage!$D$3:$ABF$3,0)),"")</f>
        <v>39.309918979099223</v>
      </c>
      <c r="HC92" s="6">
        <f>IFERROR(INDEX(Sales!$D$5:$ABF$18,MATCH(UsagePerHour!$B92,Sales!$C$5:$C$18,0),MATCH(UsagePerHour!HC$4,Sales!$D$3:$ABF$3,0))/HC$2*INDEX(Usage!$D$5:$ABF$11,MATCH(UsagePerHour!$B$84,Usage!$C$5:$C$11,0),MATCH(UsagePerHour!HC$4,Usage!$D$3:$ABF$3,0)),"")</f>
        <v>40.4204099251168</v>
      </c>
      <c r="HD92" s="6">
        <f>IFERROR(INDEX(Sales!$D$5:$ABF$18,MATCH(UsagePerHour!$B92,Sales!$C$5:$C$18,0),MATCH(UsagePerHour!HD$4,Sales!$D$3:$ABF$3,0))/HD$2*INDEX(Usage!$D$5:$ABF$11,MATCH(UsagePerHour!$B$84,Usage!$C$5:$C$11,0),MATCH(UsagePerHour!HD$4,Usage!$D$3:$ABF$3,0)),"")</f>
        <v>197.26969129266107</v>
      </c>
      <c r="HE92" s="6">
        <f>IFERROR(INDEX(Sales!$D$5:$ABF$18,MATCH(UsagePerHour!$B92,Sales!$C$5:$C$18,0),MATCH(UsagePerHour!HE$4,Sales!$D$3:$ABF$3,0))/HE$2*INDEX(Usage!$D$5:$ABF$11,MATCH(UsagePerHour!$B$84,Usage!$C$5:$C$11,0),MATCH(UsagePerHour!HE$4,Usage!$D$3:$ABF$3,0)),"")</f>
        <v>23.647113734764094</v>
      </c>
      <c r="HF92" s="6">
        <f>IFERROR(INDEX(Sales!$D$5:$ABF$18,MATCH(UsagePerHour!$B92,Sales!$C$5:$C$18,0),MATCH(UsagePerHour!HF$4,Sales!$D$3:$ABF$3,0))/HF$2*INDEX(Usage!$D$5:$ABF$11,MATCH(UsagePerHour!$B$84,Usage!$C$5:$C$11,0),MATCH(UsagePerHour!HF$4,Usage!$D$3:$ABF$3,0)),"")</f>
        <v>53.232278128527</v>
      </c>
      <c r="HG92" s="6">
        <f>IFERROR(INDEX(Sales!$D$5:$ABF$18,MATCH(UsagePerHour!$B92,Sales!$C$5:$C$18,0),MATCH(UsagePerHour!HG$4,Sales!$D$3:$ABF$3,0))/HG$2*INDEX(Usage!$D$5:$ABF$11,MATCH(UsagePerHour!$B$84,Usage!$C$5:$C$11,0),MATCH(UsagePerHour!HG$4,Usage!$D$3:$ABF$3,0)),"")</f>
        <v>45.76510350245119</v>
      </c>
      <c r="HH92" s="6">
        <f>IFERROR(INDEX(Sales!$D$5:$ABF$18,MATCH(UsagePerHour!$B92,Sales!$C$5:$C$18,0),MATCH(UsagePerHour!HH$4,Sales!$D$3:$ABF$3,0))/HH$2*INDEX(Usage!$D$5:$ABF$11,MATCH(UsagePerHour!$B$84,Usage!$C$5:$C$11,0),MATCH(UsagePerHour!HH$4,Usage!$D$3:$ABF$3,0)),"")</f>
        <v>24.825352008807464</v>
      </c>
      <c r="HI92" s="6">
        <f>IFERROR(INDEX(Sales!$D$5:$ABF$18,MATCH(UsagePerHour!$B92,Sales!$C$5:$C$18,0),MATCH(UsagePerHour!HI$4,Sales!$D$3:$ABF$3,0))/HI$2*INDEX(Usage!$D$5:$ABF$11,MATCH(UsagePerHour!$B$84,Usage!$C$5:$C$11,0),MATCH(UsagePerHour!HI$4,Usage!$D$3:$ABF$3,0)),"")</f>
        <v>29.248752935580722</v>
      </c>
      <c r="HJ92" s="6">
        <f>IFERROR(INDEX(Sales!$D$5:$ABF$18,MATCH(UsagePerHour!$B92,Sales!$C$5:$C$18,0),MATCH(UsagePerHour!HJ$4,Sales!$D$3:$ABF$3,0))/HJ$2*INDEX(Usage!$D$5:$ABF$11,MATCH(UsagePerHour!$B$84,Usage!$C$5:$C$11,0),MATCH(UsagePerHour!HJ$4,Usage!$D$3:$ABF$3,0)),"")</f>
        <v>48.944509164156521</v>
      </c>
      <c r="HK92" s="6">
        <f>IFERROR(INDEX(Sales!$D$5:$ABF$18,MATCH(UsagePerHour!$B92,Sales!$C$5:$C$18,0),MATCH(UsagePerHour!HK$4,Sales!$D$3:$ABF$3,0))/HK$2*INDEX(Usage!$D$5:$ABF$11,MATCH(UsagePerHour!$B$84,Usage!$C$5:$C$11,0),MATCH(UsagePerHour!HK$4,Usage!$D$3:$ABF$3,0)),"")</f>
        <v>192.3710000095115</v>
      </c>
      <c r="HL92" s="6">
        <f>IFERROR(INDEX(Sales!$D$5:$ABF$18,MATCH(UsagePerHour!$B92,Sales!$C$5:$C$18,0),MATCH(UsagePerHour!HL$4,Sales!$D$3:$ABF$3,0))/HL$2*INDEX(Usage!$D$5:$ABF$11,MATCH(UsagePerHour!$B$84,Usage!$C$5:$C$11,0),MATCH(UsagePerHour!HL$4,Usage!$D$3:$ABF$3,0)),"")</f>
        <v>50.613437658388243</v>
      </c>
      <c r="HM92" s="6">
        <f>IFERROR(INDEX(Sales!$D$5:$ABF$18,MATCH(UsagePerHour!$B92,Sales!$C$5:$C$18,0),MATCH(UsagePerHour!HM$4,Sales!$D$3:$ABF$3,0))/HM$2*INDEX(Usage!$D$5:$ABF$11,MATCH(UsagePerHour!$B$84,Usage!$C$5:$C$11,0),MATCH(UsagePerHour!HM$4,Usage!$D$3:$ABF$3,0)),"")</f>
        <v>100.37953182786059</v>
      </c>
      <c r="HN92" s="6">
        <f>IFERROR(INDEX(Sales!$D$5:$ABF$18,MATCH(UsagePerHour!$B92,Sales!$C$5:$C$18,0),MATCH(UsagePerHour!HN$4,Sales!$D$3:$ABF$3,0))/HN$2*INDEX(Usage!$D$5:$ABF$11,MATCH(UsagePerHour!$B$84,Usage!$C$5:$C$11,0),MATCH(UsagePerHour!HN$4,Usage!$D$3:$ABF$3,0)),"")</f>
        <v>24.710924813413435</v>
      </c>
      <c r="HO92" s="6">
        <f>IFERROR(INDEX(Sales!$D$5:$ABF$18,MATCH(UsagePerHour!$B92,Sales!$C$5:$C$18,0),MATCH(UsagePerHour!HO$4,Sales!$D$3:$ABF$3,0))/HO$2*INDEX(Usage!$D$5:$ABF$11,MATCH(UsagePerHour!$B$84,Usage!$C$5:$C$11,0),MATCH(UsagePerHour!HO$4,Usage!$D$3:$ABF$3,0)),"")</f>
        <v>27.457350543102734</v>
      </c>
      <c r="HP92" s="6">
        <f>IFERROR(INDEX(Sales!$D$5:$ABF$18,MATCH(UsagePerHour!$B92,Sales!$C$5:$C$18,0),MATCH(UsagePerHour!HP$4,Sales!$D$3:$ABF$3,0))/HP$2*INDEX(Usage!$D$5:$ABF$11,MATCH(UsagePerHour!$B$84,Usage!$C$5:$C$11,0),MATCH(UsagePerHour!HP$4,Usage!$D$3:$ABF$3,0)),"")</f>
        <v>47.735750131076323</v>
      </c>
      <c r="HQ92" s="6">
        <f>IFERROR(INDEX(Sales!$D$5:$ABF$18,MATCH(UsagePerHour!$B92,Sales!$C$5:$C$18,0),MATCH(UsagePerHour!HQ$4,Sales!$D$3:$ABF$3,0))/HQ$2*INDEX(Usage!$D$5:$ABF$11,MATCH(UsagePerHour!$B$84,Usage!$C$5:$C$11,0),MATCH(UsagePerHour!HQ$4,Usage!$D$3:$ABF$3,0)),"")</f>
        <v>65.117369692666074</v>
      </c>
      <c r="HR92" s="6">
        <f>IFERROR(INDEX(Sales!$D$5:$ABF$18,MATCH(UsagePerHour!$B92,Sales!$C$5:$C$18,0),MATCH(UsagePerHour!HR$4,Sales!$D$3:$ABF$3,0))/HR$2*INDEX(Usage!$D$5:$ABF$11,MATCH(UsagePerHour!$B$84,Usage!$C$5:$C$11,0),MATCH(UsagePerHour!HR$4,Usage!$D$3:$ABF$3,0)),"")</f>
        <v>359.43170732546895</v>
      </c>
      <c r="HS92" s="6">
        <f>IFERROR(INDEX(Sales!$D$5:$ABF$18,MATCH(UsagePerHour!$B92,Sales!$C$5:$C$18,0),MATCH(UsagePerHour!HS$4,Sales!$D$3:$ABF$3,0))/HS$2*INDEX(Usage!$D$5:$ABF$11,MATCH(UsagePerHour!$B$84,Usage!$C$5:$C$11,0),MATCH(UsagePerHour!HS$4,Usage!$D$3:$ABF$3,0)),"")</f>
        <v>43.608719424712177</v>
      </c>
      <c r="HT92" s="6">
        <f>IFERROR(INDEX(Sales!$D$5:$ABF$18,MATCH(UsagePerHour!$B92,Sales!$C$5:$C$18,0),MATCH(UsagePerHour!HT$4,Sales!$D$3:$ABF$3,0))/HT$2*INDEX(Usage!$D$5:$ABF$11,MATCH(UsagePerHour!$B$84,Usage!$C$5:$C$11,0),MATCH(UsagePerHour!HT$4,Usage!$D$3:$ABF$3,0)),"")</f>
        <v>59.770168356798266</v>
      </c>
      <c r="HU92" s="6">
        <f>IFERROR(INDEX(Sales!$D$5:$ABF$18,MATCH(UsagePerHour!$B92,Sales!$C$5:$C$18,0),MATCH(UsagePerHour!HU$4,Sales!$D$3:$ABF$3,0))/HU$2*INDEX(Usage!$D$5:$ABF$11,MATCH(UsagePerHour!$B$84,Usage!$C$5:$C$11,0),MATCH(UsagePerHour!HU$4,Usage!$D$3:$ABF$3,0)),"")</f>
        <v>30.952989656673623</v>
      </c>
      <c r="HV92" s="6">
        <f>IFERROR(INDEX(Sales!$D$5:$ABF$18,MATCH(UsagePerHour!$B92,Sales!$C$5:$C$18,0),MATCH(UsagePerHour!HV$4,Sales!$D$3:$ABF$3,0))/HV$2*INDEX(Usage!$D$5:$ABF$11,MATCH(UsagePerHour!$B$84,Usage!$C$5:$C$11,0),MATCH(UsagePerHour!HV$4,Usage!$D$3:$ABF$3,0)),"")</f>
        <v>22.733913909787351</v>
      </c>
      <c r="HW92" s="6">
        <f>IFERROR(INDEX(Sales!$D$5:$ABF$18,MATCH(UsagePerHour!$B92,Sales!$C$5:$C$18,0),MATCH(UsagePerHour!HW$4,Sales!$D$3:$ABF$3,0))/HW$2*INDEX(Usage!$D$5:$ABF$11,MATCH(UsagePerHour!$B$84,Usage!$C$5:$C$11,0),MATCH(UsagePerHour!HW$4,Usage!$D$3:$ABF$3,0)),"")</f>
        <v>75.707830030520569</v>
      </c>
      <c r="HX92" s="6">
        <f>IFERROR(INDEX(Sales!$D$5:$ABF$18,MATCH(UsagePerHour!$B92,Sales!$C$5:$C$18,0),MATCH(UsagePerHour!HX$4,Sales!$D$3:$ABF$3,0))/HX$2*INDEX(Usage!$D$5:$ABF$11,MATCH(UsagePerHour!$B$84,Usage!$C$5:$C$11,0),MATCH(UsagePerHour!HX$4,Usage!$D$3:$ABF$3,0)),"")</f>
        <v>46.023091563668046</v>
      </c>
      <c r="HY92" s="6">
        <f>IFERROR(INDEX(Sales!$D$5:$ABF$18,MATCH(UsagePerHour!$B92,Sales!$C$5:$C$18,0),MATCH(UsagePerHour!HY$4,Sales!$D$3:$ABF$3,0))/HY$2*INDEX(Usage!$D$5:$ABF$11,MATCH(UsagePerHour!$B$84,Usage!$C$5:$C$11,0),MATCH(UsagePerHour!HY$4,Usage!$D$3:$ABF$3,0)),"")</f>
        <v>345.90970842242859</v>
      </c>
      <c r="HZ92" s="6">
        <f>IFERROR(INDEX(Sales!$D$5:$ABF$18,MATCH(UsagePerHour!$B92,Sales!$C$5:$C$18,0),MATCH(UsagePerHour!HZ$4,Sales!$D$3:$ABF$3,0))/HZ$2*INDEX(Usage!$D$5:$ABF$11,MATCH(UsagePerHour!$B$84,Usage!$C$5:$C$11,0),MATCH(UsagePerHour!HZ$4,Usage!$D$3:$ABF$3,0)),"")</f>
        <v>62.545408122127554</v>
      </c>
      <c r="IA92" s="6">
        <f>IFERROR(INDEX(Sales!$D$5:$ABF$18,MATCH(UsagePerHour!$B92,Sales!$C$5:$C$18,0),MATCH(UsagePerHour!IA$4,Sales!$D$3:$ABF$3,0))/IA$2*INDEX(Usage!$D$5:$ABF$11,MATCH(UsagePerHour!$B$84,Usage!$C$5:$C$11,0),MATCH(UsagePerHour!IA$4,Usage!$D$3:$ABF$3,0)),"")</f>
        <v>45.834878321363284</v>
      </c>
      <c r="IB92" s="6">
        <f>IFERROR(INDEX(Sales!$D$5:$ABF$18,MATCH(UsagePerHour!$B92,Sales!$C$5:$C$18,0),MATCH(UsagePerHour!IB$4,Sales!$D$3:$ABF$3,0))/IB$2*INDEX(Usage!$D$5:$ABF$11,MATCH(UsagePerHour!$B$84,Usage!$C$5:$C$11,0),MATCH(UsagePerHour!IB$4,Usage!$D$3:$ABF$3,0)),"")</f>
        <v>37.28585889142272</v>
      </c>
      <c r="IC92" s="6">
        <f>IFERROR(INDEX(Sales!$D$5:$ABF$18,MATCH(UsagePerHour!$B92,Sales!$C$5:$C$18,0),MATCH(UsagePerHour!IC$4,Sales!$D$3:$ABF$3,0))/IC$2*INDEX(Usage!$D$5:$ABF$11,MATCH(UsagePerHour!$B$84,Usage!$C$5:$C$11,0),MATCH(UsagePerHour!IC$4,Usage!$D$3:$ABF$3,0)),"")</f>
        <v>21.296055791034181</v>
      </c>
      <c r="ID92" s="6">
        <f>IFERROR(INDEX(Sales!$D$5:$ABF$18,MATCH(UsagePerHour!$B92,Sales!$C$5:$C$18,0),MATCH(UsagePerHour!ID$4,Sales!$D$3:$ABF$3,0))/ID$2*INDEX(Usage!$D$5:$ABF$11,MATCH(UsagePerHour!$B$84,Usage!$C$5:$C$11,0),MATCH(UsagePerHour!ID$4,Usage!$D$3:$ABF$3,0)),"")</f>
        <v>51.16410417320364</v>
      </c>
      <c r="IE92" s="6">
        <f>IFERROR(INDEX(Sales!$D$5:$ABF$18,MATCH(UsagePerHour!$B92,Sales!$C$5:$C$18,0),MATCH(UsagePerHour!IE$4,Sales!$D$3:$ABF$3,0))/IE$2*INDEX(Usage!$D$5:$ABF$11,MATCH(UsagePerHour!$B$84,Usage!$C$5:$C$11,0),MATCH(UsagePerHour!IE$4,Usage!$D$3:$ABF$3,0)),"")</f>
        <v>39.058568068037879</v>
      </c>
      <c r="IF92" s="6">
        <f>IFERROR(INDEX(Sales!$D$5:$ABF$18,MATCH(UsagePerHour!$B92,Sales!$C$5:$C$18,0),MATCH(UsagePerHour!IF$4,Sales!$D$3:$ABF$3,0))/IF$2*INDEX(Usage!$D$5:$ABF$11,MATCH(UsagePerHour!$B$84,Usage!$C$5:$C$11,0),MATCH(UsagePerHour!IF$4,Usage!$D$3:$ABF$3,0)),"")</f>
        <v>368.30762335405552</v>
      </c>
      <c r="IG92" s="6">
        <f>IFERROR(INDEX(Sales!$D$5:$ABF$18,MATCH(UsagePerHour!$B92,Sales!$C$5:$C$18,0),MATCH(UsagePerHour!IG$4,Sales!$D$3:$ABF$3,0))/IG$2*INDEX(Usage!$D$5:$ABF$11,MATCH(UsagePerHour!$B$84,Usage!$C$5:$C$11,0),MATCH(UsagePerHour!IG$4,Usage!$D$3:$ABF$3,0)),"")</f>
        <v>45.047487259272557</v>
      </c>
      <c r="IH92" s="6">
        <f>IFERROR(INDEX(Sales!$D$5:$ABF$18,MATCH(UsagePerHour!$B92,Sales!$C$5:$C$18,0),MATCH(UsagePerHour!IH$4,Sales!$D$3:$ABF$3,0))/IH$2*INDEX(Usage!$D$5:$ABF$11,MATCH(UsagePerHour!$B$84,Usage!$C$5:$C$11,0),MATCH(UsagePerHour!IH$4,Usage!$D$3:$ABF$3,0)),"")</f>
        <v>41.231234114446686</v>
      </c>
      <c r="II92" s="6">
        <f>IFERROR(INDEX(Sales!$D$5:$ABF$18,MATCH(UsagePerHour!$B92,Sales!$C$5:$C$18,0),MATCH(UsagePerHour!II$4,Sales!$D$3:$ABF$3,0))/II$2*INDEX(Usage!$D$5:$ABF$11,MATCH(UsagePerHour!$B$84,Usage!$C$5:$C$11,0),MATCH(UsagePerHour!II$4,Usage!$D$3:$ABF$3,0)),"")</f>
        <v>58.700987131883785</v>
      </c>
      <c r="IJ92" s="6">
        <f>IFERROR(INDEX(Sales!$D$5:$ABF$18,MATCH(UsagePerHour!$B92,Sales!$C$5:$C$18,0),MATCH(UsagePerHour!IJ$4,Sales!$D$3:$ABF$3,0))/IJ$2*INDEX(Usage!$D$5:$ABF$11,MATCH(UsagePerHour!$B$84,Usage!$C$5:$C$11,0),MATCH(UsagePerHour!IJ$4,Usage!$D$3:$ABF$3,0)),"")</f>
        <v>17.418826964281507</v>
      </c>
      <c r="IK92" s="6">
        <f>IFERROR(INDEX(Sales!$D$5:$ABF$18,MATCH(UsagePerHour!$B92,Sales!$C$5:$C$18,0),MATCH(UsagePerHour!IK$4,Sales!$D$3:$ABF$3,0))/IK$2*INDEX(Usage!$D$5:$ABF$11,MATCH(UsagePerHour!$B$84,Usage!$C$5:$C$11,0),MATCH(UsagePerHour!IK$4,Usage!$D$3:$ABF$3,0)),"")</f>
        <v>79.045466804708511</v>
      </c>
      <c r="IL92" s="6">
        <f>IFERROR(INDEX(Sales!$D$5:$ABF$18,MATCH(UsagePerHour!$B92,Sales!$C$5:$C$18,0),MATCH(UsagePerHour!IL$4,Sales!$D$3:$ABF$3,0))/IL$2*INDEX(Usage!$D$5:$ABF$11,MATCH(UsagePerHour!$B$84,Usage!$C$5:$C$11,0),MATCH(UsagePerHour!IL$4,Usage!$D$3:$ABF$3,0)),"")</f>
        <v>67.997337385865535</v>
      </c>
      <c r="IM92" s="6">
        <f>IFERROR(INDEX(Sales!$D$5:$ABF$18,MATCH(UsagePerHour!$B92,Sales!$C$5:$C$18,0),MATCH(UsagePerHour!IM$4,Sales!$D$3:$ABF$3,0))/IM$2*INDEX(Usage!$D$5:$ABF$11,MATCH(UsagePerHour!$B$84,Usage!$C$5:$C$11,0),MATCH(UsagePerHour!IM$4,Usage!$D$3:$ABF$3,0)),"")</f>
        <v>246.45351388361885</v>
      </c>
      <c r="IN92" s="6">
        <f>IFERROR(INDEX(Sales!$D$5:$ABF$18,MATCH(UsagePerHour!$B92,Sales!$C$5:$C$18,0),MATCH(UsagePerHour!IN$4,Sales!$D$3:$ABF$3,0))/IN$2*INDEX(Usage!$D$5:$ABF$11,MATCH(UsagePerHour!$B$84,Usage!$C$5:$C$11,0),MATCH(UsagePerHour!IN$4,Usage!$D$3:$ABF$3,0)),"")</f>
        <v>80.347667799302769</v>
      </c>
      <c r="IO92" s="6">
        <f>IFERROR(INDEX(Sales!$D$5:$ABF$18,MATCH(UsagePerHour!$B92,Sales!$C$5:$C$18,0),MATCH(UsagePerHour!IO$4,Sales!$D$3:$ABF$3,0))/IO$2*INDEX(Usage!$D$5:$ABF$11,MATCH(UsagePerHour!$B$84,Usage!$C$5:$C$11,0),MATCH(UsagePerHour!IO$4,Usage!$D$3:$ABF$3,0)),"")</f>
        <v>33.144893367642503</v>
      </c>
      <c r="IP92" s="6">
        <f>IFERROR(INDEX(Sales!$D$5:$ABF$18,MATCH(UsagePerHour!$B92,Sales!$C$5:$C$18,0),MATCH(UsagePerHour!IP$4,Sales!$D$3:$ABF$3,0))/IP$2*INDEX(Usage!$D$5:$ABF$11,MATCH(UsagePerHour!$B$84,Usage!$C$5:$C$11,0),MATCH(UsagePerHour!IP$4,Usage!$D$3:$ABF$3,0)),"")</f>
        <v>43.479515615707854</v>
      </c>
      <c r="IQ92" s="6">
        <f>IFERROR(INDEX(Sales!$D$5:$ABF$18,MATCH(UsagePerHour!$B92,Sales!$C$5:$C$18,0),MATCH(UsagePerHour!IQ$4,Sales!$D$3:$ABF$3,0))/IQ$2*INDEX(Usage!$D$5:$ABF$11,MATCH(UsagePerHour!$B$84,Usage!$C$5:$C$11,0),MATCH(UsagePerHour!IQ$4,Usage!$D$3:$ABF$3,0)),"")</f>
        <v>24.057921164655802</v>
      </c>
      <c r="IR92" s="6">
        <f>IFERROR(INDEX(Sales!$D$5:$ABF$18,MATCH(UsagePerHour!$B92,Sales!$C$5:$C$18,0),MATCH(UsagePerHour!IR$4,Sales!$D$3:$ABF$3,0))/IR$2*INDEX(Usage!$D$5:$ABF$11,MATCH(UsagePerHour!$B$84,Usage!$C$5:$C$11,0),MATCH(UsagePerHour!IR$4,Usage!$D$3:$ABF$3,0)),"")</f>
        <v>51.040880671191147</v>
      </c>
      <c r="IS92" s="6">
        <f>IFERROR(INDEX(Sales!$D$5:$ABF$18,MATCH(UsagePerHour!$B92,Sales!$C$5:$C$18,0),MATCH(UsagePerHour!IS$4,Sales!$D$3:$ABF$3,0))/IS$2*INDEX(Usage!$D$5:$ABF$11,MATCH(UsagePerHour!$B$84,Usage!$C$5:$C$11,0),MATCH(UsagePerHour!IS$4,Usage!$D$3:$ABF$3,0)),"")</f>
        <v>24.336941195275529</v>
      </c>
      <c r="IT92" s="6">
        <f>IFERROR(INDEX(Sales!$D$5:$ABF$18,MATCH(UsagePerHour!$B92,Sales!$C$5:$C$18,0),MATCH(UsagePerHour!IT$4,Sales!$D$3:$ABF$3,0))/IT$2*INDEX(Usage!$D$5:$ABF$11,MATCH(UsagePerHour!$B$84,Usage!$C$5:$C$11,0),MATCH(UsagePerHour!IT$4,Usage!$D$3:$ABF$3,0)),"")</f>
        <v>144.29780832978471</v>
      </c>
      <c r="IU92" s="6">
        <f>IFERROR(INDEX(Sales!$D$5:$ABF$18,MATCH(UsagePerHour!$B92,Sales!$C$5:$C$18,0),MATCH(UsagePerHour!IU$4,Sales!$D$3:$ABF$3,0))/IU$2*INDEX(Usage!$D$5:$ABF$11,MATCH(UsagePerHour!$B$84,Usage!$C$5:$C$11,0),MATCH(UsagePerHour!IU$4,Usage!$D$3:$ABF$3,0)),"")</f>
        <v>34.018161018914874</v>
      </c>
      <c r="IV92" s="6">
        <f>IFERROR(INDEX(Sales!$D$5:$ABF$18,MATCH(UsagePerHour!$B92,Sales!$C$5:$C$18,0),MATCH(UsagePerHour!IV$4,Sales!$D$3:$ABF$3,0))/IV$2*INDEX(Usage!$D$5:$ABF$11,MATCH(UsagePerHour!$B$84,Usage!$C$5:$C$11,0),MATCH(UsagePerHour!IV$4,Usage!$D$3:$ABF$3,0)),"")</f>
        <v>36.888927878701409</v>
      </c>
      <c r="IW92" s="6">
        <f>IFERROR(INDEX(Sales!$D$5:$ABF$18,MATCH(UsagePerHour!$B92,Sales!$C$5:$C$18,0),MATCH(UsagePerHour!IW$4,Sales!$D$3:$ABF$3,0))/IW$2*INDEX(Usage!$D$5:$ABF$11,MATCH(UsagePerHour!$B$84,Usage!$C$5:$C$11,0),MATCH(UsagePerHour!IW$4,Usage!$D$3:$ABF$3,0)),"")</f>
        <v>45.419191632084591</v>
      </c>
      <c r="IX92" s="6">
        <f>IFERROR(INDEX(Sales!$D$5:$ABF$18,MATCH(UsagePerHour!$B92,Sales!$C$5:$C$18,0),MATCH(UsagePerHour!IX$4,Sales!$D$3:$ABF$3,0))/IX$2*INDEX(Usage!$D$5:$ABF$11,MATCH(UsagePerHour!$B$84,Usage!$C$5:$C$11,0),MATCH(UsagePerHour!IX$4,Usage!$D$3:$ABF$3,0)),"")</f>
        <v>21.109290222566713</v>
      </c>
      <c r="IY92" s="6">
        <f>IFERROR(INDEX(Sales!$D$5:$ABF$18,MATCH(UsagePerHour!$B92,Sales!$C$5:$C$18,0),MATCH(UsagePerHour!IY$4,Sales!$D$3:$ABF$3,0))/IY$2*INDEX(Usage!$D$5:$ABF$11,MATCH(UsagePerHour!$B$84,Usage!$C$5:$C$11,0),MATCH(UsagePerHour!IY$4,Usage!$D$3:$ABF$3,0)),"")</f>
        <v>57.425934318450196</v>
      </c>
      <c r="IZ92" s="6">
        <f>IFERROR(INDEX(Sales!$D$5:$ABF$18,MATCH(UsagePerHour!$B92,Sales!$C$5:$C$18,0),MATCH(UsagePerHour!IZ$4,Sales!$D$3:$ABF$3,0))/IZ$2*INDEX(Usage!$D$5:$ABF$11,MATCH(UsagePerHour!$B$84,Usage!$C$5:$C$11,0),MATCH(UsagePerHour!IZ$4,Usage!$D$3:$ABF$3,0)),"")</f>
        <v>44.871912764278107</v>
      </c>
      <c r="JA92" s="6">
        <f>IFERROR(INDEX(Sales!$D$5:$ABF$18,MATCH(UsagePerHour!$B92,Sales!$C$5:$C$18,0),MATCH(UsagePerHour!JA$4,Sales!$D$3:$ABF$3,0))/JA$2*INDEX(Usage!$D$5:$ABF$11,MATCH(UsagePerHour!$B$84,Usage!$C$5:$C$11,0),MATCH(UsagePerHour!JA$4,Usage!$D$3:$ABF$3,0)),"")</f>
        <v>369.37881961521771</v>
      </c>
      <c r="JB92" s="6">
        <f>IFERROR(INDEX(Sales!$D$5:$ABF$18,MATCH(UsagePerHour!$B92,Sales!$C$5:$C$18,0),MATCH(UsagePerHour!JB$4,Sales!$D$3:$ABF$3,0))/JB$2*INDEX(Usage!$D$5:$ABF$11,MATCH(UsagePerHour!$B$84,Usage!$C$5:$C$11,0),MATCH(UsagePerHour!JB$4,Usage!$D$3:$ABF$3,0)),"")</f>
        <v>66.907486613131582</v>
      </c>
      <c r="JC92" s="6">
        <f>IFERROR(INDEX(Sales!$D$5:$ABF$18,MATCH(UsagePerHour!$B92,Sales!$C$5:$C$18,0),MATCH(UsagePerHour!JC$4,Sales!$D$3:$ABF$3,0))/JC$2*INDEX(Usage!$D$5:$ABF$11,MATCH(UsagePerHour!$B$84,Usage!$C$5:$C$11,0),MATCH(UsagePerHour!JC$4,Usage!$D$3:$ABF$3,0)),"")</f>
        <v>82.857641903710757</v>
      </c>
      <c r="JD92" s="6">
        <f>IFERROR(INDEX(Sales!$D$5:$ABF$18,MATCH(UsagePerHour!$B92,Sales!$C$5:$C$18,0),MATCH(UsagePerHour!JD$4,Sales!$D$3:$ABF$3,0))/JD$2*INDEX(Usage!$D$5:$ABF$11,MATCH(UsagePerHour!$B$84,Usage!$C$5:$C$11,0),MATCH(UsagePerHour!JD$4,Usage!$D$3:$ABF$3,0)),"")</f>
        <v>117.23001690337631</v>
      </c>
      <c r="JE92" s="6">
        <f>IFERROR(INDEX(Sales!$D$5:$ABF$18,MATCH(UsagePerHour!$B92,Sales!$C$5:$C$18,0),MATCH(UsagePerHour!JE$4,Sales!$D$3:$ABF$3,0))/JE$2*INDEX(Usage!$D$5:$ABF$11,MATCH(UsagePerHour!$B$84,Usage!$C$5:$C$11,0),MATCH(UsagePerHour!JE$4,Usage!$D$3:$ABF$3,0)),"")</f>
        <v>32.641170025137257</v>
      </c>
      <c r="JF92" s="6">
        <f>IFERROR(INDEX(Sales!$D$5:$ABF$18,MATCH(UsagePerHour!$B92,Sales!$C$5:$C$18,0),MATCH(UsagePerHour!JF$4,Sales!$D$3:$ABF$3,0))/JF$2*INDEX(Usage!$D$5:$ABF$11,MATCH(UsagePerHour!$B$84,Usage!$C$5:$C$11,0),MATCH(UsagePerHour!JF$4,Usage!$D$3:$ABF$3,0)),"")</f>
        <v>19.292752777458755</v>
      </c>
      <c r="JG92" s="6">
        <f>IFERROR(INDEX(Sales!$D$5:$ABF$18,MATCH(UsagePerHour!$B92,Sales!$C$5:$C$18,0),MATCH(UsagePerHour!JG$4,Sales!$D$3:$ABF$3,0))/JG$2*INDEX(Usage!$D$5:$ABF$11,MATCH(UsagePerHour!$B$84,Usage!$C$5:$C$11,0),MATCH(UsagePerHour!JG$4,Usage!$D$3:$ABF$3,0)),"")</f>
        <v>50.635477988588185</v>
      </c>
      <c r="JH92" s="6">
        <f>IFERROR(INDEX(Sales!$D$5:$ABF$18,MATCH(UsagePerHour!$B92,Sales!$C$5:$C$18,0),MATCH(UsagePerHour!JH$4,Sales!$D$3:$ABF$3,0))/JH$2*INDEX(Usage!$D$5:$ABF$11,MATCH(UsagePerHour!$B$84,Usage!$C$5:$C$11,0),MATCH(UsagePerHour!JH$4,Usage!$D$3:$ABF$3,0)),"")</f>
        <v>400.61031198083202</v>
      </c>
      <c r="JI92" s="6">
        <f>IFERROR(INDEX(Sales!$D$5:$ABF$18,MATCH(UsagePerHour!$B92,Sales!$C$5:$C$18,0),MATCH(UsagePerHour!JI$4,Sales!$D$3:$ABF$3,0))/JI$2*INDEX(Usage!$D$5:$ABF$11,MATCH(UsagePerHour!$B$84,Usage!$C$5:$C$11,0),MATCH(UsagePerHour!JI$4,Usage!$D$3:$ABF$3,0)),"")</f>
        <v>53.38586399286276</v>
      </c>
      <c r="JJ92" s="6">
        <f>IFERROR(INDEX(Sales!$D$5:$ABF$18,MATCH(UsagePerHour!$B92,Sales!$C$5:$C$18,0),MATCH(UsagePerHour!JJ$4,Sales!$D$3:$ABF$3,0))/JJ$2*INDEX(Usage!$D$5:$ABF$11,MATCH(UsagePerHour!$B$84,Usage!$C$5:$C$11,0),MATCH(UsagePerHour!JJ$4,Usage!$D$3:$ABF$3,0)),"")</f>
        <v>35.501183681347463</v>
      </c>
      <c r="JK92" s="6">
        <f>IFERROR(INDEX(Sales!$D$5:$ABF$18,MATCH(UsagePerHour!$B92,Sales!$C$5:$C$18,0),MATCH(UsagePerHour!JK$4,Sales!$D$3:$ABF$3,0))/JK$2*INDEX(Usage!$D$5:$ABF$11,MATCH(UsagePerHour!$B$84,Usage!$C$5:$C$11,0),MATCH(UsagePerHour!JK$4,Usage!$D$3:$ABF$3,0)),"")</f>
        <v>52.832559082005602</v>
      </c>
      <c r="JL92" s="6">
        <f>IFERROR(INDEX(Sales!$D$5:$ABF$18,MATCH(UsagePerHour!$B92,Sales!$C$5:$C$18,0),MATCH(UsagePerHour!JL$4,Sales!$D$3:$ABF$3,0))/JL$2*INDEX(Usage!$D$5:$ABF$11,MATCH(UsagePerHour!$B$84,Usage!$C$5:$C$11,0),MATCH(UsagePerHour!JL$4,Usage!$D$3:$ABF$3,0)),"")</f>
        <v>10.78426363940339</v>
      </c>
      <c r="JM92" s="6">
        <f>IFERROR(INDEX(Sales!$D$5:$ABF$18,MATCH(UsagePerHour!$B92,Sales!$C$5:$C$18,0),MATCH(UsagePerHour!JM$4,Sales!$D$3:$ABF$3,0))/JM$2*INDEX(Usage!$D$5:$ABF$11,MATCH(UsagePerHour!$B$84,Usage!$C$5:$C$11,0),MATCH(UsagePerHour!JM$4,Usage!$D$3:$ABF$3,0)),"")</f>
        <v>30.204151366467848</v>
      </c>
      <c r="JN92" s="6">
        <f>IFERROR(INDEX(Sales!$D$5:$ABF$18,MATCH(UsagePerHour!$B92,Sales!$C$5:$C$18,0),MATCH(UsagePerHour!JN$4,Sales!$D$3:$ABF$3,0))/JN$2*INDEX(Usage!$D$5:$ABF$11,MATCH(UsagePerHour!$B$84,Usage!$C$5:$C$11,0),MATCH(UsagePerHour!JN$4,Usage!$D$3:$ABF$3,0)),"")</f>
        <v>41.44465379716123</v>
      </c>
      <c r="JO92" s="6">
        <f>IFERROR(INDEX(Sales!$D$5:$ABF$18,MATCH(UsagePerHour!$B92,Sales!$C$5:$C$18,0),MATCH(UsagePerHour!JO$4,Sales!$D$3:$ABF$3,0))/JO$2*INDEX(Usage!$D$5:$ABF$11,MATCH(UsagePerHour!$B$84,Usage!$C$5:$C$11,0),MATCH(UsagePerHour!JO$4,Usage!$D$3:$ABF$3,0)),"")</f>
        <v>352.01970342932708</v>
      </c>
      <c r="JP92" s="6">
        <f>IFERROR(INDEX(Sales!$D$5:$ABF$18,MATCH(UsagePerHour!$B92,Sales!$C$5:$C$18,0),MATCH(UsagePerHour!JP$4,Sales!$D$3:$ABF$3,0))/JP$2*INDEX(Usage!$D$5:$ABF$11,MATCH(UsagePerHour!$B$84,Usage!$C$5:$C$11,0),MATCH(UsagePerHour!JP$4,Usage!$D$3:$ABF$3,0)),"")</f>
        <v>17.416264798358153</v>
      </c>
      <c r="JQ92" s="6">
        <f>IFERROR(INDEX(Sales!$D$5:$ABF$18,MATCH(UsagePerHour!$B92,Sales!$C$5:$C$18,0),MATCH(UsagePerHour!JQ$4,Sales!$D$3:$ABF$3,0))/JQ$2*INDEX(Usage!$D$5:$ABF$11,MATCH(UsagePerHour!$B$84,Usage!$C$5:$C$11,0),MATCH(UsagePerHour!JQ$4,Usage!$D$3:$ABF$3,0)),"")</f>
        <v>67.313582843123328</v>
      </c>
      <c r="JR92" s="6">
        <f>IFERROR(INDEX(Sales!$D$5:$ABF$18,MATCH(UsagePerHour!$B92,Sales!$C$5:$C$18,0),MATCH(UsagePerHour!JR$4,Sales!$D$3:$ABF$3,0))/JR$2*INDEX(Usage!$D$5:$ABF$11,MATCH(UsagePerHour!$B$84,Usage!$C$5:$C$11,0),MATCH(UsagePerHour!JR$4,Usage!$D$3:$ABF$3,0)),"")</f>
        <v>42.171172342084745</v>
      </c>
      <c r="JS92" s="6">
        <f>IFERROR(INDEX(Sales!$D$5:$ABF$18,MATCH(UsagePerHour!$B92,Sales!$C$5:$C$18,0),MATCH(UsagePerHour!JS$4,Sales!$D$3:$ABF$3,0))/JS$2*INDEX(Usage!$D$5:$ABF$11,MATCH(UsagePerHour!$B$84,Usage!$C$5:$C$11,0),MATCH(UsagePerHour!JS$4,Usage!$D$3:$ABF$3,0)),"")</f>
        <v>19.381312723348433</v>
      </c>
      <c r="JT92" s="6">
        <f>IFERROR(INDEX(Sales!$D$5:$ABF$18,MATCH(UsagePerHour!$B92,Sales!$C$5:$C$18,0),MATCH(UsagePerHour!JT$4,Sales!$D$3:$ABF$3,0))/JT$2*INDEX(Usage!$D$5:$ABF$11,MATCH(UsagePerHour!$B$84,Usage!$C$5:$C$11,0),MATCH(UsagePerHour!JT$4,Usage!$D$3:$ABF$3,0)),"")</f>
        <v>95.189689054526568</v>
      </c>
      <c r="JU92" s="6">
        <f>IFERROR(INDEX(Sales!$D$5:$ABF$18,MATCH(UsagePerHour!$B92,Sales!$C$5:$C$18,0),MATCH(UsagePerHour!JU$4,Sales!$D$3:$ABF$3,0))/JU$2*INDEX(Usage!$D$5:$ABF$11,MATCH(UsagePerHour!$B$84,Usage!$C$5:$C$11,0),MATCH(UsagePerHour!JU$4,Usage!$D$3:$ABF$3,0)),"")</f>
        <v>41.9405388053436</v>
      </c>
      <c r="JV92" s="6">
        <f>IFERROR(INDEX(Sales!$D$5:$ABF$18,MATCH(UsagePerHour!$B92,Sales!$C$5:$C$18,0),MATCH(UsagePerHour!JV$4,Sales!$D$3:$ABF$3,0))/JV$2*INDEX(Usage!$D$5:$ABF$11,MATCH(UsagePerHour!$B$84,Usage!$C$5:$C$11,0),MATCH(UsagePerHour!JV$4,Usage!$D$3:$ABF$3,0)),"")</f>
        <v>402.01868295048183</v>
      </c>
      <c r="JW92" s="6">
        <f>IFERROR(INDEX(Sales!$D$5:$ABF$18,MATCH(UsagePerHour!$B92,Sales!$C$5:$C$18,0),MATCH(UsagePerHour!JW$4,Sales!$D$3:$ABF$3,0))/JW$2*INDEX(Usage!$D$5:$ABF$11,MATCH(UsagePerHour!$B$84,Usage!$C$5:$C$11,0),MATCH(UsagePerHour!JW$4,Usage!$D$3:$ABF$3,0)),"")</f>
        <v>25.583989397918888</v>
      </c>
      <c r="JX92" s="6">
        <f>IFERROR(INDEX(Sales!$D$5:$ABF$18,MATCH(UsagePerHour!$B92,Sales!$C$5:$C$18,0),MATCH(UsagePerHour!JX$4,Sales!$D$3:$ABF$3,0))/JX$2*INDEX(Usage!$D$5:$ABF$11,MATCH(UsagePerHour!$B$84,Usage!$C$5:$C$11,0),MATCH(UsagePerHour!JX$4,Usage!$D$3:$ABF$3,0)),"")</f>
        <v>62.508691374221058</v>
      </c>
      <c r="JY92" s="6">
        <f>IFERROR(INDEX(Sales!$D$5:$ABF$18,MATCH(UsagePerHour!$B92,Sales!$C$5:$C$18,0),MATCH(UsagePerHour!JY$4,Sales!$D$3:$ABF$3,0))/JY$2*INDEX(Usage!$D$5:$ABF$11,MATCH(UsagePerHour!$B$84,Usage!$C$5:$C$11,0),MATCH(UsagePerHour!JY$4,Usage!$D$3:$ABF$3,0)),"")</f>
        <v>30.42645112231391</v>
      </c>
      <c r="JZ92" s="6">
        <f>IFERROR(INDEX(Sales!$D$5:$ABF$18,MATCH(UsagePerHour!$B92,Sales!$C$5:$C$18,0),MATCH(UsagePerHour!JZ$4,Sales!$D$3:$ABF$3,0))/JZ$2*INDEX(Usage!$D$5:$ABF$11,MATCH(UsagePerHour!$B$84,Usage!$C$5:$C$11,0),MATCH(UsagePerHour!JZ$4,Usage!$D$3:$ABF$3,0)),"")</f>
        <v>28.158195028527711</v>
      </c>
      <c r="KA92" s="6">
        <f>IFERROR(INDEX(Sales!$D$5:$ABF$18,MATCH(UsagePerHour!$B92,Sales!$C$5:$C$18,0),MATCH(UsagePerHour!KA$4,Sales!$D$3:$ABF$3,0))/KA$2*INDEX(Usage!$D$5:$ABF$11,MATCH(UsagePerHour!$B$84,Usage!$C$5:$C$11,0),MATCH(UsagePerHour!KA$4,Usage!$D$3:$ABF$3,0)),"")</f>
        <v>26.893161398445137</v>
      </c>
      <c r="KB92" s="6">
        <f>IFERROR(INDEX(Sales!$D$5:$ABF$18,MATCH(UsagePerHour!$B92,Sales!$C$5:$C$18,0),MATCH(UsagePerHour!KB$4,Sales!$D$3:$ABF$3,0))/KB$2*INDEX(Usage!$D$5:$ABF$11,MATCH(UsagePerHour!$B$84,Usage!$C$5:$C$11,0),MATCH(UsagePerHour!KB$4,Usage!$D$3:$ABF$3,0)),"")</f>
        <v>77.802679180295655</v>
      </c>
      <c r="KC92" s="6">
        <f>IFERROR(INDEX(Sales!$D$5:$ABF$18,MATCH(UsagePerHour!$B92,Sales!$C$5:$C$18,0),MATCH(UsagePerHour!KC$4,Sales!$D$3:$ABF$3,0))/KC$2*INDEX(Usage!$D$5:$ABF$11,MATCH(UsagePerHour!$B$84,Usage!$C$5:$C$11,0),MATCH(UsagePerHour!KC$4,Usage!$D$3:$ABF$3,0)),"")</f>
        <v>371.7174274759459</v>
      </c>
      <c r="KD92" s="6">
        <f>IFERROR(INDEX(Sales!$D$5:$ABF$18,MATCH(UsagePerHour!$B92,Sales!$C$5:$C$18,0),MATCH(UsagePerHour!KD$4,Sales!$D$3:$ABF$3,0))/KD$2*INDEX(Usage!$D$5:$ABF$11,MATCH(UsagePerHour!$B$84,Usage!$C$5:$C$11,0),MATCH(UsagePerHour!KD$4,Usage!$D$3:$ABF$3,0)),"")</f>
        <v>46.303594872352349</v>
      </c>
      <c r="KE92" s="6">
        <f>IFERROR(INDEX(Sales!$D$5:$ABF$18,MATCH(UsagePerHour!$B92,Sales!$C$5:$C$18,0),MATCH(UsagePerHour!KE$4,Sales!$D$3:$ABF$3,0))/KE$2*INDEX(Usage!$D$5:$ABF$11,MATCH(UsagePerHour!$B$84,Usage!$C$5:$C$11,0),MATCH(UsagePerHour!KE$4,Usage!$D$3:$ABF$3,0)),"")</f>
        <v>63.44792012975892</v>
      </c>
      <c r="KF92" s="6">
        <f>IFERROR(INDEX(Sales!$D$5:$ABF$18,MATCH(UsagePerHour!$B92,Sales!$C$5:$C$18,0),MATCH(UsagePerHour!KF$4,Sales!$D$3:$ABF$3,0))/KF$2*INDEX(Usage!$D$5:$ABF$11,MATCH(UsagePerHour!$B$84,Usage!$C$5:$C$11,0),MATCH(UsagePerHour!KF$4,Usage!$D$3:$ABF$3,0)),"")</f>
        <v>59.133033559991226</v>
      </c>
      <c r="KG92" s="6">
        <f>IFERROR(INDEX(Sales!$D$5:$ABF$18,MATCH(UsagePerHour!$B92,Sales!$C$5:$C$18,0),MATCH(UsagePerHour!KG$4,Sales!$D$3:$ABF$3,0))/KG$2*INDEX(Usage!$D$5:$ABF$11,MATCH(UsagePerHour!$B$84,Usage!$C$5:$C$11,0),MATCH(UsagePerHour!KG$4,Usage!$D$3:$ABF$3,0)),"")</f>
        <v>7.4827244604622614</v>
      </c>
      <c r="KH92" s="6">
        <f>IFERROR(INDEX(Sales!$D$5:$ABF$18,MATCH(UsagePerHour!$B92,Sales!$C$5:$C$18,0),MATCH(UsagePerHour!KH$4,Sales!$D$3:$ABF$3,0))/KH$2*INDEX(Usage!$D$5:$ABF$11,MATCH(UsagePerHour!$B$84,Usage!$C$5:$C$11,0),MATCH(UsagePerHour!KH$4,Usage!$D$3:$ABF$3,0)),"")</f>
        <v>33.222961058407463</v>
      </c>
      <c r="KI92" s="6">
        <f>IFERROR(INDEX(Sales!$D$5:$ABF$18,MATCH(UsagePerHour!$B92,Sales!$C$5:$C$18,0),MATCH(UsagePerHour!KI$4,Sales!$D$3:$ABF$3,0))/KI$2*INDEX(Usage!$D$5:$ABF$11,MATCH(UsagePerHour!$B$84,Usage!$C$5:$C$11,0),MATCH(UsagePerHour!KI$4,Usage!$D$3:$ABF$3,0)),"")</f>
        <v>36.603355073061998</v>
      </c>
      <c r="KJ92" s="6">
        <f>IFERROR(INDEX(Sales!$D$5:$ABF$18,MATCH(UsagePerHour!$B92,Sales!$C$5:$C$18,0),MATCH(UsagePerHour!KJ$4,Sales!$D$3:$ABF$3,0))/KJ$2*INDEX(Usage!$D$5:$ABF$11,MATCH(UsagePerHour!$B$84,Usage!$C$5:$C$11,0),MATCH(UsagePerHour!KJ$4,Usage!$D$3:$ABF$3,0)),"")</f>
        <v>320.35644615338936</v>
      </c>
      <c r="KK92" s="6">
        <f>IFERROR(INDEX(Sales!$D$5:$ABF$18,MATCH(UsagePerHour!$B92,Sales!$C$5:$C$18,0),MATCH(UsagePerHour!KK$4,Sales!$D$3:$ABF$3,0))/KK$2*INDEX(Usage!$D$5:$ABF$11,MATCH(UsagePerHour!$B$84,Usage!$C$5:$C$11,0),MATCH(UsagePerHour!KK$4,Usage!$D$3:$ABF$3,0)),"")</f>
        <v>38.32722060891934</v>
      </c>
      <c r="KL92" s="6">
        <f>IFERROR(INDEX(Sales!$D$5:$ABF$18,MATCH(UsagePerHour!$B92,Sales!$C$5:$C$18,0),MATCH(UsagePerHour!KL$4,Sales!$D$3:$ABF$3,0))/KL$2*INDEX(Usage!$D$5:$ABF$11,MATCH(UsagePerHour!$B$84,Usage!$C$5:$C$11,0),MATCH(UsagePerHour!KL$4,Usage!$D$3:$ABF$3,0)),"")</f>
        <v>94.939471585573585</v>
      </c>
      <c r="KM92" s="6">
        <f>IFERROR(INDEX(Sales!$D$5:$ABF$18,MATCH(UsagePerHour!$B92,Sales!$C$5:$C$18,0),MATCH(UsagePerHour!KM$4,Sales!$D$3:$ABF$3,0))/KM$2*INDEX(Usage!$D$5:$ABF$11,MATCH(UsagePerHour!$B$84,Usage!$C$5:$C$11,0),MATCH(UsagePerHour!KM$4,Usage!$D$3:$ABF$3,0)),"")</f>
        <v>55.366754272983606</v>
      </c>
      <c r="KN92" s="6">
        <f>IFERROR(INDEX(Sales!$D$5:$ABF$18,MATCH(UsagePerHour!$B92,Sales!$C$5:$C$18,0),MATCH(UsagePerHour!KN$4,Sales!$D$3:$ABF$3,0))/KN$2*INDEX(Usage!$D$5:$ABF$11,MATCH(UsagePerHour!$B$84,Usage!$C$5:$C$11,0),MATCH(UsagePerHour!KN$4,Usage!$D$3:$ABF$3,0)),"")</f>
        <v>29.777622234942733</v>
      </c>
      <c r="KO92" s="6">
        <f>IFERROR(INDEX(Sales!$D$5:$ABF$18,MATCH(UsagePerHour!$B92,Sales!$C$5:$C$18,0),MATCH(UsagePerHour!KO$4,Sales!$D$3:$ABF$3,0))/KO$2*INDEX(Usage!$D$5:$ABF$11,MATCH(UsagePerHour!$B$84,Usage!$C$5:$C$11,0),MATCH(UsagePerHour!KO$4,Usage!$D$3:$ABF$3,0)),"")</f>
        <v>88.679158940510007</v>
      </c>
      <c r="KP92" s="6">
        <f>IFERROR(INDEX(Sales!$D$5:$ABF$18,MATCH(UsagePerHour!$B92,Sales!$C$5:$C$18,0),MATCH(UsagePerHour!KP$4,Sales!$D$3:$ABF$3,0))/KP$2*INDEX(Usage!$D$5:$ABF$11,MATCH(UsagePerHour!$B$84,Usage!$C$5:$C$11,0),MATCH(UsagePerHour!KP$4,Usage!$D$3:$ABF$3,0)),"")</f>
        <v>35.738995628312047</v>
      </c>
      <c r="KQ92" s="6">
        <f>IFERROR(INDEX(Sales!$D$5:$ABF$18,MATCH(UsagePerHour!$B92,Sales!$C$5:$C$18,0),MATCH(UsagePerHour!KQ$4,Sales!$D$3:$ABF$3,0))/KQ$2*INDEX(Usage!$D$5:$ABF$11,MATCH(UsagePerHour!$B$84,Usage!$C$5:$C$11,0),MATCH(UsagePerHour!KQ$4,Usage!$D$3:$ABF$3,0)),"")</f>
        <v>315.42144639881502</v>
      </c>
      <c r="KR92" s="6">
        <f>IFERROR(INDEX(Sales!$D$5:$ABF$18,MATCH(UsagePerHour!$B92,Sales!$C$5:$C$18,0),MATCH(UsagePerHour!KR$4,Sales!$D$3:$ABF$3,0))/KR$2*INDEX(Usage!$D$5:$ABF$11,MATCH(UsagePerHour!$B$84,Usage!$C$5:$C$11,0),MATCH(UsagePerHour!KR$4,Usage!$D$3:$ABF$3,0)),"")</f>
        <v>49.603459369853752</v>
      </c>
      <c r="KS92" s="6">
        <f>IFERROR(INDEX(Sales!$D$5:$ABF$18,MATCH(UsagePerHour!$B92,Sales!$C$5:$C$18,0),MATCH(UsagePerHour!KS$4,Sales!$D$3:$ABF$3,0))/KS$2*INDEX(Usage!$D$5:$ABF$11,MATCH(UsagePerHour!$B$84,Usage!$C$5:$C$11,0),MATCH(UsagePerHour!KS$4,Usage!$D$3:$ABF$3,0)),"")</f>
        <v>93.083997569251025</v>
      </c>
      <c r="KT92" s="6">
        <f>IFERROR(INDEX(Sales!$D$5:$ABF$18,MATCH(UsagePerHour!$B92,Sales!$C$5:$C$18,0),MATCH(UsagePerHour!KT$4,Sales!$D$3:$ABF$3,0))/KT$2*INDEX(Usage!$D$5:$ABF$11,MATCH(UsagePerHour!$B$84,Usage!$C$5:$C$11,0),MATCH(UsagePerHour!KT$4,Usage!$D$3:$ABF$3,0)),"")</f>
        <v>61.987361060474335</v>
      </c>
      <c r="KU92" s="6">
        <f>IFERROR(INDEX(Sales!$D$5:$ABF$18,MATCH(UsagePerHour!$B92,Sales!$C$5:$C$18,0),MATCH(UsagePerHour!KU$4,Sales!$D$3:$ABF$3,0))/KU$2*INDEX(Usage!$D$5:$ABF$11,MATCH(UsagePerHour!$B$84,Usage!$C$5:$C$11,0),MATCH(UsagePerHour!KU$4,Usage!$D$3:$ABF$3,0)),"")</f>
        <v>59.184031080138574</v>
      </c>
      <c r="KV92" s="6">
        <f>IFERROR(INDEX(Sales!$D$5:$ABF$18,MATCH(UsagePerHour!$B92,Sales!$C$5:$C$18,0),MATCH(UsagePerHour!KV$4,Sales!$D$3:$ABF$3,0))/KV$2*INDEX(Usage!$D$5:$ABF$11,MATCH(UsagePerHour!$B$84,Usage!$C$5:$C$11,0),MATCH(UsagePerHour!KV$4,Usage!$D$3:$ABF$3,0)),"")</f>
        <v>39.181999321700175</v>
      </c>
      <c r="KW92" s="6">
        <f>IFERROR(INDEX(Sales!$D$5:$ABF$18,MATCH(UsagePerHour!$B92,Sales!$C$5:$C$18,0),MATCH(UsagePerHour!KW$4,Sales!$D$3:$ABF$3,0))/KW$2*INDEX(Usage!$D$5:$ABF$11,MATCH(UsagePerHour!$B$84,Usage!$C$5:$C$11,0),MATCH(UsagePerHour!KW$4,Usage!$D$3:$ABF$3,0)),"")</f>
        <v>108.40439715959877</v>
      </c>
      <c r="KX92" s="6">
        <f>IFERROR(INDEX(Sales!$D$5:$ABF$18,MATCH(UsagePerHour!$B92,Sales!$C$5:$C$18,0),MATCH(UsagePerHour!KX$4,Sales!$D$3:$ABF$3,0))/KX$2*INDEX(Usage!$D$5:$ABF$11,MATCH(UsagePerHour!$B$84,Usage!$C$5:$C$11,0),MATCH(UsagePerHour!KX$4,Usage!$D$3:$ABF$3,0)),"")</f>
        <v>474.55478311446302</v>
      </c>
      <c r="KY92" s="6">
        <f>IFERROR(INDEX(Sales!$D$5:$ABF$18,MATCH(UsagePerHour!$B92,Sales!$C$5:$C$18,0),MATCH(UsagePerHour!KY$4,Sales!$D$3:$ABF$3,0))/KY$2*INDEX(Usage!$D$5:$ABF$11,MATCH(UsagePerHour!$B$84,Usage!$C$5:$C$11,0),MATCH(UsagePerHour!KY$4,Usage!$D$3:$ABF$3,0)),"")</f>
        <v>64.249094567404427</v>
      </c>
      <c r="KZ92" s="6">
        <f>IFERROR(INDEX(Sales!$D$5:$ABF$18,MATCH(UsagePerHour!$B92,Sales!$C$5:$C$18,0),MATCH(UsagePerHour!KZ$4,Sales!$D$3:$ABF$3,0))/KZ$2*INDEX(Usage!$D$5:$ABF$11,MATCH(UsagePerHour!$B$84,Usage!$C$5:$C$11,0),MATCH(UsagePerHour!KZ$4,Usage!$D$3:$ABF$3,0)),"")</f>
        <v>51.849283405929462</v>
      </c>
      <c r="LA92" s="6">
        <f>IFERROR(INDEX(Sales!$D$5:$ABF$18,MATCH(UsagePerHour!$B92,Sales!$C$5:$C$18,0),MATCH(UsagePerHour!LA$4,Sales!$D$3:$ABF$3,0))/LA$2*INDEX(Usage!$D$5:$ABF$11,MATCH(UsagePerHour!$B$84,Usage!$C$5:$C$11,0),MATCH(UsagePerHour!LA$4,Usage!$D$3:$ABF$3,0)),"")</f>
        <v>60.799000657907257</v>
      </c>
      <c r="LB92" s="6">
        <f>IFERROR(INDEX(Sales!$D$5:$ABF$18,MATCH(UsagePerHour!$B92,Sales!$C$5:$C$18,0),MATCH(UsagePerHour!LB$4,Sales!$D$3:$ABF$3,0))/LB$2*INDEX(Usage!$D$5:$ABF$11,MATCH(UsagePerHour!$B$84,Usage!$C$5:$C$11,0),MATCH(UsagePerHour!LB$4,Usage!$D$3:$ABF$3,0)),"")</f>
        <v>36.425299295858927</v>
      </c>
      <c r="LC92" s="6">
        <f>IFERROR(INDEX(Sales!$D$5:$ABF$18,MATCH(UsagePerHour!$B92,Sales!$C$5:$C$18,0),MATCH(UsagePerHour!LC$4,Sales!$D$3:$ABF$3,0))/LC$2*INDEX(Usage!$D$5:$ABF$11,MATCH(UsagePerHour!$B$84,Usage!$C$5:$C$11,0),MATCH(UsagePerHour!LC$4,Usage!$D$3:$ABF$3,0)),"")</f>
        <v>6.8567903530591714</v>
      </c>
      <c r="LD92" s="6">
        <f>IFERROR(INDEX(Sales!$D$5:$ABF$18,MATCH(UsagePerHour!$B92,Sales!$C$5:$C$18,0),MATCH(UsagePerHour!LD$4,Sales!$D$3:$ABF$3,0))/LD$2*INDEX(Usage!$D$5:$ABF$11,MATCH(UsagePerHour!$B$84,Usage!$C$5:$C$11,0),MATCH(UsagePerHour!LD$4,Usage!$D$3:$ABF$3,0)),"")</f>
        <v>46.475487234566238</v>
      </c>
      <c r="LE92" s="6">
        <f>IFERROR(INDEX(Sales!$D$5:$ABF$18,MATCH(UsagePerHour!$B92,Sales!$C$5:$C$18,0),MATCH(UsagePerHour!LE$4,Sales!$D$3:$ABF$3,0))/LE$2*INDEX(Usage!$D$5:$ABF$11,MATCH(UsagePerHour!$B$84,Usage!$C$5:$C$11,0),MATCH(UsagePerHour!LE$4,Usage!$D$3:$ABF$3,0)),"")</f>
        <v>233.0281558632548</v>
      </c>
      <c r="LF92" s="6">
        <f>IFERROR(INDEX(Sales!$D$5:$ABF$18,MATCH(UsagePerHour!$B92,Sales!$C$5:$C$18,0),MATCH(UsagePerHour!LF$4,Sales!$D$3:$ABF$3,0))/LF$2*INDEX(Usage!$D$5:$ABF$11,MATCH(UsagePerHour!$B$84,Usage!$C$5:$C$11,0),MATCH(UsagePerHour!LF$4,Usage!$D$3:$ABF$3,0)),"")</f>
        <v>70.25616597606448</v>
      </c>
      <c r="LG92" s="6">
        <f>IFERROR(INDEX(Sales!$D$5:$ABF$18,MATCH(UsagePerHour!$B92,Sales!$C$5:$C$18,0),MATCH(UsagePerHour!LG$4,Sales!$D$3:$ABF$3,0))/LG$2*INDEX(Usage!$D$5:$ABF$11,MATCH(UsagePerHour!$B$84,Usage!$C$5:$C$11,0),MATCH(UsagePerHour!LG$4,Usage!$D$3:$ABF$3,0)),"")</f>
        <v>93.220761415606873</v>
      </c>
      <c r="LH92" s="6">
        <f>IFERROR(INDEX(Sales!$D$5:$ABF$18,MATCH(UsagePerHour!$B92,Sales!$C$5:$C$18,0),MATCH(UsagePerHour!LH$4,Sales!$D$3:$ABF$3,0))/LH$2*INDEX(Usage!$D$5:$ABF$11,MATCH(UsagePerHour!$B$84,Usage!$C$5:$C$11,0),MATCH(UsagePerHour!LH$4,Usage!$D$3:$ABF$3,0)),"")</f>
        <v>61.773152811711995</v>
      </c>
      <c r="LI92" s="6">
        <f>IFERROR(INDEX(Sales!$D$5:$ABF$18,MATCH(UsagePerHour!$B92,Sales!$C$5:$C$18,0),MATCH(UsagePerHour!LI$4,Sales!$D$3:$ABF$3,0))/LI$2*INDEX(Usage!$D$5:$ABF$11,MATCH(UsagePerHour!$B$84,Usage!$C$5:$C$11,0),MATCH(UsagePerHour!LI$4,Usage!$D$3:$ABF$3,0)),"")</f>
        <v>38.503026770481135</v>
      </c>
      <c r="LJ92" s="6">
        <f>IFERROR(INDEX(Sales!$D$5:$ABF$18,MATCH(UsagePerHour!$B92,Sales!$C$5:$C$18,0),MATCH(UsagePerHour!LJ$4,Sales!$D$3:$ABF$3,0))/LJ$2*INDEX(Usage!$D$5:$ABF$11,MATCH(UsagePerHour!$B$84,Usage!$C$5:$C$11,0),MATCH(UsagePerHour!LJ$4,Usage!$D$3:$ABF$3,0)),"")</f>
        <v>36.61698319548934</v>
      </c>
      <c r="LK92" s="6">
        <f>IFERROR(INDEX(Sales!$D$5:$ABF$18,MATCH(UsagePerHour!$B92,Sales!$C$5:$C$18,0),MATCH(UsagePerHour!LK$4,Sales!$D$3:$ABF$3,0))/LK$2*INDEX(Usage!$D$5:$ABF$11,MATCH(UsagePerHour!$B$84,Usage!$C$5:$C$11,0),MATCH(UsagePerHour!LK$4,Usage!$D$3:$ABF$3,0)),"")</f>
        <v>63.090417602933172</v>
      </c>
      <c r="LL92" s="6">
        <f>IFERROR(INDEX(Sales!$D$5:$ABF$18,MATCH(UsagePerHour!$B92,Sales!$C$5:$C$18,0),MATCH(UsagePerHour!LL$4,Sales!$D$3:$ABF$3,0))/LL$2*INDEX(Usage!$D$5:$ABF$11,MATCH(UsagePerHour!$B$84,Usage!$C$5:$C$11,0),MATCH(UsagePerHour!LL$4,Usage!$D$3:$ABF$3,0)),"")</f>
        <v>430.49896824764107</v>
      </c>
      <c r="LM92" s="6">
        <f>IFERROR(INDEX(Sales!$D$5:$ABF$18,MATCH(UsagePerHour!$B92,Sales!$C$5:$C$18,0),MATCH(UsagePerHour!LM$4,Sales!$D$3:$ABF$3,0))/LM$2*INDEX(Usage!$D$5:$ABF$11,MATCH(UsagePerHour!$B$84,Usage!$C$5:$C$11,0),MATCH(UsagePerHour!LM$4,Usage!$D$3:$ABF$3,0)),"")</f>
        <v>52.169035920260605</v>
      </c>
      <c r="LN92" s="6">
        <f>IFERROR(INDEX(Sales!$D$5:$ABF$18,MATCH(UsagePerHour!$B92,Sales!$C$5:$C$18,0),MATCH(UsagePerHour!LN$4,Sales!$D$3:$ABF$3,0))/LN$2*INDEX(Usage!$D$5:$ABF$11,MATCH(UsagePerHour!$B$84,Usage!$C$5:$C$11,0),MATCH(UsagePerHour!LN$4,Usage!$D$3:$ABF$3,0)),"")</f>
        <v>37.827590770832458</v>
      </c>
      <c r="LO92" s="6">
        <f>IFERROR(INDEX(Sales!$D$5:$ABF$18,MATCH(UsagePerHour!$B92,Sales!$C$5:$C$18,0),MATCH(UsagePerHour!LO$4,Sales!$D$3:$ABF$3,0))/LO$2*INDEX(Usage!$D$5:$ABF$11,MATCH(UsagePerHour!$B$84,Usage!$C$5:$C$11,0),MATCH(UsagePerHour!LO$4,Usage!$D$3:$ABF$3,0)),"")</f>
        <v>30.069415903535425</v>
      </c>
      <c r="LP92" s="6">
        <f>IFERROR(INDEX(Sales!$D$5:$ABF$18,MATCH(UsagePerHour!$B92,Sales!$C$5:$C$18,0),MATCH(UsagePerHour!LP$4,Sales!$D$3:$ABF$3,0))/LP$2*INDEX(Usage!$D$5:$ABF$11,MATCH(UsagePerHour!$B$84,Usage!$C$5:$C$11,0),MATCH(UsagePerHour!LP$4,Usage!$D$3:$ABF$3,0)),"")</f>
        <v>1.9179707205975869</v>
      </c>
      <c r="LQ92" s="6">
        <f>IFERROR(INDEX(Sales!$D$5:$ABF$18,MATCH(UsagePerHour!$B92,Sales!$C$5:$C$18,0),MATCH(UsagePerHour!LQ$4,Sales!$D$3:$ABF$3,0))/LQ$2*INDEX(Usage!$D$5:$ABF$11,MATCH(UsagePerHour!$B$84,Usage!$C$5:$C$11,0),MATCH(UsagePerHour!LQ$4,Usage!$D$3:$ABF$3,0)),"")</f>
        <v>70.535200143426835</v>
      </c>
      <c r="LR92" s="6">
        <f>IFERROR(INDEX(Sales!$D$5:$ABF$18,MATCH(UsagePerHour!$B92,Sales!$C$5:$C$18,0),MATCH(UsagePerHour!LR$4,Sales!$D$3:$ABF$3,0))/LR$2*INDEX(Usage!$D$5:$ABF$11,MATCH(UsagePerHour!$B$84,Usage!$C$5:$C$11,0),MATCH(UsagePerHour!LR$4,Usage!$D$3:$ABF$3,0)),"")</f>
        <v>61.911924535114643</v>
      </c>
      <c r="LS92" s="6">
        <f>IFERROR(INDEX(Sales!$D$5:$ABF$18,MATCH(UsagePerHour!$B92,Sales!$C$5:$C$18,0),MATCH(UsagePerHour!LS$4,Sales!$D$3:$ABF$3,0))/LS$2*INDEX(Usage!$D$5:$ABF$11,MATCH(UsagePerHour!$B$84,Usage!$C$5:$C$11,0),MATCH(UsagePerHour!LS$4,Usage!$D$3:$ABF$3,0)),"")</f>
        <v>442.26907188389845</v>
      </c>
      <c r="LT92" s="6">
        <f>IFERROR(INDEX(Sales!$D$5:$ABF$18,MATCH(UsagePerHour!$B92,Sales!$C$5:$C$18,0),MATCH(UsagePerHour!LT$4,Sales!$D$3:$ABF$3,0))/LT$2*INDEX(Usage!$D$5:$ABF$11,MATCH(UsagePerHour!$B$84,Usage!$C$5:$C$11,0),MATCH(UsagePerHour!LT$4,Usage!$D$3:$ABF$3,0)),"")</f>
        <v>23.071966269724438</v>
      </c>
      <c r="LU92" s="6">
        <f>IFERROR(INDEX(Sales!$D$5:$ABF$18,MATCH(UsagePerHour!$B92,Sales!$C$5:$C$18,0),MATCH(UsagePerHour!LU$4,Sales!$D$3:$ABF$3,0))/LU$2*INDEX(Usage!$D$5:$ABF$11,MATCH(UsagePerHour!$B$84,Usage!$C$5:$C$11,0),MATCH(UsagePerHour!LU$4,Usage!$D$3:$ABF$3,0)),"")</f>
        <v>44.353145536484334</v>
      </c>
      <c r="LV92" s="6">
        <f>IFERROR(INDEX(Sales!$D$5:$ABF$18,MATCH(UsagePerHour!$B92,Sales!$C$5:$C$18,0),MATCH(UsagePerHour!LV$4,Sales!$D$3:$ABF$3,0))/LV$2*INDEX(Usage!$D$5:$ABF$11,MATCH(UsagePerHour!$B$84,Usage!$C$5:$C$11,0),MATCH(UsagePerHour!LV$4,Usage!$D$3:$ABF$3,0)),"")</f>
        <v>79.920638722554884</v>
      </c>
      <c r="LW92" s="6">
        <f>IFERROR(INDEX(Sales!$D$5:$ABF$18,MATCH(UsagePerHour!$B92,Sales!$C$5:$C$18,0),MATCH(UsagePerHour!LW$4,Sales!$D$3:$ABF$3,0))/LW$2*INDEX(Usage!$D$5:$ABF$11,MATCH(UsagePerHour!$B$84,Usage!$C$5:$C$11,0),MATCH(UsagePerHour!LW$4,Usage!$D$3:$ABF$3,0)),"")</f>
        <v>29.627929545344266</v>
      </c>
      <c r="LX92" s="6">
        <f>IFERROR(INDEX(Sales!$D$5:$ABF$18,MATCH(UsagePerHour!$B92,Sales!$C$5:$C$18,0),MATCH(UsagePerHour!LX$4,Sales!$D$3:$ABF$3,0))/LX$2*INDEX(Usage!$D$5:$ABF$11,MATCH(UsagePerHour!$B$84,Usage!$C$5:$C$11,0),MATCH(UsagePerHour!LX$4,Usage!$D$3:$ABF$3,0)),"")</f>
        <v>21.230665770006727</v>
      </c>
      <c r="LY92" s="6">
        <f>IFERROR(INDEX(Sales!$D$5:$ABF$18,MATCH(UsagePerHour!$B92,Sales!$C$5:$C$18,0),MATCH(UsagePerHour!LY$4,Sales!$D$3:$ABF$3,0))/LY$2*INDEX(Usage!$D$5:$ABF$11,MATCH(UsagePerHour!$B$84,Usage!$C$5:$C$11,0),MATCH(UsagePerHour!LY$4,Usage!$D$3:$ABF$3,0)),"")</f>
        <v>60.195977906925513</v>
      </c>
      <c r="LZ92" s="6">
        <f>IFERROR(INDEX(Sales!$D$5:$ABF$18,MATCH(UsagePerHour!$B92,Sales!$C$5:$C$18,0),MATCH(UsagePerHour!LZ$4,Sales!$D$3:$ABF$3,0))/LZ$2*INDEX(Usage!$D$5:$ABF$11,MATCH(UsagePerHour!$B$84,Usage!$C$5:$C$11,0),MATCH(UsagePerHour!LZ$4,Usage!$D$3:$ABF$3,0)),"")</f>
        <v>474.05760952867547</v>
      </c>
      <c r="MA92" s="6">
        <f>IFERROR(INDEX(Sales!$D$5:$ABF$18,MATCH(UsagePerHour!$B92,Sales!$C$5:$C$18,0),MATCH(UsagePerHour!MA$4,Sales!$D$3:$ABF$3,0))/MA$2*INDEX(Usage!$D$5:$ABF$11,MATCH(UsagePerHour!$B$84,Usage!$C$5:$C$11,0),MATCH(UsagePerHour!MA$4,Usage!$D$3:$ABF$3,0)),"")</f>
        <v>56.126147410401742</v>
      </c>
      <c r="MB92" s="6">
        <f>IFERROR(INDEX(Sales!$D$5:$ABF$18,MATCH(UsagePerHour!$B92,Sales!$C$5:$C$18,0),MATCH(UsagePerHour!MB$4,Sales!$D$3:$ABF$3,0))/MB$2*INDEX(Usage!$D$5:$ABF$11,MATCH(UsagePerHour!$B$84,Usage!$C$5:$C$11,0),MATCH(UsagePerHour!MB$4,Usage!$D$3:$ABF$3,0)),"")</f>
        <v>58.244081681826394</v>
      </c>
      <c r="MC92" s="6">
        <f>IFERROR(INDEX(Sales!$D$5:$ABF$18,MATCH(UsagePerHour!$B92,Sales!$C$5:$C$18,0),MATCH(UsagePerHour!MC$4,Sales!$D$3:$ABF$3,0))/MC$2*INDEX(Usage!$D$5:$ABF$11,MATCH(UsagePerHour!$B$84,Usage!$C$5:$C$11,0),MATCH(UsagePerHour!MC$4,Usage!$D$3:$ABF$3,0)),"")</f>
        <v>10.376877241230554</v>
      </c>
      <c r="MD92" s="6">
        <f>IFERROR(INDEX(Sales!$D$5:$ABF$18,MATCH(UsagePerHour!$B92,Sales!$C$5:$C$18,0),MATCH(UsagePerHour!MD$4,Sales!$D$3:$ABF$3,0))/MD$2*INDEX(Usage!$D$5:$ABF$11,MATCH(UsagePerHour!$B$84,Usage!$C$5:$C$11,0),MATCH(UsagePerHour!MD$4,Usage!$D$3:$ABF$3,0)),"")</f>
        <v>47.031249206969534</v>
      </c>
      <c r="ME92" s="6">
        <f>IFERROR(INDEX(Sales!$D$5:$ABF$18,MATCH(UsagePerHour!$B92,Sales!$C$5:$C$18,0),MATCH(UsagePerHour!ME$4,Sales!$D$3:$ABF$3,0))/ME$2*INDEX(Usage!$D$5:$ABF$11,MATCH(UsagePerHour!$B$84,Usage!$C$5:$C$11,0),MATCH(UsagePerHour!ME$4,Usage!$D$3:$ABF$3,0)),"")</f>
        <v>66.052832873788134</v>
      </c>
      <c r="MF92" s="6">
        <f>IFERROR(INDEX(Sales!$D$5:$ABF$18,MATCH(UsagePerHour!$B92,Sales!$C$5:$C$18,0),MATCH(UsagePerHour!MF$4,Sales!$D$3:$ABF$3,0))/MF$2*INDEX(Usage!$D$5:$ABF$11,MATCH(UsagePerHour!$B$84,Usage!$C$5:$C$11,0),MATCH(UsagePerHour!MF$4,Usage!$D$3:$ABF$3,0)),"")</f>
        <v>40.060723261706627</v>
      </c>
      <c r="MG92" s="6">
        <f>IFERROR(INDEX(Sales!$D$5:$ABF$18,MATCH(UsagePerHour!$B92,Sales!$C$5:$C$18,0),MATCH(UsagePerHour!MG$4,Sales!$D$3:$ABF$3,0))/MG$2*INDEX(Usage!$D$5:$ABF$11,MATCH(UsagePerHour!$B$84,Usage!$C$5:$C$11,0),MATCH(UsagePerHour!MG$4,Usage!$D$3:$ABF$3,0)),"")</f>
        <v>456.59149913304282</v>
      </c>
      <c r="MH92" s="6">
        <f>IFERROR(INDEX(Sales!$D$5:$ABF$18,MATCH(UsagePerHour!$B92,Sales!$C$5:$C$18,0),MATCH(UsagePerHour!MH$4,Sales!$D$3:$ABF$3,0))/MH$2*INDEX(Usage!$D$5:$ABF$11,MATCH(UsagePerHour!$B$84,Usage!$C$5:$C$11,0),MATCH(UsagePerHour!MH$4,Usage!$D$3:$ABF$3,0)),"")</f>
        <v>96.64387515496712</v>
      </c>
      <c r="MI92" s="6">
        <f>IFERROR(INDEX(Sales!$D$5:$ABF$18,MATCH(UsagePerHour!$B92,Sales!$C$5:$C$18,0),MATCH(UsagePerHour!MI$4,Sales!$D$3:$ABF$3,0))/MI$2*INDEX(Usage!$D$5:$ABF$11,MATCH(UsagePerHour!$B$84,Usage!$C$5:$C$11,0),MATCH(UsagePerHour!MI$4,Usage!$D$3:$ABF$3,0)),"")</f>
        <v>52.811438017238601</v>
      </c>
      <c r="MJ92" s="6">
        <f>IFERROR(INDEX(Sales!$D$5:$ABF$18,MATCH(UsagePerHour!$B92,Sales!$C$5:$C$18,0),MATCH(UsagePerHour!MJ$4,Sales!$D$3:$ABF$3,0))/MJ$2*INDEX(Usage!$D$5:$ABF$11,MATCH(UsagePerHour!$B$84,Usage!$C$5:$C$11,0),MATCH(UsagePerHour!MJ$4,Usage!$D$3:$ABF$3,0)),"")</f>
        <v>60.493464196118133</v>
      </c>
      <c r="MK92" s="6">
        <f>IFERROR(INDEX(Sales!$D$5:$ABF$18,MATCH(UsagePerHour!$B92,Sales!$C$5:$C$18,0),MATCH(UsagePerHour!MK$4,Sales!$D$3:$ABF$3,0))/MK$2*INDEX(Usage!$D$5:$ABF$11,MATCH(UsagePerHour!$B$84,Usage!$C$5:$C$11,0),MATCH(UsagePerHour!MK$4,Usage!$D$3:$ABF$3,0)),"")</f>
        <v>39.250536812809891</v>
      </c>
      <c r="ML92" s="6">
        <f>IFERROR(INDEX(Sales!$D$5:$ABF$18,MATCH(UsagePerHour!$B92,Sales!$C$5:$C$18,0),MATCH(UsagePerHour!ML$4,Sales!$D$3:$ABF$3,0))/ML$2*INDEX(Usage!$D$5:$ABF$11,MATCH(UsagePerHour!$B$84,Usage!$C$5:$C$11,0),MATCH(UsagePerHour!ML$4,Usage!$D$3:$ABF$3,0)),"")</f>
        <v>25.810262427381737</v>
      </c>
      <c r="MM92" s="6">
        <f>IFERROR(INDEX(Sales!$D$5:$ABF$18,MATCH(UsagePerHour!$B92,Sales!$C$5:$C$18,0),MATCH(UsagePerHour!MM$4,Sales!$D$3:$ABF$3,0))/MM$2*INDEX(Usage!$D$5:$ABF$11,MATCH(UsagePerHour!$B$84,Usage!$C$5:$C$11,0),MATCH(UsagePerHour!MM$4,Usage!$D$3:$ABF$3,0)),"")</f>
        <v>33.405548280711962</v>
      </c>
      <c r="MN92" s="6">
        <f>IFERROR(INDEX(Sales!$D$5:$ABF$18,MATCH(UsagePerHour!$B92,Sales!$C$5:$C$18,0),MATCH(UsagePerHour!MN$4,Sales!$D$3:$ABF$3,0))/MN$2*INDEX(Usage!$D$5:$ABF$11,MATCH(UsagePerHour!$B$84,Usage!$C$5:$C$11,0),MATCH(UsagePerHour!MN$4,Usage!$D$3:$ABF$3,0)),"")</f>
        <v>123.01992339380567</v>
      </c>
      <c r="MO92" s="6">
        <f>IFERROR(INDEX(Sales!$D$5:$ABF$18,MATCH(UsagePerHour!$B92,Sales!$C$5:$C$18,0),MATCH(UsagePerHour!MO$4,Sales!$D$3:$ABF$3,0))/MO$2*INDEX(Usage!$D$5:$ABF$11,MATCH(UsagePerHour!$B$84,Usage!$C$5:$C$11,0),MATCH(UsagePerHour!MO$4,Usage!$D$3:$ABF$3,0)),"")</f>
        <v>23.071966269724438</v>
      </c>
      <c r="MP92" s="6">
        <f>IFERROR(INDEX(Sales!$D$5:$ABF$18,MATCH(UsagePerHour!$B92,Sales!$C$5:$C$18,0),MATCH(UsagePerHour!MP$4,Sales!$D$3:$ABF$3,0))/MP$2*INDEX(Usage!$D$5:$ABF$11,MATCH(UsagePerHour!$B$84,Usage!$C$5:$C$11,0),MATCH(UsagePerHour!MP$4,Usage!$D$3:$ABF$3,0)),"")</f>
        <v>44.353145536484334</v>
      </c>
      <c r="MQ92" s="6">
        <f>IFERROR(INDEX(Sales!$D$5:$ABF$18,MATCH(UsagePerHour!$B92,Sales!$C$5:$C$18,0),MATCH(UsagePerHour!MQ$4,Sales!$D$3:$ABF$3,0))/MQ$2*INDEX(Usage!$D$5:$ABF$11,MATCH(UsagePerHour!$B$84,Usage!$C$5:$C$11,0),MATCH(UsagePerHour!MQ$4,Usage!$D$3:$ABF$3,0)),"")</f>
        <v>79.920638722554884</v>
      </c>
      <c r="MR92" s="6">
        <f>IFERROR(INDEX(Sales!$D$5:$ABF$18,MATCH(UsagePerHour!$B92,Sales!$C$5:$C$18,0),MATCH(UsagePerHour!MR$4,Sales!$D$3:$ABF$3,0))/MR$2*INDEX(Usage!$D$5:$ABF$11,MATCH(UsagePerHour!$B$84,Usage!$C$5:$C$11,0),MATCH(UsagePerHour!MR$4,Usage!$D$3:$ABF$3,0)),"")</f>
        <v>29.627929545344266</v>
      </c>
      <c r="MS92" s="6">
        <f>IFERROR(INDEX(Sales!$D$5:$ABF$18,MATCH(UsagePerHour!$B92,Sales!$C$5:$C$18,0),MATCH(UsagePerHour!MS$4,Sales!$D$3:$ABF$3,0))/MS$2*INDEX(Usage!$D$5:$ABF$11,MATCH(UsagePerHour!$B$84,Usage!$C$5:$C$11,0),MATCH(UsagePerHour!MS$4,Usage!$D$3:$ABF$3,0)),"")</f>
        <v>51.040880671191147</v>
      </c>
      <c r="MT92" s="6">
        <f>IFERROR(INDEX(Sales!$D$5:$ABF$18,MATCH(UsagePerHour!$B92,Sales!$C$5:$C$18,0),MATCH(UsagePerHour!MT$4,Sales!$D$3:$ABF$3,0))/MT$2*INDEX(Usage!$D$5:$ABF$11,MATCH(UsagePerHour!$B$84,Usage!$C$5:$C$11,0),MATCH(UsagePerHour!MT$4,Usage!$D$3:$ABF$3,0)),"")</f>
        <v>82.770335584676232</v>
      </c>
      <c r="MU92" s="6">
        <f>IFERROR(INDEX(Sales!$D$5:$ABF$18,MATCH(UsagePerHour!$B92,Sales!$C$5:$C$18,0),MATCH(UsagePerHour!MU$4,Sales!$D$3:$ABF$3,0))/MU$2*INDEX(Usage!$D$5:$ABF$11,MATCH(UsagePerHour!$B$84,Usage!$C$5:$C$11,0),MATCH(UsagePerHour!MU$4,Usage!$D$3:$ABF$3,0)),"")</f>
        <v>467.24720127818682</v>
      </c>
      <c r="MV92" s="6">
        <f>IFERROR(INDEX(Sales!$D$5:$ABF$18,MATCH(UsagePerHour!$B92,Sales!$C$5:$C$18,0),MATCH(UsagePerHour!MV$4,Sales!$D$3:$ABF$3,0))/MV$2*INDEX(Usage!$D$5:$ABF$11,MATCH(UsagePerHour!$B$84,Usage!$C$5:$C$11,0),MATCH(UsagePerHour!MV$4,Usage!$D$3:$ABF$3,0)),"")</f>
        <v>45.04935249816311</v>
      </c>
      <c r="MW92" s="6">
        <f>IFERROR(INDEX(Sales!$D$5:$ABF$18,MATCH(UsagePerHour!$B92,Sales!$C$5:$C$18,0),MATCH(UsagePerHour!MW$4,Sales!$D$3:$ABF$3,0))/MW$2*INDEX(Usage!$D$5:$ABF$11,MATCH(UsagePerHour!$B$84,Usage!$C$5:$C$11,0),MATCH(UsagePerHour!MW$4,Usage!$D$3:$ABF$3,0)),"")</f>
        <v>30.880875009907268</v>
      </c>
      <c r="MX92" s="6">
        <f>IFERROR(INDEX(Sales!$D$5:$ABF$18,MATCH(UsagePerHour!$B92,Sales!$C$5:$C$18,0),MATCH(UsagePerHour!MX$4,Sales!$D$3:$ABF$3,0))/MX$2*INDEX(Usage!$D$5:$ABF$11,MATCH(UsagePerHour!$B$84,Usage!$C$5:$C$11,0),MATCH(UsagePerHour!MX$4,Usage!$D$3:$ABF$3,0)),"")</f>
        <v>32.524221148078887</v>
      </c>
      <c r="MY92" s="6">
        <f>IFERROR(INDEX(Sales!$D$5:$ABF$18,MATCH(UsagePerHour!$B92,Sales!$C$5:$C$18,0),MATCH(UsagePerHour!MY$4,Sales!$D$3:$ABF$3,0))/MY$2*INDEX(Usage!$D$5:$ABF$11,MATCH(UsagePerHour!$B$84,Usage!$C$5:$C$11,0),MATCH(UsagePerHour!MY$4,Usage!$D$3:$ABF$3,0)),"")</f>
        <v>23.61826527707969</v>
      </c>
      <c r="MZ92" s="6">
        <f>IFERROR(INDEX(Sales!$D$5:$ABF$18,MATCH(UsagePerHour!$B92,Sales!$C$5:$C$18,0),MATCH(UsagePerHour!MZ$4,Sales!$D$3:$ABF$3,0))/MZ$2*INDEX(Usage!$D$5:$ABF$11,MATCH(UsagePerHour!$B$84,Usage!$C$5:$C$11,0),MATCH(UsagePerHour!MZ$4,Usage!$D$3:$ABF$3,0)),"")</f>
        <v>61.776580521862726</v>
      </c>
      <c r="NA92" s="6">
        <f>IFERROR(INDEX(Sales!$D$5:$ABF$18,MATCH(UsagePerHour!$B92,Sales!$C$5:$C$18,0),MATCH(UsagePerHour!NA$4,Sales!$D$3:$ABF$3,0))/NA$2*INDEX(Usage!$D$5:$ABF$11,MATCH(UsagePerHour!$B$84,Usage!$C$5:$C$11,0),MATCH(UsagePerHour!NA$4,Usage!$D$3:$ABF$3,0)),"")</f>
        <v>86.167532114528569</v>
      </c>
      <c r="NB92" s="6">
        <f>IFERROR(INDEX(Sales!$D$5:$ABF$18,MATCH(UsagePerHour!$B92,Sales!$C$5:$C$18,0),MATCH(UsagePerHour!NB$4,Sales!$D$3:$ABF$3,0))/NB$2*INDEX(Usage!$D$5:$ABF$11,MATCH(UsagePerHour!$B$84,Usage!$C$5:$C$11,0),MATCH(UsagePerHour!NB$4,Usage!$D$3:$ABF$3,0)),"")</f>
        <v>394.28360704490632</v>
      </c>
      <c r="NC92" s="6">
        <f>IFERROR(INDEX(Sales!$D$5:$ABF$18,MATCH(UsagePerHour!$B92,Sales!$C$5:$C$18,0),MATCH(UsagePerHour!NC$4,Sales!$D$3:$ABF$3,0))/NC$2*INDEX(Usage!$D$5:$ABF$11,MATCH(UsagePerHour!$B$84,Usage!$C$5:$C$11,0),MATCH(UsagePerHour!NC$4,Usage!$D$3:$ABF$3,0)),"")</f>
        <v>36.967343393640029</v>
      </c>
      <c r="ND92" s="6">
        <f>IFERROR(INDEX(Sales!$D$5:$ABF$18,MATCH(UsagePerHour!$B92,Sales!$C$5:$C$18,0),MATCH(UsagePerHour!ND$4,Sales!$D$3:$ABF$3,0))/ND$2*INDEX(Usage!$D$5:$ABF$11,MATCH(UsagePerHour!$B$84,Usage!$C$5:$C$11,0),MATCH(UsagePerHour!ND$4,Usage!$D$3:$ABF$3,0)),"")</f>
        <v>74.194174844369485</v>
      </c>
      <c r="NE92" s="6">
        <f>IFERROR(INDEX(Sales!$D$5:$ABF$18,MATCH(UsagePerHour!$B92,Sales!$C$5:$C$18,0),MATCH(UsagePerHour!NE$4,Sales!$D$3:$ABF$3,0))/NE$2*INDEX(Usage!$D$5:$ABF$11,MATCH(UsagePerHour!$B$84,Usage!$C$5:$C$11,0),MATCH(UsagePerHour!NE$4,Usage!$D$3:$ABF$3,0)),"")</f>
        <v>20.260440591983063</v>
      </c>
      <c r="NF92" s="6">
        <f>IFERROR(INDEX(Sales!$D$5:$ABF$18,MATCH(UsagePerHour!$B92,Sales!$C$5:$C$18,0),MATCH(UsagePerHour!NF$4,Sales!$D$3:$ABF$3,0))/NF$2*INDEX(Usage!$D$5:$ABF$11,MATCH(UsagePerHour!$B$84,Usage!$C$5:$C$11,0),MATCH(UsagePerHour!NF$4,Usage!$D$3:$ABF$3,0)),"")</f>
        <v>171.10882677631474</v>
      </c>
      <c r="NG92" s="6">
        <f>IFERROR(INDEX(Sales!$D$5:$ABF$18,MATCH(UsagePerHour!$B92,Sales!$C$5:$C$18,0),MATCH(UsagePerHour!NG$4,Sales!$D$3:$ABF$3,0))/NG$2*INDEX(Usage!$D$5:$ABF$11,MATCH(UsagePerHour!$B$84,Usage!$C$5:$C$11,0),MATCH(UsagePerHour!NG$4,Usage!$D$3:$ABF$3,0)),"")</f>
        <v>33.785210501540739</v>
      </c>
      <c r="NH92" s="6">
        <f>IFERROR(INDEX(Sales!$D$5:$ABF$18,MATCH(UsagePerHour!$B92,Sales!$C$5:$C$18,0),MATCH(UsagePerHour!NH$4,Sales!$D$3:$ABF$3,0))/NH$2*INDEX(Usage!$D$5:$ABF$11,MATCH(UsagePerHour!$B$84,Usage!$C$5:$C$11,0),MATCH(UsagePerHour!NH$4,Usage!$D$3:$ABF$3,0)),"")</f>
        <v>38.189401396787481</v>
      </c>
      <c r="NI92" s="6">
        <f>IFERROR(INDEX(Sales!$D$5:$ABF$18,MATCH(UsagePerHour!$B92,Sales!$C$5:$C$18,0),MATCH(UsagePerHour!NI$4,Sales!$D$3:$ABF$3,0))/NI$2*INDEX(Usage!$D$5:$ABF$11,MATCH(UsagePerHour!$B$84,Usage!$C$5:$C$11,0),MATCH(UsagePerHour!NI$4,Usage!$D$3:$ABF$3,0)),"")</f>
        <v>395.31997084118461</v>
      </c>
      <c r="NJ92" s="6">
        <f>IFERROR(INDEX(Sales!$D$5:$ABF$18,MATCH(UsagePerHour!$B92,Sales!$C$5:$C$18,0),MATCH(UsagePerHour!NJ$4,Sales!$D$3:$ABF$3,0))/NJ$2*INDEX(Usage!$D$5:$ABF$11,MATCH(UsagePerHour!$B$84,Usage!$C$5:$C$11,0),MATCH(UsagePerHour!NJ$4,Usage!$D$3:$ABF$3,0)),"")</f>
        <v>44.796548365544837</v>
      </c>
      <c r="NK92" s="6">
        <f>IFERROR(INDEX(Sales!$D$5:$ABF$18,MATCH(UsagePerHour!$B92,Sales!$C$5:$C$18,0),MATCH(UsagePerHour!NK$4,Sales!$D$3:$ABF$3,0))/NK$2*INDEX(Usage!$D$5:$ABF$11,MATCH(UsagePerHour!$B$84,Usage!$C$5:$C$11,0),MATCH(UsagePerHour!NK$4,Usage!$D$3:$ABF$3,0)),"")</f>
        <v>12.265169703555813</v>
      </c>
      <c r="NL92" s="6">
        <f>IFERROR(INDEX(Sales!$D$5:$ABF$18,MATCH(UsagePerHour!$B92,Sales!$C$5:$C$18,0),MATCH(UsagePerHour!NL$4,Sales!$D$3:$ABF$3,0))/NL$2*INDEX(Usage!$D$5:$ABF$11,MATCH(UsagePerHour!$B$84,Usage!$C$5:$C$11,0),MATCH(UsagePerHour!NL$4,Usage!$D$3:$ABF$3,0)),"")</f>
        <v>35.345215602620755</v>
      </c>
      <c r="NM92" s="6">
        <f>IFERROR(INDEX(Sales!$D$5:$ABF$18,MATCH(UsagePerHour!$B92,Sales!$C$5:$C$18,0),MATCH(UsagePerHour!NM$4,Sales!$D$3:$ABF$3,0))/NM$2*INDEX(Usage!$D$5:$ABF$11,MATCH(UsagePerHour!$B$84,Usage!$C$5:$C$11,0),MATCH(UsagePerHour!NM$4,Usage!$D$3:$ABF$3,0)),"")</f>
        <v>42.068728755180629</v>
      </c>
      <c r="NN92" s="6">
        <f>IFERROR(INDEX(Sales!$D$5:$ABF$18,MATCH(UsagePerHour!$B92,Sales!$C$5:$C$18,0),MATCH(UsagePerHour!NN$4,Sales!$D$3:$ABF$3,0))/NN$2*INDEX(Usage!$D$5:$ABF$11,MATCH(UsagePerHour!$B$84,Usage!$C$5:$C$11,0),MATCH(UsagePerHour!NN$4,Usage!$D$3:$ABF$3,0)),"")</f>
        <v>32.609475085703501</v>
      </c>
      <c r="NO92" s="6">
        <f>IFERROR(INDEX(Sales!$D$5:$ABF$18,MATCH(UsagePerHour!$B92,Sales!$C$5:$C$18,0),MATCH(UsagePerHour!NO$4,Sales!$D$3:$ABF$3,0))/NO$2*INDEX(Usage!$D$5:$ABF$11,MATCH(UsagePerHour!$B$84,Usage!$C$5:$C$11,0),MATCH(UsagePerHour!NO$4,Usage!$D$3:$ABF$3,0)),"")</f>
        <v>20.665392633773454</v>
      </c>
      <c r="NP92" s="6">
        <f>IFERROR(INDEX(Sales!$D$5:$ABF$18,MATCH(UsagePerHour!$B92,Sales!$C$5:$C$18,0),MATCH(UsagePerHour!NP$4,Sales!$D$3:$ABF$3,0))/NP$2*INDEX(Usage!$D$5:$ABF$11,MATCH(UsagePerHour!$B$84,Usage!$C$5:$C$11,0),MATCH(UsagePerHour!NP$4,Usage!$D$3:$ABF$3,0)),"")</f>
        <v>197.90806545417993</v>
      </c>
      <c r="NQ92" s="6">
        <f>IFERROR(INDEX(Sales!$D$5:$ABF$18,MATCH(UsagePerHour!$B92,Sales!$C$5:$C$18,0),MATCH(UsagePerHour!NQ$4,Sales!$D$3:$ABF$3,0))/NQ$2*INDEX(Usage!$D$5:$ABF$11,MATCH(UsagePerHour!$B$84,Usage!$C$5:$C$11,0),MATCH(UsagePerHour!NQ$4,Usage!$D$3:$ABF$3,0)),"")</f>
        <v>36.110860454117997</v>
      </c>
      <c r="NR92" s="6">
        <f>IFERROR(INDEX(Sales!$D$5:$ABF$18,MATCH(UsagePerHour!$B92,Sales!$C$5:$C$18,0),MATCH(UsagePerHour!NR$4,Sales!$D$3:$ABF$3,0))/NR$2*INDEX(Usage!$D$5:$ABF$11,MATCH(UsagePerHour!$B$84,Usage!$C$5:$C$11,0),MATCH(UsagePerHour!NR$4,Usage!$D$3:$ABF$3,0)),"")</f>
        <v>48.427687845244947</v>
      </c>
      <c r="NS92" s="6">
        <f>IFERROR(INDEX(Sales!$D$5:$ABF$18,MATCH(UsagePerHour!$B92,Sales!$C$5:$C$18,0),MATCH(UsagePerHour!NS$4,Sales!$D$3:$ABF$3,0))/NS$2*INDEX(Usage!$D$5:$ABF$11,MATCH(UsagePerHour!$B$84,Usage!$C$5:$C$11,0),MATCH(UsagePerHour!NS$4,Usage!$D$3:$ABF$3,0)),"")</f>
        <v>24.97969235038066</v>
      </c>
      <c r="NT92" s="6">
        <f>IFERROR(INDEX(Sales!$D$5:$ABF$18,MATCH(UsagePerHour!$B92,Sales!$C$5:$C$18,0),MATCH(UsagePerHour!NT$4,Sales!$D$3:$ABF$3,0))/NT$2*INDEX(Usage!$D$5:$ABF$11,MATCH(UsagePerHour!$B$84,Usage!$C$5:$C$11,0),MATCH(UsagePerHour!NT$4,Usage!$D$3:$ABF$3,0)),"")</f>
        <v>18.126296954164999</v>
      </c>
      <c r="NU92" s="6">
        <f>IFERROR(INDEX(Sales!$D$5:$ABF$18,MATCH(UsagePerHour!$B92,Sales!$C$5:$C$18,0),MATCH(UsagePerHour!NU$4,Sales!$D$3:$ABF$3,0))/NU$2*INDEX(Usage!$D$5:$ABF$11,MATCH(UsagePerHour!$B$84,Usage!$C$5:$C$11,0),MATCH(UsagePerHour!NU$4,Usage!$D$3:$ABF$3,0)),"")</f>
        <v>74.498088226901785</v>
      </c>
      <c r="NV92" s="6">
        <f>IFERROR(INDEX(Sales!$D$5:$ABF$18,MATCH(UsagePerHour!$B92,Sales!$C$5:$C$18,0),MATCH(UsagePerHour!NV$4,Sales!$D$3:$ABF$3,0))/NV$2*INDEX(Usage!$D$5:$ABF$11,MATCH(UsagePerHour!$B$84,Usage!$C$5:$C$11,0),MATCH(UsagePerHour!NV$4,Usage!$D$3:$ABF$3,0)),"")</f>
        <v>46.002490579221885</v>
      </c>
      <c r="NW92" s="6">
        <f>IFERROR(INDEX(Sales!$D$5:$ABF$18,MATCH(UsagePerHour!$B92,Sales!$C$5:$C$18,0),MATCH(UsagePerHour!NW$4,Sales!$D$3:$ABF$3,0))/NW$2*INDEX(Usage!$D$5:$ABF$11,MATCH(UsagePerHour!$B$84,Usage!$C$5:$C$11,0),MATCH(UsagePerHour!NW$4,Usage!$D$3:$ABF$3,0)),"")</f>
        <v>307.44433030450654</v>
      </c>
      <c r="NX92" s="6">
        <f>IFERROR(INDEX(Sales!$D$5:$ABF$18,MATCH(UsagePerHour!$B92,Sales!$C$5:$C$18,0),MATCH(UsagePerHour!NX$4,Sales!$D$3:$ABF$3,0))/NX$2*INDEX(Usage!$D$5:$ABF$11,MATCH(UsagePerHour!$B$84,Usage!$C$5:$C$11,0),MATCH(UsagePerHour!NX$4,Usage!$D$3:$ABF$3,0)),"")</f>
        <v>24.606250397222045</v>
      </c>
      <c r="NY92" s="6">
        <f>IFERROR(INDEX(Sales!$D$5:$ABF$18,MATCH(UsagePerHour!$B92,Sales!$C$5:$C$18,0),MATCH(UsagePerHour!NY$4,Sales!$D$3:$ABF$3,0))/NY$2*INDEX(Usage!$D$5:$ABF$11,MATCH(UsagePerHour!$B$84,Usage!$C$5:$C$11,0),MATCH(UsagePerHour!NY$4,Usage!$D$3:$ABF$3,0)),"")</f>
        <v>50.006304797556894</v>
      </c>
      <c r="NZ92" s="6">
        <f>IFERROR(INDEX(Sales!$D$5:$ABF$18,MATCH(UsagePerHour!$B92,Sales!$C$5:$C$18,0),MATCH(UsagePerHour!NZ$4,Sales!$D$3:$ABF$3,0))/NZ$2*INDEX(Usage!$D$5:$ABF$11,MATCH(UsagePerHour!$B$84,Usage!$C$5:$C$11,0),MATCH(UsagePerHour!NZ$4,Usage!$D$3:$ABF$3,0)),"")</f>
        <v>39.439545781631189</v>
      </c>
      <c r="OA92" s="6">
        <f>IFERROR(INDEX(Sales!$D$5:$ABF$18,MATCH(UsagePerHour!$B92,Sales!$C$5:$C$18,0),MATCH(UsagePerHour!OA$4,Sales!$D$3:$ABF$3,0))/OA$2*INDEX(Usage!$D$5:$ABF$11,MATCH(UsagePerHour!$B$84,Usage!$C$5:$C$11,0),MATCH(UsagePerHour!OA$4,Usage!$D$3:$ABF$3,0)),"")</f>
        <v>56.435020332843521</v>
      </c>
      <c r="OB92" s="6">
        <f>IFERROR(INDEX(Sales!$D$5:$ABF$18,MATCH(UsagePerHour!$B92,Sales!$C$5:$C$18,0),MATCH(UsagePerHour!OB$4,Sales!$D$3:$ABF$3,0))/OB$2*INDEX(Usage!$D$5:$ABF$11,MATCH(UsagePerHour!$B$84,Usage!$C$5:$C$11,0),MATCH(UsagePerHour!OB$4,Usage!$D$3:$ABF$3,0)),"")</f>
        <v>54.560051731832374</v>
      </c>
      <c r="OC92" s="6">
        <f>IFERROR(INDEX(Sales!$D$5:$ABF$18,MATCH(UsagePerHour!$B92,Sales!$C$5:$C$18,0),MATCH(UsagePerHour!OC$4,Sales!$D$3:$ABF$3,0))/OC$2*INDEX(Usage!$D$5:$ABF$11,MATCH(UsagePerHour!$B$84,Usage!$C$5:$C$11,0),MATCH(UsagePerHour!OC$4,Usage!$D$3:$ABF$3,0)),"")</f>
        <v>76.895933192659768</v>
      </c>
      <c r="OD92" s="6">
        <f>IFERROR(INDEX(Sales!$D$5:$ABF$18,MATCH(UsagePerHour!$B92,Sales!$C$5:$C$18,0),MATCH(UsagePerHour!OD$4,Sales!$D$3:$ABF$3,0))/OD$2*INDEX(Usage!$D$5:$ABF$11,MATCH(UsagePerHour!$B$84,Usage!$C$5:$C$11,0),MATCH(UsagePerHour!OD$4,Usage!$D$3:$ABF$3,0)),"")</f>
        <v>284.92476837697922</v>
      </c>
      <c r="OE92" s="6">
        <f>IFERROR(INDEX(Sales!$D$5:$ABF$18,MATCH(UsagePerHour!$B92,Sales!$C$5:$C$18,0),MATCH(UsagePerHour!OE$4,Sales!$D$3:$ABF$3,0))/OE$2*INDEX(Usage!$D$5:$ABF$11,MATCH(UsagePerHour!$B$84,Usage!$C$5:$C$11,0),MATCH(UsagePerHour!OE$4,Usage!$D$3:$ABF$3,0)),"")</f>
        <v>34.029205296051657</v>
      </c>
      <c r="OF92" s="6">
        <f>IFERROR(INDEX(Sales!$D$5:$ABF$18,MATCH(UsagePerHour!$B92,Sales!$C$5:$C$18,0),MATCH(UsagePerHour!OF$4,Sales!$D$3:$ABF$3,0))/OF$2*INDEX(Usage!$D$5:$ABF$11,MATCH(UsagePerHour!$B$84,Usage!$C$5:$C$11,0),MATCH(UsagePerHour!OF$4,Usage!$D$3:$ABF$3,0)),"")</f>
        <v>89.445501087411699</v>
      </c>
      <c r="OG92" s="6">
        <f>IFERROR(INDEX(Sales!$D$5:$ABF$18,MATCH(UsagePerHour!$B92,Sales!$C$5:$C$18,0),MATCH(UsagePerHour!OG$4,Sales!$D$3:$ABF$3,0))/OG$2*INDEX(Usage!$D$5:$ABF$11,MATCH(UsagePerHour!$B$84,Usage!$C$5:$C$11,0),MATCH(UsagePerHour!OG$4,Usage!$D$3:$ABF$3,0)),"")</f>
        <v>38.307869173870422</v>
      </c>
      <c r="OH92" s="6">
        <f>IFERROR(INDEX(Sales!$D$5:$ABF$18,MATCH(UsagePerHour!$B92,Sales!$C$5:$C$18,0),MATCH(UsagePerHour!OH$4,Sales!$D$3:$ABF$3,0))/OH$2*INDEX(Usage!$D$5:$ABF$11,MATCH(UsagePerHour!$B$84,Usage!$C$5:$C$11,0),MATCH(UsagePerHour!OH$4,Usage!$D$3:$ABF$3,0)),"")</f>
        <v>44.170346306315643</v>
      </c>
      <c r="OI92" s="6">
        <f>IFERROR(INDEX(Sales!$D$5:$ABF$18,MATCH(UsagePerHour!$B92,Sales!$C$5:$C$18,0),MATCH(UsagePerHour!OI$4,Sales!$D$3:$ABF$3,0))/OI$2*INDEX(Usage!$D$5:$ABF$11,MATCH(UsagePerHour!$B$84,Usage!$C$5:$C$11,0),MATCH(UsagePerHour!OI$4,Usage!$D$3:$ABF$3,0)),"")</f>
        <v>9.2216431586855041</v>
      </c>
      <c r="OJ92" s="6">
        <f>IFERROR(INDEX(Sales!$D$5:$ABF$18,MATCH(UsagePerHour!$B92,Sales!$C$5:$C$18,0),MATCH(UsagePerHour!OJ$4,Sales!$D$3:$ABF$3,0))/OJ$2*INDEX(Usage!$D$5:$ABF$11,MATCH(UsagePerHour!$B$84,Usage!$C$5:$C$11,0),MATCH(UsagePerHour!OJ$4,Usage!$D$3:$ABF$3,0)),"")</f>
        <v>47.331935807910021</v>
      </c>
      <c r="OK92" s="6">
        <f>IFERROR(INDEX(Sales!$D$5:$ABF$18,MATCH(UsagePerHour!$B92,Sales!$C$5:$C$18,0),MATCH(UsagePerHour!OK$4,Sales!$D$3:$ABF$3,0))/OK$2*INDEX(Usage!$D$5:$ABF$11,MATCH(UsagePerHour!$B$84,Usage!$C$5:$C$11,0),MATCH(UsagePerHour!OK$4,Usage!$D$3:$ABF$3,0)),"")</f>
        <v>377.01811022751542</v>
      </c>
      <c r="OL92" s="6">
        <f>IFERROR(INDEX(Sales!$D$5:$ABF$18,MATCH(UsagePerHour!$B92,Sales!$C$5:$C$18,0),MATCH(UsagePerHour!OL$4,Sales!$D$3:$ABF$3,0))/OL$2*INDEX(Usage!$D$5:$ABF$11,MATCH(UsagePerHour!$B$84,Usage!$C$5:$C$11,0),MATCH(UsagePerHour!OL$4,Usage!$D$3:$ABF$3,0)),"")</f>
        <v>14.247449516449374</v>
      </c>
      <c r="OM92" s="6">
        <f>IFERROR(INDEX(Sales!$D$5:$ABF$18,MATCH(UsagePerHour!$B92,Sales!$C$5:$C$18,0),MATCH(UsagePerHour!OM$4,Sales!$D$3:$ABF$3,0))/OM$2*INDEX(Usage!$D$5:$ABF$11,MATCH(UsagePerHour!$B$84,Usage!$C$5:$C$11,0),MATCH(UsagePerHour!OM$4,Usage!$D$3:$ABF$3,0)),"")</f>
        <v>51.279294408214291</v>
      </c>
      <c r="ON92" s="6">
        <f>IFERROR(INDEX(Sales!$D$5:$ABF$18,MATCH(UsagePerHour!$B92,Sales!$C$5:$C$18,0),MATCH(UsagePerHour!ON$4,Sales!$D$3:$ABF$3,0))/ON$2*INDEX(Usage!$D$5:$ABF$11,MATCH(UsagePerHour!$B$84,Usage!$C$5:$C$11,0),MATCH(UsagePerHour!ON$4,Usage!$D$3:$ABF$3,0)),"")</f>
        <v>58.061550277773975</v>
      </c>
      <c r="OO92" s="6">
        <f>IFERROR(INDEX(Sales!$D$5:$ABF$18,MATCH(UsagePerHour!$B92,Sales!$C$5:$C$18,0),MATCH(UsagePerHour!OO$4,Sales!$D$3:$ABF$3,0))/OO$2*INDEX(Usage!$D$5:$ABF$11,MATCH(UsagePerHour!$B$84,Usage!$C$5:$C$11,0),MATCH(UsagePerHour!OO$4,Usage!$D$3:$ABF$3,0)),"")</f>
        <v>25.426503019975979</v>
      </c>
      <c r="OP92" s="6">
        <f>IFERROR(INDEX(Sales!$D$5:$ABF$18,MATCH(UsagePerHour!$B92,Sales!$C$5:$C$18,0),MATCH(UsagePerHour!OP$4,Sales!$D$3:$ABF$3,0))/OP$2*INDEX(Usage!$D$5:$ABF$11,MATCH(UsagePerHour!$B$84,Usage!$C$5:$C$11,0),MATCH(UsagePerHour!OP$4,Usage!$D$3:$ABF$3,0)),"")</f>
        <v>31.800493891705337</v>
      </c>
      <c r="OQ92" s="6">
        <f>IFERROR(INDEX(Sales!$D$5:$ABF$18,MATCH(UsagePerHour!$B92,Sales!$C$5:$C$18,0),MATCH(UsagePerHour!OQ$4,Sales!$D$3:$ABF$3,0))/OQ$2*INDEX(Usage!$D$5:$ABF$11,MATCH(UsagePerHour!$B$84,Usage!$C$5:$C$11,0),MATCH(UsagePerHour!OQ$4,Usage!$D$3:$ABF$3,0)),"")</f>
        <v>40.859848843518947</v>
      </c>
      <c r="OR92" s="6">
        <f>IFERROR(INDEX(Sales!$D$5:$ABF$18,MATCH(UsagePerHour!$B92,Sales!$C$5:$C$18,0),MATCH(UsagePerHour!OR$4,Sales!$D$3:$ABF$3,0))/OR$2*INDEX(Usage!$D$5:$ABF$11,MATCH(UsagePerHour!$B$84,Usage!$C$5:$C$11,0),MATCH(UsagePerHour!OR$4,Usage!$D$3:$ABF$3,0)),"")</f>
        <v>316.2734410678782</v>
      </c>
      <c r="OS92" s="6">
        <f>IFERROR(INDEX(Sales!$D$5:$ABF$18,MATCH(UsagePerHour!$B92,Sales!$C$5:$C$18,0),MATCH(UsagePerHour!OS$4,Sales!$D$3:$ABF$3,0))/OS$2*INDEX(Usage!$D$5:$ABF$11,MATCH(UsagePerHour!$B$84,Usage!$C$5:$C$11,0),MATCH(UsagePerHour!OS$4,Usage!$D$3:$ABF$3,0)),"")</f>
        <v>12.170502833469971</v>
      </c>
      <c r="OT92" s="6">
        <f>IFERROR(INDEX(Sales!$D$5:$ABF$18,MATCH(UsagePerHour!$B92,Sales!$C$5:$C$18,0),MATCH(UsagePerHour!OT$4,Sales!$D$3:$ABF$3,0))/OT$2*INDEX(Usage!$D$5:$ABF$11,MATCH(UsagePerHour!$B$84,Usage!$C$5:$C$11,0),MATCH(UsagePerHour!OT$4,Usage!$D$3:$ABF$3,0)),"")</f>
        <v>3.0308869608595419</v>
      </c>
      <c r="OU92" s="6">
        <f>IFERROR(INDEX(Sales!$D$5:$ABF$18,MATCH(UsagePerHour!$B92,Sales!$C$5:$C$18,0),MATCH(UsagePerHour!OU$4,Sales!$D$3:$ABF$3,0))/OU$2*INDEX(Usage!$D$5:$ABF$11,MATCH(UsagePerHour!$B$84,Usage!$C$5:$C$11,0),MATCH(UsagePerHour!OU$4,Usage!$D$3:$ABF$3,0)),"")</f>
        <v>11.833776328255214</v>
      </c>
      <c r="OV92" s="6">
        <f>IFERROR(INDEX(Sales!$D$5:$ABF$18,MATCH(UsagePerHour!$B92,Sales!$C$5:$C$18,0),MATCH(UsagePerHour!OV$4,Sales!$D$3:$ABF$3,0))/OV$2*INDEX(Usage!$D$5:$ABF$11,MATCH(UsagePerHour!$B$84,Usage!$C$5:$C$11,0),MATCH(UsagePerHour!OV$4,Usage!$D$3:$ABF$3,0)),"")</f>
        <v>53.077039480346627</v>
      </c>
      <c r="OW92" s="6">
        <f>IFERROR(INDEX(Sales!$D$5:$ABF$18,MATCH(UsagePerHour!$B92,Sales!$C$5:$C$18,0),MATCH(UsagePerHour!OW$4,Sales!$D$3:$ABF$3,0))/OW$2*INDEX(Usage!$D$5:$ABF$11,MATCH(UsagePerHour!$B$84,Usage!$C$5:$C$11,0),MATCH(UsagePerHour!OW$4,Usage!$D$3:$ABF$3,0)),"")</f>
        <v>25.7720671004585</v>
      </c>
      <c r="OX92" s="6">
        <f>IFERROR(INDEX(Sales!$D$5:$ABF$18,MATCH(UsagePerHour!$B92,Sales!$C$5:$C$18,0),MATCH(UsagePerHour!OX$4,Sales!$D$3:$ABF$3,0))/OX$2*INDEX(Usage!$D$5:$ABF$11,MATCH(UsagePerHour!$B$84,Usage!$C$5:$C$11,0),MATCH(UsagePerHour!OX$4,Usage!$D$3:$ABF$3,0)),"")</f>
        <v>34.25664743073542</v>
      </c>
      <c r="OY92" s="6">
        <f>IFERROR(INDEX(Sales!$D$5:$ABF$18,MATCH(UsagePerHour!$B92,Sales!$C$5:$C$18,0),MATCH(UsagePerHour!OY$4,Sales!$D$3:$ABF$3,0))/OY$2*INDEX(Usage!$D$5:$ABF$11,MATCH(UsagePerHour!$B$84,Usage!$C$5:$C$11,0),MATCH(UsagePerHour!OY$4,Usage!$D$3:$ABF$3,0)),"")</f>
        <v>292.06193294489663</v>
      </c>
      <c r="OZ92" s="6">
        <f>IFERROR(INDEX(Sales!$D$5:$ABF$18,MATCH(UsagePerHour!$B92,Sales!$C$5:$C$18,0),MATCH(UsagePerHour!OZ$4,Sales!$D$3:$ABF$3,0))/OZ$2*INDEX(Usage!$D$5:$ABF$11,MATCH(UsagePerHour!$B$84,Usage!$C$5:$C$11,0),MATCH(UsagePerHour!OZ$4,Usage!$D$3:$ABF$3,0)),"")</f>
        <v>61.580939667607922</v>
      </c>
      <c r="PA92" s="6">
        <f>IFERROR(INDEX(Sales!$D$5:$ABF$18,MATCH(UsagePerHour!$B92,Sales!$C$5:$C$18,0),MATCH(UsagePerHour!PA$4,Sales!$D$3:$ABF$3,0))/PA$2*INDEX(Usage!$D$5:$ABF$11,MATCH(UsagePerHour!$B$84,Usage!$C$5:$C$11,0),MATCH(UsagePerHour!PA$4,Usage!$D$3:$ABF$3,0)),"")</f>
        <v>26.065213219816545</v>
      </c>
      <c r="PB92" s="6">
        <f>IFERROR(INDEX(Sales!$D$5:$ABF$18,MATCH(UsagePerHour!$B92,Sales!$C$5:$C$18,0),MATCH(UsagePerHour!PB$4,Sales!$D$3:$ABF$3,0))/PB$2*INDEX(Usage!$D$5:$ABF$11,MATCH(UsagePerHour!$B$84,Usage!$C$5:$C$11,0),MATCH(UsagePerHour!PB$4,Usage!$D$3:$ABF$3,0)),"")</f>
        <v>24.766742832272453</v>
      </c>
      <c r="PC92" s="6">
        <f>IFERROR(INDEX(Sales!$D$5:$ABF$18,MATCH(UsagePerHour!$B92,Sales!$C$5:$C$18,0),MATCH(UsagePerHour!PC$4,Sales!$D$3:$ABF$3,0))/PC$2*INDEX(Usage!$D$5:$ABF$11,MATCH(UsagePerHour!$B$84,Usage!$C$5:$C$11,0),MATCH(UsagePerHour!PC$4,Usage!$D$3:$ABF$3,0)),"")</f>
        <v>32.165369246674665</v>
      </c>
      <c r="PD92" s="6">
        <f>IFERROR(INDEX(Sales!$D$5:$ABF$18,MATCH(UsagePerHour!$B92,Sales!$C$5:$C$18,0),MATCH(UsagePerHour!PD$4,Sales!$D$3:$ABF$3,0))/PD$2*INDEX(Usage!$D$5:$ABF$11,MATCH(UsagePerHour!$B$84,Usage!$C$5:$C$11,0),MATCH(UsagePerHour!PD$4,Usage!$D$3:$ABF$3,0)),"")</f>
        <v>9.6764105458083343</v>
      </c>
      <c r="PE92" s="6">
        <f>IFERROR(INDEX(Sales!$D$5:$ABF$18,MATCH(UsagePerHour!$B92,Sales!$C$5:$C$18,0),MATCH(UsagePerHour!PE$4,Sales!$D$3:$ABF$3,0))/PE$2*INDEX(Usage!$D$5:$ABF$11,MATCH(UsagePerHour!$B$84,Usage!$C$5:$C$11,0),MATCH(UsagePerHour!PE$4,Usage!$D$3:$ABF$3,0)),"")</f>
        <v>9.0033873343151694</v>
      </c>
      <c r="PF92" s="6">
        <f>IFERROR(INDEX(Sales!$D$5:$ABF$18,MATCH(UsagePerHour!$B92,Sales!$C$5:$C$18,0),MATCH(UsagePerHour!PF$4,Sales!$D$3:$ABF$3,0))/PF$2*INDEX(Usage!$D$5:$ABF$11,MATCH(UsagePerHour!$B$84,Usage!$C$5:$C$11,0),MATCH(UsagePerHour!PF$4,Usage!$D$3:$ABF$3,0)),"")</f>
        <v>253.14186917115507</v>
      </c>
      <c r="PG92" s="6">
        <f>IFERROR(INDEX(Sales!$D$5:$ABF$18,MATCH(UsagePerHour!$B92,Sales!$C$5:$C$18,0),MATCH(UsagePerHour!PG$4,Sales!$D$3:$ABF$3,0))/PG$2*INDEX(Usage!$D$5:$ABF$11,MATCH(UsagePerHour!$B$84,Usage!$C$5:$C$11,0),MATCH(UsagePerHour!PG$4,Usage!$D$3:$ABF$3,0)),"")</f>
        <v>108.00041544612525</v>
      </c>
      <c r="PH92" s="6">
        <f>IFERROR(INDEX(Sales!$D$5:$ABF$18,MATCH(UsagePerHour!$B92,Sales!$C$5:$C$18,0),MATCH(UsagePerHour!PH$4,Sales!$D$3:$ABF$3,0))/PH$2*INDEX(Usage!$D$5:$ABF$11,MATCH(UsagePerHour!$B$84,Usage!$C$5:$C$11,0),MATCH(UsagePerHour!PH$4,Usage!$D$3:$ABF$3,0)),"")</f>
        <v>3.8932759434178958</v>
      </c>
      <c r="PI92" s="6">
        <f>IFERROR(INDEX(Sales!$D$5:$ABF$18,MATCH(UsagePerHour!$B92,Sales!$C$5:$C$18,0),MATCH(UsagePerHour!PI$4,Sales!$D$3:$ABF$3,0))/PI$2*INDEX(Usage!$D$5:$ABF$11,MATCH(UsagePerHour!$B$84,Usage!$C$5:$C$11,0),MATCH(UsagePerHour!PI$4,Usage!$D$3:$ABF$3,0)),"")</f>
        <v>74.214546111897803</v>
      </c>
      <c r="PJ92" s="6">
        <f>IFERROR(INDEX(Sales!$D$5:$ABF$18,MATCH(UsagePerHour!$B92,Sales!$C$5:$C$18,0),MATCH(UsagePerHour!PJ$4,Sales!$D$3:$ABF$3,0))/PJ$2*INDEX(Usage!$D$5:$ABF$11,MATCH(UsagePerHour!$B$84,Usage!$C$5:$C$11,0),MATCH(UsagePerHour!PJ$4,Usage!$D$3:$ABF$3,0)),"")</f>
        <v>58.524961506293543</v>
      </c>
      <c r="PK92" s="6">
        <f>IFERROR(INDEX(Sales!$D$5:$ABF$18,MATCH(UsagePerHour!$B92,Sales!$C$5:$C$18,0),MATCH(UsagePerHour!PK$4,Sales!$D$3:$ABF$3,0))/PK$2*INDEX(Usage!$D$5:$ABF$11,MATCH(UsagePerHour!$B$84,Usage!$C$5:$C$11,0),MATCH(UsagePerHour!PK$4,Usage!$D$3:$ABF$3,0)),"")</f>
        <v>75.922400461840283</v>
      </c>
      <c r="PL92" s="6">
        <f>IFERROR(INDEX(Sales!$D$5:$ABF$18,MATCH(UsagePerHour!$B92,Sales!$C$5:$C$18,0),MATCH(UsagePerHour!PL$4,Sales!$D$3:$ABF$3,0))/PL$2*INDEX(Usage!$D$5:$ABF$11,MATCH(UsagePerHour!$B$84,Usage!$C$5:$C$11,0),MATCH(UsagePerHour!PL$4,Usage!$D$3:$ABF$3,0)),"")</f>
        <v>77.038402471135967</v>
      </c>
      <c r="PM92" s="6">
        <f>IFERROR(INDEX(Sales!$D$5:$ABF$18,MATCH(UsagePerHour!$B92,Sales!$C$5:$C$18,0),MATCH(UsagePerHour!PM$4,Sales!$D$3:$ABF$3,0))/PM$2*INDEX(Usage!$D$5:$ABF$11,MATCH(UsagePerHour!$B$84,Usage!$C$5:$C$11,0),MATCH(UsagePerHour!PM$4,Usage!$D$3:$ABF$3,0)),"")</f>
        <v>273.70773608667548</v>
      </c>
      <c r="PN92" s="6">
        <f>IFERROR(INDEX(Sales!$D$5:$ABF$18,MATCH(UsagePerHour!$B92,Sales!$C$5:$C$18,0),MATCH(UsagePerHour!PN$4,Sales!$D$3:$ABF$3,0))/PN$2*INDEX(Usage!$D$5:$ABF$11,MATCH(UsagePerHour!$B$84,Usage!$C$5:$C$11,0),MATCH(UsagePerHour!PN$4,Usage!$D$3:$ABF$3,0)),"")</f>
        <v>25.572382684913382</v>
      </c>
      <c r="PO92" s="6">
        <f>IFERROR(INDEX(Sales!$D$5:$ABF$18,MATCH(UsagePerHour!$B92,Sales!$C$5:$C$18,0),MATCH(UsagePerHour!PO$4,Sales!$D$3:$ABF$3,0))/PO$2*INDEX(Usage!$D$5:$ABF$11,MATCH(UsagePerHour!$B$84,Usage!$C$5:$C$11,0),MATCH(UsagePerHour!PO$4,Usage!$D$3:$ABF$3,0)),"")</f>
        <v>111.6868839376138</v>
      </c>
      <c r="PP92" s="6">
        <f>IFERROR(INDEX(Sales!$D$5:$ABF$18,MATCH(UsagePerHour!$B92,Sales!$C$5:$C$18,0),MATCH(UsagePerHour!PP$4,Sales!$D$3:$ABF$3,0))/PP$2*INDEX(Usage!$D$5:$ABF$11,MATCH(UsagePerHour!$B$84,Usage!$C$5:$C$11,0),MATCH(UsagePerHour!PP$4,Usage!$D$3:$ABF$3,0)),"")</f>
        <v>71.456377277599145</v>
      </c>
      <c r="PQ92" s="6">
        <f>IFERROR(INDEX(Sales!$D$5:$ABF$18,MATCH(UsagePerHour!$B92,Sales!$C$5:$C$18,0),MATCH(UsagePerHour!PQ$4,Sales!$D$3:$ABF$3,0))/PQ$2*INDEX(Usage!$D$5:$ABF$11,MATCH(UsagePerHour!$B$84,Usage!$C$5:$C$11,0),MATCH(UsagePerHour!PQ$4,Usage!$D$3:$ABF$3,0)),"")</f>
        <v>43.700228009120366</v>
      </c>
      <c r="PR92" s="6">
        <f>IFERROR(INDEX(Sales!$D$5:$ABF$18,MATCH(UsagePerHour!$B92,Sales!$C$5:$C$18,0),MATCH(UsagePerHour!PR$4,Sales!$D$3:$ABF$3,0))/PR$2*INDEX(Usage!$D$5:$ABF$11,MATCH(UsagePerHour!$B$84,Usage!$C$5:$C$11,0),MATCH(UsagePerHour!PR$4,Usage!$D$3:$ABF$3,0)),"")</f>
        <v>68.792740071895082</v>
      </c>
      <c r="PS92" s="6">
        <f>IFERROR(INDEX(Sales!$D$5:$ABF$18,MATCH(UsagePerHour!$B92,Sales!$C$5:$C$18,0),MATCH(UsagePerHour!PS$4,Sales!$D$3:$ABF$3,0))/PS$2*INDEX(Usage!$D$5:$ABF$11,MATCH(UsagePerHour!$B$84,Usage!$C$5:$C$11,0),MATCH(UsagePerHour!PS$4,Usage!$D$3:$ABF$3,0)),"")</f>
        <v>66.380431105830567</v>
      </c>
      <c r="PT92" s="6">
        <f>IFERROR(INDEX(Sales!$D$5:$ABF$18,MATCH(UsagePerHour!$B92,Sales!$C$5:$C$18,0),MATCH(UsagePerHour!PT$4,Sales!$D$3:$ABF$3,0))/PT$2*INDEX(Usage!$D$5:$ABF$11,MATCH(UsagePerHour!$B$84,Usage!$C$5:$C$11,0),MATCH(UsagePerHour!PT$4,Usage!$D$3:$ABF$3,0)),"")</f>
        <v>307.1319507478691</v>
      </c>
      <c r="PU92" s="6">
        <f>IFERROR(INDEX(Sales!$D$5:$ABF$18,MATCH(UsagePerHour!$B92,Sales!$C$5:$C$18,0),MATCH(UsagePerHour!PU$4,Sales!$D$3:$ABF$3,0))/PU$2*INDEX(Usage!$D$5:$ABF$11,MATCH(UsagePerHour!$B$84,Usage!$C$5:$C$11,0),MATCH(UsagePerHour!PU$4,Usage!$D$3:$ABF$3,0)),"")</f>
        <v>87.903270299331751</v>
      </c>
      <c r="PV92" s="6">
        <f>IFERROR(INDEX(Sales!$D$5:$ABF$18,MATCH(UsagePerHour!$B92,Sales!$C$5:$C$18,0),MATCH(UsagePerHour!PV$4,Sales!$D$3:$ABF$3,0))/PV$2*INDEX(Usage!$D$5:$ABF$11,MATCH(UsagePerHour!$B$84,Usage!$C$5:$C$11,0),MATCH(UsagePerHour!PV$4,Usage!$D$3:$ABF$3,0)),"")</f>
        <v>132.94533202301932</v>
      </c>
      <c r="PW92" s="6">
        <f>IFERROR(INDEX(Sales!$D$5:$ABF$18,MATCH(UsagePerHour!$B92,Sales!$C$5:$C$18,0),MATCH(UsagePerHour!PW$4,Sales!$D$3:$ABF$3,0))/PW$2*INDEX(Usage!$D$5:$ABF$11,MATCH(UsagePerHour!$B$84,Usage!$C$5:$C$11,0),MATCH(UsagePerHour!PW$4,Usage!$D$3:$ABF$3,0)),"")</f>
        <v>78.452421003081014</v>
      </c>
      <c r="PX92" s="6">
        <f>IFERROR(INDEX(Sales!$D$5:$ABF$18,MATCH(UsagePerHour!$B92,Sales!$C$5:$C$18,0),MATCH(UsagePerHour!PX$4,Sales!$D$3:$ABF$3,0))/PX$2*INDEX(Usage!$D$5:$ABF$11,MATCH(UsagePerHour!$B$84,Usage!$C$5:$C$11,0),MATCH(UsagePerHour!PX$4,Usage!$D$3:$ABF$3,0)),"")</f>
        <v>95.971840098314402</v>
      </c>
      <c r="PY92" s="6">
        <f>IFERROR(INDEX(Sales!$D$5:$ABF$18,MATCH(UsagePerHour!$B92,Sales!$C$5:$C$18,0),MATCH(UsagePerHour!PY$4,Sales!$D$3:$ABF$3,0))/PY$2*INDEX(Usage!$D$5:$ABF$11,MATCH(UsagePerHour!$B$84,Usage!$C$5:$C$11,0),MATCH(UsagePerHour!PY$4,Usage!$D$3:$ABF$3,0)),"")</f>
        <v>125.83223810027077</v>
      </c>
      <c r="PZ92" s="6">
        <f>IFERROR(INDEX(Sales!$D$5:$ABF$18,MATCH(UsagePerHour!$B92,Sales!$C$5:$C$18,0),MATCH(UsagePerHour!PZ$4,Sales!$D$3:$ABF$3,0))/PZ$2*INDEX(Usage!$D$5:$ABF$11,MATCH(UsagePerHour!$B$84,Usage!$C$5:$C$11,0),MATCH(UsagePerHour!PZ$4,Usage!$D$3:$ABF$3,0)),"")</f>
        <v>101.09493424379173</v>
      </c>
      <c r="QA92" s="6">
        <f>IFERROR(INDEX(Sales!$D$5:$ABF$18,MATCH(UsagePerHour!$B92,Sales!$C$5:$C$18,0),MATCH(UsagePerHour!QA$4,Sales!$D$3:$ABF$3,0))/QA$2*INDEX(Usage!$D$5:$ABF$11,MATCH(UsagePerHour!$B$84,Usage!$C$5:$C$11,0),MATCH(UsagePerHour!QA$4,Usage!$D$3:$ABF$3,0)),"")</f>
        <v>390.19648944063186</v>
      </c>
      <c r="QB92" s="6">
        <f>IFERROR(INDEX(Sales!$D$5:$ABF$18,MATCH(UsagePerHour!$B92,Sales!$C$5:$C$18,0),MATCH(UsagePerHour!QB$4,Sales!$D$3:$ABF$3,0))/QB$2*INDEX(Usage!$D$5:$ABF$11,MATCH(UsagePerHour!$B$84,Usage!$C$5:$C$11,0),MATCH(UsagePerHour!QB$4,Usage!$D$3:$ABF$3,0)),"")</f>
        <v>85.142248944717551</v>
      </c>
      <c r="QC92" s="6">
        <f>IFERROR(INDEX(Sales!$D$5:$ABF$18,MATCH(UsagePerHour!$B92,Sales!$C$5:$C$18,0),MATCH(UsagePerHour!QC$4,Sales!$D$3:$ABF$3,0))/QC$2*INDEX(Usage!$D$5:$ABF$11,MATCH(UsagePerHour!$B$84,Usage!$C$5:$C$11,0),MATCH(UsagePerHour!QC$4,Usage!$D$3:$ABF$3,0)),"")</f>
        <v>99.224173682118789</v>
      </c>
      <c r="QD92" s="6">
        <f>IFERROR(INDEX(Sales!$D$5:$ABF$18,MATCH(UsagePerHour!$B92,Sales!$C$5:$C$18,0),MATCH(UsagePerHour!QD$4,Sales!$D$3:$ABF$3,0))/QD$2*INDEX(Usage!$D$5:$ABF$11,MATCH(UsagePerHour!$B$84,Usage!$C$5:$C$11,0),MATCH(UsagePerHour!QD$4,Usage!$D$3:$ABF$3,0)),"")</f>
        <v>61.196577651136728</v>
      </c>
      <c r="QE92" s="6">
        <f>IFERROR(INDEX(Sales!$D$5:$ABF$18,MATCH(UsagePerHour!$B92,Sales!$C$5:$C$18,0),MATCH(UsagePerHour!QE$4,Sales!$D$3:$ABF$3,0))/QE$2*INDEX(Usage!$D$5:$ABF$11,MATCH(UsagePerHour!$B$84,Usage!$C$5:$C$11,0),MATCH(UsagePerHour!QE$4,Usage!$D$3:$ABF$3,0)),"")</f>
        <v>17.812725225239411</v>
      </c>
      <c r="QF92" s="6">
        <f>IFERROR(INDEX(Sales!$D$5:$ABF$18,MATCH(UsagePerHour!$B92,Sales!$C$5:$C$18,0),MATCH(UsagePerHour!QF$4,Sales!$D$3:$ABF$3,0))/QF$2*INDEX(Usage!$D$5:$ABF$11,MATCH(UsagePerHour!$B$84,Usage!$C$5:$C$11,0),MATCH(UsagePerHour!QF$4,Usage!$D$3:$ABF$3,0)),"")</f>
        <v>29.538057214253261</v>
      </c>
      <c r="QG92" s="6">
        <f>IFERROR(INDEX(Sales!$D$5:$ABF$18,MATCH(UsagePerHour!$B92,Sales!$C$5:$C$18,0),MATCH(UsagePerHour!QG$4,Sales!$D$3:$ABF$3,0))/QG$2*INDEX(Usage!$D$5:$ABF$11,MATCH(UsagePerHour!$B$84,Usage!$C$5:$C$11,0),MATCH(UsagePerHour!QG$4,Usage!$D$3:$ABF$3,0)),"")</f>
        <v>10.361499843120734</v>
      </c>
      <c r="QH92" s="6">
        <f>IFERROR(INDEX(Sales!$D$5:$ABF$18,MATCH(UsagePerHour!$B92,Sales!$C$5:$C$18,0),MATCH(UsagePerHour!QH$4,Sales!$D$3:$ABF$3,0))/QH$2*INDEX(Usage!$D$5:$ABF$11,MATCH(UsagePerHour!$B$84,Usage!$C$5:$C$11,0),MATCH(UsagePerHour!QH$4,Usage!$D$3:$ABF$3,0)),"")</f>
        <v>207.53380643207149</v>
      </c>
      <c r="QI92" s="6">
        <f>IFERROR(INDEX(Sales!$D$5:$ABF$18,MATCH(UsagePerHour!$B92,Sales!$C$5:$C$18,0),MATCH(UsagePerHour!QI$4,Sales!$D$3:$ABF$3,0))/QI$2*INDEX(Usage!$D$5:$ABF$11,MATCH(UsagePerHour!$B$84,Usage!$C$5:$C$11,0),MATCH(UsagePerHour!QI$4,Usage!$D$3:$ABF$3,0)),"")</f>
        <v>34.920428554981477</v>
      </c>
      <c r="QJ92" s="6">
        <f>IFERROR(INDEX(Sales!$D$5:$ABF$18,MATCH(UsagePerHour!$B92,Sales!$C$5:$C$18,0),MATCH(UsagePerHour!QJ$4,Sales!$D$3:$ABF$3,0))/QJ$2*INDEX(Usage!$D$5:$ABF$11,MATCH(UsagePerHour!$B$84,Usage!$C$5:$C$11,0),MATCH(UsagePerHour!QJ$4,Usage!$D$3:$ABF$3,0)),"")</f>
        <v>15.917472421610769</v>
      </c>
      <c r="QK92" s="6">
        <f>IFERROR(INDEX(Sales!$D$5:$ABF$18,MATCH(UsagePerHour!$B92,Sales!$C$5:$C$18,0),MATCH(UsagePerHour!QK$4,Sales!$D$3:$ABF$3,0))/QK$2*INDEX(Usage!$D$5:$ABF$11,MATCH(UsagePerHour!$B$84,Usage!$C$5:$C$11,0),MATCH(UsagePerHour!QK$4,Usage!$D$3:$ABF$3,0)),"")</f>
        <v>48.23771506815234</v>
      </c>
      <c r="QL92" s="6">
        <f>IFERROR(INDEX(Sales!$D$5:$ABF$18,MATCH(UsagePerHour!$B92,Sales!$C$5:$C$18,0),MATCH(UsagePerHour!QL$4,Sales!$D$3:$ABF$3,0))/QL$2*INDEX(Usage!$D$5:$ABF$11,MATCH(UsagePerHour!$B$84,Usage!$C$5:$C$11,0),MATCH(UsagePerHour!QL$4,Usage!$D$3:$ABF$3,0)),"")</f>
        <v>25.770929881637997</v>
      </c>
      <c r="QM92" s="6">
        <f>IFERROR(INDEX(Sales!$D$5:$ABF$18,MATCH(UsagePerHour!$B92,Sales!$C$5:$C$18,0),MATCH(UsagePerHour!QM$4,Sales!$D$3:$ABF$3,0))/QM$2*INDEX(Usage!$D$5:$ABF$11,MATCH(UsagePerHour!$B$84,Usage!$C$5:$C$11,0),MATCH(UsagePerHour!QM$4,Usage!$D$3:$ABF$3,0)),"")</f>
        <v>23.490174912013252</v>
      </c>
      <c r="QN92" s="6">
        <f>IFERROR(INDEX(Sales!$D$5:$ABF$18,MATCH(UsagePerHour!$B92,Sales!$C$5:$C$18,0),MATCH(UsagePerHour!QN$4,Sales!$D$3:$ABF$3,0))/QN$2*INDEX(Usage!$D$5:$ABF$11,MATCH(UsagePerHour!$B$84,Usage!$C$5:$C$11,0),MATCH(UsagePerHour!QN$4,Usage!$D$3:$ABF$3,0)),"")</f>
        <v>49.71155759996698</v>
      </c>
      <c r="QO92" s="6">
        <f>IFERROR(INDEX(Sales!$D$5:$ABF$18,MATCH(UsagePerHour!$B92,Sales!$C$5:$C$18,0),MATCH(UsagePerHour!QO$4,Sales!$D$3:$ABF$3,0))/QO$2*INDEX(Usage!$D$5:$ABF$11,MATCH(UsagePerHour!$B$84,Usage!$C$5:$C$11,0),MATCH(UsagePerHour!QO$4,Usage!$D$3:$ABF$3,0)),"")</f>
        <v>415.25651624886302</v>
      </c>
      <c r="QP92" s="6">
        <f>IFERROR(INDEX(Sales!$D$5:$ABF$18,MATCH(UsagePerHour!$B92,Sales!$C$5:$C$18,0),MATCH(UsagePerHour!QP$4,Sales!$D$3:$ABF$3,0))/QP$2*INDEX(Usage!$D$5:$ABF$11,MATCH(UsagePerHour!$B$84,Usage!$C$5:$C$11,0),MATCH(UsagePerHour!QP$4,Usage!$D$3:$ABF$3,0)),"")</f>
        <v>79.242421410876162</v>
      </c>
      <c r="QQ92" s="6">
        <f>IFERROR(INDEX(Sales!$D$5:$ABF$18,MATCH(UsagePerHour!$B92,Sales!$C$5:$C$18,0),MATCH(UsagePerHour!QQ$4,Sales!$D$3:$ABF$3,0))/QQ$2*INDEX(Usage!$D$5:$ABF$11,MATCH(UsagePerHour!$B$84,Usage!$C$5:$C$11,0),MATCH(UsagePerHour!QQ$4,Usage!$D$3:$ABF$3,0)),"")</f>
        <v>66.989769370909869</v>
      </c>
      <c r="QR92" s="6">
        <f>IFERROR(INDEX(Sales!$D$5:$ABF$18,MATCH(UsagePerHour!$B92,Sales!$C$5:$C$18,0),MATCH(UsagePerHour!QR$4,Sales!$D$3:$ABF$3,0))/QR$2*INDEX(Usage!$D$5:$ABF$11,MATCH(UsagePerHour!$B$84,Usage!$C$5:$C$11,0),MATCH(UsagePerHour!QR$4,Usage!$D$3:$ABF$3,0)),"")</f>
        <v>47.662728397354122</v>
      </c>
      <c r="QS92" s="6">
        <f>IFERROR(INDEX(Sales!$D$5:$ABF$18,MATCH(UsagePerHour!$B92,Sales!$C$5:$C$18,0),MATCH(UsagePerHour!QS$4,Sales!$D$3:$ABF$3,0))/QS$2*INDEX(Usage!$D$5:$ABF$11,MATCH(UsagePerHour!$B$84,Usage!$C$5:$C$11,0),MATCH(UsagePerHour!QS$4,Usage!$D$3:$ABF$3,0)),"")</f>
        <v>44.80492387103304</v>
      </c>
      <c r="QT92" s="6">
        <f>IFERROR(INDEX(Sales!$D$5:$ABF$18,MATCH(UsagePerHour!$B92,Sales!$C$5:$C$18,0),MATCH(UsagePerHour!QT$4,Sales!$D$3:$ABF$3,0))/QT$2*INDEX(Usage!$D$5:$ABF$11,MATCH(UsagePerHour!$B$84,Usage!$C$5:$C$11,0),MATCH(UsagePerHour!QT$4,Usage!$D$3:$ABF$3,0)),"")</f>
        <v>42.565811263302272</v>
      </c>
      <c r="QU92" s="6">
        <f>IFERROR(INDEX(Sales!$D$5:$ABF$18,MATCH(UsagePerHour!$B92,Sales!$C$5:$C$18,0),MATCH(UsagePerHour!QU$4,Sales!$D$3:$ABF$3,0))/QU$2*INDEX(Usage!$D$5:$ABF$11,MATCH(UsagePerHour!$B$84,Usage!$C$5:$C$11,0),MATCH(UsagePerHour!QU$4,Usage!$D$3:$ABF$3,0)),"")</f>
        <v>51.156525957978552</v>
      </c>
      <c r="QV92" s="6">
        <f>IFERROR(INDEX(Sales!$D$5:$ABF$18,MATCH(UsagePerHour!$B92,Sales!$C$5:$C$18,0),MATCH(UsagePerHour!QV$4,Sales!$D$3:$ABF$3,0))/QV$2*INDEX(Usage!$D$5:$ABF$11,MATCH(UsagePerHour!$B$84,Usage!$C$5:$C$11,0),MATCH(UsagePerHour!QV$4,Usage!$D$3:$ABF$3,0)),"")</f>
        <v>303.35220783859705</v>
      </c>
      <c r="QW92" s="6">
        <f>IFERROR(INDEX(Sales!$D$5:$ABF$18,MATCH(UsagePerHour!$B92,Sales!$C$5:$C$18,0),MATCH(UsagePerHour!QW$4,Sales!$D$3:$ABF$3,0))/QW$2*INDEX(Usage!$D$5:$ABF$11,MATCH(UsagePerHour!$B$84,Usage!$C$5:$C$11,0),MATCH(UsagePerHour!QW$4,Usage!$D$3:$ABF$3,0)),"")</f>
        <v>54.091561934295171</v>
      </c>
      <c r="QX92" s="6">
        <f>IFERROR(INDEX(Sales!$D$5:$ABF$18,MATCH(UsagePerHour!$B92,Sales!$C$5:$C$18,0),MATCH(UsagePerHour!QX$4,Sales!$D$3:$ABF$3,0))/QX$2*INDEX(Usage!$D$5:$ABF$11,MATCH(UsagePerHour!$B$84,Usage!$C$5:$C$11,0),MATCH(UsagePerHour!QX$4,Usage!$D$3:$ABF$3,0)),"")</f>
        <v>79.055059316120037</v>
      </c>
      <c r="QY92" s="6">
        <f>IFERROR(INDEX(Sales!$D$5:$ABF$18,MATCH(UsagePerHour!$B92,Sales!$C$5:$C$18,0),MATCH(UsagePerHour!QY$4,Sales!$D$3:$ABF$3,0))/QY$2*INDEX(Usage!$D$5:$ABF$11,MATCH(UsagePerHour!$B$84,Usage!$C$5:$C$11,0),MATCH(UsagePerHour!QY$4,Usage!$D$3:$ABF$3,0)),"")</f>
        <v>31.162332035588321</v>
      </c>
      <c r="QZ92" s="6">
        <f>IFERROR(INDEX(Sales!$D$5:$ABF$18,MATCH(UsagePerHour!$B92,Sales!$C$5:$C$18,0),MATCH(UsagePerHour!QZ$4,Sales!$D$3:$ABF$3,0))/QZ$2*INDEX(Usage!$D$5:$ABF$11,MATCH(UsagePerHour!$B$84,Usage!$C$5:$C$11,0),MATCH(UsagePerHour!QZ$4,Usage!$D$3:$ABF$3,0)),"")</f>
        <v>43.828082140346318</v>
      </c>
      <c r="RA92" s="6">
        <f>IFERROR(INDEX(Sales!$D$5:$ABF$18,MATCH(UsagePerHour!$B92,Sales!$C$5:$C$18,0),MATCH(UsagePerHour!RA$4,Sales!$D$3:$ABF$3,0))/RA$2*INDEX(Usage!$D$5:$ABF$11,MATCH(UsagePerHour!$B$84,Usage!$C$5:$C$11,0),MATCH(UsagePerHour!RA$4,Usage!$D$3:$ABF$3,0)),"")</f>
        <v>56.652975905627201</v>
      </c>
      <c r="RB92" s="6">
        <f>IFERROR(INDEX(Sales!$D$5:$ABF$18,MATCH(UsagePerHour!$B92,Sales!$C$5:$C$18,0),MATCH(UsagePerHour!RB$4,Sales!$D$3:$ABF$3,0))/RB$2*INDEX(Usage!$D$5:$ABF$11,MATCH(UsagePerHour!$B$84,Usage!$C$5:$C$11,0),MATCH(UsagePerHour!RB$4,Usage!$D$3:$ABF$3,0)),"")</f>
        <v>56.926262437184121</v>
      </c>
      <c r="RC92" s="6">
        <f>IFERROR(INDEX(Sales!$D$5:$ABF$18,MATCH(UsagePerHour!$B92,Sales!$C$5:$C$18,0),MATCH(UsagePerHour!RC$4,Sales!$D$3:$ABF$3,0))/RC$2*INDEX(Usage!$D$5:$ABF$11,MATCH(UsagePerHour!$B$84,Usage!$C$5:$C$11,0),MATCH(UsagePerHour!RC$4,Usage!$D$3:$ABF$3,0)),"")</f>
        <v>155.82050667886065</v>
      </c>
      <c r="RD92" s="6">
        <f>IFERROR(INDEX(Sales!$D$5:$ABF$18,MATCH(UsagePerHour!$B92,Sales!$C$5:$C$18,0),MATCH(UsagePerHour!RD$4,Sales!$D$3:$ABF$3,0))/RD$2*INDEX(Usage!$D$5:$ABF$11,MATCH(UsagePerHour!$B$84,Usage!$C$5:$C$11,0),MATCH(UsagePerHour!RD$4,Usage!$D$3:$ABF$3,0)),"")</f>
        <v>53.488985453839874</v>
      </c>
      <c r="RE92" s="6">
        <f>IFERROR(INDEX(Sales!$D$5:$ABF$18,MATCH(UsagePerHour!$B92,Sales!$C$5:$C$18,0),MATCH(UsagePerHour!RE$4,Sales!$D$3:$ABF$3,0))/RE$2*INDEX(Usage!$D$5:$ABF$11,MATCH(UsagePerHour!$B$84,Usage!$C$5:$C$11,0),MATCH(UsagePerHour!RE$4,Usage!$D$3:$ABF$3,0)),"")</f>
        <v>30.793728445044234</v>
      </c>
      <c r="RF92" s="6">
        <f>IFERROR(INDEX(Sales!$D$5:$ABF$18,MATCH(UsagePerHour!$B92,Sales!$C$5:$C$18,0),MATCH(UsagePerHour!RF$4,Sales!$D$3:$ABF$3,0))/RF$2*INDEX(Usage!$D$5:$ABF$11,MATCH(UsagePerHour!$B$84,Usage!$C$5:$C$11,0),MATCH(UsagePerHour!RF$4,Usage!$D$3:$ABF$3,0)),"")</f>
        <v>50.494937035655887</v>
      </c>
      <c r="RG92" s="6">
        <f>IFERROR(INDEX(Sales!$D$5:$ABF$18,MATCH(UsagePerHour!$B92,Sales!$C$5:$C$18,0),MATCH(UsagePerHour!RG$4,Sales!$D$3:$ABF$3,0))/RG$2*INDEX(Usage!$D$5:$ABF$11,MATCH(UsagePerHour!$B$84,Usage!$C$5:$C$11,0),MATCH(UsagePerHour!RG$4,Usage!$D$3:$ABF$3,0)),"")</f>
        <v>52.038934161707942</v>
      </c>
      <c r="RH92" s="6">
        <f>IFERROR(INDEX(Sales!$D$5:$ABF$18,MATCH(UsagePerHour!$B92,Sales!$C$5:$C$18,0),MATCH(UsagePerHour!RH$4,Sales!$D$3:$ABF$3,0))/RH$2*INDEX(Usage!$D$5:$ABF$11,MATCH(UsagePerHour!$B$84,Usage!$C$5:$C$11,0),MATCH(UsagePerHour!RH$4,Usage!$D$3:$ABF$3,0)),"")</f>
        <v>17.931321780570887</v>
      </c>
      <c r="RI92" s="6">
        <f>IFERROR(INDEX(Sales!$D$5:$ABF$18,MATCH(UsagePerHour!$B92,Sales!$C$5:$C$18,0),MATCH(UsagePerHour!RI$4,Sales!$D$3:$ABF$3,0))/RI$2*INDEX(Usage!$D$5:$ABF$11,MATCH(UsagePerHour!$B$84,Usage!$C$5:$C$11,0),MATCH(UsagePerHour!RI$4,Usage!$D$3:$ABF$3,0)),"")</f>
        <v>66.287741654349631</v>
      </c>
      <c r="RJ92" s="6">
        <f>IFERROR(INDEX(Sales!$D$5:$ABF$18,MATCH(UsagePerHour!$B92,Sales!$C$5:$C$18,0),MATCH(UsagePerHour!RJ$4,Sales!$D$3:$ABF$3,0))/RJ$2*INDEX(Usage!$D$5:$ABF$11,MATCH(UsagePerHour!$B$84,Usage!$C$5:$C$11,0),MATCH(UsagePerHour!RJ$4,Usage!$D$3:$ABF$3,0)),"")</f>
        <v>270.18968474630555</v>
      </c>
      <c r="RK92" s="6">
        <f>IFERROR(INDEX(Sales!$D$5:$ABF$18,MATCH(UsagePerHour!$B92,Sales!$C$5:$C$18,0),MATCH(UsagePerHour!RK$4,Sales!$D$3:$ABF$3,0))/RK$2*INDEX(Usage!$D$5:$ABF$11,MATCH(UsagePerHour!$B$84,Usage!$C$5:$C$11,0),MATCH(UsagePerHour!RK$4,Usage!$D$3:$ABF$3,0)),"")</f>
        <v>75.566044851088321</v>
      </c>
      <c r="RL92" s="6">
        <f>IFERROR(INDEX(Sales!$D$5:$ABF$18,MATCH(UsagePerHour!$B92,Sales!$C$5:$C$18,0),MATCH(UsagePerHour!RL$4,Sales!$D$3:$ABF$3,0))/RL$2*INDEX(Usage!$D$5:$ABF$11,MATCH(UsagePerHour!$B$84,Usage!$C$5:$C$11,0),MATCH(UsagePerHour!RL$4,Usage!$D$3:$ABF$3,0)),"")</f>
        <v>64.422902310572439</v>
      </c>
      <c r="RM92" s="6">
        <f>IFERROR(INDEX(Sales!$D$5:$ABF$18,MATCH(UsagePerHour!$B92,Sales!$C$5:$C$18,0),MATCH(UsagePerHour!RM$4,Sales!$D$3:$ABF$3,0))/RM$2*INDEX(Usage!$D$5:$ABF$11,MATCH(UsagePerHour!$B$84,Usage!$C$5:$C$11,0),MATCH(UsagePerHour!RM$4,Usage!$D$3:$ABF$3,0)),"")</f>
        <v>35.739144077517388</v>
      </c>
      <c r="RN92" s="6">
        <f>IFERROR(INDEX(Sales!$D$5:$ABF$18,MATCH(UsagePerHour!$B92,Sales!$C$5:$C$18,0),MATCH(UsagePerHour!RN$4,Sales!$D$3:$ABF$3,0))/RN$2*INDEX(Usage!$D$5:$ABF$11,MATCH(UsagePerHour!$B$84,Usage!$C$5:$C$11,0),MATCH(UsagePerHour!RN$4,Usage!$D$3:$ABF$3,0)),"")</f>
        <v>49.395427073303715</v>
      </c>
      <c r="RO92" s="6">
        <f>IFERROR(INDEX(Sales!$D$5:$ABF$18,MATCH(UsagePerHour!$B92,Sales!$C$5:$C$18,0),MATCH(UsagePerHour!RO$4,Sales!$D$3:$ABF$3,0))/RO$2*INDEX(Usage!$D$5:$ABF$11,MATCH(UsagePerHour!$B$84,Usage!$C$5:$C$11,0),MATCH(UsagePerHour!RO$4,Usage!$D$3:$ABF$3,0)),"")</f>
        <v>28.696964727337132</v>
      </c>
      <c r="RP92" s="6">
        <f>IFERROR(INDEX(Sales!$D$5:$ABF$18,MATCH(UsagePerHour!$B92,Sales!$C$5:$C$18,0),MATCH(UsagePerHour!RP$4,Sales!$D$3:$ABF$3,0))/RP$2*INDEX(Usage!$D$5:$ABF$11,MATCH(UsagePerHour!$B$84,Usage!$C$5:$C$11,0),MATCH(UsagePerHour!RP$4,Usage!$D$3:$ABF$3,0)),"")</f>
        <v>101.55135226655797</v>
      </c>
      <c r="RQ92" s="6">
        <f>IFERROR(INDEX(Sales!$D$5:$ABF$18,MATCH(UsagePerHour!$B92,Sales!$C$5:$C$18,0),MATCH(UsagePerHour!RQ$4,Sales!$D$3:$ABF$3,0))/RQ$2*INDEX(Usage!$D$5:$ABF$11,MATCH(UsagePerHour!$B$84,Usage!$C$5:$C$11,0),MATCH(UsagePerHour!RQ$4,Usage!$D$3:$ABF$3,0)),"")</f>
        <v>341.89198244202623</v>
      </c>
      <c r="RR92" s="6">
        <f>IFERROR(INDEX(Sales!$D$5:$ABF$18,MATCH(UsagePerHour!$B92,Sales!$C$5:$C$18,0),MATCH(UsagePerHour!RR$4,Sales!$D$3:$ABF$3,0))/RR$2*INDEX(Usage!$D$5:$ABF$11,MATCH(UsagePerHour!$B$84,Usage!$C$5:$C$11,0),MATCH(UsagePerHour!RR$4,Usage!$D$3:$ABF$3,0)),"")</f>
        <v>43.020588714246053</v>
      </c>
      <c r="RS92" s="6">
        <f>IFERROR(INDEX(Sales!$D$5:$ABF$18,MATCH(UsagePerHour!$B92,Sales!$C$5:$C$18,0),MATCH(UsagePerHour!RS$4,Sales!$D$3:$ABF$3,0))/RS$2*INDEX(Usage!$D$5:$ABF$11,MATCH(UsagePerHour!$B$84,Usage!$C$5:$C$11,0),MATCH(UsagePerHour!RS$4,Usage!$D$3:$ABF$3,0)),"")</f>
        <v>40.698226586545509</v>
      </c>
      <c r="RT92" s="6">
        <f>IFERROR(INDEX(Sales!$D$5:$ABF$18,MATCH(UsagePerHour!$B92,Sales!$C$5:$C$18,0),MATCH(UsagePerHour!RT$4,Sales!$D$3:$ABF$3,0))/RT$2*INDEX(Usage!$D$5:$ABF$11,MATCH(UsagePerHour!$B$84,Usage!$C$5:$C$11,0),MATCH(UsagePerHour!RT$4,Usage!$D$3:$ABF$3,0)),"")</f>
        <v>133.46094590835983</v>
      </c>
      <c r="RU92" s="6">
        <f>IFERROR(INDEX(Sales!$D$5:$ABF$18,MATCH(UsagePerHour!$B92,Sales!$C$5:$C$18,0),MATCH(UsagePerHour!RU$4,Sales!$D$3:$ABF$3,0))/RU$2*INDEX(Usage!$D$5:$ABF$11,MATCH(UsagePerHour!$B$84,Usage!$C$5:$C$11,0),MATCH(UsagePerHour!RU$4,Usage!$D$3:$ABF$3,0)),"")</f>
        <v>71.110321124390339</v>
      </c>
      <c r="RV92" s="6">
        <f>IFERROR(INDEX(Sales!$D$5:$ABF$18,MATCH(UsagePerHour!$B92,Sales!$C$5:$C$18,0),MATCH(UsagePerHour!RV$4,Sales!$D$3:$ABF$3,0))/RV$2*INDEX(Usage!$D$5:$ABF$11,MATCH(UsagePerHour!$B$84,Usage!$C$5:$C$11,0),MATCH(UsagePerHour!RV$4,Usage!$D$3:$ABF$3,0)),"")</f>
        <v>68.507335765675066</v>
      </c>
      <c r="RW92" s="6">
        <f>IFERROR(INDEX(Sales!$D$5:$ABF$18,MATCH(UsagePerHour!$B92,Sales!$C$5:$C$18,0),MATCH(UsagePerHour!RW$4,Sales!$D$3:$ABF$3,0))/RW$2*INDEX(Usage!$D$5:$ABF$11,MATCH(UsagePerHour!$B$84,Usage!$C$5:$C$11,0),MATCH(UsagePerHour!RW$4,Usage!$D$3:$ABF$3,0)),"")</f>
        <v>61.436039915802645</v>
      </c>
      <c r="RX92" s="6">
        <f>IFERROR(INDEX(Sales!$D$5:$ABF$18,MATCH(UsagePerHour!$B92,Sales!$C$5:$C$18,0),MATCH(UsagePerHour!RX$4,Sales!$D$3:$ABF$3,0))/RX$2*INDEX(Usage!$D$5:$ABF$11,MATCH(UsagePerHour!$B$84,Usage!$C$5:$C$11,0),MATCH(UsagePerHour!RX$4,Usage!$D$3:$ABF$3,0)),"")</f>
        <v>383.98583888019931</v>
      </c>
      <c r="RY92" s="6">
        <f>IFERROR(INDEX(Sales!$D$5:$ABF$18,MATCH(UsagePerHour!$B92,Sales!$C$5:$C$18,0),MATCH(UsagePerHour!RY$4,Sales!$D$3:$ABF$3,0))/RY$2*INDEX(Usage!$D$5:$ABF$11,MATCH(UsagePerHour!$B$84,Usage!$C$5:$C$11,0),MATCH(UsagePerHour!RY$4,Usage!$D$3:$ABF$3,0)),"")</f>
        <v>71.690085463904666</v>
      </c>
      <c r="RZ92" s="6">
        <f>IFERROR(INDEX(Sales!$D$5:$ABF$18,MATCH(UsagePerHour!$B92,Sales!$C$5:$C$18,0),MATCH(UsagePerHour!RZ$4,Sales!$D$3:$ABF$3,0))/RZ$2*INDEX(Usage!$D$5:$ABF$11,MATCH(UsagePerHour!$B$84,Usage!$C$5:$C$11,0),MATCH(UsagePerHour!RZ$4,Usage!$D$3:$ABF$3,0)),"")</f>
        <v>52.773212598705904</v>
      </c>
      <c r="SA92" s="6">
        <f>IFERROR(INDEX(Sales!$D$5:$ABF$18,MATCH(UsagePerHour!$B92,Sales!$C$5:$C$18,0),MATCH(UsagePerHour!SA$4,Sales!$D$3:$ABF$3,0))/SA$2*INDEX(Usage!$D$5:$ABF$11,MATCH(UsagePerHour!$B$84,Usage!$C$5:$C$11,0),MATCH(UsagePerHour!SA$4,Usage!$D$3:$ABF$3,0)),"")</f>
        <v>19.893552580117039</v>
      </c>
      <c r="SB92" s="6">
        <f>IFERROR(INDEX(Sales!$D$5:$ABF$18,MATCH(UsagePerHour!$B92,Sales!$C$5:$C$18,0),MATCH(UsagePerHour!SB$4,Sales!$D$3:$ABF$3,0))/SB$2*INDEX(Usage!$D$5:$ABF$11,MATCH(UsagePerHour!$B$84,Usage!$C$5:$C$11,0),MATCH(UsagePerHour!SB$4,Usage!$D$3:$ABF$3,0)),"")</f>
        <v>25.986050080138437</v>
      </c>
      <c r="SC92" s="6">
        <f>IFERROR(INDEX(Sales!$D$5:$ABF$18,MATCH(UsagePerHour!$B92,Sales!$C$5:$C$18,0),MATCH(UsagePerHour!SC$4,Sales!$D$3:$ABF$3,0))/SC$2*INDEX(Usage!$D$5:$ABF$11,MATCH(UsagePerHour!$B$84,Usage!$C$5:$C$11,0),MATCH(UsagePerHour!SC$4,Usage!$D$3:$ABF$3,0)),"")</f>
        <v>55.733906563362787</v>
      </c>
      <c r="SD92" s="6">
        <f>IFERROR(INDEX(Sales!$D$5:$ABF$18,MATCH(UsagePerHour!$B92,Sales!$C$5:$C$18,0),MATCH(UsagePerHour!SD$4,Sales!$D$3:$ABF$3,0))/SD$2*INDEX(Usage!$D$5:$ABF$11,MATCH(UsagePerHour!$B$84,Usage!$C$5:$C$11,0),MATCH(UsagePerHour!SD$4,Usage!$D$3:$ABF$3,0)),"")</f>
        <v>81.229689241848732</v>
      </c>
      <c r="SE92" s="6">
        <f>IFERROR(INDEX(Sales!$D$5:$ABF$18,MATCH(UsagePerHour!$B92,Sales!$C$5:$C$18,0),MATCH(UsagePerHour!SE$4,Sales!$D$3:$ABF$3,0))/SE$2*INDEX(Usage!$D$5:$ABF$11,MATCH(UsagePerHour!$B$84,Usage!$C$5:$C$11,0),MATCH(UsagePerHour!SE$4,Usage!$D$3:$ABF$3,0)),"")</f>
        <v>272.9265698672902</v>
      </c>
      <c r="SF92" s="6">
        <f>IFERROR(INDEX(Sales!$D$5:$ABF$18,MATCH(UsagePerHour!$B92,Sales!$C$5:$C$18,0),MATCH(UsagePerHour!SF$4,Sales!$D$3:$ABF$3,0))/SF$2*INDEX(Usage!$D$5:$ABF$11,MATCH(UsagePerHour!$B$84,Usage!$C$5:$C$11,0),MATCH(UsagePerHour!SF$4,Usage!$D$3:$ABF$3,0)),"")</f>
        <v>35.843856768601121</v>
      </c>
      <c r="SG92" s="6" t="str">
        <f>IFERROR(INDEX(Sales!$D$5:$ABF$18,MATCH(UsagePerHour!$B92,Sales!$C$5:$C$18,0),MATCH(UsagePerHour!SG$4,Sales!$D$3:$ABF$3,0))/SG$2*INDEX(Usage!$D$5:$ABF$11,MATCH(UsagePerHour!$B$84,Usage!$C$5:$C$11,0),MATCH(UsagePerHour!SG$4,Usage!$D$3:$ABF$3,0)),"")</f>
        <v/>
      </c>
      <c r="SH92" s="6" t="str">
        <f>IFERROR(INDEX(Sales!$D$5:$ABF$18,MATCH(UsagePerHour!$B92,Sales!$C$5:$C$18,0),MATCH(UsagePerHour!SH$4,Sales!$D$3:$ABF$3,0))/SH$2*INDEX(Usage!$D$5:$ABF$11,MATCH(UsagePerHour!$B$84,Usage!$C$5:$C$11,0),MATCH(UsagePerHour!SH$4,Usage!$D$3:$ABF$3,0)),"")</f>
        <v/>
      </c>
      <c r="SI92" s="6" t="str">
        <f>IFERROR(INDEX(Sales!$D$5:$ABF$18,MATCH(UsagePerHour!$B92,Sales!$C$5:$C$18,0),MATCH(UsagePerHour!SI$4,Sales!$D$3:$ABF$3,0))/SI$2*INDEX(Usage!$D$5:$ABF$11,MATCH(UsagePerHour!$B$84,Usage!$C$5:$C$11,0),MATCH(UsagePerHour!SI$4,Usage!$D$3:$ABF$3,0)),"")</f>
        <v/>
      </c>
      <c r="SJ92" s="6" t="str">
        <f>IFERROR(INDEX(Sales!$D$5:$ABF$18,MATCH(UsagePerHour!$B92,Sales!$C$5:$C$18,0),MATCH(UsagePerHour!SJ$4,Sales!$D$3:$ABF$3,0))/SJ$2*INDEX(Usage!$D$5:$ABF$11,MATCH(UsagePerHour!$B$84,Usage!$C$5:$C$11,0),MATCH(UsagePerHour!SJ$4,Usage!$D$3:$ABF$3,0)),"")</f>
        <v/>
      </c>
      <c r="SK92" s="6" t="str">
        <f>IFERROR(INDEX(Sales!$D$5:$ABF$18,MATCH(UsagePerHour!$B92,Sales!$C$5:$C$18,0),MATCH(UsagePerHour!SK$4,Sales!$D$3:$ABF$3,0))/SK$2*INDEX(Usage!$D$5:$ABF$11,MATCH(UsagePerHour!$B$84,Usage!$C$5:$C$11,0),MATCH(UsagePerHour!SK$4,Usage!$D$3:$ABF$3,0)),"")</f>
        <v/>
      </c>
      <c r="SL92" s="6" t="str">
        <f>IFERROR(INDEX(Sales!$D$5:$ABF$18,MATCH(UsagePerHour!$B92,Sales!$C$5:$C$18,0),MATCH(UsagePerHour!SL$4,Sales!$D$3:$ABF$3,0))/SL$2*INDEX(Usage!$D$5:$ABF$11,MATCH(UsagePerHour!$B$84,Usage!$C$5:$C$11,0),MATCH(UsagePerHour!SL$4,Usage!$D$3:$ABF$3,0)),"")</f>
        <v/>
      </c>
      <c r="SM92" s="6" t="str">
        <f>IFERROR(INDEX(Sales!$D$5:$ABF$18,MATCH(UsagePerHour!$B92,Sales!$C$5:$C$18,0),MATCH(UsagePerHour!SM$4,Sales!$D$3:$ABF$3,0))/SM$2*INDEX(Usage!$D$5:$ABF$11,MATCH(UsagePerHour!$B$84,Usage!$C$5:$C$11,0),MATCH(UsagePerHour!SM$4,Usage!$D$3:$ABF$3,0)),"")</f>
        <v/>
      </c>
      <c r="SN92" s="6" t="str">
        <f>IFERROR(INDEX(Sales!$D$5:$ABF$18,MATCH(UsagePerHour!$B92,Sales!$C$5:$C$18,0),MATCH(UsagePerHour!SN$4,Sales!$D$3:$ABF$3,0))/SN$2*INDEX(Usage!$D$5:$ABF$11,MATCH(UsagePerHour!$B$84,Usage!$C$5:$C$11,0),MATCH(UsagePerHour!SN$4,Usage!$D$3:$ABF$3,0)),"")</f>
        <v/>
      </c>
      <c r="SO92" s="6" t="str">
        <f>IFERROR(INDEX(Sales!$D$5:$ABF$18,MATCH(UsagePerHour!$B92,Sales!$C$5:$C$18,0),MATCH(UsagePerHour!SO$4,Sales!$D$3:$ABF$3,0))/SO$2*INDEX(Usage!$D$5:$ABF$11,MATCH(UsagePerHour!$B$84,Usage!$C$5:$C$11,0),MATCH(UsagePerHour!SO$4,Usage!$D$3:$ABF$3,0)),"")</f>
        <v/>
      </c>
      <c r="SP92" s="6" t="str">
        <f>IFERROR(INDEX(Sales!$D$5:$ABF$18,MATCH(UsagePerHour!$B92,Sales!$C$5:$C$18,0),MATCH(UsagePerHour!SP$4,Sales!$D$3:$ABF$3,0))/SP$2*INDEX(Usage!$D$5:$ABF$11,MATCH(UsagePerHour!$B$84,Usage!$C$5:$C$11,0),MATCH(UsagePerHour!SP$4,Usage!$D$3:$ABF$3,0)),"")</f>
        <v/>
      </c>
      <c r="SQ92" s="6" t="str">
        <f>IFERROR(INDEX(Sales!$D$5:$ABF$18,MATCH(UsagePerHour!$B92,Sales!$C$5:$C$18,0),MATCH(UsagePerHour!SQ$4,Sales!$D$3:$ABF$3,0))/SQ$2*INDEX(Usage!$D$5:$ABF$11,MATCH(UsagePerHour!$B$84,Usage!$C$5:$C$11,0),MATCH(UsagePerHour!SQ$4,Usage!$D$3:$ABF$3,0)),"")</f>
        <v/>
      </c>
      <c r="SR92" s="6" t="str">
        <f>IFERROR(INDEX(Sales!$D$5:$ABF$18,MATCH(UsagePerHour!$B92,Sales!$C$5:$C$18,0),MATCH(UsagePerHour!SR$4,Sales!$D$3:$ABF$3,0))/SR$2*INDEX(Usage!$D$5:$ABF$11,MATCH(UsagePerHour!$B$84,Usage!$C$5:$C$11,0),MATCH(UsagePerHour!SR$4,Usage!$D$3:$ABF$3,0)),"")</f>
        <v/>
      </c>
      <c r="SS92" s="6" t="str">
        <f>IFERROR(INDEX(Sales!$D$5:$ABF$18,MATCH(UsagePerHour!$B92,Sales!$C$5:$C$18,0),MATCH(UsagePerHour!SS$4,Sales!$D$3:$ABF$3,0))/SS$2*INDEX(Usage!$D$5:$ABF$11,MATCH(UsagePerHour!$B$84,Usage!$C$5:$C$11,0),MATCH(UsagePerHour!SS$4,Usage!$D$3:$ABF$3,0)),"")</f>
        <v/>
      </c>
      <c r="ST92" s="6" t="str">
        <f>IFERROR(INDEX(Sales!$D$5:$ABF$18,MATCH(UsagePerHour!$B92,Sales!$C$5:$C$18,0),MATCH(UsagePerHour!ST$4,Sales!$D$3:$ABF$3,0))/ST$2*INDEX(Usage!$D$5:$ABF$11,MATCH(UsagePerHour!$B$84,Usage!$C$5:$C$11,0),MATCH(UsagePerHour!ST$4,Usage!$D$3:$ABF$3,0)),"")</f>
        <v/>
      </c>
      <c r="SU92" s="6" t="str">
        <f>IFERROR(INDEX(Sales!$D$5:$ABF$18,MATCH(UsagePerHour!$B92,Sales!$C$5:$C$18,0),MATCH(UsagePerHour!SU$4,Sales!$D$3:$ABF$3,0))/SU$2*INDEX(Usage!$D$5:$ABF$11,MATCH(UsagePerHour!$B$84,Usage!$C$5:$C$11,0),MATCH(UsagePerHour!SU$4,Usage!$D$3:$ABF$3,0)),"")</f>
        <v/>
      </c>
      <c r="SV92" s="6" t="str">
        <f>IFERROR(INDEX(Sales!$D$5:$ABF$18,MATCH(UsagePerHour!$B92,Sales!$C$5:$C$18,0),MATCH(UsagePerHour!SV$4,Sales!$D$3:$ABF$3,0))/SV$2*INDEX(Usage!$D$5:$ABF$11,MATCH(UsagePerHour!$B$84,Usage!$C$5:$C$11,0),MATCH(UsagePerHour!SV$4,Usage!$D$3:$ABF$3,0)),"")</f>
        <v/>
      </c>
      <c r="SW92" s="6" t="str">
        <f>IFERROR(INDEX(Sales!$D$5:$ABF$18,MATCH(UsagePerHour!$B92,Sales!$C$5:$C$18,0),MATCH(UsagePerHour!SW$4,Sales!$D$3:$ABF$3,0))/SW$2*INDEX(Usage!$D$5:$ABF$11,MATCH(UsagePerHour!$B$84,Usage!$C$5:$C$11,0),MATCH(UsagePerHour!SW$4,Usage!$D$3:$ABF$3,0)),"")</f>
        <v/>
      </c>
      <c r="SX92" s="6" t="str">
        <f>IFERROR(INDEX(Sales!$D$5:$ABF$18,MATCH(UsagePerHour!$B92,Sales!$C$5:$C$18,0),MATCH(UsagePerHour!SX$4,Sales!$D$3:$ABF$3,0))/SX$2*INDEX(Usage!$D$5:$ABF$11,MATCH(UsagePerHour!$B$84,Usage!$C$5:$C$11,0),MATCH(UsagePerHour!SX$4,Usage!$D$3:$ABF$3,0)),"")</f>
        <v/>
      </c>
      <c r="SY92" s="6" t="str">
        <f>IFERROR(INDEX(Sales!$D$5:$ABF$18,MATCH(UsagePerHour!$B92,Sales!$C$5:$C$18,0),MATCH(UsagePerHour!SY$4,Sales!$D$3:$ABF$3,0))/SY$2*INDEX(Usage!$D$5:$ABF$11,MATCH(UsagePerHour!$B$84,Usage!$C$5:$C$11,0),MATCH(UsagePerHour!SY$4,Usage!$D$3:$ABF$3,0)),"")</f>
        <v/>
      </c>
      <c r="SZ92" s="6" t="str">
        <f>IFERROR(INDEX(Sales!$D$5:$ABF$18,MATCH(UsagePerHour!$B92,Sales!$C$5:$C$18,0),MATCH(UsagePerHour!SZ$4,Sales!$D$3:$ABF$3,0))/SZ$2*INDEX(Usage!$D$5:$ABF$11,MATCH(UsagePerHour!$B$84,Usage!$C$5:$C$11,0),MATCH(UsagePerHour!SZ$4,Usage!$D$3:$ABF$3,0)),"")</f>
        <v/>
      </c>
      <c r="TA92" s="6" t="str">
        <f>IFERROR(INDEX(Sales!$D$5:$ABF$18,MATCH(UsagePerHour!$B92,Sales!$C$5:$C$18,0),MATCH(UsagePerHour!TA$4,Sales!$D$3:$ABF$3,0))/TA$2*INDEX(Usage!$D$5:$ABF$11,MATCH(UsagePerHour!$B$84,Usage!$C$5:$C$11,0),MATCH(UsagePerHour!TA$4,Usage!$D$3:$ABF$3,0)),"")</f>
        <v/>
      </c>
      <c r="TB92" s="6" t="str">
        <f>IFERROR(INDEX(Sales!$D$5:$ABF$18,MATCH(UsagePerHour!$B92,Sales!$C$5:$C$18,0),MATCH(UsagePerHour!TB$4,Sales!$D$3:$ABF$3,0))/TB$2*INDEX(Usage!$D$5:$ABF$11,MATCH(UsagePerHour!$B$84,Usage!$C$5:$C$11,0),MATCH(UsagePerHour!TB$4,Usage!$D$3:$ABF$3,0)),"")</f>
        <v/>
      </c>
      <c r="TC92" s="6" t="str">
        <f>IFERROR(INDEX(Sales!$D$5:$ABF$18,MATCH(UsagePerHour!$B92,Sales!$C$5:$C$18,0),MATCH(UsagePerHour!TC$4,Sales!$D$3:$ABF$3,0))/TC$2*INDEX(Usage!$D$5:$ABF$11,MATCH(UsagePerHour!$B$84,Usage!$C$5:$C$11,0),MATCH(UsagePerHour!TC$4,Usage!$D$3:$ABF$3,0)),"")</f>
        <v/>
      </c>
      <c r="TD92" s="6" t="str">
        <f>IFERROR(INDEX(Sales!$D$5:$ABF$18,MATCH(UsagePerHour!$B92,Sales!$C$5:$C$18,0),MATCH(UsagePerHour!TD$4,Sales!$D$3:$ABF$3,0))/TD$2*INDEX(Usage!$D$5:$ABF$11,MATCH(UsagePerHour!$B$84,Usage!$C$5:$C$11,0),MATCH(UsagePerHour!TD$4,Usage!$D$3:$ABF$3,0)),"")</f>
        <v/>
      </c>
      <c r="TE92" s="6" t="str">
        <f>IFERROR(INDEX(Sales!$D$5:$ABF$18,MATCH(UsagePerHour!$B92,Sales!$C$5:$C$18,0),MATCH(UsagePerHour!TE$4,Sales!$D$3:$ABF$3,0))/TE$2*INDEX(Usage!$D$5:$ABF$11,MATCH(UsagePerHour!$B$84,Usage!$C$5:$C$11,0),MATCH(UsagePerHour!TE$4,Usage!$D$3:$ABF$3,0)),"")</f>
        <v/>
      </c>
      <c r="TF92" s="6" t="str">
        <f>IFERROR(INDEX(Sales!$D$5:$ABF$18,MATCH(UsagePerHour!$B92,Sales!$C$5:$C$18,0),MATCH(UsagePerHour!TF$4,Sales!$D$3:$ABF$3,0))/TF$2*INDEX(Usage!$D$5:$ABF$11,MATCH(UsagePerHour!$B$84,Usage!$C$5:$C$11,0),MATCH(UsagePerHour!TF$4,Usage!$D$3:$ABF$3,0)),"")</f>
        <v/>
      </c>
      <c r="TG92" s="6" t="str">
        <f>IFERROR(INDEX(Sales!$D$5:$ABF$18,MATCH(UsagePerHour!$B92,Sales!$C$5:$C$18,0),MATCH(UsagePerHour!TG$4,Sales!$D$3:$ABF$3,0))/TG$2*INDEX(Usage!$D$5:$ABF$11,MATCH(UsagePerHour!$B$84,Usage!$C$5:$C$11,0),MATCH(UsagePerHour!TG$4,Usage!$D$3:$ABF$3,0)),"")</f>
        <v/>
      </c>
      <c r="TH92" s="6" t="str">
        <f>IFERROR(INDEX(Sales!$D$5:$ABF$18,MATCH(UsagePerHour!$B92,Sales!$C$5:$C$18,0),MATCH(UsagePerHour!TH$4,Sales!$D$3:$ABF$3,0))/TH$2*INDEX(Usage!$D$5:$ABF$11,MATCH(UsagePerHour!$B$84,Usage!$C$5:$C$11,0),MATCH(UsagePerHour!TH$4,Usage!$D$3:$ABF$3,0)),"")</f>
        <v/>
      </c>
      <c r="TI92" s="6" t="str">
        <f>IFERROR(INDEX(Sales!$D$5:$ABF$18,MATCH(UsagePerHour!$B92,Sales!$C$5:$C$18,0),MATCH(UsagePerHour!TI$4,Sales!$D$3:$ABF$3,0))/TI$2*INDEX(Usage!$D$5:$ABF$11,MATCH(UsagePerHour!$B$84,Usage!$C$5:$C$11,0),MATCH(UsagePerHour!TI$4,Usage!$D$3:$ABF$3,0)),"")</f>
        <v/>
      </c>
      <c r="TJ92" s="6" t="str">
        <f>IFERROR(INDEX(Sales!$D$5:$ABF$18,MATCH(UsagePerHour!$B92,Sales!$C$5:$C$18,0),MATCH(UsagePerHour!TJ$4,Sales!$D$3:$ABF$3,0))/TJ$2*INDEX(Usage!$D$5:$ABF$11,MATCH(UsagePerHour!$B$84,Usage!$C$5:$C$11,0),MATCH(UsagePerHour!TJ$4,Usage!$D$3:$ABF$3,0)),"")</f>
        <v/>
      </c>
      <c r="TK92" s="6" t="str">
        <f>IFERROR(INDEX(Sales!$D$5:$ABF$18,MATCH(UsagePerHour!$B92,Sales!$C$5:$C$18,0),MATCH(UsagePerHour!TK$4,Sales!$D$3:$ABF$3,0))/TK$2*INDEX(Usage!$D$5:$ABF$11,MATCH(UsagePerHour!$B$84,Usage!$C$5:$C$11,0),MATCH(UsagePerHour!TK$4,Usage!$D$3:$ABF$3,0)),"")</f>
        <v/>
      </c>
      <c r="TL92" s="6" t="str">
        <f>IFERROR(INDEX(Sales!$D$5:$ABF$18,MATCH(UsagePerHour!$B92,Sales!$C$5:$C$18,0),MATCH(UsagePerHour!TL$4,Sales!$D$3:$ABF$3,0))/TL$2*INDEX(Usage!$D$5:$ABF$11,MATCH(UsagePerHour!$B$84,Usage!$C$5:$C$11,0),MATCH(UsagePerHour!TL$4,Usage!$D$3:$ABF$3,0)),"")</f>
        <v/>
      </c>
      <c r="TM92" s="6" t="str">
        <f>IFERROR(INDEX(Sales!$D$5:$ABF$18,MATCH(UsagePerHour!$B92,Sales!$C$5:$C$18,0),MATCH(UsagePerHour!TM$4,Sales!$D$3:$ABF$3,0))/TM$2*INDEX(Usage!$D$5:$ABF$11,MATCH(UsagePerHour!$B$84,Usage!$C$5:$C$11,0),MATCH(UsagePerHour!TM$4,Usage!$D$3:$ABF$3,0)),"")</f>
        <v/>
      </c>
      <c r="TN92" s="6" t="str">
        <f>IFERROR(INDEX(Sales!$D$5:$ABF$18,MATCH(UsagePerHour!$B92,Sales!$C$5:$C$18,0),MATCH(UsagePerHour!TN$4,Sales!$D$3:$ABF$3,0))/TN$2*INDEX(Usage!$D$5:$ABF$11,MATCH(UsagePerHour!$B$84,Usage!$C$5:$C$11,0),MATCH(UsagePerHour!TN$4,Usage!$D$3:$ABF$3,0)),"")</f>
        <v/>
      </c>
      <c r="TO92" s="6" t="str">
        <f>IFERROR(INDEX(Sales!$D$5:$ABF$18,MATCH(UsagePerHour!$B92,Sales!$C$5:$C$18,0),MATCH(UsagePerHour!TO$4,Sales!$D$3:$ABF$3,0))/TO$2*INDEX(Usage!$D$5:$ABF$11,MATCH(UsagePerHour!$B$84,Usage!$C$5:$C$11,0),MATCH(UsagePerHour!TO$4,Usage!$D$3:$ABF$3,0)),"")</f>
        <v/>
      </c>
      <c r="TP92" s="6" t="str">
        <f>IFERROR(INDEX(Sales!$D$5:$ABF$18,MATCH(UsagePerHour!$B92,Sales!$C$5:$C$18,0),MATCH(UsagePerHour!TP$4,Sales!$D$3:$ABF$3,0))/TP$2*INDEX(Usage!$D$5:$ABF$11,MATCH(UsagePerHour!$B$84,Usage!$C$5:$C$11,0),MATCH(UsagePerHour!TP$4,Usage!$D$3:$ABF$3,0)),"")</f>
        <v/>
      </c>
      <c r="TQ92" s="6" t="str">
        <f>IFERROR(INDEX(Sales!$D$5:$ABF$18,MATCH(UsagePerHour!$B92,Sales!$C$5:$C$18,0),MATCH(UsagePerHour!TQ$4,Sales!$D$3:$ABF$3,0))/TQ$2*INDEX(Usage!$D$5:$ABF$11,MATCH(UsagePerHour!$B$84,Usage!$C$5:$C$11,0),MATCH(UsagePerHour!TQ$4,Usage!$D$3:$ABF$3,0)),"")</f>
        <v/>
      </c>
      <c r="TR92" s="6" t="str">
        <f>IFERROR(INDEX(Sales!$D$5:$ABF$18,MATCH(UsagePerHour!$B92,Sales!$C$5:$C$18,0),MATCH(UsagePerHour!TR$4,Sales!$D$3:$ABF$3,0))/TR$2*INDEX(Usage!$D$5:$ABF$11,MATCH(UsagePerHour!$B$84,Usage!$C$5:$C$11,0),MATCH(UsagePerHour!TR$4,Usage!$D$3:$ABF$3,0)),"")</f>
        <v/>
      </c>
      <c r="TS92" s="6" t="str">
        <f>IFERROR(INDEX(Sales!$D$5:$ABF$18,MATCH(UsagePerHour!$B92,Sales!$C$5:$C$18,0),MATCH(UsagePerHour!TS$4,Sales!$D$3:$ABF$3,0))/TS$2*INDEX(Usage!$D$5:$ABF$11,MATCH(UsagePerHour!$B$84,Usage!$C$5:$C$11,0),MATCH(UsagePerHour!TS$4,Usage!$D$3:$ABF$3,0)),"")</f>
        <v/>
      </c>
      <c r="TT92" s="6" t="str">
        <f>IFERROR(INDEX(Sales!$D$5:$ABF$18,MATCH(UsagePerHour!$B92,Sales!$C$5:$C$18,0),MATCH(UsagePerHour!TT$4,Sales!$D$3:$ABF$3,0))/TT$2*INDEX(Usage!$D$5:$ABF$11,MATCH(UsagePerHour!$B$84,Usage!$C$5:$C$11,0),MATCH(UsagePerHour!TT$4,Usage!$D$3:$ABF$3,0)),"")</f>
        <v/>
      </c>
      <c r="TU92" s="6" t="str">
        <f>IFERROR(INDEX(Sales!$D$5:$ABF$18,MATCH(UsagePerHour!$B92,Sales!$C$5:$C$18,0),MATCH(UsagePerHour!TU$4,Sales!$D$3:$ABF$3,0))/TU$2*INDEX(Usage!$D$5:$ABF$11,MATCH(UsagePerHour!$B$84,Usage!$C$5:$C$11,0),MATCH(UsagePerHour!TU$4,Usage!$D$3:$ABF$3,0)),"")</f>
        <v/>
      </c>
      <c r="TV92" s="6" t="str">
        <f>IFERROR(INDEX(Sales!$D$5:$ABF$18,MATCH(UsagePerHour!$B92,Sales!$C$5:$C$18,0),MATCH(UsagePerHour!TV$4,Sales!$D$3:$ABF$3,0))/TV$2*INDEX(Usage!$D$5:$ABF$11,MATCH(UsagePerHour!$B$84,Usage!$C$5:$C$11,0),MATCH(UsagePerHour!TV$4,Usage!$D$3:$ABF$3,0)),"")</f>
        <v/>
      </c>
      <c r="TW92" s="6" t="str">
        <f>IFERROR(INDEX(Sales!$D$5:$ABF$18,MATCH(UsagePerHour!$B92,Sales!$C$5:$C$18,0),MATCH(UsagePerHour!TW$4,Sales!$D$3:$ABF$3,0))/TW$2*INDEX(Usage!$D$5:$ABF$11,MATCH(UsagePerHour!$B$84,Usage!$C$5:$C$11,0),MATCH(UsagePerHour!TW$4,Usage!$D$3:$ABF$3,0)),"")</f>
        <v/>
      </c>
      <c r="TX92" s="6" t="str">
        <f>IFERROR(INDEX(Sales!$D$5:$ABF$18,MATCH(UsagePerHour!$B92,Sales!$C$5:$C$18,0),MATCH(UsagePerHour!TX$4,Sales!$D$3:$ABF$3,0))/TX$2*INDEX(Usage!$D$5:$ABF$11,MATCH(UsagePerHour!$B$84,Usage!$C$5:$C$11,0),MATCH(UsagePerHour!TX$4,Usage!$D$3:$ABF$3,0)),"")</f>
        <v/>
      </c>
      <c r="TY92" s="6" t="str">
        <f>IFERROR(INDEX(Sales!$D$5:$ABF$18,MATCH(UsagePerHour!$B92,Sales!$C$5:$C$18,0),MATCH(UsagePerHour!TY$4,Sales!$D$3:$ABF$3,0))/TY$2*INDEX(Usage!$D$5:$ABF$11,MATCH(UsagePerHour!$B$84,Usage!$C$5:$C$11,0),MATCH(UsagePerHour!TY$4,Usage!$D$3:$ABF$3,0)),"")</f>
        <v/>
      </c>
      <c r="TZ92" s="6" t="str">
        <f>IFERROR(INDEX(Sales!$D$5:$ABF$18,MATCH(UsagePerHour!$B92,Sales!$C$5:$C$18,0),MATCH(UsagePerHour!TZ$4,Sales!$D$3:$ABF$3,0))/TZ$2*INDEX(Usage!$D$5:$ABF$11,MATCH(UsagePerHour!$B$84,Usage!$C$5:$C$11,0),MATCH(UsagePerHour!TZ$4,Usage!$D$3:$ABF$3,0)),"")</f>
        <v/>
      </c>
      <c r="UA92" s="6" t="str">
        <f>IFERROR(INDEX(Sales!$D$5:$ABF$18,MATCH(UsagePerHour!$B92,Sales!$C$5:$C$18,0),MATCH(UsagePerHour!UA$4,Sales!$D$3:$ABF$3,0))/UA$2*INDEX(Usage!$D$5:$ABF$11,MATCH(UsagePerHour!$B$84,Usage!$C$5:$C$11,0),MATCH(UsagePerHour!UA$4,Usage!$D$3:$ABF$3,0)),"")</f>
        <v/>
      </c>
      <c r="UB92" s="6" t="str">
        <f>IFERROR(INDEX(Sales!$D$5:$ABF$18,MATCH(UsagePerHour!$B92,Sales!$C$5:$C$18,0),MATCH(UsagePerHour!UB$4,Sales!$D$3:$ABF$3,0))/UB$2*INDEX(Usage!$D$5:$ABF$11,MATCH(UsagePerHour!$B$84,Usage!$C$5:$C$11,0),MATCH(UsagePerHour!UB$4,Usage!$D$3:$ABF$3,0)),"")</f>
        <v/>
      </c>
      <c r="UC92" s="6" t="str">
        <f>IFERROR(INDEX(Sales!$D$5:$ABF$18,MATCH(UsagePerHour!$B92,Sales!$C$5:$C$18,0),MATCH(UsagePerHour!UC$4,Sales!$D$3:$ABF$3,0))/UC$2*INDEX(Usage!$D$5:$ABF$11,MATCH(UsagePerHour!$B$84,Usage!$C$5:$C$11,0),MATCH(UsagePerHour!UC$4,Usage!$D$3:$ABF$3,0)),"")</f>
        <v/>
      </c>
      <c r="UD92" s="6" t="str">
        <f>IFERROR(INDEX(Sales!$D$5:$ABF$18,MATCH(UsagePerHour!$B92,Sales!$C$5:$C$18,0),MATCH(UsagePerHour!UD$4,Sales!$D$3:$ABF$3,0))/UD$2*INDEX(Usage!$D$5:$ABF$11,MATCH(UsagePerHour!$B$84,Usage!$C$5:$C$11,0),MATCH(UsagePerHour!UD$4,Usage!$D$3:$ABF$3,0)),"")</f>
        <v/>
      </c>
      <c r="UE92" s="6" t="str">
        <f>IFERROR(INDEX(Sales!$D$5:$ABF$18,MATCH(UsagePerHour!$B92,Sales!$C$5:$C$18,0),MATCH(UsagePerHour!UE$4,Sales!$D$3:$ABF$3,0))/UE$2*INDEX(Usage!$D$5:$ABF$11,MATCH(UsagePerHour!$B$84,Usage!$C$5:$C$11,0),MATCH(UsagePerHour!UE$4,Usage!$D$3:$ABF$3,0)),"")</f>
        <v/>
      </c>
      <c r="UF92" s="6" t="str">
        <f>IFERROR(INDEX(Sales!$D$5:$ABF$18,MATCH(UsagePerHour!$B92,Sales!$C$5:$C$18,0),MATCH(UsagePerHour!UF$4,Sales!$D$3:$ABF$3,0))/UF$2*INDEX(Usage!$D$5:$ABF$11,MATCH(UsagePerHour!$B$84,Usage!$C$5:$C$11,0),MATCH(UsagePerHour!UF$4,Usage!$D$3:$ABF$3,0)),"")</f>
        <v/>
      </c>
      <c r="UG92" s="6" t="str">
        <f>IFERROR(INDEX(Sales!$D$5:$ABF$18,MATCH(UsagePerHour!$B92,Sales!$C$5:$C$18,0),MATCH(UsagePerHour!UG$4,Sales!$D$3:$ABF$3,0))/UG$2*INDEX(Usage!$D$5:$ABF$11,MATCH(UsagePerHour!$B$84,Usage!$C$5:$C$11,0),MATCH(UsagePerHour!UG$4,Usage!$D$3:$ABF$3,0)),"")</f>
        <v/>
      </c>
      <c r="UH92" s="6" t="str">
        <f>IFERROR(INDEX(Sales!$D$5:$ABF$18,MATCH(UsagePerHour!$B92,Sales!$C$5:$C$18,0),MATCH(UsagePerHour!UH$4,Sales!$D$3:$ABF$3,0))/UH$2*INDEX(Usage!$D$5:$ABF$11,MATCH(UsagePerHour!$B$84,Usage!$C$5:$C$11,0),MATCH(UsagePerHour!UH$4,Usage!$D$3:$ABF$3,0)),"")</f>
        <v/>
      </c>
      <c r="UI92" s="6" t="str">
        <f>IFERROR(INDEX(Sales!$D$5:$ABF$18,MATCH(UsagePerHour!$B92,Sales!$C$5:$C$18,0),MATCH(UsagePerHour!UI$4,Sales!$D$3:$ABF$3,0))/UI$2*INDEX(Usage!$D$5:$ABF$11,MATCH(UsagePerHour!$B$84,Usage!$C$5:$C$11,0),MATCH(UsagePerHour!UI$4,Usage!$D$3:$ABF$3,0)),"")</f>
        <v/>
      </c>
      <c r="UJ92" s="6" t="str">
        <f>IFERROR(INDEX(Sales!$D$5:$ABF$18,MATCH(UsagePerHour!$B92,Sales!$C$5:$C$18,0),MATCH(UsagePerHour!UJ$4,Sales!$D$3:$ABF$3,0))/UJ$2*INDEX(Usage!$D$5:$ABF$11,MATCH(UsagePerHour!$B$84,Usage!$C$5:$C$11,0),MATCH(UsagePerHour!UJ$4,Usage!$D$3:$ABF$3,0)),"")</f>
        <v/>
      </c>
      <c r="UK92" s="6" t="str">
        <f>IFERROR(INDEX(Sales!$D$5:$ABF$18,MATCH(UsagePerHour!$B92,Sales!$C$5:$C$18,0),MATCH(UsagePerHour!UK$4,Sales!$D$3:$ABF$3,0))/UK$2*INDEX(Usage!$D$5:$ABF$11,MATCH(UsagePerHour!$B$84,Usage!$C$5:$C$11,0),MATCH(UsagePerHour!UK$4,Usage!$D$3:$ABF$3,0)),"")</f>
        <v/>
      </c>
      <c r="UL92" s="6" t="str">
        <f>IFERROR(INDEX(Sales!$D$5:$ABF$18,MATCH(UsagePerHour!$B92,Sales!$C$5:$C$18,0),MATCH(UsagePerHour!UL$4,Sales!$D$3:$ABF$3,0))/UL$2*INDEX(Usage!$D$5:$ABF$11,MATCH(UsagePerHour!$B$84,Usage!$C$5:$C$11,0),MATCH(UsagePerHour!UL$4,Usage!$D$3:$ABF$3,0)),"")</f>
        <v/>
      </c>
      <c r="UM92" s="6" t="str">
        <f>IFERROR(INDEX(Sales!$D$5:$ABF$18,MATCH(UsagePerHour!$B92,Sales!$C$5:$C$18,0),MATCH(UsagePerHour!UM$4,Sales!$D$3:$ABF$3,0))/UM$2*INDEX(Usage!$D$5:$ABF$11,MATCH(UsagePerHour!$B$84,Usage!$C$5:$C$11,0),MATCH(UsagePerHour!UM$4,Usage!$D$3:$ABF$3,0)),"")</f>
        <v/>
      </c>
      <c r="UN92" s="6" t="str">
        <f>IFERROR(INDEX(Sales!$D$5:$ABF$18,MATCH(UsagePerHour!$B92,Sales!$C$5:$C$18,0),MATCH(UsagePerHour!UN$4,Sales!$D$3:$ABF$3,0))/UN$2*INDEX(Usage!$D$5:$ABF$11,MATCH(UsagePerHour!$B$84,Usage!$C$5:$C$11,0),MATCH(UsagePerHour!UN$4,Usage!$D$3:$ABF$3,0)),"")</f>
        <v/>
      </c>
      <c r="UO92" s="6" t="str">
        <f>IFERROR(INDEX(Sales!$D$5:$ABF$18,MATCH(UsagePerHour!$B92,Sales!$C$5:$C$18,0),MATCH(UsagePerHour!UO$4,Sales!$D$3:$ABF$3,0))/UO$2*INDEX(Usage!$D$5:$ABF$11,MATCH(UsagePerHour!$B$84,Usage!$C$5:$C$11,0),MATCH(UsagePerHour!UO$4,Usage!$D$3:$ABF$3,0)),"")</f>
        <v/>
      </c>
      <c r="UP92" s="6" t="str">
        <f>IFERROR(INDEX(Sales!$D$5:$ABF$18,MATCH(UsagePerHour!$B92,Sales!$C$5:$C$18,0),MATCH(UsagePerHour!UP$4,Sales!$D$3:$ABF$3,0))/UP$2*INDEX(Usage!$D$5:$ABF$11,MATCH(UsagePerHour!$B$84,Usage!$C$5:$C$11,0),MATCH(UsagePerHour!UP$4,Usage!$D$3:$ABF$3,0)),"")</f>
        <v/>
      </c>
      <c r="UQ92" s="6" t="str">
        <f>IFERROR(INDEX(Sales!$D$5:$ABF$18,MATCH(UsagePerHour!$B92,Sales!$C$5:$C$18,0),MATCH(UsagePerHour!UQ$4,Sales!$D$3:$ABF$3,0))/UQ$2*INDEX(Usage!$D$5:$ABF$11,MATCH(UsagePerHour!$B$84,Usage!$C$5:$C$11,0),MATCH(UsagePerHour!UQ$4,Usage!$D$3:$ABF$3,0)),"")</f>
        <v/>
      </c>
      <c r="UR92" s="6" t="str">
        <f>IFERROR(INDEX(Sales!$D$5:$ABF$18,MATCH(UsagePerHour!$B92,Sales!$C$5:$C$18,0),MATCH(UsagePerHour!UR$4,Sales!$D$3:$ABF$3,0))/UR$2*INDEX(Usage!$D$5:$ABF$11,MATCH(UsagePerHour!$B$84,Usage!$C$5:$C$11,0),MATCH(UsagePerHour!UR$4,Usage!$D$3:$ABF$3,0)),"")</f>
        <v/>
      </c>
      <c r="US92" s="6" t="str">
        <f>IFERROR(INDEX(Sales!$D$5:$ABF$18,MATCH(UsagePerHour!$B92,Sales!$C$5:$C$18,0),MATCH(UsagePerHour!US$4,Sales!$D$3:$ABF$3,0))/US$2*INDEX(Usage!$D$5:$ABF$11,MATCH(UsagePerHour!$B$84,Usage!$C$5:$C$11,0),MATCH(UsagePerHour!US$4,Usage!$D$3:$ABF$3,0)),"")</f>
        <v/>
      </c>
      <c r="UT92" s="6" t="str">
        <f>IFERROR(INDEX(Sales!$D$5:$ABF$18,MATCH(UsagePerHour!$B92,Sales!$C$5:$C$18,0),MATCH(UsagePerHour!UT$4,Sales!$D$3:$ABF$3,0))/UT$2*INDEX(Usage!$D$5:$ABF$11,MATCH(UsagePerHour!$B$84,Usage!$C$5:$C$11,0),MATCH(UsagePerHour!UT$4,Usage!$D$3:$ABF$3,0)),"")</f>
        <v/>
      </c>
      <c r="UU92" s="6" t="str">
        <f>IFERROR(INDEX(Sales!$D$5:$ABF$18,MATCH(UsagePerHour!$B92,Sales!$C$5:$C$18,0),MATCH(UsagePerHour!UU$4,Sales!$D$3:$ABF$3,0))/UU$2*INDEX(Usage!$D$5:$ABF$11,MATCH(UsagePerHour!$B$84,Usage!$C$5:$C$11,0),MATCH(UsagePerHour!UU$4,Usage!$D$3:$ABF$3,0)),"")</f>
        <v/>
      </c>
      <c r="UV92" s="6" t="str">
        <f>IFERROR(INDEX(Sales!$D$5:$ABF$18,MATCH(UsagePerHour!$B92,Sales!$C$5:$C$18,0),MATCH(UsagePerHour!UV$4,Sales!$D$3:$ABF$3,0))/UV$2*INDEX(Usage!$D$5:$ABF$11,MATCH(UsagePerHour!$B$84,Usage!$C$5:$C$11,0),MATCH(UsagePerHour!UV$4,Usage!$D$3:$ABF$3,0)),"")</f>
        <v/>
      </c>
      <c r="UW92" s="6" t="str">
        <f>IFERROR(INDEX(Sales!$D$5:$ABF$18,MATCH(UsagePerHour!$B92,Sales!$C$5:$C$18,0),MATCH(UsagePerHour!UW$4,Sales!$D$3:$ABF$3,0))/UW$2*INDEX(Usage!$D$5:$ABF$11,MATCH(UsagePerHour!$B$84,Usage!$C$5:$C$11,0),MATCH(UsagePerHour!UW$4,Usage!$D$3:$ABF$3,0)),"")</f>
        <v/>
      </c>
      <c r="UX92" s="6" t="str">
        <f>IFERROR(INDEX(Sales!$D$5:$ABF$18,MATCH(UsagePerHour!$B92,Sales!$C$5:$C$18,0),MATCH(UsagePerHour!UX$4,Sales!$D$3:$ABF$3,0))/UX$2*INDEX(Usage!$D$5:$ABF$11,MATCH(UsagePerHour!$B$84,Usage!$C$5:$C$11,0),MATCH(UsagePerHour!UX$4,Usage!$D$3:$ABF$3,0)),"")</f>
        <v/>
      </c>
      <c r="UY92" s="6" t="str">
        <f>IFERROR(INDEX(Sales!$D$5:$ABF$18,MATCH(UsagePerHour!$B92,Sales!$C$5:$C$18,0),MATCH(UsagePerHour!UY$4,Sales!$D$3:$ABF$3,0))/UY$2*INDEX(Usage!$D$5:$ABF$11,MATCH(UsagePerHour!$B$84,Usage!$C$5:$C$11,0),MATCH(UsagePerHour!UY$4,Usage!$D$3:$ABF$3,0)),"")</f>
        <v/>
      </c>
      <c r="UZ92" s="6" t="str">
        <f>IFERROR(INDEX(Sales!$D$5:$ABF$18,MATCH(UsagePerHour!$B92,Sales!$C$5:$C$18,0),MATCH(UsagePerHour!UZ$4,Sales!$D$3:$ABF$3,0))/UZ$2*INDEX(Usage!$D$5:$ABF$11,MATCH(UsagePerHour!$B$84,Usage!$C$5:$C$11,0),MATCH(UsagePerHour!UZ$4,Usage!$D$3:$ABF$3,0)),"")</f>
        <v/>
      </c>
      <c r="VA92" s="6" t="str">
        <f>IFERROR(INDEX(Sales!$D$5:$ABF$18,MATCH(UsagePerHour!$B92,Sales!$C$5:$C$18,0),MATCH(UsagePerHour!VA$4,Sales!$D$3:$ABF$3,0))/VA$2*INDEX(Usage!$D$5:$ABF$11,MATCH(UsagePerHour!$B$84,Usage!$C$5:$C$11,0),MATCH(UsagePerHour!VA$4,Usage!$D$3:$ABF$3,0)),"")</f>
        <v/>
      </c>
      <c r="VB92" s="6" t="str">
        <f>IFERROR(INDEX(Sales!$D$5:$ABF$18,MATCH(UsagePerHour!$B92,Sales!$C$5:$C$18,0),MATCH(UsagePerHour!VB$4,Sales!$D$3:$ABF$3,0))/VB$2*INDEX(Usage!$D$5:$ABF$11,MATCH(UsagePerHour!$B$84,Usage!$C$5:$C$11,0),MATCH(UsagePerHour!VB$4,Usage!$D$3:$ABF$3,0)),"")</f>
        <v/>
      </c>
      <c r="VC92" s="6" t="str">
        <f>IFERROR(INDEX(Sales!$D$5:$ABF$18,MATCH(UsagePerHour!$B92,Sales!$C$5:$C$18,0),MATCH(UsagePerHour!VC$4,Sales!$D$3:$ABF$3,0))/VC$2*INDEX(Usage!$D$5:$ABF$11,MATCH(UsagePerHour!$B$84,Usage!$C$5:$C$11,0),MATCH(UsagePerHour!VC$4,Usage!$D$3:$ABF$3,0)),"")</f>
        <v/>
      </c>
      <c r="VD92" s="6" t="str">
        <f>IFERROR(INDEX(Sales!$D$5:$ABF$18,MATCH(UsagePerHour!$B92,Sales!$C$5:$C$18,0),MATCH(UsagePerHour!VD$4,Sales!$D$3:$ABF$3,0))/VD$2*INDEX(Usage!$D$5:$ABF$11,MATCH(UsagePerHour!$B$84,Usage!$C$5:$C$11,0),MATCH(UsagePerHour!VD$4,Usage!$D$3:$ABF$3,0)),"")</f>
        <v/>
      </c>
      <c r="VE92" s="6" t="str">
        <f>IFERROR(INDEX(Sales!$D$5:$ABF$18,MATCH(UsagePerHour!$B92,Sales!$C$5:$C$18,0),MATCH(UsagePerHour!VE$4,Sales!$D$3:$ABF$3,0))/VE$2*INDEX(Usage!$D$5:$ABF$11,MATCH(UsagePerHour!$B$84,Usage!$C$5:$C$11,0),MATCH(UsagePerHour!VE$4,Usage!$D$3:$ABF$3,0)),"")</f>
        <v/>
      </c>
      <c r="VF92" s="6" t="str">
        <f>IFERROR(INDEX(Sales!$D$5:$ABF$18,MATCH(UsagePerHour!$B92,Sales!$C$5:$C$18,0),MATCH(UsagePerHour!VF$4,Sales!$D$3:$ABF$3,0))/VF$2*INDEX(Usage!$D$5:$ABF$11,MATCH(UsagePerHour!$B$84,Usage!$C$5:$C$11,0),MATCH(UsagePerHour!VF$4,Usage!$D$3:$ABF$3,0)),"")</f>
        <v/>
      </c>
      <c r="VG92" s="6" t="str">
        <f>IFERROR(INDEX(Sales!$D$5:$ABF$18,MATCH(UsagePerHour!$B92,Sales!$C$5:$C$18,0),MATCH(UsagePerHour!VG$4,Sales!$D$3:$ABF$3,0))/VG$2*INDEX(Usage!$D$5:$ABF$11,MATCH(UsagePerHour!$B$84,Usage!$C$5:$C$11,0),MATCH(UsagePerHour!VG$4,Usage!$D$3:$ABF$3,0)),"")</f>
        <v/>
      </c>
      <c r="VH92" s="6" t="str">
        <f>IFERROR(INDEX(Sales!$D$5:$ABF$18,MATCH(UsagePerHour!$B92,Sales!$C$5:$C$18,0),MATCH(UsagePerHour!VH$4,Sales!$D$3:$ABF$3,0))/VH$2*INDEX(Usage!$D$5:$ABF$11,MATCH(UsagePerHour!$B$84,Usage!$C$5:$C$11,0),MATCH(UsagePerHour!VH$4,Usage!$D$3:$ABF$3,0)),"")</f>
        <v/>
      </c>
      <c r="VI92" s="6" t="str">
        <f>IFERROR(INDEX(Sales!$D$5:$ABF$18,MATCH(UsagePerHour!$B92,Sales!$C$5:$C$18,0),MATCH(UsagePerHour!VI$4,Sales!$D$3:$ABF$3,0))/VI$2*INDEX(Usage!$D$5:$ABF$11,MATCH(UsagePerHour!$B$84,Usage!$C$5:$C$11,0),MATCH(UsagePerHour!VI$4,Usage!$D$3:$ABF$3,0)),"")</f>
        <v/>
      </c>
      <c r="VJ92" s="6" t="str">
        <f>IFERROR(INDEX(Sales!$D$5:$ABF$18,MATCH(UsagePerHour!$B92,Sales!$C$5:$C$18,0),MATCH(UsagePerHour!VJ$4,Sales!$D$3:$ABF$3,0))/VJ$2*INDEX(Usage!$D$5:$ABF$11,MATCH(UsagePerHour!$B$84,Usage!$C$5:$C$11,0),MATCH(UsagePerHour!VJ$4,Usage!$D$3:$ABF$3,0)),"")</f>
        <v/>
      </c>
      <c r="VK92" s="6" t="str">
        <f>IFERROR(INDEX(Sales!$D$5:$ABF$18,MATCH(UsagePerHour!$B92,Sales!$C$5:$C$18,0),MATCH(UsagePerHour!VK$4,Sales!$D$3:$ABF$3,0))/VK$2*INDEX(Usage!$D$5:$ABF$11,MATCH(UsagePerHour!$B$84,Usage!$C$5:$C$11,0),MATCH(UsagePerHour!VK$4,Usage!$D$3:$ABF$3,0)),"")</f>
        <v/>
      </c>
      <c r="VL92" s="6" t="str">
        <f>IFERROR(INDEX(Sales!$D$5:$ABF$18,MATCH(UsagePerHour!$B92,Sales!$C$5:$C$18,0),MATCH(UsagePerHour!VL$4,Sales!$D$3:$ABF$3,0))/VL$2*INDEX(Usage!$D$5:$ABF$11,MATCH(UsagePerHour!$B$84,Usage!$C$5:$C$11,0),MATCH(UsagePerHour!VL$4,Usage!$D$3:$ABF$3,0)),"")</f>
        <v/>
      </c>
      <c r="VM92" s="6" t="str">
        <f>IFERROR(INDEX(Sales!$D$5:$ABF$18,MATCH(UsagePerHour!$B92,Sales!$C$5:$C$18,0),MATCH(UsagePerHour!VM$4,Sales!$D$3:$ABF$3,0))/VM$2*INDEX(Usage!$D$5:$ABF$11,MATCH(UsagePerHour!$B$84,Usage!$C$5:$C$11,0),MATCH(UsagePerHour!VM$4,Usage!$D$3:$ABF$3,0)),"")</f>
        <v/>
      </c>
      <c r="VN92" s="6" t="str">
        <f>IFERROR(INDEX(Sales!$D$5:$ABF$18,MATCH(UsagePerHour!$B92,Sales!$C$5:$C$18,0),MATCH(UsagePerHour!VN$4,Sales!$D$3:$ABF$3,0))/VN$2*INDEX(Usage!$D$5:$ABF$11,MATCH(UsagePerHour!$B$84,Usage!$C$5:$C$11,0),MATCH(UsagePerHour!VN$4,Usage!$D$3:$ABF$3,0)),"")</f>
        <v/>
      </c>
      <c r="VO92" s="6" t="str">
        <f>IFERROR(INDEX(Sales!$D$5:$ABF$18,MATCH(UsagePerHour!$B92,Sales!$C$5:$C$18,0),MATCH(UsagePerHour!VO$4,Sales!$D$3:$ABF$3,0))/VO$2*INDEX(Usage!$D$5:$ABF$11,MATCH(UsagePerHour!$B$84,Usage!$C$5:$C$11,0),MATCH(UsagePerHour!VO$4,Usage!$D$3:$ABF$3,0)),"")</f>
        <v/>
      </c>
      <c r="VP92" s="6" t="str">
        <f>IFERROR(INDEX(Sales!$D$5:$ABF$18,MATCH(UsagePerHour!$B92,Sales!$C$5:$C$18,0),MATCH(UsagePerHour!VP$4,Sales!$D$3:$ABF$3,0))/VP$2*INDEX(Usage!$D$5:$ABF$11,MATCH(UsagePerHour!$B$84,Usage!$C$5:$C$11,0),MATCH(UsagePerHour!VP$4,Usage!$D$3:$ABF$3,0)),"")</f>
        <v/>
      </c>
      <c r="VQ92" s="6" t="str">
        <f>IFERROR(INDEX(Sales!$D$5:$ABF$18,MATCH(UsagePerHour!$B92,Sales!$C$5:$C$18,0),MATCH(UsagePerHour!VQ$4,Sales!$D$3:$ABF$3,0))/VQ$2*INDEX(Usage!$D$5:$ABF$11,MATCH(UsagePerHour!$B$84,Usage!$C$5:$C$11,0),MATCH(UsagePerHour!VQ$4,Usage!$D$3:$ABF$3,0)),"")</f>
        <v/>
      </c>
      <c r="VR92" s="6" t="str">
        <f>IFERROR(INDEX(Sales!$D$5:$ABF$18,MATCH(UsagePerHour!$B92,Sales!$C$5:$C$18,0),MATCH(UsagePerHour!VR$4,Sales!$D$3:$ABF$3,0))/VR$2*INDEX(Usage!$D$5:$ABF$11,MATCH(UsagePerHour!$B$84,Usage!$C$5:$C$11,0),MATCH(UsagePerHour!VR$4,Usage!$D$3:$ABF$3,0)),"")</f>
        <v/>
      </c>
      <c r="VS92" s="6" t="str">
        <f>IFERROR(INDEX(Sales!$D$5:$ABF$18,MATCH(UsagePerHour!$B92,Sales!$C$5:$C$18,0),MATCH(UsagePerHour!VS$4,Sales!$D$3:$ABF$3,0))/VS$2*INDEX(Usage!$D$5:$ABF$11,MATCH(UsagePerHour!$B$84,Usage!$C$5:$C$11,0),MATCH(UsagePerHour!VS$4,Usage!$D$3:$ABF$3,0)),"")</f>
        <v/>
      </c>
      <c r="VT92" s="6" t="str">
        <f>IFERROR(INDEX(Sales!$D$5:$ABF$18,MATCH(UsagePerHour!$B92,Sales!$C$5:$C$18,0),MATCH(UsagePerHour!VT$4,Sales!$D$3:$ABF$3,0))/VT$2*INDEX(Usage!$D$5:$ABF$11,MATCH(UsagePerHour!$B$84,Usage!$C$5:$C$11,0),MATCH(UsagePerHour!VT$4,Usage!$D$3:$ABF$3,0)),"")</f>
        <v/>
      </c>
      <c r="VU92" s="6" t="str">
        <f>IFERROR(INDEX(Sales!$D$5:$ABF$18,MATCH(UsagePerHour!$B92,Sales!$C$5:$C$18,0),MATCH(UsagePerHour!VU$4,Sales!$D$3:$ABF$3,0))/VU$2*INDEX(Usage!$D$5:$ABF$11,MATCH(UsagePerHour!$B$84,Usage!$C$5:$C$11,0),MATCH(UsagePerHour!VU$4,Usage!$D$3:$ABF$3,0)),"")</f>
        <v/>
      </c>
      <c r="VV92" s="6" t="str">
        <f>IFERROR(INDEX(Sales!$D$5:$ABF$18,MATCH(UsagePerHour!$B92,Sales!$C$5:$C$18,0),MATCH(UsagePerHour!VV$4,Sales!$D$3:$ABF$3,0))/VV$2*INDEX(Usage!$D$5:$ABF$11,MATCH(UsagePerHour!$B$84,Usage!$C$5:$C$11,0),MATCH(UsagePerHour!VV$4,Usage!$D$3:$ABF$3,0)),"")</f>
        <v/>
      </c>
      <c r="VW92" s="6" t="str">
        <f>IFERROR(INDEX(Sales!$D$5:$ABF$18,MATCH(UsagePerHour!$B92,Sales!$C$5:$C$18,0),MATCH(UsagePerHour!VW$4,Sales!$D$3:$ABF$3,0))/VW$2*INDEX(Usage!$D$5:$ABF$11,MATCH(UsagePerHour!$B$84,Usage!$C$5:$C$11,0),MATCH(UsagePerHour!VW$4,Usage!$D$3:$ABF$3,0)),"")</f>
        <v/>
      </c>
      <c r="VX92" s="6" t="str">
        <f>IFERROR(INDEX(Sales!$D$5:$ABF$18,MATCH(UsagePerHour!$B92,Sales!$C$5:$C$18,0),MATCH(UsagePerHour!VX$4,Sales!$D$3:$ABF$3,0))/VX$2*INDEX(Usage!$D$5:$ABF$11,MATCH(UsagePerHour!$B$84,Usage!$C$5:$C$11,0),MATCH(UsagePerHour!VX$4,Usage!$D$3:$ABF$3,0)),"")</f>
        <v/>
      </c>
      <c r="VY92" s="6" t="str">
        <f>IFERROR(INDEX(Sales!$D$5:$ABF$18,MATCH(UsagePerHour!$B92,Sales!$C$5:$C$18,0),MATCH(UsagePerHour!VY$4,Sales!$D$3:$ABF$3,0))/VY$2*INDEX(Usage!$D$5:$ABF$11,MATCH(UsagePerHour!$B$84,Usage!$C$5:$C$11,0),MATCH(UsagePerHour!VY$4,Usage!$D$3:$ABF$3,0)),"")</f>
        <v/>
      </c>
      <c r="VZ92" s="6" t="str">
        <f>IFERROR(INDEX(Sales!$D$5:$ABF$18,MATCH(UsagePerHour!$B92,Sales!$C$5:$C$18,0),MATCH(UsagePerHour!VZ$4,Sales!$D$3:$ABF$3,0))/VZ$2*INDEX(Usage!$D$5:$ABF$11,MATCH(UsagePerHour!$B$84,Usage!$C$5:$C$11,0),MATCH(UsagePerHour!VZ$4,Usage!$D$3:$ABF$3,0)),"")</f>
        <v/>
      </c>
      <c r="WA92" s="6" t="str">
        <f>IFERROR(INDEX(Sales!$D$5:$ABF$18,MATCH(UsagePerHour!$B92,Sales!$C$5:$C$18,0),MATCH(UsagePerHour!WA$4,Sales!$D$3:$ABF$3,0))/WA$2*INDEX(Usage!$D$5:$ABF$11,MATCH(UsagePerHour!$B$84,Usage!$C$5:$C$11,0),MATCH(UsagePerHour!WA$4,Usage!$D$3:$ABF$3,0)),"")</f>
        <v/>
      </c>
      <c r="WB92" s="6" t="str">
        <f>IFERROR(INDEX(Sales!$D$5:$ABF$18,MATCH(UsagePerHour!$B92,Sales!$C$5:$C$18,0),MATCH(UsagePerHour!WB$4,Sales!$D$3:$ABF$3,0))/WB$2*INDEX(Usage!$D$5:$ABF$11,MATCH(UsagePerHour!$B$84,Usage!$C$5:$C$11,0),MATCH(UsagePerHour!WB$4,Usage!$D$3:$ABF$3,0)),"")</f>
        <v/>
      </c>
      <c r="WC92" s="6" t="str">
        <f>IFERROR(INDEX(Sales!$D$5:$ABF$18,MATCH(UsagePerHour!$B92,Sales!$C$5:$C$18,0),MATCH(UsagePerHour!WC$4,Sales!$D$3:$ABF$3,0))/WC$2*INDEX(Usage!$D$5:$ABF$11,MATCH(UsagePerHour!$B$84,Usage!$C$5:$C$11,0),MATCH(UsagePerHour!WC$4,Usage!$D$3:$ABF$3,0)),"")</f>
        <v/>
      </c>
      <c r="WD92" s="6" t="str">
        <f>IFERROR(INDEX(Sales!$D$5:$ABF$18,MATCH(UsagePerHour!$B92,Sales!$C$5:$C$18,0),MATCH(UsagePerHour!WD$4,Sales!$D$3:$ABF$3,0))/WD$2*INDEX(Usage!$D$5:$ABF$11,MATCH(UsagePerHour!$B$84,Usage!$C$5:$C$11,0),MATCH(UsagePerHour!WD$4,Usage!$D$3:$ABF$3,0)),"")</f>
        <v/>
      </c>
      <c r="WE92" s="6" t="str">
        <f>IFERROR(INDEX(Sales!$D$5:$ABF$18,MATCH(UsagePerHour!$B92,Sales!$C$5:$C$18,0),MATCH(UsagePerHour!WE$4,Sales!$D$3:$ABF$3,0))/WE$2*INDEX(Usage!$D$5:$ABF$11,MATCH(UsagePerHour!$B$84,Usage!$C$5:$C$11,0),MATCH(UsagePerHour!WE$4,Usage!$D$3:$ABF$3,0)),"")</f>
        <v/>
      </c>
      <c r="WF92" s="6" t="str">
        <f>IFERROR(INDEX(Sales!$D$5:$ABF$18,MATCH(UsagePerHour!$B92,Sales!$C$5:$C$18,0),MATCH(UsagePerHour!WF$4,Sales!$D$3:$ABF$3,0))/WF$2*INDEX(Usage!$D$5:$ABF$11,MATCH(UsagePerHour!$B$84,Usage!$C$5:$C$11,0),MATCH(UsagePerHour!WF$4,Usage!$D$3:$ABF$3,0)),"")</f>
        <v/>
      </c>
      <c r="WG92" s="6" t="str">
        <f>IFERROR(INDEX(Sales!$D$5:$ABF$18,MATCH(UsagePerHour!$B92,Sales!$C$5:$C$18,0),MATCH(UsagePerHour!WG$4,Sales!$D$3:$ABF$3,0))/WG$2*INDEX(Usage!$D$5:$ABF$11,MATCH(UsagePerHour!$B$84,Usage!$C$5:$C$11,0),MATCH(UsagePerHour!WG$4,Usage!$D$3:$ABF$3,0)),"")</f>
        <v/>
      </c>
      <c r="WH92" s="6" t="str">
        <f>IFERROR(INDEX(Sales!$D$5:$ABF$18,MATCH(UsagePerHour!$B92,Sales!$C$5:$C$18,0),MATCH(UsagePerHour!WH$4,Sales!$D$3:$ABF$3,0))/WH$2*INDEX(Usage!$D$5:$ABF$11,MATCH(UsagePerHour!$B$84,Usage!$C$5:$C$11,0),MATCH(UsagePerHour!WH$4,Usage!$D$3:$ABF$3,0)),"")</f>
        <v/>
      </c>
      <c r="WI92" s="6" t="str">
        <f>IFERROR(INDEX(Sales!$D$5:$ABF$18,MATCH(UsagePerHour!$B92,Sales!$C$5:$C$18,0),MATCH(UsagePerHour!WI$4,Sales!$D$3:$ABF$3,0))/WI$2*INDEX(Usage!$D$5:$ABF$11,MATCH(UsagePerHour!$B$84,Usage!$C$5:$C$11,0),MATCH(UsagePerHour!WI$4,Usage!$D$3:$ABF$3,0)),"")</f>
        <v/>
      </c>
      <c r="WJ92" s="6" t="str">
        <f>IFERROR(INDEX(Sales!$D$5:$ABF$18,MATCH(UsagePerHour!$B92,Sales!$C$5:$C$18,0),MATCH(UsagePerHour!WJ$4,Sales!$D$3:$ABF$3,0))/WJ$2*INDEX(Usage!$D$5:$ABF$11,MATCH(UsagePerHour!$B$84,Usage!$C$5:$C$11,0),MATCH(UsagePerHour!WJ$4,Usage!$D$3:$ABF$3,0)),"")</f>
        <v/>
      </c>
      <c r="WK92" s="6" t="str">
        <f>IFERROR(INDEX(Sales!$D$5:$ABF$18,MATCH(UsagePerHour!$B92,Sales!$C$5:$C$18,0),MATCH(UsagePerHour!WK$4,Sales!$D$3:$ABF$3,0))/WK$2*INDEX(Usage!$D$5:$ABF$11,MATCH(UsagePerHour!$B$84,Usage!$C$5:$C$11,0),MATCH(UsagePerHour!WK$4,Usage!$D$3:$ABF$3,0)),"")</f>
        <v/>
      </c>
      <c r="WL92" s="6" t="str">
        <f>IFERROR(INDEX(Sales!$D$5:$ABF$18,MATCH(UsagePerHour!$B92,Sales!$C$5:$C$18,0),MATCH(UsagePerHour!WL$4,Sales!$D$3:$ABF$3,0))/WL$2*INDEX(Usage!$D$5:$ABF$11,MATCH(UsagePerHour!$B$84,Usage!$C$5:$C$11,0),MATCH(UsagePerHour!WL$4,Usage!$D$3:$ABF$3,0)),"")</f>
        <v/>
      </c>
      <c r="WM92" s="6" t="str">
        <f>IFERROR(INDEX(Sales!$D$5:$ABF$18,MATCH(UsagePerHour!$B92,Sales!$C$5:$C$18,0),MATCH(UsagePerHour!WM$4,Sales!$D$3:$ABF$3,0))/WM$2*INDEX(Usage!$D$5:$ABF$11,MATCH(UsagePerHour!$B$84,Usage!$C$5:$C$11,0),MATCH(UsagePerHour!WM$4,Usage!$D$3:$ABF$3,0)),"")</f>
        <v/>
      </c>
      <c r="WN92" s="6" t="str">
        <f>IFERROR(INDEX(Sales!$D$5:$ABF$18,MATCH(UsagePerHour!$B92,Sales!$C$5:$C$18,0),MATCH(UsagePerHour!WN$4,Sales!$D$3:$ABF$3,0))/WN$2*INDEX(Usage!$D$5:$ABF$11,MATCH(UsagePerHour!$B$84,Usage!$C$5:$C$11,0),MATCH(UsagePerHour!WN$4,Usage!$D$3:$ABF$3,0)),"")</f>
        <v/>
      </c>
      <c r="WO92" s="6" t="str">
        <f>IFERROR(INDEX(Sales!$D$5:$ABF$18,MATCH(UsagePerHour!$B92,Sales!$C$5:$C$18,0),MATCH(UsagePerHour!WO$4,Sales!$D$3:$ABF$3,0))/WO$2*INDEX(Usage!$D$5:$ABF$11,MATCH(UsagePerHour!$B$84,Usage!$C$5:$C$11,0),MATCH(UsagePerHour!WO$4,Usage!$D$3:$ABF$3,0)),"")</f>
        <v/>
      </c>
      <c r="WP92" s="6" t="str">
        <f>IFERROR(INDEX(Sales!$D$5:$ABF$18,MATCH(UsagePerHour!$B92,Sales!$C$5:$C$18,0),MATCH(UsagePerHour!WP$4,Sales!$D$3:$ABF$3,0))/WP$2*INDEX(Usage!$D$5:$ABF$11,MATCH(UsagePerHour!$B$84,Usage!$C$5:$C$11,0),MATCH(UsagePerHour!WP$4,Usage!$D$3:$ABF$3,0)),"")</f>
        <v/>
      </c>
      <c r="WQ92" s="6" t="str">
        <f>IFERROR(INDEX(Sales!$D$5:$ABF$18,MATCH(UsagePerHour!$B92,Sales!$C$5:$C$18,0),MATCH(UsagePerHour!WQ$4,Sales!$D$3:$ABF$3,0))/WQ$2*INDEX(Usage!$D$5:$ABF$11,MATCH(UsagePerHour!$B$84,Usage!$C$5:$C$11,0),MATCH(UsagePerHour!WQ$4,Usage!$D$3:$ABF$3,0)),"")</f>
        <v/>
      </c>
      <c r="WR92" s="6" t="str">
        <f>IFERROR(INDEX(Sales!$D$5:$ABF$18,MATCH(UsagePerHour!$B92,Sales!$C$5:$C$18,0),MATCH(UsagePerHour!WR$4,Sales!$D$3:$ABF$3,0))/WR$2*INDEX(Usage!$D$5:$ABF$11,MATCH(UsagePerHour!$B$84,Usage!$C$5:$C$11,0),MATCH(UsagePerHour!WR$4,Usage!$D$3:$ABF$3,0)),"")</f>
        <v/>
      </c>
      <c r="WS92" s="6" t="str">
        <f>IFERROR(INDEX(Sales!$D$5:$ABF$18,MATCH(UsagePerHour!$B92,Sales!$C$5:$C$18,0),MATCH(UsagePerHour!WS$4,Sales!$D$3:$ABF$3,0))/WS$2*INDEX(Usage!$D$5:$ABF$11,MATCH(UsagePerHour!$B$84,Usage!$C$5:$C$11,0),MATCH(UsagePerHour!WS$4,Usage!$D$3:$ABF$3,0)),"")</f>
        <v/>
      </c>
      <c r="WT92" s="6" t="str">
        <f>IFERROR(INDEX(Sales!$D$5:$ABF$18,MATCH(UsagePerHour!$B92,Sales!$C$5:$C$18,0),MATCH(UsagePerHour!WT$4,Sales!$D$3:$ABF$3,0))/WT$2*INDEX(Usage!$D$5:$ABF$11,MATCH(UsagePerHour!$B$84,Usage!$C$5:$C$11,0),MATCH(UsagePerHour!WT$4,Usage!$D$3:$ABF$3,0)),"")</f>
        <v/>
      </c>
      <c r="WU92" s="6" t="str">
        <f>IFERROR(INDEX(Sales!$D$5:$ABF$18,MATCH(UsagePerHour!$B92,Sales!$C$5:$C$18,0),MATCH(UsagePerHour!WU$4,Sales!$D$3:$ABF$3,0))/WU$2*INDEX(Usage!$D$5:$ABF$11,MATCH(UsagePerHour!$B$84,Usage!$C$5:$C$11,0),MATCH(UsagePerHour!WU$4,Usage!$D$3:$ABF$3,0)),"")</f>
        <v/>
      </c>
      <c r="WV92" s="6" t="str">
        <f>IFERROR(INDEX(Sales!$D$5:$ABF$18,MATCH(UsagePerHour!$B92,Sales!$C$5:$C$18,0),MATCH(UsagePerHour!WV$4,Sales!$D$3:$ABF$3,0))/WV$2*INDEX(Usage!$D$5:$ABF$11,MATCH(UsagePerHour!$B$84,Usage!$C$5:$C$11,0),MATCH(UsagePerHour!WV$4,Usage!$D$3:$ABF$3,0)),"")</f>
        <v/>
      </c>
      <c r="WW92" s="6" t="str">
        <f>IFERROR(INDEX(Sales!$D$5:$ABF$18,MATCH(UsagePerHour!$B92,Sales!$C$5:$C$18,0),MATCH(UsagePerHour!WW$4,Sales!$D$3:$ABF$3,0))/WW$2*INDEX(Usage!$D$5:$ABF$11,MATCH(UsagePerHour!$B$84,Usage!$C$5:$C$11,0),MATCH(UsagePerHour!WW$4,Usage!$D$3:$ABF$3,0)),"")</f>
        <v/>
      </c>
      <c r="WX92" s="6" t="str">
        <f>IFERROR(INDEX(Sales!$D$5:$ABF$18,MATCH(UsagePerHour!$B92,Sales!$C$5:$C$18,0),MATCH(UsagePerHour!WX$4,Sales!$D$3:$ABF$3,0))/WX$2*INDEX(Usage!$D$5:$ABF$11,MATCH(UsagePerHour!$B$84,Usage!$C$5:$C$11,0),MATCH(UsagePerHour!WX$4,Usage!$D$3:$ABF$3,0)),"")</f>
        <v/>
      </c>
      <c r="WY92" s="6" t="str">
        <f>IFERROR(INDEX(Sales!$D$5:$ABF$18,MATCH(UsagePerHour!$B92,Sales!$C$5:$C$18,0),MATCH(UsagePerHour!WY$4,Sales!$D$3:$ABF$3,0))/WY$2*INDEX(Usage!$D$5:$ABF$11,MATCH(UsagePerHour!$B$84,Usage!$C$5:$C$11,0),MATCH(UsagePerHour!WY$4,Usage!$D$3:$ABF$3,0)),"")</f>
        <v/>
      </c>
      <c r="WZ92" s="6" t="str">
        <f>IFERROR(INDEX(Sales!$D$5:$ABF$18,MATCH(UsagePerHour!$B92,Sales!$C$5:$C$18,0),MATCH(UsagePerHour!WZ$4,Sales!$D$3:$ABF$3,0))/WZ$2*INDEX(Usage!$D$5:$ABF$11,MATCH(UsagePerHour!$B$84,Usage!$C$5:$C$11,0),MATCH(UsagePerHour!WZ$4,Usage!$D$3:$ABF$3,0)),"")</f>
        <v/>
      </c>
      <c r="XA92" s="6" t="str">
        <f>IFERROR(INDEX(Sales!$D$5:$ABF$18,MATCH(UsagePerHour!$B92,Sales!$C$5:$C$18,0),MATCH(UsagePerHour!XA$4,Sales!$D$3:$ABF$3,0))/XA$2*INDEX(Usage!$D$5:$ABF$11,MATCH(UsagePerHour!$B$84,Usage!$C$5:$C$11,0),MATCH(UsagePerHour!XA$4,Usage!$D$3:$ABF$3,0)),"")</f>
        <v/>
      </c>
      <c r="XB92" s="6" t="str">
        <f>IFERROR(INDEX(Sales!$D$5:$ABF$18,MATCH(UsagePerHour!$B92,Sales!$C$5:$C$18,0),MATCH(UsagePerHour!XB$4,Sales!$D$3:$ABF$3,0))/XB$2*INDEX(Usage!$D$5:$ABF$11,MATCH(UsagePerHour!$B$84,Usage!$C$5:$C$11,0),MATCH(UsagePerHour!XB$4,Usage!$D$3:$ABF$3,0)),"")</f>
        <v/>
      </c>
      <c r="XC92" s="6" t="str">
        <f>IFERROR(INDEX(Sales!$D$5:$ABF$18,MATCH(UsagePerHour!$B92,Sales!$C$5:$C$18,0),MATCH(UsagePerHour!XC$4,Sales!$D$3:$ABF$3,0))/XC$2*INDEX(Usage!$D$5:$ABF$11,MATCH(UsagePerHour!$B$84,Usage!$C$5:$C$11,0),MATCH(UsagePerHour!XC$4,Usage!$D$3:$ABF$3,0)),"")</f>
        <v/>
      </c>
      <c r="XD92" s="6" t="str">
        <f>IFERROR(INDEX(Sales!$D$5:$ABF$18,MATCH(UsagePerHour!$B92,Sales!$C$5:$C$18,0),MATCH(UsagePerHour!XD$4,Sales!$D$3:$ABF$3,0))/XD$2*INDEX(Usage!$D$5:$ABF$11,MATCH(UsagePerHour!$B$84,Usage!$C$5:$C$11,0),MATCH(UsagePerHour!XD$4,Usage!$D$3:$ABF$3,0)),"")</f>
        <v/>
      </c>
      <c r="XE92" s="6" t="str">
        <f>IFERROR(INDEX(Sales!$D$5:$ABF$18,MATCH(UsagePerHour!$B92,Sales!$C$5:$C$18,0),MATCH(UsagePerHour!XE$4,Sales!$D$3:$ABF$3,0))/XE$2*INDEX(Usage!$D$5:$ABF$11,MATCH(UsagePerHour!$B$84,Usage!$C$5:$C$11,0),MATCH(UsagePerHour!XE$4,Usage!$D$3:$ABF$3,0)),"")</f>
        <v/>
      </c>
      <c r="XF92" s="6" t="str">
        <f>IFERROR(INDEX(Sales!$D$5:$ABF$18,MATCH(UsagePerHour!$B92,Sales!$C$5:$C$18,0),MATCH(UsagePerHour!XF$4,Sales!$D$3:$ABF$3,0))/XF$2*INDEX(Usage!$D$5:$ABF$11,MATCH(UsagePerHour!$B$84,Usage!$C$5:$C$11,0),MATCH(UsagePerHour!XF$4,Usage!$D$3:$ABF$3,0)),"")</f>
        <v/>
      </c>
      <c r="XG92" s="6" t="str">
        <f>IFERROR(INDEX(Sales!$D$5:$ABF$18,MATCH(UsagePerHour!$B92,Sales!$C$5:$C$18,0),MATCH(UsagePerHour!XG$4,Sales!$D$3:$ABF$3,0))/XG$2*INDEX(Usage!$D$5:$ABF$11,MATCH(UsagePerHour!$B$84,Usage!$C$5:$C$11,0),MATCH(UsagePerHour!XG$4,Usage!$D$3:$ABF$3,0)),"")</f>
        <v/>
      </c>
      <c r="XH92" s="6" t="str">
        <f>IFERROR(INDEX(Sales!$D$5:$ABF$18,MATCH(UsagePerHour!$B92,Sales!$C$5:$C$18,0),MATCH(UsagePerHour!XH$4,Sales!$D$3:$ABF$3,0))/XH$2*INDEX(Usage!$D$5:$ABF$11,MATCH(UsagePerHour!$B$84,Usage!$C$5:$C$11,0),MATCH(UsagePerHour!XH$4,Usage!$D$3:$ABF$3,0)),"")</f>
        <v/>
      </c>
      <c r="XI92" s="6" t="str">
        <f>IFERROR(INDEX(Sales!$D$5:$ABF$18,MATCH(UsagePerHour!$B92,Sales!$C$5:$C$18,0),MATCH(UsagePerHour!XI$4,Sales!$D$3:$ABF$3,0))/XI$2*INDEX(Usage!$D$5:$ABF$11,MATCH(UsagePerHour!$B$84,Usage!$C$5:$C$11,0),MATCH(UsagePerHour!XI$4,Usage!$D$3:$ABF$3,0)),"")</f>
        <v/>
      </c>
      <c r="XJ92" s="6" t="str">
        <f>IFERROR(INDEX(Sales!$D$5:$ABF$18,MATCH(UsagePerHour!$B92,Sales!$C$5:$C$18,0),MATCH(UsagePerHour!XJ$4,Sales!$D$3:$ABF$3,0))/XJ$2*INDEX(Usage!$D$5:$ABF$11,MATCH(UsagePerHour!$B$84,Usage!$C$5:$C$11,0),MATCH(UsagePerHour!XJ$4,Usage!$D$3:$ABF$3,0)),"")</f>
        <v/>
      </c>
      <c r="XK92" s="6" t="str">
        <f>IFERROR(INDEX(Sales!$D$5:$ABF$18,MATCH(UsagePerHour!$B92,Sales!$C$5:$C$18,0),MATCH(UsagePerHour!XK$4,Sales!$D$3:$ABF$3,0))/XK$2*INDEX(Usage!$D$5:$ABF$11,MATCH(UsagePerHour!$B$84,Usage!$C$5:$C$11,0),MATCH(UsagePerHour!XK$4,Usage!$D$3:$ABF$3,0)),"")</f>
        <v/>
      </c>
      <c r="XL92" s="6" t="str">
        <f>IFERROR(INDEX(Sales!$D$5:$ABF$18,MATCH(UsagePerHour!$B92,Sales!$C$5:$C$18,0),MATCH(UsagePerHour!XL$4,Sales!$D$3:$ABF$3,0))/XL$2*INDEX(Usage!$D$5:$ABF$11,MATCH(UsagePerHour!$B$84,Usage!$C$5:$C$11,0),MATCH(UsagePerHour!XL$4,Usage!$D$3:$ABF$3,0)),"")</f>
        <v/>
      </c>
      <c r="XM92" s="6" t="str">
        <f>IFERROR(INDEX(Sales!$D$5:$ABF$18,MATCH(UsagePerHour!$B92,Sales!$C$5:$C$18,0),MATCH(UsagePerHour!XM$4,Sales!$D$3:$ABF$3,0))/XM$2*INDEX(Usage!$D$5:$ABF$11,MATCH(UsagePerHour!$B$84,Usage!$C$5:$C$11,0),MATCH(UsagePerHour!XM$4,Usage!$D$3:$ABF$3,0)),"")</f>
        <v/>
      </c>
      <c r="XN92" s="6" t="str">
        <f>IFERROR(INDEX(Sales!$D$5:$ABF$18,MATCH(UsagePerHour!$B92,Sales!$C$5:$C$18,0),MATCH(UsagePerHour!XN$4,Sales!$D$3:$ABF$3,0))/XN$2*INDEX(Usage!$D$5:$ABF$11,MATCH(UsagePerHour!$B$84,Usage!$C$5:$C$11,0),MATCH(UsagePerHour!XN$4,Usage!$D$3:$ABF$3,0)),"")</f>
        <v/>
      </c>
      <c r="XO92" s="6" t="str">
        <f>IFERROR(INDEX(Sales!$D$5:$ABF$18,MATCH(UsagePerHour!$B92,Sales!$C$5:$C$18,0),MATCH(UsagePerHour!XO$4,Sales!$D$3:$ABF$3,0))/XO$2*INDEX(Usage!$D$5:$ABF$11,MATCH(UsagePerHour!$B$84,Usage!$C$5:$C$11,0),MATCH(UsagePerHour!XO$4,Usage!$D$3:$ABF$3,0)),"")</f>
        <v/>
      </c>
      <c r="XP92" s="6" t="str">
        <f>IFERROR(INDEX(Sales!$D$5:$ABF$18,MATCH(UsagePerHour!$B92,Sales!$C$5:$C$18,0),MATCH(UsagePerHour!XP$4,Sales!$D$3:$ABF$3,0))/XP$2*INDEX(Usage!$D$5:$ABF$11,MATCH(UsagePerHour!$B$84,Usage!$C$5:$C$11,0),MATCH(UsagePerHour!XP$4,Usage!$D$3:$ABF$3,0)),"")</f>
        <v/>
      </c>
      <c r="XQ92" s="6" t="str">
        <f>IFERROR(INDEX(Sales!$D$5:$ABF$18,MATCH(UsagePerHour!$B92,Sales!$C$5:$C$18,0),MATCH(UsagePerHour!XQ$4,Sales!$D$3:$ABF$3,0))/XQ$2*INDEX(Usage!$D$5:$ABF$11,MATCH(UsagePerHour!$B$84,Usage!$C$5:$C$11,0),MATCH(UsagePerHour!XQ$4,Usage!$D$3:$ABF$3,0)),"")</f>
        <v/>
      </c>
      <c r="XR92" s="6" t="str">
        <f>IFERROR(INDEX(Sales!$D$5:$ABF$18,MATCH(UsagePerHour!$B92,Sales!$C$5:$C$18,0),MATCH(UsagePerHour!XR$4,Sales!$D$3:$ABF$3,0))/XR$2*INDEX(Usage!$D$5:$ABF$11,MATCH(UsagePerHour!$B$84,Usage!$C$5:$C$11,0),MATCH(UsagePerHour!XR$4,Usage!$D$3:$ABF$3,0)),"")</f>
        <v/>
      </c>
      <c r="XS92" s="6" t="str">
        <f>IFERROR(INDEX(Sales!$D$5:$ABF$18,MATCH(UsagePerHour!$B92,Sales!$C$5:$C$18,0),MATCH(UsagePerHour!XS$4,Sales!$D$3:$ABF$3,0))/XS$2*INDEX(Usage!$D$5:$ABF$11,MATCH(UsagePerHour!$B$84,Usage!$C$5:$C$11,0),MATCH(UsagePerHour!XS$4,Usage!$D$3:$ABF$3,0)),"")</f>
        <v/>
      </c>
      <c r="XT92" s="6" t="str">
        <f>IFERROR(INDEX(Sales!$D$5:$ABF$18,MATCH(UsagePerHour!$B92,Sales!$C$5:$C$18,0),MATCH(UsagePerHour!XT$4,Sales!$D$3:$ABF$3,0))/XT$2*INDEX(Usage!$D$5:$ABF$11,MATCH(UsagePerHour!$B$84,Usage!$C$5:$C$11,0),MATCH(UsagePerHour!XT$4,Usage!$D$3:$ABF$3,0)),"")</f>
        <v/>
      </c>
      <c r="XU92" s="6" t="str">
        <f>IFERROR(INDEX(Sales!$D$5:$ABF$18,MATCH(UsagePerHour!$B92,Sales!$C$5:$C$18,0),MATCH(UsagePerHour!XU$4,Sales!$D$3:$ABF$3,0))/XU$2*INDEX(Usage!$D$5:$ABF$11,MATCH(UsagePerHour!$B$84,Usage!$C$5:$C$11,0),MATCH(UsagePerHour!XU$4,Usage!$D$3:$ABF$3,0)),"")</f>
        <v/>
      </c>
      <c r="XV92" s="6" t="str">
        <f>IFERROR(INDEX(Sales!$D$5:$ABF$18,MATCH(UsagePerHour!$B92,Sales!$C$5:$C$18,0),MATCH(UsagePerHour!XV$4,Sales!$D$3:$ABF$3,0))/XV$2*INDEX(Usage!$D$5:$ABF$11,MATCH(UsagePerHour!$B$84,Usage!$C$5:$C$11,0),MATCH(UsagePerHour!XV$4,Usage!$D$3:$ABF$3,0)),"")</f>
        <v/>
      </c>
      <c r="XW92" s="6" t="str">
        <f>IFERROR(INDEX(Sales!$D$5:$ABF$18,MATCH(UsagePerHour!$B92,Sales!$C$5:$C$18,0),MATCH(UsagePerHour!XW$4,Sales!$D$3:$ABF$3,0))/XW$2*INDEX(Usage!$D$5:$ABF$11,MATCH(UsagePerHour!$B$84,Usage!$C$5:$C$11,0),MATCH(UsagePerHour!XW$4,Usage!$D$3:$ABF$3,0)),"")</f>
        <v/>
      </c>
      <c r="XX92" s="6" t="str">
        <f>IFERROR(INDEX(Sales!$D$5:$ABF$18,MATCH(UsagePerHour!$B92,Sales!$C$5:$C$18,0),MATCH(UsagePerHour!XX$4,Sales!$D$3:$ABF$3,0))/XX$2*INDEX(Usage!$D$5:$ABF$11,MATCH(UsagePerHour!$B$84,Usage!$C$5:$C$11,0),MATCH(UsagePerHour!XX$4,Usage!$D$3:$ABF$3,0)),"")</f>
        <v/>
      </c>
      <c r="XY92" s="6" t="str">
        <f>IFERROR(INDEX(Sales!$D$5:$ABF$18,MATCH(UsagePerHour!$B92,Sales!$C$5:$C$18,0),MATCH(UsagePerHour!XY$4,Sales!$D$3:$ABF$3,0))/XY$2*INDEX(Usage!$D$5:$ABF$11,MATCH(UsagePerHour!$B$84,Usage!$C$5:$C$11,0),MATCH(UsagePerHour!XY$4,Usage!$D$3:$ABF$3,0)),"")</f>
        <v/>
      </c>
      <c r="XZ92" s="6" t="str">
        <f>IFERROR(INDEX(Sales!$D$5:$ABF$18,MATCH(UsagePerHour!$B92,Sales!$C$5:$C$18,0),MATCH(UsagePerHour!XZ$4,Sales!$D$3:$ABF$3,0))/XZ$2*INDEX(Usage!$D$5:$ABF$11,MATCH(UsagePerHour!$B$84,Usage!$C$5:$C$11,0),MATCH(UsagePerHour!XZ$4,Usage!$D$3:$ABF$3,0)),"")</f>
        <v/>
      </c>
      <c r="YA92" s="6" t="str">
        <f>IFERROR(INDEX(Sales!$D$5:$ABF$18,MATCH(UsagePerHour!$B92,Sales!$C$5:$C$18,0),MATCH(UsagePerHour!YA$4,Sales!$D$3:$ABF$3,0))/YA$2*INDEX(Usage!$D$5:$ABF$11,MATCH(UsagePerHour!$B$84,Usage!$C$5:$C$11,0),MATCH(UsagePerHour!YA$4,Usage!$D$3:$ABF$3,0)),"")</f>
        <v/>
      </c>
      <c r="YB92" s="6" t="str">
        <f>IFERROR(INDEX(Sales!$D$5:$ABF$18,MATCH(UsagePerHour!$B92,Sales!$C$5:$C$18,0),MATCH(UsagePerHour!YB$4,Sales!$D$3:$ABF$3,0))/YB$2*INDEX(Usage!$D$5:$ABF$11,MATCH(UsagePerHour!$B$84,Usage!$C$5:$C$11,0),MATCH(UsagePerHour!YB$4,Usage!$D$3:$ABF$3,0)),"")</f>
        <v/>
      </c>
      <c r="YC92" s="6" t="str">
        <f>IFERROR(INDEX(Sales!$D$5:$ABF$18,MATCH(UsagePerHour!$B92,Sales!$C$5:$C$18,0),MATCH(UsagePerHour!YC$4,Sales!$D$3:$ABF$3,0))/YC$2*INDEX(Usage!$D$5:$ABF$11,MATCH(UsagePerHour!$B$84,Usage!$C$5:$C$11,0),MATCH(UsagePerHour!YC$4,Usage!$D$3:$ABF$3,0)),"")</f>
        <v/>
      </c>
      <c r="YD92" s="6" t="str">
        <f>IFERROR(INDEX(Sales!$D$5:$ABF$18,MATCH(UsagePerHour!$B92,Sales!$C$5:$C$18,0),MATCH(UsagePerHour!YD$4,Sales!$D$3:$ABF$3,0))/YD$2*INDEX(Usage!$D$5:$ABF$11,MATCH(UsagePerHour!$B$84,Usage!$C$5:$C$11,0),MATCH(UsagePerHour!YD$4,Usage!$D$3:$ABF$3,0)),"")</f>
        <v/>
      </c>
      <c r="YE92" s="6" t="str">
        <f>IFERROR(INDEX(Sales!$D$5:$ABF$18,MATCH(UsagePerHour!$B92,Sales!$C$5:$C$18,0),MATCH(UsagePerHour!YE$4,Sales!$D$3:$ABF$3,0))/YE$2*INDEX(Usage!$D$5:$ABF$11,MATCH(UsagePerHour!$B$84,Usage!$C$5:$C$11,0),MATCH(UsagePerHour!YE$4,Usage!$D$3:$ABF$3,0)),"")</f>
        <v/>
      </c>
      <c r="YF92" s="6" t="str">
        <f>IFERROR(INDEX(Sales!$D$5:$ABF$18,MATCH(UsagePerHour!$B92,Sales!$C$5:$C$18,0),MATCH(UsagePerHour!YF$4,Sales!$D$3:$ABF$3,0))/YF$2*INDEX(Usage!$D$5:$ABF$11,MATCH(UsagePerHour!$B$84,Usage!$C$5:$C$11,0),MATCH(UsagePerHour!YF$4,Usage!$D$3:$ABF$3,0)),"")</f>
        <v/>
      </c>
      <c r="YG92" s="6" t="str">
        <f>IFERROR(INDEX(Sales!$D$5:$ABF$18,MATCH(UsagePerHour!$B92,Sales!$C$5:$C$18,0),MATCH(UsagePerHour!YG$4,Sales!$D$3:$ABF$3,0))/YG$2*INDEX(Usage!$D$5:$ABF$11,MATCH(UsagePerHour!$B$84,Usage!$C$5:$C$11,0),MATCH(UsagePerHour!YG$4,Usage!$D$3:$ABF$3,0)),"")</f>
        <v/>
      </c>
      <c r="YH92" s="6" t="str">
        <f>IFERROR(INDEX(Sales!$D$5:$ABF$18,MATCH(UsagePerHour!$B92,Sales!$C$5:$C$18,0),MATCH(UsagePerHour!YH$4,Sales!$D$3:$ABF$3,0))/YH$2*INDEX(Usage!$D$5:$ABF$11,MATCH(UsagePerHour!$B$84,Usage!$C$5:$C$11,0),MATCH(UsagePerHour!YH$4,Usage!$D$3:$ABF$3,0)),"")</f>
        <v/>
      </c>
      <c r="YI92" s="6" t="str">
        <f>IFERROR(INDEX(Sales!$D$5:$ABF$18,MATCH(UsagePerHour!$B92,Sales!$C$5:$C$18,0),MATCH(UsagePerHour!YI$4,Sales!$D$3:$ABF$3,0))/YI$2*INDEX(Usage!$D$5:$ABF$11,MATCH(UsagePerHour!$B$84,Usage!$C$5:$C$11,0),MATCH(UsagePerHour!YI$4,Usage!$D$3:$ABF$3,0)),"")</f>
        <v/>
      </c>
      <c r="YJ92" s="6" t="str">
        <f>IFERROR(INDEX(Sales!$D$5:$ABF$18,MATCH(UsagePerHour!$B92,Sales!$C$5:$C$18,0),MATCH(UsagePerHour!YJ$4,Sales!$D$3:$ABF$3,0))/YJ$2*INDEX(Usage!$D$5:$ABF$11,MATCH(UsagePerHour!$B$84,Usage!$C$5:$C$11,0),MATCH(UsagePerHour!YJ$4,Usage!$D$3:$ABF$3,0)),"")</f>
        <v/>
      </c>
      <c r="YK92" s="6" t="str">
        <f>IFERROR(INDEX(Sales!$D$5:$ABF$18,MATCH(UsagePerHour!$B92,Sales!$C$5:$C$18,0),MATCH(UsagePerHour!YK$4,Sales!$D$3:$ABF$3,0))/YK$2*INDEX(Usage!$D$5:$ABF$11,MATCH(UsagePerHour!$B$84,Usage!$C$5:$C$11,0),MATCH(UsagePerHour!YK$4,Usage!$D$3:$ABF$3,0)),"")</f>
        <v/>
      </c>
      <c r="YL92" s="6" t="str">
        <f>IFERROR(INDEX(Sales!$D$5:$ABF$18,MATCH(UsagePerHour!$B92,Sales!$C$5:$C$18,0),MATCH(UsagePerHour!YL$4,Sales!$D$3:$ABF$3,0))/YL$2*INDEX(Usage!$D$5:$ABF$11,MATCH(UsagePerHour!$B$84,Usage!$C$5:$C$11,0),MATCH(UsagePerHour!YL$4,Usage!$D$3:$ABF$3,0)),"")</f>
        <v/>
      </c>
      <c r="YM92" s="6" t="str">
        <f>IFERROR(INDEX(Sales!$D$5:$ABF$18,MATCH(UsagePerHour!$B92,Sales!$C$5:$C$18,0),MATCH(UsagePerHour!YM$4,Sales!$D$3:$ABF$3,0))/YM$2*INDEX(Usage!$D$5:$ABF$11,MATCH(UsagePerHour!$B$84,Usage!$C$5:$C$11,0),MATCH(UsagePerHour!YM$4,Usage!$D$3:$ABF$3,0)),"")</f>
        <v/>
      </c>
      <c r="YN92" s="6" t="str">
        <f>IFERROR(INDEX(Sales!$D$5:$ABF$18,MATCH(UsagePerHour!$B92,Sales!$C$5:$C$18,0),MATCH(UsagePerHour!YN$4,Sales!$D$3:$ABF$3,0))/YN$2*INDEX(Usage!$D$5:$ABF$11,MATCH(UsagePerHour!$B$84,Usage!$C$5:$C$11,0),MATCH(UsagePerHour!YN$4,Usage!$D$3:$ABF$3,0)),"")</f>
        <v/>
      </c>
      <c r="YO92" s="6" t="str">
        <f>IFERROR(INDEX(Sales!$D$5:$ABF$18,MATCH(UsagePerHour!$B92,Sales!$C$5:$C$18,0),MATCH(UsagePerHour!YO$4,Sales!$D$3:$ABF$3,0))/YO$2*INDEX(Usage!$D$5:$ABF$11,MATCH(UsagePerHour!$B$84,Usage!$C$5:$C$11,0),MATCH(UsagePerHour!YO$4,Usage!$D$3:$ABF$3,0)),"")</f>
        <v/>
      </c>
      <c r="YP92" s="6" t="str">
        <f>IFERROR(INDEX(Sales!$D$5:$ABF$18,MATCH(UsagePerHour!$B92,Sales!$C$5:$C$18,0),MATCH(UsagePerHour!YP$4,Sales!$D$3:$ABF$3,0))/YP$2*INDEX(Usage!$D$5:$ABF$11,MATCH(UsagePerHour!$B$84,Usage!$C$5:$C$11,0),MATCH(UsagePerHour!YP$4,Usage!$D$3:$ABF$3,0)),"")</f>
        <v/>
      </c>
      <c r="YQ92" s="6" t="str">
        <f>IFERROR(INDEX(Sales!$D$5:$ABF$18,MATCH(UsagePerHour!$B92,Sales!$C$5:$C$18,0),MATCH(UsagePerHour!YQ$4,Sales!$D$3:$ABF$3,0))/YQ$2*INDEX(Usage!$D$5:$ABF$11,MATCH(UsagePerHour!$B$84,Usage!$C$5:$C$11,0),MATCH(UsagePerHour!YQ$4,Usage!$D$3:$ABF$3,0)),"")</f>
        <v/>
      </c>
      <c r="YR92" s="6" t="str">
        <f>IFERROR(INDEX(Sales!$D$5:$ABF$18,MATCH(UsagePerHour!$B92,Sales!$C$5:$C$18,0),MATCH(UsagePerHour!YR$4,Sales!$D$3:$ABF$3,0))/YR$2*INDEX(Usage!$D$5:$ABF$11,MATCH(UsagePerHour!$B$84,Usage!$C$5:$C$11,0),MATCH(UsagePerHour!YR$4,Usage!$D$3:$ABF$3,0)),"")</f>
        <v/>
      </c>
      <c r="YS92" s="6" t="str">
        <f>IFERROR(INDEX(Sales!$D$5:$ABF$18,MATCH(UsagePerHour!$B92,Sales!$C$5:$C$18,0),MATCH(UsagePerHour!YS$4,Sales!$D$3:$ABF$3,0))/YS$2*INDEX(Usage!$D$5:$ABF$11,MATCH(UsagePerHour!$B$84,Usage!$C$5:$C$11,0),MATCH(UsagePerHour!YS$4,Usage!$D$3:$ABF$3,0)),"")</f>
        <v/>
      </c>
      <c r="YT92" s="6" t="str">
        <f>IFERROR(INDEX(Sales!$D$5:$ABF$18,MATCH(UsagePerHour!$B92,Sales!$C$5:$C$18,0),MATCH(UsagePerHour!YT$4,Sales!$D$3:$ABF$3,0))/YT$2*INDEX(Usage!$D$5:$ABF$11,MATCH(UsagePerHour!$B$84,Usage!$C$5:$C$11,0),MATCH(UsagePerHour!YT$4,Usage!$D$3:$ABF$3,0)),"")</f>
        <v/>
      </c>
      <c r="YU92" s="6" t="str">
        <f>IFERROR(INDEX(Sales!$D$5:$ABF$18,MATCH(UsagePerHour!$B92,Sales!$C$5:$C$18,0),MATCH(UsagePerHour!YU$4,Sales!$D$3:$ABF$3,0))/YU$2*INDEX(Usage!$D$5:$ABF$11,MATCH(UsagePerHour!$B$84,Usage!$C$5:$C$11,0),MATCH(UsagePerHour!YU$4,Usage!$D$3:$ABF$3,0)),"")</f>
        <v/>
      </c>
      <c r="YV92" s="6" t="str">
        <f>IFERROR(INDEX(Sales!$D$5:$ABF$18,MATCH(UsagePerHour!$B92,Sales!$C$5:$C$18,0),MATCH(UsagePerHour!YV$4,Sales!$D$3:$ABF$3,0))/YV$2*INDEX(Usage!$D$5:$ABF$11,MATCH(UsagePerHour!$B$84,Usage!$C$5:$C$11,0),MATCH(UsagePerHour!YV$4,Usage!$D$3:$ABF$3,0)),"")</f>
        <v/>
      </c>
      <c r="YW92" s="6" t="str">
        <f>IFERROR(INDEX(Sales!$D$5:$ABF$18,MATCH(UsagePerHour!$B92,Sales!$C$5:$C$18,0),MATCH(UsagePerHour!YW$4,Sales!$D$3:$ABF$3,0))/YW$2*INDEX(Usage!$D$5:$ABF$11,MATCH(UsagePerHour!$B$84,Usage!$C$5:$C$11,0),MATCH(UsagePerHour!YW$4,Usage!$D$3:$ABF$3,0)),"")</f>
        <v/>
      </c>
      <c r="YX92" s="6" t="str">
        <f>IFERROR(INDEX(Sales!$D$5:$ABF$18,MATCH(UsagePerHour!$B92,Sales!$C$5:$C$18,0),MATCH(UsagePerHour!YX$4,Sales!$D$3:$ABF$3,0))/YX$2*INDEX(Usage!$D$5:$ABF$11,MATCH(UsagePerHour!$B$84,Usage!$C$5:$C$11,0),MATCH(UsagePerHour!YX$4,Usage!$D$3:$ABF$3,0)),"")</f>
        <v/>
      </c>
      <c r="YY92" s="6" t="str">
        <f>IFERROR(INDEX(Sales!$D$5:$ABF$18,MATCH(UsagePerHour!$B92,Sales!$C$5:$C$18,0),MATCH(UsagePerHour!YY$4,Sales!$D$3:$ABF$3,0))/YY$2*INDEX(Usage!$D$5:$ABF$11,MATCH(UsagePerHour!$B$84,Usage!$C$5:$C$11,0),MATCH(UsagePerHour!YY$4,Usage!$D$3:$ABF$3,0)),"")</f>
        <v/>
      </c>
      <c r="YZ92" s="6" t="str">
        <f>IFERROR(INDEX(Sales!$D$5:$ABF$18,MATCH(UsagePerHour!$B92,Sales!$C$5:$C$18,0),MATCH(UsagePerHour!YZ$4,Sales!$D$3:$ABF$3,0))/YZ$2*INDEX(Usage!$D$5:$ABF$11,MATCH(UsagePerHour!$B$84,Usage!$C$5:$C$11,0),MATCH(UsagePerHour!YZ$4,Usage!$D$3:$ABF$3,0)),"")</f>
        <v/>
      </c>
      <c r="ZA92" s="6" t="str">
        <f>IFERROR(INDEX(Sales!$D$5:$ABF$18,MATCH(UsagePerHour!$B92,Sales!$C$5:$C$18,0),MATCH(UsagePerHour!ZA$4,Sales!$D$3:$ABF$3,0))/ZA$2*INDEX(Usage!$D$5:$ABF$11,MATCH(UsagePerHour!$B$84,Usage!$C$5:$C$11,0),MATCH(UsagePerHour!ZA$4,Usage!$D$3:$ABF$3,0)),"")</f>
        <v/>
      </c>
      <c r="ZB92" s="6" t="str">
        <f>IFERROR(INDEX(Sales!$D$5:$ABF$18,MATCH(UsagePerHour!$B92,Sales!$C$5:$C$18,0),MATCH(UsagePerHour!ZB$4,Sales!$D$3:$ABF$3,0))/ZB$2*INDEX(Usage!$D$5:$ABF$11,MATCH(UsagePerHour!$B$84,Usage!$C$5:$C$11,0),MATCH(UsagePerHour!ZB$4,Usage!$D$3:$ABF$3,0)),"")</f>
        <v/>
      </c>
      <c r="ZC92" s="6" t="str">
        <f>IFERROR(INDEX(Sales!$D$5:$ABF$18,MATCH(UsagePerHour!$B92,Sales!$C$5:$C$18,0),MATCH(UsagePerHour!ZC$4,Sales!$D$3:$ABF$3,0))/ZC$2*INDEX(Usage!$D$5:$ABF$11,MATCH(UsagePerHour!$B$84,Usage!$C$5:$C$11,0),MATCH(UsagePerHour!ZC$4,Usage!$D$3:$ABF$3,0)),"")</f>
        <v/>
      </c>
      <c r="ZD92" s="6" t="str">
        <f>IFERROR(INDEX(Sales!$D$5:$ABF$18,MATCH(UsagePerHour!$B92,Sales!$C$5:$C$18,0),MATCH(UsagePerHour!ZD$4,Sales!$D$3:$ABF$3,0))/ZD$2*INDEX(Usage!$D$5:$ABF$11,MATCH(UsagePerHour!$B$84,Usage!$C$5:$C$11,0),MATCH(UsagePerHour!ZD$4,Usage!$D$3:$ABF$3,0)),"")</f>
        <v/>
      </c>
      <c r="ZE92" s="6" t="str">
        <f>IFERROR(INDEX(Sales!$D$5:$ABF$18,MATCH(UsagePerHour!$B92,Sales!$C$5:$C$18,0),MATCH(UsagePerHour!ZE$4,Sales!$D$3:$ABF$3,0))/ZE$2*INDEX(Usage!$D$5:$ABF$11,MATCH(UsagePerHour!$B$84,Usage!$C$5:$C$11,0),MATCH(UsagePerHour!ZE$4,Usage!$D$3:$ABF$3,0)),"")</f>
        <v/>
      </c>
      <c r="ZF92" s="6" t="str">
        <f>IFERROR(INDEX(Sales!$D$5:$ABF$18,MATCH(UsagePerHour!$B92,Sales!$C$5:$C$18,0),MATCH(UsagePerHour!ZF$4,Sales!$D$3:$ABF$3,0))/ZF$2*INDEX(Usage!$D$5:$ABF$11,MATCH(UsagePerHour!$B$84,Usage!$C$5:$C$11,0),MATCH(UsagePerHour!ZF$4,Usage!$D$3:$ABF$3,0)),"")</f>
        <v/>
      </c>
      <c r="ZG92" s="6" t="str">
        <f>IFERROR(INDEX(Sales!$D$5:$ABF$18,MATCH(UsagePerHour!$B92,Sales!$C$5:$C$18,0),MATCH(UsagePerHour!ZG$4,Sales!$D$3:$ABF$3,0))/ZG$2*INDEX(Usage!$D$5:$ABF$11,MATCH(UsagePerHour!$B$84,Usage!$C$5:$C$11,0),MATCH(UsagePerHour!ZG$4,Usage!$D$3:$ABF$3,0)),"")</f>
        <v/>
      </c>
      <c r="ZH92" s="6" t="str">
        <f>IFERROR(INDEX(Sales!$D$5:$ABF$18,MATCH(UsagePerHour!$B92,Sales!$C$5:$C$18,0),MATCH(UsagePerHour!ZH$4,Sales!$D$3:$ABF$3,0))/ZH$2*INDEX(Usage!$D$5:$ABF$11,MATCH(UsagePerHour!$B$84,Usage!$C$5:$C$11,0),MATCH(UsagePerHour!ZH$4,Usage!$D$3:$ABF$3,0)),"")</f>
        <v/>
      </c>
      <c r="ZI92" s="6" t="str">
        <f>IFERROR(INDEX(Sales!$D$5:$ABF$18,MATCH(UsagePerHour!$B92,Sales!$C$5:$C$18,0),MATCH(UsagePerHour!ZI$4,Sales!$D$3:$ABF$3,0))/ZI$2*INDEX(Usage!$D$5:$ABF$11,MATCH(UsagePerHour!$B$84,Usage!$C$5:$C$11,0),MATCH(UsagePerHour!ZI$4,Usage!$D$3:$ABF$3,0)),"")</f>
        <v/>
      </c>
      <c r="ZJ92" s="6" t="str">
        <f>IFERROR(INDEX(Sales!$D$5:$ABF$18,MATCH(UsagePerHour!$B92,Sales!$C$5:$C$18,0),MATCH(UsagePerHour!ZJ$4,Sales!$D$3:$ABF$3,0))/ZJ$2*INDEX(Usage!$D$5:$ABF$11,MATCH(UsagePerHour!$B$84,Usage!$C$5:$C$11,0),MATCH(UsagePerHour!ZJ$4,Usage!$D$3:$ABF$3,0)),"")</f>
        <v/>
      </c>
      <c r="ZK92" s="6" t="str">
        <f>IFERROR(INDEX(Sales!$D$5:$ABF$18,MATCH(UsagePerHour!$B92,Sales!$C$5:$C$18,0),MATCH(UsagePerHour!ZK$4,Sales!$D$3:$ABF$3,0))/ZK$2*INDEX(Usage!$D$5:$ABF$11,MATCH(UsagePerHour!$B$84,Usage!$C$5:$C$11,0),MATCH(UsagePerHour!ZK$4,Usage!$D$3:$ABF$3,0)),"")</f>
        <v/>
      </c>
      <c r="ZL92" s="6" t="str">
        <f>IFERROR(INDEX(Sales!$D$5:$ABF$18,MATCH(UsagePerHour!$B92,Sales!$C$5:$C$18,0),MATCH(UsagePerHour!ZL$4,Sales!$D$3:$ABF$3,0))/ZL$2*INDEX(Usage!$D$5:$ABF$11,MATCH(UsagePerHour!$B$84,Usage!$C$5:$C$11,0),MATCH(UsagePerHour!ZL$4,Usage!$D$3:$ABF$3,0)),"")</f>
        <v/>
      </c>
      <c r="ZM92" s="6" t="str">
        <f>IFERROR(INDEX(Sales!$D$5:$ABF$18,MATCH(UsagePerHour!$B92,Sales!$C$5:$C$18,0),MATCH(UsagePerHour!ZM$4,Sales!$D$3:$ABF$3,0))/ZM$2*INDEX(Usage!$D$5:$ABF$11,MATCH(UsagePerHour!$B$84,Usage!$C$5:$C$11,0),MATCH(UsagePerHour!ZM$4,Usage!$D$3:$ABF$3,0)),"")</f>
        <v/>
      </c>
      <c r="ZN92" s="6" t="str">
        <f>IFERROR(INDEX(Sales!$D$5:$ABF$18,MATCH(UsagePerHour!$B92,Sales!$C$5:$C$18,0),MATCH(UsagePerHour!ZN$4,Sales!$D$3:$ABF$3,0))/ZN$2*INDEX(Usage!$D$5:$ABF$11,MATCH(UsagePerHour!$B$84,Usage!$C$5:$C$11,0),MATCH(UsagePerHour!ZN$4,Usage!$D$3:$ABF$3,0)),"")</f>
        <v/>
      </c>
      <c r="ZO92" s="6" t="str">
        <f>IFERROR(INDEX(Sales!$D$5:$ABF$18,MATCH(UsagePerHour!$B92,Sales!$C$5:$C$18,0),MATCH(UsagePerHour!ZO$4,Sales!$D$3:$ABF$3,0))/ZO$2*INDEX(Usage!$D$5:$ABF$11,MATCH(UsagePerHour!$B$84,Usage!$C$5:$C$11,0),MATCH(UsagePerHour!ZO$4,Usage!$D$3:$ABF$3,0)),"")</f>
        <v/>
      </c>
      <c r="ZP92" s="6" t="str">
        <f>IFERROR(INDEX(Sales!$D$5:$ABF$18,MATCH(UsagePerHour!$B92,Sales!$C$5:$C$18,0),MATCH(UsagePerHour!ZP$4,Sales!$D$3:$ABF$3,0))/ZP$2*INDEX(Usage!$D$5:$ABF$11,MATCH(UsagePerHour!$B$84,Usage!$C$5:$C$11,0),MATCH(UsagePerHour!ZP$4,Usage!$D$3:$ABF$3,0)),"")</f>
        <v/>
      </c>
      <c r="ZQ92" s="6" t="str">
        <f>IFERROR(INDEX(Sales!$D$5:$ABF$18,MATCH(UsagePerHour!$B92,Sales!$C$5:$C$18,0),MATCH(UsagePerHour!ZQ$4,Sales!$D$3:$ABF$3,0))/ZQ$2*INDEX(Usage!$D$5:$ABF$11,MATCH(UsagePerHour!$B$84,Usage!$C$5:$C$11,0),MATCH(UsagePerHour!ZQ$4,Usage!$D$3:$ABF$3,0)),"")</f>
        <v/>
      </c>
      <c r="ZR92" s="6" t="str">
        <f>IFERROR(INDEX(Sales!$D$5:$ABF$18,MATCH(UsagePerHour!$B92,Sales!$C$5:$C$18,0),MATCH(UsagePerHour!ZR$4,Sales!$D$3:$ABF$3,0))/ZR$2*INDEX(Usage!$D$5:$ABF$11,MATCH(UsagePerHour!$B$84,Usage!$C$5:$C$11,0),MATCH(UsagePerHour!ZR$4,Usage!$D$3:$ABF$3,0)),"")</f>
        <v/>
      </c>
      <c r="ZS92" s="6" t="str">
        <f>IFERROR(INDEX(Sales!$D$5:$ABF$18,MATCH(UsagePerHour!$B92,Sales!$C$5:$C$18,0),MATCH(UsagePerHour!ZS$4,Sales!$D$3:$ABF$3,0))/ZS$2*INDEX(Usage!$D$5:$ABF$11,MATCH(UsagePerHour!$B$84,Usage!$C$5:$C$11,0),MATCH(UsagePerHour!ZS$4,Usage!$D$3:$ABF$3,0)),"")</f>
        <v/>
      </c>
      <c r="ZT92" s="6" t="str">
        <f>IFERROR(INDEX(Sales!$D$5:$ABF$18,MATCH(UsagePerHour!$B92,Sales!$C$5:$C$18,0),MATCH(UsagePerHour!ZT$4,Sales!$D$3:$ABF$3,0))/ZT$2*INDEX(Usage!$D$5:$ABF$11,MATCH(UsagePerHour!$B$84,Usage!$C$5:$C$11,0),MATCH(UsagePerHour!ZT$4,Usage!$D$3:$ABF$3,0)),"")</f>
        <v/>
      </c>
      <c r="ZU92" s="6" t="str">
        <f>IFERROR(INDEX(Sales!$D$5:$ABF$18,MATCH(UsagePerHour!$B92,Sales!$C$5:$C$18,0),MATCH(UsagePerHour!ZU$4,Sales!$D$3:$ABF$3,0))/ZU$2*INDEX(Usage!$D$5:$ABF$11,MATCH(UsagePerHour!$B$84,Usage!$C$5:$C$11,0),MATCH(UsagePerHour!ZU$4,Usage!$D$3:$ABF$3,0)),"")</f>
        <v/>
      </c>
      <c r="ZV92" s="6" t="str">
        <f>IFERROR(INDEX(Sales!$D$5:$ABF$18,MATCH(UsagePerHour!$B92,Sales!$C$5:$C$18,0),MATCH(UsagePerHour!ZV$4,Sales!$D$3:$ABF$3,0))/ZV$2*INDEX(Usage!$D$5:$ABF$11,MATCH(UsagePerHour!$B$84,Usage!$C$5:$C$11,0),MATCH(UsagePerHour!ZV$4,Usage!$D$3:$ABF$3,0)),"")</f>
        <v/>
      </c>
      <c r="ZW92" s="6" t="str">
        <f>IFERROR(INDEX(Sales!$D$5:$ABF$18,MATCH(UsagePerHour!$B92,Sales!$C$5:$C$18,0),MATCH(UsagePerHour!ZW$4,Sales!$D$3:$ABF$3,0))/ZW$2*INDEX(Usage!$D$5:$ABF$11,MATCH(UsagePerHour!$B$84,Usage!$C$5:$C$11,0),MATCH(UsagePerHour!ZW$4,Usage!$D$3:$ABF$3,0)),"")</f>
        <v/>
      </c>
      <c r="ZX92" s="6" t="str">
        <f>IFERROR(INDEX(Sales!$D$5:$ABF$18,MATCH(UsagePerHour!$B92,Sales!$C$5:$C$18,0),MATCH(UsagePerHour!ZX$4,Sales!$D$3:$ABF$3,0))/ZX$2*INDEX(Usage!$D$5:$ABF$11,MATCH(UsagePerHour!$B$84,Usage!$C$5:$C$11,0),MATCH(UsagePerHour!ZX$4,Usage!$D$3:$ABF$3,0)),"")</f>
        <v/>
      </c>
      <c r="ZY92" s="6" t="str">
        <f>IFERROR(INDEX(Sales!$D$5:$ABF$18,MATCH(UsagePerHour!$B92,Sales!$C$5:$C$18,0),MATCH(UsagePerHour!ZY$4,Sales!$D$3:$ABF$3,0))/ZY$2*INDEX(Usage!$D$5:$ABF$11,MATCH(UsagePerHour!$B$84,Usage!$C$5:$C$11,0),MATCH(UsagePerHour!ZY$4,Usage!$D$3:$ABF$3,0)),"")</f>
        <v/>
      </c>
      <c r="ZZ92" s="6" t="str">
        <f>IFERROR(INDEX(Sales!$D$5:$ABF$18,MATCH(UsagePerHour!$B92,Sales!$C$5:$C$18,0),MATCH(UsagePerHour!ZZ$4,Sales!$D$3:$ABF$3,0))/ZZ$2*INDEX(Usage!$D$5:$ABF$11,MATCH(UsagePerHour!$B$84,Usage!$C$5:$C$11,0),MATCH(UsagePerHour!ZZ$4,Usage!$D$3:$ABF$3,0)),"")</f>
        <v/>
      </c>
      <c r="AAA92" s="6" t="str">
        <f>IFERROR(INDEX(Sales!$D$5:$ABF$18,MATCH(UsagePerHour!$B92,Sales!$C$5:$C$18,0),MATCH(UsagePerHour!AAA$4,Sales!$D$3:$ABF$3,0))/AAA$2*INDEX(Usage!$D$5:$ABF$11,MATCH(UsagePerHour!$B$84,Usage!$C$5:$C$11,0),MATCH(UsagePerHour!AAA$4,Usage!$D$3:$ABF$3,0)),"")</f>
        <v/>
      </c>
      <c r="AAB92" s="6" t="str">
        <f>IFERROR(INDEX(Sales!$D$5:$ABF$18,MATCH(UsagePerHour!$B92,Sales!$C$5:$C$18,0),MATCH(UsagePerHour!AAB$4,Sales!$D$3:$ABF$3,0))/AAB$2*INDEX(Usage!$D$5:$ABF$11,MATCH(UsagePerHour!$B$84,Usage!$C$5:$C$11,0),MATCH(UsagePerHour!AAB$4,Usage!$D$3:$ABF$3,0)),"")</f>
        <v/>
      </c>
      <c r="AAC92" s="6" t="str">
        <f>IFERROR(INDEX(Sales!$D$5:$ABF$18,MATCH(UsagePerHour!$B92,Sales!$C$5:$C$18,0),MATCH(UsagePerHour!AAC$4,Sales!$D$3:$ABF$3,0))/AAC$2*INDEX(Usage!$D$5:$ABF$11,MATCH(UsagePerHour!$B$84,Usage!$C$5:$C$11,0),MATCH(UsagePerHour!AAC$4,Usage!$D$3:$ABF$3,0)),"")</f>
        <v/>
      </c>
      <c r="AAD92" s="6" t="str">
        <f>IFERROR(INDEX(Sales!$D$5:$ABF$18,MATCH(UsagePerHour!$B92,Sales!$C$5:$C$18,0),MATCH(UsagePerHour!AAD$4,Sales!$D$3:$ABF$3,0))/AAD$2*INDEX(Usage!$D$5:$ABF$11,MATCH(UsagePerHour!$B$84,Usage!$C$5:$C$11,0),MATCH(UsagePerHour!AAD$4,Usage!$D$3:$ABF$3,0)),"")</f>
        <v/>
      </c>
      <c r="AAE92" s="6" t="str">
        <f>IFERROR(INDEX(Sales!$D$5:$ABF$18,MATCH(UsagePerHour!$B92,Sales!$C$5:$C$18,0),MATCH(UsagePerHour!AAE$4,Sales!$D$3:$ABF$3,0))/AAE$2*INDEX(Usage!$D$5:$ABF$11,MATCH(UsagePerHour!$B$84,Usage!$C$5:$C$11,0),MATCH(UsagePerHour!AAE$4,Usage!$D$3:$ABF$3,0)),"")</f>
        <v/>
      </c>
      <c r="AAF92" s="6" t="str">
        <f>IFERROR(INDEX(Sales!$D$5:$ABF$18,MATCH(UsagePerHour!$B92,Sales!$C$5:$C$18,0),MATCH(UsagePerHour!AAF$4,Sales!$D$3:$ABF$3,0))/AAF$2*INDEX(Usage!$D$5:$ABF$11,MATCH(UsagePerHour!$B$84,Usage!$C$5:$C$11,0),MATCH(UsagePerHour!AAF$4,Usage!$D$3:$ABF$3,0)),"")</f>
        <v/>
      </c>
      <c r="AAG92" s="6" t="str">
        <f>IFERROR(INDEX(Sales!$D$5:$ABF$18,MATCH(UsagePerHour!$B92,Sales!$C$5:$C$18,0),MATCH(UsagePerHour!AAG$4,Sales!$D$3:$ABF$3,0))/AAG$2*INDEX(Usage!$D$5:$ABF$11,MATCH(UsagePerHour!$B$84,Usage!$C$5:$C$11,0),MATCH(UsagePerHour!AAG$4,Usage!$D$3:$ABF$3,0)),"")</f>
        <v/>
      </c>
      <c r="AAH92" s="6" t="str">
        <f>IFERROR(INDEX(Sales!$D$5:$ABF$18,MATCH(UsagePerHour!$B92,Sales!$C$5:$C$18,0),MATCH(UsagePerHour!AAH$4,Sales!$D$3:$ABF$3,0))/AAH$2*INDEX(Usage!$D$5:$ABF$11,MATCH(UsagePerHour!$B$84,Usage!$C$5:$C$11,0),MATCH(UsagePerHour!AAH$4,Usage!$D$3:$ABF$3,0)),"")</f>
        <v/>
      </c>
      <c r="AAI92" s="6" t="str">
        <f>IFERROR(INDEX(Sales!$D$5:$ABF$18,MATCH(UsagePerHour!$B92,Sales!$C$5:$C$18,0),MATCH(UsagePerHour!AAI$4,Sales!$D$3:$ABF$3,0))/AAI$2*INDEX(Usage!$D$5:$ABF$11,MATCH(UsagePerHour!$B$84,Usage!$C$5:$C$11,0),MATCH(UsagePerHour!AAI$4,Usage!$D$3:$ABF$3,0)),"")</f>
        <v/>
      </c>
      <c r="AAJ92" s="6" t="str">
        <f>IFERROR(INDEX(Sales!$D$5:$ABF$18,MATCH(UsagePerHour!$B92,Sales!$C$5:$C$18,0),MATCH(UsagePerHour!AAJ$4,Sales!$D$3:$ABF$3,0))/AAJ$2*INDEX(Usage!$D$5:$ABF$11,MATCH(UsagePerHour!$B$84,Usage!$C$5:$C$11,0),MATCH(UsagePerHour!AAJ$4,Usage!$D$3:$ABF$3,0)),"")</f>
        <v/>
      </c>
      <c r="AAK92" s="6" t="str">
        <f>IFERROR(INDEX(Sales!$D$5:$ABF$18,MATCH(UsagePerHour!$B92,Sales!$C$5:$C$18,0),MATCH(UsagePerHour!AAK$4,Sales!$D$3:$ABF$3,0))/AAK$2*INDEX(Usage!$D$5:$ABF$11,MATCH(UsagePerHour!$B$84,Usage!$C$5:$C$11,0),MATCH(UsagePerHour!AAK$4,Usage!$D$3:$ABF$3,0)),"")</f>
        <v/>
      </c>
      <c r="AAL92" s="6" t="str">
        <f>IFERROR(INDEX(Sales!$D$5:$ABF$18,MATCH(UsagePerHour!$B92,Sales!$C$5:$C$18,0),MATCH(UsagePerHour!AAL$4,Sales!$D$3:$ABF$3,0))/AAL$2*INDEX(Usage!$D$5:$ABF$11,MATCH(UsagePerHour!$B$84,Usage!$C$5:$C$11,0),MATCH(UsagePerHour!AAL$4,Usage!$D$3:$ABF$3,0)),"")</f>
        <v/>
      </c>
      <c r="AAM92" s="6" t="str">
        <f>IFERROR(INDEX(Sales!$D$5:$ABF$18,MATCH(UsagePerHour!$B92,Sales!$C$5:$C$18,0),MATCH(UsagePerHour!AAM$4,Sales!$D$3:$ABF$3,0))/AAM$2*INDEX(Usage!$D$5:$ABF$11,MATCH(UsagePerHour!$B$84,Usage!$C$5:$C$11,0),MATCH(UsagePerHour!AAM$4,Usage!$D$3:$ABF$3,0)),"")</f>
        <v/>
      </c>
      <c r="AAN92" s="6" t="str">
        <f>IFERROR(INDEX(Sales!$D$5:$ABF$18,MATCH(UsagePerHour!$B92,Sales!$C$5:$C$18,0),MATCH(UsagePerHour!AAN$4,Sales!$D$3:$ABF$3,0))/AAN$2*INDEX(Usage!$D$5:$ABF$11,MATCH(UsagePerHour!$B$84,Usage!$C$5:$C$11,0),MATCH(UsagePerHour!AAN$4,Usage!$D$3:$ABF$3,0)),"")</f>
        <v/>
      </c>
      <c r="AAO92" s="6" t="str">
        <f>IFERROR(INDEX(Sales!$D$5:$ABF$18,MATCH(UsagePerHour!$B92,Sales!$C$5:$C$18,0),MATCH(UsagePerHour!AAO$4,Sales!$D$3:$ABF$3,0))/AAO$2*INDEX(Usage!$D$5:$ABF$11,MATCH(UsagePerHour!$B$84,Usage!$C$5:$C$11,0),MATCH(UsagePerHour!AAO$4,Usage!$D$3:$ABF$3,0)),"")</f>
        <v/>
      </c>
      <c r="AAP92" s="6" t="str">
        <f>IFERROR(INDEX(Sales!$D$5:$ABF$18,MATCH(UsagePerHour!$B92,Sales!$C$5:$C$18,0),MATCH(UsagePerHour!AAP$4,Sales!$D$3:$ABF$3,0))/AAP$2*INDEX(Usage!$D$5:$ABF$11,MATCH(UsagePerHour!$B$84,Usage!$C$5:$C$11,0),MATCH(UsagePerHour!AAP$4,Usage!$D$3:$ABF$3,0)),"")</f>
        <v/>
      </c>
      <c r="AAQ92" s="6" t="str">
        <f>IFERROR(INDEX(Sales!$D$5:$ABF$18,MATCH(UsagePerHour!$B92,Sales!$C$5:$C$18,0),MATCH(UsagePerHour!AAQ$4,Sales!$D$3:$ABF$3,0))/AAQ$2*INDEX(Usage!$D$5:$ABF$11,MATCH(UsagePerHour!$B$84,Usage!$C$5:$C$11,0),MATCH(UsagePerHour!AAQ$4,Usage!$D$3:$ABF$3,0)),"")</f>
        <v/>
      </c>
      <c r="AAR92" s="6" t="str">
        <f>IFERROR(INDEX(Sales!$D$5:$ABF$18,MATCH(UsagePerHour!$B92,Sales!$C$5:$C$18,0),MATCH(UsagePerHour!AAR$4,Sales!$D$3:$ABF$3,0))/AAR$2*INDEX(Usage!$D$5:$ABF$11,MATCH(UsagePerHour!$B$84,Usage!$C$5:$C$11,0),MATCH(UsagePerHour!AAR$4,Usage!$D$3:$ABF$3,0)),"")</f>
        <v/>
      </c>
      <c r="AAS92" s="6" t="str">
        <f>IFERROR(INDEX(Sales!$D$5:$ABF$18,MATCH(UsagePerHour!$B92,Sales!$C$5:$C$18,0),MATCH(UsagePerHour!AAS$4,Sales!$D$3:$ABF$3,0))/AAS$2*INDEX(Usage!$D$5:$ABF$11,MATCH(UsagePerHour!$B$84,Usage!$C$5:$C$11,0),MATCH(UsagePerHour!AAS$4,Usage!$D$3:$ABF$3,0)),"")</f>
        <v/>
      </c>
      <c r="AAT92" s="6" t="str">
        <f>IFERROR(INDEX(Sales!$D$5:$ABF$18,MATCH(UsagePerHour!$B92,Sales!$C$5:$C$18,0),MATCH(UsagePerHour!AAT$4,Sales!$D$3:$ABF$3,0))/AAT$2*INDEX(Usage!$D$5:$ABF$11,MATCH(UsagePerHour!$B$84,Usage!$C$5:$C$11,0),MATCH(UsagePerHour!AAT$4,Usage!$D$3:$ABF$3,0)),"")</f>
        <v/>
      </c>
      <c r="AAU92" s="6" t="str">
        <f>IFERROR(INDEX(Sales!$D$5:$ABF$18,MATCH(UsagePerHour!$B92,Sales!$C$5:$C$18,0),MATCH(UsagePerHour!AAU$4,Sales!$D$3:$ABF$3,0))/AAU$2*INDEX(Usage!$D$5:$ABF$11,MATCH(UsagePerHour!$B$84,Usage!$C$5:$C$11,0),MATCH(UsagePerHour!AAU$4,Usage!$D$3:$ABF$3,0)),"")</f>
        <v/>
      </c>
      <c r="AAV92" s="6" t="str">
        <f>IFERROR(INDEX(Sales!$D$5:$ABF$18,MATCH(UsagePerHour!$B92,Sales!$C$5:$C$18,0),MATCH(UsagePerHour!AAV$4,Sales!$D$3:$ABF$3,0))/AAV$2*INDEX(Usage!$D$5:$ABF$11,MATCH(UsagePerHour!$B$84,Usage!$C$5:$C$11,0),MATCH(UsagePerHour!AAV$4,Usage!$D$3:$ABF$3,0)),"")</f>
        <v/>
      </c>
      <c r="AAW92" s="6" t="str">
        <f>IFERROR(INDEX(Sales!$D$5:$ABF$18,MATCH(UsagePerHour!$B92,Sales!$C$5:$C$18,0),MATCH(UsagePerHour!AAW$4,Sales!$D$3:$ABF$3,0))/AAW$2*INDEX(Usage!$D$5:$ABF$11,MATCH(UsagePerHour!$B$84,Usage!$C$5:$C$11,0),MATCH(UsagePerHour!AAW$4,Usage!$D$3:$ABF$3,0)),"")</f>
        <v/>
      </c>
      <c r="AAX92" s="6" t="str">
        <f>IFERROR(INDEX(Sales!$D$5:$ABF$18,MATCH(UsagePerHour!$B92,Sales!$C$5:$C$18,0),MATCH(UsagePerHour!AAX$4,Sales!$D$3:$ABF$3,0))/AAX$2*INDEX(Usage!$D$5:$ABF$11,MATCH(UsagePerHour!$B$84,Usage!$C$5:$C$11,0),MATCH(UsagePerHour!AAX$4,Usage!$D$3:$ABF$3,0)),"")</f>
        <v/>
      </c>
      <c r="AAY92" s="6" t="str">
        <f>IFERROR(INDEX(Sales!$D$5:$ABF$18,MATCH(UsagePerHour!$B92,Sales!$C$5:$C$18,0),MATCH(UsagePerHour!AAY$4,Sales!$D$3:$ABF$3,0))/AAY$2*INDEX(Usage!$D$5:$ABF$11,MATCH(UsagePerHour!$B$84,Usage!$C$5:$C$11,0),MATCH(UsagePerHour!AAY$4,Usage!$D$3:$ABF$3,0)),"")</f>
        <v/>
      </c>
      <c r="AAZ92" s="6" t="str">
        <f>IFERROR(INDEX(Sales!$D$5:$ABF$18,MATCH(UsagePerHour!$B92,Sales!$C$5:$C$18,0),MATCH(UsagePerHour!AAZ$4,Sales!$D$3:$ABF$3,0))/AAZ$2*INDEX(Usage!$D$5:$ABF$11,MATCH(UsagePerHour!$B$84,Usage!$C$5:$C$11,0),MATCH(UsagePerHour!AAZ$4,Usage!$D$3:$ABF$3,0)),"")</f>
        <v/>
      </c>
      <c r="ABA92" s="6" t="str">
        <f>IFERROR(INDEX(Sales!$D$5:$ABF$18,MATCH(UsagePerHour!$B92,Sales!$C$5:$C$18,0),MATCH(UsagePerHour!ABA$4,Sales!$D$3:$ABF$3,0))/ABA$2*INDEX(Usage!$D$5:$ABF$11,MATCH(UsagePerHour!$B$84,Usage!$C$5:$C$11,0),MATCH(UsagePerHour!ABA$4,Usage!$D$3:$ABF$3,0)),"")</f>
        <v/>
      </c>
    </row>
    <row r="93" spans="2:729">
      <c r="B93" s="3" t="s">
        <v>9</v>
      </c>
      <c r="C93" s="6">
        <f>IFERROR(INDEX(Sales!$D$5:$ABF$18,MATCH(UsagePerHour!$B93,Sales!$C$5:$C$18,0),MATCH(UsagePerHour!C$4,Sales!$D$3:$ABF$3,0))/C$2*INDEX(Usage!$D$5:$ABF$11,MATCH(UsagePerHour!$B$84,Usage!$C$5:$C$11,0),MATCH(UsagePerHour!C$4,Usage!$D$3:$ABF$3,0)),"")</f>
        <v>116.04944407434205</v>
      </c>
      <c r="D93" s="6">
        <f>IFERROR(INDEX(Sales!$D$5:$ABF$18,MATCH(UsagePerHour!$B93,Sales!$C$5:$C$18,0),MATCH(UsagePerHour!D$4,Sales!$D$3:$ABF$3,0))/D$2*INDEX(Usage!$D$5:$ABF$11,MATCH(UsagePerHour!$B$84,Usage!$C$5:$C$11,0),MATCH(UsagePerHour!D$4,Usage!$D$3:$ABF$3,0)),"")</f>
        <v>62.004202956646388</v>
      </c>
      <c r="E93" s="6">
        <f>IFERROR(INDEX(Sales!$D$5:$ABF$18,MATCH(UsagePerHour!$B93,Sales!$C$5:$C$18,0),MATCH(UsagePerHour!E$4,Sales!$D$3:$ABF$3,0))/E$2*INDEX(Usage!$D$5:$ABF$11,MATCH(UsagePerHour!$B$84,Usage!$C$5:$C$11,0),MATCH(UsagePerHour!E$4,Usage!$D$3:$ABF$3,0)),"")</f>
        <v>115.78778443113772</v>
      </c>
      <c r="F93" s="6">
        <f>IFERROR(INDEX(Sales!$D$5:$ABF$18,MATCH(UsagePerHour!$B93,Sales!$C$5:$C$18,0),MATCH(UsagePerHour!F$4,Sales!$D$3:$ABF$3,0))/F$2*INDEX(Usage!$D$5:$ABF$11,MATCH(UsagePerHour!$B$84,Usage!$C$5:$C$11,0),MATCH(UsagePerHour!F$4,Usage!$D$3:$ABF$3,0)),"")</f>
        <v>36.25336503469358</v>
      </c>
      <c r="G93" s="6">
        <f>IFERROR(INDEX(Sales!$D$5:$ABF$18,MATCH(UsagePerHour!$B93,Sales!$C$5:$C$18,0),MATCH(UsagePerHour!G$4,Sales!$D$3:$ABF$3,0))/G$2*INDEX(Usage!$D$5:$ABF$11,MATCH(UsagePerHour!$B$84,Usage!$C$5:$C$11,0),MATCH(UsagePerHour!G$4,Usage!$D$3:$ABF$3,0)),"")</f>
        <v>67.465825896435632</v>
      </c>
      <c r="H93" s="6">
        <f>IFERROR(INDEX(Sales!$D$5:$ABF$18,MATCH(UsagePerHour!$B93,Sales!$C$5:$C$18,0),MATCH(UsagePerHour!H$4,Sales!$D$3:$ABF$3,0))/H$2*INDEX(Usage!$D$5:$ABF$11,MATCH(UsagePerHour!$B$84,Usage!$C$5:$C$11,0),MATCH(UsagePerHour!H$4,Usage!$D$3:$ABF$3,0)),"")</f>
        <v>44.990031963620787</v>
      </c>
      <c r="I93" s="6">
        <f>IFERROR(INDEX(Sales!$D$5:$ABF$18,MATCH(UsagePerHour!$B93,Sales!$C$5:$C$18,0),MATCH(UsagePerHour!I$4,Sales!$D$3:$ABF$3,0))/I$2*INDEX(Usage!$D$5:$ABF$11,MATCH(UsagePerHour!$B$84,Usage!$C$5:$C$11,0),MATCH(UsagePerHour!I$4,Usage!$D$3:$ABF$3,0)),"")</f>
        <v>450.81742327817847</v>
      </c>
      <c r="J93" s="6">
        <f>IFERROR(INDEX(Sales!$D$5:$ABF$18,MATCH(UsagePerHour!$B93,Sales!$C$5:$C$18,0),MATCH(UsagePerHour!J$4,Sales!$D$3:$ABF$3,0))/J$2*INDEX(Usage!$D$5:$ABF$11,MATCH(UsagePerHour!$B$84,Usage!$C$5:$C$11,0),MATCH(UsagePerHour!J$4,Usage!$D$3:$ABF$3,0)),"")</f>
        <v>116.04944407434205</v>
      </c>
      <c r="K93" s="6">
        <f>IFERROR(INDEX(Sales!$D$5:$ABF$18,MATCH(UsagePerHour!$B93,Sales!$C$5:$C$18,0),MATCH(UsagePerHour!K$4,Sales!$D$3:$ABF$3,0))/K$2*INDEX(Usage!$D$5:$ABF$11,MATCH(UsagePerHour!$B$84,Usage!$C$5:$C$11,0),MATCH(UsagePerHour!K$4,Usage!$D$3:$ABF$3,0)),"")</f>
        <v>62.004202956646388</v>
      </c>
      <c r="L93" s="6">
        <f>IFERROR(INDEX(Sales!$D$5:$ABF$18,MATCH(UsagePerHour!$B93,Sales!$C$5:$C$18,0),MATCH(UsagePerHour!L$4,Sales!$D$3:$ABF$3,0))/L$2*INDEX(Usage!$D$5:$ABF$11,MATCH(UsagePerHour!$B$84,Usage!$C$5:$C$11,0),MATCH(UsagePerHour!L$4,Usage!$D$3:$ABF$3,0)),"")</f>
        <v>115.78778443113772</v>
      </c>
      <c r="M93" s="6">
        <f>IFERROR(INDEX(Sales!$D$5:$ABF$18,MATCH(UsagePerHour!$B93,Sales!$C$5:$C$18,0),MATCH(UsagePerHour!M$4,Sales!$D$3:$ABF$3,0))/M$2*INDEX(Usage!$D$5:$ABF$11,MATCH(UsagePerHour!$B$84,Usage!$C$5:$C$11,0),MATCH(UsagePerHour!M$4,Usage!$D$3:$ABF$3,0)),"")</f>
        <v>36.25336503469358</v>
      </c>
      <c r="N93" s="6">
        <f>IFERROR(INDEX(Sales!$D$5:$ABF$18,MATCH(UsagePerHour!$B93,Sales!$C$5:$C$18,0),MATCH(UsagePerHour!N$4,Sales!$D$3:$ABF$3,0))/N$2*INDEX(Usage!$D$5:$ABF$11,MATCH(UsagePerHour!$B$84,Usage!$C$5:$C$11,0),MATCH(UsagePerHour!N$4,Usage!$D$3:$ABF$3,0)),"")</f>
        <v>67.465825896435632</v>
      </c>
      <c r="O93" s="6">
        <f>IFERROR(INDEX(Sales!$D$5:$ABF$18,MATCH(UsagePerHour!$B93,Sales!$C$5:$C$18,0),MATCH(UsagePerHour!O$4,Sales!$D$3:$ABF$3,0))/O$2*INDEX(Usage!$D$5:$ABF$11,MATCH(UsagePerHour!$B$84,Usage!$C$5:$C$11,0),MATCH(UsagePerHour!O$4,Usage!$D$3:$ABF$3,0)),"")</f>
        <v>44.990031963620787</v>
      </c>
      <c r="P93" s="6">
        <f>IFERROR(INDEX(Sales!$D$5:$ABF$18,MATCH(UsagePerHour!$B93,Sales!$C$5:$C$18,0),MATCH(UsagePerHour!P$4,Sales!$D$3:$ABF$3,0))/P$2*INDEX(Usage!$D$5:$ABF$11,MATCH(UsagePerHour!$B$84,Usage!$C$5:$C$11,0),MATCH(UsagePerHour!P$4,Usage!$D$3:$ABF$3,0)),"")</f>
        <v>450.81742327817847</v>
      </c>
      <c r="Q93" s="6">
        <f>IFERROR(INDEX(Sales!$D$5:$ABF$18,MATCH(UsagePerHour!$B93,Sales!$C$5:$C$18,0),MATCH(UsagePerHour!Q$4,Sales!$D$3:$ABF$3,0))/Q$2*INDEX(Usage!$D$5:$ABF$11,MATCH(UsagePerHour!$B$84,Usage!$C$5:$C$11,0),MATCH(UsagePerHour!Q$4,Usage!$D$3:$ABF$3,0)),"")</f>
        <v>116.04944407434205</v>
      </c>
      <c r="R93" s="6">
        <f>IFERROR(INDEX(Sales!$D$5:$ABF$18,MATCH(UsagePerHour!$B93,Sales!$C$5:$C$18,0),MATCH(UsagePerHour!R$4,Sales!$D$3:$ABF$3,0))/R$2*INDEX(Usage!$D$5:$ABF$11,MATCH(UsagePerHour!$B$84,Usage!$C$5:$C$11,0),MATCH(UsagePerHour!R$4,Usage!$D$3:$ABF$3,0)),"")</f>
        <v>62.004202956646388</v>
      </c>
      <c r="S93" s="6">
        <f>IFERROR(INDEX(Sales!$D$5:$ABF$18,MATCH(UsagePerHour!$B93,Sales!$C$5:$C$18,0),MATCH(UsagePerHour!S$4,Sales!$D$3:$ABF$3,0))/S$2*INDEX(Usage!$D$5:$ABF$11,MATCH(UsagePerHour!$B$84,Usage!$C$5:$C$11,0),MATCH(UsagePerHour!S$4,Usage!$D$3:$ABF$3,0)),"")</f>
        <v>115.78778443113772</v>
      </c>
      <c r="T93" s="6">
        <f>IFERROR(INDEX(Sales!$D$5:$ABF$18,MATCH(UsagePerHour!$B93,Sales!$C$5:$C$18,0),MATCH(UsagePerHour!T$4,Sales!$D$3:$ABF$3,0))/T$2*INDEX(Usage!$D$5:$ABF$11,MATCH(UsagePerHour!$B$84,Usage!$C$5:$C$11,0),MATCH(UsagePerHour!T$4,Usage!$D$3:$ABF$3,0)),"")</f>
        <v>36.25336503469358</v>
      </c>
      <c r="U93" s="6">
        <f>IFERROR(INDEX(Sales!$D$5:$ABF$18,MATCH(UsagePerHour!$B93,Sales!$C$5:$C$18,0),MATCH(UsagePerHour!U$4,Sales!$D$3:$ABF$3,0))/U$2*INDEX(Usage!$D$5:$ABF$11,MATCH(UsagePerHour!$B$84,Usage!$C$5:$C$11,0),MATCH(UsagePerHour!U$4,Usage!$D$3:$ABF$3,0)),"")</f>
        <v>67.465825896435632</v>
      </c>
      <c r="V93" s="6">
        <f>IFERROR(INDEX(Sales!$D$5:$ABF$18,MATCH(UsagePerHour!$B93,Sales!$C$5:$C$18,0),MATCH(UsagePerHour!V$4,Sales!$D$3:$ABF$3,0))/V$2*INDEX(Usage!$D$5:$ABF$11,MATCH(UsagePerHour!$B$84,Usage!$C$5:$C$11,0),MATCH(UsagePerHour!V$4,Usage!$D$3:$ABF$3,0)),"")</f>
        <v>44.990031963620787</v>
      </c>
      <c r="W93" s="6">
        <f>IFERROR(INDEX(Sales!$D$5:$ABF$18,MATCH(UsagePerHour!$B93,Sales!$C$5:$C$18,0),MATCH(UsagePerHour!W$4,Sales!$D$3:$ABF$3,0))/W$2*INDEX(Usage!$D$5:$ABF$11,MATCH(UsagePerHour!$B$84,Usage!$C$5:$C$11,0),MATCH(UsagePerHour!W$4,Usage!$D$3:$ABF$3,0)),"")</f>
        <v>450.81742327817847</v>
      </c>
      <c r="X93" s="6">
        <f>IFERROR(INDEX(Sales!$D$5:$ABF$18,MATCH(UsagePerHour!$B93,Sales!$C$5:$C$18,0),MATCH(UsagePerHour!X$4,Sales!$D$3:$ABF$3,0))/X$2*INDEX(Usage!$D$5:$ABF$11,MATCH(UsagePerHour!$B$84,Usage!$C$5:$C$11,0),MATCH(UsagePerHour!X$4,Usage!$D$3:$ABF$3,0)),"")</f>
        <v>116.04944407434205</v>
      </c>
      <c r="Y93" s="6">
        <f>IFERROR(INDEX(Sales!$D$5:$ABF$18,MATCH(UsagePerHour!$B93,Sales!$C$5:$C$18,0),MATCH(UsagePerHour!Y$4,Sales!$D$3:$ABF$3,0))/Y$2*INDEX(Usage!$D$5:$ABF$11,MATCH(UsagePerHour!$B$84,Usage!$C$5:$C$11,0),MATCH(UsagePerHour!Y$4,Usage!$D$3:$ABF$3,0)),"")</f>
        <v>62.004202956646388</v>
      </c>
      <c r="Z93" s="6">
        <f>IFERROR(INDEX(Sales!$D$5:$ABF$18,MATCH(UsagePerHour!$B93,Sales!$C$5:$C$18,0),MATCH(UsagePerHour!Z$4,Sales!$D$3:$ABF$3,0))/Z$2*INDEX(Usage!$D$5:$ABF$11,MATCH(UsagePerHour!$B$84,Usage!$C$5:$C$11,0),MATCH(UsagePerHour!Z$4,Usage!$D$3:$ABF$3,0)),"")</f>
        <v>115.78778443113772</v>
      </c>
      <c r="AA93" s="6">
        <f>IFERROR(INDEX(Sales!$D$5:$ABF$18,MATCH(UsagePerHour!$B93,Sales!$C$5:$C$18,0),MATCH(UsagePerHour!AA$4,Sales!$D$3:$ABF$3,0))/AA$2*INDEX(Usage!$D$5:$ABF$11,MATCH(UsagePerHour!$B$84,Usage!$C$5:$C$11,0),MATCH(UsagePerHour!AA$4,Usage!$D$3:$ABF$3,0)),"")</f>
        <v>36.25336503469358</v>
      </c>
      <c r="AB93" s="6">
        <f>IFERROR(INDEX(Sales!$D$5:$ABF$18,MATCH(UsagePerHour!$B93,Sales!$C$5:$C$18,0),MATCH(UsagePerHour!AB$4,Sales!$D$3:$ABF$3,0))/AB$2*INDEX(Usage!$D$5:$ABF$11,MATCH(UsagePerHour!$B$84,Usage!$C$5:$C$11,0),MATCH(UsagePerHour!AB$4,Usage!$D$3:$ABF$3,0)),"")</f>
        <v>67.465825896435632</v>
      </c>
      <c r="AC93" s="6">
        <f>IFERROR(INDEX(Sales!$D$5:$ABF$18,MATCH(UsagePerHour!$B93,Sales!$C$5:$C$18,0),MATCH(UsagePerHour!AC$4,Sales!$D$3:$ABF$3,0))/AC$2*INDEX(Usage!$D$5:$ABF$11,MATCH(UsagePerHour!$B$84,Usage!$C$5:$C$11,0),MATCH(UsagePerHour!AC$4,Usage!$D$3:$ABF$3,0)),"")</f>
        <v>44.990031963620787</v>
      </c>
      <c r="AD93" s="6">
        <f>IFERROR(INDEX(Sales!$D$5:$ABF$18,MATCH(UsagePerHour!$B93,Sales!$C$5:$C$18,0),MATCH(UsagePerHour!AD$4,Sales!$D$3:$ABF$3,0))/AD$2*INDEX(Usage!$D$5:$ABF$11,MATCH(UsagePerHour!$B$84,Usage!$C$5:$C$11,0),MATCH(UsagePerHour!AD$4,Usage!$D$3:$ABF$3,0)),"")</f>
        <v>450.81742327817847</v>
      </c>
      <c r="AE93" s="6">
        <f>IFERROR(INDEX(Sales!$D$5:$ABF$18,MATCH(UsagePerHour!$B93,Sales!$C$5:$C$18,0),MATCH(UsagePerHour!AE$4,Sales!$D$3:$ABF$3,0))/AE$2*INDEX(Usage!$D$5:$ABF$11,MATCH(UsagePerHour!$B$84,Usage!$C$5:$C$11,0),MATCH(UsagePerHour!AE$4,Usage!$D$3:$ABF$3,0)),"")</f>
        <v>116.04944407434205</v>
      </c>
      <c r="AF93" s="6">
        <f>IFERROR(INDEX(Sales!$D$5:$ABF$18,MATCH(UsagePerHour!$B93,Sales!$C$5:$C$18,0),MATCH(UsagePerHour!AF$4,Sales!$D$3:$ABF$3,0))/AF$2*INDEX(Usage!$D$5:$ABF$11,MATCH(UsagePerHour!$B$84,Usage!$C$5:$C$11,0),MATCH(UsagePerHour!AF$4,Usage!$D$3:$ABF$3,0)),"")</f>
        <v>62.004202956646388</v>
      </c>
      <c r="AG93" s="6">
        <f>IFERROR(INDEX(Sales!$D$5:$ABF$18,MATCH(UsagePerHour!$B93,Sales!$C$5:$C$18,0),MATCH(UsagePerHour!AG$4,Sales!$D$3:$ABF$3,0))/AG$2*INDEX(Usage!$D$5:$ABF$11,MATCH(UsagePerHour!$B$84,Usage!$C$5:$C$11,0),MATCH(UsagePerHour!AG$4,Usage!$D$3:$ABF$3,0)),"")</f>
        <v>115.78778443113772</v>
      </c>
      <c r="AH93" s="6">
        <f>IFERROR(INDEX(Sales!$D$5:$ABF$18,MATCH(UsagePerHour!$B93,Sales!$C$5:$C$18,0),MATCH(UsagePerHour!AH$4,Sales!$D$3:$ABF$3,0))/AH$2*INDEX(Usage!$D$5:$ABF$11,MATCH(UsagePerHour!$B$84,Usage!$C$5:$C$11,0),MATCH(UsagePerHour!AH$4,Usage!$D$3:$ABF$3,0)),"")</f>
        <v>36.25336503469358</v>
      </c>
      <c r="AI93" s="6">
        <f>IFERROR(INDEX(Sales!$D$5:$ABF$18,MATCH(UsagePerHour!$B93,Sales!$C$5:$C$18,0),MATCH(UsagePerHour!AI$4,Sales!$D$3:$ABF$3,0))/AI$2*INDEX(Usage!$D$5:$ABF$11,MATCH(UsagePerHour!$B$84,Usage!$C$5:$C$11,0),MATCH(UsagePerHour!AI$4,Usage!$D$3:$ABF$3,0)),"")</f>
        <v>67.465825896435632</v>
      </c>
      <c r="AJ93" s="6">
        <f>IFERROR(INDEX(Sales!$D$5:$ABF$18,MATCH(UsagePerHour!$B93,Sales!$C$5:$C$18,0),MATCH(UsagePerHour!AJ$4,Sales!$D$3:$ABF$3,0))/AJ$2*INDEX(Usage!$D$5:$ABF$11,MATCH(UsagePerHour!$B$84,Usage!$C$5:$C$11,0),MATCH(UsagePerHour!AJ$4,Usage!$D$3:$ABF$3,0)),"")</f>
        <v>44.990031963620787</v>
      </c>
      <c r="AK93" s="6">
        <f>IFERROR(INDEX(Sales!$D$5:$ABF$18,MATCH(UsagePerHour!$B93,Sales!$C$5:$C$18,0),MATCH(UsagePerHour!AK$4,Sales!$D$3:$ABF$3,0))/AK$2*INDEX(Usage!$D$5:$ABF$11,MATCH(UsagePerHour!$B$84,Usage!$C$5:$C$11,0),MATCH(UsagePerHour!AK$4,Usage!$D$3:$ABF$3,0)),"")</f>
        <v>450.81742327817847</v>
      </c>
      <c r="AL93" s="6">
        <f>IFERROR(INDEX(Sales!$D$5:$ABF$18,MATCH(UsagePerHour!$B93,Sales!$C$5:$C$18,0),MATCH(UsagePerHour!AL$4,Sales!$D$3:$ABF$3,0))/AL$2*INDEX(Usage!$D$5:$ABF$11,MATCH(UsagePerHour!$B$84,Usage!$C$5:$C$11,0),MATCH(UsagePerHour!AL$4,Usage!$D$3:$ABF$3,0)),"")</f>
        <v>116.04944407434205</v>
      </c>
      <c r="AM93" s="6">
        <f>IFERROR(INDEX(Sales!$D$5:$ABF$18,MATCH(UsagePerHour!$B93,Sales!$C$5:$C$18,0),MATCH(UsagePerHour!AM$4,Sales!$D$3:$ABF$3,0))/AM$2*INDEX(Usage!$D$5:$ABF$11,MATCH(UsagePerHour!$B$84,Usage!$C$5:$C$11,0),MATCH(UsagePerHour!AM$4,Usage!$D$3:$ABF$3,0)),"")</f>
        <v>62.004202956646388</v>
      </c>
      <c r="AN93" s="6">
        <f>IFERROR(INDEX(Sales!$D$5:$ABF$18,MATCH(UsagePerHour!$B93,Sales!$C$5:$C$18,0),MATCH(UsagePerHour!AN$4,Sales!$D$3:$ABF$3,0))/AN$2*INDEX(Usage!$D$5:$ABF$11,MATCH(UsagePerHour!$B$84,Usage!$C$5:$C$11,0),MATCH(UsagePerHour!AN$4,Usage!$D$3:$ABF$3,0)),"")</f>
        <v>115.78778443113772</v>
      </c>
      <c r="AO93" s="6">
        <f>IFERROR(INDEX(Sales!$D$5:$ABF$18,MATCH(UsagePerHour!$B93,Sales!$C$5:$C$18,0),MATCH(UsagePerHour!AO$4,Sales!$D$3:$ABF$3,0))/AO$2*INDEX(Usage!$D$5:$ABF$11,MATCH(UsagePerHour!$B$84,Usage!$C$5:$C$11,0),MATCH(UsagePerHour!AO$4,Usage!$D$3:$ABF$3,0)),"")</f>
        <v>36.25336503469358</v>
      </c>
      <c r="AP93" s="6">
        <f>IFERROR(INDEX(Sales!$D$5:$ABF$18,MATCH(UsagePerHour!$B93,Sales!$C$5:$C$18,0),MATCH(UsagePerHour!AP$4,Sales!$D$3:$ABF$3,0))/AP$2*INDEX(Usage!$D$5:$ABF$11,MATCH(UsagePerHour!$B$84,Usage!$C$5:$C$11,0),MATCH(UsagePerHour!AP$4,Usage!$D$3:$ABF$3,0)),"")</f>
        <v>67.465825896435632</v>
      </c>
      <c r="AQ93" s="6">
        <f>IFERROR(INDEX(Sales!$D$5:$ABF$18,MATCH(UsagePerHour!$B93,Sales!$C$5:$C$18,0),MATCH(UsagePerHour!AQ$4,Sales!$D$3:$ABF$3,0))/AQ$2*INDEX(Usage!$D$5:$ABF$11,MATCH(UsagePerHour!$B$84,Usage!$C$5:$C$11,0),MATCH(UsagePerHour!AQ$4,Usage!$D$3:$ABF$3,0)),"")</f>
        <v>44.990031963620787</v>
      </c>
      <c r="AR93" s="6">
        <f>IFERROR(INDEX(Sales!$D$5:$ABF$18,MATCH(UsagePerHour!$B93,Sales!$C$5:$C$18,0),MATCH(UsagePerHour!AR$4,Sales!$D$3:$ABF$3,0))/AR$2*INDEX(Usage!$D$5:$ABF$11,MATCH(UsagePerHour!$B$84,Usage!$C$5:$C$11,0),MATCH(UsagePerHour!AR$4,Usage!$D$3:$ABF$3,0)),"")</f>
        <v>450.81742327817847</v>
      </c>
      <c r="AS93" s="6">
        <f>IFERROR(INDEX(Sales!$D$5:$ABF$18,MATCH(UsagePerHour!$B93,Sales!$C$5:$C$18,0),MATCH(UsagePerHour!AS$4,Sales!$D$3:$ABF$3,0))/AS$2*INDEX(Usage!$D$5:$ABF$11,MATCH(UsagePerHour!$B$84,Usage!$C$5:$C$11,0),MATCH(UsagePerHour!AS$4,Usage!$D$3:$ABF$3,0)),"")</f>
        <v>116.04944407434205</v>
      </c>
      <c r="AT93" s="6">
        <f>IFERROR(INDEX(Sales!$D$5:$ABF$18,MATCH(UsagePerHour!$B93,Sales!$C$5:$C$18,0),MATCH(UsagePerHour!AT$4,Sales!$D$3:$ABF$3,0))/AT$2*INDEX(Usage!$D$5:$ABF$11,MATCH(UsagePerHour!$B$84,Usage!$C$5:$C$11,0),MATCH(UsagePerHour!AT$4,Usage!$D$3:$ABF$3,0)),"")</f>
        <v>62.004202956646388</v>
      </c>
      <c r="AU93" s="6">
        <f>IFERROR(INDEX(Sales!$D$5:$ABF$18,MATCH(UsagePerHour!$B93,Sales!$C$5:$C$18,0),MATCH(UsagePerHour!AU$4,Sales!$D$3:$ABF$3,0))/AU$2*INDEX(Usage!$D$5:$ABF$11,MATCH(UsagePerHour!$B$84,Usage!$C$5:$C$11,0),MATCH(UsagePerHour!AU$4,Usage!$D$3:$ABF$3,0)),"")</f>
        <v>115.78778443113772</v>
      </c>
      <c r="AV93" s="6">
        <f>IFERROR(INDEX(Sales!$D$5:$ABF$18,MATCH(UsagePerHour!$B93,Sales!$C$5:$C$18,0),MATCH(UsagePerHour!AV$4,Sales!$D$3:$ABF$3,0))/AV$2*INDEX(Usage!$D$5:$ABF$11,MATCH(UsagePerHour!$B$84,Usage!$C$5:$C$11,0),MATCH(UsagePerHour!AV$4,Usage!$D$3:$ABF$3,0)),"")</f>
        <v>36.25336503469358</v>
      </c>
      <c r="AW93" s="6">
        <f>IFERROR(INDEX(Sales!$D$5:$ABF$18,MATCH(UsagePerHour!$B93,Sales!$C$5:$C$18,0),MATCH(UsagePerHour!AW$4,Sales!$D$3:$ABF$3,0))/AW$2*INDEX(Usage!$D$5:$ABF$11,MATCH(UsagePerHour!$B$84,Usage!$C$5:$C$11,0),MATCH(UsagePerHour!AW$4,Usage!$D$3:$ABF$3,0)),"")</f>
        <v>67.465825896435632</v>
      </c>
      <c r="AX93" s="6">
        <f>IFERROR(INDEX(Sales!$D$5:$ABF$18,MATCH(UsagePerHour!$B93,Sales!$C$5:$C$18,0),MATCH(UsagePerHour!AX$4,Sales!$D$3:$ABF$3,0))/AX$2*INDEX(Usage!$D$5:$ABF$11,MATCH(UsagePerHour!$B$84,Usage!$C$5:$C$11,0),MATCH(UsagePerHour!AX$4,Usage!$D$3:$ABF$3,0)),"")</f>
        <v>44.990031963620787</v>
      </c>
      <c r="AY93" s="6">
        <f>IFERROR(INDEX(Sales!$D$5:$ABF$18,MATCH(UsagePerHour!$B93,Sales!$C$5:$C$18,0),MATCH(UsagePerHour!AY$4,Sales!$D$3:$ABF$3,0))/AY$2*INDEX(Usage!$D$5:$ABF$11,MATCH(UsagePerHour!$B$84,Usage!$C$5:$C$11,0),MATCH(UsagePerHour!AY$4,Usage!$D$3:$ABF$3,0)),"")</f>
        <v>450.81742327817847</v>
      </c>
      <c r="AZ93" s="6">
        <f>IFERROR(INDEX(Sales!$D$5:$ABF$18,MATCH(UsagePerHour!$B93,Sales!$C$5:$C$18,0),MATCH(UsagePerHour!AZ$4,Sales!$D$3:$ABF$3,0))/AZ$2*INDEX(Usage!$D$5:$ABF$11,MATCH(UsagePerHour!$B$84,Usage!$C$5:$C$11,0),MATCH(UsagePerHour!AZ$4,Usage!$D$3:$ABF$3,0)),"")</f>
        <v>116.04944407434205</v>
      </c>
      <c r="BA93" s="6">
        <f>IFERROR(INDEX(Sales!$D$5:$ABF$18,MATCH(UsagePerHour!$B93,Sales!$C$5:$C$18,0),MATCH(UsagePerHour!BA$4,Sales!$D$3:$ABF$3,0))/BA$2*INDEX(Usage!$D$5:$ABF$11,MATCH(UsagePerHour!$B$84,Usage!$C$5:$C$11,0),MATCH(UsagePerHour!BA$4,Usage!$D$3:$ABF$3,0)),"")</f>
        <v>62.004202956646388</v>
      </c>
      <c r="BB93" s="6">
        <f>IFERROR(INDEX(Sales!$D$5:$ABF$18,MATCH(UsagePerHour!$B93,Sales!$C$5:$C$18,0),MATCH(UsagePerHour!BB$4,Sales!$D$3:$ABF$3,0))/BB$2*INDEX(Usage!$D$5:$ABF$11,MATCH(UsagePerHour!$B$84,Usage!$C$5:$C$11,0),MATCH(UsagePerHour!BB$4,Usage!$D$3:$ABF$3,0)),"")</f>
        <v>115.78778443113772</v>
      </c>
      <c r="BC93" s="6">
        <f>IFERROR(INDEX(Sales!$D$5:$ABF$18,MATCH(UsagePerHour!$B93,Sales!$C$5:$C$18,0),MATCH(UsagePerHour!BC$4,Sales!$D$3:$ABF$3,0))/BC$2*INDEX(Usage!$D$5:$ABF$11,MATCH(UsagePerHour!$B$84,Usage!$C$5:$C$11,0),MATCH(UsagePerHour!BC$4,Usage!$D$3:$ABF$3,0)),"")</f>
        <v>36.25336503469358</v>
      </c>
      <c r="BD93" s="6">
        <f>IFERROR(INDEX(Sales!$D$5:$ABF$18,MATCH(UsagePerHour!$B93,Sales!$C$5:$C$18,0),MATCH(UsagePerHour!BD$4,Sales!$D$3:$ABF$3,0))/BD$2*INDEX(Usage!$D$5:$ABF$11,MATCH(UsagePerHour!$B$84,Usage!$C$5:$C$11,0),MATCH(UsagePerHour!BD$4,Usage!$D$3:$ABF$3,0)),"")</f>
        <v>67.465825896435632</v>
      </c>
      <c r="BE93" s="6">
        <f>IFERROR(INDEX(Sales!$D$5:$ABF$18,MATCH(UsagePerHour!$B93,Sales!$C$5:$C$18,0),MATCH(UsagePerHour!BE$4,Sales!$D$3:$ABF$3,0))/BE$2*INDEX(Usage!$D$5:$ABF$11,MATCH(UsagePerHour!$B$84,Usage!$C$5:$C$11,0),MATCH(UsagePerHour!BE$4,Usage!$D$3:$ABF$3,0)),"")</f>
        <v>44.990031963620787</v>
      </c>
      <c r="BF93" s="6">
        <f>IFERROR(INDEX(Sales!$D$5:$ABF$18,MATCH(UsagePerHour!$B93,Sales!$C$5:$C$18,0),MATCH(UsagePerHour!BF$4,Sales!$D$3:$ABF$3,0))/BF$2*INDEX(Usage!$D$5:$ABF$11,MATCH(UsagePerHour!$B$84,Usage!$C$5:$C$11,0),MATCH(UsagePerHour!BF$4,Usage!$D$3:$ABF$3,0)),"")</f>
        <v>450.81742327817847</v>
      </c>
      <c r="BG93" s="6">
        <f>IFERROR(INDEX(Sales!$D$5:$ABF$18,MATCH(UsagePerHour!$B93,Sales!$C$5:$C$18,0),MATCH(UsagePerHour!BG$4,Sales!$D$3:$ABF$3,0))/BG$2*INDEX(Usage!$D$5:$ABF$11,MATCH(UsagePerHour!$B$84,Usage!$C$5:$C$11,0),MATCH(UsagePerHour!BG$4,Usage!$D$3:$ABF$3,0)),"")</f>
        <v>116.04944407434205</v>
      </c>
      <c r="BH93" s="6">
        <f>IFERROR(INDEX(Sales!$D$5:$ABF$18,MATCH(UsagePerHour!$B93,Sales!$C$5:$C$18,0),MATCH(UsagePerHour!BH$4,Sales!$D$3:$ABF$3,0))/BH$2*INDEX(Usage!$D$5:$ABF$11,MATCH(UsagePerHour!$B$84,Usage!$C$5:$C$11,0),MATCH(UsagePerHour!BH$4,Usage!$D$3:$ABF$3,0)),"")</f>
        <v>62.004202956646388</v>
      </c>
      <c r="BI93" s="6">
        <f>IFERROR(INDEX(Sales!$D$5:$ABF$18,MATCH(UsagePerHour!$B93,Sales!$C$5:$C$18,0),MATCH(UsagePerHour!BI$4,Sales!$D$3:$ABF$3,0))/BI$2*INDEX(Usage!$D$5:$ABF$11,MATCH(UsagePerHour!$B$84,Usage!$C$5:$C$11,0),MATCH(UsagePerHour!BI$4,Usage!$D$3:$ABF$3,0)),"")</f>
        <v>115.78778443113772</v>
      </c>
      <c r="BJ93" s="6">
        <f>IFERROR(INDEX(Sales!$D$5:$ABF$18,MATCH(UsagePerHour!$B93,Sales!$C$5:$C$18,0),MATCH(UsagePerHour!BJ$4,Sales!$D$3:$ABF$3,0))/BJ$2*INDEX(Usage!$D$5:$ABF$11,MATCH(UsagePerHour!$B$84,Usage!$C$5:$C$11,0),MATCH(UsagePerHour!BJ$4,Usage!$D$3:$ABF$3,0)),"")</f>
        <v>36.25336503469358</v>
      </c>
      <c r="BK93" s="6">
        <f>IFERROR(INDEX(Sales!$D$5:$ABF$18,MATCH(UsagePerHour!$B93,Sales!$C$5:$C$18,0),MATCH(UsagePerHour!BK$4,Sales!$D$3:$ABF$3,0))/BK$2*INDEX(Usage!$D$5:$ABF$11,MATCH(UsagePerHour!$B$84,Usage!$C$5:$C$11,0),MATCH(UsagePerHour!BK$4,Usage!$D$3:$ABF$3,0)),"")</f>
        <v>67.465825896435632</v>
      </c>
      <c r="BL93" s="6">
        <f>IFERROR(INDEX(Sales!$D$5:$ABF$18,MATCH(UsagePerHour!$B93,Sales!$C$5:$C$18,0),MATCH(UsagePerHour!BL$4,Sales!$D$3:$ABF$3,0))/BL$2*INDEX(Usage!$D$5:$ABF$11,MATCH(UsagePerHour!$B$84,Usage!$C$5:$C$11,0),MATCH(UsagePerHour!BL$4,Usage!$D$3:$ABF$3,0)),"")</f>
        <v>44.990031963620787</v>
      </c>
      <c r="BM93" s="6">
        <f>IFERROR(INDEX(Sales!$D$5:$ABF$18,MATCH(UsagePerHour!$B93,Sales!$C$5:$C$18,0),MATCH(UsagePerHour!BM$4,Sales!$D$3:$ABF$3,0))/BM$2*INDEX(Usage!$D$5:$ABF$11,MATCH(UsagePerHour!$B$84,Usage!$C$5:$C$11,0),MATCH(UsagePerHour!BM$4,Usage!$D$3:$ABF$3,0)),"")</f>
        <v>450.81742327817847</v>
      </c>
      <c r="BN93" s="6">
        <f>IFERROR(INDEX(Sales!$D$5:$ABF$18,MATCH(UsagePerHour!$B93,Sales!$C$5:$C$18,0),MATCH(UsagePerHour!BN$4,Sales!$D$3:$ABF$3,0))/BN$2*INDEX(Usage!$D$5:$ABF$11,MATCH(UsagePerHour!$B$84,Usage!$C$5:$C$11,0),MATCH(UsagePerHour!BN$4,Usage!$D$3:$ABF$3,0)),"")</f>
        <v>116.04944407434205</v>
      </c>
      <c r="BO93" s="6">
        <f>IFERROR(INDEX(Sales!$D$5:$ABF$18,MATCH(UsagePerHour!$B93,Sales!$C$5:$C$18,0),MATCH(UsagePerHour!BO$4,Sales!$D$3:$ABF$3,0))/BO$2*INDEX(Usage!$D$5:$ABF$11,MATCH(UsagePerHour!$B$84,Usage!$C$5:$C$11,0),MATCH(UsagePerHour!BO$4,Usage!$D$3:$ABF$3,0)),"")</f>
        <v>62.004202956646388</v>
      </c>
      <c r="BP93" s="6">
        <f>IFERROR(INDEX(Sales!$D$5:$ABF$18,MATCH(UsagePerHour!$B93,Sales!$C$5:$C$18,0),MATCH(UsagePerHour!BP$4,Sales!$D$3:$ABF$3,0))/BP$2*INDEX(Usage!$D$5:$ABF$11,MATCH(UsagePerHour!$B$84,Usage!$C$5:$C$11,0),MATCH(UsagePerHour!BP$4,Usage!$D$3:$ABF$3,0)),"")</f>
        <v>115.78778443113772</v>
      </c>
      <c r="BQ93" s="6">
        <f>IFERROR(INDEX(Sales!$D$5:$ABF$18,MATCH(UsagePerHour!$B93,Sales!$C$5:$C$18,0),MATCH(UsagePerHour!BQ$4,Sales!$D$3:$ABF$3,0))/BQ$2*INDEX(Usage!$D$5:$ABF$11,MATCH(UsagePerHour!$B$84,Usage!$C$5:$C$11,0),MATCH(UsagePerHour!BQ$4,Usage!$D$3:$ABF$3,0)),"")</f>
        <v>36.25336503469358</v>
      </c>
      <c r="BR93" s="6">
        <f>IFERROR(INDEX(Sales!$D$5:$ABF$18,MATCH(UsagePerHour!$B93,Sales!$C$5:$C$18,0),MATCH(UsagePerHour!BR$4,Sales!$D$3:$ABF$3,0))/BR$2*INDEX(Usage!$D$5:$ABF$11,MATCH(UsagePerHour!$B$84,Usage!$C$5:$C$11,0),MATCH(UsagePerHour!BR$4,Usage!$D$3:$ABF$3,0)),"")</f>
        <v>67.465825896435632</v>
      </c>
      <c r="BS93" s="6">
        <f>IFERROR(INDEX(Sales!$D$5:$ABF$18,MATCH(UsagePerHour!$B93,Sales!$C$5:$C$18,0),MATCH(UsagePerHour!BS$4,Sales!$D$3:$ABF$3,0))/BS$2*INDEX(Usage!$D$5:$ABF$11,MATCH(UsagePerHour!$B$84,Usage!$C$5:$C$11,0),MATCH(UsagePerHour!BS$4,Usage!$D$3:$ABF$3,0)),"")</f>
        <v>44.990031963620787</v>
      </c>
      <c r="BT93" s="6">
        <f>IFERROR(INDEX(Sales!$D$5:$ABF$18,MATCH(UsagePerHour!$B93,Sales!$C$5:$C$18,0),MATCH(UsagePerHour!BT$4,Sales!$D$3:$ABF$3,0))/BT$2*INDEX(Usage!$D$5:$ABF$11,MATCH(UsagePerHour!$B$84,Usage!$C$5:$C$11,0),MATCH(UsagePerHour!BT$4,Usage!$D$3:$ABF$3,0)),"")</f>
        <v>450.81742327817847</v>
      </c>
      <c r="BU93" s="6">
        <f>IFERROR(INDEX(Sales!$D$5:$ABF$18,MATCH(UsagePerHour!$B93,Sales!$C$5:$C$18,0),MATCH(UsagePerHour!BU$4,Sales!$D$3:$ABF$3,0))/BU$2*INDEX(Usage!$D$5:$ABF$11,MATCH(UsagePerHour!$B$84,Usage!$C$5:$C$11,0),MATCH(UsagePerHour!BU$4,Usage!$D$3:$ABF$3,0)),"")</f>
        <v>116.04944407434205</v>
      </c>
      <c r="BV93" s="6">
        <f>IFERROR(INDEX(Sales!$D$5:$ABF$18,MATCH(UsagePerHour!$B93,Sales!$C$5:$C$18,0),MATCH(UsagePerHour!BV$4,Sales!$D$3:$ABF$3,0))/BV$2*INDEX(Usage!$D$5:$ABF$11,MATCH(UsagePerHour!$B$84,Usage!$C$5:$C$11,0),MATCH(UsagePerHour!BV$4,Usage!$D$3:$ABF$3,0)),"")</f>
        <v>62.004202956646388</v>
      </c>
      <c r="BW93" s="6">
        <f>IFERROR(INDEX(Sales!$D$5:$ABF$18,MATCH(UsagePerHour!$B93,Sales!$C$5:$C$18,0),MATCH(UsagePerHour!BW$4,Sales!$D$3:$ABF$3,0))/BW$2*INDEX(Usage!$D$5:$ABF$11,MATCH(UsagePerHour!$B$84,Usage!$C$5:$C$11,0),MATCH(UsagePerHour!BW$4,Usage!$D$3:$ABF$3,0)),"")</f>
        <v>115.78778443113772</v>
      </c>
      <c r="BX93" s="6">
        <f>IFERROR(INDEX(Sales!$D$5:$ABF$18,MATCH(UsagePerHour!$B93,Sales!$C$5:$C$18,0),MATCH(UsagePerHour!BX$4,Sales!$D$3:$ABF$3,0))/BX$2*INDEX(Usage!$D$5:$ABF$11,MATCH(UsagePerHour!$B$84,Usage!$C$5:$C$11,0),MATCH(UsagePerHour!BX$4,Usage!$D$3:$ABF$3,0)),"")</f>
        <v>36.25336503469358</v>
      </c>
      <c r="BY93" s="6">
        <f>IFERROR(INDEX(Sales!$D$5:$ABF$18,MATCH(UsagePerHour!$B93,Sales!$C$5:$C$18,0),MATCH(UsagePerHour!BY$4,Sales!$D$3:$ABF$3,0))/BY$2*INDEX(Usage!$D$5:$ABF$11,MATCH(UsagePerHour!$B$84,Usage!$C$5:$C$11,0),MATCH(UsagePerHour!BY$4,Usage!$D$3:$ABF$3,0)),"")</f>
        <v>67.465825896435632</v>
      </c>
      <c r="BZ93" s="6">
        <f>IFERROR(INDEX(Sales!$D$5:$ABF$18,MATCH(UsagePerHour!$B93,Sales!$C$5:$C$18,0),MATCH(UsagePerHour!BZ$4,Sales!$D$3:$ABF$3,0))/BZ$2*INDEX(Usage!$D$5:$ABF$11,MATCH(UsagePerHour!$B$84,Usage!$C$5:$C$11,0),MATCH(UsagePerHour!BZ$4,Usage!$D$3:$ABF$3,0)),"")</f>
        <v>44.990031963620787</v>
      </c>
      <c r="CA93" s="6">
        <f>IFERROR(INDEX(Sales!$D$5:$ABF$18,MATCH(UsagePerHour!$B93,Sales!$C$5:$C$18,0),MATCH(UsagePerHour!CA$4,Sales!$D$3:$ABF$3,0))/CA$2*INDEX(Usage!$D$5:$ABF$11,MATCH(UsagePerHour!$B$84,Usage!$C$5:$C$11,0),MATCH(UsagePerHour!CA$4,Usage!$D$3:$ABF$3,0)),"")</f>
        <v>450.81742327817847</v>
      </c>
      <c r="CB93" s="6">
        <f>IFERROR(INDEX(Sales!$D$5:$ABF$18,MATCH(UsagePerHour!$B93,Sales!$C$5:$C$18,0),MATCH(UsagePerHour!CB$4,Sales!$D$3:$ABF$3,0))/CB$2*INDEX(Usage!$D$5:$ABF$11,MATCH(UsagePerHour!$B$84,Usage!$C$5:$C$11,0),MATCH(UsagePerHour!CB$4,Usage!$D$3:$ABF$3,0)),"")</f>
        <v>116.04944407434205</v>
      </c>
      <c r="CC93" s="6">
        <f>IFERROR(INDEX(Sales!$D$5:$ABF$18,MATCH(UsagePerHour!$B93,Sales!$C$5:$C$18,0),MATCH(UsagePerHour!CC$4,Sales!$D$3:$ABF$3,0))/CC$2*INDEX(Usage!$D$5:$ABF$11,MATCH(UsagePerHour!$B$84,Usage!$C$5:$C$11,0),MATCH(UsagePerHour!CC$4,Usage!$D$3:$ABF$3,0)),"")</f>
        <v>62.004202956646388</v>
      </c>
      <c r="CD93" s="6">
        <f>IFERROR(INDEX(Sales!$D$5:$ABF$18,MATCH(UsagePerHour!$B93,Sales!$C$5:$C$18,0),MATCH(UsagePerHour!CD$4,Sales!$D$3:$ABF$3,0))/CD$2*INDEX(Usage!$D$5:$ABF$11,MATCH(UsagePerHour!$B$84,Usage!$C$5:$C$11,0),MATCH(UsagePerHour!CD$4,Usage!$D$3:$ABF$3,0)),"")</f>
        <v>115.78778443113772</v>
      </c>
      <c r="CE93" s="6">
        <f>IFERROR(INDEX(Sales!$D$5:$ABF$18,MATCH(UsagePerHour!$B93,Sales!$C$5:$C$18,0),MATCH(UsagePerHour!CE$4,Sales!$D$3:$ABF$3,0))/CE$2*INDEX(Usage!$D$5:$ABF$11,MATCH(UsagePerHour!$B$84,Usage!$C$5:$C$11,0),MATCH(UsagePerHour!CE$4,Usage!$D$3:$ABF$3,0)),"")</f>
        <v>36.25336503469358</v>
      </c>
      <c r="CF93" s="6">
        <f>IFERROR(INDEX(Sales!$D$5:$ABF$18,MATCH(UsagePerHour!$B93,Sales!$C$5:$C$18,0),MATCH(UsagePerHour!CF$4,Sales!$D$3:$ABF$3,0))/CF$2*INDEX(Usage!$D$5:$ABF$11,MATCH(UsagePerHour!$B$84,Usage!$C$5:$C$11,0),MATCH(UsagePerHour!CF$4,Usage!$D$3:$ABF$3,0)),"")</f>
        <v>67.465825896435632</v>
      </c>
      <c r="CG93" s="6">
        <f>IFERROR(INDEX(Sales!$D$5:$ABF$18,MATCH(UsagePerHour!$B93,Sales!$C$5:$C$18,0),MATCH(UsagePerHour!CG$4,Sales!$D$3:$ABF$3,0))/CG$2*INDEX(Usage!$D$5:$ABF$11,MATCH(UsagePerHour!$B$84,Usage!$C$5:$C$11,0),MATCH(UsagePerHour!CG$4,Usage!$D$3:$ABF$3,0)),"")</f>
        <v>44.990031963620787</v>
      </c>
      <c r="CH93" s="6">
        <f>IFERROR(INDEX(Sales!$D$5:$ABF$18,MATCH(UsagePerHour!$B93,Sales!$C$5:$C$18,0),MATCH(UsagePerHour!CH$4,Sales!$D$3:$ABF$3,0))/CH$2*INDEX(Usage!$D$5:$ABF$11,MATCH(UsagePerHour!$B$84,Usage!$C$5:$C$11,0),MATCH(UsagePerHour!CH$4,Usage!$D$3:$ABF$3,0)),"")</f>
        <v>450.81742327817847</v>
      </c>
      <c r="CI93" s="6">
        <f>IFERROR(INDEX(Sales!$D$5:$ABF$18,MATCH(UsagePerHour!$B93,Sales!$C$5:$C$18,0),MATCH(UsagePerHour!CI$4,Sales!$D$3:$ABF$3,0))/CI$2*INDEX(Usage!$D$5:$ABF$11,MATCH(UsagePerHour!$B$84,Usage!$C$5:$C$11,0),MATCH(UsagePerHour!CI$4,Usage!$D$3:$ABF$3,0)),"")</f>
        <v>116.04944407434205</v>
      </c>
      <c r="CJ93" s="6">
        <f>IFERROR(INDEX(Sales!$D$5:$ABF$18,MATCH(UsagePerHour!$B93,Sales!$C$5:$C$18,0),MATCH(UsagePerHour!CJ$4,Sales!$D$3:$ABF$3,0))/CJ$2*INDEX(Usage!$D$5:$ABF$11,MATCH(UsagePerHour!$B$84,Usage!$C$5:$C$11,0),MATCH(UsagePerHour!CJ$4,Usage!$D$3:$ABF$3,0)),"")</f>
        <v>62.004202956646388</v>
      </c>
      <c r="CK93" s="6">
        <f>IFERROR(INDEX(Sales!$D$5:$ABF$18,MATCH(UsagePerHour!$B93,Sales!$C$5:$C$18,0),MATCH(UsagePerHour!CK$4,Sales!$D$3:$ABF$3,0))/CK$2*INDEX(Usage!$D$5:$ABF$11,MATCH(UsagePerHour!$B$84,Usage!$C$5:$C$11,0),MATCH(UsagePerHour!CK$4,Usage!$D$3:$ABF$3,0)),"")</f>
        <v>115.78778443113772</v>
      </c>
      <c r="CL93" s="6">
        <f>IFERROR(INDEX(Sales!$D$5:$ABF$18,MATCH(UsagePerHour!$B93,Sales!$C$5:$C$18,0),MATCH(UsagePerHour!CL$4,Sales!$D$3:$ABF$3,0))/CL$2*INDEX(Usage!$D$5:$ABF$11,MATCH(UsagePerHour!$B$84,Usage!$C$5:$C$11,0),MATCH(UsagePerHour!CL$4,Usage!$D$3:$ABF$3,0)),"")</f>
        <v>36.25336503469358</v>
      </c>
      <c r="CM93" s="6">
        <f>IFERROR(INDEX(Sales!$D$5:$ABF$18,MATCH(UsagePerHour!$B93,Sales!$C$5:$C$18,0),MATCH(UsagePerHour!CM$4,Sales!$D$3:$ABF$3,0))/CM$2*INDEX(Usage!$D$5:$ABF$11,MATCH(UsagePerHour!$B$84,Usage!$C$5:$C$11,0),MATCH(UsagePerHour!CM$4,Usage!$D$3:$ABF$3,0)),"")</f>
        <v>67.465825896435632</v>
      </c>
      <c r="CN93" s="6">
        <f>IFERROR(INDEX(Sales!$D$5:$ABF$18,MATCH(UsagePerHour!$B93,Sales!$C$5:$C$18,0),MATCH(UsagePerHour!CN$4,Sales!$D$3:$ABF$3,0))/CN$2*INDEX(Usage!$D$5:$ABF$11,MATCH(UsagePerHour!$B$84,Usage!$C$5:$C$11,0),MATCH(UsagePerHour!CN$4,Usage!$D$3:$ABF$3,0)),"")</f>
        <v>44.990031963620787</v>
      </c>
      <c r="CO93" s="6">
        <f>IFERROR(INDEX(Sales!$D$5:$ABF$18,MATCH(UsagePerHour!$B93,Sales!$C$5:$C$18,0),MATCH(UsagePerHour!CO$4,Sales!$D$3:$ABF$3,0))/CO$2*INDEX(Usage!$D$5:$ABF$11,MATCH(UsagePerHour!$B$84,Usage!$C$5:$C$11,0),MATCH(UsagePerHour!CO$4,Usage!$D$3:$ABF$3,0)),"")</f>
        <v>450.81742327817847</v>
      </c>
      <c r="CP93" s="6">
        <f>IFERROR(INDEX(Sales!$D$5:$ABF$18,MATCH(UsagePerHour!$B93,Sales!$C$5:$C$18,0),MATCH(UsagePerHour!CP$4,Sales!$D$3:$ABF$3,0))/CP$2*INDEX(Usage!$D$5:$ABF$11,MATCH(UsagePerHour!$B$84,Usage!$C$5:$C$11,0),MATCH(UsagePerHour!CP$4,Usage!$D$3:$ABF$3,0)),"")</f>
        <v>116.04944407434205</v>
      </c>
      <c r="CQ93" s="6">
        <f>IFERROR(INDEX(Sales!$D$5:$ABF$18,MATCH(UsagePerHour!$B93,Sales!$C$5:$C$18,0),MATCH(UsagePerHour!CQ$4,Sales!$D$3:$ABF$3,0))/CQ$2*INDEX(Usage!$D$5:$ABF$11,MATCH(UsagePerHour!$B$84,Usage!$C$5:$C$11,0),MATCH(UsagePerHour!CQ$4,Usage!$D$3:$ABF$3,0)),"")</f>
        <v>62.004202956646388</v>
      </c>
      <c r="CR93" s="6">
        <f>IFERROR(INDEX(Sales!$D$5:$ABF$18,MATCH(UsagePerHour!$B93,Sales!$C$5:$C$18,0),MATCH(UsagePerHour!CR$4,Sales!$D$3:$ABF$3,0))/CR$2*INDEX(Usage!$D$5:$ABF$11,MATCH(UsagePerHour!$B$84,Usage!$C$5:$C$11,0),MATCH(UsagePerHour!CR$4,Usage!$D$3:$ABF$3,0)),"")</f>
        <v>115.78778443113772</v>
      </c>
      <c r="CS93" s="6">
        <f>IFERROR(INDEX(Sales!$D$5:$ABF$18,MATCH(UsagePerHour!$B93,Sales!$C$5:$C$18,0),MATCH(UsagePerHour!CS$4,Sales!$D$3:$ABF$3,0))/CS$2*INDEX(Usage!$D$5:$ABF$11,MATCH(UsagePerHour!$B$84,Usage!$C$5:$C$11,0),MATCH(UsagePerHour!CS$4,Usage!$D$3:$ABF$3,0)),"")</f>
        <v>36.25336503469358</v>
      </c>
      <c r="CT93" s="6">
        <f>IFERROR(INDEX(Sales!$D$5:$ABF$18,MATCH(UsagePerHour!$B93,Sales!$C$5:$C$18,0),MATCH(UsagePerHour!CT$4,Sales!$D$3:$ABF$3,0))/CT$2*INDEX(Usage!$D$5:$ABF$11,MATCH(UsagePerHour!$B$84,Usage!$C$5:$C$11,0),MATCH(UsagePerHour!CT$4,Usage!$D$3:$ABF$3,0)),"")</f>
        <v>67.465825896435632</v>
      </c>
      <c r="CU93" s="6">
        <f>IFERROR(INDEX(Sales!$D$5:$ABF$18,MATCH(UsagePerHour!$B93,Sales!$C$5:$C$18,0),MATCH(UsagePerHour!CU$4,Sales!$D$3:$ABF$3,0))/CU$2*INDEX(Usage!$D$5:$ABF$11,MATCH(UsagePerHour!$B$84,Usage!$C$5:$C$11,0),MATCH(UsagePerHour!CU$4,Usage!$D$3:$ABF$3,0)),"")</f>
        <v>44.990031963620787</v>
      </c>
      <c r="CV93" s="6">
        <f>IFERROR(INDEX(Sales!$D$5:$ABF$18,MATCH(UsagePerHour!$B93,Sales!$C$5:$C$18,0),MATCH(UsagePerHour!CV$4,Sales!$D$3:$ABF$3,0))/CV$2*INDEX(Usage!$D$5:$ABF$11,MATCH(UsagePerHour!$B$84,Usage!$C$5:$C$11,0),MATCH(UsagePerHour!CV$4,Usage!$D$3:$ABF$3,0)),"")</f>
        <v>450.81742327817847</v>
      </c>
      <c r="CW93" s="6">
        <f>IFERROR(INDEX(Sales!$D$5:$ABF$18,MATCH(UsagePerHour!$B93,Sales!$C$5:$C$18,0),MATCH(UsagePerHour!CW$4,Sales!$D$3:$ABF$3,0))/CW$2*INDEX(Usage!$D$5:$ABF$11,MATCH(UsagePerHour!$B$84,Usage!$C$5:$C$11,0),MATCH(UsagePerHour!CW$4,Usage!$D$3:$ABF$3,0)),"")</f>
        <v>116.04944407434205</v>
      </c>
      <c r="CX93" s="6">
        <f>IFERROR(INDEX(Sales!$D$5:$ABF$18,MATCH(UsagePerHour!$B93,Sales!$C$5:$C$18,0),MATCH(UsagePerHour!CX$4,Sales!$D$3:$ABF$3,0))/CX$2*INDEX(Usage!$D$5:$ABF$11,MATCH(UsagePerHour!$B$84,Usage!$C$5:$C$11,0),MATCH(UsagePerHour!CX$4,Usage!$D$3:$ABF$3,0)),"")</f>
        <v>62.004202956646388</v>
      </c>
      <c r="CY93" s="6">
        <f>IFERROR(INDEX(Sales!$D$5:$ABF$18,MATCH(UsagePerHour!$B93,Sales!$C$5:$C$18,0),MATCH(UsagePerHour!CY$4,Sales!$D$3:$ABF$3,0))/CY$2*INDEX(Usage!$D$5:$ABF$11,MATCH(UsagePerHour!$B$84,Usage!$C$5:$C$11,0),MATCH(UsagePerHour!CY$4,Usage!$D$3:$ABF$3,0)),"")</f>
        <v>115.78778443113772</v>
      </c>
      <c r="CZ93" s="6">
        <f>IFERROR(INDEX(Sales!$D$5:$ABF$18,MATCH(UsagePerHour!$B93,Sales!$C$5:$C$18,0),MATCH(UsagePerHour!CZ$4,Sales!$D$3:$ABF$3,0))/CZ$2*INDEX(Usage!$D$5:$ABF$11,MATCH(UsagePerHour!$B$84,Usage!$C$5:$C$11,0),MATCH(UsagePerHour!CZ$4,Usage!$D$3:$ABF$3,0)),"")</f>
        <v>36.25336503469358</v>
      </c>
      <c r="DA93" s="6">
        <f>IFERROR(INDEX(Sales!$D$5:$ABF$18,MATCH(UsagePerHour!$B93,Sales!$C$5:$C$18,0),MATCH(UsagePerHour!DA$4,Sales!$D$3:$ABF$3,0))/DA$2*INDEX(Usage!$D$5:$ABF$11,MATCH(UsagePerHour!$B$84,Usage!$C$5:$C$11,0),MATCH(UsagePerHour!DA$4,Usage!$D$3:$ABF$3,0)),"")</f>
        <v>154.04809580838324</v>
      </c>
      <c r="DB93" s="6">
        <f>IFERROR(INDEX(Sales!$D$5:$ABF$18,MATCH(UsagePerHour!$B93,Sales!$C$5:$C$18,0),MATCH(UsagePerHour!DB$4,Sales!$D$3:$ABF$3,0))/DB$2*INDEX(Usage!$D$5:$ABF$11,MATCH(UsagePerHour!$B$84,Usage!$C$5:$C$11,0),MATCH(UsagePerHour!DB$4,Usage!$D$3:$ABF$3,0)),"")</f>
        <v>47.83602244089937</v>
      </c>
      <c r="DC93" s="6">
        <f>IFERROR(INDEX(Sales!$D$5:$ABF$18,MATCH(UsagePerHour!$B93,Sales!$C$5:$C$18,0),MATCH(UsagePerHour!DC$4,Sales!$D$3:$ABF$3,0))/DC$2*INDEX(Usage!$D$5:$ABF$11,MATCH(UsagePerHour!$B$84,Usage!$C$5:$C$11,0),MATCH(UsagePerHour!DC$4,Usage!$D$3:$ABF$3,0)),"")</f>
        <v>169.96355250152962</v>
      </c>
      <c r="DD93" s="6">
        <f>IFERROR(INDEX(Sales!$D$5:$ABF$18,MATCH(UsagePerHour!$B93,Sales!$C$5:$C$18,0),MATCH(UsagePerHour!DD$4,Sales!$D$3:$ABF$3,0))/DD$2*INDEX(Usage!$D$5:$ABF$11,MATCH(UsagePerHour!$B$84,Usage!$C$5:$C$11,0),MATCH(UsagePerHour!DD$4,Usage!$D$3:$ABF$3,0)),"")</f>
        <v>17.643296410350693</v>
      </c>
      <c r="DE93" s="6">
        <f>IFERROR(INDEX(Sales!$D$5:$ABF$18,MATCH(UsagePerHour!$B93,Sales!$C$5:$C$18,0),MATCH(UsagePerHour!DE$4,Sales!$D$3:$ABF$3,0))/DE$2*INDEX(Usage!$D$5:$ABF$11,MATCH(UsagePerHour!$B$84,Usage!$C$5:$C$11,0),MATCH(UsagePerHour!DE$4,Usage!$D$3:$ABF$3,0)),"")</f>
        <v>37.973393960283161</v>
      </c>
      <c r="DF93" s="6">
        <f>IFERROR(INDEX(Sales!$D$5:$ABF$18,MATCH(UsagePerHour!$B93,Sales!$C$5:$C$18,0),MATCH(UsagePerHour!DF$4,Sales!$D$3:$ABF$3,0))/DF$2*INDEX(Usage!$D$5:$ABF$11,MATCH(UsagePerHour!$B$84,Usage!$C$5:$C$11,0),MATCH(UsagePerHour!DF$4,Usage!$D$3:$ABF$3,0)),"")</f>
        <v>35.812944795806544</v>
      </c>
      <c r="DG93" s="6">
        <f>IFERROR(INDEX(Sales!$D$5:$ABF$18,MATCH(UsagePerHour!$B93,Sales!$C$5:$C$18,0),MATCH(UsagePerHour!DG$4,Sales!$D$3:$ABF$3,0))/DG$2*INDEX(Usage!$D$5:$ABF$11,MATCH(UsagePerHour!$B$84,Usage!$C$5:$C$11,0),MATCH(UsagePerHour!DG$4,Usage!$D$3:$ABF$3,0)),"")</f>
        <v>18.013767220637828</v>
      </c>
      <c r="DH93" s="6">
        <f>IFERROR(INDEX(Sales!$D$5:$ABF$18,MATCH(UsagePerHour!$B93,Sales!$C$5:$C$18,0),MATCH(UsagePerHour!DH$4,Sales!$D$3:$ABF$3,0))/DH$2*INDEX(Usage!$D$5:$ABF$11,MATCH(UsagePerHour!$B$84,Usage!$C$5:$C$11,0),MATCH(UsagePerHour!DH$4,Usage!$D$3:$ABF$3,0)),"")</f>
        <v>50.769040907624778</v>
      </c>
      <c r="DI93" s="6">
        <f>IFERROR(INDEX(Sales!$D$5:$ABF$18,MATCH(UsagePerHour!$B93,Sales!$C$5:$C$18,0),MATCH(UsagePerHour!DI$4,Sales!$D$3:$ABF$3,0))/DI$2*INDEX(Usage!$D$5:$ABF$11,MATCH(UsagePerHour!$B$84,Usage!$C$5:$C$11,0),MATCH(UsagePerHour!DI$4,Usage!$D$3:$ABF$3,0)),"")</f>
        <v>40.837921309621336</v>
      </c>
      <c r="DJ93" s="6">
        <f>IFERROR(INDEX(Sales!$D$5:$ABF$18,MATCH(UsagePerHour!$B93,Sales!$C$5:$C$18,0),MATCH(UsagePerHour!DJ$4,Sales!$D$3:$ABF$3,0))/DJ$2*INDEX(Usage!$D$5:$ABF$11,MATCH(UsagePerHour!$B$84,Usage!$C$5:$C$11,0),MATCH(UsagePerHour!DJ$4,Usage!$D$3:$ABF$3,0)),"")</f>
        <v>237.95989978165798</v>
      </c>
      <c r="DK93" s="6">
        <f>IFERROR(INDEX(Sales!$D$5:$ABF$18,MATCH(UsagePerHour!$B93,Sales!$C$5:$C$18,0),MATCH(UsagePerHour!DK$4,Sales!$D$3:$ABF$3,0))/DK$2*INDEX(Usage!$D$5:$ABF$11,MATCH(UsagePerHour!$B$84,Usage!$C$5:$C$11,0),MATCH(UsagePerHour!DK$4,Usage!$D$3:$ABF$3,0)),"")</f>
        <v>75.314068337073195</v>
      </c>
      <c r="DL93" s="6">
        <f>IFERROR(INDEX(Sales!$D$5:$ABF$18,MATCH(UsagePerHour!$B93,Sales!$C$5:$C$18,0),MATCH(UsagePerHour!DL$4,Sales!$D$3:$ABF$3,0))/DL$2*INDEX(Usage!$D$5:$ABF$11,MATCH(UsagePerHour!$B$84,Usage!$C$5:$C$11,0),MATCH(UsagePerHour!DL$4,Usage!$D$3:$ABF$3,0)),"")</f>
        <v>61.674509731740585</v>
      </c>
      <c r="DM93" s="6">
        <f>IFERROR(INDEX(Sales!$D$5:$ABF$18,MATCH(UsagePerHour!$B93,Sales!$C$5:$C$18,0),MATCH(UsagePerHour!DM$4,Sales!$D$3:$ABF$3,0))/DM$2*INDEX(Usage!$D$5:$ABF$11,MATCH(UsagePerHour!$B$84,Usage!$C$5:$C$11,0),MATCH(UsagePerHour!DM$4,Usage!$D$3:$ABF$3,0)),"")</f>
        <v>61.327245053272449</v>
      </c>
      <c r="DN93" s="6">
        <f>IFERROR(INDEX(Sales!$D$5:$ABF$18,MATCH(UsagePerHour!$B93,Sales!$C$5:$C$18,0),MATCH(UsagePerHour!DN$4,Sales!$D$3:$ABF$3,0))/DN$2*INDEX(Usage!$D$5:$ABF$11,MATCH(UsagePerHour!$B$84,Usage!$C$5:$C$11,0),MATCH(UsagePerHour!DN$4,Usage!$D$3:$ABF$3,0)),"")</f>
        <v>40.577946208754625</v>
      </c>
      <c r="DO93" s="6">
        <f>IFERROR(INDEX(Sales!$D$5:$ABF$18,MATCH(UsagePerHour!$B93,Sales!$C$5:$C$18,0),MATCH(UsagePerHour!DO$4,Sales!$D$3:$ABF$3,0))/DO$2*INDEX(Usage!$D$5:$ABF$11,MATCH(UsagePerHour!$B$84,Usage!$C$5:$C$11,0),MATCH(UsagePerHour!DO$4,Usage!$D$3:$ABF$3,0)),"")</f>
        <v>31.689365484416665</v>
      </c>
      <c r="DP93" s="6">
        <f>IFERROR(INDEX(Sales!$D$5:$ABF$18,MATCH(UsagePerHour!$B93,Sales!$C$5:$C$18,0),MATCH(UsagePerHour!DP$4,Sales!$D$3:$ABF$3,0))/DP$2*INDEX(Usage!$D$5:$ABF$11,MATCH(UsagePerHour!$B$84,Usage!$C$5:$C$11,0),MATCH(UsagePerHour!DP$4,Usage!$D$3:$ABF$3,0)),"")</f>
        <v>67.742296476226215</v>
      </c>
      <c r="DQ93" s="6">
        <f>IFERROR(INDEX(Sales!$D$5:$ABF$18,MATCH(UsagePerHour!$B93,Sales!$C$5:$C$18,0),MATCH(UsagePerHour!DQ$4,Sales!$D$3:$ABF$3,0))/DQ$2*INDEX(Usage!$D$5:$ABF$11,MATCH(UsagePerHour!$B$84,Usage!$C$5:$C$11,0),MATCH(UsagePerHour!DQ$4,Usage!$D$3:$ABF$3,0)),"")</f>
        <v>306.1735457400685</v>
      </c>
      <c r="DR93" s="6">
        <f>IFERROR(INDEX(Sales!$D$5:$ABF$18,MATCH(UsagePerHour!$B93,Sales!$C$5:$C$18,0),MATCH(UsagePerHour!DR$4,Sales!$D$3:$ABF$3,0))/DR$2*INDEX(Usage!$D$5:$ABF$11,MATCH(UsagePerHour!$B$84,Usage!$C$5:$C$11,0),MATCH(UsagePerHour!DR$4,Usage!$D$3:$ABF$3,0)),"")</f>
        <v>64.845618881310344</v>
      </c>
      <c r="DS93" s="6">
        <f>IFERROR(INDEX(Sales!$D$5:$ABF$18,MATCH(UsagePerHour!$B93,Sales!$C$5:$C$18,0),MATCH(UsagePerHour!DS$4,Sales!$D$3:$ABF$3,0))/DS$2*INDEX(Usage!$D$5:$ABF$11,MATCH(UsagePerHour!$B$84,Usage!$C$5:$C$11,0),MATCH(UsagePerHour!DS$4,Usage!$D$3:$ABF$3,0)),"")</f>
        <v>71.149012743542343</v>
      </c>
      <c r="DT93" s="6">
        <f>IFERROR(INDEX(Sales!$D$5:$ABF$18,MATCH(UsagePerHour!$B93,Sales!$C$5:$C$18,0),MATCH(UsagePerHour!DT$4,Sales!$D$3:$ABF$3,0))/DT$2*INDEX(Usage!$D$5:$ABF$11,MATCH(UsagePerHour!$B$84,Usage!$C$5:$C$11,0),MATCH(UsagePerHour!DT$4,Usage!$D$3:$ABF$3,0)),"")</f>
        <v>39.977431237721021</v>
      </c>
      <c r="DU93" s="6">
        <f>IFERROR(INDEX(Sales!$D$5:$ABF$18,MATCH(UsagePerHour!$B93,Sales!$C$5:$C$18,0),MATCH(UsagePerHour!DU$4,Sales!$D$3:$ABF$3,0))/DU$2*INDEX(Usage!$D$5:$ABF$11,MATCH(UsagePerHour!$B$84,Usage!$C$5:$C$11,0),MATCH(UsagePerHour!DU$4,Usage!$D$3:$ABF$3,0)),"")</f>
        <v>25.375300482951452</v>
      </c>
      <c r="DV93" s="6">
        <f>IFERROR(INDEX(Sales!$D$5:$ABF$18,MATCH(UsagePerHour!$B93,Sales!$C$5:$C$18,0),MATCH(UsagePerHour!DV$4,Sales!$D$3:$ABF$3,0))/DV$2*INDEX(Usage!$D$5:$ABF$11,MATCH(UsagePerHour!$B$84,Usage!$C$5:$C$11,0),MATCH(UsagePerHour!DV$4,Usage!$D$3:$ABF$3,0)),"")</f>
        <v>26.719881481481483</v>
      </c>
      <c r="DW93" s="6">
        <f>IFERROR(INDEX(Sales!$D$5:$ABF$18,MATCH(UsagePerHour!$B93,Sales!$C$5:$C$18,0),MATCH(UsagePerHour!DW$4,Sales!$D$3:$ABF$3,0))/DW$2*INDEX(Usage!$D$5:$ABF$11,MATCH(UsagePerHour!$B$84,Usage!$C$5:$C$11,0),MATCH(UsagePerHour!DW$4,Usage!$D$3:$ABF$3,0)),"")</f>
        <v>62.604041599729428</v>
      </c>
      <c r="DX93" s="6">
        <f>IFERROR(INDEX(Sales!$D$5:$ABF$18,MATCH(UsagePerHour!$B93,Sales!$C$5:$C$18,0),MATCH(UsagePerHour!DX$4,Sales!$D$3:$ABF$3,0))/DX$2*INDEX(Usage!$D$5:$ABF$11,MATCH(UsagePerHour!$B$84,Usage!$C$5:$C$11,0),MATCH(UsagePerHour!DX$4,Usage!$D$3:$ABF$3,0)),"")</f>
        <v>419.18555929486405</v>
      </c>
      <c r="DY93" s="6">
        <f>IFERROR(INDEX(Sales!$D$5:$ABF$18,MATCH(UsagePerHour!$B93,Sales!$C$5:$C$18,0),MATCH(UsagePerHour!DY$4,Sales!$D$3:$ABF$3,0))/DY$2*INDEX(Usage!$D$5:$ABF$11,MATCH(UsagePerHour!$B$84,Usage!$C$5:$C$11,0),MATCH(UsagePerHour!DY$4,Usage!$D$3:$ABF$3,0)),"")</f>
        <v>48.70882784084985</v>
      </c>
      <c r="DZ93" s="6">
        <f>IFERROR(INDEX(Sales!$D$5:$ABF$18,MATCH(UsagePerHour!$B93,Sales!$C$5:$C$18,0),MATCH(UsagePerHour!DZ$4,Sales!$D$3:$ABF$3,0))/DZ$2*INDEX(Usage!$D$5:$ABF$11,MATCH(UsagePerHour!$B$84,Usage!$C$5:$C$11,0),MATCH(UsagePerHour!DZ$4,Usage!$D$3:$ABF$3,0)),"")</f>
        <v>54.828673342253772</v>
      </c>
      <c r="EA93" s="6">
        <f>IFERROR(INDEX(Sales!$D$5:$ABF$18,MATCH(UsagePerHour!$B93,Sales!$C$5:$C$18,0),MATCH(UsagePerHour!EA$4,Sales!$D$3:$ABF$3,0))/EA$2*INDEX(Usage!$D$5:$ABF$11,MATCH(UsagePerHour!$B$84,Usage!$C$5:$C$11,0),MATCH(UsagePerHour!EA$4,Usage!$D$3:$ABF$3,0)),"")</f>
        <v>54.948674042462585</v>
      </c>
      <c r="EB93" s="6">
        <f>IFERROR(INDEX(Sales!$D$5:$ABF$18,MATCH(UsagePerHour!$B93,Sales!$C$5:$C$18,0),MATCH(UsagePerHour!EB$4,Sales!$D$3:$ABF$3,0))/EB$2*INDEX(Usage!$D$5:$ABF$11,MATCH(UsagePerHour!$B$84,Usage!$C$5:$C$11,0),MATCH(UsagePerHour!EB$4,Usage!$D$3:$ABF$3,0)),"")</f>
        <v>26.524072366087264</v>
      </c>
      <c r="EC93" s="6">
        <f>IFERROR(INDEX(Sales!$D$5:$ABF$18,MATCH(UsagePerHour!$B93,Sales!$C$5:$C$18,0),MATCH(UsagePerHour!EC$4,Sales!$D$3:$ABF$3,0))/EC$2*INDEX(Usage!$D$5:$ABF$11,MATCH(UsagePerHour!$B$84,Usage!$C$5:$C$11,0),MATCH(UsagePerHour!EC$4,Usage!$D$3:$ABF$3,0)),"")</f>
        <v>44.196442414464997</v>
      </c>
      <c r="ED93" s="6">
        <f>IFERROR(INDEX(Sales!$D$5:$ABF$18,MATCH(UsagePerHour!$B93,Sales!$C$5:$C$18,0),MATCH(UsagePerHour!ED$4,Sales!$D$3:$ABF$3,0))/ED$2*INDEX(Usage!$D$5:$ABF$11,MATCH(UsagePerHour!$B$84,Usage!$C$5:$C$11,0),MATCH(UsagePerHour!ED$4,Usage!$D$3:$ABF$3,0)),"")</f>
        <v>34.928659308058108</v>
      </c>
      <c r="EE93" s="6">
        <f>IFERROR(INDEX(Sales!$D$5:$ABF$18,MATCH(UsagePerHour!$B93,Sales!$C$5:$C$18,0),MATCH(UsagePerHour!EE$4,Sales!$D$3:$ABF$3,0))/EE$2*INDEX(Usage!$D$5:$ABF$11,MATCH(UsagePerHour!$B$84,Usage!$C$5:$C$11,0),MATCH(UsagePerHour!EE$4,Usage!$D$3:$ABF$3,0)),"")</f>
        <v>393.9976125846224</v>
      </c>
      <c r="EF93" s="6">
        <f>IFERROR(INDEX(Sales!$D$5:$ABF$18,MATCH(UsagePerHour!$B93,Sales!$C$5:$C$18,0),MATCH(UsagePerHour!EF$4,Sales!$D$3:$ABF$3,0))/EF$2*INDEX(Usage!$D$5:$ABF$11,MATCH(UsagePerHour!$B$84,Usage!$C$5:$C$11,0),MATCH(UsagePerHour!EF$4,Usage!$D$3:$ABF$3,0)),"")</f>
        <v>44.711920625724218</v>
      </c>
      <c r="EG93" s="6">
        <f>IFERROR(INDEX(Sales!$D$5:$ABF$18,MATCH(UsagePerHour!$B93,Sales!$C$5:$C$18,0),MATCH(UsagePerHour!EG$4,Sales!$D$3:$ABF$3,0))/EG$2*INDEX(Usage!$D$5:$ABF$11,MATCH(UsagePerHour!$B$84,Usage!$C$5:$C$11,0),MATCH(UsagePerHour!EG$4,Usage!$D$3:$ABF$3,0)),"")</f>
        <v>48.631406902577467</v>
      </c>
      <c r="EH93" s="6">
        <f>IFERROR(INDEX(Sales!$D$5:$ABF$18,MATCH(UsagePerHour!$B93,Sales!$C$5:$C$18,0),MATCH(UsagePerHour!EH$4,Sales!$D$3:$ABF$3,0))/EH$2*INDEX(Usage!$D$5:$ABF$11,MATCH(UsagePerHour!$B$84,Usage!$C$5:$C$11,0),MATCH(UsagePerHour!EH$4,Usage!$D$3:$ABF$3,0)),"")</f>
        <v>63.638082556591215</v>
      </c>
      <c r="EI93" s="6">
        <f>IFERROR(INDEX(Sales!$D$5:$ABF$18,MATCH(UsagePerHour!$B93,Sales!$C$5:$C$18,0),MATCH(UsagePerHour!EI$4,Sales!$D$3:$ABF$3,0))/EI$2*INDEX(Usage!$D$5:$ABF$11,MATCH(UsagePerHour!$B$84,Usage!$C$5:$C$11,0),MATCH(UsagePerHour!EI$4,Usage!$D$3:$ABF$3,0)),"")</f>
        <v>43.841575023987012</v>
      </c>
      <c r="EJ93" s="6">
        <f>IFERROR(INDEX(Sales!$D$5:$ABF$18,MATCH(UsagePerHour!$B93,Sales!$C$5:$C$18,0),MATCH(UsagePerHour!EJ$4,Sales!$D$3:$ABF$3,0))/EJ$2*INDEX(Usage!$D$5:$ABF$11,MATCH(UsagePerHour!$B$84,Usage!$C$5:$C$11,0),MATCH(UsagePerHour!EJ$4,Usage!$D$3:$ABF$3,0)),"")</f>
        <v>16.075001337399026</v>
      </c>
      <c r="EK93" s="6">
        <f>IFERROR(INDEX(Sales!$D$5:$ABF$18,MATCH(UsagePerHour!$B93,Sales!$C$5:$C$18,0),MATCH(UsagePerHour!EK$4,Sales!$D$3:$ABF$3,0))/EK$2*INDEX(Usage!$D$5:$ABF$11,MATCH(UsagePerHour!$B$84,Usage!$C$5:$C$11,0),MATCH(UsagePerHour!EK$4,Usage!$D$3:$ABF$3,0)),"")</f>
        <v>53.288330538422919</v>
      </c>
      <c r="EL93" s="6">
        <f>IFERROR(INDEX(Sales!$D$5:$ABF$18,MATCH(UsagePerHour!$B93,Sales!$C$5:$C$18,0),MATCH(UsagePerHour!EL$4,Sales!$D$3:$ABF$3,0))/EL$2*INDEX(Usage!$D$5:$ABF$11,MATCH(UsagePerHour!$B$84,Usage!$C$5:$C$11,0),MATCH(UsagePerHour!EL$4,Usage!$D$3:$ABF$3,0)),"")</f>
        <v>395.82864556723763</v>
      </c>
      <c r="EM93" s="6">
        <f>IFERROR(INDEX(Sales!$D$5:$ABF$18,MATCH(UsagePerHour!$B93,Sales!$C$5:$C$18,0),MATCH(UsagePerHour!EM$4,Sales!$D$3:$ABF$3,0))/EM$2*INDEX(Usage!$D$5:$ABF$11,MATCH(UsagePerHour!$B$84,Usage!$C$5:$C$11,0),MATCH(UsagePerHour!EM$4,Usage!$D$3:$ABF$3,0)),"")</f>
        <v>56.160935147740354</v>
      </c>
      <c r="EN93" s="6">
        <f>IFERROR(INDEX(Sales!$D$5:$ABF$18,MATCH(UsagePerHour!$B93,Sales!$C$5:$C$18,0),MATCH(UsagePerHour!EN$4,Sales!$D$3:$ABF$3,0))/EN$2*INDEX(Usage!$D$5:$ABF$11,MATCH(UsagePerHour!$B$84,Usage!$C$5:$C$11,0),MATCH(UsagePerHour!EN$4,Usage!$D$3:$ABF$3,0)),"")</f>
        <v>89.682791742515192</v>
      </c>
      <c r="EO93" s="6">
        <f>IFERROR(INDEX(Sales!$D$5:$ABF$18,MATCH(UsagePerHour!$B93,Sales!$C$5:$C$18,0),MATCH(UsagePerHour!EO$4,Sales!$D$3:$ABF$3,0))/EO$2*INDEX(Usage!$D$5:$ABF$11,MATCH(UsagePerHour!$B$84,Usage!$C$5:$C$11,0),MATCH(UsagePerHour!EO$4,Usage!$D$3:$ABF$3,0)),"")</f>
        <v>37.793171706003513</v>
      </c>
      <c r="EP93" s="6">
        <f>IFERROR(INDEX(Sales!$D$5:$ABF$18,MATCH(UsagePerHour!$B93,Sales!$C$5:$C$18,0),MATCH(UsagePerHour!EP$4,Sales!$D$3:$ABF$3,0))/EP$2*INDEX(Usage!$D$5:$ABF$11,MATCH(UsagePerHour!$B$84,Usage!$C$5:$C$11,0),MATCH(UsagePerHour!EP$4,Usage!$D$3:$ABF$3,0)),"")</f>
        <v>59.833560108085322</v>
      </c>
      <c r="EQ93" s="6">
        <f>IFERROR(INDEX(Sales!$D$5:$ABF$18,MATCH(UsagePerHour!$B93,Sales!$C$5:$C$18,0),MATCH(UsagePerHour!EQ$4,Sales!$D$3:$ABF$3,0))/EQ$2*INDEX(Usage!$D$5:$ABF$11,MATCH(UsagePerHour!$B$84,Usage!$C$5:$C$11,0),MATCH(UsagePerHour!EQ$4,Usage!$D$3:$ABF$3,0)),"")</f>
        <v>68.063395570994359</v>
      </c>
      <c r="ER93" s="6">
        <f>IFERROR(INDEX(Sales!$D$5:$ABF$18,MATCH(UsagePerHour!$B93,Sales!$C$5:$C$18,0),MATCH(UsagePerHour!ER$4,Sales!$D$3:$ABF$3,0))/ER$2*INDEX(Usage!$D$5:$ABF$11,MATCH(UsagePerHour!$B$84,Usage!$C$5:$C$11,0),MATCH(UsagePerHour!ER$4,Usage!$D$3:$ABF$3,0)),"")</f>
        <v>92.088224437061655</v>
      </c>
      <c r="ES93" s="6">
        <f>IFERROR(INDEX(Sales!$D$5:$ABF$18,MATCH(UsagePerHour!$B93,Sales!$C$5:$C$18,0),MATCH(UsagePerHour!ES$4,Sales!$D$3:$ABF$3,0))/ES$2*INDEX(Usage!$D$5:$ABF$11,MATCH(UsagePerHour!$B$84,Usage!$C$5:$C$11,0),MATCH(UsagePerHour!ES$4,Usage!$D$3:$ABF$3,0)),"")</f>
        <v>347.65499104519063</v>
      </c>
      <c r="ET93" s="6">
        <f>IFERROR(INDEX(Sales!$D$5:$ABF$18,MATCH(UsagePerHour!$B93,Sales!$C$5:$C$18,0),MATCH(UsagePerHour!ET$4,Sales!$D$3:$ABF$3,0))/ET$2*INDEX(Usage!$D$5:$ABF$11,MATCH(UsagePerHour!$B$84,Usage!$C$5:$C$11,0),MATCH(UsagePerHour!ET$4,Usage!$D$3:$ABF$3,0)),"")</f>
        <v>43.636151621883734</v>
      </c>
      <c r="EU93" s="6">
        <f>IFERROR(INDEX(Sales!$D$5:$ABF$18,MATCH(UsagePerHour!$B93,Sales!$C$5:$C$18,0),MATCH(UsagePerHour!EU$4,Sales!$D$3:$ABF$3,0))/EU$2*INDEX(Usage!$D$5:$ABF$11,MATCH(UsagePerHour!$B$84,Usage!$C$5:$C$11,0),MATCH(UsagePerHour!EU$4,Usage!$D$3:$ABF$3,0)),"")</f>
        <v>120.89238729767547</v>
      </c>
      <c r="EV93" s="6">
        <f>IFERROR(INDEX(Sales!$D$5:$ABF$18,MATCH(UsagePerHour!$B93,Sales!$C$5:$C$18,0),MATCH(UsagePerHour!EV$4,Sales!$D$3:$ABF$3,0))/EV$2*INDEX(Usage!$D$5:$ABF$11,MATCH(UsagePerHour!$B$84,Usage!$C$5:$C$11,0),MATCH(UsagePerHour!EV$4,Usage!$D$3:$ABF$3,0)),"")</f>
        <v>57.087167292936108</v>
      </c>
      <c r="EW93" s="6">
        <f>IFERROR(INDEX(Sales!$D$5:$ABF$18,MATCH(UsagePerHour!$B93,Sales!$C$5:$C$18,0),MATCH(UsagePerHour!EW$4,Sales!$D$3:$ABF$3,0))/EW$2*INDEX(Usage!$D$5:$ABF$11,MATCH(UsagePerHour!$B$84,Usage!$C$5:$C$11,0),MATCH(UsagePerHour!EW$4,Usage!$D$3:$ABF$3,0)),"")</f>
        <v>54.347275177020329</v>
      </c>
      <c r="EX93" s="6">
        <f>IFERROR(INDEX(Sales!$D$5:$ABF$18,MATCH(UsagePerHour!$B93,Sales!$C$5:$C$18,0),MATCH(UsagePerHour!EX$4,Sales!$D$3:$ABF$3,0))/EX$2*INDEX(Usage!$D$5:$ABF$11,MATCH(UsagePerHour!$B$84,Usage!$C$5:$C$11,0),MATCH(UsagePerHour!EX$4,Usage!$D$3:$ABF$3,0)),"")</f>
        <v>24.243454469017703</v>
      </c>
      <c r="EY93" s="6">
        <f>IFERROR(INDEX(Sales!$D$5:$ABF$18,MATCH(UsagePerHour!$B93,Sales!$C$5:$C$18,0),MATCH(UsagePerHour!EY$4,Sales!$D$3:$ABF$3,0))/EY$2*INDEX(Usage!$D$5:$ABF$11,MATCH(UsagePerHour!$B$84,Usage!$C$5:$C$11,0),MATCH(UsagePerHour!EY$4,Usage!$D$3:$ABF$3,0)),"")</f>
        <v>59.959196531705189</v>
      </c>
      <c r="EZ93" s="6">
        <f>IFERROR(INDEX(Sales!$D$5:$ABF$18,MATCH(UsagePerHour!$B93,Sales!$C$5:$C$18,0),MATCH(UsagePerHour!EZ$4,Sales!$D$3:$ABF$3,0))/EZ$2*INDEX(Usage!$D$5:$ABF$11,MATCH(UsagePerHour!$B$84,Usage!$C$5:$C$11,0),MATCH(UsagePerHour!EZ$4,Usage!$D$3:$ABF$3,0)),"")</f>
        <v>316.27886666499359</v>
      </c>
      <c r="FA93" s="6">
        <f>IFERROR(INDEX(Sales!$D$5:$ABF$18,MATCH(UsagePerHour!$B93,Sales!$C$5:$C$18,0),MATCH(UsagePerHour!FA$4,Sales!$D$3:$ABF$3,0))/FA$2*INDEX(Usage!$D$5:$ABF$11,MATCH(UsagePerHour!$B$84,Usage!$C$5:$C$11,0),MATCH(UsagePerHour!FA$4,Usage!$D$3:$ABF$3,0)),"")</f>
        <v>76.235154384469269</v>
      </c>
      <c r="FB93" s="6">
        <f>IFERROR(INDEX(Sales!$D$5:$ABF$18,MATCH(UsagePerHour!$B93,Sales!$C$5:$C$18,0),MATCH(UsagePerHour!FB$4,Sales!$D$3:$ABF$3,0))/FB$2*INDEX(Usage!$D$5:$ABF$11,MATCH(UsagePerHour!$B$84,Usage!$C$5:$C$11,0),MATCH(UsagePerHour!FB$4,Usage!$D$3:$ABF$3,0)),"")</f>
        <v>26.604612473920479</v>
      </c>
      <c r="FC93" s="6">
        <f>IFERROR(INDEX(Sales!$D$5:$ABF$18,MATCH(UsagePerHour!$B93,Sales!$C$5:$C$18,0),MATCH(UsagePerHour!FC$4,Sales!$D$3:$ABF$3,0))/FC$2*INDEX(Usage!$D$5:$ABF$11,MATCH(UsagePerHour!$B$84,Usage!$C$5:$C$11,0),MATCH(UsagePerHour!FC$4,Usage!$D$3:$ABF$3,0)),"")</f>
        <v>41.477160571934711</v>
      </c>
      <c r="FD93" s="6">
        <f>IFERROR(INDEX(Sales!$D$5:$ABF$18,MATCH(UsagePerHour!$B93,Sales!$C$5:$C$18,0),MATCH(UsagePerHour!FD$4,Sales!$D$3:$ABF$3,0))/FD$2*INDEX(Usage!$D$5:$ABF$11,MATCH(UsagePerHour!$B$84,Usage!$C$5:$C$11,0),MATCH(UsagePerHour!FD$4,Usage!$D$3:$ABF$3,0)),"")</f>
        <v>4.7665113082325652</v>
      </c>
      <c r="FE93" s="6">
        <f>IFERROR(INDEX(Sales!$D$5:$ABF$18,MATCH(UsagePerHour!$B93,Sales!$C$5:$C$18,0),MATCH(UsagePerHour!FE$4,Sales!$D$3:$ABF$3,0))/FE$2*INDEX(Usage!$D$5:$ABF$11,MATCH(UsagePerHour!$B$84,Usage!$C$5:$C$11,0),MATCH(UsagePerHour!FE$4,Usage!$D$3:$ABF$3,0)),"")</f>
        <v>53.274474670141714</v>
      </c>
      <c r="FF93" s="6">
        <f>IFERROR(INDEX(Sales!$D$5:$ABF$18,MATCH(UsagePerHour!$B93,Sales!$C$5:$C$18,0),MATCH(UsagePerHour!FF$4,Sales!$D$3:$ABF$3,0))/FF$2*INDEX(Usage!$D$5:$ABF$11,MATCH(UsagePerHour!$B$84,Usage!$C$5:$C$11,0),MATCH(UsagePerHour!FF$4,Usage!$D$3:$ABF$3,0)),"")</f>
        <v>29.328532438920128</v>
      </c>
      <c r="FG93" s="6">
        <f>IFERROR(INDEX(Sales!$D$5:$ABF$18,MATCH(UsagePerHour!$B93,Sales!$C$5:$C$18,0),MATCH(UsagePerHour!FG$4,Sales!$D$3:$ABF$3,0))/FG$2*INDEX(Usage!$D$5:$ABF$11,MATCH(UsagePerHour!$B$84,Usage!$C$5:$C$11,0),MATCH(UsagePerHour!FG$4,Usage!$D$3:$ABF$3,0)),"")</f>
        <v>163.13537050813468</v>
      </c>
      <c r="FH93" s="6">
        <f>IFERROR(INDEX(Sales!$D$5:$ABF$18,MATCH(UsagePerHour!$B93,Sales!$C$5:$C$18,0),MATCH(UsagePerHour!FH$4,Sales!$D$3:$ABF$3,0))/FH$2*INDEX(Usage!$D$5:$ABF$11,MATCH(UsagePerHour!$B$84,Usage!$C$5:$C$11,0),MATCH(UsagePerHour!FH$4,Usage!$D$3:$ABF$3,0)),"")</f>
        <v>27.2824203850926</v>
      </c>
      <c r="FI93" s="6">
        <f>IFERROR(INDEX(Sales!$D$5:$ABF$18,MATCH(UsagePerHour!$B93,Sales!$C$5:$C$18,0),MATCH(UsagePerHour!FI$4,Sales!$D$3:$ABF$3,0))/FI$2*INDEX(Usage!$D$5:$ABF$11,MATCH(UsagePerHour!$B$84,Usage!$C$5:$C$11,0),MATCH(UsagePerHour!FI$4,Usage!$D$3:$ABF$3,0)),"")</f>
        <v>86.766400914260842</v>
      </c>
      <c r="FJ93" s="6">
        <f>IFERROR(INDEX(Sales!$D$5:$ABF$18,MATCH(UsagePerHour!$B93,Sales!$C$5:$C$18,0),MATCH(UsagePerHour!FJ$4,Sales!$D$3:$ABF$3,0))/FJ$2*INDEX(Usage!$D$5:$ABF$11,MATCH(UsagePerHour!$B$84,Usage!$C$5:$C$11,0),MATCH(UsagePerHour!FJ$4,Usage!$D$3:$ABF$3,0)),"")</f>
        <v>45.142153640199368</v>
      </c>
      <c r="FK93" s="6">
        <f>IFERROR(INDEX(Sales!$D$5:$ABF$18,MATCH(UsagePerHour!$B93,Sales!$C$5:$C$18,0),MATCH(UsagePerHour!FK$4,Sales!$D$3:$ABF$3,0))/FK$2*INDEX(Usage!$D$5:$ABF$11,MATCH(UsagePerHour!$B$84,Usage!$C$5:$C$11,0),MATCH(UsagePerHour!FK$4,Usage!$D$3:$ABF$3,0)),"")</f>
        <v>22.634267858313486</v>
      </c>
      <c r="FL93" s="6">
        <f>IFERROR(INDEX(Sales!$D$5:$ABF$18,MATCH(UsagePerHour!$B93,Sales!$C$5:$C$18,0),MATCH(UsagePerHour!FL$4,Sales!$D$3:$ABF$3,0))/FL$2*INDEX(Usage!$D$5:$ABF$11,MATCH(UsagePerHour!$B$84,Usage!$C$5:$C$11,0),MATCH(UsagePerHour!FL$4,Usage!$D$3:$ABF$3,0)),"")</f>
        <v>42.433369159612113</v>
      </c>
      <c r="FM93" s="6">
        <f>IFERROR(INDEX(Sales!$D$5:$ABF$18,MATCH(UsagePerHour!$B93,Sales!$C$5:$C$18,0),MATCH(UsagePerHour!FM$4,Sales!$D$3:$ABF$3,0))/FM$2*INDEX(Usage!$D$5:$ABF$11,MATCH(UsagePerHour!$B$84,Usage!$C$5:$C$11,0),MATCH(UsagePerHour!FM$4,Usage!$D$3:$ABF$3,0)),"")</f>
        <v>78.392435462333012</v>
      </c>
      <c r="FN93" s="6">
        <f>IFERROR(INDEX(Sales!$D$5:$ABF$18,MATCH(UsagePerHour!$B93,Sales!$C$5:$C$18,0),MATCH(UsagePerHour!FN$4,Sales!$D$3:$ABF$3,0))/FN$2*INDEX(Usage!$D$5:$ABF$11,MATCH(UsagePerHour!$B$84,Usage!$C$5:$C$11,0),MATCH(UsagePerHour!FN$4,Usage!$D$3:$ABF$3,0)),"")</f>
        <v>200.40538393232694</v>
      </c>
      <c r="FO93" s="6">
        <f>IFERROR(INDEX(Sales!$D$5:$ABF$18,MATCH(UsagePerHour!$B93,Sales!$C$5:$C$18,0),MATCH(UsagePerHour!FO$4,Sales!$D$3:$ABF$3,0))/FO$2*INDEX(Usage!$D$5:$ABF$11,MATCH(UsagePerHour!$B$84,Usage!$C$5:$C$11,0),MATCH(UsagePerHour!FO$4,Usage!$D$3:$ABF$3,0)),"")</f>
        <v>104.84238838084993</v>
      </c>
      <c r="FP93" s="6">
        <f>IFERROR(INDEX(Sales!$D$5:$ABF$18,MATCH(UsagePerHour!$B93,Sales!$C$5:$C$18,0),MATCH(UsagePerHour!FP$4,Sales!$D$3:$ABF$3,0))/FP$2*INDEX(Usage!$D$5:$ABF$11,MATCH(UsagePerHour!$B$84,Usage!$C$5:$C$11,0),MATCH(UsagePerHour!FP$4,Usage!$D$3:$ABF$3,0)),"")</f>
        <v>66.791118871449214</v>
      </c>
      <c r="FQ93" s="6">
        <f>IFERROR(INDEX(Sales!$D$5:$ABF$18,MATCH(UsagePerHour!$B93,Sales!$C$5:$C$18,0),MATCH(UsagePerHour!FQ$4,Sales!$D$3:$ABF$3,0))/FQ$2*INDEX(Usage!$D$5:$ABF$11,MATCH(UsagePerHour!$B$84,Usage!$C$5:$C$11,0),MATCH(UsagePerHour!FQ$4,Usage!$D$3:$ABF$3,0)),"")</f>
        <v>58.570817188913338</v>
      </c>
      <c r="FR93" s="6">
        <f>IFERROR(INDEX(Sales!$D$5:$ABF$18,MATCH(UsagePerHour!$B93,Sales!$C$5:$C$18,0),MATCH(UsagePerHour!FR$4,Sales!$D$3:$ABF$3,0))/FR$2*INDEX(Usage!$D$5:$ABF$11,MATCH(UsagePerHour!$B$84,Usage!$C$5:$C$11,0),MATCH(UsagePerHour!FR$4,Usage!$D$3:$ABF$3,0)),"")</f>
        <v>37.302595964566926</v>
      </c>
      <c r="FS93" s="6">
        <f>IFERROR(INDEX(Sales!$D$5:$ABF$18,MATCH(UsagePerHour!$B93,Sales!$C$5:$C$18,0),MATCH(UsagePerHour!FS$4,Sales!$D$3:$ABF$3,0))/FS$2*INDEX(Usage!$D$5:$ABF$11,MATCH(UsagePerHour!$B$84,Usage!$C$5:$C$11,0),MATCH(UsagePerHour!FS$4,Usage!$D$3:$ABF$3,0)),"")</f>
        <v>70.45634401569653</v>
      </c>
      <c r="FT93" s="6">
        <f>IFERROR(INDEX(Sales!$D$5:$ABF$18,MATCH(UsagePerHour!$B93,Sales!$C$5:$C$18,0),MATCH(UsagePerHour!FT$4,Sales!$D$3:$ABF$3,0))/FT$2*INDEX(Usage!$D$5:$ABF$11,MATCH(UsagePerHour!$B$84,Usage!$C$5:$C$11,0),MATCH(UsagePerHour!FT$4,Usage!$D$3:$ABF$3,0)),"")</f>
        <v>80.902542136554786</v>
      </c>
      <c r="FU93" s="6">
        <f>IFERROR(INDEX(Sales!$D$5:$ABF$18,MATCH(UsagePerHour!$B93,Sales!$C$5:$C$18,0),MATCH(UsagePerHour!FU$4,Sales!$D$3:$ABF$3,0))/FU$2*INDEX(Usage!$D$5:$ABF$11,MATCH(UsagePerHour!$B$84,Usage!$C$5:$C$11,0),MATCH(UsagePerHour!FU$4,Usage!$D$3:$ABF$3,0)),"")</f>
        <v>278.30315903003867</v>
      </c>
      <c r="FV93" s="6">
        <f>IFERROR(INDEX(Sales!$D$5:$ABF$18,MATCH(UsagePerHour!$B93,Sales!$C$5:$C$18,0),MATCH(UsagePerHour!FV$4,Sales!$D$3:$ABF$3,0))/FV$2*INDEX(Usage!$D$5:$ABF$11,MATCH(UsagePerHour!$B$84,Usage!$C$5:$C$11,0),MATCH(UsagePerHour!FV$4,Usage!$D$3:$ABF$3,0)),"")</f>
        <v>53.853367409586092</v>
      </c>
      <c r="FW93" s="6">
        <f>IFERROR(INDEX(Sales!$D$5:$ABF$18,MATCH(UsagePerHour!$B93,Sales!$C$5:$C$18,0),MATCH(UsagePerHour!FW$4,Sales!$D$3:$ABF$3,0))/FW$2*INDEX(Usage!$D$5:$ABF$11,MATCH(UsagePerHour!$B$84,Usage!$C$5:$C$11,0),MATCH(UsagePerHour!FW$4,Usage!$D$3:$ABF$3,0)),"")</f>
        <v>92.925108856167412</v>
      </c>
      <c r="FX93" s="6">
        <f>IFERROR(INDEX(Sales!$D$5:$ABF$18,MATCH(UsagePerHour!$B93,Sales!$C$5:$C$18,0),MATCH(UsagePerHour!FX$4,Sales!$D$3:$ABF$3,0))/FX$2*INDEX(Usage!$D$5:$ABF$11,MATCH(UsagePerHour!$B$84,Usage!$C$5:$C$11,0),MATCH(UsagePerHour!FX$4,Usage!$D$3:$ABF$3,0)),"")</f>
        <v>52.744220402922998</v>
      </c>
      <c r="FY93" s="6">
        <f>IFERROR(INDEX(Sales!$D$5:$ABF$18,MATCH(UsagePerHour!$B93,Sales!$C$5:$C$18,0),MATCH(UsagePerHour!FY$4,Sales!$D$3:$ABF$3,0))/FY$2*INDEX(Usage!$D$5:$ABF$11,MATCH(UsagePerHour!$B$84,Usage!$C$5:$C$11,0),MATCH(UsagePerHour!FY$4,Usage!$D$3:$ABF$3,0)),"")</f>
        <v>23.57251249077812</v>
      </c>
      <c r="FZ93" s="6">
        <f>IFERROR(INDEX(Sales!$D$5:$ABF$18,MATCH(UsagePerHour!$B93,Sales!$C$5:$C$18,0),MATCH(UsagePerHour!FZ$4,Sales!$D$3:$ABF$3,0))/FZ$2*INDEX(Usage!$D$5:$ABF$11,MATCH(UsagePerHour!$B$84,Usage!$C$5:$C$11,0),MATCH(UsagePerHour!FZ$4,Usage!$D$3:$ABF$3,0)),"")</f>
        <v>75.89279010215003</v>
      </c>
      <c r="GA93" s="6">
        <f>IFERROR(INDEX(Sales!$D$5:$ABF$18,MATCH(UsagePerHour!$B93,Sales!$C$5:$C$18,0),MATCH(UsagePerHour!GA$4,Sales!$D$3:$ABF$3,0))/GA$2*INDEX(Usage!$D$5:$ABF$11,MATCH(UsagePerHour!$B$84,Usage!$C$5:$C$11,0),MATCH(UsagePerHour!GA$4,Usage!$D$3:$ABF$3,0)),"")</f>
        <v>95.475359449885389</v>
      </c>
      <c r="GB93" s="6">
        <f>IFERROR(INDEX(Sales!$D$5:$ABF$18,MATCH(UsagePerHour!$B93,Sales!$C$5:$C$18,0),MATCH(UsagePerHour!GB$4,Sales!$D$3:$ABF$3,0))/GB$2*INDEX(Usage!$D$5:$ABF$11,MATCH(UsagePerHour!$B$84,Usage!$C$5:$C$11,0),MATCH(UsagePerHour!GB$4,Usage!$D$3:$ABF$3,0)),"")</f>
        <v>375.53322643862464</v>
      </c>
      <c r="GC93" s="6">
        <f>IFERROR(INDEX(Sales!$D$5:$ABF$18,MATCH(UsagePerHour!$B93,Sales!$C$5:$C$18,0),MATCH(UsagePerHour!GC$4,Sales!$D$3:$ABF$3,0))/GC$2*INDEX(Usage!$D$5:$ABF$11,MATCH(UsagePerHour!$B$84,Usage!$C$5:$C$11,0),MATCH(UsagePerHour!GC$4,Usage!$D$3:$ABF$3,0)),"")</f>
        <v>58.936918908588062</v>
      </c>
      <c r="GD93" s="6">
        <f>IFERROR(INDEX(Sales!$D$5:$ABF$18,MATCH(UsagePerHour!$B93,Sales!$C$5:$C$18,0),MATCH(UsagePerHour!GD$4,Sales!$D$3:$ABF$3,0))/GD$2*INDEX(Usage!$D$5:$ABF$11,MATCH(UsagePerHour!$B$84,Usage!$C$5:$C$11,0),MATCH(UsagePerHour!GD$4,Usage!$D$3:$ABF$3,0)),"")</f>
        <v>93.723942382515702</v>
      </c>
      <c r="GE93" s="6">
        <f>IFERROR(INDEX(Sales!$D$5:$ABF$18,MATCH(UsagePerHour!$B93,Sales!$C$5:$C$18,0),MATCH(UsagePerHour!GE$4,Sales!$D$3:$ABF$3,0))/GE$2*INDEX(Usage!$D$5:$ABF$11,MATCH(UsagePerHour!$B$84,Usage!$C$5:$C$11,0),MATCH(UsagePerHour!GE$4,Usage!$D$3:$ABF$3,0)),"")</f>
        <v>170.84990978466635</v>
      </c>
      <c r="GF93" s="6">
        <f>IFERROR(INDEX(Sales!$D$5:$ABF$18,MATCH(UsagePerHour!$B93,Sales!$C$5:$C$18,0),MATCH(UsagePerHour!GF$4,Sales!$D$3:$ABF$3,0))/GF$2*INDEX(Usage!$D$5:$ABF$11,MATCH(UsagePerHour!$B$84,Usage!$C$5:$C$11,0),MATCH(UsagePerHour!GF$4,Usage!$D$3:$ABF$3,0)),"")</f>
        <v>29.858553065543962</v>
      </c>
      <c r="GG93" s="6">
        <f>IFERROR(INDEX(Sales!$D$5:$ABF$18,MATCH(UsagePerHour!$B93,Sales!$C$5:$C$18,0),MATCH(UsagePerHour!GG$4,Sales!$D$3:$ABF$3,0))/GG$2*INDEX(Usage!$D$5:$ABF$11,MATCH(UsagePerHour!$B$84,Usage!$C$5:$C$11,0),MATCH(UsagePerHour!GG$4,Usage!$D$3:$ABF$3,0)),"")</f>
        <v>41.157836855694754</v>
      </c>
      <c r="GH93" s="6">
        <f>IFERROR(INDEX(Sales!$D$5:$ABF$18,MATCH(UsagePerHour!$B93,Sales!$C$5:$C$18,0),MATCH(UsagePerHour!GH$4,Sales!$D$3:$ABF$3,0))/GH$2*INDEX(Usage!$D$5:$ABF$11,MATCH(UsagePerHour!$B$84,Usage!$C$5:$C$11,0),MATCH(UsagePerHour!GH$4,Usage!$D$3:$ABF$3,0)),"")</f>
        <v>90.104143290142062</v>
      </c>
      <c r="GI93" s="6">
        <f>IFERROR(INDEX(Sales!$D$5:$ABF$18,MATCH(UsagePerHour!$B93,Sales!$C$5:$C$18,0),MATCH(UsagePerHour!GI$4,Sales!$D$3:$ABF$3,0))/GI$2*INDEX(Usage!$D$5:$ABF$11,MATCH(UsagePerHour!$B$84,Usage!$C$5:$C$11,0),MATCH(UsagePerHour!GI$4,Usage!$D$3:$ABF$3,0)),"")</f>
        <v>443.71258537768261</v>
      </c>
      <c r="GJ93" s="6">
        <f>IFERROR(INDEX(Sales!$D$5:$ABF$18,MATCH(UsagePerHour!$B93,Sales!$C$5:$C$18,0),MATCH(UsagePerHour!GJ$4,Sales!$D$3:$ABF$3,0))/GJ$2*INDEX(Usage!$D$5:$ABF$11,MATCH(UsagePerHour!$B$84,Usage!$C$5:$C$11,0),MATCH(UsagePerHour!GJ$4,Usage!$D$3:$ABF$3,0)),"")</f>
        <v>65.127001769382204</v>
      </c>
      <c r="GK93" s="6">
        <f>IFERROR(INDEX(Sales!$D$5:$ABF$18,MATCH(UsagePerHour!$B93,Sales!$C$5:$C$18,0),MATCH(UsagePerHour!GK$4,Sales!$D$3:$ABF$3,0))/GK$2*INDEX(Usage!$D$5:$ABF$11,MATCH(UsagePerHour!$B$84,Usage!$C$5:$C$11,0),MATCH(UsagePerHour!GK$4,Usage!$D$3:$ABF$3,0)),"")</f>
        <v>82.348229356956011</v>
      </c>
      <c r="GL93" s="6">
        <f>IFERROR(INDEX(Sales!$D$5:$ABF$18,MATCH(UsagePerHour!$B93,Sales!$C$5:$C$18,0),MATCH(UsagePerHour!GL$4,Sales!$D$3:$ABF$3,0))/GL$2*INDEX(Usage!$D$5:$ABF$11,MATCH(UsagePerHour!$B$84,Usage!$C$5:$C$11,0),MATCH(UsagePerHour!GL$4,Usage!$D$3:$ABF$3,0)),"")</f>
        <v>51.182855507248618</v>
      </c>
      <c r="GM93" s="6">
        <f>IFERROR(INDEX(Sales!$D$5:$ABF$18,MATCH(UsagePerHour!$B93,Sales!$C$5:$C$18,0),MATCH(UsagePerHour!GM$4,Sales!$D$3:$ABF$3,0))/GM$2*INDEX(Usage!$D$5:$ABF$11,MATCH(UsagePerHour!$B$84,Usage!$C$5:$C$11,0),MATCH(UsagePerHour!GM$4,Usage!$D$3:$ABF$3,0)),"")</f>
        <v>37.226616950097579</v>
      </c>
      <c r="GN93" s="6">
        <f>IFERROR(INDEX(Sales!$D$5:$ABF$18,MATCH(UsagePerHour!$B93,Sales!$C$5:$C$18,0),MATCH(UsagePerHour!GN$4,Sales!$D$3:$ABF$3,0))/GN$2*INDEX(Usage!$D$5:$ABF$11,MATCH(UsagePerHour!$B$84,Usage!$C$5:$C$11,0),MATCH(UsagePerHour!GN$4,Usage!$D$3:$ABF$3,0)),"")</f>
        <v>48.949178085120025</v>
      </c>
      <c r="GO93" s="6">
        <f>IFERROR(INDEX(Sales!$D$5:$ABF$18,MATCH(UsagePerHour!$B93,Sales!$C$5:$C$18,0),MATCH(UsagePerHour!GO$4,Sales!$D$3:$ABF$3,0))/GO$2*INDEX(Usage!$D$5:$ABF$11,MATCH(UsagePerHour!$B$84,Usage!$C$5:$C$11,0),MATCH(UsagePerHour!GO$4,Usage!$D$3:$ABF$3,0)),"")</f>
        <v>79.238144885314924</v>
      </c>
      <c r="GP93" s="6">
        <f>IFERROR(INDEX(Sales!$D$5:$ABF$18,MATCH(UsagePerHour!$B93,Sales!$C$5:$C$18,0),MATCH(UsagePerHour!GP$4,Sales!$D$3:$ABF$3,0))/GP$2*INDEX(Usage!$D$5:$ABF$11,MATCH(UsagePerHour!$B$84,Usage!$C$5:$C$11,0),MATCH(UsagePerHour!GP$4,Usage!$D$3:$ABF$3,0)),"")</f>
        <v>30.496382152385955</v>
      </c>
      <c r="GQ93" s="6">
        <f>IFERROR(INDEX(Sales!$D$5:$ABF$18,MATCH(UsagePerHour!$B93,Sales!$C$5:$C$18,0),MATCH(UsagePerHour!GQ$4,Sales!$D$3:$ABF$3,0))/GQ$2*INDEX(Usage!$D$5:$ABF$11,MATCH(UsagePerHour!$B$84,Usage!$C$5:$C$11,0),MATCH(UsagePerHour!GQ$4,Usage!$D$3:$ABF$3,0)),"")</f>
        <v>105.31228444496405</v>
      </c>
      <c r="GR93" s="6">
        <f>IFERROR(INDEX(Sales!$D$5:$ABF$18,MATCH(UsagePerHour!$B93,Sales!$C$5:$C$18,0),MATCH(UsagePerHour!GR$4,Sales!$D$3:$ABF$3,0))/GR$2*INDEX(Usage!$D$5:$ABF$11,MATCH(UsagePerHour!$B$84,Usage!$C$5:$C$11,0),MATCH(UsagePerHour!GR$4,Usage!$D$3:$ABF$3,0)),"")</f>
        <v>92.797612936412676</v>
      </c>
      <c r="GS93" s="6">
        <f>IFERROR(INDEX(Sales!$D$5:$ABF$18,MATCH(UsagePerHour!$B93,Sales!$C$5:$C$18,0),MATCH(UsagePerHour!GS$4,Sales!$D$3:$ABF$3,0))/GS$2*INDEX(Usage!$D$5:$ABF$11,MATCH(UsagePerHour!$B$84,Usage!$C$5:$C$11,0),MATCH(UsagePerHour!GS$4,Usage!$D$3:$ABF$3,0)),"")</f>
        <v>59.420532975460119</v>
      </c>
      <c r="GT93" s="6">
        <f>IFERROR(INDEX(Sales!$D$5:$ABF$18,MATCH(UsagePerHour!$B93,Sales!$C$5:$C$18,0),MATCH(UsagePerHour!GT$4,Sales!$D$3:$ABF$3,0))/GT$2*INDEX(Usage!$D$5:$ABF$11,MATCH(UsagePerHour!$B$84,Usage!$C$5:$C$11,0),MATCH(UsagePerHour!GT$4,Usage!$D$3:$ABF$3,0)),"")</f>
        <v>73.13496623747011</v>
      </c>
      <c r="GU93" s="6">
        <f>IFERROR(INDEX(Sales!$D$5:$ABF$18,MATCH(UsagePerHour!$B93,Sales!$C$5:$C$18,0),MATCH(UsagePerHour!GU$4,Sales!$D$3:$ABF$3,0))/GU$2*INDEX(Usage!$D$5:$ABF$11,MATCH(UsagePerHour!$B$84,Usage!$C$5:$C$11,0),MATCH(UsagePerHour!GU$4,Usage!$D$3:$ABF$3,0)),"")</f>
        <v>48.048405734530355</v>
      </c>
      <c r="GV93" s="6">
        <f>IFERROR(INDEX(Sales!$D$5:$ABF$18,MATCH(UsagePerHour!$B93,Sales!$C$5:$C$18,0),MATCH(UsagePerHour!GV$4,Sales!$D$3:$ABF$3,0))/GV$2*INDEX(Usage!$D$5:$ABF$11,MATCH(UsagePerHour!$B$84,Usage!$C$5:$C$11,0),MATCH(UsagePerHour!GV$4,Usage!$D$3:$ABF$3,0)),"")</f>
        <v>36.147798585268035</v>
      </c>
      <c r="GW93" s="6">
        <f>IFERROR(INDEX(Sales!$D$5:$ABF$18,MATCH(UsagePerHour!$B93,Sales!$C$5:$C$18,0),MATCH(UsagePerHour!GW$4,Sales!$D$3:$ABF$3,0))/GW$2*INDEX(Usage!$D$5:$ABF$11,MATCH(UsagePerHour!$B$84,Usage!$C$5:$C$11,0),MATCH(UsagePerHour!GW$4,Usage!$D$3:$ABF$3,0)),"")</f>
        <v>506.7072844683745</v>
      </c>
      <c r="GX93" s="6">
        <f>IFERROR(INDEX(Sales!$D$5:$ABF$18,MATCH(UsagePerHour!$B93,Sales!$C$5:$C$18,0),MATCH(UsagePerHour!GX$4,Sales!$D$3:$ABF$3,0))/GX$2*INDEX(Usage!$D$5:$ABF$11,MATCH(UsagePerHour!$B$84,Usage!$C$5:$C$11,0),MATCH(UsagePerHour!GX$4,Usage!$D$3:$ABF$3,0)),"")</f>
        <v>31.871830193788494</v>
      </c>
      <c r="GY93" s="6">
        <f>IFERROR(INDEX(Sales!$D$5:$ABF$18,MATCH(UsagePerHour!$B93,Sales!$C$5:$C$18,0),MATCH(UsagePerHour!GY$4,Sales!$D$3:$ABF$3,0))/GY$2*INDEX(Usage!$D$5:$ABF$11,MATCH(UsagePerHour!$B$84,Usage!$C$5:$C$11,0),MATCH(UsagePerHour!GY$4,Usage!$D$3:$ABF$3,0)),"")</f>
        <v>48.604964054583959</v>
      </c>
      <c r="GZ93" s="6">
        <f>IFERROR(INDEX(Sales!$D$5:$ABF$18,MATCH(UsagePerHour!$B93,Sales!$C$5:$C$18,0),MATCH(UsagePerHour!GZ$4,Sales!$D$3:$ABF$3,0))/GZ$2*INDEX(Usage!$D$5:$ABF$11,MATCH(UsagePerHour!$B$84,Usage!$C$5:$C$11,0),MATCH(UsagePerHour!GZ$4,Usage!$D$3:$ABF$3,0)),"")</f>
        <v>138.44191616766469</v>
      </c>
      <c r="HA93" s="6">
        <f>IFERROR(INDEX(Sales!$D$5:$ABF$18,MATCH(UsagePerHour!$B93,Sales!$C$5:$C$18,0),MATCH(UsagePerHour!HA$4,Sales!$D$3:$ABF$3,0))/HA$2*INDEX(Usage!$D$5:$ABF$11,MATCH(UsagePerHour!$B$84,Usage!$C$5:$C$11,0),MATCH(UsagePerHour!HA$4,Usage!$D$3:$ABF$3,0)),"")</f>
        <v>64.11249454121986</v>
      </c>
      <c r="HB93" s="6">
        <f>IFERROR(INDEX(Sales!$D$5:$ABF$18,MATCH(UsagePerHour!$B93,Sales!$C$5:$C$18,0),MATCH(UsagePerHour!HB$4,Sales!$D$3:$ABF$3,0))/HB$2*INDEX(Usage!$D$5:$ABF$11,MATCH(UsagePerHour!$B$84,Usage!$C$5:$C$11,0),MATCH(UsagePerHour!HB$4,Usage!$D$3:$ABF$3,0)),"")</f>
        <v>64.493073617374279</v>
      </c>
      <c r="HC93" s="6">
        <f>IFERROR(INDEX(Sales!$D$5:$ABF$18,MATCH(UsagePerHour!$B93,Sales!$C$5:$C$18,0),MATCH(UsagePerHour!HC$4,Sales!$D$3:$ABF$3,0))/HC$2*INDEX(Usage!$D$5:$ABF$11,MATCH(UsagePerHour!$B$84,Usage!$C$5:$C$11,0),MATCH(UsagePerHour!HC$4,Usage!$D$3:$ABF$3,0)),"")</f>
        <v>57.172094166028131</v>
      </c>
      <c r="HD93" s="6">
        <f>IFERROR(INDEX(Sales!$D$5:$ABF$18,MATCH(UsagePerHour!$B93,Sales!$C$5:$C$18,0),MATCH(UsagePerHour!HD$4,Sales!$D$3:$ABF$3,0))/HD$2*INDEX(Usage!$D$5:$ABF$11,MATCH(UsagePerHour!$B$84,Usage!$C$5:$C$11,0),MATCH(UsagePerHour!HD$4,Usage!$D$3:$ABF$3,0)),"")</f>
        <v>309.21919728813089</v>
      </c>
      <c r="HE93" s="6">
        <f>IFERROR(INDEX(Sales!$D$5:$ABF$18,MATCH(UsagePerHour!$B93,Sales!$C$5:$C$18,0),MATCH(UsagePerHour!HE$4,Sales!$D$3:$ABF$3,0))/HE$2*INDEX(Usage!$D$5:$ABF$11,MATCH(UsagePerHour!$B$84,Usage!$C$5:$C$11,0),MATCH(UsagePerHour!HE$4,Usage!$D$3:$ABF$3,0)),"")</f>
        <v>64.578826646278031</v>
      </c>
      <c r="HF93" s="6">
        <f>IFERROR(INDEX(Sales!$D$5:$ABF$18,MATCH(UsagePerHour!$B93,Sales!$C$5:$C$18,0),MATCH(UsagePerHour!HF$4,Sales!$D$3:$ABF$3,0))/HF$2*INDEX(Usage!$D$5:$ABF$11,MATCH(UsagePerHour!$B$84,Usage!$C$5:$C$11,0),MATCH(UsagePerHour!HF$4,Usage!$D$3:$ABF$3,0)),"")</f>
        <v>83.2314107018763</v>
      </c>
      <c r="HG93" s="6">
        <f>IFERROR(INDEX(Sales!$D$5:$ABF$18,MATCH(UsagePerHour!$B93,Sales!$C$5:$C$18,0),MATCH(UsagePerHour!HG$4,Sales!$D$3:$ABF$3,0))/HG$2*INDEX(Usage!$D$5:$ABF$11,MATCH(UsagePerHour!$B$84,Usage!$C$5:$C$11,0),MATCH(UsagePerHour!HG$4,Usage!$D$3:$ABF$3,0)),"")</f>
        <v>51.233713335305275</v>
      </c>
      <c r="HH93" s="6">
        <f>IFERROR(INDEX(Sales!$D$5:$ABF$18,MATCH(UsagePerHour!$B93,Sales!$C$5:$C$18,0),MATCH(UsagePerHour!HH$4,Sales!$D$3:$ABF$3,0))/HH$2*INDEX(Usage!$D$5:$ABF$11,MATCH(UsagePerHour!$B$84,Usage!$C$5:$C$11,0),MATCH(UsagePerHour!HH$4,Usage!$D$3:$ABF$3,0)),"")</f>
        <v>34.072524612961509</v>
      </c>
      <c r="HI93" s="6">
        <f>IFERROR(INDEX(Sales!$D$5:$ABF$18,MATCH(UsagePerHour!$B93,Sales!$C$5:$C$18,0),MATCH(UsagePerHour!HI$4,Sales!$D$3:$ABF$3,0))/HI$2*INDEX(Usage!$D$5:$ABF$11,MATCH(UsagePerHour!$B$84,Usage!$C$5:$C$11,0),MATCH(UsagePerHour!HI$4,Usage!$D$3:$ABF$3,0)),"")</f>
        <v>64.279413775677043</v>
      </c>
      <c r="HJ93" s="6">
        <f>IFERROR(INDEX(Sales!$D$5:$ABF$18,MATCH(UsagePerHour!$B93,Sales!$C$5:$C$18,0),MATCH(UsagePerHour!HJ$4,Sales!$D$3:$ABF$3,0))/HJ$2*INDEX(Usage!$D$5:$ABF$11,MATCH(UsagePerHour!$B$84,Usage!$C$5:$C$11,0),MATCH(UsagePerHour!HJ$4,Usage!$D$3:$ABF$3,0)),"")</f>
        <v>56.255700620535691</v>
      </c>
      <c r="HK93" s="6">
        <f>IFERROR(INDEX(Sales!$D$5:$ABF$18,MATCH(UsagePerHour!$B93,Sales!$C$5:$C$18,0),MATCH(UsagePerHour!HK$4,Sales!$D$3:$ABF$3,0))/HK$2*INDEX(Usage!$D$5:$ABF$11,MATCH(UsagePerHour!$B$84,Usage!$C$5:$C$11,0),MATCH(UsagePerHour!HK$4,Usage!$D$3:$ABF$3,0)),"")</f>
        <v>241.56488600443234</v>
      </c>
      <c r="HL93" s="6">
        <f>IFERROR(INDEX(Sales!$D$5:$ABF$18,MATCH(UsagePerHour!$B93,Sales!$C$5:$C$18,0),MATCH(UsagePerHour!HL$4,Sales!$D$3:$ABF$3,0))/HL$2*INDEX(Usage!$D$5:$ABF$11,MATCH(UsagePerHour!$B$84,Usage!$C$5:$C$11,0),MATCH(UsagePerHour!HL$4,Usage!$D$3:$ABF$3,0)),"")</f>
        <v>45.439685757729343</v>
      </c>
      <c r="HM93" s="6">
        <f>IFERROR(INDEX(Sales!$D$5:$ABF$18,MATCH(UsagePerHour!$B93,Sales!$C$5:$C$18,0),MATCH(UsagePerHour!HM$4,Sales!$D$3:$ABF$3,0))/HM$2*INDEX(Usage!$D$5:$ABF$11,MATCH(UsagePerHour!$B$84,Usage!$C$5:$C$11,0),MATCH(UsagePerHour!HM$4,Usage!$D$3:$ABF$3,0)),"")</f>
        <v>86.504952090104226</v>
      </c>
      <c r="HN93" s="6">
        <f>IFERROR(INDEX(Sales!$D$5:$ABF$18,MATCH(UsagePerHour!$B93,Sales!$C$5:$C$18,0),MATCH(UsagePerHour!HN$4,Sales!$D$3:$ABF$3,0))/HN$2*INDEX(Usage!$D$5:$ABF$11,MATCH(UsagePerHour!$B$84,Usage!$C$5:$C$11,0),MATCH(UsagePerHour!HN$4,Usage!$D$3:$ABF$3,0)),"")</f>
        <v>93.753713732611246</v>
      </c>
      <c r="HO93" s="6">
        <f>IFERROR(INDEX(Sales!$D$5:$ABF$18,MATCH(UsagePerHour!$B93,Sales!$C$5:$C$18,0),MATCH(UsagePerHour!HO$4,Sales!$D$3:$ABF$3,0))/HO$2*INDEX(Usage!$D$5:$ABF$11,MATCH(UsagePerHour!$B$84,Usage!$C$5:$C$11,0),MATCH(UsagePerHour!HO$4,Usage!$D$3:$ABF$3,0)),"")</f>
        <v>35.370962659959652</v>
      </c>
      <c r="HP93" s="6">
        <f>IFERROR(INDEX(Sales!$D$5:$ABF$18,MATCH(UsagePerHour!$B93,Sales!$C$5:$C$18,0),MATCH(UsagePerHour!HP$4,Sales!$D$3:$ABF$3,0))/HP$2*INDEX(Usage!$D$5:$ABF$11,MATCH(UsagePerHour!$B$84,Usage!$C$5:$C$11,0),MATCH(UsagePerHour!HP$4,Usage!$D$3:$ABF$3,0)),"")</f>
        <v>58.687905192286884</v>
      </c>
      <c r="HQ93" s="6">
        <f>IFERROR(INDEX(Sales!$D$5:$ABF$18,MATCH(UsagePerHour!$B93,Sales!$C$5:$C$18,0),MATCH(UsagePerHour!HQ$4,Sales!$D$3:$ABF$3,0))/HQ$2*INDEX(Usage!$D$5:$ABF$11,MATCH(UsagePerHour!$B$84,Usage!$C$5:$C$11,0),MATCH(UsagePerHour!HQ$4,Usage!$D$3:$ABF$3,0)),"")</f>
        <v>55.631311862968381</v>
      </c>
      <c r="HR93" s="6">
        <f>IFERROR(INDEX(Sales!$D$5:$ABF$18,MATCH(UsagePerHour!$B93,Sales!$C$5:$C$18,0),MATCH(UsagePerHour!HR$4,Sales!$D$3:$ABF$3,0))/HR$2*INDEX(Usage!$D$5:$ABF$11,MATCH(UsagePerHour!$B$84,Usage!$C$5:$C$11,0),MATCH(UsagePerHour!HR$4,Usage!$D$3:$ABF$3,0)),"")</f>
        <v>391.11785774525231</v>
      </c>
      <c r="HS93" s="6">
        <f>IFERROR(INDEX(Sales!$D$5:$ABF$18,MATCH(UsagePerHour!$B93,Sales!$C$5:$C$18,0),MATCH(UsagePerHour!HS$4,Sales!$D$3:$ABF$3,0))/HS$2*INDEX(Usage!$D$5:$ABF$11,MATCH(UsagePerHour!$B$84,Usage!$C$5:$C$11,0),MATCH(UsagePerHour!HS$4,Usage!$D$3:$ABF$3,0)),"")</f>
        <v>88.939011267802769</v>
      </c>
      <c r="HT93" s="6">
        <f>IFERROR(INDEX(Sales!$D$5:$ABF$18,MATCH(UsagePerHour!$B93,Sales!$C$5:$C$18,0),MATCH(UsagePerHour!HT$4,Sales!$D$3:$ABF$3,0))/HT$2*INDEX(Usage!$D$5:$ABF$11,MATCH(UsagePerHour!$B$84,Usage!$C$5:$C$11,0),MATCH(UsagePerHour!HT$4,Usage!$D$3:$ABF$3,0)),"")</f>
        <v>68.203268681697352</v>
      </c>
      <c r="HU93" s="6">
        <f>IFERROR(INDEX(Sales!$D$5:$ABF$18,MATCH(UsagePerHour!$B93,Sales!$C$5:$C$18,0),MATCH(UsagePerHour!HU$4,Sales!$D$3:$ABF$3,0))/HU$2*INDEX(Usage!$D$5:$ABF$11,MATCH(UsagePerHour!$B$84,Usage!$C$5:$C$11,0),MATCH(UsagePerHour!HU$4,Usage!$D$3:$ABF$3,0)),"")</f>
        <v>70.280951165688379</v>
      </c>
      <c r="HV93" s="6">
        <f>IFERROR(INDEX(Sales!$D$5:$ABF$18,MATCH(UsagePerHour!$B93,Sales!$C$5:$C$18,0),MATCH(UsagePerHour!HV$4,Sales!$D$3:$ABF$3,0))/HV$2*INDEX(Usage!$D$5:$ABF$11,MATCH(UsagePerHour!$B$84,Usage!$C$5:$C$11,0),MATCH(UsagePerHour!HV$4,Usage!$D$3:$ABF$3,0)),"")</f>
        <v>26.756432718403243</v>
      </c>
      <c r="HW93" s="6">
        <f>IFERROR(INDEX(Sales!$D$5:$ABF$18,MATCH(UsagePerHour!$B93,Sales!$C$5:$C$18,0),MATCH(UsagePerHour!HW$4,Sales!$D$3:$ABF$3,0))/HW$2*INDEX(Usage!$D$5:$ABF$11,MATCH(UsagePerHour!$B$84,Usage!$C$5:$C$11,0),MATCH(UsagePerHour!HW$4,Usage!$D$3:$ABF$3,0)),"")</f>
        <v>80.668959291578901</v>
      </c>
      <c r="HX93" s="6">
        <f>IFERROR(INDEX(Sales!$D$5:$ABF$18,MATCH(UsagePerHour!$B93,Sales!$C$5:$C$18,0),MATCH(UsagePerHour!HX$4,Sales!$D$3:$ABF$3,0))/HX$2*INDEX(Usage!$D$5:$ABF$11,MATCH(UsagePerHour!$B$84,Usage!$C$5:$C$11,0),MATCH(UsagePerHour!HX$4,Usage!$D$3:$ABF$3,0)),"")</f>
        <v>65.386640372400194</v>
      </c>
      <c r="HY93" s="6">
        <f>IFERROR(INDEX(Sales!$D$5:$ABF$18,MATCH(UsagePerHour!$B93,Sales!$C$5:$C$18,0),MATCH(UsagePerHour!HY$4,Sales!$D$3:$ABF$3,0))/HY$2*INDEX(Usage!$D$5:$ABF$11,MATCH(UsagePerHour!$B$84,Usage!$C$5:$C$11,0),MATCH(UsagePerHour!HY$4,Usage!$D$3:$ABF$3,0)),"")</f>
        <v>520.43309734112074</v>
      </c>
      <c r="HZ93" s="6">
        <f>IFERROR(INDEX(Sales!$D$5:$ABF$18,MATCH(UsagePerHour!$B93,Sales!$C$5:$C$18,0),MATCH(UsagePerHour!HZ$4,Sales!$D$3:$ABF$3,0))/HZ$2*INDEX(Usage!$D$5:$ABF$11,MATCH(UsagePerHour!$B$84,Usage!$C$5:$C$11,0),MATCH(UsagePerHour!HZ$4,Usage!$D$3:$ABF$3,0)),"")</f>
        <v>50.844603614015284</v>
      </c>
      <c r="IA93" s="6">
        <f>IFERROR(INDEX(Sales!$D$5:$ABF$18,MATCH(UsagePerHour!$B93,Sales!$C$5:$C$18,0),MATCH(UsagePerHour!IA$4,Sales!$D$3:$ABF$3,0))/IA$2*INDEX(Usage!$D$5:$ABF$11,MATCH(UsagePerHour!$B$84,Usage!$C$5:$C$11,0),MATCH(UsagePerHour!IA$4,Usage!$D$3:$ABF$3,0)),"")</f>
        <v>82.107349233714814</v>
      </c>
      <c r="IB93" s="6">
        <f>IFERROR(INDEX(Sales!$D$5:$ABF$18,MATCH(UsagePerHour!$B93,Sales!$C$5:$C$18,0),MATCH(UsagePerHour!IB$4,Sales!$D$3:$ABF$3,0))/IB$2*INDEX(Usage!$D$5:$ABF$11,MATCH(UsagePerHour!$B$84,Usage!$C$5:$C$11,0),MATCH(UsagePerHour!IB$4,Usage!$D$3:$ABF$3,0)),"")</f>
        <v>53.932377716758971</v>
      </c>
      <c r="IC93" s="6">
        <f>IFERROR(INDEX(Sales!$D$5:$ABF$18,MATCH(UsagePerHour!$B93,Sales!$C$5:$C$18,0),MATCH(UsagePerHour!IC$4,Sales!$D$3:$ABF$3,0))/IC$2*INDEX(Usage!$D$5:$ABF$11,MATCH(UsagePerHour!$B$84,Usage!$C$5:$C$11,0),MATCH(UsagePerHour!IC$4,Usage!$D$3:$ABF$3,0)),"")</f>
        <v>40.537254922431259</v>
      </c>
      <c r="ID93" s="6">
        <f>IFERROR(INDEX(Sales!$D$5:$ABF$18,MATCH(UsagePerHour!$B93,Sales!$C$5:$C$18,0),MATCH(UsagePerHour!ID$4,Sales!$D$3:$ABF$3,0))/ID$2*INDEX(Usage!$D$5:$ABF$11,MATCH(UsagePerHour!$B$84,Usage!$C$5:$C$11,0),MATCH(UsagePerHour!ID$4,Usage!$D$3:$ABF$3,0)),"")</f>
        <v>38.642573690913451</v>
      </c>
      <c r="IE93" s="6">
        <f>IFERROR(INDEX(Sales!$D$5:$ABF$18,MATCH(UsagePerHour!$B93,Sales!$C$5:$C$18,0),MATCH(UsagePerHour!IE$4,Sales!$D$3:$ABF$3,0))/IE$2*INDEX(Usage!$D$5:$ABF$11,MATCH(UsagePerHour!$B$84,Usage!$C$5:$C$11,0),MATCH(UsagePerHour!IE$4,Usage!$D$3:$ABF$3,0)),"")</f>
        <v>27.481512757102358</v>
      </c>
      <c r="IF93" s="6">
        <f>IFERROR(INDEX(Sales!$D$5:$ABF$18,MATCH(UsagePerHour!$B93,Sales!$C$5:$C$18,0),MATCH(UsagePerHour!IF$4,Sales!$D$3:$ABF$3,0))/IF$2*INDEX(Usage!$D$5:$ABF$11,MATCH(UsagePerHour!$B$84,Usage!$C$5:$C$11,0),MATCH(UsagePerHour!IF$4,Usage!$D$3:$ABF$3,0)),"")</f>
        <v>428.04853088746387</v>
      </c>
      <c r="IG93" s="6">
        <f>IFERROR(INDEX(Sales!$D$5:$ABF$18,MATCH(UsagePerHour!$B93,Sales!$C$5:$C$18,0),MATCH(UsagePerHour!IG$4,Sales!$D$3:$ABF$3,0))/IG$2*INDEX(Usage!$D$5:$ABF$11,MATCH(UsagePerHour!$B$84,Usage!$C$5:$C$11,0),MATCH(UsagePerHour!IG$4,Usage!$D$3:$ABF$3,0)),"")</f>
        <v>61.027909922308986</v>
      </c>
      <c r="IH93" s="6">
        <f>IFERROR(INDEX(Sales!$D$5:$ABF$18,MATCH(UsagePerHour!$B93,Sales!$C$5:$C$18,0),MATCH(UsagePerHour!IH$4,Sales!$D$3:$ABF$3,0))/IH$2*INDEX(Usage!$D$5:$ABF$11,MATCH(UsagePerHour!$B$84,Usage!$C$5:$C$11,0),MATCH(UsagePerHour!IH$4,Usage!$D$3:$ABF$3,0)),"")</f>
        <v>56.058246718691272</v>
      </c>
      <c r="II93" s="6">
        <f>IFERROR(INDEX(Sales!$D$5:$ABF$18,MATCH(UsagePerHour!$B93,Sales!$C$5:$C$18,0),MATCH(UsagePerHour!II$4,Sales!$D$3:$ABF$3,0))/II$2*INDEX(Usage!$D$5:$ABF$11,MATCH(UsagePerHour!$B$84,Usage!$C$5:$C$11,0),MATCH(UsagePerHour!II$4,Usage!$D$3:$ABF$3,0)),"")</f>
        <v>77.503009146818371</v>
      </c>
      <c r="IJ93" s="6">
        <f>IFERROR(INDEX(Sales!$D$5:$ABF$18,MATCH(UsagePerHour!$B93,Sales!$C$5:$C$18,0),MATCH(UsagePerHour!IJ$4,Sales!$D$3:$ABF$3,0))/IJ$2*INDEX(Usage!$D$5:$ABF$11,MATCH(UsagePerHour!$B$84,Usage!$C$5:$C$11,0),MATCH(UsagePerHour!IJ$4,Usage!$D$3:$ABF$3,0)),"")</f>
        <v>29.795860704951615</v>
      </c>
      <c r="IK93" s="6">
        <f>IFERROR(INDEX(Sales!$D$5:$ABF$18,MATCH(UsagePerHour!$B93,Sales!$C$5:$C$18,0),MATCH(UsagePerHour!IK$4,Sales!$D$3:$ABF$3,0))/IK$2*INDEX(Usage!$D$5:$ABF$11,MATCH(UsagePerHour!$B$84,Usage!$C$5:$C$11,0),MATCH(UsagePerHour!IK$4,Usage!$D$3:$ABF$3,0)),"")</f>
        <v>56.001992326497948</v>
      </c>
      <c r="IL93" s="6">
        <f>IFERROR(INDEX(Sales!$D$5:$ABF$18,MATCH(UsagePerHour!$B93,Sales!$C$5:$C$18,0),MATCH(UsagePerHour!IL$4,Sales!$D$3:$ABF$3,0))/IL$2*INDEX(Usage!$D$5:$ABF$11,MATCH(UsagePerHour!$B$84,Usage!$C$5:$C$11,0),MATCH(UsagePerHour!IL$4,Usage!$D$3:$ABF$3,0)),"")</f>
        <v>61.715577548636666</v>
      </c>
      <c r="IM93" s="6">
        <f>IFERROR(INDEX(Sales!$D$5:$ABF$18,MATCH(UsagePerHour!$B93,Sales!$C$5:$C$18,0),MATCH(UsagePerHour!IM$4,Sales!$D$3:$ABF$3,0))/IM$2*INDEX(Usage!$D$5:$ABF$11,MATCH(UsagePerHour!$B$84,Usage!$C$5:$C$11,0),MATCH(UsagePerHour!IM$4,Usage!$D$3:$ABF$3,0)),"")</f>
        <v>317.14386328996932</v>
      </c>
      <c r="IN93" s="6">
        <f>IFERROR(INDEX(Sales!$D$5:$ABF$18,MATCH(UsagePerHour!$B93,Sales!$C$5:$C$18,0),MATCH(UsagePerHour!IN$4,Sales!$D$3:$ABF$3,0))/IN$2*INDEX(Usage!$D$5:$ABF$11,MATCH(UsagePerHour!$B$84,Usage!$C$5:$C$11,0),MATCH(UsagePerHour!IN$4,Usage!$D$3:$ABF$3,0)),"")</f>
        <v>70.776852301310626</v>
      </c>
      <c r="IO93" s="6">
        <f>IFERROR(INDEX(Sales!$D$5:$ABF$18,MATCH(UsagePerHour!$B93,Sales!$C$5:$C$18,0),MATCH(UsagePerHour!IO$4,Sales!$D$3:$ABF$3,0))/IO$2*INDEX(Usage!$D$5:$ABF$11,MATCH(UsagePerHour!$B$84,Usage!$C$5:$C$11,0),MATCH(UsagePerHour!IO$4,Usage!$D$3:$ABF$3,0)),"")</f>
        <v>105.97580395273957</v>
      </c>
      <c r="IP93" s="6">
        <f>IFERROR(INDEX(Sales!$D$5:$ABF$18,MATCH(UsagePerHour!$B93,Sales!$C$5:$C$18,0),MATCH(UsagePerHour!IP$4,Sales!$D$3:$ABF$3,0))/IP$2*INDEX(Usage!$D$5:$ABF$11,MATCH(UsagePerHour!$B$84,Usage!$C$5:$C$11,0),MATCH(UsagePerHour!IP$4,Usage!$D$3:$ABF$3,0)),"")</f>
        <v>75.349178860141549</v>
      </c>
      <c r="IQ93" s="6">
        <f>IFERROR(INDEX(Sales!$D$5:$ABF$18,MATCH(UsagePerHour!$B93,Sales!$C$5:$C$18,0),MATCH(UsagePerHour!IQ$4,Sales!$D$3:$ABF$3,0))/IQ$2*INDEX(Usage!$D$5:$ABF$11,MATCH(UsagePerHour!$B$84,Usage!$C$5:$C$11,0),MATCH(UsagePerHour!IQ$4,Usage!$D$3:$ABF$3,0)),"")</f>
        <v>40.12233942472777</v>
      </c>
      <c r="IR93" s="6">
        <f>IFERROR(INDEX(Sales!$D$5:$ABF$18,MATCH(UsagePerHour!$B93,Sales!$C$5:$C$18,0),MATCH(UsagePerHour!IR$4,Sales!$D$3:$ABF$3,0))/IR$2*INDEX(Usage!$D$5:$ABF$11,MATCH(UsagePerHour!$B$84,Usage!$C$5:$C$11,0),MATCH(UsagePerHour!IR$4,Usage!$D$3:$ABF$3,0)),"")</f>
        <v>67.465825896435632</v>
      </c>
      <c r="IS93" s="6">
        <f>IFERROR(INDEX(Sales!$D$5:$ABF$18,MATCH(UsagePerHour!$B93,Sales!$C$5:$C$18,0),MATCH(UsagePerHour!IS$4,Sales!$D$3:$ABF$3,0))/IS$2*INDEX(Usage!$D$5:$ABF$11,MATCH(UsagePerHour!$B$84,Usage!$C$5:$C$11,0),MATCH(UsagePerHour!IS$4,Usage!$D$3:$ABF$3,0)),"")</f>
        <v>34.022223744526841</v>
      </c>
      <c r="IT93" s="6">
        <f>IFERROR(INDEX(Sales!$D$5:$ABF$18,MATCH(UsagePerHour!$B93,Sales!$C$5:$C$18,0),MATCH(UsagePerHour!IT$4,Sales!$D$3:$ABF$3,0))/IT$2*INDEX(Usage!$D$5:$ABF$11,MATCH(UsagePerHour!$B$84,Usage!$C$5:$C$11,0),MATCH(UsagePerHour!IT$4,Usage!$D$3:$ABF$3,0)),"")</f>
        <v>203.39687315079553</v>
      </c>
      <c r="IU93" s="6">
        <f>IFERROR(INDEX(Sales!$D$5:$ABF$18,MATCH(UsagePerHour!$B93,Sales!$C$5:$C$18,0),MATCH(UsagePerHour!IU$4,Sales!$D$3:$ABF$3,0))/IU$2*INDEX(Usage!$D$5:$ABF$11,MATCH(UsagePerHour!$B$84,Usage!$C$5:$C$11,0),MATCH(UsagePerHour!IU$4,Usage!$D$3:$ABF$3,0)),"")</f>
        <v>27.947198616704974</v>
      </c>
      <c r="IV93" s="6">
        <f>IFERROR(INDEX(Sales!$D$5:$ABF$18,MATCH(UsagePerHour!$B93,Sales!$C$5:$C$18,0),MATCH(UsagePerHour!IV$4,Sales!$D$3:$ABF$3,0))/IV$2*INDEX(Usage!$D$5:$ABF$11,MATCH(UsagePerHour!$B$84,Usage!$C$5:$C$11,0),MATCH(UsagePerHour!IV$4,Usage!$D$3:$ABF$3,0)),"")</f>
        <v>27.472588662190979</v>
      </c>
      <c r="IW93" s="6">
        <f>IFERROR(INDEX(Sales!$D$5:$ABF$18,MATCH(UsagePerHour!$B93,Sales!$C$5:$C$18,0),MATCH(UsagePerHour!IW$4,Sales!$D$3:$ABF$3,0))/IW$2*INDEX(Usage!$D$5:$ABF$11,MATCH(UsagePerHour!$B$84,Usage!$C$5:$C$11,0),MATCH(UsagePerHour!IW$4,Usage!$D$3:$ABF$3,0)),"")</f>
        <v>50.461088056392477</v>
      </c>
      <c r="IX93" s="6">
        <f>IFERROR(INDEX(Sales!$D$5:$ABF$18,MATCH(UsagePerHour!$B93,Sales!$C$5:$C$18,0),MATCH(UsagePerHour!IX$4,Sales!$D$3:$ABF$3,0))/IX$2*INDEX(Usage!$D$5:$ABF$11,MATCH(UsagePerHour!$B$84,Usage!$C$5:$C$11,0),MATCH(UsagePerHour!IX$4,Usage!$D$3:$ABF$3,0)),"")</f>
        <v>41.954290776215259</v>
      </c>
      <c r="IY93" s="6">
        <f>IFERROR(INDEX(Sales!$D$5:$ABF$18,MATCH(UsagePerHour!$B93,Sales!$C$5:$C$18,0),MATCH(UsagePerHour!IY$4,Sales!$D$3:$ABF$3,0))/IY$2*INDEX(Usage!$D$5:$ABF$11,MATCH(UsagePerHour!$B$84,Usage!$C$5:$C$11,0),MATCH(UsagePerHour!IY$4,Usage!$D$3:$ABF$3,0)),"")</f>
        <v>47.296345705805379</v>
      </c>
      <c r="IZ93" s="6">
        <f>IFERROR(INDEX(Sales!$D$5:$ABF$18,MATCH(UsagePerHour!$B93,Sales!$C$5:$C$18,0),MATCH(UsagePerHour!IZ$4,Sales!$D$3:$ABF$3,0))/IZ$2*INDEX(Usage!$D$5:$ABF$11,MATCH(UsagePerHour!$B$84,Usage!$C$5:$C$11,0),MATCH(UsagePerHour!IZ$4,Usage!$D$3:$ABF$3,0)),"")</f>
        <v>81.042935852931492</v>
      </c>
      <c r="JA93" s="6">
        <f>IFERROR(INDEX(Sales!$D$5:$ABF$18,MATCH(UsagePerHour!$B93,Sales!$C$5:$C$18,0),MATCH(UsagePerHour!JA$4,Sales!$D$3:$ABF$3,0))/JA$2*INDEX(Usage!$D$5:$ABF$11,MATCH(UsagePerHour!$B$84,Usage!$C$5:$C$11,0),MATCH(UsagePerHour!JA$4,Usage!$D$3:$ABF$3,0)),"")</f>
        <v>507.32911905106317</v>
      </c>
      <c r="JB93" s="6">
        <f>IFERROR(INDEX(Sales!$D$5:$ABF$18,MATCH(UsagePerHour!$B93,Sales!$C$5:$C$18,0),MATCH(UsagePerHour!JB$4,Sales!$D$3:$ABF$3,0))/JB$2*INDEX(Usage!$D$5:$ABF$11,MATCH(UsagePerHour!$B$84,Usage!$C$5:$C$11,0),MATCH(UsagePerHour!JB$4,Usage!$D$3:$ABF$3,0)),"")</f>
        <v>88.65810253913871</v>
      </c>
      <c r="JC93" s="6">
        <f>IFERROR(INDEX(Sales!$D$5:$ABF$18,MATCH(UsagePerHour!$B93,Sales!$C$5:$C$18,0),MATCH(UsagePerHour!JC$4,Sales!$D$3:$ABF$3,0))/JC$2*INDEX(Usage!$D$5:$ABF$11,MATCH(UsagePerHour!$B$84,Usage!$C$5:$C$11,0),MATCH(UsagePerHour!JC$4,Usage!$D$3:$ABF$3,0)),"")</f>
        <v>83.770852050527679</v>
      </c>
      <c r="JD93" s="6">
        <f>IFERROR(INDEX(Sales!$D$5:$ABF$18,MATCH(UsagePerHour!$B93,Sales!$C$5:$C$18,0),MATCH(UsagePerHour!JD$4,Sales!$D$3:$ABF$3,0))/JD$2*INDEX(Usage!$D$5:$ABF$11,MATCH(UsagePerHour!$B$84,Usage!$C$5:$C$11,0),MATCH(UsagePerHour!JD$4,Usage!$D$3:$ABF$3,0)),"")</f>
        <v>81.443535861978631</v>
      </c>
      <c r="JE93" s="6">
        <f>IFERROR(INDEX(Sales!$D$5:$ABF$18,MATCH(UsagePerHour!$B93,Sales!$C$5:$C$18,0),MATCH(UsagePerHour!JE$4,Sales!$D$3:$ABF$3,0))/JE$2*INDEX(Usage!$D$5:$ABF$11,MATCH(UsagePerHour!$B$84,Usage!$C$5:$C$11,0),MATCH(UsagePerHour!JE$4,Usage!$D$3:$ABF$3,0)),"")</f>
        <v>33.811195162396061</v>
      </c>
      <c r="JF93" s="6">
        <f>IFERROR(INDEX(Sales!$D$5:$ABF$18,MATCH(UsagePerHour!$B93,Sales!$C$5:$C$18,0),MATCH(UsagePerHour!JF$4,Sales!$D$3:$ABF$3,0))/JF$2*INDEX(Usage!$D$5:$ABF$11,MATCH(UsagePerHour!$B$84,Usage!$C$5:$C$11,0),MATCH(UsagePerHour!JF$4,Usage!$D$3:$ABF$3,0)),"")</f>
        <v>67.848850276525184</v>
      </c>
      <c r="JG93" s="6">
        <f>IFERROR(INDEX(Sales!$D$5:$ABF$18,MATCH(UsagePerHour!$B93,Sales!$C$5:$C$18,0),MATCH(UsagePerHour!JG$4,Sales!$D$3:$ABF$3,0))/JG$2*INDEX(Usage!$D$5:$ABF$11,MATCH(UsagePerHour!$B$84,Usage!$C$5:$C$11,0),MATCH(UsagePerHour!JG$4,Usage!$D$3:$ABF$3,0)),"")</f>
        <v>54.629867103471064</v>
      </c>
      <c r="JH93" s="6">
        <f>IFERROR(INDEX(Sales!$D$5:$ABF$18,MATCH(UsagePerHour!$B93,Sales!$C$5:$C$18,0),MATCH(UsagePerHour!JH$4,Sales!$D$3:$ABF$3,0))/JH$2*INDEX(Usage!$D$5:$ABF$11,MATCH(UsagePerHour!$B$84,Usage!$C$5:$C$11,0),MATCH(UsagePerHour!JH$4,Usage!$D$3:$ABF$3,0)),"")</f>
        <v>542.97099755391002</v>
      </c>
      <c r="JI93" s="6">
        <f>IFERROR(INDEX(Sales!$D$5:$ABF$18,MATCH(UsagePerHour!$B93,Sales!$C$5:$C$18,0),MATCH(UsagePerHour!JI$4,Sales!$D$3:$ABF$3,0))/JI$2*INDEX(Usage!$D$5:$ABF$11,MATCH(UsagePerHour!$B$84,Usage!$C$5:$C$11,0),MATCH(UsagePerHour!JI$4,Usage!$D$3:$ABF$3,0)),"")</f>
        <v>85.210855004727094</v>
      </c>
      <c r="JJ93" s="6">
        <f>IFERROR(INDEX(Sales!$D$5:$ABF$18,MATCH(UsagePerHour!$B93,Sales!$C$5:$C$18,0),MATCH(UsagePerHour!JJ$4,Sales!$D$3:$ABF$3,0))/JJ$2*INDEX(Usage!$D$5:$ABF$11,MATCH(UsagePerHour!$B$84,Usage!$C$5:$C$11,0),MATCH(UsagePerHour!JJ$4,Usage!$D$3:$ABF$3,0)),"")</f>
        <v>120.4541279163663</v>
      </c>
      <c r="JK93" s="6">
        <f>IFERROR(INDEX(Sales!$D$5:$ABF$18,MATCH(UsagePerHour!$B93,Sales!$C$5:$C$18,0),MATCH(UsagePerHour!JK$4,Sales!$D$3:$ABF$3,0))/JK$2*INDEX(Usage!$D$5:$ABF$11,MATCH(UsagePerHour!$B$84,Usage!$C$5:$C$11,0),MATCH(UsagePerHour!JK$4,Usage!$D$3:$ABF$3,0)),"")</f>
        <v>92.62043423116468</v>
      </c>
      <c r="JL93" s="6">
        <f>IFERROR(INDEX(Sales!$D$5:$ABF$18,MATCH(UsagePerHour!$B93,Sales!$C$5:$C$18,0),MATCH(UsagePerHour!JL$4,Sales!$D$3:$ABF$3,0))/JL$2*INDEX(Usage!$D$5:$ABF$11,MATCH(UsagePerHour!$B$84,Usage!$C$5:$C$11,0),MATCH(UsagePerHour!JL$4,Usage!$D$3:$ABF$3,0)),"")</f>
        <v>27.303912164051066</v>
      </c>
      <c r="JM93" s="6">
        <f>IFERROR(INDEX(Sales!$D$5:$ABF$18,MATCH(UsagePerHour!$B93,Sales!$C$5:$C$18,0),MATCH(UsagePerHour!JM$4,Sales!$D$3:$ABF$3,0))/JM$2*INDEX(Usage!$D$5:$ABF$11,MATCH(UsagePerHour!$B$84,Usage!$C$5:$C$11,0),MATCH(UsagePerHour!JM$4,Usage!$D$3:$ABF$3,0)),"")</f>
        <v>59.142139109512691</v>
      </c>
      <c r="JN93" s="6">
        <f>IFERROR(INDEX(Sales!$D$5:$ABF$18,MATCH(UsagePerHour!$B93,Sales!$C$5:$C$18,0),MATCH(UsagePerHour!JN$4,Sales!$D$3:$ABF$3,0))/JN$2*INDEX(Usage!$D$5:$ABF$11,MATCH(UsagePerHour!$B$84,Usage!$C$5:$C$11,0),MATCH(UsagePerHour!JN$4,Usage!$D$3:$ABF$3,0)),"")</f>
        <v>64.803863884508075</v>
      </c>
      <c r="JO93" s="6">
        <f>IFERROR(INDEX(Sales!$D$5:$ABF$18,MATCH(UsagePerHour!$B93,Sales!$C$5:$C$18,0),MATCH(UsagePerHour!JO$4,Sales!$D$3:$ABF$3,0))/JO$2*INDEX(Usage!$D$5:$ABF$11,MATCH(UsagePerHour!$B$84,Usage!$C$5:$C$11,0),MATCH(UsagePerHour!JO$4,Usage!$D$3:$ABF$3,0)),"")</f>
        <v>429.0217209880114</v>
      </c>
      <c r="JP93" s="6">
        <f>IFERROR(INDEX(Sales!$D$5:$ABF$18,MATCH(UsagePerHour!$B93,Sales!$C$5:$C$18,0),MATCH(UsagePerHour!JP$4,Sales!$D$3:$ABF$3,0))/JP$2*INDEX(Usage!$D$5:$ABF$11,MATCH(UsagePerHour!$B$84,Usage!$C$5:$C$11,0),MATCH(UsagePerHour!JP$4,Usage!$D$3:$ABF$3,0)),"")</f>
        <v>33.775711989323952</v>
      </c>
      <c r="JQ93" s="6">
        <f>IFERROR(INDEX(Sales!$D$5:$ABF$18,MATCH(UsagePerHour!$B93,Sales!$C$5:$C$18,0),MATCH(UsagePerHour!JQ$4,Sales!$D$3:$ABF$3,0))/JQ$2*INDEX(Usage!$D$5:$ABF$11,MATCH(UsagePerHour!$B$84,Usage!$C$5:$C$11,0),MATCH(UsagePerHour!JQ$4,Usage!$D$3:$ABF$3,0)),"")</f>
        <v>64.94323983820702</v>
      </c>
      <c r="JR93" s="6">
        <f>IFERROR(INDEX(Sales!$D$5:$ABF$18,MATCH(UsagePerHour!$B93,Sales!$C$5:$C$18,0),MATCH(UsagePerHour!JR$4,Sales!$D$3:$ABF$3,0))/JR$2*INDEX(Usage!$D$5:$ABF$11,MATCH(UsagePerHour!$B$84,Usage!$C$5:$C$11,0),MATCH(UsagePerHour!JR$4,Usage!$D$3:$ABF$3,0)),"")</f>
        <v>97.44708307029596</v>
      </c>
      <c r="JS93" s="6">
        <f>IFERROR(INDEX(Sales!$D$5:$ABF$18,MATCH(UsagePerHour!$B93,Sales!$C$5:$C$18,0),MATCH(UsagePerHour!JS$4,Sales!$D$3:$ABF$3,0))/JS$2*INDEX(Usage!$D$5:$ABF$11,MATCH(UsagePerHour!$B$84,Usage!$C$5:$C$11,0),MATCH(UsagePerHour!JS$4,Usage!$D$3:$ABF$3,0)),"")</f>
        <v>23.204068576450595</v>
      </c>
      <c r="JT93" s="6">
        <f>IFERROR(INDEX(Sales!$D$5:$ABF$18,MATCH(UsagePerHour!$B93,Sales!$C$5:$C$18,0),MATCH(UsagePerHour!JT$4,Sales!$D$3:$ABF$3,0))/JT$2*INDEX(Usage!$D$5:$ABF$11,MATCH(UsagePerHour!$B$84,Usage!$C$5:$C$11,0),MATCH(UsagePerHour!JT$4,Usage!$D$3:$ABF$3,0)),"")</f>
        <v>77.541292509357291</v>
      </c>
      <c r="JU93" s="6">
        <f>IFERROR(INDEX(Sales!$D$5:$ABF$18,MATCH(UsagePerHour!$B93,Sales!$C$5:$C$18,0),MATCH(UsagePerHour!JU$4,Sales!$D$3:$ABF$3,0))/JU$2*INDEX(Usage!$D$5:$ABF$11,MATCH(UsagePerHour!$B$84,Usage!$C$5:$C$11,0),MATCH(UsagePerHour!JU$4,Usage!$D$3:$ABF$3,0)),"")</f>
        <v>61.829340444971237</v>
      </c>
      <c r="JV93" s="6">
        <f>IFERROR(INDEX(Sales!$D$5:$ABF$18,MATCH(UsagePerHour!$B93,Sales!$C$5:$C$18,0),MATCH(UsagePerHour!JV$4,Sales!$D$3:$ABF$3,0))/JV$2*INDEX(Usage!$D$5:$ABF$11,MATCH(UsagePerHour!$B$84,Usage!$C$5:$C$11,0),MATCH(UsagePerHour!JV$4,Usage!$D$3:$ABF$3,0)),"")</f>
        <v>467.43742044972424</v>
      </c>
      <c r="JW93" s="6">
        <f>IFERROR(INDEX(Sales!$D$5:$ABF$18,MATCH(UsagePerHour!$B93,Sales!$C$5:$C$18,0),MATCH(UsagePerHour!JW$4,Sales!$D$3:$ABF$3,0))/JW$2*INDEX(Usage!$D$5:$ABF$11,MATCH(UsagePerHour!$B$84,Usage!$C$5:$C$11,0),MATCH(UsagePerHour!JW$4,Usage!$D$3:$ABF$3,0)),"")</f>
        <v>128.68464317791361</v>
      </c>
      <c r="JX93" s="6">
        <f>IFERROR(INDEX(Sales!$D$5:$ABF$18,MATCH(UsagePerHour!$B93,Sales!$C$5:$C$18,0),MATCH(UsagePerHour!JX$4,Sales!$D$3:$ABF$3,0))/JX$2*INDEX(Usage!$D$5:$ABF$11,MATCH(UsagePerHour!$B$84,Usage!$C$5:$C$11,0),MATCH(UsagePerHour!JX$4,Usage!$D$3:$ABF$3,0)),"")</f>
        <v>87.385044276812081</v>
      </c>
      <c r="JY93" s="6">
        <f>IFERROR(INDEX(Sales!$D$5:$ABF$18,MATCH(UsagePerHour!$B93,Sales!$C$5:$C$18,0),MATCH(UsagePerHour!JY$4,Sales!$D$3:$ABF$3,0))/JY$2*INDEX(Usage!$D$5:$ABF$11,MATCH(UsagePerHour!$B$84,Usage!$C$5:$C$11,0),MATCH(UsagePerHour!JY$4,Usage!$D$3:$ABF$3,0)),"")</f>
        <v>82.279588062447786</v>
      </c>
      <c r="JZ93" s="6">
        <f>IFERROR(INDEX(Sales!$D$5:$ABF$18,MATCH(UsagePerHour!$B93,Sales!$C$5:$C$18,0),MATCH(UsagePerHour!JZ$4,Sales!$D$3:$ABF$3,0))/JZ$2*INDEX(Usage!$D$5:$ABF$11,MATCH(UsagePerHour!$B$84,Usage!$C$5:$C$11,0),MATCH(UsagePerHour!JZ$4,Usage!$D$3:$ABF$3,0)),"")</f>
        <v>34.406548622119104</v>
      </c>
      <c r="KA93" s="6">
        <f>IFERROR(INDEX(Sales!$D$5:$ABF$18,MATCH(UsagePerHour!$B93,Sales!$C$5:$C$18,0),MATCH(UsagePerHour!KA$4,Sales!$D$3:$ABF$3,0))/KA$2*INDEX(Usage!$D$5:$ABF$11,MATCH(UsagePerHour!$B$84,Usage!$C$5:$C$11,0),MATCH(UsagePerHour!KA$4,Usage!$D$3:$ABF$3,0)),"")</f>
        <v>82.165169219310087</v>
      </c>
      <c r="KB93" s="6">
        <f>IFERROR(INDEX(Sales!$D$5:$ABF$18,MATCH(UsagePerHour!$B93,Sales!$C$5:$C$18,0),MATCH(UsagePerHour!KB$4,Sales!$D$3:$ABF$3,0))/KB$2*INDEX(Usage!$D$5:$ABF$11,MATCH(UsagePerHour!$B$84,Usage!$C$5:$C$11,0),MATCH(UsagePerHour!KB$4,Usage!$D$3:$ABF$3,0)),"")</f>
        <v>45.401954098714349</v>
      </c>
      <c r="KC93" s="6">
        <f>IFERROR(INDEX(Sales!$D$5:$ABF$18,MATCH(UsagePerHour!$B93,Sales!$C$5:$C$18,0),MATCH(UsagePerHour!KC$4,Sales!$D$3:$ABF$3,0))/KC$2*INDEX(Usage!$D$5:$ABF$11,MATCH(UsagePerHour!$B$84,Usage!$C$5:$C$11,0),MATCH(UsagePerHour!KC$4,Usage!$D$3:$ABF$3,0)),"")</f>
        <v>495.24759458872893</v>
      </c>
      <c r="KD93" s="6">
        <f>IFERROR(INDEX(Sales!$D$5:$ABF$18,MATCH(UsagePerHour!$B93,Sales!$C$5:$C$18,0),MATCH(UsagePerHour!KD$4,Sales!$D$3:$ABF$3,0))/KD$2*INDEX(Usage!$D$5:$ABF$11,MATCH(UsagePerHour!$B$84,Usage!$C$5:$C$11,0),MATCH(UsagePerHour!KD$4,Usage!$D$3:$ABF$3,0)),"")</f>
        <v>90.139362974236334</v>
      </c>
      <c r="KE93" s="6">
        <f>IFERROR(INDEX(Sales!$D$5:$ABF$18,MATCH(UsagePerHour!$B93,Sales!$C$5:$C$18,0),MATCH(UsagePerHour!KE$4,Sales!$D$3:$ABF$3,0))/KE$2*INDEX(Usage!$D$5:$ABF$11,MATCH(UsagePerHour!$B$84,Usage!$C$5:$C$11,0),MATCH(UsagePerHour!KE$4,Usage!$D$3:$ABF$3,0)),"")</f>
        <v>60.221013288199792</v>
      </c>
      <c r="KF93" s="6">
        <f>IFERROR(INDEX(Sales!$D$5:$ABF$18,MATCH(UsagePerHour!$B93,Sales!$C$5:$C$18,0),MATCH(UsagePerHour!KF$4,Sales!$D$3:$ABF$3,0))/KF$2*INDEX(Usage!$D$5:$ABF$11,MATCH(UsagePerHour!$B$84,Usage!$C$5:$C$11,0),MATCH(UsagePerHour!KF$4,Usage!$D$3:$ABF$3,0)),"")</f>
        <v>58.769137968852824</v>
      </c>
      <c r="KG93" s="6">
        <f>IFERROR(INDEX(Sales!$D$5:$ABF$18,MATCH(UsagePerHour!$B93,Sales!$C$5:$C$18,0),MATCH(UsagePerHour!KG$4,Sales!$D$3:$ABF$3,0))/KG$2*INDEX(Usage!$D$5:$ABF$11,MATCH(UsagePerHour!$B$84,Usage!$C$5:$C$11,0),MATCH(UsagePerHour!KG$4,Usage!$D$3:$ABF$3,0)),"")</f>
        <v>115.61028084527072</v>
      </c>
      <c r="KH93" s="6">
        <f>IFERROR(INDEX(Sales!$D$5:$ABF$18,MATCH(UsagePerHour!$B93,Sales!$C$5:$C$18,0),MATCH(UsagePerHour!KH$4,Sales!$D$3:$ABF$3,0))/KH$2*INDEX(Usage!$D$5:$ABF$11,MATCH(UsagePerHour!$B$84,Usage!$C$5:$C$11,0),MATCH(UsagePerHour!KH$4,Usage!$D$3:$ABF$3,0)),"")</f>
        <v>38.900138901202823</v>
      </c>
      <c r="KI93" s="6">
        <f>IFERROR(INDEX(Sales!$D$5:$ABF$18,MATCH(UsagePerHour!$B93,Sales!$C$5:$C$18,0),MATCH(UsagePerHour!KI$4,Sales!$D$3:$ABF$3,0))/KI$2*INDEX(Usage!$D$5:$ABF$11,MATCH(UsagePerHour!$B$84,Usage!$C$5:$C$11,0),MATCH(UsagePerHour!KI$4,Usage!$D$3:$ABF$3,0)),"")</f>
        <v>107.12068686535127</v>
      </c>
      <c r="KJ93" s="6">
        <f>IFERROR(INDEX(Sales!$D$5:$ABF$18,MATCH(UsagePerHour!$B93,Sales!$C$5:$C$18,0),MATCH(UsagePerHour!KJ$4,Sales!$D$3:$ABF$3,0))/KJ$2*INDEX(Usage!$D$5:$ABF$11,MATCH(UsagePerHour!$B$84,Usage!$C$5:$C$11,0),MATCH(UsagePerHour!KJ$4,Usage!$D$3:$ABF$3,0)),"")</f>
        <v>459.96982355473739</v>
      </c>
      <c r="KK93" s="6">
        <f>IFERROR(INDEX(Sales!$D$5:$ABF$18,MATCH(UsagePerHour!$B93,Sales!$C$5:$C$18,0),MATCH(UsagePerHour!KK$4,Sales!$D$3:$ABF$3,0))/KK$2*INDEX(Usage!$D$5:$ABF$11,MATCH(UsagePerHour!$B$84,Usage!$C$5:$C$11,0),MATCH(UsagePerHour!KK$4,Usage!$D$3:$ABF$3,0)),"")</f>
        <v>32.736446918769751</v>
      </c>
      <c r="KL93" s="6">
        <f>IFERROR(INDEX(Sales!$D$5:$ABF$18,MATCH(UsagePerHour!$B93,Sales!$C$5:$C$18,0),MATCH(UsagePerHour!KL$4,Sales!$D$3:$ABF$3,0))/KL$2*INDEX(Usage!$D$5:$ABF$11,MATCH(UsagePerHour!$B$84,Usage!$C$5:$C$11,0),MATCH(UsagePerHour!KL$4,Usage!$D$3:$ABF$3,0)),"")</f>
        <v>104.39662698131815</v>
      </c>
      <c r="KM93" s="6">
        <f>IFERROR(INDEX(Sales!$D$5:$ABF$18,MATCH(UsagePerHour!$B93,Sales!$C$5:$C$18,0),MATCH(UsagePerHour!KM$4,Sales!$D$3:$ABF$3,0))/KM$2*INDEX(Usage!$D$5:$ABF$11,MATCH(UsagePerHour!$B$84,Usage!$C$5:$C$11,0),MATCH(UsagePerHour!KM$4,Usage!$D$3:$ABF$3,0)),"")</f>
        <v>57.425731889859719</v>
      </c>
      <c r="KN93" s="6">
        <f>IFERROR(INDEX(Sales!$D$5:$ABF$18,MATCH(UsagePerHour!$B93,Sales!$C$5:$C$18,0),MATCH(UsagePerHour!KN$4,Sales!$D$3:$ABF$3,0))/KN$2*INDEX(Usage!$D$5:$ABF$11,MATCH(UsagePerHour!$B$84,Usage!$C$5:$C$11,0),MATCH(UsagePerHour!KN$4,Usage!$D$3:$ABF$3,0)),"")</f>
        <v>39.505148971622567</v>
      </c>
      <c r="KO93" s="6">
        <f>IFERROR(INDEX(Sales!$D$5:$ABF$18,MATCH(UsagePerHour!$B93,Sales!$C$5:$C$18,0),MATCH(UsagePerHour!KO$4,Sales!$D$3:$ABF$3,0))/KO$2*INDEX(Usage!$D$5:$ABF$11,MATCH(UsagePerHour!$B$84,Usage!$C$5:$C$11,0),MATCH(UsagePerHour!KO$4,Usage!$D$3:$ABF$3,0)),"")</f>
        <v>79.118996988925375</v>
      </c>
      <c r="KP93" s="6">
        <f>IFERROR(INDEX(Sales!$D$5:$ABF$18,MATCH(UsagePerHour!$B93,Sales!$C$5:$C$18,0),MATCH(UsagePerHour!KP$4,Sales!$D$3:$ABF$3,0))/KP$2*INDEX(Usage!$D$5:$ABF$11,MATCH(UsagePerHour!$B$84,Usage!$C$5:$C$11,0),MATCH(UsagePerHour!KP$4,Usage!$D$3:$ABF$3,0)),"")</f>
        <v>85.925861669143103</v>
      </c>
      <c r="KQ93" s="6">
        <f>IFERROR(INDEX(Sales!$D$5:$ABF$18,MATCH(UsagePerHour!$B93,Sales!$C$5:$C$18,0),MATCH(UsagePerHour!KQ$4,Sales!$D$3:$ABF$3,0))/KQ$2*INDEX(Usage!$D$5:$ABF$11,MATCH(UsagePerHour!$B$84,Usage!$C$5:$C$11,0),MATCH(UsagePerHour!KQ$4,Usage!$D$3:$ABF$3,0)),"")</f>
        <v>440.09965561932978</v>
      </c>
      <c r="KR93" s="6">
        <f>IFERROR(INDEX(Sales!$D$5:$ABF$18,MATCH(UsagePerHour!$B93,Sales!$C$5:$C$18,0),MATCH(UsagePerHour!KR$4,Sales!$D$3:$ABF$3,0))/KR$2*INDEX(Usage!$D$5:$ABF$11,MATCH(UsagePerHour!$B$84,Usage!$C$5:$C$11,0),MATCH(UsagePerHour!KR$4,Usage!$D$3:$ABF$3,0)),"")</f>
        <v>47.165236168518859</v>
      </c>
      <c r="KS93" s="6">
        <f>IFERROR(INDEX(Sales!$D$5:$ABF$18,MATCH(UsagePerHour!$B93,Sales!$C$5:$C$18,0),MATCH(UsagePerHour!KS$4,Sales!$D$3:$ABF$3,0))/KS$2*INDEX(Usage!$D$5:$ABF$11,MATCH(UsagePerHour!$B$84,Usage!$C$5:$C$11,0),MATCH(UsagePerHour!KS$4,Usage!$D$3:$ABF$3,0)),"")</f>
        <v>109.39065174456879</v>
      </c>
      <c r="KT93" s="6">
        <f>IFERROR(INDEX(Sales!$D$5:$ABF$18,MATCH(UsagePerHour!$B93,Sales!$C$5:$C$18,0),MATCH(UsagePerHour!KT$4,Sales!$D$3:$ABF$3,0))/KT$2*INDEX(Usage!$D$5:$ABF$11,MATCH(UsagePerHour!$B$84,Usage!$C$5:$C$11,0),MATCH(UsagePerHour!KT$4,Usage!$D$3:$ABF$3,0)),"")</f>
        <v>41.013685952267437</v>
      </c>
      <c r="KU93" s="6">
        <f>IFERROR(INDEX(Sales!$D$5:$ABF$18,MATCH(UsagePerHour!$B93,Sales!$C$5:$C$18,0),MATCH(UsagePerHour!KU$4,Sales!$D$3:$ABF$3,0))/KU$2*INDEX(Usage!$D$5:$ABF$11,MATCH(UsagePerHour!$B$84,Usage!$C$5:$C$11,0),MATCH(UsagePerHour!KU$4,Usage!$D$3:$ABF$3,0)),"")</f>
        <v>44.448875131854258</v>
      </c>
      <c r="KV93" s="6">
        <f>IFERROR(INDEX(Sales!$D$5:$ABF$18,MATCH(UsagePerHour!$B93,Sales!$C$5:$C$18,0),MATCH(UsagePerHour!KV$4,Sales!$D$3:$ABF$3,0))/KV$2*INDEX(Usage!$D$5:$ABF$11,MATCH(UsagePerHour!$B$84,Usage!$C$5:$C$11,0),MATCH(UsagePerHour!KV$4,Usage!$D$3:$ABF$3,0)),"")</f>
        <v>27.040488821228735</v>
      </c>
      <c r="KW93" s="6">
        <f>IFERROR(INDEX(Sales!$D$5:$ABF$18,MATCH(UsagePerHour!$B93,Sales!$C$5:$C$18,0),MATCH(UsagePerHour!KW$4,Sales!$D$3:$ABF$3,0))/KW$2*INDEX(Usage!$D$5:$ABF$11,MATCH(UsagePerHour!$B$84,Usage!$C$5:$C$11,0),MATCH(UsagePerHour!KW$4,Usage!$D$3:$ABF$3,0)),"")</f>
        <v>124.08567136756382</v>
      </c>
      <c r="KX93" s="6">
        <f>IFERROR(INDEX(Sales!$D$5:$ABF$18,MATCH(UsagePerHour!$B93,Sales!$C$5:$C$18,0),MATCH(UsagePerHour!KX$4,Sales!$D$3:$ABF$3,0))/KX$2*INDEX(Usage!$D$5:$ABF$11,MATCH(UsagePerHour!$B$84,Usage!$C$5:$C$11,0),MATCH(UsagePerHour!KX$4,Usage!$D$3:$ABF$3,0)),"")</f>
        <v>468.78167500393982</v>
      </c>
      <c r="KY93" s="6">
        <f>IFERROR(INDEX(Sales!$D$5:$ABF$18,MATCH(UsagePerHour!$B93,Sales!$C$5:$C$18,0),MATCH(UsagePerHour!KY$4,Sales!$D$3:$ABF$3,0))/KY$2*INDEX(Usage!$D$5:$ABF$11,MATCH(UsagePerHour!$B$84,Usage!$C$5:$C$11,0),MATCH(UsagePerHour!KY$4,Usage!$D$3:$ABF$3,0)),"")</f>
        <v>137.11549295774648</v>
      </c>
      <c r="KZ93" s="6">
        <f>IFERROR(INDEX(Sales!$D$5:$ABF$18,MATCH(UsagePerHour!$B93,Sales!$C$5:$C$18,0),MATCH(UsagePerHour!KZ$4,Sales!$D$3:$ABF$3,0))/KZ$2*INDEX(Usage!$D$5:$ABF$11,MATCH(UsagePerHour!$B$84,Usage!$C$5:$C$11,0),MATCH(UsagePerHour!KZ$4,Usage!$D$3:$ABF$3,0)),"")</f>
        <v>94.529204721090352</v>
      </c>
      <c r="LA93" s="6">
        <f>IFERROR(INDEX(Sales!$D$5:$ABF$18,MATCH(UsagePerHour!$B93,Sales!$C$5:$C$18,0),MATCH(UsagePerHour!LA$4,Sales!$D$3:$ABF$3,0))/LA$2*INDEX(Usage!$D$5:$ABF$11,MATCH(UsagePerHour!$B$84,Usage!$C$5:$C$11,0),MATCH(UsagePerHour!LA$4,Usage!$D$3:$ABF$3,0)),"")</f>
        <v>116.71816902928005</v>
      </c>
      <c r="LB93" s="6">
        <f>IFERROR(INDEX(Sales!$D$5:$ABF$18,MATCH(UsagePerHour!$B93,Sales!$C$5:$C$18,0),MATCH(UsagePerHour!LB$4,Sales!$D$3:$ABF$3,0))/LB$2*INDEX(Usage!$D$5:$ABF$11,MATCH(UsagePerHour!$B$84,Usage!$C$5:$C$11,0),MATCH(UsagePerHour!LB$4,Usage!$D$3:$ABF$3,0)),"")</f>
        <v>62.883273418315326</v>
      </c>
      <c r="LC93" s="6">
        <f>IFERROR(INDEX(Sales!$D$5:$ABF$18,MATCH(UsagePerHour!$B93,Sales!$C$5:$C$18,0),MATCH(UsagePerHour!LC$4,Sales!$D$3:$ABF$3,0))/LC$2*INDEX(Usage!$D$5:$ABF$11,MATCH(UsagePerHour!$B$84,Usage!$C$5:$C$11,0),MATCH(UsagePerHour!LC$4,Usage!$D$3:$ABF$3,0)),"")</f>
        <v>28.814825761928326</v>
      </c>
      <c r="LD93" s="6">
        <f>IFERROR(INDEX(Sales!$D$5:$ABF$18,MATCH(UsagePerHour!$B93,Sales!$C$5:$C$18,0),MATCH(UsagePerHour!LD$4,Sales!$D$3:$ABF$3,0))/LD$2*INDEX(Usage!$D$5:$ABF$11,MATCH(UsagePerHour!$B$84,Usage!$C$5:$C$11,0),MATCH(UsagePerHour!LD$4,Usage!$D$3:$ABF$3,0)),"")</f>
        <v>85.579109887896891</v>
      </c>
      <c r="LE93" s="6">
        <f>IFERROR(INDEX(Sales!$D$5:$ABF$18,MATCH(UsagePerHour!$B93,Sales!$C$5:$C$18,0),MATCH(UsagePerHour!LE$4,Sales!$D$3:$ABF$3,0))/LE$2*INDEX(Usage!$D$5:$ABF$11,MATCH(UsagePerHour!$B$84,Usage!$C$5:$C$11,0),MATCH(UsagePerHour!LE$4,Usage!$D$3:$ABF$3,0)),"")</f>
        <v>236.4299600623668</v>
      </c>
      <c r="LF93" s="6">
        <f>IFERROR(INDEX(Sales!$D$5:$ABF$18,MATCH(UsagePerHour!$B93,Sales!$C$5:$C$18,0),MATCH(UsagePerHour!LF$4,Sales!$D$3:$ABF$3,0))/LF$2*INDEX(Usage!$D$5:$ABF$11,MATCH(UsagePerHour!$B$84,Usage!$C$5:$C$11,0),MATCH(UsagePerHour!LF$4,Usage!$D$3:$ABF$3,0)),"")</f>
        <v>57.132658327987002</v>
      </c>
      <c r="LG93" s="6">
        <f>IFERROR(INDEX(Sales!$D$5:$ABF$18,MATCH(UsagePerHour!$B93,Sales!$C$5:$C$18,0),MATCH(UsagePerHour!LG$4,Sales!$D$3:$ABF$3,0))/LG$2*INDEX(Usage!$D$5:$ABF$11,MATCH(UsagePerHour!$B$84,Usage!$C$5:$C$11,0),MATCH(UsagePerHour!LG$4,Usage!$D$3:$ABF$3,0)),"")</f>
        <v>44.363851686634817</v>
      </c>
      <c r="LH93" s="6">
        <f>IFERROR(INDEX(Sales!$D$5:$ABF$18,MATCH(UsagePerHour!$B93,Sales!$C$5:$C$18,0),MATCH(UsagePerHour!LH$4,Sales!$D$3:$ABF$3,0))/LH$2*INDEX(Usage!$D$5:$ABF$11,MATCH(UsagePerHour!$B$84,Usage!$C$5:$C$11,0),MATCH(UsagePerHour!LH$4,Usage!$D$3:$ABF$3,0)),"")</f>
        <v>102.98527877072404</v>
      </c>
      <c r="LI93" s="6">
        <f>IFERROR(INDEX(Sales!$D$5:$ABF$18,MATCH(UsagePerHour!$B93,Sales!$C$5:$C$18,0),MATCH(UsagePerHour!LI$4,Sales!$D$3:$ABF$3,0))/LI$2*INDEX(Usage!$D$5:$ABF$11,MATCH(UsagePerHour!$B$84,Usage!$C$5:$C$11,0),MATCH(UsagePerHour!LI$4,Usage!$D$3:$ABF$3,0)),"")</f>
        <v>31.920198328457158</v>
      </c>
      <c r="LJ93" s="6">
        <f>IFERROR(INDEX(Sales!$D$5:$ABF$18,MATCH(UsagePerHour!$B93,Sales!$C$5:$C$18,0),MATCH(UsagePerHour!LJ$4,Sales!$D$3:$ABF$3,0))/LJ$2*INDEX(Usage!$D$5:$ABF$11,MATCH(UsagePerHour!$B$84,Usage!$C$5:$C$11,0),MATCH(UsagePerHour!LJ$4,Usage!$D$3:$ABF$3,0)),"")</f>
        <v>81.306856437570914</v>
      </c>
      <c r="LK93" s="6">
        <f>IFERROR(INDEX(Sales!$D$5:$ABF$18,MATCH(UsagePerHour!$B93,Sales!$C$5:$C$18,0),MATCH(UsagePerHour!LK$4,Sales!$D$3:$ABF$3,0))/LK$2*INDEX(Usage!$D$5:$ABF$11,MATCH(UsagePerHour!$B$84,Usage!$C$5:$C$11,0),MATCH(UsagePerHour!LK$4,Usage!$D$3:$ABF$3,0)),"")</f>
        <v>69.180088300615253</v>
      </c>
      <c r="LL93" s="6">
        <f>IFERROR(INDEX(Sales!$D$5:$ABF$18,MATCH(UsagePerHour!$B93,Sales!$C$5:$C$18,0),MATCH(UsagePerHour!LL$4,Sales!$D$3:$ABF$3,0))/LL$2*INDEX(Usage!$D$5:$ABF$11,MATCH(UsagePerHour!$B$84,Usage!$C$5:$C$11,0),MATCH(UsagePerHour!LL$4,Usage!$D$3:$ABF$3,0)),"")</f>
        <v>501.4541139031445</v>
      </c>
      <c r="LM93" s="6">
        <f>IFERROR(INDEX(Sales!$D$5:$ABF$18,MATCH(UsagePerHour!$B93,Sales!$C$5:$C$18,0),MATCH(UsagePerHour!LM$4,Sales!$D$3:$ABF$3,0))/LM$2*INDEX(Usage!$D$5:$ABF$11,MATCH(UsagePerHour!$B$84,Usage!$C$5:$C$11,0),MATCH(UsagePerHour!LM$4,Usage!$D$3:$ABF$3,0)),"")</f>
        <v>48.500029929517822</v>
      </c>
      <c r="LN93" s="6">
        <f>IFERROR(INDEX(Sales!$D$5:$ABF$18,MATCH(UsagePerHour!$B93,Sales!$C$5:$C$18,0),MATCH(UsagePerHour!LN$4,Sales!$D$3:$ABF$3,0))/LN$2*INDEX(Usage!$D$5:$ABF$11,MATCH(UsagePerHour!$B$84,Usage!$C$5:$C$11,0),MATCH(UsagePerHour!LN$4,Usage!$D$3:$ABF$3,0)),"")</f>
        <v>114.31817307547904</v>
      </c>
      <c r="LO93" s="6">
        <f>IFERROR(INDEX(Sales!$D$5:$ABF$18,MATCH(UsagePerHour!$B93,Sales!$C$5:$C$18,0),MATCH(UsagePerHour!LO$4,Sales!$D$3:$ABF$3,0))/LO$2*INDEX(Usage!$D$5:$ABF$11,MATCH(UsagePerHour!$B$84,Usage!$C$5:$C$11,0),MATCH(UsagePerHour!LO$4,Usage!$D$3:$ABF$3,0)),"")</f>
        <v>62.628609423465903</v>
      </c>
      <c r="LP93" s="6">
        <f>IFERROR(INDEX(Sales!$D$5:$ABF$18,MATCH(UsagePerHour!$B93,Sales!$C$5:$C$18,0),MATCH(UsagePerHour!LP$4,Sales!$D$3:$ABF$3,0))/LP$2*INDEX(Usage!$D$5:$ABF$11,MATCH(UsagePerHour!$B$84,Usage!$C$5:$C$11,0),MATCH(UsagePerHour!LP$4,Usage!$D$3:$ABF$3,0)),"")</f>
        <v>2.8805640497555292</v>
      </c>
      <c r="LQ93" s="6">
        <f>IFERROR(INDEX(Sales!$D$5:$ABF$18,MATCH(UsagePerHour!$B93,Sales!$C$5:$C$18,0),MATCH(UsagePerHour!LQ$4,Sales!$D$3:$ABF$3,0))/LQ$2*INDEX(Usage!$D$5:$ABF$11,MATCH(UsagePerHour!$B$84,Usage!$C$5:$C$11,0),MATCH(UsagePerHour!LQ$4,Usage!$D$3:$ABF$3,0)),"")</f>
        <v>128.55056038221315</v>
      </c>
      <c r="LR93" s="6">
        <f>IFERROR(INDEX(Sales!$D$5:$ABF$18,MATCH(UsagePerHour!$B93,Sales!$C$5:$C$18,0),MATCH(UsagePerHour!LR$4,Sales!$D$3:$ABF$3,0))/LR$2*INDEX(Usage!$D$5:$ABF$11,MATCH(UsagePerHour!$B$84,Usage!$C$5:$C$11,0),MATCH(UsagePerHour!LR$4,Usage!$D$3:$ABF$3,0)),"")</f>
        <v>134.6393663116086</v>
      </c>
      <c r="LS93" s="6">
        <f>IFERROR(INDEX(Sales!$D$5:$ABF$18,MATCH(UsagePerHour!$B93,Sales!$C$5:$C$18,0),MATCH(UsagePerHour!LS$4,Sales!$D$3:$ABF$3,0))/LS$2*INDEX(Usage!$D$5:$ABF$11,MATCH(UsagePerHour!$B$84,Usage!$C$5:$C$11,0),MATCH(UsagePerHour!LS$4,Usage!$D$3:$ABF$3,0)),"")</f>
        <v>458.83798110975312</v>
      </c>
      <c r="LT93" s="6">
        <f>IFERROR(INDEX(Sales!$D$5:$ABF$18,MATCH(UsagePerHour!$B93,Sales!$C$5:$C$18,0),MATCH(UsagePerHour!LT$4,Sales!$D$3:$ABF$3,0))/LT$2*INDEX(Usage!$D$5:$ABF$11,MATCH(UsagePerHour!$B$84,Usage!$C$5:$C$11,0),MATCH(UsagePerHour!LT$4,Usage!$D$3:$ABF$3,0)),"")</f>
        <v>116.04944407434205</v>
      </c>
      <c r="LU93" s="6">
        <f>IFERROR(INDEX(Sales!$D$5:$ABF$18,MATCH(UsagePerHour!$B93,Sales!$C$5:$C$18,0),MATCH(UsagePerHour!LU$4,Sales!$D$3:$ABF$3,0))/LU$2*INDEX(Usage!$D$5:$ABF$11,MATCH(UsagePerHour!$B$84,Usage!$C$5:$C$11,0),MATCH(UsagePerHour!LU$4,Usage!$D$3:$ABF$3,0)),"")</f>
        <v>62.004202956646388</v>
      </c>
      <c r="LV93" s="6">
        <f>IFERROR(INDEX(Sales!$D$5:$ABF$18,MATCH(UsagePerHour!$B93,Sales!$C$5:$C$18,0),MATCH(UsagePerHour!LV$4,Sales!$D$3:$ABF$3,0))/LV$2*INDEX(Usage!$D$5:$ABF$11,MATCH(UsagePerHour!$B$84,Usage!$C$5:$C$11,0),MATCH(UsagePerHour!LV$4,Usage!$D$3:$ABF$3,0)),"")</f>
        <v>115.78778443113772</v>
      </c>
      <c r="LW93" s="6">
        <f>IFERROR(INDEX(Sales!$D$5:$ABF$18,MATCH(UsagePerHour!$B93,Sales!$C$5:$C$18,0),MATCH(UsagePerHour!LW$4,Sales!$D$3:$ABF$3,0))/LW$2*INDEX(Usage!$D$5:$ABF$11,MATCH(UsagePerHour!$B$84,Usage!$C$5:$C$11,0),MATCH(UsagePerHour!LW$4,Usage!$D$3:$ABF$3,0)),"")</f>
        <v>36.25336503469358</v>
      </c>
      <c r="LX93" s="6">
        <f>IFERROR(INDEX(Sales!$D$5:$ABF$18,MATCH(UsagePerHour!$B93,Sales!$C$5:$C$18,0),MATCH(UsagePerHour!LX$4,Sales!$D$3:$ABF$3,0))/LX$2*INDEX(Usage!$D$5:$ABF$11,MATCH(UsagePerHour!$B$84,Usage!$C$5:$C$11,0),MATCH(UsagePerHour!LX$4,Usage!$D$3:$ABF$3,0)),"")</f>
        <v>69.088769334229994</v>
      </c>
      <c r="LY93" s="6">
        <f>IFERROR(INDEX(Sales!$D$5:$ABF$18,MATCH(UsagePerHour!$B93,Sales!$C$5:$C$18,0),MATCH(UsagePerHour!LY$4,Sales!$D$3:$ABF$3,0))/LY$2*INDEX(Usage!$D$5:$ABF$11,MATCH(UsagePerHour!$B$84,Usage!$C$5:$C$11,0),MATCH(UsagePerHour!LY$4,Usage!$D$3:$ABF$3,0)),"")</f>
        <v>79.62032034156951</v>
      </c>
      <c r="LZ93" s="6">
        <f>IFERROR(INDEX(Sales!$D$5:$ABF$18,MATCH(UsagePerHour!$B93,Sales!$C$5:$C$18,0),MATCH(UsagePerHour!LZ$4,Sales!$D$3:$ABF$3,0))/LZ$2*INDEX(Usage!$D$5:$ABF$11,MATCH(UsagePerHour!$B$84,Usage!$C$5:$C$11,0),MATCH(UsagePerHour!LZ$4,Usage!$D$3:$ABF$3,0)),"")</f>
        <v>450.43174096308593</v>
      </c>
      <c r="MA93" s="6">
        <f>IFERROR(INDEX(Sales!$D$5:$ABF$18,MATCH(UsagePerHour!$B93,Sales!$C$5:$C$18,0),MATCH(UsagePerHour!MA$4,Sales!$D$3:$ABF$3,0))/MA$2*INDEX(Usage!$D$5:$ABF$11,MATCH(UsagePerHour!$B$84,Usage!$C$5:$C$11,0),MATCH(UsagePerHour!MA$4,Usage!$D$3:$ABF$3,0)),"")</f>
        <v>38.232375667855173</v>
      </c>
      <c r="MB93" s="6">
        <f>IFERROR(INDEX(Sales!$D$5:$ABF$18,MATCH(UsagePerHour!$B93,Sales!$C$5:$C$18,0),MATCH(UsagePerHour!MB$4,Sales!$D$3:$ABF$3,0))/MB$2*INDEX(Usage!$D$5:$ABF$11,MATCH(UsagePerHour!$B$84,Usage!$C$5:$C$11,0),MATCH(UsagePerHour!MB$4,Usage!$D$3:$ABF$3,0)),"")</f>
        <v>106.75621950484911</v>
      </c>
      <c r="MC93" s="6">
        <f>IFERROR(INDEX(Sales!$D$5:$ABF$18,MATCH(UsagePerHour!$B93,Sales!$C$5:$C$18,0),MATCH(UsagePerHour!MC$4,Sales!$D$3:$ABF$3,0))/MC$2*INDEX(Usage!$D$5:$ABF$11,MATCH(UsagePerHour!$B$84,Usage!$C$5:$C$11,0),MATCH(UsagePerHour!MC$4,Usage!$D$3:$ABF$3,0)),"")</f>
        <v>26.7755938418399</v>
      </c>
      <c r="MD93" s="6">
        <f>IFERROR(INDEX(Sales!$D$5:$ABF$18,MATCH(UsagePerHour!$B93,Sales!$C$5:$C$18,0),MATCH(UsagePerHour!MD$4,Sales!$D$3:$ABF$3,0))/MD$2*INDEX(Usage!$D$5:$ABF$11,MATCH(UsagePerHour!$B$84,Usage!$C$5:$C$11,0),MATCH(UsagePerHour!MD$4,Usage!$D$3:$ABF$3,0)),"")</f>
        <v>53.214298402773203</v>
      </c>
      <c r="ME93" s="6">
        <f>IFERROR(INDEX(Sales!$D$5:$ABF$18,MATCH(UsagePerHour!$B93,Sales!$C$5:$C$18,0),MATCH(UsagePerHour!ME$4,Sales!$D$3:$ABF$3,0))/ME$2*INDEX(Usage!$D$5:$ABF$11,MATCH(UsagePerHour!$B$84,Usage!$C$5:$C$11,0),MATCH(UsagePerHour!ME$4,Usage!$D$3:$ABF$3,0)),"")</f>
        <v>50.429511696166507</v>
      </c>
      <c r="MF93" s="6">
        <f>IFERROR(INDEX(Sales!$D$5:$ABF$18,MATCH(UsagePerHour!$B93,Sales!$C$5:$C$18,0),MATCH(UsagePerHour!MF$4,Sales!$D$3:$ABF$3,0))/MF$2*INDEX(Usage!$D$5:$ABF$11,MATCH(UsagePerHour!$B$84,Usage!$C$5:$C$11,0),MATCH(UsagePerHour!MF$4,Usage!$D$3:$ABF$3,0)),"")</f>
        <v>46.691079406550976</v>
      </c>
      <c r="MG93" s="6">
        <f>IFERROR(INDEX(Sales!$D$5:$ABF$18,MATCH(UsagePerHour!$B93,Sales!$C$5:$C$18,0),MATCH(UsagePerHour!MG$4,Sales!$D$3:$ABF$3,0))/MG$2*INDEX(Usage!$D$5:$ABF$11,MATCH(UsagePerHour!$B$84,Usage!$C$5:$C$11,0),MATCH(UsagePerHour!MG$4,Usage!$D$3:$ABF$3,0)),"")</f>
        <v>331.91611603167905</v>
      </c>
      <c r="MH93" s="6">
        <f>IFERROR(INDEX(Sales!$D$5:$ABF$18,MATCH(UsagePerHour!$B93,Sales!$C$5:$C$18,0),MATCH(UsagePerHour!MH$4,Sales!$D$3:$ABF$3,0))/MH$2*INDEX(Usage!$D$5:$ABF$11,MATCH(UsagePerHour!$B$84,Usage!$C$5:$C$11,0),MATCH(UsagePerHour!MH$4,Usage!$D$3:$ABF$3,0)),"")</f>
        <v>68.074839106492433</v>
      </c>
      <c r="MI93" s="6">
        <f>IFERROR(INDEX(Sales!$D$5:$ABF$18,MATCH(UsagePerHour!$B93,Sales!$C$5:$C$18,0),MATCH(UsagePerHour!MI$4,Sales!$D$3:$ABF$3,0))/MI$2*INDEX(Usage!$D$5:$ABF$11,MATCH(UsagePerHour!$B$84,Usage!$C$5:$C$11,0),MATCH(UsagePerHour!MI$4,Usage!$D$3:$ABF$3,0)),"")</f>
        <v>52.80308706246042</v>
      </c>
      <c r="MJ93" s="6">
        <f>IFERROR(INDEX(Sales!$D$5:$ABF$18,MATCH(UsagePerHour!$B93,Sales!$C$5:$C$18,0),MATCH(UsagePerHour!MJ$4,Sales!$D$3:$ABF$3,0))/MJ$2*INDEX(Usage!$D$5:$ABF$11,MATCH(UsagePerHour!$B$84,Usage!$C$5:$C$11,0),MATCH(UsagePerHour!MJ$4,Usage!$D$3:$ABF$3,0)),"")</f>
        <v>86.90392148232911</v>
      </c>
      <c r="MK93" s="6">
        <f>IFERROR(INDEX(Sales!$D$5:$ABF$18,MATCH(UsagePerHour!$B93,Sales!$C$5:$C$18,0),MATCH(UsagePerHour!MK$4,Sales!$D$3:$ABF$3,0))/MK$2*INDEX(Usage!$D$5:$ABF$11,MATCH(UsagePerHour!$B$84,Usage!$C$5:$C$11,0),MATCH(UsagePerHour!MK$4,Usage!$D$3:$ABF$3,0)),"")</f>
        <v>34.739669490627392</v>
      </c>
      <c r="ML93" s="6">
        <f>IFERROR(INDEX(Sales!$D$5:$ABF$18,MATCH(UsagePerHour!$B93,Sales!$C$5:$C$18,0),MATCH(UsagePerHour!ML$4,Sales!$D$3:$ABF$3,0))/ML$2*INDEX(Usage!$D$5:$ABF$11,MATCH(UsagePerHour!$B$84,Usage!$C$5:$C$11,0),MATCH(UsagePerHour!ML$4,Usage!$D$3:$ABF$3,0)),"")</f>
        <v>34.167575766247893</v>
      </c>
      <c r="MM93" s="6">
        <f>IFERROR(INDEX(Sales!$D$5:$ABF$18,MATCH(UsagePerHour!$B93,Sales!$C$5:$C$18,0),MATCH(UsagePerHour!MM$4,Sales!$D$3:$ABF$3,0))/MM$2*INDEX(Usage!$D$5:$ABF$11,MATCH(UsagePerHour!$B$84,Usage!$C$5:$C$11,0),MATCH(UsagePerHour!MM$4,Usage!$D$3:$ABF$3,0)),"")</f>
        <v>87.78079549067472</v>
      </c>
      <c r="MN93" s="6">
        <f>IFERROR(INDEX(Sales!$D$5:$ABF$18,MATCH(UsagePerHour!$B93,Sales!$C$5:$C$18,0),MATCH(UsagePerHour!MN$4,Sales!$D$3:$ABF$3,0))/MN$2*INDEX(Usage!$D$5:$ABF$11,MATCH(UsagePerHour!$B$84,Usage!$C$5:$C$11,0),MATCH(UsagePerHour!MN$4,Usage!$D$3:$ABF$3,0)),"")</f>
        <v>166.91597119037664</v>
      </c>
      <c r="MO93" s="6">
        <f>IFERROR(INDEX(Sales!$D$5:$ABF$18,MATCH(UsagePerHour!$B93,Sales!$C$5:$C$18,0),MATCH(UsagePerHour!MO$4,Sales!$D$3:$ABF$3,0))/MO$2*INDEX(Usage!$D$5:$ABF$11,MATCH(UsagePerHour!$B$84,Usage!$C$5:$C$11,0),MATCH(UsagePerHour!MO$4,Usage!$D$3:$ABF$3,0)),"")</f>
        <v>116.04944407434205</v>
      </c>
      <c r="MP93" s="6">
        <f>IFERROR(INDEX(Sales!$D$5:$ABF$18,MATCH(UsagePerHour!$B93,Sales!$C$5:$C$18,0),MATCH(UsagePerHour!MP$4,Sales!$D$3:$ABF$3,0))/MP$2*INDEX(Usage!$D$5:$ABF$11,MATCH(UsagePerHour!$B$84,Usage!$C$5:$C$11,0),MATCH(UsagePerHour!MP$4,Usage!$D$3:$ABF$3,0)),"")</f>
        <v>62.004202956646388</v>
      </c>
      <c r="MQ93" s="6">
        <f>IFERROR(INDEX(Sales!$D$5:$ABF$18,MATCH(UsagePerHour!$B93,Sales!$C$5:$C$18,0),MATCH(UsagePerHour!MQ$4,Sales!$D$3:$ABF$3,0))/MQ$2*INDEX(Usage!$D$5:$ABF$11,MATCH(UsagePerHour!$B$84,Usage!$C$5:$C$11,0),MATCH(UsagePerHour!MQ$4,Usage!$D$3:$ABF$3,0)),"")</f>
        <v>115.78778443113772</v>
      </c>
      <c r="MR93" s="6">
        <f>IFERROR(INDEX(Sales!$D$5:$ABF$18,MATCH(UsagePerHour!$B93,Sales!$C$5:$C$18,0),MATCH(UsagePerHour!MR$4,Sales!$D$3:$ABF$3,0))/MR$2*INDEX(Usage!$D$5:$ABF$11,MATCH(UsagePerHour!$B$84,Usage!$C$5:$C$11,0),MATCH(UsagePerHour!MR$4,Usage!$D$3:$ABF$3,0)),"")</f>
        <v>36.25336503469358</v>
      </c>
      <c r="MS93" s="6">
        <f>IFERROR(INDEX(Sales!$D$5:$ABF$18,MATCH(UsagePerHour!$B93,Sales!$C$5:$C$18,0),MATCH(UsagePerHour!MS$4,Sales!$D$3:$ABF$3,0))/MS$2*INDEX(Usage!$D$5:$ABF$11,MATCH(UsagePerHour!$B$84,Usage!$C$5:$C$11,0),MATCH(UsagePerHour!MS$4,Usage!$D$3:$ABF$3,0)),"")</f>
        <v>67.465825896435632</v>
      </c>
      <c r="MT93" s="6">
        <f>IFERROR(INDEX(Sales!$D$5:$ABF$18,MATCH(UsagePerHour!$B93,Sales!$C$5:$C$18,0),MATCH(UsagePerHour!MT$4,Sales!$D$3:$ABF$3,0))/MT$2*INDEX(Usage!$D$5:$ABF$11,MATCH(UsagePerHour!$B$84,Usage!$C$5:$C$11,0),MATCH(UsagePerHour!MT$4,Usage!$D$3:$ABF$3,0)),"")</f>
        <v>95.665724578314197</v>
      </c>
      <c r="MU93" s="6">
        <f>IFERROR(INDEX(Sales!$D$5:$ABF$18,MATCH(UsagePerHour!$B93,Sales!$C$5:$C$18,0),MATCH(UsagePerHour!MU$4,Sales!$D$3:$ABF$3,0))/MU$2*INDEX(Usage!$D$5:$ABF$11,MATCH(UsagePerHour!$B$84,Usage!$C$5:$C$11,0),MATCH(UsagePerHour!MU$4,Usage!$D$3:$ABF$3,0)),"")</f>
        <v>261.32307026400986</v>
      </c>
      <c r="MV93" s="6">
        <f>IFERROR(INDEX(Sales!$D$5:$ABF$18,MATCH(UsagePerHour!$B93,Sales!$C$5:$C$18,0),MATCH(UsagePerHour!MV$4,Sales!$D$3:$ABF$3,0))/MV$2*INDEX(Usage!$D$5:$ABF$11,MATCH(UsagePerHour!$B$84,Usage!$C$5:$C$11,0),MATCH(UsagePerHour!MV$4,Usage!$D$3:$ABF$3,0)),"")</f>
        <v>87.773438648052903</v>
      </c>
      <c r="MW93" s="6">
        <f>IFERROR(INDEX(Sales!$D$5:$ABF$18,MATCH(UsagePerHour!$B93,Sales!$C$5:$C$18,0),MATCH(UsagePerHour!MW$4,Sales!$D$3:$ABF$3,0))/MW$2*INDEX(Usage!$D$5:$ABF$11,MATCH(UsagePerHour!$B$84,Usage!$C$5:$C$11,0),MATCH(UsagePerHour!MW$4,Usage!$D$3:$ABF$3,0)),"")</f>
        <v>72.748543631608158</v>
      </c>
      <c r="MX93" s="6">
        <f>IFERROR(INDEX(Sales!$D$5:$ABF$18,MATCH(UsagePerHour!$B93,Sales!$C$5:$C$18,0),MATCH(UsagePerHour!MX$4,Sales!$D$3:$ABF$3,0))/MX$2*INDEX(Usage!$D$5:$ABF$11,MATCH(UsagePerHour!$B$84,Usage!$C$5:$C$11,0),MATCH(UsagePerHour!MX$4,Usage!$D$3:$ABF$3,0)),"")</f>
        <v>54.777819920262495</v>
      </c>
      <c r="MY93" s="6">
        <f>IFERROR(INDEX(Sales!$D$5:$ABF$18,MATCH(UsagePerHour!$B93,Sales!$C$5:$C$18,0),MATCH(UsagePerHour!MY$4,Sales!$D$3:$ABF$3,0))/MY$2*INDEX(Usage!$D$5:$ABF$11,MATCH(UsagePerHour!$B$84,Usage!$C$5:$C$11,0),MATCH(UsagePerHour!MY$4,Usage!$D$3:$ABF$3,0)),"")</f>
        <v>39.836071530221098</v>
      </c>
      <c r="MZ93" s="6">
        <f>IFERROR(INDEX(Sales!$D$5:$ABF$18,MATCH(UsagePerHour!$B93,Sales!$C$5:$C$18,0),MATCH(UsagePerHour!MZ$4,Sales!$D$3:$ABF$3,0))/MZ$2*INDEX(Usage!$D$5:$ABF$11,MATCH(UsagePerHour!$B$84,Usage!$C$5:$C$11,0),MATCH(UsagePerHour!MZ$4,Usage!$D$3:$ABF$3,0)),"")</f>
        <v>59.40140405466402</v>
      </c>
      <c r="NA93" s="6">
        <f>IFERROR(INDEX(Sales!$D$5:$ABF$18,MATCH(UsagePerHour!$B93,Sales!$C$5:$C$18,0),MATCH(UsagePerHour!NA$4,Sales!$D$3:$ABF$3,0))/NA$2*INDEX(Usage!$D$5:$ABF$11,MATCH(UsagePerHour!$B$84,Usage!$C$5:$C$11,0),MATCH(UsagePerHour!NA$4,Usage!$D$3:$ABF$3,0)),"")</f>
        <v>76.762851989000396</v>
      </c>
      <c r="NB93" s="6">
        <f>IFERROR(INDEX(Sales!$D$5:$ABF$18,MATCH(UsagePerHour!$B93,Sales!$C$5:$C$18,0),MATCH(UsagePerHour!NB$4,Sales!$D$3:$ABF$3,0))/NB$2*INDEX(Usage!$D$5:$ABF$11,MATCH(UsagePerHour!$B$84,Usage!$C$5:$C$11,0),MATCH(UsagePerHour!NB$4,Usage!$D$3:$ABF$3,0)),"")</f>
        <v>553.91901662095631</v>
      </c>
      <c r="NC93" s="6">
        <f>IFERROR(INDEX(Sales!$D$5:$ABF$18,MATCH(UsagePerHour!$B93,Sales!$C$5:$C$18,0),MATCH(UsagePerHour!NC$4,Sales!$D$3:$ABF$3,0))/NC$2*INDEX(Usage!$D$5:$ABF$11,MATCH(UsagePerHour!$B$84,Usage!$C$5:$C$11,0),MATCH(UsagePerHour!NC$4,Usage!$D$3:$ABF$3,0)),"")</f>
        <v>73.427501979367307</v>
      </c>
      <c r="ND93" s="6">
        <f>IFERROR(INDEX(Sales!$D$5:$ABF$18,MATCH(UsagePerHour!$B93,Sales!$C$5:$C$18,0),MATCH(UsagePerHour!ND$4,Sales!$D$3:$ABF$3,0))/ND$2*INDEX(Usage!$D$5:$ABF$11,MATCH(UsagePerHour!$B$84,Usage!$C$5:$C$11,0),MATCH(UsagePerHour!ND$4,Usage!$D$3:$ABF$3,0)),"")</f>
        <v>80.925889381245398</v>
      </c>
      <c r="NE93" s="6">
        <f>IFERROR(INDEX(Sales!$D$5:$ABF$18,MATCH(UsagePerHour!$B93,Sales!$C$5:$C$18,0),MATCH(UsagePerHour!NE$4,Sales!$D$3:$ABF$3,0))/NE$2*INDEX(Usage!$D$5:$ABF$11,MATCH(UsagePerHour!$B$84,Usage!$C$5:$C$11,0),MATCH(UsagePerHour!NE$4,Usage!$D$3:$ABF$3,0)),"")</f>
        <v>54.857736323873048</v>
      </c>
      <c r="NF93" s="6">
        <f>IFERROR(INDEX(Sales!$D$5:$ABF$18,MATCH(UsagePerHour!$B93,Sales!$C$5:$C$18,0),MATCH(UsagePerHour!NF$4,Sales!$D$3:$ABF$3,0))/NF$2*INDEX(Usage!$D$5:$ABF$11,MATCH(UsagePerHour!$B$84,Usage!$C$5:$C$11,0),MATCH(UsagePerHour!NF$4,Usage!$D$3:$ABF$3,0)),"")</f>
        <v>14.614098523270883</v>
      </c>
      <c r="NG93" s="6">
        <f>IFERROR(INDEX(Sales!$D$5:$ABF$18,MATCH(UsagePerHour!$B93,Sales!$C$5:$C$18,0),MATCH(UsagePerHour!NG$4,Sales!$D$3:$ABF$3,0))/NG$2*INDEX(Usage!$D$5:$ABF$11,MATCH(UsagePerHour!$B$84,Usage!$C$5:$C$11,0),MATCH(UsagePerHour!NG$4,Usage!$D$3:$ABF$3,0)),"")</f>
        <v>47.185841828157329</v>
      </c>
      <c r="NH93" s="6">
        <f>IFERROR(INDEX(Sales!$D$5:$ABF$18,MATCH(UsagePerHour!$B93,Sales!$C$5:$C$18,0),MATCH(UsagePerHour!NH$4,Sales!$D$3:$ABF$3,0))/NH$2*INDEX(Usage!$D$5:$ABF$11,MATCH(UsagePerHour!$B$84,Usage!$C$5:$C$11,0),MATCH(UsagePerHour!NH$4,Usage!$D$3:$ABF$3,0)),"")</f>
        <v>52.176310596270568</v>
      </c>
      <c r="NI93" s="6">
        <f>IFERROR(INDEX(Sales!$D$5:$ABF$18,MATCH(UsagePerHour!$B93,Sales!$C$5:$C$18,0),MATCH(UsagePerHour!NI$4,Sales!$D$3:$ABF$3,0))/NI$2*INDEX(Usage!$D$5:$ABF$11,MATCH(UsagePerHour!$B$84,Usage!$C$5:$C$11,0),MATCH(UsagePerHour!NI$4,Usage!$D$3:$ABF$3,0)),"")</f>
        <v>295.16674951909567</v>
      </c>
      <c r="NJ93" s="6">
        <f>IFERROR(INDEX(Sales!$D$5:$ABF$18,MATCH(UsagePerHour!$B93,Sales!$C$5:$C$18,0),MATCH(UsagePerHour!NJ$4,Sales!$D$3:$ABF$3,0))/NJ$2*INDEX(Usage!$D$5:$ABF$11,MATCH(UsagePerHour!$B$84,Usage!$C$5:$C$11,0),MATCH(UsagePerHour!NJ$4,Usage!$D$3:$ABF$3,0)),"")</f>
        <v>106.15862385394949</v>
      </c>
      <c r="NK93" s="6">
        <f>IFERROR(INDEX(Sales!$D$5:$ABF$18,MATCH(UsagePerHour!$B93,Sales!$C$5:$C$18,0),MATCH(UsagePerHour!NK$4,Sales!$D$3:$ABF$3,0))/NK$2*INDEX(Usage!$D$5:$ABF$11,MATCH(UsagePerHour!$B$84,Usage!$C$5:$C$11,0),MATCH(UsagePerHour!NK$4,Usage!$D$3:$ABF$3,0)),"")</f>
        <v>82.59041168591574</v>
      </c>
      <c r="NL93" s="6">
        <f>IFERROR(INDEX(Sales!$D$5:$ABF$18,MATCH(UsagePerHour!$B93,Sales!$C$5:$C$18,0),MATCH(UsagePerHour!NL$4,Sales!$D$3:$ABF$3,0))/NL$2*INDEX(Usage!$D$5:$ABF$11,MATCH(UsagePerHour!$B$84,Usage!$C$5:$C$11,0),MATCH(UsagePerHour!NL$4,Usage!$D$3:$ABF$3,0)),"")</f>
        <v>93.367354868200522</v>
      </c>
      <c r="NM93" s="6">
        <f>IFERROR(INDEX(Sales!$D$5:$ABF$18,MATCH(UsagePerHour!$B93,Sales!$C$5:$C$18,0),MATCH(UsagePerHour!NM$4,Sales!$D$3:$ABF$3,0))/NM$2*INDEX(Usage!$D$5:$ABF$11,MATCH(UsagePerHour!$B$84,Usage!$C$5:$C$11,0),MATCH(UsagePerHour!NM$4,Usage!$D$3:$ABF$3,0)),"")</f>
        <v>65.128434461496767</v>
      </c>
      <c r="NN93" s="6">
        <f>IFERROR(INDEX(Sales!$D$5:$ABF$18,MATCH(UsagePerHour!$B93,Sales!$C$5:$C$18,0),MATCH(UsagePerHour!NN$4,Sales!$D$3:$ABF$3,0))/NN$2*INDEX(Usage!$D$5:$ABF$11,MATCH(UsagePerHour!$B$84,Usage!$C$5:$C$11,0),MATCH(UsagePerHour!NN$4,Usage!$D$3:$ABF$3,0)),"")</f>
        <v>50.029962154171947</v>
      </c>
      <c r="NO93" s="6">
        <f>IFERROR(INDEX(Sales!$D$5:$ABF$18,MATCH(UsagePerHour!$B93,Sales!$C$5:$C$18,0),MATCH(UsagePerHour!NO$4,Sales!$D$3:$ABF$3,0))/NO$2*INDEX(Usage!$D$5:$ABF$11,MATCH(UsagePerHour!$B$84,Usage!$C$5:$C$11,0),MATCH(UsagePerHour!NO$4,Usage!$D$3:$ABF$3,0)),"")</f>
        <v>20.769997439742514</v>
      </c>
      <c r="NP93" s="6">
        <f>IFERROR(INDEX(Sales!$D$5:$ABF$18,MATCH(UsagePerHour!$B93,Sales!$C$5:$C$18,0),MATCH(UsagePerHour!NP$4,Sales!$D$3:$ABF$3,0))/NP$2*INDEX(Usage!$D$5:$ABF$11,MATCH(UsagePerHour!$B$84,Usage!$C$5:$C$11,0),MATCH(UsagePerHour!NP$4,Usage!$D$3:$ABF$3,0)),"")</f>
        <v>390.23568818076728</v>
      </c>
      <c r="NQ93" s="6">
        <f>IFERROR(INDEX(Sales!$D$5:$ABF$18,MATCH(UsagePerHour!$B93,Sales!$C$5:$C$18,0),MATCH(UsagePerHour!NQ$4,Sales!$D$3:$ABF$3,0))/NQ$2*INDEX(Usage!$D$5:$ABF$11,MATCH(UsagePerHour!$B$84,Usage!$C$5:$C$11,0),MATCH(UsagePerHour!NQ$4,Usage!$D$3:$ABF$3,0)),"")</f>
        <v>52.830143345600426</v>
      </c>
      <c r="NR93" s="6">
        <f>IFERROR(INDEX(Sales!$D$5:$ABF$18,MATCH(UsagePerHour!$B93,Sales!$C$5:$C$18,0),MATCH(UsagePerHour!NR$4,Sales!$D$3:$ABF$3,0))/NR$2*INDEX(Usage!$D$5:$ABF$11,MATCH(UsagePerHour!$B$84,Usage!$C$5:$C$11,0),MATCH(UsagePerHour!NR$4,Usage!$D$3:$ABF$3,0)),"")</f>
        <v>110.47492908482096</v>
      </c>
      <c r="NS93" s="6">
        <f>IFERROR(INDEX(Sales!$D$5:$ABF$18,MATCH(UsagePerHour!$B93,Sales!$C$5:$C$18,0),MATCH(UsagePerHour!NS$4,Sales!$D$3:$ABF$3,0))/NS$2*INDEX(Usage!$D$5:$ABF$11,MATCH(UsagePerHour!$B$84,Usage!$C$5:$C$11,0),MATCH(UsagePerHour!NS$4,Usage!$D$3:$ABF$3,0)),"")</f>
        <v>34.041586459254631</v>
      </c>
      <c r="NT93" s="6">
        <f>IFERROR(INDEX(Sales!$D$5:$ABF$18,MATCH(UsagePerHour!$B93,Sales!$C$5:$C$18,0),MATCH(UsagePerHour!NT$4,Sales!$D$3:$ABF$3,0))/NT$2*INDEX(Usage!$D$5:$ABF$11,MATCH(UsagePerHour!$B$84,Usage!$C$5:$C$11,0),MATCH(UsagePerHour!NT$4,Usage!$D$3:$ABF$3,0)),"")</f>
        <v>38.333750630862099</v>
      </c>
      <c r="NU93" s="6">
        <f>IFERROR(INDEX(Sales!$D$5:$ABF$18,MATCH(UsagePerHour!$B93,Sales!$C$5:$C$18,0),MATCH(UsagePerHour!NU$4,Sales!$D$3:$ABF$3,0))/NU$2*INDEX(Usage!$D$5:$ABF$11,MATCH(UsagePerHour!$B$84,Usage!$C$5:$C$11,0),MATCH(UsagePerHour!NU$4,Usage!$D$3:$ABF$3,0)),"")</f>
        <v>52.407692746675799</v>
      </c>
      <c r="NV93" s="6">
        <f>IFERROR(INDEX(Sales!$D$5:$ABF$18,MATCH(UsagePerHour!$B93,Sales!$C$5:$C$18,0),MATCH(UsagePerHour!NV$4,Sales!$D$3:$ABF$3,0))/NV$2*INDEX(Usage!$D$5:$ABF$11,MATCH(UsagePerHour!$B$84,Usage!$C$5:$C$11,0),MATCH(UsagePerHour!NV$4,Usage!$D$3:$ABF$3,0)),"")</f>
        <v>59.931406753013398</v>
      </c>
      <c r="NW93" s="6">
        <f>IFERROR(INDEX(Sales!$D$5:$ABF$18,MATCH(UsagePerHour!$B93,Sales!$C$5:$C$18,0),MATCH(UsagePerHour!NW$4,Sales!$D$3:$ABF$3,0))/NW$2*INDEX(Usage!$D$5:$ABF$11,MATCH(UsagePerHour!$B$84,Usage!$C$5:$C$11,0),MATCH(UsagePerHour!NW$4,Usage!$D$3:$ABF$3,0)),"")</f>
        <v>259.47128262696009</v>
      </c>
      <c r="NX93" s="6">
        <f>IFERROR(INDEX(Sales!$D$5:$ABF$18,MATCH(UsagePerHour!$B93,Sales!$C$5:$C$18,0),MATCH(UsagePerHour!NX$4,Sales!$D$3:$ABF$3,0))/NX$2*INDEX(Usage!$D$5:$ABF$11,MATCH(UsagePerHour!$B$84,Usage!$C$5:$C$11,0),MATCH(UsagePerHour!NX$4,Usage!$D$3:$ABF$3,0)),"")</f>
        <v>50.072464856682288</v>
      </c>
      <c r="NY93" s="6">
        <f>IFERROR(INDEX(Sales!$D$5:$ABF$18,MATCH(UsagePerHour!$B93,Sales!$C$5:$C$18,0),MATCH(UsagePerHour!NY$4,Sales!$D$3:$ABF$3,0))/NY$2*INDEX(Usage!$D$5:$ABF$11,MATCH(UsagePerHour!$B$84,Usage!$C$5:$C$11,0),MATCH(UsagePerHour!NY$4,Usage!$D$3:$ABF$3,0)),"")</f>
        <v>121.62298295734411</v>
      </c>
      <c r="NZ93" s="6">
        <f>IFERROR(INDEX(Sales!$D$5:$ABF$18,MATCH(UsagePerHour!$B93,Sales!$C$5:$C$18,0),MATCH(UsagePerHour!NZ$4,Sales!$D$3:$ABF$3,0))/NZ$2*INDEX(Usage!$D$5:$ABF$11,MATCH(UsagePerHour!$B$84,Usage!$C$5:$C$11,0),MATCH(UsagePerHour!NZ$4,Usage!$D$3:$ABF$3,0)),"")</f>
        <v>65.814898994331045</v>
      </c>
      <c r="OA93" s="6">
        <f>IFERROR(INDEX(Sales!$D$5:$ABF$18,MATCH(UsagePerHour!$B93,Sales!$C$5:$C$18,0),MATCH(UsagePerHour!OA$4,Sales!$D$3:$ABF$3,0))/OA$2*INDEX(Usage!$D$5:$ABF$11,MATCH(UsagePerHour!$B$84,Usage!$C$5:$C$11,0),MATCH(UsagePerHour!OA$4,Usage!$D$3:$ABF$3,0)),"")</f>
        <v>50.550524553190037</v>
      </c>
      <c r="OB93" s="6">
        <f>IFERROR(INDEX(Sales!$D$5:$ABF$18,MATCH(UsagePerHour!$B93,Sales!$C$5:$C$18,0),MATCH(UsagePerHour!OB$4,Sales!$D$3:$ABF$3,0))/OB$2*INDEX(Usage!$D$5:$ABF$11,MATCH(UsagePerHour!$B$84,Usage!$C$5:$C$11,0),MATCH(UsagePerHour!OB$4,Usage!$D$3:$ABF$3,0)),"")</f>
        <v>68.01610244360046</v>
      </c>
      <c r="OC93" s="6">
        <f>IFERROR(INDEX(Sales!$D$5:$ABF$18,MATCH(UsagePerHour!$B93,Sales!$C$5:$C$18,0),MATCH(UsagePerHour!OC$4,Sales!$D$3:$ABF$3,0))/OC$2*INDEX(Usage!$D$5:$ABF$11,MATCH(UsagePerHour!$B$84,Usage!$C$5:$C$11,0),MATCH(UsagePerHour!OC$4,Usage!$D$3:$ABF$3,0)),"")</f>
        <v>87.780369785100959</v>
      </c>
      <c r="OD93" s="6">
        <f>IFERROR(INDEX(Sales!$D$5:$ABF$18,MATCH(UsagePerHour!$B93,Sales!$C$5:$C$18,0),MATCH(UsagePerHour!OD$4,Sales!$D$3:$ABF$3,0))/OD$2*INDEX(Usage!$D$5:$ABF$11,MATCH(UsagePerHour!$B$84,Usage!$C$5:$C$11,0),MATCH(UsagePerHour!OD$4,Usage!$D$3:$ABF$3,0)),"")</f>
        <v>344.76124922112939</v>
      </c>
      <c r="OE93" s="6">
        <f>IFERROR(INDEX(Sales!$D$5:$ABF$18,MATCH(UsagePerHour!$B93,Sales!$C$5:$C$18,0),MATCH(UsagePerHour!OE$4,Sales!$D$3:$ABF$3,0))/OE$2*INDEX(Usage!$D$5:$ABF$11,MATCH(UsagePerHour!$B$84,Usage!$C$5:$C$11,0),MATCH(UsagePerHour!OE$4,Usage!$D$3:$ABF$3,0)),"")</f>
        <v>33.068380675927841</v>
      </c>
      <c r="OF93" s="6">
        <f>IFERROR(INDEX(Sales!$D$5:$ABF$18,MATCH(UsagePerHour!$B93,Sales!$C$5:$C$18,0),MATCH(UsagePerHour!OF$4,Sales!$D$3:$ABF$3,0))/OF$2*INDEX(Usage!$D$5:$ABF$11,MATCH(UsagePerHour!$B$84,Usage!$C$5:$C$11,0),MATCH(UsagePerHour!OF$4,Usage!$D$3:$ABF$3,0)),"")</f>
        <v>131.36120979616098</v>
      </c>
      <c r="OG93" s="6">
        <f>IFERROR(INDEX(Sales!$D$5:$ABF$18,MATCH(UsagePerHour!$B93,Sales!$C$5:$C$18,0),MATCH(UsagePerHour!OG$4,Sales!$D$3:$ABF$3,0))/OG$2*INDEX(Usage!$D$5:$ABF$11,MATCH(UsagePerHour!$B$84,Usage!$C$5:$C$11,0),MATCH(UsagePerHour!OG$4,Usage!$D$3:$ABF$3,0)),"")</f>
        <v>77.237741734248289</v>
      </c>
      <c r="OH93" s="6">
        <f>IFERROR(INDEX(Sales!$D$5:$ABF$18,MATCH(UsagePerHour!$B93,Sales!$C$5:$C$18,0),MATCH(UsagePerHour!OH$4,Sales!$D$3:$ABF$3,0))/OH$2*INDEX(Usage!$D$5:$ABF$11,MATCH(UsagePerHour!$B$84,Usage!$C$5:$C$11,0),MATCH(UsagePerHour!OH$4,Usage!$D$3:$ABF$3,0)),"")</f>
        <v>58.854662920923516</v>
      </c>
      <c r="OI93" s="6">
        <f>IFERROR(INDEX(Sales!$D$5:$ABF$18,MATCH(UsagePerHour!$B93,Sales!$C$5:$C$18,0),MATCH(UsagePerHour!OI$4,Sales!$D$3:$ABF$3,0))/OI$2*INDEX(Usage!$D$5:$ABF$11,MATCH(UsagePerHour!$B$84,Usage!$C$5:$C$11,0),MATCH(UsagePerHour!OI$4,Usage!$D$3:$ABF$3,0)),"")</f>
        <v>38.85712975925226</v>
      </c>
      <c r="OJ93" s="6">
        <f>IFERROR(INDEX(Sales!$D$5:$ABF$18,MATCH(UsagePerHour!$B93,Sales!$C$5:$C$18,0),MATCH(UsagePerHour!OJ$4,Sales!$D$3:$ABF$3,0))/OJ$2*INDEX(Usage!$D$5:$ABF$11,MATCH(UsagePerHour!$B$84,Usage!$C$5:$C$11,0),MATCH(UsagePerHour!OJ$4,Usage!$D$3:$ABF$3,0)),"")</f>
        <v>53.802872634643727</v>
      </c>
      <c r="OK93" s="6">
        <f>IFERROR(INDEX(Sales!$D$5:$ABF$18,MATCH(UsagePerHour!$B93,Sales!$C$5:$C$18,0),MATCH(UsagePerHour!OK$4,Sales!$D$3:$ABF$3,0))/OK$2*INDEX(Usage!$D$5:$ABF$11,MATCH(UsagePerHour!$B$84,Usage!$C$5:$C$11,0),MATCH(UsagePerHour!OK$4,Usage!$D$3:$ABF$3,0)),"")</f>
        <v>272.7405414452312</v>
      </c>
      <c r="OL93" s="6">
        <f>IFERROR(INDEX(Sales!$D$5:$ABF$18,MATCH(UsagePerHour!$B93,Sales!$C$5:$C$18,0),MATCH(UsagePerHour!OL$4,Sales!$D$3:$ABF$3,0))/OL$2*INDEX(Usage!$D$5:$ABF$11,MATCH(UsagePerHour!$B$84,Usage!$C$5:$C$11,0),MATCH(UsagePerHour!OL$4,Usage!$D$3:$ABF$3,0)),"")</f>
        <v>26.442817736552477</v>
      </c>
      <c r="OM93" s="6">
        <f>IFERROR(INDEX(Sales!$D$5:$ABF$18,MATCH(UsagePerHour!$B93,Sales!$C$5:$C$18,0),MATCH(UsagePerHour!OM$4,Sales!$D$3:$ABF$3,0))/OM$2*INDEX(Usage!$D$5:$ABF$11,MATCH(UsagePerHour!$B$84,Usage!$C$5:$C$11,0),MATCH(UsagePerHour!OM$4,Usage!$D$3:$ABF$3,0)),"")</f>
        <v>71.219898827162893</v>
      </c>
      <c r="ON93" s="6">
        <f>IFERROR(INDEX(Sales!$D$5:$ABF$18,MATCH(UsagePerHour!$B93,Sales!$C$5:$C$18,0),MATCH(UsagePerHour!ON$4,Sales!$D$3:$ABF$3,0))/ON$2*INDEX(Usage!$D$5:$ABF$11,MATCH(UsagePerHour!$B$84,Usage!$C$5:$C$11,0),MATCH(UsagePerHour!ON$4,Usage!$D$3:$ABF$3,0)),"")</f>
        <v>69.653428536334914</v>
      </c>
      <c r="OO93" s="6">
        <f>IFERROR(INDEX(Sales!$D$5:$ABF$18,MATCH(UsagePerHour!$B93,Sales!$C$5:$C$18,0),MATCH(UsagePerHour!OO$4,Sales!$D$3:$ABF$3,0))/OO$2*INDEX(Usage!$D$5:$ABF$11,MATCH(UsagePerHour!$B$84,Usage!$C$5:$C$11,0),MATCH(UsagePerHour!OO$4,Usage!$D$3:$ABF$3,0)),"")</f>
        <v>50.234848398633538</v>
      </c>
      <c r="OP93" s="6">
        <f>IFERROR(INDEX(Sales!$D$5:$ABF$18,MATCH(UsagePerHour!$B93,Sales!$C$5:$C$18,0),MATCH(UsagePerHour!OP$4,Sales!$D$3:$ABF$3,0))/OP$2*INDEX(Usage!$D$5:$ABF$11,MATCH(UsagePerHour!$B$84,Usage!$C$5:$C$11,0),MATCH(UsagePerHour!OP$4,Usage!$D$3:$ABF$3,0)),"")</f>
        <v>72.294153853569625</v>
      </c>
      <c r="OQ93" s="6">
        <f>IFERROR(INDEX(Sales!$D$5:$ABF$18,MATCH(UsagePerHour!$B93,Sales!$C$5:$C$18,0),MATCH(UsagePerHour!OQ$4,Sales!$D$3:$ABF$3,0))/OQ$2*INDEX(Usage!$D$5:$ABF$11,MATCH(UsagePerHour!$B$84,Usage!$C$5:$C$11,0),MATCH(UsagePerHour!OQ$4,Usage!$D$3:$ABF$3,0)),"")</f>
        <v>43.597518385936539</v>
      </c>
      <c r="OR93" s="6">
        <f>IFERROR(INDEX(Sales!$D$5:$ABF$18,MATCH(UsagePerHour!$B93,Sales!$C$5:$C$18,0),MATCH(UsagePerHour!OR$4,Sales!$D$3:$ABF$3,0))/OR$2*INDEX(Usage!$D$5:$ABF$11,MATCH(UsagePerHour!$B$84,Usage!$C$5:$C$11,0),MATCH(UsagePerHour!OR$4,Usage!$D$3:$ABF$3,0)),"")</f>
        <v>300.88151910000931</v>
      </c>
      <c r="OS93" s="6">
        <f>IFERROR(INDEX(Sales!$D$5:$ABF$18,MATCH(UsagePerHour!$B93,Sales!$C$5:$C$18,0),MATCH(UsagePerHour!OS$4,Sales!$D$3:$ABF$3,0))/OS$2*INDEX(Usage!$D$5:$ABF$11,MATCH(UsagePerHour!$B$84,Usage!$C$5:$C$11,0),MATCH(UsagePerHour!OS$4,Usage!$D$3:$ABF$3,0)),"")</f>
        <v>29.900886266770083</v>
      </c>
      <c r="OT93" s="6">
        <f>IFERROR(INDEX(Sales!$D$5:$ABF$18,MATCH(UsagePerHour!$B93,Sales!$C$5:$C$18,0),MATCH(UsagePerHour!OT$4,Sales!$D$3:$ABF$3,0))/OT$2*INDEX(Usage!$D$5:$ABF$11,MATCH(UsagePerHour!$B$84,Usage!$C$5:$C$11,0),MATCH(UsagePerHour!OT$4,Usage!$D$3:$ABF$3,0)),"")</f>
        <v>36.851820056432103</v>
      </c>
      <c r="OU93" s="6">
        <f>IFERROR(INDEX(Sales!$D$5:$ABF$18,MATCH(UsagePerHour!$B93,Sales!$C$5:$C$18,0),MATCH(UsagePerHour!OU$4,Sales!$D$3:$ABF$3,0))/OU$2*INDEX(Usage!$D$5:$ABF$11,MATCH(UsagePerHour!$B$84,Usage!$C$5:$C$11,0),MATCH(UsagePerHour!OU$4,Usage!$D$3:$ABF$3,0)),"")</f>
        <v>51.028639492601982</v>
      </c>
      <c r="OV93" s="6">
        <f>IFERROR(INDEX(Sales!$D$5:$ABF$18,MATCH(UsagePerHour!$B93,Sales!$C$5:$C$18,0),MATCH(UsagePerHour!OV$4,Sales!$D$3:$ABF$3,0))/OV$2*INDEX(Usage!$D$5:$ABF$11,MATCH(UsagePerHour!$B$84,Usage!$C$5:$C$11,0),MATCH(UsagePerHour!OV$4,Usage!$D$3:$ABF$3,0)),"")</f>
        <v>61.023837507052647</v>
      </c>
      <c r="OW93" s="6">
        <f>IFERROR(INDEX(Sales!$D$5:$ABF$18,MATCH(UsagePerHour!$B93,Sales!$C$5:$C$18,0),MATCH(UsagePerHour!OW$4,Sales!$D$3:$ABF$3,0))/OW$2*INDEX(Usage!$D$5:$ABF$11,MATCH(UsagePerHour!$B$84,Usage!$C$5:$C$11,0),MATCH(UsagePerHour!OW$4,Usage!$D$3:$ABF$3,0)),"")</f>
        <v>43.136116242614875</v>
      </c>
      <c r="OX93" s="6">
        <f>IFERROR(INDEX(Sales!$D$5:$ABF$18,MATCH(UsagePerHour!$B93,Sales!$C$5:$C$18,0),MATCH(UsagePerHour!OX$4,Sales!$D$3:$ABF$3,0))/OX$2*INDEX(Usage!$D$5:$ABF$11,MATCH(UsagePerHour!$B$84,Usage!$C$5:$C$11,0),MATCH(UsagePerHour!OX$4,Usage!$D$3:$ABF$3,0)),"")</f>
        <v>59.606125339161295</v>
      </c>
      <c r="OY93" s="6">
        <f>IFERROR(INDEX(Sales!$D$5:$ABF$18,MATCH(UsagePerHour!$B93,Sales!$C$5:$C$18,0),MATCH(UsagePerHour!OY$4,Sales!$D$3:$ABF$3,0))/OY$2*INDEX(Usage!$D$5:$ABF$11,MATCH(UsagePerHour!$B$84,Usage!$C$5:$C$11,0),MATCH(UsagePerHour!OY$4,Usage!$D$3:$ABF$3,0)),"")</f>
        <v>315.59249166282376</v>
      </c>
      <c r="OZ93" s="6">
        <f>IFERROR(INDEX(Sales!$D$5:$ABF$18,MATCH(UsagePerHour!$B93,Sales!$C$5:$C$18,0),MATCH(UsagePerHour!OZ$4,Sales!$D$3:$ABF$3,0))/OZ$2*INDEX(Usage!$D$5:$ABF$11,MATCH(UsagePerHour!$B$84,Usage!$C$5:$C$11,0),MATCH(UsagePerHour!OZ$4,Usage!$D$3:$ABF$3,0)),"")</f>
        <v>49.092264585559256</v>
      </c>
      <c r="PA93" s="6">
        <f>IFERROR(INDEX(Sales!$D$5:$ABF$18,MATCH(UsagePerHour!$B93,Sales!$C$5:$C$18,0),MATCH(UsagePerHour!PA$4,Sales!$D$3:$ABF$3,0))/PA$2*INDEX(Usage!$D$5:$ABF$11,MATCH(UsagePerHour!$B$84,Usage!$C$5:$C$11,0),MATCH(UsagePerHour!PA$4,Usage!$D$3:$ABF$3,0)),"")</f>
        <v>9.4423273341508231</v>
      </c>
      <c r="PB93" s="6">
        <f>IFERROR(INDEX(Sales!$D$5:$ABF$18,MATCH(UsagePerHour!$B93,Sales!$C$5:$C$18,0),MATCH(UsagePerHour!PB$4,Sales!$D$3:$ABF$3,0))/PB$2*INDEX(Usage!$D$5:$ABF$11,MATCH(UsagePerHour!$B$84,Usage!$C$5:$C$11,0),MATCH(UsagePerHour!PB$4,Usage!$D$3:$ABF$3,0)),"")</f>
        <v>11.686524128175833</v>
      </c>
      <c r="PC93" s="6">
        <f>IFERROR(INDEX(Sales!$D$5:$ABF$18,MATCH(UsagePerHour!$B93,Sales!$C$5:$C$18,0),MATCH(UsagePerHour!PC$4,Sales!$D$3:$ABF$3,0))/PC$2*INDEX(Usage!$D$5:$ABF$11,MATCH(UsagePerHour!$B$84,Usage!$C$5:$C$11,0),MATCH(UsagePerHour!PC$4,Usage!$D$3:$ABF$3,0)),"")</f>
        <v>3.2099654322395303</v>
      </c>
      <c r="PD93" s="6">
        <f>IFERROR(INDEX(Sales!$D$5:$ABF$18,MATCH(UsagePerHour!$B93,Sales!$C$5:$C$18,0),MATCH(UsagePerHour!PD$4,Sales!$D$3:$ABF$3,0))/PD$2*INDEX(Usage!$D$5:$ABF$11,MATCH(UsagePerHour!$B$84,Usage!$C$5:$C$11,0),MATCH(UsagePerHour!PD$4,Usage!$D$3:$ABF$3,0)),"")</f>
        <v>48.004338065347746</v>
      </c>
      <c r="PE93" s="6">
        <f>IFERROR(INDEX(Sales!$D$5:$ABF$18,MATCH(UsagePerHour!$B93,Sales!$C$5:$C$18,0),MATCH(UsagePerHour!PE$4,Sales!$D$3:$ABF$3,0))/PE$2*INDEX(Usage!$D$5:$ABF$11,MATCH(UsagePerHour!$B$84,Usage!$C$5:$C$11,0),MATCH(UsagePerHour!PE$4,Usage!$D$3:$ABF$3,0)),"")</f>
        <v>14.773448348411527</v>
      </c>
      <c r="PF93" s="6">
        <f>IFERROR(INDEX(Sales!$D$5:$ABF$18,MATCH(UsagePerHour!$B93,Sales!$C$5:$C$18,0),MATCH(UsagePerHour!PF$4,Sales!$D$3:$ABF$3,0))/PF$2*INDEX(Usage!$D$5:$ABF$11,MATCH(UsagePerHour!$B$84,Usage!$C$5:$C$11,0),MATCH(UsagePerHour!PF$4,Usage!$D$3:$ABF$3,0)),"")</f>
        <v>57.442740129281766</v>
      </c>
      <c r="PG93" s="6">
        <f>IFERROR(INDEX(Sales!$D$5:$ABF$18,MATCH(UsagePerHour!$B93,Sales!$C$5:$C$18,0),MATCH(UsagePerHour!PG$4,Sales!$D$3:$ABF$3,0))/PG$2*INDEX(Usage!$D$5:$ABF$11,MATCH(UsagePerHour!$B$84,Usage!$C$5:$C$11,0),MATCH(UsagePerHour!PG$4,Usage!$D$3:$ABF$3,0)),"")</f>
        <v>26.168527898691476</v>
      </c>
      <c r="PH93" s="6">
        <f>IFERROR(INDEX(Sales!$D$5:$ABF$18,MATCH(UsagePerHour!$B93,Sales!$C$5:$C$18,0),MATCH(UsagePerHour!PH$4,Sales!$D$3:$ABF$3,0))/PH$2*INDEX(Usage!$D$5:$ABF$11,MATCH(UsagePerHour!$B$84,Usage!$C$5:$C$11,0),MATCH(UsagePerHour!PH$4,Usage!$D$3:$ABF$3,0)),"")</f>
        <v>50.679712711732961</v>
      </c>
      <c r="PI93" s="6">
        <f>IFERROR(INDEX(Sales!$D$5:$ABF$18,MATCH(UsagePerHour!$B93,Sales!$C$5:$C$18,0),MATCH(UsagePerHour!PI$4,Sales!$D$3:$ABF$3,0))/PI$2*INDEX(Usage!$D$5:$ABF$11,MATCH(UsagePerHour!$B$84,Usage!$C$5:$C$11,0),MATCH(UsagePerHour!PI$4,Usage!$D$3:$ABF$3,0)),"")</f>
        <v>19.508903015877799</v>
      </c>
      <c r="PJ93" s="6">
        <f>IFERROR(INDEX(Sales!$D$5:$ABF$18,MATCH(UsagePerHour!$B93,Sales!$C$5:$C$18,0),MATCH(UsagePerHour!PJ$4,Sales!$D$3:$ABF$3,0))/PJ$2*INDEX(Usage!$D$5:$ABF$11,MATCH(UsagePerHour!$B$84,Usage!$C$5:$C$11,0),MATCH(UsagePerHour!PJ$4,Usage!$D$3:$ABF$3,0)),"")</f>
        <v>10.548502340235473</v>
      </c>
      <c r="PK93" s="6">
        <f>IFERROR(INDEX(Sales!$D$5:$ABF$18,MATCH(UsagePerHour!$B93,Sales!$C$5:$C$18,0),MATCH(UsagePerHour!PK$4,Sales!$D$3:$ABF$3,0))/PK$2*INDEX(Usage!$D$5:$ABF$11,MATCH(UsagePerHour!$B$84,Usage!$C$5:$C$11,0),MATCH(UsagePerHour!PK$4,Usage!$D$3:$ABF$3,0)),"")</f>
        <v>7.507695323427737</v>
      </c>
      <c r="PL93" s="6">
        <f>IFERROR(INDEX(Sales!$D$5:$ABF$18,MATCH(UsagePerHour!$B93,Sales!$C$5:$C$18,0),MATCH(UsagePerHour!PL$4,Sales!$D$3:$ABF$3,0))/PL$2*INDEX(Usage!$D$5:$ABF$11,MATCH(UsagePerHour!$B$84,Usage!$C$5:$C$11,0),MATCH(UsagePerHour!PL$4,Usage!$D$3:$ABF$3,0)),"")</f>
        <v>11.105670192280249</v>
      </c>
      <c r="PM93" s="6">
        <f>IFERROR(INDEX(Sales!$D$5:$ABF$18,MATCH(UsagePerHour!$B93,Sales!$C$5:$C$18,0),MATCH(UsagePerHour!PM$4,Sales!$D$3:$ABF$3,0))/PM$2*INDEX(Usage!$D$5:$ABF$11,MATCH(UsagePerHour!$B$84,Usage!$C$5:$C$11,0),MATCH(UsagePerHour!PM$4,Usage!$D$3:$ABF$3,0)),"")</f>
        <v>114.09426752345712</v>
      </c>
      <c r="PN93" s="6">
        <f>IFERROR(INDEX(Sales!$D$5:$ABF$18,MATCH(UsagePerHour!$B93,Sales!$C$5:$C$18,0),MATCH(UsagePerHour!PN$4,Sales!$D$3:$ABF$3,0))/PN$2*INDEX(Usage!$D$5:$ABF$11,MATCH(UsagePerHour!$B$84,Usage!$C$5:$C$11,0),MATCH(UsagePerHour!PN$4,Usage!$D$3:$ABF$3,0)),"")</f>
        <v>28.196898127093068</v>
      </c>
      <c r="PO93" s="6">
        <f>IFERROR(INDEX(Sales!$D$5:$ABF$18,MATCH(UsagePerHour!$B93,Sales!$C$5:$C$18,0),MATCH(UsagePerHour!PO$4,Sales!$D$3:$ABF$3,0))/PO$2*INDEX(Usage!$D$5:$ABF$11,MATCH(UsagePerHour!$B$84,Usage!$C$5:$C$11,0),MATCH(UsagePerHour!PO$4,Usage!$D$3:$ABF$3,0)),"")</f>
        <v>76.258767286110768</v>
      </c>
      <c r="PP93" s="6">
        <f>IFERROR(INDEX(Sales!$D$5:$ABF$18,MATCH(UsagePerHour!$B93,Sales!$C$5:$C$18,0),MATCH(UsagePerHour!PP$4,Sales!$D$3:$ABF$3,0))/PP$2*INDEX(Usage!$D$5:$ABF$11,MATCH(UsagePerHour!$B$84,Usage!$C$5:$C$11,0),MATCH(UsagePerHour!PP$4,Usage!$D$3:$ABF$3,0)),"")</f>
        <v>8.4038585209003216</v>
      </c>
      <c r="PQ93" s="6">
        <f>IFERROR(INDEX(Sales!$D$5:$ABF$18,MATCH(UsagePerHour!$B93,Sales!$C$5:$C$18,0),MATCH(UsagePerHour!PQ$4,Sales!$D$3:$ABF$3,0))/PQ$2*INDEX(Usage!$D$5:$ABF$11,MATCH(UsagePerHour!$B$84,Usage!$C$5:$C$11,0),MATCH(UsagePerHour!PQ$4,Usage!$D$3:$ABF$3,0)),"")</f>
        <v>4.9729989199567983</v>
      </c>
      <c r="PR93" s="6">
        <f>IFERROR(INDEX(Sales!$D$5:$ABF$18,MATCH(UsagePerHour!$B93,Sales!$C$5:$C$18,0),MATCH(UsagePerHour!PR$4,Sales!$D$3:$ABF$3,0))/PR$2*INDEX(Usage!$D$5:$ABF$11,MATCH(UsagePerHour!$B$84,Usage!$C$5:$C$11,0),MATCH(UsagePerHour!PR$4,Usage!$D$3:$ABF$3,0)),"")</f>
        <v>58.458313799630886</v>
      </c>
      <c r="PS93" s="6">
        <f>IFERROR(INDEX(Sales!$D$5:$ABF$18,MATCH(UsagePerHour!$B93,Sales!$C$5:$C$18,0),MATCH(UsagePerHour!PS$4,Sales!$D$3:$ABF$3,0))/PS$2*INDEX(Usage!$D$5:$ABF$11,MATCH(UsagePerHour!$B$84,Usage!$C$5:$C$11,0),MATCH(UsagePerHour!PS$4,Usage!$D$3:$ABF$3,0)),"")</f>
        <v>19.613874084334</v>
      </c>
      <c r="PT93" s="6">
        <f>IFERROR(INDEX(Sales!$D$5:$ABF$18,MATCH(UsagePerHour!$B93,Sales!$C$5:$C$18,0),MATCH(UsagePerHour!PT$4,Sales!$D$3:$ABF$3,0))/PT$2*INDEX(Usage!$D$5:$ABF$11,MATCH(UsagePerHour!$B$84,Usage!$C$5:$C$11,0),MATCH(UsagePerHour!PT$4,Usage!$D$3:$ABF$3,0)),"")</f>
        <v>104.94298250143932</v>
      </c>
      <c r="PU93" s="6">
        <f>IFERROR(INDEX(Sales!$D$5:$ABF$18,MATCH(UsagePerHour!$B93,Sales!$C$5:$C$18,0),MATCH(UsagePerHour!PU$4,Sales!$D$3:$ABF$3,0))/PU$2*INDEX(Usage!$D$5:$ABF$11,MATCH(UsagePerHour!$B$84,Usage!$C$5:$C$11,0),MATCH(UsagePerHour!PU$4,Usage!$D$3:$ABF$3,0)),"")</f>
        <v>5.1614882704963714</v>
      </c>
      <c r="PV93" s="6">
        <f>IFERROR(INDEX(Sales!$D$5:$ABF$18,MATCH(UsagePerHour!$B93,Sales!$C$5:$C$18,0),MATCH(UsagePerHour!PV$4,Sales!$D$3:$ABF$3,0))/PV$2*INDEX(Usage!$D$5:$ABF$11,MATCH(UsagePerHour!$B$84,Usage!$C$5:$C$11,0),MATCH(UsagePerHour!PV$4,Usage!$D$3:$ABF$3,0)),"")</f>
        <v>20.806635796670044</v>
      </c>
      <c r="PW93" s="6">
        <f>IFERROR(INDEX(Sales!$D$5:$ABF$18,MATCH(UsagePerHour!$B93,Sales!$C$5:$C$18,0),MATCH(UsagePerHour!PW$4,Sales!$D$3:$ABF$3,0))/PW$2*INDEX(Usage!$D$5:$ABF$11,MATCH(UsagePerHour!$B$84,Usage!$C$5:$C$11,0),MATCH(UsagePerHour!PW$4,Usage!$D$3:$ABF$3,0)),"")</f>
        <v>47.826263292479091</v>
      </c>
      <c r="PX93" s="6">
        <f>IFERROR(INDEX(Sales!$D$5:$ABF$18,MATCH(UsagePerHour!$B93,Sales!$C$5:$C$18,0),MATCH(UsagePerHour!PX$4,Sales!$D$3:$ABF$3,0))/PX$2*INDEX(Usage!$D$5:$ABF$11,MATCH(UsagePerHour!$B$84,Usage!$C$5:$C$11,0),MATCH(UsagePerHour!PX$4,Usage!$D$3:$ABF$3,0)),"")</f>
        <v>25.596543635007862</v>
      </c>
      <c r="PY93" s="6">
        <f>IFERROR(INDEX(Sales!$D$5:$ABF$18,MATCH(UsagePerHour!$B93,Sales!$C$5:$C$18,0),MATCH(UsagePerHour!PY$4,Sales!$D$3:$ABF$3,0))/PY$2*INDEX(Usage!$D$5:$ABF$11,MATCH(UsagePerHour!$B$84,Usage!$C$5:$C$11,0),MATCH(UsagePerHour!PY$4,Usage!$D$3:$ABF$3,0)),"")</f>
        <v>27.116699567694337</v>
      </c>
      <c r="PZ93" s="6">
        <f>IFERROR(INDEX(Sales!$D$5:$ABF$18,MATCH(UsagePerHour!$B93,Sales!$C$5:$C$18,0),MATCH(UsagePerHour!PZ$4,Sales!$D$3:$ABF$3,0))/PZ$2*INDEX(Usage!$D$5:$ABF$11,MATCH(UsagePerHour!$B$84,Usage!$C$5:$C$11,0),MATCH(UsagePerHour!PZ$4,Usage!$D$3:$ABF$3,0)),"")</f>
        <v>25.645198624726103</v>
      </c>
      <c r="QA93" s="6">
        <f>IFERROR(INDEX(Sales!$D$5:$ABF$18,MATCH(UsagePerHour!$B93,Sales!$C$5:$C$18,0),MATCH(UsagePerHour!QA$4,Sales!$D$3:$ABF$3,0))/QA$2*INDEX(Usage!$D$5:$ABF$11,MATCH(UsagePerHour!$B$84,Usage!$C$5:$C$11,0),MATCH(UsagePerHour!QA$4,Usage!$D$3:$ABF$3,0)),"")</f>
        <v>145.47750481054948</v>
      </c>
      <c r="QB93" s="6">
        <f>IFERROR(INDEX(Sales!$D$5:$ABF$18,MATCH(UsagePerHour!$B93,Sales!$C$5:$C$18,0),MATCH(UsagePerHour!QB$4,Sales!$D$3:$ABF$3,0))/QB$2*INDEX(Usage!$D$5:$ABF$11,MATCH(UsagePerHour!$B$84,Usage!$C$5:$C$11,0),MATCH(UsagePerHour!QB$4,Usage!$D$3:$ABF$3,0)),"")</f>
        <v>28.284751146352455</v>
      </c>
      <c r="QC93" s="6">
        <f>IFERROR(INDEX(Sales!$D$5:$ABF$18,MATCH(UsagePerHour!$B93,Sales!$C$5:$C$18,0),MATCH(UsagePerHour!QC$4,Sales!$D$3:$ABF$3,0))/QC$2*INDEX(Usage!$D$5:$ABF$11,MATCH(UsagePerHour!$B$84,Usage!$C$5:$C$11,0),MATCH(UsagePerHour!QC$4,Usage!$D$3:$ABF$3,0)),"")</f>
        <v>30.659265743186921</v>
      </c>
      <c r="QD93" s="6">
        <f>IFERROR(INDEX(Sales!$D$5:$ABF$18,MATCH(UsagePerHour!$B93,Sales!$C$5:$C$18,0),MATCH(UsagePerHour!QD$4,Sales!$D$3:$ABF$3,0))/QD$2*INDEX(Usage!$D$5:$ABF$11,MATCH(UsagePerHour!$B$84,Usage!$C$5:$C$11,0),MATCH(UsagePerHour!QD$4,Usage!$D$3:$ABF$3,0)),"")</f>
        <v>38.321915368644177</v>
      </c>
      <c r="QE93" s="6">
        <f>IFERROR(INDEX(Sales!$D$5:$ABF$18,MATCH(UsagePerHour!$B93,Sales!$C$5:$C$18,0),MATCH(UsagePerHour!QE$4,Sales!$D$3:$ABF$3,0))/QE$2*INDEX(Usage!$D$5:$ABF$11,MATCH(UsagePerHour!$B$84,Usage!$C$5:$C$11,0),MATCH(UsagePerHour!QE$4,Usage!$D$3:$ABF$3,0)),"")</f>
        <v>23.059143447116341</v>
      </c>
      <c r="QF93" s="6">
        <f>IFERROR(INDEX(Sales!$D$5:$ABF$18,MATCH(UsagePerHour!$B93,Sales!$C$5:$C$18,0),MATCH(UsagePerHour!QF$4,Sales!$D$3:$ABF$3,0))/QF$2*INDEX(Usage!$D$5:$ABF$11,MATCH(UsagePerHour!$B$84,Usage!$C$5:$C$11,0),MATCH(UsagePerHour!QF$4,Usage!$D$3:$ABF$3,0)),"")</f>
        <v>42.703423362757185</v>
      </c>
      <c r="QG93" s="6">
        <f>IFERROR(INDEX(Sales!$D$5:$ABF$18,MATCH(UsagePerHour!$B93,Sales!$C$5:$C$18,0),MATCH(UsagePerHour!QG$4,Sales!$D$3:$ABF$3,0))/QG$2*INDEX(Usage!$D$5:$ABF$11,MATCH(UsagePerHour!$B$84,Usage!$C$5:$C$11,0),MATCH(UsagePerHour!QG$4,Usage!$D$3:$ABF$3,0)),"")</f>
        <v>57.002593857500003</v>
      </c>
      <c r="QH93" s="6">
        <f>IFERROR(INDEX(Sales!$D$5:$ABF$18,MATCH(UsagePerHour!$B93,Sales!$C$5:$C$18,0),MATCH(UsagePerHour!QH$4,Sales!$D$3:$ABF$3,0))/QH$2*INDEX(Usage!$D$5:$ABF$11,MATCH(UsagePerHour!$B$84,Usage!$C$5:$C$11,0),MATCH(UsagePerHour!QH$4,Usage!$D$3:$ABF$3,0)),"")</f>
        <v>266.07910721695447</v>
      </c>
      <c r="QI93" s="6">
        <f>IFERROR(INDEX(Sales!$D$5:$ABF$18,MATCH(UsagePerHour!$B93,Sales!$C$5:$C$18,0),MATCH(UsagePerHour!QI$4,Sales!$D$3:$ABF$3,0))/QI$2*INDEX(Usage!$D$5:$ABF$11,MATCH(UsagePerHour!$B$84,Usage!$C$5:$C$11,0),MATCH(UsagePerHour!QI$4,Usage!$D$3:$ABF$3,0)),"")</f>
        <v>29.637111569054611</v>
      </c>
      <c r="QJ93" s="6">
        <f>IFERROR(INDEX(Sales!$D$5:$ABF$18,MATCH(UsagePerHour!$B93,Sales!$C$5:$C$18,0),MATCH(UsagePerHour!QJ$4,Sales!$D$3:$ABF$3,0))/QJ$2*INDEX(Usage!$D$5:$ABF$11,MATCH(UsagePerHour!$B$84,Usage!$C$5:$C$11,0),MATCH(UsagePerHour!QJ$4,Usage!$D$3:$ABF$3,0)),"")</f>
        <v>20.060129596126675</v>
      </c>
      <c r="QK93" s="6">
        <f>IFERROR(INDEX(Sales!$D$5:$ABF$18,MATCH(UsagePerHour!$B93,Sales!$C$5:$C$18,0),MATCH(UsagePerHour!QK$4,Sales!$D$3:$ABF$3,0))/QK$2*INDEX(Usage!$D$5:$ABF$11,MATCH(UsagePerHour!$B$84,Usage!$C$5:$C$11,0),MATCH(UsagePerHour!QK$4,Usage!$D$3:$ABF$3,0)),"")</f>
        <v>42.255758096586945</v>
      </c>
      <c r="QL93" s="6">
        <f>IFERROR(INDEX(Sales!$D$5:$ABF$18,MATCH(UsagePerHour!$B93,Sales!$C$5:$C$18,0),MATCH(UsagePerHour!QL$4,Sales!$D$3:$ABF$3,0))/QL$2*INDEX(Usage!$D$5:$ABF$11,MATCH(UsagePerHour!$B$84,Usage!$C$5:$C$11,0),MATCH(UsagePerHour!QL$4,Usage!$D$3:$ABF$3,0)),"")</f>
        <v>63.839495815001172</v>
      </c>
      <c r="QM93" s="6">
        <f>IFERROR(INDEX(Sales!$D$5:$ABF$18,MATCH(UsagePerHour!$B93,Sales!$C$5:$C$18,0),MATCH(UsagePerHour!QM$4,Sales!$D$3:$ABF$3,0))/QM$2*INDEX(Usage!$D$5:$ABF$11,MATCH(UsagePerHour!$B$84,Usage!$C$5:$C$11,0),MATCH(UsagePerHour!QM$4,Usage!$D$3:$ABF$3,0)),"")</f>
        <v>41.38085288976103</v>
      </c>
      <c r="QN93" s="6">
        <f>IFERROR(INDEX(Sales!$D$5:$ABF$18,MATCH(UsagePerHour!$B93,Sales!$C$5:$C$18,0),MATCH(UsagePerHour!QN$4,Sales!$D$3:$ABF$3,0))/QN$2*INDEX(Usage!$D$5:$ABF$11,MATCH(UsagePerHour!$B$84,Usage!$C$5:$C$11,0),MATCH(UsagePerHour!QN$4,Usage!$D$3:$ABF$3,0)),"")</f>
        <v>49.404385293079017</v>
      </c>
      <c r="QO93" s="6">
        <f>IFERROR(INDEX(Sales!$D$5:$ABF$18,MATCH(UsagePerHour!$B93,Sales!$C$5:$C$18,0),MATCH(UsagePerHour!QO$4,Sales!$D$3:$ABF$3,0))/QO$2*INDEX(Usage!$D$5:$ABF$11,MATCH(UsagePerHour!$B$84,Usage!$C$5:$C$11,0),MATCH(UsagePerHour!QO$4,Usage!$D$3:$ABF$3,0)),"")</f>
        <v>479.16379434844987</v>
      </c>
      <c r="QP93" s="6">
        <f>IFERROR(INDEX(Sales!$D$5:$ABF$18,MATCH(UsagePerHour!$B93,Sales!$C$5:$C$18,0),MATCH(UsagePerHour!QP$4,Sales!$D$3:$ABF$3,0))/QP$2*INDEX(Usage!$D$5:$ABF$11,MATCH(UsagePerHour!$B$84,Usage!$C$5:$C$11,0),MATCH(UsagePerHour!QP$4,Usage!$D$3:$ABF$3,0)),"")</f>
        <v>102.8887338771043</v>
      </c>
      <c r="QQ93" s="6">
        <f>IFERROR(INDEX(Sales!$D$5:$ABF$18,MATCH(UsagePerHour!$B93,Sales!$C$5:$C$18,0),MATCH(UsagePerHour!QQ$4,Sales!$D$3:$ABF$3,0))/QQ$2*INDEX(Usage!$D$5:$ABF$11,MATCH(UsagePerHour!$B$84,Usage!$C$5:$C$11,0),MATCH(UsagePerHour!QQ$4,Usage!$D$3:$ABF$3,0)),"")</f>
        <v>119.11541962634369</v>
      </c>
      <c r="QR93" s="6">
        <f>IFERROR(INDEX(Sales!$D$5:$ABF$18,MATCH(UsagePerHour!$B93,Sales!$C$5:$C$18,0),MATCH(UsagePerHour!QR$4,Sales!$D$3:$ABF$3,0))/QR$2*INDEX(Usage!$D$5:$ABF$11,MATCH(UsagePerHour!$B$84,Usage!$C$5:$C$11,0),MATCH(UsagePerHour!QR$4,Usage!$D$3:$ABF$3,0)),"")</f>
        <v>59.513554208877629</v>
      </c>
      <c r="QS93" s="6">
        <f>IFERROR(INDEX(Sales!$D$5:$ABF$18,MATCH(UsagePerHour!$B93,Sales!$C$5:$C$18,0),MATCH(UsagePerHour!QS$4,Sales!$D$3:$ABF$3,0))/QS$2*INDEX(Usage!$D$5:$ABF$11,MATCH(UsagePerHour!$B$84,Usage!$C$5:$C$11,0),MATCH(UsagePerHour!QS$4,Usage!$D$3:$ABF$3,0)),"")</f>
        <v>38.71057076166921</v>
      </c>
      <c r="QT93" s="6">
        <f>IFERROR(INDEX(Sales!$D$5:$ABF$18,MATCH(UsagePerHour!$B93,Sales!$C$5:$C$18,0),MATCH(UsagePerHour!QT$4,Sales!$D$3:$ABF$3,0))/QT$2*INDEX(Usage!$D$5:$ABF$11,MATCH(UsagePerHour!$B$84,Usage!$C$5:$C$11,0),MATCH(UsagePerHour!QT$4,Usage!$D$3:$ABF$3,0)),"")</f>
        <v>71.199053819489606</v>
      </c>
      <c r="QU93" s="6">
        <f>IFERROR(INDEX(Sales!$D$5:$ABF$18,MATCH(UsagePerHour!$B93,Sales!$C$5:$C$18,0),MATCH(UsagePerHour!QU$4,Sales!$D$3:$ABF$3,0))/QU$2*INDEX(Usage!$D$5:$ABF$11,MATCH(UsagePerHour!$B$84,Usage!$C$5:$C$11,0),MATCH(UsagePerHour!QU$4,Usage!$D$3:$ABF$3,0)),"")</f>
        <v>59.473088573059705</v>
      </c>
      <c r="QV93" s="6">
        <f>IFERROR(INDEX(Sales!$D$5:$ABF$18,MATCH(UsagePerHour!$B93,Sales!$C$5:$C$18,0),MATCH(UsagePerHour!QV$4,Sales!$D$3:$ABF$3,0))/QV$2*INDEX(Usage!$D$5:$ABF$11,MATCH(UsagePerHour!$B$84,Usage!$C$5:$C$11,0),MATCH(UsagePerHour!QV$4,Usage!$D$3:$ABF$3,0)),"")</f>
        <v>423.83350665897484</v>
      </c>
      <c r="QW93" s="6">
        <f>IFERROR(INDEX(Sales!$D$5:$ABF$18,MATCH(UsagePerHour!$B93,Sales!$C$5:$C$18,0),MATCH(UsagePerHour!QW$4,Sales!$D$3:$ABF$3,0))/QW$2*INDEX(Usage!$D$5:$ABF$11,MATCH(UsagePerHour!$B$84,Usage!$C$5:$C$11,0),MATCH(UsagePerHour!QW$4,Usage!$D$3:$ABF$3,0)),"")</f>
        <v>77.76289446566814</v>
      </c>
      <c r="QX93" s="6">
        <f>IFERROR(INDEX(Sales!$D$5:$ABF$18,MATCH(UsagePerHour!$B93,Sales!$C$5:$C$18,0),MATCH(UsagePerHour!QX$4,Sales!$D$3:$ABF$3,0))/QX$2*INDEX(Usage!$D$5:$ABF$11,MATCH(UsagePerHour!$B$84,Usage!$C$5:$C$11,0),MATCH(UsagePerHour!QX$4,Usage!$D$3:$ABF$3,0)),"")</f>
        <v>59.650523377529652</v>
      </c>
      <c r="QY93" s="6">
        <f>IFERROR(INDEX(Sales!$D$5:$ABF$18,MATCH(UsagePerHour!$B93,Sales!$C$5:$C$18,0),MATCH(UsagePerHour!QY$4,Sales!$D$3:$ABF$3,0))/QY$2*INDEX(Usage!$D$5:$ABF$11,MATCH(UsagePerHour!$B$84,Usage!$C$5:$C$11,0),MATCH(UsagePerHour!QY$4,Usage!$D$3:$ABF$3,0)),"")</f>
        <v>111.88981778683623</v>
      </c>
      <c r="QZ93" s="6">
        <f>IFERROR(INDEX(Sales!$D$5:$ABF$18,MATCH(UsagePerHour!$B93,Sales!$C$5:$C$18,0),MATCH(UsagePerHour!QZ$4,Sales!$D$3:$ABF$3,0))/QZ$2*INDEX(Usage!$D$5:$ABF$11,MATCH(UsagePerHour!$B$84,Usage!$C$5:$C$11,0),MATCH(UsagePerHour!QZ$4,Usage!$D$3:$ABF$3,0)),"")</f>
        <v>76.428604610294343</v>
      </c>
      <c r="RA93" s="6">
        <f>IFERROR(INDEX(Sales!$D$5:$ABF$18,MATCH(UsagePerHour!$B93,Sales!$C$5:$C$18,0),MATCH(UsagePerHour!RA$4,Sales!$D$3:$ABF$3,0))/RA$2*INDEX(Usage!$D$5:$ABF$11,MATCH(UsagePerHour!$B$84,Usage!$C$5:$C$11,0),MATCH(UsagePerHour!RA$4,Usage!$D$3:$ABF$3,0)),"")</f>
        <v>86.300509928005056</v>
      </c>
      <c r="RB93" s="6">
        <f>IFERROR(INDEX(Sales!$D$5:$ABF$18,MATCH(UsagePerHour!$B93,Sales!$C$5:$C$18,0),MATCH(UsagePerHour!RB$4,Sales!$D$3:$ABF$3,0))/RB$2*INDEX(Usage!$D$5:$ABF$11,MATCH(UsagePerHour!$B$84,Usage!$C$5:$C$11,0),MATCH(UsagePerHour!RB$4,Usage!$D$3:$ABF$3,0)),"")</f>
        <v>52.182176849198697</v>
      </c>
      <c r="RC93" s="6">
        <f>IFERROR(INDEX(Sales!$D$5:$ABF$18,MATCH(UsagePerHour!$B93,Sales!$C$5:$C$18,0),MATCH(UsagePerHour!RC$4,Sales!$D$3:$ABF$3,0))/RC$2*INDEX(Usage!$D$5:$ABF$11,MATCH(UsagePerHour!$B$84,Usage!$C$5:$C$11,0),MATCH(UsagePerHour!RC$4,Usage!$D$3:$ABF$3,0)),"")</f>
        <v>311.90221112506322</v>
      </c>
      <c r="RD93" s="6">
        <f>IFERROR(INDEX(Sales!$D$5:$ABF$18,MATCH(UsagePerHour!$B93,Sales!$C$5:$C$18,0),MATCH(UsagePerHour!RD$4,Sales!$D$3:$ABF$3,0))/RD$2*INDEX(Usage!$D$5:$ABF$11,MATCH(UsagePerHour!$B$84,Usage!$C$5:$C$11,0),MATCH(UsagePerHour!RD$4,Usage!$D$3:$ABF$3,0)),"")</f>
        <v>68.112691499672849</v>
      </c>
      <c r="RE93" s="6">
        <f>IFERROR(INDEX(Sales!$D$5:$ABF$18,MATCH(UsagePerHour!$B93,Sales!$C$5:$C$18,0),MATCH(UsagePerHour!RE$4,Sales!$D$3:$ABF$3,0))/RE$2*INDEX(Usage!$D$5:$ABF$11,MATCH(UsagePerHour!$B$84,Usage!$C$5:$C$11,0),MATCH(UsagePerHour!RE$4,Usage!$D$3:$ABF$3,0)),"")</f>
        <v>72.010177687809261</v>
      </c>
      <c r="RF93" s="6">
        <f>IFERROR(INDEX(Sales!$D$5:$ABF$18,MATCH(UsagePerHour!$B93,Sales!$C$5:$C$18,0),MATCH(UsagePerHour!RF$4,Sales!$D$3:$ABF$3,0))/RF$2*INDEX(Usage!$D$5:$ABF$11,MATCH(UsagePerHour!$B$84,Usage!$C$5:$C$11,0),MATCH(UsagePerHour!RF$4,Usage!$D$3:$ABF$3,0)),"")</f>
        <v>58.106881615558933</v>
      </c>
      <c r="RG93" s="6">
        <f>IFERROR(INDEX(Sales!$D$5:$ABF$18,MATCH(UsagePerHour!$B93,Sales!$C$5:$C$18,0),MATCH(UsagePerHour!RG$4,Sales!$D$3:$ABF$3,0))/RG$2*INDEX(Usage!$D$5:$ABF$11,MATCH(UsagePerHour!$B$84,Usage!$C$5:$C$11,0),MATCH(UsagePerHour!RG$4,Usage!$D$3:$ABF$3,0)),"")</f>
        <v>73.907973799599418</v>
      </c>
      <c r="RH93" s="6">
        <f>IFERROR(INDEX(Sales!$D$5:$ABF$18,MATCH(UsagePerHour!$B93,Sales!$C$5:$C$18,0),MATCH(UsagePerHour!RH$4,Sales!$D$3:$ABF$3,0))/RH$2*INDEX(Usage!$D$5:$ABF$11,MATCH(UsagePerHour!$B$84,Usage!$C$5:$C$11,0),MATCH(UsagePerHour!RH$4,Usage!$D$3:$ABF$3,0)),"")</f>
        <v>33.480780554378512</v>
      </c>
      <c r="RI93" s="6">
        <f>IFERROR(INDEX(Sales!$D$5:$ABF$18,MATCH(UsagePerHour!$B93,Sales!$C$5:$C$18,0),MATCH(UsagePerHour!RI$4,Sales!$D$3:$ABF$3,0))/RI$2*INDEX(Usage!$D$5:$ABF$11,MATCH(UsagePerHour!$B$84,Usage!$C$5:$C$11,0),MATCH(UsagePerHour!RI$4,Usage!$D$3:$ABF$3,0)),"")</f>
        <v>93.853650062713839</v>
      </c>
      <c r="RJ93" s="6">
        <f>IFERROR(INDEX(Sales!$D$5:$ABF$18,MATCH(UsagePerHour!$B93,Sales!$C$5:$C$18,0),MATCH(UsagePerHour!RJ$4,Sales!$D$3:$ABF$3,0))/RJ$2*INDEX(Usage!$D$5:$ABF$11,MATCH(UsagePerHour!$B$84,Usage!$C$5:$C$11,0),MATCH(UsagePerHour!RJ$4,Usage!$D$3:$ABF$3,0)),"")</f>
        <v>389.40026742249859</v>
      </c>
      <c r="RK93" s="6">
        <f>IFERROR(INDEX(Sales!$D$5:$ABF$18,MATCH(UsagePerHour!$B93,Sales!$C$5:$C$18,0),MATCH(UsagePerHour!RK$4,Sales!$D$3:$ABF$3,0))/RK$2*INDEX(Usage!$D$5:$ABF$11,MATCH(UsagePerHour!$B$84,Usage!$C$5:$C$11,0),MATCH(UsagePerHour!RK$4,Usage!$D$3:$ABF$3,0)),"")</f>
        <v>57.087930935057152</v>
      </c>
      <c r="RL93" s="6">
        <f>IFERROR(INDEX(Sales!$D$5:$ABF$18,MATCH(UsagePerHour!$B93,Sales!$C$5:$C$18,0),MATCH(UsagePerHour!RL$4,Sales!$D$3:$ABF$3,0))/RL$2*INDEX(Usage!$D$5:$ABF$11,MATCH(UsagePerHour!$B$84,Usage!$C$5:$C$11,0),MATCH(UsagePerHour!RL$4,Usage!$D$3:$ABF$3,0)),"")</f>
        <v>68.078585636090125</v>
      </c>
      <c r="RM93" s="6">
        <f>IFERROR(INDEX(Sales!$D$5:$ABF$18,MATCH(UsagePerHour!$B93,Sales!$C$5:$C$18,0),MATCH(UsagePerHour!RM$4,Sales!$D$3:$ABF$3,0))/RM$2*INDEX(Usage!$D$5:$ABF$11,MATCH(UsagePerHour!$B$84,Usage!$C$5:$C$11,0),MATCH(UsagePerHour!RM$4,Usage!$D$3:$ABF$3,0)),"")</f>
        <v>52.324644344184385</v>
      </c>
      <c r="RN93" s="6">
        <f>IFERROR(INDEX(Sales!$D$5:$ABF$18,MATCH(UsagePerHour!$B93,Sales!$C$5:$C$18,0),MATCH(UsagePerHour!RN$4,Sales!$D$3:$ABF$3,0))/RN$2*INDEX(Usage!$D$5:$ABF$11,MATCH(UsagePerHour!$B$84,Usage!$C$5:$C$11,0),MATCH(UsagePerHour!RN$4,Usage!$D$3:$ABF$3,0)),"")</f>
        <v>71.878797721657023</v>
      </c>
      <c r="RO93" s="6">
        <f>IFERROR(INDEX(Sales!$D$5:$ABF$18,MATCH(UsagePerHour!$B93,Sales!$C$5:$C$18,0),MATCH(UsagePerHour!RO$4,Sales!$D$3:$ABF$3,0))/RO$2*INDEX(Usage!$D$5:$ABF$11,MATCH(UsagePerHour!$B$84,Usage!$C$5:$C$11,0),MATCH(UsagePerHour!RO$4,Usage!$D$3:$ABF$3,0)),"")</f>
        <v>45.377516547385547</v>
      </c>
      <c r="RP93" s="6">
        <f>IFERROR(INDEX(Sales!$D$5:$ABF$18,MATCH(UsagePerHour!$B93,Sales!$C$5:$C$18,0),MATCH(UsagePerHour!RP$4,Sales!$D$3:$ABF$3,0))/RP$2*INDEX(Usage!$D$5:$ABF$11,MATCH(UsagePerHour!$B$84,Usage!$C$5:$C$11,0),MATCH(UsagePerHour!RP$4,Usage!$D$3:$ABF$3,0)),"")</f>
        <v>109.65981778604865</v>
      </c>
      <c r="RQ93" s="6">
        <f>IFERROR(INDEX(Sales!$D$5:$ABF$18,MATCH(UsagePerHour!$B93,Sales!$C$5:$C$18,0),MATCH(UsagePerHour!RQ$4,Sales!$D$3:$ABF$3,0))/RQ$2*INDEX(Usage!$D$5:$ABF$11,MATCH(UsagePerHour!$B$84,Usage!$C$5:$C$11,0),MATCH(UsagePerHour!RQ$4,Usage!$D$3:$ABF$3,0)),"")</f>
        <v>356.33129796576202</v>
      </c>
      <c r="RR93" s="6">
        <f>IFERROR(INDEX(Sales!$D$5:$ABF$18,MATCH(UsagePerHour!$B93,Sales!$C$5:$C$18,0),MATCH(UsagePerHour!RR$4,Sales!$D$3:$ABF$3,0))/RR$2*INDEX(Usage!$D$5:$ABF$11,MATCH(UsagePerHour!$B$84,Usage!$C$5:$C$11,0),MATCH(UsagePerHour!RR$4,Usage!$D$3:$ABF$3,0)),"")</f>
        <v>61.98070817796242</v>
      </c>
      <c r="RS93" s="6">
        <f>IFERROR(INDEX(Sales!$D$5:$ABF$18,MATCH(UsagePerHour!$B93,Sales!$C$5:$C$18,0),MATCH(UsagePerHour!RS$4,Sales!$D$3:$ABF$3,0))/RS$2*INDEX(Usage!$D$5:$ABF$11,MATCH(UsagePerHour!$B$84,Usage!$C$5:$C$11,0),MATCH(UsagePerHour!RS$4,Usage!$D$3:$ABF$3,0)),"")</f>
        <v>52.705847867506961</v>
      </c>
      <c r="RT93" s="6">
        <f>IFERROR(INDEX(Sales!$D$5:$ABF$18,MATCH(UsagePerHour!$B93,Sales!$C$5:$C$18,0),MATCH(UsagePerHour!RT$4,Sales!$D$3:$ABF$3,0))/RT$2*INDEX(Usage!$D$5:$ABF$11,MATCH(UsagePerHour!$B$84,Usage!$C$5:$C$11,0),MATCH(UsagePerHour!RT$4,Usage!$D$3:$ABF$3,0)),"")</f>
        <v>72.843372474090913</v>
      </c>
      <c r="RU93" s="6">
        <f>IFERROR(INDEX(Sales!$D$5:$ABF$18,MATCH(UsagePerHour!$B93,Sales!$C$5:$C$18,0),MATCH(UsagePerHour!RU$4,Sales!$D$3:$ABF$3,0))/RU$2*INDEX(Usage!$D$5:$ABF$11,MATCH(UsagePerHour!$B$84,Usage!$C$5:$C$11,0),MATCH(UsagePerHour!RU$4,Usage!$D$3:$ABF$3,0)),"")</f>
        <v>93.503548395901333</v>
      </c>
      <c r="RV93" s="6">
        <f>IFERROR(INDEX(Sales!$D$5:$ABF$18,MATCH(UsagePerHour!$B93,Sales!$C$5:$C$18,0),MATCH(UsagePerHour!RV$4,Sales!$D$3:$ABF$3,0))/RV$2*INDEX(Usage!$D$5:$ABF$11,MATCH(UsagePerHour!$B$84,Usage!$C$5:$C$11,0),MATCH(UsagePerHour!RV$4,Usage!$D$3:$ABF$3,0)),"")</f>
        <v>50.345393867521921</v>
      </c>
      <c r="RW93" s="6">
        <f>IFERROR(INDEX(Sales!$D$5:$ABF$18,MATCH(UsagePerHour!$B93,Sales!$C$5:$C$18,0),MATCH(UsagePerHour!RW$4,Sales!$D$3:$ABF$3,0))/RW$2*INDEX(Usage!$D$5:$ABF$11,MATCH(UsagePerHour!$B$84,Usage!$C$5:$C$11,0),MATCH(UsagePerHour!RW$4,Usage!$D$3:$ABF$3,0)),"")</f>
        <v>50.276356485759727</v>
      </c>
      <c r="RX93" s="6">
        <f>IFERROR(INDEX(Sales!$D$5:$ABF$18,MATCH(UsagePerHour!$B93,Sales!$C$5:$C$18,0),MATCH(UsagePerHour!RX$4,Sales!$D$3:$ABF$3,0))/RX$2*INDEX(Usage!$D$5:$ABF$11,MATCH(UsagePerHour!$B$84,Usage!$C$5:$C$11,0),MATCH(UsagePerHour!RX$4,Usage!$D$3:$ABF$3,0)),"")</f>
        <v>411.18945642691483</v>
      </c>
      <c r="RY93" s="6">
        <f>IFERROR(INDEX(Sales!$D$5:$ABF$18,MATCH(UsagePerHour!$B93,Sales!$C$5:$C$18,0),MATCH(UsagePerHour!RY$4,Sales!$D$3:$ABF$3,0))/RY$2*INDEX(Usage!$D$5:$ABF$11,MATCH(UsagePerHour!$B$84,Usage!$C$5:$C$11,0),MATCH(UsagePerHour!RY$4,Usage!$D$3:$ABF$3,0)),"")</f>
        <v>60.716278320837532</v>
      </c>
      <c r="RZ93" s="6">
        <f>IFERROR(INDEX(Sales!$D$5:$ABF$18,MATCH(UsagePerHour!$B93,Sales!$C$5:$C$18,0),MATCH(UsagePerHour!RZ$4,Sales!$D$3:$ABF$3,0))/RZ$2*INDEX(Usage!$D$5:$ABF$11,MATCH(UsagePerHour!$B$84,Usage!$C$5:$C$11,0),MATCH(UsagePerHour!RZ$4,Usage!$D$3:$ABF$3,0)),"")</f>
        <v>101.81387141049177</v>
      </c>
      <c r="SA93" s="6">
        <f>IFERROR(INDEX(Sales!$D$5:$ABF$18,MATCH(UsagePerHour!$B93,Sales!$C$5:$C$18,0),MATCH(UsagePerHour!SA$4,Sales!$D$3:$ABF$3,0))/SA$2*INDEX(Usage!$D$5:$ABF$11,MATCH(UsagePerHour!$B$84,Usage!$C$5:$C$11,0),MATCH(UsagePerHour!SA$4,Usage!$D$3:$ABF$3,0)),"")</f>
        <v>81.938561915113198</v>
      </c>
      <c r="SB93" s="6">
        <f>IFERROR(INDEX(Sales!$D$5:$ABF$18,MATCH(UsagePerHour!$B93,Sales!$C$5:$C$18,0),MATCH(UsagePerHour!SB$4,Sales!$D$3:$ABF$3,0))/SB$2*INDEX(Usage!$D$5:$ABF$11,MATCH(UsagePerHour!$B$84,Usage!$C$5:$C$11,0),MATCH(UsagePerHour!SB$4,Usage!$D$3:$ABF$3,0)),"")</f>
        <v>76.714496795326284</v>
      </c>
      <c r="SC93" s="6">
        <f>IFERROR(INDEX(Sales!$D$5:$ABF$18,MATCH(UsagePerHour!$B93,Sales!$C$5:$C$18,0),MATCH(UsagePerHour!SC$4,Sales!$D$3:$ABF$3,0))/SC$2*INDEX(Usage!$D$5:$ABF$11,MATCH(UsagePerHour!$B$84,Usage!$C$5:$C$11,0),MATCH(UsagePerHour!SC$4,Usage!$D$3:$ABF$3,0)),"")</f>
        <v>72.591812301519269</v>
      </c>
      <c r="SD93" s="6">
        <f>IFERROR(INDEX(Sales!$D$5:$ABF$18,MATCH(UsagePerHour!$B93,Sales!$C$5:$C$18,0),MATCH(UsagePerHour!SD$4,Sales!$D$3:$ABF$3,0))/SD$2*INDEX(Usage!$D$5:$ABF$11,MATCH(UsagePerHour!$B$84,Usage!$C$5:$C$11,0),MATCH(UsagePerHour!SD$4,Usage!$D$3:$ABF$3,0)),"")</f>
        <v>105.80010994635033</v>
      </c>
      <c r="SE93" s="6">
        <f>IFERROR(INDEX(Sales!$D$5:$ABF$18,MATCH(UsagePerHour!$B93,Sales!$C$5:$C$18,0),MATCH(UsagePerHour!SE$4,Sales!$D$3:$ABF$3,0))/SE$2*INDEX(Usage!$D$5:$ABF$11,MATCH(UsagePerHour!$B$84,Usage!$C$5:$C$11,0),MATCH(UsagePerHour!SE$4,Usage!$D$3:$ABF$3,0)),"")</f>
        <v>462.93943371363321</v>
      </c>
      <c r="SF93" s="6">
        <f>IFERROR(INDEX(Sales!$D$5:$ABF$18,MATCH(UsagePerHour!$B93,Sales!$C$5:$C$18,0),MATCH(UsagePerHour!SF$4,Sales!$D$3:$ABF$3,0))/SF$2*INDEX(Usage!$D$5:$ABF$11,MATCH(UsagePerHour!$B$84,Usage!$C$5:$C$11,0),MATCH(UsagePerHour!SF$4,Usage!$D$3:$ABF$3,0)),"")</f>
        <v>76.686513589632582</v>
      </c>
      <c r="SG93" s="6" t="str">
        <f>IFERROR(INDEX(Sales!$D$5:$ABF$18,MATCH(UsagePerHour!$B93,Sales!$C$5:$C$18,0),MATCH(UsagePerHour!SG$4,Sales!$D$3:$ABF$3,0))/SG$2*INDEX(Usage!$D$5:$ABF$11,MATCH(UsagePerHour!$B$84,Usage!$C$5:$C$11,0),MATCH(UsagePerHour!SG$4,Usage!$D$3:$ABF$3,0)),"")</f>
        <v/>
      </c>
      <c r="SH93" s="6" t="str">
        <f>IFERROR(INDEX(Sales!$D$5:$ABF$18,MATCH(UsagePerHour!$B93,Sales!$C$5:$C$18,0),MATCH(UsagePerHour!SH$4,Sales!$D$3:$ABF$3,0))/SH$2*INDEX(Usage!$D$5:$ABF$11,MATCH(UsagePerHour!$B$84,Usage!$C$5:$C$11,0),MATCH(UsagePerHour!SH$4,Usage!$D$3:$ABF$3,0)),"")</f>
        <v/>
      </c>
      <c r="SI93" s="6" t="str">
        <f>IFERROR(INDEX(Sales!$D$5:$ABF$18,MATCH(UsagePerHour!$B93,Sales!$C$5:$C$18,0),MATCH(UsagePerHour!SI$4,Sales!$D$3:$ABF$3,0))/SI$2*INDEX(Usage!$D$5:$ABF$11,MATCH(UsagePerHour!$B$84,Usage!$C$5:$C$11,0),MATCH(UsagePerHour!SI$4,Usage!$D$3:$ABF$3,0)),"")</f>
        <v/>
      </c>
      <c r="SJ93" s="6" t="str">
        <f>IFERROR(INDEX(Sales!$D$5:$ABF$18,MATCH(UsagePerHour!$B93,Sales!$C$5:$C$18,0),MATCH(UsagePerHour!SJ$4,Sales!$D$3:$ABF$3,0))/SJ$2*INDEX(Usage!$D$5:$ABF$11,MATCH(UsagePerHour!$B$84,Usage!$C$5:$C$11,0),MATCH(UsagePerHour!SJ$4,Usage!$D$3:$ABF$3,0)),"")</f>
        <v/>
      </c>
      <c r="SK93" s="6" t="str">
        <f>IFERROR(INDEX(Sales!$D$5:$ABF$18,MATCH(UsagePerHour!$B93,Sales!$C$5:$C$18,0),MATCH(UsagePerHour!SK$4,Sales!$D$3:$ABF$3,0))/SK$2*INDEX(Usage!$D$5:$ABF$11,MATCH(UsagePerHour!$B$84,Usage!$C$5:$C$11,0),MATCH(UsagePerHour!SK$4,Usage!$D$3:$ABF$3,0)),"")</f>
        <v/>
      </c>
      <c r="SL93" s="6" t="str">
        <f>IFERROR(INDEX(Sales!$D$5:$ABF$18,MATCH(UsagePerHour!$B93,Sales!$C$5:$C$18,0),MATCH(UsagePerHour!SL$4,Sales!$D$3:$ABF$3,0))/SL$2*INDEX(Usage!$D$5:$ABF$11,MATCH(UsagePerHour!$B$84,Usage!$C$5:$C$11,0),MATCH(UsagePerHour!SL$4,Usage!$D$3:$ABF$3,0)),"")</f>
        <v/>
      </c>
      <c r="SM93" s="6" t="str">
        <f>IFERROR(INDEX(Sales!$D$5:$ABF$18,MATCH(UsagePerHour!$B93,Sales!$C$5:$C$18,0),MATCH(UsagePerHour!SM$4,Sales!$D$3:$ABF$3,0))/SM$2*INDEX(Usage!$D$5:$ABF$11,MATCH(UsagePerHour!$B$84,Usage!$C$5:$C$11,0),MATCH(UsagePerHour!SM$4,Usage!$D$3:$ABF$3,0)),"")</f>
        <v/>
      </c>
      <c r="SN93" s="6" t="str">
        <f>IFERROR(INDEX(Sales!$D$5:$ABF$18,MATCH(UsagePerHour!$B93,Sales!$C$5:$C$18,0),MATCH(UsagePerHour!SN$4,Sales!$D$3:$ABF$3,0))/SN$2*INDEX(Usage!$D$5:$ABF$11,MATCH(UsagePerHour!$B$84,Usage!$C$5:$C$11,0),MATCH(UsagePerHour!SN$4,Usage!$D$3:$ABF$3,0)),"")</f>
        <v/>
      </c>
      <c r="SO93" s="6" t="str">
        <f>IFERROR(INDEX(Sales!$D$5:$ABF$18,MATCH(UsagePerHour!$B93,Sales!$C$5:$C$18,0),MATCH(UsagePerHour!SO$4,Sales!$D$3:$ABF$3,0))/SO$2*INDEX(Usage!$D$5:$ABF$11,MATCH(UsagePerHour!$B$84,Usage!$C$5:$C$11,0),MATCH(UsagePerHour!SO$4,Usage!$D$3:$ABF$3,0)),"")</f>
        <v/>
      </c>
      <c r="SP93" s="6" t="str">
        <f>IFERROR(INDEX(Sales!$D$5:$ABF$18,MATCH(UsagePerHour!$B93,Sales!$C$5:$C$18,0),MATCH(UsagePerHour!SP$4,Sales!$D$3:$ABF$3,0))/SP$2*INDEX(Usage!$D$5:$ABF$11,MATCH(UsagePerHour!$B$84,Usage!$C$5:$C$11,0),MATCH(UsagePerHour!SP$4,Usage!$D$3:$ABF$3,0)),"")</f>
        <v/>
      </c>
      <c r="SQ93" s="6" t="str">
        <f>IFERROR(INDEX(Sales!$D$5:$ABF$18,MATCH(UsagePerHour!$B93,Sales!$C$5:$C$18,0),MATCH(UsagePerHour!SQ$4,Sales!$D$3:$ABF$3,0))/SQ$2*INDEX(Usage!$D$5:$ABF$11,MATCH(UsagePerHour!$B$84,Usage!$C$5:$C$11,0),MATCH(UsagePerHour!SQ$4,Usage!$D$3:$ABF$3,0)),"")</f>
        <v/>
      </c>
      <c r="SR93" s="6" t="str">
        <f>IFERROR(INDEX(Sales!$D$5:$ABF$18,MATCH(UsagePerHour!$B93,Sales!$C$5:$C$18,0),MATCH(UsagePerHour!SR$4,Sales!$D$3:$ABF$3,0))/SR$2*INDEX(Usage!$D$5:$ABF$11,MATCH(UsagePerHour!$B$84,Usage!$C$5:$C$11,0),MATCH(UsagePerHour!SR$4,Usage!$D$3:$ABF$3,0)),"")</f>
        <v/>
      </c>
      <c r="SS93" s="6" t="str">
        <f>IFERROR(INDEX(Sales!$D$5:$ABF$18,MATCH(UsagePerHour!$B93,Sales!$C$5:$C$18,0),MATCH(UsagePerHour!SS$4,Sales!$D$3:$ABF$3,0))/SS$2*INDEX(Usage!$D$5:$ABF$11,MATCH(UsagePerHour!$B$84,Usage!$C$5:$C$11,0),MATCH(UsagePerHour!SS$4,Usage!$D$3:$ABF$3,0)),"")</f>
        <v/>
      </c>
      <c r="ST93" s="6" t="str">
        <f>IFERROR(INDEX(Sales!$D$5:$ABF$18,MATCH(UsagePerHour!$B93,Sales!$C$5:$C$18,0),MATCH(UsagePerHour!ST$4,Sales!$D$3:$ABF$3,0))/ST$2*INDEX(Usage!$D$5:$ABF$11,MATCH(UsagePerHour!$B$84,Usage!$C$5:$C$11,0),MATCH(UsagePerHour!ST$4,Usage!$D$3:$ABF$3,0)),"")</f>
        <v/>
      </c>
      <c r="SU93" s="6" t="str">
        <f>IFERROR(INDEX(Sales!$D$5:$ABF$18,MATCH(UsagePerHour!$B93,Sales!$C$5:$C$18,0),MATCH(UsagePerHour!SU$4,Sales!$D$3:$ABF$3,0))/SU$2*INDEX(Usage!$D$5:$ABF$11,MATCH(UsagePerHour!$B$84,Usage!$C$5:$C$11,0),MATCH(UsagePerHour!SU$4,Usage!$D$3:$ABF$3,0)),"")</f>
        <v/>
      </c>
      <c r="SV93" s="6" t="str">
        <f>IFERROR(INDEX(Sales!$D$5:$ABF$18,MATCH(UsagePerHour!$B93,Sales!$C$5:$C$18,0),MATCH(UsagePerHour!SV$4,Sales!$D$3:$ABF$3,0))/SV$2*INDEX(Usage!$D$5:$ABF$11,MATCH(UsagePerHour!$B$84,Usage!$C$5:$C$11,0),MATCH(UsagePerHour!SV$4,Usage!$D$3:$ABF$3,0)),"")</f>
        <v/>
      </c>
      <c r="SW93" s="6" t="str">
        <f>IFERROR(INDEX(Sales!$D$5:$ABF$18,MATCH(UsagePerHour!$B93,Sales!$C$5:$C$18,0),MATCH(UsagePerHour!SW$4,Sales!$D$3:$ABF$3,0))/SW$2*INDEX(Usage!$D$5:$ABF$11,MATCH(UsagePerHour!$B$84,Usage!$C$5:$C$11,0),MATCH(UsagePerHour!SW$4,Usage!$D$3:$ABF$3,0)),"")</f>
        <v/>
      </c>
      <c r="SX93" s="6" t="str">
        <f>IFERROR(INDEX(Sales!$D$5:$ABF$18,MATCH(UsagePerHour!$B93,Sales!$C$5:$C$18,0),MATCH(UsagePerHour!SX$4,Sales!$D$3:$ABF$3,0))/SX$2*INDEX(Usage!$D$5:$ABF$11,MATCH(UsagePerHour!$B$84,Usage!$C$5:$C$11,0),MATCH(UsagePerHour!SX$4,Usage!$D$3:$ABF$3,0)),"")</f>
        <v/>
      </c>
      <c r="SY93" s="6" t="str">
        <f>IFERROR(INDEX(Sales!$D$5:$ABF$18,MATCH(UsagePerHour!$B93,Sales!$C$5:$C$18,0),MATCH(UsagePerHour!SY$4,Sales!$D$3:$ABF$3,0))/SY$2*INDEX(Usage!$D$5:$ABF$11,MATCH(UsagePerHour!$B$84,Usage!$C$5:$C$11,0),MATCH(UsagePerHour!SY$4,Usage!$D$3:$ABF$3,0)),"")</f>
        <v/>
      </c>
      <c r="SZ93" s="6" t="str">
        <f>IFERROR(INDEX(Sales!$D$5:$ABF$18,MATCH(UsagePerHour!$B93,Sales!$C$5:$C$18,0),MATCH(UsagePerHour!SZ$4,Sales!$D$3:$ABF$3,0))/SZ$2*INDEX(Usage!$D$5:$ABF$11,MATCH(UsagePerHour!$B$84,Usage!$C$5:$C$11,0),MATCH(UsagePerHour!SZ$4,Usage!$D$3:$ABF$3,0)),"")</f>
        <v/>
      </c>
      <c r="TA93" s="6" t="str">
        <f>IFERROR(INDEX(Sales!$D$5:$ABF$18,MATCH(UsagePerHour!$B93,Sales!$C$5:$C$18,0),MATCH(UsagePerHour!TA$4,Sales!$D$3:$ABF$3,0))/TA$2*INDEX(Usage!$D$5:$ABF$11,MATCH(UsagePerHour!$B$84,Usage!$C$5:$C$11,0),MATCH(UsagePerHour!TA$4,Usage!$D$3:$ABF$3,0)),"")</f>
        <v/>
      </c>
      <c r="TB93" s="6" t="str">
        <f>IFERROR(INDEX(Sales!$D$5:$ABF$18,MATCH(UsagePerHour!$B93,Sales!$C$5:$C$18,0),MATCH(UsagePerHour!TB$4,Sales!$D$3:$ABF$3,0))/TB$2*INDEX(Usage!$D$5:$ABF$11,MATCH(UsagePerHour!$B$84,Usage!$C$5:$C$11,0),MATCH(UsagePerHour!TB$4,Usage!$D$3:$ABF$3,0)),"")</f>
        <v/>
      </c>
      <c r="TC93" s="6" t="str">
        <f>IFERROR(INDEX(Sales!$D$5:$ABF$18,MATCH(UsagePerHour!$B93,Sales!$C$5:$C$18,0),MATCH(UsagePerHour!TC$4,Sales!$D$3:$ABF$3,0))/TC$2*INDEX(Usage!$D$5:$ABF$11,MATCH(UsagePerHour!$B$84,Usage!$C$5:$C$11,0),MATCH(UsagePerHour!TC$4,Usage!$D$3:$ABF$3,0)),"")</f>
        <v/>
      </c>
      <c r="TD93" s="6" t="str">
        <f>IFERROR(INDEX(Sales!$D$5:$ABF$18,MATCH(UsagePerHour!$B93,Sales!$C$5:$C$18,0),MATCH(UsagePerHour!TD$4,Sales!$D$3:$ABF$3,0))/TD$2*INDEX(Usage!$D$5:$ABF$11,MATCH(UsagePerHour!$B$84,Usage!$C$5:$C$11,0),MATCH(UsagePerHour!TD$4,Usage!$D$3:$ABF$3,0)),"")</f>
        <v/>
      </c>
      <c r="TE93" s="6" t="str">
        <f>IFERROR(INDEX(Sales!$D$5:$ABF$18,MATCH(UsagePerHour!$B93,Sales!$C$5:$C$18,0),MATCH(UsagePerHour!TE$4,Sales!$D$3:$ABF$3,0))/TE$2*INDEX(Usage!$D$5:$ABF$11,MATCH(UsagePerHour!$B$84,Usage!$C$5:$C$11,0),MATCH(UsagePerHour!TE$4,Usage!$D$3:$ABF$3,0)),"")</f>
        <v/>
      </c>
      <c r="TF93" s="6" t="str">
        <f>IFERROR(INDEX(Sales!$D$5:$ABF$18,MATCH(UsagePerHour!$B93,Sales!$C$5:$C$18,0),MATCH(UsagePerHour!TF$4,Sales!$D$3:$ABF$3,0))/TF$2*INDEX(Usage!$D$5:$ABF$11,MATCH(UsagePerHour!$B$84,Usage!$C$5:$C$11,0),MATCH(UsagePerHour!TF$4,Usage!$D$3:$ABF$3,0)),"")</f>
        <v/>
      </c>
      <c r="TG93" s="6" t="str">
        <f>IFERROR(INDEX(Sales!$D$5:$ABF$18,MATCH(UsagePerHour!$B93,Sales!$C$5:$C$18,0),MATCH(UsagePerHour!TG$4,Sales!$D$3:$ABF$3,0))/TG$2*INDEX(Usage!$D$5:$ABF$11,MATCH(UsagePerHour!$B$84,Usage!$C$5:$C$11,0),MATCH(UsagePerHour!TG$4,Usage!$D$3:$ABF$3,0)),"")</f>
        <v/>
      </c>
      <c r="TH93" s="6" t="str">
        <f>IFERROR(INDEX(Sales!$D$5:$ABF$18,MATCH(UsagePerHour!$B93,Sales!$C$5:$C$18,0),MATCH(UsagePerHour!TH$4,Sales!$D$3:$ABF$3,0))/TH$2*INDEX(Usage!$D$5:$ABF$11,MATCH(UsagePerHour!$B$84,Usage!$C$5:$C$11,0),MATCH(UsagePerHour!TH$4,Usage!$D$3:$ABF$3,0)),"")</f>
        <v/>
      </c>
      <c r="TI93" s="6" t="str">
        <f>IFERROR(INDEX(Sales!$D$5:$ABF$18,MATCH(UsagePerHour!$B93,Sales!$C$5:$C$18,0),MATCH(UsagePerHour!TI$4,Sales!$D$3:$ABF$3,0))/TI$2*INDEX(Usage!$D$5:$ABF$11,MATCH(UsagePerHour!$B$84,Usage!$C$5:$C$11,0),MATCH(UsagePerHour!TI$4,Usage!$D$3:$ABF$3,0)),"")</f>
        <v/>
      </c>
      <c r="TJ93" s="6" t="str">
        <f>IFERROR(INDEX(Sales!$D$5:$ABF$18,MATCH(UsagePerHour!$B93,Sales!$C$5:$C$18,0),MATCH(UsagePerHour!TJ$4,Sales!$D$3:$ABF$3,0))/TJ$2*INDEX(Usage!$D$5:$ABF$11,MATCH(UsagePerHour!$B$84,Usage!$C$5:$C$11,0),MATCH(UsagePerHour!TJ$4,Usage!$D$3:$ABF$3,0)),"")</f>
        <v/>
      </c>
      <c r="TK93" s="6" t="str">
        <f>IFERROR(INDEX(Sales!$D$5:$ABF$18,MATCH(UsagePerHour!$B93,Sales!$C$5:$C$18,0),MATCH(UsagePerHour!TK$4,Sales!$D$3:$ABF$3,0))/TK$2*INDEX(Usage!$D$5:$ABF$11,MATCH(UsagePerHour!$B$84,Usage!$C$5:$C$11,0),MATCH(UsagePerHour!TK$4,Usage!$D$3:$ABF$3,0)),"")</f>
        <v/>
      </c>
      <c r="TL93" s="6" t="str">
        <f>IFERROR(INDEX(Sales!$D$5:$ABF$18,MATCH(UsagePerHour!$B93,Sales!$C$5:$C$18,0),MATCH(UsagePerHour!TL$4,Sales!$D$3:$ABF$3,0))/TL$2*INDEX(Usage!$D$5:$ABF$11,MATCH(UsagePerHour!$B$84,Usage!$C$5:$C$11,0),MATCH(UsagePerHour!TL$4,Usage!$D$3:$ABF$3,0)),"")</f>
        <v/>
      </c>
      <c r="TM93" s="6" t="str">
        <f>IFERROR(INDEX(Sales!$D$5:$ABF$18,MATCH(UsagePerHour!$B93,Sales!$C$5:$C$18,0),MATCH(UsagePerHour!TM$4,Sales!$D$3:$ABF$3,0))/TM$2*INDEX(Usage!$D$5:$ABF$11,MATCH(UsagePerHour!$B$84,Usage!$C$5:$C$11,0),MATCH(UsagePerHour!TM$4,Usage!$D$3:$ABF$3,0)),"")</f>
        <v/>
      </c>
      <c r="TN93" s="6" t="str">
        <f>IFERROR(INDEX(Sales!$D$5:$ABF$18,MATCH(UsagePerHour!$B93,Sales!$C$5:$C$18,0),MATCH(UsagePerHour!TN$4,Sales!$D$3:$ABF$3,0))/TN$2*INDEX(Usage!$D$5:$ABF$11,MATCH(UsagePerHour!$B$84,Usage!$C$5:$C$11,0),MATCH(UsagePerHour!TN$4,Usage!$D$3:$ABF$3,0)),"")</f>
        <v/>
      </c>
      <c r="TO93" s="6" t="str">
        <f>IFERROR(INDEX(Sales!$D$5:$ABF$18,MATCH(UsagePerHour!$B93,Sales!$C$5:$C$18,0),MATCH(UsagePerHour!TO$4,Sales!$D$3:$ABF$3,0))/TO$2*INDEX(Usage!$D$5:$ABF$11,MATCH(UsagePerHour!$B$84,Usage!$C$5:$C$11,0),MATCH(UsagePerHour!TO$4,Usage!$D$3:$ABF$3,0)),"")</f>
        <v/>
      </c>
      <c r="TP93" s="6" t="str">
        <f>IFERROR(INDEX(Sales!$D$5:$ABF$18,MATCH(UsagePerHour!$B93,Sales!$C$5:$C$18,0),MATCH(UsagePerHour!TP$4,Sales!$D$3:$ABF$3,0))/TP$2*INDEX(Usage!$D$5:$ABF$11,MATCH(UsagePerHour!$B$84,Usage!$C$5:$C$11,0),MATCH(UsagePerHour!TP$4,Usage!$D$3:$ABF$3,0)),"")</f>
        <v/>
      </c>
      <c r="TQ93" s="6" t="str">
        <f>IFERROR(INDEX(Sales!$D$5:$ABF$18,MATCH(UsagePerHour!$B93,Sales!$C$5:$C$18,0),MATCH(UsagePerHour!TQ$4,Sales!$D$3:$ABF$3,0))/TQ$2*INDEX(Usage!$D$5:$ABF$11,MATCH(UsagePerHour!$B$84,Usage!$C$5:$C$11,0),MATCH(UsagePerHour!TQ$4,Usage!$D$3:$ABF$3,0)),"")</f>
        <v/>
      </c>
      <c r="TR93" s="6" t="str">
        <f>IFERROR(INDEX(Sales!$D$5:$ABF$18,MATCH(UsagePerHour!$B93,Sales!$C$5:$C$18,0),MATCH(UsagePerHour!TR$4,Sales!$D$3:$ABF$3,0))/TR$2*INDEX(Usage!$D$5:$ABF$11,MATCH(UsagePerHour!$B$84,Usage!$C$5:$C$11,0),MATCH(UsagePerHour!TR$4,Usage!$D$3:$ABF$3,0)),"")</f>
        <v/>
      </c>
      <c r="TS93" s="6" t="str">
        <f>IFERROR(INDEX(Sales!$D$5:$ABF$18,MATCH(UsagePerHour!$B93,Sales!$C$5:$C$18,0),MATCH(UsagePerHour!TS$4,Sales!$D$3:$ABF$3,0))/TS$2*INDEX(Usage!$D$5:$ABF$11,MATCH(UsagePerHour!$B$84,Usage!$C$5:$C$11,0),MATCH(UsagePerHour!TS$4,Usage!$D$3:$ABF$3,0)),"")</f>
        <v/>
      </c>
      <c r="TT93" s="6" t="str">
        <f>IFERROR(INDEX(Sales!$D$5:$ABF$18,MATCH(UsagePerHour!$B93,Sales!$C$5:$C$18,0),MATCH(UsagePerHour!TT$4,Sales!$D$3:$ABF$3,0))/TT$2*INDEX(Usage!$D$5:$ABF$11,MATCH(UsagePerHour!$B$84,Usage!$C$5:$C$11,0),MATCH(UsagePerHour!TT$4,Usage!$D$3:$ABF$3,0)),"")</f>
        <v/>
      </c>
      <c r="TU93" s="6" t="str">
        <f>IFERROR(INDEX(Sales!$D$5:$ABF$18,MATCH(UsagePerHour!$B93,Sales!$C$5:$C$18,0),MATCH(UsagePerHour!TU$4,Sales!$D$3:$ABF$3,0))/TU$2*INDEX(Usage!$D$5:$ABF$11,MATCH(UsagePerHour!$B$84,Usage!$C$5:$C$11,0),MATCH(UsagePerHour!TU$4,Usage!$D$3:$ABF$3,0)),"")</f>
        <v/>
      </c>
      <c r="TV93" s="6" t="str">
        <f>IFERROR(INDEX(Sales!$D$5:$ABF$18,MATCH(UsagePerHour!$B93,Sales!$C$5:$C$18,0),MATCH(UsagePerHour!TV$4,Sales!$D$3:$ABF$3,0))/TV$2*INDEX(Usage!$D$5:$ABF$11,MATCH(UsagePerHour!$B$84,Usage!$C$5:$C$11,0),MATCH(UsagePerHour!TV$4,Usage!$D$3:$ABF$3,0)),"")</f>
        <v/>
      </c>
      <c r="TW93" s="6" t="str">
        <f>IFERROR(INDEX(Sales!$D$5:$ABF$18,MATCH(UsagePerHour!$B93,Sales!$C$5:$C$18,0),MATCH(UsagePerHour!TW$4,Sales!$D$3:$ABF$3,0))/TW$2*INDEX(Usage!$D$5:$ABF$11,MATCH(UsagePerHour!$B$84,Usage!$C$5:$C$11,0),MATCH(UsagePerHour!TW$4,Usage!$D$3:$ABF$3,0)),"")</f>
        <v/>
      </c>
      <c r="TX93" s="6" t="str">
        <f>IFERROR(INDEX(Sales!$D$5:$ABF$18,MATCH(UsagePerHour!$B93,Sales!$C$5:$C$18,0),MATCH(UsagePerHour!TX$4,Sales!$D$3:$ABF$3,0))/TX$2*INDEX(Usage!$D$5:$ABF$11,MATCH(UsagePerHour!$B$84,Usage!$C$5:$C$11,0),MATCH(UsagePerHour!TX$4,Usage!$D$3:$ABF$3,0)),"")</f>
        <v/>
      </c>
      <c r="TY93" s="6" t="str">
        <f>IFERROR(INDEX(Sales!$D$5:$ABF$18,MATCH(UsagePerHour!$B93,Sales!$C$5:$C$18,0),MATCH(UsagePerHour!TY$4,Sales!$D$3:$ABF$3,0))/TY$2*INDEX(Usage!$D$5:$ABF$11,MATCH(UsagePerHour!$B$84,Usage!$C$5:$C$11,0),MATCH(UsagePerHour!TY$4,Usage!$D$3:$ABF$3,0)),"")</f>
        <v/>
      </c>
      <c r="TZ93" s="6" t="str">
        <f>IFERROR(INDEX(Sales!$D$5:$ABF$18,MATCH(UsagePerHour!$B93,Sales!$C$5:$C$18,0),MATCH(UsagePerHour!TZ$4,Sales!$D$3:$ABF$3,0))/TZ$2*INDEX(Usage!$D$5:$ABF$11,MATCH(UsagePerHour!$B$84,Usage!$C$5:$C$11,0),MATCH(UsagePerHour!TZ$4,Usage!$D$3:$ABF$3,0)),"")</f>
        <v/>
      </c>
      <c r="UA93" s="6" t="str">
        <f>IFERROR(INDEX(Sales!$D$5:$ABF$18,MATCH(UsagePerHour!$B93,Sales!$C$5:$C$18,0),MATCH(UsagePerHour!UA$4,Sales!$D$3:$ABF$3,0))/UA$2*INDEX(Usage!$D$5:$ABF$11,MATCH(UsagePerHour!$B$84,Usage!$C$5:$C$11,0),MATCH(UsagePerHour!UA$4,Usage!$D$3:$ABF$3,0)),"")</f>
        <v/>
      </c>
      <c r="UB93" s="6" t="str">
        <f>IFERROR(INDEX(Sales!$D$5:$ABF$18,MATCH(UsagePerHour!$B93,Sales!$C$5:$C$18,0),MATCH(UsagePerHour!UB$4,Sales!$D$3:$ABF$3,0))/UB$2*INDEX(Usage!$D$5:$ABF$11,MATCH(UsagePerHour!$B$84,Usage!$C$5:$C$11,0),MATCH(UsagePerHour!UB$4,Usage!$D$3:$ABF$3,0)),"")</f>
        <v/>
      </c>
      <c r="UC93" s="6" t="str">
        <f>IFERROR(INDEX(Sales!$D$5:$ABF$18,MATCH(UsagePerHour!$B93,Sales!$C$5:$C$18,0),MATCH(UsagePerHour!UC$4,Sales!$D$3:$ABF$3,0))/UC$2*INDEX(Usage!$D$5:$ABF$11,MATCH(UsagePerHour!$B$84,Usage!$C$5:$C$11,0),MATCH(UsagePerHour!UC$4,Usage!$D$3:$ABF$3,0)),"")</f>
        <v/>
      </c>
      <c r="UD93" s="6" t="str">
        <f>IFERROR(INDEX(Sales!$D$5:$ABF$18,MATCH(UsagePerHour!$B93,Sales!$C$5:$C$18,0),MATCH(UsagePerHour!UD$4,Sales!$D$3:$ABF$3,0))/UD$2*INDEX(Usage!$D$5:$ABF$11,MATCH(UsagePerHour!$B$84,Usage!$C$5:$C$11,0),MATCH(UsagePerHour!UD$4,Usage!$D$3:$ABF$3,0)),"")</f>
        <v/>
      </c>
      <c r="UE93" s="6" t="str">
        <f>IFERROR(INDEX(Sales!$D$5:$ABF$18,MATCH(UsagePerHour!$B93,Sales!$C$5:$C$18,0),MATCH(UsagePerHour!UE$4,Sales!$D$3:$ABF$3,0))/UE$2*INDEX(Usage!$D$5:$ABF$11,MATCH(UsagePerHour!$B$84,Usage!$C$5:$C$11,0),MATCH(UsagePerHour!UE$4,Usage!$D$3:$ABF$3,0)),"")</f>
        <v/>
      </c>
      <c r="UF93" s="6" t="str">
        <f>IFERROR(INDEX(Sales!$D$5:$ABF$18,MATCH(UsagePerHour!$B93,Sales!$C$5:$C$18,0),MATCH(UsagePerHour!UF$4,Sales!$D$3:$ABF$3,0))/UF$2*INDEX(Usage!$D$5:$ABF$11,MATCH(UsagePerHour!$B$84,Usage!$C$5:$C$11,0),MATCH(UsagePerHour!UF$4,Usage!$D$3:$ABF$3,0)),"")</f>
        <v/>
      </c>
      <c r="UG93" s="6" t="str">
        <f>IFERROR(INDEX(Sales!$D$5:$ABF$18,MATCH(UsagePerHour!$B93,Sales!$C$5:$C$18,0),MATCH(UsagePerHour!UG$4,Sales!$D$3:$ABF$3,0))/UG$2*INDEX(Usage!$D$5:$ABF$11,MATCH(UsagePerHour!$B$84,Usage!$C$5:$C$11,0),MATCH(UsagePerHour!UG$4,Usage!$D$3:$ABF$3,0)),"")</f>
        <v/>
      </c>
      <c r="UH93" s="6" t="str">
        <f>IFERROR(INDEX(Sales!$D$5:$ABF$18,MATCH(UsagePerHour!$B93,Sales!$C$5:$C$18,0),MATCH(UsagePerHour!UH$4,Sales!$D$3:$ABF$3,0))/UH$2*INDEX(Usage!$D$5:$ABF$11,MATCH(UsagePerHour!$B$84,Usage!$C$5:$C$11,0),MATCH(UsagePerHour!UH$4,Usage!$D$3:$ABF$3,0)),"")</f>
        <v/>
      </c>
      <c r="UI93" s="6" t="str">
        <f>IFERROR(INDEX(Sales!$D$5:$ABF$18,MATCH(UsagePerHour!$B93,Sales!$C$5:$C$18,0),MATCH(UsagePerHour!UI$4,Sales!$D$3:$ABF$3,0))/UI$2*INDEX(Usage!$D$5:$ABF$11,MATCH(UsagePerHour!$B$84,Usage!$C$5:$C$11,0),MATCH(UsagePerHour!UI$4,Usage!$D$3:$ABF$3,0)),"")</f>
        <v/>
      </c>
      <c r="UJ93" s="6" t="str">
        <f>IFERROR(INDEX(Sales!$D$5:$ABF$18,MATCH(UsagePerHour!$B93,Sales!$C$5:$C$18,0),MATCH(UsagePerHour!UJ$4,Sales!$D$3:$ABF$3,0))/UJ$2*INDEX(Usage!$D$5:$ABF$11,MATCH(UsagePerHour!$B$84,Usage!$C$5:$C$11,0),MATCH(UsagePerHour!UJ$4,Usage!$D$3:$ABF$3,0)),"")</f>
        <v/>
      </c>
      <c r="UK93" s="6" t="str">
        <f>IFERROR(INDEX(Sales!$D$5:$ABF$18,MATCH(UsagePerHour!$B93,Sales!$C$5:$C$18,0),MATCH(UsagePerHour!UK$4,Sales!$D$3:$ABF$3,0))/UK$2*INDEX(Usage!$D$5:$ABF$11,MATCH(UsagePerHour!$B$84,Usage!$C$5:$C$11,0),MATCH(UsagePerHour!UK$4,Usage!$D$3:$ABF$3,0)),"")</f>
        <v/>
      </c>
      <c r="UL93" s="6" t="str">
        <f>IFERROR(INDEX(Sales!$D$5:$ABF$18,MATCH(UsagePerHour!$B93,Sales!$C$5:$C$18,0),MATCH(UsagePerHour!UL$4,Sales!$D$3:$ABF$3,0))/UL$2*INDEX(Usage!$D$5:$ABF$11,MATCH(UsagePerHour!$B$84,Usage!$C$5:$C$11,0),MATCH(UsagePerHour!UL$4,Usage!$D$3:$ABF$3,0)),"")</f>
        <v/>
      </c>
      <c r="UM93" s="6" t="str">
        <f>IFERROR(INDEX(Sales!$D$5:$ABF$18,MATCH(UsagePerHour!$B93,Sales!$C$5:$C$18,0),MATCH(UsagePerHour!UM$4,Sales!$D$3:$ABF$3,0))/UM$2*INDEX(Usage!$D$5:$ABF$11,MATCH(UsagePerHour!$B$84,Usage!$C$5:$C$11,0),MATCH(UsagePerHour!UM$4,Usage!$D$3:$ABF$3,0)),"")</f>
        <v/>
      </c>
      <c r="UN93" s="6" t="str">
        <f>IFERROR(INDEX(Sales!$D$5:$ABF$18,MATCH(UsagePerHour!$B93,Sales!$C$5:$C$18,0),MATCH(UsagePerHour!UN$4,Sales!$D$3:$ABF$3,0))/UN$2*INDEX(Usage!$D$5:$ABF$11,MATCH(UsagePerHour!$B$84,Usage!$C$5:$C$11,0),MATCH(UsagePerHour!UN$4,Usage!$D$3:$ABF$3,0)),"")</f>
        <v/>
      </c>
      <c r="UO93" s="6" t="str">
        <f>IFERROR(INDEX(Sales!$D$5:$ABF$18,MATCH(UsagePerHour!$B93,Sales!$C$5:$C$18,0),MATCH(UsagePerHour!UO$4,Sales!$D$3:$ABF$3,0))/UO$2*INDEX(Usage!$D$5:$ABF$11,MATCH(UsagePerHour!$B$84,Usage!$C$5:$C$11,0),MATCH(UsagePerHour!UO$4,Usage!$D$3:$ABF$3,0)),"")</f>
        <v/>
      </c>
      <c r="UP93" s="6" t="str">
        <f>IFERROR(INDEX(Sales!$D$5:$ABF$18,MATCH(UsagePerHour!$B93,Sales!$C$5:$C$18,0),MATCH(UsagePerHour!UP$4,Sales!$D$3:$ABF$3,0))/UP$2*INDEX(Usage!$D$5:$ABF$11,MATCH(UsagePerHour!$B$84,Usage!$C$5:$C$11,0),MATCH(UsagePerHour!UP$4,Usage!$D$3:$ABF$3,0)),"")</f>
        <v/>
      </c>
      <c r="UQ93" s="6" t="str">
        <f>IFERROR(INDEX(Sales!$D$5:$ABF$18,MATCH(UsagePerHour!$B93,Sales!$C$5:$C$18,0),MATCH(UsagePerHour!UQ$4,Sales!$D$3:$ABF$3,0))/UQ$2*INDEX(Usage!$D$5:$ABF$11,MATCH(UsagePerHour!$B$84,Usage!$C$5:$C$11,0),MATCH(UsagePerHour!UQ$4,Usage!$D$3:$ABF$3,0)),"")</f>
        <v/>
      </c>
      <c r="UR93" s="6" t="str">
        <f>IFERROR(INDEX(Sales!$D$5:$ABF$18,MATCH(UsagePerHour!$B93,Sales!$C$5:$C$18,0),MATCH(UsagePerHour!UR$4,Sales!$D$3:$ABF$3,0))/UR$2*INDEX(Usage!$D$5:$ABF$11,MATCH(UsagePerHour!$B$84,Usage!$C$5:$C$11,0),MATCH(UsagePerHour!UR$4,Usage!$D$3:$ABF$3,0)),"")</f>
        <v/>
      </c>
      <c r="US93" s="6" t="str">
        <f>IFERROR(INDEX(Sales!$D$5:$ABF$18,MATCH(UsagePerHour!$B93,Sales!$C$5:$C$18,0),MATCH(UsagePerHour!US$4,Sales!$D$3:$ABF$3,0))/US$2*INDEX(Usage!$D$5:$ABF$11,MATCH(UsagePerHour!$B$84,Usage!$C$5:$C$11,0),MATCH(UsagePerHour!US$4,Usage!$D$3:$ABF$3,0)),"")</f>
        <v/>
      </c>
      <c r="UT93" s="6" t="str">
        <f>IFERROR(INDEX(Sales!$D$5:$ABF$18,MATCH(UsagePerHour!$B93,Sales!$C$5:$C$18,0),MATCH(UsagePerHour!UT$4,Sales!$D$3:$ABF$3,0))/UT$2*INDEX(Usage!$D$5:$ABF$11,MATCH(UsagePerHour!$B$84,Usage!$C$5:$C$11,0),MATCH(UsagePerHour!UT$4,Usage!$D$3:$ABF$3,0)),"")</f>
        <v/>
      </c>
      <c r="UU93" s="6" t="str">
        <f>IFERROR(INDEX(Sales!$D$5:$ABF$18,MATCH(UsagePerHour!$B93,Sales!$C$5:$C$18,0),MATCH(UsagePerHour!UU$4,Sales!$D$3:$ABF$3,0))/UU$2*INDEX(Usage!$D$5:$ABF$11,MATCH(UsagePerHour!$B$84,Usage!$C$5:$C$11,0),MATCH(UsagePerHour!UU$4,Usage!$D$3:$ABF$3,0)),"")</f>
        <v/>
      </c>
      <c r="UV93" s="6" t="str">
        <f>IFERROR(INDEX(Sales!$D$5:$ABF$18,MATCH(UsagePerHour!$B93,Sales!$C$5:$C$18,0),MATCH(UsagePerHour!UV$4,Sales!$D$3:$ABF$3,0))/UV$2*INDEX(Usage!$D$5:$ABF$11,MATCH(UsagePerHour!$B$84,Usage!$C$5:$C$11,0),MATCH(UsagePerHour!UV$4,Usage!$D$3:$ABF$3,0)),"")</f>
        <v/>
      </c>
      <c r="UW93" s="6" t="str">
        <f>IFERROR(INDEX(Sales!$D$5:$ABF$18,MATCH(UsagePerHour!$B93,Sales!$C$5:$C$18,0),MATCH(UsagePerHour!UW$4,Sales!$D$3:$ABF$3,0))/UW$2*INDEX(Usage!$D$5:$ABF$11,MATCH(UsagePerHour!$B$84,Usage!$C$5:$C$11,0),MATCH(UsagePerHour!UW$4,Usage!$D$3:$ABF$3,0)),"")</f>
        <v/>
      </c>
      <c r="UX93" s="6" t="str">
        <f>IFERROR(INDEX(Sales!$D$5:$ABF$18,MATCH(UsagePerHour!$B93,Sales!$C$5:$C$18,0),MATCH(UsagePerHour!UX$4,Sales!$D$3:$ABF$3,0))/UX$2*INDEX(Usage!$D$5:$ABF$11,MATCH(UsagePerHour!$B$84,Usage!$C$5:$C$11,0),MATCH(UsagePerHour!UX$4,Usage!$D$3:$ABF$3,0)),"")</f>
        <v/>
      </c>
      <c r="UY93" s="6" t="str">
        <f>IFERROR(INDEX(Sales!$D$5:$ABF$18,MATCH(UsagePerHour!$B93,Sales!$C$5:$C$18,0),MATCH(UsagePerHour!UY$4,Sales!$D$3:$ABF$3,0))/UY$2*INDEX(Usage!$D$5:$ABF$11,MATCH(UsagePerHour!$B$84,Usage!$C$5:$C$11,0),MATCH(UsagePerHour!UY$4,Usage!$D$3:$ABF$3,0)),"")</f>
        <v/>
      </c>
      <c r="UZ93" s="6" t="str">
        <f>IFERROR(INDEX(Sales!$D$5:$ABF$18,MATCH(UsagePerHour!$B93,Sales!$C$5:$C$18,0),MATCH(UsagePerHour!UZ$4,Sales!$D$3:$ABF$3,0))/UZ$2*INDEX(Usage!$D$5:$ABF$11,MATCH(UsagePerHour!$B$84,Usage!$C$5:$C$11,0),MATCH(UsagePerHour!UZ$4,Usage!$D$3:$ABF$3,0)),"")</f>
        <v/>
      </c>
      <c r="VA93" s="6" t="str">
        <f>IFERROR(INDEX(Sales!$D$5:$ABF$18,MATCH(UsagePerHour!$B93,Sales!$C$5:$C$18,0),MATCH(UsagePerHour!VA$4,Sales!$D$3:$ABF$3,0))/VA$2*INDEX(Usage!$D$5:$ABF$11,MATCH(UsagePerHour!$B$84,Usage!$C$5:$C$11,0),MATCH(UsagePerHour!VA$4,Usage!$D$3:$ABF$3,0)),"")</f>
        <v/>
      </c>
      <c r="VB93" s="6" t="str">
        <f>IFERROR(INDEX(Sales!$D$5:$ABF$18,MATCH(UsagePerHour!$B93,Sales!$C$5:$C$18,0),MATCH(UsagePerHour!VB$4,Sales!$D$3:$ABF$3,0))/VB$2*INDEX(Usage!$D$5:$ABF$11,MATCH(UsagePerHour!$B$84,Usage!$C$5:$C$11,0),MATCH(UsagePerHour!VB$4,Usage!$D$3:$ABF$3,0)),"")</f>
        <v/>
      </c>
      <c r="VC93" s="6" t="str">
        <f>IFERROR(INDEX(Sales!$D$5:$ABF$18,MATCH(UsagePerHour!$B93,Sales!$C$5:$C$18,0),MATCH(UsagePerHour!VC$4,Sales!$D$3:$ABF$3,0))/VC$2*INDEX(Usage!$D$5:$ABF$11,MATCH(UsagePerHour!$B$84,Usage!$C$5:$C$11,0),MATCH(UsagePerHour!VC$4,Usage!$D$3:$ABF$3,0)),"")</f>
        <v/>
      </c>
      <c r="VD93" s="6" t="str">
        <f>IFERROR(INDEX(Sales!$D$5:$ABF$18,MATCH(UsagePerHour!$B93,Sales!$C$5:$C$18,0),MATCH(UsagePerHour!VD$4,Sales!$D$3:$ABF$3,0))/VD$2*INDEX(Usage!$D$5:$ABF$11,MATCH(UsagePerHour!$B$84,Usage!$C$5:$C$11,0),MATCH(UsagePerHour!VD$4,Usage!$D$3:$ABF$3,0)),"")</f>
        <v/>
      </c>
      <c r="VE93" s="6" t="str">
        <f>IFERROR(INDEX(Sales!$D$5:$ABF$18,MATCH(UsagePerHour!$B93,Sales!$C$5:$C$18,0),MATCH(UsagePerHour!VE$4,Sales!$D$3:$ABF$3,0))/VE$2*INDEX(Usage!$D$5:$ABF$11,MATCH(UsagePerHour!$B$84,Usage!$C$5:$C$11,0),MATCH(UsagePerHour!VE$4,Usage!$D$3:$ABF$3,0)),"")</f>
        <v/>
      </c>
      <c r="VF93" s="6" t="str">
        <f>IFERROR(INDEX(Sales!$D$5:$ABF$18,MATCH(UsagePerHour!$B93,Sales!$C$5:$C$18,0),MATCH(UsagePerHour!VF$4,Sales!$D$3:$ABF$3,0))/VF$2*INDEX(Usage!$D$5:$ABF$11,MATCH(UsagePerHour!$B$84,Usage!$C$5:$C$11,0),MATCH(UsagePerHour!VF$4,Usage!$D$3:$ABF$3,0)),"")</f>
        <v/>
      </c>
      <c r="VG93" s="6" t="str">
        <f>IFERROR(INDEX(Sales!$D$5:$ABF$18,MATCH(UsagePerHour!$B93,Sales!$C$5:$C$18,0),MATCH(UsagePerHour!VG$4,Sales!$D$3:$ABF$3,0))/VG$2*INDEX(Usage!$D$5:$ABF$11,MATCH(UsagePerHour!$B$84,Usage!$C$5:$C$11,0),MATCH(UsagePerHour!VG$4,Usage!$D$3:$ABF$3,0)),"")</f>
        <v/>
      </c>
      <c r="VH93" s="6" t="str">
        <f>IFERROR(INDEX(Sales!$D$5:$ABF$18,MATCH(UsagePerHour!$B93,Sales!$C$5:$C$18,0),MATCH(UsagePerHour!VH$4,Sales!$D$3:$ABF$3,0))/VH$2*INDEX(Usage!$D$5:$ABF$11,MATCH(UsagePerHour!$B$84,Usage!$C$5:$C$11,0),MATCH(UsagePerHour!VH$4,Usage!$D$3:$ABF$3,0)),"")</f>
        <v/>
      </c>
      <c r="VI93" s="6" t="str">
        <f>IFERROR(INDEX(Sales!$D$5:$ABF$18,MATCH(UsagePerHour!$B93,Sales!$C$5:$C$18,0),MATCH(UsagePerHour!VI$4,Sales!$D$3:$ABF$3,0))/VI$2*INDEX(Usage!$D$5:$ABF$11,MATCH(UsagePerHour!$B$84,Usage!$C$5:$C$11,0),MATCH(UsagePerHour!VI$4,Usage!$D$3:$ABF$3,0)),"")</f>
        <v/>
      </c>
      <c r="VJ93" s="6" t="str">
        <f>IFERROR(INDEX(Sales!$D$5:$ABF$18,MATCH(UsagePerHour!$B93,Sales!$C$5:$C$18,0),MATCH(UsagePerHour!VJ$4,Sales!$D$3:$ABF$3,0))/VJ$2*INDEX(Usage!$D$5:$ABF$11,MATCH(UsagePerHour!$B$84,Usage!$C$5:$C$11,0),MATCH(UsagePerHour!VJ$4,Usage!$D$3:$ABF$3,0)),"")</f>
        <v/>
      </c>
      <c r="VK93" s="6" t="str">
        <f>IFERROR(INDEX(Sales!$D$5:$ABF$18,MATCH(UsagePerHour!$B93,Sales!$C$5:$C$18,0),MATCH(UsagePerHour!VK$4,Sales!$D$3:$ABF$3,0))/VK$2*INDEX(Usage!$D$5:$ABF$11,MATCH(UsagePerHour!$B$84,Usage!$C$5:$C$11,0),MATCH(UsagePerHour!VK$4,Usage!$D$3:$ABF$3,0)),"")</f>
        <v/>
      </c>
      <c r="VL93" s="6" t="str">
        <f>IFERROR(INDEX(Sales!$D$5:$ABF$18,MATCH(UsagePerHour!$B93,Sales!$C$5:$C$18,0),MATCH(UsagePerHour!VL$4,Sales!$D$3:$ABF$3,0))/VL$2*INDEX(Usage!$D$5:$ABF$11,MATCH(UsagePerHour!$B$84,Usage!$C$5:$C$11,0),MATCH(UsagePerHour!VL$4,Usage!$D$3:$ABF$3,0)),"")</f>
        <v/>
      </c>
      <c r="VM93" s="6" t="str">
        <f>IFERROR(INDEX(Sales!$D$5:$ABF$18,MATCH(UsagePerHour!$B93,Sales!$C$5:$C$18,0),MATCH(UsagePerHour!VM$4,Sales!$D$3:$ABF$3,0))/VM$2*INDEX(Usage!$D$5:$ABF$11,MATCH(UsagePerHour!$B$84,Usage!$C$5:$C$11,0),MATCH(UsagePerHour!VM$4,Usage!$D$3:$ABF$3,0)),"")</f>
        <v/>
      </c>
      <c r="VN93" s="6" t="str">
        <f>IFERROR(INDEX(Sales!$D$5:$ABF$18,MATCH(UsagePerHour!$B93,Sales!$C$5:$C$18,0),MATCH(UsagePerHour!VN$4,Sales!$D$3:$ABF$3,0))/VN$2*INDEX(Usage!$D$5:$ABF$11,MATCH(UsagePerHour!$B$84,Usage!$C$5:$C$11,0),MATCH(UsagePerHour!VN$4,Usage!$D$3:$ABF$3,0)),"")</f>
        <v/>
      </c>
      <c r="VO93" s="6" t="str">
        <f>IFERROR(INDEX(Sales!$D$5:$ABF$18,MATCH(UsagePerHour!$B93,Sales!$C$5:$C$18,0),MATCH(UsagePerHour!VO$4,Sales!$D$3:$ABF$3,0))/VO$2*INDEX(Usage!$D$5:$ABF$11,MATCH(UsagePerHour!$B$84,Usage!$C$5:$C$11,0),MATCH(UsagePerHour!VO$4,Usage!$D$3:$ABF$3,0)),"")</f>
        <v/>
      </c>
      <c r="VP93" s="6" t="str">
        <f>IFERROR(INDEX(Sales!$D$5:$ABF$18,MATCH(UsagePerHour!$B93,Sales!$C$5:$C$18,0),MATCH(UsagePerHour!VP$4,Sales!$D$3:$ABF$3,0))/VP$2*INDEX(Usage!$D$5:$ABF$11,MATCH(UsagePerHour!$B$84,Usage!$C$5:$C$11,0),MATCH(UsagePerHour!VP$4,Usage!$D$3:$ABF$3,0)),"")</f>
        <v/>
      </c>
      <c r="VQ93" s="6" t="str">
        <f>IFERROR(INDEX(Sales!$D$5:$ABF$18,MATCH(UsagePerHour!$B93,Sales!$C$5:$C$18,0),MATCH(UsagePerHour!VQ$4,Sales!$D$3:$ABF$3,0))/VQ$2*INDEX(Usage!$D$5:$ABF$11,MATCH(UsagePerHour!$B$84,Usage!$C$5:$C$11,0),MATCH(UsagePerHour!VQ$4,Usage!$D$3:$ABF$3,0)),"")</f>
        <v/>
      </c>
      <c r="VR93" s="6" t="str">
        <f>IFERROR(INDEX(Sales!$D$5:$ABF$18,MATCH(UsagePerHour!$B93,Sales!$C$5:$C$18,0),MATCH(UsagePerHour!VR$4,Sales!$D$3:$ABF$3,0))/VR$2*INDEX(Usage!$D$5:$ABF$11,MATCH(UsagePerHour!$B$84,Usage!$C$5:$C$11,0),MATCH(UsagePerHour!VR$4,Usage!$D$3:$ABF$3,0)),"")</f>
        <v/>
      </c>
      <c r="VS93" s="6" t="str">
        <f>IFERROR(INDEX(Sales!$D$5:$ABF$18,MATCH(UsagePerHour!$B93,Sales!$C$5:$C$18,0),MATCH(UsagePerHour!VS$4,Sales!$D$3:$ABF$3,0))/VS$2*INDEX(Usage!$D$5:$ABF$11,MATCH(UsagePerHour!$B$84,Usage!$C$5:$C$11,0),MATCH(UsagePerHour!VS$4,Usage!$D$3:$ABF$3,0)),"")</f>
        <v/>
      </c>
      <c r="VT93" s="6" t="str">
        <f>IFERROR(INDEX(Sales!$D$5:$ABF$18,MATCH(UsagePerHour!$B93,Sales!$C$5:$C$18,0),MATCH(UsagePerHour!VT$4,Sales!$D$3:$ABF$3,0))/VT$2*INDEX(Usage!$D$5:$ABF$11,MATCH(UsagePerHour!$B$84,Usage!$C$5:$C$11,0),MATCH(UsagePerHour!VT$4,Usage!$D$3:$ABF$3,0)),"")</f>
        <v/>
      </c>
      <c r="VU93" s="6" t="str">
        <f>IFERROR(INDEX(Sales!$D$5:$ABF$18,MATCH(UsagePerHour!$B93,Sales!$C$5:$C$18,0),MATCH(UsagePerHour!VU$4,Sales!$D$3:$ABF$3,0))/VU$2*INDEX(Usage!$D$5:$ABF$11,MATCH(UsagePerHour!$B$84,Usage!$C$5:$C$11,0),MATCH(UsagePerHour!VU$4,Usage!$D$3:$ABF$3,0)),"")</f>
        <v/>
      </c>
      <c r="VV93" s="6" t="str">
        <f>IFERROR(INDEX(Sales!$D$5:$ABF$18,MATCH(UsagePerHour!$B93,Sales!$C$5:$C$18,0),MATCH(UsagePerHour!VV$4,Sales!$D$3:$ABF$3,0))/VV$2*INDEX(Usage!$D$5:$ABF$11,MATCH(UsagePerHour!$B$84,Usage!$C$5:$C$11,0),MATCH(UsagePerHour!VV$4,Usage!$D$3:$ABF$3,0)),"")</f>
        <v/>
      </c>
      <c r="VW93" s="6" t="str">
        <f>IFERROR(INDEX(Sales!$D$5:$ABF$18,MATCH(UsagePerHour!$B93,Sales!$C$5:$C$18,0),MATCH(UsagePerHour!VW$4,Sales!$D$3:$ABF$3,0))/VW$2*INDEX(Usage!$D$5:$ABF$11,MATCH(UsagePerHour!$B$84,Usage!$C$5:$C$11,0),MATCH(UsagePerHour!VW$4,Usage!$D$3:$ABF$3,0)),"")</f>
        <v/>
      </c>
      <c r="VX93" s="6" t="str">
        <f>IFERROR(INDEX(Sales!$D$5:$ABF$18,MATCH(UsagePerHour!$B93,Sales!$C$5:$C$18,0),MATCH(UsagePerHour!VX$4,Sales!$D$3:$ABF$3,0))/VX$2*INDEX(Usage!$D$5:$ABF$11,MATCH(UsagePerHour!$B$84,Usage!$C$5:$C$11,0),MATCH(UsagePerHour!VX$4,Usage!$D$3:$ABF$3,0)),"")</f>
        <v/>
      </c>
      <c r="VY93" s="6" t="str">
        <f>IFERROR(INDEX(Sales!$D$5:$ABF$18,MATCH(UsagePerHour!$B93,Sales!$C$5:$C$18,0),MATCH(UsagePerHour!VY$4,Sales!$D$3:$ABF$3,0))/VY$2*INDEX(Usage!$D$5:$ABF$11,MATCH(UsagePerHour!$B$84,Usage!$C$5:$C$11,0),MATCH(UsagePerHour!VY$4,Usage!$D$3:$ABF$3,0)),"")</f>
        <v/>
      </c>
      <c r="VZ93" s="6" t="str">
        <f>IFERROR(INDEX(Sales!$D$5:$ABF$18,MATCH(UsagePerHour!$B93,Sales!$C$5:$C$18,0),MATCH(UsagePerHour!VZ$4,Sales!$D$3:$ABF$3,0))/VZ$2*INDEX(Usage!$D$5:$ABF$11,MATCH(UsagePerHour!$B$84,Usage!$C$5:$C$11,0),MATCH(UsagePerHour!VZ$4,Usage!$D$3:$ABF$3,0)),"")</f>
        <v/>
      </c>
      <c r="WA93" s="6" t="str">
        <f>IFERROR(INDEX(Sales!$D$5:$ABF$18,MATCH(UsagePerHour!$B93,Sales!$C$5:$C$18,0),MATCH(UsagePerHour!WA$4,Sales!$D$3:$ABF$3,0))/WA$2*INDEX(Usage!$D$5:$ABF$11,MATCH(UsagePerHour!$B$84,Usage!$C$5:$C$11,0),MATCH(UsagePerHour!WA$4,Usage!$D$3:$ABF$3,0)),"")</f>
        <v/>
      </c>
      <c r="WB93" s="6" t="str">
        <f>IFERROR(INDEX(Sales!$D$5:$ABF$18,MATCH(UsagePerHour!$B93,Sales!$C$5:$C$18,0),MATCH(UsagePerHour!WB$4,Sales!$D$3:$ABF$3,0))/WB$2*INDEX(Usage!$D$5:$ABF$11,MATCH(UsagePerHour!$B$84,Usage!$C$5:$C$11,0),MATCH(UsagePerHour!WB$4,Usage!$D$3:$ABF$3,0)),"")</f>
        <v/>
      </c>
      <c r="WC93" s="6" t="str">
        <f>IFERROR(INDEX(Sales!$D$5:$ABF$18,MATCH(UsagePerHour!$B93,Sales!$C$5:$C$18,0),MATCH(UsagePerHour!WC$4,Sales!$D$3:$ABF$3,0))/WC$2*INDEX(Usage!$D$5:$ABF$11,MATCH(UsagePerHour!$B$84,Usage!$C$5:$C$11,0),MATCH(UsagePerHour!WC$4,Usage!$D$3:$ABF$3,0)),"")</f>
        <v/>
      </c>
      <c r="WD93" s="6" t="str">
        <f>IFERROR(INDEX(Sales!$D$5:$ABF$18,MATCH(UsagePerHour!$B93,Sales!$C$5:$C$18,0),MATCH(UsagePerHour!WD$4,Sales!$D$3:$ABF$3,0))/WD$2*INDEX(Usage!$D$5:$ABF$11,MATCH(UsagePerHour!$B$84,Usage!$C$5:$C$11,0),MATCH(UsagePerHour!WD$4,Usage!$D$3:$ABF$3,0)),"")</f>
        <v/>
      </c>
      <c r="WE93" s="6" t="str">
        <f>IFERROR(INDEX(Sales!$D$5:$ABF$18,MATCH(UsagePerHour!$B93,Sales!$C$5:$C$18,0),MATCH(UsagePerHour!WE$4,Sales!$D$3:$ABF$3,0))/WE$2*INDEX(Usage!$D$5:$ABF$11,MATCH(UsagePerHour!$B$84,Usage!$C$5:$C$11,0),MATCH(UsagePerHour!WE$4,Usage!$D$3:$ABF$3,0)),"")</f>
        <v/>
      </c>
      <c r="WF93" s="6" t="str">
        <f>IFERROR(INDEX(Sales!$D$5:$ABF$18,MATCH(UsagePerHour!$B93,Sales!$C$5:$C$18,0),MATCH(UsagePerHour!WF$4,Sales!$D$3:$ABF$3,0))/WF$2*INDEX(Usage!$D$5:$ABF$11,MATCH(UsagePerHour!$B$84,Usage!$C$5:$C$11,0),MATCH(UsagePerHour!WF$4,Usage!$D$3:$ABF$3,0)),"")</f>
        <v/>
      </c>
      <c r="WG93" s="6" t="str">
        <f>IFERROR(INDEX(Sales!$D$5:$ABF$18,MATCH(UsagePerHour!$B93,Sales!$C$5:$C$18,0),MATCH(UsagePerHour!WG$4,Sales!$D$3:$ABF$3,0))/WG$2*INDEX(Usage!$D$5:$ABF$11,MATCH(UsagePerHour!$B$84,Usage!$C$5:$C$11,0),MATCH(UsagePerHour!WG$4,Usage!$D$3:$ABF$3,0)),"")</f>
        <v/>
      </c>
      <c r="WH93" s="6" t="str">
        <f>IFERROR(INDEX(Sales!$D$5:$ABF$18,MATCH(UsagePerHour!$B93,Sales!$C$5:$C$18,0),MATCH(UsagePerHour!WH$4,Sales!$D$3:$ABF$3,0))/WH$2*INDEX(Usage!$D$5:$ABF$11,MATCH(UsagePerHour!$B$84,Usage!$C$5:$C$11,0),MATCH(UsagePerHour!WH$4,Usage!$D$3:$ABF$3,0)),"")</f>
        <v/>
      </c>
      <c r="WI93" s="6" t="str">
        <f>IFERROR(INDEX(Sales!$D$5:$ABF$18,MATCH(UsagePerHour!$B93,Sales!$C$5:$C$18,0),MATCH(UsagePerHour!WI$4,Sales!$D$3:$ABF$3,0))/WI$2*INDEX(Usage!$D$5:$ABF$11,MATCH(UsagePerHour!$B$84,Usage!$C$5:$C$11,0),MATCH(UsagePerHour!WI$4,Usage!$D$3:$ABF$3,0)),"")</f>
        <v/>
      </c>
      <c r="WJ93" s="6" t="str">
        <f>IFERROR(INDEX(Sales!$D$5:$ABF$18,MATCH(UsagePerHour!$B93,Sales!$C$5:$C$18,0),MATCH(UsagePerHour!WJ$4,Sales!$D$3:$ABF$3,0))/WJ$2*INDEX(Usage!$D$5:$ABF$11,MATCH(UsagePerHour!$B$84,Usage!$C$5:$C$11,0),MATCH(UsagePerHour!WJ$4,Usage!$D$3:$ABF$3,0)),"")</f>
        <v/>
      </c>
      <c r="WK93" s="6" t="str">
        <f>IFERROR(INDEX(Sales!$D$5:$ABF$18,MATCH(UsagePerHour!$B93,Sales!$C$5:$C$18,0),MATCH(UsagePerHour!WK$4,Sales!$D$3:$ABF$3,0))/WK$2*INDEX(Usage!$D$5:$ABF$11,MATCH(UsagePerHour!$B$84,Usage!$C$5:$C$11,0),MATCH(UsagePerHour!WK$4,Usage!$D$3:$ABF$3,0)),"")</f>
        <v/>
      </c>
      <c r="WL93" s="6" t="str">
        <f>IFERROR(INDEX(Sales!$D$5:$ABF$18,MATCH(UsagePerHour!$B93,Sales!$C$5:$C$18,0),MATCH(UsagePerHour!WL$4,Sales!$D$3:$ABF$3,0))/WL$2*INDEX(Usage!$D$5:$ABF$11,MATCH(UsagePerHour!$B$84,Usage!$C$5:$C$11,0),MATCH(UsagePerHour!WL$4,Usage!$D$3:$ABF$3,0)),"")</f>
        <v/>
      </c>
      <c r="WM93" s="6" t="str">
        <f>IFERROR(INDEX(Sales!$D$5:$ABF$18,MATCH(UsagePerHour!$B93,Sales!$C$5:$C$18,0),MATCH(UsagePerHour!WM$4,Sales!$D$3:$ABF$3,0))/WM$2*INDEX(Usage!$D$5:$ABF$11,MATCH(UsagePerHour!$B$84,Usage!$C$5:$C$11,0),MATCH(UsagePerHour!WM$4,Usage!$D$3:$ABF$3,0)),"")</f>
        <v/>
      </c>
      <c r="WN93" s="6" t="str">
        <f>IFERROR(INDEX(Sales!$D$5:$ABF$18,MATCH(UsagePerHour!$B93,Sales!$C$5:$C$18,0),MATCH(UsagePerHour!WN$4,Sales!$D$3:$ABF$3,0))/WN$2*INDEX(Usage!$D$5:$ABF$11,MATCH(UsagePerHour!$B$84,Usage!$C$5:$C$11,0),MATCH(UsagePerHour!WN$4,Usage!$D$3:$ABF$3,0)),"")</f>
        <v/>
      </c>
      <c r="WO93" s="6" t="str">
        <f>IFERROR(INDEX(Sales!$D$5:$ABF$18,MATCH(UsagePerHour!$B93,Sales!$C$5:$C$18,0),MATCH(UsagePerHour!WO$4,Sales!$D$3:$ABF$3,0))/WO$2*INDEX(Usage!$D$5:$ABF$11,MATCH(UsagePerHour!$B$84,Usage!$C$5:$C$11,0),MATCH(UsagePerHour!WO$4,Usage!$D$3:$ABF$3,0)),"")</f>
        <v/>
      </c>
      <c r="WP93" s="6" t="str">
        <f>IFERROR(INDEX(Sales!$D$5:$ABF$18,MATCH(UsagePerHour!$B93,Sales!$C$5:$C$18,0),MATCH(UsagePerHour!WP$4,Sales!$D$3:$ABF$3,0))/WP$2*INDEX(Usage!$D$5:$ABF$11,MATCH(UsagePerHour!$B$84,Usage!$C$5:$C$11,0),MATCH(UsagePerHour!WP$4,Usage!$D$3:$ABF$3,0)),"")</f>
        <v/>
      </c>
      <c r="WQ93" s="6" t="str">
        <f>IFERROR(INDEX(Sales!$D$5:$ABF$18,MATCH(UsagePerHour!$B93,Sales!$C$5:$C$18,0),MATCH(UsagePerHour!WQ$4,Sales!$D$3:$ABF$3,0))/WQ$2*INDEX(Usage!$D$5:$ABF$11,MATCH(UsagePerHour!$B$84,Usage!$C$5:$C$11,0),MATCH(UsagePerHour!WQ$4,Usage!$D$3:$ABF$3,0)),"")</f>
        <v/>
      </c>
      <c r="WR93" s="6" t="str">
        <f>IFERROR(INDEX(Sales!$D$5:$ABF$18,MATCH(UsagePerHour!$B93,Sales!$C$5:$C$18,0),MATCH(UsagePerHour!WR$4,Sales!$D$3:$ABF$3,0))/WR$2*INDEX(Usage!$D$5:$ABF$11,MATCH(UsagePerHour!$B$84,Usage!$C$5:$C$11,0),MATCH(UsagePerHour!WR$4,Usage!$D$3:$ABF$3,0)),"")</f>
        <v/>
      </c>
      <c r="WS93" s="6" t="str">
        <f>IFERROR(INDEX(Sales!$D$5:$ABF$18,MATCH(UsagePerHour!$B93,Sales!$C$5:$C$18,0),MATCH(UsagePerHour!WS$4,Sales!$D$3:$ABF$3,0))/WS$2*INDEX(Usage!$D$5:$ABF$11,MATCH(UsagePerHour!$B$84,Usage!$C$5:$C$11,0),MATCH(UsagePerHour!WS$4,Usage!$D$3:$ABF$3,0)),"")</f>
        <v/>
      </c>
      <c r="WT93" s="6" t="str">
        <f>IFERROR(INDEX(Sales!$D$5:$ABF$18,MATCH(UsagePerHour!$B93,Sales!$C$5:$C$18,0),MATCH(UsagePerHour!WT$4,Sales!$D$3:$ABF$3,0))/WT$2*INDEX(Usage!$D$5:$ABF$11,MATCH(UsagePerHour!$B$84,Usage!$C$5:$C$11,0),MATCH(UsagePerHour!WT$4,Usage!$D$3:$ABF$3,0)),"")</f>
        <v/>
      </c>
      <c r="WU93" s="6" t="str">
        <f>IFERROR(INDEX(Sales!$D$5:$ABF$18,MATCH(UsagePerHour!$B93,Sales!$C$5:$C$18,0),MATCH(UsagePerHour!WU$4,Sales!$D$3:$ABF$3,0))/WU$2*INDEX(Usage!$D$5:$ABF$11,MATCH(UsagePerHour!$B$84,Usage!$C$5:$C$11,0),MATCH(UsagePerHour!WU$4,Usage!$D$3:$ABF$3,0)),"")</f>
        <v/>
      </c>
      <c r="WV93" s="6" t="str">
        <f>IFERROR(INDEX(Sales!$D$5:$ABF$18,MATCH(UsagePerHour!$B93,Sales!$C$5:$C$18,0),MATCH(UsagePerHour!WV$4,Sales!$D$3:$ABF$3,0))/WV$2*INDEX(Usage!$D$5:$ABF$11,MATCH(UsagePerHour!$B$84,Usage!$C$5:$C$11,0),MATCH(UsagePerHour!WV$4,Usage!$D$3:$ABF$3,0)),"")</f>
        <v/>
      </c>
      <c r="WW93" s="6" t="str">
        <f>IFERROR(INDEX(Sales!$D$5:$ABF$18,MATCH(UsagePerHour!$B93,Sales!$C$5:$C$18,0),MATCH(UsagePerHour!WW$4,Sales!$D$3:$ABF$3,0))/WW$2*INDEX(Usage!$D$5:$ABF$11,MATCH(UsagePerHour!$B$84,Usage!$C$5:$C$11,0),MATCH(UsagePerHour!WW$4,Usage!$D$3:$ABF$3,0)),"")</f>
        <v/>
      </c>
      <c r="WX93" s="6" t="str">
        <f>IFERROR(INDEX(Sales!$D$5:$ABF$18,MATCH(UsagePerHour!$B93,Sales!$C$5:$C$18,0),MATCH(UsagePerHour!WX$4,Sales!$D$3:$ABF$3,0))/WX$2*INDEX(Usage!$D$5:$ABF$11,MATCH(UsagePerHour!$B$84,Usage!$C$5:$C$11,0),MATCH(UsagePerHour!WX$4,Usage!$D$3:$ABF$3,0)),"")</f>
        <v/>
      </c>
      <c r="WY93" s="6" t="str">
        <f>IFERROR(INDEX(Sales!$D$5:$ABF$18,MATCH(UsagePerHour!$B93,Sales!$C$5:$C$18,0),MATCH(UsagePerHour!WY$4,Sales!$D$3:$ABF$3,0))/WY$2*INDEX(Usage!$D$5:$ABF$11,MATCH(UsagePerHour!$B$84,Usage!$C$5:$C$11,0),MATCH(UsagePerHour!WY$4,Usage!$D$3:$ABF$3,0)),"")</f>
        <v/>
      </c>
      <c r="WZ93" s="6" t="str">
        <f>IFERROR(INDEX(Sales!$D$5:$ABF$18,MATCH(UsagePerHour!$B93,Sales!$C$5:$C$18,0),MATCH(UsagePerHour!WZ$4,Sales!$D$3:$ABF$3,0))/WZ$2*INDEX(Usage!$D$5:$ABF$11,MATCH(UsagePerHour!$B$84,Usage!$C$5:$C$11,0),MATCH(UsagePerHour!WZ$4,Usage!$D$3:$ABF$3,0)),"")</f>
        <v/>
      </c>
      <c r="XA93" s="6" t="str">
        <f>IFERROR(INDEX(Sales!$D$5:$ABF$18,MATCH(UsagePerHour!$B93,Sales!$C$5:$C$18,0),MATCH(UsagePerHour!XA$4,Sales!$D$3:$ABF$3,0))/XA$2*INDEX(Usage!$D$5:$ABF$11,MATCH(UsagePerHour!$B$84,Usage!$C$5:$C$11,0),MATCH(UsagePerHour!XA$4,Usage!$D$3:$ABF$3,0)),"")</f>
        <v/>
      </c>
      <c r="XB93" s="6" t="str">
        <f>IFERROR(INDEX(Sales!$D$5:$ABF$18,MATCH(UsagePerHour!$B93,Sales!$C$5:$C$18,0),MATCH(UsagePerHour!XB$4,Sales!$D$3:$ABF$3,0))/XB$2*INDEX(Usage!$D$5:$ABF$11,MATCH(UsagePerHour!$B$84,Usage!$C$5:$C$11,0),MATCH(UsagePerHour!XB$4,Usage!$D$3:$ABF$3,0)),"")</f>
        <v/>
      </c>
      <c r="XC93" s="6" t="str">
        <f>IFERROR(INDEX(Sales!$D$5:$ABF$18,MATCH(UsagePerHour!$B93,Sales!$C$5:$C$18,0),MATCH(UsagePerHour!XC$4,Sales!$D$3:$ABF$3,0))/XC$2*INDEX(Usage!$D$5:$ABF$11,MATCH(UsagePerHour!$B$84,Usage!$C$5:$C$11,0),MATCH(UsagePerHour!XC$4,Usage!$D$3:$ABF$3,0)),"")</f>
        <v/>
      </c>
      <c r="XD93" s="6" t="str">
        <f>IFERROR(INDEX(Sales!$D$5:$ABF$18,MATCH(UsagePerHour!$B93,Sales!$C$5:$C$18,0),MATCH(UsagePerHour!XD$4,Sales!$D$3:$ABF$3,0))/XD$2*INDEX(Usage!$D$5:$ABF$11,MATCH(UsagePerHour!$B$84,Usage!$C$5:$C$11,0),MATCH(UsagePerHour!XD$4,Usage!$D$3:$ABF$3,0)),"")</f>
        <v/>
      </c>
      <c r="XE93" s="6" t="str">
        <f>IFERROR(INDEX(Sales!$D$5:$ABF$18,MATCH(UsagePerHour!$B93,Sales!$C$5:$C$18,0),MATCH(UsagePerHour!XE$4,Sales!$D$3:$ABF$3,0))/XE$2*INDEX(Usage!$D$5:$ABF$11,MATCH(UsagePerHour!$B$84,Usage!$C$5:$C$11,0),MATCH(UsagePerHour!XE$4,Usage!$D$3:$ABF$3,0)),"")</f>
        <v/>
      </c>
      <c r="XF93" s="6" t="str">
        <f>IFERROR(INDEX(Sales!$D$5:$ABF$18,MATCH(UsagePerHour!$B93,Sales!$C$5:$C$18,0),MATCH(UsagePerHour!XF$4,Sales!$D$3:$ABF$3,0))/XF$2*INDEX(Usage!$D$5:$ABF$11,MATCH(UsagePerHour!$B$84,Usage!$C$5:$C$11,0),MATCH(UsagePerHour!XF$4,Usage!$D$3:$ABF$3,0)),"")</f>
        <v/>
      </c>
      <c r="XG93" s="6" t="str">
        <f>IFERROR(INDEX(Sales!$D$5:$ABF$18,MATCH(UsagePerHour!$B93,Sales!$C$5:$C$18,0),MATCH(UsagePerHour!XG$4,Sales!$D$3:$ABF$3,0))/XG$2*INDEX(Usage!$D$5:$ABF$11,MATCH(UsagePerHour!$B$84,Usage!$C$5:$C$11,0),MATCH(UsagePerHour!XG$4,Usage!$D$3:$ABF$3,0)),"")</f>
        <v/>
      </c>
      <c r="XH93" s="6" t="str">
        <f>IFERROR(INDEX(Sales!$D$5:$ABF$18,MATCH(UsagePerHour!$B93,Sales!$C$5:$C$18,0),MATCH(UsagePerHour!XH$4,Sales!$D$3:$ABF$3,0))/XH$2*INDEX(Usage!$D$5:$ABF$11,MATCH(UsagePerHour!$B$84,Usage!$C$5:$C$11,0),MATCH(UsagePerHour!XH$4,Usage!$D$3:$ABF$3,0)),"")</f>
        <v/>
      </c>
      <c r="XI93" s="6" t="str">
        <f>IFERROR(INDEX(Sales!$D$5:$ABF$18,MATCH(UsagePerHour!$B93,Sales!$C$5:$C$18,0),MATCH(UsagePerHour!XI$4,Sales!$D$3:$ABF$3,0))/XI$2*INDEX(Usage!$D$5:$ABF$11,MATCH(UsagePerHour!$B$84,Usage!$C$5:$C$11,0),MATCH(UsagePerHour!XI$4,Usage!$D$3:$ABF$3,0)),"")</f>
        <v/>
      </c>
      <c r="XJ93" s="6" t="str">
        <f>IFERROR(INDEX(Sales!$D$5:$ABF$18,MATCH(UsagePerHour!$B93,Sales!$C$5:$C$18,0),MATCH(UsagePerHour!XJ$4,Sales!$D$3:$ABF$3,0))/XJ$2*INDEX(Usage!$D$5:$ABF$11,MATCH(UsagePerHour!$B$84,Usage!$C$5:$C$11,0),MATCH(UsagePerHour!XJ$4,Usage!$D$3:$ABF$3,0)),"")</f>
        <v/>
      </c>
      <c r="XK93" s="6" t="str">
        <f>IFERROR(INDEX(Sales!$D$5:$ABF$18,MATCH(UsagePerHour!$B93,Sales!$C$5:$C$18,0),MATCH(UsagePerHour!XK$4,Sales!$D$3:$ABF$3,0))/XK$2*INDEX(Usage!$D$5:$ABF$11,MATCH(UsagePerHour!$B$84,Usage!$C$5:$C$11,0),MATCH(UsagePerHour!XK$4,Usage!$D$3:$ABF$3,0)),"")</f>
        <v/>
      </c>
      <c r="XL93" s="6" t="str">
        <f>IFERROR(INDEX(Sales!$D$5:$ABF$18,MATCH(UsagePerHour!$B93,Sales!$C$5:$C$18,0),MATCH(UsagePerHour!XL$4,Sales!$D$3:$ABF$3,0))/XL$2*INDEX(Usage!$D$5:$ABF$11,MATCH(UsagePerHour!$B$84,Usage!$C$5:$C$11,0),MATCH(UsagePerHour!XL$4,Usage!$D$3:$ABF$3,0)),"")</f>
        <v/>
      </c>
      <c r="XM93" s="6" t="str">
        <f>IFERROR(INDEX(Sales!$D$5:$ABF$18,MATCH(UsagePerHour!$B93,Sales!$C$5:$C$18,0),MATCH(UsagePerHour!XM$4,Sales!$D$3:$ABF$3,0))/XM$2*INDEX(Usage!$D$5:$ABF$11,MATCH(UsagePerHour!$B$84,Usage!$C$5:$C$11,0),MATCH(UsagePerHour!XM$4,Usage!$D$3:$ABF$3,0)),"")</f>
        <v/>
      </c>
      <c r="XN93" s="6" t="str">
        <f>IFERROR(INDEX(Sales!$D$5:$ABF$18,MATCH(UsagePerHour!$B93,Sales!$C$5:$C$18,0),MATCH(UsagePerHour!XN$4,Sales!$D$3:$ABF$3,0))/XN$2*INDEX(Usage!$D$5:$ABF$11,MATCH(UsagePerHour!$B$84,Usage!$C$5:$C$11,0),MATCH(UsagePerHour!XN$4,Usage!$D$3:$ABF$3,0)),"")</f>
        <v/>
      </c>
      <c r="XO93" s="6" t="str">
        <f>IFERROR(INDEX(Sales!$D$5:$ABF$18,MATCH(UsagePerHour!$B93,Sales!$C$5:$C$18,0),MATCH(UsagePerHour!XO$4,Sales!$D$3:$ABF$3,0))/XO$2*INDEX(Usage!$D$5:$ABF$11,MATCH(UsagePerHour!$B$84,Usage!$C$5:$C$11,0),MATCH(UsagePerHour!XO$4,Usage!$D$3:$ABF$3,0)),"")</f>
        <v/>
      </c>
      <c r="XP93" s="6" t="str">
        <f>IFERROR(INDEX(Sales!$D$5:$ABF$18,MATCH(UsagePerHour!$B93,Sales!$C$5:$C$18,0),MATCH(UsagePerHour!XP$4,Sales!$D$3:$ABF$3,0))/XP$2*INDEX(Usage!$D$5:$ABF$11,MATCH(UsagePerHour!$B$84,Usage!$C$5:$C$11,0),MATCH(UsagePerHour!XP$4,Usage!$D$3:$ABF$3,0)),"")</f>
        <v/>
      </c>
      <c r="XQ93" s="6" t="str">
        <f>IFERROR(INDEX(Sales!$D$5:$ABF$18,MATCH(UsagePerHour!$B93,Sales!$C$5:$C$18,0),MATCH(UsagePerHour!XQ$4,Sales!$D$3:$ABF$3,0))/XQ$2*INDEX(Usage!$D$5:$ABF$11,MATCH(UsagePerHour!$B$84,Usage!$C$5:$C$11,0),MATCH(UsagePerHour!XQ$4,Usage!$D$3:$ABF$3,0)),"")</f>
        <v/>
      </c>
      <c r="XR93" s="6" t="str">
        <f>IFERROR(INDEX(Sales!$D$5:$ABF$18,MATCH(UsagePerHour!$B93,Sales!$C$5:$C$18,0),MATCH(UsagePerHour!XR$4,Sales!$D$3:$ABF$3,0))/XR$2*INDEX(Usage!$D$5:$ABF$11,MATCH(UsagePerHour!$B$84,Usage!$C$5:$C$11,0),MATCH(UsagePerHour!XR$4,Usage!$D$3:$ABF$3,0)),"")</f>
        <v/>
      </c>
      <c r="XS93" s="6" t="str">
        <f>IFERROR(INDEX(Sales!$D$5:$ABF$18,MATCH(UsagePerHour!$B93,Sales!$C$5:$C$18,0),MATCH(UsagePerHour!XS$4,Sales!$D$3:$ABF$3,0))/XS$2*INDEX(Usage!$D$5:$ABF$11,MATCH(UsagePerHour!$B$84,Usage!$C$5:$C$11,0),MATCH(UsagePerHour!XS$4,Usage!$D$3:$ABF$3,0)),"")</f>
        <v/>
      </c>
      <c r="XT93" s="6" t="str">
        <f>IFERROR(INDEX(Sales!$D$5:$ABF$18,MATCH(UsagePerHour!$B93,Sales!$C$5:$C$18,0),MATCH(UsagePerHour!XT$4,Sales!$D$3:$ABF$3,0))/XT$2*INDEX(Usage!$D$5:$ABF$11,MATCH(UsagePerHour!$B$84,Usage!$C$5:$C$11,0),MATCH(UsagePerHour!XT$4,Usage!$D$3:$ABF$3,0)),"")</f>
        <v/>
      </c>
      <c r="XU93" s="6" t="str">
        <f>IFERROR(INDEX(Sales!$D$5:$ABF$18,MATCH(UsagePerHour!$B93,Sales!$C$5:$C$18,0),MATCH(UsagePerHour!XU$4,Sales!$D$3:$ABF$3,0))/XU$2*INDEX(Usage!$D$5:$ABF$11,MATCH(UsagePerHour!$B$84,Usage!$C$5:$C$11,0),MATCH(UsagePerHour!XU$4,Usage!$D$3:$ABF$3,0)),"")</f>
        <v/>
      </c>
      <c r="XV93" s="6" t="str">
        <f>IFERROR(INDEX(Sales!$D$5:$ABF$18,MATCH(UsagePerHour!$B93,Sales!$C$5:$C$18,0),MATCH(UsagePerHour!XV$4,Sales!$D$3:$ABF$3,0))/XV$2*INDEX(Usage!$D$5:$ABF$11,MATCH(UsagePerHour!$B$84,Usage!$C$5:$C$11,0),MATCH(UsagePerHour!XV$4,Usage!$D$3:$ABF$3,0)),"")</f>
        <v/>
      </c>
      <c r="XW93" s="6" t="str">
        <f>IFERROR(INDEX(Sales!$D$5:$ABF$18,MATCH(UsagePerHour!$B93,Sales!$C$5:$C$18,0),MATCH(UsagePerHour!XW$4,Sales!$D$3:$ABF$3,0))/XW$2*INDEX(Usage!$D$5:$ABF$11,MATCH(UsagePerHour!$B$84,Usage!$C$5:$C$11,0),MATCH(UsagePerHour!XW$4,Usage!$D$3:$ABF$3,0)),"")</f>
        <v/>
      </c>
      <c r="XX93" s="6" t="str">
        <f>IFERROR(INDEX(Sales!$D$5:$ABF$18,MATCH(UsagePerHour!$B93,Sales!$C$5:$C$18,0),MATCH(UsagePerHour!XX$4,Sales!$D$3:$ABF$3,0))/XX$2*INDEX(Usage!$D$5:$ABF$11,MATCH(UsagePerHour!$B$84,Usage!$C$5:$C$11,0),MATCH(UsagePerHour!XX$4,Usage!$D$3:$ABF$3,0)),"")</f>
        <v/>
      </c>
      <c r="XY93" s="6" t="str">
        <f>IFERROR(INDEX(Sales!$D$5:$ABF$18,MATCH(UsagePerHour!$B93,Sales!$C$5:$C$18,0),MATCH(UsagePerHour!XY$4,Sales!$D$3:$ABF$3,0))/XY$2*INDEX(Usage!$D$5:$ABF$11,MATCH(UsagePerHour!$B$84,Usage!$C$5:$C$11,0),MATCH(UsagePerHour!XY$4,Usage!$D$3:$ABF$3,0)),"")</f>
        <v/>
      </c>
      <c r="XZ93" s="6" t="str">
        <f>IFERROR(INDEX(Sales!$D$5:$ABF$18,MATCH(UsagePerHour!$B93,Sales!$C$5:$C$18,0),MATCH(UsagePerHour!XZ$4,Sales!$D$3:$ABF$3,0))/XZ$2*INDEX(Usage!$D$5:$ABF$11,MATCH(UsagePerHour!$B$84,Usage!$C$5:$C$11,0),MATCH(UsagePerHour!XZ$4,Usage!$D$3:$ABF$3,0)),"")</f>
        <v/>
      </c>
      <c r="YA93" s="6" t="str">
        <f>IFERROR(INDEX(Sales!$D$5:$ABF$18,MATCH(UsagePerHour!$B93,Sales!$C$5:$C$18,0),MATCH(UsagePerHour!YA$4,Sales!$D$3:$ABF$3,0))/YA$2*INDEX(Usage!$D$5:$ABF$11,MATCH(UsagePerHour!$B$84,Usage!$C$5:$C$11,0),MATCH(UsagePerHour!YA$4,Usage!$D$3:$ABF$3,0)),"")</f>
        <v/>
      </c>
      <c r="YB93" s="6" t="str">
        <f>IFERROR(INDEX(Sales!$D$5:$ABF$18,MATCH(UsagePerHour!$B93,Sales!$C$5:$C$18,0),MATCH(UsagePerHour!YB$4,Sales!$D$3:$ABF$3,0))/YB$2*INDEX(Usage!$D$5:$ABF$11,MATCH(UsagePerHour!$B$84,Usage!$C$5:$C$11,0),MATCH(UsagePerHour!YB$4,Usage!$D$3:$ABF$3,0)),"")</f>
        <v/>
      </c>
      <c r="YC93" s="6" t="str">
        <f>IFERROR(INDEX(Sales!$D$5:$ABF$18,MATCH(UsagePerHour!$B93,Sales!$C$5:$C$18,0),MATCH(UsagePerHour!YC$4,Sales!$D$3:$ABF$3,0))/YC$2*INDEX(Usage!$D$5:$ABF$11,MATCH(UsagePerHour!$B$84,Usage!$C$5:$C$11,0),MATCH(UsagePerHour!YC$4,Usage!$D$3:$ABF$3,0)),"")</f>
        <v/>
      </c>
      <c r="YD93" s="6" t="str">
        <f>IFERROR(INDEX(Sales!$D$5:$ABF$18,MATCH(UsagePerHour!$B93,Sales!$C$5:$C$18,0),MATCH(UsagePerHour!YD$4,Sales!$D$3:$ABF$3,0))/YD$2*INDEX(Usage!$D$5:$ABF$11,MATCH(UsagePerHour!$B$84,Usage!$C$5:$C$11,0),MATCH(UsagePerHour!YD$4,Usage!$D$3:$ABF$3,0)),"")</f>
        <v/>
      </c>
      <c r="YE93" s="6" t="str">
        <f>IFERROR(INDEX(Sales!$D$5:$ABF$18,MATCH(UsagePerHour!$B93,Sales!$C$5:$C$18,0),MATCH(UsagePerHour!YE$4,Sales!$D$3:$ABF$3,0))/YE$2*INDEX(Usage!$D$5:$ABF$11,MATCH(UsagePerHour!$B$84,Usage!$C$5:$C$11,0),MATCH(UsagePerHour!YE$4,Usage!$D$3:$ABF$3,0)),"")</f>
        <v/>
      </c>
      <c r="YF93" s="6" t="str">
        <f>IFERROR(INDEX(Sales!$D$5:$ABF$18,MATCH(UsagePerHour!$B93,Sales!$C$5:$C$18,0),MATCH(UsagePerHour!YF$4,Sales!$D$3:$ABF$3,0))/YF$2*INDEX(Usage!$D$5:$ABF$11,MATCH(UsagePerHour!$B$84,Usage!$C$5:$C$11,0),MATCH(UsagePerHour!YF$4,Usage!$D$3:$ABF$3,0)),"")</f>
        <v/>
      </c>
      <c r="YG93" s="6" t="str">
        <f>IFERROR(INDEX(Sales!$D$5:$ABF$18,MATCH(UsagePerHour!$B93,Sales!$C$5:$C$18,0),MATCH(UsagePerHour!YG$4,Sales!$D$3:$ABF$3,0))/YG$2*INDEX(Usage!$D$5:$ABF$11,MATCH(UsagePerHour!$B$84,Usage!$C$5:$C$11,0),MATCH(UsagePerHour!YG$4,Usage!$D$3:$ABF$3,0)),"")</f>
        <v/>
      </c>
      <c r="YH93" s="6" t="str">
        <f>IFERROR(INDEX(Sales!$D$5:$ABF$18,MATCH(UsagePerHour!$B93,Sales!$C$5:$C$18,0),MATCH(UsagePerHour!YH$4,Sales!$D$3:$ABF$3,0))/YH$2*INDEX(Usage!$D$5:$ABF$11,MATCH(UsagePerHour!$B$84,Usage!$C$5:$C$11,0),MATCH(UsagePerHour!YH$4,Usage!$D$3:$ABF$3,0)),"")</f>
        <v/>
      </c>
      <c r="YI93" s="6" t="str">
        <f>IFERROR(INDEX(Sales!$D$5:$ABF$18,MATCH(UsagePerHour!$B93,Sales!$C$5:$C$18,0),MATCH(UsagePerHour!YI$4,Sales!$D$3:$ABF$3,0))/YI$2*INDEX(Usage!$D$5:$ABF$11,MATCH(UsagePerHour!$B$84,Usage!$C$5:$C$11,0),MATCH(UsagePerHour!YI$4,Usage!$D$3:$ABF$3,0)),"")</f>
        <v/>
      </c>
      <c r="YJ93" s="6" t="str">
        <f>IFERROR(INDEX(Sales!$D$5:$ABF$18,MATCH(UsagePerHour!$B93,Sales!$C$5:$C$18,0),MATCH(UsagePerHour!YJ$4,Sales!$D$3:$ABF$3,0))/YJ$2*INDEX(Usage!$D$5:$ABF$11,MATCH(UsagePerHour!$B$84,Usage!$C$5:$C$11,0),MATCH(UsagePerHour!YJ$4,Usage!$D$3:$ABF$3,0)),"")</f>
        <v/>
      </c>
      <c r="YK93" s="6" t="str">
        <f>IFERROR(INDEX(Sales!$D$5:$ABF$18,MATCH(UsagePerHour!$B93,Sales!$C$5:$C$18,0),MATCH(UsagePerHour!YK$4,Sales!$D$3:$ABF$3,0))/YK$2*INDEX(Usage!$D$5:$ABF$11,MATCH(UsagePerHour!$B$84,Usage!$C$5:$C$11,0),MATCH(UsagePerHour!YK$4,Usage!$D$3:$ABF$3,0)),"")</f>
        <v/>
      </c>
      <c r="YL93" s="6" t="str">
        <f>IFERROR(INDEX(Sales!$D$5:$ABF$18,MATCH(UsagePerHour!$B93,Sales!$C$5:$C$18,0),MATCH(UsagePerHour!YL$4,Sales!$D$3:$ABF$3,0))/YL$2*INDEX(Usage!$D$5:$ABF$11,MATCH(UsagePerHour!$B$84,Usage!$C$5:$C$11,0),MATCH(UsagePerHour!YL$4,Usage!$D$3:$ABF$3,0)),"")</f>
        <v/>
      </c>
      <c r="YM93" s="6" t="str">
        <f>IFERROR(INDEX(Sales!$D$5:$ABF$18,MATCH(UsagePerHour!$B93,Sales!$C$5:$C$18,0),MATCH(UsagePerHour!YM$4,Sales!$D$3:$ABF$3,0))/YM$2*INDEX(Usage!$D$5:$ABF$11,MATCH(UsagePerHour!$B$84,Usage!$C$5:$C$11,0),MATCH(UsagePerHour!YM$4,Usage!$D$3:$ABF$3,0)),"")</f>
        <v/>
      </c>
      <c r="YN93" s="6" t="str">
        <f>IFERROR(INDEX(Sales!$D$5:$ABF$18,MATCH(UsagePerHour!$B93,Sales!$C$5:$C$18,0),MATCH(UsagePerHour!YN$4,Sales!$D$3:$ABF$3,0))/YN$2*INDEX(Usage!$D$5:$ABF$11,MATCH(UsagePerHour!$B$84,Usage!$C$5:$C$11,0),MATCH(UsagePerHour!YN$4,Usage!$D$3:$ABF$3,0)),"")</f>
        <v/>
      </c>
      <c r="YO93" s="6" t="str">
        <f>IFERROR(INDEX(Sales!$D$5:$ABF$18,MATCH(UsagePerHour!$B93,Sales!$C$5:$C$18,0),MATCH(UsagePerHour!YO$4,Sales!$D$3:$ABF$3,0))/YO$2*INDEX(Usage!$D$5:$ABF$11,MATCH(UsagePerHour!$B$84,Usage!$C$5:$C$11,0),MATCH(UsagePerHour!YO$4,Usage!$D$3:$ABF$3,0)),"")</f>
        <v/>
      </c>
      <c r="YP93" s="6" t="str">
        <f>IFERROR(INDEX(Sales!$D$5:$ABF$18,MATCH(UsagePerHour!$B93,Sales!$C$5:$C$18,0),MATCH(UsagePerHour!YP$4,Sales!$D$3:$ABF$3,0))/YP$2*INDEX(Usage!$D$5:$ABF$11,MATCH(UsagePerHour!$B$84,Usage!$C$5:$C$11,0),MATCH(UsagePerHour!YP$4,Usage!$D$3:$ABF$3,0)),"")</f>
        <v/>
      </c>
      <c r="YQ93" s="6" t="str">
        <f>IFERROR(INDEX(Sales!$D$5:$ABF$18,MATCH(UsagePerHour!$B93,Sales!$C$5:$C$18,0),MATCH(UsagePerHour!YQ$4,Sales!$D$3:$ABF$3,0))/YQ$2*INDEX(Usage!$D$5:$ABF$11,MATCH(UsagePerHour!$B$84,Usage!$C$5:$C$11,0),MATCH(UsagePerHour!YQ$4,Usage!$D$3:$ABF$3,0)),"")</f>
        <v/>
      </c>
      <c r="YR93" s="6" t="str">
        <f>IFERROR(INDEX(Sales!$D$5:$ABF$18,MATCH(UsagePerHour!$B93,Sales!$C$5:$C$18,0),MATCH(UsagePerHour!YR$4,Sales!$D$3:$ABF$3,0))/YR$2*INDEX(Usage!$D$5:$ABF$11,MATCH(UsagePerHour!$B$84,Usage!$C$5:$C$11,0),MATCH(UsagePerHour!YR$4,Usage!$D$3:$ABF$3,0)),"")</f>
        <v/>
      </c>
      <c r="YS93" s="6" t="str">
        <f>IFERROR(INDEX(Sales!$D$5:$ABF$18,MATCH(UsagePerHour!$B93,Sales!$C$5:$C$18,0),MATCH(UsagePerHour!YS$4,Sales!$D$3:$ABF$3,0))/YS$2*INDEX(Usage!$D$5:$ABF$11,MATCH(UsagePerHour!$B$84,Usage!$C$5:$C$11,0),MATCH(UsagePerHour!YS$4,Usage!$D$3:$ABF$3,0)),"")</f>
        <v/>
      </c>
      <c r="YT93" s="6" t="str">
        <f>IFERROR(INDEX(Sales!$D$5:$ABF$18,MATCH(UsagePerHour!$B93,Sales!$C$5:$C$18,0),MATCH(UsagePerHour!YT$4,Sales!$D$3:$ABF$3,0))/YT$2*INDEX(Usage!$D$5:$ABF$11,MATCH(UsagePerHour!$B$84,Usage!$C$5:$C$11,0),MATCH(UsagePerHour!YT$4,Usage!$D$3:$ABF$3,0)),"")</f>
        <v/>
      </c>
      <c r="YU93" s="6" t="str">
        <f>IFERROR(INDEX(Sales!$D$5:$ABF$18,MATCH(UsagePerHour!$B93,Sales!$C$5:$C$18,0),MATCH(UsagePerHour!YU$4,Sales!$D$3:$ABF$3,0))/YU$2*INDEX(Usage!$D$5:$ABF$11,MATCH(UsagePerHour!$B$84,Usage!$C$5:$C$11,0),MATCH(UsagePerHour!YU$4,Usage!$D$3:$ABF$3,0)),"")</f>
        <v/>
      </c>
      <c r="YV93" s="6" t="str">
        <f>IFERROR(INDEX(Sales!$D$5:$ABF$18,MATCH(UsagePerHour!$B93,Sales!$C$5:$C$18,0),MATCH(UsagePerHour!YV$4,Sales!$D$3:$ABF$3,0))/YV$2*INDEX(Usage!$D$5:$ABF$11,MATCH(UsagePerHour!$B$84,Usage!$C$5:$C$11,0),MATCH(UsagePerHour!YV$4,Usage!$D$3:$ABF$3,0)),"")</f>
        <v/>
      </c>
      <c r="YW93" s="6" t="str">
        <f>IFERROR(INDEX(Sales!$D$5:$ABF$18,MATCH(UsagePerHour!$B93,Sales!$C$5:$C$18,0),MATCH(UsagePerHour!YW$4,Sales!$D$3:$ABF$3,0))/YW$2*INDEX(Usage!$D$5:$ABF$11,MATCH(UsagePerHour!$B$84,Usage!$C$5:$C$11,0),MATCH(UsagePerHour!YW$4,Usage!$D$3:$ABF$3,0)),"")</f>
        <v/>
      </c>
      <c r="YX93" s="6" t="str">
        <f>IFERROR(INDEX(Sales!$D$5:$ABF$18,MATCH(UsagePerHour!$B93,Sales!$C$5:$C$18,0),MATCH(UsagePerHour!YX$4,Sales!$D$3:$ABF$3,0))/YX$2*INDEX(Usage!$D$5:$ABF$11,MATCH(UsagePerHour!$B$84,Usage!$C$5:$C$11,0),MATCH(UsagePerHour!YX$4,Usage!$D$3:$ABF$3,0)),"")</f>
        <v/>
      </c>
      <c r="YY93" s="6" t="str">
        <f>IFERROR(INDEX(Sales!$D$5:$ABF$18,MATCH(UsagePerHour!$B93,Sales!$C$5:$C$18,0),MATCH(UsagePerHour!YY$4,Sales!$D$3:$ABF$3,0))/YY$2*INDEX(Usage!$D$5:$ABF$11,MATCH(UsagePerHour!$B$84,Usage!$C$5:$C$11,0),MATCH(UsagePerHour!YY$4,Usage!$D$3:$ABF$3,0)),"")</f>
        <v/>
      </c>
      <c r="YZ93" s="6" t="str">
        <f>IFERROR(INDEX(Sales!$D$5:$ABF$18,MATCH(UsagePerHour!$B93,Sales!$C$5:$C$18,0),MATCH(UsagePerHour!YZ$4,Sales!$D$3:$ABF$3,0))/YZ$2*INDEX(Usage!$D$5:$ABF$11,MATCH(UsagePerHour!$B$84,Usage!$C$5:$C$11,0),MATCH(UsagePerHour!YZ$4,Usage!$D$3:$ABF$3,0)),"")</f>
        <v/>
      </c>
      <c r="ZA93" s="6" t="str">
        <f>IFERROR(INDEX(Sales!$D$5:$ABF$18,MATCH(UsagePerHour!$B93,Sales!$C$5:$C$18,0),MATCH(UsagePerHour!ZA$4,Sales!$D$3:$ABF$3,0))/ZA$2*INDEX(Usage!$D$5:$ABF$11,MATCH(UsagePerHour!$B$84,Usage!$C$5:$C$11,0),MATCH(UsagePerHour!ZA$4,Usage!$D$3:$ABF$3,0)),"")</f>
        <v/>
      </c>
      <c r="ZB93" s="6" t="str">
        <f>IFERROR(INDEX(Sales!$D$5:$ABF$18,MATCH(UsagePerHour!$B93,Sales!$C$5:$C$18,0),MATCH(UsagePerHour!ZB$4,Sales!$D$3:$ABF$3,0))/ZB$2*INDEX(Usage!$D$5:$ABF$11,MATCH(UsagePerHour!$B$84,Usage!$C$5:$C$11,0),MATCH(UsagePerHour!ZB$4,Usage!$D$3:$ABF$3,0)),"")</f>
        <v/>
      </c>
      <c r="ZC93" s="6" t="str">
        <f>IFERROR(INDEX(Sales!$D$5:$ABF$18,MATCH(UsagePerHour!$B93,Sales!$C$5:$C$18,0),MATCH(UsagePerHour!ZC$4,Sales!$D$3:$ABF$3,0))/ZC$2*INDEX(Usage!$D$5:$ABF$11,MATCH(UsagePerHour!$B$84,Usage!$C$5:$C$11,0),MATCH(UsagePerHour!ZC$4,Usage!$D$3:$ABF$3,0)),"")</f>
        <v/>
      </c>
      <c r="ZD93" s="6" t="str">
        <f>IFERROR(INDEX(Sales!$D$5:$ABF$18,MATCH(UsagePerHour!$B93,Sales!$C$5:$C$18,0),MATCH(UsagePerHour!ZD$4,Sales!$D$3:$ABF$3,0))/ZD$2*INDEX(Usage!$D$5:$ABF$11,MATCH(UsagePerHour!$B$84,Usage!$C$5:$C$11,0),MATCH(UsagePerHour!ZD$4,Usage!$D$3:$ABF$3,0)),"")</f>
        <v/>
      </c>
      <c r="ZE93" s="6" t="str">
        <f>IFERROR(INDEX(Sales!$D$5:$ABF$18,MATCH(UsagePerHour!$B93,Sales!$C$5:$C$18,0),MATCH(UsagePerHour!ZE$4,Sales!$D$3:$ABF$3,0))/ZE$2*INDEX(Usage!$D$5:$ABF$11,MATCH(UsagePerHour!$B$84,Usage!$C$5:$C$11,0),MATCH(UsagePerHour!ZE$4,Usage!$D$3:$ABF$3,0)),"")</f>
        <v/>
      </c>
      <c r="ZF93" s="6" t="str">
        <f>IFERROR(INDEX(Sales!$D$5:$ABF$18,MATCH(UsagePerHour!$B93,Sales!$C$5:$C$18,0),MATCH(UsagePerHour!ZF$4,Sales!$D$3:$ABF$3,0))/ZF$2*INDEX(Usage!$D$5:$ABF$11,MATCH(UsagePerHour!$B$84,Usage!$C$5:$C$11,0),MATCH(UsagePerHour!ZF$4,Usage!$D$3:$ABF$3,0)),"")</f>
        <v/>
      </c>
      <c r="ZG93" s="6" t="str">
        <f>IFERROR(INDEX(Sales!$D$5:$ABF$18,MATCH(UsagePerHour!$B93,Sales!$C$5:$C$18,0),MATCH(UsagePerHour!ZG$4,Sales!$D$3:$ABF$3,0))/ZG$2*INDEX(Usage!$D$5:$ABF$11,MATCH(UsagePerHour!$B$84,Usage!$C$5:$C$11,0),MATCH(UsagePerHour!ZG$4,Usage!$D$3:$ABF$3,0)),"")</f>
        <v/>
      </c>
      <c r="ZH93" s="6" t="str">
        <f>IFERROR(INDEX(Sales!$D$5:$ABF$18,MATCH(UsagePerHour!$B93,Sales!$C$5:$C$18,0),MATCH(UsagePerHour!ZH$4,Sales!$D$3:$ABF$3,0))/ZH$2*INDEX(Usage!$D$5:$ABF$11,MATCH(UsagePerHour!$B$84,Usage!$C$5:$C$11,0),MATCH(UsagePerHour!ZH$4,Usage!$D$3:$ABF$3,0)),"")</f>
        <v/>
      </c>
      <c r="ZI93" s="6" t="str">
        <f>IFERROR(INDEX(Sales!$D$5:$ABF$18,MATCH(UsagePerHour!$B93,Sales!$C$5:$C$18,0),MATCH(UsagePerHour!ZI$4,Sales!$D$3:$ABF$3,0))/ZI$2*INDEX(Usage!$D$5:$ABF$11,MATCH(UsagePerHour!$B$84,Usage!$C$5:$C$11,0),MATCH(UsagePerHour!ZI$4,Usage!$D$3:$ABF$3,0)),"")</f>
        <v/>
      </c>
      <c r="ZJ93" s="6" t="str">
        <f>IFERROR(INDEX(Sales!$D$5:$ABF$18,MATCH(UsagePerHour!$B93,Sales!$C$5:$C$18,0),MATCH(UsagePerHour!ZJ$4,Sales!$D$3:$ABF$3,0))/ZJ$2*INDEX(Usage!$D$5:$ABF$11,MATCH(UsagePerHour!$B$84,Usage!$C$5:$C$11,0),MATCH(UsagePerHour!ZJ$4,Usage!$D$3:$ABF$3,0)),"")</f>
        <v/>
      </c>
      <c r="ZK93" s="6" t="str">
        <f>IFERROR(INDEX(Sales!$D$5:$ABF$18,MATCH(UsagePerHour!$B93,Sales!$C$5:$C$18,0),MATCH(UsagePerHour!ZK$4,Sales!$D$3:$ABF$3,0))/ZK$2*INDEX(Usage!$D$5:$ABF$11,MATCH(UsagePerHour!$B$84,Usage!$C$5:$C$11,0),MATCH(UsagePerHour!ZK$4,Usage!$D$3:$ABF$3,0)),"")</f>
        <v/>
      </c>
      <c r="ZL93" s="6" t="str">
        <f>IFERROR(INDEX(Sales!$D$5:$ABF$18,MATCH(UsagePerHour!$B93,Sales!$C$5:$C$18,0),MATCH(UsagePerHour!ZL$4,Sales!$D$3:$ABF$3,0))/ZL$2*INDEX(Usage!$D$5:$ABF$11,MATCH(UsagePerHour!$B$84,Usage!$C$5:$C$11,0),MATCH(UsagePerHour!ZL$4,Usage!$D$3:$ABF$3,0)),"")</f>
        <v/>
      </c>
      <c r="ZM93" s="6" t="str">
        <f>IFERROR(INDEX(Sales!$D$5:$ABF$18,MATCH(UsagePerHour!$B93,Sales!$C$5:$C$18,0),MATCH(UsagePerHour!ZM$4,Sales!$D$3:$ABF$3,0))/ZM$2*INDEX(Usage!$D$5:$ABF$11,MATCH(UsagePerHour!$B$84,Usage!$C$5:$C$11,0),MATCH(UsagePerHour!ZM$4,Usage!$D$3:$ABF$3,0)),"")</f>
        <v/>
      </c>
      <c r="ZN93" s="6" t="str">
        <f>IFERROR(INDEX(Sales!$D$5:$ABF$18,MATCH(UsagePerHour!$B93,Sales!$C$5:$C$18,0),MATCH(UsagePerHour!ZN$4,Sales!$D$3:$ABF$3,0))/ZN$2*INDEX(Usage!$D$5:$ABF$11,MATCH(UsagePerHour!$B$84,Usage!$C$5:$C$11,0),MATCH(UsagePerHour!ZN$4,Usage!$D$3:$ABF$3,0)),"")</f>
        <v/>
      </c>
      <c r="ZO93" s="6" t="str">
        <f>IFERROR(INDEX(Sales!$D$5:$ABF$18,MATCH(UsagePerHour!$B93,Sales!$C$5:$C$18,0),MATCH(UsagePerHour!ZO$4,Sales!$D$3:$ABF$3,0))/ZO$2*INDEX(Usage!$D$5:$ABF$11,MATCH(UsagePerHour!$B$84,Usage!$C$5:$C$11,0),MATCH(UsagePerHour!ZO$4,Usage!$D$3:$ABF$3,0)),"")</f>
        <v/>
      </c>
      <c r="ZP93" s="6" t="str">
        <f>IFERROR(INDEX(Sales!$D$5:$ABF$18,MATCH(UsagePerHour!$B93,Sales!$C$5:$C$18,0),MATCH(UsagePerHour!ZP$4,Sales!$D$3:$ABF$3,0))/ZP$2*INDEX(Usage!$D$5:$ABF$11,MATCH(UsagePerHour!$B$84,Usage!$C$5:$C$11,0),MATCH(UsagePerHour!ZP$4,Usage!$D$3:$ABF$3,0)),"")</f>
        <v/>
      </c>
      <c r="ZQ93" s="6" t="str">
        <f>IFERROR(INDEX(Sales!$D$5:$ABF$18,MATCH(UsagePerHour!$B93,Sales!$C$5:$C$18,0),MATCH(UsagePerHour!ZQ$4,Sales!$D$3:$ABF$3,0))/ZQ$2*INDEX(Usage!$D$5:$ABF$11,MATCH(UsagePerHour!$B$84,Usage!$C$5:$C$11,0),MATCH(UsagePerHour!ZQ$4,Usage!$D$3:$ABF$3,0)),"")</f>
        <v/>
      </c>
      <c r="ZR93" s="6" t="str">
        <f>IFERROR(INDEX(Sales!$D$5:$ABF$18,MATCH(UsagePerHour!$B93,Sales!$C$5:$C$18,0),MATCH(UsagePerHour!ZR$4,Sales!$D$3:$ABF$3,0))/ZR$2*INDEX(Usage!$D$5:$ABF$11,MATCH(UsagePerHour!$B$84,Usage!$C$5:$C$11,0),MATCH(UsagePerHour!ZR$4,Usage!$D$3:$ABF$3,0)),"")</f>
        <v/>
      </c>
      <c r="ZS93" s="6" t="str">
        <f>IFERROR(INDEX(Sales!$D$5:$ABF$18,MATCH(UsagePerHour!$B93,Sales!$C$5:$C$18,0),MATCH(UsagePerHour!ZS$4,Sales!$D$3:$ABF$3,0))/ZS$2*INDEX(Usage!$D$5:$ABF$11,MATCH(UsagePerHour!$B$84,Usage!$C$5:$C$11,0),MATCH(UsagePerHour!ZS$4,Usage!$D$3:$ABF$3,0)),"")</f>
        <v/>
      </c>
      <c r="ZT93" s="6" t="str">
        <f>IFERROR(INDEX(Sales!$D$5:$ABF$18,MATCH(UsagePerHour!$B93,Sales!$C$5:$C$18,0),MATCH(UsagePerHour!ZT$4,Sales!$D$3:$ABF$3,0))/ZT$2*INDEX(Usage!$D$5:$ABF$11,MATCH(UsagePerHour!$B$84,Usage!$C$5:$C$11,0),MATCH(UsagePerHour!ZT$4,Usage!$D$3:$ABF$3,0)),"")</f>
        <v/>
      </c>
      <c r="ZU93" s="6" t="str">
        <f>IFERROR(INDEX(Sales!$D$5:$ABF$18,MATCH(UsagePerHour!$B93,Sales!$C$5:$C$18,0),MATCH(UsagePerHour!ZU$4,Sales!$D$3:$ABF$3,0))/ZU$2*INDEX(Usage!$D$5:$ABF$11,MATCH(UsagePerHour!$B$84,Usage!$C$5:$C$11,0),MATCH(UsagePerHour!ZU$4,Usage!$D$3:$ABF$3,0)),"")</f>
        <v/>
      </c>
      <c r="ZV93" s="6" t="str">
        <f>IFERROR(INDEX(Sales!$D$5:$ABF$18,MATCH(UsagePerHour!$B93,Sales!$C$5:$C$18,0),MATCH(UsagePerHour!ZV$4,Sales!$D$3:$ABF$3,0))/ZV$2*INDEX(Usage!$D$5:$ABF$11,MATCH(UsagePerHour!$B$84,Usage!$C$5:$C$11,0),MATCH(UsagePerHour!ZV$4,Usage!$D$3:$ABF$3,0)),"")</f>
        <v/>
      </c>
      <c r="ZW93" s="6" t="str">
        <f>IFERROR(INDEX(Sales!$D$5:$ABF$18,MATCH(UsagePerHour!$B93,Sales!$C$5:$C$18,0),MATCH(UsagePerHour!ZW$4,Sales!$D$3:$ABF$3,0))/ZW$2*INDEX(Usage!$D$5:$ABF$11,MATCH(UsagePerHour!$B$84,Usage!$C$5:$C$11,0),MATCH(UsagePerHour!ZW$4,Usage!$D$3:$ABF$3,0)),"")</f>
        <v/>
      </c>
      <c r="ZX93" s="6" t="str">
        <f>IFERROR(INDEX(Sales!$D$5:$ABF$18,MATCH(UsagePerHour!$B93,Sales!$C$5:$C$18,0),MATCH(UsagePerHour!ZX$4,Sales!$D$3:$ABF$3,0))/ZX$2*INDEX(Usage!$D$5:$ABF$11,MATCH(UsagePerHour!$B$84,Usage!$C$5:$C$11,0),MATCH(UsagePerHour!ZX$4,Usage!$D$3:$ABF$3,0)),"")</f>
        <v/>
      </c>
      <c r="ZY93" s="6" t="str">
        <f>IFERROR(INDEX(Sales!$D$5:$ABF$18,MATCH(UsagePerHour!$B93,Sales!$C$5:$C$18,0),MATCH(UsagePerHour!ZY$4,Sales!$D$3:$ABF$3,0))/ZY$2*INDEX(Usage!$D$5:$ABF$11,MATCH(UsagePerHour!$B$84,Usage!$C$5:$C$11,0),MATCH(UsagePerHour!ZY$4,Usage!$D$3:$ABF$3,0)),"")</f>
        <v/>
      </c>
      <c r="ZZ93" s="6" t="str">
        <f>IFERROR(INDEX(Sales!$D$5:$ABF$18,MATCH(UsagePerHour!$B93,Sales!$C$5:$C$18,0),MATCH(UsagePerHour!ZZ$4,Sales!$D$3:$ABF$3,0))/ZZ$2*INDEX(Usage!$D$5:$ABF$11,MATCH(UsagePerHour!$B$84,Usage!$C$5:$C$11,0),MATCH(UsagePerHour!ZZ$4,Usage!$D$3:$ABF$3,0)),"")</f>
        <v/>
      </c>
      <c r="AAA93" s="6" t="str">
        <f>IFERROR(INDEX(Sales!$D$5:$ABF$18,MATCH(UsagePerHour!$B93,Sales!$C$5:$C$18,0),MATCH(UsagePerHour!AAA$4,Sales!$D$3:$ABF$3,0))/AAA$2*INDEX(Usage!$D$5:$ABF$11,MATCH(UsagePerHour!$B$84,Usage!$C$5:$C$11,0),MATCH(UsagePerHour!AAA$4,Usage!$D$3:$ABF$3,0)),"")</f>
        <v/>
      </c>
      <c r="AAB93" s="6" t="str">
        <f>IFERROR(INDEX(Sales!$D$5:$ABF$18,MATCH(UsagePerHour!$B93,Sales!$C$5:$C$18,0),MATCH(UsagePerHour!AAB$4,Sales!$D$3:$ABF$3,0))/AAB$2*INDEX(Usage!$D$5:$ABF$11,MATCH(UsagePerHour!$B$84,Usage!$C$5:$C$11,0),MATCH(UsagePerHour!AAB$4,Usage!$D$3:$ABF$3,0)),"")</f>
        <v/>
      </c>
      <c r="AAC93" s="6" t="str">
        <f>IFERROR(INDEX(Sales!$D$5:$ABF$18,MATCH(UsagePerHour!$B93,Sales!$C$5:$C$18,0),MATCH(UsagePerHour!AAC$4,Sales!$D$3:$ABF$3,0))/AAC$2*INDEX(Usage!$D$5:$ABF$11,MATCH(UsagePerHour!$B$84,Usage!$C$5:$C$11,0),MATCH(UsagePerHour!AAC$4,Usage!$D$3:$ABF$3,0)),"")</f>
        <v/>
      </c>
      <c r="AAD93" s="6" t="str">
        <f>IFERROR(INDEX(Sales!$D$5:$ABF$18,MATCH(UsagePerHour!$B93,Sales!$C$5:$C$18,0),MATCH(UsagePerHour!AAD$4,Sales!$D$3:$ABF$3,0))/AAD$2*INDEX(Usage!$D$5:$ABF$11,MATCH(UsagePerHour!$B$84,Usage!$C$5:$C$11,0),MATCH(UsagePerHour!AAD$4,Usage!$D$3:$ABF$3,0)),"")</f>
        <v/>
      </c>
      <c r="AAE93" s="6" t="str">
        <f>IFERROR(INDEX(Sales!$D$5:$ABF$18,MATCH(UsagePerHour!$B93,Sales!$C$5:$C$18,0),MATCH(UsagePerHour!AAE$4,Sales!$D$3:$ABF$3,0))/AAE$2*INDEX(Usage!$D$5:$ABF$11,MATCH(UsagePerHour!$B$84,Usage!$C$5:$C$11,0),MATCH(UsagePerHour!AAE$4,Usage!$D$3:$ABF$3,0)),"")</f>
        <v/>
      </c>
      <c r="AAF93" s="6" t="str">
        <f>IFERROR(INDEX(Sales!$D$5:$ABF$18,MATCH(UsagePerHour!$B93,Sales!$C$5:$C$18,0),MATCH(UsagePerHour!AAF$4,Sales!$D$3:$ABF$3,0))/AAF$2*INDEX(Usage!$D$5:$ABF$11,MATCH(UsagePerHour!$B$84,Usage!$C$5:$C$11,0),MATCH(UsagePerHour!AAF$4,Usage!$D$3:$ABF$3,0)),"")</f>
        <v/>
      </c>
      <c r="AAG93" s="6" t="str">
        <f>IFERROR(INDEX(Sales!$D$5:$ABF$18,MATCH(UsagePerHour!$B93,Sales!$C$5:$C$18,0),MATCH(UsagePerHour!AAG$4,Sales!$D$3:$ABF$3,0))/AAG$2*INDEX(Usage!$D$5:$ABF$11,MATCH(UsagePerHour!$B$84,Usage!$C$5:$C$11,0),MATCH(UsagePerHour!AAG$4,Usage!$D$3:$ABF$3,0)),"")</f>
        <v/>
      </c>
      <c r="AAH93" s="6" t="str">
        <f>IFERROR(INDEX(Sales!$D$5:$ABF$18,MATCH(UsagePerHour!$B93,Sales!$C$5:$C$18,0),MATCH(UsagePerHour!AAH$4,Sales!$D$3:$ABF$3,0))/AAH$2*INDEX(Usage!$D$5:$ABF$11,MATCH(UsagePerHour!$B$84,Usage!$C$5:$C$11,0),MATCH(UsagePerHour!AAH$4,Usage!$D$3:$ABF$3,0)),"")</f>
        <v/>
      </c>
      <c r="AAI93" s="6" t="str">
        <f>IFERROR(INDEX(Sales!$D$5:$ABF$18,MATCH(UsagePerHour!$B93,Sales!$C$5:$C$18,0),MATCH(UsagePerHour!AAI$4,Sales!$D$3:$ABF$3,0))/AAI$2*INDEX(Usage!$D$5:$ABF$11,MATCH(UsagePerHour!$B$84,Usage!$C$5:$C$11,0),MATCH(UsagePerHour!AAI$4,Usage!$D$3:$ABF$3,0)),"")</f>
        <v/>
      </c>
      <c r="AAJ93" s="6" t="str">
        <f>IFERROR(INDEX(Sales!$D$5:$ABF$18,MATCH(UsagePerHour!$B93,Sales!$C$5:$C$18,0),MATCH(UsagePerHour!AAJ$4,Sales!$D$3:$ABF$3,0))/AAJ$2*INDEX(Usage!$D$5:$ABF$11,MATCH(UsagePerHour!$B$84,Usage!$C$5:$C$11,0),MATCH(UsagePerHour!AAJ$4,Usage!$D$3:$ABF$3,0)),"")</f>
        <v/>
      </c>
      <c r="AAK93" s="6" t="str">
        <f>IFERROR(INDEX(Sales!$D$5:$ABF$18,MATCH(UsagePerHour!$B93,Sales!$C$5:$C$18,0),MATCH(UsagePerHour!AAK$4,Sales!$D$3:$ABF$3,0))/AAK$2*INDEX(Usage!$D$5:$ABF$11,MATCH(UsagePerHour!$B$84,Usage!$C$5:$C$11,0),MATCH(UsagePerHour!AAK$4,Usage!$D$3:$ABF$3,0)),"")</f>
        <v/>
      </c>
      <c r="AAL93" s="6" t="str">
        <f>IFERROR(INDEX(Sales!$D$5:$ABF$18,MATCH(UsagePerHour!$B93,Sales!$C$5:$C$18,0),MATCH(UsagePerHour!AAL$4,Sales!$D$3:$ABF$3,0))/AAL$2*INDEX(Usage!$D$5:$ABF$11,MATCH(UsagePerHour!$B$84,Usage!$C$5:$C$11,0),MATCH(UsagePerHour!AAL$4,Usage!$D$3:$ABF$3,0)),"")</f>
        <v/>
      </c>
      <c r="AAM93" s="6" t="str">
        <f>IFERROR(INDEX(Sales!$D$5:$ABF$18,MATCH(UsagePerHour!$B93,Sales!$C$5:$C$18,0),MATCH(UsagePerHour!AAM$4,Sales!$D$3:$ABF$3,0))/AAM$2*INDEX(Usage!$D$5:$ABF$11,MATCH(UsagePerHour!$B$84,Usage!$C$5:$C$11,0),MATCH(UsagePerHour!AAM$4,Usage!$D$3:$ABF$3,0)),"")</f>
        <v/>
      </c>
      <c r="AAN93" s="6" t="str">
        <f>IFERROR(INDEX(Sales!$D$5:$ABF$18,MATCH(UsagePerHour!$B93,Sales!$C$5:$C$18,0),MATCH(UsagePerHour!AAN$4,Sales!$D$3:$ABF$3,0))/AAN$2*INDEX(Usage!$D$5:$ABF$11,MATCH(UsagePerHour!$B$84,Usage!$C$5:$C$11,0),MATCH(UsagePerHour!AAN$4,Usage!$D$3:$ABF$3,0)),"")</f>
        <v/>
      </c>
      <c r="AAO93" s="6" t="str">
        <f>IFERROR(INDEX(Sales!$D$5:$ABF$18,MATCH(UsagePerHour!$B93,Sales!$C$5:$C$18,0),MATCH(UsagePerHour!AAO$4,Sales!$D$3:$ABF$3,0))/AAO$2*INDEX(Usage!$D$5:$ABF$11,MATCH(UsagePerHour!$B$84,Usage!$C$5:$C$11,0),MATCH(UsagePerHour!AAO$4,Usage!$D$3:$ABF$3,0)),"")</f>
        <v/>
      </c>
      <c r="AAP93" s="6" t="str">
        <f>IFERROR(INDEX(Sales!$D$5:$ABF$18,MATCH(UsagePerHour!$B93,Sales!$C$5:$C$18,0),MATCH(UsagePerHour!AAP$4,Sales!$D$3:$ABF$3,0))/AAP$2*INDEX(Usage!$D$5:$ABF$11,MATCH(UsagePerHour!$B$84,Usage!$C$5:$C$11,0),MATCH(UsagePerHour!AAP$4,Usage!$D$3:$ABF$3,0)),"")</f>
        <v/>
      </c>
      <c r="AAQ93" s="6" t="str">
        <f>IFERROR(INDEX(Sales!$D$5:$ABF$18,MATCH(UsagePerHour!$B93,Sales!$C$5:$C$18,0),MATCH(UsagePerHour!AAQ$4,Sales!$D$3:$ABF$3,0))/AAQ$2*INDEX(Usage!$D$5:$ABF$11,MATCH(UsagePerHour!$B$84,Usage!$C$5:$C$11,0),MATCH(UsagePerHour!AAQ$4,Usage!$D$3:$ABF$3,0)),"")</f>
        <v/>
      </c>
      <c r="AAR93" s="6" t="str">
        <f>IFERROR(INDEX(Sales!$D$5:$ABF$18,MATCH(UsagePerHour!$B93,Sales!$C$5:$C$18,0),MATCH(UsagePerHour!AAR$4,Sales!$D$3:$ABF$3,0))/AAR$2*INDEX(Usage!$D$5:$ABF$11,MATCH(UsagePerHour!$B$84,Usage!$C$5:$C$11,0),MATCH(UsagePerHour!AAR$4,Usage!$D$3:$ABF$3,0)),"")</f>
        <v/>
      </c>
      <c r="AAS93" s="6" t="str">
        <f>IFERROR(INDEX(Sales!$D$5:$ABF$18,MATCH(UsagePerHour!$B93,Sales!$C$5:$C$18,0),MATCH(UsagePerHour!AAS$4,Sales!$D$3:$ABF$3,0))/AAS$2*INDEX(Usage!$D$5:$ABF$11,MATCH(UsagePerHour!$B$84,Usage!$C$5:$C$11,0),MATCH(UsagePerHour!AAS$4,Usage!$D$3:$ABF$3,0)),"")</f>
        <v/>
      </c>
      <c r="AAT93" s="6" t="str">
        <f>IFERROR(INDEX(Sales!$D$5:$ABF$18,MATCH(UsagePerHour!$B93,Sales!$C$5:$C$18,0),MATCH(UsagePerHour!AAT$4,Sales!$D$3:$ABF$3,0))/AAT$2*INDEX(Usage!$D$5:$ABF$11,MATCH(UsagePerHour!$B$84,Usage!$C$5:$C$11,0),MATCH(UsagePerHour!AAT$4,Usage!$D$3:$ABF$3,0)),"")</f>
        <v/>
      </c>
      <c r="AAU93" s="6" t="str">
        <f>IFERROR(INDEX(Sales!$D$5:$ABF$18,MATCH(UsagePerHour!$B93,Sales!$C$5:$C$18,0),MATCH(UsagePerHour!AAU$4,Sales!$D$3:$ABF$3,0))/AAU$2*INDEX(Usage!$D$5:$ABF$11,MATCH(UsagePerHour!$B$84,Usage!$C$5:$C$11,0),MATCH(UsagePerHour!AAU$4,Usage!$D$3:$ABF$3,0)),"")</f>
        <v/>
      </c>
      <c r="AAV93" s="6" t="str">
        <f>IFERROR(INDEX(Sales!$D$5:$ABF$18,MATCH(UsagePerHour!$B93,Sales!$C$5:$C$18,0),MATCH(UsagePerHour!AAV$4,Sales!$D$3:$ABF$3,0))/AAV$2*INDEX(Usage!$D$5:$ABF$11,MATCH(UsagePerHour!$B$84,Usage!$C$5:$C$11,0),MATCH(UsagePerHour!AAV$4,Usage!$D$3:$ABF$3,0)),"")</f>
        <v/>
      </c>
      <c r="AAW93" s="6" t="str">
        <f>IFERROR(INDEX(Sales!$D$5:$ABF$18,MATCH(UsagePerHour!$B93,Sales!$C$5:$C$18,0),MATCH(UsagePerHour!AAW$4,Sales!$D$3:$ABF$3,0))/AAW$2*INDEX(Usage!$D$5:$ABF$11,MATCH(UsagePerHour!$B$84,Usage!$C$5:$C$11,0),MATCH(UsagePerHour!AAW$4,Usage!$D$3:$ABF$3,0)),"")</f>
        <v/>
      </c>
      <c r="AAX93" s="6" t="str">
        <f>IFERROR(INDEX(Sales!$D$5:$ABF$18,MATCH(UsagePerHour!$B93,Sales!$C$5:$C$18,0),MATCH(UsagePerHour!AAX$4,Sales!$D$3:$ABF$3,0))/AAX$2*INDEX(Usage!$D$5:$ABF$11,MATCH(UsagePerHour!$B$84,Usage!$C$5:$C$11,0),MATCH(UsagePerHour!AAX$4,Usage!$D$3:$ABF$3,0)),"")</f>
        <v/>
      </c>
      <c r="AAY93" s="6" t="str">
        <f>IFERROR(INDEX(Sales!$D$5:$ABF$18,MATCH(UsagePerHour!$B93,Sales!$C$5:$C$18,0),MATCH(UsagePerHour!AAY$4,Sales!$D$3:$ABF$3,0))/AAY$2*INDEX(Usage!$D$5:$ABF$11,MATCH(UsagePerHour!$B$84,Usage!$C$5:$C$11,0),MATCH(UsagePerHour!AAY$4,Usage!$D$3:$ABF$3,0)),"")</f>
        <v/>
      </c>
      <c r="AAZ93" s="6" t="str">
        <f>IFERROR(INDEX(Sales!$D$5:$ABF$18,MATCH(UsagePerHour!$B93,Sales!$C$5:$C$18,0),MATCH(UsagePerHour!AAZ$4,Sales!$D$3:$ABF$3,0))/AAZ$2*INDEX(Usage!$D$5:$ABF$11,MATCH(UsagePerHour!$B$84,Usage!$C$5:$C$11,0),MATCH(UsagePerHour!AAZ$4,Usage!$D$3:$ABF$3,0)),"")</f>
        <v/>
      </c>
      <c r="ABA93" s="6" t="str">
        <f>IFERROR(INDEX(Sales!$D$5:$ABF$18,MATCH(UsagePerHour!$B93,Sales!$C$5:$C$18,0),MATCH(UsagePerHour!ABA$4,Sales!$D$3:$ABF$3,0))/ABA$2*INDEX(Usage!$D$5:$ABF$11,MATCH(UsagePerHour!$B$84,Usage!$C$5:$C$11,0),MATCH(UsagePerHour!ABA$4,Usage!$D$3:$ABF$3,0)),"")</f>
        <v/>
      </c>
    </row>
    <row r="94" spans="2:729">
      <c r="B94" s="3" t="s">
        <v>11</v>
      </c>
      <c r="C94" s="6">
        <f>IFERROR(INDEX(Sales!$D$5:$ABF$18,MATCH(UsagePerHour!$B94,Sales!$C$5:$C$18,0),MATCH(UsagePerHour!C$4,Sales!$D$3:$ABF$3,0))/C$2*INDEX(Usage!$D$5:$ABF$11,MATCH(UsagePerHour!$B$84,Usage!$C$5:$C$11,0),MATCH(UsagePerHour!C$4,Usage!$D$3:$ABF$3,0)),"")</f>
        <v>81.264670893929775</v>
      </c>
      <c r="D94" s="6">
        <f>IFERROR(INDEX(Sales!$D$5:$ABF$18,MATCH(UsagePerHour!$B94,Sales!$C$5:$C$18,0),MATCH(UsagePerHour!D$4,Sales!$D$3:$ABF$3,0))/D$2*INDEX(Usage!$D$5:$ABF$11,MATCH(UsagePerHour!$B$84,Usage!$C$5:$C$11,0),MATCH(UsagePerHour!D$4,Usage!$D$3:$ABF$3,0)),"")</f>
        <v>82.803444966777207</v>
      </c>
      <c r="E94" s="6">
        <f>IFERROR(INDEX(Sales!$D$5:$ABF$18,MATCH(UsagePerHour!$B94,Sales!$C$5:$C$18,0),MATCH(UsagePerHour!E$4,Sales!$D$3:$ABF$3,0))/E$2*INDEX(Usage!$D$5:$ABF$11,MATCH(UsagePerHour!$B$84,Usage!$C$5:$C$11,0),MATCH(UsagePerHour!E$4,Usage!$D$3:$ABF$3,0)),"")</f>
        <v>53.169021956087825</v>
      </c>
      <c r="F94" s="6">
        <f>IFERROR(INDEX(Sales!$D$5:$ABF$18,MATCH(UsagePerHour!$B94,Sales!$C$5:$C$18,0),MATCH(UsagePerHour!F$4,Sales!$D$3:$ABF$3,0))/F$2*INDEX(Usage!$D$5:$ABF$11,MATCH(UsagePerHour!$B$84,Usage!$C$5:$C$11,0),MATCH(UsagePerHour!F$4,Usage!$D$3:$ABF$3,0)),"")</f>
        <v>58.527090106264254</v>
      </c>
      <c r="G94" s="6">
        <f>IFERROR(INDEX(Sales!$D$5:$ABF$18,MATCH(UsagePerHour!$B94,Sales!$C$5:$C$18,0),MATCH(UsagePerHour!G$4,Sales!$D$3:$ABF$3,0))/G$2*INDEX(Usage!$D$5:$ABF$11,MATCH(UsagePerHour!$B$84,Usage!$C$5:$C$11,0),MATCH(UsagePerHour!G$4,Usage!$D$3:$ABF$3,0)),"")</f>
        <v>59.089830599048788</v>
      </c>
      <c r="H94" s="6">
        <f>IFERROR(INDEX(Sales!$D$5:$ABF$18,MATCH(UsagePerHour!$B94,Sales!$C$5:$C$18,0),MATCH(UsagePerHour!H$4,Sales!$D$3:$ABF$3,0))/H$2*INDEX(Usage!$D$5:$ABF$11,MATCH(UsagePerHour!$B$84,Usage!$C$5:$C$11,0),MATCH(UsagePerHour!H$4,Usage!$D$3:$ABF$3,0)),"")</f>
        <v>47.111740864006329</v>
      </c>
      <c r="I94" s="6">
        <f>IFERROR(INDEX(Sales!$D$5:$ABF$18,MATCH(UsagePerHour!$B94,Sales!$C$5:$C$18,0),MATCH(UsagePerHour!I$4,Sales!$D$3:$ABF$3,0))/I$2*INDEX(Usage!$D$5:$ABF$11,MATCH(UsagePerHour!$B$84,Usage!$C$5:$C$11,0),MATCH(UsagePerHour!I$4,Usage!$D$3:$ABF$3,0)),"")</f>
        <v>566.40980766511109</v>
      </c>
      <c r="J94" s="6">
        <f>IFERROR(INDEX(Sales!$D$5:$ABF$18,MATCH(UsagePerHour!$B94,Sales!$C$5:$C$18,0),MATCH(UsagePerHour!J$4,Sales!$D$3:$ABF$3,0))/J$2*INDEX(Usage!$D$5:$ABF$11,MATCH(UsagePerHour!$B$84,Usage!$C$5:$C$11,0),MATCH(UsagePerHour!J$4,Usage!$D$3:$ABF$3,0)),"")</f>
        <v>81.264670893929775</v>
      </c>
      <c r="K94" s="6">
        <f>IFERROR(INDEX(Sales!$D$5:$ABF$18,MATCH(UsagePerHour!$B94,Sales!$C$5:$C$18,0),MATCH(UsagePerHour!K$4,Sales!$D$3:$ABF$3,0))/K$2*INDEX(Usage!$D$5:$ABF$11,MATCH(UsagePerHour!$B$84,Usage!$C$5:$C$11,0),MATCH(UsagePerHour!K$4,Usage!$D$3:$ABF$3,0)),"")</f>
        <v>82.803444966777207</v>
      </c>
      <c r="L94" s="6">
        <f>IFERROR(INDEX(Sales!$D$5:$ABF$18,MATCH(UsagePerHour!$B94,Sales!$C$5:$C$18,0),MATCH(UsagePerHour!L$4,Sales!$D$3:$ABF$3,0))/L$2*INDEX(Usage!$D$5:$ABF$11,MATCH(UsagePerHour!$B$84,Usage!$C$5:$C$11,0),MATCH(UsagePerHour!L$4,Usage!$D$3:$ABF$3,0)),"")</f>
        <v>53.169021956087825</v>
      </c>
      <c r="M94" s="6">
        <f>IFERROR(INDEX(Sales!$D$5:$ABF$18,MATCH(UsagePerHour!$B94,Sales!$C$5:$C$18,0),MATCH(UsagePerHour!M$4,Sales!$D$3:$ABF$3,0))/M$2*INDEX(Usage!$D$5:$ABF$11,MATCH(UsagePerHour!$B$84,Usage!$C$5:$C$11,0),MATCH(UsagePerHour!M$4,Usage!$D$3:$ABF$3,0)),"")</f>
        <v>58.527090106264254</v>
      </c>
      <c r="N94" s="6">
        <f>IFERROR(INDEX(Sales!$D$5:$ABF$18,MATCH(UsagePerHour!$B94,Sales!$C$5:$C$18,0),MATCH(UsagePerHour!N$4,Sales!$D$3:$ABF$3,0))/N$2*INDEX(Usage!$D$5:$ABF$11,MATCH(UsagePerHour!$B$84,Usage!$C$5:$C$11,0),MATCH(UsagePerHour!N$4,Usage!$D$3:$ABF$3,0)),"")</f>
        <v>59.089830599048788</v>
      </c>
      <c r="O94" s="6">
        <f>IFERROR(INDEX(Sales!$D$5:$ABF$18,MATCH(UsagePerHour!$B94,Sales!$C$5:$C$18,0),MATCH(UsagePerHour!O$4,Sales!$D$3:$ABF$3,0))/O$2*INDEX(Usage!$D$5:$ABF$11,MATCH(UsagePerHour!$B$84,Usage!$C$5:$C$11,0),MATCH(UsagePerHour!O$4,Usage!$D$3:$ABF$3,0)),"")</f>
        <v>47.111740864006329</v>
      </c>
      <c r="P94" s="6">
        <f>IFERROR(INDEX(Sales!$D$5:$ABF$18,MATCH(UsagePerHour!$B94,Sales!$C$5:$C$18,0),MATCH(UsagePerHour!P$4,Sales!$D$3:$ABF$3,0))/P$2*INDEX(Usage!$D$5:$ABF$11,MATCH(UsagePerHour!$B$84,Usage!$C$5:$C$11,0),MATCH(UsagePerHour!P$4,Usage!$D$3:$ABF$3,0)),"")</f>
        <v>566.40980766511109</v>
      </c>
      <c r="Q94" s="6">
        <f>IFERROR(INDEX(Sales!$D$5:$ABF$18,MATCH(UsagePerHour!$B94,Sales!$C$5:$C$18,0),MATCH(UsagePerHour!Q$4,Sales!$D$3:$ABF$3,0))/Q$2*INDEX(Usage!$D$5:$ABF$11,MATCH(UsagePerHour!$B$84,Usage!$C$5:$C$11,0),MATCH(UsagePerHour!Q$4,Usage!$D$3:$ABF$3,0)),"")</f>
        <v>81.264670893929775</v>
      </c>
      <c r="R94" s="6">
        <f>IFERROR(INDEX(Sales!$D$5:$ABF$18,MATCH(UsagePerHour!$B94,Sales!$C$5:$C$18,0),MATCH(UsagePerHour!R$4,Sales!$D$3:$ABF$3,0))/R$2*INDEX(Usage!$D$5:$ABF$11,MATCH(UsagePerHour!$B$84,Usage!$C$5:$C$11,0),MATCH(UsagePerHour!R$4,Usage!$D$3:$ABF$3,0)),"")</f>
        <v>82.803444966777207</v>
      </c>
      <c r="S94" s="6">
        <f>IFERROR(INDEX(Sales!$D$5:$ABF$18,MATCH(UsagePerHour!$B94,Sales!$C$5:$C$18,0),MATCH(UsagePerHour!S$4,Sales!$D$3:$ABF$3,0))/S$2*INDEX(Usage!$D$5:$ABF$11,MATCH(UsagePerHour!$B$84,Usage!$C$5:$C$11,0),MATCH(UsagePerHour!S$4,Usage!$D$3:$ABF$3,0)),"")</f>
        <v>53.169021956087825</v>
      </c>
      <c r="T94" s="6">
        <f>IFERROR(INDEX(Sales!$D$5:$ABF$18,MATCH(UsagePerHour!$B94,Sales!$C$5:$C$18,0),MATCH(UsagePerHour!T$4,Sales!$D$3:$ABF$3,0))/T$2*INDEX(Usage!$D$5:$ABF$11,MATCH(UsagePerHour!$B$84,Usage!$C$5:$C$11,0),MATCH(UsagePerHour!T$4,Usage!$D$3:$ABF$3,0)),"")</f>
        <v>58.527090106264254</v>
      </c>
      <c r="U94" s="6">
        <f>IFERROR(INDEX(Sales!$D$5:$ABF$18,MATCH(UsagePerHour!$B94,Sales!$C$5:$C$18,0),MATCH(UsagePerHour!U$4,Sales!$D$3:$ABF$3,0))/U$2*INDEX(Usage!$D$5:$ABF$11,MATCH(UsagePerHour!$B$84,Usage!$C$5:$C$11,0),MATCH(UsagePerHour!U$4,Usage!$D$3:$ABF$3,0)),"")</f>
        <v>59.089830599048788</v>
      </c>
      <c r="V94" s="6">
        <f>IFERROR(INDEX(Sales!$D$5:$ABF$18,MATCH(UsagePerHour!$B94,Sales!$C$5:$C$18,0),MATCH(UsagePerHour!V$4,Sales!$D$3:$ABF$3,0))/V$2*INDEX(Usage!$D$5:$ABF$11,MATCH(UsagePerHour!$B$84,Usage!$C$5:$C$11,0),MATCH(UsagePerHour!V$4,Usage!$D$3:$ABF$3,0)),"")</f>
        <v>47.111740864006329</v>
      </c>
      <c r="W94" s="6">
        <f>IFERROR(INDEX(Sales!$D$5:$ABF$18,MATCH(UsagePerHour!$B94,Sales!$C$5:$C$18,0),MATCH(UsagePerHour!W$4,Sales!$D$3:$ABF$3,0))/W$2*INDEX(Usage!$D$5:$ABF$11,MATCH(UsagePerHour!$B$84,Usage!$C$5:$C$11,0),MATCH(UsagePerHour!W$4,Usage!$D$3:$ABF$3,0)),"")</f>
        <v>566.40980766511109</v>
      </c>
      <c r="X94" s="6">
        <f>IFERROR(INDEX(Sales!$D$5:$ABF$18,MATCH(UsagePerHour!$B94,Sales!$C$5:$C$18,0),MATCH(UsagePerHour!X$4,Sales!$D$3:$ABF$3,0))/X$2*INDEX(Usage!$D$5:$ABF$11,MATCH(UsagePerHour!$B$84,Usage!$C$5:$C$11,0),MATCH(UsagePerHour!X$4,Usage!$D$3:$ABF$3,0)),"")</f>
        <v>81.264670893929775</v>
      </c>
      <c r="Y94" s="6">
        <f>IFERROR(INDEX(Sales!$D$5:$ABF$18,MATCH(UsagePerHour!$B94,Sales!$C$5:$C$18,0),MATCH(UsagePerHour!Y$4,Sales!$D$3:$ABF$3,0))/Y$2*INDEX(Usage!$D$5:$ABF$11,MATCH(UsagePerHour!$B$84,Usage!$C$5:$C$11,0),MATCH(UsagePerHour!Y$4,Usage!$D$3:$ABF$3,0)),"")</f>
        <v>82.803444966777207</v>
      </c>
      <c r="Z94" s="6">
        <f>IFERROR(INDEX(Sales!$D$5:$ABF$18,MATCH(UsagePerHour!$B94,Sales!$C$5:$C$18,0),MATCH(UsagePerHour!Z$4,Sales!$D$3:$ABF$3,0))/Z$2*INDEX(Usage!$D$5:$ABF$11,MATCH(UsagePerHour!$B$84,Usage!$C$5:$C$11,0),MATCH(UsagePerHour!Z$4,Usage!$D$3:$ABF$3,0)),"")</f>
        <v>53.169021956087825</v>
      </c>
      <c r="AA94" s="6">
        <f>IFERROR(INDEX(Sales!$D$5:$ABF$18,MATCH(UsagePerHour!$B94,Sales!$C$5:$C$18,0),MATCH(UsagePerHour!AA$4,Sales!$D$3:$ABF$3,0))/AA$2*INDEX(Usage!$D$5:$ABF$11,MATCH(UsagePerHour!$B$84,Usage!$C$5:$C$11,0),MATCH(UsagePerHour!AA$4,Usage!$D$3:$ABF$3,0)),"")</f>
        <v>58.527090106264254</v>
      </c>
      <c r="AB94" s="6">
        <f>IFERROR(INDEX(Sales!$D$5:$ABF$18,MATCH(UsagePerHour!$B94,Sales!$C$5:$C$18,0),MATCH(UsagePerHour!AB$4,Sales!$D$3:$ABF$3,0))/AB$2*INDEX(Usage!$D$5:$ABF$11,MATCH(UsagePerHour!$B$84,Usage!$C$5:$C$11,0),MATCH(UsagePerHour!AB$4,Usage!$D$3:$ABF$3,0)),"")</f>
        <v>59.089830599048788</v>
      </c>
      <c r="AC94" s="6">
        <f>IFERROR(INDEX(Sales!$D$5:$ABF$18,MATCH(UsagePerHour!$B94,Sales!$C$5:$C$18,0),MATCH(UsagePerHour!AC$4,Sales!$D$3:$ABF$3,0))/AC$2*INDEX(Usage!$D$5:$ABF$11,MATCH(UsagePerHour!$B$84,Usage!$C$5:$C$11,0),MATCH(UsagePerHour!AC$4,Usage!$D$3:$ABF$3,0)),"")</f>
        <v>47.111740864006329</v>
      </c>
      <c r="AD94" s="6">
        <f>IFERROR(INDEX(Sales!$D$5:$ABF$18,MATCH(UsagePerHour!$B94,Sales!$C$5:$C$18,0),MATCH(UsagePerHour!AD$4,Sales!$D$3:$ABF$3,0))/AD$2*INDEX(Usage!$D$5:$ABF$11,MATCH(UsagePerHour!$B$84,Usage!$C$5:$C$11,0),MATCH(UsagePerHour!AD$4,Usage!$D$3:$ABF$3,0)),"")</f>
        <v>566.40980766511109</v>
      </c>
      <c r="AE94" s="6">
        <f>IFERROR(INDEX(Sales!$D$5:$ABF$18,MATCH(UsagePerHour!$B94,Sales!$C$5:$C$18,0),MATCH(UsagePerHour!AE$4,Sales!$D$3:$ABF$3,0))/AE$2*INDEX(Usage!$D$5:$ABF$11,MATCH(UsagePerHour!$B$84,Usage!$C$5:$C$11,0),MATCH(UsagePerHour!AE$4,Usage!$D$3:$ABF$3,0)),"")</f>
        <v>81.264670893929775</v>
      </c>
      <c r="AF94" s="6">
        <f>IFERROR(INDEX(Sales!$D$5:$ABF$18,MATCH(UsagePerHour!$B94,Sales!$C$5:$C$18,0),MATCH(UsagePerHour!AF$4,Sales!$D$3:$ABF$3,0))/AF$2*INDEX(Usage!$D$5:$ABF$11,MATCH(UsagePerHour!$B$84,Usage!$C$5:$C$11,0),MATCH(UsagePerHour!AF$4,Usage!$D$3:$ABF$3,0)),"")</f>
        <v>82.803444966777207</v>
      </c>
      <c r="AG94" s="6">
        <f>IFERROR(INDEX(Sales!$D$5:$ABF$18,MATCH(UsagePerHour!$B94,Sales!$C$5:$C$18,0),MATCH(UsagePerHour!AG$4,Sales!$D$3:$ABF$3,0))/AG$2*INDEX(Usage!$D$5:$ABF$11,MATCH(UsagePerHour!$B$84,Usage!$C$5:$C$11,0),MATCH(UsagePerHour!AG$4,Usage!$D$3:$ABF$3,0)),"")</f>
        <v>53.169021956087825</v>
      </c>
      <c r="AH94" s="6">
        <f>IFERROR(INDEX(Sales!$D$5:$ABF$18,MATCH(UsagePerHour!$B94,Sales!$C$5:$C$18,0),MATCH(UsagePerHour!AH$4,Sales!$D$3:$ABF$3,0))/AH$2*INDEX(Usage!$D$5:$ABF$11,MATCH(UsagePerHour!$B$84,Usage!$C$5:$C$11,0),MATCH(UsagePerHour!AH$4,Usage!$D$3:$ABF$3,0)),"")</f>
        <v>58.527090106264254</v>
      </c>
      <c r="AI94" s="6">
        <f>IFERROR(INDEX(Sales!$D$5:$ABF$18,MATCH(UsagePerHour!$B94,Sales!$C$5:$C$18,0),MATCH(UsagePerHour!AI$4,Sales!$D$3:$ABF$3,0))/AI$2*INDEX(Usage!$D$5:$ABF$11,MATCH(UsagePerHour!$B$84,Usage!$C$5:$C$11,0),MATCH(UsagePerHour!AI$4,Usage!$D$3:$ABF$3,0)),"")</f>
        <v>59.089830599048788</v>
      </c>
      <c r="AJ94" s="6">
        <f>IFERROR(INDEX(Sales!$D$5:$ABF$18,MATCH(UsagePerHour!$B94,Sales!$C$5:$C$18,0),MATCH(UsagePerHour!AJ$4,Sales!$D$3:$ABF$3,0))/AJ$2*INDEX(Usage!$D$5:$ABF$11,MATCH(UsagePerHour!$B$84,Usage!$C$5:$C$11,0),MATCH(UsagePerHour!AJ$4,Usage!$D$3:$ABF$3,0)),"")</f>
        <v>47.111740864006329</v>
      </c>
      <c r="AK94" s="6">
        <f>IFERROR(INDEX(Sales!$D$5:$ABF$18,MATCH(UsagePerHour!$B94,Sales!$C$5:$C$18,0),MATCH(UsagePerHour!AK$4,Sales!$D$3:$ABF$3,0))/AK$2*INDEX(Usage!$D$5:$ABF$11,MATCH(UsagePerHour!$B$84,Usage!$C$5:$C$11,0),MATCH(UsagePerHour!AK$4,Usage!$D$3:$ABF$3,0)),"")</f>
        <v>566.40980766511109</v>
      </c>
      <c r="AL94" s="6">
        <f>IFERROR(INDEX(Sales!$D$5:$ABF$18,MATCH(UsagePerHour!$B94,Sales!$C$5:$C$18,0),MATCH(UsagePerHour!AL$4,Sales!$D$3:$ABF$3,0))/AL$2*INDEX(Usage!$D$5:$ABF$11,MATCH(UsagePerHour!$B$84,Usage!$C$5:$C$11,0),MATCH(UsagePerHour!AL$4,Usage!$D$3:$ABF$3,0)),"")</f>
        <v>81.264670893929775</v>
      </c>
      <c r="AM94" s="6">
        <f>IFERROR(INDEX(Sales!$D$5:$ABF$18,MATCH(UsagePerHour!$B94,Sales!$C$5:$C$18,0),MATCH(UsagePerHour!AM$4,Sales!$D$3:$ABF$3,0))/AM$2*INDEX(Usage!$D$5:$ABF$11,MATCH(UsagePerHour!$B$84,Usage!$C$5:$C$11,0),MATCH(UsagePerHour!AM$4,Usage!$D$3:$ABF$3,0)),"")</f>
        <v>82.803444966777207</v>
      </c>
      <c r="AN94" s="6">
        <f>IFERROR(INDEX(Sales!$D$5:$ABF$18,MATCH(UsagePerHour!$B94,Sales!$C$5:$C$18,0),MATCH(UsagePerHour!AN$4,Sales!$D$3:$ABF$3,0))/AN$2*INDEX(Usage!$D$5:$ABF$11,MATCH(UsagePerHour!$B$84,Usage!$C$5:$C$11,0),MATCH(UsagePerHour!AN$4,Usage!$D$3:$ABF$3,0)),"")</f>
        <v>53.169021956087825</v>
      </c>
      <c r="AO94" s="6">
        <f>IFERROR(INDEX(Sales!$D$5:$ABF$18,MATCH(UsagePerHour!$B94,Sales!$C$5:$C$18,0),MATCH(UsagePerHour!AO$4,Sales!$D$3:$ABF$3,0))/AO$2*INDEX(Usage!$D$5:$ABF$11,MATCH(UsagePerHour!$B$84,Usage!$C$5:$C$11,0),MATCH(UsagePerHour!AO$4,Usage!$D$3:$ABF$3,0)),"")</f>
        <v>58.527090106264254</v>
      </c>
      <c r="AP94" s="6">
        <f>IFERROR(INDEX(Sales!$D$5:$ABF$18,MATCH(UsagePerHour!$B94,Sales!$C$5:$C$18,0),MATCH(UsagePerHour!AP$4,Sales!$D$3:$ABF$3,0))/AP$2*INDEX(Usage!$D$5:$ABF$11,MATCH(UsagePerHour!$B$84,Usage!$C$5:$C$11,0),MATCH(UsagePerHour!AP$4,Usage!$D$3:$ABF$3,0)),"")</f>
        <v>59.089830599048788</v>
      </c>
      <c r="AQ94" s="6">
        <f>IFERROR(INDEX(Sales!$D$5:$ABF$18,MATCH(UsagePerHour!$B94,Sales!$C$5:$C$18,0),MATCH(UsagePerHour!AQ$4,Sales!$D$3:$ABF$3,0))/AQ$2*INDEX(Usage!$D$5:$ABF$11,MATCH(UsagePerHour!$B$84,Usage!$C$5:$C$11,0),MATCH(UsagePerHour!AQ$4,Usage!$D$3:$ABF$3,0)),"")</f>
        <v>47.111740864006329</v>
      </c>
      <c r="AR94" s="6">
        <f>IFERROR(INDEX(Sales!$D$5:$ABF$18,MATCH(UsagePerHour!$B94,Sales!$C$5:$C$18,0),MATCH(UsagePerHour!AR$4,Sales!$D$3:$ABF$3,0))/AR$2*INDEX(Usage!$D$5:$ABF$11,MATCH(UsagePerHour!$B$84,Usage!$C$5:$C$11,0),MATCH(UsagePerHour!AR$4,Usage!$D$3:$ABF$3,0)),"")</f>
        <v>566.40980766511109</v>
      </c>
      <c r="AS94" s="6">
        <f>IFERROR(INDEX(Sales!$D$5:$ABF$18,MATCH(UsagePerHour!$B94,Sales!$C$5:$C$18,0),MATCH(UsagePerHour!AS$4,Sales!$D$3:$ABF$3,0))/AS$2*INDEX(Usage!$D$5:$ABF$11,MATCH(UsagePerHour!$B$84,Usage!$C$5:$C$11,0),MATCH(UsagePerHour!AS$4,Usage!$D$3:$ABF$3,0)),"")</f>
        <v>81.264670893929775</v>
      </c>
      <c r="AT94" s="6">
        <f>IFERROR(INDEX(Sales!$D$5:$ABF$18,MATCH(UsagePerHour!$B94,Sales!$C$5:$C$18,0),MATCH(UsagePerHour!AT$4,Sales!$D$3:$ABF$3,0))/AT$2*INDEX(Usage!$D$5:$ABF$11,MATCH(UsagePerHour!$B$84,Usage!$C$5:$C$11,0),MATCH(UsagePerHour!AT$4,Usage!$D$3:$ABF$3,0)),"")</f>
        <v>82.803444966777207</v>
      </c>
      <c r="AU94" s="6">
        <f>IFERROR(INDEX(Sales!$D$5:$ABF$18,MATCH(UsagePerHour!$B94,Sales!$C$5:$C$18,0),MATCH(UsagePerHour!AU$4,Sales!$D$3:$ABF$3,0))/AU$2*INDEX(Usage!$D$5:$ABF$11,MATCH(UsagePerHour!$B$84,Usage!$C$5:$C$11,0),MATCH(UsagePerHour!AU$4,Usage!$D$3:$ABF$3,0)),"")</f>
        <v>53.169021956087825</v>
      </c>
      <c r="AV94" s="6">
        <f>IFERROR(INDEX(Sales!$D$5:$ABF$18,MATCH(UsagePerHour!$B94,Sales!$C$5:$C$18,0),MATCH(UsagePerHour!AV$4,Sales!$D$3:$ABF$3,0))/AV$2*INDEX(Usage!$D$5:$ABF$11,MATCH(UsagePerHour!$B$84,Usage!$C$5:$C$11,0),MATCH(UsagePerHour!AV$4,Usage!$D$3:$ABF$3,0)),"")</f>
        <v>58.527090106264254</v>
      </c>
      <c r="AW94" s="6">
        <f>IFERROR(INDEX(Sales!$D$5:$ABF$18,MATCH(UsagePerHour!$B94,Sales!$C$5:$C$18,0),MATCH(UsagePerHour!AW$4,Sales!$D$3:$ABF$3,0))/AW$2*INDEX(Usage!$D$5:$ABF$11,MATCH(UsagePerHour!$B$84,Usage!$C$5:$C$11,0),MATCH(UsagePerHour!AW$4,Usage!$D$3:$ABF$3,0)),"")</f>
        <v>59.089830599048788</v>
      </c>
      <c r="AX94" s="6">
        <f>IFERROR(INDEX(Sales!$D$5:$ABF$18,MATCH(UsagePerHour!$B94,Sales!$C$5:$C$18,0),MATCH(UsagePerHour!AX$4,Sales!$D$3:$ABF$3,0))/AX$2*INDEX(Usage!$D$5:$ABF$11,MATCH(UsagePerHour!$B$84,Usage!$C$5:$C$11,0),MATCH(UsagePerHour!AX$4,Usage!$D$3:$ABF$3,0)),"")</f>
        <v>47.111740864006329</v>
      </c>
      <c r="AY94" s="6">
        <f>IFERROR(INDEX(Sales!$D$5:$ABF$18,MATCH(UsagePerHour!$B94,Sales!$C$5:$C$18,0),MATCH(UsagePerHour!AY$4,Sales!$D$3:$ABF$3,0))/AY$2*INDEX(Usage!$D$5:$ABF$11,MATCH(UsagePerHour!$B$84,Usage!$C$5:$C$11,0),MATCH(UsagePerHour!AY$4,Usage!$D$3:$ABF$3,0)),"")</f>
        <v>566.40980766511109</v>
      </c>
      <c r="AZ94" s="6">
        <f>IFERROR(INDEX(Sales!$D$5:$ABF$18,MATCH(UsagePerHour!$B94,Sales!$C$5:$C$18,0),MATCH(UsagePerHour!AZ$4,Sales!$D$3:$ABF$3,0))/AZ$2*INDEX(Usage!$D$5:$ABF$11,MATCH(UsagePerHour!$B$84,Usage!$C$5:$C$11,0),MATCH(UsagePerHour!AZ$4,Usage!$D$3:$ABF$3,0)),"")</f>
        <v>81.264670893929775</v>
      </c>
      <c r="BA94" s="6">
        <f>IFERROR(INDEX(Sales!$D$5:$ABF$18,MATCH(UsagePerHour!$B94,Sales!$C$5:$C$18,0),MATCH(UsagePerHour!BA$4,Sales!$D$3:$ABF$3,0))/BA$2*INDEX(Usage!$D$5:$ABF$11,MATCH(UsagePerHour!$B$84,Usage!$C$5:$C$11,0),MATCH(UsagePerHour!BA$4,Usage!$D$3:$ABF$3,0)),"")</f>
        <v>82.803444966777207</v>
      </c>
      <c r="BB94" s="6">
        <f>IFERROR(INDEX(Sales!$D$5:$ABF$18,MATCH(UsagePerHour!$B94,Sales!$C$5:$C$18,0),MATCH(UsagePerHour!BB$4,Sales!$D$3:$ABF$3,0))/BB$2*INDEX(Usage!$D$5:$ABF$11,MATCH(UsagePerHour!$B$84,Usage!$C$5:$C$11,0),MATCH(UsagePerHour!BB$4,Usage!$D$3:$ABF$3,0)),"")</f>
        <v>53.169021956087825</v>
      </c>
      <c r="BC94" s="6">
        <f>IFERROR(INDEX(Sales!$D$5:$ABF$18,MATCH(UsagePerHour!$B94,Sales!$C$5:$C$18,0),MATCH(UsagePerHour!BC$4,Sales!$D$3:$ABF$3,0))/BC$2*INDEX(Usage!$D$5:$ABF$11,MATCH(UsagePerHour!$B$84,Usage!$C$5:$C$11,0),MATCH(UsagePerHour!BC$4,Usage!$D$3:$ABF$3,0)),"")</f>
        <v>58.527090106264254</v>
      </c>
      <c r="BD94" s="6">
        <f>IFERROR(INDEX(Sales!$D$5:$ABF$18,MATCH(UsagePerHour!$B94,Sales!$C$5:$C$18,0),MATCH(UsagePerHour!BD$4,Sales!$D$3:$ABF$3,0))/BD$2*INDEX(Usage!$D$5:$ABF$11,MATCH(UsagePerHour!$B$84,Usage!$C$5:$C$11,0),MATCH(UsagePerHour!BD$4,Usage!$D$3:$ABF$3,0)),"")</f>
        <v>59.089830599048788</v>
      </c>
      <c r="BE94" s="6">
        <f>IFERROR(INDEX(Sales!$D$5:$ABF$18,MATCH(UsagePerHour!$B94,Sales!$C$5:$C$18,0),MATCH(UsagePerHour!BE$4,Sales!$D$3:$ABF$3,0))/BE$2*INDEX(Usage!$D$5:$ABF$11,MATCH(UsagePerHour!$B$84,Usage!$C$5:$C$11,0),MATCH(UsagePerHour!BE$4,Usage!$D$3:$ABF$3,0)),"")</f>
        <v>47.111740864006329</v>
      </c>
      <c r="BF94" s="6">
        <f>IFERROR(INDEX(Sales!$D$5:$ABF$18,MATCH(UsagePerHour!$B94,Sales!$C$5:$C$18,0),MATCH(UsagePerHour!BF$4,Sales!$D$3:$ABF$3,0))/BF$2*INDEX(Usage!$D$5:$ABF$11,MATCH(UsagePerHour!$B$84,Usage!$C$5:$C$11,0),MATCH(UsagePerHour!BF$4,Usage!$D$3:$ABF$3,0)),"")</f>
        <v>566.40980766511109</v>
      </c>
      <c r="BG94" s="6">
        <f>IFERROR(INDEX(Sales!$D$5:$ABF$18,MATCH(UsagePerHour!$B94,Sales!$C$5:$C$18,0),MATCH(UsagePerHour!BG$4,Sales!$D$3:$ABF$3,0))/BG$2*INDEX(Usage!$D$5:$ABF$11,MATCH(UsagePerHour!$B$84,Usage!$C$5:$C$11,0),MATCH(UsagePerHour!BG$4,Usage!$D$3:$ABF$3,0)),"")</f>
        <v>81.264670893929775</v>
      </c>
      <c r="BH94" s="6">
        <f>IFERROR(INDEX(Sales!$D$5:$ABF$18,MATCH(UsagePerHour!$B94,Sales!$C$5:$C$18,0),MATCH(UsagePerHour!BH$4,Sales!$D$3:$ABF$3,0))/BH$2*INDEX(Usage!$D$5:$ABF$11,MATCH(UsagePerHour!$B$84,Usage!$C$5:$C$11,0),MATCH(UsagePerHour!BH$4,Usage!$D$3:$ABF$3,0)),"")</f>
        <v>82.803444966777207</v>
      </c>
      <c r="BI94" s="6">
        <f>IFERROR(INDEX(Sales!$D$5:$ABF$18,MATCH(UsagePerHour!$B94,Sales!$C$5:$C$18,0),MATCH(UsagePerHour!BI$4,Sales!$D$3:$ABF$3,0))/BI$2*INDEX(Usage!$D$5:$ABF$11,MATCH(UsagePerHour!$B$84,Usage!$C$5:$C$11,0),MATCH(UsagePerHour!BI$4,Usage!$D$3:$ABF$3,0)),"")</f>
        <v>53.169021956087825</v>
      </c>
      <c r="BJ94" s="6">
        <f>IFERROR(INDEX(Sales!$D$5:$ABF$18,MATCH(UsagePerHour!$B94,Sales!$C$5:$C$18,0),MATCH(UsagePerHour!BJ$4,Sales!$D$3:$ABF$3,0))/BJ$2*INDEX(Usage!$D$5:$ABF$11,MATCH(UsagePerHour!$B$84,Usage!$C$5:$C$11,0),MATCH(UsagePerHour!BJ$4,Usage!$D$3:$ABF$3,0)),"")</f>
        <v>58.527090106264254</v>
      </c>
      <c r="BK94" s="6">
        <f>IFERROR(INDEX(Sales!$D$5:$ABF$18,MATCH(UsagePerHour!$B94,Sales!$C$5:$C$18,0),MATCH(UsagePerHour!BK$4,Sales!$D$3:$ABF$3,0))/BK$2*INDEX(Usage!$D$5:$ABF$11,MATCH(UsagePerHour!$B$84,Usage!$C$5:$C$11,0),MATCH(UsagePerHour!BK$4,Usage!$D$3:$ABF$3,0)),"")</f>
        <v>59.089830599048788</v>
      </c>
      <c r="BL94" s="6">
        <f>IFERROR(INDEX(Sales!$D$5:$ABF$18,MATCH(UsagePerHour!$B94,Sales!$C$5:$C$18,0),MATCH(UsagePerHour!BL$4,Sales!$D$3:$ABF$3,0))/BL$2*INDEX(Usage!$D$5:$ABF$11,MATCH(UsagePerHour!$B$84,Usage!$C$5:$C$11,0),MATCH(UsagePerHour!BL$4,Usage!$D$3:$ABF$3,0)),"")</f>
        <v>47.111740864006329</v>
      </c>
      <c r="BM94" s="6">
        <f>IFERROR(INDEX(Sales!$D$5:$ABF$18,MATCH(UsagePerHour!$B94,Sales!$C$5:$C$18,0),MATCH(UsagePerHour!BM$4,Sales!$D$3:$ABF$3,0))/BM$2*INDEX(Usage!$D$5:$ABF$11,MATCH(UsagePerHour!$B$84,Usage!$C$5:$C$11,0),MATCH(UsagePerHour!BM$4,Usage!$D$3:$ABF$3,0)),"")</f>
        <v>566.40980766511109</v>
      </c>
      <c r="BN94" s="6">
        <f>IFERROR(INDEX(Sales!$D$5:$ABF$18,MATCH(UsagePerHour!$B94,Sales!$C$5:$C$18,0),MATCH(UsagePerHour!BN$4,Sales!$D$3:$ABF$3,0))/BN$2*INDEX(Usage!$D$5:$ABF$11,MATCH(UsagePerHour!$B$84,Usage!$C$5:$C$11,0),MATCH(UsagePerHour!BN$4,Usage!$D$3:$ABF$3,0)),"")</f>
        <v>81.264670893929775</v>
      </c>
      <c r="BO94" s="6">
        <f>IFERROR(INDEX(Sales!$D$5:$ABF$18,MATCH(UsagePerHour!$B94,Sales!$C$5:$C$18,0),MATCH(UsagePerHour!BO$4,Sales!$D$3:$ABF$3,0))/BO$2*INDEX(Usage!$D$5:$ABF$11,MATCH(UsagePerHour!$B$84,Usage!$C$5:$C$11,0),MATCH(UsagePerHour!BO$4,Usage!$D$3:$ABF$3,0)),"")</f>
        <v>82.803444966777207</v>
      </c>
      <c r="BP94" s="6">
        <f>IFERROR(INDEX(Sales!$D$5:$ABF$18,MATCH(UsagePerHour!$B94,Sales!$C$5:$C$18,0),MATCH(UsagePerHour!BP$4,Sales!$D$3:$ABF$3,0))/BP$2*INDEX(Usage!$D$5:$ABF$11,MATCH(UsagePerHour!$B$84,Usage!$C$5:$C$11,0),MATCH(UsagePerHour!BP$4,Usage!$D$3:$ABF$3,0)),"")</f>
        <v>53.169021956087825</v>
      </c>
      <c r="BQ94" s="6">
        <f>IFERROR(INDEX(Sales!$D$5:$ABF$18,MATCH(UsagePerHour!$B94,Sales!$C$5:$C$18,0),MATCH(UsagePerHour!BQ$4,Sales!$D$3:$ABF$3,0))/BQ$2*INDEX(Usage!$D$5:$ABF$11,MATCH(UsagePerHour!$B$84,Usage!$C$5:$C$11,0),MATCH(UsagePerHour!BQ$4,Usage!$D$3:$ABF$3,0)),"")</f>
        <v>58.527090106264254</v>
      </c>
      <c r="BR94" s="6">
        <f>IFERROR(INDEX(Sales!$D$5:$ABF$18,MATCH(UsagePerHour!$B94,Sales!$C$5:$C$18,0),MATCH(UsagePerHour!BR$4,Sales!$D$3:$ABF$3,0))/BR$2*INDEX(Usage!$D$5:$ABF$11,MATCH(UsagePerHour!$B$84,Usage!$C$5:$C$11,0),MATCH(UsagePerHour!BR$4,Usage!$D$3:$ABF$3,0)),"")</f>
        <v>59.089830599048788</v>
      </c>
      <c r="BS94" s="6">
        <f>IFERROR(INDEX(Sales!$D$5:$ABF$18,MATCH(UsagePerHour!$B94,Sales!$C$5:$C$18,0),MATCH(UsagePerHour!BS$4,Sales!$D$3:$ABF$3,0))/BS$2*INDEX(Usage!$D$5:$ABF$11,MATCH(UsagePerHour!$B$84,Usage!$C$5:$C$11,0),MATCH(UsagePerHour!BS$4,Usage!$D$3:$ABF$3,0)),"")</f>
        <v>47.111740864006329</v>
      </c>
      <c r="BT94" s="6">
        <f>IFERROR(INDEX(Sales!$D$5:$ABF$18,MATCH(UsagePerHour!$B94,Sales!$C$5:$C$18,0),MATCH(UsagePerHour!BT$4,Sales!$D$3:$ABF$3,0))/BT$2*INDEX(Usage!$D$5:$ABF$11,MATCH(UsagePerHour!$B$84,Usage!$C$5:$C$11,0),MATCH(UsagePerHour!BT$4,Usage!$D$3:$ABF$3,0)),"")</f>
        <v>566.40980766511109</v>
      </c>
      <c r="BU94" s="6">
        <f>IFERROR(INDEX(Sales!$D$5:$ABF$18,MATCH(UsagePerHour!$B94,Sales!$C$5:$C$18,0),MATCH(UsagePerHour!BU$4,Sales!$D$3:$ABF$3,0))/BU$2*INDEX(Usage!$D$5:$ABF$11,MATCH(UsagePerHour!$B$84,Usage!$C$5:$C$11,0),MATCH(UsagePerHour!BU$4,Usage!$D$3:$ABF$3,0)),"")</f>
        <v>81.264670893929775</v>
      </c>
      <c r="BV94" s="6">
        <f>IFERROR(INDEX(Sales!$D$5:$ABF$18,MATCH(UsagePerHour!$B94,Sales!$C$5:$C$18,0),MATCH(UsagePerHour!BV$4,Sales!$D$3:$ABF$3,0))/BV$2*INDEX(Usage!$D$5:$ABF$11,MATCH(UsagePerHour!$B$84,Usage!$C$5:$C$11,0),MATCH(UsagePerHour!BV$4,Usage!$D$3:$ABF$3,0)),"")</f>
        <v>82.803444966777207</v>
      </c>
      <c r="BW94" s="6">
        <f>IFERROR(INDEX(Sales!$D$5:$ABF$18,MATCH(UsagePerHour!$B94,Sales!$C$5:$C$18,0),MATCH(UsagePerHour!BW$4,Sales!$D$3:$ABF$3,0))/BW$2*INDEX(Usage!$D$5:$ABF$11,MATCH(UsagePerHour!$B$84,Usage!$C$5:$C$11,0),MATCH(UsagePerHour!BW$4,Usage!$D$3:$ABF$3,0)),"")</f>
        <v>53.169021956087825</v>
      </c>
      <c r="BX94" s="6">
        <f>IFERROR(INDEX(Sales!$D$5:$ABF$18,MATCH(UsagePerHour!$B94,Sales!$C$5:$C$18,0),MATCH(UsagePerHour!BX$4,Sales!$D$3:$ABF$3,0))/BX$2*INDEX(Usage!$D$5:$ABF$11,MATCH(UsagePerHour!$B$84,Usage!$C$5:$C$11,0),MATCH(UsagePerHour!BX$4,Usage!$D$3:$ABF$3,0)),"")</f>
        <v>58.527090106264254</v>
      </c>
      <c r="BY94" s="6">
        <f>IFERROR(INDEX(Sales!$D$5:$ABF$18,MATCH(UsagePerHour!$B94,Sales!$C$5:$C$18,0),MATCH(UsagePerHour!BY$4,Sales!$D$3:$ABF$3,0))/BY$2*INDEX(Usage!$D$5:$ABF$11,MATCH(UsagePerHour!$B$84,Usage!$C$5:$C$11,0),MATCH(UsagePerHour!BY$4,Usage!$D$3:$ABF$3,0)),"")</f>
        <v>59.089830599048788</v>
      </c>
      <c r="BZ94" s="6">
        <f>IFERROR(INDEX(Sales!$D$5:$ABF$18,MATCH(UsagePerHour!$B94,Sales!$C$5:$C$18,0),MATCH(UsagePerHour!BZ$4,Sales!$D$3:$ABF$3,0))/BZ$2*INDEX(Usage!$D$5:$ABF$11,MATCH(UsagePerHour!$B$84,Usage!$C$5:$C$11,0),MATCH(UsagePerHour!BZ$4,Usage!$D$3:$ABF$3,0)),"")</f>
        <v>47.111740864006329</v>
      </c>
      <c r="CA94" s="6">
        <f>IFERROR(INDEX(Sales!$D$5:$ABF$18,MATCH(UsagePerHour!$B94,Sales!$C$5:$C$18,0),MATCH(UsagePerHour!CA$4,Sales!$D$3:$ABF$3,0))/CA$2*INDEX(Usage!$D$5:$ABF$11,MATCH(UsagePerHour!$B$84,Usage!$C$5:$C$11,0),MATCH(UsagePerHour!CA$4,Usage!$D$3:$ABF$3,0)),"")</f>
        <v>566.40980766511109</v>
      </c>
      <c r="CB94" s="6">
        <f>IFERROR(INDEX(Sales!$D$5:$ABF$18,MATCH(UsagePerHour!$B94,Sales!$C$5:$C$18,0),MATCH(UsagePerHour!CB$4,Sales!$D$3:$ABF$3,0))/CB$2*INDEX(Usage!$D$5:$ABF$11,MATCH(UsagePerHour!$B$84,Usage!$C$5:$C$11,0),MATCH(UsagePerHour!CB$4,Usage!$D$3:$ABF$3,0)),"")</f>
        <v>81.264670893929775</v>
      </c>
      <c r="CC94" s="6">
        <f>IFERROR(INDEX(Sales!$D$5:$ABF$18,MATCH(UsagePerHour!$B94,Sales!$C$5:$C$18,0),MATCH(UsagePerHour!CC$4,Sales!$D$3:$ABF$3,0))/CC$2*INDEX(Usage!$D$5:$ABF$11,MATCH(UsagePerHour!$B$84,Usage!$C$5:$C$11,0),MATCH(UsagePerHour!CC$4,Usage!$D$3:$ABF$3,0)),"")</f>
        <v>82.803444966777207</v>
      </c>
      <c r="CD94" s="6">
        <f>IFERROR(INDEX(Sales!$D$5:$ABF$18,MATCH(UsagePerHour!$B94,Sales!$C$5:$C$18,0),MATCH(UsagePerHour!CD$4,Sales!$D$3:$ABF$3,0))/CD$2*INDEX(Usage!$D$5:$ABF$11,MATCH(UsagePerHour!$B$84,Usage!$C$5:$C$11,0),MATCH(UsagePerHour!CD$4,Usage!$D$3:$ABF$3,0)),"")</f>
        <v>53.169021956087825</v>
      </c>
      <c r="CE94" s="6">
        <f>IFERROR(INDEX(Sales!$D$5:$ABF$18,MATCH(UsagePerHour!$B94,Sales!$C$5:$C$18,0),MATCH(UsagePerHour!CE$4,Sales!$D$3:$ABF$3,0))/CE$2*INDEX(Usage!$D$5:$ABF$11,MATCH(UsagePerHour!$B$84,Usage!$C$5:$C$11,0),MATCH(UsagePerHour!CE$4,Usage!$D$3:$ABF$3,0)),"")</f>
        <v>58.527090106264254</v>
      </c>
      <c r="CF94" s="6">
        <f>IFERROR(INDEX(Sales!$D$5:$ABF$18,MATCH(UsagePerHour!$B94,Sales!$C$5:$C$18,0),MATCH(UsagePerHour!CF$4,Sales!$D$3:$ABF$3,0))/CF$2*INDEX(Usage!$D$5:$ABF$11,MATCH(UsagePerHour!$B$84,Usage!$C$5:$C$11,0),MATCH(UsagePerHour!CF$4,Usage!$D$3:$ABF$3,0)),"")</f>
        <v>59.089830599048788</v>
      </c>
      <c r="CG94" s="6">
        <f>IFERROR(INDEX(Sales!$D$5:$ABF$18,MATCH(UsagePerHour!$B94,Sales!$C$5:$C$18,0),MATCH(UsagePerHour!CG$4,Sales!$D$3:$ABF$3,0))/CG$2*INDEX(Usage!$D$5:$ABF$11,MATCH(UsagePerHour!$B$84,Usage!$C$5:$C$11,0),MATCH(UsagePerHour!CG$4,Usage!$D$3:$ABF$3,0)),"")</f>
        <v>47.111740864006329</v>
      </c>
      <c r="CH94" s="6">
        <f>IFERROR(INDEX(Sales!$D$5:$ABF$18,MATCH(UsagePerHour!$B94,Sales!$C$5:$C$18,0),MATCH(UsagePerHour!CH$4,Sales!$D$3:$ABF$3,0))/CH$2*INDEX(Usage!$D$5:$ABF$11,MATCH(UsagePerHour!$B$84,Usage!$C$5:$C$11,0),MATCH(UsagePerHour!CH$4,Usage!$D$3:$ABF$3,0)),"")</f>
        <v>566.40980766511109</v>
      </c>
      <c r="CI94" s="6">
        <f>IFERROR(INDEX(Sales!$D$5:$ABF$18,MATCH(UsagePerHour!$B94,Sales!$C$5:$C$18,0),MATCH(UsagePerHour!CI$4,Sales!$D$3:$ABF$3,0))/CI$2*INDEX(Usage!$D$5:$ABF$11,MATCH(UsagePerHour!$B$84,Usage!$C$5:$C$11,0),MATCH(UsagePerHour!CI$4,Usage!$D$3:$ABF$3,0)),"")</f>
        <v>81.264670893929775</v>
      </c>
      <c r="CJ94" s="6">
        <f>IFERROR(INDEX(Sales!$D$5:$ABF$18,MATCH(UsagePerHour!$B94,Sales!$C$5:$C$18,0),MATCH(UsagePerHour!CJ$4,Sales!$D$3:$ABF$3,0))/CJ$2*INDEX(Usage!$D$5:$ABF$11,MATCH(UsagePerHour!$B$84,Usage!$C$5:$C$11,0),MATCH(UsagePerHour!CJ$4,Usage!$D$3:$ABF$3,0)),"")</f>
        <v>82.803444966777207</v>
      </c>
      <c r="CK94" s="6">
        <f>IFERROR(INDEX(Sales!$D$5:$ABF$18,MATCH(UsagePerHour!$B94,Sales!$C$5:$C$18,0),MATCH(UsagePerHour!CK$4,Sales!$D$3:$ABF$3,0))/CK$2*INDEX(Usage!$D$5:$ABF$11,MATCH(UsagePerHour!$B$84,Usage!$C$5:$C$11,0),MATCH(UsagePerHour!CK$4,Usage!$D$3:$ABF$3,0)),"")</f>
        <v>53.169021956087825</v>
      </c>
      <c r="CL94" s="6">
        <f>IFERROR(INDEX(Sales!$D$5:$ABF$18,MATCH(UsagePerHour!$B94,Sales!$C$5:$C$18,0),MATCH(UsagePerHour!CL$4,Sales!$D$3:$ABF$3,0))/CL$2*INDEX(Usage!$D$5:$ABF$11,MATCH(UsagePerHour!$B$84,Usage!$C$5:$C$11,0),MATCH(UsagePerHour!CL$4,Usage!$D$3:$ABF$3,0)),"")</f>
        <v>58.527090106264254</v>
      </c>
      <c r="CM94" s="6">
        <f>IFERROR(INDEX(Sales!$D$5:$ABF$18,MATCH(UsagePerHour!$B94,Sales!$C$5:$C$18,0),MATCH(UsagePerHour!CM$4,Sales!$D$3:$ABF$3,0))/CM$2*INDEX(Usage!$D$5:$ABF$11,MATCH(UsagePerHour!$B$84,Usage!$C$5:$C$11,0),MATCH(UsagePerHour!CM$4,Usage!$D$3:$ABF$3,0)),"")</f>
        <v>59.089830599048788</v>
      </c>
      <c r="CN94" s="6">
        <f>IFERROR(INDEX(Sales!$D$5:$ABF$18,MATCH(UsagePerHour!$B94,Sales!$C$5:$C$18,0),MATCH(UsagePerHour!CN$4,Sales!$D$3:$ABF$3,0))/CN$2*INDEX(Usage!$D$5:$ABF$11,MATCH(UsagePerHour!$B$84,Usage!$C$5:$C$11,0),MATCH(UsagePerHour!CN$4,Usage!$D$3:$ABF$3,0)),"")</f>
        <v>47.111740864006329</v>
      </c>
      <c r="CO94" s="6">
        <f>IFERROR(INDEX(Sales!$D$5:$ABF$18,MATCH(UsagePerHour!$B94,Sales!$C$5:$C$18,0),MATCH(UsagePerHour!CO$4,Sales!$D$3:$ABF$3,0))/CO$2*INDEX(Usage!$D$5:$ABF$11,MATCH(UsagePerHour!$B$84,Usage!$C$5:$C$11,0),MATCH(UsagePerHour!CO$4,Usage!$D$3:$ABF$3,0)),"")</f>
        <v>566.40980766511109</v>
      </c>
      <c r="CP94" s="6">
        <f>IFERROR(INDEX(Sales!$D$5:$ABF$18,MATCH(UsagePerHour!$B94,Sales!$C$5:$C$18,0),MATCH(UsagePerHour!CP$4,Sales!$D$3:$ABF$3,0))/CP$2*INDEX(Usage!$D$5:$ABF$11,MATCH(UsagePerHour!$B$84,Usage!$C$5:$C$11,0),MATCH(UsagePerHour!CP$4,Usage!$D$3:$ABF$3,0)),"")</f>
        <v>81.264670893929775</v>
      </c>
      <c r="CQ94" s="6">
        <f>IFERROR(INDEX(Sales!$D$5:$ABF$18,MATCH(UsagePerHour!$B94,Sales!$C$5:$C$18,0),MATCH(UsagePerHour!CQ$4,Sales!$D$3:$ABF$3,0))/CQ$2*INDEX(Usage!$D$5:$ABF$11,MATCH(UsagePerHour!$B$84,Usage!$C$5:$C$11,0),MATCH(UsagePerHour!CQ$4,Usage!$D$3:$ABF$3,0)),"")</f>
        <v>82.803444966777207</v>
      </c>
      <c r="CR94" s="6">
        <f>IFERROR(INDEX(Sales!$D$5:$ABF$18,MATCH(UsagePerHour!$B94,Sales!$C$5:$C$18,0),MATCH(UsagePerHour!CR$4,Sales!$D$3:$ABF$3,0))/CR$2*INDEX(Usage!$D$5:$ABF$11,MATCH(UsagePerHour!$B$84,Usage!$C$5:$C$11,0),MATCH(UsagePerHour!CR$4,Usage!$D$3:$ABF$3,0)),"")</f>
        <v>53.169021956087825</v>
      </c>
      <c r="CS94" s="6">
        <f>IFERROR(INDEX(Sales!$D$5:$ABF$18,MATCH(UsagePerHour!$B94,Sales!$C$5:$C$18,0),MATCH(UsagePerHour!CS$4,Sales!$D$3:$ABF$3,0))/CS$2*INDEX(Usage!$D$5:$ABF$11,MATCH(UsagePerHour!$B$84,Usage!$C$5:$C$11,0),MATCH(UsagePerHour!CS$4,Usage!$D$3:$ABF$3,0)),"")</f>
        <v>58.527090106264254</v>
      </c>
      <c r="CT94" s="6">
        <f>IFERROR(INDEX(Sales!$D$5:$ABF$18,MATCH(UsagePerHour!$B94,Sales!$C$5:$C$18,0),MATCH(UsagePerHour!CT$4,Sales!$D$3:$ABF$3,0))/CT$2*INDEX(Usage!$D$5:$ABF$11,MATCH(UsagePerHour!$B$84,Usage!$C$5:$C$11,0),MATCH(UsagePerHour!CT$4,Usage!$D$3:$ABF$3,0)),"")</f>
        <v>59.089830599048788</v>
      </c>
      <c r="CU94" s="6">
        <f>IFERROR(INDEX(Sales!$D$5:$ABF$18,MATCH(UsagePerHour!$B94,Sales!$C$5:$C$18,0),MATCH(UsagePerHour!CU$4,Sales!$D$3:$ABF$3,0))/CU$2*INDEX(Usage!$D$5:$ABF$11,MATCH(UsagePerHour!$B$84,Usage!$C$5:$C$11,0),MATCH(UsagePerHour!CU$4,Usage!$D$3:$ABF$3,0)),"")</f>
        <v>47.111740864006329</v>
      </c>
      <c r="CV94" s="6">
        <f>IFERROR(INDEX(Sales!$D$5:$ABF$18,MATCH(UsagePerHour!$B94,Sales!$C$5:$C$18,0),MATCH(UsagePerHour!CV$4,Sales!$D$3:$ABF$3,0))/CV$2*INDEX(Usage!$D$5:$ABF$11,MATCH(UsagePerHour!$B$84,Usage!$C$5:$C$11,0),MATCH(UsagePerHour!CV$4,Usage!$D$3:$ABF$3,0)),"")</f>
        <v>566.40980766511109</v>
      </c>
      <c r="CW94" s="6">
        <f>IFERROR(INDEX(Sales!$D$5:$ABF$18,MATCH(UsagePerHour!$B94,Sales!$C$5:$C$18,0),MATCH(UsagePerHour!CW$4,Sales!$D$3:$ABF$3,0))/CW$2*INDEX(Usage!$D$5:$ABF$11,MATCH(UsagePerHour!$B$84,Usage!$C$5:$C$11,0),MATCH(UsagePerHour!CW$4,Usage!$D$3:$ABF$3,0)),"")</f>
        <v>81.264670893929775</v>
      </c>
      <c r="CX94" s="6">
        <f>IFERROR(INDEX(Sales!$D$5:$ABF$18,MATCH(UsagePerHour!$B94,Sales!$C$5:$C$18,0),MATCH(UsagePerHour!CX$4,Sales!$D$3:$ABF$3,0))/CX$2*INDEX(Usage!$D$5:$ABF$11,MATCH(UsagePerHour!$B$84,Usage!$C$5:$C$11,0),MATCH(UsagePerHour!CX$4,Usage!$D$3:$ABF$3,0)),"")</f>
        <v>82.803444966777207</v>
      </c>
      <c r="CY94" s="6">
        <f>IFERROR(INDEX(Sales!$D$5:$ABF$18,MATCH(UsagePerHour!$B94,Sales!$C$5:$C$18,0),MATCH(UsagePerHour!CY$4,Sales!$D$3:$ABF$3,0))/CY$2*INDEX(Usage!$D$5:$ABF$11,MATCH(UsagePerHour!$B$84,Usage!$C$5:$C$11,0),MATCH(UsagePerHour!CY$4,Usage!$D$3:$ABF$3,0)),"")</f>
        <v>53.169021956087825</v>
      </c>
      <c r="CZ94" s="6">
        <f>IFERROR(INDEX(Sales!$D$5:$ABF$18,MATCH(UsagePerHour!$B94,Sales!$C$5:$C$18,0),MATCH(UsagePerHour!CZ$4,Sales!$D$3:$ABF$3,0))/CZ$2*INDEX(Usage!$D$5:$ABF$11,MATCH(UsagePerHour!$B$84,Usage!$C$5:$C$11,0),MATCH(UsagePerHour!CZ$4,Usage!$D$3:$ABF$3,0)),"")</f>
        <v>58.527090106264254</v>
      </c>
      <c r="DA94" s="6">
        <f>IFERROR(INDEX(Sales!$D$5:$ABF$18,MATCH(UsagePerHour!$B94,Sales!$C$5:$C$18,0),MATCH(UsagePerHour!DA$4,Sales!$D$3:$ABF$3,0))/DA$2*INDEX(Usage!$D$5:$ABF$11,MATCH(UsagePerHour!$B$84,Usage!$C$5:$C$11,0),MATCH(UsagePerHour!DA$4,Usage!$D$3:$ABF$3,0)),"")</f>
        <v>70.737916167664679</v>
      </c>
      <c r="DB94" s="6">
        <f>IFERROR(INDEX(Sales!$D$5:$ABF$18,MATCH(UsagePerHour!$B94,Sales!$C$5:$C$18,0),MATCH(UsagePerHour!DB$4,Sales!$D$3:$ABF$3,0))/DB$2*INDEX(Usage!$D$5:$ABF$11,MATCH(UsagePerHour!$B$84,Usage!$C$5:$C$11,0),MATCH(UsagePerHour!DB$4,Usage!$D$3:$ABF$3,0)),"")</f>
        <v>73.685922897229872</v>
      </c>
      <c r="DC94" s="6">
        <f>IFERROR(INDEX(Sales!$D$5:$ABF$18,MATCH(UsagePerHour!$B94,Sales!$C$5:$C$18,0),MATCH(UsagePerHour!DC$4,Sales!$D$3:$ABF$3,0))/DC$2*INDEX(Usage!$D$5:$ABF$11,MATCH(UsagePerHour!$B$84,Usage!$C$5:$C$11,0),MATCH(UsagePerHour!DC$4,Usage!$D$3:$ABF$3,0)),"")</f>
        <v>232.87227059506441</v>
      </c>
      <c r="DD94" s="6">
        <f>IFERROR(INDEX(Sales!$D$5:$ABF$18,MATCH(UsagePerHour!$B94,Sales!$C$5:$C$18,0),MATCH(UsagePerHour!DD$4,Sales!$D$3:$ABF$3,0))/DD$2*INDEX(Usage!$D$5:$ABF$11,MATCH(UsagePerHour!$B$84,Usage!$C$5:$C$11,0),MATCH(UsagePerHour!DD$4,Usage!$D$3:$ABF$3,0)),"")</f>
        <v>58.815755848692376</v>
      </c>
      <c r="DE94" s="6">
        <f>IFERROR(INDEX(Sales!$D$5:$ABF$18,MATCH(UsagePerHour!$B94,Sales!$C$5:$C$18,0),MATCH(UsagePerHour!DE$4,Sales!$D$3:$ABF$3,0))/DE$2*INDEX(Usage!$D$5:$ABF$11,MATCH(UsagePerHour!$B$84,Usage!$C$5:$C$11,0),MATCH(UsagePerHour!DE$4,Usage!$D$3:$ABF$3,0)),"")</f>
        <v>64.258457724633445</v>
      </c>
      <c r="DF94" s="6">
        <f>IFERROR(INDEX(Sales!$D$5:$ABF$18,MATCH(UsagePerHour!$B94,Sales!$C$5:$C$18,0),MATCH(UsagePerHour!DF$4,Sales!$D$3:$ABF$3,0))/DF$2*INDEX(Usage!$D$5:$ABF$11,MATCH(UsagePerHour!$B$84,Usage!$C$5:$C$11,0),MATCH(UsagePerHour!DF$4,Usage!$D$3:$ABF$3,0)),"")</f>
        <v>61.252096069292421</v>
      </c>
      <c r="DG94" s="6">
        <f>IFERROR(INDEX(Sales!$D$5:$ABF$18,MATCH(UsagePerHour!$B94,Sales!$C$5:$C$18,0),MATCH(UsagePerHour!DG$4,Sales!$D$3:$ABF$3,0))/DG$2*INDEX(Usage!$D$5:$ABF$11,MATCH(UsagePerHour!$B$84,Usage!$C$5:$C$11,0),MATCH(UsagePerHour!DG$4,Usage!$D$3:$ABF$3,0)),"")</f>
        <v>27.044618057168339</v>
      </c>
      <c r="DH94" s="6">
        <f>IFERROR(INDEX(Sales!$D$5:$ABF$18,MATCH(UsagePerHour!$B94,Sales!$C$5:$C$18,0),MATCH(UsagePerHour!DH$4,Sales!$D$3:$ABF$3,0))/DH$2*INDEX(Usage!$D$5:$ABF$11,MATCH(UsagePerHour!$B$84,Usage!$C$5:$C$11,0),MATCH(UsagePerHour!DH$4,Usage!$D$3:$ABF$3,0)),"")</f>
        <v>75.836706073737503</v>
      </c>
      <c r="DI94" s="6">
        <f>IFERROR(INDEX(Sales!$D$5:$ABF$18,MATCH(UsagePerHour!$B94,Sales!$C$5:$C$18,0),MATCH(UsagePerHour!DI$4,Sales!$D$3:$ABF$3,0))/DI$2*INDEX(Usage!$D$5:$ABF$11,MATCH(UsagePerHour!$B$84,Usage!$C$5:$C$11,0),MATCH(UsagePerHour!DI$4,Usage!$D$3:$ABF$3,0)),"")</f>
        <v>39.823958008598375</v>
      </c>
      <c r="DJ94" s="6">
        <f>IFERROR(INDEX(Sales!$D$5:$ABF$18,MATCH(UsagePerHour!$B94,Sales!$C$5:$C$18,0),MATCH(UsagePerHour!DJ$4,Sales!$D$3:$ABF$3,0))/DJ$2*INDEX(Usage!$D$5:$ABF$11,MATCH(UsagePerHour!$B$84,Usage!$C$5:$C$11,0),MATCH(UsagePerHour!DJ$4,Usage!$D$3:$ABF$3,0)),"")</f>
        <v>337.71178424287706</v>
      </c>
      <c r="DK94" s="6">
        <f>IFERROR(INDEX(Sales!$D$5:$ABF$18,MATCH(UsagePerHour!$B94,Sales!$C$5:$C$18,0),MATCH(UsagePerHour!DK$4,Sales!$D$3:$ABF$3,0))/DK$2*INDEX(Usage!$D$5:$ABF$11,MATCH(UsagePerHour!$B$84,Usage!$C$5:$C$11,0),MATCH(UsagePerHour!DK$4,Usage!$D$3:$ABF$3,0)),"")</f>
        <v>31.538560035803304</v>
      </c>
      <c r="DL94" s="6">
        <f>IFERROR(INDEX(Sales!$D$5:$ABF$18,MATCH(UsagePerHour!$B94,Sales!$C$5:$C$18,0),MATCH(UsagePerHour!DL$4,Sales!$D$3:$ABF$3,0))/DL$2*INDEX(Usage!$D$5:$ABF$11,MATCH(UsagePerHour!$B$84,Usage!$C$5:$C$11,0),MATCH(UsagePerHour!DL$4,Usage!$D$3:$ABF$3,0)),"")</f>
        <v>70.220689739798388</v>
      </c>
      <c r="DM94" s="6">
        <f>IFERROR(INDEX(Sales!$D$5:$ABF$18,MATCH(UsagePerHour!$B94,Sales!$C$5:$C$18,0),MATCH(UsagePerHour!DM$4,Sales!$D$3:$ABF$3,0))/DM$2*INDEX(Usage!$D$5:$ABF$11,MATCH(UsagePerHour!$B$84,Usage!$C$5:$C$11,0),MATCH(UsagePerHour!DM$4,Usage!$D$3:$ABF$3,0)),"")</f>
        <v>52.739726027397261</v>
      </c>
      <c r="DN94" s="6">
        <f>IFERROR(INDEX(Sales!$D$5:$ABF$18,MATCH(UsagePerHour!$B94,Sales!$C$5:$C$18,0),MATCH(UsagePerHour!DN$4,Sales!$D$3:$ABF$3,0))/DN$2*INDEX(Usage!$D$5:$ABF$11,MATCH(UsagePerHour!$B$84,Usage!$C$5:$C$11,0),MATCH(UsagePerHour!DN$4,Usage!$D$3:$ABF$3,0)),"")</f>
        <v>20.45964882399393</v>
      </c>
      <c r="DO94" s="6">
        <f>IFERROR(INDEX(Sales!$D$5:$ABF$18,MATCH(UsagePerHour!$B94,Sales!$C$5:$C$18,0),MATCH(UsagePerHour!DO$4,Sales!$D$3:$ABF$3,0))/DO$2*INDEX(Usage!$D$5:$ABF$11,MATCH(UsagePerHour!$B$84,Usage!$C$5:$C$11,0),MATCH(UsagePerHour!DO$4,Usage!$D$3:$ABF$3,0)),"")</f>
        <v>25.280012615763969</v>
      </c>
      <c r="DP94" s="6">
        <f>IFERROR(INDEX(Sales!$D$5:$ABF$18,MATCH(UsagePerHour!$B94,Sales!$C$5:$C$18,0),MATCH(UsagePerHour!DP$4,Sales!$D$3:$ABF$3,0))/DP$2*INDEX(Usage!$D$5:$ABF$11,MATCH(UsagePerHour!$B$84,Usage!$C$5:$C$11,0),MATCH(UsagePerHour!DP$4,Usage!$D$3:$ABF$3,0)),"")</f>
        <v>32.969304395336749</v>
      </c>
      <c r="DQ94" s="6">
        <f>IFERROR(INDEX(Sales!$D$5:$ABF$18,MATCH(UsagePerHour!$B94,Sales!$C$5:$C$18,0),MATCH(UsagePerHour!DQ$4,Sales!$D$3:$ABF$3,0))/DQ$2*INDEX(Usage!$D$5:$ABF$11,MATCH(UsagePerHour!$B$84,Usage!$C$5:$C$11,0),MATCH(UsagePerHour!DQ$4,Usage!$D$3:$ABF$3,0)),"")</f>
        <v>377.79681806162586</v>
      </c>
      <c r="DR94" s="6">
        <f>IFERROR(INDEX(Sales!$D$5:$ABF$18,MATCH(UsagePerHour!$B94,Sales!$C$5:$C$18,0),MATCH(UsagePerHour!DR$4,Sales!$D$3:$ABF$3,0))/DR$2*INDEX(Usage!$D$5:$ABF$11,MATCH(UsagePerHour!$B$84,Usage!$C$5:$C$11,0),MATCH(UsagePerHour!DR$4,Usage!$D$3:$ABF$3,0)),"")</f>
        <v>28.686339768668656</v>
      </c>
      <c r="DS94" s="6">
        <f>IFERROR(INDEX(Sales!$D$5:$ABF$18,MATCH(UsagePerHour!$B94,Sales!$C$5:$C$18,0),MATCH(UsagePerHour!DS$4,Sales!$D$3:$ABF$3,0))/DS$2*INDEX(Usage!$D$5:$ABF$11,MATCH(UsagePerHour!$B$84,Usage!$C$5:$C$11,0),MATCH(UsagePerHour!DS$4,Usage!$D$3:$ABF$3,0)),"")</f>
        <v>82.236287195929918</v>
      </c>
      <c r="DT94" s="6">
        <f>IFERROR(INDEX(Sales!$D$5:$ABF$18,MATCH(UsagePerHour!$B94,Sales!$C$5:$C$18,0),MATCH(UsagePerHour!DT$4,Sales!$D$3:$ABF$3,0))/DT$2*INDEX(Usage!$D$5:$ABF$11,MATCH(UsagePerHour!$B$84,Usage!$C$5:$C$11,0),MATCH(UsagePerHour!DT$4,Usage!$D$3:$ABF$3,0)),"")</f>
        <v>87.316281925343802</v>
      </c>
      <c r="DU94" s="6">
        <f>IFERROR(INDEX(Sales!$D$5:$ABF$18,MATCH(UsagePerHour!$B94,Sales!$C$5:$C$18,0),MATCH(UsagePerHour!DU$4,Sales!$D$3:$ABF$3,0))/DU$2*INDEX(Usage!$D$5:$ABF$11,MATCH(UsagePerHour!$B$84,Usage!$C$5:$C$11,0),MATCH(UsagePerHour!DU$4,Usage!$D$3:$ABF$3,0)),"")</f>
        <v>26.575692654054251</v>
      </c>
      <c r="DV94" s="6">
        <f>IFERROR(INDEX(Sales!$D$5:$ABF$18,MATCH(UsagePerHour!$B94,Sales!$C$5:$C$18,0),MATCH(UsagePerHour!DV$4,Sales!$D$3:$ABF$3,0))/DV$2*INDEX(Usage!$D$5:$ABF$11,MATCH(UsagePerHour!$B$84,Usage!$C$5:$C$11,0),MATCH(UsagePerHour!DV$4,Usage!$D$3:$ABF$3,0)),"")</f>
        <v>50.440592592592594</v>
      </c>
      <c r="DW94" s="6">
        <f>IFERROR(INDEX(Sales!$D$5:$ABF$18,MATCH(UsagePerHour!$B94,Sales!$C$5:$C$18,0),MATCH(UsagePerHour!DW$4,Sales!$D$3:$ABF$3,0))/DW$2*INDEX(Usage!$D$5:$ABF$11,MATCH(UsagePerHour!$B$84,Usage!$C$5:$C$11,0),MATCH(UsagePerHour!DW$4,Usage!$D$3:$ABF$3,0)),"")</f>
        <v>39.01470153039655</v>
      </c>
      <c r="DX94" s="6">
        <f>IFERROR(INDEX(Sales!$D$5:$ABF$18,MATCH(UsagePerHour!$B94,Sales!$C$5:$C$18,0),MATCH(UsagePerHour!DX$4,Sales!$D$3:$ABF$3,0))/DX$2*INDEX(Usage!$D$5:$ABF$11,MATCH(UsagePerHour!$B$84,Usage!$C$5:$C$11,0),MATCH(UsagePerHour!DX$4,Usage!$D$3:$ABF$3,0)),"")</f>
        <v>274.29708510977309</v>
      </c>
      <c r="DY94" s="6">
        <f>IFERROR(INDEX(Sales!$D$5:$ABF$18,MATCH(UsagePerHour!$B94,Sales!$C$5:$C$18,0),MATCH(UsagePerHour!DY$4,Sales!$D$3:$ABF$3,0))/DY$2*INDEX(Usage!$D$5:$ABF$11,MATCH(UsagePerHour!$B$84,Usage!$C$5:$C$11,0),MATCH(UsagePerHour!DY$4,Usage!$D$3:$ABF$3,0)),"")</f>
        <v>65.181150753491451</v>
      </c>
      <c r="DZ94" s="6">
        <f>IFERROR(INDEX(Sales!$D$5:$ABF$18,MATCH(UsagePerHour!$B94,Sales!$C$5:$C$18,0),MATCH(UsagePerHour!DZ$4,Sales!$D$3:$ABF$3,0))/DZ$2*INDEX(Usage!$D$5:$ABF$11,MATCH(UsagePerHour!$B$84,Usage!$C$5:$C$11,0),MATCH(UsagePerHour!DZ$4,Usage!$D$3:$ABF$3,0)),"")</f>
        <v>76.076782662860012</v>
      </c>
      <c r="EA94" s="6">
        <f>IFERROR(INDEX(Sales!$D$5:$ABF$18,MATCH(UsagePerHour!$B94,Sales!$C$5:$C$18,0),MATCH(UsagePerHour!EA$4,Sales!$D$3:$ABF$3,0))/EA$2*INDEX(Usage!$D$5:$ABF$11,MATCH(UsagePerHour!$B$84,Usage!$C$5:$C$11,0),MATCH(UsagePerHour!EA$4,Usage!$D$3:$ABF$3,0)),"")</f>
        <v>76.244732102456723</v>
      </c>
      <c r="EB94" s="6">
        <f>IFERROR(INDEX(Sales!$D$5:$ABF$18,MATCH(UsagePerHour!$B94,Sales!$C$5:$C$18,0),MATCH(UsagePerHour!EB$4,Sales!$D$3:$ABF$3,0))/EB$2*INDEX(Usage!$D$5:$ABF$11,MATCH(UsagePerHour!$B$84,Usage!$C$5:$C$11,0),MATCH(UsagePerHour!EB$4,Usage!$D$3:$ABF$3,0)),"")</f>
        <v>76.44058176658389</v>
      </c>
      <c r="EC94" s="6">
        <f>IFERROR(INDEX(Sales!$D$5:$ABF$18,MATCH(UsagePerHour!$B94,Sales!$C$5:$C$18,0),MATCH(UsagePerHour!EC$4,Sales!$D$3:$ABF$3,0))/EC$2*INDEX(Usage!$D$5:$ABF$11,MATCH(UsagePerHour!$B$84,Usage!$C$5:$C$11,0),MATCH(UsagePerHour!EC$4,Usage!$D$3:$ABF$3,0)),"")</f>
        <v>43.214006858164502</v>
      </c>
      <c r="ED94" s="6">
        <f>IFERROR(INDEX(Sales!$D$5:$ABF$18,MATCH(UsagePerHour!$B94,Sales!$C$5:$C$18,0),MATCH(UsagePerHour!ED$4,Sales!$D$3:$ABF$3,0))/ED$2*INDEX(Usage!$D$5:$ABF$11,MATCH(UsagePerHour!$B$84,Usage!$C$5:$C$11,0),MATCH(UsagePerHour!ED$4,Usage!$D$3:$ABF$3,0)),"")</f>
        <v>55.260634352776933</v>
      </c>
      <c r="EE94" s="6">
        <f>IFERROR(INDEX(Sales!$D$5:$ABF$18,MATCH(UsagePerHour!$B94,Sales!$C$5:$C$18,0),MATCH(UsagePerHour!EE$4,Sales!$D$3:$ABF$3,0))/EE$2*INDEX(Usage!$D$5:$ABF$11,MATCH(UsagePerHour!$B$84,Usage!$C$5:$C$11,0),MATCH(UsagePerHour!EE$4,Usage!$D$3:$ABF$3,0)),"")</f>
        <v>319.02120641565324</v>
      </c>
      <c r="EF94" s="6">
        <f>IFERROR(INDEX(Sales!$D$5:$ABF$18,MATCH(UsagePerHour!$B94,Sales!$C$5:$C$18,0),MATCH(UsagePerHour!EF$4,Sales!$D$3:$ABF$3,0))/EF$2*INDEX(Usage!$D$5:$ABF$11,MATCH(UsagePerHour!$B$84,Usage!$C$5:$C$11,0),MATCH(UsagePerHour!EF$4,Usage!$D$3:$ABF$3,0)),"")</f>
        <v>72.085515643105452</v>
      </c>
      <c r="EG94" s="6">
        <f>IFERROR(INDEX(Sales!$D$5:$ABF$18,MATCH(UsagePerHour!$B94,Sales!$C$5:$C$18,0),MATCH(UsagePerHour!EG$4,Sales!$D$3:$ABF$3,0))/EG$2*INDEX(Usage!$D$5:$ABF$11,MATCH(UsagePerHour!$B$84,Usage!$C$5:$C$11,0),MATCH(UsagePerHour!EG$4,Usage!$D$3:$ABF$3,0)),"")</f>
        <v>116.93742703655425</v>
      </c>
      <c r="EH94" s="6">
        <f>IFERROR(INDEX(Sales!$D$5:$ABF$18,MATCH(UsagePerHour!$B94,Sales!$C$5:$C$18,0),MATCH(UsagePerHour!EH$4,Sales!$D$3:$ABF$3,0))/EH$2*INDEX(Usage!$D$5:$ABF$11,MATCH(UsagePerHour!$B$84,Usage!$C$5:$C$11,0),MATCH(UsagePerHour!EH$4,Usage!$D$3:$ABF$3,0)),"")</f>
        <v>43.197541739219503</v>
      </c>
      <c r="EI94" s="6">
        <f>IFERROR(INDEX(Sales!$D$5:$ABF$18,MATCH(UsagePerHour!$B94,Sales!$C$5:$C$18,0),MATCH(UsagePerHour!EI$4,Sales!$D$3:$ABF$3,0))/EI$2*INDEX(Usage!$D$5:$ABF$11,MATCH(UsagePerHour!$B$84,Usage!$C$5:$C$11,0),MATCH(UsagePerHour!EI$4,Usage!$D$3:$ABF$3,0)),"")</f>
        <v>52.012547051442908</v>
      </c>
      <c r="EJ94" s="6">
        <f>IFERROR(INDEX(Sales!$D$5:$ABF$18,MATCH(UsagePerHour!$B94,Sales!$C$5:$C$18,0),MATCH(UsagePerHour!EJ$4,Sales!$D$3:$ABF$3,0))/EJ$2*INDEX(Usage!$D$5:$ABF$11,MATCH(UsagePerHour!$B$84,Usage!$C$5:$C$11,0),MATCH(UsagePerHour!EJ$4,Usage!$D$3:$ABF$3,0)),"")</f>
        <v>38.619544367257411</v>
      </c>
      <c r="EK94" s="6">
        <f>IFERROR(INDEX(Sales!$D$5:$ABF$18,MATCH(UsagePerHour!$B94,Sales!$C$5:$C$18,0),MATCH(UsagePerHour!EK$4,Sales!$D$3:$ABF$3,0))/EK$2*INDEX(Usage!$D$5:$ABF$11,MATCH(UsagePerHour!$B$84,Usage!$C$5:$C$11,0),MATCH(UsagePerHour!EK$4,Usage!$D$3:$ABF$3,0)),"")</f>
        <v>68.348909037508648</v>
      </c>
      <c r="EL94" s="6">
        <f>IFERROR(INDEX(Sales!$D$5:$ABF$18,MATCH(UsagePerHour!$B94,Sales!$C$5:$C$18,0),MATCH(UsagePerHour!EL$4,Sales!$D$3:$ABF$3,0))/EL$2*INDEX(Usage!$D$5:$ABF$11,MATCH(UsagePerHour!$B$84,Usage!$C$5:$C$11,0),MATCH(UsagePerHour!EL$4,Usage!$D$3:$ABF$3,0)),"")</f>
        <v>303.80060860290229</v>
      </c>
      <c r="EM94" s="6">
        <f>IFERROR(INDEX(Sales!$D$5:$ABF$18,MATCH(UsagePerHour!$B94,Sales!$C$5:$C$18,0),MATCH(UsagePerHour!EM$4,Sales!$D$3:$ABF$3,0))/EM$2*INDEX(Usage!$D$5:$ABF$11,MATCH(UsagePerHour!$B$84,Usage!$C$5:$C$11,0),MATCH(UsagePerHour!EM$4,Usage!$D$3:$ABF$3,0)),"")</f>
        <v>39.816607137585976</v>
      </c>
      <c r="EN94" s="6">
        <f>IFERROR(INDEX(Sales!$D$5:$ABF$18,MATCH(UsagePerHour!$B94,Sales!$C$5:$C$18,0),MATCH(UsagePerHour!EN$4,Sales!$D$3:$ABF$3,0))/EN$2*INDEX(Usage!$D$5:$ABF$11,MATCH(UsagePerHour!$B$84,Usage!$C$5:$C$11,0),MATCH(UsagePerHour!EN$4,Usage!$D$3:$ABF$3,0)),"")</f>
        <v>96.970448119601841</v>
      </c>
      <c r="EO94" s="6">
        <f>IFERROR(INDEX(Sales!$D$5:$ABF$18,MATCH(UsagePerHour!$B94,Sales!$C$5:$C$18,0),MATCH(UsagePerHour!EO$4,Sales!$D$3:$ABF$3,0))/EO$2*INDEX(Usage!$D$5:$ABF$11,MATCH(UsagePerHour!$B$84,Usage!$C$5:$C$11,0),MATCH(UsagePerHour!EO$4,Usage!$D$3:$ABF$3,0)),"")</f>
        <v>43.899171652504215</v>
      </c>
      <c r="EP94" s="6">
        <f>IFERROR(INDEX(Sales!$D$5:$ABF$18,MATCH(UsagePerHour!$B94,Sales!$C$5:$C$18,0),MATCH(UsagePerHour!EP$4,Sales!$D$3:$ABF$3,0))/EP$2*INDEX(Usage!$D$5:$ABF$11,MATCH(UsagePerHour!$B$84,Usage!$C$5:$C$11,0),MATCH(UsagePerHour!EP$4,Usage!$D$3:$ABF$3,0)),"")</f>
        <v>63.531026618884269</v>
      </c>
      <c r="EQ94" s="6">
        <f>IFERROR(INDEX(Sales!$D$5:$ABF$18,MATCH(UsagePerHour!$B94,Sales!$C$5:$C$18,0),MATCH(UsagePerHour!EQ$4,Sales!$D$3:$ABF$3,0))/EQ$2*INDEX(Usage!$D$5:$ABF$11,MATCH(UsagePerHour!$B$84,Usage!$C$5:$C$11,0),MATCH(UsagePerHour!EQ$4,Usage!$D$3:$ABF$3,0)),"")</f>
        <v>84.278726118106817</v>
      </c>
      <c r="ER94" s="6">
        <f>IFERROR(INDEX(Sales!$D$5:$ABF$18,MATCH(UsagePerHour!$B94,Sales!$C$5:$C$18,0),MATCH(UsagePerHour!ER$4,Sales!$D$3:$ABF$3,0))/ER$2*INDEX(Usage!$D$5:$ABF$11,MATCH(UsagePerHour!$B$84,Usage!$C$5:$C$11,0),MATCH(UsagePerHour!ER$4,Usage!$D$3:$ABF$3,0)),"")</f>
        <v>58.942377260981907</v>
      </c>
      <c r="ES94" s="6">
        <f>IFERROR(INDEX(Sales!$D$5:$ABF$18,MATCH(UsagePerHour!$B94,Sales!$C$5:$C$18,0),MATCH(UsagePerHour!ES$4,Sales!$D$3:$ABF$3,0))/ES$2*INDEX(Usage!$D$5:$ABF$11,MATCH(UsagePerHour!$B$84,Usage!$C$5:$C$11,0),MATCH(UsagePerHour!ES$4,Usage!$D$3:$ABF$3,0)),"")</f>
        <v>367.00140965990528</v>
      </c>
      <c r="ET94" s="6">
        <f>IFERROR(INDEX(Sales!$D$5:$ABF$18,MATCH(UsagePerHour!$B94,Sales!$C$5:$C$18,0),MATCH(UsagePerHour!ET$4,Sales!$D$3:$ABF$3,0))/ET$2*INDEX(Usage!$D$5:$ABF$11,MATCH(UsagePerHour!$B$84,Usage!$C$5:$C$11,0),MATCH(UsagePerHour!ET$4,Usage!$D$3:$ABF$3,0)),"")</f>
        <v>37.464703252273893</v>
      </c>
      <c r="EU94" s="6">
        <f>IFERROR(INDEX(Sales!$D$5:$ABF$18,MATCH(UsagePerHour!$B94,Sales!$C$5:$C$18,0),MATCH(UsagePerHour!EU$4,Sales!$D$3:$ABF$3,0))/EU$2*INDEX(Usage!$D$5:$ABF$11,MATCH(UsagePerHour!$B$84,Usage!$C$5:$C$11,0),MATCH(UsagePerHour!EU$4,Usage!$D$3:$ABF$3,0)),"")</f>
        <v>57.720952989871819</v>
      </c>
      <c r="EV94" s="6">
        <f>IFERROR(INDEX(Sales!$D$5:$ABF$18,MATCH(UsagePerHour!$B94,Sales!$C$5:$C$18,0),MATCH(UsagePerHour!EV$4,Sales!$D$3:$ABF$3,0))/EV$2*INDEX(Usage!$D$5:$ABF$11,MATCH(UsagePerHour!$B$84,Usage!$C$5:$C$11,0),MATCH(UsagePerHour!EV$4,Usage!$D$3:$ABF$3,0)),"")</f>
        <v>61.519055535820208</v>
      </c>
      <c r="EW94" s="6">
        <f>IFERROR(INDEX(Sales!$D$5:$ABF$18,MATCH(UsagePerHour!$B94,Sales!$C$5:$C$18,0),MATCH(UsagePerHour!EW$4,Sales!$D$3:$ABF$3,0))/EW$2*INDEX(Usage!$D$5:$ABF$11,MATCH(UsagePerHour!$B$84,Usage!$C$5:$C$11,0),MATCH(UsagePerHour!EW$4,Usage!$D$3:$ABF$3,0)),"")</f>
        <v>26.760055041137516</v>
      </c>
      <c r="EX94" s="6">
        <f>IFERROR(INDEX(Sales!$D$5:$ABF$18,MATCH(UsagePerHour!$B94,Sales!$C$5:$C$18,0),MATCH(UsagePerHour!EX$4,Sales!$D$3:$ABF$3,0))/EX$2*INDEX(Usage!$D$5:$ABF$11,MATCH(UsagePerHour!$B$84,Usage!$C$5:$C$11,0),MATCH(UsagePerHour!EX$4,Usage!$D$3:$ABF$3,0)),"")</f>
        <v>63.133384792452048</v>
      </c>
      <c r="EY94" s="6">
        <f>IFERROR(INDEX(Sales!$D$5:$ABF$18,MATCH(UsagePerHour!$B94,Sales!$C$5:$C$18,0),MATCH(UsagePerHour!EY$4,Sales!$D$3:$ABF$3,0))/EY$2*INDEX(Usage!$D$5:$ABF$11,MATCH(UsagePerHour!$B$84,Usage!$C$5:$C$11,0),MATCH(UsagePerHour!EY$4,Usage!$D$3:$ABF$3,0)),"")</f>
        <v>73.411890010650907</v>
      </c>
      <c r="EZ94" s="6">
        <f>IFERROR(INDEX(Sales!$D$5:$ABF$18,MATCH(UsagePerHour!$B94,Sales!$C$5:$C$18,0),MATCH(UsagePerHour!EZ$4,Sales!$D$3:$ABF$3,0))/EZ$2*INDEX(Usage!$D$5:$ABF$11,MATCH(UsagePerHour!$B$84,Usage!$C$5:$C$11,0),MATCH(UsagePerHour!EZ$4,Usage!$D$3:$ABF$3,0)),"")</f>
        <v>321.52473210028359</v>
      </c>
      <c r="FA94" s="6">
        <f>IFERROR(INDEX(Sales!$D$5:$ABF$18,MATCH(UsagePerHour!$B94,Sales!$C$5:$C$18,0),MATCH(UsagePerHour!FA$4,Sales!$D$3:$ABF$3,0))/FA$2*INDEX(Usage!$D$5:$ABF$11,MATCH(UsagePerHour!$B$84,Usage!$C$5:$C$11,0),MATCH(UsagePerHour!FA$4,Usage!$D$3:$ABF$3,0)),"")</f>
        <v>104.86439990564359</v>
      </c>
      <c r="FB94" s="6">
        <f>IFERROR(INDEX(Sales!$D$5:$ABF$18,MATCH(UsagePerHour!$B94,Sales!$C$5:$C$18,0),MATCH(UsagePerHour!FB$4,Sales!$D$3:$ABF$3,0))/FB$2*INDEX(Usage!$D$5:$ABF$11,MATCH(UsagePerHour!$B$84,Usage!$C$5:$C$11,0),MATCH(UsagePerHour!FB$4,Usage!$D$3:$ABF$3,0)),"")</f>
        <v>53.528851883522194</v>
      </c>
      <c r="FC94" s="6">
        <f>IFERROR(INDEX(Sales!$D$5:$ABF$18,MATCH(UsagePerHour!$B94,Sales!$C$5:$C$18,0),MATCH(UsagePerHour!FC$4,Sales!$D$3:$ABF$3,0))/FC$2*INDEX(Usage!$D$5:$ABF$11,MATCH(UsagePerHour!$B$84,Usage!$C$5:$C$11,0),MATCH(UsagePerHour!FC$4,Usage!$D$3:$ABF$3,0)),"")</f>
        <v>65.032230075378251</v>
      </c>
      <c r="FD94" s="6">
        <f>IFERROR(INDEX(Sales!$D$5:$ABF$18,MATCH(UsagePerHour!$B94,Sales!$C$5:$C$18,0),MATCH(UsagePerHour!FD$4,Sales!$D$3:$ABF$3,0))/FD$2*INDEX(Usage!$D$5:$ABF$11,MATCH(UsagePerHour!$B$84,Usage!$C$5:$C$11,0),MATCH(UsagePerHour!FD$4,Usage!$D$3:$ABF$3,0)),"")</f>
        <v>15.823600163233747</v>
      </c>
      <c r="FE94" s="6">
        <f>IFERROR(INDEX(Sales!$D$5:$ABF$18,MATCH(UsagePerHour!$B94,Sales!$C$5:$C$18,0),MATCH(UsagePerHour!FE$4,Sales!$D$3:$ABF$3,0))/FE$2*INDEX(Usage!$D$5:$ABF$11,MATCH(UsagePerHour!$B$84,Usage!$C$5:$C$11,0),MATCH(UsagePerHour!FE$4,Usage!$D$3:$ABF$3,0)),"")</f>
        <v>42.401694086984854</v>
      </c>
      <c r="FF94" s="6">
        <f>IFERROR(INDEX(Sales!$D$5:$ABF$18,MATCH(UsagePerHour!$B94,Sales!$C$5:$C$18,0),MATCH(UsagePerHour!FF$4,Sales!$D$3:$ABF$3,0))/FF$2*INDEX(Usage!$D$5:$ABF$11,MATCH(UsagePerHour!$B$84,Usage!$C$5:$C$11,0),MATCH(UsagePerHour!FF$4,Usage!$D$3:$ABF$3,0)),"")</f>
        <v>46.767189503797972</v>
      </c>
      <c r="FG94" s="6">
        <f>IFERROR(INDEX(Sales!$D$5:$ABF$18,MATCH(UsagePerHour!$B94,Sales!$C$5:$C$18,0),MATCH(UsagePerHour!FG$4,Sales!$D$3:$ABF$3,0))/FG$2*INDEX(Usage!$D$5:$ABF$11,MATCH(UsagePerHour!$B$84,Usage!$C$5:$C$11,0),MATCH(UsagePerHour!FG$4,Usage!$D$3:$ABF$3,0)),"")</f>
        <v>157.49981806126078</v>
      </c>
      <c r="FH94" s="6">
        <f>IFERROR(INDEX(Sales!$D$5:$ABF$18,MATCH(UsagePerHour!$B94,Sales!$C$5:$C$18,0),MATCH(UsagePerHour!FH$4,Sales!$D$3:$ABF$3,0))/FH$2*INDEX(Usage!$D$5:$ABF$11,MATCH(UsagePerHour!$B$84,Usage!$C$5:$C$11,0),MATCH(UsagePerHour!FH$4,Usage!$D$3:$ABF$3,0)),"")</f>
        <v>30.243049492210837</v>
      </c>
      <c r="FI94" s="6">
        <f>IFERROR(INDEX(Sales!$D$5:$ABF$18,MATCH(UsagePerHour!$B94,Sales!$C$5:$C$18,0),MATCH(UsagePerHour!FI$4,Sales!$D$3:$ABF$3,0))/FI$2*INDEX(Usage!$D$5:$ABF$11,MATCH(UsagePerHour!$B$84,Usage!$C$5:$C$11,0),MATCH(UsagePerHour!FI$4,Usage!$D$3:$ABF$3,0)),"")</f>
        <v>97.224529037758614</v>
      </c>
      <c r="FJ94" s="6">
        <f>IFERROR(INDEX(Sales!$D$5:$ABF$18,MATCH(UsagePerHour!$B94,Sales!$C$5:$C$18,0),MATCH(UsagePerHour!FJ$4,Sales!$D$3:$ABF$3,0))/FJ$2*INDEX(Usage!$D$5:$ABF$11,MATCH(UsagePerHour!$B$84,Usage!$C$5:$C$11,0),MATCH(UsagePerHour!FJ$4,Usage!$D$3:$ABF$3,0)),"")</f>
        <v>40.109295626501563</v>
      </c>
      <c r="FK94" s="6">
        <f>IFERROR(INDEX(Sales!$D$5:$ABF$18,MATCH(UsagePerHour!$B94,Sales!$C$5:$C$18,0),MATCH(UsagePerHour!FK$4,Sales!$D$3:$ABF$3,0))/FK$2*INDEX(Usage!$D$5:$ABF$11,MATCH(UsagePerHour!$B$84,Usage!$C$5:$C$11,0),MATCH(UsagePerHour!FK$4,Usage!$D$3:$ABF$3,0)),"")</f>
        <v>46.334200117999259</v>
      </c>
      <c r="FL94" s="6">
        <f>IFERROR(INDEX(Sales!$D$5:$ABF$18,MATCH(UsagePerHour!$B94,Sales!$C$5:$C$18,0),MATCH(UsagePerHour!FL$4,Sales!$D$3:$ABF$3,0))/FL$2*INDEX(Usage!$D$5:$ABF$11,MATCH(UsagePerHour!$B$84,Usage!$C$5:$C$11,0),MATCH(UsagePerHour!FL$4,Usage!$D$3:$ABF$3,0)),"")</f>
        <v>59.528663035733693</v>
      </c>
      <c r="FM94" s="6">
        <f>IFERROR(INDEX(Sales!$D$5:$ABF$18,MATCH(UsagePerHour!$B94,Sales!$C$5:$C$18,0),MATCH(UsagePerHour!FM$4,Sales!$D$3:$ABF$3,0))/FM$2*INDEX(Usage!$D$5:$ABF$11,MATCH(UsagePerHour!$B$84,Usage!$C$5:$C$11,0),MATCH(UsagePerHour!FM$4,Usage!$D$3:$ABF$3,0)),"")</f>
        <v>75.988039881137738</v>
      </c>
      <c r="FN94" s="6">
        <f>IFERROR(INDEX(Sales!$D$5:$ABF$18,MATCH(UsagePerHour!$B94,Sales!$C$5:$C$18,0),MATCH(UsagePerHour!FN$4,Sales!$D$3:$ABF$3,0))/FN$2*INDEX(Usage!$D$5:$ABF$11,MATCH(UsagePerHour!$B$84,Usage!$C$5:$C$11,0),MATCH(UsagePerHour!FN$4,Usage!$D$3:$ABF$3,0)),"")</f>
        <v>391.21462510320765</v>
      </c>
      <c r="FO94" s="6">
        <f>IFERROR(INDEX(Sales!$D$5:$ABF$18,MATCH(UsagePerHour!$B94,Sales!$C$5:$C$18,0),MATCH(UsagePerHour!FO$4,Sales!$D$3:$ABF$3,0))/FO$2*INDEX(Usage!$D$5:$ABF$11,MATCH(UsagePerHour!$B$84,Usage!$C$5:$C$11,0),MATCH(UsagePerHour!FO$4,Usage!$D$3:$ABF$3,0)),"")</f>
        <v>57.309440559440553</v>
      </c>
      <c r="FP94" s="6">
        <f>IFERROR(INDEX(Sales!$D$5:$ABF$18,MATCH(UsagePerHour!$B94,Sales!$C$5:$C$18,0),MATCH(UsagePerHour!FP$4,Sales!$D$3:$ABF$3,0))/FP$2*INDEX(Usage!$D$5:$ABF$11,MATCH(UsagePerHour!$B$84,Usage!$C$5:$C$11,0),MATCH(UsagePerHour!FP$4,Usage!$D$3:$ABF$3,0)),"")</f>
        <v>76.512164239602853</v>
      </c>
      <c r="FQ94" s="6">
        <f>IFERROR(INDEX(Sales!$D$5:$ABF$18,MATCH(UsagePerHour!$B94,Sales!$C$5:$C$18,0),MATCH(UsagePerHour!FQ$4,Sales!$D$3:$ABF$3,0))/FQ$2*INDEX(Usage!$D$5:$ABF$11,MATCH(UsagePerHour!$B$84,Usage!$C$5:$C$11,0),MATCH(UsagePerHour!FQ$4,Usage!$D$3:$ABF$3,0)),"")</f>
        <v>89.543465053799736</v>
      </c>
      <c r="FR94" s="6">
        <f>IFERROR(INDEX(Sales!$D$5:$ABF$18,MATCH(UsagePerHour!$B94,Sales!$C$5:$C$18,0),MATCH(UsagePerHour!FR$4,Sales!$D$3:$ABF$3,0))/FR$2*INDEX(Usage!$D$5:$ABF$11,MATCH(UsagePerHour!$B$84,Usage!$C$5:$C$11,0),MATCH(UsagePerHour!FR$4,Usage!$D$3:$ABF$3,0)),"")</f>
        <v>31.902005413385826</v>
      </c>
      <c r="FS94" s="6">
        <f>IFERROR(INDEX(Sales!$D$5:$ABF$18,MATCH(UsagePerHour!$B94,Sales!$C$5:$C$18,0),MATCH(UsagePerHour!FS$4,Sales!$D$3:$ABF$3,0))/FS$2*INDEX(Usage!$D$5:$ABF$11,MATCH(UsagePerHour!$B$84,Usage!$C$5:$C$11,0),MATCH(UsagePerHour!FS$4,Usage!$D$3:$ABF$3,0)),"")</f>
        <v>59.762589928057551</v>
      </c>
      <c r="FT94" s="6">
        <f>IFERROR(INDEX(Sales!$D$5:$ABF$18,MATCH(UsagePerHour!$B94,Sales!$C$5:$C$18,0),MATCH(UsagePerHour!FT$4,Sales!$D$3:$ABF$3,0))/FT$2*INDEX(Usage!$D$5:$ABF$11,MATCH(UsagePerHour!$B$84,Usage!$C$5:$C$11,0),MATCH(UsagePerHour!FT$4,Usage!$D$3:$ABF$3,0)),"")</f>
        <v>74.503720063804394</v>
      </c>
      <c r="FU94" s="6">
        <f>IFERROR(INDEX(Sales!$D$5:$ABF$18,MATCH(UsagePerHour!$B94,Sales!$C$5:$C$18,0),MATCH(UsagePerHour!FU$4,Sales!$D$3:$ABF$3,0))/FU$2*INDEX(Usage!$D$5:$ABF$11,MATCH(UsagePerHour!$B$84,Usage!$C$5:$C$11,0),MATCH(UsagePerHour!FU$4,Usage!$D$3:$ABF$3,0)),"")</f>
        <v>319.11755448815614</v>
      </c>
      <c r="FV94" s="6">
        <f>IFERROR(INDEX(Sales!$D$5:$ABF$18,MATCH(UsagePerHour!$B94,Sales!$C$5:$C$18,0),MATCH(UsagePerHour!FV$4,Sales!$D$3:$ABF$3,0))/FV$2*INDEX(Usage!$D$5:$ABF$11,MATCH(UsagePerHour!$B$84,Usage!$C$5:$C$11,0),MATCH(UsagePerHour!FV$4,Usage!$D$3:$ABF$3,0)),"")</f>
        <v>51.724382129956169</v>
      </c>
      <c r="FW94" s="6">
        <f>IFERROR(INDEX(Sales!$D$5:$ABF$18,MATCH(UsagePerHour!$B94,Sales!$C$5:$C$18,0),MATCH(UsagePerHour!FW$4,Sales!$D$3:$ABF$3,0))/FW$2*INDEX(Usage!$D$5:$ABF$11,MATCH(UsagePerHour!$B$84,Usage!$C$5:$C$11,0),MATCH(UsagePerHour!FW$4,Usage!$D$3:$ABF$3,0)),"")</f>
        <v>145.55518782140464</v>
      </c>
      <c r="FX94" s="6">
        <f>IFERROR(INDEX(Sales!$D$5:$ABF$18,MATCH(UsagePerHour!$B94,Sales!$C$5:$C$18,0),MATCH(UsagePerHour!FX$4,Sales!$D$3:$ABF$3,0))/FX$2*INDEX(Usage!$D$5:$ABF$11,MATCH(UsagePerHour!$B$84,Usage!$C$5:$C$11,0),MATCH(UsagePerHour!FX$4,Usage!$D$3:$ABF$3,0)),"")</f>
        <v>81.142113455095455</v>
      </c>
      <c r="FY94" s="6">
        <f>IFERROR(INDEX(Sales!$D$5:$ABF$18,MATCH(UsagePerHour!$B94,Sales!$C$5:$C$18,0),MATCH(UsagePerHour!FY$4,Sales!$D$3:$ABF$3,0))/FY$2*INDEX(Usage!$D$5:$ABF$11,MATCH(UsagePerHour!$B$84,Usage!$C$5:$C$11,0),MATCH(UsagePerHour!FY$4,Usage!$D$3:$ABF$3,0)),"")</f>
        <v>33.170468381686995</v>
      </c>
      <c r="FZ94" s="6">
        <f>IFERROR(INDEX(Sales!$D$5:$ABF$18,MATCH(UsagePerHour!$B94,Sales!$C$5:$C$18,0),MATCH(UsagePerHour!FZ$4,Sales!$D$3:$ABF$3,0))/FZ$2*INDEX(Usage!$D$5:$ABF$11,MATCH(UsagePerHour!$B$84,Usage!$C$5:$C$11,0),MATCH(UsagePerHour!FZ$4,Usage!$D$3:$ABF$3,0)),"")</f>
        <v>53.472848713738983</v>
      </c>
      <c r="GA94" s="6">
        <f>IFERROR(INDEX(Sales!$D$5:$ABF$18,MATCH(UsagePerHour!$B94,Sales!$C$5:$C$18,0),MATCH(UsagePerHour!GA$4,Sales!$D$3:$ABF$3,0))/GA$2*INDEX(Usage!$D$5:$ABF$11,MATCH(UsagePerHour!$B$84,Usage!$C$5:$C$11,0),MATCH(UsagePerHour!GA$4,Usage!$D$3:$ABF$3,0)),"")</f>
        <v>111.7104605126068</v>
      </c>
      <c r="GB94" s="6">
        <f>IFERROR(INDEX(Sales!$D$5:$ABF$18,MATCH(UsagePerHour!$B94,Sales!$C$5:$C$18,0),MATCH(UsagePerHour!GB$4,Sales!$D$3:$ABF$3,0))/GB$2*INDEX(Usage!$D$5:$ABF$11,MATCH(UsagePerHour!$B$84,Usage!$C$5:$C$11,0),MATCH(UsagePerHour!GB$4,Usage!$D$3:$ABF$3,0)),"")</f>
        <v>403.27920573992196</v>
      </c>
      <c r="GC94" s="6">
        <f>IFERROR(INDEX(Sales!$D$5:$ABF$18,MATCH(UsagePerHour!$B94,Sales!$C$5:$C$18,0),MATCH(UsagePerHour!GC$4,Sales!$D$3:$ABF$3,0))/GC$2*INDEX(Usage!$D$5:$ABF$11,MATCH(UsagePerHour!$B$84,Usage!$C$5:$C$11,0),MATCH(UsagePerHour!GC$4,Usage!$D$3:$ABF$3,0)),"")</f>
        <v>48.788609203026454</v>
      </c>
      <c r="GD94" s="6">
        <f>IFERROR(INDEX(Sales!$D$5:$ABF$18,MATCH(UsagePerHour!$B94,Sales!$C$5:$C$18,0),MATCH(UsagePerHour!GD$4,Sales!$D$3:$ABF$3,0))/GD$2*INDEX(Usage!$D$5:$ABF$11,MATCH(UsagePerHour!$B$84,Usage!$C$5:$C$11,0),MATCH(UsagePerHour!GD$4,Usage!$D$3:$ABF$3,0)),"")</f>
        <v>96.812489354525212</v>
      </c>
      <c r="GE94" s="6">
        <f>IFERROR(INDEX(Sales!$D$5:$ABF$18,MATCH(UsagePerHour!$B94,Sales!$C$5:$C$18,0),MATCH(UsagePerHour!GE$4,Sales!$D$3:$ABF$3,0))/GE$2*INDEX(Usage!$D$5:$ABF$11,MATCH(UsagePerHour!$B$84,Usage!$C$5:$C$11,0),MATCH(UsagePerHour!GE$4,Usage!$D$3:$ABF$3,0)),"")</f>
        <v>70.286618551822059</v>
      </c>
      <c r="GF94" s="6">
        <f>IFERROR(INDEX(Sales!$D$5:$ABF$18,MATCH(UsagePerHour!$B94,Sales!$C$5:$C$18,0),MATCH(UsagePerHour!GF$4,Sales!$D$3:$ABF$3,0))/GF$2*INDEX(Usage!$D$5:$ABF$11,MATCH(UsagePerHour!$B$84,Usage!$C$5:$C$11,0),MATCH(UsagePerHour!GF$4,Usage!$D$3:$ABF$3,0)),"")</f>
        <v>34.792074153526706</v>
      </c>
      <c r="GG94" s="6">
        <f>IFERROR(INDEX(Sales!$D$5:$ABF$18,MATCH(UsagePerHour!$B94,Sales!$C$5:$C$18,0),MATCH(UsagePerHour!GG$4,Sales!$D$3:$ABF$3,0))/GG$2*INDEX(Usage!$D$5:$ABF$11,MATCH(UsagePerHour!$B$84,Usage!$C$5:$C$11,0),MATCH(UsagePerHour!GG$4,Usage!$D$3:$ABF$3,0)),"")</f>
        <v>48.419431959453</v>
      </c>
      <c r="GH94" s="6">
        <f>IFERROR(INDEX(Sales!$D$5:$ABF$18,MATCH(UsagePerHour!$B94,Sales!$C$5:$C$18,0),MATCH(UsagePerHour!GH$4,Sales!$D$3:$ABF$3,0))/GH$2*INDEX(Usage!$D$5:$ABF$11,MATCH(UsagePerHour!$B$84,Usage!$C$5:$C$11,0),MATCH(UsagePerHour!GH$4,Usage!$D$3:$ABF$3,0)),"")</f>
        <v>69.060396403778725</v>
      </c>
      <c r="GI94" s="6">
        <f>IFERROR(INDEX(Sales!$D$5:$ABF$18,MATCH(UsagePerHour!$B94,Sales!$C$5:$C$18,0),MATCH(UsagePerHour!GI$4,Sales!$D$3:$ABF$3,0))/GI$2*INDEX(Usage!$D$5:$ABF$11,MATCH(UsagePerHour!$B$84,Usage!$C$5:$C$11,0),MATCH(UsagePerHour!GI$4,Usage!$D$3:$ABF$3,0)),"")</f>
        <v>386.11934486521443</v>
      </c>
      <c r="GJ94" s="6">
        <f>IFERROR(INDEX(Sales!$D$5:$ABF$18,MATCH(UsagePerHour!$B94,Sales!$C$5:$C$18,0),MATCH(UsagePerHour!GJ$4,Sales!$D$3:$ABF$3,0))/GJ$2*INDEX(Usage!$D$5:$ABF$11,MATCH(UsagePerHour!$B$84,Usage!$C$5:$C$11,0),MATCH(UsagePerHour!GJ$4,Usage!$D$3:$ABF$3,0)),"")</f>
        <v>105.14674907169736</v>
      </c>
      <c r="GK94" s="6">
        <f>IFERROR(INDEX(Sales!$D$5:$ABF$18,MATCH(UsagePerHour!$B94,Sales!$C$5:$C$18,0),MATCH(UsagePerHour!GK$4,Sales!$D$3:$ABF$3,0))/GK$2*INDEX(Usage!$D$5:$ABF$11,MATCH(UsagePerHour!$B$84,Usage!$C$5:$C$11,0),MATCH(UsagePerHour!GK$4,Usage!$D$3:$ABF$3,0)),"")</f>
        <v>123.34399821190405</v>
      </c>
      <c r="GL94" s="6">
        <f>IFERROR(INDEX(Sales!$D$5:$ABF$18,MATCH(UsagePerHour!$B94,Sales!$C$5:$C$18,0),MATCH(UsagePerHour!GL$4,Sales!$D$3:$ABF$3,0))/GL$2*INDEX(Usage!$D$5:$ABF$11,MATCH(UsagePerHour!$B$84,Usage!$C$5:$C$11,0),MATCH(UsagePerHour!GL$4,Usage!$D$3:$ABF$3,0)),"")</f>
        <v>106.58491018519952</v>
      </c>
      <c r="GM94" s="6">
        <f>IFERROR(INDEX(Sales!$D$5:$ABF$18,MATCH(UsagePerHour!$B94,Sales!$C$5:$C$18,0),MATCH(UsagePerHour!GM$4,Sales!$D$3:$ABF$3,0))/GM$2*INDEX(Usage!$D$5:$ABF$11,MATCH(UsagePerHour!$B$84,Usage!$C$5:$C$11,0),MATCH(UsagePerHour!GM$4,Usage!$D$3:$ABF$3,0)),"")</f>
        <v>47.794518399776976</v>
      </c>
      <c r="GN94" s="6">
        <f>IFERROR(INDEX(Sales!$D$5:$ABF$18,MATCH(UsagePerHour!$B94,Sales!$C$5:$C$18,0),MATCH(UsagePerHour!GN$4,Sales!$D$3:$ABF$3,0))/GN$2*INDEX(Usage!$D$5:$ABF$11,MATCH(UsagePerHour!$B$84,Usage!$C$5:$C$11,0),MATCH(UsagePerHour!GN$4,Usage!$D$3:$ABF$3,0)),"")</f>
        <v>28.661539941429215</v>
      </c>
      <c r="GO94" s="6">
        <f>IFERROR(INDEX(Sales!$D$5:$ABF$18,MATCH(UsagePerHour!$B94,Sales!$C$5:$C$18,0),MATCH(UsagePerHour!GO$4,Sales!$D$3:$ABF$3,0))/GO$2*INDEX(Usage!$D$5:$ABF$11,MATCH(UsagePerHour!$B$84,Usage!$C$5:$C$11,0),MATCH(UsagePerHour!GO$4,Usage!$D$3:$ABF$3,0)),"")</f>
        <v>76.14178747094212</v>
      </c>
      <c r="GP94" s="6">
        <f>IFERROR(INDEX(Sales!$D$5:$ABF$18,MATCH(UsagePerHour!$B94,Sales!$C$5:$C$18,0),MATCH(UsagePerHour!GP$4,Sales!$D$3:$ABF$3,0))/GP$2*INDEX(Usage!$D$5:$ABF$11,MATCH(UsagePerHour!$B$84,Usage!$C$5:$C$11,0),MATCH(UsagePerHour!GP$4,Usage!$D$3:$ABF$3,0)),"")</f>
        <v>277.67516439334565</v>
      </c>
      <c r="GQ94" s="6">
        <f>IFERROR(INDEX(Sales!$D$5:$ABF$18,MATCH(UsagePerHour!$B94,Sales!$C$5:$C$18,0),MATCH(UsagePerHour!GQ$4,Sales!$D$3:$ABF$3,0))/GQ$2*INDEX(Usage!$D$5:$ABF$11,MATCH(UsagePerHour!$B$84,Usage!$C$5:$C$11,0),MATCH(UsagePerHour!GQ$4,Usage!$D$3:$ABF$3,0)),"")</f>
        <v>44.47052376220261</v>
      </c>
      <c r="GR94" s="6">
        <f>IFERROR(INDEX(Sales!$D$5:$ABF$18,MATCH(UsagePerHour!$B94,Sales!$C$5:$C$18,0),MATCH(UsagePerHour!GR$4,Sales!$D$3:$ABF$3,0))/GR$2*INDEX(Usage!$D$5:$ABF$11,MATCH(UsagePerHour!$B$84,Usage!$C$5:$C$11,0),MATCH(UsagePerHour!GR$4,Usage!$D$3:$ABF$3,0)),"")</f>
        <v>107.48295715551237</v>
      </c>
      <c r="GS94" s="6">
        <f>IFERROR(INDEX(Sales!$D$5:$ABF$18,MATCH(UsagePerHour!$B94,Sales!$C$5:$C$18,0),MATCH(UsagePerHour!GS$4,Sales!$D$3:$ABF$3,0))/GS$2*INDEX(Usage!$D$5:$ABF$11,MATCH(UsagePerHour!$B$84,Usage!$C$5:$C$11,0),MATCH(UsagePerHour!GS$4,Usage!$D$3:$ABF$3,0)),"")</f>
        <v>64.403054703476485</v>
      </c>
      <c r="GT94" s="6">
        <f>IFERROR(INDEX(Sales!$D$5:$ABF$18,MATCH(UsagePerHour!$B94,Sales!$C$5:$C$18,0),MATCH(UsagePerHour!GT$4,Sales!$D$3:$ABF$3,0))/GT$2*INDEX(Usage!$D$5:$ABF$11,MATCH(UsagePerHour!$B$84,Usage!$C$5:$C$11,0),MATCH(UsagePerHour!GT$4,Usage!$D$3:$ABF$3,0)),"")</f>
        <v>122.87844557219216</v>
      </c>
      <c r="GU94" s="6">
        <f>IFERROR(INDEX(Sales!$D$5:$ABF$18,MATCH(UsagePerHour!$B94,Sales!$C$5:$C$18,0),MATCH(UsagePerHour!GU$4,Sales!$D$3:$ABF$3,0))/GU$2*INDEX(Usage!$D$5:$ABF$11,MATCH(UsagePerHour!$B$84,Usage!$C$5:$C$11,0),MATCH(UsagePerHour!GU$4,Usage!$D$3:$ABF$3,0)),"")</f>
        <v>80.895982273240975</v>
      </c>
      <c r="GV94" s="6">
        <f>IFERROR(INDEX(Sales!$D$5:$ABF$18,MATCH(UsagePerHour!$B94,Sales!$C$5:$C$18,0),MATCH(UsagePerHour!GV$4,Sales!$D$3:$ABF$3,0))/GV$2*INDEX(Usage!$D$5:$ABF$11,MATCH(UsagePerHour!$B$84,Usage!$C$5:$C$11,0),MATCH(UsagePerHour!GV$4,Usage!$D$3:$ABF$3,0)),"")</f>
        <v>62.802725703624631</v>
      </c>
      <c r="GW94" s="6">
        <f>IFERROR(INDEX(Sales!$D$5:$ABF$18,MATCH(UsagePerHour!$B94,Sales!$C$5:$C$18,0),MATCH(UsagePerHour!GW$4,Sales!$D$3:$ABF$3,0))/GW$2*INDEX(Usage!$D$5:$ABF$11,MATCH(UsagePerHour!$B$84,Usage!$C$5:$C$11,0),MATCH(UsagePerHour!GW$4,Usage!$D$3:$ABF$3,0)),"")</f>
        <v>424.6366352535718</v>
      </c>
      <c r="GX94" s="6">
        <f>IFERROR(INDEX(Sales!$D$5:$ABF$18,MATCH(UsagePerHour!$B94,Sales!$C$5:$C$18,0),MATCH(UsagePerHour!GX$4,Sales!$D$3:$ABF$3,0))/GX$2*INDEX(Usage!$D$5:$ABF$11,MATCH(UsagePerHour!$B$84,Usage!$C$5:$C$11,0),MATCH(UsagePerHour!GX$4,Usage!$D$3:$ABF$3,0)),"")</f>
        <v>38.28294786249419</v>
      </c>
      <c r="GY94" s="6">
        <f>IFERROR(INDEX(Sales!$D$5:$ABF$18,MATCH(UsagePerHour!$B94,Sales!$C$5:$C$18,0),MATCH(UsagePerHour!GY$4,Sales!$D$3:$ABF$3,0))/GY$2*INDEX(Usage!$D$5:$ABF$11,MATCH(UsagePerHour!$B$84,Usage!$C$5:$C$11,0),MATCH(UsagePerHour!GY$4,Usage!$D$3:$ABF$3,0)),"")</f>
        <v>40.893367665341543</v>
      </c>
      <c r="GZ94" s="6">
        <f>IFERROR(INDEX(Sales!$D$5:$ABF$18,MATCH(UsagePerHour!$B94,Sales!$C$5:$C$18,0),MATCH(UsagePerHour!GZ$4,Sales!$D$3:$ABF$3,0))/GZ$2*INDEX(Usage!$D$5:$ABF$11,MATCH(UsagePerHour!$B$84,Usage!$C$5:$C$11,0),MATCH(UsagePerHour!GZ$4,Usage!$D$3:$ABF$3,0)),"")</f>
        <v>63.571656686626753</v>
      </c>
      <c r="HA94" s="6">
        <f>IFERROR(INDEX(Sales!$D$5:$ABF$18,MATCH(UsagePerHour!$B94,Sales!$C$5:$C$18,0),MATCH(UsagePerHour!HA$4,Sales!$D$3:$ABF$3,0))/HA$2*INDEX(Usage!$D$5:$ABF$11,MATCH(UsagePerHour!$B$84,Usage!$C$5:$C$11,0),MATCH(UsagePerHour!HA$4,Usage!$D$3:$ABF$3,0)),"")</f>
        <v>103.50260565772236</v>
      </c>
      <c r="HB94" s="6">
        <f>IFERROR(INDEX(Sales!$D$5:$ABF$18,MATCH(UsagePerHour!$B94,Sales!$C$5:$C$18,0),MATCH(UsagePerHour!HB$4,Sales!$D$3:$ABF$3,0))/HB$2*INDEX(Usage!$D$5:$ABF$11,MATCH(UsagePerHour!$B$84,Usage!$C$5:$C$11,0),MATCH(UsagePerHour!HB$4,Usage!$D$3:$ABF$3,0)),"")</f>
        <v>124.50423816028291</v>
      </c>
      <c r="HC94" s="6">
        <f>IFERROR(INDEX(Sales!$D$5:$ABF$18,MATCH(UsagePerHour!$B94,Sales!$C$5:$C$18,0),MATCH(UsagePerHour!HC$4,Sales!$D$3:$ABF$3,0))/HC$2*INDEX(Usage!$D$5:$ABF$11,MATCH(UsagePerHour!$B$84,Usage!$C$5:$C$11,0),MATCH(UsagePerHour!HC$4,Usage!$D$3:$ABF$3,0)),"")</f>
        <v>56.140703869783295</v>
      </c>
      <c r="HD94" s="6">
        <f>IFERROR(INDEX(Sales!$D$5:$ABF$18,MATCH(UsagePerHour!$B94,Sales!$C$5:$C$18,0),MATCH(UsagePerHour!HD$4,Sales!$D$3:$ABF$3,0))/HD$2*INDEX(Usage!$D$5:$ABF$11,MATCH(UsagePerHour!$B$84,Usage!$C$5:$C$11,0),MATCH(UsagePerHour!HD$4,Usage!$D$3:$ABF$3,0)),"")</f>
        <v>405.92243929575972</v>
      </c>
      <c r="HE94" s="6">
        <f>IFERROR(INDEX(Sales!$D$5:$ABF$18,MATCH(UsagePerHour!$B94,Sales!$C$5:$C$18,0),MATCH(UsagePerHour!HE$4,Sales!$D$3:$ABF$3,0))/HE$2*INDEX(Usage!$D$5:$ABF$11,MATCH(UsagePerHour!$B$84,Usage!$C$5:$C$11,0),MATCH(UsagePerHour!HE$4,Usage!$D$3:$ABF$3,0)),"")</f>
        <v>83.71857913780994</v>
      </c>
      <c r="HF94" s="6">
        <f>IFERROR(INDEX(Sales!$D$5:$ABF$18,MATCH(UsagePerHour!$B94,Sales!$C$5:$C$18,0),MATCH(UsagePerHour!HF$4,Sales!$D$3:$ABF$3,0))/HF$2*INDEX(Usage!$D$5:$ABF$11,MATCH(UsagePerHour!$B$84,Usage!$C$5:$C$11,0),MATCH(UsagePerHour!HF$4,Usage!$D$3:$ABF$3,0)),"")</f>
        <v>113.25496922113959</v>
      </c>
      <c r="HG94" s="6">
        <f>IFERROR(INDEX(Sales!$D$5:$ABF$18,MATCH(UsagePerHour!$B94,Sales!$C$5:$C$18,0),MATCH(UsagePerHour!HG$4,Sales!$D$3:$ABF$3,0))/HG$2*INDEX(Usage!$D$5:$ABF$11,MATCH(UsagePerHour!$B$84,Usage!$C$5:$C$11,0),MATCH(UsagePerHour!HG$4,Usage!$D$3:$ABF$3,0)),"")</f>
        <v>103.09549670993614</v>
      </c>
      <c r="HH94" s="6">
        <f>IFERROR(INDEX(Sales!$D$5:$ABF$18,MATCH(UsagePerHour!$B94,Sales!$C$5:$C$18,0),MATCH(UsagePerHour!HH$4,Sales!$D$3:$ABF$3,0))/HH$2*INDEX(Usage!$D$5:$ABF$11,MATCH(UsagePerHour!$B$84,Usage!$C$5:$C$11,0),MATCH(UsagePerHour!HH$4,Usage!$D$3:$ABF$3,0)),"")</f>
        <v>44.589615410953492</v>
      </c>
      <c r="HI94" s="6">
        <f>IFERROR(INDEX(Sales!$D$5:$ABF$18,MATCH(UsagePerHour!$B94,Sales!$C$5:$C$18,0),MATCH(UsagePerHour!HI$4,Sales!$D$3:$ABF$3,0))/HI$2*INDEX(Usage!$D$5:$ABF$11,MATCH(UsagePerHour!$B$84,Usage!$C$5:$C$11,0),MATCH(UsagePerHour!HI$4,Usage!$D$3:$ABF$3,0)),"")</f>
        <v>48.379167038259169</v>
      </c>
      <c r="HJ94" s="6">
        <f>IFERROR(INDEX(Sales!$D$5:$ABF$18,MATCH(UsagePerHour!$B94,Sales!$C$5:$C$18,0),MATCH(UsagePerHour!HJ$4,Sales!$D$3:$ABF$3,0))/HJ$2*INDEX(Usage!$D$5:$ABF$11,MATCH(UsagePerHour!$B$84,Usage!$C$5:$C$11,0),MATCH(UsagePerHour!HJ$4,Usage!$D$3:$ABF$3,0)),"")</f>
        <v>60.404243962888529</v>
      </c>
      <c r="HK94" s="6">
        <f>IFERROR(INDEX(Sales!$D$5:$ABF$18,MATCH(UsagePerHour!$B94,Sales!$C$5:$C$18,0),MATCH(UsagePerHour!HK$4,Sales!$D$3:$ABF$3,0))/HK$2*INDEX(Usage!$D$5:$ABF$11,MATCH(UsagePerHour!$B$84,Usage!$C$5:$C$11,0),MATCH(UsagePerHour!HK$4,Usage!$D$3:$ABF$3,0)),"")</f>
        <v>303.53355505743372</v>
      </c>
      <c r="HL94" s="6">
        <f>IFERROR(INDEX(Sales!$D$5:$ABF$18,MATCH(UsagePerHour!$B94,Sales!$C$5:$C$18,0),MATCH(UsagePerHour!HL$4,Sales!$D$3:$ABF$3,0))/HL$2*INDEX(Usage!$D$5:$ABF$11,MATCH(UsagePerHour!$B$84,Usage!$C$5:$C$11,0),MATCH(UsagePerHour!HL$4,Usage!$D$3:$ABF$3,0)),"")</f>
        <v>77.73655283831728</v>
      </c>
      <c r="HM94" s="6">
        <f>IFERROR(INDEX(Sales!$D$5:$ABF$18,MATCH(UsagePerHour!$B94,Sales!$C$5:$C$18,0),MATCH(UsagePerHour!HM$4,Sales!$D$3:$ABF$3,0))/HM$2*INDEX(Usage!$D$5:$ABF$11,MATCH(UsagePerHour!$B$84,Usage!$C$5:$C$11,0),MATCH(UsagePerHour!HM$4,Usage!$D$3:$ABF$3,0)),"")</f>
        <v>108.79292978818782</v>
      </c>
      <c r="HN94" s="6">
        <f>IFERROR(INDEX(Sales!$D$5:$ABF$18,MATCH(UsagePerHour!$B94,Sales!$C$5:$C$18,0),MATCH(UsagePerHour!HN$4,Sales!$D$3:$ABF$3,0))/HN$2*INDEX(Usage!$D$5:$ABF$11,MATCH(UsagePerHour!$B$84,Usage!$C$5:$C$11,0),MATCH(UsagePerHour!HN$4,Usage!$D$3:$ABF$3,0)),"")</f>
        <v>64.438552424225463</v>
      </c>
      <c r="HO94" s="6">
        <f>IFERROR(INDEX(Sales!$D$5:$ABF$18,MATCH(UsagePerHour!$B94,Sales!$C$5:$C$18,0),MATCH(UsagePerHour!HO$4,Sales!$D$3:$ABF$3,0))/HO$2*INDEX(Usage!$D$5:$ABF$11,MATCH(UsagePerHour!$B$84,Usage!$C$5:$C$11,0),MATCH(UsagePerHour!HO$4,Usage!$D$3:$ABF$3,0)),"")</f>
        <v>32.724192255603768</v>
      </c>
      <c r="HP94" s="6">
        <f>IFERROR(INDEX(Sales!$D$5:$ABF$18,MATCH(UsagePerHour!$B94,Sales!$C$5:$C$18,0),MATCH(UsagePerHour!HP$4,Sales!$D$3:$ABF$3,0))/HP$2*INDEX(Usage!$D$5:$ABF$11,MATCH(UsagePerHour!$B$84,Usage!$C$5:$C$11,0),MATCH(UsagePerHour!HP$4,Usage!$D$3:$ABF$3,0)),"")</f>
        <v>43.163225393020916</v>
      </c>
      <c r="HQ94" s="6">
        <f>IFERROR(INDEX(Sales!$D$5:$ABF$18,MATCH(UsagePerHour!$B94,Sales!$C$5:$C$18,0),MATCH(UsagePerHour!HQ$4,Sales!$D$3:$ABF$3,0))/HQ$2*INDEX(Usage!$D$5:$ABF$11,MATCH(UsagePerHour!$B$84,Usage!$C$5:$C$11,0),MATCH(UsagePerHour!HQ$4,Usage!$D$3:$ABF$3,0)),"")</f>
        <v>62.389644691150615</v>
      </c>
      <c r="HR94" s="6">
        <f>IFERROR(INDEX(Sales!$D$5:$ABF$18,MATCH(UsagePerHour!$B94,Sales!$C$5:$C$18,0),MATCH(UsagePerHour!HR$4,Sales!$D$3:$ABF$3,0))/HR$2*INDEX(Usage!$D$5:$ABF$11,MATCH(UsagePerHour!$B$84,Usage!$C$5:$C$11,0),MATCH(UsagePerHour!HR$4,Usage!$D$3:$ABF$3,0)),"")</f>
        <v>380.83207117212322</v>
      </c>
      <c r="HS94" s="6">
        <f>IFERROR(INDEX(Sales!$D$5:$ABF$18,MATCH(UsagePerHour!$B94,Sales!$C$5:$C$18,0),MATCH(UsagePerHour!HS$4,Sales!$D$3:$ABF$3,0))/HS$2*INDEX(Usage!$D$5:$ABF$11,MATCH(UsagePerHour!$B$84,Usage!$C$5:$C$11,0),MATCH(UsagePerHour!HS$4,Usage!$D$3:$ABF$3,0)),"")</f>
        <v>131.63133813906288</v>
      </c>
      <c r="HT94" s="6">
        <f>IFERROR(INDEX(Sales!$D$5:$ABF$18,MATCH(UsagePerHour!$B94,Sales!$C$5:$C$18,0),MATCH(UsagePerHour!HT$4,Sales!$D$3:$ABF$3,0))/HT$2*INDEX(Usage!$D$5:$ABF$11,MATCH(UsagePerHour!$B$84,Usage!$C$5:$C$11,0),MATCH(UsagePerHour!HT$4,Usage!$D$3:$ABF$3,0)),"")</f>
        <v>105.34081913950969</v>
      </c>
      <c r="HU94" s="6">
        <f>IFERROR(INDEX(Sales!$D$5:$ABF$18,MATCH(UsagePerHour!$B94,Sales!$C$5:$C$18,0),MATCH(UsagePerHour!HU$4,Sales!$D$3:$ABF$3,0))/HU$2*INDEX(Usage!$D$5:$ABF$11,MATCH(UsagePerHour!$B$84,Usage!$C$5:$C$11,0),MATCH(UsagePerHour!HU$4,Usage!$D$3:$ABF$3,0)),"")</f>
        <v>120.84547310585022</v>
      </c>
      <c r="HV94" s="6">
        <f>IFERROR(INDEX(Sales!$D$5:$ABF$18,MATCH(UsagePerHour!$B94,Sales!$C$5:$C$18,0),MATCH(UsagePerHour!HV$4,Sales!$D$3:$ABF$3,0))/HV$2*INDEX(Usage!$D$5:$ABF$11,MATCH(UsagePerHour!$B$84,Usage!$C$5:$C$11,0),MATCH(UsagePerHour!HV$4,Usage!$D$3:$ABF$3,0)),"")</f>
        <v>46.778487752928648</v>
      </c>
      <c r="HW94" s="6">
        <f>IFERROR(INDEX(Sales!$D$5:$ABF$18,MATCH(UsagePerHour!$B94,Sales!$C$5:$C$18,0),MATCH(UsagePerHour!HW$4,Sales!$D$3:$ABF$3,0))/HW$2*INDEX(Usage!$D$5:$ABF$11,MATCH(UsagePerHour!$B$84,Usage!$C$5:$C$11,0),MATCH(UsagePerHour!HW$4,Usage!$D$3:$ABF$3,0)),"")</f>
        <v>63.221392339767007</v>
      </c>
      <c r="HX94" s="6">
        <f>IFERROR(INDEX(Sales!$D$5:$ABF$18,MATCH(UsagePerHour!$B94,Sales!$C$5:$C$18,0),MATCH(UsagePerHour!HX$4,Sales!$D$3:$ABF$3,0))/HX$2*INDEX(Usage!$D$5:$ABF$11,MATCH(UsagePerHour!$B$84,Usage!$C$5:$C$11,0),MATCH(UsagePerHour!HX$4,Usage!$D$3:$ABF$3,0)),"")</f>
        <v>84.705565364947603</v>
      </c>
      <c r="HY94" s="6">
        <f>IFERROR(INDEX(Sales!$D$5:$ABF$18,MATCH(UsagePerHour!$B94,Sales!$C$5:$C$18,0),MATCH(UsagePerHour!HY$4,Sales!$D$3:$ABF$3,0))/HY$2*INDEX(Usage!$D$5:$ABF$11,MATCH(UsagePerHour!$B$84,Usage!$C$5:$C$11,0),MATCH(UsagePerHour!HY$4,Usage!$D$3:$ABF$3,0)),"")</f>
        <v>473.07213503690997</v>
      </c>
      <c r="HZ94" s="6">
        <f>IFERROR(INDEX(Sales!$D$5:$ABF$18,MATCH(UsagePerHour!$B94,Sales!$C$5:$C$18,0),MATCH(UsagePerHour!HZ$4,Sales!$D$3:$ABF$3,0))/HZ$2*INDEX(Usage!$D$5:$ABF$11,MATCH(UsagePerHour!$B$84,Usage!$C$5:$C$11,0),MATCH(UsagePerHour!HZ$4,Usage!$D$3:$ABF$3,0)),"")</f>
        <v>53.208863027566501</v>
      </c>
      <c r="IA94" s="6">
        <f>IFERROR(INDEX(Sales!$D$5:$ABF$18,MATCH(UsagePerHour!$B94,Sales!$C$5:$C$18,0),MATCH(UsagePerHour!IA$4,Sales!$D$3:$ABF$3,0))/IA$2*INDEX(Usage!$D$5:$ABF$11,MATCH(UsagePerHour!$B$84,Usage!$C$5:$C$11,0),MATCH(UsagePerHour!IA$4,Usage!$D$3:$ABF$3,0)),"")</f>
        <v>106.8484410060038</v>
      </c>
      <c r="IB94" s="6">
        <f>IFERROR(INDEX(Sales!$D$5:$ABF$18,MATCH(UsagePerHour!$B94,Sales!$C$5:$C$18,0),MATCH(UsagePerHour!IB$4,Sales!$D$3:$ABF$3,0))/IB$2*INDEX(Usage!$D$5:$ABF$11,MATCH(UsagePerHour!$B$84,Usage!$C$5:$C$11,0),MATCH(UsagePerHour!IB$4,Usage!$D$3:$ABF$3,0)),"")</f>
        <v>42.72472890585005</v>
      </c>
      <c r="IC94" s="6">
        <f>IFERROR(INDEX(Sales!$D$5:$ABF$18,MATCH(UsagePerHour!$B94,Sales!$C$5:$C$18,0),MATCH(UsagePerHour!IC$4,Sales!$D$3:$ABF$3,0))/IC$2*INDEX(Usage!$D$5:$ABF$11,MATCH(UsagePerHour!$B$84,Usage!$C$5:$C$11,0),MATCH(UsagePerHour!IC$4,Usage!$D$3:$ABF$3,0)),"")</f>
        <v>38.179561731359492</v>
      </c>
      <c r="ID94" s="6">
        <f>IFERROR(INDEX(Sales!$D$5:$ABF$18,MATCH(UsagePerHour!$B94,Sales!$C$5:$C$18,0),MATCH(UsagePerHour!ID$4,Sales!$D$3:$ABF$3,0))/ID$2*INDEX(Usage!$D$5:$ABF$11,MATCH(UsagePerHour!$B$84,Usage!$C$5:$C$11,0),MATCH(UsagePerHour!ID$4,Usage!$D$3:$ABF$3,0)),"")</f>
        <v>30.984551209878365</v>
      </c>
      <c r="IE94" s="6">
        <f>IFERROR(INDEX(Sales!$D$5:$ABF$18,MATCH(UsagePerHour!$B94,Sales!$C$5:$C$18,0),MATCH(UsagePerHour!IE$4,Sales!$D$3:$ABF$3,0))/IE$2*INDEX(Usage!$D$5:$ABF$11,MATCH(UsagePerHour!$B$84,Usage!$C$5:$C$11,0),MATCH(UsagePerHour!IE$4,Usage!$D$3:$ABF$3,0)),"")</f>
        <v>39.479341335424337</v>
      </c>
      <c r="IF94" s="6">
        <f>IFERROR(INDEX(Sales!$D$5:$ABF$18,MATCH(UsagePerHour!$B94,Sales!$C$5:$C$18,0),MATCH(UsagePerHour!IF$4,Sales!$D$3:$ABF$3,0))/IF$2*INDEX(Usage!$D$5:$ABF$11,MATCH(UsagePerHour!$B$84,Usage!$C$5:$C$11,0),MATCH(UsagePerHour!IF$4,Usage!$D$3:$ABF$3,0)),"")</f>
        <v>550.51953411816532</v>
      </c>
      <c r="IG94" s="6">
        <f>IFERROR(INDEX(Sales!$D$5:$ABF$18,MATCH(UsagePerHour!$B94,Sales!$C$5:$C$18,0),MATCH(UsagePerHour!IG$4,Sales!$D$3:$ABF$3,0))/IG$2*INDEX(Usage!$D$5:$ABF$11,MATCH(UsagePerHour!$B$84,Usage!$C$5:$C$11,0),MATCH(UsagePerHour!IG$4,Usage!$D$3:$ABF$3,0)),"")</f>
        <v>52.280620131845332</v>
      </c>
      <c r="IH94" s="6">
        <f>IFERROR(INDEX(Sales!$D$5:$ABF$18,MATCH(UsagePerHour!$B94,Sales!$C$5:$C$18,0),MATCH(UsagePerHour!IH$4,Sales!$D$3:$ABF$3,0))/IH$2*INDEX(Usage!$D$5:$ABF$11,MATCH(UsagePerHour!$B$84,Usage!$C$5:$C$11,0),MATCH(UsagePerHour!IH$4,Usage!$D$3:$ABF$3,0)),"")</f>
        <v>62.162467112485537</v>
      </c>
      <c r="II94" s="6">
        <f>IFERROR(INDEX(Sales!$D$5:$ABF$18,MATCH(UsagePerHour!$B94,Sales!$C$5:$C$18,0),MATCH(UsagePerHour!II$4,Sales!$D$3:$ABF$3,0))/II$2*INDEX(Usage!$D$5:$ABF$11,MATCH(UsagePerHour!$B$84,Usage!$C$5:$C$11,0),MATCH(UsagePerHour!II$4,Usage!$D$3:$ABF$3,0)),"")</f>
        <v>110.48712776730363</v>
      </c>
      <c r="IJ94" s="6">
        <f>IFERROR(INDEX(Sales!$D$5:$ABF$18,MATCH(UsagePerHour!$B94,Sales!$C$5:$C$18,0),MATCH(UsagePerHour!IJ$4,Sales!$D$3:$ABF$3,0))/IJ$2*INDEX(Usage!$D$5:$ABF$11,MATCH(UsagePerHour!$B$84,Usage!$C$5:$C$11,0),MATCH(UsagePerHour!IJ$4,Usage!$D$3:$ABF$3,0)),"")</f>
        <v>32.709378163923617</v>
      </c>
      <c r="IK94" s="6">
        <f>IFERROR(INDEX(Sales!$D$5:$ABF$18,MATCH(UsagePerHour!$B94,Sales!$C$5:$C$18,0),MATCH(UsagePerHour!IK$4,Sales!$D$3:$ABF$3,0))/IK$2*INDEX(Usage!$D$5:$ABF$11,MATCH(UsagePerHour!$B$84,Usage!$C$5:$C$11,0),MATCH(UsagePerHour!IK$4,Usage!$D$3:$ABF$3,0)),"")</f>
        <v>150.03810650681652</v>
      </c>
      <c r="IL94" s="6">
        <f>IFERROR(INDEX(Sales!$D$5:$ABF$18,MATCH(UsagePerHour!$B94,Sales!$C$5:$C$18,0),MATCH(UsagePerHour!IL$4,Sales!$D$3:$ABF$3,0))/IL$2*INDEX(Usage!$D$5:$ABF$11,MATCH(UsagePerHour!$B$84,Usage!$C$5:$C$11,0),MATCH(UsagePerHour!IL$4,Usage!$D$3:$ABF$3,0)),"")</f>
        <v>72.144986875321834</v>
      </c>
      <c r="IM94" s="6">
        <f>IFERROR(INDEX(Sales!$D$5:$ABF$18,MATCH(UsagePerHour!$B94,Sales!$C$5:$C$18,0),MATCH(UsagePerHour!IM$4,Sales!$D$3:$ABF$3,0))/IM$2*INDEX(Usage!$D$5:$ABF$11,MATCH(UsagePerHour!$B$84,Usage!$C$5:$C$11,0),MATCH(UsagePerHour!IM$4,Usage!$D$3:$ABF$3,0)),"")</f>
        <v>343.49737039023364</v>
      </c>
      <c r="IN94" s="6">
        <f>IFERROR(INDEX(Sales!$D$5:$ABF$18,MATCH(UsagePerHour!$B94,Sales!$C$5:$C$18,0),MATCH(UsagePerHour!IN$4,Sales!$D$3:$ABF$3,0))/IN$2*INDEX(Usage!$D$5:$ABF$11,MATCH(UsagePerHour!$B$84,Usage!$C$5:$C$11,0),MATCH(UsagePerHour!IN$4,Usage!$D$3:$ABF$3,0)),"")</f>
        <v>73.686432637571158</v>
      </c>
      <c r="IO94" s="6">
        <f>IFERROR(INDEX(Sales!$D$5:$ABF$18,MATCH(UsagePerHour!$B94,Sales!$C$5:$C$18,0),MATCH(UsagePerHour!IO$4,Sales!$D$3:$ABF$3,0))/IO$2*INDEX(Usage!$D$5:$ABF$11,MATCH(UsagePerHour!$B$84,Usage!$C$5:$C$11,0),MATCH(UsagePerHour!IO$4,Usage!$D$3:$ABF$3,0)),"")</f>
        <v>89.501178816333677</v>
      </c>
      <c r="IP94" s="6">
        <f>IFERROR(INDEX(Sales!$D$5:$ABF$18,MATCH(UsagePerHour!$B94,Sales!$C$5:$C$18,0),MATCH(UsagePerHour!IP$4,Sales!$D$3:$ABF$3,0))/IP$2*INDEX(Usage!$D$5:$ABF$11,MATCH(UsagePerHour!$B$84,Usage!$C$5:$C$11,0),MATCH(UsagePerHour!IP$4,Usage!$D$3:$ABF$3,0)),"")</f>
        <v>109.78113829001626</v>
      </c>
      <c r="IQ94" s="6">
        <f>IFERROR(INDEX(Sales!$D$5:$ABF$18,MATCH(UsagePerHour!$B94,Sales!$C$5:$C$18,0),MATCH(UsagePerHour!IQ$4,Sales!$D$3:$ABF$3,0))/IQ$2*INDEX(Usage!$D$5:$ABF$11,MATCH(UsagePerHour!$B$84,Usage!$C$5:$C$11,0),MATCH(UsagePerHour!IQ$4,Usage!$D$3:$ABF$3,0)),"")</f>
        <v>40.685581739928033</v>
      </c>
      <c r="IR94" s="6">
        <f>IFERROR(INDEX(Sales!$D$5:$ABF$18,MATCH(UsagePerHour!$B94,Sales!$C$5:$C$18,0),MATCH(UsagePerHour!IR$4,Sales!$D$3:$ABF$3,0))/IR$2*INDEX(Usage!$D$5:$ABF$11,MATCH(UsagePerHour!$B$84,Usage!$C$5:$C$11,0),MATCH(UsagePerHour!IR$4,Usage!$D$3:$ABF$3,0)),"")</f>
        <v>59.089830599048788</v>
      </c>
      <c r="IS94" s="6">
        <f>IFERROR(INDEX(Sales!$D$5:$ABF$18,MATCH(UsagePerHour!$B94,Sales!$C$5:$C$18,0),MATCH(UsagePerHour!IS$4,Sales!$D$3:$ABF$3,0))/IS$2*INDEX(Usage!$D$5:$ABF$11,MATCH(UsagePerHour!$B$84,Usage!$C$5:$C$11,0),MATCH(UsagePerHour!IS$4,Usage!$D$3:$ABF$3,0)),"")</f>
        <v>45.43494145787308</v>
      </c>
      <c r="IT94" s="6">
        <f>IFERROR(INDEX(Sales!$D$5:$ABF$18,MATCH(UsagePerHour!$B94,Sales!$C$5:$C$18,0),MATCH(UsagePerHour!IT$4,Sales!$D$3:$ABF$3,0))/IT$2*INDEX(Usage!$D$5:$ABF$11,MATCH(UsagePerHour!$B$84,Usage!$C$5:$C$11,0),MATCH(UsagePerHour!IT$4,Usage!$D$3:$ABF$3,0)),"")</f>
        <v>254.42821722403187</v>
      </c>
      <c r="IU94" s="6">
        <f>IFERROR(INDEX(Sales!$D$5:$ABF$18,MATCH(UsagePerHour!$B94,Sales!$C$5:$C$18,0),MATCH(UsagePerHour!IU$4,Sales!$D$3:$ABF$3,0))/IU$2*INDEX(Usage!$D$5:$ABF$11,MATCH(UsagePerHour!$B$84,Usage!$C$5:$C$11,0),MATCH(UsagePerHour!IU$4,Usage!$D$3:$ABF$3,0)),"")</f>
        <v>39.170138962106996</v>
      </c>
      <c r="IV94" s="6">
        <f>IFERROR(INDEX(Sales!$D$5:$ABF$18,MATCH(UsagePerHour!$B94,Sales!$C$5:$C$18,0),MATCH(UsagePerHour!IV$4,Sales!$D$3:$ABF$3,0))/IV$2*INDEX(Usage!$D$5:$ABF$11,MATCH(UsagePerHour!$B$84,Usage!$C$5:$C$11,0),MATCH(UsagePerHour!IV$4,Usage!$D$3:$ABF$3,0)),"")</f>
        <v>54.435538914189422</v>
      </c>
      <c r="IW94" s="6">
        <f>IFERROR(INDEX(Sales!$D$5:$ABF$18,MATCH(UsagePerHour!$B94,Sales!$C$5:$C$18,0),MATCH(UsagePerHour!IW$4,Sales!$D$3:$ABF$3,0))/IW$2*INDEX(Usage!$D$5:$ABF$11,MATCH(UsagePerHour!$B$84,Usage!$C$5:$C$11,0),MATCH(UsagePerHour!IW$4,Usage!$D$3:$ABF$3,0)),"")</f>
        <v>137.78051276220793</v>
      </c>
      <c r="IX94" s="6">
        <f>IFERROR(INDEX(Sales!$D$5:$ABF$18,MATCH(UsagePerHour!$B94,Sales!$C$5:$C$18,0),MATCH(UsagePerHour!IX$4,Sales!$D$3:$ABF$3,0))/IX$2*INDEX(Usage!$D$5:$ABF$11,MATCH(UsagePerHour!$B$84,Usage!$C$5:$C$11,0),MATCH(UsagePerHour!IX$4,Usage!$D$3:$ABF$3,0)),"")</f>
        <v>51.233229985605135</v>
      </c>
      <c r="IY94" s="6">
        <f>IFERROR(INDEX(Sales!$D$5:$ABF$18,MATCH(UsagePerHour!$B94,Sales!$C$5:$C$18,0),MATCH(UsagePerHour!IY$4,Sales!$D$3:$ABF$3,0))/IY$2*INDEX(Usage!$D$5:$ABF$11,MATCH(UsagePerHour!$B$84,Usage!$C$5:$C$11,0),MATCH(UsagePerHour!IY$4,Usage!$D$3:$ABF$3,0)),"")</f>
        <v>66.661526186448796</v>
      </c>
      <c r="IZ94" s="6">
        <f>IFERROR(INDEX(Sales!$D$5:$ABF$18,MATCH(UsagePerHour!$B94,Sales!$C$5:$C$18,0),MATCH(UsagePerHour!IZ$4,Sales!$D$3:$ABF$3,0))/IZ$2*INDEX(Usage!$D$5:$ABF$11,MATCH(UsagePerHour!$B$84,Usage!$C$5:$C$11,0),MATCH(UsagePerHour!IZ$4,Usage!$D$3:$ABF$3,0)),"")</f>
        <v>56.813375020115409</v>
      </c>
      <c r="JA94" s="6">
        <f>IFERROR(INDEX(Sales!$D$5:$ABF$18,MATCH(UsagePerHour!$B94,Sales!$C$5:$C$18,0),MATCH(UsagePerHour!JA$4,Sales!$D$3:$ABF$3,0))/JA$2*INDEX(Usage!$D$5:$ABF$11,MATCH(UsagePerHour!$B$84,Usage!$C$5:$C$11,0),MATCH(UsagePerHour!JA$4,Usage!$D$3:$ABF$3,0)),"")</f>
        <v>477.33812527122808</v>
      </c>
      <c r="JB94" s="6">
        <f>IFERROR(INDEX(Sales!$D$5:$ABF$18,MATCH(UsagePerHour!$B94,Sales!$C$5:$C$18,0),MATCH(UsagePerHour!JB$4,Sales!$D$3:$ABF$3,0))/JB$2*INDEX(Usage!$D$5:$ABF$11,MATCH(UsagePerHour!$B$84,Usage!$C$5:$C$11,0),MATCH(UsagePerHour!JB$4,Usage!$D$3:$ABF$3,0)),"")</f>
        <v>61.872716057181719</v>
      </c>
      <c r="JC94" s="6">
        <f>IFERROR(INDEX(Sales!$D$5:$ABF$18,MATCH(UsagePerHour!$B94,Sales!$C$5:$C$18,0),MATCH(UsagePerHour!JC$4,Sales!$D$3:$ABF$3,0))/JC$2*INDEX(Usage!$D$5:$ABF$11,MATCH(UsagePerHour!$B$84,Usage!$C$5:$C$11,0),MATCH(UsagePerHour!JC$4,Usage!$D$3:$ABF$3,0)),"")</f>
        <v>93.06833803347466</v>
      </c>
      <c r="JD94" s="6">
        <f>IFERROR(INDEX(Sales!$D$5:$ABF$18,MATCH(UsagePerHour!$B94,Sales!$C$5:$C$18,0),MATCH(UsagePerHour!JD$4,Sales!$D$3:$ABF$3,0))/JD$2*INDEX(Usage!$D$5:$ABF$11,MATCH(UsagePerHour!$B$84,Usage!$C$5:$C$11,0),MATCH(UsagePerHour!JD$4,Usage!$D$3:$ABF$3,0)),"")</f>
        <v>154.74196465884498</v>
      </c>
      <c r="JE94" s="6">
        <f>IFERROR(INDEX(Sales!$D$5:$ABF$18,MATCH(UsagePerHour!$B94,Sales!$C$5:$C$18,0),MATCH(UsagePerHour!JE$4,Sales!$D$3:$ABF$3,0))/JE$2*INDEX(Usage!$D$5:$ABF$11,MATCH(UsagePerHour!$B$84,Usage!$C$5:$C$11,0),MATCH(UsagePerHour!JE$4,Usage!$D$3:$ABF$3,0)),"")</f>
        <v>31.91131059456356</v>
      </c>
      <c r="JF94" s="6">
        <f>IFERROR(INDEX(Sales!$D$5:$ABF$18,MATCH(UsagePerHour!$B94,Sales!$C$5:$C$18,0),MATCH(UsagePerHour!JF$4,Sales!$D$3:$ABF$3,0))/JF$2*INDEX(Usage!$D$5:$ABF$11,MATCH(UsagePerHour!$B$84,Usage!$C$5:$C$11,0),MATCH(UsagePerHour!JF$4,Usage!$D$3:$ABF$3,0)),"")</f>
        <v>25.608434816972466</v>
      </c>
      <c r="JG94" s="6">
        <f>IFERROR(INDEX(Sales!$D$5:$ABF$18,MATCH(UsagePerHour!$B94,Sales!$C$5:$C$18,0),MATCH(UsagePerHour!JG$4,Sales!$D$3:$ABF$3,0))/JG$2*INDEX(Usage!$D$5:$ABF$11,MATCH(UsagePerHour!$B$84,Usage!$C$5:$C$11,0),MATCH(UsagePerHour!JG$4,Usage!$D$3:$ABF$3,0)),"")</f>
        <v>89.904433956714726</v>
      </c>
      <c r="JH94" s="6">
        <f>IFERROR(INDEX(Sales!$D$5:$ABF$18,MATCH(UsagePerHour!$B94,Sales!$C$5:$C$18,0),MATCH(UsagePerHour!JH$4,Sales!$D$3:$ABF$3,0))/JH$2*INDEX(Usage!$D$5:$ABF$11,MATCH(UsagePerHour!$B$84,Usage!$C$5:$C$11,0),MATCH(UsagePerHour!JH$4,Usage!$D$3:$ABF$3,0)),"")</f>
        <v>641.42369952330466</v>
      </c>
      <c r="JI94" s="6">
        <f>IFERROR(INDEX(Sales!$D$5:$ABF$18,MATCH(UsagePerHour!$B94,Sales!$C$5:$C$18,0),MATCH(UsagePerHour!JI$4,Sales!$D$3:$ABF$3,0))/JI$2*INDEX(Usage!$D$5:$ABF$11,MATCH(UsagePerHour!$B$84,Usage!$C$5:$C$11,0),MATCH(UsagePerHour!JI$4,Usage!$D$3:$ABF$3,0)),"")</f>
        <v>79.458115287820078</v>
      </c>
      <c r="JJ94" s="6">
        <f>IFERROR(INDEX(Sales!$D$5:$ABF$18,MATCH(UsagePerHour!$B94,Sales!$C$5:$C$18,0),MATCH(UsagePerHour!JJ$4,Sales!$D$3:$ABF$3,0))/JJ$2*INDEX(Usage!$D$5:$ABF$11,MATCH(UsagePerHour!$B$84,Usage!$C$5:$C$11,0),MATCH(UsagePerHour!JJ$4,Usage!$D$3:$ABF$3,0)),"")</f>
        <v>122.9491273058152</v>
      </c>
      <c r="JK94" s="6">
        <f>IFERROR(INDEX(Sales!$D$5:$ABF$18,MATCH(UsagePerHour!$B94,Sales!$C$5:$C$18,0),MATCH(UsagePerHour!JK$4,Sales!$D$3:$ABF$3,0))/JK$2*INDEX(Usage!$D$5:$ABF$11,MATCH(UsagePerHour!$B$84,Usage!$C$5:$C$11,0),MATCH(UsagePerHour!JK$4,Usage!$D$3:$ABF$3,0)),"")</f>
        <v>71.053344540590032</v>
      </c>
      <c r="JL94" s="6">
        <f>IFERROR(INDEX(Sales!$D$5:$ABF$18,MATCH(UsagePerHour!$B94,Sales!$C$5:$C$18,0),MATCH(UsagePerHour!JL$4,Sales!$D$3:$ABF$3,0))/JL$2*INDEX(Usage!$D$5:$ABF$11,MATCH(UsagePerHour!$B$84,Usage!$C$5:$C$11,0),MATCH(UsagePerHour!JL$4,Usage!$D$3:$ABF$3,0)),"")</f>
        <v>23.56687185840126</v>
      </c>
      <c r="JM94" s="6">
        <f>IFERROR(INDEX(Sales!$D$5:$ABF$18,MATCH(UsagePerHour!$B94,Sales!$C$5:$C$18,0),MATCH(UsagePerHour!JM$4,Sales!$D$3:$ABF$3,0))/JM$2*INDEX(Usage!$D$5:$ABF$11,MATCH(UsagePerHour!$B$84,Usage!$C$5:$C$11,0),MATCH(UsagePerHour!JM$4,Usage!$D$3:$ABF$3,0)),"")</f>
        <v>52.608076615417559</v>
      </c>
      <c r="JN94" s="6">
        <f>IFERROR(INDEX(Sales!$D$5:$ABF$18,MATCH(UsagePerHour!$B94,Sales!$C$5:$C$18,0),MATCH(UsagePerHour!JN$4,Sales!$D$3:$ABF$3,0))/JN$2*INDEX(Usage!$D$5:$ABF$11,MATCH(UsagePerHour!$B$84,Usage!$C$5:$C$11,0),MATCH(UsagePerHour!JN$4,Usage!$D$3:$ABF$3,0)),"")</f>
        <v>75.376338256702653</v>
      </c>
      <c r="JO94" s="6">
        <f>IFERROR(INDEX(Sales!$D$5:$ABF$18,MATCH(UsagePerHour!$B94,Sales!$C$5:$C$18,0),MATCH(UsagePerHour!JO$4,Sales!$D$3:$ABF$3,0))/JO$2*INDEX(Usage!$D$5:$ABF$11,MATCH(UsagePerHour!$B$84,Usage!$C$5:$C$11,0),MATCH(UsagePerHour!JO$4,Usage!$D$3:$ABF$3,0)),"")</f>
        <v>554.21136976205696</v>
      </c>
      <c r="JP94" s="6">
        <f>IFERROR(INDEX(Sales!$D$5:$ABF$18,MATCH(UsagePerHour!$B94,Sales!$C$5:$C$18,0),MATCH(UsagePerHour!JP$4,Sales!$D$3:$ABF$3,0))/JP$2*INDEX(Usage!$D$5:$ABF$11,MATCH(UsagePerHour!$B$84,Usage!$C$5:$C$11,0),MATCH(UsagePerHour!JP$4,Usage!$D$3:$ABF$3,0)),"")</f>
        <v>28.44470393173799</v>
      </c>
      <c r="JQ94" s="6">
        <f>IFERROR(INDEX(Sales!$D$5:$ABF$18,MATCH(UsagePerHour!$B94,Sales!$C$5:$C$18,0),MATCH(UsagePerHour!JQ$4,Sales!$D$3:$ABF$3,0))/JQ$2*INDEX(Usage!$D$5:$ABF$11,MATCH(UsagePerHour!$B$84,Usage!$C$5:$C$11,0),MATCH(UsagePerHour!JQ$4,Usage!$D$3:$ABF$3,0)),"")</f>
        <v>103.96241249632935</v>
      </c>
      <c r="JR94" s="6">
        <f>IFERROR(INDEX(Sales!$D$5:$ABF$18,MATCH(UsagePerHour!$B94,Sales!$C$5:$C$18,0),MATCH(UsagePerHour!JR$4,Sales!$D$3:$ABF$3,0))/JR$2*INDEX(Usage!$D$5:$ABF$11,MATCH(UsagePerHour!$B$84,Usage!$C$5:$C$11,0),MATCH(UsagePerHour!JR$4,Usage!$D$3:$ABF$3,0)),"")</f>
        <v>105.48796836124623</v>
      </c>
      <c r="JS94" s="6">
        <f>IFERROR(INDEX(Sales!$D$5:$ABF$18,MATCH(UsagePerHour!$B94,Sales!$C$5:$C$18,0),MATCH(UsagePerHour!JS$4,Sales!$D$3:$ABF$3,0))/JS$2*INDEX(Usage!$D$5:$ABF$11,MATCH(UsagePerHour!$B$84,Usage!$C$5:$C$11,0),MATCH(UsagePerHour!JS$4,Usage!$D$3:$ABF$3,0)),"")</f>
        <v>31.739872178459034</v>
      </c>
      <c r="JT94" s="6">
        <f>IFERROR(INDEX(Sales!$D$5:$ABF$18,MATCH(UsagePerHour!$B94,Sales!$C$5:$C$18,0),MATCH(UsagePerHour!JT$4,Sales!$D$3:$ABF$3,0))/JT$2*INDEX(Usage!$D$5:$ABF$11,MATCH(UsagePerHour!$B$84,Usage!$C$5:$C$11,0),MATCH(UsagePerHour!JT$4,Usage!$D$3:$ABF$3,0)),"")</f>
        <v>69.896778097272872</v>
      </c>
      <c r="JU94" s="6">
        <f>IFERROR(INDEX(Sales!$D$5:$ABF$18,MATCH(UsagePerHour!$B94,Sales!$C$5:$C$18,0),MATCH(UsagePerHour!JU$4,Sales!$D$3:$ABF$3,0))/JU$2*INDEX(Usage!$D$5:$ABF$11,MATCH(UsagePerHour!$B$84,Usage!$C$5:$C$11,0),MATCH(UsagePerHour!JU$4,Usage!$D$3:$ABF$3,0)),"")</f>
        <v>76.938706570857093</v>
      </c>
      <c r="JV94" s="6">
        <f>IFERROR(INDEX(Sales!$D$5:$ABF$18,MATCH(UsagePerHour!$B94,Sales!$C$5:$C$18,0),MATCH(UsagePerHour!JV$4,Sales!$D$3:$ABF$3,0))/JV$2*INDEX(Usage!$D$5:$ABF$11,MATCH(UsagePerHour!$B$84,Usage!$C$5:$C$11,0),MATCH(UsagePerHour!JV$4,Usage!$D$3:$ABF$3,0)),"")</f>
        <v>587.29127522880174</v>
      </c>
      <c r="JW94" s="6">
        <f>IFERROR(INDEX(Sales!$D$5:$ABF$18,MATCH(UsagePerHour!$B94,Sales!$C$5:$C$18,0),MATCH(UsagePerHour!JW$4,Sales!$D$3:$ABF$3,0))/JW$2*INDEX(Usage!$D$5:$ABF$11,MATCH(UsagePerHour!$B$84,Usage!$C$5:$C$11,0),MATCH(UsagePerHour!JW$4,Usage!$D$3:$ABF$3,0)),"")</f>
        <v>90.11258313531242</v>
      </c>
      <c r="JX94" s="6">
        <f>IFERROR(INDEX(Sales!$D$5:$ABF$18,MATCH(UsagePerHour!$B94,Sales!$C$5:$C$18,0),MATCH(UsagePerHour!JX$4,Sales!$D$3:$ABF$3,0))/JX$2*INDEX(Usage!$D$5:$ABF$11,MATCH(UsagePerHour!$B$84,Usage!$C$5:$C$11,0),MATCH(UsagePerHour!JX$4,Usage!$D$3:$ABF$3,0)),"")</f>
        <v>116.6982617251558</v>
      </c>
      <c r="JY94" s="6">
        <f>IFERROR(INDEX(Sales!$D$5:$ABF$18,MATCH(UsagePerHour!$B94,Sales!$C$5:$C$18,0),MATCH(UsagePerHour!JY$4,Sales!$D$3:$ABF$3,0))/JY$2*INDEX(Usage!$D$5:$ABF$11,MATCH(UsagePerHour!$B$84,Usage!$C$5:$C$11,0),MATCH(UsagePerHour!JY$4,Usage!$D$3:$ABF$3,0)),"")</f>
        <v>92.931234216727219</v>
      </c>
      <c r="JZ94" s="6">
        <f>IFERROR(INDEX(Sales!$D$5:$ABF$18,MATCH(UsagePerHour!$B94,Sales!$C$5:$C$18,0),MATCH(UsagePerHour!JZ$4,Sales!$D$3:$ABF$3,0))/JZ$2*INDEX(Usage!$D$5:$ABF$11,MATCH(UsagePerHour!$B$84,Usage!$C$5:$C$11,0),MATCH(UsagePerHour!JZ$4,Usage!$D$3:$ABF$3,0)),"")</f>
        <v>32.312549692220756</v>
      </c>
      <c r="KA94" s="6">
        <f>IFERROR(INDEX(Sales!$D$5:$ABF$18,MATCH(UsagePerHour!$B94,Sales!$C$5:$C$18,0),MATCH(UsagePerHour!KA$4,Sales!$D$3:$ABF$3,0))/KA$2*INDEX(Usage!$D$5:$ABF$11,MATCH(UsagePerHour!$B$84,Usage!$C$5:$C$11,0),MATCH(UsagePerHour!KA$4,Usage!$D$3:$ABF$3,0)),"")</f>
        <v>89.69917601601415</v>
      </c>
      <c r="KB94" s="6">
        <f>IFERROR(INDEX(Sales!$D$5:$ABF$18,MATCH(UsagePerHour!$B94,Sales!$C$5:$C$18,0),MATCH(UsagePerHour!KB$4,Sales!$D$3:$ABF$3,0))/KB$2*INDEX(Usage!$D$5:$ABF$11,MATCH(UsagePerHour!$B$84,Usage!$C$5:$C$11,0),MATCH(UsagePerHour!KB$4,Usage!$D$3:$ABF$3,0)),"")</f>
        <v>65.72567875264393</v>
      </c>
      <c r="KC94" s="6">
        <f>IFERROR(INDEX(Sales!$D$5:$ABF$18,MATCH(UsagePerHour!$B94,Sales!$C$5:$C$18,0),MATCH(UsagePerHour!KC$4,Sales!$D$3:$ABF$3,0))/KC$2*INDEX(Usage!$D$5:$ABF$11,MATCH(UsagePerHour!$B$84,Usage!$C$5:$C$11,0),MATCH(UsagePerHour!KC$4,Usage!$D$3:$ABF$3,0)),"")</f>
        <v>457.7730955653621</v>
      </c>
      <c r="KD94" s="6">
        <f>IFERROR(INDEX(Sales!$D$5:$ABF$18,MATCH(UsagePerHour!$B94,Sales!$C$5:$C$18,0),MATCH(UsagePerHour!KD$4,Sales!$D$3:$ABF$3,0))/KD$2*INDEX(Usage!$D$5:$ABF$11,MATCH(UsagePerHour!$B$84,Usage!$C$5:$C$11,0),MATCH(UsagePerHour!KD$4,Usage!$D$3:$ABF$3,0)),"")</f>
        <v>86.190840141486959</v>
      </c>
      <c r="KE94" s="6">
        <f>IFERROR(INDEX(Sales!$D$5:$ABF$18,MATCH(UsagePerHour!$B94,Sales!$C$5:$C$18,0),MATCH(UsagePerHour!KE$4,Sales!$D$3:$ABF$3,0))/KE$2*INDEX(Usage!$D$5:$ABF$11,MATCH(UsagePerHour!$B$84,Usage!$C$5:$C$11,0),MATCH(UsagePerHour!KE$4,Usage!$D$3:$ABF$3,0)),"")</f>
        <v>78.357642981634285</v>
      </c>
      <c r="KF94" s="6">
        <f>IFERROR(INDEX(Sales!$D$5:$ABF$18,MATCH(UsagePerHour!$B94,Sales!$C$5:$C$18,0),MATCH(UsagePerHour!KF$4,Sales!$D$3:$ABF$3,0))/KF$2*INDEX(Usage!$D$5:$ABF$11,MATCH(UsagePerHour!$B$84,Usage!$C$5:$C$11,0),MATCH(UsagePerHour!KF$4,Usage!$D$3:$ABF$3,0)),"")</f>
        <v>83.475049352928266</v>
      </c>
      <c r="KG94" s="6">
        <f>IFERROR(INDEX(Sales!$D$5:$ABF$18,MATCH(UsagePerHour!$B94,Sales!$C$5:$C$18,0),MATCH(UsagePerHour!KG$4,Sales!$D$3:$ABF$3,0))/KG$2*INDEX(Usage!$D$5:$ABF$11,MATCH(UsagePerHour!$B$84,Usage!$C$5:$C$11,0),MATCH(UsagePerHour!KG$4,Usage!$D$3:$ABF$3,0)),"")</f>
        <v>13.494065236813157</v>
      </c>
      <c r="KH94" s="6">
        <f>IFERROR(INDEX(Sales!$D$5:$ABF$18,MATCH(UsagePerHour!$B94,Sales!$C$5:$C$18,0),MATCH(UsagePerHour!KH$4,Sales!$D$3:$ABF$3,0))/KH$2*INDEX(Usage!$D$5:$ABF$11,MATCH(UsagePerHour!$B$84,Usage!$C$5:$C$11,0),MATCH(UsagePerHour!KH$4,Usage!$D$3:$ABF$3,0)),"")</f>
        <v>41.591709272886689</v>
      </c>
      <c r="KI94" s="6">
        <f>IFERROR(INDEX(Sales!$D$5:$ABF$18,MATCH(UsagePerHour!$B94,Sales!$C$5:$C$18,0),MATCH(UsagePerHour!KI$4,Sales!$D$3:$ABF$3,0))/KI$2*INDEX(Usage!$D$5:$ABF$11,MATCH(UsagePerHour!$B$84,Usage!$C$5:$C$11,0),MATCH(UsagePerHour!KI$4,Usage!$D$3:$ABF$3,0)),"")</f>
        <v>88.956360934533151</v>
      </c>
      <c r="KJ94" s="6">
        <f>IFERROR(INDEX(Sales!$D$5:$ABF$18,MATCH(UsagePerHour!$B94,Sales!$C$5:$C$18,0),MATCH(UsagePerHour!KJ$4,Sales!$D$3:$ABF$3,0))/KJ$2*INDEX(Usage!$D$5:$ABF$11,MATCH(UsagePerHour!$B$84,Usage!$C$5:$C$11,0),MATCH(UsagePerHour!KJ$4,Usage!$D$3:$ABF$3,0)),"")</f>
        <v>390.97629271949882</v>
      </c>
      <c r="KK94" s="6">
        <f>IFERROR(INDEX(Sales!$D$5:$ABF$18,MATCH(UsagePerHour!$B94,Sales!$C$5:$C$18,0),MATCH(UsagePerHour!KK$4,Sales!$D$3:$ABF$3,0))/KK$2*INDEX(Usage!$D$5:$ABF$11,MATCH(UsagePerHour!$B$84,Usage!$C$5:$C$11,0),MATCH(UsagePerHour!KK$4,Usage!$D$3:$ABF$3,0)),"")</f>
        <v>66.496002395888482</v>
      </c>
      <c r="KL94" s="6">
        <f>IFERROR(INDEX(Sales!$D$5:$ABF$18,MATCH(UsagePerHour!$B94,Sales!$C$5:$C$18,0),MATCH(UsagePerHour!KL$4,Sales!$D$3:$ABF$3,0))/KL$2*INDEX(Usage!$D$5:$ABF$11,MATCH(UsagePerHour!$B$84,Usage!$C$5:$C$11,0),MATCH(UsagePerHour!KL$4,Usage!$D$3:$ABF$3,0)),"")</f>
        <v>73.596068272012161</v>
      </c>
      <c r="KM94" s="6">
        <f>IFERROR(INDEX(Sales!$D$5:$ABF$18,MATCH(UsagePerHour!$B94,Sales!$C$5:$C$18,0),MATCH(UsagePerHour!KM$4,Sales!$D$3:$ABF$3,0))/KM$2*INDEX(Usage!$D$5:$ABF$11,MATCH(UsagePerHour!$B$84,Usage!$C$5:$C$11,0),MATCH(UsagePerHour!KM$4,Usage!$D$3:$ABF$3,0)),"")</f>
        <v>69.578132070874091</v>
      </c>
      <c r="KN94" s="6">
        <f>IFERROR(INDEX(Sales!$D$5:$ABF$18,MATCH(UsagePerHour!$B94,Sales!$C$5:$C$18,0),MATCH(UsagePerHour!KN$4,Sales!$D$3:$ABF$3,0))/KN$2*INDEX(Usage!$D$5:$ABF$11,MATCH(UsagePerHour!$B$84,Usage!$C$5:$C$11,0),MATCH(UsagePerHour!KN$4,Usage!$D$3:$ABF$3,0)),"")</f>
        <v>23.978984714610384</v>
      </c>
      <c r="KO94" s="6">
        <f>IFERROR(INDEX(Sales!$D$5:$ABF$18,MATCH(UsagePerHour!$B94,Sales!$C$5:$C$18,0),MATCH(UsagePerHour!KO$4,Sales!$D$3:$ABF$3,0))/KO$2*INDEX(Usage!$D$5:$ABF$11,MATCH(UsagePerHour!$B$84,Usage!$C$5:$C$11,0),MATCH(UsagePerHour!KO$4,Usage!$D$3:$ABF$3,0)),"")</f>
        <v>40.98373679465152</v>
      </c>
      <c r="KP94" s="6">
        <f>IFERROR(INDEX(Sales!$D$5:$ABF$18,MATCH(UsagePerHour!$B94,Sales!$C$5:$C$18,0),MATCH(UsagePerHour!KP$4,Sales!$D$3:$ABF$3,0))/KP$2*INDEX(Usage!$D$5:$ABF$11,MATCH(UsagePerHour!$B$84,Usage!$C$5:$C$11,0),MATCH(UsagePerHour!KP$4,Usage!$D$3:$ABF$3,0)),"")</f>
        <v>53.621982118164411</v>
      </c>
      <c r="KQ94" s="6">
        <f>IFERROR(INDEX(Sales!$D$5:$ABF$18,MATCH(UsagePerHour!$B94,Sales!$C$5:$C$18,0),MATCH(UsagePerHour!KQ$4,Sales!$D$3:$ABF$3,0))/KQ$2*INDEX(Usage!$D$5:$ABF$11,MATCH(UsagePerHour!$B$84,Usage!$C$5:$C$11,0),MATCH(UsagePerHour!KQ$4,Usage!$D$3:$ABF$3,0)),"")</f>
        <v>407.44273875208296</v>
      </c>
      <c r="KR94" s="6">
        <f>IFERROR(INDEX(Sales!$D$5:$ABF$18,MATCH(UsagePerHour!$B94,Sales!$C$5:$C$18,0),MATCH(UsagePerHour!KR$4,Sales!$D$3:$ABF$3,0))/KR$2*INDEX(Usage!$D$5:$ABF$11,MATCH(UsagePerHour!$B$84,Usage!$C$5:$C$11,0),MATCH(UsagePerHour!KR$4,Usage!$D$3:$ABF$3,0)),"")</f>
        <v>90.936821785741557</v>
      </c>
      <c r="KS94" s="6">
        <f>IFERROR(INDEX(Sales!$D$5:$ABF$18,MATCH(UsagePerHour!$B94,Sales!$C$5:$C$18,0),MATCH(UsagePerHour!KS$4,Sales!$D$3:$ABF$3,0))/KS$2*INDEX(Usage!$D$5:$ABF$11,MATCH(UsagePerHour!$B$84,Usage!$C$5:$C$11,0),MATCH(UsagePerHour!KS$4,Usage!$D$3:$ABF$3,0)),"")</f>
        <v>97.511632146655188</v>
      </c>
      <c r="KT94" s="6">
        <f>IFERROR(INDEX(Sales!$D$5:$ABF$18,MATCH(UsagePerHour!$B94,Sales!$C$5:$C$18,0),MATCH(UsagePerHour!KT$4,Sales!$D$3:$ABF$3,0))/KT$2*INDEX(Usage!$D$5:$ABF$11,MATCH(UsagePerHour!$B$84,Usage!$C$5:$C$11,0),MATCH(UsagePerHour!KT$4,Usage!$D$3:$ABF$3,0)),"")</f>
        <v>112.80650830598947</v>
      </c>
      <c r="KU94" s="6">
        <f>IFERROR(INDEX(Sales!$D$5:$ABF$18,MATCH(UsagePerHour!$B94,Sales!$C$5:$C$18,0),MATCH(UsagePerHour!KU$4,Sales!$D$3:$ABF$3,0))/KU$2*INDEX(Usage!$D$5:$ABF$11,MATCH(UsagePerHour!$B$84,Usage!$C$5:$C$11,0),MATCH(UsagePerHour!KU$4,Usage!$D$3:$ABF$3,0)),"")</f>
        <v>46.97535262008104</v>
      </c>
      <c r="KV94" s="6">
        <f>IFERROR(INDEX(Sales!$D$5:$ABF$18,MATCH(UsagePerHour!$B94,Sales!$C$5:$C$18,0),MATCH(UsagePerHour!KV$4,Sales!$D$3:$ABF$3,0))/KV$2*INDEX(Usage!$D$5:$ABF$11,MATCH(UsagePerHour!$B$84,Usage!$C$5:$C$11,0),MATCH(UsagePerHour!KV$4,Usage!$D$3:$ABF$3,0)),"")</f>
        <v>108.36544095286634</v>
      </c>
      <c r="KW94" s="6">
        <f>IFERROR(INDEX(Sales!$D$5:$ABF$18,MATCH(UsagePerHour!$B94,Sales!$C$5:$C$18,0),MATCH(UsagePerHour!KW$4,Sales!$D$3:$ABF$3,0))/KW$2*INDEX(Usage!$D$5:$ABF$11,MATCH(UsagePerHour!$B$84,Usage!$C$5:$C$11,0),MATCH(UsagePerHour!KW$4,Usage!$D$3:$ABF$3,0)),"")</f>
        <v>82.061450988181548</v>
      </c>
      <c r="KX94" s="6">
        <f>IFERROR(INDEX(Sales!$D$5:$ABF$18,MATCH(UsagePerHour!$B94,Sales!$C$5:$C$18,0),MATCH(UsagePerHour!KX$4,Sales!$D$3:$ABF$3,0))/KX$2*INDEX(Usage!$D$5:$ABF$11,MATCH(UsagePerHour!$B$84,Usage!$C$5:$C$11,0),MATCH(UsagePerHour!KX$4,Usage!$D$3:$ABF$3,0)),"")</f>
        <v>301.59987912443199</v>
      </c>
      <c r="KY94" s="6">
        <f>IFERROR(INDEX(Sales!$D$5:$ABF$18,MATCH(UsagePerHour!$B94,Sales!$C$5:$C$18,0),MATCH(UsagePerHour!KY$4,Sales!$D$3:$ABF$3,0))/KY$2*INDEX(Usage!$D$5:$ABF$11,MATCH(UsagePerHour!$B$84,Usage!$C$5:$C$11,0),MATCH(UsagePerHour!KY$4,Usage!$D$3:$ABF$3,0)),"")</f>
        <v>61.264185110663988</v>
      </c>
      <c r="KZ94" s="6">
        <f>IFERROR(INDEX(Sales!$D$5:$ABF$18,MATCH(UsagePerHour!$B94,Sales!$C$5:$C$18,0),MATCH(UsagePerHour!KZ$4,Sales!$D$3:$ABF$3,0))/KZ$2*INDEX(Usage!$D$5:$ABF$11,MATCH(UsagePerHour!$B$84,Usage!$C$5:$C$11,0),MATCH(UsagePerHour!KZ$4,Usage!$D$3:$ABF$3,0)),"")</f>
        <v>155.42117465224112</v>
      </c>
      <c r="LA94" s="6">
        <f>IFERROR(INDEX(Sales!$D$5:$ABF$18,MATCH(UsagePerHour!$B94,Sales!$C$5:$C$18,0),MATCH(UsagePerHour!LA$4,Sales!$D$3:$ABF$3,0))/LA$2*INDEX(Usage!$D$5:$ABF$11,MATCH(UsagePerHour!$B$84,Usage!$C$5:$C$11,0),MATCH(UsagePerHour!LA$4,Usage!$D$3:$ABF$3,0)),"")</f>
        <v>110.00419199045504</v>
      </c>
      <c r="LB94" s="6">
        <f>IFERROR(INDEX(Sales!$D$5:$ABF$18,MATCH(UsagePerHour!$B94,Sales!$C$5:$C$18,0),MATCH(UsagePerHour!LB$4,Sales!$D$3:$ABF$3,0))/LB$2*INDEX(Usage!$D$5:$ABF$11,MATCH(UsagePerHour!$B$84,Usage!$C$5:$C$11,0),MATCH(UsagePerHour!LB$4,Usage!$D$3:$ABF$3,0)),"")</f>
        <v>34.446830407789115</v>
      </c>
      <c r="LC94" s="6">
        <f>IFERROR(INDEX(Sales!$D$5:$ABF$18,MATCH(UsagePerHour!$B94,Sales!$C$5:$C$18,0),MATCH(UsagePerHour!LC$4,Sales!$D$3:$ABF$3,0))/LC$2*INDEX(Usage!$D$5:$ABF$11,MATCH(UsagePerHour!$B$84,Usage!$C$5:$C$11,0),MATCH(UsagePerHour!LC$4,Usage!$D$3:$ABF$3,0)),"")</f>
        <v>30.130742483668811</v>
      </c>
      <c r="LD94" s="6">
        <f>IFERROR(INDEX(Sales!$D$5:$ABF$18,MATCH(UsagePerHour!$B94,Sales!$C$5:$C$18,0),MATCH(UsagePerHour!LD$4,Sales!$D$3:$ABF$3,0))/LD$2*INDEX(Usage!$D$5:$ABF$11,MATCH(UsagePerHour!$B$84,Usage!$C$5:$C$11,0),MATCH(UsagePerHour!LD$4,Usage!$D$3:$ABF$3,0)),"")</f>
        <v>65.860956344677902</v>
      </c>
      <c r="LE94" s="6">
        <f>IFERROR(INDEX(Sales!$D$5:$ABF$18,MATCH(UsagePerHour!$B94,Sales!$C$5:$C$18,0),MATCH(UsagePerHour!LE$4,Sales!$D$3:$ABF$3,0))/LE$2*INDEX(Usage!$D$5:$ABF$11,MATCH(UsagePerHour!$B$84,Usage!$C$5:$C$11,0),MATCH(UsagePerHour!LE$4,Usage!$D$3:$ABF$3,0)),"")</f>
        <v>198.78779363351757</v>
      </c>
      <c r="LF94" s="6">
        <f>IFERROR(INDEX(Sales!$D$5:$ABF$18,MATCH(UsagePerHour!$B94,Sales!$C$5:$C$18,0),MATCH(UsagePerHour!LF$4,Sales!$D$3:$ABF$3,0))/LF$2*INDEX(Usage!$D$5:$ABF$11,MATCH(UsagePerHour!$B$84,Usage!$C$5:$C$11,0),MATCH(UsagePerHour!LF$4,Usage!$D$3:$ABF$3,0)),"")</f>
        <v>19.74137390440265</v>
      </c>
      <c r="LG94" s="6">
        <f>IFERROR(INDEX(Sales!$D$5:$ABF$18,MATCH(UsagePerHour!$B94,Sales!$C$5:$C$18,0),MATCH(UsagePerHour!LG$4,Sales!$D$3:$ABF$3,0))/LG$2*INDEX(Usage!$D$5:$ABF$11,MATCH(UsagePerHour!$B$84,Usage!$C$5:$C$11,0),MATCH(UsagePerHour!LG$4,Usage!$D$3:$ABF$3,0)),"")</f>
        <v>52.766930293946118</v>
      </c>
      <c r="LH94" s="6">
        <f>IFERROR(INDEX(Sales!$D$5:$ABF$18,MATCH(UsagePerHour!$B94,Sales!$C$5:$C$18,0),MATCH(UsagePerHour!LH$4,Sales!$D$3:$ABF$3,0))/LH$2*INDEX(Usage!$D$5:$ABF$11,MATCH(UsagePerHour!$B$84,Usage!$C$5:$C$11,0),MATCH(UsagePerHour!LH$4,Usage!$D$3:$ABF$3,0)),"")</f>
        <v>91.983431153347865</v>
      </c>
      <c r="LI94" s="6">
        <f>IFERROR(INDEX(Sales!$D$5:$ABF$18,MATCH(UsagePerHour!$B94,Sales!$C$5:$C$18,0),MATCH(UsagePerHour!LI$4,Sales!$D$3:$ABF$3,0))/LI$2*INDEX(Usage!$D$5:$ABF$11,MATCH(UsagePerHour!$B$84,Usage!$C$5:$C$11,0),MATCH(UsagePerHour!LI$4,Usage!$D$3:$ABF$3,0)),"")</f>
        <v>29.059557542583715</v>
      </c>
      <c r="LJ94" s="6">
        <f>IFERROR(INDEX(Sales!$D$5:$ABF$18,MATCH(UsagePerHour!$B94,Sales!$C$5:$C$18,0),MATCH(UsagePerHour!LJ$4,Sales!$D$3:$ABF$3,0))/LJ$2*INDEX(Usage!$D$5:$ABF$11,MATCH(UsagePerHour!$B$84,Usage!$C$5:$C$11,0),MATCH(UsagePerHour!LJ$4,Usage!$D$3:$ABF$3,0)),"")</f>
        <v>33.580806792178933</v>
      </c>
      <c r="LK94" s="6">
        <f>IFERROR(INDEX(Sales!$D$5:$ABF$18,MATCH(UsagePerHour!$B94,Sales!$C$5:$C$18,0),MATCH(UsagePerHour!LK$4,Sales!$D$3:$ABF$3,0))/LK$2*INDEX(Usage!$D$5:$ABF$11,MATCH(UsagePerHour!$B$84,Usage!$C$5:$C$11,0),MATCH(UsagePerHour!LK$4,Usage!$D$3:$ABF$3,0)),"")</f>
        <v>81.718515977764667</v>
      </c>
      <c r="LL94" s="6">
        <f>IFERROR(INDEX(Sales!$D$5:$ABF$18,MATCH(UsagePerHour!$B94,Sales!$C$5:$C$18,0),MATCH(UsagePerHour!LL$4,Sales!$D$3:$ABF$3,0))/LL$2*INDEX(Usage!$D$5:$ABF$11,MATCH(UsagePerHour!$B$84,Usage!$C$5:$C$11,0),MATCH(UsagePerHour!LL$4,Usage!$D$3:$ABF$3,0)),"")</f>
        <v>363.34696847804656</v>
      </c>
      <c r="LM94" s="6">
        <f>IFERROR(INDEX(Sales!$D$5:$ABF$18,MATCH(UsagePerHour!$B94,Sales!$C$5:$C$18,0),MATCH(UsagePerHour!LM$4,Sales!$D$3:$ABF$3,0))/LM$2*INDEX(Usage!$D$5:$ABF$11,MATCH(UsagePerHour!$B$84,Usage!$C$5:$C$11,0),MATCH(UsagePerHour!LM$4,Usage!$D$3:$ABF$3,0)),"")</f>
        <v>45.30020400464312</v>
      </c>
      <c r="LN94" s="6">
        <f>IFERROR(INDEX(Sales!$D$5:$ABF$18,MATCH(UsagePerHour!$B94,Sales!$C$5:$C$18,0),MATCH(UsagePerHour!LN$4,Sales!$D$3:$ABF$3,0))/LN$2*INDEX(Usage!$D$5:$ABF$11,MATCH(UsagePerHour!$B$84,Usage!$C$5:$C$11,0),MATCH(UsagePerHour!LN$4,Usage!$D$3:$ABF$3,0)),"")</f>
        <v>64.304245371052247</v>
      </c>
      <c r="LO94" s="6">
        <f>IFERROR(INDEX(Sales!$D$5:$ABF$18,MATCH(UsagePerHour!$B94,Sales!$C$5:$C$18,0),MATCH(UsagePerHour!LO$4,Sales!$D$3:$ABF$3,0))/LO$2*INDEX(Usage!$D$5:$ABF$11,MATCH(UsagePerHour!$B$84,Usage!$C$5:$C$11,0),MATCH(UsagePerHour!LO$4,Usage!$D$3:$ABF$3,0)),"")</f>
        <v>34.237111751110746</v>
      </c>
      <c r="LP94" s="6">
        <f>IFERROR(INDEX(Sales!$D$5:$ABF$18,MATCH(UsagePerHour!$B94,Sales!$C$5:$C$18,0),MATCH(UsagePerHour!LP$4,Sales!$D$3:$ABF$3,0))/LP$2*INDEX(Usage!$D$5:$ABF$11,MATCH(UsagePerHour!$B$84,Usage!$C$5:$C$11,0),MATCH(UsagePerHour!LP$4,Usage!$D$3:$ABF$3,0)),"")</f>
        <v>244.68605650368707</v>
      </c>
      <c r="LQ94" s="6">
        <f>IFERROR(INDEX(Sales!$D$5:$ABF$18,MATCH(UsagePerHour!$B94,Sales!$C$5:$C$18,0),MATCH(UsagePerHour!LQ$4,Sales!$D$3:$ABF$3,0))/LQ$2*INDEX(Usage!$D$5:$ABF$11,MATCH(UsagePerHour!$B$84,Usage!$C$5:$C$11,0),MATCH(UsagePerHour!LQ$4,Usage!$D$3:$ABF$3,0)),"")</f>
        <v>43.275171167329688</v>
      </c>
      <c r="LR94" s="6">
        <f>IFERROR(INDEX(Sales!$D$5:$ABF$18,MATCH(UsagePerHour!$B94,Sales!$C$5:$C$18,0),MATCH(UsagePerHour!LR$4,Sales!$D$3:$ABF$3,0))/LR$2*INDEX(Usage!$D$5:$ABF$11,MATCH(UsagePerHour!$B$84,Usage!$C$5:$C$11,0),MATCH(UsagePerHour!LR$4,Usage!$D$3:$ABF$3,0)),"")</f>
        <v>65.276159956670881</v>
      </c>
      <c r="LS94" s="6">
        <f>IFERROR(INDEX(Sales!$D$5:$ABF$18,MATCH(UsagePerHour!$B94,Sales!$C$5:$C$18,0),MATCH(UsagePerHour!LS$4,Sales!$D$3:$ABF$3,0))/LS$2*INDEX(Usage!$D$5:$ABF$11,MATCH(UsagePerHour!$B$84,Usage!$C$5:$C$11,0),MATCH(UsagePerHour!LS$4,Usage!$D$3:$ABF$3,0)),"")</f>
        <v>497.35927600865597</v>
      </c>
      <c r="LT94" s="6">
        <f>IFERROR(INDEX(Sales!$D$5:$ABF$18,MATCH(UsagePerHour!$B94,Sales!$C$5:$C$18,0),MATCH(UsagePerHour!LT$4,Sales!$D$3:$ABF$3,0))/LT$2*INDEX(Usage!$D$5:$ABF$11,MATCH(UsagePerHour!$B$84,Usage!$C$5:$C$11,0),MATCH(UsagePerHour!LT$4,Usage!$D$3:$ABF$3,0)),"")</f>
        <v>81.264670893929775</v>
      </c>
      <c r="LU94" s="6">
        <f>IFERROR(INDEX(Sales!$D$5:$ABF$18,MATCH(UsagePerHour!$B94,Sales!$C$5:$C$18,0),MATCH(UsagePerHour!LU$4,Sales!$D$3:$ABF$3,0))/LU$2*INDEX(Usage!$D$5:$ABF$11,MATCH(UsagePerHour!$B$84,Usage!$C$5:$C$11,0),MATCH(UsagePerHour!LU$4,Usage!$D$3:$ABF$3,0)),"")</f>
        <v>82.803444966777207</v>
      </c>
      <c r="LV94" s="6">
        <f>IFERROR(INDEX(Sales!$D$5:$ABF$18,MATCH(UsagePerHour!$B94,Sales!$C$5:$C$18,0),MATCH(UsagePerHour!LV$4,Sales!$D$3:$ABF$3,0))/LV$2*INDEX(Usage!$D$5:$ABF$11,MATCH(UsagePerHour!$B$84,Usage!$C$5:$C$11,0),MATCH(UsagePerHour!LV$4,Usage!$D$3:$ABF$3,0)),"")</f>
        <v>53.169021956087825</v>
      </c>
      <c r="LW94" s="6">
        <f>IFERROR(INDEX(Sales!$D$5:$ABF$18,MATCH(UsagePerHour!$B94,Sales!$C$5:$C$18,0),MATCH(UsagePerHour!LW$4,Sales!$D$3:$ABF$3,0))/LW$2*INDEX(Usage!$D$5:$ABF$11,MATCH(UsagePerHour!$B$84,Usage!$C$5:$C$11,0),MATCH(UsagePerHour!LW$4,Usage!$D$3:$ABF$3,0)),"")</f>
        <v>58.527090106264254</v>
      </c>
      <c r="LX94" s="6">
        <f>IFERROR(INDEX(Sales!$D$5:$ABF$18,MATCH(UsagePerHour!$B94,Sales!$C$5:$C$18,0),MATCH(UsagePerHour!LX$4,Sales!$D$3:$ABF$3,0))/LX$2*INDEX(Usage!$D$5:$ABF$11,MATCH(UsagePerHour!$B$84,Usage!$C$5:$C$11,0),MATCH(UsagePerHour!LX$4,Usage!$D$3:$ABF$3,0)),"")</f>
        <v>56.126429051782111</v>
      </c>
      <c r="LY94" s="6">
        <f>IFERROR(INDEX(Sales!$D$5:$ABF$18,MATCH(UsagePerHour!$B94,Sales!$C$5:$C$18,0),MATCH(UsagePerHour!LY$4,Sales!$D$3:$ABF$3,0))/LY$2*INDEX(Usage!$D$5:$ABF$11,MATCH(UsagePerHour!$B$84,Usage!$C$5:$C$11,0),MATCH(UsagePerHour!LY$4,Usage!$D$3:$ABF$3,0)),"")</f>
        <v>67.935783491074247</v>
      </c>
      <c r="LZ94" s="6">
        <f>IFERROR(INDEX(Sales!$D$5:$ABF$18,MATCH(UsagePerHour!$B94,Sales!$C$5:$C$18,0),MATCH(UsagePerHour!LZ$4,Sales!$D$3:$ABF$3,0))/LZ$2*INDEX(Usage!$D$5:$ABF$11,MATCH(UsagePerHour!$B$84,Usage!$C$5:$C$11,0),MATCH(UsagePerHour!LZ$4,Usage!$D$3:$ABF$3,0)),"")</f>
        <v>385.2300996295823</v>
      </c>
      <c r="MA94" s="6">
        <f>IFERROR(INDEX(Sales!$D$5:$ABF$18,MATCH(UsagePerHour!$B94,Sales!$C$5:$C$18,0),MATCH(UsagePerHour!MA$4,Sales!$D$3:$ABF$3,0))/MA$2*INDEX(Usage!$D$5:$ABF$11,MATCH(UsagePerHour!$B$84,Usage!$C$5:$C$11,0),MATCH(UsagePerHour!MA$4,Usage!$D$3:$ABF$3,0)),"")</f>
        <v>42.492083274630716</v>
      </c>
      <c r="MB94" s="6">
        <f>IFERROR(INDEX(Sales!$D$5:$ABF$18,MATCH(UsagePerHour!$B94,Sales!$C$5:$C$18,0),MATCH(UsagePerHour!MB$4,Sales!$D$3:$ABF$3,0))/MB$2*INDEX(Usage!$D$5:$ABF$11,MATCH(UsagePerHour!$B$84,Usage!$C$5:$C$11,0),MATCH(UsagePerHour!MB$4,Usage!$D$3:$ABF$3,0)),"")</f>
        <v>96.606830913800366</v>
      </c>
      <c r="MC94" s="6">
        <f>IFERROR(INDEX(Sales!$D$5:$ABF$18,MATCH(UsagePerHour!$B94,Sales!$C$5:$C$18,0),MATCH(UsagePerHour!MC$4,Sales!$D$3:$ABF$3,0))/MC$2*INDEX(Usage!$D$5:$ABF$11,MATCH(UsagePerHour!$B$84,Usage!$C$5:$C$11,0),MATCH(UsagePerHour!MC$4,Usage!$D$3:$ABF$3,0)),"")</f>
        <v>24.278357464477338</v>
      </c>
      <c r="MD94" s="6">
        <f>IFERROR(INDEX(Sales!$D$5:$ABF$18,MATCH(UsagePerHour!$B94,Sales!$C$5:$C$18,0),MATCH(UsagePerHour!MD$4,Sales!$D$3:$ABF$3,0))/MD$2*INDEX(Usage!$D$5:$ABF$11,MATCH(UsagePerHour!$B$84,Usage!$C$5:$C$11,0),MATCH(UsagePerHour!MD$4,Usage!$D$3:$ABF$3,0)),"")</f>
        <v>40.462713610686755</v>
      </c>
      <c r="ME94" s="6">
        <f>IFERROR(INDEX(Sales!$D$5:$ABF$18,MATCH(UsagePerHour!$B94,Sales!$C$5:$C$18,0),MATCH(UsagePerHour!ME$4,Sales!$D$3:$ABF$3,0))/ME$2*INDEX(Usage!$D$5:$ABF$11,MATCH(UsagePerHour!$B$84,Usage!$C$5:$C$11,0),MATCH(UsagePerHour!ME$4,Usage!$D$3:$ABF$3,0)),"")</f>
        <v>66.962065285066259</v>
      </c>
      <c r="MF94" s="6">
        <f>IFERROR(INDEX(Sales!$D$5:$ABF$18,MATCH(UsagePerHour!$B94,Sales!$C$5:$C$18,0),MATCH(UsagePerHour!MF$4,Sales!$D$3:$ABF$3,0))/MF$2*INDEX(Usage!$D$5:$ABF$11,MATCH(UsagePerHour!$B$84,Usage!$C$5:$C$11,0),MATCH(UsagePerHour!MF$4,Usage!$D$3:$ABF$3,0)),"")</f>
        <v>39.372829169109657</v>
      </c>
      <c r="MG94" s="6">
        <f>IFERROR(INDEX(Sales!$D$5:$ABF$18,MATCH(UsagePerHour!$B94,Sales!$C$5:$C$18,0),MATCH(UsagePerHour!MG$4,Sales!$D$3:$ABF$3,0))/MG$2*INDEX(Usage!$D$5:$ABF$11,MATCH(UsagePerHour!$B$84,Usage!$C$5:$C$11,0),MATCH(UsagePerHour!MG$4,Usage!$D$3:$ABF$3,0)),"")</f>
        <v>312.65621631754067</v>
      </c>
      <c r="MH94" s="6">
        <f>IFERROR(INDEX(Sales!$D$5:$ABF$18,MATCH(UsagePerHour!$B94,Sales!$C$5:$C$18,0),MATCH(UsagePerHour!MH$4,Sales!$D$3:$ABF$3,0))/MH$2*INDEX(Usage!$D$5:$ABF$11,MATCH(UsagePerHour!$B$84,Usage!$C$5:$C$11,0),MATCH(UsagePerHour!MH$4,Usage!$D$3:$ABF$3,0)),"")</f>
        <v>105.51658588621969</v>
      </c>
      <c r="MI94" s="6">
        <f>IFERROR(INDEX(Sales!$D$5:$ABF$18,MATCH(UsagePerHour!$B94,Sales!$C$5:$C$18,0),MATCH(UsagePerHour!MI$4,Sales!$D$3:$ABF$3,0))/MI$2*INDEX(Usage!$D$5:$ABF$11,MATCH(UsagePerHour!$B$84,Usage!$C$5:$C$11,0),MATCH(UsagePerHour!MI$4,Usage!$D$3:$ABF$3,0)),"")</f>
        <v>107.07594216588132</v>
      </c>
      <c r="MJ94" s="6">
        <f>IFERROR(INDEX(Sales!$D$5:$ABF$18,MATCH(UsagePerHour!$B94,Sales!$C$5:$C$18,0),MATCH(UsagePerHour!MJ$4,Sales!$D$3:$ABF$3,0))/MJ$2*INDEX(Usage!$D$5:$ABF$11,MATCH(UsagePerHour!$B$84,Usage!$C$5:$C$11,0),MATCH(UsagePerHour!MJ$4,Usage!$D$3:$ABF$3,0)),"")</f>
        <v>59.226970643897715</v>
      </c>
      <c r="MK94" s="6">
        <f>IFERROR(INDEX(Sales!$D$5:$ABF$18,MATCH(UsagePerHour!$B94,Sales!$C$5:$C$18,0),MATCH(UsagePerHour!MK$4,Sales!$D$3:$ABF$3,0))/MK$2*INDEX(Usage!$D$5:$ABF$11,MATCH(UsagePerHour!$B$84,Usage!$C$5:$C$11,0),MATCH(UsagePerHour!MK$4,Usage!$D$3:$ABF$3,0)),"")</f>
        <v>39.250536812809891</v>
      </c>
      <c r="ML94" s="6">
        <f>IFERROR(INDEX(Sales!$D$5:$ABF$18,MATCH(UsagePerHour!$B94,Sales!$C$5:$C$18,0),MATCH(UsagePerHour!ML$4,Sales!$D$3:$ABF$3,0))/ML$2*INDEX(Usage!$D$5:$ABF$11,MATCH(UsagePerHour!$B$84,Usage!$C$5:$C$11,0),MATCH(UsagePerHour!ML$4,Usage!$D$3:$ABF$3,0)),"")</f>
        <v>60.505211344189107</v>
      </c>
      <c r="MM94" s="6">
        <f>IFERROR(INDEX(Sales!$D$5:$ABF$18,MATCH(UsagePerHour!$B94,Sales!$C$5:$C$18,0),MATCH(UsagePerHour!MM$4,Sales!$D$3:$ABF$3,0))/MM$2*INDEX(Usage!$D$5:$ABF$11,MATCH(UsagePerHour!$B$84,Usage!$C$5:$C$11,0),MATCH(UsagePerHour!MM$4,Usage!$D$3:$ABF$3,0)),"")</f>
        <v>61.014894568655663</v>
      </c>
      <c r="MN94" s="6">
        <f>IFERROR(INDEX(Sales!$D$5:$ABF$18,MATCH(UsagePerHour!$B94,Sales!$C$5:$C$18,0),MATCH(UsagePerHour!MN$4,Sales!$D$3:$ABF$3,0))/MN$2*INDEX(Usage!$D$5:$ABF$11,MATCH(UsagePerHour!$B$84,Usage!$C$5:$C$11,0),MATCH(UsagePerHour!MN$4,Usage!$D$3:$ABF$3,0)),"")</f>
        <v>155.47950272703815</v>
      </c>
      <c r="MO94" s="6">
        <f>IFERROR(INDEX(Sales!$D$5:$ABF$18,MATCH(UsagePerHour!$B94,Sales!$C$5:$C$18,0),MATCH(UsagePerHour!MO$4,Sales!$D$3:$ABF$3,0))/MO$2*INDEX(Usage!$D$5:$ABF$11,MATCH(UsagePerHour!$B$84,Usage!$C$5:$C$11,0),MATCH(UsagePerHour!MO$4,Usage!$D$3:$ABF$3,0)),"")</f>
        <v>81.264670893929775</v>
      </c>
      <c r="MP94" s="6">
        <f>IFERROR(INDEX(Sales!$D$5:$ABF$18,MATCH(UsagePerHour!$B94,Sales!$C$5:$C$18,0),MATCH(UsagePerHour!MP$4,Sales!$D$3:$ABF$3,0))/MP$2*INDEX(Usage!$D$5:$ABF$11,MATCH(UsagePerHour!$B$84,Usage!$C$5:$C$11,0),MATCH(UsagePerHour!MP$4,Usage!$D$3:$ABF$3,0)),"")</f>
        <v>82.803444966777207</v>
      </c>
      <c r="MQ94" s="6">
        <f>IFERROR(INDEX(Sales!$D$5:$ABF$18,MATCH(UsagePerHour!$B94,Sales!$C$5:$C$18,0),MATCH(UsagePerHour!MQ$4,Sales!$D$3:$ABF$3,0))/MQ$2*INDEX(Usage!$D$5:$ABF$11,MATCH(UsagePerHour!$B$84,Usage!$C$5:$C$11,0),MATCH(UsagePerHour!MQ$4,Usage!$D$3:$ABF$3,0)),"")</f>
        <v>53.169021956087825</v>
      </c>
      <c r="MR94" s="6">
        <f>IFERROR(INDEX(Sales!$D$5:$ABF$18,MATCH(UsagePerHour!$B94,Sales!$C$5:$C$18,0),MATCH(UsagePerHour!MR$4,Sales!$D$3:$ABF$3,0))/MR$2*INDEX(Usage!$D$5:$ABF$11,MATCH(UsagePerHour!$B$84,Usage!$C$5:$C$11,0),MATCH(UsagePerHour!MR$4,Usage!$D$3:$ABF$3,0)),"")</f>
        <v>58.527090106264254</v>
      </c>
      <c r="MS94" s="6">
        <f>IFERROR(INDEX(Sales!$D$5:$ABF$18,MATCH(UsagePerHour!$B94,Sales!$C$5:$C$18,0),MATCH(UsagePerHour!MS$4,Sales!$D$3:$ABF$3,0))/MS$2*INDEX(Usage!$D$5:$ABF$11,MATCH(UsagePerHour!$B$84,Usage!$C$5:$C$11,0),MATCH(UsagePerHour!MS$4,Usage!$D$3:$ABF$3,0)),"")</f>
        <v>59.089830599048788</v>
      </c>
      <c r="MT94" s="6">
        <f>IFERROR(INDEX(Sales!$D$5:$ABF$18,MATCH(UsagePerHour!$B94,Sales!$C$5:$C$18,0),MATCH(UsagePerHour!MT$4,Sales!$D$3:$ABF$3,0))/MT$2*INDEX(Usage!$D$5:$ABF$11,MATCH(UsagePerHour!$B$84,Usage!$C$5:$C$11,0),MATCH(UsagePerHour!MT$4,Usage!$D$3:$ABF$3,0)),"")</f>
        <v>75.369707612884014</v>
      </c>
      <c r="MU94" s="6">
        <f>IFERROR(INDEX(Sales!$D$5:$ABF$18,MATCH(UsagePerHour!$B94,Sales!$C$5:$C$18,0),MATCH(UsagePerHour!MU$4,Sales!$D$3:$ABF$3,0))/MU$2*INDEX(Usage!$D$5:$ABF$11,MATCH(UsagePerHour!$B$84,Usage!$C$5:$C$11,0),MATCH(UsagePerHour!MU$4,Usage!$D$3:$ABF$3,0)),"")</f>
        <v>361.39907395601045</v>
      </c>
      <c r="MV94" s="6">
        <f>IFERROR(INDEX(Sales!$D$5:$ABF$18,MATCH(UsagePerHour!$B94,Sales!$C$5:$C$18,0),MATCH(UsagePerHour!MV$4,Sales!$D$3:$ABF$3,0))/MV$2*INDEX(Usage!$D$5:$ABF$11,MATCH(UsagePerHour!$B$84,Usage!$C$5:$C$11,0),MATCH(UsagePerHour!MV$4,Usage!$D$3:$ABF$3,0)),"")</f>
        <v>89.780322373254961</v>
      </c>
      <c r="MW94" s="6">
        <f>IFERROR(INDEX(Sales!$D$5:$ABF$18,MATCH(UsagePerHour!$B94,Sales!$C$5:$C$18,0),MATCH(UsagePerHour!MW$4,Sales!$D$3:$ABF$3,0))/MW$2*INDEX(Usage!$D$5:$ABF$11,MATCH(UsagePerHour!$B$84,Usage!$C$5:$C$11,0),MATCH(UsagePerHour!MW$4,Usage!$D$3:$ABF$3,0)),"")</f>
        <v>80.959816121106442</v>
      </c>
      <c r="MX94" s="6">
        <f>IFERROR(INDEX(Sales!$D$5:$ABF$18,MATCH(UsagePerHour!$B94,Sales!$C$5:$C$18,0),MATCH(UsagePerHour!MX$4,Sales!$D$3:$ABF$3,0))/MX$2*INDEX(Usage!$D$5:$ABF$11,MATCH(UsagePerHour!$B$84,Usage!$C$5:$C$11,0),MATCH(UsagePerHour!MX$4,Usage!$D$3:$ABF$3,0)),"")</f>
        <v>44.370629432311333</v>
      </c>
      <c r="MY94" s="6">
        <f>IFERROR(INDEX(Sales!$D$5:$ABF$18,MATCH(UsagePerHour!$B94,Sales!$C$5:$C$18,0),MATCH(UsagePerHour!MY$4,Sales!$D$3:$ABF$3,0))/MY$2*INDEX(Usage!$D$5:$ABF$11,MATCH(UsagePerHour!$B$84,Usage!$C$5:$C$11,0),MATCH(UsagePerHour!MY$4,Usage!$D$3:$ABF$3,0)),"")</f>
        <v>24.416470360255069</v>
      </c>
      <c r="MZ94" s="6">
        <f>IFERROR(INDEX(Sales!$D$5:$ABF$18,MATCH(UsagePerHour!$B94,Sales!$C$5:$C$18,0),MATCH(UsagePerHour!MZ$4,Sales!$D$3:$ABF$3,0))/MZ$2*INDEX(Usage!$D$5:$ABF$11,MATCH(UsagePerHour!$B$84,Usage!$C$5:$C$11,0),MATCH(UsagePerHour!MZ$4,Usage!$D$3:$ABF$3,0)),"")</f>
        <v>57.312128458517009</v>
      </c>
      <c r="NA94" s="6">
        <f>IFERROR(INDEX(Sales!$D$5:$ABF$18,MATCH(UsagePerHour!$B94,Sales!$C$5:$C$18,0),MATCH(UsagePerHour!NA$4,Sales!$D$3:$ABF$3,0))/NA$2*INDEX(Usage!$D$5:$ABF$11,MATCH(UsagePerHour!$B$84,Usage!$C$5:$C$11,0),MATCH(UsagePerHour!NA$4,Usage!$D$3:$ABF$3,0)),"")</f>
        <v>61.77308204163328</v>
      </c>
      <c r="NB94" s="6">
        <f>IFERROR(INDEX(Sales!$D$5:$ABF$18,MATCH(UsagePerHour!$B94,Sales!$C$5:$C$18,0),MATCH(UsagePerHour!NB$4,Sales!$D$3:$ABF$3,0))/NB$2*INDEX(Usage!$D$5:$ABF$11,MATCH(UsagePerHour!$B$84,Usage!$C$5:$C$11,0),MATCH(UsagePerHour!NB$4,Usage!$D$3:$ABF$3,0)),"")</f>
        <v>393.56098205729768</v>
      </c>
      <c r="NC94" s="6">
        <f>IFERROR(INDEX(Sales!$D$5:$ABF$18,MATCH(UsagePerHour!$B94,Sales!$C$5:$C$18,0),MATCH(UsagePerHour!NC$4,Sales!$D$3:$ABF$3,0))/NC$2*INDEX(Usage!$D$5:$ABF$11,MATCH(UsagePerHour!$B$84,Usage!$C$5:$C$11,0),MATCH(UsagePerHour!NC$4,Usage!$D$3:$ABF$3,0)),"")</f>
        <v>41.567723904848563</v>
      </c>
      <c r="ND94" s="6">
        <f>IFERROR(INDEX(Sales!$D$5:$ABF$18,MATCH(UsagePerHour!$B94,Sales!$C$5:$C$18,0),MATCH(UsagePerHour!ND$4,Sales!$D$3:$ABF$3,0))/ND$2*INDEX(Usage!$D$5:$ABF$11,MATCH(UsagePerHour!$B$84,Usage!$C$5:$C$11,0),MATCH(UsagePerHour!ND$4,Usage!$D$3:$ABF$3,0)),"")</f>
        <v>101.1137672449364</v>
      </c>
      <c r="NE94" s="6">
        <f>IFERROR(INDEX(Sales!$D$5:$ABF$18,MATCH(UsagePerHour!$B94,Sales!$C$5:$C$18,0),MATCH(UsagePerHour!NE$4,Sales!$D$3:$ABF$3,0))/NE$2*INDEX(Usage!$D$5:$ABF$11,MATCH(UsagePerHour!$B$84,Usage!$C$5:$C$11,0),MATCH(UsagePerHour!NE$4,Usage!$D$3:$ABF$3,0)),"")</f>
        <v>86.071940721803912</v>
      </c>
      <c r="NF94" s="6">
        <f>IFERROR(INDEX(Sales!$D$5:$ABF$18,MATCH(UsagePerHour!$B94,Sales!$C$5:$C$18,0),MATCH(UsagePerHour!NF$4,Sales!$D$3:$ABF$3,0))/NF$2*INDEX(Usage!$D$5:$ABF$11,MATCH(UsagePerHour!$B$84,Usage!$C$5:$C$11,0),MATCH(UsagePerHour!NF$4,Usage!$D$3:$ABF$3,0)),"")</f>
        <v>19.402628673823656</v>
      </c>
      <c r="NG94" s="6">
        <f>IFERROR(INDEX(Sales!$D$5:$ABF$18,MATCH(UsagePerHour!$B94,Sales!$C$5:$C$18,0),MATCH(UsagePerHour!NG$4,Sales!$D$3:$ABF$3,0))/NG$2*INDEX(Usage!$D$5:$ABF$11,MATCH(UsagePerHour!$B$84,Usage!$C$5:$C$11,0),MATCH(UsagePerHour!NG$4,Usage!$D$3:$ABF$3,0)),"")</f>
        <v>35.394658248978445</v>
      </c>
      <c r="NH94" s="6">
        <f>IFERROR(INDEX(Sales!$D$5:$ABF$18,MATCH(UsagePerHour!$B94,Sales!$C$5:$C$18,0),MATCH(UsagePerHour!NH$4,Sales!$D$3:$ABF$3,0))/NH$2*INDEX(Usage!$D$5:$ABF$11,MATCH(UsagePerHour!$B$84,Usage!$C$5:$C$11,0),MATCH(UsagePerHour!NH$4,Usage!$D$3:$ABF$3,0)),"")</f>
        <v>75.950529277020195</v>
      </c>
      <c r="NI94" s="6">
        <f>IFERROR(INDEX(Sales!$D$5:$ABF$18,MATCH(UsagePerHour!$B94,Sales!$C$5:$C$18,0),MATCH(UsagePerHour!NI$4,Sales!$D$3:$ABF$3,0))/NI$2*INDEX(Usage!$D$5:$ABF$11,MATCH(UsagePerHour!$B$84,Usage!$C$5:$C$11,0),MATCH(UsagePerHour!NI$4,Usage!$D$3:$ABF$3,0)),"")</f>
        <v>347.84100979099571</v>
      </c>
      <c r="NJ94" s="6">
        <f>IFERROR(INDEX(Sales!$D$5:$ABF$18,MATCH(UsagePerHour!$B94,Sales!$C$5:$C$18,0),MATCH(UsagePerHour!NJ$4,Sales!$D$3:$ABF$3,0))/NJ$2*INDEX(Usage!$D$5:$ABF$11,MATCH(UsagePerHour!$B$84,Usage!$C$5:$C$11,0),MATCH(UsagePerHour!NJ$4,Usage!$D$3:$ABF$3,0)),"")</f>
        <v>53.778847469633185</v>
      </c>
      <c r="NK94" s="6">
        <f>IFERROR(INDEX(Sales!$D$5:$ABF$18,MATCH(UsagePerHour!$B94,Sales!$C$5:$C$18,0),MATCH(UsagePerHour!NK$4,Sales!$D$3:$ABF$3,0))/NK$2*INDEX(Usage!$D$5:$ABF$11,MATCH(UsagePerHour!$B$84,Usage!$C$5:$C$11,0),MATCH(UsagePerHour!NK$4,Usage!$D$3:$ABF$3,0)),"")</f>
        <v>64.147413379160454</v>
      </c>
      <c r="NL94" s="6">
        <f>IFERROR(INDEX(Sales!$D$5:$ABF$18,MATCH(UsagePerHour!$B94,Sales!$C$5:$C$18,0),MATCH(UsagePerHour!NL$4,Sales!$D$3:$ABF$3,0))/NL$2*INDEX(Usage!$D$5:$ABF$11,MATCH(UsagePerHour!$B$84,Usage!$C$5:$C$11,0),MATCH(UsagePerHour!NL$4,Usage!$D$3:$ABF$3,0)),"")</f>
        <v>45.28573822946823</v>
      </c>
      <c r="NM94" s="6">
        <f>IFERROR(INDEX(Sales!$D$5:$ABF$18,MATCH(UsagePerHour!$B94,Sales!$C$5:$C$18,0),MATCH(UsagePerHour!NM$4,Sales!$D$3:$ABF$3,0))/NM$2*INDEX(Usage!$D$5:$ABF$11,MATCH(UsagePerHour!$B$84,Usage!$C$5:$C$11,0),MATCH(UsagePerHour!NM$4,Usage!$D$3:$ABF$3,0)),"")</f>
        <v>65.58706282255423</v>
      </c>
      <c r="NN94" s="6">
        <f>IFERROR(INDEX(Sales!$D$5:$ABF$18,MATCH(UsagePerHour!$B94,Sales!$C$5:$C$18,0),MATCH(UsagePerHour!NN$4,Sales!$D$3:$ABF$3,0))/NN$2*INDEX(Usage!$D$5:$ABF$11,MATCH(UsagePerHour!$B$84,Usage!$C$5:$C$11,0),MATCH(UsagePerHour!NN$4,Usage!$D$3:$ABF$3,0)),"")</f>
        <v>63.517586253892041</v>
      </c>
      <c r="NO94" s="6">
        <f>IFERROR(INDEX(Sales!$D$5:$ABF$18,MATCH(UsagePerHour!$B94,Sales!$C$5:$C$18,0),MATCH(UsagePerHour!NO$4,Sales!$D$3:$ABF$3,0))/NO$2*INDEX(Usage!$D$5:$ABF$11,MATCH(UsagePerHour!$B$84,Usage!$C$5:$C$11,0),MATCH(UsagePerHour!NO$4,Usage!$D$3:$ABF$3,0)),"")</f>
        <v>34.149903075966492</v>
      </c>
      <c r="NP94" s="6">
        <f>IFERROR(INDEX(Sales!$D$5:$ABF$18,MATCH(UsagePerHour!$B94,Sales!$C$5:$C$18,0),MATCH(UsagePerHour!NP$4,Sales!$D$3:$ABF$3,0))/NP$2*INDEX(Usage!$D$5:$ABF$11,MATCH(UsagePerHour!$B$84,Usage!$C$5:$C$11,0),MATCH(UsagePerHour!NP$4,Usage!$D$3:$ABF$3,0)),"")</f>
        <v>478.46007481708585</v>
      </c>
      <c r="NQ94" s="6">
        <f>IFERROR(INDEX(Sales!$D$5:$ABF$18,MATCH(UsagePerHour!$B94,Sales!$C$5:$C$18,0),MATCH(UsagePerHour!NQ$4,Sales!$D$3:$ABF$3,0))/NQ$2*INDEX(Usage!$D$5:$ABF$11,MATCH(UsagePerHour!$B$84,Usage!$C$5:$C$11,0),MATCH(UsagePerHour!NQ$4,Usage!$D$3:$ABF$3,0)),"")</f>
        <v>31.673213344132726</v>
      </c>
      <c r="NR94" s="6">
        <f>IFERROR(INDEX(Sales!$D$5:$ABF$18,MATCH(UsagePerHour!$B94,Sales!$C$5:$C$18,0),MATCH(UsagePerHour!NR$4,Sales!$D$3:$ABF$3,0))/NR$2*INDEX(Usage!$D$5:$ABF$11,MATCH(UsagePerHour!$B$84,Usage!$C$5:$C$11,0),MATCH(UsagePerHour!NR$4,Usage!$D$3:$ABF$3,0)),"")</f>
        <v>77.627540682918507</v>
      </c>
      <c r="NS94" s="6">
        <f>IFERROR(INDEX(Sales!$D$5:$ABF$18,MATCH(UsagePerHour!$B94,Sales!$C$5:$C$18,0),MATCH(UsagePerHour!NS$4,Sales!$D$3:$ABF$3,0))/NS$2*INDEX(Usage!$D$5:$ABF$11,MATCH(UsagePerHour!$B$84,Usage!$C$5:$C$11,0),MATCH(UsagePerHour!NS$4,Usage!$D$3:$ABF$3,0)),"")</f>
        <v>85.357196122296799</v>
      </c>
      <c r="NT94" s="6">
        <f>IFERROR(INDEX(Sales!$D$5:$ABF$18,MATCH(UsagePerHour!$B94,Sales!$C$5:$C$18,0),MATCH(UsagePerHour!NT$4,Sales!$D$3:$ABF$3,0))/NT$2*INDEX(Usage!$D$5:$ABF$11,MATCH(UsagePerHour!$B$84,Usage!$C$5:$C$11,0),MATCH(UsagePerHour!NT$4,Usage!$D$3:$ABF$3,0)),"")</f>
        <v>56.379113712484184</v>
      </c>
      <c r="NU94" s="6">
        <f>IFERROR(INDEX(Sales!$D$5:$ABF$18,MATCH(UsagePerHour!$B94,Sales!$C$5:$C$18,0),MATCH(UsagePerHour!NU$4,Sales!$D$3:$ABF$3,0))/NU$2*INDEX(Usage!$D$5:$ABF$11,MATCH(UsagePerHour!$B$84,Usage!$C$5:$C$11,0),MATCH(UsagePerHour!NU$4,Usage!$D$3:$ABF$3,0)),"")</f>
        <v>60.240065437805548</v>
      </c>
      <c r="NV94" s="6">
        <f>IFERROR(INDEX(Sales!$D$5:$ABF$18,MATCH(UsagePerHour!$B94,Sales!$C$5:$C$18,0),MATCH(UsagePerHour!NV$4,Sales!$D$3:$ABF$3,0))/NV$2*INDEX(Usage!$D$5:$ABF$11,MATCH(UsagePerHour!$B$84,Usage!$C$5:$C$11,0),MATCH(UsagePerHour!NV$4,Usage!$D$3:$ABF$3,0)),"")</f>
        <v>49.57608245364478</v>
      </c>
      <c r="NW94" s="6">
        <f>IFERROR(INDEX(Sales!$D$5:$ABF$18,MATCH(UsagePerHour!$B94,Sales!$C$5:$C$18,0),MATCH(UsagePerHour!NW$4,Sales!$D$3:$ABF$3,0))/NW$2*INDEX(Usage!$D$5:$ABF$11,MATCH(UsagePerHour!$B$84,Usage!$C$5:$C$11,0),MATCH(UsagePerHour!NW$4,Usage!$D$3:$ABF$3,0)),"")</f>
        <v>240.63307422390724</v>
      </c>
      <c r="NX94" s="6">
        <f>IFERROR(INDEX(Sales!$D$5:$ABF$18,MATCH(UsagePerHour!$B94,Sales!$C$5:$C$18,0),MATCH(UsagePerHour!NX$4,Sales!$D$3:$ABF$3,0))/NX$2*INDEX(Usage!$D$5:$ABF$11,MATCH(UsagePerHour!$B$84,Usage!$C$5:$C$11,0),MATCH(UsagePerHour!NX$4,Usage!$D$3:$ABF$3,0)),"")</f>
        <v>53.611005506219776</v>
      </c>
      <c r="NY94" s="6">
        <f>IFERROR(INDEX(Sales!$D$5:$ABF$18,MATCH(UsagePerHour!$B94,Sales!$C$5:$C$18,0),MATCH(UsagePerHour!NY$4,Sales!$D$3:$ABF$3,0))/NY$2*INDEX(Usage!$D$5:$ABF$11,MATCH(UsagePerHour!$B$84,Usage!$C$5:$C$11,0),MATCH(UsagePerHour!NY$4,Usage!$D$3:$ABF$3,0)),"")</f>
        <v>98.294970938823766</v>
      </c>
      <c r="NZ94" s="6">
        <f>IFERROR(INDEX(Sales!$D$5:$ABF$18,MATCH(UsagePerHour!$B94,Sales!$C$5:$C$18,0),MATCH(UsagePerHour!NZ$4,Sales!$D$3:$ABF$3,0))/NZ$2*INDEX(Usage!$D$5:$ABF$11,MATCH(UsagePerHour!$B$84,Usage!$C$5:$C$11,0),MATCH(UsagePerHour!NZ$4,Usage!$D$3:$ABF$3,0)),"")</f>
        <v>44.600759955771629</v>
      </c>
      <c r="OA94" s="6">
        <f>IFERROR(INDEX(Sales!$D$5:$ABF$18,MATCH(UsagePerHour!$B94,Sales!$C$5:$C$18,0),MATCH(UsagePerHour!OA$4,Sales!$D$3:$ABF$3,0))/OA$2*INDEX(Usage!$D$5:$ABF$11,MATCH(UsagePerHour!$B$84,Usage!$C$5:$C$11,0),MATCH(UsagePerHour!OA$4,Usage!$D$3:$ABF$3,0)),"")</f>
        <v>71.698800533096403</v>
      </c>
      <c r="OB94" s="6">
        <f>IFERROR(INDEX(Sales!$D$5:$ABF$18,MATCH(UsagePerHour!$B94,Sales!$C$5:$C$18,0),MATCH(UsagePerHour!OB$4,Sales!$D$3:$ABF$3,0))/OB$2*INDEX(Usage!$D$5:$ABF$11,MATCH(UsagePerHour!$B$84,Usage!$C$5:$C$11,0),MATCH(UsagePerHour!OB$4,Usage!$D$3:$ABF$3,0)),"")</f>
        <v>73.048717178064976</v>
      </c>
      <c r="OC94" s="6">
        <f>IFERROR(INDEX(Sales!$D$5:$ABF$18,MATCH(UsagePerHour!$B94,Sales!$C$5:$C$18,0),MATCH(UsagePerHour!OC$4,Sales!$D$3:$ABF$3,0))/OC$2*INDEX(Usage!$D$5:$ABF$11,MATCH(UsagePerHour!$B$84,Usage!$C$5:$C$11,0),MATCH(UsagePerHour!OC$4,Usage!$D$3:$ABF$3,0)),"")</f>
        <v>85.66594181225625</v>
      </c>
      <c r="OD94" s="6">
        <f>IFERROR(INDEX(Sales!$D$5:$ABF$18,MATCH(UsagePerHour!$B94,Sales!$C$5:$C$18,0),MATCH(UsagePerHour!OD$4,Sales!$D$3:$ABF$3,0))/OD$2*INDEX(Usage!$D$5:$ABF$11,MATCH(UsagePerHour!$B$84,Usage!$C$5:$C$11,0),MATCH(UsagePerHour!OD$4,Usage!$D$3:$ABF$3,0)),"")</f>
        <v>341.46685068395033</v>
      </c>
      <c r="OE94" s="6">
        <f>IFERROR(INDEX(Sales!$D$5:$ABF$18,MATCH(UsagePerHour!$B94,Sales!$C$5:$C$18,0),MATCH(UsagePerHour!OE$4,Sales!$D$3:$ABF$3,0))/OE$2*INDEX(Usage!$D$5:$ABF$11,MATCH(UsagePerHour!$B$84,Usage!$C$5:$C$11,0),MATCH(UsagePerHour!OE$4,Usage!$D$3:$ABF$3,0)),"")</f>
        <v>48.705026509878259</v>
      </c>
      <c r="OF94" s="6">
        <f>IFERROR(INDEX(Sales!$D$5:$ABF$18,MATCH(UsagePerHour!$B94,Sales!$C$5:$C$18,0),MATCH(UsagePerHour!OF$4,Sales!$D$3:$ABF$3,0))/OF$2*INDEX(Usage!$D$5:$ABF$11,MATCH(UsagePerHour!$B$84,Usage!$C$5:$C$11,0),MATCH(UsagePerHour!OF$4,Usage!$D$3:$ABF$3,0)),"")</f>
        <v>73.225182023261155</v>
      </c>
      <c r="OG94" s="6">
        <f>IFERROR(INDEX(Sales!$D$5:$ABF$18,MATCH(UsagePerHour!$B94,Sales!$C$5:$C$18,0),MATCH(UsagePerHour!OG$4,Sales!$D$3:$ABF$3,0))/OG$2*INDEX(Usage!$D$5:$ABF$11,MATCH(UsagePerHour!$B$84,Usage!$C$5:$C$11,0),MATCH(UsagePerHour!OG$4,Usage!$D$3:$ABF$3,0)),"")</f>
        <v>54.841850102486404</v>
      </c>
      <c r="OH94" s="6">
        <f>IFERROR(INDEX(Sales!$D$5:$ABF$18,MATCH(UsagePerHour!$B94,Sales!$C$5:$C$18,0),MATCH(UsagePerHour!OH$4,Sales!$D$3:$ABF$3,0))/OH$2*INDEX(Usage!$D$5:$ABF$11,MATCH(UsagePerHour!$B$84,Usage!$C$5:$C$11,0),MATCH(UsagePerHour!OH$4,Usage!$D$3:$ABF$3,0)),"")</f>
        <v>69.116819917574958</v>
      </c>
      <c r="OI94" s="6">
        <f>IFERROR(INDEX(Sales!$D$5:$ABF$18,MATCH(UsagePerHour!$B94,Sales!$C$5:$C$18,0),MATCH(UsagePerHour!OI$4,Sales!$D$3:$ABF$3,0))/OI$2*INDEX(Usage!$D$5:$ABF$11,MATCH(UsagePerHour!$B$84,Usage!$C$5:$C$11,0),MATCH(UsagePerHour!OI$4,Usage!$D$3:$ABF$3,0)),"")</f>
        <v>48.463499713185755</v>
      </c>
      <c r="OJ94" s="6">
        <f>IFERROR(INDEX(Sales!$D$5:$ABF$18,MATCH(UsagePerHour!$B94,Sales!$C$5:$C$18,0),MATCH(UsagePerHour!OJ$4,Sales!$D$3:$ABF$3,0))/OJ$2*INDEX(Usage!$D$5:$ABF$11,MATCH(UsagePerHour!$B$84,Usage!$C$5:$C$11,0),MATCH(UsagePerHour!OJ$4,Usage!$D$3:$ABF$3,0)),"")</f>
        <v>47.61804552716378</v>
      </c>
      <c r="OK94" s="6">
        <f>IFERROR(INDEX(Sales!$D$5:$ABF$18,MATCH(UsagePerHour!$B94,Sales!$C$5:$C$18,0),MATCH(UsagePerHour!OK$4,Sales!$D$3:$ABF$3,0))/OK$2*INDEX(Usage!$D$5:$ABF$11,MATCH(UsagePerHour!$B$84,Usage!$C$5:$C$11,0),MATCH(UsagePerHour!OK$4,Usage!$D$3:$ABF$3,0)),"")</f>
        <v>220.01214551156025</v>
      </c>
      <c r="OL94" s="6">
        <f>IFERROR(INDEX(Sales!$D$5:$ABF$18,MATCH(UsagePerHour!$B94,Sales!$C$5:$C$18,0),MATCH(UsagePerHour!OL$4,Sales!$D$3:$ABF$3,0))/OL$2*INDEX(Usage!$D$5:$ABF$11,MATCH(UsagePerHour!$B$84,Usage!$C$5:$C$11,0),MATCH(UsagePerHour!OL$4,Usage!$D$3:$ABF$3,0)),"")</f>
        <v>70.274937724846353</v>
      </c>
      <c r="OM94" s="6">
        <f>IFERROR(INDEX(Sales!$D$5:$ABF$18,MATCH(UsagePerHour!$B94,Sales!$C$5:$C$18,0),MATCH(UsagePerHour!OM$4,Sales!$D$3:$ABF$3,0))/OM$2*INDEX(Usage!$D$5:$ABF$11,MATCH(UsagePerHour!$B$84,Usage!$C$5:$C$11,0),MATCH(UsagePerHour!OM$4,Usage!$D$3:$ABF$3,0)),"")</f>
        <v>71.000737140950307</v>
      </c>
      <c r="ON94" s="6">
        <f>IFERROR(INDEX(Sales!$D$5:$ABF$18,MATCH(UsagePerHour!$B94,Sales!$C$5:$C$18,0),MATCH(UsagePerHour!ON$4,Sales!$D$3:$ABF$3,0))/ON$2*INDEX(Usage!$D$5:$ABF$11,MATCH(UsagePerHour!$B$84,Usage!$C$5:$C$11,0),MATCH(UsagePerHour!ON$4,Usage!$D$3:$ABF$3,0)),"")</f>
        <v>83.581554809433797</v>
      </c>
      <c r="OO94" s="6">
        <f>IFERROR(INDEX(Sales!$D$5:$ABF$18,MATCH(UsagePerHour!$B94,Sales!$C$5:$C$18,0),MATCH(UsagePerHour!OO$4,Sales!$D$3:$ABF$3,0))/OO$2*INDEX(Usage!$D$5:$ABF$11,MATCH(UsagePerHour!$B$84,Usage!$C$5:$C$11,0),MATCH(UsagePerHour!OO$4,Usage!$D$3:$ABF$3,0)),"")</f>
        <v>64.931097105431789</v>
      </c>
      <c r="OP94" s="6">
        <f>IFERROR(INDEX(Sales!$D$5:$ABF$18,MATCH(UsagePerHour!$B94,Sales!$C$5:$C$18,0),MATCH(UsagePerHour!OP$4,Sales!$D$3:$ABF$3,0))/OP$2*INDEX(Usage!$D$5:$ABF$11,MATCH(UsagePerHour!$B$84,Usage!$C$5:$C$11,0),MATCH(UsagePerHour!OP$4,Usage!$D$3:$ABF$3,0)),"")</f>
        <v>45.754566041793545</v>
      </c>
      <c r="OQ94" s="6">
        <f>IFERROR(INDEX(Sales!$D$5:$ABF$18,MATCH(UsagePerHour!$B94,Sales!$C$5:$C$18,0),MATCH(UsagePerHour!OQ$4,Sales!$D$3:$ABF$3,0))/OQ$2*INDEX(Usage!$D$5:$ABF$11,MATCH(UsagePerHour!$B$84,Usage!$C$5:$C$11,0),MATCH(UsagePerHour!OQ$4,Usage!$D$3:$ABF$3,0)),"")</f>
        <v>62.882350820115221</v>
      </c>
      <c r="OR94" s="6">
        <f>IFERROR(INDEX(Sales!$D$5:$ABF$18,MATCH(UsagePerHour!$B94,Sales!$C$5:$C$18,0),MATCH(UsagePerHour!OR$4,Sales!$D$3:$ABF$3,0))/OR$2*INDEX(Usage!$D$5:$ABF$11,MATCH(UsagePerHour!$B$84,Usage!$C$5:$C$11,0),MATCH(UsagePerHour!OR$4,Usage!$D$3:$ABF$3,0)),"")</f>
        <v>318.73201168484559</v>
      </c>
      <c r="OS94" s="6">
        <f>IFERROR(INDEX(Sales!$D$5:$ABF$18,MATCH(UsagePerHour!$B94,Sales!$C$5:$C$18,0),MATCH(UsagePerHour!OS$4,Sales!$D$3:$ABF$3,0))/OS$2*INDEX(Usage!$D$5:$ABF$11,MATCH(UsagePerHour!$B$84,Usage!$C$5:$C$11,0),MATCH(UsagePerHour!OS$4,Usage!$D$3:$ABF$3,0)),"")</f>
        <v>25.29699785297786</v>
      </c>
      <c r="OT94" s="6">
        <f>IFERROR(INDEX(Sales!$D$5:$ABF$18,MATCH(UsagePerHour!$B94,Sales!$C$5:$C$18,0),MATCH(UsagePerHour!OT$4,Sales!$D$3:$ABF$3,0))/OT$2*INDEX(Usage!$D$5:$ABF$11,MATCH(UsagePerHour!$B$84,Usage!$C$5:$C$11,0),MATCH(UsagePerHour!OT$4,Usage!$D$3:$ABF$3,0)),"")</f>
        <v>18.741698869452708</v>
      </c>
      <c r="OU94" s="6">
        <f>IFERROR(INDEX(Sales!$D$5:$ABF$18,MATCH(UsagePerHour!$B94,Sales!$C$5:$C$18,0),MATCH(UsagePerHour!OU$4,Sales!$D$3:$ABF$3,0))/OU$2*INDEX(Usage!$D$5:$ABF$11,MATCH(UsagePerHour!$B$84,Usage!$C$5:$C$11,0),MATCH(UsagePerHour!OU$4,Usage!$D$3:$ABF$3,0)),"")</f>
        <v>26.537163597166</v>
      </c>
      <c r="OV94" s="6">
        <f>IFERROR(INDEX(Sales!$D$5:$ABF$18,MATCH(UsagePerHour!$B94,Sales!$C$5:$C$18,0),MATCH(UsagePerHour!OV$4,Sales!$D$3:$ABF$3,0))/OV$2*INDEX(Usage!$D$5:$ABF$11,MATCH(UsagePerHour!$B$84,Usage!$C$5:$C$11,0),MATCH(UsagePerHour!OV$4,Usage!$D$3:$ABF$3,0)),"")</f>
        <v>54.650621119401116</v>
      </c>
      <c r="OW94" s="6">
        <f>IFERROR(INDEX(Sales!$D$5:$ABF$18,MATCH(UsagePerHour!$B94,Sales!$C$5:$C$18,0),MATCH(UsagePerHour!OW$4,Sales!$D$3:$ABF$3,0))/OW$2*INDEX(Usage!$D$5:$ABF$11,MATCH(UsagePerHour!$B$84,Usage!$C$5:$C$11,0),MATCH(UsagePerHour!OW$4,Usage!$D$3:$ABF$3,0)),"")</f>
        <v>79.822255168437522</v>
      </c>
      <c r="OX94" s="6">
        <f>IFERROR(INDEX(Sales!$D$5:$ABF$18,MATCH(UsagePerHour!$B94,Sales!$C$5:$C$18,0),MATCH(UsagePerHour!OX$4,Sales!$D$3:$ABF$3,0))/OX$2*INDEX(Usage!$D$5:$ABF$11,MATCH(UsagePerHour!$B$84,Usage!$C$5:$C$11,0),MATCH(UsagePerHour!OX$4,Usage!$D$3:$ABF$3,0)),"")</f>
        <v>57.180558021893845</v>
      </c>
      <c r="OY94" s="6">
        <f>IFERROR(INDEX(Sales!$D$5:$ABF$18,MATCH(UsagePerHour!$B94,Sales!$C$5:$C$18,0),MATCH(UsagePerHour!OY$4,Sales!$D$3:$ABF$3,0))/OY$2*INDEX(Usage!$D$5:$ABF$11,MATCH(UsagePerHour!$B$84,Usage!$C$5:$C$11,0),MATCH(UsagePerHour!OY$4,Usage!$D$3:$ABF$3,0)),"")</f>
        <v>380.87790496630089</v>
      </c>
      <c r="OZ94" s="6">
        <f>IFERROR(INDEX(Sales!$D$5:$ABF$18,MATCH(UsagePerHour!$B94,Sales!$C$5:$C$18,0),MATCH(UsagePerHour!OZ$4,Sales!$D$3:$ABF$3,0))/OZ$2*INDEX(Usage!$D$5:$ABF$11,MATCH(UsagePerHour!$B$84,Usage!$C$5:$C$11,0),MATCH(UsagePerHour!OZ$4,Usage!$D$3:$ABF$3,0)),"")</f>
        <v>68.902879248996598</v>
      </c>
      <c r="PA94" s="6">
        <f>IFERROR(INDEX(Sales!$D$5:$ABF$18,MATCH(UsagePerHour!$B94,Sales!$C$5:$C$18,0),MATCH(UsagePerHour!PA$4,Sales!$D$3:$ABF$3,0))/PA$2*INDEX(Usage!$D$5:$ABF$11,MATCH(UsagePerHour!$B$84,Usage!$C$5:$C$11,0),MATCH(UsagePerHour!PA$4,Usage!$D$3:$ABF$3,0)),"")</f>
        <v>55.256309093368159</v>
      </c>
      <c r="PB94" s="6">
        <f>IFERROR(INDEX(Sales!$D$5:$ABF$18,MATCH(UsagePerHour!$B94,Sales!$C$5:$C$18,0),MATCH(UsagePerHour!PB$4,Sales!$D$3:$ABF$3,0))/PB$2*INDEX(Usage!$D$5:$ABF$11,MATCH(UsagePerHour!$B$84,Usage!$C$5:$C$11,0),MATCH(UsagePerHour!PB$4,Usage!$D$3:$ABF$3,0)),"")</f>
        <v>28.524454599858544</v>
      </c>
      <c r="PC94" s="6">
        <f>IFERROR(INDEX(Sales!$D$5:$ABF$18,MATCH(UsagePerHour!$B94,Sales!$C$5:$C$18,0),MATCH(UsagePerHour!PC$4,Sales!$D$3:$ABF$3,0))/PC$2*INDEX(Usage!$D$5:$ABF$11,MATCH(UsagePerHour!$B$84,Usage!$C$5:$C$11,0),MATCH(UsagePerHour!PC$4,Usage!$D$3:$ABF$3,0)),"")</f>
        <v>8.3628325860697448</v>
      </c>
      <c r="PD94" s="6">
        <f>IFERROR(INDEX(Sales!$D$5:$ABF$18,MATCH(UsagePerHour!$B94,Sales!$C$5:$C$18,0),MATCH(UsagePerHour!PD$4,Sales!$D$3:$ABF$3,0))/PD$2*INDEX(Usage!$D$5:$ABF$11,MATCH(UsagePerHour!$B$84,Usage!$C$5:$C$11,0),MATCH(UsagePerHour!PD$4,Usage!$D$3:$ABF$3,0)),"")</f>
        <v>17.659801468173384</v>
      </c>
      <c r="PE94" s="6">
        <f>IFERROR(INDEX(Sales!$D$5:$ABF$18,MATCH(UsagePerHour!$B94,Sales!$C$5:$C$18,0),MATCH(UsagePerHour!PE$4,Sales!$D$3:$ABF$3,0))/PE$2*INDEX(Usage!$D$5:$ABF$11,MATCH(UsagePerHour!$B$84,Usage!$C$5:$C$11,0),MATCH(UsagePerHour!PE$4,Usage!$D$3:$ABF$3,0)),"")</f>
        <v>21.627624658110665</v>
      </c>
      <c r="PF94" s="6">
        <f>IFERROR(INDEX(Sales!$D$5:$ABF$18,MATCH(UsagePerHour!$B94,Sales!$C$5:$C$18,0),MATCH(UsagePerHour!PF$4,Sales!$D$3:$ABF$3,0))/PF$2*INDEX(Usage!$D$5:$ABF$11,MATCH(UsagePerHour!$B$84,Usage!$C$5:$C$11,0),MATCH(UsagePerHour!PF$4,Usage!$D$3:$ABF$3,0)),"")</f>
        <v>62.004602850041294</v>
      </c>
      <c r="PG94" s="6">
        <f>IFERROR(INDEX(Sales!$D$5:$ABF$18,MATCH(UsagePerHour!$B94,Sales!$C$5:$C$18,0),MATCH(UsagePerHour!PG$4,Sales!$D$3:$ABF$3,0))/PG$2*INDEX(Usage!$D$5:$ABF$11,MATCH(UsagePerHour!$B$84,Usage!$C$5:$C$11,0),MATCH(UsagePerHour!PG$4,Usage!$D$3:$ABF$3,0)),"")</f>
        <v>11.95525513707339</v>
      </c>
      <c r="PH94" s="6">
        <f>IFERROR(INDEX(Sales!$D$5:$ABF$18,MATCH(UsagePerHour!$B94,Sales!$C$5:$C$18,0),MATCH(UsagePerHour!PH$4,Sales!$D$3:$ABF$3,0))/PH$2*INDEX(Usage!$D$5:$ABF$11,MATCH(UsagePerHour!$B$84,Usage!$C$5:$C$11,0),MATCH(UsagePerHour!PH$4,Usage!$D$3:$ABF$3,0)),"")</f>
        <v>22.990465700355678</v>
      </c>
      <c r="PI94" s="6">
        <f>IFERROR(INDEX(Sales!$D$5:$ABF$18,MATCH(UsagePerHour!$B94,Sales!$C$5:$C$18,0),MATCH(UsagePerHour!PI$4,Sales!$D$3:$ABF$3,0))/PI$2*INDEX(Usage!$D$5:$ABF$11,MATCH(UsagePerHour!$B$84,Usage!$C$5:$C$11,0),MATCH(UsagePerHour!PI$4,Usage!$D$3:$ABF$3,0)),"")</f>
        <v>52.189750233497037</v>
      </c>
      <c r="PJ94" s="6">
        <f>IFERROR(INDEX(Sales!$D$5:$ABF$18,MATCH(UsagePerHour!$B94,Sales!$C$5:$C$18,0),MATCH(UsagePerHour!PJ$4,Sales!$D$3:$ABF$3,0))/PJ$2*INDEX(Usage!$D$5:$ABF$11,MATCH(UsagePerHour!$B$84,Usage!$C$5:$C$11,0),MATCH(UsagePerHour!PJ$4,Usage!$D$3:$ABF$3,0)),"")</f>
        <v>13.624334289151951</v>
      </c>
      <c r="PK94" s="6">
        <f>IFERROR(INDEX(Sales!$D$5:$ABF$18,MATCH(UsagePerHour!$B94,Sales!$C$5:$C$18,0),MATCH(UsagePerHour!PK$4,Sales!$D$3:$ABF$3,0))/PK$2*INDEX(Usage!$D$5:$ABF$11,MATCH(UsagePerHour!$B$84,Usage!$C$5:$C$11,0),MATCH(UsagePerHour!PK$4,Usage!$D$3:$ABF$3,0)),"")</f>
        <v>9.3944257883380082</v>
      </c>
      <c r="PL94" s="6">
        <f>IFERROR(INDEX(Sales!$D$5:$ABF$18,MATCH(UsagePerHour!$B94,Sales!$C$5:$C$18,0),MATCH(UsagePerHour!PL$4,Sales!$D$3:$ABF$3,0))/PL$2*INDEX(Usage!$D$5:$ABF$11,MATCH(UsagePerHour!$B$84,Usage!$C$5:$C$11,0),MATCH(UsagePerHour!PL$4,Usage!$D$3:$ABF$3,0)),"")</f>
        <v>5.4099394603729491</v>
      </c>
      <c r="PM94" s="6">
        <f>IFERROR(INDEX(Sales!$D$5:$ABF$18,MATCH(UsagePerHour!$B94,Sales!$C$5:$C$18,0),MATCH(UsagePerHour!PM$4,Sales!$D$3:$ABF$3,0))/PM$2*INDEX(Usage!$D$5:$ABF$11,MATCH(UsagePerHour!$B$84,Usage!$C$5:$C$11,0),MATCH(UsagePerHour!PM$4,Usage!$D$3:$ABF$3,0)),"")</f>
        <v>184.36924710053668</v>
      </c>
      <c r="PN94" s="6">
        <f>IFERROR(INDEX(Sales!$D$5:$ABF$18,MATCH(UsagePerHour!$B94,Sales!$C$5:$C$18,0),MATCH(UsagePerHour!PN$4,Sales!$D$3:$ABF$3,0))/PN$2*INDEX(Usage!$D$5:$ABF$11,MATCH(UsagePerHour!$B$84,Usage!$C$5:$C$11,0),MATCH(UsagePerHour!PN$4,Usage!$D$3:$ABF$3,0)),"")</f>
        <v>16.205232252863109</v>
      </c>
      <c r="PO94" s="6">
        <f>IFERROR(INDEX(Sales!$D$5:$ABF$18,MATCH(UsagePerHour!$B94,Sales!$C$5:$C$18,0),MATCH(UsagePerHour!PO$4,Sales!$D$3:$ABF$3,0))/PO$2*INDEX(Usage!$D$5:$ABF$11,MATCH(UsagePerHour!$B$84,Usage!$C$5:$C$11,0),MATCH(UsagePerHour!PO$4,Usage!$D$3:$ABF$3,0)),"")</f>
        <v>70.54092482201429</v>
      </c>
      <c r="PP94" s="6">
        <f>IFERROR(INDEX(Sales!$D$5:$ABF$18,MATCH(UsagePerHour!$B94,Sales!$C$5:$C$18,0),MATCH(UsagePerHour!PP$4,Sales!$D$3:$ABF$3,0))/PP$2*INDEX(Usage!$D$5:$ABF$11,MATCH(UsagePerHour!$B$84,Usage!$C$5:$C$11,0),MATCH(UsagePerHour!PP$4,Usage!$D$3:$ABF$3,0)),"")</f>
        <v>11.157984994640945</v>
      </c>
      <c r="PQ94" s="6">
        <f>IFERROR(INDEX(Sales!$D$5:$ABF$18,MATCH(UsagePerHour!$B94,Sales!$C$5:$C$18,0),MATCH(UsagePerHour!PQ$4,Sales!$D$3:$ABF$3,0))/PQ$2*INDEX(Usage!$D$5:$ABF$11,MATCH(UsagePerHour!$B$84,Usage!$C$5:$C$11,0),MATCH(UsagePerHour!PQ$4,Usage!$D$3:$ABF$3,0)),"")</f>
        <v>12.965660164868133</v>
      </c>
      <c r="PR94" s="6">
        <f>IFERROR(INDEX(Sales!$D$5:$ABF$18,MATCH(UsagePerHour!$B94,Sales!$C$5:$C$18,0),MATCH(UsagePerHour!PR$4,Sales!$D$3:$ABF$3,0))/PR$2*INDEX(Usage!$D$5:$ABF$11,MATCH(UsagePerHour!$B$84,Usage!$C$5:$C$11,0),MATCH(UsagePerHour!PR$4,Usage!$D$3:$ABF$3,0)),"")</f>
        <v>6.4544432961489084</v>
      </c>
      <c r="PS94" s="6">
        <f>IFERROR(INDEX(Sales!$D$5:$ABF$18,MATCH(UsagePerHour!$B94,Sales!$C$5:$C$18,0),MATCH(UsagePerHour!PS$4,Sales!$D$3:$ABF$3,0))/PS$2*INDEX(Usage!$D$5:$ABF$11,MATCH(UsagePerHour!$B$84,Usage!$C$5:$C$11,0),MATCH(UsagePerHour!PS$4,Usage!$D$3:$ABF$3,0)),"")</f>
        <v>17.452472182075155</v>
      </c>
      <c r="PT94" s="6">
        <f>IFERROR(INDEX(Sales!$D$5:$ABF$18,MATCH(UsagePerHour!$B94,Sales!$C$5:$C$18,0),MATCH(UsagePerHour!PT$4,Sales!$D$3:$ABF$3,0))/PT$2*INDEX(Usage!$D$5:$ABF$11,MATCH(UsagePerHour!$B$84,Usage!$C$5:$C$11,0),MATCH(UsagePerHour!PT$4,Usage!$D$3:$ABF$3,0)),"")</f>
        <v>83.422996800583448</v>
      </c>
      <c r="PU94" s="6">
        <f>IFERROR(INDEX(Sales!$D$5:$ABF$18,MATCH(UsagePerHour!$B94,Sales!$C$5:$C$18,0),MATCH(UsagePerHour!PU$4,Sales!$D$3:$ABF$3,0))/PU$2*INDEX(Usage!$D$5:$ABF$11,MATCH(UsagePerHour!$B$84,Usage!$C$5:$C$11,0),MATCH(UsagePerHour!PU$4,Usage!$D$3:$ABF$3,0)),"")</f>
        <v>14.237877824003963</v>
      </c>
      <c r="PV94" s="6">
        <f>IFERROR(INDEX(Sales!$D$5:$ABF$18,MATCH(UsagePerHour!$B94,Sales!$C$5:$C$18,0),MATCH(UsagePerHour!PV$4,Sales!$D$3:$ABF$3,0))/PV$2*INDEX(Usage!$D$5:$ABF$11,MATCH(UsagePerHour!$B$84,Usage!$C$5:$C$11,0),MATCH(UsagePerHour!PV$4,Usage!$D$3:$ABF$3,0)),"")</f>
        <v>34.635413171675758</v>
      </c>
      <c r="PW94" s="6">
        <f>IFERROR(INDEX(Sales!$D$5:$ABF$18,MATCH(UsagePerHour!$B94,Sales!$C$5:$C$18,0),MATCH(UsagePerHour!PW$4,Sales!$D$3:$ABF$3,0))/PW$2*INDEX(Usage!$D$5:$ABF$11,MATCH(UsagePerHour!$B$84,Usage!$C$5:$C$11,0),MATCH(UsagePerHour!PW$4,Usage!$D$3:$ABF$3,0)),"")</f>
        <v>44.082827253953667</v>
      </c>
      <c r="PX94" s="6">
        <f>IFERROR(INDEX(Sales!$D$5:$ABF$18,MATCH(UsagePerHour!$B94,Sales!$C$5:$C$18,0),MATCH(UsagePerHour!PX$4,Sales!$D$3:$ABF$3,0))/PX$2*INDEX(Usage!$D$5:$ABF$11,MATCH(UsagePerHour!$B$84,Usage!$C$5:$C$11,0),MATCH(UsagePerHour!PX$4,Usage!$D$3:$ABF$3,0)),"")</f>
        <v>16.862162852397216</v>
      </c>
      <c r="PY94" s="6">
        <f>IFERROR(INDEX(Sales!$D$5:$ABF$18,MATCH(UsagePerHour!$B94,Sales!$C$5:$C$18,0),MATCH(UsagePerHour!PY$4,Sales!$D$3:$ABF$3,0))/PY$2*INDEX(Usage!$D$5:$ABF$11,MATCH(UsagePerHour!$B$84,Usage!$C$5:$C$11,0),MATCH(UsagePerHour!PY$4,Usage!$D$3:$ABF$3,0)),"")</f>
        <v>5.9324579017825689</v>
      </c>
      <c r="PZ94" s="6">
        <f>IFERROR(INDEX(Sales!$D$5:$ABF$18,MATCH(UsagePerHour!$B94,Sales!$C$5:$C$18,0),MATCH(UsagePerHour!PZ$4,Sales!$D$3:$ABF$3,0))/PZ$2*INDEX(Usage!$D$5:$ABF$11,MATCH(UsagePerHour!$B$84,Usage!$C$5:$C$11,0),MATCH(UsagePerHour!PZ$4,Usage!$D$3:$ABF$3,0)),"")</f>
        <v>46.085629340522615</v>
      </c>
      <c r="QA94" s="6">
        <f>IFERROR(INDEX(Sales!$D$5:$ABF$18,MATCH(UsagePerHour!$B94,Sales!$C$5:$C$18,0),MATCH(UsagePerHour!QA$4,Sales!$D$3:$ABF$3,0))/QA$2*INDEX(Usage!$D$5:$ABF$11,MATCH(UsagePerHour!$B$84,Usage!$C$5:$C$11,0),MATCH(UsagePerHour!QA$4,Usage!$D$3:$ABF$3,0)),"")</f>
        <v>43.661992364590098</v>
      </c>
      <c r="QB94" s="6">
        <f>IFERROR(INDEX(Sales!$D$5:$ABF$18,MATCH(UsagePerHour!$B94,Sales!$C$5:$C$18,0),MATCH(UsagePerHour!QB$4,Sales!$D$3:$ABF$3,0))/QB$2*INDEX(Usage!$D$5:$ABF$11,MATCH(UsagePerHour!$B$84,Usage!$C$5:$C$11,0),MATCH(UsagePerHour!QB$4,Usage!$D$3:$ABF$3,0)),"")</f>
        <v>18.857196405552987</v>
      </c>
      <c r="QC94" s="6">
        <f>IFERROR(INDEX(Sales!$D$5:$ABF$18,MATCH(UsagePerHour!$B94,Sales!$C$5:$C$18,0),MATCH(UsagePerHour!QC$4,Sales!$D$3:$ABF$3,0))/QC$2*INDEX(Usage!$D$5:$ABF$11,MATCH(UsagePerHour!$B$84,Usage!$C$5:$C$11,0),MATCH(UsagePerHour!QC$4,Usage!$D$3:$ABF$3,0)),"")</f>
        <v>63.931532194218299</v>
      </c>
      <c r="QD94" s="6">
        <f>IFERROR(INDEX(Sales!$D$5:$ABF$18,MATCH(UsagePerHour!$B94,Sales!$C$5:$C$18,0),MATCH(UsagePerHour!QD$4,Sales!$D$3:$ABF$3,0))/QD$2*INDEX(Usage!$D$5:$ABF$11,MATCH(UsagePerHour!$B$84,Usage!$C$5:$C$11,0),MATCH(UsagePerHour!QD$4,Usage!$D$3:$ABF$3,0)),"")</f>
        <v>37.734978991292458</v>
      </c>
      <c r="QE94" s="6">
        <f>IFERROR(INDEX(Sales!$D$5:$ABF$18,MATCH(UsagePerHour!$B94,Sales!$C$5:$C$18,0),MATCH(UsagePerHour!QE$4,Sales!$D$3:$ABF$3,0))/QE$2*INDEX(Usage!$D$5:$ABF$11,MATCH(UsagePerHour!$B$84,Usage!$C$5:$C$11,0),MATCH(UsagePerHour!QE$4,Usage!$D$3:$ABF$3,0)),"")</f>
        <v>71.153478879203007</v>
      </c>
      <c r="QF94" s="6">
        <f>IFERROR(INDEX(Sales!$D$5:$ABF$18,MATCH(UsagePerHour!$B94,Sales!$C$5:$C$18,0),MATCH(UsagePerHour!QF$4,Sales!$D$3:$ABF$3,0))/QF$2*INDEX(Usage!$D$5:$ABF$11,MATCH(UsagePerHour!$B$84,Usage!$C$5:$C$11,0),MATCH(UsagePerHour!QF$4,Usage!$D$3:$ABF$3,0)),"")</f>
        <v>47.756868306613875</v>
      </c>
      <c r="QG94" s="6">
        <f>IFERROR(INDEX(Sales!$D$5:$ABF$18,MATCH(UsagePerHour!$B94,Sales!$C$5:$C$18,0),MATCH(UsagePerHour!QG$4,Sales!$D$3:$ABF$3,0))/QG$2*INDEX(Usage!$D$5:$ABF$11,MATCH(UsagePerHour!$B$84,Usage!$C$5:$C$11,0),MATCH(UsagePerHour!QG$4,Usage!$D$3:$ABF$3,0)),"")</f>
        <v>37.729684521855972</v>
      </c>
      <c r="QH94" s="6">
        <f>IFERROR(INDEX(Sales!$D$5:$ABF$18,MATCH(UsagePerHour!$B94,Sales!$C$5:$C$18,0),MATCH(UsagePerHour!QH$4,Sales!$D$3:$ABF$3,0))/QH$2*INDEX(Usage!$D$5:$ABF$11,MATCH(UsagePerHour!$B$84,Usage!$C$5:$C$11,0),MATCH(UsagePerHour!QH$4,Usage!$D$3:$ABF$3,0)),"")</f>
        <v>295.38512465353563</v>
      </c>
      <c r="QI94" s="6">
        <f>IFERROR(INDEX(Sales!$D$5:$ABF$18,MATCH(UsagePerHour!$B94,Sales!$C$5:$C$18,0),MATCH(UsagePerHour!QI$4,Sales!$D$3:$ABF$3,0))/QI$2*INDEX(Usage!$D$5:$ABF$11,MATCH(UsagePerHour!$B$84,Usage!$C$5:$C$11,0),MATCH(UsagePerHour!QI$4,Usage!$D$3:$ABF$3,0)),"")</f>
        <v>39.945406572897795</v>
      </c>
      <c r="QJ94" s="6">
        <f>IFERROR(INDEX(Sales!$D$5:$ABF$18,MATCH(UsagePerHour!$B94,Sales!$C$5:$C$18,0),MATCH(UsagePerHour!QJ$4,Sales!$D$3:$ABF$3,0))/QJ$2*INDEX(Usage!$D$5:$ABF$11,MATCH(UsagePerHour!$B$84,Usage!$C$5:$C$11,0),MATCH(UsagePerHour!QJ$4,Usage!$D$3:$ABF$3,0)),"")</f>
        <v>215.27181672997187</v>
      </c>
      <c r="QK94" s="6">
        <f>IFERROR(INDEX(Sales!$D$5:$ABF$18,MATCH(UsagePerHour!$B94,Sales!$C$5:$C$18,0),MATCH(UsagePerHour!QK$4,Sales!$D$3:$ABF$3,0))/QK$2*INDEX(Usage!$D$5:$ABF$11,MATCH(UsagePerHour!$B$84,Usage!$C$5:$C$11,0),MATCH(UsagePerHour!QK$4,Usage!$D$3:$ABF$3,0)),"")</f>
        <v>92.38739567307249</v>
      </c>
      <c r="QL94" s="6">
        <f>IFERROR(INDEX(Sales!$D$5:$ABF$18,MATCH(UsagePerHour!$B94,Sales!$C$5:$C$18,0),MATCH(UsagePerHour!QL$4,Sales!$D$3:$ABF$3,0))/QL$2*INDEX(Usage!$D$5:$ABF$11,MATCH(UsagePerHour!$B$84,Usage!$C$5:$C$11,0),MATCH(UsagePerHour!QL$4,Usage!$D$3:$ABF$3,0)),"")</f>
        <v>51.687139241893163</v>
      </c>
      <c r="QM94" s="6">
        <f>IFERROR(INDEX(Sales!$D$5:$ABF$18,MATCH(UsagePerHour!$B94,Sales!$C$5:$C$18,0),MATCH(UsagePerHour!QM$4,Sales!$D$3:$ABF$3,0))/QM$2*INDEX(Usage!$D$5:$ABF$11,MATCH(UsagePerHour!$B$84,Usage!$C$5:$C$11,0),MATCH(UsagePerHour!QM$4,Usage!$D$3:$ABF$3,0)),"")</f>
        <v>52.616524685809011</v>
      </c>
      <c r="QN94" s="6">
        <f>IFERROR(INDEX(Sales!$D$5:$ABF$18,MATCH(UsagePerHour!$B94,Sales!$C$5:$C$18,0),MATCH(UsagePerHour!QN$4,Sales!$D$3:$ABF$3,0))/QN$2*INDEX(Usage!$D$5:$ABF$11,MATCH(UsagePerHour!$B$84,Usage!$C$5:$C$11,0),MATCH(UsagePerHour!QN$4,Usage!$D$3:$ABF$3,0)),"")</f>
        <v>63.131462482859199</v>
      </c>
      <c r="QO94" s="6">
        <f>IFERROR(INDEX(Sales!$D$5:$ABF$18,MATCH(UsagePerHour!$B94,Sales!$C$5:$C$18,0),MATCH(UsagePerHour!QO$4,Sales!$D$3:$ABF$3,0))/QO$2*INDEX(Usage!$D$5:$ABF$11,MATCH(UsagePerHour!$B$84,Usage!$C$5:$C$11,0),MATCH(UsagePerHour!QO$4,Usage!$D$3:$ABF$3,0)),"")</f>
        <v>375.30937924305931</v>
      </c>
      <c r="QP94" s="6">
        <f>IFERROR(INDEX(Sales!$D$5:$ABF$18,MATCH(UsagePerHour!$B94,Sales!$C$5:$C$18,0),MATCH(UsagePerHour!QP$4,Sales!$D$3:$ABF$3,0))/QP$2*INDEX(Usage!$D$5:$ABF$11,MATCH(UsagePerHour!$B$84,Usage!$C$5:$C$11,0),MATCH(UsagePerHour!QP$4,Usage!$D$3:$ABF$3,0)),"")</f>
        <v>64.945390577998225</v>
      </c>
      <c r="QQ94" s="6">
        <f>IFERROR(INDEX(Sales!$D$5:$ABF$18,MATCH(UsagePerHour!$B94,Sales!$C$5:$C$18,0),MATCH(UsagePerHour!QQ$4,Sales!$D$3:$ABF$3,0))/QQ$2*INDEX(Usage!$D$5:$ABF$11,MATCH(UsagePerHour!$B$84,Usage!$C$5:$C$11,0),MATCH(UsagePerHour!QQ$4,Usage!$D$3:$ABF$3,0)),"")</f>
        <v>62.800613757914881</v>
      </c>
      <c r="QR94" s="6">
        <f>IFERROR(INDEX(Sales!$D$5:$ABF$18,MATCH(UsagePerHour!$B94,Sales!$C$5:$C$18,0),MATCH(UsagePerHour!QR$4,Sales!$D$3:$ABF$3,0))/QR$2*INDEX(Usage!$D$5:$ABF$11,MATCH(UsagePerHour!$B$84,Usage!$C$5:$C$11,0),MATCH(UsagePerHour!QR$4,Usage!$D$3:$ABF$3,0)),"")</f>
        <v>78.642221166529623</v>
      </c>
      <c r="QS94" s="6">
        <f>IFERROR(INDEX(Sales!$D$5:$ABF$18,MATCH(UsagePerHour!$B94,Sales!$C$5:$C$18,0),MATCH(UsagePerHour!QS$4,Sales!$D$3:$ABF$3,0))/QS$2*INDEX(Usage!$D$5:$ABF$11,MATCH(UsagePerHour!$B$84,Usage!$C$5:$C$11,0),MATCH(UsagePerHour!QS$4,Usage!$D$3:$ABF$3,0)),"")</f>
        <v>66.811882064938928</v>
      </c>
      <c r="QT94" s="6">
        <f>IFERROR(INDEX(Sales!$D$5:$ABF$18,MATCH(UsagePerHour!$B94,Sales!$C$5:$C$18,0),MATCH(UsagePerHour!QT$4,Sales!$D$3:$ABF$3,0))/QT$2*INDEX(Usage!$D$5:$ABF$11,MATCH(UsagePerHour!$B$84,Usage!$C$5:$C$11,0),MATCH(UsagePerHour!QT$4,Usage!$D$3:$ABF$3,0)),"")</f>
        <v>54.455540873992305</v>
      </c>
      <c r="QU94" s="6">
        <f>IFERROR(INDEX(Sales!$D$5:$ABF$18,MATCH(UsagePerHour!$B94,Sales!$C$5:$C$18,0),MATCH(UsagePerHour!QU$4,Sales!$D$3:$ABF$3,0))/QU$2*INDEX(Usage!$D$5:$ABF$11,MATCH(UsagePerHour!$B$84,Usage!$C$5:$C$11,0),MATCH(UsagePerHour!QU$4,Usage!$D$3:$ABF$3,0)),"")</f>
        <v>62.73948971459982</v>
      </c>
      <c r="QV94" s="6">
        <f>IFERROR(INDEX(Sales!$D$5:$ABF$18,MATCH(UsagePerHour!$B94,Sales!$C$5:$C$18,0),MATCH(UsagePerHour!QV$4,Sales!$D$3:$ABF$3,0))/QV$2*INDEX(Usage!$D$5:$ABF$11,MATCH(UsagePerHour!$B$84,Usage!$C$5:$C$11,0),MATCH(UsagePerHour!QV$4,Usage!$D$3:$ABF$3,0)),"")</f>
        <v>397.25801764161906</v>
      </c>
      <c r="QW94" s="6">
        <f>IFERROR(INDEX(Sales!$D$5:$ABF$18,MATCH(UsagePerHour!$B94,Sales!$C$5:$C$18,0),MATCH(UsagePerHour!QW$4,Sales!$D$3:$ABF$3,0))/QW$2*INDEX(Usage!$D$5:$ABF$11,MATCH(UsagePerHour!$B$84,Usage!$C$5:$C$11,0),MATCH(UsagePerHour!QW$4,Usage!$D$3:$ABF$3,0)),"")</f>
        <v>69.96359734558213</v>
      </c>
      <c r="QX94" s="6">
        <f>IFERROR(INDEX(Sales!$D$5:$ABF$18,MATCH(UsagePerHour!$B94,Sales!$C$5:$C$18,0),MATCH(UsagePerHour!QX$4,Sales!$D$3:$ABF$3,0))/QX$2*INDEX(Usage!$D$5:$ABF$11,MATCH(UsagePerHour!$B$84,Usage!$C$5:$C$11,0),MATCH(UsagePerHour!QX$4,Usage!$D$3:$ABF$3,0)),"")</f>
        <v>95.754570830425678</v>
      </c>
      <c r="QY94" s="6">
        <f>IFERROR(INDEX(Sales!$D$5:$ABF$18,MATCH(UsagePerHour!$B94,Sales!$C$5:$C$18,0),MATCH(UsagePerHour!QY$4,Sales!$D$3:$ABF$3,0))/QY$2*INDEX(Usage!$D$5:$ABF$11,MATCH(UsagePerHour!$B$84,Usage!$C$5:$C$11,0),MATCH(UsagePerHour!QY$4,Usage!$D$3:$ABF$3,0)),"")</f>
        <v>87.330656479978515</v>
      </c>
      <c r="QZ94" s="6">
        <f>IFERROR(INDEX(Sales!$D$5:$ABF$18,MATCH(UsagePerHour!$B94,Sales!$C$5:$C$18,0),MATCH(UsagePerHour!QZ$4,Sales!$D$3:$ABF$3,0))/QZ$2*INDEX(Usage!$D$5:$ABF$11,MATCH(UsagePerHour!$B$84,Usage!$C$5:$C$11,0),MATCH(UsagePerHour!QZ$4,Usage!$D$3:$ABF$3,0)),"")</f>
        <v>104.1901351901474</v>
      </c>
      <c r="RA94" s="6">
        <f>IFERROR(INDEX(Sales!$D$5:$ABF$18,MATCH(UsagePerHour!$B94,Sales!$C$5:$C$18,0),MATCH(UsagePerHour!RA$4,Sales!$D$3:$ABF$3,0))/RA$2*INDEX(Usage!$D$5:$ABF$11,MATCH(UsagePerHour!$B$84,Usage!$C$5:$C$11,0),MATCH(UsagePerHour!RA$4,Usage!$D$3:$ABF$3,0)),"")</f>
        <v>96.24781725655204</v>
      </c>
      <c r="RB94" s="6">
        <f>IFERROR(INDEX(Sales!$D$5:$ABF$18,MATCH(UsagePerHour!$B94,Sales!$C$5:$C$18,0),MATCH(UsagePerHour!RB$4,Sales!$D$3:$ABF$3,0))/RB$2*INDEX(Usage!$D$5:$ABF$11,MATCH(UsagePerHour!$B$84,Usage!$C$5:$C$11,0),MATCH(UsagePerHour!RB$4,Usage!$D$3:$ABF$3,0)),"")</f>
        <v>61.21971518668375</v>
      </c>
      <c r="RC94" s="6">
        <f>IFERROR(INDEX(Sales!$D$5:$ABF$18,MATCH(UsagePerHour!$B94,Sales!$C$5:$C$18,0),MATCH(UsagePerHour!RC$4,Sales!$D$3:$ABF$3,0))/RC$2*INDEX(Usage!$D$5:$ABF$11,MATCH(UsagePerHour!$B$84,Usage!$C$5:$C$11,0),MATCH(UsagePerHour!RC$4,Usage!$D$3:$ABF$3,0)),"")</f>
        <v>248.89856019200667</v>
      </c>
      <c r="RD94" s="6">
        <f>IFERROR(INDEX(Sales!$D$5:$ABF$18,MATCH(UsagePerHour!$B94,Sales!$C$5:$C$18,0),MATCH(UsagePerHour!RD$4,Sales!$D$3:$ABF$3,0))/RD$2*INDEX(Usage!$D$5:$ABF$11,MATCH(UsagePerHour!$B$84,Usage!$C$5:$C$11,0),MATCH(UsagePerHour!RD$4,Usage!$D$3:$ABF$3,0)),"")</f>
        <v>69.84560800163429</v>
      </c>
      <c r="RE94" s="6">
        <f>IFERROR(INDEX(Sales!$D$5:$ABF$18,MATCH(UsagePerHour!$B94,Sales!$C$5:$C$18,0),MATCH(UsagePerHour!RE$4,Sales!$D$3:$ABF$3,0))/RE$2*INDEX(Usage!$D$5:$ABF$11,MATCH(UsagePerHour!$B$84,Usage!$C$5:$C$11,0),MATCH(UsagePerHour!RE$4,Usage!$D$3:$ABF$3,0)),"")</f>
        <v>48.51087119508172</v>
      </c>
      <c r="RF94" s="6">
        <f>IFERROR(INDEX(Sales!$D$5:$ABF$18,MATCH(UsagePerHour!$B94,Sales!$C$5:$C$18,0),MATCH(UsagePerHour!RF$4,Sales!$D$3:$ABF$3,0))/RF$2*INDEX(Usage!$D$5:$ABF$11,MATCH(UsagePerHour!$B$84,Usage!$C$5:$C$11,0),MATCH(UsagePerHour!RF$4,Usage!$D$3:$ABF$3,0)),"")</f>
        <v>77.929950374343818</v>
      </c>
      <c r="RG94" s="6">
        <f>IFERROR(INDEX(Sales!$D$5:$ABF$18,MATCH(UsagePerHour!$B94,Sales!$C$5:$C$18,0),MATCH(UsagePerHour!RG$4,Sales!$D$3:$ABF$3,0))/RG$2*INDEX(Usage!$D$5:$ABF$11,MATCH(UsagePerHour!$B$84,Usage!$C$5:$C$11,0),MATCH(UsagePerHour!RG$4,Usage!$D$3:$ABF$3,0)),"")</f>
        <v>70.829351777438163</v>
      </c>
      <c r="RH94" s="6">
        <f>IFERROR(INDEX(Sales!$D$5:$ABF$18,MATCH(UsagePerHour!$B94,Sales!$C$5:$C$18,0),MATCH(UsagePerHour!RH$4,Sales!$D$3:$ABF$3,0))/RH$2*INDEX(Usage!$D$5:$ABF$11,MATCH(UsagePerHour!$B$84,Usage!$C$5:$C$11,0),MATCH(UsagePerHour!RH$4,Usage!$D$3:$ABF$3,0)),"")</f>
        <v>46.503821876874476</v>
      </c>
      <c r="RI94" s="6">
        <f>IFERROR(INDEX(Sales!$D$5:$ABF$18,MATCH(UsagePerHour!$B94,Sales!$C$5:$C$18,0),MATCH(UsagePerHour!RI$4,Sales!$D$3:$ABF$3,0))/RI$2*INDEX(Usage!$D$5:$ABF$11,MATCH(UsagePerHour!$B$84,Usage!$C$5:$C$11,0),MATCH(UsagePerHour!RI$4,Usage!$D$3:$ABF$3,0)),"")</f>
        <v>29.775272496010459</v>
      </c>
      <c r="RJ94" s="6">
        <f>IFERROR(INDEX(Sales!$D$5:$ABF$18,MATCH(UsagePerHour!$B94,Sales!$C$5:$C$18,0),MATCH(UsagePerHour!RJ$4,Sales!$D$3:$ABF$3,0))/RJ$2*INDEX(Usage!$D$5:$ABF$11,MATCH(UsagePerHour!$B$84,Usage!$C$5:$C$11,0),MATCH(UsagePerHour!RJ$4,Usage!$D$3:$ABF$3,0)),"")</f>
        <v>342.05154346773276</v>
      </c>
      <c r="RK94" s="6">
        <f>IFERROR(INDEX(Sales!$D$5:$ABF$18,MATCH(UsagePerHour!$B94,Sales!$C$5:$C$18,0),MATCH(UsagePerHour!RK$4,Sales!$D$3:$ABF$3,0))/RK$2*INDEX(Usage!$D$5:$ABF$11,MATCH(UsagePerHour!$B$84,Usage!$C$5:$C$11,0),MATCH(UsagePerHour!RK$4,Usage!$D$3:$ABF$3,0)),"")</f>
        <v>80.831619745288009</v>
      </c>
      <c r="RL94" s="6">
        <f>IFERROR(INDEX(Sales!$D$5:$ABF$18,MATCH(UsagePerHour!$B94,Sales!$C$5:$C$18,0),MATCH(UsagePerHour!RL$4,Sales!$D$3:$ABF$3,0))/RL$2*INDEX(Usage!$D$5:$ABF$11,MATCH(UsagePerHour!$B$84,Usage!$C$5:$C$11,0),MATCH(UsagePerHour!RL$4,Usage!$D$3:$ABF$3,0)),"")</f>
        <v>99.30605634354913</v>
      </c>
      <c r="RM94" s="6">
        <f>IFERROR(INDEX(Sales!$D$5:$ABF$18,MATCH(UsagePerHour!$B94,Sales!$C$5:$C$18,0),MATCH(UsagePerHour!RM$4,Sales!$D$3:$ABF$3,0))/RM$2*INDEX(Usage!$D$5:$ABF$11,MATCH(UsagePerHour!$B$84,Usage!$C$5:$C$11,0),MATCH(UsagePerHour!RM$4,Usage!$D$3:$ABF$3,0)),"")</f>
        <v>88.474845820916499</v>
      </c>
      <c r="RN94" s="6">
        <f>IFERROR(INDEX(Sales!$D$5:$ABF$18,MATCH(UsagePerHour!$B94,Sales!$C$5:$C$18,0),MATCH(UsagePerHour!RN$4,Sales!$D$3:$ABF$3,0))/RN$2*INDEX(Usage!$D$5:$ABF$11,MATCH(UsagePerHour!$B$84,Usage!$C$5:$C$11,0),MATCH(UsagePerHour!RN$4,Usage!$D$3:$ABF$3,0)),"")</f>
        <v>37.811439277055328</v>
      </c>
      <c r="RO94" s="6">
        <f>IFERROR(INDEX(Sales!$D$5:$ABF$18,MATCH(UsagePerHour!$B94,Sales!$C$5:$C$18,0),MATCH(UsagePerHour!RO$4,Sales!$D$3:$ABF$3,0))/RO$2*INDEX(Usage!$D$5:$ABF$11,MATCH(UsagePerHour!$B$84,Usage!$C$5:$C$11,0),MATCH(UsagePerHour!RO$4,Usage!$D$3:$ABF$3,0)),"")</f>
        <v>67.623598638161653</v>
      </c>
      <c r="RP94" s="6">
        <f>IFERROR(INDEX(Sales!$D$5:$ABF$18,MATCH(UsagePerHour!$B94,Sales!$C$5:$C$18,0),MATCH(UsagePerHour!RP$4,Sales!$D$3:$ABF$3,0))/RP$2*INDEX(Usage!$D$5:$ABF$11,MATCH(UsagePerHour!$B$84,Usage!$C$5:$C$11,0),MATCH(UsagePerHour!RP$4,Usage!$D$3:$ABF$3,0)),"")</f>
        <v>7.3436544183493409</v>
      </c>
      <c r="RQ94" s="6">
        <f>IFERROR(INDEX(Sales!$D$5:$ABF$18,MATCH(UsagePerHour!$B94,Sales!$C$5:$C$18,0),MATCH(UsagePerHour!RQ$4,Sales!$D$3:$ABF$3,0))/RQ$2*INDEX(Usage!$D$5:$ABF$11,MATCH(UsagePerHour!$B$84,Usage!$C$5:$C$11,0),MATCH(UsagePerHour!RQ$4,Usage!$D$3:$ABF$3,0)),"")</f>
        <v>222.29232343856597</v>
      </c>
      <c r="RR94" s="6">
        <f>IFERROR(INDEX(Sales!$D$5:$ABF$18,MATCH(UsagePerHour!$B94,Sales!$C$5:$C$18,0),MATCH(UsagePerHour!RR$4,Sales!$D$3:$ABF$3,0))/RR$2*INDEX(Usage!$D$5:$ABF$11,MATCH(UsagePerHour!$B$84,Usage!$C$5:$C$11,0),MATCH(UsagePerHour!RR$4,Usage!$D$3:$ABF$3,0)),"")</f>
        <v>42.838771566257165</v>
      </c>
      <c r="RS94" s="6">
        <f>IFERROR(INDEX(Sales!$D$5:$ABF$18,MATCH(UsagePerHour!$B94,Sales!$C$5:$C$18,0),MATCH(UsagePerHour!RS$4,Sales!$D$3:$ABF$3,0))/RS$2*INDEX(Usage!$D$5:$ABF$11,MATCH(UsagePerHour!$B$84,Usage!$C$5:$C$11,0),MATCH(UsagePerHour!RS$4,Usage!$D$3:$ABF$3,0)),"")</f>
        <v>103.05144364648982</v>
      </c>
      <c r="RT94" s="6">
        <f>IFERROR(INDEX(Sales!$D$5:$ABF$18,MATCH(UsagePerHour!$B94,Sales!$C$5:$C$18,0),MATCH(UsagePerHour!RT$4,Sales!$D$3:$ABF$3,0))/RT$2*INDEX(Usage!$D$5:$ABF$11,MATCH(UsagePerHour!$B$84,Usage!$C$5:$C$11,0),MATCH(UsagePerHour!RT$4,Usage!$D$3:$ABF$3,0)),"")</f>
        <v>35.320317318273617</v>
      </c>
      <c r="RU94" s="6">
        <f>IFERROR(INDEX(Sales!$D$5:$ABF$18,MATCH(UsagePerHour!$B94,Sales!$C$5:$C$18,0),MATCH(UsagePerHour!RU$4,Sales!$D$3:$ABF$3,0))/RU$2*INDEX(Usage!$D$5:$ABF$11,MATCH(UsagePerHour!$B$84,Usage!$C$5:$C$11,0),MATCH(UsagePerHour!RU$4,Usage!$D$3:$ABF$3,0)),"")</f>
        <v>80.129099321179737</v>
      </c>
      <c r="RV94" s="6">
        <f>IFERROR(INDEX(Sales!$D$5:$ABF$18,MATCH(UsagePerHour!$B94,Sales!$C$5:$C$18,0),MATCH(UsagePerHour!RV$4,Sales!$D$3:$ABF$3,0))/RV$2*INDEX(Usage!$D$5:$ABF$11,MATCH(UsagePerHour!$B$84,Usage!$C$5:$C$11,0),MATCH(UsagePerHour!RV$4,Usage!$D$3:$ABF$3,0)),"")</f>
        <v>65.351146994992391</v>
      </c>
      <c r="RW94" s="6">
        <f>IFERROR(INDEX(Sales!$D$5:$ABF$18,MATCH(UsagePerHour!$B94,Sales!$C$5:$C$18,0),MATCH(UsagePerHour!RW$4,Sales!$D$3:$ABF$3,0))/RW$2*INDEX(Usage!$D$5:$ABF$11,MATCH(UsagePerHour!$B$84,Usage!$C$5:$C$11,0),MATCH(UsagePerHour!RW$4,Usage!$D$3:$ABF$3,0)),"")</f>
        <v>47.845187808923257</v>
      </c>
      <c r="RX94" s="6">
        <f>IFERROR(INDEX(Sales!$D$5:$ABF$18,MATCH(UsagePerHour!$B94,Sales!$C$5:$C$18,0),MATCH(UsagePerHour!RX$4,Sales!$D$3:$ABF$3,0))/RX$2*INDEX(Usage!$D$5:$ABF$11,MATCH(UsagePerHour!$B$84,Usage!$C$5:$C$11,0),MATCH(UsagePerHour!RX$4,Usage!$D$3:$ABF$3,0)),"")</f>
        <v>361.71930857276271</v>
      </c>
      <c r="RY94" s="6">
        <f>IFERROR(INDEX(Sales!$D$5:$ABF$18,MATCH(UsagePerHour!$B94,Sales!$C$5:$C$18,0),MATCH(UsagePerHour!RY$4,Sales!$D$3:$ABF$3,0))/RY$2*INDEX(Usage!$D$5:$ABF$11,MATCH(UsagePerHour!$B$84,Usage!$C$5:$C$11,0),MATCH(UsagePerHour!RY$4,Usage!$D$3:$ABF$3,0)),"")</f>
        <v>70.423522460506177</v>
      </c>
      <c r="RZ94" s="6">
        <f>IFERROR(INDEX(Sales!$D$5:$ABF$18,MATCH(UsagePerHour!$B94,Sales!$C$5:$C$18,0),MATCH(UsagePerHour!RZ$4,Sales!$D$3:$ABF$3,0))/RZ$2*INDEX(Usage!$D$5:$ABF$11,MATCH(UsagePerHour!$B$84,Usage!$C$5:$C$11,0),MATCH(UsagePerHour!RZ$4,Usage!$D$3:$ABF$3,0)),"")</f>
        <v>129.50838665977432</v>
      </c>
      <c r="SA94" s="6">
        <f>IFERROR(INDEX(Sales!$D$5:$ABF$18,MATCH(UsagePerHour!$B94,Sales!$C$5:$C$18,0),MATCH(UsagePerHour!SA$4,Sales!$D$3:$ABF$3,0))/SA$2*INDEX(Usage!$D$5:$ABF$11,MATCH(UsagePerHour!$B$84,Usage!$C$5:$C$11,0),MATCH(UsagePerHour!SA$4,Usage!$D$3:$ABF$3,0)),"")</f>
        <v>134.04152781892111</v>
      </c>
      <c r="SB94" s="6">
        <f>IFERROR(INDEX(Sales!$D$5:$ABF$18,MATCH(UsagePerHour!$B94,Sales!$C$5:$C$18,0),MATCH(UsagePerHour!SB$4,Sales!$D$3:$ABF$3,0))/SB$2*INDEX(Usage!$D$5:$ABF$11,MATCH(UsagePerHour!$B$84,Usage!$C$5:$C$11,0),MATCH(UsagePerHour!SB$4,Usage!$D$3:$ABF$3,0)),"")</f>
        <v>67.97224781147159</v>
      </c>
      <c r="SC94" s="6">
        <f>IFERROR(INDEX(Sales!$D$5:$ABF$18,MATCH(UsagePerHour!$B94,Sales!$C$5:$C$18,0),MATCH(UsagePerHour!SC$4,Sales!$D$3:$ABF$3,0))/SC$2*INDEX(Usage!$D$5:$ABF$11,MATCH(UsagePerHour!$B$84,Usage!$C$5:$C$11,0),MATCH(UsagePerHour!SC$4,Usage!$D$3:$ABF$3,0)),"")</f>
        <v>73.281913332332962</v>
      </c>
      <c r="SD94" s="6">
        <f>IFERROR(INDEX(Sales!$D$5:$ABF$18,MATCH(UsagePerHour!$B94,Sales!$C$5:$C$18,0),MATCH(UsagePerHour!SD$4,Sales!$D$3:$ABF$3,0))/SD$2*INDEX(Usage!$D$5:$ABF$11,MATCH(UsagePerHour!$B$84,Usage!$C$5:$C$11,0),MATCH(UsagePerHour!SD$4,Usage!$D$3:$ABF$3,0)),"")</f>
        <v>67.588225806413419</v>
      </c>
      <c r="SE94" s="6">
        <f>IFERROR(INDEX(Sales!$D$5:$ABF$18,MATCH(UsagePerHour!$B94,Sales!$C$5:$C$18,0),MATCH(UsagePerHour!SE$4,Sales!$D$3:$ABF$3,0))/SE$2*INDEX(Usage!$D$5:$ABF$11,MATCH(UsagePerHour!$B$84,Usage!$C$5:$C$11,0),MATCH(UsagePerHour!SE$4,Usage!$D$3:$ABF$3,0)),"")</f>
        <v>282.87755935979379</v>
      </c>
      <c r="SF94" s="6">
        <f>IFERROR(INDEX(Sales!$D$5:$ABF$18,MATCH(UsagePerHour!$B94,Sales!$C$5:$C$18,0),MATCH(UsagePerHour!SF$4,Sales!$D$3:$ABF$3,0))/SF$2*INDEX(Usage!$D$5:$ABF$11,MATCH(UsagePerHour!$B$84,Usage!$C$5:$C$11,0),MATCH(UsagePerHour!SF$4,Usage!$D$3:$ABF$3,0)),"")</f>
        <v>57.744557981225107</v>
      </c>
      <c r="SG94" s="6" t="str">
        <f>IFERROR(INDEX(Sales!$D$5:$ABF$18,MATCH(UsagePerHour!$B94,Sales!$C$5:$C$18,0),MATCH(UsagePerHour!SG$4,Sales!$D$3:$ABF$3,0))/SG$2*INDEX(Usage!$D$5:$ABF$11,MATCH(UsagePerHour!$B$84,Usage!$C$5:$C$11,0),MATCH(UsagePerHour!SG$4,Usage!$D$3:$ABF$3,0)),"")</f>
        <v/>
      </c>
      <c r="SH94" s="6" t="str">
        <f>IFERROR(INDEX(Sales!$D$5:$ABF$18,MATCH(UsagePerHour!$B94,Sales!$C$5:$C$18,0),MATCH(UsagePerHour!SH$4,Sales!$D$3:$ABF$3,0))/SH$2*INDEX(Usage!$D$5:$ABF$11,MATCH(UsagePerHour!$B$84,Usage!$C$5:$C$11,0),MATCH(UsagePerHour!SH$4,Usage!$D$3:$ABF$3,0)),"")</f>
        <v/>
      </c>
      <c r="SI94" s="6" t="str">
        <f>IFERROR(INDEX(Sales!$D$5:$ABF$18,MATCH(UsagePerHour!$B94,Sales!$C$5:$C$18,0),MATCH(UsagePerHour!SI$4,Sales!$D$3:$ABF$3,0))/SI$2*INDEX(Usage!$D$5:$ABF$11,MATCH(UsagePerHour!$B$84,Usage!$C$5:$C$11,0),MATCH(UsagePerHour!SI$4,Usage!$D$3:$ABF$3,0)),"")</f>
        <v/>
      </c>
      <c r="SJ94" s="6" t="str">
        <f>IFERROR(INDEX(Sales!$D$5:$ABF$18,MATCH(UsagePerHour!$B94,Sales!$C$5:$C$18,0),MATCH(UsagePerHour!SJ$4,Sales!$D$3:$ABF$3,0))/SJ$2*INDEX(Usage!$D$5:$ABF$11,MATCH(UsagePerHour!$B$84,Usage!$C$5:$C$11,0),MATCH(UsagePerHour!SJ$4,Usage!$D$3:$ABF$3,0)),"")</f>
        <v/>
      </c>
      <c r="SK94" s="6" t="str">
        <f>IFERROR(INDEX(Sales!$D$5:$ABF$18,MATCH(UsagePerHour!$B94,Sales!$C$5:$C$18,0),MATCH(UsagePerHour!SK$4,Sales!$D$3:$ABF$3,0))/SK$2*INDEX(Usage!$D$5:$ABF$11,MATCH(UsagePerHour!$B$84,Usage!$C$5:$C$11,0),MATCH(UsagePerHour!SK$4,Usage!$D$3:$ABF$3,0)),"")</f>
        <v/>
      </c>
      <c r="SL94" s="6" t="str">
        <f>IFERROR(INDEX(Sales!$D$5:$ABF$18,MATCH(UsagePerHour!$B94,Sales!$C$5:$C$18,0),MATCH(UsagePerHour!SL$4,Sales!$D$3:$ABF$3,0))/SL$2*INDEX(Usage!$D$5:$ABF$11,MATCH(UsagePerHour!$B$84,Usage!$C$5:$C$11,0),MATCH(UsagePerHour!SL$4,Usage!$D$3:$ABF$3,0)),"")</f>
        <v/>
      </c>
      <c r="SM94" s="6" t="str">
        <f>IFERROR(INDEX(Sales!$D$5:$ABF$18,MATCH(UsagePerHour!$B94,Sales!$C$5:$C$18,0),MATCH(UsagePerHour!SM$4,Sales!$D$3:$ABF$3,0))/SM$2*INDEX(Usage!$D$5:$ABF$11,MATCH(UsagePerHour!$B$84,Usage!$C$5:$C$11,0),MATCH(UsagePerHour!SM$4,Usage!$D$3:$ABF$3,0)),"")</f>
        <v/>
      </c>
      <c r="SN94" s="6" t="str">
        <f>IFERROR(INDEX(Sales!$D$5:$ABF$18,MATCH(UsagePerHour!$B94,Sales!$C$5:$C$18,0),MATCH(UsagePerHour!SN$4,Sales!$D$3:$ABF$3,0))/SN$2*INDEX(Usage!$D$5:$ABF$11,MATCH(UsagePerHour!$B$84,Usage!$C$5:$C$11,0),MATCH(UsagePerHour!SN$4,Usage!$D$3:$ABF$3,0)),"")</f>
        <v/>
      </c>
      <c r="SO94" s="6" t="str">
        <f>IFERROR(INDEX(Sales!$D$5:$ABF$18,MATCH(UsagePerHour!$B94,Sales!$C$5:$C$18,0),MATCH(UsagePerHour!SO$4,Sales!$D$3:$ABF$3,0))/SO$2*INDEX(Usage!$D$5:$ABF$11,MATCH(UsagePerHour!$B$84,Usage!$C$5:$C$11,0),MATCH(UsagePerHour!SO$4,Usage!$D$3:$ABF$3,0)),"")</f>
        <v/>
      </c>
      <c r="SP94" s="6" t="str">
        <f>IFERROR(INDEX(Sales!$D$5:$ABF$18,MATCH(UsagePerHour!$B94,Sales!$C$5:$C$18,0),MATCH(UsagePerHour!SP$4,Sales!$D$3:$ABF$3,0))/SP$2*INDEX(Usage!$D$5:$ABF$11,MATCH(UsagePerHour!$B$84,Usage!$C$5:$C$11,0),MATCH(UsagePerHour!SP$4,Usage!$D$3:$ABF$3,0)),"")</f>
        <v/>
      </c>
      <c r="SQ94" s="6" t="str">
        <f>IFERROR(INDEX(Sales!$D$5:$ABF$18,MATCH(UsagePerHour!$B94,Sales!$C$5:$C$18,0),MATCH(UsagePerHour!SQ$4,Sales!$D$3:$ABF$3,0))/SQ$2*INDEX(Usage!$D$5:$ABF$11,MATCH(UsagePerHour!$B$84,Usage!$C$5:$C$11,0),MATCH(UsagePerHour!SQ$4,Usage!$D$3:$ABF$3,0)),"")</f>
        <v/>
      </c>
      <c r="SR94" s="6" t="str">
        <f>IFERROR(INDEX(Sales!$D$5:$ABF$18,MATCH(UsagePerHour!$B94,Sales!$C$5:$C$18,0),MATCH(UsagePerHour!SR$4,Sales!$D$3:$ABF$3,0))/SR$2*INDEX(Usage!$D$5:$ABF$11,MATCH(UsagePerHour!$B$84,Usage!$C$5:$C$11,0),MATCH(UsagePerHour!SR$4,Usage!$D$3:$ABF$3,0)),"")</f>
        <v/>
      </c>
      <c r="SS94" s="6" t="str">
        <f>IFERROR(INDEX(Sales!$D$5:$ABF$18,MATCH(UsagePerHour!$B94,Sales!$C$5:$C$18,0),MATCH(UsagePerHour!SS$4,Sales!$D$3:$ABF$3,0))/SS$2*INDEX(Usage!$D$5:$ABF$11,MATCH(UsagePerHour!$B$84,Usage!$C$5:$C$11,0),MATCH(UsagePerHour!SS$4,Usage!$D$3:$ABF$3,0)),"")</f>
        <v/>
      </c>
      <c r="ST94" s="6" t="str">
        <f>IFERROR(INDEX(Sales!$D$5:$ABF$18,MATCH(UsagePerHour!$B94,Sales!$C$5:$C$18,0),MATCH(UsagePerHour!ST$4,Sales!$D$3:$ABF$3,0))/ST$2*INDEX(Usage!$D$5:$ABF$11,MATCH(UsagePerHour!$B$84,Usage!$C$5:$C$11,0),MATCH(UsagePerHour!ST$4,Usage!$D$3:$ABF$3,0)),"")</f>
        <v/>
      </c>
      <c r="SU94" s="6" t="str">
        <f>IFERROR(INDEX(Sales!$D$5:$ABF$18,MATCH(UsagePerHour!$B94,Sales!$C$5:$C$18,0),MATCH(UsagePerHour!SU$4,Sales!$D$3:$ABF$3,0))/SU$2*INDEX(Usage!$D$5:$ABF$11,MATCH(UsagePerHour!$B$84,Usage!$C$5:$C$11,0),MATCH(UsagePerHour!SU$4,Usage!$D$3:$ABF$3,0)),"")</f>
        <v/>
      </c>
      <c r="SV94" s="6" t="str">
        <f>IFERROR(INDEX(Sales!$D$5:$ABF$18,MATCH(UsagePerHour!$B94,Sales!$C$5:$C$18,0),MATCH(UsagePerHour!SV$4,Sales!$D$3:$ABF$3,0))/SV$2*INDEX(Usage!$D$5:$ABF$11,MATCH(UsagePerHour!$B$84,Usage!$C$5:$C$11,0),MATCH(UsagePerHour!SV$4,Usage!$D$3:$ABF$3,0)),"")</f>
        <v/>
      </c>
      <c r="SW94" s="6" t="str">
        <f>IFERROR(INDEX(Sales!$D$5:$ABF$18,MATCH(UsagePerHour!$B94,Sales!$C$5:$C$18,0),MATCH(UsagePerHour!SW$4,Sales!$D$3:$ABF$3,0))/SW$2*INDEX(Usage!$D$5:$ABF$11,MATCH(UsagePerHour!$B$84,Usage!$C$5:$C$11,0),MATCH(UsagePerHour!SW$4,Usage!$D$3:$ABF$3,0)),"")</f>
        <v/>
      </c>
      <c r="SX94" s="6" t="str">
        <f>IFERROR(INDEX(Sales!$D$5:$ABF$18,MATCH(UsagePerHour!$B94,Sales!$C$5:$C$18,0),MATCH(UsagePerHour!SX$4,Sales!$D$3:$ABF$3,0))/SX$2*INDEX(Usage!$D$5:$ABF$11,MATCH(UsagePerHour!$B$84,Usage!$C$5:$C$11,0),MATCH(UsagePerHour!SX$4,Usage!$D$3:$ABF$3,0)),"")</f>
        <v/>
      </c>
      <c r="SY94" s="6" t="str">
        <f>IFERROR(INDEX(Sales!$D$5:$ABF$18,MATCH(UsagePerHour!$B94,Sales!$C$5:$C$18,0),MATCH(UsagePerHour!SY$4,Sales!$D$3:$ABF$3,0))/SY$2*INDEX(Usage!$D$5:$ABF$11,MATCH(UsagePerHour!$B$84,Usage!$C$5:$C$11,0),MATCH(UsagePerHour!SY$4,Usage!$D$3:$ABF$3,0)),"")</f>
        <v/>
      </c>
      <c r="SZ94" s="6" t="str">
        <f>IFERROR(INDEX(Sales!$D$5:$ABF$18,MATCH(UsagePerHour!$B94,Sales!$C$5:$C$18,0),MATCH(UsagePerHour!SZ$4,Sales!$D$3:$ABF$3,0))/SZ$2*INDEX(Usage!$D$5:$ABF$11,MATCH(UsagePerHour!$B$84,Usage!$C$5:$C$11,0),MATCH(UsagePerHour!SZ$4,Usage!$D$3:$ABF$3,0)),"")</f>
        <v/>
      </c>
      <c r="TA94" s="6" t="str">
        <f>IFERROR(INDEX(Sales!$D$5:$ABF$18,MATCH(UsagePerHour!$B94,Sales!$C$5:$C$18,0),MATCH(UsagePerHour!TA$4,Sales!$D$3:$ABF$3,0))/TA$2*INDEX(Usage!$D$5:$ABF$11,MATCH(UsagePerHour!$B$84,Usage!$C$5:$C$11,0),MATCH(UsagePerHour!TA$4,Usage!$D$3:$ABF$3,0)),"")</f>
        <v/>
      </c>
      <c r="TB94" s="6" t="str">
        <f>IFERROR(INDEX(Sales!$D$5:$ABF$18,MATCH(UsagePerHour!$B94,Sales!$C$5:$C$18,0),MATCH(UsagePerHour!TB$4,Sales!$D$3:$ABF$3,0))/TB$2*INDEX(Usage!$D$5:$ABF$11,MATCH(UsagePerHour!$B$84,Usage!$C$5:$C$11,0),MATCH(UsagePerHour!TB$4,Usage!$D$3:$ABF$3,0)),"")</f>
        <v/>
      </c>
      <c r="TC94" s="6" t="str">
        <f>IFERROR(INDEX(Sales!$D$5:$ABF$18,MATCH(UsagePerHour!$B94,Sales!$C$5:$C$18,0),MATCH(UsagePerHour!TC$4,Sales!$D$3:$ABF$3,0))/TC$2*INDEX(Usage!$D$5:$ABF$11,MATCH(UsagePerHour!$B$84,Usage!$C$5:$C$11,0),MATCH(UsagePerHour!TC$4,Usage!$D$3:$ABF$3,0)),"")</f>
        <v/>
      </c>
      <c r="TD94" s="6" t="str">
        <f>IFERROR(INDEX(Sales!$D$5:$ABF$18,MATCH(UsagePerHour!$B94,Sales!$C$5:$C$18,0),MATCH(UsagePerHour!TD$4,Sales!$D$3:$ABF$3,0))/TD$2*INDEX(Usage!$D$5:$ABF$11,MATCH(UsagePerHour!$B$84,Usage!$C$5:$C$11,0),MATCH(UsagePerHour!TD$4,Usage!$D$3:$ABF$3,0)),"")</f>
        <v/>
      </c>
      <c r="TE94" s="6" t="str">
        <f>IFERROR(INDEX(Sales!$D$5:$ABF$18,MATCH(UsagePerHour!$B94,Sales!$C$5:$C$18,0),MATCH(UsagePerHour!TE$4,Sales!$D$3:$ABF$3,0))/TE$2*INDEX(Usage!$D$5:$ABF$11,MATCH(UsagePerHour!$B$84,Usage!$C$5:$C$11,0),MATCH(UsagePerHour!TE$4,Usage!$D$3:$ABF$3,0)),"")</f>
        <v/>
      </c>
      <c r="TF94" s="6" t="str">
        <f>IFERROR(INDEX(Sales!$D$5:$ABF$18,MATCH(UsagePerHour!$B94,Sales!$C$5:$C$18,0),MATCH(UsagePerHour!TF$4,Sales!$D$3:$ABF$3,0))/TF$2*INDEX(Usage!$D$5:$ABF$11,MATCH(UsagePerHour!$B$84,Usage!$C$5:$C$11,0),MATCH(UsagePerHour!TF$4,Usage!$D$3:$ABF$3,0)),"")</f>
        <v/>
      </c>
      <c r="TG94" s="6" t="str">
        <f>IFERROR(INDEX(Sales!$D$5:$ABF$18,MATCH(UsagePerHour!$B94,Sales!$C$5:$C$18,0),MATCH(UsagePerHour!TG$4,Sales!$D$3:$ABF$3,0))/TG$2*INDEX(Usage!$D$5:$ABF$11,MATCH(UsagePerHour!$B$84,Usage!$C$5:$C$11,0),MATCH(UsagePerHour!TG$4,Usage!$D$3:$ABF$3,0)),"")</f>
        <v/>
      </c>
      <c r="TH94" s="6" t="str">
        <f>IFERROR(INDEX(Sales!$D$5:$ABF$18,MATCH(UsagePerHour!$B94,Sales!$C$5:$C$18,0),MATCH(UsagePerHour!TH$4,Sales!$D$3:$ABF$3,0))/TH$2*INDEX(Usage!$D$5:$ABF$11,MATCH(UsagePerHour!$B$84,Usage!$C$5:$C$11,0),MATCH(UsagePerHour!TH$4,Usage!$D$3:$ABF$3,0)),"")</f>
        <v/>
      </c>
      <c r="TI94" s="6" t="str">
        <f>IFERROR(INDEX(Sales!$D$5:$ABF$18,MATCH(UsagePerHour!$B94,Sales!$C$5:$C$18,0),MATCH(UsagePerHour!TI$4,Sales!$D$3:$ABF$3,0))/TI$2*INDEX(Usage!$D$5:$ABF$11,MATCH(UsagePerHour!$B$84,Usage!$C$5:$C$11,0),MATCH(UsagePerHour!TI$4,Usage!$D$3:$ABF$3,0)),"")</f>
        <v/>
      </c>
      <c r="TJ94" s="6" t="str">
        <f>IFERROR(INDEX(Sales!$D$5:$ABF$18,MATCH(UsagePerHour!$B94,Sales!$C$5:$C$18,0),MATCH(UsagePerHour!TJ$4,Sales!$D$3:$ABF$3,0))/TJ$2*INDEX(Usage!$D$5:$ABF$11,MATCH(UsagePerHour!$B$84,Usage!$C$5:$C$11,0),MATCH(UsagePerHour!TJ$4,Usage!$D$3:$ABF$3,0)),"")</f>
        <v/>
      </c>
      <c r="TK94" s="6" t="str">
        <f>IFERROR(INDEX(Sales!$D$5:$ABF$18,MATCH(UsagePerHour!$B94,Sales!$C$5:$C$18,0),MATCH(UsagePerHour!TK$4,Sales!$D$3:$ABF$3,0))/TK$2*INDEX(Usage!$D$5:$ABF$11,MATCH(UsagePerHour!$B$84,Usage!$C$5:$C$11,0),MATCH(UsagePerHour!TK$4,Usage!$D$3:$ABF$3,0)),"")</f>
        <v/>
      </c>
      <c r="TL94" s="6" t="str">
        <f>IFERROR(INDEX(Sales!$D$5:$ABF$18,MATCH(UsagePerHour!$B94,Sales!$C$5:$C$18,0),MATCH(UsagePerHour!TL$4,Sales!$D$3:$ABF$3,0))/TL$2*INDEX(Usage!$D$5:$ABF$11,MATCH(UsagePerHour!$B$84,Usage!$C$5:$C$11,0),MATCH(UsagePerHour!TL$4,Usage!$D$3:$ABF$3,0)),"")</f>
        <v/>
      </c>
      <c r="TM94" s="6" t="str">
        <f>IFERROR(INDEX(Sales!$D$5:$ABF$18,MATCH(UsagePerHour!$B94,Sales!$C$5:$C$18,0),MATCH(UsagePerHour!TM$4,Sales!$D$3:$ABF$3,0))/TM$2*INDEX(Usage!$D$5:$ABF$11,MATCH(UsagePerHour!$B$84,Usage!$C$5:$C$11,0),MATCH(UsagePerHour!TM$4,Usage!$D$3:$ABF$3,0)),"")</f>
        <v/>
      </c>
      <c r="TN94" s="6" t="str">
        <f>IFERROR(INDEX(Sales!$D$5:$ABF$18,MATCH(UsagePerHour!$B94,Sales!$C$5:$C$18,0),MATCH(UsagePerHour!TN$4,Sales!$D$3:$ABF$3,0))/TN$2*INDEX(Usage!$D$5:$ABF$11,MATCH(UsagePerHour!$B$84,Usage!$C$5:$C$11,0),MATCH(UsagePerHour!TN$4,Usage!$D$3:$ABF$3,0)),"")</f>
        <v/>
      </c>
      <c r="TO94" s="6" t="str">
        <f>IFERROR(INDEX(Sales!$D$5:$ABF$18,MATCH(UsagePerHour!$B94,Sales!$C$5:$C$18,0),MATCH(UsagePerHour!TO$4,Sales!$D$3:$ABF$3,0))/TO$2*INDEX(Usage!$D$5:$ABF$11,MATCH(UsagePerHour!$B$84,Usage!$C$5:$C$11,0),MATCH(UsagePerHour!TO$4,Usage!$D$3:$ABF$3,0)),"")</f>
        <v/>
      </c>
      <c r="TP94" s="6" t="str">
        <f>IFERROR(INDEX(Sales!$D$5:$ABF$18,MATCH(UsagePerHour!$B94,Sales!$C$5:$C$18,0),MATCH(UsagePerHour!TP$4,Sales!$D$3:$ABF$3,0))/TP$2*INDEX(Usage!$D$5:$ABF$11,MATCH(UsagePerHour!$B$84,Usage!$C$5:$C$11,0),MATCH(UsagePerHour!TP$4,Usage!$D$3:$ABF$3,0)),"")</f>
        <v/>
      </c>
      <c r="TQ94" s="6" t="str">
        <f>IFERROR(INDEX(Sales!$D$5:$ABF$18,MATCH(UsagePerHour!$B94,Sales!$C$5:$C$18,0),MATCH(UsagePerHour!TQ$4,Sales!$D$3:$ABF$3,0))/TQ$2*INDEX(Usage!$D$5:$ABF$11,MATCH(UsagePerHour!$B$84,Usage!$C$5:$C$11,0),MATCH(UsagePerHour!TQ$4,Usage!$D$3:$ABF$3,0)),"")</f>
        <v/>
      </c>
      <c r="TR94" s="6" t="str">
        <f>IFERROR(INDEX(Sales!$D$5:$ABF$18,MATCH(UsagePerHour!$B94,Sales!$C$5:$C$18,0),MATCH(UsagePerHour!TR$4,Sales!$D$3:$ABF$3,0))/TR$2*INDEX(Usage!$D$5:$ABF$11,MATCH(UsagePerHour!$B$84,Usage!$C$5:$C$11,0),MATCH(UsagePerHour!TR$4,Usage!$D$3:$ABF$3,0)),"")</f>
        <v/>
      </c>
      <c r="TS94" s="6" t="str">
        <f>IFERROR(INDEX(Sales!$D$5:$ABF$18,MATCH(UsagePerHour!$B94,Sales!$C$5:$C$18,0),MATCH(UsagePerHour!TS$4,Sales!$D$3:$ABF$3,0))/TS$2*INDEX(Usage!$D$5:$ABF$11,MATCH(UsagePerHour!$B$84,Usage!$C$5:$C$11,0),MATCH(UsagePerHour!TS$4,Usage!$D$3:$ABF$3,0)),"")</f>
        <v/>
      </c>
      <c r="TT94" s="6" t="str">
        <f>IFERROR(INDEX(Sales!$D$5:$ABF$18,MATCH(UsagePerHour!$B94,Sales!$C$5:$C$18,0),MATCH(UsagePerHour!TT$4,Sales!$D$3:$ABF$3,0))/TT$2*INDEX(Usage!$D$5:$ABF$11,MATCH(UsagePerHour!$B$84,Usage!$C$5:$C$11,0),MATCH(UsagePerHour!TT$4,Usage!$D$3:$ABF$3,0)),"")</f>
        <v/>
      </c>
      <c r="TU94" s="6" t="str">
        <f>IFERROR(INDEX(Sales!$D$5:$ABF$18,MATCH(UsagePerHour!$B94,Sales!$C$5:$C$18,0),MATCH(UsagePerHour!TU$4,Sales!$D$3:$ABF$3,0))/TU$2*INDEX(Usage!$D$5:$ABF$11,MATCH(UsagePerHour!$B$84,Usage!$C$5:$C$11,0),MATCH(UsagePerHour!TU$4,Usage!$D$3:$ABF$3,0)),"")</f>
        <v/>
      </c>
      <c r="TV94" s="6" t="str">
        <f>IFERROR(INDEX(Sales!$D$5:$ABF$18,MATCH(UsagePerHour!$B94,Sales!$C$5:$C$18,0),MATCH(UsagePerHour!TV$4,Sales!$D$3:$ABF$3,0))/TV$2*INDEX(Usage!$D$5:$ABF$11,MATCH(UsagePerHour!$B$84,Usage!$C$5:$C$11,0),MATCH(UsagePerHour!TV$4,Usage!$D$3:$ABF$3,0)),"")</f>
        <v/>
      </c>
      <c r="TW94" s="6" t="str">
        <f>IFERROR(INDEX(Sales!$D$5:$ABF$18,MATCH(UsagePerHour!$B94,Sales!$C$5:$C$18,0),MATCH(UsagePerHour!TW$4,Sales!$D$3:$ABF$3,0))/TW$2*INDEX(Usage!$D$5:$ABF$11,MATCH(UsagePerHour!$B$84,Usage!$C$5:$C$11,0),MATCH(UsagePerHour!TW$4,Usage!$D$3:$ABF$3,0)),"")</f>
        <v/>
      </c>
      <c r="TX94" s="6" t="str">
        <f>IFERROR(INDEX(Sales!$D$5:$ABF$18,MATCH(UsagePerHour!$B94,Sales!$C$5:$C$18,0),MATCH(UsagePerHour!TX$4,Sales!$D$3:$ABF$3,0))/TX$2*INDEX(Usage!$D$5:$ABF$11,MATCH(UsagePerHour!$B$84,Usage!$C$5:$C$11,0),MATCH(UsagePerHour!TX$4,Usage!$D$3:$ABF$3,0)),"")</f>
        <v/>
      </c>
      <c r="TY94" s="6" t="str">
        <f>IFERROR(INDEX(Sales!$D$5:$ABF$18,MATCH(UsagePerHour!$B94,Sales!$C$5:$C$18,0),MATCH(UsagePerHour!TY$4,Sales!$D$3:$ABF$3,0))/TY$2*INDEX(Usage!$D$5:$ABF$11,MATCH(UsagePerHour!$B$84,Usage!$C$5:$C$11,0),MATCH(UsagePerHour!TY$4,Usage!$D$3:$ABF$3,0)),"")</f>
        <v/>
      </c>
      <c r="TZ94" s="6" t="str">
        <f>IFERROR(INDEX(Sales!$D$5:$ABF$18,MATCH(UsagePerHour!$B94,Sales!$C$5:$C$18,0),MATCH(UsagePerHour!TZ$4,Sales!$D$3:$ABF$3,0))/TZ$2*INDEX(Usage!$D$5:$ABF$11,MATCH(UsagePerHour!$B$84,Usage!$C$5:$C$11,0),MATCH(UsagePerHour!TZ$4,Usage!$D$3:$ABF$3,0)),"")</f>
        <v/>
      </c>
      <c r="UA94" s="6" t="str">
        <f>IFERROR(INDEX(Sales!$D$5:$ABF$18,MATCH(UsagePerHour!$B94,Sales!$C$5:$C$18,0),MATCH(UsagePerHour!UA$4,Sales!$D$3:$ABF$3,0))/UA$2*INDEX(Usage!$D$5:$ABF$11,MATCH(UsagePerHour!$B$84,Usage!$C$5:$C$11,0),MATCH(UsagePerHour!UA$4,Usage!$D$3:$ABF$3,0)),"")</f>
        <v/>
      </c>
      <c r="UB94" s="6" t="str">
        <f>IFERROR(INDEX(Sales!$D$5:$ABF$18,MATCH(UsagePerHour!$B94,Sales!$C$5:$C$18,0),MATCH(UsagePerHour!UB$4,Sales!$D$3:$ABF$3,0))/UB$2*INDEX(Usage!$D$5:$ABF$11,MATCH(UsagePerHour!$B$84,Usage!$C$5:$C$11,0),MATCH(UsagePerHour!UB$4,Usage!$D$3:$ABF$3,0)),"")</f>
        <v/>
      </c>
      <c r="UC94" s="6" t="str">
        <f>IFERROR(INDEX(Sales!$D$5:$ABF$18,MATCH(UsagePerHour!$B94,Sales!$C$5:$C$18,0),MATCH(UsagePerHour!UC$4,Sales!$D$3:$ABF$3,0))/UC$2*INDEX(Usage!$D$5:$ABF$11,MATCH(UsagePerHour!$B$84,Usage!$C$5:$C$11,0),MATCH(UsagePerHour!UC$4,Usage!$D$3:$ABF$3,0)),"")</f>
        <v/>
      </c>
      <c r="UD94" s="6" t="str">
        <f>IFERROR(INDEX(Sales!$D$5:$ABF$18,MATCH(UsagePerHour!$B94,Sales!$C$5:$C$18,0),MATCH(UsagePerHour!UD$4,Sales!$D$3:$ABF$3,0))/UD$2*INDEX(Usage!$D$5:$ABF$11,MATCH(UsagePerHour!$B$84,Usage!$C$5:$C$11,0),MATCH(UsagePerHour!UD$4,Usage!$D$3:$ABF$3,0)),"")</f>
        <v/>
      </c>
      <c r="UE94" s="6" t="str">
        <f>IFERROR(INDEX(Sales!$D$5:$ABF$18,MATCH(UsagePerHour!$B94,Sales!$C$5:$C$18,0),MATCH(UsagePerHour!UE$4,Sales!$D$3:$ABF$3,0))/UE$2*INDEX(Usage!$D$5:$ABF$11,MATCH(UsagePerHour!$B$84,Usage!$C$5:$C$11,0),MATCH(UsagePerHour!UE$4,Usage!$D$3:$ABF$3,0)),"")</f>
        <v/>
      </c>
      <c r="UF94" s="6" t="str">
        <f>IFERROR(INDEX(Sales!$D$5:$ABF$18,MATCH(UsagePerHour!$B94,Sales!$C$5:$C$18,0),MATCH(UsagePerHour!UF$4,Sales!$D$3:$ABF$3,0))/UF$2*INDEX(Usage!$D$5:$ABF$11,MATCH(UsagePerHour!$B$84,Usage!$C$5:$C$11,0),MATCH(UsagePerHour!UF$4,Usage!$D$3:$ABF$3,0)),"")</f>
        <v/>
      </c>
      <c r="UG94" s="6" t="str">
        <f>IFERROR(INDEX(Sales!$D$5:$ABF$18,MATCH(UsagePerHour!$B94,Sales!$C$5:$C$18,0),MATCH(UsagePerHour!UG$4,Sales!$D$3:$ABF$3,0))/UG$2*INDEX(Usage!$D$5:$ABF$11,MATCH(UsagePerHour!$B$84,Usage!$C$5:$C$11,0),MATCH(UsagePerHour!UG$4,Usage!$D$3:$ABF$3,0)),"")</f>
        <v/>
      </c>
      <c r="UH94" s="6" t="str">
        <f>IFERROR(INDEX(Sales!$D$5:$ABF$18,MATCH(UsagePerHour!$B94,Sales!$C$5:$C$18,0),MATCH(UsagePerHour!UH$4,Sales!$D$3:$ABF$3,0))/UH$2*INDEX(Usage!$D$5:$ABF$11,MATCH(UsagePerHour!$B$84,Usage!$C$5:$C$11,0),MATCH(UsagePerHour!UH$4,Usage!$D$3:$ABF$3,0)),"")</f>
        <v/>
      </c>
      <c r="UI94" s="6" t="str">
        <f>IFERROR(INDEX(Sales!$D$5:$ABF$18,MATCH(UsagePerHour!$B94,Sales!$C$5:$C$18,0),MATCH(UsagePerHour!UI$4,Sales!$D$3:$ABF$3,0))/UI$2*INDEX(Usage!$D$5:$ABF$11,MATCH(UsagePerHour!$B$84,Usage!$C$5:$C$11,0),MATCH(UsagePerHour!UI$4,Usage!$D$3:$ABF$3,0)),"")</f>
        <v/>
      </c>
      <c r="UJ94" s="6" t="str">
        <f>IFERROR(INDEX(Sales!$D$5:$ABF$18,MATCH(UsagePerHour!$B94,Sales!$C$5:$C$18,0),MATCH(UsagePerHour!UJ$4,Sales!$D$3:$ABF$3,0))/UJ$2*INDEX(Usage!$D$5:$ABF$11,MATCH(UsagePerHour!$B$84,Usage!$C$5:$C$11,0),MATCH(UsagePerHour!UJ$4,Usage!$D$3:$ABF$3,0)),"")</f>
        <v/>
      </c>
      <c r="UK94" s="6" t="str">
        <f>IFERROR(INDEX(Sales!$D$5:$ABF$18,MATCH(UsagePerHour!$B94,Sales!$C$5:$C$18,0),MATCH(UsagePerHour!UK$4,Sales!$D$3:$ABF$3,0))/UK$2*INDEX(Usage!$D$5:$ABF$11,MATCH(UsagePerHour!$B$84,Usage!$C$5:$C$11,0),MATCH(UsagePerHour!UK$4,Usage!$D$3:$ABF$3,0)),"")</f>
        <v/>
      </c>
      <c r="UL94" s="6" t="str">
        <f>IFERROR(INDEX(Sales!$D$5:$ABF$18,MATCH(UsagePerHour!$B94,Sales!$C$5:$C$18,0),MATCH(UsagePerHour!UL$4,Sales!$D$3:$ABF$3,0))/UL$2*INDEX(Usage!$D$5:$ABF$11,MATCH(UsagePerHour!$B$84,Usage!$C$5:$C$11,0),MATCH(UsagePerHour!UL$4,Usage!$D$3:$ABF$3,0)),"")</f>
        <v/>
      </c>
      <c r="UM94" s="6" t="str">
        <f>IFERROR(INDEX(Sales!$D$5:$ABF$18,MATCH(UsagePerHour!$B94,Sales!$C$5:$C$18,0),MATCH(UsagePerHour!UM$4,Sales!$D$3:$ABF$3,0))/UM$2*INDEX(Usage!$D$5:$ABF$11,MATCH(UsagePerHour!$B$84,Usage!$C$5:$C$11,0),MATCH(UsagePerHour!UM$4,Usage!$D$3:$ABF$3,0)),"")</f>
        <v/>
      </c>
      <c r="UN94" s="6" t="str">
        <f>IFERROR(INDEX(Sales!$D$5:$ABF$18,MATCH(UsagePerHour!$B94,Sales!$C$5:$C$18,0),MATCH(UsagePerHour!UN$4,Sales!$D$3:$ABF$3,0))/UN$2*INDEX(Usage!$D$5:$ABF$11,MATCH(UsagePerHour!$B$84,Usage!$C$5:$C$11,0),MATCH(UsagePerHour!UN$4,Usage!$D$3:$ABF$3,0)),"")</f>
        <v/>
      </c>
      <c r="UO94" s="6" t="str">
        <f>IFERROR(INDEX(Sales!$D$5:$ABF$18,MATCH(UsagePerHour!$B94,Sales!$C$5:$C$18,0),MATCH(UsagePerHour!UO$4,Sales!$D$3:$ABF$3,0))/UO$2*INDEX(Usage!$D$5:$ABF$11,MATCH(UsagePerHour!$B$84,Usage!$C$5:$C$11,0),MATCH(UsagePerHour!UO$4,Usage!$D$3:$ABF$3,0)),"")</f>
        <v/>
      </c>
      <c r="UP94" s="6" t="str">
        <f>IFERROR(INDEX(Sales!$D$5:$ABF$18,MATCH(UsagePerHour!$B94,Sales!$C$5:$C$18,0),MATCH(UsagePerHour!UP$4,Sales!$D$3:$ABF$3,0))/UP$2*INDEX(Usage!$D$5:$ABF$11,MATCH(UsagePerHour!$B$84,Usage!$C$5:$C$11,0),MATCH(UsagePerHour!UP$4,Usage!$D$3:$ABF$3,0)),"")</f>
        <v/>
      </c>
      <c r="UQ94" s="6" t="str">
        <f>IFERROR(INDEX(Sales!$D$5:$ABF$18,MATCH(UsagePerHour!$B94,Sales!$C$5:$C$18,0),MATCH(UsagePerHour!UQ$4,Sales!$D$3:$ABF$3,0))/UQ$2*INDEX(Usage!$D$5:$ABF$11,MATCH(UsagePerHour!$B$84,Usage!$C$5:$C$11,0),MATCH(UsagePerHour!UQ$4,Usage!$D$3:$ABF$3,0)),"")</f>
        <v/>
      </c>
      <c r="UR94" s="6" t="str">
        <f>IFERROR(INDEX(Sales!$D$5:$ABF$18,MATCH(UsagePerHour!$B94,Sales!$C$5:$C$18,0),MATCH(UsagePerHour!UR$4,Sales!$D$3:$ABF$3,0))/UR$2*INDEX(Usage!$D$5:$ABF$11,MATCH(UsagePerHour!$B$84,Usage!$C$5:$C$11,0),MATCH(UsagePerHour!UR$4,Usage!$D$3:$ABF$3,0)),"")</f>
        <v/>
      </c>
      <c r="US94" s="6" t="str">
        <f>IFERROR(INDEX(Sales!$D$5:$ABF$18,MATCH(UsagePerHour!$B94,Sales!$C$5:$C$18,0),MATCH(UsagePerHour!US$4,Sales!$D$3:$ABF$3,0))/US$2*INDEX(Usage!$D$5:$ABF$11,MATCH(UsagePerHour!$B$84,Usage!$C$5:$C$11,0),MATCH(UsagePerHour!US$4,Usage!$D$3:$ABF$3,0)),"")</f>
        <v/>
      </c>
      <c r="UT94" s="6" t="str">
        <f>IFERROR(INDEX(Sales!$D$5:$ABF$18,MATCH(UsagePerHour!$B94,Sales!$C$5:$C$18,0),MATCH(UsagePerHour!UT$4,Sales!$D$3:$ABF$3,0))/UT$2*INDEX(Usage!$D$5:$ABF$11,MATCH(UsagePerHour!$B$84,Usage!$C$5:$C$11,0),MATCH(UsagePerHour!UT$4,Usage!$D$3:$ABF$3,0)),"")</f>
        <v/>
      </c>
      <c r="UU94" s="6" t="str">
        <f>IFERROR(INDEX(Sales!$D$5:$ABF$18,MATCH(UsagePerHour!$B94,Sales!$C$5:$C$18,0),MATCH(UsagePerHour!UU$4,Sales!$D$3:$ABF$3,0))/UU$2*INDEX(Usage!$D$5:$ABF$11,MATCH(UsagePerHour!$B$84,Usage!$C$5:$C$11,0),MATCH(UsagePerHour!UU$4,Usage!$D$3:$ABF$3,0)),"")</f>
        <v/>
      </c>
      <c r="UV94" s="6" t="str">
        <f>IFERROR(INDEX(Sales!$D$5:$ABF$18,MATCH(UsagePerHour!$B94,Sales!$C$5:$C$18,0),MATCH(UsagePerHour!UV$4,Sales!$D$3:$ABF$3,0))/UV$2*INDEX(Usage!$D$5:$ABF$11,MATCH(UsagePerHour!$B$84,Usage!$C$5:$C$11,0),MATCH(UsagePerHour!UV$4,Usage!$D$3:$ABF$3,0)),"")</f>
        <v/>
      </c>
      <c r="UW94" s="6" t="str">
        <f>IFERROR(INDEX(Sales!$D$5:$ABF$18,MATCH(UsagePerHour!$B94,Sales!$C$5:$C$18,0),MATCH(UsagePerHour!UW$4,Sales!$D$3:$ABF$3,0))/UW$2*INDEX(Usage!$D$5:$ABF$11,MATCH(UsagePerHour!$B$84,Usage!$C$5:$C$11,0),MATCH(UsagePerHour!UW$4,Usage!$D$3:$ABF$3,0)),"")</f>
        <v/>
      </c>
      <c r="UX94" s="6" t="str">
        <f>IFERROR(INDEX(Sales!$D$5:$ABF$18,MATCH(UsagePerHour!$B94,Sales!$C$5:$C$18,0),MATCH(UsagePerHour!UX$4,Sales!$D$3:$ABF$3,0))/UX$2*INDEX(Usage!$D$5:$ABF$11,MATCH(UsagePerHour!$B$84,Usage!$C$5:$C$11,0),MATCH(UsagePerHour!UX$4,Usage!$D$3:$ABF$3,0)),"")</f>
        <v/>
      </c>
      <c r="UY94" s="6" t="str">
        <f>IFERROR(INDEX(Sales!$D$5:$ABF$18,MATCH(UsagePerHour!$B94,Sales!$C$5:$C$18,0),MATCH(UsagePerHour!UY$4,Sales!$D$3:$ABF$3,0))/UY$2*INDEX(Usage!$D$5:$ABF$11,MATCH(UsagePerHour!$B$84,Usage!$C$5:$C$11,0),MATCH(UsagePerHour!UY$4,Usage!$D$3:$ABF$3,0)),"")</f>
        <v/>
      </c>
      <c r="UZ94" s="6" t="str">
        <f>IFERROR(INDEX(Sales!$D$5:$ABF$18,MATCH(UsagePerHour!$B94,Sales!$C$5:$C$18,0),MATCH(UsagePerHour!UZ$4,Sales!$D$3:$ABF$3,0))/UZ$2*INDEX(Usage!$D$5:$ABF$11,MATCH(UsagePerHour!$B$84,Usage!$C$5:$C$11,0),MATCH(UsagePerHour!UZ$4,Usage!$D$3:$ABF$3,0)),"")</f>
        <v/>
      </c>
      <c r="VA94" s="6" t="str">
        <f>IFERROR(INDEX(Sales!$D$5:$ABF$18,MATCH(UsagePerHour!$B94,Sales!$C$5:$C$18,0),MATCH(UsagePerHour!VA$4,Sales!$D$3:$ABF$3,0))/VA$2*INDEX(Usage!$D$5:$ABF$11,MATCH(UsagePerHour!$B$84,Usage!$C$5:$C$11,0),MATCH(UsagePerHour!VA$4,Usage!$D$3:$ABF$3,0)),"")</f>
        <v/>
      </c>
      <c r="VB94" s="6" t="str">
        <f>IFERROR(INDEX(Sales!$D$5:$ABF$18,MATCH(UsagePerHour!$B94,Sales!$C$5:$C$18,0),MATCH(UsagePerHour!VB$4,Sales!$D$3:$ABF$3,0))/VB$2*INDEX(Usage!$D$5:$ABF$11,MATCH(UsagePerHour!$B$84,Usage!$C$5:$C$11,0),MATCH(UsagePerHour!VB$4,Usage!$D$3:$ABF$3,0)),"")</f>
        <v/>
      </c>
      <c r="VC94" s="6" t="str">
        <f>IFERROR(INDEX(Sales!$D$5:$ABF$18,MATCH(UsagePerHour!$B94,Sales!$C$5:$C$18,0),MATCH(UsagePerHour!VC$4,Sales!$D$3:$ABF$3,0))/VC$2*INDEX(Usage!$D$5:$ABF$11,MATCH(UsagePerHour!$B$84,Usage!$C$5:$C$11,0),MATCH(UsagePerHour!VC$4,Usage!$D$3:$ABF$3,0)),"")</f>
        <v/>
      </c>
      <c r="VD94" s="6" t="str">
        <f>IFERROR(INDEX(Sales!$D$5:$ABF$18,MATCH(UsagePerHour!$B94,Sales!$C$5:$C$18,0),MATCH(UsagePerHour!VD$4,Sales!$D$3:$ABF$3,0))/VD$2*INDEX(Usage!$D$5:$ABF$11,MATCH(UsagePerHour!$B$84,Usage!$C$5:$C$11,0),MATCH(UsagePerHour!VD$4,Usage!$D$3:$ABF$3,0)),"")</f>
        <v/>
      </c>
      <c r="VE94" s="6" t="str">
        <f>IFERROR(INDEX(Sales!$D$5:$ABF$18,MATCH(UsagePerHour!$B94,Sales!$C$5:$C$18,0),MATCH(UsagePerHour!VE$4,Sales!$D$3:$ABF$3,0))/VE$2*INDEX(Usage!$D$5:$ABF$11,MATCH(UsagePerHour!$B$84,Usage!$C$5:$C$11,0),MATCH(UsagePerHour!VE$4,Usage!$D$3:$ABF$3,0)),"")</f>
        <v/>
      </c>
      <c r="VF94" s="6" t="str">
        <f>IFERROR(INDEX(Sales!$D$5:$ABF$18,MATCH(UsagePerHour!$B94,Sales!$C$5:$C$18,0),MATCH(UsagePerHour!VF$4,Sales!$D$3:$ABF$3,0))/VF$2*INDEX(Usage!$D$5:$ABF$11,MATCH(UsagePerHour!$B$84,Usage!$C$5:$C$11,0),MATCH(UsagePerHour!VF$4,Usage!$D$3:$ABF$3,0)),"")</f>
        <v/>
      </c>
      <c r="VG94" s="6" t="str">
        <f>IFERROR(INDEX(Sales!$D$5:$ABF$18,MATCH(UsagePerHour!$B94,Sales!$C$5:$C$18,0),MATCH(UsagePerHour!VG$4,Sales!$D$3:$ABF$3,0))/VG$2*INDEX(Usage!$D$5:$ABF$11,MATCH(UsagePerHour!$B$84,Usage!$C$5:$C$11,0),MATCH(UsagePerHour!VG$4,Usage!$D$3:$ABF$3,0)),"")</f>
        <v/>
      </c>
      <c r="VH94" s="6" t="str">
        <f>IFERROR(INDEX(Sales!$D$5:$ABF$18,MATCH(UsagePerHour!$B94,Sales!$C$5:$C$18,0),MATCH(UsagePerHour!VH$4,Sales!$D$3:$ABF$3,0))/VH$2*INDEX(Usage!$D$5:$ABF$11,MATCH(UsagePerHour!$B$84,Usage!$C$5:$C$11,0),MATCH(UsagePerHour!VH$4,Usage!$D$3:$ABF$3,0)),"")</f>
        <v/>
      </c>
      <c r="VI94" s="6" t="str">
        <f>IFERROR(INDEX(Sales!$D$5:$ABF$18,MATCH(UsagePerHour!$B94,Sales!$C$5:$C$18,0),MATCH(UsagePerHour!VI$4,Sales!$D$3:$ABF$3,0))/VI$2*INDEX(Usage!$D$5:$ABF$11,MATCH(UsagePerHour!$B$84,Usage!$C$5:$C$11,0),MATCH(UsagePerHour!VI$4,Usage!$D$3:$ABF$3,0)),"")</f>
        <v/>
      </c>
      <c r="VJ94" s="6" t="str">
        <f>IFERROR(INDEX(Sales!$D$5:$ABF$18,MATCH(UsagePerHour!$B94,Sales!$C$5:$C$18,0),MATCH(UsagePerHour!VJ$4,Sales!$D$3:$ABF$3,0))/VJ$2*INDEX(Usage!$D$5:$ABF$11,MATCH(UsagePerHour!$B$84,Usage!$C$5:$C$11,0),MATCH(UsagePerHour!VJ$4,Usage!$D$3:$ABF$3,0)),"")</f>
        <v/>
      </c>
      <c r="VK94" s="6" t="str">
        <f>IFERROR(INDEX(Sales!$D$5:$ABF$18,MATCH(UsagePerHour!$B94,Sales!$C$5:$C$18,0),MATCH(UsagePerHour!VK$4,Sales!$D$3:$ABF$3,0))/VK$2*INDEX(Usage!$D$5:$ABF$11,MATCH(UsagePerHour!$B$84,Usage!$C$5:$C$11,0),MATCH(UsagePerHour!VK$4,Usage!$D$3:$ABF$3,0)),"")</f>
        <v/>
      </c>
      <c r="VL94" s="6" t="str">
        <f>IFERROR(INDEX(Sales!$D$5:$ABF$18,MATCH(UsagePerHour!$B94,Sales!$C$5:$C$18,0),MATCH(UsagePerHour!VL$4,Sales!$D$3:$ABF$3,0))/VL$2*INDEX(Usage!$D$5:$ABF$11,MATCH(UsagePerHour!$B$84,Usage!$C$5:$C$11,0),MATCH(UsagePerHour!VL$4,Usage!$D$3:$ABF$3,0)),"")</f>
        <v/>
      </c>
      <c r="VM94" s="6" t="str">
        <f>IFERROR(INDEX(Sales!$D$5:$ABF$18,MATCH(UsagePerHour!$B94,Sales!$C$5:$C$18,0),MATCH(UsagePerHour!VM$4,Sales!$D$3:$ABF$3,0))/VM$2*INDEX(Usage!$D$5:$ABF$11,MATCH(UsagePerHour!$B$84,Usage!$C$5:$C$11,0),MATCH(UsagePerHour!VM$4,Usage!$D$3:$ABF$3,0)),"")</f>
        <v/>
      </c>
      <c r="VN94" s="6" t="str">
        <f>IFERROR(INDEX(Sales!$D$5:$ABF$18,MATCH(UsagePerHour!$B94,Sales!$C$5:$C$18,0),MATCH(UsagePerHour!VN$4,Sales!$D$3:$ABF$3,0))/VN$2*INDEX(Usage!$D$5:$ABF$11,MATCH(UsagePerHour!$B$84,Usage!$C$5:$C$11,0),MATCH(UsagePerHour!VN$4,Usage!$D$3:$ABF$3,0)),"")</f>
        <v/>
      </c>
      <c r="VO94" s="6" t="str">
        <f>IFERROR(INDEX(Sales!$D$5:$ABF$18,MATCH(UsagePerHour!$B94,Sales!$C$5:$C$18,0),MATCH(UsagePerHour!VO$4,Sales!$D$3:$ABF$3,0))/VO$2*INDEX(Usage!$D$5:$ABF$11,MATCH(UsagePerHour!$B$84,Usage!$C$5:$C$11,0),MATCH(UsagePerHour!VO$4,Usage!$D$3:$ABF$3,0)),"")</f>
        <v/>
      </c>
      <c r="VP94" s="6" t="str">
        <f>IFERROR(INDEX(Sales!$D$5:$ABF$18,MATCH(UsagePerHour!$B94,Sales!$C$5:$C$18,0),MATCH(UsagePerHour!VP$4,Sales!$D$3:$ABF$3,0))/VP$2*INDEX(Usage!$D$5:$ABF$11,MATCH(UsagePerHour!$B$84,Usage!$C$5:$C$11,0),MATCH(UsagePerHour!VP$4,Usage!$D$3:$ABF$3,0)),"")</f>
        <v/>
      </c>
      <c r="VQ94" s="6" t="str">
        <f>IFERROR(INDEX(Sales!$D$5:$ABF$18,MATCH(UsagePerHour!$B94,Sales!$C$5:$C$18,0),MATCH(UsagePerHour!VQ$4,Sales!$D$3:$ABF$3,0))/VQ$2*INDEX(Usage!$D$5:$ABF$11,MATCH(UsagePerHour!$B$84,Usage!$C$5:$C$11,0),MATCH(UsagePerHour!VQ$4,Usage!$D$3:$ABF$3,0)),"")</f>
        <v/>
      </c>
      <c r="VR94" s="6" t="str">
        <f>IFERROR(INDEX(Sales!$D$5:$ABF$18,MATCH(UsagePerHour!$B94,Sales!$C$5:$C$18,0),MATCH(UsagePerHour!VR$4,Sales!$D$3:$ABF$3,0))/VR$2*INDEX(Usage!$D$5:$ABF$11,MATCH(UsagePerHour!$B$84,Usage!$C$5:$C$11,0),MATCH(UsagePerHour!VR$4,Usage!$D$3:$ABF$3,0)),"")</f>
        <v/>
      </c>
      <c r="VS94" s="6" t="str">
        <f>IFERROR(INDEX(Sales!$D$5:$ABF$18,MATCH(UsagePerHour!$B94,Sales!$C$5:$C$18,0),MATCH(UsagePerHour!VS$4,Sales!$D$3:$ABF$3,0))/VS$2*INDEX(Usage!$D$5:$ABF$11,MATCH(UsagePerHour!$B$84,Usage!$C$5:$C$11,0),MATCH(UsagePerHour!VS$4,Usage!$D$3:$ABF$3,0)),"")</f>
        <v/>
      </c>
      <c r="VT94" s="6" t="str">
        <f>IFERROR(INDEX(Sales!$D$5:$ABF$18,MATCH(UsagePerHour!$B94,Sales!$C$5:$C$18,0),MATCH(UsagePerHour!VT$4,Sales!$D$3:$ABF$3,0))/VT$2*INDEX(Usage!$D$5:$ABF$11,MATCH(UsagePerHour!$B$84,Usage!$C$5:$C$11,0),MATCH(UsagePerHour!VT$4,Usage!$D$3:$ABF$3,0)),"")</f>
        <v/>
      </c>
      <c r="VU94" s="6" t="str">
        <f>IFERROR(INDEX(Sales!$D$5:$ABF$18,MATCH(UsagePerHour!$B94,Sales!$C$5:$C$18,0),MATCH(UsagePerHour!VU$4,Sales!$D$3:$ABF$3,0))/VU$2*INDEX(Usage!$D$5:$ABF$11,MATCH(UsagePerHour!$B$84,Usage!$C$5:$C$11,0),MATCH(UsagePerHour!VU$4,Usage!$D$3:$ABF$3,0)),"")</f>
        <v/>
      </c>
      <c r="VV94" s="6" t="str">
        <f>IFERROR(INDEX(Sales!$D$5:$ABF$18,MATCH(UsagePerHour!$B94,Sales!$C$5:$C$18,0),MATCH(UsagePerHour!VV$4,Sales!$D$3:$ABF$3,0))/VV$2*INDEX(Usage!$D$5:$ABF$11,MATCH(UsagePerHour!$B$84,Usage!$C$5:$C$11,0),MATCH(UsagePerHour!VV$4,Usage!$D$3:$ABF$3,0)),"")</f>
        <v/>
      </c>
      <c r="VW94" s="6" t="str">
        <f>IFERROR(INDEX(Sales!$D$5:$ABF$18,MATCH(UsagePerHour!$B94,Sales!$C$5:$C$18,0),MATCH(UsagePerHour!VW$4,Sales!$D$3:$ABF$3,0))/VW$2*INDEX(Usage!$D$5:$ABF$11,MATCH(UsagePerHour!$B$84,Usage!$C$5:$C$11,0),MATCH(UsagePerHour!VW$4,Usage!$D$3:$ABF$3,0)),"")</f>
        <v/>
      </c>
      <c r="VX94" s="6" t="str">
        <f>IFERROR(INDEX(Sales!$D$5:$ABF$18,MATCH(UsagePerHour!$B94,Sales!$C$5:$C$18,0),MATCH(UsagePerHour!VX$4,Sales!$D$3:$ABF$3,0))/VX$2*INDEX(Usage!$D$5:$ABF$11,MATCH(UsagePerHour!$B$84,Usage!$C$5:$C$11,0),MATCH(UsagePerHour!VX$4,Usage!$D$3:$ABF$3,0)),"")</f>
        <v/>
      </c>
      <c r="VY94" s="6" t="str">
        <f>IFERROR(INDEX(Sales!$D$5:$ABF$18,MATCH(UsagePerHour!$B94,Sales!$C$5:$C$18,0),MATCH(UsagePerHour!VY$4,Sales!$D$3:$ABF$3,0))/VY$2*INDEX(Usage!$D$5:$ABF$11,MATCH(UsagePerHour!$B$84,Usage!$C$5:$C$11,0),MATCH(UsagePerHour!VY$4,Usage!$D$3:$ABF$3,0)),"")</f>
        <v/>
      </c>
      <c r="VZ94" s="6" t="str">
        <f>IFERROR(INDEX(Sales!$D$5:$ABF$18,MATCH(UsagePerHour!$B94,Sales!$C$5:$C$18,0),MATCH(UsagePerHour!VZ$4,Sales!$D$3:$ABF$3,0))/VZ$2*INDEX(Usage!$D$5:$ABF$11,MATCH(UsagePerHour!$B$84,Usage!$C$5:$C$11,0),MATCH(UsagePerHour!VZ$4,Usage!$D$3:$ABF$3,0)),"")</f>
        <v/>
      </c>
      <c r="WA94" s="6" t="str">
        <f>IFERROR(INDEX(Sales!$D$5:$ABF$18,MATCH(UsagePerHour!$B94,Sales!$C$5:$C$18,0),MATCH(UsagePerHour!WA$4,Sales!$D$3:$ABF$3,0))/WA$2*INDEX(Usage!$D$5:$ABF$11,MATCH(UsagePerHour!$B$84,Usage!$C$5:$C$11,0),MATCH(UsagePerHour!WA$4,Usage!$D$3:$ABF$3,0)),"")</f>
        <v/>
      </c>
      <c r="WB94" s="6" t="str">
        <f>IFERROR(INDEX(Sales!$D$5:$ABF$18,MATCH(UsagePerHour!$B94,Sales!$C$5:$C$18,0),MATCH(UsagePerHour!WB$4,Sales!$D$3:$ABF$3,0))/WB$2*INDEX(Usage!$D$5:$ABF$11,MATCH(UsagePerHour!$B$84,Usage!$C$5:$C$11,0),MATCH(UsagePerHour!WB$4,Usage!$D$3:$ABF$3,0)),"")</f>
        <v/>
      </c>
      <c r="WC94" s="6" t="str">
        <f>IFERROR(INDEX(Sales!$D$5:$ABF$18,MATCH(UsagePerHour!$B94,Sales!$C$5:$C$18,0),MATCH(UsagePerHour!WC$4,Sales!$D$3:$ABF$3,0))/WC$2*INDEX(Usage!$D$5:$ABF$11,MATCH(UsagePerHour!$B$84,Usage!$C$5:$C$11,0),MATCH(UsagePerHour!WC$4,Usage!$D$3:$ABF$3,0)),"")</f>
        <v/>
      </c>
      <c r="WD94" s="6" t="str">
        <f>IFERROR(INDEX(Sales!$D$5:$ABF$18,MATCH(UsagePerHour!$B94,Sales!$C$5:$C$18,0),MATCH(UsagePerHour!WD$4,Sales!$D$3:$ABF$3,0))/WD$2*INDEX(Usage!$D$5:$ABF$11,MATCH(UsagePerHour!$B$84,Usage!$C$5:$C$11,0),MATCH(UsagePerHour!WD$4,Usage!$D$3:$ABF$3,0)),"")</f>
        <v/>
      </c>
      <c r="WE94" s="6" t="str">
        <f>IFERROR(INDEX(Sales!$D$5:$ABF$18,MATCH(UsagePerHour!$B94,Sales!$C$5:$C$18,0),MATCH(UsagePerHour!WE$4,Sales!$D$3:$ABF$3,0))/WE$2*INDEX(Usage!$D$5:$ABF$11,MATCH(UsagePerHour!$B$84,Usage!$C$5:$C$11,0),MATCH(UsagePerHour!WE$4,Usage!$D$3:$ABF$3,0)),"")</f>
        <v/>
      </c>
      <c r="WF94" s="6" t="str">
        <f>IFERROR(INDEX(Sales!$D$5:$ABF$18,MATCH(UsagePerHour!$B94,Sales!$C$5:$C$18,0),MATCH(UsagePerHour!WF$4,Sales!$D$3:$ABF$3,0))/WF$2*INDEX(Usage!$D$5:$ABF$11,MATCH(UsagePerHour!$B$84,Usage!$C$5:$C$11,0),MATCH(UsagePerHour!WF$4,Usage!$D$3:$ABF$3,0)),"")</f>
        <v/>
      </c>
      <c r="WG94" s="6" t="str">
        <f>IFERROR(INDEX(Sales!$D$5:$ABF$18,MATCH(UsagePerHour!$B94,Sales!$C$5:$C$18,0),MATCH(UsagePerHour!WG$4,Sales!$D$3:$ABF$3,0))/WG$2*INDEX(Usage!$D$5:$ABF$11,MATCH(UsagePerHour!$B$84,Usage!$C$5:$C$11,0),MATCH(UsagePerHour!WG$4,Usage!$D$3:$ABF$3,0)),"")</f>
        <v/>
      </c>
      <c r="WH94" s="6" t="str">
        <f>IFERROR(INDEX(Sales!$D$5:$ABF$18,MATCH(UsagePerHour!$B94,Sales!$C$5:$C$18,0),MATCH(UsagePerHour!WH$4,Sales!$D$3:$ABF$3,0))/WH$2*INDEX(Usage!$D$5:$ABF$11,MATCH(UsagePerHour!$B$84,Usage!$C$5:$C$11,0),MATCH(UsagePerHour!WH$4,Usage!$D$3:$ABF$3,0)),"")</f>
        <v/>
      </c>
      <c r="WI94" s="6" t="str">
        <f>IFERROR(INDEX(Sales!$D$5:$ABF$18,MATCH(UsagePerHour!$B94,Sales!$C$5:$C$18,0),MATCH(UsagePerHour!WI$4,Sales!$D$3:$ABF$3,0))/WI$2*INDEX(Usage!$D$5:$ABF$11,MATCH(UsagePerHour!$B$84,Usage!$C$5:$C$11,0),MATCH(UsagePerHour!WI$4,Usage!$D$3:$ABF$3,0)),"")</f>
        <v/>
      </c>
      <c r="WJ94" s="6" t="str">
        <f>IFERROR(INDEX(Sales!$D$5:$ABF$18,MATCH(UsagePerHour!$B94,Sales!$C$5:$C$18,0),MATCH(UsagePerHour!WJ$4,Sales!$D$3:$ABF$3,0))/WJ$2*INDEX(Usage!$D$5:$ABF$11,MATCH(UsagePerHour!$B$84,Usage!$C$5:$C$11,0),MATCH(UsagePerHour!WJ$4,Usage!$D$3:$ABF$3,0)),"")</f>
        <v/>
      </c>
      <c r="WK94" s="6" t="str">
        <f>IFERROR(INDEX(Sales!$D$5:$ABF$18,MATCH(UsagePerHour!$B94,Sales!$C$5:$C$18,0),MATCH(UsagePerHour!WK$4,Sales!$D$3:$ABF$3,0))/WK$2*INDEX(Usage!$D$5:$ABF$11,MATCH(UsagePerHour!$B$84,Usage!$C$5:$C$11,0),MATCH(UsagePerHour!WK$4,Usage!$D$3:$ABF$3,0)),"")</f>
        <v/>
      </c>
      <c r="WL94" s="6" t="str">
        <f>IFERROR(INDEX(Sales!$D$5:$ABF$18,MATCH(UsagePerHour!$B94,Sales!$C$5:$C$18,0),MATCH(UsagePerHour!WL$4,Sales!$D$3:$ABF$3,0))/WL$2*INDEX(Usage!$D$5:$ABF$11,MATCH(UsagePerHour!$B$84,Usage!$C$5:$C$11,0),MATCH(UsagePerHour!WL$4,Usage!$D$3:$ABF$3,0)),"")</f>
        <v/>
      </c>
      <c r="WM94" s="6" t="str">
        <f>IFERROR(INDEX(Sales!$D$5:$ABF$18,MATCH(UsagePerHour!$B94,Sales!$C$5:$C$18,0),MATCH(UsagePerHour!WM$4,Sales!$D$3:$ABF$3,0))/WM$2*INDEX(Usage!$D$5:$ABF$11,MATCH(UsagePerHour!$B$84,Usage!$C$5:$C$11,0),MATCH(UsagePerHour!WM$4,Usage!$D$3:$ABF$3,0)),"")</f>
        <v/>
      </c>
      <c r="WN94" s="6" t="str">
        <f>IFERROR(INDEX(Sales!$D$5:$ABF$18,MATCH(UsagePerHour!$B94,Sales!$C$5:$C$18,0),MATCH(UsagePerHour!WN$4,Sales!$D$3:$ABF$3,0))/WN$2*INDEX(Usage!$D$5:$ABF$11,MATCH(UsagePerHour!$B$84,Usage!$C$5:$C$11,0),MATCH(UsagePerHour!WN$4,Usage!$D$3:$ABF$3,0)),"")</f>
        <v/>
      </c>
      <c r="WO94" s="6" t="str">
        <f>IFERROR(INDEX(Sales!$D$5:$ABF$18,MATCH(UsagePerHour!$B94,Sales!$C$5:$C$18,0),MATCH(UsagePerHour!WO$4,Sales!$D$3:$ABF$3,0))/WO$2*INDEX(Usage!$D$5:$ABF$11,MATCH(UsagePerHour!$B$84,Usage!$C$5:$C$11,0),MATCH(UsagePerHour!WO$4,Usage!$D$3:$ABF$3,0)),"")</f>
        <v/>
      </c>
      <c r="WP94" s="6" t="str">
        <f>IFERROR(INDEX(Sales!$D$5:$ABF$18,MATCH(UsagePerHour!$B94,Sales!$C$5:$C$18,0),MATCH(UsagePerHour!WP$4,Sales!$D$3:$ABF$3,0))/WP$2*INDEX(Usage!$D$5:$ABF$11,MATCH(UsagePerHour!$B$84,Usage!$C$5:$C$11,0),MATCH(UsagePerHour!WP$4,Usage!$D$3:$ABF$3,0)),"")</f>
        <v/>
      </c>
      <c r="WQ94" s="6" t="str">
        <f>IFERROR(INDEX(Sales!$D$5:$ABF$18,MATCH(UsagePerHour!$B94,Sales!$C$5:$C$18,0),MATCH(UsagePerHour!WQ$4,Sales!$D$3:$ABF$3,0))/WQ$2*INDEX(Usage!$D$5:$ABF$11,MATCH(UsagePerHour!$B$84,Usage!$C$5:$C$11,0),MATCH(UsagePerHour!WQ$4,Usage!$D$3:$ABF$3,0)),"")</f>
        <v/>
      </c>
      <c r="WR94" s="6" t="str">
        <f>IFERROR(INDEX(Sales!$D$5:$ABF$18,MATCH(UsagePerHour!$B94,Sales!$C$5:$C$18,0),MATCH(UsagePerHour!WR$4,Sales!$D$3:$ABF$3,0))/WR$2*INDEX(Usage!$D$5:$ABF$11,MATCH(UsagePerHour!$B$84,Usage!$C$5:$C$11,0),MATCH(UsagePerHour!WR$4,Usage!$D$3:$ABF$3,0)),"")</f>
        <v/>
      </c>
      <c r="WS94" s="6" t="str">
        <f>IFERROR(INDEX(Sales!$D$5:$ABF$18,MATCH(UsagePerHour!$B94,Sales!$C$5:$C$18,0),MATCH(UsagePerHour!WS$4,Sales!$D$3:$ABF$3,0))/WS$2*INDEX(Usage!$D$5:$ABF$11,MATCH(UsagePerHour!$B$84,Usage!$C$5:$C$11,0),MATCH(UsagePerHour!WS$4,Usage!$D$3:$ABF$3,0)),"")</f>
        <v/>
      </c>
      <c r="WT94" s="6" t="str">
        <f>IFERROR(INDEX(Sales!$D$5:$ABF$18,MATCH(UsagePerHour!$B94,Sales!$C$5:$C$18,0),MATCH(UsagePerHour!WT$4,Sales!$D$3:$ABF$3,0))/WT$2*INDEX(Usage!$D$5:$ABF$11,MATCH(UsagePerHour!$B$84,Usage!$C$5:$C$11,0),MATCH(UsagePerHour!WT$4,Usage!$D$3:$ABF$3,0)),"")</f>
        <v/>
      </c>
      <c r="WU94" s="6" t="str">
        <f>IFERROR(INDEX(Sales!$D$5:$ABF$18,MATCH(UsagePerHour!$B94,Sales!$C$5:$C$18,0),MATCH(UsagePerHour!WU$4,Sales!$D$3:$ABF$3,0))/WU$2*INDEX(Usage!$D$5:$ABF$11,MATCH(UsagePerHour!$B$84,Usage!$C$5:$C$11,0),MATCH(UsagePerHour!WU$4,Usage!$D$3:$ABF$3,0)),"")</f>
        <v/>
      </c>
      <c r="WV94" s="6" t="str">
        <f>IFERROR(INDEX(Sales!$D$5:$ABF$18,MATCH(UsagePerHour!$B94,Sales!$C$5:$C$18,0),MATCH(UsagePerHour!WV$4,Sales!$D$3:$ABF$3,0))/WV$2*INDEX(Usage!$D$5:$ABF$11,MATCH(UsagePerHour!$B$84,Usage!$C$5:$C$11,0),MATCH(UsagePerHour!WV$4,Usage!$D$3:$ABF$3,0)),"")</f>
        <v/>
      </c>
      <c r="WW94" s="6" t="str">
        <f>IFERROR(INDEX(Sales!$D$5:$ABF$18,MATCH(UsagePerHour!$B94,Sales!$C$5:$C$18,0),MATCH(UsagePerHour!WW$4,Sales!$D$3:$ABF$3,0))/WW$2*INDEX(Usage!$D$5:$ABF$11,MATCH(UsagePerHour!$B$84,Usage!$C$5:$C$11,0),MATCH(UsagePerHour!WW$4,Usage!$D$3:$ABF$3,0)),"")</f>
        <v/>
      </c>
      <c r="WX94" s="6" t="str">
        <f>IFERROR(INDEX(Sales!$D$5:$ABF$18,MATCH(UsagePerHour!$B94,Sales!$C$5:$C$18,0),MATCH(UsagePerHour!WX$4,Sales!$D$3:$ABF$3,0))/WX$2*INDEX(Usage!$D$5:$ABF$11,MATCH(UsagePerHour!$B$84,Usage!$C$5:$C$11,0),MATCH(UsagePerHour!WX$4,Usage!$D$3:$ABF$3,0)),"")</f>
        <v/>
      </c>
      <c r="WY94" s="6" t="str">
        <f>IFERROR(INDEX(Sales!$D$5:$ABF$18,MATCH(UsagePerHour!$B94,Sales!$C$5:$C$18,0),MATCH(UsagePerHour!WY$4,Sales!$D$3:$ABF$3,0))/WY$2*INDEX(Usage!$D$5:$ABF$11,MATCH(UsagePerHour!$B$84,Usage!$C$5:$C$11,0),MATCH(UsagePerHour!WY$4,Usage!$D$3:$ABF$3,0)),"")</f>
        <v/>
      </c>
      <c r="WZ94" s="6" t="str">
        <f>IFERROR(INDEX(Sales!$D$5:$ABF$18,MATCH(UsagePerHour!$B94,Sales!$C$5:$C$18,0),MATCH(UsagePerHour!WZ$4,Sales!$D$3:$ABF$3,0))/WZ$2*INDEX(Usage!$D$5:$ABF$11,MATCH(UsagePerHour!$B$84,Usage!$C$5:$C$11,0),MATCH(UsagePerHour!WZ$4,Usage!$D$3:$ABF$3,0)),"")</f>
        <v/>
      </c>
      <c r="XA94" s="6" t="str">
        <f>IFERROR(INDEX(Sales!$D$5:$ABF$18,MATCH(UsagePerHour!$B94,Sales!$C$5:$C$18,0),MATCH(UsagePerHour!XA$4,Sales!$D$3:$ABF$3,0))/XA$2*INDEX(Usage!$D$5:$ABF$11,MATCH(UsagePerHour!$B$84,Usage!$C$5:$C$11,0),MATCH(UsagePerHour!XA$4,Usage!$D$3:$ABF$3,0)),"")</f>
        <v/>
      </c>
      <c r="XB94" s="6" t="str">
        <f>IFERROR(INDEX(Sales!$D$5:$ABF$18,MATCH(UsagePerHour!$B94,Sales!$C$5:$C$18,0),MATCH(UsagePerHour!XB$4,Sales!$D$3:$ABF$3,0))/XB$2*INDEX(Usage!$D$5:$ABF$11,MATCH(UsagePerHour!$B$84,Usage!$C$5:$C$11,0),MATCH(UsagePerHour!XB$4,Usage!$D$3:$ABF$3,0)),"")</f>
        <v/>
      </c>
      <c r="XC94" s="6" t="str">
        <f>IFERROR(INDEX(Sales!$D$5:$ABF$18,MATCH(UsagePerHour!$B94,Sales!$C$5:$C$18,0),MATCH(UsagePerHour!XC$4,Sales!$D$3:$ABF$3,0))/XC$2*INDEX(Usage!$D$5:$ABF$11,MATCH(UsagePerHour!$B$84,Usage!$C$5:$C$11,0),MATCH(UsagePerHour!XC$4,Usage!$D$3:$ABF$3,0)),"")</f>
        <v/>
      </c>
      <c r="XD94" s="6" t="str">
        <f>IFERROR(INDEX(Sales!$D$5:$ABF$18,MATCH(UsagePerHour!$B94,Sales!$C$5:$C$18,0),MATCH(UsagePerHour!XD$4,Sales!$D$3:$ABF$3,0))/XD$2*INDEX(Usage!$D$5:$ABF$11,MATCH(UsagePerHour!$B$84,Usage!$C$5:$C$11,0),MATCH(UsagePerHour!XD$4,Usage!$D$3:$ABF$3,0)),"")</f>
        <v/>
      </c>
      <c r="XE94" s="6" t="str">
        <f>IFERROR(INDEX(Sales!$D$5:$ABF$18,MATCH(UsagePerHour!$B94,Sales!$C$5:$C$18,0),MATCH(UsagePerHour!XE$4,Sales!$D$3:$ABF$3,0))/XE$2*INDEX(Usage!$D$5:$ABF$11,MATCH(UsagePerHour!$B$84,Usage!$C$5:$C$11,0),MATCH(UsagePerHour!XE$4,Usage!$D$3:$ABF$3,0)),"")</f>
        <v/>
      </c>
      <c r="XF94" s="6" t="str">
        <f>IFERROR(INDEX(Sales!$D$5:$ABF$18,MATCH(UsagePerHour!$B94,Sales!$C$5:$C$18,0),MATCH(UsagePerHour!XF$4,Sales!$D$3:$ABF$3,0))/XF$2*INDEX(Usage!$D$5:$ABF$11,MATCH(UsagePerHour!$B$84,Usage!$C$5:$C$11,0),MATCH(UsagePerHour!XF$4,Usage!$D$3:$ABF$3,0)),"")</f>
        <v/>
      </c>
      <c r="XG94" s="6" t="str">
        <f>IFERROR(INDEX(Sales!$D$5:$ABF$18,MATCH(UsagePerHour!$B94,Sales!$C$5:$C$18,0),MATCH(UsagePerHour!XG$4,Sales!$D$3:$ABF$3,0))/XG$2*INDEX(Usage!$D$5:$ABF$11,MATCH(UsagePerHour!$B$84,Usage!$C$5:$C$11,0),MATCH(UsagePerHour!XG$4,Usage!$D$3:$ABF$3,0)),"")</f>
        <v/>
      </c>
      <c r="XH94" s="6" t="str">
        <f>IFERROR(INDEX(Sales!$D$5:$ABF$18,MATCH(UsagePerHour!$B94,Sales!$C$5:$C$18,0),MATCH(UsagePerHour!XH$4,Sales!$D$3:$ABF$3,0))/XH$2*INDEX(Usage!$D$5:$ABF$11,MATCH(UsagePerHour!$B$84,Usage!$C$5:$C$11,0),MATCH(UsagePerHour!XH$4,Usage!$D$3:$ABF$3,0)),"")</f>
        <v/>
      </c>
      <c r="XI94" s="6" t="str">
        <f>IFERROR(INDEX(Sales!$D$5:$ABF$18,MATCH(UsagePerHour!$B94,Sales!$C$5:$C$18,0),MATCH(UsagePerHour!XI$4,Sales!$D$3:$ABF$3,0))/XI$2*INDEX(Usage!$D$5:$ABF$11,MATCH(UsagePerHour!$B$84,Usage!$C$5:$C$11,0),MATCH(UsagePerHour!XI$4,Usage!$D$3:$ABF$3,0)),"")</f>
        <v/>
      </c>
      <c r="XJ94" s="6" t="str">
        <f>IFERROR(INDEX(Sales!$D$5:$ABF$18,MATCH(UsagePerHour!$B94,Sales!$C$5:$C$18,0),MATCH(UsagePerHour!XJ$4,Sales!$D$3:$ABF$3,0))/XJ$2*INDEX(Usage!$D$5:$ABF$11,MATCH(UsagePerHour!$B$84,Usage!$C$5:$C$11,0),MATCH(UsagePerHour!XJ$4,Usage!$D$3:$ABF$3,0)),"")</f>
        <v/>
      </c>
      <c r="XK94" s="6" t="str">
        <f>IFERROR(INDEX(Sales!$D$5:$ABF$18,MATCH(UsagePerHour!$B94,Sales!$C$5:$C$18,0),MATCH(UsagePerHour!XK$4,Sales!$D$3:$ABF$3,0))/XK$2*INDEX(Usage!$D$5:$ABF$11,MATCH(UsagePerHour!$B$84,Usage!$C$5:$C$11,0),MATCH(UsagePerHour!XK$4,Usage!$D$3:$ABF$3,0)),"")</f>
        <v/>
      </c>
      <c r="XL94" s="6" t="str">
        <f>IFERROR(INDEX(Sales!$D$5:$ABF$18,MATCH(UsagePerHour!$B94,Sales!$C$5:$C$18,0),MATCH(UsagePerHour!XL$4,Sales!$D$3:$ABF$3,0))/XL$2*INDEX(Usage!$D$5:$ABF$11,MATCH(UsagePerHour!$B$84,Usage!$C$5:$C$11,0),MATCH(UsagePerHour!XL$4,Usage!$D$3:$ABF$3,0)),"")</f>
        <v/>
      </c>
      <c r="XM94" s="6" t="str">
        <f>IFERROR(INDEX(Sales!$D$5:$ABF$18,MATCH(UsagePerHour!$B94,Sales!$C$5:$C$18,0),MATCH(UsagePerHour!XM$4,Sales!$D$3:$ABF$3,0))/XM$2*INDEX(Usage!$D$5:$ABF$11,MATCH(UsagePerHour!$B$84,Usage!$C$5:$C$11,0),MATCH(UsagePerHour!XM$4,Usage!$D$3:$ABF$3,0)),"")</f>
        <v/>
      </c>
      <c r="XN94" s="6" t="str">
        <f>IFERROR(INDEX(Sales!$D$5:$ABF$18,MATCH(UsagePerHour!$B94,Sales!$C$5:$C$18,0),MATCH(UsagePerHour!XN$4,Sales!$D$3:$ABF$3,0))/XN$2*INDEX(Usage!$D$5:$ABF$11,MATCH(UsagePerHour!$B$84,Usage!$C$5:$C$11,0),MATCH(UsagePerHour!XN$4,Usage!$D$3:$ABF$3,0)),"")</f>
        <v/>
      </c>
      <c r="XO94" s="6" t="str">
        <f>IFERROR(INDEX(Sales!$D$5:$ABF$18,MATCH(UsagePerHour!$B94,Sales!$C$5:$C$18,0),MATCH(UsagePerHour!XO$4,Sales!$D$3:$ABF$3,0))/XO$2*INDEX(Usage!$D$5:$ABF$11,MATCH(UsagePerHour!$B$84,Usage!$C$5:$C$11,0),MATCH(UsagePerHour!XO$4,Usage!$D$3:$ABF$3,0)),"")</f>
        <v/>
      </c>
      <c r="XP94" s="6" t="str">
        <f>IFERROR(INDEX(Sales!$D$5:$ABF$18,MATCH(UsagePerHour!$B94,Sales!$C$5:$C$18,0),MATCH(UsagePerHour!XP$4,Sales!$D$3:$ABF$3,0))/XP$2*INDEX(Usage!$D$5:$ABF$11,MATCH(UsagePerHour!$B$84,Usage!$C$5:$C$11,0),MATCH(UsagePerHour!XP$4,Usage!$D$3:$ABF$3,0)),"")</f>
        <v/>
      </c>
      <c r="XQ94" s="6" t="str">
        <f>IFERROR(INDEX(Sales!$D$5:$ABF$18,MATCH(UsagePerHour!$B94,Sales!$C$5:$C$18,0),MATCH(UsagePerHour!XQ$4,Sales!$D$3:$ABF$3,0))/XQ$2*INDEX(Usage!$D$5:$ABF$11,MATCH(UsagePerHour!$B$84,Usage!$C$5:$C$11,0),MATCH(UsagePerHour!XQ$4,Usage!$D$3:$ABF$3,0)),"")</f>
        <v/>
      </c>
      <c r="XR94" s="6" t="str">
        <f>IFERROR(INDEX(Sales!$D$5:$ABF$18,MATCH(UsagePerHour!$B94,Sales!$C$5:$C$18,0),MATCH(UsagePerHour!XR$4,Sales!$D$3:$ABF$3,0))/XR$2*INDEX(Usage!$D$5:$ABF$11,MATCH(UsagePerHour!$B$84,Usage!$C$5:$C$11,0),MATCH(UsagePerHour!XR$4,Usage!$D$3:$ABF$3,0)),"")</f>
        <v/>
      </c>
      <c r="XS94" s="6" t="str">
        <f>IFERROR(INDEX(Sales!$D$5:$ABF$18,MATCH(UsagePerHour!$B94,Sales!$C$5:$C$18,0),MATCH(UsagePerHour!XS$4,Sales!$D$3:$ABF$3,0))/XS$2*INDEX(Usage!$D$5:$ABF$11,MATCH(UsagePerHour!$B$84,Usage!$C$5:$C$11,0),MATCH(UsagePerHour!XS$4,Usage!$D$3:$ABF$3,0)),"")</f>
        <v/>
      </c>
      <c r="XT94" s="6" t="str">
        <f>IFERROR(INDEX(Sales!$D$5:$ABF$18,MATCH(UsagePerHour!$B94,Sales!$C$5:$C$18,0),MATCH(UsagePerHour!XT$4,Sales!$D$3:$ABF$3,0))/XT$2*INDEX(Usage!$D$5:$ABF$11,MATCH(UsagePerHour!$B$84,Usage!$C$5:$C$11,0),MATCH(UsagePerHour!XT$4,Usage!$D$3:$ABF$3,0)),"")</f>
        <v/>
      </c>
      <c r="XU94" s="6" t="str">
        <f>IFERROR(INDEX(Sales!$D$5:$ABF$18,MATCH(UsagePerHour!$B94,Sales!$C$5:$C$18,0),MATCH(UsagePerHour!XU$4,Sales!$D$3:$ABF$3,0))/XU$2*INDEX(Usage!$D$5:$ABF$11,MATCH(UsagePerHour!$B$84,Usage!$C$5:$C$11,0),MATCH(UsagePerHour!XU$4,Usage!$D$3:$ABF$3,0)),"")</f>
        <v/>
      </c>
      <c r="XV94" s="6" t="str">
        <f>IFERROR(INDEX(Sales!$D$5:$ABF$18,MATCH(UsagePerHour!$B94,Sales!$C$5:$C$18,0),MATCH(UsagePerHour!XV$4,Sales!$D$3:$ABF$3,0))/XV$2*INDEX(Usage!$D$5:$ABF$11,MATCH(UsagePerHour!$B$84,Usage!$C$5:$C$11,0),MATCH(UsagePerHour!XV$4,Usage!$D$3:$ABF$3,0)),"")</f>
        <v/>
      </c>
      <c r="XW94" s="6" t="str">
        <f>IFERROR(INDEX(Sales!$D$5:$ABF$18,MATCH(UsagePerHour!$B94,Sales!$C$5:$C$18,0),MATCH(UsagePerHour!XW$4,Sales!$D$3:$ABF$3,0))/XW$2*INDEX(Usage!$D$5:$ABF$11,MATCH(UsagePerHour!$B$84,Usage!$C$5:$C$11,0),MATCH(UsagePerHour!XW$4,Usage!$D$3:$ABF$3,0)),"")</f>
        <v/>
      </c>
      <c r="XX94" s="6" t="str">
        <f>IFERROR(INDEX(Sales!$D$5:$ABF$18,MATCH(UsagePerHour!$B94,Sales!$C$5:$C$18,0),MATCH(UsagePerHour!XX$4,Sales!$D$3:$ABF$3,0))/XX$2*INDEX(Usage!$D$5:$ABF$11,MATCH(UsagePerHour!$B$84,Usage!$C$5:$C$11,0),MATCH(UsagePerHour!XX$4,Usage!$D$3:$ABF$3,0)),"")</f>
        <v/>
      </c>
      <c r="XY94" s="6" t="str">
        <f>IFERROR(INDEX(Sales!$D$5:$ABF$18,MATCH(UsagePerHour!$B94,Sales!$C$5:$C$18,0),MATCH(UsagePerHour!XY$4,Sales!$D$3:$ABF$3,0))/XY$2*INDEX(Usage!$D$5:$ABF$11,MATCH(UsagePerHour!$B$84,Usage!$C$5:$C$11,0),MATCH(UsagePerHour!XY$4,Usage!$D$3:$ABF$3,0)),"")</f>
        <v/>
      </c>
      <c r="XZ94" s="6" t="str">
        <f>IFERROR(INDEX(Sales!$D$5:$ABF$18,MATCH(UsagePerHour!$B94,Sales!$C$5:$C$18,0),MATCH(UsagePerHour!XZ$4,Sales!$D$3:$ABF$3,0))/XZ$2*INDEX(Usage!$D$5:$ABF$11,MATCH(UsagePerHour!$B$84,Usage!$C$5:$C$11,0),MATCH(UsagePerHour!XZ$4,Usage!$D$3:$ABF$3,0)),"")</f>
        <v/>
      </c>
      <c r="YA94" s="6" t="str">
        <f>IFERROR(INDEX(Sales!$D$5:$ABF$18,MATCH(UsagePerHour!$B94,Sales!$C$5:$C$18,0),MATCH(UsagePerHour!YA$4,Sales!$D$3:$ABF$3,0))/YA$2*INDEX(Usage!$D$5:$ABF$11,MATCH(UsagePerHour!$B$84,Usage!$C$5:$C$11,0),MATCH(UsagePerHour!YA$4,Usage!$D$3:$ABF$3,0)),"")</f>
        <v/>
      </c>
      <c r="YB94" s="6" t="str">
        <f>IFERROR(INDEX(Sales!$D$5:$ABF$18,MATCH(UsagePerHour!$B94,Sales!$C$5:$C$18,0),MATCH(UsagePerHour!YB$4,Sales!$D$3:$ABF$3,0))/YB$2*INDEX(Usage!$D$5:$ABF$11,MATCH(UsagePerHour!$B$84,Usage!$C$5:$C$11,0),MATCH(UsagePerHour!YB$4,Usage!$D$3:$ABF$3,0)),"")</f>
        <v/>
      </c>
      <c r="YC94" s="6" t="str">
        <f>IFERROR(INDEX(Sales!$D$5:$ABF$18,MATCH(UsagePerHour!$B94,Sales!$C$5:$C$18,0),MATCH(UsagePerHour!YC$4,Sales!$D$3:$ABF$3,0))/YC$2*INDEX(Usage!$D$5:$ABF$11,MATCH(UsagePerHour!$B$84,Usage!$C$5:$C$11,0),MATCH(UsagePerHour!YC$4,Usage!$D$3:$ABF$3,0)),"")</f>
        <v/>
      </c>
      <c r="YD94" s="6" t="str">
        <f>IFERROR(INDEX(Sales!$D$5:$ABF$18,MATCH(UsagePerHour!$B94,Sales!$C$5:$C$18,0),MATCH(UsagePerHour!YD$4,Sales!$D$3:$ABF$3,0))/YD$2*INDEX(Usage!$D$5:$ABF$11,MATCH(UsagePerHour!$B$84,Usage!$C$5:$C$11,0),MATCH(UsagePerHour!YD$4,Usage!$D$3:$ABF$3,0)),"")</f>
        <v/>
      </c>
      <c r="YE94" s="6" t="str">
        <f>IFERROR(INDEX(Sales!$D$5:$ABF$18,MATCH(UsagePerHour!$B94,Sales!$C$5:$C$18,0),MATCH(UsagePerHour!YE$4,Sales!$D$3:$ABF$3,0))/YE$2*INDEX(Usage!$D$5:$ABF$11,MATCH(UsagePerHour!$B$84,Usage!$C$5:$C$11,0),MATCH(UsagePerHour!YE$4,Usage!$D$3:$ABF$3,0)),"")</f>
        <v/>
      </c>
      <c r="YF94" s="6" t="str">
        <f>IFERROR(INDEX(Sales!$D$5:$ABF$18,MATCH(UsagePerHour!$B94,Sales!$C$5:$C$18,0),MATCH(UsagePerHour!YF$4,Sales!$D$3:$ABF$3,0))/YF$2*INDEX(Usage!$D$5:$ABF$11,MATCH(UsagePerHour!$B$84,Usage!$C$5:$C$11,0),MATCH(UsagePerHour!YF$4,Usage!$D$3:$ABF$3,0)),"")</f>
        <v/>
      </c>
      <c r="YG94" s="6" t="str">
        <f>IFERROR(INDEX(Sales!$D$5:$ABF$18,MATCH(UsagePerHour!$B94,Sales!$C$5:$C$18,0),MATCH(UsagePerHour!YG$4,Sales!$D$3:$ABF$3,0))/YG$2*INDEX(Usage!$D$5:$ABF$11,MATCH(UsagePerHour!$B$84,Usage!$C$5:$C$11,0),MATCH(UsagePerHour!YG$4,Usage!$D$3:$ABF$3,0)),"")</f>
        <v/>
      </c>
      <c r="YH94" s="6" t="str">
        <f>IFERROR(INDEX(Sales!$D$5:$ABF$18,MATCH(UsagePerHour!$B94,Sales!$C$5:$C$18,0),MATCH(UsagePerHour!YH$4,Sales!$D$3:$ABF$3,0))/YH$2*INDEX(Usage!$D$5:$ABF$11,MATCH(UsagePerHour!$B$84,Usage!$C$5:$C$11,0),MATCH(UsagePerHour!YH$4,Usage!$D$3:$ABF$3,0)),"")</f>
        <v/>
      </c>
      <c r="YI94" s="6" t="str">
        <f>IFERROR(INDEX(Sales!$D$5:$ABF$18,MATCH(UsagePerHour!$B94,Sales!$C$5:$C$18,0),MATCH(UsagePerHour!YI$4,Sales!$D$3:$ABF$3,0))/YI$2*INDEX(Usage!$D$5:$ABF$11,MATCH(UsagePerHour!$B$84,Usage!$C$5:$C$11,0),MATCH(UsagePerHour!YI$4,Usage!$D$3:$ABF$3,0)),"")</f>
        <v/>
      </c>
      <c r="YJ94" s="6" t="str">
        <f>IFERROR(INDEX(Sales!$D$5:$ABF$18,MATCH(UsagePerHour!$B94,Sales!$C$5:$C$18,0),MATCH(UsagePerHour!YJ$4,Sales!$D$3:$ABF$3,0))/YJ$2*INDEX(Usage!$D$5:$ABF$11,MATCH(UsagePerHour!$B$84,Usage!$C$5:$C$11,0),MATCH(UsagePerHour!YJ$4,Usage!$D$3:$ABF$3,0)),"")</f>
        <v/>
      </c>
      <c r="YK94" s="6" t="str">
        <f>IFERROR(INDEX(Sales!$D$5:$ABF$18,MATCH(UsagePerHour!$B94,Sales!$C$5:$C$18,0),MATCH(UsagePerHour!YK$4,Sales!$D$3:$ABF$3,0))/YK$2*INDEX(Usage!$D$5:$ABF$11,MATCH(UsagePerHour!$B$84,Usage!$C$5:$C$11,0),MATCH(UsagePerHour!YK$4,Usage!$D$3:$ABF$3,0)),"")</f>
        <v/>
      </c>
      <c r="YL94" s="6" t="str">
        <f>IFERROR(INDEX(Sales!$D$5:$ABF$18,MATCH(UsagePerHour!$B94,Sales!$C$5:$C$18,0),MATCH(UsagePerHour!YL$4,Sales!$D$3:$ABF$3,0))/YL$2*INDEX(Usage!$D$5:$ABF$11,MATCH(UsagePerHour!$B$84,Usage!$C$5:$C$11,0),MATCH(UsagePerHour!YL$4,Usage!$D$3:$ABF$3,0)),"")</f>
        <v/>
      </c>
      <c r="YM94" s="6" t="str">
        <f>IFERROR(INDEX(Sales!$D$5:$ABF$18,MATCH(UsagePerHour!$B94,Sales!$C$5:$C$18,0),MATCH(UsagePerHour!YM$4,Sales!$D$3:$ABF$3,0))/YM$2*INDEX(Usage!$D$5:$ABF$11,MATCH(UsagePerHour!$B$84,Usage!$C$5:$C$11,0),MATCH(UsagePerHour!YM$4,Usage!$D$3:$ABF$3,0)),"")</f>
        <v/>
      </c>
      <c r="YN94" s="6" t="str">
        <f>IFERROR(INDEX(Sales!$D$5:$ABF$18,MATCH(UsagePerHour!$B94,Sales!$C$5:$C$18,0),MATCH(UsagePerHour!YN$4,Sales!$D$3:$ABF$3,0))/YN$2*INDEX(Usage!$D$5:$ABF$11,MATCH(UsagePerHour!$B$84,Usage!$C$5:$C$11,0),MATCH(UsagePerHour!YN$4,Usage!$D$3:$ABF$3,0)),"")</f>
        <v/>
      </c>
      <c r="YO94" s="6" t="str">
        <f>IFERROR(INDEX(Sales!$D$5:$ABF$18,MATCH(UsagePerHour!$B94,Sales!$C$5:$C$18,0),MATCH(UsagePerHour!YO$4,Sales!$D$3:$ABF$3,0))/YO$2*INDEX(Usage!$D$5:$ABF$11,MATCH(UsagePerHour!$B$84,Usage!$C$5:$C$11,0),MATCH(UsagePerHour!YO$4,Usage!$D$3:$ABF$3,0)),"")</f>
        <v/>
      </c>
      <c r="YP94" s="6" t="str">
        <f>IFERROR(INDEX(Sales!$D$5:$ABF$18,MATCH(UsagePerHour!$B94,Sales!$C$5:$C$18,0),MATCH(UsagePerHour!YP$4,Sales!$D$3:$ABF$3,0))/YP$2*INDEX(Usage!$D$5:$ABF$11,MATCH(UsagePerHour!$B$84,Usage!$C$5:$C$11,0),MATCH(UsagePerHour!YP$4,Usage!$D$3:$ABF$3,0)),"")</f>
        <v/>
      </c>
      <c r="YQ94" s="6" t="str">
        <f>IFERROR(INDEX(Sales!$D$5:$ABF$18,MATCH(UsagePerHour!$B94,Sales!$C$5:$C$18,0),MATCH(UsagePerHour!YQ$4,Sales!$D$3:$ABF$3,0))/YQ$2*INDEX(Usage!$D$5:$ABF$11,MATCH(UsagePerHour!$B$84,Usage!$C$5:$C$11,0),MATCH(UsagePerHour!YQ$4,Usage!$D$3:$ABF$3,0)),"")</f>
        <v/>
      </c>
      <c r="YR94" s="6" t="str">
        <f>IFERROR(INDEX(Sales!$D$5:$ABF$18,MATCH(UsagePerHour!$B94,Sales!$C$5:$C$18,0),MATCH(UsagePerHour!YR$4,Sales!$D$3:$ABF$3,0))/YR$2*INDEX(Usage!$D$5:$ABF$11,MATCH(UsagePerHour!$B$84,Usage!$C$5:$C$11,0),MATCH(UsagePerHour!YR$4,Usage!$D$3:$ABF$3,0)),"")</f>
        <v/>
      </c>
      <c r="YS94" s="6" t="str">
        <f>IFERROR(INDEX(Sales!$D$5:$ABF$18,MATCH(UsagePerHour!$B94,Sales!$C$5:$C$18,0),MATCH(UsagePerHour!YS$4,Sales!$D$3:$ABF$3,0))/YS$2*INDEX(Usage!$D$5:$ABF$11,MATCH(UsagePerHour!$B$84,Usage!$C$5:$C$11,0),MATCH(UsagePerHour!YS$4,Usage!$D$3:$ABF$3,0)),"")</f>
        <v/>
      </c>
      <c r="YT94" s="6" t="str">
        <f>IFERROR(INDEX(Sales!$D$5:$ABF$18,MATCH(UsagePerHour!$B94,Sales!$C$5:$C$18,0),MATCH(UsagePerHour!YT$4,Sales!$D$3:$ABF$3,0))/YT$2*INDEX(Usage!$D$5:$ABF$11,MATCH(UsagePerHour!$B$84,Usage!$C$5:$C$11,0),MATCH(UsagePerHour!YT$4,Usage!$D$3:$ABF$3,0)),"")</f>
        <v/>
      </c>
      <c r="YU94" s="6" t="str">
        <f>IFERROR(INDEX(Sales!$D$5:$ABF$18,MATCH(UsagePerHour!$B94,Sales!$C$5:$C$18,0),MATCH(UsagePerHour!YU$4,Sales!$D$3:$ABF$3,0))/YU$2*INDEX(Usage!$D$5:$ABF$11,MATCH(UsagePerHour!$B$84,Usage!$C$5:$C$11,0),MATCH(UsagePerHour!YU$4,Usage!$D$3:$ABF$3,0)),"")</f>
        <v/>
      </c>
      <c r="YV94" s="6" t="str">
        <f>IFERROR(INDEX(Sales!$D$5:$ABF$18,MATCH(UsagePerHour!$B94,Sales!$C$5:$C$18,0),MATCH(UsagePerHour!YV$4,Sales!$D$3:$ABF$3,0))/YV$2*INDEX(Usage!$D$5:$ABF$11,MATCH(UsagePerHour!$B$84,Usage!$C$5:$C$11,0),MATCH(UsagePerHour!YV$4,Usage!$D$3:$ABF$3,0)),"")</f>
        <v/>
      </c>
      <c r="YW94" s="6" t="str">
        <f>IFERROR(INDEX(Sales!$D$5:$ABF$18,MATCH(UsagePerHour!$B94,Sales!$C$5:$C$18,0),MATCH(UsagePerHour!YW$4,Sales!$D$3:$ABF$3,0))/YW$2*INDEX(Usage!$D$5:$ABF$11,MATCH(UsagePerHour!$B$84,Usage!$C$5:$C$11,0),MATCH(UsagePerHour!YW$4,Usage!$D$3:$ABF$3,0)),"")</f>
        <v/>
      </c>
      <c r="YX94" s="6" t="str">
        <f>IFERROR(INDEX(Sales!$D$5:$ABF$18,MATCH(UsagePerHour!$B94,Sales!$C$5:$C$18,0),MATCH(UsagePerHour!YX$4,Sales!$D$3:$ABF$3,0))/YX$2*INDEX(Usage!$D$5:$ABF$11,MATCH(UsagePerHour!$B$84,Usage!$C$5:$C$11,0),MATCH(UsagePerHour!YX$4,Usage!$D$3:$ABF$3,0)),"")</f>
        <v/>
      </c>
      <c r="YY94" s="6" t="str">
        <f>IFERROR(INDEX(Sales!$D$5:$ABF$18,MATCH(UsagePerHour!$B94,Sales!$C$5:$C$18,0),MATCH(UsagePerHour!YY$4,Sales!$D$3:$ABF$3,0))/YY$2*INDEX(Usage!$D$5:$ABF$11,MATCH(UsagePerHour!$B$84,Usage!$C$5:$C$11,0),MATCH(UsagePerHour!YY$4,Usage!$D$3:$ABF$3,0)),"")</f>
        <v/>
      </c>
      <c r="YZ94" s="6" t="str">
        <f>IFERROR(INDEX(Sales!$D$5:$ABF$18,MATCH(UsagePerHour!$B94,Sales!$C$5:$C$18,0),MATCH(UsagePerHour!YZ$4,Sales!$D$3:$ABF$3,0))/YZ$2*INDEX(Usage!$D$5:$ABF$11,MATCH(UsagePerHour!$B$84,Usage!$C$5:$C$11,0),MATCH(UsagePerHour!YZ$4,Usage!$D$3:$ABF$3,0)),"")</f>
        <v/>
      </c>
      <c r="ZA94" s="6" t="str">
        <f>IFERROR(INDEX(Sales!$D$5:$ABF$18,MATCH(UsagePerHour!$B94,Sales!$C$5:$C$18,0),MATCH(UsagePerHour!ZA$4,Sales!$D$3:$ABF$3,0))/ZA$2*INDEX(Usage!$D$5:$ABF$11,MATCH(UsagePerHour!$B$84,Usage!$C$5:$C$11,0),MATCH(UsagePerHour!ZA$4,Usage!$D$3:$ABF$3,0)),"")</f>
        <v/>
      </c>
      <c r="ZB94" s="6" t="str">
        <f>IFERROR(INDEX(Sales!$D$5:$ABF$18,MATCH(UsagePerHour!$B94,Sales!$C$5:$C$18,0),MATCH(UsagePerHour!ZB$4,Sales!$D$3:$ABF$3,0))/ZB$2*INDEX(Usage!$D$5:$ABF$11,MATCH(UsagePerHour!$B$84,Usage!$C$5:$C$11,0),MATCH(UsagePerHour!ZB$4,Usage!$D$3:$ABF$3,0)),"")</f>
        <v/>
      </c>
      <c r="ZC94" s="6" t="str">
        <f>IFERROR(INDEX(Sales!$D$5:$ABF$18,MATCH(UsagePerHour!$B94,Sales!$C$5:$C$18,0),MATCH(UsagePerHour!ZC$4,Sales!$D$3:$ABF$3,0))/ZC$2*INDEX(Usage!$D$5:$ABF$11,MATCH(UsagePerHour!$B$84,Usage!$C$5:$C$11,0),MATCH(UsagePerHour!ZC$4,Usage!$D$3:$ABF$3,0)),"")</f>
        <v/>
      </c>
      <c r="ZD94" s="6" t="str">
        <f>IFERROR(INDEX(Sales!$D$5:$ABF$18,MATCH(UsagePerHour!$B94,Sales!$C$5:$C$18,0),MATCH(UsagePerHour!ZD$4,Sales!$D$3:$ABF$3,0))/ZD$2*INDEX(Usage!$D$5:$ABF$11,MATCH(UsagePerHour!$B$84,Usage!$C$5:$C$11,0),MATCH(UsagePerHour!ZD$4,Usage!$D$3:$ABF$3,0)),"")</f>
        <v/>
      </c>
      <c r="ZE94" s="6" t="str">
        <f>IFERROR(INDEX(Sales!$D$5:$ABF$18,MATCH(UsagePerHour!$B94,Sales!$C$5:$C$18,0),MATCH(UsagePerHour!ZE$4,Sales!$D$3:$ABF$3,0))/ZE$2*INDEX(Usage!$D$5:$ABF$11,MATCH(UsagePerHour!$B$84,Usage!$C$5:$C$11,0),MATCH(UsagePerHour!ZE$4,Usage!$D$3:$ABF$3,0)),"")</f>
        <v/>
      </c>
      <c r="ZF94" s="6" t="str">
        <f>IFERROR(INDEX(Sales!$D$5:$ABF$18,MATCH(UsagePerHour!$B94,Sales!$C$5:$C$18,0),MATCH(UsagePerHour!ZF$4,Sales!$D$3:$ABF$3,0))/ZF$2*INDEX(Usage!$D$5:$ABF$11,MATCH(UsagePerHour!$B$84,Usage!$C$5:$C$11,0),MATCH(UsagePerHour!ZF$4,Usage!$D$3:$ABF$3,0)),"")</f>
        <v/>
      </c>
      <c r="ZG94" s="6" t="str">
        <f>IFERROR(INDEX(Sales!$D$5:$ABF$18,MATCH(UsagePerHour!$B94,Sales!$C$5:$C$18,0),MATCH(UsagePerHour!ZG$4,Sales!$D$3:$ABF$3,0))/ZG$2*INDEX(Usage!$D$5:$ABF$11,MATCH(UsagePerHour!$B$84,Usage!$C$5:$C$11,0),MATCH(UsagePerHour!ZG$4,Usage!$D$3:$ABF$3,0)),"")</f>
        <v/>
      </c>
      <c r="ZH94" s="6" t="str">
        <f>IFERROR(INDEX(Sales!$D$5:$ABF$18,MATCH(UsagePerHour!$B94,Sales!$C$5:$C$18,0),MATCH(UsagePerHour!ZH$4,Sales!$D$3:$ABF$3,0))/ZH$2*INDEX(Usage!$D$5:$ABF$11,MATCH(UsagePerHour!$B$84,Usage!$C$5:$C$11,0),MATCH(UsagePerHour!ZH$4,Usage!$D$3:$ABF$3,0)),"")</f>
        <v/>
      </c>
      <c r="ZI94" s="6" t="str">
        <f>IFERROR(INDEX(Sales!$D$5:$ABF$18,MATCH(UsagePerHour!$B94,Sales!$C$5:$C$18,0),MATCH(UsagePerHour!ZI$4,Sales!$D$3:$ABF$3,0))/ZI$2*INDEX(Usage!$D$5:$ABF$11,MATCH(UsagePerHour!$B$84,Usage!$C$5:$C$11,0),MATCH(UsagePerHour!ZI$4,Usage!$D$3:$ABF$3,0)),"")</f>
        <v/>
      </c>
      <c r="ZJ94" s="6" t="str">
        <f>IFERROR(INDEX(Sales!$D$5:$ABF$18,MATCH(UsagePerHour!$B94,Sales!$C$5:$C$18,0),MATCH(UsagePerHour!ZJ$4,Sales!$D$3:$ABF$3,0))/ZJ$2*INDEX(Usage!$D$5:$ABF$11,MATCH(UsagePerHour!$B$84,Usage!$C$5:$C$11,0),MATCH(UsagePerHour!ZJ$4,Usage!$D$3:$ABF$3,0)),"")</f>
        <v/>
      </c>
      <c r="ZK94" s="6" t="str">
        <f>IFERROR(INDEX(Sales!$D$5:$ABF$18,MATCH(UsagePerHour!$B94,Sales!$C$5:$C$18,0),MATCH(UsagePerHour!ZK$4,Sales!$D$3:$ABF$3,0))/ZK$2*INDEX(Usage!$D$5:$ABF$11,MATCH(UsagePerHour!$B$84,Usage!$C$5:$C$11,0),MATCH(UsagePerHour!ZK$4,Usage!$D$3:$ABF$3,0)),"")</f>
        <v/>
      </c>
      <c r="ZL94" s="6" t="str">
        <f>IFERROR(INDEX(Sales!$D$5:$ABF$18,MATCH(UsagePerHour!$B94,Sales!$C$5:$C$18,0),MATCH(UsagePerHour!ZL$4,Sales!$D$3:$ABF$3,0))/ZL$2*INDEX(Usage!$D$5:$ABF$11,MATCH(UsagePerHour!$B$84,Usage!$C$5:$C$11,0),MATCH(UsagePerHour!ZL$4,Usage!$D$3:$ABF$3,0)),"")</f>
        <v/>
      </c>
      <c r="ZM94" s="6" t="str">
        <f>IFERROR(INDEX(Sales!$D$5:$ABF$18,MATCH(UsagePerHour!$B94,Sales!$C$5:$C$18,0),MATCH(UsagePerHour!ZM$4,Sales!$D$3:$ABF$3,0))/ZM$2*INDEX(Usage!$D$5:$ABF$11,MATCH(UsagePerHour!$B$84,Usage!$C$5:$C$11,0),MATCH(UsagePerHour!ZM$4,Usage!$D$3:$ABF$3,0)),"")</f>
        <v/>
      </c>
      <c r="ZN94" s="6" t="str">
        <f>IFERROR(INDEX(Sales!$D$5:$ABF$18,MATCH(UsagePerHour!$B94,Sales!$C$5:$C$18,0),MATCH(UsagePerHour!ZN$4,Sales!$D$3:$ABF$3,0))/ZN$2*INDEX(Usage!$D$5:$ABF$11,MATCH(UsagePerHour!$B$84,Usage!$C$5:$C$11,0),MATCH(UsagePerHour!ZN$4,Usage!$D$3:$ABF$3,0)),"")</f>
        <v/>
      </c>
      <c r="ZO94" s="6" t="str">
        <f>IFERROR(INDEX(Sales!$D$5:$ABF$18,MATCH(UsagePerHour!$B94,Sales!$C$5:$C$18,0),MATCH(UsagePerHour!ZO$4,Sales!$D$3:$ABF$3,0))/ZO$2*INDEX(Usage!$D$5:$ABF$11,MATCH(UsagePerHour!$B$84,Usage!$C$5:$C$11,0),MATCH(UsagePerHour!ZO$4,Usage!$D$3:$ABF$3,0)),"")</f>
        <v/>
      </c>
      <c r="ZP94" s="6" t="str">
        <f>IFERROR(INDEX(Sales!$D$5:$ABF$18,MATCH(UsagePerHour!$B94,Sales!$C$5:$C$18,0),MATCH(UsagePerHour!ZP$4,Sales!$D$3:$ABF$3,0))/ZP$2*INDEX(Usage!$D$5:$ABF$11,MATCH(UsagePerHour!$B$84,Usage!$C$5:$C$11,0),MATCH(UsagePerHour!ZP$4,Usage!$D$3:$ABF$3,0)),"")</f>
        <v/>
      </c>
      <c r="ZQ94" s="6" t="str">
        <f>IFERROR(INDEX(Sales!$D$5:$ABF$18,MATCH(UsagePerHour!$B94,Sales!$C$5:$C$18,0),MATCH(UsagePerHour!ZQ$4,Sales!$D$3:$ABF$3,0))/ZQ$2*INDEX(Usage!$D$5:$ABF$11,MATCH(UsagePerHour!$B$84,Usage!$C$5:$C$11,0),MATCH(UsagePerHour!ZQ$4,Usage!$D$3:$ABF$3,0)),"")</f>
        <v/>
      </c>
      <c r="ZR94" s="6" t="str">
        <f>IFERROR(INDEX(Sales!$D$5:$ABF$18,MATCH(UsagePerHour!$B94,Sales!$C$5:$C$18,0),MATCH(UsagePerHour!ZR$4,Sales!$D$3:$ABF$3,0))/ZR$2*INDEX(Usage!$D$5:$ABF$11,MATCH(UsagePerHour!$B$84,Usage!$C$5:$C$11,0),MATCH(UsagePerHour!ZR$4,Usage!$D$3:$ABF$3,0)),"")</f>
        <v/>
      </c>
      <c r="ZS94" s="6" t="str">
        <f>IFERROR(INDEX(Sales!$D$5:$ABF$18,MATCH(UsagePerHour!$B94,Sales!$C$5:$C$18,0),MATCH(UsagePerHour!ZS$4,Sales!$D$3:$ABF$3,0))/ZS$2*INDEX(Usage!$D$5:$ABF$11,MATCH(UsagePerHour!$B$84,Usage!$C$5:$C$11,0),MATCH(UsagePerHour!ZS$4,Usage!$D$3:$ABF$3,0)),"")</f>
        <v/>
      </c>
      <c r="ZT94" s="6" t="str">
        <f>IFERROR(INDEX(Sales!$D$5:$ABF$18,MATCH(UsagePerHour!$B94,Sales!$C$5:$C$18,0),MATCH(UsagePerHour!ZT$4,Sales!$D$3:$ABF$3,0))/ZT$2*INDEX(Usage!$D$5:$ABF$11,MATCH(UsagePerHour!$B$84,Usage!$C$5:$C$11,0),MATCH(UsagePerHour!ZT$4,Usage!$D$3:$ABF$3,0)),"")</f>
        <v/>
      </c>
      <c r="ZU94" s="6" t="str">
        <f>IFERROR(INDEX(Sales!$D$5:$ABF$18,MATCH(UsagePerHour!$B94,Sales!$C$5:$C$18,0),MATCH(UsagePerHour!ZU$4,Sales!$D$3:$ABF$3,0))/ZU$2*INDEX(Usage!$D$5:$ABF$11,MATCH(UsagePerHour!$B$84,Usage!$C$5:$C$11,0),MATCH(UsagePerHour!ZU$4,Usage!$D$3:$ABF$3,0)),"")</f>
        <v/>
      </c>
      <c r="ZV94" s="6" t="str">
        <f>IFERROR(INDEX(Sales!$D$5:$ABF$18,MATCH(UsagePerHour!$B94,Sales!$C$5:$C$18,0),MATCH(UsagePerHour!ZV$4,Sales!$D$3:$ABF$3,0))/ZV$2*INDEX(Usage!$D$5:$ABF$11,MATCH(UsagePerHour!$B$84,Usage!$C$5:$C$11,0),MATCH(UsagePerHour!ZV$4,Usage!$D$3:$ABF$3,0)),"")</f>
        <v/>
      </c>
      <c r="ZW94" s="6" t="str">
        <f>IFERROR(INDEX(Sales!$D$5:$ABF$18,MATCH(UsagePerHour!$B94,Sales!$C$5:$C$18,0),MATCH(UsagePerHour!ZW$4,Sales!$D$3:$ABF$3,0))/ZW$2*INDEX(Usage!$D$5:$ABF$11,MATCH(UsagePerHour!$B$84,Usage!$C$5:$C$11,0),MATCH(UsagePerHour!ZW$4,Usage!$D$3:$ABF$3,0)),"")</f>
        <v/>
      </c>
      <c r="ZX94" s="6" t="str">
        <f>IFERROR(INDEX(Sales!$D$5:$ABF$18,MATCH(UsagePerHour!$B94,Sales!$C$5:$C$18,0),MATCH(UsagePerHour!ZX$4,Sales!$D$3:$ABF$3,0))/ZX$2*INDEX(Usage!$D$5:$ABF$11,MATCH(UsagePerHour!$B$84,Usage!$C$5:$C$11,0),MATCH(UsagePerHour!ZX$4,Usage!$D$3:$ABF$3,0)),"")</f>
        <v/>
      </c>
      <c r="ZY94" s="6" t="str">
        <f>IFERROR(INDEX(Sales!$D$5:$ABF$18,MATCH(UsagePerHour!$B94,Sales!$C$5:$C$18,0),MATCH(UsagePerHour!ZY$4,Sales!$D$3:$ABF$3,0))/ZY$2*INDEX(Usage!$D$5:$ABF$11,MATCH(UsagePerHour!$B$84,Usage!$C$5:$C$11,0),MATCH(UsagePerHour!ZY$4,Usage!$D$3:$ABF$3,0)),"")</f>
        <v/>
      </c>
      <c r="ZZ94" s="6" t="str">
        <f>IFERROR(INDEX(Sales!$D$5:$ABF$18,MATCH(UsagePerHour!$B94,Sales!$C$5:$C$18,0),MATCH(UsagePerHour!ZZ$4,Sales!$D$3:$ABF$3,0))/ZZ$2*INDEX(Usage!$D$5:$ABF$11,MATCH(UsagePerHour!$B$84,Usage!$C$5:$C$11,0),MATCH(UsagePerHour!ZZ$4,Usage!$D$3:$ABF$3,0)),"")</f>
        <v/>
      </c>
      <c r="AAA94" s="6" t="str">
        <f>IFERROR(INDEX(Sales!$D$5:$ABF$18,MATCH(UsagePerHour!$B94,Sales!$C$5:$C$18,0),MATCH(UsagePerHour!AAA$4,Sales!$D$3:$ABF$3,0))/AAA$2*INDEX(Usage!$D$5:$ABF$11,MATCH(UsagePerHour!$B$84,Usage!$C$5:$C$11,0),MATCH(UsagePerHour!AAA$4,Usage!$D$3:$ABF$3,0)),"")</f>
        <v/>
      </c>
      <c r="AAB94" s="6" t="str">
        <f>IFERROR(INDEX(Sales!$D$5:$ABF$18,MATCH(UsagePerHour!$B94,Sales!$C$5:$C$18,0),MATCH(UsagePerHour!AAB$4,Sales!$D$3:$ABF$3,0))/AAB$2*INDEX(Usage!$D$5:$ABF$11,MATCH(UsagePerHour!$B$84,Usage!$C$5:$C$11,0),MATCH(UsagePerHour!AAB$4,Usage!$D$3:$ABF$3,0)),"")</f>
        <v/>
      </c>
      <c r="AAC94" s="6" t="str">
        <f>IFERROR(INDEX(Sales!$D$5:$ABF$18,MATCH(UsagePerHour!$B94,Sales!$C$5:$C$18,0),MATCH(UsagePerHour!AAC$4,Sales!$D$3:$ABF$3,0))/AAC$2*INDEX(Usage!$D$5:$ABF$11,MATCH(UsagePerHour!$B$84,Usage!$C$5:$C$11,0),MATCH(UsagePerHour!AAC$4,Usage!$D$3:$ABF$3,0)),"")</f>
        <v/>
      </c>
      <c r="AAD94" s="6" t="str">
        <f>IFERROR(INDEX(Sales!$D$5:$ABF$18,MATCH(UsagePerHour!$B94,Sales!$C$5:$C$18,0),MATCH(UsagePerHour!AAD$4,Sales!$D$3:$ABF$3,0))/AAD$2*INDEX(Usage!$D$5:$ABF$11,MATCH(UsagePerHour!$B$84,Usage!$C$5:$C$11,0),MATCH(UsagePerHour!AAD$4,Usage!$D$3:$ABF$3,0)),"")</f>
        <v/>
      </c>
      <c r="AAE94" s="6" t="str">
        <f>IFERROR(INDEX(Sales!$D$5:$ABF$18,MATCH(UsagePerHour!$B94,Sales!$C$5:$C$18,0),MATCH(UsagePerHour!AAE$4,Sales!$D$3:$ABF$3,0))/AAE$2*INDEX(Usage!$D$5:$ABF$11,MATCH(UsagePerHour!$B$84,Usage!$C$5:$C$11,0),MATCH(UsagePerHour!AAE$4,Usage!$D$3:$ABF$3,0)),"")</f>
        <v/>
      </c>
      <c r="AAF94" s="6" t="str">
        <f>IFERROR(INDEX(Sales!$D$5:$ABF$18,MATCH(UsagePerHour!$B94,Sales!$C$5:$C$18,0),MATCH(UsagePerHour!AAF$4,Sales!$D$3:$ABF$3,0))/AAF$2*INDEX(Usage!$D$5:$ABF$11,MATCH(UsagePerHour!$B$84,Usage!$C$5:$C$11,0),MATCH(UsagePerHour!AAF$4,Usage!$D$3:$ABF$3,0)),"")</f>
        <v/>
      </c>
      <c r="AAG94" s="6" t="str">
        <f>IFERROR(INDEX(Sales!$D$5:$ABF$18,MATCH(UsagePerHour!$B94,Sales!$C$5:$C$18,0),MATCH(UsagePerHour!AAG$4,Sales!$D$3:$ABF$3,0))/AAG$2*INDEX(Usage!$D$5:$ABF$11,MATCH(UsagePerHour!$B$84,Usage!$C$5:$C$11,0),MATCH(UsagePerHour!AAG$4,Usage!$D$3:$ABF$3,0)),"")</f>
        <v/>
      </c>
      <c r="AAH94" s="6" t="str">
        <f>IFERROR(INDEX(Sales!$D$5:$ABF$18,MATCH(UsagePerHour!$B94,Sales!$C$5:$C$18,0),MATCH(UsagePerHour!AAH$4,Sales!$D$3:$ABF$3,0))/AAH$2*INDEX(Usage!$D$5:$ABF$11,MATCH(UsagePerHour!$B$84,Usage!$C$5:$C$11,0),MATCH(UsagePerHour!AAH$4,Usage!$D$3:$ABF$3,0)),"")</f>
        <v/>
      </c>
      <c r="AAI94" s="6" t="str">
        <f>IFERROR(INDEX(Sales!$D$5:$ABF$18,MATCH(UsagePerHour!$B94,Sales!$C$5:$C$18,0),MATCH(UsagePerHour!AAI$4,Sales!$D$3:$ABF$3,0))/AAI$2*INDEX(Usage!$D$5:$ABF$11,MATCH(UsagePerHour!$B$84,Usage!$C$5:$C$11,0),MATCH(UsagePerHour!AAI$4,Usage!$D$3:$ABF$3,0)),"")</f>
        <v/>
      </c>
      <c r="AAJ94" s="6" t="str">
        <f>IFERROR(INDEX(Sales!$D$5:$ABF$18,MATCH(UsagePerHour!$B94,Sales!$C$5:$C$18,0),MATCH(UsagePerHour!AAJ$4,Sales!$D$3:$ABF$3,0))/AAJ$2*INDEX(Usage!$D$5:$ABF$11,MATCH(UsagePerHour!$B$84,Usage!$C$5:$C$11,0),MATCH(UsagePerHour!AAJ$4,Usage!$D$3:$ABF$3,0)),"")</f>
        <v/>
      </c>
      <c r="AAK94" s="6" t="str">
        <f>IFERROR(INDEX(Sales!$D$5:$ABF$18,MATCH(UsagePerHour!$B94,Sales!$C$5:$C$18,0),MATCH(UsagePerHour!AAK$4,Sales!$D$3:$ABF$3,0))/AAK$2*INDEX(Usage!$D$5:$ABF$11,MATCH(UsagePerHour!$B$84,Usage!$C$5:$C$11,0),MATCH(UsagePerHour!AAK$4,Usage!$D$3:$ABF$3,0)),"")</f>
        <v/>
      </c>
      <c r="AAL94" s="6" t="str">
        <f>IFERROR(INDEX(Sales!$D$5:$ABF$18,MATCH(UsagePerHour!$B94,Sales!$C$5:$C$18,0),MATCH(UsagePerHour!AAL$4,Sales!$D$3:$ABF$3,0))/AAL$2*INDEX(Usage!$D$5:$ABF$11,MATCH(UsagePerHour!$B$84,Usage!$C$5:$C$11,0),MATCH(UsagePerHour!AAL$4,Usage!$D$3:$ABF$3,0)),"")</f>
        <v/>
      </c>
      <c r="AAM94" s="6" t="str">
        <f>IFERROR(INDEX(Sales!$D$5:$ABF$18,MATCH(UsagePerHour!$B94,Sales!$C$5:$C$18,0),MATCH(UsagePerHour!AAM$4,Sales!$D$3:$ABF$3,0))/AAM$2*INDEX(Usage!$D$5:$ABF$11,MATCH(UsagePerHour!$B$84,Usage!$C$5:$C$11,0),MATCH(UsagePerHour!AAM$4,Usage!$D$3:$ABF$3,0)),"")</f>
        <v/>
      </c>
      <c r="AAN94" s="6" t="str">
        <f>IFERROR(INDEX(Sales!$D$5:$ABF$18,MATCH(UsagePerHour!$B94,Sales!$C$5:$C$18,0),MATCH(UsagePerHour!AAN$4,Sales!$D$3:$ABF$3,0))/AAN$2*INDEX(Usage!$D$5:$ABF$11,MATCH(UsagePerHour!$B$84,Usage!$C$5:$C$11,0),MATCH(UsagePerHour!AAN$4,Usage!$D$3:$ABF$3,0)),"")</f>
        <v/>
      </c>
      <c r="AAO94" s="6" t="str">
        <f>IFERROR(INDEX(Sales!$D$5:$ABF$18,MATCH(UsagePerHour!$B94,Sales!$C$5:$C$18,0),MATCH(UsagePerHour!AAO$4,Sales!$D$3:$ABF$3,0))/AAO$2*INDEX(Usage!$D$5:$ABF$11,MATCH(UsagePerHour!$B$84,Usage!$C$5:$C$11,0),MATCH(UsagePerHour!AAO$4,Usage!$D$3:$ABF$3,0)),"")</f>
        <v/>
      </c>
      <c r="AAP94" s="6" t="str">
        <f>IFERROR(INDEX(Sales!$D$5:$ABF$18,MATCH(UsagePerHour!$B94,Sales!$C$5:$C$18,0),MATCH(UsagePerHour!AAP$4,Sales!$D$3:$ABF$3,0))/AAP$2*INDEX(Usage!$D$5:$ABF$11,MATCH(UsagePerHour!$B$84,Usage!$C$5:$C$11,0),MATCH(UsagePerHour!AAP$4,Usage!$D$3:$ABF$3,0)),"")</f>
        <v/>
      </c>
      <c r="AAQ94" s="6" t="str">
        <f>IFERROR(INDEX(Sales!$D$5:$ABF$18,MATCH(UsagePerHour!$B94,Sales!$C$5:$C$18,0),MATCH(UsagePerHour!AAQ$4,Sales!$D$3:$ABF$3,0))/AAQ$2*INDEX(Usage!$D$5:$ABF$11,MATCH(UsagePerHour!$B$84,Usage!$C$5:$C$11,0),MATCH(UsagePerHour!AAQ$4,Usage!$D$3:$ABF$3,0)),"")</f>
        <v/>
      </c>
      <c r="AAR94" s="6" t="str">
        <f>IFERROR(INDEX(Sales!$D$5:$ABF$18,MATCH(UsagePerHour!$B94,Sales!$C$5:$C$18,0),MATCH(UsagePerHour!AAR$4,Sales!$D$3:$ABF$3,0))/AAR$2*INDEX(Usage!$D$5:$ABF$11,MATCH(UsagePerHour!$B$84,Usage!$C$5:$C$11,0),MATCH(UsagePerHour!AAR$4,Usage!$D$3:$ABF$3,0)),"")</f>
        <v/>
      </c>
      <c r="AAS94" s="6" t="str">
        <f>IFERROR(INDEX(Sales!$D$5:$ABF$18,MATCH(UsagePerHour!$B94,Sales!$C$5:$C$18,0),MATCH(UsagePerHour!AAS$4,Sales!$D$3:$ABF$3,0))/AAS$2*INDEX(Usage!$D$5:$ABF$11,MATCH(UsagePerHour!$B$84,Usage!$C$5:$C$11,0),MATCH(UsagePerHour!AAS$4,Usage!$D$3:$ABF$3,0)),"")</f>
        <v/>
      </c>
      <c r="AAT94" s="6" t="str">
        <f>IFERROR(INDEX(Sales!$D$5:$ABF$18,MATCH(UsagePerHour!$B94,Sales!$C$5:$C$18,0),MATCH(UsagePerHour!AAT$4,Sales!$D$3:$ABF$3,0))/AAT$2*INDEX(Usage!$D$5:$ABF$11,MATCH(UsagePerHour!$B$84,Usage!$C$5:$C$11,0),MATCH(UsagePerHour!AAT$4,Usage!$D$3:$ABF$3,0)),"")</f>
        <v/>
      </c>
      <c r="AAU94" s="6" t="str">
        <f>IFERROR(INDEX(Sales!$D$5:$ABF$18,MATCH(UsagePerHour!$B94,Sales!$C$5:$C$18,0),MATCH(UsagePerHour!AAU$4,Sales!$D$3:$ABF$3,0))/AAU$2*INDEX(Usage!$D$5:$ABF$11,MATCH(UsagePerHour!$B$84,Usage!$C$5:$C$11,0),MATCH(UsagePerHour!AAU$4,Usage!$D$3:$ABF$3,0)),"")</f>
        <v/>
      </c>
      <c r="AAV94" s="6" t="str">
        <f>IFERROR(INDEX(Sales!$D$5:$ABF$18,MATCH(UsagePerHour!$B94,Sales!$C$5:$C$18,0),MATCH(UsagePerHour!AAV$4,Sales!$D$3:$ABF$3,0))/AAV$2*INDEX(Usage!$D$5:$ABF$11,MATCH(UsagePerHour!$B$84,Usage!$C$5:$C$11,0),MATCH(UsagePerHour!AAV$4,Usage!$D$3:$ABF$3,0)),"")</f>
        <v/>
      </c>
      <c r="AAW94" s="6" t="str">
        <f>IFERROR(INDEX(Sales!$D$5:$ABF$18,MATCH(UsagePerHour!$B94,Sales!$C$5:$C$18,0),MATCH(UsagePerHour!AAW$4,Sales!$D$3:$ABF$3,0))/AAW$2*INDEX(Usage!$D$5:$ABF$11,MATCH(UsagePerHour!$B$84,Usage!$C$5:$C$11,0),MATCH(UsagePerHour!AAW$4,Usage!$D$3:$ABF$3,0)),"")</f>
        <v/>
      </c>
      <c r="AAX94" s="6" t="str">
        <f>IFERROR(INDEX(Sales!$D$5:$ABF$18,MATCH(UsagePerHour!$B94,Sales!$C$5:$C$18,0),MATCH(UsagePerHour!AAX$4,Sales!$D$3:$ABF$3,0))/AAX$2*INDEX(Usage!$D$5:$ABF$11,MATCH(UsagePerHour!$B$84,Usage!$C$5:$C$11,0),MATCH(UsagePerHour!AAX$4,Usage!$D$3:$ABF$3,0)),"")</f>
        <v/>
      </c>
      <c r="AAY94" s="6" t="str">
        <f>IFERROR(INDEX(Sales!$D$5:$ABF$18,MATCH(UsagePerHour!$B94,Sales!$C$5:$C$18,0),MATCH(UsagePerHour!AAY$4,Sales!$D$3:$ABF$3,0))/AAY$2*INDEX(Usage!$D$5:$ABF$11,MATCH(UsagePerHour!$B$84,Usage!$C$5:$C$11,0),MATCH(UsagePerHour!AAY$4,Usage!$D$3:$ABF$3,0)),"")</f>
        <v/>
      </c>
      <c r="AAZ94" s="6" t="str">
        <f>IFERROR(INDEX(Sales!$D$5:$ABF$18,MATCH(UsagePerHour!$B94,Sales!$C$5:$C$18,0),MATCH(UsagePerHour!AAZ$4,Sales!$D$3:$ABF$3,0))/AAZ$2*INDEX(Usage!$D$5:$ABF$11,MATCH(UsagePerHour!$B$84,Usage!$C$5:$C$11,0),MATCH(UsagePerHour!AAZ$4,Usage!$D$3:$ABF$3,0)),"")</f>
        <v/>
      </c>
      <c r="ABA94" s="6" t="str">
        <f>IFERROR(INDEX(Sales!$D$5:$ABF$18,MATCH(UsagePerHour!$B94,Sales!$C$5:$C$18,0),MATCH(UsagePerHour!ABA$4,Sales!$D$3:$ABF$3,0))/ABA$2*INDEX(Usage!$D$5:$ABF$11,MATCH(UsagePerHour!$B$84,Usage!$C$5:$C$11,0),MATCH(UsagePerHour!ABA$4,Usage!$D$3:$ABF$3,0)),"")</f>
        <v/>
      </c>
    </row>
    <row r="95" spans="2:729">
      <c r="B95" s="3" t="s">
        <v>10</v>
      </c>
      <c r="C95" s="6">
        <f>IFERROR(INDEX(Sales!$D$5:$ABF$18,MATCH(UsagePerHour!$B95,Sales!$C$5:$C$18,0),MATCH(UsagePerHour!C$4,Sales!$D$3:$ABF$3,0))/C$2*INDEX(Usage!$D$5:$ABF$11,MATCH(UsagePerHour!$B$84,Usage!$C$5:$C$11,0),MATCH(UsagePerHour!C$4,Usage!$D$3:$ABF$3,0)),"")</f>
        <v>46.702695671057775</v>
      </c>
      <c r="D95" s="6">
        <f>IFERROR(INDEX(Sales!$D$5:$ABF$18,MATCH(UsagePerHour!$B95,Sales!$C$5:$C$18,0),MATCH(UsagePerHour!D$4,Sales!$D$3:$ABF$3,0))/D$2*INDEX(Usage!$D$5:$ABF$11,MATCH(UsagePerHour!$B$84,Usage!$C$5:$C$11,0),MATCH(UsagePerHour!D$4,Usage!$D$3:$ABF$3,0)),"")</f>
        <v>148.00004858909418</v>
      </c>
      <c r="E95" s="6">
        <f>IFERROR(INDEX(Sales!$D$5:$ABF$18,MATCH(UsagePerHour!$B95,Sales!$C$5:$C$18,0),MATCH(UsagePerHour!E$4,Sales!$D$3:$ABF$3,0))/E$2*INDEX(Usage!$D$5:$ABF$11,MATCH(UsagePerHour!$B$84,Usage!$C$5:$C$11,0),MATCH(UsagePerHour!E$4,Usage!$D$3:$ABF$3,0)),"")</f>
        <v>29.990898203592817</v>
      </c>
      <c r="F95" s="6">
        <f>IFERROR(INDEX(Sales!$D$5:$ABF$18,MATCH(UsagePerHour!$B95,Sales!$C$5:$C$18,0),MATCH(UsagePerHour!F$4,Sales!$D$3:$ABF$3,0))/F$2*INDEX(Usage!$D$5:$ABF$11,MATCH(UsagePerHour!$B$84,Usage!$C$5:$C$11,0),MATCH(UsagePerHour!F$4,Usage!$D$3:$ABF$3,0)),"")</f>
        <v>36.403745936241449</v>
      </c>
      <c r="G95" s="6">
        <f>IFERROR(INDEX(Sales!$D$5:$ABF$18,MATCH(UsagePerHour!$B95,Sales!$C$5:$C$18,0),MATCH(UsagePerHour!G$4,Sales!$D$3:$ABF$3,0))/G$2*INDEX(Usage!$D$5:$ABF$11,MATCH(UsagePerHour!$B$84,Usage!$C$5:$C$11,0),MATCH(UsagePerHour!G$4,Usage!$D$3:$ABF$3,0)),"")</f>
        <v>77.331694543899957</v>
      </c>
      <c r="H95" s="6">
        <f>IFERROR(INDEX(Sales!$D$5:$ABF$18,MATCH(UsagePerHour!$B95,Sales!$C$5:$C$18,0),MATCH(UsagePerHour!H$4,Sales!$D$3:$ABF$3,0))/H$2*INDEX(Usage!$D$5:$ABF$11,MATCH(UsagePerHour!$B$84,Usage!$C$5:$C$11,0),MATCH(UsagePerHour!H$4,Usage!$D$3:$ABF$3,0)),"")</f>
        <v>70.133099372810051</v>
      </c>
      <c r="I95" s="6">
        <f>IFERROR(INDEX(Sales!$D$5:$ABF$18,MATCH(UsagePerHour!$B95,Sales!$C$5:$C$18,0),MATCH(UsagePerHour!I$4,Sales!$D$3:$ABF$3,0))/I$2*INDEX(Usage!$D$5:$ABF$11,MATCH(UsagePerHour!$B$84,Usage!$C$5:$C$11,0),MATCH(UsagePerHour!I$4,Usage!$D$3:$ABF$3,0)),"")</f>
        <v>352.22440248903973</v>
      </c>
      <c r="J95" s="6">
        <f>IFERROR(INDEX(Sales!$D$5:$ABF$18,MATCH(UsagePerHour!$B95,Sales!$C$5:$C$18,0),MATCH(UsagePerHour!J$4,Sales!$D$3:$ABF$3,0))/J$2*INDEX(Usage!$D$5:$ABF$11,MATCH(UsagePerHour!$B$84,Usage!$C$5:$C$11,0),MATCH(UsagePerHour!J$4,Usage!$D$3:$ABF$3,0)),"")</f>
        <v>46.702695671057775</v>
      </c>
      <c r="K95" s="6">
        <f>IFERROR(INDEX(Sales!$D$5:$ABF$18,MATCH(UsagePerHour!$B95,Sales!$C$5:$C$18,0),MATCH(UsagePerHour!K$4,Sales!$D$3:$ABF$3,0))/K$2*INDEX(Usage!$D$5:$ABF$11,MATCH(UsagePerHour!$B$84,Usage!$C$5:$C$11,0),MATCH(UsagePerHour!K$4,Usage!$D$3:$ABF$3,0)),"")</f>
        <v>148.00004858909418</v>
      </c>
      <c r="L95" s="6">
        <f>IFERROR(INDEX(Sales!$D$5:$ABF$18,MATCH(UsagePerHour!$B95,Sales!$C$5:$C$18,0),MATCH(UsagePerHour!L$4,Sales!$D$3:$ABF$3,0))/L$2*INDEX(Usage!$D$5:$ABF$11,MATCH(UsagePerHour!$B$84,Usage!$C$5:$C$11,0),MATCH(UsagePerHour!L$4,Usage!$D$3:$ABF$3,0)),"")</f>
        <v>29.990898203592817</v>
      </c>
      <c r="M95" s="6">
        <f>IFERROR(INDEX(Sales!$D$5:$ABF$18,MATCH(UsagePerHour!$B95,Sales!$C$5:$C$18,0),MATCH(UsagePerHour!M$4,Sales!$D$3:$ABF$3,0))/M$2*INDEX(Usage!$D$5:$ABF$11,MATCH(UsagePerHour!$B$84,Usage!$C$5:$C$11,0),MATCH(UsagePerHour!M$4,Usage!$D$3:$ABF$3,0)),"")</f>
        <v>36.403745936241449</v>
      </c>
      <c r="N95" s="6">
        <f>IFERROR(INDEX(Sales!$D$5:$ABF$18,MATCH(UsagePerHour!$B95,Sales!$C$5:$C$18,0),MATCH(UsagePerHour!N$4,Sales!$D$3:$ABF$3,0))/N$2*INDEX(Usage!$D$5:$ABF$11,MATCH(UsagePerHour!$B$84,Usage!$C$5:$C$11,0),MATCH(UsagePerHour!N$4,Usage!$D$3:$ABF$3,0)),"")</f>
        <v>77.331694543899957</v>
      </c>
      <c r="O95" s="6">
        <f>IFERROR(INDEX(Sales!$D$5:$ABF$18,MATCH(UsagePerHour!$B95,Sales!$C$5:$C$18,0),MATCH(UsagePerHour!O$4,Sales!$D$3:$ABF$3,0))/O$2*INDEX(Usage!$D$5:$ABF$11,MATCH(UsagePerHour!$B$84,Usage!$C$5:$C$11,0),MATCH(UsagePerHour!O$4,Usage!$D$3:$ABF$3,0)),"")</f>
        <v>70.133099372810051</v>
      </c>
      <c r="P95" s="6">
        <f>IFERROR(INDEX(Sales!$D$5:$ABF$18,MATCH(UsagePerHour!$B95,Sales!$C$5:$C$18,0),MATCH(UsagePerHour!P$4,Sales!$D$3:$ABF$3,0))/P$2*INDEX(Usage!$D$5:$ABF$11,MATCH(UsagePerHour!$B$84,Usage!$C$5:$C$11,0),MATCH(UsagePerHour!P$4,Usage!$D$3:$ABF$3,0)),"")</f>
        <v>352.22440248903973</v>
      </c>
      <c r="Q95" s="6">
        <f>IFERROR(INDEX(Sales!$D$5:$ABF$18,MATCH(UsagePerHour!$B95,Sales!$C$5:$C$18,0),MATCH(UsagePerHour!Q$4,Sales!$D$3:$ABF$3,0))/Q$2*INDEX(Usage!$D$5:$ABF$11,MATCH(UsagePerHour!$B$84,Usage!$C$5:$C$11,0),MATCH(UsagePerHour!Q$4,Usage!$D$3:$ABF$3,0)),"")</f>
        <v>46.702695671057775</v>
      </c>
      <c r="R95" s="6">
        <f>IFERROR(INDEX(Sales!$D$5:$ABF$18,MATCH(UsagePerHour!$B95,Sales!$C$5:$C$18,0),MATCH(UsagePerHour!R$4,Sales!$D$3:$ABF$3,0))/R$2*INDEX(Usage!$D$5:$ABF$11,MATCH(UsagePerHour!$B$84,Usage!$C$5:$C$11,0),MATCH(UsagePerHour!R$4,Usage!$D$3:$ABF$3,0)),"")</f>
        <v>148.00004858909418</v>
      </c>
      <c r="S95" s="6">
        <f>IFERROR(INDEX(Sales!$D$5:$ABF$18,MATCH(UsagePerHour!$B95,Sales!$C$5:$C$18,0),MATCH(UsagePerHour!S$4,Sales!$D$3:$ABF$3,0))/S$2*INDEX(Usage!$D$5:$ABF$11,MATCH(UsagePerHour!$B$84,Usage!$C$5:$C$11,0),MATCH(UsagePerHour!S$4,Usage!$D$3:$ABF$3,0)),"")</f>
        <v>29.990898203592817</v>
      </c>
      <c r="T95" s="6">
        <f>IFERROR(INDEX(Sales!$D$5:$ABF$18,MATCH(UsagePerHour!$B95,Sales!$C$5:$C$18,0),MATCH(UsagePerHour!T$4,Sales!$D$3:$ABF$3,0))/T$2*INDEX(Usage!$D$5:$ABF$11,MATCH(UsagePerHour!$B$84,Usage!$C$5:$C$11,0),MATCH(UsagePerHour!T$4,Usage!$D$3:$ABF$3,0)),"")</f>
        <v>36.403745936241449</v>
      </c>
      <c r="U95" s="6">
        <f>IFERROR(INDEX(Sales!$D$5:$ABF$18,MATCH(UsagePerHour!$B95,Sales!$C$5:$C$18,0),MATCH(UsagePerHour!U$4,Sales!$D$3:$ABF$3,0))/U$2*INDEX(Usage!$D$5:$ABF$11,MATCH(UsagePerHour!$B$84,Usage!$C$5:$C$11,0),MATCH(UsagePerHour!U$4,Usage!$D$3:$ABF$3,0)),"")</f>
        <v>77.331694543899957</v>
      </c>
      <c r="V95" s="6">
        <f>IFERROR(INDEX(Sales!$D$5:$ABF$18,MATCH(UsagePerHour!$B95,Sales!$C$5:$C$18,0),MATCH(UsagePerHour!V$4,Sales!$D$3:$ABF$3,0))/V$2*INDEX(Usage!$D$5:$ABF$11,MATCH(UsagePerHour!$B$84,Usage!$C$5:$C$11,0),MATCH(UsagePerHour!V$4,Usage!$D$3:$ABF$3,0)),"")</f>
        <v>70.133099372810051</v>
      </c>
      <c r="W95" s="6">
        <f>IFERROR(INDEX(Sales!$D$5:$ABF$18,MATCH(UsagePerHour!$B95,Sales!$C$5:$C$18,0),MATCH(UsagePerHour!W$4,Sales!$D$3:$ABF$3,0))/W$2*INDEX(Usage!$D$5:$ABF$11,MATCH(UsagePerHour!$B$84,Usage!$C$5:$C$11,0),MATCH(UsagePerHour!W$4,Usage!$D$3:$ABF$3,0)),"")</f>
        <v>352.22440248903973</v>
      </c>
      <c r="X95" s="6">
        <f>IFERROR(INDEX(Sales!$D$5:$ABF$18,MATCH(UsagePerHour!$B95,Sales!$C$5:$C$18,0),MATCH(UsagePerHour!X$4,Sales!$D$3:$ABF$3,0))/X$2*INDEX(Usage!$D$5:$ABF$11,MATCH(UsagePerHour!$B$84,Usage!$C$5:$C$11,0),MATCH(UsagePerHour!X$4,Usage!$D$3:$ABF$3,0)),"")</f>
        <v>46.702695671057775</v>
      </c>
      <c r="Y95" s="6">
        <f>IFERROR(INDEX(Sales!$D$5:$ABF$18,MATCH(UsagePerHour!$B95,Sales!$C$5:$C$18,0),MATCH(UsagePerHour!Y$4,Sales!$D$3:$ABF$3,0))/Y$2*INDEX(Usage!$D$5:$ABF$11,MATCH(UsagePerHour!$B$84,Usage!$C$5:$C$11,0),MATCH(UsagePerHour!Y$4,Usage!$D$3:$ABF$3,0)),"")</f>
        <v>148.00004858909418</v>
      </c>
      <c r="Z95" s="6">
        <f>IFERROR(INDEX(Sales!$D$5:$ABF$18,MATCH(UsagePerHour!$B95,Sales!$C$5:$C$18,0),MATCH(UsagePerHour!Z$4,Sales!$D$3:$ABF$3,0))/Z$2*INDEX(Usage!$D$5:$ABF$11,MATCH(UsagePerHour!$B$84,Usage!$C$5:$C$11,0),MATCH(UsagePerHour!Z$4,Usage!$D$3:$ABF$3,0)),"")</f>
        <v>29.990898203592817</v>
      </c>
      <c r="AA95" s="6">
        <f>IFERROR(INDEX(Sales!$D$5:$ABF$18,MATCH(UsagePerHour!$B95,Sales!$C$5:$C$18,0),MATCH(UsagePerHour!AA$4,Sales!$D$3:$ABF$3,0))/AA$2*INDEX(Usage!$D$5:$ABF$11,MATCH(UsagePerHour!$B$84,Usage!$C$5:$C$11,0),MATCH(UsagePerHour!AA$4,Usage!$D$3:$ABF$3,0)),"")</f>
        <v>36.403745936241449</v>
      </c>
      <c r="AB95" s="6">
        <f>IFERROR(INDEX(Sales!$D$5:$ABF$18,MATCH(UsagePerHour!$B95,Sales!$C$5:$C$18,0),MATCH(UsagePerHour!AB$4,Sales!$D$3:$ABF$3,0))/AB$2*INDEX(Usage!$D$5:$ABF$11,MATCH(UsagePerHour!$B$84,Usage!$C$5:$C$11,0),MATCH(UsagePerHour!AB$4,Usage!$D$3:$ABF$3,0)),"")</f>
        <v>77.331694543899957</v>
      </c>
      <c r="AC95" s="6">
        <f>IFERROR(INDEX(Sales!$D$5:$ABF$18,MATCH(UsagePerHour!$B95,Sales!$C$5:$C$18,0),MATCH(UsagePerHour!AC$4,Sales!$D$3:$ABF$3,0))/AC$2*INDEX(Usage!$D$5:$ABF$11,MATCH(UsagePerHour!$B$84,Usage!$C$5:$C$11,0),MATCH(UsagePerHour!AC$4,Usage!$D$3:$ABF$3,0)),"")</f>
        <v>70.133099372810051</v>
      </c>
      <c r="AD95" s="6">
        <f>IFERROR(INDEX(Sales!$D$5:$ABF$18,MATCH(UsagePerHour!$B95,Sales!$C$5:$C$18,0),MATCH(UsagePerHour!AD$4,Sales!$D$3:$ABF$3,0))/AD$2*INDEX(Usage!$D$5:$ABF$11,MATCH(UsagePerHour!$B$84,Usage!$C$5:$C$11,0),MATCH(UsagePerHour!AD$4,Usage!$D$3:$ABF$3,0)),"")</f>
        <v>352.22440248903973</v>
      </c>
      <c r="AE95" s="6">
        <f>IFERROR(INDEX(Sales!$D$5:$ABF$18,MATCH(UsagePerHour!$B95,Sales!$C$5:$C$18,0),MATCH(UsagePerHour!AE$4,Sales!$D$3:$ABF$3,0))/AE$2*INDEX(Usage!$D$5:$ABF$11,MATCH(UsagePerHour!$B$84,Usage!$C$5:$C$11,0),MATCH(UsagePerHour!AE$4,Usage!$D$3:$ABF$3,0)),"")</f>
        <v>46.702695671057775</v>
      </c>
      <c r="AF95" s="6">
        <f>IFERROR(INDEX(Sales!$D$5:$ABF$18,MATCH(UsagePerHour!$B95,Sales!$C$5:$C$18,0),MATCH(UsagePerHour!AF$4,Sales!$D$3:$ABF$3,0))/AF$2*INDEX(Usage!$D$5:$ABF$11,MATCH(UsagePerHour!$B$84,Usage!$C$5:$C$11,0),MATCH(UsagePerHour!AF$4,Usage!$D$3:$ABF$3,0)),"")</f>
        <v>148.00004858909418</v>
      </c>
      <c r="AG95" s="6">
        <f>IFERROR(INDEX(Sales!$D$5:$ABF$18,MATCH(UsagePerHour!$B95,Sales!$C$5:$C$18,0),MATCH(UsagePerHour!AG$4,Sales!$D$3:$ABF$3,0))/AG$2*INDEX(Usage!$D$5:$ABF$11,MATCH(UsagePerHour!$B$84,Usage!$C$5:$C$11,0),MATCH(UsagePerHour!AG$4,Usage!$D$3:$ABF$3,0)),"")</f>
        <v>29.990898203592817</v>
      </c>
      <c r="AH95" s="6">
        <f>IFERROR(INDEX(Sales!$D$5:$ABF$18,MATCH(UsagePerHour!$B95,Sales!$C$5:$C$18,0),MATCH(UsagePerHour!AH$4,Sales!$D$3:$ABF$3,0))/AH$2*INDEX(Usage!$D$5:$ABF$11,MATCH(UsagePerHour!$B$84,Usage!$C$5:$C$11,0),MATCH(UsagePerHour!AH$4,Usage!$D$3:$ABF$3,0)),"")</f>
        <v>36.403745936241449</v>
      </c>
      <c r="AI95" s="6">
        <f>IFERROR(INDEX(Sales!$D$5:$ABF$18,MATCH(UsagePerHour!$B95,Sales!$C$5:$C$18,0),MATCH(UsagePerHour!AI$4,Sales!$D$3:$ABF$3,0))/AI$2*INDEX(Usage!$D$5:$ABF$11,MATCH(UsagePerHour!$B$84,Usage!$C$5:$C$11,0),MATCH(UsagePerHour!AI$4,Usage!$D$3:$ABF$3,0)),"")</f>
        <v>77.331694543899957</v>
      </c>
      <c r="AJ95" s="6">
        <f>IFERROR(INDEX(Sales!$D$5:$ABF$18,MATCH(UsagePerHour!$B95,Sales!$C$5:$C$18,0),MATCH(UsagePerHour!AJ$4,Sales!$D$3:$ABF$3,0))/AJ$2*INDEX(Usage!$D$5:$ABF$11,MATCH(UsagePerHour!$B$84,Usage!$C$5:$C$11,0),MATCH(UsagePerHour!AJ$4,Usage!$D$3:$ABF$3,0)),"")</f>
        <v>70.133099372810051</v>
      </c>
      <c r="AK95" s="6">
        <f>IFERROR(INDEX(Sales!$D$5:$ABF$18,MATCH(UsagePerHour!$B95,Sales!$C$5:$C$18,0),MATCH(UsagePerHour!AK$4,Sales!$D$3:$ABF$3,0))/AK$2*INDEX(Usage!$D$5:$ABF$11,MATCH(UsagePerHour!$B$84,Usage!$C$5:$C$11,0),MATCH(UsagePerHour!AK$4,Usage!$D$3:$ABF$3,0)),"")</f>
        <v>352.22440248903973</v>
      </c>
      <c r="AL95" s="6">
        <f>IFERROR(INDEX(Sales!$D$5:$ABF$18,MATCH(UsagePerHour!$B95,Sales!$C$5:$C$18,0),MATCH(UsagePerHour!AL$4,Sales!$D$3:$ABF$3,0))/AL$2*INDEX(Usage!$D$5:$ABF$11,MATCH(UsagePerHour!$B$84,Usage!$C$5:$C$11,0),MATCH(UsagePerHour!AL$4,Usage!$D$3:$ABF$3,0)),"")</f>
        <v>46.702695671057775</v>
      </c>
      <c r="AM95" s="6">
        <f>IFERROR(INDEX(Sales!$D$5:$ABF$18,MATCH(UsagePerHour!$B95,Sales!$C$5:$C$18,0),MATCH(UsagePerHour!AM$4,Sales!$D$3:$ABF$3,0))/AM$2*INDEX(Usage!$D$5:$ABF$11,MATCH(UsagePerHour!$B$84,Usage!$C$5:$C$11,0),MATCH(UsagePerHour!AM$4,Usage!$D$3:$ABF$3,0)),"")</f>
        <v>148.00004858909418</v>
      </c>
      <c r="AN95" s="6">
        <f>IFERROR(INDEX(Sales!$D$5:$ABF$18,MATCH(UsagePerHour!$B95,Sales!$C$5:$C$18,0),MATCH(UsagePerHour!AN$4,Sales!$D$3:$ABF$3,0))/AN$2*INDEX(Usage!$D$5:$ABF$11,MATCH(UsagePerHour!$B$84,Usage!$C$5:$C$11,0),MATCH(UsagePerHour!AN$4,Usage!$D$3:$ABF$3,0)),"")</f>
        <v>29.990898203592817</v>
      </c>
      <c r="AO95" s="6">
        <f>IFERROR(INDEX(Sales!$D$5:$ABF$18,MATCH(UsagePerHour!$B95,Sales!$C$5:$C$18,0),MATCH(UsagePerHour!AO$4,Sales!$D$3:$ABF$3,0))/AO$2*INDEX(Usage!$D$5:$ABF$11,MATCH(UsagePerHour!$B$84,Usage!$C$5:$C$11,0),MATCH(UsagePerHour!AO$4,Usage!$D$3:$ABF$3,0)),"")</f>
        <v>36.403745936241449</v>
      </c>
      <c r="AP95" s="6">
        <f>IFERROR(INDEX(Sales!$D$5:$ABF$18,MATCH(UsagePerHour!$B95,Sales!$C$5:$C$18,0),MATCH(UsagePerHour!AP$4,Sales!$D$3:$ABF$3,0))/AP$2*INDEX(Usage!$D$5:$ABF$11,MATCH(UsagePerHour!$B$84,Usage!$C$5:$C$11,0),MATCH(UsagePerHour!AP$4,Usage!$D$3:$ABF$3,0)),"")</f>
        <v>77.331694543899957</v>
      </c>
      <c r="AQ95" s="6">
        <f>IFERROR(INDEX(Sales!$D$5:$ABF$18,MATCH(UsagePerHour!$B95,Sales!$C$5:$C$18,0),MATCH(UsagePerHour!AQ$4,Sales!$D$3:$ABF$3,0))/AQ$2*INDEX(Usage!$D$5:$ABF$11,MATCH(UsagePerHour!$B$84,Usage!$C$5:$C$11,0),MATCH(UsagePerHour!AQ$4,Usage!$D$3:$ABF$3,0)),"")</f>
        <v>70.133099372810051</v>
      </c>
      <c r="AR95" s="6">
        <f>IFERROR(INDEX(Sales!$D$5:$ABF$18,MATCH(UsagePerHour!$B95,Sales!$C$5:$C$18,0),MATCH(UsagePerHour!AR$4,Sales!$D$3:$ABF$3,0))/AR$2*INDEX(Usage!$D$5:$ABF$11,MATCH(UsagePerHour!$B$84,Usage!$C$5:$C$11,0),MATCH(UsagePerHour!AR$4,Usage!$D$3:$ABF$3,0)),"")</f>
        <v>352.22440248903973</v>
      </c>
      <c r="AS95" s="6">
        <f>IFERROR(INDEX(Sales!$D$5:$ABF$18,MATCH(UsagePerHour!$B95,Sales!$C$5:$C$18,0),MATCH(UsagePerHour!AS$4,Sales!$D$3:$ABF$3,0))/AS$2*INDEX(Usage!$D$5:$ABF$11,MATCH(UsagePerHour!$B$84,Usage!$C$5:$C$11,0),MATCH(UsagePerHour!AS$4,Usage!$D$3:$ABF$3,0)),"")</f>
        <v>46.702695671057775</v>
      </c>
      <c r="AT95" s="6">
        <f>IFERROR(INDEX(Sales!$D$5:$ABF$18,MATCH(UsagePerHour!$B95,Sales!$C$5:$C$18,0),MATCH(UsagePerHour!AT$4,Sales!$D$3:$ABF$3,0))/AT$2*INDEX(Usage!$D$5:$ABF$11,MATCH(UsagePerHour!$B$84,Usage!$C$5:$C$11,0),MATCH(UsagePerHour!AT$4,Usage!$D$3:$ABF$3,0)),"")</f>
        <v>148.00004858909418</v>
      </c>
      <c r="AU95" s="6">
        <f>IFERROR(INDEX(Sales!$D$5:$ABF$18,MATCH(UsagePerHour!$B95,Sales!$C$5:$C$18,0),MATCH(UsagePerHour!AU$4,Sales!$D$3:$ABF$3,0))/AU$2*INDEX(Usage!$D$5:$ABF$11,MATCH(UsagePerHour!$B$84,Usage!$C$5:$C$11,0),MATCH(UsagePerHour!AU$4,Usage!$D$3:$ABF$3,0)),"")</f>
        <v>29.990898203592817</v>
      </c>
      <c r="AV95" s="6">
        <f>IFERROR(INDEX(Sales!$D$5:$ABF$18,MATCH(UsagePerHour!$B95,Sales!$C$5:$C$18,0),MATCH(UsagePerHour!AV$4,Sales!$D$3:$ABF$3,0))/AV$2*INDEX(Usage!$D$5:$ABF$11,MATCH(UsagePerHour!$B$84,Usage!$C$5:$C$11,0),MATCH(UsagePerHour!AV$4,Usage!$D$3:$ABF$3,0)),"")</f>
        <v>36.403745936241449</v>
      </c>
      <c r="AW95" s="6">
        <f>IFERROR(INDEX(Sales!$D$5:$ABF$18,MATCH(UsagePerHour!$B95,Sales!$C$5:$C$18,0),MATCH(UsagePerHour!AW$4,Sales!$D$3:$ABF$3,0))/AW$2*INDEX(Usage!$D$5:$ABF$11,MATCH(UsagePerHour!$B$84,Usage!$C$5:$C$11,0),MATCH(UsagePerHour!AW$4,Usage!$D$3:$ABF$3,0)),"")</f>
        <v>77.331694543899957</v>
      </c>
      <c r="AX95" s="6">
        <f>IFERROR(INDEX(Sales!$D$5:$ABF$18,MATCH(UsagePerHour!$B95,Sales!$C$5:$C$18,0),MATCH(UsagePerHour!AX$4,Sales!$D$3:$ABF$3,0))/AX$2*INDEX(Usage!$D$5:$ABF$11,MATCH(UsagePerHour!$B$84,Usage!$C$5:$C$11,0),MATCH(UsagePerHour!AX$4,Usage!$D$3:$ABF$3,0)),"")</f>
        <v>70.133099372810051</v>
      </c>
      <c r="AY95" s="6">
        <f>IFERROR(INDEX(Sales!$D$5:$ABF$18,MATCH(UsagePerHour!$B95,Sales!$C$5:$C$18,0),MATCH(UsagePerHour!AY$4,Sales!$D$3:$ABF$3,0))/AY$2*INDEX(Usage!$D$5:$ABF$11,MATCH(UsagePerHour!$B$84,Usage!$C$5:$C$11,0),MATCH(UsagePerHour!AY$4,Usage!$D$3:$ABF$3,0)),"")</f>
        <v>352.22440248903973</v>
      </c>
      <c r="AZ95" s="6">
        <f>IFERROR(INDEX(Sales!$D$5:$ABF$18,MATCH(UsagePerHour!$B95,Sales!$C$5:$C$18,0),MATCH(UsagePerHour!AZ$4,Sales!$D$3:$ABF$3,0))/AZ$2*INDEX(Usage!$D$5:$ABF$11,MATCH(UsagePerHour!$B$84,Usage!$C$5:$C$11,0),MATCH(UsagePerHour!AZ$4,Usage!$D$3:$ABF$3,0)),"")</f>
        <v>46.702695671057775</v>
      </c>
      <c r="BA95" s="6">
        <f>IFERROR(INDEX(Sales!$D$5:$ABF$18,MATCH(UsagePerHour!$B95,Sales!$C$5:$C$18,0),MATCH(UsagePerHour!BA$4,Sales!$D$3:$ABF$3,0))/BA$2*INDEX(Usage!$D$5:$ABF$11,MATCH(UsagePerHour!$B$84,Usage!$C$5:$C$11,0),MATCH(UsagePerHour!BA$4,Usage!$D$3:$ABF$3,0)),"")</f>
        <v>148.00004858909418</v>
      </c>
      <c r="BB95" s="6">
        <f>IFERROR(INDEX(Sales!$D$5:$ABF$18,MATCH(UsagePerHour!$B95,Sales!$C$5:$C$18,0),MATCH(UsagePerHour!BB$4,Sales!$D$3:$ABF$3,0))/BB$2*INDEX(Usage!$D$5:$ABF$11,MATCH(UsagePerHour!$B$84,Usage!$C$5:$C$11,0),MATCH(UsagePerHour!BB$4,Usage!$D$3:$ABF$3,0)),"")</f>
        <v>29.990898203592817</v>
      </c>
      <c r="BC95" s="6">
        <f>IFERROR(INDEX(Sales!$D$5:$ABF$18,MATCH(UsagePerHour!$B95,Sales!$C$5:$C$18,0),MATCH(UsagePerHour!BC$4,Sales!$D$3:$ABF$3,0))/BC$2*INDEX(Usage!$D$5:$ABF$11,MATCH(UsagePerHour!$B$84,Usage!$C$5:$C$11,0),MATCH(UsagePerHour!BC$4,Usage!$D$3:$ABF$3,0)),"")</f>
        <v>36.403745936241449</v>
      </c>
      <c r="BD95" s="6">
        <f>IFERROR(INDEX(Sales!$D$5:$ABF$18,MATCH(UsagePerHour!$B95,Sales!$C$5:$C$18,0),MATCH(UsagePerHour!BD$4,Sales!$D$3:$ABF$3,0))/BD$2*INDEX(Usage!$D$5:$ABF$11,MATCH(UsagePerHour!$B$84,Usage!$C$5:$C$11,0),MATCH(UsagePerHour!BD$4,Usage!$D$3:$ABF$3,0)),"")</f>
        <v>77.331694543899957</v>
      </c>
      <c r="BE95" s="6">
        <f>IFERROR(INDEX(Sales!$D$5:$ABF$18,MATCH(UsagePerHour!$B95,Sales!$C$5:$C$18,0),MATCH(UsagePerHour!BE$4,Sales!$D$3:$ABF$3,0))/BE$2*INDEX(Usage!$D$5:$ABF$11,MATCH(UsagePerHour!$B$84,Usage!$C$5:$C$11,0),MATCH(UsagePerHour!BE$4,Usage!$D$3:$ABF$3,0)),"")</f>
        <v>70.133099372810051</v>
      </c>
      <c r="BF95" s="6">
        <f>IFERROR(INDEX(Sales!$D$5:$ABF$18,MATCH(UsagePerHour!$B95,Sales!$C$5:$C$18,0),MATCH(UsagePerHour!BF$4,Sales!$D$3:$ABF$3,0))/BF$2*INDEX(Usage!$D$5:$ABF$11,MATCH(UsagePerHour!$B$84,Usage!$C$5:$C$11,0),MATCH(UsagePerHour!BF$4,Usage!$D$3:$ABF$3,0)),"")</f>
        <v>352.22440248903973</v>
      </c>
      <c r="BG95" s="6">
        <f>IFERROR(INDEX(Sales!$D$5:$ABF$18,MATCH(UsagePerHour!$B95,Sales!$C$5:$C$18,0),MATCH(UsagePerHour!BG$4,Sales!$D$3:$ABF$3,0))/BG$2*INDEX(Usage!$D$5:$ABF$11,MATCH(UsagePerHour!$B$84,Usage!$C$5:$C$11,0),MATCH(UsagePerHour!BG$4,Usage!$D$3:$ABF$3,0)),"")</f>
        <v>46.702695671057775</v>
      </c>
      <c r="BH95" s="6">
        <f>IFERROR(INDEX(Sales!$D$5:$ABF$18,MATCH(UsagePerHour!$B95,Sales!$C$5:$C$18,0),MATCH(UsagePerHour!BH$4,Sales!$D$3:$ABF$3,0))/BH$2*INDEX(Usage!$D$5:$ABF$11,MATCH(UsagePerHour!$B$84,Usage!$C$5:$C$11,0),MATCH(UsagePerHour!BH$4,Usage!$D$3:$ABF$3,0)),"")</f>
        <v>148.00004858909418</v>
      </c>
      <c r="BI95" s="6">
        <f>IFERROR(INDEX(Sales!$D$5:$ABF$18,MATCH(UsagePerHour!$B95,Sales!$C$5:$C$18,0),MATCH(UsagePerHour!BI$4,Sales!$D$3:$ABF$3,0))/BI$2*INDEX(Usage!$D$5:$ABF$11,MATCH(UsagePerHour!$B$84,Usage!$C$5:$C$11,0),MATCH(UsagePerHour!BI$4,Usage!$D$3:$ABF$3,0)),"")</f>
        <v>29.990898203592817</v>
      </c>
      <c r="BJ95" s="6">
        <f>IFERROR(INDEX(Sales!$D$5:$ABF$18,MATCH(UsagePerHour!$B95,Sales!$C$5:$C$18,0),MATCH(UsagePerHour!BJ$4,Sales!$D$3:$ABF$3,0))/BJ$2*INDEX(Usage!$D$5:$ABF$11,MATCH(UsagePerHour!$B$84,Usage!$C$5:$C$11,0),MATCH(UsagePerHour!BJ$4,Usage!$D$3:$ABF$3,0)),"")</f>
        <v>36.403745936241449</v>
      </c>
      <c r="BK95" s="6">
        <f>IFERROR(INDEX(Sales!$D$5:$ABF$18,MATCH(UsagePerHour!$B95,Sales!$C$5:$C$18,0),MATCH(UsagePerHour!BK$4,Sales!$D$3:$ABF$3,0))/BK$2*INDEX(Usage!$D$5:$ABF$11,MATCH(UsagePerHour!$B$84,Usage!$C$5:$C$11,0),MATCH(UsagePerHour!BK$4,Usage!$D$3:$ABF$3,0)),"")</f>
        <v>77.331694543899957</v>
      </c>
      <c r="BL95" s="6">
        <f>IFERROR(INDEX(Sales!$D$5:$ABF$18,MATCH(UsagePerHour!$B95,Sales!$C$5:$C$18,0),MATCH(UsagePerHour!BL$4,Sales!$D$3:$ABF$3,0))/BL$2*INDEX(Usage!$D$5:$ABF$11,MATCH(UsagePerHour!$B$84,Usage!$C$5:$C$11,0),MATCH(UsagePerHour!BL$4,Usage!$D$3:$ABF$3,0)),"")</f>
        <v>70.133099372810051</v>
      </c>
      <c r="BM95" s="6">
        <f>IFERROR(INDEX(Sales!$D$5:$ABF$18,MATCH(UsagePerHour!$B95,Sales!$C$5:$C$18,0),MATCH(UsagePerHour!BM$4,Sales!$D$3:$ABF$3,0))/BM$2*INDEX(Usage!$D$5:$ABF$11,MATCH(UsagePerHour!$B$84,Usage!$C$5:$C$11,0),MATCH(UsagePerHour!BM$4,Usage!$D$3:$ABF$3,0)),"")</f>
        <v>352.22440248903973</v>
      </c>
      <c r="BN95" s="6">
        <f>IFERROR(INDEX(Sales!$D$5:$ABF$18,MATCH(UsagePerHour!$B95,Sales!$C$5:$C$18,0),MATCH(UsagePerHour!BN$4,Sales!$D$3:$ABF$3,0))/BN$2*INDEX(Usage!$D$5:$ABF$11,MATCH(UsagePerHour!$B$84,Usage!$C$5:$C$11,0),MATCH(UsagePerHour!BN$4,Usage!$D$3:$ABF$3,0)),"")</f>
        <v>46.702695671057775</v>
      </c>
      <c r="BO95" s="6">
        <f>IFERROR(INDEX(Sales!$D$5:$ABF$18,MATCH(UsagePerHour!$B95,Sales!$C$5:$C$18,0),MATCH(UsagePerHour!BO$4,Sales!$D$3:$ABF$3,0))/BO$2*INDEX(Usage!$D$5:$ABF$11,MATCH(UsagePerHour!$B$84,Usage!$C$5:$C$11,0),MATCH(UsagePerHour!BO$4,Usage!$D$3:$ABF$3,0)),"")</f>
        <v>148.00004858909418</v>
      </c>
      <c r="BP95" s="6">
        <f>IFERROR(INDEX(Sales!$D$5:$ABF$18,MATCH(UsagePerHour!$B95,Sales!$C$5:$C$18,0),MATCH(UsagePerHour!BP$4,Sales!$D$3:$ABF$3,0))/BP$2*INDEX(Usage!$D$5:$ABF$11,MATCH(UsagePerHour!$B$84,Usage!$C$5:$C$11,0),MATCH(UsagePerHour!BP$4,Usage!$D$3:$ABF$3,0)),"")</f>
        <v>29.990898203592817</v>
      </c>
      <c r="BQ95" s="6">
        <f>IFERROR(INDEX(Sales!$D$5:$ABF$18,MATCH(UsagePerHour!$B95,Sales!$C$5:$C$18,0),MATCH(UsagePerHour!BQ$4,Sales!$D$3:$ABF$3,0))/BQ$2*INDEX(Usage!$D$5:$ABF$11,MATCH(UsagePerHour!$B$84,Usage!$C$5:$C$11,0),MATCH(UsagePerHour!BQ$4,Usage!$D$3:$ABF$3,0)),"")</f>
        <v>36.403745936241449</v>
      </c>
      <c r="BR95" s="6">
        <f>IFERROR(INDEX(Sales!$D$5:$ABF$18,MATCH(UsagePerHour!$B95,Sales!$C$5:$C$18,0),MATCH(UsagePerHour!BR$4,Sales!$D$3:$ABF$3,0))/BR$2*INDEX(Usage!$D$5:$ABF$11,MATCH(UsagePerHour!$B$84,Usage!$C$5:$C$11,0),MATCH(UsagePerHour!BR$4,Usage!$D$3:$ABF$3,0)),"")</f>
        <v>77.331694543899957</v>
      </c>
      <c r="BS95" s="6">
        <f>IFERROR(INDEX(Sales!$D$5:$ABF$18,MATCH(UsagePerHour!$B95,Sales!$C$5:$C$18,0),MATCH(UsagePerHour!BS$4,Sales!$D$3:$ABF$3,0))/BS$2*INDEX(Usage!$D$5:$ABF$11,MATCH(UsagePerHour!$B$84,Usage!$C$5:$C$11,0),MATCH(UsagePerHour!BS$4,Usage!$D$3:$ABF$3,0)),"")</f>
        <v>70.133099372810051</v>
      </c>
      <c r="BT95" s="6">
        <f>IFERROR(INDEX(Sales!$D$5:$ABF$18,MATCH(UsagePerHour!$B95,Sales!$C$5:$C$18,0),MATCH(UsagePerHour!BT$4,Sales!$D$3:$ABF$3,0))/BT$2*INDEX(Usage!$D$5:$ABF$11,MATCH(UsagePerHour!$B$84,Usage!$C$5:$C$11,0),MATCH(UsagePerHour!BT$4,Usage!$D$3:$ABF$3,0)),"")</f>
        <v>352.22440248903973</v>
      </c>
      <c r="BU95" s="6">
        <f>IFERROR(INDEX(Sales!$D$5:$ABF$18,MATCH(UsagePerHour!$B95,Sales!$C$5:$C$18,0),MATCH(UsagePerHour!BU$4,Sales!$D$3:$ABF$3,0))/BU$2*INDEX(Usage!$D$5:$ABF$11,MATCH(UsagePerHour!$B$84,Usage!$C$5:$C$11,0),MATCH(UsagePerHour!BU$4,Usage!$D$3:$ABF$3,0)),"")</f>
        <v>46.702695671057775</v>
      </c>
      <c r="BV95" s="6">
        <f>IFERROR(INDEX(Sales!$D$5:$ABF$18,MATCH(UsagePerHour!$B95,Sales!$C$5:$C$18,0),MATCH(UsagePerHour!BV$4,Sales!$D$3:$ABF$3,0))/BV$2*INDEX(Usage!$D$5:$ABF$11,MATCH(UsagePerHour!$B$84,Usage!$C$5:$C$11,0),MATCH(UsagePerHour!BV$4,Usage!$D$3:$ABF$3,0)),"")</f>
        <v>148.00004858909418</v>
      </c>
      <c r="BW95" s="6">
        <f>IFERROR(INDEX(Sales!$D$5:$ABF$18,MATCH(UsagePerHour!$B95,Sales!$C$5:$C$18,0),MATCH(UsagePerHour!BW$4,Sales!$D$3:$ABF$3,0))/BW$2*INDEX(Usage!$D$5:$ABF$11,MATCH(UsagePerHour!$B$84,Usage!$C$5:$C$11,0),MATCH(UsagePerHour!BW$4,Usage!$D$3:$ABF$3,0)),"")</f>
        <v>29.990898203592817</v>
      </c>
      <c r="BX95" s="6">
        <f>IFERROR(INDEX(Sales!$D$5:$ABF$18,MATCH(UsagePerHour!$B95,Sales!$C$5:$C$18,0),MATCH(UsagePerHour!BX$4,Sales!$D$3:$ABF$3,0))/BX$2*INDEX(Usage!$D$5:$ABF$11,MATCH(UsagePerHour!$B$84,Usage!$C$5:$C$11,0),MATCH(UsagePerHour!BX$4,Usage!$D$3:$ABF$3,0)),"")</f>
        <v>36.403745936241449</v>
      </c>
      <c r="BY95" s="6">
        <f>IFERROR(INDEX(Sales!$D$5:$ABF$18,MATCH(UsagePerHour!$B95,Sales!$C$5:$C$18,0),MATCH(UsagePerHour!BY$4,Sales!$D$3:$ABF$3,0))/BY$2*INDEX(Usage!$D$5:$ABF$11,MATCH(UsagePerHour!$B$84,Usage!$C$5:$C$11,0),MATCH(UsagePerHour!BY$4,Usage!$D$3:$ABF$3,0)),"")</f>
        <v>77.331694543899957</v>
      </c>
      <c r="BZ95" s="6">
        <f>IFERROR(INDEX(Sales!$D$5:$ABF$18,MATCH(UsagePerHour!$B95,Sales!$C$5:$C$18,0),MATCH(UsagePerHour!BZ$4,Sales!$D$3:$ABF$3,0))/BZ$2*INDEX(Usage!$D$5:$ABF$11,MATCH(UsagePerHour!$B$84,Usage!$C$5:$C$11,0),MATCH(UsagePerHour!BZ$4,Usage!$D$3:$ABF$3,0)),"")</f>
        <v>70.133099372810051</v>
      </c>
      <c r="CA95" s="6">
        <f>IFERROR(INDEX(Sales!$D$5:$ABF$18,MATCH(UsagePerHour!$B95,Sales!$C$5:$C$18,0),MATCH(UsagePerHour!CA$4,Sales!$D$3:$ABF$3,0))/CA$2*INDEX(Usage!$D$5:$ABF$11,MATCH(UsagePerHour!$B$84,Usage!$C$5:$C$11,0),MATCH(UsagePerHour!CA$4,Usage!$D$3:$ABF$3,0)),"")</f>
        <v>352.22440248903973</v>
      </c>
      <c r="CB95" s="6">
        <f>IFERROR(INDEX(Sales!$D$5:$ABF$18,MATCH(UsagePerHour!$B95,Sales!$C$5:$C$18,0),MATCH(UsagePerHour!CB$4,Sales!$D$3:$ABF$3,0))/CB$2*INDEX(Usage!$D$5:$ABF$11,MATCH(UsagePerHour!$B$84,Usage!$C$5:$C$11,0),MATCH(UsagePerHour!CB$4,Usage!$D$3:$ABF$3,0)),"")</f>
        <v>46.702695671057775</v>
      </c>
      <c r="CC95" s="6">
        <f>IFERROR(INDEX(Sales!$D$5:$ABF$18,MATCH(UsagePerHour!$B95,Sales!$C$5:$C$18,0),MATCH(UsagePerHour!CC$4,Sales!$D$3:$ABF$3,0))/CC$2*INDEX(Usage!$D$5:$ABF$11,MATCH(UsagePerHour!$B$84,Usage!$C$5:$C$11,0),MATCH(UsagePerHour!CC$4,Usage!$D$3:$ABF$3,0)),"")</f>
        <v>148.00004858909418</v>
      </c>
      <c r="CD95" s="6">
        <f>IFERROR(INDEX(Sales!$D$5:$ABF$18,MATCH(UsagePerHour!$B95,Sales!$C$5:$C$18,0),MATCH(UsagePerHour!CD$4,Sales!$D$3:$ABF$3,0))/CD$2*INDEX(Usage!$D$5:$ABF$11,MATCH(UsagePerHour!$B$84,Usage!$C$5:$C$11,0),MATCH(UsagePerHour!CD$4,Usage!$D$3:$ABF$3,0)),"")</f>
        <v>29.990898203592817</v>
      </c>
      <c r="CE95" s="6">
        <f>IFERROR(INDEX(Sales!$D$5:$ABF$18,MATCH(UsagePerHour!$B95,Sales!$C$5:$C$18,0),MATCH(UsagePerHour!CE$4,Sales!$D$3:$ABF$3,0))/CE$2*INDEX(Usage!$D$5:$ABF$11,MATCH(UsagePerHour!$B$84,Usage!$C$5:$C$11,0),MATCH(UsagePerHour!CE$4,Usage!$D$3:$ABF$3,0)),"")</f>
        <v>36.403745936241449</v>
      </c>
      <c r="CF95" s="6">
        <f>IFERROR(INDEX(Sales!$D$5:$ABF$18,MATCH(UsagePerHour!$B95,Sales!$C$5:$C$18,0),MATCH(UsagePerHour!CF$4,Sales!$D$3:$ABF$3,0))/CF$2*INDEX(Usage!$D$5:$ABF$11,MATCH(UsagePerHour!$B$84,Usage!$C$5:$C$11,0),MATCH(UsagePerHour!CF$4,Usage!$D$3:$ABF$3,0)),"")</f>
        <v>77.331694543899957</v>
      </c>
      <c r="CG95" s="6">
        <f>IFERROR(INDEX(Sales!$D$5:$ABF$18,MATCH(UsagePerHour!$B95,Sales!$C$5:$C$18,0),MATCH(UsagePerHour!CG$4,Sales!$D$3:$ABF$3,0))/CG$2*INDEX(Usage!$D$5:$ABF$11,MATCH(UsagePerHour!$B$84,Usage!$C$5:$C$11,0),MATCH(UsagePerHour!CG$4,Usage!$D$3:$ABF$3,0)),"")</f>
        <v>70.133099372810051</v>
      </c>
      <c r="CH95" s="6">
        <f>IFERROR(INDEX(Sales!$D$5:$ABF$18,MATCH(UsagePerHour!$B95,Sales!$C$5:$C$18,0),MATCH(UsagePerHour!CH$4,Sales!$D$3:$ABF$3,0))/CH$2*INDEX(Usage!$D$5:$ABF$11,MATCH(UsagePerHour!$B$84,Usage!$C$5:$C$11,0),MATCH(UsagePerHour!CH$4,Usage!$D$3:$ABF$3,0)),"")</f>
        <v>352.22440248903973</v>
      </c>
      <c r="CI95" s="6">
        <f>IFERROR(INDEX(Sales!$D$5:$ABF$18,MATCH(UsagePerHour!$B95,Sales!$C$5:$C$18,0),MATCH(UsagePerHour!CI$4,Sales!$D$3:$ABF$3,0))/CI$2*INDEX(Usage!$D$5:$ABF$11,MATCH(UsagePerHour!$B$84,Usage!$C$5:$C$11,0),MATCH(UsagePerHour!CI$4,Usage!$D$3:$ABF$3,0)),"")</f>
        <v>46.702695671057775</v>
      </c>
      <c r="CJ95" s="6">
        <f>IFERROR(INDEX(Sales!$D$5:$ABF$18,MATCH(UsagePerHour!$B95,Sales!$C$5:$C$18,0),MATCH(UsagePerHour!CJ$4,Sales!$D$3:$ABF$3,0))/CJ$2*INDEX(Usage!$D$5:$ABF$11,MATCH(UsagePerHour!$B$84,Usage!$C$5:$C$11,0),MATCH(UsagePerHour!CJ$4,Usage!$D$3:$ABF$3,0)),"")</f>
        <v>148.00004858909418</v>
      </c>
      <c r="CK95" s="6">
        <f>IFERROR(INDEX(Sales!$D$5:$ABF$18,MATCH(UsagePerHour!$B95,Sales!$C$5:$C$18,0),MATCH(UsagePerHour!CK$4,Sales!$D$3:$ABF$3,0))/CK$2*INDEX(Usage!$D$5:$ABF$11,MATCH(UsagePerHour!$B$84,Usage!$C$5:$C$11,0),MATCH(UsagePerHour!CK$4,Usage!$D$3:$ABF$3,0)),"")</f>
        <v>29.990898203592817</v>
      </c>
      <c r="CL95" s="6">
        <f>IFERROR(INDEX(Sales!$D$5:$ABF$18,MATCH(UsagePerHour!$B95,Sales!$C$5:$C$18,0),MATCH(UsagePerHour!CL$4,Sales!$D$3:$ABF$3,0))/CL$2*INDEX(Usage!$D$5:$ABF$11,MATCH(UsagePerHour!$B$84,Usage!$C$5:$C$11,0),MATCH(UsagePerHour!CL$4,Usage!$D$3:$ABF$3,0)),"")</f>
        <v>36.403745936241449</v>
      </c>
      <c r="CM95" s="6">
        <f>IFERROR(INDEX(Sales!$D$5:$ABF$18,MATCH(UsagePerHour!$B95,Sales!$C$5:$C$18,0),MATCH(UsagePerHour!CM$4,Sales!$D$3:$ABF$3,0))/CM$2*INDEX(Usage!$D$5:$ABF$11,MATCH(UsagePerHour!$B$84,Usage!$C$5:$C$11,0),MATCH(UsagePerHour!CM$4,Usage!$D$3:$ABF$3,0)),"")</f>
        <v>77.331694543899957</v>
      </c>
      <c r="CN95" s="6">
        <f>IFERROR(INDEX(Sales!$D$5:$ABF$18,MATCH(UsagePerHour!$B95,Sales!$C$5:$C$18,0),MATCH(UsagePerHour!CN$4,Sales!$D$3:$ABF$3,0))/CN$2*INDEX(Usage!$D$5:$ABF$11,MATCH(UsagePerHour!$B$84,Usage!$C$5:$C$11,0),MATCH(UsagePerHour!CN$4,Usage!$D$3:$ABF$3,0)),"")</f>
        <v>70.133099372810051</v>
      </c>
      <c r="CO95" s="6">
        <f>IFERROR(INDEX(Sales!$D$5:$ABF$18,MATCH(UsagePerHour!$B95,Sales!$C$5:$C$18,0),MATCH(UsagePerHour!CO$4,Sales!$D$3:$ABF$3,0))/CO$2*INDEX(Usage!$D$5:$ABF$11,MATCH(UsagePerHour!$B$84,Usage!$C$5:$C$11,0),MATCH(UsagePerHour!CO$4,Usage!$D$3:$ABF$3,0)),"")</f>
        <v>352.22440248903973</v>
      </c>
      <c r="CP95" s="6">
        <f>IFERROR(INDEX(Sales!$D$5:$ABF$18,MATCH(UsagePerHour!$B95,Sales!$C$5:$C$18,0),MATCH(UsagePerHour!CP$4,Sales!$D$3:$ABF$3,0))/CP$2*INDEX(Usage!$D$5:$ABF$11,MATCH(UsagePerHour!$B$84,Usage!$C$5:$C$11,0),MATCH(UsagePerHour!CP$4,Usage!$D$3:$ABF$3,0)),"")</f>
        <v>46.702695671057775</v>
      </c>
      <c r="CQ95" s="6">
        <f>IFERROR(INDEX(Sales!$D$5:$ABF$18,MATCH(UsagePerHour!$B95,Sales!$C$5:$C$18,0),MATCH(UsagePerHour!CQ$4,Sales!$D$3:$ABF$3,0))/CQ$2*INDEX(Usage!$D$5:$ABF$11,MATCH(UsagePerHour!$B$84,Usage!$C$5:$C$11,0),MATCH(UsagePerHour!CQ$4,Usage!$D$3:$ABF$3,0)),"")</f>
        <v>148.00004858909418</v>
      </c>
      <c r="CR95" s="6">
        <f>IFERROR(INDEX(Sales!$D$5:$ABF$18,MATCH(UsagePerHour!$B95,Sales!$C$5:$C$18,0),MATCH(UsagePerHour!CR$4,Sales!$D$3:$ABF$3,0))/CR$2*INDEX(Usage!$D$5:$ABF$11,MATCH(UsagePerHour!$B$84,Usage!$C$5:$C$11,0),MATCH(UsagePerHour!CR$4,Usage!$D$3:$ABF$3,0)),"")</f>
        <v>29.990898203592817</v>
      </c>
      <c r="CS95" s="6">
        <f>IFERROR(INDEX(Sales!$D$5:$ABF$18,MATCH(UsagePerHour!$B95,Sales!$C$5:$C$18,0),MATCH(UsagePerHour!CS$4,Sales!$D$3:$ABF$3,0))/CS$2*INDEX(Usage!$D$5:$ABF$11,MATCH(UsagePerHour!$B$84,Usage!$C$5:$C$11,0),MATCH(UsagePerHour!CS$4,Usage!$D$3:$ABF$3,0)),"")</f>
        <v>36.403745936241449</v>
      </c>
      <c r="CT95" s="6">
        <f>IFERROR(INDEX(Sales!$D$5:$ABF$18,MATCH(UsagePerHour!$B95,Sales!$C$5:$C$18,0),MATCH(UsagePerHour!CT$4,Sales!$D$3:$ABF$3,0))/CT$2*INDEX(Usage!$D$5:$ABF$11,MATCH(UsagePerHour!$B$84,Usage!$C$5:$C$11,0),MATCH(UsagePerHour!CT$4,Usage!$D$3:$ABF$3,0)),"")</f>
        <v>77.331694543899957</v>
      </c>
      <c r="CU95" s="6">
        <f>IFERROR(INDEX(Sales!$D$5:$ABF$18,MATCH(UsagePerHour!$B95,Sales!$C$5:$C$18,0),MATCH(UsagePerHour!CU$4,Sales!$D$3:$ABF$3,0))/CU$2*INDEX(Usage!$D$5:$ABF$11,MATCH(UsagePerHour!$B$84,Usage!$C$5:$C$11,0),MATCH(UsagePerHour!CU$4,Usage!$D$3:$ABF$3,0)),"")</f>
        <v>70.133099372810051</v>
      </c>
      <c r="CV95" s="6">
        <f>IFERROR(INDEX(Sales!$D$5:$ABF$18,MATCH(UsagePerHour!$B95,Sales!$C$5:$C$18,0),MATCH(UsagePerHour!CV$4,Sales!$D$3:$ABF$3,0))/CV$2*INDEX(Usage!$D$5:$ABF$11,MATCH(UsagePerHour!$B$84,Usage!$C$5:$C$11,0),MATCH(UsagePerHour!CV$4,Usage!$D$3:$ABF$3,0)),"")</f>
        <v>352.22440248903973</v>
      </c>
      <c r="CW95" s="6">
        <f>IFERROR(INDEX(Sales!$D$5:$ABF$18,MATCH(UsagePerHour!$B95,Sales!$C$5:$C$18,0),MATCH(UsagePerHour!CW$4,Sales!$D$3:$ABF$3,0))/CW$2*INDEX(Usage!$D$5:$ABF$11,MATCH(UsagePerHour!$B$84,Usage!$C$5:$C$11,0),MATCH(UsagePerHour!CW$4,Usage!$D$3:$ABF$3,0)),"")</f>
        <v>46.702695671057775</v>
      </c>
      <c r="CX95" s="6">
        <f>IFERROR(INDEX(Sales!$D$5:$ABF$18,MATCH(UsagePerHour!$B95,Sales!$C$5:$C$18,0),MATCH(UsagePerHour!CX$4,Sales!$D$3:$ABF$3,0))/CX$2*INDEX(Usage!$D$5:$ABF$11,MATCH(UsagePerHour!$B$84,Usage!$C$5:$C$11,0),MATCH(UsagePerHour!CX$4,Usage!$D$3:$ABF$3,0)),"")</f>
        <v>148.00004858909418</v>
      </c>
      <c r="CY95" s="6">
        <f>IFERROR(INDEX(Sales!$D$5:$ABF$18,MATCH(UsagePerHour!$B95,Sales!$C$5:$C$18,0),MATCH(UsagePerHour!CY$4,Sales!$D$3:$ABF$3,0))/CY$2*INDEX(Usage!$D$5:$ABF$11,MATCH(UsagePerHour!$B$84,Usage!$C$5:$C$11,0),MATCH(UsagePerHour!CY$4,Usage!$D$3:$ABF$3,0)),"")</f>
        <v>29.990898203592817</v>
      </c>
      <c r="CZ95" s="6">
        <f>IFERROR(INDEX(Sales!$D$5:$ABF$18,MATCH(UsagePerHour!$B95,Sales!$C$5:$C$18,0),MATCH(UsagePerHour!CZ$4,Sales!$D$3:$ABF$3,0))/CZ$2*INDEX(Usage!$D$5:$ABF$11,MATCH(UsagePerHour!$B$84,Usage!$C$5:$C$11,0),MATCH(UsagePerHour!CZ$4,Usage!$D$3:$ABF$3,0)),"")</f>
        <v>36.403745936241449</v>
      </c>
      <c r="DA95" s="6">
        <f>IFERROR(INDEX(Sales!$D$5:$ABF$18,MATCH(UsagePerHour!$B95,Sales!$C$5:$C$18,0),MATCH(UsagePerHour!DA$4,Sales!$D$3:$ABF$3,0))/DA$2*INDEX(Usage!$D$5:$ABF$11,MATCH(UsagePerHour!$B$84,Usage!$C$5:$C$11,0),MATCH(UsagePerHour!DA$4,Usage!$D$3:$ABF$3,0)),"")</f>
        <v>39.900934131736527</v>
      </c>
      <c r="DB95" s="6">
        <f>IFERROR(INDEX(Sales!$D$5:$ABF$18,MATCH(UsagePerHour!$B95,Sales!$C$5:$C$18,0),MATCH(UsagePerHour!DB$4,Sales!$D$3:$ABF$3,0))/DB$2*INDEX(Usage!$D$5:$ABF$11,MATCH(UsagePerHour!$B$84,Usage!$C$5:$C$11,0),MATCH(UsagePerHour!DB$4,Usage!$D$3:$ABF$3,0)),"")</f>
        <v>82.280329469125348</v>
      </c>
      <c r="DC95" s="6">
        <f>IFERROR(INDEX(Sales!$D$5:$ABF$18,MATCH(UsagePerHour!$B95,Sales!$C$5:$C$18,0),MATCH(UsagePerHour!DC$4,Sales!$D$3:$ABF$3,0))/DC$2*INDEX(Usage!$D$5:$ABF$11,MATCH(UsagePerHour!$B$84,Usage!$C$5:$C$11,0),MATCH(UsagePerHour!DC$4,Usage!$D$3:$ABF$3,0)),"")</f>
        <v>171.26462716305048</v>
      </c>
      <c r="DD95" s="6">
        <f>IFERROR(INDEX(Sales!$D$5:$ABF$18,MATCH(UsagePerHour!$B95,Sales!$C$5:$C$18,0),MATCH(UsagePerHour!DD$4,Sales!$D$3:$ABF$3,0))/DD$2*INDEX(Usage!$D$5:$ABF$11,MATCH(UsagePerHour!$B$84,Usage!$C$5:$C$11,0),MATCH(UsagePerHour!DD$4,Usage!$D$3:$ABF$3,0)),"")</f>
        <v>68.663676058280089</v>
      </c>
      <c r="DE95" s="6">
        <f>IFERROR(INDEX(Sales!$D$5:$ABF$18,MATCH(UsagePerHour!$B95,Sales!$C$5:$C$18,0),MATCH(UsagePerHour!DE$4,Sales!$D$3:$ABF$3,0))/DE$2*INDEX(Usage!$D$5:$ABF$11,MATCH(UsagePerHour!$B$84,Usage!$C$5:$C$11,0),MATCH(UsagePerHour!DE$4,Usage!$D$3:$ABF$3,0)),"")</f>
        <v>22.555909801946076</v>
      </c>
      <c r="DF95" s="6">
        <f>IFERROR(INDEX(Sales!$D$5:$ABF$18,MATCH(UsagePerHour!$B95,Sales!$C$5:$C$18,0),MATCH(UsagePerHour!DF$4,Sales!$D$3:$ABF$3,0))/DF$2*INDEX(Usage!$D$5:$ABF$11,MATCH(UsagePerHour!$B$84,Usage!$C$5:$C$11,0),MATCH(UsagePerHour!DF$4,Usage!$D$3:$ABF$3,0)),"")</f>
        <v>77.622232198265053</v>
      </c>
      <c r="DG95" s="6">
        <f>IFERROR(INDEX(Sales!$D$5:$ABF$18,MATCH(UsagePerHour!$B95,Sales!$C$5:$C$18,0),MATCH(UsagePerHour!DG$4,Sales!$D$3:$ABF$3,0))/DG$2*INDEX(Usage!$D$5:$ABF$11,MATCH(UsagePerHour!$B$84,Usage!$C$5:$C$11,0),MATCH(UsagePerHour!DG$4,Usage!$D$3:$ABF$3,0)),"")</f>
        <v>15.974955177571136</v>
      </c>
      <c r="DH95" s="6">
        <f>IFERROR(INDEX(Sales!$D$5:$ABF$18,MATCH(UsagePerHour!$B95,Sales!$C$5:$C$18,0),MATCH(UsagePerHour!DH$4,Sales!$D$3:$ABF$3,0))/DH$2*INDEX(Usage!$D$5:$ABF$11,MATCH(UsagePerHour!$B$84,Usage!$C$5:$C$11,0),MATCH(UsagePerHour!DH$4,Usage!$D$3:$ABF$3,0)),"")</f>
        <v>32.062546454064815</v>
      </c>
      <c r="DI95" s="6">
        <f>IFERROR(INDEX(Sales!$D$5:$ABF$18,MATCH(UsagePerHour!$B95,Sales!$C$5:$C$18,0),MATCH(UsagePerHour!DI$4,Sales!$D$3:$ABF$3,0))/DI$2*INDEX(Usage!$D$5:$ABF$11,MATCH(UsagePerHour!$B$84,Usage!$C$5:$C$11,0),MATCH(UsagePerHour!DI$4,Usage!$D$3:$ABF$3,0)),"")</f>
        <v>34.503005082177573</v>
      </c>
      <c r="DJ95" s="6">
        <f>IFERROR(INDEX(Sales!$D$5:$ABF$18,MATCH(UsagePerHour!$B95,Sales!$C$5:$C$18,0),MATCH(UsagePerHour!DJ$4,Sales!$D$3:$ABF$3,0))/DJ$2*INDEX(Usage!$D$5:$ABF$11,MATCH(UsagePerHour!$B$84,Usage!$C$5:$C$11,0),MATCH(UsagePerHour!DJ$4,Usage!$D$3:$ABF$3,0)),"")</f>
        <v>318.46933013871268</v>
      </c>
      <c r="DK95" s="6">
        <f>IFERROR(INDEX(Sales!$D$5:$ABF$18,MATCH(UsagePerHour!$B95,Sales!$C$5:$C$18,0),MATCH(UsagePerHour!DK$4,Sales!$D$3:$ABF$3,0))/DK$2*INDEX(Usage!$D$5:$ABF$11,MATCH(UsagePerHour!$B$84,Usage!$C$5:$C$11,0),MATCH(UsagePerHour!DK$4,Usage!$D$3:$ABF$3,0)),"")</f>
        <v>73.60083043778242</v>
      </c>
      <c r="DL95" s="6">
        <f>IFERROR(INDEX(Sales!$D$5:$ABF$18,MATCH(UsagePerHour!$B95,Sales!$C$5:$C$18,0),MATCH(UsagePerHour!DL$4,Sales!$D$3:$ABF$3,0))/DL$2*INDEX(Usage!$D$5:$ABF$11,MATCH(UsagePerHour!$B$84,Usage!$C$5:$C$11,0),MATCH(UsagePerHour!DL$4,Usage!$D$3:$ABF$3,0)),"")</f>
        <v>66.989154103008403</v>
      </c>
      <c r="DM95" s="6">
        <f>IFERROR(INDEX(Sales!$D$5:$ABF$18,MATCH(UsagePerHour!$B95,Sales!$C$5:$C$18,0),MATCH(UsagePerHour!DM$4,Sales!$D$3:$ABF$3,0))/DM$2*INDEX(Usage!$D$5:$ABF$11,MATCH(UsagePerHour!$B$84,Usage!$C$5:$C$11,0),MATCH(UsagePerHour!DM$4,Usage!$D$3:$ABF$3,0)),"")</f>
        <v>58.326940639269402</v>
      </c>
      <c r="DN95" s="6">
        <f>IFERROR(INDEX(Sales!$D$5:$ABF$18,MATCH(UsagePerHour!$B95,Sales!$C$5:$C$18,0),MATCH(UsagePerHour!DN$4,Sales!$D$3:$ABF$3,0))/DN$2*INDEX(Usage!$D$5:$ABF$11,MATCH(UsagePerHour!$B$84,Usage!$C$5:$C$11,0),MATCH(UsagePerHour!DN$4,Usage!$D$3:$ABF$3,0)),"")</f>
        <v>23.11130638093616</v>
      </c>
      <c r="DO95" s="6">
        <f>IFERROR(INDEX(Sales!$D$5:$ABF$18,MATCH(UsagePerHour!$B95,Sales!$C$5:$C$18,0),MATCH(UsagePerHour!DO$4,Sales!$D$3:$ABF$3,0))/DO$2*INDEX(Usage!$D$5:$ABF$11,MATCH(UsagePerHour!$B$84,Usage!$C$5:$C$11,0),MATCH(UsagePerHour!DO$4,Usage!$D$3:$ABF$3,0)),"")</f>
        <v>31.268429050663759</v>
      </c>
      <c r="DP95" s="6">
        <f>IFERROR(INDEX(Sales!$D$5:$ABF$18,MATCH(UsagePerHour!$B95,Sales!$C$5:$C$18,0),MATCH(UsagePerHour!DP$4,Sales!$D$3:$ABF$3,0))/DP$2*INDEX(Usage!$D$5:$ABF$11,MATCH(UsagePerHour!$B$84,Usage!$C$5:$C$11,0),MATCH(UsagePerHour!DP$4,Usage!$D$3:$ABF$3,0)),"")</f>
        <v>33.567022796242533</v>
      </c>
      <c r="DQ95" s="6">
        <f>IFERROR(INDEX(Sales!$D$5:$ABF$18,MATCH(UsagePerHour!$B95,Sales!$C$5:$C$18,0),MATCH(UsagePerHour!DQ$4,Sales!$D$3:$ABF$3,0))/DQ$2*INDEX(Usage!$D$5:$ABF$11,MATCH(UsagePerHour!$B$84,Usage!$C$5:$C$11,0),MATCH(UsagePerHour!DQ$4,Usage!$D$3:$ABF$3,0)),"")</f>
        <v>340.92129290114696</v>
      </c>
      <c r="DR95" s="6">
        <f>IFERROR(INDEX(Sales!$D$5:$ABF$18,MATCH(UsagePerHour!$B95,Sales!$C$5:$C$18,0),MATCH(UsagePerHour!DR$4,Sales!$D$3:$ABF$3,0))/DR$2*INDEX(Usage!$D$5:$ABF$11,MATCH(UsagePerHour!$B$84,Usage!$C$5:$C$11,0),MATCH(UsagePerHour!DR$4,Usage!$D$3:$ABF$3,0)),"")</f>
        <v>59.958966371164507</v>
      </c>
      <c r="DS95" s="6">
        <f>IFERROR(INDEX(Sales!$D$5:$ABF$18,MATCH(UsagePerHour!$B95,Sales!$C$5:$C$18,0),MATCH(UsagePerHour!DS$4,Sales!$D$3:$ABF$3,0))/DS$2*INDEX(Usage!$D$5:$ABF$11,MATCH(UsagePerHour!$B$84,Usage!$C$5:$C$11,0),MATCH(UsagePerHour!DS$4,Usage!$D$3:$ABF$3,0)),"")</f>
        <v>60.265798557149637</v>
      </c>
      <c r="DT95" s="6">
        <f>IFERROR(INDEX(Sales!$D$5:$ABF$18,MATCH(UsagePerHour!$B95,Sales!$C$5:$C$18,0),MATCH(UsagePerHour!DT$4,Sales!$D$3:$ABF$3,0))/DT$2*INDEX(Usage!$D$5:$ABF$11,MATCH(UsagePerHour!$B$84,Usage!$C$5:$C$11,0),MATCH(UsagePerHour!DT$4,Usage!$D$3:$ABF$3,0)),"")</f>
        <v>23.000933202357562</v>
      </c>
      <c r="DU95" s="6">
        <f>IFERROR(INDEX(Sales!$D$5:$ABF$18,MATCH(UsagePerHour!$B95,Sales!$C$5:$C$18,0),MATCH(UsagePerHour!DU$4,Sales!$D$3:$ABF$3,0))/DU$2*INDEX(Usage!$D$5:$ABF$11,MATCH(UsagePerHour!$B$84,Usage!$C$5:$C$11,0),MATCH(UsagePerHour!DU$4,Usage!$D$3:$ABF$3,0)),"")</f>
        <v>18.511717927303099</v>
      </c>
      <c r="DV95" s="6">
        <f>IFERROR(INDEX(Sales!$D$5:$ABF$18,MATCH(UsagePerHour!$B95,Sales!$C$5:$C$18,0),MATCH(UsagePerHour!DV$4,Sales!$D$3:$ABF$3,0))/DV$2*INDEX(Usage!$D$5:$ABF$11,MATCH(UsagePerHour!$B$84,Usage!$C$5:$C$11,0),MATCH(UsagePerHour!DV$4,Usage!$D$3:$ABF$3,0)),"")</f>
        <v>43.075822222222222</v>
      </c>
      <c r="DW95" s="6">
        <f>IFERROR(INDEX(Sales!$D$5:$ABF$18,MATCH(UsagePerHour!$B95,Sales!$C$5:$C$18,0),MATCH(UsagePerHour!DW$4,Sales!$D$3:$ABF$3,0))/DW$2*INDEX(Usage!$D$5:$ABF$11,MATCH(UsagePerHour!$B$84,Usage!$C$5:$C$11,0),MATCH(UsagePerHour!DW$4,Usage!$D$3:$ABF$3,0)),"")</f>
        <v>17.555487443984106</v>
      </c>
      <c r="DX95" s="6">
        <f>IFERROR(INDEX(Sales!$D$5:$ABF$18,MATCH(UsagePerHour!$B95,Sales!$C$5:$C$18,0),MATCH(UsagePerHour!DX$4,Sales!$D$3:$ABF$3,0))/DX$2*INDEX(Usage!$D$5:$ABF$11,MATCH(UsagePerHour!$B$84,Usage!$C$5:$C$11,0),MATCH(UsagePerHour!DX$4,Usage!$D$3:$ABF$3,0)),"")</f>
        <v>227.92820447204127</v>
      </c>
      <c r="DY95" s="6">
        <f>IFERROR(INDEX(Sales!$D$5:$ABF$18,MATCH(UsagePerHour!$B95,Sales!$C$5:$C$18,0),MATCH(UsagePerHour!DY$4,Sales!$D$3:$ABF$3,0))/DY$2*INDEX(Usage!$D$5:$ABF$11,MATCH(UsagePerHour!$B$84,Usage!$C$5:$C$11,0),MATCH(UsagePerHour!DY$4,Usage!$D$3:$ABF$3,0)),"")</f>
        <v>63.555645512478456</v>
      </c>
      <c r="DZ95" s="6">
        <f>IFERROR(INDEX(Sales!$D$5:$ABF$18,MATCH(UsagePerHour!$B95,Sales!$C$5:$C$18,0),MATCH(UsagePerHour!DZ$4,Sales!$D$3:$ABF$3,0))/DZ$2*INDEX(Usage!$D$5:$ABF$11,MATCH(UsagePerHour!$B$84,Usage!$C$5:$C$11,0),MATCH(UsagePerHour!DZ$4,Usage!$D$3:$ABF$3,0)),"")</f>
        <v>86.007438830023489</v>
      </c>
      <c r="EA95" s="6">
        <f>IFERROR(INDEX(Sales!$D$5:$ABF$18,MATCH(UsagePerHour!$B95,Sales!$C$5:$C$18,0),MATCH(UsagePerHour!EA$4,Sales!$D$3:$ABF$3,0))/EA$2*INDEX(Usage!$D$5:$ABF$11,MATCH(UsagePerHour!$B$84,Usage!$C$5:$C$11,0),MATCH(UsagePerHour!EA$4,Usage!$D$3:$ABF$3,0)),"")</f>
        <v>86.197797907923814</v>
      </c>
      <c r="EB95" s="6">
        <f>IFERROR(INDEX(Sales!$D$5:$ABF$18,MATCH(UsagePerHour!$B95,Sales!$C$5:$C$18,0),MATCH(UsagePerHour!EB$4,Sales!$D$3:$ABF$3,0))/EB$2*INDEX(Usage!$D$5:$ABF$11,MATCH(UsagePerHour!$B$84,Usage!$C$5:$C$11,0),MATCH(UsagePerHour!EB$4,Usage!$D$3:$ABF$3,0)),"")</f>
        <v>63.224803121674348</v>
      </c>
      <c r="EC95" s="6">
        <f>IFERROR(INDEX(Sales!$D$5:$ABF$18,MATCH(UsagePerHour!$B95,Sales!$C$5:$C$18,0),MATCH(UsagePerHour!EC$4,Sales!$D$3:$ABF$3,0))/EC$2*INDEX(Usage!$D$5:$ABF$11,MATCH(UsagePerHour!$B$84,Usage!$C$5:$C$11,0),MATCH(UsagePerHour!EC$4,Usage!$D$3:$ABF$3,0)),"")</f>
        <v>34.744886058091865</v>
      </c>
      <c r="ED95" s="6">
        <f>IFERROR(INDEX(Sales!$D$5:$ABF$18,MATCH(UsagePerHour!$B95,Sales!$C$5:$C$18,0),MATCH(UsagePerHour!ED$4,Sales!$D$3:$ABF$3,0))/ED$2*INDEX(Usage!$D$5:$ABF$11,MATCH(UsagePerHour!$B$84,Usage!$C$5:$C$11,0),MATCH(UsagePerHour!ED$4,Usage!$D$3:$ABF$3,0)),"")</f>
        <v>62.240739932812701</v>
      </c>
      <c r="EE95" s="6">
        <f>IFERROR(INDEX(Sales!$D$5:$ABF$18,MATCH(UsagePerHour!$B95,Sales!$C$5:$C$18,0),MATCH(UsagePerHour!EE$4,Sales!$D$3:$ABF$3,0))/EE$2*INDEX(Usage!$D$5:$ABF$11,MATCH(UsagePerHour!$B$84,Usage!$C$5:$C$11,0),MATCH(UsagePerHour!EE$4,Usage!$D$3:$ABF$3,0)),"")</f>
        <v>266.64385929667026</v>
      </c>
      <c r="EF95" s="6">
        <f>IFERROR(INDEX(Sales!$D$5:$ABF$18,MATCH(UsagePerHour!$B95,Sales!$C$5:$C$18,0),MATCH(UsagePerHour!EF$4,Sales!$D$3:$ABF$3,0))/EF$2*INDEX(Usage!$D$5:$ABF$11,MATCH(UsagePerHour!$B$84,Usage!$C$5:$C$11,0),MATCH(UsagePerHour!EF$4,Usage!$D$3:$ABF$3,0)),"")</f>
        <v>96.783038818076477</v>
      </c>
      <c r="EG95" s="6">
        <f>IFERROR(INDEX(Sales!$D$5:$ABF$18,MATCH(UsagePerHour!$B95,Sales!$C$5:$C$18,0),MATCH(UsagePerHour!EG$4,Sales!$D$3:$ABF$3,0))/EG$2*INDEX(Usage!$D$5:$ABF$11,MATCH(UsagePerHour!$B$84,Usage!$C$5:$C$11,0),MATCH(UsagePerHour!EG$4,Usage!$D$3:$ABF$3,0)),"")</f>
        <v>54.998684524623556</v>
      </c>
      <c r="EH95" s="6">
        <f>IFERROR(INDEX(Sales!$D$5:$ABF$18,MATCH(UsagePerHour!$B95,Sales!$C$5:$C$18,0),MATCH(UsagePerHour!EH$4,Sales!$D$3:$ABF$3,0))/EH$2*INDEX(Usage!$D$5:$ABF$11,MATCH(UsagePerHour!$B$84,Usage!$C$5:$C$11,0),MATCH(UsagePerHour!EH$4,Usage!$D$3:$ABF$3,0)),"")</f>
        <v>63.545262726620919</v>
      </c>
      <c r="EI95" s="6">
        <f>IFERROR(INDEX(Sales!$D$5:$ABF$18,MATCH(UsagePerHour!$B95,Sales!$C$5:$C$18,0),MATCH(UsagePerHour!EI$4,Sales!$D$3:$ABF$3,0))/EI$2*INDEX(Usage!$D$5:$ABF$11,MATCH(UsagePerHour!$B$84,Usage!$C$5:$C$11,0),MATCH(UsagePerHour!EI$4,Usage!$D$3:$ABF$3,0)),"")</f>
        <v>35.509299579304745</v>
      </c>
      <c r="EJ95" s="6">
        <f>IFERROR(INDEX(Sales!$D$5:$ABF$18,MATCH(UsagePerHour!$B95,Sales!$C$5:$C$18,0),MATCH(UsagePerHour!EJ$4,Sales!$D$3:$ABF$3,0))/EJ$2*INDEX(Usage!$D$5:$ABF$11,MATCH(UsagePerHour!$B$84,Usage!$C$5:$C$11,0),MATCH(UsagePerHour!EJ$4,Usage!$D$3:$ABF$3,0)),"")</f>
        <v>60.643969094619067</v>
      </c>
      <c r="EK95" s="6">
        <f>IFERROR(INDEX(Sales!$D$5:$ABF$18,MATCH(UsagePerHour!$B95,Sales!$C$5:$C$18,0),MATCH(UsagePerHour!EK$4,Sales!$D$3:$ABF$3,0))/EK$2*INDEX(Usage!$D$5:$ABF$11,MATCH(UsagePerHour!$B$84,Usage!$C$5:$C$11,0),MATCH(UsagePerHour!EK$4,Usage!$D$3:$ABF$3,0)),"")</f>
        <v>74.766497077186898</v>
      </c>
      <c r="EL95" s="6">
        <f>IFERROR(INDEX(Sales!$D$5:$ABF$18,MATCH(UsagePerHour!$B95,Sales!$C$5:$C$18,0),MATCH(UsagePerHour!EL$4,Sales!$D$3:$ABF$3,0))/EL$2*INDEX(Usage!$D$5:$ABF$11,MATCH(UsagePerHour!$B$84,Usage!$C$5:$C$11,0),MATCH(UsagePerHour!EL$4,Usage!$D$3:$ABF$3,0)),"")</f>
        <v>221.80918640816731</v>
      </c>
      <c r="EM95" s="6">
        <f>IFERROR(INDEX(Sales!$D$5:$ABF$18,MATCH(UsagePerHour!$B95,Sales!$C$5:$C$18,0),MATCH(UsagePerHour!EM$4,Sales!$D$3:$ABF$3,0))/EM$2*INDEX(Usage!$D$5:$ABF$11,MATCH(UsagePerHour!$B$84,Usage!$C$5:$C$11,0),MATCH(UsagePerHour!EM$4,Usage!$D$3:$ABF$3,0)),"")</f>
        <v>76.522360303450711</v>
      </c>
      <c r="EN95" s="6">
        <f>IFERROR(INDEX(Sales!$D$5:$ABF$18,MATCH(UsagePerHour!$B95,Sales!$C$5:$C$18,0),MATCH(UsagePerHour!EN$4,Sales!$D$3:$ABF$3,0))/EN$2*INDEX(Usage!$D$5:$ABF$11,MATCH(UsagePerHour!$B$84,Usage!$C$5:$C$11,0),MATCH(UsagePerHour!EN$4,Usage!$D$3:$ABF$3,0)),"")</f>
        <v>76.827142801812613</v>
      </c>
      <c r="EO95" s="6">
        <f>IFERROR(INDEX(Sales!$D$5:$ABF$18,MATCH(UsagePerHour!$B95,Sales!$C$5:$C$18,0),MATCH(UsagePerHour!EO$4,Sales!$D$3:$ABF$3,0))/EO$2*INDEX(Usage!$D$5:$ABF$11,MATCH(UsagePerHour!$B$84,Usage!$C$5:$C$11,0),MATCH(UsagePerHour!EO$4,Usage!$D$3:$ABF$3,0)),"")</f>
        <v>60.446398159624081</v>
      </c>
      <c r="EP95" s="6">
        <f>IFERROR(INDEX(Sales!$D$5:$ABF$18,MATCH(UsagePerHour!$B95,Sales!$C$5:$C$18,0),MATCH(UsagePerHour!EP$4,Sales!$D$3:$ABF$3,0))/EP$2*INDEX(Usage!$D$5:$ABF$11,MATCH(UsagePerHour!$B$84,Usage!$C$5:$C$11,0),MATCH(UsagePerHour!EP$4,Usage!$D$3:$ABF$3,0)),"")</f>
        <v>47.01316092064161</v>
      </c>
      <c r="EQ95" s="6">
        <f>IFERROR(INDEX(Sales!$D$5:$ABF$18,MATCH(UsagePerHour!$B95,Sales!$C$5:$C$18,0),MATCH(UsagePerHour!EQ$4,Sales!$D$3:$ABF$3,0))/EQ$2*INDEX(Usage!$D$5:$ABF$11,MATCH(UsagePerHour!$B$84,Usage!$C$5:$C$11,0),MATCH(UsagePerHour!EQ$4,Usage!$D$3:$ABF$3,0)),"")</f>
        <v>88.698979591836732</v>
      </c>
      <c r="ER95" s="6">
        <f>IFERROR(INDEX(Sales!$D$5:$ABF$18,MATCH(UsagePerHour!$B95,Sales!$C$5:$C$18,0),MATCH(UsagePerHour!ER$4,Sales!$D$3:$ABF$3,0))/ER$2*INDEX(Usage!$D$5:$ABF$11,MATCH(UsagePerHour!$B$84,Usage!$C$5:$C$11,0),MATCH(UsagePerHour!ER$4,Usage!$D$3:$ABF$3,0)),"")</f>
        <v>54.973680324843116</v>
      </c>
      <c r="ES95" s="6">
        <f>IFERROR(INDEX(Sales!$D$5:$ABF$18,MATCH(UsagePerHour!$B95,Sales!$C$5:$C$18,0),MATCH(UsagePerHour!ES$4,Sales!$D$3:$ABF$3,0))/ES$2*INDEX(Usage!$D$5:$ABF$11,MATCH(UsagePerHour!$B$84,Usage!$C$5:$C$11,0),MATCH(UsagePerHour!ES$4,Usage!$D$3:$ABF$3,0)),"")</f>
        <v>376.14077549428458</v>
      </c>
      <c r="ET95" s="6">
        <f>IFERROR(INDEX(Sales!$D$5:$ABF$18,MATCH(UsagePerHour!$B95,Sales!$C$5:$C$18,0),MATCH(UsagePerHour!ET$4,Sales!$D$3:$ABF$3,0))/ET$2*INDEX(Usage!$D$5:$ABF$11,MATCH(UsagePerHour!$B$84,Usage!$C$5:$C$11,0),MATCH(UsagePerHour!ET$4,Usage!$D$3:$ABF$3,0)),"")</f>
        <v>77.610820545278372</v>
      </c>
      <c r="EU95" s="6">
        <f>IFERROR(INDEX(Sales!$D$5:$ABF$18,MATCH(UsagePerHour!$B95,Sales!$C$5:$C$18,0),MATCH(UsagePerHour!EU$4,Sales!$D$3:$ABF$3,0))/EU$2*INDEX(Usage!$D$5:$ABF$11,MATCH(UsagePerHour!$B$84,Usage!$C$5:$C$11,0),MATCH(UsagePerHour!EU$4,Usage!$D$3:$ABF$3,0)),"")</f>
        <v>63.620875298384156</v>
      </c>
      <c r="EV95" s="6">
        <f>IFERROR(INDEX(Sales!$D$5:$ABF$18,MATCH(UsagePerHour!$B95,Sales!$C$5:$C$18,0),MATCH(UsagePerHour!EV$4,Sales!$D$3:$ABF$3,0))/EV$2*INDEX(Usage!$D$5:$ABF$11,MATCH(UsagePerHour!$B$84,Usage!$C$5:$C$11,0),MATCH(UsagePerHour!EV$4,Usage!$D$3:$ABF$3,0)),"")</f>
        <v>50.119935561395664</v>
      </c>
      <c r="EW95" s="6">
        <f>IFERROR(INDEX(Sales!$D$5:$ABF$18,MATCH(UsagePerHour!$B95,Sales!$C$5:$C$18,0),MATCH(UsagePerHour!EW$4,Sales!$D$3:$ABF$3,0))/EW$2*INDEX(Usage!$D$5:$ABF$11,MATCH(UsagePerHour!$B$84,Usage!$C$5:$C$11,0),MATCH(UsagePerHour!EW$4,Usage!$D$3:$ABF$3,0)),"")</f>
        <v>30.816414872574036</v>
      </c>
      <c r="EX95" s="6">
        <f>IFERROR(INDEX(Sales!$D$5:$ABF$18,MATCH(UsagePerHour!$B95,Sales!$C$5:$C$18,0),MATCH(UsagePerHour!EX$4,Sales!$D$3:$ABF$3,0))/EX$2*INDEX(Usage!$D$5:$ABF$11,MATCH(UsagePerHour!$B$84,Usage!$C$5:$C$11,0),MATCH(UsagePerHour!EX$4,Usage!$D$3:$ABF$3,0)),"")</f>
        <v>72.534772810288146</v>
      </c>
      <c r="EY95" s="6">
        <f>IFERROR(INDEX(Sales!$D$5:$ABF$18,MATCH(UsagePerHour!$B95,Sales!$C$5:$C$18,0),MATCH(UsagePerHour!EY$4,Sales!$D$3:$ABF$3,0))/EY$2*INDEX(Usage!$D$5:$ABF$11,MATCH(UsagePerHour!$B$84,Usage!$C$5:$C$11,0),MATCH(UsagePerHour!EY$4,Usage!$D$3:$ABF$3,0)),"")</f>
        <v>55.867148707640148</v>
      </c>
      <c r="EZ95" s="6">
        <f>IFERROR(INDEX(Sales!$D$5:$ABF$18,MATCH(UsagePerHour!$B95,Sales!$C$5:$C$18,0),MATCH(UsagePerHour!EZ$4,Sales!$D$3:$ABF$3,0))/EZ$2*INDEX(Usage!$D$5:$ABF$11,MATCH(UsagePerHour!$B$84,Usage!$C$5:$C$11,0),MATCH(UsagePerHour!EZ$4,Usage!$D$3:$ABF$3,0)),"")</f>
        <v>306.75011920596285</v>
      </c>
      <c r="FA95" s="6">
        <f>IFERROR(INDEX(Sales!$D$5:$ABF$18,MATCH(UsagePerHour!$B95,Sales!$C$5:$C$18,0),MATCH(UsagePerHour!FA$4,Sales!$D$3:$ABF$3,0))/FA$2*INDEX(Usage!$D$5:$ABF$11,MATCH(UsagePerHour!$B$84,Usage!$C$5:$C$11,0),MATCH(UsagePerHour!FA$4,Usage!$D$3:$ABF$3,0)),"")</f>
        <v>62.449571050791057</v>
      </c>
      <c r="FB95" s="6">
        <f>IFERROR(INDEX(Sales!$D$5:$ABF$18,MATCH(UsagePerHour!$B95,Sales!$C$5:$C$18,0),MATCH(UsagePerHour!FB$4,Sales!$D$3:$ABF$3,0))/FB$2*INDEX(Usage!$D$5:$ABF$11,MATCH(UsagePerHour!$B$84,Usage!$C$5:$C$11,0),MATCH(UsagePerHour!FB$4,Usage!$D$3:$ABF$3,0)),"")</f>
        <v>42.251964855364676</v>
      </c>
      <c r="FC95" s="6">
        <f>IFERROR(INDEX(Sales!$D$5:$ABF$18,MATCH(UsagePerHour!$B95,Sales!$C$5:$C$18,0),MATCH(UsagePerHour!FC$4,Sales!$D$3:$ABF$3,0))/FC$2*INDEX(Usage!$D$5:$ABF$11,MATCH(UsagePerHour!$B$84,Usage!$C$5:$C$11,0),MATCH(UsagePerHour!FC$4,Usage!$D$3:$ABF$3,0)),"")</f>
        <v>48.999041955134572</v>
      </c>
      <c r="FD95" s="6">
        <f>IFERROR(INDEX(Sales!$D$5:$ABF$18,MATCH(UsagePerHour!$B95,Sales!$C$5:$C$18,0),MATCH(UsagePerHour!FD$4,Sales!$D$3:$ABF$3,0))/FD$2*INDEX(Usage!$D$5:$ABF$11,MATCH(UsagePerHour!$B$84,Usage!$C$5:$C$11,0),MATCH(UsagePerHour!FD$4,Usage!$D$3:$ABF$3,0)),"")</f>
        <v>15.425610515689771</v>
      </c>
      <c r="FE95" s="6">
        <f>IFERROR(INDEX(Sales!$D$5:$ABF$18,MATCH(UsagePerHour!$B95,Sales!$C$5:$C$18,0),MATCH(UsagePerHour!FE$4,Sales!$D$3:$ABF$3,0))/FE$2*INDEX(Usage!$D$5:$ABF$11,MATCH(UsagePerHour!$B$84,Usage!$C$5:$C$11,0),MATCH(UsagePerHour!FE$4,Usage!$D$3:$ABF$3,0)),"")</f>
        <v>26.614540913286636</v>
      </c>
      <c r="FF95" s="6">
        <f>IFERROR(INDEX(Sales!$D$5:$ABF$18,MATCH(UsagePerHour!$B95,Sales!$C$5:$C$18,0),MATCH(UsagePerHour!FF$4,Sales!$D$3:$ABF$3,0))/FF$2*INDEX(Usage!$D$5:$ABF$11,MATCH(UsagePerHour!$B$84,Usage!$C$5:$C$11,0),MATCH(UsagePerHour!FF$4,Usage!$D$3:$ABF$3,0)),"")</f>
        <v>55.451448489033574</v>
      </c>
      <c r="FG95" s="6">
        <f>IFERROR(INDEX(Sales!$D$5:$ABF$18,MATCH(UsagePerHour!$B95,Sales!$C$5:$C$18,0),MATCH(UsagePerHour!FG$4,Sales!$D$3:$ABF$3,0))/FG$2*INDEX(Usage!$D$5:$ABF$11,MATCH(UsagePerHour!$B$84,Usage!$C$5:$C$11,0),MATCH(UsagePerHour!FG$4,Usage!$D$3:$ABF$3,0)),"")</f>
        <v>155.70317301161174</v>
      </c>
      <c r="FH95" s="6">
        <f>IFERROR(INDEX(Sales!$D$5:$ABF$18,MATCH(UsagePerHour!$B95,Sales!$C$5:$C$18,0),MATCH(UsagePerHour!FH$4,Sales!$D$3:$ABF$3,0))/FH$2*INDEX(Usage!$D$5:$ABF$11,MATCH(UsagePerHour!$B$84,Usage!$C$5:$C$11,0),MATCH(UsagePerHour!FH$4,Usage!$D$3:$ABF$3,0)),"")</f>
        <v>21.605153715362349</v>
      </c>
      <c r="FI95" s="6">
        <f>IFERROR(INDEX(Sales!$D$5:$ABF$18,MATCH(UsagePerHour!$B95,Sales!$C$5:$C$18,0),MATCH(UsagePerHour!FI$4,Sales!$D$3:$ABF$3,0))/FI$2*INDEX(Usage!$D$5:$ABF$11,MATCH(UsagePerHour!$B$84,Usage!$C$5:$C$11,0),MATCH(UsagePerHour!FI$4,Usage!$D$3:$ABF$3,0)),"")</f>
        <v>101.81799134717423</v>
      </c>
      <c r="FJ95" s="6">
        <f>IFERROR(INDEX(Sales!$D$5:$ABF$18,MATCH(UsagePerHour!$B95,Sales!$C$5:$C$18,0),MATCH(UsagePerHour!FJ$4,Sales!$D$3:$ABF$3,0))/FJ$2*INDEX(Usage!$D$5:$ABF$11,MATCH(UsagePerHour!$B$84,Usage!$C$5:$C$11,0),MATCH(UsagePerHour!FJ$4,Usage!$D$3:$ABF$3,0)),"")</f>
        <v>44.684938383753867</v>
      </c>
      <c r="FK95" s="6">
        <f>IFERROR(INDEX(Sales!$D$5:$ABF$18,MATCH(UsagePerHour!$B95,Sales!$C$5:$C$18,0),MATCH(UsagePerHour!FK$4,Sales!$D$3:$ABF$3,0))/FK$2*INDEX(Usage!$D$5:$ABF$11,MATCH(UsagePerHour!$B$84,Usage!$C$5:$C$11,0),MATCH(UsagePerHour!FK$4,Usage!$D$3:$ABF$3,0)),"")</f>
        <v>37.02073727683937</v>
      </c>
      <c r="FL95" s="6">
        <f>IFERROR(INDEX(Sales!$D$5:$ABF$18,MATCH(UsagePerHour!$B95,Sales!$C$5:$C$18,0),MATCH(UsagePerHour!FL$4,Sales!$D$3:$ABF$3,0))/FL$2*INDEX(Usage!$D$5:$ABF$11,MATCH(UsagePerHour!$B$84,Usage!$C$5:$C$11,0),MATCH(UsagePerHour!FL$4,Usage!$D$3:$ABF$3,0)),"")</f>
        <v>96.705954810583648</v>
      </c>
      <c r="FM95" s="6">
        <f>IFERROR(INDEX(Sales!$D$5:$ABF$18,MATCH(UsagePerHour!$B95,Sales!$C$5:$C$18,0),MATCH(UsagePerHour!FM$4,Sales!$D$3:$ABF$3,0))/FM$2*INDEX(Usage!$D$5:$ABF$11,MATCH(UsagePerHour!$B$84,Usage!$C$5:$C$11,0),MATCH(UsagePerHour!FM$4,Usage!$D$3:$ABF$3,0)),"")</f>
        <v>36.712730190063496</v>
      </c>
      <c r="FN95" s="6">
        <f>IFERROR(INDEX(Sales!$D$5:$ABF$18,MATCH(UsagePerHour!$B95,Sales!$C$5:$C$18,0),MATCH(UsagePerHour!FN$4,Sales!$D$3:$ABF$3,0))/FN$2*INDEX(Usage!$D$5:$ABF$11,MATCH(UsagePerHour!$B$84,Usage!$C$5:$C$11,0),MATCH(UsagePerHour!FN$4,Usage!$D$3:$ABF$3,0)),"")</f>
        <v>380.43965664968607</v>
      </c>
      <c r="FO95" s="6">
        <f>IFERROR(INDEX(Sales!$D$5:$ABF$18,MATCH(UsagePerHour!$B95,Sales!$C$5:$C$18,0),MATCH(UsagePerHour!FO$4,Sales!$D$3:$ABF$3,0))/FO$2*INDEX(Usage!$D$5:$ABF$11,MATCH(UsagePerHour!$B$84,Usage!$C$5:$C$11,0),MATCH(UsagePerHour!FO$4,Usage!$D$3:$ABF$3,0)),"")</f>
        <v>95.570714541868384</v>
      </c>
      <c r="FP95" s="6">
        <f>IFERROR(INDEX(Sales!$D$5:$ABF$18,MATCH(UsagePerHour!$B95,Sales!$C$5:$C$18,0),MATCH(UsagePerHour!FP$4,Sales!$D$3:$ABF$3,0))/FP$2*INDEX(Usage!$D$5:$ABF$11,MATCH(UsagePerHour!$B$84,Usage!$C$5:$C$11,0),MATCH(UsagePerHour!FP$4,Usage!$D$3:$ABF$3,0)),"")</f>
        <v>84.075124651937088</v>
      </c>
      <c r="FQ95" s="6">
        <f>IFERROR(INDEX(Sales!$D$5:$ABF$18,MATCH(UsagePerHour!$B95,Sales!$C$5:$C$18,0),MATCH(UsagePerHour!FQ$4,Sales!$D$3:$ABF$3,0))/FQ$2*INDEX(Usage!$D$5:$ABF$11,MATCH(UsagePerHour!$B$84,Usage!$C$5:$C$11,0),MATCH(UsagePerHour!FQ$4,Usage!$D$3:$ABF$3,0)),"")</f>
        <v>73.896288695980871</v>
      </c>
      <c r="FR95" s="6">
        <f>IFERROR(INDEX(Sales!$D$5:$ABF$18,MATCH(UsagePerHour!$B95,Sales!$C$5:$C$18,0),MATCH(UsagePerHour!FR$4,Sales!$D$3:$ABF$3,0))/FR$2*INDEX(Usage!$D$5:$ABF$11,MATCH(UsagePerHour!$B$84,Usage!$C$5:$C$11,0),MATCH(UsagePerHour!FR$4,Usage!$D$3:$ABF$3,0)),"")</f>
        <v>48.866572342519689</v>
      </c>
      <c r="FS95" s="6">
        <f>IFERROR(INDEX(Sales!$D$5:$ABF$18,MATCH(UsagePerHour!$B95,Sales!$C$5:$C$18,0),MATCH(UsagePerHour!FS$4,Sales!$D$3:$ABF$3,0))/FS$2*INDEX(Usage!$D$5:$ABF$11,MATCH(UsagePerHour!$B$84,Usage!$C$5:$C$11,0),MATCH(UsagePerHour!FS$4,Usage!$D$3:$ABF$3,0)),"")</f>
        <v>66.333796599084366</v>
      </c>
      <c r="FT95" s="6">
        <f>IFERROR(INDEX(Sales!$D$5:$ABF$18,MATCH(UsagePerHour!$B95,Sales!$C$5:$C$18,0),MATCH(UsagePerHour!FT$4,Sales!$D$3:$ABF$3,0))/FT$2*INDEX(Usage!$D$5:$ABF$11,MATCH(UsagePerHour!$B$84,Usage!$C$5:$C$11,0),MATCH(UsagePerHour!FT$4,Usage!$D$3:$ABF$3,0)),"")</f>
        <v>57.002755189684216</v>
      </c>
      <c r="FU95" s="6">
        <f>IFERROR(INDEX(Sales!$D$5:$ABF$18,MATCH(UsagePerHour!$B95,Sales!$C$5:$C$18,0),MATCH(UsagePerHour!FU$4,Sales!$D$3:$ABF$3,0))/FU$2*INDEX(Usage!$D$5:$ABF$11,MATCH(UsagePerHour!$B$84,Usage!$C$5:$C$11,0),MATCH(UsagePerHour!FU$4,Usage!$D$3:$ABF$3,0)),"")</f>
        <v>302.19658637114492</v>
      </c>
      <c r="FV95" s="6">
        <f>IFERROR(INDEX(Sales!$D$5:$ABF$18,MATCH(UsagePerHour!$B95,Sales!$C$5:$C$18,0),MATCH(UsagePerHour!FV$4,Sales!$D$3:$ABF$3,0))/FV$2*INDEX(Usage!$D$5:$ABF$11,MATCH(UsagePerHour!$B$84,Usage!$C$5:$C$11,0),MATCH(UsagePerHour!FV$4,Usage!$D$3:$ABF$3,0)),"")</f>
        <v>44.553063293308014</v>
      </c>
      <c r="FW95" s="6">
        <f>IFERROR(INDEX(Sales!$D$5:$ABF$18,MATCH(UsagePerHour!$B95,Sales!$C$5:$C$18,0),MATCH(UsagePerHour!FW$4,Sales!$D$3:$ABF$3,0))/FW$2*INDEX(Usage!$D$5:$ABF$11,MATCH(UsagePerHour!$B$84,Usage!$C$5:$C$11,0),MATCH(UsagePerHour!FW$4,Usage!$D$3:$ABF$3,0)),"")</f>
        <v>109.16136353923808</v>
      </c>
      <c r="FX95" s="6">
        <f>IFERROR(INDEX(Sales!$D$5:$ABF$18,MATCH(UsagePerHour!$B95,Sales!$C$5:$C$18,0),MATCH(UsagePerHour!FX$4,Sales!$D$3:$ABF$3,0))/FX$2*INDEX(Usage!$D$5:$ABF$11,MATCH(UsagePerHour!$B$84,Usage!$C$5:$C$11,0),MATCH(UsagePerHour!FX$4,Usage!$D$3:$ABF$3,0)),"")</f>
        <v>70.830380147556696</v>
      </c>
      <c r="FY95" s="6">
        <f>IFERROR(INDEX(Sales!$D$5:$ABF$18,MATCH(UsagePerHour!$B95,Sales!$C$5:$C$18,0),MATCH(UsagePerHour!FY$4,Sales!$D$3:$ABF$3,0))/FY$2*INDEX(Usage!$D$5:$ABF$11,MATCH(UsagePerHour!$B$84,Usage!$C$5:$C$11,0),MATCH(UsagePerHour!FY$4,Usage!$D$3:$ABF$3,0)),"")</f>
        <v>37.023086196865464</v>
      </c>
      <c r="FZ95" s="6">
        <f>IFERROR(INDEX(Sales!$D$5:$ABF$18,MATCH(UsagePerHour!$B95,Sales!$C$5:$C$18,0),MATCH(UsagePerHour!FZ$4,Sales!$D$3:$ABF$3,0))/FZ$2*INDEX(Usage!$D$5:$ABF$11,MATCH(UsagePerHour!$B$84,Usage!$C$5:$C$11,0),MATCH(UsagePerHour!FZ$4,Usage!$D$3:$ABF$3,0)),"")</f>
        <v>72.296027748048616</v>
      </c>
      <c r="GA95" s="6">
        <f>IFERROR(INDEX(Sales!$D$5:$ABF$18,MATCH(UsagePerHour!$B95,Sales!$C$5:$C$18,0),MATCH(UsagePerHour!GA$4,Sales!$D$3:$ABF$3,0))/GA$2*INDEX(Usage!$D$5:$ABF$11,MATCH(UsagePerHour!$B$84,Usage!$C$5:$C$11,0),MATCH(UsagePerHour!GA$4,Usage!$D$3:$ABF$3,0)),"")</f>
        <v>99.921025213586162</v>
      </c>
      <c r="GB95" s="6">
        <f>IFERROR(INDEX(Sales!$D$5:$ABF$18,MATCH(UsagePerHour!$B95,Sales!$C$5:$C$18,0),MATCH(UsagePerHour!GB$4,Sales!$D$3:$ABF$3,0))/GB$2*INDEX(Usage!$D$5:$ABF$11,MATCH(UsagePerHour!$B$84,Usage!$C$5:$C$11,0),MATCH(UsagePerHour!GB$4,Usage!$D$3:$ABF$3,0)),"")</f>
        <v>294.29558006575644</v>
      </c>
      <c r="GC95" s="6">
        <f>IFERROR(INDEX(Sales!$D$5:$ABF$18,MATCH(UsagePerHour!$B95,Sales!$C$5:$C$18,0),MATCH(UsagePerHour!GC$4,Sales!$D$3:$ABF$3,0))/GC$2*INDEX(Usage!$D$5:$ABF$11,MATCH(UsagePerHour!$B$84,Usage!$C$5:$C$11,0),MATCH(UsagePerHour!GC$4,Usage!$D$3:$ABF$3,0)),"")</f>
        <v>75.94904945530584</v>
      </c>
      <c r="GD95" s="6">
        <f>IFERROR(INDEX(Sales!$D$5:$ABF$18,MATCH(UsagePerHour!$B95,Sales!$C$5:$C$18,0),MATCH(UsagePerHour!GD$4,Sales!$D$3:$ABF$3,0))/GD$2*INDEX(Usage!$D$5:$ABF$11,MATCH(UsagePerHour!$B$84,Usage!$C$5:$C$11,0),MATCH(UsagePerHour!GD$4,Usage!$D$3:$ABF$3,0)),"")</f>
        <v>112.11836098095337</v>
      </c>
      <c r="GE95" s="6">
        <f>IFERROR(INDEX(Sales!$D$5:$ABF$18,MATCH(UsagePerHour!$B95,Sales!$C$5:$C$18,0),MATCH(UsagePerHour!GE$4,Sales!$D$3:$ABF$3,0))/GE$2*INDEX(Usage!$D$5:$ABF$11,MATCH(UsagePerHour!$B$84,Usage!$C$5:$C$11,0),MATCH(UsagePerHour!GE$4,Usage!$D$3:$ABF$3,0)),"")</f>
        <v>151.92872249171793</v>
      </c>
      <c r="GF95" s="6">
        <f>IFERROR(INDEX(Sales!$D$5:$ABF$18,MATCH(UsagePerHour!$B95,Sales!$C$5:$C$18,0),MATCH(UsagePerHour!GF$4,Sales!$D$3:$ABF$3,0))/GF$2*INDEX(Usage!$D$5:$ABF$11,MATCH(UsagePerHour!$B$84,Usage!$C$5:$C$11,0),MATCH(UsagePerHour!GF$4,Usage!$D$3:$ABF$3,0)),"")</f>
        <v>35.457580259376741</v>
      </c>
      <c r="GG95" s="6">
        <f>IFERROR(INDEX(Sales!$D$5:$ABF$18,MATCH(UsagePerHour!$B95,Sales!$C$5:$C$18,0),MATCH(UsagePerHour!GG$4,Sales!$D$3:$ABF$3,0))/GG$2*INDEX(Usage!$D$5:$ABF$11,MATCH(UsagePerHour!$B$84,Usage!$C$5:$C$11,0),MATCH(UsagePerHour!GG$4,Usage!$D$3:$ABF$3,0)),"")</f>
        <v>95.004494596920722</v>
      </c>
      <c r="GH95" s="6">
        <f>IFERROR(INDEX(Sales!$D$5:$ABF$18,MATCH(UsagePerHour!$B95,Sales!$C$5:$C$18,0),MATCH(UsagePerHour!GH$4,Sales!$D$3:$ABF$3,0))/GH$2*INDEX(Usage!$D$5:$ABF$11,MATCH(UsagePerHour!$B$84,Usage!$C$5:$C$11,0),MATCH(UsagePerHour!GH$4,Usage!$D$3:$ABF$3,0)),"")</f>
        <v>78.778504616330125</v>
      </c>
      <c r="GI95" s="6">
        <f>IFERROR(INDEX(Sales!$D$5:$ABF$18,MATCH(UsagePerHour!$B95,Sales!$C$5:$C$18,0),MATCH(UsagePerHour!GI$4,Sales!$D$3:$ABF$3,0))/GI$2*INDEX(Usage!$D$5:$ABF$11,MATCH(UsagePerHour!$B$84,Usage!$C$5:$C$11,0),MATCH(UsagePerHour!GI$4,Usage!$D$3:$ABF$3,0)),"")</f>
        <v>339.13045507820397</v>
      </c>
      <c r="GJ95" s="6">
        <f>IFERROR(INDEX(Sales!$D$5:$ABF$18,MATCH(UsagePerHour!$B95,Sales!$C$5:$C$18,0),MATCH(UsagePerHour!GJ$4,Sales!$D$3:$ABF$3,0))/GJ$2*INDEX(Usage!$D$5:$ABF$11,MATCH(UsagePerHour!$B$84,Usage!$C$5:$C$11,0),MATCH(UsagePerHour!GJ$4,Usage!$D$3:$ABF$3,0)),"")</f>
        <v>97.409813841054657</v>
      </c>
      <c r="GK95" s="6">
        <f>IFERROR(INDEX(Sales!$D$5:$ABF$18,MATCH(UsagePerHour!$B95,Sales!$C$5:$C$18,0),MATCH(UsagePerHour!GK$4,Sales!$D$3:$ABF$3,0))/GK$2*INDEX(Usage!$D$5:$ABF$11,MATCH(UsagePerHour!$B$84,Usage!$C$5:$C$11,0),MATCH(UsagePerHour!GK$4,Usage!$D$3:$ABF$3,0)),"")</f>
        <v>95.597049180718301</v>
      </c>
      <c r="GL95" s="6">
        <f>IFERROR(INDEX(Sales!$D$5:$ABF$18,MATCH(UsagePerHour!$B95,Sales!$C$5:$C$18,0),MATCH(UsagePerHour!GL$4,Sales!$D$3:$ABF$3,0))/GL$2*INDEX(Usage!$D$5:$ABF$11,MATCH(UsagePerHour!$B$84,Usage!$C$5:$C$11,0),MATCH(UsagePerHour!GL$4,Usage!$D$3:$ABF$3,0)),"")</f>
        <v>116.99172249470085</v>
      </c>
      <c r="GM95" s="6">
        <f>IFERROR(INDEX(Sales!$D$5:$ABF$18,MATCH(UsagePerHour!$B95,Sales!$C$5:$C$18,0),MATCH(UsagePerHour!GM$4,Sales!$D$3:$ABF$3,0))/GM$2*INDEX(Usage!$D$5:$ABF$11,MATCH(UsagePerHour!$B$84,Usage!$C$5:$C$11,0),MATCH(UsagePerHour!GM$4,Usage!$D$3:$ABF$3,0)),"")</f>
        <v>51.275003484806241</v>
      </c>
      <c r="GN95" s="6">
        <f>IFERROR(INDEX(Sales!$D$5:$ABF$18,MATCH(UsagePerHour!$B95,Sales!$C$5:$C$18,0),MATCH(UsagePerHour!GN$4,Sales!$D$3:$ABF$3,0))/GN$2*INDEX(Usage!$D$5:$ABF$11,MATCH(UsagePerHour!$B$84,Usage!$C$5:$C$11,0),MATCH(UsagePerHour!GN$4,Usage!$D$3:$ABF$3,0)),"")</f>
        <v>95.785575340415974</v>
      </c>
      <c r="GO95" s="6">
        <f>IFERROR(INDEX(Sales!$D$5:$ABF$18,MATCH(UsagePerHour!$B95,Sales!$C$5:$C$18,0),MATCH(UsagePerHour!GO$4,Sales!$D$3:$ABF$3,0))/GO$2*INDEX(Usage!$D$5:$ABF$11,MATCH(UsagePerHour!$B$84,Usage!$C$5:$C$11,0),MATCH(UsagePerHour!GO$4,Usage!$D$3:$ABF$3,0)),"")</f>
        <v>63.987204557472239</v>
      </c>
      <c r="GP95" s="6">
        <f>IFERROR(INDEX(Sales!$D$5:$ABF$18,MATCH(UsagePerHour!$B95,Sales!$C$5:$C$18,0),MATCH(UsagePerHour!GP$4,Sales!$D$3:$ABF$3,0))/GP$2*INDEX(Usage!$D$5:$ABF$11,MATCH(UsagePerHour!$B$84,Usage!$C$5:$C$11,0),MATCH(UsagePerHour!GP$4,Usage!$D$3:$ABF$3,0)),"")</f>
        <v>269.04649905673278</v>
      </c>
      <c r="GQ95" s="6">
        <f>IFERROR(INDEX(Sales!$D$5:$ABF$18,MATCH(UsagePerHour!$B95,Sales!$C$5:$C$18,0),MATCH(UsagePerHour!GQ$4,Sales!$D$3:$ABF$3,0))/GQ$2*INDEX(Usage!$D$5:$ABF$11,MATCH(UsagePerHour!$B$84,Usage!$C$5:$C$11,0),MATCH(UsagePerHour!GQ$4,Usage!$D$3:$ABF$3,0)),"")</f>
        <v>126.02104401706903</v>
      </c>
      <c r="GR95" s="6">
        <f>IFERROR(INDEX(Sales!$D$5:$ABF$18,MATCH(UsagePerHour!$B95,Sales!$C$5:$C$18,0),MATCH(UsagePerHour!GR$4,Sales!$D$3:$ABF$3,0))/GR$2*INDEX(Usage!$D$5:$ABF$11,MATCH(UsagePerHour!$B$84,Usage!$C$5:$C$11,0),MATCH(UsagePerHour!GR$4,Usage!$D$3:$ABF$3,0)),"")</f>
        <v>95.580867610148218</v>
      </c>
      <c r="GS95" s="6">
        <f>IFERROR(INDEX(Sales!$D$5:$ABF$18,MATCH(UsagePerHour!$B95,Sales!$C$5:$C$18,0),MATCH(UsagePerHour!GS$4,Sales!$D$3:$ABF$3,0))/GS$2*INDEX(Usage!$D$5:$ABF$11,MATCH(UsagePerHour!$B$84,Usage!$C$5:$C$11,0),MATCH(UsagePerHour!GS$4,Usage!$D$3:$ABF$3,0)),"")</f>
        <v>128.52001054447854</v>
      </c>
      <c r="GT95" s="6">
        <f>IFERROR(INDEX(Sales!$D$5:$ABF$18,MATCH(UsagePerHour!$B95,Sales!$C$5:$C$18,0),MATCH(UsagePerHour!GT$4,Sales!$D$3:$ABF$3,0))/GT$2*INDEX(Usage!$D$5:$ABF$11,MATCH(UsagePerHour!$B$84,Usage!$C$5:$C$11,0),MATCH(UsagePerHour!GT$4,Usage!$D$3:$ABF$3,0)),"")</f>
        <v>117.16702782554397</v>
      </c>
      <c r="GU95" s="6">
        <f>IFERROR(INDEX(Sales!$D$5:$ABF$18,MATCH(UsagePerHour!$B95,Sales!$C$5:$C$18,0),MATCH(UsagePerHour!GU$4,Sales!$D$3:$ABF$3,0))/GU$2*INDEX(Usage!$D$5:$ABF$11,MATCH(UsagePerHour!$B$84,Usage!$C$5:$C$11,0),MATCH(UsagePerHour!GU$4,Usage!$D$3:$ABF$3,0)),"")</f>
        <v>55.707375144442615</v>
      </c>
      <c r="GV95" s="6">
        <f>IFERROR(INDEX(Sales!$D$5:$ABF$18,MATCH(UsagePerHour!$B95,Sales!$C$5:$C$18,0),MATCH(UsagePerHour!GV$4,Sales!$D$3:$ABF$3,0))/GV$2*INDEX(Usage!$D$5:$ABF$11,MATCH(UsagePerHour!$B$84,Usage!$C$5:$C$11,0),MATCH(UsagePerHour!GV$4,Usage!$D$3:$ABF$3,0)),"")</f>
        <v>74.041164909060072</v>
      </c>
      <c r="GW95" s="6">
        <f>IFERROR(INDEX(Sales!$D$5:$ABF$18,MATCH(UsagePerHour!$B95,Sales!$C$5:$C$18,0),MATCH(UsagePerHour!GW$4,Sales!$D$3:$ABF$3,0))/GW$2*INDEX(Usage!$D$5:$ABF$11,MATCH(UsagePerHour!$B$84,Usage!$C$5:$C$11,0),MATCH(UsagePerHour!GW$4,Usage!$D$3:$ABF$3,0)),"")</f>
        <v>362.0219390772005</v>
      </c>
      <c r="GX95" s="6">
        <f>IFERROR(INDEX(Sales!$D$5:$ABF$18,MATCH(UsagePerHour!$B95,Sales!$C$5:$C$18,0),MATCH(UsagePerHour!GX$4,Sales!$D$3:$ABF$3,0))/GX$2*INDEX(Usage!$D$5:$ABF$11,MATCH(UsagePerHour!$B$84,Usage!$C$5:$C$11,0),MATCH(UsagePerHour!GX$4,Usage!$D$3:$ABF$3,0)),"")</f>
        <v>20.065761718614386</v>
      </c>
      <c r="GY95" s="6">
        <f>IFERROR(INDEX(Sales!$D$5:$ABF$18,MATCH(UsagePerHour!$B95,Sales!$C$5:$C$18,0),MATCH(UsagePerHour!GY$4,Sales!$D$3:$ABF$3,0))/GY$2*INDEX(Usage!$D$5:$ABF$11,MATCH(UsagePerHour!$B$84,Usage!$C$5:$C$11,0),MATCH(UsagePerHour!GY$4,Usage!$D$3:$ABF$3,0)),"")</f>
        <v>38.160041866704667</v>
      </c>
      <c r="GZ95" s="6">
        <f>IFERROR(INDEX(Sales!$D$5:$ABF$18,MATCH(UsagePerHour!$B95,Sales!$C$5:$C$18,0),MATCH(UsagePerHour!GZ$4,Sales!$D$3:$ABF$3,0))/GZ$2*INDEX(Usage!$D$5:$ABF$11,MATCH(UsagePerHour!$B$84,Usage!$C$5:$C$11,0),MATCH(UsagePerHour!GZ$4,Usage!$D$3:$ABF$3,0)),"")</f>
        <v>35.858682634730542</v>
      </c>
      <c r="HA95" s="6">
        <f>IFERROR(INDEX(Sales!$D$5:$ABF$18,MATCH(UsagePerHour!$B95,Sales!$C$5:$C$18,0),MATCH(UsagePerHour!HA$4,Sales!$D$3:$ABF$3,0))/HA$2*INDEX(Usage!$D$5:$ABF$11,MATCH(UsagePerHour!$B$84,Usage!$C$5:$C$11,0),MATCH(UsagePerHour!HA$4,Usage!$D$3:$ABF$3,0)),"")</f>
        <v>64.378436605366588</v>
      </c>
      <c r="HB95" s="6">
        <f>IFERROR(INDEX(Sales!$D$5:$ABF$18,MATCH(UsagePerHour!$B95,Sales!$C$5:$C$18,0),MATCH(UsagePerHour!HB$4,Sales!$D$3:$ABF$3,0))/HB$2*INDEX(Usage!$D$5:$ABF$11,MATCH(UsagePerHour!$B$84,Usage!$C$5:$C$11,0),MATCH(UsagePerHour!HB$4,Usage!$D$3:$ABF$3,0)),"")</f>
        <v>77.341466609284666</v>
      </c>
      <c r="HC95" s="6">
        <f>IFERROR(INDEX(Sales!$D$5:$ABF$18,MATCH(UsagePerHour!$B95,Sales!$C$5:$C$18,0),MATCH(UsagePerHour!HC$4,Sales!$D$3:$ABF$3,0))/HC$2*INDEX(Usage!$D$5:$ABF$11,MATCH(UsagePerHour!$B$84,Usage!$C$5:$C$11,0),MATCH(UsagePerHour!HC$4,Usage!$D$3:$ABF$3,0)),"")</f>
        <v>76.572321423111646</v>
      </c>
      <c r="HD95" s="6">
        <f>IFERROR(INDEX(Sales!$D$5:$ABF$18,MATCH(UsagePerHour!$B95,Sales!$C$5:$C$18,0),MATCH(UsagePerHour!HD$4,Sales!$D$3:$ABF$3,0))/HD$2*INDEX(Usage!$D$5:$ABF$11,MATCH(UsagePerHour!$B$84,Usage!$C$5:$C$11,0),MATCH(UsagePerHour!HD$4,Usage!$D$3:$ABF$3,0)),"")</f>
        <v>347.43374481602859</v>
      </c>
      <c r="HE95" s="6">
        <f>IFERROR(INDEX(Sales!$D$5:$ABF$18,MATCH(UsagePerHour!$B95,Sales!$C$5:$C$18,0),MATCH(UsagePerHour!HE$4,Sales!$D$3:$ABF$3,0))/HE$2*INDEX(Usage!$D$5:$ABF$11,MATCH(UsagePerHour!$B$84,Usage!$C$5:$C$11,0),MATCH(UsagePerHour!HE$4,Usage!$D$3:$ABF$3,0)),"")</f>
        <v>39.96062890621527</v>
      </c>
      <c r="HF95" s="6">
        <f>IFERROR(INDEX(Sales!$D$5:$ABF$18,MATCH(UsagePerHour!$B95,Sales!$C$5:$C$18,0),MATCH(UsagePerHour!HF$4,Sales!$D$3:$ABF$3,0))/HF$2*INDEX(Usage!$D$5:$ABF$11,MATCH(UsagePerHour!$B$84,Usage!$C$5:$C$11,0),MATCH(UsagePerHour!HF$4,Usage!$D$3:$ABF$3,0)),"")</f>
        <v>72.215309094672719</v>
      </c>
      <c r="HG95" s="6">
        <f>IFERROR(INDEX(Sales!$D$5:$ABF$18,MATCH(UsagePerHour!$B95,Sales!$C$5:$C$18,0),MATCH(UsagePerHour!HG$4,Sales!$D$3:$ABF$3,0))/HG$2*INDEX(Usage!$D$5:$ABF$11,MATCH(UsagePerHour!$B$84,Usage!$C$5:$C$11,0),MATCH(UsagePerHour!HG$4,Usage!$D$3:$ABF$3,0)),"")</f>
        <v>98.014930149786409</v>
      </c>
      <c r="HH95" s="6">
        <f>IFERROR(INDEX(Sales!$D$5:$ABF$18,MATCH(UsagePerHour!$B95,Sales!$C$5:$C$18,0),MATCH(UsagePerHour!HH$4,Sales!$D$3:$ABF$3,0))/HH$2*INDEX(Usage!$D$5:$ABF$11,MATCH(UsagePerHour!$B$84,Usage!$C$5:$C$11,0),MATCH(UsagePerHour!HH$4,Usage!$D$3:$ABF$3,0)),"")</f>
        <v>53.319528653227209</v>
      </c>
      <c r="HI95" s="6">
        <f>IFERROR(INDEX(Sales!$D$5:$ABF$18,MATCH(UsagePerHour!$B95,Sales!$C$5:$C$18,0),MATCH(UsagePerHour!HI$4,Sales!$D$3:$ABF$3,0))/HI$2*INDEX(Usage!$D$5:$ABF$11,MATCH(UsagePerHour!$B$84,Usage!$C$5:$C$11,0),MATCH(UsagePerHour!HI$4,Usage!$D$3:$ABF$3,0)),"")</f>
        <v>58.369154850025268</v>
      </c>
      <c r="HJ95" s="6">
        <f>IFERROR(INDEX(Sales!$D$5:$ABF$18,MATCH(UsagePerHour!$B95,Sales!$C$5:$C$18,0),MATCH(UsagePerHour!HJ$4,Sales!$D$3:$ABF$3,0))/HJ$2*INDEX(Usage!$D$5:$ABF$11,MATCH(UsagePerHour!$B$84,Usage!$C$5:$C$11,0),MATCH(UsagePerHour!HJ$4,Usage!$D$3:$ABF$3,0)),"")</f>
        <v>82.729581962229474</v>
      </c>
      <c r="HK95" s="6">
        <f>IFERROR(INDEX(Sales!$D$5:$ABF$18,MATCH(UsagePerHour!$B95,Sales!$C$5:$C$18,0),MATCH(UsagePerHour!HK$4,Sales!$D$3:$ABF$3,0))/HK$2*INDEX(Usage!$D$5:$ABF$11,MATCH(UsagePerHour!$B$84,Usage!$C$5:$C$11,0),MATCH(UsagePerHour!HK$4,Usage!$D$3:$ABF$3,0)),"")</f>
        <v>294.27491463410769</v>
      </c>
      <c r="HL95" s="6">
        <f>IFERROR(INDEX(Sales!$D$5:$ABF$18,MATCH(UsagePerHour!$B95,Sales!$C$5:$C$18,0),MATCH(UsagePerHour!HL$4,Sales!$D$3:$ABF$3,0))/HL$2*INDEX(Usage!$D$5:$ABF$11,MATCH(UsagePerHour!$B$84,Usage!$C$5:$C$11,0),MATCH(UsagePerHour!HL$4,Usage!$D$3:$ABF$3,0)),"")</f>
        <v>103.98496895590472</v>
      </c>
      <c r="HM95" s="6">
        <f>IFERROR(INDEX(Sales!$D$5:$ABF$18,MATCH(UsagePerHour!$B95,Sales!$C$5:$C$18,0),MATCH(UsagePerHour!HM$4,Sales!$D$3:$ABF$3,0))/HM$2*INDEX(Usage!$D$5:$ABF$11,MATCH(UsagePerHour!$B$84,Usage!$C$5:$C$11,0),MATCH(UsagePerHour!HM$4,Usage!$D$3:$ABF$3,0)),"")</f>
        <v>62.038355934102881</v>
      </c>
      <c r="HN95" s="6">
        <f>IFERROR(INDEX(Sales!$D$5:$ABF$18,MATCH(UsagePerHour!$B95,Sales!$C$5:$C$18,0),MATCH(UsagePerHour!HN$4,Sales!$D$3:$ABF$3,0))/HN$2*INDEX(Usage!$D$5:$ABF$11,MATCH(UsagePerHour!$B$84,Usage!$C$5:$C$11,0),MATCH(UsagePerHour!HN$4,Usage!$D$3:$ABF$3,0)),"")</f>
        <v>65.679911046404655</v>
      </c>
      <c r="HO95" s="6">
        <f>IFERROR(INDEX(Sales!$D$5:$ABF$18,MATCH(UsagePerHour!$B95,Sales!$C$5:$C$18,0),MATCH(UsagePerHour!HO$4,Sales!$D$3:$ABF$3,0))/HO$2*INDEX(Usage!$D$5:$ABF$11,MATCH(UsagePerHour!$B$84,Usage!$C$5:$C$11,0),MATCH(UsagePerHour!HO$4,Usage!$D$3:$ABF$3,0)),"")</f>
        <v>48.599474862496891</v>
      </c>
      <c r="HP95" s="6">
        <f>IFERROR(INDEX(Sales!$D$5:$ABF$18,MATCH(UsagePerHour!$B95,Sales!$C$5:$C$18,0),MATCH(UsagePerHour!HP$4,Sales!$D$3:$ABF$3,0))/HP$2*INDEX(Usage!$D$5:$ABF$11,MATCH(UsagePerHour!$B$84,Usage!$C$5:$C$11,0),MATCH(UsagePerHour!HP$4,Usage!$D$3:$ABF$3,0)),"")</f>
        <v>122.22996196706031</v>
      </c>
      <c r="HQ95" s="6">
        <f>IFERROR(INDEX(Sales!$D$5:$ABF$18,MATCH(UsagePerHour!$B95,Sales!$C$5:$C$18,0),MATCH(UsagePerHour!HQ$4,Sales!$D$3:$ABF$3,0))/HQ$2*INDEX(Usage!$D$5:$ABF$11,MATCH(UsagePerHour!$B$84,Usage!$C$5:$C$11,0),MATCH(UsagePerHour!HQ$4,Usage!$D$3:$ABF$3,0)),"")</f>
        <v>73.10124526962079</v>
      </c>
      <c r="HR95" s="6">
        <f>IFERROR(INDEX(Sales!$D$5:$ABF$18,MATCH(UsagePerHour!$B95,Sales!$C$5:$C$18,0),MATCH(UsagePerHour!HR$4,Sales!$D$3:$ABF$3,0))/HR$2*INDEX(Usage!$D$5:$ABF$11,MATCH(UsagePerHour!$B$84,Usage!$C$5:$C$11,0),MATCH(UsagePerHour!HR$4,Usage!$D$3:$ABF$3,0)),"")</f>
        <v>443.23836430791681</v>
      </c>
      <c r="HS95" s="6">
        <f>IFERROR(INDEX(Sales!$D$5:$ABF$18,MATCH(UsagePerHour!$B95,Sales!$C$5:$C$18,0),MATCH(UsagePerHour!HS$4,Sales!$D$3:$ABF$3,0))/HS$2*INDEX(Usage!$D$5:$ABF$11,MATCH(UsagePerHour!$B$84,Usage!$C$5:$C$11,0),MATCH(UsagePerHour!HS$4,Usage!$D$3:$ABF$3,0)),"")</f>
        <v>74.503604297162056</v>
      </c>
      <c r="HT95" s="6">
        <f>IFERROR(INDEX(Sales!$D$5:$ABF$18,MATCH(UsagePerHour!$B95,Sales!$C$5:$C$18,0),MATCH(UsagePerHour!HT$4,Sales!$D$3:$ABF$3,0))/HT$2*INDEX(Usage!$D$5:$ABF$11,MATCH(UsagePerHour!$B$84,Usage!$C$5:$C$11,0),MATCH(UsagePerHour!HT$4,Usage!$D$3:$ABF$3,0)),"")</f>
        <v>142.37808407994487</v>
      </c>
      <c r="HU95" s="6">
        <f>IFERROR(INDEX(Sales!$D$5:$ABF$18,MATCH(UsagePerHour!$B95,Sales!$C$5:$C$18,0),MATCH(UsagePerHour!HU$4,Sales!$D$3:$ABF$3,0))/HU$2*INDEX(Usage!$D$5:$ABF$11,MATCH(UsagePerHour!$B$84,Usage!$C$5:$C$11,0),MATCH(UsagePerHour!HU$4,Usage!$D$3:$ABF$3,0)),"")</f>
        <v>106.78928287271253</v>
      </c>
      <c r="HV95" s="6">
        <f>IFERROR(INDEX(Sales!$D$5:$ABF$18,MATCH(UsagePerHour!$B95,Sales!$C$5:$C$18,0),MATCH(UsagePerHour!HV$4,Sales!$D$3:$ABF$3,0))/HV$2*INDEX(Usage!$D$5:$ABF$11,MATCH(UsagePerHour!$B$84,Usage!$C$5:$C$11,0),MATCH(UsagePerHour!HV$4,Usage!$D$3:$ABF$3,0)),"")</f>
        <v>36.409615582809444</v>
      </c>
      <c r="HW95" s="6">
        <f>IFERROR(INDEX(Sales!$D$5:$ABF$18,MATCH(UsagePerHour!$B95,Sales!$C$5:$C$18,0),MATCH(UsagePerHour!HW$4,Sales!$D$3:$ABF$3,0))/HW$2*INDEX(Usage!$D$5:$ABF$11,MATCH(UsagePerHour!$B$84,Usage!$C$5:$C$11,0),MATCH(UsagePerHour!HW$4,Usage!$D$3:$ABF$3,0)),"")</f>
        <v>55.282411984696729</v>
      </c>
      <c r="HX95" s="6">
        <f>IFERROR(INDEX(Sales!$D$5:$ABF$18,MATCH(UsagePerHour!$B95,Sales!$C$5:$C$18,0),MATCH(UsagePerHour!HX$4,Sales!$D$3:$ABF$3,0))/HX$2*INDEX(Usage!$D$5:$ABF$11,MATCH(UsagePerHour!$B$84,Usage!$C$5:$C$11,0),MATCH(UsagePerHour!HX$4,Usage!$D$3:$ABF$3,0)),"")</f>
        <v>81.699832603361685</v>
      </c>
      <c r="HY95" s="6">
        <f>IFERROR(INDEX(Sales!$D$5:$ABF$18,MATCH(UsagePerHour!$B95,Sales!$C$5:$C$18,0),MATCH(UsagePerHour!HY$4,Sales!$D$3:$ABF$3,0))/HY$2*INDEX(Usage!$D$5:$ABF$11,MATCH(UsagePerHour!$B$84,Usage!$C$5:$C$11,0),MATCH(UsagePerHour!HY$4,Usage!$D$3:$ABF$3,0)),"")</f>
        <v>407.32288117023927</v>
      </c>
      <c r="HZ95" s="6">
        <f>IFERROR(INDEX(Sales!$D$5:$ABF$18,MATCH(UsagePerHour!$B95,Sales!$C$5:$C$18,0),MATCH(UsagePerHour!HZ$4,Sales!$D$3:$ABF$3,0))/HZ$2*INDEX(Usage!$D$5:$ABF$11,MATCH(UsagePerHour!$B$84,Usage!$C$5:$C$11,0),MATCH(UsagePerHour!HZ$4,Usage!$D$3:$ABF$3,0)),"")</f>
        <v>53.977410164753941</v>
      </c>
      <c r="IA95" s="6">
        <f>IFERROR(INDEX(Sales!$D$5:$ABF$18,MATCH(UsagePerHour!$B95,Sales!$C$5:$C$18,0),MATCH(UsagePerHour!IA$4,Sales!$D$3:$ABF$3,0))/IA$2*INDEX(Usage!$D$5:$ABF$11,MATCH(UsagePerHour!$B$84,Usage!$C$5:$C$11,0),MATCH(UsagePerHour!IA$4,Usage!$D$3:$ABF$3,0)),"")</f>
        <v>81.673438623545621</v>
      </c>
      <c r="IB95" s="6">
        <f>IFERROR(INDEX(Sales!$D$5:$ABF$18,MATCH(UsagePerHour!$B95,Sales!$C$5:$C$18,0),MATCH(UsagePerHour!IB$4,Sales!$D$3:$ABF$3,0))/IB$2*INDEX(Usage!$D$5:$ABF$11,MATCH(UsagePerHour!$B$84,Usage!$C$5:$C$11,0),MATCH(UsagePerHour!IB$4,Usage!$D$3:$ABF$3,0)),"")</f>
        <v>122.2697444966724</v>
      </c>
      <c r="IC95" s="6">
        <f>IFERROR(INDEX(Sales!$D$5:$ABF$18,MATCH(UsagePerHour!$B95,Sales!$C$5:$C$18,0),MATCH(UsagePerHour!IC$4,Sales!$D$3:$ABF$3,0))/IC$2*INDEX(Usage!$D$5:$ABF$11,MATCH(UsagePerHour!$B$84,Usage!$C$5:$C$11,0),MATCH(UsagePerHour!IC$4,Usage!$D$3:$ABF$3,0)),"")</f>
        <v>25.492926941306663</v>
      </c>
      <c r="ID95" s="6">
        <f>IFERROR(INDEX(Sales!$D$5:$ABF$18,MATCH(UsagePerHour!$B95,Sales!$C$5:$C$18,0),MATCH(UsagePerHour!ID$4,Sales!$D$3:$ABF$3,0))/ID$2*INDEX(Usage!$D$5:$ABF$11,MATCH(UsagePerHour!$B$84,Usage!$C$5:$C$11,0),MATCH(UsagePerHour!ID$4,Usage!$D$3:$ABF$3,0)),"")</f>
        <v>62.037763709186208</v>
      </c>
      <c r="IE95" s="6">
        <f>IFERROR(INDEX(Sales!$D$5:$ABF$18,MATCH(UsagePerHour!$B95,Sales!$C$5:$C$18,0),MATCH(UsagePerHour!IE$4,Sales!$D$3:$ABF$3,0))/IE$2*INDEX(Usage!$D$5:$ABF$11,MATCH(UsagePerHour!$B$84,Usage!$C$5:$C$11,0),MATCH(UsagePerHour!IE$4,Usage!$D$3:$ABF$3,0)),"")</f>
        <v>66.11351709994571</v>
      </c>
      <c r="IF95" s="6">
        <f>IFERROR(INDEX(Sales!$D$5:$ABF$18,MATCH(UsagePerHour!$B95,Sales!$C$5:$C$18,0),MATCH(UsagePerHour!IF$4,Sales!$D$3:$ABF$3,0))/IF$2*INDEX(Usage!$D$5:$ABF$11,MATCH(UsagePerHour!$B$84,Usage!$C$5:$C$11,0),MATCH(UsagePerHour!IF$4,Usage!$D$3:$ABF$3,0)),"")</f>
        <v>501.77648196191689</v>
      </c>
      <c r="IG95" s="6">
        <f>IFERROR(INDEX(Sales!$D$5:$ABF$18,MATCH(UsagePerHour!$B95,Sales!$C$5:$C$18,0),MATCH(UsagePerHour!IG$4,Sales!$D$3:$ABF$3,0))/IG$2*INDEX(Usage!$D$5:$ABF$11,MATCH(UsagePerHour!$B$84,Usage!$C$5:$C$11,0),MATCH(UsagePerHour!IG$4,Usage!$D$3:$ABF$3,0)),"")</f>
        <v>54.098136014122005</v>
      </c>
      <c r="IH95" s="6">
        <f>IFERROR(INDEX(Sales!$D$5:$ABF$18,MATCH(UsagePerHour!$B95,Sales!$C$5:$C$18,0),MATCH(UsagePerHour!IH$4,Sales!$D$3:$ABF$3,0))/IH$2*INDEX(Usage!$D$5:$ABF$11,MATCH(UsagePerHour!$B$84,Usage!$C$5:$C$11,0),MATCH(UsagePerHour!IH$4,Usage!$D$3:$ABF$3,0)),"")</f>
        <v>59.204001205720473</v>
      </c>
      <c r="II95" s="6">
        <f>IFERROR(INDEX(Sales!$D$5:$ABF$18,MATCH(UsagePerHour!$B95,Sales!$C$5:$C$18,0),MATCH(UsagePerHour!II$4,Sales!$D$3:$ABF$3,0))/II$2*INDEX(Usage!$D$5:$ABF$11,MATCH(UsagePerHour!$B$84,Usage!$C$5:$C$11,0),MATCH(UsagePerHour!II$4,Usage!$D$3:$ABF$3,0)),"")</f>
        <v>101.32033623407952</v>
      </c>
      <c r="IJ95" s="6">
        <f>IFERROR(INDEX(Sales!$D$5:$ABF$18,MATCH(UsagePerHour!$B95,Sales!$C$5:$C$18,0),MATCH(UsagePerHour!IJ$4,Sales!$D$3:$ABF$3,0))/IJ$2*INDEX(Usage!$D$5:$ABF$11,MATCH(UsagePerHour!$B$84,Usage!$C$5:$C$11,0),MATCH(UsagePerHour!IJ$4,Usage!$D$3:$ABF$3,0)),"")</f>
        <v>45.779590779590784</v>
      </c>
      <c r="IK95" s="6">
        <f>IFERROR(INDEX(Sales!$D$5:$ABF$18,MATCH(UsagePerHour!$B95,Sales!$C$5:$C$18,0),MATCH(UsagePerHour!IK$4,Sales!$D$3:$ABF$3,0))/IK$2*INDEX(Usage!$D$5:$ABF$11,MATCH(UsagePerHour!$B$84,Usage!$C$5:$C$11,0),MATCH(UsagePerHour!IK$4,Usage!$D$3:$ABF$3,0)),"")</f>
        <v>60.996293750706883</v>
      </c>
      <c r="IL95" s="6">
        <f>IFERROR(INDEX(Sales!$D$5:$ABF$18,MATCH(UsagePerHour!$B95,Sales!$C$5:$C$18,0),MATCH(UsagePerHour!IL$4,Sales!$D$3:$ABF$3,0))/IL$2*INDEX(Usage!$D$5:$ABF$11,MATCH(UsagePerHour!$B$84,Usage!$C$5:$C$11,0),MATCH(UsagePerHour!IL$4,Usage!$D$3:$ABF$3,0)),"")</f>
        <v>45.436053302520691</v>
      </c>
      <c r="IM95" s="6">
        <f>IFERROR(INDEX(Sales!$D$5:$ABF$18,MATCH(UsagePerHour!$B95,Sales!$C$5:$C$18,0),MATCH(UsagePerHour!IM$4,Sales!$D$3:$ABF$3,0))/IM$2*INDEX(Usage!$D$5:$ABF$11,MATCH(UsagePerHour!$B$84,Usage!$C$5:$C$11,0),MATCH(UsagePerHour!IM$4,Usage!$D$3:$ABF$3,0)),"")</f>
        <v>258.57006887224611</v>
      </c>
      <c r="IN95" s="6">
        <f>IFERROR(INDEX(Sales!$D$5:$ABF$18,MATCH(UsagePerHour!$B95,Sales!$C$5:$C$18,0),MATCH(UsagePerHour!IN$4,Sales!$D$3:$ABF$3,0))/IN$2*INDEX(Usage!$D$5:$ABF$11,MATCH(UsagePerHour!$B$84,Usage!$C$5:$C$11,0),MATCH(UsagePerHour!IN$4,Usage!$D$3:$ABF$3,0)),"")</f>
        <v>87.785446361590388</v>
      </c>
      <c r="IO95" s="6">
        <f>IFERROR(INDEX(Sales!$D$5:$ABF$18,MATCH(UsagePerHour!$B95,Sales!$C$5:$C$18,0),MATCH(UsagePerHour!IO$4,Sales!$D$3:$ABF$3,0))/IO$2*INDEX(Usage!$D$5:$ABF$11,MATCH(UsagePerHour!$B$84,Usage!$C$5:$C$11,0),MATCH(UsagePerHour!IO$4,Usage!$D$3:$ABF$3,0)),"")</f>
        <v>112.80116399692834</v>
      </c>
      <c r="IP95" s="6">
        <f>IFERROR(INDEX(Sales!$D$5:$ABF$18,MATCH(UsagePerHour!$B95,Sales!$C$5:$C$18,0),MATCH(UsagePerHour!IP$4,Sales!$D$3:$ABF$3,0))/IP$2*INDEX(Usage!$D$5:$ABF$11,MATCH(UsagePerHour!$B$84,Usage!$C$5:$C$11,0),MATCH(UsagePerHour!IP$4,Usage!$D$3:$ABF$3,0)),"")</f>
        <v>125.75131192858403</v>
      </c>
      <c r="IQ95" s="6">
        <f>IFERROR(INDEX(Sales!$D$5:$ABF$18,MATCH(UsagePerHour!$B95,Sales!$C$5:$C$18,0),MATCH(UsagePerHour!IQ$4,Sales!$D$3:$ABF$3,0))/IQ$2*INDEX(Usage!$D$5:$ABF$11,MATCH(UsagePerHour!$B$84,Usage!$C$5:$C$11,0),MATCH(UsagePerHour!IQ$4,Usage!$D$3:$ABF$3,0)),"")</f>
        <v>35.983442696206403</v>
      </c>
      <c r="IR95" s="6">
        <f>IFERROR(INDEX(Sales!$D$5:$ABF$18,MATCH(UsagePerHour!$B95,Sales!$C$5:$C$18,0),MATCH(UsagePerHour!IR$4,Sales!$D$3:$ABF$3,0))/IR$2*INDEX(Usage!$D$5:$ABF$11,MATCH(UsagePerHour!$B$84,Usage!$C$5:$C$11,0),MATCH(UsagePerHour!IR$4,Usage!$D$3:$ABF$3,0)),"")</f>
        <v>77.331694543899957</v>
      </c>
      <c r="IS95" s="6">
        <f>IFERROR(INDEX(Sales!$D$5:$ABF$18,MATCH(UsagePerHour!$B95,Sales!$C$5:$C$18,0),MATCH(UsagePerHour!IS$4,Sales!$D$3:$ABF$3,0))/IS$2*INDEX(Usage!$D$5:$ABF$11,MATCH(UsagePerHour!$B$84,Usage!$C$5:$C$11,0),MATCH(UsagePerHour!IS$4,Usage!$D$3:$ABF$3,0)),"")</f>
        <v>81.208862096327636</v>
      </c>
      <c r="IT95" s="6">
        <f>IFERROR(INDEX(Sales!$D$5:$ABF$18,MATCH(UsagePerHour!$B95,Sales!$C$5:$C$18,0),MATCH(UsagePerHour!IT$4,Sales!$D$3:$ABF$3,0))/IT$2*INDEX(Usage!$D$5:$ABF$11,MATCH(UsagePerHour!$B$84,Usage!$C$5:$C$11,0),MATCH(UsagePerHour!IT$4,Usage!$D$3:$ABF$3,0)),"")</f>
        <v>403.18133402646816</v>
      </c>
      <c r="IU95" s="6">
        <f>IFERROR(INDEX(Sales!$D$5:$ABF$18,MATCH(UsagePerHour!$B95,Sales!$C$5:$C$18,0),MATCH(UsagePerHour!IU$4,Sales!$D$3:$ABF$3,0))/IU$2*INDEX(Usage!$D$5:$ABF$11,MATCH(UsagePerHour!$B$84,Usage!$C$5:$C$11,0),MATCH(UsagePerHour!IU$4,Usage!$D$3:$ABF$3,0)),"")</f>
        <v>33.577552031714568</v>
      </c>
      <c r="IV95" s="6">
        <f>IFERROR(INDEX(Sales!$D$5:$ABF$18,MATCH(UsagePerHour!$B95,Sales!$C$5:$C$18,0),MATCH(UsagePerHour!IV$4,Sales!$D$3:$ABF$3,0))/IV$2*INDEX(Usage!$D$5:$ABF$11,MATCH(UsagePerHour!$B$84,Usage!$C$5:$C$11,0),MATCH(UsagePerHour!IV$4,Usage!$D$3:$ABF$3,0)),"")</f>
        <v>58.676825012436034</v>
      </c>
      <c r="IW95" s="6">
        <f>IFERROR(INDEX(Sales!$D$5:$ABF$18,MATCH(UsagePerHour!$B95,Sales!$C$5:$C$18,0),MATCH(UsagePerHour!IW$4,Sales!$D$3:$ABF$3,0))/IW$2*INDEX(Usage!$D$5:$ABF$11,MATCH(UsagePerHour!$B$84,Usage!$C$5:$C$11,0),MATCH(UsagePerHour!IW$4,Usage!$D$3:$ABF$3,0)),"")</f>
        <v>59.203399465635833</v>
      </c>
      <c r="IX95" s="6">
        <f>IFERROR(INDEX(Sales!$D$5:$ABF$18,MATCH(UsagePerHour!$B95,Sales!$C$5:$C$18,0),MATCH(UsagePerHour!IX$4,Sales!$D$3:$ABF$3,0))/IX$2*INDEX(Usage!$D$5:$ABF$11,MATCH(UsagePerHour!$B$84,Usage!$C$5:$C$11,0),MATCH(UsagePerHour!IX$4,Usage!$D$3:$ABF$3,0)),"")</f>
        <v>44.649706566271732</v>
      </c>
      <c r="IY95" s="6">
        <f>IFERROR(INDEX(Sales!$D$5:$ABF$18,MATCH(UsagePerHour!$B95,Sales!$C$5:$C$18,0),MATCH(UsagePerHour!IY$4,Sales!$D$3:$ABF$3,0))/IY$2*INDEX(Usage!$D$5:$ABF$11,MATCH(UsagePerHour!$B$84,Usage!$C$5:$C$11,0),MATCH(UsagePerHour!IY$4,Usage!$D$3:$ABF$3,0)),"")</f>
        <v>99.091169054989948</v>
      </c>
      <c r="IZ95" s="6">
        <f>IFERROR(INDEX(Sales!$D$5:$ABF$18,MATCH(UsagePerHour!$B95,Sales!$C$5:$C$18,0),MATCH(UsagePerHour!IZ$4,Sales!$D$3:$ABF$3,0))/IZ$2*INDEX(Usage!$D$5:$ABF$11,MATCH(UsagePerHour!$B$84,Usage!$C$5:$C$11,0),MATCH(UsagePerHour!IZ$4,Usage!$D$3:$ABF$3,0)),"")</f>
        <v>150.17939109711335</v>
      </c>
      <c r="JA95" s="6">
        <f>IFERROR(INDEX(Sales!$D$5:$ABF$18,MATCH(UsagePerHour!$B95,Sales!$C$5:$C$18,0),MATCH(UsagePerHour!JA$4,Sales!$D$3:$ABF$3,0))/JA$2*INDEX(Usage!$D$5:$ABF$11,MATCH(UsagePerHour!$B$84,Usage!$C$5:$C$11,0),MATCH(UsagePerHour!JA$4,Usage!$D$3:$ABF$3,0)),"")</f>
        <v>347.83555619846669</v>
      </c>
      <c r="JB95" s="6">
        <f>IFERROR(INDEX(Sales!$D$5:$ABF$18,MATCH(UsagePerHour!$B95,Sales!$C$5:$C$18,0),MATCH(UsagePerHour!JB$4,Sales!$D$3:$ABF$3,0))/JB$2*INDEX(Usage!$D$5:$ABF$11,MATCH(UsagePerHour!$B$84,Usage!$C$5:$C$11,0),MATCH(UsagePerHour!JB$4,Usage!$D$3:$ABF$3,0)),"")</f>
        <v>87.565652324168454</v>
      </c>
      <c r="JC95" s="6">
        <f>IFERROR(INDEX(Sales!$D$5:$ABF$18,MATCH(UsagePerHour!$B95,Sales!$C$5:$C$18,0),MATCH(UsagePerHour!JC$4,Sales!$D$3:$ABF$3,0))/JC$2*INDEX(Usage!$D$5:$ABF$11,MATCH(UsagePerHour!$B$84,Usage!$C$5:$C$11,0),MATCH(UsagePerHour!JC$4,Usage!$D$3:$ABF$3,0)),"")</f>
        <v>82.857641903710757</v>
      </c>
      <c r="JD95" s="6">
        <f>IFERROR(INDEX(Sales!$D$5:$ABF$18,MATCH(UsagePerHour!$B95,Sales!$C$5:$C$18,0),MATCH(UsagePerHour!JD$4,Sales!$D$3:$ABF$3,0))/JD$2*INDEX(Usage!$D$5:$ABF$11,MATCH(UsagePerHour!$B$84,Usage!$C$5:$C$11,0),MATCH(UsagePerHour!JD$4,Usage!$D$3:$ABF$3,0)),"")</f>
        <v>49.025105568134329</v>
      </c>
      <c r="JE95" s="6">
        <f>IFERROR(INDEX(Sales!$D$5:$ABF$18,MATCH(UsagePerHour!$B95,Sales!$C$5:$C$18,0),MATCH(UsagePerHour!JE$4,Sales!$D$3:$ABF$3,0))/JE$2*INDEX(Usage!$D$5:$ABF$11,MATCH(UsagePerHour!$B$84,Usage!$C$5:$C$11,0),MATCH(UsagePerHour!JE$4,Usage!$D$3:$ABF$3,0)),"")</f>
        <v>27.210115842332552</v>
      </c>
      <c r="JF95" s="6">
        <f>IFERROR(INDEX(Sales!$D$5:$ABF$18,MATCH(UsagePerHour!$B95,Sales!$C$5:$C$18,0),MATCH(UsagePerHour!JF$4,Sales!$D$3:$ABF$3,0))/JF$2*INDEX(Usage!$D$5:$ABF$11,MATCH(UsagePerHour!$B$84,Usage!$C$5:$C$11,0),MATCH(UsagePerHour!JF$4,Usage!$D$3:$ABF$3,0)),"")</f>
        <v>48.127384830873595</v>
      </c>
      <c r="JG95" s="6">
        <f>IFERROR(INDEX(Sales!$D$5:$ABF$18,MATCH(UsagePerHour!$B95,Sales!$C$5:$C$18,0),MATCH(UsagePerHour!JG$4,Sales!$D$3:$ABF$3,0))/JG$2*INDEX(Usage!$D$5:$ABF$11,MATCH(UsagePerHour!$B$84,Usage!$C$5:$C$11,0),MATCH(UsagePerHour!JG$4,Usage!$D$3:$ABF$3,0)),"")</f>
        <v>50.528101937112844</v>
      </c>
      <c r="JH95" s="6">
        <f>IFERROR(INDEX(Sales!$D$5:$ABF$18,MATCH(UsagePerHour!$B95,Sales!$C$5:$C$18,0),MATCH(UsagePerHour!JH$4,Sales!$D$3:$ABF$3,0))/JH$2*INDEX(Usage!$D$5:$ABF$11,MATCH(UsagePerHour!$B$84,Usage!$C$5:$C$11,0),MATCH(UsagePerHour!JH$4,Usage!$D$3:$ABF$3,0)),"")</f>
        <v>402.16579147291355</v>
      </c>
      <c r="JI95" s="6">
        <f>IFERROR(INDEX(Sales!$D$5:$ABF$18,MATCH(UsagePerHour!$B95,Sales!$C$5:$C$18,0),MATCH(UsagePerHour!JI$4,Sales!$D$3:$ABF$3,0))/JI$2*INDEX(Usage!$D$5:$ABF$11,MATCH(UsagePerHour!$B$84,Usage!$C$5:$C$11,0),MATCH(UsagePerHour!JI$4,Usage!$D$3:$ABF$3,0)),"")</f>
        <v>46.124449060573376</v>
      </c>
      <c r="JJ95" s="6">
        <f>IFERROR(INDEX(Sales!$D$5:$ABF$18,MATCH(UsagePerHour!$B95,Sales!$C$5:$C$18,0),MATCH(UsagePerHour!JJ$4,Sales!$D$3:$ABF$3,0))/JJ$2*INDEX(Usage!$D$5:$ABF$11,MATCH(UsagePerHour!$B$84,Usage!$C$5:$C$11,0),MATCH(UsagePerHour!JJ$4,Usage!$D$3:$ABF$3,0)),"")</f>
        <v>82.382579204235256</v>
      </c>
      <c r="JK95" s="6">
        <f>IFERROR(INDEX(Sales!$D$5:$ABF$18,MATCH(UsagePerHour!$B95,Sales!$C$5:$C$18,0),MATCH(UsagePerHour!JK$4,Sales!$D$3:$ABF$3,0))/JK$2*INDEX(Usage!$D$5:$ABF$11,MATCH(UsagePerHour!$B$84,Usage!$C$5:$C$11,0),MATCH(UsagePerHour!JK$4,Usage!$D$3:$ABF$3,0)),"")</f>
        <v>95.966738463154897</v>
      </c>
      <c r="JL95" s="6">
        <f>IFERROR(INDEX(Sales!$D$5:$ABF$18,MATCH(UsagePerHour!$B95,Sales!$C$5:$C$18,0),MATCH(UsagePerHour!JL$4,Sales!$D$3:$ABF$3,0))/JL$2*INDEX(Usage!$D$5:$ABF$11,MATCH(UsagePerHour!$B$84,Usage!$C$5:$C$11,0),MATCH(UsagePerHour!JL$4,Usage!$D$3:$ABF$3,0)),"")</f>
        <v>47.847438209514834</v>
      </c>
      <c r="JM95" s="6">
        <f>IFERROR(INDEX(Sales!$D$5:$ABF$18,MATCH(UsagePerHour!$B95,Sales!$C$5:$C$18,0),MATCH(UsagePerHour!JM$4,Sales!$D$3:$ABF$3,0))/JM$2*INDEX(Usage!$D$5:$ABF$11,MATCH(UsagePerHour!$B$84,Usage!$C$5:$C$11,0),MATCH(UsagePerHour!JM$4,Usage!$D$3:$ABF$3,0)),"")</f>
        <v>98.66778360742471</v>
      </c>
      <c r="JN95" s="6">
        <f>IFERROR(INDEX(Sales!$D$5:$ABF$18,MATCH(UsagePerHour!$B95,Sales!$C$5:$C$18,0),MATCH(UsagePerHour!JN$4,Sales!$D$3:$ABF$3,0))/JN$2*INDEX(Usage!$D$5:$ABF$11,MATCH(UsagePerHour!$B$84,Usage!$C$5:$C$11,0),MATCH(UsagePerHour!JN$4,Usage!$D$3:$ABF$3,0)),"")</f>
        <v>46.505030783695261</v>
      </c>
      <c r="JO95" s="6">
        <f>IFERROR(INDEX(Sales!$D$5:$ABF$18,MATCH(UsagePerHour!$B95,Sales!$C$5:$C$18,0),MATCH(UsagePerHour!JO$4,Sales!$D$3:$ABF$3,0))/JO$2*INDEX(Usage!$D$5:$ABF$11,MATCH(UsagePerHour!$B$84,Usage!$C$5:$C$11,0),MATCH(UsagePerHour!JO$4,Usage!$D$3:$ABF$3,0)),"")</f>
        <v>257.24712132008972</v>
      </c>
      <c r="JP95" s="6">
        <f>IFERROR(INDEX(Sales!$D$5:$ABF$18,MATCH(UsagePerHour!$B95,Sales!$C$5:$C$18,0),MATCH(UsagePerHour!JP$4,Sales!$D$3:$ABF$3,0))/JP$2*INDEX(Usage!$D$5:$ABF$11,MATCH(UsagePerHour!$B$84,Usage!$C$5:$C$11,0),MATCH(UsagePerHour!JP$4,Usage!$D$3:$ABF$3,0)),"")</f>
        <v>40.853932243486703</v>
      </c>
      <c r="JQ95" s="6">
        <f>IFERROR(INDEX(Sales!$D$5:$ABF$18,MATCH(UsagePerHour!$B95,Sales!$C$5:$C$18,0),MATCH(UsagePerHour!JQ$4,Sales!$D$3:$ABF$3,0))/JQ$2*INDEX(Usage!$D$5:$ABF$11,MATCH(UsagePerHour!$B$84,Usage!$C$5:$C$11,0),MATCH(UsagePerHour!JQ$4,Usage!$D$3:$ABF$3,0)),"")</f>
        <v>44.741263841920293</v>
      </c>
      <c r="JR95" s="6">
        <f>IFERROR(INDEX(Sales!$D$5:$ABF$18,MATCH(UsagePerHour!$B95,Sales!$C$5:$C$18,0),MATCH(UsagePerHour!JR$4,Sales!$D$3:$ABF$3,0))/JR$2*INDEX(Usage!$D$5:$ABF$11,MATCH(UsagePerHour!$B$84,Usage!$C$5:$C$11,0),MATCH(UsagePerHour!JR$4,Usage!$D$3:$ABF$3,0)),"")</f>
        <v>18.354914775892158</v>
      </c>
      <c r="JS95" s="6">
        <f>IFERROR(INDEX(Sales!$D$5:$ABF$18,MATCH(UsagePerHour!$B95,Sales!$C$5:$C$18,0),MATCH(UsagePerHour!JS$4,Sales!$D$3:$ABF$3,0))/JS$2*INDEX(Usage!$D$5:$ABF$11,MATCH(UsagePerHour!$B$84,Usage!$C$5:$C$11,0),MATCH(UsagePerHour!JS$4,Usage!$D$3:$ABF$3,0)),"")</f>
        <v>25.608897103013305</v>
      </c>
      <c r="JT95" s="6">
        <f>IFERROR(INDEX(Sales!$D$5:$ABF$18,MATCH(UsagePerHour!$B95,Sales!$C$5:$C$18,0),MATCH(UsagePerHour!JT$4,Sales!$D$3:$ABF$3,0))/JT$2*INDEX(Usage!$D$5:$ABF$11,MATCH(UsagePerHour!$B$84,Usage!$C$5:$C$11,0),MATCH(UsagePerHour!JT$4,Usage!$D$3:$ABF$3,0)),"")</f>
        <v>99.052695271294183</v>
      </c>
      <c r="JU95" s="6">
        <f>IFERROR(INDEX(Sales!$D$5:$ABF$18,MATCH(UsagePerHour!$B95,Sales!$C$5:$C$18,0),MATCH(UsagePerHour!JU$4,Sales!$D$3:$ABF$3,0))/JU$2*INDEX(Usage!$D$5:$ABF$11,MATCH(UsagePerHour!$B$84,Usage!$C$5:$C$11,0),MATCH(UsagePerHour!JU$4,Usage!$D$3:$ABF$3,0)),"")</f>
        <v>60.686924957404251</v>
      </c>
      <c r="JV95" s="6">
        <f>IFERROR(INDEX(Sales!$D$5:$ABF$18,MATCH(UsagePerHour!$B95,Sales!$C$5:$C$18,0),MATCH(UsagePerHour!JV$4,Sales!$D$3:$ABF$3,0))/JV$2*INDEX(Usage!$D$5:$ABF$11,MATCH(UsagePerHour!$B$84,Usage!$C$5:$C$11,0),MATCH(UsagePerHour!JV$4,Usage!$D$3:$ABF$3,0)),"")</f>
        <v>365.2096339172071</v>
      </c>
      <c r="JW95" s="6">
        <f>IFERROR(INDEX(Sales!$D$5:$ABF$18,MATCH(UsagePerHour!$B95,Sales!$C$5:$C$18,0),MATCH(UsagePerHour!JW$4,Sales!$D$3:$ABF$3,0))/JW$2*INDEX(Usage!$D$5:$ABF$11,MATCH(UsagePerHour!$B$84,Usage!$C$5:$C$11,0),MATCH(UsagePerHour!JW$4,Usage!$D$3:$ABF$3,0)),"")</f>
        <v>51.787578784322022</v>
      </c>
      <c r="JX95" s="6">
        <f>IFERROR(INDEX(Sales!$D$5:$ABF$18,MATCH(UsagePerHour!$B95,Sales!$C$5:$C$18,0),MATCH(UsagePerHour!JX$4,Sales!$D$3:$ABF$3,0))/JX$2*INDEX(Usage!$D$5:$ABF$11,MATCH(UsagePerHour!$B$84,Usage!$C$5:$C$11,0),MATCH(UsagePerHour!JX$4,Usage!$D$3:$ABF$3,0)),"")</f>
        <v>208.58248606100361</v>
      </c>
      <c r="JY95" s="6">
        <f>IFERROR(INDEX(Sales!$D$5:$ABF$18,MATCH(UsagePerHour!$B95,Sales!$C$5:$C$18,0),MATCH(UsagePerHour!JY$4,Sales!$D$3:$ABF$3,0))/JY$2*INDEX(Usage!$D$5:$ABF$11,MATCH(UsagePerHour!$B$84,Usage!$C$5:$C$11,0),MATCH(UsagePerHour!JY$4,Usage!$D$3:$ABF$3,0)),"")</f>
        <v>71.162230921602315</v>
      </c>
      <c r="JZ95" s="6">
        <f>IFERROR(INDEX(Sales!$D$5:$ABF$18,MATCH(UsagePerHour!$B95,Sales!$C$5:$C$18,0),MATCH(UsagePerHour!JZ$4,Sales!$D$3:$ABF$3,0))/JZ$2*INDEX(Usage!$D$5:$ABF$11,MATCH(UsagePerHour!$B$84,Usage!$C$5:$C$11,0),MATCH(UsagePerHour!JZ$4,Usage!$D$3:$ABF$3,0)),"")</f>
        <v>35.604942469534606</v>
      </c>
      <c r="KA95" s="6">
        <f>IFERROR(INDEX(Sales!$D$5:$ABF$18,MATCH(UsagePerHour!$B95,Sales!$C$5:$C$18,0),MATCH(UsagePerHour!KA$4,Sales!$D$3:$ABF$3,0))/KA$2*INDEX(Usage!$D$5:$ABF$11,MATCH(UsagePerHour!$B$84,Usage!$C$5:$C$11,0),MATCH(UsagePerHour!KA$4,Usage!$D$3:$ABF$3,0)),"")</f>
        <v>49.133187467994972</v>
      </c>
      <c r="KB95" s="6">
        <f>IFERROR(INDEX(Sales!$D$5:$ABF$18,MATCH(UsagePerHour!$B95,Sales!$C$5:$C$18,0),MATCH(UsagePerHour!KB$4,Sales!$D$3:$ABF$3,0))/KB$2*INDEX(Usage!$D$5:$ABF$11,MATCH(UsagePerHour!$B$84,Usage!$C$5:$C$11,0),MATCH(UsagePerHour!KB$4,Usage!$D$3:$ABF$3,0)),"")</f>
        <v>91.151269278039123</v>
      </c>
      <c r="KC95" s="6">
        <f>IFERROR(INDEX(Sales!$D$5:$ABF$18,MATCH(UsagePerHour!$B95,Sales!$C$5:$C$18,0),MATCH(UsagePerHour!KC$4,Sales!$D$3:$ABF$3,0))/KC$2*INDEX(Usage!$D$5:$ABF$11,MATCH(UsagePerHour!$B$84,Usage!$C$5:$C$11,0),MATCH(UsagePerHour!KC$4,Usage!$D$3:$ABF$3,0)),"")</f>
        <v>367.41156044274038</v>
      </c>
      <c r="KD95" s="6">
        <f>IFERROR(INDEX(Sales!$D$5:$ABF$18,MATCH(UsagePerHour!$B95,Sales!$C$5:$C$18,0),MATCH(UsagePerHour!KD$4,Sales!$D$3:$ABF$3,0))/KD$2*INDEX(Usage!$D$5:$ABF$11,MATCH(UsagePerHour!$B$84,Usage!$C$5:$C$11,0),MATCH(UsagePerHour!KD$4,Usage!$D$3:$ABF$3,0)),"")</f>
        <v>54.312090779098064</v>
      </c>
      <c r="KE95" s="6">
        <f>IFERROR(INDEX(Sales!$D$5:$ABF$18,MATCH(UsagePerHour!$B95,Sales!$C$5:$C$18,0),MATCH(UsagePerHour!KE$4,Sales!$D$3:$ABF$3,0))/KE$2*INDEX(Usage!$D$5:$ABF$11,MATCH(UsagePerHour!$B$84,Usage!$C$5:$C$11,0),MATCH(UsagePerHour!KE$4,Usage!$D$3:$ABF$3,0)),"")</f>
        <v>56.378335902318135</v>
      </c>
      <c r="KF95" s="6">
        <f>IFERROR(INDEX(Sales!$D$5:$ABF$18,MATCH(UsagePerHour!$B95,Sales!$C$5:$C$18,0),MATCH(UsagePerHour!KF$4,Sales!$D$3:$ABF$3,0))/KF$2*INDEX(Usage!$D$5:$ABF$11,MATCH(UsagePerHour!$B$84,Usage!$C$5:$C$11,0),MATCH(UsagePerHour!KF$4,Usage!$D$3:$ABF$3,0)),"")</f>
        <v>44.850131607808734</v>
      </c>
      <c r="KG95" s="6">
        <f>IFERROR(INDEX(Sales!$D$5:$ABF$18,MATCH(UsagePerHour!$B95,Sales!$C$5:$C$18,0),MATCH(UsagePerHour!KG$4,Sales!$D$3:$ABF$3,0))/KG$2*INDEX(Usage!$D$5:$ABF$11,MATCH(UsagePerHour!$B$84,Usage!$C$5:$C$11,0),MATCH(UsagePerHour!KG$4,Usage!$D$3:$ABF$3,0)),"")</f>
        <v>22.47248372726223</v>
      </c>
      <c r="KH95" s="6">
        <f>IFERROR(INDEX(Sales!$D$5:$ABF$18,MATCH(UsagePerHour!$B95,Sales!$C$5:$C$18,0),MATCH(UsagePerHour!KH$4,Sales!$D$3:$ABF$3,0))/KH$2*INDEX(Usage!$D$5:$ABF$11,MATCH(UsagePerHour!$B$84,Usage!$C$5:$C$11,0),MATCH(UsagePerHour!KH$4,Usage!$D$3:$ABF$3,0)),"")</f>
        <v>44.583779097831766</v>
      </c>
      <c r="KI95" s="6">
        <f>IFERROR(INDEX(Sales!$D$5:$ABF$18,MATCH(UsagePerHour!$B95,Sales!$C$5:$C$18,0),MATCH(UsagePerHour!KI$4,Sales!$D$3:$ABF$3,0))/KI$2*INDEX(Usage!$D$5:$ABF$11,MATCH(UsagePerHour!$B$84,Usage!$C$5:$C$11,0),MATCH(UsagePerHour!KI$4,Usage!$D$3:$ABF$3,0)),"")</f>
        <v>87.267444893915624</v>
      </c>
      <c r="KJ95" s="6">
        <f>IFERROR(INDEX(Sales!$D$5:$ABF$18,MATCH(UsagePerHour!$B95,Sales!$C$5:$C$18,0),MATCH(UsagePerHour!KJ$4,Sales!$D$3:$ABF$3,0))/KJ$2*INDEX(Usage!$D$5:$ABF$11,MATCH(UsagePerHour!$B$84,Usage!$C$5:$C$11,0),MATCH(UsagePerHour!KJ$4,Usage!$D$3:$ABF$3,0)),"")</f>
        <v>283.44518468481846</v>
      </c>
      <c r="KK95" s="6">
        <f>IFERROR(INDEX(Sales!$D$5:$ABF$18,MATCH(UsagePerHour!$B95,Sales!$C$5:$C$18,0),MATCH(UsagePerHour!KK$4,Sales!$D$3:$ABF$3,0))/KK$2*INDEX(Usage!$D$5:$ABF$11,MATCH(UsagePerHour!$B$84,Usage!$C$5:$C$11,0),MATCH(UsagePerHour!KK$4,Usage!$D$3:$ABF$3,0)),"")</f>
        <v>57.021653911769263</v>
      </c>
      <c r="KL95" s="6">
        <f>IFERROR(INDEX(Sales!$D$5:$ABF$18,MATCH(UsagePerHour!$B95,Sales!$C$5:$C$18,0),MATCH(UsagePerHour!KL$4,Sales!$D$3:$ABF$3,0))/KL$2*INDEX(Usage!$D$5:$ABF$11,MATCH(UsagePerHour!$B$84,Usage!$C$5:$C$11,0),MATCH(UsagePerHour!KL$4,Usage!$D$3:$ABF$3,0)),"")</f>
        <v>77.722598942038616</v>
      </c>
      <c r="KM95" s="6">
        <f>IFERROR(INDEX(Sales!$D$5:$ABF$18,MATCH(UsagePerHour!$B95,Sales!$C$5:$C$18,0),MATCH(UsagePerHour!KM$4,Sales!$D$3:$ABF$3,0))/KM$2*INDEX(Usage!$D$5:$ABF$11,MATCH(UsagePerHour!$B$84,Usage!$C$5:$C$11,0),MATCH(UsagePerHour!KM$4,Usage!$D$3:$ABF$3,0)),"")</f>
        <v>74.687297664218335</v>
      </c>
      <c r="KN95" s="6">
        <f>IFERROR(INDEX(Sales!$D$5:$ABF$18,MATCH(UsagePerHour!$B95,Sales!$C$5:$C$18,0),MATCH(UsagePerHour!KN$4,Sales!$D$3:$ABF$3,0))/KN$2*INDEX(Usage!$D$5:$ABF$11,MATCH(UsagePerHour!$B$84,Usage!$C$5:$C$11,0),MATCH(UsagePerHour!KN$4,Usage!$D$3:$ABF$3,0)),"")</f>
        <v>22.322806798796211</v>
      </c>
      <c r="KO95" s="6">
        <f>IFERROR(INDEX(Sales!$D$5:$ABF$18,MATCH(UsagePerHour!$B95,Sales!$C$5:$C$18,0),MATCH(UsagePerHour!KO$4,Sales!$D$3:$ABF$3,0))/KO$2*INDEX(Usage!$D$5:$ABF$11,MATCH(UsagePerHour!$B$84,Usage!$C$5:$C$11,0),MATCH(UsagePerHour!KO$4,Usage!$D$3:$ABF$3,0)),"")</f>
        <v>14.438102852865624</v>
      </c>
      <c r="KP95" s="6">
        <f>IFERROR(INDEX(Sales!$D$5:$ABF$18,MATCH(UsagePerHour!$B95,Sales!$C$5:$C$18,0),MATCH(UsagePerHour!KP$4,Sales!$D$3:$ABF$3,0))/KP$2*INDEX(Usage!$D$5:$ABF$11,MATCH(UsagePerHour!$B$84,Usage!$C$5:$C$11,0),MATCH(UsagePerHour!KP$4,Usage!$D$3:$ABF$3,0)),"")</f>
        <v>45.256005702948528</v>
      </c>
      <c r="KQ95" s="6">
        <f>IFERROR(INDEX(Sales!$D$5:$ABF$18,MATCH(UsagePerHour!$B95,Sales!$C$5:$C$18,0),MATCH(UsagePerHour!KQ$4,Sales!$D$3:$ABF$3,0))/KQ$2*INDEX(Usage!$D$5:$ABF$11,MATCH(UsagePerHour!$B$84,Usage!$C$5:$C$11,0),MATCH(UsagePerHour!KQ$4,Usage!$D$3:$ABF$3,0)),"")</f>
        <v>278.83327976300683</v>
      </c>
      <c r="KR95" s="6">
        <f>IFERROR(INDEX(Sales!$D$5:$ABF$18,MATCH(UsagePerHour!$B95,Sales!$C$5:$C$18,0),MATCH(UsagePerHour!KR$4,Sales!$D$3:$ABF$3,0))/KR$2*INDEX(Usage!$D$5:$ABF$11,MATCH(UsagePerHour!$B$84,Usage!$C$5:$C$11,0),MATCH(UsagePerHour!KR$4,Usage!$D$3:$ABF$3,0)),"")</f>
        <v>14.088272823443447</v>
      </c>
      <c r="KS95" s="6">
        <f>IFERROR(INDEX(Sales!$D$5:$ABF$18,MATCH(UsagePerHour!$B95,Sales!$C$5:$C$18,0),MATCH(UsagePerHour!KS$4,Sales!$D$3:$ABF$3,0))/KS$2*INDEX(Usage!$D$5:$ABF$11,MATCH(UsagePerHour!$B$84,Usage!$C$5:$C$11,0),MATCH(UsagePerHour!KS$4,Usage!$D$3:$ABF$3,0)),"")</f>
        <v>51.464232541651896</v>
      </c>
      <c r="KT95" s="6">
        <f>IFERROR(INDEX(Sales!$D$5:$ABF$18,MATCH(UsagePerHour!$B95,Sales!$C$5:$C$18,0),MATCH(UsagePerHour!KT$4,Sales!$D$3:$ABF$3,0))/KT$2*INDEX(Usage!$D$5:$ABF$11,MATCH(UsagePerHour!$B$84,Usage!$C$5:$C$11,0),MATCH(UsagePerHour!KT$4,Usage!$D$3:$ABF$3,0)),"")</f>
        <v>2.3043628647016483</v>
      </c>
      <c r="KU95" s="6">
        <f>IFERROR(INDEX(Sales!$D$5:$ABF$18,MATCH(UsagePerHour!$B95,Sales!$C$5:$C$18,0),MATCH(UsagePerHour!KU$4,Sales!$D$3:$ABF$3,0))/KU$2*INDEX(Usage!$D$5:$ABF$11,MATCH(UsagePerHour!$B$84,Usage!$C$5:$C$11,0),MATCH(UsagePerHour!KU$4,Usage!$D$3:$ABF$3,0)),"")</f>
        <v>19.695706306524407</v>
      </c>
      <c r="KV95" s="6">
        <f>IFERROR(INDEX(Sales!$D$5:$ABF$18,MATCH(UsagePerHour!$B95,Sales!$C$5:$C$18,0),MATCH(UsagePerHour!KV$4,Sales!$D$3:$ABF$3,0))/KV$2*INDEX(Usage!$D$5:$ABF$11,MATCH(UsagePerHour!$B$84,Usage!$C$5:$C$11,0),MATCH(UsagePerHour!KV$4,Usage!$D$3:$ABF$3,0)),"")</f>
        <v>57.160967612895824</v>
      </c>
      <c r="KW95" s="6">
        <f>IFERROR(INDEX(Sales!$D$5:$ABF$18,MATCH(UsagePerHour!$B95,Sales!$C$5:$C$18,0),MATCH(UsagePerHour!KW$4,Sales!$D$3:$ABF$3,0))/KW$2*INDEX(Usage!$D$5:$ABF$11,MATCH(UsagePerHour!$B$84,Usage!$C$5:$C$11,0),MATCH(UsagePerHour!KW$4,Usage!$D$3:$ABF$3,0)),"")</f>
        <v>80.295237858774456</v>
      </c>
      <c r="KX95" s="6">
        <f>IFERROR(INDEX(Sales!$D$5:$ABF$18,MATCH(UsagePerHour!$B95,Sales!$C$5:$C$18,0),MATCH(UsagePerHour!KX$4,Sales!$D$3:$ABF$3,0))/KX$2*INDEX(Usage!$D$5:$ABF$11,MATCH(UsagePerHour!$B$84,Usage!$C$5:$C$11,0),MATCH(UsagePerHour!KX$4,Usage!$D$3:$ABF$3,0)),"")</f>
        <v>278.63985741881919</v>
      </c>
      <c r="KY95" s="6">
        <f>IFERROR(INDEX(Sales!$D$5:$ABF$18,MATCH(UsagePerHour!$B95,Sales!$C$5:$C$18,0),MATCH(UsagePerHour!KY$4,Sales!$D$3:$ABF$3,0))/KY$2*INDEX(Usage!$D$5:$ABF$11,MATCH(UsagePerHour!$B$84,Usage!$C$5:$C$11,0),MATCH(UsagePerHour!KY$4,Usage!$D$3:$ABF$3,0)),"")</f>
        <v>46.568913480885314</v>
      </c>
      <c r="KZ95" s="6">
        <f>IFERROR(INDEX(Sales!$D$5:$ABF$18,MATCH(UsagePerHour!$B95,Sales!$C$5:$C$18,0),MATCH(UsagePerHour!KZ$4,Sales!$D$3:$ABF$3,0))/KZ$2*INDEX(Usage!$D$5:$ABF$11,MATCH(UsagePerHour!$B$84,Usage!$C$5:$C$11,0),MATCH(UsagePerHour!KZ$4,Usage!$D$3:$ABF$3,0)),"")</f>
        <v>101.09684558100324</v>
      </c>
      <c r="LA95" s="6">
        <f>IFERROR(INDEX(Sales!$D$5:$ABF$18,MATCH(UsagePerHour!$B95,Sales!$C$5:$C$18,0),MATCH(UsagePerHour!LA$4,Sales!$D$3:$ABF$3,0))/LA$2*INDEX(Usage!$D$5:$ABF$11,MATCH(UsagePerHour!$B$84,Usage!$C$5:$C$11,0),MATCH(UsagePerHour!LA$4,Usage!$D$3:$ABF$3,0)),"")</f>
        <v>74.074789036007189</v>
      </c>
      <c r="LB95" s="6">
        <f>IFERROR(INDEX(Sales!$D$5:$ABF$18,MATCH(UsagePerHour!$B95,Sales!$C$5:$C$18,0),MATCH(UsagePerHour!LB$4,Sales!$D$3:$ABF$3,0))/LB$2*INDEX(Usage!$D$5:$ABF$11,MATCH(UsagePerHour!$B$84,Usage!$C$5:$C$11,0),MATCH(UsagePerHour!LB$4,Usage!$D$3:$ABF$3,0)),"")</f>
        <v>49.383333253553012</v>
      </c>
      <c r="LC95" s="6">
        <f>IFERROR(INDEX(Sales!$D$5:$ABF$18,MATCH(UsagePerHour!$B95,Sales!$C$5:$C$18,0),MATCH(UsagePerHour!LC$4,Sales!$D$3:$ABF$3,0))/LC$2*INDEX(Usage!$D$5:$ABF$11,MATCH(UsagePerHour!$B$84,Usage!$C$5:$C$11,0),MATCH(UsagePerHour!LC$4,Usage!$D$3:$ABF$3,0)),"")</f>
        <v>29.548608320519676</v>
      </c>
      <c r="LD95" s="6">
        <f>IFERROR(INDEX(Sales!$D$5:$ABF$18,MATCH(UsagePerHour!$B95,Sales!$C$5:$C$18,0),MATCH(UsagePerHour!LD$4,Sales!$D$3:$ABF$3,0))/LD$2*INDEX(Usage!$D$5:$ABF$11,MATCH(UsagePerHour!$B$84,Usage!$C$5:$C$11,0),MATCH(UsagePerHour!LD$4,Usage!$D$3:$ABF$3,0)),"")</f>
        <v>53.522588440625633</v>
      </c>
      <c r="LE95" s="6">
        <f>IFERROR(INDEX(Sales!$D$5:$ABF$18,MATCH(UsagePerHour!$B95,Sales!$C$5:$C$18,0),MATCH(UsagePerHour!LE$4,Sales!$D$3:$ABF$3,0))/LE$2*INDEX(Usage!$D$5:$ABF$11,MATCH(UsagePerHour!$B$84,Usage!$C$5:$C$11,0),MATCH(UsagePerHour!LE$4,Usage!$D$3:$ABF$3,0)),"")</f>
        <v>174.87466330994764</v>
      </c>
      <c r="LF95" s="6">
        <f>IFERROR(INDEX(Sales!$D$5:$ABF$18,MATCH(UsagePerHour!$B95,Sales!$C$5:$C$18,0),MATCH(UsagePerHour!LF$4,Sales!$D$3:$ABF$3,0))/LF$2*INDEX(Usage!$D$5:$ABF$11,MATCH(UsagePerHour!$B$84,Usage!$C$5:$C$11,0),MATCH(UsagePerHour!LF$4,Usage!$D$3:$ABF$3,0)),"")</f>
        <v>65.005402615444723</v>
      </c>
      <c r="LG95" s="6">
        <f>IFERROR(INDEX(Sales!$D$5:$ABF$18,MATCH(UsagePerHour!$B95,Sales!$C$5:$C$18,0),MATCH(UsagePerHour!LG$4,Sales!$D$3:$ABF$3,0))/LG$2*INDEX(Usage!$D$5:$ABF$11,MATCH(UsagePerHour!$B$84,Usage!$C$5:$C$11,0),MATCH(UsagePerHour!LG$4,Usage!$D$3:$ABF$3,0)),"")</f>
        <v>32.829494879219148</v>
      </c>
      <c r="LH95" s="6">
        <f>IFERROR(INDEX(Sales!$D$5:$ABF$18,MATCH(UsagePerHour!$B95,Sales!$C$5:$C$18,0),MATCH(UsagePerHour!LH$4,Sales!$D$3:$ABF$3,0))/LH$2*INDEX(Usage!$D$5:$ABF$11,MATCH(UsagePerHour!$B$84,Usage!$C$5:$C$11,0),MATCH(UsagePerHour!LH$4,Usage!$D$3:$ABF$3,0)),"")</f>
        <v>71.254135986862892</v>
      </c>
      <c r="LI95" s="6">
        <f>IFERROR(INDEX(Sales!$D$5:$ABF$18,MATCH(UsagePerHour!$B95,Sales!$C$5:$C$18,0),MATCH(UsagePerHour!LI$4,Sales!$D$3:$ABF$3,0))/LI$2*INDEX(Usage!$D$5:$ABF$11,MATCH(UsagePerHour!$B$84,Usage!$C$5:$C$11,0),MATCH(UsagePerHour!LI$4,Usage!$D$3:$ABF$3,0)),"")</f>
        <v>25.999311676364172</v>
      </c>
      <c r="LJ95" s="6">
        <f>IFERROR(INDEX(Sales!$D$5:$ABF$18,MATCH(UsagePerHour!$B95,Sales!$C$5:$C$18,0),MATCH(UsagePerHour!LJ$4,Sales!$D$3:$ABF$3,0))/LJ$2*INDEX(Usage!$D$5:$ABF$11,MATCH(UsagePerHour!$B$84,Usage!$C$5:$C$11,0),MATCH(UsagePerHour!LJ$4,Usage!$D$3:$ABF$3,0)),"")</f>
        <v>36.475436359291223</v>
      </c>
      <c r="LK95" s="6">
        <f>IFERROR(INDEX(Sales!$D$5:$ABF$18,MATCH(UsagePerHour!$B95,Sales!$C$5:$C$18,0),MATCH(UsagePerHour!LK$4,Sales!$D$3:$ABF$3,0))/LK$2*INDEX(Usage!$D$5:$ABF$11,MATCH(UsagePerHour!$B$84,Usage!$C$5:$C$11,0),MATCH(UsagePerHour!LK$4,Usage!$D$3:$ABF$3,0)),"")</f>
        <v>69.481965049563399</v>
      </c>
      <c r="LL95" s="6">
        <f>IFERROR(INDEX(Sales!$D$5:$ABF$18,MATCH(UsagePerHour!$B95,Sales!$C$5:$C$18,0),MATCH(UsagePerHour!LL$4,Sales!$D$3:$ABF$3,0))/LL$2*INDEX(Usage!$D$5:$ABF$11,MATCH(UsagePerHour!$B$84,Usage!$C$5:$C$11,0),MATCH(UsagePerHour!LL$4,Usage!$D$3:$ABF$3,0)),"")</f>
        <v>304.68842929528432</v>
      </c>
      <c r="LM95" s="6">
        <f>IFERROR(INDEX(Sales!$D$5:$ABF$18,MATCH(UsagePerHour!$B95,Sales!$C$5:$C$18,0),MATCH(UsagePerHour!LM$4,Sales!$D$3:$ABF$3,0))/LM$2*INDEX(Usage!$D$5:$ABF$11,MATCH(UsagePerHour!$B$84,Usage!$C$5:$C$11,0),MATCH(UsagePerHour!LM$4,Usage!$D$3:$ABF$3,0)),"")</f>
        <v>77.018234440385342</v>
      </c>
      <c r="LN95" s="6">
        <f>IFERROR(INDEX(Sales!$D$5:$ABF$18,MATCH(UsagePerHour!$B95,Sales!$C$5:$C$18,0),MATCH(UsagePerHour!LN$4,Sales!$D$3:$ABF$3,0))/LN$2*INDEX(Usage!$D$5:$ABF$11,MATCH(UsagePerHour!$B$84,Usage!$C$5:$C$11,0),MATCH(UsagePerHour!LN$4,Usage!$D$3:$ABF$3,0)),"")</f>
        <v>81.161351159249264</v>
      </c>
      <c r="LO95" s="6">
        <f>IFERROR(INDEX(Sales!$D$5:$ABF$18,MATCH(UsagePerHour!$B95,Sales!$C$5:$C$18,0),MATCH(UsagePerHour!LO$4,Sales!$D$3:$ABF$3,0))/LO$2*INDEX(Usage!$D$5:$ABF$11,MATCH(UsagePerHour!$B$84,Usage!$C$5:$C$11,0),MATCH(UsagePerHour!LO$4,Usage!$D$3:$ABF$3,0)),"")</f>
        <v>152.1959687343747</v>
      </c>
      <c r="LP95" s="6">
        <f>IFERROR(INDEX(Sales!$D$5:$ABF$18,MATCH(UsagePerHour!$B95,Sales!$C$5:$C$18,0),MATCH(UsagePerHour!LP$4,Sales!$D$3:$ABF$3,0))/LP$2*INDEX(Usage!$D$5:$ABF$11,MATCH(UsagePerHour!$B$84,Usage!$C$5:$C$11,0),MATCH(UsagePerHour!LP$4,Usage!$D$3:$ABF$3,0)),"")</f>
        <v>1.5893661182304093</v>
      </c>
      <c r="LQ95" s="6">
        <f>IFERROR(INDEX(Sales!$D$5:$ABF$18,MATCH(UsagePerHour!$B95,Sales!$C$5:$C$18,0),MATCH(UsagePerHour!LQ$4,Sales!$D$3:$ABF$3,0))/LQ$2*INDEX(Usage!$D$5:$ABF$11,MATCH(UsagePerHour!$B$84,Usage!$C$5:$C$11,0),MATCH(UsagePerHour!LQ$4,Usage!$D$3:$ABF$3,0)),"")</f>
        <v>21.967142656400668</v>
      </c>
      <c r="LR95" s="6">
        <f>IFERROR(INDEX(Sales!$D$5:$ABF$18,MATCH(UsagePerHour!$B95,Sales!$C$5:$C$18,0),MATCH(UsagePerHour!LR$4,Sales!$D$3:$ABF$3,0))/LR$2*INDEX(Usage!$D$5:$ABF$11,MATCH(UsagePerHour!$B$84,Usage!$C$5:$C$11,0),MATCH(UsagePerHour!LR$4,Usage!$D$3:$ABF$3,0)),"")</f>
        <v>56.315968586387434</v>
      </c>
      <c r="LS95" s="6">
        <f>IFERROR(INDEX(Sales!$D$5:$ABF$18,MATCH(UsagePerHour!$B95,Sales!$C$5:$C$18,0),MATCH(UsagePerHour!LS$4,Sales!$D$3:$ABF$3,0))/LS$2*INDEX(Usage!$D$5:$ABF$11,MATCH(UsagePerHour!$B$84,Usage!$C$5:$C$11,0),MATCH(UsagePerHour!LS$4,Usage!$D$3:$ABF$3,0)),"")</f>
        <v>342.90413349699139</v>
      </c>
      <c r="LT95" s="6">
        <f>IFERROR(INDEX(Sales!$D$5:$ABF$18,MATCH(UsagePerHour!$B95,Sales!$C$5:$C$18,0),MATCH(UsagePerHour!LT$4,Sales!$D$3:$ABF$3,0))/LT$2*INDEX(Usage!$D$5:$ABF$11,MATCH(UsagePerHour!$B$84,Usage!$C$5:$C$11,0),MATCH(UsagePerHour!LT$4,Usage!$D$3:$ABF$3,0)),"")</f>
        <v>46.702695671057775</v>
      </c>
      <c r="LU95" s="6">
        <f>IFERROR(INDEX(Sales!$D$5:$ABF$18,MATCH(UsagePerHour!$B95,Sales!$C$5:$C$18,0),MATCH(UsagePerHour!LU$4,Sales!$D$3:$ABF$3,0))/LU$2*INDEX(Usage!$D$5:$ABF$11,MATCH(UsagePerHour!$B$84,Usage!$C$5:$C$11,0),MATCH(UsagePerHour!LU$4,Usage!$D$3:$ABF$3,0)),"")</f>
        <v>148.00004858909418</v>
      </c>
      <c r="LV95" s="6">
        <f>IFERROR(INDEX(Sales!$D$5:$ABF$18,MATCH(UsagePerHour!$B95,Sales!$C$5:$C$18,0),MATCH(UsagePerHour!LV$4,Sales!$D$3:$ABF$3,0))/LV$2*INDEX(Usage!$D$5:$ABF$11,MATCH(UsagePerHour!$B$84,Usage!$C$5:$C$11,0),MATCH(UsagePerHour!LV$4,Usage!$D$3:$ABF$3,0)),"")</f>
        <v>29.990898203592817</v>
      </c>
      <c r="LW95" s="6">
        <f>IFERROR(INDEX(Sales!$D$5:$ABF$18,MATCH(UsagePerHour!$B95,Sales!$C$5:$C$18,0),MATCH(UsagePerHour!LW$4,Sales!$D$3:$ABF$3,0))/LW$2*INDEX(Usage!$D$5:$ABF$11,MATCH(UsagePerHour!$B$84,Usage!$C$5:$C$11,0),MATCH(UsagePerHour!LW$4,Usage!$D$3:$ABF$3,0)),"")</f>
        <v>36.403745936241449</v>
      </c>
      <c r="LX95" s="6">
        <f>IFERROR(INDEX(Sales!$D$5:$ABF$18,MATCH(UsagePerHour!$B95,Sales!$C$5:$C$18,0),MATCH(UsagePerHour!LX$4,Sales!$D$3:$ABF$3,0))/LX$2*INDEX(Usage!$D$5:$ABF$11,MATCH(UsagePerHour!$B$84,Usage!$C$5:$C$11,0),MATCH(UsagePerHour!LX$4,Usage!$D$3:$ABF$3,0)),"")</f>
        <v>55.090786819098852</v>
      </c>
      <c r="LY95" s="6">
        <f>IFERROR(INDEX(Sales!$D$5:$ABF$18,MATCH(UsagePerHour!$B95,Sales!$C$5:$C$18,0),MATCH(UsagePerHour!LY$4,Sales!$D$3:$ABF$3,0))/LY$2*INDEX(Usage!$D$5:$ABF$11,MATCH(UsagePerHour!$B$84,Usage!$C$5:$C$11,0),MATCH(UsagePerHour!LY$4,Usage!$D$3:$ABF$3,0)),"")</f>
        <v>32.85958321150634</v>
      </c>
      <c r="LZ95" s="6">
        <f>IFERROR(INDEX(Sales!$D$5:$ABF$18,MATCH(UsagePerHour!$B95,Sales!$C$5:$C$18,0),MATCH(UsagePerHour!LZ$4,Sales!$D$3:$ABF$3,0))/LZ$2*INDEX(Usage!$D$5:$ABF$11,MATCH(UsagePerHour!$B$84,Usage!$C$5:$C$11,0),MATCH(UsagePerHour!LZ$4,Usage!$D$3:$ABF$3,0)),"")</f>
        <v>345.54098543875335</v>
      </c>
      <c r="MA95" s="6">
        <f>IFERROR(INDEX(Sales!$D$5:$ABF$18,MATCH(UsagePerHour!$B95,Sales!$C$5:$C$18,0),MATCH(UsagePerHour!MA$4,Sales!$D$3:$ABF$3,0))/MA$2*INDEX(Usage!$D$5:$ABF$11,MATCH(UsagePerHour!$B$84,Usage!$C$5:$C$11,0),MATCH(UsagePerHour!MA$4,Usage!$D$3:$ABF$3,0)),"")</f>
        <v>60.652086742600765</v>
      </c>
      <c r="MB95" s="6">
        <f>IFERROR(INDEX(Sales!$D$5:$ABF$18,MATCH(UsagePerHour!$B95,Sales!$C$5:$C$18,0),MATCH(UsagePerHour!MB$4,Sales!$D$3:$ABF$3,0))/MB$2*INDEX(Usage!$D$5:$ABF$11,MATCH(UsagePerHour!$B$84,Usage!$C$5:$C$11,0),MATCH(UsagePerHour!MB$4,Usage!$D$3:$ABF$3,0)),"")</f>
        <v>69.569905427383887</v>
      </c>
      <c r="MC95" s="6">
        <f>IFERROR(INDEX(Sales!$D$5:$ABF$18,MATCH(UsagePerHour!$B95,Sales!$C$5:$C$18,0),MATCH(UsagePerHour!MC$4,Sales!$D$3:$ABF$3,0))/MC$2*INDEX(Usage!$D$5:$ABF$11,MATCH(UsagePerHour!$B$84,Usage!$C$5:$C$11,0),MATCH(UsagePerHour!MC$4,Usage!$D$3:$ABF$3,0)),"")</f>
        <v>400.62314972094157</v>
      </c>
      <c r="MD95" s="6">
        <f>IFERROR(INDEX(Sales!$D$5:$ABF$18,MATCH(UsagePerHour!$B95,Sales!$C$5:$C$18,0),MATCH(UsagePerHour!MD$4,Sales!$D$3:$ABF$3,0))/MD$2*INDEX(Usage!$D$5:$ABF$11,MATCH(UsagePerHour!$B$84,Usage!$C$5:$C$11,0),MATCH(UsagePerHour!MD$4,Usage!$D$3:$ABF$3,0)),"")</f>
        <v>43.477904267899653</v>
      </c>
      <c r="ME95" s="6">
        <f>IFERROR(INDEX(Sales!$D$5:$ABF$18,MATCH(UsagePerHour!$B95,Sales!$C$5:$C$18,0),MATCH(UsagePerHour!ME$4,Sales!$D$3:$ABF$3,0))/ME$2*INDEX(Usage!$D$5:$ABF$11,MATCH(UsagePerHour!$B$84,Usage!$C$5:$C$11,0),MATCH(UsagePerHour!ME$4,Usage!$D$3:$ABF$3,0)),"")</f>
        <v>85.46784666014409</v>
      </c>
      <c r="MF95" s="6">
        <f>IFERROR(INDEX(Sales!$D$5:$ABF$18,MATCH(UsagePerHour!$B95,Sales!$C$5:$C$18,0),MATCH(UsagePerHour!MF$4,Sales!$D$3:$ABF$3,0))/MF$2*INDEX(Usage!$D$5:$ABF$11,MATCH(UsagePerHour!$B$84,Usage!$C$5:$C$11,0),MATCH(UsagePerHour!MF$4,Usage!$D$3:$ABF$3,0)),"")</f>
        <v>50.799157211873094</v>
      </c>
      <c r="MG95" s="6">
        <f>IFERROR(INDEX(Sales!$D$5:$ABF$18,MATCH(UsagePerHour!$B95,Sales!$C$5:$C$18,0),MATCH(UsagePerHour!MG$4,Sales!$D$3:$ABF$3,0))/MG$2*INDEX(Usage!$D$5:$ABF$11,MATCH(UsagePerHour!$B$84,Usage!$C$5:$C$11,0),MATCH(UsagePerHour!MG$4,Usage!$D$3:$ABF$3,0)),"")</f>
        <v>238.90599372041802</v>
      </c>
      <c r="MH95" s="6">
        <f>IFERROR(INDEX(Sales!$D$5:$ABF$18,MATCH(UsagePerHour!$B95,Sales!$C$5:$C$18,0),MATCH(UsagePerHour!MH$4,Sales!$D$3:$ABF$3,0))/MH$2*INDEX(Usage!$D$5:$ABF$11,MATCH(UsagePerHour!$B$84,Usage!$C$5:$C$11,0),MATCH(UsagePerHour!MH$4,Usage!$D$3:$ABF$3,0)),"")</f>
        <v>102.60583733498206</v>
      </c>
      <c r="MI95" s="6">
        <f>IFERROR(INDEX(Sales!$D$5:$ABF$18,MATCH(UsagePerHour!$B95,Sales!$C$5:$C$18,0),MATCH(UsagePerHour!MI$4,Sales!$D$3:$ABF$3,0))/MI$2*INDEX(Usage!$D$5:$ABF$11,MATCH(UsagePerHour!$B$84,Usage!$C$5:$C$11,0),MATCH(UsagePerHour!MI$4,Usage!$D$3:$ABF$3,0)),"")</f>
        <v>99.029797237100553</v>
      </c>
      <c r="MJ95" s="6">
        <f>IFERROR(INDEX(Sales!$D$5:$ABF$18,MATCH(UsagePerHour!$B95,Sales!$C$5:$C$18,0),MATCH(UsagePerHour!MJ$4,Sales!$D$3:$ABF$3,0))/MJ$2*INDEX(Usage!$D$5:$ABF$11,MATCH(UsagePerHour!$B$84,Usage!$C$5:$C$11,0),MATCH(UsagePerHour!MJ$4,Usage!$D$3:$ABF$3,0)),"")</f>
        <v>50.70621891642093</v>
      </c>
      <c r="MK95" s="6">
        <f>IFERROR(INDEX(Sales!$D$5:$ABF$18,MATCH(UsagePerHour!$B95,Sales!$C$5:$C$18,0),MATCH(UsagePerHour!MK$4,Sales!$D$3:$ABF$3,0))/MK$2*INDEX(Usage!$D$5:$ABF$11,MATCH(UsagePerHour!$B$84,Usage!$C$5:$C$11,0),MATCH(UsagePerHour!MK$4,Usage!$D$3:$ABF$3,0)),"")</f>
        <v>20.472060636144093</v>
      </c>
      <c r="ML95" s="6">
        <f>IFERROR(INDEX(Sales!$D$5:$ABF$18,MATCH(UsagePerHour!$B95,Sales!$C$5:$C$18,0),MATCH(UsagePerHour!ML$4,Sales!$D$3:$ABF$3,0))/ML$2*INDEX(Usage!$D$5:$ABF$11,MATCH(UsagePerHour!$B$84,Usage!$C$5:$C$11,0),MATCH(UsagePerHour!ML$4,Usage!$D$3:$ABF$3,0)),"")</f>
        <v>40.722513808201931</v>
      </c>
      <c r="MM95" s="6">
        <f>IFERROR(INDEX(Sales!$D$5:$ABF$18,MATCH(UsagePerHour!$B95,Sales!$C$5:$C$18,0),MATCH(UsagePerHour!MM$4,Sales!$D$3:$ABF$3,0))/MM$2*INDEX(Usage!$D$5:$ABF$11,MATCH(UsagePerHour!$B$84,Usage!$C$5:$C$11,0),MATCH(UsagePerHour!MM$4,Usage!$D$3:$ABF$3,0)),"")</f>
        <v>83.509610876699483</v>
      </c>
      <c r="MN95" s="6">
        <f>IFERROR(INDEX(Sales!$D$5:$ABF$18,MATCH(UsagePerHour!$B95,Sales!$C$5:$C$18,0),MATCH(UsagePerHour!MN$4,Sales!$D$3:$ABF$3,0))/MN$2*INDEX(Usage!$D$5:$ABF$11,MATCH(UsagePerHour!$B$84,Usage!$C$5:$C$11,0),MATCH(UsagePerHour!MN$4,Usage!$D$3:$ABF$3,0)),"")</f>
        <v>594.14465758543679</v>
      </c>
      <c r="MO95" s="6">
        <f>IFERROR(INDEX(Sales!$D$5:$ABF$18,MATCH(UsagePerHour!$B95,Sales!$C$5:$C$18,0),MATCH(UsagePerHour!MO$4,Sales!$D$3:$ABF$3,0))/MO$2*INDEX(Usage!$D$5:$ABF$11,MATCH(UsagePerHour!$B$84,Usage!$C$5:$C$11,0),MATCH(UsagePerHour!MO$4,Usage!$D$3:$ABF$3,0)),"")</f>
        <v>46.702695671057775</v>
      </c>
      <c r="MP95" s="6">
        <f>IFERROR(INDEX(Sales!$D$5:$ABF$18,MATCH(UsagePerHour!$B95,Sales!$C$5:$C$18,0),MATCH(UsagePerHour!MP$4,Sales!$D$3:$ABF$3,0))/MP$2*INDEX(Usage!$D$5:$ABF$11,MATCH(UsagePerHour!$B$84,Usage!$C$5:$C$11,0),MATCH(UsagePerHour!MP$4,Usage!$D$3:$ABF$3,0)),"")</f>
        <v>148.00004858909418</v>
      </c>
      <c r="MQ95" s="6">
        <f>IFERROR(INDEX(Sales!$D$5:$ABF$18,MATCH(UsagePerHour!$B95,Sales!$C$5:$C$18,0),MATCH(UsagePerHour!MQ$4,Sales!$D$3:$ABF$3,0))/MQ$2*INDEX(Usage!$D$5:$ABF$11,MATCH(UsagePerHour!$B$84,Usage!$C$5:$C$11,0),MATCH(UsagePerHour!MQ$4,Usage!$D$3:$ABF$3,0)),"")</f>
        <v>29.990898203592817</v>
      </c>
      <c r="MR95" s="6">
        <f>IFERROR(INDEX(Sales!$D$5:$ABF$18,MATCH(UsagePerHour!$B95,Sales!$C$5:$C$18,0),MATCH(UsagePerHour!MR$4,Sales!$D$3:$ABF$3,0))/MR$2*INDEX(Usage!$D$5:$ABF$11,MATCH(UsagePerHour!$B$84,Usage!$C$5:$C$11,0),MATCH(UsagePerHour!MR$4,Usage!$D$3:$ABF$3,0)),"")</f>
        <v>36.403745936241449</v>
      </c>
      <c r="MS95" s="6">
        <f>IFERROR(INDEX(Sales!$D$5:$ABF$18,MATCH(UsagePerHour!$B95,Sales!$C$5:$C$18,0),MATCH(UsagePerHour!MS$4,Sales!$D$3:$ABF$3,0))/MS$2*INDEX(Usage!$D$5:$ABF$11,MATCH(UsagePerHour!$B$84,Usage!$C$5:$C$11,0),MATCH(UsagePerHour!MS$4,Usage!$D$3:$ABF$3,0)),"")</f>
        <v>77.331694543899957</v>
      </c>
      <c r="MT95" s="6">
        <f>IFERROR(INDEX(Sales!$D$5:$ABF$18,MATCH(UsagePerHour!$B95,Sales!$C$5:$C$18,0),MATCH(UsagePerHour!MT$4,Sales!$D$3:$ABF$3,0))/MT$2*INDEX(Usage!$D$5:$ABF$11,MATCH(UsagePerHour!$B$84,Usage!$C$5:$C$11,0),MATCH(UsagePerHour!MT$4,Usage!$D$3:$ABF$3,0)),"")</f>
        <v>46.368276840698222</v>
      </c>
      <c r="MU95" s="6">
        <f>IFERROR(INDEX(Sales!$D$5:$ABF$18,MATCH(UsagePerHour!$B95,Sales!$C$5:$C$18,0),MATCH(UsagePerHour!MU$4,Sales!$D$3:$ABF$3,0))/MU$2*INDEX(Usage!$D$5:$ABF$11,MATCH(UsagePerHour!$B$84,Usage!$C$5:$C$11,0),MATCH(UsagePerHour!MU$4,Usage!$D$3:$ABF$3,0)),"")</f>
        <v>189.09911473374498</v>
      </c>
      <c r="MV95" s="6">
        <f>IFERROR(INDEX(Sales!$D$5:$ABF$18,MATCH(UsagePerHour!$B95,Sales!$C$5:$C$18,0),MATCH(UsagePerHour!MV$4,Sales!$D$3:$ABF$3,0))/MV$2*INDEX(Usage!$D$5:$ABF$11,MATCH(UsagePerHour!$B$84,Usage!$C$5:$C$11,0),MATCH(UsagePerHour!MV$4,Usage!$D$3:$ABF$3,0)),"")</f>
        <v>75.077484386480535</v>
      </c>
      <c r="MW95" s="6">
        <f>IFERROR(INDEX(Sales!$D$5:$ABF$18,MATCH(UsagePerHour!$B95,Sales!$C$5:$C$18,0),MATCH(UsagePerHour!MW$4,Sales!$D$3:$ABF$3,0))/MW$2*INDEX(Usage!$D$5:$ABF$11,MATCH(UsagePerHour!$B$84,Usage!$C$5:$C$11,0),MATCH(UsagePerHour!MW$4,Usage!$D$3:$ABF$3,0)),"")</f>
        <v>69.712550527066654</v>
      </c>
      <c r="MX95" s="6">
        <f>IFERROR(INDEX(Sales!$D$5:$ABF$18,MATCH(UsagePerHour!$B95,Sales!$C$5:$C$18,0),MATCH(UsagePerHour!MX$4,Sales!$D$3:$ABF$3,0))/MX$2*INDEX(Usage!$D$5:$ABF$11,MATCH(UsagePerHour!$B$84,Usage!$C$5:$C$11,0),MATCH(UsagePerHour!MX$4,Usage!$D$3:$ABF$3,0)),"")</f>
        <v>63.020931094097307</v>
      </c>
      <c r="MY95" s="6">
        <f>IFERROR(INDEX(Sales!$D$5:$ABF$18,MATCH(UsagePerHour!$B95,Sales!$C$5:$C$18,0),MATCH(UsagePerHour!MY$4,Sales!$D$3:$ABF$3,0))/MY$2*INDEX(Usage!$D$5:$ABF$11,MATCH(UsagePerHour!$B$84,Usage!$C$5:$C$11,0),MATCH(UsagePerHour!MY$4,Usage!$D$3:$ABF$3,0)),"")</f>
        <v>43.6609278581507</v>
      </c>
      <c r="MZ95" s="6">
        <f>IFERROR(INDEX(Sales!$D$5:$ABF$18,MATCH(UsagePerHour!$B95,Sales!$C$5:$C$18,0),MATCH(UsagePerHour!MZ$4,Sales!$D$3:$ABF$3,0))/MZ$2*INDEX(Usage!$D$5:$ABF$11,MATCH(UsagePerHour!$B$84,Usage!$C$5:$C$11,0),MATCH(UsagePerHour!MZ$4,Usage!$D$3:$ABF$3,0)),"")</f>
        <v>108.43120420256034</v>
      </c>
      <c r="NA95" s="6">
        <f>IFERROR(INDEX(Sales!$D$5:$ABF$18,MATCH(UsagePerHour!$B95,Sales!$C$5:$C$18,0),MATCH(UsagePerHour!NA$4,Sales!$D$3:$ABF$3,0))/NA$2*INDEX(Usage!$D$5:$ABF$11,MATCH(UsagePerHour!$B$84,Usage!$C$5:$C$11,0),MATCH(UsagePerHour!NA$4,Usage!$D$3:$ABF$3,0)),"")</f>
        <v>39.684936971156056</v>
      </c>
      <c r="NB95" s="6">
        <f>IFERROR(INDEX(Sales!$D$5:$ABF$18,MATCH(UsagePerHour!$B95,Sales!$C$5:$C$18,0),MATCH(UsagePerHour!NB$4,Sales!$D$3:$ABF$3,0))/NB$2*INDEX(Usage!$D$5:$ABF$11,MATCH(UsagePerHour!$B$84,Usage!$C$5:$C$11,0),MATCH(UsagePerHour!NB$4,Usage!$D$3:$ABF$3,0)),"")</f>
        <v>308.1024881868949</v>
      </c>
      <c r="NC95" s="6">
        <f>IFERROR(INDEX(Sales!$D$5:$ABF$18,MATCH(UsagePerHour!$B95,Sales!$C$5:$C$18,0),MATCH(UsagePerHour!NC$4,Sales!$D$3:$ABF$3,0))/NC$2*INDEX(Usage!$D$5:$ABF$11,MATCH(UsagePerHour!$B$84,Usage!$C$5:$C$11,0),MATCH(UsagePerHour!NC$4,Usage!$D$3:$ABF$3,0)),"")</f>
        <v>39.403259161220944</v>
      </c>
      <c r="ND95" s="6">
        <f>IFERROR(INDEX(Sales!$D$5:$ABF$18,MATCH(UsagePerHour!$B95,Sales!$C$5:$C$18,0),MATCH(UsagePerHour!ND$4,Sales!$D$3:$ABF$3,0))/ND$2*INDEX(Usage!$D$5:$ABF$11,MATCH(UsagePerHour!$B$84,Usage!$C$5:$C$11,0),MATCH(UsagePerHour!ND$4,Usage!$D$3:$ABF$3,0)),"")</f>
        <v>52.356972426041878</v>
      </c>
      <c r="NE95" s="6">
        <f>IFERROR(INDEX(Sales!$D$5:$ABF$18,MATCH(UsagePerHour!$B95,Sales!$C$5:$C$18,0),MATCH(UsagePerHour!NE$4,Sales!$D$3:$ABF$3,0))/NE$2*INDEX(Usage!$D$5:$ABF$11,MATCH(UsagePerHour!$B$84,Usage!$C$5:$C$11,0),MATCH(UsagePerHour!NE$4,Usage!$D$3:$ABF$3,0)),"")</f>
        <v>86.088877349258013</v>
      </c>
      <c r="NF95" s="6">
        <f>IFERROR(INDEX(Sales!$D$5:$ABF$18,MATCH(UsagePerHour!$B95,Sales!$C$5:$C$18,0),MATCH(UsagePerHour!NF$4,Sales!$D$3:$ABF$3,0))/NF$2*INDEX(Usage!$D$5:$ABF$11,MATCH(UsagePerHour!$B$84,Usage!$C$5:$C$11,0),MATCH(UsagePerHour!NF$4,Usage!$D$3:$ABF$3,0)),"")</f>
        <v>19.544741852391088</v>
      </c>
      <c r="NG95" s="6">
        <f>IFERROR(INDEX(Sales!$D$5:$ABF$18,MATCH(UsagePerHour!$B95,Sales!$C$5:$C$18,0),MATCH(UsagePerHour!NG$4,Sales!$D$3:$ABF$3,0))/NG$2*INDEX(Usage!$D$5:$ABF$11,MATCH(UsagePerHour!$B$84,Usage!$C$5:$C$11,0),MATCH(UsagePerHour!NG$4,Usage!$D$3:$ABF$3,0)),"")</f>
        <v>48.151510476619947</v>
      </c>
      <c r="NH95" s="6">
        <f>IFERROR(INDEX(Sales!$D$5:$ABF$18,MATCH(UsagePerHour!$B95,Sales!$C$5:$C$18,0),MATCH(UsagePerHour!NH$4,Sales!$D$3:$ABF$3,0))/NH$2*INDEX(Usage!$D$5:$ABF$11,MATCH(UsagePerHour!$B$84,Usage!$C$5:$C$11,0),MATCH(UsagePerHour!NH$4,Usage!$D$3:$ABF$3,0)),"")</f>
        <v>51.04012614941054</v>
      </c>
      <c r="NI95" s="6">
        <f>IFERROR(INDEX(Sales!$D$5:$ABF$18,MATCH(UsagePerHour!$B95,Sales!$C$5:$C$18,0),MATCH(UsagePerHour!NI$4,Sales!$D$3:$ABF$3,0))/NI$2*INDEX(Usage!$D$5:$ABF$11,MATCH(UsagePerHour!$B$84,Usage!$C$5:$C$11,0),MATCH(UsagePerHour!NI$4,Usage!$D$3:$ABF$3,0)),"")</f>
        <v>360.58521978162327</v>
      </c>
      <c r="NJ95" s="6">
        <f>IFERROR(INDEX(Sales!$D$5:$ABF$18,MATCH(UsagePerHour!$B95,Sales!$C$5:$C$18,0),MATCH(UsagePerHour!NJ$4,Sales!$D$3:$ABF$3,0))/NJ$2*INDEX(Usage!$D$5:$ABF$11,MATCH(UsagePerHour!$B$84,Usage!$C$5:$C$11,0),MATCH(UsagePerHour!NJ$4,Usage!$D$3:$ABF$3,0)),"")</f>
        <v>19.550868945754281</v>
      </c>
      <c r="NK95" s="6">
        <f>IFERROR(INDEX(Sales!$D$5:$ABF$18,MATCH(UsagePerHour!$B95,Sales!$C$5:$C$18,0),MATCH(UsagePerHour!NK$4,Sales!$D$3:$ABF$3,0))/NK$2*INDEX(Usage!$D$5:$ABF$11,MATCH(UsagePerHour!$B$84,Usage!$C$5:$C$11,0),MATCH(UsagePerHour!NK$4,Usage!$D$3:$ABF$3,0)),"")</f>
        <v>86.674688518789964</v>
      </c>
      <c r="NL95" s="6">
        <f>IFERROR(INDEX(Sales!$D$5:$ABF$18,MATCH(UsagePerHour!$B95,Sales!$C$5:$C$18,0),MATCH(UsagePerHour!NL$4,Sales!$D$3:$ABF$3,0))/NL$2*INDEX(Usage!$D$5:$ABF$11,MATCH(UsagePerHour!$B$84,Usage!$C$5:$C$11,0),MATCH(UsagePerHour!NL$4,Usage!$D$3:$ABF$3,0)),"")</f>
        <v>41.546548834374526</v>
      </c>
      <c r="NM95" s="6">
        <f>IFERROR(INDEX(Sales!$D$5:$ABF$18,MATCH(UsagePerHour!$B95,Sales!$C$5:$C$18,0),MATCH(UsagePerHour!NM$4,Sales!$D$3:$ABF$3,0))/NM$2*INDEX(Usage!$D$5:$ABF$11,MATCH(UsagePerHour!$B$84,Usage!$C$5:$C$11,0),MATCH(UsagePerHour!NM$4,Usage!$D$3:$ABF$3,0)),"")</f>
        <v>41.074499441000107</v>
      </c>
      <c r="NN95" s="6">
        <f>IFERROR(INDEX(Sales!$D$5:$ABF$18,MATCH(UsagePerHour!$B95,Sales!$C$5:$C$18,0),MATCH(UsagePerHour!NN$4,Sales!$D$3:$ABF$3,0))/NN$2*INDEX(Usage!$D$5:$ABF$11,MATCH(UsagePerHour!$B$84,Usage!$C$5:$C$11,0),MATCH(UsagePerHour!NN$4,Usage!$D$3:$ABF$3,0)),"")</f>
        <v>39.282396972333757</v>
      </c>
      <c r="NO95" s="6">
        <f>IFERROR(INDEX(Sales!$D$5:$ABF$18,MATCH(UsagePerHour!$B95,Sales!$C$5:$C$18,0),MATCH(UsagePerHour!NO$4,Sales!$D$3:$ABF$3,0))/NO$2*INDEX(Usage!$D$5:$ABF$11,MATCH(UsagePerHour!$B$84,Usage!$C$5:$C$11,0),MATCH(UsagePerHour!NO$4,Usage!$D$3:$ABF$3,0)),"")</f>
        <v>18.368841666361874</v>
      </c>
      <c r="NP95" s="6">
        <f>IFERROR(INDEX(Sales!$D$5:$ABF$18,MATCH(UsagePerHour!$B95,Sales!$C$5:$C$18,0),MATCH(UsagePerHour!NP$4,Sales!$D$3:$ABF$3,0))/NP$2*INDEX(Usage!$D$5:$ABF$11,MATCH(UsagePerHour!$B$84,Usage!$C$5:$C$11,0),MATCH(UsagePerHour!NP$4,Usage!$D$3:$ABF$3,0)),"")</f>
        <v>314.97928528860581</v>
      </c>
      <c r="NQ95" s="6">
        <f>IFERROR(INDEX(Sales!$D$5:$ABF$18,MATCH(UsagePerHour!$B95,Sales!$C$5:$C$18,0),MATCH(UsagePerHour!NQ$4,Sales!$D$3:$ABF$3,0))/NQ$2*INDEX(Usage!$D$5:$ABF$11,MATCH(UsagePerHour!$B$84,Usage!$C$5:$C$11,0),MATCH(UsagePerHour!NQ$4,Usage!$D$3:$ABF$3,0)),"")</f>
        <v>31.266757627975494</v>
      </c>
      <c r="NR95" s="6">
        <f>IFERROR(INDEX(Sales!$D$5:$ABF$18,MATCH(UsagePerHour!$B95,Sales!$C$5:$C$18,0),MATCH(UsagePerHour!NR$4,Sales!$D$3:$ABF$3,0))/NR$2*INDEX(Usage!$D$5:$ABF$11,MATCH(UsagePerHour!$B$84,Usage!$C$5:$C$11,0),MATCH(UsagePerHour!NR$4,Usage!$D$3:$ABF$3,0)),"")</f>
        <v>106.20903448717128</v>
      </c>
      <c r="NS95" s="6">
        <f>IFERROR(INDEX(Sales!$D$5:$ABF$18,MATCH(UsagePerHour!$B95,Sales!$C$5:$C$18,0),MATCH(UsagePerHour!NS$4,Sales!$D$3:$ABF$3,0))/NS$2*INDEX(Usage!$D$5:$ABF$11,MATCH(UsagePerHour!$B$84,Usage!$C$5:$C$11,0),MATCH(UsagePerHour!NS$4,Usage!$D$3:$ABF$3,0)),"")</f>
        <v>10.475903092104122</v>
      </c>
      <c r="NT95" s="6">
        <f>IFERROR(INDEX(Sales!$D$5:$ABF$18,MATCH(UsagePerHour!$B95,Sales!$C$5:$C$18,0),MATCH(UsagePerHour!NT$4,Sales!$D$3:$ABF$3,0))/NT$2*INDEX(Usage!$D$5:$ABF$11,MATCH(UsagePerHour!$B$84,Usage!$C$5:$C$11,0),MATCH(UsagePerHour!NT$4,Usage!$D$3:$ABF$3,0)),"")</f>
        <v>51.213798346977434</v>
      </c>
      <c r="NU95" s="6">
        <f>IFERROR(INDEX(Sales!$D$5:$ABF$18,MATCH(UsagePerHour!$B95,Sales!$C$5:$C$18,0),MATCH(UsagePerHour!NU$4,Sales!$D$3:$ABF$3,0))/NU$2*INDEX(Usage!$D$5:$ABF$11,MATCH(UsagePerHour!$B$84,Usage!$C$5:$C$11,0),MATCH(UsagePerHour!NU$4,Usage!$D$3:$ABF$3,0)),"")</f>
        <v>50.535296467499855</v>
      </c>
      <c r="NV95" s="6">
        <f>IFERROR(INDEX(Sales!$D$5:$ABF$18,MATCH(UsagePerHour!$B95,Sales!$C$5:$C$18,0),MATCH(UsagePerHour!NV$4,Sales!$D$3:$ABF$3,0))/NV$2*INDEX(Usage!$D$5:$ABF$11,MATCH(UsagePerHour!$B$84,Usage!$C$5:$C$11,0),MATCH(UsagePerHour!NV$4,Usage!$D$3:$ABF$3,0)),"")</f>
        <v>61.662079808340195</v>
      </c>
      <c r="NW95" s="6">
        <f>IFERROR(INDEX(Sales!$D$5:$ABF$18,MATCH(UsagePerHour!$B95,Sales!$C$5:$C$18,0),MATCH(UsagePerHour!NW$4,Sales!$D$3:$ABF$3,0))/NW$2*INDEX(Usage!$D$5:$ABF$11,MATCH(UsagePerHour!$B$84,Usage!$C$5:$C$11,0),MATCH(UsagePerHour!NW$4,Usage!$D$3:$ABF$3,0)),"")</f>
        <v>318.15110951079856</v>
      </c>
      <c r="NX95" s="6">
        <f>IFERROR(INDEX(Sales!$D$5:$ABF$18,MATCH(UsagePerHour!$B95,Sales!$C$5:$C$18,0),MATCH(UsagePerHour!NX$4,Sales!$D$3:$ABF$3,0))/NX$2*INDEX(Usage!$D$5:$ABF$11,MATCH(UsagePerHour!$B$84,Usage!$C$5:$C$11,0),MATCH(UsagePerHour!NX$4,Usage!$D$3:$ABF$3,0)),"")</f>
        <v>34.522622878834277</v>
      </c>
      <c r="NY95" s="6">
        <f>IFERROR(INDEX(Sales!$D$5:$ABF$18,MATCH(UsagePerHour!$B95,Sales!$C$5:$C$18,0),MATCH(UsagePerHour!NY$4,Sales!$D$3:$ABF$3,0))/NY$2*INDEX(Usage!$D$5:$ABF$11,MATCH(UsagePerHour!$B$84,Usage!$C$5:$C$11,0),MATCH(UsagePerHour!NY$4,Usage!$D$3:$ABF$3,0)),"")</f>
        <v>97.041271795882182</v>
      </c>
      <c r="NZ95" s="6">
        <f>IFERROR(INDEX(Sales!$D$5:$ABF$18,MATCH(UsagePerHour!$B95,Sales!$C$5:$C$18,0),MATCH(UsagePerHour!NZ$4,Sales!$D$3:$ABF$3,0))/NZ$2*INDEX(Usage!$D$5:$ABF$11,MATCH(UsagePerHour!$B$84,Usage!$C$5:$C$11,0),MATCH(UsagePerHour!NZ$4,Usage!$D$3:$ABF$3,0)),"")</f>
        <v>119.21023395405163</v>
      </c>
      <c r="OA95" s="6">
        <f>IFERROR(INDEX(Sales!$D$5:$ABF$18,MATCH(UsagePerHour!$B95,Sales!$C$5:$C$18,0),MATCH(UsagePerHour!OA$4,Sales!$D$3:$ABF$3,0))/OA$2*INDEX(Usage!$D$5:$ABF$11,MATCH(UsagePerHour!$B$84,Usage!$C$5:$C$11,0),MATCH(UsagePerHour!OA$4,Usage!$D$3:$ABF$3,0)),"")</f>
        <v>78.083996856098139</v>
      </c>
      <c r="OB95" s="6">
        <f>IFERROR(INDEX(Sales!$D$5:$ABF$18,MATCH(UsagePerHour!$B95,Sales!$C$5:$C$18,0),MATCH(UsagePerHour!OB$4,Sales!$D$3:$ABF$3,0))/OB$2*INDEX(Usage!$D$5:$ABF$11,MATCH(UsagePerHour!$B$84,Usage!$C$5:$C$11,0),MATCH(UsagePerHour!OB$4,Usage!$D$3:$ABF$3,0)),"")</f>
        <v>70.434419883967678</v>
      </c>
      <c r="OC95" s="6">
        <f>IFERROR(INDEX(Sales!$D$5:$ABF$18,MATCH(UsagePerHour!$B95,Sales!$C$5:$C$18,0),MATCH(UsagePerHour!OC$4,Sales!$D$3:$ABF$3,0))/OC$2*INDEX(Usage!$D$5:$ABF$11,MATCH(UsagePerHour!$B$84,Usage!$C$5:$C$11,0),MATCH(UsagePerHour!OC$4,Usage!$D$3:$ABF$3,0)),"")</f>
        <v>100.43290767401157</v>
      </c>
      <c r="OD95" s="6">
        <f>IFERROR(INDEX(Sales!$D$5:$ABF$18,MATCH(UsagePerHour!$B95,Sales!$C$5:$C$18,0),MATCH(UsagePerHour!OD$4,Sales!$D$3:$ABF$3,0))/OD$2*INDEX(Usage!$D$5:$ABF$11,MATCH(UsagePerHour!$B$84,Usage!$C$5:$C$11,0),MATCH(UsagePerHour!OD$4,Usage!$D$3:$ABF$3,0)),"")</f>
        <v>313.86337299022262</v>
      </c>
      <c r="OE95" s="6">
        <f>IFERROR(INDEX(Sales!$D$5:$ABF$18,MATCH(UsagePerHour!$B95,Sales!$C$5:$C$18,0),MATCH(UsagePerHour!OE$4,Sales!$D$3:$ABF$3,0))/OE$2*INDEX(Usage!$D$5:$ABF$11,MATCH(UsagePerHour!$B$84,Usage!$C$5:$C$11,0),MATCH(UsagePerHour!OE$4,Usage!$D$3:$ABF$3,0)),"")</f>
        <v>66.550019252984214</v>
      </c>
      <c r="OF95" s="6">
        <f>IFERROR(INDEX(Sales!$D$5:$ABF$18,MATCH(UsagePerHour!$B95,Sales!$C$5:$C$18,0),MATCH(UsagePerHour!OF$4,Sales!$D$3:$ABF$3,0))/OF$2*INDEX(Usage!$D$5:$ABF$11,MATCH(UsagePerHour!$B$84,Usage!$C$5:$C$11,0),MATCH(UsagePerHour!OF$4,Usage!$D$3:$ABF$3,0)),"")</f>
        <v>99.308757378865039</v>
      </c>
      <c r="OG95" s="6">
        <f>IFERROR(INDEX(Sales!$D$5:$ABF$18,MATCH(UsagePerHour!$B95,Sales!$C$5:$C$18,0),MATCH(UsagePerHour!OG$4,Sales!$D$3:$ABF$3,0))/OG$2*INDEX(Usage!$D$5:$ABF$11,MATCH(UsagePerHour!$B$84,Usage!$C$5:$C$11,0),MATCH(UsagePerHour!OG$4,Usage!$D$3:$ABF$3,0)),"")</f>
        <v>144.54227787184743</v>
      </c>
      <c r="OH95" s="6">
        <f>IFERROR(INDEX(Sales!$D$5:$ABF$18,MATCH(UsagePerHour!$B95,Sales!$C$5:$C$18,0),MATCH(UsagePerHour!OH$4,Sales!$D$3:$ABF$3,0))/OH$2*INDEX(Usage!$D$5:$ABF$11,MATCH(UsagePerHour!$B$84,Usage!$C$5:$C$11,0),MATCH(UsagePerHour!OH$4,Usage!$D$3:$ABF$3,0)),"")</f>
        <v>71.381508515783636</v>
      </c>
      <c r="OI95" s="6">
        <f>IFERROR(INDEX(Sales!$D$5:$ABF$18,MATCH(UsagePerHour!$B95,Sales!$C$5:$C$18,0),MATCH(UsagePerHour!OI$4,Sales!$D$3:$ABF$3,0))/OI$2*INDEX(Usage!$D$5:$ABF$11,MATCH(UsagePerHour!$B$84,Usage!$C$5:$C$11,0),MATCH(UsagePerHour!OI$4,Usage!$D$3:$ABF$3,0)),"")</f>
        <v>34.600367455855782</v>
      </c>
      <c r="OJ95" s="6">
        <f>IFERROR(INDEX(Sales!$D$5:$ABF$18,MATCH(UsagePerHour!$B95,Sales!$C$5:$C$18,0),MATCH(UsagePerHour!OJ$4,Sales!$D$3:$ABF$3,0))/OJ$2*INDEX(Usage!$D$5:$ABF$11,MATCH(UsagePerHour!$B$84,Usage!$C$5:$C$11,0),MATCH(UsagePerHour!OJ$4,Usage!$D$3:$ABF$3,0)),"")</f>
        <v>33.451602537667164</v>
      </c>
      <c r="OK95" s="6">
        <f>IFERROR(INDEX(Sales!$D$5:$ABF$18,MATCH(UsagePerHour!$B95,Sales!$C$5:$C$18,0),MATCH(UsagePerHour!OK$4,Sales!$D$3:$ABF$3,0))/OK$2*INDEX(Usage!$D$5:$ABF$11,MATCH(UsagePerHour!$B$84,Usage!$C$5:$C$11,0),MATCH(UsagePerHour!OK$4,Usage!$D$3:$ABF$3,0)),"")</f>
        <v>225.48757565197712</v>
      </c>
      <c r="OL95" s="6">
        <f>IFERROR(INDEX(Sales!$D$5:$ABF$18,MATCH(UsagePerHour!$B95,Sales!$C$5:$C$18,0),MATCH(UsagePerHour!OL$4,Sales!$D$3:$ABF$3,0))/OL$2*INDEX(Usage!$D$5:$ABF$11,MATCH(UsagePerHour!$B$84,Usage!$C$5:$C$11,0),MATCH(UsagePerHour!OL$4,Usage!$D$3:$ABF$3,0)),"")</f>
        <v>49.212673519887616</v>
      </c>
      <c r="OM95" s="6">
        <f>IFERROR(INDEX(Sales!$D$5:$ABF$18,MATCH(UsagePerHour!$B95,Sales!$C$5:$C$18,0),MATCH(UsagePerHour!OM$4,Sales!$D$3:$ABF$3,0))/OM$2*INDEX(Usage!$D$5:$ABF$11,MATCH(UsagePerHour!$B$84,Usage!$C$5:$C$11,0),MATCH(UsagePerHour!OM$4,Usage!$D$3:$ABF$3,0)),"")</f>
        <v>77.492976454479717</v>
      </c>
      <c r="ON95" s="6">
        <f>IFERROR(INDEX(Sales!$D$5:$ABF$18,MATCH(UsagePerHour!$B95,Sales!$C$5:$C$18,0),MATCH(UsagePerHour!ON$4,Sales!$D$3:$ABF$3,0))/ON$2*INDEX(Usage!$D$5:$ABF$11,MATCH(UsagePerHour!$B$84,Usage!$C$5:$C$11,0),MATCH(UsagePerHour!ON$4,Usage!$D$3:$ABF$3,0)),"")</f>
        <v>69.316902251945024</v>
      </c>
      <c r="OO95" s="6">
        <f>IFERROR(INDEX(Sales!$D$5:$ABF$18,MATCH(UsagePerHour!$B95,Sales!$C$5:$C$18,0),MATCH(UsagePerHour!OO$4,Sales!$D$3:$ABF$3,0))/OO$2*INDEX(Usage!$D$5:$ABF$11,MATCH(UsagePerHour!$B$84,Usage!$C$5:$C$11,0),MATCH(UsagePerHour!OO$4,Usage!$D$3:$ABF$3,0)),"")</f>
        <v>29.758075509233862</v>
      </c>
      <c r="OP95" s="6">
        <f>IFERROR(INDEX(Sales!$D$5:$ABF$18,MATCH(UsagePerHour!$B95,Sales!$C$5:$C$18,0),MATCH(UsagePerHour!OP$4,Sales!$D$3:$ABF$3,0))/OP$2*INDEX(Usage!$D$5:$ABF$11,MATCH(UsagePerHour!$B$84,Usage!$C$5:$C$11,0),MATCH(UsagePerHour!OP$4,Usage!$D$3:$ABF$3,0)),"")</f>
        <v>47.44058792393993</v>
      </c>
      <c r="OQ95" s="6">
        <f>IFERROR(INDEX(Sales!$D$5:$ABF$18,MATCH(UsagePerHour!$B95,Sales!$C$5:$C$18,0),MATCH(UsagePerHour!OQ$4,Sales!$D$3:$ABF$3,0))/OQ$2*INDEX(Usage!$D$5:$ABF$11,MATCH(UsagePerHour!$B$84,Usage!$C$5:$C$11,0),MATCH(UsagePerHour!OQ$4,Usage!$D$3:$ABF$3,0)),"")</f>
        <v>42.444287248322929</v>
      </c>
      <c r="OR95" s="6">
        <f>IFERROR(INDEX(Sales!$D$5:$ABF$18,MATCH(UsagePerHour!$B95,Sales!$C$5:$C$18,0),MATCH(UsagePerHour!OR$4,Sales!$D$3:$ABF$3,0))/OR$2*INDEX(Usage!$D$5:$ABF$11,MATCH(UsagePerHour!$B$84,Usage!$C$5:$C$11,0),MATCH(UsagePerHour!OR$4,Usage!$D$3:$ABF$3,0)),"")</f>
        <v>196.32369851906981</v>
      </c>
      <c r="OS95" s="6">
        <f>IFERROR(INDEX(Sales!$D$5:$ABF$18,MATCH(UsagePerHour!$B95,Sales!$C$5:$C$18,0),MATCH(UsagePerHour!OS$4,Sales!$D$3:$ABF$3,0))/OS$2*INDEX(Usage!$D$5:$ABF$11,MATCH(UsagePerHour!$B$84,Usage!$C$5:$C$11,0),MATCH(UsagePerHour!OS$4,Usage!$D$3:$ABF$3,0)),"")</f>
        <v>20.363398356356559</v>
      </c>
      <c r="OT95" s="6">
        <f>IFERROR(INDEX(Sales!$D$5:$ABF$18,MATCH(UsagePerHour!$B95,Sales!$C$5:$C$18,0),MATCH(UsagePerHour!OT$4,Sales!$D$3:$ABF$3,0))/OT$2*INDEX(Usage!$D$5:$ABF$11,MATCH(UsagePerHour!$B$84,Usage!$C$5:$C$11,0),MATCH(UsagePerHour!OT$4,Usage!$D$3:$ABF$3,0)),"")</f>
        <v>82.920730265653503</v>
      </c>
      <c r="OU95" s="6">
        <f>IFERROR(INDEX(Sales!$D$5:$ABF$18,MATCH(UsagePerHour!$B95,Sales!$C$5:$C$18,0),MATCH(UsagePerHour!OU$4,Sales!$D$3:$ABF$3,0))/OU$2*INDEX(Usage!$D$5:$ABF$11,MATCH(UsagePerHour!$B$84,Usage!$C$5:$C$11,0),MATCH(UsagePerHour!OU$4,Usage!$D$3:$ABF$3,0)),"")</f>
        <v>43.909526838671106</v>
      </c>
      <c r="OV95" s="6">
        <f>IFERROR(INDEX(Sales!$D$5:$ABF$18,MATCH(UsagePerHour!$B95,Sales!$C$5:$C$18,0),MATCH(UsagePerHour!OV$4,Sales!$D$3:$ABF$3,0))/OV$2*INDEX(Usage!$D$5:$ABF$11,MATCH(UsagePerHour!$B$84,Usage!$C$5:$C$11,0),MATCH(UsagePerHour!OV$4,Usage!$D$3:$ABF$3,0)),"")</f>
        <v>55.406429592570824</v>
      </c>
      <c r="OW95" s="6">
        <f>IFERROR(INDEX(Sales!$D$5:$ABF$18,MATCH(UsagePerHour!$B95,Sales!$C$5:$C$18,0),MATCH(UsagePerHour!OW$4,Sales!$D$3:$ABF$3,0))/OW$2*INDEX(Usage!$D$5:$ABF$11,MATCH(UsagePerHour!$B$84,Usage!$C$5:$C$11,0),MATCH(UsagePerHour!OW$4,Usage!$D$3:$ABF$3,0)),"")</f>
        <v>44.149162682397176</v>
      </c>
      <c r="OX95" s="6">
        <f>IFERROR(INDEX(Sales!$D$5:$ABF$18,MATCH(UsagePerHour!$B95,Sales!$C$5:$C$18,0),MATCH(UsagePerHour!OX$4,Sales!$D$3:$ABF$3,0))/OX$2*INDEX(Usage!$D$5:$ABF$11,MATCH(UsagePerHour!$B$84,Usage!$C$5:$C$11,0),MATCH(UsagePerHour!OX$4,Usage!$D$3:$ABF$3,0)),"")</f>
        <v>65.997397054202182</v>
      </c>
      <c r="OY95" s="6">
        <f>IFERROR(INDEX(Sales!$D$5:$ABF$18,MATCH(UsagePerHour!$B95,Sales!$C$5:$C$18,0),MATCH(UsagePerHour!OY$4,Sales!$D$3:$ABF$3,0))/OY$2*INDEX(Usage!$D$5:$ABF$11,MATCH(UsagePerHour!$B$84,Usage!$C$5:$C$11,0),MATCH(UsagePerHour!OY$4,Usage!$D$3:$ABF$3,0)),"")</f>
        <v>289.92131258477298</v>
      </c>
      <c r="OZ95" s="6">
        <f>IFERROR(INDEX(Sales!$D$5:$ABF$18,MATCH(UsagePerHour!$B95,Sales!$C$5:$C$18,0),MATCH(UsagePerHour!OZ$4,Sales!$D$3:$ABF$3,0))/OZ$2*INDEX(Usage!$D$5:$ABF$11,MATCH(UsagePerHour!$B$84,Usage!$C$5:$C$11,0),MATCH(UsagePerHour!OZ$4,Usage!$D$3:$ABF$3,0)),"")</f>
        <v>50.644920406899985</v>
      </c>
      <c r="PA95" s="6">
        <f>IFERROR(INDEX(Sales!$D$5:$ABF$18,MATCH(UsagePerHour!$B95,Sales!$C$5:$C$18,0),MATCH(UsagePerHour!PA$4,Sales!$D$3:$ABF$3,0))/PA$2*INDEX(Usage!$D$5:$ABF$11,MATCH(UsagePerHour!$B$84,Usage!$C$5:$C$11,0),MATCH(UsagePerHour!PA$4,Usage!$D$3:$ABF$3,0)),"")</f>
        <v>6.6094792359505252</v>
      </c>
      <c r="PB95" s="6">
        <f>IFERROR(INDEX(Sales!$D$5:$ABF$18,MATCH(UsagePerHour!$B95,Sales!$C$5:$C$18,0),MATCH(UsagePerHour!PB$4,Sales!$D$3:$ABF$3,0))/PB$2*INDEX(Usage!$D$5:$ABF$11,MATCH(UsagePerHour!$B$84,Usage!$C$5:$C$11,0),MATCH(UsagePerHour!PB$4,Usage!$D$3:$ABF$3,0)),"")</f>
        <v>1.2173984005222784</v>
      </c>
      <c r="PC95" s="6">
        <f>IFERROR(INDEX(Sales!$D$5:$ABF$18,MATCH(UsagePerHour!$B95,Sales!$C$5:$C$18,0),MATCH(UsagePerHour!PC$4,Sales!$D$3:$ABF$3,0))/PC$2*INDEX(Usage!$D$5:$ABF$11,MATCH(UsagePerHour!$B$84,Usage!$C$5:$C$11,0),MATCH(UsagePerHour!PC$4,Usage!$D$3:$ABF$3,0)),"")</f>
        <v>24.236376855152919</v>
      </c>
      <c r="PD95" s="6">
        <f>IFERROR(INDEX(Sales!$D$5:$ABF$18,MATCH(UsagePerHour!$B95,Sales!$C$5:$C$18,0),MATCH(UsagePerHour!PD$4,Sales!$D$3:$ABF$3,0))/PD$2*INDEX(Usage!$D$5:$ABF$11,MATCH(UsagePerHour!$B$84,Usage!$C$5:$C$11,0),MATCH(UsagePerHour!PD$4,Usage!$D$3:$ABF$3,0)),"")</f>
        <v>2.4847153930008123</v>
      </c>
      <c r="PE95" s="6">
        <f>IFERROR(INDEX(Sales!$D$5:$ABF$18,MATCH(UsagePerHour!$B95,Sales!$C$5:$C$18,0),MATCH(UsagePerHour!PE$4,Sales!$D$3:$ABF$3,0))/PE$2*INDEX(Usage!$D$5:$ABF$11,MATCH(UsagePerHour!$B$84,Usage!$C$5:$C$11,0),MATCH(UsagePerHour!PE$4,Usage!$D$3:$ABF$3,0)),"")</f>
        <v>17.305428150641699</v>
      </c>
      <c r="PF95" s="6">
        <f>IFERROR(INDEX(Sales!$D$5:$ABF$18,MATCH(UsagePerHour!$B95,Sales!$C$5:$C$18,0),MATCH(UsagePerHour!PF$4,Sales!$D$3:$ABF$3,0))/PF$2*INDEX(Usage!$D$5:$ABF$11,MATCH(UsagePerHour!$B$84,Usage!$C$5:$C$11,0),MATCH(UsagePerHour!PF$4,Usage!$D$3:$ABF$3,0)),"")</f>
        <v>50.790960998315136</v>
      </c>
      <c r="PG95" s="6">
        <f>IFERROR(INDEX(Sales!$D$5:$ABF$18,MATCH(UsagePerHour!$B95,Sales!$C$5:$C$18,0),MATCH(UsagePerHour!PG$4,Sales!$D$3:$ABF$3,0))/PG$2*INDEX(Usage!$D$5:$ABF$11,MATCH(UsagePerHour!$B$84,Usage!$C$5:$C$11,0),MATCH(UsagePerHour!PG$4,Usage!$D$3:$ABF$3,0)),"")</f>
        <v>40.61787807181112</v>
      </c>
      <c r="PH95" s="6">
        <f>IFERROR(INDEX(Sales!$D$5:$ABF$18,MATCH(UsagePerHour!$B95,Sales!$C$5:$C$18,0),MATCH(UsagePerHour!PH$4,Sales!$D$3:$ABF$3,0))/PH$2*INDEX(Usage!$D$5:$ABF$11,MATCH(UsagePerHour!$B$84,Usage!$C$5:$C$11,0),MATCH(UsagePerHour!PH$4,Usage!$D$3:$ABF$3,0)),"")</f>
        <v>6.9400254125485681</v>
      </c>
      <c r="PI95" s="6">
        <f>IFERROR(INDEX(Sales!$D$5:$ABF$18,MATCH(UsagePerHour!$B95,Sales!$C$5:$C$18,0),MATCH(UsagePerHour!PI$4,Sales!$D$3:$ABF$3,0))/PI$2*INDEX(Usage!$D$5:$ABF$11,MATCH(UsagePerHour!$B$84,Usage!$C$5:$C$11,0),MATCH(UsagePerHour!PI$4,Usage!$D$3:$ABF$3,0)),"")</f>
        <v>16.96725015817541</v>
      </c>
      <c r="PJ95" s="6">
        <f>IFERROR(INDEX(Sales!$D$5:$ABF$18,MATCH(UsagePerHour!$B95,Sales!$C$5:$C$18,0),MATCH(UsagePerHour!PJ$4,Sales!$D$3:$ABF$3,0))/PJ$2*INDEX(Usage!$D$5:$ABF$11,MATCH(UsagePerHour!$B$84,Usage!$C$5:$C$11,0),MATCH(UsagePerHour!PJ$4,Usage!$D$3:$ABF$3,0)),"")</f>
        <v>11.021542069450108</v>
      </c>
      <c r="PK95" s="6">
        <f>IFERROR(INDEX(Sales!$D$5:$ABF$18,MATCH(UsagePerHour!$B95,Sales!$C$5:$C$18,0),MATCH(UsagePerHour!PK$4,Sales!$D$3:$ABF$3,0))/PK$2*INDEX(Usage!$D$5:$ABF$11,MATCH(UsagePerHour!$B$84,Usage!$C$5:$C$11,0),MATCH(UsagePerHour!PK$4,Usage!$D$3:$ABF$3,0)),"")</f>
        <v>10.629105738259897</v>
      </c>
      <c r="PL95" s="6">
        <f>IFERROR(INDEX(Sales!$D$5:$ABF$18,MATCH(UsagePerHour!$B95,Sales!$C$5:$C$18,0),MATCH(UsagePerHour!PL$4,Sales!$D$3:$ABF$3,0))/PL$2*INDEX(Usage!$D$5:$ABF$11,MATCH(UsagePerHour!$B$84,Usage!$C$5:$C$11,0),MATCH(UsagePerHour!PL$4,Usage!$D$3:$ABF$3,0)),"")</f>
        <v>10.164372813243055</v>
      </c>
      <c r="PM95" s="6">
        <f>IFERROR(INDEX(Sales!$D$5:$ABF$18,MATCH(UsagePerHour!$B95,Sales!$C$5:$C$18,0),MATCH(UsagePerHour!PM$4,Sales!$D$3:$ABF$3,0))/PM$2*INDEX(Usage!$D$5:$ABF$11,MATCH(UsagePerHour!$B$84,Usage!$C$5:$C$11,0),MATCH(UsagePerHour!PM$4,Usage!$D$3:$ABF$3,0)),"")</f>
        <v>127.05710584569975</v>
      </c>
      <c r="PN95" s="6">
        <f>IFERROR(INDEX(Sales!$D$5:$ABF$18,MATCH(UsagePerHour!$B95,Sales!$C$5:$C$18,0),MATCH(UsagePerHour!PN$4,Sales!$D$3:$ABF$3,0))/PN$2*INDEX(Usage!$D$5:$ABF$11,MATCH(UsagePerHour!$B$84,Usage!$C$5:$C$11,0),MATCH(UsagePerHour!PN$4,Usage!$D$3:$ABF$3,0)),"")</f>
        <v>12.023291230826478</v>
      </c>
      <c r="PO95" s="6">
        <f>IFERROR(INDEX(Sales!$D$5:$ABF$18,MATCH(UsagePerHour!$B95,Sales!$C$5:$C$18,0),MATCH(UsagePerHour!PO$4,Sales!$D$3:$ABF$3,0))/PO$2*INDEX(Usage!$D$5:$ABF$11,MATCH(UsagePerHour!$B$84,Usage!$C$5:$C$11,0),MATCH(UsagePerHour!PO$4,Usage!$D$3:$ABF$3,0)),"")</f>
        <v>28.140697691021519</v>
      </c>
      <c r="PP95" s="6">
        <f>IFERROR(INDEX(Sales!$D$5:$ABF$18,MATCH(UsagePerHour!$B95,Sales!$C$5:$C$18,0),MATCH(UsagePerHour!PP$4,Sales!$D$3:$ABF$3,0))/PP$2*INDEX(Usage!$D$5:$ABF$11,MATCH(UsagePerHour!$B$84,Usage!$C$5:$C$11,0),MATCH(UsagePerHour!PP$4,Usage!$D$3:$ABF$3,0)),"")</f>
        <v>16.4367274026438</v>
      </c>
      <c r="PQ95" s="6">
        <f>IFERROR(INDEX(Sales!$D$5:$ABF$18,MATCH(UsagePerHour!$B95,Sales!$C$5:$C$18,0),MATCH(UsagePerHour!PQ$4,Sales!$D$3:$ABF$3,0))/PQ$2*INDEX(Usage!$D$5:$ABF$11,MATCH(UsagePerHour!$B$84,Usage!$C$5:$C$11,0),MATCH(UsagePerHour!PQ$4,Usage!$D$3:$ABF$3,0)),"")</f>
        <v>42.932760387338568</v>
      </c>
      <c r="PR95" s="6">
        <f>IFERROR(INDEX(Sales!$D$5:$ABF$18,MATCH(UsagePerHour!$B95,Sales!$C$5:$C$18,0),MATCH(UsagePerHour!PR$4,Sales!$D$3:$ABF$3,0))/PR$2*INDEX(Usage!$D$5:$ABF$11,MATCH(UsagePerHour!$B$84,Usage!$C$5:$C$11,0),MATCH(UsagePerHour!PR$4,Usage!$D$3:$ABF$3,0)),"")</f>
        <v>24.928390913916459</v>
      </c>
      <c r="PS95" s="6">
        <f>IFERROR(INDEX(Sales!$D$5:$ABF$18,MATCH(UsagePerHour!$B95,Sales!$C$5:$C$18,0),MATCH(UsagePerHour!PS$4,Sales!$D$3:$ABF$3,0))/PS$2*INDEX(Usage!$D$5:$ABF$11,MATCH(UsagePerHour!$B$84,Usage!$C$5:$C$11,0),MATCH(UsagePerHour!PS$4,Usage!$D$3:$ABF$3,0)),"")</f>
        <v>10.291852574753763</v>
      </c>
      <c r="PT95" s="6">
        <f>IFERROR(INDEX(Sales!$D$5:$ABF$18,MATCH(UsagePerHour!$B95,Sales!$C$5:$C$18,0),MATCH(UsagePerHour!PT$4,Sales!$D$3:$ABF$3,0))/PT$2*INDEX(Usage!$D$5:$ABF$11,MATCH(UsagePerHour!$B$84,Usage!$C$5:$C$11,0),MATCH(UsagePerHour!PT$4,Usage!$D$3:$ABF$3,0)),"")</f>
        <v>205.31910033460431</v>
      </c>
      <c r="PU95" s="6">
        <f>IFERROR(INDEX(Sales!$D$5:$ABF$18,MATCH(UsagePerHour!$B95,Sales!$C$5:$C$18,0),MATCH(UsagePerHour!PU$4,Sales!$D$3:$ABF$3,0))/PU$2*INDEX(Usage!$D$5:$ABF$11,MATCH(UsagePerHour!$B$84,Usage!$C$5:$C$11,0),MATCH(UsagePerHour!PU$4,Usage!$D$3:$ABF$3,0)),"")</f>
        <v>24.318748627757852</v>
      </c>
      <c r="PV95" s="6">
        <f>IFERROR(INDEX(Sales!$D$5:$ABF$18,MATCH(UsagePerHour!$B95,Sales!$C$5:$C$18,0),MATCH(UsagePerHour!PV$4,Sales!$D$3:$ABF$3,0))/PV$2*INDEX(Usage!$D$5:$ABF$11,MATCH(UsagePerHour!$B$84,Usage!$C$5:$C$11,0),MATCH(UsagePerHour!PV$4,Usage!$D$3:$ABF$3,0)),"")</f>
        <v>36.173898390045025</v>
      </c>
      <c r="PW95" s="6">
        <f>IFERROR(INDEX(Sales!$D$5:$ABF$18,MATCH(UsagePerHour!$B95,Sales!$C$5:$C$18,0),MATCH(UsagePerHour!PW$4,Sales!$D$3:$ABF$3,0))/PW$2*INDEX(Usage!$D$5:$ABF$11,MATCH(UsagePerHour!$B$84,Usage!$C$5:$C$11,0),MATCH(UsagePerHour!PW$4,Usage!$D$3:$ABF$3,0)),"")</f>
        <v>15.877240456741351</v>
      </c>
      <c r="PX95" s="6">
        <f>IFERROR(INDEX(Sales!$D$5:$ABF$18,MATCH(UsagePerHour!$B95,Sales!$C$5:$C$18,0),MATCH(UsagePerHour!PX$4,Sales!$D$3:$ABF$3,0))/PX$2*INDEX(Usage!$D$5:$ABF$11,MATCH(UsagePerHour!$B$84,Usage!$C$5:$C$11,0),MATCH(UsagePerHour!PX$4,Usage!$D$3:$ABF$3,0)),"")</f>
        <v>31.692774725010967</v>
      </c>
      <c r="PY95" s="6">
        <f>IFERROR(INDEX(Sales!$D$5:$ABF$18,MATCH(UsagePerHour!$B95,Sales!$C$5:$C$18,0),MATCH(UsagePerHour!PY$4,Sales!$D$3:$ABF$3,0))/PY$2*INDEX(Usage!$D$5:$ABF$11,MATCH(UsagePerHour!$B$84,Usage!$C$5:$C$11,0),MATCH(UsagePerHour!PY$4,Usage!$D$3:$ABF$3,0)),"")</f>
        <v>16.83124572223732</v>
      </c>
      <c r="PZ95" s="6">
        <f>IFERROR(INDEX(Sales!$D$5:$ABF$18,MATCH(UsagePerHour!$B95,Sales!$C$5:$C$18,0),MATCH(UsagePerHour!PZ$4,Sales!$D$3:$ABF$3,0))/PZ$2*INDEX(Usage!$D$5:$ABF$11,MATCH(UsagePerHour!$B$84,Usage!$C$5:$C$11,0),MATCH(UsagePerHour!PZ$4,Usage!$D$3:$ABF$3,0)),"")</f>
        <v>29.693028125108892</v>
      </c>
      <c r="QA95" s="6">
        <f>IFERROR(INDEX(Sales!$D$5:$ABF$18,MATCH(UsagePerHour!$B95,Sales!$C$5:$C$18,0),MATCH(UsagePerHour!QA$4,Sales!$D$3:$ABF$3,0))/QA$2*INDEX(Usage!$D$5:$ABF$11,MATCH(UsagePerHour!$B$84,Usage!$C$5:$C$11,0),MATCH(UsagePerHour!QA$4,Usage!$D$3:$ABF$3,0)),"")</f>
        <v>105.00522489301031</v>
      </c>
      <c r="QB95" s="6">
        <f>IFERROR(INDEX(Sales!$D$5:$ABF$18,MATCH(UsagePerHour!$B95,Sales!$C$5:$C$18,0),MATCH(UsagePerHour!QB$4,Sales!$D$3:$ABF$3,0))/QB$2*INDEX(Usage!$D$5:$ABF$11,MATCH(UsagePerHour!$B$84,Usage!$C$5:$C$11,0),MATCH(UsagePerHour!QB$4,Usage!$D$3:$ABF$3,0)),"")</f>
        <v>5.0772872255642598</v>
      </c>
      <c r="QC95" s="6">
        <f>IFERROR(INDEX(Sales!$D$5:$ABF$18,MATCH(UsagePerHour!$B95,Sales!$C$5:$C$18,0),MATCH(UsagePerHour!QC$4,Sales!$D$3:$ABF$3,0))/QC$2*INDEX(Usage!$D$5:$ABF$11,MATCH(UsagePerHour!$B$84,Usage!$C$5:$C$11,0),MATCH(UsagePerHour!QC$4,Usage!$D$3:$ABF$3,0)),"")</f>
        <v>19.765345222918071</v>
      </c>
      <c r="QD95" s="6">
        <f>IFERROR(INDEX(Sales!$D$5:$ABF$18,MATCH(UsagePerHour!$B95,Sales!$C$5:$C$18,0),MATCH(UsagePerHour!QD$4,Sales!$D$3:$ABF$3,0))/QD$2*INDEX(Usage!$D$5:$ABF$11,MATCH(UsagePerHour!$B$84,Usage!$C$5:$C$11,0),MATCH(UsagePerHour!QD$4,Usage!$D$3:$ABF$3,0)),"")</f>
        <v>77.737215238624756</v>
      </c>
      <c r="QE95" s="6">
        <f>IFERROR(INDEX(Sales!$D$5:$ABF$18,MATCH(UsagePerHour!$B95,Sales!$C$5:$C$18,0),MATCH(UsagePerHour!QE$4,Sales!$D$3:$ABF$3,0))/QE$2*INDEX(Usage!$D$5:$ABF$11,MATCH(UsagePerHour!$B$84,Usage!$C$5:$C$11,0),MATCH(UsagePerHour!QE$4,Usage!$D$3:$ABF$3,0)),"")</f>
        <v>26.737908967461998</v>
      </c>
      <c r="QF95" s="6">
        <f>IFERROR(INDEX(Sales!$D$5:$ABF$18,MATCH(UsagePerHour!$B95,Sales!$C$5:$C$18,0),MATCH(UsagePerHour!QF$4,Sales!$D$3:$ABF$3,0))/QF$2*INDEX(Usage!$D$5:$ABF$11,MATCH(UsagePerHour!$B$84,Usage!$C$5:$C$11,0),MATCH(UsagePerHour!QF$4,Usage!$D$3:$ABF$3,0)),"")</f>
        <v>45.526304277276566</v>
      </c>
      <c r="QG95" s="6">
        <f>IFERROR(INDEX(Sales!$D$5:$ABF$18,MATCH(UsagePerHour!$B95,Sales!$C$5:$C$18,0),MATCH(UsagePerHour!QG$4,Sales!$D$3:$ABF$3,0))/QG$2*INDEX(Usage!$D$5:$ABF$11,MATCH(UsagePerHour!$B$84,Usage!$C$5:$C$11,0),MATCH(UsagePerHour!QG$4,Usage!$D$3:$ABF$3,0)),"")</f>
        <v>29.794265669686261</v>
      </c>
      <c r="QH95" s="6">
        <f>IFERROR(INDEX(Sales!$D$5:$ABF$18,MATCH(UsagePerHour!$B95,Sales!$C$5:$C$18,0),MATCH(UsagePerHour!QH$4,Sales!$D$3:$ABF$3,0))/QH$2*INDEX(Usage!$D$5:$ABF$11,MATCH(UsagePerHour!$B$84,Usage!$C$5:$C$11,0),MATCH(UsagePerHour!QH$4,Usage!$D$3:$ABF$3,0)),"")</f>
        <v>290.43026711681046</v>
      </c>
      <c r="QI95" s="6">
        <f>IFERROR(INDEX(Sales!$D$5:$ABF$18,MATCH(UsagePerHour!$B95,Sales!$C$5:$C$18,0),MATCH(UsagePerHour!QI$4,Sales!$D$3:$ABF$3,0))/QI$2*INDEX(Usage!$D$5:$ABF$11,MATCH(UsagePerHour!$B$84,Usage!$C$5:$C$11,0),MATCH(UsagePerHour!QI$4,Usage!$D$3:$ABF$3,0)),"")</f>
        <v>34.679104846575569</v>
      </c>
      <c r="QJ95" s="6">
        <f>IFERROR(INDEX(Sales!$D$5:$ABF$18,MATCH(UsagePerHour!$B95,Sales!$C$5:$C$18,0),MATCH(UsagePerHour!QJ$4,Sales!$D$3:$ABF$3,0))/QJ$2*INDEX(Usage!$D$5:$ABF$11,MATCH(UsagePerHour!$B$84,Usage!$C$5:$C$11,0),MATCH(UsagePerHour!QJ$4,Usage!$D$3:$ABF$3,0)),"")</f>
        <v>25.568858391423355</v>
      </c>
      <c r="QK95" s="6">
        <f>IFERROR(INDEX(Sales!$D$5:$ABF$18,MATCH(UsagePerHour!$B95,Sales!$C$5:$C$18,0),MATCH(UsagePerHour!QK$4,Sales!$D$3:$ABF$3,0))/QK$2*INDEX(Usage!$D$5:$ABF$11,MATCH(UsagePerHour!$B$84,Usage!$C$5:$C$11,0),MATCH(UsagePerHour!QK$4,Usage!$D$3:$ABF$3,0)),"")</f>
        <v>59.429323435118441</v>
      </c>
      <c r="QL95" s="6">
        <f>IFERROR(INDEX(Sales!$D$5:$ABF$18,MATCH(UsagePerHour!$B95,Sales!$C$5:$C$18,0),MATCH(UsagePerHour!QL$4,Sales!$D$3:$ABF$3,0))/QL$2*INDEX(Usage!$D$5:$ABF$11,MATCH(UsagePerHour!$B$84,Usage!$C$5:$C$11,0),MATCH(UsagePerHour!QL$4,Usage!$D$3:$ABF$3,0)),"")</f>
        <v>33.530353698928856</v>
      </c>
      <c r="QM95" s="6">
        <f>IFERROR(INDEX(Sales!$D$5:$ABF$18,MATCH(UsagePerHour!$B95,Sales!$C$5:$C$18,0),MATCH(UsagePerHour!QM$4,Sales!$D$3:$ABF$3,0))/QM$2*INDEX(Usage!$D$5:$ABF$11,MATCH(UsagePerHour!$B$84,Usage!$C$5:$C$11,0),MATCH(UsagePerHour!QM$4,Usage!$D$3:$ABF$3,0)),"")</f>
        <v>75.234579987973049</v>
      </c>
      <c r="QN95" s="6">
        <f>IFERROR(INDEX(Sales!$D$5:$ABF$18,MATCH(UsagePerHour!$B95,Sales!$C$5:$C$18,0),MATCH(UsagePerHour!QN$4,Sales!$D$3:$ABF$3,0))/QN$2*INDEX(Usage!$D$5:$ABF$11,MATCH(UsagePerHour!$B$84,Usage!$C$5:$C$11,0),MATCH(UsagePerHour!QN$4,Usage!$D$3:$ABF$3,0)),"")</f>
        <v>58.851192632781007</v>
      </c>
      <c r="QO95" s="6">
        <f>IFERROR(INDEX(Sales!$D$5:$ABF$18,MATCH(UsagePerHour!$B95,Sales!$C$5:$C$18,0),MATCH(UsagePerHour!QO$4,Sales!$D$3:$ABF$3,0))/QO$2*INDEX(Usage!$D$5:$ABF$11,MATCH(UsagePerHour!$B$84,Usage!$C$5:$C$11,0),MATCH(UsagePerHour!QO$4,Usage!$D$3:$ABF$3,0)),"")</f>
        <v>355.61346913245228</v>
      </c>
      <c r="QP95" s="6">
        <f>IFERROR(INDEX(Sales!$D$5:$ABF$18,MATCH(UsagePerHour!$B95,Sales!$C$5:$C$18,0),MATCH(UsagePerHour!QP$4,Sales!$D$3:$ABF$3,0))/QP$2*INDEX(Usage!$D$5:$ABF$11,MATCH(UsagePerHour!$B$84,Usage!$C$5:$C$11,0),MATCH(UsagePerHour!QP$4,Usage!$D$3:$ABF$3,0)),"")</f>
        <v>40.042345279367794</v>
      </c>
      <c r="QQ95" s="6">
        <f>IFERROR(INDEX(Sales!$D$5:$ABF$18,MATCH(UsagePerHour!$B95,Sales!$C$5:$C$18,0),MATCH(UsagePerHour!QQ$4,Sales!$D$3:$ABF$3,0))/QQ$2*INDEX(Usage!$D$5:$ABF$11,MATCH(UsagePerHour!$B$84,Usage!$C$5:$C$11,0),MATCH(UsagePerHour!QQ$4,Usage!$D$3:$ABF$3,0)),"")</f>
        <v>75.970400359202685</v>
      </c>
      <c r="QR95" s="6">
        <f>IFERROR(INDEX(Sales!$D$5:$ABF$18,MATCH(UsagePerHour!$B95,Sales!$C$5:$C$18,0),MATCH(UsagePerHour!QR$4,Sales!$D$3:$ABF$3,0))/QR$2*INDEX(Usage!$D$5:$ABF$11,MATCH(UsagePerHour!$B$84,Usage!$C$5:$C$11,0),MATCH(UsagePerHour!QR$4,Usage!$D$3:$ABF$3,0)),"")</f>
        <v>79.36310531176828</v>
      </c>
      <c r="QS95" s="6">
        <f>IFERROR(INDEX(Sales!$D$5:$ABF$18,MATCH(UsagePerHour!$B95,Sales!$C$5:$C$18,0),MATCH(UsagePerHour!QS$4,Sales!$D$3:$ABF$3,0))/QS$2*INDEX(Usage!$D$5:$ABF$11,MATCH(UsagePerHour!$B$84,Usage!$C$5:$C$11,0),MATCH(UsagePerHour!QS$4,Usage!$D$3:$ABF$3,0)),"")</f>
        <v>61.482854377652806</v>
      </c>
      <c r="QT95" s="6">
        <f>IFERROR(INDEX(Sales!$D$5:$ABF$18,MATCH(UsagePerHour!$B95,Sales!$C$5:$C$18,0),MATCH(UsagePerHour!QT$4,Sales!$D$3:$ABF$3,0))/QT$2*INDEX(Usage!$D$5:$ABF$11,MATCH(UsagePerHour!$B$84,Usage!$C$5:$C$11,0),MATCH(UsagePerHour!QT$4,Usage!$D$3:$ABF$3,0)),"")</f>
        <v>34.803472247510349</v>
      </c>
      <c r="QU95" s="6">
        <f>IFERROR(INDEX(Sales!$D$5:$ABF$18,MATCH(UsagePerHour!$B95,Sales!$C$5:$C$18,0),MATCH(UsagePerHour!QU$4,Sales!$D$3:$ABF$3,0))/QU$2*INDEX(Usage!$D$5:$ABF$11,MATCH(UsagePerHour!$B$84,Usage!$C$5:$C$11,0),MATCH(UsagePerHour!QU$4,Usage!$D$3:$ABF$3,0)),"")</f>
        <v>51.220648609024018</v>
      </c>
      <c r="QV95" s="6">
        <f>IFERROR(INDEX(Sales!$D$5:$ABF$18,MATCH(UsagePerHour!$B95,Sales!$C$5:$C$18,0),MATCH(UsagePerHour!QV$4,Sales!$D$3:$ABF$3,0))/QV$2*INDEX(Usage!$D$5:$ABF$11,MATCH(UsagePerHour!$B$84,Usage!$C$5:$C$11,0),MATCH(UsagePerHour!QV$4,Usage!$D$3:$ABF$3,0)),"")</f>
        <v>255.45247439419236</v>
      </c>
      <c r="QW95" s="6">
        <f>IFERROR(INDEX(Sales!$D$5:$ABF$18,MATCH(UsagePerHour!$B95,Sales!$C$5:$C$18,0),MATCH(UsagePerHour!QW$4,Sales!$D$3:$ABF$3,0))/QW$2*INDEX(Usage!$D$5:$ABF$11,MATCH(UsagePerHour!$B$84,Usage!$C$5:$C$11,0),MATCH(UsagePerHour!QW$4,Usage!$D$3:$ABF$3,0)),"")</f>
        <v>36.655613129533911</v>
      </c>
      <c r="QX95" s="6">
        <f>IFERROR(INDEX(Sales!$D$5:$ABF$18,MATCH(UsagePerHour!$B95,Sales!$C$5:$C$18,0),MATCH(UsagePerHour!QX$4,Sales!$D$3:$ABF$3,0))/QX$2*INDEX(Usage!$D$5:$ABF$11,MATCH(UsagePerHour!$B$84,Usage!$C$5:$C$11,0),MATCH(UsagePerHour!QX$4,Usage!$D$3:$ABF$3,0)),"")</f>
        <v>150.64145150034892</v>
      </c>
      <c r="QY95" s="6">
        <f>IFERROR(INDEX(Sales!$D$5:$ABF$18,MATCH(UsagePerHour!$B95,Sales!$C$5:$C$18,0),MATCH(UsagePerHour!QY$4,Sales!$D$3:$ABF$3,0))/QY$2*INDEX(Usage!$D$5:$ABF$11,MATCH(UsagePerHour!$B$84,Usage!$C$5:$C$11,0),MATCH(UsagePerHour!QY$4,Usage!$D$3:$ABF$3,0)),"")</f>
        <v>75.597202728925879</v>
      </c>
      <c r="QZ95" s="6">
        <f>IFERROR(INDEX(Sales!$D$5:$ABF$18,MATCH(UsagePerHour!$B95,Sales!$C$5:$C$18,0),MATCH(UsagePerHour!QZ$4,Sales!$D$3:$ABF$3,0))/QZ$2*INDEX(Usage!$D$5:$ABF$11,MATCH(UsagePerHour!$B$84,Usage!$C$5:$C$11,0),MATCH(UsagePerHour!QZ$4,Usage!$D$3:$ABF$3,0)),"")</f>
        <v>60.154999305449188</v>
      </c>
      <c r="RA95" s="6">
        <f>IFERROR(INDEX(Sales!$D$5:$ABF$18,MATCH(UsagePerHour!$B95,Sales!$C$5:$C$18,0),MATCH(UsagePerHour!RA$4,Sales!$D$3:$ABF$3,0))/RA$2*INDEX(Usage!$D$5:$ABF$11,MATCH(UsagePerHour!$B$84,Usage!$C$5:$C$11,0),MATCH(UsagePerHour!RA$4,Usage!$D$3:$ABF$3,0)),"")</f>
        <v>87.231751679071792</v>
      </c>
      <c r="RB95" s="6">
        <f>IFERROR(INDEX(Sales!$D$5:$ABF$18,MATCH(UsagePerHour!$B95,Sales!$C$5:$C$18,0),MATCH(UsagePerHour!RB$4,Sales!$D$3:$ABF$3,0))/RB$2*INDEX(Usage!$D$5:$ABF$11,MATCH(UsagePerHour!$B$84,Usage!$C$5:$C$11,0),MATCH(UsagePerHour!RB$4,Usage!$D$3:$ABF$3,0)),"")</f>
        <v>30.949905686186987</v>
      </c>
      <c r="RC95" s="6">
        <f>IFERROR(INDEX(Sales!$D$5:$ABF$18,MATCH(UsagePerHour!$B95,Sales!$C$5:$C$18,0),MATCH(UsagePerHour!RC$4,Sales!$D$3:$ABF$3,0))/RC$2*INDEX(Usage!$D$5:$ABF$11,MATCH(UsagePerHour!$B$84,Usage!$C$5:$C$11,0),MATCH(UsagePerHour!RC$4,Usage!$D$3:$ABF$3,0)),"")</f>
        <v>280.67303946830413</v>
      </c>
      <c r="RD95" s="6">
        <f>IFERROR(INDEX(Sales!$D$5:$ABF$18,MATCH(UsagePerHour!$B95,Sales!$C$5:$C$18,0),MATCH(UsagePerHour!RD$4,Sales!$D$3:$ABF$3,0))/RD$2*INDEX(Usage!$D$5:$ABF$11,MATCH(UsagePerHour!$B$84,Usage!$C$5:$C$11,0),MATCH(UsagePerHour!RD$4,Usage!$D$3:$ABF$3,0)),"")</f>
        <v>44.91844353035146</v>
      </c>
      <c r="RE95" s="6">
        <f>IFERROR(INDEX(Sales!$D$5:$ABF$18,MATCH(UsagePerHour!$B95,Sales!$C$5:$C$18,0),MATCH(UsagePerHour!RE$4,Sales!$D$3:$ABF$3,0))/RE$2*INDEX(Usage!$D$5:$ABF$11,MATCH(UsagePerHour!$B$84,Usage!$C$5:$C$11,0),MATCH(UsagePerHour!RE$4,Usage!$D$3:$ABF$3,0)),"")</f>
        <v>143.63117127755285</v>
      </c>
      <c r="RF95" s="6">
        <f>IFERROR(INDEX(Sales!$D$5:$ABF$18,MATCH(UsagePerHour!$B95,Sales!$C$5:$C$18,0),MATCH(UsagePerHour!RF$4,Sales!$D$3:$ABF$3,0))/RF$2*INDEX(Usage!$D$5:$ABF$11,MATCH(UsagePerHour!$B$84,Usage!$C$5:$C$11,0),MATCH(UsagePerHour!RF$4,Usage!$D$3:$ABF$3,0)),"")</f>
        <v>89.589742118699974</v>
      </c>
      <c r="RG95" s="6">
        <f>IFERROR(INDEX(Sales!$D$5:$ABF$18,MATCH(UsagePerHour!$B95,Sales!$C$5:$C$18,0),MATCH(UsagePerHour!RG$4,Sales!$D$3:$ABF$3,0))/RG$2*INDEX(Usage!$D$5:$ABF$11,MATCH(UsagePerHour!$B$84,Usage!$C$5:$C$11,0),MATCH(UsagePerHour!RG$4,Usage!$D$3:$ABF$3,0)),"")</f>
        <v>44.390482575401109</v>
      </c>
      <c r="RH95" s="6">
        <f>IFERROR(INDEX(Sales!$D$5:$ABF$18,MATCH(UsagePerHour!$B95,Sales!$C$5:$C$18,0),MATCH(UsagePerHour!RH$4,Sales!$D$3:$ABF$3,0))/RH$2*INDEX(Usage!$D$5:$ABF$11,MATCH(UsagePerHour!$B$84,Usage!$C$5:$C$11,0),MATCH(UsagePerHour!RH$4,Usage!$D$3:$ABF$3,0)),"")</f>
        <v>45.468943467039402</v>
      </c>
      <c r="RI95" s="6">
        <f>IFERROR(INDEX(Sales!$D$5:$ABF$18,MATCH(UsagePerHour!$B95,Sales!$C$5:$C$18,0),MATCH(UsagePerHour!RI$4,Sales!$D$3:$ABF$3,0))/RI$2*INDEX(Usage!$D$5:$ABF$11,MATCH(UsagePerHour!$B$84,Usage!$C$5:$C$11,0),MATCH(UsagePerHour!RI$4,Usage!$D$3:$ABF$3,0)),"")</f>
        <v>67.351509548401538</v>
      </c>
      <c r="RJ95" s="6">
        <f>IFERROR(INDEX(Sales!$D$5:$ABF$18,MATCH(UsagePerHour!$B95,Sales!$C$5:$C$18,0),MATCH(UsagePerHour!RJ$4,Sales!$D$3:$ABF$3,0))/RJ$2*INDEX(Usage!$D$5:$ABF$11,MATCH(UsagePerHour!$B$84,Usage!$C$5:$C$11,0),MATCH(UsagePerHour!RJ$4,Usage!$D$3:$ABF$3,0)),"")</f>
        <v>201.97648765823942</v>
      </c>
      <c r="RK95" s="6">
        <f>IFERROR(INDEX(Sales!$D$5:$ABF$18,MATCH(UsagePerHour!$B95,Sales!$C$5:$C$18,0),MATCH(UsagePerHour!RK$4,Sales!$D$3:$ABF$3,0))/RK$2*INDEX(Usage!$D$5:$ABF$11,MATCH(UsagePerHour!$B$84,Usage!$C$5:$C$11,0),MATCH(UsagePerHour!RK$4,Usage!$D$3:$ABF$3,0)),"")</f>
        <v>88.395787991146264</v>
      </c>
      <c r="RL95" s="6">
        <f>IFERROR(INDEX(Sales!$D$5:$ABF$18,MATCH(UsagePerHour!$B95,Sales!$C$5:$C$18,0),MATCH(UsagePerHour!RL$4,Sales!$D$3:$ABF$3,0))/RL$2*INDEX(Usage!$D$5:$ABF$11,MATCH(UsagePerHour!$B$84,Usage!$C$5:$C$11,0),MATCH(UsagePerHour!RL$4,Usage!$D$3:$ABF$3,0)),"")</f>
        <v>46.59790053634292</v>
      </c>
      <c r="RM95" s="6">
        <f>IFERROR(INDEX(Sales!$D$5:$ABF$18,MATCH(UsagePerHour!$B95,Sales!$C$5:$C$18,0),MATCH(UsagePerHour!RM$4,Sales!$D$3:$ABF$3,0))/RM$2*INDEX(Usage!$D$5:$ABF$11,MATCH(UsagePerHour!$B$84,Usage!$C$5:$C$11,0),MATCH(UsagePerHour!RM$4,Usage!$D$3:$ABF$3,0)),"")</f>
        <v>98.224950836409363</v>
      </c>
      <c r="RN95" s="6">
        <f>IFERROR(INDEX(Sales!$D$5:$ABF$18,MATCH(UsagePerHour!$B95,Sales!$C$5:$C$18,0),MATCH(UsagePerHour!RN$4,Sales!$D$3:$ABF$3,0))/RN$2*INDEX(Usage!$D$5:$ABF$11,MATCH(UsagePerHour!$B$84,Usage!$C$5:$C$11,0),MATCH(UsagePerHour!RN$4,Usage!$D$3:$ABF$3,0)),"")</f>
        <v>30.769451179193297</v>
      </c>
      <c r="RO95" s="6">
        <f>IFERROR(INDEX(Sales!$D$5:$ABF$18,MATCH(UsagePerHour!$B95,Sales!$C$5:$C$18,0),MATCH(UsagePerHour!RO$4,Sales!$D$3:$ABF$3,0))/RO$2*INDEX(Usage!$D$5:$ABF$11,MATCH(UsagePerHour!$B$84,Usage!$C$5:$C$11,0),MATCH(UsagePerHour!RO$4,Usage!$D$3:$ABF$3,0)),"")</f>
        <v>38.589815075996611</v>
      </c>
      <c r="RP95" s="6">
        <f>IFERROR(INDEX(Sales!$D$5:$ABF$18,MATCH(UsagePerHour!$B95,Sales!$C$5:$C$18,0),MATCH(UsagePerHour!RP$4,Sales!$D$3:$ABF$3,0))/RP$2*INDEX(Usage!$D$5:$ABF$11,MATCH(UsagePerHour!$B$84,Usage!$C$5:$C$11,0),MATCH(UsagePerHour!RP$4,Usage!$D$3:$ABF$3,0)),"")</f>
        <v>28.549527436442052</v>
      </c>
      <c r="RQ95" s="6">
        <f>IFERROR(INDEX(Sales!$D$5:$ABF$18,MATCH(UsagePerHour!$B95,Sales!$C$5:$C$18,0),MATCH(UsagePerHour!RQ$4,Sales!$D$3:$ABF$3,0))/RQ$2*INDEX(Usage!$D$5:$ABF$11,MATCH(UsagePerHour!$B$84,Usage!$C$5:$C$11,0),MATCH(UsagePerHour!RQ$4,Usage!$D$3:$ABF$3,0)),"")</f>
        <v>211.83337767174925</v>
      </c>
      <c r="RR95" s="6">
        <f>IFERROR(INDEX(Sales!$D$5:$ABF$18,MATCH(UsagePerHour!$B95,Sales!$C$5:$C$18,0),MATCH(UsagePerHour!RR$4,Sales!$D$3:$ABF$3,0))/RR$2*INDEX(Usage!$D$5:$ABF$11,MATCH(UsagePerHour!$B$84,Usage!$C$5:$C$11,0),MATCH(UsagePerHour!RR$4,Usage!$D$3:$ABF$3,0)),"")</f>
        <v>23.636229238555615</v>
      </c>
      <c r="RS95" s="6">
        <f>IFERROR(INDEX(Sales!$D$5:$ABF$18,MATCH(UsagePerHour!$B95,Sales!$C$5:$C$18,0),MATCH(UsagePerHour!RS$4,Sales!$D$3:$ABF$3,0))/RS$2*INDEX(Usage!$D$5:$ABF$11,MATCH(UsagePerHour!$B$84,Usage!$C$5:$C$11,0),MATCH(UsagePerHour!RS$4,Usage!$D$3:$ABF$3,0)),"")</f>
        <v>84.472519419610151</v>
      </c>
      <c r="RT95" s="6">
        <f>IFERROR(INDEX(Sales!$D$5:$ABF$18,MATCH(UsagePerHour!$B95,Sales!$C$5:$C$18,0),MATCH(UsagePerHour!RT$4,Sales!$D$3:$ABF$3,0))/RT$2*INDEX(Usage!$D$5:$ABF$11,MATCH(UsagePerHour!$B$84,Usage!$C$5:$C$11,0),MATCH(UsagePerHour!RT$4,Usage!$D$3:$ABF$3,0)),"")</f>
        <v>35.062592964337973</v>
      </c>
      <c r="RU95" s="6">
        <f>IFERROR(INDEX(Sales!$D$5:$ABF$18,MATCH(UsagePerHour!$B95,Sales!$C$5:$C$18,0),MATCH(UsagePerHour!RU$4,Sales!$D$3:$ABF$3,0))/RU$2*INDEX(Usage!$D$5:$ABF$11,MATCH(UsagePerHour!$B$84,Usage!$C$5:$C$11,0),MATCH(UsagePerHour!RU$4,Usage!$D$3:$ABF$3,0)),"")</f>
        <v>60.817580416898259</v>
      </c>
      <c r="RV95" s="6">
        <f>IFERROR(INDEX(Sales!$D$5:$ABF$18,MATCH(UsagePerHour!$B95,Sales!$C$5:$C$18,0),MATCH(UsagePerHour!RV$4,Sales!$D$3:$ABF$3,0))/RV$2*INDEX(Usage!$D$5:$ABF$11,MATCH(UsagePerHour!$B$84,Usage!$C$5:$C$11,0),MATCH(UsagePerHour!RV$4,Usage!$D$3:$ABF$3,0)),"")</f>
        <v>41.977746497188889</v>
      </c>
      <c r="RW95" s="6">
        <f>IFERROR(INDEX(Sales!$D$5:$ABF$18,MATCH(UsagePerHour!$B95,Sales!$C$5:$C$18,0),MATCH(UsagePerHour!RW$4,Sales!$D$3:$ABF$3,0))/RW$2*INDEX(Usage!$D$5:$ABF$11,MATCH(UsagePerHour!$B$84,Usage!$C$5:$C$11,0),MATCH(UsagePerHour!RW$4,Usage!$D$3:$ABF$3,0)),"")</f>
        <v>56.323205376047675</v>
      </c>
      <c r="RX95" s="6">
        <f>IFERROR(INDEX(Sales!$D$5:$ABF$18,MATCH(UsagePerHour!$B95,Sales!$C$5:$C$18,0),MATCH(UsagePerHour!RX$4,Sales!$D$3:$ABF$3,0))/RX$2*INDEX(Usage!$D$5:$ABF$11,MATCH(UsagePerHour!$B$84,Usage!$C$5:$C$11,0),MATCH(UsagePerHour!RX$4,Usage!$D$3:$ABF$3,0)),"")</f>
        <v>117.58005997639792</v>
      </c>
      <c r="RY95" s="6">
        <f>IFERROR(INDEX(Sales!$D$5:$ABF$18,MATCH(UsagePerHour!$B95,Sales!$C$5:$C$18,0),MATCH(UsagePerHour!RY$4,Sales!$D$3:$ABF$3,0))/RY$2*INDEX(Usage!$D$5:$ABF$11,MATCH(UsagePerHour!$B$84,Usage!$C$5:$C$11,0),MATCH(UsagePerHour!RY$4,Usage!$D$3:$ABF$3,0)),"")</f>
        <v>45.626154891373211</v>
      </c>
      <c r="RZ95" s="6">
        <f>IFERROR(INDEX(Sales!$D$5:$ABF$18,MATCH(UsagePerHour!$B95,Sales!$C$5:$C$18,0),MATCH(UsagePerHour!RZ$4,Sales!$D$3:$ABF$3,0))/RZ$2*INDEX(Usage!$D$5:$ABF$11,MATCH(UsagePerHour!$B$84,Usage!$C$5:$C$11,0),MATCH(UsagePerHour!RZ$4,Usage!$D$3:$ABF$3,0)),"")</f>
        <v>26.791857542646294</v>
      </c>
      <c r="SA95" s="6">
        <f>IFERROR(INDEX(Sales!$D$5:$ABF$18,MATCH(UsagePerHour!$B95,Sales!$C$5:$C$18,0),MATCH(UsagePerHour!SA$4,Sales!$D$3:$ABF$3,0))/SA$2*INDEX(Usage!$D$5:$ABF$11,MATCH(UsagePerHour!$B$84,Usage!$C$5:$C$11,0),MATCH(UsagePerHour!SA$4,Usage!$D$3:$ABF$3,0)),"")</f>
        <v>64.916046178449704</v>
      </c>
      <c r="SB95" s="6">
        <f>IFERROR(INDEX(Sales!$D$5:$ABF$18,MATCH(UsagePerHour!$B95,Sales!$C$5:$C$18,0),MATCH(UsagePerHour!SB$4,Sales!$D$3:$ABF$3,0))/SB$2*INDEX(Usage!$D$5:$ABF$11,MATCH(UsagePerHour!$B$84,Usage!$C$5:$C$11,0),MATCH(UsagePerHour!SB$4,Usage!$D$3:$ABF$3,0)),"")</f>
        <v>32.6522416214423</v>
      </c>
      <c r="SC95" s="6">
        <f>IFERROR(INDEX(Sales!$D$5:$ABF$18,MATCH(UsagePerHour!$B95,Sales!$C$5:$C$18,0),MATCH(UsagePerHour!SC$4,Sales!$D$3:$ABF$3,0))/SC$2*INDEX(Usage!$D$5:$ABF$11,MATCH(UsagePerHour!$B$84,Usage!$C$5:$C$11,0),MATCH(UsagePerHour!SC$4,Usage!$D$3:$ABF$3,0)),"")</f>
        <v>46.374126222034249</v>
      </c>
      <c r="SD95" s="6">
        <f>IFERROR(INDEX(Sales!$D$5:$ABF$18,MATCH(UsagePerHour!$B95,Sales!$C$5:$C$18,0),MATCH(UsagePerHour!SD$4,Sales!$D$3:$ABF$3,0))/SD$2*INDEX(Usage!$D$5:$ABF$11,MATCH(UsagePerHour!$B$84,Usage!$C$5:$C$11,0),MATCH(UsagePerHour!SD$4,Usage!$D$3:$ABF$3,0)),"")</f>
        <v>61.590662188476472</v>
      </c>
      <c r="SE95" s="6">
        <f>IFERROR(INDEX(Sales!$D$5:$ABF$18,MATCH(UsagePerHour!$B95,Sales!$C$5:$C$18,0),MATCH(UsagePerHour!SE$4,Sales!$D$3:$ABF$3,0))/SE$2*INDEX(Usage!$D$5:$ABF$11,MATCH(UsagePerHour!$B$84,Usage!$C$5:$C$11,0),MATCH(UsagePerHour!SE$4,Usage!$D$3:$ABF$3,0)),"")</f>
        <v>218.22039109259038</v>
      </c>
      <c r="SF95" s="6">
        <f>IFERROR(INDEX(Sales!$D$5:$ABF$18,MATCH(UsagePerHour!$B95,Sales!$C$5:$C$18,0),MATCH(UsagePerHour!SF$4,Sales!$D$3:$ABF$3,0))/SF$2*INDEX(Usage!$D$5:$ABF$11,MATCH(UsagePerHour!$B$84,Usage!$C$5:$C$11,0),MATCH(UsagePerHour!SF$4,Usage!$D$3:$ABF$3,0)),"")</f>
        <v>57.301844159450305</v>
      </c>
      <c r="SG95" s="6" t="str">
        <f>IFERROR(INDEX(Sales!$D$5:$ABF$18,MATCH(UsagePerHour!$B95,Sales!$C$5:$C$18,0),MATCH(UsagePerHour!SG$4,Sales!$D$3:$ABF$3,0))/SG$2*INDEX(Usage!$D$5:$ABF$11,MATCH(UsagePerHour!$B$84,Usage!$C$5:$C$11,0),MATCH(UsagePerHour!SG$4,Usage!$D$3:$ABF$3,0)),"")</f>
        <v/>
      </c>
      <c r="SH95" s="6" t="str">
        <f>IFERROR(INDEX(Sales!$D$5:$ABF$18,MATCH(UsagePerHour!$B95,Sales!$C$5:$C$18,0),MATCH(UsagePerHour!SH$4,Sales!$D$3:$ABF$3,0))/SH$2*INDEX(Usage!$D$5:$ABF$11,MATCH(UsagePerHour!$B$84,Usage!$C$5:$C$11,0),MATCH(UsagePerHour!SH$4,Usage!$D$3:$ABF$3,0)),"")</f>
        <v/>
      </c>
      <c r="SI95" s="6" t="str">
        <f>IFERROR(INDEX(Sales!$D$5:$ABF$18,MATCH(UsagePerHour!$B95,Sales!$C$5:$C$18,0),MATCH(UsagePerHour!SI$4,Sales!$D$3:$ABF$3,0))/SI$2*INDEX(Usage!$D$5:$ABF$11,MATCH(UsagePerHour!$B$84,Usage!$C$5:$C$11,0),MATCH(UsagePerHour!SI$4,Usage!$D$3:$ABF$3,0)),"")</f>
        <v/>
      </c>
      <c r="SJ95" s="6" t="str">
        <f>IFERROR(INDEX(Sales!$D$5:$ABF$18,MATCH(UsagePerHour!$B95,Sales!$C$5:$C$18,0),MATCH(UsagePerHour!SJ$4,Sales!$D$3:$ABF$3,0))/SJ$2*INDEX(Usage!$D$5:$ABF$11,MATCH(UsagePerHour!$B$84,Usage!$C$5:$C$11,0),MATCH(UsagePerHour!SJ$4,Usage!$D$3:$ABF$3,0)),"")</f>
        <v/>
      </c>
      <c r="SK95" s="6" t="str">
        <f>IFERROR(INDEX(Sales!$D$5:$ABF$18,MATCH(UsagePerHour!$B95,Sales!$C$5:$C$18,0),MATCH(UsagePerHour!SK$4,Sales!$D$3:$ABF$3,0))/SK$2*INDEX(Usage!$D$5:$ABF$11,MATCH(UsagePerHour!$B$84,Usage!$C$5:$C$11,0),MATCH(UsagePerHour!SK$4,Usage!$D$3:$ABF$3,0)),"")</f>
        <v/>
      </c>
      <c r="SL95" s="6" t="str">
        <f>IFERROR(INDEX(Sales!$D$5:$ABF$18,MATCH(UsagePerHour!$B95,Sales!$C$5:$C$18,0),MATCH(UsagePerHour!SL$4,Sales!$D$3:$ABF$3,0))/SL$2*INDEX(Usage!$D$5:$ABF$11,MATCH(UsagePerHour!$B$84,Usage!$C$5:$C$11,0),MATCH(UsagePerHour!SL$4,Usage!$D$3:$ABF$3,0)),"")</f>
        <v/>
      </c>
      <c r="SM95" s="6" t="str">
        <f>IFERROR(INDEX(Sales!$D$5:$ABF$18,MATCH(UsagePerHour!$B95,Sales!$C$5:$C$18,0),MATCH(UsagePerHour!SM$4,Sales!$D$3:$ABF$3,0))/SM$2*INDEX(Usage!$D$5:$ABF$11,MATCH(UsagePerHour!$B$84,Usage!$C$5:$C$11,0),MATCH(UsagePerHour!SM$4,Usage!$D$3:$ABF$3,0)),"")</f>
        <v/>
      </c>
      <c r="SN95" s="6" t="str">
        <f>IFERROR(INDEX(Sales!$D$5:$ABF$18,MATCH(UsagePerHour!$B95,Sales!$C$5:$C$18,0),MATCH(UsagePerHour!SN$4,Sales!$D$3:$ABF$3,0))/SN$2*INDEX(Usage!$D$5:$ABF$11,MATCH(UsagePerHour!$B$84,Usage!$C$5:$C$11,0),MATCH(UsagePerHour!SN$4,Usage!$D$3:$ABF$3,0)),"")</f>
        <v/>
      </c>
      <c r="SO95" s="6" t="str">
        <f>IFERROR(INDEX(Sales!$D$5:$ABF$18,MATCH(UsagePerHour!$B95,Sales!$C$5:$C$18,0),MATCH(UsagePerHour!SO$4,Sales!$D$3:$ABF$3,0))/SO$2*INDEX(Usage!$D$5:$ABF$11,MATCH(UsagePerHour!$B$84,Usage!$C$5:$C$11,0),MATCH(UsagePerHour!SO$4,Usage!$D$3:$ABF$3,0)),"")</f>
        <v/>
      </c>
      <c r="SP95" s="6" t="str">
        <f>IFERROR(INDEX(Sales!$D$5:$ABF$18,MATCH(UsagePerHour!$B95,Sales!$C$5:$C$18,0),MATCH(UsagePerHour!SP$4,Sales!$D$3:$ABF$3,0))/SP$2*INDEX(Usage!$D$5:$ABF$11,MATCH(UsagePerHour!$B$84,Usage!$C$5:$C$11,0),MATCH(UsagePerHour!SP$4,Usage!$D$3:$ABF$3,0)),"")</f>
        <v/>
      </c>
      <c r="SQ95" s="6" t="str">
        <f>IFERROR(INDEX(Sales!$D$5:$ABF$18,MATCH(UsagePerHour!$B95,Sales!$C$5:$C$18,0),MATCH(UsagePerHour!SQ$4,Sales!$D$3:$ABF$3,0))/SQ$2*INDEX(Usage!$D$5:$ABF$11,MATCH(UsagePerHour!$B$84,Usage!$C$5:$C$11,0),MATCH(UsagePerHour!SQ$4,Usage!$D$3:$ABF$3,0)),"")</f>
        <v/>
      </c>
      <c r="SR95" s="6" t="str">
        <f>IFERROR(INDEX(Sales!$D$5:$ABF$18,MATCH(UsagePerHour!$B95,Sales!$C$5:$C$18,0),MATCH(UsagePerHour!SR$4,Sales!$D$3:$ABF$3,0))/SR$2*INDEX(Usage!$D$5:$ABF$11,MATCH(UsagePerHour!$B$84,Usage!$C$5:$C$11,0),MATCH(UsagePerHour!SR$4,Usage!$D$3:$ABF$3,0)),"")</f>
        <v/>
      </c>
      <c r="SS95" s="6" t="str">
        <f>IFERROR(INDEX(Sales!$D$5:$ABF$18,MATCH(UsagePerHour!$B95,Sales!$C$5:$C$18,0),MATCH(UsagePerHour!SS$4,Sales!$D$3:$ABF$3,0))/SS$2*INDEX(Usage!$D$5:$ABF$11,MATCH(UsagePerHour!$B$84,Usage!$C$5:$C$11,0),MATCH(UsagePerHour!SS$4,Usage!$D$3:$ABF$3,0)),"")</f>
        <v/>
      </c>
      <c r="ST95" s="6" t="str">
        <f>IFERROR(INDEX(Sales!$D$5:$ABF$18,MATCH(UsagePerHour!$B95,Sales!$C$5:$C$18,0),MATCH(UsagePerHour!ST$4,Sales!$D$3:$ABF$3,0))/ST$2*INDEX(Usage!$D$5:$ABF$11,MATCH(UsagePerHour!$B$84,Usage!$C$5:$C$11,0),MATCH(UsagePerHour!ST$4,Usage!$D$3:$ABF$3,0)),"")</f>
        <v/>
      </c>
      <c r="SU95" s="6" t="str">
        <f>IFERROR(INDEX(Sales!$D$5:$ABF$18,MATCH(UsagePerHour!$B95,Sales!$C$5:$C$18,0),MATCH(UsagePerHour!SU$4,Sales!$D$3:$ABF$3,0))/SU$2*INDEX(Usage!$D$5:$ABF$11,MATCH(UsagePerHour!$B$84,Usage!$C$5:$C$11,0),MATCH(UsagePerHour!SU$4,Usage!$D$3:$ABF$3,0)),"")</f>
        <v/>
      </c>
      <c r="SV95" s="6" t="str">
        <f>IFERROR(INDEX(Sales!$D$5:$ABF$18,MATCH(UsagePerHour!$B95,Sales!$C$5:$C$18,0),MATCH(UsagePerHour!SV$4,Sales!$D$3:$ABF$3,0))/SV$2*INDEX(Usage!$D$5:$ABF$11,MATCH(UsagePerHour!$B$84,Usage!$C$5:$C$11,0),MATCH(UsagePerHour!SV$4,Usage!$D$3:$ABF$3,0)),"")</f>
        <v/>
      </c>
      <c r="SW95" s="6" t="str">
        <f>IFERROR(INDEX(Sales!$D$5:$ABF$18,MATCH(UsagePerHour!$B95,Sales!$C$5:$C$18,0),MATCH(UsagePerHour!SW$4,Sales!$D$3:$ABF$3,0))/SW$2*INDEX(Usage!$D$5:$ABF$11,MATCH(UsagePerHour!$B$84,Usage!$C$5:$C$11,0),MATCH(UsagePerHour!SW$4,Usage!$D$3:$ABF$3,0)),"")</f>
        <v/>
      </c>
      <c r="SX95" s="6" t="str">
        <f>IFERROR(INDEX(Sales!$D$5:$ABF$18,MATCH(UsagePerHour!$B95,Sales!$C$5:$C$18,0),MATCH(UsagePerHour!SX$4,Sales!$D$3:$ABF$3,0))/SX$2*INDEX(Usage!$D$5:$ABF$11,MATCH(UsagePerHour!$B$84,Usage!$C$5:$C$11,0),MATCH(UsagePerHour!SX$4,Usage!$D$3:$ABF$3,0)),"")</f>
        <v/>
      </c>
      <c r="SY95" s="6" t="str">
        <f>IFERROR(INDEX(Sales!$D$5:$ABF$18,MATCH(UsagePerHour!$B95,Sales!$C$5:$C$18,0),MATCH(UsagePerHour!SY$4,Sales!$D$3:$ABF$3,0))/SY$2*INDEX(Usage!$D$5:$ABF$11,MATCH(UsagePerHour!$B$84,Usage!$C$5:$C$11,0),MATCH(UsagePerHour!SY$4,Usage!$D$3:$ABF$3,0)),"")</f>
        <v/>
      </c>
      <c r="SZ95" s="6" t="str">
        <f>IFERROR(INDEX(Sales!$D$5:$ABF$18,MATCH(UsagePerHour!$B95,Sales!$C$5:$C$18,0),MATCH(UsagePerHour!SZ$4,Sales!$D$3:$ABF$3,0))/SZ$2*INDEX(Usage!$D$5:$ABF$11,MATCH(UsagePerHour!$B$84,Usage!$C$5:$C$11,0),MATCH(UsagePerHour!SZ$4,Usage!$D$3:$ABF$3,0)),"")</f>
        <v/>
      </c>
      <c r="TA95" s="6" t="str">
        <f>IFERROR(INDEX(Sales!$D$5:$ABF$18,MATCH(UsagePerHour!$B95,Sales!$C$5:$C$18,0),MATCH(UsagePerHour!TA$4,Sales!$D$3:$ABF$3,0))/TA$2*INDEX(Usage!$D$5:$ABF$11,MATCH(UsagePerHour!$B$84,Usage!$C$5:$C$11,0),MATCH(UsagePerHour!TA$4,Usage!$D$3:$ABF$3,0)),"")</f>
        <v/>
      </c>
      <c r="TB95" s="6" t="str">
        <f>IFERROR(INDEX(Sales!$D$5:$ABF$18,MATCH(UsagePerHour!$B95,Sales!$C$5:$C$18,0),MATCH(UsagePerHour!TB$4,Sales!$D$3:$ABF$3,0))/TB$2*INDEX(Usage!$D$5:$ABF$11,MATCH(UsagePerHour!$B$84,Usage!$C$5:$C$11,0),MATCH(UsagePerHour!TB$4,Usage!$D$3:$ABF$3,0)),"")</f>
        <v/>
      </c>
      <c r="TC95" s="6" t="str">
        <f>IFERROR(INDEX(Sales!$D$5:$ABF$18,MATCH(UsagePerHour!$B95,Sales!$C$5:$C$18,0),MATCH(UsagePerHour!TC$4,Sales!$D$3:$ABF$3,0))/TC$2*INDEX(Usage!$D$5:$ABF$11,MATCH(UsagePerHour!$B$84,Usage!$C$5:$C$11,0),MATCH(UsagePerHour!TC$4,Usage!$D$3:$ABF$3,0)),"")</f>
        <v/>
      </c>
      <c r="TD95" s="6" t="str">
        <f>IFERROR(INDEX(Sales!$D$5:$ABF$18,MATCH(UsagePerHour!$B95,Sales!$C$5:$C$18,0),MATCH(UsagePerHour!TD$4,Sales!$D$3:$ABF$3,0))/TD$2*INDEX(Usage!$D$5:$ABF$11,MATCH(UsagePerHour!$B$84,Usage!$C$5:$C$11,0),MATCH(UsagePerHour!TD$4,Usage!$D$3:$ABF$3,0)),"")</f>
        <v/>
      </c>
      <c r="TE95" s="6" t="str">
        <f>IFERROR(INDEX(Sales!$D$5:$ABF$18,MATCH(UsagePerHour!$B95,Sales!$C$5:$C$18,0),MATCH(UsagePerHour!TE$4,Sales!$D$3:$ABF$3,0))/TE$2*INDEX(Usage!$D$5:$ABF$11,MATCH(UsagePerHour!$B$84,Usage!$C$5:$C$11,0),MATCH(UsagePerHour!TE$4,Usage!$D$3:$ABF$3,0)),"")</f>
        <v/>
      </c>
      <c r="TF95" s="6" t="str">
        <f>IFERROR(INDEX(Sales!$D$5:$ABF$18,MATCH(UsagePerHour!$B95,Sales!$C$5:$C$18,0),MATCH(UsagePerHour!TF$4,Sales!$D$3:$ABF$3,0))/TF$2*INDEX(Usage!$D$5:$ABF$11,MATCH(UsagePerHour!$B$84,Usage!$C$5:$C$11,0),MATCH(UsagePerHour!TF$4,Usage!$D$3:$ABF$3,0)),"")</f>
        <v/>
      </c>
      <c r="TG95" s="6" t="str">
        <f>IFERROR(INDEX(Sales!$D$5:$ABF$18,MATCH(UsagePerHour!$B95,Sales!$C$5:$C$18,0),MATCH(UsagePerHour!TG$4,Sales!$D$3:$ABF$3,0))/TG$2*INDEX(Usage!$D$5:$ABF$11,MATCH(UsagePerHour!$B$84,Usage!$C$5:$C$11,0),MATCH(UsagePerHour!TG$4,Usage!$D$3:$ABF$3,0)),"")</f>
        <v/>
      </c>
      <c r="TH95" s="6" t="str">
        <f>IFERROR(INDEX(Sales!$D$5:$ABF$18,MATCH(UsagePerHour!$B95,Sales!$C$5:$C$18,0),MATCH(UsagePerHour!TH$4,Sales!$D$3:$ABF$3,0))/TH$2*INDEX(Usage!$D$5:$ABF$11,MATCH(UsagePerHour!$B$84,Usage!$C$5:$C$11,0),MATCH(UsagePerHour!TH$4,Usage!$D$3:$ABF$3,0)),"")</f>
        <v/>
      </c>
      <c r="TI95" s="6" t="str">
        <f>IFERROR(INDEX(Sales!$D$5:$ABF$18,MATCH(UsagePerHour!$B95,Sales!$C$5:$C$18,0),MATCH(UsagePerHour!TI$4,Sales!$D$3:$ABF$3,0))/TI$2*INDEX(Usage!$D$5:$ABF$11,MATCH(UsagePerHour!$B$84,Usage!$C$5:$C$11,0),MATCH(UsagePerHour!TI$4,Usage!$D$3:$ABF$3,0)),"")</f>
        <v/>
      </c>
      <c r="TJ95" s="6" t="str">
        <f>IFERROR(INDEX(Sales!$D$5:$ABF$18,MATCH(UsagePerHour!$B95,Sales!$C$5:$C$18,0),MATCH(UsagePerHour!TJ$4,Sales!$D$3:$ABF$3,0))/TJ$2*INDEX(Usage!$D$5:$ABF$11,MATCH(UsagePerHour!$B$84,Usage!$C$5:$C$11,0),MATCH(UsagePerHour!TJ$4,Usage!$D$3:$ABF$3,0)),"")</f>
        <v/>
      </c>
      <c r="TK95" s="6" t="str">
        <f>IFERROR(INDEX(Sales!$D$5:$ABF$18,MATCH(UsagePerHour!$B95,Sales!$C$5:$C$18,0),MATCH(UsagePerHour!TK$4,Sales!$D$3:$ABF$3,0))/TK$2*INDEX(Usage!$D$5:$ABF$11,MATCH(UsagePerHour!$B$84,Usage!$C$5:$C$11,0),MATCH(UsagePerHour!TK$4,Usage!$D$3:$ABF$3,0)),"")</f>
        <v/>
      </c>
      <c r="TL95" s="6" t="str">
        <f>IFERROR(INDEX(Sales!$D$5:$ABF$18,MATCH(UsagePerHour!$B95,Sales!$C$5:$C$18,0),MATCH(UsagePerHour!TL$4,Sales!$D$3:$ABF$3,0))/TL$2*INDEX(Usage!$D$5:$ABF$11,MATCH(UsagePerHour!$B$84,Usage!$C$5:$C$11,0),MATCH(UsagePerHour!TL$4,Usage!$D$3:$ABF$3,0)),"")</f>
        <v/>
      </c>
      <c r="TM95" s="6" t="str">
        <f>IFERROR(INDEX(Sales!$D$5:$ABF$18,MATCH(UsagePerHour!$B95,Sales!$C$5:$C$18,0),MATCH(UsagePerHour!TM$4,Sales!$D$3:$ABF$3,0))/TM$2*INDEX(Usage!$D$5:$ABF$11,MATCH(UsagePerHour!$B$84,Usage!$C$5:$C$11,0),MATCH(UsagePerHour!TM$4,Usage!$D$3:$ABF$3,0)),"")</f>
        <v/>
      </c>
      <c r="TN95" s="6" t="str">
        <f>IFERROR(INDEX(Sales!$D$5:$ABF$18,MATCH(UsagePerHour!$B95,Sales!$C$5:$C$18,0),MATCH(UsagePerHour!TN$4,Sales!$D$3:$ABF$3,0))/TN$2*INDEX(Usage!$D$5:$ABF$11,MATCH(UsagePerHour!$B$84,Usage!$C$5:$C$11,0),MATCH(UsagePerHour!TN$4,Usage!$D$3:$ABF$3,0)),"")</f>
        <v/>
      </c>
      <c r="TO95" s="6" t="str">
        <f>IFERROR(INDEX(Sales!$D$5:$ABF$18,MATCH(UsagePerHour!$B95,Sales!$C$5:$C$18,0),MATCH(UsagePerHour!TO$4,Sales!$D$3:$ABF$3,0))/TO$2*INDEX(Usage!$D$5:$ABF$11,MATCH(UsagePerHour!$B$84,Usage!$C$5:$C$11,0),MATCH(UsagePerHour!TO$4,Usage!$D$3:$ABF$3,0)),"")</f>
        <v/>
      </c>
      <c r="TP95" s="6" t="str">
        <f>IFERROR(INDEX(Sales!$D$5:$ABF$18,MATCH(UsagePerHour!$B95,Sales!$C$5:$C$18,0),MATCH(UsagePerHour!TP$4,Sales!$D$3:$ABF$3,0))/TP$2*INDEX(Usage!$D$5:$ABF$11,MATCH(UsagePerHour!$B$84,Usage!$C$5:$C$11,0),MATCH(UsagePerHour!TP$4,Usage!$D$3:$ABF$3,0)),"")</f>
        <v/>
      </c>
      <c r="TQ95" s="6" t="str">
        <f>IFERROR(INDEX(Sales!$D$5:$ABF$18,MATCH(UsagePerHour!$B95,Sales!$C$5:$C$18,0),MATCH(UsagePerHour!TQ$4,Sales!$D$3:$ABF$3,0))/TQ$2*INDEX(Usage!$D$5:$ABF$11,MATCH(UsagePerHour!$B$84,Usage!$C$5:$C$11,0),MATCH(UsagePerHour!TQ$4,Usage!$D$3:$ABF$3,0)),"")</f>
        <v/>
      </c>
      <c r="TR95" s="6" t="str">
        <f>IFERROR(INDEX(Sales!$D$5:$ABF$18,MATCH(UsagePerHour!$B95,Sales!$C$5:$C$18,0),MATCH(UsagePerHour!TR$4,Sales!$D$3:$ABF$3,0))/TR$2*INDEX(Usage!$D$5:$ABF$11,MATCH(UsagePerHour!$B$84,Usage!$C$5:$C$11,0),MATCH(UsagePerHour!TR$4,Usage!$D$3:$ABF$3,0)),"")</f>
        <v/>
      </c>
      <c r="TS95" s="6" t="str">
        <f>IFERROR(INDEX(Sales!$D$5:$ABF$18,MATCH(UsagePerHour!$B95,Sales!$C$5:$C$18,0),MATCH(UsagePerHour!TS$4,Sales!$D$3:$ABF$3,0))/TS$2*INDEX(Usage!$D$5:$ABF$11,MATCH(UsagePerHour!$B$84,Usage!$C$5:$C$11,0),MATCH(UsagePerHour!TS$4,Usage!$D$3:$ABF$3,0)),"")</f>
        <v/>
      </c>
      <c r="TT95" s="6" t="str">
        <f>IFERROR(INDEX(Sales!$D$5:$ABF$18,MATCH(UsagePerHour!$B95,Sales!$C$5:$C$18,0),MATCH(UsagePerHour!TT$4,Sales!$D$3:$ABF$3,0))/TT$2*INDEX(Usage!$D$5:$ABF$11,MATCH(UsagePerHour!$B$84,Usage!$C$5:$C$11,0),MATCH(UsagePerHour!TT$4,Usage!$D$3:$ABF$3,0)),"")</f>
        <v/>
      </c>
      <c r="TU95" s="6" t="str">
        <f>IFERROR(INDEX(Sales!$D$5:$ABF$18,MATCH(UsagePerHour!$B95,Sales!$C$5:$C$18,0),MATCH(UsagePerHour!TU$4,Sales!$D$3:$ABF$3,0))/TU$2*INDEX(Usage!$D$5:$ABF$11,MATCH(UsagePerHour!$B$84,Usage!$C$5:$C$11,0),MATCH(UsagePerHour!TU$4,Usage!$D$3:$ABF$3,0)),"")</f>
        <v/>
      </c>
      <c r="TV95" s="6" t="str">
        <f>IFERROR(INDEX(Sales!$D$5:$ABF$18,MATCH(UsagePerHour!$B95,Sales!$C$5:$C$18,0),MATCH(UsagePerHour!TV$4,Sales!$D$3:$ABF$3,0))/TV$2*INDEX(Usage!$D$5:$ABF$11,MATCH(UsagePerHour!$B$84,Usage!$C$5:$C$11,0),MATCH(UsagePerHour!TV$4,Usage!$D$3:$ABF$3,0)),"")</f>
        <v/>
      </c>
      <c r="TW95" s="6" t="str">
        <f>IFERROR(INDEX(Sales!$D$5:$ABF$18,MATCH(UsagePerHour!$B95,Sales!$C$5:$C$18,0),MATCH(UsagePerHour!TW$4,Sales!$D$3:$ABF$3,0))/TW$2*INDEX(Usage!$D$5:$ABF$11,MATCH(UsagePerHour!$B$84,Usage!$C$5:$C$11,0),MATCH(UsagePerHour!TW$4,Usage!$D$3:$ABF$3,0)),"")</f>
        <v/>
      </c>
      <c r="TX95" s="6" t="str">
        <f>IFERROR(INDEX(Sales!$D$5:$ABF$18,MATCH(UsagePerHour!$B95,Sales!$C$5:$C$18,0),MATCH(UsagePerHour!TX$4,Sales!$D$3:$ABF$3,0))/TX$2*INDEX(Usage!$D$5:$ABF$11,MATCH(UsagePerHour!$B$84,Usage!$C$5:$C$11,0),MATCH(UsagePerHour!TX$4,Usage!$D$3:$ABF$3,0)),"")</f>
        <v/>
      </c>
      <c r="TY95" s="6" t="str">
        <f>IFERROR(INDEX(Sales!$D$5:$ABF$18,MATCH(UsagePerHour!$B95,Sales!$C$5:$C$18,0),MATCH(UsagePerHour!TY$4,Sales!$D$3:$ABF$3,0))/TY$2*INDEX(Usage!$D$5:$ABF$11,MATCH(UsagePerHour!$B$84,Usage!$C$5:$C$11,0),MATCH(UsagePerHour!TY$4,Usage!$D$3:$ABF$3,0)),"")</f>
        <v/>
      </c>
      <c r="TZ95" s="6" t="str">
        <f>IFERROR(INDEX(Sales!$D$5:$ABF$18,MATCH(UsagePerHour!$B95,Sales!$C$5:$C$18,0),MATCH(UsagePerHour!TZ$4,Sales!$D$3:$ABF$3,0))/TZ$2*INDEX(Usage!$D$5:$ABF$11,MATCH(UsagePerHour!$B$84,Usage!$C$5:$C$11,0),MATCH(UsagePerHour!TZ$4,Usage!$D$3:$ABF$3,0)),"")</f>
        <v/>
      </c>
      <c r="UA95" s="6" t="str">
        <f>IFERROR(INDEX(Sales!$D$5:$ABF$18,MATCH(UsagePerHour!$B95,Sales!$C$5:$C$18,0),MATCH(UsagePerHour!UA$4,Sales!$D$3:$ABF$3,0))/UA$2*INDEX(Usage!$D$5:$ABF$11,MATCH(UsagePerHour!$B$84,Usage!$C$5:$C$11,0),MATCH(UsagePerHour!UA$4,Usage!$D$3:$ABF$3,0)),"")</f>
        <v/>
      </c>
      <c r="UB95" s="6" t="str">
        <f>IFERROR(INDEX(Sales!$D$5:$ABF$18,MATCH(UsagePerHour!$B95,Sales!$C$5:$C$18,0),MATCH(UsagePerHour!UB$4,Sales!$D$3:$ABF$3,0))/UB$2*INDEX(Usage!$D$5:$ABF$11,MATCH(UsagePerHour!$B$84,Usage!$C$5:$C$11,0),MATCH(UsagePerHour!UB$4,Usage!$D$3:$ABF$3,0)),"")</f>
        <v/>
      </c>
      <c r="UC95" s="6" t="str">
        <f>IFERROR(INDEX(Sales!$D$5:$ABF$18,MATCH(UsagePerHour!$B95,Sales!$C$5:$C$18,0),MATCH(UsagePerHour!UC$4,Sales!$D$3:$ABF$3,0))/UC$2*INDEX(Usage!$D$5:$ABF$11,MATCH(UsagePerHour!$B$84,Usage!$C$5:$C$11,0),MATCH(UsagePerHour!UC$4,Usage!$D$3:$ABF$3,0)),"")</f>
        <v/>
      </c>
      <c r="UD95" s="6" t="str">
        <f>IFERROR(INDEX(Sales!$D$5:$ABF$18,MATCH(UsagePerHour!$B95,Sales!$C$5:$C$18,0),MATCH(UsagePerHour!UD$4,Sales!$D$3:$ABF$3,0))/UD$2*INDEX(Usage!$D$5:$ABF$11,MATCH(UsagePerHour!$B$84,Usage!$C$5:$C$11,0),MATCH(UsagePerHour!UD$4,Usage!$D$3:$ABF$3,0)),"")</f>
        <v/>
      </c>
      <c r="UE95" s="6" t="str">
        <f>IFERROR(INDEX(Sales!$D$5:$ABF$18,MATCH(UsagePerHour!$B95,Sales!$C$5:$C$18,0),MATCH(UsagePerHour!UE$4,Sales!$D$3:$ABF$3,0))/UE$2*INDEX(Usage!$D$5:$ABF$11,MATCH(UsagePerHour!$B$84,Usage!$C$5:$C$11,0),MATCH(UsagePerHour!UE$4,Usage!$D$3:$ABF$3,0)),"")</f>
        <v/>
      </c>
      <c r="UF95" s="6" t="str">
        <f>IFERROR(INDEX(Sales!$D$5:$ABF$18,MATCH(UsagePerHour!$B95,Sales!$C$5:$C$18,0),MATCH(UsagePerHour!UF$4,Sales!$D$3:$ABF$3,0))/UF$2*INDEX(Usage!$D$5:$ABF$11,MATCH(UsagePerHour!$B$84,Usage!$C$5:$C$11,0),MATCH(UsagePerHour!UF$4,Usage!$D$3:$ABF$3,0)),"")</f>
        <v/>
      </c>
      <c r="UG95" s="6" t="str">
        <f>IFERROR(INDEX(Sales!$D$5:$ABF$18,MATCH(UsagePerHour!$B95,Sales!$C$5:$C$18,0),MATCH(UsagePerHour!UG$4,Sales!$D$3:$ABF$3,0))/UG$2*INDEX(Usage!$D$5:$ABF$11,MATCH(UsagePerHour!$B$84,Usage!$C$5:$C$11,0),MATCH(UsagePerHour!UG$4,Usage!$D$3:$ABF$3,0)),"")</f>
        <v/>
      </c>
      <c r="UH95" s="6" t="str">
        <f>IFERROR(INDEX(Sales!$D$5:$ABF$18,MATCH(UsagePerHour!$B95,Sales!$C$5:$C$18,0),MATCH(UsagePerHour!UH$4,Sales!$D$3:$ABF$3,0))/UH$2*INDEX(Usage!$D$5:$ABF$11,MATCH(UsagePerHour!$B$84,Usage!$C$5:$C$11,0),MATCH(UsagePerHour!UH$4,Usage!$D$3:$ABF$3,0)),"")</f>
        <v/>
      </c>
      <c r="UI95" s="6" t="str">
        <f>IFERROR(INDEX(Sales!$D$5:$ABF$18,MATCH(UsagePerHour!$B95,Sales!$C$5:$C$18,0),MATCH(UsagePerHour!UI$4,Sales!$D$3:$ABF$3,0))/UI$2*INDEX(Usage!$D$5:$ABF$11,MATCH(UsagePerHour!$B$84,Usage!$C$5:$C$11,0),MATCH(UsagePerHour!UI$4,Usage!$D$3:$ABF$3,0)),"")</f>
        <v/>
      </c>
      <c r="UJ95" s="6" t="str">
        <f>IFERROR(INDEX(Sales!$D$5:$ABF$18,MATCH(UsagePerHour!$B95,Sales!$C$5:$C$18,0),MATCH(UsagePerHour!UJ$4,Sales!$D$3:$ABF$3,0))/UJ$2*INDEX(Usage!$D$5:$ABF$11,MATCH(UsagePerHour!$B$84,Usage!$C$5:$C$11,0),MATCH(UsagePerHour!UJ$4,Usage!$D$3:$ABF$3,0)),"")</f>
        <v/>
      </c>
      <c r="UK95" s="6" t="str">
        <f>IFERROR(INDEX(Sales!$D$5:$ABF$18,MATCH(UsagePerHour!$B95,Sales!$C$5:$C$18,0),MATCH(UsagePerHour!UK$4,Sales!$D$3:$ABF$3,0))/UK$2*INDEX(Usage!$D$5:$ABF$11,MATCH(UsagePerHour!$B$84,Usage!$C$5:$C$11,0),MATCH(UsagePerHour!UK$4,Usage!$D$3:$ABF$3,0)),"")</f>
        <v/>
      </c>
      <c r="UL95" s="6" t="str">
        <f>IFERROR(INDEX(Sales!$D$5:$ABF$18,MATCH(UsagePerHour!$B95,Sales!$C$5:$C$18,0),MATCH(UsagePerHour!UL$4,Sales!$D$3:$ABF$3,0))/UL$2*INDEX(Usage!$D$5:$ABF$11,MATCH(UsagePerHour!$B$84,Usage!$C$5:$C$11,0),MATCH(UsagePerHour!UL$4,Usage!$D$3:$ABF$3,0)),"")</f>
        <v/>
      </c>
      <c r="UM95" s="6" t="str">
        <f>IFERROR(INDEX(Sales!$D$5:$ABF$18,MATCH(UsagePerHour!$B95,Sales!$C$5:$C$18,0),MATCH(UsagePerHour!UM$4,Sales!$D$3:$ABF$3,0))/UM$2*INDEX(Usage!$D$5:$ABF$11,MATCH(UsagePerHour!$B$84,Usage!$C$5:$C$11,0),MATCH(UsagePerHour!UM$4,Usage!$D$3:$ABF$3,0)),"")</f>
        <v/>
      </c>
      <c r="UN95" s="6" t="str">
        <f>IFERROR(INDEX(Sales!$D$5:$ABF$18,MATCH(UsagePerHour!$B95,Sales!$C$5:$C$18,0),MATCH(UsagePerHour!UN$4,Sales!$D$3:$ABF$3,0))/UN$2*INDEX(Usage!$D$5:$ABF$11,MATCH(UsagePerHour!$B$84,Usage!$C$5:$C$11,0),MATCH(UsagePerHour!UN$4,Usage!$D$3:$ABF$3,0)),"")</f>
        <v/>
      </c>
      <c r="UO95" s="6" t="str">
        <f>IFERROR(INDEX(Sales!$D$5:$ABF$18,MATCH(UsagePerHour!$B95,Sales!$C$5:$C$18,0),MATCH(UsagePerHour!UO$4,Sales!$D$3:$ABF$3,0))/UO$2*INDEX(Usage!$D$5:$ABF$11,MATCH(UsagePerHour!$B$84,Usage!$C$5:$C$11,0),MATCH(UsagePerHour!UO$4,Usage!$D$3:$ABF$3,0)),"")</f>
        <v/>
      </c>
      <c r="UP95" s="6" t="str">
        <f>IFERROR(INDEX(Sales!$D$5:$ABF$18,MATCH(UsagePerHour!$B95,Sales!$C$5:$C$18,0),MATCH(UsagePerHour!UP$4,Sales!$D$3:$ABF$3,0))/UP$2*INDEX(Usage!$D$5:$ABF$11,MATCH(UsagePerHour!$B$84,Usage!$C$5:$C$11,0),MATCH(UsagePerHour!UP$4,Usage!$D$3:$ABF$3,0)),"")</f>
        <v/>
      </c>
      <c r="UQ95" s="6" t="str">
        <f>IFERROR(INDEX(Sales!$D$5:$ABF$18,MATCH(UsagePerHour!$B95,Sales!$C$5:$C$18,0),MATCH(UsagePerHour!UQ$4,Sales!$D$3:$ABF$3,0))/UQ$2*INDEX(Usage!$D$5:$ABF$11,MATCH(UsagePerHour!$B$84,Usage!$C$5:$C$11,0),MATCH(UsagePerHour!UQ$4,Usage!$D$3:$ABF$3,0)),"")</f>
        <v/>
      </c>
      <c r="UR95" s="6" t="str">
        <f>IFERROR(INDEX(Sales!$D$5:$ABF$18,MATCH(UsagePerHour!$B95,Sales!$C$5:$C$18,0),MATCH(UsagePerHour!UR$4,Sales!$D$3:$ABF$3,0))/UR$2*INDEX(Usage!$D$5:$ABF$11,MATCH(UsagePerHour!$B$84,Usage!$C$5:$C$11,0),MATCH(UsagePerHour!UR$4,Usage!$D$3:$ABF$3,0)),"")</f>
        <v/>
      </c>
      <c r="US95" s="6" t="str">
        <f>IFERROR(INDEX(Sales!$D$5:$ABF$18,MATCH(UsagePerHour!$B95,Sales!$C$5:$C$18,0),MATCH(UsagePerHour!US$4,Sales!$D$3:$ABF$3,0))/US$2*INDEX(Usage!$D$5:$ABF$11,MATCH(UsagePerHour!$B$84,Usage!$C$5:$C$11,0),MATCH(UsagePerHour!US$4,Usage!$D$3:$ABF$3,0)),"")</f>
        <v/>
      </c>
      <c r="UT95" s="6" t="str">
        <f>IFERROR(INDEX(Sales!$D$5:$ABF$18,MATCH(UsagePerHour!$B95,Sales!$C$5:$C$18,0),MATCH(UsagePerHour!UT$4,Sales!$D$3:$ABF$3,0))/UT$2*INDEX(Usage!$D$5:$ABF$11,MATCH(UsagePerHour!$B$84,Usage!$C$5:$C$11,0),MATCH(UsagePerHour!UT$4,Usage!$D$3:$ABF$3,0)),"")</f>
        <v/>
      </c>
      <c r="UU95" s="6" t="str">
        <f>IFERROR(INDEX(Sales!$D$5:$ABF$18,MATCH(UsagePerHour!$B95,Sales!$C$5:$C$18,0),MATCH(UsagePerHour!UU$4,Sales!$D$3:$ABF$3,0))/UU$2*INDEX(Usage!$D$5:$ABF$11,MATCH(UsagePerHour!$B$84,Usage!$C$5:$C$11,0),MATCH(UsagePerHour!UU$4,Usage!$D$3:$ABF$3,0)),"")</f>
        <v/>
      </c>
      <c r="UV95" s="6" t="str">
        <f>IFERROR(INDEX(Sales!$D$5:$ABF$18,MATCH(UsagePerHour!$B95,Sales!$C$5:$C$18,0),MATCH(UsagePerHour!UV$4,Sales!$D$3:$ABF$3,0))/UV$2*INDEX(Usage!$D$5:$ABF$11,MATCH(UsagePerHour!$B$84,Usage!$C$5:$C$11,0),MATCH(UsagePerHour!UV$4,Usage!$D$3:$ABF$3,0)),"")</f>
        <v/>
      </c>
      <c r="UW95" s="6" t="str">
        <f>IFERROR(INDEX(Sales!$D$5:$ABF$18,MATCH(UsagePerHour!$B95,Sales!$C$5:$C$18,0),MATCH(UsagePerHour!UW$4,Sales!$D$3:$ABF$3,0))/UW$2*INDEX(Usage!$D$5:$ABF$11,MATCH(UsagePerHour!$B$84,Usage!$C$5:$C$11,0),MATCH(UsagePerHour!UW$4,Usage!$D$3:$ABF$3,0)),"")</f>
        <v/>
      </c>
      <c r="UX95" s="6" t="str">
        <f>IFERROR(INDEX(Sales!$D$5:$ABF$18,MATCH(UsagePerHour!$B95,Sales!$C$5:$C$18,0),MATCH(UsagePerHour!UX$4,Sales!$D$3:$ABF$3,0))/UX$2*INDEX(Usage!$D$5:$ABF$11,MATCH(UsagePerHour!$B$84,Usage!$C$5:$C$11,0),MATCH(UsagePerHour!UX$4,Usage!$D$3:$ABF$3,0)),"")</f>
        <v/>
      </c>
      <c r="UY95" s="6" t="str">
        <f>IFERROR(INDEX(Sales!$D$5:$ABF$18,MATCH(UsagePerHour!$B95,Sales!$C$5:$C$18,0),MATCH(UsagePerHour!UY$4,Sales!$D$3:$ABF$3,0))/UY$2*INDEX(Usage!$D$5:$ABF$11,MATCH(UsagePerHour!$B$84,Usage!$C$5:$C$11,0),MATCH(UsagePerHour!UY$4,Usage!$D$3:$ABF$3,0)),"")</f>
        <v/>
      </c>
      <c r="UZ95" s="6" t="str">
        <f>IFERROR(INDEX(Sales!$D$5:$ABF$18,MATCH(UsagePerHour!$B95,Sales!$C$5:$C$18,0),MATCH(UsagePerHour!UZ$4,Sales!$D$3:$ABF$3,0))/UZ$2*INDEX(Usage!$D$5:$ABF$11,MATCH(UsagePerHour!$B$84,Usage!$C$5:$C$11,0),MATCH(UsagePerHour!UZ$4,Usage!$D$3:$ABF$3,0)),"")</f>
        <v/>
      </c>
      <c r="VA95" s="6" t="str">
        <f>IFERROR(INDEX(Sales!$D$5:$ABF$18,MATCH(UsagePerHour!$B95,Sales!$C$5:$C$18,0),MATCH(UsagePerHour!VA$4,Sales!$D$3:$ABF$3,0))/VA$2*INDEX(Usage!$D$5:$ABF$11,MATCH(UsagePerHour!$B$84,Usage!$C$5:$C$11,0),MATCH(UsagePerHour!VA$4,Usage!$D$3:$ABF$3,0)),"")</f>
        <v/>
      </c>
      <c r="VB95" s="6" t="str">
        <f>IFERROR(INDEX(Sales!$D$5:$ABF$18,MATCH(UsagePerHour!$B95,Sales!$C$5:$C$18,0),MATCH(UsagePerHour!VB$4,Sales!$D$3:$ABF$3,0))/VB$2*INDEX(Usage!$D$5:$ABF$11,MATCH(UsagePerHour!$B$84,Usage!$C$5:$C$11,0),MATCH(UsagePerHour!VB$4,Usage!$D$3:$ABF$3,0)),"")</f>
        <v/>
      </c>
      <c r="VC95" s="6" t="str">
        <f>IFERROR(INDEX(Sales!$D$5:$ABF$18,MATCH(UsagePerHour!$B95,Sales!$C$5:$C$18,0),MATCH(UsagePerHour!VC$4,Sales!$D$3:$ABF$3,0))/VC$2*INDEX(Usage!$D$5:$ABF$11,MATCH(UsagePerHour!$B$84,Usage!$C$5:$C$11,0),MATCH(UsagePerHour!VC$4,Usage!$D$3:$ABF$3,0)),"")</f>
        <v/>
      </c>
      <c r="VD95" s="6" t="str">
        <f>IFERROR(INDEX(Sales!$D$5:$ABF$18,MATCH(UsagePerHour!$B95,Sales!$C$5:$C$18,0),MATCH(UsagePerHour!VD$4,Sales!$D$3:$ABF$3,0))/VD$2*INDEX(Usage!$D$5:$ABF$11,MATCH(UsagePerHour!$B$84,Usage!$C$5:$C$11,0),MATCH(UsagePerHour!VD$4,Usage!$D$3:$ABF$3,0)),"")</f>
        <v/>
      </c>
      <c r="VE95" s="6" t="str">
        <f>IFERROR(INDEX(Sales!$D$5:$ABF$18,MATCH(UsagePerHour!$B95,Sales!$C$5:$C$18,0),MATCH(UsagePerHour!VE$4,Sales!$D$3:$ABF$3,0))/VE$2*INDEX(Usage!$D$5:$ABF$11,MATCH(UsagePerHour!$B$84,Usage!$C$5:$C$11,0),MATCH(UsagePerHour!VE$4,Usage!$D$3:$ABF$3,0)),"")</f>
        <v/>
      </c>
      <c r="VF95" s="6" t="str">
        <f>IFERROR(INDEX(Sales!$D$5:$ABF$18,MATCH(UsagePerHour!$B95,Sales!$C$5:$C$18,0),MATCH(UsagePerHour!VF$4,Sales!$D$3:$ABF$3,0))/VF$2*INDEX(Usage!$D$5:$ABF$11,MATCH(UsagePerHour!$B$84,Usage!$C$5:$C$11,0),MATCH(UsagePerHour!VF$4,Usage!$D$3:$ABF$3,0)),"")</f>
        <v/>
      </c>
      <c r="VG95" s="6" t="str">
        <f>IFERROR(INDEX(Sales!$D$5:$ABF$18,MATCH(UsagePerHour!$B95,Sales!$C$5:$C$18,0),MATCH(UsagePerHour!VG$4,Sales!$D$3:$ABF$3,0))/VG$2*INDEX(Usage!$D$5:$ABF$11,MATCH(UsagePerHour!$B$84,Usage!$C$5:$C$11,0),MATCH(UsagePerHour!VG$4,Usage!$D$3:$ABF$3,0)),"")</f>
        <v/>
      </c>
      <c r="VH95" s="6" t="str">
        <f>IFERROR(INDEX(Sales!$D$5:$ABF$18,MATCH(UsagePerHour!$B95,Sales!$C$5:$C$18,0),MATCH(UsagePerHour!VH$4,Sales!$D$3:$ABF$3,0))/VH$2*INDEX(Usage!$D$5:$ABF$11,MATCH(UsagePerHour!$B$84,Usage!$C$5:$C$11,0),MATCH(UsagePerHour!VH$4,Usage!$D$3:$ABF$3,0)),"")</f>
        <v/>
      </c>
      <c r="VI95" s="6" t="str">
        <f>IFERROR(INDEX(Sales!$D$5:$ABF$18,MATCH(UsagePerHour!$B95,Sales!$C$5:$C$18,0),MATCH(UsagePerHour!VI$4,Sales!$D$3:$ABF$3,0))/VI$2*INDEX(Usage!$D$5:$ABF$11,MATCH(UsagePerHour!$B$84,Usage!$C$5:$C$11,0),MATCH(UsagePerHour!VI$4,Usage!$D$3:$ABF$3,0)),"")</f>
        <v/>
      </c>
      <c r="VJ95" s="6" t="str">
        <f>IFERROR(INDEX(Sales!$D$5:$ABF$18,MATCH(UsagePerHour!$B95,Sales!$C$5:$C$18,0),MATCH(UsagePerHour!VJ$4,Sales!$D$3:$ABF$3,0))/VJ$2*INDEX(Usage!$D$5:$ABF$11,MATCH(UsagePerHour!$B$84,Usage!$C$5:$C$11,0),MATCH(UsagePerHour!VJ$4,Usage!$D$3:$ABF$3,0)),"")</f>
        <v/>
      </c>
      <c r="VK95" s="6" t="str">
        <f>IFERROR(INDEX(Sales!$D$5:$ABF$18,MATCH(UsagePerHour!$B95,Sales!$C$5:$C$18,0),MATCH(UsagePerHour!VK$4,Sales!$D$3:$ABF$3,0))/VK$2*INDEX(Usage!$D$5:$ABF$11,MATCH(UsagePerHour!$B$84,Usage!$C$5:$C$11,0),MATCH(UsagePerHour!VK$4,Usage!$D$3:$ABF$3,0)),"")</f>
        <v/>
      </c>
      <c r="VL95" s="6" t="str">
        <f>IFERROR(INDEX(Sales!$D$5:$ABF$18,MATCH(UsagePerHour!$B95,Sales!$C$5:$C$18,0),MATCH(UsagePerHour!VL$4,Sales!$D$3:$ABF$3,0))/VL$2*INDEX(Usage!$D$5:$ABF$11,MATCH(UsagePerHour!$B$84,Usage!$C$5:$C$11,0),MATCH(UsagePerHour!VL$4,Usage!$D$3:$ABF$3,0)),"")</f>
        <v/>
      </c>
      <c r="VM95" s="6" t="str">
        <f>IFERROR(INDEX(Sales!$D$5:$ABF$18,MATCH(UsagePerHour!$B95,Sales!$C$5:$C$18,0),MATCH(UsagePerHour!VM$4,Sales!$D$3:$ABF$3,0))/VM$2*INDEX(Usage!$D$5:$ABF$11,MATCH(UsagePerHour!$B$84,Usage!$C$5:$C$11,0),MATCH(UsagePerHour!VM$4,Usage!$D$3:$ABF$3,0)),"")</f>
        <v/>
      </c>
      <c r="VN95" s="6" t="str">
        <f>IFERROR(INDEX(Sales!$D$5:$ABF$18,MATCH(UsagePerHour!$B95,Sales!$C$5:$C$18,0),MATCH(UsagePerHour!VN$4,Sales!$D$3:$ABF$3,0))/VN$2*INDEX(Usage!$D$5:$ABF$11,MATCH(UsagePerHour!$B$84,Usage!$C$5:$C$11,0),MATCH(UsagePerHour!VN$4,Usage!$D$3:$ABF$3,0)),"")</f>
        <v/>
      </c>
      <c r="VO95" s="6" t="str">
        <f>IFERROR(INDEX(Sales!$D$5:$ABF$18,MATCH(UsagePerHour!$B95,Sales!$C$5:$C$18,0),MATCH(UsagePerHour!VO$4,Sales!$D$3:$ABF$3,0))/VO$2*INDEX(Usage!$D$5:$ABF$11,MATCH(UsagePerHour!$B$84,Usage!$C$5:$C$11,0),MATCH(UsagePerHour!VO$4,Usage!$D$3:$ABF$3,0)),"")</f>
        <v/>
      </c>
      <c r="VP95" s="6" t="str">
        <f>IFERROR(INDEX(Sales!$D$5:$ABF$18,MATCH(UsagePerHour!$B95,Sales!$C$5:$C$18,0),MATCH(UsagePerHour!VP$4,Sales!$D$3:$ABF$3,0))/VP$2*INDEX(Usage!$D$5:$ABF$11,MATCH(UsagePerHour!$B$84,Usage!$C$5:$C$11,0),MATCH(UsagePerHour!VP$4,Usage!$D$3:$ABF$3,0)),"")</f>
        <v/>
      </c>
      <c r="VQ95" s="6" t="str">
        <f>IFERROR(INDEX(Sales!$D$5:$ABF$18,MATCH(UsagePerHour!$B95,Sales!$C$5:$C$18,0),MATCH(UsagePerHour!VQ$4,Sales!$D$3:$ABF$3,0))/VQ$2*INDEX(Usage!$D$5:$ABF$11,MATCH(UsagePerHour!$B$84,Usage!$C$5:$C$11,0),MATCH(UsagePerHour!VQ$4,Usage!$D$3:$ABF$3,0)),"")</f>
        <v/>
      </c>
      <c r="VR95" s="6" t="str">
        <f>IFERROR(INDEX(Sales!$D$5:$ABF$18,MATCH(UsagePerHour!$B95,Sales!$C$5:$C$18,0),MATCH(UsagePerHour!VR$4,Sales!$D$3:$ABF$3,0))/VR$2*INDEX(Usage!$D$5:$ABF$11,MATCH(UsagePerHour!$B$84,Usage!$C$5:$C$11,0),MATCH(UsagePerHour!VR$4,Usage!$D$3:$ABF$3,0)),"")</f>
        <v/>
      </c>
      <c r="VS95" s="6" t="str">
        <f>IFERROR(INDEX(Sales!$D$5:$ABF$18,MATCH(UsagePerHour!$B95,Sales!$C$5:$C$18,0),MATCH(UsagePerHour!VS$4,Sales!$D$3:$ABF$3,0))/VS$2*INDEX(Usage!$D$5:$ABF$11,MATCH(UsagePerHour!$B$84,Usage!$C$5:$C$11,0),MATCH(UsagePerHour!VS$4,Usage!$D$3:$ABF$3,0)),"")</f>
        <v/>
      </c>
      <c r="VT95" s="6" t="str">
        <f>IFERROR(INDEX(Sales!$D$5:$ABF$18,MATCH(UsagePerHour!$B95,Sales!$C$5:$C$18,0),MATCH(UsagePerHour!VT$4,Sales!$D$3:$ABF$3,0))/VT$2*INDEX(Usage!$D$5:$ABF$11,MATCH(UsagePerHour!$B$84,Usage!$C$5:$C$11,0),MATCH(UsagePerHour!VT$4,Usage!$D$3:$ABF$3,0)),"")</f>
        <v/>
      </c>
      <c r="VU95" s="6" t="str">
        <f>IFERROR(INDEX(Sales!$D$5:$ABF$18,MATCH(UsagePerHour!$B95,Sales!$C$5:$C$18,0),MATCH(UsagePerHour!VU$4,Sales!$D$3:$ABF$3,0))/VU$2*INDEX(Usage!$D$5:$ABF$11,MATCH(UsagePerHour!$B$84,Usage!$C$5:$C$11,0),MATCH(UsagePerHour!VU$4,Usage!$D$3:$ABF$3,0)),"")</f>
        <v/>
      </c>
      <c r="VV95" s="6" t="str">
        <f>IFERROR(INDEX(Sales!$D$5:$ABF$18,MATCH(UsagePerHour!$B95,Sales!$C$5:$C$18,0),MATCH(UsagePerHour!VV$4,Sales!$D$3:$ABF$3,0))/VV$2*INDEX(Usage!$D$5:$ABF$11,MATCH(UsagePerHour!$B$84,Usage!$C$5:$C$11,0),MATCH(UsagePerHour!VV$4,Usage!$D$3:$ABF$3,0)),"")</f>
        <v/>
      </c>
      <c r="VW95" s="6" t="str">
        <f>IFERROR(INDEX(Sales!$D$5:$ABF$18,MATCH(UsagePerHour!$B95,Sales!$C$5:$C$18,0),MATCH(UsagePerHour!VW$4,Sales!$D$3:$ABF$3,0))/VW$2*INDEX(Usage!$D$5:$ABF$11,MATCH(UsagePerHour!$B$84,Usage!$C$5:$C$11,0),MATCH(UsagePerHour!VW$4,Usage!$D$3:$ABF$3,0)),"")</f>
        <v/>
      </c>
      <c r="VX95" s="6" t="str">
        <f>IFERROR(INDEX(Sales!$D$5:$ABF$18,MATCH(UsagePerHour!$B95,Sales!$C$5:$C$18,0),MATCH(UsagePerHour!VX$4,Sales!$D$3:$ABF$3,0))/VX$2*INDEX(Usage!$D$5:$ABF$11,MATCH(UsagePerHour!$B$84,Usage!$C$5:$C$11,0),MATCH(UsagePerHour!VX$4,Usage!$D$3:$ABF$3,0)),"")</f>
        <v/>
      </c>
      <c r="VY95" s="6" t="str">
        <f>IFERROR(INDEX(Sales!$D$5:$ABF$18,MATCH(UsagePerHour!$B95,Sales!$C$5:$C$18,0),MATCH(UsagePerHour!VY$4,Sales!$D$3:$ABF$3,0))/VY$2*INDEX(Usage!$D$5:$ABF$11,MATCH(UsagePerHour!$B$84,Usage!$C$5:$C$11,0),MATCH(UsagePerHour!VY$4,Usage!$D$3:$ABF$3,0)),"")</f>
        <v/>
      </c>
      <c r="VZ95" s="6" t="str">
        <f>IFERROR(INDEX(Sales!$D$5:$ABF$18,MATCH(UsagePerHour!$B95,Sales!$C$5:$C$18,0),MATCH(UsagePerHour!VZ$4,Sales!$D$3:$ABF$3,0))/VZ$2*INDEX(Usage!$D$5:$ABF$11,MATCH(UsagePerHour!$B$84,Usage!$C$5:$C$11,0),MATCH(UsagePerHour!VZ$4,Usage!$D$3:$ABF$3,0)),"")</f>
        <v/>
      </c>
      <c r="WA95" s="6" t="str">
        <f>IFERROR(INDEX(Sales!$D$5:$ABF$18,MATCH(UsagePerHour!$B95,Sales!$C$5:$C$18,0),MATCH(UsagePerHour!WA$4,Sales!$D$3:$ABF$3,0))/WA$2*INDEX(Usage!$D$5:$ABF$11,MATCH(UsagePerHour!$B$84,Usage!$C$5:$C$11,0),MATCH(UsagePerHour!WA$4,Usage!$D$3:$ABF$3,0)),"")</f>
        <v/>
      </c>
      <c r="WB95" s="6" t="str">
        <f>IFERROR(INDEX(Sales!$D$5:$ABF$18,MATCH(UsagePerHour!$B95,Sales!$C$5:$C$18,0),MATCH(UsagePerHour!WB$4,Sales!$D$3:$ABF$3,0))/WB$2*INDEX(Usage!$D$5:$ABF$11,MATCH(UsagePerHour!$B$84,Usage!$C$5:$C$11,0),MATCH(UsagePerHour!WB$4,Usage!$D$3:$ABF$3,0)),"")</f>
        <v/>
      </c>
      <c r="WC95" s="6" t="str">
        <f>IFERROR(INDEX(Sales!$D$5:$ABF$18,MATCH(UsagePerHour!$B95,Sales!$C$5:$C$18,0),MATCH(UsagePerHour!WC$4,Sales!$D$3:$ABF$3,0))/WC$2*INDEX(Usage!$D$5:$ABF$11,MATCH(UsagePerHour!$B$84,Usage!$C$5:$C$11,0),MATCH(UsagePerHour!WC$4,Usage!$D$3:$ABF$3,0)),"")</f>
        <v/>
      </c>
      <c r="WD95" s="6" t="str">
        <f>IFERROR(INDEX(Sales!$D$5:$ABF$18,MATCH(UsagePerHour!$B95,Sales!$C$5:$C$18,0),MATCH(UsagePerHour!WD$4,Sales!$D$3:$ABF$3,0))/WD$2*INDEX(Usage!$D$5:$ABF$11,MATCH(UsagePerHour!$B$84,Usage!$C$5:$C$11,0),MATCH(UsagePerHour!WD$4,Usage!$D$3:$ABF$3,0)),"")</f>
        <v/>
      </c>
      <c r="WE95" s="6" t="str">
        <f>IFERROR(INDEX(Sales!$D$5:$ABF$18,MATCH(UsagePerHour!$B95,Sales!$C$5:$C$18,0),MATCH(UsagePerHour!WE$4,Sales!$D$3:$ABF$3,0))/WE$2*INDEX(Usage!$D$5:$ABF$11,MATCH(UsagePerHour!$B$84,Usage!$C$5:$C$11,0),MATCH(UsagePerHour!WE$4,Usage!$D$3:$ABF$3,0)),"")</f>
        <v/>
      </c>
      <c r="WF95" s="6" t="str">
        <f>IFERROR(INDEX(Sales!$D$5:$ABF$18,MATCH(UsagePerHour!$B95,Sales!$C$5:$C$18,0),MATCH(UsagePerHour!WF$4,Sales!$D$3:$ABF$3,0))/WF$2*INDEX(Usage!$D$5:$ABF$11,MATCH(UsagePerHour!$B$84,Usage!$C$5:$C$11,0),MATCH(UsagePerHour!WF$4,Usage!$D$3:$ABF$3,0)),"")</f>
        <v/>
      </c>
      <c r="WG95" s="6" t="str">
        <f>IFERROR(INDEX(Sales!$D$5:$ABF$18,MATCH(UsagePerHour!$B95,Sales!$C$5:$C$18,0),MATCH(UsagePerHour!WG$4,Sales!$D$3:$ABF$3,0))/WG$2*INDEX(Usage!$D$5:$ABF$11,MATCH(UsagePerHour!$B$84,Usage!$C$5:$C$11,0),MATCH(UsagePerHour!WG$4,Usage!$D$3:$ABF$3,0)),"")</f>
        <v/>
      </c>
      <c r="WH95" s="6" t="str">
        <f>IFERROR(INDEX(Sales!$D$5:$ABF$18,MATCH(UsagePerHour!$B95,Sales!$C$5:$C$18,0),MATCH(UsagePerHour!WH$4,Sales!$D$3:$ABF$3,0))/WH$2*INDEX(Usage!$D$5:$ABF$11,MATCH(UsagePerHour!$B$84,Usage!$C$5:$C$11,0),MATCH(UsagePerHour!WH$4,Usage!$D$3:$ABF$3,0)),"")</f>
        <v/>
      </c>
      <c r="WI95" s="6" t="str">
        <f>IFERROR(INDEX(Sales!$D$5:$ABF$18,MATCH(UsagePerHour!$B95,Sales!$C$5:$C$18,0),MATCH(UsagePerHour!WI$4,Sales!$D$3:$ABF$3,0))/WI$2*INDEX(Usage!$D$5:$ABF$11,MATCH(UsagePerHour!$B$84,Usage!$C$5:$C$11,0),MATCH(UsagePerHour!WI$4,Usage!$D$3:$ABF$3,0)),"")</f>
        <v/>
      </c>
      <c r="WJ95" s="6" t="str">
        <f>IFERROR(INDEX(Sales!$D$5:$ABF$18,MATCH(UsagePerHour!$B95,Sales!$C$5:$C$18,0),MATCH(UsagePerHour!WJ$4,Sales!$D$3:$ABF$3,0))/WJ$2*INDEX(Usage!$D$5:$ABF$11,MATCH(UsagePerHour!$B$84,Usage!$C$5:$C$11,0),MATCH(UsagePerHour!WJ$4,Usage!$D$3:$ABF$3,0)),"")</f>
        <v/>
      </c>
      <c r="WK95" s="6" t="str">
        <f>IFERROR(INDEX(Sales!$D$5:$ABF$18,MATCH(UsagePerHour!$B95,Sales!$C$5:$C$18,0),MATCH(UsagePerHour!WK$4,Sales!$D$3:$ABF$3,0))/WK$2*INDEX(Usage!$D$5:$ABF$11,MATCH(UsagePerHour!$B$84,Usage!$C$5:$C$11,0),MATCH(UsagePerHour!WK$4,Usage!$D$3:$ABF$3,0)),"")</f>
        <v/>
      </c>
      <c r="WL95" s="6" t="str">
        <f>IFERROR(INDEX(Sales!$D$5:$ABF$18,MATCH(UsagePerHour!$B95,Sales!$C$5:$C$18,0),MATCH(UsagePerHour!WL$4,Sales!$D$3:$ABF$3,0))/WL$2*INDEX(Usage!$D$5:$ABF$11,MATCH(UsagePerHour!$B$84,Usage!$C$5:$C$11,0),MATCH(UsagePerHour!WL$4,Usage!$D$3:$ABF$3,0)),"")</f>
        <v/>
      </c>
      <c r="WM95" s="6" t="str">
        <f>IFERROR(INDEX(Sales!$D$5:$ABF$18,MATCH(UsagePerHour!$B95,Sales!$C$5:$C$18,0),MATCH(UsagePerHour!WM$4,Sales!$D$3:$ABF$3,0))/WM$2*INDEX(Usage!$D$5:$ABF$11,MATCH(UsagePerHour!$B$84,Usage!$C$5:$C$11,0),MATCH(UsagePerHour!WM$4,Usage!$D$3:$ABF$3,0)),"")</f>
        <v/>
      </c>
      <c r="WN95" s="6" t="str">
        <f>IFERROR(INDEX(Sales!$D$5:$ABF$18,MATCH(UsagePerHour!$B95,Sales!$C$5:$C$18,0),MATCH(UsagePerHour!WN$4,Sales!$D$3:$ABF$3,0))/WN$2*INDEX(Usage!$D$5:$ABF$11,MATCH(UsagePerHour!$B$84,Usage!$C$5:$C$11,0),MATCH(UsagePerHour!WN$4,Usage!$D$3:$ABF$3,0)),"")</f>
        <v/>
      </c>
      <c r="WO95" s="6" t="str">
        <f>IFERROR(INDEX(Sales!$D$5:$ABF$18,MATCH(UsagePerHour!$B95,Sales!$C$5:$C$18,0),MATCH(UsagePerHour!WO$4,Sales!$D$3:$ABF$3,0))/WO$2*INDEX(Usage!$D$5:$ABF$11,MATCH(UsagePerHour!$B$84,Usage!$C$5:$C$11,0),MATCH(UsagePerHour!WO$4,Usage!$D$3:$ABF$3,0)),"")</f>
        <v/>
      </c>
      <c r="WP95" s="6" t="str">
        <f>IFERROR(INDEX(Sales!$D$5:$ABF$18,MATCH(UsagePerHour!$B95,Sales!$C$5:$C$18,0),MATCH(UsagePerHour!WP$4,Sales!$D$3:$ABF$3,0))/WP$2*INDEX(Usage!$D$5:$ABF$11,MATCH(UsagePerHour!$B$84,Usage!$C$5:$C$11,0),MATCH(UsagePerHour!WP$4,Usage!$D$3:$ABF$3,0)),"")</f>
        <v/>
      </c>
      <c r="WQ95" s="6" t="str">
        <f>IFERROR(INDEX(Sales!$D$5:$ABF$18,MATCH(UsagePerHour!$B95,Sales!$C$5:$C$18,0),MATCH(UsagePerHour!WQ$4,Sales!$D$3:$ABF$3,0))/WQ$2*INDEX(Usage!$D$5:$ABF$11,MATCH(UsagePerHour!$B$84,Usage!$C$5:$C$11,0),MATCH(UsagePerHour!WQ$4,Usage!$D$3:$ABF$3,0)),"")</f>
        <v/>
      </c>
      <c r="WR95" s="6" t="str">
        <f>IFERROR(INDEX(Sales!$D$5:$ABF$18,MATCH(UsagePerHour!$B95,Sales!$C$5:$C$18,0),MATCH(UsagePerHour!WR$4,Sales!$D$3:$ABF$3,0))/WR$2*INDEX(Usage!$D$5:$ABF$11,MATCH(UsagePerHour!$B$84,Usage!$C$5:$C$11,0),MATCH(UsagePerHour!WR$4,Usage!$D$3:$ABF$3,0)),"")</f>
        <v/>
      </c>
      <c r="WS95" s="6" t="str">
        <f>IFERROR(INDEX(Sales!$D$5:$ABF$18,MATCH(UsagePerHour!$B95,Sales!$C$5:$C$18,0),MATCH(UsagePerHour!WS$4,Sales!$D$3:$ABF$3,0))/WS$2*INDEX(Usage!$D$5:$ABF$11,MATCH(UsagePerHour!$B$84,Usage!$C$5:$C$11,0),MATCH(UsagePerHour!WS$4,Usage!$D$3:$ABF$3,0)),"")</f>
        <v/>
      </c>
      <c r="WT95" s="6" t="str">
        <f>IFERROR(INDEX(Sales!$D$5:$ABF$18,MATCH(UsagePerHour!$B95,Sales!$C$5:$C$18,0),MATCH(UsagePerHour!WT$4,Sales!$D$3:$ABF$3,0))/WT$2*INDEX(Usage!$D$5:$ABF$11,MATCH(UsagePerHour!$B$84,Usage!$C$5:$C$11,0),MATCH(UsagePerHour!WT$4,Usage!$D$3:$ABF$3,0)),"")</f>
        <v/>
      </c>
      <c r="WU95" s="6" t="str">
        <f>IFERROR(INDEX(Sales!$D$5:$ABF$18,MATCH(UsagePerHour!$B95,Sales!$C$5:$C$18,0),MATCH(UsagePerHour!WU$4,Sales!$D$3:$ABF$3,0))/WU$2*INDEX(Usage!$D$5:$ABF$11,MATCH(UsagePerHour!$B$84,Usage!$C$5:$C$11,0),MATCH(UsagePerHour!WU$4,Usage!$D$3:$ABF$3,0)),"")</f>
        <v/>
      </c>
      <c r="WV95" s="6" t="str">
        <f>IFERROR(INDEX(Sales!$D$5:$ABF$18,MATCH(UsagePerHour!$B95,Sales!$C$5:$C$18,0),MATCH(UsagePerHour!WV$4,Sales!$D$3:$ABF$3,0))/WV$2*INDEX(Usage!$D$5:$ABF$11,MATCH(UsagePerHour!$B$84,Usage!$C$5:$C$11,0),MATCH(UsagePerHour!WV$4,Usage!$D$3:$ABF$3,0)),"")</f>
        <v/>
      </c>
      <c r="WW95" s="6" t="str">
        <f>IFERROR(INDEX(Sales!$D$5:$ABF$18,MATCH(UsagePerHour!$B95,Sales!$C$5:$C$18,0),MATCH(UsagePerHour!WW$4,Sales!$D$3:$ABF$3,0))/WW$2*INDEX(Usage!$D$5:$ABF$11,MATCH(UsagePerHour!$B$84,Usage!$C$5:$C$11,0),MATCH(UsagePerHour!WW$4,Usage!$D$3:$ABF$3,0)),"")</f>
        <v/>
      </c>
      <c r="WX95" s="6" t="str">
        <f>IFERROR(INDEX(Sales!$D$5:$ABF$18,MATCH(UsagePerHour!$B95,Sales!$C$5:$C$18,0),MATCH(UsagePerHour!WX$4,Sales!$D$3:$ABF$3,0))/WX$2*INDEX(Usage!$D$5:$ABF$11,MATCH(UsagePerHour!$B$84,Usage!$C$5:$C$11,0),MATCH(UsagePerHour!WX$4,Usage!$D$3:$ABF$3,0)),"")</f>
        <v/>
      </c>
      <c r="WY95" s="6" t="str">
        <f>IFERROR(INDEX(Sales!$D$5:$ABF$18,MATCH(UsagePerHour!$B95,Sales!$C$5:$C$18,0),MATCH(UsagePerHour!WY$4,Sales!$D$3:$ABF$3,0))/WY$2*INDEX(Usage!$D$5:$ABF$11,MATCH(UsagePerHour!$B$84,Usage!$C$5:$C$11,0),MATCH(UsagePerHour!WY$4,Usage!$D$3:$ABF$3,0)),"")</f>
        <v/>
      </c>
      <c r="WZ95" s="6" t="str">
        <f>IFERROR(INDEX(Sales!$D$5:$ABF$18,MATCH(UsagePerHour!$B95,Sales!$C$5:$C$18,0),MATCH(UsagePerHour!WZ$4,Sales!$D$3:$ABF$3,0))/WZ$2*INDEX(Usage!$D$5:$ABF$11,MATCH(UsagePerHour!$B$84,Usage!$C$5:$C$11,0),MATCH(UsagePerHour!WZ$4,Usage!$D$3:$ABF$3,0)),"")</f>
        <v/>
      </c>
      <c r="XA95" s="6" t="str">
        <f>IFERROR(INDEX(Sales!$D$5:$ABF$18,MATCH(UsagePerHour!$B95,Sales!$C$5:$C$18,0),MATCH(UsagePerHour!XA$4,Sales!$D$3:$ABF$3,0))/XA$2*INDEX(Usage!$D$5:$ABF$11,MATCH(UsagePerHour!$B$84,Usage!$C$5:$C$11,0),MATCH(UsagePerHour!XA$4,Usage!$D$3:$ABF$3,0)),"")</f>
        <v/>
      </c>
      <c r="XB95" s="6" t="str">
        <f>IFERROR(INDEX(Sales!$D$5:$ABF$18,MATCH(UsagePerHour!$B95,Sales!$C$5:$C$18,0),MATCH(UsagePerHour!XB$4,Sales!$D$3:$ABF$3,0))/XB$2*INDEX(Usage!$D$5:$ABF$11,MATCH(UsagePerHour!$B$84,Usage!$C$5:$C$11,0),MATCH(UsagePerHour!XB$4,Usage!$D$3:$ABF$3,0)),"")</f>
        <v/>
      </c>
      <c r="XC95" s="6" t="str">
        <f>IFERROR(INDEX(Sales!$D$5:$ABF$18,MATCH(UsagePerHour!$B95,Sales!$C$5:$C$18,0),MATCH(UsagePerHour!XC$4,Sales!$D$3:$ABF$3,0))/XC$2*INDEX(Usage!$D$5:$ABF$11,MATCH(UsagePerHour!$B$84,Usage!$C$5:$C$11,0),MATCH(UsagePerHour!XC$4,Usage!$D$3:$ABF$3,0)),"")</f>
        <v/>
      </c>
      <c r="XD95" s="6" t="str">
        <f>IFERROR(INDEX(Sales!$D$5:$ABF$18,MATCH(UsagePerHour!$B95,Sales!$C$5:$C$18,0),MATCH(UsagePerHour!XD$4,Sales!$D$3:$ABF$3,0))/XD$2*INDEX(Usage!$D$5:$ABF$11,MATCH(UsagePerHour!$B$84,Usage!$C$5:$C$11,0),MATCH(UsagePerHour!XD$4,Usage!$D$3:$ABF$3,0)),"")</f>
        <v/>
      </c>
      <c r="XE95" s="6" t="str">
        <f>IFERROR(INDEX(Sales!$D$5:$ABF$18,MATCH(UsagePerHour!$B95,Sales!$C$5:$C$18,0),MATCH(UsagePerHour!XE$4,Sales!$D$3:$ABF$3,0))/XE$2*INDEX(Usage!$D$5:$ABF$11,MATCH(UsagePerHour!$B$84,Usage!$C$5:$C$11,0),MATCH(UsagePerHour!XE$4,Usage!$D$3:$ABF$3,0)),"")</f>
        <v/>
      </c>
      <c r="XF95" s="6" t="str">
        <f>IFERROR(INDEX(Sales!$D$5:$ABF$18,MATCH(UsagePerHour!$B95,Sales!$C$5:$C$18,0),MATCH(UsagePerHour!XF$4,Sales!$D$3:$ABF$3,0))/XF$2*INDEX(Usage!$D$5:$ABF$11,MATCH(UsagePerHour!$B$84,Usage!$C$5:$C$11,0),MATCH(UsagePerHour!XF$4,Usage!$D$3:$ABF$3,0)),"")</f>
        <v/>
      </c>
      <c r="XG95" s="6" t="str">
        <f>IFERROR(INDEX(Sales!$D$5:$ABF$18,MATCH(UsagePerHour!$B95,Sales!$C$5:$C$18,0),MATCH(UsagePerHour!XG$4,Sales!$D$3:$ABF$3,0))/XG$2*INDEX(Usage!$D$5:$ABF$11,MATCH(UsagePerHour!$B$84,Usage!$C$5:$C$11,0),MATCH(UsagePerHour!XG$4,Usage!$D$3:$ABF$3,0)),"")</f>
        <v/>
      </c>
      <c r="XH95" s="6" t="str">
        <f>IFERROR(INDEX(Sales!$D$5:$ABF$18,MATCH(UsagePerHour!$B95,Sales!$C$5:$C$18,0),MATCH(UsagePerHour!XH$4,Sales!$D$3:$ABF$3,0))/XH$2*INDEX(Usage!$D$5:$ABF$11,MATCH(UsagePerHour!$B$84,Usage!$C$5:$C$11,0),MATCH(UsagePerHour!XH$4,Usage!$D$3:$ABF$3,0)),"")</f>
        <v/>
      </c>
      <c r="XI95" s="6" t="str">
        <f>IFERROR(INDEX(Sales!$D$5:$ABF$18,MATCH(UsagePerHour!$B95,Sales!$C$5:$C$18,0),MATCH(UsagePerHour!XI$4,Sales!$D$3:$ABF$3,0))/XI$2*INDEX(Usage!$D$5:$ABF$11,MATCH(UsagePerHour!$B$84,Usage!$C$5:$C$11,0),MATCH(UsagePerHour!XI$4,Usage!$D$3:$ABF$3,0)),"")</f>
        <v/>
      </c>
      <c r="XJ95" s="6" t="str">
        <f>IFERROR(INDEX(Sales!$D$5:$ABF$18,MATCH(UsagePerHour!$B95,Sales!$C$5:$C$18,0),MATCH(UsagePerHour!XJ$4,Sales!$D$3:$ABF$3,0))/XJ$2*INDEX(Usage!$D$5:$ABF$11,MATCH(UsagePerHour!$B$84,Usage!$C$5:$C$11,0),MATCH(UsagePerHour!XJ$4,Usage!$D$3:$ABF$3,0)),"")</f>
        <v/>
      </c>
      <c r="XK95" s="6" t="str">
        <f>IFERROR(INDEX(Sales!$D$5:$ABF$18,MATCH(UsagePerHour!$B95,Sales!$C$5:$C$18,0),MATCH(UsagePerHour!XK$4,Sales!$D$3:$ABF$3,0))/XK$2*INDEX(Usage!$D$5:$ABF$11,MATCH(UsagePerHour!$B$84,Usage!$C$5:$C$11,0),MATCH(UsagePerHour!XK$4,Usage!$D$3:$ABF$3,0)),"")</f>
        <v/>
      </c>
      <c r="XL95" s="6" t="str">
        <f>IFERROR(INDEX(Sales!$D$5:$ABF$18,MATCH(UsagePerHour!$B95,Sales!$C$5:$C$18,0),MATCH(UsagePerHour!XL$4,Sales!$D$3:$ABF$3,0))/XL$2*INDEX(Usage!$D$5:$ABF$11,MATCH(UsagePerHour!$B$84,Usage!$C$5:$C$11,0),MATCH(UsagePerHour!XL$4,Usage!$D$3:$ABF$3,0)),"")</f>
        <v/>
      </c>
      <c r="XM95" s="6" t="str">
        <f>IFERROR(INDEX(Sales!$D$5:$ABF$18,MATCH(UsagePerHour!$B95,Sales!$C$5:$C$18,0),MATCH(UsagePerHour!XM$4,Sales!$D$3:$ABF$3,0))/XM$2*INDEX(Usage!$D$5:$ABF$11,MATCH(UsagePerHour!$B$84,Usage!$C$5:$C$11,0),MATCH(UsagePerHour!XM$4,Usage!$D$3:$ABF$3,0)),"")</f>
        <v/>
      </c>
      <c r="XN95" s="6" t="str">
        <f>IFERROR(INDEX(Sales!$D$5:$ABF$18,MATCH(UsagePerHour!$B95,Sales!$C$5:$C$18,0),MATCH(UsagePerHour!XN$4,Sales!$D$3:$ABF$3,0))/XN$2*INDEX(Usage!$D$5:$ABF$11,MATCH(UsagePerHour!$B$84,Usage!$C$5:$C$11,0),MATCH(UsagePerHour!XN$4,Usage!$D$3:$ABF$3,0)),"")</f>
        <v/>
      </c>
      <c r="XO95" s="6" t="str">
        <f>IFERROR(INDEX(Sales!$D$5:$ABF$18,MATCH(UsagePerHour!$B95,Sales!$C$5:$C$18,0),MATCH(UsagePerHour!XO$4,Sales!$D$3:$ABF$3,0))/XO$2*INDEX(Usage!$D$5:$ABF$11,MATCH(UsagePerHour!$B$84,Usage!$C$5:$C$11,0),MATCH(UsagePerHour!XO$4,Usage!$D$3:$ABF$3,0)),"")</f>
        <v/>
      </c>
      <c r="XP95" s="6" t="str">
        <f>IFERROR(INDEX(Sales!$D$5:$ABF$18,MATCH(UsagePerHour!$B95,Sales!$C$5:$C$18,0),MATCH(UsagePerHour!XP$4,Sales!$D$3:$ABF$3,0))/XP$2*INDEX(Usage!$D$5:$ABF$11,MATCH(UsagePerHour!$B$84,Usage!$C$5:$C$11,0),MATCH(UsagePerHour!XP$4,Usage!$D$3:$ABF$3,0)),"")</f>
        <v/>
      </c>
      <c r="XQ95" s="6" t="str">
        <f>IFERROR(INDEX(Sales!$D$5:$ABF$18,MATCH(UsagePerHour!$B95,Sales!$C$5:$C$18,0),MATCH(UsagePerHour!XQ$4,Sales!$D$3:$ABF$3,0))/XQ$2*INDEX(Usage!$D$5:$ABF$11,MATCH(UsagePerHour!$B$84,Usage!$C$5:$C$11,0),MATCH(UsagePerHour!XQ$4,Usage!$D$3:$ABF$3,0)),"")</f>
        <v/>
      </c>
      <c r="XR95" s="6" t="str">
        <f>IFERROR(INDEX(Sales!$D$5:$ABF$18,MATCH(UsagePerHour!$B95,Sales!$C$5:$C$18,0),MATCH(UsagePerHour!XR$4,Sales!$D$3:$ABF$3,0))/XR$2*INDEX(Usage!$D$5:$ABF$11,MATCH(UsagePerHour!$B$84,Usage!$C$5:$C$11,0),MATCH(UsagePerHour!XR$4,Usage!$D$3:$ABF$3,0)),"")</f>
        <v/>
      </c>
      <c r="XS95" s="6" t="str">
        <f>IFERROR(INDEX(Sales!$D$5:$ABF$18,MATCH(UsagePerHour!$B95,Sales!$C$5:$C$18,0),MATCH(UsagePerHour!XS$4,Sales!$D$3:$ABF$3,0))/XS$2*INDEX(Usage!$D$5:$ABF$11,MATCH(UsagePerHour!$B$84,Usage!$C$5:$C$11,0),MATCH(UsagePerHour!XS$4,Usage!$D$3:$ABF$3,0)),"")</f>
        <v/>
      </c>
      <c r="XT95" s="6" t="str">
        <f>IFERROR(INDEX(Sales!$D$5:$ABF$18,MATCH(UsagePerHour!$B95,Sales!$C$5:$C$18,0),MATCH(UsagePerHour!XT$4,Sales!$D$3:$ABF$3,0))/XT$2*INDEX(Usage!$D$5:$ABF$11,MATCH(UsagePerHour!$B$84,Usage!$C$5:$C$11,0),MATCH(UsagePerHour!XT$4,Usage!$D$3:$ABF$3,0)),"")</f>
        <v/>
      </c>
      <c r="XU95" s="6" t="str">
        <f>IFERROR(INDEX(Sales!$D$5:$ABF$18,MATCH(UsagePerHour!$B95,Sales!$C$5:$C$18,0),MATCH(UsagePerHour!XU$4,Sales!$D$3:$ABF$3,0))/XU$2*INDEX(Usage!$D$5:$ABF$11,MATCH(UsagePerHour!$B$84,Usage!$C$5:$C$11,0),MATCH(UsagePerHour!XU$4,Usage!$D$3:$ABF$3,0)),"")</f>
        <v/>
      </c>
      <c r="XV95" s="6" t="str">
        <f>IFERROR(INDEX(Sales!$D$5:$ABF$18,MATCH(UsagePerHour!$B95,Sales!$C$5:$C$18,0),MATCH(UsagePerHour!XV$4,Sales!$D$3:$ABF$3,0))/XV$2*INDEX(Usage!$D$5:$ABF$11,MATCH(UsagePerHour!$B$84,Usage!$C$5:$C$11,0),MATCH(UsagePerHour!XV$4,Usage!$D$3:$ABF$3,0)),"")</f>
        <v/>
      </c>
      <c r="XW95" s="6" t="str">
        <f>IFERROR(INDEX(Sales!$D$5:$ABF$18,MATCH(UsagePerHour!$B95,Sales!$C$5:$C$18,0),MATCH(UsagePerHour!XW$4,Sales!$D$3:$ABF$3,0))/XW$2*INDEX(Usage!$D$5:$ABF$11,MATCH(UsagePerHour!$B$84,Usage!$C$5:$C$11,0),MATCH(UsagePerHour!XW$4,Usage!$D$3:$ABF$3,0)),"")</f>
        <v/>
      </c>
      <c r="XX95" s="6" t="str">
        <f>IFERROR(INDEX(Sales!$D$5:$ABF$18,MATCH(UsagePerHour!$B95,Sales!$C$5:$C$18,0),MATCH(UsagePerHour!XX$4,Sales!$D$3:$ABF$3,0))/XX$2*INDEX(Usage!$D$5:$ABF$11,MATCH(UsagePerHour!$B$84,Usage!$C$5:$C$11,0),MATCH(UsagePerHour!XX$4,Usage!$D$3:$ABF$3,0)),"")</f>
        <v/>
      </c>
      <c r="XY95" s="6" t="str">
        <f>IFERROR(INDEX(Sales!$D$5:$ABF$18,MATCH(UsagePerHour!$B95,Sales!$C$5:$C$18,0),MATCH(UsagePerHour!XY$4,Sales!$D$3:$ABF$3,0))/XY$2*INDEX(Usage!$D$5:$ABF$11,MATCH(UsagePerHour!$B$84,Usage!$C$5:$C$11,0),MATCH(UsagePerHour!XY$4,Usage!$D$3:$ABF$3,0)),"")</f>
        <v/>
      </c>
      <c r="XZ95" s="6" t="str">
        <f>IFERROR(INDEX(Sales!$D$5:$ABF$18,MATCH(UsagePerHour!$B95,Sales!$C$5:$C$18,0),MATCH(UsagePerHour!XZ$4,Sales!$D$3:$ABF$3,0))/XZ$2*INDEX(Usage!$D$5:$ABF$11,MATCH(UsagePerHour!$B$84,Usage!$C$5:$C$11,0),MATCH(UsagePerHour!XZ$4,Usage!$D$3:$ABF$3,0)),"")</f>
        <v/>
      </c>
      <c r="YA95" s="6" t="str">
        <f>IFERROR(INDEX(Sales!$D$5:$ABF$18,MATCH(UsagePerHour!$B95,Sales!$C$5:$C$18,0),MATCH(UsagePerHour!YA$4,Sales!$D$3:$ABF$3,0))/YA$2*INDEX(Usage!$D$5:$ABF$11,MATCH(UsagePerHour!$B$84,Usage!$C$5:$C$11,0),MATCH(UsagePerHour!YA$4,Usage!$D$3:$ABF$3,0)),"")</f>
        <v/>
      </c>
      <c r="YB95" s="6" t="str">
        <f>IFERROR(INDEX(Sales!$D$5:$ABF$18,MATCH(UsagePerHour!$B95,Sales!$C$5:$C$18,0),MATCH(UsagePerHour!YB$4,Sales!$D$3:$ABF$3,0))/YB$2*INDEX(Usage!$D$5:$ABF$11,MATCH(UsagePerHour!$B$84,Usage!$C$5:$C$11,0),MATCH(UsagePerHour!YB$4,Usage!$D$3:$ABF$3,0)),"")</f>
        <v/>
      </c>
      <c r="YC95" s="6" t="str">
        <f>IFERROR(INDEX(Sales!$D$5:$ABF$18,MATCH(UsagePerHour!$B95,Sales!$C$5:$C$18,0),MATCH(UsagePerHour!YC$4,Sales!$D$3:$ABF$3,0))/YC$2*INDEX(Usage!$D$5:$ABF$11,MATCH(UsagePerHour!$B$84,Usage!$C$5:$C$11,0),MATCH(UsagePerHour!YC$4,Usage!$D$3:$ABF$3,0)),"")</f>
        <v/>
      </c>
      <c r="YD95" s="6" t="str">
        <f>IFERROR(INDEX(Sales!$D$5:$ABF$18,MATCH(UsagePerHour!$B95,Sales!$C$5:$C$18,0),MATCH(UsagePerHour!YD$4,Sales!$D$3:$ABF$3,0))/YD$2*INDEX(Usage!$D$5:$ABF$11,MATCH(UsagePerHour!$B$84,Usage!$C$5:$C$11,0),MATCH(UsagePerHour!YD$4,Usage!$D$3:$ABF$3,0)),"")</f>
        <v/>
      </c>
      <c r="YE95" s="6" t="str">
        <f>IFERROR(INDEX(Sales!$D$5:$ABF$18,MATCH(UsagePerHour!$B95,Sales!$C$5:$C$18,0),MATCH(UsagePerHour!YE$4,Sales!$D$3:$ABF$3,0))/YE$2*INDEX(Usage!$D$5:$ABF$11,MATCH(UsagePerHour!$B$84,Usage!$C$5:$C$11,0),MATCH(UsagePerHour!YE$4,Usage!$D$3:$ABF$3,0)),"")</f>
        <v/>
      </c>
      <c r="YF95" s="6" t="str">
        <f>IFERROR(INDEX(Sales!$D$5:$ABF$18,MATCH(UsagePerHour!$B95,Sales!$C$5:$C$18,0),MATCH(UsagePerHour!YF$4,Sales!$D$3:$ABF$3,0))/YF$2*INDEX(Usage!$D$5:$ABF$11,MATCH(UsagePerHour!$B$84,Usage!$C$5:$C$11,0),MATCH(UsagePerHour!YF$4,Usage!$D$3:$ABF$3,0)),"")</f>
        <v/>
      </c>
      <c r="YG95" s="6" t="str">
        <f>IFERROR(INDEX(Sales!$D$5:$ABF$18,MATCH(UsagePerHour!$B95,Sales!$C$5:$C$18,0),MATCH(UsagePerHour!YG$4,Sales!$D$3:$ABF$3,0))/YG$2*INDEX(Usage!$D$5:$ABF$11,MATCH(UsagePerHour!$B$84,Usage!$C$5:$C$11,0),MATCH(UsagePerHour!YG$4,Usage!$D$3:$ABF$3,0)),"")</f>
        <v/>
      </c>
      <c r="YH95" s="6" t="str">
        <f>IFERROR(INDEX(Sales!$D$5:$ABF$18,MATCH(UsagePerHour!$B95,Sales!$C$5:$C$18,0),MATCH(UsagePerHour!YH$4,Sales!$D$3:$ABF$3,0))/YH$2*INDEX(Usage!$D$5:$ABF$11,MATCH(UsagePerHour!$B$84,Usage!$C$5:$C$11,0),MATCH(UsagePerHour!YH$4,Usage!$D$3:$ABF$3,0)),"")</f>
        <v/>
      </c>
      <c r="YI95" s="6" t="str">
        <f>IFERROR(INDEX(Sales!$D$5:$ABF$18,MATCH(UsagePerHour!$B95,Sales!$C$5:$C$18,0),MATCH(UsagePerHour!YI$4,Sales!$D$3:$ABF$3,0))/YI$2*INDEX(Usage!$D$5:$ABF$11,MATCH(UsagePerHour!$B$84,Usage!$C$5:$C$11,0),MATCH(UsagePerHour!YI$4,Usage!$D$3:$ABF$3,0)),"")</f>
        <v/>
      </c>
      <c r="YJ95" s="6" t="str">
        <f>IFERROR(INDEX(Sales!$D$5:$ABF$18,MATCH(UsagePerHour!$B95,Sales!$C$5:$C$18,0),MATCH(UsagePerHour!YJ$4,Sales!$D$3:$ABF$3,0))/YJ$2*INDEX(Usage!$D$5:$ABF$11,MATCH(UsagePerHour!$B$84,Usage!$C$5:$C$11,0),MATCH(UsagePerHour!YJ$4,Usage!$D$3:$ABF$3,0)),"")</f>
        <v/>
      </c>
      <c r="YK95" s="6" t="str">
        <f>IFERROR(INDEX(Sales!$D$5:$ABF$18,MATCH(UsagePerHour!$B95,Sales!$C$5:$C$18,0),MATCH(UsagePerHour!YK$4,Sales!$D$3:$ABF$3,0))/YK$2*INDEX(Usage!$D$5:$ABF$11,MATCH(UsagePerHour!$B$84,Usage!$C$5:$C$11,0),MATCH(UsagePerHour!YK$4,Usage!$D$3:$ABF$3,0)),"")</f>
        <v/>
      </c>
      <c r="YL95" s="6" t="str">
        <f>IFERROR(INDEX(Sales!$D$5:$ABF$18,MATCH(UsagePerHour!$B95,Sales!$C$5:$C$18,0),MATCH(UsagePerHour!YL$4,Sales!$D$3:$ABF$3,0))/YL$2*INDEX(Usage!$D$5:$ABF$11,MATCH(UsagePerHour!$B$84,Usage!$C$5:$C$11,0),MATCH(UsagePerHour!YL$4,Usage!$D$3:$ABF$3,0)),"")</f>
        <v/>
      </c>
      <c r="YM95" s="6" t="str">
        <f>IFERROR(INDEX(Sales!$D$5:$ABF$18,MATCH(UsagePerHour!$B95,Sales!$C$5:$C$18,0),MATCH(UsagePerHour!YM$4,Sales!$D$3:$ABF$3,0))/YM$2*INDEX(Usage!$D$5:$ABF$11,MATCH(UsagePerHour!$B$84,Usage!$C$5:$C$11,0),MATCH(UsagePerHour!YM$4,Usage!$D$3:$ABF$3,0)),"")</f>
        <v/>
      </c>
      <c r="YN95" s="6" t="str">
        <f>IFERROR(INDEX(Sales!$D$5:$ABF$18,MATCH(UsagePerHour!$B95,Sales!$C$5:$C$18,0),MATCH(UsagePerHour!YN$4,Sales!$D$3:$ABF$3,0))/YN$2*INDEX(Usage!$D$5:$ABF$11,MATCH(UsagePerHour!$B$84,Usage!$C$5:$C$11,0),MATCH(UsagePerHour!YN$4,Usage!$D$3:$ABF$3,0)),"")</f>
        <v/>
      </c>
      <c r="YO95" s="6" t="str">
        <f>IFERROR(INDEX(Sales!$D$5:$ABF$18,MATCH(UsagePerHour!$B95,Sales!$C$5:$C$18,0),MATCH(UsagePerHour!YO$4,Sales!$D$3:$ABF$3,0))/YO$2*INDEX(Usage!$D$5:$ABF$11,MATCH(UsagePerHour!$B$84,Usage!$C$5:$C$11,0),MATCH(UsagePerHour!YO$4,Usage!$D$3:$ABF$3,0)),"")</f>
        <v/>
      </c>
      <c r="YP95" s="6" t="str">
        <f>IFERROR(INDEX(Sales!$D$5:$ABF$18,MATCH(UsagePerHour!$B95,Sales!$C$5:$C$18,0),MATCH(UsagePerHour!YP$4,Sales!$D$3:$ABF$3,0))/YP$2*INDEX(Usage!$D$5:$ABF$11,MATCH(UsagePerHour!$B$84,Usage!$C$5:$C$11,0),MATCH(UsagePerHour!YP$4,Usage!$D$3:$ABF$3,0)),"")</f>
        <v/>
      </c>
      <c r="YQ95" s="6" t="str">
        <f>IFERROR(INDEX(Sales!$D$5:$ABF$18,MATCH(UsagePerHour!$B95,Sales!$C$5:$C$18,0),MATCH(UsagePerHour!YQ$4,Sales!$D$3:$ABF$3,0))/YQ$2*INDEX(Usage!$D$5:$ABF$11,MATCH(UsagePerHour!$B$84,Usage!$C$5:$C$11,0),MATCH(UsagePerHour!YQ$4,Usage!$D$3:$ABF$3,0)),"")</f>
        <v/>
      </c>
      <c r="YR95" s="6" t="str">
        <f>IFERROR(INDEX(Sales!$D$5:$ABF$18,MATCH(UsagePerHour!$B95,Sales!$C$5:$C$18,0),MATCH(UsagePerHour!YR$4,Sales!$D$3:$ABF$3,0))/YR$2*INDEX(Usage!$D$5:$ABF$11,MATCH(UsagePerHour!$B$84,Usage!$C$5:$C$11,0),MATCH(UsagePerHour!YR$4,Usage!$D$3:$ABF$3,0)),"")</f>
        <v/>
      </c>
      <c r="YS95" s="6" t="str">
        <f>IFERROR(INDEX(Sales!$D$5:$ABF$18,MATCH(UsagePerHour!$B95,Sales!$C$5:$C$18,0),MATCH(UsagePerHour!YS$4,Sales!$D$3:$ABF$3,0))/YS$2*INDEX(Usage!$D$5:$ABF$11,MATCH(UsagePerHour!$B$84,Usage!$C$5:$C$11,0),MATCH(UsagePerHour!YS$4,Usage!$D$3:$ABF$3,0)),"")</f>
        <v/>
      </c>
      <c r="YT95" s="6" t="str">
        <f>IFERROR(INDEX(Sales!$D$5:$ABF$18,MATCH(UsagePerHour!$B95,Sales!$C$5:$C$18,0),MATCH(UsagePerHour!YT$4,Sales!$D$3:$ABF$3,0))/YT$2*INDEX(Usage!$D$5:$ABF$11,MATCH(UsagePerHour!$B$84,Usage!$C$5:$C$11,0),MATCH(UsagePerHour!YT$4,Usage!$D$3:$ABF$3,0)),"")</f>
        <v/>
      </c>
      <c r="YU95" s="6" t="str">
        <f>IFERROR(INDEX(Sales!$D$5:$ABF$18,MATCH(UsagePerHour!$B95,Sales!$C$5:$C$18,0),MATCH(UsagePerHour!YU$4,Sales!$D$3:$ABF$3,0))/YU$2*INDEX(Usage!$D$5:$ABF$11,MATCH(UsagePerHour!$B$84,Usage!$C$5:$C$11,0),MATCH(UsagePerHour!YU$4,Usage!$D$3:$ABF$3,0)),"")</f>
        <v/>
      </c>
      <c r="YV95" s="6" t="str">
        <f>IFERROR(INDEX(Sales!$D$5:$ABF$18,MATCH(UsagePerHour!$B95,Sales!$C$5:$C$18,0),MATCH(UsagePerHour!YV$4,Sales!$D$3:$ABF$3,0))/YV$2*INDEX(Usage!$D$5:$ABF$11,MATCH(UsagePerHour!$B$84,Usage!$C$5:$C$11,0),MATCH(UsagePerHour!YV$4,Usage!$D$3:$ABF$3,0)),"")</f>
        <v/>
      </c>
      <c r="YW95" s="6" t="str">
        <f>IFERROR(INDEX(Sales!$D$5:$ABF$18,MATCH(UsagePerHour!$B95,Sales!$C$5:$C$18,0),MATCH(UsagePerHour!YW$4,Sales!$D$3:$ABF$3,0))/YW$2*INDEX(Usage!$D$5:$ABF$11,MATCH(UsagePerHour!$B$84,Usage!$C$5:$C$11,0),MATCH(UsagePerHour!YW$4,Usage!$D$3:$ABF$3,0)),"")</f>
        <v/>
      </c>
      <c r="YX95" s="6" t="str">
        <f>IFERROR(INDEX(Sales!$D$5:$ABF$18,MATCH(UsagePerHour!$B95,Sales!$C$5:$C$18,0),MATCH(UsagePerHour!YX$4,Sales!$D$3:$ABF$3,0))/YX$2*INDEX(Usage!$D$5:$ABF$11,MATCH(UsagePerHour!$B$84,Usage!$C$5:$C$11,0),MATCH(UsagePerHour!YX$4,Usage!$D$3:$ABF$3,0)),"")</f>
        <v/>
      </c>
      <c r="YY95" s="6" t="str">
        <f>IFERROR(INDEX(Sales!$D$5:$ABF$18,MATCH(UsagePerHour!$B95,Sales!$C$5:$C$18,0),MATCH(UsagePerHour!YY$4,Sales!$D$3:$ABF$3,0))/YY$2*INDEX(Usage!$D$5:$ABF$11,MATCH(UsagePerHour!$B$84,Usage!$C$5:$C$11,0),MATCH(UsagePerHour!YY$4,Usage!$D$3:$ABF$3,0)),"")</f>
        <v/>
      </c>
      <c r="YZ95" s="6" t="str">
        <f>IFERROR(INDEX(Sales!$D$5:$ABF$18,MATCH(UsagePerHour!$B95,Sales!$C$5:$C$18,0),MATCH(UsagePerHour!YZ$4,Sales!$D$3:$ABF$3,0))/YZ$2*INDEX(Usage!$D$5:$ABF$11,MATCH(UsagePerHour!$B$84,Usage!$C$5:$C$11,0),MATCH(UsagePerHour!YZ$4,Usage!$D$3:$ABF$3,0)),"")</f>
        <v/>
      </c>
      <c r="ZA95" s="6" t="str">
        <f>IFERROR(INDEX(Sales!$D$5:$ABF$18,MATCH(UsagePerHour!$B95,Sales!$C$5:$C$18,0),MATCH(UsagePerHour!ZA$4,Sales!$D$3:$ABF$3,0))/ZA$2*INDEX(Usage!$D$5:$ABF$11,MATCH(UsagePerHour!$B$84,Usage!$C$5:$C$11,0),MATCH(UsagePerHour!ZA$4,Usage!$D$3:$ABF$3,0)),"")</f>
        <v/>
      </c>
      <c r="ZB95" s="6" t="str">
        <f>IFERROR(INDEX(Sales!$D$5:$ABF$18,MATCH(UsagePerHour!$B95,Sales!$C$5:$C$18,0),MATCH(UsagePerHour!ZB$4,Sales!$D$3:$ABF$3,0))/ZB$2*INDEX(Usage!$D$5:$ABF$11,MATCH(UsagePerHour!$B$84,Usage!$C$5:$C$11,0),MATCH(UsagePerHour!ZB$4,Usage!$D$3:$ABF$3,0)),"")</f>
        <v/>
      </c>
      <c r="ZC95" s="6" t="str">
        <f>IFERROR(INDEX(Sales!$D$5:$ABF$18,MATCH(UsagePerHour!$B95,Sales!$C$5:$C$18,0),MATCH(UsagePerHour!ZC$4,Sales!$D$3:$ABF$3,0))/ZC$2*INDEX(Usage!$D$5:$ABF$11,MATCH(UsagePerHour!$B$84,Usage!$C$5:$C$11,0),MATCH(UsagePerHour!ZC$4,Usage!$D$3:$ABF$3,0)),"")</f>
        <v/>
      </c>
      <c r="ZD95" s="6" t="str">
        <f>IFERROR(INDEX(Sales!$D$5:$ABF$18,MATCH(UsagePerHour!$B95,Sales!$C$5:$C$18,0),MATCH(UsagePerHour!ZD$4,Sales!$D$3:$ABF$3,0))/ZD$2*INDEX(Usage!$D$5:$ABF$11,MATCH(UsagePerHour!$B$84,Usage!$C$5:$C$11,0),MATCH(UsagePerHour!ZD$4,Usage!$D$3:$ABF$3,0)),"")</f>
        <v/>
      </c>
      <c r="ZE95" s="6" t="str">
        <f>IFERROR(INDEX(Sales!$D$5:$ABF$18,MATCH(UsagePerHour!$B95,Sales!$C$5:$C$18,0),MATCH(UsagePerHour!ZE$4,Sales!$D$3:$ABF$3,0))/ZE$2*INDEX(Usage!$D$5:$ABF$11,MATCH(UsagePerHour!$B$84,Usage!$C$5:$C$11,0),MATCH(UsagePerHour!ZE$4,Usage!$D$3:$ABF$3,0)),"")</f>
        <v/>
      </c>
      <c r="ZF95" s="6" t="str">
        <f>IFERROR(INDEX(Sales!$D$5:$ABF$18,MATCH(UsagePerHour!$B95,Sales!$C$5:$C$18,0),MATCH(UsagePerHour!ZF$4,Sales!$D$3:$ABF$3,0))/ZF$2*INDEX(Usage!$D$5:$ABF$11,MATCH(UsagePerHour!$B$84,Usage!$C$5:$C$11,0),MATCH(UsagePerHour!ZF$4,Usage!$D$3:$ABF$3,0)),"")</f>
        <v/>
      </c>
      <c r="ZG95" s="6" t="str">
        <f>IFERROR(INDEX(Sales!$D$5:$ABF$18,MATCH(UsagePerHour!$B95,Sales!$C$5:$C$18,0),MATCH(UsagePerHour!ZG$4,Sales!$D$3:$ABF$3,0))/ZG$2*INDEX(Usage!$D$5:$ABF$11,MATCH(UsagePerHour!$B$84,Usage!$C$5:$C$11,0),MATCH(UsagePerHour!ZG$4,Usage!$D$3:$ABF$3,0)),"")</f>
        <v/>
      </c>
      <c r="ZH95" s="6" t="str">
        <f>IFERROR(INDEX(Sales!$D$5:$ABF$18,MATCH(UsagePerHour!$B95,Sales!$C$5:$C$18,0),MATCH(UsagePerHour!ZH$4,Sales!$D$3:$ABF$3,0))/ZH$2*INDEX(Usage!$D$5:$ABF$11,MATCH(UsagePerHour!$B$84,Usage!$C$5:$C$11,0),MATCH(UsagePerHour!ZH$4,Usage!$D$3:$ABF$3,0)),"")</f>
        <v/>
      </c>
      <c r="ZI95" s="6" t="str">
        <f>IFERROR(INDEX(Sales!$D$5:$ABF$18,MATCH(UsagePerHour!$B95,Sales!$C$5:$C$18,0),MATCH(UsagePerHour!ZI$4,Sales!$D$3:$ABF$3,0))/ZI$2*INDEX(Usage!$D$5:$ABF$11,MATCH(UsagePerHour!$B$84,Usage!$C$5:$C$11,0),MATCH(UsagePerHour!ZI$4,Usage!$D$3:$ABF$3,0)),"")</f>
        <v/>
      </c>
      <c r="ZJ95" s="6" t="str">
        <f>IFERROR(INDEX(Sales!$D$5:$ABF$18,MATCH(UsagePerHour!$B95,Sales!$C$5:$C$18,0),MATCH(UsagePerHour!ZJ$4,Sales!$D$3:$ABF$3,0))/ZJ$2*INDEX(Usage!$D$5:$ABF$11,MATCH(UsagePerHour!$B$84,Usage!$C$5:$C$11,0),MATCH(UsagePerHour!ZJ$4,Usage!$D$3:$ABF$3,0)),"")</f>
        <v/>
      </c>
      <c r="ZK95" s="6" t="str">
        <f>IFERROR(INDEX(Sales!$D$5:$ABF$18,MATCH(UsagePerHour!$B95,Sales!$C$5:$C$18,0),MATCH(UsagePerHour!ZK$4,Sales!$D$3:$ABF$3,0))/ZK$2*INDEX(Usage!$D$5:$ABF$11,MATCH(UsagePerHour!$B$84,Usage!$C$5:$C$11,0),MATCH(UsagePerHour!ZK$4,Usage!$D$3:$ABF$3,0)),"")</f>
        <v/>
      </c>
      <c r="ZL95" s="6" t="str">
        <f>IFERROR(INDEX(Sales!$D$5:$ABF$18,MATCH(UsagePerHour!$B95,Sales!$C$5:$C$18,0),MATCH(UsagePerHour!ZL$4,Sales!$D$3:$ABF$3,0))/ZL$2*INDEX(Usage!$D$5:$ABF$11,MATCH(UsagePerHour!$B$84,Usage!$C$5:$C$11,0),MATCH(UsagePerHour!ZL$4,Usage!$D$3:$ABF$3,0)),"")</f>
        <v/>
      </c>
      <c r="ZM95" s="6" t="str">
        <f>IFERROR(INDEX(Sales!$D$5:$ABF$18,MATCH(UsagePerHour!$B95,Sales!$C$5:$C$18,0),MATCH(UsagePerHour!ZM$4,Sales!$D$3:$ABF$3,0))/ZM$2*INDEX(Usage!$D$5:$ABF$11,MATCH(UsagePerHour!$B$84,Usage!$C$5:$C$11,0),MATCH(UsagePerHour!ZM$4,Usage!$D$3:$ABF$3,0)),"")</f>
        <v/>
      </c>
      <c r="ZN95" s="6" t="str">
        <f>IFERROR(INDEX(Sales!$D$5:$ABF$18,MATCH(UsagePerHour!$B95,Sales!$C$5:$C$18,0),MATCH(UsagePerHour!ZN$4,Sales!$D$3:$ABF$3,0))/ZN$2*INDEX(Usage!$D$5:$ABF$11,MATCH(UsagePerHour!$B$84,Usage!$C$5:$C$11,0),MATCH(UsagePerHour!ZN$4,Usage!$D$3:$ABF$3,0)),"")</f>
        <v/>
      </c>
      <c r="ZO95" s="6" t="str">
        <f>IFERROR(INDEX(Sales!$D$5:$ABF$18,MATCH(UsagePerHour!$B95,Sales!$C$5:$C$18,0),MATCH(UsagePerHour!ZO$4,Sales!$D$3:$ABF$3,0))/ZO$2*INDEX(Usage!$D$5:$ABF$11,MATCH(UsagePerHour!$B$84,Usage!$C$5:$C$11,0),MATCH(UsagePerHour!ZO$4,Usage!$D$3:$ABF$3,0)),"")</f>
        <v/>
      </c>
      <c r="ZP95" s="6" t="str">
        <f>IFERROR(INDEX(Sales!$D$5:$ABF$18,MATCH(UsagePerHour!$B95,Sales!$C$5:$C$18,0),MATCH(UsagePerHour!ZP$4,Sales!$D$3:$ABF$3,0))/ZP$2*INDEX(Usage!$D$5:$ABF$11,MATCH(UsagePerHour!$B$84,Usage!$C$5:$C$11,0),MATCH(UsagePerHour!ZP$4,Usage!$D$3:$ABF$3,0)),"")</f>
        <v/>
      </c>
      <c r="ZQ95" s="6" t="str">
        <f>IFERROR(INDEX(Sales!$D$5:$ABF$18,MATCH(UsagePerHour!$B95,Sales!$C$5:$C$18,0),MATCH(UsagePerHour!ZQ$4,Sales!$D$3:$ABF$3,0))/ZQ$2*INDEX(Usage!$D$5:$ABF$11,MATCH(UsagePerHour!$B$84,Usage!$C$5:$C$11,0),MATCH(UsagePerHour!ZQ$4,Usage!$D$3:$ABF$3,0)),"")</f>
        <v/>
      </c>
      <c r="ZR95" s="6" t="str">
        <f>IFERROR(INDEX(Sales!$D$5:$ABF$18,MATCH(UsagePerHour!$B95,Sales!$C$5:$C$18,0),MATCH(UsagePerHour!ZR$4,Sales!$D$3:$ABF$3,0))/ZR$2*INDEX(Usage!$D$5:$ABF$11,MATCH(UsagePerHour!$B$84,Usage!$C$5:$C$11,0),MATCH(UsagePerHour!ZR$4,Usage!$D$3:$ABF$3,0)),"")</f>
        <v/>
      </c>
      <c r="ZS95" s="6" t="str">
        <f>IFERROR(INDEX(Sales!$D$5:$ABF$18,MATCH(UsagePerHour!$B95,Sales!$C$5:$C$18,0),MATCH(UsagePerHour!ZS$4,Sales!$D$3:$ABF$3,0))/ZS$2*INDEX(Usage!$D$5:$ABF$11,MATCH(UsagePerHour!$B$84,Usage!$C$5:$C$11,0),MATCH(UsagePerHour!ZS$4,Usage!$D$3:$ABF$3,0)),"")</f>
        <v/>
      </c>
      <c r="ZT95" s="6" t="str">
        <f>IFERROR(INDEX(Sales!$D$5:$ABF$18,MATCH(UsagePerHour!$B95,Sales!$C$5:$C$18,0),MATCH(UsagePerHour!ZT$4,Sales!$D$3:$ABF$3,0))/ZT$2*INDEX(Usage!$D$5:$ABF$11,MATCH(UsagePerHour!$B$84,Usage!$C$5:$C$11,0),MATCH(UsagePerHour!ZT$4,Usage!$D$3:$ABF$3,0)),"")</f>
        <v/>
      </c>
      <c r="ZU95" s="6" t="str">
        <f>IFERROR(INDEX(Sales!$D$5:$ABF$18,MATCH(UsagePerHour!$B95,Sales!$C$5:$C$18,0),MATCH(UsagePerHour!ZU$4,Sales!$D$3:$ABF$3,0))/ZU$2*INDEX(Usage!$D$5:$ABF$11,MATCH(UsagePerHour!$B$84,Usage!$C$5:$C$11,0),MATCH(UsagePerHour!ZU$4,Usage!$D$3:$ABF$3,0)),"")</f>
        <v/>
      </c>
      <c r="ZV95" s="6" t="str">
        <f>IFERROR(INDEX(Sales!$D$5:$ABF$18,MATCH(UsagePerHour!$B95,Sales!$C$5:$C$18,0),MATCH(UsagePerHour!ZV$4,Sales!$D$3:$ABF$3,0))/ZV$2*INDEX(Usage!$D$5:$ABF$11,MATCH(UsagePerHour!$B$84,Usage!$C$5:$C$11,0),MATCH(UsagePerHour!ZV$4,Usage!$D$3:$ABF$3,0)),"")</f>
        <v/>
      </c>
      <c r="ZW95" s="6" t="str">
        <f>IFERROR(INDEX(Sales!$D$5:$ABF$18,MATCH(UsagePerHour!$B95,Sales!$C$5:$C$18,0),MATCH(UsagePerHour!ZW$4,Sales!$D$3:$ABF$3,0))/ZW$2*INDEX(Usage!$D$5:$ABF$11,MATCH(UsagePerHour!$B$84,Usage!$C$5:$C$11,0),MATCH(UsagePerHour!ZW$4,Usage!$D$3:$ABF$3,0)),"")</f>
        <v/>
      </c>
      <c r="ZX95" s="6" t="str">
        <f>IFERROR(INDEX(Sales!$D$5:$ABF$18,MATCH(UsagePerHour!$B95,Sales!$C$5:$C$18,0),MATCH(UsagePerHour!ZX$4,Sales!$D$3:$ABF$3,0))/ZX$2*INDEX(Usage!$D$5:$ABF$11,MATCH(UsagePerHour!$B$84,Usage!$C$5:$C$11,0),MATCH(UsagePerHour!ZX$4,Usage!$D$3:$ABF$3,0)),"")</f>
        <v/>
      </c>
      <c r="ZY95" s="6" t="str">
        <f>IFERROR(INDEX(Sales!$D$5:$ABF$18,MATCH(UsagePerHour!$B95,Sales!$C$5:$C$18,0),MATCH(UsagePerHour!ZY$4,Sales!$D$3:$ABF$3,0))/ZY$2*INDEX(Usage!$D$5:$ABF$11,MATCH(UsagePerHour!$B$84,Usage!$C$5:$C$11,0),MATCH(UsagePerHour!ZY$4,Usage!$D$3:$ABF$3,0)),"")</f>
        <v/>
      </c>
      <c r="ZZ95" s="6" t="str">
        <f>IFERROR(INDEX(Sales!$D$5:$ABF$18,MATCH(UsagePerHour!$B95,Sales!$C$5:$C$18,0),MATCH(UsagePerHour!ZZ$4,Sales!$D$3:$ABF$3,0))/ZZ$2*INDEX(Usage!$D$5:$ABF$11,MATCH(UsagePerHour!$B$84,Usage!$C$5:$C$11,0),MATCH(UsagePerHour!ZZ$4,Usage!$D$3:$ABF$3,0)),"")</f>
        <v/>
      </c>
      <c r="AAA95" s="6" t="str">
        <f>IFERROR(INDEX(Sales!$D$5:$ABF$18,MATCH(UsagePerHour!$B95,Sales!$C$5:$C$18,0),MATCH(UsagePerHour!AAA$4,Sales!$D$3:$ABF$3,0))/AAA$2*INDEX(Usage!$D$5:$ABF$11,MATCH(UsagePerHour!$B$84,Usage!$C$5:$C$11,0),MATCH(UsagePerHour!AAA$4,Usage!$D$3:$ABF$3,0)),"")</f>
        <v/>
      </c>
      <c r="AAB95" s="6" t="str">
        <f>IFERROR(INDEX(Sales!$D$5:$ABF$18,MATCH(UsagePerHour!$B95,Sales!$C$5:$C$18,0),MATCH(UsagePerHour!AAB$4,Sales!$D$3:$ABF$3,0))/AAB$2*INDEX(Usage!$D$5:$ABF$11,MATCH(UsagePerHour!$B$84,Usage!$C$5:$C$11,0),MATCH(UsagePerHour!AAB$4,Usage!$D$3:$ABF$3,0)),"")</f>
        <v/>
      </c>
      <c r="AAC95" s="6" t="str">
        <f>IFERROR(INDEX(Sales!$D$5:$ABF$18,MATCH(UsagePerHour!$B95,Sales!$C$5:$C$18,0),MATCH(UsagePerHour!AAC$4,Sales!$D$3:$ABF$3,0))/AAC$2*INDEX(Usage!$D$5:$ABF$11,MATCH(UsagePerHour!$B$84,Usage!$C$5:$C$11,0),MATCH(UsagePerHour!AAC$4,Usage!$D$3:$ABF$3,0)),"")</f>
        <v/>
      </c>
      <c r="AAD95" s="6" t="str">
        <f>IFERROR(INDEX(Sales!$D$5:$ABF$18,MATCH(UsagePerHour!$B95,Sales!$C$5:$C$18,0),MATCH(UsagePerHour!AAD$4,Sales!$D$3:$ABF$3,0))/AAD$2*INDEX(Usage!$D$5:$ABF$11,MATCH(UsagePerHour!$B$84,Usage!$C$5:$C$11,0),MATCH(UsagePerHour!AAD$4,Usage!$D$3:$ABF$3,0)),"")</f>
        <v/>
      </c>
      <c r="AAE95" s="6" t="str">
        <f>IFERROR(INDEX(Sales!$D$5:$ABF$18,MATCH(UsagePerHour!$B95,Sales!$C$5:$C$18,0),MATCH(UsagePerHour!AAE$4,Sales!$D$3:$ABF$3,0))/AAE$2*INDEX(Usage!$D$5:$ABF$11,MATCH(UsagePerHour!$B$84,Usage!$C$5:$C$11,0),MATCH(UsagePerHour!AAE$4,Usage!$D$3:$ABF$3,0)),"")</f>
        <v/>
      </c>
      <c r="AAF95" s="6" t="str">
        <f>IFERROR(INDEX(Sales!$D$5:$ABF$18,MATCH(UsagePerHour!$B95,Sales!$C$5:$C$18,0),MATCH(UsagePerHour!AAF$4,Sales!$D$3:$ABF$3,0))/AAF$2*INDEX(Usage!$D$5:$ABF$11,MATCH(UsagePerHour!$B$84,Usage!$C$5:$C$11,0),MATCH(UsagePerHour!AAF$4,Usage!$D$3:$ABF$3,0)),"")</f>
        <v/>
      </c>
      <c r="AAG95" s="6" t="str">
        <f>IFERROR(INDEX(Sales!$D$5:$ABF$18,MATCH(UsagePerHour!$B95,Sales!$C$5:$C$18,0),MATCH(UsagePerHour!AAG$4,Sales!$D$3:$ABF$3,0))/AAG$2*INDEX(Usage!$D$5:$ABF$11,MATCH(UsagePerHour!$B$84,Usage!$C$5:$C$11,0),MATCH(UsagePerHour!AAG$4,Usage!$D$3:$ABF$3,0)),"")</f>
        <v/>
      </c>
      <c r="AAH95" s="6" t="str">
        <f>IFERROR(INDEX(Sales!$D$5:$ABF$18,MATCH(UsagePerHour!$B95,Sales!$C$5:$C$18,0),MATCH(UsagePerHour!AAH$4,Sales!$D$3:$ABF$3,0))/AAH$2*INDEX(Usage!$D$5:$ABF$11,MATCH(UsagePerHour!$B$84,Usage!$C$5:$C$11,0),MATCH(UsagePerHour!AAH$4,Usage!$D$3:$ABF$3,0)),"")</f>
        <v/>
      </c>
      <c r="AAI95" s="6" t="str">
        <f>IFERROR(INDEX(Sales!$D$5:$ABF$18,MATCH(UsagePerHour!$B95,Sales!$C$5:$C$18,0),MATCH(UsagePerHour!AAI$4,Sales!$D$3:$ABF$3,0))/AAI$2*INDEX(Usage!$D$5:$ABF$11,MATCH(UsagePerHour!$B$84,Usage!$C$5:$C$11,0),MATCH(UsagePerHour!AAI$4,Usage!$D$3:$ABF$3,0)),"")</f>
        <v/>
      </c>
      <c r="AAJ95" s="6" t="str">
        <f>IFERROR(INDEX(Sales!$D$5:$ABF$18,MATCH(UsagePerHour!$B95,Sales!$C$5:$C$18,0),MATCH(UsagePerHour!AAJ$4,Sales!$D$3:$ABF$3,0))/AAJ$2*INDEX(Usage!$D$5:$ABF$11,MATCH(UsagePerHour!$B$84,Usage!$C$5:$C$11,0),MATCH(UsagePerHour!AAJ$4,Usage!$D$3:$ABF$3,0)),"")</f>
        <v/>
      </c>
      <c r="AAK95" s="6" t="str">
        <f>IFERROR(INDEX(Sales!$D$5:$ABF$18,MATCH(UsagePerHour!$B95,Sales!$C$5:$C$18,0),MATCH(UsagePerHour!AAK$4,Sales!$D$3:$ABF$3,0))/AAK$2*INDEX(Usage!$D$5:$ABF$11,MATCH(UsagePerHour!$B$84,Usage!$C$5:$C$11,0),MATCH(UsagePerHour!AAK$4,Usage!$D$3:$ABF$3,0)),"")</f>
        <v/>
      </c>
      <c r="AAL95" s="6" t="str">
        <f>IFERROR(INDEX(Sales!$D$5:$ABF$18,MATCH(UsagePerHour!$B95,Sales!$C$5:$C$18,0),MATCH(UsagePerHour!AAL$4,Sales!$D$3:$ABF$3,0))/AAL$2*INDEX(Usage!$D$5:$ABF$11,MATCH(UsagePerHour!$B$84,Usage!$C$5:$C$11,0),MATCH(UsagePerHour!AAL$4,Usage!$D$3:$ABF$3,0)),"")</f>
        <v/>
      </c>
      <c r="AAM95" s="6" t="str">
        <f>IFERROR(INDEX(Sales!$D$5:$ABF$18,MATCH(UsagePerHour!$B95,Sales!$C$5:$C$18,0),MATCH(UsagePerHour!AAM$4,Sales!$D$3:$ABF$3,0))/AAM$2*INDEX(Usage!$D$5:$ABF$11,MATCH(UsagePerHour!$B$84,Usage!$C$5:$C$11,0),MATCH(UsagePerHour!AAM$4,Usage!$D$3:$ABF$3,0)),"")</f>
        <v/>
      </c>
      <c r="AAN95" s="6" t="str">
        <f>IFERROR(INDEX(Sales!$D$5:$ABF$18,MATCH(UsagePerHour!$B95,Sales!$C$5:$C$18,0),MATCH(UsagePerHour!AAN$4,Sales!$D$3:$ABF$3,0))/AAN$2*INDEX(Usage!$D$5:$ABF$11,MATCH(UsagePerHour!$B$84,Usage!$C$5:$C$11,0),MATCH(UsagePerHour!AAN$4,Usage!$D$3:$ABF$3,0)),"")</f>
        <v/>
      </c>
      <c r="AAO95" s="6" t="str">
        <f>IFERROR(INDEX(Sales!$D$5:$ABF$18,MATCH(UsagePerHour!$B95,Sales!$C$5:$C$18,0),MATCH(UsagePerHour!AAO$4,Sales!$D$3:$ABF$3,0))/AAO$2*INDEX(Usage!$D$5:$ABF$11,MATCH(UsagePerHour!$B$84,Usage!$C$5:$C$11,0),MATCH(UsagePerHour!AAO$4,Usage!$D$3:$ABF$3,0)),"")</f>
        <v/>
      </c>
      <c r="AAP95" s="6" t="str">
        <f>IFERROR(INDEX(Sales!$D$5:$ABF$18,MATCH(UsagePerHour!$B95,Sales!$C$5:$C$18,0),MATCH(UsagePerHour!AAP$4,Sales!$D$3:$ABF$3,0))/AAP$2*INDEX(Usage!$D$5:$ABF$11,MATCH(UsagePerHour!$B$84,Usage!$C$5:$C$11,0),MATCH(UsagePerHour!AAP$4,Usage!$D$3:$ABF$3,0)),"")</f>
        <v/>
      </c>
      <c r="AAQ95" s="6" t="str">
        <f>IFERROR(INDEX(Sales!$D$5:$ABF$18,MATCH(UsagePerHour!$B95,Sales!$C$5:$C$18,0),MATCH(UsagePerHour!AAQ$4,Sales!$D$3:$ABF$3,0))/AAQ$2*INDEX(Usage!$D$5:$ABF$11,MATCH(UsagePerHour!$B$84,Usage!$C$5:$C$11,0),MATCH(UsagePerHour!AAQ$4,Usage!$D$3:$ABF$3,0)),"")</f>
        <v/>
      </c>
      <c r="AAR95" s="6" t="str">
        <f>IFERROR(INDEX(Sales!$D$5:$ABF$18,MATCH(UsagePerHour!$B95,Sales!$C$5:$C$18,0),MATCH(UsagePerHour!AAR$4,Sales!$D$3:$ABF$3,0))/AAR$2*INDEX(Usage!$D$5:$ABF$11,MATCH(UsagePerHour!$B$84,Usage!$C$5:$C$11,0),MATCH(UsagePerHour!AAR$4,Usage!$D$3:$ABF$3,0)),"")</f>
        <v/>
      </c>
      <c r="AAS95" s="6" t="str">
        <f>IFERROR(INDEX(Sales!$D$5:$ABF$18,MATCH(UsagePerHour!$B95,Sales!$C$5:$C$18,0),MATCH(UsagePerHour!AAS$4,Sales!$D$3:$ABF$3,0))/AAS$2*INDEX(Usage!$D$5:$ABF$11,MATCH(UsagePerHour!$B$84,Usage!$C$5:$C$11,0),MATCH(UsagePerHour!AAS$4,Usage!$D$3:$ABF$3,0)),"")</f>
        <v/>
      </c>
      <c r="AAT95" s="6" t="str">
        <f>IFERROR(INDEX(Sales!$D$5:$ABF$18,MATCH(UsagePerHour!$B95,Sales!$C$5:$C$18,0),MATCH(UsagePerHour!AAT$4,Sales!$D$3:$ABF$3,0))/AAT$2*INDEX(Usage!$D$5:$ABF$11,MATCH(UsagePerHour!$B$84,Usage!$C$5:$C$11,0),MATCH(UsagePerHour!AAT$4,Usage!$D$3:$ABF$3,0)),"")</f>
        <v/>
      </c>
      <c r="AAU95" s="6" t="str">
        <f>IFERROR(INDEX(Sales!$D$5:$ABF$18,MATCH(UsagePerHour!$B95,Sales!$C$5:$C$18,0),MATCH(UsagePerHour!AAU$4,Sales!$D$3:$ABF$3,0))/AAU$2*INDEX(Usage!$D$5:$ABF$11,MATCH(UsagePerHour!$B$84,Usage!$C$5:$C$11,0),MATCH(UsagePerHour!AAU$4,Usage!$D$3:$ABF$3,0)),"")</f>
        <v/>
      </c>
      <c r="AAV95" s="6" t="str">
        <f>IFERROR(INDEX(Sales!$D$5:$ABF$18,MATCH(UsagePerHour!$B95,Sales!$C$5:$C$18,0),MATCH(UsagePerHour!AAV$4,Sales!$D$3:$ABF$3,0))/AAV$2*INDEX(Usage!$D$5:$ABF$11,MATCH(UsagePerHour!$B$84,Usage!$C$5:$C$11,0),MATCH(UsagePerHour!AAV$4,Usage!$D$3:$ABF$3,0)),"")</f>
        <v/>
      </c>
      <c r="AAW95" s="6" t="str">
        <f>IFERROR(INDEX(Sales!$D$5:$ABF$18,MATCH(UsagePerHour!$B95,Sales!$C$5:$C$18,0),MATCH(UsagePerHour!AAW$4,Sales!$D$3:$ABF$3,0))/AAW$2*INDEX(Usage!$D$5:$ABF$11,MATCH(UsagePerHour!$B$84,Usage!$C$5:$C$11,0),MATCH(UsagePerHour!AAW$4,Usage!$D$3:$ABF$3,0)),"")</f>
        <v/>
      </c>
      <c r="AAX95" s="6" t="str">
        <f>IFERROR(INDEX(Sales!$D$5:$ABF$18,MATCH(UsagePerHour!$B95,Sales!$C$5:$C$18,0),MATCH(UsagePerHour!AAX$4,Sales!$D$3:$ABF$3,0))/AAX$2*INDEX(Usage!$D$5:$ABF$11,MATCH(UsagePerHour!$B$84,Usage!$C$5:$C$11,0),MATCH(UsagePerHour!AAX$4,Usage!$D$3:$ABF$3,0)),"")</f>
        <v/>
      </c>
      <c r="AAY95" s="6" t="str">
        <f>IFERROR(INDEX(Sales!$D$5:$ABF$18,MATCH(UsagePerHour!$B95,Sales!$C$5:$C$18,0),MATCH(UsagePerHour!AAY$4,Sales!$D$3:$ABF$3,0))/AAY$2*INDEX(Usage!$D$5:$ABF$11,MATCH(UsagePerHour!$B$84,Usage!$C$5:$C$11,0),MATCH(UsagePerHour!AAY$4,Usage!$D$3:$ABF$3,0)),"")</f>
        <v/>
      </c>
      <c r="AAZ95" s="6" t="str">
        <f>IFERROR(INDEX(Sales!$D$5:$ABF$18,MATCH(UsagePerHour!$B95,Sales!$C$5:$C$18,0),MATCH(UsagePerHour!AAZ$4,Sales!$D$3:$ABF$3,0))/AAZ$2*INDEX(Usage!$D$5:$ABF$11,MATCH(UsagePerHour!$B$84,Usage!$C$5:$C$11,0),MATCH(UsagePerHour!AAZ$4,Usage!$D$3:$ABF$3,0)),"")</f>
        <v/>
      </c>
      <c r="ABA95" s="6" t="str">
        <f>IFERROR(INDEX(Sales!$D$5:$ABF$18,MATCH(UsagePerHour!$B95,Sales!$C$5:$C$18,0),MATCH(UsagePerHour!ABA$4,Sales!$D$3:$ABF$3,0))/ABA$2*INDEX(Usage!$D$5:$ABF$11,MATCH(UsagePerHour!$B$84,Usage!$C$5:$C$11,0),MATCH(UsagePerHour!ABA$4,Usage!$D$3:$ABF$3,0)),"")</f>
        <v/>
      </c>
    </row>
    <row r="96" spans="2:729">
      <c r="B96" s="3" t="s">
        <v>12</v>
      </c>
      <c r="C96" s="6">
        <f>IFERROR(INDEX(Sales!$D$5:$ABF$18,MATCH(UsagePerHour!$B96,Sales!$C$5:$C$18,0),MATCH(UsagePerHour!C$4,Sales!$D$3:$ABF$3,0))/C$2*INDEX(Usage!$D$5:$ABF$11,MATCH(UsagePerHour!$B$84,Usage!$C$5:$C$11,0),MATCH(UsagePerHour!C$4,Usage!$D$3:$ABF$3,0)),"")</f>
        <v>90.176589195540075</v>
      </c>
      <c r="D96" s="6">
        <f>IFERROR(INDEX(Sales!$D$5:$ABF$18,MATCH(UsagePerHour!$B96,Sales!$C$5:$C$18,0),MATCH(UsagePerHour!D$4,Sales!$D$3:$ABF$3,0))/D$2*INDEX(Usage!$D$5:$ABF$11,MATCH(UsagePerHour!$B$84,Usage!$C$5:$C$11,0),MATCH(UsagePerHour!D$4,Usage!$D$3:$ABF$3,0)),"")</f>
        <v>120.07317517583178</v>
      </c>
      <c r="E96" s="6">
        <f>IFERROR(INDEX(Sales!$D$5:$ABF$18,MATCH(UsagePerHour!$B96,Sales!$C$5:$C$18,0),MATCH(UsagePerHour!E$4,Sales!$D$3:$ABF$3,0))/E$2*INDEX(Usage!$D$5:$ABF$11,MATCH(UsagePerHour!$B$84,Usage!$C$5:$C$11,0),MATCH(UsagePerHour!E$4,Usage!$D$3:$ABF$3,0)),"")</f>
        <v>28.606307385229542</v>
      </c>
      <c r="F96" s="6">
        <f>IFERROR(INDEX(Sales!$D$5:$ABF$18,MATCH(UsagePerHour!$B96,Sales!$C$5:$C$18,0),MATCH(UsagePerHour!F$4,Sales!$D$3:$ABF$3,0))/F$2*INDEX(Usage!$D$5:$ABF$11,MATCH(UsagePerHour!$B$84,Usage!$C$5:$C$11,0),MATCH(UsagePerHour!F$4,Usage!$D$3:$ABF$3,0)),"")</f>
        <v>19.569760784123439</v>
      </c>
      <c r="G96" s="6">
        <f>IFERROR(INDEX(Sales!$D$5:$ABF$18,MATCH(UsagePerHour!$B96,Sales!$C$5:$C$18,0),MATCH(UsagePerHour!G$4,Sales!$D$3:$ABF$3,0))/G$2*INDEX(Usage!$D$5:$ABF$11,MATCH(UsagePerHour!$B$84,Usage!$C$5:$C$11,0),MATCH(UsagePerHour!G$4,Usage!$D$3:$ABF$3,0)),"")</f>
        <v>42.948324694062947</v>
      </c>
      <c r="H96" s="6">
        <f>IFERROR(INDEX(Sales!$D$5:$ABF$18,MATCH(UsagePerHour!$B96,Sales!$C$5:$C$18,0),MATCH(UsagePerHour!H$4,Sales!$D$3:$ABF$3,0))/H$2*INDEX(Usage!$D$5:$ABF$11,MATCH(UsagePerHour!$B$84,Usage!$C$5:$C$11,0),MATCH(UsagePerHour!H$4,Usage!$D$3:$ABF$3,0)),"")</f>
        <v>66.354170099186078</v>
      </c>
      <c r="I96" s="6">
        <f>IFERROR(INDEX(Sales!$D$5:$ABF$18,MATCH(UsagePerHour!$B96,Sales!$C$5:$C$18,0),MATCH(UsagePerHour!I$4,Sales!$D$3:$ABF$3,0))/I$2*INDEX(Usage!$D$5:$ABF$11,MATCH(UsagePerHour!$B$84,Usage!$C$5:$C$11,0),MATCH(UsagePerHour!I$4,Usage!$D$3:$ABF$3,0)),"")</f>
        <v>253.25873285249611</v>
      </c>
      <c r="J96" s="6">
        <f>IFERROR(INDEX(Sales!$D$5:$ABF$18,MATCH(UsagePerHour!$B96,Sales!$C$5:$C$18,0),MATCH(UsagePerHour!J$4,Sales!$D$3:$ABF$3,0))/J$2*INDEX(Usage!$D$5:$ABF$11,MATCH(UsagePerHour!$B$84,Usage!$C$5:$C$11,0),MATCH(UsagePerHour!J$4,Usage!$D$3:$ABF$3,0)),"")</f>
        <v>90.176589195540075</v>
      </c>
      <c r="K96" s="6">
        <f>IFERROR(INDEX(Sales!$D$5:$ABF$18,MATCH(UsagePerHour!$B96,Sales!$C$5:$C$18,0),MATCH(UsagePerHour!K$4,Sales!$D$3:$ABF$3,0))/K$2*INDEX(Usage!$D$5:$ABF$11,MATCH(UsagePerHour!$B$84,Usage!$C$5:$C$11,0),MATCH(UsagePerHour!K$4,Usage!$D$3:$ABF$3,0)),"")</f>
        <v>120.07317517583178</v>
      </c>
      <c r="L96" s="6">
        <f>IFERROR(INDEX(Sales!$D$5:$ABF$18,MATCH(UsagePerHour!$B96,Sales!$C$5:$C$18,0),MATCH(UsagePerHour!L$4,Sales!$D$3:$ABF$3,0))/L$2*INDEX(Usage!$D$5:$ABF$11,MATCH(UsagePerHour!$B$84,Usage!$C$5:$C$11,0),MATCH(UsagePerHour!L$4,Usage!$D$3:$ABF$3,0)),"")</f>
        <v>28.606307385229542</v>
      </c>
      <c r="M96" s="6">
        <f>IFERROR(INDEX(Sales!$D$5:$ABF$18,MATCH(UsagePerHour!$B96,Sales!$C$5:$C$18,0),MATCH(UsagePerHour!M$4,Sales!$D$3:$ABF$3,0))/M$2*INDEX(Usage!$D$5:$ABF$11,MATCH(UsagePerHour!$B$84,Usage!$C$5:$C$11,0),MATCH(UsagePerHour!M$4,Usage!$D$3:$ABF$3,0)),"")</f>
        <v>19.569760784123439</v>
      </c>
      <c r="N96" s="6">
        <f>IFERROR(INDEX(Sales!$D$5:$ABF$18,MATCH(UsagePerHour!$B96,Sales!$C$5:$C$18,0),MATCH(UsagePerHour!N$4,Sales!$D$3:$ABF$3,0))/N$2*INDEX(Usage!$D$5:$ABF$11,MATCH(UsagePerHour!$B$84,Usage!$C$5:$C$11,0),MATCH(UsagePerHour!N$4,Usage!$D$3:$ABF$3,0)),"")</f>
        <v>42.948324694062947</v>
      </c>
      <c r="O96" s="6">
        <f>IFERROR(INDEX(Sales!$D$5:$ABF$18,MATCH(UsagePerHour!$B96,Sales!$C$5:$C$18,0),MATCH(UsagePerHour!O$4,Sales!$D$3:$ABF$3,0))/O$2*INDEX(Usage!$D$5:$ABF$11,MATCH(UsagePerHour!$B$84,Usage!$C$5:$C$11,0),MATCH(UsagePerHour!O$4,Usage!$D$3:$ABF$3,0)),"")</f>
        <v>66.354170099186078</v>
      </c>
      <c r="P96" s="6">
        <f>IFERROR(INDEX(Sales!$D$5:$ABF$18,MATCH(UsagePerHour!$B96,Sales!$C$5:$C$18,0),MATCH(UsagePerHour!P$4,Sales!$D$3:$ABF$3,0))/P$2*INDEX(Usage!$D$5:$ABF$11,MATCH(UsagePerHour!$B$84,Usage!$C$5:$C$11,0),MATCH(UsagePerHour!P$4,Usage!$D$3:$ABF$3,0)),"")</f>
        <v>253.25873285249611</v>
      </c>
      <c r="Q96" s="6">
        <f>IFERROR(INDEX(Sales!$D$5:$ABF$18,MATCH(UsagePerHour!$B96,Sales!$C$5:$C$18,0),MATCH(UsagePerHour!Q$4,Sales!$D$3:$ABF$3,0))/Q$2*INDEX(Usage!$D$5:$ABF$11,MATCH(UsagePerHour!$B$84,Usage!$C$5:$C$11,0),MATCH(UsagePerHour!Q$4,Usage!$D$3:$ABF$3,0)),"")</f>
        <v>90.176589195540075</v>
      </c>
      <c r="R96" s="6">
        <f>IFERROR(INDEX(Sales!$D$5:$ABF$18,MATCH(UsagePerHour!$B96,Sales!$C$5:$C$18,0),MATCH(UsagePerHour!R$4,Sales!$D$3:$ABF$3,0))/R$2*INDEX(Usage!$D$5:$ABF$11,MATCH(UsagePerHour!$B$84,Usage!$C$5:$C$11,0),MATCH(UsagePerHour!R$4,Usage!$D$3:$ABF$3,0)),"")</f>
        <v>120.07317517583178</v>
      </c>
      <c r="S96" s="6">
        <f>IFERROR(INDEX(Sales!$D$5:$ABF$18,MATCH(UsagePerHour!$B96,Sales!$C$5:$C$18,0),MATCH(UsagePerHour!S$4,Sales!$D$3:$ABF$3,0))/S$2*INDEX(Usage!$D$5:$ABF$11,MATCH(UsagePerHour!$B$84,Usage!$C$5:$C$11,0),MATCH(UsagePerHour!S$4,Usage!$D$3:$ABF$3,0)),"")</f>
        <v>28.606307385229542</v>
      </c>
      <c r="T96" s="6">
        <f>IFERROR(INDEX(Sales!$D$5:$ABF$18,MATCH(UsagePerHour!$B96,Sales!$C$5:$C$18,0),MATCH(UsagePerHour!T$4,Sales!$D$3:$ABF$3,0))/T$2*INDEX(Usage!$D$5:$ABF$11,MATCH(UsagePerHour!$B$84,Usage!$C$5:$C$11,0),MATCH(UsagePerHour!T$4,Usage!$D$3:$ABF$3,0)),"")</f>
        <v>19.569760784123439</v>
      </c>
      <c r="U96" s="6">
        <f>IFERROR(INDEX(Sales!$D$5:$ABF$18,MATCH(UsagePerHour!$B96,Sales!$C$5:$C$18,0),MATCH(UsagePerHour!U$4,Sales!$D$3:$ABF$3,0))/U$2*INDEX(Usage!$D$5:$ABF$11,MATCH(UsagePerHour!$B$84,Usage!$C$5:$C$11,0),MATCH(UsagePerHour!U$4,Usage!$D$3:$ABF$3,0)),"")</f>
        <v>42.948324694062947</v>
      </c>
      <c r="V96" s="6">
        <f>IFERROR(INDEX(Sales!$D$5:$ABF$18,MATCH(UsagePerHour!$B96,Sales!$C$5:$C$18,0),MATCH(UsagePerHour!V$4,Sales!$D$3:$ABF$3,0))/V$2*INDEX(Usage!$D$5:$ABF$11,MATCH(UsagePerHour!$B$84,Usage!$C$5:$C$11,0),MATCH(UsagePerHour!V$4,Usage!$D$3:$ABF$3,0)),"")</f>
        <v>66.354170099186078</v>
      </c>
      <c r="W96" s="6">
        <f>IFERROR(INDEX(Sales!$D$5:$ABF$18,MATCH(UsagePerHour!$B96,Sales!$C$5:$C$18,0),MATCH(UsagePerHour!W$4,Sales!$D$3:$ABF$3,0))/W$2*INDEX(Usage!$D$5:$ABF$11,MATCH(UsagePerHour!$B$84,Usage!$C$5:$C$11,0),MATCH(UsagePerHour!W$4,Usage!$D$3:$ABF$3,0)),"")</f>
        <v>253.25873285249611</v>
      </c>
      <c r="X96" s="6">
        <f>IFERROR(INDEX(Sales!$D$5:$ABF$18,MATCH(UsagePerHour!$B96,Sales!$C$5:$C$18,0),MATCH(UsagePerHour!X$4,Sales!$D$3:$ABF$3,0))/X$2*INDEX(Usage!$D$5:$ABF$11,MATCH(UsagePerHour!$B$84,Usage!$C$5:$C$11,0),MATCH(UsagePerHour!X$4,Usage!$D$3:$ABF$3,0)),"")</f>
        <v>90.176589195540075</v>
      </c>
      <c r="Y96" s="6">
        <f>IFERROR(INDEX(Sales!$D$5:$ABF$18,MATCH(UsagePerHour!$B96,Sales!$C$5:$C$18,0),MATCH(UsagePerHour!Y$4,Sales!$D$3:$ABF$3,0))/Y$2*INDEX(Usage!$D$5:$ABF$11,MATCH(UsagePerHour!$B$84,Usage!$C$5:$C$11,0),MATCH(UsagePerHour!Y$4,Usage!$D$3:$ABF$3,0)),"")</f>
        <v>120.07317517583178</v>
      </c>
      <c r="Z96" s="6">
        <f>IFERROR(INDEX(Sales!$D$5:$ABF$18,MATCH(UsagePerHour!$B96,Sales!$C$5:$C$18,0),MATCH(UsagePerHour!Z$4,Sales!$D$3:$ABF$3,0))/Z$2*INDEX(Usage!$D$5:$ABF$11,MATCH(UsagePerHour!$B$84,Usage!$C$5:$C$11,0),MATCH(UsagePerHour!Z$4,Usage!$D$3:$ABF$3,0)),"")</f>
        <v>28.606307385229542</v>
      </c>
      <c r="AA96" s="6">
        <f>IFERROR(INDEX(Sales!$D$5:$ABF$18,MATCH(UsagePerHour!$B96,Sales!$C$5:$C$18,0),MATCH(UsagePerHour!AA$4,Sales!$D$3:$ABF$3,0))/AA$2*INDEX(Usage!$D$5:$ABF$11,MATCH(UsagePerHour!$B$84,Usage!$C$5:$C$11,0),MATCH(UsagePerHour!AA$4,Usage!$D$3:$ABF$3,0)),"")</f>
        <v>19.569760784123439</v>
      </c>
      <c r="AB96" s="6">
        <f>IFERROR(INDEX(Sales!$D$5:$ABF$18,MATCH(UsagePerHour!$B96,Sales!$C$5:$C$18,0),MATCH(UsagePerHour!AB$4,Sales!$D$3:$ABF$3,0))/AB$2*INDEX(Usage!$D$5:$ABF$11,MATCH(UsagePerHour!$B$84,Usage!$C$5:$C$11,0),MATCH(UsagePerHour!AB$4,Usage!$D$3:$ABF$3,0)),"")</f>
        <v>42.948324694062947</v>
      </c>
      <c r="AC96" s="6">
        <f>IFERROR(INDEX(Sales!$D$5:$ABF$18,MATCH(UsagePerHour!$B96,Sales!$C$5:$C$18,0),MATCH(UsagePerHour!AC$4,Sales!$D$3:$ABF$3,0))/AC$2*INDEX(Usage!$D$5:$ABF$11,MATCH(UsagePerHour!$B$84,Usage!$C$5:$C$11,0),MATCH(UsagePerHour!AC$4,Usage!$D$3:$ABF$3,0)),"")</f>
        <v>66.354170099186078</v>
      </c>
      <c r="AD96" s="6">
        <f>IFERROR(INDEX(Sales!$D$5:$ABF$18,MATCH(UsagePerHour!$B96,Sales!$C$5:$C$18,0),MATCH(UsagePerHour!AD$4,Sales!$D$3:$ABF$3,0))/AD$2*INDEX(Usage!$D$5:$ABF$11,MATCH(UsagePerHour!$B$84,Usage!$C$5:$C$11,0),MATCH(UsagePerHour!AD$4,Usage!$D$3:$ABF$3,0)),"")</f>
        <v>253.25873285249611</v>
      </c>
      <c r="AE96" s="6">
        <f>IFERROR(INDEX(Sales!$D$5:$ABF$18,MATCH(UsagePerHour!$B96,Sales!$C$5:$C$18,0),MATCH(UsagePerHour!AE$4,Sales!$D$3:$ABF$3,0))/AE$2*INDEX(Usage!$D$5:$ABF$11,MATCH(UsagePerHour!$B$84,Usage!$C$5:$C$11,0),MATCH(UsagePerHour!AE$4,Usage!$D$3:$ABF$3,0)),"")</f>
        <v>90.176589195540075</v>
      </c>
      <c r="AF96" s="6">
        <f>IFERROR(INDEX(Sales!$D$5:$ABF$18,MATCH(UsagePerHour!$B96,Sales!$C$5:$C$18,0),MATCH(UsagePerHour!AF$4,Sales!$D$3:$ABF$3,0))/AF$2*INDEX(Usage!$D$5:$ABF$11,MATCH(UsagePerHour!$B$84,Usage!$C$5:$C$11,0),MATCH(UsagePerHour!AF$4,Usage!$D$3:$ABF$3,0)),"")</f>
        <v>120.07317517583178</v>
      </c>
      <c r="AG96" s="6">
        <f>IFERROR(INDEX(Sales!$D$5:$ABF$18,MATCH(UsagePerHour!$B96,Sales!$C$5:$C$18,0),MATCH(UsagePerHour!AG$4,Sales!$D$3:$ABF$3,0))/AG$2*INDEX(Usage!$D$5:$ABF$11,MATCH(UsagePerHour!$B$84,Usage!$C$5:$C$11,0),MATCH(UsagePerHour!AG$4,Usage!$D$3:$ABF$3,0)),"")</f>
        <v>28.606307385229542</v>
      </c>
      <c r="AH96" s="6">
        <f>IFERROR(INDEX(Sales!$D$5:$ABF$18,MATCH(UsagePerHour!$B96,Sales!$C$5:$C$18,0),MATCH(UsagePerHour!AH$4,Sales!$D$3:$ABF$3,0))/AH$2*INDEX(Usage!$D$5:$ABF$11,MATCH(UsagePerHour!$B$84,Usage!$C$5:$C$11,0),MATCH(UsagePerHour!AH$4,Usage!$D$3:$ABF$3,0)),"")</f>
        <v>19.569760784123439</v>
      </c>
      <c r="AI96" s="6">
        <f>IFERROR(INDEX(Sales!$D$5:$ABF$18,MATCH(UsagePerHour!$B96,Sales!$C$5:$C$18,0),MATCH(UsagePerHour!AI$4,Sales!$D$3:$ABF$3,0))/AI$2*INDEX(Usage!$D$5:$ABF$11,MATCH(UsagePerHour!$B$84,Usage!$C$5:$C$11,0),MATCH(UsagePerHour!AI$4,Usage!$D$3:$ABF$3,0)),"")</f>
        <v>42.948324694062947</v>
      </c>
      <c r="AJ96" s="6">
        <f>IFERROR(INDEX(Sales!$D$5:$ABF$18,MATCH(UsagePerHour!$B96,Sales!$C$5:$C$18,0),MATCH(UsagePerHour!AJ$4,Sales!$D$3:$ABF$3,0))/AJ$2*INDEX(Usage!$D$5:$ABF$11,MATCH(UsagePerHour!$B$84,Usage!$C$5:$C$11,0),MATCH(UsagePerHour!AJ$4,Usage!$D$3:$ABF$3,0)),"")</f>
        <v>66.354170099186078</v>
      </c>
      <c r="AK96" s="6">
        <f>IFERROR(INDEX(Sales!$D$5:$ABF$18,MATCH(UsagePerHour!$B96,Sales!$C$5:$C$18,0),MATCH(UsagePerHour!AK$4,Sales!$D$3:$ABF$3,0))/AK$2*INDEX(Usage!$D$5:$ABF$11,MATCH(UsagePerHour!$B$84,Usage!$C$5:$C$11,0),MATCH(UsagePerHour!AK$4,Usage!$D$3:$ABF$3,0)),"")</f>
        <v>253.25873285249611</v>
      </c>
      <c r="AL96" s="6">
        <f>IFERROR(INDEX(Sales!$D$5:$ABF$18,MATCH(UsagePerHour!$B96,Sales!$C$5:$C$18,0),MATCH(UsagePerHour!AL$4,Sales!$D$3:$ABF$3,0))/AL$2*INDEX(Usage!$D$5:$ABF$11,MATCH(UsagePerHour!$B$84,Usage!$C$5:$C$11,0),MATCH(UsagePerHour!AL$4,Usage!$D$3:$ABF$3,0)),"")</f>
        <v>90.176589195540075</v>
      </c>
      <c r="AM96" s="6">
        <f>IFERROR(INDEX(Sales!$D$5:$ABF$18,MATCH(UsagePerHour!$B96,Sales!$C$5:$C$18,0),MATCH(UsagePerHour!AM$4,Sales!$D$3:$ABF$3,0))/AM$2*INDEX(Usage!$D$5:$ABF$11,MATCH(UsagePerHour!$B$84,Usage!$C$5:$C$11,0),MATCH(UsagePerHour!AM$4,Usage!$D$3:$ABF$3,0)),"")</f>
        <v>120.07317517583178</v>
      </c>
      <c r="AN96" s="6">
        <f>IFERROR(INDEX(Sales!$D$5:$ABF$18,MATCH(UsagePerHour!$B96,Sales!$C$5:$C$18,0),MATCH(UsagePerHour!AN$4,Sales!$D$3:$ABF$3,0))/AN$2*INDEX(Usage!$D$5:$ABF$11,MATCH(UsagePerHour!$B$84,Usage!$C$5:$C$11,0),MATCH(UsagePerHour!AN$4,Usage!$D$3:$ABF$3,0)),"")</f>
        <v>28.606307385229542</v>
      </c>
      <c r="AO96" s="6">
        <f>IFERROR(INDEX(Sales!$D$5:$ABF$18,MATCH(UsagePerHour!$B96,Sales!$C$5:$C$18,0),MATCH(UsagePerHour!AO$4,Sales!$D$3:$ABF$3,0))/AO$2*INDEX(Usage!$D$5:$ABF$11,MATCH(UsagePerHour!$B$84,Usage!$C$5:$C$11,0),MATCH(UsagePerHour!AO$4,Usage!$D$3:$ABF$3,0)),"")</f>
        <v>19.569760784123439</v>
      </c>
      <c r="AP96" s="6">
        <f>IFERROR(INDEX(Sales!$D$5:$ABF$18,MATCH(UsagePerHour!$B96,Sales!$C$5:$C$18,0),MATCH(UsagePerHour!AP$4,Sales!$D$3:$ABF$3,0))/AP$2*INDEX(Usage!$D$5:$ABF$11,MATCH(UsagePerHour!$B$84,Usage!$C$5:$C$11,0),MATCH(UsagePerHour!AP$4,Usage!$D$3:$ABF$3,0)),"")</f>
        <v>42.948324694062947</v>
      </c>
      <c r="AQ96" s="6">
        <f>IFERROR(INDEX(Sales!$D$5:$ABF$18,MATCH(UsagePerHour!$B96,Sales!$C$5:$C$18,0),MATCH(UsagePerHour!AQ$4,Sales!$D$3:$ABF$3,0))/AQ$2*INDEX(Usage!$D$5:$ABF$11,MATCH(UsagePerHour!$B$84,Usage!$C$5:$C$11,0),MATCH(UsagePerHour!AQ$4,Usage!$D$3:$ABF$3,0)),"")</f>
        <v>66.354170099186078</v>
      </c>
      <c r="AR96" s="6">
        <f>IFERROR(INDEX(Sales!$D$5:$ABF$18,MATCH(UsagePerHour!$B96,Sales!$C$5:$C$18,0),MATCH(UsagePerHour!AR$4,Sales!$D$3:$ABF$3,0))/AR$2*INDEX(Usage!$D$5:$ABF$11,MATCH(UsagePerHour!$B$84,Usage!$C$5:$C$11,0),MATCH(UsagePerHour!AR$4,Usage!$D$3:$ABF$3,0)),"")</f>
        <v>253.25873285249611</v>
      </c>
      <c r="AS96" s="6">
        <f>IFERROR(INDEX(Sales!$D$5:$ABF$18,MATCH(UsagePerHour!$B96,Sales!$C$5:$C$18,0),MATCH(UsagePerHour!AS$4,Sales!$D$3:$ABF$3,0))/AS$2*INDEX(Usage!$D$5:$ABF$11,MATCH(UsagePerHour!$B$84,Usage!$C$5:$C$11,0),MATCH(UsagePerHour!AS$4,Usage!$D$3:$ABF$3,0)),"")</f>
        <v>90.176589195540075</v>
      </c>
      <c r="AT96" s="6">
        <f>IFERROR(INDEX(Sales!$D$5:$ABF$18,MATCH(UsagePerHour!$B96,Sales!$C$5:$C$18,0),MATCH(UsagePerHour!AT$4,Sales!$D$3:$ABF$3,0))/AT$2*INDEX(Usage!$D$5:$ABF$11,MATCH(UsagePerHour!$B$84,Usage!$C$5:$C$11,0),MATCH(UsagePerHour!AT$4,Usage!$D$3:$ABF$3,0)),"")</f>
        <v>120.07317517583178</v>
      </c>
      <c r="AU96" s="6">
        <f>IFERROR(INDEX(Sales!$D$5:$ABF$18,MATCH(UsagePerHour!$B96,Sales!$C$5:$C$18,0),MATCH(UsagePerHour!AU$4,Sales!$D$3:$ABF$3,0))/AU$2*INDEX(Usage!$D$5:$ABF$11,MATCH(UsagePerHour!$B$84,Usage!$C$5:$C$11,0),MATCH(UsagePerHour!AU$4,Usage!$D$3:$ABF$3,0)),"")</f>
        <v>28.606307385229542</v>
      </c>
      <c r="AV96" s="6">
        <f>IFERROR(INDEX(Sales!$D$5:$ABF$18,MATCH(UsagePerHour!$B96,Sales!$C$5:$C$18,0),MATCH(UsagePerHour!AV$4,Sales!$D$3:$ABF$3,0))/AV$2*INDEX(Usage!$D$5:$ABF$11,MATCH(UsagePerHour!$B$84,Usage!$C$5:$C$11,0),MATCH(UsagePerHour!AV$4,Usage!$D$3:$ABF$3,0)),"")</f>
        <v>19.569760784123439</v>
      </c>
      <c r="AW96" s="6">
        <f>IFERROR(INDEX(Sales!$D$5:$ABF$18,MATCH(UsagePerHour!$B96,Sales!$C$5:$C$18,0),MATCH(UsagePerHour!AW$4,Sales!$D$3:$ABF$3,0))/AW$2*INDEX(Usage!$D$5:$ABF$11,MATCH(UsagePerHour!$B$84,Usage!$C$5:$C$11,0),MATCH(UsagePerHour!AW$4,Usage!$D$3:$ABF$3,0)),"")</f>
        <v>42.948324694062947</v>
      </c>
      <c r="AX96" s="6">
        <f>IFERROR(INDEX(Sales!$D$5:$ABF$18,MATCH(UsagePerHour!$B96,Sales!$C$5:$C$18,0),MATCH(UsagePerHour!AX$4,Sales!$D$3:$ABF$3,0))/AX$2*INDEX(Usage!$D$5:$ABF$11,MATCH(UsagePerHour!$B$84,Usage!$C$5:$C$11,0),MATCH(UsagePerHour!AX$4,Usage!$D$3:$ABF$3,0)),"")</f>
        <v>66.354170099186078</v>
      </c>
      <c r="AY96" s="6">
        <f>IFERROR(INDEX(Sales!$D$5:$ABF$18,MATCH(UsagePerHour!$B96,Sales!$C$5:$C$18,0),MATCH(UsagePerHour!AY$4,Sales!$D$3:$ABF$3,0))/AY$2*INDEX(Usage!$D$5:$ABF$11,MATCH(UsagePerHour!$B$84,Usage!$C$5:$C$11,0),MATCH(UsagePerHour!AY$4,Usage!$D$3:$ABF$3,0)),"")</f>
        <v>253.25873285249611</v>
      </c>
      <c r="AZ96" s="6">
        <f>IFERROR(INDEX(Sales!$D$5:$ABF$18,MATCH(UsagePerHour!$B96,Sales!$C$5:$C$18,0),MATCH(UsagePerHour!AZ$4,Sales!$D$3:$ABF$3,0))/AZ$2*INDEX(Usage!$D$5:$ABF$11,MATCH(UsagePerHour!$B$84,Usage!$C$5:$C$11,0),MATCH(UsagePerHour!AZ$4,Usage!$D$3:$ABF$3,0)),"")</f>
        <v>90.176589195540075</v>
      </c>
      <c r="BA96" s="6">
        <f>IFERROR(INDEX(Sales!$D$5:$ABF$18,MATCH(UsagePerHour!$B96,Sales!$C$5:$C$18,0),MATCH(UsagePerHour!BA$4,Sales!$D$3:$ABF$3,0))/BA$2*INDEX(Usage!$D$5:$ABF$11,MATCH(UsagePerHour!$B$84,Usage!$C$5:$C$11,0),MATCH(UsagePerHour!BA$4,Usage!$D$3:$ABF$3,0)),"")</f>
        <v>120.07317517583178</v>
      </c>
      <c r="BB96" s="6">
        <f>IFERROR(INDEX(Sales!$D$5:$ABF$18,MATCH(UsagePerHour!$B96,Sales!$C$5:$C$18,0),MATCH(UsagePerHour!BB$4,Sales!$D$3:$ABF$3,0))/BB$2*INDEX(Usage!$D$5:$ABF$11,MATCH(UsagePerHour!$B$84,Usage!$C$5:$C$11,0),MATCH(UsagePerHour!BB$4,Usage!$D$3:$ABF$3,0)),"")</f>
        <v>28.606307385229542</v>
      </c>
      <c r="BC96" s="6">
        <f>IFERROR(INDEX(Sales!$D$5:$ABF$18,MATCH(UsagePerHour!$B96,Sales!$C$5:$C$18,0),MATCH(UsagePerHour!BC$4,Sales!$D$3:$ABF$3,0))/BC$2*INDEX(Usage!$D$5:$ABF$11,MATCH(UsagePerHour!$B$84,Usage!$C$5:$C$11,0),MATCH(UsagePerHour!BC$4,Usage!$D$3:$ABF$3,0)),"")</f>
        <v>19.569760784123439</v>
      </c>
      <c r="BD96" s="6">
        <f>IFERROR(INDEX(Sales!$D$5:$ABF$18,MATCH(UsagePerHour!$B96,Sales!$C$5:$C$18,0),MATCH(UsagePerHour!BD$4,Sales!$D$3:$ABF$3,0))/BD$2*INDEX(Usage!$D$5:$ABF$11,MATCH(UsagePerHour!$B$84,Usage!$C$5:$C$11,0),MATCH(UsagePerHour!BD$4,Usage!$D$3:$ABF$3,0)),"")</f>
        <v>42.948324694062947</v>
      </c>
      <c r="BE96" s="6">
        <f>IFERROR(INDEX(Sales!$D$5:$ABF$18,MATCH(UsagePerHour!$B96,Sales!$C$5:$C$18,0),MATCH(UsagePerHour!BE$4,Sales!$D$3:$ABF$3,0))/BE$2*INDEX(Usage!$D$5:$ABF$11,MATCH(UsagePerHour!$B$84,Usage!$C$5:$C$11,0),MATCH(UsagePerHour!BE$4,Usage!$D$3:$ABF$3,0)),"")</f>
        <v>66.354170099186078</v>
      </c>
      <c r="BF96" s="6">
        <f>IFERROR(INDEX(Sales!$D$5:$ABF$18,MATCH(UsagePerHour!$B96,Sales!$C$5:$C$18,0),MATCH(UsagePerHour!BF$4,Sales!$D$3:$ABF$3,0))/BF$2*INDEX(Usage!$D$5:$ABF$11,MATCH(UsagePerHour!$B$84,Usage!$C$5:$C$11,0),MATCH(UsagePerHour!BF$4,Usage!$D$3:$ABF$3,0)),"")</f>
        <v>253.25873285249611</v>
      </c>
      <c r="BG96" s="6">
        <f>IFERROR(INDEX(Sales!$D$5:$ABF$18,MATCH(UsagePerHour!$B96,Sales!$C$5:$C$18,0),MATCH(UsagePerHour!BG$4,Sales!$D$3:$ABF$3,0))/BG$2*INDEX(Usage!$D$5:$ABF$11,MATCH(UsagePerHour!$B$84,Usage!$C$5:$C$11,0),MATCH(UsagePerHour!BG$4,Usage!$D$3:$ABF$3,0)),"")</f>
        <v>90.176589195540075</v>
      </c>
      <c r="BH96" s="6">
        <f>IFERROR(INDEX(Sales!$D$5:$ABF$18,MATCH(UsagePerHour!$B96,Sales!$C$5:$C$18,0),MATCH(UsagePerHour!BH$4,Sales!$D$3:$ABF$3,0))/BH$2*INDEX(Usage!$D$5:$ABF$11,MATCH(UsagePerHour!$B$84,Usage!$C$5:$C$11,0),MATCH(UsagePerHour!BH$4,Usage!$D$3:$ABF$3,0)),"")</f>
        <v>120.07317517583178</v>
      </c>
      <c r="BI96" s="6">
        <f>IFERROR(INDEX(Sales!$D$5:$ABF$18,MATCH(UsagePerHour!$B96,Sales!$C$5:$C$18,0),MATCH(UsagePerHour!BI$4,Sales!$D$3:$ABF$3,0))/BI$2*INDEX(Usage!$D$5:$ABF$11,MATCH(UsagePerHour!$B$84,Usage!$C$5:$C$11,0),MATCH(UsagePerHour!BI$4,Usage!$D$3:$ABF$3,0)),"")</f>
        <v>28.606307385229542</v>
      </c>
      <c r="BJ96" s="6">
        <f>IFERROR(INDEX(Sales!$D$5:$ABF$18,MATCH(UsagePerHour!$B96,Sales!$C$5:$C$18,0),MATCH(UsagePerHour!BJ$4,Sales!$D$3:$ABF$3,0))/BJ$2*INDEX(Usage!$D$5:$ABF$11,MATCH(UsagePerHour!$B$84,Usage!$C$5:$C$11,0),MATCH(UsagePerHour!BJ$4,Usage!$D$3:$ABF$3,0)),"")</f>
        <v>19.569760784123439</v>
      </c>
      <c r="BK96" s="6">
        <f>IFERROR(INDEX(Sales!$D$5:$ABF$18,MATCH(UsagePerHour!$B96,Sales!$C$5:$C$18,0),MATCH(UsagePerHour!BK$4,Sales!$D$3:$ABF$3,0))/BK$2*INDEX(Usage!$D$5:$ABF$11,MATCH(UsagePerHour!$B$84,Usage!$C$5:$C$11,0),MATCH(UsagePerHour!BK$4,Usage!$D$3:$ABF$3,0)),"")</f>
        <v>42.948324694062947</v>
      </c>
      <c r="BL96" s="6">
        <f>IFERROR(INDEX(Sales!$D$5:$ABF$18,MATCH(UsagePerHour!$B96,Sales!$C$5:$C$18,0),MATCH(UsagePerHour!BL$4,Sales!$D$3:$ABF$3,0))/BL$2*INDEX(Usage!$D$5:$ABF$11,MATCH(UsagePerHour!$B$84,Usage!$C$5:$C$11,0),MATCH(UsagePerHour!BL$4,Usage!$D$3:$ABF$3,0)),"")</f>
        <v>66.354170099186078</v>
      </c>
      <c r="BM96" s="6">
        <f>IFERROR(INDEX(Sales!$D$5:$ABF$18,MATCH(UsagePerHour!$B96,Sales!$C$5:$C$18,0),MATCH(UsagePerHour!BM$4,Sales!$D$3:$ABF$3,0))/BM$2*INDEX(Usage!$D$5:$ABF$11,MATCH(UsagePerHour!$B$84,Usage!$C$5:$C$11,0),MATCH(UsagePerHour!BM$4,Usage!$D$3:$ABF$3,0)),"")</f>
        <v>253.25873285249611</v>
      </c>
      <c r="BN96" s="6">
        <f>IFERROR(INDEX(Sales!$D$5:$ABF$18,MATCH(UsagePerHour!$B96,Sales!$C$5:$C$18,0),MATCH(UsagePerHour!BN$4,Sales!$D$3:$ABF$3,0))/BN$2*INDEX(Usage!$D$5:$ABF$11,MATCH(UsagePerHour!$B$84,Usage!$C$5:$C$11,0),MATCH(UsagePerHour!BN$4,Usage!$D$3:$ABF$3,0)),"")</f>
        <v>90.176589195540075</v>
      </c>
      <c r="BO96" s="6">
        <f>IFERROR(INDEX(Sales!$D$5:$ABF$18,MATCH(UsagePerHour!$B96,Sales!$C$5:$C$18,0),MATCH(UsagePerHour!BO$4,Sales!$D$3:$ABF$3,0))/BO$2*INDEX(Usage!$D$5:$ABF$11,MATCH(UsagePerHour!$B$84,Usage!$C$5:$C$11,0),MATCH(UsagePerHour!BO$4,Usage!$D$3:$ABF$3,0)),"")</f>
        <v>120.07317517583178</v>
      </c>
      <c r="BP96" s="6">
        <f>IFERROR(INDEX(Sales!$D$5:$ABF$18,MATCH(UsagePerHour!$B96,Sales!$C$5:$C$18,0),MATCH(UsagePerHour!BP$4,Sales!$D$3:$ABF$3,0))/BP$2*INDEX(Usage!$D$5:$ABF$11,MATCH(UsagePerHour!$B$84,Usage!$C$5:$C$11,0),MATCH(UsagePerHour!BP$4,Usage!$D$3:$ABF$3,0)),"")</f>
        <v>28.606307385229542</v>
      </c>
      <c r="BQ96" s="6">
        <f>IFERROR(INDEX(Sales!$D$5:$ABF$18,MATCH(UsagePerHour!$B96,Sales!$C$5:$C$18,0),MATCH(UsagePerHour!BQ$4,Sales!$D$3:$ABF$3,0))/BQ$2*INDEX(Usage!$D$5:$ABF$11,MATCH(UsagePerHour!$B$84,Usage!$C$5:$C$11,0),MATCH(UsagePerHour!BQ$4,Usage!$D$3:$ABF$3,0)),"")</f>
        <v>19.569760784123439</v>
      </c>
      <c r="BR96" s="6">
        <f>IFERROR(INDEX(Sales!$D$5:$ABF$18,MATCH(UsagePerHour!$B96,Sales!$C$5:$C$18,0),MATCH(UsagePerHour!BR$4,Sales!$D$3:$ABF$3,0))/BR$2*INDEX(Usage!$D$5:$ABF$11,MATCH(UsagePerHour!$B$84,Usage!$C$5:$C$11,0),MATCH(UsagePerHour!BR$4,Usage!$D$3:$ABF$3,0)),"")</f>
        <v>42.948324694062947</v>
      </c>
      <c r="BS96" s="6">
        <f>IFERROR(INDEX(Sales!$D$5:$ABF$18,MATCH(UsagePerHour!$B96,Sales!$C$5:$C$18,0),MATCH(UsagePerHour!BS$4,Sales!$D$3:$ABF$3,0))/BS$2*INDEX(Usage!$D$5:$ABF$11,MATCH(UsagePerHour!$B$84,Usage!$C$5:$C$11,0),MATCH(UsagePerHour!BS$4,Usage!$D$3:$ABF$3,0)),"")</f>
        <v>66.354170099186078</v>
      </c>
      <c r="BT96" s="6">
        <f>IFERROR(INDEX(Sales!$D$5:$ABF$18,MATCH(UsagePerHour!$B96,Sales!$C$5:$C$18,0),MATCH(UsagePerHour!BT$4,Sales!$D$3:$ABF$3,0))/BT$2*INDEX(Usage!$D$5:$ABF$11,MATCH(UsagePerHour!$B$84,Usage!$C$5:$C$11,0),MATCH(UsagePerHour!BT$4,Usage!$D$3:$ABF$3,0)),"")</f>
        <v>253.25873285249611</v>
      </c>
      <c r="BU96" s="6">
        <f>IFERROR(INDEX(Sales!$D$5:$ABF$18,MATCH(UsagePerHour!$B96,Sales!$C$5:$C$18,0),MATCH(UsagePerHour!BU$4,Sales!$D$3:$ABF$3,0))/BU$2*INDEX(Usage!$D$5:$ABF$11,MATCH(UsagePerHour!$B$84,Usage!$C$5:$C$11,0),MATCH(UsagePerHour!BU$4,Usage!$D$3:$ABF$3,0)),"")</f>
        <v>90.176589195540075</v>
      </c>
      <c r="BV96" s="6">
        <f>IFERROR(INDEX(Sales!$D$5:$ABF$18,MATCH(UsagePerHour!$B96,Sales!$C$5:$C$18,0),MATCH(UsagePerHour!BV$4,Sales!$D$3:$ABF$3,0))/BV$2*INDEX(Usage!$D$5:$ABF$11,MATCH(UsagePerHour!$B$84,Usage!$C$5:$C$11,0),MATCH(UsagePerHour!BV$4,Usage!$D$3:$ABF$3,0)),"")</f>
        <v>120.07317517583178</v>
      </c>
      <c r="BW96" s="6">
        <f>IFERROR(INDEX(Sales!$D$5:$ABF$18,MATCH(UsagePerHour!$B96,Sales!$C$5:$C$18,0),MATCH(UsagePerHour!BW$4,Sales!$D$3:$ABF$3,0))/BW$2*INDEX(Usage!$D$5:$ABF$11,MATCH(UsagePerHour!$B$84,Usage!$C$5:$C$11,0),MATCH(UsagePerHour!BW$4,Usage!$D$3:$ABF$3,0)),"")</f>
        <v>28.606307385229542</v>
      </c>
      <c r="BX96" s="6">
        <f>IFERROR(INDEX(Sales!$D$5:$ABF$18,MATCH(UsagePerHour!$B96,Sales!$C$5:$C$18,0),MATCH(UsagePerHour!BX$4,Sales!$D$3:$ABF$3,0))/BX$2*INDEX(Usage!$D$5:$ABF$11,MATCH(UsagePerHour!$B$84,Usage!$C$5:$C$11,0),MATCH(UsagePerHour!BX$4,Usage!$D$3:$ABF$3,0)),"")</f>
        <v>19.569760784123439</v>
      </c>
      <c r="BY96" s="6">
        <f>IFERROR(INDEX(Sales!$D$5:$ABF$18,MATCH(UsagePerHour!$B96,Sales!$C$5:$C$18,0),MATCH(UsagePerHour!BY$4,Sales!$D$3:$ABF$3,0))/BY$2*INDEX(Usage!$D$5:$ABF$11,MATCH(UsagePerHour!$B$84,Usage!$C$5:$C$11,0),MATCH(UsagePerHour!BY$4,Usage!$D$3:$ABF$3,0)),"")</f>
        <v>42.948324694062947</v>
      </c>
      <c r="BZ96" s="6">
        <f>IFERROR(INDEX(Sales!$D$5:$ABF$18,MATCH(UsagePerHour!$B96,Sales!$C$5:$C$18,0),MATCH(UsagePerHour!BZ$4,Sales!$D$3:$ABF$3,0))/BZ$2*INDEX(Usage!$D$5:$ABF$11,MATCH(UsagePerHour!$B$84,Usage!$C$5:$C$11,0),MATCH(UsagePerHour!BZ$4,Usage!$D$3:$ABF$3,0)),"")</f>
        <v>66.354170099186078</v>
      </c>
      <c r="CA96" s="6">
        <f>IFERROR(INDEX(Sales!$D$5:$ABF$18,MATCH(UsagePerHour!$B96,Sales!$C$5:$C$18,0),MATCH(UsagePerHour!CA$4,Sales!$D$3:$ABF$3,0))/CA$2*INDEX(Usage!$D$5:$ABF$11,MATCH(UsagePerHour!$B$84,Usage!$C$5:$C$11,0),MATCH(UsagePerHour!CA$4,Usage!$D$3:$ABF$3,0)),"")</f>
        <v>253.25873285249611</v>
      </c>
      <c r="CB96" s="6">
        <f>IFERROR(INDEX(Sales!$D$5:$ABF$18,MATCH(UsagePerHour!$B96,Sales!$C$5:$C$18,0),MATCH(UsagePerHour!CB$4,Sales!$D$3:$ABF$3,0))/CB$2*INDEX(Usage!$D$5:$ABF$11,MATCH(UsagePerHour!$B$84,Usage!$C$5:$C$11,0),MATCH(UsagePerHour!CB$4,Usage!$D$3:$ABF$3,0)),"")</f>
        <v>90.176589195540075</v>
      </c>
      <c r="CC96" s="6">
        <f>IFERROR(INDEX(Sales!$D$5:$ABF$18,MATCH(UsagePerHour!$B96,Sales!$C$5:$C$18,0),MATCH(UsagePerHour!CC$4,Sales!$D$3:$ABF$3,0))/CC$2*INDEX(Usage!$D$5:$ABF$11,MATCH(UsagePerHour!$B$84,Usage!$C$5:$C$11,0),MATCH(UsagePerHour!CC$4,Usage!$D$3:$ABF$3,0)),"")</f>
        <v>120.07317517583178</v>
      </c>
      <c r="CD96" s="6">
        <f>IFERROR(INDEX(Sales!$D$5:$ABF$18,MATCH(UsagePerHour!$B96,Sales!$C$5:$C$18,0),MATCH(UsagePerHour!CD$4,Sales!$D$3:$ABF$3,0))/CD$2*INDEX(Usage!$D$5:$ABF$11,MATCH(UsagePerHour!$B$84,Usage!$C$5:$C$11,0),MATCH(UsagePerHour!CD$4,Usage!$D$3:$ABF$3,0)),"")</f>
        <v>28.606307385229542</v>
      </c>
      <c r="CE96" s="6">
        <f>IFERROR(INDEX(Sales!$D$5:$ABF$18,MATCH(UsagePerHour!$B96,Sales!$C$5:$C$18,0),MATCH(UsagePerHour!CE$4,Sales!$D$3:$ABF$3,0))/CE$2*INDEX(Usage!$D$5:$ABF$11,MATCH(UsagePerHour!$B$84,Usage!$C$5:$C$11,0),MATCH(UsagePerHour!CE$4,Usage!$D$3:$ABF$3,0)),"")</f>
        <v>19.569760784123439</v>
      </c>
      <c r="CF96" s="6">
        <f>IFERROR(INDEX(Sales!$D$5:$ABF$18,MATCH(UsagePerHour!$B96,Sales!$C$5:$C$18,0),MATCH(UsagePerHour!CF$4,Sales!$D$3:$ABF$3,0))/CF$2*INDEX(Usage!$D$5:$ABF$11,MATCH(UsagePerHour!$B$84,Usage!$C$5:$C$11,0),MATCH(UsagePerHour!CF$4,Usage!$D$3:$ABF$3,0)),"")</f>
        <v>42.948324694062947</v>
      </c>
      <c r="CG96" s="6">
        <f>IFERROR(INDEX(Sales!$D$5:$ABF$18,MATCH(UsagePerHour!$B96,Sales!$C$5:$C$18,0),MATCH(UsagePerHour!CG$4,Sales!$D$3:$ABF$3,0))/CG$2*INDEX(Usage!$D$5:$ABF$11,MATCH(UsagePerHour!$B$84,Usage!$C$5:$C$11,0),MATCH(UsagePerHour!CG$4,Usage!$D$3:$ABF$3,0)),"")</f>
        <v>66.354170099186078</v>
      </c>
      <c r="CH96" s="6">
        <f>IFERROR(INDEX(Sales!$D$5:$ABF$18,MATCH(UsagePerHour!$B96,Sales!$C$5:$C$18,0),MATCH(UsagePerHour!CH$4,Sales!$D$3:$ABF$3,0))/CH$2*INDEX(Usage!$D$5:$ABF$11,MATCH(UsagePerHour!$B$84,Usage!$C$5:$C$11,0),MATCH(UsagePerHour!CH$4,Usage!$D$3:$ABF$3,0)),"")</f>
        <v>253.25873285249611</v>
      </c>
      <c r="CI96" s="6">
        <f>IFERROR(INDEX(Sales!$D$5:$ABF$18,MATCH(UsagePerHour!$B96,Sales!$C$5:$C$18,0),MATCH(UsagePerHour!CI$4,Sales!$D$3:$ABF$3,0))/CI$2*INDEX(Usage!$D$5:$ABF$11,MATCH(UsagePerHour!$B$84,Usage!$C$5:$C$11,0),MATCH(UsagePerHour!CI$4,Usage!$D$3:$ABF$3,0)),"")</f>
        <v>90.176589195540075</v>
      </c>
      <c r="CJ96" s="6">
        <f>IFERROR(INDEX(Sales!$D$5:$ABF$18,MATCH(UsagePerHour!$B96,Sales!$C$5:$C$18,0),MATCH(UsagePerHour!CJ$4,Sales!$D$3:$ABF$3,0))/CJ$2*INDEX(Usage!$D$5:$ABF$11,MATCH(UsagePerHour!$B$84,Usage!$C$5:$C$11,0),MATCH(UsagePerHour!CJ$4,Usage!$D$3:$ABF$3,0)),"")</f>
        <v>120.07317517583178</v>
      </c>
      <c r="CK96" s="6">
        <f>IFERROR(INDEX(Sales!$D$5:$ABF$18,MATCH(UsagePerHour!$B96,Sales!$C$5:$C$18,0),MATCH(UsagePerHour!CK$4,Sales!$D$3:$ABF$3,0))/CK$2*INDEX(Usage!$D$5:$ABF$11,MATCH(UsagePerHour!$B$84,Usage!$C$5:$C$11,0),MATCH(UsagePerHour!CK$4,Usage!$D$3:$ABF$3,0)),"")</f>
        <v>28.606307385229542</v>
      </c>
      <c r="CL96" s="6">
        <f>IFERROR(INDEX(Sales!$D$5:$ABF$18,MATCH(UsagePerHour!$B96,Sales!$C$5:$C$18,0),MATCH(UsagePerHour!CL$4,Sales!$D$3:$ABF$3,0))/CL$2*INDEX(Usage!$D$5:$ABF$11,MATCH(UsagePerHour!$B$84,Usage!$C$5:$C$11,0),MATCH(UsagePerHour!CL$4,Usage!$D$3:$ABF$3,0)),"")</f>
        <v>19.569760784123439</v>
      </c>
      <c r="CM96" s="6">
        <f>IFERROR(INDEX(Sales!$D$5:$ABF$18,MATCH(UsagePerHour!$B96,Sales!$C$5:$C$18,0),MATCH(UsagePerHour!CM$4,Sales!$D$3:$ABF$3,0))/CM$2*INDEX(Usage!$D$5:$ABF$11,MATCH(UsagePerHour!$B$84,Usage!$C$5:$C$11,0),MATCH(UsagePerHour!CM$4,Usage!$D$3:$ABF$3,0)),"")</f>
        <v>42.948324694062947</v>
      </c>
      <c r="CN96" s="6">
        <f>IFERROR(INDEX(Sales!$D$5:$ABF$18,MATCH(UsagePerHour!$B96,Sales!$C$5:$C$18,0),MATCH(UsagePerHour!CN$4,Sales!$D$3:$ABF$3,0))/CN$2*INDEX(Usage!$D$5:$ABF$11,MATCH(UsagePerHour!$B$84,Usage!$C$5:$C$11,0),MATCH(UsagePerHour!CN$4,Usage!$D$3:$ABF$3,0)),"")</f>
        <v>66.354170099186078</v>
      </c>
      <c r="CO96" s="6">
        <f>IFERROR(INDEX(Sales!$D$5:$ABF$18,MATCH(UsagePerHour!$B96,Sales!$C$5:$C$18,0),MATCH(UsagePerHour!CO$4,Sales!$D$3:$ABF$3,0))/CO$2*INDEX(Usage!$D$5:$ABF$11,MATCH(UsagePerHour!$B$84,Usage!$C$5:$C$11,0),MATCH(UsagePerHour!CO$4,Usage!$D$3:$ABF$3,0)),"")</f>
        <v>253.25873285249611</v>
      </c>
      <c r="CP96" s="6">
        <f>IFERROR(INDEX(Sales!$D$5:$ABF$18,MATCH(UsagePerHour!$B96,Sales!$C$5:$C$18,0),MATCH(UsagePerHour!CP$4,Sales!$D$3:$ABF$3,0))/CP$2*INDEX(Usage!$D$5:$ABF$11,MATCH(UsagePerHour!$B$84,Usage!$C$5:$C$11,0),MATCH(UsagePerHour!CP$4,Usage!$D$3:$ABF$3,0)),"")</f>
        <v>90.176589195540075</v>
      </c>
      <c r="CQ96" s="6">
        <f>IFERROR(INDEX(Sales!$D$5:$ABF$18,MATCH(UsagePerHour!$B96,Sales!$C$5:$C$18,0),MATCH(UsagePerHour!CQ$4,Sales!$D$3:$ABF$3,0))/CQ$2*INDEX(Usage!$D$5:$ABF$11,MATCH(UsagePerHour!$B$84,Usage!$C$5:$C$11,0),MATCH(UsagePerHour!CQ$4,Usage!$D$3:$ABF$3,0)),"")</f>
        <v>120.07317517583178</v>
      </c>
      <c r="CR96" s="6">
        <f>IFERROR(INDEX(Sales!$D$5:$ABF$18,MATCH(UsagePerHour!$B96,Sales!$C$5:$C$18,0),MATCH(UsagePerHour!CR$4,Sales!$D$3:$ABF$3,0))/CR$2*INDEX(Usage!$D$5:$ABF$11,MATCH(UsagePerHour!$B$84,Usage!$C$5:$C$11,0),MATCH(UsagePerHour!CR$4,Usage!$D$3:$ABF$3,0)),"")</f>
        <v>28.606307385229542</v>
      </c>
      <c r="CS96" s="6">
        <f>IFERROR(INDEX(Sales!$D$5:$ABF$18,MATCH(UsagePerHour!$B96,Sales!$C$5:$C$18,0),MATCH(UsagePerHour!CS$4,Sales!$D$3:$ABF$3,0))/CS$2*INDEX(Usage!$D$5:$ABF$11,MATCH(UsagePerHour!$B$84,Usage!$C$5:$C$11,0),MATCH(UsagePerHour!CS$4,Usage!$D$3:$ABF$3,0)),"")</f>
        <v>19.569760784123439</v>
      </c>
      <c r="CT96" s="6">
        <f>IFERROR(INDEX(Sales!$D$5:$ABF$18,MATCH(UsagePerHour!$B96,Sales!$C$5:$C$18,0),MATCH(UsagePerHour!CT$4,Sales!$D$3:$ABF$3,0))/CT$2*INDEX(Usage!$D$5:$ABF$11,MATCH(UsagePerHour!$B$84,Usage!$C$5:$C$11,0),MATCH(UsagePerHour!CT$4,Usage!$D$3:$ABF$3,0)),"")</f>
        <v>42.948324694062947</v>
      </c>
      <c r="CU96" s="6">
        <f>IFERROR(INDEX(Sales!$D$5:$ABF$18,MATCH(UsagePerHour!$B96,Sales!$C$5:$C$18,0),MATCH(UsagePerHour!CU$4,Sales!$D$3:$ABF$3,0))/CU$2*INDEX(Usage!$D$5:$ABF$11,MATCH(UsagePerHour!$B$84,Usage!$C$5:$C$11,0),MATCH(UsagePerHour!CU$4,Usage!$D$3:$ABF$3,0)),"")</f>
        <v>66.354170099186078</v>
      </c>
      <c r="CV96" s="6">
        <f>IFERROR(INDEX(Sales!$D$5:$ABF$18,MATCH(UsagePerHour!$B96,Sales!$C$5:$C$18,0),MATCH(UsagePerHour!CV$4,Sales!$D$3:$ABF$3,0))/CV$2*INDEX(Usage!$D$5:$ABF$11,MATCH(UsagePerHour!$B$84,Usage!$C$5:$C$11,0),MATCH(UsagePerHour!CV$4,Usage!$D$3:$ABF$3,0)),"")</f>
        <v>253.25873285249611</v>
      </c>
      <c r="CW96" s="6">
        <f>IFERROR(INDEX(Sales!$D$5:$ABF$18,MATCH(UsagePerHour!$B96,Sales!$C$5:$C$18,0),MATCH(UsagePerHour!CW$4,Sales!$D$3:$ABF$3,0))/CW$2*INDEX(Usage!$D$5:$ABF$11,MATCH(UsagePerHour!$B$84,Usage!$C$5:$C$11,0),MATCH(UsagePerHour!CW$4,Usage!$D$3:$ABF$3,0)),"")</f>
        <v>90.176589195540075</v>
      </c>
      <c r="CX96" s="6">
        <f>IFERROR(INDEX(Sales!$D$5:$ABF$18,MATCH(UsagePerHour!$B96,Sales!$C$5:$C$18,0),MATCH(UsagePerHour!CX$4,Sales!$D$3:$ABF$3,0))/CX$2*INDEX(Usage!$D$5:$ABF$11,MATCH(UsagePerHour!$B$84,Usage!$C$5:$C$11,0),MATCH(UsagePerHour!CX$4,Usage!$D$3:$ABF$3,0)),"")</f>
        <v>120.07317517583178</v>
      </c>
      <c r="CY96" s="6">
        <f>IFERROR(INDEX(Sales!$D$5:$ABF$18,MATCH(UsagePerHour!$B96,Sales!$C$5:$C$18,0),MATCH(UsagePerHour!CY$4,Sales!$D$3:$ABF$3,0))/CY$2*INDEX(Usage!$D$5:$ABF$11,MATCH(UsagePerHour!$B$84,Usage!$C$5:$C$11,0),MATCH(UsagePerHour!CY$4,Usage!$D$3:$ABF$3,0)),"")</f>
        <v>28.606307385229542</v>
      </c>
      <c r="CZ96" s="6">
        <f>IFERROR(INDEX(Sales!$D$5:$ABF$18,MATCH(UsagePerHour!$B96,Sales!$C$5:$C$18,0),MATCH(UsagePerHour!CZ$4,Sales!$D$3:$ABF$3,0))/CZ$2*INDEX(Usage!$D$5:$ABF$11,MATCH(UsagePerHour!$B$84,Usage!$C$5:$C$11,0),MATCH(UsagePerHour!CZ$4,Usage!$D$3:$ABF$3,0)),"")</f>
        <v>19.569760784123439</v>
      </c>
      <c r="DA96" s="6">
        <f>IFERROR(INDEX(Sales!$D$5:$ABF$18,MATCH(UsagePerHour!$B96,Sales!$C$5:$C$18,0),MATCH(UsagePerHour!DA$4,Sales!$D$3:$ABF$3,0))/DA$2*INDEX(Usage!$D$5:$ABF$11,MATCH(UsagePerHour!$B$84,Usage!$C$5:$C$11,0),MATCH(UsagePerHour!DA$4,Usage!$D$3:$ABF$3,0)),"")</f>
        <v>38.058826347305391</v>
      </c>
      <c r="DB96" s="6">
        <f>IFERROR(INDEX(Sales!$D$5:$ABF$18,MATCH(UsagePerHour!$B96,Sales!$C$5:$C$18,0),MATCH(UsagePerHour!DB$4,Sales!$D$3:$ABF$3,0))/DB$2*INDEX(Usage!$D$5:$ABF$11,MATCH(UsagePerHour!$B$84,Usage!$C$5:$C$11,0),MATCH(UsagePerHour!DB$4,Usage!$D$3:$ABF$3,0)),"")</f>
        <v>16.65166273304752</v>
      </c>
      <c r="DC96" s="6">
        <f>IFERROR(INDEX(Sales!$D$5:$ABF$18,MATCH(UsagePerHour!$B96,Sales!$C$5:$C$18,0),MATCH(UsagePerHour!DC$4,Sales!$D$3:$ABF$3,0))/DC$2*INDEX(Usage!$D$5:$ABF$11,MATCH(UsagePerHour!$B$84,Usage!$C$5:$C$11,0),MATCH(UsagePerHour!DC$4,Usage!$D$3:$ABF$3,0)),"")</f>
        <v>183.88856779780676</v>
      </c>
      <c r="DD96" s="6">
        <f>IFERROR(INDEX(Sales!$D$5:$ABF$18,MATCH(UsagePerHour!$B96,Sales!$C$5:$C$18,0),MATCH(UsagePerHour!DD$4,Sales!$D$3:$ABF$3,0))/DD$2*INDEX(Usage!$D$5:$ABF$11,MATCH(UsagePerHour!$B$84,Usage!$C$5:$C$11,0),MATCH(UsagePerHour!DD$4,Usage!$D$3:$ABF$3,0)),"")</f>
        <v>39.341618789355152</v>
      </c>
      <c r="DE96" s="6">
        <f>IFERROR(INDEX(Sales!$D$5:$ABF$18,MATCH(UsagePerHour!$B96,Sales!$C$5:$C$18,0),MATCH(UsagePerHour!DE$4,Sales!$D$3:$ABF$3,0))/DE$2*INDEX(Usage!$D$5:$ABF$11,MATCH(UsagePerHour!$B$84,Usage!$C$5:$C$11,0),MATCH(UsagePerHour!DE$4,Usage!$D$3:$ABF$3,0)),"")</f>
        <v>38.356410902245671</v>
      </c>
      <c r="DF96" s="6">
        <f>IFERROR(INDEX(Sales!$D$5:$ABF$18,MATCH(UsagePerHour!$B96,Sales!$C$5:$C$18,0),MATCH(UsagePerHour!DF$4,Sales!$D$3:$ABF$3,0))/DF$2*INDEX(Usage!$D$5:$ABF$11,MATCH(UsagePerHour!$B$84,Usage!$C$5:$C$11,0),MATCH(UsagePerHour!DF$4,Usage!$D$3:$ABF$3,0)),"")</f>
        <v>8.9401481442359749</v>
      </c>
      <c r="DG96" s="6">
        <f>IFERROR(INDEX(Sales!$D$5:$ABF$18,MATCH(UsagePerHour!$B96,Sales!$C$5:$C$18,0),MATCH(UsagePerHour!DG$4,Sales!$D$3:$ABF$3,0))/DG$2*INDEX(Usage!$D$5:$ABF$11,MATCH(UsagePerHour!$B$84,Usage!$C$5:$C$11,0),MATCH(UsagePerHour!DG$4,Usage!$D$3:$ABF$3,0)),"")</f>
        <v>18.112831755645768</v>
      </c>
      <c r="DH96" s="6">
        <f>IFERROR(INDEX(Sales!$D$5:$ABF$18,MATCH(UsagePerHour!$B96,Sales!$C$5:$C$18,0),MATCH(UsagePerHour!DH$4,Sales!$D$3:$ABF$3,0))/DH$2*INDEX(Usage!$D$5:$ABF$11,MATCH(UsagePerHour!$B$84,Usage!$C$5:$C$11,0),MATCH(UsagePerHour!DH$4,Usage!$D$3:$ABF$3,0)),"")</f>
        <v>30.883363484650872</v>
      </c>
      <c r="DI96" s="6">
        <f>IFERROR(INDEX(Sales!$D$5:$ABF$18,MATCH(UsagePerHour!$B96,Sales!$C$5:$C$18,0),MATCH(UsagePerHour!DI$4,Sales!$D$3:$ABF$3,0))/DI$2*INDEX(Usage!$D$5:$ABF$11,MATCH(UsagePerHour!$B$84,Usage!$C$5:$C$11,0),MATCH(UsagePerHour!DI$4,Usage!$D$3:$ABF$3,0)),"")</f>
        <v>47.803817795596416</v>
      </c>
      <c r="DJ96" s="6">
        <f>IFERROR(INDEX(Sales!$D$5:$ABF$18,MATCH(UsagePerHour!$B96,Sales!$C$5:$C$18,0),MATCH(UsagePerHour!DJ$4,Sales!$D$3:$ABF$3,0))/DJ$2*INDEX(Usage!$D$5:$ABF$11,MATCH(UsagePerHour!$B$84,Usage!$C$5:$C$11,0),MATCH(UsagePerHour!DJ$4,Usage!$D$3:$ABF$3,0)),"")</f>
        <v>215.87808056541351</v>
      </c>
      <c r="DK96" s="6">
        <f>IFERROR(INDEX(Sales!$D$5:$ABF$18,MATCH(UsagePerHour!$B96,Sales!$C$5:$C$18,0),MATCH(UsagePerHour!DK$4,Sales!$D$3:$ABF$3,0))/DK$2*INDEX(Usage!$D$5:$ABF$11,MATCH(UsagePerHour!$B$84,Usage!$C$5:$C$11,0),MATCH(UsagePerHour!DK$4,Usage!$D$3:$ABF$3,0)),"")</f>
        <v>3.6023595372920019</v>
      </c>
      <c r="DL96" s="6">
        <f>IFERROR(INDEX(Sales!$D$5:$ABF$18,MATCH(UsagePerHour!$B96,Sales!$C$5:$C$18,0),MATCH(UsagePerHour!DL$4,Sales!$D$3:$ABF$3,0))/DL$2*INDEX(Usage!$D$5:$ABF$11,MATCH(UsagePerHour!$B$84,Usage!$C$5:$C$11,0),MATCH(UsagePerHour!DL$4,Usage!$D$3:$ABF$3,0)),"")</f>
        <v>42.513532172343503</v>
      </c>
      <c r="DM96" s="6">
        <f>IFERROR(INDEX(Sales!$D$5:$ABF$18,MATCH(UsagePerHour!$B96,Sales!$C$5:$C$18,0),MATCH(UsagePerHour!DM$4,Sales!$D$3:$ABF$3,0))/DM$2*INDEX(Usage!$D$5:$ABF$11,MATCH(UsagePerHour!$B$84,Usage!$C$5:$C$11,0),MATCH(UsagePerHour!DM$4,Usage!$D$3:$ABF$3,0)),"")</f>
        <v>59.285844748858445</v>
      </c>
      <c r="DN96" s="6">
        <f>IFERROR(INDEX(Sales!$D$5:$ABF$18,MATCH(UsagePerHour!$B96,Sales!$C$5:$C$18,0),MATCH(UsagePerHour!DN$4,Sales!$D$3:$ABF$3,0))/DN$2*INDEX(Usage!$D$5:$ABF$11,MATCH(UsagePerHour!$B$84,Usage!$C$5:$C$11,0),MATCH(UsagePerHour!DN$4,Usage!$D$3:$ABF$3,0)),"")</f>
        <v>25.210535280182093</v>
      </c>
      <c r="DO96" s="6">
        <f>IFERROR(INDEX(Sales!$D$5:$ABF$18,MATCH(UsagePerHour!$B96,Sales!$C$5:$C$18,0),MATCH(UsagePerHour!DO$4,Sales!$D$3:$ABF$3,0))/DO$2*INDEX(Usage!$D$5:$ABF$11,MATCH(UsagePerHour!$B$84,Usage!$C$5:$C$11,0),MATCH(UsagePerHour!DO$4,Usage!$D$3:$ABF$3,0)),"")</f>
        <v>55.222094790262929</v>
      </c>
      <c r="DP96" s="6">
        <f>IFERROR(INDEX(Sales!$D$5:$ABF$18,MATCH(UsagePerHour!$B96,Sales!$C$5:$C$18,0),MATCH(UsagePerHour!DP$4,Sales!$D$3:$ABF$3,0))/DP$2*INDEX(Usage!$D$5:$ABF$11,MATCH(UsagePerHour!$B$84,Usage!$C$5:$C$11,0),MATCH(UsagePerHour!DP$4,Usage!$D$3:$ABF$3,0)),"")</f>
        <v>20.8490497725642</v>
      </c>
      <c r="DQ96" s="6">
        <f>IFERROR(INDEX(Sales!$D$5:$ABF$18,MATCH(UsagePerHour!$B96,Sales!$C$5:$C$18,0),MATCH(UsagePerHour!DQ$4,Sales!$D$3:$ABF$3,0))/DQ$2*INDEX(Usage!$D$5:$ABF$11,MATCH(UsagePerHour!$B$84,Usage!$C$5:$C$11,0),MATCH(UsagePerHour!DQ$4,Usage!$D$3:$ABF$3,0)),"")</f>
        <v>270.87746363236579</v>
      </c>
      <c r="DR96" s="6">
        <f>IFERROR(INDEX(Sales!$D$5:$ABF$18,MATCH(UsagePerHour!$B96,Sales!$C$5:$C$18,0),MATCH(UsagePerHour!DR$4,Sales!$D$3:$ABF$3,0))/DR$2*INDEX(Usage!$D$5:$ABF$11,MATCH(UsagePerHour!$B$84,Usage!$C$5:$C$11,0),MATCH(UsagePerHour!DR$4,Usage!$D$3:$ABF$3,0)),"")</f>
        <v>27.58164438738569</v>
      </c>
      <c r="DS96" s="6">
        <f>IFERROR(INDEX(Sales!$D$5:$ABF$18,MATCH(UsagePerHour!$B96,Sales!$C$5:$C$18,0),MATCH(UsagePerHour!DS$4,Sales!$D$3:$ABF$3,0))/DS$2*INDEX(Usage!$D$5:$ABF$11,MATCH(UsagePerHour!$B$84,Usage!$C$5:$C$11,0),MATCH(UsagePerHour!DS$4,Usage!$D$3:$ABF$3,0)),"")</f>
        <v>91.589049387361143</v>
      </c>
      <c r="DT96" s="6">
        <f>IFERROR(INDEX(Sales!$D$5:$ABF$18,MATCH(UsagePerHour!$B96,Sales!$C$5:$C$18,0),MATCH(UsagePerHour!DT$4,Sales!$D$3:$ABF$3,0))/DT$2*INDEX(Usage!$D$5:$ABF$11,MATCH(UsagePerHour!$B$84,Usage!$C$5:$C$11,0),MATCH(UsagePerHour!DT$4,Usage!$D$3:$ABF$3,0)),"")</f>
        <v>54.460093320235757</v>
      </c>
      <c r="DU96" s="6">
        <f>IFERROR(INDEX(Sales!$D$5:$ABF$18,MATCH(UsagePerHour!$B96,Sales!$C$5:$C$18,0),MATCH(UsagePerHour!DU$4,Sales!$D$3:$ABF$3,0))/DU$2*INDEX(Usage!$D$5:$ABF$11,MATCH(UsagePerHour!$B$84,Usage!$C$5:$C$11,0),MATCH(UsagePerHour!DU$4,Usage!$D$3:$ABF$3,0)),"")</f>
        <v>20.641795272159484</v>
      </c>
      <c r="DV96" s="6">
        <f>IFERROR(INDEX(Sales!$D$5:$ABF$18,MATCH(UsagePerHour!$B96,Sales!$C$5:$C$18,0),MATCH(UsagePerHour!DV$4,Sales!$D$3:$ABF$3,0))/DV$2*INDEX(Usage!$D$5:$ABF$11,MATCH(UsagePerHour!$B$84,Usage!$C$5:$C$11,0),MATCH(UsagePerHour!DV$4,Usage!$D$3:$ABF$3,0)),"")</f>
        <v>53.683881481481478</v>
      </c>
      <c r="DW96" s="6">
        <f>IFERROR(INDEX(Sales!$D$5:$ABF$18,MATCH(UsagePerHour!$B96,Sales!$C$5:$C$18,0),MATCH(UsagePerHour!DW$4,Sales!$D$3:$ABF$3,0))/DW$2*INDEX(Usage!$D$5:$ABF$11,MATCH(UsagePerHour!$B$84,Usage!$C$5:$C$11,0),MATCH(UsagePerHour!DW$4,Usage!$D$3:$ABF$3,0)),"")</f>
        <v>48.708579944195485</v>
      </c>
      <c r="DX96" s="6">
        <f>IFERROR(INDEX(Sales!$D$5:$ABF$18,MATCH(UsagePerHour!$B96,Sales!$C$5:$C$18,0),MATCH(UsagePerHour!DX$4,Sales!$D$3:$ABF$3,0))/DX$2*INDEX(Usage!$D$5:$ABF$11,MATCH(UsagePerHour!$B$84,Usage!$C$5:$C$11,0),MATCH(UsagePerHour!DX$4,Usage!$D$3:$ABF$3,0)),"")</f>
        <v>180.24304593233515</v>
      </c>
      <c r="DY96" s="6">
        <f>IFERROR(INDEX(Sales!$D$5:$ABF$18,MATCH(UsagePerHour!$B96,Sales!$C$5:$C$18,0),MATCH(UsagePerHour!DY$4,Sales!$D$3:$ABF$3,0))/DY$2*INDEX(Usage!$D$5:$ABF$11,MATCH(UsagePerHour!$B$84,Usage!$C$5:$C$11,0),MATCH(UsagePerHour!DY$4,Usage!$D$3:$ABF$3,0)),"")</f>
        <v>59.584423549904621</v>
      </c>
      <c r="DZ96" s="6">
        <f>IFERROR(INDEX(Sales!$D$5:$ABF$18,MATCH(UsagePerHour!$B96,Sales!$C$5:$C$18,0),MATCH(UsagePerHour!DZ$4,Sales!$D$3:$ABF$3,0))/DZ$2*INDEX(Usage!$D$5:$ABF$11,MATCH(UsagePerHour!$B$84,Usage!$C$5:$C$11,0),MATCH(UsagePerHour!DZ$4,Usage!$D$3:$ABF$3,0)),"")</f>
        <v>45.143402164619602</v>
      </c>
      <c r="EA96" s="6">
        <f>IFERROR(INDEX(Sales!$D$5:$ABF$18,MATCH(UsagePerHour!$B96,Sales!$C$5:$C$18,0),MATCH(UsagePerHour!EA$4,Sales!$D$3:$ABF$3,0))/EA$2*INDEX(Usage!$D$5:$ABF$11,MATCH(UsagePerHour!$B$84,Usage!$C$5:$C$11,0),MATCH(UsagePerHour!EA$4,Usage!$D$3:$ABF$3,0)),"")</f>
        <v>45.241546965247409</v>
      </c>
      <c r="EB96" s="6">
        <f>IFERROR(INDEX(Sales!$D$5:$ABF$18,MATCH(UsagePerHour!$B96,Sales!$C$5:$C$18,0),MATCH(UsagePerHour!EB$4,Sales!$D$3:$ABF$3,0))/EB$2*INDEX(Usage!$D$5:$ABF$11,MATCH(UsagePerHour!$B$84,Usage!$C$5:$C$11,0),MATCH(UsagePerHour!EB$4,Usage!$D$3:$ABF$3,0)),"")</f>
        <v>74.460759134444842</v>
      </c>
      <c r="EC96" s="6">
        <f>IFERROR(INDEX(Sales!$D$5:$ABF$18,MATCH(UsagePerHour!$B96,Sales!$C$5:$C$18,0),MATCH(UsagePerHour!EC$4,Sales!$D$3:$ABF$3,0))/EC$2*INDEX(Usage!$D$5:$ABF$11,MATCH(UsagePerHour!$B$84,Usage!$C$5:$C$11,0),MATCH(UsagePerHour!EC$4,Usage!$D$3:$ABF$3,0)),"")</f>
        <v>29.999371451318908</v>
      </c>
      <c r="ED96" s="6">
        <f>IFERROR(INDEX(Sales!$D$5:$ABF$18,MATCH(UsagePerHour!$B96,Sales!$C$5:$C$18,0),MATCH(UsagePerHour!ED$4,Sales!$D$3:$ABF$3,0))/ED$2*INDEX(Usage!$D$5:$ABF$11,MATCH(UsagePerHour!$B$84,Usage!$C$5:$C$11,0),MATCH(UsagePerHour!ED$4,Usage!$D$3:$ABF$3,0)),"")</f>
        <v>27.512516905894159</v>
      </c>
      <c r="EE96" s="6">
        <f>IFERROR(INDEX(Sales!$D$5:$ABF$18,MATCH(UsagePerHour!$B96,Sales!$C$5:$C$18,0),MATCH(UsagePerHour!EE$4,Sales!$D$3:$ABF$3,0))/EE$2*INDEX(Usage!$D$5:$ABF$11,MATCH(UsagePerHour!$B$84,Usage!$C$5:$C$11,0),MATCH(UsagePerHour!EE$4,Usage!$D$3:$ABF$3,0)),"")</f>
        <v>186.60008222800519</v>
      </c>
      <c r="EF96" s="6">
        <f>IFERROR(INDEX(Sales!$D$5:$ABF$18,MATCH(UsagePerHour!$B96,Sales!$C$5:$C$18,0),MATCH(UsagePerHour!EF$4,Sales!$D$3:$ABF$3,0))/EF$2*INDEX(Usage!$D$5:$ABF$11,MATCH(UsagePerHour!$B$84,Usage!$C$5:$C$11,0),MATCH(UsagePerHour!EF$4,Usage!$D$3:$ABF$3,0)),"")</f>
        <v>13.937094438006953</v>
      </c>
      <c r="EG96" s="6">
        <f>IFERROR(INDEX(Sales!$D$5:$ABF$18,MATCH(UsagePerHour!$B96,Sales!$C$5:$C$18,0),MATCH(UsagePerHour!EG$4,Sales!$D$3:$ABF$3,0))/EG$2*INDEX(Usage!$D$5:$ABF$11,MATCH(UsagePerHour!$B$84,Usage!$C$5:$C$11,0),MATCH(UsagePerHour!EG$4,Usage!$D$3:$ABF$3,0)),"")</f>
        <v>87.611856965824458</v>
      </c>
      <c r="EH96" s="6">
        <f>IFERROR(INDEX(Sales!$D$5:$ABF$18,MATCH(UsagePerHour!$B96,Sales!$C$5:$C$18,0),MATCH(UsagePerHour!EH$4,Sales!$D$3:$ABF$3,0))/EH$2*INDEX(Usage!$D$5:$ABF$11,MATCH(UsagePerHour!$B$84,Usage!$C$5:$C$11,0),MATCH(UsagePerHour!EH$4,Usage!$D$3:$ABF$3,0)),"")</f>
        <v>48.084707569394652</v>
      </c>
      <c r="EI96" s="6">
        <f>IFERROR(INDEX(Sales!$D$5:$ABF$18,MATCH(UsagePerHour!$B96,Sales!$C$5:$C$18,0),MATCH(UsagePerHour!EI$4,Sales!$D$3:$ABF$3,0))/EI$2*INDEX(Usage!$D$5:$ABF$11,MATCH(UsagePerHour!$B$84,Usage!$C$5:$C$11,0),MATCH(UsagePerHour!EI$4,Usage!$D$3:$ABF$3,0)),"")</f>
        <v>42.719388884788543</v>
      </c>
      <c r="EJ96" s="6">
        <f>IFERROR(INDEX(Sales!$D$5:$ABF$18,MATCH(UsagePerHour!$B96,Sales!$C$5:$C$18,0),MATCH(UsagePerHour!EJ$4,Sales!$D$3:$ABF$3,0))/EJ$2*INDEX(Usage!$D$5:$ABF$11,MATCH(UsagePerHour!$B$84,Usage!$C$5:$C$11,0),MATCH(UsagePerHour!EJ$4,Usage!$D$3:$ABF$3,0)),"")</f>
        <v>32.667079349794804</v>
      </c>
      <c r="EK96" s="6">
        <f>IFERROR(INDEX(Sales!$D$5:$ABF$18,MATCH(UsagePerHour!$B96,Sales!$C$5:$C$18,0),MATCH(UsagePerHour!EK$4,Sales!$D$3:$ABF$3,0))/EK$2*INDEX(Usage!$D$5:$ABF$11,MATCH(UsagePerHour!$B$84,Usage!$C$5:$C$11,0),MATCH(UsagePerHour!EK$4,Usage!$D$3:$ABF$3,0)),"")</f>
        <v>36.845256705416439</v>
      </c>
      <c r="EL96" s="6">
        <f>IFERROR(INDEX(Sales!$D$5:$ABF$18,MATCH(UsagePerHour!$B96,Sales!$C$5:$C$18,0),MATCH(UsagePerHour!EL$4,Sales!$D$3:$ABF$3,0))/EL$2*INDEX(Usage!$D$5:$ABF$11,MATCH(UsagePerHour!$B$84,Usage!$C$5:$C$11,0),MATCH(UsagePerHour!EL$4,Usage!$D$3:$ABF$3,0)),"")</f>
        <v>148.73491041257719</v>
      </c>
      <c r="EM96" s="6">
        <f>IFERROR(INDEX(Sales!$D$5:$ABF$18,MATCH(UsagePerHour!$B96,Sales!$C$5:$C$18,0),MATCH(UsagePerHour!EM$4,Sales!$D$3:$ABF$3,0))/EM$2*INDEX(Usage!$D$5:$ABF$11,MATCH(UsagePerHour!$B$84,Usage!$C$5:$C$11,0),MATCH(UsagePerHour!EM$4,Usage!$D$3:$ABF$3,0)),"")</f>
        <v>14.340136375712135</v>
      </c>
      <c r="EN96" s="6">
        <f>IFERROR(INDEX(Sales!$D$5:$ABF$18,MATCH(UsagePerHour!$B96,Sales!$C$5:$C$18,0),MATCH(UsagePerHour!EN$4,Sales!$D$3:$ABF$3,0))/EN$2*INDEX(Usage!$D$5:$ABF$11,MATCH(UsagePerHour!$B$84,Usage!$C$5:$C$11,0),MATCH(UsagePerHour!EN$4,Usage!$D$3:$ABF$3,0)),"")</f>
        <v>64.403733684495919</v>
      </c>
      <c r="EO96" s="6">
        <f>IFERROR(INDEX(Sales!$D$5:$ABF$18,MATCH(UsagePerHour!$B96,Sales!$C$5:$C$18,0),MATCH(UsagePerHour!EO$4,Sales!$D$3:$ABF$3,0))/EO$2*INDEX(Usage!$D$5:$ABF$11,MATCH(UsagePerHour!$B$84,Usage!$C$5:$C$11,0),MATCH(UsagePerHour!EO$4,Usage!$D$3:$ABF$3,0)),"")</f>
        <v>53.313282984547627</v>
      </c>
      <c r="EP96" s="6">
        <f>IFERROR(INDEX(Sales!$D$5:$ABF$18,MATCH(UsagePerHour!$B96,Sales!$C$5:$C$18,0),MATCH(UsagePerHour!EP$4,Sales!$D$3:$ABF$3,0))/EP$2*INDEX(Usage!$D$5:$ABF$11,MATCH(UsagePerHour!$B$84,Usage!$C$5:$C$11,0),MATCH(UsagePerHour!EP$4,Usage!$D$3:$ABF$3,0)),"")</f>
        <v>54.684775109714259</v>
      </c>
      <c r="EQ96" s="6">
        <f>IFERROR(INDEX(Sales!$D$5:$ABF$18,MATCH(UsagePerHour!$B96,Sales!$C$5:$C$18,0),MATCH(UsagePerHour!EQ$4,Sales!$D$3:$ABF$3,0))/EQ$2*INDEX(Usage!$D$5:$ABF$11,MATCH(UsagePerHour!$B$84,Usage!$C$5:$C$11,0),MATCH(UsagePerHour!EQ$4,Usage!$D$3:$ABF$3,0)),"")</f>
        <v>38.989497394702568</v>
      </c>
      <c r="ER96" s="6">
        <f>IFERROR(INDEX(Sales!$D$5:$ABF$18,MATCH(UsagePerHour!$B96,Sales!$C$5:$C$18,0),MATCH(UsagePerHour!ER$4,Sales!$D$3:$ABF$3,0))/ER$2*INDEX(Usage!$D$5:$ABF$11,MATCH(UsagePerHour!$B$84,Usage!$C$5:$C$11,0),MATCH(UsagePerHour!ER$4,Usage!$D$3:$ABF$3,0)),"")</f>
        <v>85.49453672942046</v>
      </c>
      <c r="ES96" s="6">
        <f>IFERROR(INDEX(Sales!$D$5:$ABF$18,MATCH(UsagePerHour!$B96,Sales!$C$5:$C$18,0),MATCH(UsagePerHour!ES$4,Sales!$D$3:$ABF$3,0))/ES$2*INDEX(Usage!$D$5:$ABF$11,MATCH(UsagePerHour!$B$84,Usage!$C$5:$C$11,0),MATCH(UsagePerHour!ES$4,Usage!$D$3:$ABF$3,0)),"")</f>
        <v>336.18805619429082</v>
      </c>
      <c r="ET96" s="6">
        <f>IFERROR(INDEX(Sales!$D$5:$ABF$18,MATCH(UsagePerHour!$B96,Sales!$C$5:$C$18,0),MATCH(UsagePerHour!ET$4,Sales!$D$3:$ABF$3,0))/ET$2*INDEX(Usage!$D$5:$ABF$11,MATCH(UsagePerHour!$B$84,Usage!$C$5:$C$11,0),MATCH(UsagePerHour!ET$4,Usage!$D$3:$ABF$3,0)),"")</f>
        <v>58.046062527661661</v>
      </c>
      <c r="EU96" s="6">
        <f>IFERROR(INDEX(Sales!$D$5:$ABF$18,MATCH(UsagePerHour!$B96,Sales!$C$5:$C$18,0),MATCH(UsagePerHour!EU$4,Sales!$D$3:$ABF$3,0))/EU$2*INDEX(Usage!$D$5:$ABF$11,MATCH(UsagePerHour!$B$84,Usage!$C$5:$C$11,0),MATCH(UsagePerHour!EU$4,Usage!$D$3:$ABF$3,0)),"")</f>
        <v>42.409554802532966</v>
      </c>
      <c r="EV96" s="6">
        <f>IFERROR(INDEX(Sales!$D$5:$ABF$18,MATCH(UsagePerHour!$B96,Sales!$C$5:$C$18,0),MATCH(UsagePerHour!EV$4,Sales!$D$3:$ABF$3,0))/EV$2*INDEX(Usage!$D$5:$ABF$11,MATCH(UsagePerHour!$B$84,Usage!$C$5:$C$11,0),MATCH(UsagePerHour!EV$4,Usage!$D$3:$ABF$3,0)),"")</f>
        <v>88.909416265845763</v>
      </c>
      <c r="EW96" s="6">
        <f>IFERROR(INDEX(Sales!$D$5:$ABF$18,MATCH(UsagePerHour!$B96,Sales!$C$5:$C$18,0),MATCH(UsagePerHour!EW$4,Sales!$D$3:$ABF$3,0))/EW$2*INDEX(Usage!$D$5:$ABF$11,MATCH(UsagePerHour!$B$84,Usage!$C$5:$C$11,0),MATCH(UsagePerHour!EW$4,Usage!$D$3:$ABF$3,0)),"")</f>
        <v>22.481552618754122</v>
      </c>
      <c r="EX96" s="6">
        <f>IFERROR(INDEX(Sales!$D$5:$ABF$18,MATCH(UsagePerHour!$B96,Sales!$C$5:$C$18,0),MATCH(UsagePerHour!EX$4,Sales!$D$3:$ABF$3,0))/EX$2*INDEX(Usage!$D$5:$ABF$11,MATCH(UsagePerHour!$B$84,Usage!$C$5:$C$11,0),MATCH(UsagePerHour!EX$4,Usage!$D$3:$ABF$3,0)),"")</f>
        <v>73.082426481230044</v>
      </c>
      <c r="EY96" s="6">
        <f>IFERROR(INDEX(Sales!$D$5:$ABF$18,MATCH(UsagePerHour!$B96,Sales!$C$5:$C$18,0),MATCH(UsagePerHour!EY$4,Sales!$D$3:$ABF$3,0))/EY$2*INDEX(Usage!$D$5:$ABF$11,MATCH(UsagePerHour!$B$84,Usage!$C$5:$C$11,0),MATCH(UsagePerHour!EY$4,Usage!$D$3:$ABF$3,0)),"")</f>
        <v>97.877919623167969</v>
      </c>
      <c r="EZ96" s="6">
        <f>IFERROR(INDEX(Sales!$D$5:$ABF$18,MATCH(UsagePerHour!$B96,Sales!$C$5:$C$18,0),MATCH(UsagePerHour!EZ$4,Sales!$D$3:$ABF$3,0))/EZ$2*INDEX(Usage!$D$5:$ABF$11,MATCH(UsagePerHour!$B$84,Usage!$C$5:$C$11,0),MATCH(UsagePerHour!EZ$4,Usage!$D$3:$ABF$3,0)),"")</f>
        <v>163.35603684091649</v>
      </c>
      <c r="FA96" s="6">
        <f>IFERROR(INDEX(Sales!$D$5:$ABF$18,MATCH(UsagePerHour!$B96,Sales!$C$5:$C$18,0),MATCH(UsagePerHour!FA$4,Sales!$D$3:$ABF$3,0))/FA$2*INDEX(Usage!$D$5:$ABF$11,MATCH(UsagePerHour!$B$84,Usage!$C$5:$C$11,0),MATCH(UsagePerHour!FA$4,Usage!$D$3:$ABF$3,0)),"")</f>
        <v>81.647781589739992</v>
      </c>
      <c r="FB96" s="6">
        <f>IFERROR(INDEX(Sales!$D$5:$ABF$18,MATCH(UsagePerHour!$B96,Sales!$C$5:$C$18,0),MATCH(UsagePerHour!FB$4,Sales!$D$3:$ABF$3,0))/FB$2*INDEX(Usage!$D$5:$ABF$11,MATCH(UsagePerHour!$B$84,Usage!$C$5:$C$11,0),MATCH(UsagePerHour!FB$4,Usage!$D$3:$ABF$3,0)),"")</f>
        <v>17.565389535993408</v>
      </c>
      <c r="FC96" s="6">
        <f>IFERROR(INDEX(Sales!$D$5:$ABF$18,MATCH(UsagePerHour!$B96,Sales!$C$5:$C$18,0),MATCH(UsagePerHour!FC$4,Sales!$D$3:$ABF$3,0))/FC$2*INDEX(Usage!$D$5:$ABF$11,MATCH(UsagePerHour!$B$84,Usage!$C$5:$C$11,0),MATCH(UsagePerHour!FC$4,Usage!$D$3:$ABF$3,0)),"")</f>
        <v>50.460693046040376</v>
      </c>
      <c r="FD96" s="6">
        <f>IFERROR(INDEX(Sales!$D$5:$ABF$18,MATCH(UsagePerHour!$B96,Sales!$C$5:$C$18,0),MATCH(UsagePerHour!FD$4,Sales!$D$3:$ABF$3,0))/FD$2*INDEX(Usage!$D$5:$ABF$11,MATCH(UsagePerHour!$B$84,Usage!$C$5:$C$11,0),MATCH(UsagePerHour!FD$4,Usage!$D$3:$ABF$3,0)),"")</f>
        <v>42.001954509332251</v>
      </c>
      <c r="FE96" s="6">
        <f>IFERROR(INDEX(Sales!$D$5:$ABF$18,MATCH(UsagePerHour!$B96,Sales!$C$5:$C$18,0),MATCH(UsagePerHour!FE$4,Sales!$D$3:$ABF$3,0))/FE$2*INDEX(Usage!$D$5:$ABF$11,MATCH(UsagePerHour!$B$84,Usage!$C$5:$C$11,0),MATCH(UsagePerHour!FE$4,Usage!$D$3:$ABF$3,0)),"")</f>
        <v>36.488678937937777</v>
      </c>
      <c r="FF96" s="6">
        <f>IFERROR(INDEX(Sales!$D$5:$ABF$18,MATCH(UsagePerHour!$B96,Sales!$C$5:$C$18,0),MATCH(UsagePerHour!FF$4,Sales!$D$3:$ABF$3,0))/FF$2*INDEX(Usage!$D$5:$ABF$11,MATCH(UsagePerHour!$B$84,Usage!$C$5:$C$11,0),MATCH(UsagePerHour!FF$4,Usage!$D$3:$ABF$3,0)),"")</f>
        <v>32.978363092302125</v>
      </c>
      <c r="FG96" s="6">
        <f>IFERROR(INDEX(Sales!$D$5:$ABF$18,MATCH(UsagePerHour!$B96,Sales!$C$5:$C$18,0),MATCH(UsagePerHour!FG$4,Sales!$D$3:$ABF$3,0))/FG$2*INDEX(Usage!$D$5:$ABF$11,MATCH(UsagePerHour!$B$84,Usage!$C$5:$C$11,0),MATCH(UsagePerHour!FG$4,Usage!$D$3:$ABF$3,0)),"")</f>
        <v>233.9686701491089</v>
      </c>
      <c r="FH96" s="6">
        <f>IFERROR(INDEX(Sales!$D$5:$ABF$18,MATCH(UsagePerHour!$B96,Sales!$C$5:$C$18,0),MATCH(UsagePerHour!FH$4,Sales!$D$3:$ABF$3,0))/FH$2*INDEX(Usage!$D$5:$ABF$11,MATCH(UsagePerHour!$B$84,Usage!$C$5:$C$11,0),MATCH(UsagePerHour!FH$4,Usage!$D$3:$ABF$3,0)),"")</f>
        <v>57.120800974219939</v>
      </c>
      <c r="FI96" s="6">
        <f>IFERROR(INDEX(Sales!$D$5:$ABF$18,MATCH(UsagePerHour!$B96,Sales!$C$5:$C$18,0),MATCH(UsagePerHour!FI$4,Sales!$D$3:$ABF$3,0))/FI$2*INDEX(Usage!$D$5:$ABF$11,MATCH(UsagePerHour!$B$84,Usage!$C$5:$C$11,0),MATCH(UsagePerHour!FI$4,Usage!$D$3:$ABF$3,0)),"")</f>
        <v>18.757013414600962</v>
      </c>
      <c r="FJ96" s="6">
        <f>IFERROR(INDEX(Sales!$D$5:$ABF$18,MATCH(UsagePerHour!$B96,Sales!$C$5:$C$18,0),MATCH(UsagePerHour!FJ$4,Sales!$D$3:$ABF$3,0))/FJ$2*INDEX(Usage!$D$5:$ABF$11,MATCH(UsagePerHour!$B$84,Usage!$C$5:$C$11,0),MATCH(UsagePerHour!FJ$4,Usage!$D$3:$ABF$3,0)),"")</f>
        <v>72.215579168808191</v>
      </c>
      <c r="FK96" s="6">
        <f>IFERROR(INDEX(Sales!$D$5:$ABF$18,MATCH(UsagePerHour!$B96,Sales!$C$5:$C$18,0),MATCH(UsagePerHour!FK$4,Sales!$D$3:$ABF$3,0))/FK$2*INDEX(Usage!$D$5:$ABF$11,MATCH(UsagePerHour!$B$84,Usage!$C$5:$C$11,0),MATCH(UsagePerHour!FK$4,Usage!$D$3:$ABF$3,0)),"")</f>
        <v>40.933723750628239</v>
      </c>
      <c r="FL96" s="6">
        <f>IFERROR(INDEX(Sales!$D$5:$ABF$18,MATCH(UsagePerHour!$B96,Sales!$C$5:$C$18,0),MATCH(UsagePerHour!FL$4,Sales!$D$3:$ABF$3,0))/FL$2*INDEX(Usage!$D$5:$ABF$11,MATCH(UsagePerHour!$B$84,Usage!$C$5:$C$11,0),MATCH(UsagePerHour!FL$4,Usage!$D$3:$ABF$3,0)),"")</f>
        <v>25.553274481625952</v>
      </c>
      <c r="FM96" s="6">
        <f>IFERROR(INDEX(Sales!$D$5:$ABF$18,MATCH(UsagePerHour!$B96,Sales!$C$5:$C$18,0),MATCH(UsagePerHour!FM$4,Sales!$D$3:$ABF$3,0))/FM$2*INDEX(Usage!$D$5:$ABF$11,MATCH(UsagePerHour!$B$84,Usage!$C$5:$C$11,0),MATCH(UsagePerHour!FM$4,Usage!$D$3:$ABF$3,0)),"")</f>
        <v>19.526926101666291</v>
      </c>
      <c r="FN96" s="6">
        <f>IFERROR(INDEX(Sales!$D$5:$ABF$18,MATCH(UsagePerHour!$B96,Sales!$C$5:$C$18,0),MATCH(UsagePerHour!FN$4,Sales!$D$3:$ABF$3,0))/FN$2*INDEX(Usage!$D$5:$ABF$11,MATCH(UsagePerHour!$B$84,Usage!$C$5:$C$11,0),MATCH(UsagePerHour!FN$4,Usage!$D$3:$ABF$3,0)),"")</f>
        <v>262.63233163527599</v>
      </c>
      <c r="FO96" s="6">
        <f>IFERROR(INDEX(Sales!$D$5:$ABF$18,MATCH(UsagePerHour!$B96,Sales!$C$5:$C$18,0),MATCH(UsagePerHour!FO$4,Sales!$D$3:$ABF$3,0))/FO$2*INDEX(Usage!$D$5:$ABF$11,MATCH(UsagePerHour!$B$84,Usage!$C$5:$C$11,0),MATCH(UsagePerHour!FO$4,Usage!$D$3:$ABF$3,0)),"")</f>
        <v>19.992827685135378</v>
      </c>
      <c r="FP96" s="6">
        <f>IFERROR(INDEX(Sales!$D$5:$ABF$18,MATCH(UsagePerHour!$B96,Sales!$C$5:$C$18,0),MATCH(UsagePerHour!FP$4,Sales!$D$3:$ABF$3,0))/FP$2*INDEX(Usage!$D$5:$ABF$11,MATCH(UsagePerHour!$B$84,Usage!$C$5:$C$11,0),MATCH(UsagePerHour!FP$4,Usage!$D$3:$ABF$3,0)),"")</f>
        <v>93.860590466533083</v>
      </c>
      <c r="FQ96" s="6">
        <f>IFERROR(INDEX(Sales!$D$5:$ABF$18,MATCH(UsagePerHour!$B96,Sales!$C$5:$C$18,0),MATCH(UsagePerHour!FQ$4,Sales!$D$3:$ABF$3,0))/FQ$2*INDEX(Usage!$D$5:$ABF$11,MATCH(UsagePerHour!$B$84,Usage!$C$5:$C$11,0),MATCH(UsagePerHour!FQ$4,Usage!$D$3:$ABF$3,0)),"")</f>
        <v>65.41902363948104</v>
      </c>
      <c r="FR96" s="6">
        <f>IFERROR(INDEX(Sales!$D$5:$ABF$18,MATCH(UsagePerHour!$B96,Sales!$C$5:$C$18,0),MATCH(UsagePerHour!FR$4,Sales!$D$3:$ABF$3,0))/FR$2*INDEX(Usage!$D$5:$ABF$11,MATCH(UsagePerHour!$B$84,Usage!$C$5:$C$11,0),MATCH(UsagePerHour!FR$4,Usage!$D$3:$ABF$3,0)),"")</f>
        <v>23.757258858267715</v>
      </c>
      <c r="FS96" s="6">
        <f>IFERROR(INDEX(Sales!$D$5:$ABF$18,MATCH(UsagePerHour!$B96,Sales!$C$5:$C$18,0),MATCH(UsagePerHour!FS$4,Sales!$D$3:$ABF$3,0))/FS$2*INDEX(Usage!$D$5:$ABF$11,MATCH(UsagePerHour!$B$84,Usage!$C$5:$C$11,0),MATCH(UsagePerHour!FS$4,Usage!$D$3:$ABF$3,0)),"")</f>
        <v>35.572514715500326</v>
      </c>
      <c r="FT96" s="6">
        <f>IFERROR(INDEX(Sales!$D$5:$ABF$18,MATCH(UsagePerHour!$B96,Sales!$C$5:$C$18,0),MATCH(UsagePerHour!FT$4,Sales!$D$3:$ABF$3,0))/FT$2*INDEX(Usage!$D$5:$ABF$11,MATCH(UsagePerHour!$B$84,Usage!$C$5:$C$11,0),MATCH(UsagePerHour!FT$4,Usage!$D$3:$ABF$3,0)),"")</f>
        <v>118.54267197626297</v>
      </c>
      <c r="FU96" s="6">
        <f>IFERROR(INDEX(Sales!$D$5:$ABF$18,MATCH(UsagePerHour!$B96,Sales!$C$5:$C$18,0),MATCH(UsagePerHour!FU$4,Sales!$D$3:$ABF$3,0))/FU$2*INDEX(Usage!$D$5:$ABF$11,MATCH(UsagePerHour!$B$84,Usage!$C$5:$C$11,0),MATCH(UsagePerHour!FU$4,Usage!$D$3:$ABF$3,0)),"")</f>
        <v>199.61540543357978</v>
      </c>
      <c r="FV96" s="6">
        <f>IFERROR(INDEX(Sales!$D$5:$ABF$18,MATCH(UsagePerHour!$B96,Sales!$C$5:$C$18,0),MATCH(UsagePerHour!FV$4,Sales!$D$3:$ABF$3,0))/FV$2*INDEX(Usage!$D$5:$ABF$11,MATCH(UsagePerHour!$B$84,Usage!$C$5:$C$11,0),MATCH(UsagePerHour!FV$4,Usage!$D$3:$ABF$3,0)),"")</f>
        <v>101.28242836134153</v>
      </c>
      <c r="FW96" s="6">
        <f>IFERROR(INDEX(Sales!$D$5:$ABF$18,MATCH(UsagePerHour!$B96,Sales!$C$5:$C$18,0),MATCH(UsagePerHour!FW$4,Sales!$D$3:$ABF$3,0))/FW$2*INDEX(Usage!$D$5:$ABF$11,MATCH(UsagePerHour!$B$84,Usage!$C$5:$C$11,0),MATCH(UsagePerHour!FW$4,Usage!$D$3:$ABF$3,0)),"")</f>
        <v>44.341022511977741</v>
      </c>
      <c r="FX96" s="6">
        <f>IFERROR(INDEX(Sales!$D$5:$ABF$18,MATCH(UsagePerHour!$B96,Sales!$C$5:$C$18,0),MATCH(UsagePerHour!FX$4,Sales!$D$3:$ABF$3,0))/FX$2*INDEX(Usage!$D$5:$ABF$11,MATCH(UsagePerHour!$B$84,Usage!$C$5:$C$11,0),MATCH(UsagePerHour!FX$4,Usage!$D$3:$ABF$3,0)),"")</f>
        <v>88.816820408199149</v>
      </c>
      <c r="FY96" s="6">
        <f>IFERROR(INDEX(Sales!$D$5:$ABF$18,MATCH(UsagePerHour!$B96,Sales!$C$5:$C$18,0),MATCH(UsagePerHour!FY$4,Sales!$D$3:$ABF$3,0))/FY$2*INDEX(Usage!$D$5:$ABF$11,MATCH(UsagePerHour!$B$84,Usage!$C$5:$C$11,0),MATCH(UsagePerHour!FY$4,Usage!$D$3:$ABF$3,0)),"")</f>
        <v>27.280699123696191</v>
      </c>
      <c r="FZ96" s="6">
        <f>IFERROR(INDEX(Sales!$D$5:$ABF$18,MATCH(UsagePerHour!$B96,Sales!$C$5:$C$18,0),MATCH(UsagePerHour!FZ$4,Sales!$D$3:$ABF$3,0))/FZ$2*INDEX(Usage!$D$5:$ABF$11,MATCH(UsagePerHour!$B$84,Usage!$C$5:$C$11,0),MATCH(UsagePerHour!FZ$4,Usage!$D$3:$ABF$3,0)),"")</f>
        <v>78.182642900769352</v>
      </c>
      <c r="GA96" s="6">
        <f>IFERROR(INDEX(Sales!$D$5:$ABF$18,MATCH(UsagePerHour!$B96,Sales!$C$5:$C$18,0),MATCH(UsagePerHour!GA$4,Sales!$D$3:$ABF$3,0))/GA$2*INDEX(Usage!$D$5:$ABF$11,MATCH(UsagePerHour!$B$84,Usage!$C$5:$C$11,0),MATCH(UsagePerHour!GA$4,Usage!$D$3:$ABF$3,0)),"")</f>
        <v>53.100125026047095</v>
      </c>
      <c r="GB96" s="6">
        <f>IFERROR(INDEX(Sales!$D$5:$ABF$18,MATCH(UsagePerHour!$B96,Sales!$C$5:$C$18,0),MATCH(UsagePerHour!GB$4,Sales!$D$3:$ABF$3,0))/GB$2*INDEX(Usage!$D$5:$ABF$11,MATCH(UsagePerHour!$B$84,Usage!$C$5:$C$11,0),MATCH(UsagePerHour!GB$4,Usage!$D$3:$ABF$3,0)),"")</f>
        <v>249.37505466206696</v>
      </c>
      <c r="GC96" s="6">
        <f>IFERROR(INDEX(Sales!$D$5:$ABF$18,MATCH(UsagePerHour!$B96,Sales!$C$5:$C$18,0),MATCH(UsagePerHour!GC$4,Sales!$D$3:$ABF$3,0))/GC$2*INDEX(Usage!$D$5:$ABF$11,MATCH(UsagePerHour!$B$84,Usage!$C$5:$C$11,0),MATCH(UsagePerHour!GC$4,Usage!$D$3:$ABF$3,0)),"")</f>
        <v>37.365816366682033</v>
      </c>
      <c r="GD96" s="6">
        <f>IFERROR(INDEX(Sales!$D$5:$ABF$18,MATCH(UsagePerHour!$B96,Sales!$C$5:$C$18,0),MATCH(UsagePerHour!GD$4,Sales!$D$3:$ABF$3,0))/GD$2*INDEX(Usage!$D$5:$ABF$11,MATCH(UsagePerHour!$B$84,Usage!$C$5:$C$11,0),MATCH(UsagePerHour!GD$4,Usage!$D$3:$ABF$3,0)),"")</f>
        <v>123.34114613773825</v>
      </c>
      <c r="GE96" s="6">
        <f>IFERROR(INDEX(Sales!$D$5:$ABF$18,MATCH(UsagePerHour!$B96,Sales!$C$5:$C$18,0),MATCH(UsagePerHour!GE$4,Sales!$D$3:$ABF$3,0))/GE$2*INDEX(Usage!$D$5:$ABF$11,MATCH(UsagePerHour!$B$84,Usage!$C$5:$C$11,0),MATCH(UsagePerHour!GE$4,Usage!$D$3:$ABF$3,0)),"")</f>
        <v>87.225102046852825</v>
      </c>
      <c r="GF96" s="6">
        <f>IFERROR(INDEX(Sales!$D$5:$ABF$18,MATCH(UsagePerHour!$B96,Sales!$C$5:$C$18,0),MATCH(UsagePerHour!GF$4,Sales!$D$3:$ABF$3,0))/GF$2*INDEX(Usage!$D$5:$ABF$11,MATCH(UsagePerHour!$B$84,Usage!$C$5:$C$11,0),MATCH(UsagePerHour!GF$4,Usage!$D$3:$ABF$3,0)),"")</f>
        <v>31.56839182980481</v>
      </c>
      <c r="GG96" s="6">
        <f>IFERROR(INDEX(Sales!$D$5:$ABF$18,MATCH(UsagePerHour!$B96,Sales!$C$5:$C$18,0),MATCH(UsagePerHour!GG$4,Sales!$D$3:$ABF$3,0))/GG$2*INDEX(Usage!$D$5:$ABF$11,MATCH(UsagePerHour!$B$84,Usage!$C$5:$C$11,0),MATCH(UsagePerHour!GG$4,Usage!$D$3:$ABF$3,0)),"")</f>
        <v>22.207086162379266</v>
      </c>
      <c r="GH96" s="6">
        <f>IFERROR(INDEX(Sales!$D$5:$ABF$18,MATCH(UsagePerHour!$B96,Sales!$C$5:$C$18,0),MATCH(UsagePerHour!GH$4,Sales!$D$3:$ABF$3,0))/GH$2*INDEX(Usage!$D$5:$ABF$11,MATCH(UsagePerHour!$B$84,Usage!$C$5:$C$11,0),MATCH(UsagePerHour!GH$4,Usage!$D$3:$ABF$3,0)),"")</f>
        <v>76.368794260199934</v>
      </c>
      <c r="GI96" s="6">
        <f>IFERROR(INDEX(Sales!$D$5:$ABF$18,MATCH(UsagePerHour!$B96,Sales!$C$5:$C$18,0),MATCH(UsagePerHour!GI$4,Sales!$D$3:$ABF$3,0))/GI$2*INDEX(Usage!$D$5:$ABF$11,MATCH(UsagePerHour!$B$84,Usage!$C$5:$C$11,0),MATCH(UsagePerHour!GI$4,Usage!$D$3:$ABF$3,0)),"")</f>
        <v>207.48340944913713</v>
      </c>
      <c r="GJ96" s="6">
        <f>IFERROR(INDEX(Sales!$D$5:$ABF$18,MATCH(UsagePerHour!$B96,Sales!$C$5:$C$18,0),MATCH(UsagePerHour!GJ$4,Sales!$D$3:$ABF$3,0))/GJ$2*INDEX(Usage!$D$5:$ABF$11,MATCH(UsagePerHour!$B$84,Usage!$C$5:$C$11,0),MATCH(UsagePerHour!GJ$4,Usage!$D$3:$ABF$3,0)),"")</f>
        <v>28.065282727340694</v>
      </c>
      <c r="GK96" s="6">
        <f>IFERROR(INDEX(Sales!$D$5:$ABF$18,MATCH(UsagePerHour!$B96,Sales!$C$5:$C$18,0),MATCH(UsagePerHour!GK$4,Sales!$D$3:$ABF$3,0))/GK$2*INDEX(Usage!$D$5:$ABF$11,MATCH(UsagePerHour!$B$84,Usage!$C$5:$C$11,0),MATCH(UsagePerHour!GK$4,Usage!$D$3:$ABF$3,0)),"")</f>
        <v>115.67899329255307</v>
      </c>
      <c r="GL96" s="6">
        <f>IFERROR(INDEX(Sales!$D$5:$ABF$18,MATCH(UsagePerHour!$B96,Sales!$C$5:$C$18,0),MATCH(UsagePerHour!GL$4,Sales!$D$3:$ABF$3,0))/GL$2*INDEX(Usage!$D$5:$ABF$11,MATCH(UsagePerHour!$B$84,Usage!$C$5:$C$11,0),MATCH(UsagePerHour!GL$4,Usage!$D$3:$ABF$3,0)),"")</f>
        <v>107.36654650101342</v>
      </c>
      <c r="GM96" s="6">
        <f>IFERROR(INDEX(Sales!$D$5:$ABF$18,MATCH(UsagePerHour!$B96,Sales!$C$5:$C$18,0),MATCH(UsagePerHour!GM$4,Sales!$D$3:$ABF$3,0))/GM$2*INDEX(Usage!$D$5:$ABF$11,MATCH(UsagePerHour!$B$84,Usage!$C$5:$C$11,0),MATCH(UsagePerHour!GM$4,Usage!$D$3:$ABF$3,0)),"")</f>
        <v>50.644915667688871</v>
      </c>
      <c r="GN96" s="6">
        <f>IFERROR(INDEX(Sales!$D$5:$ABF$18,MATCH(UsagePerHour!$B96,Sales!$C$5:$C$18,0),MATCH(UsagePerHour!GN$4,Sales!$D$3:$ABF$3,0))/GN$2*INDEX(Usage!$D$5:$ABF$11,MATCH(UsagePerHour!$B$84,Usage!$C$5:$C$11,0),MATCH(UsagePerHour!GN$4,Usage!$D$3:$ABF$3,0)),"")</f>
        <v>69.394348132788949</v>
      </c>
      <c r="GO96" s="6">
        <f>IFERROR(INDEX(Sales!$D$5:$ABF$18,MATCH(UsagePerHour!$B96,Sales!$C$5:$C$18,0),MATCH(UsagePerHour!GO$4,Sales!$D$3:$ABF$3,0))/GO$2*INDEX(Usage!$D$5:$ABF$11,MATCH(UsagePerHour!$B$84,Usage!$C$5:$C$11,0),MATCH(UsagePerHour!GO$4,Usage!$D$3:$ABF$3,0)),"")</f>
        <v>67.698316887988753</v>
      </c>
      <c r="GP96" s="6">
        <f>IFERROR(INDEX(Sales!$D$5:$ABF$18,MATCH(UsagePerHour!$B96,Sales!$C$5:$C$18,0),MATCH(UsagePerHour!GP$4,Sales!$D$3:$ABF$3,0))/GP$2*INDEX(Usage!$D$5:$ABF$11,MATCH(UsagePerHour!$B$84,Usage!$C$5:$C$11,0),MATCH(UsagePerHour!GP$4,Usage!$D$3:$ABF$3,0)),"")</f>
        <v>144.31313431734159</v>
      </c>
      <c r="GQ96" s="6">
        <f>IFERROR(INDEX(Sales!$D$5:$ABF$18,MATCH(UsagePerHour!$B96,Sales!$C$5:$C$18,0),MATCH(UsagePerHour!GQ$4,Sales!$D$3:$ABF$3,0))/GQ$2*INDEX(Usage!$D$5:$ABF$11,MATCH(UsagePerHour!$B$84,Usage!$C$5:$C$11,0),MATCH(UsagePerHour!GQ$4,Usage!$D$3:$ABF$3,0)),"")</f>
        <v>40.886245396621263</v>
      </c>
      <c r="GR96" s="6">
        <f>IFERROR(INDEX(Sales!$D$5:$ABF$18,MATCH(UsagePerHour!$B96,Sales!$C$5:$C$18,0),MATCH(UsagePerHour!GR$4,Sales!$D$3:$ABF$3,0))/GR$2*INDEX(Usage!$D$5:$ABF$11,MATCH(UsagePerHour!$B$84,Usage!$C$5:$C$11,0),MATCH(UsagePerHour!GR$4,Usage!$D$3:$ABF$3,0)),"")</f>
        <v>178.12815104998523</v>
      </c>
      <c r="GS96" s="6">
        <f>IFERROR(INDEX(Sales!$D$5:$ABF$18,MATCH(UsagePerHour!$B96,Sales!$C$5:$C$18,0),MATCH(UsagePerHour!GS$4,Sales!$D$3:$ABF$3,0))/GS$2*INDEX(Usage!$D$5:$ABF$11,MATCH(UsagePerHour!$B$84,Usage!$C$5:$C$11,0),MATCH(UsagePerHour!GS$4,Usage!$D$3:$ABF$3,0)),"")</f>
        <v>93.20220635224949</v>
      </c>
      <c r="GT96" s="6">
        <f>IFERROR(INDEX(Sales!$D$5:$ABF$18,MATCH(UsagePerHour!$B96,Sales!$C$5:$C$18,0),MATCH(UsagePerHour!GT$4,Sales!$D$3:$ABF$3,0))/GT$2*INDEX(Usage!$D$5:$ABF$11,MATCH(UsagePerHour!$B$84,Usage!$C$5:$C$11,0),MATCH(UsagePerHour!GT$4,Usage!$D$3:$ABF$3,0)),"")</f>
        <v>50.87440991299566</v>
      </c>
      <c r="GU96" s="6">
        <f>IFERROR(INDEX(Sales!$D$5:$ABF$18,MATCH(UsagePerHour!$B96,Sales!$C$5:$C$18,0),MATCH(UsagePerHour!GU$4,Sales!$D$3:$ABF$3,0))/GU$2*INDEX(Usage!$D$5:$ABF$11,MATCH(UsagePerHour!$B$84,Usage!$C$5:$C$11,0),MATCH(UsagePerHour!GU$4,Usage!$D$3:$ABF$3,0)),"")</f>
        <v>72.343633731635151</v>
      </c>
      <c r="GV96" s="6">
        <f>IFERROR(INDEX(Sales!$D$5:$ABF$18,MATCH(UsagePerHour!$B96,Sales!$C$5:$C$18,0),MATCH(UsagePerHour!GV$4,Sales!$D$3:$ABF$3,0))/GV$2*INDEX(Usage!$D$5:$ABF$11,MATCH(UsagePerHour!$B$84,Usage!$C$5:$C$11,0),MATCH(UsagePerHour!GV$4,Usage!$D$3:$ABF$3,0)),"")</f>
        <v>115.18592052359051</v>
      </c>
      <c r="GW96" s="6">
        <f>IFERROR(INDEX(Sales!$D$5:$ABF$18,MATCH(UsagePerHour!$B96,Sales!$C$5:$C$18,0),MATCH(UsagePerHour!GW$4,Sales!$D$3:$ABF$3,0))/GW$2*INDEX(Usage!$D$5:$ABF$11,MATCH(UsagePerHour!$B$84,Usage!$C$5:$C$11,0),MATCH(UsagePerHour!GW$4,Usage!$D$3:$ABF$3,0)),"")</f>
        <v>135.78372386660135</v>
      </c>
      <c r="GX96" s="6">
        <f>IFERROR(INDEX(Sales!$D$5:$ABF$18,MATCH(UsagePerHour!$B96,Sales!$C$5:$C$18,0),MATCH(UsagePerHour!GX$4,Sales!$D$3:$ABF$3,0))/GX$2*INDEX(Usage!$D$5:$ABF$11,MATCH(UsagePerHour!$B$84,Usage!$C$5:$C$11,0),MATCH(UsagePerHour!GX$4,Usage!$D$3:$ABF$3,0)),"")</f>
        <v>49.019449671233069</v>
      </c>
      <c r="GY96" s="6">
        <f>IFERROR(INDEX(Sales!$D$5:$ABF$18,MATCH(UsagePerHour!$B96,Sales!$C$5:$C$18,0),MATCH(UsagePerHour!GY$4,Sales!$D$3:$ABF$3,0))/GY$2*INDEX(Usage!$D$5:$ABF$11,MATCH(UsagePerHour!$B$84,Usage!$C$5:$C$11,0),MATCH(UsagePerHour!GY$4,Usage!$D$3:$ABF$3,0)),"")</f>
        <v>41.6892478243564</v>
      </c>
      <c r="GZ96" s="6">
        <f>IFERROR(INDEX(Sales!$D$5:$ABF$18,MATCH(UsagePerHour!$B96,Sales!$C$5:$C$18,0),MATCH(UsagePerHour!GZ$4,Sales!$D$3:$ABF$3,0))/GZ$2*INDEX(Usage!$D$5:$ABF$11,MATCH(UsagePerHour!$B$84,Usage!$C$5:$C$11,0),MATCH(UsagePerHour!GZ$4,Usage!$D$3:$ABF$3,0)),"")</f>
        <v>34.203193612774449</v>
      </c>
      <c r="HA96" s="6">
        <f>IFERROR(INDEX(Sales!$D$5:$ABF$18,MATCH(UsagePerHour!$B96,Sales!$C$5:$C$18,0),MATCH(UsagePerHour!HA$4,Sales!$D$3:$ABF$3,0))/HA$2*INDEX(Usage!$D$5:$ABF$11,MATCH(UsagePerHour!$B$84,Usage!$C$5:$C$11,0),MATCH(UsagePerHour!HA$4,Usage!$D$3:$ABF$3,0)),"")</f>
        <v>34.608268232325678</v>
      </c>
      <c r="HB96" s="6">
        <f>IFERROR(INDEX(Sales!$D$5:$ABF$18,MATCH(UsagePerHour!$B96,Sales!$C$5:$C$18,0),MATCH(UsagePerHour!HB$4,Sales!$D$3:$ABF$3,0))/HB$2*INDEX(Usage!$D$5:$ABF$11,MATCH(UsagePerHour!$B$84,Usage!$C$5:$C$11,0),MATCH(UsagePerHour!HB$4,Usage!$D$3:$ABF$3,0)),"")</f>
        <v>47.318763292978815</v>
      </c>
      <c r="HC96" s="6">
        <f>IFERROR(INDEX(Sales!$D$5:$ABF$18,MATCH(UsagePerHour!$B96,Sales!$C$5:$C$18,0),MATCH(UsagePerHour!HC$4,Sales!$D$3:$ABF$3,0))/HC$2*INDEX(Usage!$D$5:$ABF$11,MATCH(UsagePerHour!$B$84,Usage!$C$5:$C$11,0),MATCH(UsagePerHour!HC$4,Usage!$D$3:$ABF$3,0)),"")</f>
        <v>69.288127455882503</v>
      </c>
      <c r="HD96" s="6">
        <f>IFERROR(INDEX(Sales!$D$5:$ABF$18,MATCH(UsagePerHour!$B96,Sales!$C$5:$C$18,0),MATCH(UsagePerHour!HD$4,Sales!$D$3:$ABF$3,0))/HD$2*INDEX(Usage!$D$5:$ABF$11,MATCH(UsagePerHour!$B$84,Usage!$C$5:$C$11,0),MATCH(UsagePerHour!HD$4,Usage!$D$3:$ABF$3,0)),"")</f>
        <v>319.12553312802527</v>
      </c>
      <c r="HE96" s="6">
        <f>IFERROR(INDEX(Sales!$D$5:$ABF$18,MATCH(UsagePerHour!$B96,Sales!$C$5:$C$18,0),MATCH(UsagePerHour!HE$4,Sales!$D$3:$ABF$3,0))/HE$2*INDEX(Usage!$D$5:$ABF$11,MATCH(UsagePerHour!$B$84,Usage!$C$5:$C$11,0),MATCH(UsagePerHour!HE$4,Usage!$D$3:$ABF$3,0)),"")</f>
        <v>93.137049812857285</v>
      </c>
      <c r="HF96" s="6">
        <f>IFERROR(INDEX(Sales!$D$5:$ABF$18,MATCH(UsagePerHour!$B96,Sales!$C$5:$C$18,0),MATCH(UsagePerHour!HF$4,Sales!$D$3:$ABF$3,0))/HF$2*INDEX(Usage!$D$5:$ABF$11,MATCH(UsagePerHour!$B$84,Usage!$C$5:$C$11,0),MATCH(UsagePerHour!HF$4,Usage!$D$3:$ABF$3,0)),"")</f>
        <v>38.763976165481353</v>
      </c>
      <c r="HG96" s="6">
        <f>IFERROR(INDEX(Sales!$D$5:$ABF$18,MATCH(UsagePerHour!$B96,Sales!$C$5:$C$18,0),MATCH(UsagePerHour!HG$4,Sales!$D$3:$ABF$3,0))/HG$2*INDEX(Usage!$D$5:$ABF$11,MATCH(UsagePerHour!$B$84,Usage!$C$5:$C$11,0),MATCH(UsagePerHour!HG$4,Usage!$D$3:$ABF$3,0)),"")</f>
        <v>113.14861778525606</v>
      </c>
      <c r="HH96" s="6">
        <f>IFERROR(INDEX(Sales!$D$5:$ABF$18,MATCH(UsagePerHour!$B96,Sales!$C$5:$C$18,0),MATCH(UsagePerHour!HH$4,Sales!$D$3:$ABF$3,0))/HH$2*INDEX(Usage!$D$5:$ABF$11,MATCH(UsagePerHour!$B$84,Usage!$C$5:$C$11,0),MATCH(UsagePerHour!HH$4,Usage!$D$3:$ABF$3,0)),"")</f>
        <v>26.939301197330369</v>
      </c>
      <c r="HI96" s="6">
        <f>IFERROR(INDEX(Sales!$D$5:$ABF$18,MATCH(UsagePerHour!$B96,Sales!$C$5:$C$18,0),MATCH(UsagePerHour!HI$4,Sales!$D$3:$ABF$3,0))/HI$2*INDEX(Usage!$D$5:$ABF$11,MATCH(UsagePerHour!$B$84,Usage!$C$5:$C$11,0),MATCH(UsagePerHour!HI$4,Usage!$D$3:$ABF$3,0)),"")</f>
        <v>89.301750943844937</v>
      </c>
      <c r="HJ96" s="6">
        <f>IFERROR(INDEX(Sales!$D$5:$ABF$18,MATCH(UsagePerHour!$B96,Sales!$C$5:$C$18,0),MATCH(UsagePerHour!HJ$4,Sales!$D$3:$ABF$3,0))/HJ$2*INDEX(Usage!$D$5:$ABF$11,MATCH(UsagePerHour!$B$84,Usage!$C$5:$C$11,0),MATCH(UsagePerHour!HJ$4,Usage!$D$3:$ABF$3,0)),"")</f>
        <v>28.536477937797908</v>
      </c>
      <c r="HK96" s="6">
        <f>IFERROR(INDEX(Sales!$D$5:$ABF$18,MATCH(UsagePerHour!$B96,Sales!$C$5:$C$18,0),MATCH(UsagePerHour!HK$4,Sales!$D$3:$ABF$3,0))/HK$2*INDEX(Usage!$D$5:$ABF$11,MATCH(UsagePerHour!$B$84,Usage!$C$5:$C$11,0),MATCH(UsagePerHour!HK$4,Usage!$D$3:$ABF$3,0)),"")</f>
        <v>289.05154292707516</v>
      </c>
      <c r="HL96" s="6">
        <f>IFERROR(INDEX(Sales!$D$5:$ABF$18,MATCH(UsagePerHour!$B96,Sales!$C$5:$C$18,0),MATCH(UsagePerHour!HL$4,Sales!$D$3:$ABF$3,0))/HL$2*INDEX(Usage!$D$5:$ABF$11,MATCH(UsagePerHour!$B$84,Usage!$C$5:$C$11,0),MATCH(UsagePerHour!HL$4,Usage!$D$3:$ABF$3,0)),"")</f>
        <v>73.072731880385192</v>
      </c>
      <c r="HM96" s="6">
        <f>IFERROR(INDEX(Sales!$D$5:$ABF$18,MATCH(UsagePerHour!$B96,Sales!$C$5:$C$18,0),MATCH(UsagePerHour!HM$4,Sales!$D$3:$ABF$3,0))/HM$2*INDEX(Usage!$D$5:$ABF$11,MATCH(UsagePerHour!$B$84,Usage!$C$5:$C$11,0),MATCH(UsagePerHour!HM$4,Usage!$D$3:$ABF$3,0)),"")</f>
        <v>108.47512747954724</v>
      </c>
      <c r="HN96" s="6">
        <f>IFERROR(INDEX(Sales!$D$5:$ABF$18,MATCH(UsagePerHour!$B96,Sales!$C$5:$C$18,0),MATCH(UsagePerHour!HN$4,Sales!$D$3:$ABF$3,0))/HN$2*INDEX(Usage!$D$5:$ABF$11,MATCH(UsagePerHour!$B$84,Usage!$C$5:$C$11,0),MATCH(UsagePerHour!HN$4,Usage!$D$3:$ABF$3,0)),"")</f>
        <v>80.327112447903744</v>
      </c>
      <c r="HO96" s="6">
        <f>IFERROR(INDEX(Sales!$D$5:$ABF$18,MATCH(UsagePerHour!$B96,Sales!$C$5:$C$18,0),MATCH(UsagePerHour!HO$4,Sales!$D$3:$ABF$3,0))/HO$2*INDEX(Usage!$D$5:$ABF$11,MATCH(UsagePerHour!$B$84,Usage!$C$5:$C$11,0),MATCH(UsagePerHour!HO$4,Usage!$D$3:$ABF$3,0)),"")</f>
        <v>53.036864652718272</v>
      </c>
      <c r="HP96" s="6">
        <f>IFERROR(INDEX(Sales!$D$5:$ABF$18,MATCH(UsagePerHour!$B96,Sales!$C$5:$C$18,0),MATCH(UsagePerHour!HP$4,Sales!$D$3:$ABF$3,0))/HP$2*INDEX(Usage!$D$5:$ABF$11,MATCH(UsagePerHour!$B$84,Usage!$C$5:$C$11,0),MATCH(UsagePerHour!HP$4,Usage!$D$3:$ABF$3,0)),"")</f>
        <v>143.73530072653733</v>
      </c>
      <c r="HQ96" s="6">
        <f>IFERROR(INDEX(Sales!$D$5:$ABF$18,MATCH(UsagePerHour!$B96,Sales!$C$5:$C$18,0),MATCH(UsagePerHour!HQ$4,Sales!$D$3:$ABF$3,0))/HQ$2*INDEX(Usage!$D$5:$ABF$11,MATCH(UsagePerHour!$B$84,Usage!$C$5:$C$11,0),MATCH(UsagePerHour!HQ$4,Usage!$D$3:$ABF$3,0)),"")</f>
        <v>56.910397741541608</v>
      </c>
      <c r="HR96" s="6">
        <f>IFERROR(INDEX(Sales!$D$5:$ABF$18,MATCH(UsagePerHour!$B96,Sales!$C$5:$C$18,0),MATCH(UsagePerHour!HR$4,Sales!$D$3:$ABF$3,0))/HR$2*INDEX(Usage!$D$5:$ABF$11,MATCH(UsagePerHour!$B$84,Usage!$C$5:$C$11,0),MATCH(UsagePerHour!HR$4,Usage!$D$3:$ABF$3,0)),"")</f>
        <v>225.87565359870845</v>
      </c>
      <c r="HS96" s="6">
        <f>IFERROR(INDEX(Sales!$D$5:$ABF$18,MATCH(UsagePerHour!$B96,Sales!$C$5:$C$18,0),MATCH(UsagePerHour!HS$4,Sales!$D$3:$ABF$3,0))/HS$2*INDEX(Usage!$D$5:$ABF$11,MATCH(UsagePerHour!$B$84,Usage!$C$5:$C$11,0),MATCH(UsagePerHour!HS$4,Usage!$D$3:$ABF$3,0)),"")</f>
        <v>112.9654004969031</v>
      </c>
      <c r="HT96" s="6">
        <f>IFERROR(INDEX(Sales!$D$5:$ABF$18,MATCH(UsagePerHour!$B96,Sales!$C$5:$C$18,0),MATCH(UsagePerHour!HT$4,Sales!$D$3:$ABF$3,0))/HT$2*INDEX(Usage!$D$5:$ABF$11,MATCH(UsagePerHour!$B$84,Usage!$C$5:$C$11,0),MATCH(UsagePerHour!HT$4,Usage!$D$3:$ABF$3,0)),"")</f>
        <v>76.057448065373634</v>
      </c>
      <c r="HU96" s="6">
        <f>IFERROR(INDEX(Sales!$D$5:$ABF$18,MATCH(UsagePerHour!$B96,Sales!$C$5:$C$18,0),MATCH(UsagePerHour!HU$4,Sales!$D$3:$ABF$3,0))/HU$2*INDEX(Usage!$D$5:$ABF$11,MATCH(UsagePerHour!$B$84,Usage!$C$5:$C$11,0),MATCH(UsagePerHour!HU$4,Usage!$D$3:$ABF$3,0)),"")</f>
        <v>41.971364448380946</v>
      </c>
      <c r="HV96" s="6">
        <f>IFERROR(INDEX(Sales!$D$5:$ABF$18,MATCH(UsagePerHour!$B96,Sales!$C$5:$C$18,0),MATCH(UsagePerHour!HV$4,Sales!$D$3:$ABF$3,0))/HV$2*INDEX(Usage!$D$5:$ABF$11,MATCH(UsagePerHour!$B$84,Usage!$C$5:$C$11,0),MATCH(UsagePerHour!HV$4,Usage!$D$3:$ABF$3,0)),"")</f>
        <v>42.653932918799455</v>
      </c>
      <c r="HW96" s="6">
        <f>IFERROR(INDEX(Sales!$D$5:$ABF$18,MATCH(UsagePerHour!$B96,Sales!$C$5:$C$18,0),MATCH(UsagePerHour!HW$4,Sales!$D$3:$ABF$3,0))/HW$2*INDEX(Usage!$D$5:$ABF$11,MATCH(UsagePerHour!$B$84,Usage!$C$5:$C$11,0),MATCH(UsagePerHour!HW$4,Usage!$D$3:$ABF$3,0)),"")</f>
        <v>37.746829729613552</v>
      </c>
      <c r="HX96" s="6">
        <f>IFERROR(INDEX(Sales!$D$5:$ABF$18,MATCH(UsagePerHour!$B96,Sales!$C$5:$C$18,0),MATCH(UsagePerHour!HX$4,Sales!$D$3:$ABF$3,0))/HX$2*INDEX(Usage!$D$5:$ABF$11,MATCH(UsagePerHour!$B$84,Usage!$C$5:$C$11,0),MATCH(UsagePerHour!HX$4,Usage!$D$3:$ABF$3,0)),"")</f>
        <v>58.473136279208418</v>
      </c>
      <c r="HY96" s="6">
        <f>IFERROR(INDEX(Sales!$D$5:$ABF$18,MATCH(UsagePerHour!$B96,Sales!$C$5:$C$18,0),MATCH(UsagePerHour!HY$4,Sales!$D$3:$ABF$3,0))/HY$2*INDEX(Usage!$D$5:$ABF$11,MATCH(UsagePerHour!$B$84,Usage!$C$5:$C$11,0),MATCH(UsagePerHour!HY$4,Usage!$D$3:$ABF$3,0)),"")</f>
        <v>367.47641463101348</v>
      </c>
      <c r="HZ96" s="6">
        <f>IFERROR(INDEX(Sales!$D$5:$ABF$18,MATCH(UsagePerHour!$B96,Sales!$C$5:$C$18,0),MATCH(UsagePerHour!HZ$4,Sales!$D$3:$ABF$3,0))/HZ$2*INDEX(Usage!$D$5:$ABF$11,MATCH(UsagePerHour!$B$84,Usage!$C$5:$C$11,0),MATCH(UsagePerHour!HZ$4,Usage!$D$3:$ABF$3,0)),"")</f>
        <v>105.21931357002714</v>
      </c>
      <c r="IA96" s="6">
        <f>IFERROR(INDEX(Sales!$D$5:$ABF$18,MATCH(UsagePerHour!$B96,Sales!$C$5:$C$18,0),MATCH(UsagePerHour!IA$4,Sales!$D$3:$ABF$3,0))/IA$2*INDEX(Usage!$D$5:$ABF$11,MATCH(UsagePerHour!$B$84,Usage!$C$5:$C$11,0),MATCH(UsagePerHour!IA$4,Usage!$D$3:$ABF$3,0)),"")</f>
        <v>91.440520848674907</v>
      </c>
      <c r="IB96" s="6">
        <f>IFERROR(INDEX(Sales!$D$5:$ABF$18,MATCH(UsagePerHour!$B96,Sales!$C$5:$C$18,0),MATCH(UsagePerHour!IB$4,Sales!$D$3:$ABF$3,0))/IB$2*INDEX(Usage!$D$5:$ABF$11,MATCH(UsagePerHour!$B$84,Usage!$C$5:$C$11,0),MATCH(UsagePerHour!IB$4,Usage!$D$3:$ABF$3,0)),"")</f>
        <v>122.2697444966724</v>
      </c>
      <c r="IC96" s="6">
        <f>IFERROR(INDEX(Sales!$D$5:$ABF$18,MATCH(UsagePerHour!$B96,Sales!$C$5:$C$18,0),MATCH(UsagePerHour!IC$4,Sales!$D$3:$ABF$3,0))/IC$2*INDEX(Usage!$D$5:$ABF$11,MATCH(UsagePerHour!$B$84,Usage!$C$5:$C$11,0),MATCH(UsagePerHour!IC$4,Usage!$D$3:$ABF$3,0)),"")</f>
        <v>51.214827845405381</v>
      </c>
      <c r="ID96" s="6">
        <f>IFERROR(INDEX(Sales!$D$5:$ABF$18,MATCH(UsagePerHour!$B96,Sales!$C$5:$C$18,0),MATCH(UsagePerHour!ID$4,Sales!$D$3:$ABF$3,0))/ID$2*INDEX(Usage!$D$5:$ABF$11,MATCH(UsagePerHour!$B$84,Usage!$C$5:$C$11,0),MATCH(UsagePerHour!ID$4,Usage!$D$3:$ABF$3,0)),"")</f>
        <v>34.197899555178203</v>
      </c>
      <c r="IE96" s="6">
        <f>IFERROR(INDEX(Sales!$D$5:$ABF$18,MATCH(UsagePerHour!$B96,Sales!$C$5:$C$18,0),MATCH(UsagePerHour!IE$4,Sales!$D$3:$ABF$3,0))/IE$2*INDEX(Usage!$D$5:$ABF$11,MATCH(UsagePerHour!$B$84,Usage!$C$5:$C$11,0),MATCH(UsagePerHour!IE$4,Usage!$D$3:$ABF$3,0)),"")</f>
        <v>42.733578623559922</v>
      </c>
      <c r="IF96" s="6">
        <f>IFERROR(INDEX(Sales!$D$5:$ABF$18,MATCH(UsagePerHour!$B96,Sales!$C$5:$C$18,0),MATCH(UsagePerHour!IF$4,Sales!$D$3:$ABF$3,0))/IF$2*INDEX(Usage!$D$5:$ABF$11,MATCH(UsagePerHour!$B$84,Usage!$C$5:$C$11,0),MATCH(UsagePerHour!IF$4,Usage!$D$3:$ABF$3,0)),"")</f>
        <v>320.91452714278722</v>
      </c>
      <c r="IG96" s="6">
        <f>IFERROR(INDEX(Sales!$D$5:$ABF$18,MATCH(UsagePerHour!$B96,Sales!$C$5:$C$18,0),MATCH(UsagePerHour!IG$4,Sales!$D$3:$ABF$3,0))/IG$2*INDEX(Usage!$D$5:$ABF$11,MATCH(UsagePerHour!$B$84,Usage!$C$5:$C$11,0),MATCH(UsagePerHour!IG$4,Usage!$D$3:$ABF$3,0)),"")</f>
        <v>88.22733845954383</v>
      </c>
      <c r="IH96" s="6">
        <f>IFERROR(INDEX(Sales!$D$5:$ABF$18,MATCH(UsagePerHour!$B96,Sales!$C$5:$C$18,0),MATCH(UsagePerHour!IH$4,Sales!$D$3:$ABF$3,0))/IH$2*INDEX(Usage!$D$5:$ABF$11,MATCH(UsagePerHour!$B$84,Usage!$C$5:$C$11,0),MATCH(UsagePerHour!IH$4,Usage!$D$3:$ABF$3,0)),"")</f>
        <v>116.83685932144731</v>
      </c>
      <c r="II96" s="6">
        <f>IFERROR(INDEX(Sales!$D$5:$ABF$18,MATCH(UsagePerHour!$B96,Sales!$C$5:$C$18,0),MATCH(UsagePerHour!II$4,Sales!$D$3:$ABF$3,0))/II$2*INDEX(Usage!$D$5:$ABF$11,MATCH(UsagePerHour!$B$84,Usage!$C$5:$C$11,0),MATCH(UsagePerHour!II$4,Usage!$D$3:$ABF$3,0)),"")</f>
        <v>56.573672641051189</v>
      </c>
      <c r="IJ96" s="6">
        <f>IFERROR(INDEX(Sales!$D$5:$ABF$18,MATCH(UsagePerHour!$B96,Sales!$C$5:$C$18,0),MATCH(UsagePerHour!IJ$4,Sales!$D$3:$ABF$3,0))/IJ$2*INDEX(Usage!$D$5:$ABF$11,MATCH(UsagePerHour!$B$84,Usage!$C$5:$C$11,0),MATCH(UsagePerHour!IJ$4,Usage!$D$3:$ABF$3,0)),"")</f>
        <v>17.757293211838668</v>
      </c>
      <c r="IK96" s="6">
        <f>IFERROR(INDEX(Sales!$D$5:$ABF$18,MATCH(UsagePerHour!$B96,Sales!$C$5:$C$18,0),MATCH(UsagePerHour!IK$4,Sales!$D$3:$ABF$3,0))/IK$2*INDEX(Usage!$D$5:$ABF$11,MATCH(UsagePerHour!$B$84,Usage!$C$5:$C$11,0),MATCH(UsagePerHour!IK$4,Usage!$D$3:$ABF$3,0)),"")</f>
        <v>48.986741023655618</v>
      </c>
      <c r="IL96" s="6">
        <f>IFERROR(INDEX(Sales!$D$5:$ABF$18,MATCH(UsagePerHour!$B96,Sales!$C$5:$C$18,0),MATCH(UsagePerHour!IL$4,Sales!$D$3:$ABF$3,0))/IL$2*INDEX(Usage!$D$5:$ABF$11,MATCH(UsagePerHour!$B$84,Usage!$C$5:$C$11,0),MATCH(UsagePerHour!IL$4,Usage!$D$3:$ABF$3,0)),"")</f>
        <v>22.681855289433692</v>
      </c>
      <c r="IM96" s="6">
        <f>IFERROR(INDEX(Sales!$D$5:$ABF$18,MATCH(UsagePerHour!$B96,Sales!$C$5:$C$18,0),MATCH(UsagePerHour!IM$4,Sales!$D$3:$ABF$3,0))/IM$2*INDEX(Usage!$D$5:$ABF$11,MATCH(UsagePerHour!$B$84,Usage!$C$5:$C$11,0),MATCH(UsagePerHour!IM$4,Usage!$D$3:$ABF$3,0)),"")</f>
        <v>234.82092474080167</v>
      </c>
      <c r="IN96" s="6">
        <f>IFERROR(INDEX(Sales!$D$5:$ABF$18,MATCH(UsagePerHour!$B96,Sales!$C$5:$C$18,0),MATCH(UsagePerHour!IN$4,Sales!$D$3:$ABF$3,0))/IN$2*INDEX(Usage!$D$5:$ABF$11,MATCH(UsagePerHour!$B$84,Usage!$C$5:$C$11,0),MATCH(UsagePerHour!IN$4,Usage!$D$3:$ABF$3,0)),"")</f>
        <v>30.111535236750363</v>
      </c>
      <c r="IO96" s="6">
        <f>IFERROR(INDEX(Sales!$D$5:$ABF$18,MATCH(UsagePerHour!$B96,Sales!$C$5:$C$18,0),MATCH(UsagePerHour!IO$4,Sales!$D$3:$ABF$3,0))/IO$2*INDEX(Usage!$D$5:$ABF$11,MATCH(UsagePerHour!$B$84,Usage!$C$5:$C$11,0),MATCH(UsagePerHour!IO$4,Usage!$D$3:$ABF$3,0)),"")</f>
        <v>45.728804882320446</v>
      </c>
      <c r="IP96" s="6">
        <f>IFERROR(INDEX(Sales!$D$5:$ABF$18,MATCH(UsagePerHour!$B96,Sales!$C$5:$C$18,0),MATCH(UsagePerHour!IP$4,Sales!$D$3:$ABF$3,0))/IP$2*INDEX(Usage!$D$5:$ABF$11,MATCH(UsagePerHour!$B$84,Usage!$C$5:$C$11,0),MATCH(UsagePerHour!IP$4,Usage!$D$3:$ABF$3,0)),"")</f>
        <v>100.65406256739359</v>
      </c>
      <c r="IQ96" s="6">
        <f>IFERROR(INDEX(Sales!$D$5:$ABF$18,MATCH(UsagePerHour!$B96,Sales!$C$5:$C$18,0),MATCH(UsagePerHour!IQ$4,Sales!$D$3:$ABF$3,0))/IQ$2*INDEX(Usage!$D$5:$ABF$11,MATCH(UsagePerHour!$B$84,Usage!$C$5:$C$11,0),MATCH(UsagePerHour!IQ$4,Usage!$D$3:$ABF$3,0)),"")</f>
        <v>15.669347820974153</v>
      </c>
      <c r="IR96" s="6">
        <f>IFERROR(INDEX(Sales!$D$5:$ABF$18,MATCH(UsagePerHour!$B96,Sales!$C$5:$C$18,0),MATCH(UsagePerHour!IR$4,Sales!$D$3:$ABF$3,0))/IR$2*INDEX(Usage!$D$5:$ABF$11,MATCH(UsagePerHour!$B$84,Usage!$C$5:$C$11,0),MATCH(UsagePerHour!IR$4,Usage!$D$3:$ABF$3,0)),"")</f>
        <v>42.948324694062947</v>
      </c>
      <c r="IS96" s="6">
        <f>IFERROR(INDEX(Sales!$D$5:$ABF$18,MATCH(UsagePerHour!$B96,Sales!$C$5:$C$18,0),MATCH(UsagePerHour!IS$4,Sales!$D$3:$ABF$3,0))/IS$2*INDEX(Usage!$D$5:$ABF$11,MATCH(UsagePerHour!$B$84,Usage!$C$5:$C$11,0),MATCH(UsagePerHour!IS$4,Usage!$D$3:$ABF$3,0)),"")</f>
        <v>65.885153533935025</v>
      </c>
      <c r="IT96" s="6">
        <f>IFERROR(INDEX(Sales!$D$5:$ABF$18,MATCH(UsagePerHour!$B96,Sales!$C$5:$C$18,0),MATCH(UsagePerHour!IT$4,Sales!$D$3:$ABF$3,0))/IT$2*INDEX(Usage!$D$5:$ABF$11,MATCH(UsagePerHour!$B$84,Usage!$C$5:$C$11,0),MATCH(UsagePerHour!IT$4,Usage!$D$3:$ABF$3,0)),"")</f>
        <v>567.94947858194939</v>
      </c>
      <c r="IU96" s="6">
        <f>IFERROR(INDEX(Sales!$D$5:$ABF$18,MATCH(UsagePerHour!$B96,Sales!$C$5:$C$18,0),MATCH(UsagePerHour!IU$4,Sales!$D$3:$ABF$3,0))/IU$2*INDEX(Usage!$D$5:$ABF$11,MATCH(UsagePerHour!$B$84,Usage!$C$5:$C$11,0),MATCH(UsagePerHour!IU$4,Usage!$D$3:$ABF$3,0)),"")</f>
        <v>56.328711806507386</v>
      </c>
      <c r="IV96" s="6">
        <f>IFERROR(INDEX(Sales!$D$5:$ABF$18,MATCH(UsagePerHour!$B96,Sales!$C$5:$C$18,0),MATCH(UsagePerHour!IV$4,Sales!$D$3:$ABF$3,0))/IV$2*INDEX(Usage!$D$5:$ABF$11,MATCH(UsagePerHour!$B$84,Usage!$C$5:$C$11,0),MATCH(UsagePerHour!IV$4,Usage!$D$3:$ABF$3,0)),"")</f>
        <v>96.749208528228834</v>
      </c>
      <c r="IW96" s="6">
        <f>IFERROR(INDEX(Sales!$D$5:$ABF$18,MATCH(UsagePerHour!$B96,Sales!$C$5:$C$18,0),MATCH(UsagePerHour!IW$4,Sales!$D$3:$ABF$3,0))/IW$2*INDEX(Usage!$D$5:$ABF$11,MATCH(UsagePerHour!$B$84,Usage!$C$5:$C$11,0),MATCH(UsagePerHour!IW$4,Usage!$D$3:$ABF$3,0)),"")</f>
        <v>44.810016485702917</v>
      </c>
      <c r="IX96" s="6">
        <f>IFERROR(INDEX(Sales!$D$5:$ABF$18,MATCH(UsagePerHour!$B96,Sales!$C$5:$C$18,0),MATCH(UsagePerHour!IX$4,Sales!$D$3:$ABF$3,0))/IX$2*INDEX(Usage!$D$5:$ABF$11,MATCH(UsagePerHour!$B$84,Usage!$C$5:$C$11,0),MATCH(UsagePerHour!IX$4,Usage!$D$3:$ABF$3,0)),"")</f>
        <v>31.31324327317019</v>
      </c>
      <c r="IY96" s="6">
        <f>IFERROR(INDEX(Sales!$D$5:$ABF$18,MATCH(UsagePerHour!$B96,Sales!$C$5:$C$18,0),MATCH(UsagePerHour!IY$4,Sales!$D$3:$ABF$3,0))/IY$2*INDEX(Usage!$D$5:$ABF$11,MATCH(UsagePerHour!$B$84,Usage!$C$5:$C$11,0),MATCH(UsagePerHour!IY$4,Usage!$D$3:$ABF$3,0)),"")</f>
        <v>29.982727475824213</v>
      </c>
      <c r="IZ96" s="6">
        <f>IFERROR(INDEX(Sales!$D$5:$ABF$18,MATCH(UsagePerHour!$B96,Sales!$C$5:$C$18,0),MATCH(UsagePerHour!IZ$4,Sales!$D$3:$ABF$3,0))/IZ$2*INDEX(Usage!$D$5:$ABF$11,MATCH(UsagePerHour!$B$84,Usage!$C$5:$C$11,0),MATCH(UsagePerHour!IZ$4,Usage!$D$3:$ABF$3,0)),"")</f>
        <v>58.912273845375758</v>
      </c>
      <c r="JA96" s="6">
        <f>IFERROR(INDEX(Sales!$D$5:$ABF$18,MATCH(UsagePerHour!$B96,Sales!$C$5:$C$18,0),MATCH(UsagePerHour!JA$4,Sales!$D$3:$ABF$3,0))/JA$2*INDEX(Usage!$D$5:$ABF$11,MATCH(UsagePerHour!$B$84,Usage!$C$5:$C$11,0),MATCH(UsagePerHour!JA$4,Usage!$D$3:$ABF$3,0)),"")</f>
        <v>284.95321568060177</v>
      </c>
      <c r="JB96" s="6">
        <f>IFERROR(INDEX(Sales!$D$5:$ABF$18,MATCH(UsagePerHour!$B96,Sales!$C$5:$C$18,0),MATCH(UsagePerHour!JB$4,Sales!$D$3:$ABF$3,0))/JB$2*INDEX(Usage!$D$5:$ABF$11,MATCH(UsagePerHour!$B$84,Usage!$C$5:$C$11,0),MATCH(UsagePerHour!JB$4,Usage!$D$3:$ABF$3,0)),"")</f>
        <v>51.094100116310607</v>
      </c>
      <c r="JC96" s="6">
        <f>IFERROR(INDEX(Sales!$D$5:$ABF$18,MATCH(UsagePerHour!$B96,Sales!$C$5:$C$18,0),MATCH(UsagePerHour!JC$4,Sales!$D$3:$ABF$3,0))/JC$2*INDEX(Usage!$D$5:$ABF$11,MATCH(UsagePerHour!$B$84,Usage!$C$5:$C$11,0),MATCH(UsagePerHour!JC$4,Usage!$D$3:$ABF$3,0)),"")</f>
        <v>107.60779407177225</v>
      </c>
      <c r="JD96" s="6">
        <f>IFERROR(INDEX(Sales!$D$5:$ABF$18,MATCH(UsagePerHour!$B96,Sales!$C$5:$C$18,0),MATCH(UsagePerHour!JD$4,Sales!$D$3:$ABF$3,0))/JD$2*INDEX(Usage!$D$5:$ABF$11,MATCH(UsagePerHour!$B$84,Usage!$C$5:$C$11,0),MATCH(UsagePerHour!JD$4,Usage!$D$3:$ABF$3,0)),"")</f>
        <v>14.685304042464274</v>
      </c>
      <c r="JE96" s="6">
        <f>IFERROR(INDEX(Sales!$D$5:$ABF$18,MATCH(UsagePerHour!$B96,Sales!$C$5:$C$18,0),MATCH(UsagePerHour!JE$4,Sales!$D$3:$ABF$3,0))/JE$2*INDEX(Usage!$D$5:$ABF$11,MATCH(UsagePerHour!$B$84,Usage!$C$5:$C$11,0),MATCH(UsagePerHour!JE$4,Usage!$D$3:$ABF$3,0)),"")</f>
        <v>25.581643355618969</v>
      </c>
      <c r="JF96" s="6">
        <f>IFERROR(INDEX(Sales!$D$5:$ABF$18,MATCH(UsagePerHour!$B96,Sales!$C$5:$C$18,0),MATCH(UsagePerHour!JF$4,Sales!$D$3:$ABF$3,0))/JF$2*INDEX(Usage!$D$5:$ABF$11,MATCH(UsagePerHour!$B$84,Usage!$C$5:$C$11,0),MATCH(UsagePerHour!JF$4,Usage!$D$3:$ABF$3,0)),"")</f>
        <v>24.102948170337338</v>
      </c>
      <c r="JG96" s="6">
        <f>IFERROR(INDEX(Sales!$D$5:$ABF$18,MATCH(UsagePerHour!$B96,Sales!$C$5:$C$18,0),MATCH(UsagePerHour!JG$4,Sales!$D$3:$ABF$3,0))/JG$2*INDEX(Usage!$D$5:$ABF$11,MATCH(UsagePerHour!$B$84,Usage!$C$5:$C$11,0),MATCH(UsagePerHour!JG$4,Usage!$D$3:$ABF$3,0)),"")</f>
        <v>66.070018416372918</v>
      </c>
      <c r="JH96" s="6">
        <f>IFERROR(INDEX(Sales!$D$5:$ABF$18,MATCH(UsagePerHour!$B96,Sales!$C$5:$C$18,0),MATCH(UsagePerHour!JH$4,Sales!$D$3:$ABF$3,0))/JH$2*INDEX(Usage!$D$5:$ABF$11,MATCH(UsagePerHour!$B$84,Usage!$C$5:$C$11,0),MATCH(UsagePerHour!JH$4,Usage!$D$3:$ABF$3,0)),"")</f>
        <v>305.60597079719162</v>
      </c>
      <c r="JI96" s="6">
        <f>IFERROR(INDEX(Sales!$D$5:$ABF$18,MATCH(UsagePerHour!$B96,Sales!$C$5:$C$18,0),MATCH(UsagePerHour!JI$4,Sales!$D$3:$ABF$3,0))/JI$2*INDEX(Usage!$D$5:$ABF$11,MATCH(UsagePerHour!$B$84,Usage!$C$5:$C$11,0),MATCH(UsagePerHour!JI$4,Usage!$D$3:$ABF$3,0)),"")</f>
        <v>45.736294757586656</v>
      </c>
      <c r="JJ96" s="6">
        <f>IFERROR(INDEX(Sales!$D$5:$ABF$18,MATCH(UsagePerHour!$B96,Sales!$C$5:$C$18,0),MATCH(UsagePerHour!JJ$4,Sales!$D$3:$ABF$3,0))/JJ$2*INDEX(Usage!$D$5:$ABF$11,MATCH(UsagePerHour!$B$84,Usage!$C$5:$C$11,0),MATCH(UsagePerHour!JJ$4,Usage!$D$3:$ABF$3,0)),"")</f>
        <v>65.322177973679345</v>
      </c>
      <c r="JK96" s="6">
        <f>IFERROR(INDEX(Sales!$D$5:$ABF$18,MATCH(UsagePerHour!$B96,Sales!$C$5:$C$18,0),MATCH(UsagePerHour!JK$4,Sales!$D$3:$ABF$3,0))/JK$2*INDEX(Usage!$D$5:$ABF$11,MATCH(UsagePerHour!$B$84,Usage!$C$5:$C$11,0),MATCH(UsagePerHour!JK$4,Usage!$D$3:$ABF$3,0)),"")</f>
        <v>111.35428940238805</v>
      </c>
      <c r="JL96" s="6">
        <f>IFERROR(INDEX(Sales!$D$5:$ABF$18,MATCH(UsagePerHour!$B96,Sales!$C$5:$C$18,0),MATCH(UsagePerHour!JL$4,Sales!$D$3:$ABF$3,0))/JL$2*INDEX(Usage!$D$5:$ABF$11,MATCH(UsagePerHour!$B$84,Usage!$C$5:$C$11,0),MATCH(UsagePerHour!JL$4,Usage!$D$3:$ABF$3,0)),"")</f>
        <v>38.258103063624056</v>
      </c>
      <c r="JM96" s="6">
        <f>IFERROR(INDEX(Sales!$D$5:$ABF$18,MATCH(UsagePerHour!$B96,Sales!$C$5:$C$18,0),MATCH(UsagePerHour!JM$4,Sales!$D$3:$ABF$3,0))/JM$2*INDEX(Usage!$D$5:$ABF$11,MATCH(UsagePerHour!$B$84,Usage!$C$5:$C$11,0),MATCH(UsagePerHour!JM$4,Usage!$D$3:$ABF$3,0)),"")</f>
        <v>60.946777352976376</v>
      </c>
      <c r="JN96" s="6">
        <f>IFERROR(INDEX(Sales!$D$5:$ABF$18,MATCH(UsagePerHour!$B96,Sales!$C$5:$C$18,0),MATCH(UsagePerHour!JN$4,Sales!$D$3:$ABF$3,0))/JN$2*INDEX(Usage!$D$5:$ABF$11,MATCH(UsagePerHour!$B$84,Usage!$C$5:$C$11,0),MATCH(UsagePerHour!JN$4,Usage!$D$3:$ABF$3,0)),"")</f>
        <v>65.629708540579884</v>
      </c>
      <c r="JO96" s="6">
        <f>IFERROR(INDEX(Sales!$D$5:$ABF$18,MATCH(UsagePerHour!$B96,Sales!$C$5:$C$18,0),MATCH(UsagePerHour!JO$4,Sales!$D$3:$ABF$3,0))/JO$2*INDEX(Usage!$D$5:$ABF$11,MATCH(UsagePerHour!$B$84,Usage!$C$5:$C$11,0),MATCH(UsagePerHour!JO$4,Usage!$D$3:$ABF$3,0)),"")</f>
        <v>176.36819749077026</v>
      </c>
      <c r="JP96" s="6">
        <f>IFERROR(INDEX(Sales!$D$5:$ABF$18,MATCH(UsagePerHour!$B96,Sales!$C$5:$C$18,0),MATCH(UsagePerHour!JP$4,Sales!$D$3:$ABF$3,0))/JP$2*INDEX(Usage!$D$5:$ABF$11,MATCH(UsagePerHour!$B$84,Usage!$C$5:$C$11,0),MATCH(UsagePerHour!JP$4,Usage!$D$3:$ABF$3,0)),"")</f>
        <v>27.24936054916947</v>
      </c>
      <c r="JQ96" s="6">
        <f>IFERROR(INDEX(Sales!$D$5:$ABF$18,MATCH(UsagePerHour!$B96,Sales!$C$5:$C$18,0),MATCH(UsagePerHour!JQ$4,Sales!$D$3:$ABF$3,0))/JQ$2*INDEX(Usage!$D$5:$ABF$11,MATCH(UsagePerHour!$B$84,Usage!$C$5:$C$11,0),MATCH(UsagePerHour!JQ$4,Usage!$D$3:$ABF$3,0)),"")</f>
        <v>14.816723028976858</v>
      </c>
      <c r="JR96" s="6">
        <f>IFERROR(INDEX(Sales!$D$5:$ABF$18,MATCH(UsagePerHour!$B96,Sales!$C$5:$C$18,0),MATCH(UsagePerHour!JR$4,Sales!$D$3:$ABF$3,0))/JR$2*INDEX(Usage!$D$5:$ABF$11,MATCH(UsagePerHour!$B$84,Usage!$C$5:$C$11,0),MATCH(UsagePerHour!JR$4,Usage!$D$3:$ABF$3,0)),"")</f>
        <v>7.2334843477292132</v>
      </c>
      <c r="JS96" s="6">
        <f>IFERROR(INDEX(Sales!$D$5:$ABF$18,MATCH(UsagePerHour!$B96,Sales!$C$5:$C$18,0),MATCH(UsagePerHour!JS$4,Sales!$D$3:$ABF$3,0))/JS$2*INDEX(Usage!$D$5:$ABF$11,MATCH(UsagePerHour!$B$84,Usage!$C$5:$C$11,0),MATCH(UsagePerHour!JS$4,Usage!$D$3:$ABF$3,0)),"")</f>
        <v>31.448557968813613</v>
      </c>
      <c r="JT96" s="6">
        <f>IFERROR(INDEX(Sales!$D$5:$ABF$18,MATCH(UsagePerHour!$B96,Sales!$C$5:$C$18,0),MATCH(UsagePerHour!JT$4,Sales!$D$3:$ABF$3,0))/JT$2*INDEX(Usage!$D$5:$ABF$11,MATCH(UsagePerHour!$B$84,Usage!$C$5:$C$11,0),MATCH(UsagePerHour!JT$4,Usage!$D$3:$ABF$3,0)),"")</f>
        <v>44.636466348599484</v>
      </c>
      <c r="JU96" s="6">
        <f>IFERROR(INDEX(Sales!$D$5:$ABF$18,MATCH(UsagePerHour!$B96,Sales!$C$5:$C$18,0),MATCH(UsagePerHour!JU$4,Sales!$D$3:$ABF$3,0))/JU$2*INDEX(Usage!$D$5:$ABF$11,MATCH(UsagePerHour!$B$84,Usage!$C$5:$C$11,0),MATCH(UsagePerHour!JU$4,Usage!$D$3:$ABF$3,0)),"")</f>
        <v>89.859624169691585</v>
      </c>
      <c r="JV96" s="6">
        <f>IFERROR(INDEX(Sales!$D$5:$ABF$18,MATCH(UsagePerHour!$B96,Sales!$C$5:$C$18,0),MATCH(UsagePerHour!JV$4,Sales!$D$3:$ABF$3,0))/JV$2*INDEX(Usage!$D$5:$ABF$11,MATCH(UsagePerHour!$B$84,Usage!$C$5:$C$11,0),MATCH(UsagePerHour!JV$4,Usage!$D$3:$ABF$3,0)),"")</f>
        <v>262.59546033092914</v>
      </c>
      <c r="JW96" s="6">
        <f>IFERROR(INDEX(Sales!$D$5:$ABF$18,MATCH(UsagePerHour!$B96,Sales!$C$5:$C$18,0),MATCH(UsagePerHour!JW$4,Sales!$D$3:$ABF$3,0))/JW$2*INDEX(Usage!$D$5:$ABF$11,MATCH(UsagePerHour!$B$84,Usage!$C$5:$C$11,0),MATCH(UsagePerHour!JW$4,Usage!$D$3:$ABF$3,0)),"")</f>
        <v>99.994810799744613</v>
      </c>
      <c r="JX96" s="6">
        <f>IFERROR(INDEX(Sales!$D$5:$ABF$18,MATCH(UsagePerHour!$B96,Sales!$C$5:$C$18,0),MATCH(UsagePerHour!JX$4,Sales!$D$3:$ABF$3,0))/JX$2*INDEX(Usage!$D$5:$ABF$11,MATCH(UsagePerHour!$B$84,Usage!$C$5:$C$11,0),MATCH(UsagePerHour!JX$4,Usage!$D$3:$ABF$3,0)),"")</f>
        <v>169.22400787143326</v>
      </c>
      <c r="JY96" s="6">
        <f>IFERROR(INDEX(Sales!$D$5:$ABF$18,MATCH(UsagePerHour!$B96,Sales!$C$5:$C$18,0),MATCH(UsagePerHour!JY$4,Sales!$D$3:$ABF$3,0))/JY$2*INDEX(Usage!$D$5:$ABF$11,MATCH(UsagePerHour!$B$84,Usage!$C$5:$C$11,0),MATCH(UsagePerHour!JY$4,Usage!$D$3:$ABF$3,0)),"")</f>
        <v>23.739319007519644</v>
      </c>
      <c r="JZ96" s="6">
        <f>IFERROR(INDEX(Sales!$D$5:$ABF$18,MATCH(UsagePerHour!$B96,Sales!$C$5:$C$18,0),MATCH(UsagePerHour!JZ$4,Sales!$D$3:$ABF$3,0))/JZ$2*INDEX(Usage!$D$5:$ABF$11,MATCH(UsagePerHour!$B$84,Usage!$C$5:$C$11,0),MATCH(UsagePerHour!JZ$4,Usage!$D$3:$ABF$3,0)),"")</f>
        <v>24.53401073101945</v>
      </c>
      <c r="KA96" s="6">
        <f>IFERROR(INDEX(Sales!$D$5:$ABF$18,MATCH(UsagePerHour!$B96,Sales!$C$5:$C$18,0),MATCH(UsagePerHour!KA$4,Sales!$D$3:$ABF$3,0))/KA$2*INDEX(Usage!$D$5:$ABF$11,MATCH(UsagePerHour!$B$84,Usage!$C$5:$C$11,0),MATCH(UsagePerHour!KA$4,Usage!$D$3:$ABF$3,0)),"")</f>
        <v>92.847772450072142</v>
      </c>
      <c r="KB96" s="6">
        <f>IFERROR(INDEX(Sales!$D$5:$ABF$18,MATCH(UsagePerHour!$B96,Sales!$C$5:$C$18,0),MATCH(UsagePerHour!KB$4,Sales!$D$3:$ABF$3,0))/KB$2*INDEX(Usage!$D$5:$ABF$11,MATCH(UsagePerHour!$B$84,Usage!$C$5:$C$11,0),MATCH(UsagePerHour!KB$4,Usage!$D$3:$ABF$3,0)),"")</f>
        <v>57.624722122693662</v>
      </c>
      <c r="KC96" s="6">
        <f>IFERROR(INDEX(Sales!$D$5:$ABF$18,MATCH(UsagePerHour!$B96,Sales!$C$5:$C$18,0),MATCH(UsagePerHour!KC$4,Sales!$D$3:$ABF$3,0))/KC$2*INDEX(Usage!$D$5:$ABF$11,MATCH(UsagePerHour!$B$84,Usage!$C$5:$C$11,0),MATCH(UsagePerHour!KC$4,Usage!$D$3:$ABF$3,0)),"")</f>
        <v>251.40544744266802</v>
      </c>
      <c r="KD96" s="6">
        <f>IFERROR(INDEX(Sales!$D$5:$ABF$18,MATCH(UsagePerHour!$B96,Sales!$C$5:$C$18,0),MATCH(UsagePerHour!KD$4,Sales!$D$3:$ABF$3,0))/KD$2*INDEX(Usage!$D$5:$ABF$11,MATCH(UsagePerHour!$B$84,Usage!$C$5:$C$11,0),MATCH(UsagePerHour!KD$4,Usage!$D$3:$ABF$3,0)),"")</f>
        <v>109.69489994731869</v>
      </c>
      <c r="KE96" s="6">
        <f>IFERROR(INDEX(Sales!$D$5:$ABF$18,MATCH(UsagePerHour!$B96,Sales!$C$5:$C$18,0),MATCH(UsagePerHour!KE$4,Sales!$D$3:$ABF$3,0))/KE$2*INDEX(Usage!$D$5:$ABF$11,MATCH(UsagePerHour!$B$84,Usage!$C$5:$C$11,0),MATCH(UsagePerHour!KE$4,Usage!$D$3:$ABF$3,0)),"")</f>
        <v>66.146542952418372</v>
      </c>
      <c r="KF96" s="6">
        <f>IFERROR(INDEX(Sales!$D$5:$ABF$18,MATCH(UsagePerHour!$B96,Sales!$C$5:$C$18,0),MATCH(UsagePerHour!KF$4,Sales!$D$3:$ABF$3,0))/KF$2*INDEX(Usage!$D$5:$ABF$11,MATCH(UsagePerHour!$B$84,Usage!$C$5:$C$11,0),MATCH(UsagePerHour!KF$4,Usage!$D$3:$ABF$3,0)),"")</f>
        <v>66.904803685018649</v>
      </c>
      <c r="KG96" s="6">
        <f>IFERROR(INDEX(Sales!$D$5:$ABF$18,MATCH(UsagePerHour!$B96,Sales!$C$5:$C$18,0),MATCH(UsagePerHour!KG$4,Sales!$D$3:$ABF$3,0))/KG$2*INDEX(Usage!$D$5:$ABF$11,MATCH(UsagePerHour!$B$84,Usage!$C$5:$C$11,0),MATCH(UsagePerHour!KG$4,Usage!$D$3:$ABF$3,0)),"")</f>
        <v>8.0163365524282995</v>
      </c>
      <c r="KH96" s="6">
        <f>IFERROR(INDEX(Sales!$D$5:$ABF$18,MATCH(UsagePerHour!$B96,Sales!$C$5:$C$18,0),MATCH(UsagePerHour!KH$4,Sales!$D$3:$ABF$3,0))/KH$2*INDEX(Usage!$D$5:$ABF$11,MATCH(UsagePerHour!$B$84,Usage!$C$5:$C$11,0),MATCH(UsagePerHour!KH$4,Usage!$D$3:$ABF$3,0)),"")</f>
        <v>43.074819477692074</v>
      </c>
      <c r="KI96" s="6">
        <f>IFERROR(INDEX(Sales!$D$5:$ABF$18,MATCH(UsagePerHour!$B96,Sales!$C$5:$C$18,0),MATCH(UsagePerHour!KI$4,Sales!$D$3:$ABF$3,0))/KI$2*INDEX(Usage!$D$5:$ABF$11,MATCH(UsagePerHour!$B$84,Usage!$C$5:$C$11,0),MATCH(UsagePerHour!KI$4,Usage!$D$3:$ABF$3,0)),"")</f>
        <v>65.091095517212906</v>
      </c>
      <c r="KJ96" s="6">
        <f>IFERROR(INDEX(Sales!$D$5:$ABF$18,MATCH(UsagePerHour!$B96,Sales!$C$5:$C$18,0),MATCH(UsagePerHour!KJ$4,Sales!$D$3:$ABF$3,0))/KJ$2*INDEX(Usage!$D$5:$ABF$11,MATCH(UsagePerHour!$B$84,Usage!$C$5:$C$11,0),MATCH(UsagePerHour!KJ$4,Usage!$D$3:$ABF$3,0)),"")</f>
        <v>262.51955224323763</v>
      </c>
      <c r="KK96" s="6">
        <f>IFERROR(INDEX(Sales!$D$5:$ABF$18,MATCH(UsagePerHour!$B96,Sales!$C$5:$C$18,0),MATCH(UsagePerHour!KK$4,Sales!$D$3:$ABF$3,0))/KK$2*INDEX(Usage!$D$5:$ABF$11,MATCH(UsagePerHour!$B$84,Usage!$C$5:$C$11,0),MATCH(UsagePerHour!KK$4,Usage!$D$3:$ABF$3,0)),"")</f>
        <v>33.359998288651084</v>
      </c>
      <c r="KL96" s="6">
        <f>IFERROR(INDEX(Sales!$D$5:$ABF$18,MATCH(UsagePerHour!$B96,Sales!$C$5:$C$18,0),MATCH(UsagePerHour!KL$4,Sales!$D$3:$ABF$3,0))/KL$2*INDEX(Usage!$D$5:$ABF$11,MATCH(UsagePerHour!$B$84,Usage!$C$5:$C$11,0),MATCH(UsagePerHour!KL$4,Usage!$D$3:$ABF$3,0)),"")</f>
        <v>56.642591203159725</v>
      </c>
      <c r="KM96" s="6">
        <f>IFERROR(INDEX(Sales!$D$5:$ABF$18,MATCH(UsagePerHour!$B96,Sales!$C$5:$C$18,0),MATCH(UsagePerHour!KM$4,Sales!$D$3:$ABF$3,0))/KM$2*INDEX(Usage!$D$5:$ABF$11,MATCH(UsagePerHour!$B$84,Usage!$C$5:$C$11,0),MATCH(UsagePerHour!KM$4,Usage!$D$3:$ABF$3,0)),"")</f>
        <v>76.83089079959619</v>
      </c>
      <c r="KN96" s="6">
        <f>IFERROR(INDEX(Sales!$D$5:$ABF$18,MATCH(UsagePerHour!$B96,Sales!$C$5:$C$18,0),MATCH(UsagePerHour!KN$4,Sales!$D$3:$ABF$3,0))/KN$2*INDEX(Usage!$D$5:$ABF$11,MATCH(UsagePerHour!$B$84,Usage!$C$5:$C$11,0),MATCH(UsagePerHour!KN$4,Usage!$D$3:$ABF$3,0)),"")</f>
        <v>23.92794273504758</v>
      </c>
      <c r="KO96" s="6">
        <f>IFERROR(INDEX(Sales!$D$5:$ABF$18,MATCH(UsagePerHour!$B96,Sales!$C$5:$C$18,0),MATCH(UsagePerHour!KO$4,Sales!$D$3:$ABF$3,0))/KO$2*INDEX(Usage!$D$5:$ABF$11,MATCH(UsagePerHour!$B$84,Usage!$C$5:$C$11,0),MATCH(UsagePerHour!KO$4,Usage!$D$3:$ABF$3,0)),"")</f>
        <v>45.030621097936475</v>
      </c>
      <c r="KP96" s="6">
        <f>IFERROR(INDEX(Sales!$D$5:$ABF$18,MATCH(UsagePerHour!$B96,Sales!$C$5:$C$18,0),MATCH(UsagePerHour!KP$4,Sales!$D$3:$ABF$3,0))/KP$2*INDEX(Usage!$D$5:$ABF$11,MATCH(UsagePerHour!$B$84,Usage!$C$5:$C$11,0),MATCH(UsagePerHour!KP$4,Usage!$D$3:$ABF$3,0)),"")</f>
        <v>41.602073330985732</v>
      </c>
      <c r="KQ96" s="6">
        <f>IFERROR(INDEX(Sales!$D$5:$ABF$18,MATCH(UsagePerHour!$B96,Sales!$C$5:$C$18,0),MATCH(UsagePerHour!KQ$4,Sales!$D$3:$ABF$3,0))/KQ$2*INDEX(Usage!$D$5:$ABF$11,MATCH(UsagePerHour!$B$84,Usage!$C$5:$C$11,0),MATCH(UsagePerHour!KQ$4,Usage!$D$3:$ABF$3,0)),"")</f>
        <v>203.44843547491206</v>
      </c>
      <c r="KR96" s="6">
        <f>IFERROR(INDEX(Sales!$D$5:$ABF$18,MATCH(UsagePerHour!$B96,Sales!$C$5:$C$18,0),MATCH(UsagePerHour!KR$4,Sales!$D$3:$ABF$3,0))/KR$2*INDEX(Usage!$D$5:$ABF$11,MATCH(UsagePerHour!$B$84,Usage!$C$5:$C$11,0),MATCH(UsagePerHour!KR$4,Usage!$D$3:$ABF$3,0)),"")</f>
        <v>42.44289095132671</v>
      </c>
      <c r="KS96" s="6">
        <f>IFERROR(INDEX(Sales!$D$5:$ABF$18,MATCH(UsagePerHour!$B96,Sales!$C$5:$C$18,0),MATCH(UsagePerHour!KS$4,Sales!$D$3:$ABF$3,0))/KS$2*INDEX(Usage!$D$5:$ABF$11,MATCH(UsagePerHour!$B$84,Usage!$C$5:$C$11,0),MATCH(UsagePerHour!KS$4,Usage!$D$3:$ABF$3,0)),"")</f>
        <v>107.60663898313668</v>
      </c>
      <c r="KT96" s="6">
        <f>IFERROR(INDEX(Sales!$D$5:$ABF$18,MATCH(UsagePerHour!$B96,Sales!$C$5:$C$18,0),MATCH(UsagePerHour!KT$4,Sales!$D$3:$ABF$3,0))/KT$2*INDEX(Usage!$D$5:$ABF$11,MATCH(UsagePerHour!$B$84,Usage!$C$5:$C$11,0),MATCH(UsagePerHour!KT$4,Usage!$D$3:$ABF$3,0)),"")</f>
        <v>5.1728973273130103</v>
      </c>
      <c r="KU96" s="6">
        <f>IFERROR(INDEX(Sales!$D$5:$ABF$18,MATCH(UsagePerHour!$B96,Sales!$C$5:$C$18,0),MATCH(UsagePerHour!KU$4,Sales!$D$3:$ABF$3,0))/KU$2*INDEX(Usage!$D$5:$ABF$11,MATCH(UsagePerHour!$B$84,Usage!$C$5:$C$11,0),MATCH(UsagePerHour!KU$4,Usage!$D$3:$ABF$3,0)),"")</f>
        <v>36.457002541977211</v>
      </c>
      <c r="KV96" s="6">
        <f>IFERROR(INDEX(Sales!$D$5:$ABF$18,MATCH(UsagePerHour!$B96,Sales!$C$5:$C$18,0),MATCH(UsagePerHour!KV$4,Sales!$D$3:$ABF$3,0))/KV$2*INDEX(Usage!$D$5:$ABF$11,MATCH(UsagePerHour!$B$84,Usage!$C$5:$C$11,0),MATCH(UsagePerHour!KV$4,Usage!$D$3:$ABF$3,0)),"")</f>
        <v>91.235599568038452</v>
      </c>
      <c r="KW96" s="6">
        <f>IFERROR(INDEX(Sales!$D$5:$ABF$18,MATCH(UsagePerHour!$B96,Sales!$C$5:$C$18,0),MATCH(UsagePerHour!KW$4,Sales!$D$3:$ABF$3,0))/KW$2*INDEX(Usage!$D$5:$ABF$11,MATCH(UsagePerHour!$B$84,Usage!$C$5:$C$11,0),MATCH(UsagePerHour!KW$4,Usage!$D$3:$ABF$3,0)),"")</f>
        <v>24.880300923626976</v>
      </c>
      <c r="KX96" s="6">
        <f>IFERROR(INDEX(Sales!$D$5:$ABF$18,MATCH(UsagePerHour!$B96,Sales!$C$5:$C$18,0),MATCH(UsagePerHour!KX$4,Sales!$D$3:$ABF$3,0))/KX$2*INDEX(Usage!$D$5:$ABF$11,MATCH(UsagePerHour!$B$84,Usage!$C$5:$C$11,0),MATCH(UsagePerHour!KX$4,Usage!$D$3:$ABF$3,0)),"")</f>
        <v>276.12934985516051</v>
      </c>
      <c r="KY96" s="6">
        <f>IFERROR(INDEX(Sales!$D$5:$ABF$18,MATCH(UsagePerHour!$B96,Sales!$C$5:$C$18,0),MATCH(UsagePerHour!KY$4,Sales!$D$3:$ABF$3,0))/KY$2*INDEX(Usage!$D$5:$ABF$11,MATCH(UsagePerHour!$B$84,Usage!$C$5:$C$11,0),MATCH(UsagePerHour!KY$4,Usage!$D$3:$ABF$3,0)),"")</f>
        <v>63.643460764587523</v>
      </c>
      <c r="KZ96" s="6">
        <f>IFERROR(INDEX(Sales!$D$5:$ABF$18,MATCH(UsagePerHour!$B96,Sales!$C$5:$C$18,0),MATCH(UsagePerHour!KZ$4,Sales!$D$3:$ABF$3,0))/KZ$2*INDEX(Usage!$D$5:$ABF$11,MATCH(UsagePerHour!$B$84,Usage!$C$5:$C$11,0),MATCH(UsagePerHour!KZ$4,Usage!$D$3:$ABF$3,0)),"")</f>
        <v>89.554752704791341</v>
      </c>
      <c r="LA96" s="6">
        <f>IFERROR(INDEX(Sales!$D$5:$ABF$18,MATCH(UsagePerHour!$B96,Sales!$C$5:$C$18,0),MATCH(UsagePerHour!LA$4,Sales!$D$3:$ABF$3,0))/LA$2*INDEX(Usage!$D$5:$ABF$11,MATCH(UsagePerHour!$B$84,Usage!$C$5:$C$11,0),MATCH(UsagePerHour!LA$4,Usage!$D$3:$ABF$3,0)),"")</f>
        <v>53.473426258326967</v>
      </c>
      <c r="LB96" s="6">
        <f>IFERROR(INDEX(Sales!$D$5:$ABF$18,MATCH(UsagePerHour!$B96,Sales!$C$5:$C$18,0),MATCH(UsagePerHour!LB$4,Sales!$D$3:$ABF$3,0))/LB$2*INDEX(Usage!$D$5:$ABF$11,MATCH(UsagePerHour!$B$84,Usage!$C$5:$C$11,0),MATCH(UsagePerHour!LB$4,Usage!$D$3:$ABF$3,0)),"")</f>
        <v>29.769055129794598</v>
      </c>
      <c r="LC96" s="6">
        <f>IFERROR(INDEX(Sales!$D$5:$ABF$18,MATCH(UsagePerHour!$B96,Sales!$C$5:$C$18,0),MATCH(UsagePerHour!LC$4,Sales!$D$3:$ABF$3,0))/LC$2*INDEX(Usage!$D$5:$ABF$11,MATCH(UsagePerHour!$B$84,Usage!$C$5:$C$11,0),MATCH(UsagePerHour!LC$4,Usage!$D$3:$ABF$3,0)),"")</f>
        <v>26.132442853299946</v>
      </c>
      <c r="LD96" s="6">
        <f>IFERROR(INDEX(Sales!$D$5:$ABF$18,MATCH(UsagePerHour!$B96,Sales!$C$5:$C$18,0),MATCH(UsagePerHour!LD$4,Sales!$D$3:$ABF$3,0))/LD$2*INDEX(Usage!$D$5:$ABF$11,MATCH(UsagePerHour!$B$84,Usage!$C$5:$C$11,0),MATCH(UsagePerHour!LD$4,Usage!$D$3:$ABF$3,0)),"")</f>
        <v>47.415452775726656</v>
      </c>
      <c r="LE96" s="6">
        <f>IFERROR(INDEX(Sales!$D$5:$ABF$18,MATCH(UsagePerHour!$B96,Sales!$C$5:$C$18,0),MATCH(UsagePerHour!LE$4,Sales!$D$3:$ABF$3,0))/LE$2*INDEX(Usage!$D$5:$ABF$11,MATCH(UsagePerHour!$B$84,Usage!$C$5:$C$11,0),MATCH(UsagePerHour!LE$4,Usage!$D$3:$ABF$3,0)),"")</f>
        <v>143.04327791234795</v>
      </c>
      <c r="LF96" s="6">
        <f>IFERROR(INDEX(Sales!$D$5:$ABF$18,MATCH(UsagePerHour!$B96,Sales!$C$5:$C$18,0),MATCH(UsagePerHour!LF$4,Sales!$D$3:$ABF$3,0))/LF$2*INDEX(Usage!$D$5:$ABF$11,MATCH(UsagePerHour!$B$84,Usage!$C$5:$C$11,0),MATCH(UsagePerHour!LF$4,Usage!$D$3:$ABF$3,0)),"")</f>
        <v>5.4344040481025724</v>
      </c>
      <c r="LG96" s="6">
        <f>IFERROR(INDEX(Sales!$D$5:$ABF$18,MATCH(UsagePerHour!$B96,Sales!$C$5:$C$18,0),MATCH(UsagePerHour!LG$4,Sales!$D$3:$ABF$3,0))/LG$2*INDEX(Usage!$D$5:$ABF$11,MATCH(UsagePerHour!$B$84,Usage!$C$5:$C$11,0),MATCH(UsagePerHour!LG$4,Usage!$D$3:$ABF$3,0)),"")</f>
        <v>86.281392279438094</v>
      </c>
      <c r="LH96" s="6">
        <f>IFERROR(INDEX(Sales!$D$5:$ABF$18,MATCH(UsagePerHour!$B96,Sales!$C$5:$C$18,0),MATCH(UsagePerHour!LH$4,Sales!$D$3:$ABF$3,0))/LH$2*INDEX(Usage!$D$5:$ABF$11,MATCH(UsagePerHour!$B$84,Usage!$C$5:$C$11,0),MATCH(UsagePerHour!LH$4,Usage!$D$3:$ABF$3,0)),"")</f>
        <v>46.990361108512403</v>
      </c>
      <c r="LI96" s="6">
        <f>IFERROR(INDEX(Sales!$D$5:$ABF$18,MATCH(UsagePerHour!$B96,Sales!$C$5:$C$18,0),MATCH(UsagePerHour!LI$4,Sales!$D$3:$ABF$3,0))/LI$2*INDEX(Usage!$D$5:$ABF$11,MATCH(UsagePerHour!$B$84,Usage!$C$5:$C$11,0),MATCH(UsagePerHour!LI$4,Usage!$D$3:$ABF$3,0)),"")</f>
        <v>38.299628616715154</v>
      </c>
      <c r="LJ96" s="6">
        <f>IFERROR(INDEX(Sales!$D$5:$ABF$18,MATCH(UsagePerHour!$B96,Sales!$C$5:$C$18,0),MATCH(UsagePerHour!LJ$4,Sales!$D$3:$ABF$3,0))/LJ$2*INDEX(Usage!$D$5:$ABF$11,MATCH(UsagePerHour!$B$84,Usage!$C$5:$C$11,0),MATCH(UsagePerHour!LJ$4,Usage!$D$3:$ABF$3,0)),"")</f>
        <v>11.816800630893239</v>
      </c>
      <c r="LK96" s="6">
        <f>IFERROR(INDEX(Sales!$D$5:$ABF$18,MATCH(UsagePerHour!$B96,Sales!$C$5:$C$18,0),MATCH(UsagePerHour!LK$4,Sales!$D$3:$ABF$3,0))/LK$2*INDEX(Usage!$D$5:$ABF$11,MATCH(UsagePerHour!$B$84,Usage!$C$5:$C$11,0),MATCH(UsagePerHour!LK$4,Usage!$D$3:$ABF$3,0)),"")</f>
        <v>41.587198404182551</v>
      </c>
      <c r="LL96" s="6">
        <f>IFERROR(INDEX(Sales!$D$5:$ABF$18,MATCH(UsagePerHour!$B96,Sales!$C$5:$C$18,0),MATCH(UsagePerHour!LL$4,Sales!$D$3:$ABF$3,0))/LL$2*INDEX(Usage!$D$5:$ABF$11,MATCH(UsagePerHour!$B$84,Usage!$C$5:$C$11,0),MATCH(UsagePerHour!LL$4,Usage!$D$3:$ABF$3,0)),"")</f>
        <v>266.55444989628529</v>
      </c>
      <c r="LM96" s="6">
        <f>IFERROR(INDEX(Sales!$D$5:$ABF$18,MATCH(UsagePerHour!$B96,Sales!$C$5:$C$18,0),MATCH(UsagePerHour!LM$4,Sales!$D$3:$ABF$3,0))/LM$2*INDEX(Usage!$D$5:$ABF$11,MATCH(UsagePerHour!$B$84,Usage!$C$5:$C$11,0),MATCH(UsagePerHour!LM$4,Usage!$D$3:$ABF$3,0)),"")</f>
        <v>70.024161221317883</v>
      </c>
      <c r="LN96" s="6">
        <f>IFERROR(INDEX(Sales!$D$5:$ABF$18,MATCH(UsagePerHour!$B96,Sales!$C$5:$C$18,0),MATCH(UsagePerHour!LN$4,Sales!$D$3:$ABF$3,0))/LN$2*INDEX(Usage!$D$5:$ABF$11,MATCH(UsagePerHour!$B$84,Usage!$C$5:$C$11,0),MATCH(UsagePerHour!LN$4,Usage!$D$3:$ABF$3,0)),"")</f>
        <v>52.717005460772022</v>
      </c>
      <c r="LO96" s="6">
        <f>IFERROR(INDEX(Sales!$D$5:$ABF$18,MATCH(UsagePerHour!$B96,Sales!$C$5:$C$18,0),MATCH(UsagePerHour!LO$4,Sales!$D$3:$ABF$3,0))/LO$2*INDEX(Usage!$D$5:$ABF$11,MATCH(UsagePerHour!$B$84,Usage!$C$5:$C$11,0),MATCH(UsagePerHour!LO$4,Usage!$D$3:$ABF$3,0)),"")</f>
        <v>23.619154258539513</v>
      </c>
      <c r="LP96" s="6">
        <f>IFERROR(INDEX(Sales!$D$5:$ABF$18,MATCH(UsagePerHour!$B96,Sales!$C$5:$C$18,0),MATCH(UsagePerHour!LP$4,Sales!$D$3:$ABF$3,0))/LP$2*INDEX(Usage!$D$5:$ABF$11,MATCH(UsagePerHour!$B$84,Usage!$C$5:$C$11,0),MATCH(UsagePerHour!LP$4,Usage!$D$3:$ABF$3,0)),"")</f>
        <v>1.4900144611276767</v>
      </c>
      <c r="LQ96" s="6">
        <f>IFERROR(INDEX(Sales!$D$5:$ABF$18,MATCH(UsagePerHour!$B96,Sales!$C$5:$C$18,0),MATCH(UsagePerHour!LQ$4,Sales!$D$3:$ABF$3,0))/LQ$2*INDEX(Usage!$D$5:$ABF$11,MATCH(UsagePerHour!$B$84,Usage!$C$5:$C$11,0),MATCH(UsagePerHour!LQ$4,Usage!$D$3:$ABF$3,0)),"")</f>
        <v>86.477107429606988</v>
      </c>
      <c r="LR96" s="6">
        <f>IFERROR(INDEX(Sales!$D$5:$ABF$18,MATCH(UsagePerHour!$B96,Sales!$C$5:$C$18,0),MATCH(UsagePerHour!LR$4,Sales!$D$3:$ABF$3,0))/LR$2*INDEX(Usage!$D$5:$ABF$11,MATCH(UsagePerHour!$B$84,Usage!$C$5:$C$11,0),MATCH(UsagePerHour!LR$4,Usage!$D$3:$ABF$3,0)),"")</f>
        <v>21.60105614731901</v>
      </c>
      <c r="LS96" s="6">
        <f>IFERROR(INDEX(Sales!$D$5:$ABF$18,MATCH(UsagePerHour!$B96,Sales!$C$5:$C$18,0),MATCH(UsagePerHour!LS$4,Sales!$D$3:$ABF$3,0))/LS$2*INDEX(Usage!$D$5:$ABF$11,MATCH(UsagePerHour!$B$84,Usage!$C$5:$C$11,0),MATCH(UsagePerHour!LS$4,Usage!$D$3:$ABF$3,0)),"")</f>
        <v>253.34444634306365</v>
      </c>
      <c r="LT96" s="6">
        <f>IFERROR(INDEX(Sales!$D$5:$ABF$18,MATCH(UsagePerHour!$B96,Sales!$C$5:$C$18,0),MATCH(UsagePerHour!LT$4,Sales!$D$3:$ABF$3,0))/LT$2*INDEX(Usage!$D$5:$ABF$11,MATCH(UsagePerHour!$B$84,Usage!$C$5:$C$11,0),MATCH(UsagePerHour!LT$4,Usage!$D$3:$ABF$3,0)),"")</f>
        <v>90.176589195540075</v>
      </c>
      <c r="LU96" s="6">
        <f>IFERROR(INDEX(Sales!$D$5:$ABF$18,MATCH(UsagePerHour!$B96,Sales!$C$5:$C$18,0),MATCH(UsagePerHour!LU$4,Sales!$D$3:$ABF$3,0))/LU$2*INDEX(Usage!$D$5:$ABF$11,MATCH(UsagePerHour!$B$84,Usage!$C$5:$C$11,0),MATCH(UsagePerHour!LU$4,Usage!$D$3:$ABF$3,0)),"")</f>
        <v>120.07317517583178</v>
      </c>
      <c r="LV96" s="6">
        <f>IFERROR(INDEX(Sales!$D$5:$ABF$18,MATCH(UsagePerHour!$B96,Sales!$C$5:$C$18,0),MATCH(UsagePerHour!LV$4,Sales!$D$3:$ABF$3,0))/LV$2*INDEX(Usage!$D$5:$ABF$11,MATCH(UsagePerHour!$B$84,Usage!$C$5:$C$11,0),MATCH(UsagePerHour!LV$4,Usage!$D$3:$ABF$3,0)),"")</f>
        <v>28.606307385229542</v>
      </c>
      <c r="LW96" s="6">
        <f>IFERROR(INDEX(Sales!$D$5:$ABF$18,MATCH(UsagePerHour!$B96,Sales!$C$5:$C$18,0),MATCH(UsagePerHour!LW$4,Sales!$D$3:$ABF$3,0))/LW$2*INDEX(Usage!$D$5:$ABF$11,MATCH(UsagePerHour!$B$84,Usage!$C$5:$C$11,0),MATCH(UsagePerHour!LW$4,Usage!$D$3:$ABF$3,0)),"")</f>
        <v>19.569760784123439</v>
      </c>
      <c r="LX96" s="6">
        <f>IFERROR(INDEX(Sales!$D$5:$ABF$18,MATCH(UsagePerHour!$B96,Sales!$C$5:$C$18,0),MATCH(UsagePerHour!LX$4,Sales!$D$3:$ABF$3,0))/LX$2*INDEX(Usage!$D$5:$ABF$11,MATCH(UsagePerHour!$B$84,Usage!$C$5:$C$11,0),MATCH(UsagePerHour!LX$4,Usage!$D$3:$ABF$3,0)),"")</f>
        <v>42.797579018157364</v>
      </c>
      <c r="LY96" s="6">
        <f>IFERROR(INDEX(Sales!$D$5:$ABF$18,MATCH(UsagePerHour!$B96,Sales!$C$5:$C$18,0),MATCH(UsagePerHour!LY$4,Sales!$D$3:$ABF$3,0))/LY$2*INDEX(Usage!$D$5:$ABF$11,MATCH(UsagePerHour!$B$84,Usage!$C$5:$C$11,0),MATCH(UsagePerHour!LY$4,Usage!$D$3:$ABF$3,0)),"")</f>
        <v>6.093579150161613</v>
      </c>
      <c r="LZ96" s="6">
        <f>IFERROR(INDEX(Sales!$D$5:$ABF$18,MATCH(UsagePerHour!$B96,Sales!$C$5:$C$18,0),MATCH(UsagePerHour!LZ$4,Sales!$D$3:$ABF$3,0))/LZ$2*INDEX(Usage!$D$5:$ABF$11,MATCH(UsagePerHour!$B$84,Usage!$C$5:$C$11,0),MATCH(UsagePerHour!LZ$4,Usage!$D$3:$ABF$3,0)),"")</f>
        <v>281.78365053008048</v>
      </c>
      <c r="MA96" s="6">
        <f>IFERROR(INDEX(Sales!$D$5:$ABF$18,MATCH(UsagePerHour!$B96,Sales!$C$5:$C$18,0),MATCH(UsagePerHour!MA$4,Sales!$D$3:$ABF$3,0))/MA$2*INDEX(Usage!$D$5:$ABF$11,MATCH(UsagePerHour!$B$84,Usage!$C$5:$C$11,0),MATCH(UsagePerHour!MA$4,Usage!$D$3:$ABF$3,0)),"")</f>
        <v>64.401829354198952</v>
      </c>
      <c r="MB96" s="6">
        <f>IFERROR(INDEX(Sales!$D$5:$ABF$18,MATCH(UsagePerHour!$B96,Sales!$C$5:$C$18,0),MATCH(UsagePerHour!MB$4,Sales!$D$3:$ABF$3,0))/MB$2*INDEX(Usage!$D$5:$ABF$11,MATCH(UsagePerHour!$B$84,Usage!$C$5:$C$11,0),MATCH(UsagePerHour!MB$4,Usage!$D$3:$ABF$3,0)),"")</f>
        <v>112.72272754653333</v>
      </c>
      <c r="MC96" s="6">
        <f>IFERROR(INDEX(Sales!$D$5:$ABF$18,MATCH(UsagePerHour!$B96,Sales!$C$5:$C$18,0),MATCH(UsagePerHour!MC$4,Sales!$D$3:$ABF$3,0))/MC$2*INDEX(Usage!$D$5:$ABF$11,MATCH(UsagePerHour!$B$84,Usage!$C$5:$C$11,0),MATCH(UsagePerHour!MC$4,Usage!$D$3:$ABF$3,0)),"")</f>
        <v>7.9128582598614141</v>
      </c>
      <c r="MD96" s="6">
        <f>IFERROR(INDEX(Sales!$D$5:$ABF$18,MATCH(UsagePerHour!$B96,Sales!$C$5:$C$18,0),MATCH(UsagePerHour!MD$4,Sales!$D$3:$ABF$3,0))/MD$2*INDEX(Usage!$D$5:$ABF$11,MATCH(UsagePerHour!$B$84,Usage!$C$5:$C$11,0),MATCH(UsagePerHour!MD$4,Usage!$D$3:$ABF$3,0)),"")</f>
        <v>31.831253267285529</v>
      </c>
      <c r="ME96" s="6">
        <f>IFERROR(INDEX(Sales!$D$5:$ABF$18,MATCH(UsagePerHour!$B96,Sales!$C$5:$C$18,0),MATCH(UsagePerHour!ME$4,Sales!$D$3:$ABF$3,0))/ME$2*INDEX(Usage!$D$5:$ABF$11,MATCH(UsagePerHour!$B$84,Usage!$C$5:$C$11,0),MATCH(UsagePerHour!ME$4,Usage!$D$3:$ABF$3,0)),"")</f>
        <v>31.099617539802544</v>
      </c>
      <c r="MF96" s="6">
        <f>IFERROR(INDEX(Sales!$D$5:$ABF$18,MATCH(UsagePerHour!$B96,Sales!$C$5:$C$18,0),MATCH(UsagePerHour!MF$4,Sales!$D$3:$ABF$3,0))/MF$2*INDEX(Usage!$D$5:$ABF$11,MATCH(UsagePerHour!$B$84,Usage!$C$5:$C$11,0),MATCH(UsagePerHour!MF$4,Usage!$D$3:$ABF$3,0)),"")</f>
        <v>31.945287346863203</v>
      </c>
      <c r="MG96" s="6">
        <f>IFERROR(INDEX(Sales!$D$5:$ABF$18,MATCH(UsagePerHour!$B96,Sales!$C$5:$C$18,0),MATCH(UsagePerHour!MG$4,Sales!$D$3:$ABF$3,0))/MG$2*INDEX(Usage!$D$5:$ABF$11,MATCH(UsagePerHour!$B$84,Usage!$C$5:$C$11,0),MATCH(UsagePerHour!MG$4,Usage!$D$3:$ABF$3,0)),"")</f>
        <v>211.99428276863955</v>
      </c>
      <c r="MH96" s="6">
        <f>IFERROR(INDEX(Sales!$D$5:$ABF$18,MATCH(UsagePerHour!$B96,Sales!$C$5:$C$18,0),MATCH(UsagePerHour!MH$4,Sales!$D$3:$ABF$3,0))/MH$2*INDEX(Usage!$D$5:$ABF$11,MATCH(UsagePerHour!$B$84,Usage!$C$5:$C$11,0),MATCH(UsagePerHour!MH$4,Usage!$D$3:$ABF$3,0)),"")</f>
        <v>58.741715065526662</v>
      </c>
      <c r="MI96" s="6">
        <f>IFERROR(INDEX(Sales!$D$5:$ABF$18,MATCH(UsagePerHour!$B96,Sales!$C$5:$C$18,0),MATCH(UsagePerHour!MI$4,Sales!$D$3:$ABF$3,0))/MI$2*INDEX(Usage!$D$5:$ABF$11,MATCH(UsagePerHour!$B$84,Usage!$C$5:$C$11,0),MATCH(UsagePerHour!MI$4,Usage!$D$3:$ABF$3,0)),"")</f>
        <v>51.170475403325355</v>
      </c>
      <c r="MJ96" s="6">
        <f>IFERROR(INDEX(Sales!$D$5:$ABF$18,MATCH(UsagePerHour!$B96,Sales!$C$5:$C$18,0),MATCH(UsagePerHour!MJ$4,Sales!$D$3:$ABF$3,0))/MJ$2*INDEX(Usage!$D$5:$ABF$11,MATCH(UsagePerHour!$B$84,Usage!$C$5:$C$11,0),MATCH(UsagePerHour!MJ$4,Usage!$D$3:$ABF$3,0)),"")</f>
        <v>56.128515470269789</v>
      </c>
      <c r="MK96" s="6">
        <f>IFERROR(INDEX(Sales!$D$5:$ABF$18,MATCH(UsagePerHour!$B96,Sales!$C$5:$C$18,0),MATCH(UsagePerHour!MK$4,Sales!$D$3:$ABF$3,0))/MK$2*INDEX(Usage!$D$5:$ABF$11,MATCH(UsagePerHour!$B$84,Usage!$C$5:$C$11,0),MATCH(UsagePerHour!MK$4,Usage!$D$3:$ABF$3,0)),"")</f>
        <v>20.716088767923971</v>
      </c>
      <c r="ML96" s="6">
        <f>IFERROR(INDEX(Sales!$D$5:$ABF$18,MATCH(UsagePerHour!$B96,Sales!$C$5:$C$18,0),MATCH(UsagePerHour!ML$4,Sales!$D$3:$ABF$3,0))/ML$2*INDEX(Usage!$D$5:$ABF$11,MATCH(UsagePerHour!$B$84,Usage!$C$5:$C$11,0),MATCH(UsagePerHour!ML$4,Usage!$D$3:$ABF$3,0)),"")</f>
        <v>94.316034685058526</v>
      </c>
      <c r="MM96" s="6">
        <f>IFERROR(INDEX(Sales!$D$5:$ABF$18,MATCH(UsagePerHour!$B96,Sales!$C$5:$C$18,0),MATCH(UsagePerHour!MM$4,Sales!$D$3:$ABF$3,0))/MM$2*INDEX(Usage!$D$5:$ABF$11,MATCH(UsagePerHour!$B$84,Usage!$C$5:$C$11,0),MATCH(UsagePerHour!MM$4,Usage!$D$3:$ABF$3,0)),"")</f>
        <v>22.520275258526386</v>
      </c>
      <c r="MN96" s="6">
        <f>IFERROR(INDEX(Sales!$D$5:$ABF$18,MATCH(UsagePerHour!$B96,Sales!$C$5:$C$18,0),MATCH(UsagePerHour!MN$4,Sales!$D$3:$ABF$3,0))/MN$2*INDEX(Usage!$D$5:$ABF$11,MATCH(UsagePerHour!$B$84,Usage!$C$5:$C$11,0),MATCH(UsagePerHour!MN$4,Usage!$D$3:$ABF$3,0)),"")</f>
        <v>98.647653768473134</v>
      </c>
      <c r="MO96" s="6">
        <f>IFERROR(INDEX(Sales!$D$5:$ABF$18,MATCH(UsagePerHour!$B96,Sales!$C$5:$C$18,0),MATCH(UsagePerHour!MO$4,Sales!$D$3:$ABF$3,0))/MO$2*INDEX(Usage!$D$5:$ABF$11,MATCH(UsagePerHour!$B$84,Usage!$C$5:$C$11,0),MATCH(UsagePerHour!MO$4,Usage!$D$3:$ABF$3,0)),"")</f>
        <v>90.176589195540075</v>
      </c>
      <c r="MP96" s="6">
        <f>IFERROR(INDEX(Sales!$D$5:$ABF$18,MATCH(UsagePerHour!$B96,Sales!$C$5:$C$18,0),MATCH(UsagePerHour!MP$4,Sales!$D$3:$ABF$3,0))/MP$2*INDEX(Usage!$D$5:$ABF$11,MATCH(UsagePerHour!$B$84,Usage!$C$5:$C$11,0),MATCH(UsagePerHour!MP$4,Usage!$D$3:$ABF$3,0)),"")</f>
        <v>120.07317517583178</v>
      </c>
      <c r="MQ96" s="6">
        <f>IFERROR(INDEX(Sales!$D$5:$ABF$18,MATCH(UsagePerHour!$B96,Sales!$C$5:$C$18,0),MATCH(UsagePerHour!MQ$4,Sales!$D$3:$ABF$3,0))/MQ$2*INDEX(Usage!$D$5:$ABF$11,MATCH(UsagePerHour!$B$84,Usage!$C$5:$C$11,0),MATCH(UsagePerHour!MQ$4,Usage!$D$3:$ABF$3,0)),"")</f>
        <v>28.606307385229542</v>
      </c>
      <c r="MR96" s="6">
        <f>IFERROR(INDEX(Sales!$D$5:$ABF$18,MATCH(UsagePerHour!$B96,Sales!$C$5:$C$18,0),MATCH(UsagePerHour!MR$4,Sales!$D$3:$ABF$3,0))/MR$2*INDEX(Usage!$D$5:$ABF$11,MATCH(UsagePerHour!$B$84,Usage!$C$5:$C$11,0),MATCH(UsagePerHour!MR$4,Usage!$D$3:$ABF$3,0)),"")</f>
        <v>19.569760784123439</v>
      </c>
      <c r="MS96" s="6">
        <f>IFERROR(INDEX(Sales!$D$5:$ABF$18,MATCH(UsagePerHour!$B96,Sales!$C$5:$C$18,0),MATCH(UsagePerHour!MS$4,Sales!$D$3:$ABF$3,0))/MS$2*INDEX(Usage!$D$5:$ABF$11,MATCH(UsagePerHour!$B$84,Usage!$C$5:$C$11,0),MATCH(UsagePerHour!MS$4,Usage!$D$3:$ABF$3,0)),"")</f>
        <v>42.948324694062947</v>
      </c>
      <c r="MT96" s="6">
        <f>IFERROR(INDEX(Sales!$D$5:$ABF$18,MATCH(UsagePerHour!$B96,Sales!$C$5:$C$18,0),MATCH(UsagePerHour!MT$4,Sales!$D$3:$ABF$3,0))/MT$2*INDEX(Usage!$D$5:$ABF$11,MATCH(UsagePerHour!$B$84,Usage!$C$5:$C$11,0),MATCH(UsagePerHour!MT$4,Usage!$D$3:$ABF$3,0)),"")</f>
        <v>96.66557170128614</v>
      </c>
      <c r="MU96" s="6">
        <f>IFERROR(INDEX(Sales!$D$5:$ABF$18,MATCH(UsagePerHour!$B96,Sales!$C$5:$C$18,0),MATCH(UsagePerHour!MU$4,Sales!$D$3:$ABF$3,0))/MU$2*INDEX(Usage!$D$5:$ABF$11,MATCH(UsagePerHour!$B$84,Usage!$C$5:$C$11,0),MATCH(UsagePerHour!MU$4,Usage!$D$3:$ABF$3,0)),"")</f>
        <v>263.96086869715475</v>
      </c>
      <c r="MV96" s="6">
        <f>IFERROR(INDEX(Sales!$D$5:$ABF$18,MATCH(UsagePerHour!$B96,Sales!$C$5:$C$18,0),MATCH(UsagePerHour!MV$4,Sales!$D$3:$ABF$3,0))/MV$2*INDEX(Usage!$D$5:$ABF$11,MATCH(UsagePerHour!$B$84,Usage!$C$5:$C$11,0),MATCH(UsagePerHour!MV$4,Usage!$D$3:$ABF$3,0)),"")</f>
        <v>76.465489529757534</v>
      </c>
      <c r="MW96" s="6">
        <f>IFERROR(INDEX(Sales!$D$5:$ABF$18,MATCH(UsagePerHour!$B96,Sales!$C$5:$C$18,0),MATCH(UsagePerHour!MW$4,Sales!$D$3:$ABF$3,0))/MW$2*INDEX(Usage!$D$5:$ABF$11,MATCH(UsagePerHour!$B$84,Usage!$C$5:$C$11,0),MATCH(UsagePerHour!MW$4,Usage!$D$3:$ABF$3,0)),"")</f>
        <v>18.335519537132441</v>
      </c>
      <c r="MX96" s="6">
        <f>IFERROR(INDEX(Sales!$D$5:$ABF$18,MATCH(UsagePerHour!$B96,Sales!$C$5:$C$18,0),MATCH(UsagePerHour!MX$4,Sales!$D$3:$ABF$3,0))/MX$2*INDEX(Usage!$D$5:$ABF$11,MATCH(UsagePerHour!$B$84,Usage!$C$5:$C$11,0),MATCH(UsagePerHour!MX$4,Usage!$D$3:$ABF$3,0)),"")</f>
        <v>117.50110256500724</v>
      </c>
      <c r="MY96" s="6">
        <f>IFERROR(INDEX(Sales!$D$5:$ABF$18,MATCH(UsagePerHour!$B96,Sales!$C$5:$C$18,0),MATCH(UsagePerHour!MY$4,Sales!$D$3:$ABF$3,0))/MY$2*INDEX(Usage!$D$5:$ABF$11,MATCH(UsagePerHour!$B$84,Usage!$C$5:$C$11,0),MATCH(UsagePerHour!MY$4,Usage!$D$3:$ABF$3,0)),"")</f>
        <v>17.195533297402701</v>
      </c>
      <c r="MZ96" s="6">
        <f>IFERROR(INDEX(Sales!$D$5:$ABF$18,MATCH(UsagePerHour!$B96,Sales!$C$5:$C$18,0),MATCH(UsagePerHour!MZ$4,Sales!$D$3:$ABF$3,0))/MZ$2*INDEX(Usage!$D$5:$ABF$11,MATCH(UsagePerHour!$B$84,Usage!$C$5:$C$11,0),MATCH(UsagePerHour!MZ$4,Usage!$D$3:$ABF$3,0)),"")</f>
        <v>78.794280061847545</v>
      </c>
      <c r="NA96" s="6">
        <f>IFERROR(INDEX(Sales!$D$5:$ABF$18,MATCH(UsagePerHour!$B96,Sales!$C$5:$C$18,0),MATCH(UsagePerHour!NA$4,Sales!$D$3:$ABF$3,0))/NA$2*INDEX(Usage!$D$5:$ABF$11,MATCH(UsagePerHour!$B$84,Usage!$C$5:$C$11,0),MATCH(UsagePerHour!NA$4,Usage!$D$3:$ABF$3,0)),"")</f>
        <v>22.255479502829328</v>
      </c>
      <c r="NB96" s="6">
        <f>IFERROR(INDEX(Sales!$D$5:$ABF$18,MATCH(UsagePerHour!$B96,Sales!$C$5:$C$18,0),MATCH(UsagePerHour!NB$4,Sales!$D$3:$ABF$3,0))/NB$2*INDEX(Usage!$D$5:$ABF$11,MATCH(UsagePerHour!$B$84,Usage!$C$5:$C$11,0),MATCH(UsagePerHour!NB$4,Usage!$D$3:$ABF$3,0)),"")</f>
        <v>295.23544922843075</v>
      </c>
      <c r="NC96" s="6">
        <f>IFERROR(INDEX(Sales!$D$5:$ABF$18,MATCH(UsagePerHour!$B96,Sales!$C$5:$C$18,0),MATCH(UsagePerHour!NC$4,Sales!$D$3:$ABF$3,0))/NC$2*INDEX(Usage!$D$5:$ABF$11,MATCH(UsagePerHour!$B$84,Usage!$C$5:$C$11,0),MATCH(UsagePerHour!NC$4,Usage!$D$3:$ABF$3,0)),"")</f>
        <v>31.247822695957364</v>
      </c>
      <c r="ND96" s="6">
        <f>IFERROR(INDEX(Sales!$D$5:$ABF$18,MATCH(UsagePerHour!$B96,Sales!$C$5:$C$18,0),MATCH(UsagePerHour!ND$4,Sales!$D$3:$ABF$3,0))/ND$2*INDEX(Usage!$D$5:$ABF$11,MATCH(UsagePerHour!$B$84,Usage!$C$5:$C$11,0),MATCH(UsagePerHour!ND$4,Usage!$D$3:$ABF$3,0)),"")</f>
        <v>90.491245223444139</v>
      </c>
      <c r="NE96" s="6">
        <f>IFERROR(INDEX(Sales!$D$5:$ABF$18,MATCH(UsagePerHour!$B96,Sales!$C$5:$C$18,0),MATCH(UsagePerHour!NE$4,Sales!$D$3:$ABF$3,0))/NE$2*INDEX(Usage!$D$5:$ABF$11,MATCH(UsagePerHour!$B$84,Usage!$C$5:$C$11,0),MATCH(UsagePerHour!NE$4,Usage!$D$3:$ABF$3,0)),"")</f>
        <v>33.394795182647947</v>
      </c>
      <c r="NF96" s="6">
        <f>IFERROR(INDEX(Sales!$D$5:$ABF$18,MATCH(UsagePerHour!$B96,Sales!$C$5:$C$18,0),MATCH(UsagePerHour!NF$4,Sales!$D$3:$ABF$3,0))/NF$2*INDEX(Usage!$D$5:$ABF$11,MATCH(UsagePerHour!$B$84,Usage!$C$5:$C$11,0),MATCH(UsagePerHour!NF$4,Usage!$D$3:$ABF$3,0)),"")</f>
        <v>10.204790170071837</v>
      </c>
      <c r="NG96" s="6">
        <f>IFERROR(INDEX(Sales!$D$5:$ABF$18,MATCH(UsagePerHour!$B96,Sales!$C$5:$C$18,0),MATCH(UsagePerHour!NG$4,Sales!$D$3:$ABF$3,0))/NG$2*INDEX(Usage!$D$5:$ABF$11,MATCH(UsagePerHour!$B$84,Usage!$C$5:$C$11,0),MATCH(UsagePerHour!NG$4,Usage!$D$3:$ABF$3,0)),"")</f>
        <v>51.618419230936588</v>
      </c>
      <c r="NH96" s="6">
        <f>IFERROR(INDEX(Sales!$D$5:$ABF$18,MATCH(UsagePerHour!$B96,Sales!$C$5:$C$18,0),MATCH(UsagePerHour!NH$4,Sales!$D$3:$ABF$3,0))/NH$2*INDEX(Usage!$D$5:$ABF$11,MATCH(UsagePerHour!$B$84,Usage!$C$5:$C$11,0),MATCH(UsagePerHour!NH$4,Usage!$D$3:$ABF$3,0)),"")</f>
        <v>26.333782756159348</v>
      </c>
      <c r="NI96" s="6">
        <f>IFERROR(INDEX(Sales!$D$5:$ABF$18,MATCH(UsagePerHour!$B96,Sales!$C$5:$C$18,0),MATCH(UsagePerHour!NI$4,Sales!$D$3:$ABF$3,0))/NI$2*INDEX(Usage!$D$5:$ABF$11,MATCH(UsagePerHour!$B$84,Usage!$C$5:$C$11,0),MATCH(UsagePerHour!NI$4,Usage!$D$3:$ABF$3,0)),"")</f>
        <v>246.19102167851815</v>
      </c>
      <c r="NJ96" s="6">
        <f>IFERROR(INDEX(Sales!$D$5:$ABF$18,MATCH(UsagePerHour!$B96,Sales!$C$5:$C$18,0),MATCH(UsagePerHour!NJ$4,Sales!$D$3:$ABF$3,0))/NJ$2*INDEX(Usage!$D$5:$ABF$11,MATCH(UsagePerHour!$B$84,Usage!$C$5:$C$11,0),MATCH(UsagePerHour!NJ$4,Usage!$D$3:$ABF$3,0)),"")</f>
        <v>38.215002696589423</v>
      </c>
      <c r="NK96" s="6">
        <f>IFERROR(INDEX(Sales!$D$5:$ABF$18,MATCH(UsagePerHour!$B96,Sales!$C$5:$C$18,0),MATCH(UsagePerHour!NK$4,Sales!$D$3:$ABF$3,0))/NK$2*INDEX(Usage!$D$5:$ABF$11,MATCH(UsagePerHour!$B$84,Usage!$C$5:$C$11,0),MATCH(UsagePerHour!NK$4,Usage!$D$3:$ABF$3,0)),"")</f>
        <v>17.418844297303444</v>
      </c>
      <c r="NL96" s="6">
        <f>IFERROR(INDEX(Sales!$D$5:$ABF$18,MATCH(UsagePerHour!$B96,Sales!$C$5:$C$18,0),MATCH(UsagePerHour!NL$4,Sales!$D$3:$ABF$3,0))/NL$2*INDEX(Usage!$D$5:$ABF$11,MATCH(UsagePerHour!$B$84,Usage!$C$5:$C$11,0),MATCH(UsagePerHour!NL$4,Usage!$D$3:$ABF$3,0)),"")</f>
        <v>46.392511046777386</v>
      </c>
      <c r="NM96" s="6">
        <f>IFERROR(INDEX(Sales!$D$5:$ABF$18,MATCH(UsagePerHour!$B96,Sales!$C$5:$C$18,0),MATCH(UsagePerHour!NM$4,Sales!$D$3:$ABF$3,0))/NM$2*INDEX(Usage!$D$5:$ABF$11,MATCH(UsagePerHour!$B$84,Usage!$C$5:$C$11,0),MATCH(UsagePerHour!NM$4,Usage!$D$3:$ABF$3,0)),"")</f>
        <v>48.18804982439498</v>
      </c>
      <c r="NN96" s="6">
        <f>IFERROR(INDEX(Sales!$D$5:$ABF$18,MATCH(UsagePerHour!$B96,Sales!$C$5:$C$18,0),MATCH(UsagePerHour!NN$4,Sales!$D$3:$ABF$3,0))/NN$2*INDEX(Usage!$D$5:$ABF$11,MATCH(UsagePerHour!$B$84,Usage!$C$5:$C$11,0),MATCH(UsagePerHour!NN$4,Usage!$D$3:$ABF$3,0)),"")</f>
        <v>19.787602084141447</v>
      </c>
      <c r="NO96" s="6">
        <f>IFERROR(INDEX(Sales!$D$5:$ABF$18,MATCH(UsagePerHour!$B96,Sales!$C$5:$C$18,0),MATCH(UsagePerHour!NO$4,Sales!$D$3:$ABF$3,0))/NO$2*INDEX(Usage!$D$5:$ABF$11,MATCH(UsagePerHour!$B$84,Usage!$C$5:$C$11,0),MATCH(UsagePerHour!NO$4,Usage!$D$3:$ABF$3,0)),"")</f>
        <v>33.349914048498597</v>
      </c>
      <c r="NP96" s="6">
        <f>IFERROR(INDEX(Sales!$D$5:$ABF$18,MATCH(UsagePerHour!$B96,Sales!$C$5:$C$18,0),MATCH(UsagePerHour!NP$4,Sales!$D$3:$ABF$3,0))/NP$2*INDEX(Usage!$D$5:$ABF$11,MATCH(UsagePerHour!$B$84,Usage!$C$5:$C$11,0),MATCH(UsagePerHour!NP$4,Usage!$D$3:$ABF$3,0)),"")</f>
        <v>405.79624191336444</v>
      </c>
      <c r="NQ96" s="6">
        <f>IFERROR(INDEX(Sales!$D$5:$ABF$18,MATCH(UsagePerHour!$B96,Sales!$C$5:$C$18,0),MATCH(UsagePerHour!NQ$4,Sales!$D$3:$ABF$3,0))/NQ$2*INDEX(Usage!$D$5:$ABF$11,MATCH(UsagePerHour!$B$84,Usage!$C$5:$C$11,0),MATCH(UsagePerHour!NQ$4,Usage!$D$3:$ABF$3,0)),"")</f>
        <v>16.164197846282637</v>
      </c>
      <c r="NR96" s="6">
        <f>IFERROR(INDEX(Sales!$D$5:$ABF$18,MATCH(UsagePerHour!$B96,Sales!$C$5:$C$18,0),MATCH(UsagePerHour!NR$4,Sales!$D$3:$ABF$3,0))/NR$2*INDEX(Usage!$D$5:$ABF$11,MATCH(UsagePerHour!$B$84,Usage!$C$5:$C$11,0),MATCH(UsagePerHour!NR$4,Usage!$D$3:$ABF$3,0)),"")</f>
        <v>69.491031629236261</v>
      </c>
      <c r="NS96" s="6">
        <f>IFERROR(INDEX(Sales!$D$5:$ABF$18,MATCH(UsagePerHour!$B96,Sales!$C$5:$C$18,0),MATCH(UsagePerHour!NS$4,Sales!$D$3:$ABF$3,0))/NS$2*INDEX(Usage!$D$5:$ABF$11,MATCH(UsagePerHour!$B$84,Usage!$C$5:$C$11,0),MATCH(UsagePerHour!NS$4,Usage!$D$3:$ABF$3,0)),"")</f>
        <v>76.927527183809374</v>
      </c>
      <c r="NT96" s="6">
        <f>IFERROR(INDEX(Sales!$D$5:$ABF$18,MATCH(UsagePerHour!$B96,Sales!$C$5:$C$18,0),MATCH(UsagePerHour!NT$4,Sales!$D$3:$ABF$3,0))/NT$2*INDEX(Usage!$D$5:$ABF$11,MATCH(UsagePerHour!$B$84,Usage!$C$5:$C$11,0),MATCH(UsagePerHour!NT$4,Usage!$D$3:$ABF$3,0)),"")</f>
        <v>33.492170755527006</v>
      </c>
      <c r="NU96" s="6">
        <f>IFERROR(INDEX(Sales!$D$5:$ABF$18,MATCH(UsagePerHour!$B96,Sales!$C$5:$C$18,0),MATCH(UsagePerHour!NU$4,Sales!$D$3:$ABF$3,0))/NU$2*INDEX(Usage!$D$5:$ABF$11,MATCH(UsagePerHour!$B$84,Usage!$C$5:$C$11,0),MATCH(UsagePerHour!NU$4,Usage!$D$3:$ABF$3,0)),"")</f>
        <v>57.329604900226364</v>
      </c>
      <c r="NV96" s="6">
        <f>IFERROR(INDEX(Sales!$D$5:$ABF$18,MATCH(UsagePerHour!$B96,Sales!$C$5:$C$18,0),MATCH(UsagePerHour!NV$4,Sales!$D$3:$ABF$3,0))/NV$2*INDEX(Usage!$D$5:$ABF$11,MATCH(UsagePerHour!$B$84,Usage!$C$5:$C$11,0),MATCH(UsagePerHour!NV$4,Usage!$D$3:$ABF$3,0)),"")</f>
        <v>23.869192183873626</v>
      </c>
      <c r="NW96" s="6">
        <f>IFERROR(INDEX(Sales!$D$5:$ABF$18,MATCH(UsagePerHour!$B96,Sales!$C$5:$C$18,0),MATCH(UsagePerHour!NW$4,Sales!$D$3:$ABF$3,0))/NW$2*INDEX(Usage!$D$5:$ABF$11,MATCH(UsagePerHour!$B$84,Usage!$C$5:$C$11,0),MATCH(UsagePerHour!NW$4,Usage!$D$3:$ABF$3,0)),"")</f>
        <v>75.553138612952651</v>
      </c>
      <c r="NX96" s="6">
        <f>IFERROR(INDEX(Sales!$D$5:$ABF$18,MATCH(UsagePerHour!$B96,Sales!$C$5:$C$18,0),MATCH(UsagePerHour!NX$4,Sales!$D$3:$ABF$3,0))/NX$2*INDEX(Usage!$D$5:$ABF$11,MATCH(UsagePerHour!$B$84,Usage!$C$5:$C$11,0),MATCH(UsagePerHour!NX$4,Usage!$D$3:$ABF$3,0)),"")</f>
        <v>26.374110944839579</v>
      </c>
      <c r="NY96" s="6">
        <f>IFERROR(INDEX(Sales!$D$5:$ABF$18,MATCH(UsagePerHour!$B96,Sales!$C$5:$C$18,0),MATCH(UsagePerHour!NY$4,Sales!$D$3:$ABF$3,0))/NY$2*INDEX(Usage!$D$5:$ABF$11,MATCH(UsagePerHour!$B$84,Usage!$C$5:$C$11,0),MATCH(UsagePerHour!NY$4,Usage!$D$3:$ABF$3,0)),"")</f>
        <v>47.729105506846615</v>
      </c>
      <c r="NZ96" s="6">
        <f>IFERROR(INDEX(Sales!$D$5:$ABF$18,MATCH(UsagePerHour!$B96,Sales!$C$5:$C$18,0),MATCH(UsagePerHour!NZ$4,Sales!$D$3:$ABF$3,0))/NZ$2*INDEX(Usage!$D$5:$ABF$11,MATCH(UsagePerHour!$B$84,Usage!$C$5:$C$11,0),MATCH(UsagePerHour!NZ$4,Usage!$D$3:$ABF$3,0)),"")</f>
        <v>78.284693823823645</v>
      </c>
      <c r="OA96" s="6">
        <f>IFERROR(INDEX(Sales!$D$5:$ABF$18,MATCH(UsagePerHour!$B96,Sales!$C$5:$C$18,0),MATCH(UsagePerHour!OA$4,Sales!$D$3:$ABF$3,0))/OA$2*INDEX(Usage!$D$5:$ABF$11,MATCH(UsagePerHour!$B$84,Usage!$C$5:$C$11,0),MATCH(UsagePerHour!OA$4,Usage!$D$3:$ABF$3,0)),"")</f>
        <v>32.522776202029867</v>
      </c>
      <c r="OB96" s="6">
        <f>IFERROR(INDEX(Sales!$D$5:$ABF$18,MATCH(UsagePerHour!$B96,Sales!$C$5:$C$18,0),MATCH(UsagePerHour!OB$4,Sales!$D$3:$ABF$3,0))/OB$2*INDEX(Usage!$D$5:$ABF$11,MATCH(UsagePerHour!$B$84,Usage!$C$5:$C$11,0),MATCH(UsagePerHour!OB$4,Usage!$D$3:$ABF$3,0)),"")</f>
        <v>27.259688333925336</v>
      </c>
      <c r="OC96" s="6">
        <f>IFERROR(INDEX(Sales!$D$5:$ABF$18,MATCH(UsagePerHour!$B96,Sales!$C$5:$C$18,0),MATCH(UsagePerHour!OC$4,Sales!$D$3:$ABF$3,0))/OC$2*INDEX(Usage!$D$5:$ABF$11,MATCH(UsagePerHour!$B$84,Usage!$C$5:$C$11,0),MATCH(UsagePerHour!OC$4,Usage!$D$3:$ABF$3,0)),"")</f>
        <v>22.489935618731824</v>
      </c>
      <c r="OD96" s="6">
        <f>IFERROR(INDEX(Sales!$D$5:$ABF$18,MATCH(UsagePerHour!$B96,Sales!$C$5:$C$18,0),MATCH(UsagePerHour!OD$4,Sales!$D$3:$ABF$3,0))/OD$2*INDEX(Usage!$D$5:$ABF$11,MATCH(UsagePerHour!$B$84,Usage!$C$5:$C$11,0),MATCH(UsagePerHour!OD$4,Usage!$D$3:$ABF$3,0)),"")</f>
        <v>366.51947613307476</v>
      </c>
      <c r="OE96" s="6">
        <f>IFERROR(INDEX(Sales!$D$5:$ABF$18,MATCH(UsagePerHour!$B96,Sales!$C$5:$C$18,0),MATCH(UsagePerHour!OE$4,Sales!$D$3:$ABF$3,0))/OE$2*INDEX(Usage!$D$5:$ABF$11,MATCH(UsagePerHour!$B$84,Usage!$C$5:$C$11,0),MATCH(UsagePerHour!OE$4,Usage!$D$3:$ABF$3,0)),"")</f>
        <v>67.983507597523769</v>
      </c>
      <c r="OF96" s="6">
        <f>IFERROR(INDEX(Sales!$D$5:$ABF$18,MATCH(UsagePerHour!$B96,Sales!$C$5:$C$18,0),MATCH(UsagePerHour!OF$4,Sales!$D$3:$ABF$3,0))/OF$2*INDEX(Usage!$D$5:$ABF$11,MATCH(UsagePerHour!$B$84,Usage!$C$5:$C$11,0),MATCH(UsagePerHour!OF$4,Usage!$D$3:$ABF$3,0)),"")</f>
        <v>66.091747828553665</v>
      </c>
      <c r="OG96" s="6">
        <f>IFERROR(INDEX(Sales!$D$5:$ABF$18,MATCH(UsagePerHour!$B96,Sales!$C$5:$C$18,0),MATCH(UsagePerHour!OG$4,Sales!$D$3:$ABF$3,0))/OG$2*INDEX(Usage!$D$5:$ABF$11,MATCH(UsagePerHour!$B$84,Usage!$C$5:$C$11,0),MATCH(UsagePerHour!OG$4,Usage!$D$3:$ABF$3,0)),"")</f>
        <v>31.70332412440959</v>
      </c>
      <c r="OH96" s="6">
        <f>IFERROR(INDEX(Sales!$D$5:$ABF$18,MATCH(UsagePerHour!$B96,Sales!$C$5:$C$18,0),MATCH(UsagePerHour!OH$4,Sales!$D$3:$ABF$3,0))/OH$2*INDEX(Usage!$D$5:$ABF$11,MATCH(UsagePerHour!$B$84,Usage!$C$5:$C$11,0),MATCH(UsagePerHour!OH$4,Usage!$D$3:$ABF$3,0)),"")</f>
        <v>18.31882449206238</v>
      </c>
      <c r="OI96" s="6">
        <f>IFERROR(INDEX(Sales!$D$5:$ABF$18,MATCH(UsagePerHour!$B96,Sales!$C$5:$C$18,0),MATCH(UsagePerHour!OI$4,Sales!$D$3:$ABF$3,0))/OI$2*INDEX(Usage!$D$5:$ABF$11,MATCH(UsagePerHour!$B$84,Usage!$C$5:$C$11,0),MATCH(UsagePerHour!OI$4,Usage!$D$3:$ABF$3,0)),"")</f>
        <v>47.049346034058615</v>
      </c>
      <c r="OJ96" s="6">
        <f>IFERROR(INDEX(Sales!$D$5:$ABF$18,MATCH(UsagePerHour!$B96,Sales!$C$5:$C$18,0),MATCH(UsagePerHour!OJ$4,Sales!$D$3:$ABF$3,0))/OJ$2*INDEX(Usage!$D$5:$ABF$11,MATCH(UsagePerHour!$B$84,Usage!$C$5:$C$11,0),MATCH(UsagePerHour!OJ$4,Usage!$D$3:$ABF$3,0)),"")</f>
        <v>18.394477851669379</v>
      </c>
      <c r="OK96" s="6">
        <f>IFERROR(INDEX(Sales!$D$5:$ABF$18,MATCH(UsagePerHour!$B96,Sales!$C$5:$C$18,0),MATCH(UsagePerHour!OK$4,Sales!$D$3:$ABF$3,0))/OK$2*INDEX(Usage!$D$5:$ABF$11,MATCH(UsagePerHour!$B$84,Usage!$C$5:$C$11,0),MATCH(UsagePerHour!OK$4,Usage!$D$3:$ABF$3,0)),"")</f>
        <v>122.44077034469585</v>
      </c>
      <c r="OL96" s="6">
        <f>IFERROR(INDEX(Sales!$D$5:$ABF$18,MATCH(UsagePerHour!$B96,Sales!$C$5:$C$18,0),MATCH(UsagePerHour!OL$4,Sales!$D$3:$ABF$3,0))/OL$2*INDEX(Usage!$D$5:$ABF$11,MATCH(UsagePerHour!$B$84,Usage!$C$5:$C$11,0),MATCH(UsagePerHour!OL$4,Usage!$D$3:$ABF$3,0)),"")</f>
        <v>52.543461133546458</v>
      </c>
      <c r="OM96" s="6">
        <f>IFERROR(INDEX(Sales!$D$5:$ABF$18,MATCH(UsagePerHour!$B96,Sales!$C$5:$C$18,0),MATCH(UsagePerHour!OM$4,Sales!$D$3:$ABF$3,0))/OM$2*INDEX(Usage!$D$5:$ABF$11,MATCH(UsagePerHour!$B$84,Usage!$C$5:$C$11,0),MATCH(UsagePerHour!OM$4,Usage!$D$3:$ABF$3,0)),"")</f>
        <v>82.41683532452285</v>
      </c>
      <c r="ON96" s="6">
        <f>IFERROR(INDEX(Sales!$D$5:$ABF$18,MATCH(UsagePerHour!$B96,Sales!$C$5:$C$18,0),MATCH(UsagePerHour!ON$4,Sales!$D$3:$ABF$3,0))/ON$2*INDEX(Usage!$D$5:$ABF$11,MATCH(UsagePerHour!$B$84,Usage!$C$5:$C$11,0),MATCH(UsagePerHour!ON$4,Usage!$D$3:$ABF$3,0)),"")</f>
        <v>89.373956154283945</v>
      </c>
      <c r="OO96" s="6">
        <f>IFERROR(INDEX(Sales!$D$5:$ABF$18,MATCH(UsagePerHour!$B96,Sales!$C$5:$C$18,0),MATCH(UsagePerHour!OO$4,Sales!$D$3:$ABF$3,0))/OO$2*INDEX(Usage!$D$5:$ABF$11,MATCH(UsagePerHour!$B$84,Usage!$C$5:$C$11,0),MATCH(UsagePerHour!OO$4,Usage!$D$3:$ABF$3,0)),"")</f>
        <v>38.784483039330503</v>
      </c>
      <c r="OP96" s="6">
        <f>IFERROR(INDEX(Sales!$D$5:$ABF$18,MATCH(UsagePerHour!$B96,Sales!$C$5:$C$18,0),MATCH(UsagePerHour!OP$4,Sales!$D$3:$ABF$3,0))/OP$2*INDEX(Usage!$D$5:$ABF$11,MATCH(UsagePerHour!$B$84,Usage!$C$5:$C$11,0),MATCH(UsagePerHour!OP$4,Usage!$D$3:$ABF$3,0)),"")</f>
        <v>65.533811837271571</v>
      </c>
      <c r="OQ96" s="6">
        <f>IFERROR(INDEX(Sales!$D$5:$ABF$18,MATCH(UsagePerHour!$B96,Sales!$C$5:$C$18,0),MATCH(UsagePerHour!OQ$4,Sales!$D$3:$ABF$3,0))/OQ$2*INDEX(Usage!$D$5:$ABF$11,MATCH(UsagePerHour!$B$84,Usage!$C$5:$C$11,0),MATCH(UsagePerHour!OQ$4,Usage!$D$3:$ABF$3,0)),"")</f>
        <v>67.859666794384424</v>
      </c>
      <c r="OR96" s="6">
        <f>IFERROR(INDEX(Sales!$D$5:$ABF$18,MATCH(UsagePerHour!$B96,Sales!$C$5:$C$18,0),MATCH(UsagePerHour!OR$4,Sales!$D$3:$ABF$3,0))/OR$2*INDEX(Usage!$D$5:$ABF$11,MATCH(UsagePerHour!$B$84,Usage!$C$5:$C$11,0),MATCH(UsagePerHour!OR$4,Usage!$D$3:$ABF$3,0)),"")</f>
        <v>236.9484239957213</v>
      </c>
      <c r="OS96" s="6">
        <f>IFERROR(INDEX(Sales!$D$5:$ABF$18,MATCH(UsagePerHour!$B96,Sales!$C$5:$C$18,0),MATCH(UsagePerHour!OS$4,Sales!$D$3:$ABF$3,0))/OS$2*INDEX(Usage!$D$5:$ABF$11,MATCH(UsagePerHour!$B$84,Usage!$C$5:$C$11,0),MATCH(UsagePerHour!OS$4,Usage!$D$3:$ABF$3,0)),"")</f>
        <v>39.40727256473118</v>
      </c>
      <c r="OT96" s="6">
        <f>IFERROR(INDEX(Sales!$D$5:$ABF$18,MATCH(UsagePerHour!$B96,Sales!$C$5:$C$18,0),MATCH(UsagePerHour!OT$4,Sales!$D$3:$ABF$3,0))/OT$2*INDEX(Usage!$D$5:$ABF$11,MATCH(UsagePerHour!$B$84,Usage!$C$5:$C$11,0),MATCH(UsagePerHour!OT$4,Usage!$D$3:$ABF$3,0)),"")</f>
        <v>5.3348826323201077</v>
      </c>
      <c r="OU96" s="6">
        <f>IFERROR(INDEX(Sales!$D$5:$ABF$18,MATCH(UsagePerHour!$B96,Sales!$C$5:$C$18,0),MATCH(UsagePerHour!OU$4,Sales!$D$3:$ABF$3,0))/OU$2*INDEX(Usage!$D$5:$ABF$11,MATCH(UsagePerHour!$B$84,Usage!$C$5:$C$11,0),MATCH(UsagePerHour!OU$4,Usage!$D$3:$ABF$3,0)),"")</f>
        <v>19.544175938776753</v>
      </c>
      <c r="OV96" s="6">
        <f>IFERROR(INDEX(Sales!$D$5:$ABF$18,MATCH(UsagePerHour!$B96,Sales!$C$5:$C$18,0),MATCH(UsagePerHour!OV$4,Sales!$D$3:$ABF$3,0))/OV$2*INDEX(Usage!$D$5:$ABF$11,MATCH(UsagePerHour!$B$84,Usage!$C$5:$C$11,0),MATCH(UsagePerHour!OV$4,Usage!$D$3:$ABF$3,0)),"")</f>
        <v>17.44069278348346</v>
      </c>
      <c r="OW96" s="6">
        <f>IFERROR(INDEX(Sales!$D$5:$ABF$18,MATCH(UsagePerHour!$B96,Sales!$C$5:$C$18,0),MATCH(UsagePerHour!OW$4,Sales!$D$3:$ABF$3,0))/OW$2*INDEX(Usage!$D$5:$ABF$11,MATCH(UsagePerHour!$B$84,Usage!$C$5:$C$11,0),MATCH(UsagePerHour!OW$4,Usage!$D$3:$ABF$3,0)),"")</f>
        <v>90.108698977490661</v>
      </c>
      <c r="OX96" s="6">
        <f>IFERROR(INDEX(Sales!$D$5:$ABF$18,MATCH(UsagePerHour!$B96,Sales!$C$5:$C$18,0),MATCH(UsagePerHour!OX$4,Sales!$D$3:$ABF$3,0))/OX$2*INDEX(Usage!$D$5:$ABF$11,MATCH(UsagePerHour!$B$84,Usage!$C$5:$C$11,0),MATCH(UsagePerHour!OX$4,Usage!$D$3:$ABF$3,0)),"")</f>
        <v>25.824881623299142</v>
      </c>
      <c r="OY96" s="6">
        <f>IFERROR(INDEX(Sales!$D$5:$ABF$18,MATCH(UsagePerHour!$B96,Sales!$C$5:$C$18,0),MATCH(UsagePerHour!OY$4,Sales!$D$3:$ABF$3,0))/OY$2*INDEX(Usage!$D$5:$ABF$11,MATCH(UsagePerHour!$B$84,Usage!$C$5:$C$11,0),MATCH(UsagePerHour!OY$4,Usage!$D$3:$ABF$3,0)),"")</f>
        <v>195.03175316186443</v>
      </c>
      <c r="OZ96" s="6">
        <f>IFERROR(INDEX(Sales!$D$5:$ABF$18,MATCH(UsagePerHour!$B96,Sales!$C$5:$C$18,0),MATCH(UsagePerHour!OZ$4,Sales!$D$3:$ABF$3,0))/OZ$2*INDEX(Usage!$D$5:$ABF$11,MATCH(UsagePerHour!$B$84,Usage!$C$5:$C$11,0),MATCH(UsagePerHour!OZ$4,Usage!$D$3:$ABF$3,0)),"")</f>
        <v>8.2917002674294231</v>
      </c>
      <c r="PA96" s="6">
        <f>IFERROR(INDEX(Sales!$D$5:$ABF$18,MATCH(UsagePerHour!$B96,Sales!$C$5:$C$18,0),MATCH(UsagePerHour!PA$4,Sales!$D$3:$ABF$3,0))/PA$2*INDEX(Usage!$D$5:$ABF$11,MATCH(UsagePerHour!$B$84,Usage!$C$5:$C$11,0),MATCH(UsagePerHour!PA$4,Usage!$D$3:$ABF$3,0)),"")</f>
        <v>9.0394526600634109</v>
      </c>
      <c r="PB96" s="6">
        <f>IFERROR(INDEX(Sales!$D$5:$ABF$18,MATCH(UsagePerHour!$B96,Sales!$C$5:$C$18,0),MATCH(UsagePerHour!PB$4,Sales!$D$3:$ABF$3,0))/PB$2*INDEX(Usage!$D$5:$ABF$11,MATCH(UsagePerHour!$B$84,Usage!$C$5:$C$11,0),MATCH(UsagePerHour!PB$4,Usage!$D$3:$ABF$3,0)),"")</f>
        <v>5.9693977476742273</v>
      </c>
      <c r="PC96" s="6">
        <f>IFERROR(INDEX(Sales!$D$5:$ABF$18,MATCH(UsagePerHour!$B96,Sales!$C$5:$C$18,0),MATCH(UsagePerHour!PC$4,Sales!$D$3:$ABF$3,0))/PC$2*INDEX(Usage!$D$5:$ABF$11,MATCH(UsagePerHour!$B$84,Usage!$C$5:$C$11,0),MATCH(UsagePerHour!PC$4,Usage!$D$3:$ABF$3,0)),"")</f>
        <v>2.0166484699486324</v>
      </c>
      <c r="PD96" s="6">
        <f>IFERROR(INDEX(Sales!$D$5:$ABF$18,MATCH(UsagePerHour!$B96,Sales!$C$5:$C$18,0),MATCH(UsagePerHour!PD$4,Sales!$D$3:$ABF$3,0))/PD$2*INDEX(Usage!$D$5:$ABF$11,MATCH(UsagePerHour!$B$84,Usage!$C$5:$C$11,0),MATCH(UsagePerHour!PD$4,Usage!$D$3:$ABF$3,0)),"")</f>
        <v>16.300174540251419</v>
      </c>
      <c r="PE96" s="6">
        <f>IFERROR(INDEX(Sales!$D$5:$ABF$18,MATCH(UsagePerHour!$B96,Sales!$C$5:$C$18,0),MATCH(UsagePerHour!PE$4,Sales!$D$3:$ABF$3,0))/PE$2*INDEX(Usage!$D$5:$ABF$11,MATCH(UsagePerHour!$B$84,Usage!$C$5:$C$11,0),MATCH(UsagePerHour!PE$4,Usage!$D$3:$ABF$3,0)),"")</f>
        <v>7.9953503050704819</v>
      </c>
      <c r="PF96" s="6">
        <f>IFERROR(INDEX(Sales!$D$5:$ABF$18,MATCH(UsagePerHour!$B96,Sales!$C$5:$C$18,0),MATCH(UsagePerHour!PF$4,Sales!$D$3:$ABF$3,0))/PF$2*INDEX(Usage!$D$5:$ABF$11,MATCH(UsagePerHour!$B$84,Usage!$C$5:$C$11,0),MATCH(UsagePerHour!PF$4,Usage!$D$3:$ABF$3,0)),"")</f>
        <v>138.92395766504342</v>
      </c>
      <c r="PG96" s="6">
        <f>IFERROR(INDEX(Sales!$D$5:$ABF$18,MATCH(UsagePerHour!$B96,Sales!$C$5:$C$18,0),MATCH(UsagePerHour!PG$4,Sales!$D$3:$ABF$3,0))/PG$2*INDEX(Usage!$D$5:$ABF$11,MATCH(UsagePerHour!$B$84,Usage!$C$5:$C$11,0),MATCH(UsagePerHour!PG$4,Usage!$D$3:$ABF$3,0)),"")</f>
        <v>15.823811989089805</v>
      </c>
      <c r="PH96" s="6">
        <f>IFERROR(INDEX(Sales!$D$5:$ABF$18,MATCH(UsagePerHour!$B96,Sales!$C$5:$C$18,0),MATCH(UsagePerHour!PH$4,Sales!$D$3:$ABF$3,0))/PH$2*INDEX(Usage!$D$5:$ABF$11,MATCH(UsagePerHour!$B$84,Usage!$C$5:$C$11,0),MATCH(UsagePerHour!PH$4,Usage!$D$3:$ABF$3,0)),"")</f>
        <v>48.643574143623603</v>
      </c>
      <c r="PI96" s="6">
        <f>IFERROR(INDEX(Sales!$D$5:$ABF$18,MATCH(UsagePerHour!$B96,Sales!$C$5:$C$18,0),MATCH(UsagePerHour!PI$4,Sales!$D$3:$ABF$3,0))/PI$2*INDEX(Usage!$D$5:$ABF$11,MATCH(UsagePerHour!$B$84,Usage!$C$5:$C$11,0),MATCH(UsagePerHour!PI$4,Usage!$D$3:$ABF$3,0)),"")</f>
        <v>17.336476755747039</v>
      </c>
      <c r="PJ96" s="6">
        <f>IFERROR(INDEX(Sales!$D$5:$ABF$18,MATCH(UsagePerHour!$B96,Sales!$C$5:$C$18,0),MATCH(UsagePerHour!PJ$4,Sales!$D$3:$ABF$3,0))/PJ$2*INDEX(Usage!$D$5:$ABF$11,MATCH(UsagePerHour!$B$84,Usage!$C$5:$C$11,0),MATCH(UsagePerHour!PJ$4,Usage!$D$3:$ABF$3,0)),"")</f>
        <v>35.300270718734957</v>
      </c>
      <c r="PK96" s="6">
        <f>IFERROR(INDEX(Sales!$D$5:$ABF$18,MATCH(UsagePerHour!$B96,Sales!$C$5:$C$18,0),MATCH(UsagePerHour!PK$4,Sales!$D$3:$ABF$3,0))/PK$2*INDEX(Usage!$D$5:$ABF$11,MATCH(UsagePerHour!$B$84,Usage!$C$5:$C$11,0),MATCH(UsagePerHour!PK$4,Usage!$D$3:$ABF$3,0)),"")</f>
        <v>36.374931848013773</v>
      </c>
      <c r="PL96" s="6">
        <f>IFERROR(INDEX(Sales!$D$5:$ABF$18,MATCH(UsagePerHour!$B96,Sales!$C$5:$C$18,0),MATCH(UsagePerHour!PL$4,Sales!$D$3:$ABF$3,0))/PL$2*INDEX(Usage!$D$5:$ABF$11,MATCH(UsagePerHour!$B$84,Usage!$C$5:$C$11,0),MATCH(UsagePerHour!PL$4,Usage!$D$3:$ABF$3,0)),"")</f>
        <v>57.456060965304204</v>
      </c>
      <c r="PM96" s="6">
        <f>IFERROR(INDEX(Sales!$D$5:$ABF$18,MATCH(UsagePerHour!$B96,Sales!$C$5:$C$18,0),MATCH(UsagePerHour!PM$4,Sales!$D$3:$ABF$3,0))/PM$2*INDEX(Usage!$D$5:$ABF$11,MATCH(UsagePerHour!$B$84,Usage!$C$5:$C$11,0),MATCH(UsagePerHour!PM$4,Usage!$D$3:$ABF$3,0)),"")</f>
        <v>58.11720027902588</v>
      </c>
      <c r="PN96" s="6">
        <f>IFERROR(INDEX(Sales!$D$5:$ABF$18,MATCH(UsagePerHour!$B96,Sales!$C$5:$C$18,0),MATCH(UsagePerHour!PN$4,Sales!$D$3:$ABF$3,0))/PN$2*INDEX(Usage!$D$5:$ABF$11,MATCH(UsagePerHour!$B$84,Usage!$C$5:$C$11,0),MATCH(UsagePerHour!PN$4,Usage!$D$3:$ABF$3,0)),"")</f>
        <v>0</v>
      </c>
      <c r="PO96" s="6">
        <f>IFERROR(INDEX(Sales!$D$5:$ABF$18,MATCH(UsagePerHour!$B96,Sales!$C$5:$C$18,0),MATCH(UsagePerHour!PO$4,Sales!$D$3:$ABF$3,0))/PO$2*INDEX(Usage!$D$5:$ABF$11,MATCH(UsagePerHour!$B$84,Usage!$C$5:$C$11,0),MATCH(UsagePerHour!PO$4,Usage!$D$3:$ABF$3,0)),"")</f>
        <v>13.285470714626971</v>
      </c>
      <c r="PP96" s="6">
        <f>IFERROR(INDEX(Sales!$D$5:$ABF$18,MATCH(UsagePerHour!$B96,Sales!$C$5:$C$18,0),MATCH(UsagePerHour!PP$4,Sales!$D$3:$ABF$3,0))/PP$2*INDEX(Usage!$D$5:$ABF$11,MATCH(UsagePerHour!$B$84,Usage!$C$5:$C$11,0),MATCH(UsagePerHour!PP$4,Usage!$D$3:$ABF$3,0)),"")</f>
        <v>51.526688102893893</v>
      </c>
      <c r="PQ96" s="6">
        <f>IFERROR(INDEX(Sales!$D$5:$ABF$18,MATCH(UsagePerHour!$B96,Sales!$C$5:$C$18,0),MATCH(UsagePerHour!PQ$4,Sales!$D$3:$ABF$3,0))/PQ$2*INDEX(Usage!$D$5:$ABF$11,MATCH(UsagePerHour!$B$84,Usage!$C$5:$C$11,0),MATCH(UsagePerHour!PQ$4,Usage!$D$3:$ABF$3,0)),"")</f>
        <v>19.83461492305846</v>
      </c>
      <c r="PR96" s="6">
        <f>IFERROR(INDEX(Sales!$D$5:$ABF$18,MATCH(UsagePerHour!$B96,Sales!$C$5:$C$18,0),MATCH(UsagePerHour!PR$4,Sales!$D$3:$ABF$3,0))/PR$2*INDEX(Usage!$D$5:$ABF$11,MATCH(UsagePerHour!$B$84,Usage!$C$5:$C$11,0),MATCH(UsagePerHour!PR$4,Usage!$D$3:$ABF$3,0)),"")</f>
        <v>23.173061895632085</v>
      </c>
      <c r="PS96" s="6">
        <f>IFERROR(INDEX(Sales!$D$5:$ABF$18,MATCH(UsagePerHour!$B96,Sales!$C$5:$C$18,0),MATCH(UsagePerHour!PS$4,Sales!$D$3:$ABF$3,0))/PS$2*INDEX(Usage!$D$5:$ABF$11,MATCH(UsagePerHour!$B$84,Usage!$C$5:$C$11,0),MATCH(UsagePerHour!PS$4,Usage!$D$3:$ABF$3,0)),"")</f>
        <v>18.394099303515944</v>
      </c>
      <c r="PT96" s="6">
        <f>IFERROR(INDEX(Sales!$D$5:$ABF$18,MATCH(UsagePerHour!$B96,Sales!$C$5:$C$18,0),MATCH(UsagePerHour!PT$4,Sales!$D$3:$ABF$3,0))/PT$2*INDEX(Usage!$D$5:$ABF$11,MATCH(UsagePerHour!$B$84,Usage!$C$5:$C$11,0),MATCH(UsagePerHour!PT$4,Usage!$D$3:$ABF$3,0)),"")</f>
        <v>83.670742001754903</v>
      </c>
      <c r="PU96" s="6">
        <f>IFERROR(INDEX(Sales!$D$5:$ABF$18,MATCH(UsagePerHour!$B96,Sales!$C$5:$C$18,0),MATCH(UsagePerHour!PU$4,Sales!$D$3:$ABF$3,0))/PU$2*INDEX(Usage!$D$5:$ABF$11,MATCH(UsagePerHour!$B$84,Usage!$C$5:$C$11,0),MATCH(UsagePerHour!PU$4,Usage!$D$3:$ABF$3,0)),"")</f>
        <v>20.822810464507484</v>
      </c>
      <c r="PV96" s="6">
        <f>IFERROR(INDEX(Sales!$D$5:$ABF$18,MATCH(UsagePerHour!$B96,Sales!$C$5:$C$18,0),MATCH(UsagePerHour!PV$4,Sales!$D$3:$ABF$3,0))/PV$2*INDEX(Usage!$D$5:$ABF$11,MATCH(UsagePerHour!$B$84,Usage!$C$5:$C$11,0),MATCH(UsagePerHour!PV$4,Usage!$D$3:$ABF$3,0)),"")</f>
        <v>26.13360170390035</v>
      </c>
      <c r="PW96" s="6">
        <f>IFERROR(INDEX(Sales!$D$5:$ABF$18,MATCH(UsagePerHour!$B96,Sales!$C$5:$C$18,0),MATCH(UsagePerHour!PW$4,Sales!$D$3:$ABF$3,0))/PW$2*INDEX(Usage!$D$5:$ABF$11,MATCH(UsagePerHour!$B$84,Usage!$C$5:$C$11,0),MATCH(UsagePerHour!PW$4,Usage!$D$3:$ABF$3,0)),"")</f>
        <v>20.505423371359651</v>
      </c>
      <c r="PX96" s="6">
        <f>IFERROR(INDEX(Sales!$D$5:$ABF$18,MATCH(UsagePerHour!$B96,Sales!$C$5:$C$18,0),MATCH(UsagePerHour!PX$4,Sales!$D$3:$ABF$3,0))/PX$2*INDEX(Usage!$D$5:$ABF$11,MATCH(UsagePerHour!$B$84,Usage!$C$5:$C$11,0),MATCH(UsagePerHour!PX$4,Usage!$D$3:$ABF$3,0)),"")</f>
        <v>63.547392332630338</v>
      </c>
      <c r="PY96" s="6">
        <f>IFERROR(INDEX(Sales!$D$5:$ABF$18,MATCH(UsagePerHour!$B96,Sales!$C$5:$C$18,0),MATCH(UsagePerHour!PY$4,Sales!$D$3:$ABF$3,0))/PY$2*INDEX(Usage!$D$5:$ABF$11,MATCH(UsagePerHour!$B$84,Usage!$C$5:$C$11,0),MATCH(UsagePerHour!PY$4,Usage!$D$3:$ABF$3,0)),"")</f>
        <v>110.59508459904782</v>
      </c>
      <c r="PZ96" s="6">
        <f>IFERROR(INDEX(Sales!$D$5:$ABF$18,MATCH(UsagePerHour!$B96,Sales!$C$5:$C$18,0),MATCH(UsagePerHour!PZ$4,Sales!$D$3:$ABF$3,0))/PZ$2*INDEX(Usage!$D$5:$ABF$11,MATCH(UsagePerHour!$B$84,Usage!$C$5:$C$11,0),MATCH(UsagePerHour!PZ$4,Usage!$D$3:$ABF$3,0)),"")</f>
        <v>13.209538719239548</v>
      </c>
      <c r="QA96" s="6">
        <f>IFERROR(INDEX(Sales!$D$5:$ABF$18,MATCH(UsagePerHour!$B96,Sales!$C$5:$C$18,0),MATCH(UsagePerHour!QA$4,Sales!$D$3:$ABF$3,0))/QA$2*INDEX(Usage!$D$5:$ABF$11,MATCH(UsagePerHour!$B$84,Usage!$C$5:$C$11,0),MATCH(UsagePerHour!QA$4,Usage!$D$3:$ABF$3,0)),"")</f>
        <v>144.17228100905061</v>
      </c>
      <c r="QB96" s="6">
        <f>IFERROR(INDEX(Sales!$D$5:$ABF$18,MATCH(UsagePerHour!$B96,Sales!$C$5:$C$18,0),MATCH(UsagePerHour!QB$4,Sales!$D$3:$ABF$3,0))/QB$2*INDEX(Usage!$D$5:$ABF$11,MATCH(UsagePerHour!$B$84,Usage!$C$5:$C$11,0),MATCH(UsagePerHour!QB$4,Usage!$D$3:$ABF$3,0)),"")</f>
        <v>13.963359733283664</v>
      </c>
      <c r="QC96" s="6">
        <f>IFERROR(INDEX(Sales!$D$5:$ABF$18,MATCH(UsagePerHour!$B96,Sales!$C$5:$C$18,0),MATCH(UsagePerHour!QC$4,Sales!$D$3:$ABF$3,0))/QC$2*INDEX(Usage!$D$5:$ABF$11,MATCH(UsagePerHour!$B$84,Usage!$C$5:$C$11,0),MATCH(UsagePerHour!QC$4,Usage!$D$3:$ABF$3,0)),"")</f>
        <v>4.9909592615719243</v>
      </c>
      <c r="QD96" s="6">
        <f>IFERROR(INDEX(Sales!$D$5:$ABF$18,MATCH(UsagePerHour!$B96,Sales!$C$5:$C$18,0),MATCH(UsagePerHour!QD$4,Sales!$D$3:$ABF$3,0))/QD$2*INDEX(Usage!$D$5:$ABF$11,MATCH(UsagePerHour!$B$84,Usage!$C$5:$C$11,0),MATCH(UsagePerHour!QD$4,Usage!$D$3:$ABF$3,0)),"")</f>
        <v>6.5835773007502905</v>
      </c>
      <c r="QE96" s="6">
        <f>IFERROR(INDEX(Sales!$D$5:$ABF$18,MATCH(UsagePerHour!$B96,Sales!$C$5:$C$18,0),MATCH(UsagePerHour!QE$4,Sales!$D$3:$ABF$3,0))/QE$2*INDEX(Usage!$D$5:$ABF$11,MATCH(UsagePerHour!$B$84,Usage!$C$5:$C$11,0),MATCH(UsagePerHour!QE$4,Usage!$D$3:$ABF$3,0)),"")</f>
        <v>42.864640804284569</v>
      </c>
      <c r="QF96" s="6">
        <f>IFERROR(INDEX(Sales!$D$5:$ABF$18,MATCH(UsagePerHour!$B96,Sales!$C$5:$C$18,0),MATCH(UsagePerHour!QF$4,Sales!$D$3:$ABF$3,0))/QF$2*INDEX(Usage!$D$5:$ABF$11,MATCH(UsagePerHour!$B$84,Usage!$C$5:$C$11,0),MATCH(UsagePerHour!QF$4,Usage!$D$3:$ABF$3,0)),"")</f>
        <v>39.935918981631723</v>
      </c>
      <c r="QG96" s="6">
        <f>IFERROR(INDEX(Sales!$D$5:$ABF$18,MATCH(UsagePerHour!$B96,Sales!$C$5:$C$18,0),MATCH(UsagePerHour!QG$4,Sales!$D$3:$ABF$3,0))/QG$2*INDEX(Usage!$D$5:$ABF$11,MATCH(UsagePerHour!$B$84,Usage!$C$5:$C$11,0),MATCH(UsagePerHour!QG$4,Usage!$D$3:$ABF$3,0)),"")</f>
        <v>12.712076661237981</v>
      </c>
      <c r="QH96" s="6">
        <f>IFERROR(INDEX(Sales!$D$5:$ABF$18,MATCH(UsagePerHour!$B96,Sales!$C$5:$C$18,0),MATCH(UsagePerHour!QH$4,Sales!$D$3:$ABF$3,0))/QH$2*INDEX(Usage!$D$5:$ABF$11,MATCH(UsagePerHour!$B$84,Usage!$C$5:$C$11,0),MATCH(UsagePerHour!QH$4,Usage!$D$3:$ABF$3,0)),"")</f>
        <v>208.92754885590122</v>
      </c>
      <c r="QI96" s="6">
        <f>IFERROR(INDEX(Sales!$D$5:$ABF$18,MATCH(UsagePerHour!$B96,Sales!$C$5:$C$18,0),MATCH(UsagePerHour!QI$4,Sales!$D$3:$ABF$3,0))/QI$2*INDEX(Usage!$D$5:$ABF$11,MATCH(UsagePerHour!$B$84,Usage!$C$5:$C$11,0),MATCH(UsagePerHour!QI$4,Usage!$D$3:$ABF$3,0)),"")</f>
        <v>72.812555297337127</v>
      </c>
      <c r="QJ96" s="6">
        <f>IFERROR(INDEX(Sales!$D$5:$ABF$18,MATCH(UsagePerHour!$B96,Sales!$C$5:$C$18,0),MATCH(UsagePerHour!QJ$4,Sales!$D$3:$ABF$3,0))/QJ$2*INDEX(Usage!$D$5:$ABF$11,MATCH(UsagePerHour!$B$84,Usage!$C$5:$C$11,0),MATCH(UsagePerHour!QJ$4,Usage!$D$3:$ABF$3,0)),"")</f>
        <v>22.593121126941597</v>
      </c>
      <c r="QK96" s="6">
        <f>IFERROR(INDEX(Sales!$D$5:$ABF$18,MATCH(UsagePerHour!$B96,Sales!$C$5:$C$18,0),MATCH(UsagePerHour!QK$4,Sales!$D$3:$ABF$3,0))/QK$2*INDEX(Usage!$D$5:$ABF$11,MATCH(UsagePerHour!$B$84,Usage!$C$5:$C$11,0),MATCH(UsagePerHour!QK$4,Usage!$D$3:$ABF$3,0)),"")</f>
        <v>42.272132066399621</v>
      </c>
      <c r="QL96" s="6">
        <f>IFERROR(INDEX(Sales!$D$5:$ABF$18,MATCH(UsagePerHour!$B96,Sales!$C$5:$C$18,0),MATCH(UsagePerHour!QL$4,Sales!$D$3:$ABF$3,0))/QL$2*INDEX(Usage!$D$5:$ABF$11,MATCH(UsagePerHour!$B$84,Usage!$C$5:$C$11,0),MATCH(UsagePerHour!QL$4,Usage!$D$3:$ABF$3,0)),"")</f>
        <v>55.116222326476901</v>
      </c>
      <c r="QM96" s="6">
        <f>IFERROR(INDEX(Sales!$D$5:$ABF$18,MATCH(UsagePerHour!$B96,Sales!$C$5:$C$18,0),MATCH(UsagePerHour!QM$4,Sales!$D$3:$ABF$3,0))/QM$2*INDEX(Usage!$D$5:$ABF$11,MATCH(UsagePerHour!$B$84,Usage!$C$5:$C$11,0),MATCH(UsagePerHour!QM$4,Usage!$D$3:$ABF$3,0)),"")</f>
        <v>133.47912888500522</v>
      </c>
      <c r="QN96" s="6">
        <f>IFERROR(INDEX(Sales!$D$5:$ABF$18,MATCH(UsagePerHour!$B96,Sales!$C$5:$C$18,0),MATCH(UsagePerHour!QN$4,Sales!$D$3:$ABF$3,0))/QN$2*INDEX(Usage!$D$5:$ABF$11,MATCH(UsagePerHour!$B$84,Usage!$C$5:$C$11,0),MATCH(UsagePerHour!QN$4,Usage!$D$3:$ABF$3,0)),"")</f>
        <v>66.376914151536141</v>
      </c>
      <c r="QO96" s="6">
        <f>IFERROR(INDEX(Sales!$D$5:$ABF$18,MATCH(UsagePerHour!$B96,Sales!$C$5:$C$18,0),MATCH(UsagePerHour!QO$4,Sales!$D$3:$ABF$3,0))/QO$2*INDEX(Usage!$D$5:$ABF$11,MATCH(UsagePerHour!$B$84,Usage!$C$5:$C$11,0),MATCH(UsagePerHour!QO$4,Usage!$D$3:$ABF$3,0)),"")</f>
        <v>168.82685781041229</v>
      </c>
      <c r="QP96" s="6">
        <f>IFERROR(INDEX(Sales!$D$5:$ABF$18,MATCH(UsagePerHour!$B96,Sales!$C$5:$C$18,0),MATCH(UsagePerHour!QP$4,Sales!$D$3:$ABF$3,0))/QP$2*INDEX(Usage!$D$5:$ABF$11,MATCH(UsagePerHour!$B$84,Usage!$C$5:$C$11,0),MATCH(UsagePerHour!QP$4,Usage!$D$3:$ABF$3,0)),"")</f>
        <v>60.788087486898156</v>
      </c>
      <c r="QQ96" s="6">
        <f>IFERROR(INDEX(Sales!$D$5:$ABF$18,MATCH(UsagePerHour!$B96,Sales!$C$5:$C$18,0),MATCH(UsagePerHour!QQ$4,Sales!$D$3:$ABF$3,0))/QQ$2*INDEX(Usage!$D$5:$ABF$11,MATCH(UsagePerHour!$B$84,Usage!$C$5:$C$11,0),MATCH(UsagePerHour!QQ$4,Usage!$D$3:$ABF$3,0)),"")</f>
        <v>29.620430315173962</v>
      </c>
      <c r="QR96" s="6">
        <f>IFERROR(INDEX(Sales!$D$5:$ABF$18,MATCH(UsagePerHour!$B96,Sales!$C$5:$C$18,0),MATCH(UsagePerHour!QR$4,Sales!$D$3:$ABF$3,0))/QR$2*INDEX(Usage!$D$5:$ABF$11,MATCH(UsagePerHour!$B$84,Usage!$C$5:$C$11,0),MATCH(UsagePerHour!QR$4,Usage!$D$3:$ABF$3,0)),"")</f>
        <v>31.017913442316182</v>
      </c>
      <c r="QS96" s="6">
        <f>IFERROR(INDEX(Sales!$D$5:$ABF$18,MATCH(UsagePerHour!$B96,Sales!$C$5:$C$18,0),MATCH(UsagePerHour!QS$4,Sales!$D$3:$ABF$3,0))/QS$2*INDEX(Usage!$D$5:$ABF$11,MATCH(UsagePerHour!$B$84,Usage!$C$5:$C$11,0),MATCH(UsagePerHour!QS$4,Usage!$D$3:$ABF$3,0)),"")</f>
        <v>31.696799863366373</v>
      </c>
      <c r="QT96" s="6">
        <f>IFERROR(INDEX(Sales!$D$5:$ABF$18,MATCH(UsagePerHour!$B96,Sales!$C$5:$C$18,0),MATCH(UsagePerHour!QT$4,Sales!$D$3:$ABF$3,0))/QT$2*INDEX(Usage!$D$5:$ABF$11,MATCH(UsagePerHour!$B$84,Usage!$C$5:$C$11,0),MATCH(UsagePerHour!QT$4,Usage!$D$3:$ABF$3,0)),"")</f>
        <v>85.154100057743619</v>
      </c>
      <c r="QU96" s="6">
        <f>IFERROR(INDEX(Sales!$D$5:$ABF$18,MATCH(UsagePerHour!$B96,Sales!$C$5:$C$18,0),MATCH(UsagePerHour!QU$4,Sales!$D$3:$ABF$3,0))/QU$2*INDEX(Usage!$D$5:$ABF$11,MATCH(UsagePerHour!$B$84,Usage!$C$5:$C$11,0),MATCH(UsagePerHour!QU$4,Usage!$D$3:$ABF$3,0)),"")</f>
        <v>54.342913425631338</v>
      </c>
      <c r="QV96" s="6">
        <f>IFERROR(INDEX(Sales!$D$5:$ABF$18,MATCH(UsagePerHour!$B96,Sales!$C$5:$C$18,0),MATCH(UsagePerHour!QV$4,Sales!$D$3:$ABF$3,0))/QV$2*INDEX(Usage!$D$5:$ABF$11,MATCH(UsagePerHour!$B$84,Usage!$C$5:$C$11,0),MATCH(UsagePerHour!QV$4,Usage!$D$3:$ABF$3,0)),"")</f>
        <v>81.371751511265046</v>
      </c>
      <c r="QW96" s="6">
        <f>IFERROR(INDEX(Sales!$D$5:$ABF$18,MATCH(UsagePerHour!$B96,Sales!$C$5:$C$18,0),MATCH(UsagePerHour!QW$4,Sales!$D$3:$ABF$3,0))/QW$2*INDEX(Usage!$D$5:$ABF$11,MATCH(UsagePerHour!$B$84,Usage!$C$5:$C$11,0),MATCH(UsagePerHour!QW$4,Usage!$D$3:$ABF$3,0)),"")</f>
        <v>101.69711418947753</v>
      </c>
      <c r="QX96" s="6">
        <f>IFERROR(INDEX(Sales!$D$5:$ABF$18,MATCH(UsagePerHour!$B96,Sales!$C$5:$C$18,0),MATCH(UsagePerHour!QX$4,Sales!$D$3:$ABF$3,0))/QX$2*INDEX(Usage!$D$5:$ABF$11,MATCH(UsagePerHour!$B$84,Usage!$C$5:$C$11,0),MATCH(UsagePerHour!QX$4,Usage!$D$3:$ABF$3,0)),"")</f>
        <v>87.561270062805292</v>
      </c>
      <c r="QY96" s="6">
        <f>IFERROR(INDEX(Sales!$D$5:$ABF$18,MATCH(UsagePerHour!$B96,Sales!$C$5:$C$18,0),MATCH(UsagePerHour!QY$4,Sales!$D$3:$ABF$3,0))/QY$2*INDEX(Usage!$D$5:$ABF$11,MATCH(UsagePerHour!$B$84,Usage!$C$5:$C$11,0),MATCH(UsagePerHour!QY$4,Usage!$D$3:$ABF$3,0)),"")</f>
        <v>57.401247299754694</v>
      </c>
      <c r="QZ96" s="6">
        <f>IFERROR(INDEX(Sales!$D$5:$ABF$18,MATCH(UsagePerHour!$B96,Sales!$C$5:$C$18,0),MATCH(UsagePerHour!QZ$4,Sales!$D$3:$ABF$3,0))/QZ$2*INDEX(Usage!$D$5:$ABF$11,MATCH(UsagePerHour!$B$84,Usage!$C$5:$C$11,0),MATCH(UsagePerHour!QZ$4,Usage!$D$3:$ABF$3,0)),"")</f>
        <v>35.078820142764172</v>
      </c>
      <c r="RA96" s="6">
        <f>IFERROR(INDEX(Sales!$D$5:$ABF$18,MATCH(UsagePerHour!$B96,Sales!$C$5:$C$18,0),MATCH(UsagePerHour!RA$4,Sales!$D$3:$ABF$3,0))/RA$2*INDEX(Usage!$D$5:$ABF$11,MATCH(UsagePerHour!$B$84,Usage!$C$5:$C$11,0),MATCH(UsagePerHour!RA$4,Usage!$D$3:$ABF$3,0)),"")</f>
        <v>85.494994565604415</v>
      </c>
      <c r="RB96" s="6">
        <f>IFERROR(INDEX(Sales!$D$5:$ABF$18,MATCH(UsagePerHour!$B96,Sales!$C$5:$C$18,0),MATCH(UsagePerHour!RB$4,Sales!$D$3:$ABF$3,0))/RB$2*INDEX(Usage!$D$5:$ABF$11,MATCH(UsagePerHour!$B$84,Usage!$C$5:$C$11,0),MATCH(UsagePerHour!RB$4,Usage!$D$3:$ABF$3,0)),"")</f>
        <v>55.472073032009099</v>
      </c>
      <c r="RC96" s="6">
        <f>IFERROR(INDEX(Sales!$D$5:$ABF$18,MATCH(UsagePerHour!$B96,Sales!$C$5:$C$18,0),MATCH(UsagePerHour!RC$4,Sales!$D$3:$ABF$3,0))/RC$2*INDEX(Usage!$D$5:$ABF$11,MATCH(UsagePerHour!$B$84,Usage!$C$5:$C$11,0),MATCH(UsagePerHour!RC$4,Usage!$D$3:$ABF$3,0)),"")</f>
        <v>179.09918489108895</v>
      </c>
      <c r="RD96" s="6">
        <f>IFERROR(INDEX(Sales!$D$5:$ABF$18,MATCH(UsagePerHour!$B96,Sales!$C$5:$C$18,0),MATCH(UsagePerHour!RD$4,Sales!$D$3:$ABF$3,0))/RD$2*INDEX(Usage!$D$5:$ABF$11,MATCH(UsagePerHour!$B$84,Usage!$C$5:$C$11,0),MATCH(UsagePerHour!RD$4,Usage!$D$3:$ABF$3,0)),"")</f>
        <v>33.312662708771889</v>
      </c>
      <c r="RE96" s="6">
        <f>IFERROR(INDEX(Sales!$D$5:$ABF$18,MATCH(UsagePerHour!$B96,Sales!$C$5:$C$18,0),MATCH(UsagePerHour!RE$4,Sales!$D$3:$ABF$3,0))/RE$2*INDEX(Usage!$D$5:$ABF$11,MATCH(UsagePerHour!$B$84,Usage!$C$5:$C$11,0),MATCH(UsagePerHour!RE$4,Usage!$D$3:$ABF$3,0)),"")</f>
        <v>46.613135402609089</v>
      </c>
      <c r="RF96" s="6">
        <f>IFERROR(INDEX(Sales!$D$5:$ABF$18,MATCH(UsagePerHour!$B96,Sales!$C$5:$C$18,0),MATCH(UsagePerHour!RF$4,Sales!$D$3:$ABF$3,0))/RF$2*INDEX(Usage!$D$5:$ABF$11,MATCH(UsagePerHour!$B$84,Usage!$C$5:$C$11,0),MATCH(UsagePerHour!RF$4,Usage!$D$3:$ABF$3,0)),"")</f>
        <v>113.31482172054731</v>
      </c>
      <c r="RG96" s="6">
        <f>IFERROR(INDEX(Sales!$D$5:$ABF$18,MATCH(UsagePerHour!$B96,Sales!$C$5:$C$18,0),MATCH(UsagePerHour!RG$4,Sales!$D$3:$ABF$3,0))/RG$2*INDEX(Usage!$D$5:$ABF$11,MATCH(UsagePerHour!$B$84,Usage!$C$5:$C$11,0),MATCH(UsagePerHour!RG$4,Usage!$D$3:$ABF$3,0)),"")</f>
        <v>44.871517266363803</v>
      </c>
      <c r="RH96" s="6">
        <f>IFERROR(INDEX(Sales!$D$5:$ABF$18,MATCH(UsagePerHour!$B96,Sales!$C$5:$C$18,0),MATCH(UsagePerHour!RH$4,Sales!$D$3:$ABF$3,0))/RH$2*INDEX(Usage!$D$5:$ABF$11,MATCH(UsagePerHour!$B$84,Usage!$C$5:$C$11,0),MATCH(UsagePerHour!RH$4,Usage!$D$3:$ABF$3,0)),"")</f>
        <v>39.233390381747448</v>
      </c>
      <c r="RI96" s="6">
        <f>IFERROR(INDEX(Sales!$D$5:$ABF$18,MATCH(UsagePerHour!$B96,Sales!$C$5:$C$18,0),MATCH(UsagePerHour!RI$4,Sales!$D$3:$ABF$3,0))/RI$2*INDEX(Usage!$D$5:$ABF$11,MATCH(UsagePerHour!$B$84,Usage!$C$5:$C$11,0),MATCH(UsagePerHour!RI$4,Usage!$D$3:$ABF$3,0)),"")</f>
        <v>13.522126499390527</v>
      </c>
      <c r="RJ96" s="6">
        <f>IFERROR(INDEX(Sales!$D$5:$ABF$18,MATCH(UsagePerHour!$B96,Sales!$C$5:$C$18,0),MATCH(UsagePerHour!RJ$4,Sales!$D$3:$ABF$3,0))/RJ$2*INDEX(Usage!$D$5:$ABF$11,MATCH(UsagePerHour!$B$84,Usage!$C$5:$C$11,0),MATCH(UsagePerHour!RJ$4,Usage!$D$3:$ABF$3,0)),"")</f>
        <v>84.904775594706351</v>
      </c>
      <c r="RK96" s="6">
        <f>IFERROR(INDEX(Sales!$D$5:$ABF$18,MATCH(UsagePerHour!$B96,Sales!$C$5:$C$18,0),MATCH(UsagePerHour!RK$4,Sales!$D$3:$ABF$3,0))/RK$2*INDEX(Usage!$D$5:$ABF$11,MATCH(UsagePerHour!$B$84,Usage!$C$5:$C$11,0),MATCH(UsagePerHour!RK$4,Usage!$D$3:$ABF$3,0)),"")</f>
        <v>21.278053266140951</v>
      </c>
      <c r="RL96" s="6">
        <f>IFERROR(INDEX(Sales!$D$5:$ABF$18,MATCH(UsagePerHour!$B96,Sales!$C$5:$C$18,0),MATCH(UsagePerHour!RL$4,Sales!$D$3:$ABF$3,0))/RL$2*INDEX(Usage!$D$5:$ABF$11,MATCH(UsagePerHour!$B$84,Usage!$C$5:$C$11,0),MATCH(UsagePerHour!RL$4,Usage!$D$3:$ABF$3,0)),"")</f>
        <v>81.679745101502959</v>
      </c>
      <c r="RM96" s="6">
        <f>IFERROR(INDEX(Sales!$D$5:$ABF$18,MATCH(UsagePerHour!$B96,Sales!$C$5:$C$18,0),MATCH(UsagePerHour!RM$4,Sales!$D$3:$ABF$3,0))/RM$2*INDEX(Usage!$D$5:$ABF$11,MATCH(UsagePerHour!$B$84,Usage!$C$5:$C$11,0),MATCH(UsagePerHour!RM$4,Usage!$D$3:$ABF$3,0)),"")</f>
        <v>36.024331399054233</v>
      </c>
      <c r="RN96" s="6">
        <f>IFERROR(INDEX(Sales!$D$5:$ABF$18,MATCH(UsagePerHour!$B96,Sales!$C$5:$C$18,0),MATCH(UsagePerHour!RN$4,Sales!$D$3:$ABF$3,0))/RN$2*INDEX(Usage!$D$5:$ABF$11,MATCH(UsagePerHour!$B$84,Usage!$C$5:$C$11,0),MATCH(UsagePerHour!RN$4,Usage!$D$3:$ABF$3,0)),"")</f>
        <v>23.798284282449568</v>
      </c>
      <c r="RO96" s="6">
        <f>IFERROR(INDEX(Sales!$D$5:$ABF$18,MATCH(UsagePerHour!$B96,Sales!$C$5:$C$18,0),MATCH(UsagePerHour!RO$4,Sales!$D$3:$ABF$3,0))/RO$2*INDEX(Usage!$D$5:$ABF$11,MATCH(UsagePerHour!$B$84,Usage!$C$5:$C$11,0),MATCH(UsagePerHour!RO$4,Usage!$D$3:$ABF$3,0)),"")</f>
        <v>26.951922383085915</v>
      </c>
      <c r="RP96" s="6">
        <f>IFERROR(INDEX(Sales!$D$5:$ABF$18,MATCH(UsagePerHour!$B96,Sales!$C$5:$C$18,0),MATCH(UsagePerHour!RP$4,Sales!$D$3:$ABF$3,0))/RP$2*INDEX(Usage!$D$5:$ABF$11,MATCH(UsagePerHour!$B$84,Usage!$C$5:$C$11,0),MATCH(UsagePerHour!RP$4,Usage!$D$3:$ABF$3,0)),"")</f>
        <v>147.86882455910856</v>
      </c>
      <c r="RQ96" s="6">
        <f>IFERROR(INDEX(Sales!$D$5:$ABF$18,MATCH(UsagePerHour!$B96,Sales!$C$5:$C$18,0),MATCH(UsagePerHour!RQ$4,Sales!$D$3:$ABF$3,0))/RQ$2*INDEX(Usage!$D$5:$ABF$11,MATCH(UsagePerHour!$B$84,Usage!$C$5:$C$11,0),MATCH(UsagePerHour!RQ$4,Usage!$D$3:$ABF$3,0)),"")</f>
        <v>32.980623363714628</v>
      </c>
      <c r="RR96" s="6">
        <f>IFERROR(INDEX(Sales!$D$5:$ABF$18,MATCH(UsagePerHour!$B96,Sales!$C$5:$C$18,0),MATCH(UsagePerHour!RR$4,Sales!$D$3:$ABF$3,0))/RR$2*INDEX(Usage!$D$5:$ABF$11,MATCH(UsagePerHour!$B$84,Usage!$C$5:$C$11,0),MATCH(UsagePerHour!RR$4,Usage!$D$3:$ABF$3,0)),"")</f>
        <v>26.480910033131778</v>
      </c>
      <c r="RS96" s="6">
        <f>IFERROR(INDEX(Sales!$D$5:$ABF$18,MATCH(UsagePerHour!$B96,Sales!$C$5:$C$18,0),MATCH(UsagePerHour!RS$4,Sales!$D$3:$ABF$3,0))/RS$2*INDEX(Usage!$D$5:$ABF$11,MATCH(UsagePerHour!$B$84,Usage!$C$5:$C$11,0),MATCH(UsagePerHour!RS$4,Usage!$D$3:$ABF$3,0)),"")</f>
        <v>32.534075919683424</v>
      </c>
      <c r="RT96" s="6">
        <f>IFERROR(INDEX(Sales!$D$5:$ABF$18,MATCH(UsagePerHour!$B96,Sales!$C$5:$C$18,0),MATCH(UsagePerHour!RT$4,Sales!$D$3:$ABF$3,0))/RT$2*INDEX(Usage!$D$5:$ABF$11,MATCH(UsagePerHour!$B$84,Usage!$C$5:$C$11,0),MATCH(UsagePerHour!RT$4,Usage!$D$3:$ABF$3,0)),"")</f>
        <v>133.50524228169252</v>
      </c>
      <c r="RU96" s="6">
        <f>IFERROR(INDEX(Sales!$D$5:$ABF$18,MATCH(UsagePerHour!$B96,Sales!$C$5:$C$18,0),MATCH(UsagePerHour!RU$4,Sales!$D$3:$ABF$3,0))/RU$2*INDEX(Usage!$D$5:$ABF$11,MATCH(UsagePerHour!$B$84,Usage!$C$5:$C$11,0),MATCH(UsagePerHour!RU$4,Usage!$D$3:$ABF$3,0)),"")</f>
        <v>23.551491844208563</v>
      </c>
      <c r="RV96" s="6">
        <f>IFERROR(INDEX(Sales!$D$5:$ABF$18,MATCH(UsagePerHour!$B96,Sales!$C$5:$C$18,0),MATCH(UsagePerHour!RV$4,Sales!$D$3:$ABF$3,0))/RV$2*INDEX(Usage!$D$5:$ABF$11,MATCH(UsagePerHour!$B$84,Usage!$C$5:$C$11,0),MATCH(UsagePerHour!RV$4,Usage!$D$3:$ABF$3,0)),"")</f>
        <v>77.746407360867664</v>
      </c>
      <c r="RW96" s="6">
        <f>IFERROR(INDEX(Sales!$D$5:$ABF$18,MATCH(UsagePerHour!$B96,Sales!$C$5:$C$18,0),MATCH(UsagePerHour!RW$4,Sales!$D$3:$ABF$3,0))/RW$2*INDEX(Usage!$D$5:$ABF$11,MATCH(UsagePerHour!$B$84,Usage!$C$5:$C$11,0),MATCH(UsagePerHour!RW$4,Usage!$D$3:$ABF$3,0)),"")</f>
        <v>52.377142576681116</v>
      </c>
      <c r="RX96" s="6">
        <f>IFERROR(INDEX(Sales!$D$5:$ABF$18,MATCH(UsagePerHour!$B96,Sales!$C$5:$C$18,0),MATCH(UsagePerHour!RX$4,Sales!$D$3:$ABF$3,0))/RX$2*INDEX(Usage!$D$5:$ABF$11,MATCH(UsagePerHour!$B$84,Usage!$C$5:$C$11,0),MATCH(UsagePerHour!RX$4,Usage!$D$3:$ABF$3,0)),"")</f>
        <v>130.25880540554982</v>
      </c>
      <c r="RY96" s="6">
        <f>IFERROR(INDEX(Sales!$D$5:$ABF$18,MATCH(UsagePerHour!$B96,Sales!$C$5:$C$18,0),MATCH(UsagePerHour!RY$4,Sales!$D$3:$ABF$3,0))/RY$2*INDEX(Usage!$D$5:$ABF$11,MATCH(UsagePerHour!$B$84,Usage!$C$5:$C$11,0),MATCH(UsagePerHour!RY$4,Usage!$D$3:$ABF$3,0)),"")</f>
        <v>37.128233450851411</v>
      </c>
      <c r="RZ96" s="6">
        <f>IFERROR(INDEX(Sales!$D$5:$ABF$18,MATCH(UsagePerHour!$B96,Sales!$C$5:$C$18,0),MATCH(UsagePerHour!RZ$4,Sales!$D$3:$ABF$3,0))/RZ$2*INDEX(Usage!$D$5:$ABF$11,MATCH(UsagePerHour!$B$84,Usage!$C$5:$C$11,0),MATCH(UsagePerHour!RZ$4,Usage!$D$3:$ABF$3,0)),"")</f>
        <v>25.942362881232061</v>
      </c>
      <c r="SA96" s="6">
        <f>IFERROR(INDEX(Sales!$D$5:$ABF$18,MATCH(UsagePerHour!$B96,Sales!$C$5:$C$18,0),MATCH(UsagePerHour!SA$4,Sales!$D$3:$ABF$3,0))/SA$2*INDEX(Usage!$D$5:$ABF$11,MATCH(UsagePerHour!$B$84,Usage!$C$5:$C$11,0),MATCH(UsagePerHour!SA$4,Usage!$D$3:$ABF$3,0)),"")</f>
        <v>118.35290871311992</v>
      </c>
      <c r="SB96" s="6">
        <f>IFERROR(INDEX(Sales!$D$5:$ABF$18,MATCH(UsagePerHour!$B96,Sales!$C$5:$C$18,0),MATCH(UsagePerHour!SB$4,Sales!$D$3:$ABF$3,0))/SB$2*INDEX(Usage!$D$5:$ABF$11,MATCH(UsagePerHour!$B$84,Usage!$C$5:$C$11,0),MATCH(UsagePerHour!SB$4,Usage!$D$3:$ABF$3,0)),"")</f>
        <v>30.330809095927613</v>
      </c>
      <c r="SC96" s="6">
        <f>IFERROR(INDEX(Sales!$D$5:$ABF$18,MATCH(UsagePerHour!$B96,Sales!$C$5:$C$18,0),MATCH(UsagePerHour!SC$4,Sales!$D$3:$ABF$3,0))/SC$2*INDEX(Usage!$D$5:$ABF$11,MATCH(UsagePerHour!$B$84,Usage!$C$5:$C$11,0),MATCH(UsagePerHour!SC$4,Usage!$D$3:$ABF$3,0)),"")</f>
        <v>42.259034149052269</v>
      </c>
      <c r="SD96" s="6">
        <f>IFERROR(INDEX(Sales!$D$5:$ABF$18,MATCH(UsagePerHour!$B96,Sales!$C$5:$C$18,0),MATCH(UsagePerHour!SD$4,Sales!$D$3:$ABF$3,0))/SD$2*INDEX(Usage!$D$5:$ABF$11,MATCH(UsagePerHour!$B$84,Usage!$C$5:$C$11,0),MATCH(UsagePerHour!SD$4,Usage!$D$3:$ABF$3,0)),"")</f>
        <v>18.52140787237348</v>
      </c>
      <c r="SE96" s="6">
        <f>IFERROR(INDEX(Sales!$D$5:$ABF$18,MATCH(UsagePerHour!$B96,Sales!$C$5:$C$18,0),MATCH(UsagePerHour!SE$4,Sales!$D$3:$ABF$3,0))/SE$2*INDEX(Usage!$D$5:$ABF$11,MATCH(UsagePerHour!$B$84,Usage!$C$5:$C$11,0),MATCH(UsagePerHour!SE$4,Usage!$D$3:$ABF$3,0)),"")</f>
        <v>152.48159800277401</v>
      </c>
      <c r="SF96" s="6">
        <f>IFERROR(INDEX(Sales!$D$5:$ABF$18,MATCH(UsagePerHour!$B96,Sales!$C$5:$C$18,0),MATCH(UsagePerHour!SF$4,Sales!$D$3:$ABF$3,0))/SF$2*INDEX(Usage!$D$5:$ABF$11,MATCH(UsagePerHour!$B$84,Usage!$C$5:$C$11,0),MATCH(UsagePerHour!SF$4,Usage!$D$3:$ABF$3,0)),"")</f>
        <v>56.999035471536708</v>
      </c>
      <c r="SG96" s="6" t="str">
        <f>IFERROR(INDEX(Sales!$D$5:$ABF$18,MATCH(UsagePerHour!$B96,Sales!$C$5:$C$18,0),MATCH(UsagePerHour!SG$4,Sales!$D$3:$ABF$3,0))/SG$2*INDEX(Usage!$D$5:$ABF$11,MATCH(UsagePerHour!$B$84,Usage!$C$5:$C$11,0),MATCH(UsagePerHour!SG$4,Usage!$D$3:$ABF$3,0)),"")</f>
        <v/>
      </c>
      <c r="SH96" s="6" t="str">
        <f>IFERROR(INDEX(Sales!$D$5:$ABF$18,MATCH(UsagePerHour!$B96,Sales!$C$5:$C$18,0),MATCH(UsagePerHour!SH$4,Sales!$D$3:$ABF$3,0))/SH$2*INDEX(Usage!$D$5:$ABF$11,MATCH(UsagePerHour!$B$84,Usage!$C$5:$C$11,0),MATCH(UsagePerHour!SH$4,Usage!$D$3:$ABF$3,0)),"")</f>
        <v/>
      </c>
      <c r="SI96" s="6" t="str">
        <f>IFERROR(INDEX(Sales!$D$5:$ABF$18,MATCH(UsagePerHour!$B96,Sales!$C$5:$C$18,0),MATCH(UsagePerHour!SI$4,Sales!$D$3:$ABF$3,0))/SI$2*INDEX(Usage!$D$5:$ABF$11,MATCH(UsagePerHour!$B$84,Usage!$C$5:$C$11,0),MATCH(UsagePerHour!SI$4,Usage!$D$3:$ABF$3,0)),"")</f>
        <v/>
      </c>
      <c r="SJ96" s="6" t="str">
        <f>IFERROR(INDEX(Sales!$D$5:$ABF$18,MATCH(UsagePerHour!$B96,Sales!$C$5:$C$18,0),MATCH(UsagePerHour!SJ$4,Sales!$D$3:$ABF$3,0))/SJ$2*INDEX(Usage!$D$5:$ABF$11,MATCH(UsagePerHour!$B$84,Usage!$C$5:$C$11,0),MATCH(UsagePerHour!SJ$4,Usage!$D$3:$ABF$3,0)),"")</f>
        <v/>
      </c>
      <c r="SK96" s="6" t="str">
        <f>IFERROR(INDEX(Sales!$D$5:$ABF$18,MATCH(UsagePerHour!$B96,Sales!$C$5:$C$18,0),MATCH(UsagePerHour!SK$4,Sales!$D$3:$ABF$3,0))/SK$2*INDEX(Usage!$D$5:$ABF$11,MATCH(UsagePerHour!$B$84,Usage!$C$5:$C$11,0),MATCH(UsagePerHour!SK$4,Usage!$D$3:$ABF$3,0)),"")</f>
        <v/>
      </c>
      <c r="SL96" s="6" t="str">
        <f>IFERROR(INDEX(Sales!$D$5:$ABF$18,MATCH(UsagePerHour!$B96,Sales!$C$5:$C$18,0),MATCH(UsagePerHour!SL$4,Sales!$D$3:$ABF$3,0))/SL$2*INDEX(Usage!$D$5:$ABF$11,MATCH(UsagePerHour!$B$84,Usage!$C$5:$C$11,0),MATCH(UsagePerHour!SL$4,Usage!$D$3:$ABF$3,0)),"")</f>
        <v/>
      </c>
      <c r="SM96" s="6" t="str">
        <f>IFERROR(INDEX(Sales!$D$5:$ABF$18,MATCH(UsagePerHour!$B96,Sales!$C$5:$C$18,0),MATCH(UsagePerHour!SM$4,Sales!$D$3:$ABF$3,0))/SM$2*INDEX(Usage!$D$5:$ABF$11,MATCH(UsagePerHour!$B$84,Usage!$C$5:$C$11,0),MATCH(UsagePerHour!SM$4,Usage!$D$3:$ABF$3,0)),"")</f>
        <v/>
      </c>
      <c r="SN96" s="6" t="str">
        <f>IFERROR(INDEX(Sales!$D$5:$ABF$18,MATCH(UsagePerHour!$B96,Sales!$C$5:$C$18,0),MATCH(UsagePerHour!SN$4,Sales!$D$3:$ABF$3,0))/SN$2*INDEX(Usage!$D$5:$ABF$11,MATCH(UsagePerHour!$B$84,Usage!$C$5:$C$11,0),MATCH(UsagePerHour!SN$4,Usage!$D$3:$ABF$3,0)),"")</f>
        <v/>
      </c>
      <c r="SO96" s="6" t="str">
        <f>IFERROR(INDEX(Sales!$D$5:$ABF$18,MATCH(UsagePerHour!$B96,Sales!$C$5:$C$18,0),MATCH(UsagePerHour!SO$4,Sales!$D$3:$ABF$3,0))/SO$2*INDEX(Usage!$D$5:$ABF$11,MATCH(UsagePerHour!$B$84,Usage!$C$5:$C$11,0),MATCH(UsagePerHour!SO$4,Usage!$D$3:$ABF$3,0)),"")</f>
        <v/>
      </c>
      <c r="SP96" s="6" t="str">
        <f>IFERROR(INDEX(Sales!$D$5:$ABF$18,MATCH(UsagePerHour!$B96,Sales!$C$5:$C$18,0),MATCH(UsagePerHour!SP$4,Sales!$D$3:$ABF$3,0))/SP$2*INDEX(Usage!$D$5:$ABF$11,MATCH(UsagePerHour!$B$84,Usage!$C$5:$C$11,0),MATCH(UsagePerHour!SP$4,Usage!$D$3:$ABF$3,0)),"")</f>
        <v/>
      </c>
      <c r="SQ96" s="6" t="str">
        <f>IFERROR(INDEX(Sales!$D$5:$ABF$18,MATCH(UsagePerHour!$B96,Sales!$C$5:$C$18,0),MATCH(UsagePerHour!SQ$4,Sales!$D$3:$ABF$3,0))/SQ$2*INDEX(Usage!$D$5:$ABF$11,MATCH(UsagePerHour!$B$84,Usage!$C$5:$C$11,0),MATCH(UsagePerHour!SQ$4,Usage!$D$3:$ABF$3,0)),"")</f>
        <v/>
      </c>
      <c r="SR96" s="6" t="str">
        <f>IFERROR(INDEX(Sales!$D$5:$ABF$18,MATCH(UsagePerHour!$B96,Sales!$C$5:$C$18,0),MATCH(UsagePerHour!SR$4,Sales!$D$3:$ABF$3,0))/SR$2*INDEX(Usage!$D$5:$ABF$11,MATCH(UsagePerHour!$B$84,Usage!$C$5:$C$11,0),MATCH(UsagePerHour!SR$4,Usage!$D$3:$ABF$3,0)),"")</f>
        <v/>
      </c>
      <c r="SS96" s="6" t="str">
        <f>IFERROR(INDEX(Sales!$D$5:$ABF$18,MATCH(UsagePerHour!$B96,Sales!$C$5:$C$18,0),MATCH(UsagePerHour!SS$4,Sales!$D$3:$ABF$3,0))/SS$2*INDEX(Usage!$D$5:$ABF$11,MATCH(UsagePerHour!$B$84,Usage!$C$5:$C$11,0),MATCH(UsagePerHour!SS$4,Usage!$D$3:$ABF$3,0)),"")</f>
        <v/>
      </c>
      <c r="ST96" s="6" t="str">
        <f>IFERROR(INDEX(Sales!$D$5:$ABF$18,MATCH(UsagePerHour!$B96,Sales!$C$5:$C$18,0),MATCH(UsagePerHour!ST$4,Sales!$D$3:$ABF$3,0))/ST$2*INDEX(Usage!$D$5:$ABF$11,MATCH(UsagePerHour!$B$84,Usage!$C$5:$C$11,0),MATCH(UsagePerHour!ST$4,Usage!$D$3:$ABF$3,0)),"")</f>
        <v/>
      </c>
      <c r="SU96" s="6" t="str">
        <f>IFERROR(INDEX(Sales!$D$5:$ABF$18,MATCH(UsagePerHour!$B96,Sales!$C$5:$C$18,0),MATCH(UsagePerHour!SU$4,Sales!$D$3:$ABF$3,0))/SU$2*INDEX(Usage!$D$5:$ABF$11,MATCH(UsagePerHour!$B$84,Usage!$C$5:$C$11,0),MATCH(UsagePerHour!SU$4,Usage!$D$3:$ABF$3,0)),"")</f>
        <v/>
      </c>
      <c r="SV96" s="6" t="str">
        <f>IFERROR(INDEX(Sales!$D$5:$ABF$18,MATCH(UsagePerHour!$B96,Sales!$C$5:$C$18,0),MATCH(UsagePerHour!SV$4,Sales!$D$3:$ABF$3,0))/SV$2*INDEX(Usage!$D$5:$ABF$11,MATCH(UsagePerHour!$B$84,Usage!$C$5:$C$11,0),MATCH(UsagePerHour!SV$4,Usage!$D$3:$ABF$3,0)),"")</f>
        <v/>
      </c>
      <c r="SW96" s="6" t="str">
        <f>IFERROR(INDEX(Sales!$D$5:$ABF$18,MATCH(UsagePerHour!$B96,Sales!$C$5:$C$18,0),MATCH(UsagePerHour!SW$4,Sales!$D$3:$ABF$3,0))/SW$2*INDEX(Usage!$D$5:$ABF$11,MATCH(UsagePerHour!$B$84,Usage!$C$5:$C$11,0),MATCH(UsagePerHour!SW$4,Usage!$D$3:$ABF$3,0)),"")</f>
        <v/>
      </c>
      <c r="SX96" s="6" t="str">
        <f>IFERROR(INDEX(Sales!$D$5:$ABF$18,MATCH(UsagePerHour!$B96,Sales!$C$5:$C$18,0),MATCH(UsagePerHour!SX$4,Sales!$D$3:$ABF$3,0))/SX$2*INDEX(Usage!$D$5:$ABF$11,MATCH(UsagePerHour!$B$84,Usage!$C$5:$C$11,0),MATCH(UsagePerHour!SX$4,Usage!$D$3:$ABF$3,0)),"")</f>
        <v/>
      </c>
      <c r="SY96" s="6" t="str">
        <f>IFERROR(INDEX(Sales!$D$5:$ABF$18,MATCH(UsagePerHour!$B96,Sales!$C$5:$C$18,0),MATCH(UsagePerHour!SY$4,Sales!$D$3:$ABF$3,0))/SY$2*INDEX(Usage!$D$5:$ABF$11,MATCH(UsagePerHour!$B$84,Usage!$C$5:$C$11,0),MATCH(UsagePerHour!SY$4,Usage!$D$3:$ABF$3,0)),"")</f>
        <v/>
      </c>
      <c r="SZ96" s="6" t="str">
        <f>IFERROR(INDEX(Sales!$D$5:$ABF$18,MATCH(UsagePerHour!$B96,Sales!$C$5:$C$18,0),MATCH(UsagePerHour!SZ$4,Sales!$D$3:$ABF$3,0))/SZ$2*INDEX(Usage!$D$5:$ABF$11,MATCH(UsagePerHour!$B$84,Usage!$C$5:$C$11,0),MATCH(UsagePerHour!SZ$4,Usage!$D$3:$ABF$3,0)),"")</f>
        <v/>
      </c>
      <c r="TA96" s="6" t="str">
        <f>IFERROR(INDEX(Sales!$D$5:$ABF$18,MATCH(UsagePerHour!$B96,Sales!$C$5:$C$18,0),MATCH(UsagePerHour!TA$4,Sales!$D$3:$ABF$3,0))/TA$2*INDEX(Usage!$D$5:$ABF$11,MATCH(UsagePerHour!$B$84,Usage!$C$5:$C$11,0),MATCH(UsagePerHour!TA$4,Usage!$D$3:$ABF$3,0)),"")</f>
        <v/>
      </c>
      <c r="TB96" s="6" t="str">
        <f>IFERROR(INDEX(Sales!$D$5:$ABF$18,MATCH(UsagePerHour!$B96,Sales!$C$5:$C$18,0),MATCH(UsagePerHour!TB$4,Sales!$D$3:$ABF$3,0))/TB$2*INDEX(Usage!$D$5:$ABF$11,MATCH(UsagePerHour!$B$84,Usage!$C$5:$C$11,0),MATCH(UsagePerHour!TB$4,Usage!$D$3:$ABF$3,0)),"")</f>
        <v/>
      </c>
      <c r="TC96" s="6" t="str">
        <f>IFERROR(INDEX(Sales!$D$5:$ABF$18,MATCH(UsagePerHour!$B96,Sales!$C$5:$C$18,0),MATCH(UsagePerHour!TC$4,Sales!$D$3:$ABF$3,0))/TC$2*INDEX(Usage!$D$5:$ABF$11,MATCH(UsagePerHour!$B$84,Usage!$C$5:$C$11,0),MATCH(UsagePerHour!TC$4,Usage!$D$3:$ABF$3,0)),"")</f>
        <v/>
      </c>
      <c r="TD96" s="6" t="str">
        <f>IFERROR(INDEX(Sales!$D$5:$ABF$18,MATCH(UsagePerHour!$B96,Sales!$C$5:$C$18,0),MATCH(UsagePerHour!TD$4,Sales!$D$3:$ABF$3,0))/TD$2*INDEX(Usage!$D$5:$ABF$11,MATCH(UsagePerHour!$B$84,Usage!$C$5:$C$11,0),MATCH(UsagePerHour!TD$4,Usage!$D$3:$ABF$3,0)),"")</f>
        <v/>
      </c>
      <c r="TE96" s="6" t="str">
        <f>IFERROR(INDEX(Sales!$D$5:$ABF$18,MATCH(UsagePerHour!$B96,Sales!$C$5:$C$18,0),MATCH(UsagePerHour!TE$4,Sales!$D$3:$ABF$3,0))/TE$2*INDEX(Usage!$D$5:$ABF$11,MATCH(UsagePerHour!$B$84,Usage!$C$5:$C$11,0),MATCH(UsagePerHour!TE$4,Usage!$D$3:$ABF$3,0)),"")</f>
        <v/>
      </c>
      <c r="TF96" s="6" t="str">
        <f>IFERROR(INDEX(Sales!$D$5:$ABF$18,MATCH(UsagePerHour!$B96,Sales!$C$5:$C$18,0),MATCH(UsagePerHour!TF$4,Sales!$D$3:$ABF$3,0))/TF$2*INDEX(Usage!$D$5:$ABF$11,MATCH(UsagePerHour!$B$84,Usage!$C$5:$C$11,0),MATCH(UsagePerHour!TF$4,Usage!$D$3:$ABF$3,0)),"")</f>
        <v/>
      </c>
      <c r="TG96" s="6" t="str">
        <f>IFERROR(INDEX(Sales!$D$5:$ABF$18,MATCH(UsagePerHour!$B96,Sales!$C$5:$C$18,0),MATCH(UsagePerHour!TG$4,Sales!$D$3:$ABF$3,0))/TG$2*INDEX(Usage!$D$5:$ABF$11,MATCH(UsagePerHour!$B$84,Usage!$C$5:$C$11,0),MATCH(UsagePerHour!TG$4,Usage!$D$3:$ABF$3,0)),"")</f>
        <v/>
      </c>
      <c r="TH96" s="6" t="str">
        <f>IFERROR(INDEX(Sales!$D$5:$ABF$18,MATCH(UsagePerHour!$B96,Sales!$C$5:$C$18,0),MATCH(UsagePerHour!TH$4,Sales!$D$3:$ABF$3,0))/TH$2*INDEX(Usage!$D$5:$ABF$11,MATCH(UsagePerHour!$B$84,Usage!$C$5:$C$11,0),MATCH(UsagePerHour!TH$4,Usage!$D$3:$ABF$3,0)),"")</f>
        <v/>
      </c>
      <c r="TI96" s="6" t="str">
        <f>IFERROR(INDEX(Sales!$D$5:$ABF$18,MATCH(UsagePerHour!$B96,Sales!$C$5:$C$18,0),MATCH(UsagePerHour!TI$4,Sales!$D$3:$ABF$3,0))/TI$2*INDEX(Usage!$D$5:$ABF$11,MATCH(UsagePerHour!$B$84,Usage!$C$5:$C$11,0),MATCH(UsagePerHour!TI$4,Usage!$D$3:$ABF$3,0)),"")</f>
        <v/>
      </c>
      <c r="TJ96" s="6" t="str">
        <f>IFERROR(INDEX(Sales!$D$5:$ABF$18,MATCH(UsagePerHour!$B96,Sales!$C$5:$C$18,0),MATCH(UsagePerHour!TJ$4,Sales!$D$3:$ABF$3,0))/TJ$2*INDEX(Usage!$D$5:$ABF$11,MATCH(UsagePerHour!$B$84,Usage!$C$5:$C$11,0),MATCH(UsagePerHour!TJ$4,Usage!$D$3:$ABF$3,0)),"")</f>
        <v/>
      </c>
      <c r="TK96" s="6" t="str">
        <f>IFERROR(INDEX(Sales!$D$5:$ABF$18,MATCH(UsagePerHour!$B96,Sales!$C$5:$C$18,0),MATCH(UsagePerHour!TK$4,Sales!$D$3:$ABF$3,0))/TK$2*INDEX(Usage!$D$5:$ABF$11,MATCH(UsagePerHour!$B$84,Usage!$C$5:$C$11,0),MATCH(UsagePerHour!TK$4,Usage!$D$3:$ABF$3,0)),"")</f>
        <v/>
      </c>
      <c r="TL96" s="6" t="str">
        <f>IFERROR(INDEX(Sales!$D$5:$ABF$18,MATCH(UsagePerHour!$B96,Sales!$C$5:$C$18,0),MATCH(UsagePerHour!TL$4,Sales!$D$3:$ABF$3,0))/TL$2*INDEX(Usage!$D$5:$ABF$11,MATCH(UsagePerHour!$B$84,Usage!$C$5:$C$11,0),MATCH(UsagePerHour!TL$4,Usage!$D$3:$ABF$3,0)),"")</f>
        <v/>
      </c>
      <c r="TM96" s="6" t="str">
        <f>IFERROR(INDEX(Sales!$D$5:$ABF$18,MATCH(UsagePerHour!$B96,Sales!$C$5:$C$18,0),MATCH(UsagePerHour!TM$4,Sales!$D$3:$ABF$3,0))/TM$2*INDEX(Usage!$D$5:$ABF$11,MATCH(UsagePerHour!$B$84,Usage!$C$5:$C$11,0),MATCH(UsagePerHour!TM$4,Usage!$D$3:$ABF$3,0)),"")</f>
        <v/>
      </c>
      <c r="TN96" s="6" t="str">
        <f>IFERROR(INDEX(Sales!$D$5:$ABF$18,MATCH(UsagePerHour!$B96,Sales!$C$5:$C$18,0),MATCH(UsagePerHour!TN$4,Sales!$D$3:$ABF$3,0))/TN$2*INDEX(Usage!$D$5:$ABF$11,MATCH(UsagePerHour!$B$84,Usage!$C$5:$C$11,0),MATCH(UsagePerHour!TN$4,Usage!$D$3:$ABF$3,0)),"")</f>
        <v/>
      </c>
      <c r="TO96" s="6" t="str">
        <f>IFERROR(INDEX(Sales!$D$5:$ABF$18,MATCH(UsagePerHour!$B96,Sales!$C$5:$C$18,0),MATCH(UsagePerHour!TO$4,Sales!$D$3:$ABF$3,0))/TO$2*INDEX(Usage!$D$5:$ABF$11,MATCH(UsagePerHour!$B$84,Usage!$C$5:$C$11,0),MATCH(UsagePerHour!TO$4,Usage!$D$3:$ABF$3,0)),"")</f>
        <v/>
      </c>
      <c r="TP96" s="6" t="str">
        <f>IFERROR(INDEX(Sales!$D$5:$ABF$18,MATCH(UsagePerHour!$B96,Sales!$C$5:$C$18,0),MATCH(UsagePerHour!TP$4,Sales!$D$3:$ABF$3,0))/TP$2*INDEX(Usage!$D$5:$ABF$11,MATCH(UsagePerHour!$B$84,Usage!$C$5:$C$11,0),MATCH(UsagePerHour!TP$4,Usage!$D$3:$ABF$3,0)),"")</f>
        <v/>
      </c>
      <c r="TQ96" s="6" t="str">
        <f>IFERROR(INDEX(Sales!$D$5:$ABF$18,MATCH(UsagePerHour!$B96,Sales!$C$5:$C$18,0),MATCH(UsagePerHour!TQ$4,Sales!$D$3:$ABF$3,0))/TQ$2*INDEX(Usage!$D$5:$ABF$11,MATCH(UsagePerHour!$B$84,Usage!$C$5:$C$11,0),MATCH(UsagePerHour!TQ$4,Usage!$D$3:$ABF$3,0)),"")</f>
        <v/>
      </c>
      <c r="TR96" s="6" t="str">
        <f>IFERROR(INDEX(Sales!$D$5:$ABF$18,MATCH(UsagePerHour!$B96,Sales!$C$5:$C$18,0),MATCH(UsagePerHour!TR$4,Sales!$D$3:$ABF$3,0))/TR$2*INDEX(Usage!$D$5:$ABF$11,MATCH(UsagePerHour!$B$84,Usage!$C$5:$C$11,0),MATCH(UsagePerHour!TR$4,Usage!$D$3:$ABF$3,0)),"")</f>
        <v/>
      </c>
      <c r="TS96" s="6" t="str">
        <f>IFERROR(INDEX(Sales!$D$5:$ABF$18,MATCH(UsagePerHour!$B96,Sales!$C$5:$C$18,0),MATCH(UsagePerHour!TS$4,Sales!$D$3:$ABF$3,0))/TS$2*INDEX(Usage!$D$5:$ABF$11,MATCH(UsagePerHour!$B$84,Usage!$C$5:$C$11,0),MATCH(UsagePerHour!TS$4,Usage!$D$3:$ABF$3,0)),"")</f>
        <v/>
      </c>
      <c r="TT96" s="6" t="str">
        <f>IFERROR(INDEX(Sales!$D$5:$ABF$18,MATCH(UsagePerHour!$B96,Sales!$C$5:$C$18,0),MATCH(UsagePerHour!TT$4,Sales!$D$3:$ABF$3,0))/TT$2*INDEX(Usage!$D$5:$ABF$11,MATCH(UsagePerHour!$B$84,Usage!$C$5:$C$11,0),MATCH(UsagePerHour!TT$4,Usage!$D$3:$ABF$3,0)),"")</f>
        <v/>
      </c>
      <c r="TU96" s="6" t="str">
        <f>IFERROR(INDEX(Sales!$D$5:$ABF$18,MATCH(UsagePerHour!$B96,Sales!$C$5:$C$18,0),MATCH(UsagePerHour!TU$4,Sales!$D$3:$ABF$3,0))/TU$2*INDEX(Usage!$D$5:$ABF$11,MATCH(UsagePerHour!$B$84,Usage!$C$5:$C$11,0),MATCH(UsagePerHour!TU$4,Usage!$D$3:$ABF$3,0)),"")</f>
        <v/>
      </c>
      <c r="TV96" s="6" t="str">
        <f>IFERROR(INDEX(Sales!$D$5:$ABF$18,MATCH(UsagePerHour!$B96,Sales!$C$5:$C$18,0),MATCH(UsagePerHour!TV$4,Sales!$D$3:$ABF$3,0))/TV$2*INDEX(Usage!$D$5:$ABF$11,MATCH(UsagePerHour!$B$84,Usage!$C$5:$C$11,0),MATCH(UsagePerHour!TV$4,Usage!$D$3:$ABF$3,0)),"")</f>
        <v/>
      </c>
      <c r="TW96" s="6" t="str">
        <f>IFERROR(INDEX(Sales!$D$5:$ABF$18,MATCH(UsagePerHour!$B96,Sales!$C$5:$C$18,0),MATCH(UsagePerHour!TW$4,Sales!$D$3:$ABF$3,0))/TW$2*INDEX(Usage!$D$5:$ABF$11,MATCH(UsagePerHour!$B$84,Usage!$C$5:$C$11,0),MATCH(UsagePerHour!TW$4,Usage!$D$3:$ABF$3,0)),"")</f>
        <v/>
      </c>
      <c r="TX96" s="6" t="str">
        <f>IFERROR(INDEX(Sales!$D$5:$ABF$18,MATCH(UsagePerHour!$B96,Sales!$C$5:$C$18,0),MATCH(UsagePerHour!TX$4,Sales!$D$3:$ABF$3,0))/TX$2*INDEX(Usage!$D$5:$ABF$11,MATCH(UsagePerHour!$B$84,Usage!$C$5:$C$11,0),MATCH(UsagePerHour!TX$4,Usage!$D$3:$ABF$3,0)),"")</f>
        <v/>
      </c>
      <c r="TY96" s="6" t="str">
        <f>IFERROR(INDEX(Sales!$D$5:$ABF$18,MATCH(UsagePerHour!$B96,Sales!$C$5:$C$18,0),MATCH(UsagePerHour!TY$4,Sales!$D$3:$ABF$3,0))/TY$2*INDEX(Usage!$D$5:$ABF$11,MATCH(UsagePerHour!$B$84,Usage!$C$5:$C$11,0),MATCH(UsagePerHour!TY$4,Usage!$D$3:$ABF$3,0)),"")</f>
        <v/>
      </c>
      <c r="TZ96" s="6" t="str">
        <f>IFERROR(INDEX(Sales!$D$5:$ABF$18,MATCH(UsagePerHour!$B96,Sales!$C$5:$C$18,0),MATCH(UsagePerHour!TZ$4,Sales!$D$3:$ABF$3,0))/TZ$2*INDEX(Usage!$D$5:$ABF$11,MATCH(UsagePerHour!$B$84,Usage!$C$5:$C$11,0),MATCH(UsagePerHour!TZ$4,Usage!$D$3:$ABF$3,0)),"")</f>
        <v/>
      </c>
      <c r="UA96" s="6" t="str">
        <f>IFERROR(INDEX(Sales!$D$5:$ABF$18,MATCH(UsagePerHour!$B96,Sales!$C$5:$C$18,0),MATCH(UsagePerHour!UA$4,Sales!$D$3:$ABF$3,0))/UA$2*INDEX(Usage!$D$5:$ABF$11,MATCH(UsagePerHour!$B$84,Usage!$C$5:$C$11,0),MATCH(UsagePerHour!UA$4,Usage!$D$3:$ABF$3,0)),"")</f>
        <v/>
      </c>
      <c r="UB96" s="6" t="str">
        <f>IFERROR(INDEX(Sales!$D$5:$ABF$18,MATCH(UsagePerHour!$B96,Sales!$C$5:$C$18,0),MATCH(UsagePerHour!UB$4,Sales!$D$3:$ABF$3,0))/UB$2*INDEX(Usage!$D$5:$ABF$11,MATCH(UsagePerHour!$B$84,Usage!$C$5:$C$11,0),MATCH(UsagePerHour!UB$4,Usage!$D$3:$ABF$3,0)),"")</f>
        <v/>
      </c>
      <c r="UC96" s="6" t="str">
        <f>IFERROR(INDEX(Sales!$D$5:$ABF$18,MATCH(UsagePerHour!$B96,Sales!$C$5:$C$18,0),MATCH(UsagePerHour!UC$4,Sales!$D$3:$ABF$3,0))/UC$2*INDEX(Usage!$D$5:$ABF$11,MATCH(UsagePerHour!$B$84,Usage!$C$5:$C$11,0),MATCH(UsagePerHour!UC$4,Usage!$D$3:$ABF$3,0)),"")</f>
        <v/>
      </c>
      <c r="UD96" s="6" t="str">
        <f>IFERROR(INDEX(Sales!$D$5:$ABF$18,MATCH(UsagePerHour!$B96,Sales!$C$5:$C$18,0),MATCH(UsagePerHour!UD$4,Sales!$D$3:$ABF$3,0))/UD$2*INDEX(Usage!$D$5:$ABF$11,MATCH(UsagePerHour!$B$84,Usage!$C$5:$C$11,0),MATCH(UsagePerHour!UD$4,Usage!$D$3:$ABF$3,0)),"")</f>
        <v/>
      </c>
      <c r="UE96" s="6" t="str">
        <f>IFERROR(INDEX(Sales!$D$5:$ABF$18,MATCH(UsagePerHour!$B96,Sales!$C$5:$C$18,0),MATCH(UsagePerHour!UE$4,Sales!$D$3:$ABF$3,0))/UE$2*INDEX(Usage!$D$5:$ABF$11,MATCH(UsagePerHour!$B$84,Usage!$C$5:$C$11,0),MATCH(UsagePerHour!UE$4,Usage!$D$3:$ABF$3,0)),"")</f>
        <v/>
      </c>
      <c r="UF96" s="6" t="str">
        <f>IFERROR(INDEX(Sales!$D$5:$ABF$18,MATCH(UsagePerHour!$B96,Sales!$C$5:$C$18,0),MATCH(UsagePerHour!UF$4,Sales!$D$3:$ABF$3,0))/UF$2*INDEX(Usage!$D$5:$ABF$11,MATCH(UsagePerHour!$B$84,Usage!$C$5:$C$11,0),MATCH(UsagePerHour!UF$4,Usage!$D$3:$ABF$3,0)),"")</f>
        <v/>
      </c>
      <c r="UG96" s="6" t="str">
        <f>IFERROR(INDEX(Sales!$D$5:$ABF$18,MATCH(UsagePerHour!$B96,Sales!$C$5:$C$18,0),MATCH(UsagePerHour!UG$4,Sales!$D$3:$ABF$3,0))/UG$2*INDEX(Usage!$D$5:$ABF$11,MATCH(UsagePerHour!$B$84,Usage!$C$5:$C$11,0),MATCH(UsagePerHour!UG$4,Usage!$D$3:$ABF$3,0)),"")</f>
        <v/>
      </c>
      <c r="UH96" s="6" t="str">
        <f>IFERROR(INDEX(Sales!$D$5:$ABF$18,MATCH(UsagePerHour!$B96,Sales!$C$5:$C$18,0),MATCH(UsagePerHour!UH$4,Sales!$D$3:$ABF$3,0))/UH$2*INDEX(Usage!$D$5:$ABF$11,MATCH(UsagePerHour!$B$84,Usage!$C$5:$C$11,0),MATCH(UsagePerHour!UH$4,Usage!$D$3:$ABF$3,0)),"")</f>
        <v/>
      </c>
      <c r="UI96" s="6" t="str">
        <f>IFERROR(INDEX(Sales!$D$5:$ABF$18,MATCH(UsagePerHour!$B96,Sales!$C$5:$C$18,0),MATCH(UsagePerHour!UI$4,Sales!$D$3:$ABF$3,0))/UI$2*INDEX(Usage!$D$5:$ABF$11,MATCH(UsagePerHour!$B$84,Usage!$C$5:$C$11,0),MATCH(UsagePerHour!UI$4,Usage!$D$3:$ABF$3,0)),"")</f>
        <v/>
      </c>
      <c r="UJ96" s="6" t="str">
        <f>IFERROR(INDEX(Sales!$D$5:$ABF$18,MATCH(UsagePerHour!$B96,Sales!$C$5:$C$18,0),MATCH(UsagePerHour!UJ$4,Sales!$D$3:$ABF$3,0))/UJ$2*INDEX(Usage!$D$5:$ABF$11,MATCH(UsagePerHour!$B$84,Usage!$C$5:$C$11,0),MATCH(UsagePerHour!UJ$4,Usage!$D$3:$ABF$3,0)),"")</f>
        <v/>
      </c>
      <c r="UK96" s="6" t="str">
        <f>IFERROR(INDEX(Sales!$D$5:$ABF$18,MATCH(UsagePerHour!$B96,Sales!$C$5:$C$18,0),MATCH(UsagePerHour!UK$4,Sales!$D$3:$ABF$3,0))/UK$2*INDEX(Usage!$D$5:$ABF$11,MATCH(UsagePerHour!$B$84,Usage!$C$5:$C$11,0),MATCH(UsagePerHour!UK$4,Usage!$D$3:$ABF$3,0)),"")</f>
        <v/>
      </c>
      <c r="UL96" s="6" t="str">
        <f>IFERROR(INDEX(Sales!$D$5:$ABF$18,MATCH(UsagePerHour!$B96,Sales!$C$5:$C$18,0),MATCH(UsagePerHour!UL$4,Sales!$D$3:$ABF$3,0))/UL$2*INDEX(Usage!$D$5:$ABF$11,MATCH(UsagePerHour!$B$84,Usage!$C$5:$C$11,0),MATCH(UsagePerHour!UL$4,Usage!$D$3:$ABF$3,0)),"")</f>
        <v/>
      </c>
      <c r="UM96" s="6" t="str">
        <f>IFERROR(INDEX(Sales!$D$5:$ABF$18,MATCH(UsagePerHour!$B96,Sales!$C$5:$C$18,0),MATCH(UsagePerHour!UM$4,Sales!$D$3:$ABF$3,0))/UM$2*INDEX(Usage!$D$5:$ABF$11,MATCH(UsagePerHour!$B$84,Usage!$C$5:$C$11,0),MATCH(UsagePerHour!UM$4,Usage!$D$3:$ABF$3,0)),"")</f>
        <v/>
      </c>
      <c r="UN96" s="6" t="str">
        <f>IFERROR(INDEX(Sales!$D$5:$ABF$18,MATCH(UsagePerHour!$B96,Sales!$C$5:$C$18,0),MATCH(UsagePerHour!UN$4,Sales!$D$3:$ABF$3,0))/UN$2*INDEX(Usage!$D$5:$ABF$11,MATCH(UsagePerHour!$B$84,Usage!$C$5:$C$11,0),MATCH(UsagePerHour!UN$4,Usage!$D$3:$ABF$3,0)),"")</f>
        <v/>
      </c>
      <c r="UO96" s="6" t="str">
        <f>IFERROR(INDEX(Sales!$D$5:$ABF$18,MATCH(UsagePerHour!$B96,Sales!$C$5:$C$18,0),MATCH(UsagePerHour!UO$4,Sales!$D$3:$ABF$3,0))/UO$2*INDEX(Usage!$D$5:$ABF$11,MATCH(UsagePerHour!$B$84,Usage!$C$5:$C$11,0),MATCH(UsagePerHour!UO$4,Usage!$D$3:$ABF$3,0)),"")</f>
        <v/>
      </c>
      <c r="UP96" s="6" t="str">
        <f>IFERROR(INDEX(Sales!$D$5:$ABF$18,MATCH(UsagePerHour!$B96,Sales!$C$5:$C$18,0),MATCH(UsagePerHour!UP$4,Sales!$D$3:$ABF$3,0))/UP$2*INDEX(Usage!$D$5:$ABF$11,MATCH(UsagePerHour!$B$84,Usage!$C$5:$C$11,0),MATCH(UsagePerHour!UP$4,Usage!$D$3:$ABF$3,0)),"")</f>
        <v/>
      </c>
      <c r="UQ96" s="6" t="str">
        <f>IFERROR(INDEX(Sales!$D$5:$ABF$18,MATCH(UsagePerHour!$B96,Sales!$C$5:$C$18,0),MATCH(UsagePerHour!UQ$4,Sales!$D$3:$ABF$3,0))/UQ$2*INDEX(Usage!$D$5:$ABF$11,MATCH(UsagePerHour!$B$84,Usage!$C$5:$C$11,0),MATCH(UsagePerHour!UQ$4,Usage!$D$3:$ABF$3,0)),"")</f>
        <v/>
      </c>
      <c r="UR96" s="6" t="str">
        <f>IFERROR(INDEX(Sales!$D$5:$ABF$18,MATCH(UsagePerHour!$B96,Sales!$C$5:$C$18,0),MATCH(UsagePerHour!UR$4,Sales!$D$3:$ABF$3,0))/UR$2*INDEX(Usage!$D$5:$ABF$11,MATCH(UsagePerHour!$B$84,Usage!$C$5:$C$11,0),MATCH(UsagePerHour!UR$4,Usage!$D$3:$ABF$3,0)),"")</f>
        <v/>
      </c>
      <c r="US96" s="6" t="str">
        <f>IFERROR(INDEX(Sales!$D$5:$ABF$18,MATCH(UsagePerHour!$B96,Sales!$C$5:$C$18,0),MATCH(UsagePerHour!US$4,Sales!$D$3:$ABF$3,0))/US$2*INDEX(Usage!$D$5:$ABF$11,MATCH(UsagePerHour!$B$84,Usage!$C$5:$C$11,0),MATCH(UsagePerHour!US$4,Usage!$D$3:$ABF$3,0)),"")</f>
        <v/>
      </c>
      <c r="UT96" s="6" t="str">
        <f>IFERROR(INDEX(Sales!$D$5:$ABF$18,MATCH(UsagePerHour!$B96,Sales!$C$5:$C$18,0),MATCH(UsagePerHour!UT$4,Sales!$D$3:$ABF$3,0))/UT$2*INDEX(Usage!$D$5:$ABF$11,MATCH(UsagePerHour!$B$84,Usage!$C$5:$C$11,0),MATCH(UsagePerHour!UT$4,Usage!$D$3:$ABF$3,0)),"")</f>
        <v/>
      </c>
      <c r="UU96" s="6" t="str">
        <f>IFERROR(INDEX(Sales!$D$5:$ABF$18,MATCH(UsagePerHour!$B96,Sales!$C$5:$C$18,0),MATCH(UsagePerHour!UU$4,Sales!$D$3:$ABF$3,0))/UU$2*INDEX(Usage!$D$5:$ABF$11,MATCH(UsagePerHour!$B$84,Usage!$C$5:$C$11,0),MATCH(UsagePerHour!UU$4,Usage!$D$3:$ABF$3,0)),"")</f>
        <v/>
      </c>
      <c r="UV96" s="6" t="str">
        <f>IFERROR(INDEX(Sales!$D$5:$ABF$18,MATCH(UsagePerHour!$B96,Sales!$C$5:$C$18,0),MATCH(UsagePerHour!UV$4,Sales!$D$3:$ABF$3,0))/UV$2*INDEX(Usage!$D$5:$ABF$11,MATCH(UsagePerHour!$B$84,Usage!$C$5:$C$11,0),MATCH(UsagePerHour!UV$4,Usage!$D$3:$ABF$3,0)),"")</f>
        <v/>
      </c>
      <c r="UW96" s="6" t="str">
        <f>IFERROR(INDEX(Sales!$D$5:$ABF$18,MATCH(UsagePerHour!$B96,Sales!$C$5:$C$18,0),MATCH(UsagePerHour!UW$4,Sales!$D$3:$ABF$3,0))/UW$2*INDEX(Usage!$D$5:$ABF$11,MATCH(UsagePerHour!$B$84,Usage!$C$5:$C$11,0),MATCH(UsagePerHour!UW$4,Usage!$D$3:$ABF$3,0)),"")</f>
        <v/>
      </c>
      <c r="UX96" s="6" t="str">
        <f>IFERROR(INDEX(Sales!$D$5:$ABF$18,MATCH(UsagePerHour!$B96,Sales!$C$5:$C$18,0),MATCH(UsagePerHour!UX$4,Sales!$D$3:$ABF$3,0))/UX$2*INDEX(Usage!$D$5:$ABF$11,MATCH(UsagePerHour!$B$84,Usage!$C$5:$C$11,0),MATCH(UsagePerHour!UX$4,Usage!$D$3:$ABF$3,0)),"")</f>
        <v/>
      </c>
      <c r="UY96" s="6" t="str">
        <f>IFERROR(INDEX(Sales!$D$5:$ABF$18,MATCH(UsagePerHour!$B96,Sales!$C$5:$C$18,0),MATCH(UsagePerHour!UY$4,Sales!$D$3:$ABF$3,0))/UY$2*INDEX(Usage!$D$5:$ABF$11,MATCH(UsagePerHour!$B$84,Usage!$C$5:$C$11,0),MATCH(UsagePerHour!UY$4,Usage!$D$3:$ABF$3,0)),"")</f>
        <v/>
      </c>
      <c r="UZ96" s="6" t="str">
        <f>IFERROR(INDEX(Sales!$D$5:$ABF$18,MATCH(UsagePerHour!$B96,Sales!$C$5:$C$18,0),MATCH(UsagePerHour!UZ$4,Sales!$D$3:$ABF$3,0))/UZ$2*INDEX(Usage!$D$5:$ABF$11,MATCH(UsagePerHour!$B$84,Usage!$C$5:$C$11,0),MATCH(UsagePerHour!UZ$4,Usage!$D$3:$ABF$3,0)),"")</f>
        <v/>
      </c>
      <c r="VA96" s="6" t="str">
        <f>IFERROR(INDEX(Sales!$D$5:$ABF$18,MATCH(UsagePerHour!$B96,Sales!$C$5:$C$18,0),MATCH(UsagePerHour!VA$4,Sales!$D$3:$ABF$3,0))/VA$2*INDEX(Usage!$D$5:$ABF$11,MATCH(UsagePerHour!$B$84,Usage!$C$5:$C$11,0),MATCH(UsagePerHour!VA$4,Usage!$D$3:$ABF$3,0)),"")</f>
        <v/>
      </c>
      <c r="VB96" s="6" t="str">
        <f>IFERROR(INDEX(Sales!$D$5:$ABF$18,MATCH(UsagePerHour!$B96,Sales!$C$5:$C$18,0),MATCH(UsagePerHour!VB$4,Sales!$D$3:$ABF$3,0))/VB$2*INDEX(Usage!$D$5:$ABF$11,MATCH(UsagePerHour!$B$84,Usage!$C$5:$C$11,0),MATCH(UsagePerHour!VB$4,Usage!$D$3:$ABF$3,0)),"")</f>
        <v/>
      </c>
      <c r="VC96" s="6" t="str">
        <f>IFERROR(INDEX(Sales!$D$5:$ABF$18,MATCH(UsagePerHour!$B96,Sales!$C$5:$C$18,0),MATCH(UsagePerHour!VC$4,Sales!$D$3:$ABF$3,0))/VC$2*INDEX(Usage!$D$5:$ABF$11,MATCH(UsagePerHour!$B$84,Usage!$C$5:$C$11,0),MATCH(UsagePerHour!VC$4,Usage!$D$3:$ABF$3,0)),"")</f>
        <v/>
      </c>
      <c r="VD96" s="6" t="str">
        <f>IFERROR(INDEX(Sales!$D$5:$ABF$18,MATCH(UsagePerHour!$B96,Sales!$C$5:$C$18,0),MATCH(UsagePerHour!VD$4,Sales!$D$3:$ABF$3,0))/VD$2*INDEX(Usage!$D$5:$ABF$11,MATCH(UsagePerHour!$B$84,Usage!$C$5:$C$11,0),MATCH(UsagePerHour!VD$4,Usage!$D$3:$ABF$3,0)),"")</f>
        <v/>
      </c>
      <c r="VE96" s="6" t="str">
        <f>IFERROR(INDEX(Sales!$D$5:$ABF$18,MATCH(UsagePerHour!$B96,Sales!$C$5:$C$18,0),MATCH(UsagePerHour!VE$4,Sales!$D$3:$ABF$3,0))/VE$2*INDEX(Usage!$D$5:$ABF$11,MATCH(UsagePerHour!$B$84,Usage!$C$5:$C$11,0),MATCH(UsagePerHour!VE$4,Usage!$D$3:$ABF$3,0)),"")</f>
        <v/>
      </c>
      <c r="VF96" s="6" t="str">
        <f>IFERROR(INDEX(Sales!$D$5:$ABF$18,MATCH(UsagePerHour!$B96,Sales!$C$5:$C$18,0),MATCH(UsagePerHour!VF$4,Sales!$D$3:$ABF$3,0))/VF$2*INDEX(Usage!$D$5:$ABF$11,MATCH(UsagePerHour!$B$84,Usage!$C$5:$C$11,0),MATCH(UsagePerHour!VF$4,Usage!$D$3:$ABF$3,0)),"")</f>
        <v/>
      </c>
      <c r="VG96" s="6" t="str">
        <f>IFERROR(INDEX(Sales!$D$5:$ABF$18,MATCH(UsagePerHour!$B96,Sales!$C$5:$C$18,0),MATCH(UsagePerHour!VG$4,Sales!$D$3:$ABF$3,0))/VG$2*INDEX(Usage!$D$5:$ABF$11,MATCH(UsagePerHour!$B$84,Usage!$C$5:$C$11,0),MATCH(UsagePerHour!VG$4,Usage!$D$3:$ABF$3,0)),"")</f>
        <v/>
      </c>
      <c r="VH96" s="6" t="str">
        <f>IFERROR(INDEX(Sales!$D$5:$ABF$18,MATCH(UsagePerHour!$B96,Sales!$C$5:$C$18,0),MATCH(UsagePerHour!VH$4,Sales!$D$3:$ABF$3,0))/VH$2*INDEX(Usage!$D$5:$ABF$11,MATCH(UsagePerHour!$B$84,Usage!$C$5:$C$11,0),MATCH(UsagePerHour!VH$4,Usage!$D$3:$ABF$3,0)),"")</f>
        <v/>
      </c>
      <c r="VI96" s="6" t="str">
        <f>IFERROR(INDEX(Sales!$D$5:$ABF$18,MATCH(UsagePerHour!$B96,Sales!$C$5:$C$18,0),MATCH(UsagePerHour!VI$4,Sales!$D$3:$ABF$3,0))/VI$2*INDEX(Usage!$D$5:$ABF$11,MATCH(UsagePerHour!$B$84,Usage!$C$5:$C$11,0),MATCH(UsagePerHour!VI$4,Usage!$D$3:$ABF$3,0)),"")</f>
        <v/>
      </c>
      <c r="VJ96" s="6" t="str">
        <f>IFERROR(INDEX(Sales!$D$5:$ABF$18,MATCH(UsagePerHour!$B96,Sales!$C$5:$C$18,0),MATCH(UsagePerHour!VJ$4,Sales!$D$3:$ABF$3,0))/VJ$2*INDEX(Usage!$D$5:$ABF$11,MATCH(UsagePerHour!$B$84,Usage!$C$5:$C$11,0),MATCH(UsagePerHour!VJ$4,Usage!$D$3:$ABF$3,0)),"")</f>
        <v/>
      </c>
      <c r="VK96" s="6" t="str">
        <f>IFERROR(INDEX(Sales!$D$5:$ABF$18,MATCH(UsagePerHour!$B96,Sales!$C$5:$C$18,0),MATCH(UsagePerHour!VK$4,Sales!$D$3:$ABF$3,0))/VK$2*INDEX(Usage!$D$5:$ABF$11,MATCH(UsagePerHour!$B$84,Usage!$C$5:$C$11,0),MATCH(UsagePerHour!VK$4,Usage!$D$3:$ABF$3,0)),"")</f>
        <v/>
      </c>
      <c r="VL96" s="6" t="str">
        <f>IFERROR(INDEX(Sales!$D$5:$ABF$18,MATCH(UsagePerHour!$B96,Sales!$C$5:$C$18,0),MATCH(UsagePerHour!VL$4,Sales!$D$3:$ABF$3,0))/VL$2*INDEX(Usage!$D$5:$ABF$11,MATCH(UsagePerHour!$B$84,Usage!$C$5:$C$11,0),MATCH(UsagePerHour!VL$4,Usage!$D$3:$ABF$3,0)),"")</f>
        <v/>
      </c>
      <c r="VM96" s="6" t="str">
        <f>IFERROR(INDEX(Sales!$D$5:$ABF$18,MATCH(UsagePerHour!$B96,Sales!$C$5:$C$18,0),MATCH(UsagePerHour!VM$4,Sales!$D$3:$ABF$3,0))/VM$2*INDEX(Usage!$D$5:$ABF$11,MATCH(UsagePerHour!$B$84,Usage!$C$5:$C$11,0),MATCH(UsagePerHour!VM$4,Usage!$D$3:$ABF$3,0)),"")</f>
        <v/>
      </c>
      <c r="VN96" s="6" t="str">
        <f>IFERROR(INDEX(Sales!$D$5:$ABF$18,MATCH(UsagePerHour!$B96,Sales!$C$5:$C$18,0),MATCH(UsagePerHour!VN$4,Sales!$D$3:$ABF$3,0))/VN$2*INDEX(Usage!$D$5:$ABF$11,MATCH(UsagePerHour!$B$84,Usage!$C$5:$C$11,0),MATCH(UsagePerHour!VN$4,Usage!$D$3:$ABF$3,0)),"")</f>
        <v/>
      </c>
      <c r="VO96" s="6" t="str">
        <f>IFERROR(INDEX(Sales!$D$5:$ABF$18,MATCH(UsagePerHour!$B96,Sales!$C$5:$C$18,0),MATCH(UsagePerHour!VO$4,Sales!$D$3:$ABF$3,0))/VO$2*INDEX(Usage!$D$5:$ABF$11,MATCH(UsagePerHour!$B$84,Usage!$C$5:$C$11,0),MATCH(UsagePerHour!VO$4,Usage!$D$3:$ABF$3,0)),"")</f>
        <v/>
      </c>
      <c r="VP96" s="6" t="str">
        <f>IFERROR(INDEX(Sales!$D$5:$ABF$18,MATCH(UsagePerHour!$B96,Sales!$C$5:$C$18,0),MATCH(UsagePerHour!VP$4,Sales!$D$3:$ABF$3,0))/VP$2*INDEX(Usage!$D$5:$ABF$11,MATCH(UsagePerHour!$B$84,Usage!$C$5:$C$11,0),MATCH(UsagePerHour!VP$4,Usage!$D$3:$ABF$3,0)),"")</f>
        <v/>
      </c>
      <c r="VQ96" s="6" t="str">
        <f>IFERROR(INDEX(Sales!$D$5:$ABF$18,MATCH(UsagePerHour!$B96,Sales!$C$5:$C$18,0),MATCH(UsagePerHour!VQ$4,Sales!$D$3:$ABF$3,0))/VQ$2*INDEX(Usage!$D$5:$ABF$11,MATCH(UsagePerHour!$B$84,Usage!$C$5:$C$11,0),MATCH(UsagePerHour!VQ$4,Usage!$D$3:$ABF$3,0)),"")</f>
        <v/>
      </c>
      <c r="VR96" s="6" t="str">
        <f>IFERROR(INDEX(Sales!$D$5:$ABF$18,MATCH(UsagePerHour!$B96,Sales!$C$5:$C$18,0),MATCH(UsagePerHour!VR$4,Sales!$D$3:$ABF$3,0))/VR$2*INDEX(Usage!$D$5:$ABF$11,MATCH(UsagePerHour!$B$84,Usage!$C$5:$C$11,0),MATCH(UsagePerHour!VR$4,Usage!$D$3:$ABF$3,0)),"")</f>
        <v/>
      </c>
      <c r="VS96" s="6" t="str">
        <f>IFERROR(INDEX(Sales!$D$5:$ABF$18,MATCH(UsagePerHour!$B96,Sales!$C$5:$C$18,0),MATCH(UsagePerHour!VS$4,Sales!$D$3:$ABF$3,0))/VS$2*INDEX(Usage!$D$5:$ABF$11,MATCH(UsagePerHour!$B$84,Usage!$C$5:$C$11,0),MATCH(UsagePerHour!VS$4,Usage!$D$3:$ABF$3,0)),"")</f>
        <v/>
      </c>
      <c r="VT96" s="6" t="str">
        <f>IFERROR(INDEX(Sales!$D$5:$ABF$18,MATCH(UsagePerHour!$B96,Sales!$C$5:$C$18,0),MATCH(UsagePerHour!VT$4,Sales!$D$3:$ABF$3,0))/VT$2*INDEX(Usage!$D$5:$ABF$11,MATCH(UsagePerHour!$B$84,Usage!$C$5:$C$11,0),MATCH(UsagePerHour!VT$4,Usage!$D$3:$ABF$3,0)),"")</f>
        <v/>
      </c>
      <c r="VU96" s="6" t="str">
        <f>IFERROR(INDEX(Sales!$D$5:$ABF$18,MATCH(UsagePerHour!$B96,Sales!$C$5:$C$18,0),MATCH(UsagePerHour!VU$4,Sales!$D$3:$ABF$3,0))/VU$2*INDEX(Usage!$D$5:$ABF$11,MATCH(UsagePerHour!$B$84,Usage!$C$5:$C$11,0),MATCH(UsagePerHour!VU$4,Usage!$D$3:$ABF$3,0)),"")</f>
        <v/>
      </c>
      <c r="VV96" s="6" t="str">
        <f>IFERROR(INDEX(Sales!$D$5:$ABF$18,MATCH(UsagePerHour!$B96,Sales!$C$5:$C$18,0),MATCH(UsagePerHour!VV$4,Sales!$D$3:$ABF$3,0))/VV$2*INDEX(Usage!$D$5:$ABF$11,MATCH(UsagePerHour!$B$84,Usage!$C$5:$C$11,0),MATCH(UsagePerHour!VV$4,Usage!$D$3:$ABF$3,0)),"")</f>
        <v/>
      </c>
      <c r="VW96" s="6" t="str">
        <f>IFERROR(INDEX(Sales!$D$5:$ABF$18,MATCH(UsagePerHour!$B96,Sales!$C$5:$C$18,0),MATCH(UsagePerHour!VW$4,Sales!$D$3:$ABF$3,0))/VW$2*INDEX(Usage!$D$5:$ABF$11,MATCH(UsagePerHour!$B$84,Usage!$C$5:$C$11,0),MATCH(UsagePerHour!VW$4,Usage!$D$3:$ABF$3,0)),"")</f>
        <v/>
      </c>
      <c r="VX96" s="6" t="str">
        <f>IFERROR(INDEX(Sales!$D$5:$ABF$18,MATCH(UsagePerHour!$B96,Sales!$C$5:$C$18,0),MATCH(UsagePerHour!VX$4,Sales!$D$3:$ABF$3,0))/VX$2*INDEX(Usage!$D$5:$ABF$11,MATCH(UsagePerHour!$B$84,Usage!$C$5:$C$11,0),MATCH(UsagePerHour!VX$4,Usage!$D$3:$ABF$3,0)),"")</f>
        <v/>
      </c>
      <c r="VY96" s="6" t="str">
        <f>IFERROR(INDEX(Sales!$D$5:$ABF$18,MATCH(UsagePerHour!$B96,Sales!$C$5:$C$18,0),MATCH(UsagePerHour!VY$4,Sales!$D$3:$ABF$3,0))/VY$2*INDEX(Usage!$D$5:$ABF$11,MATCH(UsagePerHour!$B$84,Usage!$C$5:$C$11,0),MATCH(UsagePerHour!VY$4,Usage!$D$3:$ABF$3,0)),"")</f>
        <v/>
      </c>
      <c r="VZ96" s="6" t="str">
        <f>IFERROR(INDEX(Sales!$D$5:$ABF$18,MATCH(UsagePerHour!$B96,Sales!$C$5:$C$18,0),MATCH(UsagePerHour!VZ$4,Sales!$D$3:$ABF$3,0))/VZ$2*INDEX(Usage!$D$5:$ABF$11,MATCH(UsagePerHour!$B$84,Usage!$C$5:$C$11,0),MATCH(UsagePerHour!VZ$4,Usage!$D$3:$ABF$3,0)),"")</f>
        <v/>
      </c>
      <c r="WA96" s="6" t="str">
        <f>IFERROR(INDEX(Sales!$D$5:$ABF$18,MATCH(UsagePerHour!$B96,Sales!$C$5:$C$18,0),MATCH(UsagePerHour!WA$4,Sales!$D$3:$ABF$3,0))/WA$2*INDEX(Usage!$D$5:$ABF$11,MATCH(UsagePerHour!$B$84,Usage!$C$5:$C$11,0),MATCH(UsagePerHour!WA$4,Usage!$D$3:$ABF$3,0)),"")</f>
        <v/>
      </c>
      <c r="WB96" s="6" t="str">
        <f>IFERROR(INDEX(Sales!$D$5:$ABF$18,MATCH(UsagePerHour!$B96,Sales!$C$5:$C$18,0),MATCH(UsagePerHour!WB$4,Sales!$D$3:$ABF$3,0))/WB$2*INDEX(Usage!$D$5:$ABF$11,MATCH(UsagePerHour!$B$84,Usage!$C$5:$C$11,0),MATCH(UsagePerHour!WB$4,Usage!$D$3:$ABF$3,0)),"")</f>
        <v/>
      </c>
      <c r="WC96" s="6" t="str">
        <f>IFERROR(INDEX(Sales!$D$5:$ABF$18,MATCH(UsagePerHour!$B96,Sales!$C$5:$C$18,0),MATCH(UsagePerHour!WC$4,Sales!$D$3:$ABF$3,0))/WC$2*INDEX(Usage!$D$5:$ABF$11,MATCH(UsagePerHour!$B$84,Usage!$C$5:$C$11,0),MATCH(UsagePerHour!WC$4,Usage!$D$3:$ABF$3,0)),"")</f>
        <v/>
      </c>
      <c r="WD96" s="6" t="str">
        <f>IFERROR(INDEX(Sales!$D$5:$ABF$18,MATCH(UsagePerHour!$B96,Sales!$C$5:$C$18,0),MATCH(UsagePerHour!WD$4,Sales!$D$3:$ABF$3,0))/WD$2*INDEX(Usage!$D$5:$ABF$11,MATCH(UsagePerHour!$B$84,Usage!$C$5:$C$11,0),MATCH(UsagePerHour!WD$4,Usage!$D$3:$ABF$3,0)),"")</f>
        <v/>
      </c>
      <c r="WE96" s="6" t="str">
        <f>IFERROR(INDEX(Sales!$D$5:$ABF$18,MATCH(UsagePerHour!$B96,Sales!$C$5:$C$18,0),MATCH(UsagePerHour!WE$4,Sales!$D$3:$ABF$3,0))/WE$2*INDEX(Usage!$D$5:$ABF$11,MATCH(UsagePerHour!$B$84,Usage!$C$5:$C$11,0),MATCH(UsagePerHour!WE$4,Usage!$D$3:$ABF$3,0)),"")</f>
        <v/>
      </c>
      <c r="WF96" s="6" t="str">
        <f>IFERROR(INDEX(Sales!$D$5:$ABF$18,MATCH(UsagePerHour!$B96,Sales!$C$5:$C$18,0),MATCH(UsagePerHour!WF$4,Sales!$D$3:$ABF$3,0))/WF$2*INDEX(Usage!$D$5:$ABF$11,MATCH(UsagePerHour!$B$84,Usage!$C$5:$C$11,0),MATCH(UsagePerHour!WF$4,Usage!$D$3:$ABF$3,0)),"")</f>
        <v/>
      </c>
      <c r="WG96" s="6" t="str">
        <f>IFERROR(INDEX(Sales!$D$5:$ABF$18,MATCH(UsagePerHour!$B96,Sales!$C$5:$C$18,0),MATCH(UsagePerHour!WG$4,Sales!$D$3:$ABF$3,0))/WG$2*INDEX(Usage!$D$5:$ABF$11,MATCH(UsagePerHour!$B$84,Usage!$C$5:$C$11,0),MATCH(UsagePerHour!WG$4,Usage!$D$3:$ABF$3,0)),"")</f>
        <v/>
      </c>
      <c r="WH96" s="6" t="str">
        <f>IFERROR(INDEX(Sales!$D$5:$ABF$18,MATCH(UsagePerHour!$B96,Sales!$C$5:$C$18,0),MATCH(UsagePerHour!WH$4,Sales!$D$3:$ABF$3,0))/WH$2*INDEX(Usage!$D$5:$ABF$11,MATCH(UsagePerHour!$B$84,Usage!$C$5:$C$11,0),MATCH(UsagePerHour!WH$4,Usage!$D$3:$ABF$3,0)),"")</f>
        <v/>
      </c>
      <c r="WI96" s="6" t="str">
        <f>IFERROR(INDEX(Sales!$D$5:$ABF$18,MATCH(UsagePerHour!$B96,Sales!$C$5:$C$18,0),MATCH(UsagePerHour!WI$4,Sales!$D$3:$ABF$3,0))/WI$2*INDEX(Usage!$D$5:$ABF$11,MATCH(UsagePerHour!$B$84,Usage!$C$5:$C$11,0),MATCH(UsagePerHour!WI$4,Usage!$D$3:$ABF$3,0)),"")</f>
        <v/>
      </c>
      <c r="WJ96" s="6" t="str">
        <f>IFERROR(INDEX(Sales!$D$5:$ABF$18,MATCH(UsagePerHour!$B96,Sales!$C$5:$C$18,0),MATCH(UsagePerHour!WJ$4,Sales!$D$3:$ABF$3,0))/WJ$2*INDEX(Usage!$D$5:$ABF$11,MATCH(UsagePerHour!$B$84,Usage!$C$5:$C$11,0),MATCH(UsagePerHour!WJ$4,Usage!$D$3:$ABF$3,0)),"")</f>
        <v/>
      </c>
      <c r="WK96" s="6" t="str">
        <f>IFERROR(INDEX(Sales!$D$5:$ABF$18,MATCH(UsagePerHour!$B96,Sales!$C$5:$C$18,0),MATCH(UsagePerHour!WK$4,Sales!$D$3:$ABF$3,0))/WK$2*INDEX(Usage!$D$5:$ABF$11,MATCH(UsagePerHour!$B$84,Usage!$C$5:$C$11,0),MATCH(UsagePerHour!WK$4,Usage!$D$3:$ABF$3,0)),"")</f>
        <v/>
      </c>
      <c r="WL96" s="6" t="str">
        <f>IFERROR(INDEX(Sales!$D$5:$ABF$18,MATCH(UsagePerHour!$B96,Sales!$C$5:$C$18,0),MATCH(UsagePerHour!WL$4,Sales!$D$3:$ABF$3,0))/WL$2*INDEX(Usage!$D$5:$ABF$11,MATCH(UsagePerHour!$B$84,Usage!$C$5:$C$11,0),MATCH(UsagePerHour!WL$4,Usage!$D$3:$ABF$3,0)),"")</f>
        <v/>
      </c>
      <c r="WM96" s="6" t="str">
        <f>IFERROR(INDEX(Sales!$D$5:$ABF$18,MATCH(UsagePerHour!$B96,Sales!$C$5:$C$18,0),MATCH(UsagePerHour!WM$4,Sales!$D$3:$ABF$3,0))/WM$2*INDEX(Usage!$D$5:$ABF$11,MATCH(UsagePerHour!$B$84,Usage!$C$5:$C$11,0),MATCH(UsagePerHour!WM$4,Usage!$D$3:$ABF$3,0)),"")</f>
        <v/>
      </c>
      <c r="WN96" s="6" t="str">
        <f>IFERROR(INDEX(Sales!$D$5:$ABF$18,MATCH(UsagePerHour!$B96,Sales!$C$5:$C$18,0),MATCH(UsagePerHour!WN$4,Sales!$D$3:$ABF$3,0))/WN$2*INDEX(Usage!$D$5:$ABF$11,MATCH(UsagePerHour!$B$84,Usage!$C$5:$C$11,0),MATCH(UsagePerHour!WN$4,Usage!$D$3:$ABF$3,0)),"")</f>
        <v/>
      </c>
      <c r="WO96" s="6" t="str">
        <f>IFERROR(INDEX(Sales!$D$5:$ABF$18,MATCH(UsagePerHour!$B96,Sales!$C$5:$C$18,0),MATCH(UsagePerHour!WO$4,Sales!$D$3:$ABF$3,0))/WO$2*INDEX(Usage!$D$5:$ABF$11,MATCH(UsagePerHour!$B$84,Usage!$C$5:$C$11,0),MATCH(UsagePerHour!WO$4,Usage!$D$3:$ABF$3,0)),"")</f>
        <v/>
      </c>
      <c r="WP96" s="6" t="str">
        <f>IFERROR(INDEX(Sales!$D$5:$ABF$18,MATCH(UsagePerHour!$B96,Sales!$C$5:$C$18,0),MATCH(UsagePerHour!WP$4,Sales!$D$3:$ABF$3,0))/WP$2*INDEX(Usage!$D$5:$ABF$11,MATCH(UsagePerHour!$B$84,Usage!$C$5:$C$11,0),MATCH(UsagePerHour!WP$4,Usage!$D$3:$ABF$3,0)),"")</f>
        <v/>
      </c>
      <c r="WQ96" s="6" t="str">
        <f>IFERROR(INDEX(Sales!$D$5:$ABF$18,MATCH(UsagePerHour!$B96,Sales!$C$5:$C$18,0),MATCH(UsagePerHour!WQ$4,Sales!$D$3:$ABF$3,0))/WQ$2*INDEX(Usage!$D$5:$ABF$11,MATCH(UsagePerHour!$B$84,Usage!$C$5:$C$11,0),MATCH(UsagePerHour!WQ$4,Usage!$D$3:$ABF$3,0)),"")</f>
        <v/>
      </c>
      <c r="WR96" s="6" t="str">
        <f>IFERROR(INDEX(Sales!$D$5:$ABF$18,MATCH(UsagePerHour!$B96,Sales!$C$5:$C$18,0),MATCH(UsagePerHour!WR$4,Sales!$D$3:$ABF$3,0))/WR$2*INDEX(Usage!$D$5:$ABF$11,MATCH(UsagePerHour!$B$84,Usage!$C$5:$C$11,0),MATCH(UsagePerHour!WR$4,Usage!$D$3:$ABF$3,0)),"")</f>
        <v/>
      </c>
      <c r="WS96" s="6" t="str">
        <f>IFERROR(INDEX(Sales!$D$5:$ABF$18,MATCH(UsagePerHour!$B96,Sales!$C$5:$C$18,0),MATCH(UsagePerHour!WS$4,Sales!$D$3:$ABF$3,0))/WS$2*INDEX(Usage!$D$5:$ABF$11,MATCH(UsagePerHour!$B$84,Usage!$C$5:$C$11,0),MATCH(UsagePerHour!WS$4,Usage!$D$3:$ABF$3,0)),"")</f>
        <v/>
      </c>
      <c r="WT96" s="6" t="str">
        <f>IFERROR(INDEX(Sales!$D$5:$ABF$18,MATCH(UsagePerHour!$B96,Sales!$C$5:$C$18,0),MATCH(UsagePerHour!WT$4,Sales!$D$3:$ABF$3,0))/WT$2*INDEX(Usage!$D$5:$ABF$11,MATCH(UsagePerHour!$B$84,Usage!$C$5:$C$11,0),MATCH(UsagePerHour!WT$4,Usage!$D$3:$ABF$3,0)),"")</f>
        <v/>
      </c>
      <c r="WU96" s="6" t="str">
        <f>IFERROR(INDEX(Sales!$D$5:$ABF$18,MATCH(UsagePerHour!$B96,Sales!$C$5:$C$18,0),MATCH(UsagePerHour!WU$4,Sales!$D$3:$ABF$3,0))/WU$2*INDEX(Usage!$D$5:$ABF$11,MATCH(UsagePerHour!$B$84,Usage!$C$5:$C$11,0),MATCH(UsagePerHour!WU$4,Usage!$D$3:$ABF$3,0)),"")</f>
        <v/>
      </c>
      <c r="WV96" s="6" t="str">
        <f>IFERROR(INDEX(Sales!$D$5:$ABF$18,MATCH(UsagePerHour!$B96,Sales!$C$5:$C$18,0),MATCH(UsagePerHour!WV$4,Sales!$D$3:$ABF$3,0))/WV$2*INDEX(Usage!$D$5:$ABF$11,MATCH(UsagePerHour!$B$84,Usage!$C$5:$C$11,0),MATCH(UsagePerHour!WV$4,Usage!$D$3:$ABF$3,0)),"")</f>
        <v/>
      </c>
      <c r="WW96" s="6" t="str">
        <f>IFERROR(INDEX(Sales!$D$5:$ABF$18,MATCH(UsagePerHour!$B96,Sales!$C$5:$C$18,0),MATCH(UsagePerHour!WW$4,Sales!$D$3:$ABF$3,0))/WW$2*INDEX(Usage!$D$5:$ABF$11,MATCH(UsagePerHour!$B$84,Usage!$C$5:$C$11,0),MATCH(UsagePerHour!WW$4,Usage!$D$3:$ABF$3,0)),"")</f>
        <v/>
      </c>
      <c r="WX96" s="6" t="str">
        <f>IFERROR(INDEX(Sales!$D$5:$ABF$18,MATCH(UsagePerHour!$B96,Sales!$C$5:$C$18,0),MATCH(UsagePerHour!WX$4,Sales!$D$3:$ABF$3,0))/WX$2*INDEX(Usage!$D$5:$ABF$11,MATCH(UsagePerHour!$B$84,Usage!$C$5:$C$11,0),MATCH(UsagePerHour!WX$4,Usage!$D$3:$ABF$3,0)),"")</f>
        <v/>
      </c>
      <c r="WY96" s="6" t="str">
        <f>IFERROR(INDEX(Sales!$D$5:$ABF$18,MATCH(UsagePerHour!$B96,Sales!$C$5:$C$18,0),MATCH(UsagePerHour!WY$4,Sales!$D$3:$ABF$3,0))/WY$2*INDEX(Usage!$D$5:$ABF$11,MATCH(UsagePerHour!$B$84,Usage!$C$5:$C$11,0),MATCH(UsagePerHour!WY$4,Usage!$D$3:$ABF$3,0)),"")</f>
        <v/>
      </c>
      <c r="WZ96" s="6" t="str">
        <f>IFERROR(INDEX(Sales!$D$5:$ABF$18,MATCH(UsagePerHour!$B96,Sales!$C$5:$C$18,0),MATCH(UsagePerHour!WZ$4,Sales!$D$3:$ABF$3,0))/WZ$2*INDEX(Usage!$D$5:$ABF$11,MATCH(UsagePerHour!$B$84,Usage!$C$5:$C$11,0),MATCH(UsagePerHour!WZ$4,Usage!$D$3:$ABF$3,0)),"")</f>
        <v/>
      </c>
      <c r="XA96" s="6" t="str">
        <f>IFERROR(INDEX(Sales!$D$5:$ABF$18,MATCH(UsagePerHour!$B96,Sales!$C$5:$C$18,0),MATCH(UsagePerHour!XA$4,Sales!$D$3:$ABF$3,0))/XA$2*INDEX(Usage!$D$5:$ABF$11,MATCH(UsagePerHour!$B$84,Usage!$C$5:$C$11,0),MATCH(UsagePerHour!XA$4,Usage!$D$3:$ABF$3,0)),"")</f>
        <v/>
      </c>
      <c r="XB96" s="6" t="str">
        <f>IFERROR(INDEX(Sales!$D$5:$ABF$18,MATCH(UsagePerHour!$B96,Sales!$C$5:$C$18,0),MATCH(UsagePerHour!XB$4,Sales!$D$3:$ABF$3,0))/XB$2*INDEX(Usage!$D$5:$ABF$11,MATCH(UsagePerHour!$B$84,Usage!$C$5:$C$11,0),MATCH(UsagePerHour!XB$4,Usage!$D$3:$ABF$3,0)),"")</f>
        <v/>
      </c>
      <c r="XC96" s="6" t="str">
        <f>IFERROR(INDEX(Sales!$D$5:$ABF$18,MATCH(UsagePerHour!$B96,Sales!$C$5:$C$18,0),MATCH(UsagePerHour!XC$4,Sales!$D$3:$ABF$3,0))/XC$2*INDEX(Usage!$D$5:$ABF$11,MATCH(UsagePerHour!$B$84,Usage!$C$5:$C$11,0),MATCH(UsagePerHour!XC$4,Usage!$D$3:$ABF$3,0)),"")</f>
        <v/>
      </c>
      <c r="XD96" s="6" t="str">
        <f>IFERROR(INDEX(Sales!$D$5:$ABF$18,MATCH(UsagePerHour!$B96,Sales!$C$5:$C$18,0),MATCH(UsagePerHour!XD$4,Sales!$D$3:$ABF$3,0))/XD$2*INDEX(Usage!$D$5:$ABF$11,MATCH(UsagePerHour!$B$84,Usage!$C$5:$C$11,0),MATCH(UsagePerHour!XD$4,Usage!$D$3:$ABF$3,0)),"")</f>
        <v/>
      </c>
      <c r="XE96" s="6" t="str">
        <f>IFERROR(INDEX(Sales!$D$5:$ABF$18,MATCH(UsagePerHour!$B96,Sales!$C$5:$C$18,0),MATCH(UsagePerHour!XE$4,Sales!$D$3:$ABF$3,0))/XE$2*INDEX(Usage!$D$5:$ABF$11,MATCH(UsagePerHour!$B$84,Usage!$C$5:$C$11,0),MATCH(UsagePerHour!XE$4,Usage!$D$3:$ABF$3,0)),"")</f>
        <v/>
      </c>
      <c r="XF96" s="6" t="str">
        <f>IFERROR(INDEX(Sales!$D$5:$ABF$18,MATCH(UsagePerHour!$B96,Sales!$C$5:$C$18,0),MATCH(UsagePerHour!XF$4,Sales!$D$3:$ABF$3,0))/XF$2*INDEX(Usage!$D$5:$ABF$11,MATCH(UsagePerHour!$B$84,Usage!$C$5:$C$11,0),MATCH(UsagePerHour!XF$4,Usage!$D$3:$ABF$3,0)),"")</f>
        <v/>
      </c>
      <c r="XG96" s="6" t="str">
        <f>IFERROR(INDEX(Sales!$D$5:$ABF$18,MATCH(UsagePerHour!$B96,Sales!$C$5:$C$18,0),MATCH(UsagePerHour!XG$4,Sales!$D$3:$ABF$3,0))/XG$2*INDEX(Usage!$D$5:$ABF$11,MATCH(UsagePerHour!$B$84,Usage!$C$5:$C$11,0),MATCH(UsagePerHour!XG$4,Usage!$D$3:$ABF$3,0)),"")</f>
        <v/>
      </c>
      <c r="XH96" s="6" t="str">
        <f>IFERROR(INDEX(Sales!$D$5:$ABF$18,MATCH(UsagePerHour!$B96,Sales!$C$5:$C$18,0),MATCH(UsagePerHour!XH$4,Sales!$D$3:$ABF$3,0))/XH$2*INDEX(Usage!$D$5:$ABF$11,MATCH(UsagePerHour!$B$84,Usage!$C$5:$C$11,0),MATCH(UsagePerHour!XH$4,Usage!$D$3:$ABF$3,0)),"")</f>
        <v/>
      </c>
      <c r="XI96" s="6" t="str">
        <f>IFERROR(INDEX(Sales!$D$5:$ABF$18,MATCH(UsagePerHour!$B96,Sales!$C$5:$C$18,0),MATCH(UsagePerHour!XI$4,Sales!$D$3:$ABF$3,0))/XI$2*INDEX(Usage!$D$5:$ABF$11,MATCH(UsagePerHour!$B$84,Usage!$C$5:$C$11,0),MATCH(UsagePerHour!XI$4,Usage!$D$3:$ABF$3,0)),"")</f>
        <v/>
      </c>
      <c r="XJ96" s="6" t="str">
        <f>IFERROR(INDEX(Sales!$D$5:$ABF$18,MATCH(UsagePerHour!$B96,Sales!$C$5:$C$18,0),MATCH(UsagePerHour!XJ$4,Sales!$D$3:$ABF$3,0))/XJ$2*INDEX(Usage!$D$5:$ABF$11,MATCH(UsagePerHour!$B$84,Usage!$C$5:$C$11,0),MATCH(UsagePerHour!XJ$4,Usage!$D$3:$ABF$3,0)),"")</f>
        <v/>
      </c>
      <c r="XK96" s="6" t="str">
        <f>IFERROR(INDEX(Sales!$D$5:$ABF$18,MATCH(UsagePerHour!$B96,Sales!$C$5:$C$18,0),MATCH(UsagePerHour!XK$4,Sales!$D$3:$ABF$3,0))/XK$2*INDEX(Usage!$D$5:$ABF$11,MATCH(UsagePerHour!$B$84,Usage!$C$5:$C$11,0),MATCH(UsagePerHour!XK$4,Usage!$D$3:$ABF$3,0)),"")</f>
        <v/>
      </c>
      <c r="XL96" s="6" t="str">
        <f>IFERROR(INDEX(Sales!$D$5:$ABF$18,MATCH(UsagePerHour!$B96,Sales!$C$5:$C$18,0),MATCH(UsagePerHour!XL$4,Sales!$D$3:$ABF$3,0))/XL$2*INDEX(Usage!$D$5:$ABF$11,MATCH(UsagePerHour!$B$84,Usage!$C$5:$C$11,0),MATCH(UsagePerHour!XL$4,Usage!$D$3:$ABF$3,0)),"")</f>
        <v/>
      </c>
      <c r="XM96" s="6" t="str">
        <f>IFERROR(INDEX(Sales!$D$5:$ABF$18,MATCH(UsagePerHour!$B96,Sales!$C$5:$C$18,0),MATCH(UsagePerHour!XM$4,Sales!$D$3:$ABF$3,0))/XM$2*INDEX(Usage!$D$5:$ABF$11,MATCH(UsagePerHour!$B$84,Usage!$C$5:$C$11,0),MATCH(UsagePerHour!XM$4,Usage!$D$3:$ABF$3,0)),"")</f>
        <v/>
      </c>
      <c r="XN96" s="6" t="str">
        <f>IFERROR(INDEX(Sales!$D$5:$ABF$18,MATCH(UsagePerHour!$B96,Sales!$C$5:$C$18,0),MATCH(UsagePerHour!XN$4,Sales!$D$3:$ABF$3,0))/XN$2*INDEX(Usage!$D$5:$ABF$11,MATCH(UsagePerHour!$B$84,Usage!$C$5:$C$11,0),MATCH(UsagePerHour!XN$4,Usage!$D$3:$ABF$3,0)),"")</f>
        <v/>
      </c>
      <c r="XO96" s="6" t="str">
        <f>IFERROR(INDEX(Sales!$D$5:$ABF$18,MATCH(UsagePerHour!$B96,Sales!$C$5:$C$18,0),MATCH(UsagePerHour!XO$4,Sales!$D$3:$ABF$3,0))/XO$2*INDEX(Usage!$D$5:$ABF$11,MATCH(UsagePerHour!$B$84,Usage!$C$5:$C$11,0),MATCH(UsagePerHour!XO$4,Usage!$D$3:$ABF$3,0)),"")</f>
        <v/>
      </c>
      <c r="XP96" s="6" t="str">
        <f>IFERROR(INDEX(Sales!$D$5:$ABF$18,MATCH(UsagePerHour!$B96,Sales!$C$5:$C$18,0),MATCH(UsagePerHour!XP$4,Sales!$D$3:$ABF$3,0))/XP$2*INDEX(Usage!$D$5:$ABF$11,MATCH(UsagePerHour!$B$84,Usage!$C$5:$C$11,0),MATCH(UsagePerHour!XP$4,Usage!$D$3:$ABF$3,0)),"")</f>
        <v/>
      </c>
      <c r="XQ96" s="6" t="str">
        <f>IFERROR(INDEX(Sales!$D$5:$ABF$18,MATCH(UsagePerHour!$B96,Sales!$C$5:$C$18,0),MATCH(UsagePerHour!XQ$4,Sales!$D$3:$ABF$3,0))/XQ$2*INDEX(Usage!$D$5:$ABF$11,MATCH(UsagePerHour!$B$84,Usage!$C$5:$C$11,0),MATCH(UsagePerHour!XQ$4,Usage!$D$3:$ABF$3,0)),"")</f>
        <v/>
      </c>
      <c r="XR96" s="6" t="str">
        <f>IFERROR(INDEX(Sales!$D$5:$ABF$18,MATCH(UsagePerHour!$B96,Sales!$C$5:$C$18,0),MATCH(UsagePerHour!XR$4,Sales!$D$3:$ABF$3,0))/XR$2*INDEX(Usage!$D$5:$ABF$11,MATCH(UsagePerHour!$B$84,Usage!$C$5:$C$11,0),MATCH(UsagePerHour!XR$4,Usage!$D$3:$ABF$3,0)),"")</f>
        <v/>
      </c>
      <c r="XS96" s="6" t="str">
        <f>IFERROR(INDEX(Sales!$D$5:$ABF$18,MATCH(UsagePerHour!$B96,Sales!$C$5:$C$18,0),MATCH(UsagePerHour!XS$4,Sales!$D$3:$ABF$3,0))/XS$2*INDEX(Usage!$D$5:$ABF$11,MATCH(UsagePerHour!$B$84,Usage!$C$5:$C$11,0),MATCH(UsagePerHour!XS$4,Usage!$D$3:$ABF$3,0)),"")</f>
        <v/>
      </c>
      <c r="XT96" s="6" t="str">
        <f>IFERROR(INDEX(Sales!$D$5:$ABF$18,MATCH(UsagePerHour!$B96,Sales!$C$5:$C$18,0),MATCH(UsagePerHour!XT$4,Sales!$D$3:$ABF$3,0))/XT$2*INDEX(Usage!$D$5:$ABF$11,MATCH(UsagePerHour!$B$84,Usage!$C$5:$C$11,0),MATCH(UsagePerHour!XT$4,Usage!$D$3:$ABF$3,0)),"")</f>
        <v/>
      </c>
      <c r="XU96" s="6" t="str">
        <f>IFERROR(INDEX(Sales!$D$5:$ABF$18,MATCH(UsagePerHour!$B96,Sales!$C$5:$C$18,0),MATCH(UsagePerHour!XU$4,Sales!$D$3:$ABF$3,0))/XU$2*INDEX(Usage!$D$5:$ABF$11,MATCH(UsagePerHour!$B$84,Usage!$C$5:$C$11,0),MATCH(UsagePerHour!XU$4,Usage!$D$3:$ABF$3,0)),"")</f>
        <v/>
      </c>
      <c r="XV96" s="6" t="str">
        <f>IFERROR(INDEX(Sales!$D$5:$ABF$18,MATCH(UsagePerHour!$B96,Sales!$C$5:$C$18,0),MATCH(UsagePerHour!XV$4,Sales!$D$3:$ABF$3,0))/XV$2*INDEX(Usage!$D$5:$ABF$11,MATCH(UsagePerHour!$B$84,Usage!$C$5:$C$11,0),MATCH(UsagePerHour!XV$4,Usage!$D$3:$ABF$3,0)),"")</f>
        <v/>
      </c>
      <c r="XW96" s="6" t="str">
        <f>IFERROR(INDEX(Sales!$D$5:$ABF$18,MATCH(UsagePerHour!$B96,Sales!$C$5:$C$18,0),MATCH(UsagePerHour!XW$4,Sales!$D$3:$ABF$3,0))/XW$2*INDEX(Usage!$D$5:$ABF$11,MATCH(UsagePerHour!$B$84,Usage!$C$5:$C$11,0),MATCH(UsagePerHour!XW$4,Usage!$D$3:$ABF$3,0)),"")</f>
        <v/>
      </c>
      <c r="XX96" s="6" t="str">
        <f>IFERROR(INDEX(Sales!$D$5:$ABF$18,MATCH(UsagePerHour!$B96,Sales!$C$5:$C$18,0),MATCH(UsagePerHour!XX$4,Sales!$D$3:$ABF$3,0))/XX$2*INDEX(Usage!$D$5:$ABF$11,MATCH(UsagePerHour!$B$84,Usage!$C$5:$C$11,0),MATCH(UsagePerHour!XX$4,Usage!$D$3:$ABF$3,0)),"")</f>
        <v/>
      </c>
      <c r="XY96" s="6" t="str">
        <f>IFERROR(INDEX(Sales!$D$5:$ABF$18,MATCH(UsagePerHour!$B96,Sales!$C$5:$C$18,0),MATCH(UsagePerHour!XY$4,Sales!$D$3:$ABF$3,0))/XY$2*INDEX(Usage!$D$5:$ABF$11,MATCH(UsagePerHour!$B$84,Usage!$C$5:$C$11,0),MATCH(UsagePerHour!XY$4,Usage!$D$3:$ABF$3,0)),"")</f>
        <v/>
      </c>
      <c r="XZ96" s="6" t="str">
        <f>IFERROR(INDEX(Sales!$D$5:$ABF$18,MATCH(UsagePerHour!$B96,Sales!$C$5:$C$18,0),MATCH(UsagePerHour!XZ$4,Sales!$D$3:$ABF$3,0))/XZ$2*INDEX(Usage!$D$5:$ABF$11,MATCH(UsagePerHour!$B$84,Usage!$C$5:$C$11,0),MATCH(UsagePerHour!XZ$4,Usage!$D$3:$ABF$3,0)),"")</f>
        <v/>
      </c>
      <c r="YA96" s="6" t="str">
        <f>IFERROR(INDEX(Sales!$D$5:$ABF$18,MATCH(UsagePerHour!$B96,Sales!$C$5:$C$18,0),MATCH(UsagePerHour!YA$4,Sales!$D$3:$ABF$3,0))/YA$2*INDEX(Usage!$D$5:$ABF$11,MATCH(UsagePerHour!$B$84,Usage!$C$5:$C$11,0),MATCH(UsagePerHour!YA$4,Usage!$D$3:$ABF$3,0)),"")</f>
        <v/>
      </c>
      <c r="YB96" s="6" t="str">
        <f>IFERROR(INDEX(Sales!$D$5:$ABF$18,MATCH(UsagePerHour!$B96,Sales!$C$5:$C$18,0),MATCH(UsagePerHour!YB$4,Sales!$D$3:$ABF$3,0))/YB$2*INDEX(Usage!$D$5:$ABF$11,MATCH(UsagePerHour!$B$84,Usage!$C$5:$C$11,0),MATCH(UsagePerHour!YB$4,Usage!$D$3:$ABF$3,0)),"")</f>
        <v/>
      </c>
      <c r="YC96" s="6" t="str">
        <f>IFERROR(INDEX(Sales!$D$5:$ABF$18,MATCH(UsagePerHour!$B96,Sales!$C$5:$C$18,0),MATCH(UsagePerHour!YC$4,Sales!$D$3:$ABF$3,0))/YC$2*INDEX(Usage!$D$5:$ABF$11,MATCH(UsagePerHour!$B$84,Usage!$C$5:$C$11,0),MATCH(UsagePerHour!YC$4,Usage!$D$3:$ABF$3,0)),"")</f>
        <v/>
      </c>
      <c r="YD96" s="6" t="str">
        <f>IFERROR(INDEX(Sales!$D$5:$ABF$18,MATCH(UsagePerHour!$B96,Sales!$C$5:$C$18,0),MATCH(UsagePerHour!YD$4,Sales!$D$3:$ABF$3,0))/YD$2*INDEX(Usage!$D$5:$ABF$11,MATCH(UsagePerHour!$B$84,Usage!$C$5:$C$11,0),MATCH(UsagePerHour!YD$4,Usage!$D$3:$ABF$3,0)),"")</f>
        <v/>
      </c>
      <c r="YE96" s="6" t="str">
        <f>IFERROR(INDEX(Sales!$D$5:$ABF$18,MATCH(UsagePerHour!$B96,Sales!$C$5:$C$18,0),MATCH(UsagePerHour!YE$4,Sales!$D$3:$ABF$3,0))/YE$2*INDEX(Usage!$D$5:$ABF$11,MATCH(UsagePerHour!$B$84,Usage!$C$5:$C$11,0),MATCH(UsagePerHour!YE$4,Usage!$D$3:$ABF$3,0)),"")</f>
        <v/>
      </c>
      <c r="YF96" s="6" t="str">
        <f>IFERROR(INDEX(Sales!$D$5:$ABF$18,MATCH(UsagePerHour!$B96,Sales!$C$5:$C$18,0),MATCH(UsagePerHour!YF$4,Sales!$D$3:$ABF$3,0))/YF$2*INDEX(Usage!$D$5:$ABF$11,MATCH(UsagePerHour!$B$84,Usage!$C$5:$C$11,0),MATCH(UsagePerHour!YF$4,Usage!$D$3:$ABF$3,0)),"")</f>
        <v/>
      </c>
      <c r="YG96" s="6" t="str">
        <f>IFERROR(INDEX(Sales!$D$5:$ABF$18,MATCH(UsagePerHour!$B96,Sales!$C$5:$C$18,0),MATCH(UsagePerHour!YG$4,Sales!$D$3:$ABF$3,0))/YG$2*INDEX(Usage!$D$5:$ABF$11,MATCH(UsagePerHour!$B$84,Usage!$C$5:$C$11,0),MATCH(UsagePerHour!YG$4,Usage!$D$3:$ABF$3,0)),"")</f>
        <v/>
      </c>
      <c r="YH96" s="6" t="str">
        <f>IFERROR(INDEX(Sales!$D$5:$ABF$18,MATCH(UsagePerHour!$B96,Sales!$C$5:$C$18,0),MATCH(UsagePerHour!YH$4,Sales!$D$3:$ABF$3,0))/YH$2*INDEX(Usage!$D$5:$ABF$11,MATCH(UsagePerHour!$B$84,Usage!$C$5:$C$11,0),MATCH(UsagePerHour!YH$4,Usage!$D$3:$ABF$3,0)),"")</f>
        <v/>
      </c>
      <c r="YI96" s="6" t="str">
        <f>IFERROR(INDEX(Sales!$D$5:$ABF$18,MATCH(UsagePerHour!$B96,Sales!$C$5:$C$18,0),MATCH(UsagePerHour!YI$4,Sales!$D$3:$ABF$3,0))/YI$2*INDEX(Usage!$D$5:$ABF$11,MATCH(UsagePerHour!$B$84,Usage!$C$5:$C$11,0),MATCH(UsagePerHour!YI$4,Usage!$D$3:$ABF$3,0)),"")</f>
        <v/>
      </c>
      <c r="YJ96" s="6" t="str">
        <f>IFERROR(INDEX(Sales!$D$5:$ABF$18,MATCH(UsagePerHour!$B96,Sales!$C$5:$C$18,0),MATCH(UsagePerHour!YJ$4,Sales!$D$3:$ABF$3,0))/YJ$2*INDEX(Usage!$D$5:$ABF$11,MATCH(UsagePerHour!$B$84,Usage!$C$5:$C$11,0),MATCH(UsagePerHour!YJ$4,Usage!$D$3:$ABF$3,0)),"")</f>
        <v/>
      </c>
      <c r="YK96" s="6" t="str">
        <f>IFERROR(INDEX(Sales!$D$5:$ABF$18,MATCH(UsagePerHour!$B96,Sales!$C$5:$C$18,0),MATCH(UsagePerHour!YK$4,Sales!$D$3:$ABF$3,0))/YK$2*INDEX(Usage!$D$5:$ABF$11,MATCH(UsagePerHour!$B$84,Usage!$C$5:$C$11,0),MATCH(UsagePerHour!YK$4,Usage!$D$3:$ABF$3,0)),"")</f>
        <v/>
      </c>
      <c r="YL96" s="6" t="str">
        <f>IFERROR(INDEX(Sales!$D$5:$ABF$18,MATCH(UsagePerHour!$B96,Sales!$C$5:$C$18,0),MATCH(UsagePerHour!YL$4,Sales!$D$3:$ABF$3,0))/YL$2*INDEX(Usage!$D$5:$ABF$11,MATCH(UsagePerHour!$B$84,Usage!$C$5:$C$11,0),MATCH(UsagePerHour!YL$4,Usage!$D$3:$ABF$3,0)),"")</f>
        <v/>
      </c>
      <c r="YM96" s="6" t="str">
        <f>IFERROR(INDEX(Sales!$D$5:$ABF$18,MATCH(UsagePerHour!$B96,Sales!$C$5:$C$18,0),MATCH(UsagePerHour!YM$4,Sales!$D$3:$ABF$3,0))/YM$2*INDEX(Usage!$D$5:$ABF$11,MATCH(UsagePerHour!$B$84,Usage!$C$5:$C$11,0),MATCH(UsagePerHour!YM$4,Usage!$D$3:$ABF$3,0)),"")</f>
        <v/>
      </c>
      <c r="YN96" s="6" t="str">
        <f>IFERROR(INDEX(Sales!$D$5:$ABF$18,MATCH(UsagePerHour!$B96,Sales!$C$5:$C$18,0),MATCH(UsagePerHour!YN$4,Sales!$D$3:$ABF$3,0))/YN$2*INDEX(Usage!$D$5:$ABF$11,MATCH(UsagePerHour!$B$84,Usage!$C$5:$C$11,0),MATCH(UsagePerHour!YN$4,Usage!$D$3:$ABF$3,0)),"")</f>
        <v/>
      </c>
      <c r="YO96" s="6" t="str">
        <f>IFERROR(INDEX(Sales!$D$5:$ABF$18,MATCH(UsagePerHour!$B96,Sales!$C$5:$C$18,0),MATCH(UsagePerHour!YO$4,Sales!$D$3:$ABF$3,0))/YO$2*INDEX(Usage!$D$5:$ABF$11,MATCH(UsagePerHour!$B$84,Usage!$C$5:$C$11,0),MATCH(UsagePerHour!YO$4,Usage!$D$3:$ABF$3,0)),"")</f>
        <v/>
      </c>
      <c r="YP96" s="6" t="str">
        <f>IFERROR(INDEX(Sales!$D$5:$ABF$18,MATCH(UsagePerHour!$B96,Sales!$C$5:$C$18,0),MATCH(UsagePerHour!YP$4,Sales!$D$3:$ABF$3,0))/YP$2*INDEX(Usage!$D$5:$ABF$11,MATCH(UsagePerHour!$B$84,Usage!$C$5:$C$11,0),MATCH(UsagePerHour!YP$4,Usage!$D$3:$ABF$3,0)),"")</f>
        <v/>
      </c>
      <c r="YQ96" s="6" t="str">
        <f>IFERROR(INDEX(Sales!$D$5:$ABF$18,MATCH(UsagePerHour!$B96,Sales!$C$5:$C$18,0),MATCH(UsagePerHour!YQ$4,Sales!$D$3:$ABF$3,0))/YQ$2*INDEX(Usage!$D$5:$ABF$11,MATCH(UsagePerHour!$B$84,Usage!$C$5:$C$11,0),MATCH(UsagePerHour!YQ$4,Usage!$D$3:$ABF$3,0)),"")</f>
        <v/>
      </c>
      <c r="YR96" s="6" t="str">
        <f>IFERROR(INDEX(Sales!$D$5:$ABF$18,MATCH(UsagePerHour!$B96,Sales!$C$5:$C$18,0),MATCH(UsagePerHour!YR$4,Sales!$D$3:$ABF$3,0))/YR$2*INDEX(Usage!$D$5:$ABF$11,MATCH(UsagePerHour!$B$84,Usage!$C$5:$C$11,0),MATCH(UsagePerHour!YR$4,Usage!$D$3:$ABF$3,0)),"")</f>
        <v/>
      </c>
      <c r="YS96" s="6" t="str">
        <f>IFERROR(INDEX(Sales!$D$5:$ABF$18,MATCH(UsagePerHour!$B96,Sales!$C$5:$C$18,0),MATCH(UsagePerHour!YS$4,Sales!$D$3:$ABF$3,0))/YS$2*INDEX(Usage!$D$5:$ABF$11,MATCH(UsagePerHour!$B$84,Usage!$C$5:$C$11,0),MATCH(UsagePerHour!YS$4,Usage!$D$3:$ABF$3,0)),"")</f>
        <v/>
      </c>
      <c r="YT96" s="6" t="str">
        <f>IFERROR(INDEX(Sales!$D$5:$ABF$18,MATCH(UsagePerHour!$B96,Sales!$C$5:$C$18,0),MATCH(UsagePerHour!YT$4,Sales!$D$3:$ABF$3,0))/YT$2*INDEX(Usage!$D$5:$ABF$11,MATCH(UsagePerHour!$B$84,Usage!$C$5:$C$11,0),MATCH(UsagePerHour!YT$4,Usage!$D$3:$ABF$3,0)),"")</f>
        <v/>
      </c>
      <c r="YU96" s="6" t="str">
        <f>IFERROR(INDEX(Sales!$D$5:$ABF$18,MATCH(UsagePerHour!$B96,Sales!$C$5:$C$18,0),MATCH(UsagePerHour!YU$4,Sales!$D$3:$ABF$3,0))/YU$2*INDEX(Usage!$D$5:$ABF$11,MATCH(UsagePerHour!$B$84,Usage!$C$5:$C$11,0),MATCH(UsagePerHour!YU$4,Usage!$D$3:$ABF$3,0)),"")</f>
        <v/>
      </c>
      <c r="YV96" s="6" t="str">
        <f>IFERROR(INDEX(Sales!$D$5:$ABF$18,MATCH(UsagePerHour!$B96,Sales!$C$5:$C$18,0),MATCH(UsagePerHour!YV$4,Sales!$D$3:$ABF$3,0))/YV$2*INDEX(Usage!$D$5:$ABF$11,MATCH(UsagePerHour!$B$84,Usage!$C$5:$C$11,0),MATCH(UsagePerHour!YV$4,Usage!$D$3:$ABF$3,0)),"")</f>
        <v/>
      </c>
      <c r="YW96" s="6" t="str">
        <f>IFERROR(INDEX(Sales!$D$5:$ABF$18,MATCH(UsagePerHour!$B96,Sales!$C$5:$C$18,0),MATCH(UsagePerHour!YW$4,Sales!$D$3:$ABF$3,0))/YW$2*INDEX(Usage!$D$5:$ABF$11,MATCH(UsagePerHour!$B$84,Usage!$C$5:$C$11,0),MATCH(UsagePerHour!YW$4,Usage!$D$3:$ABF$3,0)),"")</f>
        <v/>
      </c>
      <c r="YX96" s="6" t="str">
        <f>IFERROR(INDEX(Sales!$D$5:$ABF$18,MATCH(UsagePerHour!$B96,Sales!$C$5:$C$18,0),MATCH(UsagePerHour!YX$4,Sales!$D$3:$ABF$3,0))/YX$2*INDEX(Usage!$D$5:$ABF$11,MATCH(UsagePerHour!$B$84,Usage!$C$5:$C$11,0),MATCH(UsagePerHour!YX$4,Usage!$D$3:$ABF$3,0)),"")</f>
        <v/>
      </c>
      <c r="YY96" s="6" t="str">
        <f>IFERROR(INDEX(Sales!$D$5:$ABF$18,MATCH(UsagePerHour!$B96,Sales!$C$5:$C$18,0),MATCH(UsagePerHour!YY$4,Sales!$D$3:$ABF$3,0))/YY$2*INDEX(Usage!$D$5:$ABF$11,MATCH(UsagePerHour!$B$84,Usage!$C$5:$C$11,0),MATCH(UsagePerHour!YY$4,Usage!$D$3:$ABF$3,0)),"")</f>
        <v/>
      </c>
      <c r="YZ96" s="6" t="str">
        <f>IFERROR(INDEX(Sales!$D$5:$ABF$18,MATCH(UsagePerHour!$B96,Sales!$C$5:$C$18,0),MATCH(UsagePerHour!YZ$4,Sales!$D$3:$ABF$3,0))/YZ$2*INDEX(Usage!$D$5:$ABF$11,MATCH(UsagePerHour!$B$84,Usage!$C$5:$C$11,0),MATCH(UsagePerHour!YZ$4,Usage!$D$3:$ABF$3,0)),"")</f>
        <v/>
      </c>
      <c r="ZA96" s="6" t="str">
        <f>IFERROR(INDEX(Sales!$D$5:$ABF$18,MATCH(UsagePerHour!$B96,Sales!$C$5:$C$18,0),MATCH(UsagePerHour!ZA$4,Sales!$D$3:$ABF$3,0))/ZA$2*INDEX(Usage!$D$5:$ABF$11,MATCH(UsagePerHour!$B$84,Usage!$C$5:$C$11,0),MATCH(UsagePerHour!ZA$4,Usage!$D$3:$ABF$3,0)),"")</f>
        <v/>
      </c>
      <c r="ZB96" s="6" t="str">
        <f>IFERROR(INDEX(Sales!$D$5:$ABF$18,MATCH(UsagePerHour!$B96,Sales!$C$5:$C$18,0),MATCH(UsagePerHour!ZB$4,Sales!$D$3:$ABF$3,0))/ZB$2*INDEX(Usage!$D$5:$ABF$11,MATCH(UsagePerHour!$B$84,Usage!$C$5:$C$11,0),MATCH(UsagePerHour!ZB$4,Usage!$D$3:$ABF$3,0)),"")</f>
        <v/>
      </c>
      <c r="ZC96" s="6" t="str">
        <f>IFERROR(INDEX(Sales!$D$5:$ABF$18,MATCH(UsagePerHour!$B96,Sales!$C$5:$C$18,0),MATCH(UsagePerHour!ZC$4,Sales!$D$3:$ABF$3,0))/ZC$2*INDEX(Usage!$D$5:$ABF$11,MATCH(UsagePerHour!$B$84,Usage!$C$5:$C$11,0),MATCH(UsagePerHour!ZC$4,Usage!$D$3:$ABF$3,0)),"")</f>
        <v/>
      </c>
      <c r="ZD96" s="6" t="str">
        <f>IFERROR(INDEX(Sales!$D$5:$ABF$18,MATCH(UsagePerHour!$B96,Sales!$C$5:$C$18,0),MATCH(UsagePerHour!ZD$4,Sales!$D$3:$ABF$3,0))/ZD$2*INDEX(Usage!$D$5:$ABF$11,MATCH(UsagePerHour!$B$84,Usage!$C$5:$C$11,0),MATCH(UsagePerHour!ZD$4,Usage!$D$3:$ABF$3,0)),"")</f>
        <v/>
      </c>
      <c r="ZE96" s="6" t="str">
        <f>IFERROR(INDEX(Sales!$D$5:$ABF$18,MATCH(UsagePerHour!$B96,Sales!$C$5:$C$18,0),MATCH(UsagePerHour!ZE$4,Sales!$D$3:$ABF$3,0))/ZE$2*INDEX(Usage!$D$5:$ABF$11,MATCH(UsagePerHour!$B$84,Usage!$C$5:$C$11,0),MATCH(UsagePerHour!ZE$4,Usage!$D$3:$ABF$3,0)),"")</f>
        <v/>
      </c>
      <c r="ZF96" s="6" t="str">
        <f>IFERROR(INDEX(Sales!$D$5:$ABF$18,MATCH(UsagePerHour!$B96,Sales!$C$5:$C$18,0),MATCH(UsagePerHour!ZF$4,Sales!$D$3:$ABF$3,0))/ZF$2*INDEX(Usage!$D$5:$ABF$11,MATCH(UsagePerHour!$B$84,Usage!$C$5:$C$11,0),MATCH(UsagePerHour!ZF$4,Usage!$D$3:$ABF$3,0)),"")</f>
        <v/>
      </c>
      <c r="ZG96" s="6" t="str">
        <f>IFERROR(INDEX(Sales!$D$5:$ABF$18,MATCH(UsagePerHour!$B96,Sales!$C$5:$C$18,0),MATCH(UsagePerHour!ZG$4,Sales!$D$3:$ABF$3,0))/ZG$2*INDEX(Usage!$D$5:$ABF$11,MATCH(UsagePerHour!$B$84,Usage!$C$5:$C$11,0),MATCH(UsagePerHour!ZG$4,Usage!$D$3:$ABF$3,0)),"")</f>
        <v/>
      </c>
      <c r="ZH96" s="6" t="str">
        <f>IFERROR(INDEX(Sales!$D$5:$ABF$18,MATCH(UsagePerHour!$B96,Sales!$C$5:$C$18,0),MATCH(UsagePerHour!ZH$4,Sales!$D$3:$ABF$3,0))/ZH$2*INDEX(Usage!$D$5:$ABF$11,MATCH(UsagePerHour!$B$84,Usage!$C$5:$C$11,0),MATCH(UsagePerHour!ZH$4,Usage!$D$3:$ABF$3,0)),"")</f>
        <v/>
      </c>
      <c r="ZI96" s="6" t="str">
        <f>IFERROR(INDEX(Sales!$D$5:$ABF$18,MATCH(UsagePerHour!$B96,Sales!$C$5:$C$18,0),MATCH(UsagePerHour!ZI$4,Sales!$D$3:$ABF$3,0))/ZI$2*INDEX(Usage!$D$5:$ABF$11,MATCH(UsagePerHour!$B$84,Usage!$C$5:$C$11,0),MATCH(UsagePerHour!ZI$4,Usage!$D$3:$ABF$3,0)),"")</f>
        <v/>
      </c>
      <c r="ZJ96" s="6" t="str">
        <f>IFERROR(INDEX(Sales!$D$5:$ABF$18,MATCH(UsagePerHour!$B96,Sales!$C$5:$C$18,0),MATCH(UsagePerHour!ZJ$4,Sales!$D$3:$ABF$3,0))/ZJ$2*INDEX(Usage!$D$5:$ABF$11,MATCH(UsagePerHour!$B$84,Usage!$C$5:$C$11,0),MATCH(UsagePerHour!ZJ$4,Usage!$D$3:$ABF$3,0)),"")</f>
        <v/>
      </c>
      <c r="ZK96" s="6" t="str">
        <f>IFERROR(INDEX(Sales!$D$5:$ABF$18,MATCH(UsagePerHour!$B96,Sales!$C$5:$C$18,0),MATCH(UsagePerHour!ZK$4,Sales!$D$3:$ABF$3,0))/ZK$2*INDEX(Usage!$D$5:$ABF$11,MATCH(UsagePerHour!$B$84,Usage!$C$5:$C$11,0),MATCH(UsagePerHour!ZK$4,Usage!$D$3:$ABF$3,0)),"")</f>
        <v/>
      </c>
      <c r="ZL96" s="6" t="str">
        <f>IFERROR(INDEX(Sales!$D$5:$ABF$18,MATCH(UsagePerHour!$B96,Sales!$C$5:$C$18,0),MATCH(UsagePerHour!ZL$4,Sales!$D$3:$ABF$3,0))/ZL$2*INDEX(Usage!$D$5:$ABF$11,MATCH(UsagePerHour!$B$84,Usage!$C$5:$C$11,0),MATCH(UsagePerHour!ZL$4,Usage!$D$3:$ABF$3,0)),"")</f>
        <v/>
      </c>
      <c r="ZM96" s="6" t="str">
        <f>IFERROR(INDEX(Sales!$D$5:$ABF$18,MATCH(UsagePerHour!$B96,Sales!$C$5:$C$18,0),MATCH(UsagePerHour!ZM$4,Sales!$D$3:$ABF$3,0))/ZM$2*INDEX(Usage!$D$5:$ABF$11,MATCH(UsagePerHour!$B$84,Usage!$C$5:$C$11,0),MATCH(UsagePerHour!ZM$4,Usage!$D$3:$ABF$3,0)),"")</f>
        <v/>
      </c>
      <c r="ZN96" s="6" t="str">
        <f>IFERROR(INDEX(Sales!$D$5:$ABF$18,MATCH(UsagePerHour!$B96,Sales!$C$5:$C$18,0),MATCH(UsagePerHour!ZN$4,Sales!$D$3:$ABF$3,0))/ZN$2*INDEX(Usage!$D$5:$ABF$11,MATCH(UsagePerHour!$B$84,Usage!$C$5:$C$11,0),MATCH(UsagePerHour!ZN$4,Usage!$D$3:$ABF$3,0)),"")</f>
        <v/>
      </c>
      <c r="ZO96" s="6" t="str">
        <f>IFERROR(INDEX(Sales!$D$5:$ABF$18,MATCH(UsagePerHour!$B96,Sales!$C$5:$C$18,0),MATCH(UsagePerHour!ZO$4,Sales!$D$3:$ABF$3,0))/ZO$2*INDEX(Usage!$D$5:$ABF$11,MATCH(UsagePerHour!$B$84,Usage!$C$5:$C$11,0),MATCH(UsagePerHour!ZO$4,Usage!$D$3:$ABF$3,0)),"")</f>
        <v/>
      </c>
      <c r="ZP96" s="6" t="str">
        <f>IFERROR(INDEX(Sales!$D$5:$ABF$18,MATCH(UsagePerHour!$B96,Sales!$C$5:$C$18,0),MATCH(UsagePerHour!ZP$4,Sales!$D$3:$ABF$3,0))/ZP$2*INDEX(Usage!$D$5:$ABF$11,MATCH(UsagePerHour!$B$84,Usage!$C$5:$C$11,0),MATCH(UsagePerHour!ZP$4,Usage!$D$3:$ABF$3,0)),"")</f>
        <v/>
      </c>
      <c r="ZQ96" s="6" t="str">
        <f>IFERROR(INDEX(Sales!$D$5:$ABF$18,MATCH(UsagePerHour!$B96,Sales!$C$5:$C$18,0),MATCH(UsagePerHour!ZQ$4,Sales!$D$3:$ABF$3,0))/ZQ$2*INDEX(Usage!$D$5:$ABF$11,MATCH(UsagePerHour!$B$84,Usage!$C$5:$C$11,0),MATCH(UsagePerHour!ZQ$4,Usage!$D$3:$ABF$3,0)),"")</f>
        <v/>
      </c>
      <c r="ZR96" s="6" t="str">
        <f>IFERROR(INDEX(Sales!$D$5:$ABF$18,MATCH(UsagePerHour!$B96,Sales!$C$5:$C$18,0),MATCH(UsagePerHour!ZR$4,Sales!$D$3:$ABF$3,0))/ZR$2*INDEX(Usage!$D$5:$ABF$11,MATCH(UsagePerHour!$B$84,Usage!$C$5:$C$11,0),MATCH(UsagePerHour!ZR$4,Usage!$D$3:$ABF$3,0)),"")</f>
        <v/>
      </c>
      <c r="ZS96" s="6" t="str">
        <f>IFERROR(INDEX(Sales!$D$5:$ABF$18,MATCH(UsagePerHour!$B96,Sales!$C$5:$C$18,0),MATCH(UsagePerHour!ZS$4,Sales!$D$3:$ABF$3,0))/ZS$2*INDEX(Usage!$D$5:$ABF$11,MATCH(UsagePerHour!$B$84,Usage!$C$5:$C$11,0),MATCH(UsagePerHour!ZS$4,Usage!$D$3:$ABF$3,0)),"")</f>
        <v/>
      </c>
      <c r="ZT96" s="6" t="str">
        <f>IFERROR(INDEX(Sales!$D$5:$ABF$18,MATCH(UsagePerHour!$B96,Sales!$C$5:$C$18,0),MATCH(UsagePerHour!ZT$4,Sales!$D$3:$ABF$3,0))/ZT$2*INDEX(Usage!$D$5:$ABF$11,MATCH(UsagePerHour!$B$84,Usage!$C$5:$C$11,0),MATCH(UsagePerHour!ZT$4,Usage!$D$3:$ABF$3,0)),"")</f>
        <v/>
      </c>
      <c r="ZU96" s="6" t="str">
        <f>IFERROR(INDEX(Sales!$D$5:$ABF$18,MATCH(UsagePerHour!$B96,Sales!$C$5:$C$18,0),MATCH(UsagePerHour!ZU$4,Sales!$D$3:$ABF$3,0))/ZU$2*INDEX(Usage!$D$5:$ABF$11,MATCH(UsagePerHour!$B$84,Usage!$C$5:$C$11,0),MATCH(UsagePerHour!ZU$4,Usage!$D$3:$ABF$3,0)),"")</f>
        <v/>
      </c>
      <c r="ZV96" s="6" t="str">
        <f>IFERROR(INDEX(Sales!$D$5:$ABF$18,MATCH(UsagePerHour!$B96,Sales!$C$5:$C$18,0),MATCH(UsagePerHour!ZV$4,Sales!$D$3:$ABF$3,0))/ZV$2*INDEX(Usage!$D$5:$ABF$11,MATCH(UsagePerHour!$B$84,Usage!$C$5:$C$11,0),MATCH(UsagePerHour!ZV$4,Usage!$D$3:$ABF$3,0)),"")</f>
        <v/>
      </c>
      <c r="ZW96" s="6" t="str">
        <f>IFERROR(INDEX(Sales!$D$5:$ABF$18,MATCH(UsagePerHour!$B96,Sales!$C$5:$C$18,0),MATCH(UsagePerHour!ZW$4,Sales!$D$3:$ABF$3,0))/ZW$2*INDEX(Usage!$D$5:$ABF$11,MATCH(UsagePerHour!$B$84,Usage!$C$5:$C$11,0),MATCH(UsagePerHour!ZW$4,Usage!$D$3:$ABF$3,0)),"")</f>
        <v/>
      </c>
      <c r="ZX96" s="6" t="str">
        <f>IFERROR(INDEX(Sales!$D$5:$ABF$18,MATCH(UsagePerHour!$B96,Sales!$C$5:$C$18,0),MATCH(UsagePerHour!ZX$4,Sales!$D$3:$ABF$3,0))/ZX$2*INDEX(Usage!$D$5:$ABF$11,MATCH(UsagePerHour!$B$84,Usage!$C$5:$C$11,0),MATCH(UsagePerHour!ZX$4,Usage!$D$3:$ABF$3,0)),"")</f>
        <v/>
      </c>
      <c r="ZY96" s="6" t="str">
        <f>IFERROR(INDEX(Sales!$D$5:$ABF$18,MATCH(UsagePerHour!$B96,Sales!$C$5:$C$18,0),MATCH(UsagePerHour!ZY$4,Sales!$D$3:$ABF$3,0))/ZY$2*INDEX(Usage!$D$5:$ABF$11,MATCH(UsagePerHour!$B$84,Usage!$C$5:$C$11,0),MATCH(UsagePerHour!ZY$4,Usage!$D$3:$ABF$3,0)),"")</f>
        <v/>
      </c>
      <c r="ZZ96" s="6" t="str">
        <f>IFERROR(INDEX(Sales!$D$5:$ABF$18,MATCH(UsagePerHour!$B96,Sales!$C$5:$C$18,0),MATCH(UsagePerHour!ZZ$4,Sales!$D$3:$ABF$3,0))/ZZ$2*INDEX(Usage!$D$5:$ABF$11,MATCH(UsagePerHour!$B$84,Usage!$C$5:$C$11,0),MATCH(UsagePerHour!ZZ$4,Usage!$D$3:$ABF$3,0)),"")</f>
        <v/>
      </c>
      <c r="AAA96" s="6" t="str">
        <f>IFERROR(INDEX(Sales!$D$5:$ABF$18,MATCH(UsagePerHour!$B96,Sales!$C$5:$C$18,0),MATCH(UsagePerHour!AAA$4,Sales!$D$3:$ABF$3,0))/AAA$2*INDEX(Usage!$D$5:$ABF$11,MATCH(UsagePerHour!$B$84,Usage!$C$5:$C$11,0),MATCH(UsagePerHour!AAA$4,Usage!$D$3:$ABF$3,0)),"")</f>
        <v/>
      </c>
      <c r="AAB96" s="6" t="str">
        <f>IFERROR(INDEX(Sales!$D$5:$ABF$18,MATCH(UsagePerHour!$B96,Sales!$C$5:$C$18,0),MATCH(UsagePerHour!AAB$4,Sales!$D$3:$ABF$3,0))/AAB$2*INDEX(Usage!$D$5:$ABF$11,MATCH(UsagePerHour!$B$84,Usage!$C$5:$C$11,0),MATCH(UsagePerHour!AAB$4,Usage!$D$3:$ABF$3,0)),"")</f>
        <v/>
      </c>
      <c r="AAC96" s="6" t="str">
        <f>IFERROR(INDEX(Sales!$D$5:$ABF$18,MATCH(UsagePerHour!$B96,Sales!$C$5:$C$18,0),MATCH(UsagePerHour!AAC$4,Sales!$D$3:$ABF$3,0))/AAC$2*INDEX(Usage!$D$5:$ABF$11,MATCH(UsagePerHour!$B$84,Usage!$C$5:$C$11,0),MATCH(UsagePerHour!AAC$4,Usage!$D$3:$ABF$3,0)),"")</f>
        <v/>
      </c>
      <c r="AAD96" s="6" t="str">
        <f>IFERROR(INDEX(Sales!$D$5:$ABF$18,MATCH(UsagePerHour!$B96,Sales!$C$5:$C$18,0),MATCH(UsagePerHour!AAD$4,Sales!$D$3:$ABF$3,0))/AAD$2*INDEX(Usage!$D$5:$ABF$11,MATCH(UsagePerHour!$B$84,Usage!$C$5:$C$11,0),MATCH(UsagePerHour!AAD$4,Usage!$D$3:$ABF$3,0)),"")</f>
        <v/>
      </c>
      <c r="AAE96" s="6" t="str">
        <f>IFERROR(INDEX(Sales!$D$5:$ABF$18,MATCH(UsagePerHour!$B96,Sales!$C$5:$C$18,0),MATCH(UsagePerHour!AAE$4,Sales!$D$3:$ABF$3,0))/AAE$2*INDEX(Usage!$D$5:$ABF$11,MATCH(UsagePerHour!$B$84,Usage!$C$5:$C$11,0),MATCH(UsagePerHour!AAE$4,Usage!$D$3:$ABF$3,0)),"")</f>
        <v/>
      </c>
      <c r="AAF96" s="6" t="str">
        <f>IFERROR(INDEX(Sales!$D$5:$ABF$18,MATCH(UsagePerHour!$B96,Sales!$C$5:$C$18,0),MATCH(UsagePerHour!AAF$4,Sales!$D$3:$ABF$3,0))/AAF$2*INDEX(Usage!$D$5:$ABF$11,MATCH(UsagePerHour!$B$84,Usage!$C$5:$C$11,0),MATCH(UsagePerHour!AAF$4,Usage!$D$3:$ABF$3,0)),"")</f>
        <v/>
      </c>
      <c r="AAG96" s="6" t="str">
        <f>IFERROR(INDEX(Sales!$D$5:$ABF$18,MATCH(UsagePerHour!$B96,Sales!$C$5:$C$18,0),MATCH(UsagePerHour!AAG$4,Sales!$D$3:$ABF$3,0))/AAG$2*INDEX(Usage!$D$5:$ABF$11,MATCH(UsagePerHour!$B$84,Usage!$C$5:$C$11,0),MATCH(UsagePerHour!AAG$4,Usage!$D$3:$ABF$3,0)),"")</f>
        <v/>
      </c>
      <c r="AAH96" s="6" t="str">
        <f>IFERROR(INDEX(Sales!$D$5:$ABF$18,MATCH(UsagePerHour!$B96,Sales!$C$5:$C$18,0),MATCH(UsagePerHour!AAH$4,Sales!$D$3:$ABF$3,0))/AAH$2*INDEX(Usage!$D$5:$ABF$11,MATCH(UsagePerHour!$B$84,Usage!$C$5:$C$11,0),MATCH(UsagePerHour!AAH$4,Usage!$D$3:$ABF$3,0)),"")</f>
        <v/>
      </c>
      <c r="AAI96" s="6" t="str">
        <f>IFERROR(INDEX(Sales!$D$5:$ABF$18,MATCH(UsagePerHour!$B96,Sales!$C$5:$C$18,0),MATCH(UsagePerHour!AAI$4,Sales!$D$3:$ABF$3,0))/AAI$2*INDEX(Usage!$D$5:$ABF$11,MATCH(UsagePerHour!$B$84,Usage!$C$5:$C$11,0),MATCH(UsagePerHour!AAI$4,Usage!$D$3:$ABF$3,0)),"")</f>
        <v/>
      </c>
      <c r="AAJ96" s="6" t="str">
        <f>IFERROR(INDEX(Sales!$D$5:$ABF$18,MATCH(UsagePerHour!$B96,Sales!$C$5:$C$18,0),MATCH(UsagePerHour!AAJ$4,Sales!$D$3:$ABF$3,0))/AAJ$2*INDEX(Usage!$D$5:$ABF$11,MATCH(UsagePerHour!$B$84,Usage!$C$5:$C$11,0),MATCH(UsagePerHour!AAJ$4,Usage!$D$3:$ABF$3,0)),"")</f>
        <v/>
      </c>
      <c r="AAK96" s="6" t="str">
        <f>IFERROR(INDEX(Sales!$D$5:$ABF$18,MATCH(UsagePerHour!$B96,Sales!$C$5:$C$18,0),MATCH(UsagePerHour!AAK$4,Sales!$D$3:$ABF$3,0))/AAK$2*INDEX(Usage!$D$5:$ABF$11,MATCH(UsagePerHour!$B$84,Usage!$C$5:$C$11,0),MATCH(UsagePerHour!AAK$4,Usage!$D$3:$ABF$3,0)),"")</f>
        <v/>
      </c>
      <c r="AAL96" s="6" t="str">
        <f>IFERROR(INDEX(Sales!$D$5:$ABF$18,MATCH(UsagePerHour!$B96,Sales!$C$5:$C$18,0),MATCH(UsagePerHour!AAL$4,Sales!$D$3:$ABF$3,0))/AAL$2*INDEX(Usage!$D$5:$ABF$11,MATCH(UsagePerHour!$B$84,Usage!$C$5:$C$11,0),MATCH(UsagePerHour!AAL$4,Usage!$D$3:$ABF$3,0)),"")</f>
        <v/>
      </c>
      <c r="AAM96" s="6" t="str">
        <f>IFERROR(INDEX(Sales!$D$5:$ABF$18,MATCH(UsagePerHour!$B96,Sales!$C$5:$C$18,0),MATCH(UsagePerHour!AAM$4,Sales!$D$3:$ABF$3,0))/AAM$2*INDEX(Usage!$D$5:$ABF$11,MATCH(UsagePerHour!$B$84,Usage!$C$5:$C$11,0),MATCH(UsagePerHour!AAM$4,Usage!$D$3:$ABF$3,0)),"")</f>
        <v/>
      </c>
      <c r="AAN96" s="6" t="str">
        <f>IFERROR(INDEX(Sales!$D$5:$ABF$18,MATCH(UsagePerHour!$B96,Sales!$C$5:$C$18,0),MATCH(UsagePerHour!AAN$4,Sales!$D$3:$ABF$3,0))/AAN$2*INDEX(Usage!$D$5:$ABF$11,MATCH(UsagePerHour!$B$84,Usage!$C$5:$C$11,0),MATCH(UsagePerHour!AAN$4,Usage!$D$3:$ABF$3,0)),"")</f>
        <v/>
      </c>
      <c r="AAO96" s="6" t="str">
        <f>IFERROR(INDEX(Sales!$D$5:$ABF$18,MATCH(UsagePerHour!$B96,Sales!$C$5:$C$18,0),MATCH(UsagePerHour!AAO$4,Sales!$D$3:$ABF$3,0))/AAO$2*INDEX(Usage!$D$5:$ABF$11,MATCH(UsagePerHour!$B$84,Usage!$C$5:$C$11,0),MATCH(UsagePerHour!AAO$4,Usage!$D$3:$ABF$3,0)),"")</f>
        <v/>
      </c>
      <c r="AAP96" s="6" t="str">
        <f>IFERROR(INDEX(Sales!$D$5:$ABF$18,MATCH(UsagePerHour!$B96,Sales!$C$5:$C$18,0),MATCH(UsagePerHour!AAP$4,Sales!$D$3:$ABF$3,0))/AAP$2*INDEX(Usage!$D$5:$ABF$11,MATCH(UsagePerHour!$B$84,Usage!$C$5:$C$11,0),MATCH(UsagePerHour!AAP$4,Usage!$D$3:$ABF$3,0)),"")</f>
        <v/>
      </c>
      <c r="AAQ96" s="6" t="str">
        <f>IFERROR(INDEX(Sales!$D$5:$ABF$18,MATCH(UsagePerHour!$B96,Sales!$C$5:$C$18,0),MATCH(UsagePerHour!AAQ$4,Sales!$D$3:$ABF$3,0))/AAQ$2*INDEX(Usage!$D$5:$ABF$11,MATCH(UsagePerHour!$B$84,Usage!$C$5:$C$11,0),MATCH(UsagePerHour!AAQ$4,Usage!$D$3:$ABF$3,0)),"")</f>
        <v/>
      </c>
      <c r="AAR96" s="6" t="str">
        <f>IFERROR(INDEX(Sales!$D$5:$ABF$18,MATCH(UsagePerHour!$B96,Sales!$C$5:$C$18,0),MATCH(UsagePerHour!AAR$4,Sales!$D$3:$ABF$3,0))/AAR$2*INDEX(Usage!$D$5:$ABF$11,MATCH(UsagePerHour!$B$84,Usage!$C$5:$C$11,0),MATCH(UsagePerHour!AAR$4,Usage!$D$3:$ABF$3,0)),"")</f>
        <v/>
      </c>
      <c r="AAS96" s="6" t="str">
        <f>IFERROR(INDEX(Sales!$D$5:$ABF$18,MATCH(UsagePerHour!$B96,Sales!$C$5:$C$18,0),MATCH(UsagePerHour!AAS$4,Sales!$D$3:$ABF$3,0))/AAS$2*INDEX(Usage!$D$5:$ABF$11,MATCH(UsagePerHour!$B$84,Usage!$C$5:$C$11,0),MATCH(UsagePerHour!AAS$4,Usage!$D$3:$ABF$3,0)),"")</f>
        <v/>
      </c>
      <c r="AAT96" s="6" t="str">
        <f>IFERROR(INDEX(Sales!$D$5:$ABF$18,MATCH(UsagePerHour!$B96,Sales!$C$5:$C$18,0),MATCH(UsagePerHour!AAT$4,Sales!$D$3:$ABF$3,0))/AAT$2*INDEX(Usage!$D$5:$ABF$11,MATCH(UsagePerHour!$B$84,Usage!$C$5:$C$11,0),MATCH(UsagePerHour!AAT$4,Usage!$D$3:$ABF$3,0)),"")</f>
        <v/>
      </c>
      <c r="AAU96" s="6" t="str">
        <f>IFERROR(INDEX(Sales!$D$5:$ABF$18,MATCH(UsagePerHour!$B96,Sales!$C$5:$C$18,0),MATCH(UsagePerHour!AAU$4,Sales!$D$3:$ABF$3,0))/AAU$2*INDEX(Usage!$D$5:$ABF$11,MATCH(UsagePerHour!$B$84,Usage!$C$5:$C$11,0),MATCH(UsagePerHour!AAU$4,Usage!$D$3:$ABF$3,0)),"")</f>
        <v/>
      </c>
      <c r="AAV96" s="6" t="str">
        <f>IFERROR(INDEX(Sales!$D$5:$ABF$18,MATCH(UsagePerHour!$B96,Sales!$C$5:$C$18,0),MATCH(UsagePerHour!AAV$4,Sales!$D$3:$ABF$3,0))/AAV$2*INDEX(Usage!$D$5:$ABF$11,MATCH(UsagePerHour!$B$84,Usage!$C$5:$C$11,0),MATCH(UsagePerHour!AAV$4,Usage!$D$3:$ABF$3,0)),"")</f>
        <v/>
      </c>
      <c r="AAW96" s="6" t="str">
        <f>IFERROR(INDEX(Sales!$D$5:$ABF$18,MATCH(UsagePerHour!$B96,Sales!$C$5:$C$18,0),MATCH(UsagePerHour!AAW$4,Sales!$D$3:$ABF$3,0))/AAW$2*INDEX(Usage!$D$5:$ABF$11,MATCH(UsagePerHour!$B$84,Usage!$C$5:$C$11,0),MATCH(UsagePerHour!AAW$4,Usage!$D$3:$ABF$3,0)),"")</f>
        <v/>
      </c>
      <c r="AAX96" s="6" t="str">
        <f>IFERROR(INDEX(Sales!$D$5:$ABF$18,MATCH(UsagePerHour!$B96,Sales!$C$5:$C$18,0),MATCH(UsagePerHour!AAX$4,Sales!$D$3:$ABF$3,0))/AAX$2*INDEX(Usage!$D$5:$ABF$11,MATCH(UsagePerHour!$B$84,Usage!$C$5:$C$11,0),MATCH(UsagePerHour!AAX$4,Usage!$D$3:$ABF$3,0)),"")</f>
        <v/>
      </c>
      <c r="AAY96" s="6" t="str">
        <f>IFERROR(INDEX(Sales!$D$5:$ABF$18,MATCH(UsagePerHour!$B96,Sales!$C$5:$C$18,0),MATCH(UsagePerHour!AAY$4,Sales!$D$3:$ABF$3,0))/AAY$2*INDEX(Usage!$D$5:$ABF$11,MATCH(UsagePerHour!$B$84,Usage!$C$5:$C$11,0),MATCH(UsagePerHour!AAY$4,Usage!$D$3:$ABF$3,0)),"")</f>
        <v/>
      </c>
      <c r="AAZ96" s="6" t="str">
        <f>IFERROR(INDEX(Sales!$D$5:$ABF$18,MATCH(UsagePerHour!$B96,Sales!$C$5:$C$18,0),MATCH(UsagePerHour!AAZ$4,Sales!$D$3:$ABF$3,0))/AAZ$2*INDEX(Usage!$D$5:$ABF$11,MATCH(UsagePerHour!$B$84,Usage!$C$5:$C$11,0),MATCH(UsagePerHour!AAZ$4,Usage!$D$3:$ABF$3,0)),"")</f>
        <v/>
      </c>
      <c r="ABA96" s="6" t="str">
        <f>IFERROR(INDEX(Sales!$D$5:$ABF$18,MATCH(UsagePerHour!$B96,Sales!$C$5:$C$18,0),MATCH(UsagePerHour!ABA$4,Sales!$D$3:$ABF$3,0))/ABA$2*INDEX(Usage!$D$5:$ABF$11,MATCH(UsagePerHour!$B$84,Usage!$C$5:$C$11,0),MATCH(UsagePerHour!ABA$4,Usage!$D$3:$ABF$3,0)),"")</f>
        <v/>
      </c>
    </row>
    <row r="97" spans="2:729">
      <c r="B97" s="3" t="s">
        <v>13</v>
      </c>
      <c r="C97" s="6">
        <f>IFERROR(INDEX(Sales!$D$5:$ABF$18,MATCH(UsagePerHour!$B97,Sales!$C$5:$C$18,0),MATCH(UsagePerHour!C$4,Sales!$D$3:$ABF$3,0))/C$2*INDEX(Usage!$D$5:$ABF$11,MATCH(UsagePerHour!$B$84,Usage!$C$5:$C$11,0),MATCH(UsagePerHour!C$4,Usage!$D$3:$ABF$3,0)),"")</f>
        <v>12.982401621115637</v>
      </c>
      <c r="D97" s="6">
        <f>IFERROR(INDEX(Sales!$D$5:$ABF$18,MATCH(UsagePerHour!$B97,Sales!$C$5:$C$18,0),MATCH(UsagePerHour!D$4,Sales!$D$3:$ABF$3,0))/D$2*INDEX(Usage!$D$5:$ABF$11,MATCH(UsagePerHour!$B$84,Usage!$C$5:$C$11,0),MATCH(UsagePerHour!D$4,Usage!$D$3:$ABF$3,0)),"")</f>
        <v>42.969182367017723</v>
      </c>
      <c r="E97" s="6">
        <f>IFERROR(INDEX(Sales!$D$5:$ABF$18,MATCH(UsagePerHour!$B97,Sales!$C$5:$C$18,0),MATCH(UsagePerHour!E$4,Sales!$D$3:$ABF$3,0))/E$2*INDEX(Usage!$D$5:$ABF$11,MATCH(UsagePerHour!$B$84,Usage!$C$5:$C$11,0),MATCH(UsagePerHour!E$4,Usage!$D$3:$ABF$3,0)),"")</f>
        <v>6.9853892215568862</v>
      </c>
      <c r="F97" s="6">
        <f>IFERROR(INDEX(Sales!$D$5:$ABF$18,MATCH(UsagePerHour!$B97,Sales!$C$5:$C$18,0),MATCH(UsagePerHour!F$4,Sales!$D$3:$ABF$3,0))/F$2*INDEX(Usage!$D$5:$ABF$11,MATCH(UsagePerHour!$B$84,Usage!$C$5:$C$11,0),MATCH(UsagePerHour!F$4,Usage!$D$3:$ABF$3,0)),"")</f>
        <v>18.867019263428599</v>
      </c>
      <c r="G97" s="6">
        <f>IFERROR(INDEX(Sales!$D$5:$ABF$18,MATCH(UsagePerHour!$B97,Sales!$C$5:$C$18,0),MATCH(UsagePerHour!G$4,Sales!$D$3:$ABF$3,0))/G$2*INDEX(Usage!$D$5:$ABF$11,MATCH(UsagePerHour!$B$84,Usage!$C$5:$C$11,0),MATCH(UsagePerHour!G$4,Usage!$D$3:$ABF$3,0)),"")</f>
        <v>78.254689253460157</v>
      </c>
      <c r="H97" s="6">
        <f>IFERROR(INDEX(Sales!$D$5:$ABF$18,MATCH(UsagePerHour!$B97,Sales!$C$5:$C$18,0),MATCH(UsagePerHour!H$4,Sales!$D$3:$ABF$3,0))/H$2*INDEX(Usage!$D$5:$ABF$11,MATCH(UsagePerHour!$B$84,Usage!$C$5:$C$11,0),MATCH(UsagePerHour!H$4,Usage!$D$3:$ABF$3,0)),"")</f>
        <v>22.965339791961863</v>
      </c>
      <c r="I97" s="6">
        <f>IFERROR(INDEX(Sales!$D$5:$ABF$18,MATCH(UsagePerHour!$B97,Sales!$C$5:$C$18,0),MATCH(UsagePerHour!I$4,Sales!$D$3:$ABF$3,0))/I$2*INDEX(Usage!$D$5:$ABF$11,MATCH(UsagePerHour!$B$84,Usage!$C$5:$C$11,0),MATCH(UsagePerHour!I$4,Usage!$D$3:$ABF$3,0)),"")</f>
        <v>132.13141705557913</v>
      </c>
      <c r="J97" s="6">
        <f>IFERROR(INDEX(Sales!$D$5:$ABF$18,MATCH(UsagePerHour!$B97,Sales!$C$5:$C$18,0),MATCH(UsagePerHour!J$4,Sales!$D$3:$ABF$3,0))/J$2*INDEX(Usage!$D$5:$ABF$11,MATCH(UsagePerHour!$B$84,Usage!$C$5:$C$11,0),MATCH(UsagePerHour!J$4,Usage!$D$3:$ABF$3,0)),"")</f>
        <v>12.982401621115637</v>
      </c>
      <c r="K97" s="6">
        <f>IFERROR(INDEX(Sales!$D$5:$ABF$18,MATCH(UsagePerHour!$B97,Sales!$C$5:$C$18,0),MATCH(UsagePerHour!K$4,Sales!$D$3:$ABF$3,0))/K$2*INDEX(Usage!$D$5:$ABF$11,MATCH(UsagePerHour!$B$84,Usage!$C$5:$C$11,0),MATCH(UsagePerHour!K$4,Usage!$D$3:$ABF$3,0)),"")</f>
        <v>42.969182367017723</v>
      </c>
      <c r="L97" s="6">
        <f>IFERROR(INDEX(Sales!$D$5:$ABF$18,MATCH(UsagePerHour!$B97,Sales!$C$5:$C$18,0),MATCH(UsagePerHour!L$4,Sales!$D$3:$ABF$3,0))/L$2*INDEX(Usage!$D$5:$ABF$11,MATCH(UsagePerHour!$B$84,Usage!$C$5:$C$11,0),MATCH(UsagePerHour!L$4,Usage!$D$3:$ABF$3,0)),"")</f>
        <v>6.9853892215568862</v>
      </c>
      <c r="M97" s="6">
        <f>IFERROR(INDEX(Sales!$D$5:$ABF$18,MATCH(UsagePerHour!$B97,Sales!$C$5:$C$18,0),MATCH(UsagePerHour!M$4,Sales!$D$3:$ABF$3,0))/M$2*INDEX(Usage!$D$5:$ABF$11,MATCH(UsagePerHour!$B$84,Usage!$C$5:$C$11,0),MATCH(UsagePerHour!M$4,Usage!$D$3:$ABF$3,0)),"")</f>
        <v>18.867019263428599</v>
      </c>
      <c r="N97" s="6">
        <f>IFERROR(INDEX(Sales!$D$5:$ABF$18,MATCH(UsagePerHour!$B97,Sales!$C$5:$C$18,0),MATCH(UsagePerHour!N$4,Sales!$D$3:$ABF$3,0))/N$2*INDEX(Usage!$D$5:$ABF$11,MATCH(UsagePerHour!$B$84,Usage!$C$5:$C$11,0),MATCH(UsagePerHour!N$4,Usage!$D$3:$ABF$3,0)),"")</f>
        <v>78.254689253460157</v>
      </c>
      <c r="O97" s="6">
        <f>IFERROR(INDEX(Sales!$D$5:$ABF$18,MATCH(UsagePerHour!$B97,Sales!$C$5:$C$18,0),MATCH(UsagePerHour!O$4,Sales!$D$3:$ABF$3,0))/O$2*INDEX(Usage!$D$5:$ABF$11,MATCH(UsagePerHour!$B$84,Usage!$C$5:$C$11,0),MATCH(UsagePerHour!O$4,Usage!$D$3:$ABF$3,0)),"")</f>
        <v>22.965339791961863</v>
      </c>
      <c r="P97" s="6">
        <f>IFERROR(INDEX(Sales!$D$5:$ABF$18,MATCH(UsagePerHour!$B97,Sales!$C$5:$C$18,0),MATCH(UsagePerHour!P$4,Sales!$D$3:$ABF$3,0))/P$2*INDEX(Usage!$D$5:$ABF$11,MATCH(UsagePerHour!$B$84,Usage!$C$5:$C$11,0),MATCH(UsagePerHour!P$4,Usage!$D$3:$ABF$3,0)),"")</f>
        <v>132.13141705557913</v>
      </c>
      <c r="Q97" s="6">
        <f>IFERROR(INDEX(Sales!$D$5:$ABF$18,MATCH(UsagePerHour!$B97,Sales!$C$5:$C$18,0),MATCH(UsagePerHour!Q$4,Sales!$D$3:$ABF$3,0))/Q$2*INDEX(Usage!$D$5:$ABF$11,MATCH(UsagePerHour!$B$84,Usage!$C$5:$C$11,0),MATCH(UsagePerHour!Q$4,Usage!$D$3:$ABF$3,0)),"")</f>
        <v>12.982401621115637</v>
      </c>
      <c r="R97" s="6">
        <f>IFERROR(INDEX(Sales!$D$5:$ABF$18,MATCH(UsagePerHour!$B97,Sales!$C$5:$C$18,0),MATCH(UsagePerHour!R$4,Sales!$D$3:$ABF$3,0))/R$2*INDEX(Usage!$D$5:$ABF$11,MATCH(UsagePerHour!$B$84,Usage!$C$5:$C$11,0),MATCH(UsagePerHour!R$4,Usage!$D$3:$ABF$3,0)),"")</f>
        <v>42.969182367017723</v>
      </c>
      <c r="S97" s="6">
        <f>IFERROR(INDEX(Sales!$D$5:$ABF$18,MATCH(UsagePerHour!$B97,Sales!$C$5:$C$18,0),MATCH(UsagePerHour!S$4,Sales!$D$3:$ABF$3,0))/S$2*INDEX(Usage!$D$5:$ABF$11,MATCH(UsagePerHour!$B$84,Usage!$C$5:$C$11,0),MATCH(UsagePerHour!S$4,Usage!$D$3:$ABF$3,0)),"")</f>
        <v>6.9853892215568862</v>
      </c>
      <c r="T97" s="6">
        <f>IFERROR(INDEX(Sales!$D$5:$ABF$18,MATCH(UsagePerHour!$B97,Sales!$C$5:$C$18,0),MATCH(UsagePerHour!T$4,Sales!$D$3:$ABF$3,0))/T$2*INDEX(Usage!$D$5:$ABF$11,MATCH(UsagePerHour!$B$84,Usage!$C$5:$C$11,0),MATCH(UsagePerHour!T$4,Usage!$D$3:$ABF$3,0)),"")</f>
        <v>18.867019263428599</v>
      </c>
      <c r="U97" s="6">
        <f>IFERROR(INDEX(Sales!$D$5:$ABF$18,MATCH(UsagePerHour!$B97,Sales!$C$5:$C$18,0),MATCH(UsagePerHour!U$4,Sales!$D$3:$ABF$3,0))/U$2*INDEX(Usage!$D$5:$ABF$11,MATCH(UsagePerHour!$B$84,Usage!$C$5:$C$11,0),MATCH(UsagePerHour!U$4,Usage!$D$3:$ABF$3,0)),"")</f>
        <v>78.254689253460157</v>
      </c>
      <c r="V97" s="6">
        <f>IFERROR(INDEX(Sales!$D$5:$ABF$18,MATCH(UsagePerHour!$B97,Sales!$C$5:$C$18,0),MATCH(UsagePerHour!V$4,Sales!$D$3:$ABF$3,0))/V$2*INDEX(Usage!$D$5:$ABF$11,MATCH(UsagePerHour!$B$84,Usage!$C$5:$C$11,0),MATCH(UsagePerHour!V$4,Usage!$D$3:$ABF$3,0)),"")</f>
        <v>22.965339791961863</v>
      </c>
      <c r="W97" s="6">
        <f>IFERROR(INDEX(Sales!$D$5:$ABF$18,MATCH(UsagePerHour!$B97,Sales!$C$5:$C$18,0),MATCH(UsagePerHour!W$4,Sales!$D$3:$ABF$3,0))/W$2*INDEX(Usage!$D$5:$ABF$11,MATCH(UsagePerHour!$B$84,Usage!$C$5:$C$11,0),MATCH(UsagePerHour!W$4,Usage!$D$3:$ABF$3,0)),"")</f>
        <v>132.13141705557913</v>
      </c>
      <c r="X97" s="6">
        <f>IFERROR(INDEX(Sales!$D$5:$ABF$18,MATCH(UsagePerHour!$B97,Sales!$C$5:$C$18,0),MATCH(UsagePerHour!X$4,Sales!$D$3:$ABF$3,0))/X$2*INDEX(Usage!$D$5:$ABF$11,MATCH(UsagePerHour!$B$84,Usage!$C$5:$C$11,0),MATCH(UsagePerHour!X$4,Usage!$D$3:$ABF$3,0)),"")</f>
        <v>12.982401621115637</v>
      </c>
      <c r="Y97" s="6">
        <f>IFERROR(INDEX(Sales!$D$5:$ABF$18,MATCH(UsagePerHour!$B97,Sales!$C$5:$C$18,0),MATCH(UsagePerHour!Y$4,Sales!$D$3:$ABF$3,0))/Y$2*INDEX(Usage!$D$5:$ABF$11,MATCH(UsagePerHour!$B$84,Usage!$C$5:$C$11,0),MATCH(UsagePerHour!Y$4,Usage!$D$3:$ABF$3,0)),"")</f>
        <v>42.969182367017723</v>
      </c>
      <c r="Z97" s="6">
        <f>IFERROR(INDEX(Sales!$D$5:$ABF$18,MATCH(UsagePerHour!$B97,Sales!$C$5:$C$18,0),MATCH(UsagePerHour!Z$4,Sales!$D$3:$ABF$3,0))/Z$2*INDEX(Usage!$D$5:$ABF$11,MATCH(UsagePerHour!$B$84,Usage!$C$5:$C$11,0),MATCH(UsagePerHour!Z$4,Usage!$D$3:$ABF$3,0)),"")</f>
        <v>6.9853892215568862</v>
      </c>
      <c r="AA97" s="6">
        <f>IFERROR(INDEX(Sales!$D$5:$ABF$18,MATCH(UsagePerHour!$B97,Sales!$C$5:$C$18,0),MATCH(UsagePerHour!AA$4,Sales!$D$3:$ABF$3,0))/AA$2*INDEX(Usage!$D$5:$ABF$11,MATCH(UsagePerHour!$B$84,Usage!$C$5:$C$11,0),MATCH(UsagePerHour!AA$4,Usage!$D$3:$ABF$3,0)),"")</f>
        <v>18.867019263428599</v>
      </c>
      <c r="AB97" s="6">
        <f>IFERROR(INDEX(Sales!$D$5:$ABF$18,MATCH(UsagePerHour!$B97,Sales!$C$5:$C$18,0),MATCH(UsagePerHour!AB$4,Sales!$D$3:$ABF$3,0))/AB$2*INDEX(Usage!$D$5:$ABF$11,MATCH(UsagePerHour!$B$84,Usage!$C$5:$C$11,0),MATCH(UsagePerHour!AB$4,Usage!$D$3:$ABF$3,0)),"")</f>
        <v>78.254689253460157</v>
      </c>
      <c r="AC97" s="6">
        <f>IFERROR(INDEX(Sales!$D$5:$ABF$18,MATCH(UsagePerHour!$B97,Sales!$C$5:$C$18,0),MATCH(UsagePerHour!AC$4,Sales!$D$3:$ABF$3,0))/AC$2*INDEX(Usage!$D$5:$ABF$11,MATCH(UsagePerHour!$B$84,Usage!$C$5:$C$11,0),MATCH(UsagePerHour!AC$4,Usage!$D$3:$ABF$3,0)),"")</f>
        <v>22.965339791961863</v>
      </c>
      <c r="AD97" s="6">
        <f>IFERROR(INDEX(Sales!$D$5:$ABF$18,MATCH(UsagePerHour!$B97,Sales!$C$5:$C$18,0),MATCH(UsagePerHour!AD$4,Sales!$D$3:$ABF$3,0))/AD$2*INDEX(Usage!$D$5:$ABF$11,MATCH(UsagePerHour!$B$84,Usage!$C$5:$C$11,0),MATCH(UsagePerHour!AD$4,Usage!$D$3:$ABF$3,0)),"")</f>
        <v>132.13141705557913</v>
      </c>
      <c r="AE97" s="6">
        <f>IFERROR(INDEX(Sales!$D$5:$ABF$18,MATCH(UsagePerHour!$B97,Sales!$C$5:$C$18,0),MATCH(UsagePerHour!AE$4,Sales!$D$3:$ABF$3,0))/AE$2*INDEX(Usage!$D$5:$ABF$11,MATCH(UsagePerHour!$B$84,Usage!$C$5:$C$11,0),MATCH(UsagePerHour!AE$4,Usage!$D$3:$ABF$3,0)),"")</f>
        <v>12.982401621115637</v>
      </c>
      <c r="AF97" s="6">
        <f>IFERROR(INDEX(Sales!$D$5:$ABF$18,MATCH(UsagePerHour!$B97,Sales!$C$5:$C$18,0),MATCH(UsagePerHour!AF$4,Sales!$D$3:$ABF$3,0))/AF$2*INDEX(Usage!$D$5:$ABF$11,MATCH(UsagePerHour!$B$84,Usage!$C$5:$C$11,0),MATCH(UsagePerHour!AF$4,Usage!$D$3:$ABF$3,0)),"")</f>
        <v>42.969182367017723</v>
      </c>
      <c r="AG97" s="6">
        <f>IFERROR(INDEX(Sales!$D$5:$ABF$18,MATCH(UsagePerHour!$B97,Sales!$C$5:$C$18,0),MATCH(UsagePerHour!AG$4,Sales!$D$3:$ABF$3,0))/AG$2*INDEX(Usage!$D$5:$ABF$11,MATCH(UsagePerHour!$B$84,Usage!$C$5:$C$11,0),MATCH(UsagePerHour!AG$4,Usage!$D$3:$ABF$3,0)),"")</f>
        <v>6.9853892215568862</v>
      </c>
      <c r="AH97" s="6">
        <f>IFERROR(INDEX(Sales!$D$5:$ABF$18,MATCH(UsagePerHour!$B97,Sales!$C$5:$C$18,0),MATCH(UsagePerHour!AH$4,Sales!$D$3:$ABF$3,0))/AH$2*INDEX(Usage!$D$5:$ABF$11,MATCH(UsagePerHour!$B$84,Usage!$C$5:$C$11,0),MATCH(UsagePerHour!AH$4,Usage!$D$3:$ABF$3,0)),"")</f>
        <v>18.867019263428599</v>
      </c>
      <c r="AI97" s="6">
        <f>IFERROR(INDEX(Sales!$D$5:$ABF$18,MATCH(UsagePerHour!$B97,Sales!$C$5:$C$18,0),MATCH(UsagePerHour!AI$4,Sales!$D$3:$ABF$3,0))/AI$2*INDEX(Usage!$D$5:$ABF$11,MATCH(UsagePerHour!$B$84,Usage!$C$5:$C$11,0),MATCH(UsagePerHour!AI$4,Usage!$D$3:$ABF$3,0)),"")</f>
        <v>78.254689253460157</v>
      </c>
      <c r="AJ97" s="6">
        <f>IFERROR(INDEX(Sales!$D$5:$ABF$18,MATCH(UsagePerHour!$B97,Sales!$C$5:$C$18,0),MATCH(UsagePerHour!AJ$4,Sales!$D$3:$ABF$3,0))/AJ$2*INDEX(Usage!$D$5:$ABF$11,MATCH(UsagePerHour!$B$84,Usage!$C$5:$C$11,0),MATCH(UsagePerHour!AJ$4,Usage!$D$3:$ABF$3,0)),"")</f>
        <v>22.965339791961863</v>
      </c>
      <c r="AK97" s="6">
        <f>IFERROR(INDEX(Sales!$D$5:$ABF$18,MATCH(UsagePerHour!$B97,Sales!$C$5:$C$18,0),MATCH(UsagePerHour!AK$4,Sales!$D$3:$ABF$3,0))/AK$2*INDEX(Usage!$D$5:$ABF$11,MATCH(UsagePerHour!$B$84,Usage!$C$5:$C$11,0),MATCH(UsagePerHour!AK$4,Usage!$D$3:$ABF$3,0)),"")</f>
        <v>132.13141705557913</v>
      </c>
      <c r="AL97" s="6">
        <f>IFERROR(INDEX(Sales!$D$5:$ABF$18,MATCH(UsagePerHour!$B97,Sales!$C$5:$C$18,0),MATCH(UsagePerHour!AL$4,Sales!$D$3:$ABF$3,0))/AL$2*INDEX(Usage!$D$5:$ABF$11,MATCH(UsagePerHour!$B$84,Usage!$C$5:$C$11,0),MATCH(UsagePerHour!AL$4,Usage!$D$3:$ABF$3,0)),"")</f>
        <v>12.982401621115637</v>
      </c>
      <c r="AM97" s="6">
        <f>IFERROR(INDEX(Sales!$D$5:$ABF$18,MATCH(UsagePerHour!$B97,Sales!$C$5:$C$18,0),MATCH(UsagePerHour!AM$4,Sales!$D$3:$ABF$3,0))/AM$2*INDEX(Usage!$D$5:$ABF$11,MATCH(UsagePerHour!$B$84,Usage!$C$5:$C$11,0),MATCH(UsagePerHour!AM$4,Usage!$D$3:$ABF$3,0)),"")</f>
        <v>42.969182367017723</v>
      </c>
      <c r="AN97" s="6">
        <f>IFERROR(INDEX(Sales!$D$5:$ABF$18,MATCH(UsagePerHour!$B97,Sales!$C$5:$C$18,0),MATCH(UsagePerHour!AN$4,Sales!$D$3:$ABF$3,0))/AN$2*INDEX(Usage!$D$5:$ABF$11,MATCH(UsagePerHour!$B$84,Usage!$C$5:$C$11,0),MATCH(UsagePerHour!AN$4,Usage!$D$3:$ABF$3,0)),"")</f>
        <v>6.9853892215568862</v>
      </c>
      <c r="AO97" s="6">
        <f>IFERROR(INDEX(Sales!$D$5:$ABF$18,MATCH(UsagePerHour!$B97,Sales!$C$5:$C$18,0),MATCH(UsagePerHour!AO$4,Sales!$D$3:$ABF$3,0))/AO$2*INDEX(Usage!$D$5:$ABF$11,MATCH(UsagePerHour!$B$84,Usage!$C$5:$C$11,0),MATCH(UsagePerHour!AO$4,Usage!$D$3:$ABF$3,0)),"")</f>
        <v>18.867019263428599</v>
      </c>
      <c r="AP97" s="6">
        <f>IFERROR(INDEX(Sales!$D$5:$ABF$18,MATCH(UsagePerHour!$B97,Sales!$C$5:$C$18,0),MATCH(UsagePerHour!AP$4,Sales!$D$3:$ABF$3,0))/AP$2*INDEX(Usage!$D$5:$ABF$11,MATCH(UsagePerHour!$B$84,Usage!$C$5:$C$11,0),MATCH(UsagePerHour!AP$4,Usage!$D$3:$ABF$3,0)),"")</f>
        <v>78.254689253460157</v>
      </c>
      <c r="AQ97" s="6">
        <f>IFERROR(INDEX(Sales!$D$5:$ABF$18,MATCH(UsagePerHour!$B97,Sales!$C$5:$C$18,0),MATCH(UsagePerHour!AQ$4,Sales!$D$3:$ABF$3,0))/AQ$2*INDEX(Usage!$D$5:$ABF$11,MATCH(UsagePerHour!$B$84,Usage!$C$5:$C$11,0),MATCH(UsagePerHour!AQ$4,Usage!$D$3:$ABF$3,0)),"")</f>
        <v>22.965339791961863</v>
      </c>
      <c r="AR97" s="6">
        <f>IFERROR(INDEX(Sales!$D$5:$ABF$18,MATCH(UsagePerHour!$B97,Sales!$C$5:$C$18,0),MATCH(UsagePerHour!AR$4,Sales!$D$3:$ABF$3,0))/AR$2*INDEX(Usage!$D$5:$ABF$11,MATCH(UsagePerHour!$B$84,Usage!$C$5:$C$11,0),MATCH(UsagePerHour!AR$4,Usage!$D$3:$ABF$3,0)),"")</f>
        <v>132.13141705557913</v>
      </c>
      <c r="AS97" s="6">
        <f>IFERROR(INDEX(Sales!$D$5:$ABF$18,MATCH(UsagePerHour!$B97,Sales!$C$5:$C$18,0),MATCH(UsagePerHour!AS$4,Sales!$D$3:$ABF$3,0))/AS$2*INDEX(Usage!$D$5:$ABF$11,MATCH(UsagePerHour!$B$84,Usage!$C$5:$C$11,0),MATCH(UsagePerHour!AS$4,Usage!$D$3:$ABF$3,0)),"")</f>
        <v>12.982401621115637</v>
      </c>
      <c r="AT97" s="6">
        <f>IFERROR(INDEX(Sales!$D$5:$ABF$18,MATCH(UsagePerHour!$B97,Sales!$C$5:$C$18,0),MATCH(UsagePerHour!AT$4,Sales!$D$3:$ABF$3,0))/AT$2*INDEX(Usage!$D$5:$ABF$11,MATCH(UsagePerHour!$B$84,Usage!$C$5:$C$11,0),MATCH(UsagePerHour!AT$4,Usage!$D$3:$ABF$3,0)),"")</f>
        <v>42.969182367017723</v>
      </c>
      <c r="AU97" s="6">
        <f>IFERROR(INDEX(Sales!$D$5:$ABF$18,MATCH(UsagePerHour!$B97,Sales!$C$5:$C$18,0),MATCH(UsagePerHour!AU$4,Sales!$D$3:$ABF$3,0))/AU$2*INDEX(Usage!$D$5:$ABF$11,MATCH(UsagePerHour!$B$84,Usage!$C$5:$C$11,0),MATCH(UsagePerHour!AU$4,Usage!$D$3:$ABF$3,0)),"")</f>
        <v>6.9853892215568862</v>
      </c>
      <c r="AV97" s="6">
        <f>IFERROR(INDEX(Sales!$D$5:$ABF$18,MATCH(UsagePerHour!$B97,Sales!$C$5:$C$18,0),MATCH(UsagePerHour!AV$4,Sales!$D$3:$ABF$3,0))/AV$2*INDEX(Usage!$D$5:$ABF$11,MATCH(UsagePerHour!$B$84,Usage!$C$5:$C$11,0),MATCH(UsagePerHour!AV$4,Usage!$D$3:$ABF$3,0)),"")</f>
        <v>18.867019263428599</v>
      </c>
      <c r="AW97" s="6">
        <f>IFERROR(INDEX(Sales!$D$5:$ABF$18,MATCH(UsagePerHour!$B97,Sales!$C$5:$C$18,0),MATCH(UsagePerHour!AW$4,Sales!$D$3:$ABF$3,0))/AW$2*INDEX(Usage!$D$5:$ABF$11,MATCH(UsagePerHour!$B$84,Usage!$C$5:$C$11,0),MATCH(UsagePerHour!AW$4,Usage!$D$3:$ABF$3,0)),"")</f>
        <v>78.254689253460157</v>
      </c>
      <c r="AX97" s="6">
        <f>IFERROR(INDEX(Sales!$D$5:$ABF$18,MATCH(UsagePerHour!$B97,Sales!$C$5:$C$18,0),MATCH(UsagePerHour!AX$4,Sales!$D$3:$ABF$3,0))/AX$2*INDEX(Usage!$D$5:$ABF$11,MATCH(UsagePerHour!$B$84,Usage!$C$5:$C$11,0),MATCH(UsagePerHour!AX$4,Usage!$D$3:$ABF$3,0)),"")</f>
        <v>22.965339791961863</v>
      </c>
      <c r="AY97" s="6">
        <f>IFERROR(INDEX(Sales!$D$5:$ABF$18,MATCH(UsagePerHour!$B97,Sales!$C$5:$C$18,0),MATCH(UsagePerHour!AY$4,Sales!$D$3:$ABF$3,0))/AY$2*INDEX(Usage!$D$5:$ABF$11,MATCH(UsagePerHour!$B$84,Usage!$C$5:$C$11,0),MATCH(UsagePerHour!AY$4,Usage!$D$3:$ABF$3,0)),"")</f>
        <v>132.13141705557913</v>
      </c>
      <c r="AZ97" s="6">
        <f>IFERROR(INDEX(Sales!$D$5:$ABF$18,MATCH(UsagePerHour!$B97,Sales!$C$5:$C$18,0),MATCH(UsagePerHour!AZ$4,Sales!$D$3:$ABF$3,0))/AZ$2*INDEX(Usage!$D$5:$ABF$11,MATCH(UsagePerHour!$B$84,Usage!$C$5:$C$11,0),MATCH(UsagePerHour!AZ$4,Usage!$D$3:$ABF$3,0)),"")</f>
        <v>12.982401621115637</v>
      </c>
      <c r="BA97" s="6">
        <f>IFERROR(INDEX(Sales!$D$5:$ABF$18,MATCH(UsagePerHour!$B97,Sales!$C$5:$C$18,0),MATCH(UsagePerHour!BA$4,Sales!$D$3:$ABF$3,0))/BA$2*INDEX(Usage!$D$5:$ABF$11,MATCH(UsagePerHour!$B$84,Usage!$C$5:$C$11,0),MATCH(UsagePerHour!BA$4,Usage!$D$3:$ABF$3,0)),"")</f>
        <v>42.969182367017723</v>
      </c>
      <c r="BB97" s="6">
        <f>IFERROR(INDEX(Sales!$D$5:$ABF$18,MATCH(UsagePerHour!$B97,Sales!$C$5:$C$18,0),MATCH(UsagePerHour!BB$4,Sales!$D$3:$ABF$3,0))/BB$2*INDEX(Usage!$D$5:$ABF$11,MATCH(UsagePerHour!$B$84,Usage!$C$5:$C$11,0),MATCH(UsagePerHour!BB$4,Usage!$D$3:$ABF$3,0)),"")</f>
        <v>6.9853892215568862</v>
      </c>
      <c r="BC97" s="6">
        <f>IFERROR(INDEX(Sales!$D$5:$ABF$18,MATCH(UsagePerHour!$B97,Sales!$C$5:$C$18,0),MATCH(UsagePerHour!BC$4,Sales!$D$3:$ABF$3,0))/BC$2*INDEX(Usage!$D$5:$ABF$11,MATCH(UsagePerHour!$B$84,Usage!$C$5:$C$11,0),MATCH(UsagePerHour!BC$4,Usage!$D$3:$ABF$3,0)),"")</f>
        <v>18.867019263428599</v>
      </c>
      <c r="BD97" s="6">
        <f>IFERROR(INDEX(Sales!$D$5:$ABF$18,MATCH(UsagePerHour!$B97,Sales!$C$5:$C$18,0),MATCH(UsagePerHour!BD$4,Sales!$D$3:$ABF$3,0))/BD$2*INDEX(Usage!$D$5:$ABF$11,MATCH(UsagePerHour!$B$84,Usage!$C$5:$C$11,0),MATCH(UsagePerHour!BD$4,Usage!$D$3:$ABF$3,0)),"")</f>
        <v>78.254689253460157</v>
      </c>
      <c r="BE97" s="6">
        <f>IFERROR(INDEX(Sales!$D$5:$ABF$18,MATCH(UsagePerHour!$B97,Sales!$C$5:$C$18,0),MATCH(UsagePerHour!BE$4,Sales!$D$3:$ABF$3,0))/BE$2*INDEX(Usage!$D$5:$ABF$11,MATCH(UsagePerHour!$B$84,Usage!$C$5:$C$11,0),MATCH(UsagePerHour!BE$4,Usage!$D$3:$ABF$3,0)),"")</f>
        <v>22.965339791961863</v>
      </c>
      <c r="BF97" s="6">
        <f>IFERROR(INDEX(Sales!$D$5:$ABF$18,MATCH(UsagePerHour!$B97,Sales!$C$5:$C$18,0),MATCH(UsagePerHour!BF$4,Sales!$D$3:$ABF$3,0))/BF$2*INDEX(Usage!$D$5:$ABF$11,MATCH(UsagePerHour!$B$84,Usage!$C$5:$C$11,0),MATCH(UsagePerHour!BF$4,Usage!$D$3:$ABF$3,0)),"")</f>
        <v>132.13141705557913</v>
      </c>
      <c r="BG97" s="6">
        <f>IFERROR(INDEX(Sales!$D$5:$ABF$18,MATCH(UsagePerHour!$B97,Sales!$C$5:$C$18,0),MATCH(UsagePerHour!BG$4,Sales!$D$3:$ABF$3,0))/BG$2*INDEX(Usage!$D$5:$ABF$11,MATCH(UsagePerHour!$B$84,Usage!$C$5:$C$11,0),MATCH(UsagePerHour!BG$4,Usage!$D$3:$ABF$3,0)),"")</f>
        <v>12.982401621115637</v>
      </c>
      <c r="BH97" s="6">
        <f>IFERROR(INDEX(Sales!$D$5:$ABF$18,MATCH(UsagePerHour!$B97,Sales!$C$5:$C$18,0),MATCH(UsagePerHour!BH$4,Sales!$D$3:$ABF$3,0))/BH$2*INDEX(Usage!$D$5:$ABF$11,MATCH(UsagePerHour!$B$84,Usage!$C$5:$C$11,0),MATCH(UsagePerHour!BH$4,Usage!$D$3:$ABF$3,0)),"")</f>
        <v>42.969182367017723</v>
      </c>
      <c r="BI97" s="6">
        <f>IFERROR(INDEX(Sales!$D$5:$ABF$18,MATCH(UsagePerHour!$B97,Sales!$C$5:$C$18,0),MATCH(UsagePerHour!BI$4,Sales!$D$3:$ABF$3,0))/BI$2*INDEX(Usage!$D$5:$ABF$11,MATCH(UsagePerHour!$B$84,Usage!$C$5:$C$11,0),MATCH(UsagePerHour!BI$4,Usage!$D$3:$ABF$3,0)),"")</f>
        <v>6.9853892215568862</v>
      </c>
      <c r="BJ97" s="6">
        <f>IFERROR(INDEX(Sales!$D$5:$ABF$18,MATCH(UsagePerHour!$B97,Sales!$C$5:$C$18,0),MATCH(UsagePerHour!BJ$4,Sales!$D$3:$ABF$3,0))/BJ$2*INDEX(Usage!$D$5:$ABF$11,MATCH(UsagePerHour!$B$84,Usage!$C$5:$C$11,0),MATCH(UsagePerHour!BJ$4,Usage!$D$3:$ABF$3,0)),"")</f>
        <v>18.867019263428599</v>
      </c>
      <c r="BK97" s="6">
        <f>IFERROR(INDEX(Sales!$D$5:$ABF$18,MATCH(UsagePerHour!$B97,Sales!$C$5:$C$18,0),MATCH(UsagePerHour!BK$4,Sales!$D$3:$ABF$3,0))/BK$2*INDEX(Usage!$D$5:$ABF$11,MATCH(UsagePerHour!$B$84,Usage!$C$5:$C$11,0),MATCH(UsagePerHour!BK$4,Usage!$D$3:$ABF$3,0)),"")</f>
        <v>78.254689253460157</v>
      </c>
      <c r="BL97" s="6">
        <f>IFERROR(INDEX(Sales!$D$5:$ABF$18,MATCH(UsagePerHour!$B97,Sales!$C$5:$C$18,0),MATCH(UsagePerHour!BL$4,Sales!$D$3:$ABF$3,0))/BL$2*INDEX(Usage!$D$5:$ABF$11,MATCH(UsagePerHour!$B$84,Usage!$C$5:$C$11,0),MATCH(UsagePerHour!BL$4,Usage!$D$3:$ABF$3,0)),"")</f>
        <v>22.965339791961863</v>
      </c>
      <c r="BM97" s="6">
        <f>IFERROR(INDEX(Sales!$D$5:$ABF$18,MATCH(UsagePerHour!$B97,Sales!$C$5:$C$18,0),MATCH(UsagePerHour!BM$4,Sales!$D$3:$ABF$3,0))/BM$2*INDEX(Usage!$D$5:$ABF$11,MATCH(UsagePerHour!$B$84,Usage!$C$5:$C$11,0),MATCH(UsagePerHour!BM$4,Usage!$D$3:$ABF$3,0)),"")</f>
        <v>132.13141705557913</v>
      </c>
      <c r="BN97" s="6">
        <f>IFERROR(INDEX(Sales!$D$5:$ABF$18,MATCH(UsagePerHour!$B97,Sales!$C$5:$C$18,0),MATCH(UsagePerHour!BN$4,Sales!$D$3:$ABF$3,0))/BN$2*INDEX(Usage!$D$5:$ABF$11,MATCH(UsagePerHour!$B$84,Usage!$C$5:$C$11,0),MATCH(UsagePerHour!BN$4,Usage!$D$3:$ABF$3,0)),"")</f>
        <v>12.982401621115637</v>
      </c>
      <c r="BO97" s="6">
        <f>IFERROR(INDEX(Sales!$D$5:$ABF$18,MATCH(UsagePerHour!$B97,Sales!$C$5:$C$18,0),MATCH(UsagePerHour!BO$4,Sales!$D$3:$ABF$3,0))/BO$2*INDEX(Usage!$D$5:$ABF$11,MATCH(UsagePerHour!$B$84,Usage!$C$5:$C$11,0),MATCH(UsagePerHour!BO$4,Usage!$D$3:$ABF$3,0)),"")</f>
        <v>42.969182367017723</v>
      </c>
      <c r="BP97" s="6">
        <f>IFERROR(INDEX(Sales!$D$5:$ABF$18,MATCH(UsagePerHour!$B97,Sales!$C$5:$C$18,0),MATCH(UsagePerHour!BP$4,Sales!$D$3:$ABF$3,0))/BP$2*INDEX(Usage!$D$5:$ABF$11,MATCH(UsagePerHour!$B$84,Usage!$C$5:$C$11,0),MATCH(UsagePerHour!BP$4,Usage!$D$3:$ABF$3,0)),"")</f>
        <v>6.9853892215568862</v>
      </c>
      <c r="BQ97" s="6">
        <f>IFERROR(INDEX(Sales!$D$5:$ABF$18,MATCH(UsagePerHour!$B97,Sales!$C$5:$C$18,0),MATCH(UsagePerHour!BQ$4,Sales!$D$3:$ABF$3,0))/BQ$2*INDEX(Usage!$D$5:$ABF$11,MATCH(UsagePerHour!$B$84,Usage!$C$5:$C$11,0),MATCH(UsagePerHour!BQ$4,Usage!$D$3:$ABF$3,0)),"")</f>
        <v>18.867019263428599</v>
      </c>
      <c r="BR97" s="6">
        <f>IFERROR(INDEX(Sales!$D$5:$ABF$18,MATCH(UsagePerHour!$B97,Sales!$C$5:$C$18,0),MATCH(UsagePerHour!BR$4,Sales!$D$3:$ABF$3,0))/BR$2*INDEX(Usage!$D$5:$ABF$11,MATCH(UsagePerHour!$B$84,Usage!$C$5:$C$11,0),MATCH(UsagePerHour!BR$4,Usage!$D$3:$ABF$3,0)),"")</f>
        <v>78.254689253460157</v>
      </c>
      <c r="BS97" s="6">
        <f>IFERROR(INDEX(Sales!$D$5:$ABF$18,MATCH(UsagePerHour!$B97,Sales!$C$5:$C$18,0),MATCH(UsagePerHour!BS$4,Sales!$D$3:$ABF$3,0))/BS$2*INDEX(Usage!$D$5:$ABF$11,MATCH(UsagePerHour!$B$84,Usage!$C$5:$C$11,0),MATCH(UsagePerHour!BS$4,Usage!$D$3:$ABF$3,0)),"")</f>
        <v>22.965339791961863</v>
      </c>
      <c r="BT97" s="6">
        <f>IFERROR(INDEX(Sales!$D$5:$ABF$18,MATCH(UsagePerHour!$B97,Sales!$C$5:$C$18,0),MATCH(UsagePerHour!BT$4,Sales!$D$3:$ABF$3,0))/BT$2*INDEX(Usage!$D$5:$ABF$11,MATCH(UsagePerHour!$B$84,Usage!$C$5:$C$11,0),MATCH(UsagePerHour!BT$4,Usage!$D$3:$ABF$3,0)),"")</f>
        <v>132.13141705557913</v>
      </c>
      <c r="BU97" s="6">
        <f>IFERROR(INDEX(Sales!$D$5:$ABF$18,MATCH(UsagePerHour!$B97,Sales!$C$5:$C$18,0),MATCH(UsagePerHour!BU$4,Sales!$D$3:$ABF$3,0))/BU$2*INDEX(Usage!$D$5:$ABF$11,MATCH(UsagePerHour!$B$84,Usage!$C$5:$C$11,0),MATCH(UsagePerHour!BU$4,Usage!$D$3:$ABF$3,0)),"")</f>
        <v>12.982401621115637</v>
      </c>
      <c r="BV97" s="6">
        <f>IFERROR(INDEX(Sales!$D$5:$ABF$18,MATCH(UsagePerHour!$B97,Sales!$C$5:$C$18,0),MATCH(UsagePerHour!BV$4,Sales!$D$3:$ABF$3,0))/BV$2*INDEX(Usage!$D$5:$ABF$11,MATCH(UsagePerHour!$B$84,Usage!$C$5:$C$11,0),MATCH(UsagePerHour!BV$4,Usage!$D$3:$ABF$3,0)),"")</f>
        <v>42.969182367017723</v>
      </c>
      <c r="BW97" s="6">
        <f>IFERROR(INDEX(Sales!$D$5:$ABF$18,MATCH(UsagePerHour!$B97,Sales!$C$5:$C$18,0),MATCH(UsagePerHour!BW$4,Sales!$D$3:$ABF$3,0))/BW$2*INDEX(Usage!$D$5:$ABF$11,MATCH(UsagePerHour!$B$84,Usage!$C$5:$C$11,0),MATCH(UsagePerHour!BW$4,Usage!$D$3:$ABF$3,0)),"")</f>
        <v>6.9853892215568862</v>
      </c>
      <c r="BX97" s="6">
        <f>IFERROR(INDEX(Sales!$D$5:$ABF$18,MATCH(UsagePerHour!$B97,Sales!$C$5:$C$18,0),MATCH(UsagePerHour!BX$4,Sales!$D$3:$ABF$3,0))/BX$2*INDEX(Usage!$D$5:$ABF$11,MATCH(UsagePerHour!$B$84,Usage!$C$5:$C$11,0),MATCH(UsagePerHour!BX$4,Usage!$D$3:$ABF$3,0)),"")</f>
        <v>18.867019263428599</v>
      </c>
      <c r="BY97" s="6">
        <f>IFERROR(INDEX(Sales!$D$5:$ABF$18,MATCH(UsagePerHour!$B97,Sales!$C$5:$C$18,0),MATCH(UsagePerHour!BY$4,Sales!$D$3:$ABF$3,0))/BY$2*INDEX(Usage!$D$5:$ABF$11,MATCH(UsagePerHour!$B$84,Usage!$C$5:$C$11,0),MATCH(UsagePerHour!BY$4,Usage!$D$3:$ABF$3,0)),"")</f>
        <v>78.254689253460157</v>
      </c>
      <c r="BZ97" s="6">
        <f>IFERROR(INDEX(Sales!$D$5:$ABF$18,MATCH(UsagePerHour!$B97,Sales!$C$5:$C$18,0),MATCH(UsagePerHour!BZ$4,Sales!$D$3:$ABF$3,0))/BZ$2*INDEX(Usage!$D$5:$ABF$11,MATCH(UsagePerHour!$B$84,Usage!$C$5:$C$11,0),MATCH(UsagePerHour!BZ$4,Usage!$D$3:$ABF$3,0)),"")</f>
        <v>22.965339791961863</v>
      </c>
      <c r="CA97" s="6">
        <f>IFERROR(INDEX(Sales!$D$5:$ABF$18,MATCH(UsagePerHour!$B97,Sales!$C$5:$C$18,0),MATCH(UsagePerHour!CA$4,Sales!$D$3:$ABF$3,0))/CA$2*INDEX(Usage!$D$5:$ABF$11,MATCH(UsagePerHour!$B$84,Usage!$C$5:$C$11,0),MATCH(UsagePerHour!CA$4,Usage!$D$3:$ABF$3,0)),"")</f>
        <v>132.13141705557913</v>
      </c>
      <c r="CB97" s="6">
        <f>IFERROR(INDEX(Sales!$D$5:$ABF$18,MATCH(UsagePerHour!$B97,Sales!$C$5:$C$18,0),MATCH(UsagePerHour!CB$4,Sales!$D$3:$ABF$3,0))/CB$2*INDEX(Usage!$D$5:$ABF$11,MATCH(UsagePerHour!$B$84,Usage!$C$5:$C$11,0),MATCH(UsagePerHour!CB$4,Usage!$D$3:$ABF$3,0)),"")</f>
        <v>12.982401621115637</v>
      </c>
      <c r="CC97" s="6">
        <f>IFERROR(INDEX(Sales!$D$5:$ABF$18,MATCH(UsagePerHour!$B97,Sales!$C$5:$C$18,0),MATCH(UsagePerHour!CC$4,Sales!$D$3:$ABF$3,0))/CC$2*INDEX(Usage!$D$5:$ABF$11,MATCH(UsagePerHour!$B$84,Usage!$C$5:$C$11,0),MATCH(UsagePerHour!CC$4,Usage!$D$3:$ABF$3,0)),"")</f>
        <v>42.969182367017723</v>
      </c>
      <c r="CD97" s="6">
        <f>IFERROR(INDEX(Sales!$D$5:$ABF$18,MATCH(UsagePerHour!$B97,Sales!$C$5:$C$18,0),MATCH(UsagePerHour!CD$4,Sales!$D$3:$ABF$3,0))/CD$2*INDEX(Usage!$D$5:$ABF$11,MATCH(UsagePerHour!$B$84,Usage!$C$5:$C$11,0),MATCH(UsagePerHour!CD$4,Usage!$D$3:$ABF$3,0)),"")</f>
        <v>6.9853892215568862</v>
      </c>
      <c r="CE97" s="6">
        <f>IFERROR(INDEX(Sales!$D$5:$ABF$18,MATCH(UsagePerHour!$B97,Sales!$C$5:$C$18,0),MATCH(UsagePerHour!CE$4,Sales!$D$3:$ABF$3,0))/CE$2*INDEX(Usage!$D$5:$ABF$11,MATCH(UsagePerHour!$B$84,Usage!$C$5:$C$11,0),MATCH(UsagePerHour!CE$4,Usage!$D$3:$ABF$3,0)),"")</f>
        <v>18.867019263428599</v>
      </c>
      <c r="CF97" s="6">
        <f>IFERROR(INDEX(Sales!$D$5:$ABF$18,MATCH(UsagePerHour!$B97,Sales!$C$5:$C$18,0),MATCH(UsagePerHour!CF$4,Sales!$D$3:$ABF$3,0))/CF$2*INDEX(Usage!$D$5:$ABF$11,MATCH(UsagePerHour!$B$84,Usage!$C$5:$C$11,0),MATCH(UsagePerHour!CF$4,Usage!$D$3:$ABF$3,0)),"")</f>
        <v>78.254689253460157</v>
      </c>
      <c r="CG97" s="6">
        <f>IFERROR(INDEX(Sales!$D$5:$ABF$18,MATCH(UsagePerHour!$B97,Sales!$C$5:$C$18,0),MATCH(UsagePerHour!CG$4,Sales!$D$3:$ABF$3,0))/CG$2*INDEX(Usage!$D$5:$ABF$11,MATCH(UsagePerHour!$B$84,Usage!$C$5:$C$11,0),MATCH(UsagePerHour!CG$4,Usage!$D$3:$ABF$3,0)),"")</f>
        <v>22.965339791961863</v>
      </c>
      <c r="CH97" s="6">
        <f>IFERROR(INDEX(Sales!$D$5:$ABF$18,MATCH(UsagePerHour!$B97,Sales!$C$5:$C$18,0),MATCH(UsagePerHour!CH$4,Sales!$D$3:$ABF$3,0))/CH$2*INDEX(Usage!$D$5:$ABF$11,MATCH(UsagePerHour!$B$84,Usage!$C$5:$C$11,0),MATCH(UsagePerHour!CH$4,Usage!$D$3:$ABF$3,0)),"")</f>
        <v>132.13141705557913</v>
      </c>
      <c r="CI97" s="6">
        <f>IFERROR(INDEX(Sales!$D$5:$ABF$18,MATCH(UsagePerHour!$B97,Sales!$C$5:$C$18,0),MATCH(UsagePerHour!CI$4,Sales!$D$3:$ABF$3,0))/CI$2*INDEX(Usage!$D$5:$ABF$11,MATCH(UsagePerHour!$B$84,Usage!$C$5:$C$11,0),MATCH(UsagePerHour!CI$4,Usage!$D$3:$ABF$3,0)),"")</f>
        <v>12.982401621115637</v>
      </c>
      <c r="CJ97" s="6">
        <f>IFERROR(INDEX(Sales!$D$5:$ABF$18,MATCH(UsagePerHour!$B97,Sales!$C$5:$C$18,0),MATCH(UsagePerHour!CJ$4,Sales!$D$3:$ABF$3,0))/CJ$2*INDEX(Usage!$D$5:$ABF$11,MATCH(UsagePerHour!$B$84,Usage!$C$5:$C$11,0),MATCH(UsagePerHour!CJ$4,Usage!$D$3:$ABF$3,0)),"")</f>
        <v>42.969182367017723</v>
      </c>
      <c r="CK97" s="6">
        <f>IFERROR(INDEX(Sales!$D$5:$ABF$18,MATCH(UsagePerHour!$B97,Sales!$C$5:$C$18,0),MATCH(UsagePerHour!CK$4,Sales!$D$3:$ABF$3,0))/CK$2*INDEX(Usage!$D$5:$ABF$11,MATCH(UsagePerHour!$B$84,Usage!$C$5:$C$11,0),MATCH(UsagePerHour!CK$4,Usage!$D$3:$ABF$3,0)),"")</f>
        <v>6.9853892215568862</v>
      </c>
      <c r="CL97" s="6">
        <f>IFERROR(INDEX(Sales!$D$5:$ABF$18,MATCH(UsagePerHour!$B97,Sales!$C$5:$C$18,0),MATCH(UsagePerHour!CL$4,Sales!$D$3:$ABF$3,0))/CL$2*INDEX(Usage!$D$5:$ABF$11,MATCH(UsagePerHour!$B$84,Usage!$C$5:$C$11,0),MATCH(UsagePerHour!CL$4,Usage!$D$3:$ABF$3,0)),"")</f>
        <v>18.867019263428599</v>
      </c>
      <c r="CM97" s="6">
        <f>IFERROR(INDEX(Sales!$D$5:$ABF$18,MATCH(UsagePerHour!$B97,Sales!$C$5:$C$18,0),MATCH(UsagePerHour!CM$4,Sales!$D$3:$ABF$3,0))/CM$2*INDEX(Usage!$D$5:$ABF$11,MATCH(UsagePerHour!$B$84,Usage!$C$5:$C$11,0),MATCH(UsagePerHour!CM$4,Usage!$D$3:$ABF$3,0)),"")</f>
        <v>78.254689253460157</v>
      </c>
      <c r="CN97" s="6">
        <f>IFERROR(INDEX(Sales!$D$5:$ABF$18,MATCH(UsagePerHour!$B97,Sales!$C$5:$C$18,0),MATCH(UsagePerHour!CN$4,Sales!$D$3:$ABF$3,0))/CN$2*INDEX(Usage!$D$5:$ABF$11,MATCH(UsagePerHour!$B$84,Usage!$C$5:$C$11,0),MATCH(UsagePerHour!CN$4,Usage!$D$3:$ABF$3,0)),"")</f>
        <v>22.965339791961863</v>
      </c>
      <c r="CO97" s="6">
        <f>IFERROR(INDEX(Sales!$D$5:$ABF$18,MATCH(UsagePerHour!$B97,Sales!$C$5:$C$18,0),MATCH(UsagePerHour!CO$4,Sales!$D$3:$ABF$3,0))/CO$2*INDEX(Usage!$D$5:$ABF$11,MATCH(UsagePerHour!$B$84,Usage!$C$5:$C$11,0),MATCH(UsagePerHour!CO$4,Usage!$D$3:$ABF$3,0)),"")</f>
        <v>132.13141705557913</v>
      </c>
      <c r="CP97" s="6">
        <f>IFERROR(INDEX(Sales!$D$5:$ABF$18,MATCH(UsagePerHour!$B97,Sales!$C$5:$C$18,0),MATCH(UsagePerHour!CP$4,Sales!$D$3:$ABF$3,0))/CP$2*INDEX(Usage!$D$5:$ABF$11,MATCH(UsagePerHour!$B$84,Usage!$C$5:$C$11,0),MATCH(UsagePerHour!CP$4,Usage!$D$3:$ABF$3,0)),"")</f>
        <v>12.982401621115637</v>
      </c>
      <c r="CQ97" s="6">
        <f>IFERROR(INDEX(Sales!$D$5:$ABF$18,MATCH(UsagePerHour!$B97,Sales!$C$5:$C$18,0),MATCH(UsagePerHour!CQ$4,Sales!$D$3:$ABF$3,0))/CQ$2*INDEX(Usage!$D$5:$ABF$11,MATCH(UsagePerHour!$B$84,Usage!$C$5:$C$11,0),MATCH(UsagePerHour!CQ$4,Usage!$D$3:$ABF$3,0)),"")</f>
        <v>42.969182367017723</v>
      </c>
      <c r="CR97" s="6">
        <f>IFERROR(INDEX(Sales!$D$5:$ABF$18,MATCH(UsagePerHour!$B97,Sales!$C$5:$C$18,0),MATCH(UsagePerHour!CR$4,Sales!$D$3:$ABF$3,0))/CR$2*INDEX(Usage!$D$5:$ABF$11,MATCH(UsagePerHour!$B$84,Usage!$C$5:$C$11,0),MATCH(UsagePerHour!CR$4,Usage!$D$3:$ABF$3,0)),"")</f>
        <v>6.9853892215568862</v>
      </c>
      <c r="CS97" s="6">
        <f>IFERROR(INDEX(Sales!$D$5:$ABF$18,MATCH(UsagePerHour!$B97,Sales!$C$5:$C$18,0),MATCH(UsagePerHour!CS$4,Sales!$D$3:$ABF$3,0))/CS$2*INDEX(Usage!$D$5:$ABF$11,MATCH(UsagePerHour!$B$84,Usage!$C$5:$C$11,0),MATCH(UsagePerHour!CS$4,Usage!$D$3:$ABF$3,0)),"")</f>
        <v>18.867019263428599</v>
      </c>
      <c r="CT97" s="6">
        <f>IFERROR(INDEX(Sales!$D$5:$ABF$18,MATCH(UsagePerHour!$B97,Sales!$C$5:$C$18,0),MATCH(UsagePerHour!CT$4,Sales!$D$3:$ABF$3,0))/CT$2*INDEX(Usage!$D$5:$ABF$11,MATCH(UsagePerHour!$B$84,Usage!$C$5:$C$11,0),MATCH(UsagePerHour!CT$4,Usage!$D$3:$ABF$3,0)),"")</f>
        <v>78.254689253460157</v>
      </c>
      <c r="CU97" s="6">
        <f>IFERROR(INDEX(Sales!$D$5:$ABF$18,MATCH(UsagePerHour!$B97,Sales!$C$5:$C$18,0),MATCH(UsagePerHour!CU$4,Sales!$D$3:$ABF$3,0))/CU$2*INDEX(Usage!$D$5:$ABF$11,MATCH(UsagePerHour!$B$84,Usage!$C$5:$C$11,0),MATCH(UsagePerHour!CU$4,Usage!$D$3:$ABF$3,0)),"")</f>
        <v>22.965339791961863</v>
      </c>
      <c r="CV97" s="6">
        <f>IFERROR(INDEX(Sales!$D$5:$ABF$18,MATCH(UsagePerHour!$B97,Sales!$C$5:$C$18,0),MATCH(UsagePerHour!CV$4,Sales!$D$3:$ABF$3,0))/CV$2*INDEX(Usage!$D$5:$ABF$11,MATCH(UsagePerHour!$B$84,Usage!$C$5:$C$11,0),MATCH(UsagePerHour!CV$4,Usage!$D$3:$ABF$3,0)),"")</f>
        <v>132.13141705557913</v>
      </c>
      <c r="CW97" s="6">
        <f>IFERROR(INDEX(Sales!$D$5:$ABF$18,MATCH(UsagePerHour!$B97,Sales!$C$5:$C$18,0),MATCH(UsagePerHour!CW$4,Sales!$D$3:$ABF$3,0))/CW$2*INDEX(Usage!$D$5:$ABF$11,MATCH(UsagePerHour!$B$84,Usage!$C$5:$C$11,0),MATCH(UsagePerHour!CW$4,Usage!$D$3:$ABF$3,0)),"")</f>
        <v>12.982401621115637</v>
      </c>
      <c r="CX97" s="6">
        <f>IFERROR(INDEX(Sales!$D$5:$ABF$18,MATCH(UsagePerHour!$B97,Sales!$C$5:$C$18,0),MATCH(UsagePerHour!CX$4,Sales!$D$3:$ABF$3,0))/CX$2*INDEX(Usage!$D$5:$ABF$11,MATCH(UsagePerHour!$B$84,Usage!$C$5:$C$11,0),MATCH(UsagePerHour!CX$4,Usage!$D$3:$ABF$3,0)),"")</f>
        <v>42.969182367017723</v>
      </c>
      <c r="CY97" s="6">
        <f>IFERROR(INDEX(Sales!$D$5:$ABF$18,MATCH(UsagePerHour!$B97,Sales!$C$5:$C$18,0),MATCH(UsagePerHour!CY$4,Sales!$D$3:$ABF$3,0))/CY$2*INDEX(Usage!$D$5:$ABF$11,MATCH(UsagePerHour!$B$84,Usage!$C$5:$C$11,0),MATCH(UsagePerHour!CY$4,Usage!$D$3:$ABF$3,0)),"")</f>
        <v>6.9853892215568862</v>
      </c>
      <c r="CZ97" s="6">
        <f>IFERROR(INDEX(Sales!$D$5:$ABF$18,MATCH(UsagePerHour!$B97,Sales!$C$5:$C$18,0),MATCH(UsagePerHour!CZ$4,Sales!$D$3:$ABF$3,0))/CZ$2*INDEX(Usage!$D$5:$ABF$11,MATCH(UsagePerHour!$B$84,Usage!$C$5:$C$11,0),MATCH(UsagePerHour!CZ$4,Usage!$D$3:$ABF$3,0)),"")</f>
        <v>18.867019263428599</v>
      </c>
      <c r="DA97" s="6">
        <f>IFERROR(INDEX(Sales!$D$5:$ABF$18,MATCH(UsagePerHour!$B97,Sales!$C$5:$C$18,0),MATCH(UsagePerHour!DA$4,Sales!$D$3:$ABF$3,0))/DA$2*INDEX(Usage!$D$5:$ABF$11,MATCH(UsagePerHour!$B$84,Usage!$C$5:$C$11,0),MATCH(UsagePerHour!DA$4,Usage!$D$3:$ABF$3,0)),"")</f>
        <v>9.2936047904191614</v>
      </c>
      <c r="DB97" s="6">
        <f>IFERROR(INDEX(Sales!$D$5:$ABF$18,MATCH(UsagePerHour!$B97,Sales!$C$5:$C$18,0),MATCH(UsagePerHour!DB$4,Sales!$D$3:$ABF$3,0))/DB$2*INDEX(Usage!$D$5:$ABF$11,MATCH(UsagePerHour!$B$84,Usage!$C$5:$C$11,0),MATCH(UsagePerHour!DB$4,Usage!$D$3:$ABF$3,0)),"")</f>
        <v>0.42231135741210618</v>
      </c>
      <c r="DC97" s="6">
        <f>IFERROR(INDEX(Sales!$D$5:$ABF$18,MATCH(UsagePerHour!$B97,Sales!$C$5:$C$18,0),MATCH(UsagePerHour!DC$4,Sales!$D$3:$ABF$3,0))/DC$2*INDEX(Usage!$D$5:$ABF$11,MATCH(UsagePerHour!$B$84,Usage!$C$5:$C$11,0),MATCH(UsagePerHour!DC$4,Usage!$D$3:$ABF$3,0)),"")</f>
        <v>76.175660877614092</v>
      </c>
      <c r="DD97" s="6">
        <f>IFERROR(INDEX(Sales!$D$5:$ABF$18,MATCH(UsagePerHour!$B97,Sales!$C$5:$C$18,0),MATCH(UsagePerHour!DD$4,Sales!$D$3:$ABF$3,0))/DD$2*INDEX(Usage!$D$5:$ABF$11,MATCH(UsagePerHour!$B$84,Usage!$C$5:$C$11,0),MATCH(UsagePerHour!DD$4,Usage!$D$3:$ABF$3,0)),"")</f>
        <v>36.341471710254169</v>
      </c>
      <c r="DE97" s="6">
        <f>IFERROR(INDEX(Sales!$D$5:$ABF$18,MATCH(UsagePerHour!$B97,Sales!$C$5:$C$18,0),MATCH(UsagePerHour!DE$4,Sales!$D$3:$ABF$3,0))/DE$2*INDEX(Usage!$D$5:$ABF$11,MATCH(UsagePerHour!$B$84,Usage!$C$5:$C$11,0),MATCH(UsagePerHour!DE$4,Usage!$D$3:$ABF$3,0)),"")</f>
        <v>53.996970861945549</v>
      </c>
      <c r="DF97" s="6">
        <f>IFERROR(INDEX(Sales!$D$5:$ABF$18,MATCH(UsagePerHour!$B97,Sales!$C$5:$C$18,0),MATCH(UsagePerHour!DF$4,Sales!$D$3:$ABF$3,0))/DF$2*INDEX(Usage!$D$5:$ABF$11,MATCH(UsagePerHour!$B$84,Usage!$C$5:$C$11,0),MATCH(UsagePerHour!DF$4,Usage!$D$3:$ABF$3,0)),"")</f>
        <v>8.6743599561640945</v>
      </c>
      <c r="DG97" s="6">
        <f>IFERROR(INDEX(Sales!$D$5:$ABF$18,MATCH(UsagePerHour!$B97,Sales!$C$5:$C$18,0),MATCH(UsagePerHour!DG$4,Sales!$D$3:$ABF$3,0))/DG$2*INDEX(Usage!$D$5:$ABF$11,MATCH(UsagePerHour!$B$84,Usage!$C$5:$C$11,0),MATCH(UsagePerHour!DG$4,Usage!$D$3:$ABF$3,0)),"")</f>
        <v>20.658151179317585</v>
      </c>
      <c r="DH97" s="6">
        <f>IFERROR(INDEX(Sales!$D$5:$ABF$18,MATCH(UsagePerHour!$B97,Sales!$C$5:$C$18,0),MATCH(UsagePerHour!DH$4,Sales!$D$3:$ABF$3,0))/DH$2*INDEX(Usage!$D$5:$ABF$11,MATCH(UsagePerHour!$B$84,Usage!$C$5:$C$11,0),MATCH(UsagePerHour!DH$4,Usage!$D$3:$ABF$3,0)),"")</f>
        <v>68.633261811603347</v>
      </c>
      <c r="DI97" s="6">
        <f>IFERROR(INDEX(Sales!$D$5:$ABF$18,MATCH(UsagePerHour!$B97,Sales!$C$5:$C$18,0),MATCH(UsagePerHour!DI$4,Sales!$D$3:$ABF$3,0))/DI$2*INDEX(Usage!$D$5:$ABF$11,MATCH(UsagePerHour!$B$84,Usage!$C$5:$C$11,0),MATCH(UsagePerHour!DI$4,Usage!$D$3:$ABF$3,0)),"")</f>
        <v>8.6045616349967009</v>
      </c>
      <c r="DJ97" s="6">
        <f>IFERROR(INDEX(Sales!$D$5:$ABF$18,MATCH(UsagePerHour!$B97,Sales!$C$5:$C$18,0),MATCH(UsagePerHour!DJ$4,Sales!$D$3:$ABF$3,0))/DJ$2*INDEX(Usage!$D$5:$ABF$11,MATCH(UsagePerHour!$B$84,Usage!$C$5:$C$11,0),MATCH(UsagePerHour!DJ$4,Usage!$D$3:$ABF$3,0)),"")</f>
        <v>103.27710972706174</v>
      </c>
      <c r="DK97" s="6">
        <f>IFERROR(INDEX(Sales!$D$5:$ABF$18,MATCH(UsagePerHour!$B97,Sales!$C$5:$C$18,0),MATCH(UsagePerHour!DK$4,Sales!$D$3:$ABF$3,0))/DK$2*INDEX(Usage!$D$5:$ABF$11,MATCH(UsagePerHour!$B$84,Usage!$C$5:$C$11,0),MATCH(UsagePerHour!DK$4,Usage!$D$3:$ABF$3,0)),"")</f>
        <v>74.346707774165679</v>
      </c>
      <c r="DL97" s="6">
        <f>IFERROR(INDEX(Sales!$D$5:$ABF$18,MATCH(UsagePerHour!$B97,Sales!$C$5:$C$18,0),MATCH(UsagePerHour!DL$4,Sales!$D$3:$ABF$3,0))/DL$2*INDEX(Usage!$D$5:$ABF$11,MATCH(UsagePerHour!$B$84,Usage!$C$5:$C$11,0),MATCH(UsagePerHour!DL$4,Usage!$D$3:$ABF$3,0)),"")</f>
        <v>26.573221856339121</v>
      </c>
      <c r="DM97" s="6">
        <f>IFERROR(INDEX(Sales!$D$5:$ABF$18,MATCH(UsagePerHour!$B97,Sales!$C$5:$C$18,0),MATCH(UsagePerHour!DM$4,Sales!$D$3:$ABF$3,0))/DM$2*INDEX(Usage!$D$5:$ABF$11,MATCH(UsagePerHour!$B$84,Usage!$C$5:$C$11,0),MATCH(UsagePerHour!DM$4,Usage!$D$3:$ABF$3,0)),"")</f>
        <v>0</v>
      </c>
      <c r="DN97" s="6">
        <f>IFERROR(INDEX(Sales!$D$5:$ABF$18,MATCH(UsagePerHour!$B97,Sales!$C$5:$C$18,0),MATCH(UsagePerHour!DN$4,Sales!$D$3:$ABF$3,0))/DN$2*INDEX(Usage!$D$5:$ABF$11,MATCH(UsagePerHour!$B$84,Usage!$C$5:$C$11,0),MATCH(UsagePerHour!DN$4,Usage!$D$3:$ABF$3,0)),"")</f>
        <v>4.2825588777232397</v>
      </c>
      <c r="DO97" s="6">
        <f>IFERROR(INDEX(Sales!$D$5:$ABF$18,MATCH(UsagePerHour!$B97,Sales!$C$5:$C$18,0),MATCH(UsagePerHour!DO$4,Sales!$D$3:$ABF$3,0))/DO$2*INDEX(Usage!$D$5:$ABF$11,MATCH(UsagePerHour!$B$84,Usage!$C$5:$C$11,0),MATCH(UsagePerHour!DO$4,Usage!$D$3:$ABF$3,0)),"")</f>
        <v>19.450440118129428</v>
      </c>
      <c r="DP97" s="6">
        <f>IFERROR(INDEX(Sales!$D$5:$ABF$18,MATCH(UsagePerHour!$B97,Sales!$C$5:$C$18,0),MATCH(UsagePerHour!DP$4,Sales!$D$3:$ABF$3,0))/DP$2*INDEX(Usage!$D$5:$ABF$11,MATCH(UsagePerHour!$B$84,Usage!$C$5:$C$11,0),MATCH(UsagePerHour!DP$4,Usage!$D$3:$ABF$3,0)),"")</f>
        <v>34.191072404236692</v>
      </c>
      <c r="DQ97" s="6">
        <f>IFERROR(INDEX(Sales!$D$5:$ABF$18,MATCH(UsagePerHour!$B97,Sales!$C$5:$C$18,0),MATCH(UsagePerHour!DQ$4,Sales!$D$3:$ABF$3,0))/DQ$2*INDEX(Usage!$D$5:$ABF$11,MATCH(UsagePerHour!$B$84,Usage!$C$5:$C$11,0),MATCH(UsagePerHour!DQ$4,Usage!$D$3:$ABF$3,0)),"")</f>
        <v>96.17914167038127</v>
      </c>
      <c r="DR97" s="6">
        <f>IFERROR(INDEX(Sales!$D$5:$ABF$18,MATCH(UsagePerHour!$B97,Sales!$C$5:$C$18,0),MATCH(UsagePerHour!DR$4,Sales!$D$3:$ABF$3,0))/DR$2*INDEX(Usage!$D$5:$ABF$11,MATCH(UsagePerHour!$B$84,Usage!$C$5:$C$11,0),MATCH(UsagePerHour!DR$4,Usage!$D$3:$ABF$3,0)),"")</f>
        <v>75.642391681320078</v>
      </c>
      <c r="DS97" s="6">
        <f>IFERROR(INDEX(Sales!$D$5:$ABF$18,MATCH(UsagePerHour!$B97,Sales!$C$5:$C$18,0),MATCH(UsagePerHour!DS$4,Sales!$D$3:$ABF$3,0))/DS$2*INDEX(Usage!$D$5:$ABF$11,MATCH(UsagePerHour!$B$84,Usage!$C$5:$C$11,0),MATCH(UsagePerHour!DS$4,Usage!$D$3:$ABF$3,0)),"")</f>
        <v>22.091953082824848</v>
      </c>
      <c r="DT97" s="6">
        <f>IFERROR(INDEX(Sales!$D$5:$ABF$18,MATCH(UsagePerHour!$B97,Sales!$C$5:$C$18,0),MATCH(UsagePerHour!DT$4,Sales!$D$3:$ABF$3,0))/DT$2*INDEX(Usage!$D$5:$ABF$11,MATCH(UsagePerHour!$B$84,Usage!$C$5:$C$11,0),MATCH(UsagePerHour!DT$4,Usage!$D$3:$ABF$3,0)),"")</f>
        <v>60.776743614931235</v>
      </c>
      <c r="DU97" s="6">
        <f>IFERROR(INDEX(Sales!$D$5:$ABF$18,MATCH(UsagePerHour!$B97,Sales!$C$5:$C$18,0),MATCH(UsagePerHour!DU$4,Sales!$D$3:$ABF$3,0))/DU$2*INDEX(Usage!$D$5:$ABF$11,MATCH(UsagePerHour!$B$84,Usage!$C$5:$C$11,0),MATCH(UsagePerHour!DU$4,Usage!$D$3:$ABF$3,0)),"")</f>
        <v>36.243799702240459</v>
      </c>
      <c r="DV97" s="6">
        <f>IFERROR(INDEX(Sales!$D$5:$ABF$18,MATCH(UsagePerHour!$B97,Sales!$C$5:$C$18,0),MATCH(UsagePerHour!DV$4,Sales!$D$3:$ABF$3,0))/DV$2*INDEX(Usage!$D$5:$ABF$11,MATCH(UsagePerHour!$B$84,Usage!$C$5:$C$11,0),MATCH(UsagePerHour!DV$4,Usage!$D$3:$ABF$3,0)),"")</f>
        <v>3.6142222222222222</v>
      </c>
      <c r="DW97" s="6">
        <f>IFERROR(INDEX(Sales!$D$5:$ABF$18,MATCH(UsagePerHour!$B97,Sales!$C$5:$C$18,0),MATCH(UsagePerHour!DW$4,Sales!$D$3:$ABF$3,0))/DW$2*INDEX(Usage!$D$5:$ABF$11,MATCH(UsagePerHour!$B$84,Usage!$C$5:$C$11,0),MATCH(UsagePerHour!DW$4,Usage!$D$3:$ABF$3,0)),"")</f>
        <v>48.708579944195485</v>
      </c>
      <c r="DX97" s="6">
        <f>IFERROR(INDEX(Sales!$D$5:$ABF$18,MATCH(UsagePerHour!$B97,Sales!$C$5:$C$18,0),MATCH(UsagePerHour!DX$4,Sales!$D$3:$ABF$3,0))/DX$2*INDEX(Usage!$D$5:$ABF$11,MATCH(UsagePerHour!$B$84,Usage!$C$5:$C$11,0),MATCH(UsagePerHour!DX$4,Usage!$D$3:$ABF$3,0)),"")</f>
        <v>47.065093742908324</v>
      </c>
      <c r="DY97" s="6">
        <f>IFERROR(INDEX(Sales!$D$5:$ABF$18,MATCH(UsagePerHour!$B97,Sales!$C$5:$C$18,0),MATCH(UsagePerHour!DY$4,Sales!$D$3:$ABF$3,0))/DY$2*INDEX(Usage!$D$5:$ABF$11,MATCH(UsagePerHour!$B$84,Usage!$C$5:$C$11,0),MATCH(UsagePerHour!DY$4,Usage!$D$3:$ABF$3,0)),"")</f>
        <v>58.735459178979518</v>
      </c>
      <c r="DZ97" s="6">
        <f>IFERROR(INDEX(Sales!$D$5:$ABF$18,MATCH(UsagePerHour!$B97,Sales!$C$5:$C$18,0),MATCH(UsagePerHour!DZ$4,Sales!$D$3:$ABF$3,0))/DZ$2*INDEX(Usage!$D$5:$ABF$11,MATCH(UsagePerHour!$B$84,Usage!$C$5:$C$11,0),MATCH(UsagePerHour!DZ$4,Usage!$D$3:$ABF$3,0)),"")</f>
        <v>83.732050745297158</v>
      </c>
      <c r="EA97" s="6">
        <f>IFERROR(INDEX(Sales!$D$5:$ABF$18,MATCH(UsagePerHour!$B97,Sales!$C$5:$C$18,0),MATCH(UsagePerHour!EA$4,Sales!$D$3:$ABF$3,0))/EA$2*INDEX(Usage!$D$5:$ABF$11,MATCH(UsagePerHour!$B$84,Usage!$C$5:$C$11,0),MATCH(UsagePerHour!EA$4,Usage!$D$3:$ABF$3,0)),"")</f>
        <v>83.917275155042546</v>
      </c>
      <c r="EB97" s="6">
        <f>IFERROR(INDEX(Sales!$D$5:$ABF$18,MATCH(UsagePerHour!$B97,Sales!$C$5:$C$18,0),MATCH(UsagePerHour!EB$4,Sales!$D$3:$ABF$3,0))/EB$2*INDEX(Usage!$D$5:$ABF$11,MATCH(UsagePerHour!$B$84,Usage!$C$5:$C$11,0),MATCH(UsagePerHour!EB$4,Usage!$D$3:$ABF$3,0)),"")</f>
        <v>21.384859879389854</v>
      </c>
      <c r="EC97" s="6">
        <f>IFERROR(INDEX(Sales!$D$5:$ABF$18,MATCH(UsagePerHour!$B97,Sales!$C$5:$C$18,0),MATCH(UsagePerHour!EC$4,Sales!$D$3:$ABF$3,0))/EC$2*INDEX(Usage!$D$5:$ABF$11,MATCH(UsagePerHour!$B$84,Usage!$C$5:$C$11,0),MATCH(UsagePerHour!EC$4,Usage!$D$3:$ABF$3,0)),"")</f>
        <v>4.267454447680306</v>
      </c>
      <c r="ED97" s="6">
        <f>IFERROR(INDEX(Sales!$D$5:$ABF$18,MATCH(UsagePerHour!$B97,Sales!$C$5:$C$18,0),MATCH(UsagePerHour!ED$4,Sales!$D$3:$ABF$3,0))/ED$2*INDEX(Usage!$D$5:$ABF$11,MATCH(UsagePerHour!$B$84,Usage!$C$5:$C$11,0),MATCH(UsagePerHour!ED$4,Usage!$D$3:$ABF$3,0)),"")</f>
        <v>74.157907595654649</v>
      </c>
      <c r="EE97" s="6">
        <f>IFERROR(INDEX(Sales!$D$5:$ABF$18,MATCH(UsagePerHour!$B97,Sales!$C$5:$C$18,0),MATCH(UsagePerHour!EE$4,Sales!$D$3:$ABF$3,0))/EE$2*INDEX(Usage!$D$5:$ABF$11,MATCH(UsagePerHour!$B$84,Usage!$C$5:$C$11,0),MATCH(UsagePerHour!EE$4,Usage!$D$3:$ABF$3,0)),"")</f>
        <v>94.625395371871477</v>
      </c>
      <c r="EF97" s="6">
        <f>IFERROR(INDEX(Sales!$D$5:$ABF$18,MATCH(UsagePerHour!$B97,Sales!$C$5:$C$18,0),MATCH(UsagePerHour!EF$4,Sales!$D$3:$ABF$3,0))/EF$2*INDEX(Usage!$D$5:$ABF$11,MATCH(UsagePerHour!$B$84,Usage!$C$5:$C$11,0),MATCH(UsagePerHour!EF$4,Usage!$D$3:$ABF$3,0)),"")</f>
        <v>30.671900347624568</v>
      </c>
      <c r="EG97" s="6">
        <f>IFERROR(INDEX(Sales!$D$5:$ABF$18,MATCH(UsagePerHour!$B97,Sales!$C$5:$C$18,0),MATCH(UsagePerHour!EG$4,Sales!$D$3:$ABF$3,0))/EG$2*INDEX(Usage!$D$5:$ABF$11,MATCH(UsagePerHour!$B$84,Usage!$C$5:$C$11,0),MATCH(UsagePerHour!EG$4,Usage!$D$3:$ABF$3,0)),"")</f>
        <v>50.310516466493503</v>
      </c>
      <c r="EH97" s="6">
        <f>IFERROR(INDEX(Sales!$D$5:$ABF$18,MATCH(UsagePerHour!$B97,Sales!$C$5:$C$18,0),MATCH(UsagePerHour!EH$4,Sales!$D$3:$ABF$3,0))/EH$2*INDEX(Usage!$D$5:$ABF$11,MATCH(UsagePerHour!$B$84,Usage!$C$5:$C$11,0),MATCH(UsagePerHour!EH$4,Usage!$D$3:$ABF$3,0)),"")</f>
        <v>24.088763699682474</v>
      </c>
      <c r="EI97" s="6">
        <f>IFERROR(INDEX(Sales!$D$5:$ABF$18,MATCH(UsagePerHour!$B97,Sales!$C$5:$C$18,0),MATCH(UsagePerHour!EI$4,Sales!$D$3:$ABF$3,0))/EI$2*INDEX(Usage!$D$5:$ABF$11,MATCH(UsagePerHour!$B$84,Usage!$C$5:$C$11,0),MATCH(UsagePerHour!EI$4,Usage!$D$3:$ABF$3,0)),"")</f>
        <v>14.643922060668684</v>
      </c>
      <c r="EJ97" s="6">
        <f>IFERROR(INDEX(Sales!$D$5:$ABF$18,MATCH(UsagePerHour!$B97,Sales!$C$5:$C$18,0),MATCH(UsagePerHour!EJ$4,Sales!$D$3:$ABF$3,0))/EJ$2*INDEX(Usage!$D$5:$ABF$11,MATCH(UsagePerHour!$B$84,Usage!$C$5:$C$11,0),MATCH(UsagePerHour!EJ$4,Usage!$D$3:$ABF$3,0)),"")</f>
        <v>100.20641798687056</v>
      </c>
      <c r="EK97" s="6">
        <f>IFERROR(INDEX(Sales!$D$5:$ABF$18,MATCH(UsagePerHour!$B97,Sales!$C$5:$C$18,0),MATCH(UsagePerHour!EK$4,Sales!$D$3:$ABF$3,0))/EK$2*INDEX(Usage!$D$5:$ABF$11,MATCH(UsagePerHour!$B$84,Usage!$C$5:$C$11,0),MATCH(UsagePerHour!EK$4,Usage!$D$3:$ABF$3,0)),"")</f>
        <v>12.458422154639079</v>
      </c>
      <c r="EL97" s="6">
        <f>IFERROR(INDEX(Sales!$D$5:$ABF$18,MATCH(UsagePerHour!$B97,Sales!$C$5:$C$18,0),MATCH(UsagePerHour!EL$4,Sales!$D$3:$ABF$3,0))/EL$2*INDEX(Usage!$D$5:$ABF$11,MATCH(UsagePerHour!$B$84,Usage!$C$5:$C$11,0),MATCH(UsagePerHour!EL$4,Usage!$D$3:$ABF$3,0)),"")</f>
        <v>93.478382944777564</v>
      </c>
      <c r="EM97" s="6">
        <f>IFERROR(INDEX(Sales!$D$5:$ABF$18,MATCH(UsagePerHour!$B97,Sales!$C$5:$C$18,0),MATCH(UsagePerHour!EM$4,Sales!$D$3:$ABF$3,0))/EM$2*INDEX(Usage!$D$5:$ABF$11,MATCH(UsagePerHour!$B$84,Usage!$C$5:$C$11,0),MATCH(UsagePerHour!EM$4,Usage!$D$3:$ABF$3,0)),"")</f>
        <v>16.280426247896802</v>
      </c>
      <c r="EN97" s="6">
        <f>IFERROR(INDEX(Sales!$D$5:$ABF$18,MATCH(UsagePerHour!$B97,Sales!$C$5:$C$18,0),MATCH(UsagePerHour!EN$4,Sales!$D$3:$ABF$3,0))/EN$2*INDEX(Usage!$D$5:$ABF$11,MATCH(UsagePerHour!$B$84,Usage!$C$5:$C$11,0),MATCH(UsagePerHour!EN$4,Usage!$D$3:$ABF$3,0)),"")</f>
        <v>90.826135791471401</v>
      </c>
      <c r="EO97" s="6">
        <f>IFERROR(INDEX(Sales!$D$5:$ABF$18,MATCH(UsagePerHour!$B97,Sales!$C$5:$C$18,0),MATCH(UsagePerHour!EO$4,Sales!$D$3:$ABF$3,0))/EO$2*INDEX(Usage!$D$5:$ABF$11,MATCH(UsagePerHour!$B$84,Usage!$C$5:$C$11,0),MATCH(UsagePerHour!EO$4,Usage!$D$3:$ABF$3,0)),"")</f>
        <v>41.64818860286578</v>
      </c>
      <c r="EP97" s="6">
        <f>IFERROR(INDEX(Sales!$D$5:$ABF$18,MATCH(UsagePerHour!$B97,Sales!$C$5:$C$18,0),MATCH(UsagePerHour!EP$4,Sales!$D$3:$ABF$3,0))/EP$2*INDEX(Usage!$D$5:$ABF$11,MATCH(UsagePerHour!$B$84,Usage!$C$5:$C$11,0),MATCH(UsagePerHour!EP$4,Usage!$D$3:$ABF$3,0)),"")</f>
        <v>27.429164830110576</v>
      </c>
      <c r="EQ97" s="6">
        <f>IFERROR(INDEX(Sales!$D$5:$ABF$18,MATCH(UsagePerHour!$B97,Sales!$C$5:$C$18,0),MATCH(UsagePerHour!EQ$4,Sales!$D$3:$ABF$3,0))/EQ$2*INDEX(Usage!$D$5:$ABF$11,MATCH(UsagePerHour!$B$84,Usage!$C$5:$C$11,0),MATCH(UsagePerHour!EQ$4,Usage!$D$3:$ABF$3,0)),"")</f>
        <v>16.478302757273124</v>
      </c>
      <c r="ER97" s="6">
        <f>IFERROR(INDEX(Sales!$D$5:$ABF$18,MATCH(UsagePerHour!$B97,Sales!$C$5:$C$18,0),MATCH(UsagePerHour!ER$4,Sales!$D$3:$ABF$3,0))/ER$2*INDEX(Usage!$D$5:$ABF$11,MATCH(UsagePerHour!$B$84,Usage!$C$5:$C$11,0),MATCH(UsagePerHour!ER$4,Usage!$D$3:$ABF$3,0)),"")</f>
        <v>16.085049833887044</v>
      </c>
      <c r="ES97" s="6">
        <f>IFERROR(INDEX(Sales!$D$5:$ABF$18,MATCH(UsagePerHour!$B97,Sales!$C$5:$C$18,0),MATCH(UsagePerHour!ES$4,Sales!$D$3:$ABF$3,0))/ES$2*INDEX(Usage!$D$5:$ABF$11,MATCH(UsagePerHour!$B$84,Usage!$C$5:$C$11,0),MATCH(UsagePerHour!ES$4,Usage!$D$3:$ABF$3,0)),"")</f>
        <v>181.13174214704256</v>
      </c>
      <c r="ET97" s="6">
        <f>IFERROR(INDEX(Sales!$D$5:$ABF$18,MATCH(UsagePerHour!$B97,Sales!$C$5:$C$18,0),MATCH(UsagePerHour!ET$4,Sales!$D$3:$ABF$3,0))/ET$2*INDEX(Usage!$D$5:$ABF$11,MATCH(UsagePerHour!$B$84,Usage!$C$5:$C$11,0),MATCH(UsagePerHour!ET$4,Usage!$D$3:$ABF$3,0)),"")</f>
        <v>80.313357932468307</v>
      </c>
      <c r="EU97" s="6">
        <f>IFERROR(INDEX(Sales!$D$5:$ABF$18,MATCH(UsagePerHour!$B97,Sales!$C$5:$C$18,0),MATCH(UsagePerHour!EU$4,Sales!$D$3:$ABF$3,0))/EU$2*INDEX(Usage!$D$5:$ABF$11,MATCH(UsagePerHour!$B$84,Usage!$C$5:$C$11,0),MATCH(UsagePerHour!EU$4,Usage!$D$3:$ABF$3,0)),"")</f>
        <v>0.52506245820635034</v>
      </c>
      <c r="EV97" s="6">
        <f>IFERROR(INDEX(Sales!$D$5:$ABF$18,MATCH(UsagePerHour!$B97,Sales!$C$5:$C$18,0),MATCH(UsagePerHour!EV$4,Sales!$D$3:$ABF$3,0))/EV$2*INDEX(Usage!$D$5:$ABF$11,MATCH(UsagePerHour!$B$84,Usage!$C$5:$C$11,0),MATCH(UsagePerHour!EV$4,Usage!$D$3:$ABF$3,0)),"")</f>
        <v>47.807137264812084</v>
      </c>
      <c r="EW97" s="6">
        <f>IFERROR(INDEX(Sales!$D$5:$ABF$18,MATCH(UsagePerHour!$B97,Sales!$C$5:$C$18,0),MATCH(UsagePerHour!EW$4,Sales!$D$3:$ABF$3,0))/EW$2*INDEX(Usage!$D$5:$ABF$11,MATCH(UsagePerHour!$B$84,Usage!$C$5:$C$11,0),MATCH(UsagePerHour!EW$4,Usage!$D$3:$ABF$3,0)),"")</f>
        <v>0.47859989106441531</v>
      </c>
      <c r="EX97" s="6">
        <f>IFERROR(INDEX(Sales!$D$5:$ABF$18,MATCH(UsagePerHour!$B97,Sales!$C$5:$C$18,0),MATCH(UsagePerHour!EX$4,Sales!$D$3:$ABF$3,0))/EX$2*INDEX(Usage!$D$5:$ABF$11,MATCH(UsagePerHour!$B$84,Usage!$C$5:$C$11,0),MATCH(UsagePerHour!EX$4,Usage!$D$3:$ABF$3,0)),"")</f>
        <v>14.734491622960876</v>
      </c>
      <c r="EY97" s="6">
        <f>IFERROR(INDEX(Sales!$D$5:$ABF$18,MATCH(UsagePerHour!$B97,Sales!$C$5:$C$18,0),MATCH(UsagePerHour!EY$4,Sales!$D$3:$ABF$3,0))/EY$2*INDEX(Usage!$D$5:$ABF$11,MATCH(UsagePerHour!$B$84,Usage!$C$5:$C$11,0),MATCH(UsagePerHour!EY$4,Usage!$D$3:$ABF$3,0)),"")</f>
        <v>35.337903721816353</v>
      </c>
      <c r="EZ97" s="6">
        <f>IFERROR(INDEX(Sales!$D$5:$ABF$18,MATCH(UsagePerHour!$B97,Sales!$C$5:$C$18,0),MATCH(UsagePerHour!EZ$4,Sales!$D$3:$ABF$3,0))/EZ$2*INDEX(Usage!$D$5:$ABF$11,MATCH(UsagePerHour!$B$84,Usage!$C$5:$C$11,0),MATCH(UsagePerHour!EZ$4,Usage!$D$3:$ABF$3,0)),"")</f>
        <v>153.86985218460612</v>
      </c>
      <c r="FA97" s="6">
        <f>IFERROR(INDEX(Sales!$D$5:$ABF$18,MATCH(UsagePerHour!$B97,Sales!$C$5:$C$18,0),MATCH(UsagePerHour!FA$4,Sales!$D$3:$ABF$3,0))/FA$2*INDEX(Usage!$D$5:$ABF$11,MATCH(UsagePerHour!$B$84,Usage!$C$5:$C$11,0),MATCH(UsagePerHour!FA$4,Usage!$D$3:$ABF$3,0)),"")</f>
        <v>86.29263316462297</v>
      </c>
      <c r="FB97" s="6">
        <f>IFERROR(INDEX(Sales!$D$5:$ABF$18,MATCH(UsagePerHour!$B97,Sales!$C$5:$C$18,0),MATCH(UsagePerHour!FB$4,Sales!$D$3:$ABF$3,0))/FB$2*INDEX(Usage!$D$5:$ABF$11,MATCH(UsagePerHour!$B$84,Usage!$C$5:$C$11,0),MATCH(UsagePerHour!FB$4,Usage!$D$3:$ABF$3,0)),"")</f>
        <v>18.740884508930449</v>
      </c>
      <c r="FC97" s="6">
        <f>IFERROR(INDEX(Sales!$D$5:$ABF$18,MATCH(UsagePerHour!$B97,Sales!$C$5:$C$18,0),MATCH(UsagePerHour!FC$4,Sales!$D$3:$ABF$3,0))/FC$2*INDEX(Usage!$D$5:$ABF$11,MATCH(UsagePerHour!$B$84,Usage!$C$5:$C$11,0),MATCH(UsagePerHour!FC$4,Usage!$D$3:$ABF$3,0)),"")</f>
        <v>14.571537029337865</v>
      </c>
      <c r="FD97" s="6">
        <f>IFERROR(INDEX(Sales!$D$5:$ABF$18,MATCH(UsagePerHour!$B97,Sales!$C$5:$C$18,0),MATCH(UsagePerHour!FD$4,Sales!$D$3:$ABF$3,0))/FD$2*INDEX(Usage!$D$5:$ABF$11,MATCH(UsagePerHour!$B$84,Usage!$C$5:$C$11,0),MATCH(UsagePerHour!FD$4,Usage!$D$3:$ABF$3,0)),"")</f>
        <v>6.9835477566098936</v>
      </c>
      <c r="FE97" s="6">
        <f>IFERROR(INDEX(Sales!$D$5:$ABF$18,MATCH(UsagePerHour!$B97,Sales!$C$5:$C$18,0),MATCH(UsagePerHour!FE$4,Sales!$D$3:$ABF$3,0))/FE$2*INDEX(Usage!$D$5:$ABF$11,MATCH(UsagePerHour!$B$84,Usage!$C$5:$C$11,0),MATCH(UsagePerHour!FE$4,Usage!$D$3:$ABF$3,0)),"")</f>
        <v>24.189607427919857</v>
      </c>
      <c r="FF97" s="6">
        <f>IFERROR(INDEX(Sales!$D$5:$ABF$18,MATCH(UsagePerHour!$B97,Sales!$C$5:$C$18,0),MATCH(UsagePerHour!FF$4,Sales!$D$3:$ABF$3,0))/FF$2*INDEX(Usage!$D$5:$ABF$11,MATCH(UsagePerHour!$B$84,Usage!$C$5:$C$11,0),MATCH(UsagePerHour!FF$4,Usage!$D$3:$ABF$3,0)),"")</f>
        <v>7.8789582716780115</v>
      </c>
      <c r="FG97" s="6">
        <f>IFERROR(INDEX(Sales!$D$5:$ABF$18,MATCH(UsagePerHour!$B97,Sales!$C$5:$C$18,0),MATCH(UsagePerHour!FG$4,Sales!$D$3:$ABF$3,0))/FG$2*INDEX(Usage!$D$5:$ABF$11,MATCH(UsagePerHour!$B$84,Usage!$C$5:$C$11,0),MATCH(UsagePerHour!FG$4,Usage!$D$3:$ABF$3,0)),"")</f>
        <v>71.49737603907235</v>
      </c>
      <c r="FH97" s="6">
        <f>IFERROR(INDEX(Sales!$D$5:$ABF$18,MATCH(UsagePerHour!$B97,Sales!$C$5:$C$18,0),MATCH(UsagePerHour!FH$4,Sales!$D$3:$ABF$3,0))/FH$2*INDEX(Usage!$D$5:$ABF$11,MATCH(UsagePerHour!$B$84,Usage!$C$5:$C$11,0),MATCH(UsagePerHour!FH$4,Usage!$D$3:$ABF$3,0)),"")</f>
        <v>33.712490234823761</v>
      </c>
      <c r="FI97" s="6">
        <f>IFERROR(INDEX(Sales!$D$5:$ABF$18,MATCH(UsagePerHour!$B97,Sales!$C$5:$C$18,0),MATCH(UsagePerHour!FI$4,Sales!$D$3:$ABF$3,0))/FI$2*INDEX(Usage!$D$5:$ABF$11,MATCH(UsagePerHour!$B$84,Usage!$C$5:$C$11,0),MATCH(UsagePerHour!FI$4,Usage!$D$3:$ABF$3,0)),"")</f>
        <v>9.8180185573181671</v>
      </c>
      <c r="FJ97" s="6">
        <f>IFERROR(INDEX(Sales!$D$5:$ABF$18,MATCH(UsagePerHour!$B97,Sales!$C$5:$C$18,0),MATCH(UsagePerHour!FJ$4,Sales!$D$3:$ABF$3,0))/FJ$2*INDEX(Usage!$D$5:$ABF$11,MATCH(UsagePerHour!$B$84,Usage!$C$5:$C$11,0),MATCH(UsagePerHour!FJ$4,Usage!$D$3:$ABF$3,0)),"")</f>
        <v>15.447593320822826</v>
      </c>
      <c r="FK97" s="6">
        <f>IFERROR(INDEX(Sales!$D$5:$ABF$18,MATCH(UsagePerHour!$B97,Sales!$C$5:$C$18,0),MATCH(UsagePerHour!FK$4,Sales!$D$3:$ABF$3,0))/FK$2*INDEX(Usage!$D$5:$ABF$11,MATCH(UsagePerHour!$B$84,Usage!$C$5:$C$11,0),MATCH(UsagePerHour!FK$4,Usage!$D$3:$ABF$3,0)),"")</f>
        <v>5.5188835230790518</v>
      </c>
      <c r="FL97" s="6">
        <f>IFERROR(INDEX(Sales!$D$5:$ABF$18,MATCH(UsagePerHour!$B97,Sales!$C$5:$C$18,0),MATCH(UsagePerHour!FL$4,Sales!$D$3:$ABF$3,0))/FL$2*INDEX(Usage!$D$5:$ABF$11,MATCH(UsagePerHour!$B$84,Usage!$C$5:$C$11,0),MATCH(UsagePerHour!FL$4,Usage!$D$3:$ABF$3,0)),"")</f>
        <v>33.923219051529458</v>
      </c>
      <c r="FM97" s="6">
        <f>IFERROR(INDEX(Sales!$D$5:$ABF$18,MATCH(UsagePerHour!$B97,Sales!$C$5:$C$18,0),MATCH(UsagePerHour!FM$4,Sales!$D$3:$ABF$3,0))/FM$2*INDEX(Usage!$D$5:$ABF$11,MATCH(UsagePerHour!$B$84,Usage!$C$5:$C$11,0),MATCH(UsagePerHour!FM$4,Usage!$D$3:$ABF$3,0)),"")</f>
        <v>0</v>
      </c>
      <c r="FN97" s="6">
        <f>IFERROR(INDEX(Sales!$D$5:$ABF$18,MATCH(UsagePerHour!$B97,Sales!$C$5:$C$18,0),MATCH(UsagePerHour!FN$4,Sales!$D$3:$ABF$3,0))/FN$2*INDEX(Usage!$D$5:$ABF$11,MATCH(UsagePerHour!$B$84,Usage!$C$5:$C$11,0),MATCH(UsagePerHour!FN$4,Usage!$D$3:$ABF$3,0)),"")</f>
        <v>189.13882008381239</v>
      </c>
      <c r="FO97" s="6">
        <f>IFERROR(INDEX(Sales!$D$5:$ABF$18,MATCH(UsagePerHour!$B97,Sales!$C$5:$C$18,0),MATCH(UsagePerHour!FO$4,Sales!$D$3:$ABF$3,0))/FO$2*INDEX(Usage!$D$5:$ABF$11,MATCH(UsagePerHour!$B$84,Usage!$C$5:$C$11,0),MATCH(UsagePerHour!FO$4,Usage!$D$3:$ABF$3,0)),"")</f>
        <v>4.8932445759368841</v>
      </c>
      <c r="FP97" s="6">
        <f>IFERROR(INDEX(Sales!$D$5:$ABF$18,MATCH(UsagePerHour!$B97,Sales!$C$5:$C$18,0),MATCH(UsagePerHour!FP$4,Sales!$D$3:$ABF$3,0))/FP$2*INDEX(Usage!$D$5:$ABF$11,MATCH(UsagePerHour!$B$84,Usage!$C$5:$C$11,0),MATCH(UsagePerHour!FP$4,Usage!$D$3:$ABF$3,0)),"")</f>
        <v>40.17903244610617</v>
      </c>
      <c r="FQ97" s="6">
        <f>IFERROR(INDEX(Sales!$D$5:$ABF$18,MATCH(UsagePerHour!$B97,Sales!$C$5:$C$18,0),MATCH(UsagePerHour!FQ$4,Sales!$D$3:$ABF$3,0))/FQ$2*INDEX(Usage!$D$5:$ABF$11,MATCH(UsagePerHour!$B$84,Usage!$C$5:$C$11,0),MATCH(UsagePerHour!FQ$4,Usage!$D$3:$ABF$3,0)),"")</f>
        <v>24.908169189021347</v>
      </c>
      <c r="FR97" s="6">
        <f>IFERROR(INDEX(Sales!$D$5:$ABF$18,MATCH(UsagePerHour!$B97,Sales!$C$5:$C$18,0),MATCH(UsagePerHour!FR$4,Sales!$D$3:$ABF$3,0))/FR$2*INDEX(Usage!$D$5:$ABF$11,MATCH(UsagePerHour!$B$84,Usage!$C$5:$C$11,0),MATCH(UsagePerHour!FR$4,Usage!$D$3:$ABF$3,0)),"")</f>
        <v>8.5070743110236222</v>
      </c>
      <c r="FS97" s="6">
        <f>IFERROR(INDEX(Sales!$D$5:$ABF$18,MATCH(UsagePerHour!$B97,Sales!$C$5:$C$18,0),MATCH(UsagePerHour!FS$4,Sales!$D$3:$ABF$3,0))/FS$2*INDEX(Usage!$D$5:$ABF$11,MATCH(UsagePerHour!$B$84,Usage!$C$5:$C$11,0),MATCH(UsagePerHour!FS$4,Usage!$D$3:$ABF$3,0)),"")</f>
        <v>49.218688685415302</v>
      </c>
      <c r="FT97" s="6">
        <f>IFERROR(INDEX(Sales!$D$5:$ABF$18,MATCH(UsagePerHour!$B97,Sales!$C$5:$C$18,0),MATCH(UsagePerHour!FT$4,Sales!$D$3:$ABF$3,0))/FT$2*INDEX(Usage!$D$5:$ABF$11,MATCH(UsagePerHour!$B$84,Usage!$C$5:$C$11,0),MATCH(UsagePerHour!FT$4,Usage!$D$3:$ABF$3,0)),"")</f>
        <v>7.419513881917255</v>
      </c>
      <c r="FU97" s="6">
        <f>IFERROR(INDEX(Sales!$D$5:$ABF$18,MATCH(UsagePerHour!$B97,Sales!$C$5:$C$18,0),MATCH(UsagePerHour!FU$4,Sales!$D$3:$ABF$3,0))/FU$2*INDEX(Usage!$D$5:$ABF$11,MATCH(UsagePerHour!$B$84,Usage!$C$5:$C$11,0),MATCH(UsagePerHour!FU$4,Usage!$D$3:$ABF$3,0)),"")</f>
        <v>164.41298935095347</v>
      </c>
      <c r="FV97" s="6">
        <f>IFERROR(INDEX(Sales!$D$5:$ABF$18,MATCH(UsagePerHour!$B97,Sales!$C$5:$C$18,0),MATCH(UsagePerHour!FV$4,Sales!$D$3:$ABF$3,0))/FV$2*INDEX(Usage!$D$5:$ABF$11,MATCH(UsagePerHour!$B$84,Usage!$C$5:$C$11,0),MATCH(UsagePerHour!FV$4,Usage!$D$3:$ABF$3,0)),"")</f>
        <v>10.249632347692</v>
      </c>
      <c r="FW97" s="6">
        <f>IFERROR(INDEX(Sales!$D$5:$ABF$18,MATCH(UsagePerHour!$B97,Sales!$C$5:$C$18,0),MATCH(UsagePerHour!FW$4,Sales!$D$3:$ABF$3,0))/FW$2*INDEX(Usage!$D$5:$ABF$11,MATCH(UsagePerHour!$B$84,Usage!$C$5:$C$11,0),MATCH(UsagePerHour!FW$4,Usage!$D$3:$ABF$3,0)),"")</f>
        <v>25.993290566431938</v>
      </c>
      <c r="FX97" s="6">
        <f>IFERROR(INDEX(Sales!$D$5:$ABF$18,MATCH(UsagePerHour!$B97,Sales!$C$5:$C$18,0),MATCH(UsagePerHour!FX$4,Sales!$D$3:$ABF$3,0))/FX$2*INDEX(Usage!$D$5:$ABF$11,MATCH(UsagePerHour!$B$84,Usage!$C$5:$C$11,0),MATCH(UsagePerHour!FX$4,Usage!$D$3:$ABF$3,0)),"")</f>
        <v>25.864279495950544</v>
      </c>
      <c r="FY97" s="6">
        <f>IFERROR(INDEX(Sales!$D$5:$ABF$18,MATCH(UsagePerHour!$B97,Sales!$C$5:$C$18,0),MATCH(UsagePerHour!FY$4,Sales!$D$3:$ABF$3,0))/FY$2*INDEX(Usage!$D$5:$ABF$11,MATCH(UsagePerHour!$B$84,Usage!$C$5:$C$11,0),MATCH(UsagePerHour!FY$4,Usage!$D$3:$ABF$3,0)),"")</f>
        <v>57.120853151634741</v>
      </c>
      <c r="FZ97" s="6">
        <f>IFERROR(INDEX(Sales!$D$5:$ABF$18,MATCH(UsagePerHour!$B97,Sales!$C$5:$C$18,0),MATCH(UsagePerHour!FZ$4,Sales!$D$3:$ABF$3,0))/FZ$2*INDEX(Usage!$D$5:$ABF$11,MATCH(UsagePerHour!$B$84,Usage!$C$5:$C$11,0),MATCH(UsagePerHour!FZ$4,Usage!$D$3:$ABF$3,0)),"")</f>
        <v>16.566459153998309</v>
      </c>
      <c r="GA97" s="6">
        <f>IFERROR(INDEX(Sales!$D$5:$ABF$18,MATCH(UsagePerHour!$B97,Sales!$C$5:$C$18,0),MATCH(UsagePerHour!GA$4,Sales!$D$3:$ABF$3,0))/GA$2*INDEX(Usage!$D$5:$ABF$11,MATCH(UsagePerHour!$B$84,Usage!$C$5:$C$11,0),MATCH(UsagePerHour!GA$4,Usage!$D$3:$ABF$3,0)),"")</f>
        <v>16.950093769535322</v>
      </c>
      <c r="GB97" s="6">
        <f>IFERROR(INDEX(Sales!$D$5:$ABF$18,MATCH(UsagePerHour!$B97,Sales!$C$5:$C$18,0),MATCH(UsagePerHour!GB$4,Sales!$D$3:$ABF$3,0))/GB$2*INDEX(Usage!$D$5:$ABF$11,MATCH(UsagePerHour!$B$84,Usage!$C$5:$C$11,0),MATCH(UsagePerHour!GB$4,Usage!$D$3:$ABF$3,0)),"")</f>
        <v>244.99269552823802</v>
      </c>
      <c r="GC97" s="6">
        <f>IFERROR(INDEX(Sales!$D$5:$ABF$18,MATCH(UsagePerHour!$B97,Sales!$C$5:$C$18,0),MATCH(UsagePerHour!GC$4,Sales!$D$3:$ABF$3,0))/GC$2*INDEX(Usage!$D$5:$ABF$11,MATCH(UsagePerHour!$B$84,Usage!$C$5:$C$11,0),MATCH(UsagePerHour!GC$4,Usage!$D$3:$ABF$3,0)),"")</f>
        <v>59.681952579568069</v>
      </c>
      <c r="GD97" s="6">
        <f>IFERROR(INDEX(Sales!$D$5:$ABF$18,MATCH(UsagePerHour!$B97,Sales!$C$5:$C$18,0),MATCH(UsagePerHour!GD$4,Sales!$D$3:$ABF$3,0))/GD$2*INDEX(Usage!$D$5:$ABF$11,MATCH(UsagePerHour!$B$84,Usage!$C$5:$C$11,0),MATCH(UsagePerHour!GD$4,Usage!$D$3:$ABF$3,0)),"")</f>
        <v>37.888305173617255</v>
      </c>
      <c r="GE97" s="6">
        <f>IFERROR(INDEX(Sales!$D$5:$ABF$18,MATCH(UsagePerHour!$B97,Sales!$C$5:$C$18,0),MATCH(UsagePerHour!GE$4,Sales!$D$3:$ABF$3,0))/GE$2*INDEX(Usage!$D$5:$ABF$11,MATCH(UsagePerHour!$B$84,Usage!$C$5:$C$11,0),MATCH(UsagePerHour!GE$4,Usage!$D$3:$ABF$3,0)),"")</f>
        <v>17.516194391859916</v>
      </c>
      <c r="GF97" s="6">
        <f>IFERROR(INDEX(Sales!$D$5:$ABF$18,MATCH(UsagePerHour!$B97,Sales!$C$5:$C$18,0),MATCH(UsagePerHour!GF$4,Sales!$D$3:$ABF$3,0))/GF$2*INDEX(Usage!$D$5:$ABF$11,MATCH(UsagePerHour!$B$84,Usage!$C$5:$C$11,0),MATCH(UsagePerHour!GF$4,Usage!$D$3:$ABF$3,0)),"")</f>
        <v>24.563757234385484</v>
      </c>
      <c r="GG97" s="6">
        <f>IFERROR(INDEX(Sales!$D$5:$ABF$18,MATCH(UsagePerHour!$B97,Sales!$C$5:$C$18,0),MATCH(UsagePerHour!GG$4,Sales!$D$3:$ABF$3,0))/GG$2*INDEX(Usage!$D$5:$ABF$11,MATCH(UsagePerHour!$B$84,Usage!$C$5:$C$11,0),MATCH(UsagePerHour!GG$4,Usage!$D$3:$ABF$3,0)),"")</f>
        <v>22.701969972267378</v>
      </c>
      <c r="GH97" s="6">
        <f>IFERROR(INDEX(Sales!$D$5:$ABF$18,MATCH(UsagePerHour!$B97,Sales!$C$5:$C$18,0),MATCH(UsagePerHour!GH$4,Sales!$D$3:$ABF$3,0))/GH$2*INDEX(Usage!$D$5:$ABF$11,MATCH(UsagePerHour!$B$84,Usage!$C$5:$C$11,0),MATCH(UsagePerHour!GH$4,Usage!$D$3:$ABF$3,0)),"")</f>
        <v>23.846620511125284</v>
      </c>
      <c r="GI97" s="6">
        <f>IFERROR(INDEX(Sales!$D$5:$ABF$18,MATCH(UsagePerHour!$B97,Sales!$C$5:$C$18,0),MATCH(UsagePerHour!GI$4,Sales!$D$3:$ABF$3,0))/GI$2*INDEX(Usage!$D$5:$ABF$11,MATCH(UsagePerHour!$B$84,Usage!$C$5:$C$11,0),MATCH(UsagePerHour!GI$4,Usage!$D$3:$ABF$3,0)),"")</f>
        <v>46.057462716727962</v>
      </c>
      <c r="GJ97" s="6">
        <f>IFERROR(INDEX(Sales!$D$5:$ABF$18,MATCH(UsagePerHour!$B97,Sales!$C$5:$C$18,0),MATCH(UsagePerHour!GJ$4,Sales!$D$3:$ABF$3,0))/GJ$2*INDEX(Usage!$D$5:$ABF$11,MATCH(UsagePerHour!$B$84,Usage!$C$5:$C$11,0),MATCH(UsagePerHour!GJ$4,Usage!$D$3:$ABF$3,0)),"")</f>
        <v>13.555830238991204</v>
      </c>
      <c r="GK97" s="6">
        <f>IFERROR(INDEX(Sales!$D$5:$ABF$18,MATCH(UsagePerHour!$B97,Sales!$C$5:$C$18,0),MATCH(UsagePerHour!GK$4,Sales!$D$3:$ABF$3,0))/GK$2*INDEX(Usage!$D$5:$ABF$11,MATCH(UsagePerHour!$B$84,Usage!$C$5:$C$11,0),MATCH(UsagePerHour!GK$4,Usage!$D$3:$ABF$3,0)),"")</f>
        <v>17.905494145313554</v>
      </c>
      <c r="GL97" s="6">
        <f>IFERROR(INDEX(Sales!$D$5:$ABF$18,MATCH(UsagePerHour!$B97,Sales!$C$5:$C$18,0),MATCH(UsagePerHour!GL$4,Sales!$D$3:$ABF$3,0))/GL$2*INDEX(Usage!$D$5:$ABF$11,MATCH(UsagePerHour!$B$84,Usage!$C$5:$C$11,0),MATCH(UsagePerHour!GL$4,Usage!$D$3:$ABF$3,0)),"")</f>
        <v>45.54361549053889</v>
      </c>
      <c r="GM97" s="6">
        <f>IFERROR(INDEX(Sales!$D$5:$ABF$18,MATCH(UsagePerHour!$B97,Sales!$C$5:$C$18,0),MATCH(UsagePerHour!GM$4,Sales!$D$3:$ABF$3,0))/GM$2*INDEX(Usage!$D$5:$ABF$11,MATCH(UsagePerHour!$B$84,Usage!$C$5:$C$11,0),MATCH(UsagePerHour!GM$4,Usage!$D$3:$ABF$3,0)),"")</f>
        <v>15.503589350432115</v>
      </c>
      <c r="GN97" s="6">
        <f>IFERROR(INDEX(Sales!$D$5:$ABF$18,MATCH(UsagePerHour!$B97,Sales!$C$5:$C$18,0),MATCH(UsagePerHour!GN$4,Sales!$D$3:$ABF$3,0))/GN$2*INDEX(Usage!$D$5:$ABF$11,MATCH(UsagePerHour!$B$84,Usage!$C$5:$C$11,0),MATCH(UsagePerHour!GN$4,Usage!$D$3:$ABF$3,0)),"")</f>
        <v>21.86295718347192</v>
      </c>
      <c r="GO97" s="6">
        <f>IFERROR(INDEX(Sales!$D$5:$ABF$18,MATCH(UsagePerHour!$B97,Sales!$C$5:$C$18,0),MATCH(UsagePerHour!GO$4,Sales!$D$3:$ABF$3,0))/GO$2*INDEX(Usage!$D$5:$ABF$11,MATCH(UsagePerHour!$B$84,Usage!$C$5:$C$11,0),MATCH(UsagePerHour!GO$4,Usage!$D$3:$ABF$3,0)),"")</f>
        <v>11.409349402879348</v>
      </c>
      <c r="GP97" s="6">
        <f>IFERROR(INDEX(Sales!$D$5:$ABF$18,MATCH(UsagePerHour!$B97,Sales!$C$5:$C$18,0),MATCH(UsagePerHour!GP$4,Sales!$D$3:$ABF$3,0))/GP$2*INDEX(Usage!$D$5:$ABF$11,MATCH(UsagePerHour!$B$84,Usage!$C$5:$C$11,0),MATCH(UsagePerHour!GP$4,Usage!$D$3:$ABF$3,0)),"")</f>
        <v>227.81171127557079</v>
      </c>
      <c r="GQ97" s="6">
        <f>IFERROR(INDEX(Sales!$D$5:$ABF$18,MATCH(UsagePerHour!$B97,Sales!$C$5:$C$18,0),MATCH(UsagePerHour!GQ$4,Sales!$D$3:$ABF$3,0))/GQ$2*INDEX(Usage!$D$5:$ABF$11,MATCH(UsagePerHour!$B$84,Usage!$C$5:$C$11,0),MATCH(UsagePerHour!GQ$4,Usage!$D$3:$ABF$3,0)),"")</f>
        <v>29.230972701233412</v>
      </c>
      <c r="GR97" s="6">
        <f>IFERROR(INDEX(Sales!$D$5:$ABF$18,MATCH(UsagePerHour!$B97,Sales!$C$5:$C$18,0),MATCH(UsagePerHour!GR$4,Sales!$D$3:$ABF$3,0))/GR$2*INDEX(Usage!$D$5:$ABF$11,MATCH(UsagePerHour!$B$84,Usage!$C$5:$C$11,0),MATCH(UsagePerHour!GR$4,Usage!$D$3:$ABF$3,0)),"")</f>
        <v>51.315761398594972</v>
      </c>
      <c r="GS97" s="6">
        <f>IFERROR(INDEX(Sales!$D$5:$ABF$18,MATCH(UsagePerHour!$B97,Sales!$C$5:$C$18,0),MATCH(UsagePerHour!GS$4,Sales!$D$3:$ABF$3,0))/GS$2*INDEX(Usage!$D$5:$ABF$11,MATCH(UsagePerHour!$B$84,Usage!$C$5:$C$11,0),MATCH(UsagePerHour!GS$4,Usage!$D$3:$ABF$3,0)),"")</f>
        <v>43.390193634969329</v>
      </c>
      <c r="GT97" s="6">
        <f>IFERROR(INDEX(Sales!$D$5:$ABF$18,MATCH(UsagePerHour!$B97,Sales!$C$5:$C$18,0),MATCH(UsagePerHour!GT$4,Sales!$D$3:$ABF$3,0))/GT$2*INDEX(Usage!$D$5:$ABF$11,MATCH(UsagePerHour!$B$84,Usage!$C$5:$C$11,0),MATCH(UsagePerHour!GT$4,Usage!$D$3:$ABF$3,0)),"")</f>
        <v>2.6111833428865681</v>
      </c>
      <c r="GU97" s="6">
        <f>IFERROR(INDEX(Sales!$D$5:$ABF$18,MATCH(UsagePerHour!$B97,Sales!$C$5:$C$18,0),MATCH(UsagePerHour!GU$4,Sales!$D$3:$ABF$3,0))/GU$2*INDEX(Usage!$D$5:$ABF$11,MATCH(UsagePerHour!$B$84,Usage!$C$5:$C$11,0),MATCH(UsagePerHour!GU$4,Usage!$D$3:$ABF$3,0)),"")</f>
        <v>33.854719305151676</v>
      </c>
      <c r="GV97" s="6">
        <f>IFERROR(INDEX(Sales!$D$5:$ABF$18,MATCH(UsagePerHour!$B97,Sales!$C$5:$C$18,0),MATCH(UsagePerHour!GV$4,Sales!$D$3:$ABF$3,0))/GV$2*INDEX(Usage!$D$5:$ABF$11,MATCH(UsagePerHour!$B$84,Usage!$C$5:$C$11,0),MATCH(UsagePerHour!GV$4,Usage!$D$3:$ABF$3,0)),"")</f>
        <v>14.171962766010516</v>
      </c>
      <c r="GW97" s="6">
        <f>IFERROR(INDEX(Sales!$D$5:$ABF$18,MATCH(UsagePerHour!$B97,Sales!$C$5:$C$18,0),MATCH(UsagePerHour!GW$4,Sales!$D$3:$ABF$3,0))/GW$2*INDEX(Usage!$D$5:$ABF$11,MATCH(UsagePerHour!$B$84,Usage!$C$5:$C$11,0),MATCH(UsagePerHour!GW$4,Usage!$D$3:$ABF$3,0)),"")</f>
        <v>207.97472381000705</v>
      </c>
      <c r="GX97" s="6">
        <f>IFERROR(INDEX(Sales!$D$5:$ABF$18,MATCH(UsagePerHour!$B97,Sales!$C$5:$C$18,0),MATCH(UsagePerHour!GX$4,Sales!$D$3:$ABF$3,0))/GX$2*INDEX(Usage!$D$5:$ABF$11,MATCH(UsagePerHour!$B$84,Usage!$C$5:$C$11,0),MATCH(UsagePerHour!GX$4,Usage!$D$3:$ABF$3,0)),"")</f>
        <v>6.6702637773133455</v>
      </c>
      <c r="GY97" s="6">
        <f>IFERROR(INDEX(Sales!$D$5:$ABF$18,MATCH(UsagePerHour!$B97,Sales!$C$5:$C$18,0),MATCH(UsagePerHour!GY$4,Sales!$D$3:$ABF$3,0))/GY$2*INDEX(Usage!$D$5:$ABF$11,MATCH(UsagePerHour!$B$84,Usage!$C$5:$C$11,0),MATCH(UsagePerHour!GY$4,Usage!$D$3:$ABF$3,0)),"")</f>
        <v>48.257268934610302</v>
      </c>
      <c r="GZ97" s="6">
        <f>IFERROR(INDEX(Sales!$D$5:$ABF$18,MATCH(UsagePerHour!$B97,Sales!$C$5:$C$18,0),MATCH(UsagePerHour!GZ$4,Sales!$D$3:$ABF$3,0))/GZ$2*INDEX(Usage!$D$5:$ABF$11,MATCH(UsagePerHour!$B$84,Usage!$C$5:$C$11,0),MATCH(UsagePerHour!GZ$4,Usage!$D$3:$ABF$3,0)),"")</f>
        <v>8.3520958083832326</v>
      </c>
      <c r="HA97" s="6">
        <f>IFERROR(INDEX(Sales!$D$5:$ABF$18,MATCH(UsagePerHour!$B97,Sales!$C$5:$C$18,0),MATCH(UsagePerHour!HA$4,Sales!$D$3:$ABF$3,0))/HA$2*INDEX(Usage!$D$5:$ABF$11,MATCH(UsagePerHour!$B$84,Usage!$C$5:$C$11,0),MATCH(UsagePerHour!HA$4,Usage!$D$3:$ABF$3,0)),"")</f>
        <v>33.365500509486147</v>
      </c>
      <c r="HB97" s="6">
        <f>IFERROR(INDEX(Sales!$D$5:$ABF$18,MATCH(UsagePerHour!$B97,Sales!$C$5:$C$18,0),MATCH(UsagePerHour!HB$4,Sales!$D$3:$ABF$3,0))/HB$2*INDEX(Usage!$D$5:$ABF$11,MATCH(UsagePerHour!$B$84,Usage!$C$5:$C$11,0),MATCH(UsagePerHour!HB$4,Usage!$D$3:$ABF$3,0)),"")</f>
        <v>46.264867865451663</v>
      </c>
      <c r="HC97" s="6">
        <f>IFERROR(INDEX(Sales!$D$5:$ABF$18,MATCH(UsagePerHour!$B97,Sales!$C$5:$C$18,0),MATCH(UsagePerHour!HC$4,Sales!$D$3:$ABF$3,0))/HC$2*INDEX(Usage!$D$5:$ABF$11,MATCH(UsagePerHour!$B$84,Usage!$C$5:$C$11,0),MATCH(UsagePerHour!HC$4,Usage!$D$3:$ABF$3,0)),"")</f>
        <v>18.755608321930499</v>
      </c>
      <c r="HD97" s="6">
        <f>IFERROR(INDEX(Sales!$D$5:$ABF$18,MATCH(UsagePerHour!$B97,Sales!$C$5:$C$18,0),MATCH(UsagePerHour!HD$4,Sales!$D$3:$ABF$3,0))/HD$2*INDEX(Usage!$D$5:$ABF$11,MATCH(UsagePerHour!$B$84,Usage!$C$5:$C$11,0),MATCH(UsagePerHour!HD$4,Usage!$D$3:$ABF$3,0)),"")</f>
        <v>199.13317239120377</v>
      </c>
      <c r="HE97" s="6">
        <f>IFERROR(INDEX(Sales!$D$5:$ABF$18,MATCH(UsagePerHour!$B97,Sales!$C$5:$C$18,0),MATCH(UsagePerHour!HE$4,Sales!$D$3:$ABF$3,0))/HE$2*INDEX(Usage!$D$5:$ABF$11,MATCH(UsagePerHour!$B$84,Usage!$C$5:$C$11,0),MATCH(UsagePerHour!HE$4,Usage!$D$3:$ABF$3,0)),"")</f>
        <v>23.170273201696286</v>
      </c>
      <c r="HF97" s="6">
        <f>IFERROR(INDEX(Sales!$D$5:$ABF$18,MATCH(UsagePerHour!$B97,Sales!$C$5:$C$18,0),MATCH(UsagePerHour!HF$4,Sales!$D$3:$ABF$3,0))/HF$2*INDEX(Usage!$D$5:$ABF$11,MATCH(UsagePerHour!$B$84,Usage!$C$5:$C$11,0),MATCH(UsagePerHour!HF$4,Usage!$D$3:$ABF$3,0)),"")</f>
        <v>132.19729027742866</v>
      </c>
      <c r="HG97" s="6">
        <f>IFERROR(INDEX(Sales!$D$5:$ABF$18,MATCH(UsagePerHour!$B97,Sales!$C$5:$C$18,0),MATCH(UsagePerHour!HG$4,Sales!$D$3:$ABF$3,0))/HG$2*INDEX(Usage!$D$5:$ABF$11,MATCH(UsagePerHour!$B$84,Usage!$C$5:$C$11,0),MATCH(UsagePerHour!HG$4,Usage!$D$3:$ABF$3,0)),"")</f>
        <v>43.296828252362694</v>
      </c>
      <c r="HH97" s="6">
        <f>IFERROR(INDEX(Sales!$D$5:$ABF$18,MATCH(UsagePerHour!$B97,Sales!$C$5:$C$18,0),MATCH(UsagePerHour!HH$4,Sales!$D$3:$ABF$3,0))/HH$2*INDEX(Usage!$D$5:$ABF$11,MATCH(UsagePerHour!$B$84,Usage!$C$5:$C$11,0),MATCH(UsagePerHour!HH$4,Usage!$D$3:$ABF$3,0)),"")</f>
        <v>11.878381154557282</v>
      </c>
      <c r="HI97" s="6">
        <f>IFERROR(INDEX(Sales!$D$5:$ABF$18,MATCH(UsagePerHour!$B97,Sales!$C$5:$C$18,0),MATCH(UsagePerHour!HI$4,Sales!$D$3:$ABF$3,0))/HI$2*INDEX(Usage!$D$5:$ABF$11,MATCH(UsagePerHour!$B$84,Usage!$C$5:$C$11,0),MATCH(UsagePerHour!HI$4,Usage!$D$3:$ABF$3,0)),"")</f>
        <v>43.559891792264928</v>
      </c>
      <c r="HJ97" s="6">
        <f>IFERROR(INDEX(Sales!$D$5:$ABF$18,MATCH(UsagePerHour!$B97,Sales!$C$5:$C$18,0),MATCH(UsagePerHour!HJ$4,Sales!$D$3:$ABF$3,0))/HJ$2*INDEX(Usage!$D$5:$ABF$11,MATCH(UsagePerHour!$B$84,Usage!$C$5:$C$11,0),MATCH(UsagePerHour!HJ$4,Usage!$D$3:$ABF$3,0)),"")</f>
        <v>3.5881397388830356</v>
      </c>
      <c r="HK97" s="6">
        <f>IFERROR(INDEX(Sales!$D$5:$ABF$18,MATCH(UsagePerHour!$B97,Sales!$C$5:$C$18,0),MATCH(UsagePerHour!HK$4,Sales!$D$3:$ABF$3,0))/HK$2*INDEX(Usage!$D$5:$ABF$11,MATCH(UsagePerHour!$B$84,Usage!$C$5:$C$11,0),MATCH(UsagePerHour!HK$4,Usage!$D$3:$ABF$3,0)),"")</f>
        <v>44.08290240863392</v>
      </c>
      <c r="HL97" s="6">
        <f>IFERROR(INDEX(Sales!$D$5:$ABF$18,MATCH(UsagePerHour!$B97,Sales!$C$5:$C$18,0),MATCH(UsagePerHour!HL$4,Sales!$D$3:$ABF$3,0))/HL$2*INDEX(Usage!$D$5:$ABF$11,MATCH(UsagePerHour!$B$84,Usage!$C$5:$C$11,0),MATCH(UsagePerHour!HL$4,Usage!$D$3:$ABF$3,0)),"")</f>
        <v>16.094462747085657</v>
      </c>
      <c r="HM97" s="6">
        <f>IFERROR(INDEX(Sales!$D$5:$ABF$18,MATCH(UsagePerHour!$B97,Sales!$C$5:$C$18,0),MATCH(UsagePerHour!HM$4,Sales!$D$3:$ABF$3,0))/HM$2*INDEX(Usage!$D$5:$ABF$11,MATCH(UsagePerHour!$B$84,Usage!$C$5:$C$11,0),MATCH(UsagePerHour!HM$4,Usage!$D$3:$ABF$3,0)),"")</f>
        <v>5.5322691359408269</v>
      </c>
      <c r="HN97" s="6">
        <f>IFERROR(INDEX(Sales!$D$5:$ABF$18,MATCH(UsagePerHour!$B97,Sales!$C$5:$C$18,0),MATCH(UsagePerHour!HN$4,Sales!$D$3:$ABF$3,0))/HN$2*INDEX(Usage!$D$5:$ABF$11,MATCH(UsagePerHour!$B$84,Usage!$C$5:$C$11,0),MATCH(UsagePerHour!HN$4,Usage!$D$3:$ABF$3,0)),"")</f>
        <v>66.69292610932014</v>
      </c>
      <c r="HO97" s="6">
        <f>IFERROR(INDEX(Sales!$D$5:$ABF$18,MATCH(UsagePerHour!$B97,Sales!$C$5:$C$18,0),MATCH(UsagePerHour!HO$4,Sales!$D$3:$ABF$3,0))/HO$2*INDEX(Usage!$D$5:$ABF$11,MATCH(UsagePerHour!$B$84,Usage!$C$5:$C$11,0),MATCH(UsagePerHour!HO$4,Usage!$D$3:$ABF$3,0)),"")</f>
        <v>9.17380945800282</v>
      </c>
      <c r="HP97" s="6">
        <f>IFERROR(INDEX(Sales!$D$5:$ABF$18,MATCH(UsagePerHour!$B97,Sales!$C$5:$C$18,0),MATCH(UsagePerHour!HP$4,Sales!$D$3:$ABF$3,0))/HP$2*INDEX(Usage!$D$5:$ABF$11,MATCH(UsagePerHour!$B$84,Usage!$C$5:$C$11,0),MATCH(UsagePerHour!HP$4,Usage!$D$3:$ABF$3,0)),"")</f>
        <v>36.431561514326852</v>
      </c>
      <c r="HQ97" s="6">
        <f>IFERROR(INDEX(Sales!$D$5:$ABF$18,MATCH(UsagePerHour!$B97,Sales!$C$5:$C$18,0),MATCH(UsagePerHour!HQ$4,Sales!$D$3:$ABF$3,0))/HQ$2*INDEX(Usage!$D$5:$ABF$11,MATCH(UsagePerHour!$B$84,Usage!$C$5:$C$11,0),MATCH(UsagePerHour!HQ$4,Usage!$D$3:$ABF$3,0)),"")</f>
        <v>13.159711457692874</v>
      </c>
      <c r="HR97" s="6">
        <f>IFERROR(INDEX(Sales!$D$5:$ABF$18,MATCH(UsagePerHour!$B97,Sales!$C$5:$C$18,0),MATCH(UsagePerHour!HR$4,Sales!$D$3:$ABF$3,0))/HR$2*INDEX(Usage!$D$5:$ABF$11,MATCH(UsagePerHour!$B$84,Usage!$C$5:$C$11,0),MATCH(UsagePerHour!HR$4,Usage!$D$3:$ABF$3,0)),"")</f>
        <v>204.30514066786688</v>
      </c>
      <c r="HS97" s="6">
        <f>IFERROR(INDEX(Sales!$D$5:$ABF$18,MATCH(UsagePerHour!$B97,Sales!$C$5:$C$18,0),MATCH(UsagePerHour!HS$4,Sales!$D$3:$ABF$3,0))/HS$2*INDEX(Usage!$D$5:$ABF$11,MATCH(UsagePerHour!$B$84,Usage!$C$5:$C$11,0),MATCH(UsagePerHour!HS$4,Usage!$D$3:$ABF$3,0)),"")</f>
        <v>12.042109913566854</v>
      </c>
      <c r="HT97" s="6">
        <f>IFERROR(INDEX(Sales!$D$5:$ABF$18,MATCH(UsagePerHour!$B97,Sales!$C$5:$C$18,0),MATCH(UsagePerHour!HT$4,Sales!$D$3:$ABF$3,0))/HT$2*INDEX(Usage!$D$5:$ABF$11,MATCH(UsagePerHour!$B$84,Usage!$C$5:$C$11,0),MATCH(UsagePerHour!HT$4,Usage!$D$3:$ABF$3,0)),"")</f>
        <v>28.544904991631388</v>
      </c>
      <c r="HU97" s="6">
        <f>IFERROR(INDEX(Sales!$D$5:$ABF$18,MATCH(UsagePerHour!$B97,Sales!$C$5:$C$18,0),MATCH(UsagePerHour!HU$4,Sales!$D$3:$ABF$3,0))/HU$2*INDEX(Usage!$D$5:$ABF$11,MATCH(UsagePerHour!$B$84,Usage!$C$5:$C$11,0),MATCH(UsagePerHour!HU$4,Usage!$D$3:$ABF$3,0)),"")</f>
        <v>139.71853091738851</v>
      </c>
      <c r="HV97" s="6">
        <f>IFERROR(INDEX(Sales!$D$5:$ABF$18,MATCH(UsagePerHour!$B97,Sales!$C$5:$C$18,0),MATCH(UsagePerHour!HV$4,Sales!$D$3:$ABF$3,0))/HV$2*INDEX(Usage!$D$5:$ABF$11,MATCH(UsagePerHour!$B$84,Usage!$C$5:$C$11,0),MATCH(UsagePerHour!HV$4,Usage!$D$3:$ABF$3,0)),"")</f>
        <v>2.4919784259163835</v>
      </c>
      <c r="HW97" s="6">
        <f>IFERROR(INDEX(Sales!$D$5:$ABF$18,MATCH(UsagePerHour!$B97,Sales!$C$5:$C$18,0),MATCH(UsagePerHour!HW$4,Sales!$D$3:$ABF$3,0))/HW$2*INDEX(Usage!$D$5:$ABF$11,MATCH(UsagePerHour!$B$84,Usage!$C$5:$C$11,0),MATCH(UsagePerHour!HW$4,Usage!$D$3:$ABF$3,0)),"")</f>
        <v>7.4989038387138374</v>
      </c>
      <c r="HX97" s="6">
        <f>IFERROR(INDEX(Sales!$D$5:$ABF$18,MATCH(UsagePerHour!$B97,Sales!$C$5:$C$18,0),MATCH(UsagePerHour!HX$4,Sales!$D$3:$ABF$3,0))/HX$2*INDEX(Usage!$D$5:$ABF$11,MATCH(UsagePerHour!$B$84,Usage!$C$5:$C$11,0),MATCH(UsagePerHour!HX$4,Usage!$D$3:$ABF$3,0)),"")</f>
        <v>33.949161870256134</v>
      </c>
      <c r="HY97" s="6">
        <f>IFERROR(INDEX(Sales!$D$5:$ABF$18,MATCH(UsagePerHour!$B97,Sales!$C$5:$C$18,0),MATCH(UsagePerHour!HY$4,Sales!$D$3:$ABF$3,0))/HY$2*INDEX(Usage!$D$5:$ABF$11,MATCH(UsagePerHour!$B$84,Usage!$C$5:$C$11,0),MATCH(UsagePerHour!HY$4,Usage!$D$3:$ABF$3,0)),"")</f>
        <v>199.97654685717308</v>
      </c>
      <c r="HZ97" s="6">
        <f>IFERROR(INDEX(Sales!$D$5:$ABF$18,MATCH(UsagePerHour!$B97,Sales!$C$5:$C$18,0),MATCH(UsagePerHour!HZ$4,Sales!$D$3:$ABF$3,0))/HZ$2*INDEX(Usage!$D$5:$ABF$11,MATCH(UsagePerHour!$B$84,Usage!$C$5:$C$11,0),MATCH(UsagePerHour!HZ$4,Usage!$D$3:$ABF$3,0)),"")</f>
        <v>27.605822381093166</v>
      </c>
      <c r="IA97" s="6">
        <f>IFERROR(INDEX(Sales!$D$5:$ABF$18,MATCH(UsagePerHour!$B97,Sales!$C$5:$C$18,0),MATCH(UsagePerHour!IA$4,Sales!$D$3:$ABF$3,0))/IA$2*INDEX(Usage!$D$5:$ABF$11,MATCH(UsagePerHour!$B$84,Usage!$C$5:$C$11,0),MATCH(UsagePerHour!IA$4,Usage!$D$3:$ABF$3,0)),"")</f>
        <v>16.766960936349381</v>
      </c>
      <c r="IB97" s="6">
        <f>IFERROR(INDEX(Sales!$D$5:$ABF$18,MATCH(UsagePerHour!$B97,Sales!$C$5:$C$18,0),MATCH(UsagePerHour!IB$4,Sales!$D$3:$ABF$3,0))/IB$2*INDEX(Usage!$D$5:$ABF$11,MATCH(UsagePerHour!$B$84,Usage!$C$5:$C$11,0),MATCH(UsagePerHour!IB$4,Usage!$D$3:$ABF$3,0)),"")</f>
        <v>67.165728114673982</v>
      </c>
      <c r="IC97" s="6">
        <f>IFERROR(INDEX(Sales!$D$5:$ABF$18,MATCH(UsagePerHour!$B97,Sales!$C$5:$C$18,0),MATCH(UsagePerHour!IC$4,Sales!$D$3:$ABF$3,0))/IC$2*INDEX(Usage!$D$5:$ABF$11,MATCH(UsagePerHour!$B$84,Usage!$C$5:$C$11,0),MATCH(UsagePerHour!IC$4,Usage!$D$3:$ABF$3,0)),"")</f>
        <v>10.860752093207775</v>
      </c>
      <c r="ID97" s="6">
        <f>IFERROR(INDEX(Sales!$D$5:$ABF$18,MATCH(UsagePerHour!$B97,Sales!$C$5:$C$18,0),MATCH(UsagePerHour!ID$4,Sales!$D$3:$ABF$3,0))/ID$2*INDEX(Usage!$D$5:$ABF$11,MATCH(UsagePerHour!$B$84,Usage!$C$5:$C$11,0),MATCH(UsagePerHour!ID$4,Usage!$D$3:$ABF$3,0)),"")</f>
        <v>35.571125343767882</v>
      </c>
      <c r="IE97" s="6">
        <f>IFERROR(INDEX(Sales!$D$5:$ABF$18,MATCH(UsagePerHour!$B97,Sales!$C$5:$C$18,0),MATCH(UsagePerHour!IE$4,Sales!$D$3:$ABF$3,0))/IE$2*INDEX(Usage!$D$5:$ABF$11,MATCH(UsagePerHour!$B$84,Usage!$C$5:$C$11,0),MATCH(UsagePerHour!IE$4,Usage!$D$3:$ABF$3,0)),"")</f>
        <v>37.06858073466433</v>
      </c>
      <c r="IF97" s="6">
        <f>IFERROR(INDEX(Sales!$D$5:$ABF$18,MATCH(UsagePerHour!$B97,Sales!$C$5:$C$18,0),MATCH(UsagePerHour!IF$4,Sales!$D$3:$ABF$3,0))/IF$2*INDEX(Usage!$D$5:$ABF$11,MATCH(UsagePerHour!$B$84,Usage!$C$5:$C$11,0),MATCH(UsagePerHour!IF$4,Usage!$D$3:$ABF$3,0)),"")</f>
        <v>193.28476369376867</v>
      </c>
      <c r="IG97" s="6">
        <f>IFERROR(INDEX(Sales!$D$5:$ABF$18,MATCH(UsagePerHour!$B97,Sales!$C$5:$C$18,0),MATCH(UsagePerHour!IG$4,Sales!$D$3:$ABF$3,0))/IG$2*INDEX(Usage!$D$5:$ABF$11,MATCH(UsagePerHour!$B$84,Usage!$C$5:$C$11,0),MATCH(UsagePerHour!IG$4,Usage!$D$3:$ABF$3,0)),"")</f>
        <v>25.094381114801187</v>
      </c>
      <c r="IH97" s="6">
        <f>IFERROR(INDEX(Sales!$D$5:$ABF$18,MATCH(UsagePerHour!$B97,Sales!$C$5:$C$18,0),MATCH(UsagePerHour!IH$4,Sales!$D$3:$ABF$3,0))/IH$2*INDEX(Usage!$D$5:$ABF$11,MATCH(UsagePerHour!$B$84,Usage!$C$5:$C$11,0),MATCH(UsagePerHour!IH$4,Usage!$D$3:$ABF$3,0)),"")</f>
        <v>90.838429735150839</v>
      </c>
      <c r="II97" s="6">
        <f>IFERROR(INDEX(Sales!$D$5:$ABF$18,MATCH(UsagePerHour!$B97,Sales!$C$5:$C$18,0),MATCH(UsagePerHour!II$4,Sales!$D$3:$ABF$3,0))/II$2*INDEX(Usage!$D$5:$ABF$11,MATCH(UsagePerHour!$B$84,Usage!$C$5:$C$11,0),MATCH(UsagePerHour!II$4,Usage!$D$3:$ABF$3,0)),"")</f>
        <v>21.651334151140677</v>
      </c>
      <c r="IJ97" s="6">
        <f>IFERROR(INDEX(Sales!$D$5:$ABF$18,MATCH(UsagePerHour!$B97,Sales!$C$5:$C$18,0),MATCH(UsagePerHour!IJ$4,Sales!$D$3:$ABF$3,0))/IJ$2*INDEX(Usage!$D$5:$ABF$11,MATCH(UsagePerHour!$B$84,Usage!$C$5:$C$11,0),MATCH(UsagePerHour!IJ$4,Usage!$D$3:$ABF$3,0)),"")</f>
        <v>14.252136752136753</v>
      </c>
      <c r="IK97" s="6">
        <f>IFERROR(INDEX(Sales!$D$5:$ABF$18,MATCH(UsagePerHour!$B97,Sales!$C$5:$C$18,0),MATCH(UsagePerHour!IK$4,Sales!$D$3:$ABF$3,0))/IK$2*INDEX(Usage!$D$5:$ABF$11,MATCH(UsagePerHour!$B$84,Usage!$C$5:$C$11,0),MATCH(UsagePerHour!IK$4,Usage!$D$3:$ABF$3,0)),"")</f>
        <v>89.587701516430172</v>
      </c>
      <c r="IL97" s="6">
        <f>IFERROR(INDEX(Sales!$D$5:$ABF$18,MATCH(UsagePerHour!$B97,Sales!$C$5:$C$18,0),MATCH(UsagePerHour!IL$4,Sales!$D$3:$ABF$3,0))/IL$2*INDEX(Usage!$D$5:$ABF$11,MATCH(UsagePerHour!$B$84,Usage!$C$5:$C$11,0),MATCH(UsagePerHour!IL$4,Usage!$D$3:$ABF$3,0)),"")</f>
        <v>17.056002813328142</v>
      </c>
      <c r="IM97" s="6">
        <f>IFERROR(INDEX(Sales!$D$5:$ABF$18,MATCH(UsagePerHour!$B97,Sales!$C$5:$C$18,0),MATCH(UsagePerHour!IM$4,Sales!$D$3:$ABF$3,0))/IM$2*INDEX(Usage!$D$5:$ABF$11,MATCH(UsagePerHour!$B$84,Usage!$C$5:$C$11,0),MATCH(UsagePerHour!IM$4,Usage!$D$3:$ABF$3,0)),"")</f>
        <v>81.435087537069975</v>
      </c>
      <c r="IN97" s="6">
        <f>IFERROR(INDEX(Sales!$D$5:$ABF$18,MATCH(UsagePerHour!$B97,Sales!$C$5:$C$18,0),MATCH(UsagePerHour!IN$4,Sales!$D$3:$ABF$3,0))/IN$2*INDEX(Usage!$D$5:$ABF$11,MATCH(UsagePerHour!$B$84,Usage!$C$5:$C$11,0),MATCH(UsagePerHour!IN$4,Usage!$D$3:$ABF$3,0)),"")</f>
        <v>30.147577335510345</v>
      </c>
      <c r="IO97" s="6">
        <f>IFERROR(INDEX(Sales!$D$5:$ABF$18,MATCH(UsagePerHour!$B97,Sales!$C$5:$C$18,0),MATCH(UsagePerHour!IO$4,Sales!$D$3:$ABF$3,0))/IO$2*INDEX(Usage!$D$5:$ABF$11,MATCH(UsagePerHour!$B$84,Usage!$C$5:$C$11,0),MATCH(UsagePerHour!IO$4,Usage!$D$3:$ABF$3,0)),"")</f>
        <v>8.8260875422689864</v>
      </c>
      <c r="IP97" s="6">
        <f>IFERROR(INDEX(Sales!$D$5:$ABF$18,MATCH(UsagePerHour!$B97,Sales!$C$5:$C$18,0),MATCH(UsagePerHour!IP$4,Sales!$D$3:$ABF$3,0))/IP$2*INDEX(Usage!$D$5:$ABF$11,MATCH(UsagePerHour!$B$84,Usage!$C$5:$C$11,0),MATCH(UsagePerHour!IP$4,Usage!$D$3:$ABF$3,0)),"")</f>
        <v>46.165508858377059</v>
      </c>
      <c r="IQ97" s="6">
        <f>IFERROR(INDEX(Sales!$D$5:$ABF$18,MATCH(UsagePerHour!$B97,Sales!$C$5:$C$18,0),MATCH(UsagePerHour!IQ$4,Sales!$D$3:$ABF$3,0))/IQ$2*INDEX(Usage!$D$5:$ABF$11,MATCH(UsagePerHour!$B$84,Usage!$C$5:$C$11,0),MATCH(UsagePerHour!IQ$4,Usage!$D$3:$ABF$3,0)),"")</f>
        <v>12.957242644464827</v>
      </c>
      <c r="IR97" s="6">
        <f>IFERROR(INDEX(Sales!$D$5:$ABF$18,MATCH(UsagePerHour!$B97,Sales!$C$5:$C$18,0),MATCH(UsagePerHour!IR$4,Sales!$D$3:$ABF$3,0))/IR$2*INDEX(Usage!$D$5:$ABF$11,MATCH(UsagePerHour!$B$84,Usage!$C$5:$C$11,0),MATCH(UsagePerHour!IR$4,Usage!$D$3:$ABF$3,0)),"")</f>
        <v>78.254689253460157</v>
      </c>
      <c r="IS97" s="6">
        <f>IFERROR(INDEX(Sales!$D$5:$ABF$18,MATCH(UsagePerHour!$B97,Sales!$C$5:$C$18,0),MATCH(UsagePerHour!IS$4,Sales!$D$3:$ABF$3,0))/IS$2*INDEX(Usage!$D$5:$ABF$11,MATCH(UsagePerHour!$B$84,Usage!$C$5:$C$11,0),MATCH(UsagePerHour!IS$4,Usage!$D$3:$ABF$3,0)),"")</f>
        <v>23.577549051509077</v>
      </c>
      <c r="IT97" s="6">
        <f>IFERROR(INDEX(Sales!$D$5:$ABF$18,MATCH(UsagePerHour!$B97,Sales!$C$5:$C$18,0),MATCH(UsagePerHour!IT$4,Sales!$D$3:$ABF$3,0))/IT$2*INDEX(Usage!$D$5:$ABF$11,MATCH(UsagePerHour!$B$84,Usage!$C$5:$C$11,0),MATCH(UsagePerHour!IT$4,Usage!$D$3:$ABF$3,0)),"")</f>
        <v>583.35039624822343</v>
      </c>
      <c r="IU97" s="6">
        <f>IFERROR(INDEX(Sales!$D$5:$ABF$18,MATCH(UsagePerHour!$B97,Sales!$C$5:$C$18,0),MATCH(UsagePerHour!IU$4,Sales!$D$3:$ABF$3,0))/IU$2*INDEX(Usage!$D$5:$ABF$11,MATCH(UsagePerHour!$B$84,Usage!$C$5:$C$11,0),MATCH(UsagePerHour!IU$4,Usage!$D$3:$ABF$3,0)),"")</f>
        <v>101.80900090673302</v>
      </c>
      <c r="IV97" s="6">
        <f>IFERROR(INDEX(Sales!$D$5:$ABF$18,MATCH(UsagePerHour!$B97,Sales!$C$5:$C$18,0),MATCH(UsagePerHour!IV$4,Sales!$D$3:$ABF$3,0))/IV$2*INDEX(Usage!$D$5:$ABF$11,MATCH(UsagePerHour!$B$84,Usage!$C$5:$C$11,0),MATCH(UsagePerHour!IV$4,Usage!$D$3:$ABF$3,0)),"")</f>
        <v>64.327312620745232</v>
      </c>
      <c r="IW97" s="6">
        <f>IFERROR(INDEX(Sales!$D$5:$ABF$18,MATCH(UsagePerHour!$B97,Sales!$C$5:$C$18,0),MATCH(UsagePerHour!IW$4,Sales!$D$3:$ABF$3,0))/IW$2*INDEX(Usage!$D$5:$ABF$11,MATCH(UsagePerHour!$B$84,Usage!$C$5:$C$11,0),MATCH(UsagePerHour!IW$4,Usage!$D$3:$ABF$3,0)),"")</f>
        <v>73.80092092547325</v>
      </c>
      <c r="IX97" s="6">
        <f>IFERROR(INDEX(Sales!$D$5:$ABF$18,MATCH(UsagePerHour!$B97,Sales!$C$5:$C$18,0),MATCH(UsagePerHour!IX$4,Sales!$D$3:$ABF$3,0))/IX$2*INDEX(Usage!$D$5:$ABF$11,MATCH(UsagePerHour!$B$84,Usage!$C$5:$C$11,0),MATCH(UsagePerHour!IX$4,Usage!$D$3:$ABF$3,0)),"")</f>
        <v>4.0405824382681876</v>
      </c>
      <c r="IY97" s="6">
        <f>IFERROR(INDEX(Sales!$D$5:$ABF$18,MATCH(UsagePerHour!$B97,Sales!$C$5:$C$18,0),MATCH(UsagePerHour!IY$4,Sales!$D$3:$ABF$3,0))/IY$2*INDEX(Usage!$D$5:$ABF$11,MATCH(UsagePerHour!$B$84,Usage!$C$5:$C$11,0),MATCH(UsagePerHour!IY$4,Usage!$D$3:$ABF$3,0)),"")</f>
        <v>19.311754380365748</v>
      </c>
      <c r="IZ97" s="6">
        <f>IFERROR(INDEX(Sales!$D$5:$ABF$18,MATCH(UsagePerHour!$B97,Sales!$C$5:$C$18,0),MATCH(UsagePerHour!IZ$4,Sales!$D$3:$ABF$3,0))/IZ$2*INDEX(Usage!$D$5:$ABF$11,MATCH(UsagePerHour!$B$84,Usage!$C$5:$C$11,0),MATCH(UsagePerHour!IZ$4,Usage!$D$3:$ABF$3,0)),"")</f>
        <v>23.933806907438484</v>
      </c>
      <c r="JA97" s="6">
        <f>IFERROR(INDEX(Sales!$D$5:$ABF$18,MATCH(UsagePerHour!$B97,Sales!$C$5:$C$18,0),MATCH(UsagePerHour!JA$4,Sales!$D$3:$ABF$3,0))/JA$2*INDEX(Usage!$D$5:$ABF$11,MATCH(UsagePerHour!$B$84,Usage!$C$5:$C$11,0),MATCH(UsagePerHour!JA$4,Usage!$D$3:$ABF$3,0)),"")</f>
        <v>55.463434109648489</v>
      </c>
      <c r="JB97" s="6">
        <f>IFERROR(INDEX(Sales!$D$5:$ABF$18,MATCH(UsagePerHour!$B97,Sales!$C$5:$C$18,0),MATCH(UsagePerHour!JB$4,Sales!$D$3:$ABF$3,0))/JB$2*INDEX(Usage!$D$5:$ABF$11,MATCH(UsagePerHour!$B$84,Usage!$C$5:$C$11,0),MATCH(UsagePerHour!JB$4,Usage!$D$3:$ABF$3,0)),"")</f>
        <v>13.462243642863248</v>
      </c>
      <c r="JC97" s="6">
        <f>IFERROR(INDEX(Sales!$D$5:$ABF$18,MATCH(UsagePerHour!$B97,Sales!$C$5:$C$18,0),MATCH(UsagePerHour!JC$4,Sales!$D$3:$ABF$3,0))/JC$2*INDEX(Usage!$D$5:$ABF$11,MATCH(UsagePerHour!$B$84,Usage!$C$5:$C$11,0),MATCH(UsagePerHour!JC$4,Usage!$D$3:$ABF$3,0)),"")</f>
        <v>17.15684575043425</v>
      </c>
      <c r="JD97" s="6">
        <f>IFERROR(INDEX(Sales!$D$5:$ABF$18,MATCH(UsagePerHour!$B97,Sales!$C$5:$C$18,0),MATCH(UsagePerHour!JD$4,Sales!$D$3:$ABF$3,0))/JD$2*INDEX(Usage!$D$5:$ABF$11,MATCH(UsagePerHour!$B$84,Usage!$C$5:$C$11,0),MATCH(UsagePerHour!JD$4,Usage!$D$3:$ABF$3,0)),"")</f>
        <v>6.3518272487416034</v>
      </c>
      <c r="JE97" s="6">
        <f>IFERROR(INDEX(Sales!$D$5:$ABF$18,MATCH(UsagePerHour!$B97,Sales!$C$5:$C$18,0),MATCH(UsagePerHour!JE$4,Sales!$D$3:$ABF$3,0))/JE$2*INDEX(Usage!$D$5:$ABF$11,MATCH(UsagePerHour!$B$84,Usage!$C$5:$C$11,0),MATCH(UsagePerHour!JE$4,Usage!$D$3:$ABF$3,0)),"")</f>
        <v>14.49593643613437</v>
      </c>
      <c r="JF97" s="6">
        <f>IFERROR(INDEX(Sales!$D$5:$ABF$18,MATCH(UsagePerHour!$B97,Sales!$C$5:$C$18,0),MATCH(UsagePerHour!JF$4,Sales!$D$3:$ABF$3,0))/JF$2*INDEX(Usage!$D$5:$ABF$11,MATCH(UsagePerHour!$B$84,Usage!$C$5:$C$11,0),MATCH(UsagePerHour!JF$4,Usage!$D$3:$ABF$3,0)),"")</f>
        <v>66.694759528648348</v>
      </c>
      <c r="JG97" s="6">
        <f>IFERROR(INDEX(Sales!$D$5:$ABF$18,MATCH(UsagePerHour!$B97,Sales!$C$5:$C$18,0),MATCH(UsagePerHour!JG$4,Sales!$D$3:$ABF$3,0))/JG$2*INDEX(Usage!$D$5:$ABF$11,MATCH(UsagePerHour!$B$84,Usage!$C$5:$C$11,0),MATCH(UsagePerHour!JG$4,Usage!$D$3:$ABF$3,0)),"")</f>
        <v>72.095348847732339</v>
      </c>
      <c r="JH97" s="6">
        <f>IFERROR(INDEX(Sales!$D$5:$ABF$18,MATCH(UsagePerHour!$B97,Sales!$C$5:$C$18,0),MATCH(UsagePerHour!JH$4,Sales!$D$3:$ABF$3,0))/JH$2*INDEX(Usage!$D$5:$ABF$11,MATCH(UsagePerHour!$B$84,Usage!$C$5:$C$11,0),MATCH(UsagePerHour!JH$4,Usage!$D$3:$ABF$3,0)),"")</f>
        <v>237.53086832021236</v>
      </c>
      <c r="JI97" s="6">
        <f>IFERROR(INDEX(Sales!$D$5:$ABF$18,MATCH(UsagePerHour!$B97,Sales!$C$5:$C$18,0),MATCH(UsagePerHour!JI$4,Sales!$D$3:$ABF$3,0))/JI$2*INDEX(Usage!$D$5:$ABF$11,MATCH(UsagePerHour!$B$84,Usage!$C$5:$C$11,0),MATCH(UsagePerHour!JI$4,Usage!$D$3:$ABF$3,0)),"")</f>
        <v>16.914006844298857</v>
      </c>
      <c r="JJ97" s="6">
        <f>IFERROR(INDEX(Sales!$D$5:$ABF$18,MATCH(UsagePerHour!$B97,Sales!$C$5:$C$18,0),MATCH(UsagePerHour!JJ$4,Sales!$D$3:$ABF$3,0))/JJ$2*INDEX(Usage!$D$5:$ABF$11,MATCH(UsagePerHour!$B$84,Usage!$C$5:$C$11,0),MATCH(UsagePerHour!JJ$4,Usage!$D$3:$ABF$3,0)),"")</f>
        <v>102.51313866600491</v>
      </c>
      <c r="JK97" s="6">
        <f>IFERROR(INDEX(Sales!$D$5:$ABF$18,MATCH(UsagePerHour!$B97,Sales!$C$5:$C$18,0),MATCH(UsagePerHour!JK$4,Sales!$D$3:$ABF$3,0))/JK$2*INDEX(Usage!$D$5:$ABF$11,MATCH(UsagePerHour!$B$84,Usage!$C$5:$C$11,0),MATCH(UsagePerHour!JK$4,Usage!$D$3:$ABF$3,0)),"")</f>
        <v>45.46342506773135</v>
      </c>
      <c r="JL97" s="6">
        <f>IFERROR(INDEX(Sales!$D$5:$ABF$18,MATCH(UsagePerHour!$B97,Sales!$C$5:$C$18,0),MATCH(UsagePerHour!JL$4,Sales!$D$3:$ABF$3,0))/JL$2*INDEX(Usage!$D$5:$ABF$11,MATCH(UsagePerHour!$B$84,Usage!$C$5:$C$11,0),MATCH(UsagePerHour!JL$4,Usage!$D$3:$ABF$3,0)),"")</f>
        <v>15.388612680958829</v>
      </c>
      <c r="JM97" s="6">
        <f>IFERROR(INDEX(Sales!$D$5:$ABF$18,MATCH(UsagePerHour!$B97,Sales!$C$5:$C$18,0),MATCH(UsagePerHour!JM$4,Sales!$D$3:$ABF$3,0))/JM$2*INDEX(Usage!$D$5:$ABF$11,MATCH(UsagePerHour!$B$84,Usage!$C$5:$C$11,0),MATCH(UsagePerHour!JM$4,Usage!$D$3:$ABF$3,0)),"")</f>
        <v>9.5602801589751021</v>
      </c>
      <c r="JN97" s="6">
        <f>IFERROR(INDEX(Sales!$D$5:$ABF$18,MATCH(UsagePerHour!$B97,Sales!$C$5:$C$18,0),MATCH(UsagePerHour!JN$4,Sales!$D$3:$ABF$3,0))/JN$2*INDEX(Usage!$D$5:$ABF$11,MATCH(UsagePerHour!$B$84,Usage!$C$5:$C$11,0),MATCH(UsagePerHour!JN$4,Usage!$D$3:$ABF$3,0)),"")</f>
        <v>78.76562689554774</v>
      </c>
      <c r="JO97" s="6">
        <f>IFERROR(INDEX(Sales!$D$5:$ABF$18,MATCH(UsagePerHour!$B97,Sales!$C$5:$C$18,0),MATCH(UsagePerHour!JO$4,Sales!$D$3:$ABF$3,0))/JO$2*INDEX(Usage!$D$5:$ABF$11,MATCH(UsagePerHour!$B$84,Usage!$C$5:$C$11,0),MATCH(UsagePerHour!JO$4,Usage!$D$3:$ABF$3,0)),"")</f>
        <v>234.00825665855345</v>
      </c>
      <c r="JP97" s="6">
        <f>IFERROR(INDEX(Sales!$D$5:$ABF$18,MATCH(UsagePerHour!$B97,Sales!$C$5:$C$18,0),MATCH(UsagePerHour!JP$4,Sales!$D$3:$ABF$3,0))/JP$2*INDEX(Usage!$D$5:$ABF$11,MATCH(UsagePerHour!$B$84,Usage!$C$5:$C$11,0),MATCH(UsagePerHour!JP$4,Usage!$D$3:$ABF$3,0)),"")</f>
        <v>14.366463457786136</v>
      </c>
      <c r="JQ97" s="6">
        <f>IFERROR(INDEX(Sales!$D$5:$ABF$18,MATCH(UsagePerHour!$B97,Sales!$C$5:$C$18,0),MATCH(UsagePerHour!JQ$4,Sales!$D$3:$ABF$3,0))/JQ$2*INDEX(Usage!$D$5:$ABF$11,MATCH(UsagePerHour!$B$84,Usage!$C$5:$C$11,0),MATCH(UsagePerHour!JQ$4,Usage!$D$3:$ABF$3,0)),"")</f>
        <v>10.021976564646149</v>
      </c>
      <c r="JR97" s="6">
        <f>IFERROR(INDEX(Sales!$D$5:$ABF$18,MATCH(UsagePerHour!$B97,Sales!$C$5:$C$18,0),MATCH(UsagePerHour!JR$4,Sales!$D$3:$ABF$3,0))/JR$2*INDEX(Usage!$D$5:$ABF$11,MATCH(UsagePerHour!$B$84,Usage!$C$5:$C$11,0),MATCH(UsagePerHour!JR$4,Usage!$D$3:$ABF$3,0)),"")</f>
        <v>89.704315050688848</v>
      </c>
      <c r="JS97" s="6">
        <f>IFERROR(INDEX(Sales!$D$5:$ABF$18,MATCH(UsagePerHour!$B97,Sales!$C$5:$C$18,0),MATCH(UsagePerHour!JS$4,Sales!$D$3:$ABF$3,0))/JS$2*INDEX(Usage!$D$5:$ABF$11,MATCH(UsagePerHour!$B$84,Usage!$C$5:$C$11,0),MATCH(UsagePerHour!JS$4,Usage!$D$3:$ABF$3,0)),"")</f>
        <v>9.2774657990138731</v>
      </c>
      <c r="JT97" s="6">
        <f>IFERROR(INDEX(Sales!$D$5:$ABF$18,MATCH(UsagePerHour!$B97,Sales!$C$5:$C$18,0),MATCH(UsagePerHour!JT$4,Sales!$D$3:$ABF$3,0))/JT$2*INDEX(Usage!$D$5:$ABF$11,MATCH(UsagePerHour!$B$84,Usage!$C$5:$C$11,0),MATCH(UsagePerHour!JT$4,Usage!$D$3:$ABF$3,0)),"")</f>
        <v>16.617446573816753</v>
      </c>
      <c r="JU97" s="6">
        <f>IFERROR(INDEX(Sales!$D$5:$ABF$18,MATCH(UsagePerHour!$B97,Sales!$C$5:$C$18,0),MATCH(UsagePerHour!JU$4,Sales!$D$3:$ABF$3,0))/JU$2*INDEX(Usage!$D$5:$ABF$11,MATCH(UsagePerHour!$B$84,Usage!$C$5:$C$11,0),MATCH(UsagePerHour!JU$4,Usage!$D$3:$ABF$3,0)),"")</f>
        <v>22.102763167642049</v>
      </c>
      <c r="JV97" s="6">
        <f>IFERROR(INDEX(Sales!$D$5:$ABF$18,MATCH(UsagePerHour!$B97,Sales!$C$5:$C$18,0),MATCH(UsagePerHour!JV$4,Sales!$D$3:$ABF$3,0))/JV$2*INDEX(Usage!$D$5:$ABF$11,MATCH(UsagePerHour!$B$84,Usage!$C$5:$C$11,0),MATCH(UsagePerHour!JV$4,Usage!$D$3:$ABF$3,0)),"")</f>
        <v>137.00262137099219</v>
      </c>
      <c r="JW97" s="6">
        <f>IFERROR(INDEX(Sales!$D$5:$ABF$18,MATCH(UsagePerHour!$B97,Sales!$C$5:$C$18,0),MATCH(UsagePerHour!JW$4,Sales!$D$3:$ABF$3,0))/JW$2*INDEX(Usage!$D$5:$ABF$11,MATCH(UsagePerHour!$B$84,Usage!$C$5:$C$11,0),MATCH(UsagePerHour!JW$4,Usage!$D$3:$ABF$3,0)),"")</f>
        <v>14.395895934972449</v>
      </c>
      <c r="JX97" s="6">
        <f>IFERROR(INDEX(Sales!$D$5:$ABF$18,MATCH(UsagePerHour!$B97,Sales!$C$5:$C$18,0),MATCH(UsagePerHour!JX$4,Sales!$D$3:$ABF$3,0))/JX$2*INDEX(Usage!$D$5:$ABF$11,MATCH(UsagePerHour!$B$84,Usage!$C$5:$C$11,0),MATCH(UsagePerHour!JX$4,Usage!$D$3:$ABF$3,0)),"")</f>
        <v>60.558215808461789</v>
      </c>
      <c r="JY97" s="6">
        <f>IFERROR(INDEX(Sales!$D$5:$ABF$18,MATCH(UsagePerHour!$B97,Sales!$C$5:$C$18,0),MATCH(UsagePerHour!JY$4,Sales!$D$3:$ABF$3,0))/JY$2*INDEX(Usage!$D$5:$ABF$11,MATCH(UsagePerHour!$B$84,Usage!$C$5:$C$11,0),MATCH(UsagePerHour!JY$4,Usage!$D$3:$ABF$3,0)),"")</f>
        <v>44.023619755728916</v>
      </c>
      <c r="JZ97" s="6">
        <f>IFERROR(INDEX(Sales!$D$5:$ABF$18,MATCH(UsagePerHour!$B97,Sales!$C$5:$C$18,0),MATCH(UsagePerHour!JZ$4,Sales!$D$3:$ABF$3,0))/JZ$2*INDEX(Usage!$D$5:$ABF$11,MATCH(UsagePerHour!$B$84,Usage!$C$5:$C$11,0),MATCH(UsagePerHour!JZ$4,Usage!$D$3:$ABF$3,0)),"")</f>
        <v>14.120861481840775</v>
      </c>
      <c r="KA97" s="6">
        <f>IFERROR(INDEX(Sales!$D$5:$ABF$18,MATCH(UsagePerHour!$B97,Sales!$C$5:$C$18,0),MATCH(UsagePerHour!KA$4,Sales!$D$3:$ABF$3,0))/KA$2*INDEX(Usage!$D$5:$ABF$11,MATCH(UsagePerHour!$B$84,Usage!$C$5:$C$11,0),MATCH(UsagePerHour!KA$4,Usage!$D$3:$ABF$3,0)),"")</f>
        <v>29.672221963595739</v>
      </c>
      <c r="KB97" s="6">
        <f>IFERROR(INDEX(Sales!$D$5:$ABF$18,MATCH(UsagePerHour!$B97,Sales!$C$5:$C$18,0),MATCH(UsagePerHour!KB$4,Sales!$D$3:$ABF$3,0))/KB$2*INDEX(Usage!$D$5:$ABF$11,MATCH(UsagePerHour!$B$84,Usage!$C$5:$C$11,0),MATCH(UsagePerHour!KB$4,Usage!$D$3:$ABF$3,0)),"")</f>
        <v>58.465211880242109</v>
      </c>
      <c r="KC97" s="6">
        <f>IFERROR(INDEX(Sales!$D$5:$ABF$18,MATCH(UsagePerHour!$B97,Sales!$C$5:$C$18,0),MATCH(UsagePerHour!KC$4,Sales!$D$3:$ABF$3,0))/KC$2*INDEX(Usage!$D$5:$ABF$11,MATCH(UsagePerHour!$B$84,Usage!$C$5:$C$11,0),MATCH(UsagePerHour!KC$4,Usage!$D$3:$ABF$3,0)),"")</f>
        <v>81.200354481660995</v>
      </c>
      <c r="KD97" s="6">
        <f>IFERROR(INDEX(Sales!$D$5:$ABF$18,MATCH(UsagePerHour!$B97,Sales!$C$5:$C$18,0),MATCH(UsagePerHour!KD$4,Sales!$D$3:$ABF$3,0))/KD$2*INDEX(Usage!$D$5:$ABF$11,MATCH(UsagePerHour!$B$84,Usage!$C$5:$C$11,0),MATCH(UsagePerHour!KD$4,Usage!$D$3:$ABF$3,0)),"")</f>
        <v>0.68064254475820951</v>
      </c>
      <c r="KE97" s="6">
        <f>IFERROR(INDEX(Sales!$D$5:$ABF$18,MATCH(UsagePerHour!$B97,Sales!$C$5:$C$18,0),MATCH(UsagePerHour!KE$4,Sales!$D$3:$ABF$3,0))/KE$2*INDEX(Usage!$D$5:$ABF$11,MATCH(UsagePerHour!$B$84,Usage!$C$5:$C$11,0),MATCH(UsagePerHour!KE$4,Usage!$D$3:$ABF$3,0)),"")</f>
        <v>42.027180866604198</v>
      </c>
      <c r="KF97" s="6">
        <f>IFERROR(INDEX(Sales!$D$5:$ABF$18,MATCH(UsagePerHour!$B97,Sales!$C$5:$C$18,0),MATCH(UsagePerHour!KF$4,Sales!$D$3:$ABF$3,0))/KF$2*INDEX(Usage!$D$5:$ABF$11,MATCH(UsagePerHour!$B$84,Usage!$C$5:$C$11,0),MATCH(UsagePerHour!KF$4,Usage!$D$3:$ABF$3,0)),"")</f>
        <v>24.753564378153104</v>
      </c>
      <c r="KG97" s="6">
        <f>IFERROR(INDEX(Sales!$D$5:$ABF$18,MATCH(UsagePerHour!$B97,Sales!$C$5:$C$18,0),MATCH(UsagePerHour!KG$4,Sales!$D$3:$ABF$3,0))/KG$2*INDEX(Usage!$D$5:$ABF$11,MATCH(UsagePerHour!$B$84,Usage!$C$5:$C$11,0),MATCH(UsagePerHour!KG$4,Usage!$D$3:$ABF$3,0)),"")</f>
        <v>0.40415950017928881</v>
      </c>
      <c r="KH97" s="6">
        <f>IFERROR(INDEX(Sales!$D$5:$ABF$18,MATCH(UsagePerHour!$B97,Sales!$C$5:$C$18,0),MATCH(UsagePerHour!KH$4,Sales!$D$3:$ABF$3,0))/KH$2*INDEX(Usage!$D$5:$ABF$11,MATCH(UsagePerHour!$B$84,Usage!$C$5:$C$11,0),MATCH(UsagePerHour!KH$4,Usage!$D$3:$ABF$3,0)),"")</f>
        <v>27.080493739594722</v>
      </c>
      <c r="KI97" s="6">
        <f>IFERROR(INDEX(Sales!$D$5:$ABF$18,MATCH(UsagePerHour!$B97,Sales!$C$5:$C$18,0),MATCH(UsagePerHour!KI$4,Sales!$D$3:$ABF$3,0))/KI$2*INDEX(Usage!$D$5:$ABF$11,MATCH(UsagePerHour!$B$84,Usage!$C$5:$C$11,0),MATCH(UsagePerHour!KI$4,Usage!$D$3:$ABF$3,0)),"")</f>
        <v>39.964230165937423</v>
      </c>
      <c r="KJ97" s="6">
        <f>IFERROR(INDEX(Sales!$D$5:$ABF$18,MATCH(UsagePerHour!$B97,Sales!$C$5:$C$18,0),MATCH(UsagePerHour!KJ$4,Sales!$D$3:$ABF$3,0))/KJ$2*INDEX(Usage!$D$5:$ABF$11,MATCH(UsagePerHour!$B$84,Usage!$C$5:$C$11,0),MATCH(UsagePerHour!KJ$4,Usage!$D$3:$ABF$3,0)),"")</f>
        <v>132.77508053980225</v>
      </c>
      <c r="KK97" s="6">
        <f>IFERROR(INDEX(Sales!$D$5:$ABF$18,MATCH(UsagePerHour!$B97,Sales!$C$5:$C$18,0),MATCH(UsagePerHour!KK$4,Sales!$D$3:$ABF$3,0))/KK$2*INDEX(Usage!$D$5:$ABF$11,MATCH(UsagePerHour!$B$84,Usage!$C$5:$C$11,0),MATCH(UsagePerHour!KK$4,Usage!$D$3:$ABF$3,0)),"")</f>
        <v>33.181408333199634</v>
      </c>
      <c r="KL97" s="6">
        <f>IFERROR(INDEX(Sales!$D$5:$ABF$18,MATCH(UsagePerHour!$B97,Sales!$C$5:$C$18,0),MATCH(UsagePerHour!KL$4,Sales!$D$3:$ABF$3,0))/KL$2*INDEX(Usage!$D$5:$ABF$11,MATCH(UsagePerHour!$B$84,Usage!$C$5:$C$11,0),MATCH(UsagePerHour!KL$4,Usage!$D$3:$ABF$3,0)),"")</f>
        <v>94.228721622144519</v>
      </c>
      <c r="KM97" s="6">
        <f>IFERROR(INDEX(Sales!$D$5:$ABF$18,MATCH(UsagePerHour!$B97,Sales!$C$5:$C$18,0),MATCH(UsagePerHour!KM$4,Sales!$D$3:$ABF$3,0))/KM$2*INDEX(Usage!$D$5:$ABF$11,MATCH(UsagePerHour!$B$84,Usage!$C$5:$C$11,0),MATCH(UsagePerHour!KM$4,Usage!$D$3:$ABF$3,0)),"")</f>
        <v>38.971490235666792</v>
      </c>
      <c r="KN97" s="6">
        <f>IFERROR(INDEX(Sales!$D$5:$ABF$18,MATCH(UsagePerHour!$B97,Sales!$C$5:$C$18,0),MATCH(UsagePerHour!KN$4,Sales!$D$3:$ABF$3,0))/KN$2*INDEX(Usage!$D$5:$ABF$11,MATCH(UsagePerHour!$B$84,Usage!$C$5:$C$11,0),MATCH(UsagePerHour!KN$4,Usage!$D$3:$ABF$3,0)),"")</f>
        <v>23.586767397969883</v>
      </c>
      <c r="KO97" s="6">
        <f>IFERROR(INDEX(Sales!$D$5:$ABF$18,MATCH(UsagePerHour!$B97,Sales!$C$5:$C$18,0),MATCH(UsagePerHour!KO$4,Sales!$D$3:$ABF$3,0))/KO$2*INDEX(Usage!$D$5:$ABF$11,MATCH(UsagePerHour!$B$84,Usage!$C$5:$C$11,0),MATCH(UsagePerHour!KO$4,Usage!$D$3:$ABF$3,0)),"")</f>
        <v>5.5644659170168245</v>
      </c>
      <c r="KP97" s="6">
        <f>IFERROR(INDEX(Sales!$D$5:$ABF$18,MATCH(UsagePerHour!$B97,Sales!$C$5:$C$18,0),MATCH(UsagePerHour!KP$4,Sales!$D$3:$ABF$3,0))/KP$2*INDEX(Usage!$D$5:$ABF$11,MATCH(UsagePerHour!$B$84,Usage!$C$5:$C$11,0),MATCH(UsagePerHour!KP$4,Usage!$D$3:$ABF$3,0)),"")</f>
        <v>63.624584517868946</v>
      </c>
      <c r="KQ97" s="6">
        <f>IFERROR(INDEX(Sales!$D$5:$ABF$18,MATCH(UsagePerHour!$B97,Sales!$C$5:$C$18,0),MATCH(UsagePerHour!KQ$4,Sales!$D$3:$ABF$3,0))/KQ$2*INDEX(Usage!$D$5:$ABF$11,MATCH(UsagePerHour!$B$84,Usage!$C$5:$C$11,0),MATCH(UsagePerHour!KQ$4,Usage!$D$3:$ABF$3,0)),"")</f>
        <v>228.46821107202371</v>
      </c>
      <c r="KR97" s="6">
        <f>IFERROR(INDEX(Sales!$D$5:$ABF$18,MATCH(UsagePerHour!$B97,Sales!$C$5:$C$18,0),MATCH(UsagePerHour!KR$4,Sales!$D$3:$ABF$3,0))/KR$2*INDEX(Usage!$D$5:$ABF$11,MATCH(UsagePerHour!$B$84,Usage!$C$5:$C$11,0),MATCH(UsagePerHour!KR$4,Usage!$D$3:$ABF$3,0)),"")</f>
        <v>8.0064127032597909</v>
      </c>
      <c r="KS97" s="6">
        <f>IFERROR(INDEX(Sales!$D$5:$ABF$18,MATCH(UsagePerHour!$B97,Sales!$C$5:$C$18,0),MATCH(UsagePerHour!KS$4,Sales!$D$3:$ABF$3,0))/KS$2*INDEX(Usage!$D$5:$ABF$11,MATCH(UsagePerHour!$B$84,Usage!$C$5:$C$11,0),MATCH(UsagePerHour!KS$4,Usage!$D$3:$ABF$3,0)),"")</f>
        <v>88.522454043652203</v>
      </c>
      <c r="KT97" s="6">
        <f>IFERROR(INDEX(Sales!$D$5:$ABF$18,MATCH(UsagePerHour!$B97,Sales!$C$5:$C$18,0),MATCH(UsagePerHour!KT$4,Sales!$D$3:$ABF$3,0))/KT$2*INDEX(Usage!$D$5:$ABF$11,MATCH(UsagePerHour!$B$84,Usage!$C$5:$C$11,0),MATCH(UsagePerHour!KT$4,Usage!$D$3:$ABF$3,0)),"")</f>
        <v>0</v>
      </c>
      <c r="KU97" s="6">
        <f>IFERROR(INDEX(Sales!$D$5:$ABF$18,MATCH(UsagePerHour!$B97,Sales!$C$5:$C$18,0),MATCH(UsagePerHour!KU$4,Sales!$D$3:$ABF$3,0))/KU$2*INDEX(Usage!$D$5:$ABF$11,MATCH(UsagePerHour!$B$84,Usage!$C$5:$C$11,0),MATCH(UsagePerHour!KU$4,Usage!$D$3:$ABF$3,0)),"")</f>
        <v>0.14649512643598656</v>
      </c>
      <c r="KV97" s="6">
        <f>IFERROR(INDEX(Sales!$D$5:$ABF$18,MATCH(UsagePerHour!$B97,Sales!$C$5:$C$18,0),MATCH(UsagePerHour!KV$4,Sales!$D$3:$ABF$3,0))/KV$2*INDEX(Usage!$D$5:$ABF$11,MATCH(UsagePerHour!$B$84,Usage!$C$5:$C$11,0),MATCH(UsagePerHour!KV$4,Usage!$D$3:$ABF$3,0)),"")</f>
        <v>28.193667910304207</v>
      </c>
      <c r="KW97" s="6">
        <f>IFERROR(INDEX(Sales!$D$5:$ABF$18,MATCH(UsagePerHour!$B97,Sales!$C$5:$C$18,0),MATCH(UsagePerHour!KW$4,Sales!$D$3:$ABF$3,0))/KW$2*INDEX(Usage!$D$5:$ABF$11,MATCH(UsagePerHour!$B$84,Usage!$C$5:$C$11,0),MATCH(UsagePerHour!KW$4,Usage!$D$3:$ABF$3,0)),"")</f>
        <v>21.12403168139835</v>
      </c>
      <c r="KX97" s="6">
        <f>IFERROR(INDEX(Sales!$D$5:$ABF$18,MATCH(UsagePerHour!$B97,Sales!$C$5:$C$18,0),MATCH(UsagePerHour!KX$4,Sales!$D$3:$ABF$3,0))/KX$2*INDEX(Usage!$D$5:$ABF$11,MATCH(UsagePerHour!$B$84,Usage!$C$5:$C$11,0),MATCH(UsagePerHour!KX$4,Usage!$D$3:$ABF$3,0)),"")</f>
        <v>193.72220389953679</v>
      </c>
      <c r="KY97" s="6">
        <f>IFERROR(INDEX(Sales!$D$5:$ABF$18,MATCH(UsagePerHour!$B97,Sales!$C$5:$C$18,0),MATCH(UsagePerHour!KY$4,Sales!$D$3:$ABF$3,0))/KY$2*INDEX(Usage!$D$5:$ABF$11,MATCH(UsagePerHour!$B$84,Usage!$C$5:$C$11,0),MATCH(UsagePerHour!KY$4,Usage!$D$3:$ABF$3,0)),"")</f>
        <v>9.5517102615694167</v>
      </c>
      <c r="KZ97" s="6">
        <f>IFERROR(INDEX(Sales!$D$5:$ABF$18,MATCH(UsagePerHour!$B97,Sales!$C$5:$C$18,0),MATCH(UsagePerHour!KZ$4,Sales!$D$3:$ABF$3,0))/KZ$2*INDEX(Usage!$D$5:$ABF$11,MATCH(UsagePerHour!$B$84,Usage!$C$5:$C$11,0),MATCH(UsagePerHour!KZ$4,Usage!$D$3:$ABF$3,0)),"")</f>
        <v>15.814957144864408</v>
      </c>
      <c r="LA97" s="6">
        <f>IFERROR(INDEX(Sales!$D$5:$ABF$18,MATCH(UsagePerHour!$B97,Sales!$C$5:$C$18,0),MATCH(UsagePerHour!LA$4,Sales!$D$3:$ABF$3,0))/LA$2*INDEX(Usage!$D$5:$ABF$11,MATCH(UsagePerHour!$B$84,Usage!$C$5:$C$11,0),MATCH(UsagePerHour!LA$4,Usage!$D$3:$ABF$3,0)),"")</f>
        <v>62.488877136347568</v>
      </c>
      <c r="LB97" s="6">
        <f>IFERROR(INDEX(Sales!$D$5:$ABF$18,MATCH(UsagePerHour!$B97,Sales!$C$5:$C$18,0),MATCH(UsagePerHour!LB$4,Sales!$D$3:$ABF$3,0))/LB$2*INDEX(Usage!$D$5:$ABF$11,MATCH(UsagePerHour!$B$84,Usage!$C$5:$C$11,0),MATCH(UsagePerHour!LB$4,Usage!$D$3:$ABF$3,0)),"")</f>
        <v>15.071127343746259</v>
      </c>
      <c r="LC97" s="6">
        <f>IFERROR(INDEX(Sales!$D$5:$ABF$18,MATCH(UsagePerHour!$B97,Sales!$C$5:$C$18,0),MATCH(UsagePerHour!LC$4,Sales!$D$3:$ABF$3,0))/LC$2*INDEX(Usage!$D$5:$ABF$11,MATCH(UsagePerHour!$B$84,Usage!$C$5:$C$11,0),MATCH(UsagePerHour!LC$4,Usage!$D$3:$ABF$3,0)),"")</f>
        <v>7.3769606557050391</v>
      </c>
      <c r="LD97" s="6">
        <f>IFERROR(INDEX(Sales!$D$5:$ABF$18,MATCH(UsagePerHour!$B97,Sales!$C$5:$C$18,0),MATCH(UsagePerHour!LD$4,Sales!$D$3:$ABF$3,0))/LD$2*INDEX(Usage!$D$5:$ABF$11,MATCH(UsagePerHour!$B$84,Usage!$C$5:$C$11,0),MATCH(UsagePerHour!LD$4,Usage!$D$3:$ABF$3,0)),"")</f>
        <v>10.495401758743371</v>
      </c>
      <c r="LE97" s="6">
        <f>IFERROR(INDEX(Sales!$D$5:$ABF$18,MATCH(UsagePerHour!$B97,Sales!$C$5:$C$18,0),MATCH(UsagePerHour!LE$4,Sales!$D$3:$ABF$3,0))/LE$2*INDEX(Usage!$D$5:$ABF$11,MATCH(UsagePerHour!$B$84,Usage!$C$5:$C$11,0),MATCH(UsagePerHour!LE$4,Usage!$D$3:$ABF$3,0)),"")</f>
        <v>1242.5721774921228</v>
      </c>
      <c r="LF97" s="6">
        <f>IFERROR(INDEX(Sales!$D$5:$ABF$18,MATCH(UsagePerHour!$B97,Sales!$C$5:$C$18,0),MATCH(UsagePerHour!LF$4,Sales!$D$3:$ABF$3,0))/LF$2*INDEX(Usage!$D$5:$ABF$11,MATCH(UsagePerHour!$B$84,Usage!$C$5:$C$11,0),MATCH(UsagePerHour!LF$4,Usage!$D$3:$ABF$3,0)),"")</f>
        <v>72.095973604364545</v>
      </c>
      <c r="LG97" s="6">
        <f>IFERROR(INDEX(Sales!$D$5:$ABF$18,MATCH(UsagePerHour!$B97,Sales!$C$5:$C$18,0),MATCH(UsagePerHour!LG$4,Sales!$D$3:$ABF$3,0))/LG$2*INDEX(Usage!$D$5:$ABF$11,MATCH(UsagePerHour!$B$84,Usage!$C$5:$C$11,0),MATCH(UsagePerHour!LG$4,Usage!$D$3:$ABF$3,0)),"")</f>
        <v>72.398576821944161</v>
      </c>
      <c r="LH97" s="6">
        <f>IFERROR(INDEX(Sales!$D$5:$ABF$18,MATCH(UsagePerHour!$B97,Sales!$C$5:$C$18,0),MATCH(UsagePerHour!LH$4,Sales!$D$3:$ABF$3,0))/LH$2*INDEX(Usage!$D$5:$ABF$11,MATCH(UsagePerHour!$B$84,Usage!$C$5:$C$11,0),MATCH(UsagePerHour!LH$4,Usage!$D$3:$ABF$3,0)),"")</f>
        <v>101.29329928669833</v>
      </c>
      <c r="LI97" s="6">
        <f>IFERROR(INDEX(Sales!$D$5:$ABF$18,MATCH(UsagePerHour!$B97,Sales!$C$5:$C$18,0),MATCH(UsagePerHour!LI$4,Sales!$D$3:$ABF$3,0))/LI$2*INDEX(Usage!$D$5:$ABF$11,MATCH(UsagePerHour!$B$84,Usage!$C$5:$C$11,0),MATCH(UsagePerHour!LI$4,Usage!$D$3:$ABF$3,0)),"")</f>
        <v>7.4446781812813692</v>
      </c>
      <c r="LJ97" s="6">
        <f>IFERROR(INDEX(Sales!$D$5:$ABF$18,MATCH(UsagePerHour!$B97,Sales!$C$5:$C$18,0),MATCH(UsagePerHour!LJ$4,Sales!$D$3:$ABF$3,0))/LJ$2*INDEX(Usage!$D$5:$ABF$11,MATCH(UsagePerHour!$B$84,Usage!$C$5:$C$11,0),MATCH(UsagePerHour!LJ$4,Usage!$D$3:$ABF$3,0)),"")</f>
        <v>64.540442934688159</v>
      </c>
      <c r="LK97" s="6">
        <f>IFERROR(INDEX(Sales!$D$5:$ABF$18,MATCH(UsagePerHour!$B97,Sales!$C$5:$C$18,0),MATCH(UsagePerHour!LK$4,Sales!$D$3:$ABF$3,0))/LK$2*INDEX(Usage!$D$5:$ABF$11,MATCH(UsagePerHour!$B$84,Usage!$C$5:$C$11,0),MATCH(UsagePerHour!LK$4,Usage!$D$3:$ABF$3,0)),"")</f>
        <v>21.899553960226914</v>
      </c>
      <c r="LL97" s="6">
        <f>IFERROR(INDEX(Sales!$D$5:$ABF$18,MATCH(UsagePerHour!$B97,Sales!$C$5:$C$18,0),MATCH(UsagePerHour!LL$4,Sales!$D$3:$ABF$3,0))/LL$2*INDEX(Usage!$D$5:$ABF$11,MATCH(UsagePerHour!$B$84,Usage!$C$5:$C$11,0),MATCH(UsagePerHour!LL$4,Usage!$D$3:$ABF$3,0)),"")</f>
        <v>177.70282711379579</v>
      </c>
      <c r="LM97" s="6">
        <f>IFERROR(INDEX(Sales!$D$5:$ABF$18,MATCH(UsagePerHour!$B97,Sales!$C$5:$C$18,0),MATCH(UsagePerHour!LM$4,Sales!$D$3:$ABF$3,0))/LM$2*INDEX(Usage!$D$5:$ABF$11,MATCH(UsagePerHour!$B$84,Usage!$C$5:$C$11,0),MATCH(UsagePerHour!LM$4,Usage!$D$3:$ABF$3,0)),"")</f>
        <v>16.590115516366762</v>
      </c>
      <c r="LN97" s="6">
        <f>IFERROR(INDEX(Sales!$D$5:$ABF$18,MATCH(UsagePerHour!$B97,Sales!$C$5:$C$18,0),MATCH(UsagePerHour!LN$4,Sales!$D$3:$ABF$3,0))/LN$2*INDEX(Usage!$D$5:$ABF$11,MATCH(UsagePerHour!$B$84,Usage!$C$5:$C$11,0),MATCH(UsagePerHour!LN$4,Usage!$D$3:$ABF$3,0)),"")</f>
        <v>79.117006637643627</v>
      </c>
      <c r="LO97" s="6">
        <f>IFERROR(INDEX(Sales!$D$5:$ABF$18,MATCH(UsagePerHour!$B97,Sales!$C$5:$C$18,0),MATCH(UsagePerHour!LO$4,Sales!$D$3:$ABF$3,0))/LO$2*INDEX(Usage!$D$5:$ABF$11,MATCH(UsagePerHour!$B$84,Usage!$C$5:$C$11,0),MATCH(UsagePerHour!LO$4,Usage!$D$3:$ABF$3,0)),"")</f>
        <v>12.776835266875699</v>
      </c>
      <c r="LP97" s="6">
        <f>IFERROR(INDEX(Sales!$D$5:$ABF$18,MATCH(UsagePerHour!$B97,Sales!$C$5:$C$18,0),MATCH(UsagePerHour!LP$4,Sales!$D$3:$ABF$3,0))/LP$2*INDEX(Usage!$D$5:$ABF$11,MATCH(UsagePerHour!$B$84,Usage!$C$5:$C$11,0),MATCH(UsagePerHour!LP$4,Usage!$D$3:$ABF$3,0)),"")</f>
        <v>1.4096016814966874</v>
      </c>
      <c r="LQ97" s="6">
        <f>IFERROR(INDEX(Sales!$D$5:$ABF$18,MATCH(UsagePerHour!$B97,Sales!$C$5:$C$18,0),MATCH(UsagePerHour!LQ$4,Sales!$D$3:$ABF$3,0))/LQ$2*INDEX(Usage!$D$5:$ABF$11,MATCH(UsagePerHour!$B$84,Usage!$C$5:$C$11,0),MATCH(UsagePerHour!LQ$4,Usage!$D$3:$ABF$3,0)),"")</f>
        <v>12.959249334954961</v>
      </c>
      <c r="LR97" s="6">
        <f>IFERROR(INDEX(Sales!$D$5:$ABF$18,MATCH(UsagePerHour!$B97,Sales!$C$5:$C$18,0),MATCH(UsagePerHour!LR$4,Sales!$D$3:$ABF$3,0))/LR$2*INDEX(Usage!$D$5:$ABF$11,MATCH(UsagePerHour!$B$84,Usage!$C$5:$C$11,0),MATCH(UsagePerHour!LR$4,Usage!$D$3:$ABF$3,0)),"")</f>
        <v>64.709902509478255</v>
      </c>
      <c r="LS97" s="6">
        <f>IFERROR(INDEX(Sales!$D$5:$ABF$18,MATCH(UsagePerHour!$B97,Sales!$C$5:$C$18,0),MATCH(UsagePerHour!LS$4,Sales!$D$3:$ABF$3,0))/LS$2*INDEX(Usage!$D$5:$ABF$11,MATCH(UsagePerHour!$B$84,Usage!$C$5:$C$11,0),MATCH(UsagePerHour!LS$4,Usage!$D$3:$ABF$3,0)),"")</f>
        <v>0</v>
      </c>
      <c r="LT97" s="6">
        <f>IFERROR(INDEX(Sales!$D$5:$ABF$18,MATCH(UsagePerHour!$B97,Sales!$C$5:$C$18,0),MATCH(UsagePerHour!LT$4,Sales!$D$3:$ABF$3,0))/LT$2*INDEX(Usage!$D$5:$ABF$11,MATCH(UsagePerHour!$B$84,Usage!$C$5:$C$11,0),MATCH(UsagePerHour!LT$4,Usage!$D$3:$ABF$3,0)),"")</f>
        <v>12.982401621115637</v>
      </c>
      <c r="LU97" s="6">
        <f>IFERROR(INDEX(Sales!$D$5:$ABF$18,MATCH(UsagePerHour!$B97,Sales!$C$5:$C$18,0),MATCH(UsagePerHour!LU$4,Sales!$D$3:$ABF$3,0))/LU$2*INDEX(Usage!$D$5:$ABF$11,MATCH(UsagePerHour!$B$84,Usage!$C$5:$C$11,0),MATCH(UsagePerHour!LU$4,Usage!$D$3:$ABF$3,0)),"")</f>
        <v>42.969182367017723</v>
      </c>
      <c r="LV97" s="6">
        <f>IFERROR(INDEX(Sales!$D$5:$ABF$18,MATCH(UsagePerHour!$B97,Sales!$C$5:$C$18,0),MATCH(UsagePerHour!LV$4,Sales!$D$3:$ABF$3,0))/LV$2*INDEX(Usage!$D$5:$ABF$11,MATCH(UsagePerHour!$B$84,Usage!$C$5:$C$11,0),MATCH(UsagePerHour!LV$4,Usage!$D$3:$ABF$3,0)),"")</f>
        <v>6.9853892215568862</v>
      </c>
      <c r="LW97" s="6">
        <f>IFERROR(INDEX(Sales!$D$5:$ABF$18,MATCH(UsagePerHour!$B97,Sales!$C$5:$C$18,0),MATCH(UsagePerHour!LW$4,Sales!$D$3:$ABF$3,0))/LW$2*INDEX(Usage!$D$5:$ABF$11,MATCH(UsagePerHour!$B$84,Usage!$C$5:$C$11,0),MATCH(UsagePerHour!LW$4,Usage!$D$3:$ABF$3,0)),"")</f>
        <v>18.867019263428599</v>
      </c>
      <c r="LX97" s="6">
        <f>IFERROR(INDEX(Sales!$D$5:$ABF$18,MATCH(UsagePerHour!$B97,Sales!$C$5:$C$18,0),MATCH(UsagePerHour!LX$4,Sales!$D$3:$ABF$3,0))/LX$2*INDEX(Usage!$D$5:$ABF$11,MATCH(UsagePerHour!$B$84,Usage!$C$5:$C$11,0),MATCH(UsagePerHour!LX$4,Usage!$D$3:$ABF$3,0)),"")</f>
        <v>29.495628782784127</v>
      </c>
      <c r="LY97" s="6">
        <f>IFERROR(INDEX(Sales!$D$5:$ABF$18,MATCH(UsagePerHour!$B97,Sales!$C$5:$C$18,0),MATCH(UsagePerHour!LY$4,Sales!$D$3:$ABF$3,0))/LY$2*INDEX(Usage!$D$5:$ABF$11,MATCH(UsagePerHour!$B$84,Usage!$C$5:$C$11,0),MATCH(UsagePerHour!LY$4,Usage!$D$3:$ABF$3,0)),"")</f>
        <v>79.459368528984143</v>
      </c>
      <c r="LZ97" s="6">
        <f>IFERROR(INDEX(Sales!$D$5:$ABF$18,MATCH(UsagePerHour!$B97,Sales!$C$5:$C$18,0),MATCH(UsagePerHour!LZ$4,Sales!$D$3:$ABF$3,0))/LZ$2*INDEX(Usage!$D$5:$ABF$11,MATCH(UsagePerHour!$B$84,Usage!$C$5:$C$11,0),MATCH(UsagePerHour!LZ$4,Usage!$D$3:$ABF$3,0)),"")</f>
        <v>201.79785413207307</v>
      </c>
      <c r="MA97" s="6">
        <f>IFERROR(INDEX(Sales!$D$5:$ABF$18,MATCH(UsagePerHour!$B97,Sales!$C$5:$C$18,0),MATCH(UsagePerHour!MA$4,Sales!$D$3:$ABF$3,0))/MA$2*INDEX(Usage!$D$5:$ABF$11,MATCH(UsagePerHour!$B$84,Usage!$C$5:$C$11,0),MATCH(UsagePerHour!MA$4,Usage!$D$3:$ABF$3,0)),"")</f>
        <v>81.811884299849368</v>
      </c>
      <c r="MB97" s="6">
        <f>IFERROR(INDEX(Sales!$D$5:$ABF$18,MATCH(UsagePerHour!$B97,Sales!$C$5:$C$18,0),MATCH(UsagePerHour!MB$4,Sales!$D$3:$ABF$3,0))/MB$2*INDEX(Usage!$D$5:$ABF$11,MATCH(UsagePerHour!$B$84,Usage!$C$5:$C$11,0),MATCH(UsagePerHour!MB$4,Usage!$D$3:$ABF$3,0)),"")</f>
        <v>2.652249864465996</v>
      </c>
      <c r="MC97" s="6">
        <f>IFERROR(INDEX(Sales!$D$5:$ABF$18,MATCH(UsagePerHour!$B97,Sales!$C$5:$C$18,0),MATCH(UsagePerHour!MC$4,Sales!$D$3:$ABF$3,0))/MC$2*INDEX(Usage!$D$5:$ABF$11,MATCH(UsagePerHour!$B$84,Usage!$C$5:$C$11,0),MATCH(UsagePerHour!MC$4,Usage!$D$3:$ABF$3,0)),"")</f>
        <v>1.9621990347542397</v>
      </c>
      <c r="MD97" s="6">
        <f>IFERROR(INDEX(Sales!$D$5:$ABF$18,MATCH(UsagePerHour!$B97,Sales!$C$5:$C$18,0),MATCH(UsagePerHour!MD$4,Sales!$D$3:$ABF$3,0))/MD$2*INDEX(Usage!$D$5:$ABF$11,MATCH(UsagePerHour!$B$84,Usage!$C$5:$C$11,0),MATCH(UsagePerHour!MD$4,Usage!$D$3:$ABF$3,0)),"")</f>
        <v>22.839115054129088</v>
      </c>
      <c r="ME97" s="6">
        <f>IFERROR(INDEX(Sales!$D$5:$ABF$18,MATCH(UsagePerHour!$B97,Sales!$C$5:$C$18,0),MATCH(UsagePerHour!ME$4,Sales!$D$3:$ABF$3,0))/ME$2*INDEX(Usage!$D$5:$ABF$11,MATCH(UsagePerHour!$B$84,Usage!$C$5:$C$11,0),MATCH(UsagePerHour!ME$4,Usage!$D$3:$ABF$3,0)),"")</f>
        <v>1.6946544516588098</v>
      </c>
      <c r="MF97" s="6">
        <f>IFERROR(INDEX(Sales!$D$5:$ABF$18,MATCH(UsagePerHour!$B97,Sales!$C$5:$C$18,0),MATCH(UsagePerHour!MF$4,Sales!$D$3:$ABF$3,0))/MF$2*INDEX(Usage!$D$5:$ABF$11,MATCH(UsagePerHour!$B$84,Usage!$C$5:$C$11,0),MATCH(UsagePerHour!MF$4,Usage!$D$3:$ABF$3,0)),"")</f>
        <v>12.255658303931753</v>
      </c>
      <c r="MG97" s="6">
        <f>IFERROR(INDEX(Sales!$D$5:$ABF$18,MATCH(UsagePerHour!$B97,Sales!$C$5:$C$18,0),MATCH(UsagePerHour!MG$4,Sales!$D$3:$ABF$3,0))/MG$2*INDEX(Usage!$D$5:$ABF$11,MATCH(UsagePerHour!$B$84,Usage!$C$5:$C$11,0),MATCH(UsagePerHour!MG$4,Usage!$D$3:$ABF$3,0)),"")</f>
        <v>111.54796382210975</v>
      </c>
      <c r="MH97" s="6">
        <f>IFERROR(INDEX(Sales!$D$5:$ABF$18,MATCH(UsagePerHour!$B97,Sales!$C$5:$C$18,0),MATCH(UsagePerHour!MH$4,Sales!$D$3:$ABF$3,0))/MH$2*INDEX(Usage!$D$5:$ABF$11,MATCH(UsagePerHour!$B$84,Usage!$C$5:$C$11,0),MATCH(UsagePerHour!MH$4,Usage!$D$3:$ABF$3,0)),"")</f>
        <v>84.587289332816511</v>
      </c>
      <c r="MI97" s="6">
        <f>IFERROR(INDEX(Sales!$D$5:$ABF$18,MATCH(UsagePerHour!$B97,Sales!$C$5:$C$18,0),MATCH(UsagePerHour!MI$4,Sales!$D$3:$ABF$3,0))/MI$2*INDEX(Usage!$D$5:$ABF$11,MATCH(UsagePerHour!$B$84,Usage!$C$5:$C$11,0),MATCH(UsagePerHour!MI$4,Usage!$D$3:$ABF$3,0)),"")</f>
        <v>33.591715595247038</v>
      </c>
      <c r="MJ97" s="6">
        <f>IFERROR(INDEX(Sales!$D$5:$ABF$18,MATCH(UsagePerHour!$B97,Sales!$C$5:$C$18,0),MATCH(UsagePerHour!MJ$4,Sales!$D$3:$ABF$3,0))/MJ$2*INDEX(Usage!$D$5:$ABF$11,MATCH(UsagePerHour!$B$84,Usage!$C$5:$C$11,0),MATCH(UsagePerHour!MJ$4,Usage!$D$3:$ABF$3,0)),"")</f>
        <v>95.548611416751015</v>
      </c>
      <c r="MK97" s="6">
        <f>IFERROR(INDEX(Sales!$D$5:$ABF$18,MATCH(UsagePerHour!$B97,Sales!$C$5:$C$18,0),MATCH(UsagePerHour!MK$4,Sales!$D$3:$ABF$3,0))/MK$2*INDEX(Usage!$D$5:$ABF$11,MATCH(UsagePerHour!$B$84,Usage!$C$5:$C$11,0),MATCH(UsagePerHour!MK$4,Usage!$D$3:$ABF$3,0)),"")</f>
        <v>22.978098037356595</v>
      </c>
      <c r="ML97" s="6">
        <f>IFERROR(INDEX(Sales!$D$5:$ABF$18,MATCH(UsagePerHour!$B97,Sales!$C$5:$C$18,0),MATCH(UsagePerHour!ML$4,Sales!$D$3:$ABF$3,0))/ML$2*INDEX(Usage!$D$5:$ABF$11,MATCH(UsagePerHour!$B$84,Usage!$C$5:$C$11,0),MATCH(UsagePerHour!ML$4,Usage!$D$3:$ABF$3,0)),"")</f>
        <v>0</v>
      </c>
      <c r="MM97" s="6">
        <f>IFERROR(INDEX(Sales!$D$5:$ABF$18,MATCH(UsagePerHour!$B97,Sales!$C$5:$C$18,0),MATCH(UsagePerHour!MM$4,Sales!$D$3:$ABF$3,0))/MM$2*INDEX(Usage!$D$5:$ABF$11,MATCH(UsagePerHour!$B$84,Usage!$C$5:$C$11,0),MATCH(UsagePerHour!MM$4,Usage!$D$3:$ABF$3,0)),"")</f>
        <v>1.9509998868357663</v>
      </c>
      <c r="MN97" s="6">
        <f>IFERROR(INDEX(Sales!$D$5:$ABF$18,MATCH(UsagePerHour!$B97,Sales!$C$5:$C$18,0),MATCH(UsagePerHour!MN$4,Sales!$D$3:$ABF$3,0))/MN$2*INDEX(Usage!$D$5:$ABF$11,MATCH(UsagePerHour!$B$84,Usage!$C$5:$C$11,0),MATCH(UsagePerHour!MN$4,Usage!$D$3:$ABF$3,0)),"")</f>
        <v>128.02418967373413</v>
      </c>
      <c r="MO97" s="6">
        <f>IFERROR(INDEX(Sales!$D$5:$ABF$18,MATCH(UsagePerHour!$B97,Sales!$C$5:$C$18,0),MATCH(UsagePerHour!MO$4,Sales!$D$3:$ABF$3,0))/MO$2*INDEX(Usage!$D$5:$ABF$11,MATCH(UsagePerHour!$B$84,Usage!$C$5:$C$11,0),MATCH(UsagePerHour!MO$4,Usage!$D$3:$ABF$3,0)),"")</f>
        <v>12.982401621115637</v>
      </c>
      <c r="MP97" s="6">
        <f>IFERROR(INDEX(Sales!$D$5:$ABF$18,MATCH(UsagePerHour!$B97,Sales!$C$5:$C$18,0),MATCH(UsagePerHour!MP$4,Sales!$D$3:$ABF$3,0))/MP$2*INDEX(Usage!$D$5:$ABF$11,MATCH(UsagePerHour!$B$84,Usage!$C$5:$C$11,0),MATCH(UsagePerHour!MP$4,Usage!$D$3:$ABF$3,0)),"")</f>
        <v>42.969182367017723</v>
      </c>
      <c r="MQ97" s="6">
        <f>IFERROR(INDEX(Sales!$D$5:$ABF$18,MATCH(UsagePerHour!$B97,Sales!$C$5:$C$18,0),MATCH(UsagePerHour!MQ$4,Sales!$D$3:$ABF$3,0))/MQ$2*INDEX(Usage!$D$5:$ABF$11,MATCH(UsagePerHour!$B$84,Usage!$C$5:$C$11,0),MATCH(UsagePerHour!MQ$4,Usage!$D$3:$ABF$3,0)),"")</f>
        <v>6.9853892215568862</v>
      </c>
      <c r="MR97" s="6">
        <f>IFERROR(INDEX(Sales!$D$5:$ABF$18,MATCH(UsagePerHour!$B97,Sales!$C$5:$C$18,0),MATCH(UsagePerHour!MR$4,Sales!$D$3:$ABF$3,0))/MR$2*INDEX(Usage!$D$5:$ABF$11,MATCH(UsagePerHour!$B$84,Usage!$C$5:$C$11,0),MATCH(UsagePerHour!MR$4,Usage!$D$3:$ABF$3,0)),"")</f>
        <v>18.867019263428599</v>
      </c>
      <c r="MS97" s="6">
        <f>IFERROR(INDEX(Sales!$D$5:$ABF$18,MATCH(UsagePerHour!$B97,Sales!$C$5:$C$18,0),MATCH(UsagePerHour!MS$4,Sales!$D$3:$ABF$3,0))/MS$2*INDEX(Usage!$D$5:$ABF$11,MATCH(UsagePerHour!$B$84,Usage!$C$5:$C$11,0),MATCH(UsagePerHour!MS$4,Usage!$D$3:$ABF$3,0)),"")</f>
        <v>78.254689253460157</v>
      </c>
      <c r="MT97" s="6">
        <f>IFERROR(INDEX(Sales!$D$5:$ABF$18,MATCH(UsagePerHour!$B97,Sales!$C$5:$C$18,0),MATCH(UsagePerHour!MT$4,Sales!$D$3:$ABF$3,0))/MT$2*INDEX(Usage!$D$5:$ABF$11,MATCH(UsagePerHour!$B$84,Usage!$C$5:$C$11,0),MATCH(UsagePerHour!MT$4,Usage!$D$3:$ABF$3,0)),"")</f>
        <v>21.313456706401627</v>
      </c>
      <c r="MU97" s="6">
        <f>IFERROR(INDEX(Sales!$D$5:$ABF$18,MATCH(UsagePerHour!$B97,Sales!$C$5:$C$18,0),MATCH(UsagePerHour!MU$4,Sales!$D$3:$ABF$3,0))/MU$2*INDEX(Usage!$D$5:$ABF$11,MATCH(UsagePerHour!$B$84,Usage!$C$5:$C$11,0),MATCH(UsagePerHour!MU$4,Usage!$D$3:$ABF$3,0)),"")</f>
        <v>208.38607621844548</v>
      </c>
      <c r="MV97" s="6">
        <f>IFERROR(INDEX(Sales!$D$5:$ABF$18,MATCH(UsagePerHour!$B97,Sales!$C$5:$C$18,0),MATCH(UsagePerHour!MV$4,Sales!$D$3:$ABF$3,0))/MV$2*INDEX(Usage!$D$5:$ABF$11,MATCH(UsagePerHour!$B$84,Usage!$C$5:$C$11,0),MATCH(UsagePerHour!MV$4,Usage!$D$3:$ABF$3,0)),"")</f>
        <v>6.3211471344599559</v>
      </c>
      <c r="MW97" s="6">
        <f>IFERROR(INDEX(Sales!$D$5:$ABF$18,MATCH(UsagePerHour!$B97,Sales!$C$5:$C$18,0),MATCH(UsagePerHour!MW$4,Sales!$D$3:$ABF$3,0))/MW$2*INDEX(Usage!$D$5:$ABF$11,MATCH(UsagePerHour!$B$84,Usage!$C$5:$C$11,0),MATCH(UsagePerHour!MW$4,Usage!$D$3:$ABF$3,0)),"")</f>
        <v>38.268031227708647</v>
      </c>
      <c r="MX97" s="6">
        <f>IFERROR(INDEX(Sales!$D$5:$ABF$18,MATCH(UsagePerHour!$B97,Sales!$C$5:$C$18,0),MATCH(UsagePerHour!MX$4,Sales!$D$3:$ABF$3,0))/MX$2*INDEX(Usage!$D$5:$ABF$11,MATCH(UsagePerHour!$B$84,Usage!$C$5:$C$11,0),MATCH(UsagePerHour!MX$4,Usage!$D$3:$ABF$3,0)),"")</f>
        <v>17.715335356172599</v>
      </c>
      <c r="MY97" s="6">
        <f>IFERROR(INDEX(Sales!$D$5:$ABF$18,MATCH(UsagePerHour!$B97,Sales!$C$5:$C$18,0),MATCH(UsagePerHour!MY$4,Sales!$D$3:$ABF$3,0))/MY$2*INDEX(Usage!$D$5:$ABF$11,MATCH(UsagePerHour!$B$84,Usage!$C$5:$C$11,0),MATCH(UsagePerHour!MY$4,Usage!$D$3:$ABF$3,0)),"")</f>
        <v>10.803958021715829</v>
      </c>
      <c r="MZ97" s="6">
        <f>IFERROR(INDEX(Sales!$D$5:$ABF$18,MATCH(UsagePerHour!$B97,Sales!$C$5:$C$18,0),MATCH(UsagePerHour!MZ$4,Sales!$D$3:$ABF$3,0))/MZ$2*INDEX(Usage!$D$5:$ABF$11,MATCH(UsagePerHour!$B$84,Usage!$C$5:$C$11,0),MATCH(UsagePerHour!MZ$4,Usage!$D$3:$ABF$3,0)),"")</f>
        <v>42.339719765286624</v>
      </c>
      <c r="NA97" s="6">
        <f>IFERROR(INDEX(Sales!$D$5:$ABF$18,MATCH(UsagePerHour!$B97,Sales!$C$5:$C$18,0),MATCH(UsagePerHour!NA$4,Sales!$D$3:$ABF$3,0))/NA$2*INDEX(Usage!$D$5:$ABF$11,MATCH(UsagePerHour!$B$84,Usage!$C$5:$C$11,0),MATCH(UsagePerHour!NA$4,Usage!$D$3:$ABF$3,0)),"")</f>
        <v>56.529936494600811</v>
      </c>
      <c r="NB97" s="6">
        <f>IFERROR(INDEX(Sales!$D$5:$ABF$18,MATCH(UsagePerHour!$B97,Sales!$C$5:$C$18,0),MATCH(UsagePerHour!NB$4,Sales!$D$3:$ABF$3,0))/NB$2*INDEX(Usage!$D$5:$ABF$11,MATCH(UsagePerHour!$B$84,Usage!$C$5:$C$11,0),MATCH(UsagePerHour!NB$4,Usage!$D$3:$ABF$3,0)),"")</f>
        <v>197.79971582460431</v>
      </c>
      <c r="NC97" s="6">
        <f>IFERROR(INDEX(Sales!$D$5:$ABF$18,MATCH(UsagePerHour!$B97,Sales!$C$5:$C$18,0),MATCH(UsagePerHour!NC$4,Sales!$D$3:$ABF$3,0))/NC$2*INDEX(Usage!$D$5:$ABF$11,MATCH(UsagePerHour!$B$84,Usage!$C$5:$C$11,0),MATCH(UsagePerHour!NC$4,Usage!$D$3:$ABF$3,0)),"")</f>
        <v>95.898408234168016</v>
      </c>
      <c r="ND97" s="6">
        <f>IFERROR(INDEX(Sales!$D$5:$ABF$18,MATCH(UsagePerHour!$B97,Sales!$C$5:$C$18,0),MATCH(UsagePerHour!ND$4,Sales!$D$3:$ABF$3,0))/ND$2*INDEX(Usage!$D$5:$ABF$11,MATCH(UsagePerHour!$B$84,Usage!$C$5:$C$11,0),MATCH(UsagePerHour!ND$4,Usage!$D$3:$ABF$3,0)),"")</f>
        <v>0</v>
      </c>
      <c r="NE97" s="6">
        <f>IFERROR(INDEX(Sales!$D$5:$ABF$18,MATCH(UsagePerHour!$B97,Sales!$C$5:$C$18,0),MATCH(UsagePerHour!NE$4,Sales!$D$3:$ABF$3,0))/NE$2*INDEX(Usage!$D$5:$ABF$11,MATCH(UsagePerHour!$B$84,Usage!$C$5:$C$11,0),MATCH(UsagePerHour!NE$4,Usage!$D$3:$ABF$3,0)),"")</f>
        <v>17.436257964009666</v>
      </c>
      <c r="NF97" s="6">
        <f>IFERROR(INDEX(Sales!$D$5:$ABF$18,MATCH(UsagePerHour!$B97,Sales!$C$5:$C$18,0),MATCH(UsagePerHour!NF$4,Sales!$D$3:$ABF$3,0))/NF$2*INDEX(Usage!$D$5:$ABF$11,MATCH(UsagePerHour!$B$84,Usage!$C$5:$C$11,0),MATCH(UsagePerHour!NF$4,Usage!$D$3:$ABF$3,0)),"")</f>
        <v>12.487720589411708</v>
      </c>
      <c r="NG97" s="6">
        <f>IFERROR(INDEX(Sales!$D$5:$ABF$18,MATCH(UsagePerHour!$B97,Sales!$C$5:$C$18,0),MATCH(UsagePerHour!NG$4,Sales!$D$3:$ABF$3,0))/NG$2*INDEX(Usage!$D$5:$ABF$11,MATCH(UsagePerHour!$B$84,Usage!$C$5:$C$11,0),MATCH(UsagePerHour!NG$4,Usage!$D$3:$ABF$3,0)),"")</f>
        <v>7.0815700887259148</v>
      </c>
      <c r="NH97" s="6">
        <f>IFERROR(INDEX(Sales!$D$5:$ABF$18,MATCH(UsagePerHour!$B97,Sales!$C$5:$C$18,0),MATCH(UsagePerHour!NH$4,Sales!$D$3:$ABF$3,0))/NH$2*INDEX(Usage!$D$5:$ABF$11,MATCH(UsagePerHour!$B$84,Usage!$C$5:$C$11,0),MATCH(UsagePerHour!NH$4,Usage!$D$3:$ABF$3,0)),"")</f>
        <v>64.684416535649802</v>
      </c>
      <c r="NI97" s="6">
        <f>IFERROR(INDEX(Sales!$D$5:$ABF$18,MATCH(UsagePerHour!$B97,Sales!$C$5:$C$18,0),MATCH(UsagePerHour!NI$4,Sales!$D$3:$ABF$3,0))/NI$2*INDEX(Usage!$D$5:$ABF$11,MATCH(UsagePerHour!$B$84,Usage!$C$5:$C$11,0),MATCH(UsagePerHour!NI$4,Usage!$D$3:$ABF$3,0)),"")</f>
        <v>235.29607790355192</v>
      </c>
      <c r="NJ97" s="6">
        <f>IFERROR(INDEX(Sales!$D$5:$ABF$18,MATCH(UsagePerHour!$B97,Sales!$C$5:$C$18,0),MATCH(UsagePerHour!NJ$4,Sales!$D$3:$ABF$3,0))/NJ$2*INDEX(Usage!$D$5:$ABF$11,MATCH(UsagePerHour!$B$84,Usage!$C$5:$C$11,0),MATCH(UsagePerHour!NJ$4,Usage!$D$3:$ABF$3,0)),"")</f>
        <v>74.705798069724949</v>
      </c>
      <c r="NK97" s="6">
        <f>IFERROR(INDEX(Sales!$D$5:$ABF$18,MATCH(UsagePerHour!$B97,Sales!$C$5:$C$18,0),MATCH(UsagePerHour!NK$4,Sales!$D$3:$ABF$3,0))/NK$2*INDEX(Usage!$D$5:$ABF$11,MATCH(UsagePerHour!$B$84,Usage!$C$5:$C$11,0),MATCH(UsagePerHour!NK$4,Usage!$D$3:$ABF$3,0)),"")</f>
        <v>12.90269529176881</v>
      </c>
      <c r="NL97" s="6">
        <f>IFERROR(INDEX(Sales!$D$5:$ABF$18,MATCH(UsagePerHour!$B97,Sales!$C$5:$C$18,0),MATCH(UsagePerHour!NL$4,Sales!$D$3:$ABF$3,0))/NL$2*INDEX(Usage!$D$5:$ABF$11,MATCH(UsagePerHour!$B$84,Usage!$C$5:$C$11,0),MATCH(UsagePerHour!NL$4,Usage!$D$3:$ABF$3,0)),"")</f>
        <v>86.621148864848394</v>
      </c>
      <c r="NM97" s="6">
        <f>IFERROR(INDEX(Sales!$D$5:$ABF$18,MATCH(UsagePerHour!$B97,Sales!$C$5:$C$18,0),MATCH(UsagePerHour!NM$4,Sales!$D$3:$ABF$3,0))/NM$2*INDEX(Usage!$D$5:$ABF$11,MATCH(UsagePerHour!$B$84,Usage!$C$5:$C$11,0),MATCH(UsagePerHour!NM$4,Usage!$D$3:$ABF$3,0)),"")</f>
        <v>83.56978464387754</v>
      </c>
      <c r="NN97" s="6">
        <f>IFERROR(INDEX(Sales!$D$5:$ABF$18,MATCH(UsagePerHour!$B97,Sales!$C$5:$C$18,0),MATCH(UsagePerHour!NN$4,Sales!$D$3:$ABF$3,0))/NN$2*INDEX(Usage!$D$5:$ABF$11,MATCH(UsagePerHour!$B$84,Usage!$C$5:$C$11,0),MATCH(UsagePerHour!NN$4,Usage!$D$3:$ABF$3,0)),"")</f>
        <v>56.157338002033818</v>
      </c>
      <c r="NO97" s="6">
        <f>IFERROR(INDEX(Sales!$D$5:$ABF$18,MATCH(UsagePerHour!$B97,Sales!$C$5:$C$18,0),MATCH(UsagePerHour!NO$4,Sales!$D$3:$ABF$3,0))/NO$2*INDEX(Usage!$D$5:$ABF$11,MATCH(UsagePerHour!$B$84,Usage!$C$5:$C$11,0),MATCH(UsagePerHour!NO$4,Usage!$D$3:$ABF$3,0)),"")</f>
        <v>8.0426831498482123</v>
      </c>
      <c r="NP97" s="6">
        <f>IFERROR(INDEX(Sales!$D$5:$ABF$18,MATCH(UsagePerHour!$B97,Sales!$C$5:$C$18,0),MATCH(UsagePerHour!NP$4,Sales!$D$3:$ABF$3,0))/NP$2*INDEX(Usage!$D$5:$ABF$11,MATCH(UsagePerHour!$B$84,Usage!$C$5:$C$11,0),MATCH(UsagePerHour!NP$4,Usage!$D$3:$ABF$3,0)),"")</f>
        <v>306.48284304926295</v>
      </c>
      <c r="NQ97" s="6">
        <f>IFERROR(INDEX(Sales!$D$5:$ABF$18,MATCH(UsagePerHour!$B97,Sales!$C$5:$C$18,0),MATCH(UsagePerHour!NQ$4,Sales!$D$3:$ABF$3,0))/NQ$2*INDEX(Usage!$D$5:$ABF$11,MATCH(UsagePerHour!$B$84,Usage!$C$5:$C$11,0),MATCH(UsagePerHour!NQ$4,Usage!$D$3:$ABF$3,0)),"")</f>
        <v>58.678252455683541</v>
      </c>
      <c r="NR97" s="6">
        <f>IFERROR(INDEX(Sales!$D$5:$ABF$18,MATCH(UsagePerHour!$B97,Sales!$C$5:$C$18,0),MATCH(UsagePerHour!NR$4,Sales!$D$3:$ABF$3,0))/NR$2*INDEX(Usage!$D$5:$ABF$11,MATCH(UsagePerHour!$B$84,Usage!$C$5:$C$11,0),MATCH(UsagePerHour!NR$4,Usage!$D$3:$ABF$3,0)),"")</f>
        <v>18.87560517840766</v>
      </c>
      <c r="NS97" s="6">
        <f>IFERROR(INDEX(Sales!$D$5:$ABF$18,MATCH(UsagePerHour!$B97,Sales!$C$5:$C$18,0),MATCH(UsagePerHour!NS$4,Sales!$D$3:$ABF$3,0))/NS$2*INDEX(Usage!$D$5:$ABF$11,MATCH(UsagePerHour!$B$84,Usage!$C$5:$C$11,0),MATCH(UsagePerHour!NS$4,Usage!$D$3:$ABF$3,0)),"")</f>
        <v>27.325043788911433</v>
      </c>
      <c r="NT97" s="6">
        <f>IFERROR(INDEX(Sales!$D$5:$ABF$18,MATCH(UsagePerHour!$B97,Sales!$C$5:$C$18,0),MATCH(UsagePerHour!NT$4,Sales!$D$3:$ABF$3,0))/NT$2*INDEX(Usage!$D$5:$ABF$11,MATCH(UsagePerHour!$B$84,Usage!$C$5:$C$11,0),MATCH(UsagePerHour!NT$4,Usage!$D$3:$ABF$3,0)),"")</f>
        <v>29.81835104116826</v>
      </c>
      <c r="NU97" s="6">
        <f>IFERROR(INDEX(Sales!$D$5:$ABF$18,MATCH(UsagePerHour!$B97,Sales!$C$5:$C$18,0),MATCH(UsagePerHour!NU$4,Sales!$D$3:$ABF$3,0))/NU$2*INDEX(Usage!$D$5:$ABF$11,MATCH(UsagePerHour!$B$84,Usage!$C$5:$C$11,0),MATCH(UsagePerHour!NU$4,Usage!$D$3:$ABF$3,0)),"")</f>
        <v>2.4835929920675683</v>
      </c>
      <c r="NV97" s="6">
        <f>IFERROR(INDEX(Sales!$D$5:$ABF$18,MATCH(UsagePerHour!$B97,Sales!$C$5:$C$18,0),MATCH(UsagePerHour!NV$4,Sales!$D$3:$ABF$3,0))/NV$2*INDEX(Usage!$D$5:$ABF$11,MATCH(UsagePerHour!$B$84,Usage!$C$5:$C$11,0),MATCH(UsagePerHour!NV$4,Usage!$D$3:$ABF$3,0)),"")</f>
        <v>14.52930049162736</v>
      </c>
      <c r="NW97" s="6">
        <f>IFERROR(INDEX(Sales!$D$5:$ABF$18,MATCH(UsagePerHour!$B97,Sales!$C$5:$C$18,0),MATCH(UsagePerHour!NW$4,Sales!$D$3:$ABF$3,0))/NW$2*INDEX(Usage!$D$5:$ABF$11,MATCH(UsagePerHour!$B$84,Usage!$C$5:$C$11,0),MATCH(UsagePerHour!NW$4,Usage!$D$3:$ABF$3,0)),"")</f>
        <v>329.59710955315978</v>
      </c>
      <c r="NX97" s="6">
        <f>IFERROR(INDEX(Sales!$D$5:$ABF$18,MATCH(UsagePerHour!$B97,Sales!$C$5:$C$18,0),MATCH(UsagePerHour!NX$4,Sales!$D$3:$ABF$3,0))/NX$2*INDEX(Usage!$D$5:$ABF$11,MATCH(UsagePerHour!$B$84,Usage!$C$5:$C$11,0),MATCH(UsagePerHour!NX$4,Usage!$D$3:$ABF$3,0)),"")</f>
        <v>69.637352161176821</v>
      </c>
      <c r="NY97" s="6">
        <f>IFERROR(INDEX(Sales!$D$5:$ABF$18,MATCH(UsagePerHour!$B97,Sales!$C$5:$C$18,0),MATCH(UsagePerHour!NY$4,Sales!$D$3:$ABF$3,0))/NY$2*INDEX(Usage!$D$5:$ABF$11,MATCH(UsagePerHour!$B$84,Usage!$C$5:$C$11,0),MATCH(UsagePerHour!NY$4,Usage!$D$3:$ABF$3,0)),"")</f>
        <v>9.96584572948478</v>
      </c>
      <c r="NZ97" s="6">
        <f>IFERROR(INDEX(Sales!$D$5:$ABF$18,MATCH(UsagePerHour!$B97,Sales!$C$5:$C$18,0),MATCH(UsagePerHour!NZ$4,Sales!$D$3:$ABF$3,0))/NZ$2*INDEX(Usage!$D$5:$ABF$11,MATCH(UsagePerHour!$B$84,Usage!$C$5:$C$11,0),MATCH(UsagePerHour!NZ$4,Usage!$D$3:$ABF$3,0)),"")</f>
        <v>30.351957807536376</v>
      </c>
      <c r="OA97" s="6">
        <f>IFERROR(INDEX(Sales!$D$5:$ABF$18,MATCH(UsagePerHour!$B97,Sales!$C$5:$C$18,0),MATCH(UsagePerHour!OA$4,Sales!$D$3:$ABF$3,0))/OA$2*INDEX(Usage!$D$5:$ABF$11,MATCH(UsagePerHour!$B$84,Usage!$C$5:$C$11,0),MATCH(UsagePerHour!OA$4,Usage!$D$3:$ABF$3,0)),"")</f>
        <v>15.761951952978166</v>
      </c>
      <c r="OB97" s="6">
        <f>IFERROR(INDEX(Sales!$D$5:$ABF$18,MATCH(UsagePerHour!$B97,Sales!$C$5:$C$18,0),MATCH(UsagePerHour!OB$4,Sales!$D$3:$ABF$3,0))/OB$2*INDEX(Usage!$D$5:$ABF$11,MATCH(UsagePerHour!$B$84,Usage!$C$5:$C$11,0),MATCH(UsagePerHour!OB$4,Usage!$D$3:$ABF$3,0)),"")</f>
        <v>17.338670455476926</v>
      </c>
      <c r="OC97" s="6">
        <f>IFERROR(INDEX(Sales!$D$5:$ABF$18,MATCH(UsagePerHour!$B97,Sales!$C$5:$C$18,0),MATCH(UsagePerHour!OC$4,Sales!$D$3:$ABF$3,0))/OC$2*INDEX(Usage!$D$5:$ABF$11,MATCH(UsagePerHour!$B$84,Usage!$C$5:$C$11,0),MATCH(UsagePerHour!OC$4,Usage!$D$3:$ABF$3,0)),"")</f>
        <v>15.519315531522917</v>
      </c>
      <c r="OD97" s="6">
        <f>IFERROR(INDEX(Sales!$D$5:$ABF$18,MATCH(UsagePerHour!$B97,Sales!$C$5:$C$18,0),MATCH(UsagePerHour!OD$4,Sales!$D$3:$ABF$3,0))/OD$2*INDEX(Usage!$D$5:$ABF$11,MATCH(UsagePerHour!$B$84,Usage!$C$5:$C$11,0),MATCH(UsagePerHour!OD$4,Usage!$D$3:$ABF$3,0)),"")</f>
        <v>130.46252394845186</v>
      </c>
      <c r="OE97" s="6">
        <f>IFERROR(INDEX(Sales!$D$5:$ABF$18,MATCH(UsagePerHour!$B97,Sales!$C$5:$C$18,0),MATCH(UsagePerHour!OE$4,Sales!$D$3:$ABF$3,0))/OE$2*INDEX(Usage!$D$5:$ABF$11,MATCH(UsagePerHour!$B$84,Usage!$C$5:$C$11,0),MATCH(UsagePerHour!OE$4,Usage!$D$3:$ABF$3,0)),"")</f>
        <v>5.2871182725630161</v>
      </c>
      <c r="OF97" s="6">
        <f>IFERROR(INDEX(Sales!$D$5:$ABF$18,MATCH(UsagePerHour!$B97,Sales!$C$5:$C$18,0),MATCH(UsagePerHour!OF$4,Sales!$D$3:$ABF$3,0))/OF$2*INDEX(Usage!$D$5:$ABF$11,MATCH(UsagePerHour!$B$84,Usage!$C$5:$C$11,0),MATCH(UsagePerHour!OF$4,Usage!$D$3:$ABF$3,0)),"")</f>
        <v>52.192194950627453</v>
      </c>
      <c r="OG97" s="6">
        <f>IFERROR(INDEX(Sales!$D$5:$ABF$18,MATCH(UsagePerHour!$B97,Sales!$C$5:$C$18,0),MATCH(UsagePerHour!OG$4,Sales!$D$3:$ABF$3,0))/OG$2*INDEX(Usage!$D$5:$ABF$11,MATCH(UsagePerHour!$B$84,Usage!$C$5:$C$11,0),MATCH(UsagePerHour!OG$4,Usage!$D$3:$ABF$3,0)),"")</f>
        <v>10.05006683896266</v>
      </c>
      <c r="OH97" s="6">
        <f>IFERROR(INDEX(Sales!$D$5:$ABF$18,MATCH(UsagePerHour!$B97,Sales!$C$5:$C$18,0),MATCH(UsagePerHour!OH$4,Sales!$D$3:$ABF$3,0))/OH$2*INDEX(Usage!$D$5:$ABF$11,MATCH(UsagePerHour!$B$84,Usage!$C$5:$C$11,0),MATCH(UsagePerHour!OH$4,Usage!$D$3:$ABF$3,0)),"")</f>
        <v>0</v>
      </c>
      <c r="OI97" s="6">
        <f>IFERROR(INDEX(Sales!$D$5:$ABF$18,MATCH(UsagePerHour!$B97,Sales!$C$5:$C$18,0),MATCH(UsagePerHour!OI$4,Sales!$D$3:$ABF$3,0))/OI$2*INDEX(Usage!$D$5:$ABF$11,MATCH(UsagePerHour!$B$84,Usage!$C$5:$C$11,0),MATCH(UsagePerHour!OI$4,Usage!$D$3:$ABF$3,0)),"")</f>
        <v>53.636292828590449</v>
      </c>
      <c r="OJ97" s="6">
        <f>IFERROR(INDEX(Sales!$D$5:$ABF$18,MATCH(UsagePerHour!$B97,Sales!$C$5:$C$18,0),MATCH(UsagePerHour!OJ$4,Sales!$D$3:$ABF$3,0))/OJ$2*INDEX(Usage!$D$5:$ABF$11,MATCH(UsagePerHour!$B$84,Usage!$C$5:$C$11,0),MATCH(UsagePerHour!OJ$4,Usage!$D$3:$ABF$3,0)),"")</f>
        <v>41.514228490162424</v>
      </c>
      <c r="OK97" s="6">
        <f>IFERROR(INDEX(Sales!$D$5:$ABF$18,MATCH(UsagePerHour!$B97,Sales!$C$5:$C$18,0),MATCH(UsagePerHour!OK$4,Sales!$D$3:$ABF$3,0))/OK$2*INDEX(Usage!$D$5:$ABF$11,MATCH(UsagePerHour!$B$84,Usage!$C$5:$C$11,0),MATCH(UsagePerHour!OK$4,Usage!$D$3:$ABF$3,0)),"")</f>
        <v>51.889707567895648</v>
      </c>
      <c r="OL97" s="6">
        <f>IFERROR(INDEX(Sales!$D$5:$ABF$18,MATCH(UsagePerHour!$B97,Sales!$C$5:$C$18,0),MATCH(UsagePerHour!OL$4,Sales!$D$3:$ABF$3,0))/OL$2*INDEX(Usage!$D$5:$ABF$11,MATCH(UsagePerHour!$B$84,Usage!$C$5:$C$11,0),MATCH(UsagePerHour!OL$4,Usage!$D$3:$ABF$3,0)),"")</f>
        <v>141.81391770373335</v>
      </c>
      <c r="OM97" s="6">
        <f>IFERROR(INDEX(Sales!$D$5:$ABF$18,MATCH(UsagePerHour!$B97,Sales!$C$5:$C$18,0),MATCH(UsagePerHour!OM$4,Sales!$D$3:$ABF$3,0))/OM$2*INDEX(Usage!$D$5:$ABF$11,MATCH(UsagePerHour!$B$84,Usage!$C$5:$C$11,0),MATCH(UsagePerHour!OM$4,Usage!$D$3:$ABF$3,0)),"")</f>
        <v>49.598742266290465</v>
      </c>
      <c r="ON97" s="6">
        <f>IFERROR(INDEX(Sales!$D$5:$ABF$18,MATCH(UsagePerHour!$B97,Sales!$C$5:$C$18,0),MATCH(UsagePerHour!ON$4,Sales!$D$3:$ABF$3,0))/ON$2*INDEX(Usage!$D$5:$ABF$11,MATCH(UsagePerHour!$B$84,Usage!$C$5:$C$11,0),MATCH(UsagePerHour!ON$4,Usage!$D$3:$ABF$3,0)),"")</f>
        <v>3.9130953143858074</v>
      </c>
      <c r="OO97" s="6">
        <f>IFERROR(INDEX(Sales!$D$5:$ABF$18,MATCH(UsagePerHour!$B97,Sales!$C$5:$C$18,0),MATCH(UsagePerHour!OO$4,Sales!$D$3:$ABF$3,0))/OO$2*INDEX(Usage!$D$5:$ABF$11,MATCH(UsagePerHour!$B$84,Usage!$C$5:$C$11,0),MATCH(UsagePerHour!OO$4,Usage!$D$3:$ABF$3,0)),"")</f>
        <v>41.49478104656145</v>
      </c>
      <c r="OP97" s="6">
        <f>IFERROR(INDEX(Sales!$D$5:$ABF$18,MATCH(UsagePerHour!$B97,Sales!$C$5:$C$18,0),MATCH(UsagePerHour!OP$4,Sales!$D$3:$ABF$3,0))/OP$2*INDEX(Usage!$D$5:$ABF$11,MATCH(UsagePerHour!$B$84,Usage!$C$5:$C$11,0),MATCH(UsagePerHour!OP$4,Usage!$D$3:$ABF$3,0)),"")</f>
        <v>37.175051609273076</v>
      </c>
      <c r="OQ97" s="6">
        <f>IFERROR(INDEX(Sales!$D$5:$ABF$18,MATCH(UsagePerHour!$B97,Sales!$C$5:$C$18,0),MATCH(UsagePerHour!OQ$4,Sales!$D$3:$ABF$3,0))/OQ$2*INDEX(Usage!$D$5:$ABF$11,MATCH(UsagePerHour!$B$84,Usage!$C$5:$C$11,0),MATCH(UsagePerHour!OQ$4,Usage!$D$3:$ABF$3,0)),"")</f>
        <v>5.7657171284783182</v>
      </c>
      <c r="OR97" s="6">
        <f>IFERROR(INDEX(Sales!$D$5:$ABF$18,MATCH(UsagePerHour!$B97,Sales!$C$5:$C$18,0),MATCH(UsagePerHour!OR$4,Sales!$D$3:$ABF$3,0))/OR$2*INDEX(Usage!$D$5:$ABF$11,MATCH(UsagePerHour!$B$84,Usage!$C$5:$C$11,0),MATCH(UsagePerHour!OR$4,Usage!$D$3:$ABF$3,0)),"")</f>
        <v>60.498693492693896</v>
      </c>
      <c r="OS97" s="6">
        <f>IFERROR(INDEX(Sales!$D$5:$ABF$18,MATCH(UsagePerHour!$B97,Sales!$C$5:$C$18,0),MATCH(UsagePerHour!OS$4,Sales!$D$3:$ABF$3,0))/OS$2*INDEX(Usage!$D$5:$ABF$11,MATCH(UsagePerHour!$B$84,Usage!$C$5:$C$11,0),MATCH(UsagePerHour!OS$4,Usage!$D$3:$ABF$3,0)),"")</f>
        <v>0</v>
      </c>
      <c r="OT97" s="6">
        <f>IFERROR(INDEX(Sales!$D$5:$ABF$18,MATCH(UsagePerHour!$B97,Sales!$C$5:$C$18,0),MATCH(UsagePerHour!OT$4,Sales!$D$3:$ABF$3,0))/OT$2*INDEX(Usage!$D$5:$ABF$11,MATCH(UsagePerHour!$B$84,Usage!$C$5:$C$11,0),MATCH(UsagePerHour!OT$4,Usage!$D$3:$ABF$3,0)),"")</f>
        <v>0</v>
      </c>
      <c r="OU97" s="6">
        <f>IFERROR(INDEX(Sales!$D$5:$ABF$18,MATCH(UsagePerHour!$B97,Sales!$C$5:$C$18,0),MATCH(UsagePerHour!OU$4,Sales!$D$3:$ABF$3,0))/OU$2*INDEX(Usage!$D$5:$ABF$11,MATCH(UsagePerHour!$B$84,Usage!$C$5:$C$11,0),MATCH(UsagePerHour!OU$4,Usage!$D$3:$ABF$3,0)),"")</f>
        <v>114.0292729715374</v>
      </c>
      <c r="OV97" s="6">
        <f>IFERROR(INDEX(Sales!$D$5:$ABF$18,MATCH(UsagePerHour!$B97,Sales!$C$5:$C$18,0),MATCH(UsagePerHour!OV$4,Sales!$D$3:$ABF$3,0))/OV$2*INDEX(Usage!$D$5:$ABF$11,MATCH(UsagePerHour!$B$84,Usage!$C$5:$C$11,0),MATCH(UsagePerHour!OV$4,Usage!$D$3:$ABF$3,0)),"")</f>
        <v>43.664402770818292</v>
      </c>
      <c r="OW97" s="6">
        <f>IFERROR(INDEX(Sales!$D$5:$ABF$18,MATCH(UsagePerHour!$B97,Sales!$C$5:$C$18,0),MATCH(UsagePerHour!OW$4,Sales!$D$3:$ABF$3,0))/OW$2*INDEX(Usage!$D$5:$ABF$11,MATCH(UsagePerHour!$B$84,Usage!$C$5:$C$11,0),MATCH(UsagePerHour!OW$4,Usage!$D$3:$ABF$3,0)),"")</f>
        <v>0.81930177556567474</v>
      </c>
      <c r="OX97" s="6">
        <f>IFERROR(INDEX(Sales!$D$5:$ABF$18,MATCH(UsagePerHour!$B97,Sales!$C$5:$C$18,0),MATCH(UsagePerHour!OX$4,Sales!$D$3:$ABF$3,0))/OX$2*INDEX(Usage!$D$5:$ABF$11,MATCH(UsagePerHour!$B$84,Usage!$C$5:$C$11,0),MATCH(UsagePerHour!OX$4,Usage!$D$3:$ABF$3,0)),"")</f>
        <v>6.8888239852496049</v>
      </c>
      <c r="OY97" s="6">
        <f>IFERROR(INDEX(Sales!$D$5:$ABF$18,MATCH(UsagePerHour!$B97,Sales!$C$5:$C$18,0),MATCH(UsagePerHour!OY$4,Sales!$D$3:$ABF$3,0))/OY$2*INDEX(Usage!$D$5:$ABF$11,MATCH(UsagePerHour!$B$84,Usage!$C$5:$C$11,0),MATCH(UsagePerHour!OY$4,Usage!$D$3:$ABF$3,0)),"")</f>
        <v>95.665977960053411</v>
      </c>
      <c r="OZ97" s="6">
        <f>IFERROR(INDEX(Sales!$D$5:$ABF$18,MATCH(UsagePerHour!$B97,Sales!$C$5:$C$18,0),MATCH(UsagePerHour!OZ$4,Sales!$D$3:$ABF$3,0))/OZ$2*INDEX(Usage!$D$5:$ABF$11,MATCH(UsagePerHour!$B$84,Usage!$C$5:$C$11,0),MATCH(UsagePerHour!OZ$4,Usage!$D$3:$ABF$3,0)),"")</f>
        <v>18.327157905139106</v>
      </c>
      <c r="PA97" s="6">
        <f>IFERROR(INDEX(Sales!$D$5:$ABF$18,MATCH(UsagePerHour!$B97,Sales!$C$5:$C$18,0),MATCH(UsagePerHour!PA$4,Sales!$D$3:$ABF$3,0))/PA$2*INDEX(Usage!$D$5:$ABF$11,MATCH(UsagePerHour!$B$84,Usage!$C$5:$C$11,0),MATCH(UsagePerHour!PA$4,Usage!$D$3:$ABF$3,0)),"")</f>
        <v>18.35031629831586</v>
      </c>
      <c r="PB97" s="6">
        <f>IFERROR(INDEX(Sales!$D$5:$ABF$18,MATCH(UsagePerHour!$B97,Sales!$C$5:$C$18,0),MATCH(UsagePerHour!PB$4,Sales!$D$3:$ABF$3,0))/PB$2*INDEX(Usage!$D$5:$ABF$11,MATCH(UsagePerHour!$B$84,Usage!$C$5:$C$11,0),MATCH(UsagePerHour!PB$4,Usage!$D$3:$ABF$3,0)),"")</f>
        <v>5.5975191774114572</v>
      </c>
      <c r="PC97" s="6">
        <f>IFERROR(INDEX(Sales!$D$5:$ABF$18,MATCH(UsagePerHour!$B97,Sales!$C$5:$C$18,0),MATCH(UsagePerHour!PC$4,Sales!$D$3:$ABF$3,0))/PC$2*INDEX(Usage!$D$5:$ABF$11,MATCH(UsagePerHour!$B$84,Usage!$C$5:$C$11,0),MATCH(UsagePerHour!PC$4,Usage!$D$3:$ABF$3,0)),"")</f>
        <v>8.2172688133207803</v>
      </c>
      <c r="PD97" s="6">
        <f>IFERROR(INDEX(Sales!$D$5:$ABF$18,MATCH(UsagePerHour!$B97,Sales!$C$5:$C$18,0),MATCH(UsagePerHour!PD$4,Sales!$D$3:$ABF$3,0))/PD$2*INDEX(Usage!$D$5:$ABF$11,MATCH(UsagePerHour!$B$84,Usage!$C$5:$C$11,0),MATCH(UsagePerHour!PD$4,Usage!$D$3:$ABF$3,0)),"")</f>
        <v>6.9015967657629727</v>
      </c>
      <c r="PE97" s="6">
        <f>IFERROR(INDEX(Sales!$D$5:$ABF$18,MATCH(UsagePerHour!$B97,Sales!$C$5:$C$18,0),MATCH(UsagePerHour!PE$4,Sales!$D$3:$ABF$3,0))/PE$2*INDEX(Usage!$D$5:$ABF$11,MATCH(UsagePerHour!$B$84,Usage!$C$5:$C$11,0),MATCH(UsagePerHour!PE$4,Usage!$D$3:$ABF$3,0)),"")</f>
        <v>0</v>
      </c>
      <c r="PF97" s="6">
        <f>IFERROR(INDEX(Sales!$D$5:$ABF$18,MATCH(UsagePerHour!$B97,Sales!$C$5:$C$18,0),MATCH(UsagePerHour!PF$4,Sales!$D$3:$ABF$3,0))/PF$2*INDEX(Usage!$D$5:$ABF$11,MATCH(UsagePerHour!$B$84,Usage!$C$5:$C$11,0),MATCH(UsagePerHour!PF$4,Usage!$D$3:$ABF$3,0)),"")</f>
        <v>34.282467448826765</v>
      </c>
      <c r="PG97" s="6">
        <f>IFERROR(INDEX(Sales!$D$5:$ABF$18,MATCH(UsagePerHour!$B97,Sales!$C$5:$C$18,0),MATCH(UsagePerHour!PG$4,Sales!$D$3:$ABF$3,0))/PG$2*INDEX(Usage!$D$5:$ABF$11,MATCH(UsagePerHour!$B$84,Usage!$C$5:$C$11,0),MATCH(UsagePerHour!PG$4,Usage!$D$3:$ABF$3,0)),"")</f>
        <v>11.301588849150885</v>
      </c>
      <c r="PH97" s="6">
        <f>IFERROR(INDEX(Sales!$D$5:$ABF$18,MATCH(UsagePerHour!$B97,Sales!$C$5:$C$18,0),MATCH(UsagePerHour!PH$4,Sales!$D$3:$ABF$3,0))/PH$2*INDEX(Usage!$D$5:$ABF$11,MATCH(UsagePerHour!$B$84,Usage!$C$5:$C$11,0),MATCH(UsagePerHour!PH$4,Usage!$D$3:$ABF$3,0)),"")</f>
        <v>1.4581138830233691</v>
      </c>
      <c r="PI97" s="6">
        <f>IFERROR(INDEX(Sales!$D$5:$ABF$18,MATCH(UsagePerHour!$B97,Sales!$C$5:$C$18,0),MATCH(UsagePerHour!PI$4,Sales!$D$3:$ABF$3,0))/PI$2*INDEX(Usage!$D$5:$ABF$11,MATCH(UsagePerHour!$B$84,Usage!$C$5:$C$11,0),MATCH(UsagePerHour!PI$4,Usage!$D$3:$ABF$3,0)),"")</f>
        <v>5.5469856286342676</v>
      </c>
      <c r="PJ97" s="6">
        <f>IFERROR(INDEX(Sales!$D$5:$ABF$18,MATCH(UsagePerHour!$B97,Sales!$C$5:$C$18,0),MATCH(UsagePerHour!PJ$4,Sales!$D$3:$ABF$3,0))/PJ$2*INDEX(Usage!$D$5:$ABF$11,MATCH(UsagePerHour!$B$84,Usage!$C$5:$C$11,0),MATCH(UsagePerHour!PJ$4,Usage!$D$3:$ABF$3,0)),"")</f>
        <v>8.4004157617423019</v>
      </c>
      <c r="PK97" s="6">
        <f>IFERROR(INDEX(Sales!$D$5:$ABF$18,MATCH(UsagePerHour!$B97,Sales!$C$5:$C$18,0),MATCH(UsagePerHour!PK$4,Sales!$D$3:$ABF$3,0))/PK$2*INDEX(Usage!$D$5:$ABF$11,MATCH(UsagePerHour!$B$84,Usage!$C$5:$C$11,0),MATCH(UsagePerHour!PK$4,Usage!$D$3:$ABF$3,0)),"")</f>
        <v>18.948460726545775</v>
      </c>
      <c r="PL97" s="6">
        <f>IFERROR(INDEX(Sales!$D$5:$ABF$18,MATCH(UsagePerHour!$B97,Sales!$C$5:$C$18,0),MATCH(UsagePerHour!PL$4,Sales!$D$3:$ABF$3,0))/PL$2*INDEX(Usage!$D$5:$ABF$11,MATCH(UsagePerHour!$B$84,Usage!$C$5:$C$11,0),MATCH(UsagePerHour!PL$4,Usage!$D$3:$ABF$3,0)),"")</f>
        <v>9.3883445490267867</v>
      </c>
      <c r="PM97" s="6">
        <f>IFERROR(INDEX(Sales!$D$5:$ABF$18,MATCH(UsagePerHour!$B97,Sales!$C$5:$C$18,0),MATCH(UsagePerHour!PM$4,Sales!$D$3:$ABF$3,0))/PM$2*INDEX(Usage!$D$5:$ABF$11,MATCH(UsagePerHour!$B$84,Usage!$C$5:$C$11,0),MATCH(UsagePerHour!PM$4,Usage!$D$3:$ABF$3,0)),"")</f>
        <v>56.812823147858182</v>
      </c>
      <c r="PN97" s="6">
        <f>IFERROR(INDEX(Sales!$D$5:$ABF$18,MATCH(UsagePerHour!$B97,Sales!$C$5:$C$18,0),MATCH(UsagePerHour!PN$4,Sales!$D$3:$ABF$3,0))/PN$2*INDEX(Usage!$D$5:$ABF$11,MATCH(UsagePerHour!$B$84,Usage!$C$5:$C$11,0),MATCH(UsagePerHour!PN$4,Usage!$D$3:$ABF$3,0)),"")</f>
        <v>0</v>
      </c>
      <c r="PO97" s="6">
        <f>IFERROR(INDEX(Sales!$D$5:$ABF$18,MATCH(UsagePerHour!$B97,Sales!$C$5:$C$18,0),MATCH(UsagePerHour!PO$4,Sales!$D$3:$ABF$3,0))/PO$2*INDEX(Usage!$D$5:$ABF$11,MATCH(UsagePerHour!$B$84,Usage!$C$5:$C$11,0),MATCH(UsagePerHour!PO$4,Usage!$D$3:$ABF$3,0)),"")</f>
        <v>3.1202326862567098</v>
      </c>
      <c r="PP97" s="6">
        <f>IFERROR(INDEX(Sales!$D$5:$ABF$18,MATCH(UsagePerHour!$B97,Sales!$C$5:$C$18,0),MATCH(UsagePerHour!PP$4,Sales!$D$3:$ABF$3,0))/PP$2*INDEX(Usage!$D$5:$ABF$11,MATCH(UsagePerHour!$B$84,Usage!$C$5:$C$11,0),MATCH(UsagePerHour!PP$4,Usage!$D$3:$ABF$3,0)),"")</f>
        <v>4.5147552697391928</v>
      </c>
      <c r="PQ97" s="6">
        <f>IFERROR(INDEX(Sales!$D$5:$ABF$18,MATCH(UsagePerHour!$B97,Sales!$C$5:$C$18,0),MATCH(UsagePerHour!PQ$4,Sales!$D$3:$ABF$3,0))/PQ$2*INDEX(Usage!$D$5:$ABF$11,MATCH(UsagePerHour!$B$84,Usage!$C$5:$C$11,0),MATCH(UsagePerHour!PQ$4,Usage!$D$3:$ABF$3,0)),"")</f>
        <v>43.372679522565512</v>
      </c>
      <c r="PR97" s="6">
        <f>IFERROR(INDEX(Sales!$D$5:$ABF$18,MATCH(UsagePerHour!$B97,Sales!$C$5:$C$18,0),MATCH(UsagePerHour!PR$4,Sales!$D$3:$ABF$3,0))/PR$2*INDEX(Usage!$D$5:$ABF$11,MATCH(UsagePerHour!$B$84,Usage!$C$5:$C$11,0),MATCH(UsagePerHour!PR$4,Usage!$D$3:$ABF$3,0)),"")</f>
        <v>19.523430929233211</v>
      </c>
      <c r="PS97" s="6">
        <f>IFERROR(INDEX(Sales!$D$5:$ABF$18,MATCH(UsagePerHour!$B97,Sales!$C$5:$C$18,0),MATCH(UsagePerHour!PS$4,Sales!$D$3:$ABF$3,0))/PS$2*INDEX(Usage!$D$5:$ABF$11,MATCH(UsagePerHour!$B$84,Usage!$C$5:$C$11,0),MATCH(UsagePerHour!PS$4,Usage!$D$3:$ABF$3,0)),"")</f>
        <v>10.655779598714288</v>
      </c>
      <c r="PT97" s="6">
        <f>IFERROR(INDEX(Sales!$D$5:$ABF$18,MATCH(UsagePerHour!$B97,Sales!$C$5:$C$18,0),MATCH(UsagePerHour!PT$4,Sales!$D$3:$ABF$3,0))/PT$2*INDEX(Usage!$D$5:$ABF$11,MATCH(UsagePerHour!$B$84,Usage!$C$5:$C$11,0),MATCH(UsagePerHour!PT$4,Usage!$D$3:$ABF$3,0)),"")</f>
        <v>45.050817101609326</v>
      </c>
      <c r="PU97" s="6">
        <f>IFERROR(INDEX(Sales!$D$5:$ABF$18,MATCH(UsagePerHour!$B97,Sales!$C$5:$C$18,0),MATCH(UsagePerHour!PU$4,Sales!$D$3:$ABF$3,0))/PU$2*INDEX(Usage!$D$5:$ABF$11,MATCH(UsagePerHour!$B$84,Usage!$C$5:$C$11,0),MATCH(UsagePerHour!PU$4,Usage!$D$3:$ABF$3,0)),"")</f>
        <v>12.551722973163166</v>
      </c>
      <c r="PV97" s="6">
        <f>IFERROR(INDEX(Sales!$D$5:$ABF$18,MATCH(UsagePerHour!$B97,Sales!$C$5:$C$18,0),MATCH(UsagePerHour!PV$4,Sales!$D$3:$ABF$3,0))/PV$2*INDEX(Usage!$D$5:$ABF$11,MATCH(UsagePerHour!$B$84,Usage!$C$5:$C$11,0),MATCH(UsagePerHour!PV$4,Usage!$D$3:$ABF$3,0)),"")</f>
        <v>26.322444451453073</v>
      </c>
      <c r="PW97" s="6">
        <f>IFERROR(INDEX(Sales!$D$5:$ABF$18,MATCH(UsagePerHour!$B97,Sales!$C$5:$C$18,0),MATCH(UsagePerHour!PW$4,Sales!$D$3:$ABF$3,0))/PW$2*INDEX(Usage!$D$5:$ABF$11,MATCH(UsagePerHour!$B$84,Usage!$C$5:$C$11,0),MATCH(UsagePerHour!PW$4,Usage!$D$3:$ABF$3,0)),"")</f>
        <v>33.167935023263908</v>
      </c>
      <c r="PX97" s="6">
        <f>IFERROR(INDEX(Sales!$D$5:$ABF$18,MATCH(UsagePerHour!$B97,Sales!$C$5:$C$18,0),MATCH(UsagePerHour!PX$4,Sales!$D$3:$ABF$3,0))/PX$2*INDEX(Usage!$D$5:$ABF$11,MATCH(UsagePerHour!$B$84,Usage!$C$5:$C$11,0),MATCH(UsagePerHour!PX$4,Usage!$D$3:$ABF$3,0)),"")</f>
        <v>8.2481219456774646</v>
      </c>
      <c r="PY97" s="6">
        <f>IFERROR(INDEX(Sales!$D$5:$ABF$18,MATCH(UsagePerHour!$B97,Sales!$C$5:$C$18,0),MATCH(UsagePerHour!PY$4,Sales!$D$3:$ABF$3,0))/PY$2*INDEX(Usage!$D$5:$ABF$11,MATCH(UsagePerHour!$B$84,Usage!$C$5:$C$11,0),MATCH(UsagePerHour!PY$4,Usage!$D$3:$ABF$3,0)),"")</f>
        <v>19.394119082847681</v>
      </c>
      <c r="PZ97" s="6">
        <f>IFERROR(INDEX(Sales!$D$5:$ABF$18,MATCH(UsagePerHour!$B97,Sales!$C$5:$C$18,0),MATCH(UsagePerHour!PZ$4,Sales!$D$3:$ABF$3,0))/PZ$2*INDEX(Usage!$D$5:$ABF$11,MATCH(UsagePerHour!$B$84,Usage!$C$5:$C$11,0),MATCH(UsagePerHour!PZ$4,Usage!$D$3:$ABF$3,0)),"")</f>
        <v>20.244500205620632</v>
      </c>
      <c r="QA97" s="6">
        <f>IFERROR(INDEX(Sales!$D$5:$ABF$18,MATCH(UsagePerHour!$B97,Sales!$C$5:$C$18,0),MATCH(UsagePerHour!QA$4,Sales!$D$3:$ABF$3,0))/QA$2*INDEX(Usage!$D$5:$ABF$11,MATCH(UsagePerHour!$B$84,Usage!$C$5:$C$11,0),MATCH(UsagePerHour!QA$4,Usage!$D$3:$ABF$3,0)),"")</f>
        <v>48.623083858814702</v>
      </c>
      <c r="QB97" s="6">
        <f>IFERROR(INDEX(Sales!$D$5:$ABF$18,MATCH(UsagePerHour!$B97,Sales!$C$5:$C$18,0),MATCH(UsagePerHour!QB$4,Sales!$D$3:$ABF$3,0))/QB$2*INDEX(Usage!$D$5:$ABF$11,MATCH(UsagePerHour!$B$84,Usage!$C$5:$C$11,0),MATCH(UsagePerHour!QB$4,Usage!$D$3:$ABF$3,0)),"")</f>
        <v>75.260514956249523</v>
      </c>
      <c r="QC97" s="6">
        <f>IFERROR(INDEX(Sales!$D$5:$ABF$18,MATCH(UsagePerHour!$B97,Sales!$C$5:$C$18,0),MATCH(UsagePerHour!QC$4,Sales!$D$3:$ABF$3,0))/QC$2*INDEX(Usage!$D$5:$ABF$11,MATCH(UsagePerHour!$B$84,Usage!$C$5:$C$11,0),MATCH(UsagePerHour!QC$4,Usage!$D$3:$ABF$3,0)),"")</f>
        <v>5.3616651093241732</v>
      </c>
      <c r="QD97" s="6">
        <f>IFERROR(INDEX(Sales!$D$5:$ABF$18,MATCH(UsagePerHour!$B97,Sales!$C$5:$C$18,0),MATCH(UsagePerHour!QD$4,Sales!$D$3:$ABF$3,0))/QD$2*INDEX(Usage!$D$5:$ABF$11,MATCH(UsagePerHour!$B$84,Usage!$C$5:$C$11,0),MATCH(UsagePerHour!QD$4,Usage!$D$3:$ABF$3,0)),"")</f>
        <v>28.072841286526337</v>
      </c>
      <c r="QE97" s="6">
        <f>IFERROR(INDEX(Sales!$D$5:$ABF$18,MATCH(UsagePerHour!$B97,Sales!$C$5:$C$18,0),MATCH(UsagePerHour!QE$4,Sales!$D$3:$ABF$3,0))/QE$2*INDEX(Usage!$D$5:$ABF$11,MATCH(UsagePerHour!$B$84,Usage!$C$5:$C$11,0),MATCH(UsagePerHour!QE$4,Usage!$D$3:$ABF$3,0)),"")</f>
        <v>19.554643446045528</v>
      </c>
      <c r="QF97" s="6">
        <f>IFERROR(INDEX(Sales!$D$5:$ABF$18,MATCH(UsagePerHour!$B97,Sales!$C$5:$C$18,0),MATCH(UsagePerHour!QF$4,Sales!$D$3:$ABF$3,0))/QF$2*INDEX(Usage!$D$5:$ABF$11,MATCH(UsagePerHour!$B$84,Usage!$C$5:$C$11,0),MATCH(UsagePerHour!QF$4,Usage!$D$3:$ABF$3,0)),"")</f>
        <v>28.768211689491793</v>
      </c>
      <c r="QG97" s="6">
        <f>IFERROR(INDEX(Sales!$D$5:$ABF$18,MATCH(UsagePerHour!$B97,Sales!$C$5:$C$18,0),MATCH(UsagePerHour!QG$4,Sales!$D$3:$ABF$3,0))/QG$2*INDEX(Usage!$D$5:$ABF$11,MATCH(UsagePerHour!$B$84,Usage!$C$5:$C$11,0),MATCH(UsagePerHour!QG$4,Usage!$D$3:$ABF$3,0)),"")</f>
        <v>42.062178845456266</v>
      </c>
      <c r="QH97" s="6">
        <f>IFERROR(INDEX(Sales!$D$5:$ABF$18,MATCH(UsagePerHour!$B97,Sales!$C$5:$C$18,0),MATCH(UsagePerHour!QH$4,Sales!$D$3:$ABF$3,0))/QH$2*INDEX(Usage!$D$5:$ABF$11,MATCH(UsagePerHour!$B$84,Usage!$C$5:$C$11,0),MATCH(UsagePerHour!QH$4,Usage!$D$3:$ABF$3,0)),"")</f>
        <v>142.22222356288648</v>
      </c>
      <c r="QI97" s="6">
        <f>IFERROR(INDEX(Sales!$D$5:$ABF$18,MATCH(UsagePerHour!$B97,Sales!$C$5:$C$18,0),MATCH(UsagePerHour!QI$4,Sales!$D$3:$ABF$3,0))/QI$2*INDEX(Usage!$D$5:$ABF$11,MATCH(UsagePerHour!$B$84,Usage!$C$5:$C$11,0),MATCH(UsagePerHour!QI$4,Usage!$D$3:$ABF$3,0)),"")</f>
        <v>19.341459691884534</v>
      </c>
      <c r="QJ97" s="6">
        <f>IFERROR(INDEX(Sales!$D$5:$ABF$18,MATCH(UsagePerHour!$B97,Sales!$C$5:$C$18,0),MATCH(UsagePerHour!QJ$4,Sales!$D$3:$ABF$3,0))/QJ$2*INDEX(Usage!$D$5:$ABF$11,MATCH(UsagePerHour!$B$84,Usage!$C$5:$C$11,0),MATCH(UsagePerHour!QJ$4,Usage!$D$3:$ABF$3,0)),"")</f>
        <v>35.17043101857854</v>
      </c>
      <c r="QK97" s="6">
        <f>IFERROR(INDEX(Sales!$D$5:$ABF$18,MATCH(UsagePerHour!$B97,Sales!$C$5:$C$18,0),MATCH(UsagePerHour!QK$4,Sales!$D$3:$ABF$3,0))/QK$2*INDEX(Usage!$D$5:$ABF$11,MATCH(UsagePerHour!$B$84,Usage!$C$5:$C$11,0),MATCH(UsagePerHour!QK$4,Usage!$D$3:$ABF$3,0)),"")</f>
        <v>71.360489438623873</v>
      </c>
      <c r="QL97" s="6">
        <f>IFERROR(INDEX(Sales!$D$5:$ABF$18,MATCH(UsagePerHour!$B97,Sales!$C$5:$C$18,0),MATCH(UsagePerHour!QL$4,Sales!$D$3:$ABF$3,0))/QL$2*INDEX(Usage!$D$5:$ABF$11,MATCH(UsagePerHour!$B$84,Usage!$C$5:$C$11,0),MATCH(UsagePerHour!QL$4,Usage!$D$3:$ABF$3,0)),"")</f>
        <v>16.32004052698143</v>
      </c>
      <c r="QM97" s="6">
        <f>IFERROR(INDEX(Sales!$D$5:$ABF$18,MATCH(UsagePerHour!$B97,Sales!$C$5:$C$18,0),MATCH(UsagePerHour!QM$4,Sales!$D$3:$ABF$3,0))/QM$2*INDEX(Usage!$D$5:$ABF$11,MATCH(UsagePerHour!$B$84,Usage!$C$5:$C$11,0),MATCH(UsagePerHour!QM$4,Usage!$D$3:$ABF$3,0)),"")</f>
        <v>7.0543880591073806</v>
      </c>
      <c r="QN97" s="6">
        <f>IFERROR(INDEX(Sales!$D$5:$ABF$18,MATCH(UsagePerHour!$B97,Sales!$C$5:$C$18,0),MATCH(UsagePerHour!QN$4,Sales!$D$3:$ABF$3,0))/QN$2*INDEX(Usage!$D$5:$ABF$11,MATCH(UsagePerHour!$B$84,Usage!$C$5:$C$11,0),MATCH(UsagePerHour!QN$4,Usage!$D$3:$ABF$3,0)),"")</f>
        <v>10.451411851573283</v>
      </c>
      <c r="QO97" s="6">
        <f>IFERROR(INDEX(Sales!$D$5:$ABF$18,MATCH(UsagePerHour!$B97,Sales!$C$5:$C$18,0),MATCH(UsagePerHour!QO$4,Sales!$D$3:$ABF$3,0))/QO$2*INDEX(Usage!$D$5:$ABF$11,MATCH(UsagePerHour!$B$84,Usage!$C$5:$C$11,0),MATCH(UsagePerHour!QO$4,Usage!$D$3:$ABF$3,0)),"")</f>
        <v>90.223306942243852</v>
      </c>
      <c r="QP97" s="6">
        <f>IFERROR(INDEX(Sales!$D$5:$ABF$18,MATCH(UsagePerHour!$B97,Sales!$C$5:$C$18,0),MATCH(UsagePerHour!QP$4,Sales!$D$3:$ABF$3,0))/QP$2*INDEX(Usage!$D$5:$ABF$11,MATCH(UsagePerHour!$B$84,Usage!$C$5:$C$11,0),MATCH(UsagePerHour!QP$4,Usage!$D$3:$ABF$3,0)),"")</f>
        <v>36.912190270561737</v>
      </c>
      <c r="QQ97" s="6">
        <f>IFERROR(INDEX(Sales!$D$5:$ABF$18,MATCH(UsagePerHour!$B97,Sales!$C$5:$C$18,0),MATCH(UsagePerHour!QQ$4,Sales!$D$3:$ABF$3,0))/QQ$2*INDEX(Usage!$D$5:$ABF$11,MATCH(UsagePerHour!$B$84,Usage!$C$5:$C$11,0),MATCH(UsagePerHour!QQ$4,Usage!$D$3:$ABF$3,0)),"")</f>
        <v>12.475460291319816</v>
      </c>
      <c r="QR97" s="6">
        <f>IFERROR(INDEX(Sales!$D$5:$ABF$18,MATCH(UsagePerHour!$B97,Sales!$C$5:$C$18,0),MATCH(UsagePerHour!QR$4,Sales!$D$3:$ABF$3,0))/QR$2*INDEX(Usage!$D$5:$ABF$11,MATCH(UsagePerHour!$B$84,Usage!$C$5:$C$11,0),MATCH(UsagePerHour!QR$4,Usage!$D$3:$ABF$3,0)),"")</f>
        <v>55.332652170453095</v>
      </c>
      <c r="QS97" s="6">
        <f>IFERROR(INDEX(Sales!$D$5:$ABF$18,MATCH(UsagePerHour!$B97,Sales!$C$5:$C$18,0),MATCH(UsagePerHour!QS$4,Sales!$D$3:$ABF$3,0))/QS$2*INDEX(Usage!$D$5:$ABF$11,MATCH(UsagePerHour!$B$84,Usage!$C$5:$C$11,0),MATCH(UsagePerHour!QS$4,Usage!$D$3:$ABF$3,0)),"")</f>
        <v>26.770980536033957</v>
      </c>
      <c r="QT97" s="6">
        <f>IFERROR(INDEX(Sales!$D$5:$ABF$18,MATCH(UsagePerHour!$B97,Sales!$C$5:$C$18,0),MATCH(UsagePerHour!QT$4,Sales!$D$3:$ABF$3,0))/QT$2*INDEX(Usage!$D$5:$ABF$11,MATCH(UsagePerHour!$B$84,Usage!$C$5:$C$11,0),MATCH(UsagePerHour!QT$4,Usage!$D$3:$ABF$3,0)),"")</f>
        <v>19.582904157714669</v>
      </c>
      <c r="QU97" s="6">
        <f>IFERROR(INDEX(Sales!$D$5:$ABF$18,MATCH(UsagePerHour!$B97,Sales!$C$5:$C$18,0),MATCH(UsagePerHour!QU$4,Sales!$D$3:$ABF$3,0))/QU$2*INDEX(Usage!$D$5:$ABF$11,MATCH(UsagePerHour!$B$84,Usage!$C$5:$C$11,0),MATCH(UsagePerHour!QU$4,Usage!$D$3:$ABF$3,0)),"")</f>
        <v>13.504073913466113</v>
      </c>
      <c r="QV97" s="6">
        <f>IFERROR(INDEX(Sales!$D$5:$ABF$18,MATCH(UsagePerHour!$B97,Sales!$C$5:$C$18,0),MATCH(UsagePerHour!QV$4,Sales!$D$3:$ABF$3,0))/QV$2*INDEX(Usage!$D$5:$ABF$11,MATCH(UsagePerHour!$B$84,Usage!$C$5:$C$11,0),MATCH(UsagePerHour!QV$4,Usage!$D$3:$ABF$3,0)),"")</f>
        <v>86.196161930497496</v>
      </c>
      <c r="QW97" s="6">
        <f>IFERROR(INDEX(Sales!$D$5:$ABF$18,MATCH(UsagePerHour!$B97,Sales!$C$5:$C$18,0),MATCH(UsagePerHour!QW$4,Sales!$D$3:$ABF$3,0))/QW$2*INDEX(Usage!$D$5:$ABF$11,MATCH(UsagePerHour!$B$84,Usage!$C$5:$C$11,0),MATCH(UsagePerHour!QW$4,Usage!$D$3:$ABF$3,0)),"")</f>
        <v>25.795569069335453</v>
      </c>
      <c r="QX97" s="6">
        <f>IFERROR(INDEX(Sales!$D$5:$ABF$18,MATCH(UsagePerHour!$B97,Sales!$C$5:$C$18,0),MATCH(UsagePerHour!QX$4,Sales!$D$3:$ABF$3,0))/QX$2*INDEX(Usage!$D$5:$ABF$11,MATCH(UsagePerHour!$B$84,Usage!$C$5:$C$11,0),MATCH(UsagePerHour!QX$4,Usage!$D$3:$ABF$3,0)),"")</f>
        <v>27.44549895324494</v>
      </c>
      <c r="QY97" s="6">
        <f>IFERROR(INDEX(Sales!$D$5:$ABF$18,MATCH(UsagePerHour!$B97,Sales!$C$5:$C$18,0),MATCH(UsagePerHour!QY$4,Sales!$D$3:$ABF$3,0))/QY$2*INDEX(Usage!$D$5:$ABF$11,MATCH(UsagePerHour!$B$84,Usage!$C$5:$C$11,0),MATCH(UsagePerHour!QY$4,Usage!$D$3:$ABF$3,0)),"")</f>
        <v>130.0526746158634</v>
      </c>
      <c r="QZ97" s="6">
        <f>IFERROR(INDEX(Sales!$D$5:$ABF$18,MATCH(UsagePerHour!$B97,Sales!$C$5:$C$18,0),MATCH(UsagePerHour!QZ$4,Sales!$D$3:$ABF$3,0))/QZ$2*INDEX(Usage!$D$5:$ABF$11,MATCH(UsagePerHour!$B$84,Usage!$C$5:$C$11,0),MATCH(UsagePerHour!QZ$4,Usage!$D$3:$ABF$3,0)),"")</f>
        <v>80.123067897957625</v>
      </c>
      <c r="RA97" s="6">
        <f>IFERROR(INDEX(Sales!$D$5:$ABF$18,MATCH(UsagePerHour!$B97,Sales!$C$5:$C$18,0),MATCH(UsagePerHour!RA$4,Sales!$D$3:$ABF$3,0))/RA$2*INDEX(Usage!$D$5:$ABF$11,MATCH(UsagePerHour!$B$84,Usage!$C$5:$C$11,0),MATCH(UsagePerHour!RA$4,Usage!$D$3:$ABF$3,0)),"")</f>
        <v>10.359539344291752</v>
      </c>
      <c r="RB97" s="6">
        <f>IFERROR(INDEX(Sales!$D$5:$ABF$18,MATCH(UsagePerHour!$B97,Sales!$C$5:$C$18,0),MATCH(UsagePerHour!RB$4,Sales!$D$3:$ABF$3,0))/RB$2*INDEX(Usage!$D$5:$ABF$11,MATCH(UsagePerHour!$B$84,Usage!$C$5:$C$11,0),MATCH(UsagePerHour!RB$4,Usage!$D$3:$ABF$3,0)),"")</f>
        <v>65.081887428184714</v>
      </c>
      <c r="RC97" s="6">
        <f>IFERROR(INDEX(Sales!$D$5:$ABF$18,MATCH(UsagePerHour!$B97,Sales!$C$5:$C$18,0),MATCH(UsagePerHour!RC$4,Sales!$D$3:$ABF$3,0))/RC$2*INDEX(Usage!$D$5:$ABF$11,MATCH(UsagePerHour!$B$84,Usage!$C$5:$C$11,0),MATCH(UsagePerHour!RC$4,Usage!$D$3:$ABF$3,0)),"")</f>
        <v>57.610146158294199</v>
      </c>
      <c r="RD97" s="6">
        <f>IFERROR(INDEX(Sales!$D$5:$ABF$18,MATCH(UsagePerHour!$B97,Sales!$C$5:$C$18,0),MATCH(UsagePerHour!RD$4,Sales!$D$3:$ABF$3,0))/RD$2*INDEX(Usage!$D$5:$ABF$11,MATCH(UsagePerHour!$B$84,Usage!$C$5:$C$11,0),MATCH(UsagePerHour!RD$4,Usage!$D$3:$ABF$3,0)),"")</f>
        <v>70.697471129318458</v>
      </c>
      <c r="RE97" s="6">
        <f>IFERROR(INDEX(Sales!$D$5:$ABF$18,MATCH(UsagePerHour!$B97,Sales!$C$5:$C$18,0),MATCH(UsagePerHour!RE$4,Sales!$D$3:$ABF$3,0))/RE$2*INDEX(Usage!$D$5:$ABF$11,MATCH(UsagePerHour!$B$84,Usage!$C$5:$C$11,0),MATCH(UsagePerHour!RE$4,Usage!$D$3:$ABF$3,0)),"")</f>
        <v>36.913185072724545</v>
      </c>
      <c r="RF97" s="6">
        <f>IFERROR(INDEX(Sales!$D$5:$ABF$18,MATCH(UsagePerHour!$B97,Sales!$C$5:$C$18,0),MATCH(UsagePerHour!RF$4,Sales!$D$3:$ABF$3,0))/RF$2*INDEX(Usage!$D$5:$ABF$11,MATCH(UsagePerHour!$B$84,Usage!$C$5:$C$11,0),MATCH(UsagePerHour!RF$4,Usage!$D$3:$ABF$3,0)),"")</f>
        <v>23.767763403229971</v>
      </c>
      <c r="RG97" s="6">
        <f>IFERROR(INDEX(Sales!$D$5:$ABF$18,MATCH(UsagePerHour!$B97,Sales!$C$5:$C$18,0),MATCH(UsagePerHour!RG$4,Sales!$D$3:$ABF$3,0))/RG$2*INDEX(Usage!$D$5:$ABF$11,MATCH(UsagePerHour!$B$84,Usage!$C$5:$C$11,0),MATCH(UsagePerHour!RG$4,Usage!$D$3:$ABF$3,0)),"")</f>
        <v>69.611732715938857</v>
      </c>
      <c r="RH97" s="6">
        <f>IFERROR(INDEX(Sales!$D$5:$ABF$18,MATCH(UsagePerHour!$B97,Sales!$C$5:$C$18,0),MATCH(UsagePerHour!RH$4,Sales!$D$3:$ABF$3,0))/RH$2*INDEX(Usage!$D$5:$ABF$11,MATCH(UsagePerHour!$B$84,Usage!$C$5:$C$11,0),MATCH(UsagePerHour!RH$4,Usage!$D$3:$ABF$3,0)),"")</f>
        <v>72.24108366305849</v>
      </c>
      <c r="RI97" s="6">
        <f>IFERROR(INDEX(Sales!$D$5:$ABF$18,MATCH(UsagePerHour!$B97,Sales!$C$5:$C$18,0),MATCH(UsagePerHour!RI$4,Sales!$D$3:$ABF$3,0))/RI$2*INDEX(Usage!$D$5:$ABF$11,MATCH(UsagePerHour!$B$84,Usage!$C$5:$C$11,0),MATCH(UsagePerHour!RI$4,Usage!$D$3:$ABF$3,0)),"")</f>
        <v>16.986191180021081</v>
      </c>
      <c r="RJ97" s="6">
        <f>IFERROR(INDEX(Sales!$D$5:$ABF$18,MATCH(UsagePerHour!$B97,Sales!$C$5:$C$18,0),MATCH(UsagePerHour!RJ$4,Sales!$D$3:$ABF$3,0))/RJ$2*INDEX(Usage!$D$5:$ABF$11,MATCH(UsagePerHour!$B$84,Usage!$C$5:$C$11,0),MATCH(UsagePerHour!RJ$4,Usage!$D$3:$ABF$3,0)),"")</f>
        <v>77.859084164767765</v>
      </c>
      <c r="RK97" s="6">
        <f>IFERROR(INDEX(Sales!$D$5:$ABF$18,MATCH(UsagePerHour!$B97,Sales!$C$5:$C$18,0),MATCH(UsagePerHour!RK$4,Sales!$D$3:$ABF$3,0))/RK$2*INDEX(Usage!$D$5:$ABF$11,MATCH(UsagePerHour!$B$84,Usage!$C$5:$C$11,0),MATCH(UsagePerHour!RK$4,Usage!$D$3:$ABF$3,0)),"")</f>
        <v>86.627880381252041</v>
      </c>
      <c r="RL97" s="6">
        <f>IFERROR(INDEX(Sales!$D$5:$ABF$18,MATCH(UsagePerHour!$B97,Sales!$C$5:$C$18,0),MATCH(UsagePerHour!RL$4,Sales!$D$3:$ABF$3,0))/RL$2*INDEX(Usage!$D$5:$ABF$11,MATCH(UsagePerHour!$B$84,Usage!$C$5:$C$11,0),MATCH(UsagePerHour!RL$4,Usage!$D$3:$ABF$3,0)),"")</f>
        <v>67.703972643553385</v>
      </c>
      <c r="RM97" s="6">
        <f>IFERROR(INDEX(Sales!$D$5:$ABF$18,MATCH(UsagePerHour!$B97,Sales!$C$5:$C$18,0),MATCH(UsagePerHour!RM$4,Sales!$D$3:$ABF$3,0))/RM$2*INDEX(Usage!$D$5:$ABF$11,MATCH(UsagePerHour!$B$84,Usage!$C$5:$C$11,0),MATCH(UsagePerHour!RM$4,Usage!$D$3:$ABF$3,0)),"")</f>
        <v>85.104915791318319</v>
      </c>
      <c r="RN97" s="6">
        <f>IFERROR(INDEX(Sales!$D$5:$ABF$18,MATCH(UsagePerHour!$B97,Sales!$C$5:$C$18,0),MATCH(UsagePerHour!RN$4,Sales!$D$3:$ABF$3,0))/RN$2*INDEX(Usage!$D$5:$ABF$11,MATCH(UsagePerHour!$B$84,Usage!$C$5:$C$11,0),MATCH(UsagePerHour!RN$4,Usage!$D$3:$ABF$3,0)),"")</f>
        <v>52.195225224180142</v>
      </c>
      <c r="RO97" s="6">
        <f>IFERROR(INDEX(Sales!$D$5:$ABF$18,MATCH(UsagePerHour!$B97,Sales!$C$5:$C$18,0),MATCH(UsagePerHour!RO$4,Sales!$D$3:$ABF$3,0))/RO$2*INDEX(Usage!$D$5:$ABF$11,MATCH(UsagePerHour!$B$84,Usage!$C$5:$C$11,0),MATCH(UsagePerHour!RO$4,Usage!$D$3:$ABF$3,0)),"")</f>
        <v>18.598815279353978</v>
      </c>
      <c r="RP97" s="6">
        <f>IFERROR(INDEX(Sales!$D$5:$ABF$18,MATCH(UsagePerHour!$B97,Sales!$C$5:$C$18,0),MATCH(UsagePerHour!RP$4,Sales!$D$3:$ABF$3,0))/RP$2*INDEX(Usage!$D$5:$ABF$11,MATCH(UsagePerHour!$B$84,Usage!$C$5:$C$11,0),MATCH(UsagePerHour!RP$4,Usage!$D$3:$ABF$3,0)),"")</f>
        <v>6.7346716659943127</v>
      </c>
      <c r="RQ97" s="6">
        <f>IFERROR(INDEX(Sales!$D$5:$ABF$18,MATCH(UsagePerHour!$B97,Sales!$C$5:$C$18,0),MATCH(UsagePerHour!RQ$4,Sales!$D$3:$ABF$3,0))/RQ$2*INDEX(Usage!$D$5:$ABF$11,MATCH(UsagePerHour!$B$84,Usage!$C$5:$C$11,0),MATCH(UsagePerHour!RQ$4,Usage!$D$3:$ABF$3,0)),"")</f>
        <v>82.67189461404999</v>
      </c>
      <c r="RR97" s="6">
        <f>IFERROR(INDEX(Sales!$D$5:$ABF$18,MATCH(UsagePerHour!$B97,Sales!$C$5:$C$18,0),MATCH(UsagePerHour!RR$4,Sales!$D$3:$ABF$3,0))/RR$2*INDEX(Usage!$D$5:$ABF$11,MATCH(UsagePerHour!$B$84,Usage!$C$5:$C$11,0),MATCH(UsagePerHour!RR$4,Usage!$D$3:$ABF$3,0)),"")</f>
        <v>27.412722916574836</v>
      </c>
      <c r="RS97" s="6">
        <f>IFERROR(INDEX(Sales!$D$5:$ABF$18,MATCH(UsagePerHour!$B97,Sales!$C$5:$C$18,0),MATCH(UsagePerHour!RS$4,Sales!$D$3:$ABF$3,0))/RS$2*INDEX(Usage!$D$5:$ABF$11,MATCH(UsagePerHour!$B$84,Usage!$C$5:$C$11,0),MATCH(UsagePerHour!RS$4,Usage!$D$3:$ABF$3,0)),"")</f>
        <v>99.704528799648259</v>
      </c>
      <c r="RT97" s="6">
        <f>IFERROR(INDEX(Sales!$D$5:$ABF$18,MATCH(UsagePerHour!$B97,Sales!$C$5:$C$18,0),MATCH(UsagePerHour!RT$4,Sales!$D$3:$ABF$3,0))/RT$2*INDEX(Usage!$D$5:$ABF$11,MATCH(UsagePerHour!$B$84,Usage!$C$5:$C$11,0),MATCH(UsagePerHour!RT$4,Usage!$D$3:$ABF$3,0)),"")</f>
        <v>0</v>
      </c>
      <c r="RU97" s="6">
        <f>IFERROR(INDEX(Sales!$D$5:$ABF$18,MATCH(UsagePerHour!$B97,Sales!$C$5:$C$18,0),MATCH(UsagePerHour!RU$4,Sales!$D$3:$ABF$3,0))/RU$2*INDEX(Usage!$D$5:$ABF$11,MATCH(UsagePerHour!$B$84,Usage!$C$5:$C$11,0),MATCH(UsagePerHour!RU$4,Usage!$D$3:$ABF$3,0)),"")</f>
        <v>81.05217363957756</v>
      </c>
      <c r="RV97" s="6">
        <f>IFERROR(INDEX(Sales!$D$5:$ABF$18,MATCH(UsagePerHour!$B97,Sales!$C$5:$C$18,0),MATCH(UsagePerHour!RV$4,Sales!$D$3:$ABF$3,0))/RV$2*INDEX(Usage!$D$5:$ABF$11,MATCH(UsagePerHour!$B$84,Usage!$C$5:$C$11,0),MATCH(UsagePerHour!RV$4,Usage!$D$3:$ABF$3,0)),"")</f>
        <v>44.259579681922744</v>
      </c>
      <c r="RW97" s="6">
        <f>IFERROR(INDEX(Sales!$D$5:$ABF$18,MATCH(UsagePerHour!$B97,Sales!$C$5:$C$18,0),MATCH(UsagePerHour!RW$4,Sales!$D$3:$ABF$3,0))/RW$2*INDEX(Usage!$D$5:$ABF$11,MATCH(UsagePerHour!$B$84,Usage!$C$5:$C$11,0),MATCH(UsagePerHour!RW$4,Usage!$D$3:$ABF$3,0)),"")</f>
        <v>74.910175426873806</v>
      </c>
      <c r="RX97" s="6">
        <f>IFERROR(INDEX(Sales!$D$5:$ABF$18,MATCH(UsagePerHour!$B97,Sales!$C$5:$C$18,0),MATCH(UsagePerHour!RX$4,Sales!$D$3:$ABF$3,0))/RX$2*INDEX(Usage!$D$5:$ABF$11,MATCH(UsagePerHour!$B$84,Usage!$C$5:$C$11,0),MATCH(UsagePerHour!RX$4,Usage!$D$3:$ABF$3,0)),"")</f>
        <v>138.02046491141573</v>
      </c>
      <c r="RY97" s="6">
        <f>IFERROR(INDEX(Sales!$D$5:$ABF$18,MATCH(UsagePerHour!$B97,Sales!$C$5:$C$18,0),MATCH(UsagePerHour!RY$4,Sales!$D$3:$ABF$3,0))/RY$2*INDEX(Usage!$D$5:$ABF$11,MATCH(UsagePerHour!$B$84,Usage!$C$5:$C$11,0),MATCH(UsagePerHour!RY$4,Usage!$D$3:$ABF$3,0)),"")</f>
        <v>21.170477443523907</v>
      </c>
      <c r="RZ97" s="6">
        <f>IFERROR(INDEX(Sales!$D$5:$ABF$18,MATCH(UsagePerHour!$B97,Sales!$C$5:$C$18,0),MATCH(UsagePerHour!RZ$4,Sales!$D$3:$ABF$3,0))/RZ$2*INDEX(Usage!$D$5:$ABF$11,MATCH(UsagePerHour!$B$84,Usage!$C$5:$C$11,0),MATCH(UsagePerHour!RZ$4,Usage!$D$3:$ABF$3,0)),"")</f>
        <v>125.14620951498189</v>
      </c>
      <c r="SA97" s="6">
        <f>IFERROR(INDEX(Sales!$D$5:$ABF$18,MATCH(UsagePerHour!$B97,Sales!$C$5:$C$18,0),MATCH(UsagePerHour!SA$4,Sales!$D$3:$ABF$3,0))/SA$2*INDEX(Usage!$D$5:$ABF$11,MATCH(UsagePerHour!$B$84,Usage!$C$5:$C$11,0),MATCH(UsagePerHour!SA$4,Usage!$D$3:$ABF$3,0)),"")</f>
        <v>7.7187156394656871</v>
      </c>
      <c r="SB97" s="6">
        <f>IFERROR(INDEX(Sales!$D$5:$ABF$18,MATCH(UsagePerHour!$B97,Sales!$C$5:$C$18,0),MATCH(UsagePerHour!SB$4,Sales!$D$3:$ABF$3,0))/SB$2*INDEX(Usage!$D$5:$ABF$11,MATCH(UsagePerHour!$B$84,Usage!$C$5:$C$11,0),MATCH(UsagePerHour!SB$4,Usage!$D$3:$ABF$3,0)),"")</f>
        <v>40.639392609611591</v>
      </c>
      <c r="SC97" s="6">
        <f>IFERROR(INDEX(Sales!$D$5:$ABF$18,MATCH(UsagePerHour!$B97,Sales!$C$5:$C$18,0),MATCH(UsagePerHour!SC$4,Sales!$D$3:$ABF$3,0))/SC$2*INDEX(Usage!$D$5:$ABF$11,MATCH(UsagePerHour!$B$84,Usage!$C$5:$C$11,0),MATCH(UsagePerHour!SC$4,Usage!$D$3:$ABF$3,0)),"")</f>
        <v>12.708043394175389</v>
      </c>
      <c r="SD97" s="6">
        <f>IFERROR(INDEX(Sales!$D$5:$ABF$18,MATCH(UsagePerHour!$B97,Sales!$C$5:$C$18,0),MATCH(UsagePerHour!SD$4,Sales!$D$3:$ABF$3,0))/SD$2*INDEX(Usage!$D$5:$ABF$11,MATCH(UsagePerHour!$B$84,Usage!$C$5:$C$11,0),MATCH(UsagePerHour!SD$4,Usage!$D$3:$ABF$3,0)),"")</f>
        <v>0</v>
      </c>
      <c r="SE97" s="6">
        <f>IFERROR(INDEX(Sales!$D$5:$ABF$18,MATCH(UsagePerHour!$B97,Sales!$C$5:$C$18,0),MATCH(UsagePerHour!SE$4,Sales!$D$3:$ABF$3,0))/SE$2*INDEX(Usage!$D$5:$ABF$11,MATCH(UsagePerHour!$B$84,Usage!$C$5:$C$11,0),MATCH(UsagePerHour!SE$4,Usage!$D$3:$ABF$3,0)),"")</f>
        <v>81.606873349473972</v>
      </c>
      <c r="SF97" s="6">
        <f>IFERROR(INDEX(Sales!$D$5:$ABF$18,MATCH(UsagePerHour!$B97,Sales!$C$5:$C$18,0),MATCH(UsagePerHour!SF$4,Sales!$D$3:$ABF$3,0))/SF$2*INDEX(Usage!$D$5:$ABF$11,MATCH(UsagePerHour!$B$84,Usage!$C$5:$C$11,0),MATCH(UsagePerHour!SF$4,Usage!$D$3:$ABF$3,0)),"")</f>
        <v>27.888710144752565</v>
      </c>
      <c r="SG97" s="6" t="str">
        <f>IFERROR(INDEX(Sales!$D$5:$ABF$18,MATCH(UsagePerHour!$B97,Sales!$C$5:$C$18,0),MATCH(UsagePerHour!SG$4,Sales!$D$3:$ABF$3,0))/SG$2*INDEX(Usage!$D$5:$ABF$11,MATCH(UsagePerHour!$B$84,Usage!$C$5:$C$11,0),MATCH(UsagePerHour!SG$4,Usage!$D$3:$ABF$3,0)),"")</f>
        <v/>
      </c>
      <c r="SH97" s="6" t="str">
        <f>IFERROR(INDEX(Sales!$D$5:$ABF$18,MATCH(UsagePerHour!$B97,Sales!$C$5:$C$18,0),MATCH(UsagePerHour!SH$4,Sales!$D$3:$ABF$3,0))/SH$2*INDEX(Usage!$D$5:$ABF$11,MATCH(UsagePerHour!$B$84,Usage!$C$5:$C$11,0),MATCH(UsagePerHour!SH$4,Usage!$D$3:$ABF$3,0)),"")</f>
        <v/>
      </c>
      <c r="SI97" s="6" t="str">
        <f>IFERROR(INDEX(Sales!$D$5:$ABF$18,MATCH(UsagePerHour!$B97,Sales!$C$5:$C$18,0),MATCH(UsagePerHour!SI$4,Sales!$D$3:$ABF$3,0))/SI$2*INDEX(Usage!$D$5:$ABF$11,MATCH(UsagePerHour!$B$84,Usage!$C$5:$C$11,0),MATCH(UsagePerHour!SI$4,Usage!$D$3:$ABF$3,0)),"")</f>
        <v/>
      </c>
      <c r="SJ97" s="6" t="str">
        <f>IFERROR(INDEX(Sales!$D$5:$ABF$18,MATCH(UsagePerHour!$B97,Sales!$C$5:$C$18,0),MATCH(UsagePerHour!SJ$4,Sales!$D$3:$ABF$3,0))/SJ$2*INDEX(Usage!$D$5:$ABF$11,MATCH(UsagePerHour!$B$84,Usage!$C$5:$C$11,0),MATCH(UsagePerHour!SJ$4,Usage!$D$3:$ABF$3,0)),"")</f>
        <v/>
      </c>
      <c r="SK97" s="6" t="str">
        <f>IFERROR(INDEX(Sales!$D$5:$ABF$18,MATCH(UsagePerHour!$B97,Sales!$C$5:$C$18,0),MATCH(UsagePerHour!SK$4,Sales!$D$3:$ABF$3,0))/SK$2*INDEX(Usage!$D$5:$ABF$11,MATCH(UsagePerHour!$B$84,Usage!$C$5:$C$11,0),MATCH(UsagePerHour!SK$4,Usage!$D$3:$ABF$3,0)),"")</f>
        <v/>
      </c>
      <c r="SL97" s="6" t="str">
        <f>IFERROR(INDEX(Sales!$D$5:$ABF$18,MATCH(UsagePerHour!$B97,Sales!$C$5:$C$18,0),MATCH(UsagePerHour!SL$4,Sales!$D$3:$ABF$3,0))/SL$2*INDEX(Usage!$D$5:$ABF$11,MATCH(UsagePerHour!$B$84,Usage!$C$5:$C$11,0),MATCH(UsagePerHour!SL$4,Usage!$D$3:$ABF$3,0)),"")</f>
        <v/>
      </c>
      <c r="SM97" s="6" t="str">
        <f>IFERROR(INDEX(Sales!$D$5:$ABF$18,MATCH(UsagePerHour!$B97,Sales!$C$5:$C$18,0),MATCH(UsagePerHour!SM$4,Sales!$D$3:$ABF$3,0))/SM$2*INDEX(Usage!$D$5:$ABF$11,MATCH(UsagePerHour!$B$84,Usage!$C$5:$C$11,0),MATCH(UsagePerHour!SM$4,Usage!$D$3:$ABF$3,0)),"")</f>
        <v/>
      </c>
      <c r="SN97" s="6" t="str">
        <f>IFERROR(INDEX(Sales!$D$5:$ABF$18,MATCH(UsagePerHour!$B97,Sales!$C$5:$C$18,0),MATCH(UsagePerHour!SN$4,Sales!$D$3:$ABF$3,0))/SN$2*INDEX(Usage!$D$5:$ABF$11,MATCH(UsagePerHour!$B$84,Usage!$C$5:$C$11,0),MATCH(UsagePerHour!SN$4,Usage!$D$3:$ABF$3,0)),"")</f>
        <v/>
      </c>
      <c r="SO97" s="6" t="str">
        <f>IFERROR(INDEX(Sales!$D$5:$ABF$18,MATCH(UsagePerHour!$B97,Sales!$C$5:$C$18,0),MATCH(UsagePerHour!SO$4,Sales!$D$3:$ABF$3,0))/SO$2*INDEX(Usage!$D$5:$ABF$11,MATCH(UsagePerHour!$B$84,Usage!$C$5:$C$11,0),MATCH(UsagePerHour!SO$4,Usage!$D$3:$ABF$3,0)),"")</f>
        <v/>
      </c>
      <c r="SP97" s="6" t="str">
        <f>IFERROR(INDEX(Sales!$D$5:$ABF$18,MATCH(UsagePerHour!$B97,Sales!$C$5:$C$18,0),MATCH(UsagePerHour!SP$4,Sales!$D$3:$ABF$3,0))/SP$2*INDEX(Usage!$D$5:$ABF$11,MATCH(UsagePerHour!$B$84,Usage!$C$5:$C$11,0),MATCH(UsagePerHour!SP$4,Usage!$D$3:$ABF$3,0)),"")</f>
        <v/>
      </c>
      <c r="SQ97" s="6" t="str">
        <f>IFERROR(INDEX(Sales!$D$5:$ABF$18,MATCH(UsagePerHour!$B97,Sales!$C$5:$C$18,0),MATCH(UsagePerHour!SQ$4,Sales!$D$3:$ABF$3,0))/SQ$2*INDEX(Usage!$D$5:$ABF$11,MATCH(UsagePerHour!$B$84,Usage!$C$5:$C$11,0),MATCH(UsagePerHour!SQ$4,Usage!$D$3:$ABF$3,0)),"")</f>
        <v/>
      </c>
      <c r="SR97" s="6" t="str">
        <f>IFERROR(INDEX(Sales!$D$5:$ABF$18,MATCH(UsagePerHour!$B97,Sales!$C$5:$C$18,0),MATCH(UsagePerHour!SR$4,Sales!$D$3:$ABF$3,0))/SR$2*INDEX(Usage!$D$5:$ABF$11,MATCH(UsagePerHour!$B$84,Usage!$C$5:$C$11,0),MATCH(UsagePerHour!SR$4,Usage!$D$3:$ABF$3,0)),"")</f>
        <v/>
      </c>
      <c r="SS97" s="6" t="str">
        <f>IFERROR(INDEX(Sales!$D$5:$ABF$18,MATCH(UsagePerHour!$B97,Sales!$C$5:$C$18,0),MATCH(UsagePerHour!SS$4,Sales!$D$3:$ABF$3,0))/SS$2*INDEX(Usage!$D$5:$ABF$11,MATCH(UsagePerHour!$B$84,Usage!$C$5:$C$11,0),MATCH(UsagePerHour!SS$4,Usage!$D$3:$ABF$3,0)),"")</f>
        <v/>
      </c>
      <c r="ST97" s="6" t="str">
        <f>IFERROR(INDEX(Sales!$D$5:$ABF$18,MATCH(UsagePerHour!$B97,Sales!$C$5:$C$18,0),MATCH(UsagePerHour!ST$4,Sales!$D$3:$ABF$3,0))/ST$2*INDEX(Usage!$D$5:$ABF$11,MATCH(UsagePerHour!$B$84,Usage!$C$5:$C$11,0),MATCH(UsagePerHour!ST$4,Usage!$D$3:$ABF$3,0)),"")</f>
        <v/>
      </c>
      <c r="SU97" s="6" t="str">
        <f>IFERROR(INDEX(Sales!$D$5:$ABF$18,MATCH(UsagePerHour!$B97,Sales!$C$5:$C$18,0),MATCH(UsagePerHour!SU$4,Sales!$D$3:$ABF$3,0))/SU$2*INDEX(Usage!$D$5:$ABF$11,MATCH(UsagePerHour!$B$84,Usage!$C$5:$C$11,0),MATCH(UsagePerHour!SU$4,Usage!$D$3:$ABF$3,0)),"")</f>
        <v/>
      </c>
      <c r="SV97" s="6" t="str">
        <f>IFERROR(INDEX(Sales!$D$5:$ABF$18,MATCH(UsagePerHour!$B97,Sales!$C$5:$C$18,0),MATCH(UsagePerHour!SV$4,Sales!$D$3:$ABF$3,0))/SV$2*INDEX(Usage!$D$5:$ABF$11,MATCH(UsagePerHour!$B$84,Usage!$C$5:$C$11,0),MATCH(UsagePerHour!SV$4,Usage!$D$3:$ABF$3,0)),"")</f>
        <v/>
      </c>
      <c r="SW97" s="6" t="str">
        <f>IFERROR(INDEX(Sales!$D$5:$ABF$18,MATCH(UsagePerHour!$B97,Sales!$C$5:$C$18,0),MATCH(UsagePerHour!SW$4,Sales!$D$3:$ABF$3,0))/SW$2*INDEX(Usage!$D$5:$ABF$11,MATCH(UsagePerHour!$B$84,Usage!$C$5:$C$11,0),MATCH(UsagePerHour!SW$4,Usage!$D$3:$ABF$3,0)),"")</f>
        <v/>
      </c>
      <c r="SX97" s="6" t="str">
        <f>IFERROR(INDEX(Sales!$D$5:$ABF$18,MATCH(UsagePerHour!$B97,Sales!$C$5:$C$18,0),MATCH(UsagePerHour!SX$4,Sales!$D$3:$ABF$3,0))/SX$2*INDEX(Usage!$D$5:$ABF$11,MATCH(UsagePerHour!$B$84,Usage!$C$5:$C$11,0),MATCH(UsagePerHour!SX$4,Usage!$D$3:$ABF$3,0)),"")</f>
        <v/>
      </c>
      <c r="SY97" s="6" t="str">
        <f>IFERROR(INDEX(Sales!$D$5:$ABF$18,MATCH(UsagePerHour!$B97,Sales!$C$5:$C$18,0),MATCH(UsagePerHour!SY$4,Sales!$D$3:$ABF$3,0))/SY$2*INDEX(Usage!$D$5:$ABF$11,MATCH(UsagePerHour!$B$84,Usage!$C$5:$C$11,0),MATCH(UsagePerHour!SY$4,Usage!$D$3:$ABF$3,0)),"")</f>
        <v/>
      </c>
      <c r="SZ97" s="6" t="str">
        <f>IFERROR(INDEX(Sales!$D$5:$ABF$18,MATCH(UsagePerHour!$B97,Sales!$C$5:$C$18,0),MATCH(UsagePerHour!SZ$4,Sales!$D$3:$ABF$3,0))/SZ$2*INDEX(Usage!$D$5:$ABF$11,MATCH(UsagePerHour!$B$84,Usage!$C$5:$C$11,0),MATCH(UsagePerHour!SZ$4,Usage!$D$3:$ABF$3,0)),"")</f>
        <v/>
      </c>
      <c r="TA97" s="6" t="str">
        <f>IFERROR(INDEX(Sales!$D$5:$ABF$18,MATCH(UsagePerHour!$B97,Sales!$C$5:$C$18,0),MATCH(UsagePerHour!TA$4,Sales!$D$3:$ABF$3,0))/TA$2*INDEX(Usage!$D$5:$ABF$11,MATCH(UsagePerHour!$B$84,Usage!$C$5:$C$11,0),MATCH(UsagePerHour!TA$4,Usage!$D$3:$ABF$3,0)),"")</f>
        <v/>
      </c>
      <c r="TB97" s="6" t="str">
        <f>IFERROR(INDEX(Sales!$D$5:$ABF$18,MATCH(UsagePerHour!$B97,Sales!$C$5:$C$18,0),MATCH(UsagePerHour!TB$4,Sales!$D$3:$ABF$3,0))/TB$2*INDEX(Usage!$D$5:$ABF$11,MATCH(UsagePerHour!$B$84,Usage!$C$5:$C$11,0),MATCH(UsagePerHour!TB$4,Usage!$D$3:$ABF$3,0)),"")</f>
        <v/>
      </c>
      <c r="TC97" s="6" t="str">
        <f>IFERROR(INDEX(Sales!$D$5:$ABF$18,MATCH(UsagePerHour!$B97,Sales!$C$5:$C$18,0),MATCH(UsagePerHour!TC$4,Sales!$D$3:$ABF$3,0))/TC$2*INDEX(Usage!$D$5:$ABF$11,MATCH(UsagePerHour!$B$84,Usage!$C$5:$C$11,0),MATCH(UsagePerHour!TC$4,Usage!$D$3:$ABF$3,0)),"")</f>
        <v/>
      </c>
      <c r="TD97" s="6" t="str">
        <f>IFERROR(INDEX(Sales!$D$5:$ABF$18,MATCH(UsagePerHour!$B97,Sales!$C$5:$C$18,0),MATCH(UsagePerHour!TD$4,Sales!$D$3:$ABF$3,0))/TD$2*INDEX(Usage!$D$5:$ABF$11,MATCH(UsagePerHour!$B$84,Usage!$C$5:$C$11,0),MATCH(UsagePerHour!TD$4,Usage!$D$3:$ABF$3,0)),"")</f>
        <v/>
      </c>
      <c r="TE97" s="6" t="str">
        <f>IFERROR(INDEX(Sales!$D$5:$ABF$18,MATCH(UsagePerHour!$B97,Sales!$C$5:$C$18,0),MATCH(UsagePerHour!TE$4,Sales!$D$3:$ABF$3,0))/TE$2*INDEX(Usage!$D$5:$ABF$11,MATCH(UsagePerHour!$B$84,Usage!$C$5:$C$11,0),MATCH(UsagePerHour!TE$4,Usage!$D$3:$ABF$3,0)),"")</f>
        <v/>
      </c>
      <c r="TF97" s="6" t="str">
        <f>IFERROR(INDEX(Sales!$D$5:$ABF$18,MATCH(UsagePerHour!$B97,Sales!$C$5:$C$18,0),MATCH(UsagePerHour!TF$4,Sales!$D$3:$ABF$3,0))/TF$2*INDEX(Usage!$D$5:$ABF$11,MATCH(UsagePerHour!$B$84,Usage!$C$5:$C$11,0),MATCH(UsagePerHour!TF$4,Usage!$D$3:$ABF$3,0)),"")</f>
        <v/>
      </c>
      <c r="TG97" s="6" t="str">
        <f>IFERROR(INDEX(Sales!$D$5:$ABF$18,MATCH(UsagePerHour!$B97,Sales!$C$5:$C$18,0),MATCH(UsagePerHour!TG$4,Sales!$D$3:$ABF$3,0))/TG$2*INDEX(Usage!$D$5:$ABF$11,MATCH(UsagePerHour!$B$84,Usage!$C$5:$C$11,0),MATCH(UsagePerHour!TG$4,Usage!$D$3:$ABF$3,0)),"")</f>
        <v/>
      </c>
      <c r="TH97" s="6" t="str">
        <f>IFERROR(INDEX(Sales!$D$5:$ABF$18,MATCH(UsagePerHour!$B97,Sales!$C$5:$C$18,0),MATCH(UsagePerHour!TH$4,Sales!$D$3:$ABF$3,0))/TH$2*INDEX(Usage!$D$5:$ABF$11,MATCH(UsagePerHour!$B$84,Usage!$C$5:$C$11,0),MATCH(UsagePerHour!TH$4,Usage!$D$3:$ABF$3,0)),"")</f>
        <v/>
      </c>
      <c r="TI97" s="6" t="str">
        <f>IFERROR(INDEX(Sales!$D$5:$ABF$18,MATCH(UsagePerHour!$B97,Sales!$C$5:$C$18,0),MATCH(UsagePerHour!TI$4,Sales!$D$3:$ABF$3,0))/TI$2*INDEX(Usage!$D$5:$ABF$11,MATCH(UsagePerHour!$B$84,Usage!$C$5:$C$11,0),MATCH(UsagePerHour!TI$4,Usage!$D$3:$ABF$3,0)),"")</f>
        <v/>
      </c>
      <c r="TJ97" s="6" t="str">
        <f>IFERROR(INDEX(Sales!$D$5:$ABF$18,MATCH(UsagePerHour!$B97,Sales!$C$5:$C$18,0),MATCH(UsagePerHour!TJ$4,Sales!$D$3:$ABF$3,0))/TJ$2*INDEX(Usage!$D$5:$ABF$11,MATCH(UsagePerHour!$B$84,Usage!$C$5:$C$11,0),MATCH(UsagePerHour!TJ$4,Usage!$D$3:$ABF$3,0)),"")</f>
        <v/>
      </c>
      <c r="TK97" s="6" t="str">
        <f>IFERROR(INDEX(Sales!$D$5:$ABF$18,MATCH(UsagePerHour!$B97,Sales!$C$5:$C$18,0),MATCH(UsagePerHour!TK$4,Sales!$D$3:$ABF$3,0))/TK$2*INDEX(Usage!$D$5:$ABF$11,MATCH(UsagePerHour!$B$84,Usage!$C$5:$C$11,0),MATCH(UsagePerHour!TK$4,Usage!$D$3:$ABF$3,0)),"")</f>
        <v/>
      </c>
      <c r="TL97" s="6" t="str">
        <f>IFERROR(INDEX(Sales!$D$5:$ABF$18,MATCH(UsagePerHour!$B97,Sales!$C$5:$C$18,0),MATCH(UsagePerHour!TL$4,Sales!$D$3:$ABF$3,0))/TL$2*INDEX(Usage!$D$5:$ABF$11,MATCH(UsagePerHour!$B$84,Usage!$C$5:$C$11,0),MATCH(UsagePerHour!TL$4,Usage!$D$3:$ABF$3,0)),"")</f>
        <v/>
      </c>
      <c r="TM97" s="6" t="str">
        <f>IFERROR(INDEX(Sales!$D$5:$ABF$18,MATCH(UsagePerHour!$B97,Sales!$C$5:$C$18,0),MATCH(UsagePerHour!TM$4,Sales!$D$3:$ABF$3,0))/TM$2*INDEX(Usage!$D$5:$ABF$11,MATCH(UsagePerHour!$B$84,Usage!$C$5:$C$11,0),MATCH(UsagePerHour!TM$4,Usage!$D$3:$ABF$3,0)),"")</f>
        <v/>
      </c>
      <c r="TN97" s="6" t="str">
        <f>IFERROR(INDEX(Sales!$D$5:$ABF$18,MATCH(UsagePerHour!$B97,Sales!$C$5:$C$18,0),MATCH(UsagePerHour!TN$4,Sales!$D$3:$ABF$3,0))/TN$2*INDEX(Usage!$D$5:$ABF$11,MATCH(UsagePerHour!$B$84,Usage!$C$5:$C$11,0),MATCH(UsagePerHour!TN$4,Usage!$D$3:$ABF$3,0)),"")</f>
        <v/>
      </c>
      <c r="TO97" s="6" t="str">
        <f>IFERROR(INDEX(Sales!$D$5:$ABF$18,MATCH(UsagePerHour!$B97,Sales!$C$5:$C$18,0),MATCH(UsagePerHour!TO$4,Sales!$D$3:$ABF$3,0))/TO$2*INDEX(Usage!$D$5:$ABF$11,MATCH(UsagePerHour!$B$84,Usage!$C$5:$C$11,0),MATCH(UsagePerHour!TO$4,Usage!$D$3:$ABF$3,0)),"")</f>
        <v/>
      </c>
      <c r="TP97" s="6" t="str">
        <f>IFERROR(INDEX(Sales!$D$5:$ABF$18,MATCH(UsagePerHour!$B97,Sales!$C$5:$C$18,0),MATCH(UsagePerHour!TP$4,Sales!$D$3:$ABF$3,0))/TP$2*INDEX(Usage!$D$5:$ABF$11,MATCH(UsagePerHour!$B$84,Usage!$C$5:$C$11,0),MATCH(UsagePerHour!TP$4,Usage!$D$3:$ABF$3,0)),"")</f>
        <v/>
      </c>
      <c r="TQ97" s="6" t="str">
        <f>IFERROR(INDEX(Sales!$D$5:$ABF$18,MATCH(UsagePerHour!$B97,Sales!$C$5:$C$18,0),MATCH(UsagePerHour!TQ$4,Sales!$D$3:$ABF$3,0))/TQ$2*INDEX(Usage!$D$5:$ABF$11,MATCH(UsagePerHour!$B$84,Usage!$C$5:$C$11,0),MATCH(UsagePerHour!TQ$4,Usage!$D$3:$ABF$3,0)),"")</f>
        <v/>
      </c>
      <c r="TR97" s="6" t="str">
        <f>IFERROR(INDEX(Sales!$D$5:$ABF$18,MATCH(UsagePerHour!$B97,Sales!$C$5:$C$18,0),MATCH(UsagePerHour!TR$4,Sales!$D$3:$ABF$3,0))/TR$2*INDEX(Usage!$D$5:$ABF$11,MATCH(UsagePerHour!$B$84,Usage!$C$5:$C$11,0),MATCH(UsagePerHour!TR$4,Usage!$D$3:$ABF$3,0)),"")</f>
        <v/>
      </c>
      <c r="TS97" s="6" t="str">
        <f>IFERROR(INDEX(Sales!$D$5:$ABF$18,MATCH(UsagePerHour!$B97,Sales!$C$5:$C$18,0),MATCH(UsagePerHour!TS$4,Sales!$D$3:$ABF$3,0))/TS$2*INDEX(Usage!$D$5:$ABF$11,MATCH(UsagePerHour!$B$84,Usage!$C$5:$C$11,0),MATCH(UsagePerHour!TS$4,Usage!$D$3:$ABF$3,0)),"")</f>
        <v/>
      </c>
      <c r="TT97" s="6" t="str">
        <f>IFERROR(INDEX(Sales!$D$5:$ABF$18,MATCH(UsagePerHour!$B97,Sales!$C$5:$C$18,0),MATCH(UsagePerHour!TT$4,Sales!$D$3:$ABF$3,0))/TT$2*INDEX(Usage!$D$5:$ABF$11,MATCH(UsagePerHour!$B$84,Usage!$C$5:$C$11,0),MATCH(UsagePerHour!TT$4,Usage!$D$3:$ABF$3,0)),"")</f>
        <v/>
      </c>
      <c r="TU97" s="6" t="str">
        <f>IFERROR(INDEX(Sales!$D$5:$ABF$18,MATCH(UsagePerHour!$B97,Sales!$C$5:$C$18,0),MATCH(UsagePerHour!TU$4,Sales!$D$3:$ABF$3,0))/TU$2*INDEX(Usage!$D$5:$ABF$11,MATCH(UsagePerHour!$B$84,Usage!$C$5:$C$11,0),MATCH(UsagePerHour!TU$4,Usage!$D$3:$ABF$3,0)),"")</f>
        <v/>
      </c>
      <c r="TV97" s="6" t="str">
        <f>IFERROR(INDEX(Sales!$D$5:$ABF$18,MATCH(UsagePerHour!$B97,Sales!$C$5:$C$18,0),MATCH(UsagePerHour!TV$4,Sales!$D$3:$ABF$3,0))/TV$2*INDEX(Usage!$D$5:$ABF$11,MATCH(UsagePerHour!$B$84,Usage!$C$5:$C$11,0),MATCH(UsagePerHour!TV$4,Usage!$D$3:$ABF$3,0)),"")</f>
        <v/>
      </c>
      <c r="TW97" s="6" t="str">
        <f>IFERROR(INDEX(Sales!$D$5:$ABF$18,MATCH(UsagePerHour!$B97,Sales!$C$5:$C$18,0),MATCH(UsagePerHour!TW$4,Sales!$D$3:$ABF$3,0))/TW$2*INDEX(Usage!$D$5:$ABF$11,MATCH(UsagePerHour!$B$84,Usage!$C$5:$C$11,0),MATCH(UsagePerHour!TW$4,Usage!$D$3:$ABF$3,0)),"")</f>
        <v/>
      </c>
      <c r="TX97" s="6" t="str">
        <f>IFERROR(INDEX(Sales!$D$5:$ABF$18,MATCH(UsagePerHour!$B97,Sales!$C$5:$C$18,0),MATCH(UsagePerHour!TX$4,Sales!$D$3:$ABF$3,0))/TX$2*INDEX(Usage!$D$5:$ABF$11,MATCH(UsagePerHour!$B$84,Usage!$C$5:$C$11,0),MATCH(UsagePerHour!TX$4,Usage!$D$3:$ABF$3,0)),"")</f>
        <v/>
      </c>
      <c r="TY97" s="6" t="str">
        <f>IFERROR(INDEX(Sales!$D$5:$ABF$18,MATCH(UsagePerHour!$B97,Sales!$C$5:$C$18,0),MATCH(UsagePerHour!TY$4,Sales!$D$3:$ABF$3,0))/TY$2*INDEX(Usage!$D$5:$ABF$11,MATCH(UsagePerHour!$B$84,Usage!$C$5:$C$11,0),MATCH(UsagePerHour!TY$4,Usage!$D$3:$ABF$3,0)),"")</f>
        <v/>
      </c>
      <c r="TZ97" s="6" t="str">
        <f>IFERROR(INDEX(Sales!$D$5:$ABF$18,MATCH(UsagePerHour!$B97,Sales!$C$5:$C$18,0),MATCH(UsagePerHour!TZ$4,Sales!$D$3:$ABF$3,0))/TZ$2*INDEX(Usage!$D$5:$ABF$11,MATCH(UsagePerHour!$B$84,Usage!$C$5:$C$11,0),MATCH(UsagePerHour!TZ$4,Usage!$D$3:$ABF$3,0)),"")</f>
        <v/>
      </c>
      <c r="UA97" s="6" t="str">
        <f>IFERROR(INDEX(Sales!$D$5:$ABF$18,MATCH(UsagePerHour!$B97,Sales!$C$5:$C$18,0),MATCH(UsagePerHour!UA$4,Sales!$D$3:$ABF$3,0))/UA$2*INDEX(Usage!$D$5:$ABF$11,MATCH(UsagePerHour!$B$84,Usage!$C$5:$C$11,0),MATCH(UsagePerHour!UA$4,Usage!$D$3:$ABF$3,0)),"")</f>
        <v/>
      </c>
      <c r="UB97" s="6" t="str">
        <f>IFERROR(INDEX(Sales!$D$5:$ABF$18,MATCH(UsagePerHour!$B97,Sales!$C$5:$C$18,0),MATCH(UsagePerHour!UB$4,Sales!$D$3:$ABF$3,0))/UB$2*INDEX(Usage!$D$5:$ABF$11,MATCH(UsagePerHour!$B$84,Usage!$C$5:$C$11,0),MATCH(UsagePerHour!UB$4,Usage!$D$3:$ABF$3,0)),"")</f>
        <v/>
      </c>
      <c r="UC97" s="6" t="str">
        <f>IFERROR(INDEX(Sales!$D$5:$ABF$18,MATCH(UsagePerHour!$B97,Sales!$C$5:$C$18,0),MATCH(UsagePerHour!UC$4,Sales!$D$3:$ABF$3,0))/UC$2*INDEX(Usage!$D$5:$ABF$11,MATCH(UsagePerHour!$B$84,Usage!$C$5:$C$11,0),MATCH(UsagePerHour!UC$4,Usage!$D$3:$ABF$3,0)),"")</f>
        <v/>
      </c>
      <c r="UD97" s="6" t="str">
        <f>IFERROR(INDEX(Sales!$D$5:$ABF$18,MATCH(UsagePerHour!$B97,Sales!$C$5:$C$18,0),MATCH(UsagePerHour!UD$4,Sales!$D$3:$ABF$3,0))/UD$2*INDEX(Usage!$D$5:$ABF$11,MATCH(UsagePerHour!$B$84,Usage!$C$5:$C$11,0),MATCH(UsagePerHour!UD$4,Usage!$D$3:$ABF$3,0)),"")</f>
        <v/>
      </c>
      <c r="UE97" s="6" t="str">
        <f>IFERROR(INDEX(Sales!$D$5:$ABF$18,MATCH(UsagePerHour!$B97,Sales!$C$5:$C$18,0),MATCH(UsagePerHour!UE$4,Sales!$D$3:$ABF$3,0))/UE$2*INDEX(Usage!$D$5:$ABF$11,MATCH(UsagePerHour!$B$84,Usage!$C$5:$C$11,0),MATCH(UsagePerHour!UE$4,Usage!$D$3:$ABF$3,0)),"")</f>
        <v/>
      </c>
      <c r="UF97" s="6" t="str">
        <f>IFERROR(INDEX(Sales!$D$5:$ABF$18,MATCH(UsagePerHour!$B97,Sales!$C$5:$C$18,0),MATCH(UsagePerHour!UF$4,Sales!$D$3:$ABF$3,0))/UF$2*INDEX(Usage!$D$5:$ABF$11,MATCH(UsagePerHour!$B$84,Usage!$C$5:$C$11,0),MATCH(UsagePerHour!UF$4,Usage!$D$3:$ABF$3,0)),"")</f>
        <v/>
      </c>
      <c r="UG97" s="6" t="str">
        <f>IFERROR(INDEX(Sales!$D$5:$ABF$18,MATCH(UsagePerHour!$B97,Sales!$C$5:$C$18,0),MATCH(UsagePerHour!UG$4,Sales!$D$3:$ABF$3,0))/UG$2*INDEX(Usage!$D$5:$ABF$11,MATCH(UsagePerHour!$B$84,Usage!$C$5:$C$11,0),MATCH(UsagePerHour!UG$4,Usage!$D$3:$ABF$3,0)),"")</f>
        <v/>
      </c>
      <c r="UH97" s="6" t="str">
        <f>IFERROR(INDEX(Sales!$D$5:$ABF$18,MATCH(UsagePerHour!$B97,Sales!$C$5:$C$18,0),MATCH(UsagePerHour!UH$4,Sales!$D$3:$ABF$3,0))/UH$2*INDEX(Usage!$D$5:$ABF$11,MATCH(UsagePerHour!$B$84,Usage!$C$5:$C$11,0),MATCH(UsagePerHour!UH$4,Usage!$D$3:$ABF$3,0)),"")</f>
        <v/>
      </c>
      <c r="UI97" s="6" t="str">
        <f>IFERROR(INDEX(Sales!$D$5:$ABF$18,MATCH(UsagePerHour!$B97,Sales!$C$5:$C$18,0),MATCH(UsagePerHour!UI$4,Sales!$D$3:$ABF$3,0))/UI$2*INDEX(Usage!$D$5:$ABF$11,MATCH(UsagePerHour!$B$84,Usage!$C$5:$C$11,0),MATCH(UsagePerHour!UI$4,Usage!$D$3:$ABF$3,0)),"")</f>
        <v/>
      </c>
      <c r="UJ97" s="6" t="str">
        <f>IFERROR(INDEX(Sales!$D$5:$ABF$18,MATCH(UsagePerHour!$B97,Sales!$C$5:$C$18,0),MATCH(UsagePerHour!UJ$4,Sales!$D$3:$ABF$3,0))/UJ$2*INDEX(Usage!$D$5:$ABF$11,MATCH(UsagePerHour!$B$84,Usage!$C$5:$C$11,0),MATCH(UsagePerHour!UJ$4,Usage!$D$3:$ABF$3,0)),"")</f>
        <v/>
      </c>
      <c r="UK97" s="6" t="str">
        <f>IFERROR(INDEX(Sales!$D$5:$ABF$18,MATCH(UsagePerHour!$B97,Sales!$C$5:$C$18,0),MATCH(UsagePerHour!UK$4,Sales!$D$3:$ABF$3,0))/UK$2*INDEX(Usage!$D$5:$ABF$11,MATCH(UsagePerHour!$B$84,Usage!$C$5:$C$11,0),MATCH(UsagePerHour!UK$4,Usage!$D$3:$ABF$3,0)),"")</f>
        <v/>
      </c>
      <c r="UL97" s="6" t="str">
        <f>IFERROR(INDEX(Sales!$D$5:$ABF$18,MATCH(UsagePerHour!$B97,Sales!$C$5:$C$18,0),MATCH(UsagePerHour!UL$4,Sales!$D$3:$ABF$3,0))/UL$2*INDEX(Usage!$D$5:$ABF$11,MATCH(UsagePerHour!$B$84,Usage!$C$5:$C$11,0),MATCH(UsagePerHour!UL$4,Usage!$D$3:$ABF$3,0)),"")</f>
        <v/>
      </c>
      <c r="UM97" s="6" t="str">
        <f>IFERROR(INDEX(Sales!$D$5:$ABF$18,MATCH(UsagePerHour!$B97,Sales!$C$5:$C$18,0),MATCH(UsagePerHour!UM$4,Sales!$D$3:$ABF$3,0))/UM$2*INDEX(Usage!$D$5:$ABF$11,MATCH(UsagePerHour!$B$84,Usage!$C$5:$C$11,0),MATCH(UsagePerHour!UM$4,Usage!$D$3:$ABF$3,0)),"")</f>
        <v/>
      </c>
      <c r="UN97" s="6" t="str">
        <f>IFERROR(INDEX(Sales!$D$5:$ABF$18,MATCH(UsagePerHour!$B97,Sales!$C$5:$C$18,0),MATCH(UsagePerHour!UN$4,Sales!$D$3:$ABF$3,0))/UN$2*INDEX(Usage!$D$5:$ABF$11,MATCH(UsagePerHour!$B$84,Usage!$C$5:$C$11,0),MATCH(UsagePerHour!UN$4,Usage!$D$3:$ABF$3,0)),"")</f>
        <v/>
      </c>
      <c r="UO97" s="6" t="str">
        <f>IFERROR(INDEX(Sales!$D$5:$ABF$18,MATCH(UsagePerHour!$B97,Sales!$C$5:$C$18,0),MATCH(UsagePerHour!UO$4,Sales!$D$3:$ABF$3,0))/UO$2*INDEX(Usage!$D$5:$ABF$11,MATCH(UsagePerHour!$B$84,Usage!$C$5:$C$11,0),MATCH(UsagePerHour!UO$4,Usage!$D$3:$ABF$3,0)),"")</f>
        <v/>
      </c>
      <c r="UP97" s="6" t="str">
        <f>IFERROR(INDEX(Sales!$D$5:$ABF$18,MATCH(UsagePerHour!$B97,Sales!$C$5:$C$18,0),MATCH(UsagePerHour!UP$4,Sales!$D$3:$ABF$3,0))/UP$2*INDEX(Usage!$D$5:$ABF$11,MATCH(UsagePerHour!$B$84,Usage!$C$5:$C$11,0),MATCH(UsagePerHour!UP$4,Usage!$D$3:$ABF$3,0)),"")</f>
        <v/>
      </c>
      <c r="UQ97" s="6" t="str">
        <f>IFERROR(INDEX(Sales!$D$5:$ABF$18,MATCH(UsagePerHour!$B97,Sales!$C$5:$C$18,0),MATCH(UsagePerHour!UQ$4,Sales!$D$3:$ABF$3,0))/UQ$2*INDEX(Usage!$D$5:$ABF$11,MATCH(UsagePerHour!$B$84,Usage!$C$5:$C$11,0),MATCH(UsagePerHour!UQ$4,Usage!$D$3:$ABF$3,0)),"")</f>
        <v/>
      </c>
      <c r="UR97" s="6" t="str">
        <f>IFERROR(INDEX(Sales!$D$5:$ABF$18,MATCH(UsagePerHour!$B97,Sales!$C$5:$C$18,0),MATCH(UsagePerHour!UR$4,Sales!$D$3:$ABF$3,0))/UR$2*INDEX(Usage!$D$5:$ABF$11,MATCH(UsagePerHour!$B$84,Usage!$C$5:$C$11,0),MATCH(UsagePerHour!UR$4,Usage!$D$3:$ABF$3,0)),"")</f>
        <v/>
      </c>
      <c r="US97" s="6" t="str">
        <f>IFERROR(INDEX(Sales!$D$5:$ABF$18,MATCH(UsagePerHour!$B97,Sales!$C$5:$C$18,0),MATCH(UsagePerHour!US$4,Sales!$D$3:$ABF$3,0))/US$2*INDEX(Usage!$D$5:$ABF$11,MATCH(UsagePerHour!$B$84,Usage!$C$5:$C$11,0),MATCH(UsagePerHour!US$4,Usage!$D$3:$ABF$3,0)),"")</f>
        <v/>
      </c>
      <c r="UT97" s="6" t="str">
        <f>IFERROR(INDEX(Sales!$D$5:$ABF$18,MATCH(UsagePerHour!$B97,Sales!$C$5:$C$18,0),MATCH(UsagePerHour!UT$4,Sales!$D$3:$ABF$3,0))/UT$2*INDEX(Usage!$D$5:$ABF$11,MATCH(UsagePerHour!$B$84,Usage!$C$5:$C$11,0),MATCH(UsagePerHour!UT$4,Usage!$D$3:$ABF$3,0)),"")</f>
        <v/>
      </c>
      <c r="UU97" s="6" t="str">
        <f>IFERROR(INDEX(Sales!$D$5:$ABF$18,MATCH(UsagePerHour!$B97,Sales!$C$5:$C$18,0),MATCH(UsagePerHour!UU$4,Sales!$D$3:$ABF$3,0))/UU$2*INDEX(Usage!$D$5:$ABF$11,MATCH(UsagePerHour!$B$84,Usage!$C$5:$C$11,0),MATCH(UsagePerHour!UU$4,Usage!$D$3:$ABF$3,0)),"")</f>
        <v/>
      </c>
      <c r="UV97" s="6" t="str">
        <f>IFERROR(INDEX(Sales!$D$5:$ABF$18,MATCH(UsagePerHour!$B97,Sales!$C$5:$C$18,0),MATCH(UsagePerHour!UV$4,Sales!$D$3:$ABF$3,0))/UV$2*INDEX(Usage!$D$5:$ABF$11,MATCH(UsagePerHour!$B$84,Usage!$C$5:$C$11,0),MATCH(UsagePerHour!UV$4,Usage!$D$3:$ABF$3,0)),"")</f>
        <v/>
      </c>
      <c r="UW97" s="6" t="str">
        <f>IFERROR(INDEX(Sales!$D$5:$ABF$18,MATCH(UsagePerHour!$B97,Sales!$C$5:$C$18,0),MATCH(UsagePerHour!UW$4,Sales!$D$3:$ABF$3,0))/UW$2*INDEX(Usage!$D$5:$ABF$11,MATCH(UsagePerHour!$B$84,Usage!$C$5:$C$11,0),MATCH(UsagePerHour!UW$4,Usage!$D$3:$ABF$3,0)),"")</f>
        <v/>
      </c>
      <c r="UX97" s="6" t="str">
        <f>IFERROR(INDEX(Sales!$D$5:$ABF$18,MATCH(UsagePerHour!$B97,Sales!$C$5:$C$18,0),MATCH(UsagePerHour!UX$4,Sales!$D$3:$ABF$3,0))/UX$2*INDEX(Usage!$D$5:$ABF$11,MATCH(UsagePerHour!$B$84,Usage!$C$5:$C$11,0),MATCH(UsagePerHour!UX$4,Usage!$D$3:$ABF$3,0)),"")</f>
        <v/>
      </c>
      <c r="UY97" s="6" t="str">
        <f>IFERROR(INDEX(Sales!$D$5:$ABF$18,MATCH(UsagePerHour!$B97,Sales!$C$5:$C$18,0),MATCH(UsagePerHour!UY$4,Sales!$D$3:$ABF$3,0))/UY$2*INDEX(Usage!$D$5:$ABF$11,MATCH(UsagePerHour!$B$84,Usage!$C$5:$C$11,0),MATCH(UsagePerHour!UY$4,Usage!$D$3:$ABF$3,0)),"")</f>
        <v/>
      </c>
      <c r="UZ97" s="6" t="str">
        <f>IFERROR(INDEX(Sales!$D$5:$ABF$18,MATCH(UsagePerHour!$B97,Sales!$C$5:$C$18,0),MATCH(UsagePerHour!UZ$4,Sales!$D$3:$ABF$3,0))/UZ$2*INDEX(Usage!$D$5:$ABF$11,MATCH(UsagePerHour!$B$84,Usage!$C$5:$C$11,0),MATCH(UsagePerHour!UZ$4,Usage!$D$3:$ABF$3,0)),"")</f>
        <v/>
      </c>
      <c r="VA97" s="6" t="str">
        <f>IFERROR(INDEX(Sales!$D$5:$ABF$18,MATCH(UsagePerHour!$B97,Sales!$C$5:$C$18,0),MATCH(UsagePerHour!VA$4,Sales!$D$3:$ABF$3,0))/VA$2*INDEX(Usage!$D$5:$ABF$11,MATCH(UsagePerHour!$B$84,Usage!$C$5:$C$11,0),MATCH(UsagePerHour!VA$4,Usage!$D$3:$ABF$3,0)),"")</f>
        <v/>
      </c>
      <c r="VB97" s="6" t="str">
        <f>IFERROR(INDEX(Sales!$D$5:$ABF$18,MATCH(UsagePerHour!$B97,Sales!$C$5:$C$18,0),MATCH(UsagePerHour!VB$4,Sales!$D$3:$ABF$3,0))/VB$2*INDEX(Usage!$D$5:$ABF$11,MATCH(UsagePerHour!$B$84,Usage!$C$5:$C$11,0),MATCH(UsagePerHour!VB$4,Usage!$D$3:$ABF$3,0)),"")</f>
        <v/>
      </c>
      <c r="VC97" s="6" t="str">
        <f>IFERROR(INDEX(Sales!$D$5:$ABF$18,MATCH(UsagePerHour!$B97,Sales!$C$5:$C$18,0),MATCH(UsagePerHour!VC$4,Sales!$D$3:$ABF$3,0))/VC$2*INDEX(Usage!$D$5:$ABF$11,MATCH(UsagePerHour!$B$84,Usage!$C$5:$C$11,0),MATCH(UsagePerHour!VC$4,Usage!$D$3:$ABF$3,0)),"")</f>
        <v/>
      </c>
      <c r="VD97" s="6" t="str">
        <f>IFERROR(INDEX(Sales!$D$5:$ABF$18,MATCH(UsagePerHour!$B97,Sales!$C$5:$C$18,0),MATCH(UsagePerHour!VD$4,Sales!$D$3:$ABF$3,0))/VD$2*INDEX(Usage!$D$5:$ABF$11,MATCH(UsagePerHour!$B$84,Usage!$C$5:$C$11,0),MATCH(UsagePerHour!VD$4,Usage!$D$3:$ABF$3,0)),"")</f>
        <v/>
      </c>
      <c r="VE97" s="6" t="str">
        <f>IFERROR(INDEX(Sales!$D$5:$ABF$18,MATCH(UsagePerHour!$B97,Sales!$C$5:$C$18,0),MATCH(UsagePerHour!VE$4,Sales!$D$3:$ABF$3,0))/VE$2*INDEX(Usage!$D$5:$ABF$11,MATCH(UsagePerHour!$B$84,Usage!$C$5:$C$11,0),MATCH(UsagePerHour!VE$4,Usage!$D$3:$ABF$3,0)),"")</f>
        <v/>
      </c>
      <c r="VF97" s="6" t="str">
        <f>IFERROR(INDEX(Sales!$D$5:$ABF$18,MATCH(UsagePerHour!$B97,Sales!$C$5:$C$18,0),MATCH(UsagePerHour!VF$4,Sales!$D$3:$ABF$3,0))/VF$2*INDEX(Usage!$D$5:$ABF$11,MATCH(UsagePerHour!$B$84,Usage!$C$5:$C$11,0),MATCH(UsagePerHour!VF$4,Usage!$D$3:$ABF$3,0)),"")</f>
        <v/>
      </c>
      <c r="VG97" s="6" t="str">
        <f>IFERROR(INDEX(Sales!$D$5:$ABF$18,MATCH(UsagePerHour!$B97,Sales!$C$5:$C$18,0),MATCH(UsagePerHour!VG$4,Sales!$D$3:$ABF$3,0))/VG$2*INDEX(Usage!$D$5:$ABF$11,MATCH(UsagePerHour!$B$84,Usage!$C$5:$C$11,0),MATCH(UsagePerHour!VG$4,Usage!$D$3:$ABF$3,0)),"")</f>
        <v/>
      </c>
      <c r="VH97" s="6" t="str">
        <f>IFERROR(INDEX(Sales!$D$5:$ABF$18,MATCH(UsagePerHour!$B97,Sales!$C$5:$C$18,0),MATCH(UsagePerHour!VH$4,Sales!$D$3:$ABF$3,0))/VH$2*INDEX(Usage!$D$5:$ABF$11,MATCH(UsagePerHour!$B$84,Usage!$C$5:$C$11,0),MATCH(UsagePerHour!VH$4,Usage!$D$3:$ABF$3,0)),"")</f>
        <v/>
      </c>
      <c r="VI97" s="6" t="str">
        <f>IFERROR(INDEX(Sales!$D$5:$ABF$18,MATCH(UsagePerHour!$B97,Sales!$C$5:$C$18,0),MATCH(UsagePerHour!VI$4,Sales!$D$3:$ABF$3,0))/VI$2*INDEX(Usage!$D$5:$ABF$11,MATCH(UsagePerHour!$B$84,Usage!$C$5:$C$11,0),MATCH(UsagePerHour!VI$4,Usage!$D$3:$ABF$3,0)),"")</f>
        <v/>
      </c>
      <c r="VJ97" s="6" t="str">
        <f>IFERROR(INDEX(Sales!$D$5:$ABF$18,MATCH(UsagePerHour!$B97,Sales!$C$5:$C$18,0),MATCH(UsagePerHour!VJ$4,Sales!$D$3:$ABF$3,0))/VJ$2*INDEX(Usage!$D$5:$ABF$11,MATCH(UsagePerHour!$B$84,Usage!$C$5:$C$11,0),MATCH(UsagePerHour!VJ$4,Usage!$D$3:$ABF$3,0)),"")</f>
        <v/>
      </c>
      <c r="VK97" s="6" t="str">
        <f>IFERROR(INDEX(Sales!$D$5:$ABF$18,MATCH(UsagePerHour!$B97,Sales!$C$5:$C$18,0),MATCH(UsagePerHour!VK$4,Sales!$D$3:$ABF$3,0))/VK$2*INDEX(Usage!$D$5:$ABF$11,MATCH(UsagePerHour!$B$84,Usage!$C$5:$C$11,0),MATCH(UsagePerHour!VK$4,Usage!$D$3:$ABF$3,0)),"")</f>
        <v/>
      </c>
      <c r="VL97" s="6" t="str">
        <f>IFERROR(INDEX(Sales!$D$5:$ABF$18,MATCH(UsagePerHour!$B97,Sales!$C$5:$C$18,0),MATCH(UsagePerHour!VL$4,Sales!$D$3:$ABF$3,0))/VL$2*INDEX(Usage!$D$5:$ABF$11,MATCH(UsagePerHour!$B$84,Usage!$C$5:$C$11,0),MATCH(UsagePerHour!VL$4,Usage!$D$3:$ABF$3,0)),"")</f>
        <v/>
      </c>
      <c r="VM97" s="6" t="str">
        <f>IFERROR(INDEX(Sales!$D$5:$ABF$18,MATCH(UsagePerHour!$B97,Sales!$C$5:$C$18,0),MATCH(UsagePerHour!VM$4,Sales!$D$3:$ABF$3,0))/VM$2*INDEX(Usage!$D$5:$ABF$11,MATCH(UsagePerHour!$B$84,Usage!$C$5:$C$11,0),MATCH(UsagePerHour!VM$4,Usage!$D$3:$ABF$3,0)),"")</f>
        <v/>
      </c>
      <c r="VN97" s="6" t="str">
        <f>IFERROR(INDEX(Sales!$D$5:$ABF$18,MATCH(UsagePerHour!$B97,Sales!$C$5:$C$18,0),MATCH(UsagePerHour!VN$4,Sales!$D$3:$ABF$3,0))/VN$2*INDEX(Usage!$D$5:$ABF$11,MATCH(UsagePerHour!$B$84,Usage!$C$5:$C$11,0),MATCH(UsagePerHour!VN$4,Usage!$D$3:$ABF$3,0)),"")</f>
        <v/>
      </c>
      <c r="VO97" s="6" t="str">
        <f>IFERROR(INDEX(Sales!$D$5:$ABF$18,MATCH(UsagePerHour!$B97,Sales!$C$5:$C$18,0),MATCH(UsagePerHour!VO$4,Sales!$D$3:$ABF$3,0))/VO$2*INDEX(Usage!$D$5:$ABF$11,MATCH(UsagePerHour!$B$84,Usage!$C$5:$C$11,0),MATCH(UsagePerHour!VO$4,Usage!$D$3:$ABF$3,0)),"")</f>
        <v/>
      </c>
      <c r="VP97" s="6" t="str">
        <f>IFERROR(INDEX(Sales!$D$5:$ABF$18,MATCH(UsagePerHour!$B97,Sales!$C$5:$C$18,0),MATCH(UsagePerHour!VP$4,Sales!$D$3:$ABF$3,0))/VP$2*INDEX(Usage!$D$5:$ABF$11,MATCH(UsagePerHour!$B$84,Usage!$C$5:$C$11,0),MATCH(UsagePerHour!VP$4,Usage!$D$3:$ABF$3,0)),"")</f>
        <v/>
      </c>
      <c r="VQ97" s="6" t="str">
        <f>IFERROR(INDEX(Sales!$D$5:$ABF$18,MATCH(UsagePerHour!$B97,Sales!$C$5:$C$18,0),MATCH(UsagePerHour!VQ$4,Sales!$D$3:$ABF$3,0))/VQ$2*INDEX(Usage!$D$5:$ABF$11,MATCH(UsagePerHour!$B$84,Usage!$C$5:$C$11,0),MATCH(UsagePerHour!VQ$4,Usage!$D$3:$ABF$3,0)),"")</f>
        <v/>
      </c>
      <c r="VR97" s="6" t="str">
        <f>IFERROR(INDEX(Sales!$D$5:$ABF$18,MATCH(UsagePerHour!$B97,Sales!$C$5:$C$18,0),MATCH(UsagePerHour!VR$4,Sales!$D$3:$ABF$3,0))/VR$2*INDEX(Usage!$D$5:$ABF$11,MATCH(UsagePerHour!$B$84,Usage!$C$5:$C$11,0),MATCH(UsagePerHour!VR$4,Usage!$D$3:$ABF$3,0)),"")</f>
        <v/>
      </c>
      <c r="VS97" s="6" t="str">
        <f>IFERROR(INDEX(Sales!$D$5:$ABF$18,MATCH(UsagePerHour!$B97,Sales!$C$5:$C$18,0),MATCH(UsagePerHour!VS$4,Sales!$D$3:$ABF$3,0))/VS$2*INDEX(Usage!$D$5:$ABF$11,MATCH(UsagePerHour!$B$84,Usage!$C$5:$C$11,0),MATCH(UsagePerHour!VS$4,Usage!$D$3:$ABF$3,0)),"")</f>
        <v/>
      </c>
      <c r="VT97" s="6" t="str">
        <f>IFERROR(INDEX(Sales!$D$5:$ABF$18,MATCH(UsagePerHour!$B97,Sales!$C$5:$C$18,0),MATCH(UsagePerHour!VT$4,Sales!$D$3:$ABF$3,0))/VT$2*INDEX(Usage!$D$5:$ABF$11,MATCH(UsagePerHour!$B$84,Usage!$C$5:$C$11,0),MATCH(UsagePerHour!VT$4,Usage!$D$3:$ABF$3,0)),"")</f>
        <v/>
      </c>
      <c r="VU97" s="6" t="str">
        <f>IFERROR(INDEX(Sales!$D$5:$ABF$18,MATCH(UsagePerHour!$B97,Sales!$C$5:$C$18,0),MATCH(UsagePerHour!VU$4,Sales!$D$3:$ABF$3,0))/VU$2*INDEX(Usage!$D$5:$ABF$11,MATCH(UsagePerHour!$B$84,Usage!$C$5:$C$11,0),MATCH(UsagePerHour!VU$4,Usage!$D$3:$ABF$3,0)),"")</f>
        <v/>
      </c>
      <c r="VV97" s="6" t="str">
        <f>IFERROR(INDEX(Sales!$D$5:$ABF$18,MATCH(UsagePerHour!$B97,Sales!$C$5:$C$18,0),MATCH(UsagePerHour!VV$4,Sales!$D$3:$ABF$3,0))/VV$2*INDEX(Usage!$D$5:$ABF$11,MATCH(UsagePerHour!$B$84,Usage!$C$5:$C$11,0),MATCH(UsagePerHour!VV$4,Usage!$D$3:$ABF$3,0)),"")</f>
        <v/>
      </c>
      <c r="VW97" s="6" t="str">
        <f>IFERROR(INDEX(Sales!$D$5:$ABF$18,MATCH(UsagePerHour!$B97,Sales!$C$5:$C$18,0),MATCH(UsagePerHour!VW$4,Sales!$D$3:$ABF$3,0))/VW$2*INDEX(Usage!$D$5:$ABF$11,MATCH(UsagePerHour!$B$84,Usage!$C$5:$C$11,0),MATCH(UsagePerHour!VW$4,Usage!$D$3:$ABF$3,0)),"")</f>
        <v/>
      </c>
      <c r="VX97" s="6" t="str">
        <f>IFERROR(INDEX(Sales!$D$5:$ABF$18,MATCH(UsagePerHour!$B97,Sales!$C$5:$C$18,0),MATCH(UsagePerHour!VX$4,Sales!$D$3:$ABF$3,0))/VX$2*INDEX(Usage!$D$5:$ABF$11,MATCH(UsagePerHour!$B$84,Usage!$C$5:$C$11,0),MATCH(UsagePerHour!VX$4,Usage!$D$3:$ABF$3,0)),"")</f>
        <v/>
      </c>
      <c r="VY97" s="6" t="str">
        <f>IFERROR(INDEX(Sales!$D$5:$ABF$18,MATCH(UsagePerHour!$B97,Sales!$C$5:$C$18,0),MATCH(UsagePerHour!VY$4,Sales!$D$3:$ABF$3,0))/VY$2*INDEX(Usage!$D$5:$ABF$11,MATCH(UsagePerHour!$B$84,Usage!$C$5:$C$11,0),MATCH(UsagePerHour!VY$4,Usage!$D$3:$ABF$3,0)),"")</f>
        <v/>
      </c>
      <c r="VZ97" s="6" t="str">
        <f>IFERROR(INDEX(Sales!$D$5:$ABF$18,MATCH(UsagePerHour!$B97,Sales!$C$5:$C$18,0),MATCH(UsagePerHour!VZ$4,Sales!$D$3:$ABF$3,0))/VZ$2*INDEX(Usage!$D$5:$ABF$11,MATCH(UsagePerHour!$B$84,Usage!$C$5:$C$11,0),MATCH(UsagePerHour!VZ$4,Usage!$D$3:$ABF$3,0)),"")</f>
        <v/>
      </c>
      <c r="WA97" s="6" t="str">
        <f>IFERROR(INDEX(Sales!$D$5:$ABF$18,MATCH(UsagePerHour!$B97,Sales!$C$5:$C$18,0),MATCH(UsagePerHour!WA$4,Sales!$D$3:$ABF$3,0))/WA$2*INDEX(Usage!$D$5:$ABF$11,MATCH(UsagePerHour!$B$84,Usage!$C$5:$C$11,0),MATCH(UsagePerHour!WA$4,Usage!$D$3:$ABF$3,0)),"")</f>
        <v/>
      </c>
      <c r="WB97" s="6" t="str">
        <f>IFERROR(INDEX(Sales!$D$5:$ABF$18,MATCH(UsagePerHour!$B97,Sales!$C$5:$C$18,0),MATCH(UsagePerHour!WB$4,Sales!$D$3:$ABF$3,0))/WB$2*INDEX(Usage!$D$5:$ABF$11,MATCH(UsagePerHour!$B$84,Usage!$C$5:$C$11,0),MATCH(UsagePerHour!WB$4,Usage!$D$3:$ABF$3,0)),"")</f>
        <v/>
      </c>
      <c r="WC97" s="6" t="str">
        <f>IFERROR(INDEX(Sales!$D$5:$ABF$18,MATCH(UsagePerHour!$B97,Sales!$C$5:$C$18,0),MATCH(UsagePerHour!WC$4,Sales!$D$3:$ABF$3,0))/WC$2*INDEX(Usage!$D$5:$ABF$11,MATCH(UsagePerHour!$B$84,Usage!$C$5:$C$11,0),MATCH(UsagePerHour!WC$4,Usage!$D$3:$ABF$3,0)),"")</f>
        <v/>
      </c>
      <c r="WD97" s="6" t="str">
        <f>IFERROR(INDEX(Sales!$D$5:$ABF$18,MATCH(UsagePerHour!$B97,Sales!$C$5:$C$18,0),MATCH(UsagePerHour!WD$4,Sales!$D$3:$ABF$3,0))/WD$2*INDEX(Usage!$D$5:$ABF$11,MATCH(UsagePerHour!$B$84,Usage!$C$5:$C$11,0),MATCH(UsagePerHour!WD$4,Usage!$D$3:$ABF$3,0)),"")</f>
        <v/>
      </c>
      <c r="WE97" s="6" t="str">
        <f>IFERROR(INDEX(Sales!$D$5:$ABF$18,MATCH(UsagePerHour!$B97,Sales!$C$5:$C$18,0),MATCH(UsagePerHour!WE$4,Sales!$D$3:$ABF$3,0))/WE$2*INDEX(Usage!$D$5:$ABF$11,MATCH(UsagePerHour!$B$84,Usage!$C$5:$C$11,0),MATCH(UsagePerHour!WE$4,Usage!$D$3:$ABF$3,0)),"")</f>
        <v/>
      </c>
      <c r="WF97" s="6" t="str">
        <f>IFERROR(INDEX(Sales!$D$5:$ABF$18,MATCH(UsagePerHour!$B97,Sales!$C$5:$C$18,0),MATCH(UsagePerHour!WF$4,Sales!$D$3:$ABF$3,0))/WF$2*INDEX(Usage!$D$5:$ABF$11,MATCH(UsagePerHour!$B$84,Usage!$C$5:$C$11,0),MATCH(UsagePerHour!WF$4,Usage!$D$3:$ABF$3,0)),"")</f>
        <v/>
      </c>
      <c r="WG97" s="6" t="str">
        <f>IFERROR(INDEX(Sales!$D$5:$ABF$18,MATCH(UsagePerHour!$B97,Sales!$C$5:$C$18,0),MATCH(UsagePerHour!WG$4,Sales!$D$3:$ABF$3,0))/WG$2*INDEX(Usage!$D$5:$ABF$11,MATCH(UsagePerHour!$B$84,Usage!$C$5:$C$11,0),MATCH(UsagePerHour!WG$4,Usage!$D$3:$ABF$3,0)),"")</f>
        <v/>
      </c>
      <c r="WH97" s="6" t="str">
        <f>IFERROR(INDEX(Sales!$D$5:$ABF$18,MATCH(UsagePerHour!$B97,Sales!$C$5:$C$18,0),MATCH(UsagePerHour!WH$4,Sales!$D$3:$ABF$3,0))/WH$2*INDEX(Usage!$D$5:$ABF$11,MATCH(UsagePerHour!$B$84,Usage!$C$5:$C$11,0),MATCH(UsagePerHour!WH$4,Usage!$D$3:$ABF$3,0)),"")</f>
        <v/>
      </c>
      <c r="WI97" s="6" t="str">
        <f>IFERROR(INDEX(Sales!$D$5:$ABF$18,MATCH(UsagePerHour!$B97,Sales!$C$5:$C$18,0),MATCH(UsagePerHour!WI$4,Sales!$D$3:$ABF$3,0))/WI$2*INDEX(Usage!$D$5:$ABF$11,MATCH(UsagePerHour!$B$84,Usage!$C$5:$C$11,0),MATCH(UsagePerHour!WI$4,Usage!$D$3:$ABF$3,0)),"")</f>
        <v/>
      </c>
      <c r="WJ97" s="6" t="str">
        <f>IFERROR(INDEX(Sales!$D$5:$ABF$18,MATCH(UsagePerHour!$B97,Sales!$C$5:$C$18,0),MATCH(UsagePerHour!WJ$4,Sales!$D$3:$ABF$3,0))/WJ$2*INDEX(Usage!$D$5:$ABF$11,MATCH(UsagePerHour!$B$84,Usage!$C$5:$C$11,0),MATCH(UsagePerHour!WJ$4,Usage!$D$3:$ABF$3,0)),"")</f>
        <v/>
      </c>
      <c r="WK97" s="6" t="str">
        <f>IFERROR(INDEX(Sales!$D$5:$ABF$18,MATCH(UsagePerHour!$B97,Sales!$C$5:$C$18,0),MATCH(UsagePerHour!WK$4,Sales!$D$3:$ABF$3,0))/WK$2*INDEX(Usage!$D$5:$ABF$11,MATCH(UsagePerHour!$B$84,Usage!$C$5:$C$11,0),MATCH(UsagePerHour!WK$4,Usage!$D$3:$ABF$3,0)),"")</f>
        <v/>
      </c>
      <c r="WL97" s="6" t="str">
        <f>IFERROR(INDEX(Sales!$D$5:$ABF$18,MATCH(UsagePerHour!$B97,Sales!$C$5:$C$18,0),MATCH(UsagePerHour!WL$4,Sales!$D$3:$ABF$3,0))/WL$2*INDEX(Usage!$D$5:$ABF$11,MATCH(UsagePerHour!$B$84,Usage!$C$5:$C$11,0),MATCH(UsagePerHour!WL$4,Usage!$D$3:$ABF$3,0)),"")</f>
        <v/>
      </c>
      <c r="WM97" s="6" t="str">
        <f>IFERROR(INDEX(Sales!$D$5:$ABF$18,MATCH(UsagePerHour!$B97,Sales!$C$5:$C$18,0),MATCH(UsagePerHour!WM$4,Sales!$D$3:$ABF$3,0))/WM$2*INDEX(Usage!$D$5:$ABF$11,MATCH(UsagePerHour!$B$84,Usage!$C$5:$C$11,0),MATCH(UsagePerHour!WM$4,Usage!$D$3:$ABF$3,0)),"")</f>
        <v/>
      </c>
      <c r="WN97" s="6" t="str">
        <f>IFERROR(INDEX(Sales!$D$5:$ABF$18,MATCH(UsagePerHour!$B97,Sales!$C$5:$C$18,0),MATCH(UsagePerHour!WN$4,Sales!$D$3:$ABF$3,0))/WN$2*INDEX(Usage!$D$5:$ABF$11,MATCH(UsagePerHour!$B$84,Usage!$C$5:$C$11,0),MATCH(UsagePerHour!WN$4,Usage!$D$3:$ABF$3,0)),"")</f>
        <v/>
      </c>
      <c r="WO97" s="6" t="str">
        <f>IFERROR(INDEX(Sales!$D$5:$ABF$18,MATCH(UsagePerHour!$B97,Sales!$C$5:$C$18,0),MATCH(UsagePerHour!WO$4,Sales!$D$3:$ABF$3,0))/WO$2*INDEX(Usage!$D$5:$ABF$11,MATCH(UsagePerHour!$B$84,Usage!$C$5:$C$11,0),MATCH(UsagePerHour!WO$4,Usage!$D$3:$ABF$3,0)),"")</f>
        <v/>
      </c>
      <c r="WP97" s="6" t="str">
        <f>IFERROR(INDEX(Sales!$D$5:$ABF$18,MATCH(UsagePerHour!$B97,Sales!$C$5:$C$18,0),MATCH(UsagePerHour!WP$4,Sales!$D$3:$ABF$3,0))/WP$2*INDEX(Usage!$D$5:$ABF$11,MATCH(UsagePerHour!$B$84,Usage!$C$5:$C$11,0),MATCH(UsagePerHour!WP$4,Usage!$D$3:$ABF$3,0)),"")</f>
        <v/>
      </c>
      <c r="WQ97" s="6" t="str">
        <f>IFERROR(INDEX(Sales!$D$5:$ABF$18,MATCH(UsagePerHour!$B97,Sales!$C$5:$C$18,0),MATCH(UsagePerHour!WQ$4,Sales!$D$3:$ABF$3,0))/WQ$2*INDEX(Usage!$D$5:$ABF$11,MATCH(UsagePerHour!$B$84,Usage!$C$5:$C$11,0),MATCH(UsagePerHour!WQ$4,Usage!$D$3:$ABF$3,0)),"")</f>
        <v/>
      </c>
      <c r="WR97" s="6" t="str">
        <f>IFERROR(INDEX(Sales!$D$5:$ABF$18,MATCH(UsagePerHour!$B97,Sales!$C$5:$C$18,0),MATCH(UsagePerHour!WR$4,Sales!$D$3:$ABF$3,0))/WR$2*INDEX(Usage!$D$5:$ABF$11,MATCH(UsagePerHour!$B$84,Usage!$C$5:$C$11,0),MATCH(UsagePerHour!WR$4,Usage!$D$3:$ABF$3,0)),"")</f>
        <v/>
      </c>
      <c r="WS97" s="6" t="str">
        <f>IFERROR(INDEX(Sales!$D$5:$ABF$18,MATCH(UsagePerHour!$B97,Sales!$C$5:$C$18,0),MATCH(UsagePerHour!WS$4,Sales!$D$3:$ABF$3,0))/WS$2*INDEX(Usage!$D$5:$ABF$11,MATCH(UsagePerHour!$B$84,Usage!$C$5:$C$11,0),MATCH(UsagePerHour!WS$4,Usage!$D$3:$ABF$3,0)),"")</f>
        <v/>
      </c>
      <c r="WT97" s="6" t="str">
        <f>IFERROR(INDEX(Sales!$D$5:$ABF$18,MATCH(UsagePerHour!$B97,Sales!$C$5:$C$18,0),MATCH(UsagePerHour!WT$4,Sales!$D$3:$ABF$3,0))/WT$2*INDEX(Usage!$D$5:$ABF$11,MATCH(UsagePerHour!$B$84,Usage!$C$5:$C$11,0),MATCH(UsagePerHour!WT$4,Usage!$D$3:$ABF$3,0)),"")</f>
        <v/>
      </c>
      <c r="WU97" s="6" t="str">
        <f>IFERROR(INDEX(Sales!$D$5:$ABF$18,MATCH(UsagePerHour!$B97,Sales!$C$5:$C$18,0),MATCH(UsagePerHour!WU$4,Sales!$D$3:$ABF$3,0))/WU$2*INDEX(Usage!$D$5:$ABF$11,MATCH(UsagePerHour!$B$84,Usage!$C$5:$C$11,0),MATCH(UsagePerHour!WU$4,Usage!$D$3:$ABF$3,0)),"")</f>
        <v/>
      </c>
      <c r="WV97" s="6" t="str">
        <f>IFERROR(INDEX(Sales!$D$5:$ABF$18,MATCH(UsagePerHour!$B97,Sales!$C$5:$C$18,0),MATCH(UsagePerHour!WV$4,Sales!$D$3:$ABF$3,0))/WV$2*INDEX(Usage!$D$5:$ABF$11,MATCH(UsagePerHour!$B$84,Usage!$C$5:$C$11,0),MATCH(UsagePerHour!WV$4,Usage!$D$3:$ABF$3,0)),"")</f>
        <v/>
      </c>
      <c r="WW97" s="6" t="str">
        <f>IFERROR(INDEX(Sales!$D$5:$ABF$18,MATCH(UsagePerHour!$B97,Sales!$C$5:$C$18,0),MATCH(UsagePerHour!WW$4,Sales!$D$3:$ABF$3,0))/WW$2*INDEX(Usage!$D$5:$ABF$11,MATCH(UsagePerHour!$B$84,Usage!$C$5:$C$11,0),MATCH(UsagePerHour!WW$4,Usage!$D$3:$ABF$3,0)),"")</f>
        <v/>
      </c>
      <c r="WX97" s="6" t="str">
        <f>IFERROR(INDEX(Sales!$D$5:$ABF$18,MATCH(UsagePerHour!$B97,Sales!$C$5:$C$18,0),MATCH(UsagePerHour!WX$4,Sales!$D$3:$ABF$3,0))/WX$2*INDEX(Usage!$D$5:$ABF$11,MATCH(UsagePerHour!$B$84,Usage!$C$5:$C$11,0),MATCH(UsagePerHour!WX$4,Usage!$D$3:$ABF$3,0)),"")</f>
        <v/>
      </c>
      <c r="WY97" s="6" t="str">
        <f>IFERROR(INDEX(Sales!$D$5:$ABF$18,MATCH(UsagePerHour!$B97,Sales!$C$5:$C$18,0),MATCH(UsagePerHour!WY$4,Sales!$D$3:$ABF$3,0))/WY$2*INDEX(Usage!$D$5:$ABF$11,MATCH(UsagePerHour!$B$84,Usage!$C$5:$C$11,0),MATCH(UsagePerHour!WY$4,Usage!$D$3:$ABF$3,0)),"")</f>
        <v/>
      </c>
      <c r="WZ97" s="6" t="str">
        <f>IFERROR(INDEX(Sales!$D$5:$ABF$18,MATCH(UsagePerHour!$B97,Sales!$C$5:$C$18,0),MATCH(UsagePerHour!WZ$4,Sales!$D$3:$ABF$3,0))/WZ$2*INDEX(Usage!$D$5:$ABF$11,MATCH(UsagePerHour!$B$84,Usage!$C$5:$C$11,0),MATCH(UsagePerHour!WZ$4,Usage!$D$3:$ABF$3,0)),"")</f>
        <v/>
      </c>
      <c r="XA97" s="6" t="str">
        <f>IFERROR(INDEX(Sales!$D$5:$ABF$18,MATCH(UsagePerHour!$B97,Sales!$C$5:$C$18,0),MATCH(UsagePerHour!XA$4,Sales!$D$3:$ABF$3,0))/XA$2*INDEX(Usage!$D$5:$ABF$11,MATCH(UsagePerHour!$B$84,Usage!$C$5:$C$11,0),MATCH(UsagePerHour!XA$4,Usage!$D$3:$ABF$3,0)),"")</f>
        <v/>
      </c>
      <c r="XB97" s="6" t="str">
        <f>IFERROR(INDEX(Sales!$D$5:$ABF$18,MATCH(UsagePerHour!$B97,Sales!$C$5:$C$18,0),MATCH(UsagePerHour!XB$4,Sales!$D$3:$ABF$3,0))/XB$2*INDEX(Usage!$D$5:$ABF$11,MATCH(UsagePerHour!$B$84,Usage!$C$5:$C$11,0),MATCH(UsagePerHour!XB$4,Usage!$D$3:$ABF$3,0)),"")</f>
        <v/>
      </c>
      <c r="XC97" s="6" t="str">
        <f>IFERROR(INDEX(Sales!$D$5:$ABF$18,MATCH(UsagePerHour!$B97,Sales!$C$5:$C$18,0),MATCH(UsagePerHour!XC$4,Sales!$D$3:$ABF$3,0))/XC$2*INDEX(Usage!$D$5:$ABF$11,MATCH(UsagePerHour!$B$84,Usage!$C$5:$C$11,0),MATCH(UsagePerHour!XC$4,Usage!$D$3:$ABF$3,0)),"")</f>
        <v/>
      </c>
      <c r="XD97" s="6" t="str">
        <f>IFERROR(INDEX(Sales!$D$5:$ABF$18,MATCH(UsagePerHour!$B97,Sales!$C$5:$C$18,0),MATCH(UsagePerHour!XD$4,Sales!$D$3:$ABF$3,0))/XD$2*INDEX(Usage!$D$5:$ABF$11,MATCH(UsagePerHour!$B$84,Usage!$C$5:$C$11,0),MATCH(UsagePerHour!XD$4,Usage!$D$3:$ABF$3,0)),"")</f>
        <v/>
      </c>
      <c r="XE97" s="6" t="str">
        <f>IFERROR(INDEX(Sales!$D$5:$ABF$18,MATCH(UsagePerHour!$B97,Sales!$C$5:$C$18,0),MATCH(UsagePerHour!XE$4,Sales!$D$3:$ABF$3,0))/XE$2*INDEX(Usage!$D$5:$ABF$11,MATCH(UsagePerHour!$B$84,Usage!$C$5:$C$11,0),MATCH(UsagePerHour!XE$4,Usage!$D$3:$ABF$3,0)),"")</f>
        <v/>
      </c>
      <c r="XF97" s="6" t="str">
        <f>IFERROR(INDEX(Sales!$D$5:$ABF$18,MATCH(UsagePerHour!$B97,Sales!$C$5:$C$18,0),MATCH(UsagePerHour!XF$4,Sales!$D$3:$ABF$3,0))/XF$2*INDEX(Usage!$D$5:$ABF$11,MATCH(UsagePerHour!$B$84,Usage!$C$5:$C$11,0),MATCH(UsagePerHour!XF$4,Usage!$D$3:$ABF$3,0)),"")</f>
        <v/>
      </c>
      <c r="XG97" s="6" t="str">
        <f>IFERROR(INDEX(Sales!$D$5:$ABF$18,MATCH(UsagePerHour!$B97,Sales!$C$5:$C$18,0),MATCH(UsagePerHour!XG$4,Sales!$D$3:$ABF$3,0))/XG$2*INDEX(Usage!$D$5:$ABF$11,MATCH(UsagePerHour!$B$84,Usage!$C$5:$C$11,0),MATCH(UsagePerHour!XG$4,Usage!$D$3:$ABF$3,0)),"")</f>
        <v/>
      </c>
      <c r="XH97" s="6" t="str">
        <f>IFERROR(INDEX(Sales!$D$5:$ABF$18,MATCH(UsagePerHour!$B97,Sales!$C$5:$C$18,0),MATCH(UsagePerHour!XH$4,Sales!$D$3:$ABF$3,0))/XH$2*INDEX(Usage!$D$5:$ABF$11,MATCH(UsagePerHour!$B$84,Usage!$C$5:$C$11,0),MATCH(UsagePerHour!XH$4,Usage!$D$3:$ABF$3,0)),"")</f>
        <v/>
      </c>
      <c r="XI97" s="6" t="str">
        <f>IFERROR(INDEX(Sales!$D$5:$ABF$18,MATCH(UsagePerHour!$B97,Sales!$C$5:$C$18,0),MATCH(UsagePerHour!XI$4,Sales!$D$3:$ABF$3,0))/XI$2*INDEX(Usage!$D$5:$ABF$11,MATCH(UsagePerHour!$B$84,Usage!$C$5:$C$11,0),MATCH(UsagePerHour!XI$4,Usage!$D$3:$ABF$3,0)),"")</f>
        <v/>
      </c>
      <c r="XJ97" s="6" t="str">
        <f>IFERROR(INDEX(Sales!$D$5:$ABF$18,MATCH(UsagePerHour!$B97,Sales!$C$5:$C$18,0),MATCH(UsagePerHour!XJ$4,Sales!$D$3:$ABF$3,0))/XJ$2*INDEX(Usage!$D$5:$ABF$11,MATCH(UsagePerHour!$B$84,Usage!$C$5:$C$11,0),MATCH(UsagePerHour!XJ$4,Usage!$D$3:$ABF$3,0)),"")</f>
        <v/>
      </c>
      <c r="XK97" s="6" t="str">
        <f>IFERROR(INDEX(Sales!$D$5:$ABF$18,MATCH(UsagePerHour!$B97,Sales!$C$5:$C$18,0),MATCH(UsagePerHour!XK$4,Sales!$D$3:$ABF$3,0))/XK$2*INDEX(Usage!$D$5:$ABF$11,MATCH(UsagePerHour!$B$84,Usage!$C$5:$C$11,0),MATCH(UsagePerHour!XK$4,Usage!$D$3:$ABF$3,0)),"")</f>
        <v/>
      </c>
      <c r="XL97" s="6" t="str">
        <f>IFERROR(INDEX(Sales!$D$5:$ABF$18,MATCH(UsagePerHour!$B97,Sales!$C$5:$C$18,0),MATCH(UsagePerHour!XL$4,Sales!$D$3:$ABF$3,0))/XL$2*INDEX(Usage!$D$5:$ABF$11,MATCH(UsagePerHour!$B$84,Usage!$C$5:$C$11,0),MATCH(UsagePerHour!XL$4,Usage!$D$3:$ABF$3,0)),"")</f>
        <v/>
      </c>
      <c r="XM97" s="6" t="str">
        <f>IFERROR(INDEX(Sales!$D$5:$ABF$18,MATCH(UsagePerHour!$B97,Sales!$C$5:$C$18,0),MATCH(UsagePerHour!XM$4,Sales!$D$3:$ABF$3,0))/XM$2*INDEX(Usage!$D$5:$ABF$11,MATCH(UsagePerHour!$B$84,Usage!$C$5:$C$11,0),MATCH(UsagePerHour!XM$4,Usage!$D$3:$ABF$3,0)),"")</f>
        <v/>
      </c>
      <c r="XN97" s="6" t="str">
        <f>IFERROR(INDEX(Sales!$D$5:$ABF$18,MATCH(UsagePerHour!$B97,Sales!$C$5:$C$18,0),MATCH(UsagePerHour!XN$4,Sales!$D$3:$ABF$3,0))/XN$2*INDEX(Usage!$D$5:$ABF$11,MATCH(UsagePerHour!$B$84,Usage!$C$5:$C$11,0),MATCH(UsagePerHour!XN$4,Usage!$D$3:$ABF$3,0)),"")</f>
        <v/>
      </c>
      <c r="XO97" s="6" t="str">
        <f>IFERROR(INDEX(Sales!$D$5:$ABF$18,MATCH(UsagePerHour!$B97,Sales!$C$5:$C$18,0),MATCH(UsagePerHour!XO$4,Sales!$D$3:$ABF$3,0))/XO$2*INDEX(Usage!$D$5:$ABF$11,MATCH(UsagePerHour!$B$84,Usage!$C$5:$C$11,0),MATCH(UsagePerHour!XO$4,Usage!$D$3:$ABF$3,0)),"")</f>
        <v/>
      </c>
      <c r="XP97" s="6" t="str">
        <f>IFERROR(INDEX(Sales!$D$5:$ABF$18,MATCH(UsagePerHour!$B97,Sales!$C$5:$C$18,0),MATCH(UsagePerHour!XP$4,Sales!$D$3:$ABF$3,0))/XP$2*INDEX(Usage!$D$5:$ABF$11,MATCH(UsagePerHour!$B$84,Usage!$C$5:$C$11,0),MATCH(UsagePerHour!XP$4,Usage!$D$3:$ABF$3,0)),"")</f>
        <v/>
      </c>
      <c r="XQ97" s="6" t="str">
        <f>IFERROR(INDEX(Sales!$D$5:$ABF$18,MATCH(UsagePerHour!$B97,Sales!$C$5:$C$18,0),MATCH(UsagePerHour!XQ$4,Sales!$D$3:$ABF$3,0))/XQ$2*INDEX(Usage!$D$5:$ABF$11,MATCH(UsagePerHour!$B$84,Usage!$C$5:$C$11,0),MATCH(UsagePerHour!XQ$4,Usage!$D$3:$ABF$3,0)),"")</f>
        <v/>
      </c>
      <c r="XR97" s="6" t="str">
        <f>IFERROR(INDEX(Sales!$D$5:$ABF$18,MATCH(UsagePerHour!$B97,Sales!$C$5:$C$18,0),MATCH(UsagePerHour!XR$4,Sales!$D$3:$ABF$3,0))/XR$2*INDEX(Usage!$D$5:$ABF$11,MATCH(UsagePerHour!$B$84,Usage!$C$5:$C$11,0),MATCH(UsagePerHour!XR$4,Usage!$D$3:$ABF$3,0)),"")</f>
        <v/>
      </c>
      <c r="XS97" s="6" t="str">
        <f>IFERROR(INDEX(Sales!$D$5:$ABF$18,MATCH(UsagePerHour!$B97,Sales!$C$5:$C$18,0),MATCH(UsagePerHour!XS$4,Sales!$D$3:$ABF$3,0))/XS$2*INDEX(Usage!$D$5:$ABF$11,MATCH(UsagePerHour!$B$84,Usage!$C$5:$C$11,0),MATCH(UsagePerHour!XS$4,Usage!$D$3:$ABF$3,0)),"")</f>
        <v/>
      </c>
      <c r="XT97" s="6" t="str">
        <f>IFERROR(INDEX(Sales!$D$5:$ABF$18,MATCH(UsagePerHour!$B97,Sales!$C$5:$C$18,0),MATCH(UsagePerHour!XT$4,Sales!$D$3:$ABF$3,0))/XT$2*INDEX(Usage!$D$5:$ABF$11,MATCH(UsagePerHour!$B$84,Usage!$C$5:$C$11,0),MATCH(UsagePerHour!XT$4,Usage!$D$3:$ABF$3,0)),"")</f>
        <v/>
      </c>
      <c r="XU97" s="6" t="str">
        <f>IFERROR(INDEX(Sales!$D$5:$ABF$18,MATCH(UsagePerHour!$B97,Sales!$C$5:$C$18,0),MATCH(UsagePerHour!XU$4,Sales!$D$3:$ABF$3,0))/XU$2*INDEX(Usage!$D$5:$ABF$11,MATCH(UsagePerHour!$B$84,Usage!$C$5:$C$11,0),MATCH(UsagePerHour!XU$4,Usage!$D$3:$ABF$3,0)),"")</f>
        <v/>
      </c>
      <c r="XV97" s="6" t="str">
        <f>IFERROR(INDEX(Sales!$D$5:$ABF$18,MATCH(UsagePerHour!$B97,Sales!$C$5:$C$18,0),MATCH(UsagePerHour!XV$4,Sales!$D$3:$ABF$3,0))/XV$2*INDEX(Usage!$D$5:$ABF$11,MATCH(UsagePerHour!$B$84,Usage!$C$5:$C$11,0),MATCH(UsagePerHour!XV$4,Usage!$D$3:$ABF$3,0)),"")</f>
        <v/>
      </c>
      <c r="XW97" s="6" t="str">
        <f>IFERROR(INDEX(Sales!$D$5:$ABF$18,MATCH(UsagePerHour!$B97,Sales!$C$5:$C$18,0),MATCH(UsagePerHour!XW$4,Sales!$D$3:$ABF$3,0))/XW$2*INDEX(Usage!$D$5:$ABF$11,MATCH(UsagePerHour!$B$84,Usage!$C$5:$C$11,0),MATCH(UsagePerHour!XW$4,Usage!$D$3:$ABF$3,0)),"")</f>
        <v/>
      </c>
      <c r="XX97" s="6" t="str">
        <f>IFERROR(INDEX(Sales!$D$5:$ABF$18,MATCH(UsagePerHour!$B97,Sales!$C$5:$C$18,0),MATCH(UsagePerHour!XX$4,Sales!$D$3:$ABF$3,0))/XX$2*INDEX(Usage!$D$5:$ABF$11,MATCH(UsagePerHour!$B$84,Usage!$C$5:$C$11,0),MATCH(UsagePerHour!XX$4,Usage!$D$3:$ABF$3,0)),"")</f>
        <v/>
      </c>
      <c r="XY97" s="6" t="str">
        <f>IFERROR(INDEX(Sales!$D$5:$ABF$18,MATCH(UsagePerHour!$B97,Sales!$C$5:$C$18,0),MATCH(UsagePerHour!XY$4,Sales!$D$3:$ABF$3,0))/XY$2*INDEX(Usage!$D$5:$ABF$11,MATCH(UsagePerHour!$B$84,Usage!$C$5:$C$11,0),MATCH(UsagePerHour!XY$4,Usage!$D$3:$ABF$3,0)),"")</f>
        <v/>
      </c>
      <c r="XZ97" s="6" t="str">
        <f>IFERROR(INDEX(Sales!$D$5:$ABF$18,MATCH(UsagePerHour!$B97,Sales!$C$5:$C$18,0),MATCH(UsagePerHour!XZ$4,Sales!$D$3:$ABF$3,0))/XZ$2*INDEX(Usage!$D$5:$ABF$11,MATCH(UsagePerHour!$B$84,Usage!$C$5:$C$11,0),MATCH(UsagePerHour!XZ$4,Usage!$D$3:$ABF$3,0)),"")</f>
        <v/>
      </c>
      <c r="YA97" s="6" t="str">
        <f>IFERROR(INDEX(Sales!$D$5:$ABF$18,MATCH(UsagePerHour!$B97,Sales!$C$5:$C$18,0),MATCH(UsagePerHour!YA$4,Sales!$D$3:$ABF$3,0))/YA$2*INDEX(Usage!$D$5:$ABF$11,MATCH(UsagePerHour!$B$84,Usage!$C$5:$C$11,0),MATCH(UsagePerHour!YA$4,Usage!$D$3:$ABF$3,0)),"")</f>
        <v/>
      </c>
      <c r="YB97" s="6" t="str">
        <f>IFERROR(INDEX(Sales!$D$5:$ABF$18,MATCH(UsagePerHour!$B97,Sales!$C$5:$C$18,0),MATCH(UsagePerHour!YB$4,Sales!$D$3:$ABF$3,0))/YB$2*INDEX(Usage!$D$5:$ABF$11,MATCH(UsagePerHour!$B$84,Usage!$C$5:$C$11,0),MATCH(UsagePerHour!YB$4,Usage!$D$3:$ABF$3,0)),"")</f>
        <v/>
      </c>
      <c r="YC97" s="6" t="str">
        <f>IFERROR(INDEX(Sales!$D$5:$ABF$18,MATCH(UsagePerHour!$B97,Sales!$C$5:$C$18,0),MATCH(UsagePerHour!YC$4,Sales!$D$3:$ABF$3,0))/YC$2*INDEX(Usage!$D$5:$ABF$11,MATCH(UsagePerHour!$B$84,Usage!$C$5:$C$11,0),MATCH(UsagePerHour!YC$4,Usage!$D$3:$ABF$3,0)),"")</f>
        <v/>
      </c>
      <c r="YD97" s="6" t="str">
        <f>IFERROR(INDEX(Sales!$D$5:$ABF$18,MATCH(UsagePerHour!$B97,Sales!$C$5:$C$18,0),MATCH(UsagePerHour!YD$4,Sales!$D$3:$ABF$3,0))/YD$2*INDEX(Usage!$D$5:$ABF$11,MATCH(UsagePerHour!$B$84,Usage!$C$5:$C$11,0),MATCH(UsagePerHour!YD$4,Usage!$D$3:$ABF$3,0)),"")</f>
        <v/>
      </c>
      <c r="YE97" s="6" t="str">
        <f>IFERROR(INDEX(Sales!$D$5:$ABF$18,MATCH(UsagePerHour!$B97,Sales!$C$5:$C$18,0),MATCH(UsagePerHour!YE$4,Sales!$D$3:$ABF$3,0))/YE$2*INDEX(Usage!$D$5:$ABF$11,MATCH(UsagePerHour!$B$84,Usage!$C$5:$C$11,0),MATCH(UsagePerHour!YE$4,Usage!$D$3:$ABF$3,0)),"")</f>
        <v/>
      </c>
      <c r="YF97" s="6" t="str">
        <f>IFERROR(INDEX(Sales!$D$5:$ABF$18,MATCH(UsagePerHour!$B97,Sales!$C$5:$C$18,0),MATCH(UsagePerHour!YF$4,Sales!$D$3:$ABF$3,0))/YF$2*INDEX(Usage!$D$5:$ABF$11,MATCH(UsagePerHour!$B$84,Usage!$C$5:$C$11,0),MATCH(UsagePerHour!YF$4,Usage!$D$3:$ABF$3,0)),"")</f>
        <v/>
      </c>
      <c r="YG97" s="6" t="str">
        <f>IFERROR(INDEX(Sales!$D$5:$ABF$18,MATCH(UsagePerHour!$B97,Sales!$C$5:$C$18,0),MATCH(UsagePerHour!YG$4,Sales!$D$3:$ABF$3,0))/YG$2*INDEX(Usage!$D$5:$ABF$11,MATCH(UsagePerHour!$B$84,Usage!$C$5:$C$11,0),MATCH(UsagePerHour!YG$4,Usage!$D$3:$ABF$3,0)),"")</f>
        <v/>
      </c>
      <c r="YH97" s="6" t="str">
        <f>IFERROR(INDEX(Sales!$D$5:$ABF$18,MATCH(UsagePerHour!$B97,Sales!$C$5:$C$18,0),MATCH(UsagePerHour!YH$4,Sales!$D$3:$ABF$3,0))/YH$2*INDEX(Usage!$D$5:$ABF$11,MATCH(UsagePerHour!$B$84,Usage!$C$5:$C$11,0),MATCH(UsagePerHour!YH$4,Usage!$D$3:$ABF$3,0)),"")</f>
        <v/>
      </c>
      <c r="YI97" s="6" t="str">
        <f>IFERROR(INDEX(Sales!$D$5:$ABF$18,MATCH(UsagePerHour!$B97,Sales!$C$5:$C$18,0),MATCH(UsagePerHour!YI$4,Sales!$D$3:$ABF$3,0))/YI$2*INDEX(Usage!$D$5:$ABF$11,MATCH(UsagePerHour!$B$84,Usage!$C$5:$C$11,0),MATCH(UsagePerHour!YI$4,Usage!$D$3:$ABF$3,0)),"")</f>
        <v/>
      </c>
      <c r="YJ97" s="6" t="str">
        <f>IFERROR(INDEX(Sales!$D$5:$ABF$18,MATCH(UsagePerHour!$B97,Sales!$C$5:$C$18,0),MATCH(UsagePerHour!YJ$4,Sales!$D$3:$ABF$3,0))/YJ$2*INDEX(Usage!$D$5:$ABF$11,MATCH(UsagePerHour!$B$84,Usage!$C$5:$C$11,0),MATCH(UsagePerHour!YJ$4,Usage!$D$3:$ABF$3,0)),"")</f>
        <v/>
      </c>
      <c r="YK97" s="6" t="str">
        <f>IFERROR(INDEX(Sales!$D$5:$ABF$18,MATCH(UsagePerHour!$B97,Sales!$C$5:$C$18,0),MATCH(UsagePerHour!YK$4,Sales!$D$3:$ABF$3,0))/YK$2*INDEX(Usage!$D$5:$ABF$11,MATCH(UsagePerHour!$B$84,Usage!$C$5:$C$11,0),MATCH(UsagePerHour!YK$4,Usage!$D$3:$ABF$3,0)),"")</f>
        <v/>
      </c>
      <c r="YL97" s="6" t="str">
        <f>IFERROR(INDEX(Sales!$D$5:$ABF$18,MATCH(UsagePerHour!$B97,Sales!$C$5:$C$18,0),MATCH(UsagePerHour!YL$4,Sales!$D$3:$ABF$3,0))/YL$2*INDEX(Usage!$D$5:$ABF$11,MATCH(UsagePerHour!$B$84,Usage!$C$5:$C$11,0),MATCH(UsagePerHour!YL$4,Usage!$D$3:$ABF$3,0)),"")</f>
        <v/>
      </c>
      <c r="YM97" s="6" t="str">
        <f>IFERROR(INDEX(Sales!$D$5:$ABF$18,MATCH(UsagePerHour!$B97,Sales!$C$5:$C$18,0),MATCH(UsagePerHour!YM$4,Sales!$D$3:$ABF$3,0))/YM$2*INDEX(Usage!$D$5:$ABF$11,MATCH(UsagePerHour!$B$84,Usage!$C$5:$C$11,0),MATCH(UsagePerHour!YM$4,Usage!$D$3:$ABF$3,0)),"")</f>
        <v/>
      </c>
      <c r="YN97" s="6" t="str">
        <f>IFERROR(INDEX(Sales!$D$5:$ABF$18,MATCH(UsagePerHour!$B97,Sales!$C$5:$C$18,0),MATCH(UsagePerHour!YN$4,Sales!$D$3:$ABF$3,0))/YN$2*INDEX(Usage!$D$5:$ABF$11,MATCH(UsagePerHour!$B$84,Usage!$C$5:$C$11,0),MATCH(UsagePerHour!YN$4,Usage!$D$3:$ABF$3,0)),"")</f>
        <v/>
      </c>
      <c r="YO97" s="6" t="str">
        <f>IFERROR(INDEX(Sales!$D$5:$ABF$18,MATCH(UsagePerHour!$B97,Sales!$C$5:$C$18,0),MATCH(UsagePerHour!YO$4,Sales!$D$3:$ABF$3,0))/YO$2*INDEX(Usage!$D$5:$ABF$11,MATCH(UsagePerHour!$B$84,Usage!$C$5:$C$11,0),MATCH(UsagePerHour!YO$4,Usage!$D$3:$ABF$3,0)),"")</f>
        <v/>
      </c>
      <c r="YP97" s="6" t="str">
        <f>IFERROR(INDEX(Sales!$D$5:$ABF$18,MATCH(UsagePerHour!$B97,Sales!$C$5:$C$18,0),MATCH(UsagePerHour!YP$4,Sales!$D$3:$ABF$3,0))/YP$2*INDEX(Usage!$D$5:$ABF$11,MATCH(UsagePerHour!$B$84,Usage!$C$5:$C$11,0),MATCH(UsagePerHour!YP$4,Usage!$D$3:$ABF$3,0)),"")</f>
        <v/>
      </c>
      <c r="YQ97" s="6" t="str">
        <f>IFERROR(INDEX(Sales!$D$5:$ABF$18,MATCH(UsagePerHour!$B97,Sales!$C$5:$C$18,0),MATCH(UsagePerHour!YQ$4,Sales!$D$3:$ABF$3,0))/YQ$2*INDEX(Usage!$D$5:$ABF$11,MATCH(UsagePerHour!$B$84,Usage!$C$5:$C$11,0),MATCH(UsagePerHour!YQ$4,Usage!$D$3:$ABF$3,0)),"")</f>
        <v/>
      </c>
      <c r="YR97" s="6" t="str">
        <f>IFERROR(INDEX(Sales!$D$5:$ABF$18,MATCH(UsagePerHour!$B97,Sales!$C$5:$C$18,0),MATCH(UsagePerHour!YR$4,Sales!$D$3:$ABF$3,0))/YR$2*INDEX(Usage!$D$5:$ABF$11,MATCH(UsagePerHour!$B$84,Usage!$C$5:$C$11,0),MATCH(UsagePerHour!YR$4,Usage!$D$3:$ABF$3,0)),"")</f>
        <v/>
      </c>
      <c r="YS97" s="6" t="str">
        <f>IFERROR(INDEX(Sales!$D$5:$ABF$18,MATCH(UsagePerHour!$B97,Sales!$C$5:$C$18,0),MATCH(UsagePerHour!YS$4,Sales!$D$3:$ABF$3,0))/YS$2*INDEX(Usage!$D$5:$ABF$11,MATCH(UsagePerHour!$B$84,Usage!$C$5:$C$11,0),MATCH(UsagePerHour!YS$4,Usage!$D$3:$ABF$3,0)),"")</f>
        <v/>
      </c>
      <c r="YT97" s="6" t="str">
        <f>IFERROR(INDEX(Sales!$D$5:$ABF$18,MATCH(UsagePerHour!$B97,Sales!$C$5:$C$18,0),MATCH(UsagePerHour!YT$4,Sales!$D$3:$ABF$3,0))/YT$2*INDEX(Usage!$D$5:$ABF$11,MATCH(UsagePerHour!$B$84,Usage!$C$5:$C$11,0),MATCH(UsagePerHour!YT$4,Usage!$D$3:$ABF$3,0)),"")</f>
        <v/>
      </c>
      <c r="YU97" s="6" t="str">
        <f>IFERROR(INDEX(Sales!$D$5:$ABF$18,MATCH(UsagePerHour!$B97,Sales!$C$5:$C$18,0),MATCH(UsagePerHour!YU$4,Sales!$D$3:$ABF$3,0))/YU$2*INDEX(Usage!$D$5:$ABF$11,MATCH(UsagePerHour!$B$84,Usage!$C$5:$C$11,0),MATCH(UsagePerHour!YU$4,Usage!$D$3:$ABF$3,0)),"")</f>
        <v/>
      </c>
      <c r="YV97" s="6" t="str">
        <f>IFERROR(INDEX(Sales!$D$5:$ABF$18,MATCH(UsagePerHour!$B97,Sales!$C$5:$C$18,0),MATCH(UsagePerHour!YV$4,Sales!$D$3:$ABF$3,0))/YV$2*INDEX(Usage!$D$5:$ABF$11,MATCH(UsagePerHour!$B$84,Usage!$C$5:$C$11,0),MATCH(UsagePerHour!YV$4,Usage!$D$3:$ABF$3,0)),"")</f>
        <v/>
      </c>
      <c r="YW97" s="6" t="str">
        <f>IFERROR(INDEX(Sales!$D$5:$ABF$18,MATCH(UsagePerHour!$B97,Sales!$C$5:$C$18,0),MATCH(UsagePerHour!YW$4,Sales!$D$3:$ABF$3,0))/YW$2*INDEX(Usage!$D$5:$ABF$11,MATCH(UsagePerHour!$B$84,Usage!$C$5:$C$11,0),MATCH(UsagePerHour!YW$4,Usage!$D$3:$ABF$3,0)),"")</f>
        <v/>
      </c>
      <c r="YX97" s="6" t="str">
        <f>IFERROR(INDEX(Sales!$D$5:$ABF$18,MATCH(UsagePerHour!$B97,Sales!$C$5:$C$18,0),MATCH(UsagePerHour!YX$4,Sales!$D$3:$ABF$3,0))/YX$2*INDEX(Usage!$D$5:$ABF$11,MATCH(UsagePerHour!$B$84,Usage!$C$5:$C$11,0),MATCH(UsagePerHour!YX$4,Usage!$D$3:$ABF$3,0)),"")</f>
        <v/>
      </c>
      <c r="YY97" s="6" t="str">
        <f>IFERROR(INDEX(Sales!$D$5:$ABF$18,MATCH(UsagePerHour!$B97,Sales!$C$5:$C$18,0),MATCH(UsagePerHour!YY$4,Sales!$D$3:$ABF$3,0))/YY$2*INDEX(Usage!$D$5:$ABF$11,MATCH(UsagePerHour!$B$84,Usage!$C$5:$C$11,0),MATCH(UsagePerHour!YY$4,Usage!$D$3:$ABF$3,0)),"")</f>
        <v/>
      </c>
      <c r="YZ97" s="6" t="str">
        <f>IFERROR(INDEX(Sales!$D$5:$ABF$18,MATCH(UsagePerHour!$B97,Sales!$C$5:$C$18,0),MATCH(UsagePerHour!YZ$4,Sales!$D$3:$ABF$3,0))/YZ$2*INDEX(Usage!$D$5:$ABF$11,MATCH(UsagePerHour!$B$84,Usage!$C$5:$C$11,0),MATCH(UsagePerHour!YZ$4,Usage!$D$3:$ABF$3,0)),"")</f>
        <v/>
      </c>
      <c r="ZA97" s="6" t="str">
        <f>IFERROR(INDEX(Sales!$D$5:$ABF$18,MATCH(UsagePerHour!$B97,Sales!$C$5:$C$18,0),MATCH(UsagePerHour!ZA$4,Sales!$D$3:$ABF$3,0))/ZA$2*INDEX(Usage!$D$5:$ABF$11,MATCH(UsagePerHour!$B$84,Usage!$C$5:$C$11,0),MATCH(UsagePerHour!ZA$4,Usage!$D$3:$ABF$3,0)),"")</f>
        <v/>
      </c>
      <c r="ZB97" s="6" t="str">
        <f>IFERROR(INDEX(Sales!$D$5:$ABF$18,MATCH(UsagePerHour!$B97,Sales!$C$5:$C$18,0),MATCH(UsagePerHour!ZB$4,Sales!$D$3:$ABF$3,0))/ZB$2*INDEX(Usage!$D$5:$ABF$11,MATCH(UsagePerHour!$B$84,Usage!$C$5:$C$11,0),MATCH(UsagePerHour!ZB$4,Usage!$D$3:$ABF$3,0)),"")</f>
        <v/>
      </c>
      <c r="ZC97" s="6" t="str">
        <f>IFERROR(INDEX(Sales!$D$5:$ABF$18,MATCH(UsagePerHour!$B97,Sales!$C$5:$C$18,0),MATCH(UsagePerHour!ZC$4,Sales!$D$3:$ABF$3,0))/ZC$2*INDEX(Usage!$D$5:$ABF$11,MATCH(UsagePerHour!$B$84,Usage!$C$5:$C$11,0),MATCH(UsagePerHour!ZC$4,Usage!$D$3:$ABF$3,0)),"")</f>
        <v/>
      </c>
      <c r="ZD97" s="6" t="str">
        <f>IFERROR(INDEX(Sales!$D$5:$ABF$18,MATCH(UsagePerHour!$B97,Sales!$C$5:$C$18,0),MATCH(UsagePerHour!ZD$4,Sales!$D$3:$ABF$3,0))/ZD$2*INDEX(Usage!$D$5:$ABF$11,MATCH(UsagePerHour!$B$84,Usage!$C$5:$C$11,0),MATCH(UsagePerHour!ZD$4,Usage!$D$3:$ABF$3,0)),"")</f>
        <v/>
      </c>
      <c r="ZE97" s="6" t="str">
        <f>IFERROR(INDEX(Sales!$D$5:$ABF$18,MATCH(UsagePerHour!$B97,Sales!$C$5:$C$18,0),MATCH(UsagePerHour!ZE$4,Sales!$D$3:$ABF$3,0))/ZE$2*INDEX(Usage!$D$5:$ABF$11,MATCH(UsagePerHour!$B$84,Usage!$C$5:$C$11,0),MATCH(UsagePerHour!ZE$4,Usage!$D$3:$ABF$3,0)),"")</f>
        <v/>
      </c>
      <c r="ZF97" s="6" t="str">
        <f>IFERROR(INDEX(Sales!$D$5:$ABF$18,MATCH(UsagePerHour!$B97,Sales!$C$5:$C$18,0),MATCH(UsagePerHour!ZF$4,Sales!$D$3:$ABF$3,0))/ZF$2*INDEX(Usage!$D$5:$ABF$11,MATCH(UsagePerHour!$B$84,Usage!$C$5:$C$11,0),MATCH(UsagePerHour!ZF$4,Usage!$D$3:$ABF$3,0)),"")</f>
        <v/>
      </c>
      <c r="ZG97" s="6" t="str">
        <f>IFERROR(INDEX(Sales!$D$5:$ABF$18,MATCH(UsagePerHour!$B97,Sales!$C$5:$C$18,0),MATCH(UsagePerHour!ZG$4,Sales!$D$3:$ABF$3,0))/ZG$2*INDEX(Usage!$D$5:$ABF$11,MATCH(UsagePerHour!$B$84,Usage!$C$5:$C$11,0),MATCH(UsagePerHour!ZG$4,Usage!$D$3:$ABF$3,0)),"")</f>
        <v/>
      </c>
      <c r="ZH97" s="6" t="str">
        <f>IFERROR(INDEX(Sales!$D$5:$ABF$18,MATCH(UsagePerHour!$B97,Sales!$C$5:$C$18,0),MATCH(UsagePerHour!ZH$4,Sales!$D$3:$ABF$3,0))/ZH$2*INDEX(Usage!$D$5:$ABF$11,MATCH(UsagePerHour!$B$84,Usage!$C$5:$C$11,0),MATCH(UsagePerHour!ZH$4,Usage!$D$3:$ABF$3,0)),"")</f>
        <v/>
      </c>
      <c r="ZI97" s="6" t="str">
        <f>IFERROR(INDEX(Sales!$D$5:$ABF$18,MATCH(UsagePerHour!$B97,Sales!$C$5:$C$18,0),MATCH(UsagePerHour!ZI$4,Sales!$D$3:$ABF$3,0))/ZI$2*INDEX(Usage!$D$5:$ABF$11,MATCH(UsagePerHour!$B$84,Usage!$C$5:$C$11,0),MATCH(UsagePerHour!ZI$4,Usage!$D$3:$ABF$3,0)),"")</f>
        <v/>
      </c>
      <c r="ZJ97" s="6" t="str">
        <f>IFERROR(INDEX(Sales!$D$5:$ABF$18,MATCH(UsagePerHour!$B97,Sales!$C$5:$C$18,0),MATCH(UsagePerHour!ZJ$4,Sales!$D$3:$ABF$3,0))/ZJ$2*INDEX(Usage!$D$5:$ABF$11,MATCH(UsagePerHour!$B$84,Usage!$C$5:$C$11,0),MATCH(UsagePerHour!ZJ$4,Usage!$D$3:$ABF$3,0)),"")</f>
        <v/>
      </c>
      <c r="ZK97" s="6" t="str">
        <f>IFERROR(INDEX(Sales!$D$5:$ABF$18,MATCH(UsagePerHour!$B97,Sales!$C$5:$C$18,0),MATCH(UsagePerHour!ZK$4,Sales!$D$3:$ABF$3,0))/ZK$2*INDEX(Usage!$D$5:$ABF$11,MATCH(UsagePerHour!$B$84,Usage!$C$5:$C$11,0),MATCH(UsagePerHour!ZK$4,Usage!$D$3:$ABF$3,0)),"")</f>
        <v/>
      </c>
      <c r="ZL97" s="6" t="str">
        <f>IFERROR(INDEX(Sales!$D$5:$ABF$18,MATCH(UsagePerHour!$B97,Sales!$C$5:$C$18,0),MATCH(UsagePerHour!ZL$4,Sales!$D$3:$ABF$3,0))/ZL$2*INDEX(Usage!$D$5:$ABF$11,MATCH(UsagePerHour!$B$84,Usage!$C$5:$C$11,0),MATCH(UsagePerHour!ZL$4,Usage!$D$3:$ABF$3,0)),"")</f>
        <v/>
      </c>
      <c r="ZM97" s="6" t="str">
        <f>IFERROR(INDEX(Sales!$D$5:$ABF$18,MATCH(UsagePerHour!$B97,Sales!$C$5:$C$18,0),MATCH(UsagePerHour!ZM$4,Sales!$D$3:$ABF$3,0))/ZM$2*INDEX(Usage!$D$5:$ABF$11,MATCH(UsagePerHour!$B$84,Usage!$C$5:$C$11,0),MATCH(UsagePerHour!ZM$4,Usage!$D$3:$ABF$3,0)),"")</f>
        <v/>
      </c>
      <c r="ZN97" s="6" t="str">
        <f>IFERROR(INDEX(Sales!$D$5:$ABF$18,MATCH(UsagePerHour!$B97,Sales!$C$5:$C$18,0),MATCH(UsagePerHour!ZN$4,Sales!$D$3:$ABF$3,0))/ZN$2*INDEX(Usage!$D$5:$ABF$11,MATCH(UsagePerHour!$B$84,Usage!$C$5:$C$11,0),MATCH(UsagePerHour!ZN$4,Usage!$D$3:$ABF$3,0)),"")</f>
        <v/>
      </c>
      <c r="ZO97" s="6" t="str">
        <f>IFERROR(INDEX(Sales!$D$5:$ABF$18,MATCH(UsagePerHour!$B97,Sales!$C$5:$C$18,0),MATCH(UsagePerHour!ZO$4,Sales!$D$3:$ABF$3,0))/ZO$2*INDEX(Usage!$D$5:$ABF$11,MATCH(UsagePerHour!$B$84,Usage!$C$5:$C$11,0),MATCH(UsagePerHour!ZO$4,Usage!$D$3:$ABF$3,0)),"")</f>
        <v/>
      </c>
      <c r="ZP97" s="6" t="str">
        <f>IFERROR(INDEX(Sales!$D$5:$ABF$18,MATCH(UsagePerHour!$B97,Sales!$C$5:$C$18,0),MATCH(UsagePerHour!ZP$4,Sales!$D$3:$ABF$3,0))/ZP$2*INDEX(Usage!$D$5:$ABF$11,MATCH(UsagePerHour!$B$84,Usage!$C$5:$C$11,0),MATCH(UsagePerHour!ZP$4,Usage!$D$3:$ABF$3,0)),"")</f>
        <v/>
      </c>
      <c r="ZQ97" s="6" t="str">
        <f>IFERROR(INDEX(Sales!$D$5:$ABF$18,MATCH(UsagePerHour!$B97,Sales!$C$5:$C$18,0),MATCH(UsagePerHour!ZQ$4,Sales!$D$3:$ABF$3,0))/ZQ$2*INDEX(Usage!$D$5:$ABF$11,MATCH(UsagePerHour!$B$84,Usage!$C$5:$C$11,0),MATCH(UsagePerHour!ZQ$4,Usage!$D$3:$ABF$3,0)),"")</f>
        <v/>
      </c>
      <c r="ZR97" s="6" t="str">
        <f>IFERROR(INDEX(Sales!$D$5:$ABF$18,MATCH(UsagePerHour!$B97,Sales!$C$5:$C$18,0),MATCH(UsagePerHour!ZR$4,Sales!$D$3:$ABF$3,0))/ZR$2*INDEX(Usage!$D$5:$ABF$11,MATCH(UsagePerHour!$B$84,Usage!$C$5:$C$11,0),MATCH(UsagePerHour!ZR$4,Usage!$D$3:$ABF$3,0)),"")</f>
        <v/>
      </c>
      <c r="ZS97" s="6" t="str">
        <f>IFERROR(INDEX(Sales!$D$5:$ABF$18,MATCH(UsagePerHour!$B97,Sales!$C$5:$C$18,0),MATCH(UsagePerHour!ZS$4,Sales!$D$3:$ABF$3,0))/ZS$2*INDEX(Usage!$D$5:$ABF$11,MATCH(UsagePerHour!$B$84,Usage!$C$5:$C$11,0),MATCH(UsagePerHour!ZS$4,Usage!$D$3:$ABF$3,0)),"")</f>
        <v/>
      </c>
      <c r="ZT97" s="6" t="str">
        <f>IFERROR(INDEX(Sales!$D$5:$ABF$18,MATCH(UsagePerHour!$B97,Sales!$C$5:$C$18,0),MATCH(UsagePerHour!ZT$4,Sales!$D$3:$ABF$3,0))/ZT$2*INDEX(Usage!$D$5:$ABF$11,MATCH(UsagePerHour!$B$84,Usage!$C$5:$C$11,0),MATCH(UsagePerHour!ZT$4,Usage!$D$3:$ABF$3,0)),"")</f>
        <v/>
      </c>
      <c r="ZU97" s="6" t="str">
        <f>IFERROR(INDEX(Sales!$D$5:$ABF$18,MATCH(UsagePerHour!$B97,Sales!$C$5:$C$18,0),MATCH(UsagePerHour!ZU$4,Sales!$D$3:$ABF$3,0))/ZU$2*INDEX(Usage!$D$5:$ABF$11,MATCH(UsagePerHour!$B$84,Usage!$C$5:$C$11,0),MATCH(UsagePerHour!ZU$4,Usage!$D$3:$ABF$3,0)),"")</f>
        <v/>
      </c>
      <c r="ZV97" s="6" t="str">
        <f>IFERROR(INDEX(Sales!$D$5:$ABF$18,MATCH(UsagePerHour!$B97,Sales!$C$5:$C$18,0),MATCH(UsagePerHour!ZV$4,Sales!$D$3:$ABF$3,0))/ZV$2*INDEX(Usage!$D$5:$ABF$11,MATCH(UsagePerHour!$B$84,Usage!$C$5:$C$11,0),MATCH(UsagePerHour!ZV$4,Usage!$D$3:$ABF$3,0)),"")</f>
        <v/>
      </c>
      <c r="ZW97" s="6" t="str">
        <f>IFERROR(INDEX(Sales!$D$5:$ABF$18,MATCH(UsagePerHour!$B97,Sales!$C$5:$C$18,0),MATCH(UsagePerHour!ZW$4,Sales!$D$3:$ABF$3,0))/ZW$2*INDEX(Usage!$D$5:$ABF$11,MATCH(UsagePerHour!$B$84,Usage!$C$5:$C$11,0),MATCH(UsagePerHour!ZW$4,Usage!$D$3:$ABF$3,0)),"")</f>
        <v/>
      </c>
      <c r="ZX97" s="6" t="str">
        <f>IFERROR(INDEX(Sales!$D$5:$ABF$18,MATCH(UsagePerHour!$B97,Sales!$C$5:$C$18,0),MATCH(UsagePerHour!ZX$4,Sales!$D$3:$ABF$3,0))/ZX$2*INDEX(Usage!$D$5:$ABF$11,MATCH(UsagePerHour!$B$84,Usage!$C$5:$C$11,0),MATCH(UsagePerHour!ZX$4,Usage!$D$3:$ABF$3,0)),"")</f>
        <v/>
      </c>
      <c r="ZY97" s="6" t="str">
        <f>IFERROR(INDEX(Sales!$D$5:$ABF$18,MATCH(UsagePerHour!$B97,Sales!$C$5:$C$18,0),MATCH(UsagePerHour!ZY$4,Sales!$D$3:$ABF$3,0))/ZY$2*INDEX(Usage!$D$5:$ABF$11,MATCH(UsagePerHour!$B$84,Usage!$C$5:$C$11,0),MATCH(UsagePerHour!ZY$4,Usage!$D$3:$ABF$3,0)),"")</f>
        <v/>
      </c>
      <c r="ZZ97" s="6" t="str">
        <f>IFERROR(INDEX(Sales!$D$5:$ABF$18,MATCH(UsagePerHour!$B97,Sales!$C$5:$C$18,0),MATCH(UsagePerHour!ZZ$4,Sales!$D$3:$ABF$3,0))/ZZ$2*INDEX(Usage!$D$5:$ABF$11,MATCH(UsagePerHour!$B$84,Usage!$C$5:$C$11,0),MATCH(UsagePerHour!ZZ$4,Usage!$D$3:$ABF$3,0)),"")</f>
        <v/>
      </c>
      <c r="AAA97" s="6" t="str">
        <f>IFERROR(INDEX(Sales!$D$5:$ABF$18,MATCH(UsagePerHour!$B97,Sales!$C$5:$C$18,0),MATCH(UsagePerHour!AAA$4,Sales!$D$3:$ABF$3,0))/AAA$2*INDEX(Usage!$D$5:$ABF$11,MATCH(UsagePerHour!$B$84,Usage!$C$5:$C$11,0),MATCH(UsagePerHour!AAA$4,Usage!$D$3:$ABF$3,0)),"")</f>
        <v/>
      </c>
      <c r="AAB97" s="6" t="str">
        <f>IFERROR(INDEX(Sales!$D$5:$ABF$18,MATCH(UsagePerHour!$B97,Sales!$C$5:$C$18,0),MATCH(UsagePerHour!AAB$4,Sales!$D$3:$ABF$3,0))/AAB$2*INDEX(Usage!$D$5:$ABF$11,MATCH(UsagePerHour!$B$84,Usage!$C$5:$C$11,0),MATCH(UsagePerHour!AAB$4,Usage!$D$3:$ABF$3,0)),"")</f>
        <v/>
      </c>
      <c r="AAC97" s="6" t="str">
        <f>IFERROR(INDEX(Sales!$D$5:$ABF$18,MATCH(UsagePerHour!$B97,Sales!$C$5:$C$18,0),MATCH(UsagePerHour!AAC$4,Sales!$D$3:$ABF$3,0))/AAC$2*INDEX(Usage!$D$5:$ABF$11,MATCH(UsagePerHour!$B$84,Usage!$C$5:$C$11,0),MATCH(UsagePerHour!AAC$4,Usage!$D$3:$ABF$3,0)),"")</f>
        <v/>
      </c>
      <c r="AAD97" s="6" t="str">
        <f>IFERROR(INDEX(Sales!$D$5:$ABF$18,MATCH(UsagePerHour!$B97,Sales!$C$5:$C$18,0),MATCH(UsagePerHour!AAD$4,Sales!$D$3:$ABF$3,0))/AAD$2*INDEX(Usage!$D$5:$ABF$11,MATCH(UsagePerHour!$B$84,Usage!$C$5:$C$11,0),MATCH(UsagePerHour!AAD$4,Usage!$D$3:$ABF$3,0)),"")</f>
        <v/>
      </c>
      <c r="AAE97" s="6" t="str">
        <f>IFERROR(INDEX(Sales!$D$5:$ABF$18,MATCH(UsagePerHour!$B97,Sales!$C$5:$C$18,0),MATCH(UsagePerHour!AAE$4,Sales!$D$3:$ABF$3,0))/AAE$2*INDEX(Usage!$D$5:$ABF$11,MATCH(UsagePerHour!$B$84,Usage!$C$5:$C$11,0),MATCH(UsagePerHour!AAE$4,Usage!$D$3:$ABF$3,0)),"")</f>
        <v/>
      </c>
      <c r="AAF97" s="6" t="str">
        <f>IFERROR(INDEX(Sales!$D$5:$ABF$18,MATCH(UsagePerHour!$B97,Sales!$C$5:$C$18,0),MATCH(UsagePerHour!AAF$4,Sales!$D$3:$ABF$3,0))/AAF$2*INDEX(Usage!$D$5:$ABF$11,MATCH(UsagePerHour!$B$84,Usage!$C$5:$C$11,0),MATCH(UsagePerHour!AAF$4,Usage!$D$3:$ABF$3,0)),"")</f>
        <v/>
      </c>
      <c r="AAG97" s="6" t="str">
        <f>IFERROR(INDEX(Sales!$D$5:$ABF$18,MATCH(UsagePerHour!$B97,Sales!$C$5:$C$18,0),MATCH(UsagePerHour!AAG$4,Sales!$D$3:$ABF$3,0))/AAG$2*INDEX(Usage!$D$5:$ABF$11,MATCH(UsagePerHour!$B$84,Usage!$C$5:$C$11,0),MATCH(UsagePerHour!AAG$4,Usage!$D$3:$ABF$3,0)),"")</f>
        <v/>
      </c>
      <c r="AAH97" s="6" t="str">
        <f>IFERROR(INDEX(Sales!$D$5:$ABF$18,MATCH(UsagePerHour!$B97,Sales!$C$5:$C$18,0),MATCH(UsagePerHour!AAH$4,Sales!$D$3:$ABF$3,0))/AAH$2*INDEX(Usage!$D$5:$ABF$11,MATCH(UsagePerHour!$B$84,Usage!$C$5:$C$11,0),MATCH(UsagePerHour!AAH$4,Usage!$D$3:$ABF$3,0)),"")</f>
        <v/>
      </c>
      <c r="AAI97" s="6" t="str">
        <f>IFERROR(INDEX(Sales!$D$5:$ABF$18,MATCH(UsagePerHour!$B97,Sales!$C$5:$C$18,0),MATCH(UsagePerHour!AAI$4,Sales!$D$3:$ABF$3,0))/AAI$2*INDEX(Usage!$D$5:$ABF$11,MATCH(UsagePerHour!$B$84,Usage!$C$5:$C$11,0),MATCH(UsagePerHour!AAI$4,Usage!$D$3:$ABF$3,0)),"")</f>
        <v/>
      </c>
      <c r="AAJ97" s="6" t="str">
        <f>IFERROR(INDEX(Sales!$D$5:$ABF$18,MATCH(UsagePerHour!$B97,Sales!$C$5:$C$18,0),MATCH(UsagePerHour!AAJ$4,Sales!$D$3:$ABF$3,0))/AAJ$2*INDEX(Usage!$D$5:$ABF$11,MATCH(UsagePerHour!$B$84,Usage!$C$5:$C$11,0),MATCH(UsagePerHour!AAJ$4,Usage!$D$3:$ABF$3,0)),"")</f>
        <v/>
      </c>
      <c r="AAK97" s="6" t="str">
        <f>IFERROR(INDEX(Sales!$D$5:$ABF$18,MATCH(UsagePerHour!$B97,Sales!$C$5:$C$18,0),MATCH(UsagePerHour!AAK$4,Sales!$D$3:$ABF$3,0))/AAK$2*INDEX(Usage!$D$5:$ABF$11,MATCH(UsagePerHour!$B$84,Usage!$C$5:$C$11,0),MATCH(UsagePerHour!AAK$4,Usage!$D$3:$ABF$3,0)),"")</f>
        <v/>
      </c>
      <c r="AAL97" s="6" t="str">
        <f>IFERROR(INDEX(Sales!$D$5:$ABF$18,MATCH(UsagePerHour!$B97,Sales!$C$5:$C$18,0),MATCH(UsagePerHour!AAL$4,Sales!$D$3:$ABF$3,0))/AAL$2*INDEX(Usage!$D$5:$ABF$11,MATCH(UsagePerHour!$B$84,Usage!$C$5:$C$11,0),MATCH(UsagePerHour!AAL$4,Usage!$D$3:$ABF$3,0)),"")</f>
        <v/>
      </c>
      <c r="AAM97" s="6" t="str">
        <f>IFERROR(INDEX(Sales!$D$5:$ABF$18,MATCH(UsagePerHour!$B97,Sales!$C$5:$C$18,0),MATCH(UsagePerHour!AAM$4,Sales!$D$3:$ABF$3,0))/AAM$2*INDEX(Usage!$D$5:$ABF$11,MATCH(UsagePerHour!$B$84,Usage!$C$5:$C$11,0),MATCH(UsagePerHour!AAM$4,Usage!$D$3:$ABF$3,0)),"")</f>
        <v/>
      </c>
      <c r="AAN97" s="6" t="str">
        <f>IFERROR(INDEX(Sales!$D$5:$ABF$18,MATCH(UsagePerHour!$B97,Sales!$C$5:$C$18,0),MATCH(UsagePerHour!AAN$4,Sales!$D$3:$ABF$3,0))/AAN$2*INDEX(Usage!$D$5:$ABF$11,MATCH(UsagePerHour!$B$84,Usage!$C$5:$C$11,0),MATCH(UsagePerHour!AAN$4,Usage!$D$3:$ABF$3,0)),"")</f>
        <v/>
      </c>
      <c r="AAO97" s="6" t="str">
        <f>IFERROR(INDEX(Sales!$D$5:$ABF$18,MATCH(UsagePerHour!$B97,Sales!$C$5:$C$18,0),MATCH(UsagePerHour!AAO$4,Sales!$D$3:$ABF$3,0))/AAO$2*INDEX(Usage!$D$5:$ABF$11,MATCH(UsagePerHour!$B$84,Usage!$C$5:$C$11,0),MATCH(UsagePerHour!AAO$4,Usage!$D$3:$ABF$3,0)),"")</f>
        <v/>
      </c>
      <c r="AAP97" s="6" t="str">
        <f>IFERROR(INDEX(Sales!$D$5:$ABF$18,MATCH(UsagePerHour!$B97,Sales!$C$5:$C$18,0),MATCH(UsagePerHour!AAP$4,Sales!$D$3:$ABF$3,0))/AAP$2*INDEX(Usage!$D$5:$ABF$11,MATCH(UsagePerHour!$B$84,Usage!$C$5:$C$11,0),MATCH(UsagePerHour!AAP$4,Usage!$D$3:$ABF$3,0)),"")</f>
        <v/>
      </c>
      <c r="AAQ97" s="6" t="str">
        <f>IFERROR(INDEX(Sales!$D$5:$ABF$18,MATCH(UsagePerHour!$B97,Sales!$C$5:$C$18,0),MATCH(UsagePerHour!AAQ$4,Sales!$D$3:$ABF$3,0))/AAQ$2*INDEX(Usage!$D$5:$ABF$11,MATCH(UsagePerHour!$B$84,Usage!$C$5:$C$11,0),MATCH(UsagePerHour!AAQ$4,Usage!$D$3:$ABF$3,0)),"")</f>
        <v/>
      </c>
      <c r="AAR97" s="6" t="str">
        <f>IFERROR(INDEX(Sales!$D$5:$ABF$18,MATCH(UsagePerHour!$B97,Sales!$C$5:$C$18,0),MATCH(UsagePerHour!AAR$4,Sales!$D$3:$ABF$3,0))/AAR$2*INDEX(Usage!$D$5:$ABF$11,MATCH(UsagePerHour!$B$84,Usage!$C$5:$C$11,0),MATCH(UsagePerHour!AAR$4,Usage!$D$3:$ABF$3,0)),"")</f>
        <v/>
      </c>
      <c r="AAS97" s="6" t="str">
        <f>IFERROR(INDEX(Sales!$D$5:$ABF$18,MATCH(UsagePerHour!$B97,Sales!$C$5:$C$18,0),MATCH(UsagePerHour!AAS$4,Sales!$D$3:$ABF$3,0))/AAS$2*INDEX(Usage!$D$5:$ABF$11,MATCH(UsagePerHour!$B$84,Usage!$C$5:$C$11,0),MATCH(UsagePerHour!AAS$4,Usage!$D$3:$ABF$3,0)),"")</f>
        <v/>
      </c>
      <c r="AAT97" s="6" t="str">
        <f>IFERROR(INDEX(Sales!$D$5:$ABF$18,MATCH(UsagePerHour!$B97,Sales!$C$5:$C$18,0),MATCH(UsagePerHour!AAT$4,Sales!$D$3:$ABF$3,0))/AAT$2*INDEX(Usage!$D$5:$ABF$11,MATCH(UsagePerHour!$B$84,Usage!$C$5:$C$11,0),MATCH(UsagePerHour!AAT$4,Usage!$D$3:$ABF$3,0)),"")</f>
        <v/>
      </c>
      <c r="AAU97" s="6" t="str">
        <f>IFERROR(INDEX(Sales!$D$5:$ABF$18,MATCH(UsagePerHour!$B97,Sales!$C$5:$C$18,0),MATCH(UsagePerHour!AAU$4,Sales!$D$3:$ABF$3,0))/AAU$2*INDEX(Usage!$D$5:$ABF$11,MATCH(UsagePerHour!$B$84,Usage!$C$5:$C$11,0),MATCH(UsagePerHour!AAU$4,Usage!$D$3:$ABF$3,0)),"")</f>
        <v/>
      </c>
      <c r="AAV97" s="6" t="str">
        <f>IFERROR(INDEX(Sales!$D$5:$ABF$18,MATCH(UsagePerHour!$B97,Sales!$C$5:$C$18,0),MATCH(UsagePerHour!AAV$4,Sales!$D$3:$ABF$3,0))/AAV$2*INDEX(Usage!$D$5:$ABF$11,MATCH(UsagePerHour!$B$84,Usage!$C$5:$C$11,0),MATCH(UsagePerHour!AAV$4,Usage!$D$3:$ABF$3,0)),"")</f>
        <v/>
      </c>
      <c r="AAW97" s="6" t="str">
        <f>IFERROR(INDEX(Sales!$D$5:$ABF$18,MATCH(UsagePerHour!$B97,Sales!$C$5:$C$18,0),MATCH(UsagePerHour!AAW$4,Sales!$D$3:$ABF$3,0))/AAW$2*INDEX(Usage!$D$5:$ABF$11,MATCH(UsagePerHour!$B$84,Usage!$C$5:$C$11,0),MATCH(UsagePerHour!AAW$4,Usage!$D$3:$ABF$3,0)),"")</f>
        <v/>
      </c>
      <c r="AAX97" s="6" t="str">
        <f>IFERROR(INDEX(Sales!$D$5:$ABF$18,MATCH(UsagePerHour!$B97,Sales!$C$5:$C$18,0),MATCH(UsagePerHour!AAX$4,Sales!$D$3:$ABF$3,0))/AAX$2*INDEX(Usage!$D$5:$ABF$11,MATCH(UsagePerHour!$B$84,Usage!$C$5:$C$11,0),MATCH(UsagePerHour!AAX$4,Usage!$D$3:$ABF$3,0)),"")</f>
        <v/>
      </c>
      <c r="AAY97" s="6" t="str">
        <f>IFERROR(INDEX(Sales!$D$5:$ABF$18,MATCH(UsagePerHour!$B97,Sales!$C$5:$C$18,0),MATCH(UsagePerHour!AAY$4,Sales!$D$3:$ABF$3,0))/AAY$2*INDEX(Usage!$D$5:$ABF$11,MATCH(UsagePerHour!$B$84,Usage!$C$5:$C$11,0),MATCH(UsagePerHour!AAY$4,Usage!$D$3:$ABF$3,0)),"")</f>
        <v/>
      </c>
      <c r="AAZ97" s="6" t="str">
        <f>IFERROR(INDEX(Sales!$D$5:$ABF$18,MATCH(UsagePerHour!$B97,Sales!$C$5:$C$18,0),MATCH(UsagePerHour!AAZ$4,Sales!$D$3:$ABF$3,0))/AAZ$2*INDEX(Usage!$D$5:$ABF$11,MATCH(UsagePerHour!$B$84,Usage!$C$5:$C$11,0),MATCH(UsagePerHour!AAZ$4,Usage!$D$3:$ABF$3,0)),"")</f>
        <v/>
      </c>
      <c r="ABA97" s="6" t="str">
        <f>IFERROR(INDEX(Sales!$D$5:$ABF$18,MATCH(UsagePerHour!$B97,Sales!$C$5:$C$18,0),MATCH(UsagePerHour!ABA$4,Sales!$D$3:$ABF$3,0))/ABA$2*INDEX(Usage!$D$5:$ABF$11,MATCH(UsagePerHour!$B$84,Usage!$C$5:$C$11,0),MATCH(UsagePerHour!ABA$4,Usage!$D$3:$ABF$3,0)),"")</f>
        <v/>
      </c>
    </row>
    <row r="98" spans="2:729">
      <c r="B98" s="3" t="s">
        <v>14</v>
      </c>
      <c r="C98" s="6">
        <f>IFERROR(INDEX(Sales!$D$5:$ABF$18,MATCH(UsagePerHour!$B98,Sales!$C$5:$C$18,0),MATCH(UsagePerHour!C$4,Sales!$D$3:$ABF$3,0))/C$2*INDEX(Usage!$D$5:$ABF$11,MATCH(UsagePerHour!$B$84,Usage!$C$5:$C$11,0),MATCH(UsagePerHour!C$4,Usage!$D$3:$ABF$3,0)),"")</f>
        <v>0</v>
      </c>
      <c r="D98" s="6">
        <f>IFERROR(INDEX(Sales!$D$5:$ABF$18,MATCH(UsagePerHour!$B98,Sales!$C$5:$C$18,0),MATCH(UsagePerHour!D$4,Sales!$D$3:$ABF$3,0))/D$2*INDEX(Usage!$D$5:$ABF$11,MATCH(UsagePerHour!$B$84,Usage!$C$5:$C$11,0),MATCH(UsagePerHour!D$4,Usage!$D$3:$ABF$3,0)),"")</f>
        <v>34.475274224700271</v>
      </c>
      <c r="E98" s="6">
        <f>IFERROR(INDEX(Sales!$D$5:$ABF$18,MATCH(UsagePerHour!$B98,Sales!$C$5:$C$18,0),MATCH(UsagePerHour!E$4,Sales!$D$3:$ABF$3,0))/E$2*INDEX(Usage!$D$5:$ABF$11,MATCH(UsagePerHour!$B$84,Usage!$C$5:$C$11,0),MATCH(UsagePerHour!E$4,Usage!$D$3:$ABF$3,0)),"")</f>
        <v>0</v>
      </c>
      <c r="F98" s="6">
        <f>IFERROR(INDEX(Sales!$D$5:$ABF$18,MATCH(UsagePerHour!$B98,Sales!$C$5:$C$18,0),MATCH(UsagePerHour!F$4,Sales!$D$3:$ABF$3,0))/F$2*INDEX(Usage!$D$5:$ABF$11,MATCH(UsagePerHour!$B$84,Usage!$C$5:$C$11,0),MATCH(UsagePerHour!F$4,Usage!$D$3:$ABF$3,0)),"")</f>
        <v>5.4773351448396328</v>
      </c>
      <c r="G98" s="6">
        <f>IFERROR(INDEX(Sales!$D$5:$ABF$18,MATCH(UsagePerHour!$B98,Sales!$C$5:$C$18,0),MATCH(UsagePerHour!G$4,Sales!$D$3:$ABF$3,0))/G$2*INDEX(Usage!$D$5:$ABF$11,MATCH(UsagePerHour!$B$84,Usage!$C$5:$C$11,0),MATCH(UsagePerHour!G$4,Usage!$D$3:$ABF$3,0)),"")</f>
        <v>0</v>
      </c>
      <c r="H98" s="6">
        <f>IFERROR(INDEX(Sales!$D$5:$ABF$18,MATCH(UsagePerHour!$B98,Sales!$C$5:$C$18,0),MATCH(UsagePerHour!H$4,Sales!$D$3:$ABF$3,0))/H$2*INDEX(Usage!$D$5:$ABF$11,MATCH(UsagePerHour!$B$84,Usage!$C$5:$C$11,0),MATCH(UsagePerHour!H$4,Usage!$D$3:$ABF$3,0)),"")</f>
        <v>7.4691622455816615</v>
      </c>
      <c r="I98" s="6">
        <f>IFERROR(INDEX(Sales!$D$5:$ABF$18,MATCH(UsagePerHour!$B98,Sales!$C$5:$C$18,0),MATCH(UsagePerHour!I$4,Sales!$D$3:$ABF$3,0))/I$2*INDEX(Usage!$D$5:$ABF$11,MATCH(UsagePerHour!$B$84,Usage!$C$5:$C$11,0),MATCH(UsagePerHour!I$4,Usage!$D$3:$ABF$3,0)),"")</f>
        <v>0</v>
      </c>
      <c r="J98" s="6">
        <f>IFERROR(INDEX(Sales!$D$5:$ABF$18,MATCH(UsagePerHour!$B98,Sales!$C$5:$C$18,0),MATCH(UsagePerHour!J$4,Sales!$D$3:$ABF$3,0))/J$2*INDEX(Usage!$D$5:$ABF$11,MATCH(UsagePerHour!$B$84,Usage!$C$5:$C$11,0),MATCH(UsagePerHour!J$4,Usage!$D$3:$ABF$3,0)),"")</f>
        <v>0</v>
      </c>
      <c r="K98" s="6">
        <f>IFERROR(INDEX(Sales!$D$5:$ABF$18,MATCH(UsagePerHour!$B98,Sales!$C$5:$C$18,0),MATCH(UsagePerHour!K$4,Sales!$D$3:$ABF$3,0))/K$2*INDEX(Usage!$D$5:$ABF$11,MATCH(UsagePerHour!$B$84,Usage!$C$5:$C$11,0),MATCH(UsagePerHour!K$4,Usage!$D$3:$ABF$3,0)),"")</f>
        <v>34.475274224700271</v>
      </c>
      <c r="L98" s="6">
        <f>IFERROR(INDEX(Sales!$D$5:$ABF$18,MATCH(UsagePerHour!$B98,Sales!$C$5:$C$18,0),MATCH(UsagePerHour!L$4,Sales!$D$3:$ABF$3,0))/L$2*INDEX(Usage!$D$5:$ABF$11,MATCH(UsagePerHour!$B$84,Usage!$C$5:$C$11,0),MATCH(UsagePerHour!L$4,Usage!$D$3:$ABF$3,0)),"")</f>
        <v>0</v>
      </c>
      <c r="M98" s="6">
        <f>IFERROR(INDEX(Sales!$D$5:$ABF$18,MATCH(UsagePerHour!$B98,Sales!$C$5:$C$18,0),MATCH(UsagePerHour!M$4,Sales!$D$3:$ABF$3,0))/M$2*INDEX(Usage!$D$5:$ABF$11,MATCH(UsagePerHour!$B$84,Usage!$C$5:$C$11,0),MATCH(UsagePerHour!M$4,Usage!$D$3:$ABF$3,0)),"")</f>
        <v>5.4773351448396328</v>
      </c>
      <c r="N98" s="6">
        <f>IFERROR(INDEX(Sales!$D$5:$ABF$18,MATCH(UsagePerHour!$B98,Sales!$C$5:$C$18,0),MATCH(UsagePerHour!N$4,Sales!$D$3:$ABF$3,0))/N$2*INDEX(Usage!$D$5:$ABF$11,MATCH(UsagePerHour!$B$84,Usage!$C$5:$C$11,0),MATCH(UsagePerHour!N$4,Usage!$D$3:$ABF$3,0)),"")</f>
        <v>0</v>
      </c>
      <c r="O98" s="6">
        <f>IFERROR(INDEX(Sales!$D$5:$ABF$18,MATCH(UsagePerHour!$B98,Sales!$C$5:$C$18,0),MATCH(UsagePerHour!O$4,Sales!$D$3:$ABF$3,0))/O$2*INDEX(Usage!$D$5:$ABF$11,MATCH(UsagePerHour!$B$84,Usage!$C$5:$C$11,0),MATCH(UsagePerHour!O$4,Usage!$D$3:$ABF$3,0)),"")</f>
        <v>7.4691622455816615</v>
      </c>
      <c r="P98" s="6">
        <f>IFERROR(INDEX(Sales!$D$5:$ABF$18,MATCH(UsagePerHour!$B98,Sales!$C$5:$C$18,0),MATCH(UsagePerHour!P$4,Sales!$D$3:$ABF$3,0))/P$2*INDEX(Usage!$D$5:$ABF$11,MATCH(UsagePerHour!$B$84,Usage!$C$5:$C$11,0),MATCH(UsagePerHour!P$4,Usage!$D$3:$ABF$3,0)),"")</f>
        <v>0</v>
      </c>
      <c r="Q98" s="6">
        <f>IFERROR(INDEX(Sales!$D$5:$ABF$18,MATCH(UsagePerHour!$B98,Sales!$C$5:$C$18,0),MATCH(UsagePerHour!Q$4,Sales!$D$3:$ABF$3,0))/Q$2*INDEX(Usage!$D$5:$ABF$11,MATCH(UsagePerHour!$B$84,Usage!$C$5:$C$11,0),MATCH(UsagePerHour!Q$4,Usage!$D$3:$ABF$3,0)),"")</f>
        <v>0</v>
      </c>
      <c r="R98" s="6">
        <f>IFERROR(INDEX(Sales!$D$5:$ABF$18,MATCH(UsagePerHour!$B98,Sales!$C$5:$C$18,0),MATCH(UsagePerHour!R$4,Sales!$D$3:$ABF$3,0))/R$2*INDEX(Usage!$D$5:$ABF$11,MATCH(UsagePerHour!$B$84,Usage!$C$5:$C$11,0),MATCH(UsagePerHour!R$4,Usage!$D$3:$ABF$3,0)),"")</f>
        <v>34.475274224700271</v>
      </c>
      <c r="S98" s="6">
        <f>IFERROR(INDEX(Sales!$D$5:$ABF$18,MATCH(UsagePerHour!$B98,Sales!$C$5:$C$18,0),MATCH(UsagePerHour!S$4,Sales!$D$3:$ABF$3,0))/S$2*INDEX(Usage!$D$5:$ABF$11,MATCH(UsagePerHour!$B$84,Usage!$C$5:$C$11,0),MATCH(UsagePerHour!S$4,Usage!$D$3:$ABF$3,0)),"")</f>
        <v>0</v>
      </c>
      <c r="T98" s="6">
        <f>IFERROR(INDEX(Sales!$D$5:$ABF$18,MATCH(UsagePerHour!$B98,Sales!$C$5:$C$18,0),MATCH(UsagePerHour!T$4,Sales!$D$3:$ABF$3,0))/T$2*INDEX(Usage!$D$5:$ABF$11,MATCH(UsagePerHour!$B$84,Usage!$C$5:$C$11,0),MATCH(UsagePerHour!T$4,Usage!$D$3:$ABF$3,0)),"")</f>
        <v>5.4773351448396328</v>
      </c>
      <c r="U98" s="6">
        <f>IFERROR(INDEX(Sales!$D$5:$ABF$18,MATCH(UsagePerHour!$B98,Sales!$C$5:$C$18,0),MATCH(UsagePerHour!U$4,Sales!$D$3:$ABF$3,0))/U$2*INDEX(Usage!$D$5:$ABF$11,MATCH(UsagePerHour!$B$84,Usage!$C$5:$C$11,0),MATCH(UsagePerHour!U$4,Usage!$D$3:$ABF$3,0)),"")</f>
        <v>0</v>
      </c>
      <c r="V98" s="6">
        <f>IFERROR(INDEX(Sales!$D$5:$ABF$18,MATCH(UsagePerHour!$B98,Sales!$C$5:$C$18,0),MATCH(UsagePerHour!V$4,Sales!$D$3:$ABF$3,0))/V$2*INDEX(Usage!$D$5:$ABF$11,MATCH(UsagePerHour!$B$84,Usage!$C$5:$C$11,0),MATCH(UsagePerHour!V$4,Usage!$D$3:$ABF$3,0)),"")</f>
        <v>7.4691622455816615</v>
      </c>
      <c r="W98" s="6">
        <f>IFERROR(INDEX(Sales!$D$5:$ABF$18,MATCH(UsagePerHour!$B98,Sales!$C$5:$C$18,0),MATCH(UsagePerHour!W$4,Sales!$D$3:$ABF$3,0))/W$2*INDEX(Usage!$D$5:$ABF$11,MATCH(UsagePerHour!$B$84,Usage!$C$5:$C$11,0),MATCH(UsagePerHour!W$4,Usage!$D$3:$ABF$3,0)),"")</f>
        <v>0</v>
      </c>
      <c r="X98" s="6">
        <f>IFERROR(INDEX(Sales!$D$5:$ABF$18,MATCH(UsagePerHour!$B98,Sales!$C$5:$C$18,0),MATCH(UsagePerHour!X$4,Sales!$D$3:$ABF$3,0))/X$2*INDEX(Usage!$D$5:$ABF$11,MATCH(UsagePerHour!$B$84,Usage!$C$5:$C$11,0),MATCH(UsagePerHour!X$4,Usage!$D$3:$ABF$3,0)),"")</f>
        <v>0</v>
      </c>
      <c r="Y98" s="6">
        <f>IFERROR(INDEX(Sales!$D$5:$ABF$18,MATCH(UsagePerHour!$B98,Sales!$C$5:$C$18,0),MATCH(UsagePerHour!Y$4,Sales!$D$3:$ABF$3,0))/Y$2*INDEX(Usage!$D$5:$ABF$11,MATCH(UsagePerHour!$B$84,Usage!$C$5:$C$11,0),MATCH(UsagePerHour!Y$4,Usage!$D$3:$ABF$3,0)),"")</f>
        <v>34.475274224700271</v>
      </c>
      <c r="Z98" s="6">
        <f>IFERROR(INDEX(Sales!$D$5:$ABF$18,MATCH(UsagePerHour!$B98,Sales!$C$5:$C$18,0),MATCH(UsagePerHour!Z$4,Sales!$D$3:$ABF$3,0))/Z$2*INDEX(Usage!$D$5:$ABF$11,MATCH(UsagePerHour!$B$84,Usage!$C$5:$C$11,0),MATCH(UsagePerHour!Z$4,Usage!$D$3:$ABF$3,0)),"")</f>
        <v>0</v>
      </c>
      <c r="AA98" s="6">
        <f>IFERROR(INDEX(Sales!$D$5:$ABF$18,MATCH(UsagePerHour!$B98,Sales!$C$5:$C$18,0),MATCH(UsagePerHour!AA$4,Sales!$D$3:$ABF$3,0))/AA$2*INDEX(Usage!$D$5:$ABF$11,MATCH(UsagePerHour!$B$84,Usage!$C$5:$C$11,0),MATCH(UsagePerHour!AA$4,Usage!$D$3:$ABF$3,0)),"")</f>
        <v>5.4773351448396328</v>
      </c>
      <c r="AB98" s="6">
        <f>IFERROR(INDEX(Sales!$D$5:$ABF$18,MATCH(UsagePerHour!$B98,Sales!$C$5:$C$18,0),MATCH(UsagePerHour!AB$4,Sales!$D$3:$ABF$3,0))/AB$2*INDEX(Usage!$D$5:$ABF$11,MATCH(UsagePerHour!$B$84,Usage!$C$5:$C$11,0),MATCH(UsagePerHour!AB$4,Usage!$D$3:$ABF$3,0)),"")</f>
        <v>0</v>
      </c>
      <c r="AC98" s="6">
        <f>IFERROR(INDEX(Sales!$D$5:$ABF$18,MATCH(UsagePerHour!$B98,Sales!$C$5:$C$18,0),MATCH(UsagePerHour!AC$4,Sales!$D$3:$ABF$3,0))/AC$2*INDEX(Usage!$D$5:$ABF$11,MATCH(UsagePerHour!$B$84,Usage!$C$5:$C$11,0),MATCH(UsagePerHour!AC$4,Usage!$D$3:$ABF$3,0)),"")</f>
        <v>7.4691622455816615</v>
      </c>
      <c r="AD98" s="6">
        <f>IFERROR(INDEX(Sales!$D$5:$ABF$18,MATCH(UsagePerHour!$B98,Sales!$C$5:$C$18,0),MATCH(UsagePerHour!AD$4,Sales!$D$3:$ABF$3,0))/AD$2*INDEX(Usage!$D$5:$ABF$11,MATCH(UsagePerHour!$B$84,Usage!$C$5:$C$11,0),MATCH(UsagePerHour!AD$4,Usage!$D$3:$ABF$3,0)),"")</f>
        <v>0</v>
      </c>
      <c r="AE98" s="6">
        <f>IFERROR(INDEX(Sales!$D$5:$ABF$18,MATCH(UsagePerHour!$B98,Sales!$C$5:$C$18,0),MATCH(UsagePerHour!AE$4,Sales!$D$3:$ABF$3,0))/AE$2*INDEX(Usage!$D$5:$ABF$11,MATCH(UsagePerHour!$B$84,Usage!$C$5:$C$11,0),MATCH(UsagePerHour!AE$4,Usage!$D$3:$ABF$3,0)),"")</f>
        <v>0</v>
      </c>
      <c r="AF98" s="6">
        <f>IFERROR(INDEX(Sales!$D$5:$ABF$18,MATCH(UsagePerHour!$B98,Sales!$C$5:$C$18,0),MATCH(UsagePerHour!AF$4,Sales!$D$3:$ABF$3,0))/AF$2*INDEX(Usage!$D$5:$ABF$11,MATCH(UsagePerHour!$B$84,Usage!$C$5:$C$11,0),MATCH(UsagePerHour!AF$4,Usage!$D$3:$ABF$3,0)),"")</f>
        <v>34.475274224700271</v>
      </c>
      <c r="AG98" s="6">
        <f>IFERROR(INDEX(Sales!$D$5:$ABF$18,MATCH(UsagePerHour!$B98,Sales!$C$5:$C$18,0),MATCH(UsagePerHour!AG$4,Sales!$D$3:$ABF$3,0))/AG$2*INDEX(Usage!$D$5:$ABF$11,MATCH(UsagePerHour!$B$84,Usage!$C$5:$C$11,0),MATCH(UsagePerHour!AG$4,Usage!$D$3:$ABF$3,0)),"")</f>
        <v>0</v>
      </c>
      <c r="AH98" s="6">
        <f>IFERROR(INDEX(Sales!$D$5:$ABF$18,MATCH(UsagePerHour!$B98,Sales!$C$5:$C$18,0),MATCH(UsagePerHour!AH$4,Sales!$D$3:$ABF$3,0))/AH$2*INDEX(Usage!$D$5:$ABF$11,MATCH(UsagePerHour!$B$84,Usage!$C$5:$C$11,0),MATCH(UsagePerHour!AH$4,Usage!$D$3:$ABF$3,0)),"")</f>
        <v>5.4773351448396328</v>
      </c>
      <c r="AI98" s="6">
        <f>IFERROR(INDEX(Sales!$D$5:$ABF$18,MATCH(UsagePerHour!$B98,Sales!$C$5:$C$18,0),MATCH(UsagePerHour!AI$4,Sales!$D$3:$ABF$3,0))/AI$2*INDEX(Usage!$D$5:$ABF$11,MATCH(UsagePerHour!$B$84,Usage!$C$5:$C$11,0),MATCH(UsagePerHour!AI$4,Usage!$D$3:$ABF$3,0)),"")</f>
        <v>0</v>
      </c>
      <c r="AJ98" s="6">
        <f>IFERROR(INDEX(Sales!$D$5:$ABF$18,MATCH(UsagePerHour!$B98,Sales!$C$5:$C$18,0),MATCH(UsagePerHour!AJ$4,Sales!$D$3:$ABF$3,0))/AJ$2*INDEX(Usage!$D$5:$ABF$11,MATCH(UsagePerHour!$B$84,Usage!$C$5:$C$11,0),MATCH(UsagePerHour!AJ$4,Usage!$D$3:$ABF$3,0)),"")</f>
        <v>7.4691622455816615</v>
      </c>
      <c r="AK98" s="6">
        <f>IFERROR(INDEX(Sales!$D$5:$ABF$18,MATCH(UsagePerHour!$B98,Sales!$C$5:$C$18,0),MATCH(UsagePerHour!AK$4,Sales!$D$3:$ABF$3,0))/AK$2*INDEX(Usage!$D$5:$ABF$11,MATCH(UsagePerHour!$B$84,Usage!$C$5:$C$11,0),MATCH(UsagePerHour!AK$4,Usage!$D$3:$ABF$3,0)),"")</f>
        <v>0</v>
      </c>
      <c r="AL98" s="6">
        <f>IFERROR(INDEX(Sales!$D$5:$ABF$18,MATCH(UsagePerHour!$B98,Sales!$C$5:$C$18,0),MATCH(UsagePerHour!AL$4,Sales!$D$3:$ABF$3,0))/AL$2*INDEX(Usage!$D$5:$ABF$11,MATCH(UsagePerHour!$B$84,Usage!$C$5:$C$11,0),MATCH(UsagePerHour!AL$4,Usage!$D$3:$ABF$3,0)),"")</f>
        <v>0</v>
      </c>
      <c r="AM98" s="6">
        <f>IFERROR(INDEX(Sales!$D$5:$ABF$18,MATCH(UsagePerHour!$B98,Sales!$C$5:$C$18,0),MATCH(UsagePerHour!AM$4,Sales!$D$3:$ABF$3,0))/AM$2*INDEX(Usage!$D$5:$ABF$11,MATCH(UsagePerHour!$B$84,Usage!$C$5:$C$11,0),MATCH(UsagePerHour!AM$4,Usage!$D$3:$ABF$3,0)),"")</f>
        <v>34.475274224700271</v>
      </c>
      <c r="AN98" s="6">
        <f>IFERROR(INDEX(Sales!$D$5:$ABF$18,MATCH(UsagePerHour!$B98,Sales!$C$5:$C$18,0),MATCH(UsagePerHour!AN$4,Sales!$D$3:$ABF$3,0))/AN$2*INDEX(Usage!$D$5:$ABF$11,MATCH(UsagePerHour!$B$84,Usage!$C$5:$C$11,0),MATCH(UsagePerHour!AN$4,Usage!$D$3:$ABF$3,0)),"")</f>
        <v>0</v>
      </c>
      <c r="AO98" s="6">
        <f>IFERROR(INDEX(Sales!$D$5:$ABF$18,MATCH(UsagePerHour!$B98,Sales!$C$5:$C$18,0),MATCH(UsagePerHour!AO$4,Sales!$D$3:$ABF$3,0))/AO$2*INDEX(Usage!$D$5:$ABF$11,MATCH(UsagePerHour!$B$84,Usage!$C$5:$C$11,0),MATCH(UsagePerHour!AO$4,Usage!$D$3:$ABF$3,0)),"")</f>
        <v>5.4773351448396328</v>
      </c>
      <c r="AP98" s="6">
        <f>IFERROR(INDEX(Sales!$D$5:$ABF$18,MATCH(UsagePerHour!$B98,Sales!$C$5:$C$18,0),MATCH(UsagePerHour!AP$4,Sales!$D$3:$ABF$3,0))/AP$2*INDEX(Usage!$D$5:$ABF$11,MATCH(UsagePerHour!$B$84,Usage!$C$5:$C$11,0),MATCH(UsagePerHour!AP$4,Usage!$D$3:$ABF$3,0)),"")</f>
        <v>0</v>
      </c>
      <c r="AQ98" s="6">
        <f>IFERROR(INDEX(Sales!$D$5:$ABF$18,MATCH(UsagePerHour!$B98,Sales!$C$5:$C$18,0),MATCH(UsagePerHour!AQ$4,Sales!$D$3:$ABF$3,0))/AQ$2*INDEX(Usage!$D$5:$ABF$11,MATCH(UsagePerHour!$B$84,Usage!$C$5:$C$11,0),MATCH(UsagePerHour!AQ$4,Usage!$D$3:$ABF$3,0)),"")</f>
        <v>7.4691622455816615</v>
      </c>
      <c r="AR98" s="6">
        <f>IFERROR(INDEX(Sales!$D$5:$ABF$18,MATCH(UsagePerHour!$B98,Sales!$C$5:$C$18,0),MATCH(UsagePerHour!AR$4,Sales!$D$3:$ABF$3,0))/AR$2*INDEX(Usage!$D$5:$ABF$11,MATCH(UsagePerHour!$B$84,Usage!$C$5:$C$11,0),MATCH(UsagePerHour!AR$4,Usage!$D$3:$ABF$3,0)),"")</f>
        <v>0</v>
      </c>
      <c r="AS98" s="6">
        <f>IFERROR(INDEX(Sales!$D$5:$ABF$18,MATCH(UsagePerHour!$B98,Sales!$C$5:$C$18,0),MATCH(UsagePerHour!AS$4,Sales!$D$3:$ABF$3,0))/AS$2*INDEX(Usage!$D$5:$ABF$11,MATCH(UsagePerHour!$B$84,Usage!$C$5:$C$11,0),MATCH(UsagePerHour!AS$4,Usage!$D$3:$ABF$3,0)),"")</f>
        <v>0</v>
      </c>
      <c r="AT98" s="6">
        <f>IFERROR(INDEX(Sales!$D$5:$ABF$18,MATCH(UsagePerHour!$B98,Sales!$C$5:$C$18,0),MATCH(UsagePerHour!AT$4,Sales!$D$3:$ABF$3,0))/AT$2*INDEX(Usage!$D$5:$ABF$11,MATCH(UsagePerHour!$B$84,Usage!$C$5:$C$11,0),MATCH(UsagePerHour!AT$4,Usage!$D$3:$ABF$3,0)),"")</f>
        <v>34.475274224700271</v>
      </c>
      <c r="AU98" s="6">
        <f>IFERROR(INDEX(Sales!$D$5:$ABF$18,MATCH(UsagePerHour!$B98,Sales!$C$5:$C$18,0),MATCH(UsagePerHour!AU$4,Sales!$D$3:$ABF$3,0))/AU$2*INDEX(Usage!$D$5:$ABF$11,MATCH(UsagePerHour!$B$84,Usage!$C$5:$C$11,0),MATCH(UsagePerHour!AU$4,Usage!$D$3:$ABF$3,0)),"")</f>
        <v>0</v>
      </c>
      <c r="AV98" s="6">
        <f>IFERROR(INDEX(Sales!$D$5:$ABF$18,MATCH(UsagePerHour!$B98,Sales!$C$5:$C$18,0),MATCH(UsagePerHour!AV$4,Sales!$D$3:$ABF$3,0))/AV$2*INDEX(Usage!$D$5:$ABF$11,MATCH(UsagePerHour!$B$84,Usage!$C$5:$C$11,0),MATCH(UsagePerHour!AV$4,Usage!$D$3:$ABF$3,0)),"")</f>
        <v>5.4773351448396328</v>
      </c>
      <c r="AW98" s="6">
        <f>IFERROR(INDEX(Sales!$D$5:$ABF$18,MATCH(UsagePerHour!$B98,Sales!$C$5:$C$18,0),MATCH(UsagePerHour!AW$4,Sales!$D$3:$ABF$3,0))/AW$2*INDEX(Usage!$D$5:$ABF$11,MATCH(UsagePerHour!$B$84,Usage!$C$5:$C$11,0),MATCH(UsagePerHour!AW$4,Usage!$D$3:$ABF$3,0)),"")</f>
        <v>0</v>
      </c>
      <c r="AX98" s="6">
        <f>IFERROR(INDEX(Sales!$D$5:$ABF$18,MATCH(UsagePerHour!$B98,Sales!$C$5:$C$18,0),MATCH(UsagePerHour!AX$4,Sales!$D$3:$ABF$3,0))/AX$2*INDEX(Usage!$D$5:$ABF$11,MATCH(UsagePerHour!$B$84,Usage!$C$5:$C$11,0),MATCH(UsagePerHour!AX$4,Usage!$D$3:$ABF$3,0)),"")</f>
        <v>7.4691622455816615</v>
      </c>
      <c r="AY98" s="6">
        <f>IFERROR(INDEX(Sales!$D$5:$ABF$18,MATCH(UsagePerHour!$B98,Sales!$C$5:$C$18,0),MATCH(UsagePerHour!AY$4,Sales!$D$3:$ABF$3,0))/AY$2*INDEX(Usage!$D$5:$ABF$11,MATCH(UsagePerHour!$B$84,Usage!$C$5:$C$11,0),MATCH(UsagePerHour!AY$4,Usage!$D$3:$ABF$3,0)),"")</f>
        <v>0</v>
      </c>
      <c r="AZ98" s="6">
        <f>IFERROR(INDEX(Sales!$D$5:$ABF$18,MATCH(UsagePerHour!$B98,Sales!$C$5:$C$18,0),MATCH(UsagePerHour!AZ$4,Sales!$D$3:$ABF$3,0))/AZ$2*INDEX(Usage!$D$5:$ABF$11,MATCH(UsagePerHour!$B$84,Usage!$C$5:$C$11,0),MATCH(UsagePerHour!AZ$4,Usage!$D$3:$ABF$3,0)),"")</f>
        <v>0</v>
      </c>
      <c r="BA98" s="6">
        <f>IFERROR(INDEX(Sales!$D$5:$ABF$18,MATCH(UsagePerHour!$B98,Sales!$C$5:$C$18,0),MATCH(UsagePerHour!BA$4,Sales!$D$3:$ABF$3,0))/BA$2*INDEX(Usage!$D$5:$ABF$11,MATCH(UsagePerHour!$B$84,Usage!$C$5:$C$11,0),MATCH(UsagePerHour!BA$4,Usage!$D$3:$ABF$3,0)),"")</f>
        <v>34.475274224700271</v>
      </c>
      <c r="BB98" s="6">
        <f>IFERROR(INDEX(Sales!$D$5:$ABF$18,MATCH(UsagePerHour!$B98,Sales!$C$5:$C$18,0),MATCH(UsagePerHour!BB$4,Sales!$D$3:$ABF$3,0))/BB$2*INDEX(Usage!$D$5:$ABF$11,MATCH(UsagePerHour!$B$84,Usage!$C$5:$C$11,0),MATCH(UsagePerHour!BB$4,Usage!$D$3:$ABF$3,0)),"")</f>
        <v>0</v>
      </c>
      <c r="BC98" s="6">
        <f>IFERROR(INDEX(Sales!$D$5:$ABF$18,MATCH(UsagePerHour!$B98,Sales!$C$5:$C$18,0),MATCH(UsagePerHour!BC$4,Sales!$D$3:$ABF$3,0))/BC$2*INDEX(Usage!$D$5:$ABF$11,MATCH(UsagePerHour!$B$84,Usage!$C$5:$C$11,0),MATCH(UsagePerHour!BC$4,Usage!$D$3:$ABF$3,0)),"")</f>
        <v>5.4773351448396328</v>
      </c>
      <c r="BD98" s="6">
        <f>IFERROR(INDEX(Sales!$D$5:$ABF$18,MATCH(UsagePerHour!$B98,Sales!$C$5:$C$18,0),MATCH(UsagePerHour!BD$4,Sales!$D$3:$ABF$3,0))/BD$2*INDEX(Usage!$D$5:$ABF$11,MATCH(UsagePerHour!$B$84,Usage!$C$5:$C$11,0),MATCH(UsagePerHour!BD$4,Usage!$D$3:$ABF$3,0)),"")</f>
        <v>0</v>
      </c>
      <c r="BE98" s="6">
        <f>IFERROR(INDEX(Sales!$D$5:$ABF$18,MATCH(UsagePerHour!$B98,Sales!$C$5:$C$18,0),MATCH(UsagePerHour!BE$4,Sales!$D$3:$ABF$3,0))/BE$2*INDEX(Usage!$D$5:$ABF$11,MATCH(UsagePerHour!$B$84,Usage!$C$5:$C$11,0),MATCH(UsagePerHour!BE$4,Usage!$D$3:$ABF$3,0)),"")</f>
        <v>7.4691622455816615</v>
      </c>
      <c r="BF98" s="6">
        <f>IFERROR(INDEX(Sales!$D$5:$ABF$18,MATCH(UsagePerHour!$B98,Sales!$C$5:$C$18,0),MATCH(UsagePerHour!BF$4,Sales!$D$3:$ABF$3,0))/BF$2*INDEX(Usage!$D$5:$ABF$11,MATCH(UsagePerHour!$B$84,Usage!$C$5:$C$11,0),MATCH(UsagePerHour!BF$4,Usage!$D$3:$ABF$3,0)),"")</f>
        <v>0</v>
      </c>
      <c r="BG98" s="6">
        <f>IFERROR(INDEX(Sales!$D$5:$ABF$18,MATCH(UsagePerHour!$B98,Sales!$C$5:$C$18,0),MATCH(UsagePerHour!BG$4,Sales!$D$3:$ABF$3,0))/BG$2*INDEX(Usage!$D$5:$ABF$11,MATCH(UsagePerHour!$B$84,Usage!$C$5:$C$11,0),MATCH(UsagePerHour!BG$4,Usage!$D$3:$ABF$3,0)),"")</f>
        <v>0</v>
      </c>
      <c r="BH98" s="6">
        <f>IFERROR(INDEX(Sales!$D$5:$ABF$18,MATCH(UsagePerHour!$B98,Sales!$C$5:$C$18,0),MATCH(UsagePerHour!BH$4,Sales!$D$3:$ABF$3,0))/BH$2*INDEX(Usage!$D$5:$ABF$11,MATCH(UsagePerHour!$B$84,Usage!$C$5:$C$11,0),MATCH(UsagePerHour!BH$4,Usage!$D$3:$ABF$3,0)),"")</f>
        <v>34.475274224700271</v>
      </c>
      <c r="BI98" s="6">
        <f>IFERROR(INDEX(Sales!$D$5:$ABF$18,MATCH(UsagePerHour!$B98,Sales!$C$5:$C$18,0),MATCH(UsagePerHour!BI$4,Sales!$D$3:$ABF$3,0))/BI$2*INDEX(Usage!$D$5:$ABF$11,MATCH(UsagePerHour!$B$84,Usage!$C$5:$C$11,0),MATCH(UsagePerHour!BI$4,Usage!$D$3:$ABF$3,0)),"")</f>
        <v>0</v>
      </c>
      <c r="BJ98" s="6">
        <f>IFERROR(INDEX(Sales!$D$5:$ABF$18,MATCH(UsagePerHour!$B98,Sales!$C$5:$C$18,0),MATCH(UsagePerHour!BJ$4,Sales!$D$3:$ABF$3,0))/BJ$2*INDEX(Usage!$D$5:$ABF$11,MATCH(UsagePerHour!$B$84,Usage!$C$5:$C$11,0),MATCH(UsagePerHour!BJ$4,Usage!$D$3:$ABF$3,0)),"")</f>
        <v>5.4773351448396328</v>
      </c>
      <c r="BK98" s="6">
        <f>IFERROR(INDEX(Sales!$D$5:$ABF$18,MATCH(UsagePerHour!$B98,Sales!$C$5:$C$18,0),MATCH(UsagePerHour!BK$4,Sales!$D$3:$ABF$3,0))/BK$2*INDEX(Usage!$D$5:$ABF$11,MATCH(UsagePerHour!$B$84,Usage!$C$5:$C$11,0),MATCH(UsagePerHour!BK$4,Usage!$D$3:$ABF$3,0)),"")</f>
        <v>0</v>
      </c>
      <c r="BL98" s="6">
        <f>IFERROR(INDEX(Sales!$D$5:$ABF$18,MATCH(UsagePerHour!$B98,Sales!$C$5:$C$18,0),MATCH(UsagePerHour!BL$4,Sales!$D$3:$ABF$3,0))/BL$2*INDEX(Usage!$D$5:$ABF$11,MATCH(UsagePerHour!$B$84,Usage!$C$5:$C$11,0),MATCH(UsagePerHour!BL$4,Usage!$D$3:$ABF$3,0)),"")</f>
        <v>7.4691622455816615</v>
      </c>
      <c r="BM98" s="6">
        <f>IFERROR(INDEX(Sales!$D$5:$ABF$18,MATCH(UsagePerHour!$B98,Sales!$C$5:$C$18,0),MATCH(UsagePerHour!BM$4,Sales!$D$3:$ABF$3,0))/BM$2*INDEX(Usage!$D$5:$ABF$11,MATCH(UsagePerHour!$B$84,Usage!$C$5:$C$11,0),MATCH(UsagePerHour!BM$4,Usage!$D$3:$ABF$3,0)),"")</f>
        <v>0</v>
      </c>
      <c r="BN98" s="6">
        <f>IFERROR(INDEX(Sales!$D$5:$ABF$18,MATCH(UsagePerHour!$B98,Sales!$C$5:$C$18,0),MATCH(UsagePerHour!BN$4,Sales!$D$3:$ABF$3,0))/BN$2*INDEX(Usage!$D$5:$ABF$11,MATCH(UsagePerHour!$B$84,Usage!$C$5:$C$11,0),MATCH(UsagePerHour!BN$4,Usage!$D$3:$ABF$3,0)),"")</f>
        <v>0</v>
      </c>
      <c r="BO98" s="6">
        <f>IFERROR(INDEX(Sales!$D$5:$ABF$18,MATCH(UsagePerHour!$B98,Sales!$C$5:$C$18,0),MATCH(UsagePerHour!BO$4,Sales!$D$3:$ABF$3,0))/BO$2*INDEX(Usage!$D$5:$ABF$11,MATCH(UsagePerHour!$B$84,Usage!$C$5:$C$11,0),MATCH(UsagePerHour!BO$4,Usage!$D$3:$ABF$3,0)),"")</f>
        <v>34.475274224700271</v>
      </c>
      <c r="BP98" s="6">
        <f>IFERROR(INDEX(Sales!$D$5:$ABF$18,MATCH(UsagePerHour!$B98,Sales!$C$5:$C$18,0),MATCH(UsagePerHour!BP$4,Sales!$D$3:$ABF$3,0))/BP$2*INDEX(Usage!$D$5:$ABF$11,MATCH(UsagePerHour!$B$84,Usage!$C$5:$C$11,0),MATCH(UsagePerHour!BP$4,Usage!$D$3:$ABF$3,0)),"")</f>
        <v>0</v>
      </c>
      <c r="BQ98" s="6">
        <f>IFERROR(INDEX(Sales!$D$5:$ABF$18,MATCH(UsagePerHour!$B98,Sales!$C$5:$C$18,0),MATCH(UsagePerHour!BQ$4,Sales!$D$3:$ABF$3,0))/BQ$2*INDEX(Usage!$D$5:$ABF$11,MATCH(UsagePerHour!$B$84,Usage!$C$5:$C$11,0),MATCH(UsagePerHour!BQ$4,Usage!$D$3:$ABF$3,0)),"")</f>
        <v>5.4773351448396328</v>
      </c>
      <c r="BR98" s="6">
        <f>IFERROR(INDEX(Sales!$D$5:$ABF$18,MATCH(UsagePerHour!$B98,Sales!$C$5:$C$18,0),MATCH(UsagePerHour!BR$4,Sales!$D$3:$ABF$3,0))/BR$2*INDEX(Usage!$D$5:$ABF$11,MATCH(UsagePerHour!$B$84,Usage!$C$5:$C$11,0),MATCH(UsagePerHour!BR$4,Usage!$D$3:$ABF$3,0)),"")</f>
        <v>0</v>
      </c>
      <c r="BS98" s="6">
        <f>IFERROR(INDEX(Sales!$D$5:$ABF$18,MATCH(UsagePerHour!$B98,Sales!$C$5:$C$18,0),MATCH(UsagePerHour!BS$4,Sales!$D$3:$ABF$3,0))/BS$2*INDEX(Usage!$D$5:$ABF$11,MATCH(UsagePerHour!$B$84,Usage!$C$5:$C$11,0),MATCH(UsagePerHour!BS$4,Usage!$D$3:$ABF$3,0)),"")</f>
        <v>7.4691622455816615</v>
      </c>
      <c r="BT98" s="6">
        <f>IFERROR(INDEX(Sales!$D$5:$ABF$18,MATCH(UsagePerHour!$B98,Sales!$C$5:$C$18,0),MATCH(UsagePerHour!BT$4,Sales!$D$3:$ABF$3,0))/BT$2*INDEX(Usage!$D$5:$ABF$11,MATCH(UsagePerHour!$B$84,Usage!$C$5:$C$11,0),MATCH(UsagePerHour!BT$4,Usage!$D$3:$ABF$3,0)),"")</f>
        <v>0</v>
      </c>
      <c r="BU98" s="6">
        <f>IFERROR(INDEX(Sales!$D$5:$ABF$18,MATCH(UsagePerHour!$B98,Sales!$C$5:$C$18,0),MATCH(UsagePerHour!BU$4,Sales!$D$3:$ABF$3,0))/BU$2*INDEX(Usage!$D$5:$ABF$11,MATCH(UsagePerHour!$B$84,Usage!$C$5:$C$11,0),MATCH(UsagePerHour!BU$4,Usage!$D$3:$ABF$3,0)),"")</f>
        <v>0</v>
      </c>
      <c r="BV98" s="6">
        <f>IFERROR(INDEX(Sales!$D$5:$ABF$18,MATCH(UsagePerHour!$B98,Sales!$C$5:$C$18,0),MATCH(UsagePerHour!BV$4,Sales!$D$3:$ABF$3,0))/BV$2*INDEX(Usage!$D$5:$ABF$11,MATCH(UsagePerHour!$B$84,Usage!$C$5:$C$11,0),MATCH(UsagePerHour!BV$4,Usage!$D$3:$ABF$3,0)),"")</f>
        <v>34.475274224700271</v>
      </c>
      <c r="BW98" s="6">
        <f>IFERROR(INDEX(Sales!$D$5:$ABF$18,MATCH(UsagePerHour!$B98,Sales!$C$5:$C$18,0),MATCH(UsagePerHour!BW$4,Sales!$D$3:$ABF$3,0))/BW$2*INDEX(Usage!$D$5:$ABF$11,MATCH(UsagePerHour!$B$84,Usage!$C$5:$C$11,0),MATCH(UsagePerHour!BW$4,Usage!$D$3:$ABF$3,0)),"")</f>
        <v>0</v>
      </c>
      <c r="BX98" s="6">
        <f>IFERROR(INDEX(Sales!$D$5:$ABF$18,MATCH(UsagePerHour!$B98,Sales!$C$5:$C$18,0),MATCH(UsagePerHour!BX$4,Sales!$D$3:$ABF$3,0))/BX$2*INDEX(Usage!$D$5:$ABF$11,MATCH(UsagePerHour!$B$84,Usage!$C$5:$C$11,0),MATCH(UsagePerHour!BX$4,Usage!$D$3:$ABF$3,0)),"")</f>
        <v>5.4773351448396328</v>
      </c>
      <c r="BY98" s="6">
        <f>IFERROR(INDEX(Sales!$D$5:$ABF$18,MATCH(UsagePerHour!$B98,Sales!$C$5:$C$18,0),MATCH(UsagePerHour!BY$4,Sales!$D$3:$ABF$3,0))/BY$2*INDEX(Usage!$D$5:$ABF$11,MATCH(UsagePerHour!$B$84,Usage!$C$5:$C$11,0),MATCH(UsagePerHour!BY$4,Usage!$D$3:$ABF$3,0)),"")</f>
        <v>0</v>
      </c>
      <c r="BZ98" s="6">
        <f>IFERROR(INDEX(Sales!$D$5:$ABF$18,MATCH(UsagePerHour!$B98,Sales!$C$5:$C$18,0),MATCH(UsagePerHour!BZ$4,Sales!$D$3:$ABF$3,0))/BZ$2*INDEX(Usage!$D$5:$ABF$11,MATCH(UsagePerHour!$B$84,Usage!$C$5:$C$11,0),MATCH(UsagePerHour!BZ$4,Usage!$D$3:$ABF$3,0)),"")</f>
        <v>7.4691622455816615</v>
      </c>
      <c r="CA98" s="6">
        <f>IFERROR(INDEX(Sales!$D$5:$ABF$18,MATCH(UsagePerHour!$B98,Sales!$C$5:$C$18,0),MATCH(UsagePerHour!CA$4,Sales!$D$3:$ABF$3,0))/CA$2*INDEX(Usage!$D$5:$ABF$11,MATCH(UsagePerHour!$B$84,Usage!$C$5:$C$11,0),MATCH(UsagePerHour!CA$4,Usage!$D$3:$ABF$3,0)),"")</f>
        <v>0</v>
      </c>
      <c r="CB98" s="6">
        <f>IFERROR(INDEX(Sales!$D$5:$ABF$18,MATCH(UsagePerHour!$B98,Sales!$C$5:$C$18,0),MATCH(UsagePerHour!CB$4,Sales!$D$3:$ABF$3,0))/CB$2*INDEX(Usage!$D$5:$ABF$11,MATCH(UsagePerHour!$B$84,Usage!$C$5:$C$11,0),MATCH(UsagePerHour!CB$4,Usage!$D$3:$ABF$3,0)),"")</f>
        <v>0</v>
      </c>
      <c r="CC98" s="6">
        <f>IFERROR(INDEX(Sales!$D$5:$ABF$18,MATCH(UsagePerHour!$B98,Sales!$C$5:$C$18,0),MATCH(UsagePerHour!CC$4,Sales!$D$3:$ABF$3,0))/CC$2*INDEX(Usage!$D$5:$ABF$11,MATCH(UsagePerHour!$B$84,Usage!$C$5:$C$11,0),MATCH(UsagePerHour!CC$4,Usage!$D$3:$ABF$3,0)),"")</f>
        <v>34.475274224700271</v>
      </c>
      <c r="CD98" s="6">
        <f>IFERROR(INDEX(Sales!$D$5:$ABF$18,MATCH(UsagePerHour!$B98,Sales!$C$5:$C$18,0),MATCH(UsagePerHour!CD$4,Sales!$D$3:$ABF$3,0))/CD$2*INDEX(Usage!$D$5:$ABF$11,MATCH(UsagePerHour!$B$84,Usage!$C$5:$C$11,0),MATCH(UsagePerHour!CD$4,Usage!$D$3:$ABF$3,0)),"")</f>
        <v>0</v>
      </c>
      <c r="CE98" s="6">
        <f>IFERROR(INDEX(Sales!$D$5:$ABF$18,MATCH(UsagePerHour!$B98,Sales!$C$5:$C$18,0),MATCH(UsagePerHour!CE$4,Sales!$D$3:$ABF$3,0))/CE$2*INDEX(Usage!$D$5:$ABF$11,MATCH(UsagePerHour!$B$84,Usage!$C$5:$C$11,0),MATCH(UsagePerHour!CE$4,Usage!$D$3:$ABF$3,0)),"")</f>
        <v>5.4773351448396328</v>
      </c>
      <c r="CF98" s="6">
        <f>IFERROR(INDEX(Sales!$D$5:$ABF$18,MATCH(UsagePerHour!$B98,Sales!$C$5:$C$18,0),MATCH(UsagePerHour!CF$4,Sales!$D$3:$ABF$3,0))/CF$2*INDEX(Usage!$D$5:$ABF$11,MATCH(UsagePerHour!$B$84,Usage!$C$5:$C$11,0),MATCH(UsagePerHour!CF$4,Usage!$D$3:$ABF$3,0)),"")</f>
        <v>0</v>
      </c>
      <c r="CG98" s="6">
        <f>IFERROR(INDEX(Sales!$D$5:$ABF$18,MATCH(UsagePerHour!$B98,Sales!$C$5:$C$18,0),MATCH(UsagePerHour!CG$4,Sales!$D$3:$ABF$3,0))/CG$2*INDEX(Usage!$D$5:$ABF$11,MATCH(UsagePerHour!$B$84,Usage!$C$5:$C$11,0),MATCH(UsagePerHour!CG$4,Usage!$D$3:$ABF$3,0)),"")</f>
        <v>7.4691622455816615</v>
      </c>
      <c r="CH98" s="6">
        <f>IFERROR(INDEX(Sales!$D$5:$ABF$18,MATCH(UsagePerHour!$B98,Sales!$C$5:$C$18,0),MATCH(UsagePerHour!CH$4,Sales!$D$3:$ABF$3,0))/CH$2*INDEX(Usage!$D$5:$ABF$11,MATCH(UsagePerHour!$B$84,Usage!$C$5:$C$11,0),MATCH(UsagePerHour!CH$4,Usage!$D$3:$ABF$3,0)),"")</f>
        <v>0</v>
      </c>
      <c r="CI98" s="6">
        <f>IFERROR(INDEX(Sales!$D$5:$ABF$18,MATCH(UsagePerHour!$B98,Sales!$C$5:$C$18,0),MATCH(UsagePerHour!CI$4,Sales!$D$3:$ABF$3,0))/CI$2*INDEX(Usage!$D$5:$ABF$11,MATCH(UsagePerHour!$B$84,Usage!$C$5:$C$11,0),MATCH(UsagePerHour!CI$4,Usage!$D$3:$ABF$3,0)),"")</f>
        <v>0</v>
      </c>
      <c r="CJ98" s="6">
        <f>IFERROR(INDEX(Sales!$D$5:$ABF$18,MATCH(UsagePerHour!$B98,Sales!$C$5:$C$18,0),MATCH(UsagePerHour!CJ$4,Sales!$D$3:$ABF$3,0))/CJ$2*INDEX(Usage!$D$5:$ABF$11,MATCH(UsagePerHour!$B$84,Usage!$C$5:$C$11,0),MATCH(UsagePerHour!CJ$4,Usage!$D$3:$ABF$3,0)),"")</f>
        <v>34.475274224700271</v>
      </c>
      <c r="CK98" s="6">
        <f>IFERROR(INDEX(Sales!$D$5:$ABF$18,MATCH(UsagePerHour!$B98,Sales!$C$5:$C$18,0),MATCH(UsagePerHour!CK$4,Sales!$D$3:$ABF$3,0))/CK$2*INDEX(Usage!$D$5:$ABF$11,MATCH(UsagePerHour!$B$84,Usage!$C$5:$C$11,0),MATCH(UsagePerHour!CK$4,Usage!$D$3:$ABF$3,0)),"")</f>
        <v>0</v>
      </c>
      <c r="CL98" s="6">
        <f>IFERROR(INDEX(Sales!$D$5:$ABF$18,MATCH(UsagePerHour!$B98,Sales!$C$5:$C$18,0),MATCH(UsagePerHour!CL$4,Sales!$D$3:$ABF$3,0))/CL$2*INDEX(Usage!$D$5:$ABF$11,MATCH(UsagePerHour!$B$84,Usage!$C$5:$C$11,0),MATCH(UsagePerHour!CL$4,Usage!$D$3:$ABF$3,0)),"")</f>
        <v>5.4773351448396328</v>
      </c>
      <c r="CM98" s="6">
        <f>IFERROR(INDEX(Sales!$D$5:$ABF$18,MATCH(UsagePerHour!$B98,Sales!$C$5:$C$18,0),MATCH(UsagePerHour!CM$4,Sales!$D$3:$ABF$3,0))/CM$2*INDEX(Usage!$D$5:$ABF$11,MATCH(UsagePerHour!$B$84,Usage!$C$5:$C$11,0),MATCH(UsagePerHour!CM$4,Usage!$D$3:$ABF$3,0)),"")</f>
        <v>0</v>
      </c>
      <c r="CN98" s="6">
        <f>IFERROR(INDEX(Sales!$D$5:$ABF$18,MATCH(UsagePerHour!$B98,Sales!$C$5:$C$18,0),MATCH(UsagePerHour!CN$4,Sales!$D$3:$ABF$3,0))/CN$2*INDEX(Usage!$D$5:$ABF$11,MATCH(UsagePerHour!$B$84,Usage!$C$5:$C$11,0),MATCH(UsagePerHour!CN$4,Usage!$D$3:$ABF$3,0)),"")</f>
        <v>7.4691622455816615</v>
      </c>
      <c r="CO98" s="6">
        <f>IFERROR(INDEX(Sales!$D$5:$ABF$18,MATCH(UsagePerHour!$B98,Sales!$C$5:$C$18,0),MATCH(UsagePerHour!CO$4,Sales!$D$3:$ABF$3,0))/CO$2*INDEX(Usage!$D$5:$ABF$11,MATCH(UsagePerHour!$B$84,Usage!$C$5:$C$11,0),MATCH(UsagePerHour!CO$4,Usage!$D$3:$ABF$3,0)),"")</f>
        <v>0</v>
      </c>
      <c r="CP98" s="6">
        <f>IFERROR(INDEX(Sales!$D$5:$ABF$18,MATCH(UsagePerHour!$B98,Sales!$C$5:$C$18,0),MATCH(UsagePerHour!CP$4,Sales!$D$3:$ABF$3,0))/CP$2*INDEX(Usage!$D$5:$ABF$11,MATCH(UsagePerHour!$B$84,Usage!$C$5:$C$11,0),MATCH(UsagePerHour!CP$4,Usage!$D$3:$ABF$3,0)),"")</f>
        <v>0</v>
      </c>
      <c r="CQ98" s="6">
        <f>IFERROR(INDEX(Sales!$D$5:$ABF$18,MATCH(UsagePerHour!$B98,Sales!$C$5:$C$18,0),MATCH(UsagePerHour!CQ$4,Sales!$D$3:$ABF$3,0))/CQ$2*INDEX(Usage!$D$5:$ABF$11,MATCH(UsagePerHour!$B$84,Usage!$C$5:$C$11,0),MATCH(UsagePerHour!CQ$4,Usage!$D$3:$ABF$3,0)),"")</f>
        <v>34.475274224700271</v>
      </c>
      <c r="CR98" s="6">
        <f>IFERROR(INDEX(Sales!$D$5:$ABF$18,MATCH(UsagePerHour!$B98,Sales!$C$5:$C$18,0),MATCH(UsagePerHour!CR$4,Sales!$D$3:$ABF$3,0))/CR$2*INDEX(Usage!$D$5:$ABF$11,MATCH(UsagePerHour!$B$84,Usage!$C$5:$C$11,0),MATCH(UsagePerHour!CR$4,Usage!$D$3:$ABF$3,0)),"")</f>
        <v>0</v>
      </c>
      <c r="CS98" s="6">
        <f>IFERROR(INDEX(Sales!$D$5:$ABF$18,MATCH(UsagePerHour!$B98,Sales!$C$5:$C$18,0),MATCH(UsagePerHour!CS$4,Sales!$D$3:$ABF$3,0))/CS$2*INDEX(Usage!$D$5:$ABF$11,MATCH(UsagePerHour!$B$84,Usage!$C$5:$C$11,0),MATCH(UsagePerHour!CS$4,Usage!$D$3:$ABF$3,0)),"")</f>
        <v>5.4773351448396328</v>
      </c>
      <c r="CT98" s="6">
        <f>IFERROR(INDEX(Sales!$D$5:$ABF$18,MATCH(UsagePerHour!$B98,Sales!$C$5:$C$18,0),MATCH(UsagePerHour!CT$4,Sales!$D$3:$ABF$3,0))/CT$2*INDEX(Usage!$D$5:$ABF$11,MATCH(UsagePerHour!$B$84,Usage!$C$5:$C$11,0),MATCH(UsagePerHour!CT$4,Usage!$D$3:$ABF$3,0)),"")</f>
        <v>0</v>
      </c>
      <c r="CU98" s="6">
        <f>IFERROR(INDEX(Sales!$D$5:$ABF$18,MATCH(UsagePerHour!$B98,Sales!$C$5:$C$18,0),MATCH(UsagePerHour!CU$4,Sales!$D$3:$ABF$3,0))/CU$2*INDEX(Usage!$D$5:$ABF$11,MATCH(UsagePerHour!$B$84,Usage!$C$5:$C$11,0),MATCH(UsagePerHour!CU$4,Usage!$D$3:$ABF$3,0)),"")</f>
        <v>7.4691622455816615</v>
      </c>
      <c r="CV98" s="6">
        <f>IFERROR(INDEX(Sales!$D$5:$ABF$18,MATCH(UsagePerHour!$B98,Sales!$C$5:$C$18,0),MATCH(UsagePerHour!CV$4,Sales!$D$3:$ABF$3,0))/CV$2*INDEX(Usage!$D$5:$ABF$11,MATCH(UsagePerHour!$B$84,Usage!$C$5:$C$11,0),MATCH(UsagePerHour!CV$4,Usage!$D$3:$ABF$3,0)),"")</f>
        <v>0</v>
      </c>
      <c r="CW98" s="6">
        <f>IFERROR(INDEX(Sales!$D$5:$ABF$18,MATCH(UsagePerHour!$B98,Sales!$C$5:$C$18,0),MATCH(UsagePerHour!CW$4,Sales!$D$3:$ABF$3,0))/CW$2*INDEX(Usage!$D$5:$ABF$11,MATCH(UsagePerHour!$B$84,Usage!$C$5:$C$11,0),MATCH(UsagePerHour!CW$4,Usage!$D$3:$ABF$3,0)),"")</f>
        <v>0</v>
      </c>
      <c r="CX98" s="6">
        <f>IFERROR(INDEX(Sales!$D$5:$ABF$18,MATCH(UsagePerHour!$B98,Sales!$C$5:$C$18,0),MATCH(UsagePerHour!CX$4,Sales!$D$3:$ABF$3,0))/CX$2*INDEX(Usage!$D$5:$ABF$11,MATCH(UsagePerHour!$B$84,Usage!$C$5:$C$11,0),MATCH(UsagePerHour!CX$4,Usage!$D$3:$ABF$3,0)),"")</f>
        <v>34.475274224700271</v>
      </c>
      <c r="CY98" s="6">
        <f>IFERROR(INDEX(Sales!$D$5:$ABF$18,MATCH(UsagePerHour!$B98,Sales!$C$5:$C$18,0),MATCH(UsagePerHour!CY$4,Sales!$D$3:$ABF$3,0))/CY$2*INDEX(Usage!$D$5:$ABF$11,MATCH(UsagePerHour!$B$84,Usage!$C$5:$C$11,0),MATCH(UsagePerHour!CY$4,Usage!$D$3:$ABF$3,0)),"")</f>
        <v>0</v>
      </c>
      <c r="CZ98" s="6">
        <f>IFERROR(INDEX(Sales!$D$5:$ABF$18,MATCH(UsagePerHour!$B98,Sales!$C$5:$C$18,0),MATCH(UsagePerHour!CZ$4,Sales!$D$3:$ABF$3,0))/CZ$2*INDEX(Usage!$D$5:$ABF$11,MATCH(UsagePerHour!$B$84,Usage!$C$5:$C$11,0),MATCH(UsagePerHour!CZ$4,Usage!$D$3:$ABF$3,0)),"")</f>
        <v>5.4773351448396328</v>
      </c>
      <c r="DA98" s="6">
        <f>IFERROR(INDEX(Sales!$D$5:$ABF$18,MATCH(UsagePerHour!$B98,Sales!$C$5:$C$18,0),MATCH(UsagePerHour!DA$4,Sales!$D$3:$ABF$3,0))/DA$2*INDEX(Usage!$D$5:$ABF$11,MATCH(UsagePerHour!$B$84,Usage!$C$5:$C$11,0),MATCH(UsagePerHour!DA$4,Usage!$D$3:$ABF$3,0)),"")</f>
        <v>0</v>
      </c>
      <c r="DB98" s="6">
        <f>IFERROR(INDEX(Sales!$D$5:$ABF$18,MATCH(UsagePerHour!$B98,Sales!$C$5:$C$18,0),MATCH(UsagePerHour!DB$4,Sales!$D$3:$ABF$3,0))/DB$2*INDEX(Usage!$D$5:$ABF$11,MATCH(UsagePerHour!$B$84,Usage!$C$5:$C$11,0),MATCH(UsagePerHour!DB$4,Usage!$D$3:$ABF$3,0)),"")</f>
        <v>0</v>
      </c>
      <c r="DC98" s="6">
        <f>IFERROR(INDEX(Sales!$D$5:$ABF$18,MATCH(UsagePerHour!$B98,Sales!$C$5:$C$18,0),MATCH(UsagePerHour!DC$4,Sales!$D$3:$ABF$3,0))/DC$2*INDEX(Usage!$D$5:$ABF$11,MATCH(UsagePerHour!$B$84,Usage!$C$5:$C$11,0),MATCH(UsagePerHour!DC$4,Usage!$D$3:$ABF$3,0)),"")</f>
        <v>0</v>
      </c>
      <c r="DD98" s="6">
        <f>IFERROR(INDEX(Sales!$D$5:$ABF$18,MATCH(UsagePerHour!$B98,Sales!$C$5:$C$18,0),MATCH(UsagePerHour!DD$4,Sales!$D$3:$ABF$3,0))/DD$2*INDEX(Usage!$D$5:$ABF$11,MATCH(UsagePerHour!$B$84,Usage!$C$5:$C$11,0),MATCH(UsagePerHour!DD$4,Usage!$D$3:$ABF$3,0)),"")</f>
        <v>13.799246219607484</v>
      </c>
      <c r="DE98" s="6">
        <f>IFERROR(INDEX(Sales!$D$5:$ABF$18,MATCH(UsagePerHour!$B98,Sales!$C$5:$C$18,0),MATCH(UsagePerHour!DE$4,Sales!$D$3:$ABF$3,0))/DE$2*INDEX(Usage!$D$5:$ABF$11,MATCH(UsagePerHour!$B$84,Usage!$C$5:$C$11,0),MATCH(UsagePerHour!DE$4,Usage!$D$3:$ABF$3,0)),"")</f>
        <v>0</v>
      </c>
      <c r="DF98" s="6">
        <f>IFERROR(INDEX(Sales!$D$5:$ABF$18,MATCH(UsagePerHour!$B98,Sales!$C$5:$C$18,0),MATCH(UsagePerHour!DF$4,Sales!$D$3:$ABF$3,0))/DF$2*INDEX(Usage!$D$5:$ABF$11,MATCH(UsagePerHour!$B$84,Usage!$C$5:$C$11,0),MATCH(UsagePerHour!DF$4,Usage!$D$3:$ABF$3,0)),"")</f>
        <v>0</v>
      </c>
      <c r="DG98" s="6">
        <f>IFERROR(INDEX(Sales!$D$5:$ABF$18,MATCH(UsagePerHour!$B98,Sales!$C$5:$C$18,0),MATCH(UsagePerHour!DG$4,Sales!$D$3:$ABF$3,0))/DG$2*INDEX(Usage!$D$5:$ABF$11,MATCH(UsagePerHour!$B$84,Usage!$C$5:$C$11,0),MATCH(UsagePerHour!DG$4,Usage!$D$3:$ABF$3,0)),"")</f>
        <v>1.5642609640770295</v>
      </c>
      <c r="DH98" s="6">
        <f>IFERROR(INDEX(Sales!$D$5:$ABF$18,MATCH(UsagePerHour!$B98,Sales!$C$5:$C$18,0),MATCH(UsagePerHour!DH$4,Sales!$D$3:$ABF$3,0))/DH$2*INDEX(Usage!$D$5:$ABF$11,MATCH(UsagePerHour!$B$84,Usage!$C$5:$C$11,0),MATCH(UsagePerHour!DH$4,Usage!$D$3:$ABF$3,0)),"")</f>
        <v>10.636711683284952</v>
      </c>
      <c r="DI98" s="6">
        <f>IFERROR(INDEX(Sales!$D$5:$ABF$18,MATCH(UsagePerHour!$B98,Sales!$C$5:$C$18,0),MATCH(UsagePerHour!DI$4,Sales!$D$3:$ABF$3,0))/DI$2*INDEX(Usage!$D$5:$ABF$11,MATCH(UsagePerHour!$B$84,Usage!$C$5:$C$11,0),MATCH(UsagePerHour!DI$4,Usage!$D$3:$ABF$3,0)),"")</f>
        <v>0</v>
      </c>
      <c r="DJ98" s="6">
        <f>IFERROR(INDEX(Sales!$D$5:$ABF$18,MATCH(UsagePerHour!$B98,Sales!$C$5:$C$18,0),MATCH(UsagePerHour!DJ$4,Sales!$D$3:$ABF$3,0))/DJ$2*INDEX(Usage!$D$5:$ABF$11,MATCH(UsagePerHour!$B$84,Usage!$C$5:$C$11,0),MATCH(UsagePerHour!DJ$4,Usage!$D$3:$ABF$3,0)),"")</f>
        <v>116.29406397399647</v>
      </c>
      <c r="DK98" s="6">
        <f>IFERROR(INDEX(Sales!$D$5:$ABF$18,MATCH(UsagePerHour!$B98,Sales!$C$5:$C$18,0),MATCH(UsagePerHour!DK$4,Sales!$D$3:$ABF$3,0))/DK$2*INDEX(Usage!$D$5:$ABF$11,MATCH(UsagePerHour!$B$84,Usage!$C$5:$C$11,0),MATCH(UsagePerHour!DK$4,Usage!$D$3:$ABF$3,0)),"")</f>
        <v>0</v>
      </c>
      <c r="DL98" s="6">
        <f>IFERROR(INDEX(Sales!$D$5:$ABF$18,MATCH(UsagePerHour!$B98,Sales!$C$5:$C$18,0),MATCH(UsagePerHour!DL$4,Sales!$D$3:$ABF$3,0))/DL$2*INDEX(Usage!$D$5:$ABF$11,MATCH(UsagePerHour!$B$84,Usage!$C$5:$C$11,0),MATCH(UsagePerHour!DL$4,Usage!$D$3:$ABF$3,0)),"")</f>
        <v>78.458931934933375</v>
      </c>
      <c r="DM98" s="6">
        <f>IFERROR(INDEX(Sales!$D$5:$ABF$18,MATCH(UsagePerHour!$B98,Sales!$C$5:$C$18,0),MATCH(UsagePerHour!DM$4,Sales!$D$3:$ABF$3,0))/DM$2*INDEX(Usage!$D$5:$ABF$11,MATCH(UsagePerHour!$B$84,Usage!$C$5:$C$11,0),MATCH(UsagePerHour!DM$4,Usage!$D$3:$ABF$3,0)),"")</f>
        <v>0</v>
      </c>
      <c r="DN98" s="6">
        <f>IFERROR(INDEX(Sales!$D$5:$ABF$18,MATCH(UsagePerHour!$B98,Sales!$C$5:$C$18,0),MATCH(UsagePerHour!DN$4,Sales!$D$3:$ABF$3,0))/DN$2*INDEX(Usage!$D$5:$ABF$11,MATCH(UsagePerHour!$B$84,Usage!$C$5:$C$11,0),MATCH(UsagePerHour!DN$4,Usage!$D$3:$ABF$3,0)),"")</f>
        <v>9.8183887400709153</v>
      </c>
      <c r="DO98" s="6">
        <f>IFERROR(INDEX(Sales!$D$5:$ABF$18,MATCH(UsagePerHour!$B98,Sales!$C$5:$C$18,0),MATCH(UsagePerHour!DO$4,Sales!$D$3:$ABF$3,0))/DO$2*INDEX(Usage!$D$5:$ABF$11,MATCH(UsagePerHour!$B$84,Usage!$C$5:$C$11,0),MATCH(UsagePerHour!DO$4,Usage!$D$3:$ABF$3,0)),"")</f>
        <v>0</v>
      </c>
      <c r="DP98" s="6">
        <f>IFERROR(INDEX(Sales!$D$5:$ABF$18,MATCH(UsagePerHour!$B98,Sales!$C$5:$C$18,0),MATCH(UsagePerHour!DP$4,Sales!$D$3:$ABF$3,0))/DP$2*INDEX(Usage!$D$5:$ABF$11,MATCH(UsagePerHour!$B$84,Usage!$C$5:$C$11,0),MATCH(UsagePerHour!DP$4,Usage!$D$3:$ABF$3,0)),"")</f>
        <v>7.1252246381104722</v>
      </c>
      <c r="DQ98" s="6">
        <f>IFERROR(INDEX(Sales!$D$5:$ABF$18,MATCH(UsagePerHour!$B98,Sales!$C$5:$C$18,0),MATCH(UsagePerHour!DQ$4,Sales!$D$3:$ABF$3,0))/DQ$2*INDEX(Usage!$D$5:$ABF$11,MATCH(UsagePerHour!$B$84,Usage!$C$5:$C$11,0),MATCH(UsagePerHour!DQ$4,Usage!$D$3:$ABF$3,0)),"")</f>
        <v>29.818692803923739</v>
      </c>
      <c r="DR98" s="6">
        <f>IFERROR(INDEX(Sales!$D$5:$ABF$18,MATCH(UsagePerHour!$B98,Sales!$C$5:$C$18,0),MATCH(UsagePerHour!DR$4,Sales!$D$3:$ABF$3,0))/DR$2*INDEX(Usage!$D$5:$ABF$11,MATCH(UsagePerHour!$B$84,Usage!$C$5:$C$11,0),MATCH(UsagePerHour!DR$4,Usage!$D$3:$ABF$3,0)),"")</f>
        <v>0</v>
      </c>
      <c r="DS98" s="6">
        <f>IFERROR(INDEX(Sales!$D$5:$ABF$18,MATCH(UsagePerHour!$B98,Sales!$C$5:$C$18,0),MATCH(UsagePerHour!DS$4,Sales!$D$3:$ABF$3,0))/DS$2*INDEX(Usage!$D$5:$ABF$11,MATCH(UsagePerHour!$B$84,Usage!$C$5:$C$11,0),MATCH(UsagePerHour!DS$4,Usage!$D$3:$ABF$3,0)),"")</f>
        <v>1.0300184854978816</v>
      </c>
      <c r="DT98" s="6">
        <f>IFERROR(INDEX(Sales!$D$5:$ABF$18,MATCH(UsagePerHour!$B98,Sales!$C$5:$C$18,0),MATCH(UsagePerHour!DT$4,Sales!$D$3:$ABF$3,0))/DT$2*INDEX(Usage!$D$5:$ABF$11,MATCH(UsagePerHour!$B$84,Usage!$C$5:$C$11,0),MATCH(UsagePerHour!DT$4,Usage!$D$3:$ABF$3,0)),"")</f>
        <v>3.6907170923379176</v>
      </c>
      <c r="DU98" s="6">
        <f>IFERROR(INDEX(Sales!$D$5:$ABF$18,MATCH(UsagePerHour!$B98,Sales!$C$5:$C$18,0),MATCH(UsagePerHour!DU$4,Sales!$D$3:$ABF$3,0))/DU$2*INDEX(Usage!$D$5:$ABF$11,MATCH(UsagePerHour!$B$84,Usage!$C$5:$C$11,0),MATCH(UsagePerHour!DU$4,Usage!$D$3:$ABF$3,0)),"")</f>
        <v>0</v>
      </c>
      <c r="DV98" s="6">
        <f>IFERROR(INDEX(Sales!$D$5:$ABF$18,MATCH(UsagePerHour!$B98,Sales!$C$5:$C$18,0),MATCH(UsagePerHour!DV$4,Sales!$D$3:$ABF$3,0))/DV$2*INDEX(Usage!$D$5:$ABF$11,MATCH(UsagePerHour!$B$84,Usage!$C$5:$C$11,0),MATCH(UsagePerHour!DV$4,Usage!$D$3:$ABF$3,0)),"")</f>
        <v>0</v>
      </c>
      <c r="DW98" s="6">
        <f>IFERROR(INDEX(Sales!$D$5:$ABF$18,MATCH(UsagePerHour!$B98,Sales!$C$5:$C$18,0),MATCH(UsagePerHour!DW$4,Sales!$D$3:$ABF$3,0))/DW$2*INDEX(Usage!$D$5:$ABF$11,MATCH(UsagePerHour!$B$84,Usage!$C$5:$C$11,0),MATCH(UsagePerHour!DW$4,Usage!$D$3:$ABF$3,0)),"")</f>
        <v>0.37683372791071279</v>
      </c>
      <c r="DX98" s="6">
        <f>IFERROR(INDEX(Sales!$D$5:$ABF$18,MATCH(UsagePerHour!$B98,Sales!$C$5:$C$18,0),MATCH(UsagePerHour!DX$4,Sales!$D$3:$ABF$3,0))/DX$2*INDEX(Usage!$D$5:$ABF$11,MATCH(UsagePerHour!$B$84,Usage!$C$5:$C$11,0),MATCH(UsagePerHour!DX$4,Usage!$D$3:$ABF$3,0)),"")</f>
        <v>90.616486970628998</v>
      </c>
      <c r="DY98" s="6">
        <f>IFERROR(INDEX(Sales!$D$5:$ABF$18,MATCH(UsagePerHour!$B98,Sales!$C$5:$C$18,0),MATCH(UsagePerHour!DY$4,Sales!$D$3:$ABF$3,0))/DY$2*INDEX(Usage!$D$5:$ABF$11,MATCH(UsagePerHour!$B$84,Usage!$C$5:$C$11,0),MATCH(UsagePerHour!DY$4,Usage!$D$3:$ABF$3,0)),"")</f>
        <v>0</v>
      </c>
      <c r="DZ98" s="6">
        <f>IFERROR(INDEX(Sales!$D$5:$ABF$18,MATCH(UsagePerHour!$B98,Sales!$C$5:$C$18,0),MATCH(UsagePerHour!DZ$4,Sales!$D$3:$ABF$3,0))/DZ$2*INDEX(Usage!$D$5:$ABF$11,MATCH(UsagePerHour!$B$84,Usage!$C$5:$C$11,0),MATCH(UsagePerHour!DZ$4,Usage!$D$3:$ABF$3,0)),"")</f>
        <v>0.98525791250405159</v>
      </c>
      <c r="EA98" s="6">
        <f>IFERROR(INDEX(Sales!$D$5:$ABF$18,MATCH(UsagePerHour!$B98,Sales!$C$5:$C$18,0),MATCH(UsagePerHour!EA$4,Sales!$D$3:$ABF$3,0))/EA$2*INDEX(Usage!$D$5:$ABF$11,MATCH(UsagePerHour!$B$84,Usage!$C$5:$C$11,0),MATCH(UsagePerHour!EA$4,Usage!$D$3:$ABF$3,0)),"")</f>
        <v>0.98375491300760354</v>
      </c>
      <c r="EB98" s="6">
        <f>IFERROR(INDEX(Sales!$D$5:$ABF$18,MATCH(UsagePerHour!$B98,Sales!$C$5:$C$18,0),MATCH(UsagePerHour!EB$4,Sales!$D$3:$ABF$3,0))/EB$2*INDEX(Usage!$D$5:$ABF$11,MATCH(UsagePerHour!$B$84,Usage!$C$5:$C$11,0),MATCH(UsagePerHour!EB$4,Usage!$D$3:$ABF$3,0)),"")</f>
        <v>0</v>
      </c>
      <c r="EC98" s="6">
        <f>IFERROR(INDEX(Sales!$D$5:$ABF$18,MATCH(UsagePerHour!$B98,Sales!$C$5:$C$18,0),MATCH(UsagePerHour!EC$4,Sales!$D$3:$ABF$3,0))/EC$2*INDEX(Usage!$D$5:$ABF$11,MATCH(UsagePerHour!$B$84,Usage!$C$5:$C$11,0),MATCH(UsagePerHour!EC$4,Usage!$D$3:$ABF$3,0)),"")</f>
        <v>0</v>
      </c>
      <c r="ED98" s="6">
        <f>IFERROR(INDEX(Sales!$D$5:$ABF$18,MATCH(UsagePerHour!$B98,Sales!$C$5:$C$18,0),MATCH(UsagePerHour!ED$4,Sales!$D$3:$ABF$3,0))/ED$2*INDEX(Usage!$D$5:$ABF$11,MATCH(UsagePerHour!$B$84,Usage!$C$5:$C$11,0),MATCH(UsagePerHour!ED$4,Usage!$D$3:$ABF$3,0)),"")</f>
        <v>0.65053880720736446</v>
      </c>
      <c r="EE98" s="6">
        <f>IFERROR(INDEX(Sales!$D$5:$ABF$18,MATCH(UsagePerHour!$B98,Sales!$C$5:$C$18,0),MATCH(UsagePerHour!EE$4,Sales!$D$3:$ABF$3,0))/EE$2*INDEX(Usage!$D$5:$ABF$11,MATCH(UsagePerHour!$B$84,Usage!$C$5:$C$11,0),MATCH(UsagePerHour!EE$4,Usage!$D$3:$ABF$3,0)),"")</f>
        <v>2.0138853199650528</v>
      </c>
      <c r="EF98" s="6">
        <f>IFERROR(INDEX(Sales!$D$5:$ABF$18,MATCH(UsagePerHour!$B98,Sales!$C$5:$C$18,0),MATCH(UsagePerHour!EF$4,Sales!$D$3:$ABF$3,0))/EF$2*INDEX(Usage!$D$5:$ABF$11,MATCH(UsagePerHour!$B$84,Usage!$C$5:$C$11,0),MATCH(UsagePerHour!EF$4,Usage!$D$3:$ABF$3,0)),"")</f>
        <v>4.4492033603707997</v>
      </c>
      <c r="EG98" s="6">
        <f>IFERROR(INDEX(Sales!$D$5:$ABF$18,MATCH(UsagePerHour!$B98,Sales!$C$5:$C$18,0),MATCH(UsagePerHour!EG$4,Sales!$D$3:$ABF$3,0))/EG$2*INDEX(Usage!$D$5:$ABF$11,MATCH(UsagePerHour!$B$84,Usage!$C$5:$C$11,0),MATCH(UsagePerHour!EG$4,Usage!$D$3:$ABF$3,0)),"")</f>
        <v>0</v>
      </c>
      <c r="EH98" s="6">
        <f>IFERROR(INDEX(Sales!$D$5:$ABF$18,MATCH(UsagePerHour!$B98,Sales!$C$5:$C$18,0),MATCH(UsagePerHour!EH$4,Sales!$D$3:$ABF$3,0))/EH$2*INDEX(Usage!$D$5:$ABF$11,MATCH(UsagePerHour!$B$84,Usage!$C$5:$C$11,0),MATCH(UsagePerHour!EH$4,Usage!$D$3:$ABF$3,0)),"")</f>
        <v>0.30670900338010859</v>
      </c>
      <c r="EI98" s="6">
        <f>IFERROR(INDEX(Sales!$D$5:$ABF$18,MATCH(UsagePerHour!$B98,Sales!$C$5:$C$18,0),MATCH(UsagePerHour!EI$4,Sales!$D$3:$ABF$3,0))/EI$2*INDEX(Usage!$D$5:$ABF$11,MATCH(UsagePerHour!$B$84,Usage!$C$5:$C$11,0),MATCH(UsagePerHour!EI$4,Usage!$D$3:$ABF$3,0)),"")</f>
        <v>3.0647649273009079</v>
      </c>
      <c r="EJ98" s="6">
        <f>IFERROR(INDEX(Sales!$D$5:$ABF$18,MATCH(UsagePerHour!$B98,Sales!$C$5:$C$18,0),MATCH(UsagePerHour!EJ$4,Sales!$D$3:$ABF$3,0))/EJ$2*INDEX(Usage!$D$5:$ABF$11,MATCH(UsagePerHour!$B$84,Usage!$C$5:$C$11,0),MATCH(UsagePerHour!EJ$4,Usage!$D$3:$ABF$3,0)),"")</f>
        <v>10.819069017432041</v>
      </c>
      <c r="EK98" s="6">
        <f>IFERROR(INDEX(Sales!$D$5:$ABF$18,MATCH(UsagePerHour!$B98,Sales!$C$5:$C$18,0),MATCH(UsagePerHour!EK$4,Sales!$D$3:$ABF$3,0))/EK$2*INDEX(Usage!$D$5:$ABF$11,MATCH(UsagePerHour!$B$84,Usage!$C$5:$C$11,0),MATCH(UsagePerHour!EK$4,Usage!$D$3:$ABF$3,0)),"")</f>
        <v>2.656434452244929</v>
      </c>
      <c r="EL98" s="6">
        <f>IFERROR(INDEX(Sales!$D$5:$ABF$18,MATCH(UsagePerHour!$B98,Sales!$C$5:$C$18,0),MATCH(UsagePerHour!EL$4,Sales!$D$3:$ABF$3,0))/EL$2*INDEX(Usage!$D$5:$ABF$11,MATCH(UsagePerHour!$B$84,Usage!$C$5:$C$11,0),MATCH(UsagePerHour!EL$4,Usage!$D$3:$ABF$3,0)),"")</f>
        <v>49.416541181532175</v>
      </c>
      <c r="EM98" s="6">
        <f>IFERROR(INDEX(Sales!$D$5:$ABF$18,MATCH(UsagePerHour!$B98,Sales!$C$5:$C$18,0),MATCH(UsagePerHour!EM$4,Sales!$D$3:$ABF$3,0))/EM$2*INDEX(Usage!$D$5:$ABF$11,MATCH(UsagePerHour!$B$84,Usage!$C$5:$C$11,0),MATCH(UsagePerHour!EM$4,Usage!$D$3:$ABF$3,0)),"")</f>
        <v>0.56059273253239661</v>
      </c>
      <c r="EN98" s="6">
        <f>IFERROR(INDEX(Sales!$D$5:$ABF$18,MATCH(UsagePerHour!$B98,Sales!$C$5:$C$18,0),MATCH(UsagePerHour!EN$4,Sales!$D$3:$ABF$3,0))/EN$2*INDEX(Usage!$D$5:$ABF$11,MATCH(UsagePerHour!$B$84,Usage!$C$5:$C$11,0),MATCH(UsagePerHour!EN$4,Usage!$D$3:$ABF$3,0)),"")</f>
        <v>0</v>
      </c>
      <c r="EO98" s="6">
        <f>IFERROR(INDEX(Sales!$D$5:$ABF$18,MATCH(UsagePerHour!$B98,Sales!$C$5:$C$18,0),MATCH(UsagePerHour!EO$4,Sales!$D$3:$ABF$3,0))/EO$2*INDEX(Usage!$D$5:$ABF$11,MATCH(UsagePerHour!$B$84,Usage!$C$5:$C$11,0),MATCH(UsagePerHour!EO$4,Usage!$D$3:$ABF$3,0)),"")</f>
        <v>21.129227559272767</v>
      </c>
      <c r="EP98" s="6">
        <f>IFERROR(INDEX(Sales!$D$5:$ABF$18,MATCH(UsagePerHour!$B98,Sales!$C$5:$C$18,0),MATCH(UsagePerHour!EP$4,Sales!$D$3:$ABF$3,0))/EP$2*INDEX(Usage!$D$5:$ABF$11,MATCH(UsagePerHour!$B$84,Usage!$C$5:$C$11,0),MATCH(UsagePerHour!EP$4,Usage!$D$3:$ABF$3,0)),"")</f>
        <v>0.61875970180717121</v>
      </c>
      <c r="EQ98" s="6">
        <f>IFERROR(INDEX(Sales!$D$5:$ABF$18,MATCH(UsagePerHour!$B98,Sales!$C$5:$C$18,0),MATCH(UsagePerHour!EQ$4,Sales!$D$3:$ABF$3,0))/EQ$2*INDEX(Usage!$D$5:$ABF$11,MATCH(UsagePerHour!$B$84,Usage!$C$5:$C$11,0),MATCH(UsagePerHour!EQ$4,Usage!$D$3:$ABF$3,0)),"")</f>
        <v>0</v>
      </c>
      <c r="ER98" s="6">
        <f>IFERROR(INDEX(Sales!$D$5:$ABF$18,MATCH(UsagePerHour!$B98,Sales!$C$5:$C$18,0),MATCH(UsagePerHour!ER$4,Sales!$D$3:$ABF$3,0))/ER$2*INDEX(Usage!$D$5:$ABF$11,MATCH(UsagePerHour!$B$84,Usage!$C$5:$C$11,0),MATCH(UsagePerHour!ER$4,Usage!$D$3:$ABF$3,0)),"")</f>
        <v>0</v>
      </c>
      <c r="ES98" s="6">
        <f>IFERROR(INDEX(Sales!$D$5:$ABF$18,MATCH(UsagePerHour!$B98,Sales!$C$5:$C$18,0),MATCH(UsagePerHour!ES$4,Sales!$D$3:$ABF$3,0))/ES$2*INDEX(Usage!$D$5:$ABF$11,MATCH(UsagePerHour!$B$84,Usage!$C$5:$C$11,0),MATCH(UsagePerHour!ES$4,Usage!$D$3:$ABF$3,0)),"")</f>
        <v>97.90700768755741</v>
      </c>
      <c r="ET98" s="6">
        <f>IFERROR(INDEX(Sales!$D$5:$ABF$18,MATCH(UsagePerHour!$B98,Sales!$C$5:$C$18,0),MATCH(UsagePerHour!ET$4,Sales!$D$3:$ABF$3,0))/ET$2*INDEX(Usage!$D$5:$ABF$11,MATCH(UsagePerHour!$B$84,Usage!$C$5:$C$11,0),MATCH(UsagePerHour!ET$4,Usage!$D$3:$ABF$3,0)),"")</f>
        <v>19.321571470562105</v>
      </c>
      <c r="EU98" s="6">
        <f>IFERROR(INDEX(Sales!$D$5:$ABF$18,MATCH(UsagePerHour!$B98,Sales!$C$5:$C$18,0),MATCH(UsagePerHour!EU$4,Sales!$D$3:$ABF$3,0))/EU$2*INDEX(Usage!$D$5:$ABF$11,MATCH(UsagePerHour!$B$84,Usage!$C$5:$C$11,0),MATCH(UsagePerHour!EU$4,Usage!$D$3:$ABF$3,0)),"")</f>
        <v>0</v>
      </c>
      <c r="EV98" s="6">
        <f>IFERROR(INDEX(Sales!$D$5:$ABF$18,MATCH(UsagePerHour!$B98,Sales!$C$5:$C$18,0),MATCH(UsagePerHour!EV$4,Sales!$D$3:$ABF$3,0))/EV$2*INDEX(Usage!$D$5:$ABF$11,MATCH(UsagePerHour!$B$84,Usage!$C$5:$C$11,0),MATCH(UsagePerHour!EV$4,Usage!$D$3:$ABF$3,0)),"")</f>
        <v>106.58765405866929</v>
      </c>
      <c r="EW98" s="6">
        <f>IFERROR(INDEX(Sales!$D$5:$ABF$18,MATCH(UsagePerHour!$B98,Sales!$C$5:$C$18,0),MATCH(UsagePerHour!EW$4,Sales!$D$3:$ABF$3,0))/EW$2*INDEX(Usage!$D$5:$ABF$11,MATCH(UsagePerHour!$B$84,Usage!$C$5:$C$11,0),MATCH(UsagePerHour!EW$4,Usage!$D$3:$ABF$3,0)),"")</f>
        <v>0</v>
      </c>
      <c r="EX98" s="6">
        <f>IFERROR(INDEX(Sales!$D$5:$ABF$18,MATCH(UsagePerHour!$B98,Sales!$C$5:$C$18,0),MATCH(UsagePerHour!EX$4,Sales!$D$3:$ABF$3,0))/EX$2*INDEX(Usage!$D$5:$ABF$11,MATCH(UsagePerHour!$B$84,Usage!$C$5:$C$11,0),MATCH(UsagePerHour!EX$4,Usage!$D$3:$ABF$3,0)),"")</f>
        <v>1.2680790356928717</v>
      </c>
      <c r="EY98" s="6">
        <f>IFERROR(INDEX(Sales!$D$5:$ABF$18,MATCH(UsagePerHour!$B98,Sales!$C$5:$C$18,0),MATCH(UsagePerHour!EY$4,Sales!$D$3:$ABF$3,0))/EY$2*INDEX(Usage!$D$5:$ABF$11,MATCH(UsagePerHour!$B$84,Usage!$C$5:$C$11,0),MATCH(UsagePerHour!EY$4,Usage!$D$3:$ABF$3,0)),"")</f>
        <v>94.479380747363535</v>
      </c>
      <c r="EZ98" s="6">
        <f>IFERROR(INDEX(Sales!$D$5:$ABF$18,MATCH(UsagePerHour!$B98,Sales!$C$5:$C$18,0),MATCH(UsagePerHour!EZ$4,Sales!$D$3:$ABF$3,0))/EZ$2*INDEX(Usage!$D$5:$ABF$11,MATCH(UsagePerHour!$B$84,Usage!$C$5:$C$11,0),MATCH(UsagePerHour!EZ$4,Usage!$D$3:$ABF$3,0)),"")</f>
        <v>15.147037418124325</v>
      </c>
      <c r="FA98" s="6">
        <f>IFERROR(INDEX(Sales!$D$5:$ABF$18,MATCH(UsagePerHour!$B98,Sales!$C$5:$C$18,0),MATCH(UsagePerHour!FA$4,Sales!$D$3:$ABF$3,0))/FA$2*INDEX(Usage!$D$5:$ABF$11,MATCH(UsagePerHour!$B$84,Usage!$C$5:$C$11,0),MATCH(UsagePerHour!FA$4,Usage!$D$3:$ABF$3,0)),"")</f>
        <v>1.9213489655971561</v>
      </c>
      <c r="FB98" s="6">
        <f>IFERROR(INDEX(Sales!$D$5:$ABF$18,MATCH(UsagePerHour!$B98,Sales!$C$5:$C$18,0),MATCH(UsagePerHour!FB$4,Sales!$D$3:$ABF$3,0))/FB$2*INDEX(Usage!$D$5:$ABF$11,MATCH(UsagePerHour!$B$84,Usage!$C$5:$C$11,0),MATCH(UsagePerHour!FB$4,Usage!$D$3:$ABF$3,0)),"")</f>
        <v>0</v>
      </c>
      <c r="FC98" s="6">
        <f>IFERROR(INDEX(Sales!$D$5:$ABF$18,MATCH(UsagePerHour!$B98,Sales!$C$5:$C$18,0),MATCH(UsagePerHour!FC$4,Sales!$D$3:$ABF$3,0))/FC$2*INDEX(Usage!$D$5:$ABF$11,MATCH(UsagePerHour!$B$84,Usage!$C$5:$C$11,0),MATCH(UsagePerHour!FC$4,Usage!$D$3:$ABF$3,0)),"")</f>
        <v>0</v>
      </c>
      <c r="FD98" s="6">
        <f>IFERROR(INDEX(Sales!$D$5:$ABF$18,MATCH(UsagePerHour!$B98,Sales!$C$5:$C$18,0),MATCH(UsagePerHour!FD$4,Sales!$D$3:$ABF$3,0))/FD$2*INDEX(Usage!$D$5:$ABF$11,MATCH(UsagePerHour!$B$84,Usage!$C$5:$C$11,0),MATCH(UsagePerHour!FD$4,Usage!$D$3:$ABF$3,0)),"")</f>
        <v>0.2879572155759359</v>
      </c>
      <c r="FE98" s="6">
        <f>IFERROR(INDEX(Sales!$D$5:$ABF$18,MATCH(UsagePerHour!$B98,Sales!$C$5:$C$18,0),MATCH(UsagePerHour!FE$4,Sales!$D$3:$ABF$3,0))/FE$2*INDEX(Usage!$D$5:$ABF$11,MATCH(UsagePerHour!$B$84,Usage!$C$5:$C$11,0),MATCH(UsagePerHour!FE$4,Usage!$D$3:$ABF$3,0)),"")</f>
        <v>0.44915024162458594</v>
      </c>
      <c r="FF98" s="6">
        <f>IFERROR(INDEX(Sales!$D$5:$ABF$18,MATCH(UsagePerHour!$B98,Sales!$C$5:$C$18,0),MATCH(UsagePerHour!FF$4,Sales!$D$3:$ABF$3,0))/FF$2*INDEX(Usage!$D$5:$ABF$11,MATCH(UsagePerHour!$B$84,Usage!$C$5:$C$11,0),MATCH(UsagePerHour!FF$4,Usage!$D$3:$ABF$3,0)),"")</f>
        <v>0</v>
      </c>
      <c r="FG98" s="6">
        <f>IFERROR(INDEX(Sales!$D$5:$ABF$18,MATCH(UsagePerHour!$B98,Sales!$C$5:$C$18,0),MATCH(UsagePerHour!FG$4,Sales!$D$3:$ABF$3,0))/FG$2*INDEX(Usage!$D$5:$ABF$11,MATCH(UsagePerHour!$B$84,Usage!$C$5:$C$11,0),MATCH(UsagePerHour!FG$4,Usage!$D$3:$ABF$3,0)),"")</f>
        <v>72.661783969984143</v>
      </c>
      <c r="FH98" s="6">
        <f>IFERROR(INDEX(Sales!$D$5:$ABF$18,MATCH(UsagePerHour!$B98,Sales!$C$5:$C$18,0),MATCH(UsagePerHour!FH$4,Sales!$D$3:$ABF$3,0))/FH$2*INDEX(Usage!$D$5:$ABF$11,MATCH(UsagePerHour!$B$84,Usage!$C$5:$C$11,0),MATCH(UsagePerHour!FH$4,Usage!$D$3:$ABF$3,0)),"")</f>
        <v>0.50583612885437246</v>
      </c>
      <c r="FI98" s="6">
        <f>IFERROR(INDEX(Sales!$D$5:$ABF$18,MATCH(UsagePerHour!$B98,Sales!$C$5:$C$18,0),MATCH(UsagePerHour!FI$4,Sales!$D$3:$ABF$3,0))/FI$2*INDEX(Usage!$D$5:$ABF$11,MATCH(UsagePerHour!$B$84,Usage!$C$5:$C$11,0),MATCH(UsagePerHour!FI$4,Usage!$D$3:$ABF$3,0)),"")</f>
        <v>0.81591430618667971</v>
      </c>
      <c r="FJ98" s="6">
        <f>IFERROR(INDEX(Sales!$D$5:$ABF$18,MATCH(UsagePerHour!$B98,Sales!$C$5:$C$18,0),MATCH(UsagePerHour!FJ$4,Sales!$D$3:$ABF$3,0))/FJ$2*INDEX(Usage!$D$5:$ABF$11,MATCH(UsagePerHour!$B$84,Usage!$C$5:$C$11,0),MATCH(UsagePerHour!FJ$4,Usage!$D$3:$ABF$3,0)),"")</f>
        <v>0</v>
      </c>
      <c r="FK98" s="6">
        <f>IFERROR(INDEX(Sales!$D$5:$ABF$18,MATCH(UsagePerHour!$B98,Sales!$C$5:$C$18,0),MATCH(UsagePerHour!FK$4,Sales!$D$3:$ABF$3,0))/FK$2*INDEX(Usage!$D$5:$ABF$11,MATCH(UsagePerHour!$B$84,Usage!$C$5:$C$11,0),MATCH(UsagePerHour!FK$4,Usage!$D$3:$ABF$3,0)),"")</f>
        <v>0</v>
      </c>
      <c r="FL98" s="6">
        <f>IFERROR(INDEX(Sales!$D$5:$ABF$18,MATCH(UsagePerHour!$B98,Sales!$C$5:$C$18,0),MATCH(UsagePerHour!FL$4,Sales!$D$3:$ABF$3,0))/FL$2*INDEX(Usage!$D$5:$ABF$11,MATCH(UsagePerHour!$B$84,Usage!$C$5:$C$11,0),MATCH(UsagePerHour!FL$4,Usage!$D$3:$ABF$3,0)),"")</f>
        <v>0.98143876725397605</v>
      </c>
      <c r="FM98" s="6">
        <f>IFERROR(INDEX(Sales!$D$5:$ABF$18,MATCH(UsagePerHour!$B98,Sales!$C$5:$C$18,0),MATCH(UsagePerHour!FM$4,Sales!$D$3:$ABF$3,0))/FM$2*INDEX(Usage!$D$5:$ABF$11,MATCH(UsagePerHour!$B$84,Usage!$C$5:$C$11,0),MATCH(UsagePerHour!FM$4,Usage!$D$3:$ABF$3,0)),"")</f>
        <v>0</v>
      </c>
      <c r="FN98" s="6">
        <f>IFERROR(INDEX(Sales!$D$5:$ABF$18,MATCH(UsagePerHour!$B98,Sales!$C$5:$C$18,0),MATCH(UsagePerHour!FN$4,Sales!$D$3:$ABF$3,0))/FN$2*INDEX(Usage!$D$5:$ABF$11,MATCH(UsagePerHour!$B$84,Usage!$C$5:$C$11,0),MATCH(UsagePerHour!FN$4,Usage!$D$3:$ABF$3,0)),"")</f>
        <v>35.349721923634156</v>
      </c>
      <c r="FO98" s="6">
        <f>IFERROR(INDEX(Sales!$D$5:$ABF$18,MATCH(UsagePerHour!$B98,Sales!$C$5:$C$18,0),MATCH(UsagePerHour!FO$4,Sales!$D$3:$ABF$3,0))/FO$2*INDEX(Usage!$D$5:$ABF$11,MATCH(UsagePerHour!$B$84,Usage!$C$5:$C$11,0),MATCH(UsagePerHour!FO$4,Usage!$D$3:$ABF$3,0)),"")</f>
        <v>0</v>
      </c>
      <c r="FP98" s="6">
        <f>IFERROR(INDEX(Sales!$D$5:$ABF$18,MATCH(UsagePerHour!$B98,Sales!$C$5:$C$18,0),MATCH(UsagePerHour!FP$4,Sales!$D$3:$ABF$3,0))/FP$2*INDEX(Usage!$D$5:$ABF$11,MATCH(UsagePerHour!$B$84,Usage!$C$5:$C$11,0),MATCH(UsagePerHour!FP$4,Usage!$D$3:$ABF$3,0)),"")</f>
        <v>29.987717818923233</v>
      </c>
      <c r="FQ98" s="6">
        <f>IFERROR(INDEX(Sales!$D$5:$ABF$18,MATCH(UsagePerHour!$B98,Sales!$C$5:$C$18,0),MATCH(UsagePerHour!FQ$4,Sales!$D$3:$ABF$3,0))/FQ$2*INDEX(Usage!$D$5:$ABF$11,MATCH(UsagePerHour!$B$84,Usage!$C$5:$C$11,0),MATCH(UsagePerHour!FQ$4,Usage!$D$3:$ABF$3,0)),"")</f>
        <v>9.0214253891536504</v>
      </c>
      <c r="FR98" s="6">
        <f>IFERROR(INDEX(Sales!$D$5:$ABF$18,MATCH(UsagePerHour!$B98,Sales!$C$5:$C$18,0),MATCH(UsagePerHour!FR$4,Sales!$D$3:$ABF$3,0))/FR$2*INDEX(Usage!$D$5:$ABF$11,MATCH(UsagePerHour!$B$84,Usage!$C$5:$C$11,0),MATCH(UsagePerHour!FR$4,Usage!$D$3:$ABF$3,0)),"")</f>
        <v>0</v>
      </c>
      <c r="FS98" s="6">
        <f>IFERROR(INDEX(Sales!$D$5:$ABF$18,MATCH(UsagePerHour!$B98,Sales!$C$5:$C$18,0),MATCH(UsagePerHour!FS$4,Sales!$D$3:$ABF$3,0))/FS$2*INDEX(Usage!$D$5:$ABF$11,MATCH(UsagePerHour!$B$84,Usage!$C$5:$C$11,0),MATCH(UsagePerHour!FS$4,Usage!$D$3:$ABF$3,0)),"")</f>
        <v>0</v>
      </c>
      <c r="FT98" s="6">
        <f>IFERROR(INDEX(Sales!$D$5:$ABF$18,MATCH(UsagePerHour!$B98,Sales!$C$5:$C$18,0),MATCH(UsagePerHour!FT$4,Sales!$D$3:$ABF$3,0))/FT$2*INDEX(Usage!$D$5:$ABF$11,MATCH(UsagePerHour!$B$84,Usage!$C$5:$C$11,0),MATCH(UsagePerHour!FT$4,Usage!$D$3:$ABF$3,0)),"")</f>
        <v>0</v>
      </c>
      <c r="FU98" s="6">
        <f>IFERROR(INDEX(Sales!$D$5:$ABF$18,MATCH(UsagePerHour!$B98,Sales!$C$5:$C$18,0),MATCH(UsagePerHour!FU$4,Sales!$D$3:$ABF$3,0))/FU$2*INDEX(Usage!$D$5:$ABF$11,MATCH(UsagePerHour!$B$84,Usage!$C$5:$C$11,0),MATCH(UsagePerHour!FU$4,Usage!$D$3:$ABF$3,0)),"")</f>
        <v>63.937551120234794</v>
      </c>
      <c r="FV98" s="6">
        <f>IFERROR(INDEX(Sales!$D$5:$ABF$18,MATCH(UsagePerHour!$B98,Sales!$C$5:$C$18,0),MATCH(UsagePerHour!FV$4,Sales!$D$3:$ABF$3,0))/FV$2*INDEX(Usage!$D$5:$ABF$11,MATCH(UsagePerHour!$B$84,Usage!$C$5:$C$11,0),MATCH(UsagePerHour!FV$4,Usage!$D$3:$ABF$3,0)),"")</f>
        <v>0</v>
      </c>
      <c r="FW98" s="6">
        <f>IFERROR(INDEX(Sales!$D$5:$ABF$18,MATCH(UsagePerHour!$B98,Sales!$C$5:$C$18,0),MATCH(UsagePerHour!FW$4,Sales!$D$3:$ABF$3,0))/FW$2*INDEX(Usage!$D$5:$ABF$11,MATCH(UsagePerHour!$B$84,Usage!$C$5:$C$11,0),MATCH(UsagePerHour!FW$4,Usage!$D$3:$ABF$3,0)),"")</f>
        <v>0</v>
      </c>
      <c r="FX98" s="6">
        <f>IFERROR(INDEX(Sales!$D$5:$ABF$18,MATCH(UsagePerHour!$B98,Sales!$C$5:$C$18,0),MATCH(UsagePerHour!FX$4,Sales!$D$3:$ABF$3,0))/FX$2*INDEX(Usage!$D$5:$ABF$11,MATCH(UsagePerHour!$B$84,Usage!$C$5:$C$11,0),MATCH(UsagePerHour!FX$4,Usage!$D$3:$ABF$3,0)),"")</f>
        <v>0</v>
      </c>
      <c r="FY98" s="6">
        <f>IFERROR(INDEX(Sales!$D$5:$ABF$18,MATCH(UsagePerHour!$B98,Sales!$C$5:$C$18,0),MATCH(UsagePerHour!FY$4,Sales!$D$3:$ABF$3,0))/FY$2*INDEX(Usage!$D$5:$ABF$11,MATCH(UsagePerHour!$B$84,Usage!$C$5:$C$11,0),MATCH(UsagePerHour!FY$4,Usage!$D$3:$ABF$3,0)),"")</f>
        <v>6.9897974484624195</v>
      </c>
      <c r="FZ98" s="6">
        <f>IFERROR(INDEX(Sales!$D$5:$ABF$18,MATCH(UsagePerHour!$B98,Sales!$C$5:$C$18,0),MATCH(UsagePerHour!FZ$4,Sales!$D$3:$ABF$3,0))/FZ$2*INDEX(Usage!$D$5:$ABF$11,MATCH(UsagePerHour!$B$84,Usage!$C$5:$C$11,0),MATCH(UsagePerHour!FZ$4,Usage!$D$3:$ABF$3,0)),"")</f>
        <v>1.2222365420283197</v>
      </c>
      <c r="GA98" s="6">
        <f>IFERROR(INDEX(Sales!$D$5:$ABF$18,MATCH(UsagePerHour!$B98,Sales!$C$5:$C$18,0),MATCH(UsagePerHour!GA$4,Sales!$D$3:$ABF$3,0))/GA$2*INDEX(Usage!$D$5:$ABF$11,MATCH(UsagePerHour!$B$84,Usage!$C$5:$C$11,0),MATCH(UsagePerHour!GA$4,Usage!$D$3:$ABF$3,0)),"")</f>
        <v>1.3537195249010212</v>
      </c>
      <c r="GB98" s="6">
        <f>IFERROR(INDEX(Sales!$D$5:$ABF$18,MATCH(UsagePerHour!$B98,Sales!$C$5:$C$18,0),MATCH(UsagePerHour!GB$4,Sales!$D$3:$ABF$3,0))/GB$2*INDEX(Usage!$D$5:$ABF$11,MATCH(UsagePerHour!$B$84,Usage!$C$5:$C$11,0),MATCH(UsagePerHour!GB$4,Usage!$D$3:$ABF$3,0)),"")</f>
        <v>15.948560970474386</v>
      </c>
      <c r="GC98" s="6">
        <f>IFERROR(INDEX(Sales!$D$5:$ABF$18,MATCH(UsagePerHour!$B98,Sales!$C$5:$C$18,0),MATCH(UsagePerHour!GC$4,Sales!$D$3:$ABF$3,0))/GC$2*INDEX(Usage!$D$5:$ABF$11,MATCH(UsagePerHour!$B$84,Usage!$C$5:$C$11,0),MATCH(UsagePerHour!GC$4,Usage!$D$3:$ABF$3,0)),"")</f>
        <v>5.8049219215505516</v>
      </c>
      <c r="GD98" s="6">
        <f>IFERROR(INDEX(Sales!$D$5:$ABF$18,MATCH(UsagePerHour!$B98,Sales!$C$5:$C$18,0),MATCH(UsagePerHour!GD$4,Sales!$D$3:$ABF$3,0))/GD$2*INDEX(Usage!$D$5:$ABF$11,MATCH(UsagePerHour!$B$84,Usage!$C$5:$C$11,0),MATCH(UsagePerHour!GD$4,Usage!$D$3:$ABF$3,0)),"")</f>
        <v>4.598604649609416</v>
      </c>
      <c r="GE98" s="6">
        <f>IFERROR(INDEX(Sales!$D$5:$ABF$18,MATCH(UsagePerHour!$B98,Sales!$C$5:$C$18,0),MATCH(UsagePerHour!GE$4,Sales!$D$3:$ABF$3,0))/GE$2*INDEX(Usage!$D$5:$ABF$11,MATCH(UsagePerHour!$B$84,Usage!$C$5:$C$11,0),MATCH(UsagePerHour!GE$4,Usage!$D$3:$ABF$3,0)),"")</f>
        <v>0</v>
      </c>
      <c r="GF98" s="6">
        <f>IFERROR(INDEX(Sales!$D$5:$ABF$18,MATCH(UsagePerHour!$B98,Sales!$C$5:$C$18,0),MATCH(UsagePerHour!GF$4,Sales!$D$3:$ABF$3,0))/GF$2*INDEX(Usage!$D$5:$ABF$11,MATCH(UsagePerHour!$B$84,Usage!$C$5:$C$11,0),MATCH(UsagePerHour!GF$4,Usage!$D$3:$ABF$3,0)),"")</f>
        <v>5.0476078489856082</v>
      </c>
      <c r="GG98" s="6">
        <f>IFERROR(INDEX(Sales!$D$5:$ABF$18,MATCH(UsagePerHour!$B98,Sales!$C$5:$C$18,0),MATCH(UsagePerHour!GG$4,Sales!$D$3:$ABF$3,0))/GG$2*INDEX(Usage!$D$5:$ABF$11,MATCH(UsagePerHour!$B$84,Usage!$C$5:$C$11,0),MATCH(UsagePerHour!GG$4,Usage!$D$3:$ABF$3,0)),"")</f>
        <v>0</v>
      </c>
      <c r="GH98" s="6">
        <f>IFERROR(INDEX(Sales!$D$5:$ABF$18,MATCH(UsagePerHour!$B98,Sales!$C$5:$C$18,0),MATCH(UsagePerHour!GH$4,Sales!$D$3:$ABF$3,0))/GH$2*INDEX(Usage!$D$5:$ABF$11,MATCH(UsagePerHour!$B$84,Usage!$C$5:$C$11,0),MATCH(UsagePerHour!GH$4,Usage!$D$3:$ABF$3,0)),"")</f>
        <v>0</v>
      </c>
      <c r="GI98" s="6">
        <f>IFERROR(INDEX(Sales!$D$5:$ABF$18,MATCH(UsagePerHour!$B98,Sales!$C$5:$C$18,0),MATCH(UsagePerHour!GI$4,Sales!$D$3:$ABF$3,0))/GI$2*INDEX(Usage!$D$5:$ABF$11,MATCH(UsagePerHour!$B$84,Usage!$C$5:$C$11,0),MATCH(UsagePerHour!GI$4,Usage!$D$3:$ABF$3,0)),"")</f>
        <v>40.126306430101444</v>
      </c>
      <c r="GJ98" s="6">
        <f>IFERROR(INDEX(Sales!$D$5:$ABF$18,MATCH(UsagePerHour!$B98,Sales!$C$5:$C$18,0),MATCH(UsagePerHour!GJ$4,Sales!$D$3:$ABF$3,0))/GJ$2*INDEX(Usage!$D$5:$ABF$11,MATCH(UsagePerHour!$B$84,Usage!$C$5:$C$11,0),MATCH(UsagePerHour!GJ$4,Usage!$D$3:$ABF$3,0)),"")</f>
        <v>0</v>
      </c>
      <c r="GK98" s="6">
        <f>IFERROR(INDEX(Sales!$D$5:$ABF$18,MATCH(UsagePerHour!$B98,Sales!$C$5:$C$18,0),MATCH(UsagePerHour!GK$4,Sales!$D$3:$ABF$3,0))/GK$2*INDEX(Usage!$D$5:$ABF$11,MATCH(UsagePerHour!$B$84,Usage!$C$5:$C$11,0),MATCH(UsagePerHour!GK$4,Usage!$D$3:$ABF$3,0)),"")</f>
        <v>9.8375449624863887</v>
      </c>
      <c r="GL98" s="6">
        <f>IFERROR(INDEX(Sales!$D$5:$ABF$18,MATCH(UsagePerHour!$B98,Sales!$C$5:$C$18,0),MATCH(UsagePerHour!GL$4,Sales!$D$3:$ABF$3,0))/GL$2*INDEX(Usage!$D$5:$ABF$11,MATCH(UsagePerHour!$B$84,Usage!$C$5:$C$11,0),MATCH(UsagePerHour!GL$4,Usage!$D$3:$ABF$3,0)),"")</f>
        <v>0.22917085699255799</v>
      </c>
      <c r="GM98" s="6">
        <f>IFERROR(INDEX(Sales!$D$5:$ABF$18,MATCH(UsagePerHour!$B98,Sales!$C$5:$C$18,0),MATCH(UsagePerHour!GM$4,Sales!$D$3:$ABF$3,0))/GM$2*INDEX(Usage!$D$5:$ABF$11,MATCH(UsagePerHour!$B$84,Usage!$C$5:$C$11,0),MATCH(UsagePerHour!GM$4,Usage!$D$3:$ABF$3,0)),"")</f>
        <v>0.56793629774184562</v>
      </c>
      <c r="GN98" s="6">
        <f>IFERROR(INDEX(Sales!$D$5:$ABF$18,MATCH(UsagePerHour!$B98,Sales!$C$5:$C$18,0),MATCH(UsagePerHour!GN$4,Sales!$D$3:$ABF$3,0))/GN$2*INDEX(Usage!$D$5:$ABF$11,MATCH(UsagePerHour!$B$84,Usage!$C$5:$C$11,0),MATCH(UsagePerHour!GN$4,Usage!$D$3:$ABF$3,0)),"")</f>
        <v>1.0563904149120369</v>
      </c>
      <c r="GO98" s="6">
        <f>IFERROR(INDEX(Sales!$D$5:$ABF$18,MATCH(UsagePerHour!$B98,Sales!$C$5:$C$18,0),MATCH(UsagePerHour!GO$4,Sales!$D$3:$ABF$3,0))/GO$2*INDEX(Usage!$D$5:$ABF$11,MATCH(UsagePerHour!$B$84,Usage!$C$5:$C$11,0),MATCH(UsagePerHour!GO$4,Usage!$D$3:$ABF$3,0)),"")</f>
        <v>4.1753150222984905</v>
      </c>
      <c r="GP98" s="6">
        <f>IFERROR(INDEX(Sales!$D$5:$ABF$18,MATCH(UsagePerHour!$B98,Sales!$C$5:$C$18,0),MATCH(UsagePerHour!GP$4,Sales!$D$3:$ABF$3,0))/GP$2*INDEX(Usage!$D$5:$ABF$11,MATCH(UsagePerHour!$B$84,Usage!$C$5:$C$11,0),MATCH(UsagePerHour!GP$4,Usage!$D$3:$ABF$3,0)),"")</f>
        <v>23.316366825650789</v>
      </c>
      <c r="GQ98" s="6">
        <f>IFERROR(INDEX(Sales!$D$5:$ABF$18,MATCH(UsagePerHour!$B98,Sales!$C$5:$C$18,0),MATCH(UsagePerHour!GQ$4,Sales!$D$3:$ABF$3,0))/GQ$2*INDEX(Usage!$D$5:$ABF$11,MATCH(UsagePerHour!$B$84,Usage!$C$5:$C$11,0),MATCH(UsagePerHour!GQ$4,Usage!$D$3:$ABF$3,0)),"")</f>
        <v>1.5829046589115565</v>
      </c>
      <c r="GR98" s="6">
        <f>IFERROR(INDEX(Sales!$D$5:$ABF$18,MATCH(UsagePerHour!$B98,Sales!$C$5:$C$18,0),MATCH(UsagePerHour!GR$4,Sales!$D$3:$ABF$3,0))/GR$2*INDEX(Usage!$D$5:$ABF$11,MATCH(UsagePerHour!$B$84,Usage!$C$5:$C$11,0),MATCH(UsagePerHour!GR$4,Usage!$D$3:$ABF$3,0)),"")</f>
        <v>12.715581122610702</v>
      </c>
      <c r="GS98" s="6">
        <f>IFERROR(INDEX(Sales!$D$5:$ABF$18,MATCH(UsagePerHour!$B98,Sales!$C$5:$C$18,0),MATCH(UsagePerHour!GS$4,Sales!$D$3:$ABF$3,0))/GS$2*INDEX(Usage!$D$5:$ABF$11,MATCH(UsagePerHour!$B$84,Usage!$C$5:$C$11,0),MATCH(UsagePerHour!GS$4,Usage!$D$3:$ABF$3,0)),"")</f>
        <v>0</v>
      </c>
      <c r="GT98" s="6">
        <f>IFERROR(INDEX(Sales!$D$5:$ABF$18,MATCH(UsagePerHour!$B98,Sales!$C$5:$C$18,0),MATCH(UsagePerHour!GT$4,Sales!$D$3:$ABF$3,0))/GT$2*INDEX(Usage!$D$5:$ABF$11,MATCH(UsagePerHour!$B$84,Usage!$C$5:$C$11,0),MATCH(UsagePerHour!GT$4,Usage!$D$3:$ABF$3,0)),"")</f>
        <v>1.3667230540526687</v>
      </c>
      <c r="GU98" s="6">
        <f>IFERROR(INDEX(Sales!$D$5:$ABF$18,MATCH(UsagePerHour!$B98,Sales!$C$5:$C$18,0),MATCH(UsagePerHour!GU$4,Sales!$D$3:$ABF$3,0))/GU$2*INDEX(Usage!$D$5:$ABF$11,MATCH(UsagePerHour!$B$84,Usage!$C$5:$C$11,0),MATCH(UsagePerHour!GU$4,Usage!$D$3:$ABF$3,0)),"")</f>
        <v>6.3071897499714291</v>
      </c>
      <c r="GV98" s="6">
        <f>IFERROR(INDEX(Sales!$D$5:$ABF$18,MATCH(UsagePerHour!$B98,Sales!$C$5:$C$18,0),MATCH(UsagePerHour!GV$4,Sales!$D$3:$ABF$3,0))/GV$2*INDEX(Usage!$D$5:$ABF$11,MATCH(UsagePerHour!$B$84,Usage!$C$5:$C$11,0),MATCH(UsagePerHour!GV$4,Usage!$D$3:$ABF$3,0)),"")</f>
        <v>1.9907014795821651</v>
      </c>
      <c r="GW98" s="6">
        <f>IFERROR(INDEX(Sales!$D$5:$ABF$18,MATCH(UsagePerHour!$B98,Sales!$C$5:$C$18,0),MATCH(UsagePerHour!GW$4,Sales!$D$3:$ABF$3,0))/GW$2*INDEX(Usage!$D$5:$ABF$11,MATCH(UsagePerHour!$B$84,Usage!$C$5:$C$11,0),MATCH(UsagePerHour!GW$4,Usage!$D$3:$ABF$3,0)),"")</f>
        <v>13.11707801623281</v>
      </c>
      <c r="GX98" s="6">
        <f>IFERROR(INDEX(Sales!$D$5:$ABF$18,MATCH(UsagePerHour!$B98,Sales!$C$5:$C$18,0),MATCH(UsagePerHour!GX$4,Sales!$D$3:$ABF$3,0))/GX$2*INDEX(Usage!$D$5:$ABF$11,MATCH(UsagePerHour!$B$84,Usage!$C$5:$C$11,0),MATCH(UsagePerHour!GX$4,Usage!$D$3:$ABF$3,0)),"")</f>
        <v>0.44604542330044505</v>
      </c>
      <c r="GY98" s="6">
        <f>IFERROR(INDEX(Sales!$D$5:$ABF$18,MATCH(UsagePerHour!$B98,Sales!$C$5:$C$18,0),MATCH(UsagePerHour!GY$4,Sales!$D$3:$ABF$3,0))/GY$2*INDEX(Usage!$D$5:$ABF$11,MATCH(UsagePerHour!$B$84,Usage!$C$5:$C$11,0),MATCH(UsagePerHour!GY$4,Usage!$D$3:$ABF$3,0)),"")</f>
        <v>1.2360260045306457</v>
      </c>
      <c r="GZ98" s="6">
        <f>IFERROR(INDEX(Sales!$D$5:$ABF$18,MATCH(UsagePerHour!$B98,Sales!$C$5:$C$18,0),MATCH(UsagePerHour!GZ$4,Sales!$D$3:$ABF$3,0))/GZ$2*INDEX(Usage!$D$5:$ABF$11,MATCH(UsagePerHour!$B$84,Usage!$C$5:$C$11,0),MATCH(UsagePerHour!GZ$4,Usage!$D$3:$ABF$3,0)),"")</f>
        <v>0</v>
      </c>
      <c r="HA98" s="6">
        <f>IFERROR(INDEX(Sales!$D$5:$ABF$18,MATCH(UsagePerHour!$B98,Sales!$C$5:$C$18,0),MATCH(UsagePerHour!HA$4,Sales!$D$3:$ABF$3,0))/HA$2*INDEX(Usage!$D$5:$ABF$11,MATCH(UsagePerHour!$B$84,Usage!$C$5:$C$11,0),MATCH(UsagePerHour!HA$4,Usage!$D$3:$ABF$3,0)),"")</f>
        <v>9.6864282594982765</v>
      </c>
      <c r="HB98" s="6">
        <f>IFERROR(INDEX(Sales!$D$5:$ABF$18,MATCH(UsagePerHour!$B98,Sales!$C$5:$C$18,0),MATCH(UsagePerHour!HB$4,Sales!$D$3:$ABF$3,0))/HB$2*INDEX(Usage!$D$5:$ABF$11,MATCH(UsagePerHour!$B$84,Usage!$C$5:$C$11,0),MATCH(UsagePerHour!HB$4,Usage!$D$3:$ABF$3,0)),"")</f>
        <v>7.8110011289286403</v>
      </c>
      <c r="HC98" s="6">
        <f>IFERROR(INDEX(Sales!$D$5:$ABF$18,MATCH(UsagePerHour!$B98,Sales!$C$5:$C$18,0),MATCH(UsagePerHour!HC$4,Sales!$D$3:$ABF$3,0))/HC$2*INDEX(Usage!$D$5:$ABF$11,MATCH(UsagePerHour!$B$84,Usage!$C$5:$C$11,0),MATCH(UsagePerHour!HC$4,Usage!$D$3:$ABF$3,0)),"")</f>
        <v>1.3508970727989389</v>
      </c>
      <c r="HD98" s="6">
        <f>IFERROR(INDEX(Sales!$D$5:$ABF$18,MATCH(UsagePerHour!$B98,Sales!$C$5:$C$18,0),MATCH(UsagePerHour!HD$4,Sales!$D$3:$ABF$3,0))/HD$2*INDEX(Usage!$D$5:$ABF$11,MATCH(UsagePerHour!$B$84,Usage!$C$5:$C$11,0),MATCH(UsagePerHour!HD$4,Usage!$D$3:$ABF$3,0)),"")</f>
        <v>125.23120382517733</v>
      </c>
      <c r="HE98" s="6">
        <f>IFERROR(INDEX(Sales!$D$5:$ABF$18,MATCH(UsagePerHour!$B98,Sales!$C$5:$C$18,0),MATCH(UsagePerHour!HE$4,Sales!$D$3:$ABF$3,0))/HE$2*INDEX(Usage!$D$5:$ABF$11,MATCH(UsagePerHour!$B$84,Usage!$C$5:$C$11,0),MATCH(UsagePerHour!HE$4,Usage!$D$3:$ABF$3,0)),"")</f>
        <v>0.80401578933330953</v>
      </c>
      <c r="HF98" s="6">
        <f>IFERROR(INDEX(Sales!$D$5:$ABF$18,MATCH(UsagePerHour!$B98,Sales!$C$5:$C$18,0),MATCH(UsagePerHour!HF$4,Sales!$D$3:$ABF$3,0))/HF$2*INDEX(Usage!$D$5:$ABF$11,MATCH(UsagePerHour!$B$84,Usage!$C$5:$C$11,0),MATCH(UsagePerHour!HF$4,Usage!$D$3:$ABF$3,0)),"")</f>
        <v>0</v>
      </c>
      <c r="HG98" s="6">
        <f>IFERROR(INDEX(Sales!$D$5:$ABF$18,MATCH(UsagePerHour!$B98,Sales!$C$5:$C$18,0),MATCH(UsagePerHour!HG$4,Sales!$D$3:$ABF$3,0))/HG$2*INDEX(Usage!$D$5:$ABF$11,MATCH(UsagePerHour!$B$84,Usage!$C$5:$C$11,0),MATCH(UsagePerHour!HG$4,Usage!$D$3:$ABF$3,0)),"")</f>
        <v>0</v>
      </c>
      <c r="HH98" s="6">
        <f>IFERROR(INDEX(Sales!$D$5:$ABF$18,MATCH(UsagePerHour!$B98,Sales!$C$5:$C$18,0),MATCH(UsagePerHour!HH$4,Sales!$D$3:$ABF$3,0))/HH$2*INDEX(Usage!$D$5:$ABF$11,MATCH(UsagePerHour!$B$84,Usage!$C$5:$C$11,0),MATCH(UsagePerHour!HH$4,Usage!$D$3:$ABF$3,0)),"")</f>
        <v>1.1165988021428683</v>
      </c>
      <c r="HI98" s="6">
        <f>IFERROR(INDEX(Sales!$D$5:$ABF$18,MATCH(UsagePerHour!$B98,Sales!$C$5:$C$18,0),MATCH(UsagePerHour!HI$4,Sales!$D$3:$ABF$3,0))/HI$2*INDEX(Usage!$D$5:$ABF$11,MATCH(UsagePerHour!$B$84,Usage!$C$5:$C$11,0),MATCH(UsagePerHour!HI$4,Usage!$D$3:$ABF$3,0)),"")</f>
        <v>15.58853711465858</v>
      </c>
      <c r="HJ98" s="6">
        <f>IFERROR(INDEX(Sales!$D$5:$ABF$18,MATCH(UsagePerHour!$B98,Sales!$C$5:$C$18,0),MATCH(UsagePerHour!HJ$4,Sales!$D$3:$ABF$3,0))/HJ$2*INDEX(Usage!$D$5:$ABF$11,MATCH(UsagePerHour!$B$84,Usage!$C$5:$C$11,0),MATCH(UsagePerHour!HJ$4,Usage!$D$3:$ABF$3,0)),"")</f>
        <v>20.683044105839162</v>
      </c>
      <c r="HK98" s="6">
        <f>IFERROR(INDEX(Sales!$D$5:$ABF$18,MATCH(UsagePerHour!$B98,Sales!$C$5:$C$18,0),MATCH(UsagePerHour!HK$4,Sales!$D$3:$ABF$3,0))/HK$2*INDEX(Usage!$D$5:$ABF$11,MATCH(UsagePerHour!$B$84,Usage!$C$5:$C$11,0),MATCH(UsagePerHour!HK$4,Usage!$D$3:$ABF$3,0)),"")</f>
        <v>26.876816304013548</v>
      </c>
      <c r="HL98" s="6">
        <f>IFERROR(INDEX(Sales!$D$5:$ABF$18,MATCH(UsagePerHour!$B98,Sales!$C$5:$C$18,0),MATCH(UsagePerHour!HL$4,Sales!$D$3:$ABF$3,0))/HL$2*INDEX(Usage!$D$5:$ABF$11,MATCH(UsagePerHour!$B$84,Usage!$C$5:$C$11,0),MATCH(UsagePerHour!HL$4,Usage!$D$3:$ABF$3,0)),"")</f>
        <v>0</v>
      </c>
      <c r="HM98" s="6">
        <f>IFERROR(INDEX(Sales!$D$5:$ABF$18,MATCH(UsagePerHour!$B98,Sales!$C$5:$C$18,0),MATCH(UsagePerHour!HM$4,Sales!$D$3:$ABF$3,0))/HM$2*INDEX(Usage!$D$5:$ABF$11,MATCH(UsagePerHour!$B$84,Usage!$C$5:$C$11,0),MATCH(UsagePerHour!HM$4,Usage!$D$3:$ABF$3,0)),"")</f>
        <v>28.309495124957973</v>
      </c>
      <c r="HN98" s="6">
        <f>IFERROR(INDEX(Sales!$D$5:$ABF$18,MATCH(UsagePerHour!$B98,Sales!$C$5:$C$18,0),MATCH(UsagePerHour!HN$4,Sales!$D$3:$ABF$3,0))/HN$2*INDEX(Usage!$D$5:$ABF$11,MATCH(UsagePerHour!$B$84,Usage!$C$5:$C$11,0),MATCH(UsagePerHour!HN$4,Usage!$D$3:$ABF$3,0)),"")</f>
        <v>3.3960914814133383</v>
      </c>
      <c r="HO98" s="6">
        <f>IFERROR(INDEX(Sales!$D$5:$ABF$18,MATCH(UsagePerHour!$B98,Sales!$C$5:$C$18,0),MATCH(UsagePerHour!HO$4,Sales!$D$3:$ABF$3,0))/HO$2*INDEX(Usage!$D$5:$ABF$11,MATCH(UsagePerHour!$B$84,Usage!$C$5:$C$11,0),MATCH(UsagePerHour!HO$4,Usage!$D$3:$ABF$3,0)),"")</f>
        <v>0</v>
      </c>
      <c r="HP98" s="6">
        <f>IFERROR(INDEX(Sales!$D$5:$ABF$18,MATCH(UsagePerHour!$B98,Sales!$C$5:$C$18,0),MATCH(UsagePerHour!HP$4,Sales!$D$3:$ABF$3,0))/HP$2*INDEX(Usage!$D$5:$ABF$11,MATCH(UsagePerHour!$B$84,Usage!$C$5:$C$11,0),MATCH(UsagePerHour!HP$4,Usage!$D$3:$ABF$3,0)),"")</f>
        <v>10.639236345175975</v>
      </c>
      <c r="HQ98" s="6">
        <f>IFERROR(INDEX(Sales!$D$5:$ABF$18,MATCH(UsagePerHour!$B98,Sales!$C$5:$C$18,0),MATCH(UsagePerHour!HQ$4,Sales!$D$3:$ABF$3,0))/HQ$2*INDEX(Usage!$D$5:$ABF$11,MATCH(UsagePerHour!$B$84,Usage!$C$5:$C$11,0),MATCH(UsagePerHour!HQ$4,Usage!$D$3:$ABF$3,0)),"")</f>
        <v>3.7242221394736617</v>
      </c>
      <c r="HR98" s="6">
        <f>IFERROR(INDEX(Sales!$D$5:$ABF$18,MATCH(UsagePerHour!$B98,Sales!$C$5:$C$18,0),MATCH(UsagePerHour!HR$4,Sales!$D$3:$ABF$3,0))/HR$2*INDEX(Usage!$D$5:$ABF$11,MATCH(UsagePerHour!$B$84,Usage!$C$5:$C$11,0),MATCH(UsagePerHour!HR$4,Usage!$D$3:$ABF$3,0)),"")</f>
        <v>7.8213691924807325</v>
      </c>
      <c r="HS98" s="6">
        <f>IFERROR(INDEX(Sales!$D$5:$ABF$18,MATCH(UsagePerHour!$B98,Sales!$C$5:$C$18,0),MATCH(UsagePerHour!HS$4,Sales!$D$3:$ABF$3,0))/HS$2*INDEX(Usage!$D$5:$ABF$11,MATCH(UsagePerHour!$B$84,Usage!$C$5:$C$11,0),MATCH(UsagePerHour!HS$4,Usage!$D$3:$ABF$3,0)),"")</f>
        <v>0</v>
      </c>
      <c r="HT98" s="6">
        <f>IFERROR(INDEX(Sales!$D$5:$ABF$18,MATCH(UsagePerHour!$B98,Sales!$C$5:$C$18,0),MATCH(UsagePerHour!HT$4,Sales!$D$3:$ABF$3,0))/HT$2*INDEX(Usage!$D$5:$ABF$11,MATCH(UsagePerHour!$B$84,Usage!$C$5:$C$11,0),MATCH(UsagePerHour!HT$4,Usage!$D$3:$ABF$3,0)),"")</f>
        <v>0</v>
      </c>
      <c r="HU98" s="6">
        <f>IFERROR(INDEX(Sales!$D$5:$ABF$18,MATCH(UsagePerHour!$B98,Sales!$C$5:$C$18,0),MATCH(UsagePerHour!HU$4,Sales!$D$3:$ABF$3,0))/HU$2*INDEX(Usage!$D$5:$ABF$11,MATCH(UsagePerHour!$B$84,Usage!$C$5:$C$11,0),MATCH(UsagePerHour!HU$4,Usage!$D$3:$ABF$3,0)),"")</f>
        <v>0.5454640985993725</v>
      </c>
      <c r="HV98" s="6">
        <f>IFERROR(INDEX(Sales!$D$5:$ABF$18,MATCH(UsagePerHour!$B98,Sales!$C$5:$C$18,0),MATCH(UsagePerHour!HV$4,Sales!$D$3:$ABF$3,0))/HV$2*INDEX(Usage!$D$5:$ABF$11,MATCH(UsagePerHour!$B$84,Usage!$C$5:$C$11,0),MATCH(UsagePerHour!HV$4,Usage!$D$3:$ABF$3,0)),"")</f>
        <v>5.6148556574713435</v>
      </c>
      <c r="HW98" s="6">
        <f>IFERROR(INDEX(Sales!$D$5:$ABF$18,MATCH(UsagePerHour!$B98,Sales!$C$5:$C$18,0),MATCH(UsagePerHour!HW$4,Sales!$D$3:$ABF$3,0))/HW$2*INDEX(Usage!$D$5:$ABF$11,MATCH(UsagePerHour!$B$84,Usage!$C$5:$C$11,0),MATCH(UsagePerHour!HW$4,Usage!$D$3:$ABF$3,0)),"")</f>
        <v>0</v>
      </c>
      <c r="HX98" s="6">
        <f>IFERROR(INDEX(Sales!$D$5:$ABF$18,MATCH(UsagePerHour!$B98,Sales!$C$5:$C$18,0),MATCH(UsagePerHour!HX$4,Sales!$D$3:$ABF$3,0))/HX$2*INDEX(Usage!$D$5:$ABF$11,MATCH(UsagePerHour!$B$84,Usage!$C$5:$C$11,0),MATCH(UsagePerHour!HX$4,Usage!$D$3:$ABF$3,0)),"")</f>
        <v>0</v>
      </c>
      <c r="HY98" s="6">
        <f>IFERROR(INDEX(Sales!$D$5:$ABF$18,MATCH(UsagePerHour!$B98,Sales!$C$5:$C$18,0),MATCH(UsagePerHour!HY$4,Sales!$D$3:$ABF$3,0))/HY$2*INDEX(Usage!$D$5:$ABF$11,MATCH(UsagePerHour!$B$84,Usage!$C$5:$C$11,0),MATCH(UsagePerHour!HY$4,Usage!$D$3:$ABF$3,0)),"")</f>
        <v>16.057454155301514</v>
      </c>
      <c r="HZ98" s="6">
        <f>IFERROR(INDEX(Sales!$D$5:$ABF$18,MATCH(UsagePerHour!$B98,Sales!$C$5:$C$18,0),MATCH(UsagePerHour!HZ$4,Sales!$D$3:$ABF$3,0))/HZ$2*INDEX(Usage!$D$5:$ABF$11,MATCH(UsagePerHour!$B$84,Usage!$C$5:$C$11,0),MATCH(UsagePerHour!HZ$4,Usage!$D$3:$ABF$3,0)),"")</f>
        <v>3.4682317843416564</v>
      </c>
      <c r="IA98" s="6">
        <f>IFERROR(INDEX(Sales!$D$5:$ABF$18,MATCH(UsagePerHour!$B98,Sales!$C$5:$C$18,0),MATCH(UsagePerHour!IA$4,Sales!$D$3:$ABF$3,0))/IA$2*INDEX(Usage!$D$5:$ABF$11,MATCH(UsagePerHour!$B$84,Usage!$C$5:$C$11,0),MATCH(UsagePerHour!IA$4,Usage!$D$3:$ABF$3,0)),"")</f>
        <v>0</v>
      </c>
      <c r="IB98" s="6">
        <f>IFERROR(INDEX(Sales!$D$5:$ABF$18,MATCH(UsagePerHour!$B98,Sales!$C$5:$C$18,0),MATCH(UsagePerHour!IB$4,Sales!$D$3:$ABF$3,0))/IB$2*INDEX(Usage!$D$5:$ABF$11,MATCH(UsagePerHour!$B$84,Usage!$C$5:$C$11,0),MATCH(UsagePerHour!IB$4,Usage!$D$3:$ABF$3,0)),"")</f>
        <v>0.96506026899986042</v>
      </c>
      <c r="IC98" s="6">
        <f>IFERROR(INDEX(Sales!$D$5:$ABF$18,MATCH(UsagePerHour!$B98,Sales!$C$5:$C$18,0),MATCH(UsagePerHour!IC$4,Sales!$D$3:$ABF$3,0))/IC$2*INDEX(Usage!$D$5:$ABF$11,MATCH(UsagePerHour!$B$84,Usage!$C$5:$C$11,0),MATCH(UsagePerHour!IC$4,Usage!$D$3:$ABF$3,0)),"")</f>
        <v>12.999812081097447</v>
      </c>
      <c r="ID98" s="6">
        <f>IFERROR(INDEX(Sales!$D$5:$ABF$18,MATCH(UsagePerHour!$B98,Sales!$C$5:$C$18,0),MATCH(UsagePerHour!ID$4,Sales!$D$3:$ABF$3,0))/ID$2*INDEX(Usage!$D$5:$ABF$11,MATCH(UsagePerHour!$B$84,Usage!$C$5:$C$11,0),MATCH(UsagePerHour!ID$4,Usage!$D$3:$ABF$3,0)),"")</f>
        <v>4.2775983314568382</v>
      </c>
      <c r="IE98" s="6">
        <f>IFERROR(INDEX(Sales!$D$5:$ABF$18,MATCH(UsagePerHour!$B98,Sales!$C$5:$C$18,0),MATCH(UsagePerHour!IE$4,Sales!$D$3:$ABF$3,0))/IE$2*INDEX(Usage!$D$5:$ABF$11,MATCH(UsagePerHour!$B$84,Usage!$C$5:$C$11,0),MATCH(UsagePerHour!IE$4,Usage!$D$3:$ABF$3,0)),"")</f>
        <v>2.7253754749984922</v>
      </c>
      <c r="IF98" s="6">
        <f>IFERROR(INDEX(Sales!$D$5:$ABF$18,MATCH(UsagePerHour!$B98,Sales!$C$5:$C$18,0),MATCH(UsagePerHour!IF$4,Sales!$D$3:$ABF$3,0))/IF$2*INDEX(Usage!$D$5:$ABF$11,MATCH(UsagePerHour!$B$84,Usage!$C$5:$C$11,0),MATCH(UsagePerHour!IF$4,Usage!$D$3:$ABF$3,0)),"")</f>
        <v>22.226060379852171</v>
      </c>
      <c r="IG98" s="6">
        <f>IFERROR(INDEX(Sales!$D$5:$ABF$18,MATCH(UsagePerHour!$B98,Sales!$C$5:$C$18,0),MATCH(UsagePerHour!IG$4,Sales!$D$3:$ABF$3,0))/IG$2*INDEX(Usage!$D$5:$ABF$11,MATCH(UsagePerHour!$B$84,Usage!$C$5:$C$11,0),MATCH(UsagePerHour!IG$4,Usage!$D$3:$ABF$3,0)),"")</f>
        <v>30.575945706050724</v>
      </c>
      <c r="IH98" s="6">
        <f>IFERROR(INDEX(Sales!$D$5:$ABF$18,MATCH(UsagePerHour!$B98,Sales!$C$5:$C$18,0),MATCH(UsagePerHour!IH$4,Sales!$D$3:$ABF$3,0))/IH$2*INDEX(Usage!$D$5:$ABF$11,MATCH(UsagePerHour!$B$84,Usage!$C$5:$C$11,0),MATCH(UsagePerHour!IH$4,Usage!$D$3:$ABF$3,0)),"")</f>
        <v>17.345003516684717</v>
      </c>
      <c r="II98" s="6">
        <f>IFERROR(INDEX(Sales!$D$5:$ABF$18,MATCH(UsagePerHour!$B98,Sales!$C$5:$C$18,0),MATCH(UsagePerHour!II$4,Sales!$D$3:$ABF$3,0))/II$2*INDEX(Usage!$D$5:$ABF$11,MATCH(UsagePerHour!$B$84,Usage!$C$5:$C$11,0),MATCH(UsagePerHour!II$4,Usage!$D$3:$ABF$3,0)),"")</f>
        <v>0</v>
      </c>
      <c r="IJ98" s="6">
        <f>IFERROR(INDEX(Sales!$D$5:$ABF$18,MATCH(UsagePerHour!$B98,Sales!$C$5:$C$18,0),MATCH(UsagePerHour!IJ$4,Sales!$D$3:$ABF$3,0))/IJ$2*INDEX(Usage!$D$5:$ABF$11,MATCH(UsagePerHour!$B$84,Usage!$C$5:$C$11,0),MATCH(UsagePerHour!IJ$4,Usage!$D$3:$ABF$3,0)),"")</f>
        <v>1.3971886699159426</v>
      </c>
      <c r="IK98" s="6">
        <f>IFERROR(INDEX(Sales!$D$5:$ABF$18,MATCH(UsagePerHour!$B98,Sales!$C$5:$C$18,0),MATCH(UsagePerHour!IK$4,Sales!$D$3:$ABF$3,0))/IK$2*INDEX(Usage!$D$5:$ABF$11,MATCH(UsagePerHour!$B$84,Usage!$C$5:$C$11,0),MATCH(UsagePerHour!IK$4,Usage!$D$3:$ABF$3,0)),"")</f>
        <v>19.87654535805326</v>
      </c>
      <c r="IL98" s="6">
        <f>IFERROR(INDEX(Sales!$D$5:$ABF$18,MATCH(UsagePerHour!$B98,Sales!$C$5:$C$18,0),MATCH(UsagePerHour!IL$4,Sales!$D$3:$ABF$3,0))/IL$2*INDEX(Usage!$D$5:$ABF$11,MATCH(UsagePerHour!$B$84,Usage!$C$5:$C$11,0),MATCH(UsagePerHour!IL$4,Usage!$D$3:$ABF$3,0)),"")</f>
        <v>10.058050011931524</v>
      </c>
      <c r="IM98" s="6">
        <f>IFERROR(INDEX(Sales!$D$5:$ABF$18,MATCH(UsagePerHour!$B98,Sales!$C$5:$C$18,0),MATCH(UsagePerHour!IM$4,Sales!$D$3:$ABF$3,0))/IM$2*INDEX(Usage!$D$5:$ABF$11,MATCH(UsagePerHour!$B$84,Usage!$C$5:$C$11,0),MATCH(UsagePerHour!IM$4,Usage!$D$3:$ABF$3,0)),"")</f>
        <v>10.86311826566584</v>
      </c>
      <c r="IN98" s="6">
        <f>IFERROR(INDEX(Sales!$D$5:$ABF$18,MATCH(UsagePerHour!$B98,Sales!$C$5:$C$18,0),MATCH(UsagePerHour!IN$4,Sales!$D$3:$ABF$3,0))/IN$2*INDEX(Usage!$D$5:$ABF$11,MATCH(UsagePerHour!$B$84,Usage!$C$5:$C$11,0),MATCH(UsagePerHour!IN$4,Usage!$D$3:$ABF$3,0)),"")</f>
        <v>0</v>
      </c>
      <c r="IO98" s="6">
        <f>IFERROR(INDEX(Sales!$D$5:$ABF$18,MATCH(UsagePerHour!$B98,Sales!$C$5:$C$18,0),MATCH(UsagePerHour!IO$4,Sales!$D$3:$ABF$3,0))/IO$2*INDEX(Usage!$D$5:$ABF$11,MATCH(UsagePerHour!$B$84,Usage!$C$5:$C$11,0),MATCH(UsagePerHour!IO$4,Usage!$D$3:$ABF$3,0)),"")</f>
        <v>0</v>
      </c>
      <c r="IP98" s="6">
        <f>IFERROR(INDEX(Sales!$D$5:$ABF$18,MATCH(UsagePerHour!$B98,Sales!$C$5:$C$18,0),MATCH(UsagePerHour!IP$4,Sales!$D$3:$ABF$3,0))/IP$2*INDEX(Usage!$D$5:$ABF$11,MATCH(UsagePerHour!$B$84,Usage!$C$5:$C$11,0),MATCH(UsagePerHour!IP$4,Usage!$D$3:$ABF$3,0)),"")</f>
        <v>0.68033381475503041</v>
      </c>
      <c r="IQ98" s="6">
        <f>IFERROR(INDEX(Sales!$D$5:$ABF$18,MATCH(UsagePerHour!$B98,Sales!$C$5:$C$18,0),MATCH(UsagePerHour!IQ$4,Sales!$D$3:$ABF$3,0))/IQ$2*INDEX(Usage!$D$5:$ABF$11,MATCH(UsagePerHour!$B$84,Usage!$C$5:$C$11,0),MATCH(UsagePerHour!IQ$4,Usage!$D$3:$ABF$3,0)),"")</f>
        <v>0.53254427432441964</v>
      </c>
      <c r="IR98" s="6">
        <f>IFERROR(INDEX(Sales!$D$5:$ABF$18,MATCH(UsagePerHour!$B98,Sales!$C$5:$C$18,0),MATCH(UsagePerHour!IR$4,Sales!$D$3:$ABF$3,0))/IR$2*INDEX(Usage!$D$5:$ABF$11,MATCH(UsagePerHour!$B$84,Usage!$C$5:$C$11,0),MATCH(UsagePerHour!IR$4,Usage!$D$3:$ABF$3,0)),"")</f>
        <v>0</v>
      </c>
      <c r="IS98" s="6">
        <f>IFERROR(INDEX(Sales!$D$5:$ABF$18,MATCH(UsagePerHour!$B98,Sales!$C$5:$C$18,0),MATCH(UsagePerHour!IS$4,Sales!$D$3:$ABF$3,0))/IS$2*INDEX(Usage!$D$5:$ABF$11,MATCH(UsagePerHour!$B$84,Usage!$C$5:$C$11,0),MATCH(UsagePerHour!IS$4,Usage!$D$3:$ABF$3,0)),"")</f>
        <v>18.916870750629379</v>
      </c>
      <c r="IT98" s="6">
        <f>IFERROR(INDEX(Sales!$D$5:$ABF$18,MATCH(UsagePerHour!$B98,Sales!$C$5:$C$18,0),MATCH(UsagePerHour!IT$4,Sales!$D$3:$ABF$3,0))/IT$2*INDEX(Usage!$D$5:$ABF$11,MATCH(UsagePerHour!$B$84,Usage!$C$5:$C$11,0),MATCH(UsagePerHour!IT$4,Usage!$D$3:$ABF$3,0)),"")</f>
        <v>533.16194837251578</v>
      </c>
      <c r="IU98" s="6">
        <f>IFERROR(INDEX(Sales!$D$5:$ABF$18,MATCH(UsagePerHour!$B98,Sales!$C$5:$C$18,0),MATCH(UsagePerHour!IU$4,Sales!$D$3:$ABF$3,0))/IU$2*INDEX(Usage!$D$5:$ABF$11,MATCH(UsagePerHour!$B$84,Usage!$C$5:$C$11,0),MATCH(UsagePerHour!IU$4,Usage!$D$3:$ABF$3,0)),"")</f>
        <v>49.193993420913905</v>
      </c>
      <c r="IV98" s="6">
        <f>IFERROR(INDEX(Sales!$D$5:$ABF$18,MATCH(UsagePerHour!$B98,Sales!$C$5:$C$18,0),MATCH(UsagePerHour!IV$4,Sales!$D$3:$ABF$3,0))/IV$2*INDEX(Usage!$D$5:$ABF$11,MATCH(UsagePerHour!$B$84,Usage!$C$5:$C$11,0),MATCH(UsagePerHour!IV$4,Usage!$D$3:$ABF$3,0)),"")</f>
        <v>105.41990228553139</v>
      </c>
      <c r="IW98" s="6">
        <f>IFERROR(INDEX(Sales!$D$5:$ABF$18,MATCH(UsagePerHour!$B98,Sales!$C$5:$C$18,0),MATCH(UsagePerHour!IW$4,Sales!$D$3:$ABF$3,0))/IW$2*INDEX(Usage!$D$5:$ABF$11,MATCH(UsagePerHour!$B$84,Usage!$C$5:$C$11,0),MATCH(UsagePerHour!IW$4,Usage!$D$3:$ABF$3,0)),"")</f>
        <v>0.2462622932181229</v>
      </c>
      <c r="IX98" s="6">
        <f>IFERROR(INDEX(Sales!$D$5:$ABF$18,MATCH(UsagePerHour!$B98,Sales!$C$5:$C$18,0),MATCH(UsagePerHour!IX$4,Sales!$D$3:$ABF$3,0))/IX$2*INDEX(Usage!$D$5:$ABF$11,MATCH(UsagePerHour!$B$84,Usage!$C$5:$C$11,0),MATCH(UsagePerHour!IX$4,Usage!$D$3:$ABF$3,0)),"")</f>
        <v>0</v>
      </c>
      <c r="IY98" s="6">
        <f>IFERROR(INDEX(Sales!$D$5:$ABF$18,MATCH(UsagePerHour!$B98,Sales!$C$5:$C$18,0),MATCH(UsagePerHour!IY$4,Sales!$D$3:$ABF$3,0))/IY$2*INDEX(Usage!$D$5:$ABF$11,MATCH(UsagePerHour!$B$84,Usage!$C$5:$C$11,0),MATCH(UsagePerHour!IY$4,Usage!$D$3:$ABF$3,0)),"")</f>
        <v>0</v>
      </c>
      <c r="IZ98" s="6">
        <f>IFERROR(INDEX(Sales!$D$5:$ABF$18,MATCH(UsagePerHour!$B98,Sales!$C$5:$C$18,0),MATCH(UsagePerHour!IZ$4,Sales!$D$3:$ABF$3,0))/IZ$2*INDEX(Usage!$D$5:$ABF$11,MATCH(UsagePerHour!$B$84,Usage!$C$5:$C$11,0),MATCH(UsagePerHour!IZ$4,Usage!$D$3:$ABF$3,0)),"")</f>
        <v>0.84273967983938336</v>
      </c>
      <c r="JA98" s="6">
        <f>IFERROR(INDEX(Sales!$D$5:$ABF$18,MATCH(UsagePerHour!$B98,Sales!$C$5:$C$18,0),MATCH(UsagePerHour!JA$4,Sales!$D$3:$ABF$3,0))/JA$2*INDEX(Usage!$D$5:$ABF$11,MATCH(UsagePerHour!$B$84,Usage!$C$5:$C$11,0),MATCH(UsagePerHour!JA$4,Usage!$D$3:$ABF$3,0)),"")</f>
        <v>36.370736293938954</v>
      </c>
      <c r="JB98" s="6">
        <f>IFERROR(INDEX(Sales!$D$5:$ABF$18,MATCH(UsagePerHour!$B98,Sales!$C$5:$C$18,0),MATCH(UsagePerHour!JB$4,Sales!$D$3:$ABF$3,0))/JB$2*INDEX(Usage!$D$5:$ABF$11,MATCH(UsagePerHour!$B$84,Usage!$C$5:$C$11,0),MATCH(UsagePerHour!JB$4,Usage!$D$3:$ABF$3,0)),"")</f>
        <v>0.96352751879363974</v>
      </c>
      <c r="JC98" s="6">
        <f>IFERROR(INDEX(Sales!$D$5:$ABF$18,MATCH(UsagePerHour!$B98,Sales!$C$5:$C$18,0),MATCH(UsagePerHour!JC$4,Sales!$D$3:$ABF$3,0))/JC$2*INDEX(Usage!$D$5:$ABF$11,MATCH(UsagePerHour!$B$84,Usage!$C$5:$C$11,0),MATCH(UsagePerHour!JC$4,Usage!$D$3:$ABF$3,0)),"")</f>
        <v>0.6831099523433587</v>
      </c>
      <c r="JD98" s="6">
        <f>IFERROR(INDEX(Sales!$D$5:$ABF$18,MATCH(UsagePerHour!$B98,Sales!$C$5:$C$18,0),MATCH(UsagePerHour!JD$4,Sales!$D$3:$ABF$3,0))/JD$2*INDEX(Usage!$D$5:$ABF$11,MATCH(UsagePerHour!$B$84,Usage!$C$5:$C$11,0),MATCH(UsagePerHour!JD$4,Usage!$D$3:$ABF$3,0)),"")</f>
        <v>0</v>
      </c>
      <c r="JE98" s="6">
        <f>IFERROR(INDEX(Sales!$D$5:$ABF$18,MATCH(UsagePerHour!$B98,Sales!$C$5:$C$18,0),MATCH(UsagePerHour!JE$4,Sales!$D$3:$ABF$3,0))/JE$2*INDEX(Usage!$D$5:$ABF$11,MATCH(UsagePerHour!$B$84,Usage!$C$5:$C$11,0),MATCH(UsagePerHour!JE$4,Usage!$D$3:$ABF$3,0)),"")</f>
        <v>1.2839338345159759</v>
      </c>
      <c r="JF98" s="6">
        <f>IFERROR(INDEX(Sales!$D$5:$ABF$18,MATCH(UsagePerHour!$B98,Sales!$C$5:$C$18,0),MATCH(UsagePerHour!JF$4,Sales!$D$3:$ABF$3,0))/JF$2*INDEX(Usage!$D$5:$ABF$11,MATCH(UsagePerHour!$B$84,Usage!$C$5:$C$11,0),MATCH(UsagePerHour!JF$4,Usage!$D$3:$ABF$3,0)),"")</f>
        <v>9.7926040757339106</v>
      </c>
      <c r="JG98" s="6">
        <f>IFERROR(INDEX(Sales!$D$5:$ABF$18,MATCH(UsagePerHour!$B98,Sales!$C$5:$C$18,0),MATCH(UsagePerHour!JG$4,Sales!$D$3:$ABF$3,0))/JG$2*INDEX(Usage!$D$5:$ABF$11,MATCH(UsagePerHour!$B$84,Usage!$C$5:$C$11,0),MATCH(UsagePerHour!JG$4,Usage!$D$3:$ABF$3,0)),"")</f>
        <v>7.4334906492789559</v>
      </c>
      <c r="JH98" s="6">
        <f>IFERROR(INDEX(Sales!$D$5:$ABF$18,MATCH(UsagePerHour!$B98,Sales!$C$5:$C$18,0),MATCH(UsagePerHour!JH$4,Sales!$D$3:$ABF$3,0))/JH$2*INDEX(Usage!$D$5:$ABF$11,MATCH(UsagePerHour!$B$84,Usage!$C$5:$C$11,0),MATCH(UsagePerHour!JH$4,Usage!$D$3:$ABF$3,0)),"")</f>
        <v>0</v>
      </c>
      <c r="JI98" s="6">
        <f>IFERROR(INDEX(Sales!$D$5:$ABF$18,MATCH(UsagePerHour!$B98,Sales!$C$5:$C$18,0),MATCH(UsagePerHour!JI$4,Sales!$D$3:$ABF$3,0))/JI$2*INDEX(Usage!$D$5:$ABF$11,MATCH(UsagePerHour!$B$84,Usage!$C$5:$C$11,0),MATCH(UsagePerHour!JI$4,Usage!$D$3:$ABF$3,0)),"")</f>
        <v>0</v>
      </c>
      <c r="JJ98" s="6">
        <f>IFERROR(INDEX(Sales!$D$5:$ABF$18,MATCH(UsagePerHour!$B98,Sales!$C$5:$C$18,0),MATCH(UsagePerHour!JJ$4,Sales!$D$3:$ABF$3,0))/JJ$2*INDEX(Usage!$D$5:$ABF$11,MATCH(UsagePerHour!$B$84,Usage!$C$5:$C$11,0),MATCH(UsagePerHour!JJ$4,Usage!$D$3:$ABF$3,0)),"")</f>
        <v>0</v>
      </c>
      <c r="JK98" s="6">
        <f>IFERROR(INDEX(Sales!$D$5:$ABF$18,MATCH(UsagePerHour!$B98,Sales!$C$5:$C$18,0),MATCH(UsagePerHour!JK$4,Sales!$D$3:$ABF$3,0))/JK$2*INDEX(Usage!$D$5:$ABF$11,MATCH(UsagePerHour!$B$84,Usage!$C$5:$C$11,0),MATCH(UsagePerHour!JK$4,Usage!$D$3:$ABF$3,0)),"")</f>
        <v>0.81727918827440771</v>
      </c>
      <c r="JL98" s="6">
        <f>IFERROR(INDEX(Sales!$D$5:$ABF$18,MATCH(UsagePerHour!$B98,Sales!$C$5:$C$18,0),MATCH(UsagePerHour!JL$4,Sales!$D$3:$ABF$3,0))/JL$2*INDEX(Usage!$D$5:$ABF$11,MATCH(UsagePerHour!$B$84,Usage!$C$5:$C$11,0),MATCH(UsagePerHour!JL$4,Usage!$D$3:$ABF$3,0)),"")</f>
        <v>9.0374114048599186</v>
      </c>
      <c r="JM98" s="6">
        <f>IFERROR(INDEX(Sales!$D$5:$ABF$18,MATCH(UsagePerHour!$B98,Sales!$C$5:$C$18,0),MATCH(UsagePerHour!JM$4,Sales!$D$3:$ABF$3,0))/JM$2*INDEX(Usage!$D$5:$ABF$11,MATCH(UsagePerHour!$B$84,Usage!$C$5:$C$11,0),MATCH(UsagePerHour!JM$4,Usage!$D$3:$ABF$3,0)),"")</f>
        <v>0</v>
      </c>
      <c r="JN98" s="6">
        <f>IFERROR(INDEX(Sales!$D$5:$ABF$18,MATCH(UsagePerHour!$B98,Sales!$C$5:$C$18,0),MATCH(UsagePerHour!JN$4,Sales!$D$3:$ABF$3,0))/JN$2*INDEX(Usage!$D$5:$ABF$11,MATCH(UsagePerHour!$B$84,Usage!$C$5:$C$11,0),MATCH(UsagePerHour!JN$4,Usage!$D$3:$ABF$3,0)),"")</f>
        <v>24.681115795220187</v>
      </c>
      <c r="JO98" s="6">
        <f>IFERROR(INDEX(Sales!$D$5:$ABF$18,MATCH(UsagePerHour!$B98,Sales!$C$5:$C$18,0),MATCH(UsagePerHour!JO$4,Sales!$D$3:$ABF$3,0))/JO$2*INDEX(Usage!$D$5:$ABF$11,MATCH(UsagePerHour!$B$84,Usage!$C$5:$C$11,0),MATCH(UsagePerHour!JO$4,Usage!$D$3:$ABF$3,0)),"")</f>
        <v>5.7448188988450433</v>
      </c>
      <c r="JP98" s="6">
        <f>IFERROR(INDEX(Sales!$D$5:$ABF$18,MATCH(UsagePerHour!$B98,Sales!$C$5:$C$18,0),MATCH(UsagePerHour!JP$4,Sales!$D$3:$ABF$3,0))/JP$2*INDEX(Usage!$D$5:$ABF$11,MATCH(UsagePerHour!$B$84,Usage!$C$5:$C$11,0),MATCH(UsagePerHour!JP$4,Usage!$D$3:$ABF$3,0)),"")</f>
        <v>0</v>
      </c>
      <c r="JQ98" s="6">
        <f>IFERROR(INDEX(Sales!$D$5:$ABF$18,MATCH(UsagePerHour!$B98,Sales!$C$5:$C$18,0),MATCH(UsagePerHour!JQ$4,Sales!$D$3:$ABF$3,0))/JQ$2*INDEX(Usage!$D$5:$ABF$11,MATCH(UsagePerHour!$B$84,Usage!$C$5:$C$11,0),MATCH(UsagePerHour!JQ$4,Usage!$D$3:$ABF$3,0)),"")</f>
        <v>0</v>
      </c>
      <c r="JR98" s="6">
        <f>IFERROR(INDEX(Sales!$D$5:$ABF$18,MATCH(UsagePerHour!$B98,Sales!$C$5:$C$18,0),MATCH(UsagePerHour!JR$4,Sales!$D$3:$ABF$3,0))/JR$2*INDEX(Usage!$D$5:$ABF$11,MATCH(UsagePerHour!$B$84,Usage!$C$5:$C$11,0),MATCH(UsagePerHour!JR$4,Usage!$D$3:$ABF$3,0)),"")</f>
        <v>0</v>
      </c>
      <c r="JS98" s="6">
        <f>IFERROR(INDEX(Sales!$D$5:$ABF$18,MATCH(UsagePerHour!$B98,Sales!$C$5:$C$18,0),MATCH(UsagePerHour!JS$4,Sales!$D$3:$ABF$3,0))/JS$2*INDEX(Usage!$D$5:$ABF$11,MATCH(UsagePerHour!$B$84,Usage!$C$5:$C$11,0),MATCH(UsagePerHour!JS$4,Usage!$D$3:$ABF$3,0)),"")</f>
        <v>9.2774657990138731</v>
      </c>
      <c r="JT98" s="6">
        <f>IFERROR(INDEX(Sales!$D$5:$ABF$18,MATCH(UsagePerHour!$B98,Sales!$C$5:$C$18,0),MATCH(UsagePerHour!JT$4,Sales!$D$3:$ABF$3,0))/JT$2*INDEX(Usage!$D$5:$ABF$11,MATCH(UsagePerHour!$B$84,Usage!$C$5:$C$11,0),MATCH(UsagePerHour!JT$4,Usage!$D$3:$ABF$3,0)),"")</f>
        <v>0</v>
      </c>
      <c r="JU98" s="6">
        <f>IFERROR(INDEX(Sales!$D$5:$ABF$18,MATCH(UsagePerHour!$B98,Sales!$C$5:$C$18,0),MATCH(UsagePerHour!JU$4,Sales!$D$3:$ABF$3,0))/JU$2*INDEX(Usage!$D$5:$ABF$11,MATCH(UsagePerHour!$B$84,Usage!$C$5:$C$11,0),MATCH(UsagePerHour!JU$4,Usage!$D$3:$ABF$3,0)),"")</f>
        <v>8.6715855495468794</v>
      </c>
      <c r="JV98" s="6">
        <f>IFERROR(INDEX(Sales!$D$5:$ABF$18,MATCH(UsagePerHour!$B98,Sales!$C$5:$C$18,0),MATCH(UsagePerHour!JV$4,Sales!$D$3:$ABF$3,0))/JV$2*INDEX(Usage!$D$5:$ABF$11,MATCH(UsagePerHour!$B$84,Usage!$C$5:$C$11,0),MATCH(UsagePerHour!JV$4,Usage!$D$3:$ABF$3,0)),"")</f>
        <v>0</v>
      </c>
      <c r="JW98" s="6">
        <f>IFERROR(INDEX(Sales!$D$5:$ABF$18,MATCH(UsagePerHour!$B98,Sales!$C$5:$C$18,0),MATCH(UsagePerHour!JW$4,Sales!$D$3:$ABF$3,0))/JW$2*INDEX(Usage!$D$5:$ABF$11,MATCH(UsagePerHour!$B$84,Usage!$C$5:$C$11,0),MATCH(UsagePerHour!JW$4,Usage!$D$3:$ABF$3,0)),"")</f>
        <v>0</v>
      </c>
      <c r="JX98" s="6">
        <f>IFERROR(INDEX(Sales!$D$5:$ABF$18,MATCH(UsagePerHour!$B98,Sales!$C$5:$C$18,0),MATCH(UsagePerHour!JX$4,Sales!$D$3:$ABF$3,0))/JX$2*INDEX(Usage!$D$5:$ABF$11,MATCH(UsagePerHour!$B$84,Usage!$C$5:$C$11,0),MATCH(UsagePerHour!JX$4,Usage!$D$3:$ABF$3,0)),"")</f>
        <v>48.587405706789113</v>
      </c>
      <c r="JY98" s="6">
        <f>IFERROR(INDEX(Sales!$D$5:$ABF$18,MATCH(UsagePerHour!$B98,Sales!$C$5:$C$18,0),MATCH(UsagePerHour!JY$4,Sales!$D$3:$ABF$3,0))/JY$2*INDEX(Usage!$D$5:$ABF$11,MATCH(UsagePerHour!$B$84,Usage!$C$5:$C$11,0),MATCH(UsagePerHour!JY$4,Usage!$D$3:$ABF$3,0)),"")</f>
        <v>0</v>
      </c>
      <c r="JZ98" s="6">
        <f>IFERROR(INDEX(Sales!$D$5:$ABF$18,MATCH(UsagePerHour!$B98,Sales!$C$5:$C$18,0),MATCH(UsagePerHour!JZ$4,Sales!$D$3:$ABF$3,0))/JZ$2*INDEX(Usage!$D$5:$ABF$11,MATCH(UsagePerHour!$B$84,Usage!$C$5:$C$11,0),MATCH(UsagePerHour!JZ$4,Usage!$D$3:$ABF$3,0)),"")</f>
        <v>1.8294938019111813</v>
      </c>
      <c r="KA98" s="6">
        <f>IFERROR(INDEX(Sales!$D$5:$ABF$18,MATCH(UsagePerHour!$B98,Sales!$C$5:$C$18,0),MATCH(UsagePerHour!KA$4,Sales!$D$3:$ABF$3,0))/KA$2*INDEX(Usage!$D$5:$ABF$11,MATCH(UsagePerHour!$B$84,Usage!$C$5:$C$11,0),MATCH(UsagePerHour!KA$4,Usage!$D$3:$ABF$3,0)),"")</f>
        <v>23.93310367301336</v>
      </c>
      <c r="KB98" s="6">
        <f>IFERROR(INDEX(Sales!$D$5:$ABF$18,MATCH(UsagePerHour!$B98,Sales!$C$5:$C$18,0),MATCH(UsagePerHour!KB$4,Sales!$D$3:$ABF$3,0))/KB$2*INDEX(Usage!$D$5:$ABF$11,MATCH(UsagePerHour!$B$84,Usage!$C$5:$C$11,0),MATCH(UsagePerHour!KB$4,Usage!$D$3:$ABF$3,0)),"")</f>
        <v>76.723378679827547</v>
      </c>
      <c r="KC98" s="6">
        <f>IFERROR(INDEX(Sales!$D$5:$ABF$18,MATCH(UsagePerHour!$B98,Sales!$C$5:$C$18,0),MATCH(UsagePerHour!KC$4,Sales!$D$3:$ABF$3,0))/KC$2*INDEX(Usage!$D$5:$ABF$11,MATCH(UsagePerHour!$B$84,Usage!$C$5:$C$11,0),MATCH(UsagePerHour!KC$4,Usage!$D$3:$ABF$3,0)),"")</f>
        <v>105.40964334804312</v>
      </c>
      <c r="KD98" s="6">
        <f>IFERROR(INDEX(Sales!$D$5:$ABF$18,MATCH(UsagePerHour!$B98,Sales!$C$5:$C$18,0),MATCH(UsagePerHour!KD$4,Sales!$D$3:$ABF$3,0))/KD$2*INDEX(Usage!$D$5:$ABF$11,MATCH(UsagePerHour!$B$84,Usage!$C$5:$C$11,0),MATCH(UsagePerHour!KD$4,Usage!$D$3:$ABF$3,0)),"")</f>
        <v>6.0581166849239461</v>
      </c>
      <c r="KE98" s="6">
        <f>IFERROR(INDEX(Sales!$D$5:$ABF$18,MATCH(UsagePerHour!$B98,Sales!$C$5:$C$18,0),MATCH(UsagePerHour!KE$4,Sales!$D$3:$ABF$3,0))/KE$2*INDEX(Usage!$D$5:$ABF$11,MATCH(UsagePerHour!$B$84,Usage!$C$5:$C$11,0),MATCH(UsagePerHour!KE$4,Usage!$D$3:$ABF$3,0)),"")</f>
        <v>2.9711769980153337</v>
      </c>
      <c r="KF98" s="6">
        <f>IFERROR(INDEX(Sales!$D$5:$ABF$18,MATCH(UsagePerHour!$B98,Sales!$C$5:$C$18,0),MATCH(UsagePerHour!KF$4,Sales!$D$3:$ABF$3,0))/KF$2*INDEX(Usage!$D$5:$ABF$11,MATCH(UsagePerHour!$B$84,Usage!$C$5:$C$11,0),MATCH(UsagePerHour!KF$4,Usage!$D$3:$ABF$3,0)),"")</f>
        <v>0</v>
      </c>
      <c r="KG98" s="6">
        <f>IFERROR(INDEX(Sales!$D$5:$ABF$18,MATCH(UsagePerHour!$B98,Sales!$C$5:$C$18,0),MATCH(UsagePerHour!KG$4,Sales!$D$3:$ABF$3,0))/KG$2*INDEX(Usage!$D$5:$ABF$11,MATCH(UsagePerHour!$B$84,Usage!$C$5:$C$11,0),MATCH(UsagePerHour!KG$4,Usage!$D$3:$ABF$3,0)),"")</f>
        <v>0</v>
      </c>
      <c r="KH98" s="6">
        <f>IFERROR(INDEX(Sales!$D$5:$ABF$18,MATCH(UsagePerHour!$B98,Sales!$C$5:$C$18,0),MATCH(UsagePerHour!KH$4,Sales!$D$3:$ABF$3,0))/KH$2*INDEX(Usage!$D$5:$ABF$11,MATCH(UsagePerHour!$B$84,Usage!$C$5:$C$11,0),MATCH(UsagePerHour!KH$4,Usage!$D$3:$ABF$3,0)),"")</f>
        <v>75.832491060082162</v>
      </c>
      <c r="KI98" s="6">
        <f>IFERROR(INDEX(Sales!$D$5:$ABF$18,MATCH(UsagePerHour!$B98,Sales!$C$5:$C$18,0),MATCH(UsagePerHour!KI$4,Sales!$D$3:$ABF$3,0))/KI$2*INDEX(Usage!$D$5:$ABF$11,MATCH(UsagePerHour!$B$84,Usage!$C$5:$C$11,0),MATCH(UsagePerHour!KI$4,Usage!$D$3:$ABF$3,0)),"")</f>
        <v>1.0615074713118138</v>
      </c>
      <c r="KJ98" s="6">
        <f>IFERROR(INDEX(Sales!$D$5:$ABF$18,MATCH(UsagePerHour!$B98,Sales!$C$5:$C$18,0),MATCH(UsagePerHour!KJ$4,Sales!$D$3:$ABF$3,0))/KJ$2*INDEX(Usage!$D$5:$ABF$11,MATCH(UsagePerHour!$B$84,Usage!$C$5:$C$11,0),MATCH(UsagePerHour!KJ$4,Usage!$D$3:$ABF$3,0)),"")</f>
        <v>74.016792734344847</v>
      </c>
      <c r="KK98" s="6">
        <f>IFERROR(INDEX(Sales!$D$5:$ABF$18,MATCH(UsagePerHour!$B98,Sales!$C$5:$C$18,0),MATCH(UsagePerHour!KK$4,Sales!$D$3:$ABF$3,0))/KK$2*INDEX(Usage!$D$5:$ABF$11,MATCH(UsagePerHour!$B$84,Usage!$C$5:$C$11,0),MATCH(UsagePerHour!KK$4,Usage!$D$3:$ABF$3,0)),"")</f>
        <v>61.943472006075289</v>
      </c>
      <c r="KL98" s="6">
        <f>IFERROR(INDEX(Sales!$D$5:$ABF$18,MATCH(UsagePerHour!$B98,Sales!$C$5:$C$18,0),MATCH(UsagePerHour!KL$4,Sales!$D$3:$ABF$3,0))/KL$2*INDEX(Usage!$D$5:$ABF$11,MATCH(UsagePerHour!$B$84,Usage!$C$5:$C$11,0),MATCH(UsagePerHour!KL$4,Usage!$D$3:$ABF$3,0)),"")</f>
        <v>0.39718380309272022</v>
      </c>
      <c r="KM98" s="6">
        <f>IFERROR(INDEX(Sales!$D$5:$ABF$18,MATCH(UsagePerHour!$B98,Sales!$C$5:$C$18,0),MATCH(UsagePerHour!KM$4,Sales!$D$3:$ABF$3,0))/KM$2*INDEX(Usage!$D$5:$ABF$11,MATCH(UsagePerHour!$B$84,Usage!$C$5:$C$11,0),MATCH(UsagePerHour!KM$4,Usage!$D$3:$ABF$3,0)),"")</f>
        <v>0.38278448846033347</v>
      </c>
      <c r="KN98" s="6">
        <f>IFERROR(INDEX(Sales!$D$5:$ABF$18,MATCH(UsagePerHour!$B98,Sales!$C$5:$C$18,0),MATCH(UsagePerHour!KN$4,Sales!$D$3:$ABF$3,0))/KN$2*INDEX(Usage!$D$5:$ABF$11,MATCH(UsagePerHour!$B$84,Usage!$C$5:$C$11,0),MATCH(UsagePerHour!KN$4,Usage!$D$3:$ABF$3,0)),"")</f>
        <v>0</v>
      </c>
      <c r="KO98" s="6">
        <f>IFERROR(INDEX(Sales!$D$5:$ABF$18,MATCH(UsagePerHour!$B98,Sales!$C$5:$C$18,0),MATCH(UsagePerHour!KO$4,Sales!$D$3:$ABF$3,0))/KO$2*INDEX(Usage!$D$5:$ABF$11,MATCH(UsagePerHour!$B$84,Usage!$C$5:$C$11,0),MATCH(UsagePerHour!KO$4,Usage!$D$3:$ABF$3,0)),"")</f>
        <v>0.85514519503938213</v>
      </c>
      <c r="KP98" s="6">
        <f>IFERROR(INDEX(Sales!$D$5:$ABF$18,MATCH(UsagePerHour!$B98,Sales!$C$5:$C$18,0),MATCH(UsagePerHour!KP$4,Sales!$D$3:$ABF$3,0))/KP$2*INDEX(Usage!$D$5:$ABF$11,MATCH(UsagePerHour!$B$84,Usage!$C$5:$C$11,0),MATCH(UsagePerHour!KP$4,Usage!$D$3:$ABF$3,0)),"")</f>
        <v>0</v>
      </c>
      <c r="KQ98" s="6">
        <f>IFERROR(INDEX(Sales!$D$5:$ABF$18,MATCH(UsagePerHour!$B98,Sales!$C$5:$C$18,0),MATCH(UsagePerHour!KQ$4,Sales!$D$3:$ABF$3,0))/KQ$2*INDEX(Usage!$D$5:$ABF$11,MATCH(UsagePerHour!$B$84,Usage!$C$5:$C$11,0),MATCH(UsagePerHour!KQ$4,Usage!$D$3:$ABF$3,0)),"")</f>
        <v>11.338024810220329</v>
      </c>
      <c r="KR98" s="6">
        <f>IFERROR(INDEX(Sales!$D$5:$ABF$18,MATCH(UsagePerHour!$B98,Sales!$C$5:$C$18,0),MATCH(UsagePerHour!KR$4,Sales!$D$3:$ABF$3,0))/KR$2*INDEX(Usage!$D$5:$ABF$11,MATCH(UsagePerHour!$B$84,Usage!$C$5:$C$11,0),MATCH(UsagePerHour!KR$4,Usage!$D$3:$ABF$3,0)),"")</f>
        <v>55.781204672112374</v>
      </c>
      <c r="KS98" s="6">
        <f>IFERROR(INDEX(Sales!$D$5:$ABF$18,MATCH(UsagePerHour!$B98,Sales!$C$5:$C$18,0),MATCH(UsagePerHour!KS$4,Sales!$D$3:$ABF$3,0))/KS$2*INDEX(Usage!$D$5:$ABF$11,MATCH(UsagePerHour!$B$84,Usage!$C$5:$C$11,0),MATCH(UsagePerHour!KS$4,Usage!$D$3:$ABF$3,0)),"")</f>
        <v>0</v>
      </c>
      <c r="KT98" s="6">
        <f>IFERROR(INDEX(Sales!$D$5:$ABF$18,MATCH(UsagePerHour!$B98,Sales!$C$5:$C$18,0),MATCH(UsagePerHour!KT$4,Sales!$D$3:$ABF$3,0))/KT$2*INDEX(Usage!$D$5:$ABF$11,MATCH(UsagePerHour!$B$84,Usage!$C$5:$C$11,0),MATCH(UsagePerHour!KT$4,Usage!$D$3:$ABF$3,0)),"")</f>
        <v>0</v>
      </c>
      <c r="KU98" s="6">
        <f>IFERROR(INDEX(Sales!$D$5:$ABF$18,MATCH(UsagePerHour!$B98,Sales!$C$5:$C$18,0),MATCH(UsagePerHour!KU$4,Sales!$D$3:$ABF$3,0))/KU$2*INDEX(Usage!$D$5:$ABF$11,MATCH(UsagePerHour!$B$84,Usage!$C$5:$C$11,0),MATCH(UsagePerHour!KU$4,Usage!$D$3:$ABF$3,0)),"")</f>
        <v>0</v>
      </c>
      <c r="KV98" s="6">
        <f>IFERROR(INDEX(Sales!$D$5:$ABF$18,MATCH(UsagePerHour!$B98,Sales!$C$5:$C$18,0),MATCH(UsagePerHour!KV$4,Sales!$D$3:$ABF$3,0))/KV$2*INDEX(Usage!$D$5:$ABF$11,MATCH(UsagePerHour!$B$84,Usage!$C$5:$C$11,0),MATCH(UsagePerHour!KV$4,Usage!$D$3:$ABF$3,0)),"")</f>
        <v>9.5285719311412382</v>
      </c>
      <c r="KW98" s="6">
        <f>IFERROR(INDEX(Sales!$D$5:$ABF$18,MATCH(UsagePerHour!$B98,Sales!$C$5:$C$18,0),MATCH(UsagePerHour!KW$4,Sales!$D$3:$ABF$3,0))/KW$2*INDEX(Usage!$D$5:$ABF$11,MATCH(UsagePerHour!$B$84,Usage!$C$5:$C$11,0),MATCH(UsagePerHour!KW$4,Usage!$D$3:$ABF$3,0)),"")</f>
        <v>10.0606688846956</v>
      </c>
      <c r="KX98" s="6">
        <f>IFERROR(INDEX(Sales!$D$5:$ABF$18,MATCH(UsagePerHour!$B98,Sales!$C$5:$C$18,0),MATCH(UsagePerHour!KX$4,Sales!$D$3:$ABF$3,0))/KX$2*INDEX(Usage!$D$5:$ABF$11,MATCH(UsagePerHour!$B$84,Usage!$C$5:$C$11,0),MATCH(UsagePerHour!KX$4,Usage!$D$3:$ABF$3,0)),"")</f>
        <v>31.926876780030835</v>
      </c>
      <c r="KY98" s="6">
        <f>IFERROR(INDEX(Sales!$D$5:$ABF$18,MATCH(UsagePerHour!$B98,Sales!$C$5:$C$18,0),MATCH(UsagePerHour!KY$4,Sales!$D$3:$ABF$3,0))/KY$2*INDEX(Usage!$D$5:$ABF$11,MATCH(UsagePerHour!$B$84,Usage!$C$5:$C$11,0),MATCH(UsagePerHour!KY$4,Usage!$D$3:$ABF$3,0)),"")</f>
        <v>15.02404426559356</v>
      </c>
      <c r="KZ98" s="6">
        <f>IFERROR(INDEX(Sales!$D$5:$ABF$18,MATCH(UsagePerHour!$B98,Sales!$C$5:$C$18,0),MATCH(UsagePerHour!KZ$4,Sales!$D$3:$ABF$3,0))/KZ$2*INDEX(Usage!$D$5:$ABF$11,MATCH(UsagePerHour!$B$84,Usage!$C$5:$C$11,0),MATCH(UsagePerHour!KZ$4,Usage!$D$3:$ABF$3,0)),"")</f>
        <v>10.923331459884782</v>
      </c>
      <c r="LA98" s="6">
        <f>IFERROR(INDEX(Sales!$D$5:$ABF$18,MATCH(UsagePerHour!$B98,Sales!$C$5:$C$18,0),MATCH(UsagePerHour!LA$4,Sales!$D$3:$ABF$3,0))/LA$2*INDEX(Usage!$D$5:$ABF$11,MATCH(UsagePerHour!$B$84,Usage!$C$5:$C$11,0),MATCH(UsagePerHour!LA$4,Usage!$D$3:$ABF$3,0)),"")</f>
        <v>0</v>
      </c>
      <c r="LB98" s="6">
        <f>IFERROR(INDEX(Sales!$D$5:$ABF$18,MATCH(UsagePerHour!$B98,Sales!$C$5:$C$18,0),MATCH(UsagePerHour!LB$4,Sales!$D$3:$ABF$3,0))/LB$2*INDEX(Usage!$D$5:$ABF$11,MATCH(UsagePerHour!$B$84,Usage!$C$5:$C$11,0),MATCH(UsagePerHour!LB$4,Usage!$D$3:$ABF$3,0)),"")</f>
        <v>0</v>
      </c>
      <c r="LC98" s="6">
        <f>IFERROR(INDEX(Sales!$D$5:$ABF$18,MATCH(UsagePerHour!$B98,Sales!$C$5:$C$18,0),MATCH(UsagePerHour!LC$4,Sales!$D$3:$ABF$3,0))/LC$2*INDEX(Usage!$D$5:$ABF$11,MATCH(UsagePerHour!$B$84,Usage!$C$5:$C$11,0),MATCH(UsagePerHour!LC$4,Usage!$D$3:$ABF$3,0)),"")</f>
        <v>1.4838713962625079</v>
      </c>
      <c r="LD98" s="6">
        <f>IFERROR(INDEX(Sales!$D$5:$ABF$18,MATCH(UsagePerHour!$B98,Sales!$C$5:$C$18,0),MATCH(UsagePerHour!LD$4,Sales!$D$3:$ABF$3,0))/LD$2*INDEX(Usage!$D$5:$ABF$11,MATCH(UsagePerHour!$B$84,Usage!$C$5:$C$11,0),MATCH(UsagePerHour!LD$4,Usage!$D$3:$ABF$3,0)),"")</f>
        <v>5.460249267190262</v>
      </c>
      <c r="LE98" s="6">
        <f>IFERROR(INDEX(Sales!$D$5:$ABF$18,MATCH(UsagePerHour!$B98,Sales!$C$5:$C$18,0),MATCH(UsagePerHour!LE$4,Sales!$D$3:$ABF$3,0))/LE$2*INDEX(Usage!$D$5:$ABF$11,MATCH(UsagePerHour!$B$84,Usage!$C$5:$C$11,0),MATCH(UsagePerHour!LE$4,Usage!$D$3:$ABF$3,0)),"")</f>
        <v>4.1114016730539227</v>
      </c>
      <c r="LF98" s="6">
        <f>IFERROR(INDEX(Sales!$D$5:$ABF$18,MATCH(UsagePerHour!$B98,Sales!$C$5:$C$18,0),MATCH(UsagePerHour!LF$4,Sales!$D$3:$ABF$3,0))/LF$2*INDEX(Usage!$D$5:$ABF$11,MATCH(UsagePerHour!$B$84,Usage!$C$5:$C$11,0),MATCH(UsagePerHour!LF$4,Usage!$D$3:$ABF$3,0)),"")</f>
        <v>0</v>
      </c>
      <c r="LG98" s="6">
        <f>IFERROR(INDEX(Sales!$D$5:$ABF$18,MATCH(UsagePerHour!$B98,Sales!$C$5:$C$18,0),MATCH(UsagePerHour!LG$4,Sales!$D$3:$ABF$3,0))/LG$2*INDEX(Usage!$D$5:$ABF$11,MATCH(UsagePerHour!$B$84,Usage!$C$5:$C$11,0),MATCH(UsagePerHour!LG$4,Usage!$D$3:$ABF$3,0)),"")</f>
        <v>0</v>
      </c>
      <c r="LH98" s="6">
        <f>IFERROR(INDEX(Sales!$D$5:$ABF$18,MATCH(UsagePerHour!$B98,Sales!$C$5:$C$18,0),MATCH(UsagePerHour!LH$4,Sales!$D$3:$ABF$3,0))/LH$2*INDEX(Usage!$D$5:$ABF$11,MATCH(UsagePerHour!$B$84,Usage!$C$5:$C$11,0),MATCH(UsagePerHour!LH$4,Usage!$D$3:$ABF$3,0)),"")</f>
        <v>3.6431446578281754</v>
      </c>
      <c r="LI98" s="6">
        <f>IFERROR(INDEX(Sales!$D$5:$ABF$18,MATCH(UsagePerHour!$B98,Sales!$C$5:$C$18,0),MATCH(UsagePerHour!LI$4,Sales!$D$3:$ABF$3,0))/LI$2*INDEX(Usage!$D$5:$ABF$11,MATCH(UsagePerHour!$B$84,Usage!$C$5:$C$11,0),MATCH(UsagePerHour!LI$4,Usage!$D$3:$ABF$3,0)),"")</f>
        <v>2.0575908957902582</v>
      </c>
      <c r="LJ98" s="6">
        <f>IFERROR(INDEX(Sales!$D$5:$ABF$18,MATCH(UsagePerHour!$B98,Sales!$C$5:$C$18,0),MATCH(UsagePerHour!LJ$4,Sales!$D$3:$ABF$3,0))/LJ$2*INDEX(Usage!$D$5:$ABF$11,MATCH(UsagePerHour!$B$84,Usage!$C$5:$C$11,0),MATCH(UsagePerHour!LJ$4,Usage!$D$3:$ABF$3,0)),"")</f>
        <v>1.9460265122806755</v>
      </c>
      <c r="LK98" s="6">
        <f>IFERROR(INDEX(Sales!$D$5:$ABF$18,MATCH(UsagePerHour!$B98,Sales!$C$5:$C$18,0),MATCH(UsagePerHour!LK$4,Sales!$D$3:$ABF$3,0))/LK$2*INDEX(Usage!$D$5:$ABF$11,MATCH(UsagePerHour!$B$84,Usage!$C$5:$C$11,0),MATCH(UsagePerHour!LK$4,Usage!$D$3:$ABF$3,0)),"")</f>
        <v>0</v>
      </c>
      <c r="LL98" s="6">
        <f>IFERROR(INDEX(Sales!$D$5:$ABF$18,MATCH(UsagePerHour!$B98,Sales!$C$5:$C$18,0),MATCH(UsagePerHour!LL$4,Sales!$D$3:$ABF$3,0))/LL$2*INDEX(Usage!$D$5:$ABF$11,MATCH(UsagePerHour!$B$84,Usage!$C$5:$C$11,0),MATCH(UsagePerHour!LL$4,Usage!$D$3:$ABF$3,0)),"")</f>
        <v>189.703483987141</v>
      </c>
      <c r="LM98" s="6">
        <f>IFERROR(INDEX(Sales!$D$5:$ABF$18,MATCH(UsagePerHour!$B98,Sales!$C$5:$C$18,0),MATCH(UsagePerHour!LM$4,Sales!$D$3:$ABF$3,0))/LM$2*INDEX(Usage!$D$5:$ABF$11,MATCH(UsagePerHour!$B$84,Usage!$C$5:$C$11,0),MATCH(UsagePerHour!LM$4,Usage!$D$3:$ABF$3,0)),"")</f>
        <v>0.42560815833419774</v>
      </c>
      <c r="LN98" s="6">
        <f>IFERROR(INDEX(Sales!$D$5:$ABF$18,MATCH(UsagePerHour!$B98,Sales!$C$5:$C$18,0),MATCH(UsagePerHour!LN$4,Sales!$D$3:$ABF$3,0))/LN$2*INDEX(Usage!$D$5:$ABF$11,MATCH(UsagePerHour!$B$84,Usage!$C$5:$C$11,0),MATCH(UsagePerHour!LN$4,Usage!$D$3:$ABF$3,0)),"")</f>
        <v>5.4227928761327719</v>
      </c>
      <c r="LO98" s="6">
        <f>IFERROR(INDEX(Sales!$D$5:$ABF$18,MATCH(UsagePerHour!$B98,Sales!$C$5:$C$18,0),MATCH(UsagePerHour!LO$4,Sales!$D$3:$ABF$3,0))/LO$2*INDEX(Usage!$D$5:$ABF$11,MATCH(UsagePerHour!$B$84,Usage!$C$5:$C$11,0),MATCH(UsagePerHour!LO$4,Usage!$D$3:$ABF$3,0)),"")</f>
        <v>0</v>
      </c>
      <c r="LP98" s="6">
        <f>IFERROR(INDEX(Sales!$D$5:$ABF$18,MATCH(UsagePerHour!$B98,Sales!$C$5:$C$18,0),MATCH(UsagePerHour!LP$4,Sales!$D$3:$ABF$3,0))/LP$2*INDEX(Usage!$D$5:$ABF$11,MATCH(UsagePerHour!$B$84,Usage!$C$5:$C$11,0),MATCH(UsagePerHour!LP$4,Usage!$D$3:$ABF$3,0)),"")</f>
        <v>1.0493811648760993</v>
      </c>
      <c r="LQ98" s="6">
        <f>IFERROR(INDEX(Sales!$D$5:$ABF$18,MATCH(UsagePerHour!$B98,Sales!$C$5:$C$18,0),MATCH(UsagePerHour!LQ$4,Sales!$D$3:$ABF$3,0))/LQ$2*INDEX(Usage!$D$5:$ABF$11,MATCH(UsagePerHour!$B$84,Usage!$C$5:$C$11,0),MATCH(UsagePerHour!LQ$4,Usage!$D$3:$ABF$3,0)),"")</f>
        <v>2.3901209921648245</v>
      </c>
      <c r="LR98" s="6">
        <f>IFERROR(INDEX(Sales!$D$5:$ABF$18,MATCH(UsagePerHour!$B98,Sales!$C$5:$C$18,0),MATCH(UsagePerHour!LR$4,Sales!$D$3:$ABF$3,0))/LR$2*INDEX(Usage!$D$5:$ABF$11,MATCH(UsagePerHour!$B$84,Usage!$C$5:$C$11,0),MATCH(UsagePerHour!LR$4,Usage!$D$3:$ABF$3,0)),"")</f>
        <v>7.4346271890232893</v>
      </c>
      <c r="LS98" s="6">
        <f>IFERROR(INDEX(Sales!$D$5:$ABF$18,MATCH(UsagePerHour!$B98,Sales!$C$5:$C$18,0),MATCH(UsagePerHour!LS$4,Sales!$D$3:$ABF$3,0))/LS$2*INDEX(Usage!$D$5:$ABF$11,MATCH(UsagePerHour!$B$84,Usage!$C$5:$C$11,0),MATCH(UsagePerHour!LS$4,Usage!$D$3:$ABF$3,0)),"")</f>
        <v>0</v>
      </c>
      <c r="LT98" s="6">
        <f>IFERROR(INDEX(Sales!$D$5:$ABF$18,MATCH(UsagePerHour!$B98,Sales!$C$5:$C$18,0),MATCH(UsagePerHour!LT$4,Sales!$D$3:$ABF$3,0))/LT$2*INDEX(Usage!$D$5:$ABF$11,MATCH(UsagePerHour!$B$84,Usage!$C$5:$C$11,0),MATCH(UsagePerHour!LT$4,Usage!$D$3:$ABF$3,0)),"")</f>
        <v>0</v>
      </c>
      <c r="LU98" s="6">
        <f>IFERROR(INDEX(Sales!$D$5:$ABF$18,MATCH(UsagePerHour!$B98,Sales!$C$5:$C$18,0),MATCH(UsagePerHour!LU$4,Sales!$D$3:$ABF$3,0))/LU$2*INDEX(Usage!$D$5:$ABF$11,MATCH(UsagePerHour!$B$84,Usage!$C$5:$C$11,0),MATCH(UsagePerHour!LU$4,Usage!$D$3:$ABF$3,0)),"")</f>
        <v>34.475274224700271</v>
      </c>
      <c r="LV98" s="6">
        <f>IFERROR(INDEX(Sales!$D$5:$ABF$18,MATCH(UsagePerHour!$B98,Sales!$C$5:$C$18,0),MATCH(UsagePerHour!LV$4,Sales!$D$3:$ABF$3,0))/LV$2*INDEX(Usage!$D$5:$ABF$11,MATCH(UsagePerHour!$B$84,Usage!$C$5:$C$11,0),MATCH(UsagePerHour!LV$4,Usage!$D$3:$ABF$3,0)),"")</f>
        <v>0</v>
      </c>
      <c r="LW98" s="6">
        <f>IFERROR(INDEX(Sales!$D$5:$ABF$18,MATCH(UsagePerHour!$B98,Sales!$C$5:$C$18,0),MATCH(UsagePerHour!LW$4,Sales!$D$3:$ABF$3,0))/LW$2*INDEX(Usage!$D$5:$ABF$11,MATCH(UsagePerHour!$B$84,Usage!$C$5:$C$11,0),MATCH(UsagePerHour!LW$4,Usage!$D$3:$ABF$3,0)),"")</f>
        <v>5.4773351448396328</v>
      </c>
      <c r="LX98" s="6">
        <f>IFERROR(INDEX(Sales!$D$5:$ABF$18,MATCH(UsagePerHour!$B98,Sales!$C$5:$C$18,0),MATCH(UsagePerHour!LX$4,Sales!$D$3:$ABF$3,0))/LX$2*INDEX(Usage!$D$5:$ABF$11,MATCH(UsagePerHour!$B$84,Usage!$C$5:$C$11,0),MATCH(UsagePerHour!LX$4,Usage!$D$3:$ABF$3,0)),"")</f>
        <v>0</v>
      </c>
      <c r="LY98" s="6">
        <f>IFERROR(INDEX(Sales!$D$5:$ABF$18,MATCH(UsagePerHour!$B98,Sales!$C$5:$C$18,0),MATCH(UsagePerHour!LY$4,Sales!$D$3:$ABF$3,0))/LY$2*INDEX(Usage!$D$5:$ABF$11,MATCH(UsagePerHour!$B$84,Usage!$C$5:$C$11,0),MATCH(UsagePerHour!LY$4,Usage!$D$3:$ABF$3,0)),"")</f>
        <v>4.148038819085917</v>
      </c>
      <c r="LZ98" s="6">
        <f>IFERROR(INDEX(Sales!$D$5:$ABF$18,MATCH(UsagePerHour!$B98,Sales!$C$5:$C$18,0),MATCH(UsagePerHour!LZ$4,Sales!$D$3:$ABF$3,0))/LZ$2*INDEX(Usage!$D$5:$ABF$11,MATCH(UsagePerHour!$B$84,Usage!$C$5:$C$11,0),MATCH(UsagePerHour!LZ$4,Usage!$D$3:$ABF$3,0)),"")</f>
        <v>66.933743134499935</v>
      </c>
      <c r="MA98" s="6">
        <f>IFERROR(INDEX(Sales!$D$5:$ABF$18,MATCH(UsagePerHour!$B98,Sales!$C$5:$C$18,0),MATCH(UsagePerHour!MA$4,Sales!$D$3:$ABF$3,0))/MA$2*INDEX(Usage!$D$5:$ABF$11,MATCH(UsagePerHour!$B$84,Usage!$C$5:$C$11,0),MATCH(UsagePerHour!MA$4,Usage!$D$3:$ABF$3,0)),"")</f>
        <v>0</v>
      </c>
      <c r="MB98" s="6">
        <f>IFERROR(INDEX(Sales!$D$5:$ABF$18,MATCH(UsagePerHour!$B98,Sales!$C$5:$C$18,0),MATCH(UsagePerHour!MB$4,Sales!$D$3:$ABF$3,0))/MB$2*INDEX(Usage!$D$5:$ABF$11,MATCH(UsagePerHour!$B$84,Usage!$C$5:$C$11,0),MATCH(UsagePerHour!MB$4,Usage!$D$3:$ABF$3,0)),"")</f>
        <v>4.3051623396180956</v>
      </c>
      <c r="MC98" s="6">
        <f>IFERROR(INDEX(Sales!$D$5:$ABF$18,MATCH(UsagePerHour!$B98,Sales!$C$5:$C$18,0),MATCH(UsagePerHour!MC$4,Sales!$D$3:$ABF$3,0))/MC$2*INDEX(Usage!$D$5:$ABF$11,MATCH(UsagePerHour!$B$84,Usage!$C$5:$C$11,0),MATCH(UsagePerHour!MC$4,Usage!$D$3:$ABF$3,0)),"")</f>
        <v>0</v>
      </c>
      <c r="MD98" s="6">
        <f>IFERROR(INDEX(Sales!$D$5:$ABF$18,MATCH(UsagePerHour!$B98,Sales!$C$5:$C$18,0),MATCH(UsagePerHour!MD$4,Sales!$D$3:$ABF$3,0))/MD$2*INDEX(Usage!$D$5:$ABF$11,MATCH(UsagePerHour!$B$84,Usage!$C$5:$C$11,0),MATCH(UsagePerHour!MD$4,Usage!$D$3:$ABF$3,0)),"")</f>
        <v>0.87211527237107223</v>
      </c>
      <c r="ME98" s="6">
        <f>IFERROR(INDEX(Sales!$D$5:$ABF$18,MATCH(UsagePerHour!$B98,Sales!$C$5:$C$18,0),MATCH(UsagePerHour!ME$4,Sales!$D$3:$ABF$3,0))/ME$2*INDEX(Usage!$D$5:$ABF$11,MATCH(UsagePerHour!$B$84,Usage!$C$5:$C$11,0),MATCH(UsagePerHour!ME$4,Usage!$D$3:$ABF$3,0)),"")</f>
        <v>0.14702481544071866</v>
      </c>
      <c r="MF98" s="6">
        <f>IFERROR(INDEX(Sales!$D$5:$ABF$18,MATCH(UsagePerHour!$B98,Sales!$C$5:$C$18,0),MATCH(UsagePerHour!MF$4,Sales!$D$3:$ABF$3,0))/MF$2*INDEX(Usage!$D$5:$ABF$11,MATCH(UsagePerHour!$B$84,Usage!$C$5:$C$11,0),MATCH(UsagePerHour!MF$4,Usage!$D$3:$ABF$3,0)),"")</f>
        <v>2.6615715358424969</v>
      </c>
      <c r="MG98" s="6">
        <f>IFERROR(INDEX(Sales!$D$5:$ABF$18,MATCH(UsagePerHour!$B98,Sales!$C$5:$C$18,0),MATCH(UsagePerHour!MG$4,Sales!$D$3:$ABF$3,0))/MG$2*INDEX(Usage!$D$5:$ABF$11,MATCH(UsagePerHour!$B$84,Usage!$C$5:$C$11,0),MATCH(UsagePerHour!MG$4,Usage!$D$3:$ABF$3,0)),"")</f>
        <v>88.040957870565634</v>
      </c>
      <c r="MH98" s="6">
        <f>IFERROR(INDEX(Sales!$D$5:$ABF$18,MATCH(UsagePerHour!$B98,Sales!$C$5:$C$18,0),MATCH(UsagePerHour!MH$4,Sales!$D$3:$ABF$3,0))/MH$2*INDEX(Usage!$D$5:$ABF$11,MATCH(UsagePerHour!$B$84,Usage!$C$5:$C$11,0),MATCH(UsagePerHour!MH$4,Usage!$D$3:$ABF$3,0)),"")</f>
        <v>4.0812908640678103</v>
      </c>
      <c r="MI98" s="6">
        <f>IFERROR(INDEX(Sales!$D$5:$ABF$18,MATCH(UsagePerHour!$B98,Sales!$C$5:$C$18,0),MATCH(UsagePerHour!MI$4,Sales!$D$3:$ABF$3,0))/MI$2*INDEX(Usage!$D$5:$ABF$11,MATCH(UsagePerHour!$B$84,Usage!$C$5:$C$11,0),MATCH(UsagePerHour!MI$4,Usage!$D$3:$ABF$3,0)),"")</f>
        <v>0</v>
      </c>
      <c r="MJ98" s="6">
        <f>IFERROR(INDEX(Sales!$D$5:$ABF$18,MATCH(UsagePerHour!$B98,Sales!$C$5:$C$18,0),MATCH(UsagePerHour!MJ$4,Sales!$D$3:$ABF$3,0))/MJ$2*INDEX(Usage!$D$5:$ABF$11,MATCH(UsagePerHour!$B$84,Usage!$C$5:$C$11,0),MATCH(UsagePerHour!MJ$4,Usage!$D$3:$ABF$3,0)),"")</f>
        <v>0</v>
      </c>
      <c r="MK98" s="6">
        <f>IFERROR(INDEX(Sales!$D$5:$ABF$18,MATCH(UsagePerHour!$B98,Sales!$C$5:$C$18,0),MATCH(UsagePerHour!MK$4,Sales!$D$3:$ABF$3,0))/MK$2*INDEX(Usage!$D$5:$ABF$11,MATCH(UsagePerHour!$B$84,Usage!$C$5:$C$11,0),MATCH(UsagePerHour!MK$4,Usage!$D$3:$ABF$3,0)),"")</f>
        <v>1.389645229477019</v>
      </c>
      <c r="ML98" s="6">
        <f>IFERROR(INDEX(Sales!$D$5:$ABF$18,MATCH(UsagePerHour!$B98,Sales!$C$5:$C$18,0),MATCH(UsagePerHour!ML$4,Sales!$D$3:$ABF$3,0))/ML$2*INDEX(Usage!$D$5:$ABF$11,MATCH(UsagePerHour!$B$84,Usage!$C$5:$C$11,0),MATCH(UsagePerHour!ML$4,Usage!$D$3:$ABF$3,0)),"")</f>
        <v>8.2611452937641303</v>
      </c>
      <c r="MM98" s="6">
        <f>IFERROR(INDEX(Sales!$D$5:$ABF$18,MATCH(UsagePerHour!$B98,Sales!$C$5:$C$18,0),MATCH(UsagePerHour!MM$4,Sales!$D$3:$ABF$3,0))/MM$2*INDEX(Usage!$D$5:$ABF$11,MATCH(UsagePerHour!$B$84,Usage!$C$5:$C$11,0),MATCH(UsagePerHour!MM$4,Usage!$D$3:$ABF$3,0)),"")</f>
        <v>0</v>
      </c>
      <c r="MN98" s="6">
        <f>IFERROR(INDEX(Sales!$D$5:$ABF$18,MATCH(UsagePerHour!$B98,Sales!$C$5:$C$18,0),MATCH(UsagePerHour!MN$4,Sales!$D$3:$ABF$3,0))/MN$2*INDEX(Usage!$D$5:$ABF$11,MATCH(UsagePerHour!$B$84,Usage!$C$5:$C$11,0),MATCH(UsagePerHour!MN$4,Usage!$D$3:$ABF$3,0)),"")</f>
        <v>9.4633206694367082</v>
      </c>
      <c r="MO98" s="6">
        <f>IFERROR(INDEX(Sales!$D$5:$ABF$18,MATCH(UsagePerHour!$B98,Sales!$C$5:$C$18,0),MATCH(UsagePerHour!MO$4,Sales!$D$3:$ABF$3,0))/MO$2*INDEX(Usage!$D$5:$ABF$11,MATCH(UsagePerHour!$B$84,Usage!$C$5:$C$11,0),MATCH(UsagePerHour!MO$4,Usage!$D$3:$ABF$3,0)),"")</f>
        <v>0</v>
      </c>
      <c r="MP98" s="6">
        <f>IFERROR(INDEX(Sales!$D$5:$ABF$18,MATCH(UsagePerHour!$B98,Sales!$C$5:$C$18,0),MATCH(UsagePerHour!MP$4,Sales!$D$3:$ABF$3,0))/MP$2*INDEX(Usage!$D$5:$ABF$11,MATCH(UsagePerHour!$B$84,Usage!$C$5:$C$11,0),MATCH(UsagePerHour!MP$4,Usage!$D$3:$ABF$3,0)),"")</f>
        <v>34.475274224700271</v>
      </c>
      <c r="MQ98" s="6">
        <f>IFERROR(INDEX(Sales!$D$5:$ABF$18,MATCH(UsagePerHour!$B98,Sales!$C$5:$C$18,0),MATCH(UsagePerHour!MQ$4,Sales!$D$3:$ABF$3,0))/MQ$2*INDEX(Usage!$D$5:$ABF$11,MATCH(UsagePerHour!$B$84,Usage!$C$5:$C$11,0),MATCH(UsagePerHour!MQ$4,Usage!$D$3:$ABF$3,0)),"")</f>
        <v>0</v>
      </c>
      <c r="MR98" s="6">
        <f>IFERROR(INDEX(Sales!$D$5:$ABF$18,MATCH(UsagePerHour!$B98,Sales!$C$5:$C$18,0),MATCH(UsagePerHour!MR$4,Sales!$D$3:$ABF$3,0))/MR$2*INDEX(Usage!$D$5:$ABF$11,MATCH(UsagePerHour!$B$84,Usage!$C$5:$C$11,0),MATCH(UsagePerHour!MR$4,Usage!$D$3:$ABF$3,0)),"")</f>
        <v>5.4773351448396328</v>
      </c>
      <c r="MS98" s="6">
        <f>IFERROR(INDEX(Sales!$D$5:$ABF$18,MATCH(UsagePerHour!$B98,Sales!$C$5:$C$18,0),MATCH(UsagePerHour!MS$4,Sales!$D$3:$ABF$3,0))/MS$2*INDEX(Usage!$D$5:$ABF$11,MATCH(UsagePerHour!$B$84,Usage!$C$5:$C$11,0),MATCH(UsagePerHour!MS$4,Usage!$D$3:$ABF$3,0)),"")</f>
        <v>0</v>
      </c>
      <c r="MT98" s="6">
        <f>IFERROR(INDEX(Sales!$D$5:$ABF$18,MATCH(UsagePerHour!$B98,Sales!$C$5:$C$18,0),MATCH(UsagePerHour!MT$4,Sales!$D$3:$ABF$3,0))/MT$2*INDEX(Usage!$D$5:$ABF$11,MATCH(UsagePerHour!$B$84,Usage!$C$5:$C$11,0),MATCH(UsagePerHour!MT$4,Usage!$D$3:$ABF$3,0)),"")</f>
        <v>3.8967648868905984</v>
      </c>
      <c r="MU98" s="6">
        <f>IFERROR(INDEX(Sales!$D$5:$ABF$18,MATCH(UsagePerHour!$B98,Sales!$C$5:$C$18,0),MATCH(UsagePerHour!MU$4,Sales!$D$3:$ABF$3,0))/MU$2*INDEX(Usage!$D$5:$ABF$11,MATCH(UsagePerHour!$B$84,Usage!$C$5:$C$11,0),MATCH(UsagePerHour!MU$4,Usage!$D$3:$ABF$3,0)),"")</f>
        <v>9.6667554344074116</v>
      </c>
      <c r="MV98" s="6">
        <f>IFERROR(INDEX(Sales!$D$5:$ABF$18,MATCH(UsagePerHour!$B98,Sales!$C$5:$C$18,0),MATCH(UsagePerHour!MV$4,Sales!$D$3:$ABF$3,0))/MV$2*INDEX(Usage!$D$5:$ABF$11,MATCH(UsagePerHour!$B$84,Usage!$C$5:$C$11,0),MATCH(UsagePerHour!MV$4,Usage!$D$3:$ABF$3,0)),"")</f>
        <v>0.88717854518736228</v>
      </c>
      <c r="MW98" s="6">
        <f>IFERROR(INDEX(Sales!$D$5:$ABF$18,MATCH(UsagePerHour!$B98,Sales!$C$5:$C$18,0),MATCH(UsagePerHour!MW$4,Sales!$D$3:$ABF$3,0))/MW$2*INDEX(Usage!$D$5:$ABF$11,MATCH(UsagePerHour!$B$84,Usage!$C$5:$C$11,0),MATCH(UsagePerHour!MW$4,Usage!$D$3:$ABF$3,0)),"")</f>
        <v>0</v>
      </c>
      <c r="MX98" s="6">
        <f>IFERROR(INDEX(Sales!$D$5:$ABF$18,MATCH(UsagePerHour!$B98,Sales!$C$5:$C$18,0),MATCH(UsagePerHour!MX$4,Sales!$D$3:$ABF$3,0))/MX$2*INDEX(Usage!$D$5:$ABF$11,MATCH(UsagePerHour!$B$84,Usage!$C$5:$C$11,0),MATCH(UsagePerHour!MX$4,Usage!$D$3:$ABF$3,0)),"")</f>
        <v>0.93146455915040749</v>
      </c>
      <c r="MY98" s="6">
        <f>IFERROR(INDEX(Sales!$D$5:$ABF$18,MATCH(UsagePerHour!$B98,Sales!$C$5:$C$18,0),MATCH(UsagePerHour!MY$4,Sales!$D$3:$ABF$3,0))/MY$2*INDEX(Usage!$D$5:$ABF$11,MATCH(UsagePerHour!$B$84,Usage!$C$5:$C$11,0),MATCH(UsagePerHour!MY$4,Usage!$D$3:$ABF$3,0)),"")</f>
        <v>1.6661418371857835</v>
      </c>
      <c r="MZ98" s="6">
        <f>IFERROR(INDEX(Sales!$D$5:$ABF$18,MATCH(UsagePerHour!$B98,Sales!$C$5:$C$18,0),MATCH(UsagePerHour!MZ$4,Sales!$D$3:$ABF$3,0))/MZ$2*INDEX(Usage!$D$5:$ABF$11,MATCH(UsagePerHour!$B$84,Usage!$C$5:$C$11,0),MATCH(UsagePerHour!MZ$4,Usage!$D$3:$ABF$3,0)),"")</f>
        <v>1.5570601284969317</v>
      </c>
      <c r="NA98" s="6">
        <f>IFERROR(INDEX(Sales!$D$5:$ABF$18,MATCH(UsagePerHour!$B98,Sales!$C$5:$C$18,0),MATCH(UsagePerHour!NA$4,Sales!$D$3:$ABF$3,0))/NA$2*INDEX(Usage!$D$5:$ABF$11,MATCH(UsagePerHour!$B$84,Usage!$C$5:$C$11,0),MATCH(UsagePerHour!NA$4,Usage!$D$3:$ABF$3,0)),"")</f>
        <v>0</v>
      </c>
      <c r="NB98" s="6">
        <f>IFERROR(INDEX(Sales!$D$5:$ABF$18,MATCH(UsagePerHour!$B98,Sales!$C$5:$C$18,0),MATCH(UsagePerHour!NB$4,Sales!$D$3:$ABF$3,0))/NB$2*INDEX(Usage!$D$5:$ABF$11,MATCH(UsagePerHour!$B$84,Usage!$C$5:$C$11,0),MATCH(UsagePerHour!NB$4,Usage!$D$3:$ABF$3,0)),"")</f>
        <v>112.33582923041337</v>
      </c>
      <c r="NC98" s="6">
        <f>IFERROR(INDEX(Sales!$D$5:$ABF$18,MATCH(UsagePerHour!$B98,Sales!$C$5:$C$18,0),MATCH(UsagePerHour!NC$4,Sales!$D$3:$ABF$3,0))/NC$2*INDEX(Usage!$D$5:$ABF$11,MATCH(UsagePerHour!$B$84,Usage!$C$5:$C$11,0),MATCH(UsagePerHour!NC$4,Usage!$D$3:$ABF$3,0)),"")</f>
        <v>0</v>
      </c>
      <c r="ND98" s="6">
        <f>IFERROR(INDEX(Sales!$D$5:$ABF$18,MATCH(UsagePerHour!$B98,Sales!$C$5:$C$18,0),MATCH(UsagePerHour!ND$4,Sales!$D$3:$ABF$3,0))/ND$2*INDEX(Usage!$D$5:$ABF$11,MATCH(UsagePerHour!$B$84,Usage!$C$5:$C$11,0),MATCH(UsagePerHour!ND$4,Usage!$D$3:$ABF$3,0)),"")</f>
        <v>0</v>
      </c>
      <c r="NE98" s="6">
        <f>IFERROR(INDEX(Sales!$D$5:$ABF$18,MATCH(UsagePerHour!$B98,Sales!$C$5:$C$18,0),MATCH(UsagePerHour!NE$4,Sales!$D$3:$ABF$3,0))/NE$2*INDEX(Usage!$D$5:$ABF$11,MATCH(UsagePerHour!$B$84,Usage!$C$5:$C$11,0),MATCH(UsagePerHour!NE$4,Usage!$D$3:$ABF$3,0)),"")</f>
        <v>0</v>
      </c>
      <c r="NF98" s="6">
        <f>IFERROR(INDEX(Sales!$D$5:$ABF$18,MATCH(UsagePerHour!$B98,Sales!$C$5:$C$18,0),MATCH(UsagePerHour!NF$4,Sales!$D$3:$ABF$3,0))/NF$2*INDEX(Usage!$D$5:$ABF$11,MATCH(UsagePerHour!$B$84,Usage!$C$5:$C$11,0),MATCH(UsagePerHour!NF$4,Usage!$D$3:$ABF$3,0)),"")</f>
        <v>7.2196534566340828E-2</v>
      </c>
      <c r="NG98" s="6">
        <f>IFERROR(INDEX(Sales!$D$5:$ABF$18,MATCH(UsagePerHour!$B98,Sales!$C$5:$C$18,0),MATCH(UsagePerHour!NG$4,Sales!$D$3:$ABF$3,0))/NG$2*INDEX(Usage!$D$5:$ABF$11,MATCH(UsagePerHour!$B$84,Usage!$C$5:$C$11,0),MATCH(UsagePerHour!NG$4,Usage!$D$3:$ABF$3,0)),"")</f>
        <v>7.741179821282353</v>
      </c>
      <c r="NH98" s="6">
        <f>IFERROR(INDEX(Sales!$D$5:$ABF$18,MATCH(UsagePerHour!$B98,Sales!$C$5:$C$18,0),MATCH(UsagePerHour!NH$4,Sales!$D$3:$ABF$3,0))/NH$2*INDEX(Usage!$D$5:$ABF$11,MATCH(UsagePerHour!$B$84,Usage!$C$5:$C$11,0),MATCH(UsagePerHour!NH$4,Usage!$D$3:$ABF$3,0)),"")</f>
        <v>0</v>
      </c>
      <c r="NI98" s="6">
        <f>IFERROR(INDEX(Sales!$D$5:$ABF$18,MATCH(UsagePerHour!$B98,Sales!$C$5:$C$18,0),MATCH(UsagePerHour!NI$4,Sales!$D$3:$ABF$3,0))/NI$2*INDEX(Usage!$D$5:$ABF$11,MATCH(UsagePerHour!$B$84,Usage!$C$5:$C$11,0),MATCH(UsagePerHour!NI$4,Usage!$D$3:$ABF$3,0)),"")</f>
        <v>40.1578191406795</v>
      </c>
      <c r="NJ98" s="6">
        <f>IFERROR(INDEX(Sales!$D$5:$ABF$18,MATCH(UsagePerHour!$B98,Sales!$C$5:$C$18,0),MATCH(UsagePerHour!NJ$4,Sales!$D$3:$ABF$3,0))/NJ$2*INDEX(Usage!$D$5:$ABF$11,MATCH(UsagePerHour!$B$84,Usage!$C$5:$C$11,0),MATCH(UsagePerHour!NJ$4,Usage!$D$3:$ABF$3,0)),"")</f>
        <v>0.15435760800444334</v>
      </c>
      <c r="NK98" s="6">
        <f>IFERROR(INDEX(Sales!$D$5:$ABF$18,MATCH(UsagePerHour!$B98,Sales!$C$5:$C$18,0),MATCH(UsagePerHour!NK$4,Sales!$D$3:$ABF$3,0))/NK$2*INDEX(Usage!$D$5:$ABF$11,MATCH(UsagePerHour!$B$84,Usage!$C$5:$C$11,0),MATCH(UsagePerHour!NK$4,Usage!$D$3:$ABF$3,0)),"")</f>
        <v>0</v>
      </c>
      <c r="NL98" s="6">
        <f>IFERROR(INDEX(Sales!$D$5:$ABF$18,MATCH(UsagePerHour!$B98,Sales!$C$5:$C$18,0),MATCH(UsagePerHour!NL$4,Sales!$D$3:$ABF$3,0))/NL$2*INDEX(Usage!$D$5:$ABF$11,MATCH(UsagePerHour!$B$84,Usage!$C$5:$C$11,0),MATCH(UsagePerHour!NL$4,Usage!$D$3:$ABF$3,0)),"")</f>
        <v>2.3225201889379856</v>
      </c>
      <c r="NM98" s="6">
        <f>IFERROR(INDEX(Sales!$D$5:$ABF$18,MATCH(UsagePerHour!$B98,Sales!$C$5:$C$18,0),MATCH(UsagePerHour!NM$4,Sales!$D$3:$ABF$3,0))/NM$2*INDEX(Usage!$D$5:$ABF$11,MATCH(UsagePerHour!$B$84,Usage!$C$5:$C$11,0),MATCH(UsagePerHour!NM$4,Usage!$D$3:$ABF$3,0)),"")</f>
        <v>0</v>
      </c>
      <c r="NN98" s="6">
        <f>IFERROR(INDEX(Sales!$D$5:$ABF$18,MATCH(UsagePerHour!$B98,Sales!$C$5:$C$18,0),MATCH(UsagePerHour!NN$4,Sales!$D$3:$ABF$3,0))/NN$2*INDEX(Usage!$D$5:$ABF$11,MATCH(UsagePerHour!$B$84,Usage!$C$5:$C$11,0),MATCH(UsagePerHour!NN$4,Usage!$D$3:$ABF$3,0)),"")</f>
        <v>2.0527325526539255</v>
      </c>
      <c r="NO98" s="6">
        <f>IFERROR(INDEX(Sales!$D$5:$ABF$18,MATCH(UsagePerHour!$B98,Sales!$C$5:$C$18,0),MATCH(UsagePerHour!NO$4,Sales!$D$3:$ABF$3,0))/NO$2*INDEX(Usage!$D$5:$ABF$11,MATCH(UsagePerHour!$B$84,Usage!$C$5:$C$11,0),MATCH(UsagePerHour!NO$4,Usage!$D$3:$ABF$3,0)),"")</f>
        <v>0</v>
      </c>
      <c r="NP98" s="6">
        <f>IFERROR(INDEX(Sales!$D$5:$ABF$18,MATCH(UsagePerHour!$B98,Sales!$C$5:$C$18,0),MATCH(UsagePerHour!NP$4,Sales!$D$3:$ABF$3,0))/NP$2*INDEX(Usage!$D$5:$ABF$11,MATCH(UsagePerHour!$B$84,Usage!$C$5:$C$11,0),MATCH(UsagePerHour!NP$4,Usage!$D$3:$ABF$3,0)),"")</f>
        <v>31.136508871066177</v>
      </c>
      <c r="NQ98" s="6">
        <f>IFERROR(INDEX(Sales!$D$5:$ABF$18,MATCH(UsagePerHour!$B98,Sales!$C$5:$C$18,0),MATCH(UsagePerHour!NQ$4,Sales!$D$3:$ABF$3,0))/NQ$2*INDEX(Usage!$D$5:$ABF$11,MATCH(UsagePerHour!$B$84,Usage!$C$5:$C$11,0),MATCH(UsagePerHour!NQ$4,Usage!$D$3:$ABF$3,0)),"")</f>
        <v>8.5871353167247406</v>
      </c>
      <c r="NR98" s="6">
        <f>IFERROR(INDEX(Sales!$D$5:$ABF$18,MATCH(UsagePerHour!$B98,Sales!$C$5:$C$18,0),MATCH(UsagePerHour!NR$4,Sales!$D$3:$ABF$3,0))/NR$2*INDEX(Usage!$D$5:$ABF$11,MATCH(UsagePerHour!$B$84,Usage!$C$5:$C$11,0),MATCH(UsagePerHour!NR$4,Usage!$D$3:$ABF$3,0)),"")</f>
        <v>0</v>
      </c>
      <c r="NS98" s="6">
        <f>IFERROR(INDEX(Sales!$D$5:$ABF$18,MATCH(UsagePerHour!$B98,Sales!$C$5:$C$18,0),MATCH(UsagePerHour!NS$4,Sales!$D$3:$ABF$3,0))/NS$2*INDEX(Usage!$D$5:$ABF$11,MATCH(UsagePerHour!$B$84,Usage!$C$5:$C$11,0),MATCH(UsagePerHour!NS$4,Usage!$D$3:$ABF$3,0)),"")</f>
        <v>3.5010318575169523</v>
      </c>
      <c r="NT98" s="6">
        <f>IFERROR(INDEX(Sales!$D$5:$ABF$18,MATCH(UsagePerHour!$B98,Sales!$C$5:$C$18,0),MATCH(UsagePerHour!NT$4,Sales!$D$3:$ABF$3,0))/NT$2*INDEX(Usage!$D$5:$ABF$11,MATCH(UsagePerHour!$B$84,Usage!$C$5:$C$11,0),MATCH(UsagePerHour!NT$4,Usage!$D$3:$ABF$3,0)),"")</f>
        <v>73.03992947453284</v>
      </c>
      <c r="NU98" s="6">
        <f>IFERROR(INDEX(Sales!$D$5:$ABF$18,MATCH(UsagePerHour!$B98,Sales!$C$5:$C$18,0),MATCH(UsagePerHour!NU$4,Sales!$D$3:$ABF$3,0))/NU$2*INDEX(Usage!$D$5:$ABF$11,MATCH(UsagePerHour!$B$84,Usage!$C$5:$C$11,0),MATCH(UsagePerHour!NU$4,Usage!$D$3:$ABF$3,0)),"")</f>
        <v>7.5510281724970998</v>
      </c>
      <c r="NV98" s="6">
        <f>IFERROR(INDEX(Sales!$D$5:$ABF$18,MATCH(UsagePerHour!$B98,Sales!$C$5:$C$18,0),MATCH(UsagePerHour!NV$4,Sales!$D$3:$ABF$3,0))/NV$2*INDEX(Usage!$D$5:$ABF$11,MATCH(UsagePerHour!$B$84,Usage!$C$5:$C$11,0),MATCH(UsagePerHour!NV$4,Usage!$D$3:$ABF$3,0)),"")</f>
        <v>6.4972024656235181</v>
      </c>
      <c r="NW98" s="6">
        <f>IFERROR(INDEX(Sales!$D$5:$ABF$18,MATCH(UsagePerHour!$B98,Sales!$C$5:$C$18,0),MATCH(UsagePerHour!NW$4,Sales!$D$3:$ABF$3,0))/NW$2*INDEX(Usage!$D$5:$ABF$11,MATCH(UsagePerHour!$B$84,Usage!$C$5:$C$11,0),MATCH(UsagePerHour!NW$4,Usage!$D$3:$ABF$3,0)),"")</f>
        <v>37.070732637197381</v>
      </c>
      <c r="NX98" s="6">
        <f>IFERROR(INDEX(Sales!$D$5:$ABF$18,MATCH(UsagePerHour!$B98,Sales!$C$5:$C$18,0),MATCH(UsagePerHour!NX$4,Sales!$D$3:$ABF$3,0))/NX$2*INDEX(Usage!$D$5:$ABF$11,MATCH(UsagePerHour!$B$84,Usage!$C$5:$C$11,0),MATCH(UsagePerHour!NX$4,Usage!$D$3:$ABF$3,0)),"")</f>
        <v>2.2161696817023637</v>
      </c>
      <c r="NY98" s="6">
        <f>IFERROR(INDEX(Sales!$D$5:$ABF$18,MATCH(UsagePerHour!$B98,Sales!$C$5:$C$18,0),MATCH(UsagePerHour!NY$4,Sales!$D$3:$ABF$3,0))/NY$2*INDEX(Usage!$D$5:$ABF$11,MATCH(UsagePerHour!$B$84,Usage!$C$5:$C$11,0),MATCH(UsagePerHour!NY$4,Usage!$D$3:$ABF$3,0)),"")</f>
        <v>0</v>
      </c>
      <c r="NZ98" s="6">
        <f>IFERROR(INDEX(Sales!$D$5:$ABF$18,MATCH(UsagePerHour!$B98,Sales!$C$5:$C$18,0),MATCH(UsagePerHour!NZ$4,Sales!$D$3:$ABF$3,0))/NZ$2*INDEX(Usage!$D$5:$ABF$11,MATCH(UsagePerHour!$B$84,Usage!$C$5:$C$11,0),MATCH(UsagePerHour!NZ$4,Usage!$D$3:$ABF$3,0)),"")</f>
        <v>0</v>
      </c>
      <c r="OA98" s="6">
        <f>IFERROR(INDEX(Sales!$D$5:$ABF$18,MATCH(UsagePerHour!$B98,Sales!$C$5:$C$18,0),MATCH(UsagePerHour!OA$4,Sales!$D$3:$ABF$3,0))/OA$2*INDEX(Usage!$D$5:$ABF$11,MATCH(UsagePerHour!$B$84,Usage!$C$5:$C$11,0),MATCH(UsagePerHour!OA$4,Usage!$D$3:$ABF$3,0)),"")</f>
        <v>6.0589823326384851</v>
      </c>
      <c r="OB98" s="6">
        <f>IFERROR(INDEX(Sales!$D$5:$ABF$18,MATCH(UsagePerHour!$B98,Sales!$C$5:$C$18,0),MATCH(UsagePerHour!OB$4,Sales!$D$3:$ABF$3,0))/OB$2*INDEX(Usage!$D$5:$ABF$11,MATCH(UsagePerHour!$B$84,Usage!$C$5:$C$11,0),MATCH(UsagePerHour!OB$4,Usage!$D$3:$ABF$3,0)),"")</f>
        <v>0</v>
      </c>
      <c r="OC98" s="6">
        <f>IFERROR(INDEX(Sales!$D$5:$ABF$18,MATCH(UsagePerHour!$B98,Sales!$C$5:$C$18,0),MATCH(UsagePerHour!OC$4,Sales!$D$3:$ABF$3,0))/OC$2*INDEX(Usage!$D$5:$ABF$11,MATCH(UsagePerHour!$B$84,Usage!$C$5:$C$11,0),MATCH(UsagePerHour!OC$4,Usage!$D$3:$ABF$3,0)),"")</f>
        <v>9.0822714871691179</v>
      </c>
      <c r="OD98" s="6">
        <f>IFERROR(INDEX(Sales!$D$5:$ABF$18,MATCH(UsagePerHour!$B98,Sales!$C$5:$C$18,0),MATCH(UsagePerHour!OD$4,Sales!$D$3:$ABF$3,0))/OD$2*INDEX(Usage!$D$5:$ABF$11,MATCH(UsagePerHour!$B$84,Usage!$C$5:$C$11,0),MATCH(UsagePerHour!OD$4,Usage!$D$3:$ABF$3,0)),"")</f>
        <v>23.934592337660071</v>
      </c>
      <c r="OE98" s="6">
        <f>IFERROR(INDEX(Sales!$D$5:$ABF$18,MATCH(UsagePerHour!$B98,Sales!$C$5:$C$18,0),MATCH(UsagePerHour!OE$4,Sales!$D$3:$ABF$3,0))/OE$2*INDEX(Usage!$D$5:$ABF$11,MATCH(UsagePerHour!$B$84,Usage!$C$5:$C$11,0),MATCH(UsagePerHour!OE$4,Usage!$D$3:$ABF$3,0)),"")</f>
        <v>7.0098871478925382</v>
      </c>
      <c r="OF98" s="6">
        <f>IFERROR(INDEX(Sales!$D$5:$ABF$18,MATCH(UsagePerHour!$B98,Sales!$C$5:$C$18,0),MATCH(UsagePerHour!OF$4,Sales!$D$3:$ABF$3,0))/OF$2*INDEX(Usage!$D$5:$ABF$11,MATCH(UsagePerHour!$B$84,Usage!$C$5:$C$11,0),MATCH(UsagePerHour!OF$4,Usage!$D$3:$ABF$3,0)),"")</f>
        <v>1.1896013724351269</v>
      </c>
      <c r="OG98" s="6">
        <f>IFERROR(INDEX(Sales!$D$5:$ABF$18,MATCH(UsagePerHour!$B98,Sales!$C$5:$C$18,0),MATCH(UsagePerHour!OG$4,Sales!$D$3:$ABF$3,0))/OG$2*INDEX(Usage!$D$5:$ABF$11,MATCH(UsagePerHour!$B$84,Usage!$C$5:$C$11,0),MATCH(UsagePerHour!OG$4,Usage!$D$3:$ABF$3,0)),"")</f>
        <v>0</v>
      </c>
      <c r="OH98" s="6">
        <f>IFERROR(INDEX(Sales!$D$5:$ABF$18,MATCH(UsagePerHour!$B98,Sales!$C$5:$C$18,0),MATCH(UsagePerHour!OH$4,Sales!$D$3:$ABF$3,0))/OH$2*INDEX(Usage!$D$5:$ABF$11,MATCH(UsagePerHour!$B$84,Usage!$C$5:$C$11,0),MATCH(UsagePerHour!OH$4,Usage!$D$3:$ABF$3,0)),"")</f>
        <v>0</v>
      </c>
      <c r="OI98" s="6">
        <f>IFERROR(INDEX(Sales!$D$5:$ABF$18,MATCH(UsagePerHour!$B98,Sales!$C$5:$C$18,0),MATCH(UsagePerHour!OI$4,Sales!$D$3:$ABF$3,0))/OI$2*INDEX(Usage!$D$5:$ABF$11,MATCH(UsagePerHour!$B$84,Usage!$C$5:$C$11,0),MATCH(UsagePerHour!OI$4,Usage!$D$3:$ABF$3,0)),"")</f>
        <v>10.110786115594511</v>
      </c>
      <c r="OJ98" s="6">
        <f>IFERROR(INDEX(Sales!$D$5:$ABF$18,MATCH(UsagePerHour!$B98,Sales!$C$5:$C$18,0),MATCH(UsagePerHour!OJ$4,Sales!$D$3:$ABF$3,0))/OJ$2*INDEX(Usage!$D$5:$ABF$11,MATCH(UsagePerHour!$B$84,Usage!$C$5:$C$11,0),MATCH(UsagePerHour!OJ$4,Usage!$D$3:$ABF$3,0)),"")</f>
        <v>0</v>
      </c>
      <c r="OK98" s="6">
        <f>IFERROR(INDEX(Sales!$D$5:$ABF$18,MATCH(UsagePerHour!$B98,Sales!$C$5:$C$18,0),MATCH(UsagePerHour!OK$4,Sales!$D$3:$ABF$3,0))/OK$2*INDEX(Usage!$D$5:$ABF$11,MATCH(UsagePerHour!$B$84,Usage!$C$5:$C$11,0),MATCH(UsagePerHour!OK$4,Usage!$D$3:$ABF$3,0)),"")</f>
        <v>5.6722302824329889</v>
      </c>
      <c r="OL98" s="6">
        <f>IFERROR(INDEX(Sales!$D$5:$ABF$18,MATCH(UsagePerHour!$B98,Sales!$C$5:$C$18,0),MATCH(UsagePerHour!OL$4,Sales!$D$3:$ABF$3,0))/OL$2*INDEX(Usage!$D$5:$ABF$11,MATCH(UsagePerHour!$B$84,Usage!$C$5:$C$11,0),MATCH(UsagePerHour!OL$4,Usage!$D$3:$ABF$3,0)),"")</f>
        <v>19.382341398598051</v>
      </c>
      <c r="OM98" s="6">
        <f>IFERROR(INDEX(Sales!$D$5:$ABF$18,MATCH(UsagePerHour!$B98,Sales!$C$5:$C$18,0),MATCH(UsagePerHour!OM$4,Sales!$D$3:$ABF$3,0))/OM$2*INDEX(Usage!$D$5:$ABF$11,MATCH(UsagePerHour!$B$84,Usage!$C$5:$C$11,0),MATCH(UsagePerHour!OM$4,Usage!$D$3:$ABF$3,0)),"")</f>
        <v>2.8998826852565851</v>
      </c>
      <c r="ON98" s="6">
        <f>IFERROR(INDEX(Sales!$D$5:$ABF$18,MATCH(UsagePerHour!$B98,Sales!$C$5:$C$18,0),MATCH(UsagePerHour!ON$4,Sales!$D$3:$ABF$3,0))/ON$2*INDEX(Usage!$D$5:$ABF$11,MATCH(UsagePerHour!$B$84,Usage!$C$5:$C$11,0),MATCH(UsagePerHour!ON$4,Usage!$D$3:$ABF$3,0)),"")</f>
        <v>0</v>
      </c>
      <c r="OO98" s="6">
        <f>IFERROR(INDEX(Sales!$D$5:$ABF$18,MATCH(UsagePerHour!$B98,Sales!$C$5:$C$18,0),MATCH(UsagePerHour!OO$4,Sales!$D$3:$ABF$3,0))/OO$2*INDEX(Usage!$D$5:$ABF$11,MATCH(UsagePerHour!$B$84,Usage!$C$5:$C$11,0),MATCH(UsagePerHour!OO$4,Usage!$D$3:$ABF$3,0)),"")</f>
        <v>3.5942106399117835</v>
      </c>
      <c r="OP98" s="6">
        <f>IFERROR(INDEX(Sales!$D$5:$ABF$18,MATCH(UsagePerHour!$B98,Sales!$C$5:$C$18,0),MATCH(UsagePerHour!OP$4,Sales!$D$3:$ABF$3,0))/OP$2*INDEX(Usage!$D$5:$ABF$11,MATCH(UsagePerHour!$B$84,Usage!$C$5:$C$11,0),MATCH(UsagePerHour!OP$4,Usage!$D$3:$ABF$3,0)),"")</f>
        <v>10.540240401416785</v>
      </c>
      <c r="OQ98" s="6">
        <f>IFERROR(INDEX(Sales!$D$5:$ABF$18,MATCH(UsagePerHour!$B98,Sales!$C$5:$C$18,0),MATCH(UsagePerHour!OQ$4,Sales!$D$3:$ABF$3,0))/OQ$2*INDEX(Usage!$D$5:$ABF$11,MATCH(UsagePerHour!$B$84,Usage!$C$5:$C$11,0),MATCH(UsagePerHour!OQ$4,Usage!$D$3:$ABF$3,0)),"")</f>
        <v>0</v>
      </c>
      <c r="OR98" s="6">
        <f>IFERROR(INDEX(Sales!$D$5:$ABF$18,MATCH(UsagePerHour!$B98,Sales!$C$5:$C$18,0),MATCH(UsagePerHour!OR$4,Sales!$D$3:$ABF$3,0))/OR$2*INDEX(Usage!$D$5:$ABF$11,MATCH(UsagePerHour!$B$84,Usage!$C$5:$C$11,0),MATCH(UsagePerHour!OR$4,Usage!$D$3:$ABF$3,0)),"")</f>
        <v>15.828292604722733</v>
      </c>
      <c r="OS98" s="6">
        <f>IFERROR(INDEX(Sales!$D$5:$ABF$18,MATCH(UsagePerHour!$B98,Sales!$C$5:$C$18,0),MATCH(UsagePerHour!OS$4,Sales!$D$3:$ABF$3,0))/OS$2*INDEX(Usage!$D$5:$ABF$11,MATCH(UsagePerHour!$B$84,Usage!$C$5:$C$11,0),MATCH(UsagePerHour!OS$4,Usage!$D$3:$ABF$3,0)),"")</f>
        <v>0</v>
      </c>
      <c r="OT98" s="6">
        <f>IFERROR(INDEX(Sales!$D$5:$ABF$18,MATCH(UsagePerHour!$B98,Sales!$C$5:$C$18,0),MATCH(UsagePerHour!OT$4,Sales!$D$3:$ABF$3,0))/OT$2*INDEX(Usage!$D$5:$ABF$11,MATCH(UsagePerHour!$B$84,Usage!$C$5:$C$11,0),MATCH(UsagePerHour!OT$4,Usage!$D$3:$ABF$3,0)),"")</f>
        <v>0</v>
      </c>
      <c r="OU98" s="6">
        <f>IFERROR(INDEX(Sales!$D$5:$ABF$18,MATCH(UsagePerHour!$B98,Sales!$C$5:$C$18,0),MATCH(UsagePerHour!OU$4,Sales!$D$3:$ABF$3,0))/OU$2*INDEX(Usage!$D$5:$ABF$11,MATCH(UsagePerHour!$B$84,Usage!$C$5:$C$11,0),MATCH(UsagePerHour!OU$4,Usage!$D$3:$ABF$3,0)),"")</f>
        <v>0</v>
      </c>
      <c r="OV98" s="6">
        <f>IFERROR(INDEX(Sales!$D$5:$ABF$18,MATCH(UsagePerHour!$B98,Sales!$C$5:$C$18,0),MATCH(UsagePerHour!OV$4,Sales!$D$3:$ABF$3,0))/OV$2*INDEX(Usage!$D$5:$ABF$11,MATCH(UsagePerHour!$B$84,Usage!$C$5:$C$11,0),MATCH(UsagePerHour!OV$4,Usage!$D$3:$ABF$3,0)),"")</f>
        <v>12.531185857095323</v>
      </c>
      <c r="OW98" s="6">
        <f>IFERROR(INDEX(Sales!$D$5:$ABF$18,MATCH(UsagePerHour!$B98,Sales!$C$5:$C$18,0),MATCH(UsagePerHour!OW$4,Sales!$D$3:$ABF$3,0))/OW$2*INDEX(Usage!$D$5:$ABF$11,MATCH(UsagePerHour!$B$84,Usage!$C$5:$C$11,0),MATCH(UsagePerHour!OW$4,Usage!$D$3:$ABF$3,0)),"")</f>
        <v>0</v>
      </c>
      <c r="OX98" s="6">
        <f>IFERROR(INDEX(Sales!$D$5:$ABF$18,MATCH(UsagePerHour!$B98,Sales!$C$5:$C$18,0),MATCH(UsagePerHour!OX$4,Sales!$D$3:$ABF$3,0))/OX$2*INDEX(Usage!$D$5:$ABF$11,MATCH(UsagePerHour!$B$84,Usage!$C$5:$C$11,0),MATCH(UsagePerHour!OX$4,Usage!$D$3:$ABF$3,0)),"")</f>
        <v>3.4245450723867359</v>
      </c>
      <c r="OY98" s="6">
        <f>IFERROR(INDEX(Sales!$D$5:$ABF$18,MATCH(UsagePerHour!$B98,Sales!$C$5:$C$18,0),MATCH(UsagePerHour!OY$4,Sales!$D$3:$ABF$3,0))/OY$2*INDEX(Usage!$D$5:$ABF$11,MATCH(UsagePerHour!$B$84,Usage!$C$5:$C$11,0),MATCH(UsagePerHour!OY$4,Usage!$D$3:$ABF$3,0)),"")</f>
        <v>113.09478390286451</v>
      </c>
      <c r="OZ98" s="6">
        <f>IFERROR(INDEX(Sales!$D$5:$ABF$18,MATCH(UsagePerHour!$B98,Sales!$C$5:$C$18,0),MATCH(UsagePerHour!OZ$4,Sales!$D$3:$ABF$3,0))/OZ$2*INDEX(Usage!$D$5:$ABF$11,MATCH(UsagePerHour!$B$84,Usage!$C$5:$C$11,0),MATCH(UsagePerHour!OZ$4,Usage!$D$3:$ABF$3,0)),"")</f>
        <v>0</v>
      </c>
      <c r="PA98" s="6">
        <f>IFERROR(INDEX(Sales!$D$5:$ABF$18,MATCH(UsagePerHour!$B98,Sales!$C$5:$C$18,0),MATCH(UsagePerHour!PA$4,Sales!$D$3:$ABF$3,0))/PA$2*INDEX(Usage!$D$5:$ABF$11,MATCH(UsagePerHour!$B$84,Usage!$C$5:$C$11,0),MATCH(UsagePerHour!PA$4,Usage!$D$3:$ABF$3,0)),"")</f>
        <v>0</v>
      </c>
      <c r="PB98" s="6">
        <f>IFERROR(INDEX(Sales!$D$5:$ABF$18,MATCH(UsagePerHour!$B98,Sales!$C$5:$C$18,0),MATCH(UsagePerHour!PB$4,Sales!$D$3:$ABF$3,0))/PB$2*INDEX(Usage!$D$5:$ABF$11,MATCH(UsagePerHour!$B$84,Usage!$C$5:$C$11,0),MATCH(UsagePerHour!PB$4,Usage!$D$3:$ABF$3,0)),"")</f>
        <v>0</v>
      </c>
      <c r="PC98" s="6">
        <f>IFERROR(INDEX(Sales!$D$5:$ABF$18,MATCH(UsagePerHour!$B98,Sales!$C$5:$C$18,0),MATCH(UsagePerHour!PC$4,Sales!$D$3:$ABF$3,0))/PC$2*INDEX(Usage!$D$5:$ABF$11,MATCH(UsagePerHour!$B$84,Usage!$C$5:$C$11,0),MATCH(UsagePerHour!PC$4,Usage!$D$3:$ABF$3,0)),"")</f>
        <v>0</v>
      </c>
      <c r="PD98" s="6">
        <f>IFERROR(INDEX(Sales!$D$5:$ABF$18,MATCH(UsagePerHour!$B98,Sales!$C$5:$C$18,0),MATCH(UsagePerHour!PD$4,Sales!$D$3:$ABF$3,0))/PD$2*INDEX(Usage!$D$5:$ABF$11,MATCH(UsagePerHour!$B$84,Usage!$C$5:$C$11,0),MATCH(UsagePerHour!PD$4,Usage!$D$3:$ABF$3,0)),"")</f>
        <v>21.67397284141353</v>
      </c>
      <c r="PE98" s="6">
        <f>IFERROR(INDEX(Sales!$D$5:$ABF$18,MATCH(UsagePerHour!$B98,Sales!$C$5:$C$18,0),MATCH(UsagePerHour!PE$4,Sales!$D$3:$ABF$3,0))/PE$2*INDEX(Usage!$D$5:$ABF$11,MATCH(UsagePerHour!$B$84,Usage!$C$5:$C$11,0),MATCH(UsagePerHour!PE$4,Usage!$D$3:$ABF$3,0)),"")</f>
        <v>0</v>
      </c>
      <c r="PF98" s="6">
        <f>IFERROR(INDEX(Sales!$D$5:$ABF$18,MATCH(UsagePerHour!$B98,Sales!$C$5:$C$18,0),MATCH(UsagePerHour!PF$4,Sales!$D$3:$ABF$3,0))/PF$2*INDEX(Usage!$D$5:$ABF$11,MATCH(UsagePerHour!$B$84,Usage!$C$5:$C$11,0),MATCH(UsagePerHour!PF$4,Usage!$D$3:$ABF$3,0)),"")</f>
        <v>33.784981192277257</v>
      </c>
      <c r="PG98" s="6">
        <f>IFERROR(INDEX(Sales!$D$5:$ABF$18,MATCH(UsagePerHour!$B98,Sales!$C$5:$C$18,0),MATCH(UsagePerHour!PG$4,Sales!$D$3:$ABF$3,0))/PG$2*INDEX(Usage!$D$5:$ABF$11,MATCH(UsagePerHour!$B$84,Usage!$C$5:$C$11,0),MATCH(UsagePerHour!PG$4,Usage!$D$3:$ABF$3,0)),"")</f>
        <v>0</v>
      </c>
      <c r="PH98" s="6">
        <f>IFERROR(INDEX(Sales!$D$5:$ABF$18,MATCH(UsagePerHour!$B98,Sales!$C$5:$C$18,0),MATCH(UsagePerHour!PH$4,Sales!$D$3:$ABF$3,0))/PH$2*INDEX(Usage!$D$5:$ABF$11,MATCH(UsagePerHour!$B$84,Usage!$C$5:$C$11,0),MATCH(UsagePerHour!PH$4,Usage!$D$3:$ABF$3,0)),"")</f>
        <v>0</v>
      </c>
      <c r="PI98" s="6">
        <f>IFERROR(INDEX(Sales!$D$5:$ABF$18,MATCH(UsagePerHour!$B98,Sales!$C$5:$C$18,0),MATCH(UsagePerHour!PI$4,Sales!$D$3:$ABF$3,0))/PI$2*INDEX(Usage!$D$5:$ABF$11,MATCH(UsagePerHour!$B$84,Usage!$C$5:$C$11,0),MATCH(UsagePerHour!PI$4,Usage!$D$3:$ABF$3,0)),"")</f>
        <v>0</v>
      </c>
      <c r="PJ98" s="6">
        <f>IFERROR(INDEX(Sales!$D$5:$ABF$18,MATCH(UsagePerHour!$B98,Sales!$C$5:$C$18,0),MATCH(UsagePerHour!PJ$4,Sales!$D$3:$ABF$3,0))/PJ$2*INDEX(Usage!$D$5:$ABF$11,MATCH(UsagePerHour!$B$84,Usage!$C$5:$C$11,0),MATCH(UsagePerHour!PJ$4,Usage!$D$3:$ABF$3,0)),"")</f>
        <v>0</v>
      </c>
      <c r="PK98" s="6">
        <f>IFERROR(INDEX(Sales!$D$5:$ABF$18,MATCH(UsagePerHour!$B98,Sales!$C$5:$C$18,0),MATCH(UsagePerHour!PK$4,Sales!$D$3:$ABF$3,0))/PK$2*INDEX(Usage!$D$5:$ABF$11,MATCH(UsagePerHour!$B$84,Usage!$C$5:$C$11,0),MATCH(UsagePerHour!PK$4,Usage!$D$3:$ABF$3,0)),"")</f>
        <v>0</v>
      </c>
      <c r="PL98" s="6">
        <f>IFERROR(INDEX(Sales!$D$5:$ABF$18,MATCH(UsagePerHour!$B98,Sales!$C$5:$C$18,0),MATCH(UsagePerHour!PL$4,Sales!$D$3:$ABF$3,0))/PL$2*INDEX(Usage!$D$5:$ABF$11,MATCH(UsagePerHour!$B$84,Usage!$C$5:$C$11,0),MATCH(UsagePerHour!PL$4,Usage!$D$3:$ABF$3,0)),"")</f>
        <v>0</v>
      </c>
      <c r="PM98" s="6">
        <f>IFERROR(INDEX(Sales!$D$5:$ABF$18,MATCH(UsagePerHour!$B98,Sales!$C$5:$C$18,0),MATCH(UsagePerHour!PM$4,Sales!$D$3:$ABF$3,0))/PM$2*INDEX(Usage!$D$5:$ABF$11,MATCH(UsagePerHour!$B$84,Usage!$C$5:$C$11,0),MATCH(UsagePerHour!PM$4,Usage!$D$3:$ABF$3,0)),"")</f>
        <v>19.542967969817894</v>
      </c>
      <c r="PN98" s="6">
        <f>IFERROR(INDEX(Sales!$D$5:$ABF$18,MATCH(UsagePerHour!$B98,Sales!$C$5:$C$18,0),MATCH(UsagePerHour!PN$4,Sales!$D$3:$ABF$3,0))/PN$2*INDEX(Usage!$D$5:$ABF$11,MATCH(UsagePerHour!$B$84,Usage!$C$5:$C$11,0),MATCH(UsagePerHour!PN$4,Usage!$D$3:$ABF$3,0)),"")</f>
        <v>0</v>
      </c>
      <c r="PO98" s="6">
        <f>IFERROR(INDEX(Sales!$D$5:$ABF$18,MATCH(UsagePerHour!$B98,Sales!$C$5:$C$18,0),MATCH(UsagePerHour!PO$4,Sales!$D$3:$ABF$3,0))/PO$2*INDEX(Usage!$D$5:$ABF$11,MATCH(UsagePerHour!$B$84,Usage!$C$5:$C$11,0),MATCH(UsagePerHour!PO$4,Usage!$D$3:$ABF$3,0)),"")</f>
        <v>6.9306745588120942</v>
      </c>
      <c r="PP98" s="6">
        <f>IFERROR(INDEX(Sales!$D$5:$ABF$18,MATCH(UsagePerHour!$B98,Sales!$C$5:$C$18,0),MATCH(UsagePerHour!PP$4,Sales!$D$3:$ABF$3,0))/PP$2*INDEX(Usage!$D$5:$ABF$11,MATCH(UsagePerHour!$B$84,Usage!$C$5:$C$11,0),MATCH(UsagePerHour!PP$4,Usage!$D$3:$ABF$3,0)),"")</f>
        <v>0</v>
      </c>
      <c r="PQ98" s="6">
        <f>IFERROR(INDEX(Sales!$D$5:$ABF$18,MATCH(UsagePerHour!$B98,Sales!$C$5:$C$18,0),MATCH(UsagePerHour!PQ$4,Sales!$D$3:$ABF$3,0))/PQ$2*INDEX(Usage!$D$5:$ABF$11,MATCH(UsagePerHour!$B$84,Usage!$C$5:$C$11,0),MATCH(UsagePerHour!PQ$4,Usage!$D$3:$ABF$3,0)),"")</f>
        <v>0</v>
      </c>
      <c r="PR98" s="6">
        <f>IFERROR(INDEX(Sales!$D$5:$ABF$18,MATCH(UsagePerHour!$B98,Sales!$C$5:$C$18,0),MATCH(UsagePerHour!PR$4,Sales!$D$3:$ABF$3,0))/PR$2*INDEX(Usage!$D$5:$ABF$11,MATCH(UsagePerHour!$B$84,Usage!$C$5:$C$11,0),MATCH(UsagePerHour!PR$4,Usage!$D$3:$ABF$3,0)),"")</f>
        <v>0.86288873154572643</v>
      </c>
      <c r="PS98" s="6">
        <f>IFERROR(INDEX(Sales!$D$5:$ABF$18,MATCH(UsagePerHour!$B98,Sales!$C$5:$C$18,0),MATCH(UsagePerHour!PS$4,Sales!$D$3:$ABF$3,0))/PS$2*INDEX(Usage!$D$5:$ABF$11,MATCH(UsagePerHour!$B$84,Usage!$C$5:$C$11,0),MATCH(UsagePerHour!PS$4,Usage!$D$3:$ABF$3,0)),"")</f>
        <v>53.097243534546031</v>
      </c>
      <c r="PT98" s="6">
        <f>IFERROR(INDEX(Sales!$D$5:$ABF$18,MATCH(UsagePerHour!$B98,Sales!$C$5:$C$18,0),MATCH(UsagePerHour!PT$4,Sales!$D$3:$ABF$3,0))/PT$2*INDEX(Usage!$D$5:$ABF$11,MATCH(UsagePerHour!$B$84,Usage!$C$5:$C$11,0),MATCH(UsagePerHour!PT$4,Usage!$D$3:$ABF$3,0)),"")</f>
        <v>27.163479751128527</v>
      </c>
      <c r="PU98" s="6">
        <f>IFERROR(INDEX(Sales!$D$5:$ABF$18,MATCH(UsagePerHour!$B98,Sales!$C$5:$C$18,0),MATCH(UsagePerHour!PU$4,Sales!$D$3:$ABF$3,0))/PU$2*INDEX(Usage!$D$5:$ABF$11,MATCH(UsagePerHour!$B$84,Usage!$C$5:$C$11,0),MATCH(UsagePerHour!PU$4,Usage!$D$3:$ABF$3,0)),"")</f>
        <v>0</v>
      </c>
      <c r="PV98" s="6">
        <f>IFERROR(INDEX(Sales!$D$5:$ABF$18,MATCH(UsagePerHour!$B98,Sales!$C$5:$C$18,0),MATCH(UsagePerHour!PV$4,Sales!$D$3:$ABF$3,0))/PV$2*INDEX(Usage!$D$5:$ABF$11,MATCH(UsagePerHour!$B$84,Usage!$C$5:$C$11,0),MATCH(UsagePerHour!PV$4,Usage!$D$3:$ABF$3,0)),"")</f>
        <v>0</v>
      </c>
      <c r="PW98" s="6">
        <f>IFERROR(INDEX(Sales!$D$5:$ABF$18,MATCH(UsagePerHour!$B98,Sales!$C$5:$C$18,0),MATCH(UsagePerHour!PW$4,Sales!$D$3:$ABF$3,0))/PW$2*INDEX(Usage!$D$5:$ABF$11,MATCH(UsagePerHour!$B$84,Usage!$C$5:$C$11,0),MATCH(UsagePerHour!PW$4,Usage!$D$3:$ABF$3,0)),"")</f>
        <v>0</v>
      </c>
      <c r="PX98" s="6">
        <f>IFERROR(INDEX(Sales!$D$5:$ABF$18,MATCH(UsagePerHour!$B98,Sales!$C$5:$C$18,0),MATCH(UsagePerHour!PX$4,Sales!$D$3:$ABF$3,0))/PX$2*INDEX(Usage!$D$5:$ABF$11,MATCH(UsagePerHour!$B$84,Usage!$C$5:$C$11,0),MATCH(UsagePerHour!PX$4,Usage!$D$3:$ABF$3,0)),"")</f>
        <v>0</v>
      </c>
      <c r="PY98" s="6">
        <f>IFERROR(INDEX(Sales!$D$5:$ABF$18,MATCH(UsagePerHour!$B98,Sales!$C$5:$C$18,0),MATCH(UsagePerHour!PY$4,Sales!$D$3:$ABF$3,0))/PY$2*INDEX(Usage!$D$5:$ABF$11,MATCH(UsagePerHour!$B$84,Usage!$C$5:$C$11,0),MATCH(UsagePerHour!PY$4,Usage!$D$3:$ABF$3,0)),"")</f>
        <v>0</v>
      </c>
      <c r="PZ98" s="6">
        <f>IFERROR(INDEX(Sales!$D$5:$ABF$18,MATCH(UsagePerHour!$B98,Sales!$C$5:$C$18,0),MATCH(UsagePerHour!PZ$4,Sales!$D$3:$ABF$3,0))/PZ$2*INDEX(Usage!$D$5:$ABF$11,MATCH(UsagePerHour!$B$84,Usage!$C$5:$C$11,0),MATCH(UsagePerHour!PZ$4,Usage!$D$3:$ABF$3,0)),"")</f>
        <v>0</v>
      </c>
      <c r="QA98" s="6">
        <f>IFERROR(INDEX(Sales!$D$5:$ABF$18,MATCH(UsagePerHour!$B98,Sales!$C$5:$C$18,0),MATCH(UsagePerHour!QA$4,Sales!$D$3:$ABF$3,0))/QA$2*INDEX(Usage!$D$5:$ABF$11,MATCH(UsagePerHour!$B$84,Usage!$C$5:$C$11,0),MATCH(UsagePerHour!QA$4,Usage!$D$3:$ABF$3,0)),"")</f>
        <v>21.015959333729914</v>
      </c>
      <c r="QB98" s="6">
        <f>IFERROR(INDEX(Sales!$D$5:$ABF$18,MATCH(UsagePerHour!$B98,Sales!$C$5:$C$18,0),MATCH(UsagePerHour!QB$4,Sales!$D$3:$ABF$3,0))/QB$2*INDEX(Usage!$D$5:$ABF$11,MATCH(UsagePerHour!$B$84,Usage!$C$5:$C$11,0),MATCH(UsagePerHour!QB$4,Usage!$D$3:$ABF$3,0)),"")</f>
        <v>9.701140533443537</v>
      </c>
      <c r="QC98" s="6">
        <f>IFERROR(INDEX(Sales!$D$5:$ABF$18,MATCH(UsagePerHour!$B98,Sales!$C$5:$C$18,0),MATCH(UsagePerHour!QC$4,Sales!$D$3:$ABF$3,0))/QC$2*INDEX(Usage!$D$5:$ABF$11,MATCH(UsagePerHour!$B$84,Usage!$C$5:$C$11,0),MATCH(UsagePerHour!QC$4,Usage!$D$3:$ABF$3,0)),"")</f>
        <v>0</v>
      </c>
      <c r="QD98" s="6">
        <f>IFERROR(INDEX(Sales!$D$5:$ABF$18,MATCH(UsagePerHour!$B98,Sales!$C$5:$C$18,0),MATCH(UsagePerHour!QD$4,Sales!$D$3:$ABF$3,0))/QD$2*INDEX(Usage!$D$5:$ABF$11,MATCH(UsagePerHour!$B$84,Usage!$C$5:$C$11,0),MATCH(UsagePerHour!QD$4,Usage!$D$3:$ABF$3,0)),"")</f>
        <v>9.3882151430648086</v>
      </c>
      <c r="QE98" s="6">
        <f>IFERROR(INDEX(Sales!$D$5:$ABF$18,MATCH(UsagePerHour!$B98,Sales!$C$5:$C$18,0),MATCH(UsagePerHour!QE$4,Sales!$D$3:$ABF$3,0))/QE$2*INDEX(Usage!$D$5:$ABF$11,MATCH(UsagePerHour!$B$84,Usage!$C$5:$C$11,0),MATCH(UsagePerHour!QE$4,Usage!$D$3:$ABF$3,0)),"")</f>
        <v>0</v>
      </c>
      <c r="QF98" s="6">
        <f>IFERROR(INDEX(Sales!$D$5:$ABF$18,MATCH(UsagePerHour!$B98,Sales!$C$5:$C$18,0),MATCH(UsagePerHour!QF$4,Sales!$D$3:$ABF$3,0))/QF$2*INDEX(Usage!$D$5:$ABF$11,MATCH(UsagePerHour!$B$84,Usage!$C$5:$C$11,0),MATCH(UsagePerHour!QF$4,Usage!$D$3:$ABF$3,0)),"")</f>
        <v>1.8453676900110341</v>
      </c>
      <c r="QG98" s="6">
        <f>IFERROR(INDEX(Sales!$D$5:$ABF$18,MATCH(UsagePerHour!$B98,Sales!$C$5:$C$18,0),MATCH(UsagePerHour!QG$4,Sales!$D$3:$ABF$3,0))/QG$2*INDEX(Usage!$D$5:$ABF$11,MATCH(UsagePerHour!$B$84,Usage!$C$5:$C$11,0),MATCH(UsagePerHour!QG$4,Usage!$D$3:$ABF$3,0)),"")</f>
        <v>0</v>
      </c>
      <c r="QH98" s="6">
        <f>IFERROR(INDEX(Sales!$D$5:$ABF$18,MATCH(UsagePerHour!$B98,Sales!$C$5:$C$18,0),MATCH(UsagePerHour!QH$4,Sales!$D$3:$ABF$3,0))/QH$2*INDEX(Usage!$D$5:$ABF$11,MATCH(UsagePerHour!$B$84,Usage!$C$5:$C$11,0),MATCH(UsagePerHour!QH$4,Usage!$D$3:$ABF$3,0)),"")</f>
        <v>111.67320947310621</v>
      </c>
      <c r="QI98" s="6">
        <f>IFERROR(INDEX(Sales!$D$5:$ABF$18,MATCH(UsagePerHour!$B98,Sales!$C$5:$C$18,0),MATCH(UsagePerHour!QI$4,Sales!$D$3:$ABF$3,0))/QI$2*INDEX(Usage!$D$5:$ABF$11,MATCH(UsagePerHour!$B$84,Usage!$C$5:$C$11,0),MATCH(UsagePerHour!QI$4,Usage!$D$3:$ABF$3,0)),"")</f>
        <v>0</v>
      </c>
      <c r="QJ98" s="6">
        <f>IFERROR(INDEX(Sales!$D$5:$ABF$18,MATCH(UsagePerHour!$B98,Sales!$C$5:$C$18,0),MATCH(UsagePerHour!QJ$4,Sales!$D$3:$ABF$3,0))/QJ$2*INDEX(Usage!$D$5:$ABF$11,MATCH(UsagePerHour!$B$84,Usage!$C$5:$C$11,0),MATCH(UsagePerHour!QJ$4,Usage!$D$3:$ABF$3,0)),"")</f>
        <v>6.4603754314758683</v>
      </c>
      <c r="QK98" s="6">
        <f>IFERROR(INDEX(Sales!$D$5:$ABF$18,MATCH(UsagePerHour!$B98,Sales!$C$5:$C$18,0),MATCH(UsagePerHour!QK$4,Sales!$D$3:$ABF$3,0))/QK$2*INDEX(Usage!$D$5:$ABF$11,MATCH(UsagePerHour!$B$84,Usage!$C$5:$C$11,0),MATCH(UsagePerHour!QK$4,Usage!$D$3:$ABF$3,0)),"")</f>
        <v>0</v>
      </c>
      <c r="QL98" s="6">
        <f>IFERROR(INDEX(Sales!$D$5:$ABF$18,MATCH(UsagePerHour!$B98,Sales!$C$5:$C$18,0),MATCH(UsagePerHour!QL$4,Sales!$D$3:$ABF$3,0))/QL$2*INDEX(Usage!$D$5:$ABF$11,MATCH(UsagePerHour!$B$84,Usage!$C$5:$C$11,0),MATCH(UsagePerHour!QL$4,Usage!$D$3:$ABF$3,0)),"")</f>
        <v>0</v>
      </c>
      <c r="QM98" s="6">
        <f>IFERROR(INDEX(Sales!$D$5:$ABF$18,MATCH(UsagePerHour!$B98,Sales!$C$5:$C$18,0),MATCH(UsagePerHour!QM$4,Sales!$D$3:$ABF$3,0))/QM$2*INDEX(Usage!$D$5:$ABF$11,MATCH(UsagePerHour!$B$84,Usage!$C$5:$C$11,0),MATCH(UsagePerHour!QM$4,Usage!$D$3:$ABF$3,0)),"")</f>
        <v>6.3860347132416324</v>
      </c>
      <c r="QN98" s="6">
        <f>IFERROR(INDEX(Sales!$D$5:$ABF$18,MATCH(UsagePerHour!$B98,Sales!$C$5:$C$18,0),MATCH(UsagePerHour!QN$4,Sales!$D$3:$ABF$3,0))/QN$2*INDEX(Usage!$D$5:$ABF$11,MATCH(UsagePerHour!$B$84,Usage!$C$5:$C$11,0),MATCH(UsagePerHour!QN$4,Usage!$D$3:$ABF$3,0)),"")</f>
        <v>0.78051979619072953</v>
      </c>
      <c r="QO98" s="6">
        <f>IFERROR(INDEX(Sales!$D$5:$ABF$18,MATCH(UsagePerHour!$B98,Sales!$C$5:$C$18,0),MATCH(UsagePerHour!QO$4,Sales!$D$3:$ABF$3,0))/QO$2*INDEX(Usage!$D$5:$ABF$11,MATCH(UsagePerHour!$B$84,Usage!$C$5:$C$11,0),MATCH(UsagePerHour!QO$4,Usage!$D$3:$ABF$3,0)),"")</f>
        <v>162.19569661573868</v>
      </c>
      <c r="QP98" s="6">
        <f>IFERROR(INDEX(Sales!$D$5:$ABF$18,MATCH(UsagePerHour!$B98,Sales!$C$5:$C$18,0),MATCH(UsagePerHour!QP$4,Sales!$D$3:$ABF$3,0))/QP$2*INDEX(Usage!$D$5:$ABF$11,MATCH(UsagePerHour!$B$84,Usage!$C$5:$C$11,0),MATCH(UsagePerHour!QP$4,Usage!$D$3:$ABF$3,0)),"")</f>
        <v>33.769996296822505</v>
      </c>
      <c r="QQ98" s="6">
        <f>IFERROR(INDEX(Sales!$D$5:$ABF$18,MATCH(UsagePerHour!$B98,Sales!$C$5:$C$18,0),MATCH(UsagePerHour!QQ$4,Sales!$D$3:$ABF$3,0))/QQ$2*INDEX(Usage!$D$5:$ABF$11,MATCH(UsagePerHour!$B$84,Usage!$C$5:$C$11,0),MATCH(UsagePerHour!QQ$4,Usage!$D$3:$ABF$3,0)),"")</f>
        <v>83.831637028643598</v>
      </c>
      <c r="QR98" s="6">
        <f>IFERROR(INDEX(Sales!$D$5:$ABF$18,MATCH(UsagePerHour!$B98,Sales!$C$5:$C$18,0),MATCH(UsagePerHour!QR$4,Sales!$D$3:$ABF$3,0))/QR$2*INDEX(Usage!$D$5:$ABF$11,MATCH(UsagePerHour!$B$84,Usage!$C$5:$C$11,0),MATCH(UsagePerHour!QR$4,Usage!$D$3:$ABF$3,0)),"")</f>
        <v>3.4569017779846294</v>
      </c>
      <c r="QS98" s="6">
        <f>IFERROR(INDEX(Sales!$D$5:$ABF$18,MATCH(UsagePerHour!$B98,Sales!$C$5:$C$18,0),MATCH(UsagePerHour!QS$4,Sales!$D$3:$ABF$3,0))/QS$2*INDEX(Usage!$D$5:$ABF$11,MATCH(UsagePerHour!$B$84,Usage!$C$5:$C$11,0),MATCH(UsagePerHour!QS$4,Usage!$D$3:$ABF$3,0)),"")</f>
        <v>0</v>
      </c>
      <c r="QT98" s="6">
        <f>IFERROR(INDEX(Sales!$D$5:$ABF$18,MATCH(UsagePerHour!$B98,Sales!$C$5:$C$18,0),MATCH(UsagePerHour!QT$4,Sales!$D$3:$ABF$3,0))/QT$2*INDEX(Usage!$D$5:$ABF$11,MATCH(UsagePerHour!$B$84,Usage!$C$5:$C$11,0),MATCH(UsagePerHour!QT$4,Usage!$D$3:$ABF$3,0)),"")</f>
        <v>14.579884755508619</v>
      </c>
      <c r="QU98" s="6">
        <f>IFERROR(INDEX(Sales!$D$5:$ABF$18,MATCH(UsagePerHour!$B98,Sales!$C$5:$C$18,0),MATCH(UsagePerHour!QU$4,Sales!$D$3:$ABF$3,0))/QU$2*INDEX(Usage!$D$5:$ABF$11,MATCH(UsagePerHour!$B$84,Usage!$C$5:$C$11,0),MATCH(UsagePerHour!QU$4,Usage!$D$3:$ABF$3,0)),"")</f>
        <v>0</v>
      </c>
      <c r="QV98" s="6">
        <f>IFERROR(INDEX(Sales!$D$5:$ABF$18,MATCH(UsagePerHour!$B98,Sales!$C$5:$C$18,0),MATCH(UsagePerHour!QV$4,Sales!$D$3:$ABF$3,0))/QV$2*INDEX(Usage!$D$5:$ABF$11,MATCH(UsagePerHour!$B$84,Usage!$C$5:$C$11,0),MATCH(UsagePerHour!QV$4,Usage!$D$3:$ABF$3,0)),"")</f>
        <v>148.95988646700613</v>
      </c>
      <c r="QW98" s="6">
        <f>IFERROR(INDEX(Sales!$D$5:$ABF$18,MATCH(UsagePerHour!$B98,Sales!$C$5:$C$18,0),MATCH(UsagePerHour!QW$4,Sales!$D$3:$ABF$3,0))/QW$2*INDEX(Usage!$D$5:$ABF$11,MATCH(UsagePerHour!$B$84,Usage!$C$5:$C$11,0),MATCH(UsagePerHour!QW$4,Usage!$D$3:$ABF$3,0)),"")</f>
        <v>32.114825885327626</v>
      </c>
      <c r="QX98" s="6">
        <f>IFERROR(INDEX(Sales!$D$5:$ABF$18,MATCH(UsagePerHour!$B98,Sales!$C$5:$C$18,0),MATCH(UsagePerHour!QX$4,Sales!$D$3:$ABF$3,0))/QX$2*INDEX(Usage!$D$5:$ABF$11,MATCH(UsagePerHour!$B$84,Usage!$C$5:$C$11,0),MATCH(UsagePerHour!QX$4,Usage!$D$3:$ABF$3,0)),"")</f>
        <v>6.727564549895324</v>
      </c>
      <c r="QY98" s="6">
        <f>IFERROR(INDEX(Sales!$D$5:$ABF$18,MATCH(UsagePerHour!$B98,Sales!$C$5:$C$18,0),MATCH(UsagePerHour!QY$4,Sales!$D$3:$ABF$3,0))/QY$2*INDEX(Usage!$D$5:$ABF$11,MATCH(UsagePerHour!$B$84,Usage!$C$5:$C$11,0),MATCH(UsagePerHour!QY$4,Usage!$D$3:$ABF$3,0)),"")</f>
        <v>48.377741435493121</v>
      </c>
      <c r="QZ98" s="6">
        <f>IFERROR(INDEX(Sales!$D$5:$ABF$18,MATCH(UsagePerHour!$B98,Sales!$C$5:$C$18,0),MATCH(UsagePerHour!QZ$4,Sales!$D$3:$ABF$3,0))/QZ$2*INDEX(Usage!$D$5:$ABF$11,MATCH(UsagePerHour!$B$84,Usage!$C$5:$C$11,0),MATCH(UsagePerHour!QZ$4,Usage!$D$3:$ABF$3,0)),"")</f>
        <v>1.8525039641451757</v>
      </c>
      <c r="RA98" s="6">
        <f>IFERROR(INDEX(Sales!$D$5:$ABF$18,MATCH(UsagePerHour!$B98,Sales!$C$5:$C$18,0),MATCH(UsagePerHour!RA$4,Sales!$D$3:$ABF$3,0))/RA$2*INDEX(Usage!$D$5:$ABF$11,MATCH(UsagePerHour!$B$84,Usage!$C$5:$C$11,0),MATCH(UsagePerHour!RA$4,Usage!$D$3:$ABF$3,0)),"")</f>
        <v>7.4978089369017731</v>
      </c>
      <c r="RB98" s="6">
        <f>IFERROR(INDEX(Sales!$D$5:$ABF$18,MATCH(UsagePerHour!$B98,Sales!$C$5:$C$18,0),MATCH(UsagePerHour!RB$4,Sales!$D$3:$ABF$3,0))/RB$2*INDEX(Usage!$D$5:$ABF$11,MATCH(UsagePerHour!$B$84,Usage!$C$5:$C$11,0),MATCH(UsagePerHour!RB$4,Usage!$D$3:$ABF$3,0)),"")</f>
        <v>0</v>
      </c>
      <c r="RC98" s="6">
        <f>IFERROR(INDEX(Sales!$D$5:$ABF$18,MATCH(UsagePerHour!$B98,Sales!$C$5:$C$18,0),MATCH(UsagePerHour!RC$4,Sales!$D$3:$ABF$3,0))/RC$2*INDEX(Usage!$D$5:$ABF$11,MATCH(UsagePerHour!$B$84,Usage!$C$5:$C$11,0),MATCH(UsagePerHour!RC$4,Usage!$D$3:$ABF$3,0)),"")</f>
        <v>237.28671558771799</v>
      </c>
      <c r="RD98" s="6">
        <f>IFERROR(INDEX(Sales!$D$5:$ABF$18,MATCH(UsagePerHour!$B98,Sales!$C$5:$C$18,0),MATCH(UsagePerHour!RD$4,Sales!$D$3:$ABF$3,0))/RD$2*INDEX(Usage!$D$5:$ABF$11,MATCH(UsagePerHour!$B$84,Usage!$C$5:$C$11,0),MATCH(UsagePerHour!RD$4,Usage!$D$3:$ABF$3,0)),"")</f>
        <v>3.4714219793371712</v>
      </c>
      <c r="RE98" s="6">
        <f>IFERROR(INDEX(Sales!$D$5:$ABF$18,MATCH(UsagePerHour!$B98,Sales!$C$5:$C$18,0),MATCH(UsagePerHour!RE$4,Sales!$D$3:$ABF$3,0))/RE$2*INDEX(Usage!$D$5:$ABF$11,MATCH(UsagePerHour!$B$84,Usage!$C$5:$C$11,0),MATCH(UsagePerHour!RE$4,Usage!$D$3:$ABF$3,0)),"")</f>
        <v>90.713253486279811</v>
      </c>
      <c r="RF98" s="6">
        <f>IFERROR(INDEX(Sales!$D$5:$ABF$18,MATCH(UsagePerHour!$B98,Sales!$C$5:$C$18,0),MATCH(UsagePerHour!RF$4,Sales!$D$3:$ABF$3,0))/RF$2*INDEX(Usage!$D$5:$ABF$11,MATCH(UsagePerHour!$B$84,Usage!$C$5:$C$11,0),MATCH(UsagePerHour!RF$4,Usage!$D$3:$ABF$3,0)),"")</f>
        <v>3.556983448552824</v>
      </c>
      <c r="RG98" s="6">
        <f>IFERROR(INDEX(Sales!$D$5:$ABF$18,MATCH(UsagePerHour!$B98,Sales!$C$5:$C$18,0),MATCH(UsagePerHour!RG$4,Sales!$D$3:$ABF$3,0))/RG$2*INDEX(Usage!$D$5:$ABF$11,MATCH(UsagePerHour!$B$84,Usage!$C$5:$C$11,0),MATCH(UsagePerHour!RG$4,Usage!$D$3:$ABF$3,0)),"")</f>
        <v>2.7449042053058728</v>
      </c>
      <c r="RH98" s="6">
        <f>IFERROR(INDEX(Sales!$D$5:$ABF$18,MATCH(UsagePerHour!$B98,Sales!$C$5:$C$18,0),MATCH(UsagePerHour!RH$4,Sales!$D$3:$ABF$3,0))/RH$2*INDEX(Usage!$D$5:$ABF$11,MATCH(UsagePerHour!$B$84,Usage!$C$5:$C$11,0),MATCH(UsagePerHour!RH$4,Usage!$D$3:$ABF$3,0)),"")</f>
        <v>21.630601429695627</v>
      </c>
      <c r="RI98" s="6">
        <f>IFERROR(INDEX(Sales!$D$5:$ABF$18,MATCH(UsagePerHour!$B98,Sales!$C$5:$C$18,0),MATCH(UsagePerHour!RI$4,Sales!$D$3:$ABF$3,0))/RI$2*INDEX(Usage!$D$5:$ABF$11,MATCH(UsagePerHour!$B$84,Usage!$C$5:$C$11,0),MATCH(UsagePerHour!RI$4,Usage!$D$3:$ABF$3,0)),"")</f>
        <v>0</v>
      </c>
      <c r="RJ98" s="6">
        <f>IFERROR(INDEX(Sales!$D$5:$ABF$18,MATCH(UsagePerHour!$B98,Sales!$C$5:$C$18,0),MATCH(UsagePerHour!RJ$4,Sales!$D$3:$ABF$3,0))/RJ$2*INDEX(Usage!$D$5:$ABF$11,MATCH(UsagePerHour!$B$84,Usage!$C$5:$C$11,0),MATCH(UsagePerHour!RJ$4,Usage!$D$3:$ABF$3,0)),"")</f>
        <v>261.41926676841325</v>
      </c>
      <c r="RK98" s="6">
        <f>IFERROR(INDEX(Sales!$D$5:$ABF$18,MATCH(UsagePerHour!$B98,Sales!$C$5:$C$18,0),MATCH(UsagePerHour!RK$4,Sales!$D$3:$ABF$3,0))/RK$2*INDEX(Usage!$D$5:$ABF$11,MATCH(UsagePerHour!$B$84,Usage!$C$5:$C$11,0),MATCH(UsagePerHour!RK$4,Usage!$D$3:$ABF$3,0)),"")</f>
        <v>2.9853188821118155</v>
      </c>
      <c r="RL98" s="6">
        <f>IFERROR(INDEX(Sales!$D$5:$ABF$18,MATCH(UsagePerHour!$B98,Sales!$C$5:$C$18,0),MATCH(UsagePerHour!RL$4,Sales!$D$3:$ABF$3,0))/RL$2*INDEX(Usage!$D$5:$ABF$11,MATCH(UsagePerHour!$B$84,Usage!$C$5:$C$11,0),MATCH(UsagePerHour!RL$4,Usage!$D$3:$ABF$3,0)),"")</f>
        <v>10.380885098280165</v>
      </c>
      <c r="RM98" s="6">
        <f>IFERROR(INDEX(Sales!$D$5:$ABF$18,MATCH(UsagePerHour!$B98,Sales!$C$5:$C$18,0),MATCH(UsagePerHour!RM$4,Sales!$D$3:$ABF$3,0))/RM$2*INDEX(Usage!$D$5:$ABF$11,MATCH(UsagePerHour!$B$84,Usage!$C$5:$C$11,0),MATCH(UsagePerHour!RM$4,Usage!$D$3:$ABF$3,0)),"")</f>
        <v>99.02228557885779</v>
      </c>
      <c r="RN98" s="6">
        <f>IFERROR(INDEX(Sales!$D$5:$ABF$18,MATCH(UsagePerHour!$B98,Sales!$C$5:$C$18,0),MATCH(UsagePerHour!RN$4,Sales!$D$3:$ABF$3,0))/RN$2*INDEX(Usage!$D$5:$ABF$11,MATCH(UsagePerHour!$B$84,Usage!$C$5:$C$11,0),MATCH(UsagePerHour!RN$4,Usage!$D$3:$ABF$3,0)),"")</f>
        <v>5.3800505782861388</v>
      </c>
      <c r="RO98" s="6">
        <f>IFERROR(INDEX(Sales!$D$5:$ABF$18,MATCH(UsagePerHour!$B98,Sales!$C$5:$C$18,0),MATCH(UsagePerHour!RO$4,Sales!$D$3:$ABF$3,0))/RO$2*INDEX(Usage!$D$5:$ABF$11,MATCH(UsagePerHour!$B$84,Usage!$C$5:$C$11,0),MATCH(UsagePerHour!RO$4,Usage!$D$3:$ABF$3,0)),"")</f>
        <v>4.0610728084964025</v>
      </c>
      <c r="RP98" s="6">
        <f>IFERROR(INDEX(Sales!$D$5:$ABF$18,MATCH(UsagePerHour!$B98,Sales!$C$5:$C$18,0),MATCH(UsagePerHour!RP$4,Sales!$D$3:$ABF$3,0))/RP$2*INDEX(Usage!$D$5:$ABF$11,MATCH(UsagePerHour!$B$84,Usage!$C$5:$C$11,0),MATCH(UsagePerHour!RP$4,Usage!$D$3:$ABF$3,0)),"")</f>
        <v>0</v>
      </c>
      <c r="RQ98" s="6">
        <f>IFERROR(INDEX(Sales!$D$5:$ABF$18,MATCH(UsagePerHour!$B98,Sales!$C$5:$C$18,0),MATCH(UsagePerHour!RQ$4,Sales!$D$3:$ABF$3,0))/RQ$2*INDEX(Usage!$D$5:$ABF$11,MATCH(UsagePerHour!$B$84,Usage!$C$5:$C$11,0),MATCH(UsagePerHour!RQ$4,Usage!$D$3:$ABF$3,0)),"")</f>
        <v>257.4531297837442</v>
      </c>
      <c r="RR98" s="6">
        <f>IFERROR(INDEX(Sales!$D$5:$ABF$18,MATCH(UsagePerHour!$B98,Sales!$C$5:$C$18,0),MATCH(UsagePerHour!RR$4,Sales!$D$3:$ABF$3,0))/RR$2*INDEX(Usage!$D$5:$ABF$11,MATCH(UsagePerHour!$B$84,Usage!$C$5:$C$11,0),MATCH(UsagePerHour!RR$4,Usage!$D$3:$ABF$3,0)),"")</f>
        <v>29.44112047382588</v>
      </c>
      <c r="RS98" s="6">
        <f>IFERROR(INDEX(Sales!$D$5:$ABF$18,MATCH(UsagePerHour!$B98,Sales!$C$5:$C$18,0),MATCH(UsagePerHour!RS$4,Sales!$D$3:$ABF$3,0))/RS$2*INDEX(Usage!$D$5:$ABF$11,MATCH(UsagePerHour!$B$84,Usage!$C$5:$C$11,0),MATCH(UsagePerHour!RS$4,Usage!$D$3:$ABF$3,0)),"")</f>
        <v>0</v>
      </c>
      <c r="RT98" s="6">
        <f>IFERROR(INDEX(Sales!$D$5:$ABF$18,MATCH(UsagePerHour!$B98,Sales!$C$5:$C$18,0),MATCH(UsagePerHour!RT$4,Sales!$D$3:$ABF$3,0))/RT$2*INDEX(Usage!$D$5:$ABF$11,MATCH(UsagePerHour!$B$84,Usage!$C$5:$C$11,0),MATCH(UsagePerHour!RT$4,Usage!$D$3:$ABF$3,0)),"")</f>
        <v>0</v>
      </c>
      <c r="RU98" s="6">
        <f>IFERROR(INDEX(Sales!$D$5:$ABF$18,MATCH(UsagePerHour!$B98,Sales!$C$5:$C$18,0),MATCH(UsagePerHour!RU$4,Sales!$D$3:$ABF$3,0))/RU$2*INDEX(Usage!$D$5:$ABF$11,MATCH(UsagePerHour!$B$84,Usage!$C$5:$C$11,0),MATCH(UsagePerHour!RU$4,Usage!$D$3:$ABF$3,0)),"")</f>
        <v>6.6357862316780203</v>
      </c>
      <c r="RV98" s="6">
        <f>IFERROR(INDEX(Sales!$D$5:$ABF$18,MATCH(UsagePerHour!$B98,Sales!$C$5:$C$18,0),MATCH(UsagePerHour!RV$4,Sales!$D$3:$ABF$3,0))/RV$2*INDEX(Usage!$D$5:$ABF$11,MATCH(UsagePerHour!$B$84,Usage!$C$5:$C$11,0),MATCH(UsagePerHour!RV$4,Usage!$D$3:$ABF$3,0)),"")</f>
        <v>12.276463100679534</v>
      </c>
      <c r="RW98" s="6">
        <f>IFERROR(INDEX(Sales!$D$5:$ABF$18,MATCH(UsagePerHour!$B98,Sales!$C$5:$C$18,0),MATCH(UsagePerHour!RW$4,Sales!$D$3:$ABF$3,0))/RW$2*INDEX(Usage!$D$5:$ABF$11,MATCH(UsagePerHour!$B$84,Usage!$C$5:$C$11,0),MATCH(UsagePerHour!RW$4,Usage!$D$3:$ABF$3,0)),"")</f>
        <v>3.3380664817087995</v>
      </c>
      <c r="RX98" s="6">
        <f>IFERROR(INDEX(Sales!$D$5:$ABF$18,MATCH(UsagePerHour!$B98,Sales!$C$5:$C$18,0),MATCH(UsagePerHour!RX$4,Sales!$D$3:$ABF$3,0))/RX$2*INDEX(Usage!$D$5:$ABF$11,MATCH(UsagePerHour!$B$84,Usage!$C$5:$C$11,0),MATCH(UsagePerHour!RX$4,Usage!$D$3:$ABF$3,0)),"")</f>
        <v>95.177489386555933</v>
      </c>
      <c r="RY98" s="6">
        <f>IFERROR(INDEX(Sales!$D$5:$ABF$18,MATCH(UsagePerHour!$B98,Sales!$C$5:$C$18,0),MATCH(UsagePerHour!RY$4,Sales!$D$3:$ABF$3,0))/RY$2*INDEX(Usage!$D$5:$ABF$11,MATCH(UsagePerHour!$B$84,Usage!$C$5:$C$11,0),MATCH(UsagePerHour!RY$4,Usage!$D$3:$ABF$3,0)),"")</f>
        <v>4.8662882388542279</v>
      </c>
      <c r="RZ98" s="6">
        <f>IFERROR(INDEX(Sales!$D$5:$ABF$18,MATCH(UsagePerHour!$B98,Sales!$C$5:$C$18,0),MATCH(UsagePerHour!RZ$4,Sales!$D$3:$ABF$3,0))/RZ$2*INDEX(Usage!$D$5:$ABF$11,MATCH(UsagePerHour!$B$84,Usage!$C$5:$C$11,0),MATCH(UsagePerHour!RZ$4,Usage!$D$3:$ABF$3,0)),"")</f>
        <v>15.635059981105504</v>
      </c>
      <c r="SA98" s="6">
        <f>IFERROR(INDEX(Sales!$D$5:$ABF$18,MATCH(UsagePerHour!$B98,Sales!$C$5:$C$18,0),MATCH(UsagePerHour!SA$4,Sales!$D$3:$ABF$3,0))/SA$2*INDEX(Usage!$D$5:$ABF$11,MATCH(UsagePerHour!$B$84,Usage!$C$5:$C$11,0),MATCH(UsagePerHour!SA$4,Usage!$D$3:$ABF$3,0)),"")</f>
        <v>1.5024710594034671</v>
      </c>
      <c r="SB98" s="6">
        <f>IFERROR(INDEX(Sales!$D$5:$ABF$18,MATCH(UsagePerHour!$B98,Sales!$C$5:$C$18,0),MATCH(UsagePerHour!SB$4,Sales!$D$3:$ABF$3,0))/SB$2*INDEX(Usage!$D$5:$ABF$11,MATCH(UsagePerHour!$B$84,Usage!$C$5:$C$11,0),MATCH(UsagePerHour!SB$4,Usage!$D$3:$ABF$3,0)),"")</f>
        <v>50.573776955937014</v>
      </c>
      <c r="SC98" s="6">
        <f>IFERROR(INDEX(Sales!$D$5:$ABF$18,MATCH(UsagePerHour!$B98,Sales!$C$5:$C$18,0),MATCH(UsagePerHour!SC$4,Sales!$D$3:$ABF$3,0))/SC$2*INDEX(Usage!$D$5:$ABF$11,MATCH(UsagePerHour!$B$84,Usage!$C$5:$C$11,0),MATCH(UsagePerHour!SC$4,Usage!$D$3:$ABF$3,0)),"")</f>
        <v>0</v>
      </c>
      <c r="SD98" s="6">
        <f>IFERROR(INDEX(Sales!$D$5:$ABF$18,MATCH(UsagePerHour!$B98,Sales!$C$5:$C$18,0),MATCH(UsagePerHour!SD$4,Sales!$D$3:$ABF$3,0))/SD$2*INDEX(Usage!$D$5:$ABF$11,MATCH(UsagePerHour!$B$84,Usage!$C$5:$C$11,0),MATCH(UsagePerHour!SD$4,Usage!$D$3:$ABF$3,0)),"")</f>
        <v>0</v>
      </c>
      <c r="SE98" s="6">
        <f>IFERROR(INDEX(Sales!$D$5:$ABF$18,MATCH(UsagePerHour!$B98,Sales!$C$5:$C$18,0),MATCH(UsagePerHour!SE$4,Sales!$D$3:$ABF$3,0))/SE$2*INDEX(Usage!$D$5:$ABF$11,MATCH(UsagePerHour!$B$84,Usage!$C$5:$C$11,0),MATCH(UsagePerHour!SE$4,Usage!$D$3:$ABF$3,0)),"")</f>
        <v>252.31838101521112</v>
      </c>
      <c r="SF98" s="6">
        <f>IFERROR(INDEX(Sales!$D$5:$ABF$18,MATCH(UsagePerHour!$B98,Sales!$C$5:$C$18,0),MATCH(UsagePerHour!SF$4,Sales!$D$3:$ABF$3,0))/SF$2*INDEX(Usage!$D$5:$ABF$11,MATCH(UsagePerHour!$B$84,Usage!$C$5:$C$11,0),MATCH(UsagePerHour!SF$4,Usage!$D$3:$ABF$3,0)),"")</f>
        <v>5.5507852046421533</v>
      </c>
      <c r="SG98" s="6" t="str">
        <f>IFERROR(INDEX(Sales!$D$5:$ABF$18,MATCH(UsagePerHour!$B98,Sales!$C$5:$C$18,0),MATCH(UsagePerHour!SG$4,Sales!$D$3:$ABF$3,0))/SG$2*INDEX(Usage!$D$5:$ABF$11,MATCH(UsagePerHour!$B$84,Usage!$C$5:$C$11,0),MATCH(UsagePerHour!SG$4,Usage!$D$3:$ABF$3,0)),"")</f>
        <v/>
      </c>
      <c r="SH98" s="6" t="str">
        <f>IFERROR(INDEX(Sales!$D$5:$ABF$18,MATCH(UsagePerHour!$B98,Sales!$C$5:$C$18,0),MATCH(UsagePerHour!SH$4,Sales!$D$3:$ABF$3,0))/SH$2*INDEX(Usage!$D$5:$ABF$11,MATCH(UsagePerHour!$B$84,Usage!$C$5:$C$11,0),MATCH(UsagePerHour!SH$4,Usage!$D$3:$ABF$3,0)),"")</f>
        <v/>
      </c>
      <c r="SI98" s="6" t="str">
        <f>IFERROR(INDEX(Sales!$D$5:$ABF$18,MATCH(UsagePerHour!$B98,Sales!$C$5:$C$18,0),MATCH(UsagePerHour!SI$4,Sales!$D$3:$ABF$3,0))/SI$2*INDEX(Usage!$D$5:$ABF$11,MATCH(UsagePerHour!$B$84,Usage!$C$5:$C$11,0),MATCH(UsagePerHour!SI$4,Usage!$D$3:$ABF$3,0)),"")</f>
        <v/>
      </c>
      <c r="SJ98" s="6" t="str">
        <f>IFERROR(INDEX(Sales!$D$5:$ABF$18,MATCH(UsagePerHour!$B98,Sales!$C$5:$C$18,0),MATCH(UsagePerHour!SJ$4,Sales!$D$3:$ABF$3,0))/SJ$2*INDEX(Usage!$D$5:$ABF$11,MATCH(UsagePerHour!$B$84,Usage!$C$5:$C$11,0),MATCH(UsagePerHour!SJ$4,Usage!$D$3:$ABF$3,0)),"")</f>
        <v/>
      </c>
      <c r="SK98" s="6" t="str">
        <f>IFERROR(INDEX(Sales!$D$5:$ABF$18,MATCH(UsagePerHour!$B98,Sales!$C$5:$C$18,0),MATCH(UsagePerHour!SK$4,Sales!$D$3:$ABF$3,0))/SK$2*INDEX(Usage!$D$5:$ABF$11,MATCH(UsagePerHour!$B$84,Usage!$C$5:$C$11,0),MATCH(UsagePerHour!SK$4,Usage!$D$3:$ABF$3,0)),"")</f>
        <v/>
      </c>
      <c r="SL98" s="6" t="str">
        <f>IFERROR(INDEX(Sales!$D$5:$ABF$18,MATCH(UsagePerHour!$B98,Sales!$C$5:$C$18,0),MATCH(UsagePerHour!SL$4,Sales!$D$3:$ABF$3,0))/SL$2*INDEX(Usage!$D$5:$ABF$11,MATCH(UsagePerHour!$B$84,Usage!$C$5:$C$11,0),MATCH(UsagePerHour!SL$4,Usage!$D$3:$ABF$3,0)),"")</f>
        <v/>
      </c>
      <c r="SM98" s="6" t="str">
        <f>IFERROR(INDEX(Sales!$D$5:$ABF$18,MATCH(UsagePerHour!$B98,Sales!$C$5:$C$18,0),MATCH(UsagePerHour!SM$4,Sales!$D$3:$ABF$3,0))/SM$2*INDEX(Usage!$D$5:$ABF$11,MATCH(UsagePerHour!$B$84,Usage!$C$5:$C$11,0),MATCH(UsagePerHour!SM$4,Usage!$D$3:$ABF$3,0)),"")</f>
        <v/>
      </c>
      <c r="SN98" s="6" t="str">
        <f>IFERROR(INDEX(Sales!$D$5:$ABF$18,MATCH(UsagePerHour!$B98,Sales!$C$5:$C$18,0),MATCH(UsagePerHour!SN$4,Sales!$D$3:$ABF$3,0))/SN$2*INDEX(Usage!$D$5:$ABF$11,MATCH(UsagePerHour!$B$84,Usage!$C$5:$C$11,0),MATCH(UsagePerHour!SN$4,Usage!$D$3:$ABF$3,0)),"")</f>
        <v/>
      </c>
      <c r="SO98" s="6" t="str">
        <f>IFERROR(INDEX(Sales!$D$5:$ABF$18,MATCH(UsagePerHour!$B98,Sales!$C$5:$C$18,0),MATCH(UsagePerHour!SO$4,Sales!$D$3:$ABF$3,0))/SO$2*INDEX(Usage!$D$5:$ABF$11,MATCH(UsagePerHour!$B$84,Usage!$C$5:$C$11,0),MATCH(UsagePerHour!SO$4,Usage!$D$3:$ABF$3,0)),"")</f>
        <v/>
      </c>
      <c r="SP98" s="6" t="str">
        <f>IFERROR(INDEX(Sales!$D$5:$ABF$18,MATCH(UsagePerHour!$B98,Sales!$C$5:$C$18,0),MATCH(UsagePerHour!SP$4,Sales!$D$3:$ABF$3,0))/SP$2*INDEX(Usage!$D$5:$ABF$11,MATCH(UsagePerHour!$B$84,Usage!$C$5:$C$11,0),MATCH(UsagePerHour!SP$4,Usage!$D$3:$ABF$3,0)),"")</f>
        <v/>
      </c>
      <c r="SQ98" s="6" t="str">
        <f>IFERROR(INDEX(Sales!$D$5:$ABF$18,MATCH(UsagePerHour!$B98,Sales!$C$5:$C$18,0),MATCH(UsagePerHour!SQ$4,Sales!$D$3:$ABF$3,0))/SQ$2*INDEX(Usage!$D$5:$ABF$11,MATCH(UsagePerHour!$B$84,Usage!$C$5:$C$11,0),MATCH(UsagePerHour!SQ$4,Usage!$D$3:$ABF$3,0)),"")</f>
        <v/>
      </c>
      <c r="SR98" s="6" t="str">
        <f>IFERROR(INDEX(Sales!$D$5:$ABF$18,MATCH(UsagePerHour!$B98,Sales!$C$5:$C$18,0),MATCH(UsagePerHour!SR$4,Sales!$D$3:$ABF$3,0))/SR$2*INDEX(Usage!$D$5:$ABF$11,MATCH(UsagePerHour!$B$84,Usage!$C$5:$C$11,0),MATCH(UsagePerHour!SR$4,Usage!$D$3:$ABF$3,0)),"")</f>
        <v/>
      </c>
      <c r="SS98" s="6" t="str">
        <f>IFERROR(INDEX(Sales!$D$5:$ABF$18,MATCH(UsagePerHour!$B98,Sales!$C$5:$C$18,0),MATCH(UsagePerHour!SS$4,Sales!$D$3:$ABF$3,0))/SS$2*INDEX(Usage!$D$5:$ABF$11,MATCH(UsagePerHour!$B$84,Usage!$C$5:$C$11,0),MATCH(UsagePerHour!SS$4,Usage!$D$3:$ABF$3,0)),"")</f>
        <v/>
      </c>
      <c r="ST98" s="6" t="str">
        <f>IFERROR(INDEX(Sales!$D$5:$ABF$18,MATCH(UsagePerHour!$B98,Sales!$C$5:$C$18,0),MATCH(UsagePerHour!ST$4,Sales!$D$3:$ABF$3,0))/ST$2*INDEX(Usage!$D$5:$ABF$11,MATCH(UsagePerHour!$B$84,Usage!$C$5:$C$11,0),MATCH(UsagePerHour!ST$4,Usage!$D$3:$ABF$3,0)),"")</f>
        <v/>
      </c>
      <c r="SU98" s="6" t="str">
        <f>IFERROR(INDEX(Sales!$D$5:$ABF$18,MATCH(UsagePerHour!$B98,Sales!$C$5:$C$18,0),MATCH(UsagePerHour!SU$4,Sales!$D$3:$ABF$3,0))/SU$2*INDEX(Usage!$D$5:$ABF$11,MATCH(UsagePerHour!$B$84,Usage!$C$5:$C$11,0),MATCH(UsagePerHour!SU$4,Usage!$D$3:$ABF$3,0)),"")</f>
        <v/>
      </c>
      <c r="SV98" s="6" t="str">
        <f>IFERROR(INDEX(Sales!$D$5:$ABF$18,MATCH(UsagePerHour!$B98,Sales!$C$5:$C$18,0),MATCH(UsagePerHour!SV$4,Sales!$D$3:$ABF$3,0))/SV$2*INDEX(Usage!$D$5:$ABF$11,MATCH(UsagePerHour!$B$84,Usage!$C$5:$C$11,0),MATCH(UsagePerHour!SV$4,Usage!$D$3:$ABF$3,0)),"")</f>
        <v/>
      </c>
      <c r="SW98" s="6" t="str">
        <f>IFERROR(INDEX(Sales!$D$5:$ABF$18,MATCH(UsagePerHour!$B98,Sales!$C$5:$C$18,0),MATCH(UsagePerHour!SW$4,Sales!$D$3:$ABF$3,0))/SW$2*INDEX(Usage!$D$5:$ABF$11,MATCH(UsagePerHour!$B$84,Usage!$C$5:$C$11,0),MATCH(UsagePerHour!SW$4,Usage!$D$3:$ABF$3,0)),"")</f>
        <v/>
      </c>
      <c r="SX98" s="6" t="str">
        <f>IFERROR(INDEX(Sales!$D$5:$ABF$18,MATCH(UsagePerHour!$B98,Sales!$C$5:$C$18,0),MATCH(UsagePerHour!SX$4,Sales!$D$3:$ABF$3,0))/SX$2*INDEX(Usage!$D$5:$ABF$11,MATCH(UsagePerHour!$B$84,Usage!$C$5:$C$11,0),MATCH(UsagePerHour!SX$4,Usage!$D$3:$ABF$3,0)),"")</f>
        <v/>
      </c>
      <c r="SY98" s="6" t="str">
        <f>IFERROR(INDEX(Sales!$D$5:$ABF$18,MATCH(UsagePerHour!$B98,Sales!$C$5:$C$18,0),MATCH(UsagePerHour!SY$4,Sales!$D$3:$ABF$3,0))/SY$2*INDEX(Usage!$D$5:$ABF$11,MATCH(UsagePerHour!$B$84,Usage!$C$5:$C$11,0),MATCH(UsagePerHour!SY$4,Usage!$D$3:$ABF$3,0)),"")</f>
        <v/>
      </c>
      <c r="SZ98" s="6" t="str">
        <f>IFERROR(INDEX(Sales!$D$5:$ABF$18,MATCH(UsagePerHour!$B98,Sales!$C$5:$C$18,0),MATCH(UsagePerHour!SZ$4,Sales!$D$3:$ABF$3,0))/SZ$2*INDEX(Usage!$D$5:$ABF$11,MATCH(UsagePerHour!$B$84,Usage!$C$5:$C$11,0),MATCH(UsagePerHour!SZ$4,Usage!$D$3:$ABF$3,0)),"")</f>
        <v/>
      </c>
      <c r="TA98" s="6" t="str">
        <f>IFERROR(INDEX(Sales!$D$5:$ABF$18,MATCH(UsagePerHour!$B98,Sales!$C$5:$C$18,0),MATCH(UsagePerHour!TA$4,Sales!$D$3:$ABF$3,0))/TA$2*INDEX(Usage!$D$5:$ABF$11,MATCH(UsagePerHour!$B$84,Usage!$C$5:$C$11,0),MATCH(UsagePerHour!TA$4,Usage!$D$3:$ABF$3,0)),"")</f>
        <v/>
      </c>
      <c r="TB98" s="6" t="str">
        <f>IFERROR(INDEX(Sales!$D$5:$ABF$18,MATCH(UsagePerHour!$B98,Sales!$C$5:$C$18,0),MATCH(UsagePerHour!TB$4,Sales!$D$3:$ABF$3,0))/TB$2*INDEX(Usage!$D$5:$ABF$11,MATCH(UsagePerHour!$B$84,Usage!$C$5:$C$11,0),MATCH(UsagePerHour!TB$4,Usage!$D$3:$ABF$3,0)),"")</f>
        <v/>
      </c>
      <c r="TC98" s="6" t="str">
        <f>IFERROR(INDEX(Sales!$D$5:$ABF$18,MATCH(UsagePerHour!$B98,Sales!$C$5:$C$18,0),MATCH(UsagePerHour!TC$4,Sales!$D$3:$ABF$3,0))/TC$2*INDEX(Usage!$D$5:$ABF$11,MATCH(UsagePerHour!$B$84,Usage!$C$5:$C$11,0),MATCH(UsagePerHour!TC$4,Usage!$D$3:$ABF$3,0)),"")</f>
        <v/>
      </c>
      <c r="TD98" s="6" t="str">
        <f>IFERROR(INDEX(Sales!$D$5:$ABF$18,MATCH(UsagePerHour!$B98,Sales!$C$5:$C$18,0),MATCH(UsagePerHour!TD$4,Sales!$D$3:$ABF$3,0))/TD$2*INDEX(Usage!$D$5:$ABF$11,MATCH(UsagePerHour!$B$84,Usage!$C$5:$C$11,0),MATCH(UsagePerHour!TD$4,Usage!$D$3:$ABF$3,0)),"")</f>
        <v/>
      </c>
      <c r="TE98" s="6" t="str">
        <f>IFERROR(INDEX(Sales!$D$5:$ABF$18,MATCH(UsagePerHour!$B98,Sales!$C$5:$C$18,0),MATCH(UsagePerHour!TE$4,Sales!$D$3:$ABF$3,0))/TE$2*INDEX(Usage!$D$5:$ABF$11,MATCH(UsagePerHour!$B$84,Usage!$C$5:$C$11,0),MATCH(UsagePerHour!TE$4,Usage!$D$3:$ABF$3,0)),"")</f>
        <v/>
      </c>
      <c r="TF98" s="6" t="str">
        <f>IFERROR(INDEX(Sales!$D$5:$ABF$18,MATCH(UsagePerHour!$B98,Sales!$C$5:$C$18,0),MATCH(UsagePerHour!TF$4,Sales!$D$3:$ABF$3,0))/TF$2*INDEX(Usage!$D$5:$ABF$11,MATCH(UsagePerHour!$B$84,Usage!$C$5:$C$11,0),MATCH(UsagePerHour!TF$4,Usage!$D$3:$ABF$3,0)),"")</f>
        <v/>
      </c>
      <c r="TG98" s="6" t="str">
        <f>IFERROR(INDEX(Sales!$D$5:$ABF$18,MATCH(UsagePerHour!$B98,Sales!$C$5:$C$18,0),MATCH(UsagePerHour!TG$4,Sales!$D$3:$ABF$3,0))/TG$2*INDEX(Usage!$D$5:$ABF$11,MATCH(UsagePerHour!$B$84,Usage!$C$5:$C$11,0),MATCH(UsagePerHour!TG$4,Usage!$D$3:$ABF$3,0)),"")</f>
        <v/>
      </c>
      <c r="TH98" s="6" t="str">
        <f>IFERROR(INDEX(Sales!$D$5:$ABF$18,MATCH(UsagePerHour!$B98,Sales!$C$5:$C$18,0),MATCH(UsagePerHour!TH$4,Sales!$D$3:$ABF$3,0))/TH$2*INDEX(Usage!$D$5:$ABF$11,MATCH(UsagePerHour!$B$84,Usage!$C$5:$C$11,0),MATCH(UsagePerHour!TH$4,Usage!$D$3:$ABF$3,0)),"")</f>
        <v/>
      </c>
      <c r="TI98" s="6" t="str">
        <f>IFERROR(INDEX(Sales!$D$5:$ABF$18,MATCH(UsagePerHour!$B98,Sales!$C$5:$C$18,0),MATCH(UsagePerHour!TI$4,Sales!$D$3:$ABF$3,0))/TI$2*INDEX(Usage!$D$5:$ABF$11,MATCH(UsagePerHour!$B$84,Usage!$C$5:$C$11,0),MATCH(UsagePerHour!TI$4,Usage!$D$3:$ABF$3,0)),"")</f>
        <v/>
      </c>
      <c r="TJ98" s="6" t="str">
        <f>IFERROR(INDEX(Sales!$D$5:$ABF$18,MATCH(UsagePerHour!$B98,Sales!$C$5:$C$18,0),MATCH(UsagePerHour!TJ$4,Sales!$D$3:$ABF$3,0))/TJ$2*INDEX(Usage!$D$5:$ABF$11,MATCH(UsagePerHour!$B$84,Usage!$C$5:$C$11,0),MATCH(UsagePerHour!TJ$4,Usage!$D$3:$ABF$3,0)),"")</f>
        <v/>
      </c>
      <c r="TK98" s="6" t="str">
        <f>IFERROR(INDEX(Sales!$D$5:$ABF$18,MATCH(UsagePerHour!$B98,Sales!$C$5:$C$18,0),MATCH(UsagePerHour!TK$4,Sales!$D$3:$ABF$3,0))/TK$2*INDEX(Usage!$D$5:$ABF$11,MATCH(UsagePerHour!$B$84,Usage!$C$5:$C$11,0),MATCH(UsagePerHour!TK$4,Usage!$D$3:$ABF$3,0)),"")</f>
        <v/>
      </c>
      <c r="TL98" s="6" t="str">
        <f>IFERROR(INDEX(Sales!$D$5:$ABF$18,MATCH(UsagePerHour!$B98,Sales!$C$5:$C$18,0),MATCH(UsagePerHour!TL$4,Sales!$D$3:$ABF$3,0))/TL$2*INDEX(Usage!$D$5:$ABF$11,MATCH(UsagePerHour!$B$84,Usage!$C$5:$C$11,0),MATCH(UsagePerHour!TL$4,Usage!$D$3:$ABF$3,0)),"")</f>
        <v/>
      </c>
      <c r="TM98" s="6" t="str">
        <f>IFERROR(INDEX(Sales!$D$5:$ABF$18,MATCH(UsagePerHour!$B98,Sales!$C$5:$C$18,0),MATCH(UsagePerHour!TM$4,Sales!$D$3:$ABF$3,0))/TM$2*INDEX(Usage!$D$5:$ABF$11,MATCH(UsagePerHour!$B$84,Usage!$C$5:$C$11,0),MATCH(UsagePerHour!TM$4,Usage!$D$3:$ABF$3,0)),"")</f>
        <v/>
      </c>
      <c r="TN98" s="6" t="str">
        <f>IFERROR(INDEX(Sales!$D$5:$ABF$18,MATCH(UsagePerHour!$B98,Sales!$C$5:$C$18,0),MATCH(UsagePerHour!TN$4,Sales!$D$3:$ABF$3,0))/TN$2*INDEX(Usage!$D$5:$ABF$11,MATCH(UsagePerHour!$B$84,Usage!$C$5:$C$11,0),MATCH(UsagePerHour!TN$4,Usage!$D$3:$ABF$3,0)),"")</f>
        <v/>
      </c>
      <c r="TO98" s="6" t="str">
        <f>IFERROR(INDEX(Sales!$D$5:$ABF$18,MATCH(UsagePerHour!$B98,Sales!$C$5:$C$18,0),MATCH(UsagePerHour!TO$4,Sales!$D$3:$ABF$3,0))/TO$2*INDEX(Usage!$D$5:$ABF$11,MATCH(UsagePerHour!$B$84,Usage!$C$5:$C$11,0),MATCH(UsagePerHour!TO$4,Usage!$D$3:$ABF$3,0)),"")</f>
        <v/>
      </c>
      <c r="TP98" s="6" t="str">
        <f>IFERROR(INDEX(Sales!$D$5:$ABF$18,MATCH(UsagePerHour!$B98,Sales!$C$5:$C$18,0),MATCH(UsagePerHour!TP$4,Sales!$D$3:$ABF$3,0))/TP$2*INDEX(Usage!$D$5:$ABF$11,MATCH(UsagePerHour!$B$84,Usage!$C$5:$C$11,0),MATCH(UsagePerHour!TP$4,Usage!$D$3:$ABF$3,0)),"")</f>
        <v/>
      </c>
      <c r="TQ98" s="6" t="str">
        <f>IFERROR(INDEX(Sales!$D$5:$ABF$18,MATCH(UsagePerHour!$B98,Sales!$C$5:$C$18,0),MATCH(UsagePerHour!TQ$4,Sales!$D$3:$ABF$3,0))/TQ$2*INDEX(Usage!$D$5:$ABF$11,MATCH(UsagePerHour!$B$84,Usage!$C$5:$C$11,0),MATCH(UsagePerHour!TQ$4,Usage!$D$3:$ABF$3,0)),"")</f>
        <v/>
      </c>
      <c r="TR98" s="6" t="str">
        <f>IFERROR(INDEX(Sales!$D$5:$ABF$18,MATCH(UsagePerHour!$B98,Sales!$C$5:$C$18,0),MATCH(UsagePerHour!TR$4,Sales!$D$3:$ABF$3,0))/TR$2*INDEX(Usage!$D$5:$ABF$11,MATCH(UsagePerHour!$B$84,Usage!$C$5:$C$11,0),MATCH(UsagePerHour!TR$4,Usage!$D$3:$ABF$3,0)),"")</f>
        <v/>
      </c>
      <c r="TS98" s="6" t="str">
        <f>IFERROR(INDEX(Sales!$D$5:$ABF$18,MATCH(UsagePerHour!$B98,Sales!$C$5:$C$18,0),MATCH(UsagePerHour!TS$4,Sales!$D$3:$ABF$3,0))/TS$2*INDEX(Usage!$D$5:$ABF$11,MATCH(UsagePerHour!$B$84,Usage!$C$5:$C$11,0),MATCH(UsagePerHour!TS$4,Usage!$D$3:$ABF$3,0)),"")</f>
        <v/>
      </c>
      <c r="TT98" s="6" t="str">
        <f>IFERROR(INDEX(Sales!$D$5:$ABF$18,MATCH(UsagePerHour!$B98,Sales!$C$5:$C$18,0),MATCH(UsagePerHour!TT$4,Sales!$D$3:$ABF$3,0))/TT$2*INDEX(Usage!$D$5:$ABF$11,MATCH(UsagePerHour!$B$84,Usage!$C$5:$C$11,0),MATCH(UsagePerHour!TT$4,Usage!$D$3:$ABF$3,0)),"")</f>
        <v/>
      </c>
      <c r="TU98" s="6" t="str">
        <f>IFERROR(INDEX(Sales!$D$5:$ABF$18,MATCH(UsagePerHour!$B98,Sales!$C$5:$C$18,0),MATCH(UsagePerHour!TU$4,Sales!$D$3:$ABF$3,0))/TU$2*INDEX(Usage!$D$5:$ABF$11,MATCH(UsagePerHour!$B$84,Usage!$C$5:$C$11,0),MATCH(UsagePerHour!TU$4,Usage!$D$3:$ABF$3,0)),"")</f>
        <v/>
      </c>
      <c r="TV98" s="6" t="str">
        <f>IFERROR(INDEX(Sales!$D$5:$ABF$18,MATCH(UsagePerHour!$B98,Sales!$C$5:$C$18,0),MATCH(UsagePerHour!TV$4,Sales!$D$3:$ABF$3,0))/TV$2*INDEX(Usage!$D$5:$ABF$11,MATCH(UsagePerHour!$B$84,Usage!$C$5:$C$11,0),MATCH(UsagePerHour!TV$4,Usage!$D$3:$ABF$3,0)),"")</f>
        <v/>
      </c>
      <c r="TW98" s="6" t="str">
        <f>IFERROR(INDEX(Sales!$D$5:$ABF$18,MATCH(UsagePerHour!$B98,Sales!$C$5:$C$18,0),MATCH(UsagePerHour!TW$4,Sales!$D$3:$ABF$3,0))/TW$2*INDEX(Usage!$D$5:$ABF$11,MATCH(UsagePerHour!$B$84,Usage!$C$5:$C$11,0),MATCH(UsagePerHour!TW$4,Usage!$D$3:$ABF$3,0)),"")</f>
        <v/>
      </c>
      <c r="TX98" s="6" t="str">
        <f>IFERROR(INDEX(Sales!$D$5:$ABF$18,MATCH(UsagePerHour!$B98,Sales!$C$5:$C$18,0),MATCH(UsagePerHour!TX$4,Sales!$D$3:$ABF$3,0))/TX$2*INDEX(Usage!$D$5:$ABF$11,MATCH(UsagePerHour!$B$84,Usage!$C$5:$C$11,0),MATCH(UsagePerHour!TX$4,Usage!$D$3:$ABF$3,0)),"")</f>
        <v/>
      </c>
      <c r="TY98" s="6" t="str">
        <f>IFERROR(INDEX(Sales!$D$5:$ABF$18,MATCH(UsagePerHour!$B98,Sales!$C$5:$C$18,0),MATCH(UsagePerHour!TY$4,Sales!$D$3:$ABF$3,0))/TY$2*INDEX(Usage!$D$5:$ABF$11,MATCH(UsagePerHour!$B$84,Usage!$C$5:$C$11,0),MATCH(UsagePerHour!TY$4,Usage!$D$3:$ABF$3,0)),"")</f>
        <v/>
      </c>
      <c r="TZ98" s="6" t="str">
        <f>IFERROR(INDEX(Sales!$D$5:$ABF$18,MATCH(UsagePerHour!$B98,Sales!$C$5:$C$18,0),MATCH(UsagePerHour!TZ$4,Sales!$D$3:$ABF$3,0))/TZ$2*INDEX(Usage!$D$5:$ABF$11,MATCH(UsagePerHour!$B$84,Usage!$C$5:$C$11,0),MATCH(UsagePerHour!TZ$4,Usage!$D$3:$ABF$3,0)),"")</f>
        <v/>
      </c>
      <c r="UA98" s="6" t="str">
        <f>IFERROR(INDEX(Sales!$D$5:$ABF$18,MATCH(UsagePerHour!$B98,Sales!$C$5:$C$18,0),MATCH(UsagePerHour!UA$4,Sales!$D$3:$ABF$3,0))/UA$2*INDEX(Usage!$D$5:$ABF$11,MATCH(UsagePerHour!$B$84,Usage!$C$5:$C$11,0),MATCH(UsagePerHour!UA$4,Usage!$D$3:$ABF$3,0)),"")</f>
        <v/>
      </c>
      <c r="UB98" s="6" t="str">
        <f>IFERROR(INDEX(Sales!$D$5:$ABF$18,MATCH(UsagePerHour!$B98,Sales!$C$5:$C$18,0),MATCH(UsagePerHour!UB$4,Sales!$D$3:$ABF$3,0))/UB$2*INDEX(Usage!$D$5:$ABF$11,MATCH(UsagePerHour!$B$84,Usage!$C$5:$C$11,0),MATCH(UsagePerHour!UB$4,Usage!$D$3:$ABF$3,0)),"")</f>
        <v/>
      </c>
      <c r="UC98" s="6" t="str">
        <f>IFERROR(INDEX(Sales!$D$5:$ABF$18,MATCH(UsagePerHour!$B98,Sales!$C$5:$C$18,0),MATCH(UsagePerHour!UC$4,Sales!$D$3:$ABF$3,0))/UC$2*INDEX(Usage!$D$5:$ABF$11,MATCH(UsagePerHour!$B$84,Usage!$C$5:$C$11,0),MATCH(UsagePerHour!UC$4,Usage!$D$3:$ABF$3,0)),"")</f>
        <v/>
      </c>
      <c r="UD98" s="6" t="str">
        <f>IFERROR(INDEX(Sales!$D$5:$ABF$18,MATCH(UsagePerHour!$B98,Sales!$C$5:$C$18,0),MATCH(UsagePerHour!UD$4,Sales!$D$3:$ABF$3,0))/UD$2*INDEX(Usage!$D$5:$ABF$11,MATCH(UsagePerHour!$B$84,Usage!$C$5:$C$11,0),MATCH(UsagePerHour!UD$4,Usage!$D$3:$ABF$3,0)),"")</f>
        <v/>
      </c>
      <c r="UE98" s="6" t="str">
        <f>IFERROR(INDEX(Sales!$D$5:$ABF$18,MATCH(UsagePerHour!$B98,Sales!$C$5:$C$18,0),MATCH(UsagePerHour!UE$4,Sales!$D$3:$ABF$3,0))/UE$2*INDEX(Usage!$D$5:$ABF$11,MATCH(UsagePerHour!$B$84,Usage!$C$5:$C$11,0),MATCH(UsagePerHour!UE$4,Usage!$D$3:$ABF$3,0)),"")</f>
        <v/>
      </c>
      <c r="UF98" s="6" t="str">
        <f>IFERROR(INDEX(Sales!$D$5:$ABF$18,MATCH(UsagePerHour!$B98,Sales!$C$5:$C$18,0),MATCH(UsagePerHour!UF$4,Sales!$D$3:$ABF$3,0))/UF$2*INDEX(Usage!$D$5:$ABF$11,MATCH(UsagePerHour!$B$84,Usage!$C$5:$C$11,0),MATCH(UsagePerHour!UF$4,Usage!$D$3:$ABF$3,0)),"")</f>
        <v/>
      </c>
      <c r="UG98" s="6" t="str">
        <f>IFERROR(INDEX(Sales!$D$5:$ABF$18,MATCH(UsagePerHour!$B98,Sales!$C$5:$C$18,0),MATCH(UsagePerHour!UG$4,Sales!$D$3:$ABF$3,0))/UG$2*INDEX(Usage!$D$5:$ABF$11,MATCH(UsagePerHour!$B$84,Usage!$C$5:$C$11,0),MATCH(UsagePerHour!UG$4,Usage!$D$3:$ABF$3,0)),"")</f>
        <v/>
      </c>
      <c r="UH98" s="6" t="str">
        <f>IFERROR(INDEX(Sales!$D$5:$ABF$18,MATCH(UsagePerHour!$B98,Sales!$C$5:$C$18,0),MATCH(UsagePerHour!UH$4,Sales!$D$3:$ABF$3,0))/UH$2*INDEX(Usage!$D$5:$ABF$11,MATCH(UsagePerHour!$B$84,Usage!$C$5:$C$11,0),MATCH(UsagePerHour!UH$4,Usage!$D$3:$ABF$3,0)),"")</f>
        <v/>
      </c>
      <c r="UI98" s="6" t="str">
        <f>IFERROR(INDEX(Sales!$D$5:$ABF$18,MATCH(UsagePerHour!$B98,Sales!$C$5:$C$18,0),MATCH(UsagePerHour!UI$4,Sales!$D$3:$ABF$3,0))/UI$2*INDEX(Usage!$D$5:$ABF$11,MATCH(UsagePerHour!$B$84,Usage!$C$5:$C$11,0),MATCH(UsagePerHour!UI$4,Usage!$D$3:$ABF$3,0)),"")</f>
        <v/>
      </c>
      <c r="UJ98" s="6" t="str">
        <f>IFERROR(INDEX(Sales!$D$5:$ABF$18,MATCH(UsagePerHour!$B98,Sales!$C$5:$C$18,0),MATCH(UsagePerHour!UJ$4,Sales!$D$3:$ABF$3,0))/UJ$2*INDEX(Usage!$D$5:$ABF$11,MATCH(UsagePerHour!$B$84,Usage!$C$5:$C$11,0),MATCH(UsagePerHour!UJ$4,Usage!$D$3:$ABF$3,0)),"")</f>
        <v/>
      </c>
      <c r="UK98" s="6" t="str">
        <f>IFERROR(INDEX(Sales!$D$5:$ABF$18,MATCH(UsagePerHour!$B98,Sales!$C$5:$C$18,0),MATCH(UsagePerHour!UK$4,Sales!$D$3:$ABF$3,0))/UK$2*INDEX(Usage!$D$5:$ABF$11,MATCH(UsagePerHour!$B$84,Usage!$C$5:$C$11,0),MATCH(UsagePerHour!UK$4,Usage!$D$3:$ABF$3,0)),"")</f>
        <v/>
      </c>
      <c r="UL98" s="6" t="str">
        <f>IFERROR(INDEX(Sales!$D$5:$ABF$18,MATCH(UsagePerHour!$B98,Sales!$C$5:$C$18,0),MATCH(UsagePerHour!UL$4,Sales!$D$3:$ABF$3,0))/UL$2*INDEX(Usage!$D$5:$ABF$11,MATCH(UsagePerHour!$B$84,Usage!$C$5:$C$11,0),MATCH(UsagePerHour!UL$4,Usage!$D$3:$ABF$3,0)),"")</f>
        <v/>
      </c>
      <c r="UM98" s="6" t="str">
        <f>IFERROR(INDEX(Sales!$D$5:$ABF$18,MATCH(UsagePerHour!$B98,Sales!$C$5:$C$18,0),MATCH(UsagePerHour!UM$4,Sales!$D$3:$ABF$3,0))/UM$2*INDEX(Usage!$D$5:$ABF$11,MATCH(UsagePerHour!$B$84,Usage!$C$5:$C$11,0),MATCH(UsagePerHour!UM$4,Usage!$D$3:$ABF$3,0)),"")</f>
        <v/>
      </c>
      <c r="UN98" s="6" t="str">
        <f>IFERROR(INDEX(Sales!$D$5:$ABF$18,MATCH(UsagePerHour!$B98,Sales!$C$5:$C$18,0),MATCH(UsagePerHour!UN$4,Sales!$D$3:$ABF$3,0))/UN$2*INDEX(Usage!$D$5:$ABF$11,MATCH(UsagePerHour!$B$84,Usage!$C$5:$C$11,0),MATCH(UsagePerHour!UN$4,Usage!$D$3:$ABF$3,0)),"")</f>
        <v/>
      </c>
      <c r="UO98" s="6" t="str">
        <f>IFERROR(INDEX(Sales!$D$5:$ABF$18,MATCH(UsagePerHour!$B98,Sales!$C$5:$C$18,0),MATCH(UsagePerHour!UO$4,Sales!$D$3:$ABF$3,0))/UO$2*INDEX(Usage!$D$5:$ABF$11,MATCH(UsagePerHour!$B$84,Usage!$C$5:$C$11,0),MATCH(UsagePerHour!UO$4,Usage!$D$3:$ABF$3,0)),"")</f>
        <v/>
      </c>
      <c r="UP98" s="6" t="str">
        <f>IFERROR(INDEX(Sales!$D$5:$ABF$18,MATCH(UsagePerHour!$B98,Sales!$C$5:$C$18,0),MATCH(UsagePerHour!UP$4,Sales!$D$3:$ABF$3,0))/UP$2*INDEX(Usage!$D$5:$ABF$11,MATCH(UsagePerHour!$B$84,Usage!$C$5:$C$11,0),MATCH(UsagePerHour!UP$4,Usage!$D$3:$ABF$3,0)),"")</f>
        <v/>
      </c>
      <c r="UQ98" s="6" t="str">
        <f>IFERROR(INDEX(Sales!$D$5:$ABF$18,MATCH(UsagePerHour!$B98,Sales!$C$5:$C$18,0),MATCH(UsagePerHour!UQ$4,Sales!$D$3:$ABF$3,0))/UQ$2*INDEX(Usage!$D$5:$ABF$11,MATCH(UsagePerHour!$B$84,Usage!$C$5:$C$11,0),MATCH(UsagePerHour!UQ$4,Usage!$D$3:$ABF$3,0)),"")</f>
        <v/>
      </c>
      <c r="UR98" s="6" t="str">
        <f>IFERROR(INDEX(Sales!$D$5:$ABF$18,MATCH(UsagePerHour!$B98,Sales!$C$5:$C$18,0),MATCH(UsagePerHour!UR$4,Sales!$D$3:$ABF$3,0))/UR$2*INDEX(Usage!$D$5:$ABF$11,MATCH(UsagePerHour!$B$84,Usage!$C$5:$C$11,0),MATCH(UsagePerHour!UR$4,Usage!$D$3:$ABF$3,0)),"")</f>
        <v/>
      </c>
      <c r="US98" s="6" t="str">
        <f>IFERROR(INDEX(Sales!$D$5:$ABF$18,MATCH(UsagePerHour!$B98,Sales!$C$5:$C$18,0),MATCH(UsagePerHour!US$4,Sales!$D$3:$ABF$3,0))/US$2*INDEX(Usage!$D$5:$ABF$11,MATCH(UsagePerHour!$B$84,Usage!$C$5:$C$11,0),MATCH(UsagePerHour!US$4,Usage!$D$3:$ABF$3,0)),"")</f>
        <v/>
      </c>
      <c r="UT98" s="6" t="str">
        <f>IFERROR(INDEX(Sales!$D$5:$ABF$18,MATCH(UsagePerHour!$B98,Sales!$C$5:$C$18,0),MATCH(UsagePerHour!UT$4,Sales!$D$3:$ABF$3,0))/UT$2*INDEX(Usage!$D$5:$ABF$11,MATCH(UsagePerHour!$B$84,Usage!$C$5:$C$11,0),MATCH(UsagePerHour!UT$4,Usage!$D$3:$ABF$3,0)),"")</f>
        <v/>
      </c>
      <c r="UU98" s="6" t="str">
        <f>IFERROR(INDEX(Sales!$D$5:$ABF$18,MATCH(UsagePerHour!$B98,Sales!$C$5:$C$18,0),MATCH(UsagePerHour!UU$4,Sales!$D$3:$ABF$3,0))/UU$2*INDEX(Usage!$D$5:$ABF$11,MATCH(UsagePerHour!$B$84,Usage!$C$5:$C$11,0),MATCH(UsagePerHour!UU$4,Usage!$D$3:$ABF$3,0)),"")</f>
        <v/>
      </c>
      <c r="UV98" s="6" t="str">
        <f>IFERROR(INDEX(Sales!$D$5:$ABF$18,MATCH(UsagePerHour!$B98,Sales!$C$5:$C$18,0),MATCH(UsagePerHour!UV$4,Sales!$D$3:$ABF$3,0))/UV$2*INDEX(Usage!$D$5:$ABF$11,MATCH(UsagePerHour!$B$84,Usage!$C$5:$C$11,0),MATCH(UsagePerHour!UV$4,Usage!$D$3:$ABF$3,0)),"")</f>
        <v/>
      </c>
      <c r="UW98" s="6" t="str">
        <f>IFERROR(INDEX(Sales!$D$5:$ABF$18,MATCH(UsagePerHour!$B98,Sales!$C$5:$C$18,0),MATCH(UsagePerHour!UW$4,Sales!$D$3:$ABF$3,0))/UW$2*INDEX(Usage!$D$5:$ABF$11,MATCH(UsagePerHour!$B$84,Usage!$C$5:$C$11,0),MATCH(UsagePerHour!UW$4,Usage!$D$3:$ABF$3,0)),"")</f>
        <v/>
      </c>
      <c r="UX98" s="6" t="str">
        <f>IFERROR(INDEX(Sales!$D$5:$ABF$18,MATCH(UsagePerHour!$B98,Sales!$C$5:$C$18,0),MATCH(UsagePerHour!UX$4,Sales!$D$3:$ABF$3,0))/UX$2*INDEX(Usage!$D$5:$ABF$11,MATCH(UsagePerHour!$B$84,Usage!$C$5:$C$11,0),MATCH(UsagePerHour!UX$4,Usage!$D$3:$ABF$3,0)),"")</f>
        <v/>
      </c>
      <c r="UY98" s="6" t="str">
        <f>IFERROR(INDEX(Sales!$D$5:$ABF$18,MATCH(UsagePerHour!$B98,Sales!$C$5:$C$18,0),MATCH(UsagePerHour!UY$4,Sales!$D$3:$ABF$3,0))/UY$2*INDEX(Usage!$D$5:$ABF$11,MATCH(UsagePerHour!$B$84,Usage!$C$5:$C$11,0),MATCH(UsagePerHour!UY$4,Usage!$D$3:$ABF$3,0)),"")</f>
        <v/>
      </c>
      <c r="UZ98" s="6" t="str">
        <f>IFERROR(INDEX(Sales!$D$5:$ABF$18,MATCH(UsagePerHour!$B98,Sales!$C$5:$C$18,0),MATCH(UsagePerHour!UZ$4,Sales!$D$3:$ABF$3,0))/UZ$2*INDEX(Usage!$D$5:$ABF$11,MATCH(UsagePerHour!$B$84,Usage!$C$5:$C$11,0),MATCH(UsagePerHour!UZ$4,Usage!$D$3:$ABF$3,0)),"")</f>
        <v/>
      </c>
      <c r="VA98" s="6" t="str">
        <f>IFERROR(INDEX(Sales!$D$5:$ABF$18,MATCH(UsagePerHour!$B98,Sales!$C$5:$C$18,0),MATCH(UsagePerHour!VA$4,Sales!$D$3:$ABF$3,0))/VA$2*INDEX(Usage!$D$5:$ABF$11,MATCH(UsagePerHour!$B$84,Usage!$C$5:$C$11,0),MATCH(UsagePerHour!VA$4,Usage!$D$3:$ABF$3,0)),"")</f>
        <v/>
      </c>
      <c r="VB98" s="6" t="str">
        <f>IFERROR(INDEX(Sales!$D$5:$ABF$18,MATCH(UsagePerHour!$B98,Sales!$C$5:$C$18,0),MATCH(UsagePerHour!VB$4,Sales!$D$3:$ABF$3,0))/VB$2*INDEX(Usage!$D$5:$ABF$11,MATCH(UsagePerHour!$B$84,Usage!$C$5:$C$11,0),MATCH(UsagePerHour!VB$4,Usage!$D$3:$ABF$3,0)),"")</f>
        <v/>
      </c>
      <c r="VC98" s="6" t="str">
        <f>IFERROR(INDEX(Sales!$D$5:$ABF$18,MATCH(UsagePerHour!$B98,Sales!$C$5:$C$18,0),MATCH(UsagePerHour!VC$4,Sales!$D$3:$ABF$3,0))/VC$2*INDEX(Usage!$D$5:$ABF$11,MATCH(UsagePerHour!$B$84,Usage!$C$5:$C$11,0),MATCH(UsagePerHour!VC$4,Usage!$D$3:$ABF$3,0)),"")</f>
        <v/>
      </c>
      <c r="VD98" s="6" t="str">
        <f>IFERROR(INDEX(Sales!$D$5:$ABF$18,MATCH(UsagePerHour!$B98,Sales!$C$5:$C$18,0),MATCH(UsagePerHour!VD$4,Sales!$D$3:$ABF$3,0))/VD$2*INDEX(Usage!$D$5:$ABF$11,MATCH(UsagePerHour!$B$84,Usage!$C$5:$C$11,0),MATCH(UsagePerHour!VD$4,Usage!$D$3:$ABF$3,0)),"")</f>
        <v/>
      </c>
      <c r="VE98" s="6" t="str">
        <f>IFERROR(INDEX(Sales!$D$5:$ABF$18,MATCH(UsagePerHour!$B98,Sales!$C$5:$C$18,0),MATCH(UsagePerHour!VE$4,Sales!$D$3:$ABF$3,0))/VE$2*INDEX(Usage!$D$5:$ABF$11,MATCH(UsagePerHour!$B$84,Usage!$C$5:$C$11,0),MATCH(UsagePerHour!VE$4,Usage!$D$3:$ABF$3,0)),"")</f>
        <v/>
      </c>
      <c r="VF98" s="6" t="str">
        <f>IFERROR(INDEX(Sales!$D$5:$ABF$18,MATCH(UsagePerHour!$B98,Sales!$C$5:$C$18,0),MATCH(UsagePerHour!VF$4,Sales!$D$3:$ABF$3,0))/VF$2*INDEX(Usage!$D$5:$ABF$11,MATCH(UsagePerHour!$B$84,Usage!$C$5:$C$11,0),MATCH(UsagePerHour!VF$4,Usage!$D$3:$ABF$3,0)),"")</f>
        <v/>
      </c>
      <c r="VG98" s="6" t="str">
        <f>IFERROR(INDEX(Sales!$D$5:$ABF$18,MATCH(UsagePerHour!$B98,Sales!$C$5:$C$18,0),MATCH(UsagePerHour!VG$4,Sales!$D$3:$ABF$3,0))/VG$2*INDEX(Usage!$D$5:$ABF$11,MATCH(UsagePerHour!$B$84,Usage!$C$5:$C$11,0),MATCH(UsagePerHour!VG$4,Usage!$D$3:$ABF$3,0)),"")</f>
        <v/>
      </c>
      <c r="VH98" s="6" t="str">
        <f>IFERROR(INDEX(Sales!$D$5:$ABF$18,MATCH(UsagePerHour!$B98,Sales!$C$5:$C$18,0),MATCH(UsagePerHour!VH$4,Sales!$D$3:$ABF$3,0))/VH$2*INDEX(Usage!$D$5:$ABF$11,MATCH(UsagePerHour!$B$84,Usage!$C$5:$C$11,0),MATCH(UsagePerHour!VH$4,Usage!$D$3:$ABF$3,0)),"")</f>
        <v/>
      </c>
      <c r="VI98" s="6" t="str">
        <f>IFERROR(INDEX(Sales!$D$5:$ABF$18,MATCH(UsagePerHour!$B98,Sales!$C$5:$C$18,0),MATCH(UsagePerHour!VI$4,Sales!$D$3:$ABF$3,0))/VI$2*INDEX(Usage!$D$5:$ABF$11,MATCH(UsagePerHour!$B$84,Usage!$C$5:$C$11,0),MATCH(UsagePerHour!VI$4,Usage!$D$3:$ABF$3,0)),"")</f>
        <v/>
      </c>
      <c r="VJ98" s="6" t="str">
        <f>IFERROR(INDEX(Sales!$D$5:$ABF$18,MATCH(UsagePerHour!$B98,Sales!$C$5:$C$18,0),MATCH(UsagePerHour!VJ$4,Sales!$D$3:$ABF$3,0))/VJ$2*INDEX(Usage!$D$5:$ABF$11,MATCH(UsagePerHour!$B$84,Usage!$C$5:$C$11,0),MATCH(UsagePerHour!VJ$4,Usage!$D$3:$ABF$3,0)),"")</f>
        <v/>
      </c>
      <c r="VK98" s="6" t="str">
        <f>IFERROR(INDEX(Sales!$D$5:$ABF$18,MATCH(UsagePerHour!$B98,Sales!$C$5:$C$18,0),MATCH(UsagePerHour!VK$4,Sales!$D$3:$ABF$3,0))/VK$2*INDEX(Usage!$D$5:$ABF$11,MATCH(UsagePerHour!$B$84,Usage!$C$5:$C$11,0),MATCH(UsagePerHour!VK$4,Usage!$D$3:$ABF$3,0)),"")</f>
        <v/>
      </c>
      <c r="VL98" s="6" t="str">
        <f>IFERROR(INDEX(Sales!$D$5:$ABF$18,MATCH(UsagePerHour!$B98,Sales!$C$5:$C$18,0),MATCH(UsagePerHour!VL$4,Sales!$D$3:$ABF$3,0))/VL$2*INDEX(Usage!$D$5:$ABF$11,MATCH(UsagePerHour!$B$84,Usage!$C$5:$C$11,0),MATCH(UsagePerHour!VL$4,Usage!$D$3:$ABF$3,0)),"")</f>
        <v/>
      </c>
      <c r="VM98" s="6" t="str">
        <f>IFERROR(INDEX(Sales!$D$5:$ABF$18,MATCH(UsagePerHour!$B98,Sales!$C$5:$C$18,0),MATCH(UsagePerHour!VM$4,Sales!$D$3:$ABF$3,0))/VM$2*INDEX(Usage!$D$5:$ABF$11,MATCH(UsagePerHour!$B$84,Usage!$C$5:$C$11,0),MATCH(UsagePerHour!VM$4,Usage!$D$3:$ABF$3,0)),"")</f>
        <v/>
      </c>
      <c r="VN98" s="6" t="str">
        <f>IFERROR(INDEX(Sales!$D$5:$ABF$18,MATCH(UsagePerHour!$B98,Sales!$C$5:$C$18,0),MATCH(UsagePerHour!VN$4,Sales!$D$3:$ABF$3,0))/VN$2*INDEX(Usage!$D$5:$ABF$11,MATCH(UsagePerHour!$B$84,Usage!$C$5:$C$11,0),MATCH(UsagePerHour!VN$4,Usage!$D$3:$ABF$3,0)),"")</f>
        <v/>
      </c>
      <c r="VO98" s="6" t="str">
        <f>IFERROR(INDEX(Sales!$D$5:$ABF$18,MATCH(UsagePerHour!$B98,Sales!$C$5:$C$18,0),MATCH(UsagePerHour!VO$4,Sales!$D$3:$ABF$3,0))/VO$2*INDEX(Usage!$D$5:$ABF$11,MATCH(UsagePerHour!$B$84,Usage!$C$5:$C$11,0),MATCH(UsagePerHour!VO$4,Usage!$D$3:$ABF$3,0)),"")</f>
        <v/>
      </c>
      <c r="VP98" s="6" t="str">
        <f>IFERROR(INDEX(Sales!$D$5:$ABF$18,MATCH(UsagePerHour!$B98,Sales!$C$5:$C$18,0),MATCH(UsagePerHour!VP$4,Sales!$D$3:$ABF$3,0))/VP$2*INDEX(Usage!$D$5:$ABF$11,MATCH(UsagePerHour!$B$84,Usage!$C$5:$C$11,0),MATCH(UsagePerHour!VP$4,Usage!$D$3:$ABF$3,0)),"")</f>
        <v/>
      </c>
      <c r="VQ98" s="6" t="str">
        <f>IFERROR(INDEX(Sales!$D$5:$ABF$18,MATCH(UsagePerHour!$B98,Sales!$C$5:$C$18,0),MATCH(UsagePerHour!VQ$4,Sales!$D$3:$ABF$3,0))/VQ$2*INDEX(Usage!$D$5:$ABF$11,MATCH(UsagePerHour!$B$84,Usage!$C$5:$C$11,0),MATCH(UsagePerHour!VQ$4,Usage!$D$3:$ABF$3,0)),"")</f>
        <v/>
      </c>
      <c r="VR98" s="6" t="str">
        <f>IFERROR(INDEX(Sales!$D$5:$ABF$18,MATCH(UsagePerHour!$B98,Sales!$C$5:$C$18,0),MATCH(UsagePerHour!VR$4,Sales!$D$3:$ABF$3,0))/VR$2*INDEX(Usage!$D$5:$ABF$11,MATCH(UsagePerHour!$B$84,Usage!$C$5:$C$11,0),MATCH(UsagePerHour!VR$4,Usage!$D$3:$ABF$3,0)),"")</f>
        <v/>
      </c>
      <c r="VS98" s="6" t="str">
        <f>IFERROR(INDEX(Sales!$D$5:$ABF$18,MATCH(UsagePerHour!$B98,Sales!$C$5:$C$18,0),MATCH(UsagePerHour!VS$4,Sales!$D$3:$ABF$3,0))/VS$2*INDEX(Usage!$D$5:$ABF$11,MATCH(UsagePerHour!$B$84,Usage!$C$5:$C$11,0),MATCH(UsagePerHour!VS$4,Usage!$D$3:$ABF$3,0)),"")</f>
        <v/>
      </c>
      <c r="VT98" s="6" t="str">
        <f>IFERROR(INDEX(Sales!$D$5:$ABF$18,MATCH(UsagePerHour!$B98,Sales!$C$5:$C$18,0),MATCH(UsagePerHour!VT$4,Sales!$D$3:$ABF$3,0))/VT$2*INDEX(Usage!$D$5:$ABF$11,MATCH(UsagePerHour!$B$84,Usage!$C$5:$C$11,0),MATCH(UsagePerHour!VT$4,Usage!$D$3:$ABF$3,0)),"")</f>
        <v/>
      </c>
      <c r="VU98" s="6" t="str">
        <f>IFERROR(INDEX(Sales!$D$5:$ABF$18,MATCH(UsagePerHour!$B98,Sales!$C$5:$C$18,0),MATCH(UsagePerHour!VU$4,Sales!$D$3:$ABF$3,0))/VU$2*INDEX(Usage!$D$5:$ABF$11,MATCH(UsagePerHour!$B$84,Usage!$C$5:$C$11,0),MATCH(UsagePerHour!VU$4,Usage!$D$3:$ABF$3,0)),"")</f>
        <v/>
      </c>
      <c r="VV98" s="6" t="str">
        <f>IFERROR(INDEX(Sales!$D$5:$ABF$18,MATCH(UsagePerHour!$B98,Sales!$C$5:$C$18,0),MATCH(UsagePerHour!VV$4,Sales!$D$3:$ABF$3,0))/VV$2*INDEX(Usage!$D$5:$ABF$11,MATCH(UsagePerHour!$B$84,Usage!$C$5:$C$11,0),MATCH(UsagePerHour!VV$4,Usage!$D$3:$ABF$3,0)),"")</f>
        <v/>
      </c>
      <c r="VW98" s="6" t="str">
        <f>IFERROR(INDEX(Sales!$D$5:$ABF$18,MATCH(UsagePerHour!$B98,Sales!$C$5:$C$18,0),MATCH(UsagePerHour!VW$4,Sales!$D$3:$ABF$3,0))/VW$2*INDEX(Usage!$D$5:$ABF$11,MATCH(UsagePerHour!$B$84,Usage!$C$5:$C$11,0),MATCH(UsagePerHour!VW$4,Usage!$D$3:$ABF$3,0)),"")</f>
        <v/>
      </c>
      <c r="VX98" s="6" t="str">
        <f>IFERROR(INDEX(Sales!$D$5:$ABF$18,MATCH(UsagePerHour!$B98,Sales!$C$5:$C$18,0),MATCH(UsagePerHour!VX$4,Sales!$D$3:$ABF$3,0))/VX$2*INDEX(Usage!$D$5:$ABF$11,MATCH(UsagePerHour!$B$84,Usage!$C$5:$C$11,0),MATCH(UsagePerHour!VX$4,Usage!$D$3:$ABF$3,0)),"")</f>
        <v/>
      </c>
      <c r="VY98" s="6" t="str">
        <f>IFERROR(INDEX(Sales!$D$5:$ABF$18,MATCH(UsagePerHour!$B98,Sales!$C$5:$C$18,0),MATCH(UsagePerHour!VY$4,Sales!$D$3:$ABF$3,0))/VY$2*INDEX(Usage!$D$5:$ABF$11,MATCH(UsagePerHour!$B$84,Usage!$C$5:$C$11,0),MATCH(UsagePerHour!VY$4,Usage!$D$3:$ABF$3,0)),"")</f>
        <v/>
      </c>
      <c r="VZ98" s="6" t="str">
        <f>IFERROR(INDEX(Sales!$D$5:$ABF$18,MATCH(UsagePerHour!$B98,Sales!$C$5:$C$18,0),MATCH(UsagePerHour!VZ$4,Sales!$D$3:$ABF$3,0))/VZ$2*INDEX(Usage!$D$5:$ABF$11,MATCH(UsagePerHour!$B$84,Usage!$C$5:$C$11,0),MATCH(UsagePerHour!VZ$4,Usage!$D$3:$ABF$3,0)),"")</f>
        <v/>
      </c>
      <c r="WA98" s="6" t="str">
        <f>IFERROR(INDEX(Sales!$D$5:$ABF$18,MATCH(UsagePerHour!$B98,Sales!$C$5:$C$18,0),MATCH(UsagePerHour!WA$4,Sales!$D$3:$ABF$3,0))/WA$2*INDEX(Usage!$D$5:$ABF$11,MATCH(UsagePerHour!$B$84,Usage!$C$5:$C$11,0),MATCH(UsagePerHour!WA$4,Usage!$D$3:$ABF$3,0)),"")</f>
        <v/>
      </c>
      <c r="WB98" s="6" t="str">
        <f>IFERROR(INDEX(Sales!$D$5:$ABF$18,MATCH(UsagePerHour!$B98,Sales!$C$5:$C$18,0),MATCH(UsagePerHour!WB$4,Sales!$D$3:$ABF$3,0))/WB$2*INDEX(Usage!$D$5:$ABF$11,MATCH(UsagePerHour!$B$84,Usage!$C$5:$C$11,0),MATCH(UsagePerHour!WB$4,Usage!$D$3:$ABF$3,0)),"")</f>
        <v/>
      </c>
      <c r="WC98" s="6" t="str">
        <f>IFERROR(INDEX(Sales!$D$5:$ABF$18,MATCH(UsagePerHour!$B98,Sales!$C$5:$C$18,0),MATCH(UsagePerHour!WC$4,Sales!$D$3:$ABF$3,0))/WC$2*INDEX(Usage!$D$5:$ABF$11,MATCH(UsagePerHour!$B$84,Usage!$C$5:$C$11,0),MATCH(UsagePerHour!WC$4,Usage!$D$3:$ABF$3,0)),"")</f>
        <v/>
      </c>
      <c r="WD98" s="6" t="str">
        <f>IFERROR(INDEX(Sales!$D$5:$ABF$18,MATCH(UsagePerHour!$B98,Sales!$C$5:$C$18,0),MATCH(UsagePerHour!WD$4,Sales!$D$3:$ABF$3,0))/WD$2*INDEX(Usage!$D$5:$ABF$11,MATCH(UsagePerHour!$B$84,Usage!$C$5:$C$11,0),MATCH(UsagePerHour!WD$4,Usage!$D$3:$ABF$3,0)),"")</f>
        <v/>
      </c>
      <c r="WE98" s="6" t="str">
        <f>IFERROR(INDEX(Sales!$D$5:$ABF$18,MATCH(UsagePerHour!$B98,Sales!$C$5:$C$18,0),MATCH(UsagePerHour!WE$4,Sales!$D$3:$ABF$3,0))/WE$2*INDEX(Usage!$D$5:$ABF$11,MATCH(UsagePerHour!$B$84,Usage!$C$5:$C$11,0),MATCH(UsagePerHour!WE$4,Usage!$D$3:$ABF$3,0)),"")</f>
        <v/>
      </c>
      <c r="WF98" s="6" t="str">
        <f>IFERROR(INDEX(Sales!$D$5:$ABF$18,MATCH(UsagePerHour!$B98,Sales!$C$5:$C$18,0),MATCH(UsagePerHour!WF$4,Sales!$D$3:$ABF$3,0))/WF$2*INDEX(Usage!$D$5:$ABF$11,MATCH(UsagePerHour!$B$84,Usage!$C$5:$C$11,0),MATCH(UsagePerHour!WF$4,Usage!$D$3:$ABF$3,0)),"")</f>
        <v/>
      </c>
      <c r="WG98" s="6" t="str">
        <f>IFERROR(INDEX(Sales!$D$5:$ABF$18,MATCH(UsagePerHour!$B98,Sales!$C$5:$C$18,0),MATCH(UsagePerHour!WG$4,Sales!$D$3:$ABF$3,0))/WG$2*INDEX(Usage!$D$5:$ABF$11,MATCH(UsagePerHour!$B$84,Usage!$C$5:$C$11,0),MATCH(UsagePerHour!WG$4,Usage!$D$3:$ABF$3,0)),"")</f>
        <v/>
      </c>
      <c r="WH98" s="6" t="str">
        <f>IFERROR(INDEX(Sales!$D$5:$ABF$18,MATCH(UsagePerHour!$B98,Sales!$C$5:$C$18,0),MATCH(UsagePerHour!WH$4,Sales!$D$3:$ABF$3,0))/WH$2*INDEX(Usage!$D$5:$ABF$11,MATCH(UsagePerHour!$B$84,Usage!$C$5:$C$11,0),MATCH(UsagePerHour!WH$4,Usage!$D$3:$ABF$3,0)),"")</f>
        <v/>
      </c>
      <c r="WI98" s="6" t="str">
        <f>IFERROR(INDEX(Sales!$D$5:$ABF$18,MATCH(UsagePerHour!$B98,Sales!$C$5:$C$18,0),MATCH(UsagePerHour!WI$4,Sales!$D$3:$ABF$3,0))/WI$2*INDEX(Usage!$D$5:$ABF$11,MATCH(UsagePerHour!$B$84,Usage!$C$5:$C$11,0),MATCH(UsagePerHour!WI$4,Usage!$D$3:$ABF$3,0)),"")</f>
        <v/>
      </c>
      <c r="WJ98" s="6" t="str">
        <f>IFERROR(INDEX(Sales!$D$5:$ABF$18,MATCH(UsagePerHour!$B98,Sales!$C$5:$C$18,0),MATCH(UsagePerHour!WJ$4,Sales!$D$3:$ABF$3,0))/WJ$2*INDEX(Usage!$D$5:$ABF$11,MATCH(UsagePerHour!$B$84,Usage!$C$5:$C$11,0),MATCH(UsagePerHour!WJ$4,Usage!$D$3:$ABF$3,0)),"")</f>
        <v/>
      </c>
      <c r="WK98" s="6" t="str">
        <f>IFERROR(INDEX(Sales!$D$5:$ABF$18,MATCH(UsagePerHour!$B98,Sales!$C$5:$C$18,0),MATCH(UsagePerHour!WK$4,Sales!$D$3:$ABF$3,0))/WK$2*INDEX(Usage!$D$5:$ABF$11,MATCH(UsagePerHour!$B$84,Usage!$C$5:$C$11,0),MATCH(UsagePerHour!WK$4,Usage!$D$3:$ABF$3,0)),"")</f>
        <v/>
      </c>
      <c r="WL98" s="6" t="str">
        <f>IFERROR(INDEX(Sales!$D$5:$ABF$18,MATCH(UsagePerHour!$B98,Sales!$C$5:$C$18,0),MATCH(UsagePerHour!WL$4,Sales!$D$3:$ABF$3,0))/WL$2*INDEX(Usage!$D$5:$ABF$11,MATCH(UsagePerHour!$B$84,Usage!$C$5:$C$11,0),MATCH(UsagePerHour!WL$4,Usage!$D$3:$ABF$3,0)),"")</f>
        <v/>
      </c>
      <c r="WM98" s="6" t="str">
        <f>IFERROR(INDEX(Sales!$D$5:$ABF$18,MATCH(UsagePerHour!$B98,Sales!$C$5:$C$18,0),MATCH(UsagePerHour!WM$4,Sales!$D$3:$ABF$3,0))/WM$2*INDEX(Usage!$D$5:$ABF$11,MATCH(UsagePerHour!$B$84,Usage!$C$5:$C$11,0),MATCH(UsagePerHour!WM$4,Usage!$D$3:$ABF$3,0)),"")</f>
        <v/>
      </c>
      <c r="WN98" s="6" t="str">
        <f>IFERROR(INDEX(Sales!$D$5:$ABF$18,MATCH(UsagePerHour!$B98,Sales!$C$5:$C$18,0),MATCH(UsagePerHour!WN$4,Sales!$D$3:$ABF$3,0))/WN$2*INDEX(Usage!$D$5:$ABF$11,MATCH(UsagePerHour!$B$84,Usage!$C$5:$C$11,0),MATCH(UsagePerHour!WN$4,Usage!$D$3:$ABF$3,0)),"")</f>
        <v/>
      </c>
      <c r="WO98" s="6" t="str">
        <f>IFERROR(INDEX(Sales!$D$5:$ABF$18,MATCH(UsagePerHour!$B98,Sales!$C$5:$C$18,0),MATCH(UsagePerHour!WO$4,Sales!$D$3:$ABF$3,0))/WO$2*INDEX(Usage!$D$5:$ABF$11,MATCH(UsagePerHour!$B$84,Usage!$C$5:$C$11,0),MATCH(UsagePerHour!WO$4,Usage!$D$3:$ABF$3,0)),"")</f>
        <v/>
      </c>
      <c r="WP98" s="6" t="str">
        <f>IFERROR(INDEX(Sales!$D$5:$ABF$18,MATCH(UsagePerHour!$B98,Sales!$C$5:$C$18,0),MATCH(UsagePerHour!WP$4,Sales!$D$3:$ABF$3,0))/WP$2*INDEX(Usage!$D$5:$ABF$11,MATCH(UsagePerHour!$B$84,Usage!$C$5:$C$11,0),MATCH(UsagePerHour!WP$4,Usage!$D$3:$ABF$3,0)),"")</f>
        <v/>
      </c>
      <c r="WQ98" s="6" t="str">
        <f>IFERROR(INDEX(Sales!$D$5:$ABF$18,MATCH(UsagePerHour!$B98,Sales!$C$5:$C$18,0),MATCH(UsagePerHour!WQ$4,Sales!$D$3:$ABF$3,0))/WQ$2*INDEX(Usage!$D$5:$ABF$11,MATCH(UsagePerHour!$B$84,Usage!$C$5:$C$11,0),MATCH(UsagePerHour!WQ$4,Usage!$D$3:$ABF$3,0)),"")</f>
        <v/>
      </c>
      <c r="WR98" s="6" t="str">
        <f>IFERROR(INDEX(Sales!$D$5:$ABF$18,MATCH(UsagePerHour!$B98,Sales!$C$5:$C$18,0),MATCH(UsagePerHour!WR$4,Sales!$D$3:$ABF$3,0))/WR$2*INDEX(Usage!$D$5:$ABF$11,MATCH(UsagePerHour!$B$84,Usage!$C$5:$C$11,0),MATCH(UsagePerHour!WR$4,Usage!$D$3:$ABF$3,0)),"")</f>
        <v/>
      </c>
      <c r="WS98" s="6" t="str">
        <f>IFERROR(INDEX(Sales!$D$5:$ABF$18,MATCH(UsagePerHour!$B98,Sales!$C$5:$C$18,0),MATCH(UsagePerHour!WS$4,Sales!$D$3:$ABF$3,0))/WS$2*INDEX(Usage!$D$5:$ABF$11,MATCH(UsagePerHour!$B$84,Usage!$C$5:$C$11,0),MATCH(UsagePerHour!WS$4,Usage!$D$3:$ABF$3,0)),"")</f>
        <v/>
      </c>
      <c r="WT98" s="6" t="str">
        <f>IFERROR(INDEX(Sales!$D$5:$ABF$18,MATCH(UsagePerHour!$B98,Sales!$C$5:$C$18,0),MATCH(UsagePerHour!WT$4,Sales!$D$3:$ABF$3,0))/WT$2*INDEX(Usage!$D$5:$ABF$11,MATCH(UsagePerHour!$B$84,Usage!$C$5:$C$11,0),MATCH(UsagePerHour!WT$4,Usage!$D$3:$ABF$3,0)),"")</f>
        <v/>
      </c>
      <c r="WU98" s="6" t="str">
        <f>IFERROR(INDEX(Sales!$D$5:$ABF$18,MATCH(UsagePerHour!$B98,Sales!$C$5:$C$18,0),MATCH(UsagePerHour!WU$4,Sales!$D$3:$ABF$3,0))/WU$2*INDEX(Usage!$D$5:$ABF$11,MATCH(UsagePerHour!$B$84,Usage!$C$5:$C$11,0),MATCH(UsagePerHour!WU$4,Usage!$D$3:$ABF$3,0)),"")</f>
        <v/>
      </c>
      <c r="WV98" s="6" t="str">
        <f>IFERROR(INDEX(Sales!$D$5:$ABF$18,MATCH(UsagePerHour!$B98,Sales!$C$5:$C$18,0),MATCH(UsagePerHour!WV$4,Sales!$D$3:$ABF$3,0))/WV$2*INDEX(Usage!$D$5:$ABF$11,MATCH(UsagePerHour!$B$84,Usage!$C$5:$C$11,0),MATCH(UsagePerHour!WV$4,Usage!$D$3:$ABF$3,0)),"")</f>
        <v/>
      </c>
      <c r="WW98" s="6" t="str">
        <f>IFERROR(INDEX(Sales!$D$5:$ABF$18,MATCH(UsagePerHour!$B98,Sales!$C$5:$C$18,0),MATCH(UsagePerHour!WW$4,Sales!$D$3:$ABF$3,0))/WW$2*INDEX(Usage!$D$5:$ABF$11,MATCH(UsagePerHour!$B$84,Usage!$C$5:$C$11,0),MATCH(UsagePerHour!WW$4,Usage!$D$3:$ABF$3,0)),"")</f>
        <v/>
      </c>
      <c r="WX98" s="6" t="str">
        <f>IFERROR(INDEX(Sales!$D$5:$ABF$18,MATCH(UsagePerHour!$B98,Sales!$C$5:$C$18,0),MATCH(UsagePerHour!WX$4,Sales!$D$3:$ABF$3,0))/WX$2*INDEX(Usage!$D$5:$ABF$11,MATCH(UsagePerHour!$B$84,Usage!$C$5:$C$11,0),MATCH(UsagePerHour!WX$4,Usage!$D$3:$ABF$3,0)),"")</f>
        <v/>
      </c>
      <c r="WY98" s="6" t="str">
        <f>IFERROR(INDEX(Sales!$D$5:$ABF$18,MATCH(UsagePerHour!$B98,Sales!$C$5:$C$18,0),MATCH(UsagePerHour!WY$4,Sales!$D$3:$ABF$3,0))/WY$2*INDEX(Usage!$D$5:$ABF$11,MATCH(UsagePerHour!$B$84,Usage!$C$5:$C$11,0),MATCH(UsagePerHour!WY$4,Usage!$D$3:$ABF$3,0)),"")</f>
        <v/>
      </c>
      <c r="WZ98" s="6" t="str">
        <f>IFERROR(INDEX(Sales!$D$5:$ABF$18,MATCH(UsagePerHour!$B98,Sales!$C$5:$C$18,0),MATCH(UsagePerHour!WZ$4,Sales!$D$3:$ABF$3,0))/WZ$2*INDEX(Usage!$D$5:$ABF$11,MATCH(UsagePerHour!$B$84,Usage!$C$5:$C$11,0),MATCH(UsagePerHour!WZ$4,Usage!$D$3:$ABF$3,0)),"")</f>
        <v/>
      </c>
      <c r="XA98" s="6" t="str">
        <f>IFERROR(INDEX(Sales!$D$5:$ABF$18,MATCH(UsagePerHour!$B98,Sales!$C$5:$C$18,0),MATCH(UsagePerHour!XA$4,Sales!$D$3:$ABF$3,0))/XA$2*INDEX(Usage!$D$5:$ABF$11,MATCH(UsagePerHour!$B$84,Usage!$C$5:$C$11,0),MATCH(UsagePerHour!XA$4,Usage!$D$3:$ABF$3,0)),"")</f>
        <v/>
      </c>
      <c r="XB98" s="6" t="str">
        <f>IFERROR(INDEX(Sales!$D$5:$ABF$18,MATCH(UsagePerHour!$B98,Sales!$C$5:$C$18,0),MATCH(UsagePerHour!XB$4,Sales!$D$3:$ABF$3,0))/XB$2*INDEX(Usage!$D$5:$ABF$11,MATCH(UsagePerHour!$B$84,Usage!$C$5:$C$11,0),MATCH(UsagePerHour!XB$4,Usage!$D$3:$ABF$3,0)),"")</f>
        <v/>
      </c>
      <c r="XC98" s="6" t="str">
        <f>IFERROR(INDEX(Sales!$D$5:$ABF$18,MATCH(UsagePerHour!$B98,Sales!$C$5:$C$18,0),MATCH(UsagePerHour!XC$4,Sales!$D$3:$ABF$3,0))/XC$2*INDEX(Usage!$D$5:$ABF$11,MATCH(UsagePerHour!$B$84,Usage!$C$5:$C$11,0),MATCH(UsagePerHour!XC$4,Usage!$D$3:$ABF$3,0)),"")</f>
        <v/>
      </c>
      <c r="XD98" s="6" t="str">
        <f>IFERROR(INDEX(Sales!$D$5:$ABF$18,MATCH(UsagePerHour!$B98,Sales!$C$5:$C$18,0),MATCH(UsagePerHour!XD$4,Sales!$D$3:$ABF$3,0))/XD$2*INDEX(Usage!$D$5:$ABF$11,MATCH(UsagePerHour!$B$84,Usage!$C$5:$C$11,0),MATCH(UsagePerHour!XD$4,Usage!$D$3:$ABF$3,0)),"")</f>
        <v/>
      </c>
      <c r="XE98" s="6" t="str">
        <f>IFERROR(INDEX(Sales!$D$5:$ABF$18,MATCH(UsagePerHour!$B98,Sales!$C$5:$C$18,0),MATCH(UsagePerHour!XE$4,Sales!$D$3:$ABF$3,0))/XE$2*INDEX(Usage!$D$5:$ABF$11,MATCH(UsagePerHour!$B$84,Usage!$C$5:$C$11,0),MATCH(UsagePerHour!XE$4,Usage!$D$3:$ABF$3,0)),"")</f>
        <v/>
      </c>
      <c r="XF98" s="6" t="str">
        <f>IFERROR(INDEX(Sales!$D$5:$ABF$18,MATCH(UsagePerHour!$B98,Sales!$C$5:$C$18,0),MATCH(UsagePerHour!XF$4,Sales!$D$3:$ABF$3,0))/XF$2*INDEX(Usage!$D$5:$ABF$11,MATCH(UsagePerHour!$B$84,Usage!$C$5:$C$11,0),MATCH(UsagePerHour!XF$4,Usage!$D$3:$ABF$3,0)),"")</f>
        <v/>
      </c>
      <c r="XG98" s="6" t="str">
        <f>IFERROR(INDEX(Sales!$D$5:$ABF$18,MATCH(UsagePerHour!$B98,Sales!$C$5:$C$18,0),MATCH(UsagePerHour!XG$4,Sales!$D$3:$ABF$3,0))/XG$2*INDEX(Usage!$D$5:$ABF$11,MATCH(UsagePerHour!$B$84,Usage!$C$5:$C$11,0),MATCH(UsagePerHour!XG$4,Usage!$D$3:$ABF$3,0)),"")</f>
        <v/>
      </c>
      <c r="XH98" s="6" t="str">
        <f>IFERROR(INDEX(Sales!$D$5:$ABF$18,MATCH(UsagePerHour!$B98,Sales!$C$5:$C$18,0),MATCH(UsagePerHour!XH$4,Sales!$D$3:$ABF$3,0))/XH$2*INDEX(Usage!$D$5:$ABF$11,MATCH(UsagePerHour!$B$84,Usage!$C$5:$C$11,0),MATCH(UsagePerHour!XH$4,Usage!$D$3:$ABF$3,0)),"")</f>
        <v/>
      </c>
      <c r="XI98" s="6" t="str">
        <f>IFERROR(INDEX(Sales!$D$5:$ABF$18,MATCH(UsagePerHour!$B98,Sales!$C$5:$C$18,0),MATCH(UsagePerHour!XI$4,Sales!$D$3:$ABF$3,0))/XI$2*INDEX(Usage!$D$5:$ABF$11,MATCH(UsagePerHour!$B$84,Usage!$C$5:$C$11,0),MATCH(UsagePerHour!XI$4,Usage!$D$3:$ABF$3,0)),"")</f>
        <v/>
      </c>
      <c r="XJ98" s="6" t="str">
        <f>IFERROR(INDEX(Sales!$D$5:$ABF$18,MATCH(UsagePerHour!$B98,Sales!$C$5:$C$18,0),MATCH(UsagePerHour!XJ$4,Sales!$D$3:$ABF$3,0))/XJ$2*INDEX(Usage!$D$5:$ABF$11,MATCH(UsagePerHour!$B$84,Usage!$C$5:$C$11,0),MATCH(UsagePerHour!XJ$4,Usage!$D$3:$ABF$3,0)),"")</f>
        <v/>
      </c>
      <c r="XK98" s="6" t="str">
        <f>IFERROR(INDEX(Sales!$D$5:$ABF$18,MATCH(UsagePerHour!$B98,Sales!$C$5:$C$18,0),MATCH(UsagePerHour!XK$4,Sales!$D$3:$ABF$3,0))/XK$2*INDEX(Usage!$D$5:$ABF$11,MATCH(UsagePerHour!$B$84,Usage!$C$5:$C$11,0),MATCH(UsagePerHour!XK$4,Usage!$D$3:$ABF$3,0)),"")</f>
        <v/>
      </c>
      <c r="XL98" s="6" t="str">
        <f>IFERROR(INDEX(Sales!$D$5:$ABF$18,MATCH(UsagePerHour!$B98,Sales!$C$5:$C$18,0),MATCH(UsagePerHour!XL$4,Sales!$D$3:$ABF$3,0))/XL$2*INDEX(Usage!$D$5:$ABF$11,MATCH(UsagePerHour!$B$84,Usage!$C$5:$C$11,0),MATCH(UsagePerHour!XL$4,Usage!$D$3:$ABF$3,0)),"")</f>
        <v/>
      </c>
      <c r="XM98" s="6" t="str">
        <f>IFERROR(INDEX(Sales!$D$5:$ABF$18,MATCH(UsagePerHour!$B98,Sales!$C$5:$C$18,0),MATCH(UsagePerHour!XM$4,Sales!$D$3:$ABF$3,0))/XM$2*INDEX(Usage!$D$5:$ABF$11,MATCH(UsagePerHour!$B$84,Usage!$C$5:$C$11,0),MATCH(UsagePerHour!XM$4,Usage!$D$3:$ABF$3,0)),"")</f>
        <v/>
      </c>
      <c r="XN98" s="6" t="str">
        <f>IFERROR(INDEX(Sales!$D$5:$ABF$18,MATCH(UsagePerHour!$B98,Sales!$C$5:$C$18,0),MATCH(UsagePerHour!XN$4,Sales!$D$3:$ABF$3,0))/XN$2*INDEX(Usage!$D$5:$ABF$11,MATCH(UsagePerHour!$B$84,Usage!$C$5:$C$11,0),MATCH(UsagePerHour!XN$4,Usage!$D$3:$ABF$3,0)),"")</f>
        <v/>
      </c>
      <c r="XO98" s="6" t="str">
        <f>IFERROR(INDEX(Sales!$D$5:$ABF$18,MATCH(UsagePerHour!$B98,Sales!$C$5:$C$18,0),MATCH(UsagePerHour!XO$4,Sales!$D$3:$ABF$3,0))/XO$2*INDEX(Usage!$D$5:$ABF$11,MATCH(UsagePerHour!$B$84,Usage!$C$5:$C$11,0),MATCH(UsagePerHour!XO$4,Usage!$D$3:$ABF$3,0)),"")</f>
        <v/>
      </c>
      <c r="XP98" s="6" t="str">
        <f>IFERROR(INDEX(Sales!$D$5:$ABF$18,MATCH(UsagePerHour!$B98,Sales!$C$5:$C$18,0),MATCH(UsagePerHour!XP$4,Sales!$D$3:$ABF$3,0))/XP$2*INDEX(Usage!$D$5:$ABF$11,MATCH(UsagePerHour!$B$84,Usage!$C$5:$C$11,0),MATCH(UsagePerHour!XP$4,Usage!$D$3:$ABF$3,0)),"")</f>
        <v/>
      </c>
      <c r="XQ98" s="6" t="str">
        <f>IFERROR(INDEX(Sales!$D$5:$ABF$18,MATCH(UsagePerHour!$B98,Sales!$C$5:$C$18,0),MATCH(UsagePerHour!XQ$4,Sales!$D$3:$ABF$3,0))/XQ$2*INDEX(Usage!$D$5:$ABF$11,MATCH(UsagePerHour!$B$84,Usage!$C$5:$C$11,0),MATCH(UsagePerHour!XQ$4,Usage!$D$3:$ABF$3,0)),"")</f>
        <v/>
      </c>
      <c r="XR98" s="6" t="str">
        <f>IFERROR(INDEX(Sales!$D$5:$ABF$18,MATCH(UsagePerHour!$B98,Sales!$C$5:$C$18,0),MATCH(UsagePerHour!XR$4,Sales!$D$3:$ABF$3,0))/XR$2*INDEX(Usage!$D$5:$ABF$11,MATCH(UsagePerHour!$B$84,Usage!$C$5:$C$11,0),MATCH(UsagePerHour!XR$4,Usage!$D$3:$ABF$3,0)),"")</f>
        <v/>
      </c>
      <c r="XS98" s="6" t="str">
        <f>IFERROR(INDEX(Sales!$D$5:$ABF$18,MATCH(UsagePerHour!$B98,Sales!$C$5:$C$18,0),MATCH(UsagePerHour!XS$4,Sales!$D$3:$ABF$3,0))/XS$2*INDEX(Usage!$D$5:$ABF$11,MATCH(UsagePerHour!$B$84,Usage!$C$5:$C$11,0),MATCH(UsagePerHour!XS$4,Usage!$D$3:$ABF$3,0)),"")</f>
        <v/>
      </c>
      <c r="XT98" s="6" t="str">
        <f>IFERROR(INDEX(Sales!$D$5:$ABF$18,MATCH(UsagePerHour!$B98,Sales!$C$5:$C$18,0),MATCH(UsagePerHour!XT$4,Sales!$D$3:$ABF$3,0))/XT$2*INDEX(Usage!$D$5:$ABF$11,MATCH(UsagePerHour!$B$84,Usage!$C$5:$C$11,0),MATCH(UsagePerHour!XT$4,Usage!$D$3:$ABF$3,0)),"")</f>
        <v/>
      </c>
      <c r="XU98" s="6" t="str">
        <f>IFERROR(INDEX(Sales!$D$5:$ABF$18,MATCH(UsagePerHour!$B98,Sales!$C$5:$C$18,0),MATCH(UsagePerHour!XU$4,Sales!$D$3:$ABF$3,0))/XU$2*INDEX(Usage!$D$5:$ABF$11,MATCH(UsagePerHour!$B$84,Usage!$C$5:$C$11,0),MATCH(UsagePerHour!XU$4,Usage!$D$3:$ABF$3,0)),"")</f>
        <v/>
      </c>
      <c r="XV98" s="6" t="str">
        <f>IFERROR(INDEX(Sales!$D$5:$ABF$18,MATCH(UsagePerHour!$B98,Sales!$C$5:$C$18,0),MATCH(UsagePerHour!XV$4,Sales!$D$3:$ABF$3,0))/XV$2*INDEX(Usage!$D$5:$ABF$11,MATCH(UsagePerHour!$B$84,Usage!$C$5:$C$11,0),MATCH(UsagePerHour!XV$4,Usage!$D$3:$ABF$3,0)),"")</f>
        <v/>
      </c>
      <c r="XW98" s="6" t="str">
        <f>IFERROR(INDEX(Sales!$D$5:$ABF$18,MATCH(UsagePerHour!$B98,Sales!$C$5:$C$18,0),MATCH(UsagePerHour!XW$4,Sales!$D$3:$ABF$3,0))/XW$2*INDEX(Usage!$D$5:$ABF$11,MATCH(UsagePerHour!$B$84,Usage!$C$5:$C$11,0),MATCH(UsagePerHour!XW$4,Usage!$D$3:$ABF$3,0)),"")</f>
        <v/>
      </c>
      <c r="XX98" s="6" t="str">
        <f>IFERROR(INDEX(Sales!$D$5:$ABF$18,MATCH(UsagePerHour!$B98,Sales!$C$5:$C$18,0),MATCH(UsagePerHour!XX$4,Sales!$D$3:$ABF$3,0))/XX$2*INDEX(Usage!$D$5:$ABF$11,MATCH(UsagePerHour!$B$84,Usage!$C$5:$C$11,0),MATCH(UsagePerHour!XX$4,Usage!$D$3:$ABF$3,0)),"")</f>
        <v/>
      </c>
      <c r="XY98" s="6" t="str">
        <f>IFERROR(INDEX(Sales!$D$5:$ABF$18,MATCH(UsagePerHour!$B98,Sales!$C$5:$C$18,0),MATCH(UsagePerHour!XY$4,Sales!$D$3:$ABF$3,0))/XY$2*INDEX(Usage!$D$5:$ABF$11,MATCH(UsagePerHour!$B$84,Usage!$C$5:$C$11,0),MATCH(UsagePerHour!XY$4,Usage!$D$3:$ABF$3,0)),"")</f>
        <v/>
      </c>
      <c r="XZ98" s="6" t="str">
        <f>IFERROR(INDEX(Sales!$D$5:$ABF$18,MATCH(UsagePerHour!$B98,Sales!$C$5:$C$18,0),MATCH(UsagePerHour!XZ$4,Sales!$D$3:$ABF$3,0))/XZ$2*INDEX(Usage!$D$5:$ABF$11,MATCH(UsagePerHour!$B$84,Usage!$C$5:$C$11,0),MATCH(UsagePerHour!XZ$4,Usage!$D$3:$ABF$3,0)),"")</f>
        <v/>
      </c>
      <c r="YA98" s="6" t="str">
        <f>IFERROR(INDEX(Sales!$D$5:$ABF$18,MATCH(UsagePerHour!$B98,Sales!$C$5:$C$18,0),MATCH(UsagePerHour!YA$4,Sales!$D$3:$ABF$3,0))/YA$2*INDEX(Usage!$D$5:$ABF$11,MATCH(UsagePerHour!$B$84,Usage!$C$5:$C$11,0),MATCH(UsagePerHour!YA$4,Usage!$D$3:$ABF$3,0)),"")</f>
        <v/>
      </c>
      <c r="YB98" s="6" t="str">
        <f>IFERROR(INDEX(Sales!$D$5:$ABF$18,MATCH(UsagePerHour!$B98,Sales!$C$5:$C$18,0),MATCH(UsagePerHour!YB$4,Sales!$D$3:$ABF$3,0))/YB$2*INDEX(Usage!$D$5:$ABF$11,MATCH(UsagePerHour!$B$84,Usage!$C$5:$C$11,0),MATCH(UsagePerHour!YB$4,Usage!$D$3:$ABF$3,0)),"")</f>
        <v/>
      </c>
      <c r="YC98" s="6" t="str">
        <f>IFERROR(INDEX(Sales!$D$5:$ABF$18,MATCH(UsagePerHour!$B98,Sales!$C$5:$C$18,0),MATCH(UsagePerHour!YC$4,Sales!$D$3:$ABF$3,0))/YC$2*INDEX(Usage!$D$5:$ABF$11,MATCH(UsagePerHour!$B$84,Usage!$C$5:$C$11,0),MATCH(UsagePerHour!YC$4,Usage!$D$3:$ABF$3,0)),"")</f>
        <v/>
      </c>
      <c r="YD98" s="6" t="str">
        <f>IFERROR(INDEX(Sales!$D$5:$ABF$18,MATCH(UsagePerHour!$B98,Sales!$C$5:$C$18,0),MATCH(UsagePerHour!YD$4,Sales!$D$3:$ABF$3,0))/YD$2*INDEX(Usage!$D$5:$ABF$11,MATCH(UsagePerHour!$B$84,Usage!$C$5:$C$11,0),MATCH(UsagePerHour!YD$4,Usage!$D$3:$ABF$3,0)),"")</f>
        <v/>
      </c>
      <c r="YE98" s="6" t="str">
        <f>IFERROR(INDEX(Sales!$D$5:$ABF$18,MATCH(UsagePerHour!$B98,Sales!$C$5:$C$18,0),MATCH(UsagePerHour!YE$4,Sales!$D$3:$ABF$3,0))/YE$2*INDEX(Usage!$D$5:$ABF$11,MATCH(UsagePerHour!$B$84,Usage!$C$5:$C$11,0),MATCH(UsagePerHour!YE$4,Usage!$D$3:$ABF$3,0)),"")</f>
        <v/>
      </c>
      <c r="YF98" s="6" t="str">
        <f>IFERROR(INDEX(Sales!$D$5:$ABF$18,MATCH(UsagePerHour!$B98,Sales!$C$5:$C$18,0),MATCH(UsagePerHour!YF$4,Sales!$D$3:$ABF$3,0))/YF$2*INDEX(Usage!$D$5:$ABF$11,MATCH(UsagePerHour!$B$84,Usage!$C$5:$C$11,0),MATCH(UsagePerHour!YF$4,Usage!$D$3:$ABF$3,0)),"")</f>
        <v/>
      </c>
      <c r="YG98" s="6" t="str">
        <f>IFERROR(INDEX(Sales!$D$5:$ABF$18,MATCH(UsagePerHour!$B98,Sales!$C$5:$C$18,0),MATCH(UsagePerHour!YG$4,Sales!$D$3:$ABF$3,0))/YG$2*INDEX(Usage!$D$5:$ABF$11,MATCH(UsagePerHour!$B$84,Usage!$C$5:$C$11,0),MATCH(UsagePerHour!YG$4,Usage!$D$3:$ABF$3,0)),"")</f>
        <v/>
      </c>
      <c r="YH98" s="6" t="str">
        <f>IFERROR(INDEX(Sales!$D$5:$ABF$18,MATCH(UsagePerHour!$B98,Sales!$C$5:$C$18,0),MATCH(UsagePerHour!YH$4,Sales!$D$3:$ABF$3,0))/YH$2*INDEX(Usage!$D$5:$ABF$11,MATCH(UsagePerHour!$B$84,Usage!$C$5:$C$11,0),MATCH(UsagePerHour!YH$4,Usage!$D$3:$ABF$3,0)),"")</f>
        <v/>
      </c>
      <c r="YI98" s="6" t="str">
        <f>IFERROR(INDEX(Sales!$D$5:$ABF$18,MATCH(UsagePerHour!$B98,Sales!$C$5:$C$18,0),MATCH(UsagePerHour!YI$4,Sales!$D$3:$ABF$3,0))/YI$2*INDEX(Usage!$D$5:$ABF$11,MATCH(UsagePerHour!$B$84,Usage!$C$5:$C$11,0),MATCH(UsagePerHour!YI$4,Usage!$D$3:$ABF$3,0)),"")</f>
        <v/>
      </c>
      <c r="YJ98" s="6" t="str">
        <f>IFERROR(INDEX(Sales!$D$5:$ABF$18,MATCH(UsagePerHour!$B98,Sales!$C$5:$C$18,0),MATCH(UsagePerHour!YJ$4,Sales!$D$3:$ABF$3,0))/YJ$2*INDEX(Usage!$D$5:$ABF$11,MATCH(UsagePerHour!$B$84,Usage!$C$5:$C$11,0),MATCH(UsagePerHour!YJ$4,Usage!$D$3:$ABF$3,0)),"")</f>
        <v/>
      </c>
      <c r="YK98" s="6" t="str">
        <f>IFERROR(INDEX(Sales!$D$5:$ABF$18,MATCH(UsagePerHour!$B98,Sales!$C$5:$C$18,0),MATCH(UsagePerHour!YK$4,Sales!$D$3:$ABF$3,0))/YK$2*INDEX(Usage!$D$5:$ABF$11,MATCH(UsagePerHour!$B$84,Usage!$C$5:$C$11,0),MATCH(UsagePerHour!YK$4,Usage!$D$3:$ABF$3,0)),"")</f>
        <v/>
      </c>
      <c r="YL98" s="6" t="str">
        <f>IFERROR(INDEX(Sales!$D$5:$ABF$18,MATCH(UsagePerHour!$B98,Sales!$C$5:$C$18,0),MATCH(UsagePerHour!YL$4,Sales!$D$3:$ABF$3,0))/YL$2*INDEX(Usage!$D$5:$ABF$11,MATCH(UsagePerHour!$B$84,Usage!$C$5:$C$11,0),MATCH(UsagePerHour!YL$4,Usage!$D$3:$ABF$3,0)),"")</f>
        <v/>
      </c>
      <c r="YM98" s="6" t="str">
        <f>IFERROR(INDEX(Sales!$D$5:$ABF$18,MATCH(UsagePerHour!$B98,Sales!$C$5:$C$18,0),MATCH(UsagePerHour!YM$4,Sales!$D$3:$ABF$3,0))/YM$2*INDEX(Usage!$D$5:$ABF$11,MATCH(UsagePerHour!$B$84,Usage!$C$5:$C$11,0),MATCH(UsagePerHour!YM$4,Usage!$D$3:$ABF$3,0)),"")</f>
        <v/>
      </c>
      <c r="YN98" s="6" t="str">
        <f>IFERROR(INDEX(Sales!$D$5:$ABF$18,MATCH(UsagePerHour!$B98,Sales!$C$5:$C$18,0),MATCH(UsagePerHour!YN$4,Sales!$D$3:$ABF$3,0))/YN$2*INDEX(Usage!$D$5:$ABF$11,MATCH(UsagePerHour!$B$84,Usage!$C$5:$C$11,0),MATCH(UsagePerHour!YN$4,Usage!$D$3:$ABF$3,0)),"")</f>
        <v/>
      </c>
      <c r="YO98" s="6" t="str">
        <f>IFERROR(INDEX(Sales!$D$5:$ABF$18,MATCH(UsagePerHour!$B98,Sales!$C$5:$C$18,0),MATCH(UsagePerHour!YO$4,Sales!$D$3:$ABF$3,0))/YO$2*INDEX(Usage!$D$5:$ABF$11,MATCH(UsagePerHour!$B$84,Usage!$C$5:$C$11,0),MATCH(UsagePerHour!YO$4,Usage!$D$3:$ABF$3,0)),"")</f>
        <v/>
      </c>
      <c r="YP98" s="6" t="str">
        <f>IFERROR(INDEX(Sales!$D$5:$ABF$18,MATCH(UsagePerHour!$B98,Sales!$C$5:$C$18,0),MATCH(UsagePerHour!YP$4,Sales!$D$3:$ABF$3,0))/YP$2*INDEX(Usage!$D$5:$ABF$11,MATCH(UsagePerHour!$B$84,Usage!$C$5:$C$11,0),MATCH(UsagePerHour!YP$4,Usage!$D$3:$ABF$3,0)),"")</f>
        <v/>
      </c>
      <c r="YQ98" s="6" t="str">
        <f>IFERROR(INDEX(Sales!$D$5:$ABF$18,MATCH(UsagePerHour!$B98,Sales!$C$5:$C$18,0),MATCH(UsagePerHour!YQ$4,Sales!$D$3:$ABF$3,0))/YQ$2*INDEX(Usage!$D$5:$ABF$11,MATCH(UsagePerHour!$B$84,Usage!$C$5:$C$11,0),MATCH(UsagePerHour!YQ$4,Usage!$D$3:$ABF$3,0)),"")</f>
        <v/>
      </c>
      <c r="YR98" s="6" t="str">
        <f>IFERROR(INDEX(Sales!$D$5:$ABF$18,MATCH(UsagePerHour!$B98,Sales!$C$5:$C$18,0),MATCH(UsagePerHour!YR$4,Sales!$D$3:$ABF$3,0))/YR$2*INDEX(Usage!$D$5:$ABF$11,MATCH(UsagePerHour!$B$84,Usage!$C$5:$C$11,0),MATCH(UsagePerHour!YR$4,Usage!$D$3:$ABF$3,0)),"")</f>
        <v/>
      </c>
      <c r="YS98" s="6" t="str">
        <f>IFERROR(INDEX(Sales!$D$5:$ABF$18,MATCH(UsagePerHour!$B98,Sales!$C$5:$C$18,0),MATCH(UsagePerHour!YS$4,Sales!$D$3:$ABF$3,0))/YS$2*INDEX(Usage!$D$5:$ABF$11,MATCH(UsagePerHour!$B$84,Usage!$C$5:$C$11,0),MATCH(UsagePerHour!YS$4,Usage!$D$3:$ABF$3,0)),"")</f>
        <v/>
      </c>
      <c r="YT98" s="6" t="str">
        <f>IFERROR(INDEX(Sales!$D$5:$ABF$18,MATCH(UsagePerHour!$B98,Sales!$C$5:$C$18,0),MATCH(UsagePerHour!YT$4,Sales!$D$3:$ABF$3,0))/YT$2*INDEX(Usage!$D$5:$ABF$11,MATCH(UsagePerHour!$B$84,Usage!$C$5:$C$11,0),MATCH(UsagePerHour!YT$4,Usage!$D$3:$ABF$3,0)),"")</f>
        <v/>
      </c>
      <c r="YU98" s="6" t="str">
        <f>IFERROR(INDEX(Sales!$D$5:$ABF$18,MATCH(UsagePerHour!$B98,Sales!$C$5:$C$18,0),MATCH(UsagePerHour!YU$4,Sales!$D$3:$ABF$3,0))/YU$2*INDEX(Usage!$D$5:$ABF$11,MATCH(UsagePerHour!$B$84,Usage!$C$5:$C$11,0),MATCH(UsagePerHour!YU$4,Usage!$D$3:$ABF$3,0)),"")</f>
        <v/>
      </c>
      <c r="YV98" s="6" t="str">
        <f>IFERROR(INDEX(Sales!$D$5:$ABF$18,MATCH(UsagePerHour!$B98,Sales!$C$5:$C$18,0),MATCH(UsagePerHour!YV$4,Sales!$D$3:$ABF$3,0))/YV$2*INDEX(Usage!$D$5:$ABF$11,MATCH(UsagePerHour!$B$84,Usage!$C$5:$C$11,0),MATCH(UsagePerHour!YV$4,Usage!$D$3:$ABF$3,0)),"")</f>
        <v/>
      </c>
      <c r="YW98" s="6" t="str">
        <f>IFERROR(INDEX(Sales!$D$5:$ABF$18,MATCH(UsagePerHour!$B98,Sales!$C$5:$C$18,0),MATCH(UsagePerHour!YW$4,Sales!$D$3:$ABF$3,0))/YW$2*INDEX(Usage!$D$5:$ABF$11,MATCH(UsagePerHour!$B$84,Usage!$C$5:$C$11,0),MATCH(UsagePerHour!YW$4,Usage!$D$3:$ABF$3,0)),"")</f>
        <v/>
      </c>
      <c r="YX98" s="6" t="str">
        <f>IFERROR(INDEX(Sales!$D$5:$ABF$18,MATCH(UsagePerHour!$B98,Sales!$C$5:$C$18,0),MATCH(UsagePerHour!YX$4,Sales!$D$3:$ABF$3,0))/YX$2*INDEX(Usage!$D$5:$ABF$11,MATCH(UsagePerHour!$B$84,Usage!$C$5:$C$11,0),MATCH(UsagePerHour!YX$4,Usage!$D$3:$ABF$3,0)),"")</f>
        <v/>
      </c>
      <c r="YY98" s="6" t="str">
        <f>IFERROR(INDEX(Sales!$D$5:$ABF$18,MATCH(UsagePerHour!$B98,Sales!$C$5:$C$18,0),MATCH(UsagePerHour!YY$4,Sales!$D$3:$ABF$3,0))/YY$2*INDEX(Usage!$D$5:$ABF$11,MATCH(UsagePerHour!$B$84,Usage!$C$5:$C$11,0),MATCH(UsagePerHour!YY$4,Usage!$D$3:$ABF$3,0)),"")</f>
        <v/>
      </c>
      <c r="YZ98" s="6" t="str">
        <f>IFERROR(INDEX(Sales!$D$5:$ABF$18,MATCH(UsagePerHour!$B98,Sales!$C$5:$C$18,0),MATCH(UsagePerHour!YZ$4,Sales!$D$3:$ABF$3,0))/YZ$2*INDEX(Usage!$D$5:$ABF$11,MATCH(UsagePerHour!$B$84,Usage!$C$5:$C$11,0),MATCH(UsagePerHour!YZ$4,Usage!$D$3:$ABF$3,0)),"")</f>
        <v/>
      </c>
      <c r="ZA98" s="6" t="str">
        <f>IFERROR(INDEX(Sales!$D$5:$ABF$18,MATCH(UsagePerHour!$B98,Sales!$C$5:$C$18,0),MATCH(UsagePerHour!ZA$4,Sales!$D$3:$ABF$3,0))/ZA$2*INDEX(Usage!$D$5:$ABF$11,MATCH(UsagePerHour!$B$84,Usage!$C$5:$C$11,0),MATCH(UsagePerHour!ZA$4,Usage!$D$3:$ABF$3,0)),"")</f>
        <v/>
      </c>
      <c r="ZB98" s="6" t="str">
        <f>IFERROR(INDEX(Sales!$D$5:$ABF$18,MATCH(UsagePerHour!$B98,Sales!$C$5:$C$18,0),MATCH(UsagePerHour!ZB$4,Sales!$D$3:$ABF$3,0))/ZB$2*INDEX(Usage!$D$5:$ABF$11,MATCH(UsagePerHour!$B$84,Usage!$C$5:$C$11,0),MATCH(UsagePerHour!ZB$4,Usage!$D$3:$ABF$3,0)),"")</f>
        <v/>
      </c>
      <c r="ZC98" s="6" t="str">
        <f>IFERROR(INDEX(Sales!$D$5:$ABF$18,MATCH(UsagePerHour!$B98,Sales!$C$5:$C$18,0),MATCH(UsagePerHour!ZC$4,Sales!$D$3:$ABF$3,0))/ZC$2*INDEX(Usage!$D$5:$ABF$11,MATCH(UsagePerHour!$B$84,Usage!$C$5:$C$11,0),MATCH(UsagePerHour!ZC$4,Usage!$D$3:$ABF$3,0)),"")</f>
        <v/>
      </c>
      <c r="ZD98" s="6" t="str">
        <f>IFERROR(INDEX(Sales!$D$5:$ABF$18,MATCH(UsagePerHour!$B98,Sales!$C$5:$C$18,0),MATCH(UsagePerHour!ZD$4,Sales!$D$3:$ABF$3,0))/ZD$2*INDEX(Usage!$D$5:$ABF$11,MATCH(UsagePerHour!$B$84,Usage!$C$5:$C$11,0),MATCH(UsagePerHour!ZD$4,Usage!$D$3:$ABF$3,0)),"")</f>
        <v/>
      </c>
      <c r="ZE98" s="6" t="str">
        <f>IFERROR(INDEX(Sales!$D$5:$ABF$18,MATCH(UsagePerHour!$B98,Sales!$C$5:$C$18,0),MATCH(UsagePerHour!ZE$4,Sales!$D$3:$ABF$3,0))/ZE$2*INDEX(Usage!$D$5:$ABF$11,MATCH(UsagePerHour!$B$84,Usage!$C$5:$C$11,0),MATCH(UsagePerHour!ZE$4,Usage!$D$3:$ABF$3,0)),"")</f>
        <v/>
      </c>
      <c r="ZF98" s="6" t="str">
        <f>IFERROR(INDEX(Sales!$D$5:$ABF$18,MATCH(UsagePerHour!$B98,Sales!$C$5:$C$18,0),MATCH(UsagePerHour!ZF$4,Sales!$D$3:$ABF$3,0))/ZF$2*INDEX(Usage!$D$5:$ABF$11,MATCH(UsagePerHour!$B$84,Usage!$C$5:$C$11,0),MATCH(UsagePerHour!ZF$4,Usage!$D$3:$ABF$3,0)),"")</f>
        <v/>
      </c>
      <c r="ZG98" s="6" t="str">
        <f>IFERROR(INDEX(Sales!$D$5:$ABF$18,MATCH(UsagePerHour!$B98,Sales!$C$5:$C$18,0),MATCH(UsagePerHour!ZG$4,Sales!$D$3:$ABF$3,0))/ZG$2*INDEX(Usage!$D$5:$ABF$11,MATCH(UsagePerHour!$B$84,Usage!$C$5:$C$11,0),MATCH(UsagePerHour!ZG$4,Usage!$D$3:$ABF$3,0)),"")</f>
        <v/>
      </c>
      <c r="ZH98" s="6" t="str">
        <f>IFERROR(INDEX(Sales!$D$5:$ABF$18,MATCH(UsagePerHour!$B98,Sales!$C$5:$C$18,0),MATCH(UsagePerHour!ZH$4,Sales!$D$3:$ABF$3,0))/ZH$2*INDEX(Usage!$D$5:$ABF$11,MATCH(UsagePerHour!$B$84,Usage!$C$5:$C$11,0),MATCH(UsagePerHour!ZH$4,Usage!$D$3:$ABF$3,0)),"")</f>
        <v/>
      </c>
      <c r="ZI98" s="6" t="str">
        <f>IFERROR(INDEX(Sales!$D$5:$ABF$18,MATCH(UsagePerHour!$B98,Sales!$C$5:$C$18,0),MATCH(UsagePerHour!ZI$4,Sales!$D$3:$ABF$3,0))/ZI$2*INDEX(Usage!$D$5:$ABF$11,MATCH(UsagePerHour!$B$84,Usage!$C$5:$C$11,0),MATCH(UsagePerHour!ZI$4,Usage!$D$3:$ABF$3,0)),"")</f>
        <v/>
      </c>
      <c r="ZJ98" s="6" t="str">
        <f>IFERROR(INDEX(Sales!$D$5:$ABF$18,MATCH(UsagePerHour!$B98,Sales!$C$5:$C$18,0),MATCH(UsagePerHour!ZJ$4,Sales!$D$3:$ABF$3,0))/ZJ$2*INDEX(Usage!$D$5:$ABF$11,MATCH(UsagePerHour!$B$84,Usage!$C$5:$C$11,0),MATCH(UsagePerHour!ZJ$4,Usage!$D$3:$ABF$3,0)),"")</f>
        <v/>
      </c>
      <c r="ZK98" s="6" t="str">
        <f>IFERROR(INDEX(Sales!$D$5:$ABF$18,MATCH(UsagePerHour!$B98,Sales!$C$5:$C$18,0),MATCH(UsagePerHour!ZK$4,Sales!$D$3:$ABF$3,0))/ZK$2*INDEX(Usage!$D$5:$ABF$11,MATCH(UsagePerHour!$B$84,Usage!$C$5:$C$11,0),MATCH(UsagePerHour!ZK$4,Usage!$D$3:$ABF$3,0)),"")</f>
        <v/>
      </c>
      <c r="ZL98" s="6" t="str">
        <f>IFERROR(INDEX(Sales!$D$5:$ABF$18,MATCH(UsagePerHour!$B98,Sales!$C$5:$C$18,0),MATCH(UsagePerHour!ZL$4,Sales!$D$3:$ABF$3,0))/ZL$2*INDEX(Usage!$D$5:$ABF$11,MATCH(UsagePerHour!$B$84,Usage!$C$5:$C$11,0),MATCH(UsagePerHour!ZL$4,Usage!$D$3:$ABF$3,0)),"")</f>
        <v/>
      </c>
      <c r="ZM98" s="6" t="str">
        <f>IFERROR(INDEX(Sales!$D$5:$ABF$18,MATCH(UsagePerHour!$B98,Sales!$C$5:$C$18,0),MATCH(UsagePerHour!ZM$4,Sales!$D$3:$ABF$3,0))/ZM$2*INDEX(Usage!$D$5:$ABF$11,MATCH(UsagePerHour!$B$84,Usage!$C$5:$C$11,0),MATCH(UsagePerHour!ZM$4,Usage!$D$3:$ABF$3,0)),"")</f>
        <v/>
      </c>
      <c r="ZN98" s="6" t="str">
        <f>IFERROR(INDEX(Sales!$D$5:$ABF$18,MATCH(UsagePerHour!$B98,Sales!$C$5:$C$18,0),MATCH(UsagePerHour!ZN$4,Sales!$D$3:$ABF$3,0))/ZN$2*INDEX(Usage!$D$5:$ABF$11,MATCH(UsagePerHour!$B$84,Usage!$C$5:$C$11,0),MATCH(UsagePerHour!ZN$4,Usage!$D$3:$ABF$3,0)),"")</f>
        <v/>
      </c>
      <c r="ZO98" s="6" t="str">
        <f>IFERROR(INDEX(Sales!$D$5:$ABF$18,MATCH(UsagePerHour!$B98,Sales!$C$5:$C$18,0),MATCH(UsagePerHour!ZO$4,Sales!$D$3:$ABF$3,0))/ZO$2*INDEX(Usage!$D$5:$ABF$11,MATCH(UsagePerHour!$B$84,Usage!$C$5:$C$11,0),MATCH(UsagePerHour!ZO$4,Usage!$D$3:$ABF$3,0)),"")</f>
        <v/>
      </c>
      <c r="ZP98" s="6" t="str">
        <f>IFERROR(INDEX(Sales!$D$5:$ABF$18,MATCH(UsagePerHour!$B98,Sales!$C$5:$C$18,0),MATCH(UsagePerHour!ZP$4,Sales!$D$3:$ABF$3,0))/ZP$2*INDEX(Usage!$D$5:$ABF$11,MATCH(UsagePerHour!$B$84,Usage!$C$5:$C$11,0),MATCH(UsagePerHour!ZP$4,Usage!$D$3:$ABF$3,0)),"")</f>
        <v/>
      </c>
      <c r="ZQ98" s="6" t="str">
        <f>IFERROR(INDEX(Sales!$D$5:$ABF$18,MATCH(UsagePerHour!$B98,Sales!$C$5:$C$18,0),MATCH(UsagePerHour!ZQ$4,Sales!$D$3:$ABF$3,0))/ZQ$2*INDEX(Usage!$D$5:$ABF$11,MATCH(UsagePerHour!$B$84,Usage!$C$5:$C$11,0),MATCH(UsagePerHour!ZQ$4,Usage!$D$3:$ABF$3,0)),"")</f>
        <v/>
      </c>
      <c r="ZR98" s="6" t="str">
        <f>IFERROR(INDEX(Sales!$D$5:$ABF$18,MATCH(UsagePerHour!$B98,Sales!$C$5:$C$18,0),MATCH(UsagePerHour!ZR$4,Sales!$D$3:$ABF$3,0))/ZR$2*INDEX(Usage!$D$5:$ABF$11,MATCH(UsagePerHour!$B$84,Usage!$C$5:$C$11,0),MATCH(UsagePerHour!ZR$4,Usage!$D$3:$ABF$3,0)),"")</f>
        <v/>
      </c>
      <c r="ZS98" s="6" t="str">
        <f>IFERROR(INDEX(Sales!$D$5:$ABF$18,MATCH(UsagePerHour!$B98,Sales!$C$5:$C$18,0),MATCH(UsagePerHour!ZS$4,Sales!$D$3:$ABF$3,0))/ZS$2*INDEX(Usage!$D$5:$ABF$11,MATCH(UsagePerHour!$B$84,Usage!$C$5:$C$11,0),MATCH(UsagePerHour!ZS$4,Usage!$D$3:$ABF$3,0)),"")</f>
        <v/>
      </c>
      <c r="ZT98" s="6" t="str">
        <f>IFERROR(INDEX(Sales!$D$5:$ABF$18,MATCH(UsagePerHour!$B98,Sales!$C$5:$C$18,0),MATCH(UsagePerHour!ZT$4,Sales!$D$3:$ABF$3,0))/ZT$2*INDEX(Usage!$D$5:$ABF$11,MATCH(UsagePerHour!$B$84,Usage!$C$5:$C$11,0),MATCH(UsagePerHour!ZT$4,Usage!$D$3:$ABF$3,0)),"")</f>
        <v/>
      </c>
      <c r="ZU98" s="6" t="str">
        <f>IFERROR(INDEX(Sales!$D$5:$ABF$18,MATCH(UsagePerHour!$B98,Sales!$C$5:$C$18,0),MATCH(UsagePerHour!ZU$4,Sales!$D$3:$ABF$3,0))/ZU$2*INDEX(Usage!$D$5:$ABF$11,MATCH(UsagePerHour!$B$84,Usage!$C$5:$C$11,0),MATCH(UsagePerHour!ZU$4,Usage!$D$3:$ABF$3,0)),"")</f>
        <v/>
      </c>
      <c r="ZV98" s="6" t="str">
        <f>IFERROR(INDEX(Sales!$D$5:$ABF$18,MATCH(UsagePerHour!$B98,Sales!$C$5:$C$18,0),MATCH(UsagePerHour!ZV$4,Sales!$D$3:$ABF$3,0))/ZV$2*INDEX(Usage!$D$5:$ABF$11,MATCH(UsagePerHour!$B$84,Usage!$C$5:$C$11,0),MATCH(UsagePerHour!ZV$4,Usage!$D$3:$ABF$3,0)),"")</f>
        <v/>
      </c>
      <c r="ZW98" s="6" t="str">
        <f>IFERROR(INDEX(Sales!$D$5:$ABF$18,MATCH(UsagePerHour!$B98,Sales!$C$5:$C$18,0),MATCH(UsagePerHour!ZW$4,Sales!$D$3:$ABF$3,0))/ZW$2*INDEX(Usage!$D$5:$ABF$11,MATCH(UsagePerHour!$B$84,Usage!$C$5:$C$11,0),MATCH(UsagePerHour!ZW$4,Usage!$D$3:$ABF$3,0)),"")</f>
        <v/>
      </c>
      <c r="ZX98" s="6" t="str">
        <f>IFERROR(INDEX(Sales!$D$5:$ABF$18,MATCH(UsagePerHour!$B98,Sales!$C$5:$C$18,0),MATCH(UsagePerHour!ZX$4,Sales!$D$3:$ABF$3,0))/ZX$2*INDEX(Usage!$D$5:$ABF$11,MATCH(UsagePerHour!$B$84,Usage!$C$5:$C$11,0),MATCH(UsagePerHour!ZX$4,Usage!$D$3:$ABF$3,0)),"")</f>
        <v/>
      </c>
      <c r="ZY98" s="6" t="str">
        <f>IFERROR(INDEX(Sales!$D$5:$ABF$18,MATCH(UsagePerHour!$B98,Sales!$C$5:$C$18,0),MATCH(UsagePerHour!ZY$4,Sales!$D$3:$ABF$3,0))/ZY$2*INDEX(Usage!$D$5:$ABF$11,MATCH(UsagePerHour!$B$84,Usage!$C$5:$C$11,0),MATCH(UsagePerHour!ZY$4,Usage!$D$3:$ABF$3,0)),"")</f>
        <v/>
      </c>
      <c r="ZZ98" s="6" t="str">
        <f>IFERROR(INDEX(Sales!$D$5:$ABF$18,MATCH(UsagePerHour!$B98,Sales!$C$5:$C$18,0),MATCH(UsagePerHour!ZZ$4,Sales!$D$3:$ABF$3,0))/ZZ$2*INDEX(Usage!$D$5:$ABF$11,MATCH(UsagePerHour!$B$84,Usage!$C$5:$C$11,0),MATCH(UsagePerHour!ZZ$4,Usage!$D$3:$ABF$3,0)),"")</f>
        <v/>
      </c>
      <c r="AAA98" s="6" t="str">
        <f>IFERROR(INDEX(Sales!$D$5:$ABF$18,MATCH(UsagePerHour!$B98,Sales!$C$5:$C$18,0),MATCH(UsagePerHour!AAA$4,Sales!$D$3:$ABF$3,0))/AAA$2*INDEX(Usage!$D$5:$ABF$11,MATCH(UsagePerHour!$B$84,Usage!$C$5:$C$11,0),MATCH(UsagePerHour!AAA$4,Usage!$D$3:$ABF$3,0)),"")</f>
        <v/>
      </c>
      <c r="AAB98" s="6" t="str">
        <f>IFERROR(INDEX(Sales!$D$5:$ABF$18,MATCH(UsagePerHour!$B98,Sales!$C$5:$C$18,0),MATCH(UsagePerHour!AAB$4,Sales!$D$3:$ABF$3,0))/AAB$2*INDEX(Usage!$D$5:$ABF$11,MATCH(UsagePerHour!$B$84,Usage!$C$5:$C$11,0),MATCH(UsagePerHour!AAB$4,Usage!$D$3:$ABF$3,0)),"")</f>
        <v/>
      </c>
      <c r="AAC98" s="6" t="str">
        <f>IFERROR(INDEX(Sales!$D$5:$ABF$18,MATCH(UsagePerHour!$B98,Sales!$C$5:$C$18,0),MATCH(UsagePerHour!AAC$4,Sales!$D$3:$ABF$3,0))/AAC$2*INDEX(Usage!$D$5:$ABF$11,MATCH(UsagePerHour!$B$84,Usage!$C$5:$C$11,0),MATCH(UsagePerHour!AAC$4,Usage!$D$3:$ABF$3,0)),"")</f>
        <v/>
      </c>
      <c r="AAD98" s="6" t="str">
        <f>IFERROR(INDEX(Sales!$D$5:$ABF$18,MATCH(UsagePerHour!$B98,Sales!$C$5:$C$18,0),MATCH(UsagePerHour!AAD$4,Sales!$D$3:$ABF$3,0))/AAD$2*INDEX(Usage!$D$5:$ABF$11,MATCH(UsagePerHour!$B$84,Usage!$C$5:$C$11,0),MATCH(UsagePerHour!AAD$4,Usage!$D$3:$ABF$3,0)),"")</f>
        <v/>
      </c>
      <c r="AAE98" s="6" t="str">
        <f>IFERROR(INDEX(Sales!$D$5:$ABF$18,MATCH(UsagePerHour!$B98,Sales!$C$5:$C$18,0),MATCH(UsagePerHour!AAE$4,Sales!$D$3:$ABF$3,0))/AAE$2*INDEX(Usage!$D$5:$ABF$11,MATCH(UsagePerHour!$B$84,Usage!$C$5:$C$11,0),MATCH(UsagePerHour!AAE$4,Usage!$D$3:$ABF$3,0)),"")</f>
        <v/>
      </c>
      <c r="AAF98" s="6" t="str">
        <f>IFERROR(INDEX(Sales!$D$5:$ABF$18,MATCH(UsagePerHour!$B98,Sales!$C$5:$C$18,0),MATCH(UsagePerHour!AAF$4,Sales!$D$3:$ABF$3,0))/AAF$2*INDEX(Usage!$D$5:$ABF$11,MATCH(UsagePerHour!$B$84,Usage!$C$5:$C$11,0),MATCH(UsagePerHour!AAF$4,Usage!$D$3:$ABF$3,0)),"")</f>
        <v/>
      </c>
      <c r="AAG98" s="6" t="str">
        <f>IFERROR(INDEX(Sales!$D$5:$ABF$18,MATCH(UsagePerHour!$B98,Sales!$C$5:$C$18,0),MATCH(UsagePerHour!AAG$4,Sales!$D$3:$ABF$3,0))/AAG$2*INDEX(Usage!$D$5:$ABF$11,MATCH(UsagePerHour!$B$84,Usage!$C$5:$C$11,0),MATCH(UsagePerHour!AAG$4,Usage!$D$3:$ABF$3,0)),"")</f>
        <v/>
      </c>
      <c r="AAH98" s="6" t="str">
        <f>IFERROR(INDEX(Sales!$D$5:$ABF$18,MATCH(UsagePerHour!$B98,Sales!$C$5:$C$18,0),MATCH(UsagePerHour!AAH$4,Sales!$D$3:$ABF$3,0))/AAH$2*INDEX(Usage!$D$5:$ABF$11,MATCH(UsagePerHour!$B$84,Usage!$C$5:$C$11,0),MATCH(UsagePerHour!AAH$4,Usage!$D$3:$ABF$3,0)),"")</f>
        <v/>
      </c>
      <c r="AAI98" s="6" t="str">
        <f>IFERROR(INDEX(Sales!$D$5:$ABF$18,MATCH(UsagePerHour!$B98,Sales!$C$5:$C$18,0),MATCH(UsagePerHour!AAI$4,Sales!$D$3:$ABF$3,0))/AAI$2*INDEX(Usage!$D$5:$ABF$11,MATCH(UsagePerHour!$B$84,Usage!$C$5:$C$11,0),MATCH(UsagePerHour!AAI$4,Usage!$D$3:$ABF$3,0)),"")</f>
        <v/>
      </c>
      <c r="AAJ98" s="6" t="str">
        <f>IFERROR(INDEX(Sales!$D$5:$ABF$18,MATCH(UsagePerHour!$B98,Sales!$C$5:$C$18,0),MATCH(UsagePerHour!AAJ$4,Sales!$D$3:$ABF$3,0))/AAJ$2*INDEX(Usage!$D$5:$ABF$11,MATCH(UsagePerHour!$B$84,Usage!$C$5:$C$11,0),MATCH(UsagePerHour!AAJ$4,Usage!$D$3:$ABF$3,0)),"")</f>
        <v/>
      </c>
      <c r="AAK98" s="6" t="str">
        <f>IFERROR(INDEX(Sales!$D$5:$ABF$18,MATCH(UsagePerHour!$B98,Sales!$C$5:$C$18,0),MATCH(UsagePerHour!AAK$4,Sales!$D$3:$ABF$3,0))/AAK$2*INDEX(Usage!$D$5:$ABF$11,MATCH(UsagePerHour!$B$84,Usage!$C$5:$C$11,0),MATCH(UsagePerHour!AAK$4,Usage!$D$3:$ABF$3,0)),"")</f>
        <v/>
      </c>
      <c r="AAL98" s="6" t="str">
        <f>IFERROR(INDEX(Sales!$D$5:$ABF$18,MATCH(UsagePerHour!$B98,Sales!$C$5:$C$18,0),MATCH(UsagePerHour!AAL$4,Sales!$D$3:$ABF$3,0))/AAL$2*INDEX(Usage!$D$5:$ABF$11,MATCH(UsagePerHour!$B$84,Usage!$C$5:$C$11,0),MATCH(UsagePerHour!AAL$4,Usage!$D$3:$ABF$3,0)),"")</f>
        <v/>
      </c>
      <c r="AAM98" s="6" t="str">
        <f>IFERROR(INDEX(Sales!$D$5:$ABF$18,MATCH(UsagePerHour!$B98,Sales!$C$5:$C$18,0),MATCH(UsagePerHour!AAM$4,Sales!$D$3:$ABF$3,0))/AAM$2*INDEX(Usage!$D$5:$ABF$11,MATCH(UsagePerHour!$B$84,Usage!$C$5:$C$11,0),MATCH(UsagePerHour!AAM$4,Usage!$D$3:$ABF$3,0)),"")</f>
        <v/>
      </c>
      <c r="AAN98" s="6" t="str">
        <f>IFERROR(INDEX(Sales!$D$5:$ABF$18,MATCH(UsagePerHour!$B98,Sales!$C$5:$C$18,0),MATCH(UsagePerHour!AAN$4,Sales!$D$3:$ABF$3,0))/AAN$2*INDEX(Usage!$D$5:$ABF$11,MATCH(UsagePerHour!$B$84,Usage!$C$5:$C$11,0),MATCH(UsagePerHour!AAN$4,Usage!$D$3:$ABF$3,0)),"")</f>
        <v/>
      </c>
      <c r="AAO98" s="6" t="str">
        <f>IFERROR(INDEX(Sales!$D$5:$ABF$18,MATCH(UsagePerHour!$B98,Sales!$C$5:$C$18,0),MATCH(UsagePerHour!AAO$4,Sales!$D$3:$ABF$3,0))/AAO$2*INDEX(Usage!$D$5:$ABF$11,MATCH(UsagePerHour!$B$84,Usage!$C$5:$C$11,0),MATCH(UsagePerHour!AAO$4,Usage!$D$3:$ABF$3,0)),"")</f>
        <v/>
      </c>
      <c r="AAP98" s="6" t="str">
        <f>IFERROR(INDEX(Sales!$D$5:$ABF$18,MATCH(UsagePerHour!$B98,Sales!$C$5:$C$18,0),MATCH(UsagePerHour!AAP$4,Sales!$D$3:$ABF$3,0))/AAP$2*INDEX(Usage!$D$5:$ABF$11,MATCH(UsagePerHour!$B$84,Usage!$C$5:$C$11,0),MATCH(UsagePerHour!AAP$4,Usage!$D$3:$ABF$3,0)),"")</f>
        <v/>
      </c>
      <c r="AAQ98" s="6" t="str">
        <f>IFERROR(INDEX(Sales!$D$5:$ABF$18,MATCH(UsagePerHour!$B98,Sales!$C$5:$C$18,0),MATCH(UsagePerHour!AAQ$4,Sales!$D$3:$ABF$3,0))/AAQ$2*INDEX(Usage!$D$5:$ABF$11,MATCH(UsagePerHour!$B$84,Usage!$C$5:$C$11,0),MATCH(UsagePerHour!AAQ$4,Usage!$D$3:$ABF$3,0)),"")</f>
        <v/>
      </c>
      <c r="AAR98" s="6" t="str">
        <f>IFERROR(INDEX(Sales!$D$5:$ABF$18,MATCH(UsagePerHour!$B98,Sales!$C$5:$C$18,0),MATCH(UsagePerHour!AAR$4,Sales!$D$3:$ABF$3,0))/AAR$2*INDEX(Usage!$D$5:$ABF$11,MATCH(UsagePerHour!$B$84,Usage!$C$5:$C$11,0),MATCH(UsagePerHour!AAR$4,Usage!$D$3:$ABF$3,0)),"")</f>
        <v/>
      </c>
      <c r="AAS98" s="6" t="str">
        <f>IFERROR(INDEX(Sales!$D$5:$ABF$18,MATCH(UsagePerHour!$B98,Sales!$C$5:$C$18,0),MATCH(UsagePerHour!AAS$4,Sales!$D$3:$ABF$3,0))/AAS$2*INDEX(Usage!$D$5:$ABF$11,MATCH(UsagePerHour!$B$84,Usage!$C$5:$C$11,0),MATCH(UsagePerHour!AAS$4,Usage!$D$3:$ABF$3,0)),"")</f>
        <v/>
      </c>
      <c r="AAT98" s="6" t="str">
        <f>IFERROR(INDEX(Sales!$D$5:$ABF$18,MATCH(UsagePerHour!$B98,Sales!$C$5:$C$18,0),MATCH(UsagePerHour!AAT$4,Sales!$D$3:$ABF$3,0))/AAT$2*INDEX(Usage!$D$5:$ABF$11,MATCH(UsagePerHour!$B$84,Usage!$C$5:$C$11,0),MATCH(UsagePerHour!AAT$4,Usage!$D$3:$ABF$3,0)),"")</f>
        <v/>
      </c>
      <c r="AAU98" s="6" t="str">
        <f>IFERROR(INDEX(Sales!$D$5:$ABF$18,MATCH(UsagePerHour!$B98,Sales!$C$5:$C$18,0),MATCH(UsagePerHour!AAU$4,Sales!$D$3:$ABF$3,0))/AAU$2*INDEX(Usage!$D$5:$ABF$11,MATCH(UsagePerHour!$B$84,Usage!$C$5:$C$11,0),MATCH(UsagePerHour!AAU$4,Usage!$D$3:$ABF$3,0)),"")</f>
        <v/>
      </c>
      <c r="AAV98" s="6" t="str">
        <f>IFERROR(INDEX(Sales!$D$5:$ABF$18,MATCH(UsagePerHour!$B98,Sales!$C$5:$C$18,0),MATCH(UsagePerHour!AAV$4,Sales!$D$3:$ABF$3,0))/AAV$2*INDEX(Usage!$D$5:$ABF$11,MATCH(UsagePerHour!$B$84,Usage!$C$5:$C$11,0),MATCH(UsagePerHour!AAV$4,Usage!$D$3:$ABF$3,0)),"")</f>
        <v/>
      </c>
      <c r="AAW98" s="6" t="str">
        <f>IFERROR(INDEX(Sales!$D$5:$ABF$18,MATCH(UsagePerHour!$B98,Sales!$C$5:$C$18,0),MATCH(UsagePerHour!AAW$4,Sales!$D$3:$ABF$3,0))/AAW$2*INDEX(Usage!$D$5:$ABF$11,MATCH(UsagePerHour!$B$84,Usage!$C$5:$C$11,0),MATCH(UsagePerHour!AAW$4,Usage!$D$3:$ABF$3,0)),"")</f>
        <v/>
      </c>
      <c r="AAX98" s="6" t="str">
        <f>IFERROR(INDEX(Sales!$D$5:$ABF$18,MATCH(UsagePerHour!$B98,Sales!$C$5:$C$18,0),MATCH(UsagePerHour!AAX$4,Sales!$D$3:$ABF$3,0))/AAX$2*INDEX(Usage!$D$5:$ABF$11,MATCH(UsagePerHour!$B$84,Usage!$C$5:$C$11,0),MATCH(UsagePerHour!AAX$4,Usage!$D$3:$ABF$3,0)),"")</f>
        <v/>
      </c>
      <c r="AAY98" s="6" t="str">
        <f>IFERROR(INDEX(Sales!$D$5:$ABF$18,MATCH(UsagePerHour!$B98,Sales!$C$5:$C$18,0),MATCH(UsagePerHour!AAY$4,Sales!$D$3:$ABF$3,0))/AAY$2*INDEX(Usage!$D$5:$ABF$11,MATCH(UsagePerHour!$B$84,Usage!$C$5:$C$11,0),MATCH(UsagePerHour!AAY$4,Usage!$D$3:$ABF$3,0)),"")</f>
        <v/>
      </c>
      <c r="AAZ98" s="6" t="str">
        <f>IFERROR(INDEX(Sales!$D$5:$ABF$18,MATCH(UsagePerHour!$B98,Sales!$C$5:$C$18,0),MATCH(UsagePerHour!AAZ$4,Sales!$D$3:$ABF$3,0))/AAZ$2*INDEX(Usage!$D$5:$ABF$11,MATCH(UsagePerHour!$B$84,Usage!$C$5:$C$11,0),MATCH(UsagePerHour!AAZ$4,Usage!$D$3:$ABF$3,0)),"")</f>
        <v/>
      </c>
      <c r="ABA98" s="6" t="str">
        <f>IFERROR(INDEX(Sales!$D$5:$ABF$18,MATCH(UsagePerHour!$B98,Sales!$C$5:$C$18,0),MATCH(UsagePerHour!ABA$4,Sales!$D$3:$ABF$3,0))/ABA$2*INDEX(Usage!$D$5:$ABF$11,MATCH(UsagePerHour!$B$84,Usage!$C$5:$C$11,0),MATCH(UsagePerHour!ABA$4,Usage!$D$3:$ABF$3,0)),"")</f>
        <v/>
      </c>
    </row>
    <row r="100" spans="2:729">
      <c r="B100" s="25" t="s">
        <v>17</v>
      </c>
      <c r="C100" s="7">
        <f>C4</f>
        <v>45658</v>
      </c>
      <c r="D100" s="8">
        <f>C100+1</f>
        <v>45659</v>
      </c>
      <c r="E100" s="8">
        <f t="shared" ref="E100" si="4159">D100+1</f>
        <v>45660</v>
      </c>
      <c r="F100" s="8">
        <f t="shared" ref="F100" si="4160">E100+1</f>
        <v>45661</v>
      </c>
      <c r="G100" s="8">
        <f t="shared" ref="G100" si="4161">F100+1</f>
        <v>45662</v>
      </c>
      <c r="H100" s="8">
        <f t="shared" ref="H100" si="4162">G100+1</f>
        <v>45663</v>
      </c>
      <c r="I100" s="8">
        <f t="shared" ref="I100" si="4163">H100+1</f>
        <v>45664</v>
      </c>
      <c r="J100" s="8">
        <f t="shared" ref="J100" si="4164">I100+1</f>
        <v>45665</v>
      </c>
      <c r="K100" s="8">
        <f t="shared" ref="K100" si="4165">J100+1</f>
        <v>45666</v>
      </c>
      <c r="L100" s="8">
        <f t="shared" ref="L100" si="4166">K100+1</f>
        <v>45667</v>
      </c>
      <c r="M100" s="8">
        <f t="shared" ref="M100" si="4167">L100+1</f>
        <v>45668</v>
      </c>
      <c r="N100" s="8">
        <f t="shared" ref="N100" si="4168">M100+1</f>
        <v>45669</v>
      </c>
      <c r="O100" s="8">
        <f t="shared" ref="O100" si="4169">N100+1</f>
        <v>45670</v>
      </c>
      <c r="P100" s="8">
        <f t="shared" ref="P100" si="4170">O100+1</f>
        <v>45671</v>
      </c>
      <c r="Q100" s="8">
        <f t="shared" ref="Q100" si="4171">P100+1</f>
        <v>45672</v>
      </c>
      <c r="R100" s="8">
        <f t="shared" ref="R100" si="4172">Q100+1</f>
        <v>45673</v>
      </c>
      <c r="S100" s="8">
        <f t="shared" ref="S100" si="4173">R100+1</f>
        <v>45674</v>
      </c>
      <c r="T100" s="8">
        <f t="shared" ref="T100" si="4174">S100+1</f>
        <v>45675</v>
      </c>
      <c r="U100" s="8">
        <f t="shared" ref="U100" si="4175">T100+1</f>
        <v>45676</v>
      </c>
      <c r="V100" s="8">
        <f t="shared" ref="V100" si="4176">U100+1</f>
        <v>45677</v>
      </c>
      <c r="W100" s="8">
        <f t="shared" ref="W100" si="4177">V100+1</f>
        <v>45678</v>
      </c>
      <c r="X100" s="8">
        <f t="shared" ref="X100" si="4178">W100+1</f>
        <v>45679</v>
      </c>
      <c r="Y100" s="8">
        <f t="shared" ref="Y100" si="4179">X100+1</f>
        <v>45680</v>
      </c>
      <c r="Z100" s="8">
        <f t="shared" ref="Z100" si="4180">Y100+1</f>
        <v>45681</v>
      </c>
      <c r="AA100" s="8">
        <f t="shared" ref="AA100" si="4181">Z100+1</f>
        <v>45682</v>
      </c>
      <c r="AB100" s="8">
        <f t="shared" ref="AB100" si="4182">AA100+1</f>
        <v>45683</v>
      </c>
      <c r="AC100" s="8">
        <f t="shared" ref="AC100" si="4183">AB100+1</f>
        <v>45684</v>
      </c>
      <c r="AD100" s="8">
        <f t="shared" ref="AD100" si="4184">AC100+1</f>
        <v>45685</v>
      </c>
      <c r="AE100" s="8">
        <f t="shared" ref="AE100" si="4185">AD100+1</f>
        <v>45686</v>
      </c>
      <c r="AF100" s="8">
        <f t="shared" ref="AF100" si="4186">AE100+1</f>
        <v>45687</v>
      </c>
      <c r="AG100" s="8">
        <f t="shared" ref="AG100" si="4187">AF100+1</f>
        <v>45688</v>
      </c>
      <c r="AH100" s="8">
        <f t="shared" ref="AH100" si="4188">AG100+1</f>
        <v>45689</v>
      </c>
      <c r="AI100" s="8">
        <f t="shared" ref="AI100" si="4189">AH100+1</f>
        <v>45690</v>
      </c>
      <c r="AJ100" s="8">
        <f t="shared" ref="AJ100" si="4190">AI100+1</f>
        <v>45691</v>
      </c>
      <c r="AK100" s="8">
        <f t="shared" ref="AK100" si="4191">AJ100+1</f>
        <v>45692</v>
      </c>
      <c r="AL100" s="8">
        <f t="shared" ref="AL100" si="4192">AK100+1</f>
        <v>45693</v>
      </c>
      <c r="AM100" s="8">
        <f t="shared" ref="AM100" si="4193">AL100+1</f>
        <v>45694</v>
      </c>
      <c r="AN100" s="8">
        <f t="shared" ref="AN100" si="4194">AM100+1</f>
        <v>45695</v>
      </c>
      <c r="AO100" s="8">
        <f t="shared" ref="AO100" si="4195">AN100+1</f>
        <v>45696</v>
      </c>
      <c r="AP100" s="8">
        <f t="shared" ref="AP100" si="4196">AO100+1</f>
        <v>45697</v>
      </c>
      <c r="AQ100" s="8">
        <f t="shared" ref="AQ100" si="4197">AP100+1</f>
        <v>45698</v>
      </c>
      <c r="AR100" s="8">
        <f t="shared" ref="AR100" si="4198">AQ100+1</f>
        <v>45699</v>
      </c>
      <c r="AS100" s="8">
        <f t="shared" ref="AS100" si="4199">AR100+1</f>
        <v>45700</v>
      </c>
      <c r="AT100" s="8">
        <f t="shared" ref="AT100" si="4200">AS100+1</f>
        <v>45701</v>
      </c>
      <c r="AU100" s="8">
        <f t="shared" ref="AU100" si="4201">AT100+1</f>
        <v>45702</v>
      </c>
      <c r="AV100" s="8">
        <f t="shared" ref="AV100" si="4202">AU100+1</f>
        <v>45703</v>
      </c>
      <c r="AW100" s="8">
        <f t="shared" ref="AW100" si="4203">AV100+1</f>
        <v>45704</v>
      </c>
      <c r="AX100" s="8">
        <f t="shared" ref="AX100" si="4204">AW100+1</f>
        <v>45705</v>
      </c>
      <c r="AY100" s="8">
        <f t="shared" ref="AY100" si="4205">AX100+1</f>
        <v>45706</v>
      </c>
      <c r="AZ100" s="8">
        <f t="shared" ref="AZ100" si="4206">AY100+1</f>
        <v>45707</v>
      </c>
      <c r="BA100" s="8">
        <f t="shared" ref="BA100" si="4207">AZ100+1</f>
        <v>45708</v>
      </c>
      <c r="BB100" s="8">
        <f t="shared" ref="BB100" si="4208">BA100+1</f>
        <v>45709</v>
      </c>
      <c r="BC100" s="8">
        <f t="shared" ref="BC100" si="4209">BB100+1</f>
        <v>45710</v>
      </c>
      <c r="BD100" s="8">
        <f t="shared" ref="BD100" si="4210">BC100+1</f>
        <v>45711</v>
      </c>
      <c r="BE100" s="8">
        <f t="shared" ref="BE100" si="4211">BD100+1</f>
        <v>45712</v>
      </c>
      <c r="BF100" s="8">
        <f t="shared" ref="BF100" si="4212">BE100+1</f>
        <v>45713</v>
      </c>
      <c r="BG100" s="8">
        <f t="shared" ref="BG100" si="4213">BF100+1</f>
        <v>45714</v>
      </c>
      <c r="BH100" s="8">
        <f t="shared" ref="BH100" si="4214">BG100+1</f>
        <v>45715</v>
      </c>
      <c r="BI100" s="8">
        <f t="shared" ref="BI100" si="4215">BH100+1</f>
        <v>45716</v>
      </c>
      <c r="BJ100" s="8">
        <f t="shared" ref="BJ100" si="4216">BI100+1</f>
        <v>45717</v>
      </c>
      <c r="BK100" s="8">
        <f t="shared" ref="BK100" si="4217">BJ100+1</f>
        <v>45718</v>
      </c>
      <c r="BL100" s="8">
        <f t="shared" ref="BL100" si="4218">BK100+1</f>
        <v>45719</v>
      </c>
      <c r="BM100" s="8">
        <f t="shared" ref="BM100" si="4219">BL100+1</f>
        <v>45720</v>
      </c>
      <c r="BN100" s="8">
        <f t="shared" ref="BN100" si="4220">BM100+1</f>
        <v>45721</v>
      </c>
      <c r="BO100" s="8">
        <f t="shared" ref="BO100" si="4221">BN100+1</f>
        <v>45722</v>
      </c>
      <c r="BP100" s="8">
        <f t="shared" ref="BP100" si="4222">BO100+1</f>
        <v>45723</v>
      </c>
      <c r="BQ100" s="8">
        <f t="shared" ref="BQ100" si="4223">BP100+1</f>
        <v>45724</v>
      </c>
      <c r="BR100" s="8">
        <f t="shared" ref="BR100" si="4224">BQ100+1</f>
        <v>45725</v>
      </c>
      <c r="BS100" s="8">
        <f t="shared" ref="BS100" si="4225">BR100+1</f>
        <v>45726</v>
      </c>
      <c r="BT100" s="8">
        <f t="shared" ref="BT100" si="4226">BS100+1</f>
        <v>45727</v>
      </c>
      <c r="BU100" s="8">
        <f t="shared" ref="BU100" si="4227">BT100+1</f>
        <v>45728</v>
      </c>
      <c r="BV100" s="8">
        <f t="shared" ref="BV100" si="4228">BU100+1</f>
        <v>45729</v>
      </c>
      <c r="BW100" s="8">
        <f t="shared" ref="BW100" si="4229">BV100+1</f>
        <v>45730</v>
      </c>
      <c r="BX100" s="8">
        <f t="shared" ref="BX100" si="4230">BW100+1</f>
        <v>45731</v>
      </c>
      <c r="BY100" s="8">
        <f t="shared" ref="BY100" si="4231">BX100+1</f>
        <v>45732</v>
      </c>
      <c r="BZ100" s="8">
        <f t="shared" ref="BZ100" si="4232">BY100+1</f>
        <v>45733</v>
      </c>
      <c r="CA100" s="8">
        <f t="shared" ref="CA100" si="4233">BZ100+1</f>
        <v>45734</v>
      </c>
      <c r="CB100" s="8">
        <f t="shared" ref="CB100" si="4234">CA100+1</f>
        <v>45735</v>
      </c>
      <c r="CC100" s="8">
        <f t="shared" ref="CC100" si="4235">CB100+1</f>
        <v>45736</v>
      </c>
      <c r="CD100" s="8">
        <f t="shared" ref="CD100" si="4236">CC100+1</f>
        <v>45737</v>
      </c>
      <c r="CE100" s="8">
        <f t="shared" ref="CE100" si="4237">CD100+1</f>
        <v>45738</v>
      </c>
      <c r="CF100" s="8">
        <f t="shared" ref="CF100" si="4238">CE100+1</f>
        <v>45739</v>
      </c>
      <c r="CG100" s="8">
        <f t="shared" ref="CG100" si="4239">CF100+1</f>
        <v>45740</v>
      </c>
      <c r="CH100" s="8">
        <f t="shared" ref="CH100" si="4240">CG100+1</f>
        <v>45741</v>
      </c>
      <c r="CI100" s="8">
        <f t="shared" ref="CI100" si="4241">CH100+1</f>
        <v>45742</v>
      </c>
      <c r="CJ100" s="8">
        <f t="shared" ref="CJ100" si="4242">CI100+1</f>
        <v>45743</v>
      </c>
      <c r="CK100" s="8">
        <f t="shared" ref="CK100" si="4243">CJ100+1</f>
        <v>45744</v>
      </c>
      <c r="CL100" s="8">
        <f t="shared" ref="CL100" si="4244">CK100+1</f>
        <v>45745</v>
      </c>
      <c r="CM100" s="8">
        <f t="shared" ref="CM100" si="4245">CL100+1</f>
        <v>45746</v>
      </c>
      <c r="CN100" s="8">
        <f t="shared" ref="CN100" si="4246">CM100+1</f>
        <v>45747</v>
      </c>
      <c r="CO100" s="8">
        <f t="shared" ref="CO100" si="4247">CN100+1</f>
        <v>45748</v>
      </c>
      <c r="CP100" s="8">
        <f t="shared" ref="CP100" si="4248">CO100+1</f>
        <v>45749</v>
      </c>
      <c r="CQ100" s="8">
        <f t="shared" ref="CQ100" si="4249">CP100+1</f>
        <v>45750</v>
      </c>
      <c r="CR100" s="8">
        <f t="shared" ref="CR100" si="4250">CQ100+1</f>
        <v>45751</v>
      </c>
      <c r="CS100" s="8">
        <f t="shared" ref="CS100" si="4251">CR100+1</f>
        <v>45752</v>
      </c>
      <c r="CT100" s="8">
        <f t="shared" ref="CT100" si="4252">CS100+1</f>
        <v>45753</v>
      </c>
      <c r="CU100" s="8">
        <f t="shared" ref="CU100" si="4253">CT100+1</f>
        <v>45754</v>
      </c>
      <c r="CV100" s="8">
        <f t="shared" ref="CV100" si="4254">CU100+1</f>
        <v>45755</v>
      </c>
      <c r="CW100" s="8">
        <f t="shared" ref="CW100" si="4255">CV100+1</f>
        <v>45756</v>
      </c>
      <c r="CX100" s="8">
        <f t="shared" ref="CX100" si="4256">CW100+1</f>
        <v>45757</v>
      </c>
      <c r="CY100" s="8">
        <f t="shared" ref="CY100" si="4257">CX100+1</f>
        <v>45758</v>
      </c>
      <c r="CZ100" s="8">
        <f t="shared" ref="CZ100" si="4258">CY100+1</f>
        <v>45759</v>
      </c>
      <c r="DA100" s="8">
        <f t="shared" ref="DA100" si="4259">CZ100+1</f>
        <v>45760</v>
      </c>
      <c r="DB100" s="8">
        <f t="shared" ref="DB100" si="4260">DA100+1</f>
        <v>45761</v>
      </c>
      <c r="DC100" s="8">
        <f t="shared" ref="DC100" si="4261">DB100+1</f>
        <v>45762</v>
      </c>
      <c r="DD100" s="8">
        <f t="shared" ref="DD100" si="4262">DC100+1</f>
        <v>45763</v>
      </c>
      <c r="DE100" s="8">
        <f t="shared" ref="DE100" si="4263">DD100+1</f>
        <v>45764</v>
      </c>
      <c r="DF100" s="8">
        <f t="shared" ref="DF100" si="4264">DE100+1</f>
        <v>45765</v>
      </c>
      <c r="DG100" s="8">
        <f t="shared" ref="DG100" si="4265">DF100+1</f>
        <v>45766</v>
      </c>
      <c r="DH100" s="8">
        <f t="shared" ref="DH100" si="4266">DG100+1</f>
        <v>45767</v>
      </c>
      <c r="DI100" s="8">
        <f t="shared" ref="DI100" si="4267">DH100+1</f>
        <v>45768</v>
      </c>
      <c r="DJ100" s="8">
        <f t="shared" ref="DJ100" si="4268">DI100+1</f>
        <v>45769</v>
      </c>
      <c r="DK100" s="8">
        <f t="shared" ref="DK100" si="4269">DJ100+1</f>
        <v>45770</v>
      </c>
      <c r="DL100" s="8">
        <f t="shared" ref="DL100" si="4270">DK100+1</f>
        <v>45771</v>
      </c>
      <c r="DM100" s="8">
        <f t="shared" ref="DM100" si="4271">DL100+1</f>
        <v>45772</v>
      </c>
      <c r="DN100" s="8">
        <f t="shared" ref="DN100" si="4272">DM100+1</f>
        <v>45773</v>
      </c>
      <c r="DO100" s="8">
        <f t="shared" ref="DO100" si="4273">DN100+1</f>
        <v>45774</v>
      </c>
      <c r="DP100" s="8">
        <f t="shared" ref="DP100" si="4274">DO100+1</f>
        <v>45775</v>
      </c>
      <c r="DQ100" s="8">
        <f t="shared" ref="DQ100" si="4275">DP100+1</f>
        <v>45776</v>
      </c>
      <c r="DR100" s="8">
        <f t="shared" ref="DR100" si="4276">DQ100+1</f>
        <v>45777</v>
      </c>
      <c r="DS100" s="8">
        <f t="shared" ref="DS100" si="4277">DR100+1</f>
        <v>45778</v>
      </c>
      <c r="DT100" s="8">
        <f t="shared" ref="DT100" si="4278">DS100+1</f>
        <v>45779</v>
      </c>
      <c r="DU100" s="8">
        <f t="shared" ref="DU100" si="4279">DT100+1</f>
        <v>45780</v>
      </c>
      <c r="DV100" s="8">
        <f t="shared" ref="DV100" si="4280">DU100+1</f>
        <v>45781</v>
      </c>
      <c r="DW100" s="8">
        <f t="shared" ref="DW100" si="4281">DV100+1</f>
        <v>45782</v>
      </c>
      <c r="DX100" s="8">
        <f t="shared" ref="DX100" si="4282">DW100+1</f>
        <v>45783</v>
      </c>
      <c r="DY100" s="8">
        <f t="shared" ref="DY100" si="4283">DX100+1</f>
        <v>45784</v>
      </c>
      <c r="DZ100" s="8">
        <f t="shared" ref="DZ100" si="4284">DY100+1</f>
        <v>45785</v>
      </c>
      <c r="EA100" s="8">
        <f t="shared" ref="EA100" si="4285">DZ100+1</f>
        <v>45786</v>
      </c>
      <c r="EB100" s="8">
        <f t="shared" ref="EB100" si="4286">EA100+1</f>
        <v>45787</v>
      </c>
      <c r="EC100" s="8">
        <f t="shared" ref="EC100" si="4287">EB100+1</f>
        <v>45788</v>
      </c>
      <c r="ED100" s="8">
        <f t="shared" ref="ED100" si="4288">EC100+1</f>
        <v>45789</v>
      </c>
      <c r="EE100" s="8">
        <f t="shared" ref="EE100" si="4289">ED100+1</f>
        <v>45790</v>
      </c>
      <c r="EF100" s="8">
        <f t="shared" ref="EF100" si="4290">EE100+1</f>
        <v>45791</v>
      </c>
      <c r="EG100" s="8">
        <f t="shared" ref="EG100" si="4291">EF100+1</f>
        <v>45792</v>
      </c>
      <c r="EH100" s="8">
        <f t="shared" ref="EH100" si="4292">EG100+1</f>
        <v>45793</v>
      </c>
      <c r="EI100" s="8">
        <f t="shared" ref="EI100" si="4293">EH100+1</f>
        <v>45794</v>
      </c>
      <c r="EJ100" s="8">
        <f t="shared" ref="EJ100" si="4294">EI100+1</f>
        <v>45795</v>
      </c>
      <c r="EK100" s="8">
        <f t="shared" ref="EK100" si="4295">EJ100+1</f>
        <v>45796</v>
      </c>
      <c r="EL100" s="8">
        <f t="shared" ref="EL100" si="4296">EK100+1</f>
        <v>45797</v>
      </c>
      <c r="EM100" s="8">
        <f t="shared" ref="EM100" si="4297">EL100+1</f>
        <v>45798</v>
      </c>
      <c r="EN100" s="8">
        <f t="shared" ref="EN100" si="4298">EM100+1</f>
        <v>45799</v>
      </c>
      <c r="EO100" s="8">
        <f t="shared" ref="EO100" si="4299">EN100+1</f>
        <v>45800</v>
      </c>
      <c r="EP100" s="8">
        <f t="shared" ref="EP100" si="4300">EO100+1</f>
        <v>45801</v>
      </c>
      <c r="EQ100" s="8">
        <f t="shared" ref="EQ100" si="4301">EP100+1</f>
        <v>45802</v>
      </c>
      <c r="ER100" s="8">
        <f t="shared" ref="ER100" si="4302">EQ100+1</f>
        <v>45803</v>
      </c>
      <c r="ES100" s="8">
        <f t="shared" ref="ES100" si="4303">ER100+1</f>
        <v>45804</v>
      </c>
      <c r="ET100" s="8">
        <f t="shared" ref="ET100" si="4304">ES100+1</f>
        <v>45805</v>
      </c>
      <c r="EU100" s="8">
        <f t="shared" ref="EU100" si="4305">ET100+1</f>
        <v>45806</v>
      </c>
      <c r="EV100" s="8">
        <f t="shared" ref="EV100" si="4306">EU100+1</f>
        <v>45807</v>
      </c>
      <c r="EW100" s="8">
        <f t="shared" ref="EW100" si="4307">EV100+1</f>
        <v>45808</v>
      </c>
      <c r="EX100" s="8">
        <f t="shared" ref="EX100" si="4308">EW100+1</f>
        <v>45809</v>
      </c>
      <c r="EY100" s="8">
        <f t="shared" ref="EY100" si="4309">EX100+1</f>
        <v>45810</v>
      </c>
      <c r="EZ100" s="8">
        <f t="shared" ref="EZ100" si="4310">EY100+1</f>
        <v>45811</v>
      </c>
      <c r="FA100" s="8">
        <f t="shared" ref="FA100" si="4311">EZ100+1</f>
        <v>45812</v>
      </c>
      <c r="FB100" s="8">
        <f t="shared" ref="FB100" si="4312">FA100+1</f>
        <v>45813</v>
      </c>
      <c r="FC100" s="8">
        <f t="shared" ref="FC100" si="4313">FB100+1</f>
        <v>45814</v>
      </c>
      <c r="FD100" s="8">
        <f t="shared" ref="FD100" si="4314">FC100+1</f>
        <v>45815</v>
      </c>
      <c r="FE100" s="8">
        <f t="shared" ref="FE100" si="4315">FD100+1</f>
        <v>45816</v>
      </c>
      <c r="FF100" s="8">
        <f t="shared" ref="FF100" si="4316">FE100+1</f>
        <v>45817</v>
      </c>
      <c r="FG100" s="8">
        <f t="shared" ref="FG100" si="4317">FF100+1</f>
        <v>45818</v>
      </c>
      <c r="FH100" s="8">
        <f t="shared" ref="FH100" si="4318">FG100+1</f>
        <v>45819</v>
      </c>
      <c r="FI100" s="8">
        <f t="shared" ref="FI100" si="4319">FH100+1</f>
        <v>45820</v>
      </c>
      <c r="FJ100" s="8">
        <f t="shared" ref="FJ100" si="4320">FI100+1</f>
        <v>45821</v>
      </c>
      <c r="FK100" s="8">
        <f t="shared" ref="FK100" si="4321">FJ100+1</f>
        <v>45822</v>
      </c>
      <c r="FL100" s="8">
        <f t="shared" ref="FL100" si="4322">FK100+1</f>
        <v>45823</v>
      </c>
      <c r="FM100" s="8">
        <f t="shared" ref="FM100" si="4323">FL100+1</f>
        <v>45824</v>
      </c>
      <c r="FN100" s="8">
        <f t="shared" ref="FN100" si="4324">FM100+1</f>
        <v>45825</v>
      </c>
      <c r="FO100" s="8">
        <f t="shared" ref="FO100" si="4325">FN100+1</f>
        <v>45826</v>
      </c>
      <c r="FP100" s="8">
        <f t="shared" ref="FP100" si="4326">FO100+1</f>
        <v>45827</v>
      </c>
      <c r="FQ100" s="8">
        <f t="shared" ref="FQ100" si="4327">FP100+1</f>
        <v>45828</v>
      </c>
      <c r="FR100" s="8">
        <f t="shared" ref="FR100" si="4328">FQ100+1</f>
        <v>45829</v>
      </c>
      <c r="FS100" s="8">
        <f t="shared" ref="FS100" si="4329">FR100+1</f>
        <v>45830</v>
      </c>
      <c r="FT100" s="8">
        <f t="shared" ref="FT100" si="4330">FS100+1</f>
        <v>45831</v>
      </c>
      <c r="FU100" s="8">
        <f t="shared" ref="FU100" si="4331">FT100+1</f>
        <v>45832</v>
      </c>
      <c r="FV100" s="8">
        <f t="shared" ref="FV100" si="4332">FU100+1</f>
        <v>45833</v>
      </c>
      <c r="FW100" s="8">
        <f t="shared" ref="FW100" si="4333">FV100+1</f>
        <v>45834</v>
      </c>
      <c r="FX100" s="8">
        <f t="shared" ref="FX100" si="4334">FW100+1</f>
        <v>45835</v>
      </c>
      <c r="FY100" s="8">
        <f t="shared" ref="FY100" si="4335">FX100+1</f>
        <v>45836</v>
      </c>
      <c r="FZ100" s="8">
        <f t="shared" ref="FZ100" si="4336">FY100+1</f>
        <v>45837</v>
      </c>
      <c r="GA100" s="8">
        <f t="shared" ref="GA100" si="4337">FZ100+1</f>
        <v>45838</v>
      </c>
      <c r="GB100" s="8">
        <f t="shared" ref="GB100" si="4338">GA100+1</f>
        <v>45839</v>
      </c>
      <c r="GC100" s="8">
        <f t="shared" ref="GC100" si="4339">GB100+1</f>
        <v>45840</v>
      </c>
      <c r="GD100" s="8">
        <f t="shared" ref="GD100" si="4340">GC100+1</f>
        <v>45841</v>
      </c>
      <c r="GE100" s="8">
        <f t="shared" ref="GE100" si="4341">GD100+1</f>
        <v>45842</v>
      </c>
      <c r="GF100" s="8">
        <f t="shared" ref="GF100" si="4342">GE100+1</f>
        <v>45843</v>
      </c>
      <c r="GG100" s="8">
        <f t="shared" ref="GG100" si="4343">GF100+1</f>
        <v>45844</v>
      </c>
      <c r="GH100" s="8">
        <f t="shared" ref="GH100" si="4344">GG100+1</f>
        <v>45845</v>
      </c>
      <c r="GI100" s="8">
        <f t="shared" ref="GI100" si="4345">GH100+1</f>
        <v>45846</v>
      </c>
      <c r="GJ100" s="8">
        <f t="shared" ref="GJ100" si="4346">GI100+1</f>
        <v>45847</v>
      </c>
      <c r="GK100" s="8">
        <f t="shared" ref="GK100" si="4347">GJ100+1</f>
        <v>45848</v>
      </c>
      <c r="GL100" s="8">
        <f t="shared" ref="GL100" si="4348">GK100+1</f>
        <v>45849</v>
      </c>
      <c r="GM100" s="8">
        <f t="shared" ref="GM100" si="4349">GL100+1</f>
        <v>45850</v>
      </c>
      <c r="GN100" s="8">
        <f t="shared" ref="GN100" si="4350">GM100+1</f>
        <v>45851</v>
      </c>
      <c r="GO100" s="8">
        <f t="shared" ref="GO100" si="4351">GN100+1</f>
        <v>45852</v>
      </c>
      <c r="GP100" s="8">
        <f t="shared" ref="GP100" si="4352">GO100+1</f>
        <v>45853</v>
      </c>
      <c r="GQ100" s="8">
        <f t="shared" ref="GQ100" si="4353">GP100+1</f>
        <v>45854</v>
      </c>
      <c r="GR100" s="8">
        <f t="shared" ref="GR100" si="4354">GQ100+1</f>
        <v>45855</v>
      </c>
      <c r="GS100" s="8">
        <f t="shared" ref="GS100" si="4355">GR100+1</f>
        <v>45856</v>
      </c>
      <c r="GT100" s="8">
        <f t="shared" ref="GT100" si="4356">GS100+1</f>
        <v>45857</v>
      </c>
      <c r="GU100" s="8">
        <f t="shared" ref="GU100" si="4357">GT100+1</f>
        <v>45858</v>
      </c>
      <c r="GV100" s="8">
        <f t="shared" ref="GV100" si="4358">GU100+1</f>
        <v>45859</v>
      </c>
      <c r="GW100" s="8">
        <f t="shared" ref="GW100" si="4359">GV100+1</f>
        <v>45860</v>
      </c>
      <c r="GX100" s="8">
        <f t="shared" ref="GX100" si="4360">GW100+1</f>
        <v>45861</v>
      </c>
      <c r="GY100" s="8">
        <f t="shared" ref="GY100" si="4361">GX100+1</f>
        <v>45862</v>
      </c>
      <c r="GZ100" s="8">
        <f t="shared" ref="GZ100" si="4362">GY100+1</f>
        <v>45863</v>
      </c>
      <c r="HA100" s="8">
        <f t="shared" ref="HA100" si="4363">GZ100+1</f>
        <v>45864</v>
      </c>
      <c r="HB100" s="8">
        <f t="shared" ref="HB100" si="4364">HA100+1</f>
        <v>45865</v>
      </c>
      <c r="HC100" s="8">
        <f t="shared" ref="HC100" si="4365">HB100+1</f>
        <v>45866</v>
      </c>
      <c r="HD100" s="8">
        <f t="shared" ref="HD100" si="4366">HC100+1</f>
        <v>45867</v>
      </c>
      <c r="HE100" s="8">
        <f t="shared" ref="HE100" si="4367">HD100+1</f>
        <v>45868</v>
      </c>
      <c r="HF100" s="8">
        <f t="shared" ref="HF100" si="4368">HE100+1</f>
        <v>45869</v>
      </c>
      <c r="HG100" s="8">
        <f t="shared" ref="HG100" si="4369">HF100+1</f>
        <v>45870</v>
      </c>
      <c r="HH100" s="8">
        <f t="shared" ref="HH100" si="4370">HG100+1</f>
        <v>45871</v>
      </c>
      <c r="HI100" s="8">
        <f t="shared" ref="HI100" si="4371">HH100+1</f>
        <v>45872</v>
      </c>
      <c r="HJ100" s="8">
        <f t="shared" ref="HJ100" si="4372">HI100+1</f>
        <v>45873</v>
      </c>
      <c r="HK100" s="8">
        <f t="shared" ref="HK100" si="4373">HJ100+1</f>
        <v>45874</v>
      </c>
      <c r="HL100" s="8">
        <f t="shared" ref="HL100" si="4374">HK100+1</f>
        <v>45875</v>
      </c>
      <c r="HM100" s="8">
        <f t="shared" ref="HM100" si="4375">HL100+1</f>
        <v>45876</v>
      </c>
      <c r="HN100" s="8">
        <f t="shared" ref="HN100" si="4376">HM100+1</f>
        <v>45877</v>
      </c>
      <c r="HO100" s="8">
        <f t="shared" ref="HO100" si="4377">HN100+1</f>
        <v>45878</v>
      </c>
      <c r="HP100" s="8">
        <f t="shared" ref="HP100" si="4378">HO100+1</f>
        <v>45879</v>
      </c>
      <c r="HQ100" s="8">
        <f t="shared" ref="HQ100" si="4379">HP100+1</f>
        <v>45880</v>
      </c>
      <c r="HR100" s="8">
        <f t="shared" ref="HR100" si="4380">HQ100+1</f>
        <v>45881</v>
      </c>
      <c r="HS100" s="8">
        <f t="shared" ref="HS100" si="4381">HR100+1</f>
        <v>45882</v>
      </c>
      <c r="HT100" s="8">
        <f t="shared" ref="HT100" si="4382">HS100+1</f>
        <v>45883</v>
      </c>
      <c r="HU100" s="8">
        <f t="shared" ref="HU100" si="4383">HT100+1</f>
        <v>45884</v>
      </c>
      <c r="HV100" s="8">
        <f t="shared" ref="HV100" si="4384">HU100+1</f>
        <v>45885</v>
      </c>
      <c r="HW100" s="8">
        <f t="shared" ref="HW100" si="4385">HV100+1</f>
        <v>45886</v>
      </c>
      <c r="HX100" s="8">
        <f t="shared" ref="HX100" si="4386">HW100+1</f>
        <v>45887</v>
      </c>
      <c r="HY100" s="8">
        <f t="shared" ref="HY100" si="4387">HX100+1</f>
        <v>45888</v>
      </c>
      <c r="HZ100" s="8">
        <f t="shared" ref="HZ100" si="4388">HY100+1</f>
        <v>45889</v>
      </c>
      <c r="IA100" s="8">
        <f t="shared" ref="IA100" si="4389">HZ100+1</f>
        <v>45890</v>
      </c>
      <c r="IB100" s="8">
        <f t="shared" ref="IB100" si="4390">IA100+1</f>
        <v>45891</v>
      </c>
      <c r="IC100" s="8">
        <f t="shared" ref="IC100" si="4391">IB100+1</f>
        <v>45892</v>
      </c>
      <c r="ID100" s="8">
        <f t="shared" ref="ID100" si="4392">IC100+1</f>
        <v>45893</v>
      </c>
      <c r="IE100" s="8">
        <f t="shared" ref="IE100" si="4393">ID100+1</f>
        <v>45894</v>
      </c>
      <c r="IF100" s="8">
        <f t="shared" ref="IF100" si="4394">IE100+1</f>
        <v>45895</v>
      </c>
      <c r="IG100" s="8">
        <f t="shared" ref="IG100" si="4395">IF100+1</f>
        <v>45896</v>
      </c>
      <c r="IH100" s="8">
        <f t="shared" ref="IH100" si="4396">IG100+1</f>
        <v>45897</v>
      </c>
      <c r="II100" s="8">
        <f t="shared" ref="II100" si="4397">IH100+1</f>
        <v>45898</v>
      </c>
      <c r="IJ100" s="8">
        <f t="shared" ref="IJ100" si="4398">II100+1</f>
        <v>45899</v>
      </c>
      <c r="IK100" s="8">
        <f t="shared" ref="IK100" si="4399">IJ100+1</f>
        <v>45900</v>
      </c>
      <c r="IL100" s="8">
        <f t="shared" ref="IL100" si="4400">IK100+1</f>
        <v>45901</v>
      </c>
      <c r="IM100" s="8">
        <f t="shared" ref="IM100" si="4401">IL100+1</f>
        <v>45902</v>
      </c>
      <c r="IN100" s="8">
        <f t="shared" ref="IN100" si="4402">IM100+1</f>
        <v>45903</v>
      </c>
      <c r="IO100" s="8">
        <f t="shared" ref="IO100" si="4403">IN100+1</f>
        <v>45904</v>
      </c>
      <c r="IP100" s="8">
        <f t="shared" ref="IP100" si="4404">IO100+1</f>
        <v>45905</v>
      </c>
      <c r="IQ100" s="8">
        <f t="shared" ref="IQ100" si="4405">IP100+1</f>
        <v>45906</v>
      </c>
      <c r="IR100" s="8">
        <f t="shared" ref="IR100" si="4406">IQ100+1</f>
        <v>45907</v>
      </c>
      <c r="IS100" s="8">
        <f t="shared" ref="IS100" si="4407">IR100+1</f>
        <v>45908</v>
      </c>
      <c r="IT100" s="8">
        <f t="shared" ref="IT100" si="4408">IS100+1</f>
        <v>45909</v>
      </c>
      <c r="IU100" s="8">
        <f t="shared" ref="IU100" si="4409">IT100+1</f>
        <v>45910</v>
      </c>
      <c r="IV100" s="8">
        <f t="shared" ref="IV100" si="4410">IU100+1</f>
        <v>45911</v>
      </c>
      <c r="IW100" s="8">
        <f t="shared" ref="IW100" si="4411">IV100+1</f>
        <v>45912</v>
      </c>
      <c r="IX100" s="8">
        <f t="shared" ref="IX100" si="4412">IW100+1</f>
        <v>45913</v>
      </c>
      <c r="IY100" s="8">
        <f t="shared" ref="IY100" si="4413">IX100+1</f>
        <v>45914</v>
      </c>
      <c r="IZ100" s="8">
        <f t="shared" ref="IZ100" si="4414">IY100+1</f>
        <v>45915</v>
      </c>
      <c r="JA100" s="8">
        <f t="shared" ref="JA100" si="4415">IZ100+1</f>
        <v>45916</v>
      </c>
      <c r="JB100" s="8">
        <f t="shared" ref="JB100" si="4416">JA100+1</f>
        <v>45917</v>
      </c>
      <c r="JC100" s="8">
        <f t="shared" ref="JC100" si="4417">JB100+1</f>
        <v>45918</v>
      </c>
      <c r="JD100" s="8">
        <f t="shared" ref="JD100" si="4418">JC100+1</f>
        <v>45919</v>
      </c>
      <c r="JE100" s="8">
        <f t="shared" ref="JE100" si="4419">JD100+1</f>
        <v>45920</v>
      </c>
      <c r="JF100" s="8">
        <f t="shared" ref="JF100" si="4420">JE100+1</f>
        <v>45921</v>
      </c>
      <c r="JG100" s="8">
        <f t="shared" ref="JG100" si="4421">JF100+1</f>
        <v>45922</v>
      </c>
      <c r="JH100" s="8">
        <f t="shared" ref="JH100" si="4422">JG100+1</f>
        <v>45923</v>
      </c>
      <c r="JI100" s="8">
        <f t="shared" ref="JI100" si="4423">JH100+1</f>
        <v>45924</v>
      </c>
      <c r="JJ100" s="8">
        <f t="shared" ref="JJ100" si="4424">JI100+1</f>
        <v>45925</v>
      </c>
      <c r="JK100" s="8">
        <f t="shared" ref="JK100" si="4425">JJ100+1</f>
        <v>45926</v>
      </c>
      <c r="JL100" s="8">
        <f t="shared" ref="JL100" si="4426">JK100+1</f>
        <v>45927</v>
      </c>
      <c r="JM100" s="8">
        <f t="shared" ref="JM100" si="4427">JL100+1</f>
        <v>45928</v>
      </c>
      <c r="JN100" s="8">
        <f t="shared" ref="JN100" si="4428">JM100+1</f>
        <v>45929</v>
      </c>
      <c r="JO100" s="8">
        <f t="shared" ref="JO100" si="4429">JN100+1</f>
        <v>45930</v>
      </c>
      <c r="JP100" s="8">
        <f t="shared" ref="JP100" si="4430">JO100+1</f>
        <v>45931</v>
      </c>
      <c r="JQ100" s="8">
        <f t="shared" ref="JQ100" si="4431">JP100+1</f>
        <v>45932</v>
      </c>
      <c r="JR100" s="8">
        <f t="shared" ref="JR100" si="4432">JQ100+1</f>
        <v>45933</v>
      </c>
      <c r="JS100" s="8">
        <f t="shared" ref="JS100" si="4433">JR100+1</f>
        <v>45934</v>
      </c>
      <c r="JT100" s="8">
        <f t="shared" ref="JT100" si="4434">JS100+1</f>
        <v>45935</v>
      </c>
      <c r="JU100" s="8">
        <f t="shared" ref="JU100" si="4435">JT100+1</f>
        <v>45936</v>
      </c>
      <c r="JV100" s="8">
        <f t="shared" ref="JV100" si="4436">JU100+1</f>
        <v>45937</v>
      </c>
      <c r="JW100" s="8">
        <f t="shared" ref="JW100" si="4437">JV100+1</f>
        <v>45938</v>
      </c>
      <c r="JX100" s="8">
        <f t="shared" ref="JX100" si="4438">JW100+1</f>
        <v>45939</v>
      </c>
      <c r="JY100" s="8">
        <f t="shared" ref="JY100" si="4439">JX100+1</f>
        <v>45940</v>
      </c>
      <c r="JZ100" s="8">
        <f t="shared" ref="JZ100" si="4440">JY100+1</f>
        <v>45941</v>
      </c>
      <c r="KA100" s="8">
        <f t="shared" ref="KA100" si="4441">JZ100+1</f>
        <v>45942</v>
      </c>
      <c r="KB100" s="8">
        <f t="shared" ref="KB100" si="4442">KA100+1</f>
        <v>45943</v>
      </c>
      <c r="KC100" s="8">
        <f t="shared" ref="KC100" si="4443">KB100+1</f>
        <v>45944</v>
      </c>
      <c r="KD100" s="8">
        <f t="shared" ref="KD100" si="4444">KC100+1</f>
        <v>45945</v>
      </c>
      <c r="KE100" s="8">
        <f t="shared" ref="KE100" si="4445">KD100+1</f>
        <v>45946</v>
      </c>
      <c r="KF100" s="8">
        <f t="shared" ref="KF100" si="4446">KE100+1</f>
        <v>45947</v>
      </c>
      <c r="KG100" s="8">
        <f t="shared" ref="KG100" si="4447">KF100+1</f>
        <v>45948</v>
      </c>
      <c r="KH100" s="8">
        <f t="shared" ref="KH100" si="4448">KG100+1</f>
        <v>45949</v>
      </c>
      <c r="KI100" s="8">
        <f t="shared" ref="KI100" si="4449">KH100+1</f>
        <v>45950</v>
      </c>
      <c r="KJ100" s="8">
        <f t="shared" ref="KJ100" si="4450">KI100+1</f>
        <v>45951</v>
      </c>
      <c r="KK100" s="8">
        <f t="shared" ref="KK100" si="4451">KJ100+1</f>
        <v>45952</v>
      </c>
      <c r="KL100" s="8">
        <f t="shared" ref="KL100" si="4452">KK100+1</f>
        <v>45953</v>
      </c>
      <c r="KM100" s="8">
        <f t="shared" ref="KM100" si="4453">KL100+1</f>
        <v>45954</v>
      </c>
      <c r="KN100" s="8">
        <f t="shared" ref="KN100" si="4454">KM100+1</f>
        <v>45955</v>
      </c>
      <c r="KO100" s="8">
        <f t="shared" ref="KO100" si="4455">KN100+1</f>
        <v>45956</v>
      </c>
      <c r="KP100" s="8">
        <f t="shared" ref="KP100" si="4456">KO100+1</f>
        <v>45957</v>
      </c>
      <c r="KQ100" s="8">
        <f t="shared" ref="KQ100" si="4457">KP100+1</f>
        <v>45958</v>
      </c>
      <c r="KR100" s="8">
        <f t="shared" ref="KR100" si="4458">KQ100+1</f>
        <v>45959</v>
      </c>
      <c r="KS100" s="8">
        <f t="shared" ref="KS100" si="4459">KR100+1</f>
        <v>45960</v>
      </c>
      <c r="KT100" s="8">
        <f t="shared" ref="KT100" si="4460">KS100+1</f>
        <v>45961</v>
      </c>
      <c r="KU100" s="8">
        <f t="shared" ref="KU100" si="4461">KT100+1</f>
        <v>45962</v>
      </c>
      <c r="KV100" s="8">
        <f t="shared" ref="KV100" si="4462">KU100+1</f>
        <v>45963</v>
      </c>
      <c r="KW100" s="8">
        <f t="shared" ref="KW100" si="4463">KV100+1</f>
        <v>45964</v>
      </c>
      <c r="KX100" s="8">
        <f t="shared" ref="KX100:KY100" si="4464">KW100+1</f>
        <v>45965</v>
      </c>
      <c r="KY100" s="8">
        <f t="shared" si="4464"/>
        <v>45966</v>
      </c>
      <c r="KZ100" s="8">
        <f t="shared" ref="KZ100" si="4465">KY100+1</f>
        <v>45967</v>
      </c>
      <c r="LA100" s="8">
        <f t="shared" ref="LA100" si="4466">KZ100+1</f>
        <v>45968</v>
      </c>
      <c r="LB100" s="8">
        <f t="shared" ref="LB100" si="4467">LA100+1</f>
        <v>45969</v>
      </c>
      <c r="LC100" s="8">
        <f t="shared" ref="LC100" si="4468">LB100+1</f>
        <v>45970</v>
      </c>
      <c r="LD100" s="8">
        <f t="shared" ref="LD100" si="4469">LC100+1</f>
        <v>45971</v>
      </c>
      <c r="LE100" s="8">
        <f t="shared" ref="LE100" si="4470">LD100+1</f>
        <v>45972</v>
      </c>
      <c r="LF100" s="8">
        <f t="shared" ref="LF100" si="4471">LE100+1</f>
        <v>45973</v>
      </c>
      <c r="LG100" s="8">
        <f t="shared" ref="LG100" si="4472">LF100+1</f>
        <v>45974</v>
      </c>
      <c r="LH100" s="8">
        <f t="shared" ref="LH100" si="4473">LG100+1</f>
        <v>45975</v>
      </c>
      <c r="LI100" s="8">
        <f t="shared" ref="LI100" si="4474">LH100+1</f>
        <v>45976</v>
      </c>
      <c r="LJ100" s="8">
        <f t="shared" ref="LJ100" si="4475">LI100+1</f>
        <v>45977</v>
      </c>
      <c r="LK100" s="8">
        <f t="shared" ref="LK100" si="4476">LJ100+1</f>
        <v>45978</v>
      </c>
      <c r="LL100" s="8">
        <f t="shared" ref="LL100" si="4477">LK100+1</f>
        <v>45979</v>
      </c>
      <c r="LM100" s="8">
        <f t="shared" ref="LM100" si="4478">LL100+1</f>
        <v>45980</v>
      </c>
      <c r="LN100" s="8">
        <f t="shared" ref="LN100" si="4479">LM100+1</f>
        <v>45981</v>
      </c>
      <c r="LO100" s="8">
        <f t="shared" ref="LO100" si="4480">LN100+1</f>
        <v>45982</v>
      </c>
      <c r="LP100" s="8">
        <f t="shared" ref="LP100" si="4481">LO100+1</f>
        <v>45983</v>
      </c>
      <c r="LQ100" s="8">
        <f t="shared" ref="LQ100" si="4482">LP100+1</f>
        <v>45984</v>
      </c>
      <c r="LR100" s="8">
        <f t="shared" ref="LR100" si="4483">LQ100+1</f>
        <v>45985</v>
      </c>
      <c r="LS100" s="8">
        <f t="shared" ref="LS100" si="4484">LR100+1</f>
        <v>45986</v>
      </c>
      <c r="LT100" s="8">
        <f t="shared" ref="LT100" si="4485">LS100+1</f>
        <v>45987</v>
      </c>
      <c r="LU100" s="8">
        <f t="shared" ref="LU100" si="4486">LT100+1</f>
        <v>45988</v>
      </c>
      <c r="LV100" s="8">
        <f t="shared" ref="LV100" si="4487">LU100+1</f>
        <v>45989</v>
      </c>
      <c r="LW100" s="8">
        <f t="shared" ref="LW100" si="4488">LV100+1</f>
        <v>45990</v>
      </c>
      <c r="LX100" s="8">
        <f t="shared" ref="LX100" si="4489">LW100+1</f>
        <v>45991</v>
      </c>
      <c r="LY100" s="8">
        <f t="shared" ref="LY100" si="4490">LX100+1</f>
        <v>45992</v>
      </c>
      <c r="LZ100" s="8">
        <f t="shared" ref="LZ100" si="4491">LY100+1</f>
        <v>45993</v>
      </c>
      <c r="MA100" s="8">
        <f t="shared" ref="MA100" si="4492">LZ100+1</f>
        <v>45994</v>
      </c>
      <c r="MB100" s="8">
        <f t="shared" ref="MB100" si="4493">MA100+1</f>
        <v>45995</v>
      </c>
      <c r="MC100" s="8">
        <f t="shared" ref="MC100" si="4494">MB100+1</f>
        <v>45996</v>
      </c>
      <c r="MD100" s="8">
        <f t="shared" ref="MD100" si="4495">MC100+1</f>
        <v>45997</v>
      </c>
      <c r="ME100" s="8">
        <f t="shared" ref="ME100" si="4496">MD100+1</f>
        <v>45998</v>
      </c>
      <c r="MF100" s="8">
        <f t="shared" ref="MF100" si="4497">ME100+1</f>
        <v>45999</v>
      </c>
      <c r="MG100" s="8">
        <f t="shared" ref="MG100" si="4498">MF100+1</f>
        <v>46000</v>
      </c>
      <c r="MH100" s="8">
        <f t="shared" ref="MH100" si="4499">MG100+1</f>
        <v>46001</v>
      </c>
      <c r="MI100" s="8">
        <f t="shared" ref="MI100" si="4500">MH100+1</f>
        <v>46002</v>
      </c>
      <c r="MJ100" s="8">
        <f t="shared" ref="MJ100" si="4501">MI100+1</f>
        <v>46003</v>
      </c>
      <c r="MK100" s="8">
        <f t="shared" ref="MK100" si="4502">MJ100+1</f>
        <v>46004</v>
      </c>
      <c r="ML100" s="8">
        <f t="shared" ref="ML100" si="4503">MK100+1</f>
        <v>46005</v>
      </c>
      <c r="MM100" s="8">
        <f t="shared" ref="MM100" si="4504">ML100+1</f>
        <v>46006</v>
      </c>
      <c r="MN100" s="8">
        <f t="shared" ref="MN100" si="4505">MM100+1</f>
        <v>46007</v>
      </c>
      <c r="MO100" s="8">
        <f t="shared" ref="MO100" si="4506">MN100+1</f>
        <v>46008</v>
      </c>
      <c r="MP100" s="8">
        <f t="shared" ref="MP100" si="4507">MO100+1</f>
        <v>46009</v>
      </c>
      <c r="MQ100" s="8">
        <f t="shared" ref="MQ100" si="4508">MP100+1</f>
        <v>46010</v>
      </c>
      <c r="MR100" s="8">
        <f t="shared" ref="MR100" si="4509">MQ100+1</f>
        <v>46011</v>
      </c>
      <c r="MS100" s="8">
        <f t="shared" ref="MS100" si="4510">MR100+1</f>
        <v>46012</v>
      </c>
      <c r="MT100" s="8">
        <f t="shared" ref="MT100" si="4511">MS100+1</f>
        <v>46013</v>
      </c>
      <c r="MU100" s="8">
        <f t="shared" ref="MU100" si="4512">MT100+1</f>
        <v>46014</v>
      </c>
      <c r="MV100" s="8">
        <f t="shared" ref="MV100" si="4513">MU100+1</f>
        <v>46015</v>
      </c>
      <c r="MW100" s="8">
        <f t="shared" ref="MW100" si="4514">MV100+1</f>
        <v>46016</v>
      </c>
      <c r="MX100" s="8">
        <f t="shared" ref="MX100" si="4515">MW100+1</f>
        <v>46017</v>
      </c>
      <c r="MY100" s="8">
        <f t="shared" ref="MY100" si="4516">MX100+1</f>
        <v>46018</v>
      </c>
      <c r="MZ100" s="8">
        <f t="shared" ref="MZ100" si="4517">MY100+1</f>
        <v>46019</v>
      </c>
      <c r="NA100" s="8">
        <f t="shared" ref="NA100" si="4518">MZ100+1</f>
        <v>46020</v>
      </c>
      <c r="NB100" s="8">
        <f t="shared" ref="NB100" si="4519">NA100+1</f>
        <v>46021</v>
      </c>
      <c r="NC100" s="8">
        <f t="shared" ref="NC100" si="4520">NB100+1</f>
        <v>46022</v>
      </c>
      <c r="ND100" s="8">
        <f t="shared" ref="ND100" si="4521">NC100+1</f>
        <v>46023</v>
      </c>
      <c r="NE100" s="8">
        <f t="shared" ref="NE100" si="4522">ND100+1</f>
        <v>46024</v>
      </c>
      <c r="NF100" s="8">
        <f t="shared" ref="NF100" si="4523">NE100+1</f>
        <v>46025</v>
      </c>
      <c r="NG100" s="8">
        <f t="shared" ref="NG100" si="4524">NF100+1</f>
        <v>46026</v>
      </c>
      <c r="NH100" s="8">
        <f t="shared" ref="NH100" si="4525">NG100+1</f>
        <v>46027</v>
      </c>
      <c r="NI100" s="8">
        <f t="shared" ref="NI100" si="4526">NH100+1</f>
        <v>46028</v>
      </c>
      <c r="NJ100" s="8">
        <f t="shared" ref="NJ100" si="4527">NI100+1</f>
        <v>46029</v>
      </c>
      <c r="NK100" s="8">
        <f t="shared" ref="NK100" si="4528">NJ100+1</f>
        <v>46030</v>
      </c>
      <c r="NL100" s="8">
        <f t="shared" ref="NL100" si="4529">NK100+1</f>
        <v>46031</v>
      </c>
      <c r="NM100" s="8">
        <f t="shared" ref="NM100" si="4530">NL100+1</f>
        <v>46032</v>
      </c>
      <c r="NN100" s="8">
        <f t="shared" ref="NN100" si="4531">NM100+1</f>
        <v>46033</v>
      </c>
      <c r="NO100" s="8">
        <f t="shared" ref="NO100" si="4532">NN100+1</f>
        <v>46034</v>
      </c>
      <c r="NP100" s="8">
        <f t="shared" ref="NP100" si="4533">NO100+1</f>
        <v>46035</v>
      </c>
      <c r="NQ100" s="8">
        <f t="shared" ref="NQ100" si="4534">NP100+1</f>
        <v>46036</v>
      </c>
      <c r="NR100" s="8">
        <f t="shared" ref="NR100" si="4535">NQ100+1</f>
        <v>46037</v>
      </c>
      <c r="NS100" s="8">
        <f t="shared" ref="NS100" si="4536">NR100+1</f>
        <v>46038</v>
      </c>
      <c r="NT100" s="8">
        <f t="shared" ref="NT100" si="4537">NS100+1</f>
        <v>46039</v>
      </c>
      <c r="NU100" s="8">
        <f t="shared" ref="NU100" si="4538">NT100+1</f>
        <v>46040</v>
      </c>
      <c r="NV100" s="8">
        <f t="shared" ref="NV100" si="4539">NU100+1</f>
        <v>46041</v>
      </c>
      <c r="NW100" s="8">
        <f t="shared" ref="NW100" si="4540">NV100+1</f>
        <v>46042</v>
      </c>
      <c r="NX100" s="8">
        <f t="shared" ref="NX100" si="4541">NW100+1</f>
        <v>46043</v>
      </c>
      <c r="NY100" s="8">
        <f t="shared" ref="NY100" si="4542">NX100+1</f>
        <v>46044</v>
      </c>
      <c r="NZ100" s="8">
        <f t="shared" ref="NZ100" si="4543">NY100+1</f>
        <v>46045</v>
      </c>
      <c r="OA100" s="8">
        <f t="shared" ref="OA100" si="4544">NZ100+1</f>
        <v>46046</v>
      </c>
      <c r="OB100" s="8">
        <f t="shared" ref="OB100" si="4545">OA100+1</f>
        <v>46047</v>
      </c>
      <c r="OC100" s="8">
        <f t="shared" ref="OC100" si="4546">OB100+1</f>
        <v>46048</v>
      </c>
      <c r="OD100" s="8">
        <f t="shared" ref="OD100" si="4547">OC100+1</f>
        <v>46049</v>
      </c>
      <c r="OE100" s="8">
        <f t="shared" ref="OE100" si="4548">OD100+1</f>
        <v>46050</v>
      </c>
      <c r="OF100" s="8">
        <f t="shared" ref="OF100" si="4549">OE100+1</f>
        <v>46051</v>
      </c>
      <c r="OG100" s="8">
        <f t="shared" ref="OG100" si="4550">OF100+1</f>
        <v>46052</v>
      </c>
      <c r="OH100" s="8">
        <f t="shared" ref="OH100" si="4551">OG100+1</f>
        <v>46053</v>
      </c>
      <c r="OI100" s="8">
        <f t="shared" ref="OI100" si="4552">OH100+1</f>
        <v>46054</v>
      </c>
      <c r="OJ100" s="8">
        <f t="shared" ref="OJ100" si="4553">OI100+1</f>
        <v>46055</v>
      </c>
      <c r="OK100" s="8">
        <f t="shared" ref="OK100" si="4554">OJ100+1</f>
        <v>46056</v>
      </c>
      <c r="OL100" s="8">
        <f t="shared" ref="OL100" si="4555">OK100+1</f>
        <v>46057</v>
      </c>
      <c r="OM100" s="8">
        <f t="shared" ref="OM100" si="4556">OL100+1</f>
        <v>46058</v>
      </c>
      <c r="ON100" s="8">
        <f t="shared" ref="ON100" si="4557">OM100+1</f>
        <v>46059</v>
      </c>
      <c r="OO100" s="8">
        <f t="shared" ref="OO100" si="4558">ON100+1</f>
        <v>46060</v>
      </c>
      <c r="OP100" s="8">
        <f t="shared" ref="OP100" si="4559">OO100+1</f>
        <v>46061</v>
      </c>
      <c r="OQ100" s="8">
        <f t="shared" ref="OQ100" si="4560">OP100+1</f>
        <v>46062</v>
      </c>
      <c r="OR100" s="8">
        <f t="shared" ref="OR100" si="4561">OQ100+1</f>
        <v>46063</v>
      </c>
      <c r="OS100" s="8">
        <f t="shared" ref="OS100" si="4562">OR100+1</f>
        <v>46064</v>
      </c>
      <c r="OT100" s="8">
        <f t="shared" ref="OT100" si="4563">OS100+1</f>
        <v>46065</v>
      </c>
      <c r="OU100" s="8">
        <f t="shared" ref="OU100" si="4564">OT100+1</f>
        <v>46066</v>
      </c>
      <c r="OV100" s="8">
        <f t="shared" ref="OV100" si="4565">OU100+1</f>
        <v>46067</v>
      </c>
      <c r="OW100" s="8">
        <f t="shared" ref="OW100" si="4566">OV100+1</f>
        <v>46068</v>
      </c>
      <c r="OX100" s="8">
        <f t="shared" ref="OX100" si="4567">OW100+1</f>
        <v>46069</v>
      </c>
      <c r="OY100" s="8">
        <f t="shared" ref="OY100" si="4568">OX100+1</f>
        <v>46070</v>
      </c>
      <c r="OZ100" s="8">
        <f t="shared" ref="OZ100" si="4569">OY100+1</f>
        <v>46071</v>
      </c>
      <c r="PA100" s="8">
        <f t="shared" ref="PA100" si="4570">OZ100+1</f>
        <v>46072</v>
      </c>
      <c r="PB100" s="8">
        <f t="shared" ref="PB100" si="4571">PA100+1</f>
        <v>46073</v>
      </c>
      <c r="PC100" s="8">
        <f t="shared" ref="PC100" si="4572">PB100+1</f>
        <v>46074</v>
      </c>
      <c r="PD100" s="8">
        <f t="shared" ref="PD100" si="4573">PC100+1</f>
        <v>46075</v>
      </c>
      <c r="PE100" s="8">
        <f t="shared" ref="PE100" si="4574">PD100+1</f>
        <v>46076</v>
      </c>
      <c r="PF100" s="8">
        <f t="shared" ref="PF100" si="4575">PE100+1</f>
        <v>46077</v>
      </c>
      <c r="PG100" s="8">
        <f t="shared" ref="PG100" si="4576">PF100+1</f>
        <v>46078</v>
      </c>
      <c r="PH100" s="8">
        <f t="shared" ref="PH100" si="4577">PG100+1</f>
        <v>46079</v>
      </c>
      <c r="PI100" s="8">
        <f t="shared" ref="PI100" si="4578">PH100+1</f>
        <v>46080</v>
      </c>
      <c r="PJ100" s="8">
        <f t="shared" ref="PJ100" si="4579">PI100+1</f>
        <v>46081</v>
      </c>
      <c r="PK100" s="8">
        <f t="shared" ref="PK100" si="4580">PJ100+1</f>
        <v>46082</v>
      </c>
      <c r="PL100" s="8">
        <f t="shared" ref="PL100" si="4581">PK100+1</f>
        <v>46083</v>
      </c>
      <c r="PM100" s="8">
        <f t="shared" ref="PM100" si="4582">PL100+1</f>
        <v>46084</v>
      </c>
      <c r="PN100" s="8">
        <f t="shared" ref="PN100" si="4583">PM100+1</f>
        <v>46085</v>
      </c>
      <c r="PO100" s="8">
        <f t="shared" ref="PO100" si="4584">PN100+1</f>
        <v>46086</v>
      </c>
      <c r="PP100" s="8">
        <f t="shared" ref="PP100" si="4585">PO100+1</f>
        <v>46087</v>
      </c>
      <c r="PQ100" s="8">
        <f t="shared" ref="PQ100" si="4586">PP100+1</f>
        <v>46088</v>
      </c>
      <c r="PR100" s="8">
        <f t="shared" ref="PR100" si="4587">PQ100+1</f>
        <v>46089</v>
      </c>
      <c r="PS100" s="8">
        <f t="shared" ref="PS100" si="4588">PR100+1</f>
        <v>46090</v>
      </c>
      <c r="PT100" s="8">
        <f t="shared" ref="PT100" si="4589">PS100+1</f>
        <v>46091</v>
      </c>
      <c r="PU100" s="8">
        <f t="shared" ref="PU100" si="4590">PT100+1</f>
        <v>46092</v>
      </c>
      <c r="PV100" s="8">
        <f t="shared" ref="PV100" si="4591">PU100+1</f>
        <v>46093</v>
      </c>
      <c r="PW100" s="8">
        <f t="shared" ref="PW100" si="4592">PV100+1</f>
        <v>46094</v>
      </c>
      <c r="PX100" s="8">
        <f t="shared" ref="PX100" si="4593">PW100+1</f>
        <v>46095</v>
      </c>
      <c r="PY100" s="8">
        <f t="shared" ref="PY100" si="4594">PX100+1</f>
        <v>46096</v>
      </c>
      <c r="PZ100" s="8">
        <f t="shared" ref="PZ100" si="4595">PY100+1</f>
        <v>46097</v>
      </c>
      <c r="QA100" s="8">
        <f t="shared" ref="QA100" si="4596">PZ100+1</f>
        <v>46098</v>
      </c>
      <c r="QB100" s="8">
        <f t="shared" ref="QB100" si="4597">QA100+1</f>
        <v>46099</v>
      </c>
      <c r="QC100" s="8">
        <f t="shared" ref="QC100" si="4598">QB100+1</f>
        <v>46100</v>
      </c>
      <c r="QD100" s="8">
        <f t="shared" ref="QD100" si="4599">QC100+1</f>
        <v>46101</v>
      </c>
      <c r="QE100" s="8">
        <f t="shared" ref="QE100" si="4600">QD100+1</f>
        <v>46102</v>
      </c>
      <c r="QF100" s="8">
        <f t="shared" ref="QF100" si="4601">QE100+1</f>
        <v>46103</v>
      </c>
      <c r="QG100" s="8">
        <f t="shared" ref="QG100" si="4602">QF100+1</f>
        <v>46104</v>
      </c>
      <c r="QH100" s="8">
        <f t="shared" ref="QH100" si="4603">QG100+1</f>
        <v>46105</v>
      </c>
      <c r="QI100" s="8">
        <f t="shared" ref="QI100" si="4604">QH100+1</f>
        <v>46106</v>
      </c>
      <c r="QJ100" s="8">
        <f t="shared" ref="QJ100" si="4605">QI100+1</f>
        <v>46107</v>
      </c>
      <c r="QK100" s="8">
        <f t="shared" ref="QK100" si="4606">QJ100+1</f>
        <v>46108</v>
      </c>
      <c r="QL100" s="8">
        <f t="shared" ref="QL100" si="4607">QK100+1</f>
        <v>46109</v>
      </c>
      <c r="QM100" s="8">
        <f t="shared" ref="QM100" si="4608">QL100+1</f>
        <v>46110</v>
      </c>
      <c r="QN100" s="8">
        <f t="shared" ref="QN100" si="4609">QM100+1</f>
        <v>46111</v>
      </c>
      <c r="QO100" s="8">
        <f t="shared" ref="QO100" si="4610">QN100+1</f>
        <v>46112</v>
      </c>
      <c r="QP100" s="8">
        <f t="shared" ref="QP100" si="4611">QO100+1</f>
        <v>46113</v>
      </c>
      <c r="QQ100" s="8">
        <f t="shared" ref="QQ100" si="4612">QP100+1</f>
        <v>46114</v>
      </c>
      <c r="QR100" s="8">
        <f t="shared" ref="QR100" si="4613">QQ100+1</f>
        <v>46115</v>
      </c>
      <c r="QS100" s="8">
        <f t="shared" ref="QS100" si="4614">QR100+1</f>
        <v>46116</v>
      </c>
      <c r="QT100" s="8">
        <f t="shared" ref="QT100" si="4615">QS100+1</f>
        <v>46117</v>
      </c>
      <c r="QU100" s="8">
        <f t="shared" ref="QU100" si="4616">QT100+1</f>
        <v>46118</v>
      </c>
      <c r="QV100" s="8">
        <f t="shared" ref="QV100" si="4617">QU100+1</f>
        <v>46119</v>
      </c>
      <c r="QW100" s="8">
        <f t="shared" ref="QW100" si="4618">QV100+1</f>
        <v>46120</v>
      </c>
      <c r="QX100" s="8">
        <f t="shared" ref="QX100" si="4619">QW100+1</f>
        <v>46121</v>
      </c>
      <c r="QY100" s="8">
        <f t="shared" ref="QY100" si="4620">QX100+1</f>
        <v>46122</v>
      </c>
      <c r="QZ100" s="8">
        <f t="shared" ref="QZ100" si="4621">QY100+1</f>
        <v>46123</v>
      </c>
      <c r="RA100" s="8">
        <f t="shared" ref="RA100" si="4622">QZ100+1</f>
        <v>46124</v>
      </c>
      <c r="RB100" s="8">
        <f t="shared" ref="RB100" si="4623">RA100+1</f>
        <v>46125</v>
      </c>
      <c r="RC100" s="8">
        <f t="shared" ref="RC100" si="4624">RB100+1</f>
        <v>46126</v>
      </c>
      <c r="RD100" s="8">
        <f t="shared" ref="RD100" si="4625">RC100+1</f>
        <v>46127</v>
      </c>
      <c r="RE100" s="8">
        <f t="shared" ref="RE100" si="4626">RD100+1</f>
        <v>46128</v>
      </c>
      <c r="RF100" s="8">
        <f t="shared" ref="RF100" si="4627">RE100+1</f>
        <v>46129</v>
      </c>
      <c r="RG100" s="8">
        <f t="shared" ref="RG100" si="4628">RF100+1</f>
        <v>46130</v>
      </c>
      <c r="RH100" s="8">
        <f t="shared" ref="RH100" si="4629">RG100+1</f>
        <v>46131</v>
      </c>
      <c r="RI100" s="8">
        <f t="shared" ref="RI100" si="4630">RH100+1</f>
        <v>46132</v>
      </c>
      <c r="RJ100" s="8">
        <f t="shared" ref="RJ100" si="4631">RI100+1</f>
        <v>46133</v>
      </c>
      <c r="RK100" s="8">
        <f t="shared" ref="RK100" si="4632">RJ100+1</f>
        <v>46134</v>
      </c>
      <c r="RL100" s="8">
        <f t="shared" ref="RL100" si="4633">RK100+1</f>
        <v>46135</v>
      </c>
      <c r="RM100" s="8">
        <f t="shared" ref="RM100" si="4634">RL100+1</f>
        <v>46136</v>
      </c>
      <c r="RN100" s="8">
        <f t="shared" ref="RN100" si="4635">RM100+1</f>
        <v>46137</v>
      </c>
      <c r="RO100" s="8">
        <f t="shared" ref="RO100" si="4636">RN100+1</f>
        <v>46138</v>
      </c>
      <c r="RP100" s="8">
        <f t="shared" ref="RP100" si="4637">RO100+1</f>
        <v>46139</v>
      </c>
      <c r="RQ100" s="8">
        <f t="shared" ref="RQ100" si="4638">RP100+1</f>
        <v>46140</v>
      </c>
      <c r="RR100" s="8">
        <f t="shared" ref="RR100" si="4639">RQ100+1</f>
        <v>46141</v>
      </c>
      <c r="RS100" s="8">
        <f t="shared" ref="RS100" si="4640">RR100+1</f>
        <v>46142</v>
      </c>
      <c r="RT100" s="8">
        <f t="shared" ref="RT100" si="4641">RS100+1</f>
        <v>46143</v>
      </c>
      <c r="RU100" s="8">
        <f t="shared" ref="RU100" si="4642">RT100+1</f>
        <v>46144</v>
      </c>
      <c r="RV100" s="8">
        <f t="shared" ref="RV100" si="4643">RU100+1</f>
        <v>46145</v>
      </c>
      <c r="RW100" s="8">
        <f t="shared" ref="RW100" si="4644">RV100+1</f>
        <v>46146</v>
      </c>
      <c r="RX100" s="8">
        <f t="shared" ref="RX100" si="4645">RW100+1</f>
        <v>46147</v>
      </c>
      <c r="RY100" s="8">
        <f t="shared" ref="RY100" si="4646">RX100+1</f>
        <v>46148</v>
      </c>
      <c r="RZ100" s="8">
        <f t="shared" ref="RZ100" si="4647">RY100+1</f>
        <v>46149</v>
      </c>
      <c r="SA100" s="8">
        <f t="shared" ref="SA100" si="4648">RZ100+1</f>
        <v>46150</v>
      </c>
      <c r="SB100" s="8">
        <f t="shared" ref="SB100" si="4649">SA100+1</f>
        <v>46151</v>
      </c>
      <c r="SC100" s="8">
        <f t="shared" ref="SC100" si="4650">SB100+1</f>
        <v>46152</v>
      </c>
      <c r="SD100" s="8">
        <f t="shared" ref="SD100" si="4651">SC100+1</f>
        <v>46153</v>
      </c>
      <c r="SE100" s="8">
        <f t="shared" ref="SE100" si="4652">SD100+1</f>
        <v>46154</v>
      </c>
      <c r="SF100" s="8">
        <f t="shared" ref="SF100" si="4653">SE100+1</f>
        <v>46155</v>
      </c>
      <c r="SG100" s="8">
        <f t="shared" ref="SG100" si="4654">SF100+1</f>
        <v>46156</v>
      </c>
      <c r="SH100" s="8">
        <f t="shared" ref="SH100" si="4655">SG100+1</f>
        <v>46157</v>
      </c>
      <c r="SI100" s="8">
        <f t="shared" ref="SI100" si="4656">SH100+1</f>
        <v>46158</v>
      </c>
      <c r="SJ100" s="8">
        <f t="shared" ref="SJ100" si="4657">SI100+1</f>
        <v>46159</v>
      </c>
      <c r="SK100" s="8">
        <f t="shared" ref="SK100" si="4658">SJ100+1</f>
        <v>46160</v>
      </c>
      <c r="SL100" s="8">
        <f t="shared" ref="SL100" si="4659">SK100+1</f>
        <v>46161</v>
      </c>
      <c r="SM100" s="8">
        <f t="shared" ref="SM100" si="4660">SL100+1</f>
        <v>46162</v>
      </c>
      <c r="SN100" s="8">
        <f t="shared" ref="SN100" si="4661">SM100+1</f>
        <v>46163</v>
      </c>
      <c r="SO100" s="8">
        <f t="shared" ref="SO100" si="4662">SN100+1</f>
        <v>46164</v>
      </c>
      <c r="SP100" s="8">
        <f t="shared" ref="SP100" si="4663">SO100+1</f>
        <v>46165</v>
      </c>
      <c r="SQ100" s="8">
        <f t="shared" ref="SQ100" si="4664">SP100+1</f>
        <v>46166</v>
      </c>
      <c r="SR100" s="8">
        <f t="shared" ref="SR100" si="4665">SQ100+1</f>
        <v>46167</v>
      </c>
      <c r="SS100" s="8">
        <f t="shared" ref="SS100" si="4666">SR100+1</f>
        <v>46168</v>
      </c>
      <c r="ST100" s="8">
        <f t="shared" ref="ST100" si="4667">SS100+1</f>
        <v>46169</v>
      </c>
      <c r="SU100" s="8">
        <f t="shared" ref="SU100" si="4668">ST100+1</f>
        <v>46170</v>
      </c>
      <c r="SV100" s="8">
        <f t="shared" ref="SV100" si="4669">SU100+1</f>
        <v>46171</v>
      </c>
      <c r="SW100" s="8">
        <f t="shared" ref="SW100" si="4670">SV100+1</f>
        <v>46172</v>
      </c>
      <c r="SX100" s="8">
        <f t="shared" ref="SX100" si="4671">SW100+1</f>
        <v>46173</v>
      </c>
      <c r="SY100" s="8">
        <f t="shared" ref="SY100" si="4672">SX100+1</f>
        <v>46174</v>
      </c>
      <c r="SZ100" s="8">
        <f t="shared" ref="SZ100" si="4673">SY100+1</f>
        <v>46175</v>
      </c>
      <c r="TA100" s="8">
        <f t="shared" ref="TA100" si="4674">SZ100+1</f>
        <v>46176</v>
      </c>
      <c r="TB100" s="8">
        <f t="shared" ref="TB100" si="4675">TA100+1</f>
        <v>46177</v>
      </c>
      <c r="TC100" s="8">
        <f t="shared" ref="TC100" si="4676">TB100+1</f>
        <v>46178</v>
      </c>
      <c r="TD100" s="8">
        <f t="shared" ref="TD100" si="4677">TC100+1</f>
        <v>46179</v>
      </c>
      <c r="TE100" s="8">
        <f t="shared" ref="TE100" si="4678">TD100+1</f>
        <v>46180</v>
      </c>
      <c r="TF100" s="8">
        <f t="shared" ref="TF100" si="4679">TE100+1</f>
        <v>46181</v>
      </c>
      <c r="TG100" s="8">
        <f t="shared" ref="TG100" si="4680">TF100+1</f>
        <v>46182</v>
      </c>
      <c r="TH100" s="8">
        <f t="shared" ref="TH100" si="4681">TG100+1</f>
        <v>46183</v>
      </c>
      <c r="TI100" s="8">
        <f t="shared" ref="TI100" si="4682">TH100+1</f>
        <v>46184</v>
      </c>
      <c r="TJ100" s="8">
        <f t="shared" ref="TJ100" si="4683">TI100+1</f>
        <v>46185</v>
      </c>
      <c r="TK100" s="8">
        <f t="shared" ref="TK100" si="4684">TJ100+1</f>
        <v>46186</v>
      </c>
      <c r="TL100" s="8">
        <f t="shared" ref="TL100" si="4685">TK100+1</f>
        <v>46187</v>
      </c>
      <c r="TM100" s="8">
        <f t="shared" ref="TM100" si="4686">TL100+1</f>
        <v>46188</v>
      </c>
      <c r="TN100" s="8">
        <f t="shared" ref="TN100" si="4687">TM100+1</f>
        <v>46189</v>
      </c>
      <c r="TO100" s="8">
        <f t="shared" ref="TO100" si="4688">TN100+1</f>
        <v>46190</v>
      </c>
      <c r="TP100" s="8">
        <f t="shared" ref="TP100" si="4689">TO100+1</f>
        <v>46191</v>
      </c>
      <c r="TQ100" s="8">
        <f t="shared" ref="TQ100" si="4690">TP100+1</f>
        <v>46192</v>
      </c>
      <c r="TR100" s="8">
        <f t="shared" ref="TR100" si="4691">TQ100+1</f>
        <v>46193</v>
      </c>
      <c r="TS100" s="8">
        <f t="shared" ref="TS100" si="4692">TR100+1</f>
        <v>46194</v>
      </c>
      <c r="TT100" s="8">
        <f t="shared" ref="TT100" si="4693">TS100+1</f>
        <v>46195</v>
      </c>
      <c r="TU100" s="8">
        <f t="shared" ref="TU100" si="4694">TT100+1</f>
        <v>46196</v>
      </c>
      <c r="TV100" s="8">
        <f t="shared" ref="TV100" si="4695">TU100+1</f>
        <v>46197</v>
      </c>
      <c r="TW100" s="8">
        <f t="shared" ref="TW100" si="4696">TV100+1</f>
        <v>46198</v>
      </c>
      <c r="TX100" s="8">
        <f t="shared" ref="TX100" si="4697">TW100+1</f>
        <v>46199</v>
      </c>
      <c r="TY100" s="8">
        <f t="shared" ref="TY100" si="4698">TX100+1</f>
        <v>46200</v>
      </c>
      <c r="TZ100" s="8">
        <f t="shared" ref="TZ100" si="4699">TY100+1</f>
        <v>46201</v>
      </c>
      <c r="UA100" s="8">
        <f t="shared" ref="UA100" si="4700">TZ100+1</f>
        <v>46202</v>
      </c>
      <c r="UB100" s="8">
        <f t="shared" ref="UB100" si="4701">UA100+1</f>
        <v>46203</v>
      </c>
      <c r="UC100" s="8">
        <f t="shared" ref="UC100" si="4702">UB100+1</f>
        <v>46204</v>
      </c>
      <c r="UD100" s="8">
        <f t="shared" ref="UD100" si="4703">UC100+1</f>
        <v>46205</v>
      </c>
      <c r="UE100" s="8">
        <f t="shared" ref="UE100" si="4704">UD100+1</f>
        <v>46206</v>
      </c>
      <c r="UF100" s="8">
        <f t="shared" ref="UF100" si="4705">UE100+1</f>
        <v>46207</v>
      </c>
      <c r="UG100" s="8">
        <f t="shared" ref="UG100" si="4706">UF100+1</f>
        <v>46208</v>
      </c>
      <c r="UH100" s="8">
        <f t="shared" ref="UH100" si="4707">UG100+1</f>
        <v>46209</v>
      </c>
      <c r="UI100" s="8">
        <f t="shared" ref="UI100" si="4708">UH100+1</f>
        <v>46210</v>
      </c>
      <c r="UJ100" s="8">
        <f t="shared" ref="UJ100" si="4709">UI100+1</f>
        <v>46211</v>
      </c>
      <c r="UK100" s="8">
        <f t="shared" ref="UK100" si="4710">UJ100+1</f>
        <v>46212</v>
      </c>
      <c r="UL100" s="8">
        <f t="shared" ref="UL100" si="4711">UK100+1</f>
        <v>46213</v>
      </c>
      <c r="UM100" s="8">
        <f t="shared" ref="UM100" si="4712">UL100+1</f>
        <v>46214</v>
      </c>
      <c r="UN100" s="8">
        <f t="shared" ref="UN100" si="4713">UM100+1</f>
        <v>46215</v>
      </c>
      <c r="UO100" s="8">
        <f t="shared" ref="UO100" si="4714">UN100+1</f>
        <v>46216</v>
      </c>
      <c r="UP100" s="8">
        <f t="shared" ref="UP100" si="4715">UO100+1</f>
        <v>46217</v>
      </c>
      <c r="UQ100" s="8">
        <f t="shared" ref="UQ100" si="4716">UP100+1</f>
        <v>46218</v>
      </c>
      <c r="UR100" s="8">
        <f t="shared" ref="UR100" si="4717">UQ100+1</f>
        <v>46219</v>
      </c>
      <c r="US100" s="8">
        <f t="shared" ref="US100" si="4718">UR100+1</f>
        <v>46220</v>
      </c>
      <c r="UT100" s="8">
        <f t="shared" ref="UT100" si="4719">US100+1</f>
        <v>46221</v>
      </c>
      <c r="UU100" s="8">
        <f t="shared" ref="UU100" si="4720">UT100+1</f>
        <v>46222</v>
      </c>
      <c r="UV100" s="8">
        <f t="shared" ref="UV100" si="4721">UU100+1</f>
        <v>46223</v>
      </c>
      <c r="UW100" s="8">
        <f t="shared" ref="UW100" si="4722">UV100+1</f>
        <v>46224</v>
      </c>
      <c r="UX100" s="8">
        <f t="shared" ref="UX100" si="4723">UW100+1</f>
        <v>46225</v>
      </c>
      <c r="UY100" s="8">
        <f t="shared" ref="UY100" si="4724">UX100+1</f>
        <v>46226</v>
      </c>
      <c r="UZ100" s="8">
        <f t="shared" ref="UZ100" si="4725">UY100+1</f>
        <v>46227</v>
      </c>
      <c r="VA100" s="8">
        <f t="shared" ref="VA100" si="4726">UZ100+1</f>
        <v>46228</v>
      </c>
      <c r="VB100" s="8">
        <f t="shared" ref="VB100" si="4727">VA100+1</f>
        <v>46229</v>
      </c>
      <c r="VC100" s="8">
        <f t="shared" ref="VC100" si="4728">VB100+1</f>
        <v>46230</v>
      </c>
      <c r="VD100" s="8">
        <f t="shared" ref="VD100" si="4729">VC100+1</f>
        <v>46231</v>
      </c>
      <c r="VE100" s="8">
        <f t="shared" ref="VE100" si="4730">VD100+1</f>
        <v>46232</v>
      </c>
      <c r="VF100" s="8">
        <f t="shared" ref="VF100" si="4731">VE100+1</f>
        <v>46233</v>
      </c>
      <c r="VG100" s="8">
        <f t="shared" ref="VG100" si="4732">VF100+1</f>
        <v>46234</v>
      </c>
      <c r="VH100" s="8">
        <f t="shared" ref="VH100" si="4733">VG100+1</f>
        <v>46235</v>
      </c>
      <c r="VI100" s="8">
        <f t="shared" ref="VI100" si="4734">VH100+1</f>
        <v>46236</v>
      </c>
      <c r="VJ100" s="8">
        <f t="shared" ref="VJ100" si="4735">VI100+1</f>
        <v>46237</v>
      </c>
      <c r="VK100" s="8">
        <f t="shared" ref="VK100" si="4736">VJ100+1</f>
        <v>46238</v>
      </c>
      <c r="VL100" s="8">
        <f t="shared" ref="VL100" si="4737">VK100+1</f>
        <v>46239</v>
      </c>
      <c r="VM100" s="8">
        <f t="shared" ref="VM100" si="4738">VL100+1</f>
        <v>46240</v>
      </c>
      <c r="VN100" s="8">
        <f t="shared" ref="VN100" si="4739">VM100+1</f>
        <v>46241</v>
      </c>
      <c r="VO100" s="8">
        <f t="shared" ref="VO100" si="4740">VN100+1</f>
        <v>46242</v>
      </c>
      <c r="VP100" s="8">
        <f t="shared" ref="VP100" si="4741">VO100+1</f>
        <v>46243</v>
      </c>
      <c r="VQ100" s="8">
        <f t="shared" ref="VQ100" si="4742">VP100+1</f>
        <v>46244</v>
      </c>
      <c r="VR100" s="8">
        <f t="shared" ref="VR100" si="4743">VQ100+1</f>
        <v>46245</v>
      </c>
      <c r="VS100" s="8">
        <f t="shared" ref="VS100" si="4744">VR100+1</f>
        <v>46246</v>
      </c>
      <c r="VT100" s="8">
        <f t="shared" ref="VT100" si="4745">VS100+1</f>
        <v>46247</v>
      </c>
      <c r="VU100" s="8">
        <f t="shared" ref="VU100" si="4746">VT100+1</f>
        <v>46248</v>
      </c>
      <c r="VV100" s="8">
        <f t="shared" ref="VV100" si="4747">VU100+1</f>
        <v>46249</v>
      </c>
      <c r="VW100" s="8">
        <f t="shared" ref="VW100" si="4748">VV100+1</f>
        <v>46250</v>
      </c>
      <c r="VX100" s="8">
        <f t="shared" ref="VX100" si="4749">VW100+1</f>
        <v>46251</v>
      </c>
      <c r="VY100" s="8">
        <f t="shared" ref="VY100" si="4750">VX100+1</f>
        <v>46252</v>
      </c>
      <c r="VZ100" s="8">
        <f t="shared" ref="VZ100" si="4751">VY100+1</f>
        <v>46253</v>
      </c>
      <c r="WA100" s="8">
        <f t="shared" ref="WA100" si="4752">VZ100+1</f>
        <v>46254</v>
      </c>
      <c r="WB100" s="8">
        <f t="shared" ref="WB100" si="4753">WA100+1</f>
        <v>46255</v>
      </c>
      <c r="WC100" s="8">
        <f t="shared" ref="WC100" si="4754">WB100+1</f>
        <v>46256</v>
      </c>
      <c r="WD100" s="8">
        <f t="shared" ref="WD100" si="4755">WC100+1</f>
        <v>46257</v>
      </c>
      <c r="WE100" s="8">
        <f t="shared" ref="WE100" si="4756">WD100+1</f>
        <v>46258</v>
      </c>
      <c r="WF100" s="8">
        <f t="shared" ref="WF100" si="4757">WE100+1</f>
        <v>46259</v>
      </c>
      <c r="WG100" s="8">
        <f t="shared" ref="WG100" si="4758">WF100+1</f>
        <v>46260</v>
      </c>
      <c r="WH100" s="8">
        <f t="shared" ref="WH100" si="4759">WG100+1</f>
        <v>46261</v>
      </c>
      <c r="WI100" s="8">
        <f t="shared" ref="WI100" si="4760">WH100+1</f>
        <v>46262</v>
      </c>
      <c r="WJ100" s="8">
        <f t="shared" ref="WJ100" si="4761">WI100+1</f>
        <v>46263</v>
      </c>
      <c r="WK100" s="8">
        <f t="shared" ref="WK100" si="4762">WJ100+1</f>
        <v>46264</v>
      </c>
      <c r="WL100" s="8">
        <f t="shared" ref="WL100" si="4763">WK100+1</f>
        <v>46265</v>
      </c>
      <c r="WM100" s="8">
        <f t="shared" ref="WM100" si="4764">WL100+1</f>
        <v>46266</v>
      </c>
      <c r="WN100" s="8">
        <f t="shared" ref="WN100" si="4765">WM100+1</f>
        <v>46267</v>
      </c>
      <c r="WO100" s="8">
        <f t="shared" ref="WO100" si="4766">WN100+1</f>
        <v>46268</v>
      </c>
      <c r="WP100" s="8">
        <f t="shared" ref="WP100" si="4767">WO100+1</f>
        <v>46269</v>
      </c>
      <c r="WQ100" s="8">
        <f t="shared" ref="WQ100" si="4768">WP100+1</f>
        <v>46270</v>
      </c>
      <c r="WR100" s="8">
        <f t="shared" ref="WR100" si="4769">WQ100+1</f>
        <v>46271</v>
      </c>
      <c r="WS100" s="8">
        <f t="shared" ref="WS100" si="4770">WR100+1</f>
        <v>46272</v>
      </c>
      <c r="WT100" s="8">
        <f t="shared" ref="WT100" si="4771">WS100+1</f>
        <v>46273</v>
      </c>
      <c r="WU100" s="8">
        <f t="shared" ref="WU100" si="4772">WT100+1</f>
        <v>46274</v>
      </c>
      <c r="WV100" s="8">
        <f t="shared" ref="WV100" si="4773">WU100+1</f>
        <v>46275</v>
      </c>
      <c r="WW100" s="8">
        <f t="shared" ref="WW100" si="4774">WV100+1</f>
        <v>46276</v>
      </c>
      <c r="WX100" s="8">
        <f t="shared" ref="WX100" si="4775">WW100+1</f>
        <v>46277</v>
      </c>
      <c r="WY100" s="8">
        <f t="shared" ref="WY100" si="4776">WX100+1</f>
        <v>46278</v>
      </c>
      <c r="WZ100" s="8">
        <f t="shared" ref="WZ100" si="4777">WY100+1</f>
        <v>46279</v>
      </c>
      <c r="XA100" s="8">
        <f t="shared" ref="XA100" si="4778">WZ100+1</f>
        <v>46280</v>
      </c>
      <c r="XB100" s="8">
        <f t="shared" ref="XB100" si="4779">XA100+1</f>
        <v>46281</v>
      </c>
      <c r="XC100" s="8">
        <f t="shared" ref="XC100" si="4780">XB100+1</f>
        <v>46282</v>
      </c>
      <c r="XD100" s="8">
        <f t="shared" ref="XD100" si="4781">XC100+1</f>
        <v>46283</v>
      </c>
      <c r="XE100" s="8">
        <f t="shared" ref="XE100" si="4782">XD100+1</f>
        <v>46284</v>
      </c>
      <c r="XF100" s="8">
        <f t="shared" ref="XF100" si="4783">XE100+1</f>
        <v>46285</v>
      </c>
      <c r="XG100" s="8">
        <f t="shared" ref="XG100" si="4784">XF100+1</f>
        <v>46286</v>
      </c>
      <c r="XH100" s="8">
        <f t="shared" ref="XH100" si="4785">XG100+1</f>
        <v>46287</v>
      </c>
      <c r="XI100" s="8">
        <f t="shared" ref="XI100" si="4786">XH100+1</f>
        <v>46288</v>
      </c>
      <c r="XJ100" s="8">
        <f t="shared" ref="XJ100" si="4787">XI100+1</f>
        <v>46289</v>
      </c>
      <c r="XK100" s="8">
        <f t="shared" ref="XK100" si="4788">XJ100+1</f>
        <v>46290</v>
      </c>
      <c r="XL100" s="8">
        <f t="shared" ref="XL100" si="4789">XK100+1</f>
        <v>46291</v>
      </c>
      <c r="XM100" s="8">
        <f t="shared" ref="XM100" si="4790">XL100+1</f>
        <v>46292</v>
      </c>
      <c r="XN100" s="8">
        <f t="shared" ref="XN100" si="4791">XM100+1</f>
        <v>46293</v>
      </c>
      <c r="XO100" s="8">
        <f t="shared" ref="XO100" si="4792">XN100+1</f>
        <v>46294</v>
      </c>
      <c r="XP100" s="8">
        <f t="shared" ref="XP100" si="4793">XO100+1</f>
        <v>46295</v>
      </c>
      <c r="XQ100" s="8">
        <f t="shared" ref="XQ100" si="4794">XP100+1</f>
        <v>46296</v>
      </c>
      <c r="XR100" s="8">
        <f t="shared" ref="XR100" si="4795">XQ100+1</f>
        <v>46297</v>
      </c>
      <c r="XS100" s="8">
        <f t="shared" ref="XS100" si="4796">XR100+1</f>
        <v>46298</v>
      </c>
      <c r="XT100" s="8">
        <f t="shared" ref="XT100" si="4797">XS100+1</f>
        <v>46299</v>
      </c>
      <c r="XU100" s="8">
        <f t="shared" ref="XU100" si="4798">XT100+1</f>
        <v>46300</v>
      </c>
      <c r="XV100" s="8">
        <f t="shared" ref="XV100" si="4799">XU100+1</f>
        <v>46301</v>
      </c>
      <c r="XW100" s="8">
        <f t="shared" ref="XW100" si="4800">XV100+1</f>
        <v>46302</v>
      </c>
      <c r="XX100" s="8">
        <f t="shared" ref="XX100" si="4801">XW100+1</f>
        <v>46303</v>
      </c>
      <c r="XY100" s="8">
        <f t="shared" ref="XY100" si="4802">XX100+1</f>
        <v>46304</v>
      </c>
      <c r="XZ100" s="8">
        <f t="shared" ref="XZ100" si="4803">XY100+1</f>
        <v>46305</v>
      </c>
      <c r="YA100" s="8">
        <f t="shared" ref="YA100" si="4804">XZ100+1</f>
        <v>46306</v>
      </c>
      <c r="YB100" s="8">
        <f t="shared" ref="YB100" si="4805">YA100+1</f>
        <v>46307</v>
      </c>
      <c r="YC100" s="8">
        <f t="shared" ref="YC100" si="4806">YB100+1</f>
        <v>46308</v>
      </c>
      <c r="YD100" s="8">
        <f t="shared" ref="YD100" si="4807">YC100+1</f>
        <v>46309</v>
      </c>
      <c r="YE100" s="8">
        <f t="shared" ref="YE100" si="4808">YD100+1</f>
        <v>46310</v>
      </c>
      <c r="YF100" s="8">
        <f t="shared" ref="YF100" si="4809">YE100+1</f>
        <v>46311</v>
      </c>
      <c r="YG100" s="8">
        <f t="shared" ref="YG100" si="4810">YF100+1</f>
        <v>46312</v>
      </c>
      <c r="YH100" s="8">
        <f t="shared" ref="YH100" si="4811">YG100+1</f>
        <v>46313</v>
      </c>
      <c r="YI100" s="8">
        <f t="shared" ref="YI100" si="4812">YH100+1</f>
        <v>46314</v>
      </c>
      <c r="YJ100" s="8">
        <f t="shared" ref="YJ100" si="4813">YI100+1</f>
        <v>46315</v>
      </c>
      <c r="YK100" s="8">
        <f t="shared" ref="YK100" si="4814">YJ100+1</f>
        <v>46316</v>
      </c>
      <c r="YL100" s="8">
        <f t="shared" ref="YL100" si="4815">YK100+1</f>
        <v>46317</v>
      </c>
      <c r="YM100" s="8">
        <f t="shared" ref="YM100" si="4816">YL100+1</f>
        <v>46318</v>
      </c>
      <c r="YN100" s="8">
        <f t="shared" ref="YN100" si="4817">YM100+1</f>
        <v>46319</v>
      </c>
      <c r="YO100" s="8">
        <f t="shared" ref="YO100" si="4818">YN100+1</f>
        <v>46320</v>
      </c>
      <c r="YP100" s="8">
        <f t="shared" ref="YP100" si="4819">YO100+1</f>
        <v>46321</v>
      </c>
      <c r="YQ100" s="8">
        <f t="shared" ref="YQ100" si="4820">YP100+1</f>
        <v>46322</v>
      </c>
      <c r="YR100" s="8">
        <f t="shared" ref="YR100" si="4821">YQ100+1</f>
        <v>46323</v>
      </c>
      <c r="YS100" s="8">
        <f t="shared" ref="YS100" si="4822">YR100+1</f>
        <v>46324</v>
      </c>
      <c r="YT100" s="8">
        <f t="shared" ref="YT100" si="4823">YS100+1</f>
        <v>46325</v>
      </c>
      <c r="YU100" s="8">
        <f t="shared" ref="YU100" si="4824">YT100+1</f>
        <v>46326</v>
      </c>
      <c r="YV100" s="8">
        <f t="shared" ref="YV100" si="4825">YU100+1</f>
        <v>46327</v>
      </c>
      <c r="YW100" s="8">
        <f t="shared" ref="YW100" si="4826">YV100+1</f>
        <v>46328</v>
      </c>
      <c r="YX100" s="8">
        <f t="shared" ref="YX100" si="4827">YW100+1</f>
        <v>46329</v>
      </c>
      <c r="YY100" s="8">
        <f t="shared" ref="YY100" si="4828">YX100+1</f>
        <v>46330</v>
      </c>
      <c r="YZ100" s="8">
        <f t="shared" ref="YZ100" si="4829">YY100+1</f>
        <v>46331</v>
      </c>
      <c r="ZA100" s="8">
        <f t="shared" ref="ZA100" si="4830">YZ100+1</f>
        <v>46332</v>
      </c>
      <c r="ZB100" s="8">
        <f t="shared" ref="ZB100" si="4831">ZA100+1</f>
        <v>46333</v>
      </c>
      <c r="ZC100" s="8">
        <f t="shared" ref="ZC100" si="4832">ZB100+1</f>
        <v>46334</v>
      </c>
      <c r="ZD100" s="8">
        <f t="shared" ref="ZD100" si="4833">ZC100+1</f>
        <v>46335</v>
      </c>
      <c r="ZE100" s="8">
        <f t="shared" ref="ZE100" si="4834">ZD100+1</f>
        <v>46336</v>
      </c>
      <c r="ZF100" s="8">
        <f t="shared" ref="ZF100" si="4835">ZE100+1</f>
        <v>46337</v>
      </c>
      <c r="ZG100" s="8">
        <f t="shared" ref="ZG100" si="4836">ZF100+1</f>
        <v>46338</v>
      </c>
      <c r="ZH100" s="8">
        <f t="shared" ref="ZH100" si="4837">ZG100+1</f>
        <v>46339</v>
      </c>
      <c r="ZI100" s="8">
        <f t="shared" ref="ZI100" si="4838">ZH100+1</f>
        <v>46340</v>
      </c>
      <c r="ZJ100" s="8">
        <f t="shared" ref="ZJ100" si="4839">ZI100+1</f>
        <v>46341</v>
      </c>
      <c r="ZK100" s="8">
        <f t="shared" ref="ZK100" si="4840">ZJ100+1</f>
        <v>46342</v>
      </c>
      <c r="ZL100" s="8">
        <f t="shared" ref="ZL100" si="4841">ZK100+1</f>
        <v>46343</v>
      </c>
      <c r="ZM100" s="8">
        <f t="shared" ref="ZM100" si="4842">ZL100+1</f>
        <v>46344</v>
      </c>
      <c r="ZN100" s="8">
        <f t="shared" ref="ZN100" si="4843">ZM100+1</f>
        <v>46345</v>
      </c>
      <c r="ZO100" s="8">
        <f t="shared" ref="ZO100" si="4844">ZN100+1</f>
        <v>46346</v>
      </c>
      <c r="ZP100" s="8">
        <f t="shared" ref="ZP100" si="4845">ZO100+1</f>
        <v>46347</v>
      </c>
      <c r="ZQ100" s="8">
        <f t="shared" ref="ZQ100" si="4846">ZP100+1</f>
        <v>46348</v>
      </c>
      <c r="ZR100" s="8">
        <f t="shared" ref="ZR100" si="4847">ZQ100+1</f>
        <v>46349</v>
      </c>
      <c r="ZS100" s="8">
        <f t="shared" ref="ZS100" si="4848">ZR100+1</f>
        <v>46350</v>
      </c>
      <c r="ZT100" s="8">
        <f t="shared" ref="ZT100" si="4849">ZS100+1</f>
        <v>46351</v>
      </c>
      <c r="ZU100" s="8">
        <f t="shared" ref="ZU100" si="4850">ZT100+1</f>
        <v>46352</v>
      </c>
      <c r="ZV100" s="8">
        <f t="shared" ref="ZV100" si="4851">ZU100+1</f>
        <v>46353</v>
      </c>
      <c r="ZW100" s="8">
        <f t="shared" ref="ZW100" si="4852">ZV100+1</f>
        <v>46354</v>
      </c>
      <c r="ZX100" s="8">
        <f t="shared" ref="ZX100" si="4853">ZW100+1</f>
        <v>46355</v>
      </c>
      <c r="ZY100" s="8">
        <f t="shared" ref="ZY100" si="4854">ZX100+1</f>
        <v>46356</v>
      </c>
      <c r="ZZ100" s="8">
        <f t="shared" ref="ZZ100" si="4855">ZY100+1</f>
        <v>46357</v>
      </c>
      <c r="AAA100" s="8">
        <f t="shared" ref="AAA100" si="4856">ZZ100+1</f>
        <v>46358</v>
      </c>
      <c r="AAB100" s="8">
        <f t="shared" ref="AAB100" si="4857">AAA100+1</f>
        <v>46359</v>
      </c>
      <c r="AAC100" s="8">
        <f t="shared" ref="AAC100" si="4858">AAB100+1</f>
        <v>46360</v>
      </c>
      <c r="AAD100" s="8">
        <f t="shared" ref="AAD100" si="4859">AAC100+1</f>
        <v>46361</v>
      </c>
      <c r="AAE100" s="8">
        <f t="shared" ref="AAE100" si="4860">AAD100+1</f>
        <v>46362</v>
      </c>
      <c r="AAF100" s="8">
        <f t="shared" ref="AAF100" si="4861">AAE100+1</f>
        <v>46363</v>
      </c>
      <c r="AAG100" s="8">
        <f t="shared" ref="AAG100" si="4862">AAF100+1</f>
        <v>46364</v>
      </c>
      <c r="AAH100" s="8">
        <f t="shared" ref="AAH100" si="4863">AAG100+1</f>
        <v>46365</v>
      </c>
      <c r="AAI100" s="8">
        <f t="shared" ref="AAI100" si="4864">AAH100+1</f>
        <v>46366</v>
      </c>
      <c r="AAJ100" s="8">
        <f t="shared" ref="AAJ100" si="4865">AAI100+1</f>
        <v>46367</v>
      </c>
      <c r="AAK100" s="8">
        <f t="shared" ref="AAK100" si="4866">AAJ100+1</f>
        <v>46368</v>
      </c>
      <c r="AAL100" s="8">
        <f t="shared" ref="AAL100" si="4867">AAK100+1</f>
        <v>46369</v>
      </c>
      <c r="AAM100" s="8">
        <f t="shared" ref="AAM100" si="4868">AAL100+1</f>
        <v>46370</v>
      </c>
      <c r="AAN100" s="8">
        <f t="shared" ref="AAN100" si="4869">AAM100+1</f>
        <v>46371</v>
      </c>
      <c r="AAO100" s="8">
        <f t="shared" ref="AAO100" si="4870">AAN100+1</f>
        <v>46372</v>
      </c>
      <c r="AAP100" s="8">
        <f t="shared" ref="AAP100" si="4871">AAO100+1</f>
        <v>46373</v>
      </c>
      <c r="AAQ100" s="8">
        <f t="shared" ref="AAQ100" si="4872">AAP100+1</f>
        <v>46374</v>
      </c>
      <c r="AAR100" s="8">
        <f t="shared" ref="AAR100" si="4873">AAQ100+1</f>
        <v>46375</v>
      </c>
      <c r="AAS100" s="8">
        <f t="shared" ref="AAS100" si="4874">AAR100+1</f>
        <v>46376</v>
      </c>
      <c r="AAT100" s="8">
        <f t="shared" ref="AAT100" si="4875">AAS100+1</f>
        <v>46377</v>
      </c>
      <c r="AAU100" s="8">
        <f t="shared" ref="AAU100" si="4876">AAT100+1</f>
        <v>46378</v>
      </c>
      <c r="AAV100" s="8">
        <f t="shared" ref="AAV100" si="4877">AAU100+1</f>
        <v>46379</v>
      </c>
      <c r="AAW100" s="8">
        <f t="shared" ref="AAW100" si="4878">AAV100+1</f>
        <v>46380</v>
      </c>
      <c r="AAX100" s="8">
        <f t="shared" ref="AAX100" si="4879">AAW100+1</f>
        <v>46381</v>
      </c>
      <c r="AAY100" s="8">
        <f t="shared" ref="AAY100" si="4880">AAX100+1</f>
        <v>46382</v>
      </c>
      <c r="AAZ100" s="8">
        <f t="shared" ref="AAZ100" si="4881">AAY100+1</f>
        <v>46383</v>
      </c>
      <c r="ABA100" s="8">
        <f t="shared" ref="ABA100" si="4882">AAZ100+1</f>
        <v>46384</v>
      </c>
    </row>
    <row r="101" spans="2:729">
      <c r="B101" s="26" t="s">
        <v>1</v>
      </c>
      <c r="C101" s="9" t="str">
        <f>TEXT(C100,"ddd")</f>
        <v>Wed</v>
      </c>
      <c r="D101" s="9" t="str">
        <f t="shared" ref="D101:W101" si="4883">TEXT(D100,"ddd")</f>
        <v>Thu</v>
      </c>
      <c r="E101" s="9" t="str">
        <f t="shared" si="4883"/>
        <v>Fri</v>
      </c>
      <c r="F101" s="9" t="str">
        <f t="shared" si="4883"/>
        <v>Sat</v>
      </c>
      <c r="G101" s="9" t="str">
        <f t="shared" si="4883"/>
        <v>Sun</v>
      </c>
      <c r="H101" s="9" t="str">
        <f t="shared" si="4883"/>
        <v>Mon</v>
      </c>
      <c r="I101" s="9" t="str">
        <f t="shared" si="4883"/>
        <v>Tue</v>
      </c>
      <c r="J101" s="9" t="str">
        <f t="shared" si="4883"/>
        <v>Wed</v>
      </c>
      <c r="K101" s="9" t="str">
        <f t="shared" si="4883"/>
        <v>Thu</v>
      </c>
      <c r="L101" s="9" t="str">
        <f t="shared" si="4883"/>
        <v>Fri</v>
      </c>
      <c r="M101" s="9" t="str">
        <f t="shared" si="4883"/>
        <v>Sat</v>
      </c>
      <c r="N101" s="9" t="str">
        <f t="shared" si="4883"/>
        <v>Sun</v>
      </c>
      <c r="O101" s="9" t="str">
        <f t="shared" si="4883"/>
        <v>Mon</v>
      </c>
      <c r="P101" s="9" t="str">
        <f t="shared" si="4883"/>
        <v>Tue</v>
      </c>
      <c r="Q101" s="9" t="str">
        <f t="shared" si="4883"/>
        <v>Wed</v>
      </c>
      <c r="R101" s="9" t="str">
        <f t="shared" si="4883"/>
        <v>Thu</v>
      </c>
      <c r="S101" s="9" t="str">
        <f t="shared" si="4883"/>
        <v>Fri</v>
      </c>
      <c r="T101" s="9" t="str">
        <f t="shared" si="4883"/>
        <v>Sat</v>
      </c>
      <c r="U101" s="9" t="str">
        <f t="shared" si="4883"/>
        <v>Sun</v>
      </c>
      <c r="V101" s="9" t="str">
        <f t="shared" si="4883"/>
        <v>Mon</v>
      </c>
      <c r="W101" s="9" t="str">
        <f t="shared" si="4883"/>
        <v>Tue</v>
      </c>
      <c r="X101" s="9" t="str">
        <f>TEXT(X100,"ddd")</f>
        <v>Wed</v>
      </c>
      <c r="Y101" s="9" t="str">
        <f t="shared" ref="Y101:CJ101" si="4884">TEXT(Y100,"ddd")</f>
        <v>Thu</v>
      </c>
      <c r="Z101" s="9" t="str">
        <f t="shared" si="4884"/>
        <v>Fri</v>
      </c>
      <c r="AA101" s="9" t="str">
        <f t="shared" si="4884"/>
        <v>Sat</v>
      </c>
      <c r="AB101" s="9" t="str">
        <f t="shared" si="4884"/>
        <v>Sun</v>
      </c>
      <c r="AC101" s="9" t="str">
        <f t="shared" si="4884"/>
        <v>Mon</v>
      </c>
      <c r="AD101" s="9" t="str">
        <f t="shared" si="4884"/>
        <v>Tue</v>
      </c>
      <c r="AE101" s="9" t="str">
        <f t="shared" si="4884"/>
        <v>Wed</v>
      </c>
      <c r="AF101" s="9" t="str">
        <f t="shared" si="4884"/>
        <v>Thu</v>
      </c>
      <c r="AG101" s="9" t="str">
        <f t="shared" si="4884"/>
        <v>Fri</v>
      </c>
      <c r="AH101" s="9" t="str">
        <f t="shared" si="4884"/>
        <v>Sat</v>
      </c>
      <c r="AI101" s="9" t="str">
        <f t="shared" si="4884"/>
        <v>Sun</v>
      </c>
      <c r="AJ101" s="9" t="str">
        <f t="shared" si="4884"/>
        <v>Mon</v>
      </c>
      <c r="AK101" s="9" t="str">
        <f t="shared" si="4884"/>
        <v>Tue</v>
      </c>
      <c r="AL101" s="9" t="str">
        <f t="shared" si="4884"/>
        <v>Wed</v>
      </c>
      <c r="AM101" s="9" t="str">
        <f t="shared" si="4884"/>
        <v>Thu</v>
      </c>
      <c r="AN101" s="9" t="str">
        <f t="shared" si="4884"/>
        <v>Fri</v>
      </c>
      <c r="AO101" s="9" t="str">
        <f t="shared" si="4884"/>
        <v>Sat</v>
      </c>
      <c r="AP101" s="9" t="str">
        <f t="shared" si="4884"/>
        <v>Sun</v>
      </c>
      <c r="AQ101" s="9" t="str">
        <f t="shared" si="4884"/>
        <v>Mon</v>
      </c>
      <c r="AR101" s="9" t="str">
        <f t="shared" si="4884"/>
        <v>Tue</v>
      </c>
      <c r="AS101" s="9" t="str">
        <f t="shared" si="4884"/>
        <v>Wed</v>
      </c>
      <c r="AT101" s="9" t="str">
        <f t="shared" si="4884"/>
        <v>Thu</v>
      </c>
      <c r="AU101" s="9" t="str">
        <f t="shared" si="4884"/>
        <v>Fri</v>
      </c>
      <c r="AV101" s="9" t="str">
        <f t="shared" si="4884"/>
        <v>Sat</v>
      </c>
      <c r="AW101" s="9" t="str">
        <f t="shared" si="4884"/>
        <v>Sun</v>
      </c>
      <c r="AX101" s="9" t="str">
        <f t="shared" si="4884"/>
        <v>Mon</v>
      </c>
      <c r="AY101" s="9" t="str">
        <f t="shared" si="4884"/>
        <v>Tue</v>
      </c>
      <c r="AZ101" s="9" t="str">
        <f t="shared" si="4884"/>
        <v>Wed</v>
      </c>
      <c r="BA101" s="9" t="str">
        <f t="shared" si="4884"/>
        <v>Thu</v>
      </c>
      <c r="BB101" s="9" t="str">
        <f t="shared" si="4884"/>
        <v>Fri</v>
      </c>
      <c r="BC101" s="9" t="str">
        <f t="shared" si="4884"/>
        <v>Sat</v>
      </c>
      <c r="BD101" s="9" t="str">
        <f t="shared" si="4884"/>
        <v>Sun</v>
      </c>
      <c r="BE101" s="9" t="str">
        <f t="shared" si="4884"/>
        <v>Mon</v>
      </c>
      <c r="BF101" s="9" t="str">
        <f t="shared" si="4884"/>
        <v>Tue</v>
      </c>
      <c r="BG101" s="9" t="str">
        <f t="shared" si="4884"/>
        <v>Wed</v>
      </c>
      <c r="BH101" s="9" t="str">
        <f t="shared" si="4884"/>
        <v>Thu</v>
      </c>
      <c r="BI101" s="9" t="str">
        <f t="shared" si="4884"/>
        <v>Fri</v>
      </c>
      <c r="BJ101" s="9" t="str">
        <f t="shared" si="4884"/>
        <v>Sat</v>
      </c>
      <c r="BK101" s="9" t="str">
        <f t="shared" si="4884"/>
        <v>Sun</v>
      </c>
      <c r="BL101" s="9" t="str">
        <f t="shared" si="4884"/>
        <v>Mon</v>
      </c>
      <c r="BM101" s="9" t="str">
        <f t="shared" si="4884"/>
        <v>Tue</v>
      </c>
      <c r="BN101" s="9" t="str">
        <f t="shared" si="4884"/>
        <v>Wed</v>
      </c>
      <c r="BO101" s="9" t="str">
        <f t="shared" si="4884"/>
        <v>Thu</v>
      </c>
      <c r="BP101" s="9" t="str">
        <f t="shared" si="4884"/>
        <v>Fri</v>
      </c>
      <c r="BQ101" s="9" t="str">
        <f t="shared" si="4884"/>
        <v>Sat</v>
      </c>
      <c r="BR101" s="9" t="str">
        <f t="shared" si="4884"/>
        <v>Sun</v>
      </c>
      <c r="BS101" s="9" t="str">
        <f t="shared" si="4884"/>
        <v>Mon</v>
      </c>
      <c r="BT101" s="9" t="str">
        <f t="shared" si="4884"/>
        <v>Tue</v>
      </c>
      <c r="BU101" s="9" t="str">
        <f t="shared" si="4884"/>
        <v>Wed</v>
      </c>
      <c r="BV101" s="9" t="str">
        <f t="shared" si="4884"/>
        <v>Thu</v>
      </c>
      <c r="BW101" s="9" t="str">
        <f t="shared" si="4884"/>
        <v>Fri</v>
      </c>
      <c r="BX101" s="9" t="str">
        <f t="shared" si="4884"/>
        <v>Sat</v>
      </c>
      <c r="BY101" s="9" t="str">
        <f t="shared" si="4884"/>
        <v>Sun</v>
      </c>
      <c r="BZ101" s="9" t="str">
        <f t="shared" si="4884"/>
        <v>Mon</v>
      </c>
      <c r="CA101" s="9" t="str">
        <f t="shared" si="4884"/>
        <v>Tue</v>
      </c>
      <c r="CB101" s="9" t="str">
        <f t="shared" si="4884"/>
        <v>Wed</v>
      </c>
      <c r="CC101" s="9" t="str">
        <f t="shared" si="4884"/>
        <v>Thu</v>
      </c>
      <c r="CD101" s="9" t="str">
        <f t="shared" si="4884"/>
        <v>Fri</v>
      </c>
      <c r="CE101" s="9" t="str">
        <f t="shared" si="4884"/>
        <v>Sat</v>
      </c>
      <c r="CF101" s="9" t="str">
        <f t="shared" si="4884"/>
        <v>Sun</v>
      </c>
      <c r="CG101" s="9" t="str">
        <f t="shared" si="4884"/>
        <v>Mon</v>
      </c>
      <c r="CH101" s="9" t="str">
        <f t="shared" si="4884"/>
        <v>Tue</v>
      </c>
      <c r="CI101" s="9" t="str">
        <f t="shared" si="4884"/>
        <v>Wed</v>
      </c>
      <c r="CJ101" s="9" t="str">
        <f t="shared" si="4884"/>
        <v>Thu</v>
      </c>
      <c r="CK101" s="9" t="str">
        <f t="shared" ref="CK101:EV101" si="4885">TEXT(CK100,"ddd")</f>
        <v>Fri</v>
      </c>
      <c r="CL101" s="9" t="str">
        <f t="shared" si="4885"/>
        <v>Sat</v>
      </c>
      <c r="CM101" s="9" t="str">
        <f t="shared" si="4885"/>
        <v>Sun</v>
      </c>
      <c r="CN101" s="9" t="str">
        <f t="shared" si="4885"/>
        <v>Mon</v>
      </c>
      <c r="CO101" s="9" t="str">
        <f t="shared" si="4885"/>
        <v>Tue</v>
      </c>
      <c r="CP101" s="9" t="str">
        <f t="shared" si="4885"/>
        <v>Wed</v>
      </c>
      <c r="CQ101" s="9" t="str">
        <f t="shared" si="4885"/>
        <v>Thu</v>
      </c>
      <c r="CR101" s="9" t="str">
        <f t="shared" si="4885"/>
        <v>Fri</v>
      </c>
      <c r="CS101" s="9" t="str">
        <f t="shared" si="4885"/>
        <v>Sat</v>
      </c>
      <c r="CT101" s="9" t="str">
        <f t="shared" si="4885"/>
        <v>Sun</v>
      </c>
      <c r="CU101" s="9" t="str">
        <f t="shared" si="4885"/>
        <v>Mon</v>
      </c>
      <c r="CV101" s="9" t="str">
        <f t="shared" si="4885"/>
        <v>Tue</v>
      </c>
      <c r="CW101" s="9" t="str">
        <f t="shared" si="4885"/>
        <v>Wed</v>
      </c>
      <c r="CX101" s="9" t="str">
        <f t="shared" si="4885"/>
        <v>Thu</v>
      </c>
      <c r="CY101" s="9" t="str">
        <f t="shared" si="4885"/>
        <v>Fri</v>
      </c>
      <c r="CZ101" s="9" t="str">
        <f t="shared" si="4885"/>
        <v>Sat</v>
      </c>
      <c r="DA101" s="9" t="str">
        <f t="shared" si="4885"/>
        <v>Sun</v>
      </c>
      <c r="DB101" s="9" t="str">
        <f t="shared" si="4885"/>
        <v>Mon</v>
      </c>
      <c r="DC101" s="9" t="str">
        <f t="shared" si="4885"/>
        <v>Tue</v>
      </c>
      <c r="DD101" s="9" t="str">
        <f t="shared" si="4885"/>
        <v>Wed</v>
      </c>
      <c r="DE101" s="9" t="str">
        <f t="shared" si="4885"/>
        <v>Thu</v>
      </c>
      <c r="DF101" s="9" t="str">
        <f t="shared" si="4885"/>
        <v>Fri</v>
      </c>
      <c r="DG101" s="9" t="str">
        <f t="shared" si="4885"/>
        <v>Sat</v>
      </c>
      <c r="DH101" s="9" t="str">
        <f t="shared" si="4885"/>
        <v>Sun</v>
      </c>
      <c r="DI101" s="9" t="str">
        <f t="shared" si="4885"/>
        <v>Mon</v>
      </c>
      <c r="DJ101" s="9" t="str">
        <f t="shared" si="4885"/>
        <v>Tue</v>
      </c>
      <c r="DK101" s="9" t="str">
        <f t="shared" si="4885"/>
        <v>Wed</v>
      </c>
      <c r="DL101" s="9" t="str">
        <f t="shared" si="4885"/>
        <v>Thu</v>
      </c>
      <c r="DM101" s="9" t="str">
        <f t="shared" si="4885"/>
        <v>Fri</v>
      </c>
      <c r="DN101" s="9" t="str">
        <f t="shared" si="4885"/>
        <v>Sat</v>
      </c>
      <c r="DO101" s="9" t="str">
        <f t="shared" si="4885"/>
        <v>Sun</v>
      </c>
      <c r="DP101" s="9" t="str">
        <f t="shared" si="4885"/>
        <v>Mon</v>
      </c>
      <c r="DQ101" s="9" t="str">
        <f t="shared" si="4885"/>
        <v>Tue</v>
      </c>
      <c r="DR101" s="9" t="str">
        <f t="shared" si="4885"/>
        <v>Wed</v>
      </c>
      <c r="DS101" s="9" t="str">
        <f t="shared" si="4885"/>
        <v>Thu</v>
      </c>
      <c r="DT101" s="9" t="str">
        <f t="shared" si="4885"/>
        <v>Fri</v>
      </c>
      <c r="DU101" s="9" t="str">
        <f t="shared" si="4885"/>
        <v>Sat</v>
      </c>
      <c r="DV101" s="9" t="str">
        <f t="shared" si="4885"/>
        <v>Sun</v>
      </c>
      <c r="DW101" s="9" t="str">
        <f t="shared" si="4885"/>
        <v>Mon</v>
      </c>
      <c r="DX101" s="9" t="str">
        <f t="shared" si="4885"/>
        <v>Tue</v>
      </c>
      <c r="DY101" s="9" t="str">
        <f t="shared" si="4885"/>
        <v>Wed</v>
      </c>
      <c r="DZ101" s="9" t="str">
        <f t="shared" si="4885"/>
        <v>Thu</v>
      </c>
      <c r="EA101" s="9" t="str">
        <f t="shared" si="4885"/>
        <v>Fri</v>
      </c>
      <c r="EB101" s="9" t="str">
        <f t="shared" si="4885"/>
        <v>Sat</v>
      </c>
      <c r="EC101" s="9" t="str">
        <f t="shared" si="4885"/>
        <v>Sun</v>
      </c>
      <c r="ED101" s="9" t="str">
        <f t="shared" si="4885"/>
        <v>Mon</v>
      </c>
      <c r="EE101" s="9" t="str">
        <f t="shared" si="4885"/>
        <v>Tue</v>
      </c>
      <c r="EF101" s="9" t="str">
        <f t="shared" si="4885"/>
        <v>Wed</v>
      </c>
      <c r="EG101" s="9" t="str">
        <f t="shared" si="4885"/>
        <v>Thu</v>
      </c>
      <c r="EH101" s="9" t="str">
        <f t="shared" si="4885"/>
        <v>Fri</v>
      </c>
      <c r="EI101" s="9" t="str">
        <f t="shared" si="4885"/>
        <v>Sat</v>
      </c>
      <c r="EJ101" s="9" t="str">
        <f t="shared" si="4885"/>
        <v>Sun</v>
      </c>
      <c r="EK101" s="9" t="str">
        <f t="shared" si="4885"/>
        <v>Mon</v>
      </c>
      <c r="EL101" s="9" t="str">
        <f t="shared" si="4885"/>
        <v>Tue</v>
      </c>
      <c r="EM101" s="9" t="str">
        <f t="shared" si="4885"/>
        <v>Wed</v>
      </c>
      <c r="EN101" s="9" t="str">
        <f t="shared" si="4885"/>
        <v>Thu</v>
      </c>
      <c r="EO101" s="9" t="str">
        <f t="shared" si="4885"/>
        <v>Fri</v>
      </c>
      <c r="EP101" s="9" t="str">
        <f t="shared" si="4885"/>
        <v>Sat</v>
      </c>
      <c r="EQ101" s="9" t="str">
        <f t="shared" si="4885"/>
        <v>Sun</v>
      </c>
      <c r="ER101" s="9" t="str">
        <f t="shared" si="4885"/>
        <v>Mon</v>
      </c>
      <c r="ES101" s="9" t="str">
        <f t="shared" si="4885"/>
        <v>Tue</v>
      </c>
      <c r="ET101" s="9" t="str">
        <f t="shared" si="4885"/>
        <v>Wed</v>
      </c>
      <c r="EU101" s="9" t="str">
        <f t="shared" si="4885"/>
        <v>Thu</v>
      </c>
      <c r="EV101" s="9" t="str">
        <f t="shared" si="4885"/>
        <v>Fri</v>
      </c>
      <c r="EW101" s="9" t="str">
        <f t="shared" ref="EW101:HH101" si="4886">TEXT(EW100,"ddd")</f>
        <v>Sat</v>
      </c>
      <c r="EX101" s="9" t="str">
        <f t="shared" si="4886"/>
        <v>Sun</v>
      </c>
      <c r="EY101" s="9" t="str">
        <f t="shared" si="4886"/>
        <v>Mon</v>
      </c>
      <c r="EZ101" s="9" t="str">
        <f t="shared" si="4886"/>
        <v>Tue</v>
      </c>
      <c r="FA101" s="9" t="str">
        <f t="shared" si="4886"/>
        <v>Wed</v>
      </c>
      <c r="FB101" s="9" t="str">
        <f t="shared" si="4886"/>
        <v>Thu</v>
      </c>
      <c r="FC101" s="9" t="str">
        <f t="shared" si="4886"/>
        <v>Fri</v>
      </c>
      <c r="FD101" s="9" t="str">
        <f t="shared" si="4886"/>
        <v>Sat</v>
      </c>
      <c r="FE101" s="9" t="str">
        <f t="shared" si="4886"/>
        <v>Sun</v>
      </c>
      <c r="FF101" s="9" t="str">
        <f t="shared" si="4886"/>
        <v>Mon</v>
      </c>
      <c r="FG101" s="9" t="str">
        <f t="shared" si="4886"/>
        <v>Tue</v>
      </c>
      <c r="FH101" s="9" t="str">
        <f t="shared" si="4886"/>
        <v>Wed</v>
      </c>
      <c r="FI101" s="9" t="str">
        <f t="shared" si="4886"/>
        <v>Thu</v>
      </c>
      <c r="FJ101" s="9" t="str">
        <f t="shared" si="4886"/>
        <v>Fri</v>
      </c>
      <c r="FK101" s="9" t="str">
        <f t="shared" si="4886"/>
        <v>Sat</v>
      </c>
      <c r="FL101" s="9" t="str">
        <f t="shared" si="4886"/>
        <v>Sun</v>
      </c>
      <c r="FM101" s="9" t="str">
        <f t="shared" si="4886"/>
        <v>Mon</v>
      </c>
      <c r="FN101" s="9" t="str">
        <f t="shared" si="4886"/>
        <v>Tue</v>
      </c>
      <c r="FO101" s="9" t="str">
        <f t="shared" si="4886"/>
        <v>Wed</v>
      </c>
      <c r="FP101" s="9" t="str">
        <f t="shared" si="4886"/>
        <v>Thu</v>
      </c>
      <c r="FQ101" s="9" t="str">
        <f t="shared" si="4886"/>
        <v>Fri</v>
      </c>
      <c r="FR101" s="9" t="str">
        <f t="shared" si="4886"/>
        <v>Sat</v>
      </c>
      <c r="FS101" s="9" t="str">
        <f t="shared" si="4886"/>
        <v>Sun</v>
      </c>
      <c r="FT101" s="9" t="str">
        <f t="shared" si="4886"/>
        <v>Mon</v>
      </c>
      <c r="FU101" s="9" t="str">
        <f t="shared" si="4886"/>
        <v>Tue</v>
      </c>
      <c r="FV101" s="9" t="str">
        <f t="shared" si="4886"/>
        <v>Wed</v>
      </c>
      <c r="FW101" s="9" t="str">
        <f t="shared" si="4886"/>
        <v>Thu</v>
      </c>
      <c r="FX101" s="9" t="str">
        <f t="shared" si="4886"/>
        <v>Fri</v>
      </c>
      <c r="FY101" s="9" t="str">
        <f t="shared" si="4886"/>
        <v>Sat</v>
      </c>
      <c r="FZ101" s="9" t="str">
        <f t="shared" si="4886"/>
        <v>Sun</v>
      </c>
      <c r="GA101" s="9" t="str">
        <f t="shared" si="4886"/>
        <v>Mon</v>
      </c>
      <c r="GB101" s="9" t="str">
        <f t="shared" si="4886"/>
        <v>Tue</v>
      </c>
      <c r="GC101" s="9" t="str">
        <f t="shared" si="4886"/>
        <v>Wed</v>
      </c>
      <c r="GD101" s="9" t="str">
        <f t="shared" si="4886"/>
        <v>Thu</v>
      </c>
      <c r="GE101" s="9" t="str">
        <f t="shared" si="4886"/>
        <v>Fri</v>
      </c>
      <c r="GF101" s="9" t="str">
        <f t="shared" si="4886"/>
        <v>Sat</v>
      </c>
      <c r="GG101" s="9" t="str">
        <f t="shared" si="4886"/>
        <v>Sun</v>
      </c>
      <c r="GH101" s="9" t="str">
        <f t="shared" si="4886"/>
        <v>Mon</v>
      </c>
      <c r="GI101" s="9" t="str">
        <f t="shared" si="4886"/>
        <v>Tue</v>
      </c>
      <c r="GJ101" s="9" t="str">
        <f t="shared" si="4886"/>
        <v>Wed</v>
      </c>
      <c r="GK101" s="9" t="str">
        <f t="shared" si="4886"/>
        <v>Thu</v>
      </c>
      <c r="GL101" s="9" t="str">
        <f t="shared" si="4886"/>
        <v>Fri</v>
      </c>
      <c r="GM101" s="9" t="str">
        <f t="shared" si="4886"/>
        <v>Sat</v>
      </c>
      <c r="GN101" s="9" t="str">
        <f t="shared" si="4886"/>
        <v>Sun</v>
      </c>
      <c r="GO101" s="9" t="str">
        <f t="shared" si="4886"/>
        <v>Mon</v>
      </c>
      <c r="GP101" s="9" t="str">
        <f t="shared" si="4886"/>
        <v>Tue</v>
      </c>
      <c r="GQ101" s="9" t="str">
        <f t="shared" si="4886"/>
        <v>Wed</v>
      </c>
      <c r="GR101" s="9" t="str">
        <f t="shared" si="4886"/>
        <v>Thu</v>
      </c>
      <c r="GS101" s="9" t="str">
        <f t="shared" si="4886"/>
        <v>Fri</v>
      </c>
      <c r="GT101" s="9" t="str">
        <f t="shared" si="4886"/>
        <v>Sat</v>
      </c>
      <c r="GU101" s="9" t="str">
        <f t="shared" si="4886"/>
        <v>Sun</v>
      </c>
      <c r="GV101" s="9" t="str">
        <f t="shared" si="4886"/>
        <v>Mon</v>
      </c>
      <c r="GW101" s="9" t="str">
        <f t="shared" si="4886"/>
        <v>Tue</v>
      </c>
      <c r="GX101" s="9" t="str">
        <f t="shared" si="4886"/>
        <v>Wed</v>
      </c>
      <c r="GY101" s="9" t="str">
        <f t="shared" si="4886"/>
        <v>Thu</v>
      </c>
      <c r="GZ101" s="9" t="str">
        <f t="shared" si="4886"/>
        <v>Fri</v>
      </c>
      <c r="HA101" s="9" t="str">
        <f t="shared" si="4886"/>
        <v>Sat</v>
      </c>
      <c r="HB101" s="9" t="str">
        <f t="shared" si="4886"/>
        <v>Sun</v>
      </c>
      <c r="HC101" s="9" t="str">
        <f t="shared" si="4886"/>
        <v>Mon</v>
      </c>
      <c r="HD101" s="9" t="str">
        <f t="shared" si="4886"/>
        <v>Tue</v>
      </c>
      <c r="HE101" s="9" t="str">
        <f t="shared" si="4886"/>
        <v>Wed</v>
      </c>
      <c r="HF101" s="9" t="str">
        <f t="shared" si="4886"/>
        <v>Thu</v>
      </c>
      <c r="HG101" s="9" t="str">
        <f t="shared" si="4886"/>
        <v>Fri</v>
      </c>
      <c r="HH101" s="9" t="str">
        <f t="shared" si="4886"/>
        <v>Sat</v>
      </c>
      <c r="HI101" s="9" t="str">
        <f t="shared" ref="HI101:JT101" si="4887">TEXT(HI100,"ddd")</f>
        <v>Sun</v>
      </c>
      <c r="HJ101" s="9" t="str">
        <f t="shared" si="4887"/>
        <v>Mon</v>
      </c>
      <c r="HK101" s="9" t="str">
        <f t="shared" si="4887"/>
        <v>Tue</v>
      </c>
      <c r="HL101" s="9" t="str">
        <f t="shared" si="4887"/>
        <v>Wed</v>
      </c>
      <c r="HM101" s="9" t="str">
        <f t="shared" si="4887"/>
        <v>Thu</v>
      </c>
      <c r="HN101" s="9" t="str">
        <f t="shared" si="4887"/>
        <v>Fri</v>
      </c>
      <c r="HO101" s="9" t="str">
        <f t="shared" si="4887"/>
        <v>Sat</v>
      </c>
      <c r="HP101" s="9" t="str">
        <f t="shared" si="4887"/>
        <v>Sun</v>
      </c>
      <c r="HQ101" s="9" t="str">
        <f t="shared" si="4887"/>
        <v>Mon</v>
      </c>
      <c r="HR101" s="9" t="str">
        <f t="shared" si="4887"/>
        <v>Tue</v>
      </c>
      <c r="HS101" s="9" t="str">
        <f t="shared" si="4887"/>
        <v>Wed</v>
      </c>
      <c r="HT101" s="9" t="str">
        <f t="shared" si="4887"/>
        <v>Thu</v>
      </c>
      <c r="HU101" s="9" t="str">
        <f t="shared" si="4887"/>
        <v>Fri</v>
      </c>
      <c r="HV101" s="9" t="str">
        <f t="shared" si="4887"/>
        <v>Sat</v>
      </c>
      <c r="HW101" s="9" t="str">
        <f t="shared" si="4887"/>
        <v>Sun</v>
      </c>
      <c r="HX101" s="9" t="str">
        <f t="shared" si="4887"/>
        <v>Mon</v>
      </c>
      <c r="HY101" s="9" t="str">
        <f t="shared" si="4887"/>
        <v>Tue</v>
      </c>
      <c r="HZ101" s="9" t="str">
        <f t="shared" si="4887"/>
        <v>Wed</v>
      </c>
      <c r="IA101" s="9" t="str">
        <f t="shared" si="4887"/>
        <v>Thu</v>
      </c>
      <c r="IB101" s="9" t="str">
        <f t="shared" si="4887"/>
        <v>Fri</v>
      </c>
      <c r="IC101" s="9" t="str">
        <f t="shared" si="4887"/>
        <v>Sat</v>
      </c>
      <c r="ID101" s="9" t="str">
        <f t="shared" si="4887"/>
        <v>Sun</v>
      </c>
      <c r="IE101" s="9" t="str">
        <f t="shared" si="4887"/>
        <v>Mon</v>
      </c>
      <c r="IF101" s="9" t="str">
        <f t="shared" si="4887"/>
        <v>Tue</v>
      </c>
      <c r="IG101" s="9" t="str">
        <f t="shared" si="4887"/>
        <v>Wed</v>
      </c>
      <c r="IH101" s="9" t="str">
        <f t="shared" si="4887"/>
        <v>Thu</v>
      </c>
      <c r="II101" s="9" t="str">
        <f t="shared" si="4887"/>
        <v>Fri</v>
      </c>
      <c r="IJ101" s="9" t="str">
        <f t="shared" si="4887"/>
        <v>Sat</v>
      </c>
      <c r="IK101" s="9" t="str">
        <f t="shared" si="4887"/>
        <v>Sun</v>
      </c>
      <c r="IL101" s="9" t="str">
        <f t="shared" si="4887"/>
        <v>Mon</v>
      </c>
      <c r="IM101" s="9" t="str">
        <f t="shared" si="4887"/>
        <v>Tue</v>
      </c>
      <c r="IN101" s="9" t="str">
        <f t="shared" si="4887"/>
        <v>Wed</v>
      </c>
      <c r="IO101" s="9" t="str">
        <f t="shared" si="4887"/>
        <v>Thu</v>
      </c>
      <c r="IP101" s="9" t="str">
        <f t="shared" si="4887"/>
        <v>Fri</v>
      </c>
      <c r="IQ101" s="9" t="str">
        <f t="shared" si="4887"/>
        <v>Sat</v>
      </c>
      <c r="IR101" s="9" t="str">
        <f t="shared" si="4887"/>
        <v>Sun</v>
      </c>
      <c r="IS101" s="9" t="str">
        <f t="shared" si="4887"/>
        <v>Mon</v>
      </c>
      <c r="IT101" s="9" t="str">
        <f t="shared" si="4887"/>
        <v>Tue</v>
      </c>
      <c r="IU101" s="9" t="str">
        <f t="shared" si="4887"/>
        <v>Wed</v>
      </c>
      <c r="IV101" s="9" t="str">
        <f t="shared" si="4887"/>
        <v>Thu</v>
      </c>
      <c r="IW101" s="9" t="str">
        <f t="shared" si="4887"/>
        <v>Fri</v>
      </c>
      <c r="IX101" s="9" t="str">
        <f t="shared" si="4887"/>
        <v>Sat</v>
      </c>
      <c r="IY101" s="9" t="str">
        <f t="shared" si="4887"/>
        <v>Sun</v>
      </c>
      <c r="IZ101" s="9" t="str">
        <f t="shared" si="4887"/>
        <v>Mon</v>
      </c>
      <c r="JA101" s="9" t="str">
        <f t="shared" si="4887"/>
        <v>Tue</v>
      </c>
      <c r="JB101" s="9" t="str">
        <f t="shared" si="4887"/>
        <v>Wed</v>
      </c>
      <c r="JC101" s="9" t="str">
        <f t="shared" si="4887"/>
        <v>Thu</v>
      </c>
      <c r="JD101" s="9" t="str">
        <f t="shared" si="4887"/>
        <v>Fri</v>
      </c>
      <c r="JE101" s="9" t="str">
        <f t="shared" si="4887"/>
        <v>Sat</v>
      </c>
      <c r="JF101" s="9" t="str">
        <f t="shared" si="4887"/>
        <v>Sun</v>
      </c>
      <c r="JG101" s="9" t="str">
        <f t="shared" si="4887"/>
        <v>Mon</v>
      </c>
      <c r="JH101" s="9" t="str">
        <f t="shared" si="4887"/>
        <v>Tue</v>
      </c>
      <c r="JI101" s="9" t="str">
        <f t="shared" si="4887"/>
        <v>Wed</v>
      </c>
      <c r="JJ101" s="9" t="str">
        <f t="shared" si="4887"/>
        <v>Thu</v>
      </c>
      <c r="JK101" s="9" t="str">
        <f t="shared" si="4887"/>
        <v>Fri</v>
      </c>
      <c r="JL101" s="9" t="str">
        <f t="shared" si="4887"/>
        <v>Sat</v>
      </c>
      <c r="JM101" s="9" t="str">
        <f t="shared" si="4887"/>
        <v>Sun</v>
      </c>
      <c r="JN101" s="9" t="str">
        <f t="shared" si="4887"/>
        <v>Mon</v>
      </c>
      <c r="JO101" s="9" t="str">
        <f t="shared" si="4887"/>
        <v>Tue</v>
      </c>
      <c r="JP101" s="9" t="str">
        <f t="shared" si="4887"/>
        <v>Wed</v>
      </c>
      <c r="JQ101" s="9" t="str">
        <f t="shared" si="4887"/>
        <v>Thu</v>
      </c>
      <c r="JR101" s="9" t="str">
        <f t="shared" si="4887"/>
        <v>Fri</v>
      </c>
      <c r="JS101" s="9" t="str">
        <f t="shared" si="4887"/>
        <v>Sat</v>
      </c>
      <c r="JT101" s="9" t="str">
        <f t="shared" si="4887"/>
        <v>Sun</v>
      </c>
      <c r="JU101" s="9" t="str">
        <f t="shared" ref="JU101:KC101" si="4888">TEXT(JU100,"ddd")</f>
        <v>Mon</v>
      </c>
      <c r="JV101" s="9" t="str">
        <f t="shared" si="4888"/>
        <v>Tue</v>
      </c>
      <c r="JW101" s="9" t="str">
        <f t="shared" si="4888"/>
        <v>Wed</v>
      </c>
      <c r="JX101" s="9" t="str">
        <f t="shared" si="4888"/>
        <v>Thu</v>
      </c>
      <c r="JY101" s="9" t="str">
        <f t="shared" si="4888"/>
        <v>Fri</v>
      </c>
      <c r="JZ101" s="9" t="str">
        <f t="shared" si="4888"/>
        <v>Sat</v>
      </c>
      <c r="KA101" s="9" t="str">
        <f t="shared" si="4888"/>
        <v>Sun</v>
      </c>
      <c r="KB101" s="9" t="str">
        <f t="shared" si="4888"/>
        <v>Mon</v>
      </c>
      <c r="KC101" s="9" t="str">
        <f t="shared" si="4888"/>
        <v>Tue</v>
      </c>
      <c r="KD101" s="9" t="str">
        <f t="shared" ref="KD101:KV101" si="4889">TEXT(KD100,"ddd")</f>
        <v>Wed</v>
      </c>
      <c r="KE101" s="9" t="str">
        <f t="shared" si="4889"/>
        <v>Thu</v>
      </c>
      <c r="KF101" s="9" t="str">
        <f t="shared" si="4889"/>
        <v>Fri</v>
      </c>
      <c r="KG101" s="9" t="str">
        <f t="shared" si="4889"/>
        <v>Sat</v>
      </c>
      <c r="KH101" s="9" t="str">
        <f t="shared" si="4889"/>
        <v>Sun</v>
      </c>
      <c r="KI101" s="9" t="str">
        <f t="shared" si="4889"/>
        <v>Mon</v>
      </c>
      <c r="KJ101" s="9" t="str">
        <f t="shared" si="4889"/>
        <v>Tue</v>
      </c>
      <c r="KK101" s="9" t="str">
        <f t="shared" si="4889"/>
        <v>Wed</v>
      </c>
      <c r="KL101" s="9" t="str">
        <f t="shared" si="4889"/>
        <v>Thu</v>
      </c>
      <c r="KM101" s="9" t="str">
        <f t="shared" si="4889"/>
        <v>Fri</v>
      </c>
      <c r="KN101" s="9" t="str">
        <f t="shared" si="4889"/>
        <v>Sat</v>
      </c>
      <c r="KO101" s="9" t="str">
        <f t="shared" si="4889"/>
        <v>Sun</v>
      </c>
      <c r="KP101" s="9" t="str">
        <f t="shared" si="4889"/>
        <v>Mon</v>
      </c>
      <c r="KQ101" s="9" t="str">
        <f t="shared" si="4889"/>
        <v>Tue</v>
      </c>
      <c r="KR101" s="9" t="str">
        <f t="shared" si="4889"/>
        <v>Wed</v>
      </c>
      <c r="KS101" s="9" t="str">
        <f t="shared" si="4889"/>
        <v>Thu</v>
      </c>
      <c r="KT101" s="9" t="str">
        <f t="shared" si="4889"/>
        <v>Fri</v>
      </c>
      <c r="KU101" s="9" t="str">
        <f t="shared" si="4889"/>
        <v>Sat</v>
      </c>
      <c r="KV101" s="9" t="str">
        <f t="shared" si="4889"/>
        <v>Sun</v>
      </c>
      <c r="KW101" s="9" t="str">
        <f t="shared" ref="KW101:KX101" si="4890">TEXT(KW100,"ddd")</f>
        <v>Mon</v>
      </c>
      <c r="KX101" s="9" t="str">
        <f t="shared" si="4890"/>
        <v>Tue</v>
      </c>
      <c r="KY101" s="9" t="str">
        <f t="shared" ref="KY101:NJ101" si="4891">TEXT(KY100,"ddd")</f>
        <v>Wed</v>
      </c>
      <c r="KZ101" s="9" t="str">
        <f t="shared" si="4891"/>
        <v>Thu</v>
      </c>
      <c r="LA101" s="9" t="str">
        <f t="shared" si="4891"/>
        <v>Fri</v>
      </c>
      <c r="LB101" s="9" t="str">
        <f t="shared" si="4891"/>
        <v>Sat</v>
      </c>
      <c r="LC101" s="9" t="str">
        <f t="shared" si="4891"/>
        <v>Sun</v>
      </c>
      <c r="LD101" s="9" t="str">
        <f t="shared" si="4891"/>
        <v>Mon</v>
      </c>
      <c r="LE101" s="9" t="str">
        <f t="shared" si="4891"/>
        <v>Tue</v>
      </c>
      <c r="LF101" s="9" t="str">
        <f t="shared" si="4891"/>
        <v>Wed</v>
      </c>
      <c r="LG101" s="9" t="str">
        <f t="shared" si="4891"/>
        <v>Thu</v>
      </c>
      <c r="LH101" s="9" t="str">
        <f t="shared" si="4891"/>
        <v>Fri</v>
      </c>
      <c r="LI101" s="9" t="str">
        <f t="shared" si="4891"/>
        <v>Sat</v>
      </c>
      <c r="LJ101" s="9" t="str">
        <f t="shared" si="4891"/>
        <v>Sun</v>
      </c>
      <c r="LK101" s="9" t="str">
        <f t="shared" si="4891"/>
        <v>Mon</v>
      </c>
      <c r="LL101" s="9" t="str">
        <f t="shared" si="4891"/>
        <v>Tue</v>
      </c>
      <c r="LM101" s="9" t="str">
        <f t="shared" si="4891"/>
        <v>Wed</v>
      </c>
      <c r="LN101" s="9" t="str">
        <f t="shared" si="4891"/>
        <v>Thu</v>
      </c>
      <c r="LO101" s="9" t="str">
        <f t="shared" si="4891"/>
        <v>Fri</v>
      </c>
      <c r="LP101" s="9" t="str">
        <f t="shared" si="4891"/>
        <v>Sat</v>
      </c>
      <c r="LQ101" s="9" t="str">
        <f t="shared" si="4891"/>
        <v>Sun</v>
      </c>
      <c r="LR101" s="9" t="str">
        <f t="shared" si="4891"/>
        <v>Mon</v>
      </c>
      <c r="LS101" s="9" t="str">
        <f t="shared" si="4891"/>
        <v>Tue</v>
      </c>
      <c r="LT101" s="9" t="str">
        <f t="shared" si="4891"/>
        <v>Wed</v>
      </c>
      <c r="LU101" s="9" t="str">
        <f t="shared" si="4891"/>
        <v>Thu</v>
      </c>
      <c r="LV101" s="9" t="str">
        <f t="shared" si="4891"/>
        <v>Fri</v>
      </c>
      <c r="LW101" s="9" t="str">
        <f t="shared" si="4891"/>
        <v>Sat</v>
      </c>
      <c r="LX101" s="9" t="str">
        <f t="shared" si="4891"/>
        <v>Sun</v>
      </c>
      <c r="LY101" s="9" t="str">
        <f t="shared" si="4891"/>
        <v>Mon</v>
      </c>
      <c r="LZ101" s="9" t="str">
        <f t="shared" si="4891"/>
        <v>Tue</v>
      </c>
      <c r="MA101" s="9" t="str">
        <f t="shared" si="4891"/>
        <v>Wed</v>
      </c>
      <c r="MB101" s="9" t="str">
        <f t="shared" si="4891"/>
        <v>Thu</v>
      </c>
      <c r="MC101" s="9" t="str">
        <f t="shared" si="4891"/>
        <v>Fri</v>
      </c>
      <c r="MD101" s="9" t="str">
        <f t="shared" si="4891"/>
        <v>Sat</v>
      </c>
      <c r="ME101" s="9" t="str">
        <f t="shared" si="4891"/>
        <v>Sun</v>
      </c>
      <c r="MF101" s="9" t="str">
        <f t="shared" si="4891"/>
        <v>Mon</v>
      </c>
      <c r="MG101" s="9" t="str">
        <f t="shared" si="4891"/>
        <v>Tue</v>
      </c>
      <c r="MH101" s="9" t="str">
        <f t="shared" si="4891"/>
        <v>Wed</v>
      </c>
      <c r="MI101" s="9" t="str">
        <f t="shared" si="4891"/>
        <v>Thu</v>
      </c>
      <c r="MJ101" s="9" t="str">
        <f t="shared" si="4891"/>
        <v>Fri</v>
      </c>
      <c r="MK101" s="9" t="str">
        <f t="shared" si="4891"/>
        <v>Sat</v>
      </c>
      <c r="ML101" s="9" t="str">
        <f t="shared" si="4891"/>
        <v>Sun</v>
      </c>
      <c r="MM101" s="9" t="str">
        <f t="shared" si="4891"/>
        <v>Mon</v>
      </c>
      <c r="MN101" s="9" t="str">
        <f t="shared" si="4891"/>
        <v>Tue</v>
      </c>
      <c r="MO101" s="9" t="str">
        <f t="shared" si="4891"/>
        <v>Wed</v>
      </c>
      <c r="MP101" s="9" t="str">
        <f t="shared" si="4891"/>
        <v>Thu</v>
      </c>
      <c r="MQ101" s="9" t="str">
        <f t="shared" si="4891"/>
        <v>Fri</v>
      </c>
      <c r="MR101" s="9" t="str">
        <f t="shared" si="4891"/>
        <v>Sat</v>
      </c>
      <c r="MS101" s="9" t="str">
        <f t="shared" si="4891"/>
        <v>Sun</v>
      </c>
      <c r="MT101" s="9" t="str">
        <f t="shared" si="4891"/>
        <v>Mon</v>
      </c>
      <c r="MU101" s="9" t="str">
        <f t="shared" si="4891"/>
        <v>Tue</v>
      </c>
      <c r="MV101" s="9" t="str">
        <f t="shared" si="4891"/>
        <v>Wed</v>
      </c>
      <c r="MW101" s="9" t="str">
        <f t="shared" si="4891"/>
        <v>Thu</v>
      </c>
      <c r="MX101" s="9" t="str">
        <f t="shared" si="4891"/>
        <v>Fri</v>
      </c>
      <c r="MY101" s="9" t="str">
        <f t="shared" si="4891"/>
        <v>Sat</v>
      </c>
      <c r="MZ101" s="9" t="str">
        <f t="shared" si="4891"/>
        <v>Sun</v>
      </c>
      <c r="NA101" s="9" t="str">
        <f t="shared" si="4891"/>
        <v>Mon</v>
      </c>
      <c r="NB101" s="9" t="str">
        <f t="shared" si="4891"/>
        <v>Tue</v>
      </c>
      <c r="NC101" s="9" t="str">
        <f t="shared" si="4891"/>
        <v>Wed</v>
      </c>
      <c r="ND101" s="9" t="str">
        <f t="shared" si="4891"/>
        <v>Thu</v>
      </c>
      <c r="NE101" s="9" t="str">
        <f t="shared" si="4891"/>
        <v>Fri</v>
      </c>
      <c r="NF101" s="9" t="str">
        <f t="shared" si="4891"/>
        <v>Sat</v>
      </c>
      <c r="NG101" s="9" t="str">
        <f t="shared" si="4891"/>
        <v>Sun</v>
      </c>
      <c r="NH101" s="9" t="str">
        <f t="shared" si="4891"/>
        <v>Mon</v>
      </c>
      <c r="NI101" s="9" t="str">
        <f t="shared" si="4891"/>
        <v>Tue</v>
      </c>
      <c r="NJ101" s="9" t="str">
        <f t="shared" si="4891"/>
        <v>Wed</v>
      </c>
      <c r="NK101" s="9" t="str">
        <f t="shared" ref="NK101:PK101" si="4892">TEXT(NK100,"ddd")</f>
        <v>Thu</v>
      </c>
      <c r="NL101" s="9" t="str">
        <f t="shared" si="4892"/>
        <v>Fri</v>
      </c>
      <c r="NM101" s="9" t="str">
        <f t="shared" si="4892"/>
        <v>Sat</v>
      </c>
      <c r="NN101" s="9" t="str">
        <f t="shared" si="4892"/>
        <v>Sun</v>
      </c>
      <c r="NO101" s="9" t="str">
        <f t="shared" si="4892"/>
        <v>Mon</v>
      </c>
      <c r="NP101" s="9" t="str">
        <f t="shared" si="4892"/>
        <v>Tue</v>
      </c>
      <c r="NQ101" s="9" t="str">
        <f t="shared" si="4892"/>
        <v>Wed</v>
      </c>
      <c r="NR101" s="9" t="str">
        <f t="shared" si="4892"/>
        <v>Thu</v>
      </c>
      <c r="NS101" s="9" t="str">
        <f t="shared" si="4892"/>
        <v>Fri</v>
      </c>
      <c r="NT101" s="9" t="str">
        <f t="shared" si="4892"/>
        <v>Sat</v>
      </c>
      <c r="NU101" s="9" t="str">
        <f t="shared" si="4892"/>
        <v>Sun</v>
      </c>
      <c r="NV101" s="9" t="str">
        <f t="shared" si="4892"/>
        <v>Mon</v>
      </c>
      <c r="NW101" s="9" t="str">
        <f t="shared" si="4892"/>
        <v>Tue</v>
      </c>
      <c r="NX101" s="9" t="str">
        <f t="shared" si="4892"/>
        <v>Wed</v>
      </c>
      <c r="NY101" s="9" t="str">
        <f t="shared" si="4892"/>
        <v>Thu</v>
      </c>
      <c r="NZ101" s="9" t="str">
        <f t="shared" si="4892"/>
        <v>Fri</v>
      </c>
      <c r="OA101" s="9" t="str">
        <f t="shared" si="4892"/>
        <v>Sat</v>
      </c>
      <c r="OB101" s="9" t="str">
        <f t="shared" si="4892"/>
        <v>Sun</v>
      </c>
      <c r="OC101" s="9" t="str">
        <f t="shared" si="4892"/>
        <v>Mon</v>
      </c>
      <c r="OD101" s="9" t="str">
        <f t="shared" si="4892"/>
        <v>Tue</v>
      </c>
      <c r="OE101" s="9" t="str">
        <f t="shared" si="4892"/>
        <v>Wed</v>
      </c>
      <c r="OF101" s="9" t="str">
        <f t="shared" si="4892"/>
        <v>Thu</v>
      </c>
      <c r="OG101" s="9" t="str">
        <f t="shared" si="4892"/>
        <v>Fri</v>
      </c>
      <c r="OH101" s="9" t="str">
        <f t="shared" si="4892"/>
        <v>Sat</v>
      </c>
      <c r="OI101" s="9" t="str">
        <f t="shared" si="4892"/>
        <v>Sun</v>
      </c>
      <c r="OJ101" s="9" t="str">
        <f t="shared" si="4892"/>
        <v>Mon</v>
      </c>
      <c r="OK101" s="9" t="str">
        <f t="shared" si="4892"/>
        <v>Tue</v>
      </c>
      <c r="OL101" s="9" t="str">
        <f t="shared" si="4892"/>
        <v>Wed</v>
      </c>
      <c r="OM101" s="9" t="str">
        <f t="shared" si="4892"/>
        <v>Thu</v>
      </c>
      <c r="ON101" s="9" t="str">
        <f t="shared" si="4892"/>
        <v>Fri</v>
      </c>
      <c r="OO101" s="9" t="str">
        <f t="shared" si="4892"/>
        <v>Sat</v>
      </c>
      <c r="OP101" s="9" t="str">
        <f t="shared" si="4892"/>
        <v>Sun</v>
      </c>
      <c r="OQ101" s="9" t="str">
        <f t="shared" si="4892"/>
        <v>Mon</v>
      </c>
      <c r="OR101" s="9" t="str">
        <f t="shared" si="4892"/>
        <v>Tue</v>
      </c>
      <c r="OS101" s="9" t="str">
        <f t="shared" si="4892"/>
        <v>Wed</v>
      </c>
      <c r="OT101" s="9" t="str">
        <f t="shared" si="4892"/>
        <v>Thu</v>
      </c>
      <c r="OU101" s="9" t="str">
        <f t="shared" si="4892"/>
        <v>Fri</v>
      </c>
      <c r="OV101" s="9" t="str">
        <f t="shared" si="4892"/>
        <v>Sat</v>
      </c>
      <c r="OW101" s="9" t="str">
        <f t="shared" si="4892"/>
        <v>Sun</v>
      </c>
      <c r="OX101" s="9" t="str">
        <f t="shared" si="4892"/>
        <v>Mon</v>
      </c>
      <c r="OY101" s="9" t="str">
        <f t="shared" si="4892"/>
        <v>Tue</v>
      </c>
      <c r="OZ101" s="9" t="str">
        <f t="shared" si="4892"/>
        <v>Wed</v>
      </c>
      <c r="PA101" s="9" t="str">
        <f t="shared" si="4892"/>
        <v>Thu</v>
      </c>
      <c r="PB101" s="9" t="str">
        <f t="shared" si="4892"/>
        <v>Fri</v>
      </c>
      <c r="PC101" s="9" t="str">
        <f t="shared" si="4892"/>
        <v>Sat</v>
      </c>
      <c r="PD101" s="9" t="str">
        <f t="shared" si="4892"/>
        <v>Sun</v>
      </c>
      <c r="PE101" s="9" t="str">
        <f t="shared" si="4892"/>
        <v>Mon</v>
      </c>
      <c r="PF101" s="9" t="str">
        <f t="shared" si="4892"/>
        <v>Tue</v>
      </c>
      <c r="PG101" s="9" t="str">
        <f t="shared" si="4892"/>
        <v>Wed</v>
      </c>
      <c r="PH101" s="9" t="str">
        <f t="shared" si="4892"/>
        <v>Thu</v>
      </c>
      <c r="PI101" s="9" t="str">
        <f t="shared" si="4892"/>
        <v>Fri</v>
      </c>
      <c r="PJ101" s="9" t="str">
        <f t="shared" si="4892"/>
        <v>Sat</v>
      </c>
      <c r="PK101" s="9" t="str">
        <f t="shared" si="4892"/>
        <v>Sun</v>
      </c>
      <c r="PL101" s="9" t="str">
        <f t="shared" ref="PL101:RW101" si="4893">TEXT(PL100,"ddd")</f>
        <v>Mon</v>
      </c>
      <c r="PM101" s="9" t="str">
        <f t="shared" si="4893"/>
        <v>Tue</v>
      </c>
      <c r="PN101" s="9" t="str">
        <f t="shared" si="4893"/>
        <v>Wed</v>
      </c>
      <c r="PO101" s="9" t="str">
        <f t="shared" si="4893"/>
        <v>Thu</v>
      </c>
      <c r="PP101" s="9" t="str">
        <f t="shared" si="4893"/>
        <v>Fri</v>
      </c>
      <c r="PQ101" s="9" t="str">
        <f t="shared" si="4893"/>
        <v>Sat</v>
      </c>
      <c r="PR101" s="9" t="str">
        <f t="shared" si="4893"/>
        <v>Sun</v>
      </c>
      <c r="PS101" s="9" t="str">
        <f t="shared" si="4893"/>
        <v>Mon</v>
      </c>
      <c r="PT101" s="9" t="str">
        <f t="shared" si="4893"/>
        <v>Tue</v>
      </c>
      <c r="PU101" s="9" t="str">
        <f t="shared" si="4893"/>
        <v>Wed</v>
      </c>
      <c r="PV101" s="9" t="str">
        <f t="shared" si="4893"/>
        <v>Thu</v>
      </c>
      <c r="PW101" s="9" t="str">
        <f t="shared" si="4893"/>
        <v>Fri</v>
      </c>
      <c r="PX101" s="9" t="str">
        <f t="shared" si="4893"/>
        <v>Sat</v>
      </c>
      <c r="PY101" s="9" t="str">
        <f t="shared" si="4893"/>
        <v>Sun</v>
      </c>
      <c r="PZ101" s="9" t="str">
        <f t="shared" si="4893"/>
        <v>Mon</v>
      </c>
      <c r="QA101" s="9" t="str">
        <f t="shared" si="4893"/>
        <v>Tue</v>
      </c>
      <c r="QB101" s="9" t="str">
        <f t="shared" si="4893"/>
        <v>Wed</v>
      </c>
      <c r="QC101" s="9" t="str">
        <f t="shared" si="4893"/>
        <v>Thu</v>
      </c>
      <c r="QD101" s="9" t="str">
        <f t="shared" si="4893"/>
        <v>Fri</v>
      </c>
      <c r="QE101" s="9" t="str">
        <f t="shared" si="4893"/>
        <v>Sat</v>
      </c>
      <c r="QF101" s="9" t="str">
        <f t="shared" si="4893"/>
        <v>Sun</v>
      </c>
      <c r="QG101" s="9" t="str">
        <f t="shared" si="4893"/>
        <v>Mon</v>
      </c>
      <c r="QH101" s="9" t="str">
        <f t="shared" si="4893"/>
        <v>Tue</v>
      </c>
      <c r="QI101" s="9" t="str">
        <f t="shared" si="4893"/>
        <v>Wed</v>
      </c>
      <c r="QJ101" s="9" t="str">
        <f t="shared" si="4893"/>
        <v>Thu</v>
      </c>
      <c r="QK101" s="9" t="str">
        <f t="shared" si="4893"/>
        <v>Fri</v>
      </c>
      <c r="QL101" s="9" t="str">
        <f t="shared" si="4893"/>
        <v>Sat</v>
      </c>
      <c r="QM101" s="9" t="str">
        <f t="shared" si="4893"/>
        <v>Sun</v>
      </c>
      <c r="QN101" s="9" t="str">
        <f t="shared" si="4893"/>
        <v>Mon</v>
      </c>
      <c r="QO101" s="9" t="str">
        <f t="shared" si="4893"/>
        <v>Tue</v>
      </c>
      <c r="QP101" s="9" t="str">
        <f t="shared" si="4893"/>
        <v>Wed</v>
      </c>
      <c r="QQ101" s="9" t="str">
        <f t="shared" si="4893"/>
        <v>Thu</v>
      </c>
      <c r="QR101" s="9" t="str">
        <f t="shared" si="4893"/>
        <v>Fri</v>
      </c>
      <c r="QS101" s="9" t="str">
        <f t="shared" si="4893"/>
        <v>Sat</v>
      </c>
      <c r="QT101" s="9" t="str">
        <f t="shared" si="4893"/>
        <v>Sun</v>
      </c>
      <c r="QU101" s="9" t="str">
        <f t="shared" si="4893"/>
        <v>Mon</v>
      </c>
      <c r="QV101" s="9" t="str">
        <f t="shared" si="4893"/>
        <v>Tue</v>
      </c>
      <c r="QW101" s="9" t="str">
        <f t="shared" si="4893"/>
        <v>Wed</v>
      </c>
      <c r="QX101" s="9" t="str">
        <f t="shared" si="4893"/>
        <v>Thu</v>
      </c>
      <c r="QY101" s="9" t="str">
        <f t="shared" si="4893"/>
        <v>Fri</v>
      </c>
      <c r="QZ101" s="9" t="str">
        <f t="shared" si="4893"/>
        <v>Sat</v>
      </c>
      <c r="RA101" s="9" t="str">
        <f t="shared" si="4893"/>
        <v>Sun</v>
      </c>
      <c r="RB101" s="9" t="str">
        <f t="shared" si="4893"/>
        <v>Mon</v>
      </c>
      <c r="RC101" s="9" t="str">
        <f t="shared" si="4893"/>
        <v>Tue</v>
      </c>
      <c r="RD101" s="9" t="str">
        <f t="shared" si="4893"/>
        <v>Wed</v>
      </c>
      <c r="RE101" s="9" t="str">
        <f t="shared" si="4893"/>
        <v>Thu</v>
      </c>
      <c r="RF101" s="9" t="str">
        <f t="shared" si="4893"/>
        <v>Fri</v>
      </c>
      <c r="RG101" s="9" t="str">
        <f t="shared" si="4893"/>
        <v>Sat</v>
      </c>
      <c r="RH101" s="9" t="str">
        <f t="shared" si="4893"/>
        <v>Sun</v>
      </c>
      <c r="RI101" s="9" t="str">
        <f t="shared" si="4893"/>
        <v>Mon</v>
      </c>
      <c r="RJ101" s="9" t="str">
        <f t="shared" si="4893"/>
        <v>Tue</v>
      </c>
      <c r="RK101" s="9" t="str">
        <f t="shared" si="4893"/>
        <v>Wed</v>
      </c>
      <c r="RL101" s="9" t="str">
        <f t="shared" si="4893"/>
        <v>Thu</v>
      </c>
      <c r="RM101" s="9" t="str">
        <f t="shared" si="4893"/>
        <v>Fri</v>
      </c>
      <c r="RN101" s="9" t="str">
        <f t="shared" si="4893"/>
        <v>Sat</v>
      </c>
      <c r="RO101" s="9" t="str">
        <f t="shared" si="4893"/>
        <v>Sun</v>
      </c>
      <c r="RP101" s="9" t="str">
        <f t="shared" si="4893"/>
        <v>Mon</v>
      </c>
      <c r="RQ101" s="9" t="str">
        <f t="shared" si="4893"/>
        <v>Tue</v>
      </c>
      <c r="RR101" s="9" t="str">
        <f t="shared" si="4893"/>
        <v>Wed</v>
      </c>
      <c r="RS101" s="9" t="str">
        <f t="shared" si="4893"/>
        <v>Thu</v>
      </c>
      <c r="RT101" s="9" t="str">
        <f t="shared" si="4893"/>
        <v>Fri</v>
      </c>
      <c r="RU101" s="9" t="str">
        <f t="shared" si="4893"/>
        <v>Sat</v>
      </c>
      <c r="RV101" s="9" t="str">
        <f t="shared" si="4893"/>
        <v>Sun</v>
      </c>
      <c r="RW101" s="9" t="str">
        <f t="shared" si="4893"/>
        <v>Mon</v>
      </c>
      <c r="RX101" s="9" t="str">
        <f t="shared" ref="RX101:UI101" si="4894">TEXT(RX100,"ddd")</f>
        <v>Tue</v>
      </c>
      <c r="RY101" s="9" t="str">
        <f t="shared" si="4894"/>
        <v>Wed</v>
      </c>
      <c r="RZ101" s="9" t="str">
        <f t="shared" si="4894"/>
        <v>Thu</v>
      </c>
      <c r="SA101" s="9" t="str">
        <f t="shared" si="4894"/>
        <v>Fri</v>
      </c>
      <c r="SB101" s="9" t="str">
        <f t="shared" si="4894"/>
        <v>Sat</v>
      </c>
      <c r="SC101" s="9" t="str">
        <f t="shared" si="4894"/>
        <v>Sun</v>
      </c>
      <c r="SD101" s="9" t="str">
        <f t="shared" si="4894"/>
        <v>Mon</v>
      </c>
      <c r="SE101" s="9" t="str">
        <f t="shared" si="4894"/>
        <v>Tue</v>
      </c>
      <c r="SF101" s="9" t="str">
        <f t="shared" si="4894"/>
        <v>Wed</v>
      </c>
      <c r="SG101" s="9" t="str">
        <f t="shared" si="4894"/>
        <v>Thu</v>
      </c>
      <c r="SH101" s="9" t="str">
        <f t="shared" si="4894"/>
        <v>Fri</v>
      </c>
      <c r="SI101" s="9" t="str">
        <f t="shared" si="4894"/>
        <v>Sat</v>
      </c>
      <c r="SJ101" s="9" t="str">
        <f t="shared" si="4894"/>
        <v>Sun</v>
      </c>
      <c r="SK101" s="9" t="str">
        <f t="shared" si="4894"/>
        <v>Mon</v>
      </c>
      <c r="SL101" s="9" t="str">
        <f t="shared" si="4894"/>
        <v>Tue</v>
      </c>
      <c r="SM101" s="9" t="str">
        <f t="shared" si="4894"/>
        <v>Wed</v>
      </c>
      <c r="SN101" s="9" t="str">
        <f t="shared" si="4894"/>
        <v>Thu</v>
      </c>
      <c r="SO101" s="9" t="str">
        <f t="shared" si="4894"/>
        <v>Fri</v>
      </c>
      <c r="SP101" s="9" t="str">
        <f t="shared" si="4894"/>
        <v>Sat</v>
      </c>
      <c r="SQ101" s="9" t="str">
        <f t="shared" si="4894"/>
        <v>Sun</v>
      </c>
      <c r="SR101" s="9" t="str">
        <f t="shared" si="4894"/>
        <v>Mon</v>
      </c>
      <c r="SS101" s="9" t="str">
        <f t="shared" si="4894"/>
        <v>Tue</v>
      </c>
      <c r="ST101" s="9" t="str">
        <f t="shared" si="4894"/>
        <v>Wed</v>
      </c>
      <c r="SU101" s="9" t="str">
        <f t="shared" si="4894"/>
        <v>Thu</v>
      </c>
      <c r="SV101" s="9" t="str">
        <f t="shared" si="4894"/>
        <v>Fri</v>
      </c>
      <c r="SW101" s="9" t="str">
        <f t="shared" si="4894"/>
        <v>Sat</v>
      </c>
      <c r="SX101" s="9" t="str">
        <f t="shared" si="4894"/>
        <v>Sun</v>
      </c>
      <c r="SY101" s="9" t="str">
        <f t="shared" si="4894"/>
        <v>Mon</v>
      </c>
      <c r="SZ101" s="9" t="str">
        <f t="shared" si="4894"/>
        <v>Tue</v>
      </c>
      <c r="TA101" s="9" t="str">
        <f t="shared" si="4894"/>
        <v>Wed</v>
      </c>
      <c r="TB101" s="9" t="str">
        <f t="shared" si="4894"/>
        <v>Thu</v>
      </c>
      <c r="TC101" s="9" t="str">
        <f t="shared" si="4894"/>
        <v>Fri</v>
      </c>
      <c r="TD101" s="9" t="str">
        <f t="shared" si="4894"/>
        <v>Sat</v>
      </c>
      <c r="TE101" s="9" t="str">
        <f t="shared" si="4894"/>
        <v>Sun</v>
      </c>
      <c r="TF101" s="9" t="str">
        <f t="shared" si="4894"/>
        <v>Mon</v>
      </c>
      <c r="TG101" s="9" t="str">
        <f t="shared" si="4894"/>
        <v>Tue</v>
      </c>
      <c r="TH101" s="9" t="str">
        <f t="shared" si="4894"/>
        <v>Wed</v>
      </c>
      <c r="TI101" s="9" t="str">
        <f t="shared" si="4894"/>
        <v>Thu</v>
      </c>
      <c r="TJ101" s="9" t="str">
        <f t="shared" si="4894"/>
        <v>Fri</v>
      </c>
      <c r="TK101" s="9" t="str">
        <f t="shared" si="4894"/>
        <v>Sat</v>
      </c>
      <c r="TL101" s="9" t="str">
        <f t="shared" si="4894"/>
        <v>Sun</v>
      </c>
      <c r="TM101" s="9" t="str">
        <f t="shared" si="4894"/>
        <v>Mon</v>
      </c>
      <c r="TN101" s="9" t="str">
        <f t="shared" si="4894"/>
        <v>Tue</v>
      </c>
      <c r="TO101" s="9" t="str">
        <f t="shared" si="4894"/>
        <v>Wed</v>
      </c>
      <c r="TP101" s="9" t="str">
        <f t="shared" si="4894"/>
        <v>Thu</v>
      </c>
      <c r="TQ101" s="9" t="str">
        <f t="shared" si="4894"/>
        <v>Fri</v>
      </c>
      <c r="TR101" s="9" t="str">
        <f t="shared" si="4894"/>
        <v>Sat</v>
      </c>
      <c r="TS101" s="9" t="str">
        <f t="shared" si="4894"/>
        <v>Sun</v>
      </c>
      <c r="TT101" s="9" t="str">
        <f t="shared" si="4894"/>
        <v>Mon</v>
      </c>
      <c r="TU101" s="9" t="str">
        <f t="shared" si="4894"/>
        <v>Tue</v>
      </c>
      <c r="TV101" s="9" t="str">
        <f t="shared" si="4894"/>
        <v>Wed</v>
      </c>
      <c r="TW101" s="9" t="str">
        <f t="shared" si="4894"/>
        <v>Thu</v>
      </c>
      <c r="TX101" s="9" t="str">
        <f t="shared" si="4894"/>
        <v>Fri</v>
      </c>
      <c r="TY101" s="9" t="str">
        <f t="shared" si="4894"/>
        <v>Sat</v>
      </c>
      <c r="TZ101" s="9" t="str">
        <f t="shared" si="4894"/>
        <v>Sun</v>
      </c>
      <c r="UA101" s="9" t="str">
        <f t="shared" si="4894"/>
        <v>Mon</v>
      </c>
      <c r="UB101" s="9" t="str">
        <f t="shared" si="4894"/>
        <v>Tue</v>
      </c>
      <c r="UC101" s="9" t="str">
        <f t="shared" si="4894"/>
        <v>Wed</v>
      </c>
      <c r="UD101" s="9" t="str">
        <f t="shared" si="4894"/>
        <v>Thu</v>
      </c>
      <c r="UE101" s="9" t="str">
        <f t="shared" si="4894"/>
        <v>Fri</v>
      </c>
      <c r="UF101" s="9" t="str">
        <f t="shared" si="4894"/>
        <v>Sat</v>
      </c>
      <c r="UG101" s="9" t="str">
        <f t="shared" si="4894"/>
        <v>Sun</v>
      </c>
      <c r="UH101" s="9" t="str">
        <f t="shared" si="4894"/>
        <v>Mon</v>
      </c>
      <c r="UI101" s="9" t="str">
        <f t="shared" si="4894"/>
        <v>Tue</v>
      </c>
      <c r="UJ101" s="9" t="str">
        <f t="shared" ref="UJ101:WU101" si="4895">TEXT(UJ100,"ddd")</f>
        <v>Wed</v>
      </c>
      <c r="UK101" s="9" t="str">
        <f t="shared" si="4895"/>
        <v>Thu</v>
      </c>
      <c r="UL101" s="9" t="str">
        <f t="shared" si="4895"/>
        <v>Fri</v>
      </c>
      <c r="UM101" s="9" t="str">
        <f t="shared" si="4895"/>
        <v>Sat</v>
      </c>
      <c r="UN101" s="9" t="str">
        <f t="shared" si="4895"/>
        <v>Sun</v>
      </c>
      <c r="UO101" s="9" t="str">
        <f t="shared" si="4895"/>
        <v>Mon</v>
      </c>
      <c r="UP101" s="9" t="str">
        <f t="shared" si="4895"/>
        <v>Tue</v>
      </c>
      <c r="UQ101" s="9" t="str">
        <f t="shared" si="4895"/>
        <v>Wed</v>
      </c>
      <c r="UR101" s="9" t="str">
        <f t="shared" si="4895"/>
        <v>Thu</v>
      </c>
      <c r="US101" s="9" t="str">
        <f t="shared" si="4895"/>
        <v>Fri</v>
      </c>
      <c r="UT101" s="9" t="str">
        <f t="shared" si="4895"/>
        <v>Sat</v>
      </c>
      <c r="UU101" s="9" t="str">
        <f t="shared" si="4895"/>
        <v>Sun</v>
      </c>
      <c r="UV101" s="9" t="str">
        <f t="shared" si="4895"/>
        <v>Mon</v>
      </c>
      <c r="UW101" s="9" t="str">
        <f t="shared" si="4895"/>
        <v>Tue</v>
      </c>
      <c r="UX101" s="9" t="str">
        <f t="shared" si="4895"/>
        <v>Wed</v>
      </c>
      <c r="UY101" s="9" t="str">
        <f t="shared" si="4895"/>
        <v>Thu</v>
      </c>
      <c r="UZ101" s="9" t="str">
        <f t="shared" si="4895"/>
        <v>Fri</v>
      </c>
      <c r="VA101" s="9" t="str">
        <f t="shared" si="4895"/>
        <v>Sat</v>
      </c>
      <c r="VB101" s="9" t="str">
        <f t="shared" si="4895"/>
        <v>Sun</v>
      </c>
      <c r="VC101" s="9" t="str">
        <f t="shared" si="4895"/>
        <v>Mon</v>
      </c>
      <c r="VD101" s="9" t="str">
        <f t="shared" si="4895"/>
        <v>Tue</v>
      </c>
      <c r="VE101" s="9" t="str">
        <f t="shared" si="4895"/>
        <v>Wed</v>
      </c>
      <c r="VF101" s="9" t="str">
        <f t="shared" si="4895"/>
        <v>Thu</v>
      </c>
      <c r="VG101" s="9" t="str">
        <f t="shared" si="4895"/>
        <v>Fri</v>
      </c>
      <c r="VH101" s="9" t="str">
        <f t="shared" si="4895"/>
        <v>Sat</v>
      </c>
      <c r="VI101" s="9" t="str">
        <f t="shared" si="4895"/>
        <v>Sun</v>
      </c>
      <c r="VJ101" s="9" t="str">
        <f t="shared" si="4895"/>
        <v>Mon</v>
      </c>
      <c r="VK101" s="9" t="str">
        <f t="shared" si="4895"/>
        <v>Tue</v>
      </c>
      <c r="VL101" s="9" t="str">
        <f t="shared" si="4895"/>
        <v>Wed</v>
      </c>
      <c r="VM101" s="9" t="str">
        <f t="shared" si="4895"/>
        <v>Thu</v>
      </c>
      <c r="VN101" s="9" t="str">
        <f t="shared" si="4895"/>
        <v>Fri</v>
      </c>
      <c r="VO101" s="9" t="str">
        <f t="shared" si="4895"/>
        <v>Sat</v>
      </c>
      <c r="VP101" s="9" t="str">
        <f t="shared" si="4895"/>
        <v>Sun</v>
      </c>
      <c r="VQ101" s="9" t="str">
        <f t="shared" si="4895"/>
        <v>Mon</v>
      </c>
      <c r="VR101" s="9" t="str">
        <f t="shared" si="4895"/>
        <v>Tue</v>
      </c>
      <c r="VS101" s="9" t="str">
        <f t="shared" si="4895"/>
        <v>Wed</v>
      </c>
      <c r="VT101" s="9" t="str">
        <f t="shared" si="4895"/>
        <v>Thu</v>
      </c>
      <c r="VU101" s="9" t="str">
        <f t="shared" si="4895"/>
        <v>Fri</v>
      </c>
      <c r="VV101" s="9" t="str">
        <f t="shared" si="4895"/>
        <v>Sat</v>
      </c>
      <c r="VW101" s="9" t="str">
        <f t="shared" si="4895"/>
        <v>Sun</v>
      </c>
      <c r="VX101" s="9" t="str">
        <f t="shared" si="4895"/>
        <v>Mon</v>
      </c>
      <c r="VY101" s="9" t="str">
        <f t="shared" si="4895"/>
        <v>Tue</v>
      </c>
      <c r="VZ101" s="9" t="str">
        <f t="shared" si="4895"/>
        <v>Wed</v>
      </c>
      <c r="WA101" s="9" t="str">
        <f t="shared" si="4895"/>
        <v>Thu</v>
      </c>
      <c r="WB101" s="9" t="str">
        <f t="shared" si="4895"/>
        <v>Fri</v>
      </c>
      <c r="WC101" s="9" t="str">
        <f t="shared" si="4895"/>
        <v>Sat</v>
      </c>
      <c r="WD101" s="9" t="str">
        <f t="shared" si="4895"/>
        <v>Sun</v>
      </c>
      <c r="WE101" s="9" t="str">
        <f t="shared" si="4895"/>
        <v>Mon</v>
      </c>
      <c r="WF101" s="9" t="str">
        <f t="shared" si="4895"/>
        <v>Tue</v>
      </c>
      <c r="WG101" s="9" t="str">
        <f t="shared" si="4895"/>
        <v>Wed</v>
      </c>
      <c r="WH101" s="9" t="str">
        <f t="shared" si="4895"/>
        <v>Thu</v>
      </c>
      <c r="WI101" s="9" t="str">
        <f t="shared" si="4895"/>
        <v>Fri</v>
      </c>
      <c r="WJ101" s="9" t="str">
        <f t="shared" si="4895"/>
        <v>Sat</v>
      </c>
      <c r="WK101" s="9" t="str">
        <f t="shared" si="4895"/>
        <v>Sun</v>
      </c>
      <c r="WL101" s="9" t="str">
        <f t="shared" si="4895"/>
        <v>Mon</v>
      </c>
      <c r="WM101" s="9" t="str">
        <f t="shared" si="4895"/>
        <v>Tue</v>
      </c>
      <c r="WN101" s="9" t="str">
        <f t="shared" si="4895"/>
        <v>Wed</v>
      </c>
      <c r="WO101" s="9" t="str">
        <f t="shared" si="4895"/>
        <v>Thu</v>
      </c>
      <c r="WP101" s="9" t="str">
        <f t="shared" si="4895"/>
        <v>Fri</v>
      </c>
      <c r="WQ101" s="9" t="str">
        <f t="shared" si="4895"/>
        <v>Sat</v>
      </c>
      <c r="WR101" s="9" t="str">
        <f t="shared" si="4895"/>
        <v>Sun</v>
      </c>
      <c r="WS101" s="9" t="str">
        <f t="shared" si="4895"/>
        <v>Mon</v>
      </c>
      <c r="WT101" s="9" t="str">
        <f t="shared" si="4895"/>
        <v>Tue</v>
      </c>
      <c r="WU101" s="9" t="str">
        <f t="shared" si="4895"/>
        <v>Wed</v>
      </c>
      <c r="WV101" s="9" t="str">
        <f t="shared" ref="WV101:YA101" si="4896">TEXT(WV100,"ddd")</f>
        <v>Thu</v>
      </c>
      <c r="WW101" s="9" t="str">
        <f t="shared" si="4896"/>
        <v>Fri</v>
      </c>
      <c r="WX101" s="9" t="str">
        <f t="shared" si="4896"/>
        <v>Sat</v>
      </c>
      <c r="WY101" s="9" t="str">
        <f t="shared" si="4896"/>
        <v>Sun</v>
      </c>
      <c r="WZ101" s="9" t="str">
        <f t="shared" si="4896"/>
        <v>Mon</v>
      </c>
      <c r="XA101" s="9" t="str">
        <f t="shared" si="4896"/>
        <v>Tue</v>
      </c>
      <c r="XB101" s="9" t="str">
        <f t="shared" si="4896"/>
        <v>Wed</v>
      </c>
      <c r="XC101" s="9" t="str">
        <f t="shared" si="4896"/>
        <v>Thu</v>
      </c>
      <c r="XD101" s="9" t="str">
        <f t="shared" si="4896"/>
        <v>Fri</v>
      </c>
      <c r="XE101" s="9" t="str">
        <f t="shared" si="4896"/>
        <v>Sat</v>
      </c>
      <c r="XF101" s="9" t="str">
        <f t="shared" si="4896"/>
        <v>Sun</v>
      </c>
      <c r="XG101" s="9" t="str">
        <f t="shared" si="4896"/>
        <v>Mon</v>
      </c>
      <c r="XH101" s="9" t="str">
        <f t="shared" si="4896"/>
        <v>Tue</v>
      </c>
      <c r="XI101" s="9" t="str">
        <f t="shared" si="4896"/>
        <v>Wed</v>
      </c>
      <c r="XJ101" s="9" t="str">
        <f t="shared" si="4896"/>
        <v>Thu</v>
      </c>
      <c r="XK101" s="9" t="str">
        <f t="shared" si="4896"/>
        <v>Fri</v>
      </c>
      <c r="XL101" s="9" t="str">
        <f t="shared" si="4896"/>
        <v>Sat</v>
      </c>
      <c r="XM101" s="9" t="str">
        <f t="shared" si="4896"/>
        <v>Sun</v>
      </c>
      <c r="XN101" s="9" t="str">
        <f t="shared" si="4896"/>
        <v>Mon</v>
      </c>
      <c r="XO101" s="9" t="str">
        <f t="shared" si="4896"/>
        <v>Tue</v>
      </c>
      <c r="XP101" s="9" t="str">
        <f t="shared" si="4896"/>
        <v>Wed</v>
      </c>
      <c r="XQ101" s="9" t="str">
        <f t="shared" si="4896"/>
        <v>Thu</v>
      </c>
      <c r="XR101" s="9" t="str">
        <f t="shared" si="4896"/>
        <v>Fri</v>
      </c>
      <c r="XS101" s="9" t="str">
        <f t="shared" si="4896"/>
        <v>Sat</v>
      </c>
      <c r="XT101" s="9" t="str">
        <f t="shared" si="4896"/>
        <v>Sun</v>
      </c>
      <c r="XU101" s="9" t="str">
        <f t="shared" si="4896"/>
        <v>Mon</v>
      </c>
      <c r="XV101" s="9" t="str">
        <f t="shared" si="4896"/>
        <v>Tue</v>
      </c>
      <c r="XW101" s="9" t="str">
        <f t="shared" si="4896"/>
        <v>Wed</v>
      </c>
      <c r="XX101" s="9" t="str">
        <f t="shared" si="4896"/>
        <v>Thu</v>
      </c>
      <c r="XY101" s="9" t="str">
        <f t="shared" si="4896"/>
        <v>Fri</v>
      </c>
      <c r="XZ101" s="9" t="str">
        <f t="shared" si="4896"/>
        <v>Sat</v>
      </c>
      <c r="YA101" s="9" t="str">
        <f t="shared" si="4896"/>
        <v>Sun</v>
      </c>
      <c r="YB101" s="9" t="str">
        <f t="shared" ref="YB101:YZ101" si="4897">TEXT(YB100,"ddd")</f>
        <v>Mon</v>
      </c>
      <c r="YC101" s="9" t="str">
        <f t="shared" si="4897"/>
        <v>Tue</v>
      </c>
      <c r="YD101" s="9" t="str">
        <f t="shared" si="4897"/>
        <v>Wed</v>
      </c>
      <c r="YE101" s="9" t="str">
        <f t="shared" si="4897"/>
        <v>Thu</v>
      </c>
      <c r="YF101" s="9" t="str">
        <f t="shared" si="4897"/>
        <v>Fri</v>
      </c>
      <c r="YG101" s="9" t="str">
        <f t="shared" si="4897"/>
        <v>Sat</v>
      </c>
      <c r="YH101" s="9" t="str">
        <f t="shared" si="4897"/>
        <v>Sun</v>
      </c>
      <c r="YI101" s="9" t="str">
        <f t="shared" si="4897"/>
        <v>Mon</v>
      </c>
      <c r="YJ101" s="9" t="str">
        <f t="shared" si="4897"/>
        <v>Tue</v>
      </c>
      <c r="YK101" s="9" t="str">
        <f t="shared" si="4897"/>
        <v>Wed</v>
      </c>
      <c r="YL101" s="9" t="str">
        <f t="shared" si="4897"/>
        <v>Thu</v>
      </c>
      <c r="YM101" s="9" t="str">
        <f t="shared" si="4897"/>
        <v>Fri</v>
      </c>
      <c r="YN101" s="9" t="str">
        <f t="shared" si="4897"/>
        <v>Sat</v>
      </c>
      <c r="YO101" s="9" t="str">
        <f t="shared" si="4897"/>
        <v>Sun</v>
      </c>
      <c r="YP101" s="9" t="str">
        <f t="shared" si="4897"/>
        <v>Mon</v>
      </c>
      <c r="YQ101" s="9" t="str">
        <f t="shared" si="4897"/>
        <v>Tue</v>
      </c>
      <c r="YR101" s="9" t="str">
        <f t="shared" si="4897"/>
        <v>Wed</v>
      </c>
      <c r="YS101" s="9" t="str">
        <f t="shared" si="4897"/>
        <v>Thu</v>
      </c>
      <c r="YT101" s="9" t="str">
        <f t="shared" si="4897"/>
        <v>Fri</v>
      </c>
      <c r="YU101" s="9" t="str">
        <f t="shared" si="4897"/>
        <v>Sat</v>
      </c>
      <c r="YV101" s="9" t="str">
        <f t="shared" si="4897"/>
        <v>Sun</v>
      </c>
      <c r="YW101" s="9" t="str">
        <f t="shared" si="4897"/>
        <v>Mon</v>
      </c>
      <c r="YX101" s="9" t="str">
        <f t="shared" si="4897"/>
        <v>Tue</v>
      </c>
      <c r="YY101" s="9" t="str">
        <f t="shared" si="4897"/>
        <v>Wed</v>
      </c>
      <c r="YZ101" s="9" t="str">
        <f t="shared" si="4897"/>
        <v>Thu</v>
      </c>
      <c r="ZA101" s="9" t="str">
        <f t="shared" ref="ZA101:ABA101" si="4898">TEXT(ZA100,"ddd")</f>
        <v>Fri</v>
      </c>
      <c r="ZB101" s="9" t="str">
        <f t="shared" si="4898"/>
        <v>Sat</v>
      </c>
      <c r="ZC101" s="9" t="str">
        <f t="shared" si="4898"/>
        <v>Sun</v>
      </c>
      <c r="ZD101" s="9" t="str">
        <f t="shared" si="4898"/>
        <v>Mon</v>
      </c>
      <c r="ZE101" s="9" t="str">
        <f t="shared" si="4898"/>
        <v>Tue</v>
      </c>
      <c r="ZF101" s="9" t="str">
        <f t="shared" si="4898"/>
        <v>Wed</v>
      </c>
      <c r="ZG101" s="9" t="str">
        <f t="shared" si="4898"/>
        <v>Thu</v>
      </c>
      <c r="ZH101" s="9" t="str">
        <f t="shared" si="4898"/>
        <v>Fri</v>
      </c>
      <c r="ZI101" s="9" t="str">
        <f t="shared" si="4898"/>
        <v>Sat</v>
      </c>
      <c r="ZJ101" s="9" t="str">
        <f t="shared" si="4898"/>
        <v>Sun</v>
      </c>
      <c r="ZK101" s="9" t="str">
        <f t="shared" si="4898"/>
        <v>Mon</v>
      </c>
      <c r="ZL101" s="9" t="str">
        <f t="shared" si="4898"/>
        <v>Tue</v>
      </c>
      <c r="ZM101" s="9" t="str">
        <f t="shared" si="4898"/>
        <v>Wed</v>
      </c>
      <c r="ZN101" s="9" t="str">
        <f t="shared" si="4898"/>
        <v>Thu</v>
      </c>
      <c r="ZO101" s="9" t="str">
        <f t="shared" si="4898"/>
        <v>Fri</v>
      </c>
      <c r="ZP101" s="9" t="str">
        <f t="shared" si="4898"/>
        <v>Sat</v>
      </c>
      <c r="ZQ101" s="9" t="str">
        <f t="shared" si="4898"/>
        <v>Sun</v>
      </c>
      <c r="ZR101" s="9" t="str">
        <f t="shared" si="4898"/>
        <v>Mon</v>
      </c>
      <c r="ZS101" s="9" t="str">
        <f t="shared" si="4898"/>
        <v>Tue</v>
      </c>
      <c r="ZT101" s="9" t="str">
        <f t="shared" si="4898"/>
        <v>Wed</v>
      </c>
      <c r="ZU101" s="9" t="str">
        <f t="shared" si="4898"/>
        <v>Thu</v>
      </c>
      <c r="ZV101" s="9" t="str">
        <f t="shared" si="4898"/>
        <v>Fri</v>
      </c>
      <c r="ZW101" s="9" t="str">
        <f t="shared" si="4898"/>
        <v>Sat</v>
      </c>
      <c r="ZX101" s="9" t="str">
        <f t="shared" si="4898"/>
        <v>Sun</v>
      </c>
      <c r="ZY101" s="9" t="str">
        <f t="shared" si="4898"/>
        <v>Mon</v>
      </c>
      <c r="ZZ101" s="9" t="str">
        <f t="shared" si="4898"/>
        <v>Tue</v>
      </c>
      <c r="AAA101" s="9" t="str">
        <f t="shared" si="4898"/>
        <v>Wed</v>
      </c>
      <c r="AAB101" s="9" t="str">
        <f t="shared" si="4898"/>
        <v>Thu</v>
      </c>
      <c r="AAC101" s="9" t="str">
        <f t="shared" si="4898"/>
        <v>Fri</v>
      </c>
      <c r="AAD101" s="9" t="str">
        <f t="shared" si="4898"/>
        <v>Sat</v>
      </c>
      <c r="AAE101" s="9" t="str">
        <f t="shared" si="4898"/>
        <v>Sun</v>
      </c>
      <c r="AAF101" s="9" t="str">
        <f t="shared" si="4898"/>
        <v>Mon</v>
      </c>
      <c r="AAG101" s="9" t="str">
        <f t="shared" si="4898"/>
        <v>Tue</v>
      </c>
      <c r="AAH101" s="9" t="str">
        <f t="shared" si="4898"/>
        <v>Wed</v>
      </c>
      <c r="AAI101" s="9" t="str">
        <f t="shared" si="4898"/>
        <v>Thu</v>
      </c>
      <c r="AAJ101" s="9" t="str">
        <f t="shared" si="4898"/>
        <v>Fri</v>
      </c>
      <c r="AAK101" s="9" t="str">
        <f t="shared" si="4898"/>
        <v>Sat</v>
      </c>
      <c r="AAL101" s="9" t="str">
        <f t="shared" si="4898"/>
        <v>Sun</v>
      </c>
      <c r="AAM101" s="9" t="str">
        <f t="shared" si="4898"/>
        <v>Mon</v>
      </c>
      <c r="AAN101" s="9" t="str">
        <f t="shared" si="4898"/>
        <v>Tue</v>
      </c>
      <c r="AAO101" s="9" t="str">
        <f t="shared" si="4898"/>
        <v>Wed</v>
      </c>
      <c r="AAP101" s="9" t="str">
        <f t="shared" si="4898"/>
        <v>Thu</v>
      </c>
      <c r="AAQ101" s="9" t="str">
        <f t="shared" si="4898"/>
        <v>Fri</v>
      </c>
      <c r="AAR101" s="9" t="str">
        <f t="shared" si="4898"/>
        <v>Sat</v>
      </c>
      <c r="AAS101" s="9" t="str">
        <f t="shared" si="4898"/>
        <v>Sun</v>
      </c>
      <c r="AAT101" s="9" t="str">
        <f t="shared" si="4898"/>
        <v>Mon</v>
      </c>
      <c r="AAU101" s="9" t="str">
        <f t="shared" si="4898"/>
        <v>Tue</v>
      </c>
      <c r="AAV101" s="9" t="str">
        <f t="shared" si="4898"/>
        <v>Wed</v>
      </c>
      <c r="AAW101" s="9" t="str">
        <f t="shared" si="4898"/>
        <v>Thu</v>
      </c>
      <c r="AAX101" s="9" t="str">
        <f t="shared" si="4898"/>
        <v>Fri</v>
      </c>
      <c r="AAY101" s="9" t="str">
        <f t="shared" si="4898"/>
        <v>Sat</v>
      </c>
      <c r="AAZ101" s="9" t="str">
        <f t="shared" si="4898"/>
        <v>Sun</v>
      </c>
      <c r="ABA101" s="9" t="str">
        <f t="shared" si="4898"/>
        <v>Mon</v>
      </c>
    </row>
    <row r="102" spans="2:729">
      <c r="B102" s="3" t="s">
        <v>2</v>
      </c>
      <c r="C102" s="6">
        <f>IFERROR(INDEX(Sales!$D$5:$ABF$18,MATCH(UsagePerHour!$B102,Sales!$C$5:$C$18,0),MATCH(UsagePerHour!C$4,Sales!$D$3:$ABF$3,0))/C$2*INDEX(Usage!$D$5:$ABF$11,MATCH(UsagePerHour!$B$100,Usage!$C$5:$C$11,0),MATCH(UsagePerHour!C$4,Usage!$D$3:$ABF$3,0)),"")</f>
        <v>1.2139429071866512</v>
      </c>
      <c r="D102" s="6">
        <f>IFERROR(INDEX(Sales!$D$5:$ABF$18,MATCH(UsagePerHour!$B102,Sales!$C$5:$C$18,0),MATCH(UsagePerHour!D$4,Sales!$D$3:$ABF$3,0))/D$2*INDEX(Usage!$D$5:$ABF$11,MATCH(UsagePerHour!$B$100,Usage!$C$5:$C$11,0),MATCH(UsagePerHour!D$4,Usage!$D$3:$ABF$3,0)),"")</f>
        <v>0.42120671015390598</v>
      </c>
      <c r="E102" s="6">
        <f>IFERROR(INDEX(Sales!$D$5:$ABF$18,MATCH(UsagePerHour!$B102,Sales!$C$5:$C$18,0),MATCH(UsagePerHour!E$4,Sales!$D$3:$ABF$3,0))/E$2*INDEX(Usage!$D$5:$ABF$11,MATCH(UsagePerHour!$B$100,Usage!$C$5:$C$11,0),MATCH(UsagePerHour!E$4,Usage!$D$3:$ABF$3,0)),"")</f>
        <v>0.62160479041916172</v>
      </c>
      <c r="F102" s="6">
        <f>IFERROR(INDEX(Sales!$D$5:$ABF$18,MATCH(UsagePerHour!$B102,Sales!$C$5:$C$18,0),MATCH(UsagePerHour!F$4,Sales!$D$3:$ABF$3,0))/F$2*INDEX(Usage!$D$5:$ABF$11,MATCH(UsagePerHour!$B$100,Usage!$C$5:$C$11,0),MATCH(UsagePerHour!F$4,Usage!$D$3:$ABF$3,0)),"")</f>
        <v>0.57242952108302192</v>
      </c>
      <c r="G102" s="6">
        <f>IFERROR(INDEX(Sales!$D$5:$ABF$18,MATCH(UsagePerHour!$B102,Sales!$C$5:$C$18,0),MATCH(UsagePerHour!G$4,Sales!$D$3:$ABF$3,0))/G$2*INDEX(Usage!$D$5:$ABF$11,MATCH(UsagePerHour!$B$100,Usage!$C$5:$C$11,0),MATCH(UsagePerHour!G$4,Usage!$D$3:$ABF$3,0)),"")</f>
        <v>6.4740554694597332</v>
      </c>
      <c r="H102" s="6">
        <f>IFERROR(INDEX(Sales!$D$5:$ABF$18,MATCH(UsagePerHour!$B102,Sales!$C$5:$C$18,0),MATCH(UsagePerHour!H$4,Sales!$D$3:$ABF$3,0))/H$2*INDEX(Usage!$D$5:$ABF$11,MATCH(UsagePerHour!$B$100,Usage!$C$5:$C$11,0),MATCH(UsagePerHour!H$4,Usage!$D$3:$ABF$3,0)),"")</f>
        <v>6.4115398556694236</v>
      </c>
      <c r="I102" s="6">
        <f>IFERROR(INDEX(Sales!$D$5:$ABF$18,MATCH(UsagePerHour!$B102,Sales!$C$5:$C$18,0),MATCH(UsagePerHour!I$4,Sales!$D$3:$ABF$3,0))/I$2*INDEX(Usage!$D$5:$ABF$11,MATCH(UsagePerHour!$B$100,Usage!$C$5:$C$11,0),MATCH(UsagePerHour!I$4,Usage!$D$3:$ABF$3,0)),"")</f>
        <v>2.9863022001333412</v>
      </c>
      <c r="J102" s="6">
        <f>IFERROR(INDEX(Sales!$D$5:$ABF$18,MATCH(UsagePerHour!$B102,Sales!$C$5:$C$18,0),MATCH(UsagePerHour!J$4,Sales!$D$3:$ABF$3,0))/J$2*INDEX(Usage!$D$5:$ABF$11,MATCH(UsagePerHour!$B$100,Usage!$C$5:$C$11,0),MATCH(UsagePerHour!J$4,Usage!$D$3:$ABF$3,0)),"")</f>
        <v>1.2139429071866512</v>
      </c>
      <c r="K102" s="6">
        <f>IFERROR(INDEX(Sales!$D$5:$ABF$18,MATCH(UsagePerHour!$B102,Sales!$C$5:$C$18,0),MATCH(UsagePerHour!K$4,Sales!$D$3:$ABF$3,0))/K$2*INDEX(Usage!$D$5:$ABF$11,MATCH(UsagePerHour!$B$100,Usage!$C$5:$C$11,0),MATCH(UsagePerHour!K$4,Usage!$D$3:$ABF$3,0)),"")</f>
        <v>0.42120671015390598</v>
      </c>
      <c r="L102" s="6">
        <f>IFERROR(INDEX(Sales!$D$5:$ABF$18,MATCH(UsagePerHour!$B102,Sales!$C$5:$C$18,0),MATCH(UsagePerHour!L$4,Sales!$D$3:$ABF$3,0))/L$2*INDEX(Usage!$D$5:$ABF$11,MATCH(UsagePerHour!$B$100,Usage!$C$5:$C$11,0),MATCH(UsagePerHour!L$4,Usage!$D$3:$ABF$3,0)),"")</f>
        <v>0.62160479041916172</v>
      </c>
      <c r="M102" s="6">
        <f>IFERROR(INDEX(Sales!$D$5:$ABF$18,MATCH(UsagePerHour!$B102,Sales!$C$5:$C$18,0),MATCH(UsagePerHour!M$4,Sales!$D$3:$ABF$3,0))/M$2*INDEX(Usage!$D$5:$ABF$11,MATCH(UsagePerHour!$B$100,Usage!$C$5:$C$11,0),MATCH(UsagePerHour!M$4,Usage!$D$3:$ABF$3,0)),"")</f>
        <v>0.57242952108302192</v>
      </c>
      <c r="N102" s="6">
        <f>IFERROR(INDEX(Sales!$D$5:$ABF$18,MATCH(UsagePerHour!$B102,Sales!$C$5:$C$18,0),MATCH(UsagePerHour!N$4,Sales!$D$3:$ABF$3,0))/N$2*INDEX(Usage!$D$5:$ABF$11,MATCH(UsagePerHour!$B$100,Usage!$C$5:$C$11,0),MATCH(UsagePerHour!N$4,Usage!$D$3:$ABF$3,0)),"")</f>
        <v>6.4740554694597332</v>
      </c>
      <c r="O102" s="6">
        <f>IFERROR(INDEX(Sales!$D$5:$ABF$18,MATCH(UsagePerHour!$B102,Sales!$C$5:$C$18,0),MATCH(UsagePerHour!O$4,Sales!$D$3:$ABF$3,0))/O$2*INDEX(Usage!$D$5:$ABF$11,MATCH(UsagePerHour!$B$100,Usage!$C$5:$C$11,0),MATCH(UsagePerHour!O$4,Usage!$D$3:$ABF$3,0)),"")</f>
        <v>6.4115398556694236</v>
      </c>
      <c r="P102" s="6">
        <f>IFERROR(INDEX(Sales!$D$5:$ABF$18,MATCH(UsagePerHour!$B102,Sales!$C$5:$C$18,0),MATCH(UsagePerHour!P$4,Sales!$D$3:$ABF$3,0))/P$2*INDEX(Usage!$D$5:$ABF$11,MATCH(UsagePerHour!$B$100,Usage!$C$5:$C$11,0),MATCH(UsagePerHour!P$4,Usage!$D$3:$ABF$3,0)),"")</f>
        <v>2.9863022001333412</v>
      </c>
      <c r="Q102" s="6">
        <f>IFERROR(INDEX(Sales!$D$5:$ABF$18,MATCH(UsagePerHour!$B102,Sales!$C$5:$C$18,0),MATCH(UsagePerHour!Q$4,Sales!$D$3:$ABF$3,0))/Q$2*INDEX(Usage!$D$5:$ABF$11,MATCH(UsagePerHour!$B$100,Usage!$C$5:$C$11,0),MATCH(UsagePerHour!Q$4,Usage!$D$3:$ABF$3,0)),"")</f>
        <v>1.2139429071866512</v>
      </c>
      <c r="R102" s="6">
        <f>IFERROR(INDEX(Sales!$D$5:$ABF$18,MATCH(UsagePerHour!$B102,Sales!$C$5:$C$18,0),MATCH(UsagePerHour!R$4,Sales!$D$3:$ABF$3,0))/R$2*INDEX(Usage!$D$5:$ABF$11,MATCH(UsagePerHour!$B$100,Usage!$C$5:$C$11,0),MATCH(UsagePerHour!R$4,Usage!$D$3:$ABF$3,0)),"")</f>
        <v>0.42120671015390598</v>
      </c>
      <c r="S102" s="6">
        <f>IFERROR(INDEX(Sales!$D$5:$ABF$18,MATCH(UsagePerHour!$B102,Sales!$C$5:$C$18,0),MATCH(UsagePerHour!S$4,Sales!$D$3:$ABF$3,0))/S$2*INDEX(Usage!$D$5:$ABF$11,MATCH(UsagePerHour!$B$100,Usage!$C$5:$C$11,0),MATCH(UsagePerHour!S$4,Usage!$D$3:$ABF$3,0)),"")</f>
        <v>0.62160479041916172</v>
      </c>
      <c r="T102" s="6">
        <f>IFERROR(INDEX(Sales!$D$5:$ABF$18,MATCH(UsagePerHour!$B102,Sales!$C$5:$C$18,0),MATCH(UsagePerHour!T$4,Sales!$D$3:$ABF$3,0))/T$2*INDEX(Usage!$D$5:$ABF$11,MATCH(UsagePerHour!$B$100,Usage!$C$5:$C$11,0),MATCH(UsagePerHour!T$4,Usage!$D$3:$ABF$3,0)),"")</f>
        <v>0.57242952108302192</v>
      </c>
      <c r="U102" s="6">
        <f>IFERROR(INDEX(Sales!$D$5:$ABF$18,MATCH(UsagePerHour!$B102,Sales!$C$5:$C$18,0),MATCH(UsagePerHour!U$4,Sales!$D$3:$ABF$3,0))/U$2*INDEX(Usage!$D$5:$ABF$11,MATCH(UsagePerHour!$B$100,Usage!$C$5:$C$11,0),MATCH(UsagePerHour!U$4,Usage!$D$3:$ABF$3,0)),"")</f>
        <v>6.4740554694597332</v>
      </c>
      <c r="V102" s="6">
        <f>IFERROR(INDEX(Sales!$D$5:$ABF$18,MATCH(UsagePerHour!$B102,Sales!$C$5:$C$18,0),MATCH(UsagePerHour!V$4,Sales!$D$3:$ABF$3,0))/V$2*INDEX(Usage!$D$5:$ABF$11,MATCH(UsagePerHour!$B$100,Usage!$C$5:$C$11,0),MATCH(UsagePerHour!V$4,Usage!$D$3:$ABF$3,0)),"")</f>
        <v>6.4115398556694236</v>
      </c>
      <c r="W102" s="6">
        <f>IFERROR(INDEX(Sales!$D$5:$ABF$18,MATCH(UsagePerHour!$B102,Sales!$C$5:$C$18,0),MATCH(UsagePerHour!W$4,Sales!$D$3:$ABF$3,0))/W$2*INDEX(Usage!$D$5:$ABF$11,MATCH(UsagePerHour!$B$100,Usage!$C$5:$C$11,0),MATCH(UsagePerHour!W$4,Usage!$D$3:$ABF$3,0)),"")</f>
        <v>2.9863022001333412</v>
      </c>
      <c r="X102" s="6">
        <f>IFERROR(INDEX(Sales!$D$5:$ABF$18,MATCH(UsagePerHour!$B102,Sales!$C$5:$C$18,0),MATCH(UsagePerHour!X$4,Sales!$D$3:$ABF$3,0))/X$2*INDEX(Usage!$D$5:$ABF$11,MATCH(UsagePerHour!$B$100,Usage!$C$5:$C$11,0),MATCH(UsagePerHour!X$4,Usage!$D$3:$ABF$3,0)),"")</f>
        <v>1.2139429071866512</v>
      </c>
      <c r="Y102" s="6">
        <f>IFERROR(INDEX(Sales!$D$5:$ABF$18,MATCH(UsagePerHour!$B102,Sales!$C$5:$C$18,0),MATCH(UsagePerHour!Y$4,Sales!$D$3:$ABF$3,0))/Y$2*INDEX(Usage!$D$5:$ABF$11,MATCH(UsagePerHour!$B$100,Usage!$C$5:$C$11,0),MATCH(UsagePerHour!Y$4,Usage!$D$3:$ABF$3,0)),"")</f>
        <v>0.42120671015390598</v>
      </c>
      <c r="Z102" s="6">
        <f>IFERROR(INDEX(Sales!$D$5:$ABF$18,MATCH(UsagePerHour!$B102,Sales!$C$5:$C$18,0),MATCH(UsagePerHour!Z$4,Sales!$D$3:$ABF$3,0))/Z$2*INDEX(Usage!$D$5:$ABF$11,MATCH(UsagePerHour!$B$100,Usage!$C$5:$C$11,0),MATCH(UsagePerHour!Z$4,Usage!$D$3:$ABF$3,0)),"")</f>
        <v>0.62160479041916172</v>
      </c>
      <c r="AA102" s="6">
        <f>IFERROR(INDEX(Sales!$D$5:$ABF$18,MATCH(UsagePerHour!$B102,Sales!$C$5:$C$18,0),MATCH(UsagePerHour!AA$4,Sales!$D$3:$ABF$3,0))/AA$2*INDEX(Usage!$D$5:$ABF$11,MATCH(UsagePerHour!$B$100,Usage!$C$5:$C$11,0),MATCH(UsagePerHour!AA$4,Usage!$D$3:$ABF$3,0)),"")</f>
        <v>0.57242952108302192</v>
      </c>
      <c r="AB102" s="6">
        <f>IFERROR(INDEX(Sales!$D$5:$ABF$18,MATCH(UsagePerHour!$B102,Sales!$C$5:$C$18,0),MATCH(UsagePerHour!AB$4,Sales!$D$3:$ABF$3,0))/AB$2*INDEX(Usage!$D$5:$ABF$11,MATCH(UsagePerHour!$B$100,Usage!$C$5:$C$11,0),MATCH(UsagePerHour!AB$4,Usage!$D$3:$ABF$3,0)),"")</f>
        <v>6.4740554694597332</v>
      </c>
      <c r="AC102" s="6">
        <f>IFERROR(INDEX(Sales!$D$5:$ABF$18,MATCH(UsagePerHour!$B102,Sales!$C$5:$C$18,0),MATCH(UsagePerHour!AC$4,Sales!$D$3:$ABF$3,0))/AC$2*INDEX(Usage!$D$5:$ABF$11,MATCH(UsagePerHour!$B$100,Usage!$C$5:$C$11,0),MATCH(UsagePerHour!AC$4,Usage!$D$3:$ABF$3,0)),"")</f>
        <v>6.4115398556694236</v>
      </c>
      <c r="AD102" s="6">
        <f>IFERROR(INDEX(Sales!$D$5:$ABF$18,MATCH(UsagePerHour!$B102,Sales!$C$5:$C$18,0),MATCH(UsagePerHour!AD$4,Sales!$D$3:$ABF$3,0))/AD$2*INDEX(Usage!$D$5:$ABF$11,MATCH(UsagePerHour!$B$100,Usage!$C$5:$C$11,0),MATCH(UsagePerHour!AD$4,Usage!$D$3:$ABF$3,0)),"")</f>
        <v>2.9863022001333412</v>
      </c>
      <c r="AE102" s="6">
        <f>IFERROR(INDEX(Sales!$D$5:$ABF$18,MATCH(UsagePerHour!$B102,Sales!$C$5:$C$18,0),MATCH(UsagePerHour!AE$4,Sales!$D$3:$ABF$3,0))/AE$2*INDEX(Usage!$D$5:$ABF$11,MATCH(UsagePerHour!$B$100,Usage!$C$5:$C$11,0),MATCH(UsagePerHour!AE$4,Usage!$D$3:$ABF$3,0)),"")</f>
        <v>1.2139429071866512</v>
      </c>
      <c r="AF102" s="6">
        <f>IFERROR(INDEX(Sales!$D$5:$ABF$18,MATCH(UsagePerHour!$B102,Sales!$C$5:$C$18,0),MATCH(UsagePerHour!AF$4,Sales!$D$3:$ABF$3,0))/AF$2*INDEX(Usage!$D$5:$ABF$11,MATCH(UsagePerHour!$B$100,Usage!$C$5:$C$11,0),MATCH(UsagePerHour!AF$4,Usage!$D$3:$ABF$3,0)),"")</f>
        <v>0.42120671015390598</v>
      </c>
      <c r="AG102" s="6">
        <f>IFERROR(INDEX(Sales!$D$5:$ABF$18,MATCH(UsagePerHour!$B102,Sales!$C$5:$C$18,0),MATCH(UsagePerHour!AG$4,Sales!$D$3:$ABF$3,0))/AG$2*INDEX(Usage!$D$5:$ABF$11,MATCH(UsagePerHour!$B$100,Usage!$C$5:$C$11,0),MATCH(UsagePerHour!AG$4,Usage!$D$3:$ABF$3,0)),"")</f>
        <v>0.62160479041916172</v>
      </c>
      <c r="AH102" s="6">
        <f>IFERROR(INDEX(Sales!$D$5:$ABF$18,MATCH(UsagePerHour!$B102,Sales!$C$5:$C$18,0),MATCH(UsagePerHour!AH$4,Sales!$D$3:$ABF$3,0))/AH$2*INDEX(Usage!$D$5:$ABF$11,MATCH(UsagePerHour!$B$100,Usage!$C$5:$C$11,0),MATCH(UsagePerHour!AH$4,Usage!$D$3:$ABF$3,0)),"")</f>
        <v>0.57242952108302192</v>
      </c>
      <c r="AI102" s="6">
        <f>IFERROR(INDEX(Sales!$D$5:$ABF$18,MATCH(UsagePerHour!$B102,Sales!$C$5:$C$18,0),MATCH(UsagePerHour!AI$4,Sales!$D$3:$ABF$3,0))/AI$2*INDEX(Usage!$D$5:$ABF$11,MATCH(UsagePerHour!$B$100,Usage!$C$5:$C$11,0),MATCH(UsagePerHour!AI$4,Usage!$D$3:$ABF$3,0)),"")</f>
        <v>6.4740554694597332</v>
      </c>
      <c r="AJ102" s="6">
        <f>IFERROR(INDEX(Sales!$D$5:$ABF$18,MATCH(UsagePerHour!$B102,Sales!$C$5:$C$18,0),MATCH(UsagePerHour!AJ$4,Sales!$D$3:$ABF$3,0))/AJ$2*INDEX(Usage!$D$5:$ABF$11,MATCH(UsagePerHour!$B$100,Usage!$C$5:$C$11,0),MATCH(UsagePerHour!AJ$4,Usage!$D$3:$ABF$3,0)),"")</f>
        <v>6.4115398556694236</v>
      </c>
      <c r="AK102" s="6">
        <f>IFERROR(INDEX(Sales!$D$5:$ABF$18,MATCH(UsagePerHour!$B102,Sales!$C$5:$C$18,0),MATCH(UsagePerHour!AK$4,Sales!$D$3:$ABF$3,0))/AK$2*INDEX(Usage!$D$5:$ABF$11,MATCH(UsagePerHour!$B$100,Usage!$C$5:$C$11,0),MATCH(UsagePerHour!AK$4,Usage!$D$3:$ABF$3,0)),"")</f>
        <v>2.9863022001333412</v>
      </c>
      <c r="AL102" s="6">
        <f>IFERROR(INDEX(Sales!$D$5:$ABF$18,MATCH(UsagePerHour!$B102,Sales!$C$5:$C$18,0),MATCH(UsagePerHour!AL$4,Sales!$D$3:$ABF$3,0))/AL$2*INDEX(Usage!$D$5:$ABF$11,MATCH(UsagePerHour!$B$100,Usage!$C$5:$C$11,0),MATCH(UsagePerHour!AL$4,Usage!$D$3:$ABF$3,0)),"")</f>
        <v>1.2139429071866512</v>
      </c>
      <c r="AM102" s="6">
        <f>IFERROR(INDEX(Sales!$D$5:$ABF$18,MATCH(UsagePerHour!$B102,Sales!$C$5:$C$18,0),MATCH(UsagePerHour!AM$4,Sales!$D$3:$ABF$3,0))/AM$2*INDEX(Usage!$D$5:$ABF$11,MATCH(UsagePerHour!$B$100,Usage!$C$5:$C$11,0),MATCH(UsagePerHour!AM$4,Usage!$D$3:$ABF$3,0)),"")</f>
        <v>0.42120671015390598</v>
      </c>
      <c r="AN102" s="6">
        <f>IFERROR(INDEX(Sales!$D$5:$ABF$18,MATCH(UsagePerHour!$B102,Sales!$C$5:$C$18,0),MATCH(UsagePerHour!AN$4,Sales!$D$3:$ABF$3,0))/AN$2*INDEX(Usage!$D$5:$ABF$11,MATCH(UsagePerHour!$B$100,Usage!$C$5:$C$11,0),MATCH(UsagePerHour!AN$4,Usage!$D$3:$ABF$3,0)),"")</f>
        <v>0.62160479041916172</v>
      </c>
      <c r="AO102" s="6">
        <f>IFERROR(INDEX(Sales!$D$5:$ABF$18,MATCH(UsagePerHour!$B102,Sales!$C$5:$C$18,0),MATCH(UsagePerHour!AO$4,Sales!$D$3:$ABF$3,0))/AO$2*INDEX(Usage!$D$5:$ABF$11,MATCH(UsagePerHour!$B$100,Usage!$C$5:$C$11,0),MATCH(UsagePerHour!AO$4,Usage!$D$3:$ABF$3,0)),"")</f>
        <v>0.57242952108302192</v>
      </c>
      <c r="AP102" s="6">
        <f>IFERROR(INDEX(Sales!$D$5:$ABF$18,MATCH(UsagePerHour!$B102,Sales!$C$5:$C$18,0),MATCH(UsagePerHour!AP$4,Sales!$D$3:$ABF$3,0))/AP$2*INDEX(Usage!$D$5:$ABF$11,MATCH(UsagePerHour!$B$100,Usage!$C$5:$C$11,0),MATCH(UsagePerHour!AP$4,Usage!$D$3:$ABF$3,0)),"")</f>
        <v>6.4740554694597332</v>
      </c>
      <c r="AQ102" s="6">
        <f>IFERROR(INDEX(Sales!$D$5:$ABF$18,MATCH(UsagePerHour!$B102,Sales!$C$5:$C$18,0),MATCH(UsagePerHour!AQ$4,Sales!$D$3:$ABF$3,0))/AQ$2*INDEX(Usage!$D$5:$ABF$11,MATCH(UsagePerHour!$B$100,Usage!$C$5:$C$11,0),MATCH(UsagePerHour!AQ$4,Usage!$D$3:$ABF$3,0)),"")</f>
        <v>6.4115398556694236</v>
      </c>
      <c r="AR102" s="6">
        <f>IFERROR(INDEX(Sales!$D$5:$ABF$18,MATCH(UsagePerHour!$B102,Sales!$C$5:$C$18,0),MATCH(UsagePerHour!AR$4,Sales!$D$3:$ABF$3,0))/AR$2*INDEX(Usage!$D$5:$ABF$11,MATCH(UsagePerHour!$B$100,Usage!$C$5:$C$11,0),MATCH(UsagePerHour!AR$4,Usage!$D$3:$ABF$3,0)),"")</f>
        <v>2.9863022001333412</v>
      </c>
      <c r="AS102" s="6">
        <f>IFERROR(INDEX(Sales!$D$5:$ABF$18,MATCH(UsagePerHour!$B102,Sales!$C$5:$C$18,0),MATCH(UsagePerHour!AS$4,Sales!$D$3:$ABF$3,0))/AS$2*INDEX(Usage!$D$5:$ABF$11,MATCH(UsagePerHour!$B$100,Usage!$C$5:$C$11,0),MATCH(UsagePerHour!AS$4,Usage!$D$3:$ABF$3,0)),"")</f>
        <v>1.2139429071866512</v>
      </c>
      <c r="AT102" s="6">
        <f>IFERROR(INDEX(Sales!$D$5:$ABF$18,MATCH(UsagePerHour!$B102,Sales!$C$5:$C$18,0),MATCH(UsagePerHour!AT$4,Sales!$D$3:$ABF$3,0))/AT$2*INDEX(Usage!$D$5:$ABF$11,MATCH(UsagePerHour!$B$100,Usage!$C$5:$C$11,0),MATCH(UsagePerHour!AT$4,Usage!$D$3:$ABF$3,0)),"")</f>
        <v>0.42120671015390598</v>
      </c>
      <c r="AU102" s="6">
        <f>IFERROR(INDEX(Sales!$D$5:$ABF$18,MATCH(UsagePerHour!$B102,Sales!$C$5:$C$18,0),MATCH(UsagePerHour!AU$4,Sales!$D$3:$ABF$3,0))/AU$2*INDEX(Usage!$D$5:$ABF$11,MATCH(UsagePerHour!$B$100,Usage!$C$5:$C$11,0),MATCH(UsagePerHour!AU$4,Usage!$D$3:$ABF$3,0)),"")</f>
        <v>0.62160479041916172</v>
      </c>
      <c r="AV102" s="6">
        <f>IFERROR(INDEX(Sales!$D$5:$ABF$18,MATCH(UsagePerHour!$B102,Sales!$C$5:$C$18,0),MATCH(UsagePerHour!AV$4,Sales!$D$3:$ABF$3,0))/AV$2*INDEX(Usage!$D$5:$ABF$11,MATCH(UsagePerHour!$B$100,Usage!$C$5:$C$11,0),MATCH(UsagePerHour!AV$4,Usage!$D$3:$ABF$3,0)),"")</f>
        <v>0.57242952108302192</v>
      </c>
      <c r="AW102" s="6">
        <f>IFERROR(INDEX(Sales!$D$5:$ABF$18,MATCH(UsagePerHour!$B102,Sales!$C$5:$C$18,0),MATCH(UsagePerHour!AW$4,Sales!$D$3:$ABF$3,0))/AW$2*INDEX(Usage!$D$5:$ABF$11,MATCH(UsagePerHour!$B$100,Usage!$C$5:$C$11,0),MATCH(UsagePerHour!AW$4,Usage!$D$3:$ABF$3,0)),"")</f>
        <v>6.4740554694597332</v>
      </c>
      <c r="AX102" s="6">
        <f>IFERROR(INDEX(Sales!$D$5:$ABF$18,MATCH(UsagePerHour!$B102,Sales!$C$5:$C$18,0),MATCH(UsagePerHour!AX$4,Sales!$D$3:$ABF$3,0))/AX$2*INDEX(Usage!$D$5:$ABF$11,MATCH(UsagePerHour!$B$100,Usage!$C$5:$C$11,0),MATCH(UsagePerHour!AX$4,Usage!$D$3:$ABF$3,0)),"")</f>
        <v>6.4115398556694236</v>
      </c>
      <c r="AY102" s="6">
        <f>IFERROR(INDEX(Sales!$D$5:$ABF$18,MATCH(UsagePerHour!$B102,Sales!$C$5:$C$18,0),MATCH(UsagePerHour!AY$4,Sales!$D$3:$ABF$3,0))/AY$2*INDEX(Usage!$D$5:$ABF$11,MATCH(UsagePerHour!$B$100,Usage!$C$5:$C$11,0),MATCH(UsagePerHour!AY$4,Usage!$D$3:$ABF$3,0)),"")</f>
        <v>2.9863022001333412</v>
      </c>
      <c r="AZ102" s="6">
        <f>IFERROR(INDEX(Sales!$D$5:$ABF$18,MATCH(UsagePerHour!$B102,Sales!$C$5:$C$18,0),MATCH(UsagePerHour!AZ$4,Sales!$D$3:$ABF$3,0))/AZ$2*INDEX(Usage!$D$5:$ABF$11,MATCH(UsagePerHour!$B$100,Usage!$C$5:$C$11,0),MATCH(UsagePerHour!AZ$4,Usage!$D$3:$ABF$3,0)),"")</f>
        <v>1.2139429071866512</v>
      </c>
      <c r="BA102" s="6">
        <f>IFERROR(INDEX(Sales!$D$5:$ABF$18,MATCH(UsagePerHour!$B102,Sales!$C$5:$C$18,0),MATCH(UsagePerHour!BA$4,Sales!$D$3:$ABF$3,0))/BA$2*INDEX(Usage!$D$5:$ABF$11,MATCH(UsagePerHour!$B$100,Usage!$C$5:$C$11,0),MATCH(UsagePerHour!BA$4,Usage!$D$3:$ABF$3,0)),"")</f>
        <v>0.42120671015390598</v>
      </c>
      <c r="BB102" s="6">
        <f>IFERROR(INDEX(Sales!$D$5:$ABF$18,MATCH(UsagePerHour!$B102,Sales!$C$5:$C$18,0),MATCH(UsagePerHour!BB$4,Sales!$D$3:$ABF$3,0))/BB$2*INDEX(Usage!$D$5:$ABF$11,MATCH(UsagePerHour!$B$100,Usage!$C$5:$C$11,0),MATCH(UsagePerHour!BB$4,Usage!$D$3:$ABF$3,0)),"")</f>
        <v>0.62160479041916172</v>
      </c>
      <c r="BC102" s="6">
        <f>IFERROR(INDEX(Sales!$D$5:$ABF$18,MATCH(UsagePerHour!$B102,Sales!$C$5:$C$18,0),MATCH(UsagePerHour!BC$4,Sales!$D$3:$ABF$3,0))/BC$2*INDEX(Usage!$D$5:$ABF$11,MATCH(UsagePerHour!$B$100,Usage!$C$5:$C$11,0),MATCH(UsagePerHour!BC$4,Usage!$D$3:$ABF$3,0)),"")</f>
        <v>0.57242952108302192</v>
      </c>
      <c r="BD102" s="6">
        <f>IFERROR(INDEX(Sales!$D$5:$ABF$18,MATCH(UsagePerHour!$B102,Sales!$C$5:$C$18,0),MATCH(UsagePerHour!BD$4,Sales!$D$3:$ABF$3,0))/BD$2*INDEX(Usage!$D$5:$ABF$11,MATCH(UsagePerHour!$B$100,Usage!$C$5:$C$11,0),MATCH(UsagePerHour!BD$4,Usage!$D$3:$ABF$3,0)),"")</f>
        <v>6.4740554694597332</v>
      </c>
      <c r="BE102" s="6">
        <f>IFERROR(INDEX(Sales!$D$5:$ABF$18,MATCH(UsagePerHour!$B102,Sales!$C$5:$C$18,0),MATCH(UsagePerHour!BE$4,Sales!$D$3:$ABF$3,0))/BE$2*INDEX(Usage!$D$5:$ABF$11,MATCH(UsagePerHour!$B$100,Usage!$C$5:$C$11,0),MATCH(UsagePerHour!BE$4,Usage!$D$3:$ABF$3,0)),"")</f>
        <v>6.4115398556694236</v>
      </c>
      <c r="BF102" s="6">
        <f>IFERROR(INDEX(Sales!$D$5:$ABF$18,MATCH(UsagePerHour!$B102,Sales!$C$5:$C$18,0),MATCH(UsagePerHour!BF$4,Sales!$D$3:$ABF$3,0))/BF$2*INDEX(Usage!$D$5:$ABF$11,MATCH(UsagePerHour!$B$100,Usage!$C$5:$C$11,0),MATCH(UsagePerHour!BF$4,Usage!$D$3:$ABF$3,0)),"")</f>
        <v>2.9863022001333412</v>
      </c>
      <c r="BG102" s="6">
        <f>IFERROR(INDEX(Sales!$D$5:$ABF$18,MATCH(UsagePerHour!$B102,Sales!$C$5:$C$18,0),MATCH(UsagePerHour!BG$4,Sales!$D$3:$ABF$3,0))/BG$2*INDEX(Usage!$D$5:$ABF$11,MATCH(UsagePerHour!$B$100,Usage!$C$5:$C$11,0),MATCH(UsagePerHour!BG$4,Usage!$D$3:$ABF$3,0)),"")</f>
        <v>1.2139429071866512</v>
      </c>
      <c r="BH102" s="6">
        <f>IFERROR(INDEX(Sales!$D$5:$ABF$18,MATCH(UsagePerHour!$B102,Sales!$C$5:$C$18,0),MATCH(UsagePerHour!BH$4,Sales!$D$3:$ABF$3,0))/BH$2*INDEX(Usage!$D$5:$ABF$11,MATCH(UsagePerHour!$B$100,Usage!$C$5:$C$11,0),MATCH(UsagePerHour!BH$4,Usage!$D$3:$ABF$3,0)),"")</f>
        <v>0.42120671015390598</v>
      </c>
      <c r="BI102" s="6">
        <f>IFERROR(INDEX(Sales!$D$5:$ABF$18,MATCH(UsagePerHour!$B102,Sales!$C$5:$C$18,0),MATCH(UsagePerHour!BI$4,Sales!$D$3:$ABF$3,0))/BI$2*INDEX(Usage!$D$5:$ABF$11,MATCH(UsagePerHour!$B$100,Usage!$C$5:$C$11,0),MATCH(UsagePerHour!BI$4,Usage!$D$3:$ABF$3,0)),"")</f>
        <v>0.62160479041916172</v>
      </c>
      <c r="BJ102" s="6">
        <f>IFERROR(INDEX(Sales!$D$5:$ABF$18,MATCH(UsagePerHour!$B102,Sales!$C$5:$C$18,0),MATCH(UsagePerHour!BJ$4,Sales!$D$3:$ABF$3,0))/BJ$2*INDEX(Usage!$D$5:$ABF$11,MATCH(UsagePerHour!$B$100,Usage!$C$5:$C$11,0),MATCH(UsagePerHour!BJ$4,Usage!$D$3:$ABF$3,0)),"")</f>
        <v>0.57242952108302192</v>
      </c>
      <c r="BK102" s="6">
        <f>IFERROR(INDEX(Sales!$D$5:$ABF$18,MATCH(UsagePerHour!$B102,Sales!$C$5:$C$18,0),MATCH(UsagePerHour!BK$4,Sales!$D$3:$ABF$3,0))/BK$2*INDEX(Usage!$D$5:$ABF$11,MATCH(UsagePerHour!$B$100,Usage!$C$5:$C$11,0),MATCH(UsagePerHour!BK$4,Usage!$D$3:$ABF$3,0)),"")</f>
        <v>6.4740554694597332</v>
      </c>
      <c r="BL102" s="6">
        <f>IFERROR(INDEX(Sales!$D$5:$ABF$18,MATCH(UsagePerHour!$B102,Sales!$C$5:$C$18,0),MATCH(UsagePerHour!BL$4,Sales!$D$3:$ABF$3,0))/BL$2*INDEX(Usage!$D$5:$ABF$11,MATCH(UsagePerHour!$B$100,Usage!$C$5:$C$11,0),MATCH(UsagePerHour!BL$4,Usage!$D$3:$ABF$3,0)),"")</f>
        <v>6.4115398556694236</v>
      </c>
      <c r="BM102" s="6">
        <f>IFERROR(INDEX(Sales!$D$5:$ABF$18,MATCH(UsagePerHour!$B102,Sales!$C$5:$C$18,0),MATCH(UsagePerHour!BM$4,Sales!$D$3:$ABF$3,0))/BM$2*INDEX(Usage!$D$5:$ABF$11,MATCH(UsagePerHour!$B$100,Usage!$C$5:$C$11,0),MATCH(UsagePerHour!BM$4,Usage!$D$3:$ABF$3,0)),"")</f>
        <v>2.9863022001333412</v>
      </c>
      <c r="BN102" s="6">
        <f>IFERROR(INDEX(Sales!$D$5:$ABF$18,MATCH(UsagePerHour!$B102,Sales!$C$5:$C$18,0),MATCH(UsagePerHour!BN$4,Sales!$D$3:$ABF$3,0))/BN$2*INDEX(Usage!$D$5:$ABF$11,MATCH(UsagePerHour!$B$100,Usage!$C$5:$C$11,0),MATCH(UsagePerHour!BN$4,Usage!$D$3:$ABF$3,0)),"")</f>
        <v>1.2139429071866512</v>
      </c>
      <c r="BO102" s="6">
        <f>IFERROR(INDEX(Sales!$D$5:$ABF$18,MATCH(UsagePerHour!$B102,Sales!$C$5:$C$18,0),MATCH(UsagePerHour!BO$4,Sales!$D$3:$ABF$3,0))/BO$2*INDEX(Usage!$D$5:$ABF$11,MATCH(UsagePerHour!$B$100,Usage!$C$5:$C$11,0),MATCH(UsagePerHour!BO$4,Usage!$D$3:$ABF$3,0)),"")</f>
        <v>0.42120671015390598</v>
      </c>
      <c r="BP102" s="6">
        <f>IFERROR(INDEX(Sales!$D$5:$ABF$18,MATCH(UsagePerHour!$B102,Sales!$C$5:$C$18,0),MATCH(UsagePerHour!BP$4,Sales!$D$3:$ABF$3,0))/BP$2*INDEX(Usage!$D$5:$ABF$11,MATCH(UsagePerHour!$B$100,Usage!$C$5:$C$11,0),MATCH(UsagePerHour!BP$4,Usage!$D$3:$ABF$3,0)),"")</f>
        <v>0.62160479041916172</v>
      </c>
      <c r="BQ102" s="6">
        <f>IFERROR(INDEX(Sales!$D$5:$ABF$18,MATCH(UsagePerHour!$B102,Sales!$C$5:$C$18,0),MATCH(UsagePerHour!BQ$4,Sales!$D$3:$ABF$3,0))/BQ$2*INDEX(Usage!$D$5:$ABF$11,MATCH(UsagePerHour!$B$100,Usage!$C$5:$C$11,0),MATCH(UsagePerHour!BQ$4,Usage!$D$3:$ABF$3,0)),"")</f>
        <v>0.57242952108302192</v>
      </c>
      <c r="BR102" s="6">
        <f>IFERROR(INDEX(Sales!$D$5:$ABF$18,MATCH(UsagePerHour!$B102,Sales!$C$5:$C$18,0),MATCH(UsagePerHour!BR$4,Sales!$D$3:$ABF$3,0))/BR$2*INDEX(Usage!$D$5:$ABF$11,MATCH(UsagePerHour!$B$100,Usage!$C$5:$C$11,0),MATCH(UsagePerHour!BR$4,Usage!$D$3:$ABF$3,0)),"")</f>
        <v>6.4740554694597332</v>
      </c>
      <c r="BS102" s="6">
        <f>IFERROR(INDEX(Sales!$D$5:$ABF$18,MATCH(UsagePerHour!$B102,Sales!$C$5:$C$18,0),MATCH(UsagePerHour!BS$4,Sales!$D$3:$ABF$3,0))/BS$2*INDEX(Usage!$D$5:$ABF$11,MATCH(UsagePerHour!$B$100,Usage!$C$5:$C$11,0),MATCH(UsagePerHour!BS$4,Usage!$D$3:$ABF$3,0)),"")</f>
        <v>6.4115398556694236</v>
      </c>
      <c r="BT102" s="6">
        <f>IFERROR(INDEX(Sales!$D$5:$ABF$18,MATCH(UsagePerHour!$B102,Sales!$C$5:$C$18,0),MATCH(UsagePerHour!BT$4,Sales!$D$3:$ABF$3,0))/BT$2*INDEX(Usage!$D$5:$ABF$11,MATCH(UsagePerHour!$B$100,Usage!$C$5:$C$11,0),MATCH(UsagePerHour!BT$4,Usage!$D$3:$ABF$3,0)),"")</f>
        <v>2.9863022001333412</v>
      </c>
      <c r="BU102" s="6">
        <f>IFERROR(INDEX(Sales!$D$5:$ABF$18,MATCH(UsagePerHour!$B102,Sales!$C$5:$C$18,0),MATCH(UsagePerHour!BU$4,Sales!$D$3:$ABF$3,0))/BU$2*INDEX(Usage!$D$5:$ABF$11,MATCH(UsagePerHour!$B$100,Usage!$C$5:$C$11,0),MATCH(UsagePerHour!BU$4,Usage!$D$3:$ABF$3,0)),"")</f>
        <v>1.2139429071866512</v>
      </c>
      <c r="BV102" s="6">
        <f>IFERROR(INDEX(Sales!$D$5:$ABF$18,MATCH(UsagePerHour!$B102,Sales!$C$5:$C$18,0),MATCH(UsagePerHour!BV$4,Sales!$D$3:$ABF$3,0))/BV$2*INDEX(Usage!$D$5:$ABF$11,MATCH(UsagePerHour!$B$100,Usage!$C$5:$C$11,0),MATCH(UsagePerHour!BV$4,Usage!$D$3:$ABF$3,0)),"")</f>
        <v>0.42120671015390598</v>
      </c>
      <c r="BW102" s="6">
        <f>IFERROR(INDEX(Sales!$D$5:$ABF$18,MATCH(UsagePerHour!$B102,Sales!$C$5:$C$18,0),MATCH(UsagePerHour!BW$4,Sales!$D$3:$ABF$3,0))/BW$2*INDEX(Usage!$D$5:$ABF$11,MATCH(UsagePerHour!$B$100,Usage!$C$5:$C$11,0),MATCH(UsagePerHour!BW$4,Usage!$D$3:$ABF$3,0)),"")</f>
        <v>0.62160479041916172</v>
      </c>
      <c r="BX102" s="6">
        <f>IFERROR(INDEX(Sales!$D$5:$ABF$18,MATCH(UsagePerHour!$B102,Sales!$C$5:$C$18,0),MATCH(UsagePerHour!BX$4,Sales!$D$3:$ABF$3,0))/BX$2*INDEX(Usage!$D$5:$ABF$11,MATCH(UsagePerHour!$B$100,Usage!$C$5:$C$11,0),MATCH(UsagePerHour!BX$4,Usage!$D$3:$ABF$3,0)),"")</f>
        <v>0.57242952108302192</v>
      </c>
      <c r="BY102" s="6">
        <f>IFERROR(INDEX(Sales!$D$5:$ABF$18,MATCH(UsagePerHour!$B102,Sales!$C$5:$C$18,0),MATCH(UsagePerHour!BY$4,Sales!$D$3:$ABF$3,0))/BY$2*INDEX(Usage!$D$5:$ABF$11,MATCH(UsagePerHour!$B$100,Usage!$C$5:$C$11,0),MATCH(UsagePerHour!BY$4,Usage!$D$3:$ABF$3,0)),"")</f>
        <v>6.4740554694597332</v>
      </c>
      <c r="BZ102" s="6">
        <f>IFERROR(INDEX(Sales!$D$5:$ABF$18,MATCH(UsagePerHour!$B102,Sales!$C$5:$C$18,0),MATCH(UsagePerHour!BZ$4,Sales!$D$3:$ABF$3,0))/BZ$2*INDEX(Usage!$D$5:$ABF$11,MATCH(UsagePerHour!$B$100,Usage!$C$5:$C$11,0),MATCH(UsagePerHour!BZ$4,Usage!$D$3:$ABF$3,0)),"")</f>
        <v>6.4115398556694236</v>
      </c>
      <c r="CA102" s="6">
        <f>IFERROR(INDEX(Sales!$D$5:$ABF$18,MATCH(UsagePerHour!$B102,Sales!$C$5:$C$18,0),MATCH(UsagePerHour!CA$4,Sales!$D$3:$ABF$3,0))/CA$2*INDEX(Usage!$D$5:$ABF$11,MATCH(UsagePerHour!$B$100,Usage!$C$5:$C$11,0),MATCH(UsagePerHour!CA$4,Usage!$D$3:$ABF$3,0)),"")</f>
        <v>2.9863022001333412</v>
      </c>
      <c r="CB102" s="6">
        <f>IFERROR(INDEX(Sales!$D$5:$ABF$18,MATCH(UsagePerHour!$B102,Sales!$C$5:$C$18,0),MATCH(UsagePerHour!CB$4,Sales!$D$3:$ABF$3,0))/CB$2*INDEX(Usage!$D$5:$ABF$11,MATCH(UsagePerHour!$B$100,Usage!$C$5:$C$11,0),MATCH(UsagePerHour!CB$4,Usage!$D$3:$ABF$3,0)),"")</f>
        <v>1.2139429071866512</v>
      </c>
      <c r="CC102" s="6">
        <f>IFERROR(INDEX(Sales!$D$5:$ABF$18,MATCH(UsagePerHour!$B102,Sales!$C$5:$C$18,0),MATCH(UsagePerHour!CC$4,Sales!$D$3:$ABF$3,0))/CC$2*INDEX(Usage!$D$5:$ABF$11,MATCH(UsagePerHour!$B$100,Usage!$C$5:$C$11,0),MATCH(UsagePerHour!CC$4,Usage!$D$3:$ABF$3,0)),"")</f>
        <v>0.42120671015390598</v>
      </c>
      <c r="CD102" s="6">
        <f>IFERROR(INDEX(Sales!$D$5:$ABF$18,MATCH(UsagePerHour!$B102,Sales!$C$5:$C$18,0),MATCH(UsagePerHour!CD$4,Sales!$D$3:$ABF$3,0))/CD$2*INDEX(Usage!$D$5:$ABF$11,MATCH(UsagePerHour!$B$100,Usage!$C$5:$C$11,0),MATCH(UsagePerHour!CD$4,Usage!$D$3:$ABF$3,0)),"")</f>
        <v>0.62160479041916172</v>
      </c>
      <c r="CE102" s="6">
        <f>IFERROR(INDEX(Sales!$D$5:$ABF$18,MATCH(UsagePerHour!$B102,Sales!$C$5:$C$18,0),MATCH(UsagePerHour!CE$4,Sales!$D$3:$ABF$3,0))/CE$2*INDEX(Usage!$D$5:$ABF$11,MATCH(UsagePerHour!$B$100,Usage!$C$5:$C$11,0),MATCH(UsagePerHour!CE$4,Usage!$D$3:$ABF$3,0)),"")</f>
        <v>0.57242952108302192</v>
      </c>
      <c r="CF102" s="6">
        <f>IFERROR(INDEX(Sales!$D$5:$ABF$18,MATCH(UsagePerHour!$B102,Sales!$C$5:$C$18,0),MATCH(UsagePerHour!CF$4,Sales!$D$3:$ABF$3,0))/CF$2*INDEX(Usage!$D$5:$ABF$11,MATCH(UsagePerHour!$B$100,Usage!$C$5:$C$11,0),MATCH(UsagePerHour!CF$4,Usage!$D$3:$ABF$3,0)),"")</f>
        <v>6.4740554694597332</v>
      </c>
      <c r="CG102" s="6">
        <f>IFERROR(INDEX(Sales!$D$5:$ABF$18,MATCH(UsagePerHour!$B102,Sales!$C$5:$C$18,0),MATCH(UsagePerHour!CG$4,Sales!$D$3:$ABF$3,0))/CG$2*INDEX(Usage!$D$5:$ABF$11,MATCH(UsagePerHour!$B$100,Usage!$C$5:$C$11,0),MATCH(UsagePerHour!CG$4,Usage!$D$3:$ABF$3,0)),"")</f>
        <v>6.4115398556694236</v>
      </c>
      <c r="CH102" s="6">
        <f>IFERROR(INDEX(Sales!$D$5:$ABF$18,MATCH(UsagePerHour!$B102,Sales!$C$5:$C$18,0),MATCH(UsagePerHour!CH$4,Sales!$D$3:$ABF$3,0))/CH$2*INDEX(Usage!$D$5:$ABF$11,MATCH(UsagePerHour!$B$100,Usage!$C$5:$C$11,0),MATCH(UsagePerHour!CH$4,Usage!$D$3:$ABF$3,0)),"")</f>
        <v>2.9863022001333412</v>
      </c>
      <c r="CI102" s="6">
        <f>IFERROR(INDEX(Sales!$D$5:$ABF$18,MATCH(UsagePerHour!$B102,Sales!$C$5:$C$18,0),MATCH(UsagePerHour!CI$4,Sales!$D$3:$ABF$3,0))/CI$2*INDEX(Usage!$D$5:$ABF$11,MATCH(UsagePerHour!$B$100,Usage!$C$5:$C$11,0),MATCH(UsagePerHour!CI$4,Usage!$D$3:$ABF$3,0)),"")</f>
        <v>1.2139429071866512</v>
      </c>
      <c r="CJ102" s="6">
        <f>IFERROR(INDEX(Sales!$D$5:$ABF$18,MATCH(UsagePerHour!$B102,Sales!$C$5:$C$18,0),MATCH(UsagePerHour!CJ$4,Sales!$D$3:$ABF$3,0))/CJ$2*INDEX(Usage!$D$5:$ABF$11,MATCH(UsagePerHour!$B$100,Usage!$C$5:$C$11,0),MATCH(UsagePerHour!CJ$4,Usage!$D$3:$ABF$3,0)),"")</f>
        <v>0.42120671015390598</v>
      </c>
      <c r="CK102" s="6">
        <f>IFERROR(INDEX(Sales!$D$5:$ABF$18,MATCH(UsagePerHour!$B102,Sales!$C$5:$C$18,0),MATCH(UsagePerHour!CK$4,Sales!$D$3:$ABF$3,0))/CK$2*INDEX(Usage!$D$5:$ABF$11,MATCH(UsagePerHour!$B$100,Usage!$C$5:$C$11,0),MATCH(UsagePerHour!CK$4,Usage!$D$3:$ABF$3,0)),"")</f>
        <v>0.62160479041916172</v>
      </c>
      <c r="CL102" s="6">
        <f>IFERROR(INDEX(Sales!$D$5:$ABF$18,MATCH(UsagePerHour!$B102,Sales!$C$5:$C$18,0),MATCH(UsagePerHour!CL$4,Sales!$D$3:$ABF$3,0))/CL$2*INDEX(Usage!$D$5:$ABF$11,MATCH(UsagePerHour!$B$100,Usage!$C$5:$C$11,0),MATCH(UsagePerHour!CL$4,Usage!$D$3:$ABF$3,0)),"")</f>
        <v>0.57242952108302192</v>
      </c>
      <c r="CM102" s="6">
        <f>IFERROR(INDEX(Sales!$D$5:$ABF$18,MATCH(UsagePerHour!$B102,Sales!$C$5:$C$18,0),MATCH(UsagePerHour!CM$4,Sales!$D$3:$ABF$3,0))/CM$2*INDEX(Usage!$D$5:$ABF$11,MATCH(UsagePerHour!$B$100,Usage!$C$5:$C$11,0),MATCH(UsagePerHour!CM$4,Usage!$D$3:$ABF$3,0)),"")</f>
        <v>6.4740554694597332</v>
      </c>
      <c r="CN102" s="6">
        <f>IFERROR(INDEX(Sales!$D$5:$ABF$18,MATCH(UsagePerHour!$B102,Sales!$C$5:$C$18,0),MATCH(UsagePerHour!CN$4,Sales!$D$3:$ABF$3,0))/CN$2*INDEX(Usage!$D$5:$ABF$11,MATCH(UsagePerHour!$B$100,Usage!$C$5:$C$11,0),MATCH(UsagePerHour!CN$4,Usage!$D$3:$ABF$3,0)),"")</f>
        <v>6.4115398556694236</v>
      </c>
      <c r="CO102" s="6">
        <f>IFERROR(INDEX(Sales!$D$5:$ABF$18,MATCH(UsagePerHour!$B102,Sales!$C$5:$C$18,0),MATCH(UsagePerHour!CO$4,Sales!$D$3:$ABF$3,0))/CO$2*INDEX(Usage!$D$5:$ABF$11,MATCH(UsagePerHour!$B$100,Usage!$C$5:$C$11,0),MATCH(UsagePerHour!CO$4,Usage!$D$3:$ABF$3,0)),"")</f>
        <v>2.9863022001333412</v>
      </c>
      <c r="CP102" s="6">
        <f>IFERROR(INDEX(Sales!$D$5:$ABF$18,MATCH(UsagePerHour!$B102,Sales!$C$5:$C$18,0),MATCH(UsagePerHour!CP$4,Sales!$D$3:$ABF$3,0))/CP$2*INDEX(Usage!$D$5:$ABF$11,MATCH(UsagePerHour!$B$100,Usage!$C$5:$C$11,0),MATCH(UsagePerHour!CP$4,Usage!$D$3:$ABF$3,0)),"")</f>
        <v>1.2139429071866512</v>
      </c>
      <c r="CQ102" s="6">
        <f>IFERROR(INDEX(Sales!$D$5:$ABF$18,MATCH(UsagePerHour!$B102,Sales!$C$5:$C$18,0),MATCH(UsagePerHour!CQ$4,Sales!$D$3:$ABF$3,0))/CQ$2*INDEX(Usage!$D$5:$ABF$11,MATCH(UsagePerHour!$B$100,Usage!$C$5:$C$11,0),MATCH(UsagePerHour!CQ$4,Usage!$D$3:$ABF$3,0)),"")</f>
        <v>0.42120671015390598</v>
      </c>
      <c r="CR102" s="6">
        <f>IFERROR(INDEX(Sales!$D$5:$ABF$18,MATCH(UsagePerHour!$B102,Sales!$C$5:$C$18,0),MATCH(UsagePerHour!CR$4,Sales!$D$3:$ABF$3,0))/CR$2*INDEX(Usage!$D$5:$ABF$11,MATCH(UsagePerHour!$B$100,Usage!$C$5:$C$11,0),MATCH(UsagePerHour!CR$4,Usage!$D$3:$ABF$3,0)),"")</f>
        <v>0.62160479041916172</v>
      </c>
      <c r="CS102" s="6">
        <f>IFERROR(INDEX(Sales!$D$5:$ABF$18,MATCH(UsagePerHour!$B102,Sales!$C$5:$C$18,0),MATCH(UsagePerHour!CS$4,Sales!$D$3:$ABF$3,0))/CS$2*INDEX(Usage!$D$5:$ABF$11,MATCH(UsagePerHour!$B$100,Usage!$C$5:$C$11,0),MATCH(UsagePerHour!CS$4,Usage!$D$3:$ABF$3,0)),"")</f>
        <v>0.57242952108302192</v>
      </c>
      <c r="CT102" s="6">
        <f>IFERROR(INDEX(Sales!$D$5:$ABF$18,MATCH(UsagePerHour!$B102,Sales!$C$5:$C$18,0),MATCH(UsagePerHour!CT$4,Sales!$D$3:$ABF$3,0))/CT$2*INDEX(Usage!$D$5:$ABF$11,MATCH(UsagePerHour!$B$100,Usage!$C$5:$C$11,0),MATCH(UsagePerHour!CT$4,Usage!$D$3:$ABF$3,0)),"")</f>
        <v>6.4740554694597332</v>
      </c>
      <c r="CU102" s="6">
        <f>IFERROR(INDEX(Sales!$D$5:$ABF$18,MATCH(UsagePerHour!$B102,Sales!$C$5:$C$18,0),MATCH(UsagePerHour!CU$4,Sales!$D$3:$ABF$3,0))/CU$2*INDEX(Usage!$D$5:$ABF$11,MATCH(UsagePerHour!$B$100,Usage!$C$5:$C$11,0),MATCH(UsagePerHour!CU$4,Usage!$D$3:$ABF$3,0)),"")</f>
        <v>6.4115398556694236</v>
      </c>
      <c r="CV102" s="6">
        <f>IFERROR(INDEX(Sales!$D$5:$ABF$18,MATCH(UsagePerHour!$B102,Sales!$C$5:$C$18,0),MATCH(UsagePerHour!CV$4,Sales!$D$3:$ABF$3,0))/CV$2*INDEX(Usage!$D$5:$ABF$11,MATCH(UsagePerHour!$B$100,Usage!$C$5:$C$11,0),MATCH(UsagePerHour!CV$4,Usage!$D$3:$ABF$3,0)),"")</f>
        <v>2.9863022001333412</v>
      </c>
      <c r="CW102" s="6">
        <f>IFERROR(INDEX(Sales!$D$5:$ABF$18,MATCH(UsagePerHour!$B102,Sales!$C$5:$C$18,0),MATCH(UsagePerHour!CW$4,Sales!$D$3:$ABF$3,0))/CW$2*INDEX(Usage!$D$5:$ABF$11,MATCH(UsagePerHour!$B$100,Usage!$C$5:$C$11,0),MATCH(UsagePerHour!CW$4,Usage!$D$3:$ABF$3,0)),"")</f>
        <v>1.2139429071866512</v>
      </c>
      <c r="CX102" s="6">
        <f>IFERROR(INDEX(Sales!$D$5:$ABF$18,MATCH(UsagePerHour!$B102,Sales!$C$5:$C$18,0),MATCH(UsagePerHour!CX$4,Sales!$D$3:$ABF$3,0))/CX$2*INDEX(Usage!$D$5:$ABF$11,MATCH(UsagePerHour!$B$100,Usage!$C$5:$C$11,0),MATCH(UsagePerHour!CX$4,Usage!$D$3:$ABF$3,0)),"")</f>
        <v>0.42120671015390598</v>
      </c>
      <c r="CY102" s="6">
        <f>IFERROR(INDEX(Sales!$D$5:$ABF$18,MATCH(UsagePerHour!$B102,Sales!$C$5:$C$18,0),MATCH(UsagePerHour!CY$4,Sales!$D$3:$ABF$3,0))/CY$2*INDEX(Usage!$D$5:$ABF$11,MATCH(UsagePerHour!$B$100,Usage!$C$5:$C$11,0),MATCH(UsagePerHour!CY$4,Usage!$D$3:$ABF$3,0)),"")</f>
        <v>0.62160479041916172</v>
      </c>
      <c r="CZ102" s="6">
        <f>IFERROR(INDEX(Sales!$D$5:$ABF$18,MATCH(UsagePerHour!$B102,Sales!$C$5:$C$18,0),MATCH(UsagePerHour!CZ$4,Sales!$D$3:$ABF$3,0))/CZ$2*INDEX(Usage!$D$5:$ABF$11,MATCH(UsagePerHour!$B$100,Usage!$C$5:$C$11,0),MATCH(UsagePerHour!CZ$4,Usage!$D$3:$ABF$3,0)),"")</f>
        <v>0.57242952108302192</v>
      </c>
      <c r="DA102" s="6">
        <f>IFERROR(INDEX(Sales!$D$5:$ABF$18,MATCH(UsagePerHour!$B102,Sales!$C$5:$C$18,0),MATCH(UsagePerHour!DA$4,Sales!$D$3:$ABF$3,0))/DA$2*INDEX(Usage!$D$5:$ABF$11,MATCH(UsagePerHour!$B$100,Usage!$C$5:$C$11,0),MATCH(UsagePerHour!DA$4,Usage!$D$3:$ABF$3,0)),"")</f>
        <v>1.5734371257485031</v>
      </c>
      <c r="DB102" s="6">
        <f>IFERROR(INDEX(Sales!$D$5:$ABF$18,MATCH(UsagePerHour!$B102,Sales!$C$5:$C$18,0),MATCH(UsagePerHour!DB$4,Sales!$D$3:$ABF$3,0))/DB$2*INDEX(Usage!$D$5:$ABF$11,MATCH(UsagePerHour!$B$100,Usage!$C$5:$C$11,0),MATCH(UsagePerHour!DB$4,Usage!$D$3:$ABF$3,0)),"")</f>
        <v>6.9287697598929618</v>
      </c>
      <c r="DC102" s="6">
        <f>IFERROR(INDEX(Sales!$D$5:$ABF$18,MATCH(UsagePerHour!$B102,Sales!$C$5:$C$18,0),MATCH(UsagePerHour!DC$4,Sales!$D$3:$ABF$3,0))/DC$2*INDEX(Usage!$D$5:$ABF$11,MATCH(UsagePerHour!$B$100,Usage!$C$5:$C$11,0),MATCH(UsagePerHour!DC$4,Usage!$D$3:$ABF$3,0)),"")</f>
        <v>1.2194725529878729</v>
      </c>
      <c r="DD102" s="6">
        <f>IFERROR(INDEX(Sales!$D$5:$ABF$18,MATCH(UsagePerHour!$B102,Sales!$C$5:$C$18,0),MATCH(UsagePerHour!DD$4,Sales!$D$3:$ABF$3,0))/DD$2*INDEX(Usage!$D$5:$ABF$11,MATCH(UsagePerHour!$B$100,Usage!$C$5:$C$11,0),MATCH(UsagePerHour!DD$4,Usage!$D$3:$ABF$3,0)),"")</f>
        <v>1.8516799191064945</v>
      </c>
      <c r="DE102" s="6">
        <f>IFERROR(INDEX(Sales!$D$5:$ABF$18,MATCH(UsagePerHour!$B102,Sales!$C$5:$C$18,0),MATCH(UsagePerHour!DE$4,Sales!$D$3:$ABF$3,0))/DE$2*INDEX(Usage!$D$5:$ABF$11,MATCH(UsagePerHour!$B$100,Usage!$C$5:$C$11,0),MATCH(UsagePerHour!DE$4,Usage!$D$3:$ABF$3,0)),"")</f>
        <v>16.034798631916644</v>
      </c>
      <c r="DF102" s="6">
        <f>IFERROR(INDEX(Sales!$D$5:$ABF$18,MATCH(UsagePerHour!$B102,Sales!$C$5:$C$18,0),MATCH(UsagePerHour!DF$4,Sales!$D$3:$ABF$3,0))/DF$2*INDEX(Usage!$D$5:$ABF$11,MATCH(UsagePerHour!$B$100,Usage!$C$5:$C$11,0),MATCH(UsagePerHour!DF$4,Usage!$D$3:$ABF$3,0)),"")</f>
        <v>2.8789231155181749</v>
      </c>
      <c r="DG102" s="6">
        <f>IFERROR(INDEX(Sales!$D$5:$ABF$18,MATCH(UsagePerHour!$B102,Sales!$C$5:$C$18,0),MATCH(UsagePerHour!DG$4,Sales!$D$3:$ABF$3,0))/DG$2*INDEX(Usage!$D$5:$ABF$11,MATCH(UsagePerHour!$B$100,Usage!$C$5:$C$11,0),MATCH(UsagePerHour!DG$4,Usage!$D$3:$ABF$3,0)),"")</f>
        <v>0.86742779640863188</v>
      </c>
      <c r="DH102" s="6">
        <f>IFERROR(INDEX(Sales!$D$5:$ABF$18,MATCH(UsagePerHour!$B102,Sales!$C$5:$C$18,0),MATCH(UsagePerHour!DH$4,Sales!$D$3:$ABF$3,0))/DH$2*INDEX(Usage!$D$5:$ABF$11,MATCH(UsagePerHour!$B$100,Usage!$C$5:$C$11,0),MATCH(UsagePerHour!DH$4,Usage!$D$3:$ABF$3,0)),"")</f>
        <v>15.701628171147291</v>
      </c>
      <c r="DI102" s="6">
        <f>IFERROR(INDEX(Sales!$D$5:$ABF$18,MATCH(UsagePerHour!$B102,Sales!$C$5:$C$18,0),MATCH(UsagePerHour!DI$4,Sales!$D$3:$ABF$3,0))/DI$2*INDEX(Usage!$D$5:$ABF$11,MATCH(UsagePerHour!$B$100,Usage!$C$5:$C$11,0),MATCH(UsagePerHour!DI$4,Usage!$D$3:$ABF$3,0)),"")</f>
        <v>44.415085585030411</v>
      </c>
      <c r="DJ102" s="6">
        <f>IFERROR(INDEX(Sales!$D$5:$ABF$18,MATCH(UsagePerHour!$B102,Sales!$C$5:$C$18,0),MATCH(UsagePerHour!DJ$4,Sales!$D$3:$ABF$3,0))/DJ$2*INDEX(Usage!$D$5:$ABF$11,MATCH(UsagePerHour!$B$100,Usage!$C$5:$C$11,0),MATCH(UsagePerHour!DJ$4,Usage!$D$3:$ABF$3,0)),"")</f>
        <v>3.8228402496441478</v>
      </c>
      <c r="DK102" s="6">
        <f>IFERROR(INDEX(Sales!$D$5:$ABF$18,MATCH(UsagePerHour!$B102,Sales!$C$5:$C$18,0),MATCH(UsagePerHour!DK$4,Sales!$D$3:$ABF$3,0))/DK$2*INDEX(Usage!$D$5:$ABF$11,MATCH(UsagePerHour!$B$100,Usage!$C$5:$C$11,0),MATCH(UsagePerHour!DK$4,Usage!$D$3:$ABF$3,0)),"")</f>
        <v>1.7292685807345893</v>
      </c>
      <c r="DL102" s="6">
        <f>IFERROR(INDEX(Sales!$D$5:$ABF$18,MATCH(UsagePerHour!$B102,Sales!$C$5:$C$18,0),MATCH(UsagePerHour!DL$4,Sales!$D$3:$ABF$3,0))/DL$2*INDEX(Usage!$D$5:$ABF$11,MATCH(UsagePerHour!$B$100,Usage!$C$5:$C$11,0),MATCH(UsagePerHour!DL$4,Usage!$D$3:$ABF$3,0)),"")</f>
        <v>2.1125229309953433</v>
      </c>
      <c r="DM102" s="6">
        <f>IFERROR(INDEX(Sales!$D$5:$ABF$18,MATCH(UsagePerHour!$B102,Sales!$C$5:$C$18,0),MATCH(UsagePerHour!DM$4,Sales!$D$3:$ABF$3,0))/DM$2*INDEX(Usage!$D$5:$ABF$11,MATCH(UsagePerHour!$B$100,Usage!$C$5:$C$11,0),MATCH(UsagePerHour!DM$4,Usage!$D$3:$ABF$3,0)),"")</f>
        <v>1.8111922881785896</v>
      </c>
      <c r="DN102" s="6">
        <f>IFERROR(INDEX(Sales!$D$5:$ABF$18,MATCH(UsagePerHour!$B102,Sales!$C$5:$C$18,0),MATCH(UsagePerHour!DN$4,Sales!$D$3:$ABF$3,0))/DN$2*INDEX(Usage!$D$5:$ABF$11,MATCH(UsagePerHour!$B$100,Usage!$C$5:$C$11,0),MATCH(UsagePerHour!DN$4,Usage!$D$3:$ABF$3,0)),"")</f>
        <v>0.38466779183376426</v>
      </c>
      <c r="DO102" s="6">
        <f>IFERROR(INDEX(Sales!$D$5:$ABF$18,MATCH(UsagePerHour!$B102,Sales!$C$5:$C$18,0),MATCH(UsagePerHour!DO$4,Sales!$D$3:$ABF$3,0))/DO$2*INDEX(Usage!$D$5:$ABF$11,MATCH(UsagePerHour!$B$100,Usage!$C$5:$C$11,0),MATCH(UsagePerHour!DO$4,Usage!$D$3:$ABF$3,0)),"")</f>
        <v>1.5029962439429998</v>
      </c>
      <c r="DP102" s="6">
        <f>IFERROR(INDEX(Sales!$D$5:$ABF$18,MATCH(UsagePerHour!$B102,Sales!$C$5:$C$18,0),MATCH(UsagePerHour!DP$4,Sales!$D$3:$ABF$3,0))/DP$2*INDEX(Usage!$D$5:$ABF$11,MATCH(UsagePerHour!$B$100,Usage!$C$5:$C$11,0),MATCH(UsagePerHour!DP$4,Usage!$D$3:$ABF$3,0)),"")</f>
        <v>8.271981620817451</v>
      </c>
      <c r="DQ102" s="6">
        <f>IFERROR(INDEX(Sales!$D$5:$ABF$18,MATCH(UsagePerHour!$B102,Sales!$C$5:$C$18,0),MATCH(UsagePerHour!DQ$4,Sales!$D$3:$ABF$3,0))/DQ$2*INDEX(Usage!$D$5:$ABF$11,MATCH(UsagePerHour!$B$100,Usage!$C$5:$C$11,0),MATCH(UsagePerHour!DQ$4,Usage!$D$3:$ABF$3,0)),"")</f>
        <v>17.271983499495196</v>
      </c>
      <c r="DR102" s="6">
        <f>IFERROR(INDEX(Sales!$D$5:$ABF$18,MATCH(UsagePerHour!$B102,Sales!$C$5:$C$18,0),MATCH(UsagePerHour!DR$4,Sales!$D$3:$ABF$3,0))/DR$2*INDEX(Usage!$D$5:$ABF$11,MATCH(UsagePerHour!$B$100,Usage!$C$5:$C$11,0),MATCH(UsagePerHour!DR$4,Usage!$D$3:$ABF$3,0)),"")</f>
        <v>2.808345451558536</v>
      </c>
      <c r="DS102" s="6">
        <f>IFERROR(INDEX(Sales!$D$5:$ABF$18,MATCH(UsagePerHour!$B102,Sales!$C$5:$C$18,0),MATCH(UsagePerHour!DS$4,Sales!$D$3:$ABF$3,0))/DS$2*INDEX(Usage!$D$5:$ABF$11,MATCH(UsagePerHour!$B$100,Usage!$C$5:$C$11,0),MATCH(UsagePerHour!DS$4,Usage!$D$3:$ABF$3,0)),"")</f>
        <v>1.4275384841891736</v>
      </c>
      <c r="DT102" s="6">
        <f>IFERROR(INDEX(Sales!$D$5:$ABF$18,MATCH(UsagePerHour!$B102,Sales!$C$5:$C$18,0),MATCH(UsagePerHour!DT$4,Sales!$D$3:$ABF$3,0))/DT$2*INDEX(Usage!$D$5:$ABF$11,MATCH(UsagePerHour!$B$100,Usage!$C$5:$C$11,0),MATCH(UsagePerHour!DT$4,Usage!$D$3:$ABF$3,0)),"")</f>
        <v>0</v>
      </c>
      <c r="DU102" s="6">
        <f>IFERROR(INDEX(Sales!$D$5:$ABF$18,MATCH(UsagePerHour!$B102,Sales!$C$5:$C$18,0),MATCH(UsagePerHour!DU$4,Sales!$D$3:$ABF$3,0))/DU$2*INDEX(Usage!$D$5:$ABF$11,MATCH(UsagePerHour!$B$100,Usage!$C$5:$C$11,0),MATCH(UsagePerHour!DU$4,Usage!$D$3:$ABF$3,0)),"")</f>
        <v>0.80725516540179376</v>
      </c>
      <c r="DV102" s="6">
        <f>IFERROR(INDEX(Sales!$D$5:$ABF$18,MATCH(UsagePerHour!$B102,Sales!$C$5:$C$18,0),MATCH(UsagePerHour!DV$4,Sales!$D$3:$ABF$3,0))/DV$2*INDEX(Usage!$D$5:$ABF$11,MATCH(UsagePerHour!$B$100,Usage!$C$5:$C$11,0),MATCH(UsagePerHour!DV$4,Usage!$D$3:$ABF$3,0)),"")</f>
        <v>3.753333333333333</v>
      </c>
      <c r="DW102" s="6">
        <f>IFERROR(INDEX(Sales!$D$5:$ABF$18,MATCH(UsagePerHour!$B102,Sales!$C$5:$C$18,0),MATCH(UsagePerHour!DW$4,Sales!$D$3:$ABF$3,0))/DW$2*INDEX(Usage!$D$5:$ABF$11,MATCH(UsagePerHour!$B$100,Usage!$C$5:$C$11,0),MATCH(UsagePerHour!DW$4,Usage!$D$3:$ABF$3,0)),"")</f>
        <v>54.07276781939629</v>
      </c>
      <c r="DX102" s="6">
        <f>IFERROR(INDEX(Sales!$D$5:$ABF$18,MATCH(UsagePerHour!$B102,Sales!$C$5:$C$18,0),MATCH(UsagePerHour!DX$4,Sales!$D$3:$ABF$3,0))/DX$2*INDEX(Usage!$D$5:$ABF$11,MATCH(UsagePerHour!$B$100,Usage!$C$5:$C$11,0),MATCH(UsagePerHour!DX$4,Usage!$D$3:$ABF$3,0)),"")</f>
        <v>1.5734468323443211</v>
      </c>
      <c r="DY102" s="6">
        <f>IFERROR(INDEX(Sales!$D$5:$ABF$18,MATCH(UsagePerHour!$B102,Sales!$C$5:$C$18,0),MATCH(UsagePerHour!DY$4,Sales!$D$3:$ABF$3,0))/DY$2*INDEX(Usage!$D$5:$ABF$11,MATCH(UsagePerHour!$B$100,Usage!$C$5:$C$11,0),MATCH(UsagePerHour!DY$4,Usage!$D$3:$ABF$3,0)),"")</f>
        <v>1.9514109947804541</v>
      </c>
      <c r="DZ102" s="6">
        <f>IFERROR(INDEX(Sales!$D$5:$ABF$18,MATCH(UsagePerHour!$B102,Sales!$C$5:$C$18,0),MATCH(UsagePerHour!DZ$4,Sales!$D$3:$ABF$3,0))/DZ$2*INDEX(Usage!$D$5:$ABF$11,MATCH(UsagePerHour!$B$100,Usage!$C$5:$C$11,0),MATCH(UsagePerHour!DZ$4,Usage!$D$3:$ABF$3,0)),"")</f>
        <v>14.614982187678883</v>
      </c>
      <c r="EA102" s="6">
        <f>IFERROR(INDEX(Sales!$D$5:$ABF$18,MATCH(UsagePerHour!$B102,Sales!$C$5:$C$18,0),MATCH(UsagePerHour!EA$4,Sales!$D$3:$ABF$3,0))/EA$2*INDEX(Usage!$D$5:$ABF$11,MATCH(UsagePerHour!$B$100,Usage!$C$5:$C$11,0),MATCH(UsagePerHour!EA$4,Usage!$D$3:$ABF$3,0)),"")</f>
        <v>14.647567673075388</v>
      </c>
      <c r="EB102" s="6">
        <f>IFERROR(INDEX(Sales!$D$5:$ABF$18,MATCH(UsagePerHour!$B102,Sales!$C$5:$C$18,0),MATCH(UsagePerHour!EB$4,Sales!$D$3:$ABF$3,0))/EB$2*INDEX(Usage!$D$5:$ABF$11,MATCH(UsagePerHour!$B$100,Usage!$C$5:$C$11,0),MATCH(UsagePerHour!EB$4,Usage!$D$3:$ABF$3,0)),"")</f>
        <v>0.68381695636750617</v>
      </c>
      <c r="EC102" s="6">
        <f>IFERROR(INDEX(Sales!$D$5:$ABF$18,MATCH(UsagePerHour!$B102,Sales!$C$5:$C$18,0),MATCH(UsagePerHour!EC$4,Sales!$D$3:$ABF$3,0))/EC$2*INDEX(Usage!$D$5:$ABF$11,MATCH(UsagePerHour!$B$100,Usage!$C$5:$C$11,0),MATCH(UsagePerHour!EC$4,Usage!$D$3:$ABF$3,0)),"")</f>
        <v>4.4719143497663891</v>
      </c>
      <c r="ED102" s="6">
        <f>IFERROR(INDEX(Sales!$D$5:$ABF$18,MATCH(UsagePerHour!$B102,Sales!$C$5:$C$18,0),MATCH(UsagePerHour!ED$4,Sales!$D$3:$ABF$3,0))/ED$2*INDEX(Usage!$D$5:$ABF$11,MATCH(UsagePerHour!$B$100,Usage!$C$5:$C$11,0),MATCH(UsagePerHour!ED$4,Usage!$D$3:$ABF$3,0)),"")</f>
        <v>0.6233584922123816</v>
      </c>
      <c r="EE102" s="6">
        <f>IFERROR(INDEX(Sales!$D$5:$ABF$18,MATCH(UsagePerHour!$B102,Sales!$C$5:$C$18,0),MATCH(UsagePerHour!EE$4,Sales!$D$3:$ABF$3,0))/EE$2*INDEX(Usage!$D$5:$ABF$11,MATCH(UsagePerHour!$B$100,Usage!$C$5:$C$11,0),MATCH(UsagePerHour!EE$4,Usage!$D$3:$ABF$3,0)),"")</f>
        <v>7.4864534033517254</v>
      </c>
      <c r="EF102" s="6">
        <f>IFERROR(INDEX(Sales!$D$5:$ABF$18,MATCH(UsagePerHour!$B102,Sales!$C$5:$C$18,0),MATCH(UsagePerHour!EF$4,Sales!$D$3:$ABF$3,0))/EF$2*INDEX(Usage!$D$5:$ABF$11,MATCH(UsagePerHour!$B$100,Usage!$C$5:$C$11,0),MATCH(UsagePerHour!EF$4,Usage!$D$3:$ABF$3,0)),"")</f>
        <v>11.327568559289301</v>
      </c>
      <c r="EG102" s="6">
        <f>IFERROR(INDEX(Sales!$D$5:$ABF$18,MATCH(UsagePerHour!$B102,Sales!$C$5:$C$18,0),MATCH(UsagePerHour!EG$4,Sales!$D$3:$ABF$3,0))/EG$2*INDEX(Usage!$D$5:$ABF$11,MATCH(UsagePerHour!$B$100,Usage!$C$5:$C$11,0),MATCH(UsagePerHour!EG$4,Usage!$D$3:$ABF$3,0)),"")</f>
        <v>1.7632376497696978</v>
      </c>
      <c r="EH102" s="6">
        <f>IFERROR(INDEX(Sales!$D$5:$ABF$18,MATCH(UsagePerHour!$B102,Sales!$C$5:$C$18,0),MATCH(UsagePerHour!EH$4,Sales!$D$3:$ABF$3,0))/EH$2*INDEX(Usage!$D$5:$ABF$11,MATCH(UsagePerHour!$B$100,Usage!$C$5:$C$11,0),MATCH(UsagePerHour!EH$4,Usage!$D$3:$ABF$3,0)),"")</f>
        <v>2.2880262214483253</v>
      </c>
      <c r="EI102" s="6">
        <f>IFERROR(INDEX(Sales!$D$5:$ABF$18,MATCH(UsagePerHour!$B102,Sales!$C$5:$C$18,0),MATCH(UsagePerHour!EI$4,Sales!$D$3:$ABF$3,0))/EI$2*INDEX(Usage!$D$5:$ABF$11,MATCH(UsagePerHour!$B$100,Usage!$C$5:$C$11,0),MATCH(UsagePerHour!EI$4,Usage!$D$3:$ABF$3,0)),"")</f>
        <v>4.2673418175300233</v>
      </c>
      <c r="EJ102" s="6">
        <f>IFERROR(INDEX(Sales!$D$5:$ABF$18,MATCH(UsagePerHour!$B102,Sales!$C$5:$C$18,0),MATCH(UsagePerHour!EJ$4,Sales!$D$3:$ABF$3,0))/EJ$2*INDEX(Usage!$D$5:$ABF$11,MATCH(UsagePerHour!$B$100,Usage!$C$5:$C$11,0),MATCH(UsagePerHour!EJ$4,Usage!$D$3:$ABF$3,0)),"")</f>
        <v>2.7856111149322511</v>
      </c>
      <c r="EK102" s="6">
        <f>IFERROR(INDEX(Sales!$D$5:$ABF$18,MATCH(UsagePerHour!$B102,Sales!$C$5:$C$18,0),MATCH(UsagePerHour!EK$4,Sales!$D$3:$ABF$3,0))/EK$2*INDEX(Usage!$D$5:$ABF$11,MATCH(UsagePerHour!$B$100,Usage!$C$5:$C$11,0),MATCH(UsagePerHour!EK$4,Usage!$D$3:$ABF$3,0)),"")</f>
        <v>78.505300855526812</v>
      </c>
      <c r="EL102" s="6">
        <f>IFERROR(INDEX(Sales!$D$5:$ABF$18,MATCH(UsagePerHour!$B102,Sales!$C$5:$C$18,0),MATCH(UsagePerHour!EL$4,Sales!$D$3:$ABF$3,0))/EL$2*INDEX(Usage!$D$5:$ABF$11,MATCH(UsagePerHour!$B$100,Usage!$C$5:$C$11,0),MATCH(UsagePerHour!EL$4,Usage!$D$3:$ABF$3,0)),"")</f>
        <v>3.5821165756899442</v>
      </c>
      <c r="EM102" s="6">
        <f>IFERROR(INDEX(Sales!$D$5:$ABF$18,MATCH(UsagePerHour!$B102,Sales!$C$5:$C$18,0),MATCH(UsagePerHour!EM$4,Sales!$D$3:$ABF$3,0))/EM$2*INDEX(Usage!$D$5:$ABF$11,MATCH(UsagePerHour!$B$100,Usage!$C$5:$C$11,0),MATCH(UsagePerHour!EM$4,Usage!$D$3:$ABF$3,0)),"")</f>
        <v>12.166012338754907</v>
      </c>
      <c r="EN102" s="6">
        <f>IFERROR(INDEX(Sales!$D$5:$ABF$18,MATCH(UsagePerHour!$B102,Sales!$C$5:$C$18,0),MATCH(UsagePerHour!EN$4,Sales!$D$3:$ABF$3,0))/EN$2*INDEX(Usage!$D$5:$ABF$11,MATCH(UsagePerHour!$B$100,Usage!$C$5:$C$11,0),MATCH(UsagePerHour!EN$4,Usage!$D$3:$ABF$3,0)),"")</f>
        <v>0</v>
      </c>
      <c r="EO102" s="6">
        <f>IFERROR(INDEX(Sales!$D$5:$ABF$18,MATCH(UsagePerHour!$B102,Sales!$C$5:$C$18,0),MATCH(UsagePerHour!EO$4,Sales!$D$3:$ABF$3,0))/EO$2*INDEX(Usage!$D$5:$ABF$11,MATCH(UsagePerHour!$B$100,Usage!$C$5:$C$11,0),MATCH(UsagePerHour!EO$4,Usage!$D$3:$ABF$3,0)),"")</f>
        <v>0.83004164028853955</v>
      </c>
      <c r="EP102" s="6">
        <f>IFERROR(INDEX(Sales!$D$5:$ABF$18,MATCH(UsagePerHour!$B102,Sales!$C$5:$C$18,0),MATCH(UsagePerHour!EP$4,Sales!$D$3:$ABF$3,0))/EP$2*INDEX(Usage!$D$5:$ABF$11,MATCH(UsagePerHour!$B$100,Usage!$C$5:$C$11,0),MATCH(UsagePerHour!EP$4,Usage!$D$3:$ABF$3,0)),"")</f>
        <v>3.1708092984036336</v>
      </c>
      <c r="EQ102" s="6">
        <f>IFERROR(INDEX(Sales!$D$5:$ABF$18,MATCH(UsagePerHour!$B102,Sales!$C$5:$C$18,0),MATCH(UsagePerHour!EQ$4,Sales!$D$3:$ABF$3,0))/EQ$2*INDEX(Usage!$D$5:$ABF$11,MATCH(UsagePerHour!$B$100,Usage!$C$5:$C$11,0),MATCH(UsagePerHour!EQ$4,Usage!$D$3:$ABF$3,0)),"")</f>
        <v>28.606025654942826</v>
      </c>
      <c r="ER102" s="6">
        <f>IFERROR(INDEX(Sales!$D$5:$ABF$18,MATCH(UsagePerHour!$B102,Sales!$C$5:$C$18,0),MATCH(UsagePerHour!ER$4,Sales!$D$3:$ABF$3,0))/ER$2*INDEX(Usage!$D$5:$ABF$11,MATCH(UsagePerHour!$B$100,Usage!$C$5:$C$11,0),MATCH(UsagePerHour!ER$4,Usage!$D$3:$ABF$3,0)),"")</f>
        <v>50.916890787322686</v>
      </c>
      <c r="ES102" s="6">
        <f>IFERROR(INDEX(Sales!$D$5:$ABF$18,MATCH(UsagePerHour!$B102,Sales!$C$5:$C$18,0),MATCH(UsagePerHour!ES$4,Sales!$D$3:$ABF$3,0))/ES$2*INDEX(Usage!$D$5:$ABF$11,MATCH(UsagePerHour!$B$100,Usage!$C$5:$C$11,0),MATCH(UsagePerHour!ES$4,Usage!$D$3:$ABF$3,0)),"")</f>
        <v>2.8159445983914391</v>
      </c>
      <c r="ET102" s="6">
        <f>IFERROR(INDEX(Sales!$D$5:$ABF$18,MATCH(UsagePerHour!$B102,Sales!$C$5:$C$18,0),MATCH(UsagePerHour!ET$4,Sales!$D$3:$ABF$3,0))/ET$2*INDEX(Usage!$D$5:$ABF$11,MATCH(UsagePerHour!$B$100,Usage!$C$5:$C$11,0),MATCH(UsagePerHour!ET$4,Usage!$D$3:$ABF$3,0)),"")</f>
        <v>10.158010331510349</v>
      </c>
      <c r="EU102" s="6">
        <f>IFERROR(INDEX(Sales!$D$5:$ABF$18,MATCH(UsagePerHour!$B102,Sales!$C$5:$C$18,0),MATCH(UsagePerHour!EU$4,Sales!$D$3:$ABF$3,0))/EU$2*INDEX(Usage!$D$5:$ABF$11,MATCH(UsagePerHour!$B$100,Usage!$C$5:$C$11,0),MATCH(UsagePerHour!EU$4,Usage!$D$3:$ABF$3,0)),"")</f>
        <v>38.602084429424501</v>
      </c>
      <c r="EV102" s="6">
        <f>IFERROR(INDEX(Sales!$D$5:$ABF$18,MATCH(UsagePerHour!$B102,Sales!$C$5:$C$18,0),MATCH(UsagePerHour!EV$4,Sales!$D$3:$ABF$3,0))/EV$2*INDEX(Usage!$D$5:$ABF$11,MATCH(UsagePerHour!$B$100,Usage!$C$5:$C$11,0),MATCH(UsagePerHour!EV$4,Usage!$D$3:$ABF$3,0)),"")</f>
        <v>0</v>
      </c>
      <c r="EW102" s="6">
        <f>IFERROR(INDEX(Sales!$D$5:$ABF$18,MATCH(UsagePerHour!$B102,Sales!$C$5:$C$18,0),MATCH(UsagePerHour!EW$4,Sales!$D$3:$ABF$3,0))/EW$2*INDEX(Usage!$D$5:$ABF$11,MATCH(UsagePerHour!$B$100,Usage!$C$5:$C$11,0),MATCH(UsagePerHour!EW$4,Usage!$D$3:$ABF$3,0)),"")</f>
        <v>1.3347905856721041</v>
      </c>
      <c r="EX102" s="6">
        <f>IFERROR(INDEX(Sales!$D$5:$ABF$18,MATCH(UsagePerHour!$B102,Sales!$C$5:$C$18,0),MATCH(UsagePerHour!EX$4,Sales!$D$3:$ABF$3,0))/EX$2*INDEX(Usage!$D$5:$ABF$11,MATCH(UsagePerHour!$B$100,Usage!$C$5:$C$11,0),MATCH(UsagePerHour!EX$4,Usage!$D$3:$ABF$3,0)),"")</f>
        <v>3.65420850591665</v>
      </c>
      <c r="EY102" s="6">
        <f>IFERROR(INDEX(Sales!$D$5:$ABF$18,MATCH(UsagePerHour!$B102,Sales!$C$5:$C$18,0),MATCH(UsagePerHour!EY$4,Sales!$D$3:$ABF$3,0))/EY$2*INDEX(Usage!$D$5:$ABF$11,MATCH(UsagePerHour!$B$100,Usage!$C$5:$C$11,0),MATCH(UsagePerHour!EY$4,Usage!$D$3:$ABF$3,0)),"")</f>
        <v>29.777111054439626</v>
      </c>
      <c r="EZ102" s="6">
        <f>IFERROR(INDEX(Sales!$D$5:$ABF$18,MATCH(UsagePerHour!$B102,Sales!$C$5:$C$18,0),MATCH(UsagePerHour!EZ$4,Sales!$D$3:$ABF$3,0))/EZ$2*INDEX(Usage!$D$5:$ABF$11,MATCH(UsagePerHour!$B$100,Usage!$C$5:$C$11,0),MATCH(UsagePerHour!EZ$4,Usage!$D$3:$ABF$3,0)),"")</f>
        <v>1.2795400741168301</v>
      </c>
      <c r="FA102" s="6">
        <f>IFERROR(INDEX(Sales!$D$5:$ABF$18,MATCH(UsagePerHour!$B102,Sales!$C$5:$C$18,0),MATCH(UsagePerHour!FA$4,Sales!$D$3:$ABF$3,0))/FA$2*INDEX(Usage!$D$5:$ABF$11,MATCH(UsagePerHour!$B$100,Usage!$C$5:$C$11,0),MATCH(UsagePerHour!FA$4,Usage!$D$3:$ABF$3,0)),"")</f>
        <v>13.565695650914387</v>
      </c>
      <c r="FB102" s="6">
        <f>IFERROR(INDEX(Sales!$D$5:$ABF$18,MATCH(UsagePerHour!$B102,Sales!$C$5:$C$18,0),MATCH(UsagePerHour!FB$4,Sales!$D$3:$ABF$3,0))/FB$2*INDEX(Usage!$D$5:$ABF$11,MATCH(UsagePerHour!$B$100,Usage!$C$5:$C$11,0),MATCH(UsagePerHour!FB$4,Usage!$D$3:$ABF$3,0)),"")</f>
        <v>5.4968783050300001</v>
      </c>
      <c r="FC102" s="6">
        <f>IFERROR(INDEX(Sales!$D$5:$ABF$18,MATCH(UsagePerHour!$B102,Sales!$C$5:$C$18,0),MATCH(UsagePerHour!FC$4,Sales!$D$3:$ABF$3,0))/FC$2*INDEX(Usage!$D$5:$ABF$11,MATCH(UsagePerHour!$B$100,Usage!$C$5:$C$11,0),MATCH(UsagePerHour!FC$4,Usage!$D$3:$ABF$3,0)),"")</f>
        <v>0</v>
      </c>
      <c r="FD102" s="6">
        <f>IFERROR(INDEX(Sales!$D$5:$ABF$18,MATCH(UsagePerHour!$B102,Sales!$C$5:$C$18,0),MATCH(UsagePerHour!FD$4,Sales!$D$3:$ABF$3,0))/FD$2*INDEX(Usage!$D$5:$ABF$11,MATCH(UsagePerHour!$B$100,Usage!$C$5:$C$11,0),MATCH(UsagePerHour!FD$4,Usage!$D$3:$ABF$3,0)),"")</f>
        <v>0</v>
      </c>
      <c r="FE102" s="6">
        <f>IFERROR(INDEX(Sales!$D$5:$ABF$18,MATCH(UsagePerHour!$B102,Sales!$C$5:$C$18,0),MATCH(UsagePerHour!FE$4,Sales!$D$3:$ABF$3,0))/FE$2*INDEX(Usage!$D$5:$ABF$11,MATCH(UsagePerHour!$B$100,Usage!$C$5:$C$11,0),MATCH(UsagePerHour!FE$4,Usage!$D$3:$ABF$3,0)),"")</f>
        <v>0.67437693435412926</v>
      </c>
      <c r="FF102" s="6">
        <f>IFERROR(INDEX(Sales!$D$5:$ABF$18,MATCH(UsagePerHour!$B102,Sales!$C$5:$C$18,0),MATCH(UsagePerHour!FF$4,Sales!$D$3:$ABF$3,0))/FF$2*INDEX(Usage!$D$5:$ABF$11,MATCH(UsagePerHour!$B$100,Usage!$C$5:$C$11,0),MATCH(UsagePerHour!FF$4,Usage!$D$3:$ABF$3,0)),"")</f>
        <v>1.8222682581960477</v>
      </c>
      <c r="FG102" s="6">
        <f>IFERROR(INDEX(Sales!$D$5:$ABF$18,MATCH(UsagePerHour!$B102,Sales!$C$5:$C$18,0),MATCH(UsagePerHour!FG$4,Sales!$D$3:$ABF$3,0))/FG$2*INDEX(Usage!$D$5:$ABF$11,MATCH(UsagePerHour!$B$100,Usage!$C$5:$C$11,0),MATCH(UsagePerHour!FG$4,Usage!$D$3:$ABF$3,0)),"")</f>
        <v>0.75656192386065912</v>
      </c>
      <c r="FH102" s="6">
        <f>IFERROR(INDEX(Sales!$D$5:$ABF$18,MATCH(UsagePerHour!$B102,Sales!$C$5:$C$18,0),MATCH(UsagePerHour!FH$4,Sales!$D$3:$ABF$3,0))/FH$2*INDEX(Usage!$D$5:$ABF$11,MATCH(UsagePerHour!$B$100,Usage!$C$5:$C$11,0),MATCH(UsagePerHour!FH$4,Usage!$D$3:$ABF$3,0)),"")</f>
        <v>2.3412986535545239</v>
      </c>
      <c r="FI102" s="6">
        <f>IFERROR(INDEX(Sales!$D$5:$ABF$18,MATCH(UsagePerHour!$B102,Sales!$C$5:$C$18,0),MATCH(UsagePerHour!FI$4,Sales!$D$3:$ABF$3,0))/FI$2*INDEX(Usage!$D$5:$ABF$11,MATCH(UsagePerHour!$B$100,Usage!$C$5:$C$11,0),MATCH(UsagePerHour!FI$4,Usage!$D$3:$ABF$3,0)),"")</f>
        <v>1.3149392760287701</v>
      </c>
      <c r="FJ102" s="6">
        <f>IFERROR(INDEX(Sales!$D$5:$ABF$18,MATCH(UsagePerHour!$B102,Sales!$C$5:$C$18,0),MATCH(UsagePerHour!FJ$4,Sales!$D$3:$ABF$3,0))/FJ$2*INDEX(Usage!$D$5:$ABF$11,MATCH(UsagePerHour!$B$100,Usage!$C$5:$C$11,0),MATCH(UsagePerHour!FJ$4,Usage!$D$3:$ABF$3,0)),"")</f>
        <v>0.46332309384076592</v>
      </c>
      <c r="FK102" s="6">
        <f>IFERROR(INDEX(Sales!$D$5:$ABF$18,MATCH(UsagePerHour!$B102,Sales!$C$5:$C$18,0),MATCH(UsagePerHour!FK$4,Sales!$D$3:$ABF$3,0))/FK$2*INDEX(Usage!$D$5:$ABF$11,MATCH(UsagePerHour!$B$100,Usage!$C$5:$C$11,0),MATCH(UsagePerHour!FK$4,Usage!$D$3:$ABF$3,0)),"")</f>
        <v>0.18890806983807878</v>
      </c>
      <c r="FL102" s="6">
        <f>IFERROR(INDEX(Sales!$D$5:$ABF$18,MATCH(UsagePerHour!$B102,Sales!$C$5:$C$18,0),MATCH(UsagePerHour!FL$4,Sales!$D$3:$ABF$3,0))/FL$2*INDEX(Usage!$D$5:$ABF$11,MATCH(UsagePerHour!$B$100,Usage!$C$5:$C$11,0),MATCH(UsagePerHour!FL$4,Usage!$D$3:$ABF$3,0)),"")</f>
        <v>0.61956114821210773</v>
      </c>
      <c r="FM102" s="6">
        <f>IFERROR(INDEX(Sales!$D$5:$ABF$18,MATCH(UsagePerHour!$B102,Sales!$C$5:$C$18,0),MATCH(UsagePerHour!FM$4,Sales!$D$3:$ABF$3,0))/FM$2*INDEX(Usage!$D$5:$ABF$11,MATCH(UsagePerHour!$B$100,Usage!$C$5:$C$11,0),MATCH(UsagePerHour!FM$4,Usage!$D$3:$ABF$3,0)),"")</f>
        <v>20.375455893762897</v>
      </c>
      <c r="FN102" s="6">
        <f>IFERROR(INDEX(Sales!$D$5:$ABF$18,MATCH(UsagePerHour!$B102,Sales!$C$5:$C$18,0),MATCH(UsagePerHour!FN$4,Sales!$D$3:$ABF$3,0))/FN$2*INDEX(Usage!$D$5:$ABF$11,MATCH(UsagePerHour!$B$100,Usage!$C$5:$C$11,0),MATCH(UsagePerHour!FN$4,Usage!$D$3:$ABF$3,0)),"")</f>
        <v>1.0559847063562537</v>
      </c>
      <c r="FO102" s="6">
        <f>IFERROR(INDEX(Sales!$D$5:$ABF$18,MATCH(UsagePerHour!$B102,Sales!$C$5:$C$18,0),MATCH(UsagePerHour!FO$4,Sales!$D$3:$ABF$3,0))/FO$2*INDEX(Usage!$D$5:$ABF$11,MATCH(UsagePerHour!$B$100,Usage!$C$5:$C$11,0),MATCH(UsagePerHour!FO$4,Usage!$D$3:$ABF$3,0)),"")</f>
        <v>1.3587446207638514</v>
      </c>
      <c r="FP102" s="6">
        <f>IFERROR(INDEX(Sales!$D$5:$ABF$18,MATCH(UsagePerHour!$B102,Sales!$C$5:$C$18,0),MATCH(UsagePerHour!FP$4,Sales!$D$3:$ABF$3,0))/FP$2*INDEX(Usage!$D$5:$ABF$11,MATCH(UsagePerHour!$B$100,Usage!$C$5:$C$11,0),MATCH(UsagePerHour!FP$4,Usage!$D$3:$ABF$3,0)),"")</f>
        <v>8.9429217492211794</v>
      </c>
      <c r="FQ102" s="6">
        <f>IFERROR(INDEX(Sales!$D$5:$ABF$18,MATCH(UsagePerHour!$B102,Sales!$C$5:$C$18,0),MATCH(UsagePerHour!FQ$4,Sales!$D$3:$ABF$3,0))/FQ$2*INDEX(Usage!$D$5:$ABF$11,MATCH(UsagePerHour!$B$100,Usage!$C$5:$C$11,0),MATCH(UsagePerHour!FQ$4,Usage!$D$3:$ABF$3,0)),"")</f>
        <v>0.53097703554697517</v>
      </c>
      <c r="FR102" s="6">
        <f>IFERROR(INDEX(Sales!$D$5:$ABF$18,MATCH(UsagePerHour!$B102,Sales!$C$5:$C$18,0),MATCH(UsagePerHour!FR$4,Sales!$D$3:$ABF$3,0))/FR$2*INDEX(Usage!$D$5:$ABF$11,MATCH(UsagePerHour!$B$100,Usage!$C$5:$C$11,0),MATCH(UsagePerHour!FR$4,Usage!$D$3:$ABF$3,0)),"")</f>
        <v>0.57284831583552065</v>
      </c>
      <c r="FS102" s="6">
        <f>IFERROR(INDEX(Sales!$D$5:$ABF$18,MATCH(UsagePerHour!$B102,Sales!$C$5:$C$18,0),MATCH(UsagePerHour!FS$4,Sales!$D$3:$ABF$3,0))/FS$2*INDEX(Usage!$D$5:$ABF$11,MATCH(UsagePerHour!$B$100,Usage!$C$5:$C$11,0),MATCH(UsagePerHour!FS$4,Usage!$D$3:$ABF$3,0)),"")</f>
        <v>0.12880967952910399</v>
      </c>
      <c r="FT102" s="6">
        <f>IFERROR(INDEX(Sales!$D$5:$ABF$18,MATCH(UsagePerHour!$B102,Sales!$C$5:$C$18,0),MATCH(UsagePerHour!FT$4,Sales!$D$3:$ABF$3,0))/FT$2*INDEX(Usage!$D$5:$ABF$11,MATCH(UsagePerHour!$B$100,Usage!$C$5:$C$11,0),MATCH(UsagePerHour!FT$4,Usage!$D$3:$ABF$3,0)),"")</f>
        <v>86.408147330143109</v>
      </c>
      <c r="FU102" s="6">
        <f>IFERROR(INDEX(Sales!$D$5:$ABF$18,MATCH(UsagePerHour!$B102,Sales!$C$5:$C$18,0),MATCH(UsagePerHour!FU$4,Sales!$D$3:$ABF$3,0))/FU$2*INDEX(Usage!$D$5:$ABF$11,MATCH(UsagePerHour!$B$100,Usage!$C$5:$C$11,0),MATCH(UsagePerHour!FU$4,Usage!$D$3:$ABF$3,0)),"")</f>
        <v>3.1738749538915529</v>
      </c>
      <c r="FV102" s="6">
        <f>IFERROR(INDEX(Sales!$D$5:$ABF$18,MATCH(UsagePerHour!$B102,Sales!$C$5:$C$18,0),MATCH(UsagePerHour!FV$4,Sales!$D$3:$ABF$3,0))/FV$2*INDEX(Usage!$D$5:$ABF$11,MATCH(UsagePerHour!$B$100,Usage!$C$5:$C$11,0),MATCH(UsagePerHour!FV$4,Usage!$D$3:$ABF$3,0)),"")</f>
        <v>11.236358790578583</v>
      </c>
      <c r="FW102" s="6">
        <f>IFERROR(INDEX(Sales!$D$5:$ABF$18,MATCH(UsagePerHour!$B102,Sales!$C$5:$C$18,0),MATCH(UsagePerHour!FW$4,Sales!$D$3:$ABF$3,0))/FW$2*INDEX(Usage!$D$5:$ABF$11,MATCH(UsagePerHour!$B$100,Usage!$C$5:$C$11,0),MATCH(UsagePerHour!FW$4,Usage!$D$3:$ABF$3,0)),"")</f>
        <v>2.4575615268828437</v>
      </c>
      <c r="FX102" s="6">
        <f>IFERROR(INDEX(Sales!$D$5:$ABF$18,MATCH(UsagePerHour!$B102,Sales!$C$5:$C$18,0),MATCH(UsagePerHour!FX$4,Sales!$D$3:$ABF$3,0))/FX$2*INDEX(Usage!$D$5:$ABF$11,MATCH(UsagePerHour!$B$100,Usage!$C$5:$C$11,0),MATCH(UsagePerHour!FX$4,Usage!$D$3:$ABF$3,0)),"")</f>
        <v>0.27478257810919898</v>
      </c>
      <c r="FY102" s="6">
        <f>IFERROR(INDEX(Sales!$D$5:$ABF$18,MATCH(UsagePerHour!$B102,Sales!$C$5:$C$18,0),MATCH(UsagePerHour!FY$4,Sales!$D$3:$ABF$3,0))/FY$2*INDEX(Usage!$D$5:$ABF$11,MATCH(UsagePerHour!$B$100,Usage!$C$5:$C$11,0),MATCH(UsagePerHour!FY$4,Usage!$D$3:$ABF$3,0)),"")</f>
        <v>0.93708726450459745</v>
      </c>
      <c r="FZ102" s="6">
        <f>IFERROR(INDEX(Sales!$D$5:$ABF$18,MATCH(UsagePerHour!$B102,Sales!$C$5:$C$18,0),MATCH(UsagePerHour!FZ$4,Sales!$D$3:$ABF$3,0))/FZ$2*INDEX(Usage!$D$5:$ABF$11,MATCH(UsagePerHour!$B$100,Usage!$C$5:$C$11,0),MATCH(UsagePerHour!FZ$4,Usage!$D$3:$ABF$3,0)),"")</f>
        <v>1.1223839115110694</v>
      </c>
      <c r="GA102" s="6">
        <f>IFERROR(INDEX(Sales!$D$5:$ABF$18,MATCH(UsagePerHour!$B102,Sales!$C$5:$C$18,0),MATCH(UsagePerHour!GA$4,Sales!$D$3:$ABF$3,0))/GA$2*INDEX(Usage!$D$5:$ABF$11,MATCH(UsagePerHour!$B$100,Usage!$C$5:$C$11,0),MATCH(UsagePerHour!GA$4,Usage!$D$3:$ABF$3,0)),"")</f>
        <v>7.2314172595481203</v>
      </c>
      <c r="GB102" s="6">
        <f>IFERROR(INDEX(Sales!$D$5:$ABF$18,MATCH(UsagePerHour!$B102,Sales!$C$5:$C$18,0),MATCH(UsagePerHour!GB$4,Sales!$D$3:$ABF$3,0))/GB$2*INDEX(Usage!$D$5:$ABF$11,MATCH(UsagePerHour!$B$100,Usage!$C$5:$C$11,0),MATCH(UsagePerHour!GB$4,Usage!$D$3:$ABF$3,0)),"")</f>
        <v>0.17312083960934843</v>
      </c>
      <c r="GC102" s="6">
        <f>IFERROR(INDEX(Sales!$D$5:$ABF$18,MATCH(UsagePerHour!$B102,Sales!$C$5:$C$18,0),MATCH(UsagePerHour!GC$4,Sales!$D$3:$ABF$3,0))/GC$2*INDEX(Usage!$D$5:$ABF$11,MATCH(UsagePerHour!$B$100,Usage!$C$5:$C$11,0),MATCH(UsagePerHour!GC$4,Usage!$D$3:$ABF$3,0)),"")</f>
        <v>3.3691890858806732</v>
      </c>
      <c r="GD102" s="6">
        <f>IFERROR(INDEX(Sales!$D$5:$ABF$18,MATCH(UsagePerHour!$B102,Sales!$C$5:$C$18,0),MATCH(UsagePerHour!GD$4,Sales!$D$3:$ABF$3,0))/GD$2*INDEX(Usage!$D$5:$ABF$11,MATCH(UsagePerHour!$B$100,Usage!$C$5:$C$11,0),MATCH(UsagePerHour!GD$4,Usage!$D$3:$ABF$3,0)),"")</f>
        <v>13.122278515678488</v>
      </c>
      <c r="GE102" s="6">
        <f>IFERROR(INDEX(Sales!$D$5:$ABF$18,MATCH(UsagePerHour!$B102,Sales!$C$5:$C$18,0),MATCH(UsagePerHour!GE$4,Sales!$D$3:$ABF$3,0))/GE$2*INDEX(Usage!$D$5:$ABF$11,MATCH(UsagePerHour!$B$100,Usage!$C$5:$C$11,0),MATCH(UsagePerHour!GE$4,Usage!$D$3:$ABF$3,0)),"")</f>
        <v>0.88550047326076675</v>
      </c>
      <c r="GF102" s="6">
        <f>IFERROR(INDEX(Sales!$D$5:$ABF$18,MATCH(UsagePerHour!$B102,Sales!$C$5:$C$18,0),MATCH(UsagePerHour!GF$4,Sales!$D$3:$ABF$3,0))/GF$2*INDEX(Usage!$D$5:$ABF$11,MATCH(UsagePerHour!$B$100,Usage!$C$5:$C$11,0),MATCH(UsagePerHour!GF$4,Usage!$D$3:$ABF$3,0)),"")</f>
        <v>1.0462599159119197</v>
      </c>
      <c r="GG102" s="6">
        <f>IFERROR(INDEX(Sales!$D$5:$ABF$18,MATCH(UsagePerHour!$B102,Sales!$C$5:$C$18,0),MATCH(UsagePerHour!GG$4,Sales!$D$3:$ABF$3,0))/GG$2*INDEX(Usage!$D$5:$ABF$11,MATCH(UsagePerHour!$B$100,Usage!$C$5:$C$11,0),MATCH(UsagePerHour!GG$4,Usage!$D$3:$ABF$3,0)),"")</f>
        <v>1.2862197571005067</v>
      </c>
      <c r="GH102" s="6">
        <f>IFERROR(INDEX(Sales!$D$5:$ABF$18,MATCH(UsagePerHour!$B102,Sales!$C$5:$C$18,0),MATCH(UsagePerHour!GH$4,Sales!$D$3:$ABF$3,0))/GH$2*INDEX(Usage!$D$5:$ABF$11,MATCH(UsagePerHour!$B$100,Usage!$C$5:$C$11,0),MATCH(UsagePerHour!GH$4,Usage!$D$3:$ABF$3,0)),"")</f>
        <v>37.084285853962875</v>
      </c>
      <c r="GI102" s="6">
        <f>IFERROR(INDEX(Sales!$D$5:$ABF$18,MATCH(UsagePerHour!$B102,Sales!$C$5:$C$18,0),MATCH(UsagePerHour!GI$4,Sales!$D$3:$ABF$3,0))/GI$2*INDEX(Usage!$D$5:$ABF$11,MATCH(UsagePerHour!$B$100,Usage!$C$5:$C$11,0),MATCH(UsagePerHour!GI$4,Usage!$D$3:$ABF$3,0)),"")</f>
        <v>1.9756052216788589</v>
      </c>
      <c r="GJ102" s="6">
        <f>IFERROR(INDEX(Sales!$D$5:$ABF$18,MATCH(UsagePerHour!$B102,Sales!$C$5:$C$18,0),MATCH(UsagePerHour!GJ$4,Sales!$D$3:$ABF$3,0))/GJ$2*INDEX(Usage!$D$5:$ABF$11,MATCH(UsagePerHour!$B$100,Usage!$C$5:$C$11,0),MATCH(UsagePerHour!GJ$4,Usage!$D$3:$ABF$3,0)),"")</f>
        <v>9.130371071846886</v>
      </c>
      <c r="GK102" s="6">
        <f>IFERROR(INDEX(Sales!$D$5:$ABF$18,MATCH(UsagePerHour!$B102,Sales!$C$5:$C$18,0),MATCH(UsagePerHour!GK$4,Sales!$D$3:$ABF$3,0))/GK$2*INDEX(Usage!$D$5:$ABF$11,MATCH(UsagePerHour!$B$100,Usage!$C$5:$C$11,0),MATCH(UsagePerHour!GK$4,Usage!$D$3:$ABF$3,0)),"")</f>
        <v>10.59513564096066</v>
      </c>
      <c r="GL102" s="6">
        <f>IFERROR(INDEX(Sales!$D$5:$ABF$18,MATCH(UsagePerHour!$B102,Sales!$C$5:$C$18,0),MATCH(UsagePerHour!GL$4,Sales!$D$3:$ABF$3,0))/GL$2*INDEX(Usage!$D$5:$ABF$11,MATCH(UsagePerHour!$B$100,Usage!$C$5:$C$11,0),MATCH(UsagePerHour!GL$4,Usage!$D$3:$ABF$3,0)),"")</f>
        <v>0.33388516701994336</v>
      </c>
      <c r="GM102" s="6">
        <f>IFERROR(INDEX(Sales!$D$5:$ABF$18,MATCH(UsagePerHour!$B102,Sales!$C$5:$C$18,0),MATCH(UsagePerHour!GM$4,Sales!$D$3:$ABF$3,0))/GM$2*INDEX(Usage!$D$5:$ABF$11,MATCH(UsagePerHour!$B$100,Usage!$C$5:$C$11,0),MATCH(UsagePerHour!GM$4,Usage!$D$3:$ABF$3,0)),"")</f>
        <v>0.29394340674658487</v>
      </c>
      <c r="GN102" s="6">
        <f>IFERROR(INDEX(Sales!$D$5:$ABF$18,MATCH(UsagePerHour!$B102,Sales!$C$5:$C$18,0),MATCH(UsagePerHour!GN$4,Sales!$D$3:$ABF$3,0))/GN$2*INDEX(Usage!$D$5:$ABF$11,MATCH(UsagePerHour!$B$100,Usage!$C$5:$C$11,0),MATCH(UsagePerHour!GN$4,Usage!$D$3:$ABF$3,0)),"")</f>
        <v>3.9642162416365618</v>
      </c>
      <c r="GO102" s="6">
        <f>IFERROR(INDEX(Sales!$D$5:$ABF$18,MATCH(UsagePerHour!$B102,Sales!$C$5:$C$18,0),MATCH(UsagePerHour!GO$4,Sales!$D$3:$ABF$3,0))/GO$2*INDEX(Usage!$D$5:$ABF$11,MATCH(UsagePerHour!$B$100,Usage!$C$5:$C$11,0),MATCH(UsagePerHour!GO$4,Usage!$D$3:$ABF$3,0)),"")</f>
        <v>1.2291706158773232</v>
      </c>
      <c r="GP102" s="6">
        <f>IFERROR(INDEX(Sales!$D$5:$ABF$18,MATCH(UsagePerHour!$B102,Sales!$C$5:$C$18,0),MATCH(UsagePerHour!GP$4,Sales!$D$3:$ABF$3,0))/GP$2*INDEX(Usage!$D$5:$ABF$11,MATCH(UsagePerHour!$B$100,Usage!$C$5:$C$11,0),MATCH(UsagePerHour!GP$4,Usage!$D$3:$ABF$3,0)),"")</f>
        <v>3.1107801655547909</v>
      </c>
      <c r="GQ102" s="6">
        <f>IFERROR(INDEX(Sales!$D$5:$ABF$18,MATCH(UsagePerHour!$B102,Sales!$C$5:$C$18,0),MATCH(UsagePerHour!GQ$4,Sales!$D$3:$ABF$3,0))/GQ$2*INDEX(Usage!$D$5:$ABF$11,MATCH(UsagePerHour!$B$100,Usage!$C$5:$C$11,0),MATCH(UsagePerHour!GQ$4,Usage!$D$3:$ABF$3,0)),"")</f>
        <v>2.4766469866136669</v>
      </c>
      <c r="GR102" s="6">
        <f>IFERROR(INDEX(Sales!$D$5:$ABF$18,MATCH(UsagePerHour!$B102,Sales!$C$5:$C$18,0),MATCH(UsagePerHour!GR$4,Sales!$D$3:$ABF$3,0))/GR$2*INDEX(Usage!$D$5:$ABF$11,MATCH(UsagePerHour!$B$100,Usage!$C$5:$C$11,0),MATCH(UsagePerHour!GR$4,Usage!$D$3:$ABF$3,0)),"")</f>
        <v>11.073816726242978</v>
      </c>
      <c r="GS102" s="6">
        <f>IFERROR(INDEX(Sales!$D$5:$ABF$18,MATCH(UsagePerHour!$B102,Sales!$C$5:$C$18,0),MATCH(UsagePerHour!GS$4,Sales!$D$3:$ABF$3,0))/GS$2*INDEX(Usage!$D$5:$ABF$11,MATCH(UsagePerHour!$B$100,Usage!$C$5:$C$11,0),MATCH(UsagePerHour!GS$4,Usage!$D$3:$ABF$3,0)),"")</f>
        <v>4.0079323236196318</v>
      </c>
      <c r="GT102" s="6">
        <f>IFERROR(INDEX(Sales!$D$5:$ABF$18,MATCH(UsagePerHour!$B102,Sales!$C$5:$C$18,0),MATCH(UsagePerHour!GT$4,Sales!$D$3:$ABF$3,0))/GT$2*INDEX(Usage!$D$5:$ABF$11,MATCH(UsagePerHour!$B$100,Usage!$C$5:$C$11,0),MATCH(UsagePerHour!GT$4,Usage!$D$3:$ABF$3,0)),"")</f>
        <v>12.496395401398967</v>
      </c>
      <c r="GU102" s="6">
        <f>IFERROR(INDEX(Sales!$D$5:$ABF$18,MATCH(UsagePerHour!$B102,Sales!$C$5:$C$18,0),MATCH(UsagePerHour!GU$4,Sales!$D$3:$ABF$3,0))/GU$2*INDEX(Usage!$D$5:$ABF$11,MATCH(UsagePerHour!$B$100,Usage!$C$5:$C$11,0),MATCH(UsagePerHour!GU$4,Usage!$D$3:$ABF$3,0)),"")</f>
        <v>0.65248695254663436</v>
      </c>
      <c r="GV102" s="6">
        <f>IFERROR(INDEX(Sales!$D$5:$ABF$18,MATCH(UsagePerHour!$B102,Sales!$C$5:$C$18,0),MATCH(UsagePerHour!GV$4,Sales!$D$3:$ABF$3,0))/GV$2*INDEX(Usage!$D$5:$ABF$11,MATCH(UsagePerHour!$B$100,Usage!$C$5:$C$11,0),MATCH(UsagePerHour!GV$4,Usage!$D$3:$ABF$3,0)),"")</f>
        <v>15.970607895760793</v>
      </c>
      <c r="GW102" s="6">
        <f>IFERROR(INDEX(Sales!$D$5:$ABF$18,MATCH(UsagePerHour!$B102,Sales!$C$5:$C$18,0),MATCH(UsagePerHour!GW$4,Sales!$D$3:$ABF$3,0))/GW$2*INDEX(Usage!$D$5:$ABF$11,MATCH(UsagePerHour!$B$100,Usage!$C$5:$C$11,0),MATCH(UsagePerHour!GW$4,Usage!$D$3:$ABF$3,0)),"")</f>
        <v>3.6929368348948812</v>
      </c>
      <c r="GX102" s="6">
        <f>IFERROR(INDEX(Sales!$D$5:$ABF$18,MATCH(UsagePerHour!$B102,Sales!$C$5:$C$18,0),MATCH(UsagePerHour!GX$4,Sales!$D$3:$ABF$3,0))/GX$2*INDEX(Usage!$D$5:$ABF$11,MATCH(UsagePerHour!$B$100,Usage!$C$5:$C$11,0),MATCH(UsagePerHour!GX$4,Usage!$D$3:$ABF$3,0)),"")</f>
        <v>108.23708713191643</v>
      </c>
      <c r="GY102" s="6">
        <f>IFERROR(INDEX(Sales!$D$5:$ABF$18,MATCH(UsagePerHour!$B102,Sales!$C$5:$C$18,0),MATCH(UsagePerHour!GY$4,Sales!$D$3:$ABF$3,0))/GY$2*INDEX(Usage!$D$5:$ABF$11,MATCH(UsagePerHour!$B$100,Usage!$C$5:$C$11,0),MATCH(UsagePerHour!GY$4,Usage!$D$3:$ABF$3,0)),"")</f>
        <v>1.804396003990113</v>
      </c>
      <c r="GZ102" s="6">
        <f>IFERROR(INDEX(Sales!$D$5:$ABF$18,MATCH(UsagePerHour!$B102,Sales!$C$5:$C$18,0),MATCH(UsagePerHour!GZ$4,Sales!$D$3:$ABF$3,0))/GZ$2*INDEX(Usage!$D$5:$ABF$11,MATCH(UsagePerHour!$B$100,Usage!$C$5:$C$11,0),MATCH(UsagePerHour!GZ$4,Usage!$D$3:$ABF$3,0)),"")</f>
        <v>0.58275449101796406</v>
      </c>
      <c r="HA102" s="6">
        <f>IFERROR(INDEX(Sales!$D$5:$ABF$18,MATCH(UsagePerHour!$B102,Sales!$C$5:$C$18,0),MATCH(UsagePerHour!HA$4,Sales!$D$3:$ABF$3,0))/HA$2*INDEX(Usage!$D$5:$ABF$11,MATCH(UsagePerHour!$B$100,Usage!$C$5:$C$11,0),MATCH(UsagePerHour!HA$4,Usage!$D$3:$ABF$3,0)),"")</f>
        <v>0.47373477606870784</v>
      </c>
      <c r="HB102" s="6">
        <f>IFERROR(INDEX(Sales!$D$5:$ABF$18,MATCH(UsagePerHour!$B102,Sales!$C$5:$C$18,0),MATCH(UsagePerHour!HB$4,Sales!$D$3:$ABF$3,0))/HB$2*INDEX(Usage!$D$5:$ABF$11,MATCH(UsagePerHour!$B$100,Usage!$C$5:$C$11,0),MATCH(UsagePerHour!HB$4,Usage!$D$3:$ABF$3,0)),"")</f>
        <v>4.3673883077921021</v>
      </c>
      <c r="HC102" s="6">
        <f>IFERROR(INDEX(Sales!$D$5:$ABF$18,MATCH(UsagePerHour!$B102,Sales!$C$5:$C$18,0),MATCH(UsagePerHour!HC$4,Sales!$D$3:$ABF$3,0))/HC$2*INDEX(Usage!$D$5:$ABF$11,MATCH(UsagePerHour!$B$100,Usage!$C$5:$C$11,0),MATCH(UsagePerHour!HC$4,Usage!$D$3:$ABF$3,0)),"")</f>
        <v>112.25888398176235</v>
      </c>
      <c r="HD102" s="6">
        <f>IFERROR(INDEX(Sales!$D$5:$ABF$18,MATCH(UsagePerHour!$B102,Sales!$C$5:$C$18,0),MATCH(UsagePerHour!HD$4,Sales!$D$3:$ABF$3,0))/HD$2*INDEX(Usage!$D$5:$ABF$11,MATCH(UsagePerHour!$B$100,Usage!$C$5:$C$11,0),MATCH(UsagePerHour!HD$4,Usage!$D$3:$ABF$3,0)),"")</f>
        <v>0.82133863876232849</v>
      </c>
      <c r="HE102" s="6">
        <f>IFERROR(INDEX(Sales!$D$5:$ABF$18,MATCH(UsagePerHour!$B102,Sales!$C$5:$C$18,0),MATCH(UsagePerHour!HE$4,Sales!$D$3:$ABF$3,0))/HE$2*INDEX(Usage!$D$5:$ABF$11,MATCH(UsagePerHour!$B$100,Usage!$C$5:$C$11,0),MATCH(UsagePerHour!HE$4,Usage!$D$3:$ABF$3,0)),"")</f>
        <v>24.614552680008181</v>
      </c>
      <c r="HF102" s="6">
        <f>IFERROR(INDEX(Sales!$D$5:$ABF$18,MATCH(UsagePerHour!$B102,Sales!$C$5:$C$18,0),MATCH(UsagePerHour!HF$4,Sales!$D$3:$ABF$3,0))/HF$2*INDEX(Usage!$D$5:$ABF$11,MATCH(UsagePerHour!$B$100,Usage!$C$5:$C$11,0),MATCH(UsagePerHour!HF$4,Usage!$D$3:$ABF$3,0)),"")</f>
        <v>4.9826169670624303</v>
      </c>
      <c r="HG102" s="6">
        <f>IFERROR(INDEX(Sales!$D$5:$ABF$18,MATCH(UsagePerHour!$B102,Sales!$C$5:$C$18,0),MATCH(UsagePerHour!HG$4,Sales!$D$3:$ABF$3,0))/HG$2*INDEX(Usage!$D$5:$ABF$11,MATCH(UsagePerHour!$B$100,Usage!$C$5:$C$11,0),MATCH(UsagePerHour!HG$4,Usage!$D$3:$ABF$3,0)),"")</f>
        <v>0.36930178880553954</v>
      </c>
      <c r="HH102" s="6">
        <f>IFERROR(INDEX(Sales!$D$5:$ABF$18,MATCH(UsagePerHour!$B102,Sales!$C$5:$C$18,0),MATCH(UsagePerHour!HH$4,Sales!$D$3:$ABF$3,0))/HH$2*INDEX(Usage!$D$5:$ABF$11,MATCH(UsagePerHour!$B$100,Usage!$C$5:$C$11,0),MATCH(UsagePerHour!HH$4,Usage!$D$3:$ABF$3,0)),"")</f>
        <v>1.5948250886277318</v>
      </c>
      <c r="HI102" s="6">
        <f>IFERROR(INDEX(Sales!$D$5:$ABF$18,MATCH(UsagePerHour!$B102,Sales!$C$5:$C$18,0),MATCH(UsagePerHour!HI$4,Sales!$D$3:$ABF$3,0))/HI$2*INDEX(Usage!$D$5:$ABF$11,MATCH(UsagePerHour!$B$100,Usage!$C$5:$C$11,0),MATCH(UsagePerHour!HI$4,Usage!$D$3:$ABF$3,0)),"")</f>
        <v>0.15957668182764054</v>
      </c>
      <c r="HJ102" s="6">
        <f>IFERROR(INDEX(Sales!$D$5:$ABF$18,MATCH(UsagePerHour!$B102,Sales!$C$5:$C$18,0),MATCH(UsagePerHour!HJ$4,Sales!$D$3:$ABF$3,0))/HJ$2*INDEX(Usage!$D$5:$ABF$11,MATCH(UsagePerHour!$B$100,Usage!$C$5:$C$11,0),MATCH(UsagePerHour!HJ$4,Usage!$D$3:$ABF$3,0)),"")</f>
        <v>60.255463916568814</v>
      </c>
      <c r="HK102" s="6">
        <f>IFERROR(INDEX(Sales!$D$5:$ABF$18,MATCH(UsagePerHour!$B102,Sales!$C$5:$C$18,0),MATCH(UsagePerHour!HK$4,Sales!$D$3:$ABF$3,0))/HK$2*INDEX(Usage!$D$5:$ABF$11,MATCH(UsagePerHour!$B$100,Usage!$C$5:$C$11,0),MATCH(UsagePerHour!HK$4,Usage!$D$3:$ABF$3,0)),"")</f>
        <v>0.17040839296527976</v>
      </c>
      <c r="HL102" s="6">
        <f>IFERROR(INDEX(Sales!$D$5:$ABF$18,MATCH(UsagePerHour!$B102,Sales!$C$5:$C$18,0),MATCH(UsagePerHour!HL$4,Sales!$D$3:$ABF$3,0))/HL$2*INDEX(Usage!$D$5:$ABF$11,MATCH(UsagePerHour!$B$100,Usage!$C$5:$C$11,0),MATCH(UsagePerHour!HL$4,Usage!$D$3:$ABF$3,0)),"")</f>
        <v>0.32656487582361882</v>
      </c>
      <c r="HM102" s="6">
        <f>IFERROR(INDEX(Sales!$D$5:$ABF$18,MATCH(UsagePerHour!$B102,Sales!$C$5:$C$18,0),MATCH(UsagePerHour!HM$4,Sales!$D$3:$ABF$3,0))/HM$2*INDEX(Usage!$D$5:$ABF$11,MATCH(UsagePerHour!$B$100,Usage!$C$5:$C$11,0),MATCH(UsagePerHour!HM$4,Usage!$D$3:$ABF$3,0)),"")</f>
        <v>8.1995265045388326</v>
      </c>
      <c r="HN102" s="6">
        <f>IFERROR(INDEX(Sales!$D$5:$ABF$18,MATCH(UsagePerHour!$B102,Sales!$C$5:$C$18,0),MATCH(UsagePerHour!HN$4,Sales!$D$3:$ABF$3,0))/HN$2*INDEX(Usage!$D$5:$ABF$11,MATCH(UsagePerHour!$B$100,Usage!$C$5:$C$11,0),MATCH(UsagePerHour!HN$4,Usage!$D$3:$ABF$3,0)),"")</f>
        <v>0.80594197217800312</v>
      </c>
      <c r="HO102" s="6">
        <f>IFERROR(INDEX(Sales!$D$5:$ABF$18,MATCH(UsagePerHour!$B102,Sales!$C$5:$C$18,0),MATCH(UsagePerHour!HO$4,Sales!$D$3:$ABF$3,0))/HO$2*INDEX(Usage!$D$5:$ABF$11,MATCH(UsagePerHour!$B$100,Usage!$C$5:$C$11,0),MATCH(UsagePerHour!HO$4,Usage!$D$3:$ABF$3,0)),"")</f>
        <v>1.3835438489815095</v>
      </c>
      <c r="HP102" s="6">
        <f>IFERROR(INDEX(Sales!$D$5:$ABF$18,MATCH(UsagePerHour!$B102,Sales!$C$5:$C$18,0),MATCH(UsagePerHour!HP$4,Sales!$D$3:$ABF$3,0))/HP$2*INDEX(Usage!$D$5:$ABF$11,MATCH(UsagePerHour!$B$100,Usage!$C$5:$C$11,0),MATCH(UsagePerHour!HP$4,Usage!$D$3:$ABF$3,0)),"")</f>
        <v>3.918890803019333</v>
      </c>
      <c r="HQ102" s="6">
        <f>IFERROR(INDEX(Sales!$D$5:$ABF$18,MATCH(UsagePerHour!$B102,Sales!$C$5:$C$18,0),MATCH(UsagePerHour!HQ$4,Sales!$D$3:$ABF$3,0))/HQ$2*INDEX(Usage!$D$5:$ABF$11,MATCH(UsagePerHour!$B$100,Usage!$C$5:$C$11,0),MATCH(UsagePerHour!HQ$4,Usage!$D$3:$ABF$3,0)),"")</f>
        <v>37.771170882513402</v>
      </c>
      <c r="HR102" s="6">
        <f>IFERROR(INDEX(Sales!$D$5:$ABF$18,MATCH(UsagePerHour!$B102,Sales!$C$5:$C$18,0),MATCH(UsagePerHour!HR$4,Sales!$D$3:$ABF$3,0))/HR$2*INDEX(Usage!$D$5:$ABF$11,MATCH(UsagePerHour!$B$100,Usage!$C$5:$C$11,0),MATCH(UsagePerHour!HR$4,Usage!$D$3:$ABF$3,0)),"")</f>
        <v>5.9245715249546489</v>
      </c>
      <c r="HS102" s="6">
        <f>IFERROR(INDEX(Sales!$D$5:$ABF$18,MATCH(UsagePerHour!$B102,Sales!$C$5:$C$18,0),MATCH(UsagePerHour!HS$4,Sales!$D$3:$ABF$3,0))/HS$2*INDEX(Usage!$D$5:$ABF$11,MATCH(UsagePerHour!$B$100,Usage!$C$5:$C$11,0),MATCH(UsagePerHour!HS$4,Usage!$D$3:$ABF$3,0)),"")</f>
        <v>11.259579382020506</v>
      </c>
      <c r="HT102" s="6">
        <f>IFERROR(INDEX(Sales!$D$5:$ABF$18,MATCH(UsagePerHour!$B102,Sales!$C$5:$C$18,0),MATCH(UsagePerHour!HT$4,Sales!$D$3:$ABF$3,0))/HT$2*INDEX(Usage!$D$5:$ABF$11,MATCH(UsagePerHour!$B$100,Usage!$C$5:$C$11,0),MATCH(UsagePerHour!HT$4,Usage!$D$3:$ABF$3,0)),"")</f>
        <v>8.2359751895244653</v>
      </c>
      <c r="HU102" s="6">
        <f>IFERROR(INDEX(Sales!$D$5:$ABF$18,MATCH(UsagePerHour!$B102,Sales!$C$5:$C$18,0),MATCH(UsagePerHour!HU$4,Sales!$D$3:$ABF$3,0))/HU$2*INDEX(Usage!$D$5:$ABF$11,MATCH(UsagePerHour!$B$100,Usage!$C$5:$C$11,0),MATCH(UsagePerHour!HU$4,Usage!$D$3:$ABF$3,0)),"")</f>
        <v>0.80525573086334501</v>
      </c>
      <c r="HV102" s="6">
        <f>IFERROR(INDEX(Sales!$D$5:$ABF$18,MATCH(UsagePerHour!$B102,Sales!$C$5:$C$18,0),MATCH(UsagePerHour!HV$4,Sales!$D$3:$ABF$3,0))/HV$2*INDEX(Usage!$D$5:$ABF$11,MATCH(UsagePerHour!$B$100,Usage!$C$5:$C$11,0),MATCH(UsagePerHour!HV$4,Usage!$D$3:$ABF$3,0)),"")</f>
        <v>1.5972723212752071</v>
      </c>
      <c r="HW102" s="6">
        <f>IFERROR(INDEX(Sales!$D$5:$ABF$18,MATCH(UsagePerHour!$B102,Sales!$C$5:$C$18,0),MATCH(UsagePerHour!HW$4,Sales!$D$3:$ABF$3,0))/HW$2*INDEX(Usage!$D$5:$ABF$11,MATCH(UsagePerHour!$B$100,Usage!$C$5:$C$11,0),MATCH(UsagePerHour!HW$4,Usage!$D$3:$ABF$3,0)),"")</f>
        <v>5.9214740145295099</v>
      </c>
      <c r="HX102" s="6">
        <f>IFERROR(INDEX(Sales!$D$5:$ABF$18,MATCH(UsagePerHour!$B102,Sales!$C$5:$C$18,0),MATCH(UsagePerHour!HX$4,Sales!$D$3:$ABF$3,0))/HX$2*INDEX(Usage!$D$5:$ABF$11,MATCH(UsagePerHour!$B$100,Usage!$C$5:$C$11,0),MATCH(UsagePerHour!HX$4,Usage!$D$3:$ABF$3,0)),"")</f>
        <v>79.048636749294872</v>
      </c>
      <c r="HY102" s="6">
        <f>IFERROR(INDEX(Sales!$D$5:$ABF$18,MATCH(UsagePerHour!$B102,Sales!$C$5:$C$18,0),MATCH(UsagePerHour!HY$4,Sales!$D$3:$ABF$3,0))/HY$2*INDEX(Usage!$D$5:$ABF$11,MATCH(UsagePerHour!$B$100,Usage!$C$5:$C$11,0),MATCH(UsagePerHour!HY$4,Usage!$D$3:$ABF$3,0)),"")</f>
        <v>6.4352038927381399</v>
      </c>
      <c r="HZ102" s="6">
        <f>IFERROR(INDEX(Sales!$D$5:$ABF$18,MATCH(UsagePerHour!$B102,Sales!$C$5:$C$18,0),MATCH(UsagePerHour!HZ$4,Sales!$D$3:$ABF$3,0))/HZ$2*INDEX(Usage!$D$5:$ABF$11,MATCH(UsagePerHour!$B$100,Usage!$C$5:$C$11,0),MATCH(UsagePerHour!HZ$4,Usage!$D$3:$ABF$3,0)),"")</f>
        <v>4.7908995619103933</v>
      </c>
      <c r="IA102" s="6">
        <f>IFERROR(INDEX(Sales!$D$5:$ABF$18,MATCH(UsagePerHour!$B102,Sales!$C$5:$C$18,0),MATCH(UsagePerHour!IA$4,Sales!$D$3:$ABF$3,0))/IA$2*INDEX(Usage!$D$5:$ABF$11,MATCH(UsagePerHour!$B$100,Usage!$C$5:$C$11,0),MATCH(UsagePerHour!IA$4,Usage!$D$3:$ABF$3,0)),"")</f>
        <v>9.7751609242205042</v>
      </c>
      <c r="IB102" s="6">
        <f>IFERROR(INDEX(Sales!$D$5:$ABF$18,MATCH(UsagePerHour!$B102,Sales!$C$5:$C$18,0),MATCH(UsagePerHour!IB$4,Sales!$D$3:$ABF$3,0))/IB$2*INDEX(Usage!$D$5:$ABF$11,MATCH(UsagePerHour!$B$100,Usage!$C$5:$C$11,0),MATCH(UsagePerHour!IB$4,Usage!$D$3:$ABF$3,0)),"")</f>
        <v>0.7911876948852794</v>
      </c>
      <c r="IC102" s="6">
        <f>IFERROR(INDEX(Sales!$D$5:$ABF$18,MATCH(UsagePerHour!$B102,Sales!$C$5:$C$18,0),MATCH(UsagePerHour!IC$4,Sales!$D$3:$ABF$3,0))/IC$2*INDEX(Usage!$D$5:$ABF$11,MATCH(UsagePerHour!$B$100,Usage!$C$5:$C$11,0),MATCH(UsagePerHour!IC$4,Usage!$D$3:$ABF$3,0)),"")</f>
        <v>0.75206710792808973</v>
      </c>
      <c r="ID102" s="6">
        <f>IFERROR(INDEX(Sales!$D$5:$ABF$18,MATCH(UsagePerHour!$B102,Sales!$C$5:$C$18,0),MATCH(UsagePerHour!ID$4,Sales!$D$3:$ABF$3,0))/ID$2*INDEX(Usage!$D$5:$ABF$11,MATCH(UsagePerHour!$B$100,Usage!$C$5:$C$11,0),MATCH(UsagePerHour!ID$4,Usage!$D$3:$ABF$3,0)),"")</f>
        <v>12.366253529965483</v>
      </c>
      <c r="IE102" s="6">
        <f>IFERROR(INDEX(Sales!$D$5:$ABF$18,MATCH(UsagePerHour!$B102,Sales!$C$5:$C$18,0),MATCH(UsagePerHour!IE$4,Sales!$D$3:$ABF$3,0))/IE$2*INDEX(Usage!$D$5:$ABF$11,MATCH(UsagePerHour!$B$100,Usage!$C$5:$C$11,0),MATCH(UsagePerHour!IE$4,Usage!$D$3:$ABF$3,0)),"")</f>
        <v>31.311321551360155</v>
      </c>
      <c r="IF102" s="6">
        <f>IFERROR(INDEX(Sales!$D$5:$ABF$18,MATCH(UsagePerHour!$B102,Sales!$C$5:$C$18,0),MATCH(UsagePerHour!IF$4,Sales!$D$3:$ABF$3,0))/IF$2*INDEX(Usage!$D$5:$ABF$11,MATCH(UsagePerHour!$B$100,Usage!$C$5:$C$11,0),MATCH(UsagePerHour!IF$4,Usage!$D$3:$ABF$3,0)),"")</f>
        <v>1.9841463116158402</v>
      </c>
      <c r="IG102" s="6">
        <f>IFERROR(INDEX(Sales!$D$5:$ABF$18,MATCH(UsagePerHour!$B102,Sales!$C$5:$C$18,0),MATCH(UsagePerHour!IG$4,Sales!$D$3:$ABF$3,0))/IG$2*INDEX(Usage!$D$5:$ABF$11,MATCH(UsagePerHour!$B$100,Usage!$C$5:$C$11,0),MATCH(UsagePerHour!IG$4,Usage!$D$3:$ABF$3,0)),"")</f>
        <v>0.96428108388435119</v>
      </c>
      <c r="IH102" s="6">
        <f>IFERROR(INDEX(Sales!$D$5:$ABF$18,MATCH(UsagePerHour!$B102,Sales!$C$5:$C$18,0),MATCH(UsagePerHour!IH$4,Sales!$D$3:$ABF$3,0))/IH$2*INDEX(Usage!$D$5:$ABF$11,MATCH(UsagePerHour!$B$100,Usage!$C$5:$C$11,0),MATCH(UsagePerHour!IH$4,Usage!$D$3:$ABF$3,0)),"")</f>
        <v>13.488551237538099</v>
      </c>
      <c r="II102" s="6">
        <f>IFERROR(INDEX(Sales!$D$5:$ABF$18,MATCH(UsagePerHour!$B102,Sales!$C$5:$C$18,0),MATCH(UsagePerHour!II$4,Sales!$D$3:$ABF$3,0))/II$2*INDEX(Usage!$D$5:$ABF$11,MATCH(UsagePerHour!$B$100,Usage!$C$5:$C$11,0),MATCH(UsagePerHour!II$4,Usage!$D$3:$ABF$3,0)),"")</f>
        <v>0.73966557717164894</v>
      </c>
      <c r="IJ102" s="6">
        <f>IFERROR(INDEX(Sales!$D$5:$ABF$18,MATCH(UsagePerHour!$B102,Sales!$C$5:$C$18,0),MATCH(UsagePerHour!IJ$4,Sales!$D$3:$ABF$3,0))/IJ$2*INDEX(Usage!$D$5:$ABF$11,MATCH(UsagePerHour!$B$100,Usage!$C$5:$C$11,0),MATCH(UsagePerHour!IJ$4,Usage!$D$3:$ABF$3,0)),"")</f>
        <v>1.5190188599279508</v>
      </c>
      <c r="IK102" s="6">
        <f>IFERROR(INDEX(Sales!$D$5:$ABF$18,MATCH(UsagePerHour!$B102,Sales!$C$5:$C$18,0),MATCH(UsagePerHour!IK$4,Sales!$D$3:$ABF$3,0))/IK$2*INDEX(Usage!$D$5:$ABF$11,MATCH(UsagePerHour!$B$100,Usage!$C$5:$C$11,0),MATCH(UsagePerHour!IK$4,Usage!$D$3:$ABF$3,0)),"")</f>
        <v>9.9181319111544184</v>
      </c>
      <c r="IL102" s="6">
        <f>IFERROR(INDEX(Sales!$D$5:$ABF$18,MATCH(UsagePerHour!$B102,Sales!$C$5:$C$18,0),MATCH(UsagePerHour!IL$4,Sales!$D$3:$ABF$3,0))/IL$2*INDEX(Usage!$D$5:$ABF$11,MATCH(UsagePerHour!$B$100,Usage!$C$5:$C$11,0),MATCH(UsagePerHour!IL$4,Usage!$D$3:$ABF$3,0)),"")</f>
        <v>65.953806156667213</v>
      </c>
      <c r="IM102" s="6">
        <f>IFERROR(INDEX(Sales!$D$5:$ABF$18,MATCH(UsagePerHour!$B102,Sales!$C$5:$C$18,0),MATCH(UsagePerHour!IM$4,Sales!$D$3:$ABF$3,0))/IM$2*INDEX(Usage!$D$5:$ABF$11,MATCH(UsagePerHour!$B$100,Usage!$C$5:$C$11,0),MATCH(UsagePerHour!IM$4,Usage!$D$3:$ABF$3,0)),"")</f>
        <v>1.3330404478709805</v>
      </c>
      <c r="IN102" s="6">
        <f>IFERROR(INDEX(Sales!$D$5:$ABF$18,MATCH(UsagePerHour!$B102,Sales!$C$5:$C$18,0),MATCH(UsagePerHour!IN$4,Sales!$D$3:$ABF$3,0))/IN$2*INDEX(Usage!$D$5:$ABF$11,MATCH(UsagePerHour!$B$100,Usage!$C$5:$C$11,0),MATCH(UsagePerHour!IN$4,Usage!$D$3:$ABF$3,0)),"")</f>
        <v>3.0844347116190813</v>
      </c>
      <c r="IO102" s="6">
        <f>IFERROR(INDEX(Sales!$D$5:$ABF$18,MATCH(UsagePerHour!$B102,Sales!$C$5:$C$18,0),MATCH(UsagePerHour!IO$4,Sales!$D$3:$ABF$3,0))/IO$2*INDEX(Usage!$D$5:$ABF$11,MATCH(UsagePerHour!$B$100,Usage!$C$5:$C$11,0),MATCH(UsagePerHour!IO$4,Usage!$D$3:$ABF$3,0)),"")</f>
        <v>25.436903013728159</v>
      </c>
      <c r="IP102" s="6">
        <f>IFERROR(INDEX(Sales!$D$5:$ABF$18,MATCH(UsagePerHour!$B102,Sales!$C$5:$C$18,0),MATCH(UsagePerHour!IP$4,Sales!$D$3:$ABF$3,0))/IP$2*INDEX(Usage!$D$5:$ABF$11,MATCH(UsagePerHour!$B$100,Usage!$C$5:$C$11,0),MATCH(UsagePerHour!IP$4,Usage!$D$3:$ABF$3,0)),"")</f>
        <v>0.73555571530332842</v>
      </c>
      <c r="IQ102" s="6">
        <f>IFERROR(INDEX(Sales!$D$5:$ABF$18,MATCH(UsagePerHour!$B102,Sales!$C$5:$C$18,0),MATCH(UsagePerHour!IQ$4,Sales!$D$3:$ABF$3,0))/IQ$2*INDEX(Usage!$D$5:$ABF$11,MATCH(UsagePerHour!$B$100,Usage!$C$5:$C$11,0),MATCH(UsagePerHour!IQ$4,Usage!$D$3:$ABF$3,0)),"")</f>
        <v>1.2355241186293187</v>
      </c>
      <c r="IR102" s="6">
        <f>IFERROR(INDEX(Sales!$D$5:$ABF$18,MATCH(UsagePerHour!$B102,Sales!$C$5:$C$18,0),MATCH(UsagePerHour!IR$4,Sales!$D$3:$ABF$3,0))/IR$2*INDEX(Usage!$D$5:$ABF$11,MATCH(UsagePerHour!$B$100,Usage!$C$5:$C$11,0),MATCH(UsagePerHour!IR$4,Usage!$D$3:$ABF$3,0)),"")</f>
        <v>6.4740554694597332</v>
      </c>
      <c r="IS102" s="6">
        <f>IFERROR(INDEX(Sales!$D$5:$ABF$18,MATCH(UsagePerHour!$B102,Sales!$C$5:$C$18,0),MATCH(UsagePerHour!IS$4,Sales!$D$3:$ABF$3,0))/IS$2*INDEX(Usage!$D$5:$ABF$11,MATCH(UsagePerHour!$B$100,Usage!$C$5:$C$11,0),MATCH(UsagePerHour!IS$4,Usage!$D$3:$ABF$3,0)),"")</f>
        <v>19.472281687246323</v>
      </c>
      <c r="IT102" s="6">
        <f>IFERROR(INDEX(Sales!$D$5:$ABF$18,MATCH(UsagePerHour!$B102,Sales!$C$5:$C$18,0),MATCH(UsagePerHour!IT$4,Sales!$D$3:$ABF$3,0))/IT$2*INDEX(Usage!$D$5:$ABF$11,MATCH(UsagePerHour!$B$100,Usage!$C$5:$C$11,0),MATCH(UsagePerHour!IT$4,Usage!$D$3:$ABF$3,0)),"")</f>
        <v>2.0099822476371663</v>
      </c>
      <c r="IU102" s="6">
        <f>IFERROR(INDEX(Sales!$D$5:$ABF$18,MATCH(UsagePerHour!$B102,Sales!$C$5:$C$18,0),MATCH(UsagePerHour!IU$4,Sales!$D$3:$ABF$3,0))/IU$2*INDEX(Usage!$D$5:$ABF$11,MATCH(UsagePerHour!$B$100,Usage!$C$5:$C$11,0),MATCH(UsagePerHour!IU$4,Usage!$D$3:$ABF$3,0)),"")</f>
        <v>0.38562511861333104</v>
      </c>
      <c r="IV102" s="6">
        <f>IFERROR(INDEX(Sales!$D$5:$ABF$18,MATCH(UsagePerHour!$B102,Sales!$C$5:$C$18,0),MATCH(UsagePerHour!IV$4,Sales!$D$3:$ABF$3,0))/IV$2*INDEX(Usage!$D$5:$ABF$11,MATCH(UsagePerHour!$B$100,Usage!$C$5:$C$11,0),MATCH(UsagePerHour!IV$4,Usage!$D$3:$ABF$3,0)),"")</f>
        <v>2.8863596925888939</v>
      </c>
      <c r="IW102" s="6">
        <f>IFERROR(INDEX(Sales!$D$5:$ABF$18,MATCH(UsagePerHour!$B102,Sales!$C$5:$C$18,0),MATCH(UsagePerHour!IW$4,Sales!$D$3:$ABF$3,0))/IW$2*INDEX(Usage!$D$5:$ABF$11,MATCH(UsagePerHour!$B$100,Usage!$C$5:$C$11,0),MATCH(UsagePerHour!IW$4,Usage!$D$3:$ABF$3,0)),"")</f>
        <v>11.46900119379228</v>
      </c>
      <c r="IX102" s="6">
        <f>IFERROR(INDEX(Sales!$D$5:$ABF$18,MATCH(UsagePerHour!$B102,Sales!$C$5:$C$18,0),MATCH(UsagePerHour!IX$4,Sales!$D$3:$ABF$3,0))/IX$2*INDEX(Usage!$D$5:$ABF$11,MATCH(UsagePerHour!$B$100,Usage!$C$5:$C$11,0),MATCH(UsagePerHour!IX$4,Usage!$D$3:$ABF$3,0)),"")</f>
        <v>0.80792824714871003</v>
      </c>
      <c r="IY102" s="6">
        <f>IFERROR(INDEX(Sales!$D$5:$ABF$18,MATCH(UsagePerHour!$B102,Sales!$C$5:$C$18,0),MATCH(UsagePerHour!IY$4,Sales!$D$3:$ABF$3,0))/IY$2*INDEX(Usage!$D$5:$ABF$11,MATCH(UsagePerHour!$B$100,Usage!$C$5:$C$11,0),MATCH(UsagePerHour!IY$4,Usage!$D$3:$ABF$3,0)),"")</f>
        <v>6.197178693390355</v>
      </c>
      <c r="IZ102" s="6">
        <f>IFERROR(INDEX(Sales!$D$5:$ABF$18,MATCH(UsagePerHour!$B102,Sales!$C$5:$C$18,0),MATCH(UsagePerHour!IZ$4,Sales!$D$3:$ABF$3,0))/IZ$2*INDEX(Usage!$D$5:$ABF$11,MATCH(UsagePerHour!$B$100,Usage!$C$5:$C$11,0),MATCH(UsagePerHour!IZ$4,Usage!$D$3:$ABF$3,0)),"")</f>
        <v>46.576794868847557</v>
      </c>
      <c r="JA102" s="6">
        <f>IFERROR(INDEX(Sales!$D$5:$ABF$18,MATCH(UsagePerHour!$B102,Sales!$C$5:$C$18,0),MATCH(UsagePerHour!JA$4,Sales!$D$3:$ABF$3,0))/JA$2*INDEX(Usage!$D$5:$ABF$11,MATCH(UsagePerHour!$B$100,Usage!$C$5:$C$11,0),MATCH(UsagePerHour!JA$4,Usage!$D$3:$ABF$3,0)),"")</f>
        <v>1.4053652538695212</v>
      </c>
      <c r="JB102" s="6">
        <f>IFERROR(INDEX(Sales!$D$5:$ABF$18,MATCH(UsagePerHour!$B102,Sales!$C$5:$C$18,0),MATCH(UsagePerHour!JB$4,Sales!$D$3:$ABF$3,0))/JB$2*INDEX(Usage!$D$5:$ABF$11,MATCH(UsagePerHour!$B$100,Usage!$C$5:$C$11,0),MATCH(UsagePerHour!JB$4,Usage!$D$3:$ABF$3,0)),"")</f>
        <v>27.216274567365399</v>
      </c>
      <c r="JC102" s="6">
        <f>IFERROR(INDEX(Sales!$D$5:$ABF$18,MATCH(UsagePerHour!$B102,Sales!$C$5:$C$18,0),MATCH(UsagePerHour!JC$4,Sales!$D$3:$ABF$3,0))/JC$2*INDEX(Usage!$D$5:$ABF$11,MATCH(UsagePerHour!$B$100,Usage!$C$5:$C$11,0),MATCH(UsagePerHour!JC$4,Usage!$D$3:$ABF$3,0)),"")</f>
        <v>27.442524240222692</v>
      </c>
      <c r="JD102" s="6">
        <f>IFERROR(INDEX(Sales!$D$5:$ABF$18,MATCH(UsagePerHour!$B102,Sales!$C$5:$C$18,0),MATCH(UsagePerHour!JD$4,Sales!$D$3:$ABF$3,0))/JD$2*INDEX(Usage!$D$5:$ABF$11,MATCH(UsagePerHour!$B$100,Usage!$C$5:$C$11,0),MATCH(UsagePerHour!JD$4,Usage!$D$3:$ABF$3,0)),"")</f>
        <v>1.5278157220111899</v>
      </c>
      <c r="JE102" s="6">
        <f>IFERROR(INDEX(Sales!$D$5:$ABF$18,MATCH(UsagePerHour!$B102,Sales!$C$5:$C$18,0),MATCH(UsagePerHour!JE$4,Sales!$D$3:$ABF$3,0))/JE$2*INDEX(Usage!$D$5:$ABF$11,MATCH(UsagePerHour!$B$100,Usage!$C$5:$C$11,0),MATCH(UsagePerHour!JE$4,Usage!$D$3:$ABF$3,0)),"")</f>
        <v>1.2862483373666231</v>
      </c>
      <c r="JF102" s="6">
        <f>IFERROR(INDEX(Sales!$D$5:$ABF$18,MATCH(UsagePerHour!$B102,Sales!$C$5:$C$18,0),MATCH(UsagePerHour!JF$4,Sales!$D$3:$ABF$3,0))/JF$2*INDEX(Usage!$D$5:$ABF$11,MATCH(UsagePerHour!$B$100,Usage!$C$5:$C$11,0),MATCH(UsagePerHour!JF$4,Usage!$D$3:$ABF$3,0)),"")</f>
        <v>2.2582388476676023</v>
      </c>
      <c r="JG102" s="6">
        <f>IFERROR(INDEX(Sales!$D$5:$ABF$18,MATCH(UsagePerHour!$B102,Sales!$C$5:$C$18,0),MATCH(UsagePerHour!JG$4,Sales!$D$3:$ABF$3,0))/JG$2*INDEX(Usage!$D$5:$ABF$11,MATCH(UsagePerHour!$B$100,Usage!$C$5:$C$11,0),MATCH(UsagePerHour!JG$4,Usage!$D$3:$ABF$3,0)),"")</f>
        <v>6.7453336892927114</v>
      </c>
      <c r="JH102" s="6">
        <f>IFERROR(INDEX(Sales!$D$5:$ABF$18,MATCH(UsagePerHour!$B102,Sales!$C$5:$C$18,0),MATCH(UsagePerHour!JH$4,Sales!$D$3:$ABF$3,0))/JH$2*INDEX(Usage!$D$5:$ABF$11,MATCH(UsagePerHour!$B$100,Usage!$C$5:$C$11,0),MATCH(UsagePerHour!JH$4,Usage!$D$3:$ABF$3,0)),"")</f>
        <v>2.0491238322633429</v>
      </c>
      <c r="JI102" s="6">
        <f>IFERROR(INDEX(Sales!$D$5:$ABF$18,MATCH(UsagePerHour!$B102,Sales!$C$5:$C$18,0),MATCH(UsagePerHour!JI$4,Sales!$D$3:$ABF$3,0))/JI$2*INDEX(Usage!$D$5:$ABF$11,MATCH(UsagePerHour!$B$100,Usage!$C$5:$C$11,0),MATCH(UsagePerHour!JI$4,Usage!$D$3:$ABF$3,0)),"")</f>
        <v>13.501897495306197</v>
      </c>
      <c r="JJ102" s="6">
        <f>IFERROR(INDEX(Sales!$D$5:$ABF$18,MATCH(UsagePerHour!$B102,Sales!$C$5:$C$18,0),MATCH(UsagePerHour!JJ$4,Sales!$D$3:$ABF$3,0))/JJ$2*INDEX(Usage!$D$5:$ABF$11,MATCH(UsagePerHour!$B$100,Usage!$C$5:$C$11,0),MATCH(UsagePerHour!JJ$4,Usage!$D$3:$ABF$3,0)),"")</f>
        <v>8.5139382910083548</v>
      </c>
      <c r="JK102" s="6">
        <f>IFERROR(INDEX(Sales!$D$5:$ABF$18,MATCH(UsagePerHour!$B102,Sales!$C$5:$C$18,0),MATCH(UsagePerHour!JK$4,Sales!$D$3:$ABF$3,0))/JK$2*INDEX(Usage!$D$5:$ABF$11,MATCH(UsagePerHour!$B$100,Usage!$C$5:$C$11,0),MATCH(UsagePerHour!JK$4,Usage!$D$3:$ABF$3,0)),"")</f>
        <v>0.32083273919863114</v>
      </c>
      <c r="JL102" s="6">
        <f>IFERROR(INDEX(Sales!$D$5:$ABF$18,MATCH(UsagePerHour!$B102,Sales!$C$5:$C$18,0),MATCH(UsagePerHour!JL$4,Sales!$D$3:$ABF$3,0))/JL$2*INDEX(Usage!$D$5:$ABF$11,MATCH(UsagePerHour!$B$100,Usage!$C$5:$C$11,0),MATCH(UsagePerHour!JL$4,Usage!$D$3:$ABF$3,0)),"")</f>
        <v>0.48264823412687535</v>
      </c>
      <c r="JM102" s="6">
        <f>IFERROR(INDEX(Sales!$D$5:$ABF$18,MATCH(UsagePerHour!$B102,Sales!$C$5:$C$18,0),MATCH(UsagePerHour!JM$4,Sales!$D$3:$ABF$3,0))/JM$2*INDEX(Usage!$D$5:$ABF$11,MATCH(UsagePerHour!$B$100,Usage!$C$5:$C$11,0),MATCH(UsagePerHour!JM$4,Usage!$D$3:$ABF$3,0)),"")</f>
        <v>26.877005857899285</v>
      </c>
      <c r="JN102" s="6">
        <f>IFERROR(INDEX(Sales!$D$5:$ABF$18,MATCH(UsagePerHour!$B102,Sales!$C$5:$C$18,0),MATCH(UsagePerHour!JN$4,Sales!$D$3:$ABF$3,0))/JN$2*INDEX(Usage!$D$5:$ABF$11,MATCH(UsagePerHour!$B$100,Usage!$C$5:$C$11,0),MATCH(UsagePerHour!JN$4,Usage!$D$3:$ABF$3,0)),"")</f>
        <v>4.1057715637510617</v>
      </c>
      <c r="JO102" s="6">
        <f>IFERROR(INDEX(Sales!$D$5:$ABF$18,MATCH(UsagePerHour!$B102,Sales!$C$5:$C$18,0),MATCH(UsagePerHour!JO$4,Sales!$D$3:$ABF$3,0))/JO$2*INDEX(Usage!$D$5:$ABF$11,MATCH(UsagePerHour!$B$100,Usage!$C$5:$C$11,0),MATCH(UsagePerHour!JO$4,Usage!$D$3:$ABF$3,0)),"")</f>
        <v>7.0189228884889392</v>
      </c>
      <c r="JP102" s="6">
        <f>IFERROR(INDEX(Sales!$D$5:$ABF$18,MATCH(UsagePerHour!$B102,Sales!$C$5:$C$18,0),MATCH(UsagePerHour!JP$4,Sales!$D$3:$ABF$3,0))/JP$2*INDEX(Usage!$D$5:$ABF$11,MATCH(UsagePerHour!$B$100,Usage!$C$5:$C$11,0),MATCH(UsagePerHour!JP$4,Usage!$D$3:$ABF$3,0)),"")</f>
        <v>0.19739569116294117</v>
      </c>
      <c r="JQ102" s="6">
        <f>IFERROR(INDEX(Sales!$D$5:$ABF$18,MATCH(UsagePerHour!$B102,Sales!$C$5:$C$18,0),MATCH(UsagePerHour!JQ$4,Sales!$D$3:$ABF$3,0))/JQ$2*INDEX(Usage!$D$5:$ABF$11,MATCH(UsagePerHour!$B$100,Usage!$C$5:$C$11,0),MATCH(UsagePerHour!JQ$4,Usage!$D$3:$ABF$3,0)),"")</f>
        <v>2.7154697964325969</v>
      </c>
      <c r="JR102" s="6">
        <f>IFERROR(INDEX(Sales!$D$5:$ABF$18,MATCH(UsagePerHour!$B102,Sales!$C$5:$C$18,0),MATCH(UsagePerHour!JR$4,Sales!$D$3:$ABF$3,0))/JR$2*INDEX(Usage!$D$5:$ABF$11,MATCH(UsagePerHour!$B$100,Usage!$C$5:$C$11,0),MATCH(UsagePerHour!JR$4,Usage!$D$3:$ABF$3,0)),"")</f>
        <v>1.3198596308812063</v>
      </c>
      <c r="JS102" s="6">
        <f>IFERROR(INDEX(Sales!$D$5:$ABF$18,MATCH(UsagePerHour!$B102,Sales!$C$5:$C$18,0),MATCH(UsagePerHour!JS$4,Sales!$D$3:$ABF$3,0))/JS$2*INDEX(Usage!$D$5:$ABF$11,MATCH(UsagePerHour!$B$100,Usage!$C$5:$C$11,0),MATCH(UsagePerHour!JS$4,Usage!$D$3:$ABF$3,0)),"")</f>
        <v>0.68197767969653689</v>
      </c>
      <c r="JT102" s="6">
        <f>IFERROR(INDEX(Sales!$D$5:$ABF$18,MATCH(UsagePerHour!$B102,Sales!$C$5:$C$18,0),MATCH(UsagePerHour!JT$4,Sales!$D$3:$ABF$3,0))/JT$2*INDEX(Usage!$D$5:$ABF$11,MATCH(UsagePerHour!$B$100,Usage!$C$5:$C$11,0),MATCH(UsagePerHour!JT$4,Usage!$D$3:$ABF$3,0)),"")</f>
        <v>9.4739040336701414</v>
      </c>
      <c r="JU102" s="6">
        <f>IFERROR(INDEX(Sales!$D$5:$ABF$18,MATCH(UsagePerHour!$B102,Sales!$C$5:$C$18,0),MATCH(UsagePerHour!JU$4,Sales!$D$3:$ABF$3,0))/JU$2*INDEX(Usage!$D$5:$ABF$11,MATCH(UsagePerHour!$B$100,Usage!$C$5:$C$11,0),MATCH(UsagePerHour!JU$4,Usage!$D$3:$ABF$3,0)),"")</f>
        <v>7.3149714793688414</v>
      </c>
      <c r="JV102" s="6">
        <f>IFERROR(INDEX(Sales!$D$5:$ABF$18,MATCH(UsagePerHour!$B102,Sales!$C$5:$C$18,0),MATCH(UsagePerHour!JV$4,Sales!$D$3:$ABF$3,0))/JV$2*INDEX(Usage!$D$5:$ABF$11,MATCH(UsagePerHour!$B$100,Usage!$C$5:$C$11,0),MATCH(UsagePerHour!JV$4,Usage!$D$3:$ABF$3,0)),"")</f>
        <v>3.2952300139402388</v>
      </c>
      <c r="JW102" s="6">
        <f>IFERROR(INDEX(Sales!$D$5:$ABF$18,MATCH(UsagePerHour!$B102,Sales!$C$5:$C$18,0),MATCH(UsagePerHour!JW$4,Sales!$D$3:$ABF$3,0))/JW$2*INDEX(Usage!$D$5:$ABF$11,MATCH(UsagePerHour!$B$100,Usage!$C$5:$C$11,0),MATCH(UsagePerHour!JW$4,Usage!$D$3:$ABF$3,0)),"")</f>
        <v>1.239499599969528</v>
      </c>
      <c r="JX102" s="6">
        <f>IFERROR(INDEX(Sales!$D$5:$ABF$18,MATCH(UsagePerHour!$B102,Sales!$C$5:$C$18,0),MATCH(UsagePerHour!JX$4,Sales!$D$3:$ABF$3,0))/JX$2*INDEX(Usage!$D$5:$ABF$11,MATCH(UsagePerHour!$B$100,Usage!$C$5:$C$11,0),MATCH(UsagePerHour!JX$4,Usage!$D$3:$ABF$3,0)),"")</f>
        <v>0.62315513283043622</v>
      </c>
      <c r="JY102" s="6">
        <f>IFERROR(INDEX(Sales!$D$5:$ABF$18,MATCH(UsagePerHour!$B102,Sales!$C$5:$C$18,0),MATCH(UsagePerHour!JY$4,Sales!$D$3:$ABF$3,0))/JY$2*INDEX(Usage!$D$5:$ABF$11,MATCH(UsagePerHour!$B$100,Usage!$C$5:$C$11,0),MATCH(UsagePerHour!JY$4,Usage!$D$3:$ABF$3,0)),"")</f>
        <v>0.24971601843767893</v>
      </c>
      <c r="JZ102" s="6">
        <f>IFERROR(INDEX(Sales!$D$5:$ABF$18,MATCH(UsagePerHour!$B102,Sales!$C$5:$C$18,0),MATCH(UsagePerHour!JZ$4,Sales!$D$3:$ABF$3,0))/JZ$2*INDEX(Usage!$D$5:$ABF$11,MATCH(UsagePerHour!$B$100,Usage!$C$5:$C$11,0),MATCH(UsagePerHour!JZ$4,Usage!$D$3:$ABF$3,0)),"")</f>
        <v>0.14246353403573339</v>
      </c>
      <c r="KA102" s="6">
        <f>IFERROR(INDEX(Sales!$D$5:$ABF$18,MATCH(UsagePerHour!$B102,Sales!$C$5:$C$18,0),MATCH(UsagePerHour!KA$4,Sales!$D$3:$ABF$3,0))/KA$2*INDEX(Usage!$D$5:$ABF$11,MATCH(UsagePerHour!$B$100,Usage!$C$5:$C$11,0),MATCH(UsagePerHour!KA$4,Usage!$D$3:$ABF$3,0)),"")</f>
        <v>1.0141365237496702</v>
      </c>
      <c r="KB102" s="6">
        <f>IFERROR(INDEX(Sales!$D$5:$ABF$18,MATCH(UsagePerHour!$B102,Sales!$C$5:$C$18,0),MATCH(UsagePerHour!KB$4,Sales!$D$3:$ABF$3,0))/KB$2*INDEX(Usage!$D$5:$ABF$11,MATCH(UsagePerHour!$B$100,Usage!$C$5:$C$11,0),MATCH(UsagePerHour!KB$4,Usage!$D$3:$ABF$3,0)),"")</f>
        <v>32.846777393790191</v>
      </c>
      <c r="KC102" s="6">
        <f>IFERROR(INDEX(Sales!$D$5:$ABF$18,MATCH(UsagePerHour!$B102,Sales!$C$5:$C$18,0),MATCH(UsagePerHour!KC$4,Sales!$D$3:$ABF$3,0))/KC$2*INDEX(Usage!$D$5:$ABF$11,MATCH(UsagePerHour!$B$100,Usage!$C$5:$C$11,0),MATCH(UsagePerHour!KC$4,Usage!$D$3:$ABF$3,0)),"")</f>
        <v>4.7434447199331817</v>
      </c>
      <c r="KD102" s="6">
        <f>IFERROR(INDEX(Sales!$D$5:$ABF$18,MATCH(UsagePerHour!$B102,Sales!$C$5:$C$18,0),MATCH(UsagePerHour!KD$4,Sales!$D$3:$ABF$3,0))/KD$2*INDEX(Usage!$D$5:$ABF$11,MATCH(UsagePerHour!$B$100,Usage!$C$5:$C$11,0),MATCH(UsagePerHour!KD$4,Usage!$D$3:$ABF$3,0)),"")</f>
        <v>7.4469549365733734</v>
      </c>
      <c r="KE102" s="6">
        <f>IFERROR(INDEX(Sales!$D$5:$ABF$18,MATCH(UsagePerHour!$B102,Sales!$C$5:$C$18,0),MATCH(UsagePerHour!KE$4,Sales!$D$3:$ABF$3,0))/KE$2*INDEX(Usage!$D$5:$ABF$11,MATCH(UsagePerHour!$B$100,Usage!$C$5:$C$11,0),MATCH(UsagePerHour!KE$4,Usage!$D$3:$ABF$3,0)),"")</f>
        <v>2.6318544040458991</v>
      </c>
      <c r="KF102" s="6">
        <f>IFERROR(INDEX(Sales!$D$5:$ABF$18,MATCH(UsagePerHour!$B102,Sales!$C$5:$C$18,0),MATCH(UsagePerHour!KF$4,Sales!$D$3:$ABF$3,0))/KF$2*INDEX(Usage!$D$5:$ABF$11,MATCH(UsagePerHour!$B$100,Usage!$C$5:$C$11,0),MATCH(UsagePerHour!KF$4,Usage!$D$3:$ABF$3,0)),"")</f>
        <v>2.7663413029173061</v>
      </c>
      <c r="KG102" s="6">
        <f>IFERROR(INDEX(Sales!$D$5:$ABF$18,MATCH(UsagePerHour!$B102,Sales!$C$5:$C$18,0),MATCH(UsagePerHour!KG$4,Sales!$D$3:$ABF$3,0))/KG$2*INDEX(Usage!$D$5:$ABF$11,MATCH(UsagePerHour!$B$100,Usage!$C$5:$C$11,0),MATCH(UsagePerHour!KG$4,Usage!$D$3:$ABF$3,0)),"")</f>
        <v>1.1646357398549889</v>
      </c>
      <c r="KH102" s="6">
        <f>IFERROR(INDEX(Sales!$D$5:$ABF$18,MATCH(UsagePerHour!$B102,Sales!$C$5:$C$18,0),MATCH(UsagePerHour!KH$4,Sales!$D$3:$ABF$3,0))/KH$2*INDEX(Usage!$D$5:$ABF$11,MATCH(UsagePerHour!$B$100,Usage!$C$5:$C$11,0),MATCH(UsagePerHour!KH$4,Usage!$D$3:$ABF$3,0)),"")</f>
        <v>11.543709548718859</v>
      </c>
      <c r="KI102" s="6">
        <f>IFERROR(INDEX(Sales!$D$5:$ABF$18,MATCH(UsagePerHour!$B102,Sales!$C$5:$C$18,0),MATCH(UsagePerHour!KI$4,Sales!$D$3:$ABF$3,0))/KI$2*INDEX(Usage!$D$5:$ABF$11,MATCH(UsagePerHour!$B$100,Usage!$C$5:$C$11,0),MATCH(UsagePerHour!KI$4,Usage!$D$3:$ABF$3,0)),"")</f>
        <v>35.239640056138036</v>
      </c>
      <c r="KJ102" s="6">
        <f>IFERROR(INDEX(Sales!$D$5:$ABF$18,MATCH(UsagePerHour!$B102,Sales!$C$5:$C$18,0),MATCH(UsagePerHour!KJ$4,Sales!$D$3:$ABF$3,0))/KJ$2*INDEX(Usage!$D$5:$ABF$11,MATCH(UsagePerHour!$B$100,Usage!$C$5:$C$11,0),MATCH(UsagePerHour!KJ$4,Usage!$D$3:$ABF$3,0)),"")</f>
        <v>1.4244057869889248</v>
      </c>
      <c r="KK102" s="6">
        <f>IFERROR(INDEX(Sales!$D$5:$ABF$18,MATCH(UsagePerHour!$B102,Sales!$C$5:$C$18,0),MATCH(UsagePerHour!KK$4,Sales!$D$3:$ABF$3,0))/KK$2*INDEX(Usage!$D$5:$ABF$11,MATCH(UsagePerHour!$B$100,Usage!$C$5:$C$11,0),MATCH(UsagePerHour!KK$4,Usage!$D$3:$ABF$3,0)),"")</f>
        <v>6.5013984929433599</v>
      </c>
      <c r="KL102" s="6">
        <f>IFERROR(INDEX(Sales!$D$5:$ABF$18,MATCH(UsagePerHour!$B102,Sales!$C$5:$C$18,0),MATCH(UsagePerHour!KL$4,Sales!$D$3:$ABF$3,0))/KL$2*INDEX(Usage!$D$5:$ABF$11,MATCH(UsagePerHour!$B$100,Usage!$C$5:$C$11,0),MATCH(UsagePerHour!KL$4,Usage!$D$3:$ABF$3,0)),"")</f>
        <v>2.2713515196987499</v>
      </c>
      <c r="KM102" s="6">
        <f>IFERROR(INDEX(Sales!$D$5:$ABF$18,MATCH(UsagePerHour!$B102,Sales!$C$5:$C$18,0),MATCH(UsagePerHour!KM$4,Sales!$D$3:$ABF$3,0))/KM$2*INDEX(Usage!$D$5:$ABF$11,MATCH(UsagePerHour!$B$100,Usage!$C$5:$C$11,0),MATCH(UsagePerHour!KM$4,Usage!$D$3:$ABF$3,0)),"")</f>
        <v>0</v>
      </c>
      <c r="KN102" s="6">
        <f>IFERROR(INDEX(Sales!$D$5:$ABF$18,MATCH(UsagePerHour!$B102,Sales!$C$5:$C$18,0),MATCH(UsagePerHour!KN$4,Sales!$D$3:$ABF$3,0))/KN$2*INDEX(Usage!$D$5:$ABF$11,MATCH(UsagePerHour!$B$100,Usage!$C$5:$C$11,0),MATCH(UsagePerHour!KN$4,Usage!$D$3:$ABF$3,0)),"")</f>
        <v>0.71760285191251572</v>
      </c>
      <c r="KO102" s="6">
        <f>IFERROR(INDEX(Sales!$D$5:$ABF$18,MATCH(UsagePerHour!$B102,Sales!$C$5:$C$18,0),MATCH(UsagePerHour!KO$4,Sales!$D$3:$ABF$3,0))/KO$2*INDEX(Usage!$D$5:$ABF$11,MATCH(UsagePerHour!$B$100,Usage!$C$5:$C$11,0),MATCH(UsagePerHour!KO$4,Usage!$D$3:$ABF$3,0)),"")</f>
        <v>89.411734685198098</v>
      </c>
      <c r="KP102" s="6">
        <f>IFERROR(INDEX(Sales!$D$5:$ABF$18,MATCH(UsagePerHour!$B102,Sales!$C$5:$C$18,0),MATCH(UsagePerHour!KP$4,Sales!$D$3:$ABF$3,0))/KP$2*INDEX(Usage!$D$5:$ABF$11,MATCH(UsagePerHour!$B$100,Usage!$C$5:$C$11,0),MATCH(UsagePerHour!KP$4,Usage!$D$3:$ABF$3,0)),"")</f>
        <v>13.250556123369204</v>
      </c>
      <c r="KQ102" s="6">
        <f>IFERROR(INDEX(Sales!$D$5:$ABF$18,MATCH(UsagePerHour!$B102,Sales!$C$5:$C$18,0),MATCH(UsagePerHour!KQ$4,Sales!$D$3:$ABF$3,0))/KQ$2*INDEX(Usage!$D$5:$ABF$11,MATCH(UsagePerHour!$B$100,Usage!$C$5:$C$11,0),MATCH(UsagePerHour!KQ$4,Usage!$D$3:$ABF$3,0)),"")</f>
        <v>17.268886502499537</v>
      </c>
      <c r="KR102" s="6">
        <f>IFERROR(INDEX(Sales!$D$5:$ABF$18,MATCH(UsagePerHour!$B102,Sales!$C$5:$C$18,0),MATCH(UsagePerHour!KR$4,Sales!$D$3:$ABF$3,0))/KR$2*INDEX(Usage!$D$5:$ABF$11,MATCH(UsagePerHour!$B$100,Usage!$C$5:$C$11,0),MATCH(UsagePerHour!KR$4,Usage!$D$3:$ABF$3,0)),"")</f>
        <v>12.759621781379169</v>
      </c>
      <c r="KS102" s="6">
        <f>IFERROR(INDEX(Sales!$D$5:$ABF$18,MATCH(UsagePerHour!$B102,Sales!$C$5:$C$18,0),MATCH(UsagePerHour!KS$4,Sales!$D$3:$ABF$3,0))/KS$2*INDEX(Usage!$D$5:$ABF$11,MATCH(UsagePerHour!$B$100,Usage!$C$5:$C$11,0),MATCH(UsagePerHour!KS$4,Usage!$D$3:$ABF$3,0)),"")</f>
        <v>2.8463007039043906</v>
      </c>
      <c r="KT102" s="6">
        <f>IFERROR(INDEX(Sales!$D$5:$ABF$18,MATCH(UsagePerHour!$B102,Sales!$C$5:$C$18,0),MATCH(UsagePerHour!KT$4,Sales!$D$3:$ABF$3,0))/KT$2*INDEX(Usage!$D$5:$ABF$11,MATCH(UsagePerHour!$B$100,Usage!$C$5:$C$11,0),MATCH(UsagePerHour!KT$4,Usage!$D$3:$ABF$3,0)),"")</f>
        <v>3.282384945452506</v>
      </c>
      <c r="KU102" s="6">
        <f>IFERROR(INDEX(Sales!$D$5:$ABF$18,MATCH(UsagePerHour!$B102,Sales!$C$5:$C$18,0),MATCH(UsagePerHour!KU$4,Sales!$D$3:$ABF$3,0))/KU$2*INDEX(Usage!$D$5:$ABF$11,MATCH(UsagePerHour!$B$100,Usage!$C$5:$C$11,0),MATCH(UsagePerHour!KU$4,Usage!$D$3:$ABF$3,0)),"")</f>
        <v>6.3197645933124678</v>
      </c>
      <c r="KV102" s="6">
        <f>IFERROR(INDEX(Sales!$D$5:$ABF$18,MATCH(UsagePerHour!$B102,Sales!$C$5:$C$18,0),MATCH(UsagePerHour!KV$4,Sales!$D$3:$ABF$3,0))/KV$2*INDEX(Usage!$D$5:$ABF$11,MATCH(UsagePerHour!$B$100,Usage!$C$5:$C$11,0),MATCH(UsagePerHour!KV$4,Usage!$D$3:$ABF$3,0)),"")</f>
        <v>1.2322045113526945</v>
      </c>
      <c r="KW102" s="6">
        <f>IFERROR(INDEX(Sales!$D$5:$ABF$18,MATCH(UsagePerHour!$B102,Sales!$C$5:$C$18,0),MATCH(UsagePerHour!KW$4,Sales!$D$3:$ABF$3,0))/KW$2*INDEX(Usage!$D$5:$ABF$11,MATCH(UsagePerHour!$B$100,Usage!$C$5:$C$11,0),MATCH(UsagePerHour!KW$4,Usage!$D$3:$ABF$3,0)),"")</f>
        <v>19.78225245803953</v>
      </c>
      <c r="KX102" s="6">
        <f>IFERROR(INDEX(Sales!$D$5:$ABF$18,MATCH(UsagePerHour!$B102,Sales!$C$5:$C$18,0),MATCH(UsagePerHour!KX$4,Sales!$D$3:$ABF$3,0))/KX$2*INDEX(Usage!$D$5:$ABF$11,MATCH(UsagePerHour!$B$100,Usage!$C$5:$C$11,0),MATCH(UsagePerHour!KX$4,Usage!$D$3:$ABF$3,0)),"")</f>
        <v>4.6595289427124538</v>
      </c>
      <c r="KY102" s="6">
        <f>IFERROR(INDEX(Sales!$D$5:$ABF$18,MATCH(UsagePerHour!$B102,Sales!$C$5:$C$18,0),MATCH(UsagePerHour!KY$4,Sales!$D$3:$ABF$3,0))/KY$2*INDEX(Usage!$D$5:$ABF$11,MATCH(UsagePerHour!$B$100,Usage!$C$5:$C$11,0),MATCH(UsagePerHour!KY$4,Usage!$D$3:$ABF$3,0)),"")</f>
        <v>11.186835297499282</v>
      </c>
      <c r="KZ102" s="6">
        <f>IFERROR(INDEX(Sales!$D$5:$ABF$18,MATCH(UsagePerHour!$B102,Sales!$C$5:$C$18,0),MATCH(UsagePerHour!KZ$4,Sales!$D$3:$ABF$3,0))/KZ$2*INDEX(Usage!$D$5:$ABF$11,MATCH(UsagePerHour!$B$100,Usage!$C$5:$C$11,0),MATCH(UsagePerHour!KZ$4,Usage!$D$3:$ABF$3,0)),"")</f>
        <v>1.8173774062104819</v>
      </c>
      <c r="LA102" s="6">
        <f>IFERROR(INDEX(Sales!$D$5:$ABF$18,MATCH(UsagePerHour!$B102,Sales!$C$5:$C$18,0),MATCH(UsagePerHour!LA$4,Sales!$D$3:$ABF$3,0))/LA$2*INDEX(Usage!$D$5:$ABF$11,MATCH(UsagePerHour!$B$100,Usage!$C$5:$C$11,0),MATCH(UsagePerHour!LA$4,Usage!$D$3:$ABF$3,0)),"")</f>
        <v>1.440995590681551</v>
      </c>
      <c r="LB102" s="6">
        <f>IFERROR(INDEX(Sales!$D$5:$ABF$18,MATCH(UsagePerHour!$B102,Sales!$C$5:$C$18,0),MATCH(UsagePerHour!LB$4,Sales!$D$3:$ABF$3,0))/LB$2*INDEX(Usage!$D$5:$ABF$11,MATCH(UsagePerHour!$B$100,Usage!$C$5:$C$11,0),MATCH(UsagePerHour!LB$4,Usage!$D$3:$ABF$3,0)),"")</f>
        <v>3.7641486403040587</v>
      </c>
      <c r="LC102" s="6">
        <f>IFERROR(INDEX(Sales!$D$5:$ABF$18,MATCH(UsagePerHour!$B102,Sales!$C$5:$C$18,0),MATCH(UsagePerHour!LC$4,Sales!$D$3:$ABF$3,0))/LC$2*INDEX(Usage!$D$5:$ABF$11,MATCH(UsagePerHour!$B$100,Usage!$C$5:$C$11,0),MATCH(UsagePerHour!LC$4,Usage!$D$3:$ABF$3,0)),"")</f>
        <v>0.64331758055999277</v>
      </c>
      <c r="LD102" s="6">
        <f>IFERROR(INDEX(Sales!$D$5:$ABF$18,MATCH(UsagePerHour!$B102,Sales!$C$5:$C$18,0),MATCH(UsagePerHour!LD$4,Sales!$D$3:$ABF$3,0))/LD$2*INDEX(Usage!$D$5:$ABF$11,MATCH(UsagePerHour!$B$100,Usage!$C$5:$C$11,0),MATCH(UsagePerHour!LD$4,Usage!$D$3:$ABF$3,0)),"")</f>
        <v>53.145411827884814</v>
      </c>
      <c r="LE102" s="6">
        <f>IFERROR(INDEX(Sales!$D$5:$ABF$18,MATCH(UsagePerHour!$B102,Sales!$C$5:$C$18,0),MATCH(UsagePerHour!LE$4,Sales!$D$3:$ABF$3,0))/LE$2*INDEX(Usage!$D$5:$ABF$11,MATCH(UsagePerHour!$B$100,Usage!$C$5:$C$11,0),MATCH(UsagePerHour!LE$4,Usage!$D$3:$ABF$3,0)),"")</f>
        <v>2.3992003506172228</v>
      </c>
      <c r="LF102" s="6">
        <f>IFERROR(INDEX(Sales!$D$5:$ABF$18,MATCH(UsagePerHour!$B102,Sales!$C$5:$C$18,0),MATCH(UsagePerHour!LF$4,Sales!$D$3:$ABF$3,0))/LF$2*INDEX(Usage!$D$5:$ABF$11,MATCH(UsagePerHour!$B$100,Usage!$C$5:$C$11,0),MATCH(UsagePerHour!LF$4,Usage!$D$3:$ABF$3,0)),"")</f>
        <v>12.573670932481779</v>
      </c>
      <c r="LG102" s="6">
        <f>IFERROR(INDEX(Sales!$D$5:$ABF$18,MATCH(UsagePerHour!$B102,Sales!$C$5:$C$18,0),MATCH(UsagePerHour!LG$4,Sales!$D$3:$ABF$3,0))/LG$2*INDEX(Usage!$D$5:$ABF$11,MATCH(UsagePerHour!$B$100,Usage!$C$5:$C$11,0),MATCH(UsagePerHour!LG$4,Usage!$D$3:$ABF$3,0)),"")</f>
        <v>29.435629584914928</v>
      </c>
      <c r="LH102" s="6">
        <f>IFERROR(INDEX(Sales!$D$5:$ABF$18,MATCH(UsagePerHour!$B102,Sales!$C$5:$C$18,0),MATCH(UsagePerHour!LH$4,Sales!$D$3:$ABF$3,0))/LH$2*INDEX(Usage!$D$5:$ABF$11,MATCH(UsagePerHour!$B$100,Usage!$C$5:$C$11,0),MATCH(UsagePerHour!LH$4,Usage!$D$3:$ABF$3,0)),"")</f>
        <v>0</v>
      </c>
      <c r="LI102" s="6">
        <f>IFERROR(INDEX(Sales!$D$5:$ABF$18,MATCH(UsagePerHour!$B102,Sales!$C$5:$C$18,0),MATCH(UsagePerHour!LI$4,Sales!$D$3:$ABF$3,0))/LI$2*INDEX(Usage!$D$5:$ABF$11,MATCH(UsagePerHour!$B$100,Usage!$C$5:$C$11,0),MATCH(UsagePerHour!LI$4,Usage!$D$3:$ABF$3,0)),"")</f>
        <v>1.3462866716590967</v>
      </c>
      <c r="LJ102" s="6">
        <f>IFERROR(INDEX(Sales!$D$5:$ABF$18,MATCH(UsagePerHour!$B102,Sales!$C$5:$C$18,0),MATCH(UsagePerHour!LJ$4,Sales!$D$3:$ABF$3,0))/LJ$2*INDEX(Usage!$D$5:$ABF$11,MATCH(UsagePerHour!$B$100,Usage!$C$5:$C$11,0),MATCH(UsagePerHour!LJ$4,Usage!$D$3:$ABF$3,0)),"")</f>
        <v>3.8533058714078141</v>
      </c>
      <c r="LK102" s="6">
        <f>IFERROR(INDEX(Sales!$D$5:$ABF$18,MATCH(UsagePerHour!$B102,Sales!$C$5:$C$18,0),MATCH(UsagePerHour!LK$4,Sales!$D$3:$ABF$3,0))/LK$2*INDEX(Usage!$D$5:$ABF$11,MATCH(UsagePerHour!$B$100,Usage!$C$5:$C$11,0),MATCH(UsagePerHour!LK$4,Usage!$D$3:$ABF$3,0)),"")</f>
        <v>16.104548588365571</v>
      </c>
      <c r="LL102" s="6">
        <f>IFERROR(INDEX(Sales!$D$5:$ABF$18,MATCH(UsagePerHour!$B102,Sales!$C$5:$C$18,0),MATCH(UsagePerHour!LL$4,Sales!$D$3:$ABF$3,0))/LL$2*INDEX(Usage!$D$5:$ABF$11,MATCH(UsagePerHour!$B$100,Usage!$C$5:$C$11,0),MATCH(UsagePerHour!LL$4,Usage!$D$3:$ABF$3,0)),"")</f>
        <v>3.4971881475978668</v>
      </c>
      <c r="LM102" s="6">
        <f>IFERROR(INDEX(Sales!$D$5:$ABF$18,MATCH(UsagePerHour!$B102,Sales!$C$5:$C$18,0),MATCH(UsagePerHour!LM$4,Sales!$D$3:$ABF$3,0))/LM$2*INDEX(Usage!$D$5:$ABF$11,MATCH(UsagePerHour!$B$100,Usage!$C$5:$C$11,0),MATCH(UsagePerHour!LM$4,Usage!$D$3:$ABF$3,0)),"")</f>
        <v>10.912951601707865</v>
      </c>
      <c r="LN102" s="6">
        <f>IFERROR(INDEX(Sales!$D$5:$ABF$18,MATCH(UsagePerHour!$B102,Sales!$C$5:$C$18,0),MATCH(UsagePerHour!LN$4,Sales!$D$3:$ABF$3,0))/LN$2*INDEX(Usage!$D$5:$ABF$11,MATCH(UsagePerHour!$B$100,Usage!$C$5:$C$11,0),MATCH(UsagePerHour!LN$4,Usage!$D$3:$ABF$3,0)),"")</f>
        <v>9.8125085905039295</v>
      </c>
      <c r="LO102" s="6">
        <f>IFERROR(INDEX(Sales!$D$5:$ABF$18,MATCH(UsagePerHour!$B102,Sales!$C$5:$C$18,0),MATCH(UsagePerHour!LO$4,Sales!$D$3:$ABF$3,0))/LO$2*INDEX(Usage!$D$5:$ABF$11,MATCH(UsagePerHour!$B$100,Usage!$C$5:$C$11,0),MATCH(UsagePerHour!LO$4,Usage!$D$3:$ABF$3,0)),"")</f>
        <v>1.4415463372994928</v>
      </c>
      <c r="LP102" s="6">
        <f>IFERROR(INDEX(Sales!$D$5:$ABF$18,MATCH(UsagePerHour!$B102,Sales!$C$5:$C$18,0),MATCH(UsagePerHour!LP$4,Sales!$D$3:$ABF$3,0))/LP$2*INDEX(Usage!$D$5:$ABF$11,MATCH(UsagePerHour!$B$100,Usage!$C$5:$C$11,0),MATCH(UsagePerHour!LP$4,Usage!$D$3:$ABF$3,0)),"")</f>
        <v>7.0296232680568019E-2</v>
      </c>
      <c r="LQ102" s="6">
        <f>IFERROR(INDEX(Sales!$D$5:$ABF$18,MATCH(UsagePerHour!$B102,Sales!$C$5:$C$18,0),MATCH(UsagePerHour!LQ$4,Sales!$D$3:$ABF$3,0))/LQ$2*INDEX(Usage!$D$5:$ABF$11,MATCH(UsagePerHour!$B$100,Usage!$C$5:$C$11,0),MATCH(UsagePerHour!LQ$4,Usage!$D$3:$ABF$3,0)),"")</f>
        <v>3.5502018151247476</v>
      </c>
      <c r="LR102" s="6">
        <f>IFERROR(INDEX(Sales!$D$5:$ABF$18,MATCH(UsagePerHour!$B102,Sales!$C$5:$C$18,0),MATCH(UsagePerHour!LR$4,Sales!$D$3:$ABF$3,0))/LR$2*INDEX(Usage!$D$5:$ABF$11,MATCH(UsagePerHour!$B$100,Usage!$C$5:$C$11,0),MATCH(UsagePerHour!LR$4,Usage!$D$3:$ABF$3,0)),"")</f>
        <v>76.152996930853945</v>
      </c>
      <c r="LS102" s="6">
        <f>IFERROR(INDEX(Sales!$D$5:$ABF$18,MATCH(UsagePerHour!$B102,Sales!$C$5:$C$18,0),MATCH(UsagePerHour!LS$4,Sales!$D$3:$ABF$3,0))/LS$2*INDEX(Usage!$D$5:$ABF$11,MATCH(UsagePerHour!$B$100,Usage!$C$5:$C$11,0),MATCH(UsagePerHour!LS$4,Usage!$D$3:$ABF$3,0)),"")</f>
        <v>11.737795963941307</v>
      </c>
      <c r="LT102" s="6">
        <f>IFERROR(INDEX(Sales!$D$5:$ABF$18,MATCH(UsagePerHour!$B102,Sales!$C$5:$C$18,0),MATCH(UsagePerHour!LT$4,Sales!$D$3:$ABF$3,0))/LT$2*INDEX(Usage!$D$5:$ABF$11,MATCH(UsagePerHour!$B$100,Usage!$C$5:$C$11,0),MATCH(UsagePerHour!LT$4,Usage!$D$3:$ABF$3,0)),"")</f>
        <v>1.2139429071866512</v>
      </c>
      <c r="LU102" s="6">
        <f>IFERROR(INDEX(Sales!$D$5:$ABF$18,MATCH(UsagePerHour!$B102,Sales!$C$5:$C$18,0),MATCH(UsagePerHour!LU$4,Sales!$D$3:$ABF$3,0))/LU$2*INDEX(Usage!$D$5:$ABF$11,MATCH(UsagePerHour!$B$100,Usage!$C$5:$C$11,0),MATCH(UsagePerHour!LU$4,Usage!$D$3:$ABF$3,0)),"")</f>
        <v>0.42120671015390598</v>
      </c>
      <c r="LV102" s="6">
        <f>IFERROR(INDEX(Sales!$D$5:$ABF$18,MATCH(UsagePerHour!$B102,Sales!$C$5:$C$18,0),MATCH(UsagePerHour!LV$4,Sales!$D$3:$ABF$3,0))/LV$2*INDEX(Usage!$D$5:$ABF$11,MATCH(UsagePerHour!$B$100,Usage!$C$5:$C$11,0),MATCH(UsagePerHour!LV$4,Usage!$D$3:$ABF$3,0)),"")</f>
        <v>0.62160479041916172</v>
      </c>
      <c r="LW102" s="6">
        <f>IFERROR(INDEX(Sales!$D$5:$ABF$18,MATCH(UsagePerHour!$B102,Sales!$C$5:$C$18,0),MATCH(UsagePerHour!LW$4,Sales!$D$3:$ABF$3,0))/LW$2*INDEX(Usage!$D$5:$ABF$11,MATCH(UsagePerHour!$B$100,Usage!$C$5:$C$11,0),MATCH(UsagePerHour!LW$4,Usage!$D$3:$ABF$3,0)),"")</f>
        <v>0.57242952108302192</v>
      </c>
      <c r="LX102" s="6">
        <f>IFERROR(INDEX(Sales!$D$5:$ABF$18,MATCH(UsagePerHour!$B102,Sales!$C$5:$C$18,0),MATCH(UsagePerHour!LX$4,Sales!$D$3:$ABF$3,0))/LX$2*INDEX(Usage!$D$5:$ABF$11,MATCH(UsagePerHour!$B$100,Usage!$C$5:$C$11,0),MATCH(UsagePerHour!LX$4,Usage!$D$3:$ABF$3,0)),"")</f>
        <v>2.1958660884756012</v>
      </c>
      <c r="LY102" s="6">
        <f>IFERROR(INDEX(Sales!$D$5:$ABF$18,MATCH(UsagePerHour!$B102,Sales!$C$5:$C$18,0),MATCH(UsagePerHour!LY$4,Sales!$D$3:$ABF$3,0))/LY$2*INDEX(Usage!$D$5:$ABF$11,MATCH(UsagePerHour!$B$100,Usage!$C$5:$C$11,0),MATCH(UsagePerHour!LY$4,Usage!$D$3:$ABF$3,0)),"")</f>
        <v>24.677275294287281</v>
      </c>
      <c r="LZ102" s="6">
        <f>IFERROR(INDEX(Sales!$D$5:$ABF$18,MATCH(UsagePerHour!$B102,Sales!$C$5:$C$18,0),MATCH(UsagePerHour!LZ$4,Sales!$D$3:$ABF$3,0))/LZ$2*INDEX(Usage!$D$5:$ABF$11,MATCH(UsagePerHour!$B$100,Usage!$C$5:$C$11,0),MATCH(UsagePerHour!LZ$4,Usage!$D$3:$ABF$3,0)),"")</f>
        <v>4.1579751564695364</v>
      </c>
      <c r="MA102" s="6">
        <f>IFERROR(INDEX(Sales!$D$5:$ABF$18,MATCH(UsagePerHour!$B102,Sales!$C$5:$C$18,0),MATCH(UsagePerHour!MA$4,Sales!$D$3:$ABF$3,0))/MA$2*INDEX(Usage!$D$5:$ABF$11,MATCH(UsagePerHour!$B$100,Usage!$C$5:$C$11,0),MATCH(UsagePerHour!MA$4,Usage!$D$3:$ABF$3,0)),"")</f>
        <v>3.7584233741181059</v>
      </c>
      <c r="MB102" s="6">
        <f>IFERROR(INDEX(Sales!$D$5:$ABF$18,MATCH(UsagePerHour!$B102,Sales!$C$5:$C$18,0),MATCH(UsagePerHour!MB$4,Sales!$D$3:$ABF$3,0))/MB$2*INDEX(Usage!$D$5:$ABF$11,MATCH(UsagePerHour!$B$100,Usage!$C$5:$C$11,0),MATCH(UsagePerHour!MB$4,Usage!$D$3:$ABF$3,0)),"")</f>
        <v>20.220107222456477</v>
      </c>
      <c r="MC102" s="6">
        <f>IFERROR(INDEX(Sales!$D$5:$ABF$18,MATCH(UsagePerHour!$B102,Sales!$C$5:$C$18,0),MATCH(UsagePerHour!MC$4,Sales!$D$3:$ABF$3,0))/MC$2*INDEX(Usage!$D$5:$ABF$11,MATCH(UsagePerHour!$B$100,Usage!$C$5:$C$11,0),MATCH(UsagePerHour!MC$4,Usage!$D$3:$ABF$3,0)),"")</f>
        <v>3.7476610315727035</v>
      </c>
      <c r="MD102" s="6">
        <f>IFERROR(INDEX(Sales!$D$5:$ABF$18,MATCH(UsagePerHour!$B102,Sales!$C$5:$C$18,0),MATCH(UsagePerHour!MD$4,Sales!$D$3:$ABF$3,0))/MD$2*INDEX(Usage!$D$5:$ABF$11,MATCH(UsagePerHour!$B$100,Usage!$C$5:$C$11,0),MATCH(UsagePerHour!MD$4,Usage!$D$3:$ABF$3,0)),"")</f>
        <v>7.2476640494546482E-2</v>
      </c>
      <c r="ME102" s="6">
        <f>IFERROR(INDEX(Sales!$D$5:$ABF$18,MATCH(UsagePerHour!$B102,Sales!$C$5:$C$18,0),MATCH(UsagePerHour!ME$4,Sales!$D$3:$ABF$3,0))/ME$2*INDEX(Usage!$D$5:$ABF$11,MATCH(UsagePerHour!$B$100,Usage!$C$5:$C$11,0),MATCH(UsagePerHour!ME$4,Usage!$D$3:$ABF$3,0)),"")</f>
        <v>9.377034599306235</v>
      </c>
      <c r="MF102" s="6">
        <f>IFERROR(INDEX(Sales!$D$5:$ABF$18,MATCH(UsagePerHour!$B102,Sales!$C$5:$C$18,0),MATCH(UsagePerHour!MF$4,Sales!$D$3:$ABF$3,0))/MF$2*INDEX(Usage!$D$5:$ABF$11,MATCH(UsagePerHour!$B$100,Usage!$C$5:$C$11,0),MATCH(UsagePerHour!MF$4,Usage!$D$3:$ABF$3,0)),"")</f>
        <v>19.965438143534566</v>
      </c>
      <c r="MG102" s="6">
        <f>IFERROR(INDEX(Sales!$D$5:$ABF$18,MATCH(UsagePerHour!$B102,Sales!$C$5:$C$18,0),MATCH(UsagePerHour!MG$4,Sales!$D$3:$ABF$3,0))/MG$2*INDEX(Usage!$D$5:$ABF$11,MATCH(UsagePerHour!$B$100,Usage!$C$5:$C$11,0),MATCH(UsagePerHour!MG$4,Usage!$D$3:$ABF$3,0)),"")</f>
        <v>3.1144327288064106</v>
      </c>
      <c r="MH102" s="6">
        <f>IFERROR(INDEX(Sales!$D$5:$ABF$18,MATCH(UsagePerHour!$B102,Sales!$C$5:$C$18,0),MATCH(UsagePerHour!MH$4,Sales!$D$3:$ABF$3,0))/MH$2*INDEX(Usage!$D$5:$ABF$11,MATCH(UsagePerHour!$B$100,Usage!$C$5:$C$11,0),MATCH(UsagePerHour!MH$4,Usage!$D$3:$ABF$3,0)),"")</f>
        <v>27.841380945211316</v>
      </c>
      <c r="MI102" s="6">
        <f>IFERROR(INDEX(Sales!$D$5:$ABF$18,MATCH(UsagePerHour!$B102,Sales!$C$5:$C$18,0),MATCH(UsagePerHour!MI$4,Sales!$D$3:$ABF$3,0))/MI$2*INDEX(Usage!$D$5:$ABF$11,MATCH(UsagePerHour!$B$100,Usage!$C$5:$C$11,0),MATCH(UsagePerHour!MI$4,Usage!$D$3:$ABF$3,0)),"")</f>
        <v>10.222255616500114</v>
      </c>
      <c r="MJ102" s="6">
        <f>IFERROR(INDEX(Sales!$D$5:$ABF$18,MATCH(UsagePerHour!$B102,Sales!$C$5:$C$18,0),MATCH(UsagePerHour!MJ$4,Sales!$D$3:$ABF$3,0))/MJ$2*INDEX(Usage!$D$5:$ABF$11,MATCH(UsagePerHour!$B$100,Usage!$C$5:$C$11,0),MATCH(UsagePerHour!MJ$4,Usage!$D$3:$ABF$3,0)),"")</f>
        <v>0.74910875401610844</v>
      </c>
      <c r="MK102" s="6">
        <f>IFERROR(INDEX(Sales!$D$5:$ABF$18,MATCH(UsagePerHour!$B102,Sales!$C$5:$C$18,0),MATCH(UsagePerHour!MK$4,Sales!$D$3:$ABF$3,0))/MK$2*INDEX(Usage!$D$5:$ABF$11,MATCH(UsagePerHour!$B$100,Usage!$C$5:$C$11,0),MATCH(UsagePerHour!MK$4,Usage!$D$3:$ABF$3,0)),"")</f>
        <v>0.86510242667276449</v>
      </c>
      <c r="ML102" s="6">
        <f>IFERROR(INDEX(Sales!$D$5:$ABF$18,MATCH(UsagePerHour!$B102,Sales!$C$5:$C$18,0),MATCH(UsagePerHour!ML$4,Sales!$D$3:$ABF$3,0))/ML$2*INDEX(Usage!$D$5:$ABF$11,MATCH(UsagePerHour!$B$100,Usage!$C$5:$C$11,0),MATCH(UsagePerHour!ML$4,Usage!$D$3:$ABF$3,0)),"")</f>
        <v>4.8949374695933372</v>
      </c>
      <c r="MM102" s="6">
        <f>IFERROR(INDEX(Sales!$D$5:$ABF$18,MATCH(UsagePerHour!$B102,Sales!$C$5:$C$18,0),MATCH(UsagePerHour!MM$4,Sales!$D$3:$ABF$3,0))/MM$2*INDEX(Usage!$D$5:$ABF$11,MATCH(UsagePerHour!$B$100,Usage!$C$5:$C$11,0),MATCH(UsagePerHour!MM$4,Usage!$D$3:$ABF$3,0)),"")</f>
        <v>21.962499528482361</v>
      </c>
      <c r="MN102" s="6">
        <f>IFERROR(INDEX(Sales!$D$5:$ABF$18,MATCH(UsagePerHour!$B102,Sales!$C$5:$C$18,0),MATCH(UsagePerHour!MN$4,Sales!$D$3:$ABF$3,0))/MN$2*INDEX(Usage!$D$5:$ABF$11,MATCH(UsagePerHour!$B$100,Usage!$C$5:$C$11,0),MATCH(UsagePerHour!MN$4,Usage!$D$3:$ABF$3,0)),"")</f>
        <v>0.21145445001023194</v>
      </c>
      <c r="MO102" s="6">
        <f>IFERROR(INDEX(Sales!$D$5:$ABF$18,MATCH(UsagePerHour!$B102,Sales!$C$5:$C$18,0),MATCH(UsagePerHour!MO$4,Sales!$D$3:$ABF$3,0))/MO$2*INDEX(Usage!$D$5:$ABF$11,MATCH(UsagePerHour!$B$100,Usage!$C$5:$C$11,0),MATCH(UsagePerHour!MO$4,Usage!$D$3:$ABF$3,0)),"")</f>
        <v>1.2139429071866512</v>
      </c>
      <c r="MP102" s="6">
        <f>IFERROR(INDEX(Sales!$D$5:$ABF$18,MATCH(UsagePerHour!$B102,Sales!$C$5:$C$18,0),MATCH(UsagePerHour!MP$4,Sales!$D$3:$ABF$3,0))/MP$2*INDEX(Usage!$D$5:$ABF$11,MATCH(UsagePerHour!$B$100,Usage!$C$5:$C$11,0),MATCH(UsagePerHour!MP$4,Usage!$D$3:$ABF$3,0)),"")</f>
        <v>0.42120671015390598</v>
      </c>
      <c r="MQ102" s="6">
        <f>IFERROR(INDEX(Sales!$D$5:$ABF$18,MATCH(UsagePerHour!$B102,Sales!$C$5:$C$18,0),MATCH(UsagePerHour!MQ$4,Sales!$D$3:$ABF$3,0))/MQ$2*INDEX(Usage!$D$5:$ABF$11,MATCH(UsagePerHour!$B$100,Usage!$C$5:$C$11,0),MATCH(UsagePerHour!MQ$4,Usage!$D$3:$ABF$3,0)),"")</f>
        <v>0.62160479041916172</v>
      </c>
      <c r="MR102" s="6">
        <f>IFERROR(INDEX(Sales!$D$5:$ABF$18,MATCH(UsagePerHour!$B102,Sales!$C$5:$C$18,0),MATCH(UsagePerHour!MR$4,Sales!$D$3:$ABF$3,0))/MR$2*INDEX(Usage!$D$5:$ABF$11,MATCH(UsagePerHour!$B$100,Usage!$C$5:$C$11,0),MATCH(UsagePerHour!MR$4,Usage!$D$3:$ABF$3,0)),"")</f>
        <v>0.57242952108302192</v>
      </c>
      <c r="MS102" s="6">
        <f>IFERROR(INDEX(Sales!$D$5:$ABF$18,MATCH(UsagePerHour!$B102,Sales!$C$5:$C$18,0),MATCH(UsagePerHour!MS$4,Sales!$D$3:$ABF$3,0))/MS$2*INDEX(Usage!$D$5:$ABF$11,MATCH(UsagePerHour!$B$100,Usage!$C$5:$C$11,0),MATCH(UsagePerHour!MS$4,Usage!$D$3:$ABF$3,0)),"")</f>
        <v>6.4740554694597332</v>
      </c>
      <c r="MT102" s="6">
        <f>IFERROR(INDEX(Sales!$D$5:$ABF$18,MATCH(UsagePerHour!$B102,Sales!$C$5:$C$18,0),MATCH(UsagePerHour!MT$4,Sales!$D$3:$ABF$3,0))/MT$2*INDEX(Usage!$D$5:$ABF$11,MATCH(UsagePerHour!$B$100,Usage!$C$5:$C$11,0),MATCH(UsagePerHour!MT$4,Usage!$D$3:$ABF$3,0)),"")</f>
        <v>52.742410047548681</v>
      </c>
      <c r="MU102" s="6">
        <f>IFERROR(INDEX(Sales!$D$5:$ABF$18,MATCH(UsagePerHour!$B102,Sales!$C$5:$C$18,0),MATCH(UsagePerHour!MU$4,Sales!$D$3:$ABF$3,0))/MU$2*INDEX(Usage!$D$5:$ABF$11,MATCH(UsagePerHour!$B$100,Usage!$C$5:$C$11,0),MATCH(UsagePerHour!MU$4,Usage!$D$3:$ABF$3,0)),"")</f>
        <v>6.2553124040151928</v>
      </c>
      <c r="MV102" s="6">
        <f>IFERROR(INDEX(Sales!$D$5:$ABF$18,MATCH(UsagePerHour!$B102,Sales!$C$5:$C$18,0),MATCH(UsagePerHour!MV$4,Sales!$D$3:$ABF$3,0))/MV$2*INDEX(Usage!$D$5:$ABF$11,MATCH(UsagePerHour!$B$100,Usage!$C$5:$C$11,0),MATCH(UsagePerHour!MV$4,Usage!$D$3:$ABF$3,0)),"")</f>
        <v>5.508931851579721</v>
      </c>
      <c r="MW102" s="6">
        <f>IFERROR(INDEX(Sales!$D$5:$ABF$18,MATCH(UsagePerHour!$B102,Sales!$C$5:$C$18,0),MATCH(UsagePerHour!MW$4,Sales!$D$3:$ABF$3,0))/MW$2*INDEX(Usage!$D$5:$ABF$11,MATCH(UsagePerHour!$B$100,Usage!$C$5:$C$11,0),MATCH(UsagePerHour!MW$4,Usage!$D$3:$ABF$3,0)),"")</f>
        <v>0</v>
      </c>
      <c r="MX102" s="6">
        <f>IFERROR(INDEX(Sales!$D$5:$ABF$18,MATCH(UsagePerHour!$B102,Sales!$C$5:$C$18,0),MATCH(UsagePerHour!MX$4,Sales!$D$3:$ABF$3,0))/MX$2*INDEX(Usage!$D$5:$ABF$11,MATCH(UsagePerHour!$B$100,Usage!$C$5:$C$11,0),MATCH(UsagePerHour!MX$4,Usage!$D$3:$ABF$3,0)),"")</f>
        <v>0.13528031612743888</v>
      </c>
      <c r="MY102" s="6">
        <f>IFERROR(INDEX(Sales!$D$5:$ABF$18,MATCH(UsagePerHour!$B102,Sales!$C$5:$C$18,0),MATCH(UsagePerHour!MY$4,Sales!$D$3:$ABF$3,0))/MY$2*INDEX(Usage!$D$5:$ABF$11,MATCH(UsagePerHour!$B$100,Usage!$C$5:$C$11,0),MATCH(UsagePerHour!MY$4,Usage!$D$3:$ABF$3,0)),"")</f>
        <v>0.54054610526060809</v>
      </c>
      <c r="MZ102" s="6">
        <f>IFERROR(INDEX(Sales!$D$5:$ABF$18,MATCH(UsagePerHour!$B102,Sales!$C$5:$C$18,0),MATCH(UsagePerHour!MZ$4,Sales!$D$3:$ABF$3,0))/MZ$2*INDEX(Usage!$D$5:$ABF$11,MATCH(UsagePerHour!$B$100,Usage!$C$5:$C$11,0),MATCH(UsagePerHour!MZ$4,Usage!$D$3:$ABF$3,0)),"")</f>
        <v>4.2757786164971625</v>
      </c>
      <c r="NA102" s="6">
        <f>IFERROR(INDEX(Sales!$D$5:$ABF$18,MATCH(UsagePerHour!$B102,Sales!$C$5:$C$18,0),MATCH(UsagePerHour!NA$4,Sales!$D$3:$ABF$3,0))/NA$2*INDEX(Usage!$D$5:$ABF$11,MATCH(UsagePerHour!$B$100,Usage!$C$5:$C$11,0),MATCH(UsagePerHour!NA$4,Usage!$D$3:$ABF$3,0)),"")</f>
        <v>119.30676037743176</v>
      </c>
      <c r="NB102" s="6">
        <f>IFERROR(INDEX(Sales!$D$5:$ABF$18,MATCH(UsagePerHour!$B102,Sales!$C$5:$C$18,0),MATCH(UsagePerHour!NB$4,Sales!$D$3:$ABF$3,0))/NB$2*INDEX(Usage!$D$5:$ABF$11,MATCH(UsagePerHour!$B$100,Usage!$C$5:$C$11,0),MATCH(UsagePerHour!NB$4,Usage!$D$3:$ABF$3,0)),"")</f>
        <v>3.9624888477679012</v>
      </c>
      <c r="NC102" s="6">
        <f>IFERROR(INDEX(Sales!$D$5:$ABF$18,MATCH(UsagePerHour!$B102,Sales!$C$5:$C$18,0),MATCH(UsagePerHour!NC$4,Sales!$D$3:$ABF$3,0))/NC$2*INDEX(Usage!$D$5:$ABF$11,MATCH(UsagePerHour!$B$100,Usage!$C$5:$C$11,0),MATCH(UsagePerHour!NC$4,Usage!$D$3:$ABF$3,0)),"")</f>
        <v>0</v>
      </c>
      <c r="ND102" s="6">
        <f>IFERROR(INDEX(Sales!$D$5:$ABF$18,MATCH(UsagePerHour!$B102,Sales!$C$5:$C$18,0),MATCH(UsagePerHour!ND$4,Sales!$D$3:$ABF$3,0))/ND$2*INDEX(Usage!$D$5:$ABF$11,MATCH(UsagePerHour!$B$100,Usage!$C$5:$C$11,0),MATCH(UsagePerHour!ND$4,Usage!$D$3:$ABF$3,0)),"")</f>
        <v>4.4244452019160043</v>
      </c>
      <c r="NE102" s="6">
        <f>IFERROR(INDEX(Sales!$D$5:$ABF$18,MATCH(UsagePerHour!$B102,Sales!$C$5:$C$18,0),MATCH(UsagePerHour!NE$4,Sales!$D$3:$ABF$3,0))/NE$2*INDEX(Usage!$D$5:$ABF$11,MATCH(UsagePerHour!$B$100,Usage!$C$5:$C$11,0),MATCH(UsagePerHour!NE$4,Usage!$D$3:$ABF$3,0)),"")</f>
        <v>0</v>
      </c>
      <c r="NF102" s="6">
        <f>IFERROR(INDEX(Sales!$D$5:$ABF$18,MATCH(UsagePerHour!$B102,Sales!$C$5:$C$18,0),MATCH(UsagePerHour!NF$4,Sales!$D$3:$ABF$3,0))/NF$2*INDEX(Usage!$D$5:$ABF$11,MATCH(UsagePerHour!$B$100,Usage!$C$5:$C$11,0),MATCH(UsagePerHour!NF$4,Usage!$D$3:$ABF$3,0)),"")</f>
        <v>1.0104688308294536</v>
      </c>
      <c r="NG102" s="6">
        <f>IFERROR(INDEX(Sales!$D$5:$ABF$18,MATCH(UsagePerHour!$B102,Sales!$C$5:$C$18,0),MATCH(UsagePerHour!NG$4,Sales!$D$3:$ABF$3,0))/NG$2*INDEX(Usage!$D$5:$ABF$11,MATCH(UsagePerHour!$B$100,Usage!$C$5:$C$11,0),MATCH(UsagePerHour!NG$4,Usage!$D$3:$ABF$3,0)),"")</f>
        <v>29.764553937682209</v>
      </c>
      <c r="NH102" s="6">
        <f>IFERROR(INDEX(Sales!$D$5:$ABF$18,MATCH(UsagePerHour!$B102,Sales!$C$5:$C$18,0),MATCH(UsagePerHour!NH$4,Sales!$D$3:$ABF$3,0))/NH$2*INDEX(Usage!$D$5:$ABF$11,MATCH(UsagePerHour!$B$100,Usage!$C$5:$C$11,0),MATCH(UsagePerHour!NH$4,Usage!$D$3:$ABF$3,0)),"")</f>
        <v>2.1158111304461413</v>
      </c>
      <c r="NI102" s="6">
        <f>IFERROR(INDEX(Sales!$D$5:$ABF$18,MATCH(UsagePerHour!$B102,Sales!$C$5:$C$18,0),MATCH(UsagePerHour!NI$4,Sales!$D$3:$ABF$3,0))/NI$2*INDEX(Usage!$D$5:$ABF$11,MATCH(UsagePerHour!$B$100,Usage!$C$5:$C$11,0),MATCH(UsagePerHour!NI$4,Usage!$D$3:$ABF$3,0)),"")</f>
        <v>1.4870877927916424</v>
      </c>
      <c r="NJ102" s="6">
        <f>IFERROR(INDEX(Sales!$D$5:$ABF$18,MATCH(UsagePerHour!$B102,Sales!$C$5:$C$18,0),MATCH(UsagePerHour!NJ$4,Sales!$D$3:$ABF$3,0))/NJ$2*INDEX(Usage!$D$5:$ABF$11,MATCH(UsagePerHour!$B$100,Usage!$C$5:$C$11,0),MATCH(UsagePerHour!NJ$4,Usage!$D$3:$ABF$3,0)),"")</f>
        <v>13.416276935708479</v>
      </c>
      <c r="NK102" s="6">
        <f>IFERROR(INDEX(Sales!$D$5:$ABF$18,MATCH(UsagePerHour!$B102,Sales!$C$5:$C$18,0),MATCH(UsagePerHour!NK$4,Sales!$D$3:$ABF$3,0))/NK$2*INDEX(Usage!$D$5:$ABF$11,MATCH(UsagePerHour!$B$100,Usage!$C$5:$C$11,0),MATCH(UsagePerHour!NK$4,Usage!$D$3:$ABF$3,0)),"")</f>
        <v>16.580757663827743</v>
      </c>
      <c r="NL102" s="6">
        <f>IFERROR(INDEX(Sales!$D$5:$ABF$18,MATCH(UsagePerHour!$B102,Sales!$C$5:$C$18,0),MATCH(UsagePerHour!NL$4,Sales!$D$3:$ABF$3,0))/NL$2*INDEX(Usage!$D$5:$ABF$11,MATCH(UsagePerHour!$B$100,Usage!$C$5:$C$11,0),MATCH(UsagePerHour!NL$4,Usage!$D$3:$ABF$3,0)),"")</f>
        <v>0</v>
      </c>
      <c r="NM102" s="6">
        <f>IFERROR(INDEX(Sales!$D$5:$ABF$18,MATCH(UsagePerHour!$B102,Sales!$C$5:$C$18,0),MATCH(UsagePerHour!NM$4,Sales!$D$3:$ABF$3,0))/NM$2*INDEX(Usage!$D$5:$ABF$11,MATCH(UsagePerHour!$B$100,Usage!$C$5:$C$11,0),MATCH(UsagePerHour!NM$4,Usage!$D$3:$ABF$3,0)),"")</f>
        <v>1.3081783379069689</v>
      </c>
      <c r="NN102" s="6">
        <f>IFERROR(INDEX(Sales!$D$5:$ABF$18,MATCH(UsagePerHour!$B102,Sales!$C$5:$C$18,0),MATCH(UsagePerHour!NN$4,Sales!$D$3:$ABF$3,0))/NN$2*INDEX(Usage!$D$5:$ABF$11,MATCH(UsagePerHour!$B$100,Usage!$C$5:$C$11,0),MATCH(UsagePerHour!NN$4,Usage!$D$3:$ABF$3,0)),"")</f>
        <v>8.6073364294924879</v>
      </c>
      <c r="NO102" s="6">
        <f>IFERROR(INDEX(Sales!$D$5:$ABF$18,MATCH(UsagePerHour!$B102,Sales!$C$5:$C$18,0),MATCH(UsagePerHour!NO$4,Sales!$D$3:$ABF$3,0))/NO$2*INDEX(Usage!$D$5:$ABF$11,MATCH(UsagePerHour!$B$100,Usage!$C$5:$C$11,0),MATCH(UsagePerHour!NO$4,Usage!$D$3:$ABF$3,0)),"")</f>
        <v>7.5733376613876597</v>
      </c>
      <c r="NP102" s="6">
        <f>IFERROR(INDEX(Sales!$D$5:$ABF$18,MATCH(UsagePerHour!$B102,Sales!$C$5:$C$18,0),MATCH(UsagePerHour!NP$4,Sales!$D$3:$ABF$3,0))/NP$2*INDEX(Usage!$D$5:$ABF$11,MATCH(UsagePerHour!$B$100,Usage!$C$5:$C$11,0),MATCH(UsagePerHour!NP$4,Usage!$D$3:$ABF$3,0)),"")</f>
        <v>4.198355029330882</v>
      </c>
      <c r="NQ102" s="6">
        <f>IFERROR(INDEX(Sales!$D$5:$ABF$18,MATCH(UsagePerHour!$B102,Sales!$C$5:$C$18,0),MATCH(UsagePerHour!NQ$4,Sales!$D$3:$ABF$3,0))/NQ$2*INDEX(Usage!$D$5:$ABF$11,MATCH(UsagePerHour!$B$100,Usage!$C$5:$C$11,0),MATCH(UsagePerHour!NQ$4,Usage!$D$3:$ABF$3,0)),"")</f>
        <v>2.7695544164252204</v>
      </c>
      <c r="NR102" s="6">
        <f>IFERROR(INDEX(Sales!$D$5:$ABF$18,MATCH(UsagePerHour!$B102,Sales!$C$5:$C$18,0),MATCH(UsagePerHour!NR$4,Sales!$D$3:$ABF$3,0))/NR$2*INDEX(Usage!$D$5:$ABF$11,MATCH(UsagePerHour!$B$100,Usage!$C$5:$C$11,0),MATCH(UsagePerHour!NR$4,Usage!$D$3:$ABF$3,0)),"")</f>
        <v>7.8178439652782217</v>
      </c>
      <c r="NS102" s="6">
        <f>IFERROR(INDEX(Sales!$D$5:$ABF$18,MATCH(UsagePerHour!$B102,Sales!$C$5:$C$18,0),MATCH(UsagePerHour!NS$4,Sales!$D$3:$ABF$3,0))/NS$2*INDEX(Usage!$D$5:$ABF$11,MATCH(UsagePerHour!$B$100,Usage!$C$5:$C$11,0),MATCH(UsagePerHour!NS$4,Usage!$D$3:$ABF$3,0)),"")</f>
        <v>0.29084508263531206</v>
      </c>
      <c r="NT102" s="6">
        <f>IFERROR(INDEX(Sales!$D$5:$ABF$18,MATCH(UsagePerHour!$B102,Sales!$C$5:$C$18,0),MATCH(UsagePerHour!NT$4,Sales!$D$3:$ABF$3,0))/NT$2*INDEX(Usage!$D$5:$ABF$11,MATCH(UsagePerHour!$B$100,Usage!$C$5:$C$11,0),MATCH(UsagePerHour!NT$4,Usage!$D$3:$ABF$3,0)),"")</f>
        <v>0.1001186348471839</v>
      </c>
      <c r="NU102" s="6">
        <f>IFERROR(INDEX(Sales!$D$5:$ABF$18,MATCH(UsagePerHour!$B102,Sales!$C$5:$C$18,0),MATCH(UsagePerHour!NU$4,Sales!$D$3:$ABF$3,0))/NU$2*INDEX(Usage!$D$5:$ABF$11,MATCH(UsagePerHour!$B$100,Usage!$C$5:$C$11,0),MATCH(UsagePerHour!NU$4,Usage!$D$3:$ABF$3,0)),"")</f>
        <v>5.9686697483307647</v>
      </c>
      <c r="NV102" s="6">
        <f>IFERROR(INDEX(Sales!$D$5:$ABF$18,MATCH(UsagePerHour!$B102,Sales!$C$5:$C$18,0),MATCH(UsagePerHour!NV$4,Sales!$D$3:$ABF$3,0))/NV$2*INDEX(Usage!$D$5:$ABF$11,MATCH(UsagePerHour!$B$100,Usage!$C$5:$C$11,0),MATCH(UsagePerHour!NV$4,Usage!$D$3:$ABF$3,0)),"")</f>
        <v>18.746230440967285</v>
      </c>
      <c r="NW102" s="6">
        <f>IFERROR(INDEX(Sales!$D$5:$ABF$18,MATCH(UsagePerHour!$B102,Sales!$C$5:$C$18,0),MATCH(UsagePerHour!NW$4,Sales!$D$3:$ABF$3,0))/NW$2*INDEX(Usage!$D$5:$ABF$11,MATCH(UsagePerHour!$B$100,Usage!$C$5:$C$11,0),MATCH(UsagePerHour!NW$4,Usage!$D$3:$ABF$3,0)),"")</f>
        <v>3.2411623917141466</v>
      </c>
      <c r="NX102" s="6">
        <f>IFERROR(INDEX(Sales!$D$5:$ABF$18,MATCH(UsagePerHour!$B102,Sales!$C$5:$C$18,0),MATCH(UsagePerHour!NX$4,Sales!$D$3:$ABF$3,0))/NX$2*INDEX(Usage!$D$5:$ABF$11,MATCH(UsagePerHour!$B$100,Usage!$C$5:$C$11,0),MATCH(UsagePerHour!NX$4,Usage!$D$3:$ABF$3,0)),"")</f>
        <v>6.6799863644505049</v>
      </c>
      <c r="NY102" s="6">
        <f>IFERROR(INDEX(Sales!$D$5:$ABF$18,MATCH(UsagePerHour!$B102,Sales!$C$5:$C$18,0),MATCH(UsagePerHour!NY$4,Sales!$D$3:$ABF$3,0))/NY$2*INDEX(Usage!$D$5:$ABF$11,MATCH(UsagePerHour!$B$100,Usage!$C$5:$C$11,0),MATCH(UsagePerHour!NY$4,Usage!$D$3:$ABF$3,0)),"")</f>
        <v>8.0617574623189832</v>
      </c>
      <c r="NZ102" s="6">
        <f>IFERROR(INDEX(Sales!$D$5:$ABF$18,MATCH(UsagePerHour!$B102,Sales!$C$5:$C$18,0),MATCH(UsagePerHour!NZ$4,Sales!$D$3:$ABF$3,0))/NZ$2*INDEX(Usage!$D$5:$ABF$11,MATCH(UsagePerHour!$B$100,Usage!$C$5:$C$11,0),MATCH(UsagePerHour!NZ$4,Usage!$D$3:$ABF$3,0)),"")</f>
        <v>0.2334275233866297</v>
      </c>
      <c r="OA102" s="6">
        <f>IFERROR(INDEX(Sales!$D$5:$ABF$18,MATCH(UsagePerHour!$B102,Sales!$C$5:$C$18,0),MATCH(UsagePerHour!OA$4,Sales!$D$3:$ABF$3,0))/OA$2*INDEX(Usage!$D$5:$ABF$11,MATCH(UsagePerHour!$B$100,Usage!$C$5:$C$11,0),MATCH(UsagePerHour!OA$4,Usage!$D$3:$ABF$3,0)),"")</f>
        <v>0.15396006333367507</v>
      </c>
      <c r="OB102" s="6">
        <f>IFERROR(INDEX(Sales!$D$5:$ABF$18,MATCH(UsagePerHour!$B102,Sales!$C$5:$C$18,0),MATCH(UsagePerHour!OB$4,Sales!$D$3:$ABF$3,0))/OB$2*INDEX(Usage!$D$5:$ABF$11,MATCH(UsagePerHour!$B$100,Usage!$C$5:$C$11,0),MATCH(UsagePerHour!OB$4,Usage!$D$3:$ABF$3,0)),"")</f>
        <v>10.824681002213175</v>
      </c>
      <c r="OC102" s="6">
        <f>IFERROR(INDEX(Sales!$D$5:$ABF$18,MATCH(UsagePerHour!$B102,Sales!$C$5:$C$18,0),MATCH(UsagePerHour!OC$4,Sales!$D$3:$ABF$3,0))/OC$2*INDEX(Usage!$D$5:$ABF$11,MATCH(UsagePerHour!$B$100,Usage!$C$5:$C$11,0),MATCH(UsagePerHour!OC$4,Usage!$D$3:$ABF$3,0)),"")</f>
        <v>34.524096405188949</v>
      </c>
      <c r="OD102" s="6">
        <f>IFERROR(INDEX(Sales!$D$5:$ABF$18,MATCH(UsagePerHour!$B102,Sales!$C$5:$C$18,0),MATCH(UsagePerHour!OD$4,Sales!$D$3:$ABF$3,0))/OD$2*INDEX(Usage!$D$5:$ABF$11,MATCH(UsagePerHour!$B$100,Usage!$C$5:$C$11,0),MATCH(UsagePerHour!OD$4,Usage!$D$3:$ABF$3,0)),"")</f>
        <v>2.3238393614522614</v>
      </c>
      <c r="OE102" s="6">
        <f>IFERROR(INDEX(Sales!$D$5:$ABF$18,MATCH(UsagePerHour!$B102,Sales!$C$5:$C$18,0),MATCH(UsagePerHour!OE$4,Sales!$D$3:$ABF$3,0))/OE$2*INDEX(Usage!$D$5:$ABF$11,MATCH(UsagePerHour!$B$100,Usage!$C$5:$C$11,0),MATCH(UsagePerHour!OE$4,Usage!$D$3:$ABF$3,0)),"")</f>
        <v>1.9865525310269245</v>
      </c>
      <c r="OF102" s="6">
        <f>IFERROR(INDEX(Sales!$D$5:$ABF$18,MATCH(UsagePerHour!$B102,Sales!$C$5:$C$18,0),MATCH(UsagePerHour!OF$4,Sales!$D$3:$ABF$3,0))/OF$2*INDEX(Usage!$D$5:$ABF$11,MATCH(UsagePerHour!$B$100,Usage!$C$5:$C$11,0),MATCH(UsagePerHour!OF$4,Usage!$D$3:$ABF$3,0)),"")</f>
        <v>0.30403400469185499</v>
      </c>
      <c r="OG102" s="6">
        <f>IFERROR(INDEX(Sales!$D$5:$ABF$18,MATCH(UsagePerHour!$B102,Sales!$C$5:$C$18,0),MATCH(UsagePerHour!OG$4,Sales!$D$3:$ABF$3,0))/OG$2*INDEX(Usage!$D$5:$ABF$11,MATCH(UsagePerHour!$B$100,Usage!$C$5:$C$11,0),MATCH(UsagePerHour!OG$4,Usage!$D$3:$ABF$3,0)),"")</f>
        <v>2.2080028517957402</v>
      </c>
      <c r="OH102" s="6">
        <f>IFERROR(INDEX(Sales!$D$5:$ABF$18,MATCH(UsagePerHour!$B102,Sales!$C$5:$C$18,0),MATCH(UsagePerHour!OH$4,Sales!$D$3:$ABF$3,0))/OH$2*INDEX(Usage!$D$5:$ABF$11,MATCH(UsagePerHour!$B$100,Usage!$C$5:$C$11,0),MATCH(UsagePerHour!OH$4,Usage!$D$3:$ABF$3,0)),"")</f>
        <v>0.9416458473481486</v>
      </c>
      <c r="OI102" s="6">
        <f>IFERROR(INDEX(Sales!$D$5:$ABF$18,MATCH(UsagePerHour!$B102,Sales!$C$5:$C$18,0),MATCH(UsagePerHour!OI$4,Sales!$D$3:$ABF$3,0))/OI$2*INDEX(Usage!$D$5:$ABF$11,MATCH(UsagePerHour!$B$100,Usage!$C$5:$C$11,0),MATCH(UsagePerHour!OI$4,Usage!$D$3:$ABF$3,0)),"")</f>
        <v>2.2564219799733607</v>
      </c>
      <c r="OJ102" s="6">
        <f>IFERROR(INDEX(Sales!$D$5:$ABF$18,MATCH(UsagePerHour!$B102,Sales!$C$5:$C$18,0),MATCH(UsagePerHour!OJ$4,Sales!$D$3:$ABF$3,0))/OJ$2*INDEX(Usage!$D$5:$ABF$11,MATCH(UsagePerHour!$B$100,Usage!$C$5:$C$11,0),MATCH(UsagePerHour!OJ$4,Usage!$D$3:$ABF$3,0)),"")</f>
        <v>14.221359509044902</v>
      </c>
      <c r="OK102" s="6">
        <f>IFERROR(INDEX(Sales!$D$5:$ABF$18,MATCH(UsagePerHour!$B102,Sales!$C$5:$C$18,0),MATCH(UsagePerHour!OK$4,Sales!$D$3:$ABF$3,0))/OK$2*INDEX(Usage!$D$5:$ABF$11,MATCH(UsagePerHour!$B$100,Usage!$C$5:$C$11,0),MATCH(UsagePerHour!OK$4,Usage!$D$3:$ABF$3,0)),"")</f>
        <v>8.3761355621344773</v>
      </c>
      <c r="OL102" s="6">
        <f>IFERROR(INDEX(Sales!$D$5:$ABF$18,MATCH(UsagePerHour!$B102,Sales!$C$5:$C$18,0),MATCH(UsagePerHour!OL$4,Sales!$D$3:$ABF$3,0))/OL$2*INDEX(Usage!$D$5:$ABF$11,MATCH(UsagePerHour!$B$100,Usage!$C$5:$C$11,0),MATCH(UsagePerHour!OL$4,Usage!$D$3:$ABF$3,0)),"")</f>
        <v>8.2061318579287404E-3</v>
      </c>
      <c r="OM102" s="6">
        <f>IFERROR(INDEX(Sales!$D$5:$ABF$18,MATCH(UsagePerHour!$B102,Sales!$C$5:$C$18,0),MATCH(UsagePerHour!OM$4,Sales!$D$3:$ABF$3,0))/OM$2*INDEX(Usage!$D$5:$ABF$11,MATCH(UsagePerHour!$B$100,Usage!$C$5:$C$11,0),MATCH(UsagePerHour!OM$4,Usage!$D$3:$ABF$3,0)),"")</f>
        <v>4.3165874113379274</v>
      </c>
      <c r="ON102" s="6">
        <f>IFERROR(INDEX(Sales!$D$5:$ABF$18,MATCH(UsagePerHour!$B102,Sales!$C$5:$C$18,0),MATCH(UsagePerHour!ON$4,Sales!$D$3:$ABF$3,0))/ON$2*INDEX(Usage!$D$5:$ABF$11,MATCH(UsagePerHour!$B$100,Usage!$C$5:$C$11,0),MATCH(UsagePerHour!ON$4,Usage!$D$3:$ABF$3,0)),"")</f>
        <v>1.6601447766135837</v>
      </c>
      <c r="OO102" s="6">
        <f>IFERROR(INDEX(Sales!$D$5:$ABF$18,MATCH(UsagePerHour!$B102,Sales!$C$5:$C$18,0),MATCH(UsagePerHour!OO$4,Sales!$D$3:$ABF$3,0))/OO$2*INDEX(Usage!$D$5:$ABF$11,MATCH(UsagePerHour!$B$100,Usage!$C$5:$C$11,0),MATCH(UsagePerHour!OO$4,Usage!$D$3:$ABF$3,0)),"")</f>
        <v>0.60828105652749576</v>
      </c>
      <c r="OP102" s="6">
        <f>IFERROR(INDEX(Sales!$D$5:$ABF$18,MATCH(UsagePerHour!$B102,Sales!$C$5:$C$18,0),MATCH(UsagePerHour!OP$4,Sales!$D$3:$ABF$3,0))/OP$2*INDEX(Usage!$D$5:$ABF$11,MATCH(UsagePerHour!$B$100,Usage!$C$5:$C$11,0),MATCH(UsagePerHour!OP$4,Usage!$D$3:$ABF$3,0)),"")</f>
        <v>0.72553136462611878</v>
      </c>
      <c r="OQ102" s="6">
        <f>IFERROR(INDEX(Sales!$D$5:$ABF$18,MATCH(UsagePerHour!$B102,Sales!$C$5:$C$18,0),MATCH(UsagePerHour!OQ$4,Sales!$D$3:$ABF$3,0))/OQ$2*INDEX(Usage!$D$5:$ABF$11,MATCH(UsagePerHour!$B$100,Usage!$C$5:$C$11,0),MATCH(UsagePerHour!OQ$4,Usage!$D$3:$ABF$3,0)),"")</f>
        <v>70.694115532895339</v>
      </c>
      <c r="OR102" s="6">
        <f>IFERROR(INDEX(Sales!$D$5:$ABF$18,MATCH(UsagePerHour!$B102,Sales!$C$5:$C$18,0),MATCH(UsagePerHour!OR$4,Sales!$D$3:$ABF$3,0))/OR$2*INDEX(Usage!$D$5:$ABF$11,MATCH(UsagePerHour!$B$100,Usage!$C$5:$C$11,0),MATCH(UsagePerHour!OR$4,Usage!$D$3:$ABF$3,0)),"")</f>
        <v>5.0505308247154899</v>
      </c>
      <c r="OS102" s="6">
        <f>IFERROR(INDEX(Sales!$D$5:$ABF$18,MATCH(UsagePerHour!$B102,Sales!$C$5:$C$18,0),MATCH(UsagePerHour!OS$4,Sales!$D$3:$ABF$3,0))/OS$2*INDEX(Usage!$D$5:$ABF$11,MATCH(UsagePerHour!$B$100,Usage!$C$5:$C$11,0),MATCH(UsagePerHour!OS$4,Usage!$D$3:$ABF$3,0)),"")</f>
        <v>0</v>
      </c>
      <c r="OT102" s="6">
        <f>IFERROR(INDEX(Sales!$D$5:$ABF$18,MATCH(UsagePerHour!$B102,Sales!$C$5:$C$18,0),MATCH(UsagePerHour!OT$4,Sales!$D$3:$ABF$3,0))/OT$2*INDEX(Usage!$D$5:$ABF$11,MATCH(UsagePerHour!$B$100,Usage!$C$5:$C$11,0),MATCH(UsagePerHour!OT$4,Usage!$D$3:$ABF$3,0)),"")</f>
        <v>0</v>
      </c>
      <c r="OU102" s="6">
        <f>IFERROR(INDEX(Sales!$D$5:$ABF$18,MATCH(UsagePerHour!$B102,Sales!$C$5:$C$18,0),MATCH(UsagePerHour!OU$4,Sales!$D$3:$ABF$3,0))/OU$2*INDEX(Usage!$D$5:$ABF$11,MATCH(UsagePerHour!$B$100,Usage!$C$5:$C$11,0),MATCH(UsagePerHour!OU$4,Usage!$D$3:$ABF$3,0)),"")</f>
        <v>0</v>
      </c>
      <c r="OV102" s="6">
        <f>IFERROR(INDEX(Sales!$D$5:$ABF$18,MATCH(UsagePerHour!$B102,Sales!$C$5:$C$18,0),MATCH(UsagePerHour!OV$4,Sales!$D$3:$ABF$3,0))/OV$2*INDEX(Usage!$D$5:$ABF$11,MATCH(UsagePerHour!$B$100,Usage!$C$5:$C$11,0),MATCH(UsagePerHour!OV$4,Usage!$D$3:$ABF$3,0)),"")</f>
        <v>1.6986737475882911</v>
      </c>
      <c r="OW102" s="6">
        <f>IFERROR(INDEX(Sales!$D$5:$ABF$18,MATCH(UsagePerHour!$B102,Sales!$C$5:$C$18,0),MATCH(UsagePerHour!OW$4,Sales!$D$3:$ABF$3,0))/OW$2*INDEX(Usage!$D$5:$ABF$11,MATCH(UsagePerHour!$B$100,Usage!$C$5:$C$11,0),MATCH(UsagePerHour!OW$4,Usage!$D$3:$ABF$3,0)),"")</f>
        <v>0.51100252307495764</v>
      </c>
      <c r="OX102" s="6">
        <f>IFERROR(INDEX(Sales!$D$5:$ABF$18,MATCH(UsagePerHour!$B102,Sales!$C$5:$C$18,0),MATCH(UsagePerHour!OX$4,Sales!$D$3:$ABF$3,0))/OX$2*INDEX(Usage!$D$5:$ABF$11,MATCH(UsagePerHour!$B$100,Usage!$C$5:$C$11,0),MATCH(UsagePerHour!OX$4,Usage!$D$3:$ABF$3,0)),"")</f>
        <v>20.969556659068164</v>
      </c>
      <c r="OY102" s="6">
        <f>IFERROR(INDEX(Sales!$D$5:$ABF$18,MATCH(UsagePerHour!$B102,Sales!$C$5:$C$18,0),MATCH(UsagePerHour!OY$4,Sales!$D$3:$ABF$3,0))/OY$2*INDEX(Usage!$D$5:$ABF$11,MATCH(UsagePerHour!$B$100,Usage!$C$5:$C$11,0),MATCH(UsagePerHour!OY$4,Usage!$D$3:$ABF$3,0)),"")</f>
        <v>4.5306242884663979</v>
      </c>
      <c r="OZ102" s="6">
        <f>IFERROR(INDEX(Sales!$D$5:$ABF$18,MATCH(UsagePerHour!$B102,Sales!$C$5:$C$18,0),MATCH(UsagePerHour!OZ$4,Sales!$D$3:$ABF$3,0))/OZ$2*INDEX(Usage!$D$5:$ABF$11,MATCH(UsagePerHour!$B$100,Usage!$C$5:$C$11,0),MATCH(UsagePerHour!OZ$4,Usage!$D$3:$ABF$3,0)),"")</f>
        <v>1.0652551247739865</v>
      </c>
      <c r="PA102" s="6">
        <f>IFERROR(INDEX(Sales!$D$5:$ABF$18,MATCH(UsagePerHour!$B102,Sales!$C$5:$C$18,0),MATCH(UsagePerHour!PA$4,Sales!$D$3:$ABF$3,0))/PA$2*INDEX(Usage!$D$5:$ABF$11,MATCH(UsagePerHour!$B$100,Usage!$C$5:$C$11,0),MATCH(UsagePerHour!PA$4,Usage!$D$3:$ABF$3,0)),"")</f>
        <v>0</v>
      </c>
      <c r="PB102" s="6">
        <f>IFERROR(INDEX(Sales!$D$5:$ABF$18,MATCH(UsagePerHour!$B102,Sales!$C$5:$C$18,0),MATCH(UsagePerHour!PB$4,Sales!$D$3:$ABF$3,0))/PB$2*INDEX(Usage!$D$5:$ABF$11,MATCH(UsagePerHour!$B$100,Usage!$C$5:$C$11,0),MATCH(UsagePerHour!PB$4,Usage!$D$3:$ABF$3,0)),"")</f>
        <v>0</v>
      </c>
      <c r="PC102" s="6">
        <f>IFERROR(INDEX(Sales!$D$5:$ABF$18,MATCH(UsagePerHour!$B102,Sales!$C$5:$C$18,0),MATCH(UsagePerHour!PC$4,Sales!$D$3:$ABF$3,0))/PC$2*INDEX(Usage!$D$5:$ABF$11,MATCH(UsagePerHour!$B$100,Usage!$C$5:$C$11,0),MATCH(UsagePerHour!PC$4,Usage!$D$3:$ABF$3,0)),"")</f>
        <v>0.16964186008412721</v>
      </c>
      <c r="PD102" s="6">
        <f>IFERROR(INDEX(Sales!$D$5:$ABF$18,MATCH(UsagePerHour!$B102,Sales!$C$5:$C$18,0),MATCH(UsagePerHour!PD$4,Sales!$D$3:$ABF$3,0))/PD$2*INDEX(Usage!$D$5:$ABF$11,MATCH(UsagePerHour!$B$100,Usage!$C$5:$C$11,0),MATCH(UsagePerHour!PD$4,Usage!$D$3:$ABF$3,0)),"")</f>
        <v>0</v>
      </c>
      <c r="PE102" s="6">
        <f>IFERROR(INDEX(Sales!$D$5:$ABF$18,MATCH(UsagePerHour!$B102,Sales!$C$5:$C$18,0),MATCH(UsagePerHour!PE$4,Sales!$D$3:$ABF$3,0))/PE$2*INDEX(Usage!$D$5:$ABF$11,MATCH(UsagePerHour!$B$100,Usage!$C$5:$C$11,0),MATCH(UsagePerHour!PE$4,Usage!$D$3:$ABF$3,0)),"")</f>
        <v>11.597780349253103</v>
      </c>
      <c r="PF102" s="6">
        <f>IFERROR(INDEX(Sales!$D$5:$ABF$18,MATCH(UsagePerHour!$B102,Sales!$C$5:$C$18,0),MATCH(UsagePerHour!PF$4,Sales!$D$3:$ABF$3,0))/PF$2*INDEX(Usage!$D$5:$ABF$11,MATCH(UsagePerHour!$B$100,Usage!$C$5:$C$11,0),MATCH(UsagePerHour!PF$4,Usage!$D$3:$ABF$3,0)),"")</f>
        <v>0.3365937950412719</v>
      </c>
      <c r="PG102" s="6">
        <f>IFERROR(INDEX(Sales!$D$5:$ABF$18,MATCH(UsagePerHour!$B102,Sales!$C$5:$C$18,0),MATCH(UsagePerHour!PG$4,Sales!$D$3:$ABF$3,0))/PG$2*INDEX(Usage!$D$5:$ABF$11,MATCH(UsagePerHour!$B$100,Usage!$C$5:$C$11,0),MATCH(UsagePerHour!PG$4,Usage!$D$3:$ABF$3,0)),"")</f>
        <v>0.53202829594750589</v>
      </c>
      <c r="PH102" s="6">
        <f>IFERROR(INDEX(Sales!$D$5:$ABF$18,MATCH(UsagePerHour!$B102,Sales!$C$5:$C$18,0),MATCH(UsagePerHour!PH$4,Sales!$D$3:$ABF$3,0))/PH$2*INDEX(Usage!$D$5:$ABF$11,MATCH(UsagePerHour!$B$100,Usage!$C$5:$C$11,0),MATCH(UsagePerHour!PH$4,Usage!$D$3:$ABF$3,0)),"")</f>
        <v>0.7903594454205799</v>
      </c>
      <c r="PI102" s="6">
        <f>IFERROR(INDEX(Sales!$D$5:$ABF$18,MATCH(UsagePerHour!$B102,Sales!$C$5:$C$18,0),MATCH(UsagePerHour!PI$4,Sales!$D$3:$ABF$3,0))/PI$2*INDEX(Usage!$D$5:$ABF$11,MATCH(UsagePerHour!$B$100,Usage!$C$5:$C$11,0),MATCH(UsagePerHour!PI$4,Usage!$D$3:$ABF$3,0)),"")</f>
        <v>0.2024645235154108</v>
      </c>
      <c r="PJ102" s="6">
        <f>IFERROR(INDEX(Sales!$D$5:$ABF$18,MATCH(UsagePerHour!$B102,Sales!$C$5:$C$18,0),MATCH(UsagePerHour!PJ$4,Sales!$D$3:$ABF$3,0))/PJ$2*INDEX(Usage!$D$5:$ABF$11,MATCH(UsagePerHour!$B$100,Usage!$C$5:$C$11,0),MATCH(UsagePerHour!PJ$4,Usage!$D$3:$ABF$3,0)),"")</f>
        <v>0.21054898179520726</v>
      </c>
      <c r="PK102" s="6">
        <f>IFERROR(INDEX(Sales!$D$5:$ABF$18,MATCH(UsagePerHour!$B102,Sales!$C$5:$C$18,0),MATCH(UsagePerHour!PK$4,Sales!$D$3:$ABF$3,0))/PK$2*INDEX(Usage!$D$5:$ABF$11,MATCH(UsagePerHour!$B$100,Usage!$C$5:$C$11,0),MATCH(UsagePerHour!PK$4,Usage!$D$3:$ABF$3,0)),"")</f>
        <v>0.2933961412076192</v>
      </c>
      <c r="PL102" s="6">
        <f>IFERROR(INDEX(Sales!$D$5:$ABF$18,MATCH(UsagePerHour!$B102,Sales!$C$5:$C$18,0),MATCH(UsagePerHour!PL$4,Sales!$D$3:$ABF$3,0))/PL$2*INDEX(Usage!$D$5:$ABF$11,MATCH(UsagePerHour!$B$100,Usage!$C$5:$C$11,0),MATCH(UsagePerHour!PL$4,Usage!$D$3:$ABF$3,0)),"")</f>
        <v>2.1703056982493343</v>
      </c>
      <c r="PM102" s="6">
        <f>IFERROR(INDEX(Sales!$D$5:$ABF$18,MATCH(UsagePerHour!$B102,Sales!$C$5:$C$18,0),MATCH(UsagePerHour!PM$4,Sales!$D$3:$ABF$3,0))/PM$2*INDEX(Usage!$D$5:$ABF$11,MATCH(UsagePerHour!$B$100,Usage!$C$5:$C$11,0),MATCH(UsagePerHour!PM$4,Usage!$D$3:$ABF$3,0)),"")</f>
        <v>1.7250009072373347</v>
      </c>
      <c r="PN102" s="6">
        <f>IFERROR(INDEX(Sales!$D$5:$ABF$18,MATCH(UsagePerHour!$B102,Sales!$C$5:$C$18,0),MATCH(UsagePerHour!PN$4,Sales!$D$3:$ABF$3,0))/PN$2*INDEX(Usage!$D$5:$ABF$11,MATCH(UsagePerHour!$B$100,Usage!$C$5:$C$11,0),MATCH(UsagePerHour!PN$4,Usage!$D$3:$ABF$3,0)),"")</f>
        <v>2.9168826228965972</v>
      </c>
      <c r="PO102" s="6">
        <f>IFERROR(INDEX(Sales!$D$5:$ABF$18,MATCH(UsagePerHour!$B102,Sales!$C$5:$C$18,0),MATCH(UsagePerHour!PO$4,Sales!$D$3:$ABF$3,0))/PO$2*INDEX(Usage!$D$5:$ABF$11,MATCH(UsagePerHour!$B$100,Usage!$C$5:$C$11,0),MATCH(UsagePerHour!PO$4,Usage!$D$3:$ABF$3,0)),"")</f>
        <v>14.786440266377371</v>
      </c>
      <c r="PP102" s="6">
        <f>IFERROR(INDEX(Sales!$D$5:$ABF$18,MATCH(UsagePerHour!$B102,Sales!$C$5:$C$18,0),MATCH(UsagePerHour!PP$4,Sales!$D$3:$ABF$3,0))/PP$2*INDEX(Usage!$D$5:$ABF$11,MATCH(UsagePerHour!$B$100,Usage!$C$5:$C$11,0),MATCH(UsagePerHour!PP$4,Usage!$D$3:$ABF$3,0)),"")</f>
        <v>0.52318685244730256</v>
      </c>
      <c r="PQ102" s="6">
        <f>IFERROR(INDEX(Sales!$D$5:$ABF$18,MATCH(UsagePerHour!$B102,Sales!$C$5:$C$18,0),MATCH(UsagePerHour!PQ$4,Sales!$D$3:$ABF$3,0))/PQ$2*INDEX(Usage!$D$5:$ABF$11,MATCH(UsagePerHour!$B$100,Usage!$C$5:$C$11,0),MATCH(UsagePerHour!PQ$4,Usage!$D$3:$ABF$3,0)),"")</f>
        <v>0.68299347358509732</v>
      </c>
      <c r="PR102" s="6">
        <f>IFERROR(INDEX(Sales!$D$5:$ABF$18,MATCH(UsagePerHour!$B102,Sales!$C$5:$C$18,0),MATCH(UsagePerHour!PR$4,Sales!$D$3:$ABF$3,0))/PR$2*INDEX(Usage!$D$5:$ABF$11,MATCH(UsagePerHour!$B$100,Usage!$C$5:$C$11,0),MATCH(UsagePerHour!PR$4,Usage!$D$3:$ABF$3,0)),"")</f>
        <v>0.21972618930832463</v>
      </c>
      <c r="PS102" s="6">
        <f>IFERROR(INDEX(Sales!$D$5:$ABF$18,MATCH(UsagePerHour!$B102,Sales!$C$5:$C$18,0),MATCH(UsagePerHour!PS$4,Sales!$D$3:$ABF$3,0))/PS$2*INDEX(Usage!$D$5:$ABF$11,MATCH(UsagePerHour!$B$100,Usage!$C$5:$C$11,0),MATCH(UsagePerHour!PS$4,Usage!$D$3:$ABF$3,0)),"")</f>
        <v>0.82335750581332479</v>
      </c>
      <c r="PT102" s="6">
        <f>IFERROR(INDEX(Sales!$D$5:$ABF$18,MATCH(UsagePerHour!$B102,Sales!$C$5:$C$18,0),MATCH(UsagePerHour!PT$4,Sales!$D$3:$ABF$3,0))/PT$2*INDEX(Usage!$D$5:$ABF$11,MATCH(UsagePerHour!$B$100,Usage!$C$5:$C$11,0),MATCH(UsagePerHour!PT$4,Usage!$D$3:$ABF$3,0)),"")</f>
        <v>0.41905378450135555</v>
      </c>
      <c r="PU102" s="6">
        <f>IFERROR(INDEX(Sales!$D$5:$ABF$18,MATCH(UsagePerHour!$B102,Sales!$C$5:$C$18,0),MATCH(UsagePerHour!PU$4,Sales!$D$3:$ABF$3,0))/PU$2*INDEX(Usage!$D$5:$ABF$11,MATCH(UsagePerHour!$B$100,Usage!$C$5:$C$11,0),MATCH(UsagePerHour!PU$4,Usage!$D$3:$ABF$3,0)),"")</f>
        <v>1.1714303407664288</v>
      </c>
      <c r="PV102" s="6">
        <f>IFERROR(INDEX(Sales!$D$5:$ABF$18,MATCH(UsagePerHour!$B102,Sales!$C$5:$C$18,0),MATCH(UsagePerHour!PV$4,Sales!$D$3:$ABF$3,0))/PV$2*INDEX(Usage!$D$5:$ABF$11,MATCH(UsagePerHour!$B$100,Usage!$C$5:$C$11,0),MATCH(UsagePerHour!PV$4,Usage!$D$3:$ABF$3,0)),"")</f>
        <v>1.2994660884106328</v>
      </c>
      <c r="PW102" s="6">
        <f>IFERROR(INDEX(Sales!$D$5:$ABF$18,MATCH(UsagePerHour!$B102,Sales!$C$5:$C$18,0),MATCH(UsagePerHour!PW$4,Sales!$D$3:$ABF$3,0))/PW$2*INDEX(Usage!$D$5:$ABF$11,MATCH(UsagePerHour!$B$100,Usage!$C$5:$C$11,0),MATCH(UsagePerHour!PW$4,Usage!$D$3:$ABF$3,0)),"")</f>
        <v>0.48218424550464928</v>
      </c>
      <c r="PX102" s="6">
        <f>IFERROR(INDEX(Sales!$D$5:$ABF$18,MATCH(UsagePerHour!$B102,Sales!$C$5:$C$18,0),MATCH(UsagePerHour!PX$4,Sales!$D$3:$ABF$3,0))/PX$2*INDEX(Usage!$D$5:$ABF$11,MATCH(UsagePerHour!$B$100,Usage!$C$5:$C$11,0),MATCH(UsagePerHour!PX$4,Usage!$D$3:$ABF$3,0)),"")</f>
        <v>0.75321105908783981</v>
      </c>
      <c r="PY102" s="6">
        <f>IFERROR(INDEX(Sales!$D$5:$ABF$18,MATCH(UsagePerHour!$B102,Sales!$C$5:$C$18,0),MATCH(UsagePerHour!PY$4,Sales!$D$3:$ABF$3,0))/PY$2*INDEX(Usage!$D$5:$ABF$11,MATCH(UsagePerHour!$B$100,Usage!$C$5:$C$11,0),MATCH(UsagePerHour!PY$4,Usage!$D$3:$ABF$3,0)),"")</f>
        <v>1.232737812150859</v>
      </c>
      <c r="PZ102" s="6">
        <f>IFERROR(INDEX(Sales!$D$5:$ABF$18,MATCH(UsagePerHour!$B102,Sales!$C$5:$C$18,0),MATCH(UsagePerHour!PZ$4,Sales!$D$3:$ABF$3,0))/PZ$2*INDEX(Usage!$D$5:$ABF$11,MATCH(UsagePerHour!$B$100,Usage!$C$5:$C$11,0),MATCH(UsagePerHour!PZ$4,Usage!$D$3:$ABF$3,0)),"")</f>
        <v>77.282870960961205</v>
      </c>
      <c r="QA102" s="6">
        <f>IFERROR(INDEX(Sales!$D$5:$ABF$18,MATCH(UsagePerHour!$B102,Sales!$C$5:$C$18,0),MATCH(UsagePerHour!QA$4,Sales!$D$3:$ABF$3,0))/QA$2*INDEX(Usage!$D$5:$ABF$11,MATCH(UsagePerHour!$B$100,Usage!$C$5:$C$11,0),MATCH(UsagePerHour!QA$4,Usage!$D$3:$ABF$3,0)),"")</f>
        <v>0.5594733356676358</v>
      </c>
      <c r="QB102" s="6">
        <f>IFERROR(INDEX(Sales!$D$5:$ABF$18,MATCH(UsagePerHour!$B102,Sales!$C$5:$C$18,0),MATCH(UsagePerHour!QB$4,Sales!$D$3:$ABF$3,0))/QB$2*INDEX(Usage!$D$5:$ABF$11,MATCH(UsagePerHour!$B$100,Usage!$C$5:$C$11,0),MATCH(UsagePerHour!QB$4,Usage!$D$3:$ABF$3,0)),"")</f>
        <v>0.6198164143556455</v>
      </c>
      <c r="QC102" s="6">
        <f>IFERROR(INDEX(Sales!$D$5:$ABF$18,MATCH(UsagePerHour!$B102,Sales!$C$5:$C$18,0),MATCH(UsagePerHour!QC$4,Sales!$D$3:$ABF$3,0))/QC$2*INDEX(Usage!$D$5:$ABF$11,MATCH(UsagePerHour!$B$100,Usage!$C$5:$C$11,0),MATCH(UsagePerHour!QC$4,Usage!$D$3:$ABF$3,0)),"")</f>
        <v>0.57391564603034362</v>
      </c>
      <c r="QD102" s="6">
        <f>IFERROR(INDEX(Sales!$D$5:$ABF$18,MATCH(UsagePerHour!$B102,Sales!$C$5:$C$18,0),MATCH(UsagePerHour!QD$4,Sales!$D$3:$ABF$3,0))/QD$2*INDEX(Usage!$D$5:$ABF$11,MATCH(UsagePerHour!$B$100,Usage!$C$5:$C$11,0),MATCH(UsagePerHour!QD$4,Usage!$D$3:$ABF$3,0)),"")</f>
        <v>0</v>
      </c>
      <c r="QE102" s="6">
        <f>IFERROR(INDEX(Sales!$D$5:$ABF$18,MATCH(UsagePerHour!$B102,Sales!$C$5:$C$18,0),MATCH(UsagePerHour!QE$4,Sales!$D$3:$ABF$3,0))/QE$2*INDEX(Usage!$D$5:$ABF$11,MATCH(UsagePerHour!$B$100,Usage!$C$5:$C$11,0),MATCH(UsagePerHour!QE$4,Usage!$D$3:$ABF$3,0)),"")</f>
        <v>0</v>
      </c>
      <c r="QF102" s="6">
        <f>IFERROR(INDEX(Sales!$D$5:$ABF$18,MATCH(UsagePerHour!$B102,Sales!$C$5:$C$18,0),MATCH(UsagePerHour!QF$4,Sales!$D$3:$ABF$3,0))/QF$2*INDEX(Usage!$D$5:$ABF$11,MATCH(UsagePerHour!$B$100,Usage!$C$5:$C$11,0),MATCH(UsagePerHour!QF$4,Usage!$D$3:$ABF$3,0)),"")</f>
        <v>1.083207470630233</v>
      </c>
      <c r="QG102" s="6">
        <f>IFERROR(INDEX(Sales!$D$5:$ABF$18,MATCH(UsagePerHour!$B102,Sales!$C$5:$C$18,0),MATCH(UsagePerHour!QG$4,Sales!$D$3:$ABF$3,0))/QG$2*INDEX(Usage!$D$5:$ABF$11,MATCH(UsagePerHour!$B$100,Usage!$C$5:$C$11,0),MATCH(UsagePerHour!QG$4,Usage!$D$3:$ABF$3,0)),"")</f>
        <v>0</v>
      </c>
      <c r="QH102" s="6">
        <f>IFERROR(INDEX(Sales!$D$5:$ABF$18,MATCH(UsagePerHour!$B102,Sales!$C$5:$C$18,0),MATCH(UsagePerHour!QH$4,Sales!$D$3:$ABF$3,0))/QH$2*INDEX(Usage!$D$5:$ABF$11,MATCH(UsagePerHour!$B$100,Usage!$C$5:$C$11,0),MATCH(UsagePerHour!QH$4,Usage!$D$3:$ABF$3,0)),"")</f>
        <v>2.9272736229457998</v>
      </c>
      <c r="QI102" s="6">
        <f>IFERROR(INDEX(Sales!$D$5:$ABF$18,MATCH(UsagePerHour!$B102,Sales!$C$5:$C$18,0),MATCH(UsagePerHour!QI$4,Sales!$D$3:$ABF$3,0))/QI$2*INDEX(Usage!$D$5:$ABF$11,MATCH(UsagePerHour!$B$100,Usage!$C$5:$C$11,0),MATCH(UsagePerHour!QI$4,Usage!$D$3:$ABF$3,0)),"")</f>
        <v>1.7101787398615849</v>
      </c>
      <c r="QJ102" s="6">
        <f>IFERROR(INDEX(Sales!$D$5:$ABF$18,MATCH(UsagePerHour!$B102,Sales!$C$5:$C$18,0),MATCH(UsagePerHour!QJ$4,Sales!$D$3:$ABF$3,0))/QJ$2*INDEX(Usage!$D$5:$ABF$11,MATCH(UsagePerHour!$B$100,Usage!$C$5:$C$11,0),MATCH(UsagePerHour!QJ$4,Usage!$D$3:$ABF$3,0)),"")</f>
        <v>0.64193308379772018</v>
      </c>
      <c r="QK102" s="6">
        <f>IFERROR(INDEX(Sales!$D$5:$ABF$18,MATCH(UsagePerHour!$B102,Sales!$C$5:$C$18,0),MATCH(UsagePerHour!QK$4,Sales!$D$3:$ABF$3,0))/QK$2*INDEX(Usage!$D$5:$ABF$11,MATCH(UsagePerHour!$B$100,Usage!$C$5:$C$11,0),MATCH(UsagePerHour!QK$4,Usage!$D$3:$ABF$3,0)),"")</f>
        <v>1.0930641599302331</v>
      </c>
      <c r="QL102" s="6">
        <f>IFERROR(INDEX(Sales!$D$5:$ABF$18,MATCH(UsagePerHour!$B102,Sales!$C$5:$C$18,0),MATCH(UsagePerHour!QL$4,Sales!$D$3:$ABF$3,0))/QL$2*INDEX(Usage!$D$5:$ABF$11,MATCH(UsagePerHour!$B$100,Usage!$C$5:$C$11,0),MATCH(UsagePerHour!QL$4,Usage!$D$3:$ABF$3,0)),"")</f>
        <v>7.7899085102389183</v>
      </c>
      <c r="QM102" s="6">
        <f>IFERROR(INDEX(Sales!$D$5:$ABF$18,MATCH(UsagePerHour!$B102,Sales!$C$5:$C$18,0),MATCH(UsagePerHour!QM$4,Sales!$D$3:$ABF$3,0))/QM$2*INDEX(Usage!$D$5:$ABF$11,MATCH(UsagePerHour!$B$100,Usage!$C$5:$C$11,0),MATCH(UsagePerHour!QM$4,Usage!$D$3:$ABF$3,0)),"")</f>
        <v>10.284509830774487</v>
      </c>
      <c r="QN102" s="6">
        <f>IFERROR(INDEX(Sales!$D$5:$ABF$18,MATCH(UsagePerHour!$B102,Sales!$C$5:$C$18,0),MATCH(UsagePerHour!QN$4,Sales!$D$3:$ABF$3,0))/QN$2*INDEX(Usage!$D$5:$ABF$11,MATCH(UsagePerHour!$B$100,Usage!$C$5:$C$11,0),MATCH(UsagePerHour!QN$4,Usage!$D$3:$ABF$3,0)),"")</f>
        <v>5.5132563162987793</v>
      </c>
      <c r="QO102" s="6">
        <f>IFERROR(INDEX(Sales!$D$5:$ABF$18,MATCH(UsagePerHour!$B102,Sales!$C$5:$C$18,0),MATCH(UsagePerHour!QO$4,Sales!$D$3:$ABF$3,0))/QO$2*INDEX(Usage!$D$5:$ABF$11,MATCH(UsagePerHour!$B$100,Usage!$C$5:$C$11,0),MATCH(UsagePerHour!QO$4,Usage!$D$3:$ABF$3,0)),"")</f>
        <v>7.4026146834621054</v>
      </c>
      <c r="QP102" s="6">
        <f>IFERROR(INDEX(Sales!$D$5:$ABF$18,MATCH(UsagePerHour!$B102,Sales!$C$5:$C$18,0),MATCH(UsagePerHour!QP$4,Sales!$D$3:$ABF$3,0))/QP$2*INDEX(Usage!$D$5:$ABF$11,MATCH(UsagePerHour!$B$100,Usage!$C$5:$C$11,0),MATCH(UsagePerHour!QP$4,Usage!$D$3:$ABF$3,0)),"")</f>
        <v>10.528717241527213</v>
      </c>
      <c r="QQ102" s="6">
        <f>IFERROR(INDEX(Sales!$D$5:$ABF$18,MATCH(UsagePerHour!$B102,Sales!$C$5:$C$18,0),MATCH(UsagePerHour!QQ$4,Sales!$D$3:$ABF$3,0))/QQ$2*INDEX(Usage!$D$5:$ABF$11,MATCH(UsagePerHour!$B$100,Usage!$C$5:$C$11,0),MATCH(UsagePerHour!QQ$4,Usage!$D$3:$ABF$3,0)),"")</f>
        <v>10.589927201067544</v>
      </c>
      <c r="QR102" s="6">
        <f>IFERROR(INDEX(Sales!$D$5:$ABF$18,MATCH(UsagePerHour!$B102,Sales!$C$5:$C$18,0),MATCH(UsagePerHour!QR$4,Sales!$D$3:$ABF$3,0))/QR$2*INDEX(Usage!$D$5:$ABF$11,MATCH(UsagePerHour!$B$100,Usage!$C$5:$C$11,0),MATCH(UsagePerHour!QR$4,Usage!$D$3:$ABF$3,0)),"")</f>
        <v>1.4383748550097304</v>
      </c>
      <c r="QS102" s="6">
        <f>IFERROR(INDEX(Sales!$D$5:$ABF$18,MATCH(UsagePerHour!$B102,Sales!$C$5:$C$18,0),MATCH(UsagePerHour!QS$4,Sales!$D$3:$ABF$3,0))/QS$2*INDEX(Usage!$D$5:$ABF$11,MATCH(UsagePerHour!$B$100,Usage!$C$5:$C$11,0),MATCH(UsagePerHour!QS$4,Usage!$D$3:$ABF$3,0)),"")</f>
        <v>1.5999101760423058</v>
      </c>
      <c r="QT102" s="6">
        <f>IFERROR(INDEX(Sales!$D$5:$ABF$18,MATCH(UsagePerHour!$B102,Sales!$C$5:$C$18,0),MATCH(UsagePerHour!QT$4,Sales!$D$3:$ABF$3,0))/QT$2*INDEX(Usage!$D$5:$ABF$11,MATCH(UsagePerHour!$B$100,Usage!$C$5:$C$11,0),MATCH(UsagePerHour!QT$4,Usage!$D$3:$ABF$3,0)),"")</f>
        <v>2.9978203080700618</v>
      </c>
      <c r="QU102" s="6">
        <f>IFERROR(INDEX(Sales!$D$5:$ABF$18,MATCH(UsagePerHour!$B102,Sales!$C$5:$C$18,0),MATCH(UsagePerHour!QU$4,Sales!$D$3:$ABF$3,0))/QU$2*INDEX(Usage!$D$5:$ABF$11,MATCH(UsagePerHour!$B$100,Usage!$C$5:$C$11,0),MATCH(UsagePerHour!QU$4,Usage!$D$3:$ABF$3,0)),"")</f>
        <v>14.856383438662244</v>
      </c>
      <c r="QV102" s="6">
        <f>IFERROR(INDEX(Sales!$D$5:$ABF$18,MATCH(UsagePerHour!$B102,Sales!$C$5:$C$18,0),MATCH(UsagePerHour!QV$4,Sales!$D$3:$ABF$3,0))/QV$2*INDEX(Usage!$D$5:$ABF$11,MATCH(UsagePerHour!$B$100,Usage!$C$5:$C$11,0),MATCH(UsagePerHour!QV$4,Usage!$D$3:$ABF$3,0)),"")</f>
        <v>1.4508553028380204</v>
      </c>
      <c r="QW102" s="6">
        <f>IFERROR(INDEX(Sales!$D$5:$ABF$18,MATCH(UsagePerHour!$B102,Sales!$C$5:$C$18,0),MATCH(UsagePerHour!QW$4,Sales!$D$3:$ABF$3,0))/QW$2*INDEX(Usage!$D$5:$ABF$11,MATCH(UsagePerHour!$B$100,Usage!$C$5:$C$11,0),MATCH(UsagePerHour!QW$4,Usage!$D$3:$ABF$3,0)),"")</f>
        <v>5.069363511703278</v>
      </c>
      <c r="QX102" s="6">
        <f>IFERROR(INDEX(Sales!$D$5:$ABF$18,MATCH(UsagePerHour!$B102,Sales!$C$5:$C$18,0),MATCH(UsagePerHour!QX$4,Sales!$D$3:$ABF$3,0))/QX$2*INDEX(Usage!$D$5:$ABF$11,MATCH(UsagePerHour!$B$100,Usage!$C$5:$C$11,0),MATCH(UsagePerHour!QX$4,Usage!$D$3:$ABF$3,0)),"")</f>
        <v>4.6910258199581296</v>
      </c>
      <c r="QY102" s="6">
        <f>IFERROR(INDEX(Sales!$D$5:$ABF$18,MATCH(UsagePerHour!$B102,Sales!$C$5:$C$18,0),MATCH(UsagePerHour!QY$4,Sales!$D$3:$ABF$3,0))/QY$2*INDEX(Usage!$D$5:$ABF$11,MATCH(UsagePerHour!$B$100,Usage!$C$5:$C$11,0),MATCH(UsagePerHour!QY$4,Usage!$D$3:$ABF$3,0)),"")</f>
        <v>2.3162795806534286</v>
      </c>
      <c r="QZ102" s="6">
        <f>IFERROR(INDEX(Sales!$D$5:$ABF$18,MATCH(UsagePerHour!$B102,Sales!$C$5:$C$18,0),MATCH(UsagePerHour!QZ$4,Sales!$D$3:$ABF$3,0))/QZ$2*INDEX(Usage!$D$5:$ABF$11,MATCH(UsagePerHour!$B$100,Usage!$C$5:$C$11,0),MATCH(UsagePerHour!QZ$4,Usage!$D$3:$ABF$3,0)),"")</f>
        <v>0.41788148794089164</v>
      </c>
      <c r="RA102" s="6">
        <f>IFERROR(INDEX(Sales!$D$5:$ABF$18,MATCH(UsagePerHour!$B102,Sales!$C$5:$C$18,0),MATCH(UsagePerHour!RA$4,Sales!$D$3:$ABF$3,0))/RA$2*INDEX(Usage!$D$5:$ABF$11,MATCH(UsagePerHour!$B$100,Usage!$C$5:$C$11,0),MATCH(UsagePerHour!RA$4,Usage!$D$3:$ABF$3,0)),"")</f>
        <v>6.6365233534801966</v>
      </c>
      <c r="RB102" s="6">
        <f>IFERROR(INDEX(Sales!$D$5:$ABF$18,MATCH(UsagePerHour!$B102,Sales!$C$5:$C$18,0),MATCH(UsagePerHour!RB$4,Sales!$D$3:$ABF$3,0))/RB$2*INDEX(Usage!$D$5:$ABF$11,MATCH(UsagePerHour!$B$100,Usage!$C$5:$C$11,0),MATCH(UsagePerHour!RB$4,Usage!$D$3:$ABF$3,0)),"")</f>
        <v>14.453771832567783</v>
      </c>
      <c r="RC102" s="6">
        <f>IFERROR(INDEX(Sales!$D$5:$ABF$18,MATCH(UsagePerHour!$B102,Sales!$C$5:$C$18,0),MATCH(UsagePerHour!RC$4,Sales!$D$3:$ABF$3,0))/RC$2*INDEX(Usage!$D$5:$ABF$11,MATCH(UsagePerHour!$B$100,Usage!$C$5:$C$11,0),MATCH(UsagePerHour!RC$4,Usage!$D$3:$ABF$3,0)),"")</f>
        <v>1.2471601837805666</v>
      </c>
      <c r="RD102" s="6">
        <f>IFERROR(INDEX(Sales!$D$5:$ABF$18,MATCH(UsagePerHour!$B102,Sales!$C$5:$C$18,0),MATCH(UsagePerHour!RD$4,Sales!$D$3:$ABF$3,0))/RD$2*INDEX(Usage!$D$5:$ABF$11,MATCH(UsagePerHour!$B$100,Usage!$C$5:$C$11,0),MATCH(UsagePerHour!RD$4,Usage!$D$3:$ABF$3,0)),"")</f>
        <v>9.4032610586991972</v>
      </c>
      <c r="RE102" s="6">
        <f>IFERROR(INDEX(Sales!$D$5:$ABF$18,MATCH(UsagePerHour!$B102,Sales!$C$5:$C$18,0),MATCH(UsagePerHour!RE$4,Sales!$D$3:$ABF$3,0))/RE$2*INDEX(Usage!$D$5:$ABF$11,MATCH(UsagePerHour!$B$100,Usage!$C$5:$C$11,0),MATCH(UsagePerHour!RE$4,Usage!$D$3:$ABF$3,0)),"")</f>
        <v>1.9923245614035086</v>
      </c>
      <c r="RF102" s="6">
        <f>IFERROR(INDEX(Sales!$D$5:$ABF$18,MATCH(UsagePerHour!$B102,Sales!$C$5:$C$18,0),MATCH(UsagePerHour!RF$4,Sales!$D$3:$ABF$3,0))/RF$2*INDEX(Usage!$D$5:$ABF$11,MATCH(UsagePerHour!$B$100,Usage!$C$5:$C$11,0),MATCH(UsagePerHour!RF$4,Usage!$D$3:$ABF$3,0)),"")</f>
        <v>0.55073721350506299</v>
      </c>
      <c r="RG102" s="6">
        <f>IFERROR(INDEX(Sales!$D$5:$ABF$18,MATCH(UsagePerHour!$B102,Sales!$C$5:$C$18,0),MATCH(UsagePerHour!RG$4,Sales!$D$3:$ABF$3,0))/RG$2*INDEX(Usage!$D$5:$ABF$11,MATCH(UsagePerHour!$B$100,Usage!$C$5:$C$11,0),MATCH(UsagePerHour!RG$4,Usage!$D$3:$ABF$3,0)),"")</f>
        <v>10.544994982281834</v>
      </c>
      <c r="RH102" s="6">
        <f>IFERROR(INDEX(Sales!$D$5:$ABF$18,MATCH(UsagePerHour!$B102,Sales!$C$5:$C$18,0),MATCH(UsagePerHour!RH$4,Sales!$D$3:$ABF$3,0))/RH$2*INDEX(Usage!$D$5:$ABF$11,MATCH(UsagePerHour!$B$100,Usage!$C$5:$C$11,0),MATCH(UsagePerHour!RH$4,Usage!$D$3:$ABF$3,0)),"")</f>
        <v>0.94987260410418395</v>
      </c>
      <c r="RI102" s="6">
        <f>IFERROR(INDEX(Sales!$D$5:$ABF$18,MATCH(UsagePerHour!$B102,Sales!$C$5:$C$18,0),MATCH(UsagePerHour!RI$4,Sales!$D$3:$ABF$3,0))/RI$2*INDEX(Usage!$D$5:$ABF$11,MATCH(UsagePerHour!$B$100,Usage!$C$5:$C$11,0),MATCH(UsagePerHour!RI$4,Usage!$D$3:$ABF$3,0)),"")</f>
        <v>2.3251108533202998</v>
      </c>
      <c r="RJ102" s="6">
        <f>IFERROR(INDEX(Sales!$D$5:$ABF$18,MATCH(UsagePerHour!$B102,Sales!$C$5:$C$18,0),MATCH(UsagePerHour!RJ$4,Sales!$D$3:$ABF$3,0))/RJ$2*INDEX(Usage!$D$5:$ABF$11,MATCH(UsagePerHour!$B$100,Usage!$C$5:$C$11,0),MATCH(UsagePerHour!RJ$4,Usage!$D$3:$ABF$3,0)),"")</f>
        <v>4.7638134525479421</v>
      </c>
      <c r="RK102" s="6">
        <f>IFERROR(INDEX(Sales!$D$5:$ABF$18,MATCH(UsagePerHour!$B102,Sales!$C$5:$C$18,0),MATCH(UsagePerHour!RK$4,Sales!$D$3:$ABF$3,0))/RK$2*INDEX(Usage!$D$5:$ABF$11,MATCH(UsagePerHour!$B$100,Usage!$C$5:$C$11,0),MATCH(UsagePerHour!RK$4,Usage!$D$3:$ABF$3,0)),"")</f>
        <v>18.602400966761167</v>
      </c>
      <c r="RL102" s="6">
        <f>IFERROR(INDEX(Sales!$D$5:$ABF$18,MATCH(UsagePerHour!$B102,Sales!$C$5:$C$18,0),MATCH(UsagePerHour!RL$4,Sales!$D$3:$ABF$3,0))/RL$2*INDEX(Usage!$D$5:$ABF$11,MATCH(UsagePerHour!$B$100,Usage!$C$5:$C$11,0),MATCH(UsagePerHour!RL$4,Usage!$D$3:$ABF$3,0)),"")</f>
        <v>3.940994989781418</v>
      </c>
      <c r="RM102" s="6">
        <f>IFERROR(INDEX(Sales!$D$5:$ABF$18,MATCH(UsagePerHour!$B102,Sales!$C$5:$C$18,0),MATCH(UsagePerHour!RM$4,Sales!$D$3:$ABF$3,0))/RM$2*INDEX(Usage!$D$5:$ABF$11,MATCH(UsagePerHour!$B$100,Usage!$C$5:$C$11,0),MATCH(UsagePerHour!RM$4,Usage!$D$3:$ABF$3,0)),"")</f>
        <v>5.9017079912237716E-2</v>
      </c>
      <c r="RN102" s="6">
        <f>IFERROR(INDEX(Sales!$D$5:$ABF$18,MATCH(UsagePerHour!$B102,Sales!$C$5:$C$18,0),MATCH(UsagePerHour!RN$4,Sales!$D$3:$ABF$3,0))/RN$2*INDEX(Usage!$D$5:$ABF$11,MATCH(UsagePerHour!$B$100,Usage!$C$5:$C$11,0),MATCH(UsagePerHour!RN$4,Usage!$D$3:$ABF$3,0)),"")</f>
        <v>9.2746192127884181E-2</v>
      </c>
      <c r="RO102" s="6">
        <f>IFERROR(INDEX(Sales!$D$5:$ABF$18,MATCH(UsagePerHour!$B102,Sales!$C$5:$C$18,0),MATCH(UsagePerHour!RO$4,Sales!$D$3:$ABF$3,0))/RO$2*INDEX(Usage!$D$5:$ABF$11,MATCH(UsagePerHour!$B$100,Usage!$C$5:$C$11,0),MATCH(UsagePerHour!RO$4,Usage!$D$3:$ABF$3,0)),"")</f>
        <v>2.2401847272059352</v>
      </c>
      <c r="RP102" s="6">
        <f>IFERROR(INDEX(Sales!$D$5:$ABF$18,MATCH(UsagePerHour!$B102,Sales!$C$5:$C$18,0),MATCH(UsagePerHour!RP$4,Sales!$D$3:$ABF$3,0))/RP$2*INDEX(Usage!$D$5:$ABF$11,MATCH(UsagePerHour!$B$100,Usage!$C$5:$C$11,0),MATCH(UsagePerHour!RP$4,Usage!$D$3:$ABF$3,0)),"")</f>
        <v>28.970555651831127</v>
      </c>
      <c r="RQ102" s="6">
        <f>IFERROR(INDEX(Sales!$D$5:$ABF$18,MATCH(UsagePerHour!$B102,Sales!$C$5:$C$18,0),MATCH(UsagePerHour!RQ$4,Sales!$D$3:$ABF$3,0))/RQ$2*INDEX(Usage!$D$5:$ABF$11,MATCH(UsagePerHour!$B$100,Usage!$C$5:$C$11,0),MATCH(UsagePerHour!RQ$4,Usage!$D$3:$ABF$3,0)),"")</f>
        <v>2.9702896839369899</v>
      </c>
      <c r="RR102" s="6">
        <f>IFERROR(INDEX(Sales!$D$5:$ABF$18,MATCH(UsagePerHour!$B102,Sales!$C$5:$C$18,0),MATCH(UsagePerHour!RR$4,Sales!$D$3:$ABF$3,0))/RR$2*INDEX(Usage!$D$5:$ABF$11,MATCH(UsagePerHour!$B$100,Usage!$C$5:$C$11,0),MATCH(UsagePerHour!RR$4,Usage!$D$3:$ABF$3,0)),"")</f>
        <v>4.987483782434543</v>
      </c>
      <c r="RS102" s="6">
        <f>IFERROR(INDEX(Sales!$D$5:$ABF$18,MATCH(UsagePerHour!$B102,Sales!$C$5:$C$18,0),MATCH(UsagePerHour!RS$4,Sales!$D$3:$ABF$3,0))/RS$2*INDEX(Usage!$D$5:$ABF$11,MATCH(UsagePerHour!$B$100,Usage!$C$5:$C$11,0),MATCH(UsagePerHour!RS$4,Usage!$D$3:$ABF$3,0)),"")</f>
        <v>7.5758334698381775</v>
      </c>
      <c r="RT102" s="6">
        <f>IFERROR(INDEX(Sales!$D$5:$ABF$18,MATCH(UsagePerHour!$B102,Sales!$C$5:$C$18,0),MATCH(UsagePerHour!RT$4,Sales!$D$3:$ABF$3,0))/RT$2*INDEX(Usage!$D$5:$ABF$11,MATCH(UsagePerHour!$B$100,Usage!$C$5:$C$11,0),MATCH(UsagePerHour!RT$4,Usage!$D$3:$ABF$3,0)),"")</f>
        <v>0.76064479460171952</v>
      </c>
      <c r="RU102" s="6">
        <f>IFERROR(INDEX(Sales!$D$5:$ABF$18,MATCH(UsagePerHour!$B102,Sales!$C$5:$C$18,0),MATCH(UsagePerHour!RU$4,Sales!$D$3:$ABF$3,0))/RU$2*INDEX(Usage!$D$5:$ABF$11,MATCH(UsagePerHour!$B$100,Usage!$C$5:$C$11,0),MATCH(UsagePerHour!RU$4,Usage!$D$3:$ABF$3,0)),"")</f>
        <v>8.3586326282850756</v>
      </c>
      <c r="RV102" s="6">
        <f>IFERROR(INDEX(Sales!$D$5:$ABF$18,MATCH(UsagePerHour!$B102,Sales!$C$5:$C$18,0),MATCH(UsagePerHour!RV$4,Sales!$D$3:$ABF$3,0))/RV$2*INDEX(Usage!$D$5:$ABF$11,MATCH(UsagePerHour!$B$100,Usage!$C$5:$C$11,0),MATCH(UsagePerHour!RV$4,Usage!$D$3:$ABF$3,0)),"")</f>
        <v>3.0158020276663486</v>
      </c>
      <c r="RW102" s="6">
        <f>IFERROR(INDEX(Sales!$D$5:$ABF$18,MATCH(UsagePerHour!$B102,Sales!$C$5:$C$18,0),MATCH(UsagePerHour!RW$4,Sales!$D$3:$ABF$3,0))/RW$2*INDEX(Usage!$D$5:$ABF$11,MATCH(UsagePerHour!$B$100,Usage!$C$5:$C$11,0),MATCH(UsagePerHour!RW$4,Usage!$D$3:$ABF$3,0)),"")</f>
        <v>63.614830582113662</v>
      </c>
      <c r="RX102" s="6">
        <f>IFERROR(INDEX(Sales!$D$5:$ABF$18,MATCH(UsagePerHour!$B102,Sales!$C$5:$C$18,0),MATCH(UsagePerHour!RX$4,Sales!$D$3:$ABF$3,0))/RX$2*INDEX(Usage!$D$5:$ABF$11,MATCH(UsagePerHour!$B$100,Usage!$C$5:$C$11,0),MATCH(UsagePerHour!RX$4,Usage!$D$3:$ABF$3,0)),"")</f>
        <v>2.2865173918235566</v>
      </c>
      <c r="RY102" s="6">
        <f>IFERROR(INDEX(Sales!$D$5:$ABF$18,MATCH(UsagePerHour!$B102,Sales!$C$5:$C$18,0),MATCH(UsagePerHour!RY$4,Sales!$D$3:$ABF$3,0))/RY$2*INDEX(Usage!$D$5:$ABF$11,MATCH(UsagePerHour!$B$100,Usage!$C$5:$C$11,0),MATCH(UsagePerHour!RY$4,Usage!$D$3:$ABF$3,0)),"")</f>
        <v>1.0348896227808226</v>
      </c>
      <c r="RZ102" s="6">
        <f>IFERROR(INDEX(Sales!$D$5:$ABF$18,MATCH(UsagePerHour!$B102,Sales!$C$5:$C$18,0),MATCH(UsagePerHour!RZ$4,Sales!$D$3:$ABF$3,0))/RZ$2*INDEX(Usage!$D$5:$ABF$11,MATCH(UsagePerHour!$B$100,Usage!$C$5:$C$11,0),MATCH(UsagePerHour!RZ$4,Usage!$D$3:$ABF$3,0)),"")</f>
        <v>11.240885949636377</v>
      </c>
      <c r="SA102" s="6">
        <f>IFERROR(INDEX(Sales!$D$5:$ABF$18,MATCH(UsagePerHour!$B102,Sales!$C$5:$C$18,0),MATCH(UsagePerHour!SA$4,Sales!$D$3:$ABF$3,0))/SA$2*INDEX(Usage!$D$5:$ABF$11,MATCH(UsagePerHour!$B$100,Usage!$C$5:$C$11,0),MATCH(UsagePerHour!SA$4,Usage!$D$3:$ABF$3,0)),"")</f>
        <v>0</v>
      </c>
      <c r="SB102" s="6">
        <f>IFERROR(INDEX(Sales!$D$5:$ABF$18,MATCH(UsagePerHour!$B102,Sales!$C$5:$C$18,0),MATCH(UsagePerHour!SB$4,Sales!$D$3:$ABF$3,0))/SB$2*INDEX(Usage!$D$5:$ABF$11,MATCH(UsagePerHour!$B$100,Usage!$C$5:$C$11,0),MATCH(UsagePerHour!SB$4,Usage!$D$3:$ABF$3,0)),"")</f>
        <v>9.5213988218988899</v>
      </c>
      <c r="SC102" s="6">
        <f>IFERROR(INDEX(Sales!$D$5:$ABF$18,MATCH(UsagePerHour!$B102,Sales!$C$5:$C$18,0),MATCH(UsagePerHour!SC$4,Sales!$D$3:$ABF$3,0))/SC$2*INDEX(Usage!$D$5:$ABF$11,MATCH(UsagePerHour!$B$100,Usage!$C$5:$C$11,0),MATCH(UsagePerHour!SC$4,Usage!$D$3:$ABF$3,0)),"")</f>
        <v>20.529911895519906</v>
      </c>
      <c r="SD102" s="6">
        <f>IFERROR(INDEX(Sales!$D$5:$ABF$18,MATCH(UsagePerHour!$B102,Sales!$C$5:$C$18,0),MATCH(UsagePerHour!SD$4,Sales!$D$3:$ABF$3,0))/SD$2*INDEX(Usage!$D$5:$ABF$11,MATCH(UsagePerHour!$B$100,Usage!$C$5:$C$11,0),MATCH(UsagePerHour!SD$4,Usage!$D$3:$ABF$3,0)),"")</f>
        <v>77.796235764837846</v>
      </c>
      <c r="SE102" s="6">
        <f>IFERROR(INDEX(Sales!$D$5:$ABF$18,MATCH(UsagePerHour!$B102,Sales!$C$5:$C$18,0),MATCH(UsagePerHour!SE$4,Sales!$D$3:$ABF$3,0))/SE$2*INDEX(Usage!$D$5:$ABF$11,MATCH(UsagePerHour!$B$100,Usage!$C$5:$C$11,0),MATCH(UsagePerHour!SE$4,Usage!$D$3:$ABF$3,0)),"")</f>
        <v>2.9649093944623592</v>
      </c>
      <c r="SF102" s="6">
        <f>IFERROR(INDEX(Sales!$D$5:$ABF$18,MATCH(UsagePerHour!$B102,Sales!$C$5:$C$18,0),MATCH(UsagePerHour!SF$4,Sales!$D$3:$ABF$3,0))/SF$2*INDEX(Usage!$D$5:$ABF$11,MATCH(UsagePerHour!$B$100,Usage!$C$5:$C$11,0),MATCH(UsagePerHour!SF$4,Usage!$D$3:$ABF$3,0)),"")</f>
        <v>4.5686354056538532</v>
      </c>
      <c r="SG102" s="6" t="str">
        <f>IFERROR(INDEX(Sales!$D$5:$ABF$18,MATCH(UsagePerHour!$B102,Sales!$C$5:$C$18,0),MATCH(UsagePerHour!SG$4,Sales!$D$3:$ABF$3,0))/SG$2*INDEX(Usage!$D$5:$ABF$11,MATCH(UsagePerHour!$B$100,Usage!$C$5:$C$11,0),MATCH(UsagePerHour!SG$4,Usage!$D$3:$ABF$3,0)),"")</f>
        <v/>
      </c>
      <c r="SH102" s="6" t="str">
        <f>IFERROR(INDEX(Sales!$D$5:$ABF$18,MATCH(UsagePerHour!$B102,Sales!$C$5:$C$18,0),MATCH(UsagePerHour!SH$4,Sales!$D$3:$ABF$3,0))/SH$2*INDEX(Usage!$D$5:$ABF$11,MATCH(UsagePerHour!$B$100,Usage!$C$5:$C$11,0),MATCH(UsagePerHour!SH$4,Usage!$D$3:$ABF$3,0)),"")</f>
        <v/>
      </c>
      <c r="SI102" s="6" t="str">
        <f>IFERROR(INDEX(Sales!$D$5:$ABF$18,MATCH(UsagePerHour!$B102,Sales!$C$5:$C$18,0),MATCH(UsagePerHour!SI$4,Sales!$D$3:$ABF$3,0))/SI$2*INDEX(Usage!$D$5:$ABF$11,MATCH(UsagePerHour!$B$100,Usage!$C$5:$C$11,0),MATCH(UsagePerHour!SI$4,Usage!$D$3:$ABF$3,0)),"")</f>
        <v/>
      </c>
      <c r="SJ102" s="6" t="str">
        <f>IFERROR(INDEX(Sales!$D$5:$ABF$18,MATCH(UsagePerHour!$B102,Sales!$C$5:$C$18,0),MATCH(UsagePerHour!SJ$4,Sales!$D$3:$ABF$3,0))/SJ$2*INDEX(Usage!$D$5:$ABF$11,MATCH(UsagePerHour!$B$100,Usage!$C$5:$C$11,0),MATCH(UsagePerHour!SJ$4,Usage!$D$3:$ABF$3,0)),"")</f>
        <v/>
      </c>
      <c r="SK102" s="6" t="str">
        <f>IFERROR(INDEX(Sales!$D$5:$ABF$18,MATCH(UsagePerHour!$B102,Sales!$C$5:$C$18,0),MATCH(UsagePerHour!SK$4,Sales!$D$3:$ABF$3,0))/SK$2*INDEX(Usage!$D$5:$ABF$11,MATCH(UsagePerHour!$B$100,Usage!$C$5:$C$11,0),MATCH(UsagePerHour!SK$4,Usage!$D$3:$ABF$3,0)),"")</f>
        <v/>
      </c>
      <c r="SL102" s="6" t="str">
        <f>IFERROR(INDEX(Sales!$D$5:$ABF$18,MATCH(UsagePerHour!$B102,Sales!$C$5:$C$18,0),MATCH(UsagePerHour!SL$4,Sales!$D$3:$ABF$3,0))/SL$2*INDEX(Usage!$D$5:$ABF$11,MATCH(UsagePerHour!$B$100,Usage!$C$5:$C$11,0),MATCH(UsagePerHour!SL$4,Usage!$D$3:$ABF$3,0)),"")</f>
        <v/>
      </c>
      <c r="SM102" s="6" t="str">
        <f>IFERROR(INDEX(Sales!$D$5:$ABF$18,MATCH(UsagePerHour!$B102,Sales!$C$5:$C$18,0),MATCH(UsagePerHour!SM$4,Sales!$D$3:$ABF$3,0))/SM$2*INDEX(Usage!$D$5:$ABF$11,MATCH(UsagePerHour!$B$100,Usage!$C$5:$C$11,0),MATCH(UsagePerHour!SM$4,Usage!$D$3:$ABF$3,0)),"")</f>
        <v/>
      </c>
      <c r="SN102" s="6" t="str">
        <f>IFERROR(INDEX(Sales!$D$5:$ABF$18,MATCH(UsagePerHour!$B102,Sales!$C$5:$C$18,0),MATCH(UsagePerHour!SN$4,Sales!$D$3:$ABF$3,0))/SN$2*INDEX(Usage!$D$5:$ABF$11,MATCH(UsagePerHour!$B$100,Usage!$C$5:$C$11,0),MATCH(UsagePerHour!SN$4,Usage!$D$3:$ABF$3,0)),"")</f>
        <v/>
      </c>
      <c r="SO102" s="6" t="str">
        <f>IFERROR(INDEX(Sales!$D$5:$ABF$18,MATCH(UsagePerHour!$B102,Sales!$C$5:$C$18,0),MATCH(UsagePerHour!SO$4,Sales!$D$3:$ABF$3,0))/SO$2*INDEX(Usage!$D$5:$ABF$11,MATCH(UsagePerHour!$B$100,Usage!$C$5:$C$11,0),MATCH(UsagePerHour!SO$4,Usage!$D$3:$ABF$3,0)),"")</f>
        <v/>
      </c>
      <c r="SP102" s="6" t="str">
        <f>IFERROR(INDEX(Sales!$D$5:$ABF$18,MATCH(UsagePerHour!$B102,Sales!$C$5:$C$18,0),MATCH(UsagePerHour!SP$4,Sales!$D$3:$ABF$3,0))/SP$2*INDEX(Usage!$D$5:$ABF$11,MATCH(UsagePerHour!$B$100,Usage!$C$5:$C$11,0),MATCH(UsagePerHour!SP$4,Usage!$D$3:$ABF$3,0)),"")</f>
        <v/>
      </c>
      <c r="SQ102" s="6" t="str">
        <f>IFERROR(INDEX(Sales!$D$5:$ABF$18,MATCH(UsagePerHour!$B102,Sales!$C$5:$C$18,0),MATCH(UsagePerHour!SQ$4,Sales!$D$3:$ABF$3,0))/SQ$2*INDEX(Usage!$D$5:$ABF$11,MATCH(UsagePerHour!$B$100,Usage!$C$5:$C$11,0),MATCH(UsagePerHour!SQ$4,Usage!$D$3:$ABF$3,0)),"")</f>
        <v/>
      </c>
      <c r="SR102" s="6" t="str">
        <f>IFERROR(INDEX(Sales!$D$5:$ABF$18,MATCH(UsagePerHour!$B102,Sales!$C$5:$C$18,0),MATCH(UsagePerHour!SR$4,Sales!$D$3:$ABF$3,0))/SR$2*INDEX(Usage!$D$5:$ABF$11,MATCH(UsagePerHour!$B$100,Usage!$C$5:$C$11,0),MATCH(UsagePerHour!SR$4,Usage!$D$3:$ABF$3,0)),"")</f>
        <v/>
      </c>
      <c r="SS102" s="6" t="str">
        <f>IFERROR(INDEX(Sales!$D$5:$ABF$18,MATCH(UsagePerHour!$B102,Sales!$C$5:$C$18,0),MATCH(UsagePerHour!SS$4,Sales!$D$3:$ABF$3,0))/SS$2*INDEX(Usage!$D$5:$ABF$11,MATCH(UsagePerHour!$B$100,Usage!$C$5:$C$11,0),MATCH(UsagePerHour!SS$4,Usage!$D$3:$ABF$3,0)),"")</f>
        <v/>
      </c>
      <c r="ST102" s="6" t="str">
        <f>IFERROR(INDEX(Sales!$D$5:$ABF$18,MATCH(UsagePerHour!$B102,Sales!$C$5:$C$18,0),MATCH(UsagePerHour!ST$4,Sales!$D$3:$ABF$3,0))/ST$2*INDEX(Usage!$D$5:$ABF$11,MATCH(UsagePerHour!$B$100,Usage!$C$5:$C$11,0),MATCH(UsagePerHour!ST$4,Usage!$D$3:$ABF$3,0)),"")</f>
        <v/>
      </c>
      <c r="SU102" s="6" t="str">
        <f>IFERROR(INDEX(Sales!$D$5:$ABF$18,MATCH(UsagePerHour!$B102,Sales!$C$5:$C$18,0),MATCH(UsagePerHour!SU$4,Sales!$D$3:$ABF$3,0))/SU$2*INDEX(Usage!$D$5:$ABF$11,MATCH(UsagePerHour!$B$100,Usage!$C$5:$C$11,0),MATCH(UsagePerHour!SU$4,Usage!$D$3:$ABF$3,0)),"")</f>
        <v/>
      </c>
      <c r="SV102" s="6" t="str">
        <f>IFERROR(INDEX(Sales!$D$5:$ABF$18,MATCH(UsagePerHour!$B102,Sales!$C$5:$C$18,0),MATCH(UsagePerHour!SV$4,Sales!$D$3:$ABF$3,0))/SV$2*INDEX(Usage!$D$5:$ABF$11,MATCH(UsagePerHour!$B$100,Usage!$C$5:$C$11,0),MATCH(UsagePerHour!SV$4,Usage!$D$3:$ABF$3,0)),"")</f>
        <v/>
      </c>
      <c r="SW102" s="6" t="str">
        <f>IFERROR(INDEX(Sales!$D$5:$ABF$18,MATCH(UsagePerHour!$B102,Sales!$C$5:$C$18,0),MATCH(UsagePerHour!SW$4,Sales!$D$3:$ABF$3,0))/SW$2*INDEX(Usage!$D$5:$ABF$11,MATCH(UsagePerHour!$B$100,Usage!$C$5:$C$11,0),MATCH(UsagePerHour!SW$4,Usage!$D$3:$ABF$3,0)),"")</f>
        <v/>
      </c>
      <c r="SX102" s="6" t="str">
        <f>IFERROR(INDEX(Sales!$D$5:$ABF$18,MATCH(UsagePerHour!$B102,Sales!$C$5:$C$18,0),MATCH(UsagePerHour!SX$4,Sales!$D$3:$ABF$3,0))/SX$2*INDEX(Usage!$D$5:$ABF$11,MATCH(UsagePerHour!$B$100,Usage!$C$5:$C$11,0),MATCH(UsagePerHour!SX$4,Usage!$D$3:$ABF$3,0)),"")</f>
        <v/>
      </c>
      <c r="SY102" s="6" t="str">
        <f>IFERROR(INDEX(Sales!$D$5:$ABF$18,MATCH(UsagePerHour!$B102,Sales!$C$5:$C$18,0),MATCH(UsagePerHour!SY$4,Sales!$D$3:$ABF$3,0))/SY$2*INDEX(Usage!$D$5:$ABF$11,MATCH(UsagePerHour!$B$100,Usage!$C$5:$C$11,0),MATCH(UsagePerHour!SY$4,Usage!$D$3:$ABF$3,0)),"")</f>
        <v/>
      </c>
      <c r="SZ102" s="6" t="str">
        <f>IFERROR(INDEX(Sales!$D$5:$ABF$18,MATCH(UsagePerHour!$B102,Sales!$C$5:$C$18,0),MATCH(UsagePerHour!SZ$4,Sales!$D$3:$ABF$3,0))/SZ$2*INDEX(Usage!$D$5:$ABF$11,MATCH(UsagePerHour!$B$100,Usage!$C$5:$C$11,0),MATCH(UsagePerHour!SZ$4,Usage!$D$3:$ABF$3,0)),"")</f>
        <v/>
      </c>
      <c r="TA102" s="6" t="str">
        <f>IFERROR(INDEX(Sales!$D$5:$ABF$18,MATCH(UsagePerHour!$B102,Sales!$C$5:$C$18,0),MATCH(UsagePerHour!TA$4,Sales!$D$3:$ABF$3,0))/TA$2*INDEX(Usage!$D$5:$ABF$11,MATCH(UsagePerHour!$B$100,Usage!$C$5:$C$11,0),MATCH(UsagePerHour!TA$4,Usage!$D$3:$ABF$3,0)),"")</f>
        <v/>
      </c>
      <c r="TB102" s="6" t="str">
        <f>IFERROR(INDEX(Sales!$D$5:$ABF$18,MATCH(UsagePerHour!$B102,Sales!$C$5:$C$18,0),MATCH(UsagePerHour!TB$4,Sales!$D$3:$ABF$3,0))/TB$2*INDEX(Usage!$D$5:$ABF$11,MATCH(UsagePerHour!$B$100,Usage!$C$5:$C$11,0),MATCH(UsagePerHour!TB$4,Usage!$D$3:$ABF$3,0)),"")</f>
        <v/>
      </c>
      <c r="TC102" s="6" t="str">
        <f>IFERROR(INDEX(Sales!$D$5:$ABF$18,MATCH(UsagePerHour!$B102,Sales!$C$5:$C$18,0),MATCH(UsagePerHour!TC$4,Sales!$D$3:$ABF$3,0))/TC$2*INDEX(Usage!$D$5:$ABF$11,MATCH(UsagePerHour!$B$100,Usage!$C$5:$C$11,0),MATCH(UsagePerHour!TC$4,Usage!$D$3:$ABF$3,0)),"")</f>
        <v/>
      </c>
      <c r="TD102" s="6" t="str">
        <f>IFERROR(INDEX(Sales!$D$5:$ABF$18,MATCH(UsagePerHour!$B102,Sales!$C$5:$C$18,0),MATCH(UsagePerHour!TD$4,Sales!$D$3:$ABF$3,0))/TD$2*INDEX(Usage!$D$5:$ABF$11,MATCH(UsagePerHour!$B$100,Usage!$C$5:$C$11,0),MATCH(UsagePerHour!TD$4,Usage!$D$3:$ABF$3,0)),"")</f>
        <v/>
      </c>
      <c r="TE102" s="6" t="str">
        <f>IFERROR(INDEX(Sales!$D$5:$ABF$18,MATCH(UsagePerHour!$B102,Sales!$C$5:$C$18,0),MATCH(UsagePerHour!TE$4,Sales!$D$3:$ABF$3,0))/TE$2*INDEX(Usage!$D$5:$ABF$11,MATCH(UsagePerHour!$B$100,Usage!$C$5:$C$11,0),MATCH(UsagePerHour!TE$4,Usage!$D$3:$ABF$3,0)),"")</f>
        <v/>
      </c>
      <c r="TF102" s="6" t="str">
        <f>IFERROR(INDEX(Sales!$D$5:$ABF$18,MATCH(UsagePerHour!$B102,Sales!$C$5:$C$18,0),MATCH(UsagePerHour!TF$4,Sales!$D$3:$ABF$3,0))/TF$2*INDEX(Usage!$D$5:$ABF$11,MATCH(UsagePerHour!$B$100,Usage!$C$5:$C$11,0),MATCH(UsagePerHour!TF$4,Usage!$D$3:$ABF$3,0)),"")</f>
        <v/>
      </c>
      <c r="TG102" s="6" t="str">
        <f>IFERROR(INDEX(Sales!$D$5:$ABF$18,MATCH(UsagePerHour!$B102,Sales!$C$5:$C$18,0),MATCH(UsagePerHour!TG$4,Sales!$D$3:$ABF$3,0))/TG$2*INDEX(Usage!$D$5:$ABF$11,MATCH(UsagePerHour!$B$100,Usage!$C$5:$C$11,0),MATCH(UsagePerHour!TG$4,Usage!$D$3:$ABF$3,0)),"")</f>
        <v/>
      </c>
      <c r="TH102" s="6" t="str">
        <f>IFERROR(INDEX(Sales!$D$5:$ABF$18,MATCH(UsagePerHour!$B102,Sales!$C$5:$C$18,0),MATCH(UsagePerHour!TH$4,Sales!$D$3:$ABF$3,0))/TH$2*INDEX(Usage!$D$5:$ABF$11,MATCH(UsagePerHour!$B$100,Usage!$C$5:$C$11,0),MATCH(UsagePerHour!TH$4,Usage!$D$3:$ABF$3,0)),"")</f>
        <v/>
      </c>
      <c r="TI102" s="6" t="str">
        <f>IFERROR(INDEX(Sales!$D$5:$ABF$18,MATCH(UsagePerHour!$B102,Sales!$C$5:$C$18,0),MATCH(UsagePerHour!TI$4,Sales!$D$3:$ABF$3,0))/TI$2*INDEX(Usage!$D$5:$ABF$11,MATCH(UsagePerHour!$B$100,Usage!$C$5:$C$11,0),MATCH(UsagePerHour!TI$4,Usage!$D$3:$ABF$3,0)),"")</f>
        <v/>
      </c>
      <c r="TJ102" s="6" t="str">
        <f>IFERROR(INDEX(Sales!$D$5:$ABF$18,MATCH(UsagePerHour!$B102,Sales!$C$5:$C$18,0),MATCH(UsagePerHour!TJ$4,Sales!$D$3:$ABF$3,0))/TJ$2*INDEX(Usage!$D$5:$ABF$11,MATCH(UsagePerHour!$B$100,Usage!$C$5:$C$11,0),MATCH(UsagePerHour!TJ$4,Usage!$D$3:$ABF$3,0)),"")</f>
        <v/>
      </c>
      <c r="TK102" s="6" t="str">
        <f>IFERROR(INDEX(Sales!$D$5:$ABF$18,MATCH(UsagePerHour!$B102,Sales!$C$5:$C$18,0),MATCH(UsagePerHour!TK$4,Sales!$D$3:$ABF$3,0))/TK$2*INDEX(Usage!$D$5:$ABF$11,MATCH(UsagePerHour!$B$100,Usage!$C$5:$C$11,0),MATCH(UsagePerHour!TK$4,Usage!$D$3:$ABF$3,0)),"")</f>
        <v/>
      </c>
      <c r="TL102" s="6" t="str">
        <f>IFERROR(INDEX(Sales!$D$5:$ABF$18,MATCH(UsagePerHour!$B102,Sales!$C$5:$C$18,0),MATCH(UsagePerHour!TL$4,Sales!$D$3:$ABF$3,0))/TL$2*INDEX(Usage!$D$5:$ABF$11,MATCH(UsagePerHour!$B$100,Usage!$C$5:$C$11,0),MATCH(UsagePerHour!TL$4,Usage!$D$3:$ABF$3,0)),"")</f>
        <v/>
      </c>
      <c r="TM102" s="6" t="str">
        <f>IFERROR(INDEX(Sales!$D$5:$ABF$18,MATCH(UsagePerHour!$B102,Sales!$C$5:$C$18,0),MATCH(UsagePerHour!TM$4,Sales!$D$3:$ABF$3,0))/TM$2*INDEX(Usage!$D$5:$ABF$11,MATCH(UsagePerHour!$B$100,Usage!$C$5:$C$11,0),MATCH(UsagePerHour!TM$4,Usage!$D$3:$ABF$3,0)),"")</f>
        <v/>
      </c>
      <c r="TN102" s="6" t="str">
        <f>IFERROR(INDEX(Sales!$D$5:$ABF$18,MATCH(UsagePerHour!$B102,Sales!$C$5:$C$18,0),MATCH(UsagePerHour!TN$4,Sales!$D$3:$ABF$3,0))/TN$2*INDEX(Usage!$D$5:$ABF$11,MATCH(UsagePerHour!$B$100,Usage!$C$5:$C$11,0),MATCH(UsagePerHour!TN$4,Usage!$D$3:$ABF$3,0)),"")</f>
        <v/>
      </c>
      <c r="TO102" s="6" t="str">
        <f>IFERROR(INDEX(Sales!$D$5:$ABF$18,MATCH(UsagePerHour!$B102,Sales!$C$5:$C$18,0),MATCH(UsagePerHour!TO$4,Sales!$D$3:$ABF$3,0))/TO$2*INDEX(Usage!$D$5:$ABF$11,MATCH(UsagePerHour!$B$100,Usage!$C$5:$C$11,0),MATCH(UsagePerHour!TO$4,Usage!$D$3:$ABF$3,0)),"")</f>
        <v/>
      </c>
      <c r="TP102" s="6" t="str">
        <f>IFERROR(INDEX(Sales!$D$5:$ABF$18,MATCH(UsagePerHour!$B102,Sales!$C$5:$C$18,0),MATCH(UsagePerHour!TP$4,Sales!$D$3:$ABF$3,0))/TP$2*INDEX(Usage!$D$5:$ABF$11,MATCH(UsagePerHour!$B$100,Usage!$C$5:$C$11,0),MATCH(UsagePerHour!TP$4,Usage!$D$3:$ABF$3,0)),"")</f>
        <v/>
      </c>
      <c r="TQ102" s="6" t="str">
        <f>IFERROR(INDEX(Sales!$D$5:$ABF$18,MATCH(UsagePerHour!$B102,Sales!$C$5:$C$18,0),MATCH(UsagePerHour!TQ$4,Sales!$D$3:$ABF$3,0))/TQ$2*INDEX(Usage!$D$5:$ABF$11,MATCH(UsagePerHour!$B$100,Usage!$C$5:$C$11,0),MATCH(UsagePerHour!TQ$4,Usage!$D$3:$ABF$3,0)),"")</f>
        <v/>
      </c>
      <c r="TR102" s="6" t="str">
        <f>IFERROR(INDEX(Sales!$D$5:$ABF$18,MATCH(UsagePerHour!$B102,Sales!$C$5:$C$18,0),MATCH(UsagePerHour!TR$4,Sales!$D$3:$ABF$3,0))/TR$2*INDEX(Usage!$D$5:$ABF$11,MATCH(UsagePerHour!$B$100,Usage!$C$5:$C$11,0),MATCH(UsagePerHour!TR$4,Usage!$D$3:$ABF$3,0)),"")</f>
        <v/>
      </c>
      <c r="TS102" s="6" t="str">
        <f>IFERROR(INDEX(Sales!$D$5:$ABF$18,MATCH(UsagePerHour!$B102,Sales!$C$5:$C$18,0),MATCH(UsagePerHour!TS$4,Sales!$D$3:$ABF$3,0))/TS$2*INDEX(Usage!$D$5:$ABF$11,MATCH(UsagePerHour!$B$100,Usage!$C$5:$C$11,0),MATCH(UsagePerHour!TS$4,Usage!$D$3:$ABF$3,0)),"")</f>
        <v/>
      </c>
      <c r="TT102" s="6" t="str">
        <f>IFERROR(INDEX(Sales!$D$5:$ABF$18,MATCH(UsagePerHour!$B102,Sales!$C$5:$C$18,0),MATCH(UsagePerHour!TT$4,Sales!$D$3:$ABF$3,0))/TT$2*INDEX(Usage!$D$5:$ABF$11,MATCH(UsagePerHour!$B$100,Usage!$C$5:$C$11,0),MATCH(UsagePerHour!TT$4,Usage!$D$3:$ABF$3,0)),"")</f>
        <v/>
      </c>
      <c r="TU102" s="6" t="str">
        <f>IFERROR(INDEX(Sales!$D$5:$ABF$18,MATCH(UsagePerHour!$B102,Sales!$C$5:$C$18,0),MATCH(UsagePerHour!TU$4,Sales!$D$3:$ABF$3,0))/TU$2*INDEX(Usage!$D$5:$ABF$11,MATCH(UsagePerHour!$B$100,Usage!$C$5:$C$11,0),MATCH(UsagePerHour!TU$4,Usage!$D$3:$ABF$3,0)),"")</f>
        <v/>
      </c>
      <c r="TV102" s="6" t="str">
        <f>IFERROR(INDEX(Sales!$D$5:$ABF$18,MATCH(UsagePerHour!$B102,Sales!$C$5:$C$18,0),MATCH(UsagePerHour!TV$4,Sales!$D$3:$ABF$3,0))/TV$2*INDEX(Usage!$D$5:$ABF$11,MATCH(UsagePerHour!$B$100,Usage!$C$5:$C$11,0),MATCH(UsagePerHour!TV$4,Usage!$D$3:$ABF$3,0)),"")</f>
        <v/>
      </c>
      <c r="TW102" s="6" t="str">
        <f>IFERROR(INDEX(Sales!$D$5:$ABF$18,MATCH(UsagePerHour!$B102,Sales!$C$5:$C$18,0),MATCH(UsagePerHour!TW$4,Sales!$D$3:$ABF$3,0))/TW$2*INDEX(Usage!$D$5:$ABF$11,MATCH(UsagePerHour!$B$100,Usage!$C$5:$C$11,0),MATCH(UsagePerHour!TW$4,Usage!$D$3:$ABF$3,0)),"")</f>
        <v/>
      </c>
      <c r="TX102" s="6" t="str">
        <f>IFERROR(INDEX(Sales!$D$5:$ABF$18,MATCH(UsagePerHour!$B102,Sales!$C$5:$C$18,0),MATCH(UsagePerHour!TX$4,Sales!$D$3:$ABF$3,0))/TX$2*INDEX(Usage!$D$5:$ABF$11,MATCH(UsagePerHour!$B$100,Usage!$C$5:$C$11,0),MATCH(UsagePerHour!TX$4,Usage!$D$3:$ABF$3,0)),"")</f>
        <v/>
      </c>
      <c r="TY102" s="6" t="str">
        <f>IFERROR(INDEX(Sales!$D$5:$ABF$18,MATCH(UsagePerHour!$B102,Sales!$C$5:$C$18,0),MATCH(UsagePerHour!TY$4,Sales!$D$3:$ABF$3,0))/TY$2*INDEX(Usage!$D$5:$ABF$11,MATCH(UsagePerHour!$B$100,Usage!$C$5:$C$11,0),MATCH(UsagePerHour!TY$4,Usage!$D$3:$ABF$3,0)),"")</f>
        <v/>
      </c>
      <c r="TZ102" s="6" t="str">
        <f>IFERROR(INDEX(Sales!$D$5:$ABF$18,MATCH(UsagePerHour!$B102,Sales!$C$5:$C$18,0),MATCH(UsagePerHour!TZ$4,Sales!$D$3:$ABF$3,0))/TZ$2*INDEX(Usage!$D$5:$ABF$11,MATCH(UsagePerHour!$B$100,Usage!$C$5:$C$11,0),MATCH(UsagePerHour!TZ$4,Usage!$D$3:$ABF$3,0)),"")</f>
        <v/>
      </c>
      <c r="UA102" s="6" t="str">
        <f>IFERROR(INDEX(Sales!$D$5:$ABF$18,MATCH(UsagePerHour!$B102,Sales!$C$5:$C$18,0),MATCH(UsagePerHour!UA$4,Sales!$D$3:$ABF$3,0))/UA$2*INDEX(Usage!$D$5:$ABF$11,MATCH(UsagePerHour!$B$100,Usage!$C$5:$C$11,0),MATCH(UsagePerHour!UA$4,Usage!$D$3:$ABF$3,0)),"")</f>
        <v/>
      </c>
      <c r="UB102" s="6" t="str">
        <f>IFERROR(INDEX(Sales!$D$5:$ABF$18,MATCH(UsagePerHour!$B102,Sales!$C$5:$C$18,0),MATCH(UsagePerHour!UB$4,Sales!$D$3:$ABF$3,0))/UB$2*INDEX(Usage!$D$5:$ABF$11,MATCH(UsagePerHour!$B$100,Usage!$C$5:$C$11,0),MATCH(UsagePerHour!UB$4,Usage!$D$3:$ABF$3,0)),"")</f>
        <v/>
      </c>
      <c r="UC102" s="6" t="str">
        <f>IFERROR(INDEX(Sales!$D$5:$ABF$18,MATCH(UsagePerHour!$B102,Sales!$C$5:$C$18,0),MATCH(UsagePerHour!UC$4,Sales!$D$3:$ABF$3,0))/UC$2*INDEX(Usage!$D$5:$ABF$11,MATCH(UsagePerHour!$B$100,Usage!$C$5:$C$11,0),MATCH(UsagePerHour!UC$4,Usage!$D$3:$ABF$3,0)),"")</f>
        <v/>
      </c>
      <c r="UD102" s="6" t="str">
        <f>IFERROR(INDEX(Sales!$D$5:$ABF$18,MATCH(UsagePerHour!$B102,Sales!$C$5:$C$18,0),MATCH(UsagePerHour!UD$4,Sales!$D$3:$ABF$3,0))/UD$2*INDEX(Usage!$D$5:$ABF$11,MATCH(UsagePerHour!$B$100,Usage!$C$5:$C$11,0),MATCH(UsagePerHour!UD$4,Usage!$D$3:$ABF$3,0)),"")</f>
        <v/>
      </c>
      <c r="UE102" s="6" t="str">
        <f>IFERROR(INDEX(Sales!$D$5:$ABF$18,MATCH(UsagePerHour!$B102,Sales!$C$5:$C$18,0),MATCH(UsagePerHour!UE$4,Sales!$D$3:$ABF$3,0))/UE$2*INDEX(Usage!$D$5:$ABF$11,MATCH(UsagePerHour!$B$100,Usage!$C$5:$C$11,0),MATCH(UsagePerHour!UE$4,Usage!$D$3:$ABF$3,0)),"")</f>
        <v/>
      </c>
      <c r="UF102" s="6" t="str">
        <f>IFERROR(INDEX(Sales!$D$5:$ABF$18,MATCH(UsagePerHour!$B102,Sales!$C$5:$C$18,0),MATCH(UsagePerHour!UF$4,Sales!$D$3:$ABF$3,0))/UF$2*INDEX(Usage!$D$5:$ABF$11,MATCH(UsagePerHour!$B$100,Usage!$C$5:$C$11,0),MATCH(UsagePerHour!UF$4,Usage!$D$3:$ABF$3,0)),"")</f>
        <v/>
      </c>
      <c r="UG102" s="6" t="str">
        <f>IFERROR(INDEX(Sales!$D$5:$ABF$18,MATCH(UsagePerHour!$B102,Sales!$C$5:$C$18,0),MATCH(UsagePerHour!UG$4,Sales!$D$3:$ABF$3,0))/UG$2*INDEX(Usage!$D$5:$ABF$11,MATCH(UsagePerHour!$B$100,Usage!$C$5:$C$11,0),MATCH(UsagePerHour!UG$4,Usage!$D$3:$ABF$3,0)),"")</f>
        <v/>
      </c>
      <c r="UH102" s="6" t="str">
        <f>IFERROR(INDEX(Sales!$D$5:$ABF$18,MATCH(UsagePerHour!$B102,Sales!$C$5:$C$18,0),MATCH(UsagePerHour!UH$4,Sales!$D$3:$ABF$3,0))/UH$2*INDEX(Usage!$D$5:$ABF$11,MATCH(UsagePerHour!$B$100,Usage!$C$5:$C$11,0),MATCH(UsagePerHour!UH$4,Usage!$D$3:$ABF$3,0)),"")</f>
        <v/>
      </c>
      <c r="UI102" s="6" t="str">
        <f>IFERROR(INDEX(Sales!$D$5:$ABF$18,MATCH(UsagePerHour!$B102,Sales!$C$5:$C$18,0),MATCH(UsagePerHour!UI$4,Sales!$D$3:$ABF$3,0))/UI$2*INDEX(Usage!$D$5:$ABF$11,MATCH(UsagePerHour!$B$100,Usage!$C$5:$C$11,0),MATCH(UsagePerHour!UI$4,Usage!$D$3:$ABF$3,0)),"")</f>
        <v/>
      </c>
      <c r="UJ102" s="6" t="str">
        <f>IFERROR(INDEX(Sales!$D$5:$ABF$18,MATCH(UsagePerHour!$B102,Sales!$C$5:$C$18,0),MATCH(UsagePerHour!UJ$4,Sales!$D$3:$ABF$3,0))/UJ$2*INDEX(Usage!$D$5:$ABF$11,MATCH(UsagePerHour!$B$100,Usage!$C$5:$C$11,0),MATCH(UsagePerHour!UJ$4,Usage!$D$3:$ABF$3,0)),"")</f>
        <v/>
      </c>
      <c r="UK102" s="6" t="str">
        <f>IFERROR(INDEX(Sales!$D$5:$ABF$18,MATCH(UsagePerHour!$B102,Sales!$C$5:$C$18,0),MATCH(UsagePerHour!UK$4,Sales!$D$3:$ABF$3,0))/UK$2*INDEX(Usage!$D$5:$ABF$11,MATCH(UsagePerHour!$B$100,Usage!$C$5:$C$11,0),MATCH(UsagePerHour!UK$4,Usage!$D$3:$ABF$3,0)),"")</f>
        <v/>
      </c>
      <c r="UL102" s="6" t="str">
        <f>IFERROR(INDEX(Sales!$D$5:$ABF$18,MATCH(UsagePerHour!$B102,Sales!$C$5:$C$18,0),MATCH(UsagePerHour!UL$4,Sales!$D$3:$ABF$3,0))/UL$2*INDEX(Usage!$D$5:$ABF$11,MATCH(UsagePerHour!$B$100,Usage!$C$5:$C$11,0),MATCH(UsagePerHour!UL$4,Usage!$D$3:$ABF$3,0)),"")</f>
        <v/>
      </c>
      <c r="UM102" s="6" t="str">
        <f>IFERROR(INDEX(Sales!$D$5:$ABF$18,MATCH(UsagePerHour!$B102,Sales!$C$5:$C$18,0),MATCH(UsagePerHour!UM$4,Sales!$D$3:$ABF$3,0))/UM$2*INDEX(Usage!$D$5:$ABF$11,MATCH(UsagePerHour!$B$100,Usage!$C$5:$C$11,0),MATCH(UsagePerHour!UM$4,Usage!$D$3:$ABF$3,0)),"")</f>
        <v/>
      </c>
      <c r="UN102" s="6" t="str">
        <f>IFERROR(INDEX(Sales!$D$5:$ABF$18,MATCH(UsagePerHour!$B102,Sales!$C$5:$C$18,0),MATCH(UsagePerHour!UN$4,Sales!$D$3:$ABF$3,0))/UN$2*INDEX(Usage!$D$5:$ABF$11,MATCH(UsagePerHour!$B$100,Usage!$C$5:$C$11,0),MATCH(UsagePerHour!UN$4,Usage!$D$3:$ABF$3,0)),"")</f>
        <v/>
      </c>
      <c r="UO102" s="6" t="str">
        <f>IFERROR(INDEX(Sales!$D$5:$ABF$18,MATCH(UsagePerHour!$B102,Sales!$C$5:$C$18,0),MATCH(UsagePerHour!UO$4,Sales!$D$3:$ABF$3,0))/UO$2*INDEX(Usage!$D$5:$ABF$11,MATCH(UsagePerHour!$B$100,Usage!$C$5:$C$11,0),MATCH(UsagePerHour!UO$4,Usage!$D$3:$ABF$3,0)),"")</f>
        <v/>
      </c>
      <c r="UP102" s="6" t="str">
        <f>IFERROR(INDEX(Sales!$D$5:$ABF$18,MATCH(UsagePerHour!$B102,Sales!$C$5:$C$18,0),MATCH(UsagePerHour!UP$4,Sales!$D$3:$ABF$3,0))/UP$2*INDEX(Usage!$D$5:$ABF$11,MATCH(UsagePerHour!$B$100,Usage!$C$5:$C$11,0),MATCH(UsagePerHour!UP$4,Usage!$D$3:$ABF$3,0)),"")</f>
        <v/>
      </c>
      <c r="UQ102" s="6" t="str">
        <f>IFERROR(INDEX(Sales!$D$5:$ABF$18,MATCH(UsagePerHour!$B102,Sales!$C$5:$C$18,0),MATCH(UsagePerHour!UQ$4,Sales!$D$3:$ABF$3,0))/UQ$2*INDEX(Usage!$D$5:$ABF$11,MATCH(UsagePerHour!$B$100,Usage!$C$5:$C$11,0),MATCH(UsagePerHour!UQ$4,Usage!$D$3:$ABF$3,0)),"")</f>
        <v/>
      </c>
      <c r="UR102" s="6" t="str">
        <f>IFERROR(INDEX(Sales!$D$5:$ABF$18,MATCH(UsagePerHour!$B102,Sales!$C$5:$C$18,0),MATCH(UsagePerHour!UR$4,Sales!$D$3:$ABF$3,0))/UR$2*INDEX(Usage!$D$5:$ABF$11,MATCH(UsagePerHour!$B$100,Usage!$C$5:$C$11,0),MATCH(UsagePerHour!UR$4,Usage!$D$3:$ABF$3,0)),"")</f>
        <v/>
      </c>
      <c r="US102" s="6" t="str">
        <f>IFERROR(INDEX(Sales!$D$5:$ABF$18,MATCH(UsagePerHour!$B102,Sales!$C$5:$C$18,0),MATCH(UsagePerHour!US$4,Sales!$D$3:$ABF$3,0))/US$2*INDEX(Usage!$D$5:$ABF$11,MATCH(UsagePerHour!$B$100,Usage!$C$5:$C$11,0),MATCH(UsagePerHour!US$4,Usage!$D$3:$ABF$3,0)),"")</f>
        <v/>
      </c>
      <c r="UT102" s="6" t="str">
        <f>IFERROR(INDEX(Sales!$D$5:$ABF$18,MATCH(UsagePerHour!$B102,Sales!$C$5:$C$18,0),MATCH(UsagePerHour!UT$4,Sales!$D$3:$ABF$3,0))/UT$2*INDEX(Usage!$D$5:$ABF$11,MATCH(UsagePerHour!$B$100,Usage!$C$5:$C$11,0),MATCH(UsagePerHour!UT$4,Usage!$D$3:$ABF$3,0)),"")</f>
        <v/>
      </c>
      <c r="UU102" s="6" t="str">
        <f>IFERROR(INDEX(Sales!$D$5:$ABF$18,MATCH(UsagePerHour!$B102,Sales!$C$5:$C$18,0),MATCH(UsagePerHour!UU$4,Sales!$D$3:$ABF$3,0))/UU$2*INDEX(Usage!$D$5:$ABF$11,MATCH(UsagePerHour!$B$100,Usage!$C$5:$C$11,0),MATCH(UsagePerHour!UU$4,Usage!$D$3:$ABF$3,0)),"")</f>
        <v/>
      </c>
      <c r="UV102" s="6" t="str">
        <f>IFERROR(INDEX(Sales!$D$5:$ABF$18,MATCH(UsagePerHour!$B102,Sales!$C$5:$C$18,0),MATCH(UsagePerHour!UV$4,Sales!$D$3:$ABF$3,0))/UV$2*INDEX(Usage!$D$5:$ABF$11,MATCH(UsagePerHour!$B$100,Usage!$C$5:$C$11,0),MATCH(UsagePerHour!UV$4,Usage!$D$3:$ABF$3,0)),"")</f>
        <v/>
      </c>
      <c r="UW102" s="6" t="str">
        <f>IFERROR(INDEX(Sales!$D$5:$ABF$18,MATCH(UsagePerHour!$B102,Sales!$C$5:$C$18,0),MATCH(UsagePerHour!UW$4,Sales!$D$3:$ABF$3,0))/UW$2*INDEX(Usage!$D$5:$ABF$11,MATCH(UsagePerHour!$B$100,Usage!$C$5:$C$11,0),MATCH(UsagePerHour!UW$4,Usage!$D$3:$ABF$3,0)),"")</f>
        <v/>
      </c>
      <c r="UX102" s="6" t="str">
        <f>IFERROR(INDEX(Sales!$D$5:$ABF$18,MATCH(UsagePerHour!$B102,Sales!$C$5:$C$18,0),MATCH(UsagePerHour!UX$4,Sales!$D$3:$ABF$3,0))/UX$2*INDEX(Usage!$D$5:$ABF$11,MATCH(UsagePerHour!$B$100,Usage!$C$5:$C$11,0),MATCH(UsagePerHour!UX$4,Usage!$D$3:$ABF$3,0)),"")</f>
        <v/>
      </c>
      <c r="UY102" s="6" t="str">
        <f>IFERROR(INDEX(Sales!$D$5:$ABF$18,MATCH(UsagePerHour!$B102,Sales!$C$5:$C$18,0),MATCH(UsagePerHour!UY$4,Sales!$D$3:$ABF$3,0))/UY$2*INDEX(Usage!$D$5:$ABF$11,MATCH(UsagePerHour!$B$100,Usage!$C$5:$C$11,0),MATCH(UsagePerHour!UY$4,Usage!$D$3:$ABF$3,0)),"")</f>
        <v/>
      </c>
      <c r="UZ102" s="6" t="str">
        <f>IFERROR(INDEX(Sales!$D$5:$ABF$18,MATCH(UsagePerHour!$B102,Sales!$C$5:$C$18,0),MATCH(UsagePerHour!UZ$4,Sales!$D$3:$ABF$3,0))/UZ$2*INDEX(Usage!$D$5:$ABF$11,MATCH(UsagePerHour!$B$100,Usage!$C$5:$C$11,0),MATCH(UsagePerHour!UZ$4,Usage!$D$3:$ABF$3,0)),"")</f>
        <v/>
      </c>
      <c r="VA102" s="6" t="str">
        <f>IFERROR(INDEX(Sales!$D$5:$ABF$18,MATCH(UsagePerHour!$B102,Sales!$C$5:$C$18,0),MATCH(UsagePerHour!VA$4,Sales!$D$3:$ABF$3,0))/VA$2*INDEX(Usage!$D$5:$ABF$11,MATCH(UsagePerHour!$B$100,Usage!$C$5:$C$11,0),MATCH(UsagePerHour!VA$4,Usage!$D$3:$ABF$3,0)),"")</f>
        <v/>
      </c>
      <c r="VB102" s="6" t="str">
        <f>IFERROR(INDEX(Sales!$D$5:$ABF$18,MATCH(UsagePerHour!$B102,Sales!$C$5:$C$18,0),MATCH(UsagePerHour!VB$4,Sales!$D$3:$ABF$3,0))/VB$2*INDEX(Usage!$D$5:$ABF$11,MATCH(UsagePerHour!$B$100,Usage!$C$5:$C$11,0),MATCH(UsagePerHour!VB$4,Usage!$D$3:$ABF$3,0)),"")</f>
        <v/>
      </c>
      <c r="VC102" s="6" t="str">
        <f>IFERROR(INDEX(Sales!$D$5:$ABF$18,MATCH(UsagePerHour!$B102,Sales!$C$5:$C$18,0),MATCH(UsagePerHour!VC$4,Sales!$D$3:$ABF$3,0))/VC$2*INDEX(Usage!$D$5:$ABF$11,MATCH(UsagePerHour!$B$100,Usage!$C$5:$C$11,0),MATCH(UsagePerHour!VC$4,Usage!$D$3:$ABF$3,0)),"")</f>
        <v/>
      </c>
      <c r="VD102" s="6" t="str">
        <f>IFERROR(INDEX(Sales!$D$5:$ABF$18,MATCH(UsagePerHour!$B102,Sales!$C$5:$C$18,0),MATCH(UsagePerHour!VD$4,Sales!$D$3:$ABF$3,0))/VD$2*INDEX(Usage!$D$5:$ABF$11,MATCH(UsagePerHour!$B$100,Usage!$C$5:$C$11,0),MATCH(UsagePerHour!VD$4,Usage!$D$3:$ABF$3,0)),"")</f>
        <v/>
      </c>
      <c r="VE102" s="6" t="str">
        <f>IFERROR(INDEX(Sales!$D$5:$ABF$18,MATCH(UsagePerHour!$B102,Sales!$C$5:$C$18,0),MATCH(UsagePerHour!VE$4,Sales!$D$3:$ABF$3,0))/VE$2*INDEX(Usage!$D$5:$ABF$11,MATCH(UsagePerHour!$B$100,Usage!$C$5:$C$11,0),MATCH(UsagePerHour!VE$4,Usage!$D$3:$ABF$3,0)),"")</f>
        <v/>
      </c>
      <c r="VF102" s="6" t="str">
        <f>IFERROR(INDEX(Sales!$D$5:$ABF$18,MATCH(UsagePerHour!$B102,Sales!$C$5:$C$18,0),MATCH(UsagePerHour!VF$4,Sales!$D$3:$ABF$3,0))/VF$2*INDEX(Usage!$D$5:$ABF$11,MATCH(UsagePerHour!$B$100,Usage!$C$5:$C$11,0),MATCH(UsagePerHour!VF$4,Usage!$D$3:$ABF$3,0)),"")</f>
        <v/>
      </c>
      <c r="VG102" s="6" t="str">
        <f>IFERROR(INDEX(Sales!$D$5:$ABF$18,MATCH(UsagePerHour!$B102,Sales!$C$5:$C$18,0),MATCH(UsagePerHour!VG$4,Sales!$D$3:$ABF$3,0))/VG$2*INDEX(Usage!$D$5:$ABF$11,MATCH(UsagePerHour!$B$100,Usage!$C$5:$C$11,0),MATCH(UsagePerHour!VG$4,Usage!$D$3:$ABF$3,0)),"")</f>
        <v/>
      </c>
      <c r="VH102" s="6" t="str">
        <f>IFERROR(INDEX(Sales!$D$5:$ABF$18,MATCH(UsagePerHour!$B102,Sales!$C$5:$C$18,0),MATCH(UsagePerHour!VH$4,Sales!$D$3:$ABF$3,0))/VH$2*INDEX(Usage!$D$5:$ABF$11,MATCH(UsagePerHour!$B$100,Usage!$C$5:$C$11,0),MATCH(UsagePerHour!VH$4,Usage!$D$3:$ABF$3,0)),"")</f>
        <v/>
      </c>
      <c r="VI102" s="6" t="str">
        <f>IFERROR(INDEX(Sales!$D$5:$ABF$18,MATCH(UsagePerHour!$B102,Sales!$C$5:$C$18,0),MATCH(UsagePerHour!VI$4,Sales!$D$3:$ABF$3,0))/VI$2*INDEX(Usage!$D$5:$ABF$11,MATCH(UsagePerHour!$B$100,Usage!$C$5:$C$11,0),MATCH(UsagePerHour!VI$4,Usage!$D$3:$ABF$3,0)),"")</f>
        <v/>
      </c>
      <c r="VJ102" s="6" t="str">
        <f>IFERROR(INDEX(Sales!$D$5:$ABF$18,MATCH(UsagePerHour!$B102,Sales!$C$5:$C$18,0),MATCH(UsagePerHour!VJ$4,Sales!$D$3:$ABF$3,0))/VJ$2*INDEX(Usage!$D$5:$ABF$11,MATCH(UsagePerHour!$B$100,Usage!$C$5:$C$11,0),MATCH(UsagePerHour!VJ$4,Usage!$D$3:$ABF$3,0)),"")</f>
        <v/>
      </c>
      <c r="VK102" s="6" t="str">
        <f>IFERROR(INDEX(Sales!$D$5:$ABF$18,MATCH(UsagePerHour!$B102,Sales!$C$5:$C$18,0),MATCH(UsagePerHour!VK$4,Sales!$D$3:$ABF$3,0))/VK$2*INDEX(Usage!$D$5:$ABF$11,MATCH(UsagePerHour!$B$100,Usage!$C$5:$C$11,0),MATCH(UsagePerHour!VK$4,Usage!$D$3:$ABF$3,0)),"")</f>
        <v/>
      </c>
      <c r="VL102" s="6" t="str">
        <f>IFERROR(INDEX(Sales!$D$5:$ABF$18,MATCH(UsagePerHour!$B102,Sales!$C$5:$C$18,0),MATCH(UsagePerHour!VL$4,Sales!$D$3:$ABF$3,0))/VL$2*INDEX(Usage!$D$5:$ABF$11,MATCH(UsagePerHour!$B$100,Usage!$C$5:$C$11,0),MATCH(UsagePerHour!VL$4,Usage!$D$3:$ABF$3,0)),"")</f>
        <v/>
      </c>
      <c r="VM102" s="6" t="str">
        <f>IFERROR(INDEX(Sales!$D$5:$ABF$18,MATCH(UsagePerHour!$B102,Sales!$C$5:$C$18,0),MATCH(UsagePerHour!VM$4,Sales!$D$3:$ABF$3,0))/VM$2*INDEX(Usage!$D$5:$ABF$11,MATCH(UsagePerHour!$B$100,Usage!$C$5:$C$11,0),MATCH(UsagePerHour!VM$4,Usage!$D$3:$ABF$3,0)),"")</f>
        <v/>
      </c>
      <c r="VN102" s="6" t="str">
        <f>IFERROR(INDEX(Sales!$D$5:$ABF$18,MATCH(UsagePerHour!$B102,Sales!$C$5:$C$18,0),MATCH(UsagePerHour!VN$4,Sales!$D$3:$ABF$3,0))/VN$2*INDEX(Usage!$D$5:$ABF$11,MATCH(UsagePerHour!$B$100,Usage!$C$5:$C$11,0),MATCH(UsagePerHour!VN$4,Usage!$D$3:$ABF$3,0)),"")</f>
        <v/>
      </c>
      <c r="VO102" s="6" t="str">
        <f>IFERROR(INDEX(Sales!$D$5:$ABF$18,MATCH(UsagePerHour!$B102,Sales!$C$5:$C$18,0),MATCH(UsagePerHour!VO$4,Sales!$D$3:$ABF$3,0))/VO$2*INDEX(Usage!$D$5:$ABF$11,MATCH(UsagePerHour!$B$100,Usage!$C$5:$C$11,0),MATCH(UsagePerHour!VO$4,Usage!$D$3:$ABF$3,0)),"")</f>
        <v/>
      </c>
      <c r="VP102" s="6" t="str">
        <f>IFERROR(INDEX(Sales!$D$5:$ABF$18,MATCH(UsagePerHour!$B102,Sales!$C$5:$C$18,0),MATCH(UsagePerHour!VP$4,Sales!$D$3:$ABF$3,0))/VP$2*INDEX(Usage!$D$5:$ABF$11,MATCH(UsagePerHour!$B$100,Usage!$C$5:$C$11,0),MATCH(UsagePerHour!VP$4,Usage!$D$3:$ABF$3,0)),"")</f>
        <v/>
      </c>
      <c r="VQ102" s="6" t="str">
        <f>IFERROR(INDEX(Sales!$D$5:$ABF$18,MATCH(UsagePerHour!$B102,Sales!$C$5:$C$18,0),MATCH(UsagePerHour!VQ$4,Sales!$D$3:$ABF$3,0))/VQ$2*INDEX(Usage!$D$5:$ABF$11,MATCH(UsagePerHour!$B$100,Usage!$C$5:$C$11,0),MATCH(UsagePerHour!VQ$4,Usage!$D$3:$ABF$3,0)),"")</f>
        <v/>
      </c>
      <c r="VR102" s="6" t="str">
        <f>IFERROR(INDEX(Sales!$D$5:$ABF$18,MATCH(UsagePerHour!$B102,Sales!$C$5:$C$18,0),MATCH(UsagePerHour!VR$4,Sales!$D$3:$ABF$3,0))/VR$2*INDEX(Usage!$D$5:$ABF$11,MATCH(UsagePerHour!$B$100,Usage!$C$5:$C$11,0),MATCH(UsagePerHour!VR$4,Usage!$D$3:$ABF$3,0)),"")</f>
        <v/>
      </c>
      <c r="VS102" s="6" t="str">
        <f>IFERROR(INDEX(Sales!$D$5:$ABF$18,MATCH(UsagePerHour!$B102,Sales!$C$5:$C$18,0),MATCH(UsagePerHour!VS$4,Sales!$D$3:$ABF$3,0))/VS$2*INDEX(Usage!$D$5:$ABF$11,MATCH(UsagePerHour!$B$100,Usage!$C$5:$C$11,0),MATCH(UsagePerHour!VS$4,Usage!$D$3:$ABF$3,0)),"")</f>
        <v/>
      </c>
      <c r="VT102" s="6" t="str">
        <f>IFERROR(INDEX(Sales!$D$5:$ABF$18,MATCH(UsagePerHour!$B102,Sales!$C$5:$C$18,0),MATCH(UsagePerHour!VT$4,Sales!$D$3:$ABF$3,0))/VT$2*INDEX(Usage!$D$5:$ABF$11,MATCH(UsagePerHour!$B$100,Usage!$C$5:$C$11,0),MATCH(UsagePerHour!VT$4,Usage!$D$3:$ABF$3,0)),"")</f>
        <v/>
      </c>
      <c r="VU102" s="6" t="str">
        <f>IFERROR(INDEX(Sales!$D$5:$ABF$18,MATCH(UsagePerHour!$B102,Sales!$C$5:$C$18,0),MATCH(UsagePerHour!VU$4,Sales!$D$3:$ABF$3,0))/VU$2*INDEX(Usage!$D$5:$ABF$11,MATCH(UsagePerHour!$B$100,Usage!$C$5:$C$11,0),MATCH(UsagePerHour!VU$4,Usage!$D$3:$ABF$3,0)),"")</f>
        <v/>
      </c>
      <c r="VV102" s="6" t="str">
        <f>IFERROR(INDEX(Sales!$D$5:$ABF$18,MATCH(UsagePerHour!$B102,Sales!$C$5:$C$18,0),MATCH(UsagePerHour!VV$4,Sales!$D$3:$ABF$3,0))/VV$2*INDEX(Usage!$D$5:$ABF$11,MATCH(UsagePerHour!$B$100,Usage!$C$5:$C$11,0),MATCH(UsagePerHour!VV$4,Usage!$D$3:$ABF$3,0)),"")</f>
        <v/>
      </c>
      <c r="VW102" s="6" t="str">
        <f>IFERROR(INDEX(Sales!$D$5:$ABF$18,MATCH(UsagePerHour!$B102,Sales!$C$5:$C$18,0),MATCH(UsagePerHour!VW$4,Sales!$D$3:$ABF$3,0))/VW$2*INDEX(Usage!$D$5:$ABF$11,MATCH(UsagePerHour!$B$100,Usage!$C$5:$C$11,0),MATCH(UsagePerHour!VW$4,Usage!$D$3:$ABF$3,0)),"")</f>
        <v/>
      </c>
      <c r="VX102" s="6" t="str">
        <f>IFERROR(INDEX(Sales!$D$5:$ABF$18,MATCH(UsagePerHour!$B102,Sales!$C$5:$C$18,0),MATCH(UsagePerHour!VX$4,Sales!$D$3:$ABF$3,0))/VX$2*INDEX(Usage!$D$5:$ABF$11,MATCH(UsagePerHour!$B$100,Usage!$C$5:$C$11,0),MATCH(UsagePerHour!VX$4,Usage!$D$3:$ABF$3,0)),"")</f>
        <v/>
      </c>
      <c r="VY102" s="6" t="str">
        <f>IFERROR(INDEX(Sales!$D$5:$ABF$18,MATCH(UsagePerHour!$B102,Sales!$C$5:$C$18,0),MATCH(UsagePerHour!VY$4,Sales!$D$3:$ABF$3,0))/VY$2*INDEX(Usage!$D$5:$ABF$11,MATCH(UsagePerHour!$B$100,Usage!$C$5:$C$11,0),MATCH(UsagePerHour!VY$4,Usage!$D$3:$ABF$3,0)),"")</f>
        <v/>
      </c>
      <c r="VZ102" s="6" t="str">
        <f>IFERROR(INDEX(Sales!$D$5:$ABF$18,MATCH(UsagePerHour!$B102,Sales!$C$5:$C$18,0),MATCH(UsagePerHour!VZ$4,Sales!$D$3:$ABF$3,0))/VZ$2*INDEX(Usage!$D$5:$ABF$11,MATCH(UsagePerHour!$B$100,Usage!$C$5:$C$11,0),MATCH(UsagePerHour!VZ$4,Usage!$D$3:$ABF$3,0)),"")</f>
        <v/>
      </c>
      <c r="WA102" s="6" t="str">
        <f>IFERROR(INDEX(Sales!$D$5:$ABF$18,MATCH(UsagePerHour!$B102,Sales!$C$5:$C$18,0),MATCH(UsagePerHour!WA$4,Sales!$D$3:$ABF$3,0))/WA$2*INDEX(Usage!$D$5:$ABF$11,MATCH(UsagePerHour!$B$100,Usage!$C$5:$C$11,0),MATCH(UsagePerHour!WA$4,Usage!$D$3:$ABF$3,0)),"")</f>
        <v/>
      </c>
      <c r="WB102" s="6" t="str">
        <f>IFERROR(INDEX(Sales!$D$5:$ABF$18,MATCH(UsagePerHour!$B102,Sales!$C$5:$C$18,0),MATCH(UsagePerHour!WB$4,Sales!$D$3:$ABF$3,0))/WB$2*INDEX(Usage!$D$5:$ABF$11,MATCH(UsagePerHour!$B$100,Usage!$C$5:$C$11,0),MATCH(UsagePerHour!WB$4,Usage!$D$3:$ABF$3,0)),"")</f>
        <v/>
      </c>
      <c r="WC102" s="6" t="str">
        <f>IFERROR(INDEX(Sales!$D$5:$ABF$18,MATCH(UsagePerHour!$B102,Sales!$C$5:$C$18,0),MATCH(UsagePerHour!WC$4,Sales!$D$3:$ABF$3,0))/WC$2*INDEX(Usage!$D$5:$ABF$11,MATCH(UsagePerHour!$B$100,Usage!$C$5:$C$11,0),MATCH(UsagePerHour!WC$4,Usage!$D$3:$ABF$3,0)),"")</f>
        <v/>
      </c>
      <c r="WD102" s="6" t="str">
        <f>IFERROR(INDEX(Sales!$D$5:$ABF$18,MATCH(UsagePerHour!$B102,Sales!$C$5:$C$18,0),MATCH(UsagePerHour!WD$4,Sales!$D$3:$ABF$3,0))/WD$2*INDEX(Usage!$D$5:$ABF$11,MATCH(UsagePerHour!$B$100,Usage!$C$5:$C$11,0),MATCH(UsagePerHour!WD$4,Usage!$D$3:$ABF$3,0)),"")</f>
        <v/>
      </c>
      <c r="WE102" s="6" t="str">
        <f>IFERROR(INDEX(Sales!$D$5:$ABF$18,MATCH(UsagePerHour!$B102,Sales!$C$5:$C$18,0),MATCH(UsagePerHour!WE$4,Sales!$D$3:$ABF$3,0))/WE$2*INDEX(Usage!$D$5:$ABF$11,MATCH(UsagePerHour!$B$100,Usage!$C$5:$C$11,0),MATCH(UsagePerHour!WE$4,Usage!$D$3:$ABF$3,0)),"")</f>
        <v/>
      </c>
      <c r="WF102" s="6" t="str">
        <f>IFERROR(INDEX(Sales!$D$5:$ABF$18,MATCH(UsagePerHour!$B102,Sales!$C$5:$C$18,0),MATCH(UsagePerHour!WF$4,Sales!$D$3:$ABF$3,0))/WF$2*INDEX(Usage!$D$5:$ABF$11,MATCH(UsagePerHour!$B$100,Usage!$C$5:$C$11,0),MATCH(UsagePerHour!WF$4,Usage!$D$3:$ABF$3,0)),"")</f>
        <v/>
      </c>
      <c r="WG102" s="6" t="str">
        <f>IFERROR(INDEX(Sales!$D$5:$ABF$18,MATCH(UsagePerHour!$B102,Sales!$C$5:$C$18,0),MATCH(UsagePerHour!WG$4,Sales!$D$3:$ABF$3,0))/WG$2*INDEX(Usage!$D$5:$ABF$11,MATCH(UsagePerHour!$B$100,Usage!$C$5:$C$11,0),MATCH(UsagePerHour!WG$4,Usage!$D$3:$ABF$3,0)),"")</f>
        <v/>
      </c>
      <c r="WH102" s="6" t="str">
        <f>IFERROR(INDEX(Sales!$D$5:$ABF$18,MATCH(UsagePerHour!$B102,Sales!$C$5:$C$18,0),MATCH(UsagePerHour!WH$4,Sales!$D$3:$ABF$3,0))/WH$2*INDEX(Usage!$D$5:$ABF$11,MATCH(UsagePerHour!$B$100,Usage!$C$5:$C$11,0),MATCH(UsagePerHour!WH$4,Usage!$D$3:$ABF$3,0)),"")</f>
        <v/>
      </c>
      <c r="WI102" s="6" t="str">
        <f>IFERROR(INDEX(Sales!$D$5:$ABF$18,MATCH(UsagePerHour!$B102,Sales!$C$5:$C$18,0),MATCH(UsagePerHour!WI$4,Sales!$D$3:$ABF$3,0))/WI$2*INDEX(Usage!$D$5:$ABF$11,MATCH(UsagePerHour!$B$100,Usage!$C$5:$C$11,0),MATCH(UsagePerHour!WI$4,Usage!$D$3:$ABF$3,0)),"")</f>
        <v/>
      </c>
      <c r="WJ102" s="6" t="str">
        <f>IFERROR(INDEX(Sales!$D$5:$ABF$18,MATCH(UsagePerHour!$B102,Sales!$C$5:$C$18,0),MATCH(UsagePerHour!WJ$4,Sales!$D$3:$ABF$3,0))/WJ$2*INDEX(Usage!$D$5:$ABF$11,MATCH(UsagePerHour!$B$100,Usage!$C$5:$C$11,0),MATCH(UsagePerHour!WJ$4,Usage!$D$3:$ABF$3,0)),"")</f>
        <v/>
      </c>
      <c r="WK102" s="6" t="str">
        <f>IFERROR(INDEX(Sales!$D$5:$ABF$18,MATCH(UsagePerHour!$B102,Sales!$C$5:$C$18,0),MATCH(UsagePerHour!WK$4,Sales!$D$3:$ABF$3,0))/WK$2*INDEX(Usage!$D$5:$ABF$11,MATCH(UsagePerHour!$B$100,Usage!$C$5:$C$11,0),MATCH(UsagePerHour!WK$4,Usage!$D$3:$ABF$3,0)),"")</f>
        <v/>
      </c>
      <c r="WL102" s="6" t="str">
        <f>IFERROR(INDEX(Sales!$D$5:$ABF$18,MATCH(UsagePerHour!$B102,Sales!$C$5:$C$18,0),MATCH(UsagePerHour!WL$4,Sales!$D$3:$ABF$3,0))/WL$2*INDEX(Usage!$D$5:$ABF$11,MATCH(UsagePerHour!$B$100,Usage!$C$5:$C$11,0),MATCH(UsagePerHour!WL$4,Usage!$D$3:$ABF$3,0)),"")</f>
        <v/>
      </c>
      <c r="WM102" s="6" t="str">
        <f>IFERROR(INDEX(Sales!$D$5:$ABF$18,MATCH(UsagePerHour!$B102,Sales!$C$5:$C$18,0),MATCH(UsagePerHour!WM$4,Sales!$D$3:$ABF$3,0))/WM$2*INDEX(Usage!$D$5:$ABF$11,MATCH(UsagePerHour!$B$100,Usage!$C$5:$C$11,0),MATCH(UsagePerHour!WM$4,Usage!$D$3:$ABF$3,0)),"")</f>
        <v/>
      </c>
      <c r="WN102" s="6" t="str">
        <f>IFERROR(INDEX(Sales!$D$5:$ABF$18,MATCH(UsagePerHour!$B102,Sales!$C$5:$C$18,0),MATCH(UsagePerHour!WN$4,Sales!$D$3:$ABF$3,0))/WN$2*INDEX(Usage!$D$5:$ABF$11,MATCH(UsagePerHour!$B$100,Usage!$C$5:$C$11,0),MATCH(UsagePerHour!WN$4,Usage!$D$3:$ABF$3,0)),"")</f>
        <v/>
      </c>
      <c r="WO102" s="6" t="str">
        <f>IFERROR(INDEX(Sales!$D$5:$ABF$18,MATCH(UsagePerHour!$B102,Sales!$C$5:$C$18,0),MATCH(UsagePerHour!WO$4,Sales!$D$3:$ABF$3,0))/WO$2*INDEX(Usage!$D$5:$ABF$11,MATCH(UsagePerHour!$B$100,Usage!$C$5:$C$11,0),MATCH(UsagePerHour!WO$4,Usage!$D$3:$ABF$3,0)),"")</f>
        <v/>
      </c>
      <c r="WP102" s="6" t="str">
        <f>IFERROR(INDEX(Sales!$D$5:$ABF$18,MATCH(UsagePerHour!$B102,Sales!$C$5:$C$18,0),MATCH(UsagePerHour!WP$4,Sales!$D$3:$ABF$3,0))/WP$2*INDEX(Usage!$D$5:$ABF$11,MATCH(UsagePerHour!$B$100,Usage!$C$5:$C$11,0),MATCH(UsagePerHour!WP$4,Usage!$D$3:$ABF$3,0)),"")</f>
        <v/>
      </c>
      <c r="WQ102" s="6" t="str">
        <f>IFERROR(INDEX(Sales!$D$5:$ABF$18,MATCH(UsagePerHour!$B102,Sales!$C$5:$C$18,0),MATCH(UsagePerHour!WQ$4,Sales!$D$3:$ABF$3,0))/WQ$2*INDEX(Usage!$D$5:$ABF$11,MATCH(UsagePerHour!$B$100,Usage!$C$5:$C$11,0),MATCH(UsagePerHour!WQ$4,Usage!$D$3:$ABF$3,0)),"")</f>
        <v/>
      </c>
      <c r="WR102" s="6" t="str">
        <f>IFERROR(INDEX(Sales!$D$5:$ABF$18,MATCH(UsagePerHour!$B102,Sales!$C$5:$C$18,0),MATCH(UsagePerHour!WR$4,Sales!$D$3:$ABF$3,0))/WR$2*INDEX(Usage!$D$5:$ABF$11,MATCH(UsagePerHour!$B$100,Usage!$C$5:$C$11,0),MATCH(UsagePerHour!WR$4,Usage!$D$3:$ABF$3,0)),"")</f>
        <v/>
      </c>
      <c r="WS102" s="6" t="str">
        <f>IFERROR(INDEX(Sales!$D$5:$ABF$18,MATCH(UsagePerHour!$B102,Sales!$C$5:$C$18,0),MATCH(UsagePerHour!WS$4,Sales!$D$3:$ABF$3,0))/WS$2*INDEX(Usage!$D$5:$ABF$11,MATCH(UsagePerHour!$B$100,Usage!$C$5:$C$11,0),MATCH(UsagePerHour!WS$4,Usage!$D$3:$ABF$3,0)),"")</f>
        <v/>
      </c>
      <c r="WT102" s="6" t="str">
        <f>IFERROR(INDEX(Sales!$D$5:$ABF$18,MATCH(UsagePerHour!$B102,Sales!$C$5:$C$18,0),MATCH(UsagePerHour!WT$4,Sales!$D$3:$ABF$3,0))/WT$2*INDEX(Usage!$D$5:$ABF$11,MATCH(UsagePerHour!$B$100,Usage!$C$5:$C$11,0),MATCH(UsagePerHour!WT$4,Usage!$D$3:$ABF$3,0)),"")</f>
        <v/>
      </c>
      <c r="WU102" s="6" t="str">
        <f>IFERROR(INDEX(Sales!$D$5:$ABF$18,MATCH(UsagePerHour!$B102,Sales!$C$5:$C$18,0),MATCH(UsagePerHour!WU$4,Sales!$D$3:$ABF$3,0))/WU$2*INDEX(Usage!$D$5:$ABF$11,MATCH(UsagePerHour!$B$100,Usage!$C$5:$C$11,0),MATCH(UsagePerHour!WU$4,Usage!$D$3:$ABF$3,0)),"")</f>
        <v/>
      </c>
      <c r="WV102" s="6" t="str">
        <f>IFERROR(INDEX(Sales!$D$5:$ABF$18,MATCH(UsagePerHour!$B102,Sales!$C$5:$C$18,0),MATCH(UsagePerHour!WV$4,Sales!$D$3:$ABF$3,0))/WV$2*INDEX(Usage!$D$5:$ABF$11,MATCH(UsagePerHour!$B$100,Usage!$C$5:$C$11,0),MATCH(UsagePerHour!WV$4,Usage!$D$3:$ABF$3,0)),"")</f>
        <v/>
      </c>
      <c r="WW102" s="6" t="str">
        <f>IFERROR(INDEX(Sales!$D$5:$ABF$18,MATCH(UsagePerHour!$B102,Sales!$C$5:$C$18,0),MATCH(UsagePerHour!WW$4,Sales!$D$3:$ABF$3,0))/WW$2*INDEX(Usage!$D$5:$ABF$11,MATCH(UsagePerHour!$B$100,Usage!$C$5:$C$11,0),MATCH(UsagePerHour!WW$4,Usage!$D$3:$ABF$3,0)),"")</f>
        <v/>
      </c>
      <c r="WX102" s="6" t="str">
        <f>IFERROR(INDEX(Sales!$D$5:$ABF$18,MATCH(UsagePerHour!$B102,Sales!$C$5:$C$18,0),MATCH(UsagePerHour!WX$4,Sales!$D$3:$ABF$3,0))/WX$2*INDEX(Usage!$D$5:$ABF$11,MATCH(UsagePerHour!$B$100,Usage!$C$5:$C$11,0),MATCH(UsagePerHour!WX$4,Usage!$D$3:$ABF$3,0)),"")</f>
        <v/>
      </c>
      <c r="WY102" s="6" t="str">
        <f>IFERROR(INDEX(Sales!$D$5:$ABF$18,MATCH(UsagePerHour!$B102,Sales!$C$5:$C$18,0),MATCH(UsagePerHour!WY$4,Sales!$D$3:$ABF$3,0))/WY$2*INDEX(Usage!$D$5:$ABF$11,MATCH(UsagePerHour!$B$100,Usage!$C$5:$C$11,0),MATCH(UsagePerHour!WY$4,Usage!$D$3:$ABF$3,0)),"")</f>
        <v/>
      </c>
      <c r="WZ102" s="6" t="str">
        <f>IFERROR(INDEX(Sales!$D$5:$ABF$18,MATCH(UsagePerHour!$B102,Sales!$C$5:$C$18,0),MATCH(UsagePerHour!WZ$4,Sales!$D$3:$ABF$3,0))/WZ$2*INDEX(Usage!$D$5:$ABF$11,MATCH(UsagePerHour!$B$100,Usage!$C$5:$C$11,0),MATCH(UsagePerHour!WZ$4,Usage!$D$3:$ABF$3,0)),"")</f>
        <v/>
      </c>
      <c r="XA102" s="6" t="str">
        <f>IFERROR(INDEX(Sales!$D$5:$ABF$18,MATCH(UsagePerHour!$B102,Sales!$C$5:$C$18,0),MATCH(UsagePerHour!XA$4,Sales!$D$3:$ABF$3,0))/XA$2*INDEX(Usage!$D$5:$ABF$11,MATCH(UsagePerHour!$B$100,Usage!$C$5:$C$11,0),MATCH(UsagePerHour!XA$4,Usage!$D$3:$ABF$3,0)),"")</f>
        <v/>
      </c>
      <c r="XB102" s="6" t="str">
        <f>IFERROR(INDEX(Sales!$D$5:$ABF$18,MATCH(UsagePerHour!$B102,Sales!$C$5:$C$18,0),MATCH(UsagePerHour!XB$4,Sales!$D$3:$ABF$3,0))/XB$2*INDEX(Usage!$D$5:$ABF$11,MATCH(UsagePerHour!$B$100,Usage!$C$5:$C$11,0),MATCH(UsagePerHour!XB$4,Usage!$D$3:$ABF$3,0)),"")</f>
        <v/>
      </c>
      <c r="XC102" s="6" t="str">
        <f>IFERROR(INDEX(Sales!$D$5:$ABF$18,MATCH(UsagePerHour!$B102,Sales!$C$5:$C$18,0),MATCH(UsagePerHour!XC$4,Sales!$D$3:$ABF$3,0))/XC$2*INDEX(Usage!$D$5:$ABF$11,MATCH(UsagePerHour!$B$100,Usage!$C$5:$C$11,0),MATCH(UsagePerHour!XC$4,Usage!$D$3:$ABF$3,0)),"")</f>
        <v/>
      </c>
      <c r="XD102" s="6" t="str">
        <f>IFERROR(INDEX(Sales!$D$5:$ABF$18,MATCH(UsagePerHour!$B102,Sales!$C$5:$C$18,0),MATCH(UsagePerHour!XD$4,Sales!$D$3:$ABF$3,0))/XD$2*INDEX(Usage!$D$5:$ABF$11,MATCH(UsagePerHour!$B$100,Usage!$C$5:$C$11,0),MATCH(UsagePerHour!XD$4,Usage!$D$3:$ABF$3,0)),"")</f>
        <v/>
      </c>
      <c r="XE102" s="6" t="str">
        <f>IFERROR(INDEX(Sales!$D$5:$ABF$18,MATCH(UsagePerHour!$B102,Sales!$C$5:$C$18,0),MATCH(UsagePerHour!XE$4,Sales!$D$3:$ABF$3,0))/XE$2*INDEX(Usage!$D$5:$ABF$11,MATCH(UsagePerHour!$B$100,Usage!$C$5:$C$11,0),MATCH(UsagePerHour!XE$4,Usage!$D$3:$ABF$3,0)),"")</f>
        <v/>
      </c>
      <c r="XF102" s="6" t="str">
        <f>IFERROR(INDEX(Sales!$D$5:$ABF$18,MATCH(UsagePerHour!$B102,Sales!$C$5:$C$18,0),MATCH(UsagePerHour!XF$4,Sales!$D$3:$ABF$3,0))/XF$2*INDEX(Usage!$D$5:$ABF$11,MATCH(UsagePerHour!$B$100,Usage!$C$5:$C$11,0),MATCH(UsagePerHour!XF$4,Usage!$D$3:$ABF$3,0)),"")</f>
        <v/>
      </c>
      <c r="XG102" s="6" t="str">
        <f>IFERROR(INDEX(Sales!$D$5:$ABF$18,MATCH(UsagePerHour!$B102,Sales!$C$5:$C$18,0),MATCH(UsagePerHour!XG$4,Sales!$D$3:$ABF$3,0))/XG$2*INDEX(Usage!$D$5:$ABF$11,MATCH(UsagePerHour!$B$100,Usage!$C$5:$C$11,0),MATCH(UsagePerHour!XG$4,Usage!$D$3:$ABF$3,0)),"")</f>
        <v/>
      </c>
      <c r="XH102" s="6" t="str">
        <f>IFERROR(INDEX(Sales!$D$5:$ABF$18,MATCH(UsagePerHour!$B102,Sales!$C$5:$C$18,0),MATCH(UsagePerHour!XH$4,Sales!$D$3:$ABF$3,0))/XH$2*INDEX(Usage!$D$5:$ABF$11,MATCH(UsagePerHour!$B$100,Usage!$C$5:$C$11,0),MATCH(UsagePerHour!XH$4,Usage!$D$3:$ABF$3,0)),"")</f>
        <v/>
      </c>
      <c r="XI102" s="6" t="str">
        <f>IFERROR(INDEX(Sales!$D$5:$ABF$18,MATCH(UsagePerHour!$B102,Sales!$C$5:$C$18,0),MATCH(UsagePerHour!XI$4,Sales!$D$3:$ABF$3,0))/XI$2*INDEX(Usage!$D$5:$ABF$11,MATCH(UsagePerHour!$B$100,Usage!$C$5:$C$11,0),MATCH(UsagePerHour!XI$4,Usage!$D$3:$ABF$3,0)),"")</f>
        <v/>
      </c>
      <c r="XJ102" s="6" t="str">
        <f>IFERROR(INDEX(Sales!$D$5:$ABF$18,MATCH(UsagePerHour!$B102,Sales!$C$5:$C$18,0),MATCH(UsagePerHour!XJ$4,Sales!$D$3:$ABF$3,0))/XJ$2*INDEX(Usage!$D$5:$ABF$11,MATCH(UsagePerHour!$B$100,Usage!$C$5:$C$11,0),MATCH(UsagePerHour!XJ$4,Usage!$D$3:$ABF$3,0)),"")</f>
        <v/>
      </c>
      <c r="XK102" s="6" t="str">
        <f>IFERROR(INDEX(Sales!$D$5:$ABF$18,MATCH(UsagePerHour!$B102,Sales!$C$5:$C$18,0),MATCH(UsagePerHour!XK$4,Sales!$D$3:$ABF$3,0))/XK$2*INDEX(Usage!$D$5:$ABF$11,MATCH(UsagePerHour!$B$100,Usage!$C$5:$C$11,0),MATCH(UsagePerHour!XK$4,Usage!$D$3:$ABF$3,0)),"")</f>
        <v/>
      </c>
      <c r="XL102" s="6" t="str">
        <f>IFERROR(INDEX(Sales!$D$5:$ABF$18,MATCH(UsagePerHour!$B102,Sales!$C$5:$C$18,0),MATCH(UsagePerHour!XL$4,Sales!$D$3:$ABF$3,0))/XL$2*INDEX(Usage!$D$5:$ABF$11,MATCH(UsagePerHour!$B$100,Usage!$C$5:$C$11,0),MATCH(UsagePerHour!XL$4,Usage!$D$3:$ABF$3,0)),"")</f>
        <v/>
      </c>
      <c r="XM102" s="6" t="str">
        <f>IFERROR(INDEX(Sales!$D$5:$ABF$18,MATCH(UsagePerHour!$B102,Sales!$C$5:$C$18,0),MATCH(UsagePerHour!XM$4,Sales!$D$3:$ABF$3,0))/XM$2*INDEX(Usage!$D$5:$ABF$11,MATCH(UsagePerHour!$B$100,Usage!$C$5:$C$11,0),MATCH(UsagePerHour!XM$4,Usage!$D$3:$ABF$3,0)),"")</f>
        <v/>
      </c>
      <c r="XN102" s="6" t="str">
        <f>IFERROR(INDEX(Sales!$D$5:$ABF$18,MATCH(UsagePerHour!$B102,Sales!$C$5:$C$18,0),MATCH(UsagePerHour!XN$4,Sales!$D$3:$ABF$3,0))/XN$2*INDEX(Usage!$D$5:$ABF$11,MATCH(UsagePerHour!$B$100,Usage!$C$5:$C$11,0),MATCH(UsagePerHour!XN$4,Usage!$D$3:$ABF$3,0)),"")</f>
        <v/>
      </c>
      <c r="XO102" s="6" t="str">
        <f>IFERROR(INDEX(Sales!$D$5:$ABF$18,MATCH(UsagePerHour!$B102,Sales!$C$5:$C$18,0),MATCH(UsagePerHour!XO$4,Sales!$D$3:$ABF$3,0))/XO$2*INDEX(Usage!$D$5:$ABF$11,MATCH(UsagePerHour!$B$100,Usage!$C$5:$C$11,0),MATCH(UsagePerHour!XO$4,Usage!$D$3:$ABF$3,0)),"")</f>
        <v/>
      </c>
      <c r="XP102" s="6" t="str">
        <f>IFERROR(INDEX(Sales!$D$5:$ABF$18,MATCH(UsagePerHour!$B102,Sales!$C$5:$C$18,0),MATCH(UsagePerHour!XP$4,Sales!$D$3:$ABF$3,0))/XP$2*INDEX(Usage!$D$5:$ABF$11,MATCH(UsagePerHour!$B$100,Usage!$C$5:$C$11,0),MATCH(UsagePerHour!XP$4,Usage!$D$3:$ABF$3,0)),"")</f>
        <v/>
      </c>
      <c r="XQ102" s="6" t="str">
        <f>IFERROR(INDEX(Sales!$D$5:$ABF$18,MATCH(UsagePerHour!$B102,Sales!$C$5:$C$18,0),MATCH(UsagePerHour!XQ$4,Sales!$D$3:$ABF$3,0))/XQ$2*INDEX(Usage!$D$5:$ABF$11,MATCH(UsagePerHour!$B$100,Usage!$C$5:$C$11,0),MATCH(UsagePerHour!XQ$4,Usage!$D$3:$ABF$3,0)),"")</f>
        <v/>
      </c>
      <c r="XR102" s="6" t="str">
        <f>IFERROR(INDEX(Sales!$D$5:$ABF$18,MATCH(UsagePerHour!$B102,Sales!$C$5:$C$18,0),MATCH(UsagePerHour!XR$4,Sales!$D$3:$ABF$3,0))/XR$2*INDEX(Usage!$D$5:$ABF$11,MATCH(UsagePerHour!$B$100,Usage!$C$5:$C$11,0),MATCH(UsagePerHour!XR$4,Usage!$D$3:$ABF$3,0)),"")</f>
        <v/>
      </c>
      <c r="XS102" s="6" t="str">
        <f>IFERROR(INDEX(Sales!$D$5:$ABF$18,MATCH(UsagePerHour!$B102,Sales!$C$5:$C$18,0),MATCH(UsagePerHour!XS$4,Sales!$D$3:$ABF$3,0))/XS$2*INDEX(Usage!$D$5:$ABF$11,MATCH(UsagePerHour!$B$100,Usage!$C$5:$C$11,0),MATCH(UsagePerHour!XS$4,Usage!$D$3:$ABF$3,0)),"")</f>
        <v/>
      </c>
      <c r="XT102" s="6" t="str">
        <f>IFERROR(INDEX(Sales!$D$5:$ABF$18,MATCH(UsagePerHour!$B102,Sales!$C$5:$C$18,0),MATCH(UsagePerHour!XT$4,Sales!$D$3:$ABF$3,0))/XT$2*INDEX(Usage!$D$5:$ABF$11,MATCH(UsagePerHour!$B$100,Usage!$C$5:$C$11,0),MATCH(UsagePerHour!XT$4,Usage!$D$3:$ABF$3,0)),"")</f>
        <v/>
      </c>
      <c r="XU102" s="6" t="str">
        <f>IFERROR(INDEX(Sales!$D$5:$ABF$18,MATCH(UsagePerHour!$B102,Sales!$C$5:$C$18,0),MATCH(UsagePerHour!XU$4,Sales!$D$3:$ABF$3,0))/XU$2*INDEX(Usage!$D$5:$ABF$11,MATCH(UsagePerHour!$B$100,Usage!$C$5:$C$11,0),MATCH(UsagePerHour!XU$4,Usage!$D$3:$ABF$3,0)),"")</f>
        <v/>
      </c>
      <c r="XV102" s="6" t="str">
        <f>IFERROR(INDEX(Sales!$D$5:$ABF$18,MATCH(UsagePerHour!$B102,Sales!$C$5:$C$18,0),MATCH(UsagePerHour!XV$4,Sales!$D$3:$ABF$3,0))/XV$2*INDEX(Usage!$D$5:$ABF$11,MATCH(UsagePerHour!$B$100,Usage!$C$5:$C$11,0),MATCH(UsagePerHour!XV$4,Usage!$D$3:$ABF$3,0)),"")</f>
        <v/>
      </c>
      <c r="XW102" s="6" t="str">
        <f>IFERROR(INDEX(Sales!$D$5:$ABF$18,MATCH(UsagePerHour!$B102,Sales!$C$5:$C$18,0),MATCH(UsagePerHour!XW$4,Sales!$D$3:$ABF$3,0))/XW$2*INDEX(Usage!$D$5:$ABF$11,MATCH(UsagePerHour!$B$100,Usage!$C$5:$C$11,0),MATCH(UsagePerHour!XW$4,Usage!$D$3:$ABF$3,0)),"")</f>
        <v/>
      </c>
      <c r="XX102" s="6" t="str">
        <f>IFERROR(INDEX(Sales!$D$5:$ABF$18,MATCH(UsagePerHour!$B102,Sales!$C$5:$C$18,0),MATCH(UsagePerHour!XX$4,Sales!$D$3:$ABF$3,0))/XX$2*INDEX(Usage!$D$5:$ABF$11,MATCH(UsagePerHour!$B$100,Usage!$C$5:$C$11,0),MATCH(UsagePerHour!XX$4,Usage!$D$3:$ABF$3,0)),"")</f>
        <v/>
      </c>
      <c r="XY102" s="6" t="str">
        <f>IFERROR(INDEX(Sales!$D$5:$ABF$18,MATCH(UsagePerHour!$B102,Sales!$C$5:$C$18,0),MATCH(UsagePerHour!XY$4,Sales!$D$3:$ABF$3,0))/XY$2*INDEX(Usage!$D$5:$ABF$11,MATCH(UsagePerHour!$B$100,Usage!$C$5:$C$11,0),MATCH(UsagePerHour!XY$4,Usage!$D$3:$ABF$3,0)),"")</f>
        <v/>
      </c>
      <c r="XZ102" s="6" t="str">
        <f>IFERROR(INDEX(Sales!$D$5:$ABF$18,MATCH(UsagePerHour!$B102,Sales!$C$5:$C$18,0),MATCH(UsagePerHour!XZ$4,Sales!$D$3:$ABF$3,0))/XZ$2*INDEX(Usage!$D$5:$ABF$11,MATCH(UsagePerHour!$B$100,Usage!$C$5:$C$11,0),MATCH(UsagePerHour!XZ$4,Usage!$D$3:$ABF$3,0)),"")</f>
        <v/>
      </c>
      <c r="YA102" s="6" t="str">
        <f>IFERROR(INDEX(Sales!$D$5:$ABF$18,MATCH(UsagePerHour!$B102,Sales!$C$5:$C$18,0),MATCH(UsagePerHour!YA$4,Sales!$D$3:$ABF$3,0))/YA$2*INDEX(Usage!$D$5:$ABF$11,MATCH(UsagePerHour!$B$100,Usage!$C$5:$C$11,0),MATCH(UsagePerHour!YA$4,Usage!$D$3:$ABF$3,0)),"")</f>
        <v/>
      </c>
      <c r="YB102" s="6" t="str">
        <f>IFERROR(INDEX(Sales!$D$5:$ABF$18,MATCH(UsagePerHour!$B102,Sales!$C$5:$C$18,0),MATCH(UsagePerHour!YB$4,Sales!$D$3:$ABF$3,0))/YB$2*INDEX(Usage!$D$5:$ABF$11,MATCH(UsagePerHour!$B$100,Usage!$C$5:$C$11,0),MATCH(UsagePerHour!YB$4,Usage!$D$3:$ABF$3,0)),"")</f>
        <v/>
      </c>
      <c r="YC102" s="6" t="str">
        <f>IFERROR(INDEX(Sales!$D$5:$ABF$18,MATCH(UsagePerHour!$B102,Sales!$C$5:$C$18,0),MATCH(UsagePerHour!YC$4,Sales!$D$3:$ABF$3,0))/YC$2*INDEX(Usage!$D$5:$ABF$11,MATCH(UsagePerHour!$B$100,Usage!$C$5:$C$11,0),MATCH(UsagePerHour!YC$4,Usage!$D$3:$ABF$3,0)),"")</f>
        <v/>
      </c>
      <c r="YD102" s="6" t="str">
        <f>IFERROR(INDEX(Sales!$D$5:$ABF$18,MATCH(UsagePerHour!$B102,Sales!$C$5:$C$18,0),MATCH(UsagePerHour!YD$4,Sales!$D$3:$ABF$3,0))/YD$2*INDEX(Usage!$D$5:$ABF$11,MATCH(UsagePerHour!$B$100,Usage!$C$5:$C$11,0),MATCH(UsagePerHour!YD$4,Usage!$D$3:$ABF$3,0)),"")</f>
        <v/>
      </c>
      <c r="YE102" s="6" t="str">
        <f>IFERROR(INDEX(Sales!$D$5:$ABF$18,MATCH(UsagePerHour!$B102,Sales!$C$5:$C$18,0),MATCH(UsagePerHour!YE$4,Sales!$D$3:$ABF$3,0))/YE$2*INDEX(Usage!$D$5:$ABF$11,MATCH(UsagePerHour!$B$100,Usage!$C$5:$C$11,0),MATCH(UsagePerHour!YE$4,Usage!$D$3:$ABF$3,0)),"")</f>
        <v/>
      </c>
      <c r="YF102" s="6" t="str">
        <f>IFERROR(INDEX(Sales!$D$5:$ABF$18,MATCH(UsagePerHour!$B102,Sales!$C$5:$C$18,0),MATCH(UsagePerHour!YF$4,Sales!$D$3:$ABF$3,0))/YF$2*INDEX(Usage!$D$5:$ABF$11,MATCH(UsagePerHour!$B$100,Usage!$C$5:$C$11,0),MATCH(UsagePerHour!YF$4,Usage!$D$3:$ABF$3,0)),"")</f>
        <v/>
      </c>
      <c r="YG102" s="6" t="str">
        <f>IFERROR(INDEX(Sales!$D$5:$ABF$18,MATCH(UsagePerHour!$B102,Sales!$C$5:$C$18,0),MATCH(UsagePerHour!YG$4,Sales!$D$3:$ABF$3,0))/YG$2*INDEX(Usage!$D$5:$ABF$11,MATCH(UsagePerHour!$B$100,Usage!$C$5:$C$11,0),MATCH(UsagePerHour!YG$4,Usage!$D$3:$ABF$3,0)),"")</f>
        <v/>
      </c>
      <c r="YH102" s="6" t="str">
        <f>IFERROR(INDEX(Sales!$D$5:$ABF$18,MATCH(UsagePerHour!$B102,Sales!$C$5:$C$18,0),MATCH(UsagePerHour!YH$4,Sales!$D$3:$ABF$3,0))/YH$2*INDEX(Usage!$D$5:$ABF$11,MATCH(UsagePerHour!$B$100,Usage!$C$5:$C$11,0),MATCH(UsagePerHour!YH$4,Usage!$D$3:$ABF$3,0)),"")</f>
        <v/>
      </c>
      <c r="YI102" s="6" t="str">
        <f>IFERROR(INDEX(Sales!$D$5:$ABF$18,MATCH(UsagePerHour!$B102,Sales!$C$5:$C$18,0),MATCH(UsagePerHour!YI$4,Sales!$D$3:$ABF$3,0))/YI$2*INDEX(Usage!$D$5:$ABF$11,MATCH(UsagePerHour!$B$100,Usage!$C$5:$C$11,0),MATCH(UsagePerHour!YI$4,Usage!$D$3:$ABF$3,0)),"")</f>
        <v/>
      </c>
      <c r="YJ102" s="6" t="str">
        <f>IFERROR(INDEX(Sales!$D$5:$ABF$18,MATCH(UsagePerHour!$B102,Sales!$C$5:$C$18,0),MATCH(UsagePerHour!YJ$4,Sales!$D$3:$ABF$3,0))/YJ$2*INDEX(Usage!$D$5:$ABF$11,MATCH(UsagePerHour!$B$100,Usage!$C$5:$C$11,0),MATCH(UsagePerHour!YJ$4,Usage!$D$3:$ABF$3,0)),"")</f>
        <v/>
      </c>
      <c r="YK102" s="6" t="str">
        <f>IFERROR(INDEX(Sales!$D$5:$ABF$18,MATCH(UsagePerHour!$B102,Sales!$C$5:$C$18,0),MATCH(UsagePerHour!YK$4,Sales!$D$3:$ABF$3,0))/YK$2*INDEX(Usage!$D$5:$ABF$11,MATCH(UsagePerHour!$B$100,Usage!$C$5:$C$11,0),MATCH(UsagePerHour!YK$4,Usage!$D$3:$ABF$3,0)),"")</f>
        <v/>
      </c>
      <c r="YL102" s="6" t="str">
        <f>IFERROR(INDEX(Sales!$D$5:$ABF$18,MATCH(UsagePerHour!$B102,Sales!$C$5:$C$18,0),MATCH(UsagePerHour!YL$4,Sales!$D$3:$ABF$3,0))/YL$2*INDEX(Usage!$D$5:$ABF$11,MATCH(UsagePerHour!$B$100,Usage!$C$5:$C$11,0),MATCH(UsagePerHour!YL$4,Usage!$D$3:$ABF$3,0)),"")</f>
        <v/>
      </c>
      <c r="YM102" s="6" t="str">
        <f>IFERROR(INDEX(Sales!$D$5:$ABF$18,MATCH(UsagePerHour!$B102,Sales!$C$5:$C$18,0),MATCH(UsagePerHour!YM$4,Sales!$D$3:$ABF$3,0))/YM$2*INDEX(Usage!$D$5:$ABF$11,MATCH(UsagePerHour!$B$100,Usage!$C$5:$C$11,0),MATCH(UsagePerHour!YM$4,Usage!$D$3:$ABF$3,0)),"")</f>
        <v/>
      </c>
      <c r="YN102" s="6" t="str">
        <f>IFERROR(INDEX(Sales!$D$5:$ABF$18,MATCH(UsagePerHour!$B102,Sales!$C$5:$C$18,0),MATCH(UsagePerHour!YN$4,Sales!$D$3:$ABF$3,0))/YN$2*INDEX(Usage!$D$5:$ABF$11,MATCH(UsagePerHour!$B$100,Usage!$C$5:$C$11,0),MATCH(UsagePerHour!YN$4,Usage!$D$3:$ABF$3,0)),"")</f>
        <v/>
      </c>
      <c r="YO102" s="6" t="str">
        <f>IFERROR(INDEX(Sales!$D$5:$ABF$18,MATCH(UsagePerHour!$B102,Sales!$C$5:$C$18,0),MATCH(UsagePerHour!YO$4,Sales!$D$3:$ABF$3,0))/YO$2*INDEX(Usage!$D$5:$ABF$11,MATCH(UsagePerHour!$B$100,Usage!$C$5:$C$11,0),MATCH(UsagePerHour!YO$4,Usage!$D$3:$ABF$3,0)),"")</f>
        <v/>
      </c>
      <c r="YP102" s="6" t="str">
        <f>IFERROR(INDEX(Sales!$D$5:$ABF$18,MATCH(UsagePerHour!$B102,Sales!$C$5:$C$18,0),MATCH(UsagePerHour!YP$4,Sales!$D$3:$ABF$3,0))/YP$2*INDEX(Usage!$D$5:$ABF$11,MATCH(UsagePerHour!$B$100,Usage!$C$5:$C$11,0),MATCH(UsagePerHour!YP$4,Usage!$D$3:$ABF$3,0)),"")</f>
        <v/>
      </c>
      <c r="YQ102" s="6" t="str">
        <f>IFERROR(INDEX(Sales!$D$5:$ABF$18,MATCH(UsagePerHour!$B102,Sales!$C$5:$C$18,0),MATCH(UsagePerHour!YQ$4,Sales!$D$3:$ABF$3,0))/YQ$2*INDEX(Usage!$D$5:$ABF$11,MATCH(UsagePerHour!$B$100,Usage!$C$5:$C$11,0),MATCH(UsagePerHour!YQ$4,Usage!$D$3:$ABF$3,0)),"")</f>
        <v/>
      </c>
      <c r="YR102" s="6" t="str">
        <f>IFERROR(INDEX(Sales!$D$5:$ABF$18,MATCH(UsagePerHour!$B102,Sales!$C$5:$C$18,0),MATCH(UsagePerHour!YR$4,Sales!$D$3:$ABF$3,0))/YR$2*INDEX(Usage!$D$5:$ABF$11,MATCH(UsagePerHour!$B$100,Usage!$C$5:$C$11,0),MATCH(UsagePerHour!YR$4,Usage!$D$3:$ABF$3,0)),"")</f>
        <v/>
      </c>
      <c r="YS102" s="6" t="str">
        <f>IFERROR(INDEX(Sales!$D$5:$ABF$18,MATCH(UsagePerHour!$B102,Sales!$C$5:$C$18,0),MATCH(UsagePerHour!YS$4,Sales!$D$3:$ABF$3,0))/YS$2*INDEX(Usage!$D$5:$ABF$11,MATCH(UsagePerHour!$B$100,Usage!$C$5:$C$11,0),MATCH(UsagePerHour!YS$4,Usage!$D$3:$ABF$3,0)),"")</f>
        <v/>
      </c>
      <c r="YT102" s="6" t="str">
        <f>IFERROR(INDEX(Sales!$D$5:$ABF$18,MATCH(UsagePerHour!$B102,Sales!$C$5:$C$18,0),MATCH(UsagePerHour!YT$4,Sales!$D$3:$ABF$3,0))/YT$2*INDEX(Usage!$D$5:$ABF$11,MATCH(UsagePerHour!$B$100,Usage!$C$5:$C$11,0),MATCH(UsagePerHour!YT$4,Usage!$D$3:$ABF$3,0)),"")</f>
        <v/>
      </c>
      <c r="YU102" s="6" t="str">
        <f>IFERROR(INDEX(Sales!$D$5:$ABF$18,MATCH(UsagePerHour!$B102,Sales!$C$5:$C$18,0),MATCH(UsagePerHour!YU$4,Sales!$D$3:$ABF$3,0))/YU$2*INDEX(Usage!$D$5:$ABF$11,MATCH(UsagePerHour!$B$100,Usage!$C$5:$C$11,0),MATCH(UsagePerHour!YU$4,Usage!$D$3:$ABF$3,0)),"")</f>
        <v/>
      </c>
      <c r="YV102" s="6" t="str">
        <f>IFERROR(INDEX(Sales!$D$5:$ABF$18,MATCH(UsagePerHour!$B102,Sales!$C$5:$C$18,0),MATCH(UsagePerHour!YV$4,Sales!$D$3:$ABF$3,0))/YV$2*INDEX(Usage!$D$5:$ABF$11,MATCH(UsagePerHour!$B$100,Usage!$C$5:$C$11,0),MATCH(UsagePerHour!YV$4,Usage!$D$3:$ABF$3,0)),"")</f>
        <v/>
      </c>
      <c r="YW102" s="6" t="str">
        <f>IFERROR(INDEX(Sales!$D$5:$ABF$18,MATCH(UsagePerHour!$B102,Sales!$C$5:$C$18,0),MATCH(UsagePerHour!YW$4,Sales!$D$3:$ABF$3,0))/YW$2*INDEX(Usage!$D$5:$ABF$11,MATCH(UsagePerHour!$B$100,Usage!$C$5:$C$11,0),MATCH(UsagePerHour!YW$4,Usage!$D$3:$ABF$3,0)),"")</f>
        <v/>
      </c>
      <c r="YX102" s="6" t="str">
        <f>IFERROR(INDEX(Sales!$D$5:$ABF$18,MATCH(UsagePerHour!$B102,Sales!$C$5:$C$18,0),MATCH(UsagePerHour!YX$4,Sales!$D$3:$ABF$3,0))/YX$2*INDEX(Usage!$D$5:$ABF$11,MATCH(UsagePerHour!$B$100,Usage!$C$5:$C$11,0),MATCH(UsagePerHour!YX$4,Usage!$D$3:$ABF$3,0)),"")</f>
        <v/>
      </c>
      <c r="YY102" s="6" t="str">
        <f>IFERROR(INDEX(Sales!$D$5:$ABF$18,MATCH(UsagePerHour!$B102,Sales!$C$5:$C$18,0),MATCH(UsagePerHour!YY$4,Sales!$D$3:$ABF$3,0))/YY$2*INDEX(Usage!$D$5:$ABF$11,MATCH(UsagePerHour!$B$100,Usage!$C$5:$C$11,0),MATCH(UsagePerHour!YY$4,Usage!$D$3:$ABF$3,0)),"")</f>
        <v/>
      </c>
      <c r="YZ102" s="6" t="str">
        <f>IFERROR(INDEX(Sales!$D$5:$ABF$18,MATCH(UsagePerHour!$B102,Sales!$C$5:$C$18,0),MATCH(UsagePerHour!YZ$4,Sales!$D$3:$ABF$3,0))/YZ$2*INDEX(Usage!$D$5:$ABF$11,MATCH(UsagePerHour!$B$100,Usage!$C$5:$C$11,0),MATCH(UsagePerHour!YZ$4,Usage!$D$3:$ABF$3,0)),"")</f>
        <v/>
      </c>
      <c r="ZA102" s="6" t="str">
        <f>IFERROR(INDEX(Sales!$D$5:$ABF$18,MATCH(UsagePerHour!$B102,Sales!$C$5:$C$18,0),MATCH(UsagePerHour!ZA$4,Sales!$D$3:$ABF$3,0))/ZA$2*INDEX(Usage!$D$5:$ABF$11,MATCH(UsagePerHour!$B$100,Usage!$C$5:$C$11,0),MATCH(UsagePerHour!ZA$4,Usage!$D$3:$ABF$3,0)),"")</f>
        <v/>
      </c>
      <c r="ZB102" s="6" t="str">
        <f>IFERROR(INDEX(Sales!$D$5:$ABF$18,MATCH(UsagePerHour!$B102,Sales!$C$5:$C$18,0),MATCH(UsagePerHour!ZB$4,Sales!$D$3:$ABF$3,0))/ZB$2*INDEX(Usage!$D$5:$ABF$11,MATCH(UsagePerHour!$B$100,Usage!$C$5:$C$11,0),MATCH(UsagePerHour!ZB$4,Usage!$D$3:$ABF$3,0)),"")</f>
        <v/>
      </c>
      <c r="ZC102" s="6" t="str">
        <f>IFERROR(INDEX(Sales!$D$5:$ABF$18,MATCH(UsagePerHour!$B102,Sales!$C$5:$C$18,0),MATCH(UsagePerHour!ZC$4,Sales!$D$3:$ABF$3,0))/ZC$2*INDEX(Usage!$D$5:$ABF$11,MATCH(UsagePerHour!$B$100,Usage!$C$5:$C$11,0),MATCH(UsagePerHour!ZC$4,Usage!$D$3:$ABF$3,0)),"")</f>
        <v/>
      </c>
      <c r="ZD102" s="6" t="str">
        <f>IFERROR(INDEX(Sales!$D$5:$ABF$18,MATCH(UsagePerHour!$B102,Sales!$C$5:$C$18,0),MATCH(UsagePerHour!ZD$4,Sales!$D$3:$ABF$3,0))/ZD$2*INDEX(Usage!$D$5:$ABF$11,MATCH(UsagePerHour!$B$100,Usage!$C$5:$C$11,0),MATCH(UsagePerHour!ZD$4,Usage!$D$3:$ABF$3,0)),"")</f>
        <v/>
      </c>
      <c r="ZE102" s="6" t="str">
        <f>IFERROR(INDEX(Sales!$D$5:$ABF$18,MATCH(UsagePerHour!$B102,Sales!$C$5:$C$18,0),MATCH(UsagePerHour!ZE$4,Sales!$D$3:$ABF$3,0))/ZE$2*INDEX(Usage!$D$5:$ABF$11,MATCH(UsagePerHour!$B$100,Usage!$C$5:$C$11,0),MATCH(UsagePerHour!ZE$4,Usage!$D$3:$ABF$3,0)),"")</f>
        <v/>
      </c>
      <c r="ZF102" s="6" t="str">
        <f>IFERROR(INDEX(Sales!$D$5:$ABF$18,MATCH(UsagePerHour!$B102,Sales!$C$5:$C$18,0),MATCH(UsagePerHour!ZF$4,Sales!$D$3:$ABF$3,0))/ZF$2*INDEX(Usage!$D$5:$ABF$11,MATCH(UsagePerHour!$B$100,Usage!$C$5:$C$11,0),MATCH(UsagePerHour!ZF$4,Usage!$D$3:$ABF$3,0)),"")</f>
        <v/>
      </c>
      <c r="ZG102" s="6" t="str">
        <f>IFERROR(INDEX(Sales!$D$5:$ABF$18,MATCH(UsagePerHour!$B102,Sales!$C$5:$C$18,0),MATCH(UsagePerHour!ZG$4,Sales!$D$3:$ABF$3,0))/ZG$2*INDEX(Usage!$D$5:$ABF$11,MATCH(UsagePerHour!$B$100,Usage!$C$5:$C$11,0),MATCH(UsagePerHour!ZG$4,Usage!$D$3:$ABF$3,0)),"")</f>
        <v/>
      </c>
      <c r="ZH102" s="6" t="str">
        <f>IFERROR(INDEX(Sales!$D$5:$ABF$18,MATCH(UsagePerHour!$B102,Sales!$C$5:$C$18,0),MATCH(UsagePerHour!ZH$4,Sales!$D$3:$ABF$3,0))/ZH$2*INDEX(Usage!$D$5:$ABF$11,MATCH(UsagePerHour!$B$100,Usage!$C$5:$C$11,0),MATCH(UsagePerHour!ZH$4,Usage!$D$3:$ABF$3,0)),"")</f>
        <v/>
      </c>
      <c r="ZI102" s="6" t="str">
        <f>IFERROR(INDEX(Sales!$D$5:$ABF$18,MATCH(UsagePerHour!$B102,Sales!$C$5:$C$18,0),MATCH(UsagePerHour!ZI$4,Sales!$D$3:$ABF$3,0))/ZI$2*INDEX(Usage!$D$5:$ABF$11,MATCH(UsagePerHour!$B$100,Usage!$C$5:$C$11,0),MATCH(UsagePerHour!ZI$4,Usage!$D$3:$ABF$3,0)),"")</f>
        <v/>
      </c>
      <c r="ZJ102" s="6" t="str">
        <f>IFERROR(INDEX(Sales!$D$5:$ABF$18,MATCH(UsagePerHour!$B102,Sales!$C$5:$C$18,0),MATCH(UsagePerHour!ZJ$4,Sales!$D$3:$ABF$3,0))/ZJ$2*INDEX(Usage!$D$5:$ABF$11,MATCH(UsagePerHour!$B$100,Usage!$C$5:$C$11,0),MATCH(UsagePerHour!ZJ$4,Usage!$D$3:$ABF$3,0)),"")</f>
        <v/>
      </c>
      <c r="ZK102" s="6" t="str">
        <f>IFERROR(INDEX(Sales!$D$5:$ABF$18,MATCH(UsagePerHour!$B102,Sales!$C$5:$C$18,0),MATCH(UsagePerHour!ZK$4,Sales!$D$3:$ABF$3,0))/ZK$2*INDEX(Usage!$D$5:$ABF$11,MATCH(UsagePerHour!$B$100,Usage!$C$5:$C$11,0),MATCH(UsagePerHour!ZK$4,Usage!$D$3:$ABF$3,0)),"")</f>
        <v/>
      </c>
      <c r="ZL102" s="6" t="str">
        <f>IFERROR(INDEX(Sales!$D$5:$ABF$18,MATCH(UsagePerHour!$B102,Sales!$C$5:$C$18,0),MATCH(UsagePerHour!ZL$4,Sales!$D$3:$ABF$3,0))/ZL$2*INDEX(Usage!$D$5:$ABF$11,MATCH(UsagePerHour!$B$100,Usage!$C$5:$C$11,0),MATCH(UsagePerHour!ZL$4,Usage!$D$3:$ABF$3,0)),"")</f>
        <v/>
      </c>
      <c r="ZM102" s="6" t="str">
        <f>IFERROR(INDEX(Sales!$D$5:$ABF$18,MATCH(UsagePerHour!$B102,Sales!$C$5:$C$18,0),MATCH(UsagePerHour!ZM$4,Sales!$D$3:$ABF$3,0))/ZM$2*INDEX(Usage!$D$5:$ABF$11,MATCH(UsagePerHour!$B$100,Usage!$C$5:$C$11,0),MATCH(UsagePerHour!ZM$4,Usage!$D$3:$ABF$3,0)),"")</f>
        <v/>
      </c>
      <c r="ZN102" s="6" t="str">
        <f>IFERROR(INDEX(Sales!$D$5:$ABF$18,MATCH(UsagePerHour!$B102,Sales!$C$5:$C$18,0),MATCH(UsagePerHour!ZN$4,Sales!$D$3:$ABF$3,0))/ZN$2*INDEX(Usage!$D$5:$ABF$11,MATCH(UsagePerHour!$B$100,Usage!$C$5:$C$11,0),MATCH(UsagePerHour!ZN$4,Usage!$D$3:$ABF$3,0)),"")</f>
        <v/>
      </c>
      <c r="ZO102" s="6" t="str">
        <f>IFERROR(INDEX(Sales!$D$5:$ABF$18,MATCH(UsagePerHour!$B102,Sales!$C$5:$C$18,0),MATCH(UsagePerHour!ZO$4,Sales!$D$3:$ABF$3,0))/ZO$2*INDEX(Usage!$D$5:$ABF$11,MATCH(UsagePerHour!$B$100,Usage!$C$5:$C$11,0),MATCH(UsagePerHour!ZO$4,Usage!$D$3:$ABF$3,0)),"")</f>
        <v/>
      </c>
      <c r="ZP102" s="6" t="str">
        <f>IFERROR(INDEX(Sales!$D$5:$ABF$18,MATCH(UsagePerHour!$B102,Sales!$C$5:$C$18,0),MATCH(UsagePerHour!ZP$4,Sales!$D$3:$ABF$3,0))/ZP$2*INDEX(Usage!$D$5:$ABF$11,MATCH(UsagePerHour!$B$100,Usage!$C$5:$C$11,0),MATCH(UsagePerHour!ZP$4,Usage!$D$3:$ABF$3,0)),"")</f>
        <v/>
      </c>
      <c r="ZQ102" s="6" t="str">
        <f>IFERROR(INDEX(Sales!$D$5:$ABF$18,MATCH(UsagePerHour!$B102,Sales!$C$5:$C$18,0),MATCH(UsagePerHour!ZQ$4,Sales!$D$3:$ABF$3,0))/ZQ$2*INDEX(Usage!$D$5:$ABF$11,MATCH(UsagePerHour!$B$100,Usage!$C$5:$C$11,0),MATCH(UsagePerHour!ZQ$4,Usage!$D$3:$ABF$3,0)),"")</f>
        <v/>
      </c>
      <c r="ZR102" s="6" t="str">
        <f>IFERROR(INDEX(Sales!$D$5:$ABF$18,MATCH(UsagePerHour!$B102,Sales!$C$5:$C$18,0),MATCH(UsagePerHour!ZR$4,Sales!$D$3:$ABF$3,0))/ZR$2*INDEX(Usage!$D$5:$ABF$11,MATCH(UsagePerHour!$B$100,Usage!$C$5:$C$11,0),MATCH(UsagePerHour!ZR$4,Usage!$D$3:$ABF$3,0)),"")</f>
        <v/>
      </c>
      <c r="ZS102" s="6" t="str">
        <f>IFERROR(INDEX(Sales!$D$5:$ABF$18,MATCH(UsagePerHour!$B102,Sales!$C$5:$C$18,0),MATCH(UsagePerHour!ZS$4,Sales!$D$3:$ABF$3,0))/ZS$2*INDEX(Usage!$D$5:$ABF$11,MATCH(UsagePerHour!$B$100,Usage!$C$5:$C$11,0),MATCH(UsagePerHour!ZS$4,Usage!$D$3:$ABF$3,0)),"")</f>
        <v/>
      </c>
      <c r="ZT102" s="6" t="str">
        <f>IFERROR(INDEX(Sales!$D$5:$ABF$18,MATCH(UsagePerHour!$B102,Sales!$C$5:$C$18,0),MATCH(UsagePerHour!ZT$4,Sales!$D$3:$ABF$3,0))/ZT$2*INDEX(Usage!$D$5:$ABF$11,MATCH(UsagePerHour!$B$100,Usage!$C$5:$C$11,0),MATCH(UsagePerHour!ZT$4,Usage!$D$3:$ABF$3,0)),"")</f>
        <v/>
      </c>
      <c r="ZU102" s="6" t="str">
        <f>IFERROR(INDEX(Sales!$D$5:$ABF$18,MATCH(UsagePerHour!$B102,Sales!$C$5:$C$18,0),MATCH(UsagePerHour!ZU$4,Sales!$D$3:$ABF$3,0))/ZU$2*INDEX(Usage!$D$5:$ABF$11,MATCH(UsagePerHour!$B$100,Usage!$C$5:$C$11,0),MATCH(UsagePerHour!ZU$4,Usage!$D$3:$ABF$3,0)),"")</f>
        <v/>
      </c>
      <c r="ZV102" s="6" t="str">
        <f>IFERROR(INDEX(Sales!$D$5:$ABF$18,MATCH(UsagePerHour!$B102,Sales!$C$5:$C$18,0),MATCH(UsagePerHour!ZV$4,Sales!$D$3:$ABF$3,0))/ZV$2*INDEX(Usage!$D$5:$ABF$11,MATCH(UsagePerHour!$B$100,Usage!$C$5:$C$11,0),MATCH(UsagePerHour!ZV$4,Usage!$D$3:$ABF$3,0)),"")</f>
        <v/>
      </c>
      <c r="ZW102" s="6" t="str">
        <f>IFERROR(INDEX(Sales!$D$5:$ABF$18,MATCH(UsagePerHour!$B102,Sales!$C$5:$C$18,0),MATCH(UsagePerHour!ZW$4,Sales!$D$3:$ABF$3,0))/ZW$2*INDEX(Usage!$D$5:$ABF$11,MATCH(UsagePerHour!$B$100,Usage!$C$5:$C$11,0),MATCH(UsagePerHour!ZW$4,Usage!$D$3:$ABF$3,0)),"")</f>
        <v/>
      </c>
      <c r="ZX102" s="6" t="str">
        <f>IFERROR(INDEX(Sales!$D$5:$ABF$18,MATCH(UsagePerHour!$B102,Sales!$C$5:$C$18,0),MATCH(UsagePerHour!ZX$4,Sales!$D$3:$ABF$3,0))/ZX$2*INDEX(Usage!$D$5:$ABF$11,MATCH(UsagePerHour!$B$100,Usage!$C$5:$C$11,0),MATCH(UsagePerHour!ZX$4,Usage!$D$3:$ABF$3,0)),"")</f>
        <v/>
      </c>
      <c r="ZY102" s="6" t="str">
        <f>IFERROR(INDEX(Sales!$D$5:$ABF$18,MATCH(UsagePerHour!$B102,Sales!$C$5:$C$18,0),MATCH(UsagePerHour!ZY$4,Sales!$D$3:$ABF$3,0))/ZY$2*INDEX(Usage!$D$5:$ABF$11,MATCH(UsagePerHour!$B$100,Usage!$C$5:$C$11,0),MATCH(UsagePerHour!ZY$4,Usage!$D$3:$ABF$3,0)),"")</f>
        <v/>
      </c>
      <c r="ZZ102" s="6" t="str">
        <f>IFERROR(INDEX(Sales!$D$5:$ABF$18,MATCH(UsagePerHour!$B102,Sales!$C$5:$C$18,0),MATCH(UsagePerHour!ZZ$4,Sales!$D$3:$ABF$3,0))/ZZ$2*INDEX(Usage!$D$5:$ABF$11,MATCH(UsagePerHour!$B$100,Usage!$C$5:$C$11,0),MATCH(UsagePerHour!ZZ$4,Usage!$D$3:$ABF$3,0)),"")</f>
        <v/>
      </c>
      <c r="AAA102" s="6" t="str">
        <f>IFERROR(INDEX(Sales!$D$5:$ABF$18,MATCH(UsagePerHour!$B102,Sales!$C$5:$C$18,0),MATCH(UsagePerHour!AAA$4,Sales!$D$3:$ABF$3,0))/AAA$2*INDEX(Usage!$D$5:$ABF$11,MATCH(UsagePerHour!$B$100,Usage!$C$5:$C$11,0),MATCH(UsagePerHour!AAA$4,Usage!$D$3:$ABF$3,0)),"")</f>
        <v/>
      </c>
      <c r="AAB102" s="6" t="str">
        <f>IFERROR(INDEX(Sales!$D$5:$ABF$18,MATCH(UsagePerHour!$B102,Sales!$C$5:$C$18,0),MATCH(UsagePerHour!AAB$4,Sales!$D$3:$ABF$3,0))/AAB$2*INDEX(Usage!$D$5:$ABF$11,MATCH(UsagePerHour!$B$100,Usage!$C$5:$C$11,0),MATCH(UsagePerHour!AAB$4,Usage!$D$3:$ABF$3,0)),"")</f>
        <v/>
      </c>
      <c r="AAC102" s="6" t="str">
        <f>IFERROR(INDEX(Sales!$D$5:$ABF$18,MATCH(UsagePerHour!$B102,Sales!$C$5:$C$18,0),MATCH(UsagePerHour!AAC$4,Sales!$D$3:$ABF$3,0))/AAC$2*INDEX(Usage!$D$5:$ABF$11,MATCH(UsagePerHour!$B$100,Usage!$C$5:$C$11,0),MATCH(UsagePerHour!AAC$4,Usage!$D$3:$ABF$3,0)),"")</f>
        <v/>
      </c>
      <c r="AAD102" s="6" t="str">
        <f>IFERROR(INDEX(Sales!$D$5:$ABF$18,MATCH(UsagePerHour!$B102,Sales!$C$5:$C$18,0),MATCH(UsagePerHour!AAD$4,Sales!$D$3:$ABF$3,0))/AAD$2*INDEX(Usage!$D$5:$ABF$11,MATCH(UsagePerHour!$B$100,Usage!$C$5:$C$11,0),MATCH(UsagePerHour!AAD$4,Usage!$D$3:$ABF$3,0)),"")</f>
        <v/>
      </c>
      <c r="AAE102" s="6" t="str">
        <f>IFERROR(INDEX(Sales!$D$5:$ABF$18,MATCH(UsagePerHour!$B102,Sales!$C$5:$C$18,0),MATCH(UsagePerHour!AAE$4,Sales!$D$3:$ABF$3,0))/AAE$2*INDEX(Usage!$D$5:$ABF$11,MATCH(UsagePerHour!$B$100,Usage!$C$5:$C$11,0),MATCH(UsagePerHour!AAE$4,Usage!$D$3:$ABF$3,0)),"")</f>
        <v/>
      </c>
      <c r="AAF102" s="6" t="str">
        <f>IFERROR(INDEX(Sales!$D$5:$ABF$18,MATCH(UsagePerHour!$B102,Sales!$C$5:$C$18,0),MATCH(UsagePerHour!AAF$4,Sales!$D$3:$ABF$3,0))/AAF$2*INDEX(Usage!$D$5:$ABF$11,MATCH(UsagePerHour!$B$100,Usage!$C$5:$C$11,0),MATCH(UsagePerHour!AAF$4,Usage!$D$3:$ABF$3,0)),"")</f>
        <v/>
      </c>
      <c r="AAG102" s="6" t="str">
        <f>IFERROR(INDEX(Sales!$D$5:$ABF$18,MATCH(UsagePerHour!$B102,Sales!$C$5:$C$18,0),MATCH(UsagePerHour!AAG$4,Sales!$D$3:$ABF$3,0))/AAG$2*INDEX(Usage!$D$5:$ABF$11,MATCH(UsagePerHour!$B$100,Usage!$C$5:$C$11,0),MATCH(UsagePerHour!AAG$4,Usage!$D$3:$ABF$3,0)),"")</f>
        <v/>
      </c>
      <c r="AAH102" s="6" t="str">
        <f>IFERROR(INDEX(Sales!$D$5:$ABF$18,MATCH(UsagePerHour!$B102,Sales!$C$5:$C$18,0),MATCH(UsagePerHour!AAH$4,Sales!$D$3:$ABF$3,0))/AAH$2*INDEX(Usage!$D$5:$ABF$11,MATCH(UsagePerHour!$B$100,Usage!$C$5:$C$11,0),MATCH(UsagePerHour!AAH$4,Usage!$D$3:$ABF$3,0)),"")</f>
        <v/>
      </c>
      <c r="AAI102" s="6" t="str">
        <f>IFERROR(INDEX(Sales!$D$5:$ABF$18,MATCH(UsagePerHour!$B102,Sales!$C$5:$C$18,0),MATCH(UsagePerHour!AAI$4,Sales!$D$3:$ABF$3,0))/AAI$2*INDEX(Usage!$D$5:$ABF$11,MATCH(UsagePerHour!$B$100,Usage!$C$5:$C$11,0),MATCH(UsagePerHour!AAI$4,Usage!$D$3:$ABF$3,0)),"")</f>
        <v/>
      </c>
      <c r="AAJ102" s="6" t="str">
        <f>IFERROR(INDEX(Sales!$D$5:$ABF$18,MATCH(UsagePerHour!$B102,Sales!$C$5:$C$18,0),MATCH(UsagePerHour!AAJ$4,Sales!$D$3:$ABF$3,0))/AAJ$2*INDEX(Usage!$D$5:$ABF$11,MATCH(UsagePerHour!$B$100,Usage!$C$5:$C$11,0),MATCH(UsagePerHour!AAJ$4,Usage!$D$3:$ABF$3,0)),"")</f>
        <v/>
      </c>
      <c r="AAK102" s="6" t="str">
        <f>IFERROR(INDEX(Sales!$D$5:$ABF$18,MATCH(UsagePerHour!$B102,Sales!$C$5:$C$18,0),MATCH(UsagePerHour!AAK$4,Sales!$D$3:$ABF$3,0))/AAK$2*INDEX(Usage!$D$5:$ABF$11,MATCH(UsagePerHour!$B$100,Usage!$C$5:$C$11,0),MATCH(UsagePerHour!AAK$4,Usage!$D$3:$ABF$3,0)),"")</f>
        <v/>
      </c>
      <c r="AAL102" s="6" t="str">
        <f>IFERROR(INDEX(Sales!$D$5:$ABF$18,MATCH(UsagePerHour!$B102,Sales!$C$5:$C$18,0),MATCH(UsagePerHour!AAL$4,Sales!$D$3:$ABF$3,0))/AAL$2*INDEX(Usage!$D$5:$ABF$11,MATCH(UsagePerHour!$B$100,Usage!$C$5:$C$11,0),MATCH(UsagePerHour!AAL$4,Usage!$D$3:$ABF$3,0)),"")</f>
        <v/>
      </c>
      <c r="AAM102" s="6" t="str">
        <f>IFERROR(INDEX(Sales!$D$5:$ABF$18,MATCH(UsagePerHour!$B102,Sales!$C$5:$C$18,0),MATCH(UsagePerHour!AAM$4,Sales!$D$3:$ABF$3,0))/AAM$2*INDEX(Usage!$D$5:$ABF$11,MATCH(UsagePerHour!$B$100,Usage!$C$5:$C$11,0),MATCH(UsagePerHour!AAM$4,Usage!$D$3:$ABF$3,0)),"")</f>
        <v/>
      </c>
      <c r="AAN102" s="6" t="str">
        <f>IFERROR(INDEX(Sales!$D$5:$ABF$18,MATCH(UsagePerHour!$B102,Sales!$C$5:$C$18,0),MATCH(UsagePerHour!AAN$4,Sales!$D$3:$ABF$3,0))/AAN$2*INDEX(Usage!$D$5:$ABF$11,MATCH(UsagePerHour!$B$100,Usage!$C$5:$C$11,0),MATCH(UsagePerHour!AAN$4,Usage!$D$3:$ABF$3,0)),"")</f>
        <v/>
      </c>
      <c r="AAO102" s="6" t="str">
        <f>IFERROR(INDEX(Sales!$D$5:$ABF$18,MATCH(UsagePerHour!$B102,Sales!$C$5:$C$18,0),MATCH(UsagePerHour!AAO$4,Sales!$D$3:$ABF$3,0))/AAO$2*INDEX(Usage!$D$5:$ABF$11,MATCH(UsagePerHour!$B$100,Usage!$C$5:$C$11,0),MATCH(UsagePerHour!AAO$4,Usage!$D$3:$ABF$3,0)),"")</f>
        <v/>
      </c>
      <c r="AAP102" s="6" t="str">
        <f>IFERROR(INDEX(Sales!$D$5:$ABF$18,MATCH(UsagePerHour!$B102,Sales!$C$5:$C$18,0),MATCH(UsagePerHour!AAP$4,Sales!$D$3:$ABF$3,0))/AAP$2*INDEX(Usage!$D$5:$ABF$11,MATCH(UsagePerHour!$B$100,Usage!$C$5:$C$11,0),MATCH(UsagePerHour!AAP$4,Usage!$D$3:$ABF$3,0)),"")</f>
        <v/>
      </c>
      <c r="AAQ102" s="6" t="str">
        <f>IFERROR(INDEX(Sales!$D$5:$ABF$18,MATCH(UsagePerHour!$B102,Sales!$C$5:$C$18,0),MATCH(UsagePerHour!AAQ$4,Sales!$D$3:$ABF$3,0))/AAQ$2*INDEX(Usage!$D$5:$ABF$11,MATCH(UsagePerHour!$B$100,Usage!$C$5:$C$11,0),MATCH(UsagePerHour!AAQ$4,Usage!$D$3:$ABF$3,0)),"")</f>
        <v/>
      </c>
      <c r="AAR102" s="6" t="str">
        <f>IFERROR(INDEX(Sales!$D$5:$ABF$18,MATCH(UsagePerHour!$B102,Sales!$C$5:$C$18,0),MATCH(UsagePerHour!AAR$4,Sales!$D$3:$ABF$3,0))/AAR$2*INDEX(Usage!$D$5:$ABF$11,MATCH(UsagePerHour!$B$100,Usage!$C$5:$C$11,0),MATCH(UsagePerHour!AAR$4,Usage!$D$3:$ABF$3,0)),"")</f>
        <v/>
      </c>
      <c r="AAS102" s="6" t="str">
        <f>IFERROR(INDEX(Sales!$D$5:$ABF$18,MATCH(UsagePerHour!$B102,Sales!$C$5:$C$18,0),MATCH(UsagePerHour!AAS$4,Sales!$D$3:$ABF$3,0))/AAS$2*INDEX(Usage!$D$5:$ABF$11,MATCH(UsagePerHour!$B$100,Usage!$C$5:$C$11,0),MATCH(UsagePerHour!AAS$4,Usage!$D$3:$ABF$3,0)),"")</f>
        <v/>
      </c>
      <c r="AAT102" s="6" t="str">
        <f>IFERROR(INDEX(Sales!$D$5:$ABF$18,MATCH(UsagePerHour!$B102,Sales!$C$5:$C$18,0),MATCH(UsagePerHour!AAT$4,Sales!$D$3:$ABF$3,0))/AAT$2*INDEX(Usage!$D$5:$ABF$11,MATCH(UsagePerHour!$B$100,Usage!$C$5:$C$11,0),MATCH(UsagePerHour!AAT$4,Usage!$D$3:$ABF$3,0)),"")</f>
        <v/>
      </c>
      <c r="AAU102" s="6" t="str">
        <f>IFERROR(INDEX(Sales!$D$5:$ABF$18,MATCH(UsagePerHour!$B102,Sales!$C$5:$C$18,0),MATCH(UsagePerHour!AAU$4,Sales!$D$3:$ABF$3,0))/AAU$2*INDEX(Usage!$D$5:$ABF$11,MATCH(UsagePerHour!$B$100,Usage!$C$5:$C$11,0),MATCH(UsagePerHour!AAU$4,Usage!$D$3:$ABF$3,0)),"")</f>
        <v/>
      </c>
      <c r="AAV102" s="6" t="str">
        <f>IFERROR(INDEX(Sales!$D$5:$ABF$18,MATCH(UsagePerHour!$B102,Sales!$C$5:$C$18,0),MATCH(UsagePerHour!AAV$4,Sales!$D$3:$ABF$3,0))/AAV$2*INDEX(Usage!$D$5:$ABF$11,MATCH(UsagePerHour!$B$100,Usage!$C$5:$C$11,0),MATCH(UsagePerHour!AAV$4,Usage!$D$3:$ABF$3,0)),"")</f>
        <v/>
      </c>
      <c r="AAW102" s="6" t="str">
        <f>IFERROR(INDEX(Sales!$D$5:$ABF$18,MATCH(UsagePerHour!$B102,Sales!$C$5:$C$18,0),MATCH(UsagePerHour!AAW$4,Sales!$D$3:$ABF$3,0))/AAW$2*INDEX(Usage!$D$5:$ABF$11,MATCH(UsagePerHour!$B$100,Usage!$C$5:$C$11,0),MATCH(UsagePerHour!AAW$4,Usage!$D$3:$ABF$3,0)),"")</f>
        <v/>
      </c>
      <c r="AAX102" s="6" t="str">
        <f>IFERROR(INDEX(Sales!$D$5:$ABF$18,MATCH(UsagePerHour!$B102,Sales!$C$5:$C$18,0),MATCH(UsagePerHour!AAX$4,Sales!$D$3:$ABF$3,0))/AAX$2*INDEX(Usage!$D$5:$ABF$11,MATCH(UsagePerHour!$B$100,Usage!$C$5:$C$11,0),MATCH(UsagePerHour!AAX$4,Usage!$D$3:$ABF$3,0)),"")</f>
        <v/>
      </c>
      <c r="AAY102" s="6" t="str">
        <f>IFERROR(INDEX(Sales!$D$5:$ABF$18,MATCH(UsagePerHour!$B102,Sales!$C$5:$C$18,0),MATCH(UsagePerHour!AAY$4,Sales!$D$3:$ABF$3,0))/AAY$2*INDEX(Usage!$D$5:$ABF$11,MATCH(UsagePerHour!$B$100,Usage!$C$5:$C$11,0),MATCH(UsagePerHour!AAY$4,Usage!$D$3:$ABF$3,0)),"")</f>
        <v/>
      </c>
      <c r="AAZ102" s="6" t="str">
        <f>IFERROR(INDEX(Sales!$D$5:$ABF$18,MATCH(UsagePerHour!$B102,Sales!$C$5:$C$18,0),MATCH(UsagePerHour!AAZ$4,Sales!$D$3:$ABF$3,0))/AAZ$2*INDEX(Usage!$D$5:$ABF$11,MATCH(UsagePerHour!$B$100,Usage!$C$5:$C$11,0),MATCH(UsagePerHour!AAZ$4,Usage!$D$3:$ABF$3,0)),"")</f>
        <v/>
      </c>
      <c r="ABA102" s="6" t="str">
        <f>IFERROR(INDEX(Sales!$D$5:$ABF$18,MATCH(UsagePerHour!$B102,Sales!$C$5:$C$18,0),MATCH(UsagePerHour!ABA$4,Sales!$D$3:$ABF$3,0))/ABA$2*INDEX(Usage!$D$5:$ABF$11,MATCH(UsagePerHour!$B$100,Usage!$C$5:$C$11,0),MATCH(UsagePerHour!ABA$4,Usage!$D$3:$ABF$3,0)),"")</f>
        <v/>
      </c>
    </row>
    <row r="103" spans="2:729">
      <c r="B103" s="3" t="s">
        <v>3</v>
      </c>
      <c r="C103" s="6">
        <f>IFERROR(INDEX(Sales!$D$5:$ABF$18,MATCH(UsagePerHour!$B103,Sales!$C$5:$C$18,0),MATCH(UsagePerHour!C$4,Sales!$D$3:$ABF$3,0))/C$2*INDEX(Usage!$D$5:$ABF$11,MATCH(UsagePerHour!$B$100,Usage!$C$5:$C$11,0),MATCH(UsagePerHour!C$4,Usage!$D$3:$ABF$3,0)),"")</f>
        <v>2.5988059863467163</v>
      </c>
      <c r="D103" s="6">
        <f>IFERROR(INDEX(Sales!$D$5:$ABF$18,MATCH(UsagePerHour!$B103,Sales!$C$5:$C$18,0),MATCH(UsagePerHour!D$4,Sales!$D$3:$ABF$3,0))/D$2*INDEX(Usage!$D$5:$ABF$11,MATCH(UsagePerHour!$B$100,Usage!$C$5:$C$11,0),MATCH(UsagePerHour!D$4,Usage!$D$3:$ABF$3,0)),"")</f>
        <v>2.6771011746413516</v>
      </c>
      <c r="E103" s="6">
        <f>IFERROR(INDEX(Sales!$D$5:$ABF$18,MATCH(UsagePerHour!$B103,Sales!$C$5:$C$18,0),MATCH(UsagePerHour!E$4,Sales!$D$3:$ABF$3,0))/E$2*INDEX(Usage!$D$5:$ABF$11,MATCH(UsagePerHour!$B$100,Usage!$C$5:$C$11,0),MATCH(UsagePerHour!E$4,Usage!$D$3:$ABF$3,0)),"")</f>
        <v>0.96319361277445115</v>
      </c>
      <c r="F103" s="6">
        <f>IFERROR(INDEX(Sales!$D$5:$ABF$18,MATCH(UsagePerHour!$B103,Sales!$C$5:$C$18,0),MATCH(UsagePerHour!F$4,Sales!$D$3:$ABF$3,0))/F$2*INDEX(Usage!$D$5:$ABF$11,MATCH(UsagePerHour!$B$100,Usage!$C$5:$C$11,0),MATCH(UsagePerHour!F$4,Usage!$D$3:$ABF$3,0)),"")</f>
        <v>2.0172934154980835</v>
      </c>
      <c r="G103" s="6">
        <f>IFERROR(INDEX(Sales!$D$5:$ABF$18,MATCH(UsagePerHour!$B103,Sales!$C$5:$C$18,0),MATCH(UsagePerHour!G$4,Sales!$D$3:$ABF$3,0))/G$2*INDEX(Usage!$D$5:$ABF$11,MATCH(UsagePerHour!$B$100,Usage!$C$5:$C$11,0),MATCH(UsagePerHour!G$4,Usage!$D$3:$ABF$3,0)),"")</f>
        <v>3.2334206166835888</v>
      </c>
      <c r="H103" s="6">
        <f>IFERROR(INDEX(Sales!$D$5:$ABF$18,MATCH(UsagePerHour!$B103,Sales!$C$5:$C$18,0),MATCH(UsagePerHour!H$4,Sales!$D$3:$ABF$3,0))/H$2*INDEX(Usage!$D$5:$ABF$11,MATCH(UsagePerHour!$B$100,Usage!$C$5:$C$11,0),MATCH(UsagePerHour!H$4,Usage!$D$3:$ABF$3,0)),"")</f>
        <v>9.8794773783240508</v>
      </c>
      <c r="I103" s="6">
        <f>IFERROR(INDEX(Sales!$D$5:$ABF$18,MATCH(UsagePerHour!$B103,Sales!$C$5:$C$18,0),MATCH(UsagePerHour!I$4,Sales!$D$3:$ABF$3,0))/I$2*INDEX(Usage!$D$5:$ABF$11,MATCH(UsagePerHour!$B$100,Usage!$C$5:$C$11,0),MATCH(UsagePerHour!I$4,Usage!$D$3:$ABF$3,0)),"")</f>
        <v>2.0490669468183258</v>
      </c>
      <c r="J103" s="6">
        <f>IFERROR(INDEX(Sales!$D$5:$ABF$18,MATCH(UsagePerHour!$B103,Sales!$C$5:$C$18,0),MATCH(UsagePerHour!J$4,Sales!$D$3:$ABF$3,0))/J$2*INDEX(Usage!$D$5:$ABF$11,MATCH(UsagePerHour!$B$100,Usage!$C$5:$C$11,0),MATCH(UsagePerHour!J$4,Usage!$D$3:$ABF$3,0)),"")</f>
        <v>2.5988059863467163</v>
      </c>
      <c r="K103" s="6">
        <f>IFERROR(INDEX(Sales!$D$5:$ABF$18,MATCH(UsagePerHour!$B103,Sales!$C$5:$C$18,0),MATCH(UsagePerHour!K$4,Sales!$D$3:$ABF$3,0))/K$2*INDEX(Usage!$D$5:$ABF$11,MATCH(UsagePerHour!$B$100,Usage!$C$5:$C$11,0),MATCH(UsagePerHour!K$4,Usage!$D$3:$ABF$3,0)),"")</f>
        <v>2.6771011746413516</v>
      </c>
      <c r="L103" s="6">
        <f>IFERROR(INDEX(Sales!$D$5:$ABF$18,MATCH(UsagePerHour!$B103,Sales!$C$5:$C$18,0),MATCH(UsagePerHour!L$4,Sales!$D$3:$ABF$3,0))/L$2*INDEX(Usage!$D$5:$ABF$11,MATCH(UsagePerHour!$B$100,Usage!$C$5:$C$11,0),MATCH(UsagePerHour!L$4,Usage!$D$3:$ABF$3,0)),"")</f>
        <v>0.96319361277445115</v>
      </c>
      <c r="M103" s="6">
        <f>IFERROR(INDEX(Sales!$D$5:$ABF$18,MATCH(UsagePerHour!$B103,Sales!$C$5:$C$18,0),MATCH(UsagePerHour!M$4,Sales!$D$3:$ABF$3,0))/M$2*INDEX(Usage!$D$5:$ABF$11,MATCH(UsagePerHour!$B$100,Usage!$C$5:$C$11,0),MATCH(UsagePerHour!M$4,Usage!$D$3:$ABF$3,0)),"")</f>
        <v>2.0172934154980835</v>
      </c>
      <c r="N103" s="6">
        <f>IFERROR(INDEX(Sales!$D$5:$ABF$18,MATCH(UsagePerHour!$B103,Sales!$C$5:$C$18,0),MATCH(UsagePerHour!N$4,Sales!$D$3:$ABF$3,0))/N$2*INDEX(Usage!$D$5:$ABF$11,MATCH(UsagePerHour!$B$100,Usage!$C$5:$C$11,0),MATCH(UsagePerHour!N$4,Usage!$D$3:$ABF$3,0)),"")</f>
        <v>3.2334206166835888</v>
      </c>
      <c r="O103" s="6">
        <f>IFERROR(INDEX(Sales!$D$5:$ABF$18,MATCH(UsagePerHour!$B103,Sales!$C$5:$C$18,0),MATCH(UsagePerHour!O$4,Sales!$D$3:$ABF$3,0))/O$2*INDEX(Usage!$D$5:$ABF$11,MATCH(UsagePerHour!$B$100,Usage!$C$5:$C$11,0),MATCH(UsagePerHour!O$4,Usage!$D$3:$ABF$3,0)),"")</f>
        <v>9.8794773783240508</v>
      </c>
      <c r="P103" s="6">
        <f>IFERROR(INDEX(Sales!$D$5:$ABF$18,MATCH(UsagePerHour!$B103,Sales!$C$5:$C$18,0),MATCH(UsagePerHour!P$4,Sales!$D$3:$ABF$3,0))/P$2*INDEX(Usage!$D$5:$ABF$11,MATCH(UsagePerHour!$B$100,Usage!$C$5:$C$11,0),MATCH(UsagePerHour!P$4,Usage!$D$3:$ABF$3,0)),"")</f>
        <v>2.0490669468183258</v>
      </c>
      <c r="Q103" s="6">
        <f>IFERROR(INDEX(Sales!$D$5:$ABF$18,MATCH(UsagePerHour!$B103,Sales!$C$5:$C$18,0),MATCH(UsagePerHour!Q$4,Sales!$D$3:$ABF$3,0))/Q$2*INDEX(Usage!$D$5:$ABF$11,MATCH(UsagePerHour!$B$100,Usage!$C$5:$C$11,0),MATCH(UsagePerHour!Q$4,Usage!$D$3:$ABF$3,0)),"")</f>
        <v>2.5988059863467163</v>
      </c>
      <c r="R103" s="6">
        <f>IFERROR(INDEX(Sales!$D$5:$ABF$18,MATCH(UsagePerHour!$B103,Sales!$C$5:$C$18,0),MATCH(UsagePerHour!R$4,Sales!$D$3:$ABF$3,0))/R$2*INDEX(Usage!$D$5:$ABF$11,MATCH(UsagePerHour!$B$100,Usage!$C$5:$C$11,0),MATCH(UsagePerHour!R$4,Usage!$D$3:$ABF$3,0)),"")</f>
        <v>2.6771011746413516</v>
      </c>
      <c r="S103" s="6">
        <f>IFERROR(INDEX(Sales!$D$5:$ABF$18,MATCH(UsagePerHour!$B103,Sales!$C$5:$C$18,0),MATCH(UsagePerHour!S$4,Sales!$D$3:$ABF$3,0))/S$2*INDEX(Usage!$D$5:$ABF$11,MATCH(UsagePerHour!$B$100,Usage!$C$5:$C$11,0),MATCH(UsagePerHour!S$4,Usage!$D$3:$ABF$3,0)),"")</f>
        <v>0.96319361277445115</v>
      </c>
      <c r="T103" s="6">
        <f>IFERROR(INDEX(Sales!$D$5:$ABF$18,MATCH(UsagePerHour!$B103,Sales!$C$5:$C$18,0),MATCH(UsagePerHour!T$4,Sales!$D$3:$ABF$3,0))/T$2*INDEX(Usage!$D$5:$ABF$11,MATCH(UsagePerHour!$B$100,Usage!$C$5:$C$11,0),MATCH(UsagePerHour!T$4,Usage!$D$3:$ABF$3,0)),"")</f>
        <v>2.0172934154980835</v>
      </c>
      <c r="U103" s="6">
        <f>IFERROR(INDEX(Sales!$D$5:$ABF$18,MATCH(UsagePerHour!$B103,Sales!$C$5:$C$18,0),MATCH(UsagePerHour!U$4,Sales!$D$3:$ABF$3,0))/U$2*INDEX(Usage!$D$5:$ABF$11,MATCH(UsagePerHour!$B$100,Usage!$C$5:$C$11,0),MATCH(UsagePerHour!U$4,Usage!$D$3:$ABF$3,0)),"")</f>
        <v>3.2334206166835888</v>
      </c>
      <c r="V103" s="6">
        <f>IFERROR(INDEX(Sales!$D$5:$ABF$18,MATCH(UsagePerHour!$B103,Sales!$C$5:$C$18,0),MATCH(UsagePerHour!V$4,Sales!$D$3:$ABF$3,0))/V$2*INDEX(Usage!$D$5:$ABF$11,MATCH(UsagePerHour!$B$100,Usage!$C$5:$C$11,0),MATCH(UsagePerHour!V$4,Usage!$D$3:$ABF$3,0)),"")</f>
        <v>9.8794773783240508</v>
      </c>
      <c r="W103" s="6">
        <f>IFERROR(INDEX(Sales!$D$5:$ABF$18,MATCH(UsagePerHour!$B103,Sales!$C$5:$C$18,0),MATCH(UsagePerHour!W$4,Sales!$D$3:$ABF$3,0))/W$2*INDEX(Usage!$D$5:$ABF$11,MATCH(UsagePerHour!$B$100,Usage!$C$5:$C$11,0),MATCH(UsagePerHour!W$4,Usage!$D$3:$ABF$3,0)),"")</f>
        <v>2.0490669468183258</v>
      </c>
      <c r="X103" s="6">
        <f>IFERROR(INDEX(Sales!$D$5:$ABF$18,MATCH(UsagePerHour!$B103,Sales!$C$5:$C$18,0),MATCH(UsagePerHour!X$4,Sales!$D$3:$ABF$3,0))/X$2*INDEX(Usage!$D$5:$ABF$11,MATCH(UsagePerHour!$B$100,Usage!$C$5:$C$11,0),MATCH(UsagePerHour!X$4,Usage!$D$3:$ABF$3,0)),"")</f>
        <v>2.5988059863467163</v>
      </c>
      <c r="Y103" s="6">
        <f>IFERROR(INDEX(Sales!$D$5:$ABF$18,MATCH(UsagePerHour!$B103,Sales!$C$5:$C$18,0),MATCH(UsagePerHour!Y$4,Sales!$D$3:$ABF$3,0))/Y$2*INDEX(Usage!$D$5:$ABF$11,MATCH(UsagePerHour!$B$100,Usage!$C$5:$C$11,0),MATCH(UsagePerHour!Y$4,Usage!$D$3:$ABF$3,0)),"")</f>
        <v>2.6771011746413516</v>
      </c>
      <c r="Z103" s="6">
        <f>IFERROR(INDEX(Sales!$D$5:$ABF$18,MATCH(UsagePerHour!$B103,Sales!$C$5:$C$18,0),MATCH(UsagePerHour!Z$4,Sales!$D$3:$ABF$3,0))/Z$2*INDEX(Usage!$D$5:$ABF$11,MATCH(UsagePerHour!$B$100,Usage!$C$5:$C$11,0),MATCH(UsagePerHour!Z$4,Usage!$D$3:$ABF$3,0)),"")</f>
        <v>0.96319361277445115</v>
      </c>
      <c r="AA103" s="6">
        <f>IFERROR(INDEX(Sales!$D$5:$ABF$18,MATCH(UsagePerHour!$B103,Sales!$C$5:$C$18,0),MATCH(UsagePerHour!AA$4,Sales!$D$3:$ABF$3,0))/AA$2*INDEX(Usage!$D$5:$ABF$11,MATCH(UsagePerHour!$B$100,Usage!$C$5:$C$11,0),MATCH(UsagePerHour!AA$4,Usage!$D$3:$ABF$3,0)),"")</f>
        <v>2.0172934154980835</v>
      </c>
      <c r="AB103" s="6">
        <f>IFERROR(INDEX(Sales!$D$5:$ABF$18,MATCH(UsagePerHour!$B103,Sales!$C$5:$C$18,0),MATCH(UsagePerHour!AB$4,Sales!$D$3:$ABF$3,0))/AB$2*INDEX(Usage!$D$5:$ABF$11,MATCH(UsagePerHour!$B$100,Usage!$C$5:$C$11,0),MATCH(UsagePerHour!AB$4,Usage!$D$3:$ABF$3,0)),"")</f>
        <v>3.2334206166835888</v>
      </c>
      <c r="AC103" s="6">
        <f>IFERROR(INDEX(Sales!$D$5:$ABF$18,MATCH(UsagePerHour!$B103,Sales!$C$5:$C$18,0),MATCH(UsagePerHour!AC$4,Sales!$D$3:$ABF$3,0))/AC$2*INDEX(Usage!$D$5:$ABF$11,MATCH(UsagePerHour!$B$100,Usage!$C$5:$C$11,0),MATCH(UsagePerHour!AC$4,Usage!$D$3:$ABF$3,0)),"")</f>
        <v>9.8794773783240508</v>
      </c>
      <c r="AD103" s="6">
        <f>IFERROR(INDEX(Sales!$D$5:$ABF$18,MATCH(UsagePerHour!$B103,Sales!$C$5:$C$18,0),MATCH(UsagePerHour!AD$4,Sales!$D$3:$ABF$3,0))/AD$2*INDEX(Usage!$D$5:$ABF$11,MATCH(UsagePerHour!$B$100,Usage!$C$5:$C$11,0),MATCH(UsagePerHour!AD$4,Usage!$D$3:$ABF$3,0)),"")</f>
        <v>2.0490669468183258</v>
      </c>
      <c r="AE103" s="6">
        <f>IFERROR(INDEX(Sales!$D$5:$ABF$18,MATCH(UsagePerHour!$B103,Sales!$C$5:$C$18,0),MATCH(UsagePerHour!AE$4,Sales!$D$3:$ABF$3,0))/AE$2*INDEX(Usage!$D$5:$ABF$11,MATCH(UsagePerHour!$B$100,Usage!$C$5:$C$11,0),MATCH(UsagePerHour!AE$4,Usage!$D$3:$ABF$3,0)),"")</f>
        <v>2.5988059863467163</v>
      </c>
      <c r="AF103" s="6">
        <f>IFERROR(INDEX(Sales!$D$5:$ABF$18,MATCH(UsagePerHour!$B103,Sales!$C$5:$C$18,0),MATCH(UsagePerHour!AF$4,Sales!$D$3:$ABF$3,0))/AF$2*INDEX(Usage!$D$5:$ABF$11,MATCH(UsagePerHour!$B$100,Usage!$C$5:$C$11,0),MATCH(UsagePerHour!AF$4,Usage!$D$3:$ABF$3,0)),"")</f>
        <v>2.6771011746413516</v>
      </c>
      <c r="AG103" s="6">
        <f>IFERROR(INDEX(Sales!$D$5:$ABF$18,MATCH(UsagePerHour!$B103,Sales!$C$5:$C$18,0),MATCH(UsagePerHour!AG$4,Sales!$D$3:$ABF$3,0))/AG$2*INDEX(Usage!$D$5:$ABF$11,MATCH(UsagePerHour!$B$100,Usage!$C$5:$C$11,0),MATCH(UsagePerHour!AG$4,Usage!$D$3:$ABF$3,0)),"")</f>
        <v>0.96319361277445115</v>
      </c>
      <c r="AH103" s="6">
        <f>IFERROR(INDEX(Sales!$D$5:$ABF$18,MATCH(UsagePerHour!$B103,Sales!$C$5:$C$18,0),MATCH(UsagePerHour!AH$4,Sales!$D$3:$ABF$3,0))/AH$2*INDEX(Usage!$D$5:$ABF$11,MATCH(UsagePerHour!$B$100,Usage!$C$5:$C$11,0),MATCH(UsagePerHour!AH$4,Usage!$D$3:$ABF$3,0)),"")</f>
        <v>2.0172934154980835</v>
      </c>
      <c r="AI103" s="6">
        <f>IFERROR(INDEX(Sales!$D$5:$ABF$18,MATCH(UsagePerHour!$B103,Sales!$C$5:$C$18,0),MATCH(UsagePerHour!AI$4,Sales!$D$3:$ABF$3,0))/AI$2*INDEX(Usage!$D$5:$ABF$11,MATCH(UsagePerHour!$B$100,Usage!$C$5:$C$11,0),MATCH(UsagePerHour!AI$4,Usage!$D$3:$ABF$3,0)),"")</f>
        <v>3.2334206166835888</v>
      </c>
      <c r="AJ103" s="6">
        <f>IFERROR(INDEX(Sales!$D$5:$ABF$18,MATCH(UsagePerHour!$B103,Sales!$C$5:$C$18,0),MATCH(UsagePerHour!AJ$4,Sales!$D$3:$ABF$3,0))/AJ$2*INDEX(Usage!$D$5:$ABF$11,MATCH(UsagePerHour!$B$100,Usage!$C$5:$C$11,0),MATCH(UsagePerHour!AJ$4,Usage!$D$3:$ABF$3,0)),"")</f>
        <v>9.8794773783240508</v>
      </c>
      <c r="AK103" s="6">
        <f>IFERROR(INDEX(Sales!$D$5:$ABF$18,MATCH(UsagePerHour!$B103,Sales!$C$5:$C$18,0),MATCH(UsagePerHour!AK$4,Sales!$D$3:$ABF$3,0))/AK$2*INDEX(Usage!$D$5:$ABF$11,MATCH(UsagePerHour!$B$100,Usage!$C$5:$C$11,0),MATCH(UsagePerHour!AK$4,Usage!$D$3:$ABF$3,0)),"")</f>
        <v>2.0490669468183258</v>
      </c>
      <c r="AL103" s="6">
        <f>IFERROR(INDEX(Sales!$D$5:$ABF$18,MATCH(UsagePerHour!$B103,Sales!$C$5:$C$18,0),MATCH(UsagePerHour!AL$4,Sales!$D$3:$ABF$3,0))/AL$2*INDEX(Usage!$D$5:$ABF$11,MATCH(UsagePerHour!$B$100,Usage!$C$5:$C$11,0),MATCH(UsagePerHour!AL$4,Usage!$D$3:$ABF$3,0)),"")</f>
        <v>2.5988059863467163</v>
      </c>
      <c r="AM103" s="6">
        <f>IFERROR(INDEX(Sales!$D$5:$ABF$18,MATCH(UsagePerHour!$B103,Sales!$C$5:$C$18,0),MATCH(UsagePerHour!AM$4,Sales!$D$3:$ABF$3,0))/AM$2*INDEX(Usage!$D$5:$ABF$11,MATCH(UsagePerHour!$B$100,Usage!$C$5:$C$11,0),MATCH(UsagePerHour!AM$4,Usage!$D$3:$ABF$3,0)),"")</f>
        <v>2.6771011746413516</v>
      </c>
      <c r="AN103" s="6">
        <f>IFERROR(INDEX(Sales!$D$5:$ABF$18,MATCH(UsagePerHour!$B103,Sales!$C$5:$C$18,0),MATCH(UsagePerHour!AN$4,Sales!$D$3:$ABF$3,0))/AN$2*INDEX(Usage!$D$5:$ABF$11,MATCH(UsagePerHour!$B$100,Usage!$C$5:$C$11,0),MATCH(UsagePerHour!AN$4,Usage!$D$3:$ABF$3,0)),"")</f>
        <v>0.96319361277445115</v>
      </c>
      <c r="AO103" s="6">
        <f>IFERROR(INDEX(Sales!$D$5:$ABF$18,MATCH(UsagePerHour!$B103,Sales!$C$5:$C$18,0),MATCH(UsagePerHour!AO$4,Sales!$D$3:$ABF$3,0))/AO$2*INDEX(Usage!$D$5:$ABF$11,MATCH(UsagePerHour!$B$100,Usage!$C$5:$C$11,0),MATCH(UsagePerHour!AO$4,Usage!$D$3:$ABF$3,0)),"")</f>
        <v>2.0172934154980835</v>
      </c>
      <c r="AP103" s="6">
        <f>IFERROR(INDEX(Sales!$D$5:$ABF$18,MATCH(UsagePerHour!$B103,Sales!$C$5:$C$18,0),MATCH(UsagePerHour!AP$4,Sales!$D$3:$ABF$3,0))/AP$2*INDEX(Usage!$D$5:$ABF$11,MATCH(UsagePerHour!$B$100,Usage!$C$5:$C$11,0),MATCH(UsagePerHour!AP$4,Usage!$D$3:$ABF$3,0)),"")</f>
        <v>3.2334206166835888</v>
      </c>
      <c r="AQ103" s="6">
        <f>IFERROR(INDEX(Sales!$D$5:$ABF$18,MATCH(UsagePerHour!$B103,Sales!$C$5:$C$18,0),MATCH(UsagePerHour!AQ$4,Sales!$D$3:$ABF$3,0))/AQ$2*INDEX(Usage!$D$5:$ABF$11,MATCH(UsagePerHour!$B$100,Usage!$C$5:$C$11,0),MATCH(UsagePerHour!AQ$4,Usage!$D$3:$ABF$3,0)),"")</f>
        <v>9.8794773783240508</v>
      </c>
      <c r="AR103" s="6">
        <f>IFERROR(INDEX(Sales!$D$5:$ABF$18,MATCH(UsagePerHour!$B103,Sales!$C$5:$C$18,0),MATCH(UsagePerHour!AR$4,Sales!$D$3:$ABF$3,0))/AR$2*INDEX(Usage!$D$5:$ABF$11,MATCH(UsagePerHour!$B$100,Usage!$C$5:$C$11,0),MATCH(UsagePerHour!AR$4,Usage!$D$3:$ABF$3,0)),"")</f>
        <v>2.0490669468183258</v>
      </c>
      <c r="AS103" s="6">
        <f>IFERROR(INDEX(Sales!$D$5:$ABF$18,MATCH(UsagePerHour!$B103,Sales!$C$5:$C$18,0),MATCH(UsagePerHour!AS$4,Sales!$D$3:$ABF$3,0))/AS$2*INDEX(Usage!$D$5:$ABF$11,MATCH(UsagePerHour!$B$100,Usage!$C$5:$C$11,0),MATCH(UsagePerHour!AS$4,Usage!$D$3:$ABF$3,0)),"")</f>
        <v>2.5988059863467163</v>
      </c>
      <c r="AT103" s="6">
        <f>IFERROR(INDEX(Sales!$D$5:$ABF$18,MATCH(UsagePerHour!$B103,Sales!$C$5:$C$18,0),MATCH(UsagePerHour!AT$4,Sales!$D$3:$ABF$3,0))/AT$2*INDEX(Usage!$D$5:$ABF$11,MATCH(UsagePerHour!$B$100,Usage!$C$5:$C$11,0),MATCH(UsagePerHour!AT$4,Usage!$D$3:$ABF$3,0)),"")</f>
        <v>2.6771011746413516</v>
      </c>
      <c r="AU103" s="6">
        <f>IFERROR(INDEX(Sales!$D$5:$ABF$18,MATCH(UsagePerHour!$B103,Sales!$C$5:$C$18,0),MATCH(UsagePerHour!AU$4,Sales!$D$3:$ABF$3,0))/AU$2*INDEX(Usage!$D$5:$ABF$11,MATCH(UsagePerHour!$B$100,Usage!$C$5:$C$11,0),MATCH(UsagePerHour!AU$4,Usage!$D$3:$ABF$3,0)),"")</f>
        <v>0.96319361277445115</v>
      </c>
      <c r="AV103" s="6">
        <f>IFERROR(INDEX(Sales!$D$5:$ABF$18,MATCH(UsagePerHour!$B103,Sales!$C$5:$C$18,0),MATCH(UsagePerHour!AV$4,Sales!$D$3:$ABF$3,0))/AV$2*INDEX(Usage!$D$5:$ABF$11,MATCH(UsagePerHour!$B$100,Usage!$C$5:$C$11,0),MATCH(UsagePerHour!AV$4,Usage!$D$3:$ABF$3,0)),"")</f>
        <v>2.0172934154980835</v>
      </c>
      <c r="AW103" s="6">
        <f>IFERROR(INDEX(Sales!$D$5:$ABF$18,MATCH(UsagePerHour!$B103,Sales!$C$5:$C$18,0),MATCH(UsagePerHour!AW$4,Sales!$D$3:$ABF$3,0))/AW$2*INDEX(Usage!$D$5:$ABF$11,MATCH(UsagePerHour!$B$100,Usage!$C$5:$C$11,0),MATCH(UsagePerHour!AW$4,Usage!$D$3:$ABF$3,0)),"")</f>
        <v>3.2334206166835888</v>
      </c>
      <c r="AX103" s="6">
        <f>IFERROR(INDEX(Sales!$D$5:$ABF$18,MATCH(UsagePerHour!$B103,Sales!$C$5:$C$18,0),MATCH(UsagePerHour!AX$4,Sales!$D$3:$ABF$3,0))/AX$2*INDEX(Usage!$D$5:$ABF$11,MATCH(UsagePerHour!$B$100,Usage!$C$5:$C$11,0),MATCH(UsagePerHour!AX$4,Usage!$D$3:$ABF$3,0)),"")</f>
        <v>9.8794773783240508</v>
      </c>
      <c r="AY103" s="6">
        <f>IFERROR(INDEX(Sales!$D$5:$ABF$18,MATCH(UsagePerHour!$B103,Sales!$C$5:$C$18,0),MATCH(UsagePerHour!AY$4,Sales!$D$3:$ABF$3,0))/AY$2*INDEX(Usage!$D$5:$ABF$11,MATCH(UsagePerHour!$B$100,Usage!$C$5:$C$11,0),MATCH(UsagePerHour!AY$4,Usage!$D$3:$ABF$3,0)),"")</f>
        <v>2.0490669468183258</v>
      </c>
      <c r="AZ103" s="6">
        <f>IFERROR(INDEX(Sales!$D$5:$ABF$18,MATCH(UsagePerHour!$B103,Sales!$C$5:$C$18,0),MATCH(UsagePerHour!AZ$4,Sales!$D$3:$ABF$3,0))/AZ$2*INDEX(Usage!$D$5:$ABF$11,MATCH(UsagePerHour!$B$100,Usage!$C$5:$C$11,0),MATCH(UsagePerHour!AZ$4,Usage!$D$3:$ABF$3,0)),"")</f>
        <v>2.5988059863467163</v>
      </c>
      <c r="BA103" s="6">
        <f>IFERROR(INDEX(Sales!$D$5:$ABF$18,MATCH(UsagePerHour!$B103,Sales!$C$5:$C$18,0),MATCH(UsagePerHour!BA$4,Sales!$D$3:$ABF$3,0))/BA$2*INDEX(Usage!$D$5:$ABF$11,MATCH(UsagePerHour!$B$100,Usage!$C$5:$C$11,0),MATCH(UsagePerHour!BA$4,Usage!$D$3:$ABF$3,0)),"")</f>
        <v>2.6771011746413516</v>
      </c>
      <c r="BB103" s="6">
        <f>IFERROR(INDEX(Sales!$D$5:$ABF$18,MATCH(UsagePerHour!$B103,Sales!$C$5:$C$18,0),MATCH(UsagePerHour!BB$4,Sales!$D$3:$ABF$3,0))/BB$2*INDEX(Usage!$D$5:$ABF$11,MATCH(UsagePerHour!$B$100,Usage!$C$5:$C$11,0),MATCH(UsagePerHour!BB$4,Usage!$D$3:$ABF$3,0)),"")</f>
        <v>0.96319361277445115</v>
      </c>
      <c r="BC103" s="6">
        <f>IFERROR(INDEX(Sales!$D$5:$ABF$18,MATCH(UsagePerHour!$B103,Sales!$C$5:$C$18,0),MATCH(UsagePerHour!BC$4,Sales!$D$3:$ABF$3,0))/BC$2*INDEX(Usage!$D$5:$ABF$11,MATCH(UsagePerHour!$B$100,Usage!$C$5:$C$11,0),MATCH(UsagePerHour!BC$4,Usage!$D$3:$ABF$3,0)),"")</f>
        <v>2.0172934154980835</v>
      </c>
      <c r="BD103" s="6">
        <f>IFERROR(INDEX(Sales!$D$5:$ABF$18,MATCH(UsagePerHour!$B103,Sales!$C$5:$C$18,0),MATCH(UsagePerHour!BD$4,Sales!$D$3:$ABF$3,0))/BD$2*INDEX(Usage!$D$5:$ABF$11,MATCH(UsagePerHour!$B$100,Usage!$C$5:$C$11,0),MATCH(UsagePerHour!BD$4,Usage!$D$3:$ABF$3,0)),"")</f>
        <v>3.2334206166835888</v>
      </c>
      <c r="BE103" s="6">
        <f>IFERROR(INDEX(Sales!$D$5:$ABF$18,MATCH(UsagePerHour!$B103,Sales!$C$5:$C$18,0),MATCH(UsagePerHour!BE$4,Sales!$D$3:$ABF$3,0))/BE$2*INDEX(Usage!$D$5:$ABF$11,MATCH(UsagePerHour!$B$100,Usage!$C$5:$C$11,0),MATCH(UsagePerHour!BE$4,Usage!$D$3:$ABF$3,0)),"")</f>
        <v>9.8794773783240508</v>
      </c>
      <c r="BF103" s="6">
        <f>IFERROR(INDEX(Sales!$D$5:$ABF$18,MATCH(UsagePerHour!$B103,Sales!$C$5:$C$18,0),MATCH(UsagePerHour!BF$4,Sales!$D$3:$ABF$3,0))/BF$2*INDEX(Usage!$D$5:$ABF$11,MATCH(UsagePerHour!$B$100,Usage!$C$5:$C$11,0),MATCH(UsagePerHour!BF$4,Usage!$D$3:$ABF$3,0)),"")</f>
        <v>2.0490669468183258</v>
      </c>
      <c r="BG103" s="6">
        <f>IFERROR(INDEX(Sales!$D$5:$ABF$18,MATCH(UsagePerHour!$B103,Sales!$C$5:$C$18,0),MATCH(UsagePerHour!BG$4,Sales!$D$3:$ABF$3,0))/BG$2*INDEX(Usage!$D$5:$ABF$11,MATCH(UsagePerHour!$B$100,Usage!$C$5:$C$11,0),MATCH(UsagePerHour!BG$4,Usage!$D$3:$ABF$3,0)),"")</f>
        <v>2.5988059863467163</v>
      </c>
      <c r="BH103" s="6">
        <f>IFERROR(INDEX(Sales!$D$5:$ABF$18,MATCH(UsagePerHour!$B103,Sales!$C$5:$C$18,0),MATCH(UsagePerHour!BH$4,Sales!$D$3:$ABF$3,0))/BH$2*INDEX(Usage!$D$5:$ABF$11,MATCH(UsagePerHour!$B$100,Usage!$C$5:$C$11,0),MATCH(UsagePerHour!BH$4,Usage!$D$3:$ABF$3,0)),"")</f>
        <v>2.6771011746413516</v>
      </c>
      <c r="BI103" s="6">
        <f>IFERROR(INDEX(Sales!$D$5:$ABF$18,MATCH(UsagePerHour!$B103,Sales!$C$5:$C$18,0),MATCH(UsagePerHour!BI$4,Sales!$D$3:$ABF$3,0))/BI$2*INDEX(Usage!$D$5:$ABF$11,MATCH(UsagePerHour!$B$100,Usage!$C$5:$C$11,0),MATCH(UsagePerHour!BI$4,Usage!$D$3:$ABF$3,0)),"")</f>
        <v>0.96319361277445115</v>
      </c>
      <c r="BJ103" s="6">
        <f>IFERROR(INDEX(Sales!$D$5:$ABF$18,MATCH(UsagePerHour!$B103,Sales!$C$5:$C$18,0),MATCH(UsagePerHour!BJ$4,Sales!$D$3:$ABF$3,0))/BJ$2*INDEX(Usage!$D$5:$ABF$11,MATCH(UsagePerHour!$B$100,Usage!$C$5:$C$11,0),MATCH(UsagePerHour!BJ$4,Usage!$D$3:$ABF$3,0)),"")</f>
        <v>2.0172934154980835</v>
      </c>
      <c r="BK103" s="6">
        <f>IFERROR(INDEX(Sales!$D$5:$ABF$18,MATCH(UsagePerHour!$B103,Sales!$C$5:$C$18,0),MATCH(UsagePerHour!BK$4,Sales!$D$3:$ABF$3,0))/BK$2*INDEX(Usage!$D$5:$ABF$11,MATCH(UsagePerHour!$B$100,Usage!$C$5:$C$11,0),MATCH(UsagePerHour!BK$4,Usage!$D$3:$ABF$3,0)),"")</f>
        <v>3.2334206166835888</v>
      </c>
      <c r="BL103" s="6">
        <f>IFERROR(INDEX(Sales!$D$5:$ABF$18,MATCH(UsagePerHour!$B103,Sales!$C$5:$C$18,0),MATCH(UsagePerHour!BL$4,Sales!$D$3:$ABF$3,0))/BL$2*INDEX(Usage!$D$5:$ABF$11,MATCH(UsagePerHour!$B$100,Usage!$C$5:$C$11,0),MATCH(UsagePerHour!BL$4,Usage!$D$3:$ABF$3,0)),"")</f>
        <v>9.8794773783240508</v>
      </c>
      <c r="BM103" s="6">
        <f>IFERROR(INDEX(Sales!$D$5:$ABF$18,MATCH(UsagePerHour!$B103,Sales!$C$5:$C$18,0),MATCH(UsagePerHour!BM$4,Sales!$D$3:$ABF$3,0))/BM$2*INDEX(Usage!$D$5:$ABF$11,MATCH(UsagePerHour!$B$100,Usage!$C$5:$C$11,0),MATCH(UsagePerHour!BM$4,Usage!$D$3:$ABF$3,0)),"")</f>
        <v>2.0490669468183258</v>
      </c>
      <c r="BN103" s="6">
        <f>IFERROR(INDEX(Sales!$D$5:$ABF$18,MATCH(UsagePerHour!$B103,Sales!$C$5:$C$18,0),MATCH(UsagePerHour!BN$4,Sales!$D$3:$ABF$3,0))/BN$2*INDEX(Usage!$D$5:$ABF$11,MATCH(UsagePerHour!$B$100,Usage!$C$5:$C$11,0),MATCH(UsagePerHour!BN$4,Usage!$D$3:$ABF$3,0)),"")</f>
        <v>2.5988059863467163</v>
      </c>
      <c r="BO103" s="6">
        <f>IFERROR(INDEX(Sales!$D$5:$ABF$18,MATCH(UsagePerHour!$B103,Sales!$C$5:$C$18,0),MATCH(UsagePerHour!BO$4,Sales!$D$3:$ABF$3,0))/BO$2*INDEX(Usage!$D$5:$ABF$11,MATCH(UsagePerHour!$B$100,Usage!$C$5:$C$11,0),MATCH(UsagePerHour!BO$4,Usage!$D$3:$ABF$3,0)),"")</f>
        <v>2.6771011746413516</v>
      </c>
      <c r="BP103" s="6">
        <f>IFERROR(INDEX(Sales!$D$5:$ABF$18,MATCH(UsagePerHour!$B103,Sales!$C$5:$C$18,0),MATCH(UsagePerHour!BP$4,Sales!$D$3:$ABF$3,0))/BP$2*INDEX(Usage!$D$5:$ABF$11,MATCH(UsagePerHour!$B$100,Usage!$C$5:$C$11,0),MATCH(UsagePerHour!BP$4,Usage!$D$3:$ABF$3,0)),"")</f>
        <v>0.96319361277445115</v>
      </c>
      <c r="BQ103" s="6">
        <f>IFERROR(INDEX(Sales!$D$5:$ABF$18,MATCH(UsagePerHour!$B103,Sales!$C$5:$C$18,0),MATCH(UsagePerHour!BQ$4,Sales!$D$3:$ABF$3,0))/BQ$2*INDEX(Usage!$D$5:$ABF$11,MATCH(UsagePerHour!$B$100,Usage!$C$5:$C$11,0),MATCH(UsagePerHour!BQ$4,Usage!$D$3:$ABF$3,0)),"")</f>
        <v>2.0172934154980835</v>
      </c>
      <c r="BR103" s="6">
        <f>IFERROR(INDEX(Sales!$D$5:$ABF$18,MATCH(UsagePerHour!$B103,Sales!$C$5:$C$18,0),MATCH(UsagePerHour!BR$4,Sales!$D$3:$ABF$3,0))/BR$2*INDEX(Usage!$D$5:$ABF$11,MATCH(UsagePerHour!$B$100,Usage!$C$5:$C$11,0),MATCH(UsagePerHour!BR$4,Usage!$D$3:$ABF$3,0)),"")</f>
        <v>3.2334206166835888</v>
      </c>
      <c r="BS103" s="6">
        <f>IFERROR(INDEX(Sales!$D$5:$ABF$18,MATCH(UsagePerHour!$B103,Sales!$C$5:$C$18,0),MATCH(UsagePerHour!BS$4,Sales!$D$3:$ABF$3,0))/BS$2*INDEX(Usage!$D$5:$ABF$11,MATCH(UsagePerHour!$B$100,Usage!$C$5:$C$11,0),MATCH(UsagePerHour!BS$4,Usage!$D$3:$ABF$3,0)),"")</f>
        <v>9.8794773783240508</v>
      </c>
      <c r="BT103" s="6">
        <f>IFERROR(INDEX(Sales!$D$5:$ABF$18,MATCH(UsagePerHour!$B103,Sales!$C$5:$C$18,0),MATCH(UsagePerHour!BT$4,Sales!$D$3:$ABF$3,0))/BT$2*INDEX(Usage!$D$5:$ABF$11,MATCH(UsagePerHour!$B$100,Usage!$C$5:$C$11,0),MATCH(UsagePerHour!BT$4,Usage!$D$3:$ABF$3,0)),"")</f>
        <v>2.0490669468183258</v>
      </c>
      <c r="BU103" s="6">
        <f>IFERROR(INDEX(Sales!$D$5:$ABF$18,MATCH(UsagePerHour!$B103,Sales!$C$5:$C$18,0),MATCH(UsagePerHour!BU$4,Sales!$D$3:$ABF$3,0))/BU$2*INDEX(Usage!$D$5:$ABF$11,MATCH(UsagePerHour!$B$100,Usage!$C$5:$C$11,0),MATCH(UsagePerHour!BU$4,Usage!$D$3:$ABF$3,0)),"")</f>
        <v>2.5988059863467163</v>
      </c>
      <c r="BV103" s="6">
        <f>IFERROR(INDEX(Sales!$D$5:$ABF$18,MATCH(UsagePerHour!$B103,Sales!$C$5:$C$18,0),MATCH(UsagePerHour!BV$4,Sales!$D$3:$ABF$3,0))/BV$2*INDEX(Usage!$D$5:$ABF$11,MATCH(UsagePerHour!$B$100,Usage!$C$5:$C$11,0),MATCH(UsagePerHour!BV$4,Usage!$D$3:$ABF$3,0)),"")</f>
        <v>2.6771011746413516</v>
      </c>
      <c r="BW103" s="6">
        <f>IFERROR(INDEX(Sales!$D$5:$ABF$18,MATCH(UsagePerHour!$B103,Sales!$C$5:$C$18,0),MATCH(UsagePerHour!BW$4,Sales!$D$3:$ABF$3,0))/BW$2*INDEX(Usage!$D$5:$ABF$11,MATCH(UsagePerHour!$B$100,Usage!$C$5:$C$11,0),MATCH(UsagePerHour!BW$4,Usage!$D$3:$ABF$3,0)),"")</f>
        <v>0.96319361277445115</v>
      </c>
      <c r="BX103" s="6">
        <f>IFERROR(INDEX(Sales!$D$5:$ABF$18,MATCH(UsagePerHour!$B103,Sales!$C$5:$C$18,0),MATCH(UsagePerHour!BX$4,Sales!$D$3:$ABF$3,0))/BX$2*INDEX(Usage!$D$5:$ABF$11,MATCH(UsagePerHour!$B$100,Usage!$C$5:$C$11,0),MATCH(UsagePerHour!BX$4,Usage!$D$3:$ABF$3,0)),"")</f>
        <v>2.0172934154980835</v>
      </c>
      <c r="BY103" s="6">
        <f>IFERROR(INDEX(Sales!$D$5:$ABF$18,MATCH(UsagePerHour!$B103,Sales!$C$5:$C$18,0),MATCH(UsagePerHour!BY$4,Sales!$D$3:$ABF$3,0))/BY$2*INDEX(Usage!$D$5:$ABF$11,MATCH(UsagePerHour!$B$100,Usage!$C$5:$C$11,0),MATCH(UsagePerHour!BY$4,Usage!$D$3:$ABF$3,0)),"")</f>
        <v>3.2334206166835888</v>
      </c>
      <c r="BZ103" s="6">
        <f>IFERROR(INDEX(Sales!$D$5:$ABF$18,MATCH(UsagePerHour!$B103,Sales!$C$5:$C$18,0),MATCH(UsagePerHour!BZ$4,Sales!$D$3:$ABF$3,0))/BZ$2*INDEX(Usage!$D$5:$ABF$11,MATCH(UsagePerHour!$B$100,Usage!$C$5:$C$11,0),MATCH(UsagePerHour!BZ$4,Usage!$D$3:$ABF$3,0)),"")</f>
        <v>9.8794773783240508</v>
      </c>
      <c r="CA103" s="6">
        <f>IFERROR(INDEX(Sales!$D$5:$ABF$18,MATCH(UsagePerHour!$B103,Sales!$C$5:$C$18,0),MATCH(UsagePerHour!CA$4,Sales!$D$3:$ABF$3,0))/CA$2*INDEX(Usage!$D$5:$ABF$11,MATCH(UsagePerHour!$B$100,Usage!$C$5:$C$11,0),MATCH(UsagePerHour!CA$4,Usage!$D$3:$ABF$3,0)),"")</f>
        <v>2.0490669468183258</v>
      </c>
      <c r="CB103" s="6">
        <f>IFERROR(INDEX(Sales!$D$5:$ABF$18,MATCH(UsagePerHour!$B103,Sales!$C$5:$C$18,0),MATCH(UsagePerHour!CB$4,Sales!$D$3:$ABF$3,0))/CB$2*INDEX(Usage!$D$5:$ABF$11,MATCH(UsagePerHour!$B$100,Usage!$C$5:$C$11,0),MATCH(UsagePerHour!CB$4,Usage!$D$3:$ABF$3,0)),"")</f>
        <v>2.5988059863467163</v>
      </c>
      <c r="CC103" s="6">
        <f>IFERROR(INDEX(Sales!$D$5:$ABF$18,MATCH(UsagePerHour!$B103,Sales!$C$5:$C$18,0),MATCH(UsagePerHour!CC$4,Sales!$D$3:$ABF$3,0))/CC$2*INDEX(Usage!$D$5:$ABF$11,MATCH(UsagePerHour!$B$100,Usage!$C$5:$C$11,0),MATCH(UsagePerHour!CC$4,Usage!$D$3:$ABF$3,0)),"")</f>
        <v>2.6771011746413516</v>
      </c>
      <c r="CD103" s="6">
        <f>IFERROR(INDEX(Sales!$D$5:$ABF$18,MATCH(UsagePerHour!$B103,Sales!$C$5:$C$18,0),MATCH(UsagePerHour!CD$4,Sales!$D$3:$ABF$3,0))/CD$2*INDEX(Usage!$D$5:$ABF$11,MATCH(UsagePerHour!$B$100,Usage!$C$5:$C$11,0),MATCH(UsagePerHour!CD$4,Usage!$D$3:$ABF$3,0)),"")</f>
        <v>0.96319361277445115</v>
      </c>
      <c r="CE103" s="6">
        <f>IFERROR(INDEX(Sales!$D$5:$ABF$18,MATCH(UsagePerHour!$B103,Sales!$C$5:$C$18,0),MATCH(UsagePerHour!CE$4,Sales!$D$3:$ABF$3,0))/CE$2*INDEX(Usage!$D$5:$ABF$11,MATCH(UsagePerHour!$B$100,Usage!$C$5:$C$11,0),MATCH(UsagePerHour!CE$4,Usage!$D$3:$ABF$3,0)),"")</f>
        <v>2.0172934154980835</v>
      </c>
      <c r="CF103" s="6">
        <f>IFERROR(INDEX(Sales!$D$5:$ABF$18,MATCH(UsagePerHour!$B103,Sales!$C$5:$C$18,0),MATCH(UsagePerHour!CF$4,Sales!$D$3:$ABF$3,0))/CF$2*INDEX(Usage!$D$5:$ABF$11,MATCH(UsagePerHour!$B$100,Usage!$C$5:$C$11,0),MATCH(UsagePerHour!CF$4,Usage!$D$3:$ABF$3,0)),"")</f>
        <v>3.2334206166835888</v>
      </c>
      <c r="CG103" s="6">
        <f>IFERROR(INDEX(Sales!$D$5:$ABF$18,MATCH(UsagePerHour!$B103,Sales!$C$5:$C$18,0),MATCH(UsagePerHour!CG$4,Sales!$D$3:$ABF$3,0))/CG$2*INDEX(Usage!$D$5:$ABF$11,MATCH(UsagePerHour!$B$100,Usage!$C$5:$C$11,0),MATCH(UsagePerHour!CG$4,Usage!$D$3:$ABF$3,0)),"")</f>
        <v>9.8794773783240508</v>
      </c>
      <c r="CH103" s="6">
        <f>IFERROR(INDEX(Sales!$D$5:$ABF$18,MATCH(UsagePerHour!$B103,Sales!$C$5:$C$18,0),MATCH(UsagePerHour!CH$4,Sales!$D$3:$ABF$3,0))/CH$2*INDEX(Usage!$D$5:$ABF$11,MATCH(UsagePerHour!$B$100,Usage!$C$5:$C$11,0),MATCH(UsagePerHour!CH$4,Usage!$D$3:$ABF$3,0)),"")</f>
        <v>2.0490669468183258</v>
      </c>
      <c r="CI103" s="6">
        <f>IFERROR(INDEX(Sales!$D$5:$ABF$18,MATCH(UsagePerHour!$B103,Sales!$C$5:$C$18,0),MATCH(UsagePerHour!CI$4,Sales!$D$3:$ABF$3,0))/CI$2*INDEX(Usage!$D$5:$ABF$11,MATCH(UsagePerHour!$B$100,Usage!$C$5:$C$11,0),MATCH(UsagePerHour!CI$4,Usage!$D$3:$ABF$3,0)),"")</f>
        <v>2.5988059863467163</v>
      </c>
      <c r="CJ103" s="6">
        <f>IFERROR(INDEX(Sales!$D$5:$ABF$18,MATCH(UsagePerHour!$B103,Sales!$C$5:$C$18,0),MATCH(UsagePerHour!CJ$4,Sales!$D$3:$ABF$3,0))/CJ$2*INDEX(Usage!$D$5:$ABF$11,MATCH(UsagePerHour!$B$100,Usage!$C$5:$C$11,0),MATCH(UsagePerHour!CJ$4,Usage!$D$3:$ABF$3,0)),"")</f>
        <v>2.6771011746413516</v>
      </c>
      <c r="CK103" s="6">
        <f>IFERROR(INDEX(Sales!$D$5:$ABF$18,MATCH(UsagePerHour!$B103,Sales!$C$5:$C$18,0),MATCH(UsagePerHour!CK$4,Sales!$D$3:$ABF$3,0))/CK$2*INDEX(Usage!$D$5:$ABF$11,MATCH(UsagePerHour!$B$100,Usage!$C$5:$C$11,0),MATCH(UsagePerHour!CK$4,Usage!$D$3:$ABF$3,0)),"")</f>
        <v>0.96319361277445115</v>
      </c>
      <c r="CL103" s="6">
        <f>IFERROR(INDEX(Sales!$D$5:$ABF$18,MATCH(UsagePerHour!$B103,Sales!$C$5:$C$18,0),MATCH(UsagePerHour!CL$4,Sales!$D$3:$ABF$3,0))/CL$2*INDEX(Usage!$D$5:$ABF$11,MATCH(UsagePerHour!$B$100,Usage!$C$5:$C$11,0),MATCH(UsagePerHour!CL$4,Usage!$D$3:$ABF$3,0)),"")</f>
        <v>2.0172934154980835</v>
      </c>
      <c r="CM103" s="6">
        <f>IFERROR(INDEX(Sales!$D$5:$ABF$18,MATCH(UsagePerHour!$B103,Sales!$C$5:$C$18,0),MATCH(UsagePerHour!CM$4,Sales!$D$3:$ABF$3,0))/CM$2*INDEX(Usage!$D$5:$ABF$11,MATCH(UsagePerHour!$B$100,Usage!$C$5:$C$11,0),MATCH(UsagePerHour!CM$4,Usage!$D$3:$ABF$3,0)),"")</f>
        <v>3.2334206166835888</v>
      </c>
      <c r="CN103" s="6">
        <f>IFERROR(INDEX(Sales!$D$5:$ABF$18,MATCH(UsagePerHour!$B103,Sales!$C$5:$C$18,0),MATCH(UsagePerHour!CN$4,Sales!$D$3:$ABF$3,0))/CN$2*INDEX(Usage!$D$5:$ABF$11,MATCH(UsagePerHour!$B$100,Usage!$C$5:$C$11,0),MATCH(UsagePerHour!CN$4,Usage!$D$3:$ABF$3,0)),"")</f>
        <v>9.8794773783240508</v>
      </c>
      <c r="CO103" s="6">
        <f>IFERROR(INDEX(Sales!$D$5:$ABF$18,MATCH(UsagePerHour!$B103,Sales!$C$5:$C$18,0),MATCH(UsagePerHour!CO$4,Sales!$D$3:$ABF$3,0))/CO$2*INDEX(Usage!$D$5:$ABF$11,MATCH(UsagePerHour!$B$100,Usage!$C$5:$C$11,0),MATCH(UsagePerHour!CO$4,Usage!$D$3:$ABF$3,0)),"")</f>
        <v>2.0490669468183258</v>
      </c>
      <c r="CP103" s="6">
        <f>IFERROR(INDEX(Sales!$D$5:$ABF$18,MATCH(UsagePerHour!$B103,Sales!$C$5:$C$18,0),MATCH(UsagePerHour!CP$4,Sales!$D$3:$ABF$3,0))/CP$2*INDEX(Usage!$D$5:$ABF$11,MATCH(UsagePerHour!$B$100,Usage!$C$5:$C$11,0),MATCH(UsagePerHour!CP$4,Usage!$D$3:$ABF$3,0)),"")</f>
        <v>2.5988059863467163</v>
      </c>
      <c r="CQ103" s="6">
        <f>IFERROR(INDEX(Sales!$D$5:$ABF$18,MATCH(UsagePerHour!$B103,Sales!$C$5:$C$18,0),MATCH(UsagePerHour!CQ$4,Sales!$D$3:$ABF$3,0))/CQ$2*INDEX(Usage!$D$5:$ABF$11,MATCH(UsagePerHour!$B$100,Usage!$C$5:$C$11,0),MATCH(UsagePerHour!CQ$4,Usage!$D$3:$ABF$3,0)),"")</f>
        <v>2.6771011746413516</v>
      </c>
      <c r="CR103" s="6">
        <f>IFERROR(INDEX(Sales!$D$5:$ABF$18,MATCH(UsagePerHour!$B103,Sales!$C$5:$C$18,0),MATCH(UsagePerHour!CR$4,Sales!$D$3:$ABF$3,0))/CR$2*INDEX(Usage!$D$5:$ABF$11,MATCH(UsagePerHour!$B$100,Usage!$C$5:$C$11,0),MATCH(UsagePerHour!CR$4,Usage!$D$3:$ABF$3,0)),"")</f>
        <v>0.96319361277445115</v>
      </c>
      <c r="CS103" s="6">
        <f>IFERROR(INDEX(Sales!$D$5:$ABF$18,MATCH(UsagePerHour!$B103,Sales!$C$5:$C$18,0),MATCH(UsagePerHour!CS$4,Sales!$D$3:$ABF$3,0))/CS$2*INDEX(Usage!$D$5:$ABF$11,MATCH(UsagePerHour!$B$100,Usage!$C$5:$C$11,0),MATCH(UsagePerHour!CS$4,Usage!$D$3:$ABF$3,0)),"")</f>
        <v>2.0172934154980835</v>
      </c>
      <c r="CT103" s="6">
        <f>IFERROR(INDEX(Sales!$D$5:$ABF$18,MATCH(UsagePerHour!$B103,Sales!$C$5:$C$18,0),MATCH(UsagePerHour!CT$4,Sales!$D$3:$ABF$3,0))/CT$2*INDEX(Usage!$D$5:$ABF$11,MATCH(UsagePerHour!$B$100,Usage!$C$5:$C$11,0),MATCH(UsagePerHour!CT$4,Usage!$D$3:$ABF$3,0)),"")</f>
        <v>3.2334206166835888</v>
      </c>
      <c r="CU103" s="6">
        <f>IFERROR(INDEX(Sales!$D$5:$ABF$18,MATCH(UsagePerHour!$B103,Sales!$C$5:$C$18,0),MATCH(UsagePerHour!CU$4,Sales!$D$3:$ABF$3,0))/CU$2*INDEX(Usage!$D$5:$ABF$11,MATCH(UsagePerHour!$B$100,Usage!$C$5:$C$11,0),MATCH(UsagePerHour!CU$4,Usage!$D$3:$ABF$3,0)),"")</f>
        <v>9.8794773783240508</v>
      </c>
      <c r="CV103" s="6">
        <f>IFERROR(INDEX(Sales!$D$5:$ABF$18,MATCH(UsagePerHour!$B103,Sales!$C$5:$C$18,0),MATCH(UsagePerHour!CV$4,Sales!$D$3:$ABF$3,0))/CV$2*INDEX(Usage!$D$5:$ABF$11,MATCH(UsagePerHour!$B$100,Usage!$C$5:$C$11,0),MATCH(UsagePerHour!CV$4,Usage!$D$3:$ABF$3,0)),"")</f>
        <v>2.0490669468183258</v>
      </c>
      <c r="CW103" s="6">
        <f>IFERROR(INDEX(Sales!$D$5:$ABF$18,MATCH(UsagePerHour!$B103,Sales!$C$5:$C$18,0),MATCH(UsagePerHour!CW$4,Sales!$D$3:$ABF$3,0))/CW$2*INDEX(Usage!$D$5:$ABF$11,MATCH(UsagePerHour!$B$100,Usage!$C$5:$C$11,0),MATCH(UsagePerHour!CW$4,Usage!$D$3:$ABF$3,0)),"")</f>
        <v>2.5988059863467163</v>
      </c>
      <c r="CX103" s="6">
        <f>IFERROR(INDEX(Sales!$D$5:$ABF$18,MATCH(UsagePerHour!$B103,Sales!$C$5:$C$18,0),MATCH(UsagePerHour!CX$4,Sales!$D$3:$ABF$3,0))/CX$2*INDEX(Usage!$D$5:$ABF$11,MATCH(UsagePerHour!$B$100,Usage!$C$5:$C$11,0),MATCH(UsagePerHour!CX$4,Usage!$D$3:$ABF$3,0)),"")</f>
        <v>2.6771011746413516</v>
      </c>
      <c r="CY103" s="6">
        <f>IFERROR(INDEX(Sales!$D$5:$ABF$18,MATCH(UsagePerHour!$B103,Sales!$C$5:$C$18,0),MATCH(UsagePerHour!CY$4,Sales!$D$3:$ABF$3,0))/CY$2*INDEX(Usage!$D$5:$ABF$11,MATCH(UsagePerHour!$B$100,Usage!$C$5:$C$11,0),MATCH(UsagePerHour!CY$4,Usage!$D$3:$ABF$3,0)),"")</f>
        <v>0.96319361277445115</v>
      </c>
      <c r="CZ103" s="6">
        <f>IFERROR(INDEX(Sales!$D$5:$ABF$18,MATCH(UsagePerHour!$B103,Sales!$C$5:$C$18,0),MATCH(UsagePerHour!CZ$4,Sales!$D$3:$ABF$3,0))/CZ$2*INDEX(Usage!$D$5:$ABF$11,MATCH(UsagePerHour!$B$100,Usage!$C$5:$C$11,0),MATCH(UsagePerHour!CZ$4,Usage!$D$3:$ABF$3,0)),"")</f>
        <v>2.0172934154980835</v>
      </c>
      <c r="DA103" s="6">
        <f>IFERROR(INDEX(Sales!$D$5:$ABF$18,MATCH(UsagePerHour!$B103,Sales!$C$5:$C$18,0),MATCH(UsagePerHour!DA$4,Sales!$D$3:$ABF$3,0))/DA$2*INDEX(Usage!$D$5:$ABF$11,MATCH(UsagePerHour!$B$100,Usage!$C$5:$C$11,0),MATCH(UsagePerHour!DA$4,Usage!$D$3:$ABF$3,0)),"")</f>
        <v>2.4380838323353293</v>
      </c>
      <c r="DB103" s="6">
        <f>IFERROR(INDEX(Sales!$D$5:$ABF$18,MATCH(UsagePerHour!$B103,Sales!$C$5:$C$18,0),MATCH(UsagePerHour!DB$4,Sales!$D$3:$ABF$3,0))/DB$2*INDEX(Usage!$D$5:$ABF$11,MATCH(UsagePerHour!$B$100,Usage!$C$5:$C$11,0),MATCH(UsagePerHour!DB$4,Usage!$D$3:$ABF$3,0)),"")</f>
        <v>2.5354419756182724</v>
      </c>
      <c r="DC103" s="6">
        <f>IFERROR(INDEX(Sales!$D$5:$ABF$18,MATCH(UsagePerHour!$B103,Sales!$C$5:$C$18,0),MATCH(UsagePerHour!DC$4,Sales!$D$3:$ABF$3,0))/DC$2*INDEX(Usage!$D$5:$ABF$11,MATCH(UsagePerHour!$B$100,Usage!$C$5:$C$11,0),MATCH(UsagePerHour!DC$4,Usage!$D$3:$ABF$3,0)),"")</f>
        <v>4.5329379834015784</v>
      </c>
      <c r="DD103" s="6">
        <f>IFERROR(INDEX(Sales!$D$5:$ABF$18,MATCH(UsagePerHour!$B103,Sales!$C$5:$C$18,0),MATCH(UsagePerHour!DD$4,Sales!$D$3:$ABF$3,0))/DD$2*INDEX(Usage!$D$5:$ABF$11,MATCH(UsagePerHour!$B$100,Usage!$C$5:$C$11,0),MATCH(UsagePerHour!DD$4,Usage!$D$3:$ABF$3,0)),"")</f>
        <v>7.1049777083237586</v>
      </c>
      <c r="DE103" s="6">
        <f>IFERROR(INDEX(Sales!$D$5:$ABF$18,MATCH(UsagePerHour!$B103,Sales!$C$5:$C$18,0),MATCH(UsagePerHour!DE$4,Sales!$D$3:$ABF$3,0))/DE$2*INDEX(Usage!$D$5:$ABF$11,MATCH(UsagePerHour!$B$100,Usage!$C$5:$C$11,0),MATCH(UsagePerHour!DE$4,Usage!$D$3:$ABF$3,0)),"")</f>
        <v>8.0095447676114215</v>
      </c>
      <c r="DF103" s="6">
        <f>IFERROR(INDEX(Sales!$D$5:$ABF$18,MATCH(UsagePerHour!$B103,Sales!$C$5:$C$18,0),MATCH(UsagePerHour!DF$4,Sales!$D$3:$ABF$3,0))/DF$2*INDEX(Usage!$D$5:$ABF$11,MATCH(UsagePerHour!$B$100,Usage!$C$5:$C$11,0),MATCH(UsagePerHour!DF$4,Usage!$D$3:$ABF$3,0)),"")</f>
        <v>0.69273934800691861</v>
      </c>
      <c r="DG103" s="6">
        <f>IFERROR(INDEX(Sales!$D$5:$ABF$18,MATCH(UsagePerHour!$B103,Sales!$C$5:$C$18,0),MATCH(UsagePerHour!DG$4,Sales!$D$3:$ABF$3,0))/DG$2*INDEX(Usage!$D$5:$ABF$11,MATCH(UsagePerHour!$B$100,Usage!$C$5:$C$11,0),MATCH(UsagePerHour!DG$4,Usage!$D$3:$ABF$3,0)),"")</f>
        <v>1.0877033266138396</v>
      </c>
      <c r="DH103" s="6">
        <f>IFERROR(INDEX(Sales!$D$5:$ABF$18,MATCH(UsagePerHour!$B103,Sales!$C$5:$C$18,0),MATCH(UsagePerHour!DH$4,Sales!$D$3:$ABF$3,0))/DH$2*INDEX(Usage!$D$5:$ABF$11,MATCH(UsagePerHour!$B$100,Usage!$C$5:$C$11,0),MATCH(UsagePerHour!DH$4,Usage!$D$3:$ABF$3,0)),"")</f>
        <v>3.5088841207735566</v>
      </c>
      <c r="DI103" s="6">
        <f>IFERROR(INDEX(Sales!$D$5:$ABF$18,MATCH(UsagePerHour!$B103,Sales!$C$5:$C$18,0),MATCH(UsagePerHour!DI$4,Sales!$D$3:$ABF$3,0))/DI$2*INDEX(Usage!$D$5:$ABF$11,MATCH(UsagePerHour!$B$100,Usage!$C$5:$C$11,0),MATCH(UsagePerHour!DI$4,Usage!$D$3:$ABF$3,0)),"")</f>
        <v>17.01275981817259</v>
      </c>
      <c r="DJ103" s="6">
        <f>IFERROR(INDEX(Sales!$D$5:$ABF$18,MATCH(UsagePerHour!$B103,Sales!$C$5:$C$18,0),MATCH(UsagePerHour!DJ$4,Sales!$D$3:$ABF$3,0))/DJ$2*INDEX(Usage!$D$5:$ABF$11,MATCH(UsagePerHour!$B$100,Usage!$C$5:$C$11,0),MATCH(UsagePerHour!DJ$4,Usage!$D$3:$ABF$3,0)),"")</f>
        <v>5.0609747457507037</v>
      </c>
      <c r="DK103" s="6">
        <f>IFERROR(INDEX(Sales!$D$5:$ABF$18,MATCH(UsagePerHour!$B103,Sales!$C$5:$C$18,0),MATCH(UsagePerHour!DK$4,Sales!$D$3:$ABF$3,0))/DK$2*INDEX(Usage!$D$5:$ABF$11,MATCH(UsagePerHour!$B$100,Usage!$C$5:$C$11,0),MATCH(UsagePerHour!DK$4,Usage!$D$3:$ABF$3,0)),"")</f>
        <v>10.445036331652982</v>
      </c>
      <c r="DL103" s="6">
        <f>IFERROR(INDEX(Sales!$D$5:$ABF$18,MATCH(UsagePerHour!$B103,Sales!$C$5:$C$18,0),MATCH(UsagePerHour!DL$4,Sales!$D$3:$ABF$3,0))/DL$2*INDEX(Usage!$D$5:$ABF$11,MATCH(UsagePerHour!$B$100,Usage!$C$5:$C$11,0),MATCH(UsagePerHour!DL$4,Usage!$D$3:$ABF$3,0)),"")</f>
        <v>6.3821055408647211</v>
      </c>
      <c r="DM103" s="6">
        <f>IFERROR(INDEX(Sales!$D$5:$ABF$18,MATCH(UsagePerHour!$B103,Sales!$C$5:$C$18,0),MATCH(UsagePerHour!DM$4,Sales!$D$3:$ABF$3,0))/DM$2*INDEX(Usage!$D$5:$ABF$11,MATCH(UsagePerHour!$B$100,Usage!$C$5:$C$11,0),MATCH(UsagePerHour!DM$4,Usage!$D$3:$ABF$3,0)),"")</f>
        <v>0.53450025367833587</v>
      </c>
      <c r="DN103" s="6">
        <f>IFERROR(INDEX(Sales!$D$5:$ABF$18,MATCH(UsagePerHour!$B103,Sales!$C$5:$C$18,0),MATCH(UsagePerHour!DN$4,Sales!$D$3:$ABF$3,0))/DN$2*INDEX(Usage!$D$5:$ABF$11,MATCH(UsagePerHour!$B$100,Usage!$C$5:$C$11,0),MATCH(UsagePerHour!DN$4,Usage!$D$3:$ABF$3,0)),"")</f>
        <v>1.0229626991623184</v>
      </c>
      <c r="DO103" s="6">
        <f>IFERROR(INDEX(Sales!$D$5:$ABF$18,MATCH(UsagePerHour!$B103,Sales!$C$5:$C$18,0),MATCH(UsagePerHour!DO$4,Sales!$D$3:$ABF$3,0))/DO$2*INDEX(Usage!$D$5:$ABF$11,MATCH(UsagePerHour!$B$100,Usage!$C$5:$C$11,0),MATCH(UsagePerHour!DO$4,Usage!$D$3:$ABF$3,0)),"")</f>
        <v>1.4467987498924793</v>
      </c>
      <c r="DP103" s="6">
        <f>IFERROR(INDEX(Sales!$D$5:$ABF$18,MATCH(UsagePerHour!$B103,Sales!$C$5:$C$18,0),MATCH(UsagePerHour!DP$4,Sales!$D$3:$ABF$3,0))/DP$2*INDEX(Usage!$D$5:$ABF$11,MATCH(UsagePerHour!$B$100,Usage!$C$5:$C$11,0),MATCH(UsagePerHour!DP$4,Usage!$D$3:$ABF$3,0)),"")</f>
        <v>22.073786625063359</v>
      </c>
      <c r="DQ103" s="6">
        <f>IFERROR(INDEX(Sales!$D$5:$ABF$18,MATCH(UsagePerHour!$B103,Sales!$C$5:$C$18,0),MATCH(UsagePerHour!DQ$4,Sales!$D$3:$ABF$3,0))/DQ$2*INDEX(Usage!$D$5:$ABF$11,MATCH(UsagePerHour!$B$100,Usage!$C$5:$C$11,0),MATCH(UsagePerHour!DQ$4,Usage!$D$3:$ABF$3,0)),"")</f>
        <v>6.1637351234423754</v>
      </c>
      <c r="DR103" s="6">
        <f>IFERROR(INDEX(Sales!$D$5:$ABF$18,MATCH(UsagePerHour!$B103,Sales!$C$5:$C$18,0),MATCH(UsagePerHour!DR$4,Sales!$D$3:$ABF$3,0))/DR$2*INDEX(Usage!$D$5:$ABF$11,MATCH(UsagePerHour!$B$100,Usage!$C$5:$C$11,0),MATCH(UsagePerHour!DR$4,Usage!$D$3:$ABF$3,0)),"")</f>
        <v>7.586013032923038</v>
      </c>
      <c r="DS103" s="6">
        <f>IFERROR(INDEX(Sales!$D$5:$ABF$18,MATCH(UsagePerHour!$B103,Sales!$C$5:$C$18,0),MATCH(UsagePerHour!DS$4,Sales!$D$3:$ABF$3,0))/DS$2*INDEX(Usage!$D$5:$ABF$11,MATCH(UsagePerHour!$B$100,Usage!$C$5:$C$11,0),MATCH(UsagePerHour!DS$4,Usage!$D$3:$ABF$3,0)),"")</f>
        <v>1.1354348999656465</v>
      </c>
      <c r="DT103" s="6">
        <f>IFERROR(INDEX(Sales!$D$5:$ABF$18,MATCH(UsagePerHour!$B103,Sales!$C$5:$C$18,0),MATCH(UsagePerHour!DT$4,Sales!$D$3:$ABF$3,0))/DT$2*INDEX(Usage!$D$5:$ABF$11,MATCH(UsagePerHour!$B$100,Usage!$C$5:$C$11,0),MATCH(UsagePerHour!DT$4,Usage!$D$3:$ABF$3,0)),"")</f>
        <v>1.0690692534381139</v>
      </c>
      <c r="DU103" s="6">
        <f>IFERROR(INDEX(Sales!$D$5:$ABF$18,MATCH(UsagePerHour!$B103,Sales!$C$5:$C$18,0),MATCH(UsagePerHour!DU$4,Sales!$D$3:$ABF$3,0))/DU$2*INDEX(Usage!$D$5:$ABF$11,MATCH(UsagePerHour!$B$100,Usage!$C$5:$C$11,0),MATCH(UsagePerHour!DU$4,Usage!$D$3:$ABF$3,0)),"")</f>
        <v>4.0358763934783397</v>
      </c>
      <c r="DV103" s="6">
        <f>IFERROR(INDEX(Sales!$D$5:$ABF$18,MATCH(UsagePerHour!$B103,Sales!$C$5:$C$18,0),MATCH(UsagePerHour!DV$4,Sales!$D$3:$ABF$3,0))/DV$2*INDEX(Usage!$D$5:$ABF$11,MATCH(UsagePerHour!$B$100,Usage!$C$5:$C$11,0),MATCH(UsagePerHour!DV$4,Usage!$D$3:$ABF$3,0)),"")</f>
        <v>2.2426666666666666</v>
      </c>
      <c r="DW103" s="6">
        <f>IFERROR(INDEX(Sales!$D$5:$ABF$18,MATCH(UsagePerHour!$B103,Sales!$C$5:$C$18,0),MATCH(UsagePerHour!DW$4,Sales!$D$3:$ABF$3,0))/DW$2*INDEX(Usage!$D$5:$ABF$11,MATCH(UsagePerHour!$B$100,Usage!$C$5:$C$11,0),MATCH(UsagePerHour!DW$4,Usage!$D$3:$ABF$3,0)),"")</f>
        <v>15.53740382176376</v>
      </c>
      <c r="DX103" s="6">
        <f>IFERROR(INDEX(Sales!$D$5:$ABF$18,MATCH(UsagePerHour!$B103,Sales!$C$5:$C$18,0),MATCH(UsagePerHour!DX$4,Sales!$D$3:$ABF$3,0))/DX$2*INDEX(Usage!$D$5:$ABF$11,MATCH(UsagePerHour!$B$100,Usage!$C$5:$C$11,0),MATCH(UsagePerHour!DX$4,Usage!$D$3:$ABF$3,0)),"")</f>
        <v>2.6715401069002311</v>
      </c>
      <c r="DY103" s="6">
        <f>IFERROR(INDEX(Sales!$D$5:$ABF$18,MATCH(UsagePerHour!$B103,Sales!$C$5:$C$18,0),MATCH(UsagePerHour!DY$4,Sales!$D$3:$ABF$3,0))/DY$2*INDEX(Usage!$D$5:$ABF$11,MATCH(UsagePerHour!$B$100,Usage!$C$5:$C$11,0),MATCH(UsagePerHour!DY$4,Usage!$D$3:$ABF$3,0)),"")</f>
        <v>3.1187370048024734</v>
      </c>
      <c r="DZ103" s="6">
        <f>IFERROR(INDEX(Sales!$D$5:$ABF$18,MATCH(UsagePerHour!$B103,Sales!$C$5:$C$18,0),MATCH(UsagePerHour!DZ$4,Sales!$D$3:$ABF$3,0))/DZ$2*INDEX(Usage!$D$5:$ABF$11,MATCH(UsagePerHour!$B$100,Usage!$C$5:$C$11,0),MATCH(UsagePerHour!DZ$4,Usage!$D$3:$ABF$3,0)),"")</f>
        <v>19.496395111261776</v>
      </c>
      <c r="EA103" s="6">
        <f>IFERROR(INDEX(Sales!$D$5:$ABF$18,MATCH(UsagePerHour!$B103,Sales!$C$5:$C$18,0),MATCH(UsagePerHour!EA$4,Sales!$D$3:$ABF$3,0))/EA$2*INDEX(Usage!$D$5:$ABF$11,MATCH(UsagePerHour!$B$100,Usage!$C$5:$C$11,0),MATCH(UsagePerHour!EA$4,Usage!$D$3:$ABF$3,0)),"")</f>
        <v>19.539818651240783</v>
      </c>
      <c r="EB103" s="6">
        <f>IFERROR(INDEX(Sales!$D$5:$ABF$18,MATCH(UsagePerHour!$B103,Sales!$C$5:$C$18,0),MATCH(UsagePerHour!EB$4,Sales!$D$3:$ABF$3,0))/EB$2*INDEX(Usage!$D$5:$ABF$11,MATCH(UsagePerHour!$B$100,Usage!$C$5:$C$11,0),MATCH(UsagePerHour!EB$4,Usage!$D$3:$ABF$3,0)),"")</f>
        <v>0.53079815537424624</v>
      </c>
      <c r="EC103" s="6">
        <f>IFERROR(INDEX(Sales!$D$5:$ABF$18,MATCH(UsagePerHour!$B103,Sales!$C$5:$C$18,0),MATCH(UsagePerHour!EC$4,Sales!$D$3:$ABF$3,0))/EC$2*INDEX(Usage!$D$5:$ABF$11,MATCH(UsagePerHour!$B$100,Usage!$C$5:$C$11,0),MATCH(UsagePerHour!EC$4,Usage!$D$3:$ABF$3,0)),"")</f>
        <v>0.74511652594160083</v>
      </c>
      <c r="ED103" s="6">
        <f>IFERROR(INDEX(Sales!$D$5:$ABF$18,MATCH(UsagePerHour!$B103,Sales!$C$5:$C$18,0),MATCH(UsagePerHour!ED$4,Sales!$D$3:$ABF$3,0))/ED$2*INDEX(Usage!$D$5:$ABF$11,MATCH(UsagePerHour!$B$100,Usage!$C$5:$C$11,0),MATCH(UsagePerHour!ED$4,Usage!$D$3:$ABF$3,0)),"")</f>
        <v>1.4956502770385236</v>
      </c>
      <c r="EE103" s="6">
        <f>IFERROR(INDEX(Sales!$D$5:$ABF$18,MATCH(UsagePerHour!$B103,Sales!$C$5:$C$18,0),MATCH(UsagePerHour!EE$4,Sales!$D$3:$ABF$3,0))/EE$2*INDEX(Usage!$D$5:$ABF$11,MATCH(UsagePerHour!$B$100,Usage!$C$5:$C$11,0),MATCH(UsagePerHour!EE$4,Usage!$D$3:$ABF$3,0)),"")</f>
        <v>2.2553927088054047</v>
      </c>
      <c r="EF103" s="6">
        <f>IFERROR(INDEX(Sales!$D$5:$ABF$18,MATCH(UsagePerHour!$B103,Sales!$C$5:$C$18,0),MATCH(UsagePerHour!EF$4,Sales!$D$3:$ABF$3,0))/EF$2*INDEX(Usage!$D$5:$ABF$11,MATCH(UsagePerHour!$B$100,Usage!$C$5:$C$11,0),MATCH(UsagePerHour!EF$4,Usage!$D$3:$ABF$3,0)),"")</f>
        <v>15.219409038238704</v>
      </c>
      <c r="EG103" s="6">
        <f>IFERROR(INDEX(Sales!$D$5:$ABF$18,MATCH(UsagePerHour!$B103,Sales!$C$5:$C$18,0),MATCH(UsagePerHour!EG$4,Sales!$D$3:$ABF$3,0))/EG$2*INDEX(Usage!$D$5:$ABF$11,MATCH(UsagePerHour!$B$100,Usage!$C$5:$C$11,0),MATCH(UsagePerHour!EG$4,Usage!$D$3:$ABF$3,0)),"")</f>
        <v>5.2454970734828761</v>
      </c>
      <c r="EH103" s="6">
        <f>IFERROR(INDEX(Sales!$D$5:$ABF$18,MATCH(UsagePerHour!$B103,Sales!$C$5:$C$18,0),MATCH(UsagePerHour!EH$4,Sales!$D$3:$ABF$3,0))/EH$2*INDEX(Usage!$D$5:$ABF$11,MATCH(UsagePerHour!$B$100,Usage!$C$5:$C$11,0),MATCH(UsagePerHour!EH$4,Usage!$D$3:$ABF$3,0)),"")</f>
        <v>1.092819829970296</v>
      </c>
      <c r="EI103" s="6">
        <f>IFERROR(INDEX(Sales!$D$5:$ABF$18,MATCH(UsagePerHour!$B103,Sales!$C$5:$C$18,0),MATCH(UsagePerHour!EI$4,Sales!$D$3:$ABF$3,0))/EI$2*INDEX(Usage!$D$5:$ABF$11,MATCH(UsagePerHour!$B$100,Usage!$C$5:$C$11,0),MATCH(UsagePerHour!EI$4,Usage!$D$3:$ABF$3,0)),"")</f>
        <v>3.3045506784897145</v>
      </c>
      <c r="EJ103" s="6">
        <f>IFERROR(INDEX(Sales!$D$5:$ABF$18,MATCH(UsagePerHour!$B103,Sales!$C$5:$C$18,0),MATCH(UsagePerHour!EJ$4,Sales!$D$3:$ABF$3,0))/EJ$2*INDEX(Usage!$D$5:$ABF$11,MATCH(UsagePerHour!$B$100,Usage!$C$5:$C$11,0),MATCH(UsagePerHour!EJ$4,Usage!$D$3:$ABF$3,0)),"")</f>
        <v>0.71818327716257424</v>
      </c>
      <c r="EK103" s="6">
        <f>IFERROR(INDEX(Sales!$D$5:$ABF$18,MATCH(UsagePerHour!$B103,Sales!$C$5:$C$18,0),MATCH(UsagePerHour!EK$4,Sales!$D$3:$ABF$3,0))/EK$2*INDEX(Usage!$D$5:$ABF$11,MATCH(UsagePerHour!$B$100,Usage!$C$5:$C$11,0),MATCH(UsagePerHour!EK$4,Usage!$D$3:$ABF$3,0)),"")</f>
        <v>31.094970108669909</v>
      </c>
      <c r="EL103" s="6">
        <f>IFERROR(INDEX(Sales!$D$5:$ABF$18,MATCH(UsagePerHour!$B103,Sales!$C$5:$C$18,0),MATCH(UsagePerHour!EL$4,Sales!$D$3:$ABF$3,0))/EL$2*INDEX(Usage!$D$5:$ABF$11,MATCH(UsagePerHour!$B$100,Usage!$C$5:$C$11,0),MATCH(UsagePerHour!EL$4,Usage!$D$3:$ABF$3,0)),"")</f>
        <v>1.2692552457267829</v>
      </c>
      <c r="EM103" s="6">
        <f>IFERROR(INDEX(Sales!$D$5:$ABF$18,MATCH(UsagePerHour!$B103,Sales!$C$5:$C$18,0),MATCH(UsagePerHour!EM$4,Sales!$D$3:$ABF$3,0))/EM$2*INDEX(Usage!$D$5:$ABF$11,MATCH(UsagePerHour!$B$100,Usage!$C$5:$C$11,0),MATCH(UsagePerHour!EM$4,Usage!$D$3:$ABF$3,0)),"")</f>
        <v>2.9786876051598425</v>
      </c>
      <c r="EN103" s="6">
        <f>IFERROR(INDEX(Sales!$D$5:$ABF$18,MATCH(UsagePerHour!$B103,Sales!$C$5:$C$18,0),MATCH(UsagePerHour!EN$4,Sales!$D$3:$ABF$3,0))/EN$2*INDEX(Usage!$D$5:$ABF$11,MATCH(UsagePerHour!$B$100,Usage!$C$5:$C$11,0),MATCH(UsagePerHour!EN$4,Usage!$D$3:$ABF$3,0)),"")</f>
        <v>0</v>
      </c>
      <c r="EO103" s="6">
        <f>IFERROR(INDEX(Sales!$D$5:$ABF$18,MATCH(UsagePerHour!$B103,Sales!$C$5:$C$18,0),MATCH(UsagePerHour!EO$4,Sales!$D$3:$ABF$3,0))/EO$2*INDEX(Usage!$D$5:$ABF$11,MATCH(UsagePerHour!$B$100,Usage!$C$5:$C$11,0),MATCH(UsagePerHour!EO$4,Usage!$D$3:$ABF$3,0)),"")</f>
        <v>9.8260381093347362E-3</v>
      </c>
      <c r="EP103" s="6">
        <f>IFERROR(INDEX(Sales!$D$5:$ABF$18,MATCH(UsagePerHour!$B103,Sales!$C$5:$C$18,0),MATCH(UsagePerHour!EP$4,Sales!$D$3:$ABF$3,0))/EP$2*INDEX(Usage!$D$5:$ABF$11,MATCH(UsagePerHour!$B$100,Usage!$C$5:$C$11,0),MATCH(UsagePerHour!EP$4,Usage!$D$3:$ABF$3,0)),"")</f>
        <v>7.168729997508672</v>
      </c>
      <c r="EQ103" s="6">
        <f>IFERROR(INDEX(Sales!$D$5:$ABF$18,MATCH(UsagePerHour!$B103,Sales!$C$5:$C$18,0),MATCH(UsagePerHour!EQ$4,Sales!$D$3:$ABF$3,0))/EQ$2*INDEX(Usage!$D$5:$ABF$11,MATCH(UsagePerHour!$B$100,Usage!$C$5:$C$11,0),MATCH(UsagePerHour!EQ$4,Usage!$D$3:$ABF$3,0)),"")</f>
        <v>3.7372177594442033</v>
      </c>
      <c r="ER103" s="6">
        <f>IFERROR(INDEX(Sales!$D$5:$ABF$18,MATCH(UsagePerHour!$B103,Sales!$C$5:$C$18,0),MATCH(UsagePerHour!ER$4,Sales!$D$3:$ABF$3,0))/ER$2*INDEX(Usage!$D$5:$ABF$11,MATCH(UsagePerHour!$B$100,Usage!$C$5:$C$11,0),MATCH(UsagePerHour!ER$4,Usage!$D$3:$ABF$3,0)),"")</f>
        <v>7.8578284026789014</v>
      </c>
      <c r="ES103" s="6">
        <f>IFERROR(INDEX(Sales!$D$5:$ABF$18,MATCH(UsagePerHour!$B103,Sales!$C$5:$C$18,0),MATCH(UsagePerHour!ES$4,Sales!$D$3:$ABF$3,0))/ES$2*INDEX(Usage!$D$5:$ABF$11,MATCH(UsagePerHour!$B$100,Usage!$C$5:$C$11,0),MATCH(UsagePerHour!ES$4,Usage!$D$3:$ABF$3,0)),"")</f>
        <v>6.0995177684483979</v>
      </c>
      <c r="ET103" s="6">
        <f>IFERROR(INDEX(Sales!$D$5:$ABF$18,MATCH(UsagePerHour!$B103,Sales!$C$5:$C$18,0),MATCH(UsagePerHour!ET$4,Sales!$D$3:$ABF$3,0))/ET$2*INDEX(Usage!$D$5:$ABF$11,MATCH(UsagePerHour!$B$100,Usage!$C$5:$C$11,0),MATCH(UsagePerHour!ET$4,Usage!$D$3:$ABF$3,0)),"")</f>
        <v>4.0557131559365764</v>
      </c>
      <c r="EU103" s="6">
        <f>IFERROR(INDEX(Sales!$D$5:$ABF$18,MATCH(UsagePerHour!$B103,Sales!$C$5:$C$18,0),MATCH(UsagePerHour!EU$4,Sales!$D$3:$ABF$3,0))/EU$2*INDEX(Usage!$D$5:$ABF$11,MATCH(UsagePerHour!$B$100,Usage!$C$5:$C$11,0),MATCH(UsagePerHour!EU$4,Usage!$D$3:$ABF$3,0)),"")</f>
        <v>12.075633329367731</v>
      </c>
      <c r="EV103" s="6">
        <f>IFERROR(INDEX(Sales!$D$5:$ABF$18,MATCH(UsagePerHour!$B103,Sales!$C$5:$C$18,0),MATCH(UsagePerHour!EV$4,Sales!$D$3:$ABF$3,0))/EV$2*INDEX(Usage!$D$5:$ABF$11,MATCH(UsagePerHour!$B$100,Usage!$C$5:$C$11,0),MATCH(UsagePerHour!EV$4,Usage!$D$3:$ABF$3,0)),"")</f>
        <v>0.3155905840270925</v>
      </c>
      <c r="EW103" s="6">
        <f>IFERROR(INDEX(Sales!$D$5:$ABF$18,MATCH(UsagePerHour!$B103,Sales!$C$5:$C$18,0),MATCH(UsagePerHour!EW$4,Sales!$D$3:$ABF$3,0))/EW$2*INDEX(Usage!$D$5:$ABF$11,MATCH(UsagePerHour!$B$100,Usage!$C$5:$C$11,0),MATCH(UsagePerHour!EW$4,Usage!$D$3:$ABF$3,0)),"")</f>
        <v>2.3700369807642692</v>
      </c>
      <c r="EX103" s="6">
        <f>IFERROR(INDEX(Sales!$D$5:$ABF$18,MATCH(UsagePerHour!$B103,Sales!$C$5:$C$18,0),MATCH(UsagePerHour!EX$4,Sales!$D$3:$ABF$3,0))/EX$2*INDEX(Usage!$D$5:$ABF$11,MATCH(UsagePerHour!$B$100,Usage!$C$5:$C$11,0),MATCH(UsagePerHour!EX$4,Usage!$D$3:$ABF$3,0)),"")</f>
        <v>2.3147919696207415</v>
      </c>
      <c r="EY103" s="6">
        <f>IFERROR(INDEX(Sales!$D$5:$ABF$18,MATCH(UsagePerHour!$B103,Sales!$C$5:$C$18,0),MATCH(UsagePerHour!EY$4,Sales!$D$3:$ABF$3,0))/EY$2*INDEX(Usage!$D$5:$ABF$11,MATCH(UsagePerHour!$B$100,Usage!$C$5:$C$11,0),MATCH(UsagePerHour!EY$4,Usage!$D$3:$ABF$3,0)),"")</f>
        <v>18.926906287034399</v>
      </c>
      <c r="EZ103" s="6">
        <f>IFERROR(INDEX(Sales!$D$5:$ABF$18,MATCH(UsagePerHour!$B103,Sales!$C$5:$C$18,0),MATCH(UsagePerHour!EZ$4,Sales!$D$3:$ABF$3,0))/EZ$2*INDEX(Usage!$D$5:$ABF$11,MATCH(UsagePerHour!$B$100,Usage!$C$5:$C$11,0),MATCH(UsagePerHour!EZ$4,Usage!$D$3:$ABF$3,0)),"")</f>
        <v>3.3959478337976092</v>
      </c>
      <c r="FA103" s="6">
        <f>IFERROR(INDEX(Sales!$D$5:$ABF$18,MATCH(UsagePerHour!$B103,Sales!$C$5:$C$18,0),MATCH(UsagePerHour!FA$4,Sales!$D$3:$ABF$3,0))/FA$2*INDEX(Usage!$D$5:$ABF$11,MATCH(UsagePerHour!$B$100,Usage!$C$5:$C$11,0),MATCH(UsagePerHour!FA$4,Usage!$D$3:$ABF$3,0)),"")</f>
        <v>7.5112172390817635</v>
      </c>
      <c r="FB103" s="6">
        <f>IFERROR(INDEX(Sales!$D$5:$ABF$18,MATCH(UsagePerHour!$B103,Sales!$C$5:$C$18,0),MATCH(UsagePerHour!FB$4,Sales!$D$3:$ABF$3,0))/FB$2*INDEX(Usage!$D$5:$ABF$11,MATCH(UsagePerHour!$B$100,Usage!$C$5:$C$11,0),MATCH(UsagePerHour!FB$4,Usage!$D$3:$ABF$3,0)),"")</f>
        <v>1.7704923884004173</v>
      </c>
      <c r="FC103" s="6">
        <f>IFERROR(INDEX(Sales!$D$5:$ABF$18,MATCH(UsagePerHour!$B103,Sales!$C$5:$C$18,0),MATCH(UsagePerHour!FC$4,Sales!$D$3:$ABF$3,0))/FC$2*INDEX(Usage!$D$5:$ABF$11,MATCH(UsagePerHour!$B$100,Usage!$C$5:$C$11,0),MATCH(UsagePerHour!FC$4,Usage!$D$3:$ABF$3,0)),"")</f>
        <v>1.0535149400770052</v>
      </c>
      <c r="FD103" s="6">
        <f>IFERROR(INDEX(Sales!$D$5:$ABF$18,MATCH(UsagePerHour!$B103,Sales!$C$5:$C$18,0),MATCH(UsagePerHour!FD$4,Sales!$D$3:$ABF$3,0))/FD$2*INDEX(Usage!$D$5:$ABF$11,MATCH(UsagePerHour!$B$100,Usage!$C$5:$C$11,0),MATCH(UsagePerHour!FD$4,Usage!$D$3:$ABF$3,0)),"")</f>
        <v>0</v>
      </c>
      <c r="FE103" s="6">
        <f>IFERROR(INDEX(Sales!$D$5:$ABF$18,MATCH(UsagePerHour!$B103,Sales!$C$5:$C$18,0),MATCH(UsagePerHour!FE$4,Sales!$D$3:$ABF$3,0))/FE$2*INDEX(Usage!$D$5:$ABF$11,MATCH(UsagePerHour!$B$100,Usage!$C$5:$C$11,0),MATCH(UsagePerHour!FE$4,Usage!$D$3:$ABF$3,0)),"")</f>
        <v>1.280827496334908</v>
      </c>
      <c r="FF103" s="6">
        <f>IFERROR(INDEX(Sales!$D$5:$ABF$18,MATCH(UsagePerHour!$B103,Sales!$C$5:$C$18,0),MATCH(UsagePerHour!FF$4,Sales!$D$3:$ABF$3,0))/FF$2*INDEX(Usage!$D$5:$ABF$11,MATCH(UsagePerHour!$B$100,Usage!$C$5:$C$11,0),MATCH(UsagePerHour!FF$4,Usage!$D$3:$ABF$3,0)),"")</f>
        <v>1.34890883781088</v>
      </c>
      <c r="FG103" s="6">
        <f>IFERROR(INDEX(Sales!$D$5:$ABF$18,MATCH(UsagePerHour!$B103,Sales!$C$5:$C$18,0),MATCH(UsagePerHour!FG$4,Sales!$D$3:$ABF$3,0))/FG$2*INDEX(Usage!$D$5:$ABF$11,MATCH(UsagePerHour!$B$100,Usage!$C$5:$C$11,0),MATCH(UsagePerHour!FG$4,Usage!$D$3:$ABF$3,0)),"")</f>
        <v>2.4579923666591195</v>
      </c>
      <c r="FH103" s="6">
        <f>IFERROR(INDEX(Sales!$D$5:$ABF$18,MATCH(UsagePerHour!$B103,Sales!$C$5:$C$18,0),MATCH(UsagePerHour!FH$4,Sales!$D$3:$ABF$3,0))/FH$2*INDEX(Usage!$D$5:$ABF$11,MATCH(UsagePerHour!$B$100,Usage!$C$5:$C$11,0),MATCH(UsagePerHour!FH$4,Usage!$D$3:$ABF$3,0)),"")</f>
        <v>2.2996990028031803</v>
      </c>
      <c r="FI103" s="6">
        <f>IFERROR(INDEX(Sales!$D$5:$ABF$18,MATCH(UsagePerHour!$B103,Sales!$C$5:$C$18,0),MATCH(UsagePerHour!FI$4,Sales!$D$3:$ABF$3,0))/FI$2*INDEX(Usage!$D$5:$ABF$11,MATCH(UsagePerHour!$B$100,Usage!$C$5:$C$11,0),MATCH(UsagePerHour!FI$4,Usage!$D$3:$ABF$3,0)),"")</f>
        <v>5.466517917879786</v>
      </c>
      <c r="FJ103" s="6">
        <f>IFERROR(INDEX(Sales!$D$5:$ABF$18,MATCH(UsagePerHour!$B103,Sales!$C$5:$C$18,0),MATCH(UsagePerHour!FJ$4,Sales!$D$3:$ABF$3,0))/FJ$2*INDEX(Usage!$D$5:$ABF$11,MATCH(UsagePerHour!$B$100,Usage!$C$5:$C$11,0),MATCH(UsagePerHour!FJ$4,Usage!$D$3:$ABF$3,0)),"")</f>
        <v>0.52044511910880553</v>
      </c>
      <c r="FK103" s="6">
        <f>IFERROR(INDEX(Sales!$D$5:$ABF$18,MATCH(UsagePerHour!$B103,Sales!$C$5:$C$18,0),MATCH(UsagePerHour!FK$4,Sales!$D$3:$ABF$3,0))/FK$2*INDEX(Usage!$D$5:$ABF$11,MATCH(UsagePerHour!$B$100,Usage!$C$5:$C$11,0),MATCH(UsagePerHour!FK$4,Usage!$D$3:$ABF$3,0)),"")</f>
        <v>1.1956602495465769</v>
      </c>
      <c r="FL103" s="6">
        <f>IFERROR(INDEX(Sales!$D$5:$ABF$18,MATCH(UsagePerHour!$B103,Sales!$C$5:$C$18,0),MATCH(UsagePerHour!FL$4,Sales!$D$3:$ABF$3,0))/FL$2*INDEX(Usage!$D$5:$ABF$11,MATCH(UsagePerHour!$B$100,Usage!$C$5:$C$11,0),MATCH(UsagePerHour!FL$4,Usage!$D$3:$ABF$3,0)),"")</f>
        <v>7.4852126027992805</v>
      </c>
      <c r="FM103" s="6">
        <f>IFERROR(INDEX(Sales!$D$5:$ABF$18,MATCH(UsagePerHour!$B103,Sales!$C$5:$C$18,0),MATCH(UsagePerHour!FM$4,Sales!$D$3:$ABF$3,0))/FM$2*INDEX(Usage!$D$5:$ABF$11,MATCH(UsagePerHour!$B$100,Usage!$C$5:$C$11,0),MATCH(UsagePerHour!FM$4,Usage!$D$3:$ABF$3,0)),"")</f>
        <v>62.933570142983065</v>
      </c>
      <c r="FN103" s="6">
        <f>IFERROR(INDEX(Sales!$D$5:$ABF$18,MATCH(UsagePerHour!$B103,Sales!$C$5:$C$18,0),MATCH(UsagePerHour!FN$4,Sales!$D$3:$ABF$3,0))/FN$2*INDEX(Usage!$D$5:$ABF$11,MATCH(UsagePerHour!$B$100,Usage!$C$5:$C$11,0),MATCH(UsagePerHour!FN$4,Usage!$D$3:$ABF$3,0)),"")</f>
        <v>3.6046953622782008</v>
      </c>
      <c r="FO103" s="6">
        <f>IFERROR(INDEX(Sales!$D$5:$ABF$18,MATCH(UsagePerHour!$B103,Sales!$C$5:$C$18,0),MATCH(UsagePerHour!FO$4,Sales!$D$3:$ABF$3,0))/FO$2*INDEX(Usage!$D$5:$ABF$11,MATCH(UsagePerHour!$B$100,Usage!$C$5:$C$11,0),MATCH(UsagePerHour!FO$4,Usage!$D$3:$ABF$3,0)),"")</f>
        <v>8.6862224314147394</v>
      </c>
      <c r="FP103" s="6">
        <f>IFERROR(INDEX(Sales!$D$5:$ABF$18,MATCH(UsagePerHour!$B103,Sales!$C$5:$C$18,0),MATCH(UsagePerHour!FP$4,Sales!$D$3:$ABF$3,0))/FP$2*INDEX(Usage!$D$5:$ABF$11,MATCH(UsagePerHour!$B$100,Usage!$C$5:$C$11,0),MATCH(UsagePerHour!FP$4,Usage!$D$3:$ABF$3,0)),"")</f>
        <v>33.063154270159174</v>
      </c>
      <c r="FQ103" s="6">
        <f>IFERROR(INDEX(Sales!$D$5:$ABF$18,MATCH(UsagePerHour!$B103,Sales!$C$5:$C$18,0),MATCH(UsagePerHour!FQ$4,Sales!$D$3:$ABF$3,0))/FQ$2*INDEX(Usage!$D$5:$ABF$11,MATCH(UsagePerHour!$B$100,Usage!$C$5:$C$11,0),MATCH(UsagePerHour!FQ$4,Usage!$D$3:$ABF$3,0)),"")</f>
        <v>2.0708104386332034</v>
      </c>
      <c r="FR103" s="6">
        <f>IFERROR(INDEX(Sales!$D$5:$ABF$18,MATCH(UsagePerHour!$B103,Sales!$C$5:$C$18,0),MATCH(UsagePerHour!FR$4,Sales!$D$3:$ABF$3,0))/FR$2*INDEX(Usage!$D$5:$ABF$11,MATCH(UsagePerHour!$B$100,Usage!$C$5:$C$11,0),MATCH(UsagePerHour!FR$4,Usage!$D$3:$ABF$3,0)),"")</f>
        <v>2.1819772528433945</v>
      </c>
      <c r="FS103" s="6">
        <f>IFERROR(INDEX(Sales!$D$5:$ABF$18,MATCH(UsagePerHour!$B103,Sales!$C$5:$C$18,0),MATCH(UsagePerHour!FS$4,Sales!$D$3:$ABF$3,0))/FS$2*INDEX(Usage!$D$5:$ABF$11,MATCH(UsagePerHour!$B$100,Usage!$C$5:$C$11,0),MATCH(UsagePerHour!FS$4,Usage!$D$3:$ABF$3,0)),"")</f>
        <v>8.6663832570307395</v>
      </c>
      <c r="FT103" s="6">
        <f>IFERROR(INDEX(Sales!$D$5:$ABF$18,MATCH(UsagePerHour!$B103,Sales!$C$5:$C$18,0),MATCH(UsagePerHour!FT$4,Sales!$D$3:$ABF$3,0))/FT$2*INDEX(Usage!$D$5:$ABF$11,MATCH(UsagePerHour!$B$100,Usage!$C$5:$C$11,0),MATCH(UsagePerHour!FT$4,Usage!$D$3:$ABF$3,0)),"")</f>
        <v>13.044696538723242</v>
      </c>
      <c r="FU103" s="6">
        <f>IFERROR(INDEX(Sales!$D$5:$ABF$18,MATCH(UsagePerHour!$B103,Sales!$C$5:$C$18,0),MATCH(UsagePerHour!FU$4,Sales!$D$3:$ABF$3,0))/FU$2*INDEX(Usage!$D$5:$ABF$11,MATCH(UsagePerHour!$B$100,Usage!$C$5:$C$11,0),MATCH(UsagePerHour!FU$4,Usage!$D$3:$ABF$3,0)),"")</f>
        <v>7.8289837698266318</v>
      </c>
      <c r="FV103" s="6">
        <f>IFERROR(INDEX(Sales!$D$5:$ABF$18,MATCH(UsagePerHour!$B103,Sales!$C$5:$C$18,0),MATCH(UsagePerHour!FV$4,Sales!$D$3:$ABF$3,0))/FV$2*INDEX(Usage!$D$5:$ABF$11,MATCH(UsagePerHour!$B$100,Usage!$C$5:$C$11,0),MATCH(UsagePerHour!FV$4,Usage!$D$3:$ABF$3,0)),"")</f>
        <v>24.333585573751769</v>
      </c>
      <c r="FW103" s="6">
        <f>IFERROR(INDEX(Sales!$D$5:$ABF$18,MATCH(UsagePerHour!$B103,Sales!$C$5:$C$18,0),MATCH(UsagePerHour!FW$4,Sales!$D$3:$ABF$3,0))/FW$2*INDEX(Usage!$D$5:$ABF$11,MATCH(UsagePerHour!$B$100,Usage!$C$5:$C$11,0),MATCH(UsagePerHour!FW$4,Usage!$D$3:$ABF$3,0)),"")</f>
        <v>7.5030508217038072</v>
      </c>
      <c r="FX103" s="6">
        <f>IFERROR(INDEX(Sales!$D$5:$ABF$18,MATCH(UsagePerHour!$B103,Sales!$C$5:$C$18,0),MATCH(UsagePerHour!FX$4,Sales!$D$3:$ABF$3,0))/FX$2*INDEX(Usage!$D$5:$ABF$11,MATCH(UsagePerHour!$B$100,Usage!$C$5:$C$11,0),MATCH(UsagePerHour!FX$4,Usage!$D$3:$ABF$3,0)),"")</f>
        <v>0.82325732727160816</v>
      </c>
      <c r="FY103" s="6">
        <f>IFERROR(INDEX(Sales!$D$5:$ABF$18,MATCH(UsagePerHour!$B103,Sales!$C$5:$C$18,0),MATCH(UsagePerHour!FY$4,Sales!$D$3:$ABF$3,0))/FY$2*INDEX(Usage!$D$5:$ABF$11,MATCH(UsagePerHour!$B$100,Usage!$C$5:$C$11,0),MATCH(UsagePerHour!FY$4,Usage!$D$3:$ABF$3,0)),"")</f>
        <v>1.9064556180011156</v>
      </c>
      <c r="FZ103" s="6">
        <f>IFERROR(INDEX(Sales!$D$5:$ABF$18,MATCH(UsagePerHour!$B103,Sales!$C$5:$C$18,0),MATCH(UsagePerHour!FZ$4,Sales!$D$3:$ABF$3,0))/FZ$2*INDEX(Usage!$D$5:$ABF$11,MATCH(UsagePerHour!$B$100,Usage!$C$5:$C$11,0),MATCH(UsagePerHour!FZ$4,Usage!$D$3:$ABF$3,0)),"")</f>
        <v>10.201106111630983</v>
      </c>
      <c r="GA103" s="6">
        <f>IFERROR(INDEX(Sales!$D$5:$ABF$18,MATCH(UsagePerHour!$B103,Sales!$C$5:$C$18,0),MATCH(UsagePerHour!GA$4,Sales!$D$3:$ABF$3,0))/GA$2*INDEX(Usage!$D$5:$ABF$11,MATCH(UsagePerHour!$B$100,Usage!$C$5:$C$11,0),MATCH(UsagePerHour!GA$4,Usage!$D$3:$ABF$3,0)),"")</f>
        <v>105.89793260500699</v>
      </c>
      <c r="GB103" s="6">
        <f>IFERROR(INDEX(Sales!$D$5:$ABF$18,MATCH(UsagePerHour!$B103,Sales!$C$5:$C$18,0),MATCH(UsagePerHour!GB$4,Sales!$D$3:$ABF$3,0))/GB$2*INDEX(Usage!$D$5:$ABF$11,MATCH(UsagePerHour!$B$100,Usage!$C$5:$C$11,0),MATCH(UsagePerHour!GB$4,Usage!$D$3:$ABF$3,0)),"")</f>
        <v>0.21006632330790537</v>
      </c>
      <c r="GC103" s="6">
        <f>IFERROR(INDEX(Sales!$D$5:$ABF$18,MATCH(UsagePerHour!$B103,Sales!$C$5:$C$18,0),MATCH(UsagePerHour!GC$4,Sales!$D$3:$ABF$3,0))/GC$2*INDEX(Usage!$D$5:$ABF$11,MATCH(UsagePerHour!$B$100,Usage!$C$5:$C$11,0),MATCH(UsagePerHour!GC$4,Usage!$D$3:$ABF$3,0)),"")</f>
        <v>11.954850532327514</v>
      </c>
      <c r="GD103" s="6">
        <f>IFERROR(INDEX(Sales!$D$5:$ABF$18,MATCH(UsagePerHour!$B103,Sales!$C$5:$C$18,0),MATCH(UsagePerHour!GD$4,Sales!$D$3:$ABF$3,0))/GD$2*INDEX(Usage!$D$5:$ABF$11,MATCH(UsagePerHour!$B$100,Usage!$C$5:$C$11,0),MATCH(UsagePerHour!GD$4,Usage!$D$3:$ABF$3,0)),"")</f>
        <v>46.04792551006436</v>
      </c>
      <c r="GE103" s="6">
        <f>IFERROR(INDEX(Sales!$D$5:$ABF$18,MATCH(UsagePerHour!$B103,Sales!$C$5:$C$18,0),MATCH(UsagePerHour!GE$4,Sales!$D$3:$ABF$3,0))/GE$2*INDEX(Usage!$D$5:$ABF$11,MATCH(UsagePerHour!$B$100,Usage!$C$5:$C$11,0),MATCH(UsagePerHour!GE$4,Usage!$D$3:$ABF$3,0)),"")</f>
        <v>1.9148130619971604</v>
      </c>
      <c r="GF103" s="6">
        <f>IFERROR(INDEX(Sales!$D$5:$ABF$18,MATCH(UsagePerHour!$B103,Sales!$C$5:$C$18,0),MATCH(UsagePerHour!GF$4,Sales!$D$3:$ABF$3,0))/GF$2*INDEX(Usage!$D$5:$ABF$11,MATCH(UsagePerHour!$B$100,Usage!$C$5:$C$11,0),MATCH(UsagePerHour!GF$4,Usage!$D$3:$ABF$3,0)),"")</f>
        <v>1.8248719463579997</v>
      </c>
      <c r="GG103" s="6">
        <f>IFERROR(INDEX(Sales!$D$5:$ABF$18,MATCH(UsagePerHour!$B103,Sales!$C$5:$C$18,0),MATCH(UsagePerHour!GG$4,Sales!$D$3:$ABF$3,0))/GG$2*INDEX(Usage!$D$5:$ABF$11,MATCH(UsagePerHour!$B$100,Usage!$C$5:$C$11,0),MATCH(UsagePerHour!GG$4,Usage!$D$3:$ABF$3,0)),"")</f>
        <v>0.77029740843454153</v>
      </c>
      <c r="GH103" s="6">
        <f>IFERROR(INDEX(Sales!$D$5:$ABF$18,MATCH(UsagePerHour!$B103,Sales!$C$5:$C$18,0),MATCH(UsagePerHour!GH$4,Sales!$D$3:$ABF$3,0))/GH$2*INDEX(Usage!$D$5:$ABF$11,MATCH(UsagePerHour!$B$100,Usage!$C$5:$C$11,0),MATCH(UsagePerHour!GH$4,Usage!$D$3:$ABF$3,0)),"")</f>
        <v>4.6891019224233057</v>
      </c>
      <c r="GI103" s="6">
        <f>IFERROR(INDEX(Sales!$D$5:$ABF$18,MATCH(UsagePerHour!$B103,Sales!$C$5:$C$18,0),MATCH(UsagePerHour!GI$4,Sales!$D$3:$ABF$3,0))/GI$2*INDEX(Usage!$D$5:$ABF$11,MATCH(UsagePerHour!$B$100,Usage!$C$5:$C$11,0),MATCH(UsagePerHour!GI$4,Usage!$D$3:$ABF$3,0)),"")</f>
        <v>1.4631855474275552</v>
      </c>
      <c r="GJ103" s="6">
        <f>IFERROR(INDEX(Sales!$D$5:$ABF$18,MATCH(UsagePerHour!$B103,Sales!$C$5:$C$18,0),MATCH(UsagePerHour!GJ$4,Sales!$D$3:$ABF$3,0))/GJ$2*INDEX(Usage!$D$5:$ABF$11,MATCH(UsagePerHour!$B$100,Usage!$C$5:$C$11,0),MATCH(UsagePerHour!GJ$4,Usage!$D$3:$ABF$3,0)),"")</f>
        <v>8.0502006130535548</v>
      </c>
      <c r="GK103" s="6">
        <f>IFERROR(INDEX(Sales!$D$5:$ABF$18,MATCH(UsagePerHour!$B103,Sales!$C$5:$C$18,0),MATCH(UsagePerHour!GK$4,Sales!$D$3:$ABF$3,0))/GK$2*INDEX(Usage!$D$5:$ABF$11,MATCH(UsagePerHour!$B$100,Usage!$C$5:$C$11,0),MATCH(UsagePerHour!GK$4,Usage!$D$3:$ABF$3,0)),"")</f>
        <v>2.1042874494340285</v>
      </c>
      <c r="GL103" s="6">
        <f>IFERROR(INDEX(Sales!$D$5:$ABF$18,MATCH(UsagePerHour!$B103,Sales!$C$5:$C$18,0),MATCH(UsagePerHour!GL$4,Sales!$D$3:$ABF$3,0))/GL$2*INDEX(Usage!$D$5:$ABF$11,MATCH(UsagePerHour!$B$100,Usage!$C$5:$C$11,0),MATCH(UsagePerHour!GL$4,Usage!$D$3:$ABF$3,0)),"")</f>
        <v>1.0212662262311822</v>
      </c>
      <c r="GM103" s="6">
        <f>IFERROR(INDEX(Sales!$D$5:$ABF$18,MATCH(UsagePerHour!$B103,Sales!$C$5:$C$18,0),MATCH(UsagePerHour!GM$4,Sales!$D$3:$ABF$3,0))/GM$2*INDEX(Usage!$D$5:$ABF$11,MATCH(UsagePerHour!$B$100,Usage!$C$5:$C$11,0),MATCH(UsagePerHour!GM$4,Usage!$D$3:$ABF$3,0)),"")</f>
        <v>3.6194940061332588</v>
      </c>
      <c r="GN103" s="6">
        <f>IFERROR(INDEX(Sales!$D$5:$ABF$18,MATCH(UsagePerHour!$B103,Sales!$C$5:$C$18,0),MATCH(UsagePerHour!GN$4,Sales!$D$3:$ABF$3,0))/GN$2*INDEX(Usage!$D$5:$ABF$11,MATCH(UsagePerHour!$B$100,Usage!$C$5:$C$11,0),MATCH(UsagePerHour!GN$4,Usage!$D$3:$ABF$3,0)),"")</f>
        <v>2.0718881597229646</v>
      </c>
      <c r="GO103" s="6">
        <f>IFERROR(INDEX(Sales!$D$5:$ABF$18,MATCH(UsagePerHour!$B103,Sales!$C$5:$C$18,0),MATCH(UsagePerHour!GO$4,Sales!$D$3:$ABF$3,0))/GO$2*INDEX(Usage!$D$5:$ABF$11,MATCH(UsagePerHour!$B$100,Usage!$C$5:$C$11,0),MATCH(UsagePerHour!GO$4,Usage!$D$3:$ABF$3,0)),"")</f>
        <v>23.275448713471881</v>
      </c>
      <c r="GP103" s="6">
        <f>IFERROR(INDEX(Sales!$D$5:$ABF$18,MATCH(UsagePerHour!$B103,Sales!$C$5:$C$18,0),MATCH(UsagePerHour!GP$4,Sales!$D$3:$ABF$3,0))/GP$2*INDEX(Usage!$D$5:$ABF$11,MATCH(UsagePerHour!$B$100,Usage!$C$5:$C$11,0),MATCH(UsagePerHour!GP$4,Usage!$D$3:$ABF$3,0)),"")</f>
        <v>4.4952402454882732</v>
      </c>
      <c r="GQ103" s="6">
        <f>IFERROR(INDEX(Sales!$D$5:$ABF$18,MATCH(UsagePerHour!$B103,Sales!$C$5:$C$18,0),MATCH(UsagePerHour!GQ$4,Sales!$D$3:$ABF$3,0))/GQ$2*INDEX(Usage!$D$5:$ABF$11,MATCH(UsagePerHour!$B$100,Usage!$C$5:$C$11,0),MATCH(UsagePerHour!GQ$4,Usage!$D$3:$ABF$3,0)),"")</f>
        <v>21.76917830907426</v>
      </c>
      <c r="GR103" s="6">
        <f>IFERROR(INDEX(Sales!$D$5:$ABF$18,MATCH(UsagePerHour!$B103,Sales!$C$5:$C$18,0),MATCH(UsagePerHour!GR$4,Sales!$D$3:$ABF$3,0))/GR$2*INDEX(Usage!$D$5:$ABF$11,MATCH(UsagePerHour!$B$100,Usage!$C$5:$C$11,0),MATCH(UsagePerHour!GR$4,Usage!$D$3:$ABF$3,0)),"")</f>
        <v>10.601821517897596</v>
      </c>
      <c r="GS103" s="6">
        <f>IFERROR(INDEX(Sales!$D$5:$ABF$18,MATCH(UsagePerHour!$B103,Sales!$C$5:$C$18,0),MATCH(UsagePerHour!GS$4,Sales!$D$3:$ABF$3,0))/GS$2*INDEX(Usage!$D$5:$ABF$11,MATCH(UsagePerHour!$B$100,Usage!$C$5:$C$11,0),MATCH(UsagePerHour!GS$4,Usage!$D$3:$ABF$3,0)),"")</f>
        <v>2.4888484151329244</v>
      </c>
      <c r="GT103" s="6">
        <f>IFERROR(INDEX(Sales!$D$5:$ABF$18,MATCH(UsagePerHour!$B103,Sales!$C$5:$C$18,0),MATCH(UsagePerHour!GT$4,Sales!$D$3:$ABF$3,0))/GT$2*INDEX(Usage!$D$5:$ABF$11,MATCH(UsagePerHour!$B$100,Usage!$C$5:$C$11,0),MATCH(UsagePerHour!GT$4,Usage!$D$3:$ABF$3,0)),"")</f>
        <v>12.020262178044335</v>
      </c>
      <c r="GU103" s="6">
        <f>IFERROR(INDEX(Sales!$D$5:$ABF$18,MATCH(UsagePerHour!$B103,Sales!$C$5:$C$18,0),MATCH(UsagePerHour!GU$4,Sales!$D$3:$ABF$3,0))/GU$2*INDEX(Usage!$D$5:$ABF$11,MATCH(UsagePerHour!$B$100,Usage!$C$5:$C$11,0),MATCH(UsagePerHour!GU$4,Usage!$D$3:$ABF$3,0)),"")</f>
        <v>5.876953943441988</v>
      </c>
      <c r="GV103" s="6">
        <f>IFERROR(INDEX(Sales!$D$5:$ABF$18,MATCH(UsagePerHour!$B103,Sales!$C$5:$C$18,0),MATCH(UsagePerHour!GV$4,Sales!$D$3:$ABF$3,0))/GV$2*INDEX(Usage!$D$5:$ABF$11,MATCH(UsagePerHour!$B$100,Usage!$C$5:$C$11,0),MATCH(UsagePerHour!GV$4,Usage!$D$3:$ABF$3,0)),"")</f>
        <v>17.866229010984625</v>
      </c>
      <c r="GW103" s="6">
        <f>IFERROR(INDEX(Sales!$D$5:$ABF$18,MATCH(UsagePerHour!$B103,Sales!$C$5:$C$18,0),MATCH(UsagePerHour!GW$4,Sales!$D$3:$ABF$3,0))/GW$2*INDEX(Usage!$D$5:$ABF$11,MATCH(UsagePerHour!$B$100,Usage!$C$5:$C$11,0),MATCH(UsagePerHour!GW$4,Usage!$D$3:$ABF$3,0)),"")</f>
        <v>1.7180510480680848</v>
      </c>
      <c r="GX103" s="6">
        <f>IFERROR(INDEX(Sales!$D$5:$ABF$18,MATCH(UsagePerHour!$B103,Sales!$C$5:$C$18,0),MATCH(UsagePerHour!GX$4,Sales!$D$3:$ABF$3,0))/GX$2*INDEX(Usage!$D$5:$ABF$11,MATCH(UsagePerHour!$B$100,Usage!$C$5:$C$11,0),MATCH(UsagePerHour!GX$4,Usage!$D$3:$ABF$3,0)),"")</f>
        <v>7.0901175506689906</v>
      </c>
      <c r="GY103" s="6">
        <f>IFERROR(INDEX(Sales!$D$5:$ABF$18,MATCH(UsagePerHour!$B103,Sales!$C$5:$C$18,0),MATCH(UsagePerHour!GY$4,Sales!$D$3:$ABF$3,0))/GY$2*INDEX(Usage!$D$5:$ABF$11,MATCH(UsagePerHour!$B$100,Usage!$C$5:$C$11,0),MATCH(UsagePerHour!GY$4,Usage!$D$3:$ABF$3,0)),"")</f>
        <v>7.0118327493943573</v>
      </c>
      <c r="GZ103" s="6">
        <f>IFERROR(INDEX(Sales!$D$5:$ABF$18,MATCH(UsagePerHour!$B103,Sales!$C$5:$C$18,0),MATCH(UsagePerHour!GZ$4,Sales!$D$3:$ABF$3,0))/GZ$2*INDEX(Usage!$D$5:$ABF$11,MATCH(UsagePerHour!$B$100,Usage!$C$5:$C$11,0),MATCH(UsagePerHour!GZ$4,Usage!$D$3:$ABF$3,0)),"")</f>
        <v>0.90299401197604801</v>
      </c>
      <c r="HA103" s="6">
        <f>IFERROR(INDEX(Sales!$D$5:$ABF$18,MATCH(UsagePerHour!$B103,Sales!$C$5:$C$18,0),MATCH(UsagePerHour!HA$4,Sales!$D$3:$ABF$3,0))/HA$2*INDEX(Usage!$D$5:$ABF$11,MATCH(UsagePerHour!$B$100,Usage!$C$5:$C$11,0),MATCH(UsagePerHour!HA$4,Usage!$D$3:$ABF$3,0)),"")</f>
        <v>1.6694842059294484</v>
      </c>
      <c r="HB103" s="6">
        <f>IFERROR(INDEX(Sales!$D$5:$ABF$18,MATCH(UsagePerHour!$B103,Sales!$C$5:$C$18,0),MATCH(UsagePerHour!HB$4,Sales!$D$3:$ABF$3,0))/HB$2*INDEX(Usage!$D$5:$ABF$11,MATCH(UsagePerHour!$B$100,Usage!$C$5:$C$11,0),MATCH(UsagePerHour!HB$4,Usage!$D$3:$ABF$3,0)),"")</f>
        <v>1.6363914201423322</v>
      </c>
      <c r="HC103" s="6">
        <f>IFERROR(INDEX(Sales!$D$5:$ABF$18,MATCH(UsagePerHour!$B103,Sales!$C$5:$C$18,0),MATCH(UsagePerHour!HC$4,Sales!$D$3:$ABF$3,0))/HC$2*INDEX(Usage!$D$5:$ABF$11,MATCH(UsagePerHour!$B$100,Usage!$C$5:$C$11,0),MATCH(UsagePerHour!HC$4,Usage!$D$3:$ABF$3,0)),"")</f>
        <v>23.970416753491289</v>
      </c>
      <c r="HD103" s="6">
        <f>IFERROR(INDEX(Sales!$D$5:$ABF$18,MATCH(UsagePerHour!$B103,Sales!$C$5:$C$18,0),MATCH(UsagePerHour!HD$4,Sales!$D$3:$ABF$3,0))/HD$2*INDEX(Usage!$D$5:$ABF$11,MATCH(UsagePerHour!$B$100,Usage!$C$5:$C$11,0),MATCH(UsagePerHour!HD$4,Usage!$D$3:$ABF$3,0)),"")</f>
        <v>1.436599141449415</v>
      </c>
      <c r="HE103" s="6">
        <f>IFERROR(INDEX(Sales!$D$5:$ABF$18,MATCH(UsagePerHour!$B103,Sales!$C$5:$C$18,0),MATCH(UsagePerHour!HE$4,Sales!$D$3:$ABF$3,0))/HE$2*INDEX(Usage!$D$5:$ABF$11,MATCH(UsagePerHour!$B$100,Usage!$C$5:$C$11,0),MATCH(UsagePerHour!HE$4,Usage!$D$3:$ABF$3,0)),"")</f>
        <v>9.1756429974840188</v>
      </c>
      <c r="HF103" s="6">
        <f>IFERROR(INDEX(Sales!$D$5:$ABF$18,MATCH(UsagePerHour!$B103,Sales!$C$5:$C$18,0),MATCH(UsagePerHour!HF$4,Sales!$D$3:$ABF$3,0))/HF$2*INDEX(Usage!$D$5:$ABF$11,MATCH(UsagePerHour!$B$100,Usage!$C$5:$C$11,0),MATCH(UsagePerHour!HF$4,Usage!$D$3:$ABF$3,0)),"")</f>
        <v>2.5565133391490344</v>
      </c>
      <c r="HG103" s="6">
        <f>IFERROR(INDEX(Sales!$D$5:$ABF$18,MATCH(UsagePerHour!$B103,Sales!$C$5:$C$18,0),MATCH(UsagePerHour!HG$4,Sales!$D$3:$ABF$3,0))/HG$2*INDEX(Usage!$D$5:$ABF$11,MATCH(UsagePerHour!$B$100,Usage!$C$5:$C$11,0),MATCH(UsagePerHour!HG$4,Usage!$D$3:$ABF$3,0)),"")</f>
        <v>0.17684681557358697</v>
      </c>
      <c r="HH103" s="6">
        <f>IFERROR(INDEX(Sales!$D$5:$ABF$18,MATCH(UsagePerHour!$B103,Sales!$C$5:$C$18,0),MATCH(UsagePerHour!HH$4,Sales!$D$3:$ABF$3,0))/HH$2*INDEX(Usage!$D$5:$ABF$11,MATCH(UsagePerHour!$B$100,Usage!$C$5:$C$11,0),MATCH(UsagePerHour!HH$4,Usage!$D$3:$ABF$3,0)),"")</f>
        <v>0.51296098272746904</v>
      </c>
      <c r="HI103" s="6">
        <f>IFERROR(INDEX(Sales!$D$5:$ABF$18,MATCH(UsagePerHour!$B103,Sales!$C$5:$C$18,0),MATCH(UsagePerHour!HI$4,Sales!$D$3:$ABF$3,0))/HI$2*INDEX(Usage!$D$5:$ABF$11,MATCH(UsagePerHour!$B$100,Usage!$C$5:$C$11,0),MATCH(UsagePerHour!HI$4,Usage!$D$3:$ABF$3,0)),"")</f>
        <v>1.0780582062486994</v>
      </c>
      <c r="HJ103" s="6">
        <f>IFERROR(INDEX(Sales!$D$5:$ABF$18,MATCH(UsagePerHour!$B103,Sales!$C$5:$C$18,0),MATCH(UsagePerHour!HJ$4,Sales!$D$3:$ABF$3,0))/HJ$2*INDEX(Usage!$D$5:$ABF$11,MATCH(UsagePerHour!$B$100,Usage!$C$5:$C$11,0),MATCH(UsagePerHour!HJ$4,Usage!$D$3:$ABF$3,0)),"")</f>
        <v>15.492947614163251</v>
      </c>
      <c r="HK103" s="6">
        <f>IFERROR(INDEX(Sales!$D$5:$ABF$18,MATCH(UsagePerHour!$B103,Sales!$C$5:$C$18,0),MATCH(UsagePerHour!HK$4,Sales!$D$3:$ABF$3,0))/HK$2*INDEX(Usage!$D$5:$ABF$11,MATCH(UsagePerHour!$B$100,Usage!$C$5:$C$11,0),MATCH(UsagePerHour!HK$4,Usage!$D$3:$ABF$3,0)),"")</f>
        <v>0.22142818643847476</v>
      </c>
      <c r="HL103" s="6">
        <f>IFERROR(INDEX(Sales!$D$5:$ABF$18,MATCH(UsagePerHour!$B103,Sales!$C$5:$C$18,0),MATCH(UsagePerHour!HL$4,Sales!$D$3:$ABF$3,0))/HL$2*INDEX(Usage!$D$5:$ABF$11,MATCH(UsagePerHour!$B$100,Usage!$C$5:$C$11,0),MATCH(UsagePerHour!HL$4,Usage!$D$3:$ABF$3,0)),"")</f>
        <v>4.7160415610745057</v>
      </c>
      <c r="HM103" s="6">
        <f>IFERROR(INDEX(Sales!$D$5:$ABF$18,MATCH(UsagePerHour!$B103,Sales!$C$5:$C$18,0),MATCH(UsagePerHour!HM$4,Sales!$D$3:$ABF$3,0))/HM$2*INDEX(Usage!$D$5:$ABF$11,MATCH(UsagePerHour!$B$100,Usage!$C$5:$C$11,0),MATCH(UsagePerHour!HM$4,Usage!$D$3:$ABF$3,0)),"")</f>
        <v>14.707077216182899</v>
      </c>
      <c r="HN103" s="6">
        <f>IFERROR(INDEX(Sales!$D$5:$ABF$18,MATCH(UsagePerHour!$B103,Sales!$C$5:$C$18,0),MATCH(UsagePerHour!HN$4,Sales!$D$3:$ABF$3,0))/HN$2*INDEX(Usage!$D$5:$ABF$11,MATCH(UsagePerHour!$B$100,Usage!$C$5:$C$11,0),MATCH(UsagePerHour!HN$4,Usage!$D$3:$ABF$3,0)),"")</f>
        <v>3.9938324440640276</v>
      </c>
      <c r="HO103" s="6">
        <f>IFERROR(INDEX(Sales!$D$5:$ABF$18,MATCH(UsagePerHour!$B103,Sales!$C$5:$C$18,0),MATCH(UsagePerHour!HO$4,Sales!$D$3:$ABF$3,0))/HO$2*INDEX(Usage!$D$5:$ABF$11,MATCH(UsagePerHour!$B$100,Usage!$C$5:$C$11,0),MATCH(UsagePerHour!HO$4,Usage!$D$3:$ABF$3,0)),"")</f>
        <v>3.3466736685000416</v>
      </c>
      <c r="HP103" s="6">
        <f>IFERROR(INDEX(Sales!$D$5:$ABF$18,MATCH(UsagePerHour!$B103,Sales!$C$5:$C$18,0),MATCH(UsagePerHour!HP$4,Sales!$D$3:$ABF$3,0))/HP$2*INDEX(Usage!$D$5:$ABF$11,MATCH(UsagePerHour!$B$100,Usage!$C$5:$C$11,0),MATCH(UsagePerHour!HP$4,Usage!$D$3:$ABF$3,0)),"")</f>
        <v>11.033651245433134</v>
      </c>
      <c r="HQ103" s="6">
        <f>IFERROR(INDEX(Sales!$D$5:$ABF$18,MATCH(UsagePerHour!$B103,Sales!$C$5:$C$18,0),MATCH(UsagePerHour!HQ$4,Sales!$D$3:$ABF$3,0))/HQ$2*INDEX(Usage!$D$5:$ABF$11,MATCH(UsagePerHour!$B$100,Usage!$C$5:$C$11,0),MATCH(UsagePerHour!HQ$4,Usage!$D$3:$ABF$3,0)),"")</f>
        <v>58.458459260285593</v>
      </c>
      <c r="HR103" s="6">
        <f>IFERROR(INDEX(Sales!$D$5:$ABF$18,MATCH(UsagePerHour!$B103,Sales!$C$5:$C$18,0),MATCH(UsagePerHour!HR$4,Sales!$D$3:$ABF$3,0))/HR$2*INDEX(Usage!$D$5:$ABF$11,MATCH(UsagePerHour!$B$100,Usage!$C$5:$C$11,0),MATCH(UsagePerHour!HR$4,Usage!$D$3:$ABF$3,0)),"")</f>
        <v>4.5626938421449399</v>
      </c>
      <c r="HS103" s="6">
        <f>IFERROR(INDEX(Sales!$D$5:$ABF$18,MATCH(UsagePerHour!$B103,Sales!$C$5:$C$18,0),MATCH(UsagePerHour!HS$4,Sales!$D$3:$ABF$3,0))/HS$2*INDEX(Usage!$D$5:$ABF$11,MATCH(UsagePerHour!$B$100,Usage!$C$5:$C$11,0),MATCH(UsagePerHour!HS$4,Usage!$D$3:$ABF$3,0)),"")</f>
        <v>1.528764390943766</v>
      </c>
      <c r="HT103" s="6">
        <f>IFERROR(INDEX(Sales!$D$5:$ABF$18,MATCH(UsagePerHour!$B103,Sales!$C$5:$C$18,0),MATCH(UsagePerHour!HT$4,Sales!$D$3:$ABF$3,0))/HT$2*INDEX(Usage!$D$5:$ABF$11,MATCH(UsagePerHour!$B$100,Usage!$C$5:$C$11,0),MATCH(UsagePerHour!HT$4,Usage!$D$3:$ABF$3,0)),"")</f>
        <v>2.4039283252929016</v>
      </c>
      <c r="HU103" s="6">
        <f>IFERROR(INDEX(Sales!$D$5:$ABF$18,MATCH(UsagePerHour!$B103,Sales!$C$5:$C$18,0),MATCH(UsagePerHour!HU$4,Sales!$D$3:$ABF$3,0))/HU$2*INDEX(Usage!$D$5:$ABF$11,MATCH(UsagePerHour!$B$100,Usage!$C$5:$C$11,0),MATCH(UsagePerHour!HU$4,Usage!$D$3:$ABF$3,0)),"")</f>
        <v>0.62299401017819345</v>
      </c>
      <c r="HV103" s="6">
        <f>IFERROR(INDEX(Sales!$D$5:$ABF$18,MATCH(UsagePerHour!$B103,Sales!$C$5:$C$18,0),MATCH(UsagePerHour!HV$4,Sales!$D$3:$ABF$3,0))/HV$2*INDEX(Usage!$D$5:$ABF$11,MATCH(UsagePerHour!$B$100,Usage!$C$5:$C$11,0),MATCH(UsagePerHour!HV$4,Usage!$D$3:$ABF$3,0)),"")</f>
        <v>0.62839671579236656</v>
      </c>
      <c r="HW103" s="6">
        <f>IFERROR(INDEX(Sales!$D$5:$ABF$18,MATCH(UsagePerHour!$B103,Sales!$C$5:$C$18,0),MATCH(UsagePerHour!HW$4,Sales!$D$3:$ABF$3,0))/HW$2*INDEX(Usage!$D$5:$ABF$11,MATCH(UsagePerHour!$B$100,Usage!$C$5:$C$11,0),MATCH(UsagePerHour!HW$4,Usage!$D$3:$ABF$3,0)),"")</f>
        <v>5.1951596956540431</v>
      </c>
      <c r="HX103" s="6">
        <f>IFERROR(INDEX(Sales!$D$5:$ABF$18,MATCH(UsagePerHour!$B103,Sales!$C$5:$C$18,0),MATCH(UsagePerHour!HX$4,Sales!$D$3:$ABF$3,0))/HX$2*INDEX(Usage!$D$5:$ABF$11,MATCH(UsagePerHour!$B$100,Usage!$C$5:$C$11,0),MATCH(UsagePerHour!HX$4,Usage!$D$3:$ABF$3,0)),"")</f>
        <v>51.33619207044417</v>
      </c>
      <c r="HY103" s="6">
        <f>IFERROR(INDEX(Sales!$D$5:$ABF$18,MATCH(UsagePerHour!$B103,Sales!$C$5:$C$18,0),MATCH(UsagePerHour!HY$4,Sales!$D$3:$ABF$3,0))/HY$2*INDEX(Usage!$D$5:$ABF$11,MATCH(UsagePerHour!$B$100,Usage!$C$5:$C$11,0),MATCH(UsagePerHour!HY$4,Usage!$D$3:$ABF$3,0)),"")</f>
        <v>5.915124405926754</v>
      </c>
      <c r="HZ103" s="6">
        <f>IFERROR(INDEX(Sales!$D$5:$ABF$18,MATCH(UsagePerHour!$B103,Sales!$C$5:$C$18,0),MATCH(UsagePerHour!HZ$4,Sales!$D$3:$ABF$3,0))/HZ$2*INDEX(Usage!$D$5:$ABF$11,MATCH(UsagePerHour!$B$100,Usage!$C$5:$C$11,0),MATCH(UsagePerHour!HZ$4,Usage!$D$3:$ABF$3,0)),"")</f>
        <v>7.5626539808817341</v>
      </c>
      <c r="IA103" s="6">
        <f>IFERROR(INDEX(Sales!$D$5:$ABF$18,MATCH(UsagePerHour!$B103,Sales!$C$5:$C$18,0),MATCH(UsagePerHour!IA$4,Sales!$D$3:$ABF$3,0))/IA$2*INDEX(Usage!$D$5:$ABF$11,MATCH(UsagePerHour!$B$100,Usage!$C$5:$C$11,0),MATCH(UsagePerHour!IA$4,Usage!$D$3:$ABF$3,0)),"")</f>
        <v>20.991817339097441</v>
      </c>
      <c r="IB103" s="6">
        <f>IFERROR(INDEX(Sales!$D$5:$ABF$18,MATCH(UsagePerHour!$B103,Sales!$C$5:$C$18,0),MATCH(UsagePerHour!IB$4,Sales!$D$3:$ABF$3,0))/IB$2*INDEX(Usage!$D$5:$ABF$11,MATCH(UsagePerHour!$B$100,Usage!$C$5:$C$11,0),MATCH(UsagePerHour!IB$4,Usage!$D$3:$ABF$3,0)),"")</f>
        <v>1.4414471540931726</v>
      </c>
      <c r="IC103" s="6">
        <f>IFERROR(INDEX(Sales!$D$5:$ABF$18,MATCH(UsagePerHour!$B103,Sales!$C$5:$C$18,0),MATCH(UsagePerHour!IC$4,Sales!$D$3:$ABF$3,0))/IC$2*INDEX(Usage!$D$5:$ABF$11,MATCH(UsagePerHour!$B$100,Usage!$C$5:$C$11,0),MATCH(UsagePerHour!IC$4,Usage!$D$3:$ABF$3,0)),"")</f>
        <v>1.206501994028355</v>
      </c>
      <c r="ID103" s="6">
        <f>IFERROR(INDEX(Sales!$D$5:$ABF$18,MATCH(UsagePerHour!$B103,Sales!$C$5:$C$18,0),MATCH(UsagePerHour!ID$4,Sales!$D$3:$ABF$3,0))/ID$2*INDEX(Usage!$D$5:$ABF$11,MATCH(UsagePerHour!$B$100,Usage!$C$5:$C$11,0),MATCH(UsagePerHour!ID$4,Usage!$D$3:$ABF$3,0)),"")</f>
        <v>1.5061186068402888</v>
      </c>
      <c r="IE103" s="6">
        <f>IFERROR(INDEX(Sales!$D$5:$ABF$18,MATCH(UsagePerHour!$B103,Sales!$C$5:$C$18,0),MATCH(UsagePerHour!IE$4,Sales!$D$3:$ABF$3,0))/IE$2*INDEX(Usage!$D$5:$ABF$11,MATCH(UsagePerHour!$B$100,Usage!$C$5:$C$11,0),MATCH(UsagePerHour!IE$4,Usage!$D$3:$ABF$3,0)),"")</f>
        <v>25.509210446950963</v>
      </c>
      <c r="IF103" s="6">
        <f>IFERROR(INDEX(Sales!$D$5:$ABF$18,MATCH(UsagePerHour!$B103,Sales!$C$5:$C$18,0),MATCH(UsagePerHour!IF$4,Sales!$D$3:$ABF$3,0))/IF$2*INDEX(Usage!$D$5:$ABF$11,MATCH(UsagePerHour!$B$100,Usage!$C$5:$C$11,0),MATCH(UsagePerHour!IF$4,Usage!$D$3:$ABF$3,0)),"")</f>
        <v>2.7212112682950704</v>
      </c>
      <c r="IG103" s="6">
        <f>IFERROR(INDEX(Sales!$D$5:$ABF$18,MATCH(UsagePerHour!$B103,Sales!$C$5:$C$18,0),MATCH(UsagePerHour!IG$4,Sales!$D$3:$ABF$3,0))/IG$2*INDEX(Usage!$D$5:$ABF$11,MATCH(UsagePerHour!$B$100,Usage!$C$5:$C$11,0),MATCH(UsagePerHour!IG$4,Usage!$D$3:$ABF$3,0)),"")</f>
        <v>2.6337352521716584</v>
      </c>
      <c r="IH103" s="6">
        <f>IFERROR(INDEX(Sales!$D$5:$ABF$18,MATCH(UsagePerHour!$B103,Sales!$C$5:$C$18,0),MATCH(UsagePerHour!IH$4,Sales!$D$3:$ABF$3,0))/IH$2*INDEX(Usage!$D$5:$ABF$11,MATCH(UsagePerHour!$B$100,Usage!$C$5:$C$11,0),MATCH(UsagePerHour!IH$4,Usage!$D$3:$ABF$3,0)),"")</f>
        <v>21.111346797211958</v>
      </c>
      <c r="II103" s="6">
        <f>IFERROR(INDEX(Sales!$D$5:$ABF$18,MATCH(UsagePerHour!$B103,Sales!$C$5:$C$18,0),MATCH(UsagePerHour!II$4,Sales!$D$3:$ABF$3,0))/II$2*INDEX(Usage!$D$5:$ABF$11,MATCH(UsagePerHour!$B$100,Usage!$C$5:$C$11,0),MATCH(UsagePerHour!II$4,Usage!$D$3:$ABF$3,0)),"")</f>
        <v>0.1494611527790356</v>
      </c>
      <c r="IJ103" s="6">
        <f>IFERROR(INDEX(Sales!$D$5:$ABF$18,MATCH(UsagePerHour!$B103,Sales!$C$5:$C$18,0),MATCH(UsagePerHour!IJ$4,Sales!$D$3:$ABF$3,0))/IJ$2*INDEX(Usage!$D$5:$ABF$11,MATCH(UsagePerHour!$B$100,Usage!$C$5:$C$11,0),MATCH(UsagePerHour!IJ$4,Usage!$D$3:$ABF$3,0)),"")</f>
        <v>3.0149513785877424</v>
      </c>
      <c r="IK103" s="6">
        <f>IFERROR(INDEX(Sales!$D$5:$ABF$18,MATCH(UsagePerHour!$B103,Sales!$C$5:$C$18,0),MATCH(UsagePerHour!IK$4,Sales!$D$3:$ABF$3,0))/IK$2*INDEX(Usage!$D$5:$ABF$11,MATCH(UsagePerHour!$B$100,Usage!$C$5:$C$11,0),MATCH(UsagePerHour!IK$4,Usage!$D$3:$ABF$3,0)),"")</f>
        <v>1.2890308941108917</v>
      </c>
      <c r="IL103" s="6">
        <f>IFERROR(INDEX(Sales!$D$5:$ABF$18,MATCH(UsagePerHour!$B103,Sales!$C$5:$C$18,0),MATCH(UsagePerHour!IL$4,Sales!$D$3:$ABF$3,0))/IL$2*INDEX(Usage!$D$5:$ABF$11,MATCH(UsagePerHour!$B$100,Usage!$C$5:$C$11,0),MATCH(UsagePerHour!IL$4,Usage!$D$3:$ABF$3,0)),"")</f>
        <v>55.555845819570216</v>
      </c>
      <c r="IM103" s="6">
        <f>IFERROR(INDEX(Sales!$D$5:$ABF$18,MATCH(UsagePerHour!$B103,Sales!$C$5:$C$18,0),MATCH(UsagePerHour!IM$4,Sales!$D$3:$ABF$3,0))/IM$2*INDEX(Usage!$D$5:$ABF$11,MATCH(UsagePerHour!$B$100,Usage!$C$5:$C$11,0),MATCH(UsagePerHour!IM$4,Usage!$D$3:$ABF$3,0)),"")</f>
        <v>1.7734603375142821</v>
      </c>
      <c r="IN103" s="6">
        <f>IFERROR(INDEX(Sales!$D$5:$ABF$18,MATCH(UsagePerHour!$B103,Sales!$C$5:$C$18,0),MATCH(UsagePerHour!IN$4,Sales!$D$3:$ABF$3,0))/IN$2*INDEX(Usage!$D$5:$ABF$11,MATCH(UsagePerHour!$B$100,Usage!$C$5:$C$11,0),MATCH(UsagePerHour!IN$4,Usage!$D$3:$ABF$3,0)),"")</f>
        <v>1.4618673050615596</v>
      </c>
      <c r="IO103" s="6">
        <f>IFERROR(INDEX(Sales!$D$5:$ABF$18,MATCH(UsagePerHour!$B103,Sales!$C$5:$C$18,0),MATCH(UsagePerHour!IO$4,Sales!$D$3:$ABF$3,0))/IO$2*INDEX(Usage!$D$5:$ABF$11,MATCH(UsagePerHour!$B$100,Usage!$C$5:$C$11,0),MATCH(UsagePerHour!IO$4,Usage!$D$3:$ABF$3,0)),"")</f>
        <v>4.8530274248813319</v>
      </c>
      <c r="IP103" s="6">
        <f>IFERROR(INDEX(Sales!$D$5:$ABF$18,MATCH(UsagePerHour!$B103,Sales!$C$5:$C$18,0),MATCH(UsagePerHour!IP$4,Sales!$D$3:$ABF$3,0))/IP$2*INDEX(Usage!$D$5:$ABF$11,MATCH(UsagePerHour!$B$100,Usage!$C$5:$C$11,0),MATCH(UsagePerHour!IP$4,Usage!$D$3:$ABF$3,0)),"")</f>
        <v>9.147805174520812</v>
      </c>
      <c r="IQ103" s="6">
        <f>IFERROR(INDEX(Sales!$D$5:$ABF$18,MATCH(UsagePerHour!$B103,Sales!$C$5:$C$18,0),MATCH(UsagePerHour!IQ$4,Sales!$D$3:$ABF$3,0))/IQ$2*INDEX(Usage!$D$5:$ABF$11,MATCH(UsagePerHour!$B$100,Usage!$C$5:$C$11,0),MATCH(UsagePerHour!IQ$4,Usage!$D$3:$ABF$3,0)),"")</f>
        <v>3.1329523271949014</v>
      </c>
      <c r="IR103" s="6">
        <f>IFERROR(INDEX(Sales!$D$5:$ABF$18,MATCH(UsagePerHour!$B103,Sales!$C$5:$C$18,0),MATCH(UsagePerHour!IR$4,Sales!$D$3:$ABF$3,0))/IR$2*INDEX(Usage!$D$5:$ABF$11,MATCH(UsagePerHour!$B$100,Usage!$C$5:$C$11,0),MATCH(UsagePerHour!IR$4,Usage!$D$3:$ABF$3,0)),"")</f>
        <v>3.2334206166835888</v>
      </c>
      <c r="IS103" s="6">
        <f>IFERROR(INDEX(Sales!$D$5:$ABF$18,MATCH(UsagePerHour!$B103,Sales!$C$5:$C$18,0),MATCH(UsagePerHour!IS$4,Sales!$D$3:$ABF$3,0))/IS$2*INDEX(Usage!$D$5:$ABF$11,MATCH(UsagePerHour!$B$100,Usage!$C$5:$C$11,0),MATCH(UsagePerHour!IS$4,Usage!$D$3:$ABF$3,0)),"")</f>
        <v>15.62310972581391</v>
      </c>
      <c r="IT103" s="6">
        <f>IFERROR(INDEX(Sales!$D$5:$ABF$18,MATCH(UsagePerHour!$B103,Sales!$C$5:$C$18,0),MATCH(UsagePerHour!IT$4,Sales!$D$3:$ABF$3,0))/IT$2*INDEX(Usage!$D$5:$ABF$11,MATCH(UsagePerHour!$B$100,Usage!$C$5:$C$11,0),MATCH(UsagePerHour!IT$4,Usage!$D$3:$ABF$3,0)),"")</f>
        <v>1.0038712317706462</v>
      </c>
      <c r="IU103" s="6">
        <f>IFERROR(INDEX(Sales!$D$5:$ABF$18,MATCH(UsagePerHour!$B103,Sales!$C$5:$C$18,0),MATCH(UsagePerHour!IU$4,Sales!$D$3:$ABF$3,0))/IU$2*INDEX(Usage!$D$5:$ABF$11,MATCH(UsagePerHour!$B$100,Usage!$C$5:$C$11,0),MATCH(UsagePerHour!IU$4,Usage!$D$3:$ABF$3,0)),"")</f>
        <v>2.4509520696708349</v>
      </c>
      <c r="IV103" s="6">
        <f>IFERROR(INDEX(Sales!$D$5:$ABF$18,MATCH(UsagePerHour!$B103,Sales!$C$5:$C$18,0),MATCH(UsagePerHour!IV$4,Sales!$D$3:$ABF$3,0))/IV$2*INDEX(Usage!$D$5:$ABF$11,MATCH(UsagePerHour!$B$100,Usage!$C$5:$C$11,0),MATCH(UsagePerHour!IV$4,Usage!$D$3:$ABF$3,0)),"")</f>
        <v>2.5074057078514773</v>
      </c>
      <c r="IW103" s="6">
        <f>IFERROR(INDEX(Sales!$D$5:$ABF$18,MATCH(UsagePerHour!$B103,Sales!$C$5:$C$18,0),MATCH(UsagePerHour!IW$4,Sales!$D$3:$ABF$3,0))/IW$2*INDEX(Usage!$D$5:$ABF$11,MATCH(UsagePerHour!$B$100,Usage!$C$5:$C$11,0),MATCH(UsagePerHour!IW$4,Usage!$D$3:$ABF$3,0)),"")</f>
        <v>0</v>
      </c>
      <c r="IX103" s="6">
        <f>IFERROR(INDEX(Sales!$D$5:$ABF$18,MATCH(UsagePerHour!$B103,Sales!$C$5:$C$18,0),MATCH(UsagePerHour!IX$4,Sales!$D$3:$ABF$3,0))/IX$2*INDEX(Usage!$D$5:$ABF$11,MATCH(UsagePerHour!$B$100,Usage!$C$5:$C$11,0),MATCH(UsagePerHour!IX$4,Usage!$D$3:$ABF$3,0)),"")</f>
        <v>1.9731369726497618</v>
      </c>
      <c r="IY103" s="6">
        <f>IFERROR(INDEX(Sales!$D$5:$ABF$18,MATCH(UsagePerHour!$B103,Sales!$C$5:$C$18,0),MATCH(UsagePerHour!IY$4,Sales!$D$3:$ABF$3,0))/IY$2*INDEX(Usage!$D$5:$ABF$11,MATCH(UsagePerHour!$B$100,Usage!$C$5:$C$11,0),MATCH(UsagePerHour!IY$4,Usage!$D$3:$ABF$3,0)),"")</f>
        <v>1.1075096543580252</v>
      </c>
      <c r="IZ103" s="6">
        <f>IFERROR(INDEX(Sales!$D$5:$ABF$18,MATCH(UsagePerHour!$B103,Sales!$C$5:$C$18,0),MATCH(UsagePerHour!IZ$4,Sales!$D$3:$ABF$3,0))/IZ$2*INDEX(Usage!$D$5:$ABF$11,MATCH(UsagePerHour!$B$100,Usage!$C$5:$C$11,0),MATCH(UsagePerHour!IZ$4,Usage!$D$3:$ABF$3,0)),"")</f>
        <v>14.333804608535063</v>
      </c>
      <c r="JA103" s="6">
        <f>IFERROR(INDEX(Sales!$D$5:$ABF$18,MATCH(UsagePerHour!$B103,Sales!$C$5:$C$18,0),MATCH(UsagePerHour!JA$4,Sales!$D$3:$ABF$3,0))/JA$2*INDEX(Usage!$D$5:$ABF$11,MATCH(UsagePerHour!$B$100,Usage!$C$5:$C$11,0),MATCH(UsagePerHour!JA$4,Usage!$D$3:$ABF$3,0)),"")</f>
        <v>1.1546723564299146</v>
      </c>
      <c r="JB103" s="6">
        <f>IFERROR(INDEX(Sales!$D$5:$ABF$18,MATCH(UsagePerHour!$B103,Sales!$C$5:$C$18,0),MATCH(UsagePerHour!JB$4,Sales!$D$3:$ABF$3,0))/JB$2*INDEX(Usage!$D$5:$ABF$11,MATCH(UsagePerHour!$B$100,Usage!$C$5:$C$11,0),MATCH(UsagePerHour!JB$4,Usage!$D$3:$ABF$3,0)),"")</f>
        <v>30.458464476955264</v>
      </c>
      <c r="JC103" s="6">
        <f>IFERROR(INDEX(Sales!$D$5:$ABF$18,MATCH(UsagePerHour!$B103,Sales!$C$5:$C$18,0),MATCH(UsagePerHour!JC$4,Sales!$D$3:$ABF$3,0))/JC$2*INDEX(Usage!$D$5:$ABF$11,MATCH(UsagePerHour!$B$100,Usage!$C$5:$C$11,0),MATCH(UsagePerHour!JC$4,Usage!$D$3:$ABF$3,0)),"")</f>
        <v>3.6235937959675306</v>
      </c>
      <c r="JD103" s="6">
        <f>IFERROR(INDEX(Sales!$D$5:$ABF$18,MATCH(UsagePerHour!$B103,Sales!$C$5:$C$18,0),MATCH(UsagePerHour!JD$4,Sales!$D$3:$ABF$3,0))/JD$2*INDEX(Usage!$D$5:$ABF$11,MATCH(UsagePerHour!$B$100,Usage!$C$5:$C$11,0),MATCH(UsagePerHour!JD$4,Usage!$D$3:$ABF$3,0)),"")</f>
        <v>0.68846017102973378</v>
      </c>
      <c r="JE103" s="6">
        <f>IFERROR(INDEX(Sales!$D$5:$ABF$18,MATCH(UsagePerHour!$B103,Sales!$C$5:$C$18,0),MATCH(UsagePerHour!JE$4,Sales!$D$3:$ABF$3,0))/JE$2*INDEX(Usage!$D$5:$ABF$11,MATCH(UsagePerHour!$B$100,Usage!$C$5:$C$11,0),MATCH(UsagePerHour!JE$4,Usage!$D$3:$ABF$3,0)),"")</f>
        <v>1.2789415397596433</v>
      </c>
      <c r="JF103" s="6">
        <f>IFERROR(INDEX(Sales!$D$5:$ABF$18,MATCH(UsagePerHour!$B103,Sales!$C$5:$C$18,0),MATCH(UsagePerHour!JF$4,Sales!$D$3:$ABF$3,0))/JF$2*INDEX(Usage!$D$5:$ABF$11,MATCH(UsagePerHour!$B$100,Usage!$C$5:$C$11,0),MATCH(UsagePerHour!JF$4,Usage!$D$3:$ABF$3,0)),"")</f>
        <v>0.80958408093175005</v>
      </c>
      <c r="JG103" s="6">
        <f>IFERROR(INDEX(Sales!$D$5:$ABF$18,MATCH(UsagePerHour!$B103,Sales!$C$5:$C$18,0),MATCH(UsagePerHour!JG$4,Sales!$D$3:$ABF$3,0))/JG$2*INDEX(Usage!$D$5:$ABF$11,MATCH(UsagePerHour!$B$100,Usage!$C$5:$C$11,0),MATCH(UsagePerHour!JG$4,Usage!$D$3:$ABF$3,0)),"")</f>
        <v>7.3388476870936072</v>
      </c>
      <c r="JH103" s="6">
        <f>IFERROR(INDEX(Sales!$D$5:$ABF$18,MATCH(UsagePerHour!$B103,Sales!$C$5:$C$18,0),MATCH(UsagePerHour!JH$4,Sales!$D$3:$ABF$3,0))/JH$2*INDEX(Usage!$D$5:$ABF$11,MATCH(UsagePerHour!$B$100,Usage!$C$5:$C$11,0),MATCH(UsagePerHour!JH$4,Usage!$D$3:$ABF$3,0)),"")</f>
        <v>4.4130953474199179</v>
      </c>
      <c r="JI103" s="6">
        <f>IFERROR(INDEX(Sales!$D$5:$ABF$18,MATCH(UsagePerHour!$B103,Sales!$C$5:$C$18,0),MATCH(UsagePerHour!JI$4,Sales!$D$3:$ABF$3,0))/JI$2*INDEX(Usage!$D$5:$ABF$11,MATCH(UsagePerHour!$B$100,Usage!$C$5:$C$11,0),MATCH(UsagePerHour!JI$4,Usage!$D$3:$ABF$3,0)),"")</f>
        <v>17.87910624642139</v>
      </c>
      <c r="JJ103" s="6">
        <f>IFERROR(INDEX(Sales!$D$5:$ABF$18,MATCH(UsagePerHour!$B103,Sales!$C$5:$C$18,0),MATCH(UsagePerHour!JJ$4,Sales!$D$3:$ABF$3,0))/JJ$2*INDEX(Usage!$D$5:$ABF$11,MATCH(UsagePerHour!$B$100,Usage!$C$5:$C$11,0),MATCH(UsagePerHour!JJ$4,Usage!$D$3:$ABF$3,0)),"")</f>
        <v>3.7386407950557174</v>
      </c>
      <c r="JK103" s="6">
        <f>IFERROR(INDEX(Sales!$D$5:$ABF$18,MATCH(UsagePerHour!$B103,Sales!$C$5:$C$18,0),MATCH(UsagePerHour!JK$4,Sales!$D$3:$ABF$3,0))/JK$2*INDEX(Usage!$D$5:$ABF$11,MATCH(UsagePerHour!$B$100,Usage!$C$5:$C$11,0),MATCH(UsagePerHour!JK$4,Usage!$D$3:$ABF$3,0)),"")</f>
        <v>2.3174255330326385</v>
      </c>
      <c r="JL103" s="6">
        <f>IFERROR(INDEX(Sales!$D$5:$ABF$18,MATCH(UsagePerHour!$B103,Sales!$C$5:$C$18,0),MATCH(UsagePerHour!JL$4,Sales!$D$3:$ABF$3,0))/JL$2*INDEX(Usage!$D$5:$ABF$11,MATCH(UsagePerHour!$B$100,Usage!$C$5:$C$11,0),MATCH(UsagePerHour!JL$4,Usage!$D$3:$ABF$3,0)),"")</f>
        <v>1.1338533472929491</v>
      </c>
      <c r="JM103" s="6">
        <f>IFERROR(INDEX(Sales!$D$5:$ABF$18,MATCH(UsagePerHour!$B103,Sales!$C$5:$C$18,0),MATCH(UsagePerHour!JM$4,Sales!$D$3:$ABF$3,0))/JM$2*INDEX(Usage!$D$5:$ABF$11,MATCH(UsagePerHour!$B$100,Usage!$C$5:$C$11,0),MATCH(UsagePerHour!JM$4,Usage!$D$3:$ABF$3,0)),"")</f>
        <v>1.3848776931750852</v>
      </c>
      <c r="JN103" s="6">
        <f>IFERROR(INDEX(Sales!$D$5:$ABF$18,MATCH(UsagePerHour!$B103,Sales!$C$5:$C$18,0),MATCH(UsagePerHour!JN$4,Sales!$D$3:$ABF$3,0))/JN$2*INDEX(Usage!$D$5:$ABF$11,MATCH(UsagePerHour!$B$100,Usage!$C$5:$C$11,0),MATCH(UsagePerHour!JN$4,Usage!$D$3:$ABF$3,0)),"")</f>
        <v>20.768405768530876</v>
      </c>
      <c r="JO103" s="6">
        <f>IFERROR(INDEX(Sales!$D$5:$ABF$18,MATCH(UsagePerHour!$B103,Sales!$C$5:$C$18,0),MATCH(UsagePerHour!JO$4,Sales!$D$3:$ABF$3,0))/JO$2*INDEX(Usage!$D$5:$ABF$11,MATCH(UsagePerHour!$B$100,Usage!$C$5:$C$11,0),MATCH(UsagePerHour!JO$4,Usage!$D$3:$ABF$3,0)),"")</f>
        <v>4.5977479306085263</v>
      </c>
      <c r="JP103" s="6">
        <f>IFERROR(INDEX(Sales!$D$5:$ABF$18,MATCH(UsagePerHour!$B103,Sales!$C$5:$C$18,0),MATCH(UsagePerHour!JP$4,Sales!$D$3:$ABF$3,0))/JP$2*INDEX(Usage!$D$5:$ABF$11,MATCH(UsagePerHour!$B$100,Usage!$C$5:$C$11,0),MATCH(UsagePerHour!JP$4,Usage!$D$3:$ABF$3,0)),"")</f>
        <v>1.2922467218666909</v>
      </c>
      <c r="JQ103" s="6">
        <f>IFERROR(INDEX(Sales!$D$5:$ABF$18,MATCH(UsagePerHour!$B103,Sales!$C$5:$C$18,0),MATCH(UsagePerHour!JQ$4,Sales!$D$3:$ABF$3,0))/JQ$2*INDEX(Usage!$D$5:$ABF$11,MATCH(UsagePerHour!$B$100,Usage!$C$5:$C$11,0),MATCH(UsagePerHour!JQ$4,Usage!$D$3:$ABF$3,0)),"")</f>
        <v>2.6831111995225778</v>
      </c>
      <c r="JR103" s="6">
        <f>IFERROR(INDEX(Sales!$D$5:$ABF$18,MATCH(UsagePerHour!$B103,Sales!$C$5:$C$18,0),MATCH(UsagePerHour!JR$4,Sales!$D$3:$ABF$3,0))/JR$2*INDEX(Usage!$D$5:$ABF$11,MATCH(UsagePerHour!$B$100,Usage!$C$5:$C$11,0),MATCH(UsagePerHour!JR$4,Usage!$D$3:$ABF$3,0)),"")</f>
        <v>0.74538601507668312</v>
      </c>
      <c r="JS103" s="6">
        <f>IFERROR(INDEX(Sales!$D$5:$ABF$18,MATCH(UsagePerHour!$B103,Sales!$C$5:$C$18,0),MATCH(UsagePerHour!JS$4,Sales!$D$3:$ABF$3,0))/JS$2*INDEX(Usage!$D$5:$ABF$11,MATCH(UsagePerHour!$B$100,Usage!$C$5:$C$11,0),MATCH(UsagePerHour!JS$4,Usage!$D$3:$ABF$3,0)),"")</f>
        <v>3.0185593258673835</v>
      </c>
      <c r="JT103" s="6">
        <f>IFERROR(INDEX(Sales!$D$5:$ABF$18,MATCH(UsagePerHour!$B103,Sales!$C$5:$C$18,0),MATCH(UsagePerHour!JT$4,Sales!$D$3:$ABF$3,0))/JT$2*INDEX(Usage!$D$5:$ABF$11,MATCH(UsagePerHour!$B$100,Usage!$C$5:$C$11,0),MATCH(UsagePerHour!JT$4,Usage!$D$3:$ABF$3,0)),"")</f>
        <v>2.0821834187402612</v>
      </c>
      <c r="JU103" s="6">
        <f>IFERROR(INDEX(Sales!$D$5:$ABF$18,MATCH(UsagePerHour!$B103,Sales!$C$5:$C$18,0),MATCH(UsagePerHour!JU$4,Sales!$D$3:$ABF$3,0))/JU$2*INDEX(Usage!$D$5:$ABF$11,MATCH(UsagePerHour!$B$100,Usage!$C$5:$C$11,0),MATCH(UsagePerHour!JU$4,Usage!$D$3:$ABF$3,0)),"")</f>
        <v>16.781746796058968</v>
      </c>
      <c r="JV103" s="6">
        <f>IFERROR(INDEX(Sales!$D$5:$ABF$18,MATCH(UsagePerHour!$B103,Sales!$C$5:$C$18,0),MATCH(UsagePerHour!JV$4,Sales!$D$3:$ABF$3,0))/JV$2*INDEX(Usage!$D$5:$ABF$11,MATCH(UsagePerHour!$B$100,Usage!$C$5:$C$11,0),MATCH(UsagePerHour!JV$4,Usage!$D$3:$ABF$3,0)),"")</f>
        <v>2.2610393895926353</v>
      </c>
      <c r="JW103" s="6">
        <f>IFERROR(INDEX(Sales!$D$5:$ABF$18,MATCH(UsagePerHour!$B103,Sales!$C$5:$C$18,0),MATCH(UsagePerHour!JW$4,Sales!$D$3:$ABF$3,0))/JW$2*INDEX(Usage!$D$5:$ABF$11,MATCH(UsagePerHour!$B$100,Usage!$C$5:$C$11,0),MATCH(UsagePerHour!JW$4,Usage!$D$3:$ABF$3,0)),"")</f>
        <v>2.6535176913224365</v>
      </c>
      <c r="JX103" s="6">
        <f>IFERROR(INDEX(Sales!$D$5:$ABF$18,MATCH(UsagePerHour!$B103,Sales!$C$5:$C$18,0),MATCH(UsagePerHour!JX$4,Sales!$D$3:$ABF$3,0))/JX$2*INDEX(Usage!$D$5:$ABF$11,MATCH(UsagePerHour!$B$100,Usage!$C$5:$C$11,0),MATCH(UsagePerHour!JX$4,Usage!$D$3:$ABF$3,0)),"")</f>
        <v>3.9606428337159723</v>
      </c>
      <c r="JY103" s="6">
        <f>IFERROR(INDEX(Sales!$D$5:$ABF$18,MATCH(UsagePerHour!$B103,Sales!$C$5:$C$18,0),MATCH(UsagePerHour!JY$4,Sales!$D$3:$ABF$3,0))/JY$2*INDEX(Usage!$D$5:$ABF$11,MATCH(UsagePerHour!$B$100,Usage!$C$5:$C$11,0),MATCH(UsagePerHour!JY$4,Usage!$D$3:$ABF$3,0)),"")</f>
        <v>0.61456426432346678</v>
      </c>
      <c r="JZ103" s="6">
        <f>IFERROR(INDEX(Sales!$D$5:$ABF$18,MATCH(UsagePerHour!$B103,Sales!$C$5:$C$18,0),MATCH(UsagePerHour!JZ$4,Sales!$D$3:$ABF$3,0))/JZ$2*INDEX(Usage!$D$5:$ABF$11,MATCH(UsagePerHour!$B$100,Usage!$C$5:$C$11,0),MATCH(UsagePerHour!JZ$4,Usage!$D$3:$ABF$3,0)),"")</f>
        <v>0.71347277991409175</v>
      </c>
      <c r="KA103" s="6">
        <f>IFERROR(INDEX(Sales!$D$5:$ABF$18,MATCH(UsagePerHour!$B103,Sales!$C$5:$C$18,0),MATCH(UsagePerHour!KA$4,Sales!$D$3:$ABF$3,0))/KA$2*INDEX(Usage!$D$5:$ABF$11,MATCH(UsagePerHour!$B$100,Usage!$C$5:$C$11,0),MATCH(UsagePerHour!KA$4,Usage!$D$3:$ABF$3,0)),"")</f>
        <v>12.223080862157255</v>
      </c>
      <c r="KB103" s="6">
        <f>IFERROR(INDEX(Sales!$D$5:$ABF$18,MATCH(UsagePerHour!$B103,Sales!$C$5:$C$18,0),MATCH(UsagePerHour!KB$4,Sales!$D$3:$ABF$3,0))/KB$2*INDEX(Usage!$D$5:$ABF$11,MATCH(UsagePerHour!$B$100,Usage!$C$5:$C$11,0),MATCH(UsagePerHour!KB$4,Usage!$D$3:$ABF$3,0)),"")</f>
        <v>46.277075940930125</v>
      </c>
      <c r="KC103" s="6">
        <f>IFERROR(INDEX(Sales!$D$5:$ABF$18,MATCH(UsagePerHour!$B103,Sales!$C$5:$C$18,0),MATCH(UsagePerHour!KC$4,Sales!$D$3:$ABF$3,0))/KC$2*INDEX(Usage!$D$5:$ABF$11,MATCH(UsagePerHour!$B$100,Usage!$C$5:$C$11,0),MATCH(UsagePerHour!KC$4,Usage!$D$3:$ABF$3,0)),"")</f>
        <v>3.4019289326747915</v>
      </c>
      <c r="KD103" s="6">
        <f>IFERROR(INDEX(Sales!$D$5:$ABF$18,MATCH(UsagePerHour!$B103,Sales!$C$5:$C$18,0),MATCH(UsagePerHour!KD$4,Sales!$D$3:$ABF$3,0))/KD$2*INDEX(Usage!$D$5:$ABF$11,MATCH(UsagePerHour!$B$100,Usage!$C$5:$C$11,0),MATCH(UsagePerHour!KD$4,Usage!$D$3:$ABF$3,0)),"")</f>
        <v>31.703295508709139</v>
      </c>
      <c r="KE103" s="6">
        <f>IFERROR(INDEX(Sales!$D$5:$ABF$18,MATCH(UsagePerHour!$B103,Sales!$C$5:$C$18,0),MATCH(UsagePerHour!KE$4,Sales!$D$3:$ABF$3,0))/KE$2*INDEX(Usage!$D$5:$ABF$11,MATCH(UsagePerHour!$B$100,Usage!$C$5:$C$11,0),MATCH(UsagePerHour!KE$4,Usage!$D$3:$ABF$3,0)),"")</f>
        <v>2.1241323379776551</v>
      </c>
      <c r="KF103" s="6">
        <f>IFERROR(INDEX(Sales!$D$5:$ABF$18,MATCH(UsagePerHour!$B103,Sales!$C$5:$C$18,0),MATCH(UsagePerHour!KF$4,Sales!$D$3:$ABF$3,0))/KF$2*INDEX(Usage!$D$5:$ABF$11,MATCH(UsagePerHour!$B$100,Usage!$C$5:$C$11,0),MATCH(UsagePerHour!KF$4,Usage!$D$3:$ABF$3,0)),"")</f>
        <v>1.389860715069094</v>
      </c>
      <c r="KG103" s="6">
        <f>IFERROR(INDEX(Sales!$D$5:$ABF$18,MATCH(UsagePerHour!$B103,Sales!$C$5:$C$18,0),MATCH(UsagePerHour!KG$4,Sales!$D$3:$ABF$3,0))/KG$2*INDEX(Usage!$D$5:$ABF$11,MATCH(UsagePerHour!$B$100,Usage!$C$5:$C$11,0),MATCH(UsagePerHour!KG$4,Usage!$D$3:$ABF$3,0)),"")</f>
        <v>1.0583022869957881</v>
      </c>
      <c r="KH103" s="6">
        <f>IFERROR(INDEX(Sales!$D$5:$ABF$18,MATCH(UsagePerHour!$B103,Sales!$C$5:$C$18,0),MATCH(UsagePerHour!KH$4,Sales!$D$3:$ABF$3,0))/KH$2*INDEX(Usage!$D$5:$ABF$11,MATCH(UsagePerHour!$B$100,Usage!$C$5:$C$11,0),MATCH(UsagePerHour!KH$4,Usage!$D$3:$ABF$3,0)),"")</f>
        <v>3.8440021278482135</v>
      </c>
      <c r="KI103" s="6">
        <f>IFERROR(INDEX(Sales!$D$5:$ABF$18,MATCH(UsagePerHour!$B103,Sales!$C$5:$C$18,0),MATCH(UsagePerHour!KI$4,Sales!$D$3:$ABF$3,0))/KI$2*INDEX(Usage!$D$5:$ABF$11,MATCH(UsagePerHour!$B$100,Usage!$C$5:$C$11,0),MATCH(UsagePerHour!KI$4,Usage!$D$3:$ABF$3,0)),"")</f>
        <v>14.22459176091802</v>
      </c>
      <c r="KJ103" s="6">
        <f>IFERROR(INDEX(Sales!$D$5:$ABF$18,MATCH(UsagePerHour!$B103,Sales!$C$5:$C$18,0),MATCH(UsagePerHour!KJ$4,Sales!$D$3:$ABF$3,0))/KJ$2*INDEX(Usage!$D$5:$ABF$11,MATCH(UsagePerHour!$B$100,Usage!$C$5:$C$11,0),MATCH(UsagePerHour!KJ$4,Usage!$D$3:$ABF$3,0)),"")</f>
        <v>1.289581415718994</v>
      </c>
      <c r="KK103" s="6">
        <f>IFERROR(INDEX(Sales!$D$5:$ABF$18,MATCH(UsagePerHour!$B103,Sales!$C$5:$C$18,0),MATCH(UsagePerHour!KK$4,Sales!$D$3:$ABF$3,0))/KK$2*INDEX(Usage!$D$5:$ABF$11,MATCH(UsagePerHour!$B$100,Usage!$C$5:$C$11,0),MATCH(UsagePerHour!KK$4,Usage!$D$3:$ABF$3,0)),"")</f>
        <v>5.6567354949809339</v>
      </c>
      <c r="KL103" s="6">
        <f>IFERROR(INDEX(Sales!$D$5:$ABF$18,MATCH(UsagePerHour!$B103,Sales!$C$5:$C$18,0),MATCH(UsagePerHour!KL$4,Sales!$D$3:$ABF$3,0))/KL$2*INDEX(Usage!$D$5:$ABF$11,MATCH(UsagePerHour!$B$100,Usage!$C$5:$C$11,0),MATCH(UsagePerHour!KL$4,Usage!$D$3:$ABF$3,0)),"")</f>
        <v>2.8202692563598011</v>
      </c>
      <c r="KM103" s="6">
        <f>IFERROR(INDEX(Sales!$D$5:$ABF$18,MATCH(UsagePerHour!$B103,Sales!$C$5:$C$18,0),MATCH(UsagePerHour!KM$4,Sales!$D$3:$ABF$3,0))/KM$2*INDEX(Usage!$D$5:$ABF$11,MATCH(UsagePerHour!$B$100,Usage!$C$5:$C$11,0),MATCH(UsagePerHour!KM$4,Usage!$D$3:$ABF$3,0)),"")</f>
        <v>2.8914696974971283</v>
      </c>
      <c r="KN103" s="6">
        <f>IFERROR(INDEX(Sales!$D$5:$ABF$18,MATCH(UsagePerHour!$B103,Sales!$C$5:$C$18,0),MATCH(UsagePerHour!KN$4,Sales!$D$3:$ABF$3,0))/KN$2*INDEX(Usage!$D$5:$ABF$11,MATCH(UsagePerHour!$B$100,Usage!$C$5:$C$11,0),MATCH(UsagePerHour!KN$4,Usage!$D$3:$ABF$3,0)),"")</f>
        <v>1.0714054963926027</v>
      </c>
      <c r="KO103" s="6">
        <f>IFERROR(INDEX(Sales!$D$5:$ABF$18,MATCH(UsagePerHour!$B103,Sales!$C$5:$C$18,0),MATCH(UsagePerHour!KO$4,Sales!$D$3:$ABF$3,0))/KO$2*INDEX(Usage!$D$5:$ABF$11,MATCH(UsagePerHour!$B$100,Usage!$C$5:$C$11,0),MATCH(UsagePerHour!KO$4,Usage!$D$3:$ABF$3,0)),"")</f>
        <v>3.6602631713250431</v>
      </c>
      <c r="KP103" s="6">
        <f>IFERROR(INDEX(Sales!$D$5:$ABF$18,MATCH(UsagePerHour!$B103,Sales!$C$5:$C$18,0),MATCH(UsagePerHour!KP$4,Sales!$D$3:$ABF$3,0))/KP$2*INDEX(Usage!$D$5:$ABF$11,MATCH(UsagePerHour!$B$100,Usage!$C$5:$C$11,0),MATCH(UsagePerHour!KP$4,Usage!$D$3:$ABF$3,0)),"")</f>
        <v>92.006025027698811</v>
      </c>
      <c r="KQ103" s="6">
        <f>IFERROR(INDEX(Sales!$D$5:$ABF$18,MATCH(UsagePerHour!$B103,Sales!$C$5:$C$18,0),MATCH(UsagePerHour!KQ$4,Sales!$D$3:$ABF$3,0))/KQ$2*INDEX(Usage!$D$5:$ABF$11,MATCH(UsagePerHour!$B$100,Usage!$C$5:$C$11,0),MATCH(UsagePerHour!KQ$4,Usage!$D$3:$ABF$3,0)),"")</f>
        <v>4.6381262729124231</v>
      </c>
      <c r="KR103" s="6">
        <f>IFERROR(INDEX(Sales!$D$5:$ABF$18,MATCH(UsagePerHour!$B103,Sales!$C$5:$C$18,0),MATCH(UsagePerHour!KR$4,Sales!$D$3:$ABF$3,0))/KR$2*INDEX(Usage!$D$5:$ABF$11,MATCH(UsagePerHour!$B$100,Usage!$C$5:$C$11,0),MATCH(UsagePerHour!KR$4,Usage!$D$3:$ABF$3,0)),"")</f>
        <v>2.3154875508490291</v>
      </c>
      <c r="KS103" s="6">
        <f>IFERROR(INDEX(Sales!$D$5:$ABF$18,MATCH(UsagePerHour!$B103,Sales!$C$5:$C$18,0),MATCH(UsagePerHour!KS$4,Sales!$D$3:$ABF$3,0))/KS$2*INDEX(Usage!$D$5:$ABF$11,MATCH(UsagePerHour!$B$100,Usage!$C$5:$C$11,0),MATCH(UsagePerHour!KS$4,Usage!$D$3:$ABF$3,0)),"")</f>
        <v>6.2861447308451917</v>
      </c>
      <c r="KT103" s="6">
        <f>IFERROR(INDEX(Sales!$D$5:$ABF$18,MATCH(UsagePerHour!$B103,Sales!$C$5:$C$18,0),MATCH(UsagePerHour!KT$4,Sales!$D$3:$ABF$3,0))/KT$2*INDEX(Usage!$D$5:$ABF$11,MATCH(UsagePerHour!$B$100,Usage!$C$5:$C$11,0),MATCH(UsagePerHour!KT$4,Usage!$D$3:$ABF$3,0)),"")</f>
        <v>3.1898364977423785</v>
      </c>
      <c r="KU103" s="6">
        <f>IFERROR(INDEX(Sales!$D$5:$ABF$18,MATCH(UsagePerHour!$B103,Sales!$C$5:$C$18,0),MATCH(UsagePerHour!KU$4,Sales!$D$3:$ABF$3,0))/KU$2*INDEX(Usage!$D$5:$ABF$11,MATCH(UsagePerHour!$B$100,Usage!$C$5:$C$11,0),MATCH(UsagePerHour!KU$4,Usage!$D$3:$ABF$3,0)),"")</f>
        <v>6.2670517099263918</v>
      </c>
      <c r="KV103" s="6">
        <f>IFERROR(INDEX(Sales!$D$5:$ABF$18,MATCH(UsagePerHour!$B103,Sales!$C$5:$C$18,0),MATCH(UsagePerHour!KV$4,Sales!$D$3:$ABF$3,0))/KV$2*INDEX(Usage!$D$5:$ABF$11,MATCH(UsagePerHour!$B$100,Usage!$C$5:$C$11,0),MATCH(UsagePerHour!KV$4,Usage!$D$3:$ABF$3,0)),"")</f>
        <v>11.12385256913309</v>
      </c>
      <c r="KW103" s="6">
        <f>IFERROR(INDEX(Sales!$D$5:$ABF$18,MATCH(UsagePerHour!$B103,Sales!$C$5:$C$18,0),MATCH(UsagePerHour!KW$4,Sales!$D$3:$ABF$3,0))/KW$2*INDEX(Usage!$D$5:$ABF$11,MATCH(UsagePerHour!$B$100,Usage!$C$5:$C$11,0),MATCH(UsagePerHour!KW$4,Usage!$D$3:$ABF$3,0)),"")</f>
        <v>11.770347104975668</v>
      </c>
      <c r="KX103" s="6">
        <f>IFERROR(INDEX(Sales!$D$5:$ABF$18,MATCH(UsagePerHour!$B103,Sales!$C$5:$C$18,0),MATCH(UsagePerHour!KX$4,Sales!$D$3:$ABF$3,0))/KX$2*INDEX(Usage!$D$5:$ABF$11,MATCH(UsagePerHour!$B$100,Usage!$C$5:$C$11,0),MATCH(UsagePerHour!KX$4,Usage!$D$3:$ABF$3,0)),"")</f>
        <v>4.164543491646751</v>
      </c>
      <c r="KY103" s="6">
        <f>IFERROR(INDEX(Sales!$D$5:$ABF$18,MATCH(UsagePerHour!$B103,Sales!$C$5:$C$18,0),MATCH(UsagePerHour!KY$4,Sales!$D$3:$ABF$3,0))/KY$2*INDEX(Usage!$D$5:$ABF$11,MATCH(UsagePerHour!$B$100,Usage!$C$5:$C$11,0),MATCH(UsagePerHour!KY$4,Usage!$D$3:$ABF$3,0)),"")</f>
        <v>20.064386317907445</v>
      </c>
      <c r="KZ103" s="6">
        <f>IFERROR(INDEX(Sales!$D$5:$ABF$18,MATCH(UsagePerHour!$B103,Sales!$C$5:$C$18,0),MATCH(UsagePerHour!KZ$4,Sales!$D$3:$ABF$3,0))/KZ$2*INDEX(Usage!$D$5:$ABF$11,MATCH(UsagePerHour!$B$100,Usage!$C$5:$C$11,0),MATCH(UsagePerHour!KZ$4,Usage!$D$3:$ABF$3,0)),"")</f>
        <v>7.1732155402557263</v>
      </c>
      <c r="LA103" s="6">
        <f>IFERROR(INDEX(Sales!$D$5:$ABF$18,MATCH(UsagePerHour!$B103,Sales!$C$5:$C$18,0),MATCH(UsagePerHour!LA$4,Sales!$D$3:$ABF$3,0))/LA$2*INDEX(Usage!$D$5:$ABF$11,MATCH(UsagePerHour!$B$100,Usage!$C$5:$C$11,0),MATCH(UsagePerHour!LA$4,Usage!$D$3:$ABF$3,0)),"")</f>
        <v>2.7372845847321794</v>
      </c>
      <c r="LB103" s="6">
        <f>IFERROR(INDEX(Sales!$D$5:$ABF$18,MATCH(UsagePerHour!$B103,Sales!$C$5:$C$18,0),MATCH(UsagePerHour!LB$4,Sales!$D$3:$ABF$3,0))/LB$2*INDEX(Usage!$D$5:$ABF$11,MATCH(UsagePerHour!$B$100,Usage!$C$5:$C$11,0),MATCH(UsagePerHour!LB$4,Usage!$D$3:$ABF$3,0)),"")</f>
        <v>3.3722374070758763</v>
      </c>
      <c r="LC103" s="6">
        <f>IFERROR(INDEX(Sales!$D$5:$ABF$18,MATCH(UsagePerHour!$B103,Sales!$C$5:$C$18,0),MATCH(UsagePerHour!LC$4,Sales!$D$3:$ABF$3,0))/LC$2*INDEX(Usage!$D$5:$ABF$11,MATCH(UsagePerHour!$B$100,Usage!$C$5:$C$11,0),MATCH(UsagePerHour!LC$4,Usage!$D$3:$ABF$3,0)),"")</f>
        <v>34.998668265191242</v>
      </c>
      <c r="LD103" s="6">
        <f>IFERROR(INDEX(Sales!$D$5:$ABF$18,MATCH(UsagePerHour!$B103,Sales!$C$5:$C$18,0),MATCH(UsagePerHour!LD$4,Sales!$D$3:$ABF$3,0))/LD$2*INDEX(Usage!$D$5:$ABF$11,MATCH(UsagePerHour!$B$100,Usage!$C$5:$C$11,0),MATCH(UsagePerHour!LD$4,Usage!$D$3:$ABF$3,0)),"")</f>
        <v>23.02957642478351</v>
      </c>
      <c r="LE103" s="6">
        <f>IFERROR(INDEX(Sales!$D$5:$ABF$18,MATCH(UsagePerHour!$B103,Sales!$C$5:$C$18,0),MATCH(UsagePerHour!LE$4,Sales!$D$3:$ABF$3,0))/LE$2*INDEX(Usage!$D$5:$ABF$11,MATCH(UsagePerHour!$B$100,Usage!$C$5:$C$11,0),MATCH(UsagePerHour!LE$4,Usage!$D$3:$ABF$3,0)),"")</f>
        <v>2.2361936061676349</v>
      </c>
      <c r="LF103" s="6">
        <f>IFERROR(INDEX(Sales!$D$5:$ABF$18,MATCH(UsagePerHour!$B103,Sales!$C$5:$C$18,0),MATCH(UsagePerHour!LF$4,Sales!$D$3:$ABF$3,0))/LF$2*INDEX(Usage!$D$5:$ABF$11,MATCH(UsagePerHour!$B$100,Usage!$C$5:$C$11,0),MATCH(UsagePerHour!LF$4,Usage!$D$3:$ABF$3,0)),"")</f>
        <v>2.0226282759385841</v>
      </c>
      <c r="LG103" s="6">
        <f>IFERROR(INDEX(Sales!$D$5:$ABF$18,MATCH(UsagePerHour!$B103,Sales!$C$5:$C$18,0),MATCH(UsagePerHour!LG$4,Sales!$D$3:$ABF$3,0))/LG$2*INDEX(Usage!$D$5:$ABF$11,MATCH(UsagePerHour!$B$100,Usage!$C$5:$C$11,0),MATCH(UsagePerHour!LG$4,Usage!$D$3:$ABF$3,0)),"")</f>
        <v>6.4830159915693839</v>
      </c>
      <c r="LH103" s="6">
        <f>IFERROR(INDEX(Sales!$D$5:$ABF$18,MATCH(UsagePerHour!$B103,Sales!$C$5:$C$18,0),MATCH(UsagePerHour!LH$4,Sales!$D$3:$ABF$3,0))/LH$2*INDEX(Usage!$D$5:$ABF$11,MATCH(UsagePerHour!$B$100,Usage!$C$5:$C$11,0),MATCH(UsagePerHour!LH$4,Usage!$D$3:$ABF$3,0)),"")</f>
        <v>0.31914393164178317</v>
      </c>
      <c r="LI103" s="6">
        <f>IFERROR(INDEX(Sales!$D$5:$ABF$18,MATCH(UsagePerHour!$B103,Sales!$C$5:$C$18,0),MATCH(UsagePerHour!LI$4,Sales!$D$3:$ABF$3,0))/LI$2*INDEX(Usage!$D$5:$ABF$11,MATCH(UsagePerHour!$B$100,Usage!$C$5:$C$11,0),MATCH(UsagePerHour!LI$4,Usage!$D$3:$ABF$3,0)),"")</f>
        <v>0.70141242343002752</v>
      </c>
      <c r="LJ103" s="6">
        <f>IFERROR(INDEX(Sales!$D$5:$ABF$18,MATCH(UsagePerHour!$B103,Sales!$C$5:$C$18,0),MATCH(UsagePerHour!LJ$4,Sales!$D$3:$ABF$3,0))/LJ$2*INDEX(Usage!$D$5:$ABF$11,MATCH(UsagePerHour!$B$100,Usage!$C$5:$C$11,0),MATCH(UsagePerHour!LJ$4,Usage!$D$3:$ABF$3,0)),"")</f>
        <v>7.564278782281213</v>
      </c>
      <c r="LK103" s="6">
        <f>IFERROR(INDEX(Sales!$D$5:$ABF$18,MATCH(UsagePerHour!$B103,Sales!$C$5:$C$18,0),MATCH(UsagePerHour!LK$4,Sales!$D$3:$ABF$3,0))/LK$2*INDEX(Usage!$D$5:$ABF$11,MATCH(UsagePerHour!$B$100,Usage!$C$5:$C$11,0),MATCH(UsagePerHour!LK$4,Usage!$D$3:$ABF$3,0)),"")</f>
        <v>47.026068180136186</v>
      </c>
      <c r="LL103" s="6">
        <f>IFERROR(INDEX(Sales!$D$5:$ABF$18,MATCH(UsagePerHour!$B103,Sales!$C$5:$C$18,0),MATCH(UsagePerHour!LL$4,Sales!$D$3:$ABF$3,0))/LL$2*INDEX(Usage!$D$5:$ABF$11,MATCH(UsagePerHour!$B$100,Usage!$C$5:$C$11,0),MATCH(UsagePerHour!LL$4,Usage!$D$3:$ABF$3,0)),"")</f>
        <v>1.6561844051419019</v>
      </c>
      <c r="LM103" s="6">
        <f>IFERROR(INDEX(Sales!$D$5:$ABF$18,MATCH(UsagePerHour!$B103,Sales!$C$5:$C$18,0),MATCH(UsagePerHour!LM$4,Sales!$D$3:$ABF$3,0))/LM$2*INDEX(Usage!$D$5:$ABF$11,MATCH(UsagePerHour!$B$100,Usage!$C$5:$C$11,0),MATCH(UsagePerHour!LM$4,Usage!$D$3:$ABF$3,0)),"")</f>
        <v>3.937221284652753</v>
      </c>
      <c r="LN103" s="6">
        <f>IFERROR(INDEX(Sales!$D$5:$ABF$18,MATCH(UsagePerHour!$B103,Sales!$C$5:$C$18,0),MATCH(UsagePerHour!LN$4,Sales!$D$3:$ABF$3,0))/LN$2*INDEX(Usage!$D$5:$ABF$11,MATCH(UsagePerHour!$B$100,Usage!$C$5:$C$11,0),MATCH(UsagePerHour!LN$4,Usage!$D$3:$ABF$3,0)),"")</f>
        <v>11.376728497216655</v>
      </c>
      <c r="LO103" s="6">
        <f>IFERROR(INDEX(Sales!$D$5:$ABF$18,MATCH(UsagePerHour!$B103,Sales!$C$5:$C$18,0),MATCH(UsagePerHour!LO$4,Sales!$D$3:$ABF$3,0))/LO$2*INDEX(Usage!$D$5:$ABF$11,MATCH(UsagePerHour!$B$100,Usage!$C$5:$C$11,0),MATCH(UsagePerHour!LO$4,Usage!$D$3:$ABF$3,0)),"")</f>
        <v>2.8876893979602816</v>
      </c>
      <c r="LP103" s="6">
        <f>IFERROR(INDEX(Sales!$D$5:$ABF$18,MATCH(UsagePerHour!$B103,Sales!$C$5:$C$18,0),MATCH(UsagePerHour!LP$4,Sales!$D$3:$ABF$3,0))/LP$2*INDEX(Usage!$D$5:$ABF$11,MATCH(UsagePerHour!$B$100,Usage!$C$5:$C$11,0),MATCH(UsagePerHour!LP$4,Usage!$D$3:$ABF$3,0)),"")</f>
        <v>0.27753662665973927</v>
      </c>
      <c r="LQ103" s="6">
        <f>IFERROR(INDEX(Sales!$D$5:$ABF$18,MATCH(UsagePerHour!$B103,Sales!$C$5:$C$18,0),MATCH(UsagePerHour!LQ$4,Sales!$D$3:$ABF$3,0))/LQ$2*INDEX(Usage!$D$5:$ABF$11,MATCH(UsagePerHour!$B$100,Usage!$C$5:$C$11,0),MATCH(UsagePerHour!LQ$4,Usage!$D$3:$ABF$3,0)),"")</f>
        <v>12.867402859814804</v>
      </c>
      <c r="LR103" s="6">
        <f>IFERROR(INDEX(Sales!$D$5:$ABF$18,MATCH(UsagePerHour!$B103,Sales!$C$5:$C$18,0),MATCH(UsagePerHour!LR$4,Sales!$D$3:$ABF$3,0))/LR$2*INDEX(Usage!$D$5:$ABF$11,MATCH(UsagePerHour!$B$100,Usage!$C$5:$C$11,0),MATCH(UsagePerHour!LR$4,Usage!$D$3:$ABF$3,0)),"")</f>
        <v>6.0592435457663845</v>
      </c>
      <c r="LS103" s="6">
        <f>IFERROR(INDEX(Sales!$D$5:$ABF$18,MATCH(UsagePerHour!$B103,Sales!$C$5:$C$18,0),MATCH(UsagePerHour!LS$4,Sales!$D$3:$ABF$3,0))/LS$2*INDEX(Usage!$D$5:$ABF$11,MATCH(UsagePerHour!$B$100,Usage!$C$5:$C$11,0),MATCH(UsagePerHour!LS$4,Usage!$D$3:$ABF$3,0)),"")</f>
        <v>3.6724494666546663</v>
      </c>
      <c r="LT103" s="6">
        <f>IFERROR(INDEX(Sales!$D$5:$ABF$18,MATCH(UsagePerHour!$B103,Sales!$C$5:$C$18,0),MATCH(UsagePerHour!LT$4,Sales!$D$3:$ABF$3,0))/LT$2*INDEX(Usage!$D$5:$ABF$11,MATCH(UsagePerHour!$B$100,Usage!$C$5:$C$11,0),MATCH(UsagePerHour!LT$4,Usage!$D$3:$ABF$3,0)),"")</f>
        <v>2.5988059863467163</v>
      </c>
      <c r="LU103" s="6">
        <f>IFERROR(INDEX(Sales!$D$5:$ABF$18,MATCH(UsagePerHour!$B103,Sales!$C$5:$C$18,0),MATCH(UsagePerHour!LU$4,Sales!$D$3:$ABF$3,0))/LU$2*INDEX(Usage!$D$5:$ABF$11,MATCH(UsagePerHour!$B$100,Usage!$C$5:$C$11,0),MATCH(UsagePerHour!LU$4,Usage!$D$3:$ABF$3,0)),"")</f>
        <v>2.6771011746413516</v>
      </c>
      <c r="LV103" s="6">
        <f>IFERROR(INDEX(Sales!$D$5:$ABF$18,MATCH(UsagePerHour!$B103,Sales!$C$5:$C$18,0),MATCH(UsagePerHour!LV$4,Sales!$D$3:$ABF$3,0))/LV$2*INDEX(Usage!$D$5:$ABF$11,MATCH(UsagePerHour!$B$100,Usage!$C$5:$C$11,0),MATCH(UsagePerHour!LV$4,Usage!$D$3:$ABF$3,0)),"")</f>
        <v>0.96319361277445115</v>
      </c>
      <c r="LW103" s="6">
        <f>IFERROR(INDEX(Sales!$D$5:$ABF$18,MATCH(UsagePerHour!$B103,Sales!$C$5:$C$18,0),MATCH(UsagePerHour!LW$4,Sales!$D$3:$ABF$3,0))/LW$2*INDEX(Usage!$D$5:$ABF$11,MATCH(UsagePerHour!$B$100,Usage!$C$5:$C$11,0),MATCH(UsagePerHour!LW$4,Usage!$D$3:$ABF$3,0)),"")</f>
        <v>2.0172934154980835</v>
      </c>
      <c r="LX103" s="6">
        <f>IFERROR(INDEX(Sales!$D$5:$ABF$18,MATCH(UsagePerHour!$B103,Sales!$C$5:$C$18,0),MATCH(UsagePerHour!LX$4,Sales!$D$3:$ABF$3,0))/LX$2*INDEX(Usage!$D$5:$ABF$11,MATCH(UsagePerHour!$B$100,Usage!$C$5:$C$11,0),MATCH(UsagePerHour!LX$4,Usage!$D$3:$ABF$3,0)),"")</f>
        <v>1.3457165163215299</v>
      </c>
      <c r="LY103" s="6">
        <f>IFERROR(INDEX(Sales!$D$5:$ABF$18,MATCH(UsagePerHour!$B103,Sales!$C$5:$C$18,0),MATCH(UsagePerHour!LY$4,Sales!$D$3:$ABF$3,0))/LY$2*INDEX(Usage!$D$5:$ABF$11,MATCH(UsagePerHour!$B$100,Usage!$C$5:$C$11,0),MATCH(UsagePerHour!LY$4,Usage!$D$3:$ABF$3,0)),"")</f>
        <v>17.874122345006029</v>
      </c>
      <c r="LZ103" s="6">
        <f>IFERROR(INDEX(Sales!$D$5:$ABF$18,MATCH(UsagePerHour!$B103,Sales!$C$5:$C$18,0),MATCH(UsagePerHour!LZ$4,Sales!$D$3:$ABF$3,0))/LZ$2*INDEX(Usage!$D$5:$ABF$11,MATCH(UsagePerHour!$B$100,Usage!$C$5:$C$11,0),MATCH(UsagePerHour!LZ$4,Usage!$D$3:$ABF$3,0)),"")</f>
        <v>2.2083727168220717</v>
      </c>
      <c r="MA103" s="6">
        <f>IFERROR(INDEX(Sales!$D$5:$ABF$18,MATCH(UsagePerHour!$B103,Sales!$C$5:$C$18,0),MATCH(UsagePerHour!MA$4,Sales!$D$3:$ABF$3,0))/MA$2*INDEX(Usage!$D$5:$ABF$11,MATCH(UsagePerHour!$B$100,Usage!$C$5:$C$11,0),MATCH(UsagePerHour!MA$4,Usage!$D$3:$ABF$3,0)),"")</f>
        <v>13.917754922891854</v>
      </c>
      <c r="MB103" s="6">
        <f>IFERROR(INDEX(Sales!$D$5:$ABF$18,MATCH(UsagePerHour!$B103,Sales!$C$5:$C$18,0),MATCH(UsagePerHour!MB$4,Sales!$D$3:$ABF$3,0))/MB$2*INDEX(Usage!$D$5:$ABF$11,MATCH(UsagePerHour!$B$100,Usage!$C$5:$C$11,0),MATCH(UsagePerHour!MB$4,Usage!$D$3:$ABF$3,0)),"")</f>
        <v>15.726002951629418</v>
      </c>
      <c r="MC103" s="6">
        <f>IFERROR(INDEX(Sales!$D$5:$ABF$18,MATCH(UsagePerHour!$B103,Sales!$C$5:$C$18,0),MATCH(UsagePerHour!MC$4,Sales!$D$3:$ABF$3,0))/MC$2*INDEX(Usage!$D$5:$ABF$11,MATCH(UsagePerHour!$B$100,Usage!$C$5:$C$11,0),MATCH(UsagePerHour!MC$4,Usage!$D$3:$ABF$3,0)),"")</f>
        <v>0.35198666271221474</v>
      </c>
      <c r="MD103" s="6">
        <f>IFERROR(INDEX(Sales!$D$5:$ABF$18,MATCH(UsagePerHour!$B103,Sales!$C$5:$C$18,0),MATCH(UsagePerHour!MD$4,Sales!$D$3:$ABF$3,0))/MD$2*INDEX(Usage!$D$5:$ABF$11,MATCH(UsagePerHour!$B$100,Usage!$C$5:$C$11,0),MATCH(UsagePerHour!MD$4,Usage!$D$3:$ABF$3,0)),"")</f>
        <v>1.7168437133619925</v>
      </c>
      <c r="ME103" s="6">
        <f>IFERROR(INDEX(Sales!$D$5:$ABF$18,MATCH(UsagePerHour!$B103,Sales!$C$5:$C$18,0),MATCH(UsagePerHour!ME$4,Sales!$D$3:$ABF$3,0))/ME$2*INDEX(Usage!$D$5:$ABF$11,MATCH(UsagePerHour!$B$100,Usage!$C$5:$C$11,0),MATCH(UsagePerHour!ME$4,Usage!$D$3:$ABF$3,0)),"")</f>
        <v>9.278173085475407</v>
      </c>
      <c r="MF103" s="6">
        <f>IFERROR(INDEX(Sales!$D$5:$ABF$18,MATCH(UsagePerHour!$B103,Sales!$C$5:$C$18,0),MATCH(UsagePerHour!MF$4,Sales!$D$3:$ABF$3,0))/MF$2*INDEX(Usage!$D$5:$ABF$11,MATCH(UsagePerHour!$B$100,Usage!$C$5:$C$11,0),MATCH(UsagePerHour!MF$4,Usage!$D$3:$ABF$3,0)),"")</f>
        <v>30.483063661705255</v>
      </c>
      <c r="MG103" s="6">
        <f>IFERROR(INDEX(Sales!$D$5:$ABF$18,MATCH(UsagePerHour!$B103,Sales!$C$5:$C$18,0),MATCH(UsagePerHour!MG$4,Sales!$D$3:$ABF$3,0))/MG$2*INDEX(Usage!$D$5:$ABF$11,MATCH(UsagePerHour!$B$100,Usage!$C$5:$C$11,0),MATCH(UsagePerHour!MG$4,Usage!$D$3:$ABF$3,0)),"")</f>
        <v>2.7773597638127372</v>
      </c>
      <c r="MH103" s="6">
        <f>IFERROR(INDEX(Sales!$D$5:$ABF$18,MATCH(UsagePerHour!$B103,Sales!$C$5:$C$18,0),MATCH(UsagePerHour!MH$4,Sales!$D$3:$ABF$3,0))/MH$2*INDEX(Usage!$D$5:$ABF$11,MATCH(UsagePerHour!$B$100,Usage!$C$5:$C$11,0),MATCH(UsagePerHour!MH$4,Usage!$D$3:$ABF$3,0)),"")</f>
        <v>3.216316475687381</v>
      </c>
      <c r="MI103" s="6">
        <f>IFERROR(INDEX(Sales!$D$5:$ABF$18,MATCH(UsagePerHour!$B103,Sales!$C$5:$C$18,0),MATCH(UsagePerHour!MI$4,Sales!$D$3:$ABF$3,0))/MI$2*INDEX(Usage!$D$5:$ABF$11,MATCH(UsagePerHour!$B$100,Usage!$C$5:$C$11,0),MATCH(UsagePerHour!MI$4,Usage!$D$3:$ABF$3,0)),"")</f>
        <v>1.6480577053121948</v>
      </c>
      <c r="MJ103" s="6">
        <f>IFERROR(INDEX(Sales!$D$5:$ABF$18,MATCH(UsagePerHour!$B103,Sales!$C$5:$C$18,0),MATCH(UsagePerHour!MJ$4,Sales!$D$3:$ABF$3,0))/MJ$2*INDEX(Usage!$D$5:$ABF$11,MATCH(UsagePerHour!$B$100,Usage!$C$5:$C$11,0),MATCH(UsagePerHour!MJ$4,Usage!$D$3:$ABF$3,0)),"")</f>
        <v>2.0319748250517145</v>
      </c>
      <c r="MK103" s="6">
        <f>IFERROR(INDEX(Sales!$D$5:$ABF$18,MATCH(UsagePerHour!$B103,Sales!$C$5:$C$18,0),MATCH(UsagePerHour!MK$4,Sales!$D$3:$ABF$3,0))/MK$2*INDEX(Usage!$D$5:$ABF$11,MATCH(UsagePerHour!$B$100,Usage!$C$5:$C$11,0),MATCH(UsagePerHour!MK$4,Usage!$D$3:$ABF$3,0)),"")</f>
        <v>1.9010702792542067</v>
      </c>
      <c r="ML103" s="6">
        <f>IFERROR(INDEX(Sales!$D$5:$ABF$18,MATCH(UsagePerHour!$B103,Sales!$C$5:$C$18,0),MATCH(UsagePerHour!ML$4,Sales!$D$3:$ABF$3,0))/ML$2*INDEX(Usage!$D$5:$ABF$11,MATCH(UsagePerHour!$B$100,Usage!$C$5:$C$11,0),MATCH(UsagePerHour!ML$4,Usage!$D$3:$ABF$3,0)),"")</f>
        <v>4.5809518358469505</v>
      </c>
      <c r="MM103" s="6">
        <f>IFERROR(INDEX(Sales!$D$5:$ABF$18,MATCH(UsagePerHour!$B103,Sales!$C$5:$C$18,0),MATCH(UsagePerHour!MM$4,Sales!$D$3:$ABF$3,0))/MM$2*INDEX(Usage!$D$5:$ABF$11,MATCH(UsagePerHour!$B$100,Usage!$C$5:$C$11,0),MATCH(UsagePerHour!MM$4,Usage!$D$3:$ABF$3,0)),"")</f>
        <v>10.480926437859363</v>
      </c>
      <c r="MN103" s="6">
        <f>IFERROR(INDEX(Sales!$D$5:$ABF$18,MATCH(UsagePerHour!$B103,Sales!$C$5:$C$18,0),MATCH(UsagePerHour!MN$4,Sales!$D$3:$ABF$3,0))/MN$2*INDEX(Usage!$D$5:$ABF$11,MATCH(UsagePerHour!$B$100,Usage!$C$5:$C$11,0),MATCH(UsagePerHour!MN$4,Usage!$D$3:$ABF$3,0)),"")</f>
        <v>0.74614077389161249</v>
      </c>
      <c r="MO103" s="6">
        <f>IFERROR(INDEX(Sales!$D$5:$ABF$18,MATCH(UsagePerHour!$B103,Sales!$C$5:$C$18,0),MATCH(UsagePerHour!MO$4,Sales!$D$3:$ABF$3,0))/MO$2*INDEX(Usage!$D$5:$ABF$11,MATCH(UsagePerHour!$B$100,Usage!$C$5:$C$11,0),MATCH(UsagePerHour!MO$4,Usage!$D$3:$ABF$3,0)),"")</f>
        <v>2.5988059863467163</v>
      </c>
      <c r="MP103" s="6">
        <f>IFERROR(INDEX(Sales!$D$5:$ABF$18,MATCH(UsagePerHour!$B103,Sales!$C$5:$C$18,0),MATCH(UsagePerHour!MP$4,Sales!$D$3:$ABF$3,0))/MP$2*INDEX(Usage!$D$5:$ABF$11,MATCH(UsagePerHour!$B$100,Usage!$C$5:$C$11,0),MATCH(UsagePerHour!MP$4,Usage!$D$3:$ABF$3,0)),"")</f>
        <v>2.6771011746413516</v>
      </c>
      <c r="MQ103" s="6">
        <f>IFERROR(INDEX(Sales!$D$5:$ABF$18,MATCH(UsagePerHour!$B103,Sales!$C$5:$C$18,0),MATCH(UsagePerHour!MQ$4,Sales!$D$3:$ABF$3,0))/MQ$2*INDEX(Usage!$D$5:$ABF$11,MATCH(UsagePerHour!$B$100,Usage!$C$5:$C$11,0),MATCH(UsagePerHour!MQ$4,Usage!$D$3:$ABF$3,0)),"")</f>
        <v>0.96319361277445115</v>
      </c>
      <c r="MR103" s="6">
        <f>IFERROR(INDEX(Sales!$D$5:$ABF$18,MATCH(UsagePerHour!$B103,Sales!$C$5:$C$18,0),MATCH(UsagePerHour!MR$4,Sales!$D$3:$ABF$3,0))/MR$2*INDEX(Usage!$D$5:$ABF$11,MATCH(UsagePerHour!$B$100,Usage!$C$5:$C$11,0),MATCH(UsagePerHour!MR$4,Usage!$D$3:$ABF$3,0)),"")</f>
        <v>2.0172934154980835</v>
      </c>
      <c r="MS103" s="6">
        <f>IFERROR(INDEX(Sales!$D$5:$ABF$18,MATCH(UsagePerHour!$B103,Sales!$C$5:$C$18,0),MATCH(UsagePerHour!MS$4,Sales!$D$3:$ABF$3,0))/MS$2*INDEX(Usage!$D$5:$ABF$11,MATCH(UsagePerHour!$B$100,Usage!$C$5:$C$11,0),MATCH(UsagePerHour!MS$4,Usage!$D$3:$ABF$3,0)),"")</f>
        <v>3.2334206166835888</v>
      </c>
      <c r="MT103" s="6">
        <f>IFERROR(INDEX(Sales!$D$5:$ABF$18,MATCH(UsagePerHour!$B103,Sales!$C$5:$C$18,0),MATCH(UsagePerHour!MT$4,Sales!$D$3:$ABF$3,0))/MT$2*INDEX(Usage!$D$5:$ABF$11,MATCH(UsagePerHour!$B$100,Usage!$C$5:$C$11,0),MATCH(UsagePerHour!MT$4,Usage!$D$3:$ABF$3,0)),"")</f>
        <v>12.575876004970464</v>
      </c>
      <c r="MU103" s="6">
        <f>IFERROR(INDEX(Sales!$D$5:$ABF$18,MATCH(UsagePerHour!$B103,Sales!$C$5:$C$18,0),MATCH(UsagePerHour!MU$4,Sales!$D$3:$ABF$3,0))/MU$2*INDEX(Usage!$D$5:$ABF$11,MATCH(UsagePerHour!$B$100,Usage!$C$5:$C$11,0),MATCH(UsagePerHour!MU$4,Usage!$D$3:$ABF$3,0)),"")</f>
        <v>1.6422266797144882</v>
      </c>
      <c r="MV103" s="6">
        <f>IFERROR(INDEX(Sales!$D$5:$ABF$18,MATCH(UsagePerHour!$B103,Sales!$C$5:$C$18,0),MATCH(UsagePerHour!MV$4,Sales!$D$3:$ABF$3,0))/MV$2*INDEX(Usage!$D$5:$ABF$11,MATCH(UsagePerHour!$B$100,Usage!$C$5:$C$11,0),MATCH(UsagePerHour!MV$4,Usage!$D$3:$ABF$3,0)),"")</f>
        <v>7.6396950771491552</v>
      </c>
      <c r="MW103" s="6">
        <f>IFERROR(INDEX(Sales!$D$5:$ABF$18,MATCH(UsagePerHour!$B103,Sales!$C$5:$C$18,0),MATCH(UsagePerHour!MW$4,Sales!$D$3:$ABF$3,0))/MW$2*INDEX(Usage!$D$5:$ABF$11,MATCH(UsagePerHour!$B$100,Usage!$C$5:$C$11,0),MATCH(UsagePerHour!MW$4,Usage!$D$3:$ABF$3,0)),"")</f>
        <v>0.8831834033446937</v>
      </c>
      <c r="MX103" s="6">
        <f>IFERROR(INDEX(Sales!$D$5:$ABF$18,MATCH(UsagePerHour!$B103,Sales!$C$5:$C$18,0),MATCH(UsagePerHour!MX$4,Sales!$D$3:$ABF$3,0))/MX$2*INDEX(Usage!$D$5:$ABF$11,MATCH(UsagePerHour!$B$100,Usage!$C$5:$C$11,0),MATCH(UsagePerHour!MX$4,Usage!$D$3:$ABF$3,0)),"")</f>
        <v>0.90719930847122743</v>
      </c>
      <c r="MY103" s="6">
        <f>IFERROR(INDEX(Sales!$D$5:$ABF$18,MATCH(UsagePerHour!$B103,Sales!$C$5:$C$18,0),MATCH(UsagePerHour!MY$4,Sales!$D$3:$ABF$3,0))/MY$2*INDEX(Usage!$D$5:$ABF$11,MATCH(UsagePerHour!$B$100,Usage!$C$5:$C$11,0),MATCH(UsagePerHour!MY$4,Usage!$D$3:$ABF$3,0)),"")</f>
        <v>0.77025185759357606</v>
      </c>
      <c r="MZ103" s="6">
        <f>IFERROR(INDEX(Sales!$D$5:$ABF$18,MATCH(UsagePerHour!$B103,Sales!$C$5:$C$18,0),MATCH(UsagePerHour!MZ$4,Sales!$D$3:$ABF$3,0))/MZ$2*INDEX(Usage!$D$5:$ABF$11,MATCH(UsagePerHour!$B$100,Usage!$C$5:$C$11,0),MATCH(UsagePerHour!MZ$4,Usage!$D$3:$ABF$3,0)),"")</f>
        <v>21.345558788786768</v>
      </c>
      <c r="NA103" s="6">
        <f>IFERROR(INDEX(Sales!$D$5:$ABF$18,MATCH(UsagePerHour!$B103,Sales!$C$5:$C$18,0),MATCH(UsagePerHour!NA$4,Sales!$D$3:$ABF$3,0))/NA$2*INDEX(Usage!$D$5:$ABF$11,MATCH(UsagePerHour!$B$100,Usage!$C$5:$C$11,0),MATCH(UsagePerHour!NA$4,Usage!$D$3:$ABF$3,0)),"")</f>
        <v>9.1548875153115432</v>
      </c>
      <c r="NB103" s="6">
        <f>IFERROR(INDEX(Sales!$D$5:$ABF$18,MATCH(UsagePerHour!$B103,Sales!$C$5:$C$18,0),MATCH(UsagePerHour!NB$4,Sales!$D$3:$ABF$3,0))/NB$2*INDEX(Usage!$D$5:$ABF$11,MATCH(UsagePerHour!$B$100,Usage!$C$5:$C$11,0),MATCH(UsagePerHour!NB$4,Usage!$D$3:$ABF$3,0)),"")</f>
        <v>1.2004626111092753</v>
      </c>
      <c r="NC103" s="6">
        <f>IFERROR(INDEX(Sales!$D$5:$ABF$18,MATCH(UsagePerHour!$B103,Sales!$C$5:$C$18,0),MATCH(UsagePerHour!NC$4,Sales!$D$3:$ABF$3,0))/NC$2*INDEX(Usage!$D$5:$ABF$11,MATCH(UsagePerHour!$B$100,Usage!$C$5:$C$11,0),MATCH(UsagePerHour!NC$4,Usage!$D$3:$ABF$3,0)),"")</f>
        <v>3.7113137090389134</v>
      </c>
      <c r="ND103" s="6">
        <f>IFERROR(INDEX(Sales!$D$5:$ABF$18,MATCH(UsagePerHour!$B103,Sales!$C$5:$C$18,0),MATCH(UsagePerHour!ND$4,Sales!$D$3:$ABF$3,0))/ND$2*INDEX(Usage!$D$5:$ABF$11,MATCH(UsagePerHour!$B$100,Usage!$C$5:$C$11,0),MATCH(UsagePerHour!ND$4,Usage!$D$3:$ABF$3,0)),"")</f>
        <v>18.163972659263379</v>
      </c>
      <c r="NE103" s="6">
        <f>IFERROR(INDEX(Sales!$D$5:$ABF$18,MATCH(UsagePerHour!$B103,Sales!$C$5:$C$18,0),MATCH(UsagePerHour!NE$4,Sales!$D$3:$ABF$3,0))/NE$2*INDEX(Usage!$D$5:$ABF$11,MATCH(UsagePerHour!$B$100,Usage!$C$5:$C$11,0),MATCH(UsagePerHour!NE$4,Usage!$D$3:$ABF$3,0)),"")</f>
        <v>3.7244602448620903</v>
      </c>
      <c r="NF103" s="6">
        <f>IFERROR(INDEX(Sales!$D$5:$ABF$18,MATCH(UsagePerHour!$B103,Sales!$C$5:$C$18,0),MATCH(UsagePerHour!NF$4,Sales!$D$3:$ABF$3,0))/NF$2*INDEX(Usage!$D$5:$ABF$11,MATCH(UsagePerHour!$B$100,Usage!$C$5:$C$11,0),MATCH(UsagePerHour!NF$4,Usage!$D$3:$ABF$3,0)),"")</f>
        <v>0.61980491603069721</v>
      </c>
      <c r="NG103" s="6">
        <f>IFERROR(INDEX(Sales!$D$5:$ABF$18,MATCH(UsagePerHour!$B103,Sales!$C$5:$C$18,0),MATCH(UsagePerHour!NG$4,Sales!$D$3:$ABF$3,0))/NG$2*INDEX(Usage!$D$5:$ABF$11,MATCH(UsagePerHour!$B$100,Usage!$C$5:$C$11,0),MATCH(UsagePerHour!NG$4,Usage!$D$3:$ABF$3,0)),"")</f>
        <v>1.3250659609732558</v>
      </c>
      <c r="NH103" s="6">
        <f>IFERROR(INDEX(Sales!$D$5:$ABF$18,MATCH(UsagePerHour!$B103,Sales!$C$5:$C$18,0),MATCH(UsagePerHour!NH$4,Sales!$D$3:$ABF$3,0))/NH$2*INDEX(Usage!$D$5:$ABF$11,MATCH(UsagePerHour!$B$100,Usage!$C$5:$C$11,0),MATCH(UsagePerHour!NH$4,Usage!$D$3:$ABF$3,0)),"")</f>
        <v>16.930155960606299</v>
      </c>
      <c r="NI103" s="6">
        <f>IFERROR(INDEX(Sales!$D$5:$ABF$18,MATCH(UsagePerHour!$B103,Sales!$C$5:$C$18,0),MATCH(UsagePerHour!NI$4,Sales!$D$3:$ABF$3,0))/NI$2*INDEX(Usage!$D$5:$ABF$11,MATCH(UsagePerHour!$B$100,Usage!$C$5:$C$11,0),MATCH(UsagePerHour!NI$4,Usage!$D$3:$ABF$3,0)),"")</f>
        <v>1.6067843367646684</v>
      </c>
      <c r="NJ103" s="6">
        <f>IFERROR(INDEX(Sales!$D$5:$ABF$18,MATCH(UsagePerHour!$B103,Sales!$C$5:$C$18,0),MATCH(UsagePerHour!NJ$4,Sales!$D$3:$ABF$3,0))/NJ$2*INDEX(Usage!$D$5:$ABF$11,MATCH(UsagePerHour!$B$100,Usage!$C$5:$C$11,0),MATCH(UsagePerHour!NJ$4,Usage!$D$3:$ABF$3,0)),"")</f>
        <v>19.553694327502797</v>
      </c>
      <c r="NK103" s="6">
        <f>IFERROR(INDEX(Sales!$D$5:$ABF$18,MATCH(UsagePerHour!$B103,Sales!$C$5:$C$18,0),MATCH(UsagePerHour!NK$4,Sales!$D$3:$ABF$3,0))/NK$2*INDEX(Usage!$D$5:$ABF$11,MATCH(UsagePerHour!$B$100,Usage!$C$5:$C$11,0),MATCH(UsagePerHour!NK$4,Usage!$D$3:$ABF$3,0)),"")</f>
        <v>4.7883949556470968</v>
      </c>
      <c r="NL103" s="6">
        <f>IFERROR(INDEX(Sales!$D$5:$ABF$18,MATCH(UsagePerHour!$B103,Sales!$C$5:$C$18,0),MATCH(UsagePerHour!NL$4,Sales!$D$3:$ABF$3,0))/NL$2*INDEX(Usage!$D$5:$ABF$11,MATCH(UsagePerHour!$B$100,Usage!$C$5:$C$11,0),MATCH(UsagePerHour!NL$4,Usage!$D$3:$ABF$3,0)),"")</f>
        <v>2.1436995276550359</v>
      </c>
      <c r="NM103" s="6">
        <f>IFERROR(INDEX(Sales!$D$5:$ABF$18,MATCH(UsagePerHour!$B103,Sales!$C$5:$C$18,0),MATCH(UsagePerHour!NM$4,Sales!$D$3:$ABF$3,0))/NM$2*INDEX(Usage!$D$5:$ABF$11,MATCH(UsagePerHour!$B$100,Usage!$C$5:$C$11,0),MATCH(UsagePerHour!NM$4,Usage!$D$3:$ABF$3,0)),"")</f>
        <v>4.1947182979300068</v>
      </c>
      <c r="NN103" s="6">
        <f>IFERROR(INDEX(Sales!$D$5:$ABF$18,MATCH(UsagePerHour!$B103,Sales!$C$5:$C$18,0),MATCH(UsagePerHour!NN$4,Sales!$D$3:$ABF$3,0))/NN$2*INDEX(Usage!$D$5:$ABF$11,MATCH(UsagePerHour!$B$100,Usage!$C$5:$C$11,0),MATCH(UsagePerHour!NN$4,Usage!$D$3:$ABF$3,0)),"")</f>
        <v>4.5968737878327239</v>
      </c>
      <c r="NO103" s="6">
        <f>IFERROR(INDEX(Sales!$D$5:$ABF$18,MATCH(UsagePerHour!$B103,Sales!$C$5:$C$18,0),MATCH(UsagePerHour!NO$4,Sales!$D$3:$ABF$3,0))/NO$2*INDEX(Usage!$D$5:$ABF$11,MATCH(UsagePerHour!$B$100,Usage!$C$5:$C$11,0),MATCH(UsagePerHour!NO$4,Usage!$D$3:$ABF$3,0)),"")</f>
        <v>4.2195695109908202</v>
      </c>
      <c r="NP103" s="6">
        <f>IFERROR(INDEX(Sales!$D$5:$ABF$18,MATCH(UsagePerHour!$B103,Sales!$C$5:$C$18,0),MATCH(UsagePerHour!NP$4,Sales!$D$3:$ABF$3,0))/NP$2*INDEX(Usage!$D$5:$ABF$11,MATCH(UsagePerHour!$B$100,Usage!$C$5:$C$11,0),MATCH(UsagePerHour!NP$4,Usage!$D$3:$ABF$3,0)),"")</f>
        <v>2.5207057362159211</v>
      </c>
      <c r="NQ103" s="6">
        <f>IFERROR(INDEX(Sales!$D$5:$ABF$18,MATCH(UsagePerHour!$B103,Sales!$C$5:$C$18,0),MATCH(UsagePerHour!NQ$4,Sales!$D$3:$ABF$3,0))/NQ$2*INDEX(Usage!$D$5:$ABF$11,MATCH(UsagePerHour!$B$100,Usage!$C$5:$C$11,0),MATCH(UsagePerHour!NQ$4,Usage!$D$3:$ABF$3,0)),"")</f>
        <v>3.8512293366528771</v>
      </c>
      <c r="NR103" s="6">
        <f>IFERROR(INDEX(Sales!$D$5:$ABF$18,MATCH(UsagePerHour!$B103,Sales!$C$5:$C$18,0),MATCH(UsagePerHour!NR$4,Sales!$D$3:$ABF$3,0))/NR$2*INDEX(Usage!$D$5:$ABF$11,MATCH(UsagePerHour!$B$100,Usage!$C$5:$C$11,0),MATCH(UsagePerHour!NR$4,Usage!$D$3:$ABF$3,0)),"")</f>
        <v>2.9193539787147822</v>
      </c>
      <c r="NS103" s="6">
        <f>IFERROR(INDEX(Sales!$D$5:$ABF$18,MATCH(UsagePerHour!$B103,Sales!$C$5:$C$18,0),MATCH(UsagePerHour!NS$4,Sales!$D$3:$ABF$3,0))/NS$2*INDEX(Usage!$D$5:$ABF$11,MATCH(UsagePerHour!$B$100,Usage!$C$5:$C$11,0),MATCH(UsagePerHour!NS$4,Usage!$D$3:$ABF$3,0)),"")</f>
        <v>3.5820716924197495</v>
      </c>
      <c r="NT103" s="6">
        <f>IFERROR(INDEX(Sales!$D$5:$ABF$18,MATCH(UsagePerHour!$B103,Sales!$C$5:$C$18,0),MATCH(UsagePerHour!NT$4,Sales!$D$3:$ABF$3,0))/NT$2*INDEX(Usage!$D$5:$ABF$11,MATCH(UsagePerHour!$B$100,Usage!$C$5:$C$11,0),MATCH(UsagePerHour!NT$4,Usage!$D$3:$ABF$3,0)),"")</f>
        <v>2.2452136410411025</v>
      </c>
      <c r="NU103" s="6">
        <f>IFERROR(INDEX(Sales!$D$5:$ABF$18,MATCH(UsagePerHour!$B103,Sales!$C$5:$C$18,0),MATCH(UsagePerHour!NU$4,Sales!$D$3:$ABF$3,0))/NU$2*INDEX(Usage!$D$5:$ABF$11,MATCH(UsagePerHour!$B$100,Usage!$C$5:$C$11,0),MATCH(UsagePerHour!NU$4,Usage!$D$3:$ABF$3,0)),"")</f>
        <v>9.2588597842835139</v>
      </c>
      <c r="NV103" s="6">
        <f>IFERROR(INDEX(Sales!$D$5:$ABF$18,MATCH(UsagePerHour!$B103,Sales!$C$5:$C$18,0),MATCH(UsagePerHour!NV$4,Sales!$D$3:$ABF$3,0))/NV$2*INDEX(Usage!$D$5:$ABF$11,MATCH(UsagePerHour!$B$100,Usage!$C$5:$C$11,0),MATCH(UsagePerHour!NV$4,Usage!$D$3:$ABF$3,0)),"")</f>
        <v>47.69824062289436</v>
      </c>
      <c r="NW103" s="6">
        <f>IFERROR(INDEX(Sales!$D$5:$ABF$18,MATCH(UsagePerHour!$B103,Sales!$C$5:$C$18,0),MATCH(UsagePerHour!NW$4,Sales!$D$3:$ABF$3,0))/NW$2*INDEX(Usage!$D$5:$ABF$11,MATCH(UsagePerHour!$B$100,Usage!$C$5:$C$11,0),MATCH(UsagePerHour!NW$4,Usage!$D$3:$ABF$3,0)),"")</f>
        <v>9.0460607601013852</v>
      </c>
      <c r="NX103" s="6">
        <f>IFERROR(INDEX(Sales!$D$5:$ABF$18,MATCH(UsagePerHour!$B103,Sales!$C$5:$C$18,0),MATCH(UsagePerHour!NX$4,Sales!$D$3:$ABF$3,0))/NX$2*INDEX(Usage!$D$5:$ABF$11,MATCH(UsagePerHour!$B$100,Usage!$C$5:$C$11,0),MATCH(UsagePerHour!NX$4,Usage!$D$3:$ABF$3,0)),"")</f>
        <v>3.721684568140192</v>
      </c>
      <c r="NY103" s="6">
        <f>IFERROR(INDEX(Sales!$D$5:$ABF$18,MATCH(UsagePerHour!$B103,Sales!$C$5:$C$18,0),MATCH(UsagePerHour!NY$4,Sales!$D$3:$ABF$3,0))/NY$2*INDEX(Usage!$D$5:$ABF$11,MATCH(UsagePerHour!$B$100,Usage!$C$5:$C$11,0),MATCH(UsagePerHour!NY$4,Usage!$D$3:$ABF$3,0)),"")</f>
        <v>4.8010442320953599</v>
      </c>
      <c r="NZ103" s="6">
        <f>IFERROR(INDEX(Sales!$D$5:$ABF$18,MATCH(UsagePerHour!$B103,Sales!$C$5:$C$18,0),MATCH(UsagePerHour!NZ$4,Sales!$D$3:$ABF$3,0))/NZ$2*INDEX(Usage!$D$5:$ABF$11,MATCH(UsagePerHour!$B$100,Usage!$C$5:$C$11,0),MATCH(UsagePerHour!NZ$4,Usage!$D$3:$ABF$3,0)),"")</f>
        <v>0.68111694192393424</v>
      </c>
      <c r="OA103" s="6">
        <f>IFERROR(INDEX(Sales!$D$5:$ABF$18,MATCH(UsagePerHour!$B103,Sales!$C$5:$C$18,0),MATCH(UsagePerHour!OA$4,Sales!$D$3:$ABF$3,0))/OA$2*INDEX(Usage!$D$5:$ABF$11,MATCH(UsagePerHour!$B$100,Usage!$C$5:$C$11,0),MATCH(UsagePerHour!OA$4,Usage!$D$3:$ABF$3,0)),"")</f>
        <v>1.6232899338185878</v>
      </c>
      <c r="OB103" s="6">
        <f>IFERROR(INDEX(Sales!$D$5:$ABF$18,MATCH(UsagePerHour!$B103,Sales!$C$5:$C$18,0),MATCH(UsagePerHour!OB$4,Sales!$D$3:$ABF$3,0))/OB$2*INDEX(Usage!$D$5:$ABF$11,MATCH(UsagePerHour!$B$100,Usage!$C$5:$C$11,0),MATCH(UsagePerHour!OB$4,Usage!$D$3:$ABF$3,0)),"")</f>
        <v>21.936824321247393</v>
      </c>
      <c r="OC103" s="6">
        <f>IFERROR(INDEX(Sales!$D$5:$ABF$18,MATCH(UsagePerHour!$B103,Sales!$C$5:$C$18,0),MATCH(UsagePerHour!OC$4,Sales!$D$3:$ABF$3,0))/OC$2*INDEX(Usage!$D$5:$ABF$11,MATCH(UsagePerHour!$B$100,Usage!$C$5:$C$11,0),MATCH(UsagePerHour!OC$4,Usage!$D$3:$ABF$3,0)),"")</f>
        <v>10.329791218908397</v>
      </c>
      <c r="OD103" s="6">
        <f>IFERROR(INDEX(Sales!$D$5:$ABF$18,MATCH(UsagePerHour!$B103,Sales!$C$5:$C$18,0),MATCH(UsagePerHour!OD$4,Sales!$D$3:$ABF$3,0))/OD$2*INDEX(Usage!$D$5:$ABF$11,MATCH(UsagePerHour!$B$100,Usage!$C$5:$C$11,0),MATCH(UsagePerHour!OD$4,Usage!$D$3:$ABF$3,0)),"")</f>
        <v>3.9430070520547624</v>
      </c>
      <c r="OE103" s="6">
        <f>IFERROR(INDEX(Sales!$D$5:$ABF$18,MATCH(UsagePerHour!$B103,Sales!$C$5:$C$18,0),MATCH(UsagePerHour!OE$4,Sales!$D$3:$ABF$3,0))/OE$2*INDEX(Usage!$D$5:$ABF$11,MATCH(UsagePerHour!$B$100,Usage!$C$5:$C$11,0),MATCH(UsagePerHour!OE$4,Usage!$D$3:$ABF$3,0)),"")</f>
        <v>5.1273955155356772</v>
      </c>
      <c r="OF103" s="6">
        <f>IFERROR(INDEX(Sales!$D$5:$ABF$18,MATCH(UsagePerHour!$B103,Sales!$C$5:$C$18,0),MATCH(UsagePerHour!OF$4,Sales!$D$3:$ABF$3,0))/OF$2*INDEX(Usage!$D$5:$ABF$11,MATCH(UsagePerHour!$B$100,Usage!$C$5:$C$11,0),MATCH(UsagePerHour!OF$4,Usage!$D$3:$ABF$3,0)),"")</f>
        <v>18.488709379657521</v>
      </c>
      <c r="OG103" s="6">
        <f>IFERROR(INDEX(Sales!$D$5:$ABF$18,MATCH(UsagePerHour!$B103,Sales!$C$5:$C$18,0),MATCH(UsagePerHour!OG$4,Sales!$D$3:$ABF$3,0))/OG$2*INDEX(Usage!$D$5:$ABF$11,MATCH(UsagePerHour!$B$100,Usage!$C$5:$C$11,0),MATCH(UsagePerHour!OG$4,Usage!$D$3:$ABF$3,0)),"")</f>
        <v>0.60821673647624985</v>
      </c>
      <c r="OH103" s="6">
        <f>IFERROR(INDEX(Sales!$D$5:$ABF$18,MATCH(UsagePerHour!$B103,Sales!$C$5:$C$18,0),MATCH(UsagePerHour!OH$4,Sales!$D$3:$ABF$3,0))/OH$2*INDEX(Usage!$D$5:$ABF$11,MATCH(UsagePerHour!$B$100,Usage!$C$5:$C$11,0),MATCH(UsagePerHour!OH$4,Usage!$D$3:$ABF$3,0)),"")</f>
        <v>2.3679564465263798</v>
      </c>
      <c r="OI103" s="6">
        <f>IFERROR(INDEX(Sales!$D$5:$ABF$18,MATCH(UsagePerHour!$B103,Sales!$C$5:$C$18,0),MATCH(UsagePerHour!OI$4,Sales!$D$3:$ABF$3,0))/OI$2*INDEX(Usage!$D$5:$ABF$11,MATCH(UsagePerHour!$B$100,Usage!$C$5:$C$11,0),MATCH(UsagePerHour!OI$4,Usage!$D$3:$ABF$3,0)),"")</f>
        <v>2.6650389872331131</v>
      </c>
      <c r="OJ103" s="6">
        <f>IFERROR(INDEX(Sales!$D$5:$ABF$18,MATCH(UsagePerHour!$B103,Sales!$C$5:$C$18,0),MATCH(UsagePerHour!OJ$4,Sales!$D$3:$ABF$3,0))/OJ$2*INDEX(Usage!$D$5:$ABF$11,MATCH(UsagePerHour!$B$100,Usage!$C$5:$C$11,0),MATCH(UsagePerHour!OJ$4,Usage!$D$3:$ABF$3,0)),"")</f>
        <v>22.416533453602518</v>
      </c>
      <c r="OK103" s="6">
        <f>IFERROR(INDEX(Sales!$D$5:$ABF$18,MATCH(UsagePerHour!$B103,Sales!$C$5:$C$18,0),MATCH(UsagePerHour!OK$4,Sales!$D$3:$ABF$3,0))/OK$2*INDEX(Usage!$D$5:$ABF$11,MATCH(UsagePerHour!$B$100,Usage!$C$5:$C$11,0),MATCH(UsagePerHour!OK$4,Usage!$D$3:$ABF$3,0)),"")</f>
        <v>2.6835559896563881</v>
      </c>
      <c r="OL103" s="6">
        <f>IFERROR(INDEX(Sales!$D$5:$ABF$18,MATCH(UsagePerHour!$B103,Sales!$C$5:$C$18,0),MATCH(UsagePerHour!OL$4,Sales!$D$3:$ABF$3,0))/OL$2*INDEX(Usage!$D$5:$ABF$11,MATCH(UsagePerHour!$B$100,Usage!$C$5:$C$11,0),MATCH(UsagePerHour!OL$4,Usage!$D$3:$ABF$3,0)),"")</f>
        <v>0.45758338929579023</v>
      </c>
      <c r="OM103" s="6">
        <f>IFERROR(INDEX(Sales!$D$5:$ABF$18,MATCH(UsagePerHour!$B103,Sales!$C$5:$C$18,0),MATCH(UsagePerHour!OM$4,Sales!$D$3:$ABF$3,0))/OM$2*INDEX(Usage!$D$5:$ABF$11,MATCH(UsagePerHour!$B$100,Usage!$C$5:$C$11,0),MATCH(UsagePerHour!OM$4,Usage!$D$3:$ABF$3,0)),"")</f>
        <v>22.559280169066724</v>
      </c>
      <c r="ON103" s="6">
        <f>IFERROR(INDEX(Sales!$D$5:$ABF$18,MATCH(UsagePerHour!$B103,Sales!$C$5:$C$18,0),MATCH(UsagePerHour!ON$4,Sales!$D$3:$ABF$3,0))/ON$2*INDEX(Usage!$D$5:$ABF$11,MATCH(UsagePerHour!$B$100,Usage!$C$5:$C$11,0),MATCH(UsagePerHour!ON$4,Usage!$D$3:$ABF$3,0)),"")</f>
        <v>0.70337520922688668</v>
      </c>
      <c r="OO103" s="6">
        <f>IFERROR(INDEX(Sales!$D$5:$ABF$18,MATCH(UsagePerHour!$B103,Sales!$C$5:$C$18,0),MATCH(UsagePerHour!OO$4,Sales!$D$3:$ABF$3,0))/OO$2*INDEX(Usage!$D$5:$ABF$11,MATCH(UsagePerHour!$B$100,Usage!$C$5:$C$11,0),MATCH(UsagePerHour!OO$4,Usage!$D$3:$ABF$3,0)),"")</f>
        <v>1.3735398175890703</v>
      </c>
      <c r="OP103" s="6">
        <f>IFERROR(INDEX(Sales!$D$5:$ABF$18,MATCH(UsagePerHour!$B103,Sales!$C$5:$C$18,0),MATCH(UsagePerHour!OP$4,Sales!$D$3:$ABF$3,0))/OP$2*INDEX(Usage!$D$5:$ABF$11,MATCH(UsagePerHour!$B$100,Usage!$C$5:$C$11,0),MATCH(UsagePerHour!OP$4,Usage!$D$3:$ABF$3,0)),"")</f>
        <v>8.0159909181274998</v>
      </c>
      <c r="OQ103" s="6">
        <f>IFERROR(INDEX(Sales!$D$5:$ABF$18,MATCH(UsagePerHour!$B103,Sales!$C$5:$C$18,0),MATCH(UsagePerHour!OQ$4,Sales!$D$3:$ABF$3,0))/OQ$2*INDEX(Usage!$D$5:$ABF$11,MATCH(UsagePerHour!$B$100,Usage!$C$5:$C$11,0),MATCH(UsagePerHour!OQ$4,Usage!$D$3:$ABF$3,0)),"")</f>
        <v>17.562226065156</v>
      </c>
      <c r="OR103" s="6">
        <f>IFERROR(INDEX(Sales!$D$5:$ABF$18,MATCH(UsagePerHour!$B103,Sales!$C$5:$C$18,0),MATCH(UsagePerHour!OR$4,Sales!$D$3:$ABF$3,0))/OR$2*INDEX(Usage!$D$5:$ABF$11,MATCH(UsagePerHour!$B$100,Usage!$C$5:$C$11,0),MATCH(UsagePerHour!OR$4,Usage!$D$3:$ABF$3,0)),"")</f>
        <v>1.9329403707559976</v>
      </c>
      <c r="OS103" s="6">
        <f>IFERROR(INDEX(Sales!$D$5:$ABF$18,MATCH(UsagePerHour!$B103,Sales!$C$5:$C$18,0),MATCH(UsagePerHour!OS$4,Sales!$D$3:$ABF$3,0))/OS$2*INDEX(Usage!$D$5:$ABF$11,MATCH(UsagePerHour!$B$100,Usage!$C$5:$C$11,0),MATCH(UsagePerHour!OS$4,Usage!$D$3:$ABF$3,0)),"")</f>
        <v>3.3115091225927866</v>
      </c>
      <c r="OT103" s="6">
        <f>IFERROR(INDEX(Sales!$D$5:$ABF$18,MATCH(UsagePerHour!$B103,Sales!$C$5:$C$18,0),MATCH(UsagePerHour!OT$4,Sales!$D$3:$ABF$3,0))/OT$2*INDEX(Usage!$D$5:$ABF$11,MATCH(UsagePerHour!$B$100,Usage!$C$5:$C$11,0),MATCH(UsagePerHour!OT$4,Usage!$D$3:$ABF$3,0)),"")</f>
        <v>0</v>
      </c>
      <c r="OU103" s="6">
        <f>IFERROR(INDEX(Sales!$D$5:$ABF$18,MATCH(UsagePerHour!$B103,Sales!$C$5:$C$18,0),MATCH(UsagePerHour!OU$4,Sales!$D$3:$ABF$3,0))/OU$2*INDEX(Usage!$D$5:$ABF$11,MATCH(UsagePerHour!$B$100,Usage!$C$5:$C$11,0),MATCH(UsagePerHour!OU$4,Usage!$D$3:$ABF$3,0)),"")</f>
        <v>1.3703962743992968</v>
      </c>
      <c r="OV103" s="6">
        <f>IFERROR(INDEX(Sales!$D$5:$ABF$18,MATCH(UsagePerHour!$B103,Sales!$C$5:$C$18,0),MATCH(UsagePerHour!OV$4,Sales!$D$3:$ABF$3,0))/OV$2*INDEX(Usage!$D$5:$ABF$11,MATCH(UsagePerHour!$B$100,Usage!$C$5:$C$11,0),MATCH(UsagePerHour!OV$4,Usage!$D$3:$ABF$3,0)),"")</f>
        <v>0.23664292769279532</v>
      </c>
      <c r="OW103" s="6">
        <f>IFERROR(INDEX(Sales!$D$5:$ABF$18,MATCH(UsagePerHour!$B103,Sales!$C$5:$C$18,0),MATCH(UsagePerHour!OW$4,Sales!$D$3:$ABF$3,0))/OW$2*INDEX(Usage!$D$5:$ABF$11,MATCH(UsagePerHour!$B$100,Usage!$C$5:$C$11,0),MATCH(UsagePerHour!OW$4,Usage!$D$3:$ABF$3,0)),"")</f>
        <v>1.4869411400174928</v>
      </c>
      <c r="OX103" s="6">
        <f>IFERROR(INDEX(Sales!$D$5:$ABF$18,MATCH(UsagePerHour!$B103,Sales!$C$5:$C$18,0),MATCH(UsagePerHour!OX$4,Sales!$D$3:$ABF$3,0))/OX$2*INDEX(Usage!$D$5:$ABF$11,MATCH(UsagePerHour!$B$100,Usage!$C$5:$C$11,0),MATCH(UsagePerHour!OX$4,Usage!$D$3:$ABF$3,0)),"")</f>
        <v>22.521772097478262</v>
      </c>
      <c r="OY103" s="6">
        <f>IFERROR(INDEX(Sales!$D$5:$ABF$18,MATCH(UsagePerHour!$B103,Sales!$C$5:$C$18,0),MATCH(UsagePerHour!OY$4,Sales!$D$3:$ABF$3,0))/OY$2*INDEX(Usage!$D$5:$ABF$11,MATCH(UsagePerHour!$B$100,Usage!$C$5:$C$11,0),MATCH(UsagePerHour!OY$4,Usage!$D$3:$ABF$3,0)),"")</f>
        <v>3.5212427933756478</v>
      </c>
      <c r="OZ103" s="6">
        <f>IFERROR(INDEX(Sales!$D$5:$ABF$18,MATCH(UsagePerHour!$B103,Sales!$C$5:$C$18,0),MATCH(UsagePerHour!OZ$4,Sales!$D$3:$ABF$3,0))/OZ$2*INDEX(Usage!$D$5:$ABF$11,MATCH(UsagePerHour!$B$100,Usage!$C$5:$C$11,0),MATCH(UsagePerHour!OZ$4,Usage!$D$3:$ABF$3,0)),"")</f>
        <v>1.6729138402617971</v>
      </c>
      <c r="PA103" s="6">
        <f>IFERROR(INDEX(Sales!$D$5:$ABF$18,MATCH(UsagePerHour!$B103,Sales!$C$5:$C$18,0),MATCH(UsagePerHour!PA$4,Sales!$D$3:$ABF$3,0))/PA$2*INDEX(Usage!$D$5:$ABF$11,MATCH(UsagePerHour!$B$100,Usage!$C$5:$C$11,0),MATCH(UsagePerHour!PA$4,Usage!$D$3:$ABF$3,0)),"")</f>
        <v>0</v>
      </c>
      <c r="PB103" s="6">
        <f>IFERROR(INDEX(Sales!$D$5:$ABF$18,MATCH(UsagePerHour!$B103,Sales!$C$5:$C$18,0),MATCH(UsagePerHour!PB$4,Sales!$D$3:$ABF$3,0))/PB$2*INDEX(Usage!$D$5:$ABF$11,MATCH(UsagePerHour!$B$100,Usage!$C$5:$C$11,0),MATCH(UsagePerHour!PB$4,Usage!$D$3:$ABF$3,0)),"")</f>
        <v>1.5024555807307416</v>
      </c>
      <c r="PC103" s="6">
        <f>IFERROR(INDEX(Sales!$D$5:$ABF$18,MATCH(UsagePerHour!$B103,Sales!$C$5:$C$18,0),MATCH(UsagePerHour!PC$4,Sales!$D$3:$ABF$3,0))/PC$2*INDEX(Usage!$D$5:$ABF$11,MATCH(UsagePerHour!$B$100,Usage!$C$5:$C$11,0),MATCH(UsagePerHour!PC$4,Usage!$D$3:$ABF$3,0)),"")</f>
        <v>0.10624915131144014</v>
      </c>
      <c r="PD103" s="6">
        <f>IFERROR(INDEX(Sales!$D$5:$ABF$18,MATCH(UsagePerHour!$B103,Sales!$C$5:$C$18,0),MATCH(UsagePerHour!PD$4,Sales!$D$3:$ABF$3,0))/PD$2*INDEX(Usage!$D$5:$ABF$11,MATCH(UsagePerHour!$B$100,Usage!$C$5:$C$11,0),MATCH(UsagePerHour!PD$4,Usage!$D$3:$ABF$3,0)),"")</f>
        <v>0.16129265404487778</v>
      </c>
      <c r="PE103" s="6">
        <f>IFERROR(INDEX(Sales!$D$5:$ABF$18,MATCH(UsagePerHour!$B103,Sales!$C$5:$C$18,0),MATCH(UsagePerHour!PE$4,Sales!$D$3:$ABF$3,0))/PE$2*INDEX(Usage!$D$5:$ABF$11,MATCH(UsagePerHour!$B$100,Usage!$C$5:$C$11,0),MATCH(UsagePerHour!PE$4,Usage!$D$3:$ABF$3,0)),"")</f>
        <v>13.035609088996422</v>
      </c>
      <c r="PF103" s="6">
        <f>IFERROR(INDEX(Sales!$D$5:$ABF$18,MATCH(UsagePerHour!$B103,Sales!$C$5:$C$18,0),MATCH(UsagePerHour!PF$4,Sales!$D$3:$ABF$3,0))/PF$2*INDEX(Usage!$D$5:$ABF$11,MATCH(UsagePerHour!$B$100,Usage!$C$5:$C$11,0),MATCH(UsagePerHour!PF$4,Usage!$D$3:$ABF$3,0)),"")</f>
        <v>0.70964512844665451</v>
      </c>
      <c r="PG103" s="6">
        <f>IFERROR(INDEX(Sales!$D$5:$ABF$18,MATCH(UsagePerHour!$B103,Sales!$C$5:$C$18,0),MATCH(UsagePerHour!PG$4,Sales!$D$3:$ABF$3,0))/PG$2*INDEX(Usage!$D$5:$ABF$11,MATCH(UsagePerHour!$B$100,Usage!$C$5:$C$11,0),MATCH(UsagePerHour!PG$4,Usage!$D$3:$ABF$3,0)),"")</f>
        <v>1.765471069510725</v>
      </c>
      <c r="PH103" s="6">
        <f>IFERROR(INDEX(Sales!$D$5:$ABF$18,MATCH(UsagePerHour!$B103,Sales!$C$5:$C$18,0),MATCH(UsagePerHour!PH$4,Sales!$D$3:$ABF$3,0))/PH$2*INDEX(Usage!$D$5:$ABF$11,MATCH(UsagePerHour!$B$100,Usage!$C$5:$C$11,0),MATCH(UsagePerHour!PH$4,Usage!$D$3:$ABF$3,0)),"")</f>
        <v>3.9593880234582364</v>
      </c>
      <c r="PI103" s="6">
        <f>IFERROR(INDEX(Sales!$D$5:$ABF$18,MATCH(UsagePerHour!$B103,Sales!$C$5:$C$18,0),MATCH(UsagePerHour!PI$4,Sales!$D$3:$ABF$3,0))/PI$2*INDEX(Usage!$D$5:$ABF$11,MATCH(UsagePerHour!$B$100,Usage!$C$5:$C$11,0),MATCH(UsagePerHour!PI$4,Usage!$D$3:$ABF$3,0)),"")</f>
        <v>0.71404898918381499</v>
      </c>
      <c r="PJ103" s="6">
        <f>IFERROR(INDEX(Sales!$D$5:$ABF$18,MATCH(UsagePerHour!$B103,Sales!$C$5:$C$18,0),MATCH(UsagePerHour!PJ$4,Sales!$D$3:$ABF$3,0))/PJ$2*INDEX(Usage!$D$5:$ABF$11,MATCH(UsagePerHour!$B$100,Usage!$C$5:$C$11,0),MATCH(UsagePerHour!PJ$4,Usage!$D$3:$ABF$3,0)),"")</f>
        <v>0.15181039046002556</v>
      </c>
      <c r="PK103" s="6">
        <f>IFERROR(INDEX(Sales!$D$5:$ABF$18,MATCH(UsagePerHour!$B103,Sales!$C$5:$C$18,0),MATCH(UsagePerHour!PK$4,Sales!$D$3:$ABF$3,0))/PK$2*INDEX(Usage!$D$5:$ABF$11,MATCH(UsagePerHour!$B$100,Usage!$C$5:$C$11,0),MATCH(UsagePerHour!PK$4,Usage!$D$3:$ABF$3,0)),"")</f>
        <v>0.97694084001045178</v>
      </c>
      <c r="PL103" s="6">
        <f>IFERROR(INDEX(Sales!$D$5:$ABF$18,MATCH(UsagePerHour!$B103,Sales!$C$5:$C$18,0),MATCH(UsagePerHour!PL$4,Sales!$D$3:$ABF$3,0))/PL$2*INDEX(Usage!$D$5:$ABF$11,MATCH(UsagePerHour!$B$100,Usage!$C$5:$C$11,0),MATCH(UsagePerHour!PL$4,Usage!$D$3:$ABF$3,0)),"")</f>
        <v>14.036338162469786</v>
      </c>
      <c r="PM103" s="6">
        <f>IFERROR(INDEX(Sales!$D$5:$ABF$18,MATCH(UsagePerHour!$B103,Sales!$C$5:$C$18,0),MATCH(UsagePerHour!PM$4,Sales!$D$3:$ABF$3,0))/PM$2*INDEX(Usage!$D$5:$ABF$11,MATCH(UsagePerHour!$B$100,Usage!$C$5:$C$11,0),MATCH(UsagePerHour!PM$4,Usage!$D$3:$ABF$3,0)),"")</f>
        <v>2.124219607885304</v>
      </c>
      <c r="PN103" s="6">
        <f>IFERROR(INDEX(Sales!$D$5:$ABF$18,MATCH(UsagePerHour!$B103,Sales!$C$5:$C$18,0),MATCH(UsagePerHour!PN$4,Sales!$D$3:$ABF$3,0))/PN$2*INDEX(Usage!$D$5:$ABF$11,MATCH(UsagePerHour!$B$100,Usage!$C$5:$C$11,0),MATCH(UsagePerHour!PN$4,Usage!$D$3:$ABF$3,0)),"")</f>
        <v>2.2004213006987228</v>
      </c>
      <c r="PO103" s="6">
        <f>IFERROR(INDEX(Sales!$D$5:$ABF$18,MATCH(UsagePerHour!$B103,Sales!$C$5:$C$18,0),MATCH(UsagePerHour!PO$4,Sales!$D$3:$ABF$3,0))/PO$2*INDEX(Usage!$D$5:$ABF$11,MATCH(UsagePerHour!$B$100,Usage!$C$5:$C$11,0),MATCH(UsagePerHour!PO$4,Usage!$D$3:$ABF$3,0)),"")</f>
        <v>4.3140178682681327</v>
      </c>
      <c r="PP103" s="6">
        <f>IFERROR(INDEX(Sales!$D$5:$ABF$18,MATCH(UsagePerHour!$B103,Sales!$C$5:$C$18,0),MATCH(UsagePerHour!PP$4,Sales!$D$3:$ABF$3,0))/PP$2*INDEX(Usage!$D$5:$ABF$11,MATCH(UsagePerHour!$B$100,Usage!$C$5:$C$11,0),MATCH(UsagePerHour!PP$4,Usage!$D$3:$ABF$3,0)),"")</f>
        <v>0.24708824580207217</v>
      </c>
      <c r="PQ103" s="6">
        <f>IFERROR(INDEX(Sales!$D$5:$ABF$18,MATCH(UsagePerHour!$B103,Sales!$C$5:$C$18,0),MATCH(UsagePerHour!PQ$4,Sales!$D$3:$ABF$3,0))/PQ$2*INDEX(Usage!$D$5:$ABF$11,MATCH(UsagePerHour!$B$100,Usage!$C$5:$C$11,0),MATCH(UsagePerHour!PQ$4,Usage!$D$3:$ABF$3,0)),"")</f>
        <v>2.7207211365377693</v>
      </c>
      <c r="PR103" s="6">
        <f>IFERROR(INDEX(Sales!$D$5:$ABF$18,MATCH(UsagePerHour!$B103,Sales!$C$5:$C$18,0),MATCH(UsagePerHour!PR$4,Sales!$D$3:$ABF$3,0))/PR$2*INDEX(Usage!$D$5:$ABF$11,MATCH(UsagePerHour!$B$100,Usage!$C$5:$C$11,0),MATCH(UsagePerHour!PR$4,Usage!$D$3:$ABF$3,0)),"")</f>
        <v>1.9677616703560641</v>
      </c>
      <c r="PS103" s="6">
        <f>IFERROR(INDEX(Sales!$D$5:$ABF$18,MATCH(UsagePerHour!$B103,Sales!$C$5:$C$18,0),MATCH(UsagePerHour!PS$4,Sales!$D$3:$ABF$3,0))/PS$2*INDEX(Usage!$D$5:$ABF$11,MATCH(UsagePerHour!$B$100,Usage!$C$5:$C$11,0),MATCH(UsagePerHour!PS$4,Usage!$D$3:$ABF$3,0)),"")</f>
        <v>11.512226210708262</v>
      </c>
      <c r="PT103" s="6">
        <f>IFERROR(INDEX(Sales!$D$5:$ABF$18,MATCH(UsagePerHour!$B103,Sales!$C$5:$C$18,0),MATCH(UsagePerHour!PT$4,Sales!$D$3:$ABF$3,0))/PT$2*INDEX(Usage!$D$5:$ABF$11,MATCH(UsagePerHour!$B$100,Usage!$C$5:$C$11,0),MATCH(UsagePerHour!PT$4,Usage!$D$3:$ABF$3,0)),"")</f>
        <v>2.4598865154996106</v>
      </c>
      <c r="PU103" s="6">
        <f>IFERROR(INDEX(Sales!$D$5:$ABF$18,MATCH(UsagePerHour!$B103,Sales!$C$5:$C$18,0),MATCH(UsagePerHour!PU$4,Sales!$D$3:$ABF$3,0))/PU$2*INDEX(Usage!$D$5:$ABF$11,MATCH(UsagePerHour!$B$100,Usage!$C$5:$C$11,0),MATCH(UsagePerHour!PU$4,Usage!$D$3:$ABF$3,0)),"")</f>
        <v>1.7045077098897139</v>
      </c>
      <c r="PV103" s="6">
        <f>IFERROR(INDEX(Sales!$D$5:$ABF$18,MATCH(UsagePerHour!$B103,Sales!$C$5:$C$18,0),MATCH(UsagePerHour!PV$4,Sales!$D$3:$ABF$3,0))/PV$2*INDEX(Usage!$D$5:$ABF$11,MATCH(UsagePerHour!$B$100,Usage!$C$5:$C$11,0),MATCH(UsagePerHour!PV$4,Usage!$D$3:$ABF$3,0)),"")</f>
        <v>4.0788907804711769</v>
      </c>
      <c r="PW103" s="6">
        <f>IFERROR(INDEX(Sales!$D$5:$ABF$18,MATCH(UsagePerHour!$B103,Sales!$C$5:$C$18,0),MATCH(UsagePerHour!PW$4,Sales!$D$3:$ABF$3,0))/PW$2*INDEX(Usage!$D$5:$ABF$11,MATCH(UsagePerHour!$B$100,Usage!$C$5:$C$11,0),MATCH(UsagePerHour!PW$4,Usage!$D$3:$ABF$3,0)),"")</f>
        <v>0.23020990429434052</v>
      </c>
      <c r="PX103" s="6">
        <f>IFERROR(INDEX(Sales!$D$5:$ABF$18,MATCH(UsagePerHour!$B103,Sales!$C$5:$C$18,0),MATCH(UsagePerHour!PX$4,Sales!$D$3:$ABF$3,0))/PX$2*INDEX(Usage!$D$5:$ABF$11,MATCH(UsagePerHour!$B$100,Usage!$C$5:$C$11,0),MATCH(UsagePerHour!PX$4,Usage!$D$3:$ABF$3,0)),"")</f>
        <v>1.9925959541327569</v>
      </c>
      <c r="PY103" s="6">
        <f>IFERROR(INDEX(Sales!$D$5:$ABF$18,MATCH(UsagePerHour!$B103,Sales!$C$5:$C$18,0),MATCH(UsagePerHour!PY$4,Sales!$D$3:$ABF$3,0))/PY$2*INDEX(Usage!$D$5:$ABF$11,MATCH(UsagePerHour!$B$100,Usage!$C$5:$C$11,0),MATCH(UsagePerHour!PY$4,Usage!$D$3:$ABF$3,0)),"")</f>
        <v>2.6818893682499421</v>
      </c>
      <c r="PZ103" s="6">
        <f>IFERROR(INDEX(Sales!$D$5:$ABF$18,MATCH(UsagePerHour!$B103,Sales!$C$5:$C$18,0),MATCH(UsagePerHour!PZ$4,Sales!$D$3:$ABF$3,0))/PZ$2*INDEX(Usage!$D$5:$ABF$11,MATCH(UsagePerHour!$B$100,Usage!$C$5:$C$11,0),MATCH(UsagePerHour!PZ$4,Usage!$D$3:$ABF$3,0)),"")</f>
        <v>30.001473969839662</v>
      </c>
      <c r="QA103" s="6">
        <f>IFERROR(INDEX(Sales!$D$5:$ABF$18,MATCH(UsagePerHour!$B103,Sales!$C$5:$C$18,0),MATCH(UsagePerHour!QA$4,Sales!$D$3:$ABF$3,0))/QA$2*INDEX(Usage!$D$5:$ABF$11,MATCH(UsagePerHour!$B$100,Usage!$C$5:$C$11,0),MATCH(UsagePerHour!QA$4,Usage!$D$3:$ABF$3,0)),"")</f>
        <v>0.24053275381734585</v>
      </c>
      <c r="QB103" s="6">
        <f>IFERROR(INDEX(Sales!$D$5:$ABF$18,MATCH(UsagePerHour!$B103,Sales!$C$5:$C$18,0),MATCH(UsagePerHour!QB$4,Sales!$D$3:$ABF$3,0))/QB$2*INDEX(Usage!$D$5:$ABF$11,MATCH(UsagePerHour!$B$100,Usage!$C$5:$C$11,0),MATCH(UsagePerHour!QB$4,Usage!$D$3:$ABF$3,0)),"")</f>
        <v>0.39275163485414549</v>
      </c>
      <c r="QC103" s="6">
        <f>IFERROR(INDEX(Sales!$D$5:$ABF$18,MATCH(UsagePerHour!$B103,Sales!$C$5:$C$18,0),MATCH(UsagePerHour!QC$4,Sales!$D$3:$ABF$3,0))/QC$2*INDEX(Usage!$D$5:$ABF$11,MATCH(UsagePerHour!$B$100,Usage!$C$5:$C$11,0),MATCH(UsagePerHour!QC$4,Usage!$D$3:$ABF$3,0)),"")</f>
        <v>0.34180597524047768</v>
      </c>
      <c r="QD103" s="6">
        <f>IFERROR(INDEX(Sales!$D$5:$ABF$18,MATCH(UsagePerHour!$B103,Sales!$C$5:$C$18,0),MATCH(UsagePerHour!QD$4,Sales!$D$3:$ABF$3,0))/QD$2*INDEX(Usage!$D$5:$ABF$11,MATCH(UsagePerHour!$B$100,Usage!$C$5:$C$11,0),MATCH(UsagePerHour!QD$4,Usage!$D$3:$ABF$3,0)),"")</f>
        <v>0</v>
      </c>
      <c r="QE103" s="6">
        <f>IFERROR(INDEX(Sales!$D$5:$ABF$18,MATCH(UsagePerHour!$B103,Sales!$C$5:$C$18,0),MATCH(UsagePerHour!QE$4,Sales!$D$3:$ABF$3,0))/QE$2*INDEX(Usage!$D$5:$ABF$11,MATCH(UsagePerHour!$B$100,Usage!$C$5:$C$11,0),MATCH(UsagePerHour!QE$4,Usage!$D$3:$ABF$3,0)),"")</f>
        <v>0</v>
      </c>
      <c r="QF103" s="6">
        <f>IFERROR(INDEX(Sales!$D$5:$ABF$18,MATCH(UsagePerHour!$B103,Sales!$C$5:$C$18,0),MATCH(UsagePerHour!QF$4,Sales!$D$3:$ABF$3,0))/QF$2*INDEX(Usage!$D$5:$ABF$11,MATCH(UsagePerHour!$B$100,Usage!$C$5:$C$11,0),MATCH(UsagePerHour!QF$4,Usage!$D$3:$ABF$3,0)),"")</f>
        <v>0.57677954825728561</v>
      </c>
      <c r="QG103" s="6">
        <f>IFERROR(INDEX(Sales!$D$5:$ABF$18,MATCH(UsagePerHour!$B103,Sales!$C$5:$C$18,0),MATCH(UsagePerHour!QG$4,Sales!$D$3:$ABF$3,0))/QG$2*INDEX(Usage!$D$5:$ABF$11,MATCH(UsagePerHour!$B$100,Usage!$C$5:$C$11,0),MATCH(UsagePerHour!QG$4,Usage!$D$3:$ABF$3,0)),"")</f>
        <v>0</v>
      </c>
      <c r="QH103" s="6">
        <f>IFERROR(INDEX(Sales!$D$5:$ABF$18,MATCH(UsagePerHour!$B103,Sales!$C$5:$C$18,0),MATCH(UsagePerHour!QH$4,Sales!$D$3:$ABF$3,0))/QH$2*INDEX(Usage!$D$5:$ABF$11,MATCH(UsagePerHour!$B$100,Usage!$C$5:$C$11,0),MATCH(UsagePerHour!QH$4,Usage!$D$3:$ABF$3,0)),"")</f>
        <v>3.2838533651792359</v>
      </c>
      <c r="QI103" s="6">
        <f>IFERROR(INDEX(Sales!$D$5:$ABF$18,MATCH(UsagePerHour!$B103,Sales!$C$5:$C$18,0),MATCH(UsagePerHour!QI$4,Sales!$D$3:$ABF$3,0))/QI$2*INDEX(Usage!$D$5:$ABF$11,MATCH(UsagePerHour!$B$100,Usage!$C$5:$C$11,0),MATCH(UsagePerHour!QI$4,Usage!$D$3:$ABF$3,0)),"")</f>
        <v>2.0275348637099166</v>
      </c>
      <c r="QJ103" s="6">
        <f>IFERROR(INDEX(Sales!$D$5:$ABF$18,MATCH(UsagePerHour!$B103,Sales!$C$5:$C$18,0),MATCH(UsagePerHour!QJ$4,Sales!$D$3:$ABF$3,0))/QJ$2*INDEX(Usage!$D$5:$ABF$11,MATCH(UsagePerHour!$B$100,Usage!$C$5:$C$11,0),MATCH(UsagePerHour!QJ$4,Usage!$D$3:$ABF$3,0)),"")</f>
        <v>0.61492135178881169</v>
      </c>
      <c r="QK103" s="6">
        <f>IFERROR(INDEX(Sales!$D$5:$ABF$18,MATCH(UsagePerHour!$B103,Sales!$C$5:$C$18,0),MATCH(UsagePerHour!QK$4,Sales!$D$3:$ABF$3,0))/QK$2*INDEX(Usage!$D$5:$ABF$11,MATCH(UsagePerHour!$B$100,Usage!$C$5:$C$11,0),MATCH(UsagePerHour!QK$4,Usage!$D$3:$ABF$3,0)),"")</f>
        <v>0.61413415381582703</v>
      </c>
      <c r="QL103" s="6">
        <f>IFERROR(INDEX(Sales!$D$5:$ABF$18,MATCH(UsagePerHour!$B103,Sales!$C$5:$C$18,0),MATCH(UsagePerHour!QL$4,Sales!$D$3:$ABF$3,0))/QL$2*INDEX(Usage!$D$5:$ABF$11,MATCH(UsagePerHour!$B$100,Usage!$C$5:$C$11,0),MATCH(UsagePerHour!QL$4,Usage!$D$3:$ABF$3,0)),"")</f>
        <v>1.454609052081242</v>
      </c>
      <c r="QM103" s="6">
        <f>IFERROR(INDEX(Sales!$D$5:$ABF$18,MATCH(UsagePerHour!$B103,Sales!$C$5:$C$18,0),MATCH(UsagePerHour!QM$4,Sales!$D$3:$ABF$3,0))/QM$2*INDEX(Usage!$D$5:$ABF$11,MATCH(UsagePerHour!$B$100,Usage!$C$5:$C$11,0),MATCH(UsagePerHour!QM$4,Usage!$D$3:$ABF$3,0)),"")</f>
        <v>5.9864632858210429</v>
      </c>
      <c r="QN103" s="6">
        <f>IFERROR(INDEX(Sales!$D$5:$ABF$18,MATCH(UsagePerHour!$B103,Sales!$C$5:$C$18,0),MATCH(UsagePerHour!QN$4,Sales!$D$3:$ABF$3,0))/QN$2*INDEX(Usage!$D$5:$ABF$11,MATCH(UsagePerHour!$B$100,Usage!$C$5:$C$11,0),MATCH(UsagePerHour!QN$4,Usage!$D$3:$ABF$3,0)),"")</f>
        <v>74.404009227368419</v>
      </c>
      <c r="QO103" s="6">
        <f>IFERROR(INDEX(Sales!$D$5:$ABF$18,MATCH(UsagePerHour!$B103,Sales!$C$5:$C$18,0),MATCH(UsagePerHour!QO$4,Sales!$D$3:$ABF$3,0))/QO$2*INDEX(Usage!$D$5:$ABF$11,MATCH(UsagePerHour!$B$100,Usage!$C$5:$C$11,0),MATCH(UsagePerHour!QO$4,Usage!$D$3:$ABF$3,0)),"")</f>
        <v>2.7359536563025473</v>
      </c>
      <c r="QP103" s="6">
        <f>IFERROR(INDEX(Sales!$D$5:$ABF$18,MATCH(UsagePerHour!$B103,Sales!$C$5:$C$18,0),MATCH(UsagePerHour!QP$4,Sales!$D$3:$ABF$3,0))/QP$2*INDEX(Usage!$D$5:$ABF$11,MATCH(UsagePerHour!$B$100,Usage!$C$5:$C$11,0),MATCH(UsagePerHour!QP$4,Usage!$D$3:$ABF$3,0)),"")</f>
        <v>6.0306601651073368</v>
      </c>
      <c r="QQ103" s="6">
        <f>IFERROR(INDEX(Sales!$D$5:$ABF$18,MATCH(UsagePerHour!$B103,Sales!$C$5:$C$18,0),MATCH(UsagePerHour!QQ$4,Sales!$D$3:$ABF$3,0))/QQ$2*INDEX(Usage!$D$5:$ABF$11,MATCH(UsagePerHour!$B$100,Usage!$C$5:$C$11,0),MATCH(UsagePerHour!QQ$4,Usage!$D$3:$ABF$3,0)),"")</f>
        <v>11.016612689227093</v>
      </c>
      <c r="QR103" s="6">
        <f>IFERROR(INDEX(Sales!$D$5:$ABF$18,MATCH(UsagePerHour!$B103,Sales!$C$5:$C$18,0),MATCH(UsagePerHour!QR$4,Sales!$D$3:$ABF$3,0))/QR$2*INDEX(Usage!$D$5:$ABF$11,MATCH(UsagePerHour!$B$100,Usage!$C$5:$C$11,0),MATCH(UsagePerHour!QR$4,Usage!$D$3:$ABF$3,0)),"")</f>
        <v>1.4953938309503887</v>
      </c>
      <c r="QS103" s="6">
        <f>IFERROR(INDEX(Sales!$D$5:$ABF$18,MATCH(UsagePerHour!$B103,Sales!$C$5:$C$18,0),MATCH(UsagePerHour!QS$4,Sales!$D$3:$ABF$3,0))/QS$2*INDEX(Usage!$D$5:$ABF$11,MATCH(UsagePerHour!$B$100,Usage!$C$5:$C$11,0),MATCH(UsagePerHour!QS$4,Usage!$D$3:$ABF$3,0)),"")</f>
        <v>2.7899890566586754</v>
      </c>
      <c r="QT103" s="6">
        <f>IFERROR(INDEX(Sales!$D$5:$ABF$18,MATCH(UsagePerHour!$B103,Sales!$C$5:$C$18,0),MATCH(UsagePerHour!QT$4,Sales!$D$3:$ABF$3,0))/QT$2*INDEX(Usage!$D$5:$ABF$11,MATCH(UsagePerHour!$B$100,Usage!$C$5:$C$11,0),MATCH(UsagePerHour!QT$4,Usage!$D$3:$ABF$3,0)),"")</f>
        <v>4.8099491867627782</v>
      </c>
      <c r="QU103" s="6">
        <f>IFERROR(INDEX(Sales!$D$5:$ABF$18,MATCH(UsagePerHour!$B103,Sales!$C$5:$C$18,0),MATCH(UsagePerHour!QU$4,Sales!$D$3:$ABF$3,0))/QU$2*INDEX(Usage!$D$5:$ABF$11,MATCH(UsagePerHour!$B$100,Usage!$C$5:$C$11,0),MATCH(UsagePerHour!QU$4,Usage!$D$3:$ABF$3,0)),"")</f>
        <v>62.172430490170747</v>
      </c>
      <c r="QV103" s="6">
        <f>IFERROR(INDEX(Sales!$D$5:$ABF$18,MATCH(UsagePerHour!$B103,Sales!$C$5:$C$18,0),MATCH(UsagePerHour!QV$4,Sales!$D$3:$ABF$3,0))/QV$2*INDEX(Usage!$D$5:$ABF$11,MATCH(UsagePerHour!$B$100,Usage!$C$5:$C$11,0),MATCH(UsagePerHour!QV$4,Usage!$D$3:$ABF$3,0)),"")</f>
        <v>2.7904476929299284</v>
      </c>
      <c r="QW103" s="6">
        <f>IFERROR(INDEX(Sales!$D$5:$ABF$18,MATCH(UsagePerHour!$B103,Sales!$C$5:$C$18,0),MATCH(UsagePerHour!QW$4,Sales!$D$3:$ABF$3,0))/QW$2*INDEX(Usage!$D$5:$ABF$11,MATCH(UsagePerHour!$B$100,Usage!$C$5:$C$11,0),MATCH(UsagePerHour!QW$4,Usage!$D$3:$ABF$3,0)),"")</f>
        <v>9.6204988761558248</v>
      </c>
      <c r="QX103" s="6">
        <f>IFERROR(INDEX(Sales!$D$5:$ABF$18,MATCH(UsagePerHour!$B103,Sales!$C$5:$C$18,0),MATCH(UsagePerHour!QX$4,Sales!$D$3:$ABF$3,0))/QX$2*INDEX(Usage!$D$5:$ABF$11,MATCH(UsagePerHour!$B$100,Usage!$C$5:$C$11,0),MATCH(UsagePerHour!QX$4,Usage!$D$3:$ABF$3,0)),"")</f>
        <v>9.6905140730402426</v>
      </c>
      <c r="QY103" s="6">
        <f>IFERROR(INDEX(Sales!$D$5:$ABF$18,MATCH(UsagePerHour!$B103,Sales!$C$5:$C$18,0),MATCH(UsagePerHour!QY$4,Sales!$D$3:$ABF$3,0))/QY$2*INDEX(Usage!$D$5:$ABF$11,MATCH(UsagePerHour!$B$100,Usage!$C$5:$C$11,0),MATCH(UsagePerHour!QY$4,Usage!$D$3:$ABF$3,0)),"")</f>
        <v>2.2342165322137739</v>
      </c>
      <c r="QZ103" s="6">
        <f>IFERROR(INDEX(Sales!$D$5:$ABF$18,MATCH(UsagePerHour!$B103,Sales!$C$5:$C$18,0),MATCH(UsagePerHour!QZ$4,Sales!$D$3:$ABF$3,0))/QZ$2*INDEX(Usage!$D$5:$ABF$11,MATCH(UsagePerHour!$B$100,Usage!$C$5:$C$11,0),MATCH(UsagePerHour!QZ$4,Usage!$D$3:$ABF$3,0)),"")</f>
        <v>2.3894603335328464</v>
      </c>
      <c r="RA103" s="6">
        <f>IFERROR(INDEX(Sales!$D$5:$ABF$18,MATCH(UsagePerHour!$B103,Sales!$C$5:$C$18,0),MATCH(UsagePerHour!RA$4,Sales!$D$3:$ABF$3,0))/RA$2*INDEX(Usage!$D$5:$ABF$11,MATCH(UsagePerHour!$B$100,Usage!$C$5:$C$11,0),MATCH(UsagePerHour!RA$4,Usage!$D$3:$ABF$3,0)),"")</f>
        <v>5.1465968969701157</v>
      </c>
      <c r="RB103" s="6">
        <f>IFERROR(INDEX(Sales!$D$5:$ABF$18,MATCH(UsagePerHour!$B103,Sales!$C$5:$C$18,0),MATCH(UsagePerHour!RB$4,Sales!$D$3:$ABF$3,0))/RB$2*INDEX(Usage!$D$5:$ABF$11,MATCH(UsagePerHour!$B$100,Usage!$C$5:$C$11,0),MATCH(UsagePerHour!RB$4,Usage!$D$3:$ABF$3,0)),"")</f>
        <v>37.66178538687862</v>
      </c>
      <c r="RC103" s="6">
        <f>IFERROR(INDEX(Sales!$D$5:$ABF$18,MATCH(UsagePerHour!$B103,Sales!$C$5:$C$18,0),MATCH(UsagePerHour!RC$4,Sales!$D$3:$ABF$3,0))/RC$2*INDEX(Usage!$D$5:$ABF$11,MATCH(UsagePerHour!$B$100,Usage!$C$5:$C$11,0),MATCH(UsagePerHour!RC$4,Usage!$D$3:$ABF$3,0)),"")</f>
        <v>1.5325934689670691</v>
      </c>
      <c r="RD103" s="6">
        <f>IFERROR(INDEX(Sales!$D$5:$ABF$18,MATCH(UsagePerHour!$B103,Sales!$C$5:$C$18,0),MATCH(UsagePerHour!RD$4,Sales!$D$3:$ABF$3,0))/RD$2*INDEX(Usage!$D$5:$ABF$11,MATCH(UsagePerHour!$B$100,Usage!$C$5:$C$11,0),MATCH(UsagePerHour!RD$4,Usage!$D$3:$ABF$3,0)),"")</f>
        <v>2.1530582528907956</v>
      </c>
      <c r="RE103" s="6">
        <f>IFERROR(INDEX(Sales!$D$5:$ABF$18,MATCH(UsagePerHour!$B103,Sales!$C$5:$C$18,0),MATCH(UsagePerHour!RE$4,Sales!$D$3:$ABF$3,0))/RE$2*INDEX(Usage!$D$5:$ABF$11,MATCH(UsagePerHour!$B$100,Usage!$C$5:$C$11,0),MATCH(UsagePerHour!RE$4,Usage!$D$3:$ABF$3,0)),"")</f>
        <v>9.1293859649122808</v>
      </c>
      <c r="RF103" s="6">
        <f>IFERROR(INDEX(Sales!$D$5:$ABF$18,MATCH(UsagePerHour!$B103,Sales!$C$5:$C$18,0),MATCH(UsagePerHour!RF$4,Sales!$D$3:$ABF$3,0))/RF$2*INDEX(Usage!$D$5:$ABF$11,MATCH(UsagePerHour!$B$100,Usage!$C$5:$C$11,0),MATCH(UsagePerHour!RF$4,Usage!$D$3:$ABF$3,0)),"")</f>
        <v>1.1257207194285879</v>
      </c>
      <c r="RG103" s="6">
        <f>IFERROR(INDEX(Sales!$D$5:$ABF$18,MATCH(UsagePerHour!$B103,Sales!$C$5:$C$18,0),MATCH(UsagePerHour!RG$4,Sales!$D$3:$ABF$3,0))/RG$2*INDEX(Usage!$D$5:$ABF$11,MATCH(UsagePerHour!$B$100,Usage!$C$5:$C$11,0),MATCH(UsagePerHour!RG$4,Usage!$D$3:$ABF$3,0)),"")</f>
        <v>2.2181270794381822</v>
      </c>
      <c r="RH103" s="6">
        <f>IFERROR(INDEX(Sales!$D$5:$ABF$18,MATCH(UsagePerHour!$B103,Sales!$C$5:$C$18,0),MATCH(UsagePerHour!RH$4,Sales!$D$3:$ABF$3,0))/RH$2*INDEX(Usage!$D$5:$ABF$11,MATCH(UsagePerHour!$B$100,Usage!$C$5:$C$11,0),MATCH(UsagePerHour!RH$4,Usage!$D$3:$ABF$3,0)),"")</f>
        <v>8.2411001722458543</v>
      </c>
      <c r="RI103" s="6">
        <f>IFERROR(INDEX(Sales!$D$5:$ABF$18,MATCH(UsagePerHour!$B103,Sales!$C$5:$C$18,0),MATCH(UsagePerHour!RI$4,Sales!$D$3:$ABF$3,0))/RI$2*INDEX(Usage!$D$5:$ABF$11,MATCH(UsagePerHour!$B$100,Usage!$C$5:$C$11,0),MATCH(UsagePerHour!RI$4,Usage!$D$3:$ABF$3,0)),"")</f>
        <v>47.645269375040485</v>
      </c>
      <c r="RJ103" s="6">
        <f>IFERROR(INDEX(Sales!$D$5:$ABF$18,MATCH(UsagePerHour!$B103,Sales!$C$5:$C$18,0),MATCH(UsagePerHour!RJ$4,Sales!$D$3:$ABF$3,0))/RJ$2*INDEX(Usage!$D$5:$ABF$11,MATCH(UsagePerHour!$B$100,Usage!$C$5:$C$11,0),MATCH(UsagePerHour!RJ$4,Usage!$D$3:$ABF$3,0)),"")</f>
        <v>2.0404336643635403</v>
      </c>
      <c r="RK103" s="6">
        <f>IFERROR(INDEX(Sales!$D$5:$ABF$18,MATCH(UsagePerHour!$B103,Sales!$C$5:$C$18,0),MATCH(UsagePerHour!RK$4,Sales!$D$3:$ABF$3,0))/RK$2*INDEX(Usage!$D$5:$ABF$11,MATCH(UsagePerHour!$B$100,Usage!$C$5:$C$11,0),MATCH(UsagePerHour!RK$4,Usage!$D$3:$ABF$3,0)),"")</f>
        <v>3.1507264626940561</v>
      </c>
      <c r="RL103" s="6">
        <f>IFERROR(INDEX(Sales!$D$5:$ABF$18,MATCH(UsagePerHour!$B103,Sales!$C$5:$C$18,0),MATCH(UsagePerHour!RL$4,Sales!$D$3:$ABF$3,0))/RL$2*INDEX(Usage!$D$5:$ABF$11,MATCH(UsagePerHour!$B$100,Usage!$C$5:$C$11,0),MATCH(UsagePerHour!RL$4,Usage!$D$3:$ABF$3,0)),"")</f>
        <v>7.6099570274369457</v>
      </c>
      <c r="RM103" s="6">
        <f>IFERROR(INDEX(Sales!$D$5:$ABF$18,MATCH(UsagePerHour!$B103,Sales!$C$5:$C$18,0),MATCH(UsagePerHour!RM$4,Sales!$D$3:$ABF$3,0))/RM$2*INDEX(Usage!$D$5:$ABF$11,MATCH(UsagePerHour!$B$100,Usage!$C$5:$C$11,0),MATCH(UsagePerHour!RM$4,Usage!$D$3:$ABF$3,0)),"")</f>
        <v>1.8481051203179479</v>
      </c>
      <c r="RN103" s="6">
        <f>IFERROR(INDEX(Sales!$D$5:$ABF$18,MATCH(UsagePerHour!$B103,Sales!$C$5:$C$18,0),MATCH(UsagePerHour!RN$4,Sales!$D$3:$ABF$3,0))/RN$2*INDEX(Usage!$D$5:$ABF$11,MATCH(UsagePerHour!$B$100,Usage!$C$5:$C$11,0),MATCH(UsagePerHour!RN$4,Usage!$D$3:$ABF$3,0)),"")</f>
        <v>1.5876187603679686</v>
      </c>
      <c r="RO103" s="6">
        <f>IFERROR(INDEX(Sales!$D$5:$ABF$18,MATCH(UsagePerHour!$B103,Sales!$C$5:$C$18,0),MATCH(UsagePerHour!RO$4,Sales!$D$3:$ABF$3,0))/RO$2*INDEX(Usage!$D$5:$ABF$11,MATCH(UsagePerHour!$B$100,Usage!$C$5:$C$11,0),MATCH(UsagePerHour!RO$4,Usage!$D$3:$ABF$3,0)),"")</f>
        <v>5.3867397878523491</v>
      </c>
      <c r="RP103" s="6">
        <f>IFERROR(INDEX(Sales!$D$5:$ABF$18,MATCH(UsagePerHour!$B103,Sales!$C$5:$C$18,0),MATCH(UsagePerHour!RP$4,Sales!$D$3:$ABF$3,0))/RP$2*INDEX(Usage!$D$5:$ABF$11,MATCH(UsagePerHour!$B$100,Usage!$C$5:$C$11,0),MATCH(UsagePerHour!RP$4,Usage!$D$3:$ABF$3,0)),"")</f>
        <v>15.79225719041303</v>
      </c>
      <c r="RQ103" s="6">
        <f>IFERROR(INDEX(Sales!$D$5:$ABF$18,MATCH(UsagePerHour!$B103,Sales!$C$5:$C$18,0),MATCH(UsagePerHour!RQ$4,Sales!$D$3:$ABF$3,0))/RQ$2*INDEX(Usage!$D$5:$ABF$11,MATCH(UsagePerHour!$B$100,Usage!$C$5:$C$11,0),MATCH(UsagePerHour!RQ$4,Usage!$D$3:$ABF$3,0)),"")</f>
        <v>3.0652870682523665</v>
      </c>
      <c r="RR103" s="6">
        <f>IFERROR(INDEX(Sales!$D$5:$ABF$18,MATCH(UsagePerHour!$B103,Sales!$C$5:$C$18,0),MATCH(UsagePerHour!RR$4,Sales!$D$3:$ABF$3,0))/RR$2*INDEX(Usage!$D$5:$ABF$11,MATCH(UsagePerHour!$B$100,Usage!$C$5:$C$11,0),MATCH(UsagePerHour!RR$4,Usage!$D$3:$ABF$3,0)),"")</f>
        <v>1.5031065773490497</v>
      </c>
      <c r="RS103" s="6">
        <f>IFERROR(INDEX(Sales!$D$5:$ABF$18,MATCH(UsagePerHour!$B103,Sales!$C$5:$C$18,0),MATCH(UsagePerHour!RS$4,Sales!$D$3:$ABF$3,0))/RS$2*INDEX(Usage!$D$5:$ABF$11,MATCH(UsagePerHour!$B$100,Usage!$C$5:$C$11,0),MATCH(UsagePerHour!RS$4,Usage!$D$3:$ABF$3,0)),"")</f>
        <v>2.4233992292505455</v>
      </c>
      <c r="RT103" s="6">
        <f>IFERROR(INDEX(Sales!$D$5:$ABF$18,MATCH(UsagePerHour!$B103,Sales!$C$5:$C$18,0),MATCH(UsagePerHour!RT$4,Sales!$D$3:$ABF$3,0))/RT$2*INDEX(Usage!$D$5:$ABF$11,MATCH(UsagePerHour!$B$100,Usage!$C$5:$C$11,0),MATCH(UsagePerHour!RT$4,Usage!$D$3:$ABF$3,0)),"")</f>
        <v>0.29396684120784106</v>
      </c>
      <c r="RU103" s="6">
        <f>IFERROR(INDEX(Sales!$D$5:$ABF$18,MATCH(UsagePerHour!$B103,Sales!$C$5:$C$18,0),MATCH(UsagePerHour!RU$4,Sales!$D$3:$ABF$3,0))/RU$2*INDEX(Usage!$D$5:$ABF$11,MATCH(UsagePerHour!$B$100,Usage!$C$5:$C$11,0),MATCH(UsagePerHour!RU$4,Usage!$D$3:$ABF$3,0)),"")</f>
        <v>1.7542404768319344</v>
      </c>
      <c r="RV103" s="6">
        <f>IFERROR(INDEX(Sales!$D$5:$ABF$18,MATCH(UsagePerHour!$B103,Sales!$C$5:$C$18,0),MATCH(UsagePerHour!RV$4,Sales!$D$3:$ABF$3,0))/RV$2*INDEX(Usage!$D$5:$ABF$11,MATCH(UsagePerHour!$B$100,Usage!$C$5:$C$11,0),MATCH(UsagePerHour!RV$4,Usage!$D$3:$ABF$3,0)),"")</f>
        <v>4.04933449675526</v>
      </c>
      <c r="RW103" s="6">
        <f>IFERROR(INDEX(Sales!$D$5:$ABF$18,MATCH(UsagePerHour!$B103,Sales!$C$5:$C$18,0),MATCH(UsagePerHour!RW$4,Sales!$D$3:$ABF$3,0))/RW$2*INDEX(Usage!$D$5:$ABF$11,MATCH(UsagePerHour!$B$100,Usage!$C$5:$C$11,0),MATCH(UsagePerHour!RW$4,Usage!$D$3:$ABF$3,0)),"")</f>
        <v>44.031447275533573</v>
      </c>
      <c r="RX103" s="6">
        <f>IFERROR(INDEX(Sales!$D$5:$ABF$18,MATCH(UsagePerHour!$B103,Sales!$C$5:$C$18,0),MATCH(UsagePerHour!RX$4,Sales!$D$3:$ABF$3,0))/RX$2*INDEX(Usage!$D$5:$ABF$11,MATCH(UsagePerHour!$B$100,Usage!$C$5:$C$11,0),MATCH(UsagePerHour!RX$4,Usage!$D$3:$ABF$3,0)),"")</f>
        <v>4.0376547443771846</v>
      </c>
      <c r="RY103" s="6">
        <f>IFERROR(INDEX(Sales!$D$5:$ABF$18,MATCH(UsagePerHour!$B103,Sales!$C$5:$C$18,0),MATCH(UsagePerHour!RY$4,Sales!$D$3:$ABF$3,0))/RY$2*INDEX(Usage!$D$5:$ABF$11,MATCH(UsagePerHour!$B$100,Usage!$C$5:$C$11,0),MATCH(UsagePerHour!RY$4,Usage!$D$3:$ABF$3,0)),"")</f>
        <v>2.5777810743966145</v>
      </c>
      <c r="RZ103" s="6">
        <f>IFERROR(INDEX(Sales!$D$5:$ABF$18,MATCH(UsagePerHour!$B103,Sales!$C$5:$C$18,0),MATCH(UsagePerHour!RZ$4,Sales!$D$3:$ABF$3,0))/RZ$2*INDEX(Usage!$D$5:$ABF$11,MATCH(UsagePerHour!$B$100,Usage!$C$5:$C$11,0),MATCH(UsagePerHour!RZ$4,Usage!$D$3:$ABF$3,0)),"")</f>
        <v>2.9927566337187725</v>
      </c>
      <c r="SA103" s="6">
        <f>IFERROR(INDEX(Sales!$D$5:$ABF$18,MATCH(UsagePerHour!$B103,Sales!$C$5:$C$18,0),MATCH(UsagePerHour!SA$4,Sales!$D$3:$ABF$3,0))/SA$2*INDEX(Usage!$D$5:$ABF$11,MATCH(UsagePerHour!$B$100,Usage!$C$5:$C$11,0),MATCH(UsagePerHour!SA$4,Usage!$D$3:$ABF$3,0)),"")</f>
        <v>0.42562823537774547</v>
      </c>
      <c r="SB103" s="6">
        <f>IFERROR(INDEX(Sales!$D$5:$ABF$18,MATCH(UsagePerHour!$B103,Sales!$C$5:$C$18,0),MATCH(UsagePerHour!SB$4,Sales!$D$3:$ABF$3,0))/SB$2*INDEX(Usage!$D$5:$ABF$11,MATCH(UsagePerHour!$B$100,Usage!$C$5:$C$11,0),MATCH(UsagePerHour!SB$4,Usage!$D$3:$ABF$3,0)),"")</f>
        <v>4.4513968532162931</v>
      </c>
      <c r="SC103" s="6">
        <f>IFERROR(INDEX(Sales!$D$5:$ABF$18,MATCH(UsagePerHour!$B103,Sales!$C$5:$C$18,0),MATCH(UsagePerHour!SC$4,Sales!$D$3:$ABF$3,0))/SC$2*INDEX(Usage!$D$5:$ABF$11,MATCH(UsagePerHour!$B$100,Usage!$C$5:$C$11,0),MATCH(UsagePerHour!SC$4,Usage!$D$3:$ABF$3,0)),"")</f>
        <v>9.516386877937995</v>
      </c>
      <c r="SD103" s="6">
        <f>IFERROR(INDEX(Sales!$D$5:$ABF$18,MATCH(UsagePerHour!$B103,Sales!$C$5:$C$18,0),MATCH(UsagePerHour!SD$4,Sales!$D$3:$ABF$3,0))/SD$2*INDEX(Usage!$D$5:$ABF$11,MATCH(UsagePerHour!$B$100,Usage!$C$5:$C$11,0),MATCH(UsagePerHour!SD$4,Usage!$D$3:$ABF$3,0)),"")</f>
        <v>36.061483407877276</v>
      </c>
      <c r="SE103" s="6">
        <f>IFERROR(INDEX(Sales!$D$5:$ABF$18,MATCH(UsagePerHour!$B103,Sales!$C$5:$C$18,0),MATCH(UsagePerHour!SE$4,Sales!$D$3:$ABF$3,0))/SE$2*INDEX(Usage!$D$5:$ABF$11,MATCH(UsagePerHour!$B$100,Usage!$C$5:$C$11,0),MATCH(UsagePerHour!SE$4,Usage!$D$3:$ABF$3,0)),"")</f>
        <v>6.874613090738837</v>
      </c>
      <c r="SF103" s="6">
        <f>IFERROR(INDEX(Sales!$D$5:$ABF$18,MATCH(UsagePerHour!$B103,Sales!$C$5:$C$18,0),MATCH(UsagePerHour!SF$4,Sales!$D$3:$ABF$3,0))/SF$2*INDEX(Usage!$D$5:$ABF$11,MATCH(UsagePerHour!$B$100,Usage!$C$5:$C$11,0),MATCH(UsagePerHour!SF$4,Usage!$D$3:$ABF$3,0)),"")</f>
        <v>3.3991962981423454</v>
      </c>
      <c r="SG103" s="6" t="str">
        <f>IFERROR(INDEX(Sales!$D$5:$ABF$18,MATCH(UsagePerHour!$B103,Sales!$C$5:$C$18,0),MATCH(UsagePerHour!SG$4,Sales!$D$3:$ABF$3,0))/SG$2*INDEX(Usage!$D$5:$ABF$11,MATCH(UsagePerHour!$B$100,Usage!$C$5:$C$11,0),MATCH(UsagePerHour!SG$4,Usage!$D$3:$ABF$3,0)),"")</f>
        <v/>
      </c>
      <c r="SH103" s="6" t="str">
        <f>IFERROR(INDEX(Sales!$D$5:$ABF$18,MATCH(UsagePerHour!$B103,Sales!$C$5:$C$18,0),MATCH(UsagePerHour!SH$4,Sales!$D$3:$ABF$3,0))/SH$2*INDEX(Usage!$D$5:$ABF$11,MATCH(UsagePerHour!$B$100,Usage!$C$5:$C$11,0),MATCH(UsagePerHour!SH$4,Usage!$D$3:$ABF$3,0)),"")</f>
        <v/>
      </c>
      <c r="SI103" s="6" t="str">
        <f>IFERROR(INDEX(Sales!$D$5:$ABF$18,MATCH(UsagePerHour!$B103,Sales!$C$5:$C$18,0),MATCH(UsagePerHour!SI$4,Sales!$D$3:$ABF$3,0))/SI$2*INDEX(Usage!$D$5:$ABF$11,MATCH(UsagePerHour!$B$100,Usage!$C$5:$C$11,0),MATCH(UsagePerHour!SI$4,Usage!$D$3:$ABF$3,0)),"")</f>
        <v/>
      </c>
      <c r="SJ103" s="6" t="str">
        <f>IFERROR(INDEX(Sales!$D$5:$ABF$18,MATCH(UsagePerHour!$B103,Sales!$C$5:$C$18,0),MATCH(UsagePerHour!SJ$4,Sales!$D$3:$ABF$3,0))/SJ$2*INDEX(Usage!$D$5:$ABF$11,MATCH(UsagePerHour!$B$100,Usage!$C$5:$C$11,0),MATCH(UsagePerHour!SJ$4,Usage!$D$3:$ABF$3,0)),"")</f>
        <v/>
      </c>
      <c r="SK103" s="6" t="str">
        <f>IFERROR(INDEX(Sales!$D$5:$ABF$18,MATCH(UsagePerHour!$B103,Sales!$C$5:$C$18,0),MATCH(UsagePerHour!SK$4,Sales!$D$3:$ABF$3,0))/SK$2*INDEX(Usage!$D$5:$ABF$11,MATCH(UsagePerHour!$B$100,Usage!$C$5:$C$11,0),MATCH(UsagePerHour!SK$4,Usage!$D$3:$ABF$3,0)),"")</f>
        <v/>
      </c>
      <c r="SL103" s="6" t="str">
        <f>IFERROR(INDEX(Sales!$D$5:$ABF$18,MATCH(UsagePerHour!$B103,Sales!$C$5:$C$18,0),MATCH(UsagePerHour!SL$4,Sales!$D$3:$ABF$3,0))/SL$2*INDEX(Usage!$D$5:$ABF$11,MATCH(UsagePerHour!$B$100,Usage!$C$5:$C$11,0),MATCH(UsagePerHour!SL$4,Usage!$D$3:$ABF$3,0)),"")</f>
        <v/>
      </c>
      <c r="SM103" s="6" t="str">
        <f>IFERROR(INDEX(Sales!$D$5:$ABF$18,MATCH(UsagePerHour!$B103,Sales!$C$5:$C$18,0),MATCH(UsagePerHour!SM$4,Sales!$D$3:$ABF$3,0))/SM$2*INDEX(Usage!$D$5:$ABF$11,MATCH(UsagePerHour!$B$100,Usage!$C$5:$C$11,0),MATCH(UsagePerHour!SM$4,Usage!$D$3:$ABF$3,0)),"")</f>
        <v/>
      </c>
      <c r="SN103" s="6" t="str">
        <f>IFERROR(INDEX(Sales!$D$5:$ABF$18,MATCH(UsagePerHour!$B103,Sales!$C$5:$C$18,0),MATCH(UsagePerHour!SN$4,Sales!$D$3:$ABF$3,0))/SN$2*INDEX(Usage!$D$5:$ABF$11,MATCH(UsagePerHour!$B$100,Usage!$C$5:$C$11,0),MATCH(UsagePerHour!SN$4,Usage!$D$3:$ABF$3,0)),"")</f>
        <v/>
      </c>
      <c r="SO103" s="6" t="str">
        <f>IFERROR(INDEX(Sales!$D$5:$ABF$18,MATCH(UsagePerHour!$B103,Sales!$C$5:$C$18,0),MATCH(UsagePerHour!SO$4,Sales!$D$3:$ABF$3,0))/SO$2*INDEX(Usage!$D$5:$ABF$11,MATCH(UsagePerHour!$B$100,Usage!$C$5:$C$11,0),MATCH(UsagePerHour!SO$4,Usage!$D$3:$ABF$3,0)),"")</f>
        <v/>
      </c>
      <c r="SP103" s="6" t="str">
        <f>IFERROR(INDEX(Sales!$D$5:$ABF$18,MATCH(UsagePerHour!$B103,Sales!$C$5:$C$18,0),MATCH(UsagePerHour!SP$4,Sales!$D$3:$ABF$3,0))/SP$2*INDEX(Usage!$D$5:$ABF$11,MATCH(UsagePerHour!$B$100,Usage!$C$5:$C$11,0),MATCH(UsagePerHour!SP$4,Usage!$D$3:$ABF$3,0)),"")</f>
        <v/>
      </c>
      <c r="SQ103" s="6" t="str">
        <f>IFERROR(INDEX(Sales!$D$5:$ABF$18,MATCH(UsagePerHour!$B103,Sales!$C$5:$C$18,0),MATCH(UsagePerHour!SQ$4,Sales!$D$3:$ABF$3,0))/SQ$2*INDEX(Usage!$D$5:$ABF$11,MATCH(UsagePerHour!$B$100,Usage!$C$5:$C$11,0),MATCH(UsagePerHour!SQ$4,Usage!$D$3:$ABF$3,0)),"")</f>
        <v/>
      </c>
      <c r="SR103" s="6" t="str">
        <f>IFERROR(INDEX(Sales!$D$5:$ABF$18,MATCH(UsagePerHour!$B103,Sales!$C$5:$C$18,0),MATCH(UsagePerHour!SR$4,Sales!$D$3:$ABF$3,0))/SR$2*INDEX(Usage!$D$5:$ABF$11,MATCH(UsagePerHour!$B$100,Usage!$C$5:$C$11,0),MATCH(UsagePerHour!SR$4,Usage!$D$3:$ABF$3,0)),"")</f>
        <v/>
      </c>
      <c r="SS103" s="6" t="str">
        <f>IFERROR(INDEX(Sales!$D$5:$ABF$18,MATCH(UsagePerHour!$B103,Sales!$C$5:$C$18,0),MATCH(UsagePerHour!SS$4,Sales!$D$3:$ABF$3,0))/SS$2*INDEX(Usage!$D$5:$ABF$11,MATCH(UsagePerHour!$B$100,Usage!$C$5:$C$11,0),MATCH(UsagePerHour!SS$4,Usage!$D$3:$ABF$3,0)),"")</f>
        <v/>
      </c>
      <c r="ST103" s="6" t="str">
        <f>IFERROR(INDEX(Sales!$D$5:$ABF$18,MATCH(UsagePerHour!$B103,Sales!$C$5:$C$18,0),MATCH(UsagePerHour!ST$4,Sales!$D$3:$ABF$3,0))/ST$2*INDEX(Usage!$D$5:$ABF$11,MATCH(UsagePerHour!$B$100,Usage!$C$5:$C$11,0),MATCH(UsagePerHour!ST$4,Usage!$D$3:$ABF$3,0)),"")</f>
        <v/>
      </c>
      <c r="SU103" s="6" t="str">
        <f>IFERROR(INDEX(Sales!$D$5:$ABF$18,MATCH(UsagePerHour!$B103,Sales!$C$5:$C$18,0),MATCH(UsagePerHour!SU$4,Sales!$D$3:$ABF$3,0))/SU$2*INDEX(Usage!$D$5:$ABF$11,MATCH(UsagePerHour!$B$100,Usage!$C$5:$C$11,0),MATCH(UsagePerHour!SU$4,Usage!$D$3:$ABF$3,0)),"")</f>
        <v/>
      </c>
      <c r="SV103" s="6" t="str">
        <f>IFERROR(INDEX(Sales!$D$5:$ABF$18,MATCH(UsagePerHour!$B103,Sales!$C$5:$C$18,0),MATCH(UsagePerHour!SV$4,Sales!$D$3:$ABF$3,0))/SV$2*INDEX(Usage!$D$5:$ABF$11,MATCH(UsagePerHour!$B$100,Usage!$C$5:$C$11,0),MATCH(UsagePerHour!SV$4,Usage!$D$3:$ABF$3,0)),"")</f>
        <v/>
      </c>
      <c r="SW103" s="6" t="str">
        <f>IFERROR(INDEX(Sales!$D$5:$ABF$18,MATCH(UsagePerHour!$B103,Sales!$C$5:$C$18,0),MATCH(UsagePerHour!SW$4,Sales!$D$3:$ABF$3,0))/SW$2*INDEX(Usage!$D$5:$ABF$11,MATCH(UsagePerHour!$B$100,Usage!$C$5:$C$11,0),MATCH(UsagePerHour!SW$4,Usage!$D$3:$ABF$3,0)),"")</f>
        <v/>
      </c>
      <c r="SX103" s="6" t="str">
        <f>IFERROR(INDEX(Sales!$D$5:$ABF$18,MATCH(UsagePerHour!$B103,Sales!$C$5:$C$18,0),MATCH(UsagePerHour!SX$4,Sales!$D$3:$ABF$3,0))/SX$2*INDEX(Usage!$D$5:$ABF$11,MATCH(UsagePerHour!$B$100,Usage!$C$5:$C$11,0),MATCH(UsagePerHour!SX$4,Usage!$D$3:$ABF$3,0)),"")</f>
        <v/>
      </c>
      <c r="SY103" s="6" t="str">
        <f>IFERROR(INDEX(Sales!$D$5:$ABF$18,MATCH(UsagePerHour!$B103,Sales!$C$5:$C$18,0),MATCH(UsagePerHour!SY$4,Sales!$D$3:$ABF$3,0))/SY$2*INDEX(Usage!$D$5:$ABF$11,MATCH(UsagePerHour!$B$100,Usage!$C$5:$C$11,0),MATCH(UsagePerHour!SY$4,Usage!$D$3:$ABF$3,0)),"")</f>
        <v/>
      </c>
      <c r="SZ103" s="6" t="str">
        <f>IFERROR(INDEX(Sales!$D$5:$ABF$18,MATCH(UsagePerHour!$B103,Sales!$C$5:$C$18,0),MATCH(UsagePerHour!SZ$4,Sales!$D$3:$ABF$3,0))/SZ$2*INDEX(Usage!$D$5:$ABF$11,MATCH(UsagePerHour!$B$100,Usage!$C$5:$C$11,0),MATCH(UsagePerHour!SZ$4,Usage!$D$3:$ABF$3,0)),"")</f>
        <v/>
      </c>
      <c r="TA103" s="6" t="str">
        <f>IFERROR(INDEX(Sales!$D$5:$ABF$18,MATCH(UsagePerHour!$B103,Sales!$C$5:$C$18,0),MATCH(UsagePerHour!TA$4,Sales!$D$3:$ABF$3,0))/TA$2*INDEX(Usage!$D$5:$ABF$11,MATCH(UsagePerHour!$B$100,Usage!$C$5:$C$11,0),MATCH(UsagePerHour!TA$4,Usage!$D$3:$ABF$3,0)),"")</f>
        <v/>
      </c>
      <c r="TB103" s="6" t="str">
        <f>IFERROR(INDEX(Sales!$D$5:$ABF$18,MATCH(UsagePerHour!$B103,Sales!$C$5:$C$18,0),MATCH(UsagePerHour!TB$4,Sales!$D$3:$ABF$3,0))/TB$2*INDEX(Usage!$D$5:$ABF$11,MATCH(UsagePerHour!$B$100,Usage!$C$5:$C$11,0),MATCH(UsagePerHour!TB$4,Usage!$D$3:$ABF$3,0)),"")</f>
        <v/>
      </c>
      <c r="TC103" s="6" t="str">
        <f>IFERROR(INDEX(Sales!$D$5:$ABF$18,MATCH(UsagePerHour!$B103,Sales!$C$5:$C$18,0),MATCH(UsagePerHour!TC$4,Sales!$D$3:$ABF$3,0))/TC$2*INDEX(Usage!$D$5:$ABF$11,MATCH(UsagePerHour!$B$100,Usage!$C$5:$C$11,0),MATCH(UsagePerHour!TC$4,Usage!$D$3:$ABF$3,0)),"")</f>
        <v/>
      </c>
      <c r="TD103" s="6" t="str">
        <f>IFERROR(INDEX(Sales!$D$5:$ABF$18,MATCH(UsagePerHour!$B103,Sales!$C$5:$C$18,0),MATCH(UsagePerHour!TD$4,Sales!$D$3:$ABF$3,0))/TD$2*INDEX(Usage!$D$5:$ABF$11,MATCH(UsagePerHour!$B$100,Usage!$C$5:$C$11,0),MATCH(UsagePerHour!TD$4,Usage!$D$3:$ABF$3,0)),"")</f>
        <v/>
      </c>
      <c r="TE103" s="6" t="str">
        <f>IFERROR(INDEX(Sales!$D$5:$ABF$18,MATCH(UsagePerHour!$B103,Sales!$C$5:$C$18,0),MATCH(UsagePerHour!TE$4,Sales!$D$3:$ABF$3,0))/TE$2*INDEX(Usage!$D$5:$ABF$11,MATCH(UsagePerHour!$B$100,Usage!$C$5:$C$11,0),MATCH(UsagePerHour!TE$4,Usage!$D$3:$ABF$3,0)),"")</f>
        <v/>
      </c>
      <c r="TF103" s="6" t="str">
        <f>IFERROR(INDEX(Sales!$D$5:$ABF$18,MATCH(UsagePerHour!$B103,Sales!$C$5:$C$18,0),MATCH(UsagePerHour!TF$4,Sales!$D$3:$ABF$3,0))/TF$2*INDEX(Usage!$D$5:$ABF$11,MATCH(UsagePerHour!$B$100,Usage!$C$5:$C$11,0),MATCH(UsagePerHour!TF$4,Usage!$D$3:$ABF$3,0)),"")</f>
        <v/>
      </c>
      <c r="TG103" s="6" t="str">
        <f>IFERROR(INDEX(Sales!$D$5:$ABF$18,MATCH(UsagePerHour!$B103,Sales!$C$5:$C$18,0),MATCH(UsagePerHour!TG$4,Sales!$D$3:$ABF$3,0))/TG$2*INDEX(Usage!$D$5:$ABF$11,MATCH(UsagePerHour!$B$100,Usage!$C$5:$C$11,0),MATCH(UsagePerHour!TG$4,Usage!$D$3:$ABF$3,0)),"")</f>
        <v/>
      </c>
      <c r="TH103" s="6" t="str">
        <f>IFERROR(INDEX(Sales!$D$5:$ABF$18,MATCH(UsagePerHour!$B103,Sales!$C$5:$C$18,0),MATCH(UsagePerHour!TH$4,Sales!$D$3:$ABF$3,0))/TH$2*INDEX(Usage!$D$5:$ABF$11,MATCH(UsagePerHour!$B$100,Usage!$C$5:$C$11,0),MATCH(UsagePerHour!TH$4,Usage!$D$3:$ABF$3,0)),"")</f>
        <v/>
      </c>
      <c r="TI103" s="6" t="str">
        <f>IFERROR(INDEX(Sales!$D$5:$ABF$18,MATCH(UsagePerHour!$B103,Sales!$C$5:$C$18,0),MATCH(UsagePerHour!TI$4,Sales!$D$3:$ABF$3,0))/TI$2*INDEX(Usage!$D$5:$ABF$11,MATCH(UsagePerHour!$B$100,Usage!$C$5:$C$11,0),MATCH(UsagePerHour!TI$4,Usage!$D$3:$ABF$3,0)),"")</f>
        <v/>
      </c>
      <c r="TJ103" s="6" t="str">
        <f>IFERROR(INDEX(Sales!$D$5:$ABF$18,MATCH(UsagePerHour!$B103,Sales!$C$5:$C$18,0),MATCH(UsagePerHour!TJ$4,Sales!$D$3:$ABF$3,0))/TJ$2*INDEX(Usage!$D$5:$ABF$11,MATCH(UsagePerHour!$B$100,Usage!$C$5:$C$11,0),MATCH(UsagePerHour!TJ$4,Usage!$D$3:$ABF$3,0)),"")</f>
        <v/>
      </c>
      <c r="TK103" s="6" t="str">
        <f>IFERROR(INDEX(Sales!$D$5:$ABF$18,MATCH(UsagePerHour!$B103,Sales!$C$5:$C$18,0),MATCH(UsagePerHour!TK$4,Sales!$D$3:$ABF$3,0))/TK$2*INDEX(Usage!$D$5:$ABF$11,MATCH(UsagePerHour!$B$100,Usage!$C$5:$C$11,0),MATCH(UsagePerHour!TK$4,Usage!$D$3:$ABF$3,0)),"")</f>
        <v/>
      </c>
      <c r="TL103" s="6" t="str">
        <f>IFERROR(INDEX(Sales!$D$5:$ABF$18,MATCH(UsagePerHour!$B103,Sales!$C$5:$C$18,0),MATCH(UsagePerHour!TL$4,Sales!$D$3:$ABF$3,0))/TL$2*INDEX(Usage!$D$5:$ABF$11,MATCH(UsagePerHour!$B$100,Usage!$C$5:$C$11,0),MATCH(UsagePerHour!TL$4,Usage!$D$3:$ABF$3,0)),"")</f>
        <v/>
      </c>
      <c r="TM103" s="6" t="str">
        <f>IFERROR(INDEX(Sales!$D$5:$ABF$18,MATCH(UsagePerHour!$B103,Sales!$C$5:$C$18,0),MATCH(UsagePerHour!TM$4,Sales!$D$3:$ABF$3,0))/TM$2*INDEX(Usage!$D$5:$ABF$11,MATCH(UsagePerHour!$B$100,Usage!$C$5:$C$11,0),MATCH(UsagePerHour!TM$4,Usage!$D$3:$ABF$3,0)),"")</f>
        <v/>
      </c>
      <c r="TN103" s="6" t="str">
        <f>IFERROR(INDEX(Sales!$D$5:$ABF$18,MATCH(UsagePerHour!$B103,Sales!$C$5:$C$18,0),MATCH(UsagePerHour!TN$4,Sales!$D$3:$ABF$3,0))/TN$2*INDEX(Usage!$D$5:$ABF$11,MATCH(UsagePerHour!$B$100,Usage!$C$5:$C$11,0),MATCH(UsagePerHour!TN$4,Usage!$D$3:$ABF$3,0)),"")</f>
        <v/>
      </c>
      <c r="TO103" s="6" t="str">
        <f>IFERROR(INDEX(Sales!$D$5:$ABF$18,MATCH(UsagePerHour!$B103,Sales!$C$5:$C$18,0),MATCH(UsagePerHour!TO$4,Sales!$D$3:$ABF$3,0))/TO$2*INDEX(Usage!$D$5:$ABF$11,MATCH(UsagePerHour!$B$100,Usage!$C$5:$C$11,0),MATCH(UsagePerHour!TO$4,Usage!$D$3:$ABF$3,0)),"")</f>
        <v/>
      </c>
      <c r="TP103" s="6" t="str">
        <f>IFERROR(INDEX(Sales!$D$5:$ABF$18,MATCH(UsagePerHour!$B103,Sales!$C$5:$C$18,0),MATCH(UsagePerHour!TP$4,Sales!$D$3:$ABF$3,0))/TP$2*INDEX(Usage!$D$5:$ABF$11,MATCH(UsagePerHour!$B$100,Usage!$C$5:$C$11,0),MATCH(UsagePerHour!TP$4,Usage!$D$3:$ABF$3,0)),"")</f>
        <v/>
      </c>
      <c r="TQ103" s="6" t="str">
        <f>IFERROR(INDEX(Sales!$D$5:$ABF$18,MATCH(UsagePerHour!$B103,Sales!$C$5:$C$18,0),MATCH(UsagePerHour!TQ$4,Sales!$D$3:$ABF$3,0))/TQ$2*INDEX(Usage!$D$5:$ABF$11,MATCH(UsagePerHour!$B$100,Usage!$C$5:$C$11,0),MATCH(UsagePerHour!TQ$4,Usage!$D$3:$ABF$3,0)),"")</f>
        <v/>
      </c>
      <c r="TR103" s="6" t="str">
        <f>IFERROR(INDEX(Sales!$D$5:$ABF$18,MATCH(UsagePerHour!$B103,Sales!$C$5:$C$18,0),MATCH(UsagePerHour!TR$4,Sales!$D$3:$ABF$3,0))/TR$2*INDEX(Usage!$D$5:$ABF$11,MATCH(UsagePerHour!$B$100,Usage!$C$5:$C$11,0),MATCH(UsagePerHour!TR$4,Usage!$D$3:$ABF$3,0)),"")</f>
        <v/>
      </c>
      <c r="TS103" s="6" t="str">
        <f>IFERROR(INDEX(Sales!$D$5:$ABF$18,MATCH(UsagePerHour!$B103,Sales!$C$5:$C$18,0),MATCH(UsagePerHour!TS$4,Sales!$D$3:$ABF$3,0))/TS$2*INDEX(Usage!$D$5:$ABF$11,MATCH(UsagePerHour!$B$100,Usage!$C$5:$C$11,0),MATCH(UsagePerHour!TS$4,Usage!$D$3:$ABF$3,0)),"")</f>
        <v/>
      </c>
      <c r="TT103" s="6" t="str">
        <f>IFERROR(INDEX(Sales!$D$5:$ABF$18,MATCH(UsagePerHour!$B103,Sales!$C$5:$C$18,0),MATCH(UsagePerHour!TT$4,Sales!$D$3:$ABF$3,0))/TT$2*INDEX(Usage!$D$5:$ABF$11,MATCH(UsagePerHour!$B$100,Usage!$C$5:$C$11,0),MATCH(UsagePerHour!TT$4,Usage!$D$3:$ABF$3,0)),"")</f>
        <v/>
      </c>
      <c r="TU103" s="6" t="str">
        <f>IFERROR(INDEX(Sales!$D$5:$ABF$18,MATCH(UsagePerHour!$B103,Sales!$C$5:$C$18,0),MATCH(UsagePerHour!TU$4,Sales!$D$3:$ABF$3,0))/TU$2*INDEX(Usage!$D$5:$ABF$11,MATCH(UsagePerHour!$B$100,Usage!$C$5:$C$11,0),MATCH(UsagePerHour!TU$4,Usage!$D$3:$ABF$3,0)),"")</f>
        <v/>
      </c>
      <c r="TV103" s="6" t="str">
        <f>IFERROR(INDEX(Sales!$D$5:$ABF$18,MATCH(UsagePerHour!$B103,Sales!$C$5:$C$18,0),MATCH(UsagePerHour!TV$4,Sales!$D$3:$ABF$3,0))/TV$2*INDEX(Usage!$D$5:$ABF$11,MATCH(UsagePerHour!$B$100,Usage!$C$5:$C$11,0),MATCH(UsagePerHour!TV$4,Usage!$D$3:$ABF$3,0)),"")</f>
        <v/>
      </c>
      <c r="TW103" s="6" t="str">
        <f>IFERROR(INDEX(Sales!$D$5:$ABF$18,MATCH(UsagePerHour!$B103,Sales!$C$5:$C$18,0),MATCH(UsagePerHour!TW$4,Sales!$D$3:$ABF$3,0))/TW$2*INDEX(Usage!$D$5:$ABF$11,MATCH(UsagePerHour!$B$100,Usage!$C$5:$C$11,0),MATCH(UsagePerHour!TW$4,Usage!$D$3:$ABF$3,0)),"")</f>
        <v/>
      </c>
      <c r="TX103" s="6" t="str">
        <f>IFERROR(INDEX(Sales!$D$5:$ABF$18,MATCH(UsagePerHour!$B103,Sales!$C$5:$C$18,0),MATCH(UsagePerHour!TX$4,Sales!$D$3:$ABF$3,0))/TX$2*INDEX(Usage!$D$5:$ABF$11,MATCH(UsagePerHour!$B$100,Usage!$C$5:$C$11,0),MATCH(UsagePerHour!TX$4,Usage!$D$3:$ABF$3,0)),"")</f>
        <v/>
      </c>
      <c r="TY103" s="6" t="str">
        <f>IFERROR(INDEX(Sales!$D$5:$ABF$18,MATCH(UsagePerHour!$B103,Sales!$C$5:$C$18,0),MATCH(UsagePerHour!TY$4,Sales!$D$3:$ABF$3,0))/TY$2*INDEX(Usage!$D$5:$ABF$11,MATCH(UsagePerHour!$B$100,Usage!$C$5:$C$11,0),MATCH(UsagePerHour!TY$4,Usage!$D$3:$ABF$3,0)),"")</f>
        <v/>
      </c>
      <c r="TZ103" s="6" t="str">
        <f>IFERROR(INDEX(Sales!$D$5:$ABF$18,MATCH(UsagePerHour!$B103,Sales!$C$5:$C$18,0),MATCH(UsagePerHour!TZ$4,Sales!$D$3:$ABF$3,0))/TZ$2*INDEX(Usage!$D$5:$ABF$11,MATCH(UsagePerHour!$B$100,Usage!$C$5:$C$11,0),MATCH(UsagePerHour!TZ$4,Usage!$D$3:$ABF$3,0)),"")</f>
        <v/>
      </c>
      <c r="UA103" s="6" t="str">
        <f>IFERROR(INDEX(Sales!$D$5:$ABF$18,MATCH(UsagePerHour!$B103,Sales!$C$5:$C$18,0),MATCH(UsagePerHour!UA$4,Sales!$D$3:$ABF$3,0))/UA$2*INDEX(Usage!$D$5:$ABF$11,MATCH(UsagePerHour!$B$100,Usage!$C$5:$C$11,0),MATCH(UsagePerHour!UA$4,Usage!$D$3:$ABF$3,0)),"")</f>
        <v/>
      </c>
      <c r="UB103" s="6" t="str">
        <f>IFERROR(INDEX(Sales!$D$5:$ABF$18,MATCH(UsagePerHour!$B103,Sales!$C$5:$C$18,0),MATCH(UsagePerHour!UB$4,Sales!$D$3:$ABF$3,0))/UB$2*INDEX(Usage!$D$5:$ABF$11,MATCH(UsagePerHour!$B$100,Usage!$C$5:$C$11,0),MATCH(UsagePerHour!UB$4,Usage!$D$3:$ABF$3,0)),"")</f>
        <v/>
      </c>
      <c r="UC103" s="6" t="str">
        <f>IFERROR(INDEX(Sales!$D$5:$ABF$18,MATCH(UsagePerHour!$B103,Sales!$C$5:$C$18,0),MATCH(UsagePerHour!UC$4,Sales!$D$3:$ABF$3,0))/UC$2*INDEX(Usage!$D$5:$ABF$11,MATCH(UsagePerHour!$B$100,Usage!$C$5:$C$11,0),MATCH(UsagePerHour!UC$4,Usage!$D$3:$ABF$3,0)),"")</f>
        <v/>
      </c>
      <c r="UD103" s="6" t="str">
        <f>IFERROR(INDEX(Sales!$D$5:$ABF$18,MATCH(UsagePerHour!$B103,Sales!$C$5:$C$18,0),MATCH(UsagePerHour!UD$4,Sales!$D$3:$ABF$3,0))/UD$2*INDEX(Usage!$D$5:$ABF$11,MATCH(UsagePerHour!$B$100,Usage!$C$5:$C$11,0),MATCH(UsagePerHour!UD$4,Usage!$D$3:$ABF$3,0)),"")</f>
        <v/>
      </c>
      <c r="UE103" s="6" t="str">
        <f>IFERROR(INDEX(Sales!$D$5:$ABF$18,MATCH(UsagePerHour!$B103,Sales!$C$5:$C$18,0),MATCH(UsagePerHour!UE$4,Sales!$D$3:$ABF$3,0))/UE$2*INDEX(Usage!$D$5:$ABF$11,MATCH(UsagePerHour!$B$100,Usage!$C$5:$C$11,0),MATCH(UsagePerHour!UE$4,Usage!$D$3:$ABF$3,0)),"")</f>
        <v/>
      </c>
      <c r="UF103" s="6" t="str">
        <f>IFERROR(INDEX(Sales!$D$5:$ABF$18,MATCH(UsagePerHour!$B103,Sales!$C$5:$C$18,0),MATCH(UsagePerHour!UF$4,Sales!$D$3:$ABF$3,0))/UF$2*INDEX(Usage!$D$5:$ABF$11,MATCH(UsagePerHour!$B$100,Usage!$C$5:$C$11,0),MATCH(UsagePerHour!UF$4,Usage!$D$3:$ABF$3,0)),"")</f>
        <v/>
      </c>
      <c r="UG103" s="6" t="str">
        <f>IFERROR(INDEX(Sales!$D$5:$ABF$18,MATCH(UsagePerHour!$B103,Sales!$C$5:$C$18,0),MATCH(UsagePerHour!UG$4,Sales!$D$3:$ABF$3,0))/UG$2*INDEX(Usage!$D$5:$ABF$11,MATCH(UsagePerHour!$B$100,Usage!$C$5:$C$11,0),MATCH(UsagePerHour!UG$4,Usage!$D$3:$ABF$3,0)),"")</f>
        <v/>
      </c>
      <c r="UH103" s="6" t="str">
        <f>IFERROR(INDEX(Sales!$D$5:$ABF$18,MATCH(UsagePerHour!$B103,Sales!$C$5:$C$18,0),MATCH(UsagePerHour!UH$4,Sales!$D$3:$ABF$3,0))/UH$2*INDEX(Usage!$D$5:$ABF$11,MATCH(UsagePerHour!$B$100,Usage!$C$5:$C$11,0),MATCH(UsagePerHour!UH$4,Usage!$D$3:$ABF$3,0)),"")</f>
        <v/>
      </c>
      <c r="UI103" s="6" t="str">
        <f>IFERROR(INDEX(Sales!$D$5:$ABF$18,MATCH(UsagePerHour!$B103,Sales!$C$5:$C$18,0),MATCH(UsagePerHour!UI$4,Sales!$D$3:$ABF$3,0))/UI$2*INDEX(Usage!$D$5:$ABF$11,MATCH(UsagePerHour!$B$100,Usage!$C$5:$C$11,0),MATCH(UsagePerHour!UI$4,Usage!$D$3:$ABF$3,0)),"")</f>
        <v/>
      </c>
      <c r="UJ103" s="6" t="str">
        <f>IFERROR(INDEX(Sales!$D$5:$ABF$18,MATCH(UsagePerHour!$B103,Sales!$C$5:$C$18,0),MATCH(UsagePerHour!UJ$4,Sales!$D$3:$ABF$3,0))/UJ$2*INDEX(Usage!$D$5:$ABF$11,MATCH(UsagePerHour!$B$100,Usage!$C$5:$C$11,0),MATCH(UsagePerHour!UJ$4,Usage!$D$3:$ABF$3,0)),"")</f>
        <v/>
      </c>
      <c r="UK103" s="6" t="str">
        <f>IFERROR(INDEX(Sales!$D$5:$ABF$18,MATCH(UsagePerHour!$B103,Sales!$C$5:$C$18,0),MATCH(UsagePerHour!UK$4,Sales!$D$3:$ABF$3,0))/UK$2*INDEX(Usage!$D$5:$ABF$11,MATCH(UsagePerHour!$B$100,Usage!$C$5:$C$11,0),MATCH(UsagePerHour!UK$4,Usage!$D$3:$ABF$3,0)),"")</f>
        <v/>
      </c>
      <c r="UL103" s="6" t="str">
        <f>IFERROR(INDEX(Sales!$D$5:$ABF$18,MATCH(UsagePerHour!$B103,Sales!$C$5:$C$18,0),MATCH(UsagePerHour!UL$4,Sales!$D$3:$ABF$3,0))/UL$2*INDEX(Usage!$D$5:$ABF$11,MATCH(UsagePerHour!$B$100,Usage!$C$5:$C$11,0),MATCH(UsagePerHour!UL$4,Usage!$D$3:$ABF$3,0)),"")</f>
        <v/>
      </c>
      <c r="UM103" s="6" t="str">
        <f>IFERROR(INDEX(Sales!$D$5:$ABF$18,MATCH(UsagePerHour!$B103,Sales!$C$5:$C$18,0),MATCH(UsagePerHour!UM$4,Sales!$D$3:$ABF$3,0))/UM$2*INDEX(Usage!$D$5:$ABF$11,MATCH(UsagePerHour!$B$100,Usage!$C$5:$C$11,0),MATCH(UsagePerHour!UM$4,Usage!$D$3:$ABF$3,0)),"")</f>
        <v/>
      </c>
      <c r="UN103" s="6" t="str">
        <f>IFERROR(INDEX(Sales!$D$5:$ABF$18,MATCH(UsagePerHour!$B103,Sales!$C$5:$C$18,0),MATCH(UsagePerHour!UN$4,Sales!$D$3:$ABF$3,0))/UN$2*INDEX(Usage!$D$5:$ABF$11,MATCH(UsagePerHour!$B$100,Usage!$C$5:$C$11,0),MATCH(UsagePerHour!UN$4,Usage!$D$3:$ABF$3,0)),"")</f>
        <v/>
      </c>
      <c r="UO103" s="6" t="str">
        <f>IFERROR(INDEX(Sales!$D$5:$ABF$18,MATCH(UsagePerHour!$B103,Sales!$C$5:$C$18,0),MATCH(UsagePerHour!UO$4,Sales!$D$3:$ABF$3,0))/UO$2*INDEX(Usage!$D$5:$ABF$11,MATCH(UsagePerHour!$B$100,Usage!$C$5:$C$11,0),MATCH(UsagePerHour!UO$4,Usage!$D$3:$ABF$3,0)),"")</f>
        <v/>
      </c>
      <c r="UP103" s="6" t="str">
        <f>IFERROR(INDEX(Sales!$D$5:$ABF$18,MATCH(UsagePerHour!$B103,Sales!$C$5:$C$18,0),MATCH(UsagePerHour!UP$4,Sales!$D$3:$ABF$3,0))/UP$2*INDEX(Usage!$D$5:$ABF$11,MATCH(UsagePerHour!$B$100,Usage!$C$5:$C$11,0),MATCH(UsagePerHour!UP$4,Usage!$D$3:$ABF$3,0)),"")</f>
        <v/>
      </c>
      <c r="UQ103" s="6" t="str">
        <f>IFERROR(INDEX(Sales!$D$5:$ABF$18,MATCH(UsagePerHour!$B103,Sales!$C$5:$C$18,0),MATCH(UsagePerHour!UQ$4,Sales!$D$3:$ABF$3,0))/UQ$2*INDEX(Usage!$D$5:$ABF$11,MATCH(UsagePerHour!$B$100,Usage!$C$5:$C$11,0),MATCH(UsagePerHour!UQ$4,Usage!$D$3:$ABF$3,0)),"")</f>
        <v/>
      </c>
      <c r="UR103" s="6" t="str">
        <f>IFERROR(INDEX(Sales!$D$5:$ABF$18,MATCH(UsagePerHour!$B103,Sales!$C$5:$C$18,0),MATCH(UsagePerHour!UR$4,Sales!$D$3:$ABF$3,0))/UR$2*INDEX(Usage!$D$5:$ABF$11,MATCH(UsagePerHour!$B$100,Usage!$C$5:$C$11,0),MATCH(UsagePerHour!UR$4,Usage!$D$3:$ABF$3,0)),"")</f>
        <v/>
      </c>
      <c r="US103" s="6" t="str">
        <f>IFERROR(INDEX(Sales!$D$5:$ABF$18,MATCH(UsagePerHour!$B103,Sales!$C$5:$C$18,0),MATCH(UsagePerHour!US$4,Sales!$D$3:$ABF$3,0))/US$2*INDEX(Usage!$D$5:$ABF$11,MATCH(UsagePerHour!$B$100,Usage!$C$5:$C$11,0),MATCH(UsagePerHour!US$4,Usage!$D$3:$ABF$3,0)),"")</f>
        <v/>
      </c>
      <c r="UT103" s="6" t="str">
        <f>IFERROR(INDEX(Sales!$D$5:$ABF$18,MATCH(UsagePerHour!$B103,Sales!$C$5:$C$18,0),MATCH(UsagePerHour!UT$4,Sales!$D$3:$ABF$3,0))/UT$2*INDEX(Usage!$D$5:$ABF$11,MATCH(UsagePerHour!$B$100,Usage!$C$5:$C$11,0),MATCH(UsagePerHour!UT$4,Usage!$D$3:$ABF$3,0)),"")</f>
        <v/>
      </c>
      <c r="UU103" s="6" t="str">
        <f>IFERROR(INDEX(Sales!$D$5:$ABF$18,MATCH(UsagePerHour!$B103,Sales!$C$5:$C$18,0),MATCH(UsagePerHour!UU$4,Sales!$D$3:$ABF$3,0))/UU$2*INDEX(Usage!$D$5:$ABF$11,MATCH(UsagePerHour!$B$100,Usage!$C$5:$C$11,0),MATCH(UsagePerHour!UU$4,Usage!$D$3:$ABF$3,0)),"")</f>
        <v/>
      </c>
      <c r="UV103" s="6" t="str">
        <f>IFERROR(INDEX(Sales!$D$5:$ABF$18,MATCH(UsagePerHour!$B103,Sales!$C$5:$C$18,0),MATCH(UsagePerHour!UV$4,Sales!$D$3:$ABF$3,0))/UV$2*INDEX(Usage!$D$5:$ABF$11,MATCH(UsagePerHour!$B$100,Usage!$C$5:$C$11,0),MATCH(UsagePerHour!UV$4,Usage!$D$3:$ABF$3,0)),"")</f>
        <v/>
      </c>
      <c r="UW103" s="6" t="str">
        <f>IFERROR(INDEX(Sales!$D$5:$ABF$18,MATCH(UsagePerHour!$B103,Sales!$C$5:$C$18,0),MATCH(UsagePerHour!UW$4,Sales!$D$3:$ABF$3,0))/UW$2*INDEX(Usage!$D$5:$ABF$11,MATCH(UsagePerHour!$B$100,Usage!$C$5:$C$11,0),MATCH(UsagePerHour!UW$4,Usage!$D$3:$ABF$3,0)),"")</f>
        <v/>
      </c>
      <c r="UX103" s="6" t="str">
        <f>IFERROR(INDEX(Sales!$D$5:$ABF$18,MATCH(UsagePerHour!$B103,Sales!$C$5:$C$18,0),MATCH(UsagePerHour!UX$4,Sales!$D$3:$ABF$3,0))/UX$2*INDEX(Usage!$D$5:$ABF$11,MATCH(UsagePerHour!$B$100,Usage!$C$5:$C$11,0),MATCH(UsagePerHour!UX$4,Usage!$D$3:$ABF$3,0)),"")</f>
        <v/>
      </c>
      <c r="UY103" s="6" t="str">
        <f>IFERROR(INDEX(Sales!$D$5:$ABF$18,MATCH(UsagePerHour!$B103,Sales!$C$5:$C$18,0),MATCH(UsagePerHour!UY$4,Sales!$D$3:$ABF$3,0))/UY$2*INDEX(Usage!$D$5:$ABF$11,MATCH(UsagePerHour!$B$100,Usage!$C$5:$C$11,0),MATCH(UsagePerHour!UY$4,Usage!$D$3:$ABF$3,0)),"")</f>
        <v/>
      </c>
      <c r="UZ103" s="6" t="str">
        <f>IFERROR(INDEX(Sales!$D$5:$ABF$18,MATCH(UsagePerHour!$B103,Sales!$C$5:$C$18,0),MATCH(UsagePerHour!UZ$4,Sales!$D$3:$ABF$3,0))/UZ$2*INDEX(Usage!$D$5:$ABF$11,MATCH(UsagePerHour!$B$100,Usage!$C$5:$C$11,0),MATCH(UsagePerHour!UZ$4,Usage!$D$3:$ABF$3,0)),"")</f>
        <v/>
      </c>
      <c r="VA103" s="6" t="str">
        <f>IFERROR(INDEX(Sales!$D$5:$ABF$18,MATCH(UsagePerHour!$B103,Sales!$C$5:$C$18,0),MATCH(UsagePerHour!VA$4,Sales!$D$3:$ABF$3,0))/VA$2*INDEX(Usage!$D$5:$ABF$11,MATCH(UsagePerHour!$B$100,Usage!$C$5:$C$11,0),MATCH(UsagePerHour!VA$4,Usage!$D$3:$ABF$3,0)),"")</f>
        <v/>
      </c>
      <c r="VB103" s="6" t="str">
        <f>IFERROR(INDEX(Sales!$D$5:$ABF$18,MATCH(UsagePerHour!$B103,Sales!$C$5:$C$18,0),MATCH(UsagePerHour!VB$4,Sales!$D$3:$ABF$3,0))/VB$2*INDEX(Usage!$D$5:$ABF$11,MATCH(UsagePerHour!$B$100,Usage!$C$5:$C$11,0),MATCH(UsagePerHour!VB$4,Usage!$D$3:$ABF$3,0)),"")</f>
        <v/>
      </c>
      <c r="VC103" s="6" t="str">
        <f>IFERROR(INDEX(Sales!$D$5:$ABF$18,MATCH(UsagePerHour!$B103,Sales!$C$5:$C$18,0),MATCH(UsagePerHour!VC$4,Sales!$D$3:$ABF$3,0))/VC$2*INDEX(Usage!$D$5:$ABF$11,MATCH(UsagePerHour!$B$100,Usage!$C$5:$C$11,0),MATCH(UsagePerHour!VC$4,Usage!$D$3:$ABF$3,0)),"")</f>
        <v/>
      </c>
      <c r="VD103" s="6" t="str">
        <f>IFERROR(INDEX(Sales!$D$5:$ABF$18,MATCH(UsagePerHour!$B103,Sales!$C$5:$C$18,0),MATCH(UsagePerHour!VD$4,Sales!$D$3:$ABF$3,0))/VD$2*INDEX(Usage!$D$5:$ABF$11,MATCH(UsagePerHour!$B$100,Usage!$C$5:$C$11,0),MATCH(UsagePerHour!VD$4,Usage!$D$3:$ABF$3,0)),"")</f>
        <v/>
      </c>
      <c r="VE103" s="6" t="str">
        <f>IFERROR(INDEX(Sales!$D$5:$ABF$18,MATCH(UsagePerHour!$B103,Sales!$C$5:$C$18,0),MATCH(UsagePerHour!VE$4,Sales!$D$3:$ABF$3,0))/VE$2*INDEX(Usage!$D$5:$ABF$11,MATCH(UsagePerHour!$B$100,Usage!$C$5:$C$11,0),MATCH(UsagePerHour!VE$4,Usage!$D$3:$ABF$3,0)),"")</f>
        <v/>
      </c>
      <c r="VF103" s="6" t="str">
        <f>IFERROR(INDEX(Sales!$D$5:$ABF$18,MATCH(UsagePerHour!$B103,Sales!$C$5:$C$18,0),MATCH(UsagePerHour!VF$4,Sales!$D$3:$ABF$3,0))/VF$2*INDEX(Usage!$D$5:$ABF$11,MATCH(UsagePerHour!$B$100,Usage!$C$5:$C$11,0),MATCH(UsagePerHour!VF$4,Usage!$D$3:$ABF$3,0)),"")</f>
        <v/>
      </c>
      <c r="VG103" s="6" t="str">
        <f>IFERROR(INDEX(Sales!$D$5:$ABF$18,MATCH(UsagePerHour!$B103,Sales!$C$5:$C$18,0),MATCH(UsagePerHour!VG$4,Sales!$D$3:$ABF$3,0))/VG$2*INDEX(Usage!$D$5:$ABF$11,MATCH(UsagePerHour!$B$100,Usage!$C$5:$C$11,0),MATCH(UsagePerHour!VG$4,Usage!$D$3:$ABF$3,0)),"")</f>
        <v/>
      </c>
      <c r="VH103" s="6" t="str">
        <f>IFERROR(INDEX(Sales!$D$5:$ABF$18,MATCH(UsagePerHour!$B103,Sales!$C$5:$C$18,0),MATCH(UsagePerHour!VH$4,Sales!$D$3:$ABF$3,0))/VH$2*INDEX(Usage!$D$5:$ABF$11,MATCH(UsagePerHour!$B$100,Usage!$C$5:$C$11,0),MATCH(UsagePerHour!VH$4,Usage!$D$3:$ABF$3,0)),"")</f>
        <v/>
      </c>
      <c r="VI103" s="6" t="str">
        <f>IFERROR(INDEX(Sales!$D$5:$ABF$18,MATCH(UsagePerHour!$B103,Sales!$C$5:$C$18,0),MATCH(UsagePerHour!VI$4,Sales!$D$3:$ABF$3,0))/VI$2*INDEX(Usage!$D$5:$ABF$11,MATCH(UsagePerHour!$B$100,Usage!$C$5:$C$11,0),MATCH(UsagePerHour!VI$4,Usage!$D$3:$ABF$3,0)),"")</f>
        <v/>
      </c>
      <c r="VJ103" s="6" t="str">
        <f>IFERROR(INDEX(Sales!$D$5:$ABF$18,MATCH(UsagePerHour!$B103,Sales!$C$5:$C$18,0),MATCH(UsagePerHour!VJ$4,Sales!$D$3:$ABF$3,0))/VJ$2*INDEX(Usage!$D$5:$ABF$11,MATCH(UsagePerHour!$B$100,Usage!$C$5:$C$11,0),MATCH(UsagePerHour!VJ$4,Usage!$D$3:$ABF$3,0)),"")</f>
        <v/>
      </c>
      <c r="VK103" s="6" t="str">
        <f>IFERROR(INDEX(Sales!$D$5:$ABF$18,MATCH(UsagePerHour!$B103,Sales!$C$5:$C$18,0),MATCH(UsagePerHour!VK$4,Sales!$D$3:$ABF$3,0))/VK$2*INDEX(Usage!$D$5:$ABF$11,MATCH(UsagePerHour!$B$100,Usage!$C$5:$C$11,0),MATCH(UsagePerHour!VK$4,Usage!$D$3:$ABF$3,0)),"")</f>
        <v/>
      </c>
      <c r="VL103" s="6" t="str">
        <f>IFERROR(INDEX(Sales!$D$5:$ABF$18,MATCH(UsagePerHour!$B103,Sales!$C$5:$C$18,0),MATCH(UsagePerHour!VL$4,Sales!$D$3:$ABF$3,0))/VL$2*INDEX(Usage!$D$5:$ABF$11,MATCH(UsagePerHour!$B$100,Usage!$C$5:$C$11,0),MATCH(UsagePerHour!VL$4,Usage!$D$3:$ABF$3,0)),"")</f>
        <v/>
      </c>
      <c r="VM103" s="6" t="str">
        <f>IFERROR(INDEX(Sales!$D$5:$ABF$18,MATCH(UsagePerHour!$B103,Sales!$C$5:$C$18,0),MATCH(UsagePerHour!VM$4,Sales!$D$3:$ABF$3,0))/VM$2*INDEX(Usage!$D$5:$ABF$11,MATCH(UsagePerHour!$B$100,Usage!$C$5:$C$11,0),MATCH(UsagePerHour!VM$4,Usage!$D$3:$ABF$3,0)),"")</f>
        <v/>
      </c>
      <c r="VN103" s="6" t="str">
        <f>IFERROR(INDEX(Sales!$D$5:$ABF$18,MATCH(UsagePerHour!$B103,Sales!$C$5:$C$18,0),MATCH(UsagePerHour!VN$4,Sales!$D$3:$ABF$3,0))/VN$2*INDEX(Usage!$D$5:$ABF$11,MATCH(UsagePerHour!$B$100,Usage!$C$5:$C$11,0),MATCH(UsagePerHour!VN$4,Usage!$D$3:$ABF$3,0)),"")</f>
        <v/>
      </c>
      <c r="VO103" s="6" t="str">
        <f>IFERROR(INDEX(Sales!$D$5:$ABF$18,MATCH(UsagePerHour!$B103,Sales!$C$5:$C$18,0),MATCH(UsagePerHour!VO$4,Sales!$D$3:$ABF$3,0))/VO$2*INDEX(Usage!$D$5:$ABF$11,MATCH(UsagePerHour!$B$100,Usage!$C$5:$C$11,0),MATCH(UsagePerHour!VO$4,Usage!$D$3:$ABF$3,0)),"")</f>
        <v/>
      </c>
      <c r="VP103" s="6" t="str">
        <f>IFERROR(INDEX(Sales!$D$5:$ABF$18,MATCH(UsagePerHour!$B103,Sales!$C$5:$C$18,0),MATCH(UsagePerHour!VP$4,Sales!$D$3:$ABF$3,0))/VP$2*INDEX(Usage!$D$5:$ABF$11,MATCH(UsagePerHour!$B$100,Usage!$C$5:$C$11,0),MATCH(UsagePerHour!VP$4,Usage!$D$3:$ABF$3,0)),"")</f>
        <v/>
      </c>
      <c r="VQ103" s="6" t="str">
        <f>IFERROR(INDEX(Sales!$D$5:$ABF$18,MATCH(UsagePerHour!$B103,Sales!$C$5:$C$18,0),MATCH(UsagePerHour!VQ$4,Sales!$D$3:$ABF$3,0))/VQ$2*INDEX(Usage!$D$5:$ABF$11,MATCH(UsagePerHour!$B$100,Usage!$C$5:$C$11,0),MATCH(UsagePerHour!VQ$4,Usage!$D$3:$ABF$3,0)),"")</f>
        <v/>
      </c>
      <c r="VR103" s="6" t="str">
        <f>IFERROR(INDEX(Sales!$D$5:$ABF$18,MATCH(UsagePerHour!$B103,Sales!$C$5:$C$18,0),MATCH(UsagePerHour!VR$4,Sales!$D$3:$ABF$3,0))/VR$2*INDEX(Usage!$D$5:$ABF$11,MATCH(UsagePerHour!$B$100,Usage!$C$5:$C$11,0),MATCH(UsagePerHour!VR$4,Usage!$D$3:$ABF$3,0)),"")</f>
        <v/>
      </c>
      <c r="VS103" s="6" t="str">
        <f>IFERROR(INDEX(Sales!$D$5:$ABF$18,MATCH(UsagePerHour!$B103,Sales!$C$5:$C$18,0),MATCH(UsagePerHour!VS$4,Sales!$D$3:$ABF$3,0))/VS$2*INDEX(Usage!$D$5:$ABF$11,MATCH(UsagePerHour!$B$100,Usage!$C$5:$C$11,0),MATCH(UsagePerHour!VS$4,Usage!$D$3:$ABF$3,0)),"")</f>
        <v/>
      </c>
      <c r="VT103" s="6" t="str">
        <f>IFERROR(INDEX(Sales!$D$5:$ABF$18,MATCH(UsagePerHour!$B103,Sales!$C$5:$C$18,0),MATCH(UsagePerHour!VT$4,Sales!$D$3:$ABF$3,0))/VT$2*INDEX(Usage!$D$5:$ABF$11,MATCH(UsagePerHour!$B$100,Usage!$C$5:$C$11,0),MATCH(UsagePerHour!VT$4,Usage!$D$3:$ABF$3,0)),"")</f>
        <v/>
      </c>
      <c r="VU103" s="6" t="str">
        <f>IFERROR(INDEX(Sales!$D$5:$ABF$18,MATCH(UsagePerHour!$B103,Sales!$C$5:$C$18,0),MATCH(UsagePerHour!VU$4,Sales!$D$3:$ABF$3,0))/VU$2*INDEX(Usage!$D$5:$ABF$11,MATCH(UsagePerHour!$B$100,Usage!$C$5:$C$11,0),MATCH(UsagePerHour!VU$4,Usage!$D$3:$ABF$3,0)),"")</f>
        <v/>
      </c>
      <c r="VV103" s="6" t="str">
        <f>IFERROR(INDEX(Sales!$D$5:$ABF$18,MATCH(UsagePerHour!$B103,Sales!$C$5:$C$18,0),MATCH(UsagePerHour!VV$4,Sales!$D$3:$ABF$3,0))/VV$2*INDEX(Usage!$D$5:$ABF$11,MATCH(UsagePerHour!$B$100,Usage!$C$5:$C$11,0),MATCH(UsagePerHour!VV$4,Usage!$D$3:$ABF$3,0)),"")</f>
        <v/>
      </c>
      <c r="VW103" s="6" t="str">
        <f>IFERROR(INDEX(Sales!$D$5:$ABF$18,MATCH(UsagePerHour!$B103,Sales!$C$5:$C$18,0),MATCH(UsagePerHour!VW$4,Sales!$D$3:$ABF$3,0))/VW$2*INDEX(Usage!$D$5:$ABF$11,MATCH(UsagePerHour!$B$100,Usage!$C$5:$C$11,0),MATCH(UsagePerHour!VW$4,Usage!$D$3:$ABF$3,0)),"")</f>
        <v/>
      </c>
      <c r="VX103" s="6" t="str">
        <f>IFERROR(INDEX(Sales!$D$5:$ABF$18,MATCH(UsagePerHour!$B103,Sales!$C$5:$C$18,0),MATCH(UsagePerHour!VX$4,Sales!$D$3:$ABF$3,0))/VX$2*INDEX(Usage!$D$5:$ABF$11,MATCH(UsagePerHour!$B$100,Usage!$C$5:$C$11,0),MATCH(UsagePerHour!VX$4,Usage!$D$3:$ABF$3,0)),"")</f>
        <v/>
      </c>
      <c r="VY103" s="6" t="str">
        <f>IFERROR(INDEX(Sales!$D$5:$ABF$18,MATCH(UsagePerHour!$B103,Sales!$C$5:$C$18,0),MATCH(UsagePerHour!VY$4,Sales!$D$3:$ABF$3,0))/VY$2*INDEX(Usage!$D$5:$ABF$11,MATCH(UsagePerHour!$B$100,Usage!$C$5:$C$11,0),MATCH(UsagePerHour!VY$4,Usage!$D$3:$ABF$3,0)),"")</f>
        <v/>
      </c>
      <c r="VZ103" s="6" t="str">
        <f>IFERROR(INDEX(Sales!$D$5:$ABF$18,MATCH(UsagePerHour!$B103,Sales!$C$5:$C$18,0),MATCH(UsagePerHour!VZ$4,Sales!$D$3:$ABF$3,0))/VZ$2*INDEX(Usage!$D$5:$ABF$11,MATCH(UsagePerHour!$B$100,Usage!$C$5:$C$11,0),MATCH(UsagePerHour!VZ$4,Usage!$D$3:$ABF$3,0)),"")</f>
        <v/>
      </c>
      <c r="WA103" s="6" t="str">
        <f>IFERROR(INDEX(Sales!$D$5:$ABF$18,MATCH(UsagePerHour!$B103,Sales!$C$5:$C$18,0),MATCH(UsagePerHour!WA$4,Sales!$D$3:$ABF$3,0))/WA$2*INDEX(Usage!$D$5:$ABF$11,MATCH(UsagePerHour!$B$100,Usage!$C$5:$C$11,0),MATCH(UsagePerHour!WA$4,Usage!$D$3:$ABF$3,0)),"")</f>
        <v/>
      </c>
      <c r="WB103" s="6" t="str">
        <f>IFERROR(INDEX(Sales!$D$5:$ABF$18,MATCH(UsagePerHour!$B103,Sales!$C$5:$C$18,0),MATCH(UsagePerHour!WB$4,Sales!$D$3:$ABF$3,0))/WB$2*INDEX(Usage!$D$5:$ABF$11,MATCH(UsagePerHour!$B$100,Usage!$C$5:$C$11,0),MATCH(UsagePerHour!WB$4,Usage!$D$3:$ABF$3,0)),"")</f>
        <v/>
      </c>
      <c r="WC103" s="6" t="str">
        <f>IFERROR(INDEX(Sales!$D$5:$ABF$18,MATCH(UsagePerHour!$B103,Sales!$C$5:$C$18,0),MATCH(UsagePerHour!WC$4,Sales!$D$3:$ABF$3,0))/WC$2*INDEX(Usage!$D$5:$ABF$11,MATCH(UsagePerHour!$B$100,Usage!$C$5:$C$11,0),MATCH(UsagePerHour!WC$4,Usage!$D$3:$ABF$3,0)),"")</f>
        <v/>
      </c>
      <c r="WD103" s="6" t="str">
        <f>IFERROR(INDEX(Sales!$D$5:$ABF$18,MATCH(UsagePerHour!$B103,Sales!$C$5:$C$18,0),MATCH(UsagePerHour!WD$4,Sales!$D$3:$ABF$3,0))/WD$2*INDEX(Usage!$D$5:$ABF$11,MATCH(UsagePerHour!$B$100,Usage!$C$5:$C$11,0),MATCH(UsagePerHour!WD$4,Usage!$D$3:$ABF$3,0)),"")</f>
        <v/>
      </c>
      <c r="WE103" s="6" t="str">
        <f>IFERROR(INDEX(Sales!$D$5:$ABF$18,MATCH(UsagePerHour!$B103,Sales!$C$5:$C$18,0),MATCH(UsagePerHour!WE$4,Sales!$D$3:$ABF$3,0))/WE$2*INDEX(Usage!$D$5:$ABF$11,MATCH(UsagePerHour!$B$100,Usage!$C$5:$C$11,0),MATCH(UsagePerHour!WE$4,Usage!$D$3:$ABF$3,0)),"")</f>
        <v/>
      </c>
      <c r="WF103" s="6" t="str">
        <f>IFERROR(INDEX(Sales!$D$5:$ABF$18,MATCH(UsagePerHour!$B103,Sales!$C$5:$C$18,0),MATCH(UsagePerHour!WF$4,Sales!$D$3:$ABF$3,0))/WF$2*INDEX(Usage!$D$5:$ABF$11,MATCH(UsagePerHour!$B$100,Usage!$C$5:$C$11,0),MATCH(UsagePerHour!WF$4,Usage!$D$3:$ABF$3,0)),"")</f>
        <v/>
      </c>
      <c r="WG103" s="6" t="str">
        <f>IFERROR(INDEX(Sales!$D$5:$ABF$18,MATCH(UsagePerHour!$B103,Sales!$C$5:$C$18,0),MATCH(UsagePerHour!WG$4,Sales!$D$3:$ABF$3,0))/WG$2*INDEX(Usage!$D$5:$ABF$11,MATCH(UsagePerHour!$B$100,Usage!$C$5:$C$11,0),MATCH(UsagePerHour!WG$4,Usage!$D$3:$ABF$3,0)),"")</f>
        <v/>
      </c>
      <c r="WH103" s="6" t="str">
        <f>IFERROR(INDEX(Sales!$D$5:$ABF$18,MATCH(UsagePerHour!$B103,Sales!$C$5:$C$18,0),MATCH(UsagePerHour!WH$4,Sales!$D$3:$ABF$3,0))/WH$2*INDEX(Usage!$D$5:$ABF$11,MATCH(UsagePerHour!$B$100,Usage!$C$5:$C$11,0),MATCH(UsagePerHour!WH$4,Usage!$D$3:$ABF$3,0)),"")</f>
        <v/>
      </c>
      <c r="WI103" s="6" t="str">
        <f>IFERROR(INDEX(Sales!$D$5:$ABF$18,MATCH(UsagePerHour!$B103,Sales!$C$5:$C$18,0),MATCH(UsagePerHour!WI$4,Sales!$D$3:$ABF$3,0))/WI$2*INDEX(Usage!$D$5:$ABF$11,MATCH(UsagePerHour!$B$100,Usage!$C$5:$C$11,0),MATCH(UsagePerHour!WI$4,Usage!$D$3:$ABF$3,0)),"")</f>
        <v/>
      </c>
      <c r="WJ103" s="6" t="str">
        <f>IFERROR(INDEX(Sales!$D$5:$ABF$18,MATCH(UsagePerHour!$B103,Sales!$C$5:$C$18,0),MATCH(UsagePerHour!WJ$4,Sales!$D$3:$ABF$3,0))/WJ$2*INDEX(Usage!$D$5:$ABF$11,MATCH(UsagePerHour!$B$100,Usage!$C$5:$C$11,0),MATCH(UsagePerHour!WJ$4,Usage!$D$3:$ABF$3,0)),"")</f>
        <v/>
      </c>
      <c r="WK103" s="6" t="str">
        <f>IFERROR(INDEX(Sales!$D$5:$ABF$18,MATCH(UsagePerHour!$B103,Sales!$C$5:$C$18,0),MATCH(UsagePerHour!WK$4,Sales!$D$3:$ABF$3,0))/WK$2*INDEX(Usage!$D$5:$ABF$11,MATCH(UsagePerHour!$B$100,Usage!$C$5:$C$11,0),MATCH(UsagePerHour!WK$4,Usage!$D$3:$ABF$3,0)),"")</f>
        <v/>
      </c>
      <c r="WL103" s="6" t="str">
        <f>IFERROR(INDEX(Sales!$D$5:$ABF$18,MATCH(UsagePerHour!$B103,Sales!$C$5:$C$18,0),MATCH(UsagePerHour!WL$4,Sales!$D$3:$ABF$3,0))/WL$2*INDEX(Usage!$D$5:$ABF$11,MATCH(UsagePerHour!$B$100,Usage!$C$5:$C$11,0),MATCH(UsagePerHour!WL$4,Usage!$D$3:$ABF$3,0)),"")</f>
        <v/>
      </c>
      <c r="WM103" s="6" t="str">
        <f>IFERROR(INDEX(Sales!$D$5:$ABF$18,MATCH(UsagePerHour!$B103,Sales!$C$5:$C$18,0),MATCH(UsagePerHour!WM$4,Sales!$D$3:$ABF$3,0))/WM$2*INDEX(Usage!$D$5:$ABF$11,MATCH(UsagePerHour!$B$100,Usage!$C$5:$C$11,0),MATCH(UsagePerHour!WM$4,Usage!$D$3:$ABF$3,0)),"")</f>
        <v/>
      </c>
      <c r="WN103" s="6" t="str">
        <f>IFERROR(INDEX(Sales!$D$5:$ABF$18,MATCH(UsagePerHour!$B103,Sales!$C$5:$C$18,0),MATCH(UsagePerHour!WN$4,Sales!$D$3:$ABF$3,0))/WN$2*INDEX(Usage!$D$5:$ABF$11,MATCH(UsagePerHour!$B$100,Usage!$C$5:$C$11,0),MATCH(UsagePerHour!WN$4,Usage!$D$3:$ABF$3,0)),"")</f>
        <v/>
      </c>
      <c r="WO103" s="6" t="str">
        <f>IFERROR(INDEX(Sales!$D$5:$ABF$18,MATCH(UsagePerHour!$B103,Sales!$C$5:$C$18,0),MATCH(UsagePerHour!WO$4,Sales!$D$3:$ABF$3,0))/WO$2*INDEX(Usage!$D$5:$ABF$11,MATCH(UsagePerHour!$B$100,Usage!$C$5:$C$11,0),MATCH(UsagePerHour!WO$4,Usage!$D$3:$ABF$3,0)),"")</f>
        <v/>
      </c>
      <c r="WP103" s="6" t="str">
        <f>IFERROR(INDEX(Sales!$D$5:$ABF$18,MATCH(UsagePerHour!$B103,Sales!$C$5:$C$18,0),MATCH(UsagePerHour!WP$4,Sales!$D$3:$ABF$3,0))/WP$2*INDEX(Usage!$D$5:$ABF$11,MATCH(UsagePerHour!$B$100,Usage!$C$5:$C$11,0),MATCH(UsagePerHour!WP$4,Usage!$D$3:$ABF$3,0)),"")</f>
        <v/>
      </c>
      <c r="WQ103" s="6" t="str">
        <f>IFERROR(INDEX(Sales!$D$5:$ABF$18,MATCH(UsagePerHour!$B103,Sales!$C$5:$C$18,0),MATCH(UsagePerHour!WQ$4,Sales!$D$3:$ABF$3,0))/WQ$2*INDEX(Usage!$D$5:$ABF$11,MATCH(UsagePerHour!$B$100,Usage!$C$5:$C$11,0),MATCH(UsagePerHour!WQ$4,Usage!$D$3:$ABF$3,0)),"")</f>
        <v/>
      </c>
      <c r="WR103" s="6" t="str">
        <f>IFERROR(INDEX(Sales!$D$5:$ABF$18,MATCH(UsagePerHour!$B103,Sales!$C$5:$C$18,0),MATCH(UsagePerHour!WR$4,Sales!$D$3:$ABF$3,0))/WR$2*INDEX(Usage!$D$5:$ABF$11,MATCH(UsagePerHour!$B$100,Usage!$C$5:$C$11,0),MATCH(UsagePerHour!WR$4,Usage!$D$3:$ABF$3,0)),"")</f>
        <v/>
      </c>
      <c r="WS103" s="6" t="str">
        <f>IFERROR(INDEX(Sales!$D$5:$ABF$18,MATCH(UsagePerHour!$B103,Sales!$C$5:$C$18,0),MATCH(UsagePerHour!WS$4,Sales!$D$3:$ABF$3,0))/WS$2*INDEX(Usage!$D$5:$ABF$11,MATCH(UsagePerHour!$B$100,Usage!$C$5:$C$11,0),MATCH(UsagePerHour!WS$4,Usage!$D$3:$ABF$3,0)),"")</f>
        <v/>
      </c>
      <c r="WT103" s="6" t="str">
        <f>IFERROR(INDEX(Sales!$D$5:$ABF$18,MATCH(UsagePerHour!$B103,Sales!$C$5:$C$18,0),MATCH(UsagePerHour!WT$4,Sales!$D$3:$ABF$3,0))/WT$2*INDEX(Usage!$D$5:$ABF$11,MATCH(UsagePerHour!$B$100,Usage!$C$5:$C$11,0),MATCH(UsagePerHour!WT$4,Usage!$D$3:$ABF$3,0)),"")</f>
        <v/>
      </c>
      <c r="WU103" s="6" t="str">
        <f>IFERROR(INDEX(Sales!$D$5:$ABF$18,MATCH(UsagePerHour!$B103,Sales!$C$5:$C$18,0),MATCH(UsagePerHour!WU$4,Sales!$D$3:$ABF$3,0))/WU$2*INDEX(Usage!$D$5:$ABF$11,MATCH(UsagePerHour!$B$100,Usage!$C$5:$C$11,0),MATCH(UsagePerHour!WU$4,Usage!$D$3:$ABF$3,0)),"")</f>
        <v/>
      </c>
      <c r="WV103" s="6" t="str">
        <f>IFERROR(INDEX(Sales!$D$5:$ABF$18,MATCH(UsagePerHour!$B103,Sales!$C$5:$C$18,0),MATCH(UsagePerHour!WV$4,Sales!$D$3:$ABF$3,0))/WV$2*INDEX(Usage!$D$5:$ABF$11,MATCH(UsagePerHour!$B$100,Usage!$C$5:$C$11,0),MATCH(UsagePerHour!WV$4,Usage!$D$3:$ABF$3,0)),"")</f>
        <v/>
      </c>
      <c r="WW103" s="6" t="str">
        <f>IFERROR(INDEX(Sales!$D$5:$ABF$18,MATCH(UsagePerHour!$B103,Sales!$C$5:$C$18,0),MATCH(UsagePerHour!WW$4,Sales!$D$3:$ABF$3,0))/WW$2*INDEX(Usage!$D$5:$ABF$11,MATCH(UsagePerHour!$B$100,Usage!$C$5:$C$11,0),MATCH(UsagePerHour!WW$4,Usage!$D$3:$ABF$3,0)),"")</f>
        <v/>
      </c>
      <c r="WX103" s="6" t="str">
        <f>IFERROR(INDEX(Sales!$D$5:$ABF$18,MATCH(UsagePerHour!$B103,Sales!$C$5:$C$18,0),MATCH(UsagePerHour!WX$4,Sales!$D$3:$ABF$3,0))/WX$2*INDEX(Usage!$D$5:$ABF$11,MATCH(UsagePerHour!$B$100,Usage!$C$5:$C$11,0),MATCH(UsagePerHour!WX$4,Usage!$D$3:$ABF$3,0)),"")</f>
        <v/>
      </c>
      <c r="WY103" s="6" t="str">
        <f>IFERROR(INDEX(Sales!$D$5:$ABF$18,MATCH(UsagePerHour!$B103,Sales!$C$5:$C$18,0),MATCH(UsagePerHour!WY$4,Sales!$D$3:$ABF$3,0))/WY$2*INDEX(Usage!$D$5:$ABF$11,MATCH(UsagePerHour!$B$100,Usage!$C$5:$C$11,0),MATCH(UsagePerHour!WY$4,Usage!$D$3:$ABF$3,0)),"")</f>
        <v/>
      </c>
      <c r="WZ103" s="6" t="str">
        <f>IFERROR(INDEX(Sales!$D$5:$ABF$18,MATCH(UsagePerHour!$B103,Sales!$C$5:$C$18,0),MATCH(UsagePerHour!WZ$4,Sales!$D$3:$ABF$3,0))/WZ$2*INDEX(Usage!$D$5:$ABF$11,MATCH(UsagePerHour!$B$100,Usage!$C$5:$C$11,0),MATCH(UsagePerHour!WZ$4,Usage!$D$3:$ABF$3,0)),"")</f>
        <v/>
      </c>
      <c r="XA103" s="6" t="str">
        <f>IFERROR(INDEX(Sales!$D$5:$ABF$18,MATCH(UsagePerHour!$B103,Sales!$C$5:$C$18,0),MATCH(UsagePerHour!XA$4,Sales!$D$3:$ABF$3,0))/XA$2*INDEX(Usage!$D$5:$ABF$11,MATCH(UsagePerHour!$B$100,Usage!$C$5:$C$11,0),MATCH(UsagePerHour!XA$4,Usage!$D$3:$ABF$3,0)),"")</f>
        <v/>
      </c>
      <c r="XB103" s="6" t="str">
        <f>IFERROR(INDEX(Sales!$D$5:$ABF$18,MATCH(UsagePerHour!$B103,Sales!$C$5:$C$18,0),MATCH(UsagePerHour!XB$4,Sales!$D$3:$ABF$3,0))/XB$2*INDEX(Usage!$D$5:$ABF$11,MATCH(UsagePerHour!$B$100,Usage!$C$5:$C$11,0),MATCH(UsagePerHour!XB$4,Usage!$D$3:$ABF$3,0)),"")</f>
        <v/>
      </c>
      <c r="XC103" s="6" t="str">
        <f>IFERROR(INDEX(Sales!$D$5:$ABF$18,MATCH(UsagePerHour!$B103,Sales!$C$5:$C$18,0),MATCH(UsagePerHour!XC$4,Sales!$D$3:$ABF$3,0))/XC$2*INDEX(Usage!$D$5:$ABF$11,MATCH(UsagePerHour!$B$100,Usage!$C$5:$C$11,0),MATCH(UsagePerHour!XC$4,Usage!$D$3:$ABF$3,0)),"")</f>
        <v/>
      </c>
      <c r="XD103" s="6" t="str">
        <f>IFERROR(INDEX(Sales!$D$5:$ABF$18,MATCH(UsagePerHour!$B103,Sales!$C$5:$C$18,0),MATCH(UsagePerHour!XD$4,Sales!$D$3:$ABF$3,0))/XD$2*INDEX(Usage!$D$5:$ABF$11,MATCH(UsagePerHour!$B$100,Usage!$C$5:$C$11,0),MATCH(UsagePerHour!XD$4,Usage!$D$3:$ABF$3,0)),"")</f>
        <v/>
      </c>
      <c r="XE103" s="6" t="str">
        <f>IFERROR(INDEX(Sales!$D$5:$ABF$18,MATCH(UsagePerHour!$B103,Sales!$C$5:$C$18,0),MATCH(UsagePerHour!XE$4,Sales!$D$3:$ABF$3,0))/XE$2*INDEX(Usage!$D$5:$ABF$11,MATCH(UsagePerHour!$B$100,Usage!$C$5:$C$11,0),MATCH(UsagePerHour!XE$4,Usage!$D$3:$ABF$3,0)),"")</f>
        <v/>
      </c>
      <c r="XF103" s="6" t="str">
        <f>IFERROR(INDEX(Sales!$D$5:$ABF$18,MATCH(UsagePerHour!$B103,Sales!$C$5:$C$18,0),MATCH(UsagePerHour!XF$4,Sales!$D$3:$ABF$3,0))/XF$2*INDEX(Usage!$D$5:$ABF$11,MATCH(UsagePerHour!$B$100,Usage!$C$5:$C$11,0),MATCH(UsagePerHour!XF$4,Usage!$D$3:$ABF$3,0)),"")</f>
        <v/>
      </c>
      <c r="XG103" s="6" t="str">
        <f>IFERROR(INDEX(Sales!$D$5:$ABF$18,MATCH(UsagePerHour!$B103,Sales!$C$5:$C$18,0),MATCH(UsagePerHour!XG$4,Sales!$D$3:$ABF$3,0))/XG$2*INDEX(Usage!$D$5:$ABF$11,MATCH(UsagePerHour!$B$100,Usage!$C$5:$C$11,0),MATCH(UsagePerHour!XG$4,Usage!$D$3:$ABF$3,0)),"")</f>
        <v/>
      </c>
      <c r="XH103" s="6" t="str">
        <f>IFERROR(INDEX(Sales!$D$5:$ABF$18,MATCH(UsagePerHour!$B103,Sales!$C$5:$C$18,0),MATCH(UsagePerHour!XH$4,Sales!$D$3:$ABF$3,0))/XH$2*INDEX(Usage!$D$5:$ABF$11,MATCH(UsagePerHour!$B$100,Usage!$C$5:$C$11,0),MATCH(UsagePerHour!XH$4,Usage!$D$3:$ABF$3,0)),"")</f>
        <v/>
      </c>
      <c r="XI103" s="6" t="str">
        <f>IFERROR(INDEX(Sales!$D$5:$ABF$18,MATCH(UsagePerHour!$B103,Sales!$C$5:$C$18,0),MATCH(UsagePerHour!XI$4,Sales!$D$3:$ABF$3,0))/XI$2*INDEX(Usage!$D$5:$ABF$11,MATCH(UsagePerHour!$B$100,Usage!$C$5:$C$11,0),MATCH(UsagePerHour!XI$4,Usage!$D$3:$ABF$3,0)),"")</f>
        <v/>
      </c>
      <c r="XJ103" s="6" t="str">
        <f>IFERROR(INDEX(Sales!$D$5:$ABF$18,MATCH(UsagePerHour!$B103,Sales!$C$5:$C$18,0),MATCH(UsagePerHour!XJ$4,Sales!$D$3:$ABF$3,0))/XJ$2*INDEX(Usage!$D$5:$ABF$11,MATCH(UsagePerHour!$B$100,Usage!$C$5:$C$11,0),MATCH(UsagePerHour!XJ$4,Usage!$D$3:$ABF$3,0)),"")</f>
        <v/>
      </c>
      <c r="XK103" s="6" t="str">
        <f>IFERROR(INDEX(Sales!$D$5:$ABF$18,MATCH(UsagePerHour!$B103,Sales!$C$5:$C$18,0),MATCH(UsagePerHour!XK$4,Sales!$D$3:$ABF$3,0))/XK$2*INDEX(Usage!$D$5:$ABF$11,MATCH(UsagePerHour!$B$100,Usage!$C$5:$C$11,0),MATCH(UsagePerHour!XK$4,Usage!$D$3:$ABF$3,0)),"")</f>
        <v/>
      </c>
      <c r="XL103" s="6" t="str">
        <f>IFERROR(INDEX(Sales!$D$5:$ABF$18,MATCH(UsagePerHour!$B103,Sales!$C$5:$C$18,0),MATCH(UsagePerHour!XL$4,Sales!$D$3:$ABF$3,0))/XL$2*INDEX(Usage!$D$5:$ABF$11,MATCH(UsagePerHour!$B$100,Usage!$C$5:$C$11,0),MATCH(UsagePerHour!XL$4,Usage!$D$3:$ABF$3,0)),"")</f>
        <v/>
      </c>
      <c r="XM103" s="6" t="str">
        <f>IFERROR(INDEX(Sales!$D$5:$ABF$18,MATCH(UsagePerHour!$B103,Sales!$C$5:$C$18,0),MATCH(UsagePerHour!XM$4,Sales!$D$3:$ABF$3,0))/XM$2*INDEX(Usage!$D$5:$ABF$11,MATCH(UsagePerHour!$B$100,Usage!$C$5:$C$11,0),MATCH(UsagePerHour!XM$4,Usage!$D$3:$ABF$3,0)),"")</f>
        <v/>
      </c>
      <c r="XN103" s="6" t="str">
        <f>IFERROR(INDEX(Sales!$D$5:$ABF$18,MATCH(UsagePerHour!$B103,Sales!$C$5:$C$18,0),MATCH(UsagePerHour!XN$4,Sales!$D$3:$ABF$3,0))/XN$2*INDEX(Usage!$D$5:$ABF$11,MATCH(UsagePerHour!$B$100,Usage!$C$5:$C$11,0),MATCH(UsagePerHour!XN$4,Usage!$D$3:$ABF$3,0)),"")</f>
        <v/>
      </c>
      <c r="XO103" s="6" t="str">
        <f>IFERROR(INDEX(Sales!$D$5:$ABF$18,MATCH(UsagePerHour!$B103,Sales!$C$5:$C$18,0),MATCH(UsagePerHour!XO$4,Sales!$D$3:$ABF$3,0))/XO$2*INDEX(Usage!$D$5:$ABF$11,MATCH(UsagePerHour!$B$100,Usage!$C$5:$C$11,0),MATCH(UsagePerHour!XO$4,Usage!$D$3:$ABF$3,0)),"")</f>
        <v/>
      </c>
      <c r="XP103" s="6" t="str">
        <f>IFERROR(INDEX(Sales!$D$5:$ABF$18,MATCH(UsagePerHour!$B103,Sales!$C$5:$C$18,0),MATCH(UsagePerHour!XP$4,Sales!$D$3:$ABF$3,0))/XP$2*INDEX(Usage!$D$5:$ABF$11,MATCH(UsagePerHour!$B$100,Usage!$C$5:$C$11,0),MATCH(UsagePerHour!XP$4,Usage!$D$3:$ABF$3,0)),"")</f>
        <v/>
      </c>
      <c r="XQ103" s="6" t="str">
        <f>IFERROR(INDEX(Sales!$D$5:$ABF$18,MATCH(UsagePerHour!$B103,Sales!$C$5:$C$18,0),MATCH(UsagePerHour!XQ$4,Sales!$D$3:$ABF$3,0))/XQ$2*INDEX(Usage!$D$5:$ABF$11,MATCH(UsagePerHour!$B$100,Usage!$C$5:$C$11,0),MATCH(UsagePerHour!XQ$4,Usage!$D$3:$ABF$3,0)),"")</f>
        <v/>
      </c>
      <c r="XR103" s="6" t="str">
        <f>IFERROR(INDEX(Sales!$D$5:$ABF$18,MATCH(UsagePerHour!$B103,Sales!$C$5:$C$18,0),MATCH(UsagePerHour!XR$4,Sales!$D$3:$ABF$3,0))/XR$2*INDEX(Usage!$D$5:$ABF$11,MATCH(UsagePerHour!$B$100,Usage!$C$5:$C$11,0),MATCH(UsagePerHour!XR$4,Usage!$D$3:$ABF$3,0)),"")</f>
        <v/>
      </c>
      <c r="XS103" s="6" t="str">
        <f>IFERROR(INDEX(Sales!$D$5:$ABF$18,MATCH(UsagePerHour!$B103,Sales!$C$5:$C$18,0),MATCH(UsagePerHour!XS$4,Sales!$D$3:$ABF$3,0))/XS$2*INDEX(Usage!$D$5:$ABF$11,MATCH(UsagePerHour!$B$100,Usage!$C$5:$C$11,0),MATCH(UsagePerHour!XS$4,Usage!$D$3:$ABF$3,0)),"")</f>
        <v/>
      </c>
      <c r="XT103" s="6" t="str">
        <f>IFERROR(INDEX(Sales!$D$5:$ABF$18,MATCH(UsagePerHour!$B103,Sales!$C$5:$C$18,0),MATCH(UsagePerHour!XT$4,Sales!$D$3:$ABF$3,0))/XT$2*INDEX(Usage!$D$5:$ABF$11,MATCH(UsagePerHour!$B$100,Usage!$C$5:$C$11,0),MATCH(UsagePerHour!XT$4,Usage!$D$3:$ABF$3,0)),"")</f>
        <v/>
      </c>
      <c r="XU103" s="6" t="str">
        <f>IFERROR(INDEX(Sales!$D$5:$ABF$18,MATCH(UsagePerHour!$B103,Sales!$C$5:$C$18,0),MATCH(UsagePerHour!XU$4,Sales!$D$3:$ABF$3,0))/XU$2*INDEX(Usage!$D$5:$ABF$11,MATCH(UsagePerHour!$B$100,Usage!$C$5:$C$11,0),MATCH(UsagePerHour!XU$4,Usage!$D$3:$ABF$3,0)),"")</f>
        <v/>
      </c>
      <c r="XV103" s="6" t="str">
        <f>IFERROR(INDEX(Sales!$D$5:$ABF$18,MATCH(UsagePerHour!$B103,Sales!$C$5:$C$18,0),MATCH(UsagePerHour!XV$4,Sales!$D$3:$ABF$3,0))/XV$2*INDEX(Usage!$D$5:$ABF$11,MATCH(UsagePerHour!$B$100,Usage!$C$5:$C$11,0),MATCH(UsagePerHour!XV$4,Usage!$D$3:$ABF$3,0)),"")</f>
        <v/>
      </c>
      <c r="XW103" s="6" t="str">
        <f>IFERROR(INDEX(Sales!$D$5:$ABF$18,MATCH(UsagePerHour!$B103,Sales!$C$5:$C$18,0),MATCH(UsagePerHour!XW$4,Sales!$D$3:$ABF$3,0))/XW$2*INDEX(Usage!$D$5:$ABF$11,MATCH(UsagePerHour!$B$100,Usage!$C$5:$C$11,0),MATCH(UsagePerHour!XW$4,Usage!$D$3:$ABF$3,0)),"")</f>
        <v/>
      </c>
      <c r="XX103" s="6" t="str">
        <f>IFERROR(INDEX(Sales!$D$5:$ABF$18,MATCH(UsagePerHour!$B103,Sales!$C$5:$C$18,0),MATCH(UsagePerHour!XX$4,Sales!$D$3:$ABF$3,0))/XX$2*INDEX(Usage!$D$5:$ABF$11,MATCH(UsagePerHour!$B$100,Usage!$C$5:$C$11,0),MATCH(UsagePerHour!XX$4,Usage!$D$3:$ABF$3,0)),"")</f>
        <v/>
      </c>
      <c r="XY103" s="6" t="str">
        <f>IFERROR(INDEX(Sales!$D$5:$ABF$18,MATCH(UsagePerHour!$B103,Sales!$C$5:$C$18,0),MATCH(UsagePerHour!XY$4,Sales!$D$3:$ABF$3,0))/XY$2*INDEX(Usage!$D$5:$ABF$11,MATCH(UsagePerHour!$B$100,Usage!$C$5:$C$11,0),MATCH(UsagePerHour!XY$4,Usage!$D$3:$ABF$3,0)),"")</f>
        <v/>
      </c>
      <c r="XZ103" s="6" t="str">
        <f>IFERROR(INDEX(Sales!$D$5:$ABF$18,MATCH(UsagePerHour!$B103,Sales!$C$5:$C$18,0),MATCH(UsagePerHour!XZ$4,Sales!$D$3:$ABF$3,0))/XZ$2*INDEX(Usage!$D$5:$ABF$11,MATCH(UsagePerHour!$B$100,Usage!$C$5:$C$11,0),MATCH(UsagePerHour!XZ$4,Usage!$D$3:$ABF$3,0)),"")</f>
        <v/>
      </c>
      <c r="YA103" s="6" t="str">
        <f>IFERROR(INDEX(Sales!$D$5:$ABF$18,MATCH(UsagePerHour!$B103,Sales!$C$5:$C$18,0),MATCH(UsagePerHour!YA$4,Sales!$D$3:$ABF$3,0))/YA$2*INDEX(Usage!$D$5:$ABF$11,MATCH(UsagePerHour!$B$100,Usage!$C$5:$C$11,0),MATCH(UsagePerHour!YA$4,Usage!$D$3:$ABF$3,0)),"")</f>
        <v/>
      </c>
      <c r="YB103" s="6" t="str">
        <f>IFERROR(INDEX(Sales!$D$5:$ABF$18,MATCH(UsagePerHour!$B103,Sales!$C$5:$C$18,0),MATCH(UsagePerHour!YB$4,Sales!$D$3:$ABF$3,0))/YB$2*INDEX(Usage!$D$5:$ABF$11,MATCH(UsagePerHour!$B$100,Usage!$C$5:$C$11,0),MATCH(UsagePerHour!YB$4,Usage!$D$3:$ABF$3,0)),"")</f>
        <v/>
      </c>
      <c r="YC103" s="6" t="str">
        <f>IFERROR(INDEX(Sales!$D$5:$ABF$18,MATCH(UsagePerHour!$B103,Sales!$C$5:$C$18,0),MATCH(UsagePerHour!YC$4,Sales!$D$3:$ABF$3,0))/YC$2*INDEX(Usage!$D$5:$ABF$11,MATCH(UsagePerHour!$B$100,Usage!$C$5:$C$11,0),MATCH(UsagePerHour!YC$4,Usage!$D$3:$ABF$3,0)),"")</f>
        <v/>
      </c>
      <c r="YD103" s="6" t="str">
        <f>IFERROR(INDEX(Sales!$D$5:$ABF$18,MATCH(UsagePerHour!$B103,Sales!$C$5:$C$18,0),MATCH(UsagePerHour!YD$4,Sales!$D$3:$ABF$3,0))/YD$2*INDEX(Usage!$D$5:$ABF$11,MATCH(UsagePerHour!$B$100,Usage!$C$5:$C$11,0),MATCH(UsagePerHour!YD$4,Usage!$D$3:$ABF$3,0)),"")</f>
        <v/>
      </c>
      <c r="YE103" s="6" t="str">
        <f>IFERROR(INDEX(Sales!$D$5:$ABF$18,MATCH(UsagePerHour!$B103,Sales!$C$5:$C$18,0),MATCH(UsagePerHour!YE$4,Sales!$D$3:$ABF$3,0))/YE$2*INDEX(Usage!$D$5:$ABF$11,MATCH(UsagePerHour!$B$100,Usage!$C$5:$C$11,0),MATCH(UsagePerHour!YE$4,Usage!$D$3:$ABF$3,0)),"")</f>
        <v/>
      </c>
      <c r="YF103" s="6" t="str">
        <f>IFERROR(INDEX(Sales!$D$5:$ABF$18,MATCH(UsagePerHour!$B103,Sales!$C$5:$C$18,0),MATCH(UsagePerHour!YF$4,Sales!$D$3:$ABF$3,0))/YF$2*INDEX(Usage!$D$5:$ABF$11,MATCH(UsagePerHour!$B$100,Usage!$C$5:$C$11,0),MATCH(UsagePerHour!YF$4,Usage!$D$3:$ABF$3,0)),"")</f>
        <v/>
      </c>
      <c r="YG103" s="6" t="str">
        <f>IFERROR(INDEX(Sales!$D$5:$ABF$18,MATCH(UsagePerHour!$B103,Sales!$C$5:$C$18,0),MATCH(UsagePerHour!YG$4,Sales!$D$3:$ABF$3,0))/YG$2*INDEX(Usage!$D$5:$ABF$11,MATCH(UsagePerHour!$B$100,Usage!$C$5:$C$11,0),MATCH(UsagePerHour!YG$4,Usage!$D$3:$ABF$3,0)),"")</f>
        <v/>
      </c>
      <c r="YH103" s="6" t="str">
        <f>IFERROR(INDEX(Sales!$D$5:$ABF$18,MATCH(UsagePerHour!$B103,Sales!$C$5:$C$18,0),MATCH(UsagePerHour!YH$4,Sales!$D$3:$ABF$3,0))/YH$2*INDEX(Usage!$D$5:$ABF$11,MATCH(UsagePerHour!$B$100,Usage!$C$5:$C$11,0),MATCH(UsagePerHour!YH$4,Usage!$D$3:$ABF$3,0)),"")</f>
        <v/>
      </c>
      <c r="YI103" s="6" t="str">
        <f>IFERROR(INDEX(Sales!$D$5:$ABF$18,MATCH(UsagePerHour!$B103,Sales!$C$5:$C$18,0),MATCH(UsagePerHour!YI$4,Sales!$D$3:$ABF$3,0))/YI$2*INDEX(Usage!$D$5:$ABF$11,MATCH(UsagePerHour!$B$100,Usage!$C$5:$C$11,0),MATCH(UsagePerHour!YI$4,Usage!$D$3:$ABF$3,0)),"")</f>
        <v/>
      </c>
      <c r="YJ103" s="6" t="str">
        <f>IFERROR(INDEX(Sales!$D$5:$ABF$18,MATCH(UsagePerHour!$B103,Sales!$C$5:$C$18,0),MATCH(UsagePerHour!YJ$4,Sales!$D$3:$ABF$3,0))/YJ$2*INDEX(Usage!$D$5:$ABF$11,MATCH(UsagePerHour!$B$100,Usage!$C$5:$C$11,0),MATCH(UsagePerHour!YJ$4,Usage!$D$3:$ABF$3,0)),"")</f>
        <v/>
      </c>
      <c r="YK103" s="6" t="str">
        <f>IFERROR(INDEX(Sales!$D$5:$ABF$18,MATCH(UsagePerHour!$B103,Sales!$C$5:$C$18,0),MATCH(UsagePerHour!YK$4,Sales!$D$3:$ABF$3,0))/YK$2*INDEX(Usage!$D$5:$ABF$11,MATCH(UsagePerHour!$B$100,Usage!$C$5:$C$11,0),MATCH(UsagePerHour!YK$4,Usage!$D$3:$ABF$3,0)),"")</f>
        <v/>
      </c>
      <c r="YL103" s="6" t="str">
        <f>IFERROR(INDEX(Sales!$D$5:$ABF$18,MATCH(UsagePerHour!$B103,Sales!$C$5:$C$18,0),MATCH(UsagePerHour!YL$4,Sales!$D$3:$ABF$3,0))/YL$2*INDEX(Usage!$D$5:$ABF$11,MATCH(UsagePerHour!$B$100,Usage!$C$5:$C$11,0),MATCH(UsagePerHour!YL$4,Usage!$D$3:$ABF$3,0)),"")</f>
        <v/>
      </c>
      <c r="YM103" s="6" t="str">
        <f>IFERROR(INDEX(Sales!$D$5:$ABF$18,MATCH(UsagePerHour!$B103,Sales!$C$5:$C$18,0),MATCH(UsagePerHour!YM$4,Sales!$D$3:$ABF$3,0))/YM$2*INDEX(Usage!$D$5:$ABF$11,MATCH(UsagePerHour!$B$100,Usage!$C$5:$C$11,0),MATCH(UsagePerHour!YM$4,Usage!$D$3:$ABF$3,0)),"")</f>
        <v/>
      </c>
      <c r="YN103" s="6" t="str">
        <f>IFERROR(INDEX(Sales!$D$5:$ABF$18,MATCH(UsagePerHour!$B103,Sales!$C$5:$C$18,0),MATCH(UsagePerHour!YN$4,Sales!$D$3:$ABF$3,0))/YN$2*INDEX(Usage!$D$5:$ABF$11,MATCH(UsagePerHour!$B$100,Usage!$C$5:$C$11,0),MATCH(UsagePerHour!YN$4,Usage!$D$3:$ABF$3,0)),"")</f>
        <v/>
      </c>
      <c r="YO103" s="6" t="str">
        <f>IFERROR(INDEX(Sales!$D$5:$ABF$18,MATCH(UsagePerHour!$B103,Sales!$C$5:$C$18,0),MATCH(UsagePerHour!YO$4,Sales!$D$3:$ABF$3,0))/YO$2*INDEX(Usage!$D$5:$ABF$11,MATCH(UsagePerHour!$B$100,Usage!$C$5:$C$11,0),MATCH(UsagePerHour!YO$4,Usage!$D$3:$ABF$3,0)),"")</f>
        <v/>
      </c>
      <c r="YP103" s="6" t="str">
        <f>IFERROR(INDEX(Sales!$D$5:$ABF$18,MATCH(UsagePerHour!$B103,Sales!$C$5:$C$18,0),MATCH(UsagePerHour!YP$4,Sales!$D$3:$ABF$3,0))/YP$2*INDEX(Usage!$D$5:$ABF$11,MATCH(UsagePerHour!$B$100,Usage!$C$5:$C$11,0),MATCH(UsagePerHour!YP$4,Usage!$D$3:$ABF$3,0)),"")</f>
        <v/>
      </c>
      <c r="YQ103" s="6" t="str">
        <f>IFERROR(INDEX(Sales!$D$5:$ABF$18,MATCH(UsagePerHour!$B103,Sales!$C$5:$C$18,0),MATCH(UsagePerHour!YQ$4,Sales!$D$3:$ABF$3,0))/YQ$2*INDEX(Usage!$D$5:$ABF$11,MATCH(UsagePerHour!$B$100,Usage!$C$5:$C$11,0),MATCH(UsagePerHour!YQ$4,Usage!$D$3:$ABF$3,0)),"")</f>
        <v/>
      </c>
      <c r="YR103" s="6" t="str">
        <f>IFERROR(INDEX(Sales!$D$5:$ABF$18,MATCH(UsagePerHour!$B103,Sales!$C$5:$C$18,0),MATCH(UsagePerHour!YR$4,Sales!$D$3:$ABF$3,0))/YR$2*INDEX(Usage!$D$5:$ABF$11,MATCH(UsagePerHour!$B$100,Usage!$C$5:$C$11,0),MATCH(UsagePerHour!YR$4,Usage!$D$3:$ABF$3,0)),"")</f>
        <v/>
      </c>
      <c r="YS103" s="6" t="str">
        <f>IFERROR(INDEX(Sales!$D$5:$ABF$18,MATCH(UsagePerHour!$B103,Sales!$C$5:$C$18,0),MATCH(UsagePerHour!YS$4,Sales!$D$3:$ABF$3,0))/YS$2*INDEX(Usage!$D$5:$ABF$11,MATCH(UsagePerHour!$B$100,Usage!$C$5:$C$11,0),MATCH(UsagePerHour!YS$4,Usage!$D$3:$ABF$3,0)),"")</f>
        <v/>
      </c>
      <c r="YT103" s="6" t="str">
        <f>IFERROR(INDEX(Sales!$D$5:$ABF$18,MATCH(UsagePerHour!$B103,Sales!$C$5:$C$18,0),MATCH(UsagePerHour!YT$4,Sales!$D$3:$ABF$3,0))/YT$2*INDEX(Usage!$D$5:$ABF$11,MATCH(UsagePerHour!$B$100,Usage!$C$5:$C$11,0),MATCH(UsagePerHour!YT$4,Usage!$D$3:$ABF$3,0)),"")</f>
        <v/>
      </c>
      <c r="YU103" s="6" t="str">
        <f>IFERROR(INDEX(Sales!$D$5:$ABF$18,MATCH(UsagePerHour!$B103,Sales!$C$5:$C$18,0),MATCH(UsagePerHour!YU$4,Sales!$D$3:$ABF$3,0))/YU$2*INDEX(Usage!$D$5:$ABF$11,MATCH(UsagePerHour!$B$100,Usage!$C$5:$C$11,0),MATCH(UsagePerHour!YU$4,Usage!$D$3:$ABF$3,0)),"")</f>
        <v/>
      </c>
      <c r="YV103" s="6" t="str">
        <f>IFERROR(INDEX(Sales!$D$5:$ABF$18,MATCH(UsagePerHour!$B103,Sales!$C$5:$C$18,0),MATCH(UsagePerHour!YV$4,Sales!$D$3:$ABF$3,0))/YV$2*INDEX(Usage!$D$5:$ABF$11,MATCH(UsagePerHour!$B$100,Usage!$C$5:$C$11,0),MATCH(UsagePerHour!YV$4,Usage!$D$3:$ABF$3,0)),"")</f>
        <v/>
      </c>
      <c r="YW103" s="6" t="str">
        <f>IFERROR(INDEX(Sales!$D$5:$ABF$18,MATCH(UsagePerHour!$B103,Sales!$C$5:$C$18,0),MATCH(UsagePerHour!YW$4,Sales!$D$3:$ABF$3,0))/YW$2*INDEX(Usage!$D$5:$ABF$11,MATCH(UsagePerHour!$B$100,Usage!$C$5:$C$11,0),MATCH(UsagePerHour!YW$4,Usage!$D$3:$ABF$3,0)),"")</f>
        <v/>
      </c>
      <c r="YX103" s="6" t="str">
        <f>IFERROR(INDEX(Sales!$D$5:$ABF$18,MATCH(UsagePerHour!$B103,Sales!$C$5:$C$18,0),MATCH(UsagePerHour!YX$4,Sales!$D$3:$ABF$3,0))/YX$2*INDEX(Usage!$D$5:$ABF$11,MATCH(UsagePerHour!$B$100,Usage!$C$5:$C$11,0),MATCH(UsagePerHour!YX$4,Usage!$D$3:$ABF$3,0)),"")</f>
        <v/>
      </c>
      <c r="YY103" s="6" t="str">
        <f>IFERROR(INDEX(Sales!$D$5:$ABF$18,MATCH(UsagePerHour!$B103,Sales!$C$5:$C$18,0),MATCH(UsagePerHour!YY$4,Sales!$D$3:$ABF$3,0))/YY$2*INDEX(Usage!$D$5:$ABF$11,MATCH(UsagePerHour!$B$100,Usage!$C$5:$C$11,0),MATCH(UsagePerHour!YY$4,Usage!$D$3:$ABF$3,0)),"")</f>
        <v/>
      </c>
      <c r="YZ103" s="6" t="str">
        <f>IFERROR(INDEX(Sales!$D$5:$ABF$18,MATCH(UsagePerHour!$B103,Sales!$C$5:$C$18,0),MATCH(UsagePerHour!YZ$4,Sales!$D$3:$ABF$3,0))/YZ$2*INDEX(Usage!$D$5:$ABF$11,MATCH(UsagePerHour!$B$100,Usage!$C$5:$C$11,0),MATCH(UsagePerHour!YZ$4,Usage!$D$3:$ABF$3,0)),"")</f>
        <v/>
      </c>
      <c r="ZA103" s="6" t="str">
        <f>IFERROR(INDEX(Sales!$D$5:$ABF$18,MATCH(UsagePerHour!$B103,Sales!$C$5:$C$18,0),MATCH(UsagePerHour!ZA$4,Sales!$D$3:$ABF$3,0))/ZA$2*INDEX(Usage!$D$5:$ABF$11,MATCH(UsagePerHour!$B$100,Usage!$C$5:$C$11,0),MATCH(UsagePerHour!ZA$4,Usage!$D$3:$ABF$3,0)),"")</f>
        <v/>
      </c>
      <c r="ZB103" s="6" t="str">
        <f>IFERROR(INDEX(Sales!$D$5:$ABF$18,MATCH(UsagePerHour!$B103,Sales!$C$5:$C$18,0),MATCH(UsagePerHour!ZB$4,Sales!$D$3:$ABF$3,0))/ZB$2*INDEX(Usage!$D$5:$ABF$11,MATCH(UsagePerHour!$B$100,Usage!$C$5:$C$11,0),MATCH(UsagePerHour!ZB$4,Usage!$D$3:$ABF$3,0)),"")</f>
        <v/>
      </c>
      <c r="ZC103" s="6" t="str">
        <f>IFERROR(INDEX(Sales!$D$5:$ABF$18,MATCH(UsagePerHour!$B103,Sales!$C$5:$C$18,0),MATCH(UsagePerHour!ZC$4,Sales!$D$3:$ABF$3,0))/ZC$2*INDEX(Usage!$D$5:$ABF$11,MATCH(UsagePerHour!$B$100,Usage!$C$5:$C$11,0),MATCH(UsagePerHour!ZC$4,Usage!$D$3:$ABF$3,0)),"")</f>
        <v/>
      </c>
      <c r="ZD103" s="6" t="str">
        <f>IFERROR(INDEX(Sales!$D$5:$ABF$18,MATCH(UsagePerHour!$B103,Sales!$C$5:$C$18,0),MATCH(UsagePerHour!ZD$4,Sales!$D$3:$ABF$3,0))/ZD$2*INDEX(Usage!$D$5:$ABF$11,MATCH(UsagePerHour!$B$100,Usage!$C$5:$C$11,0),MATCH(UsagePerHour!ZD$4,Usage!$D$3:$ABF$3,0)),"")</f>
        <v/>
      </c>
      <c r="ZE103" s="6" t="str">
        <f>IFERROR(INDEX(Sales!$D$5:$ABF$18,MATCH(UsagePerHour!$B103,Sales!$C$5:$C$18,0),MATCH(UsagePerHour!ZE$4,Sales!$D$3:$ABF$3,0))/ZE$2*INDEX(Usage!$D$5:$ABF$11,MATCH(UsagePerHour!$B$100,Usage!$C$5:$C$11,0),MATCH(UsagePerHour!ZE$4,Usage!$D$3:$ABF$3,0)),"")</f>
        <v/>
      </c>
      <c r="ZF103" s="6" t="str">
        <f>IFERROR(INDEX(Sales!$D$5:$ABF$18,MATCH(UsagePerHour!$B103,Sales!$C$5:$C$18,0),MATCH(UsagePerHour!ZF$4,Sales!$D$3:$ABF$3,0))/ZF$2*INDEX(Usage!$D$5:$ABF$11,MATCH(UsagePerHour!$B$100,Usage!$C$5:$C$11,0),MATCH(UsagePerHour!ZF$4,Usage!$D$3:$ABF$3,0)),"")</f>
        <v/>
      </c>
      <c r="ZG103" s="6" t="str">
        <f>IFERROR(INDEX(Sales!$D$5:$ABF$18,MATCH(UsagePerHour!$B103,Sales!$C$5:$C$18,0),MATCH(UsagePerHour!ZG$4,Sales!$D$3:$ABF$3,0))/ZG$2*INDEX(Usage!$D$5:$ABF$11,MATCH(UsagePerHour!$B$100,Usage!$C$5:$C$11,0),MATCH(UsagePerHour!ZG$4,Usage!$D$3:$ABF$3,0)),"")</f>
        <v/>
      </c>
      <c r="ZH103" s="6" t="str">
        <f>IFERROR(INDEX(Sales!$D$5:$ABF$18,MATCH(UsagePerHour!$B103,Sales!$C$5:$C$18,0),MATCH(UsagePerHour!ZH$4,Sales!$D$3:$ABF$3,0))/ZH$2*INDEX(Usage!$D$5:$ABF$11,MATCH(UsagePerHour!$B$100,Usage!$C$5:$C$11,0),MATCH(UsagePerHour!ZH$4,Usage!$D$3:$ABF$3,0)),"")</f>
        <v/>
      </c>
      <c r="ZI103" s="6" t="str">
        <f>IFERROR(INDEX(Sales!$D$5:$ABF$18,MATCH(UsagePerHour!$B103,Sales!$C$5:$C$18,0),MATCH(UsagePerHour!ZI$4,Sales!$D$3:$ABF$3,0))/ZI$2*INDEX(Usage!$D$5:$ABF$11,MATCH(UsagePerHour!$B$100,Usage!$C$5:$C$11,0),MATCH(UsagePerHour!ZI$4,Usage!$D$3:$ABF$3,0)),"")</f>
        <v/>
      </c>
      <c r="ZJ103" s="6" t="str">
        <f>IFERROR(INDEX(Sales!$D$5:$ABF$18,MATCH(UsagePerHour!$B103,Sales!$C$5:$C$18,0),MATCH(UsagePerHour!ZJ$4,Sales!$D$3:$ABF$3,0))/ZJ$2*INDEX(Usage!$D$5:$ABF$11,MATCH(UsagePerHour!$B$100,Usage!$C$5:$C$11,0),MATCH(UsagePerHour!ZJ$4,Usage!$D$3:$ABF$3,0)),"")</f>
        <v/>
      </c>
      <c r="ZK103" s="6" t="str">
        <f>IFERROR(INDEX(Sales!$D$5:$ABF$18,MATCH(UsagePerHour!$B103,Sales!$C$5:$C$18,0),MATCH(UsagePerHour!ZK$4,Sales!$D$3:$ABF$3,0))/ZK$2*INDEX(Usage!$D$5:$ABF$11,MATCH(UsagePerHour!$B$100,Usage!$C$5:$C$11,0),MATCH(UsagePerHour!ZK$4,Usage!$D$3:$ABF$3,0)),"")</f>
        <v/>
      </c>
      <c r="ZL103" s="6" t="str">
        <f>IFERROR(INDEX(Sales!$D$5:$ABF$18,MATCH(UsagePerHour!$B103,Sales!$C$5:$C$18,0),MATCH(UsagePerHour!ZL$4,Sales!$D$3:$ABF$3,0))/ZL$2*INDEX(Usage!$D$5:$ABF$11,MATCH(UsagePerHour!$B$100,Usage!$C$5:$C$11,0),MATCH(UsagePerHour!ZL$4,Usage!$D$3:$ABF$3,0)),"")</f>
        <v/>
      </c>
      <c r="ZM103" s="6" t="str">
        <f>IFERROR(INDEX(Sales!$D$5:$ABF$18,MATCH(UsagePerHour!$B103,Sales!$C$5:$C$18,0),MATCH(UsagePerHour!ZM$4,Sales!$D$3:$ABF$3,0))/ZM$2*INDEX(Usage!$D$5:$ABF$11,MATCH(UsagePerHour!$B$100,Usage!$C$5:$C$11,0),MATCH(UsagePerHour!ZM$4,Usage!$D$3:$ABF$3,0)),"")</f>
        <v/>
      </c>
      <c r="ZN103" s="6" t="str">
        <f>IFERROR(INDEX(Sales!$D$5:$ABF$18,MATCH(UsagePerHour!$B103,Sales!$C$5:$C$18,0),MATCH(UsagePerHour!ZN$4,Sales!$D$3:$ABF$3,0))/ZN$2*INDEX(Usage!$D$5:$ABF$11,MATCH(UsagePerHour!$B$100,Usage!$C$5:$C$11,0),MATCH(UsagePerHour!ZN$4,Usage!$D$3:$ABF$3,0)),"")</f>
        <v/>
      </c>
      <c r="ZO103" s="6" t="str">
        <f>IFERROR(INDEX(Sales!$D$5:$ABF$18,MATCH(UsagePerHour!$B103,Sales!$C$5:$C$18,0),MATCH(UsagePerHour!ZO$4,Sales!$D$3:$ABF$3,0))/ZO$2*INDEX(Usage!$D$5:$ABF$11,MATCH(UsagePerHour!$B$100,Usage!$C$5:$C$11,0),MATCH(UsagePerHour!ZO$4,Usage!$D$3:$ABF$3,0)),"")</f>
        <v/>
      </c>
      <c r="ZP103" s="6" t="str">
        <f>IFERROR(INDEX(Sales!$D$5:$ABF$18,MATCH(UsagePerHour!$B103,Sales!$C$5:$C$18,0),MATCH(UsagePerHour!ZP$4,Sales!$D$3:$ABF$3,0))/ZP$2*INDEX(Usage!$D$5:$ABF$11,MATCH(UsagePerHour!$B$100,Usage!$C$5:$C$11,0),MATCH(UsagePerHour!ZP$4,Usage!$D$3:$ABF$3,0)),"")</f>
        <v/>
      </c>
      <c r="ZQ103" s="6" t="str">
        <f>IFERROR(INDEX(Sales!$D$5:$ABF$18,MATCH(UsagePerHour!$B103,Sales!$C$5:$C$18,0),MATCH(UsagePerHour!ZQ$4,Sales!$D$3:$ABF$3,0))/ZQ$2*INDEX(Usage!$D$5:$ABF$11,MATCH(UsagePerHour!$B$100,Usage!$C$5:$C$11,0),MATCH(UsagePerHour!ZQ$4,Usage!$D$3:$ABF$3,0)),"")</f>
        <v/>
      </c>
      <c r="ZR103" s="6" t="str">
        <f>IFERROR(INDEX(Sales!$D$5:$ABF$18,MATCH(UsagePerHour!$B103,Sales!$C$5:$C$18,0),MATCH(UsagePerHour!ZR$4,Sales!$D$3:$ABF$3,0))/ZR$2*INDEX(Usage!$D$5:$ABF$11,MATCH(UsagePerHour!$B$100,Usage!$C$5:$C$11,0),MATCH(UsagePerHour!ZR$4,Usage!$D$3:$ABF$3,0)),"")</f>
        <v/>
      </c>
      <c r="ZS103" s="6" t="str">
        <f>IFERROR(INDEX(Sales!$D$5:$ABF$18,MATCH(UsagePerHour!$B103,Sales!$C$5:$C$18,0),MATCH(UsagePerHour!ZS$4,Sales!$D$3:$ABF$3,0))/ZS$2*INDEX(Usage!$D$5:$ABF$11,MATCH(UsagePerHour!$B$100,Usage!$C$5:$C$11,0),MATCH(UsagePerHour!ZS$4,Usage!$D$3:$ABF$3,0)),"")</f>
        <v/>
      </c>
      <c r="ZT103" s="6" t="str">
        <f>IFERROR(INDEX(Sales!$D$5:$ABF$18,MATCH(UsagePerHour!$B103,Sales!$C$5:$C$18,0),MATCH(UsagePerHour!ZT$4,Sales!$D$3:$ABF$3,0))/ZT$2*INDEX(Usage!$D$5:$ABF$11,MATCH(UsagePerHour!$B$100,Usage!$C$5:$C$11,0),MATCH(UsagePerHour!ZT$4,Usage!$D$3:$ABF$3,0)),"")</f>
        <v/>
      </c>
      <c r="ZU103" s="6" t="str">
        <f>IFERROR(INDEX(Sales!$D$5:$ABF$18,MATCH(UsagePerHour!$B103,Sales!$C$5:$C$18,0),MATCH(UsagePerHour!ZU$4,Sales!$D$3:$ABF$3,0))/ZU$2*INDEX(Usage!$D$5:$ABF$11,MATCH(UsagePerHour!$B$100,Usage!$C$5:$C$11,0),MATCH(UsagePerHour!ZU$4,Usage!$D$3:$ABF$3,0)),"")</f>
        <v/>
      </c>
      <c r="ZV103" s="6" t="str">
        <f>IFERROR(INDEX(Sales!$D$5:$ABF$18,MATCH(UsagePerHour!$B103,Sales!$C$5:$C$18,0),MATCH(UsagePerHour!ZV$4,Sales!$D$3:$ABF$3,0))/ZV$2*INDEX(Usage!$D$5:$ABF$11,MATCH(UsagePerHour!$B$100,Usage!$C$5:$C$11,0),MATCH(UsagePerHour!ZV$4,Usage!$D$3:$ABF$3,0)),"")</f>
        <v/>
      </c>
      <c r="ZW103" s="6" t="str">
        <f>IFERROR(INDEX(Sales!$D$5:$ABF$18,MATCH(UsagePerHour!$B103,Sales!$C$5:$C$18,0),MATCH(UsagePerHour!ZW$4,Sales!$D$3:$ABF$3,0))/ZW$2*INDEX(Usage!$D$5:$ABF$11,MATCH(UsagePerHour!$B$100,Usage!$C$5:$C$11,0),MATCH(UsagePerHour!ZW$4,Usage!$D$3:$ABF$3,0)),"")</f>
        <v/>
      </c>
      <c r="ZX103" s="6" t="str">
        <f>IFERROR(INDEX(Sales!$D$5:$ABF$18,MATCH(UsagePerHour!$B103,Sales!$C$5:$C$18,0),MATCH(UsagePerHour!ZX$4,Sales!$D$3:$ABF$3,0))/ZX$2*INDEX(Usage!$D$5:$ABF$11,MATCH(UsagePerHour!$B$100,Usage!$C$5:$C$11,0),MATCH(UsagePerHour!ZX$4,Usage!$D$3:$ABF$3,0)),"")</f>
        <v/>
      </c>
      <c r="ZY103" s="6" t="str">
        <f>IFERROR(INDEX(Sales!$D$5:$ABF$18,MATCH(UsagePerHour!$B103,Sales!$C$5:$C$18,0),MATCH(UsagePerHour!ZY$4,Sales!$D$3:$ABF$3,0))/ZY$2*INDEX(Usage!$D$5:$ABF$11,MATCH(UsagePerHour!$B$100,Usage!$C$5:$C$11,0),MATCH(UsagePerHour!ZY$4,Usage!$D$3:$ABF$3,0)),"")</f>
        <v/>
      </c>
      <c r="ZZ103" s="6" t="str">
        <f>IFERROR(INDEX(Sales!$D$5:$ABF$18,MATCH(UsagePerHour!$B103,Sales!$C$5:$C$18,0),MATCH(UsagePerHour!ZZ$4,Sales!$D$3:$ABF$3,0))/ZZ$2*INDEX(Usage!$D$5:$ABF$11,MATCH(UsagePerHour!$B$100,Usage!$C$5:$C$11,0),MATCH(UsagePerHour!ZZ$4,Usage!$D$3:$ABF$3,0)),"")</f>
        <v/>
      </c>
      <c r="AAA103" s="6" t="str">
        <f>IFERROR(INDEX(Sales!$D$5:$ABF$18,MATCH(UsagePerHour!$B103,Sales!$C$5:$C$18,0),MATCH(UsagePerHour!AAA$4,Sales!$D$3:$ABF$3,0))/AAA$2*INDEX(Usage!$D$5:$ABF$11,MATCH(UsagePerHour!$B$100,Usage!$C$5:$C$11,0),MATCH(UsagePerHour!AAA$4,Usage!$D$3:$ABF$3,0)),"")</f>
        <v/>
      </c>
      <c r="AAB103" s="6" t="str">
        <f>IFERROR(INDEX(Sales!$D$5:$ABF$18,MATCH(UsagePerHour!$B103,Sales!$C$5:$C$18,0),MATCH(UsagePerHour!AAB$4,Sales!$D$3:$ABF$3,0))/AAB$2*INDEX(Usage!$D$5:$ABF$11,MATCH(UsagePerHour!$B$100,Usage!$C$5:$C$11,0),MATCH(UsagePerHour!AAB$4,Usage!$D$3:$ABF$3,0)),"")</f>
        <v/>
      </c>
      <c r="AAC103" s="6" t="str">
        <f>IFERROR(INDEX(Sales!$D$5:$ABF$18,MATCH(UsagePerHour!$B103,Sales!$C$5:$C$18,0),MATCH(UsagePerHour!AAC$4,Sales!$D$3:$ABF$3,0))/AAC$2*INDEX(Usage!$D$5:$ABF$11,MATCH(UsagePerHour!$B$100,Usage!$C$5:$C$11,0),MATCH(UsagePerHour!AAC$4,Usage!$D$3:$ABF$3,0)),"")</f>
        <v/>
      </c>
      <c r="AAD103" s="6" t="str">
        <f>IFERROR(INDEX(Sales!$D$5:$ABF$18,MATCH(UsagePerHour!$B103,Sales!$C$5:$C$18,0),MATCH(UsagePerHour!AAD$4,Sales!$D$3:$ABF$3,0))/AAD$2*INDEX(Usage!$D$5:$ABF$11,MATCH(UsagePerHour!$B$100,Usage!$C$5:$C$11,0),MATCH(UsagePerHour!AAD$4,Usage!$D$3:$ABF$3,0)),"")</f>
        <v/>
      </c>
      <c r="AAE103" s="6" t="str">
        <f>IFERROR(INDEX(Sales!$D$5:$ABF$18,MATCH(UsagePerHour!$B103,Sales!$C$5:$C$18,0),MATCH(UsagePerHour!AAE$4,Sales!$D$3:$ABF$3,0))/AAE$2*INDEX(Usage!$D$5:$ABF$11,MATCH(UsagePerHour!$B$100,Usage!$C$5:$C$11,0),MATCH(UsagePerHour!AAE$4,Usage!$D$3:$ABF$3,0)),"")</f>
        <v/>
      </c>
      <c r="AAF103" s="6" t="str">
        <f>IFERROR(INDEX(Sales!$D$5:$ABF$18,MATCH(UsagePerHour!$B103,Sales!$C$5:$C$18,0),MATCH(UsagePerHour!AAF$4,Sales!$D$3:$ABF$3,0))/AAF$2*INDEX(Usage!$D$5:$ABF$11,MATCH(UsagePerHour!$B$100,Usage!$C$5:$C$11,0),MATCH(UsagePerHour!AAF$4,Usage!$D$3:$ABF$3,0)),"")</f>
        <v/>
      </c>
      <c r="AAG103" s="6" t="str">
        <f>IFERROR(INDEX(Sales!$D$5:$ABF$18,MATCH(UsagePerHour!$B103,Sales!$C$5:$C$18,0),MATCH(UsagePerHour!AAG$4,Sales!$D$3:$ABF$3,0))/AAG$2*INDEX(Usage!$D$5:$ABF$11,MATCH(UsagePerHour!$B$100,Usage!$C$5:$C$11,0),MATCH(UsagePerHour!AAG$4,Usage!$D$3:$ABF$3,0)),"")</f>
        <v/>
      </c>
      <c r="AAH103" s="6" t="str">
        <f>IFERROR(INDEX(Sales!$D$5:$ABF$18,MATCH(UsagePerHour!$B103,Sales!$C$5:$C$18,0),MATCH(UsagePerHour!AAH$4,Sales!$D$3:$ABF$3,0))/AAH$2*INDEX(Usage!$D$5:$ABF$11,MATCH(UsagePerHour!$B$100,Usage!$C$5:$C$11,0),MATCH(UsagePerHour!AAH$4,Usage!$D$3:$ABF$3,0)),"")</f>
        <v/>
      </c>
      <c r="AAI103" s="6" t="str">
        <f>IFERROR(INDEX(Sales!$D$5:$ABF$18,MATCH(UsagePerHour!$B103,Sales!$C$5:$C$18,0),MATCH(UsagePerHour!AAI$4,Sales!$D$3:$ABF$3,0))/AAI$2*INDEX(Usage!$D$5:$ABF$11,MATCH(UsagePerHour!$B$100,Usage!$C$5:$C$11,0),MATCH(UsagePerHour!AAI$4,Usage!$D$3:$ABF$3,0)),"")</f>
        <v/>
      </c>
      <c r="AAJ103" s="6" t="str">
        <f>IFERROR(INDEX(Sales!$D$5:$ABF$18,MATCH(UsagePerHour!$B103,Sales!$C$5:$C$18,0),MATCH(UsagePerHour!AAJ$4,Sales!$D$3:$ABF$3,0))/AAJ$2*INDEX(Usage!$D$5:$ABF$11,MATCH(UsagePerHour!$B$100,Usage!$C$5:$C$11,0),MATCH(UsagePerHour!AAJ$4,Usage!$D$3:$ABF$3,0)),"")</f>
        <v/>
      </c>
      <c r="AAK103" s="6" t="str">
        <f>IFERROR(INDEX(Sales!$D$5:$ABF$18,MATCH(UsagePerHour!$B103,Sales!$C$5:$C$18,0),MATCH(UsagePerHour!AAK$4,Sales!$D$3:$ABF$3,0))/AAK$2*INDEX(Usage!$D$5:$ABF$11,MATCH(UsagePerHour!$B$100,Usage!$C$5:$C$11,0),MATCH(UsagePerHour!AAK$4,Usage!$D$3:$ABF$3,0)),"")</f>
        <v/>
      </c>
      <c r="AAL103" s="6" t="str">
        <f>IFERROR(INDEX(Sales!$D$5:$ABF$18,MATCH(UsagePerHour!$B103,Sales!$C$5:$C$18,0),MATCH(UsagePerHour!AAL$4,Sales!$D$3:$ABF$3,0))/AAL$2*INDEX(Usage!$D$5:$ABF$11,MATCH(UsagePerHour!$B$100,Usage!$C$5:$C$11,0),MATCH(UsagePerHour!AAL$4,Usage!$D$3:$ABF$3,0)),"")</f>
        <v/>
      </c>
      <c r="AAM103" s="6" t="str">
        <f>IFERROR(INDEX(Sales!$D$5:$ABF$18,MATCH(UsagePerHour!$B103,Sales!$C$5:$C$18,0),MATCH(UsagePerHour!AAM$4,Sales!$D$3:$ABF$3,0))/AAM$2*INDEX(Usage!$D$5:$ABF$11,MATCH(UsagePerHour!$B$100,Usage!$C$5:$C$11,0),MATCH(UsagePerHour!AAM$4,Usage!$D$3:$ABF$3,0)),"")</f>
        <v/>
      </c>
      <c r="AAN103" s="6" t="str">
        <f>IFERROR(INDEX(Sales!$D$5:$ABF$18,MATCH(UsagePerHour!$B103,Sales!$C$5:$C$18,0),MATCH(UsagePerHour!AAN$4,Sales!$D$3:$ABF$3,0))/AAN$2*INDEX(Usage!$D$5:$ABF$11,MATCH(UsagePerHour!$B$100,Usage!$C$5:$C$11,0),MATCH(UsagePerHour!AAN$4,Usage!$D$3:$ABF$3,0)),"")</f>
        <v/>
      </c>
      <c r="AAO103" s="6" t="str">
        <f>IFERROR(INDEX(Sales!$D$5:$ABF$18,MATCH(UsagePerHour!$B103,Sales!$C$5:$C$18,0),MATCH(UsagePerHour!AAO$4,Sales!$D$3:$ABF$3,0))/AAO$2*INDEX(Usage!$D$5:$ABF$11,MATCH(UsagePerHour!$B$100,Usage!$C$5:$C$11,0),MATCH(UsagePerHour!AAO$4,Usage!$D$3:$ABF$3,0)),"")</f>
        <v/>
      </c>
      <c r="AAP103" s="6" t="str">
        <f>IFERROR(INDEX(Sales!$D$5:$ABF$18,MATCH(UsagePerHour!$B103,Sales!$C$5:$C$18,0),MATCH(UsagePerHour!AAP$4,Sales!$D$3:$ABF$3,0))/AAP$2*INDEX(Usage!$D$5:$ABF$11,MATCH(UsagePerHour!$B$100,Usage!$C$5:$C$11,0),MATCH(UsagePerHour!AAP$4,Usage!$D$3:$ABF$3,0)),"")</f>
        <v/>
      </c>
      <c r="AAQ103" s="6" t="str">
        <f>IFERROR(INDEX(Sales!$D$5:$ABF$18,MATCH(UsagePerHour!$B103,Sales!$C$5:$C$18,0),MATCH(UsagePerHour!AAQ$4,Sales!$D$3:$ABF$3,0))/AAQ$2*INDEX(Usage!$D$5:$ABF$11,MATCH(UsagePerHour!$B$100,Usage!$C$5:$C$11,0),MATCH(UsagePerHour!AAQ$4,Usage!$D$3:$ABF$3,0)),"")</f>
        <v/>
      </c>
      <c r="AAR103" s="6" t="str">
        <f>IFERROR(INDEX(Sales!$D$5:$ABF$18,MATCH(UsagePerHour!$B103,Sales!$C$5:$C$18,0),MATCH(UsagePerHour!AAR$4,Sales!$D$3:$ABF$3,0))/AAR$2*INDEX(Usage!$D$5:$ABF$11,MATCH(UsagePerHour!$B$100,Usage!$C$5:$C$11,0),MATCH(UsagePerHour!AAR$4,Usage!$D$3:$ABF$3,0)),"")</f>
        <v/>
      </c>
      <c r="AAS103" s="6" t="str">
        <f>IFERROR(INDEX(Sales!$D$5:$ABF$18,MATCH(UsagePerHour!$B103,Sales!$C$5:$C$18,0),MATCH(UsagePerHour!AAS$4,Sales!$D$3:$ABF$3,0))/AAS$2*INDEX(Usage!$D$5:$ABF$11,MATCH(UsagePerHour!$B$100,Usage!$C$5:$C$11,0),MATCH(UsagePerHour!AAS$4,Usage!$D$3:$ABF$3,0)),"")</f>
        <v/>
      </c>
      <c r="AAT103" s="6" t="str">
        <f>IFERROR(INDEX(Sales!$D$5:$ABF$18,MATCH(UsagePerHour!$B103,Sales!$C$5:$C$18,0),MATCH(UsagePerHour!AAT$4,Sales!$D$3:$ABF$3,0))/AAT$2*INDEX(Usage!$D$5:$ABF$11,MATCH(UsagePerHour!$B$100,Usage!$C$5:$C$11,0),MATCH(UsagePerHour!AAT$4,Usage!$D$3:$ABF$3,0)),"")</f>
        <v/>
      </c>
      <c r="AAU103" s="6" t="str">
        <f>IFERROR(INDEX(Sales!$D$5:$ABF$18,MATCH(UsagePerHour!$B103,Sales!$C$5:$C$18,0),MATCH(UsagePerHour!AAU$4,Sales!$D$3:$ABF$3,0))/AAU$2*INDEX(Usage!$D$5:$ABF$11,MATCH(UsagePerHour!$B$100,Usage!$C$5:$C$11,0),MATCH(UsagePerHour!AAU$4,Usage!$D$3:$ABF$3,0)),"")</f>
        <v/>
      </c>
      <c r="AAV103" s="6" t="str">
        <f>IFERROR(INDEX(Sales!$D$5:$ABF$18,MATCH(UsagePerHour!$B103,Sales!$C$5:$C$18,0),MATCH(UsagePerHour!AAV$4,Sales!$D$3:$ABF$3,0))/AAV$2*INDEX(Usage!$D$5:$ABF$11,MATCH(UsagePerHour!$B$100,Usage!$C$5:$C$11,0),MATCH(UsagePerHour!AAV$4,Usage!$D$3:$ABF$3,0)),"")</f>
        <v/>
      </c>
      <c r="AAW103" s="6" t="str">
        <f>IFERROR(INDEX(Sales!$D$5:$ABF$18,MATCH(UsagePerHour!$B103,Sales!$C$5:$C$18,0),MATCH(UsagePerHour!AAW$4,Sales!$D$3:$ABF$3,0))/AAW$2*INDEX(Usage!$D$5:$ABF$11,MATCH(UsagePerHour!$B$100,Usage!$C$5:$C$11,0),MATCH(UsagePerHour!AAW$4,Usage!$D$3:$ABF$3,0)),"")</f>
        <v/>
      </c>
      <c r="AAX103" s="6" t="str">
        <f>IFERROR(INDEX(Sales!$D$5:$ABF$18,MATCH(UsagePerHour!$B103,Sales!$C$5:$C$18,0),MATCH(UsagePerHour!AAX$4,Sales!$D$3:$ABF$3,0))/AAX$2*INDEX(Usage!$D$5:$ABF$11,MATCH(UsagePerHour!$B$100,Usage!$C$5:$C$11,0),MATCH(UsagePerHour!AAX$4,Usage!$D$3:$ABF$3,0)),"")</f>
        <v/>
      </c>
      <c r="AAY103" s="6" t="str">
        <f>IFERROR(INDEX(Sales!$D$5:$ABF$18,MATCH(UsagePerHour!$B103,Sales!$C$5:$C$18,0),MATCH(UsagePerHour!AAY$4,Sales!$D$3:$ABF$3,0))/AAY$2*INDEX(Usage!$D$5:$ABF$11,MATCH(UsagePerHour!$B$100,Usage!$C$5:$C$11,0),MATCH(UsagePerHour!AAY$4,Usage!$D$3:$ABF$3,0)),"")</f>
        <v/>
      </c>
      <c r="AAZ103" s="6" t="str">
        <f>IFERROR(INDEX(Sales!$D$5:$ABF$18,MATCH(UsagePerHour!$B103,Sales!$C$5:$C$18,0),MATCH(UsagePerHour!AAZ$4,Sales!$D$3:$ABF$3,0))/AAZ$2*INDEX(Usage!$D$5:$ABF$11,MATCH(UsagePerHour!$B$100,Usage!$C$5:$C$11,0),MATCH(UsagePerHour!AAZ$4,Usage!$D$3:$ABF$3,0)),"")</f>
        <v/>
      </c>
      <c r="ABA103" s="6" t="str">
        <f>IFERROR(INDEX(Sales!$D$5:$ABF$18,MATCH(UsagePerHour!$B103,Sales!$C$5:$C$18,0),MATCH(UsagePerHour!ABA$4,Sales!$D$3:$ABF$3,0))/ABA$2*INDEX(Usage!$D$5:$ABF$11,MATCH(UsagePerHour!$B$100,Usage!$C$5:$C$11,0),MATCH(UsagePerHour!ABA$4,Usage!$D$3:$ABF$3,0)),"")</f>
        <v/>
      </c>
    </row>
    <row r="104" spans="2:729">
      <c r="B104" s="3" t="s">
        <v>4</v>
      </c>
      <c r="C104" s="6">
        <f>IFERROR(INDEX(Sales!$D$5:$ABF$18,MATCH(UsagePerHour!$B104,Sales!$C$5:$C$18,0),MATCH(UsagePerHour!C$4,Sales!$D$3:$ABF$3,0))/C$2*INDEX(Usage!$D$5:$ABF$11,MATCH(UsagePerHour!$B$100,Usage!$C$5:$C$11,0),MATCH(UsagePerHour!C$4,Usage!$D$3:$ABF$3,0)),"")</f>
        <v>8.0828606283884543</v>
      </c>
      <c r="D104" s="6">
        <f>IFERROR(INDEX(Sales!$D$5:$ABF$18,MATCH(UsagePerHour!$B104,Sales!$C$5:$C$18,0),MATCH(UsagePerHour!D$4,Sales!$D$3:$ABF$3,0))/D$2*INDEX(Usage!$D$5:$ABF$11,MATCH(UsagePerHour!$B$100,Usage!$C$5:$C$11,0),MATCH(UsagePerHour!D$4,Usage!$D$3:$ABF$3,0)),"")</f>
        <v>2.7267592288910758</v>
      </c>
      <c r="E104" s="6">
        <f>IFERROR(INDEX(Sales!$D$5:$ABF$18,MATCH(UsagePerHour!$B104,Sales!$C$5:$C$18,0),MATCH(UsagePerHour!E$4,Sales!$D$3:$ABF$3,0))/E$2*INDEX(Usage!$D$5:$ABF$11,MATCH(UsagePerHour!$B$100,Usage!$C$5:$C$11,0),MATCH(UsagePerHour!E$4,Usage!$D$3:$ABF$3,0)),"")</f>
        <v>2.5753293413173655</v>
      </c>
      <c r="F104" s="6">
        <f>IFERROR(INDEX(Sales!$D$5:$ABF$18,MATCH(UsagePerHour!$B104,Sales!$C$5:$C$18,0),MATCH(UsagePerHour!F$4,Sales!$D$3:$ABF$3,0))/F$2*INDEX(Usage!$D$5:$ABF$11,MATCH(UsagePerHour!$B$100,Usage!$C$5:$C$11,0),MATCH(UsagePerHour!F$4,Usage!$D$3:$ABF$3,0)),"")</f>
        <v>3.3231306710660391</v>
      </c>
      <c r="G104" s="6">
        <f>IFERROR(INDEX(Sales!$D$5:$ABF$18,MATCH(UsagePerHour!$B104,Sales!$C$5:$C$18,0),MATCH(UsagePerHour!G$4,Sales!$D$3:$ABF$3,0))/G$2*INDEX(Usage!$D$5:$ABF$11,MATCH(UsagePerHour!$B$100,Usage!$C$5:$C$11,0),MATCH(UsagePerHour!G$4,Usage!$D$3:$ABF$3,0)),"")</f>
        <v>2.0935713140597443</v>
      </c>
      <c r="H104" s="6">
        <f>IFERROR(INDEX(Sales!$D$5:$ABF$18,MATCH(UsagePerHour!$B104,Sales!$C$5:$C$18,0),MATCH(UsagePerHour!H$4,Sales!$D$3:$ABF$3,0))/H$2*INDEX(Usage!$D$5:$ABF$11,MATCH(UsagePerHour!$B$100,Usage!$C$5:$C$11,0),MATCH(UsagePerHour!H$4,Usage!$D$3:$ABF$3,0)),"")</f>
        <v>19.078475631858172</v>
      </c>
      <c r="I104" s="6">
        <f>IFERROR(INDEX(Sales!$D$5:$ABF$18,MATCH(UsagePerHour!$B104,Sales!$C$5:$C$18,0),MATCH(UsagePerHour!I$4,Sales!$D$3:$ABF$3,0))/I$2*INDEX(Usage!$D$5:$ABF$11,MATCH(UsagePerHour!$B$100,Usage!$C$5:$C$11,0),MATCH(UsagePerHour!I$4,Usage!$D$3:$ABF$3,0)),"")</f>
        <v>2.2601841189028291</v>
      </c>
      <c r="J104" s="6">
        <f>IFERROR(INDEX(Sales!$D$5:$ABF$18,MATCH(UsagePerHour!$B104,Sales!$C$5:$C$18,0),MATCH(UsagePerHour!J$4,Sales!$D$3:$ABF$3,0))/J$2*INDEX(Usage!$D$5:$ABF$11,MATCH(UsagePerHour!$B$100,Usage!$C$5:$C$11,0),MATCH(UsagePerHour!J$4,Usage!$D$3:$ABF$3,0)),"")</f>
        <v>8.0828606283884543</v>
      </c>
      <c r="K104" s="6">
        <f>IFERROR(INDEX(Sales!$D$5:$ABF$18,MATCH(UsagePerHour!$B104,Sales!$C$5:$C$18,0),MATCH(UsagePerHour!K$4,Sales!$D$3:$ABF$3,0))/K$2*INDEX(Usage!$D$5:$ABF$11,MATCH(UsagePerHour!$B$100,Usage!$C$5:$C$11,0),MATCH(UsagePerHour!K$4,Usage!$D$3:$ABF$3,0)),"")</f>
        <v>2.7267592288910758</v>
      </c>
      <c r="L104" s="6">
        <f>IFERROR(INDEX(Sales!$D$5:$ABF$18,MATCH(UsagePerHour!$B104,Sales!$C$5:$C$18,0),MATCH(UsagePerHour!L$4,Sales!$D$3:$ABF$3,0))/L$2*INDEX(Usage!$D$5:$ABF$11,MATCH(UsagePerHour!$B$100,Usage!$C$5:$C$11,0),MATCH(UsagePerHour!L$4,Usage!$D$3:$ABF$3,0)),"")</f>
        <v>2.5753293413173655</v>
      </c>
      <c r="M104" s="6">
        <f>IFERROR(INDEX(Sales!$D$5:$ABF$18,MATCH(UsagePerHour!$B104,Sales!$C$5:$C$18,0),MATCH(UsagePerHour!M$4,Sales!$D$3:$ABF$3,0))/M$2*INDEX(Usage!$D$5:$ABF$11,MATCH(UsagePerHour!$B$100,Usage!$C$5:$C$11,0),MATCH(UsagePerHour!M$4,Usage!$D$3:$ABF$3,0)),"")</f>
        <v>3.3231306710660391</v>
      </c>
      <c r="N104" s="6">
        <f>IFERROR(INDEX(Sales!$D$5:$ABF$18,MATCH(UsagePerHour!$B104,Sales!$C$5:$C$18,0),MATCH(UsagePerHour!N$4,Sales!$D$3:$ABF$3,0))/N$2*INDEX(Usage!$D$5:$ABF$11,MATCH(UsagePerHour!$B$100,Usage!$C$5:$C$11,0),MATCH(UsagePerHour!N$4,Usage!$D$3:$ABF$3,0)),"")</f>
        <v>2.0935713140597443</v>
      </c>
      <c r="O104" s="6">
        <f>IFERROR(INDEX(Sales!$D$5:$ABF$18,MATCH(UsagePerHour!$B104,Sales!$C$5:$C$18,0),MATCH(UsagePerHour!O$4,Sales!$D$3:$ABF$3,0))/O$2*INDEX(Usage!$D$5:$ABF$11,MATCH(UsagePerHour!$B$100,Usage!$C$5:$C$11,0),MATCH(UsagePerHour!O$4,Usage!$D$3:$ABF$3,0)),"")</f>
        <v>19.078475631858172</v>
      </c>
      <c r="P104" s="6">
        <f>IFERROR(INDEX(Sales!$D$5:$ABF$18,MATCH(UsagePerHour!$B104,Sales!$C$5:$C$18,0),MATCH(UsagePerHour!P$4,Sales!$D$3:$ABF$3,0))/P$2*INDEX(Usage!$D$5:$ABF$11,MATCH(UsagePerHour!$B$100,Usage!$C$5:$C$11,0),MATCH(UsagePerHour!P$4,Usage!$D$3:$ABF$3,0)),"")</f>
        <v>2.2601841189028291</v>
      </c>
      <c r="Q104" s="6">
        <f>IFERROR(INDEX(Sales!$D$5:$ABF$18,MATCH(UsagePerHour!$B104,Sales!$C$5:$C$18,0),MATCH(UsagePerHour!Q$4,Sales!$D$3:$ABF$3,0))/Q$2*INDEX(Usage!$D$5:$ABF$11,MATCH(UsagePerHour!$B$100,Usage!$C$5:$C$11,0),MATCH(UsagePerHour!Q$4,Usage!$D$3:$ABF$3,0)),"")</f>
        <v>8.0828606283884543</v>
      </c>
      <c r="R104" s="6">
        <f>IFERROR(INDEX(Sales!$D$5:$ABF$18,MATCH(UsagePerHour!$B104,Sales!$C$5:$C$18,0),MATCH(UsagePerHour!R$4,Sales!$D$3:$ABF$3,0))/R$2*INDEX(Usage!$D$5:$ABF$11,MATCH(UsagePerHour!$B$100,Usage!$C$5:$C$11,0),MATCH(UsagePerHour!R$4,Usage!$D$3:$ABF$3,0)),"")</f>
        <v>2.7267592288910758</v>
      </c>
      <c r="S104" s="6">
        <f>IFERROR(INDEX(Sales!$D$5:$ABF$18,MATCH(UsagePerHour!$B104,Sales!$C$5:$C$18,0),MATCH(UsagePerHour!S$4,Sales!$D$3:$ABF$3,0))/S$2*INDEX(Usage!$D$5:$ABF$11,MATCH(UsagePerHour!$B$100,Usage!$C$5:$C$11,0),MATCH(UsagePerHour!S$4,Usage!$D$3:$ABF$3,0)),"")</f>
        <v>2.5753293413173655</v>
      </c>
      <c r="T104" s="6">
        <f>IFERROR(INDEX(Sales!$D$5:$ABF$18,MATCH(UsagePerHour!$B104,Sales!$C$5:$C$18,0),MATCH(UsagePerHour!T$4,Sales!$D$3:$ABF$3,0))/T$2*INDEX(Usage!$D$5:$ABF$11,MATCH(UsagePerHour!$B$100,Usage!$C$5:$C$11,0),MATCH(UsagePerHour!T$4,Usage!$D$3:$ABF$3,0)),"")</f>
        <v>3.3231306710660391</v>
      </c>
      <c r="U104" s="6">
        <f>IFERROR(INDEX(Sales!$D$5:$ABF$18,MATCH(UsagePerHour!$B104,Sales!$C$5:$C$18,0),MATCH(UsagePerHour!U$4,Sales!$D$3:$ABF$3,0))/U$2*INDEX(Usage!$D$5:$ABF$11,MATCH(UsagePerHour!$B$100,Usage!$C$5:$C$11,0),MATCH(UsagePerHour!U$4,Usage!$D$3:$ABF$3,0)),"")</f>
        <v>2.0935713140597443</v>
      </c>
      <c r="V104" s="6">
        <f>IFERROR(INDEX(Sales!$D$5:$ABF$18,MATCH(UsagePerHour!$B104,Sales!$C$5:$C$18,0),MATCH(UsagePerHour!V$4,Sales!$D$3:$ABF$3,0))/V$2*INDEX(Usage!$D$5:$ABF$11,MATCH(UsagePerHour!$B$100,Usage!$C$5:$C$11,0),MATCH(UsagePerHour!V$4,Usage!$D$3:$ABF$3,0)),"")</f>
        <v>19.078475631858172</v>
      </c>
      <c r="W104" s="6">
        <f>IFERROR(INDEX(Sales!$D$5:$ABF$18,MATCH(UsagePerHour!$B104,Sales!$C$5:$C$18,0),MATCH(UsagePerHour!W$4,Sales!$D$3:$ABF$3,0))/W$2*INDEX(Usage!$D$5:$ABF$11,MATCH(UsagePerHour!$B$100,Usage!$C$5:$C$11,0),MATCH(UsagePerHour!W$4,Usage!$D$3:$ABF$3,0)),"")</f>
        <v>2.2601841189028291</v>
      </c>
      <c r="X104" s="6">
        <f>IFERROR(INDEX(Sales!$D$5:$ABF$18,MATCH(UsagePerHour!$B104,Sales!$C$5:$C$18,0),MATCH(UsagePerHour!X$4,Sales!$D$3:$ABF$3,0))/X$2*INDEX(Usage!$D$5:$ABF$11,MATCH(UsagePerHour!$B$100,Usage!$C$5:$C$11,0),MATCH(UsagePerHour!X$4,Usage!$D$3:$ABF$3,0)),"")</f>
        <v>8.0828606283884543</v>
      </c>
      <c r="Y104" s="6">
        <f>IFERROR(INDEX(Sales!$D$5:$ABF$18,MATCH(UsagePerHour!$B104,Sales!$C$5:$C$18,0),MATCH(UsagePerHour!Y$4,Sales!$D$3:$ABF$3,0))/Y$2*INDEX(Usage!$D$5:$ABF$11,MATCH(UsagePerHour!$B$100,Usage!$C$5:$C$11,0),MATCH(UsagePerHour!Y$4,Usage!$D$3:$ABF$3,0)),"")</f>
        <v>2.7267592288910758</v>
      </c>
      <c r="Z104" s="6">
        <f>IFERROR(INDEX(Sales!$D$5:$ABF$18,MATCH(UsagePerHour!$B104,Sales!$C$5:$C$18,0),MATCH(UsagePerHour!Z$4,Sales!$D$3:$ABF$3,0))/Z$2*INDEX(Usage!$D$5:$ABF$11,MATCH(UsagePerHour!$B$100,Usage!$C$5:$C$11,0),MATCH(UsagePerHour!Z$4,Usage!$D$3:$ABF$3,0)),"")</f>
        <v>2.5753293413173655</v>
      </c>
      <c r="AA104" s="6">
        <f>IFERROR(INDEX(Sales!$D$5:$ABF$18,MATCH(UsagePerHour!$B104,Sales!$C$5:$C$18,0),MATCH(UsagePerHour!AA$4,Sales!$D$3:$ABF$3,0))/AA$2*INDEX(Usage!$D$5:$ABF$11,MATCH(UsagePerHour!$B$100,Usage!$C$5:$C$11,0),MATCH(UsagePerHour!AA$4,Usage!$D$3:$ABF$3,0)),"")</f>
        <v>3.3231306710660391</v>
      </c>
      <c r="AB104" s="6">
        <f>IFERROR(INDEX(Sales!$D$5:$ABF$18,MATCH(UsagePerHour!$B104,Sales!$C$5:$C$18,0),MATCH(UsagePerHour!AB$4,Sales!$D$3:$ABF$3,0))/AB$2*INDEX(Usage!$D$5:$ABF$11,MATCH(UsagePerHour!$B$100,Usage!$C$5:$C$11,0),MATCH(UsagePerHour!AB$4,Usage!$D$3:$ABF$3,0)),"")</f>
        <v>2.0935713140597443</v>
      </c>
      <c r="AC104" s="6">
        <f>IFERROR(INDEX(Sales!$D$5:$ABF$18,MATCH(UsagePerHour!$B104,Sales!$C$5:$C$18,0),MATCH(UsagePerHour!AC$4,Sales!$D$3:$ABF$3,0))/AC$2*INDEX(Usage!$D$5:$ABF$11,MATCH(UsagePerHour!$B$100,Usage!$C$5:$C$11,0),MATCH(UsagePerHour!AC$4,Usage!$D$3:$ABF$3,0)),"")</f>
        <v>19.078475631858172</v>
      </c>
      <c r="AD104" s="6">
        <f>IFERROR(INDEX(Sales!$D$5:$ABF$18,MATCH(UsagePerHour!$B104,Sales!$C$5:$C$18,0),MATCH(UsagePerHour!AD$4,Sales!$D$3:$ABF$3,0))/AD$2*INDEX(Usage!$D$5:$ABF$11,MATCH(UsagePerHour!$B$100,Usage!$C$5:$C$11,0),MATCH(UsagePerHour!AD$4,Usage!$D$3:$ABF$3,0)),"")</f>
        <v>2.2601841189028291</v>
      </c>
      <c r="AE104" s="6">
        <f>IFERROR(INDEX(Sales!$D$5:$ABF$18,MATCH(UsagePerHour!$B104,Sales!$C$5:$C$18,0),MATCH(UsagePerHour!AE$4,Sales!$D$3:$ABF$3,0))/AE$2*INDEX(Usage!$D$5:$ABF$11,MATCH(UsagePerHour!$B$100,Usage!$C$5:$C$11,0),MATCH(UsagePerHour!AE$4,Usage!$D$3:$ABF$3,0)),"")</f>
        <v>8.0828606283884543</v>
      </c>
      <c r="AF104" s="6">
        <f>IFERROR(INDEX(Sales!$D$5:$ABF$18,MATCH(UsagePerHour!$B104,Sales!$C$5:$C$18,0),MATCH(UsagePerHour!AF$4,Sales!$D$3:$ABF$3,0))/AF$2*INDEX(Usage!$D$5:$ABF$11,MATCH(UsagePerHour!$B$100,Usage!$C$5:$C$11,0),MATCH(UsagePerHour!AF$4,Usage!$D$3:$ABF$3,0)),"")</f>
        <v>2.7267592288910758</v>
      </c>
      <c r="AG104" s="6">
        <f>IFERROR(INDEX(Sales!$D$5:$ABF$18,MATCH(UsagePerHour!$B104,Sales!$C$5:$C$18,0),MATCH(UsagePerHour!AG$4,Sales!$D$3:$ABF$3,0))/AG$2*INDEX(Usage!$D$5:$ABF$11,MATCH(UsagePerHour!$B$100,Usage!$C$5:$C$11,0),MATCH(UsagePerHour!AG$4,Usage!$D$3:$ABF$3,0)),"")</f>
        <v>2.5753293413173655</v>
      </c>
      <c r="AH104" s="6">
        <f>IFERROR(INDEX(Sales!$D$5:$ABF$18,MATCH(UsagePerHour!$B104,Sales!$C$5:$C$18,0),MATCH(UsagePerHour!AH$4,Sales!$D$3:$ABF$3,0))/AH$2*INDEX(Usage!$D$5:$ABF$11,MATCH(UsagePerHour!$B$100,Usage!$C$5:$C$11,0),MATCH(UsagePerHour!AH$4,Usage!$D$3:$ABF$3,0)),"")</f>
        <v>3.3231306710660391</v>
      </c>
      <c r="AI104" s="6">
        <f>IFERROR(INDEX(Sales!$D$5:$ABF$18,MATCH(UsagePerHour!$B104,Sales!$C$5:$C$18,0),MATCH(UsagePerHour!AI$4,Sales!$D$3:$ABF$3,0))/AI$2*INDEX(Usage!$D$5:$ABF$11,MATCH(UsagePerHour!$B$100,Usage!$C$5:$C$11,0),MATCH(UsagePerHour!AI$4,Usage!$D$3:$ABF$3,0)),"")</f>
        <v>2.0935713140597443</v>
      </c>
      <c r="AJ104" s="6">
        <f>IFERROR(INDEX(Sales!$D$5:$ABF$18,MATCH(UsagePerHour!$B104,Sales!$C$5:$C$18,0),MATCH(UsagePerHour!AJ$4,Sales!$D$3:$ABF$3,0))/AJ$2*INDEX(Usage!$D$5:$ABF$11,MATCH(UsagePerHour!$B$100,Usage!$C$5:$C$11,0),MATCH(UsagePerHour!AJ$4,Usage!$D$3:$ABF$3,0)),"")</f>
        <v>19.078475631858172</v>
      </c>
      <c r="AK104" s="6">
        <f>IFERROR(INDEX(Sales!$D$5:$ABF$18,MATCH(UsagePerHour!$B104,Sales!$C$5:$C$18,0),MATCH(UsagePerHour!AK$4,Sales!$D$3:$ABF$3,0))/AK$2*INDEX(Usage!$D$5:$ABF$11,MATCH(UsagePerHour!$B$100,Usage!$C$5:$C$11,0),MATCH(UsagePerHour!AK$4,Usage!$D$3:$ABF$3,0)),"")</f>
        <v>2.2601841189028291</v>
      </c>
      <c r="AL104" s="6">
        <f>IFERROR(INDEX(Sales!$D$5:$ABF$18,MATCH(UsagePerHour!$B104,Sales!$C$5:$C$18,0),MATCH(UsagePerHour!AL$4,Sales!$D$3:$ABF$3,0))/AL$2*INDEX(Usage!$D$5:$ABF$11,MATCH(UsagePerHour!$B$100,Usage!$C$5:$C$11,0),MATCH(UsagePerHour!AL$4,Usage!$D$3:$ABF$3,0)),"")</f>
        <v>8.0828606283884543</v>
      </c>
      <c r="AM104" s="6">
        <f>IFERROR(INDEX(Sales!$D$5:$ABF$18,MATCH(UsagePerHour!$B104,Sales!$C$5:$C$18,0),MATCH(UsagePerHour!AM$4,Sales!$D$3:$ABF$3,0))/AM$2*INDEX(Usage!$D$5:$ABF$11,MATCH(UsagePerHour!$B$100,Usage!$C$5:$C$11,0),MATCH(UsagePerHour!AM$4,Usage!$D$3:$ABF$3,0)),"")</f>
        <v>2.7267592288910758</v>
      </c>
      <c r="AN104" s="6">
        <f>IFERROR(INDEX(Sales!$D$5:$ABF$18,MATCH(UsagePerHour!$B104,Sales!$C$5:$C$18,0),MATCH(UsagePerHour!AN$4,Sales!$D$3:$ABF$3,0))/AN$2*INDEX(Usage!$D$5:$ABF$11,MATCH(UsagePerHour!$B$100,Usage!$C$5:$C$11,0),MATCH(UsagePerHour!AN$4,Usage!$D$3:$ABF$3,0)),"")</f>
        <v>2.5753293413173655</v>
      </c>
      <c r="AO104" s="6">
        <f>IFERROR(INDEX(Sales!$D$5:$ABF$18,MATCH(UsagePerHour!$B104,Sales!$C$5:$C$18,0),MATCH(UsagePerHour!AO$4,Sales!$D$3:$ABF$3,0))/AO$2*INDEX(Usage!$D$5:$ABF$11,MATCH(UsagePerHour!$B$100,Usage!$C$5:$C$11,0),MATCH(UsagePerHour!AO$4,Usage!$D$3:$ABF$3,0)),"")</f>
        <v>3.3231306710660391</v>
      </c>
      <c r="AP104" s="6">
        <f>IFERROR(INDEX(Sales!$D$5:$ABF$18,MATCH(UsagePerHour!$B104,Sales!$C$5:$C$18,0),MATCH(UsagePerHour!AP$4,Sales!$D$3:$ABF$3,0))/AP$2*INDEX(Usage!$D$5:$ABF$11,MATCH(UsagePerHour!$B$100,Usage!$C$5:$C$11,0),MATCH(UsagePerHour!AP$4,Usage!$D$3:$ABF$3,0)),"")</f>
        <v>2.0935713140597443</v>
      </c>
      <c r="AQ104" s="6">
        <f>IFERROR(INDEX(Sales!$D$5:$ABF$18,MATCH(UsagePerHour!$B104,Sales!$C$5:$C$18,0),MATCH(UsagePerHour!AQ$4,Sales!$D$3:$ABF$3,0))/AQ$2*INDEX(Usage!$D$5:$ABF$11,MATCH(UsagePerHour!$B$100,Usage!$C$5:$C$11,0),MATCH(UsagePerHour!AQ$4,Usage!$D$3:$ABF$3,0)),"")</f>
        <v>19.078475631858172</v>
      </c>
      <c r="AR104" s="6">
        <f>IFERROR(INDEX(Sales!$D$5:$ABF$18,MATCH(UsagePerHour!$B104,Sales!$C$5:$C$18,0),MATCH(UsagePerHour!AR$4,Sales!$D$3:$ABF$3,0))/AR$2*INDEX(Usage!$D$5:$ABF$11,MATCH(UsagePerHour!$B$100,Usage!$C$5:$C$11,0),MATCH(UsagePerHour!AR$4,Usage!$D$3:$ABF$3,0)),"")</f>
        <v>2.2601841189028291</v>
      </c>
      <c r="AS104" s="6">
        <f>IFERROR(INDEX(Sales!$D$5:$ABF$18,MATCH(UsagePerHour!$B104,Sales!$C$5:$C$18,0),MATCH(UsagePerHour!AS$4,Sales!$D$3:$ABF$3,0))/AS$2*INDEX(Usage!$D$5:$ABF$11,MATCH(UsagePerHour!$B$100,Usage!$C$5:$C$11,0),MATCH(UsagePerHour!AS$4,Usage!$D$3:$ABF$3,0)),"")</f>
        <v>8.0828606283884543</v>
      </c>
      <c r="AT104" s="6">
        <f>IFERROR(INDEX(Sales!$D$5:$ABF$18,MATCH(UsagePerHour!$B104,Sales!$C$5:$C$18,0),MATCH(UsagePerHour!AT$4,Sales!$D$3:$ABF$3,0))/AT$2*INDEX(Usage!$D$5:$ABF$11,MATCH(UsagePerHour!$B$100,Usage!$C$5:$C$11,0),MATCH(UsagePerHour!AT$4,Usage!$D$3:$ABF$3,0)),"")</f>
        <v>2.7267592288910758</v>
      </c>
      <c r="AU104" s="6">
        <f>IFERROR(INDEX(Sales!$D$5:$ABF$18,MATCH(UsagePerHour!$B104,Sales!$C$5:$C$18,0),MATCH(UsagePerHour!AU$4,Sales!$D$3:$ABF$3,0))/AU$2*INDEX(Usage!$D$5:$ABF$11,MATCH(UsagePerHour!$B$100,Usage!$C$5:$C$11,0),MATCH(UsagePerHour!AU$4,Usage!$D$3:$ABF$3,0)),"")</f>
        <v>2.5753293413173655</v>
      </c>
      <c r="AV104" s="6">
        <f>IFERROR(INDEX(Sales!$D$5:$ABF$18,MATCH(UsagePerHour!$B104,Sales!$C$5:$C$18,0),MATCH(UsagePerHour!AV$4,Sales!$D$3:$ABF$3,0))/AV$2*INDEX(Usage!$D$5:$ABF$11,MATCH(UsagePerHour!$B$100,Usage!$C$5:$C$11,0),MATCH(UsagePerHour!AV$4,Usage!$D$3:$ABF$3,0)),"")</f>
        <v>3.3231306710660391</v>
      </c>
      <c r="AW104" s="6">
        <f>IFERROR(INDEX(Sales!$D$5:$ABF$18,MATCH(UsagePerHour!$B104,Sales!$C$5:$C$18,0),MATCH(UsagePerHour!AW$4,Sales!$D$3:$ABF$3,0))/AW$2*INDEX(Usage!$D$5:$ABF$11,MATCH(UsagePerHour!$B$100,Usage!$C$5:$C$11,0),MATCH(UsagePerHour!AW$4,Usage!$D$3:$ABF$3,0)),"")</f>
        <v>2.0935713140597443</v>
      </c>
      <c r="AX104" s="6">
        <f>IFERROR(INDEX(Sales!$D$5:$ABF$18,MATCH(UsagePerHour!$B104,Sales!$C$5:$C$18,0),MATCH(UsagePerHour!AX$4,Sales!$D$3:$ABF$3,0))/AX$2*INDEX(Usage!$D$5:$ABF$11,MATCH(UsagePerHour!$B$100,Usage!$C$5:$C$11,0),MATCH(UsagePerHour!AX$4,Usage!$D$3:$ABF$3,0)),"")</f>
        <v>19.078475631858172</v>
      </c>
      <c r="AY104" s="6">
        <f>IFERROR(INDEX(Sales!$D$5:$ABF$18,MATCH(UsagePerHour!$B104,Sales!$C$5:$C$18,0),MATCH(UsagePerHour!AY$4,Sales!$D$3:$ABF$3,0))/AY$2*INDEX(Usage!$D$5:$ABF$11,MATCH(UsagePerHour!$B$100,Usage!$C$5:$C$11,0),MATCH(UsagePerHour!AY$4,Usage!$D$3:$ABF$3,0)),"")</f>
        <v>2.2601841189028291</v>
      </c>
      <c r="AZ104" s="6">
        <f>IFERROR(INDEX(Sales!$D$5:$ABF$18,MATCH(UsagePerHour!$B104,Sales!$C$5:$C$18,0),MATCH(UsagePerHour!AZ$4,Sales!$D$3:$ABF$3,0))/AZ$2*INDEX(Usage!$D$5:$ABF$11,MATCH(UsagePerHour!$B$100,Usage!$C$5:$C$11,0),MATCH(UsagePerHour!AZ$4,Usage!$D$3:$ABF$3,0)),"")</f>
        <v>8.0828606283884543</v>
      </c>
      <c r="BA104" s="6">
        <f>IFERROR(INDEX(Sales!$D$5:$ABF$18,MATCH(UsagePerHour!$B104,Sales!$C$5:$C$18,0),MATCH(UsagePerHour!BA$4,Sales!$D$3:$ABF$3,0))/BA$2*INDEX(Usage!$D$5:$ABF$11,MATCH(UsagePerHour!$B$100,Usage!$C$5:$C$11,0),MATCH(UsagePerHour!BA$4,Usage!$D$3:$ABF$3,0)),"")</f>
        <v>2.7267592288910758</v>
      </c>
      <c r="BB104" s="6">
        <f>IFERROR(INDEX(Sales!$D$5:$ABF$18,MATCH(UsagePerHour!$B104,Sales!$C$5:$C$18,0),MATCH(UsagePerHour!BB$4,Sales!$D$3:$ABF$3,0))/BB$2*INDEX(Usage!$D$5:$ABF$11,MATCH(UsagePerHour!$B$100,Usage!$C$5:$C$11,0),MATCH(UsagePerHour!BB$4,Usage!$D$3:$ABF$3,0)),"")</f>
        <v>2.5753293413173655</v>
      </c>
      <c r="BC104" s="6">
        <f>IFERROR(INDEX(Sales!$D$5:$ABF$18,MATCH(UsagePerHour!$B104,Sales!$C$5:$C$18,0),MATCH(UsagePerHour!BC$4,Sales!$D$3:$ABF$3,0))/BC$2*INDEX(Usage!$D$5:$ABF$11,MATCH(UsagePerHour!$B$100,Usage!$C$5:$C$11,0),MATCH(UsagePerHour!BC$4,Usage!$D$3:$ABF$3,0)),"")</f>
        <v>3.3231306710660391</v>
      </c>
      <c r="BD104" s="6">
        <f>IFERROR(INDEX(Sales!$D$5:$ABF$18,MATCH(UsagePerHour!$B104,Sales!$C$5:$C$18,0),MATCH(UsagePerHour!BD$4,Sales!$D$3:$ABF$3,0))/BD$2*INDEX(Usage!$D$5:$ABF$11,MATCH(UsagePerHour!$B$100,Usage!$C$5:$C$11,0),MATCH(UsagePerHour!BD$4,Usage!$D$3:$ABF$3,0)),"")</f>
        <v>2.0935713140597443</v>
      </c>
      <c r="BE104" s="6">
        <f>IFERROR(INDEX(Sales!$D$5:$ABF$18,MATCH(UsagePerHour!$B104,Sales!$C$5:$C$18,0),MATCH(UsagePerHour!BE$4,Sales!$D$3:$ABF$3,0))/BE$2*INDEX(Usage!$D$5:$ABF$11,MATCH(UsagePerHour!$B$100,Usage!$C$5:$C$11,0),MATCH(UsagePerHour!BE$4,Usage!$D$3:$ABF$3,0)),"")</f>
        <v>19.078475631858172</v>
      </c>
      <c r="BF104" s="6">
        <f>IFERROR(INDEX(Sales!$D$5:$ABF$18,MATCH(UsagePerHour!$B104,Sales!$C$5:$C$18,0),MATCH(UsagePerHour!BF$4,Sales!$D$3:$ABF$3,0))/BF$2*INDEX(Usage!$D$5:$ABF$11,MATCH(UsagePerHour!$B$100,Usage!$C$5:$C$11,0),MATCH(UsagePerHour!BF$4,Usage!$D$3:$ABF$3,0)),"")</f>
        <v>2.2601841189028291</v>
      </c>
      <c r="BG104" s="6">
        <f>IFERROR(INDEX(Sales!$D$5:$ABF$18,MATCH(UsagePerHour!$B104,Sales!$C$5:$C$18,0),MATCH(UsagePerHour!BG$4,Sales!$D$3:$ABF$3,0))/BG$2*INDEX(Usage!$D$5:$ABF$11,MATCH(UsagePerHour!$B$100,Usage!$C$5:$C$11,0),MATCH(UsagePerHour!BG$4,Usage!$D$3:$ABF$3,0)),"")</f>
        <v>8.0828606283884543</v>
      </c>
      <c r="BH104" s="6">
        <f>IFERROR(INDEX(Sales!$D$5:$ABF$18,MATCH(UsagePerHour!$B104,Sales!$C$5:$C$18,0),MATCH(UsagePerHour!BH$4,Sales!$D$3:$ABF$3,0))/BH$2*INDEX(Usage!$D$5:$ABF$11,MATCH(UsagePerHour!$B$100,Usage!$C$5:$C$11,0),MATCH(UsagePerHour!BH$4,Usage!$D$3:$ABF$3,0)),"")</f>
        <v>2.7267592288910758</v>
      </c>
      <c r="BI104" s="6">
        <f>IFERROR(INDEX(Sales!$D$5:$ABF$18,MATCH(UsagePerHour!$B104,Sales!$C$5:$C$18,0),MATCH(UsagePerHour!BI$4,Sales!$D$3:$ABF$3,0))/BI$2*INDEX(Usage!$D$5:$ABF$11,MATCH(UsagePerHour!$B$100,Usage!$C$5:$C$11,0),MATCH(UsagePerHour!BI$4,Usage!$D$3:$ABF$3,0)),"")</f>
        <v>2.5753293413173655</v>
      </c>
      <c r="BJ104" s="6">
        <f>IFERROR(INDEX(Sales!$D$5:$ABF$18,MATCH(UsagePerHour!$B104,Sales!$C$5:$C$18,0),MATCH(UsagePerHour!BJ$4,Sales!$D$3:$ABF$3,0))/BJ$2*INDEX(Usage!$D$5:$ABF$11,MATCH(UsagePerHour!$B$100,Usage!$C$5:$C$11,0),MATCH(UsagePerHour!BJ$4,Usage!$D$3:$ABF$3,0)),"")</f>
        <v>3.3231306710660391</v>
      </c>
      <c r="BK104" s="6">
        <f>IFERROR(INDEX(Sales!$D$5:$ABF$18,MATCH(UsagePerHour!$B104,Sales!$C$5:$C$18,0),MATCH(UsagePerHour!BK$4,Sales!$D$3:$ABF$3,0))/BK$2*INDEX(Usage!$D$5:$ABF$11,MATCH(UsagePerHour!$B$100,Usage!$C$5:$C$11,0),MATCH(UsagePerHour!BK$4,Usage!$D$3:$ABF$3,0)),"")</f>
        <v>2.0935713140597443</v>
      </c>
      <c r="BL104" s="6">
        <f>IFERROR(INDEX(Sales!$D$5:$ABF$18,MATCH(UsagePerHour!$B104,Sales!$C$5:$C$18,0),MATCH(UsagePerHour!BL$4,Sales!$D$3:$ABF$3,0))/BL$2*INDEX(Usage!$D$5:$ABF$11,MATCH(UsagePerHour!$B$100,Usage!$C$5:$C$11,0),MATCH(UsagePerHour!BL$4,Usage!$D$3:$ABF$3,0)),"")</f>
        <v>19.078475631858172</v>
      </c>
      <c r="BM104" s="6">
        <f>IFERROR(INDEX(Sales!$D$5:$ABF$18,MATCH(UsagePerHour!$B104,Sales!$C$5:$C$18,0),MATCH(UsagePerHour!BM$4,Sales!$D$3:$ABF$3,0))/BM$2*INDEX(Usage!$D$5:$ABF$11,MATCH(UsagePerHour!$B$100,Usage!$C$5:$C$11,0),MATCH(UsagePerHour!BM$4,Usage!$D$3:$ABF$3,0)),"")</f>
        <v>2.2601841189028291</v>
      </c>
      <c r="BN104" s="6">
        <f>IFERROR(INDEX(Sales!$D$5:$ABF$18,MATCH(UsagePerHour!$B104,Sales!$C$5:$C$18,0),MATCH(UsagePerHour!BN$4,Sales!$D$3:$ABF$3,0))/BN$2*INDEX(Usage!$D$5:$ABF$11,MATCH(UsagePerHour!$B$100,Usage!$C$5:$C$11,0),MATCH(UsagePerHour!BN$4,Usage!$D$3:$ABF$3,0)),"")</f>
        <v>8.0828606283884543</v>
      </c>
      <c r="BO104" s="6">
        <f>IFERROR(INDEX(Sales!$D$5:$ABF$18,MATCH(UsagePerHour!$B104,Sales!$C$5:$C$18,0),MATCH(UsagePerHour!BO$4,Sales!$D$3:$ABF$3,0))/BO$2*INDEX(Usage!$D$5:$ABF$11,MATCH(UsagePerHour!$B$100,Usage!$C$5:$C$11,0),MATCH(UsagePerHour!BO$4,Usage!$D$3:$ABF$3,0)),"")</f>
        <v>2.7267592288910758</v>
      </c>
      <c r="BP104" s="6">
        <f>IFERROR(INDEX(Sales!$D$5:$ABF$18,MATCH(UsagePerHour!$B104,Sales!$C$5:$C$18,0),MATCH(UsagePerHour!BP$4,Sales!$D$3:$ABF$3,0))/BP$2*INDEX(Usage!$D$5:$ABF$11,MATCH(UsagePerHour!$B$100,Usage!$C$5:$C$11,0),MATCH(UsagePerHour!BP$4,Usage!$D$3:$ABF$3,0)),"")</f>
        <v>2.5753293413173655</v>
      </c>
      <c r="BQ104" s="6">
        <f>IFERROR(INDEX(Sales!$D$5:$ABF$18,MATCH(UsagePerHour!$B104,Sales!$C$5:$C$18,0),MATCH(UsagePerHour!BQ$4,Sales!$D$3:$ABF$3,0))/BQ$2*INDEX(Usage!$D$5:$ABF$11,MATCH(UsagePerHour!$B$100,Usage!$C$5:$C$11,0),MATCH(UsagePerHour!BQ$4,Usage!$D$3:$ABF$3,0)),"")</f>
        <v>3.3231306710660391</v>
      </c>
      <c r="BR104" s="6">
        <f>IFERROR(INDEX(Sales!$D$5:$ABF$18,MATCH(UsagePerHour!$B104,Sales!$C$5:$C$18,0),MATCH(UsagePerHour!BR$4,Sales!$D$3:$ABF$3,0))/BR$2*INDEX(Usage!$D$5:$ABF$11,MATCH(UsagePerHour!$B$100,Usage!$C$5:$C$11,0),MATCH(UsagePerHour!BR$4,Usage!$D$3:$ABF$3,0)),"")</f>
        <v>2.0935713140597443</v>
      </c>
      <c r="BS104" s="6">
        <f>IFERROR(INDEX(Sales!$D$5:$ABF$18,MATCH(UsagePerHour!$B104,Sales!$C$5:$C$18,0),MATCH(UsagePerHour!BS$4,Sales!$D$3:$ABF$3,0))/BS$2*INDEX(Usage!$D$5:$ABF$11,MATCH(UsagePerHour!$B$100,Usage!$C$5:$C$11,0),MATCH(UsagePerHour!BS$4,Usage!$D$3:$ABF$3,0)),"")</f>
        <v>19.078475631858172</v>
      </c>
      <c r="BT104" s="6">
        <f>IFERROR(INDEX(Sales!$D$5:$ABF$18,MATCH(UsagePerHour!$B104,Sales!$C$5:$C$18,0),MATCH(UsagePerHour!BT$4,Sales!$D$3:$ABF$3,0))/BT$2*INDEX(Usage!$D$5:$ABF$11,MATCH(UsagePerHour!$B$100,Usage!$C$5:$C$11,0),MATCH(UsagePerHour!BT$4,Usage!$D$3:$ABF$3,0)),"")</f>
        <v>2.2601841189028291</v>
      </c>
      <c r="BU104" s="6">
        <f>IFERROR(INDEX(Sales!$D$5:$ABF$18,MATCH(UsagePerHour!$B104,Sales!$C$5:$C$18,0),MATCH(UsagePerHour!BU$4,Sales!$D$3:$ABF$3,0))/BU$2*INDEX(Usage!$D$5:$ABF$11,MATCH(UsagePerHour!$B$100,Usage!$C$5:$C$11,0),MATCH(UsagePerHour!BU$4,Usage!$D$3:$ABF$3,0)),"")</f>
        <v>8.0828606283884543</v>
      </c>
      <c r="BV104" s="6">
        <f>IFERROR(INDEX(Sales!$D$5:$ABF$18,MATCH(UsagePerHour!$B104,Sales!$C$5:$C$18,0),MATCH(UsagePerHour!BV$4,Sales!$D$3:$ABF$3,0))/BV$2*INDEX(Usage!$D$5:$ABF$11,MATCH(UsagePerHour!$B$100,Usage!$C$5:$C$11,0),MATCH(UsagePerHour!BV$4,Usage!$D$3:$ABF$3,0)),"")</f>
        <v>2.7267592288910758</v>
      </c>
      <c r="BW104" s="6">
        <f>IFERROR(INDEX(Sales!$D$5:$ABF$18,MATCH(UsagePerHour!$B104,Sales!$C$5:$C$18,0),MATCH(UsagePerHour!BW$4,Sales!$D$3:$ABF$3,0))/BW$2*INDEX(Usage!$D$5:$ABF$11,MATCH(UsagePerHour!$B$100,Usage!$C$5:$C$11,0),MATCH(UsagePerHour!BW$4,Usage!$D$3:$ABF$3,0)),"")</f>
        <v>2.5753293413173655</v>
      </c>
      <c r="BX104" s="6">
        <f>IFERROR(INDEX(Sales!$D$5:$ABF$18,MATCH(UsagePerHour!$B104,Sales!$C$5:$C$18,0),MATCH(UsagePerHour!BX$4,Sales!$D$3:$ABF$3,0))/BX$2*INDEX(Usage!$D$5:$ABF$11,MATCH(UsagePerHour!$B$100,Usage!$C$5:$C$11,0),MATCH(UsagePerHour!BX$4,Usage!$D$3:$ABF$3,0)),"")</f>
        <v>3.3231306710660391</v>
      </c>
      <c r="BY104" s="6">
        <f>IFERROR(INDEX(Sales!$D$5:$ABF$18,MATCH(UsagePerHour!$B104,Sales!$C$5:$C$18,0),MATCH(UsagePerHour!BY$4,Sales!$D$3:$ABF$3,0))/BY$2*INDEX(Usage!$D$5:$ABF$11,MATCH(UsagePerHour!$B$100,Usage!$C$5:$C$11,0),MATCH(UsagePerHour!BY$4,Usage!$D$3:$ABF$3,0)),"")</f>
        <v>2.0935713140597443</v>
      </c>
      <c r="BZ104" s="6">
        <f>IFERROR(INDEX(Sales!$D$5:$ABF$18,MATCH(UsagePerHour!$B104,Sales!$C$5:$C$18,0),MATCH(UsagePerHour!BZ$4,Sales!$D$3:$ABF$3,0))/BZ$2*INDEX(Usage!$D$5:$ABF$11,MATCH(UsagePerHour!$B$100,Usage!$C$5:$C$11,0),MATCH(UsagePerHour!BZ$4,Usage!$D$3:$ABF$3,0)),"")</f>
        <v>19.078475631858172</v>
      </c>
      <c r="CA104" s="6">
        <f>IFERROR(INDEX(Sales!$D$5:$ABF$18,MATCH(UsagePerHour!$B104,Sales!$C$5:$C$18,0),MATCH(UsagePerHour!CA$4,Sales!$D$3:$ABF$3,0))/CA$2*INDEX(Usage!$D$5:$ABF$11,MATCH(UsagePerHour!$B$100,Usage!$C$5:$C$11,0),MATCH(UsagePerHour!CA$4,Usage!$D$3:$ABF$3,0)),"")</f>
        <v>2.2601841189028291</v>
      </c>
      <c r="CB104" s="6">
        <f>IFERROR(INDEX(Sales!$D$5:$ABF$18,MATCH(UsagePerHour!$B104,Sales!$C$5:$C$18,0),MATCH(UsagePerHour!CB$4,Sales!$D$3:$ABF$3,0))/CB$2*INDEX(Usage!$D$5:$ABF$11,MATCH(UsagePerHour!$B$100,Usage!$C$5:$C$11,0),MATCH(UsagePerHour!CB$4,Usage!$D$3:$ABF$3,0)),"")</f>
        <v>8.0828606283884543</v>
      </c>
      <c r="CC104" s="6">
        <f>IFERROR(INDEX(Sales!$D$5:$ABF$18,MATCH(UsagePerHour!$B104,Sales!$C$5:$C$18,0),MATCH(UsagePerHour!CC$4,Sales!$D$3:$ABF$3,0))/CC$2*INDEX(Usage!$D$5:$ABF$11,MATCH(UsagePerHour!$B$100,Usage!$C$5:$C$11,0),MATCH(UsagePerHour!CC$4,Usage!$D$3:$ABF$3,0)),"")</f>
        <v>2.7267592288910758</v>
      </c>
      <c r="CD104" s="6">
        <f>IFERROR(INDEX(Sales!$D$5:$ABF$18,MATCH(UsagePerHour!$B104,Sales!$C$5:$C$18,0),MATCH(UsagePerHour!CD$4,Sales!$D$3:$ABF$3,0))/CD$2*INDEX(Usage!$D$5:$ABF$11,MATCH(UsagePerHour!$B$100,Usage!$C$5:$C$11,0),MATCH(UsagePerHour!CD$4,Usage!$D$3:$ABF$3,0)),"")</f>
        <v>2.5753293413173655</v>
      </c>
      <c r="CE104" s="6">
        <f>IFERROR(INDEX(Sales!$D$5:$ABF$18,MATCH(UsagePerHour!$B104,Sales!$C$5:$C$18,0),MATCH(UsagePerHour!CE$4,Sales!$D$3:$ABF$3,0))/CE$2*INDEX(Usage!$D$5:$ABF$11,MATCH(UsagePerHour!$B$100,Usage!$C$5:$C$11,0),MATCH(UsagePerHour!CE$4,Usage!$D$3:$ABF$3,0)),"")</f>
        <v>3.3231306710660391</v>
      </c>
      <c r="CF104" s="6">
        <f>IFERROR(INDEX(Sales!$D$5:$ABF$18,MATCH(UsagePerHour!$B104,Sales!$C$5:$C$18,0),MATCH(UsagePerHour!CF$4,Sales!$D$3:$ABF$3,0))/CF$2*INDEX(Usage!$D$5:$ABF$11,MATCH(UsagePerHour!$B$100,Usage!$C$5:$C$11,0),MATCH(UsagePerHour!CF$4,Usage!$D$3:$ABF$3,0)),"")</f>
        <v>2.0935713140597443</v>
      </c>
      <c r="CG104" s="6">
        <f>IFERROR(INDEX(Sales!$D$5:$ABF$18,MATCH(UsagePerHour!$B104,Sales!$C$5:$C$18,0),MATCH(UsagePerHour!CG$4,Sales!$D$3:$ABF$3,0))/CG$2*INDEX(Usage!$D$5:$ABF$11,MATCH(UsagePerHour!$B$100,Usage!$C$5:$C$11,0),MATCH(UsagePerHour!CG$4,Usage!$D$3:$ABF$3,0)),"")</f>
        <v>19.078475631858172</v>
      </c>
      <c r="CH104" s="6">
        <f>IFERROR(INDEX(Sales!$D$5:$ABF$18,MATCH(UsagePerHour!$B104,Sales!$C$5:$C$18,0),MATCH(UsagePerHour!CH$4,Sales!$D$3:$ABF$3,0))/CH$2*INDEX(Usage!$D$5:$ABF$11,MATCH(UsagePerHour!$B$100,Usage!$C$5:$C$11,0),MATCH(UsagePerHour!CH$4,Usage!$D$3:$ABF$3,0)),"")</f>
        <v>2.2601841189028291</v>
      </c>
      <c r="CI104" s="6">
        <f>IFERROR(INDEX(Sales!$D$5:$ABF$18,MATCH(UsagePerHour!$B104,Sales!$C$5:$C$18,0),MATCH(UsagePerHour!CI$4,Sales!$D$3:$ABF$3,0))/CI$2*INDEX(Usage!$D$5:$ABF$11,MATCH(UsagePerHour!$B$100,Usage!$C$5:$C$11,0),MATCH(UsagePerHour!CI$4,Usage!$D$3:$ABF$3,0)),"")</f>
        <v>8.0828606283884543</v>
      </c>
      <c r="CJ104" s="6">
        <f>IFERROR(INDEX(Sales!$D$5:$ABF$18,MATCH(UsagePerHour!$B104,Sales!$C$5:$C$18,0),MATCH(UsagePerHour!CJ$4,Sales!$D$3:$ABF$3,0))/CJ$2*INDEX(Usage!$D$5:$ABF$11,MATCH(UsagePerHour!$B$100,Usage!$C$5:$C$11,0),MATCH(UsagePerHour!CJ$4,Usage!$D$3:$ABF$3,0)),"")</f>
        <v>2.7267592288910758</v>
      </c>
      <c r="CK104" s="6">
        <f>IFERROR(INDEX(Sales!$D$5:$ABF$18,MATCH(UsagePerHour!$B104,Sales!$C$5:$C$18,0),MATCH(UsagePerHour!CK$4,Sales!$D$3:$ABF$3,0))/CK$2*INDEX(Usage!$D$5:$ABF$11,MATCH(UsagePerHour!$B$100,Usage!$C$5:$C$11,0),MATCH(UsagePerHour!CK$4,Usage!$D$3:$ABF$3,0)),"")</f>
        <v>2.5753293413173655</v>
      </c>
      <c r="CL104" s="6">
        <f>IFERROR(INDEX(Sales!$D$5:$ABF$18,MATCH(UsagePerHour!$B104,Sales!$C$5:$C$18,0),MATCH(UsagePerHour!CL$4,Sales!$D$3:$ABF$3,0))/CL$2*INDEX(Usage!$D$5:$ABF$11,MATCH(UsagePerHour!$B$100,Usage!$C$5:$C$11,0),MATCH(UsagePerHour!CL$4,Usage!$D$3:$ABF$3,0)),"")</f>
        <v>3.3231306710660391</v>
      </c>
      <c r="CM104" s="6">
        <f>IFERROR(INDEX(Sales!$D$5:$ABF$18,MATCH(UsagePerHour!$B104,Sales!$C$5:$C$18,0),MATCH(UsagePerHour!CM$4,Sales!$D$3:$ABF$3,0))/CM$2*INDEX(Usage!$D$5:$ABF$11,MATCH(UsagePerHour!$B$100,Usage!$C$5:$C$11,0),MATCH(UsagePerHour!CM$4,Usage!$D$3:$ABF$3,0)),"")</f>
        <v>2.0935713140597443</v>
      </c>
      <c r="CN104" s="6">
        <f>IFERROR(INDEX(Sales!$D$5:$ABF$18,MATCH(UsagePerHour!$B104,Sales!$C$5:$C$18,0),MATCH(UsagePerHour!CN$4,Sales!$D$3:$ABF$3,0))/CN$2*INDEX(Usage!$D$5:$ABF$11,MATCH(UsagePerHour!$B$100,Usage!$C$5:$C$11,0),MATCH(UsagePerHour!CN$4,Usage!$D$3:$ABF$3,0)),"")</f>
        <v>19.078475631858172</v>
      </c>
      <c r="CO104" s="6">
        <f>IFERROR(INDEX(Sales!$D$5:$ABF$18,MATCH(UsagePerHour!$B104,Sales!$C$5:$C$18,0),MATCH(UsagePerHour!CO$4,Sales!$D$3:$ABF$3,0))/CO$2*INDEX(Usage!$D$5:$ABF$11,MATCH(UsagePerHour!$B$100,Usage!$C$5:$C$11,0),MATCH(UsagePerHour!CO$4,Usage!$D$3:$ABF$3,0)),"")</f>
        <v>2.2601841189028291</v>
      </c>
      <c r="CP104" s="6">
        <f>IFERROR(INDEX(Sales!$D$5:$ABF$18,MATCH(UsagePerHour!$B104,Sales!$C$5:$C$18,0),MATCH(UsagePerHour!CP$4,Sales!$D$3:$ABF$3,0))/CP$2*INDEX(Usage!$D$5:$ABF$11,MATCH(UsagePerHour!$B$100,Usage!$C$5:$C$11,0),MATCH(UsagePerHour!CP$4,Usage!$D$3:$ABF$3,0)),"")</f>
        <v>8.0828606283884543</v>
      </c>
      <c r="CQ104" s="6">
        <f>IFERROR(INDEX(Sales!$D$5:$ABF$18,MATCH(UsagePerHour!$B104,Sales!$C$5:$C$18,0),MATCH(UsagePerHour!CQ$4,Sales!$D$3:$ABF$3,0))/CQ$2*INDEX(Usage!$D$5:$ABF$11,MATCH(UsagePerHour!$B$100,Usage!$C$5:$C$11,0),MATCH(UsagePerHour!CQ$4,Usage!$D$3:$ABF$3,0)),"")</f>
        <v>2.7267592288910758</v>
      </c>
      <c r="CR104" s="6">
        <f>IFERROR(INDEX(Sales!$D$5:$ABF$18,MATCH(UsagePerHour!$B104,Sales!$C$5:$C$18,0),MATCH(UsagePerHour!CR$4,Sales!$D$3:$ABF$3,0))/CR$2*INDEX(Usage!$D$5:$ABF$11,MATCH(UsagePerHour!$B$100,Usage!$C$5:$C$11,0),MATCH(UsagePerHour!CR$4,Usage!$D$3:$ABF$3,0)),"")</f>
        <v>2.5753293413173655</v>
      </c>
      <c r="CS104" s="6">
        <f>IFERROR(INDEX(Sales!$D$5:$ABF$18,MATCH(UsagePerHour!$B104,Sales!$C$5:$C$18,0),MATCH(UsagePerHour!CS$4,Sales!$D$3:$ABF$3,0))/CS$2*INDEX(Usage!$D$5:$ABF$11,MATCH(UsagePerHour!$B$100,Usage!$C$5:$C$11,0),MATCH(UsagePerHour!CS$4,Usage!$D$3:$ABF$3,0)),"")</f>
        <v>3.3231306710660391</v>
      </c>
      <c r="CT104" s="6">
        <f>IFERROR(INDEX(Sales!$D$5:$ABF$18,MATCH(UsagePerHour!$B104,Sales!$C$5:$C$18,0),MATCH(UsagePerHour!CT$4,Sales!$D$3:$ABF$3,0))/CT$2*INDEX(Usage!$D$5:$ABF$11,MATCH(UsagePerHour!$B$100,Usage!$C$5:$C$11,0),MATCH(UsagePerHour!CT$4,Usage!$D$3:$ABF$3,0)),"")</f>
        <v>2.0935713140597443</v>
      </c>
      <c r="CU104" s="6">
        <f>IFERROR(INDEX(Sales!$D$5:$ABF$18,MATCH(UsagePerHour!$B104,Sales!$C$5:$C$18,0),MATCH(UsagePerHour!CU$4,Sales!$D$3:$ABF$3,0))/CU$2*INDEX(Usage!$D$5:$ABF$11,MATCH(UsagePerHour!$B$100,Usage!$C$5:$C$11,0),MATCH(UsagePerHour!CU$4,Usage!$D$3:$ABF$3,0)),"")</f>
        <v>19.078475631858172</v>
      </c>
      <c r="CV104" s="6">
        <f>IFERROR(INDEX(Sales!$D$5:$ABF$18,MATCH(UsagePerHour!$B104,Sales!$C$5:$C$18,0),MATCH(UsagePerHour!CV$4,Sales!$D$3:$ABF$3,0))/CV$2*INDEX(Usage!$D$5:$ABF$11,MATCH(UsagePerHour!$B$100,Usage!$C$5:$C$11,0),MATCH(UsagePerHour!CV$4,Usage!$D$3:$ABF$3,0)),"")</f>
        <v>2.2601841189028291</v>
      </c>
      <c r="CW104" s="6">
        <f>IFERROR(INDEX(Sales!$D$5:$ABF$18,MATCH(UsagePerHour!$B104,Sales!$C$5:$C$18,0),MATCH(UsagePerHour!CW$4,Sales!$D$3:$ABF$3,0))/CW$2*INDEX(Usage!$D$5:$ABF$11,MATCH(UsagePerHour!$B$100,Usage!$C$5:$C$11,0),MATCH(UsagePerHour!CW$4,Usage!$D$3:$ABF$3,0)),"")</f>
        <v>8.0828606283884543</v>
      </c>
      <c r="CX104" s="6">
        <f>IFERROR(INDEX(Sales!$D$5:$ABF$18,MATCH(UsagePerHour!$B104,Sales!$C$5:$C$18,0),MATCH(UsagePerHour!CX$4,Sales!$D$3:$ABF$3,0))/CX$2*INDEX(Usage!$D$5:$ABF$11,MATCH(UsagePerHour!$B$100,Usage!$C$5:$C$11,0),MATCH(UsagePerHour!CX$4,Usage!$D$3:$ABF$3,0)),"")</f>
        <v>2.7267592288910758</v>
      </c>
      <c r="CY104" s="6">
        <f>IFERROR(INDEX(Sales!$D$5:$ABF$18,MATCH(UsagePerHour!$B104,Sales!$C$5:$C$18,0),MATCH(UsagePerHour!CY$4,Sales!$D$3:$ABF$3,0))/CY$2*INDEX(Usage!$D$5:$ABF$11,MATCH(UsagePerHour!$B$100,Usage!$C$5:$C$11,0),MATCH(UsagePerHour!CY$4,Usage!$D$3:$ABF$3,0)),"")</f>
        <v>2.5753293413173655</v>
      </c>
      <c r="CZ104" s="6">
        <f>IFERROR(INDEX(Sales!$D$5:$ABF$18,MATCH(UsagePerHour!$B104,Sales!$C$5:$C$18,0),MATCH(UsagePerHour!CZ$4,Sales!$D$3:$ABF$3,0))/CZ$2*INDEX(Usage!$D$5:$ABF$11,MATCH(UsagePerHour!$B$100,Usage!$C$5:$C$11,0),MATCH(UsagePerHour!CZ$4,Usage!$D$3:$ABF$3,0)),"")</f>
        <v>3.3231306710660391</v>
      </c>
      <c r="DA104" s="6">
        <f>IFERROR(INDEX(Sales!$D$5:$ABF$18,MATCH(UsagePerHour!$B104,Sales!$C$5:$C$18,0),MATCH(UsagePerHour!DA$4,Sales!$D$3:$ABF$3,0))/DA$2*INDEX(Usage!$D$5:$ABF$11,MATCH(UsagePerHour!$B$100,Usage!$C$5:$C$11,0),MATCH(UsagePerHour!DA$4,Usage!$D$3:$ABF$3,0)),"")</f>
        <v>6.5188023952095815</v>
      </c>
      <c r="DB104" s="6">
        <f>IFERROR(INDEX(Sales!$D$5:$ABF$18,MATCH(UsagePerHour!$B104,Sales!$C$5:$C$18,0),MATCH(UsagePerHour!DB$4,Sales!$D$3:$ABF$3,0))/DB$2*INDEX(Usage!$D$5:$ABF$11,MATCH(UsagePerHour!$B$100,Usage!$C$5:$C$11,0),MATCH(UsagePerHour!DB$4,Usage!$D$3:$ABF$3,0)),"")</f>
        <v>10.358738012911628</v>
      </c>
      <c r="DC104" s="6">
        <f>IFERROR(INDEX(Sales!$D$5:$ABF$18,MATCH(UsagePerHour!$B104,Sales!$C$5:$C$18,0),MATCH(UsagePerHour!DC$4,Sales!$D$3:$ABF$3,0))/DC$2*INDEX(Usage!$D$5:$ABF$11,MATCH(UsagePerHour!$B$100,Usage!$C$5:$C$11,0),MATCH(UsagePerHour!DC$4,Usage!$D$3:$ABF$3,0)),"")</f>
        <v>6.9959335435590901</v>
      </c>
      <c r="DD104" s="6">
        <f>IFERROR(INDEX(Sales!$D$5:$ABF$18,MATCH(UsagePerHour!$B104,Sales!$C$5:$C$18,0),MATCH(UsagePerHour!DD$4,Sales!$D$3:$ABF$3,0))/DD$2*INDEX(Usage!$D$5:$ABF$11,MATCH(UsagePerHour!$B$100,Usage!$C$5:$C$11,0),MATCH(UsagePerHour!DD$4,Usage!$D$3:$ABF$3,0)),"")</f>
        <v>1.0904536471020823</v>
      </c>
      <c r="DE104" s="6">
        <f>IFERROR(INDEX(Sales!$D$5:$ABF$18,MATCH(UsagePerHour!$B104,Sales!$C$5:$C$18,0),MATCH(UsagePerHour!DE$4,Sales!$D$3:$ABF$3,0))/DE$2*INDEX(Usage!$D$5:$ABF$11,MATCH(UsagePerHour!$B$100,Usage!$C$5:$C$11,0),MATCH(UsagePerHour!DE$4,Usage!$D$3:$ABF$3,0)),"")</f>
        <v>4.5446416735159216</v>
      </c>
      <c r="DF104" s="6">
        <f>IFERROR(INDEX(Sales!$D$5:$ABF$18,MATCH(UsagePerHour!$B104,Sales!$C$5:$C$18,0),MATCH(UsagePerHour!DF$4,Sales!$D$3:$ABF$3,0))/DF$2*INDEX(Usage!$D$5:$ABF$11,MATCH(UsagePerHour!$B$100,Usage!$C$5:$C$11,0),MATCH(UsagePerHour!DF$4,Usage!$D$3:$ABF$3,0)),"")</f>
        <v>1.0483911430344481</v>
      </c>
      <c r="DG104" s="6">
        <f>IFERROR(INDEX(Sales!$D$5:$ABF$18,MATCH(UsagePerHour!$B104,Sales!$C$5:$C$18,0),MATCH(UsagePerHour!DG$4,Sales!$D$3:$ABF$3,0))/DG$2*INDEX(Usage!$D$5:$ABF$11,MATCH(UsagePerHour!$B$100,Usage!$C$5:$C$11,0),MATCH(UsagePerHour!DG$4,Usage!$D$3:$ABF$3,0)),"")</f>
        <v>1.2972772116268916</v>
      </c>
      <c r="DH104" s="6">
        <f>IFERROR(INDEX(Sales!$D$5:$ABF$18,MATCH(UsagePerHour!$B104,Sales!$C$5:$C$18,0),MATCH(UsagePerHour!DH$4,Sales!$D$3:$ABF$3,0))/DH$2*INDEX(Usage!$D$5:$ABF$11,MATCH(UsagePerHour!$B$100,Usage!$C$5:$C$11,0),MATCH(UsagePerHour!DH$4,Usage!$D$3:$ABF$3,0)),"")</f>
        <v>10.985288961813007</v>
      </c>
      <c r="DI104" s="6">
        <f>IFERROR(INDEX(Sales!$D$5:$ABF$18,MATCH(UsagePerHour!$B104,Sales!$C$5:$C$18,0),MATCH(UsagePerHour!DI$4,Sales!$D$3:$ABF$3,0))/DI$2*INDEX(Usage!$D$5:$ABF$11,MATCH(UsagePerHour!$B$100,Usage!$C$5:$C$11,0),MATCH(UsagePerHour!DI$4,Usage!$D$3:$ABF$3,0)),"")</f>
        <v>13.518171866050908</v>
      </c>
      <c r="DJ104" s="6">
        <f>IFERROR(INDEX(Sales!$D$5:$ABF$18,MATCH(UsagePerHour!$B104,Sales!$C$5:$C$18,0),MATCH(UsagePerHour!DJ$4,Sales!$D$3:$ABF$3,0))/DJ$2*INDEX(Usage!$D$5:$ABF$11,MATCH(UsagePerHour!$B$100,Usage!$C$5:$C$11,0),MATCH(UsagePerHour!DJ$4,Usage!$D$3:$ABF$3,0)),"")</f>
        <v>8.3091890429663593</v>
      </c>
      <c r="DK104" s="6">
        <f>IFERROR(INDEX(Sales!$D$5:$ABF$18,MATCH(UsagePerHour!$B104,Sales!$C$5:$C$18,0),MATCH(UsagePerHour!DK$4,Sales!$D$3:$ABF$3,0))/DK$2*INDEX(Usage!$D$5:$ABF$11,MATCH(UsagePerHour!$B$100,Usage!$C$5:$C$11,0),MATCH(UsagePerHour!DK$4,Usage!$D$3:$ABF$3,0)),"")</f>
        <v>5.1809993846306845</v>
      </c>
      <c r="DL104" s="6">
        <f>IFERROR(INDEX(Sales!$D$5:$ABF$18,MATCH(UsagePerHour!$B104,Sales!$C$5:$C$18,0),MATCH(UsagePerHour!DL$4,Sales!$D$3:$ABF$3,0))/DL$2*INDEX(Usage!$D$5:$ABF$11,MATCH(UsagePerHour!$B$100,Usage!$C$5:$C$11,0),MATCH(UsagePerHour!DL$4,Usage!$D$3:$ABF$3,0)),"")</f>
        <v>3.0101417887096673</v>
      </c>
      <c r="DM104" s="6">
        <f>IFERROR(INDEX(Sales!$D$5:$ABF$18,MATCH(UsagePerHour!$B104,Sales!$C$5:$C$18,0),MATCH(UsagePerHour!DM$4,Sales!$D$3:$ABF$3,0))/DM$2*INDEX(Usage!$D$5:$ABF$11,MATCH(UsagePerHour!$B$100,Usage!$C$5:$C$11,0),MATCH(UsagePerHour!DM$4,Usage!$D$3:$ABF$3,0)),"")</f>
        <v>8.4813191273465236</v>
      </c>
      <c r="DN104" s="6">
        <f>IFERROR(INDEX(Sales!$D$5:$ABF$18,MATCH(UsagePerHour!$B104,Sales!$C$5:$C$18,0),MATCH(UsagePerHour!DN$4,Sales!$D$3:$ABF$3,0))/DN$2*INDEX(Usage!$D$5:$ABF$11,MATCH(UsagePerHour!$B$100,Usage!$C$5:$C$11,0),MATCH(UsagePerHour!DN$4,Usage!$D$3:$ABF$3,0)),"")</f>
        <v>2.0555873836768193</v>
      </c>
      <c r="DO104" s="6">
        <f>IFERROR(INDEX(Sales!$D$5:$ABF$18,MATCH(UsagePerHour!$B104,Sales!$C$5:$C$18,0),MATCH(UsagePerHour!DO$4,Sales!$D$3:$ABF$3,0))/DO$2*INDEX(Usage!$D$5:$ABF$11,MATCH(UsagePerHour!$B$100,Usage!$C$5:$C$11,0),MATCH(UsagePerHour!DO$4,Usage!$D$3:$ABF$3,0)),"")</f>
        <v>4.7062534048226627</v>
      </c>
      <c r="DP104" s="6">
        <f>IFERROR(INDEX(Sales!$D$5:$ABF$18,MATCH(UsagePerHour!$B104,Sales!$C$5:$C$18,0),MATCH(UsagePerHour!DP$4,Sales!$D$3:$ABF$3,0))/DP$2*INDEX(Usage!$D$5:$ABF$11,MATCH(UsagePerHour!$B$100,Usage!$C$5:$C$11,0),MATCH(UsagePerHour!DP$4,Usage!$D$3:$ABF$3,0)),"")</f>
        <v>20.332780377984477</v>
      </c>
      <c r="DQ104" s="6">
        <f>IFERROR(INDEX(Sales!$D$5:$ABF$18,MATCH(UsagePerHour!$B104,Sales!$C$5:$C$18,0),MATCH(UsagePerHour!DQ$4,Sales!$D$3:$ABF$3,0))/DQ$2*INDEX(Usage!$D$5:$ABF$11,MATCH(UsagePerHour!$B$100,Usage!$C$5:$C$11,0),MATCH(UsagePerHour!DQ$4,Usage!$D$3:$ABF$3,0)),"")</f>
        <v>4.1919809325257571</v>
      </c>
      <c r="DR104" s="6">
        <f>IFERROR(INDEX(Sales!$D$5:$ABF$18,MATCH(UsagePerHour!$B104,Sales!$C$5:$C$18,0),MATCH(UsagePerHour!DR$4,Sales!$D$3:$ABF$3,0))/DR$2*INDEX(Usage!$D$5:$ABF$11,MATCH(UsagePerHour!$B$100,Usage!$C$5:$C$11,0),MATCH(UsagePerHour!DR$4,Usage!$D$3:$ABF$3,0)),"")</f>
        <v>10.498232463052089</v>
      </c>
      <c r="DS104" s="6">
        <f>IFERROR(INDEX(Sales!$D$5:$ABF$18,MATCH(UsagePerHour!$B104,Sales!$C$5:$C$18,0),MATCH(UsagePerHour!DS$4,Sales!$D$3:$ABF$3,0))/DS$2*INDEX(Usage!$D$5:$ABF$11,MATCH(UsagePerHour!$B$100,Usage!$C$5:$C$11,0),MATCH(UsagePerHour!DS$4,Usage!$D$3:$ABF$3,0)),"")</f>
        <v>4.7610790295931551</v>
      </c>
      <c r="DT104" s="6">
        <f>IFERROR(INDEX(Sales!$D$5:$ABF$18,MATCH(UsagePerHour!$B104,Sales!$C$5:$C$18,0),MATCH(UsagePerHour!DT$4,Sales!$D$3:$ABF$3,0))/DT$2*INDEX(Usage!$D$5:$ABF$11,MATCH(UsagePerHour!$B$100,Usage!$C$5:$C$11,0),MATCH(UsagePerHour!DT$4,Usage!$D$3:$ABF$3,0)),"")</f>
        <v>0.21746070726915517</v>
      </c>
      <c r="DU104" s="6">
        <f>IFERROR(INDEX(Sales!$D$5:$ABF$18,MATCH(UsagePerHour!$B104,Sales!$C$5:$C$18,0),MATCH(UsagePerHour!DU$4,Sales!$D$3:$ABF$3,0))/DU$2*INDEX(Usage!$D$5:$ABF$11,MATCH(UsagePerHour!$B$100,Usage!$C$5:$C$11,0),MATCH(UsagePerHour!DU$4,Usage!$D$3:$ABF$3,0)),"")</f>
        <v>2.6186862268056208</v>
      </c>
      <c r="DV104" s="6">
        <f>IFERROR(INDEX(Sales!$D$5:$ABF$18,MATCH(UsagePerHour!$B104,Sales!$C$5:$C$18,0),MATCH(UsagePerHour!DV$4,Sales!$D$3:$ABF$3,0))/DV$2*INDEX(Usage!$D$5:$ABF$11,MATCH(UsagePerHour!$B$100,Usage!$C$5:$C$11,0),MATCH(UsagePerHour!DV$4,Usage!$D$3:$ABF$3,0)),"")</f>
        <v>2.1155555555555554</v>
      </c>
      <c r="DW104" s="6">
        <f>IFERROR(INDEX(Sales!$D$5:$ABF$18,MATCH(UsagePerHour!$B104,Sales!$C$5:$C$18,0),MATCH(UsagePerHour!DW$4,Sales!$D$3:$ABF$3,0))/DW$2*INDEX(Usage!$D$5:$ABF$11,MATCH(UsagePerHour!$B$100,Usage!$C$5:$C$11,0),MATCH(UsagePerHour!DW$4,Usage!$D$3:$ABF$3,0)),"")</f>
        <v>21.541272089287222</v>
      </c>
      <c r="DX104" s="6">
        <f>IFERROR(INDEX(Sales!$D$5:$ABF$18,MATCH(UsagePerHour!$B104,Sales!$C$5:$C$18,0),MATCH(UsagePerHour!DX$4,Sales!$D$3:$ABF$3,0))/DX$2*INDEX(Usage!$D$5:$ABF$11,MATCH(UsagePerHour!$B$100,Usage!$C$5:$C$11,0),MATCH(UsagePerHour!DX$4,Usage!$D$3:$ABF$3,0)),"")</f>
        <v>3.5658155850301045</v>
      </c>
      <c r="DY104" s="6">
        <f>IFERROR(INDEX(Sales!$D$5:$ABF$18,MATCH(UsagePerHour!$B104,Sales!$C$5:$C$18,0),MATCH(UsagePerHour!DY$4,Sales!$D$3:$ABF$3,0))/DY$2*INDEX(Usage!$D$5:$ABF$11,MATCH(UsagePerHour!$B$100,Usage!$C$5:$C$11,0),MATCH(UsagePerHour!DY$4,Usage!$D$3:$ABF$3,0)),"")</f>
        <v>4.6592452205273522</v>
      </c>
      <c r="DZ104" s="6">
        <f>IFERROR(INDEX(Sales!$D$5:$ABF$18,MATCH(UsagePerHour!$B104,Sales!$C$5:$C$18,0),MATCH(UsagePerHour!DZ$4,Sales!$D$3:$ABF$3,0))/DZ$2*INDEX(Usage!$D$5:$ABF$11,MATCH(UsagePerHour!$B$100,Usage!$C$5:$C$11,0),MATCH(UsagePerHour!DZ$4,Usage!$D$3:$ABF$3,0)),"")</f>
        <v>8.6593547782286677</v>
      </c>
      <c r="EA104" s="6">
        <f>IFERROR(INDEX(Sales!$D$5:$ABF$18,MATCH(UsagePerHour!$B104,Sales!$C$5:$C$18,0),MATCH(UsagePerHour!EA$4,Sales!$D$3:$ABF$3,0))/EA$2*INDEX(Usage!$D$5:$ABF$11,MATCH(UsagePerHour!$B$100,Usage!$C$5:$C$11,0),MATCH(UsagePerHour!EA$4,Usage!$D$3:$ABF$3,0)),"")</f>
        <v>8.6788955825074758</v>
      </c>
      <c r="EB104" s="6">
        <f>IFERROR(INDEX(Sales!$D$5:$ABF$18,MATCH(UsagePerHour!$B104,Sales!$C$5:$C$18,0),MATCH(UsagePerHour!EB$4,Sales!$D$3:$ABF$3,0))/EB$2*INDEX(Usage!$D$5:$ABF$11,MATCH(UsagePerHour!$B$100,Usage!$C$5:$C$11,0),MATCH(UsagePerHour!EB$4,Usage!$D$3:$ABF$3,0)),"")</f>
        <v>0.21567931890741399</v>
      </c>
      <c r="EC104" s="6">
        <f>IFERROR(INDEX(Sales!$D$5:$ABF$18,MATCH(UsagePerHour!$B104,Sales!$C$5:$C$18,0),MATCH(UsagePerHour!EC$4,Sales!$D$3:$ABF$3,0))/EC$2*INDEX(Usage!$D$5:$ABF$11,MATCH(UsagePerHour!$B$100,Usage!$C$5:$C$11,0),MATCH(UsagePerHour!EC$4,Usage!$D$3:$ABF$3,0)),"")</f>
        <v>1.0244086404492028</v>
      </c>
      <c r="ED104" s="6">
        <f>IFERROR(INDEX(Sales!$D$5:$ABF$18,MATCH(UsagePerHour!$B104,Sales!$C$5:$C$18,0),MATCH(UsagePerHour!ED$4,Sales!$D$3:$ABF$3,0))/ED$2*INDEX(Usage!$D$5:$ABF$11,MATCH(UsagePerHour!$B$100,Usage!$C$5:$C$11,0),MATCH(UsagePerHour!ED$4,Usage!$D$3:$ABF$3,0)),"")</f>
        <v>4.7211203699664068</v>
      </c>
      <c r="EE104" s="6">
        <f>IFERROR(INDEX(Sales!$D$5:$ABF$18,MATCH(UsagePerHour!$B104,Sales!$C$5:$C$18,0),MATCH(UsagePerHour!EE$4,Sales!$D$3:$ABF$3,0))/EE$2*INDEX(Usage!$D$5:$ABF$11,MATCH(UsagePerHour!$B$100,Usage!$C$5:$C$11,0),MATCH(UsagePerHour!EE$4,Usage!$D$3:$ABF$3,0)),"")</f>
        <v>3.2092609290830172</v>
      </c>
      <c r="EF104" s="6">
        <f>IFERROR(INDEX(Sales!$D$5:$ABF$18,MATCH(UsagePerHour!$B104,Sales!$C$5:$C$18,0),MATCH(UsagePerHour!EF$4,Sales!$D$3:$ABF$3,0))/EF$2*INDEX(Usage!$D$5:$ABF$11,MATCH(UsagePerHour!$B$100,Usage!$C$5:$C$11,0),MATCH(UsagePerHour!EF$4,Usage!$D$3:$ABF$3,0)),"")</f>
        <v>13.353418308227115</v>
      </c>
      <c r="EG104" s="6">
        <f>IFERROR(INDEX(Sales!$D$5:$ABF$18,MATCH(UsagePerHour!$B104,Sales!$C$5:$C$18,0),MATCH(UsagePerHour!EG$4,Sales!$D$3:$ABF$3,0))/EG$2*INDEX(Usage!$D$5:$ABF$11,MATCH(UsagePerHour!$B$100,Usage!$C$5:$C$11,0),MATCH(UsagePerHour!EG$4,Usage!$D$3:$ABF$3,0)),"")</f>
        <v>8.4684730312032528</v>
      </c>
      <c r="EH104" s="6">
        <f>IFERROR(INDEX(Sales!$D$5:$ABF$18,MATCH(UsagePerHour!$B104,Sales!$C$5:$C$18,0),MATCH(UsagePerHour!EH$4,Sales!$D$3:$ABF$3,0))/EH$2*INDEX(Usage!$D$5:$ABF$11,MATCH(UsagePerHour!$B$100,Usage!$C$5:$C$11,0),MATCH(UsagePerHour!EH$4,Usage!$D$3:$ABF$3,0)),"")</f>
        <v>3.383980333913756</v>
      </c>
      <c r="EI104" s="6">
        <f>IFERROR(INDEX(Sales!$D$5:$ABF$18,MATCH(UsagePerHour!$B104,Sales!$C$5:$C$18,0),MATCH(UsagePerHour!EI$4,Sales!$D$3:$ABF$3,0))/EI$2*INDEX(Usage!$D$5:$ABF$11,MATCH(UsagePerHour!$B$100,Usage!$C$5:$C$11,0),MATCH(UsagePerHour!EI$4,Usage!$D$3:$ABF$3,0)),"")</f>
        <v>10.411000284681</v>
      </c>
      <c r="EJ104" s="6">
        <f>IFERROR(INDEX(Sales!$D$5:$ABF$18,MATCH(UsagePerHour!$B104,Sales!$C$5:$C$18,0),MATCH(UsagePerHour!EJ$4,Sales!$D$3:$ABF$3,0))/EJ$2*INDEX(Usage!$D$5:$ABF$11,MATCH(UsagePerHour!$B$100,Usage!$C$5:$C$11,0),MATCH(UsagePerHour!EJ$4,Usage!$D$3:$ABF$3,0)),"")</f>
        <v>6.6453447050461971</v>
      </c>
      <c r="EK104" s="6">
        <f>IFERROR(INDEX(Sales!$D$5:$ABF$18,MATCH(UsagePerHour!$B104,Sales!$C$5:$C$18,0),MATCH(UsagePerHour!EK$4,Sales!$D$3:$ABF$3,0))/EK$2*INDEX(Usage!$D$5:$ABF$11,MATCH(UsagePerHour!$B$100,Usage!$C$5:$C$11,0),MATCH(UsagePerHour!EK$4,Usage!$D$3:$ABF$3,0)),"")</f>
        <v>17.562160702612058</v>
      </c>
      <c r="EL104" s="6">
        <f>IFERROR(INDEX(Sales!$D$5:$ABF$18,MATCH(UsagePerHour!$B104,Sales!$C$5:$C$18,0),MATCH(UsagePerHour!EL$4,Sales!$D$3:$ABF$3,0))/EL$2*INDEX(Usage!$D$5:$ABF$11,MATCH(UsagePerHour!$B$100,Usage!$C$5:$C$11,0),MATCH(UsagePerHour!EL$4,Usage!$D$3:$ABF$3,0)),"")</f>
        <v>1.734262819650972</v>
      </c>
      <c r="EM104" s="6">
        <f>IFERROR(INDEX(Sales!$D$5:$ABF$18,MATCH(UsagePerHour!$B104,Sales!$C$5:$C$18,0),MATCH(UsagePerHour!EM$4,Sales!$D$3:$ABF$3,0))/EM$2*INDEX(Usage!$D$5:$ABF$11,MATCH(UsagePerHour!$B$100,Usage!$C$5:$C$11,0),MATCH(UsagePerHour!EM$4,Usage!$D$3:$ABF$3,0)),"")</f>
        <v>10.117779024116658</v>
      </c>
      <c r="EN104" s="6">
        <f>IFERROR(INDEX(Sales!$D$5:$ABF$18,MATCH(UsagePerHour!$B104,Sales!$C$5:$C$18,0),MATCH(UsagePerHour!EN$4,Sales!$D$3:$ABF$3,0))/EN$2*INDEX(Usage!$D$5:$ABF$11,MATCH(UsagePerHour!$B$100,Usage!$C$5:$C$11,0),MATCH(UsagePerHour!EN$4,Usage!$D$3:$ABF$3,0)),"")</f>
        <v>6.6730121228552619</v>
      </c>
      <c r="EO104" s="6">
        <f>IFERROR(INDEX(Sales!$D$5:$ABF$18,MATCH(UsagePerHour!$B104,Sales!$C$5:$C$18,0),MATCH(UsagePerHour!EO$4,Sales!$D$3:$ABF$3,0))/EO$2*INDEX(Usage!$D$5:$ABF$11,MATCH(UsagePerHour!$B$100,Usage!$C$5:$C$11,0),MATCH(UsagePerHour!EO$4,Usage!$D$3:$ABF$3,0)),"")</f>
        <v>3.2498328146873412</v>
      </c>
      <c r="EP104" s="6">
        <f>IFERROR(INDEX(Sales!$D$5:$ABF$18,MATCH(UsagePerHour!$B104,Sales!$C$5:$C$18,0),MATCH(UsagePerHour!EP$4,Sales!$D$3:$ABF$3,0))/EP$2*INDEX(Usage!$D$5:$ABF$11,MATCH(UsagePerHour!$B$100,Usage!$C$5:$C$11,0),MATCH(UsagePerHour!EP$4,Usage!$D$3:$ABF$3,0)),"")</f>
        <v>2.4792644832410264</v>
      </c>
      <c r="EQ104" s="6">
        <f>IFERROR(INDEX(Sales!$D$5:$ABF$18,MATCH(UsagePerHour!$B104,Sales!$C$5:$C$18,0),MATCH(UsagePerHour!EQ$4,Sales!$D$3:$ABF$3,0))/EQ$2*INDEX(Usage!$D$5:$ABF$11,MATCH(UsagePerHour!$B$100,Usage!$C$5:$C$11,0),MATCH(UsagePerHour!EQ$4,Usage!$D$3:$ABF$3,0)),"")</f>
        <v>6.2127252496743379</v>
      </c>
      <c r="ER104" s="6">
        <f>IFERROR(INDEX(Sales!$D$5:$ABF$18,MATCH(UsagePerHour!$B104,Sales!$C$5:$C$18,0),MATCH(UsagePerHour!ER$4,Sales!$D$3:$ABF$3,0))/ER$2*INDEX(Usage!$D$5:$ABF$11,MATCH(UsagePerHour!$B$100,Usage!$C$5:$C$11,0),MATCH(UsagePerHour!ER$4,Usage!$D$3:$ABF$3,0)),"")</f>
        <v>11.226731002478511</v>
      </c>
      <c r="ES104" s="6">
        <f>IFERROR(INDEX(Sales!$D$5:$ABF$18,MATCH(UsagePerHour!$B104,Sales!$C$5:$C$18,0),MATCH(UsagePerHour!ES$4,Sales!$D$3:$ABF$3,0))/ES$2*INDEX(Usage!$D$5:$ABF$11,MATCH(UsagePerHour!$B$100,Usage!$C$5:$C$11,0),MATCH(UsagePerHour!ES$4,Usage!$D$3:$ABF$3,0)),"")</f>
        <v>2.9584253993025529</v>
      </c>
      <c r="ET104" s="6">
        <f>IFERROR(INDEX(Sales!$D$5:$ABF$18,MATCH(UsagePerHour!$B104,Sales!$C$5:$C$18,0),MATCH(UsagePerHour!ET$4,Sales!$D$3:$ABF$3,0))/ET$2*INDEX(Usage!$D$5:$ABF$11,MATCH(UsagePerHour!$B$100,Usage!$C$5:$C$11,0),MATCH(UsagePerHour!ET$4,Usage!$D$3:$ABF$3,0)),"")</f>
        <v>3.5217734875100914</v>
      </c>
      <c r="EU104" s="6">
        <f>IFERROR(INDEX(Sales!$D$5:$ABF$18,MATCH(UsagePerHour!$B104,Sales!$C$5:$C$18,0),MATCH(UsagePerHour!EU$4,Sales!$D$3:$ABF$3,0))/EU$2*INDEX(Usage!$D$5:$ABF$11,MATCH(UsagePerHour!$B$100,Usage!$C$5:$C$11,0),MATCH(UsagePerHour!EU$4,Usage!$D$3:$ABF$3,0)),"")</f>
        <v>15.023916017932615</v>
      </c>
      <c r="EV104" s="6">
        <f>IFERROR(INDEX(Sales!$D$5:$ABF$18,MATCH(UsagePerHour!$B104,Sales!$C$5:$C$18,0),MATCH(UsagePerHour!EV$4,Sales!$D$3:$ABF$3,0))/EV$2*INDEX(Usage!$D$5:$ABF$11,MATCH(UsagePerHour!$B$100,Usage!$C$5:$C$11,0),MATCH(UsagePerHour!EV$4,Usage!$D$3:$ABF$3,0)),"")</f>
        <v>9.7520410472894135</v>
      </c>
      <c r="EW104" s="6">
        <f>IFERROR(INDEX(Sales!$D$5:$ABF$18,MATCH(UsagePerHour!$B104,Sales!$C$5:$C$18,0),MATCH(UsagePerHour!EW$4,Sales!$D$3:$ABF$3,0))/EW$2*INDEX(Usage!$D$5:$ABF$11,MATCH(UsagePerHour!$B$100,Usage!$C$5:$C$11,0),MATCH(UsagePerHour!EW$4,Usage!$D$3:$ABF$3,0)),"")</f>
        <v>2.7496918269644239</v>
      </c>
      <c r="EX104" s="6">
        <f>IFERROR(INDEX(Sales!$D$5:$ABF$18,MATCH(UsagePerHour!$B104,Sales!$C$5:$C$18,0),MATCH(UsagePerHour!EX$4,Sales!$D$3:$ABF$3,0))/EX$2*INDEX(Usage!$D$5:$ABF$11,MATCH(UsagePerHour!$B$100,Usage!$C$5:$C$11,0),MATCH(UsagePerHour!EX$4,Usage!$D$3:$ABF$3,0)),"")</f>
        <v>7.1104762954948004</v>
      </c>
      <c r="EY104" s="6">
        <f>IFERROR(INDEX(Sales!$D$5:$ABF$18,MATCH(UsagePerHour!$B104,Sales!$C$5:$C$18,0),MATCH(UsagePerHour!EY$4,Sales!$D$3:$ABF$3,0))/EY$2*INDEX(Usage!$D$5:$ABF$11,MATCH(UsagePerHour!$B$100,Usage!$C$5:$C$11,0),MATCH(UsagePerHour!EY$4,Usage!$D$3:$ABF$3,0)),"")</f>
        <v>9.8143892230839622</v>
      </c>
      <c r="EZ104" s="6">
        <f>IFERROR(INDEX(Sales!$D$5:$ABF$18,MATCH(UsagePerHour!$B104,Sales!$C$5:$C$18,0),MATCH(UsagePerHour!EZ$4,Sales!$D$3:$ABF$3,0))/EZ$2*INDEX(Usage!$D$5:$ABF$11,MATCH(UsagePerHour!$B$100,Usage!$C$5:$C$11,0),MATCH(UsagePerHour!EZ$4,Usage!$D$3:$ABF$3,0)),"")</f>
        <v>5.7959465789980005</v>
      </c>
      <c r="FA104" s="6">
        <f>IFERROR(INDEX(Sales!$D$5:$ABF$18,MATCH(UsagePerHour!$B104,Sales!$C$5:$C$18,0),MATCH(UsagePerHour!FA$4,Sales!$D$3:$ABF$3,0))/FA$2*INDEX(Usage!$D$5:$ABF$11,MATCH(UsagePerHour!$B$100,Usage!$C$5:$C$11,0),MATCH(UsagePerHour!FA$4,Usage!$D$3:$ABF$3,0)),"")</f>
        <v>13.754313288113989</v>
      </c>
      <c r="FB104" s="6">
        <f>IFERROR(INDEX(Sales!$D$5:$ABF$18,MATCH(UsagePerHour!$B104,Sales!$C$5:$C$18,0),MATCH(UsagePerHour!FB$4,Sales!$D$3:$ABF$3,0))/FB$2*INDEX(Usage!$D$5:$ABF$11,MATCH(UsagePerHour!$B$100,Usage!$C$5:$C$11,0),MATCH(UsagePerHour!FB$4,Usage!$D$3:$ABF$3,0)),"")</f>
        <v>2.6263220752841847</v>
      </c>
      <c r="FC104" s="6">
        <f>IFERROR(INDEX(Sales!$D$5:$ABF$18,MATCH(UsagePerHour!$B104,Sales!$C$5:$C$18,0),MATCH(UsagePerHour!FC$4,Sales!$D$3:$ABF$3,0))/FC$2*INDEX(Usage!$D$5:$ABF$11,MATCH(UsagePerHour!$B$100,Usage!$C$5:$C$11,0),MATCH(UsagePerHour!FC$4,Usage!$D$3:$ABF$3,0)),"")</f>
        <v>1.0668552629200483</v>
      </c>
      <c r="FD104" s="6">
        <f>IFERROR(INDEX(Sales!$D$5:$ABF$18,MATCH(UsagePerHour!$B104,Sales!$C$5:$C$18,0),MATCH(UsagePerHour!FD$4,Sales!$D$3:$ABF$3,0))/FD$2*INDEX(Usage!$D$5:$ABF$11,MATCH(UsagePerHour!$B$100,Usage!$C$5:$C$11,0),MATCH(UsagePerHour!FD$4,Usage!$D$3:$ABF$3,0)),"")</f>
        <v>0</v>
      </c>
      <c r="FE104" s="6">
        <f>IFERROR(INDEX(Sales!$D$5:$ABF$18,MATCH(UsagePerHour!$B104,Sales!$C$5:$C$18,0),MATCH(UsagePerHour!FE$4,Sales!$D$3:$ABF$3,0))/FE$2*INDEX(Usage!$D$5:$ABF$11,MATCH(UsagePerHour!$B$100,Usage!$C$5:$C$11,0),MATCH(UsagePerHour!FE$4,Usage!$D$3:$ABF$3,0)),"")</f>
        <v>0.74914481185860882</v>
      </c>
      <c r="FF104" s="6">
        <f>IFERROR(INDEX(Sales!$D$5:$ABF$18,MATCH(UsagePerHour!$B104,Sales!$C$5:$C$18,0),MATCH(UsagePerHour!FF$4,Sales!$D$3:$ABF$3,0))/FF$2*INDEX(Usage!$D$5:$ABF$11,MATCH(UsagePerHour!$B$100,Usage!$C$5:$C$11,0),MATCH(UsagePerHour!FF$4,Usage!$D$3:$ABF$3,0)),"")</f>
        <v>9.8329661416373462</v>
      </c>
      <c r="FG104" s="6">
        <f>IFERROR(INDEX(Sales!$D$5:$ABF$18,MATCH(UsagePerHour!$B104,Sales!$C$5:$C$18,0),MATCH(UsagePerHour!FG$4,Sales!$D$3:$ABF$3,0))/FG$2*INDEX(Usage!$D$5:$ABF$11,MATCH(UsagePerHour!$B$100,Usage!$C$5:$C$11,0),MATCH(UsagePerHour!FG$4,Usage!$D$3:$ABF$3,0)),"")</f>
        <v>3.2897556360578322</v>
      </c>
      <c r="FH104" s="6">
        <f>IFERROR(INDEX(Sales!$D$5:$ABF$18,MATCH(UsagePerHour!$B104,Sales!$C$5:$C$18,0),MATCH(UsagePerHour!FH$4,Sales!$D$3:$ABF$3,0))/FH$2*INDEX(Usage!$D$5:$ABF$11,MATCH(UsagePerHour!$B$100,Usage!$C$5:$C$11,0),MATCH(UsagePerHour!FH$4,Usage!$D$3:$ABF$3,0)),"")</f>
        <v>4.5870938835531456</v>
      </c>
      <c r="FI104" s="6">
        <f>IFERROR(INDEX(Sales!$D$5:$ABF$18,MATCH(UsagePerHour!$B104,Sales!$C$5:$C$18,0),MATCH(UsagePerHour!FI$4,Sales!$D$3:$ABF$3,0))/FI$2*INDEX(Usage!$D$5:$ABF$11,MATCH(UsagePerHour!$B$100,Usage!$C$5:$C$11,0),MATCH(UsagePerHour!FI$4,Usage!$D$3:$ABF$3,0)),"")</f>
        <v>8.1670521437058401</v>
      </c>
      <c r="FJ104" s="6">
        <f>IFERROR(INDEX(Sales!$D$5:$ABF$18,MATCH(UsagePerHour!$B104,Sales!$C$5:$C$18,0),MATCH(UsagePerHour!FJ$4,Sales!$D$3:$ABF$3,0))/FJ$2*INDEX(Usage!$D$5:$ABF$11,MATCH(UsagePerHour!$B$100,Usage!$C$5:$C$11,0),MATCH(UsagePerHour!FJ$4,Usage!$D$3:$ABF$3,0)),"")</f>
        <v>0.5810931953193168</v>
      </c>
      <c r="FK104" s="6">
        <f>IFERROR(INDEX(Sales!$D$5:$ABF$18,MATCH(UsagePerHour!$B104,Sales!$C$5:$C$18,0),MATCH(UsagePerHour!FK$4,Sales!$D$3:$ABF$3,0))/FK$2*INDEX(Usage!$D$5:$ABF$11,MATCH(UsagePerHour!$B$100,Usage!$C$5:$C$11,0),MATCH(UsagePerHour!FK$4,Usage!$D$3:$ABF$3,0)),"")</f>
        <v>3.3818805585298168</v>
      </c>
      <c r="FL104" s="6">
        <f>IFERROR(INDEX(Sales!$D$5:$ABF$18,MATCH(UsagePerHour!$B104,Sales!$C$5:$C$18,0),MATCH(UsagePerHour!FL$4,Sales!$D$3:$ABF$3,0))/FL$2*INDEX(Usage!$D$5:$ABF$11,MATCH(UsagePerHour!$B$100,Usage!$C$5:$C$11,0),MATCH(UsagePerHour!FL$4,Usage!$D$3:$ABF$3,0)),"")</f>
        <v>7.8284686077263999</v>
      </c>
      <c r="FM104" s="6">
        <f>IFERROR(INDEX(Sales!$D$5:$ABF$18,MATCH(UsagePerHour!$B104,Sales!$C$5:$C$18,0),MATCH(UsagePerHour!FM$4,Sales!$D$3:$ABF$3,0))/FM$2*INDEX(Usage!$D$5:$ABF$11,MATCH(UsagePerHour!$B$100,Usage!$C$5:$C$11,0),MATCH(UsagePerHour!FM$4,Usage!$D$3:$ABF$3,0)),"")</f>
        <v>16.33043918865425</v>
      </c>
      <c r="FN104" s="6">
        <f>IFERROR(INDEX(Sales!$D$5:$ABF$18,MATCH(UsagePerHour!$B104,Sales!$C$5:$C$18,0),MATCH(UsagePerHour!FN$4,Sales!$D$3:$ABF$3,0))/FN$2*INDEX(Usage!$D$5:$ABF$11,MATCH(UsagePerHour!$B$100,Usage!$C$5:$C$11,0),MATCH(UsagePerHour!FN$4,Usage!$D$3:$ABF$3,0)),"")</f>
        <v>3.1101222467769181</v>
      </c>
      <c r="FO104" s="6">
        <f>IFERROR(INDEX(Sales!$D$5:$ABF$18,MATCH(UsagePerHour!$B104,Sales!$C$5:$C$18,0),MATCH(UsagePerHour!FO$4,Sales!$D$3:$ABF$3,0))/FO$2*INDEX(Usage!$D$5:$ABF$11,MATCH(UsagePerHour!$B$100,Usage!$C$5:$C$11,0),MATCH(UsagePerHour!FO$4,Usage!$D$3:$ABF$3,0)),"")</f>
        <v>10.043555002689619</v>
      </c>
      <c r="FP104" s="6">
        <f>IFERROR(INDEX(Sales!$D$5:$ABF$18,MATCH(UsagePerHour!$B104,Sales!$C$5:$C$18,0),MATCH(UsagePerHour!FP$4,Sales!$D$3:$ABF$3,0))/FP$2*INDEX(Usage!$D$5:$ABF$11,MATCH(UsagePerHour!$B$100,Usage!$C$5:$C$11,0),MATCH(UsagePerHour!FP$4,Usage!$D$3:$ABF$3,0)),"")</f>
        <v>35.848587549176173</v>
      </c>
      <c r="FQ104" s="6">
        <f>IFERROR(INDEX(Sales!$D$5:$ABF$18,MATCH(UsagePerHour!$B104,Sales!$C$5:$C$18,0),MATCH(UsagePerHour!FQ$4,Sales!$D$3:$ABF$3,0))/FQ$2*INDEX(Usage!$D$5:$ABF$11,MATCH(UsagePerHour!$B$100,Usage!$C$5:$C$11,0),MATCH(UsagePerHour!FQ$4,Usage!$D$3:$ABF$3,0)),"")</f>
        <v>4.4285347841935438</v>
      </c>
      <c r="FR104" s="6">
        <f>IFERROR(INDEX(Sales!$D$5:$ABF$18,MATCH(UsagePerHour!$B104,Sales!$C$5:$C$18,0),MATCH(UsagePerHour!FR$4,Sales!$D$3:$ABF$3,0))/FR$2*INDEX(Usage!$D$5:$ABF$11,MATCH(UsagePerHour!$B$100,Usage!$C$5:$C$11,0),MATCH(UsagePerHour!FR$4,Usage!$D$3:$ABF$3,0)),"")</f>
        <v>4.3377898075240591</v>
      </c>
      <c r="FS104" s="6">
        <f>IFERROR(INDEX(Sales!$D$5:$ABF$18,MATCH(UsagePerHour!$B104,Sales!$C$5:$C$18,0),MATCH(UsagePerHour!FS$4,Sales!$D$3:$ABF$3,0))/FS$2*INDEX(Usage!$D$5:$ABF$11,MATCH(UsagePerHour!$B$100,Usage!$C$5:$C$11,0),MATCH(UsagePerHour!FS$4,Usage!$D$3:$ABF$3,0)),"")</f>
        <v>5.5936559843034654</v>
      </c>
      <c r="FT104" s="6">
        <f>IFERROR(INDEX(Sales!$D$5:$ABF$18,MATCH(UsagePerHour!$B104,Sales!$C$5:$C$18,0),MATCH(UsagePerHour!FT$4,Sales!$D$3:$ABF$3,0))/FT$2*INDEX(Usage!$D$5:$ABF$11,MATCH(UsagePerHour!$B$100,Usage!$C$5:$C$11,0),MATCH(UsagePerHour!FT$4,Usage!$D$3:$ABF$3,0)),"")</f>
        <v>45.485616125110148</v>
      </c>
      <c r="FU104" s="6">
        <f>IFERROR(INDEX(Sales!$D$5:$ABF$18,MATCH(UsagePerHour!$B104,Sales!$C$5:$C$18,0),MATCH(UsagePerHour!FU$4,Sales!$D$3:$ABF$3,0))/FU$2*INDEX(Usage!$D$5:$ABF$11,MATCH(UsagePerHour!$B$100,Usage!$C$5:$C$11,0),MATCH(UsagePerHour!FU$4,Usage!$D$3:$ABF$3,0)),"")</f>
        <v>5.6312246403541124</v>
      </c>
      <c r="FV104" s="6">
        <f>IFERROR(INDEX(Sales!$D$5:$ABF$18,MATCH(UsagePerHour!$B104,Sales!$C$5:$C$18,0),MATCH(UsagePerHour!FV$4,Sales!$D$3:$ABF$3,0))/FV$2*INDEX(Usage!$D$5:$ABF$11,MATCH(UsagePerHour!$B$100,Usage!$C$5:$C$11,0),MATCH(UsagePerHour!FV$4,Usage!$D$3:$ABF$3,0)),"")</f>
        <v>5.7960564828167165</v>
      </c>
      <c r="FW104" s="6">
        <f>IFERROR(INDEX(Sales!$D$5:$ABF$18,MATCH(UsagePerHour!$B104,Sales!$C$5:$C$18,0),MATCH(UsagePerHour!FW$4,Sales!$D$3:$ABF$3,0))/FW$2*INDEX(Usage!$D$5:$ABF$11,MATCH(UsagePerHour!$B$100,Usage!$C$5:$C$11,0),MATCH(UsagePerHour!FW$4,Usage!$D$3:$ABF$3,0)),"")</f>
        <v>7.4448596622016243</v>
      </c>
      <c r="FX104" s="6">
        <f>IFERROR(INDEX(Sales!$D$5:$ABF$18,MATCH(UsagePerHour!$B104,Sales!$C$5:$C$18,0),MATCH(UsagePerHour!FX$4,Sales!$D$3:$ABF$3,0))/FX$2*INDEX(Usage!$D$5:$ABF$11,MATCH(UsagePerHour!$B$100,Usage!$C$5:$C$11,0),MATCH(UsagePerHour!FX$4,Usage!$D$3:$ABF$3,0)),"")</f>
        <v>1.8526015881251152</v>
      </c>
      <c r="FY104" s="6">
        <f>IFERROR(INDEX(Sales!$D$5:$ABF$18,MATCH(UsagePerHour!$B104,Sales!$C$5:$C$18,0),MATCH(UsagePerHour!FY$4,Sales!$D$3:$ABF$3,0))/FY$2*INDEX(Usage!$D$5:$ABF$11,MATCH(UsagePerHour!$B$100,Usage!$C$5:$C$11,0),MATCH(UsagePerHour!FY$4,Usage!$D$3:$ABF$3,0)),"")</f>
        <v>6.7766894789561132</v>
      </c>
      <c r="FZ104" s="6">
        <f>IFERROR(INDEX(Sales!$D$5:$ABF$18,MATCH(UsagePerHour!$B104,Sales!$C$5:$C$18,0),MATCH(UsagePerHour!FZ$4,Sales!$D$3:$ABF$3,0))/FZ$2*INDEX(Usage!$D$5:$ABF$11,MATCH(UsagePerHour!$B$100,Usage!$C$5:$C$11,0),MATCH(UsagePerHour!FZ$4,Usage!$D$3:$ABF$3,0)),"")</f>
        <v>6.1425169362837115</v>
      </c>
      <c r="GA104" s="6">
        <f>IFERROR(INDEX(Sales!$D$5:$ABF$18,MATCH(UsagePerHour!$B104,Sales!$C$5:$C$18,0),MATCH(UsagePerHour!GA$4,Sales!$D$3:$ABF$3,0))/GA$2*INDEX(Usage!$D$5:$ABF$11,MATCH(UsagePerHour!$B$100,Usage!$C$5:$C$11,0),MATCH(UsagePerHour!GA$4,Usage!$D$3:$ABF$3,0)),"")</f>
        <v>33.407383978805107</v>
      </c>
      <c r="GB104" s="6">
        <f>IFERROR(INDEX(Sales!$D$5:$ABF$18,MATCH(UsagePerHour!$B104,Sales!$C$5:$C$18,0),MATCH(UsagePerHour!GB$4,Sales!$D$3:$ABF$3,0))/GB$2*INDEX(Usage!$D$5:$ABF$11,MATCH(UsagePerHour!$B$100,Usage!$C$5:$C$11,0),MATCH(UsagePerHour!GB$4,Usage!$D$3:$ABF$3,0)),"")</f>
        <v>0.1594613964336038</v>
      </c>
      <c r="GC104" s="6">
        <f>IFERROR(INDEX(Sales!$D$5:$ABF$18,MATCH(UsagePerHour!$B104,Sales!$C$5:$C$18,0),MATCH(UsagePerHour!GC$4,Sales!$D$3:$ABF$3,0))/GC$2*INDEX(Usage!$D$5:$ABF$11,MATCH(UsagePerHour!$B$100,Usage!$C$5:$C$11,0),MATCH(UsagePerHour!GC$4,Usage!$D$3:$ABF$3,0)),"")</f>
        <v>7.8527470797872931</v>
      </c>
      <c r="GD104" s="6">
        <f>IFERROR(INDEX(Sales!$D$5:$ABF$18,MATCH(UsagePerHour!$B104,Sales!$C$5:$C$18,0),MATCH(UsagePerHour!GD$4,Sales!$D$3:$ABF$3,0))/GD$2*INDEX(Usage!$D$5:$ABF$11,MATCH(UsagePerHour!$B$100,Usage!$C$5:$C$11,0),MATCH(UsagePerHour!GD$4,Usage!$D$3:$ABF$3,0)),"")</f>
        <v>7.2025195125290979</v>
      </c>
      <c r="GE104" s="6">
        <f>IFERROR(INDEX(Sales!$D$5:$ABF$18,MATCH(UsagePerHour!$B104,Sales!$C$5:$C$18,0),MATCH(UsagePerHour!GE$4,Sales!$D$3:$ABF$3,0))/GE$2*INDEX(Usage!$D$5:$ABF$11,MATCH(UsagePerHour!$B$100,Usage!$C$5:$C$11,0),MATCH(UsagePerHour!GE$4,Usage!$D$3:$ABF$3,0)),"")</f>
        <v>2.1989174159962142</v>
      </c>
      <c r="GF104" s="6">
        <f>IFERROR(INDEX(Sales!$D$5:$ABF$18,MATCH(UsagePerHour!$B104,Sales!$C$5:$C$18,0),MATCH(UsagePerHour!GF$4,Sales!$D$3:$ABF$3,0))/GF$2*INDEX(Usage!$D$5:$ABF$11,MATCH(UsagePerHour!$B$100,Usage!$C$5:$C$11,0),MATCH(UsagePerHour!GF$4,Usage!$D$3:$ABF$3,0)),"")</f>
        <v>3.3035602640801645</v>
      </c>
      <c r="GG104" s="6">
        <f>IFERROR(INDEX(Sales!$D$5:$ABF$18,MATCH(UsagePerHour!$B104,Sales!$C$5:$C$18,0),MATCH(UsagePerHour!GG$4,Sales!$D$3:$ABF$3,0))/GG$2*INDEX(Usage!$D$5:$ABF$11,MATCH(UsagePerHour!$B$100,Usage!$C$5:$C$11,0),MATCH(UsagePerHour!GG$4,Usage!$D$3:$ABF$3,0)),"")</f>
        <v>2.3902648943291576</v>
      </c>
      <c r="GH104" s="6">
        <f>IFERROR(INDEX(Sales!$D$5:$ABF$18,MATCH(UsagePerHour!$B104,Sales!$C$5:$C$18,0),MATCH(UsagePerHour!GH$4,Sales!$D$3:$ABF$3,0))/GH$2*INDEX(Usage!$D$5:$ABF$11,MATCH(UsagePerHour!$B$100,Usage!$C$5:$C$11,0),MATCH(UsagePerHour!GH$4,Usage!$D$3:$ABF$3,0)),"")</f>
        <v>17.854847495821325</v>
      </c>
      <c r="GI104" s="6">
        <f>IFERROR(INDEX(Sales!$D$5:$ABF$18,MATCH(UsagePerHour!$B104,Sales!$C$5:$C$18,0),MATCH(UsagePerHour!GI$4,Sales!$D$3:$ABF$3,0))/GI$2*INDEX(Usage!$D$5:$ABF$11,MATCH(UsagePerHour!$B$100,Usage!$C$5:$C$11,0),MATCH(UsagePerHour!GI$4,Usage!$D$3:$ABF$3,0)),"")</f>
        <v>3.3289698096431315</v>
      </c>
      <c r="GJ104" s="6">
        <f>IFERROR(INDEX(Sales!$D$5:$ABF$18,MATCH(UsagePerHour!$B104,Sales!$C$5:$C$18,0),MATCH(UsagePerHour!GJ$4,Sales!$D$3:$ABF$3,0))/GJ$2*INDEX(Usage!$D$5:$ABF$11,MATCH(UsagePerHour!$B$100,Usage!$C$5:$C$11,0),MATCH(UsagePerHour!GJ$4,Usage!$D$3:$ABF$3,0)),"")</f>
        <v>8.9298277967453323</v>
      </c>
      <c r="GK104" s="6">
        <f>IFERROR(INDEX(Sales!$D$5:$ABF$18,MATCH(UsagePerHour!$B104,Sales!$C$5:$C$18,0),MATCH(UsagePerHour!GK$4,Sales!$D$3:$ABF$3,0))/GK$2*INDEX(Usage!$D$5:$ABF$11,MATCH(UsagePerHour!$B$100,Usage!$C$5:$C$11,0),MATCH(UsagePerHour!GK$4,Usage!$D$3:$ABF$3,0)),"")</f>
        <v>9.7644837110448304</v>
      </c>
      <c r="GL104" s="6">
        <f>IFERROR(INDEX(Sales!$D$5:$ABF$18,MATCH(UsagePerHour!$B104,Sales!$C$5:$C$18,0),MATCH(UsagePerHour!GL$4,Sales!$D$3:$ABF$3,0))/GL$2*INDEX(Usage!$D$5:$ABF$11,MATCH(UsagePerHour!$B$100,Usage!$C$5:$C$11,0),MATCH(UsagePerHour!GL$4,Usage!$D$3:$ABF$3,0)),"")</f>
        <v>0.60139557192146431</v>
      </c>
      <c r="GM104" s="6">
        <f>IFERROR(INDEX(Sales!$D$5:$ABF$18,MATCH(UsagePerHour!$B104,Sales!$C$5:$C$18,0),MATCH(UsagePerHour!GM$4,Sales!$D$3:$ABF$3,0))/GM$2*INDEX(Usage!$D$5:$ABF$11,MATCH(UsagePerHour!$B$100,Usage!$C$5:$C$11,0),MATCH(UsagePerHour!GM$4,Usage!$D$3:$ABF$3,0)),"")</f>
        <v>2.0009757457485362</v>
      </c>
      <c r="GN104" s="6">
        <f>IFERROR(INDEX(Sales!$D$5:$ABF$18,MATCH(UsagePerHour!$B104,Sales!$C$5:$C$18,0),MATCH(UsagePerHour!GN$4,Sales!$D$3:$ABF$3,0))/GN$2*INDEX(Usage!$D$5:$ABF$11,MATCH(UsagePerHour!$B$100,Usage!$C$5:$C$11,0),MATCH(UsagePerHour!GN$4,Usage!$D$3:$ABF$3,0)),"")</f>
        <v>10.296915414377631</v>
      </c>
      <c r="GO104" s="6">
        <f>IFERROR(INDEX(Sales!$D$5:$ABF$18,MATCH(UsagePerHour!$B104,Sales!$C$5:$C$18,0),MATCH(UsagePerHour!GO$4,Sales!$D$3:$ABF$3,0))/GO$2*INDEX(Usage!$D$5:$ABF$11,MATCH(UsagePerHour!$B$100,Usage!$C$5:$C$11,0),MATCH(UsagePerHour!GO$4,Usage!$D$3:$ABF$3,0)),"")</f>
        <v>21.829159641228763</v>
      </c>
      <c r="GP104" s="6">
        <f>IFERROR(INDEX(Sales!$D$5:$ABF$18,MATCH(UsagePerHour!$B104,Sales!$C$5:$C$18,0),MATCH(UsagePerHour!GP$4,Sales!$D$3:$ABF$3,0))/GP$2*INDEX(Usage!$D$5:$ABF$11,MATCH(UsagePerHour!$B$100,Usage!$C$5:$C$11,0),MATCH(UsagePerHour!GP$4,Usage!$D$3:$ABF$3,0)),"")</f>
        <v>2.6516033371469261</v>
      </c>
      <c r="GQ104" s="6">
        <f>IFERROR(INDEX(Sales!$D$5:$ABF$18,MATCH(UsagePerHour!$B104,Sales!$C$5:$C$18,0),MATCH(UsagePerHour!GQ$4,Sales!$D$3:$ABF$3,0))/GQ$2*INDEX(Usage!$D$5:$ABF$11,MATCH(UsagePerHour!$B$100,Usage!$C$5:$C$11,0),MATCH(UsagePerHour!GQ$4,Usage!$D$3:$ABF$3,0)),"")</f>
        <v>7.7616570214921765</v>
      </c>
      <c r="GR104" s="6">
        <f>IFERROR(INDEX(Sales!$D$5:$ABF$18,MATCH(UsagePerHour!$B104,Sales!$C$5:$C$18,0),MATCH(UsagePerHour!GR$4,Sales!$D$3:$ABF$3,0))/GR$2*INDEX(Usage!$D$5:$ABF$11,MATCH(UsagePerHour!$B$100,Usage!$C$5:$C$11,0),MATCH(UsagePerHour!GR$4,Usage!$D$3:$ABF$3,0)),"")</f>
        <v>4.4912128093430947</v>
      </c>
      <c r="GS104" s="6">
        <f>IFERROR(INDEX(Sales!$D$5:$ABF$18,MATCH(UsagePerHour!$B104,Sales!$C$5:$C$18,0),MATCH(UsagePerHour!GS$4,Sales!$D$3:$ABF$3,0))/GS$2*INDEX(Usage!$D$5:$ABF$11,MATCH(UsagePerHour!$B$100,Usage!$C$5:$C$11,0),MATCH(UsagePerHour!GS$4,Usage!$D$3:$ABF$3,0)),"")</f>
        <v>1.6596210378323109</v>
      </c>
      <c r="GT104" s="6">
        <f>IFERROR(INDEX(Sales!$D$5:$ABF$18,MATCH(UsagePerHour!$B104,Sales!$C$5:$C$18,0),MATCH(UsagePerHour!GT$4,Sales!$D$3:$ABF$3,0))/GT$2*INDEX(Usage!$D$5:$ABF$11,MATCH(UsagePerHour!$B$100,Usage!$C$5:$C$11,0),MATCH(UsagePerHour!GT$4,Usage!$D$3:$ABF$3,0)),"")</f>
        <v>3.343250057086403</v>
      </c>
      <c r="GU104" s="6">
        <f>IFERROR(INDEX(Sales!$D$5:$ABF$18,MATCH(UsagePerHour!$B104,Sales!$C$5:$C$18,0),MATCH(UsagePerHour!GU$4,Sales!$D$3:$ABF$3,0))/GU$2*INDEX(Usage!$D$5:$ABF$11,MATCH(UsagePerHour!$B$100,Usage!$C$5:$C$11,0),MATCH(UsagePerHour!GU$4,Usage!$D$3:$ABF$3,0)),"")</f>
        <v>2.7352033624969838</v>
      </c>
      <c r="GV104" s="6">
        <f>IFERROR(INDEX(Sales!$D$5:$ABF$18,MATCH(UsagePerHour!$B104,Sales!$C$5:$C$18,0),MATCH(UsagePerHour!GV$4,Sales!$D$3:$ABF$3,0))/GV$2*INDEX(Usage!$D$5:$ABF$11,MATCH(UsagePerHour!$B$100,Usage!$C$5:$C$11,0),MATCH(UsagePerHour!GV$4,Usage!$D$3:$ABF$3,0)),"")</f>
        <v>21.55321208009498</v>
      </c>
      <c r="GW104" s="6">
        <f>IFERROR(INDEX(Sales!$D$5:$ABF$18,MATCH(UsagePerHour!$B104,Sales!$C$5:$C$18,0),MATCH(UsagePerHour!GW$4,Sales!$D$3:$ABF$3,0))/GW$2*INDEX(Usage!$D$5:$ABF$11,MATCH(UsagePerHour!$B$100,Usage!$C$5:$C$11,0),MATCH(UsagePerHour!GW$4,Usage!$D$3:$ABF$3,0)),"")</f>
        <v>2.446015858116112</v>
      </c>
      <c r="GX104" s="6">
        <f>IFERROR(INDEX(Sales!$D$5:$ABF$18,MATCH(UsagePerHour!$B104,Sales!$C$5:$C$18,0),MATCH(UsagePerHour!GX$4,Sales!$D$3:$ABF$3,0))/GX$2*INDEX(Usage!$D$5:$ABF$11,MATCH(UsagePerHour!$B$100,Usage!$C$5:$C$11,0),MATCH(UsagePerHour!GX$4,Usage!$D$3:$ABF$3,0)),"")</f>
        <v>2.8460037632878081</v>
      </c>
      <c r="GY104" s="6">
        <f>IFERROR(INDEX(Sales!$D$5:$ABF$18,MATCH(UsagePerHour!$B104,Sales!$C$5:$C$18,0),MATCH(UsagePerHour!GY$4,Sales!$D$3:$ABF$3,0))/GY$2*INDEX(Usage!$D$5:$ABF$11,MATCH(UsagePerHour!$B$100,Usage!$C$5:$C$11,0),MATCH(UsagePerHour!GY$4,Usage!$D$3:$ABF$3,0)),"")</f>
        <v>2.3048652845412598</v>
      </c>
      <c r="GZ104" s="6">
        <f>IFERROR(INDEX(Sales!$D$5:$ABF$18,MATCH(UsagePerHour!$B104,Sales!$C$5:$C$18,0),MATCH(UsagePerHour!GZ$4,Sales!$D$3:$ABF$3,0))/GZ$2*INDEX(Usage!$D$5:$ABF$11,MATCH(UsagePerHour!$B$100,Usage!$C$5:$C$11,0),MATCH(UsagePerHour!GZ$4,Usage!$D$3:$ABF$3,0)),"")</f>
        <v>2.4143712574850302</v>
      </c>
      <c r="HA104" s="6">
        <f>IFERROR(INDEX(Sales!$D$5:$ABF$18,MATCH(UsagePerHour!$B104,Sales!$C$5:$C$18,0),MATCH(UsagePerHour!HA$4,Sales!$D$3:$ABF$3,0))/HA$2*INDEX(Usage!$D$5:$ABF$11,MATCH(UsagePerHour!$B$100,Usage!$C$5:$C$11,0),MATCH(UsagePerHour!HA$4,Usage!$D$3:$ABF$3,0)),"")</f>
        <v>2.7501771070891357</v>
      </c>
      <c r="HB104" s="6">
        <f>IFERROR(INDEX(Sales!$D$5:$ABF$18,MATCH(UsagePerHour!$B104,Sales!$C$5:$C$18,0),MATCH(UsagePerHour!HB$4,Sales!$D$3:$ABF$3,0))/HB$2*INDEX(Usage!$D$5:$ABF$11,MATCH(UsagePerHour!$B$100,Usage!$C$5:$C$11,0),MATCH(UsagePerHour!HB$4,Usage!$D$3:$ABF$3,0)),"")</f>
        <v>3.1118450186803384</v>
      </c>
      <c r="HC104" s="6">
        <f>IFERROR(INDEX(Sales!$D$5:$ABF$18,MATCH(UsagePerHour!$B104,Sales!$C$5:$C$18,0),MATCH(UsagePerHour!HC$4,Sales!$D$3:$ABF$3,0))/HC$2*INDEX(Usage!$D$5:$ABF$11,MATCH(UsagePerHour!$B$100,Usage!$C$5:$C$11,0),MATCH(UsagePerHour!HC$4,Usage!$D$3:$ABF$3,0)),"")</f>
        <v>35.602239111016196</v>
      </c>
      <c r="HD104" s="6">
        <f>IFERROR(INDEX(Sales!$D$5:$ABF$18,MATCH(UsagePerHour!$B104,Sales!$C$5:$C$18,0),MATCH(UsagePerHour!HD$4,Sales!$D$3:$ABF$3,0))/HD$2*INDEX(Usage!$D$5:$ABF$11,MATCH(UsagePerHour!$B$100,Usage!$C$5:$C$11,0),MATCH(UsagePerHour!HD$4,Usage!$D$3:$ABF$3,0)),"")</f>
        <v>1.8575419526913324</v>
      </c>
      <c r="HE104" s="6">
        <f>IFERROR(INDEX(Sales!$D$5:$ABF$18,MATCH(UsagePerHour!$B104,Sales!$C$5:$C$18,0),MATCH(UsagePerHour!HE$4,Sales!$D$3:$ABF$3,0))/HE$2*INDEX(Usage!$D$5:$ABF$11,MATCH(UsagePerHour!$B$100,Usage!$C$5:$C$11,0),MATCH(UsagePerHour!HE$4,Usage!$D$3:$ABF$3,0)),"")</f>
        <v>8.5482614841617703</v>
      </c>
      <c r="HF104" s="6">
        <f>IFERROR(INDEX(Sales!$D$5:$ABF$18,MATCH(UsagePerHour!$B104,Sales!$C$5:$C$18,0),MATCH(UsagePerHour!HF$4,Sales!$D$3:$ABF$3,0))/HF$2*INDEX(Usage!$D$5:$ABF$11,MATCH(UsagePerHour!$B$100,Usage!$C$5:$C$11,0),MATCH(UsagePerHour!HF$4,Usage!$D$3:$ABF$3,0)),"")</f>
        <v>5.7225713285920579</v>
      </c>
      <c r="HG104" s="6">
        <f>IFERROR(INDEX(Sales!$D$5:$ABF$18,MATCH(UsagePerHour!$B104,Sales!$C$5:$C$18,0),MATCH(UsagePerHour!HG$4,Sales!$D$3:$ABF$3,0))/HG$2*INDEX(Usage!$D$5:$ABF$11,MATCH(UsagePerHour!$B$100,Usage!$C$5:$C$11,0),MATCH(UsagePerHour!HG$4,Usage!$D$3:$ABF$3,0)),"")</f>
        <v>3.7474410693641702</v>
      </c>
      <c r="HH104" s="6">
        <f>IFERROR(INDEX(Sales!$D$5:$ABF$18,MATCH(UsagePerHour!$B104,Sales!$C$5:$C$18,0),MATCH(UsagePerHour!HH$4,Sales!$D$3:$ABF$3,0))/HH$2*INDEX(Usage!$D$5:$ABF$11,MATCH(UsagePerHour!$B$100,Usage!$C$5:$C$11,0),MATCH(UsagePerHour!HH$4,Usage!$D$3:$ABF$3,0)),"")</f>
        <v>3.341831762704186</v>
      </c>
      <c r="HI104" s="6">
        <f>IFERROR(INDEX(Sales!$D$5:$ABF$18,MATCH(UsagePerHour!$B104,Sales!$C$5:$C$18,0),MATCH(UsagePerHour!HI$4,Sales!$D$3:$ABF$3,0))/HI$2*INDEX(Usage!$D$5:$ABF$11,MATCH(UsagePerHour!$B$100,Usage!$C$5:$C$11,0),MATCH(UsagePerHour!HI$4,Usage!$D$3:$ABF$3,0)),"")</f>
        <v>1.5798091500936413</v>
      </c>
      <c r="HJ104" s="6">
        <f>IFERROR(INDEX(Sales!$D$5:$ABF$18,MATCH(UsagePerHour!$B104,Sales!$C$5:$C$18,0),MATCH(UsagePerHour!HJ$4,Sales!$D$3:$ABF$3,0))/HJ$2*INDEX(Usage!$D$5:$ABF$11,MATCH(UsagePerHour!$B$100,Usage!$C$5:$C$11,0),MATCH(UsagePerHour!HJ$4,Usage!$D$3:$ABF$3,0)),"")</f>
        <v>33.206317675288567</v>
      </c>
      <c r="HK104" s="6">
        <f>IFERROR(INDEX(Sales!$D$5:$ABF$18,MATCH(UsagePerHour!$B104,Sales!$C$5:$C$18,0),MATCH(UsagePerHour!HK$4,Sales!$D$3:$ABF$3,0))/HK$2*INDEX(Usage!$D$5:$ABF$11,MATCH(UsagePerHour!$B$100,Usage!$C$5:$C$11,0),MATCH(UsagePerHour!HK$4,Usage!$D$3:$ABF$3,0)),"")</f>
        <v>1.8670733369899843</v>
      </c>
      <c r="HL104" s="6">
        <f>IFERROR(INDEX(Sales!$D$5:$ABF$18,MATCH(UsagePerHour!$B104,Sales!$C$5:$C$18,0),MATCH(UsagePerHour!HL$4,Sales!$D$3:$ABF$3,0))/HL$2*INDEX(Usage!$D$5:$ABF$11,MATCH(UsagePerHour!$B$100,Usage!$C$5:$C$11,0),MATCH(UsagePerHour!HL$4,Usage!$D$3:$ABF$3,0)),"")</f>
        <v>17.09585656360872</v>
      </c>
      <c r="HM104" s="6">
        <f>IFERROR(INDEX(Sales!$D$5:$ABF$18,MATCH(UsagePerHour!$B104,Sales!$C$5:$C$18,0),MATCH(UsagePerHour!HM$4,Sales!$D$3:$ABF$3,0))/HM$2*INDEX(Usage!$D$5:$ABF$11,MATCH(UsagePerHour!$B$100,Usage!$C$5:$C$11,0),MATCH(UsagePerHour!HM$4,Usage!$D$3:$ABF$3,0)),"")</f>
        <v>31.701221562254847</v>
      </c>
      <c r="HN104" s="6">
        <f>IFERROR(INDEX(Sales!$D$5:$ABF$18,MATCH(UsagePerHour!$B104,Sales!$C$5:$C$18,0),MATCH(UsagePerHour!HN$4,Sales!$D$3:$ABF$3,0))/HN$2*INDEX(Usage!$D$5:$ABF$11,MATCH(UsagePerHour!$B$100,Usage!$C$5:$C$11,0),MATCH(UsagePerHour!HN$4,Usage!$D$3:$ABF$3,0)),"")</f>
        <v>0.28441952179443075</v>
      </c>
      <c r="HO104" s="6">
        <f>IFERROR(INDEX(Sales!$D$5:$ABF$18,MATCH(UsagePerHour!$B104,Sales!$C$5:$C$18,0),MATCH(UsagePerHour!HO$4,Sales!$D$3:$ABF$3,0))/HO$2*INDEX(Usage!$D$5:$ABF$11,MATCH(UsagePerHour!$B$100,Usage!$C$5:$C$11,0),MATCH(UsagePerHour!HO$4,Usage!$D$3:$ABF$3,0)),"")</f>
        <v>1.6718443381885519</v>
      </c>
      <c r="HP104" s="6">
        <f>IFERROR(INDEX(Sales!$D$5:$ABF$18,MATCH(UsagePerHour!$B104,Sales!$C$5:$C$18,0),MATCH(UsagePerHour!HP$4,Sales!$D$3:$ABF$3,0))/HP$2*INDEX(Usage!$D$5:$ABF$11,MATCH(UsagePerHour!$B$100,Usage!$C$5:$C$11,0),MATCH(UsagePerHour!HP$4,Usage!$D$3:$ABF$3,0)),"")</f>
        <v>3.5319035611148561</v>
      </c>
      <c r="HQ104" s="6">
        <f>IFERROR(INDEX(Sales!$D$5:$ABF$18,MATCH(UsagePerHour!$B104,Sales!$C$5:$C$18,0),MATCH(UsagePerHour!HQ$4,Sales!$D$3:$ABF$3,0))/HQ$2*INDEX(Usage!$D$5:$ABF$11,MATCH(UsagePerHour!$B$100,Usage!$C$5:$C$11,0),MATCH(UsagePerHour!HQ$4,Usage!$D$3:$ABF$3,0)),"")</f>
        <v>12.060999160005888</v>
      </c>
      <c r="HR104" s="6">
        <f>IFERROR(INDEX(Sales!$D$5:$ABF$18,MATCH(UsagePerHour!$B104,Sales!$C$5:$C$18,0),MATCH(UsagePerHour!HR$4,Sales!$D$3:$ABF$3,0))/HR$2*INDEX(Usage!$D$5:$ABF$11,MATCH(UsagePerHour!$B$100,Usage!$C$5:$C$11,0),MATCH(UsagePerHour!HR$4,Usage!$D$3:$ABF$3,0)),"")</f>
        <v>2.5025799722554019</v>
      </c>
      <c r="HS104" s="6">
        <f>IFERROR(INDEX(Sales!$D$5:$ABF$18,MATCH(UsagePerHour!$B104,Sales!$C$5:$C$18,0),MATCH(UsagePerHour!HS$4,Sales!$D$3:$ABF$3,0))/HS$2*INDEX(Usage!$D$5:$ABF$11,MATCH(UsagePerHour!$B$100,Usage!$C$5:$C$11,0),MATCH(UsagePerHour!HS$4,Usage!$D$3:$ABF$3,0)),"")</f>
        <v>9.5394897994890986</v>
      </c>
      <c r="HT104" s="6">
        <f>IFERROR(INDEX(Sales!$D$5:$ABF$18,MATCH(UsagePerHour!$B104,Sales!$C$5:$C$18,0),MATCH(UsagePerHour!HT$4,Sales!$D$3:$ABF$3,0))/HT$2*INDEX(Usage!$D$5:$ABF$11,MATCH(UsagePerHour!$B$100,Usage!$C$5:$C$11,0),MATCH(UsagePerHour!HT$4,Usage!$D$3:$ABF$3,0)),"")</f>
        <v>9.8412474155754648</v>
      </c>
      <c r="HU104" s="6">
        <f>IFERROR(INDEX(Sales!$D$5:$ABF$18,MATCH(UsagePerHour!$B104,Sales!$C$5:$C$18,0),MATCH(UsagePerHour!HU$4,Sales!$D$3:$ABF$3,0))/HU$2*INDEX(Usage!$D$5:$ABF$11,MATCH(UsagePerHour!$B$100,Usage!$C$5:$C$11,0),MATCH(UsagePerHour!HU$4,Usage!$D$3:$ABF$3,0)),"")</f>
        <v>1.2715686127332504</v>
      </c>
      <c r="HV104" s="6">
        <f>IFERROR(INDEX(Sales!$D$5:$ABF$18,MATCH(UsagePerHour!$B104,Sales!$C$5:$C$18,0),MATCH(UsagePerHour!HV$4,Sales!$D$3:$ABF$3,0))/HV$2*INDEX(Usage!$D$5:$ABF$11,MATCH(UsagePerHour!$B$100,Usage!$C$5:$C$11,0),MATCH(UsagePerHour!HV$4,Usage!$D$3:$ABF$3,0)),"")</f>
        <v>2.4525576282249477</v>
      </c>
      <c r="HW104" s="6">
        <f>IFERROR(INDEX(Sales!$D$5:$ABF$18,MATCH(UsagePerHour!$B104,Sales!$C$5:$C$18,0),MATCH(UsagePerHour!HW$4,Sales!$D$3:$ABF$3,0))/HW$2*INDEX(Usage!$D$5:$ABF$11,MATCH(UsagePerHour!$B$100,Usage!$C$5:$C$11,0),MATCH(UsagePerHour!HW$4,Usage!$D$3:$ABF$3,0)),"")</f>
        <v>2.8574882861195889</v>
      </c>
      <c r="HX104" s="6">
        <f>IFERROR(INDEX(Sales!$D$5:$ABF$18,MATCH(UsagePerHour!$B104,Sales!$C$5:$C$18,0),MATCH(UsagePerHour!HX$4,Sales!$D$3:$ABF$3,0))/HX$2*INDEX(Usage!$D$5:$ABF$11,MATCH(UsagePerHour!$B$100,Usage!$C$5:$C$11,0),MATCH(UsagePerHour!HX$4,Usage!$D$3:$ABF$3,0)),"")</f>
        <v>26.842165608016696</v>
      </c>
      <c r="HY104" s="6">
        <f>IFERROR(INDEX(Sales!$D$5:$ABF$18,MATCH(UsagePerHour!$B104,Sales!$C$5:$C$18,0),MATCH(UsagePerHour!HY$4,Sales!$D$3:$ABF$3,0))/HY$2*INDEX(Usage!$D$5:$ABF$11,MATCH(UsagePerHour!$B$100,Usage!$C$5:$C$11,0),MATCH(UsagePerHour!HY$4,Usage!$D$3:$ABF$3,0)),"")</f>
        <v>3.1155445073253292</v>
      </c>
      <c r="HZ104" s="6">
        <f>IFERROR(INDEX(Sales!$D$5:$ABF$18,MATCH(UsagePerHour!$B104,Sales!$C$5:$C$18,0),MATCH(UsagePerHour!HZ$4,Sales!$D$3:$ABF$3,0))/HZ$2*INDEX(Usage!$D$5:$ABF$11,MATCH(UsagePerHour!$B$100,Usage!$C$5:$C$11,0),MATCH(UsagePerHour!HZ$4,Usage!$D$3:$ABF$3,0)),"")</f>
        <v>5.4562447926465447</v>
      </c>
      <c r="IA104" s="6">
        <f>IFERROR(INDEX(Sales!$D$5:$ABF$18,MATCH(UsagePerHour!$B104,Sales!$C$5:$C$18,0),MATCH(UsagePerHour!IA$4,Sales!$D$3:$ABF$3,0))/IA$2*INDEX(Usage!$D$5:$ABF$11,MATCH(UsagePerHour!$B$100,Usage!$C$5:$C$11,0),MATCH(UsagePerHour!IA$4,Usage!$D$3:$ABF$3,0)),"")</f>
        <v>14.619716357524668</v>
      </c>
      <c r="IB104" s="6">
        <f>IFERROR(INDEX(Sales!$D$5:$ABF$18,MATCH(UsagePerHour!$B104,Sales!$C$5:$C$18,0),MATCH(UsagePerHour!IB$4,Sales!$D$3:$ABF$3,0))/IB$2*INDEX(Usage!$D$5:$ABF$11,MATCH(UsagePerHour!$B$100,Usage!$C$5:$C$11,0),MATCH(UsagePerHour!IB$4,Usage!$D$3:$ABF$3,0)),"")</f>
        <v>1.070059803602178</v>
      </c>
      <c r="IC104" s="6">
        <f>IFERROR(INDEX(Sales!$D$5:$ABF$18,MATCH(UsagePerHour!$B104,Sales!$C$5:$C$18,0),MATCH(UsagePerHour!IC$4,Sales!$D$3:$ABF$3,0))/IC$2*INDEX(Usage!$D$5:$ABF$11,MATCH(UsagePerHour!$B$100,Usage!$C$5:$C$11,0),MATCH(UsagePerHour!IC$4,Usage!$D$3:$ABF$3,0)),"")</f>
        <v>2.9749911260518238</v>
      </c>
      <c r="ID104" s="6">
        <f>IFERROR(INDEX(Sales!$D$5:$ABF$18,MATCH(UsagePerHour!$B104,Sales!$C$5:$C$18,0),MATCH(UsagePerHour!ID$4,Sales!$D$3:$ABF$3,0))/ID$2*INDEX(Usage!$D$5:$ABF$11,MATCH(UsagePerHour!$B$100,Usage!$C$5:$C$11,0),MATCH(UsagePerHour!ID$4,Usage!$D$3:$ABF$3,0)),"")</f>
        <v>7.9745842485095704</v>
      </c>
      <c r="IE104" s="6">
        <f>IFERROR(INDEX(Sales!$D$5:$ABF$18,MATCH(UsagePerHour!$B104,Sales!$C$5:$C$18,0),MATCH(UsagePerHour!IE$4,Sales!$D$3:$ABF$3,0))/IE$2*INDEX(Usage!$D$5:$ABF$11,MATCH(UsagePerHour!$B$100,Usage!$C$5:$C$11,0),MATCH(UsagePerHour!IE$4,Usage!$D$3:$ABF$3,0)),"")</f>
        <v>12.137812895832077</v>
      </c>
      <c r="IF104" s="6">
        <f>IFERROR(INDEX(Sales!$D$5:$ABF$18,MATCH(UsagePerHour!$B104,Sales!$C$5:$C$18,0),MATCH(UsagePerHour!IF$4,Sales!$D$3:$ABF$3,0))/IF$2*INDEX(Usage!$D$5:$ABF$11,MATCH(UsagePerHour!$B$100,Usage!$C$5:$C$11,0),MATCH(UsagePerHour!IF$4,Usage!$D$3:$ABF$3,0)),"")</f>
        <v>4.5260903617406631</v>
      </c>
      <c r="IG104" s="6">
        <f>IFERROR(INDEX(Sales!$D$5:$ABF$18,MATCH(UsagePerHour!$B104,Sales!$C$5:$C$18,0),MATCH(UsagePerHour!IG$4,Sales!$D$3:$ABF$3,0))/IG$2*INDEX(Usage!$D$5:$ABF$11,MATCH(UsagePerHour!$B$100,Usage!$C$5:$C$11,0),MATCH(UsagePerHour!IG$4,Usage!$D$3:$ABF$3,0)),"")</f>
        <v>3.9406197329184498</v>
      </c>
      <c r="IH104" s="6">
        <f>IFERROR(INDEX(Sales!$D$5:$ABF$18,MATCH(UsagePerHour!$B104,Sales!$C$5:$C$18,0),MATCH(UsagePerHour!IH$4,Sales!$D$3:$ABF$3,0))/IH$2*INDEX(Usage!$D$5:$ABF$11,MATCH(UsagePerHour!$B$100,Usage!$C$5:$C$11,0),MATCH(UsagePerHour!IH$4,Usage!$D$3:$ABF$3,0)),"")</f>
        <v>14.107934310562335</v>
      </c>
      <c r="II104" s="6">
        <f>IFERROR(INDEX(Sales!$D$5:$ABF$18,MATCH(UsagePerHour!$B104,Sales!$C$5:$C$18,0),MATCH(UsagePerHour!II$4,Sales!$D$3:$ABF$3,0))/II$2*INDEX(Usage!$D$5:$ABF$11,MATCH(UsagePerHour!$B$100,Usage!$C$5:$C$11,0),MATCH(UsagePerHour!II$4,Usage!$D$3:$ABF$3,0)),"")</f>
        <v>3.5703547582391346</v>
      </c>
      <c r="IJ104" s="6">
        <f>IFERROR(INDEX(Sales!$D$5:$ABF$18,MATCH(UsagePerHour!$B104,Sales!$C$5:$C$18,0),MATCH(UsagePerHour!IJ$4,Sales!$D$3:$ABF$3,0))/IJ$2*INDEX(Usage!$D$5:$ABF$11,MATCH(UsagePerHour!$B$100,Usage!$C$5:$C$11,0),MATCH(UsagePerHour!IJ$4,Usage!$D$3:$ABF$3,0)),"")</f>
        <v>2.9556756374938193</v>
      </c>
      <c r="IK104" s="6">
        <f>IFERROR(INDEX(Sales!$D$5:$ABF$18,MATCH(UsagePerHour!$B104,Sales!$C$5:$C$18,0),MATCH(UsagePerHour!IK$4,Sales!$D$3:$ABF$3,0))/IK$2*INDEX(Usage!$D$5:$ABF$11,MATCH(UsagePerHour!$B$100,Usage!$C$5:$C$11,0),MATCH(UsagePerHour!IK$4,Usage!$D$3:$ABF$3,0)),"")</f>
        <v>2.0583386259037244</v>
      </c>
      <c r="IL104" s="6">
        <f>IFERROR(INDEX(Sales!$D$5:$ABF$18,MATCH(UsagePerHour!$B104,Sales!$C$5:$C$18,0),MATCH(UsagePerHour!IL$4,Sales!$D$3:$ABF$3,0))/IL$2*INDEX(Usage!$D$5:$ABF$11,MATCH(UsagePerHour!$B$100,Usage!$C$5:$C$11,0),MATCH(UsagePerHour!IL$4,Usage!$D$3:$ABF$3,0)),"")</f>
        <v>28.540359955288178</v>
      </c>
      <c r="IM104" s="6">
        <f>IFERROR(INDEX(Sales!$D$5:$ABF$18,MATCH(UsagePerHour!$B104,Sales!$C$5:$C$18,0),MATCH(UsagePerHour!IM$4,Sales!$D$3:$ABF$3,0))/IM$2*INDEX(Usage!$D$5:$ABF$11,MATCH(UsagePerHour!$B$100,Usage!$C$5:$C$11,0),MATCH(UsagePerHour!IM$4,Usage!$D$3:$ABF$3,0)),"")</f>
        <v>21.18111556504283</v>
      </c>
      <c r="IN104" s="6">
        <f>IFERROR(INDEX(Sales!$D$5:$ABF$18,MATCH(UsagePerHour!$B104,Sales!$C$5:$C$18,0),MATCH(UsagePerHour!IN$4,Sales!$D$3:$ABF$3,0))/IN$2*INDEX(Usage!$D$5:$ABF$11,MATCH(UsagePerHour!$B$100,Usage!$C$5:$C$11,0),MATCH(UsagePerHour!IN$4,Usage!$D$3:$ABF$3,0)),"")</f>
        <v>4.6845682008737475</v>
      </c>
      <c r="IO104" s="6">
        <f>IFERROR(INDEX(Sales!$D$5:$ABF$18,MATCH(UsagePerHour!$B104,Sales!$C$5:$C$18,0),MATCH(UsagePerHour!IO$4,Sales!$D$3:$ABF$3,0))/IO$2*INDEX(Usage!$D$5:$ABF$11,MATCH(UsagePerHour!$B$100,Usage!$C$5:$C$11,0),MATCH(UsagePerHour!IO$4,Usage!$D$3:$ABF$3,0)),"")</f>
        <v>4.7532748640431821</v>
      </c>
      <c r="IP104" s="6">
        <f>IFERROR(INDEX(Sales!$D$5:$ABF$18,MATCH(UsagePerHour!$B104,Sales!$C$5:$C$18,0),MATCH(UsagePerHour!IP$4,Sales!$D$3:$ABF$3,0))/IP$2*INDEX(Usage!$D$5:$ABF$11,MATCH(UsagePerHour!$B$100,Usage!$C$5:$C$11,0),MATCH(UsagePerHour!IP$4,Usage!$D$3:$ABF$3,0)),"")</f>
        <v>1.9156052516354178</v>
      </c>
      <c r="IQ104" s="6">
        <f>IFERROR(INDEX(Sales!$D$5:$ABF$18,MATCH(UsagePerHour!$B104,Sales!$C$5:$C$18,0),MATCH(UsagePerHour!IQ$4,Sales!$D$3:$ABF$3,0))/IQ$2*INDEX(Usage!$D$5:$ABF$11,MATCH(UsagePerHour!$B$100,Usage!$C$5:$C$11,0),MATCH(UsagePerHour!IQ$4,Usage!$D$3:$ABF$3,0)),"")</f>
        <v>3.7500352783461515</v>
      </c>
      <c r="IR104" s="6">
        <f>IFERROR(INDEX(Sales!$D$5:$ABF$18,MATCH(UsagePerHour!$B104,Sales!$C$5:$C$18,0),MATCH(UsagePerHour!IR$4,Sales!$D$3:$ABF$3,0))/IR$2*INDEX(Usage!$D$5:$ABF$11,MATCH(UsagePerHour!$B$100,Usage!$C$5:$C$11,0),MATCH(UsagePerHour!IR$4,Usage!$D$3:$ABF$3,0)),"")</f>
        <v>2.0935713140597443</v>
      </c>
      <c r="IS104" s="6">
        <f>IFERROR(INDEX(Sales!$D$5:$ABF$18,MATCH(UsagePerHour!$B104,Sales!$C$5:$C$18,0),MATCH(UsagePerHour!IS$4,Sales!$D$3:$ABF$3,0))/IS$2*INDEX(Usage!$D$5:$ABF$11,MATCH(UsagePerHour!$B$100,Usage!$C$5:$C$11,0),MATCH(UsagePerHour!IS$4,Usage!$D$3:$ABF$3,0)),"")</f>
        <v>12.322960730249525</v>
      </c>
      <c r="IT104" s="6">
        <f>IFERROR(INDEX(Sales!$D$5:$ABF$18,MATCH(UsagePerHour!$B104,Sales!$C$5:$C$18,0),MATCH(UsagePerHour!IT$4,Sales!$D$3:$ABF$3,0))/IT$2*INDEX(Usage!$D$5:$ABF$11,MATCH(UsagePerHour!$B$100,Usage!$C$5:$C$11,0),MATCH(UsagePerHour!IT$4,Usage!$D$3:$ABF$3,0)),"")</f>
        <v>1.7370272258200099</v>
      </c>
      <c r="IU104" s="6">
        <f>IFERROR(INDEX(Sales!$D$5:$ABF$18,MATCH(UsagePerHour!$B104,Sales!$C$5:$C$18,0),MATCH(UsagePerHour!IU$4,Sales!$D$3:$ABF$3,0))/IU$2*INDEX(Usage!$D$5:$ABF$11,MATCH(UsagePerHour!$B$100,Usage!$C$5:$C$11,0),MATCH(UsagePerHour!IU$4,Usage!$D$3:$ABF$3,0)),"")</f>
        <v>12.493036079539465</v>
      </c>
      <c r="IV104" s="6">
        <f>IFERROR(INDEX(Sales!$D$5:$ABF$18,MATCH(UsagePerHour!$B104,Sales!$C$5:$C$18,0),MATCH(UsagePerHour!IV$4,Sales!$D$3:$ABF$3,0))/IV$2*INDEX(Usage!$D$5:$ABF$11,MATCH(UsagePerHour!$B$100,Usage!$C$5:$C$11,0),MATCH(UsagePerHour!IV$4,Usage!$D$3:$ABF$3,0)),"")</f>
        <v>6.9259390653499251</v>
      </c>
      <c r="IW104" s="6">
        <f>IFERROR(INDEX(Sales!$D$5:$ABF$18,MATCH(UsagePerHour!$B104,Sales!$C$5:$C$18,0),MATCH(UsagePerHour!IW$4,Sales!$D$3:$ABF$3,0))/IW$2*INDEX(Usage!$D$5:$ABF$11,MATCH(UsagePerHour!$B$100,Usage!$C$5:$C$11,0),MATCH(UsagePerHour!IW$4,Usage!$D$3:$ABF$3,0)),"")</f>
        <v>1.2262634301631516</v>
      </c>
      <c r="IX104" s="6">
        <f>IFERROR(INDEX(Sales!$D$5:$ABF$18,MATCH(UsagePerHour!$B104,Sales!$C$5:$C$18,0),MATCH(UsagePerHour!IX$4,Sales!$D$3:$ABF$3,0))/IX$2*INDEX(Usage!$D$5:$ABF$11,MATCH(UsagePerHour!$B$100,Usage!$C$5:$C$11,0),MATCH(UsagePerHour!IX$4,Usage!$D$3:$ABF$3,0)),"")</f>
        <v>4.632222345255232</v>
      </c>
      <c r="IY104" s="6">
        <f>IFERROR(INDEX(Sales!$D$5:$ABF$18,MATCH(UsagePerHour!$B104,Sales!$C$5:$C$18,0),MATCH(UsagePerHour!IY$4,Sales!$D$3:$ABF$3,0))/IY$2*INDEX(Usage!$D$5:$ABF$11,MATCH(UsagePerHour!$B$100,Usage!$C$5:$C$11,0),MATCH(UsagePerHour!IY$4,Usage!$D$3:$ABF$3,0)),"")</f>
        <v>5.4145724954520791</v>
      </c>
      <c r="IZ104" s="6">
        <f>IFERROR(INDEX(Sales!$D$5:$ABF$18,MATCH(UsagePerHour!$B104,Sales!$C$5:$C$18,0),MATCH(UsagePerHour!IZ$4,Sales!$D$3:$ABF$3,0))/IZ$2*INDEX(Usage!$D$5:$ABF$11,MATCH(UsagePerHour!$B$100,Usage!$C$5:$C$11,0),MATCH(UsagePerHour!IZ$4,Usage!$D$3:$ABF$3,0)),"")</f>
        <v>29.073051487773665</v>
      </c>
      <c r="JA104" s="6">
        <f>IFERROR(INDEX(Sales!$D$5:$ABF$18,MATCH(UsagePerHour!$B104,Sales!$C$5:$C$18,0),MATCH(UsagePerHour!JA$4,Sales!$D$3:$ABF$3,0))/JA$2*INDEX(Usage!$D$5:$ABF$11,MATCH(UsagePerHour!$B$100,Usage!$C$5:$C$11,0),MATCH(UsagePerHour!JA$4,Usage!$D$3:$ABF$3,0)),"")</f>
        <v>4.9029422826558653</v>
      </c>
      <c r="JB104" s="6">
        <f>IFERROR(INDEX(Sales!$D$5:$ABF$18,MATCH(UsagePerHour!$B104,Sales!$C$5:$C$18,0),MATCH(UsagePerHour!JB$4,Sales!$D$3:$ABF$3,0))/JB$2*INDEX(Usage!$D$5:$ABF$11,MATCH(UsagePerHour!$B$100,Usage!$C$5:$C$11,0),MATCH(UsagePerHour!JB$4,Usage!$D$3:$ABF$3,0)),"")</f>
        <v>10.749248440211513</v>
      </c>
      <c r="JC104" s="6">
        <f>IFERROR(INDEX(Sales!$D$5:$ABF$18,MATCH(UsagePerHour!$B104,Sales!$C$5:$C$18,0),MATCH(UsagePerHour!JC$4,Sales!$D$3:$ABF$3,0))/JC$2*INDEX(Usage!$D$5:$ABF$11,MATCH(UsagePerHour!$B$100,Usage!$C$5:$C$11,0),MATCH(UsagePerHour!JC$4,Usage!$D$3:$ABF$3,0)),"")</f>
        <v>8.6911029991498534</v>
      </c>
      <c r="JD104" s="6">
        <f>IFERROR(INDEX(Sales!$D$5:$ABF$18,MATCH(UsagePerHour!$B104,Sales!$C$5:$C$18,0),MATCH(UsagePerHour!JD$4,Sales!$D$3:$ABF$3,0))/JD$2*INDEX(Usage!$D$5:$ABF$11,MATCH(UsagePerHour!$B$100,Usage!$C$5:$C$11,0),MATCH(UsagePerHour!JD$4,Usage!$D$3:$ABF$3,0)),"")</f>
        <v>15.029808573941356</v>
      </c>
      <c r="JE104" s="6">
        <f>IFERROR(INDEX(Sales!$D$5:$ABF$18,MATCH(UsagePerHour!$B104,Sales!$C$5:$C$18,0),MATCH(UsagePerHour!JE$4,Sales!$D$3:$ABF$3,0))/JE$2*INDEX(Usage!$D$5:$ABF$11,MATCH(UsagePerHour!$B$100,Usage!$C$5:$C$11,0),MATCH(UsagePerHour!JE$4,Usage!$D$3:$ABF$3,0)),"")</f>
        <v>3.3656621528978161</v>
      </c>
      <c r="JF104" s="6">
        <f>IFERROR(INDEX(Sales!$D$5:$ABF$18,MATCH(UsagePerHour!$B104,Sales!$C$5:$C$18,0),MATCH(UsagePerHour!JF$4,Sales!$D$3:$ABF$3,0))/JF$2*INDEX(Usage!$D$5:$ABF$11,MATCH(UsagePerHour!$B$100,Usage!$C$5:$C$11,0),MATCH(UsagePerHour!JF$4,Usage!$D$3:$ABF$3,0)),"")</f>
        <v>3.0807655116030168</v>
      </c>
      <c r="JG104" s="6">
        <f>IFERROR(INDEX(Sales!$D$5:$ABF$18,MATCH(UsagePerHour!$B104,Sales!$C$5:$C$18,0),MATCH(UsagePerHour!JG$4,Sales!$D$3:$ABF$3,0))/JG$2*INDEX(Usage!$D$5:$ABF$11,MATCH(UsagePerHour!$B$100,Usage!$C$5:$C$11,0),MATCH(UsagePerHour!JG$4,Usage!$D$3:$ABF$3,0)),"")</f>
        <v>56.079222077927952</v>
      </c>
      <c r="JH104" s="6">
        <f>IFERROR(INDEX(Sales!$D$5:$ABF$18,MATCH(UsagePerHour!$B104,Sales!$C$5:$C$18,0),MATCH(UsagePerHour!JH$4,Sales!$D$3:$ABF$3,0))/JH$2*INDEX(Usage!$D$5:$ABF$11,MATCH(UsagePerHour!$B$100,Usage!$C$5:$C$11,0),MATCH(UsagePerHour!JH$4,Usage!$D$3:$ABF$3,0)),"")</f>
        <v>3.4171176210313652</v>
      </c>
      <c r="JI104" s="6">
        <f>IFERROR(INDEX(Sales!$D$5:$ABF$18,MATCH(UsagePerHour!$B104,Sales!$C$5:$C$18,0),MATCH(UsagePerHour!JI$4,Sales!$D$3:$ABF$3,0))/JI$2*INDEX(Usage!$D$5:$ABF$11,MATCH(UsagePerHour!$B$100,Usage!$C$5:$C$11,0),MATCH(UsagePerHour!JI$4,Usage!$D$3:$ABF$3,0)),"")</f>
        <v>5.5354931490432628</v>
      </c>
      <c r="JJ104" s="6">
        <f>IFERROR(INDEX(Sales!$D$5:$ABF$18,MATCH(UsagePerHour!$B104,Sales!$C$5:$C$18,0),MATCH(UsagePerHour!JJ$4,Sales!$D$3:$ABF$3,0))/JJ$2*INDEX(Usage!$D$5:$ABF$11,MATCH(UsagePerHour!$B$100,Usage!$C$5:$C$11,0),MATCH(UsagePerHour!JJ$4,Usage!$D$3:$ABF$3,0)),"")</f>
        <v>4.6890325325266176</v>
      </c>
      <c r="JK104" s="6">
        <f>IFERROR(INDEX(Sales!$D$5:$ABF$18,MATCH(UsagePerHour!$B104,Sales!$C$5:$C$18,0),MATCH(UsagePerHour!JK$4,Sales!$D$3:$ABF$3,0))/JK$2*INDEX(Usage!$D$5:$ABF$11,MATCH(UsagePerHour!$B$100,Usage!$C$5:$C$11,0),MATCH(UsagePerHour!JK$4,Usage!$D$3:$ABF$3,0)),"")</f>
        <v>6.2734620666881806</v>
      </c>
      <c r="JL104" s="6">
        <f>IFERROR(INDEX(Sales!$D$5:$ABF$18,MATCH(UsagePerHour!$B104,Sales!$C$5:$C$18,0),MATCH(UsagePerHour!JL$4,Sales!$D$3:$ABF$3,0))/JL$2*INDEX(Usage!$D$5:$ABF$11,MATCH(UsagePerHour!$B$100,Usage!$C$5:$C$11,0),MATCH(UsagePerHour!JL$4,Usage!$D$3:$ABF$3,0)),"")</f>
        <v>2.9999013325586108</v>
      </c>
      <c r="JM104" s="6">
        <f>IFERROR(INDEX(Sales!$D$5:$ABF$18,MATCH(UsagePerHour!$B104,Sales!$C$5:$C$18,0),MATCH(UsagePerHour!JM$4,Sales!$D$3:$ABF$3,0))/JM$2*INDEX(Usage!$D$5:$ABF$11,MATCH(UsagePerHour!$B$100,Usage!$C$5:$C$11,0),MATCH(UsagePerHour!JM$4,Usage!$D$3:$ABF$3,0)),"")</f>
        <v>6.9668678776368331</v>
      </c>
      <c r="JN104" s="6">
        <f>IFERROR(INDEX(Sales!$D$5:$ABF$18,MATCH(UsagePerHour!$B104,Sales!$C$5:$C$18,0),MATCH(UsagePerHour!JN$4,Sales!$D$3:$ABF$3,0))/JN$2*INDEX(Usage!$D$5:$ABF$11,MATCH(UsagePerHour!$B$100,Usage!$C$5:$C$11,0),MATCH(UsagePerHour!JN$4,Usage!$D$3:$ABF$3,0)),"")</f>
        <v>36.415303135994172</v>
      </c>
      <c r="JO104" s="6">
        <f>IFERROR(INDEX(Sales!$D$5:$ABF$18,MATCH(UsagePerHour!$B104,Sales!$C$5:$C$18,0),MATCH(UsagePerHour!JO$4,Sales!$D$3:$ABF$3,0))/JO$2*INDEX(Usage!$D$5:$ABF$11,MATCH(UsagePerHour!$B$100,Usage!$C$5:$C$11,0),MATCH(UsagePerHour!JO$4,Usage!$D$3:$ABF$3,0)),"")</f>
        <v>6.3253496317694058</v>
      </c>
      <c r="JP104" s="6">
        <f>IFERROR(INDEX(Sales!$D$5:$ABF$18,MATCH(UsagePerHour!$B104,Sales!$C$5:$C$18,0),MATCH(UsagePerHour!JP$4,Sales!$D$3:$ABF$3,0))/JP$2*INDEX(Usage!$D$5:$ABF$11,MATCH(UsagePerHour!$B$100,Usage!$C$5:$C$11,0),MATCH(UsagePerHour!JP$4,Usage!$D$3:$ABF$3,0)),"")</f>
        <v>0.90802017934952928</v>
      </c>
      <c r="JQ104" s="6">
        <f>IFERROR(INDEX(Sales!$D$5:$ABF$18,MATCH(UsagePerHour!$B104,Sales!$C$5:$C$18,0),MATCH(UsagePerHour!JQ$4,Sales!$D$3:$ABF$3,0))/JQ$2*INDEX(Usage!$D$5:$ABF$11,MATCH(UsagePerHour!$B$100,Usage!$C$5:$C$11,0),MATCH(UsagePerHour!JQ$4,Usage!$D$3:$ABF$3,0)),"")</f>
        <v>2.3292885087195807</v>
      </c>
      <c r="JR104" s="6">
        <f>IFERROR(INDEX(Sales!$D$5:$ABF$18,MATCH(UsagePerHour!$B104,Sales!$C$5:$C$18,0),MATCH(UsagePerHour!JR$4,Sales!$D$3:$ABF$3,0))/JR$2*INDEX(Usage!$D$5:$ABF$11,MATCH(UsagePerHour!$B$100,Usage!$C$5:$C$11,0),MATCH(UsagePerHour!JR$4,Usage!$D$3:$ABF$3,0)),"")</f>
        <v>1.5876007278398752</v>
      </c>
      <c r="JS104" s="6">
        <f>IFERROR(INDEX(Sales!$D$5:$ABF$18,MATCH(UsagePerHour!$B104,Sales!$C$5:$C$18,0),MATCH(UsagePerHour!JS$4,Sales!$D$3:$ABF$3,0))/JS$2*INDEX(Usage!$D$5:$ABF$11,MATCH(UsagePerHour!$B$100,Usage!$C$5:$C$11,0),MATCH(UsagePerHour!JS$4,Usage!$D$3:$ABF$3,0)),"")</f>
        <v>2.7120138031755054</v>
      </c>
      <c r="JT104" s="6">
        <f>IFERROR(INDEX(Sales!$D$5:$ABF$18,MATCH(UsagePerHour!$B104,Sales!$C$5:$C$18,0),MATCH(UsagePerHour!JT$4,Sales!$D$3:$ABF$3,0))/JT$2*INDEX(Usage!$D$5:$ABF$11,MATCH(UsagePerHour!$B$100,Usage!$C$5:$C$11,0),MATCH(UsagePerHour!JT$4,Usage!$D$3:$ABF$3,0)),"")</f>
        <v>6.5600070681595479</v>
      </c>
      <c r="JU104" s="6">
        <f>IFERROR(INDEX(Sales!$D$5:$ABF$18,MATCH(UsagePerHour!$B104,Sales!$C$5:$C$18,0),MATCH(UsagePerHour!JU$4,Sales!$D$3:$ABF$3,0))/JU$2*INDEX(Usage!$D$5:$ABF$11,MATCH(UsagePerHour!$B$100,Usage!$C$5:$C$11,0),MATCH(UsagePerHour!JU$4,Usage!$D$3:$ABF$3,0)),"")</f>
        <v>4.1787391658641386</v>
      </c>
      <c r="JV104" s="6">
        <f>IFERROR(INDEX(Sales!$D$5:$ABF$18,MATCH(UsagePerHour!$B104,Sales!$C$5:$C$18,0),MATCH(UsagePerHour!JV$4,Sales!$D$3:$ABF$3,0))/JV$2*INDEX(Usage!$D$5:$ABF$11,MATCH(UsagePerHour!$B$100,Usage!$C$5:$C$11,0),MATCH(UsagePerHour!JV$4,Usage!$D$3:$ABF$3,0)),"")</f>
        <v>2.4939962691341564</v>
      </c>
      <c r="JW104" s="6">
        <f>IFERROR(INDEX(Sales!$D$5:$ABF$18,MATCH(UsagePerHour!$B104,Sales!$C$5:$C$18,0),MATCH(UsagePerHour!JW$4,Sales!$D$3:$ABF$3,0))/JW$2*INDEX(Usage!$D$5:$ABF$11,MATCH(UsagePerHour!$B$100,Usage!$C$5:$C$11,0),MATCH(UsagePerHour!JW$4,Usage!$D$3:$ABF$3,0)),"")</f>
        <v>8.2530261153018962</v>
      </c>
      <c r="JX104" s="6">
        <f>IFERROR(INDEX(Sales!$D$5:$ABF$18,MATCH(UsagePerHour!$B104,Sales!$C$5:$C$18,0),MATCH(UsagePerHour!JX$4,Sales!$D$3:$ABF$3,0))/JX$2*INDEX(Usage!$D$5:$ABF$11,MATCH(UsagePerHour!$B$100,Usage!$C$5:$C$11,0),MATCH(UsagePerHour!JX$4,Usage!$D$3:$ABF$3,0)),"")</f>
        <v>4.0341095441128241</v>
      </c>
      <c r="JY104" s="6">
        <f>IFERROR(INDEX(Sales!$D$5:$ABF$18,MATCH(UsagePerHour!$B104,Sales!$C$5:$C$18,0),MATCH(UsagePerHour!JY$4,Sales!$D$3:$ABF$3,0))/JY$2*INDEX(Usage!$D$5:$ABF$11,MATCH(UsagePerHour!$B$100,Usage!$C$5:$C$11,0),MATCH(UsagePerHour!JY$4,Usage!$D$3:$ABF$3,0)),"")</f>
        <v>2.3946451873339529</v>
      </c>
      <c r="JZ104" s="6">
        <f>IFERROR(INDEX(Sales!$D$5:$ABF$18,MATCH(UsagePerHour!$B104,Sales!$C$5:$C$18,0),MATCH(UsagePerHour!JZ$4,Sales!$D$3:$ABF$3,0))/JZ$2*INDEX(Usage!$D$5:$ABF$11,MATCH(UsagePerHour!$B$100,Usage!$C$5:$C$11,0),MATCH(UsagePerHour!JZ$4,Usage!$D$3:$ABF$3,0)),"")</f>
        <v>3.6054825208394798</v>
      </c>
      <c r="KA104" s="6">
        <f>IFERROR(INDEX(Sales!$D$5:$ABF$18,MATCH(UsagePerHour!$B104,Sales!$C$5:$C$18,0),MATCH(UsagePerHour!KA$4,Sales!$D$3:$ABF$3,0))/KA$2*INDEX(Usage!$D$5:$ABF$11,MATCH(UsagePerHour!$B$100,Usage!$C$5:$C$11,0),MATCH(UsagePerHour!KA$4,Usage!$D$3:$ABF$3,0)),"")</f>
        <v>5.5058578899182224</v>
      </c>
      <c r="KB104" s="6">
        <f>IFERROR(INDEX(Sales!$D$5:$ABF$18,MATCH(UsagePerHour!$B104,Sales!$C$5:$C$18,0),MATCH(UsagePerHour!KB$4,Sales!$D$3:$ABF$3,0))/KB$2*INDEX(Usage!$D$5:$ABF$11,MATCH(UsagePerHour!$B$100,Usage!$C$5:$C$11,0),MATCH(UsagePerHour!KB$4,Usage!$D$3:$ABF$3,0)),"")</f>
        <v>28.291966697103138</v>
      </c>
      <c r="KC104" s="6">
        <f>IFERROR(INDEX(Sales!$D$5:$ABF$18,MATCH(UsagePerHour!$B104,Sales!$C$5:$C$18,0),MATCH(UsagePerHour!KC$4,Sales!$D$3:$ABF$3,0))/KC$2*INDEX(Usage!$D$5:$ABF$11,MATCH(UsagePerHour!$B$100,Usage!$C$5:$C$11,0),MATCH(UsagePerHour!KC$4,Usage!$D$3:$ABF$3,0)),"")</f>
        <v>2.0400337382360099</v>
      </c>
      <c r="KD104" s="6">
        <f>IFERROR(INDEX(Sales!$D$5:$ABF$18,MATCH(UsagePerHour!$B104,Sales!$C$5:$C$18,0),MATCH(UsagePerHour!KD$4,Sales!$D$3:$ABF$3,0))/KD$2*INDEX(Usage!$D$5:$ABF$11,MATCH(UsagePerHour!$B$100,Usage!$C$5:$C$11,0),MATCH(UsagePerHour!KD$4,Usage!$D$3:$ABF$3,0)),"")</f>
        <v>7.1048107235736326</v>
      </c>
      <c r="KE104" s="6">
        <f>IFERROR(INDEX(Sales!$D$5:$ABF$18,MATCH(UsagePerHour!$B104,Sales!$C$5:$C$18,0),MATCH(UsagePerHour!KE$4,Sales!$D$3:$ABF$3,0))/KE$2*INDEX(Usage!$D$5:$ABF$11,MATCH(UsagePerHour!$B$100,Usage!$C$5:$C$11,0),MATCH(UsagePerHour!KE$4,Usage!$D$3:$ABF$3,0)),"")</f>
        <v>10.284875227934435</v>
      </c>
      <c r="KF104" s="6">
        <f>IFERROR(INDEX(Sales!$D$5:$ABF$18,MATCH(UsagePerHour!$B104,Sales!$C$5:$C$18,0),MATCH(UsagePerHour!KF$4,Sales!$D$3:$ABF$3,0))/KF$2*INDEX(Usage!$D$5:$ABF$11,MATCH(UsagePerHour!$B$100,Usage!$C$5:$C$11,0),MATCH(UsagePerHour!KF$4,Usage!$D$3:$ABF$3,0)),"")</f>
        <v>2.6615303063537326</v>
      </c>
      <c r="KG104" s="6">
        <f>IFERROR(INDEX(Sales!$D$5:$ABF$18,MATCH(UsagePerHour!$B104,Sales!$C$5:$C$18,0),MATCH(UsagePerHour!KG$4,Sales!$D$3:$ABF$3,0))/KG$2*INDEX(Usage!$D$5:$ABF$11,MATCH(UsagePerHour!$B$100,Usage!$C$5:$C$11,0),MATCH(UsagePerHour!KG$4,Usage!$D$3:$ABF$3,0)),"")</f>
        <v>2.4596721749858697</v>
      </c>
      <c r="KH104" s="6">
        <f>IFERROR(INDEX(Sales!$D$5:$ABF$18,MATCH(UsagePerHour!$B104,Sales!$C$5:$C$18,0),MATCH(UsagePerHour!KH$4,Sales!$D$3:$ABF$3,0))/KH$2*INDEX(Usage!$D$5:$ABF$11,MATCH(UsagePerHour!$B$100,Usage!$C$5:$C$11,0),MATCH(UsagePerHour!KH$4,Usage!$D$3:$ABF$3,0)),"")</f>
        <v>13.778038833229896</v>
      </c>
      <c r="KI104" s="6">
        <f>IFERROR(INDEX(Sales!$D$5:$ABF$18,MATCH(UsagePerHour!$B104,Sales!$C$5:$C$18,0),MATCH(UsagePerHour!KI$4,Sales!$D$3:$ABF$3,0))/KI$2*INDEX(Usage!$D$5:$ABF$11,MATCH(UsagePerHour!$B$100,Usage!$C$5:$C$11,0),MATCH(UsagePerHour!KI$4,Usage!$D$3:$ABF$3,0)),"")</f>
        <v>43.992962932386696</v>
      </c>
      <c r="KJ104" s="6">
        <f>IFERROR(INDEX(Sales!$D$5:$ABF$18,MATCH(UsagePerHour!$B104,Sales!$C$5:$C$18,0),MATCH(UsagePerHour!KJ$4,Sales!$D$3:$ABF$3,0))/KJ$2*INDEX(Usage!$D$5:$ABF$11,MATCH(UsagePerHour!$B$100,Usage!$C$5:$C$11,0),MATCH(UsagePerHour!KJ$4,Usage!$D$3:$ABF$3,0)),"")</f>
        <v>1.8697370765165235</v>
      </c>
      <c r="KK104" s="6">
        <f>IFERROR(INDEX(Sales!$D$5:$ABF$18,MATCH(UsagePerHour!$B104,Sales!$C$5:$C$18,0),MATCH(UsagePerHour!KK$4,Sales!$D$3:$ABF$3,0))/KK$2*INDEX(Usage!$D$5:$ABF$11,MATCH(UsagePerHour!$B$100,Usage!$C$5:$C$11,0),MATCH(UsagePerHour!KK$4,Usage!$D$3:$ABF$3,0)),"")</f>
        <v>12.658286404937241</v>
      </c>
      <c r="KL104" s="6">
        <f>IFERROR(INDEX(Sales!$D$5:$ABF$18,MATCH(UsagePerHour!$B104,Sales!$C$5:$C$18,0),MATCH(UsagePerHour!KL$4,Sales!$D$3:$ABF$3,0))/KL$2*INDEX(Usage!$D$5:$ABF$11,MATCH(UsagePerHour!$B$100,Usage!$C$5:$C$11,0),MATCH(UsagePerHour!KL$4,Usage!$D$3:$ABF$3,0)),"")</f>
        <v>11.826724613881851</v>
      </c>
      <c r="KM104" s="6">
        <f>IFERROR(INDEX(Sales!$D$5:$ABF$18,MATCH(UsagePerHour!$B104,Sales!$C$5:$C$18,0),MATCH(UsagePerHour!KM$4,Sales!$D$3:$ABF$3,0))/KM$2*INDEX(Usage!$D$5:$ABF$11,MATCH(UsagePerHour!$B$100,Usage!$C$5:$C$11,0),MATCH(UsagePerHour!KM$4,Usage!$D$3:$ABF$3,0)),"")</f>
        <v>0.66004107633933229</v>
      </c>
      <c r="KN104" s="6">
        <f>IFERROR(INDEX(Sales!$D$5:$ABF$18,MATCH(UsagePerHour!$B104,Sales!$C$5:$C$18,0),MATCH(UsagePerHour!KN$4,Sales!$D$3:$ABF$3,0))/KN$2*INDEX(Usage!$D$5:$ABF$11,MATCH(UsagePerHour!$B$100,Usage!$C$5:$C$11,0),MATCH(UsagePerHour!KN$4,Usage!$D$3:$ABF$3,0)),"")</f>
        <v>2.610197060807173</v>
      </c>
      <c r="KO104" s="6">
        <f>IFERROR(INDEX(Sales!$D$5:$ABF$18,MATCH(UsagePerHour!$B104,Sales!$C$5:$C$18,0),MATCH(UsagePerHour!KO$4,Sales!$D$3:$ABF$3,0))/KO$2*INDEX(Usage!$D$5:$ABF$11,MATCH(UsagePerHour!$B$100,Usage!$C$5:$C$11,0),MATCH(UsagePerHour!KO$4,Usage!$D$3:$ABF$3,0)),"")</f>
        <v>13.723929537451303</v>
      </c>
      <c r="KP104" s="6">
        <f>IFERROR(INDEX(Sales!$D$5:$ABF$18,MATCH(UsagePerHour!$B104,Sales!$C$5:$C$18,0),MATCH(UsagePerHour!KP$4,Sales!$D$3:$ABF$3,0))/KP$2*INDEX(Usage!$D$5:$ABF$11,MATCH(UsagePerHour!$B$100,Usage!$C$5:$C$11,0),MATCH(UsagePerHour!KP$4,Usage!$D$3:$ABF$3,0)),"")</f>
        <v>33.098968487773874</v>
      </c>
      <c r="KQ104" s="6">
        <f>IFERROR(INDEX(Sales!$D$5:$ABF$18,MATCH(UsagePerHour!$B104,Sales!$C$5:$C$18,0),MATCH(UsagePerHour!KQ$4,Sales!$D$3:$ABF$3,0))/KQ$2*INDEX(Usage!$D$5:$ABF$11,MATCH(UsagePerHour!$B$100,Usage!$C$5:$C$11,0),MATCH(UsagePerHour!KQ$4,Usage!$D$3:$ABF$3,0)),"")</f>
        <v>16.124455471209036</v>
      </c>
      <c r="KR104" s="6">
        <f>IFERROR(INDEX(Sales!$D$5:$ABF$18,MATCH(UsagePerHour!$B104,Sales!$C$5:$C$18,0),MATCH(UsagePerHour!KR$4,Sales!$D$3:$ABF$3,0))/KR$2*INDEX(Usage!$D$5:$ABF$11,MATCH(UsagePerHour!$B$100,Usage!$C$5:$C$11,0),MATCH(UsagePerHour!KR$4,Usage!$D$3:$ABF$3,0)),"")</f>
        <v>4.9912425157863742</v>
      </c>
      <c r="KS104" s="6">
        <f>IFERROR(INDEX(Sales!$D$5:$ABF$18,MATCH(UsagePerHour!$B104,Sales!$C$5:$C$18,0),MATCH(UsagePerHour!KS$4,Sales!$D$3:$ABF$3,0))/KS$2*INDEX(Usage!$D$5:$ABF$11,MATCH(UsagePerHour!$B$100,Usage!$C$5:$C$11,0),MATCH(UsagePerHour!KS$4,Usage!$D$3:$ABF$3,0)),"")</f>
        <v>4.5973970729731102</v>
      </c>
      <c r="KT104" s="6">
        <f>IFERROR(INDEX(Sales!$D$5:$ABF$18,MATCH(UsagePerHour!$B104,Sales!$C$5:$C$18,0),MATCH(UsagePerHour!KT$4,Sales!$D$3:$ABF$3,0))/KT$2*INDEX(Usage!$D$5:$ABF$11,MATCH(UsagePerHour!$B$100,Usage!$C$5:$C$11,0),MATCH(UsagePerHour!KT$4,Usage!$D$3:$ABF$3,0)),"")</f>
        <v>2.8443222929579046</v>
      </c>
      <c r="KU104" s="6">
        <f>IFERROR(INDEX(Sales!$D$5:$ABF$18,MATCH(UsagePerHour!$B104,Sales!$C$5:$C$18,0),MATCH(UsagePerHour!KU$4,Sales!$D$3:$ABF$3,0))/KU$2*INDEX(Usage!$D$5:$ABF$11,MATCH(UsagePerHour!$B$100,Usage!$C$5:$C$11,0),MATCH(UsagePerHour!KU$4,Usage!$D$3:$ABF$3,0)),"")</f>
        <v>1.5820666678194908</v>
      </c>
      <c r="KV104" s="6">
        <f>IFERROR(INDEX(Sales!$D$5:$ABF$18,MATCH(UsagePerHour!$B104,Sales!$C$5:$C$18,0),MATCH(UsagePerHour!KV$4,Sales!$D$3:$ABF$3,0))/KV$2*INDEX(Usage!$D$5:$ABF$11,MATCH(UsagePerHour!$B$100,Usage!$C$5:$C$11,0),MATCH(UsagePerHour!KV$4,Usage!$D$3:$ABF$3,0)),"")</f>
        <v>2.8550496444855074</v>
      </c>
      <c r="KW104" s="6">
        <f>IFERROR(INDEX(Sales!$D$5:$ABF$18,MATCH(UsagePerHour!$B104,Sales!$C$5:$C$18,0),MATCH(UsagePerHour!KW$4,Sales!$D$3:$ABF$3,0))/KW$2*INDEX(Usage!$D$5:$ABF$11,MATCH(UsagePerHour!$B$100,Usage!$C$5:$C$11,0),MATCH(UsagePerHour!KW$4,Usage!$D$3:$ABF$3,0)),"")</f>
        <v>30.435308868805244</v>
      </c>
      <c r="KX104" s="6">
        <f>IFERROR(INDEX(Sales!$D$5:$ABF$18,MATCH(UsagePerHour!$B104,Sales!$C$5:$C$18,0),MATCH(UsagePerHour!KX$4,Sales!$D$3:$ABF$3,0))/KX$2*INDEX(Usage!$D$5:$ABF$11,MATCH(UsagePerHour!$B$100,Usage!$C$5:$C$11,0),MATCH(UsagePerHour!KX$4,Usage!$D$3:$ABF$3,0)),"")</f>
        <v>3.3184047674363821</v>
      </c>
      <c r="KY104" s="6">
        <f>IFERROR(INDEX(Sales!$D$5:$ABF$18,MATCH(UsagePerHour!$B104,Sales!$C$5:$C$18,0),MATCH(UsagePerHour!KY$4,Sales!$D$3:$ABF$3,0))/KY$2*INDEX(Usage!$D$5:$ABF$11,MATCH(UsagePerHour!$B$100,Usage!$C$5:$C$11,0),MATCH(UsagePerHour!KY$4,Usage!$D$3:$ABF$3,0)),"")</f>
        <v>7.682811152630066</v>
      </c>
      <c r="KZ104" s="6">
        <f>IFERROR(INDEX(Sales!$D$5:$ABF$18,MATCH(UsagePerHour!$B104,Sales!$C$5:$C$18,0),MATCH(UsagePerHour!KZ$4,Sales!$D$3:$ABF$3,0))/KZ$2*INDEX(Usage!$D$5:$ABF$11,MATCH(UsagePerHour!$B$100,Usage!$C$5:$C$11,0),MATCH(UsagePerHour!KZ$4,Usage!$D$3:$ABF$3,0)),"")</f>
        <v>24.208110861317969</v>
      </c>
      <c r="LA104" s="6">
        <f>IFERROR(INDEX(Sales!$D$5:$ABF$18,MATCH(UsagePerHour!$B104,Sales!$C$5:$C$18,0),MATCH(UsagePerHour!LA$4,Sales!$D$3:$ABF$3,0))/LA$2*INDEX(Usage!$D$5:$ABF$11,MATCH(UsagePerHour!$B$100,Usage!$C$5:$C$11,0),MATCH(UsagePerHour!LA$4,Usage!$D$3:$ABF$3,0)),"")</f>
        <v>4.0670970917396314</v>
      </c>
      <c r="LB104" s="6">
        <f>IFERROR(INDEX(Sales!$D$5:$ABF$18,MATCH(UsagePerHour!$B104,Sales!$C$5:$C$18,0),MATCH(UsagePerHour!LB$4,Sales!$D$3:$ABF$3,0))/LB$2*INDEX(Usage!$D$5:$ABF$11,MATCH(UsagePerHour!$B$100,Usage!$C$5:$C$11,0),MATCH(UsagePerHour!LB$4,Usage!$D$3:$ABF$3,0)),"")</f>
        <v>6.8330931945794067</v>
      </c>
      <c r="LC104" s="6">
        <f>IFERROR(INDEX(Sales!$D$5:$ABF$18,MATCH(UsagePerHour!$B104,Sales!$C$5:$C$18,0),MATCH(UsagePerHour!LC$4,Sales!$D$3:$ABF$3,0))/LC$2*INDEX(Usage!$D$5:$ABF$11,MATCH(UsagePerHour!$B$100,Usage!$C$5:$C$11,0),MATCH(UsagePerHour!LC$4,Usage!$D$3:$ABF$3,0)),"")</f>
        <v>4.9551892823576686</v>
      </c>
      <c r="LD104" s="6">
        <f>IFERROR(INDEX(Sales!$D$5:$ABF$18,MATCH(UsagePerHour!$B104,Sales!$C$5:$C$18,0),MATCH(UsagePerHour!LD$4,Sales!$D$3:$ABF$3,0))/LD$2*INDEX(Usage!$D$5:$ABF$11,MATCH(UsagePerHour!$B$100,Usage!$C$5:$C$11,0),MATCH(UsagePerHour!LD$4,Usage!$D$3:$ABF$3,0)),"")</f>
        <v>20.553212056118682</v>
      </c>
      <c r="LE104" s="6">
        <f>IFERROR(INDEX(Sales!$D$5:$ABF$18,MATCH(UsagePerHour!$B104,Sales!$C$5:$C$18,0),MATCH(UsagePerHour!LE$4,Sales!$D$3:$ABF$3,0))/LE$2*INDEX(Usage!$D$5:$ABF$11,MATCH(UsagePerHour!$B$100,Usage!$C$5:$C$11,0),MATCH(UsagePerHour!LE$4,Usage!$D$3:$ABF$3,0)),"")</f>
        <v>1.4959798955546266</v>
      </c>
      <c r="LF104" s="6">
        <f>IFERROR(INDEX(Sales!$D$5:$ABF$18,MATCH(UsagePerHour!$B104,Sales!$C$5:$C$18,0),MATCH(UsagePerHour!LF$4,Sales!$D$3:$ABF$3,0))/LF$2*INDEX(Usage!$D$5:$ABF$11,MATCH(UsagePerHour!$B$100,Usage!$C$5:$C$11,0),MATCH(UsagePerHour!LF$4,Usage!$D$3:$ABF$3,0)),"")</f>
        <v>15.067822118886481</v>
      </c>
      <c r="LG104" s="6">
        <f>IFERROR(INDEX(Sales!$D$5:$ABF$18,MATCH(UsagePerHour!$B104,Sales!$C$5:$C$18,0),MATCH(UsagePerHour!LG$4,Sales!$D$3:$ABF$3,0))/LG$2*INDEX(Usage!$D$5:$ABF$11,MATCH(UsagePerHour!$B$100,Usage!$C$5:$C$11,0),MATCH(UsagePerHour!LG$4,Usage!$D$3:$ABF$3,0)),"")</f>
        <v>3.9782788856034954</v>
      </c>
      <c r="LH104" s="6">
        <f>IFERROR(INDEX(Sales!$D$5:$ABF$18,MATCH(UsagePerHour!$B104,Sales!$C$5:$C$18,0),MATCH(UsagePerHour!LH$4,Sales!$D$3:$ABF$3,0))/LH$2*INDEX(Usage!$D$5:$ABF$11,MATCH(UsagePerHour!$B$100,Usage!$C$5:$C$11,0),MATCH(UsagePerHour!LH$4,Usage!$D$3:$ABF$3,0)),"")</f>
        <v>1.0155765047275844</v>
      </c>
      <c r="LI104" s="6">
        <f>IFERROR(INDEX(Sales!$D$5:$ABF$18,MATCH(UsagePerHour!$B104,Sales!$C$5:$C$18,0),MATCH(UsagePerHour!LI$4,Sales!$D$3:$ABF$3,0))/LI$2*INDEX(Usage!$D$5:$ABF$11,MATCH(UsagePerHour!$B$100,Usage!$C$5:$C$11,0),MATCH(UsagePerHour!LI$4,Usage!$D$3:$ABF$3,0)),"")</f>
        <v>4.4169717839953568</v>
      </c>
      <c r="LJ104" s="6">
        <f>IFERROR(INDEX(Sales!$D$5:$ABF$18,MATCH(UsagePerHour!$B104,Sales!$C$5:$C$18,0),MATCH(UsagePerHour!LJ$4,Sales!$D$3:$ABF$3,0))/LJ$2*INDEX(Usage!$D$5:$ABF$11,MATCH(UsagePerHour!$B$100,Usage!$C$5:$C$11,0),MATCH(UsagePerHour!LJ$4,Usage!$D$3:$ABF$3,0)),"")</f>
        <v>6.184578909208871</v>
      </c>
      <c r="LK104" s="6">
        <f>IFERROR(INDEX(Sales!$D$5:$ABF$18,MATCH(UsagePerHour!$B104,Sales!$C$5:$C$18,0),MATCH(UsagePerHour!LK$4,Sales!$D$3:$ABF$3,0))/LK$2*INDEX(Usage!$D$5:$ABF$11,MATCH(UsagePerHour!$B$100,Usage!$C$5:$C$11,0),MATCH(UsagePerHour!LK$4,Usage!$D$3:$ABF$3,0)),"")</f>
        <v>49.584813155687279</v>
      </c>
      <c r="LL104" s="6">
        <f>IFERROR(INDEX(Sales!$D$5:$ABF$18,MATCH(UsagePerHour!$B104,Sales!$C$5:$C$18,0),MATCH(UsagePerHour!LL$4,Sales!$D$3:$ABF$3,0))/LL$2*INDEX(Usage!$D$5:$ABF$11,MATCH(UsagePerHour!$B$100,Usage!$C$5:$C$11,0),MATCH(UsagePerHour!LL$4,Usage!$D$3:$ABF$3,0)),"")</f>
        <v>2.6755593976262593</v>
      </c>
      <c r="LM104" s="6">
        <f>IFERROR(INDEX(Sales!$D$5:$ABF$18,MATCH(UsagePerHour!$B104,Sales!$C$5:$C$18,0),MATCH(UsagePerHour!LM$4,Sales!$D$3:$ABF$3,0))/LM$2*INDEX(Usage!$D$5:$ABF$11,MATCH(UsagePerHour!$B$100,Usage!$C$5:$C$11,0),MATCH(UsagePerHour!LM$4,Usage!$D$3:$ABF$3,0)),"")</f>
        <v>9.0197053525760307</v>
      </c>
      <c r="LN104" s="6">
        <f>IFERROR(INDEX(Sales!$D$5:$ABF$18,MATCH(UsagePerHour!$B104,Sales!$C$5:$C$18,0),MATCH(UsagePerHour!LN$4,Sales!$D$3:$ABF$3,0))/LN$2*INDEX(Usage!$D$5:$ABF$11,MATCH(UsagePerHour!$B$100,Usage!$C$5:$C$11,0),MATCH(UsagePerHour!LN$4,Usage!$D$3:$ABF$3,0)),"")</f>
        <v>3.1855934844875593</v>
      </c>
      <c r="LO104" s="6">
        <f>IFERROR(INDEX(Sales!$D$5:$ABF$18,MATCH(UsagePerHour!$B104,Sales!$C$5:$C$18,0),MATCH(UsagePerHour!LO$4,Sales!$D$3:$ABF$3,0))/LO$2*INDEX(Usage!$D$5:$ABF$11,MATCH(UsagePerHour!$B$100,Usage!$C$5:$C$11,0),MATCH(UsagePerHour!LO$4,Usage!$D$3:$ABF$3,0)),"")</f>
        <v>3.2425968522071811</v>
      </c>
      <c r="LP104" s="6">
        <f>IFERROR(INDEX(Sales!$D$5:$ABF$18,MATCH(UsagePerHour!$B104,Sales!$C$5:$C$18,0),MATCH(UsagePerHour!LP$4,Sales!$D$3:$ABF$3,0))/LP$2*INDEX(Usage!$D$5:$ABF$11,MATCH(UsagePerHour!$B$100,Usage!$C$5:$C$11,0),MATCH(UsagePerHour!LP$4,Usage!$D$3:$ABF$3,0)),"")</f>
        <v>0.32483732158065759</v>
      </c>
      <c r="LQ104" s="6">
        <f>IFERROR(INDEX(Sales!$D$5:$ABF$18,MATCH(UsagePerHour!$B104,Sales!$C$5:$C$18,0),MATCH(UsagePerHour!LQ$4,Sales!$D$3:$ABF$3,0))/LQ$2*INDEX(Usage!$D$5:$ABF$11,MATCH(UsagePerHour!$B$100,Usage!$C$5:$C$11,0),MATCH(UsagePerHour!LQ$4,Usage!$D$3:$ABF$3,0)),"")</f>
        <v>10.518071296704575</v>
      </c>
      <c r="LR104" s="6">
        <f>IFERROR(INDEX(Sales!$D$5:$ABF$18,MATCH(UsagePerHour!$B104,Sales!$C$5:$C$18,0),MATCH(UsagePerHour!LR$4,Sales!$D$3:$ABF$3,0))/LR$2*INDEX(Usage!$D$5:$ABF$11,MATCH(UsagePerHour!$B$100,Usage!$C$5:$C$11,0),MATCH(UsagePerHour!LR$4,Usage!$D$3:$ABF$3,0)),"")</f>
        <v>12.469651561653729</v>
      </c>
      <c r="LS104" s="6">
        <f>IFERROR(INDEX(Sales!$D$5:$ABF$18,MATCH(UsagePerHour!$B104,Sales!$C$5:$C$18,0),MATCH(UsagePerHour!LS$4,Sales!$D$3:$ABF$3,0))/LS$2*INDEX(Usage!$D$5:$ABF$11,MATCH(UsagePerHour!$B$100,Usage!$C$5:$C$11,0),MATCH(UsagePerHour!LS$4,Usage!$D$3:$ABF$3,0)),"")</f>
        <v>4.0838867837404571</v>
      </c>
      <c r="LT104" s="6">
        <f>IFERROR(INDEX(Sales!$D$5:$ABF$18,MATCH(UsagePerHour!$B104,Sales!$C$5:$C$18,0),MATCH(UsagePerHour!LT$4,Sales!$D$3:$ABF$3,0))/LT$2*INDEX(Usage!$D$5:$ABF$11,MATCH(UsagePerHour!$B$100,Usage!$C$5:$C$11,0),MATCH(UsagePerHour!LT$4,Usage!$D$3:$ABF$3,0)),"")</f>
        <v>8.0828606283884543</v>
      </c>
      <c r="LU104" s="6">
        <f>IFERROR(INDEX(Sales!$D$5:$ABF$18,MATCH(UsagePerHour!$B104,Sales!$C$5:$C$18,0),MATCH(UsagePerHour!LU$4,Sales!$D$3:$ABF$3,0))/LU$2*INDEX(Usage!$D$5:$ABF$11,MATCH(UsagePerHour!$B$100,Usage!$C$5:$C$11,0),MATCH(UsagePerHour!LU$4,Usage!$D$3:$ABF$3,0)),"")</f>
        <v>2.7267592288910758</v>
      </c>
      <c r="LV104" s="6">
        <f>IFERROR(INDEX(Sales!$D$5:$ABF$18,MATCH(UsagePerHour!$B104,Sales!$C$5:$C$18,0),MATCH(UsagePerHour!LV$4,Sales!$D$3:$ABF$3,0))/LV$2*INDEX(Usage!$D$5:$ABF$11,MATCH(UsagePerHour!$B$100,Usage!$C$5:$C$11,0),MATCH(UsagePerHour!LV$4,Usage!$D$3:$ABF$3,0)),"")</f>
        <v>2.5753293413173655</v>
      </c>
      <c r="LW104" s="6">
        <f>IFERROR(INDEX(Sales!$D$5:$ABF$18,MATCH(UsagePerHour!$B104,Sales!$C$5:$C$18,0),MATCH(UsagePerHour!LW$4,Sales!$D$3:$ABF$3,0))/LW$2*INDEX(Usage!$D$5:$ABF$11,MATCH(UsagePerHour!$B$100,Usage!$C$5:$C$11,0),MATCH(UsagePerHour!LW$4,Usage!$D$3:$ABF$3,0)),"")</f>
        <v>3.3231306710660391</v>
      </c>
      <c r="LX104" s="6">
        <f>IFERROR(INDEX(Sales!$D$5:$ABF$18,MATCH(UsagePerHour!$B104,Sales!$C$5:$C$18,0),MATCH(UsagePerHour!LX$4,Sales!$D$3:$ABF$3,0))/LX$2*INDEX(Usage!$D$5:$ABF$11,MATCH(UsagePerHour!$B$100,Usage!$C$5:$C$11,0),MATCH(UsagePerHour!LX$4,Usage!$D$3:$ABF$3,0)),"")</f>
        <v>4.3375074399585678</v>
      </c>
      <c r="LY104" s="6">
        <f>IFERROR(INDEX(Sales!$D$5:$ABF$18,MATCH(UsagePerHour!$B104,Sales!$C$5:$C$18,0),MATCH(UsagePerHour!LY$4,Sales!$D$3:$ABF$3,0))/LY$2*INDEX(Usage!$D$5:$ABF$11,MATCH(UsagePerHour!$B$100,Usage!$C$5:$C$11,0),MATCH(UsagePerHour!LY$4,Usage!$D$3:$ABF$3,0)),"")</f>
        <v>21.548670049785517</v>
      </c>
      <c r="LZ104" s="6">
        <f>IFERROR(INDEX(Sales!$D$5:$ABF$18,MATCH(UsagePerHour!$B104,Sales!$C$5:$C$18,0),MATCH(UsagePerHour!LZ$4,Sales!$D$3:$ABF$3,0))/LZ$2*INDEX(Usage!$D$5:$ABF$11,MATCH(UsagePerHour!$B$100,Usage!$C$5:$C$11,0),MATCH(UsagePerHour!LZ$4,Usage!$D$3:$ABF$3,0)),"")</f>
        <v>4.891817281900626</v>
      </c>
      <c r="MA104" s="6">
        <f>IFERROR(INDEX(Sales!$D$5:$ABF$18,MATCH(UsagePerHour!$B104,Sales!$C$5:$C$18,0),MATCH(UsagePerHour!MA$4,Sales!$D$3:$ABF$3,0))/MA$2*INDEX(Usage!$D$5:$ABF$11,MATCH(UsagePerHour!$B$100,Usage!$C$5:$C$11,0),MATCH(UsagePerHour!MA$4,Usage!$D$3:$ABF$3,0)),"")</f>
        <v>3.6878501836940383</v>
      </c>
      <c r="MB104" s="6">
        <f>IFERROR(INDEX(Sales!$D$5:$ABF$18,MATCH(UsagePerHour!$B104,Sales!$C$5:$C$18,0),MATCH(UsagePerHour!MB$4,Sales!$D$3:$ABF$3,0))/MB$2*INDEX(Usage!$D$5:$ABF$11,MATCH(UsagePerHour!$B$100,Usage!$C$5:$C$11,0),MATCH(UsagePerHour!MB$4,Usage!$D$3:$ABF$3,0)),"")</f>
        <v>7.1939642190229511</v>
      </c>
      <c r="MC104" s="6">
        <f>IFERROR(INDEX(Sales!$D$5:$ABF$18,MATCH(UsagePerHour!$B104,Sales!$C$5:$C$18,0),MATCH(UsagePerHour!MC$4,Sales!$D$3:$ABF$3,0))/MC$2*INDEX(Usage!$D$5:$ABF$11,MATCH(UsagePerHour!$B$100,Usage!$C$5:$C$11,0),MATCH(UsagePerHour!MC$4,Usage!$D$3:$ABF$3,0)),"")</f>
        <v>0.31549785650732021</v>
      </c>
      <c r="MD104" s="6">
        <f>IFERROR(INDEX(Sales!$D$5:$ABF$18,MATCH(UsagePerHour!$B104,Sales!$C$5:$C$18,0),MATCH(UsagePerHour!MD$4,Sales!$D$3:$ABF$3,0))/MD$2*INDEX(Usage!$D$5:$ABF$11,MATCH(UsagePerHour!$B$100,Usage!$C$5:$C$11,0),MATCH(UsagePerHour!MD$4,Usage!$D$3:$ABF$3,0)),"")</f>
        <v>8.228230362027924</v>
      </c>
      <c r="ME104" s="6">
        <f>IFERROR(INDEX(Sales!$D$5:$ABF$18,MATCH(UsagePerHour!$B104,Sales!$C$5:$C$18,0),MATCH(UsagePerHour!ME$4,Sales!$D$3:$ABF$3,0))/ME$2*INDEX(Usage!$D$5:$ABF$11,MATCH(UsagePerHour!$B$100,Usage!$C$5:$C$11,0),MATCH(UsagePerHour!ME$4,Usage!$D$3:$ABF$3,0)),"")</f>
        <v>10.065462954727387</v>
      </c>
      <c r="MF104" s="6">
        <f>IFERROR(INDEX(Sales!$D$5:$ABF$18,MATCH(UsagePerHour!$B104,Sales!$C$5:$C$18,0),MATCH(UsagePerHour!MF$4,Sales!$D$3:$ABF$3,0))/MF$2*INDEX(Usage!$D$5:$ABF$11,MATCH(UsagePerHour!$B$100,Usage!$C$5:$C$11,0),MATCH(UsagePerHour!MF$4,Usage!$D$3:$ABF$3,0)),"")</f>
        <v>15.099550490140613</v>
      </c>
      <c r="MG104" s="6">
        <f>IFERROR(INDEX(Sales!$D$5:$ABF$18,MATCH(UsagePerHour!$B104,Sales!$C$5:$C$18,0),MATCH(UsagePerHour!MG$4,Sales!$D$3:$ABF$3,0))/MG$2*INDEX(Usage!$D$5:$ABF$11,MATCH(UsagePerHour!$B$100,Usage!$C$5:$C$11,0),MATCH(UsagePerHour!MG$4,Usage!$D$3:$ABF$3,0)),"")</f>
        <v>2.9975200337410373</v>
      </c>
      <c r="MH104" s="6">
        <f>IFERROR(INDEX(Sales!$D$5:$ABF$18,MATCH(UsagePerHour!$B104,Sales!$C$5:$C$18,0),MATCH(UsagePerHour!MH$4,Sales!$D$3:$ABF$3,0))/MH$2*INDEX(Usage!$D$5:$ABF$11,MATCH(UsagePerHour!$B$100,Usage!$C$5:$C$11,0),MATCH(UsagePerHour!MH$4,Usage!$D$3:$ABF$3,0)),"")</f>
        <v>7.1121080973722064</v>
      </c>
      <c r="MI104" s="6">
        <f>IFERROR(INDEX(Sales!$D$5:$ABF$18,MATCH(UsagePerHour!$B104,Sales!$C$5:$C$18,0),MATCH(UsagePerHour!MI$4,Sales!$D$3:$ABF$3,0))/MI$2*INDEX(Usage!$D$5:$ABF$11,MATCH(UsagePerHour!$B$100,Usage!$C$5:$C$11,0),MATCH(UsagePerHour!MI$4,Usage!$D$3:$ABF$3,0)),"")</f>
        <v>8.4849350063866549</v>
      </c>
      <c r="MJ104" s="6">
        <f>IFERROR(INDEX(Sales!$D$5:$ABF$18,MATCH(UsagePerHour!$B104,Sales!$C$5:$C$18,0),MATCH(UsagePerHour!MJ$4,Sales!$D$3:$ABF$3,0))/MJ$2*INDEX(Usage!$D$5:$ABF$11,MATCH(UsagePerHour!$B$100,Usage!$C$5:$C$11,0),MATCH(UsagePerHour!MJ$4,Usage!$D$3:$ABF$3,0)),"")</f>
        <v>2.057391840147881</v>
      </c>
      <c r="MK104" s="6">
        <f>IFERROR(INDEX(Sales!$D$5:$ABF$18,MATCH(UsagePerHour!$B104,Sales!$C$5:$C$18,0),MATCH(UsagePerHour!MK$4,Sales!$D$3:$ABF$3,0))/MK$2*INDEX(Usage!$D$5:$ABF$11,MATCH(UsagePerHour!$B$100,Usage!$C$5:$C$11,0),MATCH(UsagePerHour!MK$4,Usage!$D$3:$ABF$3,0)),"")</f>
        <v>5.4846262388524192</v>
      </c>
      <c r="ML104" s="6">
        <f>IFERROR(INDEX(Sales!$D$5:$ABF$18,MATCH(UsagePerHour!$B104,Sales!$C$5:$C$18,0),MATCH(UsagePerHour!ML$4,Sales!$D$3:$ABF$3,0))/ML$2*INDEX(Usage!$D$5:$ABF$11,MATCH(UsagePerHour!$B$100,Usage!$C$5:$C$11,0),MATCH(UsagePerHour!ML$4,Usage!$D$3:$ABF$3,0)),"")</f>
        <v>27.540623300804167</v>
      </c>
      <c r="MM104" s="6">
        <f>IFERROR(INDEX(Sales!$D$5:$ABF$18,MATCH(UsagePerHour!$B104,Sales!$C$5:$C$18,0),MATCH(UsagePerHour!MM$4,Sales!$D$3:$ABF$3,0))/MM$2*INDEX(Usage!$D$5:$ABF$11,MATCH(UsagePerHour!$B$100,Usage!$C$5:$C$11,0),MATCH(UsagePerHour!MM$4,Usage!$D$3:$ABF$3,0)),"")</f>
        <v>28.09123731617548</v>
      </c>
      <c r="MN104" s="6">
        <f>IFERROR(INDEX(Sales!$D$5:$ABF$18,MATCH(UsagePerHour!$B104,Sales!$C$5:$C$18,0),MATCH(UsagePerHour!MN$4,Sales!$D$3:$ABF$3,0))/MN$2*INDEX(Usage!$D$5:$ABF$11,MATCH(UsagePerHour!$B$100,Usage!$C$5:$C$11,0),MATCH(UsagePerHour!MN$4,Usage!$D$3:$ABF$3,0)),"")</f>
        <v>1.3461692454156395</v>
      </c>
      <c r="MO104" s="6">
        <f>IFERROR(INDEX(Sales!$D$5:$ABF$18,MATCH(UsagePerHour!$B104,Sales!$C$5:$C$18,0),MATCH(UsagePerHour!MO$4,Sales!$D$3:$ABF$3,0))/MO$2*INDEX(Usage!$D$5:$ABF$11,MATCH(UsagePerHour!$B$100,Usage!$C$5:$C$11,0),MATCH(UsagePerHour!MO$4,Usage!$D$3:$ABF$3,0)),"")</f>
        <v>8.0828606283884543</v>
      </c>
      <c r="MP104" s="6">
        <f>IFERROR(INDEX(Sales!$D$5:$ABF$18,MATCH(UsagePerHour!$B104,Sales!$C$5:$C$18,0),MATCH(UsagePerHour!MP$4,Sales!$D$3:$ABF$3,0))/MP$2*INDEX(Usage!$D$5:$ABF$11,MATCH(UsagePerHour!$B$100,Usage!$C$5:$C$11,0),MATCH(UsagePerHour!MP$4,Usage!$D$3:$ABF$3,0)),"")</f>
        <v>2.7267592288910758</v>
      </c>
      <c r="MQ104" s="6">
        <f>IFERROR(INDEX(Sales!$D$5:$ABF$18,MATCH(UsagePerHour!$B104,Sales!$C$5:$C$18,0),MATCH(UsagePerHour!MQ$4,Sales!$D$3:$ABF$3,0))/MQ$2*INDEX(Usage!$D$5:$ABF$11,MATCH(UsagePerHour!$B$100,Usage!$C$5:$C$11,0),MATCH(UsagePerHour!MQ$4,Usage!$D$3:$ABF$3,0)),"")</f>
        <v>2.5753293413173655</v>
      </c>
      <c r="MR104" s="6">
        <f>IFERROR(INDEX(Sales!$D$5:$ABF$18,MATCH(UsagePerHour!$B104,Sales!$C$5:$C$18,0),MATCH(UsagePerHour!MR$4,Sales!$D$3:$ABF$3,0))/MR$2*INDEX(Usage!$D$5:$ABF$11,MATCH(UsagePerHour!$B$100,Usage!$C$5:$C$11,0),MATCH(UsagePerHour!MR$4,Usage!$D$3:$ABF$3,0)),"")</f>
        <v>3.3231306710660391</v>
      </c>
      <c r="MS104" s="6">
        <f>IFERROR(INDEX(Sales!$D$5:$ABF$18,MATCH(UsagePerHour!$B104,Sales!$C$5:$C$18,0),MATCH(UsagePerHour!MS$4,Sales!$D$3:$ABF$3,0))/MS$2*INDEX(Usage!$D$5:$ABF$11,MATCH(UsagePerHour!$B$100,Usage!$C$5:$C$11,0),MATCH(UsagePerHour!MS$4,Usage!$D$3:$ABF$3,0)),"")</f>
        <v>2.0935713140597443</v>
      </c>
      <c r="MT104" s="6">
        <f>IFERROR(INDEX(Sales!$D$5:$ABF$18,MATCH(UsagePerHour!$B104,Sales!$C$5:$C$18,0),MATCH(UsagePerHour!MT$4,Sales!$D$3:$ABF$3,0))/MT$2*INDEX(Usage!$D$5:$ABF$11,MATCH(UsagePerHour!$B$100,Usage!$C$5:$C$11,0),MATCH(UsagePerHour!MT$4,Usage!$D$3:$ABF$3,0)),"")</f>
        <v>21.057975672952917</v>
      </c>
      <c r="MU104" s="6">
        <f>IFERROR(INDEX(Sales!$D$5:$ABF$18,MATCH(UsagePerHour!$B104,Sales!$C$5:$C$18,0),MATCH(UsagePerHour!MU$4,Sales!$D$3:$ABF$3,0))/MU$2*INDEX(Usage!$D$5:$ABF$11,MATCH(UsagePerHour!$B$100,Usage!$C$5:$C$11,0),MATCH(UsagePerHour!MU$4,Usage!$D$3:$ABF$3,0)),"")</f>
        <v>7.2935459061629766</v>
      </c>
      <c r="MV104" s="6">
        <f>IFERROR(INDEX(Sales!$D$5:$ABF$18,MATCH(UsagePerHour!$B104,Sales!$C$5:$C$18,0),MATCH(UsagePerHour!MV$4,Sales!$D$3:$ABF$3,0))/MV$2*INDEX(Usage!$D$5:$ABF$11,MATCH(UsagePerHour!$B$100,Usage!$C$5:$C$11,0),MATCH(UsagePerHour!MV$4,Usage!$D$3:$ABF$3,0)),"")</f>
        <v>6.5774476487876568</v>
      </c>
      <c r="MW104" s="6">
        <f>IFERROR(INDEX(Sales!$D$5:$ABF$18,MATCH(UsagePerHour!$B104,Sales!$C$5:$C$18,0),MATCH(UsagePerHour!MW$4,Sales!$D$3:$ABF$3,0))/MW$2*INDEX(Usage!$D$5:$ABF$11,MATCH(UsagePerHour!$B$100,Usage!$C$5:$C$11,0),MATCH(UsagePerHour!MW$4,Usage!$D$3:$ABF$3,0)),"")</f>
        <v>4.6693251169057621</v>
      </c>
      <c r="MX104" s="6">
        <f>IFERROR(INDEX(Sales!$D$5:$ABF$18,MATCH(UsagePerHour!$B104,Sales!$C$5:$C$18,0),MATCH(UsagePerHour!MX$4,Sales!$D$3:$ABF$3,0))/MX$2*INDEX(Usage!$D$5:$ABF$11,MATCH(UsagePerHour!$B$100,Usage!$C$5:$C$11,0),MATCH(UsagePerHour!MX$4,Usage!$D$3:$ABF$3,0)),"")</f>
        <v>1.7396270684119537</v>
      </c>
      <c r="MY104" s="6">
        <f>IFERROR(INDEX(Sales!$D$5:$ABF$18,MATCH(UsagePerHour!$B104,Sales!$C$5:$C$18,0),MATCH(UsagePerHour!MY$4,Sales!$D$3:$ABF$3,0))/MY$2*INDEX(Usage!$D$5:$ABF$11,MATCH(UsagePerHour!$B$100,Usage!$C$5:$C$11,0),MATCH(UsagePerHour!MY$4,Usage!$D$3:$ABF$3,0)),"")</f>
        <v>3.7388650360618407</v>
      </c>
      <c r="MZ104" s="6">
        <f>IFERROR(INDEX(Sales!$D$5:$ABF$18,MATCH(UsagePerHour!$B104,Sales!$C$5:$C$18,0),MATCH(UsagePerHour!MZ$4,Sales!$D$3:$ABF$3,0))/MZ$2*INDEX(Usage!$D$5:$ABF$11,MATCH(UsagePerHour!$B$100,Usage!$C$5:$C$11,0),MATCH(UsagePerHour!MZ$4,Usage!$D$3:$ABF$3,0)),"")</f>
        <v>7.693854619839235</v>
      </c>
      <c r="NA104" s="6">
        <f>IFERROR(INDEX(Sales!$D$5:$ABF$18,MATCH(UsagePerHour!$B104,Sales!$C$5:$C$18,0),MATCH(UsagePerHour!NA$4,Sales!$D$3:$ABF$3,0))/NA$2*INDEX(Usage!$D$5:$ABF$11,MATCH(UsagePerHour!$B$100,Usage!$C$5:$C$11,0),MATCH(UsagePerHour!NA$4,Usage!$D$3:$ABF$3,0)),"")</f>
        <v>27.87834427057042</v>
      </c>
      <c r="NB104" s="6">
        <f>IFERROR(INDEX(Sales!$D$5:$ABF$18,MATCH(UsagePerHour!$B104,Sales!$C$5:$C$18,0),MATCH(UsagePerHour!NB$4,Sales!$D$3:$ABF$3,0))/NB$2*INDEX(Usage!$D$5:$ABF$11,MATCH(UsagePerHour!$B$100,Usage!$C$5:$C$11,0),MATCH(UsagePerHour!NB$4,Usage!$D$3:$ABF$3,0)),"")</f>
        <v>1.6944784059742921</v>
      </c>
      <c r="NC104" s="6">
        <f>IFERROR(INDEX(Sales!$D$5:$ABF$18,MATCH(UsagePerHour!$B104,Sales!$C$5:$C$18,0),MATCH(UsagePerHour!NC$4,Sales!$D$3:$ABF$3,0))/NC$2*INDEX(Usage!$D$5:$ABF$11,MATCH(UsagePerHour!$B$100,Usage!$C$5:$C$11,0),MATCH(UsagePerHour!NC$4,Usage!$D$3:$ABF$3,0)),"")</f>
        <v>2.4449145031492621</v>
      </c>
      <c r="ND104" s="6">
        <f>IFERROR(INDEX(Sales!$D$5:$ABF$18,MATCH(UsagePerHour!$B104,Sales!$C$5:$C$18,0),MATCH(UsagePerHour!ND$4,Sales!$D$3:$ABF$3,0))/ND$2*INDEX(Usage!$D$5:$ABF$11,MATCH(UsagePerHour!$B$100,Usage!$C$5:$C$11,0),MATCH(UsagePerHour!ND$4,Usage!$D$3:$ABF$3,0)),"")</f>
        <v>6.4123266536301831</v>
      </c>
      <c r="NE104" s="6">
        <f>IFERROR(INDEX(Sales!$D$5:$ABF$18,MATCH(UsagePerHour!$B104,Sales!$C$5:$C$18,0),MATCH(UsagePerHour!NE$4,Sales!$D$3:$ABF$3,0))/NE$2*INDEX(Usage!$D$5:$ABF$11,MATCH(UsagePerHour!$B$100,Usage!$C$5:$C$11,0),MATCH(UsagePerHour!NE$4,Usage!$D$3:$ABF$3,0)),"")</f>
        <v>4.7436537578142168</v>
      </c>
      <c r="NF104" s="6">
        <f>IFERROR(INDEX(Sales!$D$5:$ABF$18,MATCH(UsagePerHour!$B104,Sales!$C$5:$C$18,0),MATCH(UsagePerHour!NF$4,Sales!$D$3:$ABF$3,0))/NF$2*INDEX(Usage!$D$5:$ABF$11,MATCH(UsagePerHour!$B$100,Usage!$C$5:$C$11,0),MATCH(UsagePerHour!NF$4,Usage!$D$3:$ABF$3,0)),"")</f>
        <v>0.96930280679860703</v>
      </c>
      <c r="NG104" s="6">
        <f>IFERROR(INDEX(Sales!$D$5:$ABF$18,MATCH(UsagePerHour!$B104,Sales!$C$5:$C$18,0),MATCH(UsagePerHour!NG$4,Sales!$D$3:$ABF$3,0))/NG$2*INDEX(Usage!$D$5:$ABF$11,MATCH(UsagePerHour!$B$100,Usage!$C$5:$C$11,0),MATCH(UsagePerHour!NG$4,Usage!$D$3:$ABF$3,0)),"")</f>
        <v>2.9256490282870713</v>
      </c>
      <c r="NH104" s="6">
        <f>IFERROR(INDEX(Sales!$D$5:$ABF$18,MATCH(UsagePerHour!$B104,Sales!$C$5:$C$18,0),MATCH(UsagePerHour!NH$4,Sales!$D$3:$ABF$3,0))/NH$2*INDEX(Usage!$D$5:$ABF$11,MATCH(UsagePerHour!$B$100,Usage!$C$5:$C$11,0),MATCH(UsagePerHour!NH$4,Usage!$D$3:$ABF$3,0)),"")</f>
        <v>28.411273203980429</v>
      </c>
      <c r="NI104" s="6">
        <f>IFERROR(INDEX(Sales!$D$5:$ABF$18,MATCH(UsagePerHour!$B104,Sales!$C$5:$C$18,0),MATCH(UsagePerHour!NI$4,Sales!$D$3:$ABF$3,0))/NI$2*INDEX(Usage!$D$5:$ABF$11,MATCH(UsagePerHour!$B$100,Usage!$C$5:$C$11,0),MATCH(UsagePerHour!NI$4,Usage!$D$3:$ABF$3,0)),"")</f>
        <v>3.592735446626989</v>
      </c>
      <c r="NJ104" s="6">
        <f>IFERROR(INDEX(Sales!$D$5:$ABF$18,MATCH(UsagePerHour!$B104,Sales!$C$5:$C$18,0),MATCH(UsagePerHour!NJ$4,Sales!$D$3:$ABF$3,0))/NJ$2*INDEX(Usage!$D$5:$ABF$11,MATCH(UsagePerHour!$B$100,Usage!$C$5:$C$11,0),MATCH(UsagePerHour!NJ$4,Usage!$D$3:$ABF$3,0)),"")</f>
        <v>3.0900499875232428</v>
      </c>
      <c r="NK104" s="6">
        <f>IFERROR(INDEX(Sales!$D$5:$ABF$18,MATCH(UsagePerHour!$B104,Sales!$C$5:$C$18,0),MATCH(UsagePerHour!NK$4,Sales!$D$3:$ABF$3,0))/NK$2*INDEX(Usage!$D$5:$ABF$11,MATCH(UsagePerHour!$B$100,Usage!$C$5:$C$11,0),MATCH(UsagePerHour!NK$4,Usage!$D$3:$ABF$3,0)),"")</f>
        <v>16.638732340973995</v>
      </c>
      <c r="NL104" s="6">
        <f>IFERROR(INDEX(Sales!$D$5:$ABF$18,MATCH(UsagePerHour!$B104,Sales!$C$5:$C$18,0),MATCH(UsagePerHour!NL$4,Sales!$D$3:$ABF$3,0))/NL$2*INDEX(Usage!$D$5:$ABF$11,MATCH(UsagePerHour!$B$100,Usage!$C$5:$C$11,0),MATCH(UsagePerHour!NL$4,Usage!$D$3:$ABF$3,0)),"")</f>
        <v>1.4419244248057292</v>
      </c>
      <c r="NM104" s="6">
        <f>IFERROR(INDEX(Sales!$D$5:$ABF$18,MATCH(UsagePerHour!$B104,Sales!$C$5:$C$18,0),MATCH(UsagePerHour!NM$4,Sales!$D$3:$ABF$3,0))/NM$2*INDEX(Usage!$D$5:$ABF$11,MATCH(UsagePerHour!$B$100,Usage!$C$5:$C$11,0),MATCH(UsagePerHour!NM$4,Usage!$D$3:$ABF$3,0)),"")</f>
        <v>5.70381475082156</v>
      </c>
      <c r="NN104" s="6">
        <f>IFERROR(INDEX(Sales!$D$5:$ABF$18,MATCH(UsagePerHour!$B104,Sales!$C$5:$C$18,0),MATCH(UsagePerHour!NN$4,Sales!$D$3:$ABF$3,0))/NN$2*INDEX(Usage!$D$5:$ABF$11,MATCH(UsagePerHour!$B$100,Usage!$C$5:$C$11,0),MATCH(UsagePerHour!NN$4,Usage!$D$3:$ABF$3,0)),"")</f>
        <v>14.560285992850179</v>
      </c>
      <c r="NO104" s="6">
        <f>IFERROR(INDEX(Sales!$D$5:$ABF$18,MATCH(UsagePerHour!$B104,Sales!$C$5:$C$18,0),MATCH(UsagePerHour!NO$4,Sales!$D$3:$ABF$3,0))/NO$2*INDEX(Usage!$D$5:$ABF$11,MATCH(UsagePerHour!$B$100,Usage!$C$5:$C$11,0),MATCH(UsagePerHour!NO$4,Usage!$D$3:$ABF$3,0)),"")</f>
        <v>14.889012837862552</v>
      </c>
      <c r="NP104" s="6">
        <f>IFERROR(INDEX(Sales!$D$5:$ABF$18,MATCH(UsagePerHour!$B104,Sales!$C$5:$C$18,0),MATCH(UsagePerHour!NP$4,Sales!$D$3:$ABF$3,0))/NP$2*INDEX(Usage!$D$5:$ABF$11,MATCH(UsagePerHour!$B$100,Usage!$C$5:$C$11,0),MATCH(UsagePerHour!NP$4,Usage!$D$3:$ABF$3,0)),"")</f>
        <v>6.9335406001163182</v>
      </c>
      <c r="NQ104" s="6">
        <f>IFERROR(INDEX(Sales!$D$5:$ABF$18,MATCH(UsagePerHour!$B104,Sales!$C$5:$C$18,0),MATCH(UsagePerHour!NQ$4,Sales!$D$3:$ABF$3,0))/NQ$2*INDEX(Usage!$D$5:$ABF$11,MATCH(UsagePerHour!$B$100,Usage!$C$5:$C$11,0),MATCH(UsagePerHour!NQ$4,Usage!$D$3:$ABF$3,0)),"")</f>
        <v>5.053179750055719</v>
      </c>
      <c r="NR104" s="6">
        <f>IFERROR(INDEX(Sales!$D$5:$ABF$18,MATCH(UsagePerHour!$B104,Sales!$C$5:$C$18,0),MATCH(UsagePerHour!NR$4,Sales!$D$3:$ABF$3,0))/NR$2*INDEX(Usage!$D$5:$ABF$11,MATCH(UsagePerHour!$B$100,Usage!$C$5:$C$11,0),MATCH(UsagePerHour!NR$4,Usage!$D$3:$ABF$3,0)),"")</f>
        <v>8.8128319150297525</v>
      </c>
      <c r="NS104" s="6">
        <f>IFERROR(INDEX(Sales!$D$5:$ABF$18,MATCH(UsagePerHour!$B104,Sales!$C$5:$C$18,0),MATCH(UsagePerHour!NS$4,Sales!$D$3:$ABF$3,0))/NS$2*INDEX(Usage!$D$5:$ABF$11,MATCH(UsagePerHour!$B$100,Usage!$C$5:$C$11,0),MATCH(UsagePerHour!NS$4,Usage!$D$3:$ABF$3,0)),"")</f>
        <v>3.0428524357040043</v>
      </c>
      <c r="NT104" s="6">
        <f>IFERROR(INDEX(Sales!$D$5:$ABF$18,MATCH(UsagePerHour!$B104,Sales!$C$5:$C$18,0),MATCH(UsagePerHour!NT$4,Sales!$D$3:$ABF$3,0))/NT$2*INDEX(Usage!$D$5:$ABF$11,MATCH(UsagePerHour!$B$100,Usage!$C$5:$C$11,0),MATCH(UsagePerHour!NT$4,Usage!$D$3:$ABF$3,0)),"")</f>
        <v>7.2392163545674419</v>
      </c>
      <c r="NU104" s="6">
        <f>IFERROR(INDEX(Sales!$D$5:$ABF$18,MATCH(UsagePerHour!$B104,Sales!$C$5:$C$18,0),MATCH(UsagePerHour!NU$4,Sales!$D$3:$ABF$3,0))/NU$2*INDEX(Usage!$D$5:$ABF$11,MATCH(UsagePerHour!$B$100,Usage!$C$5:$C$11,0),MATCH(UsagePerHour!NU$4,Usage!$D$3:$ABF$3,0)),"")</f>
        <v>8.1237801746276332</v>
      </c>
      <c r="NV104" s="6">
        <f>IFERROR(INDEX(Sales!$D$5:$ABF$18,MATCH(UsagePerHour!$B104,Sales!$C$5:$C$18,0),MATCH(UsagePerHour!NV$4,Sales!$D$3:$ABF$3,0))/NV$2*INDEX(Usage!$D$5:$ABF$11,MATCH(UsagePerHour!$B$100,Usage!$C$5:$C$11,0),MATCH(UsagePerHour!NV$4,Usage!$D$3:$ABF$3,0)),"")</f>
        <v>29.473774051059369</v>
      </c>
      <c r="NW104" s="6">
        <f>IFERROR(INDEX(Sales!$D$5:$ABF$18,MATCH(UsagePerHour!$B104,Sales!$C$5:$C$18,0),MATCH(UsagePerHour!NW$4,Sales!$D$3:$ABF$3,0))/NW$2*INDEX(Usage!$D$5:$ABF$11,MATCH(UsagePerHour!$B$100,Usage!$C$5:$C$11,0),MATCH(UsagePerHour!NW$4,Usage!$D$3:$ABF$3,0)),"")</f>
        <v>4.0200792154703153</v>
      </c>
      <c r="NX104" s="6">
        <f>IFERROR(INDEX(Sales!$D$5:$ABF$18,MATCH(UsagePerHour!$B104,Sales!$C$5:$C$18,0),MATCH(UsagePerHour!NX$4,Sales!$D$3:$ABF$3,0))/NX$2*INDEX(Usage!$D$5:$ABF$11,MATCH(UsagePerHour!$B$100,Usage!$C$5:$C$11,0),MATCH(UsagePerHour!NX$4,Usage!$D$3:$ABF$3,0)),"")</f>
        <v>7.2536847761400995</v>
      </c>
      <c r="NY104" s="6">
        <f>IFERROR(INDEX(Sales!$D$5:$ABF$18,MATCH(UsagePerHour!$B104,Sales!$C$5:$C$18,0),MATCH(UsagePerHour!NY$4,Sales!$D$3:$ABF$3,0))/NY$2*INDEX(Usage!$D$5:$ABF$11,MATCH(UsagePerHour!$B$100,Usage!$C$5:$C$11,0),MATCH(UsagePerHour!NY$4,Usage!$D$3:$ABF$3,0)),"")</f>
        <v>4.9135159097625847</v>
      </c>
      <c r="NZ104" s="6">
        <f>IFERROR(INDEX(Sales!$D$5:$ABF$18,MATCH(UsagePerHour!$B104,Sales!$C$5:$C$18,0),MATCH(UsagePerHour!NZ$4,Sales!$D$3:$ABF$3,0))/NZ$2*INDEX(Usage!$D$5:$ABF$11,MATCH(UsagePerHour!$B$100,Usage!$C$5:$C$11,0),MATCH(UsagePerHour!NZ$4,Usage!$D$3:$ABF$3,0)),"")</f>
        <v>1.0477210102321988</v>
      </c>
      <c r="OA104" s="6">
        <f>IFERROR(INDEX(Sales!$D$5:$ABF$18,MATCH(UsagePerHour!$B104,Sales!$C$5:$C$18,0),MATCH(UsagePerHour!OA$4,Sales!$D$3:$ABF$3,0))/OA$2*INDEX(Usage!$D$5:$ABF$11,MATCH(UsagePerHour!$B$100,Usage!$C$5:$C$11,0),MATCH(UsagePerHour!OA$4,Usage!$D$3:$ABF$3,0)),"")</f>
        <v>3.4545672009021633</v>
      </c>
      <c r="OB104" s="6">
        <f>IFERROR(INDEX(Sales!$D$5:$ABF$18,MATCH(UsagePerHour!$B104,Sales!$C$5:$C$18,0),MATCH(UsagePerHour!OB$4,Sales!$D$3:$ABF$3,0))/OB$2*INDEX(Usage!$D$5:$ABF$11,MATCH(UsagePerHour!$B$100,Usage!$C$5:$C$11,0),MATCH(UsagePerHour!OB$4,Usage!$D$3:$ABF$3,0)),"")</f>
        <v>10.927247556854923</v>
      </c>
      <c r="OC104" s="6">
        <f>IFERROR(INDEX(Sales!$D$5:$ABF$18,MATCH(UsagePerHour!$B104,Sales!$C$5:$C$18,0),MATCH(UsagePerHour!OC$4,Sales!$D$3:$ABF$3,0))/OC$2*INDEX(Usage!$D$5:$ABF$11,MATCH(UsagePerHour!$B$100,Usage!$C$5:$C$11,0),MATCH(UsagePerHour!OC$4,Usage!$D$3:$ABF$3,0)),"")</f>
        <v>13.224291281353949</v>
      </c>
      <c r="OD104" s="6">
        <f>IFERROR(INDEX(Sales!$D$5:$ABF$18,MATCH(UsagePerHour!$B104,Sales!$C$5:$C$18,0),MATCH(UsagePerHour!OD$4,Sales!$D$3:$ABF$3,0))/OD$2*INDEX(Usage!$D$5:$ABF$11,MATCH(UsagePerHour!$B$100,Usage!$C$5:$C$11,0),MATCH(UsagePerHour!OD$4,Usage!$D$3:$ABF$3,0)),"")</f>
        <v>2.4107719990915601</v>
      </c>
      <c r="OE104" s="6">
        <f>IFERROR(INDEX(Sales!$D$5:$ABF$18,MATCH(UsagePerHour!$B104,Sales!$C$5:$C$18,0),MATCH(UsagePerHour!OE$4,Sales!$D$3:$ABF$3,0))/OE$2*INDEX(Usage!$D$5:$ABF$11,MATCH(UsagePerHour!$B$100,Usage!$C$5:$C$11,0),MATCH(UsagePerHour!OE$4,Usage!$D$3:$ABF$3,0)),"")</f>
        <v>7.5015550487248603</v>
      </c>
      <c r="OF104" s="6">
        <f>IFERROR(INDEX(Sales!$D$5:$ABF$18,MATCH(UsagePerHour!$B104,Sales!$C$5:$C$18,0),MATCH(UsagePerHour!OF$4,Sales!$D$3:$ABF$3,0))/OF$2*INDEX(Usage!$D$5:$ABF$11,MATCH(UsagePerHour!$B$100,Usage!$C$5:$C$11,0),MATCH(UsagePerHour!OF$4,Usage!$D$3:$ABF$3,0)),"")</f>
        <v>1.728322684353429</v>
      </c>
      <c r="OG104" s="6">
        <f>IFERROR(INDEX(Sales!$D$5:$ABF$18,MATCH(UsagePerHour!$B104,Sales!$C$5:$C$18,0),MATCH(UsagePerHour!OG$4,Sales!$D$3:$ABF$3,0))/OG$2*INDEX(Usage!$D$5:$ABF$11,MATCH(UsagePerHour!$B$100,Usage!$C$5:$C$11,0),MATCH(UsagePerHour!OG$4,Usage!$D$3:$ABF$3,0)),"")</f>
        <v>0.57231975759736209</v>
      </c>
      <c r="OH104" s="6">
        <f>IFERROR(INDEX(Sales!$D$5:$ABF$18,MATCH(UsagePerHour!$B104,Sales!$C$5:$C$18,0),MATCH(UsagePerHour!OH$4,Sales!$D$3:$ABF$3,0))/OH$2*INDEX(Usage!$D$5:$ABF$11,MATCH(UsagePerHour!$B$100,Usage!$C$5:$C$11,0),MATCH(UsagePerHour!OH$4,Usage!$D$3:$ABF$3,0)),"")</f>
        <v>3.419066012744997</v>
      </c>
      <c r="OI104" s="6">
        <f>IFERROR(INDEX(Sales!$D$5:$ABF$18,MATCH(UsagePerHour!$B104,Sales!$C$5:$C$18,0),MATCH(UsagePerHour!OI$4,Sales!$D$3:$ABF$3,0))/OI$2*INDEX(Usage!$D$5:$ABF$11,MATCH(UsagePerHour!$B$100,Usage!$C$5:$C$11,0),MATCH(UsagePerHour!OI$4,Usage!$D$3:$ABF$3,0)),"")</f>
        <v>1.1129561301205373</v>
      </c>
      <c r="OJ104" s="6">
        <f>IFERROR(INDEX(Sales!$D$5:$ABF$18,MATCH(UsagePerHour!$B104,Sales!$C$5:$C$18,0),MATCH(UsagePerHour!OJ$4,Sales!$D$3:$ABF$3,0))/OJ$2*INDEX(Usage!$D$5:$ABF$11,MATCH(UsagePerHour!$B$100,Usage!$C$5:$C$11,0),MATCH(UsagePerHour!OJ$4,Usage!$D$3:$ABF$3,0)),"")</f>
        <v>31.229083403535384</v>
      </c>
      <c r="OK104" s="6">
        <f>IFERROR(INDEX(Sales!$D$5:$ABF$18,MATCH(UsagePerHour!$B104,Sales!$C$5:$C$18,0),MATCH(UsagePerHour!OK$4,Sales!$D$3:$ABF$3,0))/OK$2*INDEX(Usage!$D$5:$ABF$11,MATCH(UsagePerHour!$B$100,Usage!$C$5:$C$11,0),MATCH(UsagePerHour!OK$4,Usage!$D$3:$ABF$3,0)),"")</f>
        <v>3.8439061499748473</v>
      </c>
      <c r="OL104" s="6">
        <f>IFERROR(INDEX(Sales!$D$5:$ABF$18,MATCH(UsagePerHour!$B104,Sales!$C$5:$C$18,0),MATCH(UsagePerHour!OL$4,Sales!$D$3:$ABF$3,0))/OL$2*INDEX(Usage!$D$5:$ABF$11,MATCH(UsagePerHour!$B$100,Usage!$C$5:$C$11,0),MATCH(UsagePerHour!OL$4,Usage!$D$3:$ABF$3,0)),"")</f>
        <v>0.87063828252049946</v>
      </c>
      <c r="OM104" s="6">
        <f>IFERROR(INDEX(Sales!$D$5:$ABF$18,MATCH(UsagePerHour!$B104,Sales!$C$5:$C$18,0),MATCH(UsagePerHour!OM$4,Sales!$D$3:$ABF$3,0))/OM$2*INDEX(Usage!$D$5:$ABF$11,MATCH(UsagePerHour!$B$100,Usage!$C$5:$C$11,0),MATCH(UsagePerHour!OM$4,Usage!$D$3:$ABF$3,0)),"")</f>
        <v>3.6949341999059704</v>
      </c>
      <c r="ON104" s="6">
        <f>IFERROR(INDEX(Sales!$D$5:$ABF$18,MATCH(UsagePerHour!$B104,Sales!$C$5:$C$18,0),MATCH(UsagePerHour!ON$4,Sales!$D$3:$ABF$3,0))/ON$2*INDEX(Usage!$D$5:$ABF$11,MATCH(UsagePerHour!$B$100,Usage!$C$5:$C$11,0),MATCH(UsagePerHour!ON$4,Usage!$D$3:$ABF$3,0)),"")</f>
        <v>0.85521251501016959</v>
      </c>
      <c r="OO104" s="6">
        <f>IFERROR(INDEX(Sales!$D$5:$ABF$18,MATCH(UsagePerHour!$B104,Sales!$C$5:$C$18,0),MATCH(UsagePerHour!OO$4,Sales!$D$3:$ABF$3,0))/OO$2*INDEX(Usage!$D$5:$ABF$11,MATCH(UsagePerHour!$B$100,Usage!$C$5:$C$11,0),MATCH(UsagePerHour!OO$4,Usage!$D$3:$ABF$3,0)),"")</f>
        <v>3.4937601021365432</v>
      </c>
      <c r="OP104" s="6">
        <f>IFERROR(INDEX(Sales!$D$5:$ABF$18,MATCH(UsagePerHour!$B104,Sales!$C$5:$C$18,0),MATCH(UsagePerHour!OP$4,Sales!$D$3:$ABF$3,0))/OP$2*INDEX(Usage!$D$5:$ABF$11,MATCH(UsagePerHour!$B$100,Usage!$C$5:$C$11,0),MATCH(UsagePerHour!OP$4,Usage!$D$3:$ABF$3,0)),"")</f>
        <v>3.3337393479109245</v>
      </c>
      <c r="OQ104" s="6">
        <f>IFERROR(INDEX(Sales!$D$5:$ABF$18,MATCH(UsagePerHour!$B104,Sales!$C$5:$C$18,0),MATCH(UsagePerHour!OQ$4,Sales!$D$3:$ABF$3,0))/OQ$2*INDEX(Usage!$D$5:$ABF$11,MATCH(UsagePerHour!$B$100,Usage!$C$5:$C$11,0),MATCH(UsagePerHour!OQ$4,Usage!$D$3:$ABF$3,0)),"")</f>
        <v>17.633183599630271</v>
      </c>
      <c r="OR104" s="6">
        <f>IFERROR(INDEX(Sales!$D$5:$ABF$18,MATCH(UsagePerHour!$B104,Sales!$C$5:$C$18,0),MATCH(UsagePerHour!OR$4,Sales!$D$3:$ABF$3,0))/OR$2*INDEX(Usage!$D$5:$ABF$11,MATCH(UsagePerHour!$B$100,Usage!$C$5:$C$11,0),MATCH(UsagePerHour!OR$4,Usage!$D$3:$ABF$3,0)),"")</f>
        <v>3.4000894892019429</v>
      </c>
      <c r="OS104" s="6">
        <f>IFERROR(INDEX(Sales!$D$5:$ABF$18,MATCH(UsagePerHour!$B104,Sales!$C$5:$C$18,0),MATCH(UsagePerHour!OS$4,Sales!$D$3:$ABF$3,0))/OS$2*INDEX(Usage!$D$5:$ABF$11,MATCH(UsagePerHour!$B$100,Usage!$C$5:$C$11,0),MATCH(UsagePerHour!OS$4,Usage!$D$3:$ABF$3,0)),"")</f>
        <v>3.3336431149160326</v>
      </c>
      <c r="OT104" s="6">
        <f>IFERROR(INDEX(Sales!$D$5:$ABF$18,MATCH(UsagePerHour!$B104,Sales!$C$5:$C$18,0),MATCH(UsagePerHour!OT$4,Sales!$D$3:$ABF$3,0))/OT$2*INDEX(Usage!$D$5:$ABF$11,MATCH(UsagePerHour!$B$100,Usage!$C$5:$C$11,0),MATCH(UsagePerHour!OT$4,Usage!$D$3:$ABF$3,0)),"")</f>
        <v>0</v>
      </c>
      <c r="OU104" s="6">
        <f>IFERROR(INDEX(Sales!$D$5:$ABF$18,MATCH(UsagePerHour!$B104,Sales!$C$5:$C$18,0),MATCH(UsagePerHour!OU$4,Sales!$D$3:$ABF$3,0))/OU$2*INDEX(Usage!$D$5:$ABF$11,MATCH(UsagePerHour!$B$100,Usage!$C$5:$C$11,0),MATCH(UsagePerHour!OU$4,Usage!$D$3:$ABF$3,0)),"")</f>
        <v>1.2703011985181276</v>
      </c>
      <c r="OV104" s="6">
        <f>IFERROR(INDEX(Sales!$D$5:$ABF$18,MATCH(UsagePerHour!$B104,Sales!$C$5:$C$18,0),MATCH(UsagePerHour!OV$4,Sales!$D$3:$ABF$3,0))/OV$2*INDEX(Usage!$D$5:$ABF$11,MATCH(UsagePerHour!$B$100,Usage!$C$5:$C$11,0),MATCH(UsagePerHour!OV$4,Usage!$D$3:$ABF$3,0)),"")</f>
        <v>2.8871305827687928</v>
      </c>
      <c r="OW104" s="6">
        <f>IFERROR(INDEX(Sales!$D$5:$ABF$18,MATCH(UsagePerHour!$B104,Sales!$C$5:$C$18,0),MATCH(UsagePerHour!OW$4,Sales!$D$3:$ABF$3,0))/OW$2*INDEX(Usage!$D$5:$ABF$11,MATCH(UsagePerHour!$B$100,Usage!$C$5:$C$11,0),MATCH(UsagePerHour!OW$4,Usage!$D$3:$ABF$3,0)),"")</f>
        <v>5.4457673358446419</v>
      </c>
      <c r="OX104" s="6">
        <f>IFERROR(INDEX(Sales!$D$5:$ABF$18,MATCH(UsagePerHour!$B104,Sales!$C$5:$C$18,0),MATCH(UsagePerHour!OX$4,Sales!$D$3:$ABF$3,0))/OX$2*INDEX(Usage!$D$5:$ABF$11,MATCH(UsagePerHour!$B$100,Usage!$C$5:$C$11,0),MATCH(UsagePerHour!OX$4,Usage!$D$3:$ABF$3,0)),"")</f>
        <v>18.535992074486796</v>
      </c>
      <c r="OY104" s="6">
        <f>IFERROR(INDEX(Sales!$D$5:$ABF$18,MATCH(UsagePerHour!$B104,Sales!$C$5:$C$18,0),MATCH(UsagePerHour!OY$4,Sales!$D$3:$ABF$3,0))/OY$2*INDEX(Usage!$D$5:$ABF$11,MATCH(UsagePerHour!$B$100,Usage!$C$5:$C$11,0),MATCH(UsagePerHour!OY$4,Usage!$D$3:$ABF$3,0)),"")</f>
        <v>2.9683005706403782</v>
      </c>
      <c r="OZ104" s="6">
        <f>IFERROR(INDEX(Sales!$D$5:$ABF$18,MATCH(UsagePerHour!$B104,Sales!$C$5:$C$18,0),MATCH(UsagePerHour!OZ$4,Sales!$D$3:$ABF$3,0))/OZ$2*INDEX(Usage!$D$5:$ABF$11,MATCH(UsagePerHour!$B$100,Usage!$C$5:$C$11,0),MATCH(UsagePerHour!OZ$4,Usage!$D$3:$ABF$3,0)),"")</f>
        <v>8.2266271264245052</v>
      </c>
      <c r="PA104" s="6">
        <f>IFERROR(INDEX(Sales!$D$5:$ABF$18,MATCH(UsagePerHour!$B104,Sales!$C$5:$C$18,0),MATCH(UsagePerHour!PA$4,Sales!$D$3:$ABF$3,0))/PA$2*INDEX(Usage!$D$5:$ABF$11,MATCH(UsagePerHour!$B$100,Usage!$C$5:$C$11,0),MATCH(UsagePerHour!PA$4,Usage!$D$3:$ABF$3,0)),"")</f>
        <v>4.5093924759087383</v>
      </c>
      <c r="PB104" s="6">
        <f>IFERROR(INDEX(Sales!$D$5:$ABF$18,MATCH(UsagePerHour!$B104,Sales!$C$5:$C$18,0),MATCH(UsagePerHour!PB$4,Sales!$D$3:$ABF$3,0))/PB$2*INDEX(Usage!$D$5:$ABF$11,MATCH(UsagePerHour!$B$100,Usage!$C$5:$C$11,0),MATCH(UsagePerHour!PB$4,Usage!$D$3:$ABF$3,0)),"")</f>
        <v>1.9634795120920898</v>
      </c>
      <c r="PC104" s="6">
        <f>IFERROR(INDEX(Sales!$D$5:$ABF$18,MATCH(UsagePerHour!$B104,Sales!$C$5:$C$18,0),MATCH(UsagePerHour!PC$4,Sales!$D$3:$ABF$3,0))/PC$2*INDEX(Usage!$D$5:$ABF$11,MATCH(UsagePerHour!$B$100,Usage!$C$5:$C$11,0),MATCH(UsagePerHour!PC$4,Usage!$D$3:$ABF$3,0)),"")</f>
        <v>0.42847656116015853</v>
      </c>
      <c r="PD104" s="6">
        <f>IFERROR(INDEX(Sales!$D$5:$ABF$18,MATCH(UsagePerHour!$B104,Sales!$C$5:$C$18,0),MATCH(UsagePerHour!PD$4,Sales!$D$3:$ABF$3,0))/PD$2*INDEX(Usage!$D$5:$ABF$11,MATCH(UsagePerHour!$B$100,Usage!$C$5:$C$11,0),MATCH(UsagePerHour!PD$4,Usage!$D$3:$ABF$3,0)),"")</f>
        <v>1.2003514318622304</v>
      </c>
      <c r="PE104" s="6">
        <f>IFERROR(INDEX(Sales!$D$5:$ABF$18,MATCH(UsagePerHour!$B104,Sales!$C$5:$C$18,0),MATCH(UsagePerHour!PE$4,Sales!$D$3:$ABF$3,0))/PE$2*INDEX(Usage!$D$5:$ABF$11,MATCH(UsagePerHour!$B$100,Usage!$C$5:$C$11,0),MATCH(UsagePerHour!PE$4,Usage!$D$3:$ABF$3,0)),"")</f>
        <v>13.849673890174625</v>
      </c>
      <c r="PF104" s="6">
        <f>IFERROR(INDEX(Sales!$D$5:$ABF$18,MATCH(UsagePerHour!$B104,Sales!$C$5:$C$18,0),MATCH(UsagePerHour!PF$4,Sales!$D$3:$ABF$3,0))/PF$2*INDEX(Usage!$D$5:$ABF$11,MATCH(UsagePerHour!$B$100,Usage!$C$5:$C$11,0),MATCH(UsagePerHour!PF$4,Usage!$D$3:$ABF$3,0)),"")</f>
        <v>1.9626456493211264</v>
      </c>
      <c r="PG104" s="6">
        <f>IFERROR(INDEX(Sales!$D$5:$ABF$18,MATCH(UsagePerHour!$B104,Sales!$C$5:$C$18,0),MATCH(UsagePerHour!PG$4,Sales!$D$3:$ABF$3,0))/PG$2*INDEX(Usage!$D$5:$ABF$11,MATCH(UsagePerHour!$B$100,Usage!$C$5:$C$11,0),MATCH(UsagePerHour!PG$4,Usage!$D$3:$ABF$3,0)),"")</f>
        <v>0.79898289907669717</v>
      </c>
      <c r="PH104" s="6">
        <f>IFERROR(INDEX(Sales!$D$5:$ABF$18,MATCH(UsagePerHour!$B104,Sales!$C$5:$C$18,0),MATCH(UsagePerHour!PH$4,Sales!$D$3:$ABF$3,0))/PH$2*INDEX(Usage!$D$5:$ABF$11,MATCH(UsagePerHour!$B$100,Usage!$C$5:$C$11,0),MATCH(UsagePerHour!PH$4,Usage!$D$3:$ABF$3,0)),"")</f>
        <v>11.448854408579951</v>
      </c>
      <c r="PI104" s="6">
        <f>IFERROR(INDEX(Sales!$D$5:$ABF$18,MATCH(UsagePerHour!$B104,Sales!$C$5:$C$18,0),MATCH(UsagePerHour!PI$4,Sales!$D$3:$ABF$3,0))/PI$2*INDEX(Usage!$D$5:$ABF$11,MATCH(UsagePerHour!$B$100,Usage!$C$5:$C$11,0),MATCH(UsagePerHour!PI$4,Usage!$D$3:$ABF$3,0)),"")</f>
        <v>2.3703714862462717</v>
      </c>
      <c r="PJ104" s="6">
        <f>IFERROR(INDEX(Sales!$D$5:$ABF$18,MATCH(UsagePerHour!$B104,Sales!$C$5:$C$18,0),MATCH(UsagePerHour!PJ$4,Sales!$D$3:$ABF$3,0))/PJ$2*INDEX(Usage!$D$5:$ABF$11,MATCH(UsagePerHour!$B$100,Usage!$C$5:$C$11,0),MATCH(UsagePerHour!PJ$4,Usage!$D$3:$ABF$3,0)),"")</f>
        <v>0.48433658873505003</v>
      </c>
      <c r="PK104" s="6">
        <f>IFERROR(INDEX(Sales!$D$5:$ABF$18,MATCH(UsagePerHour!$B104,Sales!$C$5:$C$18,0),MATCH(UsagePerHour!PK$4,Sales!$D$3:$ABF$3,0))/PK$2*INDEX(Usage!$D$5:$ABF$11,MATCH(UsagePerHour!$B$100,Usage!$C$5:$C$11,0),MATCH(UsagePerHour!PK$4,Usage!$D$3:$ABF$3,0)),"")</f>
        <v>4.3467423625274737</v>
      </c>
      <c r="PL104" s="6">
        <f>IFERROR(INDEX(Sales!$D$5:$ABF$18,MATCH(UsagePerHour!$B104,Sales!$C$5:$C$18,0),MATCH(UsagePerHour!PL$4,Sales!$D$3:$ABF$3,0))/PL$2*INDEX(Usage!$D$5:$ABF$11,MATCH(UsagePerHour!$B$100,Usage!$C$5:$C$11,0),MATCH(UsagePerHour!PL$4,Usage!$D$3:$ABF$3,0)),"")</f>
        <v>4.9766705747986846</v>
      </c>
      <c r="PM104" s="6">
        <f>IFERROR(INDEX(Sales!$D$5:$ABF$18,MATCH(UsagePerHour!$B104,Sales!$C$5:$C$18,0),MATCH(UsagePerHour!PM$4,Sales!$D$3:$ABF$3,0))/PM$2*INDEX(Usage!$D$5:$ABF$11,MATCH(UsagePerHour!$B$100,Usage!$C$5:$C$11,0),MATCH(UsagePerHour!PM$4,Usage!$D$3:$ABF$3,0)),"")</f>
        <v>1.9520078170256865</v>
      </c>
      <c r="PN104" s="6">
        <f>IFERROR(INDEX(Sales!$D$5:$ABF$18,MATCH(UsagePerHour!$B104,Sales!$C$5:$C$18,0),MATCH(UsagePerHour!PN$4,Sales!$D$3:$ABF$3,0))/PN$2*INDEX(Usage!$D$5:$ABF$11,MATCH(UsagePerHour!$B$100,Usage!$C$5:$C$11,0),MATCH(UsagePerHour!PN$4,Usage!$D$3:$ABF$3,0)),"")</f>
        <v>2.4377917889775498</v>
      </c>
      <c r="PO104" s="6">
        <f>IFERROR(INDEX(Sales!$D$5:$ABF$18,MATCH(UsagePerHour!$B104,Sales!$C$5:$C$18,0),MATCH(UsagePerHour!PO$4,Sales!$D$3:$ABF$3,0))/PO$2*INDEX(Usage!$D$5:$ABF$11,MATCH(UsagePerHour!$B$100,Usage!$C$5:$C$11,0),MATCH(UsagePerHour!PO$4,Usage!$D$3:$ABF$3,0)),"")</f>
        <v>9.6242482340105617</v>
      </c>
      <c r="PP104" s="6">
        <f>IFERROR(INDEX(Sales!$D$5:$ABF$18,MATCH(UsagePerHour!$B104,Sales!$C$5:$C$18,0),MATCH(UsagePerHour!PP$4,Sales!$D$3:$ABF$3,0))/PP$2*INDEX(Usage!$D$5:$ABF$11,MATCH(UsagePerHour!$B$100,Usage!$C$5:$C$11,0),MATCH(UsagePerHour!PP$4,Usage!$D$3:$ABF$3,0)),"")</f>
        <v>0.71425509110396568</v>
      </c>
      <c r="PQ104" s="6">
        <f>IFERROR(INDEX(Sales!$D$5:$ABF$18,MATCH(UsagePerHour!$B104,Sales!$C$5:$C$18,0),MATCH(UsagePerHour!PQ$4,Sales!$D$3:$ABF$3,0))/PQ$2*INDEX(Usage!$D$5:$ABF$11,MATCH(UsagePerHour!$B$100,Usage!$C$5:$C$11,0),MATCH(UsagePerHour!PQ$4,Usage!$D$3:$ABF$3,0)),"")</f>
        <v>3.052432866545431</v>
      </c>
      <c r="PR104" s="6">
        <f>IFERROR(INDEX(Sales!$D$5:$ABF$18,MATCH(UsagePerHour!$B104,Sales!$C$5:$C$18,0),MATCH(UsagePerHour!PR$4,Sales!$D$3:$ABF$3,0))/PR$2*INDEX(Usage!$D$5:$ABF$11,MATCH(UsagePerHour!$B$100,Usage!$C$5:$C$11,0),MATCH(UsagePerHour!PR$4,Usage!$D$3:$ABF$3,0)),"")</f>
        <v>6.2131597829691794</v>
      </c>
      <c r="PS104" s="6">
        <f>IFERROR(INDEX(Sales!$D$5:$ABF$18,MATCH(UsagePerHour!$B104,Sales!$C$5:$C$18,0),MATCH(UsagePerHour!PS$4,Sales!$D$3:$ABF$3,0))/PS$2*INDEX(Usage!$D$5:$ABF$11,MATCH(UsagePerHour!$B$100,Usage!$C$5:$C$11,0),MATCH(UsagePerHour!PS$4,Usage!$D$3:$ABF$3,0)),"")</f>
        <v>11.213839893771409</v>
      </c>
      <c r="PT104" s="6">
        <f>IFERROR(INDEX(Sales!$D$5:$ABF$18,MATCH(UsagePerHour!$B104,Sales!$C$5:$C$18,0),MATCH(UsagePerHour!PT$4,Sales!$D$3:$ABF$3,0))/PT$2*INDEX(Usage!$D$5:$ABF$11,MATCH(UsagePerHour!$B$100,Usage!$C$5:$C$11,0),MATCH(UsagePerHour!PT$4,Usage!$D$3:$ABF$3,0)),"")</f>
        <v>3.213290872731466</v>
      </c>
      <c r="PU104" s="6">
        <f>IFERROR(INDEX(Sales!$D$5:$ABF$18,MATCH(UsagePerHour!$B104,Sales!$C$5:$C$18,0),MATCH(UsagePerHour!PU$4,Sales!$D$3:$ABF$3,0))/PU$2*INDEX(Usage!$D$5:$ABF$11,MATCH(UsagePerHour!$B$100,Usage!$C$5:$C$11,0),MATCH(UsagePerHour!PU$4,Usage!$D$3:$ABF$3,0)),"")</f>
        <v>4.6445681729897705</v>
      </c>
      <c r="PV104" s="6">
        <f>IFERROR(INDEX(Sales!$D$5:$ABF$18,MATCH(UsagePerHour!$B104,Sales!$C$5:$C$18,0),MATCH(UsagePerHour!PV$4,Sales!$D$3:$ABF$3,0))/PV$2*INDEX(Usage!$D$5:$ABF$11,MATCH(UsagePerHour!$B$100,Usage!$C$5:$C$11,0),MATCH(UsagePerHour!PV$4,Usage!$D$3:$ABF$3,0)),"")</f>
        <v>4.0173455001516558</v>
      </c>
      <c r="PW104" s="6">
        <f>IFERROR(INDEX(Sales!$D$5:$ABF$18,MATCH(UsagePerHour!$B104,Sales!$C$5:$C$18,0),MATCH(UsagePerHour!PW$4,Sales!$D$3:$ABF$3,0))/PW$2*INDEX(Usage!$D$5:$ABF$11,MATCH(UsagePerHour!$B$100,Usage!$C$5:$C$11,0),MATCH(UsagePerHour!PW$4,Usage!$D$3:$ABF$3,0)),"")</f>
        <v>1.9748768132281667</v>
      </c>
      <c r="PX104" s="6">
        <f>IFERROR(INDEX(Sales!$D$5:$ABF$18,MATCH(UsagePerHour!$B104,Sales!$C$5:$C$18,0),MATCH(UsagePerHour!PX$4,Sales!$D$3:$ABF$3,0))/PX$2*INDEX(Usage!$D$5:$ABF$11,MATCH(UsagePerHour!$B$100,Usage!$C$5:$C$11,0),MATCH(UsagePerHour!PX$4,Usage!$D$3:$ABF$3,0)),"")</f>
        <v>2.0725562699421065</v>
      </c>
      <c r="PY104" s="6">
        <f>IFERROR(INDEX(Sales!$D$5:$ABF$18,MATCH(UsagePerHour!$B104,Sales!$C$5:$C$18,0),MATCH(UsagePerHour!PY$4,Sales!$D$3:$ABF$3,0))/PY$2*INDEX(Usage!$D$5:$ABF$11,MATCH(UsagePerHour!$B$100,Usage!$C$5:$C$11,0),MATCH(UsagePerHour!PY$4,Usage!$D$3:$ABF$3,0)),"")</f>
        <v>2.6497654150436327</v>
      </c>
      <c r="PZ104" s="6">
        <f>IFERROR(INDEX(Sales!$D$5:$ABF$18,MATCH(UsagePerHour!$B104,Sales!$C$5:$C$18,0),MATCH(UsagePerHour!PZ$4,Sales!$D$3:$ABF$3,0))/PZ$2*INDEX(Usage!$D$5:$ABF$11,MATCH(UsagePerHour!$B$100,Usage!$C$5:$C$11,0),MATCH(UsagePerHour!PZ$4,Usage!$D$3:$ABF$3,0)),"")</f>
        <v>17.89466680709609</v>
      </c>
      <c r="QA104" s="6">
        <f>IFERROR(INDEX(Sales!$D$5:$ABF$18,MATCH(UsagePerHour!$B104,Sales!$C$5:$C$18,0),MATCH(UsagePerHour!QA$4,Sales!$D$3:$ABF$3,0))/QA$2*INDEX(Usage!$D$5:$ABF$11,MATCH(UsagePerHour!$B$100,Usage!$C$5:$C$11,0),MATCH(UsagePerHour!QA$4,Usage!$D$3:$ABF$3,0)),"")</f>
        <v>1.781122977149207</v>
      </c>
      <c r="QB104" s="6">
        <f>IFERROR(INDEX(Sales!$D$5:$ABF$18,MATCH(UsagePerHour!$B104,Sales!$C$5:$C$18,0),MATCH(UsagePerHour!QB$4,Sales!$D$3:$ABF$3,0))/QB$2*INDEX(Usage!$D$5:$ABF$11,MATCH(UsagePerHour!$B$100,Usage!$C$5:$C$11,0),MATCH(UsagePerHour!QB$4,Usage!$D$3:$ABF$3,0)),"")</f>
        <v>1.2189033385426205</v>
      </c>
      <c r="QC104" s="6">
        <f>IFERROR(INDEX(Sales!$D$5:$ABF$18,MATCH(UsagePerHour!$B104,Sales!$C$5:$C$18,0),MATCH(UsagePerHour!QC$4,Sales!$D$3:$ABF$3,0))/QC$2*INDEX(Usage!$D$5:$ABF$11,MATCH(UsagePerHour!$B$100,Usage!$C$5:$C$11,0),MATCH(UsagePerHour!QC$4,Usage!$D$3:$ABF$3,0)),"")</f>
        <v>2.2452892771622874</v>
      </c>
      <c r="QD104" s="6">
        <f>IFERROR(INDEX(Sales!$D$5:$ABF$18,MATCH(UsagePerHour!$B104,Sales!$C$5:$C$18,0),MATCH(UsagePerHour!QD$4,Sales!$D$3:$ABF$3,0))/QD$2*INDEX(Usage!$D$5:$ABF$11,MATCH(UsagePerHour!$B$100,Usage!$C$5:$C$11,0),MATCH(UsagePerHour!QD$4,Usage!$D$3:$ABF$3,0)),"")</f>
        <v>0</v>
      </c>
      <c r="QE104" s="6">
        <f>IFERROR(INDEX(Sales!$D$5:$ABF$18,MATCH(UsagePerHour!$B104,Sales!$C$5:$C$18,0),MATCH(UsagePerHour!QE$4,Sales!$D$3:$ABF$3,0))/QE$2*INDEX(Usage!$D$5:$ABF$11,MATCH(UsagePerHour!$B$100,Usage!$C$5:$C$11,0),MATCH(UsagePerHour!QE$4,Usage!$D$3:$ABF$3,0)),"")</f>
        <v>0</v>
      </c>
      <c r="QF104" s="6">
        <f>IFERROR(INDEX(Sales!$D$5:$ABF$18,MATCH(UsagePerHour!$B104,Sales!$C$5:$C$18,0),MATCH(UsagePerHour!QF$4,Sales!$D$3:$ABF$3,0))/QF$2*INDEX(Usage!$D$5:$ABF$11,MATCH(UsagePerHour!$B$100,Usage!$C$5:$C$11,0),MATCH(UsagePerHour!QF$4,Usage!$D$3:$ABF$3,0)),"")</f>
        <v>1.0775056792367106</v>
      </c>
      <c r="QG104" s="6">
        <f>IFERROR(INDEX(Sales!$D$5:$ABF$18,MATCH(UsagePerHour!$B104,Sales!$C$5:$C$18,0),MATCH(UsagePerHour!QG$4,Sales!$D$3:$ABF$3,0))/QG$2*INDEX(Usage!$D$5:$ABF$11,MATCH(UsagePerHour!$B$100,Usage!$C$5:$C$11,0),MATCH(UsagePerHour!QG$4,Usage!$D$3:$ABF$3,0)),"")</f>
        <v>2.4789244244129405</v>
      </c>
      <c r="QH104" s="6">
        <f>IFERROR(INDEX(Sales!$D$5:$ABF$18,MATCH(UsagePerHour!$B104,Sales!$C$5:$C$18,0),MATCH(UsagePerHour!QH$4,Sales!$D$3:$ABF$3,0))/QH$2*INDEX(Usage!$D$5:$ABF$11,MATCH(UsagePerHour!$B$100,Usage!$C$5:$C$11,0),MATCH(UsagePerHour!QH$4,Usage!$D$3:$ABF$3,0)),"")</f>
        <v>4.3130777197181418</v>
      </c>
      <c r="QI104" s="6">
        <f>IFERROR(INDEX(Sales!$D$5:$ABF$18,MATCH(UsagePerHour!$B104,Sales!$C$5:$C$18,0),MATCH(UsagePerHour!QI$4,Sales!$D$3:$ABF$3,0))/QI$2*INDEX(Usage!$D$5:$ABF$11,MATCH(UsagePerHour!$B$100,Usage!$C$5:$C$11,0),MATCH(UsagePerHour!QI$4,Usage!$D$3:$ABF$3,0)),"")</f>
        <v>2.8270106829519954</v>
      </c>
      <c r="QJ104" s="6">
        <f>IFERROR(INDEX(Sales!$D$5:$ABF$18,MATCH(UsagePerHour!$B104,Sales!$C$5:$C$18,0),MATCH(UsagePerHour!QJ$4,Sales!$D$3:$ABF$3,0))/QJ$2*INDEX(Usage!$D$5:$ABF$11,MATCH(UsagePerHour!$B$100,Usage!$C$5:$C$11,0),MATCH(UsagePerHour!QJ$4,Usage!$D$3:$ABF$3,0)),"")</f>
        <v>0.63352686312970863</v>
      </c>
      <c r="QK104" s="6">
        <f>IFERROR(INDEX(Sales!$D$5:$ABF$18,MATCH(UsagePerHour!$B104,Sales!$C$5:$C$18,0),MATCH(UsagePerHour!QK$4,Sales!$D$3:$ABF$3,0))/QK$2*INDEX(Usage!$D$5:$ABF$11,MATCH(UsagePerHour!$B$100,Usage!$C$5:$C$11,0),MATCH(UsagePerHour!QK$4,Usage!$D$3:$ABF$3,0)),"")</f>
        <v>0.93791715287929167</v>
      </c>
      <c r="QL104" s="6">
        <f>IFERROR(INDEX(Sales!$D$5:$ABF$18,MATCH(UsagePerHour!$B104,Sales!$C$5:$C$18,0),MATCH(UsagePerHour!QL$4,Sales!$D$3:$ABF$3,0))/QL$2*INDEX(Usage!$D$5:$ABF$11,MATCH(UsagePerHour!$B$100,Usage!$C$5:$C$11,0),MATCH(UsagePerHour!QL$4,Usage!$D$3:$ABF$3,0)),"")</f>
        <v>1.5772031708945511</v>
      </c>
      <c r="QM104" s="6">
        <f>IFERROR(INDEX(Sales!$D$5:$ABF$18,MATCH(UsagePerHour!$B104,Sales!$C$5:$C$18,0),MATCH(UsagePerHour!QM$4,Sales!$D$3:$ABF$3,0))/QM$2*INDEX(Usage!$D$5:$ABF$11,MATCH(UsagePerHour!$B$100,Usage!$C$5:$C$11,0),MATCH(UsagePerHour!QM$4,Usage!$D$3:$ABF$3,0)),"")</f>
        <v>24.149619407267632</v>
      </c>
      <c r="QN104" s="6">
        <f>IFERROR(INDEX(Sales!$D$5:$ABF$18,MATCH(UsagePerHour!$B104,Sales!$C$5:$C$18,0),MATCH(UsagePerHour!QN$4,Sales!$D$3:$ABF$3,0))/QN$2*INDEX(Usage!$D$5:$ABF$11,MATCH(UsagePerHour!$B$100,Usage!$C$5:$C$11,0),MATCH(UsagePerHour!QN$4,Usage!$D$3:$ABF$3,0)),"")</f>
        <v>25.14695455566919</v>
      </c>
      <c r="QO104" s="6">
        <f>IFERROR(INDEX(Sales!$D$5:$ABF$18,MATCH(UsagePerHour!$B104,Sales!$C$5:$C$18,0),MATCH(UsagePerHour!QO$4,Sales!$D$3:$ABF$3,0))/QO$2*INDEX(Usage!$D$5:$ABF$11,MATCH(UsagePerHour!$B$100,Usage!$C$5:$C$11,0),MATCH(UsagePerHour!QO$4,Usage!$D$3:$ABF$3,0)),"")</f>
        <v>3.6572441590913973</v>
      </c>
      <c r="QP104" s="6">
        <f>IFERROR(INDEX(Sales!$D$5:$ABF$18,MATCH(UsagePerHour!$B104,Sales!$C$5:$C$18,0),MATCH(UsagePerHour!QP$4,Sales!$D$3:$ABF$3,0))/QP$2*INDEX(Usage!$D$5:$ABF$11,MATCH(UsagePerHour!$B$100,Usage!$C$5:$C$11,0),MATCH(UsagePerHour!QP$4,Usage!$D$3:$ABF$3,0)),"")</f>
        <v>4.921108022364078</v>
      </c>
      <c r="QQ104" s="6">
        <f>IFERROR(INDEX(Sales!$D$5:$ABF$18,MATCH(UsagePerHour!$B104,Sales!$C$5:$C$18,0),MATCH(UsagePerHour!QQ$4,Sales!$D$3:$ABF$3,0))/QQ$2*INDEX(Usage!$D$5:$ABF$11,MATCH(UsagePerHour!$B$100,Usage!$C$5:$C$11,0),MATCH(UsagePerHour!QQ$4,Usage!$D$3:$ABF$3,0)),"")</f>
        <v>5.1445863166919521</v>
      </c>
      <c r="QR104" s="6">
        <f>IFERROR(INDEX(Sales!$D$5:$ABF$18,MATCH(UsagePerHour!$B104,Sales!$C$5:$C$18,0),MATCH(UsagePerHour!QR$4,Sales!$D$3:$ABF$3,0))/QR$2*INDEX(Usage!$D$5:$ABF$11,MATCH(UsagePerHour!$B$100,Usage!$C$5:$C$11,0),MATCH(UsagePerHour!QR$4,Usage!$D$3:$ABF$3,0)),"")</f>
        <v>1.2306248387322363</v>
      </c>
      <c r="QS104" s="6">
        <f>IFERROR(INDEX(Sales!$D$5:$ABF$18,MATCH(UsagePerHour!$B104,Sales!$C$5:$C$18,0),MATCH(UsagePerHour!QS$4,Sales!$D$3:$ABF$3,0))/QS$2*INDEX(Usage!$D$5:$ABF$11,MATCH(UsagePerHour!$B$100,Usage!$C$5:$C$11,0),MATCH(UsagePerHour!QS$4,Usage!$D$3:$ABF$3,0)),"")</f>
        <v>4.6276607184651493</v>
      </c>
      <c r="QT104" s="6">
        <f>IFERROR(INDEX(Sales!$D$5:$ABF$18,MATCH(UsagePerHour!$B104,Sales!$C$5:$C$18,0),MATCH(UsagePerHour!QT$4,Sales!$D$3:$ABF$3,0))/QT$2*INDEX(Usage!$D$5:$ABF$11,MATCH(UsagePerHour!$B$100,Usage!$C$5:$C$11,0),MATCH(UsagePerHour!QT$4,Usage!$D$3:$ABF$3,0)),"")</f>
        <v>5.6744606837562372</v>
      </c>
      <c r="QU104" s="6">
        <f>IFERROR(INDEX(Sales!$D$5:$ABF$18,MATCH(UsagePerHour!$B104,Sales!$C$5:$C$18,0),MATCH(UsagePerHour!QU$4,Sales!$D$3:$ABF$3,0))/QU$2*INDEX(Usage!$D$5:$ABF$11,MATCH(UsagePerHour!$B$100,Usage!$C$5:$C$11,0),MATCH(UsagePerHour!QU$4,Usage!$D$3:$ABF$3,0)),"")</f>
        <v>29.311588706096504</v>
      </c>
      <c r="QV104" s="6">
        <f>IFERROR(INDEX(Sales!$D$5:$ABF$18,MATCH(UsagePerHour!$B104,Sales!$C$5:$C$18,0),MATCH(UsagePerHour!QV$4,Sales!$D$3:$ABF$3,0))/QV$2*INDEX(Usage!$D$5:$ABF$11,MATCH(UsagePerHour!$B$100,Usage!$C$5:$C$11,0),MATCH(UsagePerHour!QV$4,Usage!$D$3:$ABF$3,0)),"")</f>
        <v>2.0885918464869224</v>
      </c>
      <c r="QW104" s="6">
        <f>IFERROR(INDEX(Sales!$D$5:$ABF$18,MATCH(UsagePerHour!$B104,Sales!$C$5:$C$18,0),MATCH(UsagePerHour!QW$4,Sales!$D$3:$ABF$3,0))/QW$2*INDEX(Usage!$D$5:$ABF$11,MATCH(UsagePerHour!$B$100,Usage!$C$5:$C$11,0),MATCH(UsagePerHour!QW$4,Usage!$D$3:$ABF$3,0)),"")</f>
        <v>4.3546292690947652</v>
      </c>
      <c r="QX104" s="6">
        <f>IFERROR(INDEX(Sales!$D$5:$ABF$18,MATCH(UsagePerHour!$B104,Sales!$C$5:$C$18,0),MATCH(UsagePerHour!QX$4,Sales!$D$3:$ABF$3,0))/QX$2*INDEX(Usage!$D$5:$ABF$11,MATCH(UsagePerHour!$B$100,Usage!$C$5:$C$11,0),MATCH(UsagePerHour!QX$4,Usage!$D$3:$ABF$3,0)),"")</f>
        <v>17.71678995115143</v>
      </c>
      <c r="QY104" s="6">
        <f>IFERROR(INDEX(Sales!$D$5:$ABF$18,MATCH(UsagePerHour!$B104,Sales!$C$5:$C$18,0),MATCH(UsagePerHour!QY$4,Sales!$D$3:$ABF$3,0))/QY$2*INDEX(Usage!$D$5:$ABF$11,MATCH(UsagePerHour!$B$100,Usage!$C$5:$C$11,0),MATCH(UsagePerHour!QY$4,Usage!$D$3:$ABF$3,0)),"")</f>
        <v>4.4684330644275478</v>
      </c>
      <c r="QZ104" s="6">
        <f>IFERROR(INDEX(Sales!$D$5:$ABF$18,MATCH(UsagePerHour!$B104,Sales!$C$5:$C$18,0),MATCH(UsagePerHour!QZ$4,Sales!$D$3:$ABF$3,0))/QZ$2*INDEX(Usage!$D$5:$ABF$11,MATCH(UsagePerHour!$B$100,Usage!$C$5:$C$11,0),MATCH(UsagePerHour!QZ$4,Usage!$D$3:$ABF$3,0)),"")</f>
        <v>2.1976787060937606</v>
      </c>
      <c r="RA104" s="6">
        <f>IFERROR(INDEX(Sales!$D$5:$ABF$18,MATCH(UsagePerHour!$B104,Sales!$C$5:$C$18,0),MATCH(UsagePerHour!RA$4,Sales!$D$3:$ABF$3,0))/RA$2*INDEX(Usage!$D$5:$ABF$11,MATCH(UsagePerHour!$B$100,Usage!$C$5:$C$11,0),MATCH(UsagePerHour!RA$4,Usage!$D$3:$ABF$3,0)),"")</f>
        <v>3.6124551598581967</v>
      </c>
      <c r="RB104" s="6">
        <f>IFERROR(INDEX(Sales!$D$5:$ABF$18,MATCH(UsagePerHour!$B104,Sales!$C$5:$C$18,0),MATCH(UsagePerHour!RB$4,Sales!$D$3:$ABF$3,0))/RB$2*INDEX(Usage!$D$5:$ABF$11,MATCH(UsagePerHour!$B$100,Usage!$C$5:$C$11,0),MATCH(UsagePerHour!RB$4,Usage!$D$3:$ABF$3,0)),"")</f>
        <v>12.880051068649898</v>
      </c>
      <c r="RC104" s="6">
        <f>IFERROR(INDEX(Sales!$D$5:$ABF$18,MATCH(UsagePerHour!$B104,Sales!$C$5:$C$18,0),MATCH(UsagePerHour!RC$4,Sales!$D$3:$ABF$3,0))/RC$2*INDEX(Usage!$D$5:$ABF$11,MATCH(UsagePerHour!$B$100,Usage!$C$5:$C$11,0),MATCH(UsagePerHour!RC$4,Usage!$D$3:$ABF$3,0)),"")</f>
        <v>3.1582748434018275</v>
      </c>
      <c r="RD104" s="6">
        <f>IFERROR(INDEX(Sales!$D$5:$ABF$18,MATCH(UsagePerHour!$B104,Sales!$C$5:$C$18,0),MATCH(UsagePerHour!RD$4,Sales!$D$3:$ABF$3,0))/RD$2*INDEX(Usage!$D$5:$ABF$11,MATCH(UsagePerHour!$B$100,Usage!$C$5:$C$11,0),MATCH(UsagePerHour!RD$4,Usage!$D$3:$ABF$3,0)),"")</f>
        <v>2.7622079359928895</v>
      </c>
      <c r="RE104" s="6">
        <f>IFERROR(INDEX(Sales!$D$5:$ABF$18,MATCH(UsagePerHour!$B104,Sales!$C$5:$C$18,0),MATCH(UsagePerHour!RE$4,Sales!$D$3:$ABF$3,0))/RE$2*INDEX(Usage!$D$5:$ABF$11,MATCH(UsagePerHour!$B$100,Usage!$C$5:$C$11,0),MATCH(UsagePerHour!RE$4,Usage!$D$3:$ABF$3,0)),"")</f>
        <v>4.2843707827260458</v>
      </c>
      <c r="RF104" s="6">
        <f>IFERROR(INDEX(Sales!$D$5:$ABF$18,MATCH(UsagePerHour!$B104,Sales!$C$5:$C$18,0),MATCH(UsagePerHour!RF$4,Sales!$D$3:$ABF$3,0))/RF$2*INDEX(Usage!$D$5:$ABF$11,MATCH(UsagePerHour!$B$100,Usage!$C$5:$C$11,0),MATCH(UsagePerHour!RF$4,Usage!$D$3:$ABF$3,0)),"")</f>
        <v>3.0312813746019911</v>
      </c>
      <c r="RG104" s="6">
        <f>IFERROR(INDEX(Sales!$D$5:$ABF$18,MATCH(UsagePerHour!$B104,Sales!$C$5:$C$18,0),MATCH(UsagePerHour!RG$4,Sales!$D$3:$ABF$3,0))/RG$2*INDEX(Usage!$D$5:$ABF$11,MATCH(UsagePerHour!$B$100,Usage!$C$5:$C$11,0),MATCH(UsagePerHour!RG$4,Usage!$D$3:$ABF$3,0)),"")</f>
        <v>6.9489358689813407</v>
      </c>
      <c r="RH104" s="6">
        <f>IFERROR(INDEX(Sales!$D$5:$ABF$18,MATCH(UsagePerHour!$B104,Sales!$C$5:$C$18,0),MATCH(UsagePerHour!RH$4,Sales!$D$3:$ABF$3,0))/RH$2*INDEX(Usage!$D$5:$ABF$11,MATCH(UsagePerHour!$B$100,Usage!$C$5:$C$11,0),MATCH(UsagePerHour!RH$4,Usage!$D$3:$ABF$3,0)),"")</f>
        <v>2.7650027240159147</v>
      </c>
      <c r="RI104" s="6">
        <f>IFERROR(INDEX(Sales!$D$5:$ABF$18,MATCH(UsagePerHour!$B104,Sales!$C$5:$C$18,0),MATCH(UsagePerHour!RI$4,Sales!$D$3:$ABF$3,0))/RI$2*INDEX(Usage!$D$5:$ABF$11,MATCH(UsagePerHour!$B$100,Usage!$C$5:$C$11,0),MATCH(UsagePerHour!RI$4,Usage!$D$3:$ABF$3,0)),"")</f>
        <v>28.330398836408175</v>
      </c>
      <c r="RJ104" s="6">
        <f>IFERROR(INDEX(Sales!$D$5:$ABF$18,MATCH(UsagePerHour!$B104,Sales!$C$5:$C$18,0),MATCH(UsagePerHour!RJ$4,Sales!$D$3:$ABF$3,0))/RJ$2*INDEX(Usage!$D$5:$ABF$11,MATCH(UsagePerHour!$B$100,Usage!$C$5:$C$11,0),MATCH(UsagePerHour!RJ$4,Usage!$D$3:$ABF$3,0)),"")</f>
        <v>2.8885450170853266</v>
      </c>
      <c r="RK104" s="6">
        <f>IFERROR(INDEX(Sales!$D$5:$ABF$18,MATCH(UsagePerHour!$B104,Sales!$C$5:$C$18,0),MATCH(UsagePerHour!RK$4,Sales!$D$3:$ABF$3,0))/RK$2*INDEX(Usage!$D$5:$ABF$11,MATCH(UsagePerHour!$B$100,Usage!$C$5:$C$11,0),MATCH(UsagePerHour!RK$4,Usage!$D$3:$ABF$3,0)),"")</f>
        <v>3.7889185216900332</v>
      </c>
      <c r="RL104" s="6">
        <f>IFERROR(INDEX(Sales!$D$5:$ABF$18,MATCH(UsagePerHour!$B104,Sales!$C$5:$C$18,0),MATCH(UsagePerHour!RL$4,Sales!$D$3:$ABF$3,0))/RL$2*INDEX(Usage!$D$5:$ABF$11,MATCH(UsagePerHour!$B$100,Usage!$C$5:$C$11,0),MATCH(UsagePerHour!RL$4,Usage!$D$3:$ABF$3,0)),"")</f>
        <v>8.307624253182528</v>
      </c>
      <c r="RM104" s="6">
        <f>IFERROR(INDEX(Sales!$D$5:$ABF$18,MATCH(UsagePerHour!$B104,Sales!$C$5:$C$18,0),MATCH(UsagePerHour!RM$4,Sales!$D$3:$ABF$3,0))/RM$2*INDEX(Usage!$D$5:$ABF$11,MATCH(UsagePerHour!$B$100,Usage!$C$5:$C$11,0),MATCH(UsagePerHour!RM$4,Usage!$D$3:$ABF$3,0)),"")</f>
        <v>1.3805229027244623</v>
      </c>
      <c r="RN104" s="6">
        <f>IFERROR(INDEX(Sales!$D$5:$ABF$18,MATCH(UsagePerHour!$B104,Sales!$C$5:$C$18,0),MATCH(UsagePerHour!RN$4,Sales!$D$3:$ABF$3,0))/RN$2*INDEX(Usage!$D$5:$ABF$11,MATCH(UsagePerHour!$B$100,Usage!$C$5:$C$11,0),MATCH(UsagePerHour!RN$4,Usage!$D$3:$ABF$3,0)),"")</f>
        <v>3.0248077213090032</v>
      </c>
      <c r="RO104" s="6">
        <f>IFERROR(INDEX(Sales!$D$5:$ABF$18,MATCH(UsagePerHour!$B104,Sales!$C$5:$C$18,0),MATCH(UsagePerHour!RO$4,Sales!$D$3:$ABF$3,0))/RO$2*INDEX(Usage!$D$5:$ABF$11,MATCH(UsagePerHour!$B$100,Usage!$C$5:$C$11,0),MATCH(UsagePerHour!RO$4,Usage!$D$3:$ABF$3,0)),"")</f>
        <v>13.36978896753498</v>
      </c>
      <c r="RP104" s="6">
        <f>IFERROR(INDEX(Sales!$D$5:$ABF$18,MATCH(UsagePerHour!$B104,Sales!$C$5:$C$18,0),MATCH(UsagePerHour!RP$4,Sales!$D$3:$ABF$3,0))/RP$2*INDEX(Usage!$D$5:$ABF$11,MATCH(UsagePerHour!$B$100,Usage!$C$5:$C$11,0),MATCH(UsagePerHour!RP$4,Usage!$D$3:$ABF$3,0)),"")</f>
        <v>54.712517168077497</v>
      </c>
      <c r="RQ104" s="6">
        <f>IFERROR(INDEX(Sales!$D$5:$ABF$18,MATCH(UsagePerHour!$B104,Sales!$C$5:$C$18,0),MATCH(UsagePerHour!RQ$4,Sales!$D$3:$ABF$3,0))/RQ$2*INDEX(Usage!$D$5:$ABF$11,MATCH(UsagePerHour!$B$100,Usage!$C$5:$C$11,0),MATCH(UsagePerHour!RQ$4,Usage!$D$3:$ABF$3,0)),"")</f>
        <v>7.7837848667785652</v>
      </c>
      <c r="RR104" s="6">
        <f>IFERROR(INDEX(Sales!$D$5:$ABF$18,MATCH(UsagePerHour!$B104,Sales!$C$5:$C$18,0),MATCH(UsagePerHour!RR$4,Sales!$D$3:$ABF$3,0))/RR$2*INDEX(Usage!$D$5:$ABF$11,MATCH(UsagePerHour!$B$100,Usage!$C$5:$C$11,0),MATCH(UsagePerHour!RR$4,Usage!$D$3:$ABF$3,0)),"")</f>
        <v>3.0031787646737249</v>
      </c>
      <c r="RS104" s="6">
        <f>IFERROR(INDEX(Sales!$D$5:$ABF$18,MATCH(UsagePerHour!$B104,Sales!$C$5:$C$18,0),MATCH(UsagePerHour!RS$4,Sales!$D$3:$ABF$3,0))/RS$2*INDEX(Usage!$D$5:$ABF$11,MATCH(UsagePerHour!$B$100,Usage!$C$5:$C$11,0),MATCH(UsagePerHour!RS$4,Usage!$D$3:$ABF$3,0)),"")</f>
        <v>12.335379469096742</v>
      </c>
      <c r="RT104" s="6">
        <f>IFERROR(INDEX(Sales!$D$5:$ABF$18,MATCH(UsagePerHour!$B104,Sales!$C$5:$C$18,0),MATCH(UsagePerHour!RT$4,Sales!$D$3:$ABF$3,0))/RT$2*INDEX(Usage!$D$5:$ABF$11,MATCH(UsagePerHour!$B$100,Usage!$C$5:$C$11,0),MATCH(UsagePerHour!RT$4,Usage!$D$3:$ABF$3,0)),"")</f>
        <v>2.082824422865297</v>
      </c>
      <c r="RU104" s="6">
        <f>IFERROR(INDEX(Sales!$D$5:$ABF$18,MATCH(UsagePerHour!$B104,Sales!$C$5:$C$18,0),MATCH(UsagePerHour!RU$4,Sales!$D$3:$ABF$3,0))/RU$2*INDEX(Usage!$D$5:$ABF$11,MATCH(UsagePerHour!$B$100,Usage!$C$5:$C$11,0),MATCH(UsagePerHour!RU$4,Usage!$D$3:$ABF$3,0)),"")</f>
        <v>1.5055816537565931</v>
      </c>
      <c r="RV104" s="6">
        <f>IFERROR(INDEX(Sales!$D$5:$ABF$18,MATCH(UsagePerHour!$B104,Sales!$C$5:$C$18,0),MATCH(UsagePerHour!RV$4,Sales!$D$3:$ABF$3,0))/RV$2*INDEX(Usage!$D$5:$ABF$11,MATCH(UsagePerHour!$B$100,Usage!$C$5:$C$11,0),MATCH(UsagePerHour!RV$4,Usage!$D$3:$ABF$3,0)),"")</f>
        <v>11.257838910165303</v>
      </c>
      <c r="RW104" s="6">
        <f>IFERROR(INDEX(Sales!$D$5:$ABF$18,MATCH(UsagePerHour!$B104,Sales!$C$5:$C$18,0),MATCH(UsagePerHour!RW$4,Sales!$D$3:$ABF$3,0))/RW$2*INDEX(Usage!$D$5:$ABF$11,MATCH(UsagePerHour!$B$100,Usage!$C$5:$C$11,0),MATCH(UsagePerHour!RW$4,Usage!$D$3:$ABF$3,0)),"")</f>
        <v>21.678873301517783</v>
      </c>
      <c r="RX104" s="6">
        <f>IFERROR(INDEX(Sales!$D$5:$ABF$18,MATCH(UsagePerHour!$B104,Sales!$C$5:$C$18,0),MATCH(UsagePerHour!RX$4,Sales!$D$3:$ABF$3,0))/RX$2*INDEX(Usage!$D$5:$ABF$11,MATCH(UsagePerHour!$B$100,Usage!$C$5:$C$11,0),MATCH(UsagePerHour!RX$4,Usage!$D$3:$ABF$3,0)),"")</f>
        <v>1.8589426974727061</v>
      </c>
      <c r="RY104" s="6">
        <f>IFERROR(INDEX(Sales!$D$5:$ABF$18,MATCH(UsagePerHour!$B104,Sales!$C$5:$C$18,0),MATCH(UsagePerHour!RY$4,Sales!$D$3:$ABF$3,0))/RY$2*INDEX(Usage!$D$5:$ABF$11,MATCH(UsagePerHour!$B$100,Usage!$C$5:$C$11,0),MATCH(UsagePerHour!RY$4,Usage!$D$3:$ABF$3,0)),"")</f>
        <v>18.283077092557903</v>
      </c>
      <c r="RZ104" s="6">
        <f>IFERROR(INDEX(Sales!$D$5:$ABF$18,MATCH(UsagePerHour!$B104,Sales!$C$5:$C$18,0),MATCH(UsagePerHour!RZ$4,Sales!$D$3:$ABF$3,0))/RZ$2*INDEX(Usage!$D$5:$ABF$11,MATCH(UsagePerHour!$B$100,Usage!$C$5:$C$11,0),MATCH(UsagePerHour!RZ$4,Usage!$D$3:$ABF$3,0)),"")</f>
        <v>19.380579611575385</v>
      </c>
      <c r="SA104" s="6">
        <f>IFERROR(INDEX(Sales!$D$5:$ABF$18,MATCH(UsagePerHour!$B104,Sales!$C$5:$C$18,0),MATCH(UsagePerHour!SA$4,Sales!$D$3:$ABF$3,0))/SA$2*INDEX(Usage!$D$5:$ABF$11,MATCH(UsagePerHour!$B$100,Usage!$C$5:$C$11,0),MATCH(UsagePerHour!SA$4,Usage!$D$3:$ABF$3,0)),"")</f>
        <v>2.4559955494424983</v>
      </c>
      <c r="SB104" s="6">
        <f>IFERROR(INDEX(Sales!$D$5:$ABF$18,MATCH(UsagePerHour!$B104,Sales!$C$5:$C$18,0),MATCH(UsagePerHour!SB$4,Sales!$D$3:$ABF$3,0))/SB$2*INDEX(Usage!$D$5:$ABF$11,MATCH(UsagePerHour!$B$100,Usage!$C$5:$C$11,0),MATCH(UsagePerHour!SB$4,Usage!$D$3:$ABF$3,0)),"")</f>
        <v>2.5549139641573126</v>
      </c>
      <c r="SC104" s="6">
        <f>IFERROR(INDEX(Sales!$D$5:$ABF$18,MATCH(UsagePerHour!$B104,Sales!$C$5:$C$18,0),MATCH(UsagePerHour!SC$4,Sales!$D$3:$ABF$3,0))/SC$2*INDEX(Usage!$D$5:$ABF$11,MATCH(UsagePerHour!$B$100,Usage!$C$5:$C$11,0),MATCH(UsagePerHour!SC$4,Usage!$D$3:$ABF$3,0)),"")</f>
        <v>5.0557068730465655</v>
      </c>
      <c r="SD104" s="6">
        <f>IFERROR(INDEX(Sales!$D$5:$ABF$18,MATCH(UsagePerHour!$B104,Sales!$C$5:$C$18,0),MATCH(UsagePerHour!SD$4,Sales!$D$3:$ABF$3,0))/SD$2*INDEX(Usage!$D$5:$ABF$11,MATCH(UsagePerHour!$B$100,Usage!$C$5:$C$11,0),MATCH(UsagePerHour!SD$4,Usage!$D$3:$ABF$3,0)),"")</f>
        <v>19.15814183008121</v>
      </c>
      <c r="SE104" s="6">
        <f>IFERROR(INDEX(Sales!$D$5:$ABF$18,MATCH(UsagePerHour!$B104,Sales!$C$5:$C$18,0),MATCH(UsagePerHour!SE$4,Sales!$D$3:$ABF$3,0))/SE$2*INDEX(Usage!$D$5:$ABF$11,MATCH(UsagePerHour!$B$100,Usage!$C$5:$C$11,0),MATCH(UsagePerHour!SE$4,Usage!$D$3:$ABF$3,0)),"")</f>
        <v>3.4341193282190647</v>
      </c>
      <c r="SF104" s="6">
        <f>IFERROR(INDEX(Sales!$D$5:$ABF$18,MATCH(UsagePerHour!$B104,Sales!$C$5:$C$18,0),MATCH(UsagePerHour!SF$4,Sales!$D$3:$ABF$3,0))/SF$2*INDEX(Usage!$D$5:$ABF$11,MATCH(UsagePerHour!$B$100,Usage!$C$5:$C$11,0),MATCH(UsagePerHour!SF$4,Usage!$D$3:$ABF$3,0)),"")</f>
        <v>10.698034681632308</v>
      </c>
      <c r="SG104" s="6" t="str">
        <f>IFERROR(INDEX(Sales!$D$5:$ABF$18,MATCH(UsagePerHour!$B104,Sales!$C$5:$C$18,0),MATCH(UsagePerHour!SG$4,Sales!$D$3:$ABF$3,0))/SG$2*INDEX(Usage!$D$5:$ABF$11,MATCH(UsagePerHour!$B$100,Usage!$C$5:$C$11,0),MATCH(UsagePerHour!SG$4,Usage!$D$3:$ABF$3,0)),"")</f>
        <v/>
      </c>
      <c r="SH104" s="6" t="str">
        <f>IFERROR(INDEX(Sales!$D$5:$ABF$18,MATCH(UsagePerHour!$B104,Sales!$C$5:$C$18,0),MATCH(UsagePerHour!SH$4,Sales!$D$3:$ABF$3,0))/SH$2*INDEX(Usage!$D$5:$ABF$11,MATCH(UsagePerHour!$B$100,Usage!$C$5:$C$11,0),MATCH(UsagePerHour!SH$4,Usage!$D$3:$ABF$3,0)),"")</f>
        <v/>
      </c>
      <c r="SI104" s="6" t="str">
        <f>IFERROR(INDEX(Sales!$D$5:$ABF$18,MATCH(UsagePerHour!$B104,Sales!$C$5:$C$18,0),MATCH(UsagePerHour!SI$4,Sales!$D$3:$ABF$3,0))/SI$2*INDEX(Usage!$D$5:$ABF$11,MATCH(UsagePerHour!$B$100,Usage!$C$5:$C$11,0),MATCH(UsagePerHour!SI$4,Usage!$D$3:$ABF$3,0)),"")</f>
        <v/>
      </c>
      <c r="SJ104" s="6" t="str">
        <f>IFERROR(INDEX(Sales!$D$5:$ABF$18,MATCH(UsagePerHour!$B104,Sales!$C$5:$C$18,0),MATCH(UsagePerHour!SJ$4,Sales!$D$3:$ABF$3,0))/SJ$2*INDEX(Usage!$D$5:$ABF$11,MATCH(UsagePerHour!$B$100,Usage!$C$5:$C$11,0),MATCH(UsagePerHour!SJ$4,Usage!$D$3:$ABF$3,0)),"")</f>
        <v/>
      </c>
      <c r="SK104" s="6" t="str">
        <f>IFERROR(INDEX(Sales!$D$5:$ABF$18,MATCH(UsagePerHour!$B104,Sales!$C$5:$C$18,0),MATCH(UsagePerHour!SK$4,Sales!$D$3:$ABF$3,0))/SK$2*INDEX(Usage!$D$5:$ABF$11,MATCH(UsagePerHour!$B$100,Usage!$C$5:$C$11,0),MATCH(UsagePerHour!SK$4,Usage!$D$3:$ABF$3,0)),"")</f>
        <v/>
      </c>
      <c r="SL104" s="6" t="str">
        <f>IFERROR(INDEX(Sales!$D$5:$ABF$18,MATCH(UsagePerHour!$B104,Sales!$C$5:$C$18,0),MATCH(UsagePerHour!SL$4,Sales!$D$3:$ABF$3,0))/SL$2*INDEX(Usage!$D$5:$ABF$11,MATCH(UsagePerHour!$B$100,Usage!$C$5:$C$11,0),MATCH(UsagePerHour!SL$4,Usage!$D$3:$ABF$3,0)),"")</f>
        <v/>
      </c>
      <c r="SM104" s="6" t="str">
        <f>IFERROR(INDEX(Sales!$D$5:$ABF$18,MATCH(UsagePerHour!$B104,Sales!$C$5:$C$18,0),MATCH(UsagePerHour!SM$4,Sales!$D$3:$ABF$3,0))/SM$2*INDEX(Usage!$D$5:$ABF$11,MATCH(UsagePerHour!$B$100,Usage!$C$5:$C$11,0),MATCH(UsagePerHour!SM$4,Usage!$D$3:$ABF$3,0)),"")</f>
        <v/>
      </c>
      <c r="SN104" s="6" t="str">
        <f>IFERROR(INDEX(Sales!$D$5:$ABF$18,MATCH(UsagePerHour!$B104,Sales!$C$5:$C$18,0),MATCH(UsagePerHour!SN$4,Sales!$D$3:$ABF$3,0))/SN$2*INDEX(Usage!$D$5:$ABF$11,MATCH(UsagePerHour!$B$100,Usage!$C$5:$C$11,0),MATCH(UsagePerHour!SN$4,Usage!$D$3:$ABF$3,0)),"")</f>
        <v/>
      </c>
      <c r="SO104" s="6" t="str">
        <f>IFERROR(INDEX(Sales!$D$5:$ABF$18,MATCH(UsagePerHour!$B104,Sales!$C$5:$C$18,0),MATCH(UsagePerHour!SO$4,Sales!$D$3:$ABF$3,0))/SO$2*INDEX(Usage!$D$5:$ABF$11,MATCH(UsagePerHour!$B$100,Usage!$C$5:$C$11,0),MATCH(UsagePerHour!SO$4,Usage!$D$3:$ABF$3,0)),"")</f>
        <v/>
      </c>
      <c r="SP104" s="6" t="str">
        <f>IFERROR(INDEX(Sales!$D$5:$ABF$18,MATCH(UsagePerHour!$B104,Sales!$C$5:$C$18,0),MATCH(UsagePerHour!SP$4,Sales!$D$3:$ABF$3,0))/SP$2*INDEX(Usage!$D$5:$ABF$11,MATCH(UsagePerHour!$B$100,Usage!$C$5:$C$11,0),MATCH(UsagePerHour!SP$4,Usage!$D$3:$ABF$3,0)),"")</f>
        <v/>
      </c>
      <c r="SQ104" s="6" t="str">
        <f>IFERROR(INDEX(Sales!$D$5:$ABF$18,MATCH(UsagePerHour!$B104,Sales!$C$5:$C$18,0),MATCH(UsagePerHour!SQ$4,Sales!$D$3:$ABF$3,0))/SQ$2*INDEX(Usage!$D$5:$ABF$11,MATCH(UsagePerHour!$B$100,Usage!$C$5:$C$11,0),MATCH(UsagePerHour!SQ$4,Usage!$D$3:$ABF$3,0)),"")</f>
        <v/>
      </c>
      <c r="SR104" s="6" t="str">
        <f>IFERROR(INDEX(Sales!$D$5:$ABF$18,MATCH(UsagePerHour!$B104,Sales!$C$5:$C$18,0),MATCH(UsagePerHour!SR$4,Sales!$D$3:$ABF$3,0))/SR$2*INDEX(Usage!$D$5:$ABF$11,MATCH(UsagePerHour!$B$100,Usage!$C$5:$C$11,0),MATCH(UsagePerHour!SR$4,Usage!$D$3:$ABF$3,0)),"")</f>
        <v/>
      </c>
      <c r="SS104" s="6" t="str">
        <f>IFERROR(INDEX(Sales!$D$5:$ABF$18,MATCH(UsagePerHour!$B104,Sales!$C$5:$C$18,0),MATCH(UsagePerHour!SS$4,Sales!$D$3:$ABF$3,0))/SS$2*INDEX(Usage!$D$5:$ABF$11,MATCH(UsagePerHour!$B$100,Usage!$C$5:$C$11,0),MATCH(UsagePerHour!SS$4,Usage!$D$3:$ABF$3,0)),"")</f>
        <v/>
      </c>
      <c r="ST104" s="6" t="str">
        <f>IFERROR(INDEX(Sales!$D$5:$ABF$18,MATCH(UsagePerHour!$B104,Sales!$C$5:$C$18,0),MATCH(UsagePerHour!ST$4,Sales!$D$3:$ABF$3,0))/ST$2*INDEX(Usage!$D$5:$ABF$11,MATCH(UsagePerHour!$B$100,Usage!$C$5:$C$11,0),MATCH(UsagePerHour!ST$4,Usage!$D$3:$ABF$3,0)),"")</f>
        <v/>
      </c>
      <c r="SU104" s="6" t="str">
        <f>IFERROR(INDEX(Sales!$D$5:$ABF$18,MATCH(UsagePerHour!$B104,Sales!$C$5:$C$18,0),MATCH(UsagePerHour!SU$4,Sales!$D$3:$ABF$3,0))/SU$2*INDEX(Usage!$D$5:$ABF$11,MATCH(UsagePerHour!$B$100,Usage!$C$5:$C$11,0),MATCH(UsagePerHour!SU$4,Usage!$D$3:$ABF$3,0)),"")</f>
        <v/>
      </c>
      <c r="SV104" s="6" t="str">
        <f>IFERROR(INDEX(Sales!$D$5:$ABF$18,MATCH(UsagePerHour!$B104,Sales!$C$5:$C$18,0),MATCH(UsagePerHour!SV$4,Sales!$D$3:$ABF$3,0))/SV$2*INDEX(Usage!$D$5:$ABF$11,MATCH(UsagePerHour!$B$100,Usage!$C$5:$C$11,0),MATCH(UsagePerHour!SV$4,Usage!$D$3:$ABF$3,0)),"")</f>
        <v/>
      </c>
      <c r="SW104" s="6" t="str">
        <f>IFERROR(INDEX(Sales!$D$5:$ABF$18,MATCH(UsagePerHour!$B104,Sales!$C$5:$C$18,0),MATCH(UsagePerHour!SW$4,Sales!$D$3:$ABF$3,0))/SW$2*INDEX(Usage!$D$5:$ABF$11,MATCH(UsagePerHour!$B$100,Usage!$C$5:$C$11,0),MATCH(UsagePerHour!SW$4,Usage!$D$3:$ABF$3,0)),"")</f>
        <v/>
      </c>
      <c r="SX104" s="6" t="str">
        <f>IFERROR(INDEX(Sales!$D$5:$ABF$18,MATCH(UsagePerHour!$B104,Sales!$C$5:$C$18,0),MATCH(UsagePerHour!SX$4,Sales!$D$3:$ABF$3,0))/SX$2*INDEX(Usage!$D$5:$ABF$11,MATCH(UsagePerHour!$B$100,Usage!$C$5:$C$11,0),MATCH(UsagePerHour!SX$4,Usage!$D$3:$ABF$3,0)),"")</f>
        <v/>
      </c>
      <c r="SY104" s="6" t="str">
        <f>IFERROR(INDEX(Sales!$D$5:$ABF$18,MATCH(UsagePerHour!$B104,Sales!$C$5:$C$18,0),MATCH(UsagePerHour!SY$4,Sales!$D$3:$ABF$3,0))/SY$2*INDEX(Usage!$D$5:$ABF$11,MATCH(UsagePerHour!$B$100,Usage!$C$5:$C$11,0),MATCH(UsagePerHour!SY$4,Usage!$D$3:$ABF$3,0)),"")</f>
        <v/>
      </c>
      <c r="SZ104" s="6" t="str">
        <f>IFERROR(INDEX(Sales!$D$5:$ABF$18,MATCH(UsagePerHour!$B104,Sales!$C$5:$C$18,0),MATCH(UsagePerHour!SZ$4,Sales!$D$3:$ABF$3,0))/SZ$2*INDEX(Usage!$D$5:$ABF$11,MATCH(UsagePerHour!$B$100,Usage!$C$5:$C$11,0),MATCH(UsagePerHour!SZ$4,Usage!$D$3:$ABF$3,0)),"")</f>
        <v/>
      </c>
      <c r="TA104" s="6" t="str">
        <f>IFERROR(INDEX(Sales!$D$5:$ABF$18,MATCH(UsagePerHour!$B104,Sales!$C$5:$C$18,0),MATCH(UsagePerHour!TA$4,Sales!$D$3:$ABF$3,0))/TA$2*INDEX(Usage!$D$5:$ABF$11,MATCH(UsagePerHour!$B$100,Usage!$C$5:$C$11,0),MATCH(UsagePerHour!TA$4,Usage!$D$3:$ABF$3,0)),"")</f>
        <v/>
      </c>
      <c r="TB104" s="6" t="str">
        <f>IFERROR(INDEX(Sales!$D$5:$ABF$18,MATCH(UsagePerHour!$B104,Sales!$C$5:$C$18,0),MATCH(UsagePerHour!TB$4,Sales!$D$3:$ABF$3,0))/TB$2*INDEX(Usage!$D$5:$ABF$11,MATCH(UsagePerHour!$B$100,Usage!$C$5:$C$11,0),MATCH(UsagePerHour!TB$4,Usage!$D$3:$ABF$3,0)),"")</f>
        <v/>
      </c>
      <c r="TC104" s="6" t="str">
        <f>IFERROR(INDEX(Sales!$D$5:$ABF$18,MATCH(UsagePerHour!$B104,Sales!$C$5:$C$18,0),MATCH(UsagePerHour!TC$4,Sales!$D$3:$ABF$3,0))/TC$2*INDEX(Usage!$D$5:$ABF$11,MATCH(UsagePerHour!$B$100,Usage!$C$5:$C$11,0),MATCH(UsagePerHour!TC$4,Usage!$D$3:$ABF$3,0)),"")</f>
        <v/>
      </c>
      <c r="TD104" s="6" t="str">
        <f>IFERROR(INDEX(Sales!$D$5:$ABF$18,MATCH(UsagePerHour!$B104,Sales!$C$5:$C$18,0),MATCH(UsagePerHour!TD$4,Sales!$D$3:$ABF$3,0))/TD$2*INDEX(Usage!$D$5:$ABF$11,MATCH(UsagePerHour!$B$100,Usage!$C$5:$C$11,0),MATCH(UsagePerHour!TD$4,Usage!$D$3:$ABF$3,0)),"")</f>
        <v/>
      </c>
      <c r="TE104" s="6" t="str">
        <f>IFERROR(INDEX(Sales!$D$5:$ABF$18,MATCH(UsagePerHour!$B104,Sales!$C$5:$C$18,0),MATCH(UsagePerHour!TE$4,Sales!$D$3:$ABF$3,0))/TE$2*INDEX(Usage!$D$5:$ABF$11,MATCH(UsagePerHour!$B$100,Usage!$C$5:$C$11,0),MATCH(UsagePerHour!TE$4,Usage!$D$3:$ABF$3,0)),"")</f>
        <v/>
      </c>
      <c r="TF104" s="6" t="str">
        <f>IFERROR(INDEX(Sales!$D$5:$ABF$18,MATCH(UsagePerHour!$B104,Sales!$C$5:$C$18,0),MATCH(UsagePerHour!TF$4,Sales!$D$3:$ABF$3,0))/TF$2*INDEX(Usage!$D$5:$ABF$11,MATCH(UsagePerHour!$B$100,Usage!$C$5:$C$11,0),MATCH(UsagePerHour!TF$4,Usage!$D$3:$ABF$3,0)),"")</f>
        <v/>
      </c>
      <c r="TG104" s="6" t="str">
        <f>IFERROR(INDEX(Sales!$D$5:$ABF$18,MATCH(UsagePerHour!$B104,Sales!$C$5:$C$18,0),MATCH(UsagePerHour!TG$4,Sales!$D$3:$ABF$3,0))/TG$2*INDEX(Usage!$D$5:$ABF$11,MATCH(UsagePerHour!$B$100,Usage!$C$5:$C$11,0),MATCH(UsagePerHour!TG$4,Usage!$D$3:$ABF$3,0)),"")</f>
        <v/>
      </c>
      <c r="TH104" s="6" t="str">
        <f>IFERROR(INDEX(Sales!$D$5:$ABF$18,MATCH(UsagePerHour!$B104,Sales!$C$5:$C$18,0),MATCH(UsagePerHour!TH$4,Sales!$D$3:$ABF$3,0))/TH$2*INDEX(Usage!$D$5:$ABF$11,MATCH(UsagePerHour!$B$100,Usage!$C$5:$C$11,0),MATCH(UsagePerHour!TH$4,Usage!$D$3:$ABF$3,0)),"")</f>
        <v/>
      </c>
      <c r="TI104" s="6" t="str">
        <f>IFERROR(INDEX(Sales!$D$5:$ABF$18,MATCH(UsagePerHour!$B104,Sales!$C$5:$C$18,0),MATCH(UsagePerHour!TI$4,Sales!$D$3:$ABF$3,0))/TI$2*INDEX(Usage!$D$5:$ABF$11,MATCH(UsagePerHour!$B$100,Usage!$C$5:$C$11,0),MATCH(UsagePerHour!TI$4,Usage!$D$3:$ABF$3,0)),"")</f>
        <v/>
      </c>
      <c r="TJ104" s="6" t="str">
        <f>IFERROR(INDEX(Sales!$D$5:$ABF$18,MATCH(UsagePerHour!$B104,Sales!$C$5:$C$18,0),MATCH(UsagePerHour!TJ$4,Sales!$D$3:$ABF$3,0))/TJ$2*INDEX(Usage!$D$5:$ABF$11,MATCH(UsagePerHour!$B$100,Usage!$C$5:$C$11,0),MATCH(UsagePerHour!TJ$4,Usage!$D$3:$ABF$3,0)),"")</f>
        <v/>
      </c>
      <c r="TK104" s="6" t="str">
        <f>IFERROR(INDEX(Sales!$D$5:$ABF$18,MATCH(UsagePerHour!$B104,Sales!$C$5:$C$18,0),MATCH(UsagePerHour!TK$4,Sales!$D$3:$ABF$3,0))/TK$2*INDEX(Usage!$D$5:$ABF$11,MATCH(UsagePerHour!$B$100,Usage!$C$5:$C$11,0),MATCH(UsagePerHour!TK$4,Usage!$D$3:$ABF$3,0)),"")</f>
        <v/>
      </c>
      <c r="TL104" s="6" t="str">
        <f>IFERROR(INDEX(Sales!$D$5:$ABF$18,MATCH(UsagePerHour!$B104,Sales!$C$5:$C$18,0),MATCH(UsagePerHour!TL$4,Sales!$D$3:$ABF$3,0))/TL$2*INDEX(Usage!$D$5:$ABF$11,MATCH(UsagePerHour!$B$100,Usage!$C$5:$C$11,0),MATCH(UsagePerHour!TL$4,Usage!$D$3:$ABF$3,0)),"")</f>
        <v/>
      </c>
      <c r="TM104" s="6" t="str">
        <f>IFERROR(INDEX(Sales!$D$5:$ABF$18,MATCH(UsagePerHour!$B104,Sales!$C$5:$C$18,0),MATCH(UsagePerHour!TM$4,Sales!$D$3:$ABF$3,0))/TM$2*INDEX(Usage!$D$5:$ABF$11,MATCH(UsagePerHour!$B$100,Usage!$C$5:$C$11,0),MATCH(UsagePerHour!TM$4,Usage!$D$3:$ABF$3,0)),"")</f>
        <v/>
      </c>
      <c r="TN104" s="6" t="str">
        <f>IFERROR(INDEX(Sales!$D$5:$ABF$18,MATCH(UsagePerHour!$B104,Sales!$C$5:$C$18,0),MATCH(UsagePerHour!TN$4,Sales!$D$3:$ABF$3,0))/TN$2*INDEX(Usage!$D$5:$ABF$11,MATCH(UsagePerHour!$B$100,Usage!$C$5:$C$11,0),MATCH(UsagePerHour!TN$4,Usage!$D$3:$ABF$3,0)),"")</f>
        <v/>
      </c>
      <c r="TO104" s="6" t="str">
        <f>IFERROR(INDEX(Sales!$D$5:$ABF$18,MATCH(UsagePerHour!$B104,Sales!$C$5:$C$18,0),MATCH(UsagePerHour!TO$4,Sales!$D$3:$ABF$3,0))/TO$2*INDEX(Usage!$D$5:$ABF$11,MATCH(UsagePerHour!$B$100,Usage!$C$5:$C$11,0),MATCH(UsagePerHour!TO$4,Usage!$D$3:$ABF$3,0)),"")</f>
        <v/>
      </c>
      <c r="TP104" s="6" t="str">
        <f>IFERROR(INDEX(Sales!$D$5:$ABF$18,MATCH(UsagePerHour!$B104,Sales!$C$5:$C$18,0),MATCH(UsagePerHour!TP$4,Sales!$D$3:$ABF$3,0))/TP$2*INDEX(Usage!$D$5:$ABF$11,MATCH(UsagePerHour!$B$100,Usage!$C$5:$C$11,0),MATCH(UsagePerHour!TP$4,Usage!$D$3:$ABF$3,0)),"")</f>
        <v/>
      </c>
      <c r="TQ104" s="6" t="str">
        <f>IFERROR(INDEX(Sales!$D$5:$ABF$18,MATCH(UsagePerHour!$B104,Sales!$C$5:$C$18,0),MATCH(UsagePerHour!TQ$4,Sales!$D$3:$ABF$3,0))/TQ$2*INDEX(Usage!$D$5:$ABF$11,MATCH(UsagePerHour!$B$100,Usage!$C$5:$C$11,0),MATCH(UsagePerHour!TQ$4,Usage!$D$3:$ABF$3,0)),"")</f>
        <v/>
      </c>
      <c r="TR104" s="6" t="str">
        <f>IFERROR(INDEX(Sales!$D$5:$ABF$18,MATCH(UsagePerHour!$B104,Sales!$C$5:$C$18,0),MATCH(UsagePerHour!TR$4,Sales!$D$3:$ABF$3,0))/TR$2*INDEX(Usage!$D$5:$ABF$11,MATCH(UsagePerHour!$B$100,Usage!$C$5:$C$11,0),MATCH(UsagePerHour!TR$4,Usage!$D$3:$ABF$3,0)),"")</f>
        <v/>
      </c>
      <c r="TS104" s="6" t="str">
        <f>IFERROR(INDEX(Sales!$D$5:$ABF$18,MATCH(UsagePerHour!$B104,Sales!$C$5:$C$18,0),MATCH(UsagePerHour!TS$4,Sales!$D$3:$ABF$3,0))/TS$2*INDEX(Usage!$D$5:$ABF$11,MATCH(UsagePerHour!$B$100,Usage!$C$5:$C$11,0),MATCH(UsagePerHour!TS$4,Usage!$D$3:$ABF$3,0)),"")</f>
        <v/>
      </c>
      <c r="TT104" s="6" t="str">
        <f>IFERROR(INDEX(Sales!$D$5:$ABF$18,MATCH(UsagePerHour!$B104,Sales!$C$5:$C$18,0),MATCH(UsagePerHour!TT$4,Sales!$D$3:$ABF$3,0))/TT$2*INDEX(Usage!$D$5:$ABF$11,MATCH(UsagePerHour!$B$100,Usage!$C$5:$C$11,0),MATCH(UsagePerHour!TT$4,Usage!$D$3:$ABF$3,0)),"")</f>
        <v/>
      </c>
      <c r="TU104" s="6" t="str">
        <f>IFERROR(INDEX(Sales!$D$5:$ABF$18,MATCH(UsagePerHour!$B104,Sales!$C$5:$C$18,0),MATCH(UsagePerHour!TU$4,Sales!$D$3:$ABF$3,0))/TU$2*INDEX(Usage!$D$5:$ABF$11,MATCH(UsagePerHour!$B$100,Usage!$C$5:$C$11,0),MATCH(UsagePerHour!TU$4,Usage!$D$3:$ABF$3,0)),"")</f>
        <v/>
      </c>
      <c r="TV104" s="6" t="str">
        <f>IFERROR(INDEX(Sales!$D$5:$ABF$18,MATCH(UsagePerHour!$B104,Sales!$C$5:$C$18,0),MATCH(UsagePerHour!TV$4,Sales!$D$3:$ABF$3,0))/TV$2*INDEX(Usage!$D$5:$ABF$11,MATCH(UsagePerHour!$B$100,Usage!$C$5:$C$11,0),MATCH(UsagePerHour!TV$4,Usage!$D$3:$ABF$3,0)),"")</f>
        <v/>
      </c>
      <c r="TW104" s="6" t="str">
        <f>IFERROR(INDEX(Sales!$D$5:$ABF$18,MATCH(UsagePerHour!$B104,Sales!$C$5:$C$18,0),MATCH(UsagePerHour!TW$4,Sales!$D$3:$ABF$3,0))/TW$2*INDEX(Usage!$D$5:$ABF$11,MATCH(UsagePerHour!$B$100,Usage!$C$5:$C$11,0),MATCH(UsagePerHour!TW$4,Usage!$D$3:$ABF$3,0)),"")</f>
        <v/>
      </c>
      <c r="TX104" s="6" t="str">
        <f>IFERROR(INDEX(Sales!$D$5:$ABF$18,MATCH(UsagePerHour!$B104,Sales!$C$5:$C$18,0),MATCH(UsagePerHour!TX$4,Sales!$D$3:$ABF$3,0))/TX$2*INDEX(Usage!$D$5:$ABF$11,MATCH(UsagePerHour!$B$100,Usage!$C$5:$C$11,0),MATCH(UsagePerHour!TX$4,Usage!$D$3:$ABF$3,0)),"")</f>
        <v/>
      </c>
      <c r="TY104" s="6" t="str">
        <f>IFERROR(INDEX(Sales!$D$5:$ABF$18,MATCH(UsagePerHour!$B104,Sales!$C$5:$C$18,0),MATCH(UsagePerHour!TY$4,Sales!$D$3:$ABF$3,0))/TY$2*INDEX(Usage!$D$5:$ABF$11,MATCH(UsagePerHour!$B$100,Usage!$C$5:$C$11,0),MATCH(UsagePerHour!TY$4,Usage!$D$3:$ABF$3,0)),"")</f>
        <v/>
      </c>
      <c r="TZ104" s="6" t="str">
        <f>IFERROR(INDEX(Sales!$D$5:$ABF$18,MATCH(UsagePerHour!$B104,Sales!$C$5:$C$18,0),MATCH(UsagePerHour!TZ$4,Sales!$D$3:$ABF$3,0))/TZ$2*INDEX(Usage!$D$5:$ABF$11,MATCH(UsagePerHour!$B$100,Usage!$C$5:$C$11,0),MATCH(UsagePerHour!TZ$4,Usage!$D$3:$ABF$3,0)),"")</f>
        <v/>
      </c>
      <c r="UA104" s="6" t="str">
        <f>IFERROR(INDEX(Sales!$D$5:$ABF$18,MATCH(UsagePerHour!$B104,Sales!$C$5:$C$18,0),MATCH(UsagePerHour!UA$4,Sales!$D$3:$ABF$3,0))/UA$2*INDEX(Usage!$D$5:$ABF$11,MATCH(UsagePerHour!$B$100,Usage!$C$5:$C$11,0),MATCH(UsagePerHour!UA$4,Usage!$D$3:$ABF$3,0)),"")</f>
        <v/>
      </c>
      <c r="UB104" s="6" t="str">
        <f>IFERROR(INDEX(Sales!$D$5:$ABF$18,MATCH(UsagePerHour!$B104,Sales!$C$5:$C$18,0),MATCH(UsagePerHour!UB$4,Sales!$D$3:$ABF$3,0))/UB$2*INDEX(Usage!$D$5:$ABF$11,MATCH(UsagePerHour!$B$100,Usage!$C$5:$C$11,0),MATCH(UsagePerHour!UB$4,Usage!$D$3:$ABF$3,0)),"")</f>
        <v/>
      </c>
      <c r="UC104" s="6" t="str">
        <f>IFERROR(INDEX(Sales!$D$5:$ABF$18,MATCH(UsagePerHour!$B104,Sales!$C$5:$C$18,0),MATCH(UsagePerHour!UC$4,Sales!$D$3:$ABF$3,0))/UC$2*INDEX(Usage!$D$5:$ABF$11,MATCH(UsagePerHour!$B$100,Usage!$C$5:$C$11,0),MATCH(UsagePerHour!UC$4,Usage!$D$3:$ABF$3,0)),"")</f>
        <v/>
      </c>
      <c r="UD104" s="6" t="str">
        <f>IFERROR(INDEX(Sales!$D$5:$ABF$18,MATCH(UsagePerHour!$B104,Sales!$C$5:$C$18,0),MATCH(UsagePerHour!UD$4,Sales!$D$3:$ABF$3,0))/UD$2*INDEX(Usage!$D$5:$ABF$11,MATCH(UsagePerHour!$B$100,Usage!$C$5:$C$11,0),MATCH(UsagePerHour!UD$4,Usage!$D$3:$ABF$3,0)),"")</f>
        <v/>
      </c>
      <c r="UE104" s="6" t="str">
        <f>IFERROR(INDEX(Sales!$D$5:$ABF$18,MATCH(UsagePerHour!$B104,Sales!$C$5:$C$18,0),MATCH(UsagePerHour!UE$4,Sales!$D$3:$ABF$3,0))/UE$2*INDEX(Usage!$D$5:$ABF$11,MATCH(UsagePerHour!$B$100,Usage!$C$5:$C$11,0),MATCH(UsagePerHour!UE$4,Usage!$D$3:$ABF$3,0)),"")</f>
        <v/>
      </c>
      <c r="UF104" s="6" t="str">
        <f>IFERROR(INDEX(Sales!$D$5:$ABF$18,MATCH(UsagePerHour!$B104,Sales!$C$5:$C$18,0),MATCH(UsagePerHour!UF$4,Sales!$D$3:$ABF$3,0))/UF$2*INDEX(Usage!$D$5:$ABF$11,MATCH(UsagePerHour!$B$100,Usage!$C$5:$C$11,0),MATCH(UsagePerHour!UF$4,Usage!$D$3:$ABF$3,0)),"")</f>
        <v/>
      </c>
      <c r="UG104" s="6" t="str">
        <f>IFERROR(INDEX(Sales!$D$5:$ABF$18,MATCH(UsagePerHour!$B104,Sales!$C$5:$C$18,0),MATCH(UsagePerHour!UG$4,Sales!$D$3:$ABF$3,0))/UG$2*INDEX(Usage!$D$5:$ABF$11,MATCH(UsagePerHour!$B$100,Usage!$C$5:$C$11,0),MATCH(UsagePerHour!UG$4,Usage!$D$3:$ABF$3,0)),"")</f>
        <v/>
      </c>
      <c r="UH104" s="6" t="str">
        <f>IFERROR(INDEX(Sales!$D$5:$ABF$18,MATCH(UsagePerHour!$B104,Sales!$C$5:$C$18,0),MATCH(UsagePerHour!UH$4,Sales!$D$3:$ABF$3,0))/UH$2*INDEX(Usage!$D$5:$ABF$11,MATCH(UsagePerHour!$B$100,Usage!$C$5:$C$11,0),MATCH(UsagePerHour!UH$4,Usage!$D$3:$ABF$3,0)),"")</f>
        <v/>
      </c>
      <c r="UI104" s="6" t="str">
        <f>IFERROR(INDEX(Sales!$D$5:$ABF$18,MATCH(UsagePerHour!$B104,Sales!$C$5:$C$18,0),MATCH(UsagePerHour!UI$4,Sales!$D$3:$ABF$3,0))/UI$2*INDEX(Usage!$D$5:$ABF$11,MATCH(UsagePerHour!$B$100,Usage!$C$5:$C$11,0),MATCH(UsagePerHour!UI$4,Usage!$D$3:$ABF$3,0)),"")</f>
        <v/>
      </c>
      <c r="UJ104" s="6" t="str">
        <f>IFERROR(INDEX(Sales!$D$5:$ABF$18,MATCH(UsagePerHour!$B104,Sales!$C$5:$C$18,0),MATCH(UsagePerHour!UJ$4,Sales!$D$3:$ABF$3,0))/UJ$2*INDEX(Usage!$D$5:$ABF$11,MATCH(UsagePerHour!$B$100,Usage!$C$5:$C$11,0),MATCH(UsagePerHour!UJ$4,Usage!$D$3:$ABF$3,0)),"")</f>
        <v/>
      </c>
      <c r="UK104" s="6" t="str">
        <f>IFERROR(INDEX(Sales!$D$5:$ABF$18,MATCH(UsagePerHour!$B104,Sales!$C$5:$C$18,0),MATCH(UsagePerHour!UK$4,Sales!$D$3:$ABF$3,0))/UK$2*INDEX(Usage!$D$5:$ABF$11,MATCH(UsagePerHour!$B$100,Usage!$C$5:$C$11,0),MATCH(UsagePerHour!UK$4,Usage!$D$3:$ABF$3,0)),"")</f>
        <v/>
      </c>
      <c r="UL104" s="6" t="str">
        <f>IFERROR(INDEX(Sales!$D$5:$ABF$18,MATCH(UsagePerHour!$B104,Sales!$C$5:$C$18,0),MATCH(UsagePerHour!UL$4,Sales!$D$3:$ABF$3,0))/UL$2*INDEX(Usage!$D$5:$ABF$11,MATCH(UsagePerHour!$B$100,Usage!$C$5:$C$11,0),MATCH(UsagePerHour!UL$4,Usage!$D$3:$ABF$3,0)),"")</f>
        <v/>
      </c>
      <c r="UM104" s="6" t="str">
        <f>IFERROR(INDEX(Sales!$D$5:$ABF$18,MATCH(UsagePerHour!$B104,Sales!$C$5:$C$18,0),MATCH(UsagePerHour!UM$4,Sales!$D$3:$ABF$3,0))/UM$2*INDEX(Usage!$D$5:$ABF$11,MATCH(UsagePerHour!$B$100,Usage!$C$5:$C$11,0),MATCH(UsagePerHour!UM$4,Usage!$D$3:$ABF$3,0)),"")</f>
        <v/>
      </c>
      <c r="UN104" s="6" t="str">
        <f>IFERROR(INDEX(Sales!$D$5:$ABF$18,MATCH(UsagePerHour!$B104,Sales!$C$5:$C$18,0),MATCH(UsagePerHour!UN$4,Sales!$D$3:$ABF$3,0))/UN$2*INDEX(Usage!$D$5:$ABF$11,MATCH(UsagePerHour!$B$100,Usage!$C$5:$C$11,0),MATCH(UsagePerHour!UN$4,Usage!$D$3:$ABF$3,0)),"")</f>
        <v/>
      </c>
      <c r="UO104" s="6" t="str">
        <f>IFERROR(INDEX(Sales!$D$5:$ABF$18,MATCH(UsagePerHour!$B104,Sales!$C$5:$C$18,0),MATCH(UsagePerHour!UO$4,Sales!$D$3:$ABF$3,0))/UO$2*INDEX(Usage!$D$5:$ABF$11,MATCH(UsagePerHour!$B$100,Usage!$C$5:$C$11,0),MATCH(UsagePerHour!UO$4,Usage!$D$3:$ABF$3,0)),"")</f>
        <v/>
      </c>
      <c r="UP104" s="6" t="str">
        <f>IFERROR(INDEX(Sales!$D$5:$ABF$18,MATCH(UsagePerHour!$B104,Sales!$C$5:$C$18,0),MATCH(UsagePerHour!UP$4,Sales!$D$3:$ABF$3,0))/UP$2*INDEX(Usage!$D$5:$ABF$11,MATCH(UsagePerHour!$B$100,Usage!$C$5:$C$11,0),MATCH(UsagePerHour!UP$4,Usage!$D$3:$ABF$3,0)),"")</f>
        <v/>
      </c>
      <c r="UQ104" s="6" t="str">
        <f>IFERROR(INDEX(Sales!$D$5:$ABF$18,MATCH(UsagePerHour!$B104,Sales!$C$5:$C$18,0),MATCH(UsagePerHour!UQ$4,Sales!$D$3:$ABF$3,0))/UQ$2*INDEX(Usage!$D$5:$ABF$11,MATCH(UsagePerHour!$B$100,Usage!$C$5:$C$11,0),MATCH(UsagePerHour!UQ$4,Usage!$D$3:$ABF$3,0)),"")</f>
        <v/>
      </c>
      <c r="UR104" s="6" t="str">
        <f>IFERROR(INDEX(Sales!$D$5:$ABF$18,MATCH(UsagePerHour!$B104,Sales!$C$5:$C$18,0),MATCH(UsagePerHour!UR$4,Sales!$D$3:$ABF$3,0))/UR$2*INDEX(Usage!$D$5:$ABF$11,MATCH(UsagePerHour!$B$100,Usage!$C$5:$C$11,0),MATCH(UsagePerHour!UR$4,Usage!$D$3:$ABF$3,0)),"")</f>
        <v/>
      </c>
      <c r="US104" s="6" t="str">
        <f>IFERROR(INDEX(Sales!$D$5:$ABF$18,MATCH(UsagePerHour!$B104,Sales!$C$5:$C$18,0),MATCH(UsagePerHour!US$4,Sales!$D$3:$ABF$3,0))/US$2*INDEX(Usage!$D$5:$ABF$11,MATCH(UsagePerHour!$B$100,Usage!$C$5:$C$11,0),MATCH(UsagePerHour!US$4,Usage!$D$3:$ABF$3,0)),"")</f>
        <v/>
      </c>
      <c r="UT104" s="6" t="str">
        <f>IFERROR(INDEX(Sales!$D$5:$ABF$18,MATCH(UsagePerHour!$B104,Sales!$C$5:$C$18,0),MATCH(UsagePerHour!UT$4,Sales!$D$3:$ABF$3,0))/UT$2*INDEX(Usage!$D$5:$ABF$11,MATCH(UsagePerHour!$B$100,Usage!$C$5:$C$11,0),MATCH(UsagePerHour!UT$4,Usage!$D$3:$ABF$3,0)),"")</f>
        <v/>
      </c>
      <c r="UU104" s="6" t="str">
        <f>IFERROR(INDEX(Sales!$D$5:$ABF$18,MATCH(UsagePerHour!$B104,Sales!$C$5:$C$18,0),MATCH(UsagePerHour!UU$4,Sales!$D$3:$ABF$3,0))/UU$2*INDEX(Usage!$D$5:$ABF$11,MATCH(UsagePerHour!$B$100,Usage!$C$5:$C$11,0),MATCH(UsagePerHour!UU$4,Usage!$D$3:$ABF$3,0)),"")</f>
        <v/>
      </c>
      <c r="UV104" s="6" t="str">
        <f>IFERROR(INDEX(Sales!$D$5:$ABF$18,MATCH(UsagePerHour!$B104,Sales!$C$5:$C$18,0),MATCH(UsagePerHour!UV$4,Sales!$D$3:$ABF$3,0))/UV$2*INDEX(Usage!$D$5:$ABF$11,MATCH(UsagePerHour!$B$100,Usage!$C$5:$C$11,0),MATCH(UsagePerHour!UV$4,Usage!$D$3:$ABF$3,0)),"")</f>
        <v/>
      </c>
      <c r="UW104" s="6" t="str">
        <f>IFERROR(INDEX(Sales!$D$5:$ABF$18,MATCH(UsagePerHour!$B104,Sales!$C$5:$C$18,0),MATCH(UsagePerHour!UW$4,Sales!$D$3:$ABF$3,0))/UW$2*INDEX(Usage!$D$5:$ABF$11,MATCH(UsagePerHour!$B$100,Usage!$C$5:$C$11,0),MATCH(UsagePerHour!UW$4,Usage!$D$3:$ABF$3,0)),"")</f>
        <v/>
      </c>
      <c r="UX104" s="6" t="str">
        <f>IFERROR(INDEX(Sales!$D$5:$ABF$18,MATCH(UsagePerHour!$B104,Sales!$C$5:$C$18,0),MATCH(UsagePerHour!UX$4,Sales!$D$3:$ABF$3,0))/UX$2*INDEX(Usage!$D$5:$ABF$11,MATCH(UsagePerHour!$B$100,Usage!$C$5:$C$11,0),MATCH(UsagePerHour!UX$4,Usage!$D$3:$ABF$3,0)),"")</f>
        <v/>
      </c>
      <c r="UY104" s="6" t="str">
        <f>IFERROR(INDEX(Sales!$D$5:$ABF$18,MATCH(UsagePerHour!$B104,Sales!$C$5:$C$18,0),MATCH(UsagePerHour!UY$4,Sales!$D$3:$ABF$3,0))/UY$2*INDEX(Usage!$D$5:$ABF$11,MATCH(UsagePerHour!$B$100,Usage!$C$5:$C$11,0),MATCH(UsagePerHour!UY$4,Usage!$D$3:$ABF$3,0)),"")</f>
        <v/>
      </c>
      <c r="UZ104" s="6" t="str">
        <f>IFERROR(INDEX(Sales!$D$5:$ABF$18,MATCH(UsagePerHour!$B104,Sales!$C$5:$C$18,0),MATCH(UsagePerHour!UZ$4,Sales!$D$3:$ABF$3,0))/UZ$2*INDEX(Usage!$D$5:$ABF$11,MATCH(UsagePerHour!$B$100,Usage!$C$5:$C$11,0),MATCH(UsagePerHour!UZ$4,Usage!$D$3:$ABF$3,0)),"")</f>
        <v/>
      </c>
      <c r="VA104" s="6" t="str">
        <f>IFERROR(INDEX(Sales!$D$5:$ABF$18,MATCH(UsagePerHour!$B104,Sales!$C$5:$C$18,0),MATCH(UsagePerHour!VA$4,Sales!$D$3:$ABF$3,0))/VA$2*INDEX(Usage!$D$5:$ABF$11,MATCH(UsagePerHour!$B$100,Usage!$C$5:$C$11,0),MATCH(UsagePerHour!VA$4,Usage!$D$3:$ABF$3,0)),"")</f>
        <v/>
      </c>
      <c r="VB104" s="6" t="str">
        <f>IFERROR(INDEX(Sales!$D$5:$ABF$18,MATCH(UsagePerHour!$B104,Sales!$C$5:$C$18,0),MATCH(UsagePerHour!VB$4,Sales!$D$3:$ABF$3,0))/VB$2*INDEX(Usage!$D$5:$ABF$11,MATCH(UsagePerHour!$B$100,Usage!$C$5:$C$11,0),MATCH(UsagePerHour!VB$4,Usage!$D$3:$ABF$3,0)),"")</f>
        <v/>
      </c>
      <c r="VC104" s="6" t="str">
        <f>IFERROR(INDEX(Sales!$D$5:$ABF$18,MATCH(UsagePerHour!$B104,Sales!$C$5:$C$18,0),MATCH(UsagePerHour!VC$4,Sales!$D$3:$ABF$3,0))/VC$2*INDEX(Usage!$D$5:$ABF$11,MATCH(UsagePerHour!$B$100,Usage!$C$5:$C$11,0),MATCH(UsagePerHour!VC$4,Usage!$D$3:$ABF$3,0)),"")</f>
        <v/>
      </c>
      <c r="VD104" s="6" t="str">
        <f>IFERROR(INDEX(Sales!$D$5:$ABF$18,MATCH(UsagePerHour!$B104,Sales!$C$5:$C$18,0),MATCH(UsagePerHour!VD$4,Sales!$D$3:$ABF$3,0))/VD$2*INDEX(Usage!$D$5:$ABF$11,MATCH(UsagePerHour!$B$100,Usage!$C$5:$C$11,0),MATCH(UsagePerHour!VD$4,Usage!$D$3:$ABF$3,0)),"")</f>
        <v/>
      </c>
      <c r="VE104" s="6" t="str">
        <f>IFERROR(INDEX(Sales!$D$5:$ABF$18,MATCH(UsagePerHour!$B104,Sales!$C$5:$C$18,0),MATCH(UsagePerHour!VE$4,Sales!$D$3:$ABF$3,0))/VE$2*INDEX(Usage!$D$5:$ABF$11,MATCH(UsagePerHour!$B$100,Usage!$C$5:$C$11,0),MATCH(UsagePerHour!VE$4,Usage!$D$3:$ABF$3,0)),"")</f>
        <v/>
      </c>
      <c r="VF104" s="6" t="str">
        <f>IFERROR(INDEX(Sales!$D$5:$ABF$18,MATCH(UsagePerHour!$B104,Sales!$C$5:$C$18,0),MATCH(UsagePerHour!VF$4,Sales!$D$3:$ABF$3,0))/VF$2*INDEX(Usage!$D$5:$ABF$11,MATCH(UsagePerHour!$B$100,Usage!$C$5:$C$11,0),MATCH(UsagePerHour!VF$4,Usage!$D$3:$ABF$3,0)),"")</f>
        <v/>
      </c>
      <c r="VG104" s="6" t="str">
        <f>IFERROR(INDEX(Sales!$D$5:$ABF$18,MATCH(UsagePerHour!$B104,Sales!$C$5:$C$18,0),MATCH(UsagePerHour!VG$4,Sales!$D$3:$ABF$3,0))/VG$2*INDEX(Usage!$D$5:$ABF$11,MATCH(UsagePerHour!$B$100,Usage!$C$5:$C$11,0),MATCH(UsagePerHour!VG$4,Usage!$D$3:$ABF$3,0)),"")</f>
        <v/>
      </c>
      <c r="VH104" s="6" t="str">
        <f>IFERROR(INDEX(Sales!$D$5:$ABF$18,MATCH(UsagePerHour!$B104,Sales!$C$5:$C$18,0),MATCH(UsagePerHour!VH$4,Sales!$D$3:$ABF$3,0))/VH$2*INDEX(Usage!$D$5:$ABF$11,MATCH(UsagePerHour!$B$100,Usage!$C$5:$C$11,0),MATCH(UsagePerHour!VH$4,Usage!$D$3:$ABF$3,0)),"")</f>
        <v/>
      </c>
      <c r="VI104" s="6" t="str">
        <f>IFERROR(INDEX(Sales!$D$5:$ABF$18,MATCH(UsagePerHour!$B104,Sales!$C$5:$C$18,0),MATCH(UsagePerHour!VI$4,Sales!$D$3:$ABF$3,0))/VI$2*INDEX(Usage!$D$5:$ABF$11,MATCH(UsagePerHour!$B$100,Usage!$C$5:$C$11,0),MATCH(UsagePerHour!VI$4,Usage!$D$3:$ABF$3,0)),"")</f>
        <v/>
      </c>
      <c r="VJ104" s="6" t="str">
        <f>IFERROR(INDEX(Sales!$D$5:$ABF$18,MATCH(UsagePerHour!$B104,Sales!$C$5:$C$18,0),MATCH(UsagePerHour!VJ$4,Sales!$D$3:$ABF$3,0))/VJ$2*INDEX(Usage!$D$5:$ABF$11,MATCH(UsagePerHour!$B$100,Usage!$C$5:$C$11,0),MATCH(UsagePerHour!VJ$4,Usage!$D$3:$ABF$3,0)),"")</f>
        <v/>
      </c>
      <c r="VK104" s="6" t="str">
        <f>IFERROR(INDEX(Sales!$D$5:$ABF$18,MATCH(UsagePerHour!$B104,Sales!$C$5:$C$18,0),MATCH(UsagePerHour!VK$4,Sales!$D$3:$ABF$3,0))/VK$2*INDEX(Usage!$D$5:$ABF$11,MATCH(UsagePerHour!$B$100,Usage!$C$5:$C$11,0),MATCH(UsagePerHour!VK$4,Usage!$D$3:$ABF$3,0)),"")</f>
        <v/>
      </c>
      <c r="VL104" s="6" t="str">
        <f>IFERROR(INDEX(Sales!$D$5:$ABF$18,MATCH(UsagePerHour!$B104,Sales!$C$5:$C$18,0),MATCH(UsagePerHour!VL$4,Sales!$D$3:$ABF$3,0))/VL$2*INDEX(Usage!$D$5:$ABF$11,MATCH(UsagePerHour!$B$100,Usage!$C$5:$C$11,0),MATCH(UsagePerHour!VL$4,Usage!$D$3:$ABF$3,0)),"")</f>
        <v/>
      </c>
      <c r="VM104" s="6" t="str">
        <f>IFERROR(INDEX(Sales!$D$5:$ABF$18,MATCH(UsagePerHour!$B104,Sales!$C$5:$C$18,0),MATCH(UsagePerHour!VM$4,Sales!$D$3:$ABF$3,0))/VM$2*INDEX(Usage!$D$5:$ABF$11,MATCH(UsagePerHour!$B$100,Usage!$C$5:$C$11,0),MATCH(UsagePerHour!VM$4,Usage!$D$3:$ABF$3,0)),"")</f>
        <v/>
      </c>
      <c r="VN104" s="6" t="str">
        <f>IFERROR(INDEX(Sales!$D$5:$ABF$18,MATCH(UsagePerHour!$B104,Sales!$C$5:$C$18,0),MATCH(UsagePerHour!VN$4,Sales!$D$3:$ABF$3,0))/VN$2*INDEX(Usage!$D$5:$ABF$11,MATCH(UsagePerHour!$B$100,Usage!$C$5:$C$11,0),MATCH(UsagePerHour!VN$4,Usage!$D$3:$ABF$3,0)),"")</f>
        <v/>
      </c>
      <c r="VO104" s="6" t="str">
        <f>IFERROR(INDEX(Sales!$D$5:$ABF$18,MATCH(UsagePerHour!$B104,Sales!$C$5:$C$18,0),MATCH(UsagePerHour!VO$4,Sales!$D$3:$ABF$3,0))/VO$2*INDEX(Usage!$D$5:$ABF$11,MATCH(UsagePerHour!$B$100,Usage!$C$5:$C$11,0),MATCH(UsagePerHour!VO$4,Usage!$D$3:$ABF$3,0)),"")</f>
        <v/>
      </c>
      <c r="VP104" s="6" t="str">
        <f>IFERROR(INDEX(Sales!$D$5:$ABF$18,MATCH(UsagePerHour!$B104,Sales!$C$5:$C$18,0),MATCH(UsagePerHour!VP$4,Sales!$D$3:$ABF$3,0))/VP$2*INDEX(Usage!$D$5:$ABF$11,MATCH(UsagePerHour!$B$100,Usage!$C$5:$C$11,0),MATCH(UsagePerHour!VP$4,Usage!$D$3:$ABF$3,0)),"")</f>
        <v/>
      </c>
      <c r="VQ104" s="6" t="str">
        <f>IFERROR(INDEX(Sales!$D$5:$ABF$18,MATCH(UsagePerHour!$B104,Sales!$C$5:$C$18,0),MATCH(UsagePerHour!VQ$4,Sales!$D$3:$ABF$3,0))/VQ$2*INDEX(Usage!$D$5:$ABF$11,MATCH(UsagePerHour!$B$100,Usage!$C$5:$C$11,0),MATCH(UsagePerHour!VQ$4,Usage!$D$3:$ABF$3,0)),"")</f>
        <v/>
      </c>
      <c r="VR104" s="6" t="str">
        <f>IFERROR(INDEX(Sales!$D$5:$ABF$18,MATCH(UsagePerHour!$B104,Sales!$C$5:$C$18,0),MATCH(UsagePerHour!VR$4,Sales!$D$3:$ABF$3,0))/VR$2*INDEX(Usage!$D$5:$ABF$11,MATCH(UsagePerHour!$B$100,Usage!$C$5:$C$11,0),MATCH(UsagePerHour!VR$4,Usage!$D$3:$ABF$3,0)),"")</f>
        <v/>
      </c>
      <c r="VS104" s="6" t="str">
        <f>IFERROR(INDEX(Sales!$D$5:$ABF$18,MATCH(UsagePerHour!$B104,Sales!$C$5:$C$18,0),MATCH(UsagePerHour!VS$4,Sales!$D$3:$ABF$3,0))/VS$2*INDEX(Usage!$D$5:$ABF$11,MATCH(UsagePerHour!$B$100,Usage!$C$5:$C$11,0),MATCH(UsagePerHour!VS$4,Usage!$D$3:$ABF$3,0)),"")</f>
        <v/>
      </c>
      <c r="VT104" s="6" t="str">
        <f>IFERROR(INDEX(Sales!$D$5:$ABF$18,MATCH(UsagePerHour!$B104,Sales!$C$5:$C$18,0),MATCH(UsagePerHour!VT$4,Sales!$D$3:$ABF$3,0))/VT$2*INDEX(Usage!$D$5:$ABF$11,MATCH(UsagePerHour!$B$100,Usage!$C$5:$C$11,0),MATCH(UsagePerHour!VT$4,Usage!$D$3:$ABF$3,0)),"")</f>
        <v/>
      </c>
      <c r="VU104" s="6" t="str">
        <f>IFERROR(INDEX(Sales!$D$5:$ABF$18,MATCH(UsagePerHour!$B104,Sales!$C$5:$C$18,0),MATCH(UsagePerHour!VU$4,Sales!$D$3:$ABF$3,0))/VU$2*INDEX(Usage!$D$5:$ABF$11,MATCH(UsagePerHour!$B$100,Usage!$C$5:$C$11,0),MATCH(UsagePerHour!VU$4,Usage!$D$3:$ABF$3,0)),"")</f>
        <v/>
      </c>
      <c r="VV104" s="6" t="str">
        <f>IFERROR(INDEX(Sales!$D$5:$ABF$18,MATCH(UsagePerHour!$B104,Sales!$C$5:$C$18,0),MATCH(UsagePerHour!VV$4,Sales!$D$3:$ABF$3,0))/VV$2*INDEX(Usage!$D$5:$ABF$11,MATCH(UsagePerHour!$B$100,Usage!$C$5:$C$11,0),MATCH(UsagePerHour!VV$4,Usage!$D$3:$ABF$3,0)),"")</f>
        <v/>
      </c>
      <c r="VW104" s="6" t="str">
        <f>IFERROR(INDEX(Sales!$D$5:$ABF$18,MATCH(UsagePerHour!$B104,Sales!$C$5:$C$18,0),MATCH(UsagePerHour!VW$4,Sales!$D$3:$ABF$3,0))/VW$2*INDEX(Usage!$D$5:$ABF$11,MATCH(UsagePerHour!$B$100,Usage!$C$5:$C$11,0),MATCH(UsagePerHour!VW$4,Usage!$D$3:$ABF$3,0)),"")</f>
        <v/>
      </c>
      <c r="VX104" s="6" t="str">
        <f>IFERROR(INDEX(Sales!$D$5:$ABF$18,MATCH(UsagePerHour!$B104,Sales!$C$5:$C$18,0),MATCH(UsagePerHour!VX$4,Sales!$D$3:$ABF$3,0))/VX$2*INDEX(Usage!$D$5:$ABF$11,MATCH(UsagePerHour!$B$100,Usage!$C$5:$C$11,0),MATCH(UsagePerHour!VX$4,Usage!$D$3:$ABF$3,0)),"")</f>
        <v/>
      </c>
      <c r="VY104" s="6" t="str">
        <f>IFERROR(INDEX(Sales!$D$5:$ABF$18,MATCH(UsagePerHour!$B104,Sales!$C$5:$C$18,0),MATCH(UsagePerHour!VY$4,Sales!$D$3:$ABF$3,0))/VY$2*INDEX(Usage!$D$5:$ABF$11,MATCH(UsagePerHour!$B$100,Usage!$C$5:$C$11,0),MATCH(UsagePerHour!VY$4,Usage!$D$3:$ABF$3,0)),"")</f>
        <v/>
      </c>
      <c r="VZ104" s="6" t="str">
        <f>IFERROR(INDEX(Sales!$D$5:$ABF$18,MATCH(UsagePerHour!$B104,Sales!$C$5:$C$18,0),MATCH(UsagePerHour!VZ$4,Sales!$D$3:$ABF$3,0))/VZ$2*INDEX(Usage!$D$5:$ABF$11,MATCH(UsagePerHour!$B$100,Usage!$C$5:$C$11,0),MATCH(UsagePerHour!VZ$4,Usage!$D$3:$ABF$3,0)),"")</f>
        <v/>
      </c>
      <c r="WA104" s="6" t="str">
        <f>IFERROR(INDEX(Sales!$D$5:$ABF$18,MATCH(UsagePerHour!$B104,Sales!$C$5:$C$18,0),MATCH(UsagePerHour!WA$4,Sales!$D$3:$ABF$3,0))/WA$2*INDEX(Usage!$D$5:$ABF$11,MATCH(UsagePerHour!$B$100,Usage!$C$5:$C$11,0),MATCH(UsagePerHour!WA$4,Usage!$D$3:$ABF$3,0)),"")</f>
        <v/>
      </c>
      <c r="WB104" s="6" t="str">
        <f>IFERROR(INDEX(Sales!$D$5:$ABF$18,MATCH(UsagePerHour!$B104,Sales!$C$5:$C$18,0),MATCH(UsagePerHour!WB$4,Sales!$D$3:$ABF$3,0))/WB$2*INDEX(Usage!$D$5:$ABF$11,MATCH(UsagePerHour!$B$100,Usage!$C$5:$C$11,0),MATCH(UsagePerHour!WB$4,Usage!$D$3:$ABF$3,0)),"")</f>
        <v/>
      </c>
      <c r="WC104" s="6" t="str">
        <f>IFERROR(INDEX(Sales!$D$5:$ABF$18,MATCH(UsagePerHour!$B104,Sales!$C$5:$C$18,0),MATCH(UsagePerHour!WC$4,Sales!$D$3:$ABF$3,0))/WC$2*INDEX(Usage!$D$5:$ABF$11,MATCH(UsagePerHour!$B$100,Usage!$C$5:$C$11,0),MATCH(UsagePerHour!WC$4,Usage!$D$3:$ABF$3,0)),"")</f>
        <v/>
      </c>
      <c r="WD104" s="6" t="str">
        <f>IFERROR(INDEX(Sales!$D$5:$ABF$18,MATCH(UsagePerHour!$B104,Sales!$C$5:$C$18,0),MATCH(UsagePerHour!WD$4,Sales!$D$3:$ABF$3,0))/WD$2*INDEX(Usage!$D$5:$ABF$11,MATCH(UsagePerHour!$B$100,Usage!$C$5:$C$11,0),MATCH(UsagePerHour!WD$4,Usage!$D$3:$ABF$3,0)),"")</f>
        <v/>
      </c>
      <c r="WE104" s="6" t="str">
        <f>IFERROR(INDEX(Sales!$D$5:$ABF$18,MATCH(UsagePerHour!$B104,Sales!$C$5:$C$18,0),MATCH(UsagePerHour!WE$4,Sales!$D$3:$ABF$3,0))/WE$2*INDEX(Usage!$D$5:$ABF$11,MATCH(UsagePerHour!$B$100,Usage!$C$5:$C$11,0),MATCH(UsagePerHour!WE$4,Usage!$D$3:$ABF$3,0)),"")</f>
        <v/>
      </c>
      <c r="WF104" s="6" t="str">
        <f>IFERROR(INDEX(Sales!$D$5:$ABF$18,MATCH(UsagePerHour!$B104,Sales!$C$5:$C$18,0),MATCH(UsagePerHour!WF$4,Sales!$D$3:$ABF$3,0))/WF$2*INDEX(Usage!$D$5:$ABF$11,MATCH(UsagePerHour!$B$100,Usage!$C$5:$C$11,0),MATCH(UsagePerHour!WF$4,Usage!$D$3:$ABF$3,0)),"")</f>
        <v/>
      </c>
      <c r="WG104" s="6" t="str">
        <f>IFERROR(INDEX(Sales!$D$5:$ABF$18,MATCH(UsagePerHour!$B104,Sales!$C$5:$C$18,0),MATCH(UsagePerHour!WG$4,Sales!$D$3:$ABF$3,0))/WG$2*INDEX(Usage!$D$5:$ABF$11,MATCH(UsagePerHour!$B$100,Usage!$C$5:$C$11,0),MATCH(UsagePerHour!WG$4,Usage!$D$3:$ABF$3,0)),"")</f>
        <v/>
      </c>
      <c r="WH104" s="6" t="str">
        <f>IFERROR(INDEX(Sales!$D$5:$ABF$18,MATCH(UsagePerHour!$B104,Sales!$C$5:$C$18,0),MATCH(UsagePerHour!WH$4,Sales!$D$3:$ABF$3,0))/WH$2*INDEX(Usage!$D$5:$ABF$11,MATCH(UsagePerHour!$B$100,Usage!$C$5:$C$11,0),MATCH(UsagePerHour!WH$4,Usage!$D$3:$ABF$3,0)),"")</f>
        <v/>
      </c>
      <c r="WI104" s="6" t="str">
        <f>IFERROR(INDEX(Sales!$D$5:$ABF$18,MATCH(UsagePerHour!$B104,Sales!$C$5:$C$18,0),MATCH(UsagePerHour!WI$4,Sales!$D$3:$ABF$3,0))/WI$2*INDEX(Usage!$D$5:$ABF$11,MATCH(UsagePerHour!$B$100,Usage!$C$5:$C$11,0),MATCH(UsagePerHour!WI$4,Usage!$D$3:$ABF$3,0)),"")</f>
        <v/>
      </c>
      <c r="WJ104" s="6" t="str">
        <f>IFERROR(INDEX(Sales!$D$5:$ABF$18,MATCH(UsagePerHour!$B104,Sales!$C$5:$C$18,0),MATCH(UsagePerHour!WJ$4,Sales!$D$3:$ABF$3,0))/WJ$2*INDEX(Usage!$D$5:$ABF$11,MATCH(UsagePerHour!$B$100,Usage!$C$5:$C$11,0),MATCH(UsagePerHour!WJ$4,Usage!$D$3:$ABF$3,0)),"")</f>
        <v/>
      </c>
      <c r="WK104" s="6" t="str">
        <f>IFERROR(INDEX(Sales!$D$5:$ABF$18,MATCH(UsagePerHour!$B104,Sales!$C$5:$C$18,0),MATCH(UsagePerHour!WK$4,Sales!$D$3:$ABF$3,0))/WK$2*INDEX(Usage!$D$5:$ABF$11,MATCH(UsagePerHour!$B$100,Usage!$C$5:$C$11,0),MATCH(UsagePerHour!WK$4,Usage!$D$3:$ABF$3,0)),"")</f>
        <v/>
      </c>
      <c r="WL104" s="6" t="str">
        <f>IFERROR(INDEX(Sales!$D$5:$ABF$18,MATCH(UsagePerHour!$B104,Sales!$C$5:$C$18,0),MATCH(UsagePerHour!WL$4,Sales!$D$3:$ABF$3,0))/WL$2*INDEX(Usage!$D$5:$ABF$11,MATCH(UsagePerHour!$B$100,Usage!$C$5:$C$11,0),MATCH(UsagePerHour!WL$4,Usage!$D$3:$ABF$3,0)),"")</f>
        <v/>
      </c>
      <c r="WM104" s="6" t="str">
        <f>IFERROR(INDEX(Sales!$D$5:$ABF$18,MATCH(UsagePerHour!$B104,Sales!$C$5:$C$18,0),MATCH(UsagePerHour!WM$4,Sales!$D$3:$ABF$3,0))/WM$2*INDEX(Usage!$D$5:$ABF$11,MATCH(UsagePerHour!$B$100,Usage!$C$5:$C$11,0),MATCH(UsagePerHour!WM$4,Usage!$D$3:$ABF$3,0)),"")</f>
        <v/>
      </c>
      <c r="WN104" s="6" t="str">
        <f>IFERROR(INDEX(Sales!$D$5:$ABF$18,MATCH(UsagePerHour!$B104,Sales!$C$5:$C$18,0),MATCH(UsagePerHour!WN$4,Sales!$D$3:$ABF$3,0))/WN$2*INDEX(Usage!$D$5:$ABF$11,MATCH(UsagePerHour!$B$100,Usage!$C$5:$C$11,0),MATCH(UsagePerHour!WN$4,Usage!$D$3:$ABF$3,0)),"")</f>
        <v/>
      </c>
      <c r="WO104" s="6" t="str">
        <f>IFERROR(INDEX(Sales!$D$5:$ABF$18,MATCH(UsagePerHour!$B104,Sales!$C$5:$C$18,0),MATCH(UsagePerHour!WO$4,Sales!$D$3:$ABF$3,0))/WO$2*INDEX(Usage!$D$5:$ABF$11,MATCH(UsagePerHour!$B$100,Usage!$C$5:$C$11,0),MATCH(UsagePerHour!WO$4,Usage!$D$3:$ABF$3,0)),"")</f>
        <v/>
      </c>
      <c r="WP104" s="6" t="str">
        <f>IFERROR(INDEX(Sales!$D$5:$ABF$18,MATCH(UsagePerHour!$B104,Sales!$C$5:$C$18,0),MATCH(UsagePerHour!WP$4,Sales!$D$3:$ABF$3,0))/WP$2*INDEX(Usage!$D$5:$ABF$11,MATCH(UsagePerHour!$B$100,Usage!$C$5:$C$11,0),MATCH(UsagePerHour!WP$4,Usage!$D$3:$ABF$3,0)),"")</f>
        <v/>
      </c>
      <c r="WQ104" s="6" t="str">
        <f>IFERROR(INDEX(Sales!$D$5:$ABF$18,MATCH(UsagePerHour!$B104,Sales!$C$5:$C$18,0),MATCH(UsagePerHour!WQ$4,Sales!$D$3:$ABF$3,0))/WQ$2*INDEX(Usage!$D$5:$ABF$11,MATCH(UsagePerHour!$B$100,Usage!$C$5:$C$11,0),MATCH(UsagePerHour!WQ$4,Usage!$D$3:$ABF$3,0)),"")</f>
        <v/>
      </c>
      <c r="WR104" s="6" t="str">
        <f>IFERROR(INDEX(Sales!$D$5:$ABF$18,MATCH(UsagePerHour!$B104,Sales!$C$5:$C$18,0),MATCH(UsagePerHour!WR$4,Sales!$D$3:$ABF$3,0))/WR$2*INDEX(Usage!$D$5:$ABF$11,MATCH(UsagePerHour!$B$100,Usage!$C$5:$C$11,0),MATCH(UsagePerHour!WR$4,Usage!$D$3:$ABF$3,0)),"")</f>
        <v/>
      </c>
      <c r="WS104" s="6" t="str">
        <f>IFERROR(INDEX(Sales!$D$5:$ABF$18,MATCH(UsagePerHour!$B104,Sales!$C$5:$C$18,0),MATCH(UsagePerHour!WS$4,Sales!$D$3:$ABF$3,0))/WS$2*INDEX(Usage!$D$5:$ABF$11,MATCH(UsagePerHour!$B$100,Usage!$C$5:$C$11,0),MATCH(UsagePerHour!WS$4,Usage!$D$3:$ABF$3,0)),"")</f>
        <v/>
      </c>
      <c r="WT104" s="6" t="str">
        <f>IFERROR(INDEX(Sales!$D$5:$ABF$18,MATCH(UsagePerHour!$B104,Sales!$C$5:$C$18,0),MATCH(UsagePerHour!WT$4,Sales!$D$3:$ABF$3,0))/WT$2*INDEX(Usage!$D$5:$ABF$11,MATCH(UsagePerHour!$B$100,Usage!$C$5:$C$11,0),MATCH(UsagePerHour!WT$4,Usage!$D$3:$ABF$3,0)),"")</f>
        <v/>
      </c>
      <c r="WU104" s="6" t="str">
        <f>IFERROR(INDEX(Sales!$D$5:$ABF$18,MATCH(UsagePerHour!$B104,Sales!$C$5:$C$18,0),MATCH(UsagePerHour!WU$4,Sales!$D$3:$ABF$3,0))/WU$2*INDEX(Usage!$D$5:$ABF$11,MATCH(UsagePerHour!$B$100,Usage!$C$5:$C$11,0),MATCH(UsagePerHour!WU$4,Usage!$D$3:$ABF$3,0)),"")</f>
        <v/>
      </c>
      <c r="WV104" s="6" t="str">
        <f>IFERROR(INDEX(Sales!$D$5:$ABF$18,MATCH(UsagePerHour!$B104,Sales!$C$5:$C$18,0),MATCH(UsagePerHour!WV$4,Sales!$D$3:$ABF$3,0))/WV$2*INDEX(Usage!$D$5:$ABF$11,MATCH(UsagePerHour!$B$100,Usage!$C$5:$C$11,0),MATCH(UsagePerHour!WV$4,Usage!$D$3:$ABF$3,0)),"")</f>
        <v/>
      </c>
      <c r="WW104" s="6" t="str">
        <f>IFERROR(INDEX(Sales!$D$5:$ABF$18,MATCH(UsagePerHour!$B104,Sales!$C$5:$C$18,0),MATCH(UsagePerHour!WW$4,Sales!$D$3:$ABF$3,0))/WW$2*INDEX(Usage!$D$5:$ABF$11,MATCH(UsagePerHour!$B$100,Usage!$C$5:$C$11,0),MATCH(UsagePerHour!WW$4,Usage!$D$3:$ABF$3,0)),"")</f>
        <v/>
      </c>
      <c r="WX104" s="6" t="str">
        <f>IFERROR(INDEX(Sales!$D$5:$ABF$18,MATCH(UsagePerHour!$B104,Sales!$C$5:$C$18,0),MATCH(UsagePerHour!WX$4,Sales!$D$3:$ABF$3,0))/WX$2*INDEX(Usage!$D$5:$ABF$11,MATCH(UsagePerHour!$B$100,Usage!$C$5:$C$11,0),MATCH(UsagePerHour!WX$4,Usage!$D$3:$ABF$3,0)),"")</f>
        <v/>
      </c>
      <c r="WY104" s="6" t="str">
        <f>IFERROR(INDEX(Sales!$D$5:$ABF$18,MATCH(UsagePerHour!$B104,Sales!$C$5:$C$18,0),MATCH(UsagePerHour!WY$4,Sales!$D$3:$ABF$3,0))/WY$2*INDEX(Usage!$D$5:$ABF$11,MATCH(UsagePerHour!$B$100,Usage!$C$5:$C$11,0),MATCH(UsagePerHour!WY$4,Usage!$D$3:$ABF$3,0)),"")</f>
        <v/>
      </c>
      <c r="WZ104" s="6" t="str">
        <f>IFERROR(INDEX(Sales!$D$5:$ABF$18,MATCH(UsagePerHour!$B104,Sales!$C$5:$C$18,0),MATCH(UsagePerHour!WZ$4,Sales!$D$3:$ABF$3,0))/WZ$2*INDEX(Usage!$D$5:$ABF$11,MATCH(UsagePerHour!$B$100,Usage!$C$5:$C$11,0),MATCH(UsagePerHour!WZ$4,Usage!$D$3:$ABF$3,0)),"")</f>
        <v/>
      </c>
      <c r="XA104" s="6" t="str">
        <f>IFERROR(INDEX(Sales!$D$5:$ABF$18,MATCH(UsagePerHour!$B104,Sales!$C$5:$C$18,0),MATCH(UsagePerHour!XA$4,Sales!$D$3:$ABF$3,0))/XA$2*INDEX(Usage!$D$5:$ABF$11,MATCH(UsagePerHour!$B$100,Usage!$C$5:$C$11,0),MATCH(UsagePerHour!XA$4,Usage!$D$3:$ABF$3,0)),"")</f>
        <v/>
      </c>
      <c r="XB104" s="6" t="str">
        <f>IFERROR(INDEX(Sales!$D$5:$ABF$18,MATCH(UsagePerHour!$B104,Sales!$C$5:$C$18,0),MATCH(UsagePerHour!XB$4,Sales!$D$3:$ABF$3,0))/XB$2*INDEX(Usage!$D$5:$ABF$11,MATCH(UsagePerHour!$B$100,Usage!$C$5:$C$11,0),MATCH(UsagePerHour!XB$4,Usage!$D$3:$ABF$3,0)),"")</f>
        <v/>
      </c>
      <c r="XC104" s="6" t="str">
        <f>IFERROR(INDEX(Sales!$D$5:$ABF$18,MATCH(UsagePerHour!$B104,Sales!$C$5:$C$18,0),MATCH(UsagePerHour!XC$4,Sales!$D$3:$ABF$3,0))/XC$2*INDEX(Usage!$D$5:$ABF$11,MATCH(UsagePerHour!$B$100,Usage!$C$5:$C$11,0),MATCH(UsagePerHour!XC$4,Usage!$D$3:$ABF$3,0)),"")</f>
        <v/>
      </c>
      <c r="XD104" s="6" t="str">
        <f>IFERROR(INDEX(Sales!$D$5:$ABF$18,MATCH(UsagePerHour!$B104,Sales!$C$5:$C$18,0),MATCH(UsagePerHour!XD$4,Sales!$D$3:$ABF$3,0))/XD$2*INDEX(Usage!$D$5:$ABF$11,MATCH(UsagePerHour!$B$100,Usage!$C$5:$C$11,0),MATCH(UsagePerHour!XD$4,Usage!$D$3:$ABF$3,0)),"")</f>
        <v/>
      </c>
      <c r="XE104" s="6" t="str">
        <f>IFERROR(INDEX(Sales!$D$5:$ABF$18,MATCH(UsagePerHour!$B104,Sales!$C$5:$C$18,0),MATCH(UsagePerHour!XE$4,Sales!$D$3:$ABF$3,0))/XE$2*INDEX(Usage!$D$5:$ABF$11,MATCH(UsagePerHour!$B$100,Usage!$C$5:$C$11,0),MATCH(UsagePerHour!XE$4,Usage!$D$3:$ABF$3,0)),"")</f>
        <v/>
      </c>
      <c r="XF104" s="6" t="str">
        <f>IFERROR(INDEX(Sales!$D$5:$ABF$18,MATCH(UsagePerHour!$B104,Sales!$C$5:$C$18,0),MATCH(UsagePerHour!XF$4,Sales!$D$3:$ABF$3,0))/XF$2*INDEX(Usage!$D$5:$ABF$11,MATCH(UsagePerHour!$B$100,Usage!$C$5:$C$11,0),MATCH(UsagePerHour!XF$4,Usage!$D$3:$ABF$3,0)),"")</f>
        <v/>
      </c>
      <c r="XG104" s="6" t="str">
        <f>IFERROR(INDEX(Sales!$D$5:$ABF$18,MATCH(UsagePerHour!$B104,Sales!$C$5:$C$18,0),MATCH(UsagePerHour!XG$4,Sales!$D$3:$ABF$3,0))/XG$2*INDEX(Usage!$D$5:$ABF$11,MATCH(UsagePerHour!$B$100,Usage!$C$5:$C$11,0),MATCH(UsagePerHour!XG$4,Usage!$D$3:$ABF$3,0)),"")</f>
        <v/>
      </c>
      <c r="XH104" s="6" t="str">
        <f>IFERROR(INDEX(Sales!$D$5:$ABF$18,MATCH(UsagePerHour!$B104,Sales!$C$5:$C$18,0),MATCH(UsagePerHour!XH$4,Sales!$D$3:$ABF$3,0))/XH$2*INDEX(Usage!$D$5:$ABF$11,MATCH(UsagePerHour!$B$100,Usage!$C$5:$C$11,0),MATCH(UsagePerHour!XH$4,Usage!$D$3:$ABF$3,0)),"")</f>
        <v/>
      </c>
      <c r="XI104" s="6" t="str">
        <f>IFERROR(INDEX(Sales!$D$5:$ABF$18,MATCH(UsagePerHour!$B104,Sales!$C$5:$C$18,0),MATCH(UsagePerHour!XI$4,Sales!$D$3:$ABF$3,0))/XI$2*INDEX(Usage!$D$5:$ABF$11,MATCH(UsagePerHour!$B$100,Usage!$C$5:$C$11,0),MATCH(UsagePerHour!XI$4,Usage!$D$3:$ABF$3,0)),"")</f>
        <v/>
      </c>
      <c r="XJ104" s="6" t="str">
        <f>IFERROR(INDEX(Sales!$D$5:$ABF$18,MATCH(UsagePerHour!$B104,Sales!$C$5:$C$18,0),MATCH(UsagePerHour!XJ$4,Sales!$D$3:$ABF$3,0))/XJ$2*INDEX(Usage!$D$5:$ABF$11,MATCH(UsagePerHour!$B$100,Usage!$C$5:$C$11,0),MATCH(UsagePerHour!XJ$4,Usage!$D$3:$ABF$3,0)),"")</f>
        <v/>
      </c>
      <c r="XK104" s="6" t="str">
        <f>IFERROR(INDEX(Sales!$D$5:$ABF$18,MATCH(UsagePerHour!$B104,Sales!$C$5:$C$18,0),MATCH(UsagePerHour!XK$4,Sales!$D$3:$ABF$3,0))/XK$2*INDEX(Usage!$D$5:$ABF$11,MATCH(UsagePerHour!$B$100,Usage!$C$5:$C$11,0),MATCH(UsagePerHour!XK$4,Usage!$D$3:$ABF$3,0)),"")</f>
        <v/>
      </c>
      <c r="XL104" s="6" t="str">
        <f>IFERROR(INDEX(Sales!$D$5:$ABF$18,MATCH(UsagePerHour!$B104,Sales!$C$5:$C$18,0),MATCH(UsagePerHour!XL$4,Sales!$D$3:$ABF$3,0))/XL$2*INDEX(Usage!$D$5:$ABF$11,MATCH(UsagePerHour!$B$100,Usage!$C$5:$C$11,0),MATCH(UsagePerHour!XL$4,Usage!$D$3:$ABF$3,0)),"")</f>
        <v/>
      </c>
      <c r="XM104" s="6" t="str">
        <f>IFERROR(INDEX(Sales!$D$5:$ABF$18,MATCH(UsagePerHour!$B104,Sales!$C$5:$C$18,0),MATCH(UsagePerHour!XM$4,Sales!$D$3:$ABF$3,0))/XM$2*INDEX(Usage!$D$5:$ABF$11,MATCH(UsagePerHour!$B$100,Usage!$C$5:$C$11,0),MATCH(UsagePerHour!XM$4,Usage!$D$3:$ABF$3,0)),"")</f>
        <v/>
      </c>
      <c r="XN104" s="6" t="str">
        <f>IFERROR(INDEX(Sales!$D$5:$ABF$18,MATCH(UsagePerHour!$B104,Sales!$C$5:$C$18,0),MATCH(UsagePerHour!XN$4,Sales!$D$3:$ABF$3,0))/XN$2*INDEX(Usage!$D$5:$ABF$11,MATCH(UsagePerHour!$B$100,Usage!$C$5:$C$11,0),MATCH(UsagePerHour!XN$4,Usage!$D$3:$ABF$3,0)),"")</f>
        <v/>
      </c>
      <c r="XO104" s="6" t="str">
        <f>IFERROR(INDEX(Sales!$D$5:$ABF$18,MATCH(UsagePerHour!$B104,Sales!$C$5:$C$18,0),MATCH(UsagePerHour!XO$4,Sales!$D$3:$ABF$3,0))/XO$2*INDEX(Usage!$D$5:$ABF$11,MATCH(UsagePerHour!$B$100,Usage!$C$5:$C$11,0),MATCH(UsagePerHour!XO$4,Usage!$D$3:$ABF$3,0)),"")</f>
        <v/>
      </c>
      <c r="XP104" s="6" t="str">
        <f>IFERROR(INDEX(Sales!$D$5:$ABF$18,MATCH(UsagePerHour!$B104,Sales!$C$5:$C$18,0),MATCH(UsagePerHour!XP$4,Sales!$D$3:$ABF$3,0))/XP$2*INDEX(Usage!$D$5:$ABF$11,MATCH(UsagePerHour!$B$100,Usage!$C$5:$C$11,0),MATCH(UsagePerHour!XP$4,Usage!$D$3:$ABF$3,0)),"")</f>
        <v/>
      </c>
      <c r="XQ104" s="6" t="str">
        <f>IFERROR(INDEX(Sales!$D$5:$ABF$18,MATCH(UsagePerHour!$B104,Sales!$C$5:$C$18,0),MATCH(UsagePerHour!XQ$4,Sales!$D$3:$ABF$3,0))/XQ$2*INDEX(Usage!$D$5:$ABF$11,MATCH(UsagePerHour!$B$100,Usage!$C$5:$C$11,0),MATCH(UsagePerHour!XQ$4,Usage!$D$3:$ABF$3,0)),"")</f>
        <v/>
      </c>
      <c r="XR104" s="6" t="str">
        <f>IFERROR(INDEX(Sales!$D$5:$ABF$18,MATCH(UsagePerHour!$B104,Sales!$C$5:$C$18,0),MATCH(UsagePerHour!XR$4,Sales!$D$3:$ABF$3,0))/XR$2*INDEX(Usage!$D$5:$ABF$11,MATCH(UsagePerHour!$B$100,Usage!$C$5:$C$11,0),MATCH(UsagePerHour!XR$4,Usage!$D$3:$ABF$3,0)),"")</f>
        <v/>
      </c>
      <c r="XS104" s="6" t="str">
        <f>IFERROR(INDEX(Sales!$D$5:$ABF$18,MATCH(UsagePerHour!$B104,Sales!$C$5:$C$18,0),MATCH(UsagePerHour!XS$4,Sales!$D$3:$ABF$3,0))/XS$2*INDEX(Usage!$D$5:$ABF$11,MATCH(UsagePerHour!$B$100,Usage!$C$5:$C$11,0),MATCH(UsagePerHour!XS$4,Usage!$D$3:$ABF$3,0)),"")</f>
        <v/>
      </c>
      <c r="XT104" s="6" t="str">
        <f>IFERROR(INDEX(Sales!$D$5:$ABF$18,MATCH(UsagePerHour!$B104,Sales!$C$5:$C$18,0),MATCH(UsagePerHour!XT$4,Sales!$D$3:$ABF$3,0))/XT$2*INDEX(Usage!$D$5:$ABF$11,MATCH(UsagePerHour!$B$100,Usage!$C$5:$C$11,0),MATCH(UsagePerHour!XT$4,Usage!$D$3:$ABF$3,0)),"")</f>
        <v/>
      </c>
      <c r="XU104" s="6" t="str">
        <f>IFERROR(INDEX(Sales!$D$5:$ABF$18,MATCH(UsagePerHour!$B104,Sales!$C$5:$C$18,0),MATCH(UsagePerHour!XU$4,Sales!$D$3:$ABF$3,0))/XU$2*INDEX(Usage!$D$5:$ABF$11,MATCH(UsagePerHour!$B$100,Usage!$C$5:$C$11,0),MATCH(UsagePerHour!XU$4,Usage!$D$3:$ABF$3,0)),"")</f>
        <v/>
      </c>
      <c r="XV104" s="6" t="str">
        <f>IFERROR(INDEX(Sales!$D$5:$ABF$18,MATCH(UsagePerHour!$B104,Sales!$C$5:$C$18,0),MATCH(UsagePerHour!XV$4,Sales!$D$3:$ABF$3,0))/XV$2*INDEX(Usage!$D$5:$ABF$11,MATCH(UsagePerHour!$B$100,Usage!$C$5:$C$11,0),MATCH(UsagePerHour!XV$4,Usage!$D$3:$ABF$3,0)),"")</f>
        <v/>
      </c>
      <c r="XW104" s="6" t="str">
        <f>IFERROR(INDEX(Sales!$D$5:$ABF$18,MATCH(UsagePerHour!$B104,Sales!$C$5:$C$18,0),MATCH(UsagePerHour!XW$4,Sales!$D$3:$ABF$3,0))/XW$2*INDEX(Usage!$D$5:$ABF$11,MATCH(UsagePerHour!$B$100,Usage!$C$5:$C$11,0),MATCH(UsagePerHour!XW$4,Usage!$D$3:$ABF$3,0)),"")</f>
        <v/>
      </c>
      <c r="XX104" s="6" t="str">
        <f>IFERROR(INDEX(Sales!$D$5:$ABF$18,MATCH(UsagePerHour!$B104,Sales!$C$5:$C$18,0),MATCH(UsagePerHour!XX$4,Sales!$D$3:$ABF$3,0))/XX$2*INDEX(Usage!$D$5:$ABF$11,MATCH(UsagePerHour!$B$100,Usage!$C$5:$C$11,0),MATCH(UsagePerHour!XX$4,Usage!$D$3:$ABF$3,0)),"")</f>
        <v/>
      </c>
      <c r="XY104" s="6" t="str">
        <f>IFERROR(INDEX(Sales!$D$5:$ABF$18,MATCH(UsagePerHour!$B104,Sales!$C$5:$C$18,0),MATCH(UsagePerHour!XY$4,Sales!$D$3:$ABF$3,0))/XY$2*INDEX(Usage!$D$5:$ABF$11,MATCH(UsagePerHour!$B$100,Usage!$C$5:$C$11,0),MATCH(UsagePerHour!XY$4,Usage!$D$3:$ABF$3,0)),"")</f>
        <v/>
      </c>
      <c r="XZ104" s="6" t="str">
        <f>IFERROR(INDEX(Sales!$D$5:$ABF$18,MATCH(UsagePerHour!$B104,Sales!$C$5:$C$18,0),MATCH(UsagePerHour!XZ$4,Sales!$D$3:$ABF$3,0))/XZ$2*INDEX(Usage!$D$5:$ABF$11,MATCH(UsagePerHour!$B$100,Usage!$C$5:$C$11,0),MATCH(UsagePerHour!XZ$4,Usage!$D$3:$ABF$3,0)),"")</f>
        <v/>
      </c>
      <c r="YA104" s="6" t="str">
        <f>IFERROR(INDEX(Sales!$D$5:$ABF$18,MATCH(UsagePerHour!$B104,Sales!$C$5:$C$18,0),MATCH(UsagePerHour!YA$4,Sales!$D$3:$ABF$3,0))/YA$2*INDEX(Usage!$D$5:$ABF$11,MATCH(UsagePerHour!$B$100,Usage!$C$5:$C$11,0),MATCH(UsagePerHour!YA$4,Usage!$D$3:$ABF$3,0)),"")</f>
        <v/>
      </c>
      <c r="YB104" s="6" t="str">
        <f>IFERROR(INDEX(Sales!$D$5:$ABF$18,MATCH(UsagePerHour!$B104,Sales!$C$5:$C$18,0),MATCH(UsagePerHour!YB$4,Sales!$D$3:$ABF$3,0))/YB$2*INDEX(Usage!$D$5:$ABF$11,MATCH(UsagePerHour!$B$100,Usage!$C$5:$C$11,0),MATCH(UsagePerHour!YB$4,Usage!$D$3:$ABF$3,0)),"")</f>
        <v/>
      </c>
      <c r="YC104" s="6" t="str">
        <f>IFERROR(INDEX(Sales!$D$5:$ABF$18,MATCH(UsagePerHour!$B104,Sales!$C$5:$C$18,0),MATCH(UsagePerHour!YC$4,Sales!$D$3:$ABF$3,0))/YC$2*INDEX(Usage!$D$5:$ABF$11,MATCH(UsagePerHour!$B$100,Usage!$C$5:$C$11,0),MATCH(UsagePerHour!YC$4,Usage!$D$3:$ABF$3,0)),"")</f>
        <v/>
      </c>
      <c r="YD104" s="6" t="str">
        <f>IFERROR(INDEX(Sales!$D$5:$ABF$18,MATCH(UsagePerHour!$B104,Sales!$C$5:$C$18,0),MATCH(UsagePerHour!YD$4,Sales!$D$3:$ABF$3,0))/YD$2*INDEX(Usage!$D$5:$ABF$11,MATCH(UsagePerHour!$B$100,Usage!$C$5:$C$11,0),MATCH(UsagePerHour!YD$4,Usage!$D$3:$ABF$3,0)),"")</f>
        <v/>
      </c>
      <c r="YE104" s="6" t="str">
        <f>IFERROR(INDEX(Sales!$D$5:$ABF$18,MATCH(UsagePerHour!$B104,Sales!$C$5:$C$18,0),MATCH(UsagePerHour!YE$4,Sales!$D$3:$ABF$3,0))/YE$2*INDEX(Usage!$D$5:$ABF$11,MATCH(UsagePerHour!$B$100,Usage!$C$5:$C$11,0),MATCH(UsagePerHour!YE$4,Usage!$D$3:$ABF$3,0)),"")</f>
        <v/>
      </c>
      <c r="YF104" s="6" t="str">
        <f>IFERROR(INDEX(Sales!$D$5:$ABF$18,MATCH(UsagePerHour!$B104,Sales!$C$5:$C$18,0),MATCH(UsagePerHour!YF$4,Sales!$D$3:$ABF$3,0))/YF$2*INDEX(Usage!$D$5:$ABF$11,MATCH(UsagePerHour!$B$100,Usage!$C$5:$C$11,0),MATCH(UsagePerHour!YF$4,Usage!$D$3:$ABF$3,0)),"")</f>
        <v/>
      </c>
      <c r="YG104" s="6" t="str">
        <f>IFERROR(INDEX(Sales!$D$5:$ABF$18,MATCH(UsagePerHour!$B104,Sales!$C$5:$C$18,0),MATCH(UsagePerHour!YG$4,Sales!$D$3:$ABF$3,0))/YG$2*INDEX(Usage!$D$5:$ABF$11,MATCH(UsagePerHour!$B$100,Usage!$C$5:$C$11,0),MATCH(UsagePerHour!YG$4,Usage!$D$3:$ABF$3,0)),"")</f>
        <v/>
      </c>
      <c r="YH104" s="6" t="str">
        <f>IFERROR(INDEX(Sales!$D$5:$ABF$18,MATCH(UsagePerHour!$B104,Sales!$C$5:$C$18,0),MATCH(UsagePerHour!YH$4,Sales!$D$3:$ABF$3,0))/YH$2*INDEX(Usage!$D$5:$ABF$11,MATCH(UsagePerHour!$B$100,Usage!$C$5:$C$11,0),MATCH(UsagePerHour!YH$4,Usage!$D$3:$ABF$3,0)),"")</f>
        <v/>
      </c>
      <c r="YI104" s="6" t="str">
        <f>IFERROR(INDEX(Sales!$D$5:$ABF$18,MATCH(UsagePerHour!$B104,Sales!$C$5:$C$18,0),MATCH(UsagePerHour!YI$4,Sales!$D$3:$ABF$3,0))/YI$2*INDEX(Usage!$D$5:$ABF$11,MATCH(UsagePerHour!$B$100,Usage!$C$5:$C$11,0),MATCH(UsagePerHour!YI$4,Usage!$D$3:$ABF$3,0)),"")</f>
        <v/>
      </c>
      <c r="YJ104" s="6" t="str">
        <f>IFERROR(INDEX(Sales!$D$5:$ABF$18,MATCH(UsagePerHour!$B104,Sales!$C$5:$C$18,0),MATCH(UsagePerHour!YJ$4,Sales!$D$3:$ABF$3,0))/YJ$2*INDEX(Usage!$D$5:$ABF$11,MATCH(UsagePerHour!$B$100,Usage!$C$5:$C$11,0),MATCH(UsagePerHour!YJ$4,Usage!$D$3:$ABF$3,0)),"")</f>
        <v/>
      </c>
      <c r="YK104" s="6" t="str">
        <f>IFERROR(INDEX(Sales!$D$5:$ABF$18,MATCH(UsagePerHour!$B104,Sales!$C$5:$C$18,0),MATCH(UsagePerHour!YK$4,Sales!$D$3:$ABF$3,0))/YK$2*INDEX(Usage!$D$5:$ABF$11,MATCH(UsagePerHour!$B$100,Usage!$C$5:$C$11,0),MATCH(UsagePerHour!YK$4,Usage!$D$3:$ABF$3,0)),"")</f>
        <v/>
      </c>
      <c r="YL104" s="6" t="str">
        <f>IFERROR(INDEX(Sales!$D$5:$ABF$18,MATCH(UsagePerHour!$B104,Sales!$C$5:$C$18,0),MATCH(UsagePerHour!YL$4,Sales!$D$3:$ABF$3,0))/YL$2*INDEX(Usage!$D$5:$ABF$11,MATCH(UsagePerHour!$B$100,Usage!$C$5:$C$11,0),MATCH(UsagePerHour!YL$4,Usage!$D$3:$ABF$3,0)),"")</f>
        <v/>
      </c>
      <c r="YM104" s="6" t="str">
        <f>IFERROR(INDEX(Sales!$D$5:$ABF$18,MATCH(UsagePerHour!$B104,Sales!$C$5:$C$18,0),MATCH(UsagePerHour!YM$4,Sales!$D$3:$ABF$3,0))/YM$2*INDEX(Usage!$D$5:$ABF$11,MATCH(UsagePerHour!$B$100,Usage!$C$5:$C$11,0),MATCH(UsagePerHour!YM$4,Usage!$D$3:$ABF$3,0)),"")</f>
        <v/>
      </c>
      <c r="YN104" s="6" t="str">
        <f>IFERROR(INDEX(Sales!$D$5:$ABF$18,MATCH(UsagePerHour!$B104,Sales!$C$5:$C$18,0),MATCH(UsagePerHour!YN$4,Sales!$D$3:$ABF$3,0))/YN$2*INDEX(Usage!$D$5:$ABF$11,MATCH(UsagePerHour!$B$100,Usage!$C$5:$C$11,0),MATCH(UsagePerHour!YN$4,Usage!$D$3:$ABF$3,0)),"")</f>
        <v/>
      </c>
      <c r="YO104" s="6" t="str">
        <f>IFERROR(INDEX(Sales!$D$5:$ABF$18,MATCH(UsagePerHour!$B104,Sales!$C$5:$C$18,0),MATCH(UsagePerHour!YO$4,Sales!$D$3:$ABF$3,0))/YO$2*INDEX(Usage!$D$5:$ABF$11,MATCH(UsagePerHour!$B$100,Usage!$C$5:$C$11,0),MATCH(UsagePerHour!YO$4,Usage!$D$3:$ABF$3,0)),"")</f>
        <v/>
      </c>
      <c r="YP104" s="6" t="str">
        <f>IFERROR(INDEX(Sales!$D$5:$ABF$18,MATCH(UsagePerHour!$B104,Sales!$C$5:$C$18,0),MATCH(UsagePerHour!YP$4,Sales!$D$3:$ABF$3,0))/YP$2*INDEX(Usage!$D$5:$ABF$11,MATCH(UsagePerHour!$B$100,Usage!$C$5:$C$11,0),MATCH(UsagePerHour!YP$4,Usage!$D$3:$ABF$3,0)),"")</f>
        <v/>
      </c>
      <c r="YQ104" s="6" t="str">
        <f>IFERROR(INDEX(Sales!$D$5:$ABF$18,MATCH(UsagePerHour!$B104,Sales!$C$5:$C$18,0),MATCH(UsagePerHour!YQ$4,Sales!$D$3:$ABF$3,0))/YQ$2*INDEX(Usage!$D$5:$ABF$11,MATCH(UsagePerHour!$B$100,Usage!$C$5:$C$11,0),MATCH(UsagePerHour!YQ$4,Usage!$D$3:$ABF$3,0)),"")</f>
        <v/>
      </c>
      <c r="YR104" s="6" t="str">
        <f>IFERROR(INDEX(Sales!$D$5:$ABF$18,MATCH(UsagePerHour!$B104,Sales!$C$5:$C$18,0),MATCH(UsagePerHour!YR$4,Sales!$D$3:$ABF$3,0))/YR$2*INDEX(Usage!$D$5:$ABF$11,MATCH(UsagePerHour!$B$100,Usage!$C$5:$C$11,0),MATCH(UsagePerHour!YR$4,Usage!$D$3:$ABF$3,0)),"")</f>
        <v/>
      </c>
      <c r="YS104" s="6" t="str">
        <f>IFERROR(INDEX(Sales!$D$5:$ABF$18,MATCH(UsagePerHour!$B104,Sales!$C$5:$C$18,0),MATCH(UsagePerHour!YS$4,Sales!$D$3:$ABF$3,0))/YS$2*INDEX(Usage!$D$5:$ABF$11,MATCH(UsagePerHour!$B$100,Usage!$C$5:$C$11,0),MATCH(UsagePerHour!YS$4,Usage!$D$3:$ABF$3,0)),"")</f>
        <v/>
      </c>
      <c r="YT104" s="6" t="str">
        <f>IFERROR(INDEX(Sales!$D$5:$ABF$18,MATCH(UsagePerHour!$B104,Sales!$C$5:$C$18,0),MATCH(UsagePerHour!YT$4,Sales!$D$3:$ABF$3,0))/YT$2*INDEX(Usage!$D$5:$ABF$11,MATCH(UsagePerHour!$B$100,Usage!$C$5:$C$11,0),MATCH(UsagePerHour!YT$4,Usage!$D$3:$ABF$3,0)),"")</f>
        <v/>
      </c>
      <c r="YU104" s="6" t="str">
        <f>IFERROR(INDEX(Sales!$D$5:$ABF$18,MATCH(UsagePerHour!$B104,Sales!$C$5:$C$18,0),MATCH(UsagePerHour!YU$4,Sales!$D$3:$ABF$3,0))/YU$2*INDEX(Usage!$D$5:$ABF$11,MATCH(UsagePerHour!$B$100,Usage!$C$5:$C$11,0),MATCH(UsagePerHour!YU$4,Usage!$D$3:$ABF$3,0)),"")</f>
        <v/>
      </c>
      <c r="YV104" s="6" t="str">
        <f>IFERROR(INDEX(Sales!$D$5:$ABF$18,MATCH(UsagePerHour!$B104,Sales!$C$5:$C$18,0),MATCH(UsagePerHour!YV$4,Sales!$D$3:$ABF$3,0))/YV$2*INDEX(Usage!$D$5:$ABF$11,MATCH(UsagePerHour!$B$100,Usage!$C$5:$C$11,0),MATCH(UsagePerHour!YV$4,Usage!$D$3:$ABF$3,0)),"")</f>
        <v/>
      </c>
      <c r="YW104" s="6" t="str">
        <f>IFERROR(INDEX(Sales!$D$5:$ABF$18,MATCH(UsagePerHour!$B104,Sales!$C$5:$C$18,0),MATCH(UsagePerHour!YW$4,Sales!$D$3:$ABF$3,0))/YW$2*INDEX(Usage!$D$5:$ABF$11,MATCH(UsagePerHour!$B$100,Usage!$C$5:$C$11,0),MATCH(UsagePerHour!YW$4,Usage!$D$3:$ABF$3,0)),"")</f>
        <v/>
      </c>
      <c r="YX104" s="6" t="str">
        <f>IFERROR(INDEX(Sales!$D$5:$ABF$18,MATCH(UsagePerHour!$B104,Sales!$C$5:$C$18,0),MATCH(UsagePerHour!YX$4,Sales!$D$3:$ABF$3,0))/YX$2*INDEX(Usage!$D$5:$ABF$11,MATCH(UsagePerHour!$B$100,Usage!$C$5:$C$11,0),MATCH(UsagePerHour!YX$4,Usage!$D$3:$ABF$3,0)),"")</f>
        <v/>
      </c>
      <c r="YY104" s="6" t="str">
        <f>IFERROR(INDEX(Sales!$D$5:$ABF$18,MATCH(UsagePerHour!$B104,Sales!$C$5:$C$18,0),MATCH(UsagePerHour!YY$4,Sales!$D$3:$ABF$3,0))/YY$2*INDEX(Usage!$D$5:$ABF$11,MATCH(UsagePerHour!$B$100,Usage!$C$5:$C$11,0),MATCH(UsagePerHour!YY$4,Usage!$D$3:$ABF$3,0)),"")</f>
        <v/>
      </c>
      <c r="YZ104" s="6" t="str">
        <f>IFERROR(INDEX(Sales!$D$5:$ABF$18,MATCH(UsagePerHour!$B104,Sales!$C$5:$C$18,0),MATCH(UsagePerHour!YZ$4,Sales!$D$3:$ABF$3,0))/YZ$2*INDEX(Usage!$D$5:$ABF$11,MATCH(UsagePerHour!$B$100,Usage!$C$5:$C$11,0),MATCH(UsagePerHour!YZ$4,Usage!$D$3:$ABF$3,0)),"")</f>
        <v/>
      </c>
      <c r="ZA104" s="6" t="str">
        <f>IFERROR(INDEX(Sales!$D$5:$ABF$18,MATCH(UsagePerHour!$B104,Sales!$C$5:$C$18,0),MATCH(UsagePerHour!ZA$4,Sales!$D$3:$ABF$3,0))/ZA$2*INDEX(Usage!$D$5:$ABF$11,MATCH(UsagePerHour!$B$100,Usage!$C$5:$C$11,0),MATCH(UsagePerHour!ZA$4,Usage!$D$3:$ABF$3,0)),"")</f>
        <v/>
      </c>
      <c r="ZB104" s="6" t="str">
        <f>IFERROR(INDEX(Sales!$D$5:$ABF$18,MATCH(UsagePerHour!$B104,Sales!$C$5:$C$18,0),MATCH(UsagePerHour!ZB$4,Sales!$D$3:$ABF$3,0))/ZB$2*INDEX(Usage!$D$5:$ABF$11,MATCH(UsagePerHour!$B$100,Usage!$C$5:$C$11,0),MATCH(UsagePerHour!ZB$4,Usage!$D$3:$ABF$3,0)),"")</f>
        <v/>
      </c>
      <c r="ZC104" s="6" t="str">
        <f>IFERROR(INDEX(Sales!$D$5:$ABF$18,MATCH(UsagePerHour!$B104,Sales!$C$5:$C$18,0),MATCH(UsagePerHour!ZC$4,Sales!$D$3:$ABF$3,0))/ZC$2*INDEX(Usage!$D$5:$ABF$11,MATCH(UsagePerHour!$B$100,Usage!$C$5:$C$11,0),MATCH(UsagePerHour!ZC$4,Usage!$D$3:$ABF$3,0)),"")</f>
        <v/>
      </c>
      <c r="ZD104" s="6" t="str">
        <f>IFERROR(INDEX(Sales!$D$5:$ABF$18,MATCH(UsagePerHour!$B104,Sales!$C$5:$C$18,0),MATCH(UsagePerHour!ZD$4,Sales!$D$3:$ABF$3,0))/ZD$2*INDEX(Usage!$D$5:$ABF$11,MATCH(UsagePerHour!$B$100,Usage!$C$5:$C$11,0),MATCH(UsagePerHour!ZD$4,Usage!$D$3:$ABF$3,0)),"")</f>
        <v/>
      </c>
      <c r="ZE104" s="6" t="str">
        <f>IFERROR(INDEX(Sales!$D$5:$ABF$18,MATCH(UsagePerHour!$B104,Sales!$C$5:$C$18,0),MATCH(UsagePerHour!ZE$4,Sales!$D$3:$ABF$3,0))/ZE$2*INDEX(Usage!$D$5:$ABF$11,MATCH(UsagePerHour!$B$100,Usage!$C$5:$C$11,0),MATCH(UsagePerHour!ZE$4,Usage!$D$3:$ABF$3,0)),"")</f>
        <v/>
      </c>
      <c r="ZF104" s="6" t="str">
        <f>IFERROR(INDEX(Sales!$D$5:$ABF$18,MATCH(UsagePerHour!$B104,Sales!$C$5:$C$18,0),MATCH(UsagePerHour!ZF$4,Sales!$D$3:$ABF$3,0))/ZF$2*INDEX(Usage!$D$5:$ABF$11,MATCH(UsagePerHour!$B$100,Usage!$C$5:$C$11,0),MATCH(UsagePerHour!ZF$4,Usage!$D$3:$ABF$3,0)),"")</f>
        <v/>
      </c>
      <c r="ZG104" s="6" t="str">
        <f>IFERROR(INDEX(Sales!$D$5:$ABF$18,MATCH(UsagePerHour!$B104,Sales!$C$5:$C$18,0),MATCH(UsagePerHour!ZG$4,Sales!$D$3:$ABF$3,0))/ZG$2*INDEX(Usage!$D$5:$ABF$11,MATCH(UsagePerHour!$B$100,Usage!$C$5:$C$11,0),MATCH(UsagePerHour!ZG$4,Usage!$D$3:$ABF$3,0)),"")</f>
        <v/>
      </c>
      <c r="ZH104" s="6" t="str">
        <f>IFERROR(INDEX(Sales!$D$5:$ABF$18,MATCH(UsagePerHour!$B104,Sales!$C$5:$C$18,0),MATCH(UsagePerHour!ZH$4,Sales!$D$3:$ABF$3,0))/ZH$2*INDEX(Usage!$D$5:$ABF$11,MATCH(UsagePerHour!$B$100,Usage!$C$5:$C$11,0),MATCH(UsagePerHour!ZH$4,Usage!$D$3:$ABF$3,0)),"")</f>
        <v/>
      </c>
      <c r="ZI104" s="6" t="str">
        <f>IFERROR(INDEX(Sales!$D$5:$ABF$18,MATCH(UsagePerHour!$B104,Sales!$C$5:$C$18,0),MATCH(UsagePerHour!ZI$4,Sales!$D$3:$ABF$3,0))/ZI$2*INDEX(Usage!$D$5:$ABF$11,MATCH(UsagePerHour!$B$100,Usage!$C$5:$C$11,0),MATCH(UsagePerHour!ZI$4,Usage!$D$3:$ABF$3,0)),"")</f>
        <v/>
      </c>
      <c r="ZJ104" s="6" t="str">
        <f>IFERROR(INDEX(Sales!$D$5:$ABF$18,MATCH(UsagePerHour!$B104,Sales!$C$5:$C$18,0),MATCH(UsagePerHour!ZJ$4,Sales!$D$3:$ABF$3,0))/ZJ$2*INDEX(Usage!$D$5:$ABF$11,MATCH(UsagePerHour!$B$100,Usage!$C$5:$C$11,0),MATCH(UsagePerHour!ZJ$4,Usage!$D$3:$ABF$3,0)),"")</f>
        <v/>
      </c>
      <c r="ZK104" s="6" t="str">
        <f>IFERROR(INDEX(Sales!$D$5:$ABF$18,MATCH(UsagePerHour!$B104,Sales!$C$5:$C$18,0),MATCH(UsagePerHour!ZK$4,Sales!$D$3:$ABF$3,0))/ZK$2*INDEX(Usage!$D$5:$ABF$11,MATCH(UsagePerHour!$B$100,Usage!$C$5:$C$11,0),MATCH(UsagePerHour!ZK$4,Usage!$D$3:$ABF$3,0)),"")</f>
        <v/>
      </c>
      <c r="ZL104" s="6" t="str">
        <f>IFERROR(INDEX(Sales!$D$5:$ABF$18,MATCH(UsagePerHour!$B104,Sales!$C$5:$C$18,0),MATCH(UsagePerHour!ZL$4,Sales!$D$3:$ABF$3,0))/ZL$2*INDEX(Usage!$D$5:$ABF$11,MATCH(UsagePerHour!$B$100,Usage!$C$5:$C$11,0),MATCH(UsagePerHour!ZL$4,Usage!$D$3:$ABF$3,0)),"")</f>
        <v/>
      </c>
      <c r="ZM104" s="6" t="str">
        <f>IFERROR(INDEX(Sales!$D$5:$ABF$18,MATCH(UsagePerHour!$B104,Sales!$C$5:$C$18,0),MATCH(UsagePerHour!ZM$4,Sales!$D$3:$ABF$3,0))/ZM$2*INDEX(Usage!$D$5:$ABF$11,MATCH(UsagePerHour!$B$100,Usage!$C$5:$C$11,0),MATCH(UsagePerHour!ZM$4,Usage!$D$3:$ABF$3,0)),"")</f>
        <v/>
      </c>
      <c r="ZN104" s="6" t="str">
        <f>IFERROR(INDEX(Sales!$D$5:$ABF$18,MATCH(UsagePerHour!$B104,Sales!$C$5:$C$18,0),MATCH(UsagePerHour!ZN$4,Sales!$D$3:$ABF$3,0))/ZN$2*INDEX(Usage!$D$5:$ABF$11,MATCH(UsagePerHour!$B$100,Usage!$C$5:$C$11,0),MATCH(UsagePerHour!ZN$4,Usage!$D$3:$ABF$3,0)),"")</f>
        <v/>
      </c>
      <c r="ZO104" s="6" t="str">
        <f>IFERROR(INDEX(Sales!$D$5:$ABF$18,MATCH(UsagePerHour!$B104,Sales!$C$5:$C$18,0),MATCH(UsagePerHour!ZO$4,Sales!$D$3:$ABF$3,0))/ZO$2*INDEX(Usage!$D$5:$ABF$11,MATCH(UsagePerHour!$B$100,Usage!$C$5:$C$11,0),MATCH(UsagePerHour!ZO$4,Usage!$D$3:$ABF$3,0)),"")</f>
        <v/>
      </c>
      <c r="ZP104" s="6" t="str">
        <f>IFERROR(INDEX(Sales!$D$5:$ABF$18,MATCH(UsagePerHour!$B104,Sales!$C$5:$C$18,0),MATCH(UsagePerHour!ZP$4,Sales!$D$3:$ABF$3,0))/ZP$2*INDEX(Usage!$D$5:$ABF$11,MATCH(UsagePerHour!$B$100,Usage!$C$5:$C$11,0),MATCH(UsagePerHour!ZP$4,Usage!$D$3:$ABF$3,0)),"")</f>
        <v/>
      </c>
      <c r="ZQ104" s="6" t="str">
        <f>IFERROR(INDEX(Sales!$D$5:$ABF$18,MATCH(UsagePerHour!$B104,Sales!$C$5:$C$18,0),MATCH(UsagePerHour!ZQ$4,Sales!$D$3:$ABF$3,0))/ZQ$2*INDEX(Usage!$D$5:$ABF$11,MATCH(UsagePerHour!$B$100,Usage!$C$5:$C$11,0),MATCH(UsagePerHour!ZQ$4,Usage!$D$3:$ABF$3,0)),"")</f>
        <v/>
      </c>
      <c r="ZR104" s="6" t="str">
        <f>IFERROR(INDEX(Sales!$D$5:$ABF$18,MATCH(UsagePerHour!$B104,Sales!$C$5:$C$18,0),MATCH(UsagePerHour!ZR$4,Sales!$D$3:$ABF$3,0))/ZR$2*INDEX(Usage!$D$5:$ABF$11,MATCH(UsagePerHour!$B$100,Usage!$C$5:$C$11,0),MATCH(UsagePerHour!ZR$4,Usage!$D$3:$ABF$3,0)),"")</f>
        <v/>
      </c>
      <c r="ZS104" s="6" t="str">
        <f>IFERROR(INDEX(Sales!$D$5:$ABF$18,MATCH(UsagePerHour!$B104,Sales!$C$5:$C$18,0),MATCH(UsagePerHour!ZS$4,Sales!$D$3:$ABF$3,0))/ZS$2*INDEX(Usage!$D$5:$ABF$11,MATCH(UsagePerHour!$B$100,Usage!$C$5:$C$11,0),MATCH(UsagePerHour!ZS$4,Usage!$D$3:$ABF$3,0)),"")</f>
        <v/>
      </c>
      <c r="ZT104" s="6" t="str">
        <f>IFERROR(INDEX(Sales!$D$5:$ABF$18,MATCH(UsagePerHour!$B104,Sales!$C$5:$C$18,0),MATCH(UsagePerHour!ZT$4,Sales!$D$3:$ABF$3,0))/ZT$2*INDEX(Usage!$D$5:$ABF$11,MATCH(UsagePerHour!$B$100,Usage!$C$5:$C$11,0),MATCH(UsagePerHour!ZT$4,Usage!$D$3:$ABF$3,0)),"")</f>
        <v/>
      </c>
      <c r="ZU104" s="6" t="str">
        <f>IFERROR(INDEX(Sales!$D$5:$ABF$18,MATCH(UsagePerHour!$B104,Sales!$C$5:$C$18,0),MATCH(UsagePerHour!ZU$4,Sales!$D$3:$ABF$3,0))/ZU$2*INDEX(Usage!$D$5:$ABF$11,MATCH(UsagePerHour!$B$100,Usage!$C$5:$C$11,0),MATCH(UsagePerHour!ZU$4,Usage!$D$3:$ABF$3,0)),"")</f>
        <v/>
      </c>
      <c r="ZV104" s="6" t="str">
        <f>IFERROR(INDEX(Sales!$D$5:$ABF$18,MATCH(UsagePerHour!$B104,Sales!$C$5:$C$18,0),MATCH(UsagePerHour!ZV$4,Sales!$D$3:$ABF$3,0))/ZV$2*INDEX(Usage!$D$5:$ABF$11,MATCH(UsagePerHour!$B$100,Usage!$C$5:$C$11,0),MATCH(UsagePerHour!ZV$4,Usage!$D$3:$ABF$3,0)),"")</f>
        <v/>
      </c>
      <c r="ZW104" s="6" t="str">
        <f>IFERROR(INDEX(Sales!$D$5:$ABF$18,MATCH(UsagePerHour!$B104,Sales!$C$5:$C$18,0),MATCH(UsagePerHour!ZW$4,Sales!$D$3:$ABF$3,0))/ZW$2*INDEX(Usage!$D$5:$ABF$11,MATCH(UsagePerHour!$B$100,Usage!$C$5:$C$11,0),MATCH(UsagePerHour!ZW$4,Usage!$D$3:$ABF$3,0)),"")</f>
        <v/>
      </c>
      <c r="ZX104" s="6" t="str">
        <f>IFERROR(INDEX(Sales!$D$5:$ABF$18,MATCH(UsagePerHour!$B104,Sales!$C$5:$C$18,0),MATCH(UsagePerHour!ZX$4,Sales!$D$3:$ABF$3,0))/ZX$2*INDEX(Usage!$D$5:$ABF$11,MATCH(UsagePerHour!$B$100,Usage!$C$5:$C$11,0),MATCH(UsagePerHour!ZX$4,Usage!$D$3:$ABF$3,0)),"")</f>
        <v/>
      </c>
      <c r="ZY104" s="6" t="str">
        <f>IFERROR(INDEX(Sales!$D$5:$ABF$18,MATCH(UsagePerHour!$B104,Sales!$C$5:$C$18,0),MATCH(UsagePerHour!ZY$4,Sales!$D$3:$ABF$3,0))/ZY$2*INDEX(Usage!$D$5:$ABF$11,MATCH(UsagePerHour!$B$100,Usage!$C$5:$C$11,0),MATCH(UsagePerHour!ZY$4,Usage!$D$3:$ABF$3,0)),"")</f>
        <v/>
      </c>
      <c r="ZZ104" s="6" t="str">
        <f>IFERROR(INDEX(Sales!$D$5:$ABF$18,MATCH(UsagePerHour!$B104,Sales!$C$5:$C$18,0),MATCH(UsagePerHour!ZZ$4,Sales!$D$3:$ABF$3,0))/ZZ$2*INDEX(Usage!$D$5:$ABF$11,MATCH(UsagePerHour!$B$100,Usage!$C$5:$C$11,0),MATCH(UsagePerHour!ZZ$4,Usage!$D$3:$ABF$3,0)),"")</f>
        <v/>
      </c>
      <c r="AAA104" s="6" t="str">
        <f>IFERROR(INDEX(Sales!$D$5:$ABF$18,MATCH(UsagePerHour!$B104,Sales!$C$5:$C$18,0),MATCH(UsagePerHour!AAA$4,Sales!$D$3:$ABF$3,0))/AAA$2*INDEX(Usage!$D$5:$ABF$11,MATCH(UsagePerHour!$B$100,Usage!$C$5:$C$11,0),MATCH(UsagePerHour!AAA$4,Usage!$D$3:$ABF$3,0)),"")</f>
        <v/>
      </c>
      <c r="AAB104" s="6" t="str">
        <f>IFERROR(INDEX(Sales!$D$5:$ABF$18,MATCH(UsagePerHour!$B104,Sales!$C$5:$C$18,0),MATCH(UsagePerHour!AAB$4,Sales!$D$3:$ABF$3,0))/AAB$2*INDEX(Usage!$D$5:$ABF$11,MATCH(UsagePerHour!$B$100,Usage!$C$5:$C$11,0),MATCH(UsagePerHour!AAB$4,Usage!$D$3:$ABF$3,0)),"")</f>
        <v/>
      </c>
      <c r="AAC104" s="6" t="str">
        <f>IFERROR(INDEX(Sales!$D$5:$ABF$18,MATCH(UsagePerHour!$B104,Sales!$C$5:$C$18,0),MATCH(UsagePerHour!AAC$4,Sales!$D$3:$ABF$3,0))/AAC$2*INDEX(Usage!$D$5:$ABF$11,MATCH(UsagePerHour!$B$100,Usage!$C$5:$C$11,0),MATCH(UsagePerHour!AAC$4,Usage!$D$3:$ABF$3,0)),"")</f>
        <v/>
      </c>
      <c r="AAD104" s="6" t="str">
        <f>IFERROR(INDEX(Sales!$D$5:$ABF$18,MATCH(UsagePerHour!$B104,Sales!$C$5:$C$18,0),MATCH(UsagePerHour!AAD$4,Sales!$D$3:$ABF$3,0))/AAD$2*INDEX(Usage!$D$5:$ABF$11,MATCH(UsagePerHour!$B$100,Usage!$C$5:$C$11,0),MATCH(UsagePerHour!AAD$4,Usage!$D$3:$ABF$3,0)),"")</f>
        <v/>
      </c>
      <c r="AAE104" s="6" t="str">
        <f>IFERROR(INDEX(Sales!$D$5:$ABF$18,MATCH(UsagePerHour!$B104,Sales!$C$5:$C$18,0),MATCH(UsagePerHour!AAE$4,Sales!$D$3:$ABF$3,0))/AAE$2*INDEX(Usage!$D$5:$ABF$11,MATCH(UsagePerHour!$B$100,Usage!$C$5:$C$11,0),MATCH(UsagePerHour!AAE$4,Usage!$D$3:$ABF$3,0)),"")</f>
        <v/>
      </c>
      <c r="AAF104" s="6" t="str">
        <f>IFERROR(INDEX(Sales!$D$5:$ABF$18,MATCH(UsagePerHour!$B104,Sales!$C$5:$C$18,0),MATCH(UsagePerHour!AAF$4,Sales!$D$3:$ABF$3,0))/AAF$2*INDEX(Usage!$D$5:$ABF$11,MATCH(UsagePerHour!$B$100,Usage!$C$5:$C$11,0),MATCH(UsagePerHour!AAF$4,Usage!$D$3:$ABF$3,0)),"")</f>
        <v/>
      </c>
      <c r="AAG104" s="6" t="str">
        <f>IFERROR(INDEX(Sales!$D$5:$ABF$18,MATCH(UsagePerHour!$B104,Sales!$C$5:$C$18,0),MATCH(UsagePerHour!AAG$4,Sales!$D$3:$ABF$3,0))/AAG$2*INDEX(Usage!$D$5:$ABF$11,MATCH(UsagePerHour!$B$100,Usage!$C$5:$C$11,0),MATCH(UsagePerHour!AAG$4,Usage!$D$3:$ABF$3,0)),"")</f>
        <v/>
      </c>
      <c r="AAH104" s="6" t="str">
        <f>IFERROR(INDEX(Sales!$D$5:$ABF$18,MATCH(UsagePerHour!$B104,Sales!$C$5:$C$18,0),MATCH(UsagePerHour!AAH$4,Sales!$D$3:$ABF$3,0))/AAH$2*INDEX(Usage!$D$5:$ABF$11,MATCH(UsagePerHour!$B$100,Usage!$C$5:$C$11,0),MATCH(UsagePerHour!AAH$4,Usage!$D$3:$ABF$3,0)),"")</f>
        <v/>
      </c>
      <c r="AAI104" s="6" t="str">
        <f>IFERROR(INDEX(Sales!$D$5:$ABF$18,MATCH(UsagePerHour!$B104,Sales!$C$5:$C$18,0),MATCH(UsagePerHour!AAI$4,Sales!$D$3:$ABF$3,0))/AAI$2*INDEX(Usage!$D$5:$ABF$11,MATCH(UsagePerHour!$B$100,Usage!$C$5:$C$11,0),MATCH(UsagePerHour!AAI$4,Usage!$D$3:$ABF$3,0)),"")</f>
        <v/>
      </c>
      <c r="AAJ104" s="6" t="str">
        <f>IFERROR(INDEX(Sales!$D$5:$ABF$18,MATCH(UsagePerHour!$B104,Sales!$C$5:$C$18,0),MATCH(UsagePerHour!AAJ$4,Sales!$D$3:$ABF$3,0))/AAJ$2*INDEX(Usage!$D$5:$ABF$11,MATCH(UsagePerHour!$B$100,Usage!$C$5:$C$11,0),MATCH(UsagePerHour!AAJ$4,Usage!$D$3:$ABF$3,0)),"")</f>
        <v/>
      </c>
      <c r="AAK104" s="6" t="str">
        <f>IFERROR(INDEX(Sales!$D$5:$ABF$18,MATCH(UsagePerHour!$B104,Sales!$C$5:$C$18,0),MATCH(UsagePerHour!AAK$4,Sales!$D$3:$ABF$3,0))/AAK$2*INDEX(Usage!$D$5:$ABF$11,MATCH(UsagePerHour!$B$100,Usage!$C$5:$C$11,0),MATCH(UsagePerHour!AAK$4,Usage!$D$3:$ABF$3,0)),"")</f>
        <v/>
      </c>
      <c r="AAL104" s="6" t="str">
        <f>IFERROR(INDEX(Sales!$D$5:$ABF$18,MATCH(UsagePerHour!$B104,Sales!$C$5:$C$18,0),MATCH(UsagePerHour!AAL$4,Sales!$D$3:$ABF$3,0))/AAL$2*INDEX(Usage!$D$5:$ABF$11,MATCH(UsagePerHour!$B$100,Usage!$C$5:$C$11,0),MATCH(UsagePerHour!AAL$4,Usage!$D$3:$ABF$3,0)),"")</f>
        <v/>
      </c>
      <c r="AAM104" s="6" t="str">
        <f>IFERROR(INDEX(Sales!$D$5:$ABF$18,MATCH(UsagePerHour!$B104,Sales!$C$5:$C$18,0),MATCH(UsagePerHour!AAM$4,Sales!$D$3:$ABF$3,0))/AAM$2*INDEX(Usage!$D$5:$ABF$11,MATCH(UsagePerHour!$B$100,Usage!$C$5:$C$11,0),MATCH(UsagePerHour!AAM$4,Usage!$D$3:$ABF$3,0)),"")</f>
        <v/>
      </c>
      <c r="AAN104" s="6" t="str">
        <f>IFERROR(INDEX(Sales!$D$5:$ABF$18,MATCH(UsagePerHour!$B104,Sales!$C$5:$C$18,0),MATCH(UsagePerHour!AAN$4,Sales!$D$3:$ABF$3,0))/AAN$2*INDEX(Usage!$D$5:$ABF$11,MATCH(UsagePerHour!$B$100,Usage!$C$5:$C$11,0),MATCH(UsagePerHour!AAN$4,Usage!$D$3:$ABF$3,0)),"")</f>
        <v/>
      </c>
      <c r="AAO104" s="6" t="str">
        <f>IFERROR(INDEX(Sales!$D$5:$ABF$18,MATCH(UsagePerHour!$B104,Sales!$C$5:$C$18,0),MATCH(UsagePerHour!AAO$4,Sales!$D$3:$ABF$3,0))/AAO$2*INDEX(Usage!$D$5:$ABF$11,MATCH(UsagePerHour!$B$100,Usage!$C$5:$C$11,0),MATCH(UsagePerHour!AAO$4,Usage!$D$3:$ABF$3,0)),"")</f>
        <v/>
      </c>
      <c r="AAP104" s="6" t="str">
        <f>IFERROR(INDEX(Sales!$D$5:$ABF$18,MATCH(UsagePerHour!$B104,Sales!$C$5:$C$18,0),MATCH(UsagePerHour!AAP$4,Sales!$D$3:$ABF$3,0))/AAP$2*INDEX(Usage!$D$5:$ABF$11,MATCH(UsagePerHour!$B$100,Usage!$C$5:$C$11,0),MATCH(UsagePerHour!AAP$4,Usage!$D$3:$ABF$3,0)),"")</f>
        <v/>
      </c>
      <c r="AAQ104" s="6" t="str">
        <f>IFERROR(INDEX(Sales!$D$5:$ABF$18,MATCH(UsagePerHour!$B104,Sales!$C$5:$C$18,0),MATCH(UsagePerHour!AAQ$4,Sales!$D$3:$ABF$3,0))/AAQ$2*INDEX(Usage!$D$5:$ABF$11,MATCH(UsagePerHour!$B$100,Usage!$C$5:$C$11,0),MATCH(UsagePerHour!AAQ$4,Usage!$D$3:$ABF$3,0)),"")</f>
        <v/>
      </c>
      <c r="AAR104" s="6" t="str">
        <f>IFERROR(INDEX(Sales!$D$5:$ABF$18,MATCH(UsagePerHour!$B104,Sales!$C$5:$C$18,0),MATCH(UsagePerHour!AAR$4,Sales!$D$3:$ABF$3,0))/AAR$2*INDEX(Usage!$D$5:$ABF$11,MATCH(UsagePerHour!$B$100,Usage!$C$5:$C$11,0),MATCH(UsagePerHour!AAR$4,Usage!$D$3:$ABF$3,0)),"")</f>
        <v/>
      </c>
      <c r="AAS104" s="6" t="str">
        <f>IFERROR(INDEX(Sales!$D$5:$ABF$18,MATCH(UsagePerHour!$B104,Sales!$C$5:$C$18,0),MATCH(UsagePerHour!AAS$4,Sales!$D$3:$ABF$3,0))/AAS$2*INDEX(Usage!$D$5:$ABF$11,MATCH(UsagePerHour!$B$100,Usage!$C$5:$C$11,0),MATCH(UsagePerHour!AAS$4,Usage!$D$3:$ABF$3,0)),"")</f>
        <v/>
      </c>
      <c r="AAT104" s="6" t="str">
        <f>IFERROR(INDEX(Sales!$D$5:$ABF$18,MATCH(UsagePerHour!$B104,Sales!$C$5:$C$18,0),MATCH(UsagePerHour!AAT$4,Sales!$D$3:$ABF$3,0))/AAT$2*INDEX(Usage!$D$5:$ABF$11,MATCH(UsagePerHour!$B$100,Usage!$C$5:$C$11,0),MATCH(UsagePerHour!AAT$4,Usage!$D$3:$ABF$3,0)),"")</f>
        <v/>
      </c>
      <c r="AAU104" s="6" t="str">
        <f>IFERROR(INDEX(Sales!$D$5:$ABF$18,MATCH(UsagePerHour!$B104,Sales!$C$5:$C$18,0),MATCH(UsagePerHour!AAU$4,Sales!$D$3:$ABF$3,0))/AAU$2*INDEX(Usage!$D$5:$ABF$11,MATCH(UsagePerHour!$B$100,Usage!$C$5:$C$11,0),MATCH(UsagePerHour!AAU$4,Usage!$D$3:$ABF$3,0)),"")</f>
        <v/>
      </c>
      <c r="AAV104" s="6" t="str">
        <f>IFERROR(INDEX(Sales!$D$5:$ABF$18,MATCH(UsagePerHour!$B104,Sales!$C$5:$C$18,0),MATCH(UsagePerHour!AAV$4,Sales!$D$3:$ABF$3,0))/AAV$2*INDEX(Usage!$D$5:$ABF$11,MATCH(UsagePerHour!$B$100,Usage!$C$5:$C$11,0),MATCH(UsagePerHour!AAV$4,Usage!$D$3:$ABF$3,0)),"")</f>
        <v/>
      </c>
      <c r="AAW104" s="6" t="str">
        <f>IFERROR(INDEX(Sales!$D$5:$ABF$18,MATCH(UsagePerHour!$B104,Sales!$C$5:$C$18,0),MATCH(UsagePerHour!AAW$4,Sales!$D$3:$ABF$3,0))/AAW$2*INDEX(Usage!$D$5:$ABF$11,MATCH(UsagePerHour!$B$100,Usage!$C$5:$C$11,0),MATCH(UsagePerHour!AAW$4,Usage!$D$3:$ABF$3,0)),"")</f>
        <v/>
      </c>
      <c r="AAX104" s="6" t="str">
        <f>IFERROR(INDEX(Sales!$D$5:$ABF$18,MATCH(UsagePerHour!$B104,Sales!$C$5:$C$18,0),MATCH(UsagePerHour!AAX$4,Sales!$D$3:$ABF$3,0))/AAX$2*INDEX(Usage!$D$5:$ABF$11,MATCH(UsagePerHour!$B$100,Usage!$C$5:$C$11,0),MATCH(UsagePerHour!AAX$4,Usage!$D$3:$ABF$3,0)),"")</f>
        <v/>
      </c>
      <c r="AAY104" s="6" t="str">
        <f>IFERROR(INDEX(Sales!$D$5:$ABF$18,MATCH(UsagePerHour!$B104,Sales!$C$5:$C$18,0),MATCH(UsagePerHour!AAY$4,Sales!$D$3:$ABF$3,0))/AAY$2*INDEX(Usage!$D$5:$ABF$11,MATCH(UsagePerHour!$B$100,Usage!$C$5:$C$11,0),MATCH(UsagePerHour!AAY$4,Usage!$D$3:$ABF$3,0)),"")</f>
        <v/>
      </c>
      <c r="AAZ104" s="6" t="str">
        <f>IFERROR(INDEX(Sales!$D$5:$ABF$18,MATCH(UsagePerHour!$B104,Sales!$C$5:$C$18,0),MATCH(UsagePerHour!AAZ$4,Sales!$D$3:$ABF$3,0))/AAZ$2*INDEX(Usage!$D$5:$ABF$11,MATCH(UsagePerHour!$B$100,Usage!$C$5:$C$11,0),MATCH(UsagePerHour!AAZ$4,Usage!$D$3:$ABF$3,0)),"")</f>
        <v/>
      </c>
      <c r="ABA104" s="6" t="str">
        <f>IFERROR(INDEX(Sales!$D$5:$ABF$18,MATCH(UsagePerHour!$B104,Sales!$C$5:$C$18,0),MATCH(UsagePerHour!ABA$4,Sales!$D$3:$ABF$3,0))/ABA$2*INDEX(Usage!$D$5:$ABF$11,MATCH(UsagePerHour!$B$100,Usage!$C$5:$C$11,0),MATCH(UsagePerHour!ABA$4,Usage!$D$3:$ABF$3,0)),"")</f>
        <v/>
      </c>
    </row>
    <row r="105" spans="2:729">
      <c r="B105" s="3" t="s">
        <v>5</v>
      </c>
      <c r="C105" s="6">
        <f>IFERROR(INDEX(Sales!$D$5:$ABF$18,MATCH(UsagePerHour!$B105,Sales!$C$5:$C$18,0),MATCH(UsagePerHour!C$4,Sales!$D$3:$ABF$3,0))/C$2*INDEX(Usage!$D$5:$ABF$11,MATCH(UsagePerHour!$B$100,Usage!$C$5:$C$11,0),MATCH(UsagePerHour!C$4,Usage!$D$3:$ABF$3,0)),"")</f>
        <v>12.234309688864792</v>
      </c>
      <c r="D105" s="6">
        <f>IFERROR(INDEX(Sales!$D$5:$ABF$18,MATCH(UsagePerHour!$B105,Sales!$C$5:$C$18,0),MATCH(UsagePerHour!D$4,Sales!$D$3:$ABF$3,0))/D$2*INDEX(Usage!$D$5:$ABF$11,MATCH(UsagePerHour!$B$100,Usage!$C$5:$C$11,0),MATCH(UsagePerHour!D$4,Usage!$D$3:$ABF$3,0)),"")</f>
        <v>5.4162749170948583</v>
      </c>
      <c r="E105" s="6">
        <f>IFERROR(INDEX(Sales!$D$5:$ABF$18,MATCH(UsagePerHour!$B105,Sales!$C$5:$C$18,0),MATCH(UsagePerHour!E$4,Sales!$D$3:$ABF$3,0))/E$2*INDEX(Usage!$D$5:$ABF$11,MATCH(UsagePerHour!$B$100,Usage!$C$5:$C$11,0),MATCH(UsagePerHour!E$4,Usage!$D$3:$ABF$3,0)),"")</f>
        <v>0.82241916167664675</v>
      </c>
      <c r="F105" s="6">
        <f>IFERROR(INDEX(Sales!$D$5:$ABF$18,MATCH(UsagePerHour!$B105,Sales!$C$5:$C$18,0),MATCH(UsagePerHour!F$4,Sales!$D$3:$ABF$3,0))/F$2*INDEX(Usage!$D$5:$ABF$11,MATCH(UsagePerHour!$B$100,Usage!$C$5:$C$11,0),MATCH(UsagePerHour!F$4,Usage!$D$3:$ABF$3,0)),"")</f>
        <v>4.4460381386772774</v>
      </c>
      <c r="G105" s="6">
        <f>IFERROR(INDEX(Sales!$D$5:$ABF$18,MATCH(UsagePerHour!$B105,Sales!$C$5:$C$18,0),MATCH(UsagePerHour!G$4,Sales!$D$3:$ABF$3,0))/G$2*INDEX(Usage!$D$5:$ABF$11,MATCH(UsagePerHour!$B$100,Usage!$C$5:$C$11,0),MATCH(UsagePerHour!G$4,Usage!$D$3:$ABF$3,0)),"")</f>
        <v>5.8728691284134023</v>
      </c>
      <c r="H105" s="6">
        <f>IFERROR(INDEX(Sales!$D$5:$ABF$18,MATCH(UsagePerHour!$B105,Sales!$C$5:$C$18,0),MATCH(UsagePerHour!H$4,Sales!$D$3:$ABF$3,0))/H$2*INDEX(Usage!$D$5:$ABF$11,MATCH(UsagePerHour!$B$100,Usage!$C$5:$C$11,0),MATCH(UsagePerHour!H$4,Usage!$D$3:$ABF$3,0)),"")</f>
        <v>21.403285332981842</v>
      </c>
      <c r="I105" s="6">
        <f>IFERROR(INDEX(Sales!$D$5:$ABF$18,MATCH(UsagePerHour!$B105,Sales!$C$5:$C$18,0),MATCH(UsagePerHour!I$4,Sales!$D$3:$ABF$3,0))/I$2*INDEX(Usage!$D$5:$ABF$11,MATCH(UsagePerHour!$B$100,Usage!$C$5:$C$11,0),MATCH(UsagePerHour!I$4,Usage!$D$3:$ABF$3,0)),"")</f>
        <v>2.3934750254224162</v>
      </c>
      <c r="J105" s="6">
        <f>IFERROR(INDEX(Sales!$D$5:$ABF$18,MATCH(UsagePerHour!$B105,Sales!$C$5:$C$18,0),MATCH(UsagePerHour!J$4,Sales!$D$3:$ABF$3,0))/J$2*INDEX(Usage!$D$5:$ABF$11,MATCH(UsagePerHour!$B$100,Usage!$C$5:$C$11,0),MATCH(UsagePerHour!J$4,Usage!$D$3:$ABF$3,0)),"")</f>
        <v>12.234309688864792</v>
      </c>
      <c r="K105" s="6">
        <f>IFERROR(INDEX(Sales!$D$5:$ABF$18,MATCH(UsagePerHour!$B105,Sales!$C$5:$C$18,0),MATCH(UsagePerHour!K$4,Sales!$D$3:$ABF$3,0))/K$2*INDEX(Usage!$D$5:$ABF$11,MATCH(UsagePerHour!$B$100,Usage!$C$5:$C$11,0),MATCH(UsagePerHour!K$4,Usage!$D$3:$ABF$3,0)),"")</f>
        <v>5.4162749170948583</v>
      </c>
      <c r="L105" s="6">
        <f>IFERROR(INDEX(Sales!$D$5:$ABF$18,MATCH(UsagePerHour!$B105,Sales!$C$5:$C$18,0),MATCH(UsagePerHour!L$4,Sales!$D$3:$ABF$3,0))/L$2*INDEX(Usage!$D$5:$ABF$11,MATCH(UsagePerHour!$B$100,Usage!$C$5:$C$11,0),MATCH(UsagePerHour!L$4,Usage!$D$3:$ABF$3,0)),"")</f>
        <v>0.82241916167664675</v>
      </c>
      <c r="M105" s="6">
        <f>IFERROR(INDEX(Sales!$D$5:$ABF$18,MATCH(UsagePerHour!$B105,Sales!$C$5:$C$18,0),MATCH(UsagePerHour!M$4,Sales!$D$3:$ABF$3,0))/M$2*INDEX(Usage!$D$5:$ABF$11,MATCH(UsagePerHour!$B$100,Usage!$C$5:$C$11,0),MATCH(UsagePerHour!M$4,Usage!$D$3:$ABF$3,0)),"")</f>
        <v>4.4460381386772774</v>
      </c>
      <c r="N105" s="6">
        <f>IFERROR(INDEX(Sales!$D$5:$ABF$18,MATCH(UsagePerHour!$B105,Sales!$C$5:$C$18,0),MATCH(UsagePerHour!N$4,Sales!$D$3:$ABF$3,0))/N$2*INDEX(Usage!$D$5:$ABF$11,MATCH(UsagePerHour!$B$100,Usage!$C$5:$C$11,0),MATCH(UsagePerHour!N$4,Usage!$D$3:$ABF$3,0)),"")</f>
        <v>5.8728691284134023</v>
      </c>
      <c r="O105" s="6">
        <f>IFERROR(INDEX(Sales!$D$5:$ABF$18,MATCH(UsagePerHour!$B105,Sales!$C$5:$C$18,0),MATCH(UsagePerHour!O$4,Sales!$D$3:$ABF$3,0))/O$2*INDEX(Usage!$D$5:$ABF$11,MATCH(UsagePerHour!$B$100,Usage!$C$5:$C$11,0),MATCH(UsagePerHour!O$4,Usage!$D$3:$ABF$3,0)),"")</f>
        <v>21.403285332981842</v>
      </c>
      <c r="P105" s="6">
        <f>IFERROR(INDEX(Sales!$D$5:$ABF$18,MATCH(UsagePerHour!$B105,Sales!$C$5:$C$18,0),MATCH(UsagePerHour!P$4,Sales!$D$3:$ABF$3,0))/P$2*INDEX(Usage!$D$5:$ABF$11,MATCH(UsagePerHour!$B$100,Usage!$C$5:$C$11,0),MATCH(UsagePerHour!P$4,Usage!$D$3:$ABF$3,0)),"")</f>
        <v>2.3934750254224162</v>
      </c>
      <c r="Q105" s="6">
        <f>IFERROR(INDEX(Sales!$D$5:$ABF$18,MATCH(UsagePerHour!$B105,Sales!$C$5:$C$18,0),MATCH(UsagePerHour!Q$4,Sales!$D$3:$ABF$3,0))/Q$2*INDEX(Usage!$D$5:$ABF$11,MATCH(UsagePerHour!$B$100,Usage!$C$5:$C$11,0),MATCH(UsagePerHour!Q$4,Usage!$D$3:$ABF$3,0)),"")</f>
        <v>12.234309688864792</v>
      </c>
      <c r="R105" s="6">
        <f>IFERROR(INDEX(Sales!$D$5:$ABF$18,MATCH(UsagePerHour!$B105,Sales!$C$5:$C$18,0),MATCH(UsagePerHour!R$4,Sales!$D$3:$ABF$3,0))/R$2*INDEX(Usage!$D$5:$ABF$11,MATCH(UsagePerHour!$B$100,Usage!$C$5:$C$11,0),MATCH(UsagePerHour!R$4,Usage!$D$3:$ABF$3,0)),"")</f>
        <v>5.4162749170948583</v>
      </c>
      <c r="S105" s="6">
        <f>IFERROR(INDEX(Sales!$D$5:$ABF$18,MATCH(UsagePerHour!$B105,Sales!$C$5:$C$18,0),MATCH(UsagePerHour!S$4,Sales!$D$3:$ABF$3,0))/S$2*INDEX(Usage!$D$5:$ABF$11,MATCH(UsagePerHour!$B$100,Usage!$C$5:$C$11,0),MATCH(UsagePerHour!S$4,Usage!$D$3:$ABF$3,0)),"")</f>
        <v>0.82241916167664675</v>
      </c>
      <c r="T105" s="6">
        <f>IFERROR(INDEX(Sales!$D$5:$ABF$18,MATCH(UsagePerHour!$B105,Sales!$C$5:$C$18,0),MATCH(UsagePerHour!T$4,Sales!$D$3:$ABF$3,0))/T$2*INDEX(Usage!$D$5:$ABF$11,MATCH(UsagePerHour!$B$100,Usage!$C$5:$C$11,0),MATCH(UsagePerHour!T$4,Usage!$D$3:$ABF$3,0)),"")</f>
        <v>4.4460381386772774</v>
      </c>
      <c r="U105" s="6">
        <f>IFERROR(INDEX(Sales!$D$5:$ABF$18,MATCH(UsagePerHour!$B105,Sales!$C$5:$C$18,0),MATCH(UsagePerHour!U$4,Sales!$D$3:$ABF$3,0))/U$2*INDEX(Usage!$D$5:$ABF$11,MATCH(UsagePerHour!$B$100,Usage!$C$5:$C$11,0),MATCH(UsagePerHour!U$4,Usage!$D$3:$ABF$3,0)),"")</f>
        <v>5.8728691284134023</v>
      </c>
      <c r="V105" s="6">
        <f>IFERROR(INDEX(Sales!$D$5:$ABF$18,MATCH(UsagePerHour!$B105,Sales!$C$5:$C$18,0),MATCH(UsagePerHour!V$4,Sales!$D$3:$ABF$3,0))/V$2*INDEX(Usage!$D$5:$ABF$11,MATCH(UsagePerHour!$B$100,Usage!$C$5:$C$11,0),MATCH(UsagePerHour!V$4,Usage!$D$3:$ABF$3,0)),"")</f>
        <v>21.403285332981842</v>
      </c>
      <c r="W105" s="6">
        <f>IFERROR(INDEX(Sales!$D$5:$ABF$18,MATCH(UsagePerHour!$B105,Sales!$C$5:$C$18,0),MATCH(UsagePerHour!W$4,Sales!$D$3:$ABF$3,0))/W$2*INDEX(Usage!$D$5:$ABF$11,MATCH(UsagePerHour!$B$100,Usage!$C$5:$C$11,0),MATCH(UsagePerHour!W$4,Usage!$D$3:$ABF$3,0)),"")</f>
        <v>2.3934750254224162</v>
      </c>
      <c r="X105" s="6">
        <f>IFERROR(INDEX(Sales!$D$5:$ABF$18,MATCH(UsagePerHour!$B105,Sales!$C$5:$C$18,0),MATCH(UsagePerHour!X$4,Sales!$D$3:$ABF$3,0))/X$2*INDEX(Usage!$D$5:$ABF$11,MATCH(UsagePerHour!$B$100,Usage!$C$5:$C$11,0),MATCH(UsagePerHour!X$4,Usage!$D$3:$ABF$3,0)),"")</f>
        <v>12.234309688864792</v>
      </c>
      <c r="Y105" s="6">
        <f>IFERROR(INDEX(Sales!$D$5:$ABF$18,MATCH(UsagePerHour!$B105,Sales!$C$5:$C$18,0),MATCH(UsagePerHour!Y$4,Sales!$D$3:$ABF$3,0))/Y$2*INDEX(Usage!$D$5:$ABF$11,MATCH(UsagePerHour!$B$100,Usage!$C$5:$C$11,0),MATCH(UsagePerHour!Y$4,Usage!$D$3:$ABF$3,0)),"")</f>
        <v>5.4162749170948583</v>
      </c>
      <c r="Z105" s="6">
        <f>IFERROR(INDEX(Sales!$D$5:$ABF$18,MATCH(UsagePerHour!$B105,Sales!$C$5:$C$18,0),MATCH(UsagePerHour!Z$4,Sales!$D$3:$ABF$3,0))/Z$2*INDEX(Usage!$D$5:$ABF$11,MATCH(UsagePerHour!$B$100,Usage!$C$5:$C$11,0),MATCH(UsagePerHour!Z$4,Usage!$D$3:$ABF$3,0)),"")</f>
        <v>0.82241916167664675</v>
      </c>
      <c r="AA105" s="6">
        <f>IFERROR(INDEX(Sales!$D$5:$ABF$18,MATCH(UsagePerHour!$B105,Sales!$C$5:$C$18,0),MATCH(UsagePerHour!AA$4,Sales!$D$3:$ABF$3,0))/AA$2*INDEX(Usage!$D$5:$ABF$11,MATCH(UsagePerHour!$B$100,Usage!$C$5:$C$11,0),MATCH(UsagePerHour!AA$4,Usage!$D$3:$ABF$3,0)),"")</f>
        <v>4.4460381386772774</v>
      </c>
      <c r="AB105" s="6">
        <f>IFERROR(INDEX(Sales!$D$5:$ABF$18,MATCH(UsagePerHour!$B105,Sales!$C$5:$C$18,0),MATCH(UsagePerHour!AB$4,Sales!$D$3:$ABF$3,0))/AB$2*INDEX(Usage!$D$5:$ABF$11,MATCH(UsagePerHour!$B$100,Usage!$C$5:$C$11,0),MATCH(UsagePerHour!AB$4,Usage!$D$3:$ABF$3,0)),"")</f>
        <v>5.8728691284134023</v>
      </c>
      <c r="AC105" s="6">
        <f>IFERROR(INDEX(Sales!$D$5:$ABF$18,MATCH(UsagePerHour!$B105,Sales!$C$5:$C$18,0),MATCH(UsagePerHour!AC$4,Sales!$D$3:$ABF$3,0))/AC$2*INDEX(Usage!$D$5:$ABF$11,MATCH(UsagePerHour!$B$100,Usage!$C$5:$C$11,0),MATCH(UsagePerHour!AC$4,Usage!$D$3:$ABF$3,0)),"")</f>
        <v>21.403285332981842</v>
      </c>
      <c r="AD105" s="6">
        <f>IFERROR(INDEX(Sales!$D$5:$ABF$18,MATCH(UsagePerHour!$B105,Sales!$C$5:$C$18,0),MATCH(UsagePerHour!AD$4,Sales!$D$3:$ABF$3,0))/AD$2*INDEX(Usage!$D$5:$ABF$11,MATCH(UsagePerHour!$B$100,Usage!$C$5:$C$11,0),MATCH(UsagePerHour!AD$4,Usage!$D$3:$ABF$3,0)),"")</f>
        <v>2.3934750254224162</v>
      </c>
      <c r="AE105" s="6">
        <f>IFERROR(INDEX(Sales!$D$5:$ABF$18,MATCH(UsagePerHour!$B105,Sales!$C$5:$C$18,0),MATCH(UsagePerHour!AE$4,Sales!$D$3:$ABF$3,0))/AE$2*INDEX(Usage!$D$5:$ABF$11,MATCH(UsagePerHour!$B$100,Usage!$C$5:$C$11,0),MATCH(UsagePerHour!AE$4,Usage!$D$3:$ABF$3,0)),"")</f>
        <v>12.234309688864792</v>
      </c>
      <c r="AF105" s="6">
        <f>IFERROR(INDEX(Sales!$D$5:$ABF$18,MATCH(UsagePerHour!$B105,Sales!$C$5:$C$18,0),MATCH(UsagePerHour!AF$4,Sales!$D$3:$ABF$3,0))/AF$2*INDEX(Usage!$D$5:$ABF$11,MATCH(UsagePerHour!$B$100,Usage!$C$5:$C$11,0),MATCH(UsagePerHour!AF$4,Usage!$D$3:$ABF$3,0)),"")</f>
        <v>5.4162749170948583</v>
      </c>
      <c r="AG105" s="6">
        <f>IFERROR(INDEX(Sales!$D$5:$ABF$18,MATCH(UsagePerHour!$B105,Sales!$C$5:$C$18,0),MATCH(UsagePerHour!AG$4,Sales!$D$3:$ABF$3,0))/AG$2*INDEX(Usage!$D$5:$ABF$11,MATCH(UsagePerHour!$B$100,Usage!$C$5:$C$11,0),MATCH(UsagePerHour!AG$4,Usage!$D$3:$ABF$3,0)),"")</f>
        <v>0.82241916167664675</v>
      </c>
      <c r="AH105" s="6">
        <f>IFERROR(INDEX(Sales!$D$5:$ABF$18,MATCH(UsagePerHour!$B105,Sales!$C$5:$C$18,0),MATCH(UsagePerHour!AH$4,Sales!$D$3:$ABF$3,0))/AH$2*INDEX(Usage!$D$5:$ABF$11,MATCH(UsagePerHour!$B$100,Usage!$C$5:$C$11,0),MATCH(UsagePerHour!AH$4,Usage!$D$3:$ABF$3,0)),"")</f>
        <v>4.4460381386772774</v>
      </c>
      <c r="AI105" s="6">
        <f>IFERROR(INDEX(Sales!$D$5:$ABF$18,MATCH(UsagePerHour!$B105,Sales!$C$5:$C$18,0),MATCH(UsagePerHour!AI$4,Sales!$D$3:$ABF$3,0))/AI$2*INDEX(Usage!$D$5:$ABF$11,MATCH(UsagePerHour!$B$100,Usage!$C$5:$C$11,0),MATCH(UsagePerHour!AI$4,Usage!$D$3:$ABF$3,0)),"")</f>
        <v>5.8728691284134023</v>
      </c>
      <c r="AJ105" s="6">
        <f>IFERROR(INDEX(Sales!$D$5:$ABF$18,MATCH(UsagePerHour!$B105,Sales!$C$5:$C$18,0),MATCH(UsagePerHour!AJ$4,Sales!$D$3:$ABF$3,0))/AJ$2*INDEX(Usage!$D$5:$ABF$11,MATCH(UsagePerHour!$B$100,Usage!$C$5:$C$11,0),MATCH(UsagePerHour!AJ$4,Usage!$D$3:$ABF$3,0)),"")</f>
        <v>21.403285332981842</v>
      </c>
      <c r="AK105" s="6">
        <f>IFERROR(INDEX(Sales!$D$5:$ABF$18,MATCH(UsagePerHour!$B105,Sales!$C$5:$C$18,0),MATCH(UsagePerHour!AK$4,Sales!$D$3:$ABF$3,0))/AK$2*INDEX(Usage!$D$5:$ABF$11,MATCH(UsagePerHour!$B$100,Usage!$C$5:$C$11,0),MATCH(UsagePerHour!AK$4,Usage!$D$3:$ABF$3,0)),"")</f>
        <v>2.3934750254224162</v>
      </c>
      <c r="AL105" s="6">
        <f>IFERROR(INDEX(Sales!$D$5:$ABF$18,MATCH(UsagePerHour!$B105,Sales!$C$5:$C$18,0),MATCH(UsagePerHour!AL$4,Sales!$D$3:$ABF$3,0))/AL$2*INDEX(Usage!$D$5:$ABF$11,MATCH(UsagePerHour!$B$100,Usage!$C$5:$C$11,0),MATCH(UsagePerHour!AL$4,Usage!$D$3:$ABF$3,0)),"")</f>
        <v>12.234309688864792</v>
      </c>
      <c r="AM105" s="6">
        <f>IFERROR(INDEX(Sales!$D$5:$ABF$18,MATCH(UsagePerHour!$B105,Sales!$C$5:$C$18,0),MATCH(UsagePerHour!AM$4,Sales!$D$3:$ABF$3,0))/AM$2*INDEX(Usage!$D$5:$ABF$11,MATCH(UsagePerHour!$B$100,Usage!$C$5:$C$11,0),MATCH(UsagePerHour!AM$4,Usage!$D$3:$ABF$3,0)),"")</f>
        <v>5.4162749170948583</v>
      </c>
      <c r="AN105" s="6">
        <f>IFERROR(INDEX(Sales!$D$5:$ABF$18,MATCH(UsagePerHour!$B105,Sales!$C$5:$C$18,0),MATCH(UsagePerHour!AN$4,Sales!$D$3:$ABF$3,0))/AN$2*INDEX(Usage!$D$5:$ABF$11,MATCH(UsagePerHour!$B$100,Usage!$C$5:$C$11,0),MATCH(UsagePerHour!AN$4,Usage!$D$3:$ABF$3,0)),"")</f>
        <v>0.82241916167664675</v>
      </c>
      <c r="AO105" s="6">
        <f>IFERROR(INDEX(Sales!$D$5:$ABF$18,MATCH(UsagePerHour!$B105,Sales!$C$5:$C$18,0),MATCH(UsagePerHour!AO$4,Sales!$D$3:$ABF$3,0))/AO$2*INDEX(Usage!$D$5:$ABF$11,MATCH(UsagePerHour!$B$100,Usage!$C$5:$C$11,0),MATCH(UsagePerHour!AO$4,Usage!$D$3:$ABF$3,0)),"")</f>
        <v>4.4460381386772774</v>
      </c>
      <c r="AP105" s="6">
        <f>IFERROR(INDEX(Sales!$D$5:$ABF$18,MATCH(UsagePerHour!$B105,Sales!$C$5:$C$18,0),MATCH(UsagePerHour!AP$4,Sales!$D$3:$ABF$3,0))/AP$2*INDEX(Usage!$D$5:$ABF$11,MATCH(UsagePerHour!$B$100,Usage!$C$5:$C$11,0),MATCH(UsagePerHour!AP$4,Usage!$D$3:$ABF$3,0)),"")</f>
        <v>5.8728691284134023</v>
      </c>
      <c r="AQ105" s="6">
        <f>IFERROR(INDEX(Sales!$D$5:$ABF$18,MATCH(UsagePerHour!$B105,Sales!$C$5:$C$18,0),MATCH(UsagePerHour!AQ$4,Sales!$D$3:$ABF$3,0))/AQ$2*INDEX(Usage!$D$5:$ABF$11,MATCH(UsagePerHour!$B$100,Usage!$C$5:$C$11,0),MATCH(UsagePerHour!AQ$4,Usage!$D$3:$ABF$3,0)),"")</f>
        <v>21.403285332981842</v>
      </c>
      <c r="AR105" s="6">
        <f>IFERROR(INDEX(Sales!$D$5:$ABF$18,MATCH(UsagePerHour!$B105,Sales!$C$5:$C$18,0),MATCH(UsagePerHour!AR$4,Sales!$D$3:$ABF$3,0))/AR$2*INDEX(Usage!$D$5:$ABF$11,MATCH(UsagePerHour!$B$100,Usage!$C$5:$C$11,0),MATCH(UsagePerHour!AR$4,Usage!$D$3:$ABF$3,0)),"")</f>
        <v>2.3934750254224162</v>
      </c>
      <c r="AS105" s="6">
        <f>IFERROR(INDEX(Sales!$D$5:$ABF$18,MATCH(UsagePerHour!$B105,Sales!$C$5:$C$18,0),MATCH(UsagePerHour!AS$4,Sales!$D$3:$ABF$3,0))/AS$2*INDEX(Usage!$D$5:$ABF$11,MATCH(UsagePerHour!$B$100,Usage!$C$5:$C$11,0),MATCH(UsagePerHour!AS$4,Usage!$D$3:$ABF$3,0)),"")</f>
        <v>12.234309688864792</v>
      </c>
      <c r="AT105" s="6">
        <f>IFERROR(INDEX(Sales!$D$5:$ABF$18,MATCH(UsagePerHour!$B105,Sales!$C$5:$C$18,0),MATCH(UsagePerHour!AT$4,Sales!$D$3:$ABF$3,0))/AT$2*INDEX(Usage!$D$5:$ABF$11,MATCH(UsagePerHour!$B$100,Usage!$C$5:$C$11,0),MATCH(UsagePerHour!AT$4,Usage!$D$3:$ABF$3,0)),"")</f>
        <v>5.4162749170948583</v>
      </c>
      <c r="AU105" s="6">
        <f>IFERROR(INDEX(Sales!$D$5:$ABF$18,MATCH(UsagePerHour!$B105,Sales!$C$5:$C$18,0),MATCH(UsagePerHour!AU$4,Sales!$D$3:$ABF$3,0))/AU$2*INDEX(Usage!$D$5:$ABF$11,MATCH(UsagePerHour!$B$100,Usage!$C$5:$C$11,0),MATCH(UsagePerHour!AU$4,Usage!$D$3:$ABF$3,0)),"")</f>
        <v>0.82241916167664675</v>
      </c>
      <c r="AV105" s="6">
        <f>IFERROR(INDEX(Sales!$D$5:$ABF$18,MATCH(UsagePerHour!$B105,Sales!$C$5:$C$18,0),MATCH(UsagePerHour!AV$4,Sales!$D$3:$ABF$3,0))/AV$2*INDEX(Usage!$D$5:$ABF$11,MATCH(UsagePerHour!$B$100,Usage!$C$5:$C$11,0),MATCH(UsagePerHour!AV$4,Usage!$D$3:$ABF$3,0)),"")</f>
        <v>4.4460381386772774</v>
      </c>
      <c r="AW105" s="6">
        <f>IFERROR(INDEX(Sales!$D$5:$ABF$18,MATCH(UsagePerHour!$B105,Sales!$C$5:$C$18,0),MATCH(UsagePerHour!AW$4,Sales!$D$3:$ABF$3,0))/AW$2*INDEX(Usage!$D$5:$ABF$11,MATCH(UsagePerHour!$B$100,Usage!$C$5:$C$11,0),MATCH(UsagePerHour!AW$4,Usage!$D$3:$ABF$3,0)),"")</f>
        <v>5.8728691284134023</v>
      </c>
      <c r="AX105" s="6">
        <f>IFERROR(INDEX(Sales!$D$5:$ABF$18,MATCH(UsagePerHour!$B105,Sales!$C$5:$C$18,0),MATCH(UsagePerHour!AX$4,Sales!$D$3:$ABF$3,0))/AX$2*INDEX(Usage!$D$5:$ABF$11,MATCH(UsagePerHour!$B$100,Usage!$C$5:$C$11,0),MATCH(UsagePerHour!AX$4,Usage!$D$3:$ABF$3,0)),"")</f>
        <v>21.403285332981842</v>
      </c>
      <c r="AY105" s="6">
        <f>IFERROR(INDEX(Sales!$D$5:$ABF$18,MATCH(UsagePerHour!$B105,Sales!$C$5:$C$18,0),MATCH(UsagePerHour!AY$4,Sales!$D$3:$ABF$3,0))/AY$2*INDEX(Usage!$D$5:$ABF$11,MATCH(UsagePerHour!$B$100,Usage!$C$5:$C$11,0),MATCH(UsagePerHour!AY$4,Usage!$D$3:$ABF$3,0)),"")</f>
        <v>2.3934750254224162</v>
      </c>
      <c r="AZ105" s="6">
        <f>IFERROR(INDEX(Sales!$D$5:$ABF$18,MATCH(UsagePerHour!$B105,Sales!$C$5:$C$18,0),MATCH(UsagePerHour!AZ$4,Sales!$D$3:$ABF$3,0))/AZ$2*INDEX(Usage!$D$5:$ABF$11,MATCH(UsagePerHour!$B$100,Usage!$C$5:$C$11,0),MATCH(UsagePerHour!AZ$4,Usage!$D$3:$ABF$3,0)),"")</f>
        <v>12.234309688864792</v>
      </c>
      <c r="BA105" s="6">
        <f>IFERROR(INDEX(Sales!$D$5:$ABF$18,MATCH(UsagePerHour!$B105,Sales!$C$5:$C$18,0),MATCH(UsagePerHour!BA$4,Sales!$D$3:$ABF$3,0))/BA$2*INDEX(Usage!$D$5:$ABF$11,MATCH(UsagePerHour!$B$100,Usage!$C$5:$C$11,0),MATCH(UsagePerHour!BA$4,Usage!$D$3:$ABF$3,0)),"")</f>
        <v>5.4162749170948583</v>
      </c>
      <c r="BB105" s="6">
        <f>IFERROR(INDEX(Sales!$D$5:$ABF$18,MATCH(UsagePerHour!$B105,Sales!$C$5:$C$18,0),MATCH(UsagePerHour!BB$4,Sales!$D$3:$ABF$3,0))/BB$2*INDEX(Usage!$D$5:$ABF$11,MATCH(UsagePerHour!$B$100,Usage!$C$5:$C$11,0),MATCH(UsagePerHour!BB$4,Usage!$D$3:$ABF$3,0)),"")</f>
        <v>0.82241916167664675</v>
      </c>
      <c r="BC105" s="6">
        <f>IFERROR(INDEX(Sales!$D$5:$ABF$18,MATCH(UsagePerHour!$B105,Sales!$C$5:$C$18,0),MATCH(UsagePerHour!BC$4,Sales!$D$3:$ABF$3,0))/BC$2*INDEX(Usage!$D$5:$ABF$11,MATCH(UsagePerHour!$B$100,Usage!$C$5:$C$11,0),MATCH(UsagePerHour!BC$4,Usage!$D$3:$ABF$3,0)),"")</f>
        <v>4.4460381386772774</v>
      </c>
      <c r="BD105" s="6">
        <f>IFERROR(INDEX(Sales!$D$5:$ABF$18,MATCH(UsagePerHour!$B105,Sales!$C$5:$C$18,0),MATCH(UsagePerHour!BD$4,Sales!$D$3:$ABF$3,0))/BD$2*INDEX(Usage!$D$5:$ABF$11,MATCH(UsagePerHour!$B$100,Usage!$C$5:$C$11,0),MATCH(UsagePerHour!BD$4,Usage!$D$3:$ABF$3,0)),"")</f>
        <v>5.8728691284134023</v>
      </c>
      <c r="BE105" s="6">
        <f>IFERROR(INDEX(Sales!$D$5:$ABF$18,MATCH(UsagePerHour!$B105,Sales!$C$5:$C$18,0),MATCH(UsagePerHour!BE$4,Sales!$D$3:$ABF$3,0))/BE$2*INDEX(Usage!$D$5:$ABF$11,MATCH(UsagePerHour!$B$100,Usage!$C$5:$C$11,0),MATCH(UsagePerHour!BE$4,Usage!$D$3:$ABF$3,0)),"")</f>
        <v>21.403285332981842</v>
      </c>
      <c r="BF105" s="6">
        <f>IFERROR(INDEX(Sales!$D$5:$ABF$18,MATCH(UsagePerHour!$B105,Sales!$C$5:$C$18,0),MATCH(UsagePerHour!BF$4,Sales!$D$3:$ABF$3,0))/BF$2*INDEX(Usage!$D$5:$ABF$11,MATCH(UsagePerHour!$B$100,Usage!$C$5:$C$11,0),MATCH(UsagePerHour!BF$4,Usage!$D$3:$ABF$3,0)),"")</f>
        <v>2.3934750254224162</v>
      </c>
      <c r="BG105" s="6">
        <f>IFERROR(INDEX(Sales!$D$5:$ABF$18,MATCH(UsagePerHour!$B105,Sales!$C$5:$C$18,0),MATCH(UsagePerHour!BG$4,Sales!$D$3:$ABF$3,0))/BG$2*INDEX(Usage!$D$5:$ABF$11,MATCH(UsagePerHour!$B$100,Usage!$C$5:$C$11,0),MATCH(UsagePerHour!BG$4,Usage!$D$3:$ABF$3,0)),"")</f>
        <v>12.234309688864792</v>
      </c>
      <c r="BH105" s="6">
        <f>IFERROR(INDEX(Sales!$D$5:$ABF$18,MATCH(UsagePerHour!$B105,Sales!$C$5:$C$18,0),MATCH(UsagePerHour!BH$4,Sales!$D$3:$ABF$3,0))/BH$2*INDEX(Usage!$D$5:$ABF$11,MATCH(UsagePerHour!$B$100,Usage!$C$5:$C$11,0),MATCH(UsagePerHour!BH$4,Usage!$D$3:$ABF$3,0)),"")</f>
        <v>5.4162749170948583</v>
      </c>
      <c r="BI105" s="6">
        <f>IFERROR(INDEX(Sales!$D$5:$ABF$18,MATCH(UsagePerHour!$B105,Sales!$C$5:$C$18,0),MATCH(UsagePerHour!BI$4,Sales!$D$3:$ABF$3,0))/BI$2*INDEX(Usage!$D$5:$ABF$11,MATCH(UsagePerHour!$B$100,Usage!$C$5:$C$11,0),MATCH(UsagePerHour!BI$4,Usage!$D$3:$ABF$3,0)),"")</f>
        <v>0.82241916167664675</v>
      </c>
      <c r="BJ105" s="6">
        <f>IFERROR(INDEX(Sales!$D$5:$ABF$18,MATCH(UsagePerHour!$B105,Sales!$C$5:$C$18,0),MATCH(UsagePerHour!BJ$4,Sales!$D$3:$ABF$3,0))/BJ$2*INDEX(Usage!$D$5:$ABF$11,MATCH(UsagePerHour!$B$100,Usage!$C$5:$C$11,0),MATCH(UsagePerHour!BJ$4,Usage!$D$3:$ABF$3,0)),"")</f>
        <v>4.4460381386772774</v>
      </c>
      <c r="BK105" s="6">
        <f>IFERROR(INDEX(Sales!$D$5:$ABF$18,MATCH(UsagePerHour!$B105,Sales!$C$5:$C$18,0),MATCH(UsagePerHour!BK$4,Sales!$D$3:$ABF$3,0))/BK$2*INDEX(Usage!$D$5:$ABF$11,MATCH(UsagePerHour!$B$100,Usage!$C$5:$C$11,0),MATCH(UsagePerHour!BK$4,Usage!$D$3:$ABF$3,0)),"")</f>
        <v>5.8728691284134023</v>
      </c>
      <c r="BL105" s="6">
        <f>IFERROR(INDEX(Sales!$D$5:$ABF$18,MATCH(UsagePerHour!$B105,Sales!$C$5:$C$18,0),MATCH(UsagePerHour!BL$4,Sales!$D$3:$ABF$3,0))/BL$2*INDEX(Usage!$D$5:$ABF$11,MATCH(UsagePerHour!$B$100,Usage!$C$5:$C$11,0),MATCH(UsagePerHour!BL$4,Usage!$D$3:$ABF$3,0)),"")</f>
        <v>21.403285332981842</v>
      </c>
      <c r="BM105" s="6">
        <f>IFERROR(INDEX(Sales!$D$5:$ABF$18,MATCH(UsagePerHour!$B105,Sales!$C$5:$C$18,0),MATCH(UsagePerHour!BM$4,Sales!$D$3:$ABF$3,0))/BM$2*INDEX(Usage!$D$5:$ABF$11,MATCH(UsagePerHour!$B$100,Usage!$C$5:$C$11,0),MATCH(UsagePerHour!BM$4,Usage!$D$3:$ABF$3,0)),"")</f>
        <v>2.3934750254224162</v>
      </c>
      <c r="BN105" s="6">
        <f>IFERROR(INDEX(Sales!$D$5:$ABF$18,MATCH(UsagePerHour!$B105,Sales!$C$5:$C$18,0),MATCH(UsagePerHour!BN$4,Sales!$D$3:$ABF$3,0))/BN$2*INDEX(Usage!$D$5:$ABF$11,MATCH(UsagePerHour!$B$100,Usage!$C$5:$C$11,0),MATCH(UsagePerHour!BN$4,Usage!$D$3:$ABF$3,0)),"")</f>
        <v>12.234309688864792</v>
      </c>
      <c r="BO105" s="6">
        <f>IFERROR(INDEX(Sales!$D$5:$ABF$18,MATCH(UsagePerHour!$B105,Sales!$C$5:$C$18,0),MATCH(UsagePerHour!BO$4,Sales!$D$3:$ABF$3,0))/BO$2*INDEX(Usage!$D$5:$ABF$11,MATCH(UsagePerHour!$B$100,Usage!$C$5:$C$11,0),MATCH(UsagePerHour!BO$4,Usage!$D$3:$ABF$3,0)),"")</f>
        <v>5.4162749170948583</v>
      </c>
      <c r="BP105" s="6">
        <f>IFERROR(INDEX(Sales!$D$5:$ABF$18,MATCH(UsagePerHour!$B105,Sales!$C$5:$C$18,0),MATCH(UsagePerHour!BP$4,Sales!$D$3:$ABF$3,0))/BP$2*INDEX(Usage!$D$5:$ABF$11,MATCH(UsagePerHour!$B$100,Usage!$C$5:$C$11,0),MATCH(UsagePerHour!BP$4,Usage!$D$3:$ABF$3,0)),"")</f>
        <v>0.82241916167664675</v>
      </c>
      <c r="BQ105" s="6">
        <f>IFERROR(INDEX(Sales!$D$5:$ABF$18,MATCH(UsagePerHour!$B105,Sales!$C$5:$C$18,0),MATCH(UsagePerHour!BQ$4,Sales!$D$3:$ABF$3,0))/BQ$2*INDEX(Usage!$D$5:$ABF$11,MATCH(UsagePerHour!$B$100,Usage!$C$5:$C$11,0),MATCH(UsagePerHour!BQ$4,Usage!$D$3:$ABF$3,0)),"")</f>
        <v>4.4460381386772774</v>
      </c>
      <c r="BR105" s="6">
        <f>IFERROR(INDEX(Sales!$D$5:$ABF$18,MATCH(UsagePerHour!$B105,Sales!$C$5:$C$18,0),MATCH(UsagePerHour!BR$4,Sales!$D$3:$ABF$3,0))/BR$2*INDEX(Usage!$D$5:$ABF$11,MATCH(UsagePerHour!$B$100,Usage!$C$5:$C$11,0),MATCH(UsagePerHour!BR$4,Usage!$D$3:$ABF$3,0)),"")</f>
        <v>5.8728691284134023</v>
      </c>
      <c r="BS105" s="6">
        <f>IFERROR(INDEX(Sales!$D$5:$ABF$18,MATCH(UsagePerHour!$B105,Sales!$C$5:$C$18,0),MATCH(UsagePerHour!BS$4,Sales!$D$3:$ABF$3,0))/BS$2*INDEX(Usage!$D$5:$ABF$11,MATCH(UsagePerHour!$B$100,Usage!$C$5:$C$11,0),MATCH(UsagePerHour!BS$4,Usage!$D$3:$ABF$3,0)),"")</f>
        <v>21.403285332981842</v>
      </c>
      <c r="BT105" s="6">
        <f>IFERROR(INDEX(Sales!$D$5:$ABF$18,MATCH(UsagePerHour!$B105,Sales!$C$5:$C$18,0),MATCH(UsagePerHour!BT$4,Sales!$D$3:$ABF$3,0))/BT$2*INDEX(Usage!$D$5:$ABF$11,MATCH(UsagePerHour!$B$100,Usage!$C$5:$C$11,0),MATCH(UsagePerHour!BT$4,Usage!$D$3:$ABF$3,0)),"")</f>
        <v>2.3934750254224162</v>
      </c>
      <c r="BU105" s="6">
        <f>IFERROR(INDEX(Sales!$D$5:$ABF$18,MATCH(UsagePerHour!$B105,Sales!$C$5:$C$18,0),MATCH(UsagePerHour!BU$4,Sales!$D$3:$ABF$3,0))/BU$2*INDEX(Usage!$D$5:$ABF$11,MATCH(UsagePerHour!$B$100,Usage!$C$5:$C$11,0),MATCH(UsagePerHour!BU$4,Usage!$D$3:$ABF$3,0)),"")</f>
        <v>12.234309688864792</v>
      </c>
      <c r="BV105" s="6">
        <f>IFERROR(INDEX(Sales!$D$5:$ABF$18,MATCH(UsagePerHour!$B105,Sales!$C$5:$C$18,0),MATCH(UsagePerHour!BV$4,Sales!$D$3:$ABF$3,0))/BV$2*INDEX(Usage!$D$5:$ABF$11,MATCH(UsagePerHour!$B$100,Usage!$C$5:$C$11,0),MATCH(UsagePerHour!BV$4,Usage!$D$3:$ABF$3,0)),"")</f>
        <v>5.4162749170948583</v>
      </c>
      <c r="BW105" s="6">
        <f>IFERROR(INDEX(Sales!$D$5:$ABF$18,MATCH(UsagePerHour!$B105,Sales!$C$5:$C$18,0),MATCH(UsagePerHour!BW$4,Sales!$D$3:$ABF$3,0))/BW$2*INDEX(Usage!$D$5:$ABF$11,MATCH(UsagePerHour!$B$100,Usage!$C$5:$C$11,0),MATCH(UsagePerHour!BW$4,Usage!$D$3:$ABF$3,0)),"")</f>
        <v>0.82241916167664675</v>
      </c>
      <c r="BX105" s="6">
        <f>IFERROR(INDEX(Sales!$D$5:$ABF$18,MATCH(UsagePerHour!$B105,Sales!$C$5:$C$18,0),MATCH(UsagePerHour!BX$4,Sales!$D$3:$ABF$3,0))/BX$2*INDEX(Usage!$D$5:$ABF$11,MATCH(UsagePerHour!$B$100,Usage!$C$5:$C$11,0),MATCH(UsagePerHour!BX$4,Usage!$D$3:$ABF$3,0)),"")</f>
        <v>4.4460381386772774</v>
      </c>
      <c r="BY105" s="6">
        <f>IFERROR(INDEX(Sales!$D$5:$ABF$18,MATCH(UsagePerHour!$B105,Sales!$C$5:$C$18,0),MATCH(UsagePerHour!BY$4,Sales!$D$3:$ABF$3,0))/BY$2*INDEX(Usage!$D$5:$ABF$11,MATCH(UsagePerHour!$B$100,Usage!$C$5:$C$11,0),MATCH(UsagePerHour!BY$4,Usage!$D$3:$ABF$3,0)),"")</f>
        <v>5.8728691284134023</v>
      </c>
      <c r="BZ105" s="6">
        <f>IFERROR(INDEX(Sales!$D$5:$ABF$18,MATCH(UsagePerHour!$B105,Sales!$C$5:$C$18,0),MATCH(UsagePerHour!BZ$4,Sales!$D$3:$ABF$3,0))/BZ$2*INDEX(Usage!$D$5:$ABF$11,MATCH(UsagePerHour!$B$100,Usage!$C$5:$C$11,0),MATCH(UsagePerHour!BZ$4,Usage!$D$3:$ABF$3,0)),"")</f>
        <v>21.403285332981842</v>
      </c>
      <c r="CA105" s="6">
        <f>IFERROR(INDEX(Sales!$D$5:$ABF$18,MATCH(UsagePerHour!$B105,Sales!$C$5:$C$18,0),MATCH(UsagePerHour!CA$4,Sales!$D$3:$ABF$3,0))/CA$2*INDEX(Usage!$D$5:$ABF$11,MATCH(UsagePerHour!$B$100,Usage!$C$5:$C$11,0),MATCH(UsagePerHour!CA$4,Usage!$D$3:$ABF$3,0)),"")</f>
        <v>2.3934750254224162</v>
      </c>
      <c r="CB105" s="6">
        <f>IFERROR(INDEX(Sales!$D$5:$ABF$18,MATCH(UsagePerHour!$B105,Sales!$C$5:$C$18,0),MATCH(UsagePerHour!CB$4,Sales!$D$3:$ABF$3,0))/CB$2*INDEX(Usage!$D$5:$ABF$11,MATCH(UsagePerHour!$B$100,Usage!$C$5:$C$11,0),MATCH(UsagePerHour!CB$4,Usage!$D$3:$ABF$3,0)),"")</f>
        <v>12.234309688864792</v>
      </c>
      <c r="CC105" s="6">
        <f>IFERROR(INDEX(Sales!$D$5:$ABF$18,MATCH(UsagePerHour!$B105,Sales!$C$5:$C$18,0),MATCH(UsagePerHour!CC$4,Sales!$D$3:$ABF$3,0))/CC$2*INDEX(Usage!$D$5:$ABF$11,MATCH(UsagePerHour!$B$100,Usage!$C$5:$C$11,0),MATCH(UsagePerHour!CC$4,Usage!$D$3:$ABF$3,0)),"")</f>
        <v>5.4162749170948583</v>
      </c>
      <c r="CD105" s="6">
        <f>IFERROR(INDEX(Sales!$D$5:$ABF$18,MATCH(UsagePerHour!$B105,Sales!$C$5:$C$18,0),MATCH(UsagePerHour!CD$4,Sales!$D$3:$ABF$3,0))/CD$2*INDEX(Usage!$D$5:$ABF$11,MATCH(UsagePerHour!$B$100,Usage!$C$5:$C$11,0),MATCH(UsagePerHour!CD$4,Usage!$D$3:$ABF$3,0)),"")</f>
        <v>0.82241916167664675</v>
      </c>
      <c r="CE105" s="6">
        <f>IFERROR(INDEX(Sales!$D$5:$ABF$18,MATCH(UsagePerHour!$B105,Sales!$C$5:$C$18,0),MATCH(UsagePerHour!CE$4,Sales!$D$3:$ABF$3,0))/CE$2*INDEX(Usage!$D$5:$ABF$11,MATCH(UsagePerHour!$B$100,Usage!$C$5:$C$11,0),MATCH(UsagePerHour!CE$4,Usage!$D$3:$ABF$3,0)),"")</f>
        <v>4.4460381386772774</v>
      </c>
      <c r="CF105" s="6">
        <f>IFERROR(INDEX(Sales!$D$5:$ABF$18,MATCH(UsagePerHour!$B105,Sales!$C$5:$C$18,0),MATCH(UsagePerHour!CF$4,Sales!$D$3:$ABF$3,0))/CF$2*INDEX(Usage!$D$5:$ABF$11,MATCH(UsagePerHour!$B$100,Usage!$C$5:$C$11,0),MATCH(UsagePerHour!CF$4,Usage!$D$3:$ABF$3,0)),"")</f>
        <v>5.8728691284134023</v>
      </c>
      <c r="CG105" s="6">
        <f>IFERROR(INDEX(Sales!$D$5:$ABF$18,MATCH(UsagePerHour!$B105,Sales!$C$5:$C$18,0),MATCH(UsagePerHour!CG$4,Sales!$D$3:$ABF$3,0))/CG$2*INDEX(Usage!$D$5:$ABF$11,MATCH(UsagePerHour!$B$100,Usage!$C$5:$C$11,0),MATCH(UsagePerHour!CG$4,Usage!$D$3:$ABF$3,0)),"")</f>
        <v>21.403285332981842</v>
      </c>
      <c r="CH105" s="6">
        <f>IFERROR(INDEX(Sales!$D$5:$ABF$18,MATCH(UsagePerHour!$B105,Sales!$C$5:$C$18,0),MATCH(UsagePerHour!CH$4,Sales!$D$3:$ABF$3,0))/CH$2*INDEX(Usage!$D$5:$ABF$11,MATCH(UsagePerHour!$B$100,Usage!$C$5:$C$11,0),MATCH(UsagePerHour!CH$4,Usage!$D$3:$ABF$3,0)),"")</f>
        <v>2.3934750254224162</v>
      </c>
      <c r="CI105" s="6">
        <f>IFERROR(INDEX(Sales!$D$5:$ABF$18,MATCH(UsagePerHour!$B105,Sales!$C$5:$C$18,0),MATCH(UsagePerHour!CI$4,Sales!$D$3:$ABF$3,0))/CI$2*INDEX(Usage!$D$5:$ABF$11,MATCH(UsagePerHour!$B$100,Usage!$C$5:$C$11,0),MATCH(UsagePerHour!CI$4,Usage!$D$3:$ABF$3,0)),"")</f>
        <v>12.234309688864792</v>
      </c>
      <c r="CJ105" s="6">
        <f>IFERROR(INDEX(Sales!$D$5:$ABF$18,MATCH(UsagePerHour!$B105,Sales!$C$5:$C$18,0),MATCH(UsagePerHour!CJ$4,Sales!$D$3:$ABF$3,0))/CJ$2*INDEX(Usage!$D$5:$ABF$11,MATCH(UsagePerHour!$B$100,Usage!$C$5:$C$11,0),MATCH(UsagePerHour!CJ$4,Usage!$D$3:$ABF$3,0)),"")</f>
        <v>5.4162749170948583</v>
      </c>
      <c r="CK105" s="6">
        <f>IFERROR(INDEX(Sales!$D$5:$ABF$18,MATCH(UsagePerHour!$B105,Sales!$C$5:$C$18,0),MATCH(UsagePerHour!CK$4,Sales!$D$3:$ABF$3,0))/CK$2*INDEX(Usage!$D$5:$ABF$11,MATCH(UsagePerHour!$B$100,Usage!$C$5:$C$11,0),MATCH(UsagePerHour!CK$4,Usage!$D$3:$ABF$3,0)),"")</f>
        <v>0.82241916167664675</v>
      </c>
      <c r="CL105" s="6">
        <f>IFERROR(INDEX(Sales!$D$5:$ABF$18,MATCH(UsagePerHour!$B105,Sales!$C$5:$C$18,0),MATCH(UsagePerHour!CL$4,Sales!$D$3:$ABF$3,0))/CL$2*INDEX(Usage!$D$5:$ABF$11,MATCH(UsagePerHour!$B$100,Usage!$C$5:$C$11,0),MATCH(UsagePerHour!CL$4,Usage!$D$3:$ABF$3,0)),"")</f>
        <v>4.4460381386772774</v>
      </c>
      <c r="CM105" s="6">
        <f>IFERROR(INDEX(Sales!$D$5:$ABF$18,MATCH(UsagePerHour!$B105,Sales!$C$5:$C$18,0),MATCH(UsagePerHour!CM$4,Sales!$D$3:$ABF$3,0))/CM$2*INDEX(Usage!$D$5:$ABF$11,MATCH(UsagePerHour!$B$100,Usage!$C$5:$C$11,0),MATCH(UsagePerHour!CM$4,Usage!$D$3:$ABF$3,0)),"")</f>
        <v>5.8728691284134023</v>
      </c>
      <c r="CN105" s="6">
        <f>IFERROR(INDEX(Sales!$D$5:$ABF$18,MATCH(UsagePerHour!$B105,Sales!$C$5:$C$18,0),MATCH(UsagePerHour!CN$4,Sales!$D$3:$ABF$3,0))/CN$2*INDEX(Usage!$D$5:$ABF$11,MATCH(UsagePerHour!$B$100,Usage!$C$5:$C$11,0),MATCH(UsagePerHour!CN$4,Usage!$D$3:$ABF$3,0)),"")</f>
        <v>21.403285332981842</v>
      </c>
      <c r="CO105" s="6">
        <f>IFERROR(INDEX(Sales!$D$5:$ABF$18,MATCH(UsagePerHour!$B105,Sales!$C$5:$C$18,0),MATCH(UsagePerHour!CO$4,Sales!$D$3:$ABF$3,0))/CO$2*INDEX(Usage!$D$5:$ABF$11,MATCH(UsagePerHour!$B$100,Usage!$C$5:$C$11,0),MATCH(UsagePerHour!CO$4,Usage!$D$3:$ABF$3,0)),"")</f>
        <v>2.3934750254224162</v>
      </c>
      <c r="CP105" s="6">
        <f>IFERROR(INDEX(Sales!$D$5:$ABF$18,MATCH(UsagePerHour!$B105,Sales!$C$5:$C$18,0),MATCH(UsagePerHour!CP$4,Sales!$D$3:$ABF$3,0))/CP$2*INDEX(Usage!$D$5:$ABF$11,MATCH(UsagePerHour!$B$100,Usage!$C$5:$C$11,0),MATCH(UsagePerHour!CP$4,Usage!$D$3:$ABF$3,0)),"")</f>
        <v>12.234309688864792</v>
      </c>
      <c r="CQ105" s="6">
        <f>IFERROR(INDEX(Sales!$D$5:$ABF$18,MATCH(UsagePerHour!$B105,Sales!$C$5:$C$18,0),MATCH(UsagePerHour!CQ$4,Sales!$D$3:$ABF$3,0))/CQ$2*INDEX(Usage!$D$5:$ABF$11,MATCH(UsagePerHour!$B$100,Usage!$C$5:$C$11,0),MATCH(UsagePerHour!CQ$4,Usage!$D$3:$ABF$3,0)),"")</f>
        <v>5.4162749170948583</v>
      </c>
      <c r="CR105" s="6">
        <f>IFERROR(INDEX(Sales!$D$5:$ABF$18,MATCH(UsagePerHour!$B105,Sales!$C$5:$C$18,0),MATCH(UsagePerHour!CR$4,Sales!$D$3:$ABF$3,0))/CR$2*INDEX(Usage!$D$5:$ABF$11,MATCH(UsagePerHour!$B$100,Usage!$C$5:$C$11,0),MATCH(UsagePerHour!CR$4,Usage!$D$3:$ABF$3,0)),"")</f>
        <v>0.82241916167664675</v>
      </c>
      <c r="CS105" s="6">
        <f>IFERROR(INDEX(Sales!$D$5:$ABF$18,MATCH(UsagePerHour!$B105,Sales!$C$5:$C$18,0),MATCH(UsagePerHour!CS$4,Sales!$D$3:$ABF$3,0))/CS$2*INDEX(Usage!$D$5:$ABF$11,MATCH(UsagePerHour!$B$100,Usage!$C$5:$C$11,0),MATCH(UsagePerHour!CS$4,Usage!$D$3:$ABF$3,0)),"")</f>
        <v>4.4460381386772774</v>
      </c>
      <c r="CT105" s="6">
        <f>IFERROR(INDEX(Sales!$D$5:$ABF$18,MATCH(UsagePerHour!$B105,Sales!$C$5:$C$18,0),MATCH(UsagePerHour!CT$4,Sales!$D$3:$ABF$3,0))/CT$2*INDEX(Usage!$D$5:$ABF$11,MATCH(UsagePerHour!$B$100,Usage!$C$5:$C$11,0),MATCH(UsagePerHour!CT$4,Usage!$D$3:$ABF$3,0)),"")</f>
        <v>5.8728691284134023</v>
      </c>
      <c r="CU105" s="6">
        <f>IFERROR(INDEX(Sales!$D$5:$ABF$18,MATCH(UsagePerHour!$B105,Sales!$C$5:$C$18,0),MATCH(UsagePerHour!CU$4,Sales!$D$3:$ABF$3,0))/CU$2*INDEX(Usage!$D$5:$ABF$11,MATCH(UsagePerHour!$B$100,Usage!$C$5:$C$11,0),MATCH(UsagePerHour!CU$4,Usage!$D$3:$ABF$3,0)),"")</f>
        <v>21.403285332981842</v>
      </c>
      <c r="CV105" s="6">
        <f>IFERROR(INDEX(Sales!$D$5:$ABF$18,MATCH(UsagePerHour!$B105,Sales!$C$5:$C$18,0),MATCH(UsagePerHour!CV$4,Sales!$D$3:$ABF$3,0))/CV$2*INDEX(Usage!$D$5:$ABF$11,MATCH(UsagePerHour!$B$100,Usage!$C$5:$C$11,0),MATCH(UsagePerHour!CV$4,Usage!$D$3:$ABF$3,0)),"")</f>
        <v>2.3934750254224162</v>
      </c>
      <c r="CW105" s="6">
        <f>IFERROR(INDEX(Sales!$D$5:$ABF$18,MATCH(UsagePerHour!$B105,Sales!$C$5:$C$18,0),MATCH(UsagePerHour!CW$4,Sales!$D$3:$ABF$3,0))/CW$2*INDEX(Usage!$D$5:$ABF$11,MATCH(UsagePerHour!$B$100,Usage!$C$5:$C$11,0),MATCH(UsagePerHour!CW$4,Usage!$D$3:$ABF$3,0)),"")</f>
        <v>12.234309688864792</v>
      </c>
      <c r="CX105" s="6">
        <f>IFERROR(INDEX(Sales!$D$5:$ABF$18,MATCH(UsagePerHour!$B105,Sales!$C$5:$C$18,0),MATCH(UsagePerHour!CX$4,Sales!$D$3:$ABF$3,0))/CX$2*INDEX(Usage!$D$5:$ABF$11,MATCH(UsagePerHour!$B$100,Usage!$C$5:$C$11,0),MATCH(UsagePerHour!CX$4,Usage!$D$3:$ABF$3,0)),"")</f>
        <v>5.4162749170948583</v>
      </c>
      <c r="CY105" s="6">
        <f>IFERROR(INDEX(Sales!$D$5:$ABF$18,MATCH(UsagePerHour!$B105,Sales!$C$5:$C$18,0),MATCH(UsagePerHour!CY$4,Sales!$D$3:$ABF$3,0))/CY$2*INDEX(Usage!$D$5:$ABF$11,MATCH(UsagePerHour!$B$100,Usage!$C$5:$C$11,0),MATCH(UsagePerHour!CY$4,Usage!$D$3:$ABF$3,0)),"")</f>
        <v>0.82241916167664675</v>
      </c>
      <c r="CZ105" s="6">
        <f>IFERROR(INDEX(Sales!$D$5:$ABF$18,MATCH(UsagePerHour!$B105,Sales!$C$5:$C$18,0),MATCH(UsagePerHour!CZ$4,Sales!$D$3:$ABF$3,0))/CZ$2*INDEX(Usage!$D$5:$ABF$11,MATCH(UsagePerHour!$B$100,Usage!$C$5:$C$11,0),MATCH(UsagePerHour!CZ$4,Usage!$D$3:$ABF$3,0)),"")</f>
        <v>4.4460381386772774</v>
      </c>
      <c r="DA105" s="6">
        <f>IFERROR(INDEX(Sales!$D$5:$ABF$18,MATCH(UsagePerHour!$B105,Sales!$C$5:$C$18,0),MATCH(UsagePerHour!DA$4,Sales!$D$3:$ABF$3,0))/DA$2*INDEX(Usage!$D$5:$ABF$11,MATCH(UsagePerHour!$B$100,Usage!$C$5:$C$11,0),MATCH(UsagePerHour!DA$4,Usage!$D$3:$ABF$3,0)),"")</f>
        <v>2.0817485029940119</v>
      </c>
      <c r="DB105" s="6">
        <f>IFERROR(INDEX(Sales!$D$5:$ABF$18,MATCH(UsagePerHour!$B105,Sales!$C$5:$C$18,0),MATCH(UsagePerHour!DB$4,Sales!$D$3:$ABF$3,0))/DB$2*INDEX(Usage!$D$5:$ABF$11,MATCH(UsagePerHour!$B$100,Usage!$C$5:$C$11,0),MATCH(UsagePerHour!DB$4,Usage!$D$3:$ABF$3,0)),"")</f>
        <v>10.935940585573331</v>
      </c>
      <c r="DC105" s="6">
        <f>IFERROR(INDEX(Sales!$D$5:$ABF$18,MATCH(UsagePerHour!$B105,Sales!$C$5:$C$18,0),MATCH(UsagePerHour!DC$4,Sales!$D$3:$ABF$3,0))/DC$2*INDEX(Usage!$D$5:$ABF$11,MATCH(UsagePerHour!$B$100,Usage!$C$5:$C$11,0),MATCH(UsagePerHour!DC$4,Usage!$D$3:$ABF$3,0)),"")</f>
        <v>3.9257212782981128</v>
      </c>
      <c r="DD105" s="6">
        <f>IFERROR(INDEX(Sales!$D$5:$ABF$18,MATCH(UsagePerHour!$B105,Sales!$C$5:$C$18,0),MATCH(UsagePerHour!DD$4,Sales!$D$3:$ABF$3,0))/DD$2*INDEX(Usage!$D$5:$ABF$11,MATCH(UsagePerHour!$B$100,Usage!$C$5:$C$11,0),MATCH(UsagePerHour!DD$4,Usage!$D$3:$ABF$3,0)),"")</f>
        <v>1.5541205129383648</v>
      </c>
      <c r="DE105" s="6">
        <f>IFERROR(INDEX(Sales!$D$5:$ABF$18,MATCH(UsagePerHour!$B105,Sales!$C$5:$C$18,0),MATCH(UsagePerHour!DE$4,Sales!$D$3:$ABF$3,0))/DE$2*INDEX(Usage!$D$5:$ABF$11,MATCH(UsagePerHour!$B$100,Usage!$C$5:$C$11,0),MATCH(UsagePerHour!DE$4,Usage!$D$3:$ABF$3,0)),"")</f>
        <v>7.302635416390487</v>
      </c>
      <c r="DF105" s="6">
        <f>IFERROR(INDEX(Sales!$D$5:$ABF$18,MATCH(UsagePerHour!$B105,Sales!$C$5:$C$18,0),MATCH(UsagePerHour!DF$4,Sales!$D$3:$ABF$3,0))/DF$2*INDEX(Usage!$D$5:$ABF$11,MATCH(UsagePerHour!$B$100,Usage!$C$5:$C$11,0),MATCH(UsagePerHour!DF$4,Usage!$D$3:$ABF$3,0)),"")</f>
        <v>1.893552688910308</v>
      </c>
      <c r="DG105" s="6">
        <f>IFERROR(INDEX(Sales!$D$5:$ABF$18,MATCH(UsagePerHour!$B105,Sales!$C$5:$C$18,0),MATCH(UsagePerHour!DG$4,Sales!$D$3:$ABF$3,0))/DG$2*INDEX(Usage!$D$5:$ABF$11,MATCH(UsagePerHour!$B$100,Usage!$C$5:$C$11,0),MATCH(UsagePerHour!DG$4,Usage!$D$3:$ABF$3,0)),"")</f>
        <v>2.7714288368463591</v>
      </c>
      <c r="DH105" s="6">
        <f>IFERROR(INDEX(Sales!$D$5:$ABF$18,MATCH(UsagePerHour!$B105,Sales!$C$5:$C$18,0),MATCH(UsagePerHour!DH$4,Sales!$D$3:$ABF$3,0))/DH$2*INDEX(Usage!$D$5:$ABF$11,MATCH(UsagePerHour!$B$100,Usage!$C$5:$C$11,0),MATCH(UsagePerHour!DH$4,Usage!$D$3:$ABF$3,0)),"")</f>
        <v>8.1317682695948506</v>
      </c>
      <c r="DI105" s="6">
        <f>IFERROR(INDEX(Sales!$D$5:$ABF$18,MATCH(UsagePerHour!$B105,Sales!$C$5:$C$18,0),MATCH(UsagePerHour!DI$4,Sales!$D$3:$ABF$3,0))/DI$2*INDEX(Usage!$D$5:$ABF$11,MATCH(UsagePerHour!$B$100,Usage!$C$5:$C$11,0),MATCH(UsagePerHour!DI$4,Usage!$D$3:$ABF$3,0)),"")</f>
        <v>6.7529090210464497</v>
      </c>
      <c r="DJ105" s="6">
        <f>IFERROR(INDEX(Sales!$D$5:$ABF$18,MATCH(UsagePerHour!$B105,Sales!$C$5:$C$18,0),MATCH(UsagePerHour!DJ$4,Sales!$D$3:$ABF$3,0))/DJ$2*INDEX(Usage!$D$5:$ABF$11,MATCH(UsagePerHour!$B$100,Usage!$C$5:$C$11,0),MATCH(UsagePerHour!DJ$4,Usage!$D$3:$ABF$3,0)),"")</f>
        <v>2.443678708754935</v>
      </c>
      <c r="DK105" s="6">
        <f>IFERROR(INDEX(Sales!$D$5:$ABF$18,MATCH(UsagePerHour!$B105,Sales!$C$5:$C$18,0),MATCH(UsagePerHour!DK$4,Sales!$D$3:$ABF$3,0))/DK$2*INDEX(Usage!$D$5:$ABF$11,MATCH(UsagePerHour!$B$100,Usage!$C$5:$C$11,0),MATCH(UsagePerHour!DK$4,Usage!$D$3:$ABF$3,0)),"")</f>
        <v>5.4568837449263112</v>
      </c>
      <c r="DL105" s="6">
        <f>IFERROR(INDEX(Sales!$D$5:$ABF$18,MATCH(UsagePerHour!$B105,Sales!$C$5:$C$18,0),MATCH(UsagePerHour!DL$4,Sales!$D$3:$ABF$3,0))/DL$2*INDEX(Usage!$D$5:$ABF$11,MATCH(UsagePerHour!$B$100,Usage!$C$5:$C$11,0),MATCH(UsagePerHour!DL$4,Usage!$D$3:$ABF$3,0)),"")</f>
        <v>9.6896109553405445</v>
      </c>
      <c r="DM105" s="6">
        <f>IFERROR(INDEX(Sales!$D$5:$ABF$18,MATCH(UsagePerHour!$B105,Sales!$C$5:$C$18,0),MATCH(UsagePerHour!DM$4,Sales!$D$3:$ABF$3,0))/DM$2*INDEX(Usage!$D$5:$ABF$11,MATCH(UsagePerHour!$B$100,Usage!$C$5:$C$11,0),MATCH(UsagePerHour!DM$4,Usage!$D$3:$ABF$3,0)),"")</f>
        <v>2.1353830542871637</v>
      </c>
      <c r="DN105" s="6">
        <f>IFERROR(INDEX(Sales!$D$5:$ABF$18,MATCH(UsagePerHour!$B105,Sales!$C$5:$C$18,0),MATCH(UsagePerHour!DN$4,Sales!$D$3:$ABF$3,0))/DN$2*INDEX(Usage!$D$5:$ABF$11,MATCH(UsagePerHour!$B$100,Usage!$C$5:$C$11,0),MATCH(UsagePerHour!DN$4,Usage!$D$3:$ABF$3,0)),"")</f>
        <v>6.8431011256832299</v>
      </c>
      <c r="DO105" s="6">
        <f>IFERROR(INDEX(Sales!$D$5:$ABF$18,MATCH(UsagePerHour!$B105,Sales!$C$5:$C$18,0),MATCH(UsagePerHour!DO$4,Sales!$D$3:$ABF$3,0))/DO$2*INDEX(Usage!$D$5:$ABF$11,MATCH(UsagePerHour!$B$100,Usage!$C$5:$C$11,0),MATCH(UsagePerHour!DO$4,Usage!$D$3:$ABF$3,0)),"")</f>
        <v>4.0129598302606304</v>
      </c>
      <c r="DP105" s="6">
        <f>IFERROR(INDEX(Sales!$D$5:$ABF$18,MATCH(UsagePerHour!$B105,Sales!$C$5:$C$18,0),MATCH(UsagePerHour!DP$4,Sales!$D$3:$ABF$3,0))/DP$2*INDEX(Usage!$D$5:$ABF$11,MATCH(UsagePerHour!$B$100,Usage!$C$5:$C$11,0),MATCH(UsagePerHour!DP$4,Usage!$D$3:$ABF$3,0)),"")</f>
        <v>11.789225270059442</v>
      </c>
      <c r="DQ105" s="6">
        <f>IFERROR(INDEX(Sales!$D$5:$ABF$18,MATCH(UsagePerHour!$B105,Sales!$C$5:$C$18,0),MATCH(UsagePerHour!DQ$4,Sales!$D$3:$ABF$3,0))/DQ$2*INDEX(Usage!$D$5:$ABF$11,MATCH(UsagePerHour!$B$100,Usage!$C$5:$C$11,0),MATCH(UsagePerHour!DQ$4,Usage!$D$3:$ABF$3,0)),"")</f>
        <v>4.0811660600598314</v>
      </c>
      <c r="DR105" s="6">
        <f>IFERROR(INDEX(Sales!$D$5:$ABF$18,MATCH(UsagePerHour!$B105,Sales!$C$5:$C$18,0),MATCH(UsagePerHour!DR$4,Sales!$D$3:$ABF$3,0))/DR$2*INDEX(Usage!$D$5:$ABF$11,MATCH(UsagePerHour!$B$100,Usage!$C$5:$C$11,0),MATCH(UsagePerHour!DR$4,Usage!$D$3:$ABF$3,0)),"")</f>
        <v>8.3404379597573524</v>
      </c>
      <c r="DS105" s="6">
        <f>IFERROR(INDEX(Sales!$D$5:$ABF$18,MATCH(UsagePerHour!$B105,Sales!$C$5:$C$18,0),MATCH(UsagePerHour!DS$4,Sales!$D$3:$ABF$3,0))/DS$2*INDEX(Usage!$D$5:$ABF$11,MATCH(UsagePerHour!$B$100,Usage!$C$5:$C$11,0),MATCH(UsagePerHour!DS$4,Usage!$D$3:$ABF$3,0)),"")</f>
        <v>5.2295964272276665</v>
      </c>
      <c r="DT105" s="6">
        <f>IFERROR(INDEX(Sales!$D$5:$ABF$18,MATCH(UsagePerHour!$B105,Sales!$C$5:$C$18,0),MATCH(UsagePerHour!DT$4,Sales!$D$3:$ABF$3,0))/DT$2*INDEX(Usage!$D$5:$ABF$11,MATCH(UsagePerHour!$B$100,Usage!$C$5:$C$11,0),MATCH(UsagePerHour!DT$4,Usage!$D$3:$ABF$3,0)),"")</f>
        <v>1.5391085461689589</v>
      </c>
      <c r="DU105" s="6">
        <f>IFERROR(INDEX(Sales!$D$5:$ABF$18,MATCH(UsagePerHour!$B105,Sales!$C$5:$C$18,0),MATCH(UsagePerHour!DU$4,Sales!$D$3:$ABF$3,0))/DU$2*INDEX(Usage!$D$5:$ABF$11,MATCH(UsagePerHour!$B$100,Usage!$C$5:$C$11,0),MATCH(UsagePerHour!DU$4,Usage!$D$3:$ABF$3,0)),"")</f>
        <v>2.8355786339373252</v>
      </c>
      <c r="DV105" s="6">
        <f>IFERROR(INDEX(Sales!$D$5:$ABF$18,MATCH(UsagePerHour!$B105,Sales!$C$5:$C$18,0),MATCH(UsagePerHour!DV$4,Sales!$D$3:$ABF$3,0))/DV$2*INDEX(Usage!$D$5:$ABF$11,MATCH(UsagePerHour!$B$100,Usage!$C$5:$C$11,0),MATCH(UsagePerHour!DV$4,Usage!$D$3:$ABF$3,0)),"")</f>
        <v>3.6017777777777775</v>
      </c>
      <c r="DW105" s="6">
        <f>IFERROR(INDEX(Sales!$D$5:$ABF$18,MATCH(UsagePerHour!$B105,Sales!$C$5:$C$18,0),MATCH(UsagePerHour!DW$4,Sales!$D$3:$ABF$3,0))/DW$2*INDEX(Usage!$D$5:$ABF$11,MATCH(UsagePerHour!$B$100,Usage!$C$5:$C$11,0),MATCH(UsagePerHour!DW$4,Usage!$D$3:$ABF$3,0)),"")</f>
        <v>27.351758687748372</v>
      </c>
      <c r="DX105" s="6">
        <f>IFERROR(INDEX(Sales!$D$5:$ABF$18,MATCH(UsagePerHour!$B105,Sales!$C$5:$C$18,0),MATCH(UsagePerHour!DX$4,Sales!$D$3:$ABF$3,0))/DX$2*INDEX(Usage!$D$5:$ABF$11,MATCH(UsagePerHour!$B$100,Usage!$C$5:$C$11,0),MATCH(UsagePerHour!DX$4,Usage!$D$3:$ABF$3,0)),"")</f>
        <v>2.5298635018275402</v>
      </c>
      <c r="DY105" s="6">
        <f>IFERROR(INDEX(Sales!$D$5:$ABF$18,MATCH(UsagePerHour!$B105,Sales!$C$5:$C$18,0),MATCH(UsagePerHour!DY$4,Sales!$D$3:$ABF$3,0))/DY$2*INDEX(Usage!$D$5:$ABF$11,MATCH(UsagePerHour!$B$100,Usage!$C$5:$C$11,0),MATCH(UsagePerHour!DY$4,Usage!$D$3:$ABF$3,0)),"")</f>
        <v>7.329861813899571</v>
      </c>
      <c r="DZ105" s="6">
        <f>IFERROR(INDEX(Sales!$D$5:$ABF$18,MATCH(UsagePerHour!$B105,Sales!$C$5:$C$18,0),MATCH(UsagePerHour!DZ$4,Sales!$D$3:$ABF$3,0))/DZ$2*INDEX(Usage!$D$5:$ABF$11,MATCH(UsagePerHour!$B$100,Usage!$C$5:$C$11,0),MATCH(UsagePerHour!DZ$4,Usage!$D$3:$ABF$3,0)),"")</f>
        <v>8.2990717197384747</v>
      </c>
      <c r="EA105" s="6">
        <f>IFERROR(INDEX(Sales!$D$5:$ABF$18,MATCH(UsagePerHour!$B105,Sales!$C$5:$C$18,0),MATCH(UsagePerHour!EA$4,Sales!$D$3:$ABF$3,0))/EA$2*INDEX(Usage!$D$5:$ABF$11,MATCH(UsagePerHour!$B$100,Usage!$C$5:$C$11,0),MATCH(UsagePerHour!EA$4,Usage!$D$3:$ABF$3,0)),"")</f>
        <v>8.3183717649563924</v>
      </c>
      <c r="EB105" s="6">
        <f>IFERROR(INDEX(Sales!$D$5:$ABF$18,MATCH(UsagePerHour!$B105,Sales!$C$5:$C$18,0),MATCH(UsagePerHour!EB$4,Sales!$D$3:$ABF$3,0))/EB$2*INDEX(Usage!$D$5:$ABF$11,MATCH(UsagePerHour!$B$100,Usage!$C$5:$C$11,0),MATCH(UsagePerHour!EB$4,Usage!$D$3:$ABF$3,0)),"")</f>
        <v>0.75283433841787872</v>
      </c>
      <c r="EC105" s="6">
        <f>IFERROR(INDEX(Sales!$D$5:$ABF$18,MATCH(UsagePerHour!$B105,Sales!$C$5:$C$18,0),MATCH(UsagePerHour!EC$4,Sales!$D$3:$ABF$3,0))/EC$2*INDEX(Usage!$D$5:$ABF$11,MATCH(UsagePerHour!$B$100,Usage!$C$5:$C$11,0),MATCH(UsagePerHour!EC$4,Usage!$D$3:$ABF$3,0)),"")</f>
        <v>1.6269423900214406</v>
      </c>
      <c r="ED105" s="6">
        <f>IFERROR(INDEX(Sales!$D$5:$ABF$18,MATCH(UsagePerHour!$B105,Sales!$C$5:$C$18,0),MATCH(UsagePerHour!ED$4,Sales!$D$3:$ABF$3,0))/ED$2*INDEX(Usage!$D$5:$ABF$11,MATCH(UsagePerHour!$B$100,Usage!$C$5:$C$11,0),MATCH(UsagePerHour!ED$4,Usage!$D$3:$ABF$3,0)),"")</f>
        <v>2.5590506522403036</v>
      </c>
      <c r="EE105" s="6">
        <f>IFERROR(INDEX(Sales!$D$5:$ABF$18,MATCH(UsagePerHour!$B105,Sales!$C$5:$C$18,0),MATCH(UsagePerHour!EE$4,Sales!$D$3:$ABF$3,0))/EE$2*INDEX(Usage!$D$5:$ABF$11,MATCH(UsagePerHour!$B$100,Usage!$C$5:$C$11,0),MATCH(UsagePerHour!EE$4,Usage!$D$3:$ABF$3,0)),"")</f>
        <v>4.7631459687253255</v>
      </c>
      <c r="EF105" s="6">
        <f>IFERROR(INDEX(Sales!$D$5:$ABF$18,MATCH(UsagePerHour!$B105,Sales!$C$5:$C$18,0),MATCH(UsagePerHour!EF$4,Sales!$D$3:$ABF$3,0))/EF$2*INDEX(Usage!$D$5:$ABF$11,MATCH(UsagePerHour!$B$100,Usage!$C$5:$C$11,0),MATCH(UsagePerHour!EF$4,Usage!$D$3:$ABF$3,0)),"")</f>
        <v>9.0799922750096567</v>
      </c>
      <c r="EG105" s="6">
        <f>IFERROR(INDEX(Sales!$D$5:$ABF$18,MATCH(UsagePerHour!$B105,Sales!$C$5:$C$18,0),MATCH(UsagePerHour!EG$4,Sales!$D$3:$ABF$3,0))/EG$2*INDEX(Usage!$D$5:$ABF$11,MATCH(UsagePerHour!$B$100,Usage!$C$5:$C$11,0),MATCH(UsagePerHour!EG$4,Usage!$D$3:$ABF$3,0)),"")</f>
        <v>5.7201553324850165</v>
      </c>
      <c r="EH105" s="6">
        <f>IFERROR(INDEX(Sales!$D$5:$ABF$18,MATCH(UsagePerHour!$B105,Sales!$C$5:$C$18,0),MATCH(UsagePerHour!EH$4,Sales!$D$3:$ABF$3,0))/EH$2*INDEX(Usage!$D$5:$ABF$11,MATCH(UsagePerHour!$B$100,Usage!$C$5:$C$11,0),MATCH(UsagePerHour!EH$4,Usage!$D$3:$ABF$3,0)),"")</f>
        <v>3.9951654204650211</v>
      </c>
      <c r="EI105" s="6">
        <f>IFERROR(INDEX(Sales!$D$5:$ABF$18,MATCH(UsagePerHour!$B105,Sales!$C$5:$C$18,0),MATCH(UsagePerHour!EI$4,Sales!$D$3:$ABF$3,0))/EI$2*INDEX(Usage!$D$5:$ABF$11,MATCH(UsagePerHour!$B$100,Usage!$C$5:$C$11,0),MATCH(UsagePerHour!EI$4,Usage!$D$3:$ABF$3,0)),"")</f>
        <v>5.0377624073468787</v>
      </c>
      <c r="EJ105" s="6">
        <f>IFERROR(INDEX(Sales!$D$5:$ABF$18,MATCH(UsagePerHour!$B105,Sales!$C$5:$C$18,0),MATCH(UsagePerHour!EJ$4,Sales!$D$3:$ABF$3,0))/EJ$2*INDEX(Usage!$D$5:$ABF$11,MATCH(UsagePerHour!$B$100,Usage!$C$5:$C$11,0),MATCH(UsagePerHour!EJ$4,Usage!$D$3:$ABF$3,0)),"")</f>
        <v>3.6980993649265197</v>
      </c>
      <c r="EK105" s="6">
        <f>IFERROR(INDEX(Sales!$D$5:$ABF$18,MATCH(UsagePerHour!$B105,Sales!$C$5:$C$18,0),MATCH(UsagePerHour!EK$4,Sales!$D$3:$ABF$3,0))/EK$2*INDEX(Usage!$D$5:$ABF$11,MATCH(UsagePerHour!$B$100,Usage!$C$5:$C$11,0),MATCH(UsagePerHour!EK$4,Usage!$D$3:$ABF$3,0)),"")</f>
        <v>21.998597807653319</v>
      </c>
      <c r="EL105" s="6">
        <f>IFERROR(INDEX(Sales!$D$5:$ABF$18,MATCH(UsagePerHour!$B105,Sales!$C$5:$C$18,0),MATCH(UsagePerHour!EL$4,Sales!$D$3:$ABF$3,0))/EL$2*INDEX(Usage!$D$5:$ABF$11,MATCH(UsagePerHour!$B$100,Usage!$C$5:$C$11,0),MATCH(UsagePerHour!EL$4,Usage!$D$3:$ABF$3,0)),"")</f>
        <v>2.3641220074036227</v>
      </c>
      <c r="EM105" s="6">
        <f>IFERROR(INDEX(Sales!$D$5:$ABF$18,MATCH(UsagePerHour!$B105,Sales!$C$5:$C$18,0),MATCH(UsagePerHour!EM$4,Sales!$D$3:$ABF$3,0))/EM$2*INDEX(Usage!$D$5:$ABF$11,MATCH(UsagePerHour!$B$100,Usage!$C$5:$C$11,0),MATCH(UsagePerHour!EM$4,Usage!$D$3:$ABF$3,0)),"")</f>
        <v>7.5558048233314636</v>
      </c>
      <c r="EN105" s="6">
        <f>IFERROR(INDEX(Sales!$D$5:$ABF$18,MATCH(UsagePerHour!$B105,Sales!$C$5:$C$18,0),MATCH(UsagePerHour!EN$4,Sales!$D$3:$ABF$3,0))/EN$2*INDEX(Usage!$D$5:$ABF$11,MATCH(UsagePerHour!$B$100,Usage!$C$5:$C$11,0),MATCH(UsagePerHour!EN$4,Usage!$D$3:$ABF$3,0)),"")</f>
        <v>19.917507455749643</v>
      </c>
      <c r="EO105" s="6">
        <f>IFERROR(INDEX(Sales!$D$5:$ABF$18,MATCH(UsagePerHour!$B105,Sales!$C$5:$C$18,0),MATCH(UsagePerHour!EO$4,Sales!$D$3:$ABF$3,0))/EO$2*INDEX(Usage!$D$5:$ABF$11,MATCH(UsagePerHour!$B$100,Usage!$C$5:$C$11,0),MATCH(UsagePerHour!EO$4,Usage!$D$3:$ABF$3,0)),"")</f>
        <v>4.4827420174586052</v>
      </c>
      <c r="EP105" s="6">
        <f>IFERROR(INDEX(Sales!$D$5:$ABF$18,MATCH(UsagePerHour!$B105,Sales!$C$5:$C$18,0),MATCH(UsagePerHour!EP$4,Sales!$D$3:$ABF$3,0))/EP$2*INDEX(Usage!$D$5:$ABF$11,MATCH(UsagePerHour!$B$100,Usage!$C$5:$C$11,0),MATCH(UsagePerHour!EP$4,Usage!$D$3:$ABF$3,0)),"")</f>
        <v>4.1122726662961613</v>
      </c>
      <c r="EQ105" s="6">
        <f>IFERROR(INDEX(Sales!$D$5:$ABF$18,MATCH(UsagePerHour!$B105,Sales!$C$5:$C$18,0),MATCH(UsagePerHour!EQ$4,Sales!$D$3:$ABF$3,0))/EQ$2*INDEX(Usage!$D$5:$ABF$11,MATCH(UsagePerHour!$B$100,Usage!$C$5:$C$11,0),MATCH(UsagePerHour!EQ$4,Usage!$D$3:$ABF$3,0)),"")</f>
        <v>16.932664821247648</v>
      </c>
      <c r="ER105" s="6">
        <f>IFERROR(INDEX(Sales!$D$5:$ABF$18,MATCH(UsagePerHour!$B105,Sales!$C$5:$C$18,0),MATCH(UsagePerHour!ER$4,Sales!$D$3:$ABF$3,0))/ER$2*INDEX(Usage!$D$5:$ABF$11,MATCH(UsagePerHour!$B$100,Usage!$C$5:$C$11,0),MATCH(UsagePerHour!ER$4,Usage!$D$3:$ABF$3,0)),"")</f>
        <v>31.625639403048044</v>
      </c>
      <c r="ES105" s="6">
        <f>IFERROR(INDEX(Sales!$D$5:$ABF$18,MATCH(UsagePerHour!$B105,Sales!$C$5:$C$18,0),MATCH(UsagePerHour!ES$4,Sales!$D$3:$ABF$3,0))/ES$2*INDEX(Usage!$D$5:$ABF$11,MATCH(UsagePerHour!$B$100,Usage!$C$5:$C$11,0),MATCH(UsagePerHour!ES$4,Usage!$D$3:$ABF$3,0)),"")</f>
        <v>0.27774725244120513</v>
      </c>
      <c r="ET105" s="6">
        <f>IFERROR(INDEX(Sales!$D$5:$ABF$18,MATCH(UsagePerHour!$B105,Sales!$C$5:$C$18,0),MATCH(UsagePerHour!ET$4,Sales!$D$3:$ABF$3,0))/ET$2*INDEX(Usage!$D$5:$ABF$11,MATCH(UsagePerHour!$B$100,Usage!$C$5:$C$11,0),MATCH(UsagePerHour!ET$4,Usage!$D$3:$ABF$3,0)),"")</f>
        <v>7.7001799613168442</v>
      </c>
      <c r="EU105" s="6">
        <f>IFERROR(INDEX(Sales!$D$5:$ABF$18,MATCH(UsagePerHour!$B105,Sales!$C$5:$C$18,0),MATCH(UsagePerHour!EU$4,Sales!$D$3:$ABF$3,0))/EU$2*INDEX(Usage!$D$5:$ABF$11,MATCH(UsagePerHour!$B$100,Usage!$C$5:$C$11,0),MATCH(UsagePerHour!EU$4,Usage!$D$3:$ABF$3,0)),"")</f>
        <v>21.569545451039517</v>
      </c>
      <c r="EV105" s="6">
        <f>IFERROR(INDEX(Sales!$D$5:$ABF$18,MATCH(UsagePerHour!$B105,Sales!$C$5:$C$18,0),MATCH(UsagePerHour!EV$4,Sales!$D$3:$ABF$3,0))/EV$2*INDEX(Usage!$D$5:$ABF$11,MATCH(UsagePerHour!$B$100,Usage!$C$5:$C$11,0),MATCH(UsagePerHour!EV$4,Usage!$D$3:$ABF$3,0)),"")</f>
        <v>2.1412602945826147</v>
      </c>
      <c r="EW105" s="6">
        <f>IFERROR(INDEX(Sales!$D$5:$ABF$18,MATCH(UsagePerHour!$B105,Sales!$C$5:$C$18,0),MATCH(UsagePerHour!EW$4,Sales!$D$3:$ABF$3,0))/EW$2*INDEX(Usage!$D$5:$ABF$11,MATCH(UsagePerHour!$B$100,Usage!$C$5:$C$11,0),MATCH(UsagePerHour!EW$4,Usage!$D$3:$ABF$3,0)),"")</f>
        <v>4.8031562652294815</v>
      </c>
      <c r="EX105" s="6">
        <f>IFERROR(INDEX(Sales!$D$5:$ABF$18,MATCH(UsagePerHour!$B105,Sales!$C$5:$C$18,0),MATCH(UsagePerHour!EX$4,Sales!$D$3:$ABF$3,0))/EX$2*INDEX(Usage!$D$5:$ABF$11,MATCH(UsagePerHour!$B$100,Usage!$C$5:$C$11,0),MATCH(UsagePerHour!EX$4,Usage!$D$3:$ABF$3,0)),"")</f>
        <v>7.1964451857007976</v>
      </c>
      <c r="EY105" s="6">
        <f>IFERROR(INDEX(Sales!$D$5:$ABF$18,MATCH(UsagePerHour!$B105,Sales!$C$5:$C$18,0),MATCH(UsagePerHour!EY$4,Sales!$D$3:$ABF$3,0))/EY$2*INDEX(Usage!$D$5:$ABF$11,MATCH(UsagePerHour!$B$100,Usage!$C$5:$C$11,0),MATCH(UsagePerHour!EY$4,Usage!$D$3:$ABF$3,0)),"")</f>
        <v>23.274080796867736</v>
      </c>
      <c r="EZ105" s="6">
        <f>IFERROR(INDEX(Sales!$D$5:$ABF$18,MATCH(UsagePerHour!$B105,Sales!$C$5:$C$18,0),MATCH(UsagePerHour!EZ$4,Sales!$D$3:$ABF$3,0))/EZ$2*INDEX(Usage!$D$5:$ABF$11,MATCH(UsagePerHour!$B$100,Usage!$C$5:$C$11,0),MATCH(UsagePerHour!EZ$4,Usage!$D$3:$ABF$3,0)),"")</f>
        <v>3.3021829330522583</v>
      </c>
      <c r="FA105" s="6">
        <f>IFERROR(INDEX(Sales!$D$5:$ABF$18,MATCH(UsagePerHour!$B105,Sales!$C$5:$C$18,0),MATCH(UsagePerHour!FA$4,Sales!$D$3:$ABF$3,0))/FA$2*INDEX(Usage!$D$5:$ABF$11,MATCH(UsagePerHour!$B$100,Usage!$C$5:$C$11,0),MATCH(UsagePerHour!FA$4,Usage!$D$3:$ABF$3,0)),"")</f>
        <v>10.718209545723544</v>
      </c>
      <c r="FB105" s="6">
        <f>IFERROR(INDEX(Sales!$D$5:$ABF$18,MATCH(UsagePerHour!$B105,Sales!$C$5:$C$18,0),MATCH(UsagePerHour!FB$4,Sales!$D$3:$ABF$3,0))/FB$2*INDEX(Usage!$D$5:$ABF$11,MATCH(UsagePerHour!$B$100,Usage!$C$5:$C$11,0),MATCH(UsagePerHour!FB$4,Usage!$D$3:$ABF$3,0)),"")</f>
        <v>3.6197820078786602</v>
      </c>
      <c r="FC105" s="6">
        <f>IFERROR(INDEX(Sales!$D$5:$ABF$18,MATCH(UsagePerHour!$B105,Sales!$C$5:$C$18,0),MATCH(UsagePerHour!FC$4,Sales!$D$3:$ABF$3,0))/FC$2*INDEX(Usage!$D$5:$ABF$11,MATCH(UsagePerHour!$B$100,Usage!$C$5:$C$11,0),MATCH(UsagePerHour!FC$4,Usage!$D$3:$ABF$3,0)),"")</f>
        <v>1.5923157571265887</v>
      </c>
      <c r="FD105" s="6">
        <f>IFERROR(INDEX(Sales!$D$5:$ABF$18,MATCH(UsagePerHour!$B105,Sales!$C$5:$C$18,0),MATCH(UsagePerHour!FD$4,Sales!$D$3:$ABF$3,0))/FD$2*INDEX(Usage!$D$5:$ABF$11,MATCH(UsagePerHour!$B$100,Usage!$C$5:$C$11,0),MATCH(UsagePerHour!FD$4,Usage!$D$3:$ABF$3,0)),"")</f>
        <v>0.40378874116712127</v>
      </c>
      <c r="FE105" s="6">
        <f>IFERROR(INDEX(Sales!$D$5:$ABF$18,MATCH(UsagePerHour!$B105,Sales!$C$5:$C$18,0),MATCH(UsagePerHour!FE$4,Sales!$D$3:$ABF$3,0))/FE$2*INDEX(Usage!$D$5:$ABF$11,MATCH(UsagePerHour!$B$100,Usage!$C$5:$C$11,0),MATCH(UsagePerHour!FE$4,Usage!$D$3:$ABF$3,0)),"")</f>
        <v>0.94217299234402996</v>
      </c>
      <c r="FF105" s="6">
        <f>IFERROR(INDEX(Sales!$D$5:$ABF$18,MATCH(UsagePerHour!$B105,Sales!$C$5:$C$18,0),MATCH(UsagePerHour!FF$4,Sales!$D$3:$ABF$3,0))/FF$2*INDEX(Usage!$D$5:$ABF$11,MATCH(UsagePerHour!$B$100,Usage!$C$5:$C$11,0),MATCH(UsagePerHour!FF$4,Usage!$D$3:$ABF$3,0)),"")</f>
        <v>10.238466344414849</v>
      </c>
      <c r="FG105" s="6">
        <f>IFERROR(INDEX(Sales!$D$5:$ABF$18,MATCH(UsagePerHour!$B105,Sales!$C$5:$C$18,0),MATCH(UsagePerHour!FG$4,Sales!$D$3:$ABF$3,0))/FG$2*INDEX(Usage!$D$5:$ABF$11,MATCH(UsagePerHour!$B$100,Usage!$C$5:$C$11,0),MATCH(UsagePerHour!FG$4,Usage!$D$3:$ABF$3,0)),"")</f>
        <v>5.2686426561438697</v>
      </c>
      <c r="FH105" s="6">
        <f>IFERROR(INDEX(Sales!$D$5:$ABF$18,MATCH(UsagePerHour!$B105,Sales!$C$5:$C$18,0),MATCH(UsagePerHour!FH$4,Sales!$D$3:$ABF$3,0))/FH$2*INDEX(Usage!$D$5:$ABF$11,MATCH(UsagePerHour!$B$100,Usage!$C$5:$C$11,0),MATCH(UsagePerHour!FH$4,Usage!$D$3:$ABF$3,0)),"")</f>
        <v>2.7250700795000231</v>
      </c>
      <c r="FI105" s="6">
        <f>IFERROR(INDEX(Sales!$D$5:$ABF$18,MATCH(UsagePerHour!$B105,Sales!$C$5:$C$18,0),MATCH(UsagePerHour!FI$4,Sales!$D$3:$ABF$3,0))/FI$2*INDEX(Usage!$D$5:$ABF$11,MATCH(UsagePerHour!$B$100,Usage!$C$5:$C$11,0),MATCH(UsagePerHour!FI$4,Usage!$D$3:$ABF$3,0)),"")</f>
        <v>4.4423825202035321</v>
      </c>
      <c r="FJ105" s="6">
        <f>IFERROR(INDEX(Sales!$D$5:$ABF$18,MATCH(UsagePerHour!$B105,Sales!$C$5:$C$18,0),MATCH(UsagePerHour!FJ$4,Sales!$D$3:$ABF$3,0))/FJ$2*INDEX(Usage!$D$5:$ABF$11,MATCH(UsagePerHour!$B$100,Usage!$C$5:$C$11,0),MATCH(UsagePerHour!FJ$4,Usage!$D$3:$ABF$3,0)),"")</f>
        <v>4.3751240094187391</v>
      </c>
      <c r="FK105" s="6">
        <f>IFERROR(INDEX(Sales!$D$5:$ABF$18,MATCH(UsagePerHour!$B105,Sales!$C$5:$C$18,0),MATCH(UsagePerHour!FK$4,Sales!$D$3:$ABF$3,0))/FK$2*INDEX(Usage!$D$5:$ABF$11,MATCH(UsagePerHour!$B$100,Usage!$C$5:$C$11,0),MATCH(UsagePerHour!FK$4,Usage!$D$3:$ABF$3,0)),"")</f>
        <v>3.0080414308502506</v>
      </c>
      <c r="FL105" s="6">
        <f>IFERROR(INDEX(Sales!$D$5:$ABF$18,MATCH(UsagePerHour!$B105,Sales!$C$5:$C$18,0),MATCH(UsagePerHour!FL$4,Sales!$D$3:$ABF$3,0))/FL$2*INDEX(Usage!$D$5:$ABF$11,MATCH(UsagePerHour!$B$100,Usage!$C$5:$C$11,0),MATCH(UsagePerHour!FL$4,Usage!$D$3:$ABF$3,0)),"")</f>
        <v>11.219051529460069</v>
      </c>
      <c r="FM105" s="6">
        <f>IFERROR(INDEX(Sales!$D$5:$ABF$18,MATCH(UsagePerHour!$B105,Sales!$C$5:$C$18,0),MATCH(UsagePerHour!FM$4,Sales!$D$3:$ABF$3,0))/FM$2*INDEX(Usage!$D$5:$ABF$11,MATCH(UsagePerHour!$B$100,Usage!$C$5:$C$11,0),MATCH(UsagePerHour!FM$4,Usage!$D$3:$ABF$3,0)),"")</f>
        <v>15.47605073286077</v>
      </c>
      <c r="FN105" s="6">
        <f>IFERROR(INDEX(Sales!$D$5:$ABF$18,MATCH(UsagePerHour!$B105,Sales!$C$5:$C$18,0),MATCH(UsagePerHour!FN$4,Sales!$D$3:$ABF$3,0))/FN$2*INDEX(Usage!$D$5:$ABF$11,MATCH(UsagePerHour!$B$100,Usage!$C$5:$C$11,0),MATCH(UsagePerHour!FN$4,Usage!$D$3:$ABF$3,0)),"")</f>
        <v>4.7328909037092428</v>
      </c>
      <c r="FO105" s="6">
        <f>IFERROR(INDEX(Sales!$D$5:$ABF$18,MATCH(UsagePerHour!$B105,Sales!$C$5:$C$18,0),MATCH(UsagePerHour!FO$4,Sales!$D$3:$ABF$3,0))/FO$2*INDEX(Usage!$D$5:$ABF$11,MATCH(UsagePerHour!$B$100,Usage!$C$5:$C$11,0),MATCH(UsagePerHour!FO$4,Usage!$D$3:$ABF$3,0)),"")</f>
        <v>10.665562802582032</v>
      </c>
      <c r="FP105" s="6">
        <f>IFERROR(INDEX(Sales!$D$5:$ABF$18,MATCH(UsagePerHour!$B105,Sales!$C$5:$C$18,0),MATCH(UsagePerHour!FP$4,Sales!$D$3:$ABF$3,0))/FP$2*INDEX(Usage!$D$5:$ABF$11,MATCH(UsagePerHour!$B$100,Usage!$C$5:$C$11,0),MATCH(UsagePerHour!FP$4,Usage!$D$3:$ABF$3,0)),"")</f>
        <v>51.198754429583516</v>
      </c>
      <c r="FQ105" s="6">
        <f>IFERROR(INDEX(Sales!$D$5:$ABF$18,MATCH(UsagePerHour!$B105,Sales!$C$5:$C$18,0),MATCH(UsagePerHour!FQ$4,Sales!$D$3:$ABF$3,0))/FQ$2*INDEX(Usage!$D$5:$ABF$11,MATCH(UsagePerHour!$B$100,Usage!$C$5:$C$11,0),MATCH(UsagePerHour!FQ$4,Usage!$D$3:$ABF$3,0)),"")</f>
        <v>2.8123152110812599</v>
      </c>
      <c r="FR105" s="6">
        <f>IFERROR(INDEX(Sales!$D$5:$ABF$18,MATCH(UsagePerHour!$B105,Sales!$C$5:$C$18,0),MATCH(UsagePerHour!FR$4,Sales!$D$3:$ABF$3,0))/FR$2*INDEX(Usage!$D$5:$ABF$11,MATCH(UsagePerHour!$B$100,Usage!$C$5:$C$11,0),MATCH(UsagePerHour!FR$4,Usage!$D$3:$ABF$3,0)),"")</f>
        <v>4.6949775809273842</v>
      </c>
      <c r="FS105" s="6">
        <f>IFERROR(INDEX(Sales!$D$5:$ABF$18,MATCH(UsagePerHour!$B105,Sales!$C$5:$C$18,0),MATCH(UsagePerHour!FS$4,Sales!$D$3:$ABF$3,0))/FS$2*INDEX(Usage!$D$5:$ABF$11,MATCH(UsagePerHour!$B$100,Usage!$C$5:$C$11,0),MATCH(UsagePerHour!FS$4,Usage!$D$3:$ABF$3,0)),"")</f>
        <v>2.6310333551340745</v>
      </c>
      <c r="FT105" s="6">
        <f>IFERROR(INDEX(Sales!$D$5:$ABF$18,MATCH(UsagePerHour!$B105,Sales!$C$5:$C$18,0),MATCH(UsagePerHour!FT$4,Sales!$D$3:$ABF$3,0))/FT$2*INDEX(Usage!$D$5:$ABF$11,MATCH(UsagePerHour!$B$100,Usage!$C$5:$C$11,0),MATCH(UsagePerHour!FT$4,Usage!$D$3:$ABF$3,0)),"")</f>
        <v>31.590268714653813</v>
      </c>
      <c r="FU105" s="6">
        <f>IFERROR(INDEX(Sales!$D$5:$ABF$18,MATCH(UsagePerHour!$B105,Sales!$C$5:$C$18,0),MATCH(UsagePerHour!FU$4,Sales!$D$3:$ABF$3,0))/FU$2*INDEX(Usage!$D$5:$ABF$11,MATCH(UsagePerHour!$B$100,Usage!$C$5:$C$11,0),MATCH(UsagePerHour!FU$4,Usage!$D$3:$ABF$3,0)),"")</f>
        <v>6.3655016599040941</v>
      </c>
      <c r="FV105" s="6">
        <f>IFERROR(INDEX(Sales!$D$5:$ABF$18,MATCH(UsagePerHour!$B105,Sales!$C$5:$C$18,0),MATCH(UsagePerHour!FV$4,Sales!$D$3:$ABF$3,0))/FV$2*INDEX(Usage!$D$5:$ABF$11,MATCH(UsagePerHour!$B$100,Usage!$C$5:$C$11,0),MATCH(UsagePerHour!FV$4,Usage!$D$3:$ABF$3,0)),"")</f>
        <v>4.7895458244692248</v>
      </c>
      <c r="FW105" s="6">
        <f>IFERROR(INDEX(Sales!$D$5:$ABF$18,MATCH(UsagePerHour!$B105,Sales!$C$5:$C$18,0),MATCH(UsagePerHour!FW$4,Sales!$D$3:$ABF$3,0))/FW$2*INDEX(Usage!$D$5:$ABF$11,MATCH(UsagePerHour!$B$100,Usage!$C$5:$C$11,0),MATCH(UsagePerHour!FW$4,Usage!$D$3:$ABF$3,0)),"")</f>
        <v>13.526061377309485</v>
      </c>
      <c r="FX105" s="6">
        <f>IFERROR(INDEX(Sales!$D$5:$ABF$18,MATCH(UsagePerHour!$B105,Sales!$C$5:$C$18,0),MATCH(UsagePerHour!FX$4,Sales!$D$3:$ABF$3,0))/FX$2*INDEX(Usage!$D$5:$ABF$11,MATCH(UsagePerHour!$B$100,Usage!$C$5:$C$11,0),MATCH(UsagePerHour!FX$4,Usage!$D$3:$ABF$3,0)),"")</f>
        <v>4.7623528170314549</v>
      </c>
      <c r="FY105" s="6">
        <f>IFERROR(INDEX(Sales!$D$5:$ABF$18,MATCH(UsagePerHour!$B105,Sales!$C$5:$C$18,0),MATCH(UsagePerHour!FY$4,Sales!$D$3:$ABF$3,0))/FY$2*INDEX(Usage!$D$5:$ABF$11,MATCH(UsagePerHour!$B$100,Usage!$C$5:$C$11,0),MATCH(UsagePerHour!FY$4,Usage!$D$3:$ABF$3,0)),"")</f>
        <v>4.4847321605297408</v>
      </c>
      <c r="FZ105" s="6">
        <f>IFERROR(INDEX(Sales!$D$5:$ABF$18,MATCH(UsagePerHour!$B105,Sales!$C$5:$C$18,0),MATCH(UsagePerHour!FZ$4,Sales!$D$3:$ABF$3,0))/FZ$2*INDEX(Usage!$D$5:$ABF$11,MATCH(UsagePerHour!$B$100,Usage!$C$5:$C$11,0),MATCH(UsagePerHour!FZ$4,Usage!$D$3:$ABF$3,0)),"")</f>
        <v>5.5428632265511615</v>
      </c>
      <c r="GA105" s="6">
        <f>IFERROR(INDEX(Sales!$D$5:$ABF$18,MATCH(UsagePerHour!$B105,Sales!$C$5:$C$18,0),MATCH(UsagePerHour!GA$4,Sales!$D$3:$ABF$3,0))/GA$2*INDEX(Usage!$D$5:$ABF$11,MATCH(UsagePerHour!$B$100,Usage!$C$5:$C$11,0),MATCH(UsagePerHour!GA$4,Usage!$D$3:$ABF$3,0)),"")</f>
        <v>34.89070639716607</v>
      </c>
      <c r="GB105" s="6">
        <f>IFERROR(INDEX(Sales!$D$5:$ABF$18,MATCH(UsagePerHour!$B105,Sales!$C$5:$C$18,0),MATCH(UsagePerHour!GB$4,Sales!$D$3:$ABF$3,0))/GB$2*INDEX(Usage!$D$5:$ABF$11,MATCH(UsagePerHour!$B$100,Usage!$C$5:$C$11,0),MATCH(UsagePerHour!GB$4,Usage!$D$3:$ABF$3,0)),"")</f>
        <v>0.17551989699237161</v>
      </c>
      <c r="GC105" s="6">
        <f>IFERROR(INDEX(Sales!$D$5:$ABF$18,MATCH(UsagePerHour!$B105,Sales!$C$5:$C$18,0),MATCH(UsagePerHour!GC$4,Sales!$D$3:$ABF$3,0))/GC$2*INDEX(Usage!$D$5:$ABF$11,MATCH(UsagePerHour!$B$100,Usage!$C$5:$C$11,0),MATCH(UsagePerHour!GC$4,Usage!$D$3:$ABF$3,0)),"")</f>
        <v>6.2493338879582678</v>
      </c>
      <c r="GD105" s="6">
        <f>IFERROR(INDEX(Sales!$D$5:$ABF$18,MATCH(UsagePerHour!$B105,Sales!$C$5:$C$18,0),MATCH(UsagePerHour!GD$4,Sales!$D$3:$ABF$3,0))/GD$2*INDEX(Usage!$D$5:$ABF$11,MATCH(UsagePerHour!$B$100,Usage!$C$5:$C$11,0),MATCH(UsagePerHour!GD$4,Usage!$D$3:$ABF$3,0)),"")</f>
        <v>15.888812816650692</v>
      </c>
      <c r="GE105" s="6">
        <f>IFERROR(INDEX(Sales!$D$5:$ABF$18,MATCH(UsagePerHour!$B105,Sales!$C$5:$C$18,0),MATCH(UsagePerHour!GE$4,Sales!$D$3:$ABF$3,0))/GE$2*INDEX(Usage!$D$5:$ABF$11,MATCH(UsagePerHour!$B$100,Usage!$C$5:$C$11,0),MATCH(UsagePerHour!GE$4,Usage!$D$3:$ABF$3,0)),"")</f>
        <v>2.2124940842404168</v>
      </c>
      <c r="GF105" s="6">
        <f>IFERROR(INDEX(Sales!$D$5:$ABF$18,MATCH(UsagePerHour!$B105,Sales!$C$5:$C$18,0),MATCH(UsagePerHour!GF$4,Sales!$D$3:$ABF$3,0))/GF$2*INDEX(Usage!$D$5:$ABF$11,MATCH(UsagePerHour!$B$100,Usage!$C$5:$C$11,0),MATCH(UsagePerHour!GF$4,Usage!$D$3:$ABF$3,0)),"")</f>
        <v>2.0315703133514202</v>
      </c>
      <c r="GG105" s="6">
        <f>IFERROR(INDEX(Sales!$D$5:$ABF$18,MATCH(UsagePerHour!$B105,Sales!$C$5:$C$18,0),MATCH(UsagePerHour!GG$4,Sales!$D$3:$ABF$3,0))/GG$2*INDEX(Usage!$D$5:$ABF$11,MATCH(UsagePerHour!$B$100,Usage!$C$5:$C$11,0),MATCH(UsagePerHour!GG$4,Usage!$D$3:$ABF$3,0)),"")</f>
        <v>2.0149182365879312</v>
      </c>
      <c r="GH105" s="6">
        <f>IFERROR(INDEX(Sales!$D$5:$ABF$18,MATCH(UsagePerHour!$B105,Sales!$C$5:$C$18,0),MATCH(UsagePerHour!GH$4,Sales!$D$3:$ABF$3,0))/GH$2*INDEX(Usage!$D$5:$ABF$11,MATCH(UsagePerHour!$B$100,Usage!$C$5:$C$11,0),MATCH(UsagePerHour!GH$4,Usage!$D$3:$ABF$3,0)),"")</f>
        <v>41.834370824234917</v>
      </c>
      <c r="GI105" s="6">
        <f>IFERROR(INDEX(Sales!$D$5:$ABF$18,MATCH(UsagePerHour!$B105,Sales!$C$5:$C$18,0),MATCH(UsagePerHour!GI$4,Sales!$D$3:$ABF$3,0))/GI$2*INDEX(Usage!$D$5:$ABF$11,MATCH(UsagePerHour!$B$100,Usage!$C$5:$C$11,0),MATCH(UsagePerHour!GI$4,Usage!$D$3:$ABF$3,0)),"")</f>
        <v>3.1053429252717937</v>
      </c>
      <c r="GJ105" s="6">
        <f>IFERROR(INDEX(Sales!$D$5:$ABF$18,MATCH(UsagePerHour!$B105,Sales!$C$5:$C$18,0),MATCH(UsagePerHour!GJ$4,Sales!$D$3:$ABF$3,0))/GJ$2*INDEX(Usage!$D$5:$ABF$11,MATCH(UsagePerHour!$B$100,Usage!$C$5:$C$11,0),MATCH(UsagePerHour!GJ$4,Usage!$D$3:$ABF$3,0)),"")</f>
        <v>9.5708126697734688</v>
      </c>
      <c r="GK105" s="6">
        <f>IFERROR(INDEX(Sales!$D$5:$ABF$18,MATCH(UsagePerHour!$B105,Sales!$C$5:$C$18,0),MATCH(UsagePerHour!GK$4,Sales!$D$3:$ABF$3,0))/GK$2*INDEX(Usage!$D$5:$ABF$11,MATCH(UsagePerHour!$B$100,Usage!$C$5:$C$11,0),MATCH(UsagePerHour!GK$4,Usage!$D$3:$ABF$3,0)),"")</f>
        <v>18.574289767141757</v>
      </c>
      <c r="GL105" s="6">
        <f>IFERROR(INDEX(Sales!$D$5:$ABF$18,MATCH(UsagePerHour!$B105,Sales!$C$5:$C$18,0),MATCH(UsagePerHour!GL$4,Sales!$D$3:$ABF$3,0))/GL$2*INDEX(Usage!$D$5:$ABF$11,MATCH(UsagePerHour!$B$100,Usage!$C$5:$C$11,0),MATCH(UsagePerHour!GL$4,Usage!$D$3:$ABF$3,0)),"")</f>
        <v>2.5227437996070119</v>
      </c>
      <c r="GM105" s="6">
        <f>IFERROR(INDEX(Sales!$D$5:$ABF$18,MATCH(UsagePerHour!$B105,Sales!$C$5:$C$18,0),MATCH(UsagePerHour!GM$4,Sales!$D$3:$ABF$3,0))/GM$2*INDEX(Usage!$D$5:$ABF$11,MATCH(UsagePerHour!$B$100,Usage!$C$5:$C$11,0),MATCH(UsagePerHour!GM$4,Usage!$D$3:$ABF$3,0)),"")</f>
        <v>1.6835098968497353</v>
      </c>
      <c r="GN105" s="6">
        <f>IFERROR(INDEX(Sales!$D$5:$ABF$18,MATCH(UsagePerHour!$B105,Sales!$C$5:$C$18,0),MATCH(UsagePerHour!GN$4,Sales!$D$3:$ABF$3,0))/GN$2*INDEX(Usage!$D$5:$ABF$11,MATCH(UsagePerHour!$B$100,Usage!$C$5:$C$11,0),MATCH(UsagePerHour!GN$4,Usage!$D$3:$ABF$3,0)),"")</f>
        <v>23.0590410636797</v>
      </c>
      <c r="GO105" s="6">
        <f>IFERROR(INDEX(Sales!$D$5:$ABF$18,MATCH(UsagePerHour!$B105,Sales!$C$5:$C$18,0),MATCH(UsagePerHour!GO$4,Sales!$D$3:$ABF$3,0))/GO$2*INDEX(Usage!$D$5:$ABF$11,MATCH(UsagePerHour!$B$100,Usage!$C$5:$C$11,0),MATCH(UsagePerHour!GO$4,Usage!$D$3:$ABF$3,0)),"")</f>
        <v>12.585866648043021</v>
      </c>
      <c r="GP105" s="6">
        <f>IFERROR(INDEX(Sales!$D$5:$ABF$18,MATCH(UsagePerHour!$B105,Sales!$C$5:$C$18,0),MATCH(UsagePerHour!GP$4,Sales!$D$3:$ABF$3,0))/GP$2*INDEX(Usage!$D$5:$ABF$11,MATCH(UsagePerHour!$B$100,Usage!$C$5:$C$11,0),MATCH(UsagePerHour!GP$4,Usage!$D$3:$ABF$3,0)),"")</f>
        <v>3.0377154915084246</v>
      </c>
      <c r="GQ105" s="6">
        <f>IFERROR(INDEX(Sales!$D$5:$ABF$18,MATCH(UsagePerHour!$B105,Sales!$C$5:$C$18,0),MATCH(UsagePerHour!GQ$4,Sales!$D$3:$ABF$3,0))/GQ$2*INDEX(Usage!$D$5:$ABF$11,MATCH(UsagePerHour!$B$100,Usage!$C$5:$C$11,0),MATCH(UsagePerHour!GQ$4,Usage!$D$3:$ABF$3,0)),"")</f>
        <v>11.332592895695718</v>
      </c>
      <c r="GR105" s="6">
        <f>IFERROR(INDEX(Sales!$D$5:$ABF$18,MATCH(UsagePerHour!$B105,Sales!$C$5:$C$18,0),MATCH(UsagePerHour!GR$4,Sales!$D$3:$ABF$3,0))/GR$2*INDEX(Usage!$D$5:$ABF$11,MATCH(UsagePerHour!$B$100,Usage!$C$5:$C$11,0),MATCH(UsagePerHour!GR$4,Usage!$D$3:$ABF$3,0)),"")</f>
        <v>2.8215898005405209</v>
      </c>
      <c r="GS105" s="6">
        <f>IFERROR(INDEX(Sales!$D$5:$ABF$18,MATCH(UsagePerHour!$B105,Sales!$C$5:$C$18,0),MATCH(UsagePerHour!GS$4,Sales!$D$3:$ABF$3,0))/GS$2*INDEX(Usage!$D$5:$ABF$11,MATCH(UsagePerHour!$B$100,Usage!$C$5:$C$11,0),MATCH(UsagePerHour!GS$4,Usage!$D$3:$ABF$3,0)),"")</f>
        <v>2.8807195807770958</v>
      </c>
      <c r="GT105" s="6">
        <f>IFERROR(INDEX(Sales!$D$5:$ABF$18,MATCH(UsagePerHour!$B105,Sales!$C$5:$C$18,0),MATCH(UsagePerHour!GT$4,Sales!$D$3:$ABF$3,0))/GT$2*INDEX(Usage!$D$5:$ABF$11,MATCH(UsagePerHour!$B$100,Usage!$C$5:$C$11,0),MATCH(UsagePerHour!GT$4,Usage!$D$3:$ABF$3,0)),"")</f>
        <v>4.5232656218689851</v>
      </c>
      <c r="GU105" s="6">
        <f>IFERROR(INDEX(Sales!$D$5:$ABF$18,MATCH(UsagePerHour!$B105,Sales!$C$5:$C$18,0),MATCH(UsagePerHour!GU$4,Sales!$D$3:$ABF$3,0))/GU$2*INDEX(Usage!$D$5:$ABF$11,MATCH(UsagePerHour!$B$100,Usage!$C$5:$C$11,0),MATCH(UsagePerHour!GU$4,Usage!$D$3:$ABF$3,0)),"")</f>
        <v>2.2981803405671042</v>
      </c>
      <c r="GV105" s="6">
        <f>IFERROR(INDEX(Sales!$D$5:$ABF$18,MATCH(UsagePerHour!$B105,Sales!$C$5:$C$18,0),MATCH(UsagePerHour!GV$4,Sales!$D$3:$ABF$3,0))/GV$2*INDEX(Usage!$D$5:$ABF$11,MATCH(UsagePerHour!$B$100,Usage!$C$5:$C$11,0),MATCH(UsagePerHour!GV$4,Usage!$D$3:$ABF$3,0)),"")</f>
        <v>31.596212748550851</v>
      </c>
      <c r="GW105" s="6">
        <f>IFERROR(INDEX(Sales!$D$5:$ABF$18,MATCH(UsagePerHour!$B105,Sales!$C$5:$C$18,0),MATCH(UsagePerHour!GW$4,Sales!$D$3:$ABF$3,0))/GW$2*INDEX(Usage!$D$5:$ABF$11,MATCH(UsagePerHour!$B$100,Usage!$C$5:$C$11,0),MATCH(UsagePerHour!GW$4,Usage!$D$3:$ABF$3,0)),"")</f>
        <v>3.526221705284152</v>
      </c>
      <c r="GX105" s="6">
        <f>IFERROR(INDEX(Sales!$D$5:$ABF$18,MATCH(UsagePerHour!$B105,Sales!$C$5:$C$18,0),MATCH(UsagePerHour!GX$4,Sales!$D$3:$ABF$3,0))/GX$2*INDEX(Usage!$D$5:$ABF$11,MATCH(UsagePerHour!$B$100,Usage!$C$5:$C$11,0),MATCH(UsagePerHour!GX$4,Usage!$D$3:$ABF$3,0)),"")</f>
        <v>4.0528943293779465</v>
      </c>
      <c r="GY105" s="6">
        <f>IFERROR(INDEX(Sales!$D$5:$ABF$18,MATCH(UsagePerHour!$B105,Sales!$C$5:$C$18,0),MATCH(UsagePerHour!GY$4,Sales!$D$3:$ABF$3,0))/GY$2*INDEX(Usage!$D$5:$ABF$11,MATCH(UsagePerHour!$B$100,Usage!$C$5:$C$11,0),MATCH(UsagePerHour!GY$4,Usage!$D$3:$ABF$3,0)),"")</f>
        <v>2.9572045620949075</v>
      </c>
      <c r="GZ105" s="6">
        <f>IFERROR(INDEX(Sales!$D$5:$ABF$18,MATCH(UsagePerHour!$B105,Sales!$C$5:$C$18,0),MATCH(UsagePerHour!GZ$4,Sales!$D$3:$ABF$3,0))/GZ$2*INDEX(Usage!$D$5:$ABF$11,MATCH(UsagePerHour!$B$100,Usage!$C$5:$C$11,0),MATCH(UsagePerHour!GZ$4,Usage!$D$3:$ABF$3,0)),"")</f>
        <v>0.7710179640718563</v>
      </c>
      <c r="HA105" s="6">
        <f>IFERROR(INDEX(Sales!$D$5:$ABF$18,MATCH(UsagePerHour!$B105,Sales!$C$5:$C$18,0),MATCH(UsagePerHour!HA$4,Sales!$D$3:$ABF$3,0))/HA$2*INDEX(Usage!$D$5:$ABF$11,MATCH(UsagePerHour!$B$100,Usage!$C$5:$C$11,0),MATCH(UsagePerHour!HA$4,Usage!$D$3:$ABF$3,0)),"")</f>
        <v>3.6794798389053325</v>
      </c>
      <c r="HB105" s="6">
        <f>IFERROR(INDEX(Sales!$D$5:$ABF$18,MATCH(UsagePerHour!$B105,Sales!$C$5:$C$18,0),MATCH(UsagePerHour!HB$4,Sales!$D$3:$ABF$3,0))/HB$2*INDEX(Usage!$D$5:$ABF$11,MATCH(UsagePerHour!$B$100,Usage!$C$5:$C$11,0),MATCH(UsagePerHour!HB$4,Usage!$D$3:$ABF$3,0)),"")</f>
        <v>3.7875555888204877</v>
      </c>
      <c r="HC105" s="6">
        <f>IFERROR(INDEX(Sales!$D$5:$ABF$18,MATCH(UsagePerHour!$B105,Sales!$C$5:$C$18,0),MATCH(UsagePerHour!HC$4,Sales!$D$3:$ABF$3,0))/HC$2*INDEX(Usage!$D$5:$ABF$11,MATCH(UsagePerHour!$B$100,Usage!$C$5:$C$11,0),MATCH(UsagePerHour!HC$4,Usage!$D$3:$ABF$3,0)),"")</f>
        <v>30.252834872971071</v>
      </c>
      <c r="HD105" s="6">
        <f>IFERROR(INDEX(Sales!$D$5:$ABF$18,MATCH(UsagePerHour!$B105,Sales!$C$5:$C$18,0),MATCH(UsagePerHour!HD$4,Sales!$D$3:$ABF$3,0))/HD$2*INDEX(Usage!$D$5:$ABF$11,MATCH(UsagePerHour!$B$100,Usage!$C$5:$C$11,0),MATCH(UsagePerHour!HD$4,Usage!$D$3:$ABF$3,0)),"")</f>
        <v>2.0787599715087373</v>
      </c>
      <c r="HE105" s="6">
        <f>IFERROR(INDEX(Sales!$D$5:$ABF$18,MATCH(UsagePerHour!$B105,Sales!$C$5:$C$18,0),MATCH(UsagePerHour!HE$4,Sales!$D$3:$ABF$3,0))/HE$2*INDEX(Usage!$D$5:$ABF$11,MATCH(UsagePerHour!$B$100,Usage!$C$5:$C$11,0),MATCH(UsagePerHour!HE$4,Usage!$D$3:$ABF$3,0)),"")</f>
        <v>4.5222704278944885</v>
      </c>
      <c r="HF105" s="6">
        <f>IFERROR(INDEX(Sales!$D$5:$ABF$18,MATCH(UsagePerHour!$B105,Sales!$C$5:$C$18,0),MATCH(UsagePerHour!HF$4,Sales!$D$3:$ABF$3,0))/HF$2*INDEX(Usage!$D$5:$ABF$11,MATCH(UsagePerHour!$B$100,Usage!$C$5:$C$11,0),MATCH(UsagePerHour!HF$4,Usage!$D$3:$ABF$3,0)),"")</f>
        <v>16.471712526922261</v>
      </c>
      <c r="HG105" s="6">
        <f>IFERROR(INDEX(Sales!$D$5:$ABF$18,MATCH(UsagePerHour!$B105,Sales!$C$5:$C$18,0),MATCH(UsagePerHour!HG$4,Sales!$D$3:$ABF$3,0))/HG$2*INDEX(Usage!$D$5:$ABF$11,MATCH(UsagePerHour!$B$100,Usage!$C$5:$C$11,0),MATCH(UsagePerHour!HG$4,Usage!$D$3:$ABF$3,0)),"")</f>
        <v>4.6653330895509493</v>
      </c>
      <c r="HH105" s="6">
        <f>IFERROR(INDEX(Sales!$D$5:$ABF$18,MATCH(UsagePerHour!$B105,Sales!$C$5:$C$18,0),MATCH(UsagePerHour!HH$4,Sales!$D$3:$ABF$3,0))/HH$2*INDEX(Usage!$D$5:$ABF$11,MATCH(UsagePerHour!$B$100,Usage!$C$5:$C$11,0),MATCH(UsagePerHour!HH$4,Usage!$D$3:$ABF$3,0)),"")</f>
        <v>2.2180110514699298</v>
      </c>
      <c r="HI105" s="6">
        <f>IFERROR(INDEX(Sales!$D$5:$ABF$18,MATCH(UsagePerHour!$B105,Sales!$C$5:$C$18,0),MATCH(UsagePerHour!HI$4,Sales!$D$3:$ABF$3,0))/HI$2*INDEX(Usage!$D$5:$ABF$11,MATCH(UsagePerHour!$B$100,Usage!$C$5:$C$11,0),MATCH(UsagePerHour!HI$4,Usage!$D$3:$ABF$3,0)),"")</f>
        <v>4.0995511162638607</v>
      </c>
      <c r="HJ105" s="6">
        <f>IFERROR(INDEX(Sales!$D$5:$ABF$18,MATCH(UsagePerHour!$B105,Sales!$C$5:$C$18,0),MATCH(UsagePerHour!HJ$4,Sales!$D$3:$ABF$3,0))/HJ$2*INDEX(Usage!$D$5:$ABF$11,MATCH(UsagePerHour!$B$100,Usage!$C$5:$C$11,0),MATCH(UsagePerHour!HJ$4,Usage!$D$3:$ABF$3,0)),"")</f>
        <v>33.770424999651908</v>
      </c>
      <c r="HK105" s="6">
        <f>IFERROR(INDEX(Sales!$D$5:$ABF$18,MATCH(UsagePerHour!$B105,Sales!$C$5:$C$18,0),MATCH(UsagePerHour!HK$4,Sales!$D$3:$ABF$3,0))/HK$2*INDEX(Usage!$D$5:$ABF$11,MATCH(UsagePerHour!$B$100,Usage!$C$5:$C$11,0),MATCH(UsagePerHour!HK$4,Usage!$D$3:$ABF$3,0)),"")</f>
        <v>1.2306385083400178</v>
      </c>
      <c r="HL105" s="6">
        <f>IFERROR(INDEX(Sales!$D$5:$ABF$18,MATCH(UsagePerHour!$B105,Sales!$C$5:$C$18,0),MATCH(UsagePerHour!HL$4,Sales!$D$3:$ABF$3,0))/HL$2*INDEX(Usage!$D$5:$ABF$11,MATCH(UsagePerHour!$B$100,Usage!$C$5:$C$11,0),MATCH(UsagePerHour!HL$4,Usage!$D$3:$ABF$3,0)),"")</f>
        <v>6.6647237709072487</v>
      </c>
      <c r="HM105" s="6">
        <f>IFERROR(INDEX(Sales!$D$5:$ABF$18,MATCH(UsagePerHour!$B105,Sales!$C$5:$C$18,0),MATCH(UsagePerHour!HM$4,Sales!$D$3:$ABF$3,0))/HM$2*INDEX(Usage!$D$5:$ABF$11,MATCH(UsagePerHour!$B$100,Usage!$C$5:$C$11,0),MATCH(UsagePerHour!HM$4,Usage!$D$3:$ABF$3,0)),"")</f>
        <v>18.34570772161829</v>
      </c>
      <c r="HN105" s="6">
        <f>IFERROR(INDEX(Sales!$D$5:$ABF$18,MATCH(UsagePerHour!$B105,Sales!$C$5:$C$18,0),MATCH(UsagePerHour!HN$4,Sales!$D$3:$ABF$3,0))/HN$2*INDEX(Usage!$D$5:$ABF$11,MATCH(UsagePerHour!$B$100,Usage!$C$5:$C$11,0),MATCH(UsagePerHour!HN$4,Usage!$D$3:$ABF$3,0)),"")</f>
        <v>3.4109544112823875</v>
      </c>
      <c r="HO105" s="6">
        <f>IFERROR(INDEX(Sales!$D$5:$ABF$18,MATCH(UsagePerHour!$B105,Sales!$C$5:$C$18,0),MATCH(UsagePerHour!HO$4,Sales!$D$3:$ABF$3,0))/HO$2*INDEX(Usage!$D$5:$ABF$11,MATCH(UsagePerHour!$B$100,Usage!$C$5:$C$11,0),MATCH(UsagePerHour!HO$4,Usage!$D$3:$ABF$3,0)),"")</f>
        <v>3.1857328432049967</v>
      </c>
      <c r="HP105" s="6">
        <f>IFERROR(INDEX(Sales!$D$5:$ABF$18,MATCH(UsagePerHour!$B105,Sales!$C$5:$C$18,0),MATCH(UsagePerHour!HP$4,Sales!$D$3:$ABF$3,0))/HP$2*INDEX(Usage!$D$5:$ABF$11,MATCH(UsagePerHour!$B$100,Usage!$C$5:$C$11,0),MATCH(UsagePerHour!HP$4,Usage!$D$3:$ABF$3,0)),"")</f>
        <v>25.429576644279663</v>
      </c>
      <c r="HQ105" s="6">
        <f>IFERROR(INDEX(Sales!$D$5:$ABF$18,MATCH(UsagePerHour!$B105,Sales!$C$5:$C$18,0),MATCH(UsagePerHour!HQ$4,Sales!$D$3:$ABF$3,0))/HQ$2*INDEX(Usage!$D$5:$ABF$11,MATCH(UsagePerHour!$B$100,Usage!$C$5:$C$11,0),MATCH(UsagePerHour!HQ$4,Usage!$D$3:$ABF$3,0)),"")</f>
        <v>41.087337738250902</v>
      </c>
      <c r="HR105" s="6">
        <f>IFERROR(INDEX(Sales!$D$5:$ABF$18,MATCH(UsagePerHour!$B105,Sales!$C$5:$C$18,0),MATCH(UsagePerHour!HR$4,Sales!$D$3:$ABF$3,0))/HR$2*INDEX(Usage!$D$5:$ABF$11,MATCH(UsagePerHour!$B$100,Usage!$C$5:$C$11,0),MATCH(UsagePerHour!HR$4,Usage!$D$3:$ABF$3,0)),"")</f>
        <v>3.5820496580116834</v>
      </c>
      <c r="HS105" s="6">
        <f>IFERROR(INDEX(Sales!$D$5:$ABF$18,MATCH(UsagePerHour!$B105,Sales!$C$5:$C$18,0),MATCH(UsagePerHour!HS$4,Sales!$D$3:$ABF$3,0))/HS$2*INDEX(Usage!$D$5:$ABF$11,MATCH(UsagePerHour!$B$100,Usage!$C$5:$C$11,0),MATCH(UsagePerHour!HS$4,Usage!$D$3:$ABF$3,0)),"")</f>
        <v>2.7879938412009655</v>
      </c>
      <c r="HT105" s="6">
        <f>IFERROR(INDEX(Sales!$D$5:$ABF$18,MATCH(UsagePerHour!$B105,Sales!$C$5:$C$18,0),MATCH(UsagePerHour!HT$4,Sales!$D$3:$ABF$3,0))/HT$2*INDEX(Usage!$D$5:$ABF$11,MATCH(UsagePerHour!$B$100,Usage!$C$5:$C$11,0),MATCH(UsagePerHour!HT$4,Usage!$D$3:$ABF$3,0)),"")</f>
        <v>5.1126119917298416</v>
      </c>
      <c r="HU105" s="6">
        <f>IFERROR(INDEX(Sales!$D$5:$ABF$18,MATCH(UsagePerHour!$B105,Sales!$C$5:$C$18,0),MATCH(UsagePerHour!HU$4,Sales!$D$3:$ABF$3,0))/HU$2*INDEX(Usage!$D$5:$ABF$11,MATCH(UsagePerHour!$B$100,Usage!$C$5:$C$11,0),MATCH(UsagePerHour!HU$4,Usage!$D$3:$ABF$3,0)),"")</f>
        <v>1.9089517061234293</v>
      </c>
      <c r="HV105" s="6">
        <f>IFERROR(INDEX(Sales!$D$5:$ABF$18,MATCH(UsagePerHour!$B105,Sales!$C$5:$C$18,0),MATCH(UsagePerHour!HV$4,Sales!$D$3:$ABF$3,0))/HV$2*INDEX(Usage!$D$5:$ABF$11,MATCH(UsagePerHour!$B$100,Usage!$C$5:$C$11,0),MATCH(UsagePerHour!HV$4,Usage!$D$3:$ABF$3,0)),"")</f>
        <v>2.1608437253083239</v>
      </c>
      <c r="HW105" s="6">
        <f>IFERROR(INDEX(Sales!$D$5:$ABF$18,MATCH(UsagePerHour!$B105,Sales!$C$5:$C$18,0),MATCH(UsagePerHour!HW$4,Sales!$D$3:$ABF$3,0))/HW$2*INDEX(Usage!$D$5:$ABF$11,MATCH(UsagePerHour!$B$100,Usage!$C$5:$C$11,0),MATCH(UsagePerHour!HW$4,Usage!$D$3:$ABF$3,0)),"")</f>
        <v>5.7800477152559857</v>
      </c>
      <c r="HX105" s="6">
        <f>IFERROR(INDEX(Sales!$D$5:$ABF$18,MATCH(UsagePerHour!$B105,Sales!$C$5:$C$18,0),MATCH(UsagePerHour!HX$4,Sales!$D$3:$ABF$3,0))/HX$2*INDEX(Usage!$D$5:$ABF$11,MATCH(UsagePerHour!$B$100,Usage!$C$5:$C$11,0),MATCH(UsagePerHour!HX$4,Usage!$D$3:$ABF$3,0)),"")</f>
        <v>24.244536678208625</v>
      </c>
      <c r="HY105" s="6">
        <f>IFERROR(INDEX(Sales!$D$5:$ABF$18,MATCH(UsagePerHour!$B105,Sales!$C$5:$C$18,0),MATCH(UsagePerHour!HY$4,Sales!$D$3:$ABF$3,0))/HY$2*INDEX(Usage!$D$5:$ABF$11,MATCH(UsagePerHour!$B$100,Usage!$C$5:$C$11,0),MATCH(UsagePerHour!HY$4,Usage!$D$3:$ABF$3,0)),"")</f>
        <v>3.7754724251788834</v>
      </c>
      <c r="HZ105" s="6">
        <f>IFERROR(INDEX(Sales!$D$5:$ABF$18,MATCH(UsagePerHour!$B105,Sales!$C$5:$C$18,0),MATCH(UsagePerHour!HZ$4,Sales!$D$3:$ABF$3,0))/HZ$2*INDEX(Usage!$D$5:$ABF$11,MATCH(UsagePerHour!$B$100,Usage!$C$5:$C$11,0),MATCH(UsagePerHour!HZ$4,Usage!$D$3:$ABF$3,0)),"")</f>
        <v>12.456338860967023</v>
      </c>
      <c r="IA105" s="6">
        <f>IFERROR(INDEX(Sales!$D$5:$ABF$18,MATCH(UsagePerHour!$B105,Sales!$C$5:$C$18,0),MATCH(UsagePerHour!IA$4,Sales!$D$3:$ABF$3,0))/IA$2*INDEX(Usage!$D$5:$ABF$11,MATCH(UsagePerHour!$B$100,Usage!$C$5:$C$11,0),MATCH(UsagePerHour!IA$4,Usage!$D$3:$ABF$3,0)),"")</f>
        <v>15.783590494425047</v>
      </c>
      <c r="IB105" s="6">
        <f>IFERROR(INDEX(Sales!$D$5:$ABF$18,MATCH(UsagePerHour!$B105,Sales!$C$5:$C$18,0),MATCH(UsagePerHour!IB$4,Sales!$D$3:$ABF$3,0))/IB$2*INDEX(Usage!$D$5:$ABF$11,MATCH(UsagePerHour!$B$100,Usage!$C$5:$C$11,0),MATCH(UsagePerHour!IB$4,Usage!$D$3:$ABF$3,0)),"")</f>
        <v>1.2610590124261183</v>
      </c>
      <c r="IC105" s="6">
        <f>IFERROR(INDEX(Sales!$D$5:$ABF$18,MATCH(UsagePerHour!$B105,Sales!$C$5:$C$18,0),MATCH(UsagePerHour!IC$4,Sales!$D$3:$ABF$3,0))/IC$2*INDEX(Usage!$D$5:$ABF$11,MATCH(UsagePerHour!$B$100,Usage!$C$5:$C$11,0),MATCH(UsagePerHour!IC$4,Usage!$D$3:$ABF$3,0)),"")</f>
        <v>4.0095160044265343</v>
      </c>
      <c r="ID105" s="6">
        <f>IFERROR(INDEX(Sales!$D$5:$ABF$18,MATCH(UsagePerHour!$B105,Sales!$C$5:$C$18,0),MATCH(UsagePerHour!ID$4,Sales!$D$3:$ABF$3,0))/ID$2*INDEX(Usage!$D$5:$ABF$11,MATCH(UsagePerHour!$B$100,Usage!$C$5:$C$11,0),MATCH(UsagePerHour!ID$4,Usage!$D$3:$ABF$3,0)),"")</f>
        <v>7.3450737370567927</v>
      </c>
      <c r="IE105" s="6">
        <f>IFERROR(INDEX(Sales!$D$5:$ABF$18,MATCH(UsagePerHour!$B105,Sales!$C$5:$C$18,0),MATCH(UsagePerHour!IE$4,Sales!$D$3:$ABF$3,0))/IE$2*INDEX(Usage!$D$5:$ABF$11,MATCH(UsagePerHour!$B$100,Usage!$C$5:$C$11,0),MATCH(UsagePerHour!IE$4,Usage!$D$3:$ABF$3,0)),"")</f>
        <v>10.689691778756258</v>
      </c>
      <c r="IF105" s="6">
        <f>IFERROR(INDEX(Sales!$D$5:$ABF$18,MATCH(UsagePerHour!$B105,Sales!$C$5:$C$18,0),MATCH(UsagePerHour!IF$4,Sales!$D$3:$ABF$3,0))/IF$2*INDEX(Usage!$D$5:$ABF$11,MATCH(UsagePerHour!$B$100,Usage!$C$5:$C$11,0),MATCH(UsagePerHour!IF$4,Usage!$D$3:$ABF$3,0)),"")</f>
        <v>3.6589346027705716</v>
      </c>
      <c r="IG105" s="6">
        <f>IFERROR(INDEX(Sales!$D$5:$ABF$18,MATCH(UsagePerHour!$B105,Sales!$C$5:$C$18,0),MATCH(UsagePerHour!IG$4,Sales!$D$3:$ABF$3,0))/IG$2*INDEX(Usage!$D$5:$ABF$11,MATCH(UsagePerHour!$B$100,Usage!$C$5:$C$11,0),MATCH(UsagePerHour!IG$4,Usage!$D$3:$ABF$3,0)),"")</f>
        <v>6.4518345650200963</v>
      </c>
      <c r="IH105" s="6">
        <f>IFERROR(INDEX(Sales!$D$5:$ABF$18,MATCH(UsagePerHour!$B105,Sales!$C$5:$C$18,0),MATCH(UsagePerHour!IH$4,Sales!$D$3:$ABF$3,0))/IH$2*INDEX(Usage!$D$5:$ABF$11,MATCH(UsagePerHour!$B$100,Usage!$C$5:$C$11,0),MATCH(UsagePerHour!IH$4,Usage!$D$3:$ABF$3,0)),"")</f>
        <v>20.173080429742594</v>
      </c>
      <c r="II105" s="6">
        <f>IFERROR(INDEX(Sales!$D$5:$ABF$18,MATCH(UsagePerHour!$B105,Sales!$C$5:$C$18,0),MATCH(UsagePerHour!II$4,Sales!$D$3:$ABF$3,0))/II$2*INDEX(Usage!$D$5:$ABF$11,MATCH(UsagePerHour!$B$100,Usage!$C$5:$C$11,0),MATCH(UsagePerHour!II$4,Usage!$D$3:$ABF$3,0)),"")</f>
        <v>3.7966952899236808</v>
      </c>
      <c r="IJ105" s="6">
        <f>IFERROR(INDEX(Sales!$D$5:$ABF$18,MATCH(UsagePerHour!$B105,Sales!$C$5:$C$18,0),MATCH(UsagePerHour!IJ$4,Sales!$D$3:$ABF$3,0))/IJ$2*INDEX(Usage!$D$5:$ABF$11,MATCH(UsagePerHour!$B$100,Usage!$C$5:$C$11,0),MATCH(UsagePerHour!IJ$4,Usage!$D$3:$ABF$3,0)),"")</f>
        <v>4.2597419415601241</v>
      </c>
      <c r="IK105" s="6">
        <f>IFERROR(INDEX(Sales!$D$5:$ABF$18,MATCH(UsagePerHour!$B105,Sales!$C$5:$C$18,0),MATCH(UsagePerHour!IK$4,Sales!$D$3:$ABF$3,0))/IK$2*INDEX(Usage!$D$5:$ABF$11,MATCH(UsagePerHour!$B$100,Usage!$C$5:$C$11,0),MATCH(UsagePerHour!IK$4,Usage!$D$3:$ABF$3,0)),"")</f>
        <v>9.0548629296769647</v>
      </c>
      <c r="IL105" s="6">
        <f>IFERROR(INDEX(Sales!$D$5:$ABF$18,MATCH(UsagePerHour!$B105,Sales!$C$5:$C$18,0),MATCH(UsagePerHour!IL$4,Sales!$D$3:$ABF$3,0))/IL$2*INDEX(Usage!$D$5:$ABF$11,MATCH(UsagePerHour!$B$100,Usage!$C$5:$C$11,0),MATCH(UsagePerHour!IL$4,Usage!$D$3:$ABF$3,0)),"")</f>
        <v>30.695595383127564</v>
      </c>
      <c r="IM105" s="6">
        <f>IFERROR(INDEX(Sales!$D$5:$ABF$18,MATCH(UsagePerHour!$B105,Sales!$C$5:$C$18,0),MATCH(UsagePerHour!IM$4,Sales!$D$3:$ABF$3,0))/IM$2*INDEX(Usage!$D$5:$ABF$11,MATCH(UsagePerHour!$B$100,Usage!$C$5:$C$11,0),MATCH(UsagePerHour!IM$4,Usage!$D$3:$ABF$3,0)),"")</f>
        <v>1.8591881596547273</v>
      </c>
      <c r="IN105" s="6">
        <f>IFERROR(INDEX(Sales!$D$5:$ABF$18,MATCH(UsagePerHour!$B105,Sales!$C$5:$C$18,0),MATCH(UsagePerHour!IN$4,Sales!$D$3:$ABF$3,0))/IN$2*INDEX(Usage!$D$5:$ABF$11,MATCH(UsagePerHour!$B$100,Usage!$C$5:$C$11,0),MATCH(UsagePerHour!IN$4,Usage!$D$3:$ABF$3,0)),"")</f>
        <v>11.450454525396054</v>
      </c>
      <c r="IO105" s="6">
        <f>IFERROR(INDEX(Sales!$D$5:$ABF$18,MATCH(UsagePerHour!$B105,Sales!$C$5:$C$18,0),MATCH(UsagePerHour!IO$4,Sales!$D$3:$ABF$3,0))/IO$2*INDEX(Usage!$D$5:$ABF$11,MATCH(UsagePerHour!$B$100,Usage!$C$5:$C$11,0),MATCH(UsagePerHour!IO$4,Usage!$D$3:$ABF$3,0)),"")</f>
        <v>3.5518881269618872</v>
      </c>
      <c r="IP105" s="6">
        <f>IFERROR(INDEX(Sales!$D$5:$ABF$18,MATCH(UsagePerHour!$B105,Sales!$C$5:$C$18,0),MATCH(UsagePerHour!IP$4,Sales!$D$3:$ABF$3,0))/IP$2*INDEX(Usage!$D$5:$ABF$11,MATCH(UsagePerHour!$B$100,Usage!$C$5:$C$11,0),MATCH(UsagePerHour!IP$4,Usage!$D$3:$ABF$3,0)),"")</f>
        <v>3.3275867702703588</v>
      </c>
      <c r="IQ105" s="6">
        <f>IFERROR(INDEX(Sales!$D$5:$ABF$18,MATCH(UsagePerHour!$B105,Sales!$C$5:$C$18,0),MATCH(UsagePerHour!IQ$4,Sales!$D$3:$ABF$3,0))/IQ$2*INDEX(Usage!$D$5:$ABF$11,MATCH(UsagePerHour!$B$100,Usage!$C$5:$C$11,0),MATCH(UsagePerHour!IQ$4,Usage!$D$3:$ABF$3,0)),"")</f>
        <v>4.54006444177897</v>
      </c>
      <c r="IR105" s="6">
        <f>IFERROR(INDEX(Sales!$D$5:$ABF$18,MATCH(UsagePerHour!$B105,Sales!$C$5:$C$18,0),MATCH(UsagePerHour!IR$4,Sales!$D$3:$ABF$3,0))/IR$2*INDEX(Usage!$D$5:$ABF$11,MATCH(UsagePerHour!$B$100,Usage!$C$5:$C$11,0),MATCH(UsagePerHour!IR$4,Usage!$D$3:$ABF$3,0)),"")</f>
        <v>5.8728691284134023</v>
      </c>
      <c r="IS105" s="6">
        <f>IFERROR(INDEX(Sales!$D$5:$ABF$18,MATCH(UsagePerHour!$B105,Sales!$C$5:$C$18,0),MATCH(UsagePerHour!IS$4,Sales!$D$3:$ABF$3,0))/IS$2*INDEX(Usage!$D$5:$ABF$11,MATCH(UsagePerHour!$B$100,Usage!$C$5:$C$11,0),MATCH(UsagePerHour!IS$4,Usage!$D$3:$ABF$3,0)),"")</f>
        <v>24.477607850524908</v>
      </c>
      <c r="IT105" s="6">
        <f>IFERROR(INDEX(Sales!$D$5:$ABF$18,MATCH(UsagePerHour!$B105,Sales!$C$5:$C$18,0),MATCH(UsagePerHour!IT$4,Sales!$D$3:$ABF$3,0))/IT$2*INDEX(Usage!$D$5:$ABF$11,MATCH(UsagePerHour!$B$100,Usage!$C$5:$C$11,0),MATCH(UsagePerHour!IT$4,Usage!$D$3:$ABF$3,0)),"")</f>
        <v>4.2055679373524093</v>
      </c>
      <c r="IU105" s="6">
        <f>IFERROR(INDEX(Sales!$D$5:$ABF$18,MATCH(UsagePerHour!$B105,Sales!$C$5:$C$18,0),MATCH(UsagePerHour!IU$4,Sales!$D$3:$ABF$3,0))/IU$2*INDEX(Usage!$D$5:$ABF$11,MATCH(UsagePerHour!$B$100,Usage!$C$5:$C$11,0),MATCH(UsagePerHour!IU$4,Usage!$D$3:$ABF$3,0)),"")</f>
        <v>7.5156306011850784</v>
      </c>
      <c r="IV105" s="6">
        <f>IFERROR(INDEX(Sales!$D$5:$ABF$18,MATCH(UsagePerHour!$B105,Sales!$C$5:$C$18,0),MATCH(UsagePerHour!IV$4,Sales!$D$3:$ABF$3,0))/IV$2*INDEX(Usage!$D$5:$ABF$11,MATCH(UsagePerHour!$B$100,Usage!$C$5:$C$11,0),MATCH(UsagePerHour!IV$4,Usage!$D$3:$ABF$3,0)),"")</f>
        <v>27.893817458266973</v>
      </c>
      <c r="IW105" s="6">
        <f>IFERROR(INDEX(Sales!$D$5:$ABF$18,MATCH(UsagePerHour!$B105,Sales!$C$5:$C$18,0),MATCH(UsagePerHour!IW$4,Sales!$D$3:$ABF$3,0))/IW$2*INDEX(Usage!$D$5:$ABF$11,MATCH(UsagePerHour!$B$100,Usage!$C$5:$C$11,0),MATCH(UsagePerHour!IW$4,Usage!$D$3:$ABF$3,0)),"")</f>
        <v>4.6428969359331473</v>
      </c>
      <c r="IX105" s="6">
        <f>IFERROR(INDEX(Sales!$D$5:$ABF$18,MATCH(UsagePerHour!$B105,Sales!$C$5:$C$18,0),MATCH(UsagePerHour!IX$4,Sales!$D$3:$ABF$3,0))/IX$2*INDEX(Usage!$D$5:$ABF$11,MATCH(UsagePerHour!$B$100,Usage!$C$5:$C$11,0),MATCH(UsagePerHour!IX$4,Usage!$D$3:$ABF$3,0)),"")</f>
        <v>6.151699701029786</v>
      </c>
      <c r="IY105" s="6">
        <f>IFERROR(INDEX(Sales!$D$5:$ABF$18,MATCH(UsagePerHour!$B105,Sales!$C$5:$C$18,0),MATCH(UsagePerHour!IY$4,Sales!$D$3:$ABF$3,0))/IY$2*INDEX(Usage!$D$5:$ABF$11,MATCH(UsagePerHour!$B$100,Usage!$C$5:$C$11,0),MATCH(UsagePerHour!IY$4,Usage!$D$3:$ABF$3,0)),"")</f>
        <v>2.8291705230906712</v>
      </c>
      <c r="IZ105" s="6">
        <f>IFERROR(INDEX(Sales!$D$5:$ABF$18,MATCH(UsagePerHour!$B105,Sales!$C$5:$C$18,0),MATCH(UsagePerHour!IZ$4,Sales!$D$3:$ABF$3,0))/IZ$2*INDEX(Usage!$D$5:$ABF$11,MATCH(UsagePerHour!$B$100,Usage!$C$5:$C$11,0),MATCH(UsagePerHour!IZ$4,Usage!$D$3:$ABF$3,0)),"")</f>
        <v>27.793455021954529</v>
      </c>
      <c r="JA105" s="6">
        <f>IFERROR(INDEX(Sales!$D$5:$ABF$18,MATCH(UsagePerHour!$B105,Sales!$C$5:$C$18,0),MATCH(UsagePerHour!JA$4,Sales!$D$3:$ABF$3,0))/JA$2*INDEX(Usage!$D$5:$ABF$11,MATCH(UsagePerHour!$B$100,Usage!$C$5:$C$11,0),MATCH(UsagePerHour!JA$4,Usage!$D$3:$ABF$3,0)),"")</f>
        <v>1.2907999421380008</v>
      </c>
      <c r="JB105" s="6">
        <f>IFERROR(INDEX(Sales!$D$5:$ABF$18,MATCH(UsagePerHour!$B105,Sales!$C$5:$C$18,0),MATCH(UsagePerHour!JB$4,Sales!$D$3:$ABF$3,0))/JB$2*INDEX(Usage!$D$5:$ABF$11,MATCH(UsagePerHour!$B$100,Usage!$C$5:$C$11,0),MATCH(UsagePerHour!JB$4,Usage!$D$3:$ABF$3,0)),"")</f>
        <v>7.5569717621615196</v>
      </c>
      <c r="JC105" s="6">
        <f>IFERROR(INDEX(Sales!$D$5:$ABF$18,MATCH(UsagePerHour!$B105,Sales!$C$5:$C$18,0),MATCH(UsagePerHour!JC$4,Sales!$D$3:$ABF$3,0))/JC$2*INDEX(Usage!$D$5:$ABF$11,MATCH(UsagePerHour!$B$100,Usage!$C$5:$C$11,0),MATCH(UsagePerHour!JC$4,Usage!$D$3:$ABF$3,0)),"")</f>
        <v>6.5398129283951452</v>
      </c>
      <c r="JD105" s="6">
        <f>IFERROR(INDEX(Sales!$D$5:$ABF$18,MATCH(UsagePerHour!$B105,Sales!$C$5:$C$18,0),MATCH(UsagePerHour!JD$4,Sales!$D$3:$ABF$3,0))/JD$2*INDEX(Usage!$D$5:$ABF$11,MATCH(UsagePerHour!$B$100,Usage!$C$5:$C$11,0),MATCH(UsagePerHour!JD$4,Usage!$D$3:$ABF$3,0)),"")</f>
        <v>0.89646526075485111</v>
      </c>
      <c r="JE105" s="6">
        <f>IFERROR(INDEX(Sales!$D$5:$ABF$18,MATCH(UsagePerHour!$B105,Sales!$C$5:$C$18,0),MATCH(UsagePerHour!JE$4,Sales!$D$3:$ABF$3,0))/JE$2*INDEX(Usage!$D$5:$ABF$11,MATCH(UsagePerHour!$B$100,Usage!$C$5:$C$11,0),MATCH(UsagePerHour!JE$4,Usage!$D$3:$ABF$3,0)),"")</f>
        <v>2.0441396201871527</v>
      </c>
      <c r="JF105" s="6">
        <f>IFERROR(INDEX(Sales!$D$5:$ABF$18,MATCH(UsagePerHour!$B105,Sales!$C$5:$C$18,0),MATCH(UsagePerHour!JF$4,Sales!$D$3:$ABF$3,0))/JF$2*INDEX(Usage!$D$5:$ABF$11,MATCH(UsagePerHour!$B$100,Usage!$C$5:$C$11,0),MATCH(UsagePerHour!JF$4,Usage!$D$3:$ABF$3,0)),"")</f>
        <v>6.0387786089833595</v>
      </c>
      <c r="JG105" s="6">
        <f>IFERROR(INDEX(Sales!$D$5:$ABF$18,MATCH(UsagePerHour!$B105,Sales!$C$5:$C$18,0),MATCH(UsagePerHour!JG$4,Sales!$D$3:$ABF$3,0))/JG$2*INDEX(Usage!$D$5:$ABF$11,MATCH(UsagePerHour!$B$100,Usage!$C$5:$C$11,0),MATCH(UsagePerHour!JG$4,Usage!$D$3:$ABF$3,0)),"")</f>
        <v>30.869008457051841</v>
      </c>
      <c r="JH105" s="6">
        <f>IFERROR(INDEX(Sales!$D$5:$ABF$18,MATCH(UsagePerHour!$B105,Sales!$C$5:$C$18,0),MATCH(UsagePerHour!JH$4,Sales!$D$3:$ABF$3,0))/JH$2*INDEX(Usage!$D$5:$ABF$11,MATCH(UsagePerHour!$B$100,Usage!$C$5:$C$11,0),MATCH(UsagePerHour!JH$4,Usage!$D$3:$ABF$3,0)),"")</f>
        <v>6.7569989063556601</v>
      </c>
      <c r="JI105" s="6">
        <f>IFERROR(INDEX(Sales!$D$5:$ABF$18,MATCH(UsagePerHour!$B105,Sales!$C$5:$C$18,0),MATCH(UsagePerHour!JI$4,Sales!$D$3:$ABF$3,0))/JI$2*INDEX(Usage!$D$5:$ABF$11,MATCH(UsagePerHour!$B$100,Usage!$C$5:$C$11,0),MATCH(UsagePerHour!JI$4,Usage!$D$3:$ABF$3,0)),"")</f>
        <v>11.845790223571552</v>
      </c>
      <c r="JJ105" s="6">
        <f>IFERROR(INDEX(Sales!$D$5:$ABF$18,MATCH(UsagePerHour!$B105,Sales!$C$5:$C$18,0),MATCH(UsagePerHour!JJ$4,Sales!$D$3:$ABF$3,0))/JJ$2*INDEX(Usage!$D$5:$ABF$11,MATCH(UsagePerHour!$B$100,Usage!$C$5:$C$11,0),MATCH(UsagePerHour!JJ$4,Usage!$D$3:$ABF$3,0)),"")</f>
        <v>10.199945641255924</v>
      </c>
      <c r="JK105" s="6">
        <f>IFERROR(INDEX(Sales!$D$5:$ABF$18,MATCH(UsagePerHour!$B105,Sales!$C$5:$C$18,0),MATCH(UsagePerHour!JK$4,Sales!$D$3:$ABF$3,0))/JK$2*INDEX(Usage!$D$5:$ABF$11,MATCH(UsagePerHour!$B$100,Usage!$C$5:$C$11,0),MATCH(UsagePerHour!JK$4,Usage!$D$3:$ABF$3,0)),"")</f>
        <v>4.8834120092760065</v>
      </c>
      <c r="JL105" s="6">
        <f>IFERROR(INDEX(Sales!$D$5:$ABF$18,MATCH(UsagePerHour!$B105,Sales!$C$5:$C$18,0),MATCH(UsagePerHour!JL$4,Sales!$D$3:$ABF$3,0))/JL$2*INDEX(Usage!$D$5:$ABF$11,MATCH(UsagePerHour!$B$100,Usage!$C$5:$C$11,0),MATCH(UsagePerHour!JL$4,Usage!$D$3:$ABF$3,0)),"")</f>
        <v>5.2367744517105095</v>
      </c>
      <c r="JM105" s="6">
        <f>IFERROR(INDEX(Sales!$D$5:$ABF$18,MATCH(UsagePerHour!$B105,Sales!$C$5:$C$18,0),MATCH(UsagePerHour!JM$4,Sales!$D$3:$ABF$3,0))/JM$2*INDEX(Usage!$D$5:$ABF$11,MATCH(UsagePerHour!$B$100,Usage!$C$5:$C$11,0),MATCH(UsagePerHour!JM$4,Usage!$D$3:$ABF$3,0)),"")</f>
        <v>14.852992379372859</v>
      </c>
      <c r="JN105" s="6">
        <f>IFERROR(INDEX(Sales!$D$5:$ABF$18,MATCH(UsagePerHour!$B105,Sales!$C$5:$C$18,0),MATCH(UsagePerHour!JN$4,Sales!$D$3:$ABF$3,0))/JN$2*INDEX(Usage!$D$5:$ABF$11,MATCH(UsagePerHour!$B$100,Usage!$C$5:$C$11,0),MATCH(UsagePerHour!JN$4,Usage!$D$3:$ABF$3,0)),"")</f>
        <v>22.787835132839984</v>
      </c>
      <c r="JO105" s="6">
        <f>IFERROR(INDEX(Sales!$D$5:$ABF$18,MATCH(UsagePerHour!$B105,Sales!$C$5:$C$18,0),MATCH(UsagePerHour!JO$4,Sales!$D$3:$ABF$3,0))/JO$2*INDEX(Usage!$D$5:$ABF$11,MATCH(UsagePerHour!$B$100,Usage!$C$5:$C$11,0),MATCH(UsagePerHour!JO$4,Usage!$D$3:$ABF$3,0)),"")</f>
        <v>3.800146699862883</v>
      </c>
      <c r="JP105" s="6">
        <f>IFERROR(INDEX(Sales!$D$5:$ABF$18,MATCH(UsagePerHour!$B105,Sales!$C$5:$C$18,0),MATCH(UsagePerHour!JP$4,Sales!$D$3:$ABF$3,0))/JP$2*INDEX(Usage!$D$5:$ABF$11,MATCH(UsagePerHour!$B$100,Usage!$C$5:$C$11,0),MATCH(UsagePerHour!JP$4,Usage!$D$3:$ABF$3,0)),"")</f>
        <v>2.6934781070233438</v>
      </c>
      <c r="JQ105" s="6">
        <f>IFERROR(INDEX(Sales!$D$5:$ABF$18,MATCH(UsagePerHour!$B105,Sales!$C$5:$C$18,0),MATCH(UsagePerHour!JQ$4,Sales!$D$3:$ABF$3,0))/JQ$2*INDEX(Usage!$D$5:$ABF$11,MATCH(UsagePerHour!$B$100,Usage!$C$5:$C$11,0),MATCH(UsagePerHour!JQ$4,Usage!$D$3:$ABF$3,0)),"")</f>
        <v>2.0237384788807109</v>
      </c>
      <c r="JR105" s="6">
        <f>IFERROR(INDEX(Sales!$D$5:$ABF$18,MATCH(UsagePerHour!$B105,Sales!$C$5:$C$18,0),MATCH(UsagePerHour!JR$4,Sales!$D$3:$ABF$3,0))/JR$2*INDEX(Usage!$D$5:$ABF$11,MATCH(UsagePerHour!$B$100,Usage!$C$5:$C$11,0),MATCH(UsagePerHour!JR$4,Usage!$D$3:$ABF$3,0)),"")</f>
        <v>6.1684429425526384</v>
      </c>
      <c r="JS105" s="6">
        <f>IFERROR(INDEX(Sales!$D$5:$ABF$18,MATCH(UsagePerHour!$B105,Sales!$C$5:$C$18,0),MATCH(UsagePerHour!JS$4,Sales!$D$3:$ABF$3,0))/JS$2*INDEX(Usage!$D$5:$ABF$11,MATCH(UsagePerHour!$B$100,Usage!$C$5:$C$11,0),MATCH(UsagePerHour!JS$4,Usage!$D$3:$ABF$3,0)),"")</f>
        <v>3.3690863150820372</v>
      </c>
      <c r="JT105" s="6">
        <f>IFERROR(INDEX(Sales!$D$5:$ABF$18,MATCH(UsagePerHour!$B105,Sales!$C$5:$C$18,0),MATCH(UsagePerHour!JT$4,Sales!$D$3:$ABF$3,0))/JT$2*INDEX(Usage!$D$5:$ABF$11,MATCH(UsagePerHour!$B$100,Usage!$C$5:$C$11,0),MATCH(UsagePerHour!JT$4,Usage!$D$3:$ABF$3,0)),"")</f>
        <v>3.6290180077428476</v>
      </c>
      <c r="JU105" s="6">
        <f>IFERROR(INDEX(Sales!$D$5:$ABF$18,MATCH(UsagePerHour!$B105,Sales!$C$5:$C$18,0),MATCH(UsagePerHour!JU$4,Sales!$D$3:$ABF$3,0))/JU$2*INDEX(Usage!$D$5:$ABF$11,MATCH(UsagePerHour!$B$100,Usage!$C$5:$C$11,0),MATCH(UsagePerHour!JU$4,Usage!$D$3:$ABF$3,0)),"")</f>
        <v>14.952277946514556</v>
      </c>
      <c r="JV105" s="6">
        <f>IFERROR(INDEX(Sales!$D$5:$ABF$18,MATCH(UsagePerHour!$B105,Sales!$C$5:$C$18,0),MATCH(UsagePerHour!JV$4,Sales!$D$3:$ABF$3,0))/JV$2*INDEX(Usage!$D$5:$ABF$11,MATCH(UsagePerHour!$B$100,Usage!$C$5:$C$11,0),MATCH(UsagePerHour!JV$4,Usage!$D$3:$ABF$3,0)),"")</f>
        <v>2.6410758901212867</v>
      </c>
      <c r="JW105" s="6">
        <f>IFERROR(INDEX(Sales!$D$5:$ABF$18,MATCH(UsagePerHour!$B105,Sales!$C$5:$C$18,0),MATCH(UsagePerHour!JW$4,Sales!$D$3:$ABF$3,0))/JW$2*INDEX(Usage!$D$5:$ABF$11,MATCH(UsagePerHour!$B$100,Usage!$C$5:$C$11,0),MATCH(UsagePerHour!JW$4,Usage!$D$3:$ABF$3,0)),"")</f>
        <v>12.491874103367209</v>
      </c>
      <c r="JX105" s="6">
        <f>IFERROR(INDEX(Sales!$D$5:$ABF$18,MATCH(UsagePerHour!$B105,Sales!$C$5:$C$18,0),MATCH(UsagePerHour!JX$4,Sales!$D$3:$ABF$3,0))/JX$2*INDEX(Usage!$D$5:$ABF$11,MATCH(UsagePerHour!$B$100,Usage!$C$5:$C$11,0),MATCH(UsagePerHour!JX$4,Usage!$D$3:$ABF$3,0)),"")</f>
        <v>8.0131190554280103</v>
      </c>
      <c r="JY105" s="6">
        <f>IFERROR(INDEX(Sales!$D$5:$ABF$18,MATCH(UsagePerHour!$B105,Sales!$C$5:$C$18,0),MATCH(UsagePerHour!JY$4,Sales!$D$3:$ABF$3,0))/JY$2*INDEX(Usage!$D$5:$ABF$11,MATCH(UsagePerHour!$B$100,Usage!$C$5:$C$11,0),MATCH(UsagePerHour!JY$4,Usage!$D$3:$ABF$3,0)),"")</f>
        <v>2.8777799682691678</v>
      </c>
      <c r="JZ105" s="6">
        <f>IFERROR(INDEX(Sales!$D$5:$ABF$18,MATCH(UsagePerHour!$B105,Sales!$C$5:$C$18,0),MATCH(UsagePerHour!JZ$4,Sales!$D$3:$ABF$3,0))/JZ$2*INDEX(Usage!$D$5:$ABF$11,MATCH(UsagePerHour!$B$100,Usage!$C$5:$C$11,0),MATCH(UsagePerHour!JZ$4,Usage!$D$3:$ABF$3,0)),"")</f>
        <v>6.6018371745315809</v>
      </c>
      <c r="KA105" s="6">
        <f>IFERROR(INDEX(Sales!$D$5:$ABF$18,MATCH(UsagePerHour!$B105,Sales!$C$5:$C$18,0),MATCH(UsagePerHour!KA$4,Sales!$D$3:$ABF$3,0))/KA$2*INDEX(Usage!$D$5:$ABF$11,MATCH(UsagePerHour!$B$100,Usage!$C$5:$C$11,0),MATCH(UsagePerHour!KA$4,Usage!$D$3:$ABF$3,0)),"")</f>
        <v>8.7539789684941205</v>
      </c>
      <c r="KB105" s="6">
        <f>IFERROR(INDEX(Sales!$D$5:$ABF$18,MATCH(UsagePerHour!$B105,Sales!$C$5:$C$18,0),MATCH(UsagePerHour!KB$4,Sales!$D$3:$ABF$3,0))/KB$2*INDEX(Usage!$D$5:$ABF$11,MATCH(UsagePerHour!$B$100,Usage!$C$5:$C$11,0),MATCH(UsagePerHour!KB$4,Usage!$D$3:$ABF$3,0)),"")</f>
        <v>10.134163208852005</v>
      </c>
      <c r="KC105" s="6">
        <f>IFERROR(INDEX(Sales!$D$5:$ABF$18,MATCH(UsagePerHour!$B105,Sales!$C$5:$C$18,0),MATCH(UsagePerHour!KC$4,Sales!$D$3:$ABF$3,0))/KC$2*INDEX(Usage!$D$5:$ABF$11,MATCH(UsagePerHour!$B$100,Usage!$C$5:$C$11,0),MATCH(UsagePerHour!KC$4,Usage!$D$3:$ABF$3,0)),"")</f>
        <v>3.006458274417473</v>
      </c>
      <c r="KD105" s="6">
        <f>IFERROR(INDEX(Sales!$D$5:$ABF$18,MATCH(UsagePerHour!$B105,Sales!$C$5:$C$18,0),MATCH(UsagePerHour!KD$4,Sales!$D$3:$ABF$3,0))/KD$2*INDEX(Usage!$D$5:$ABF$11,MATCH(UsagePerHour!$B$100,Usage!$C$5:$C$11,0),MATCH(UsagePerHour!KD$4,Usage!$D$3:$ABF$3,0)),"")</f>
        <v>6.7440524471723515</v>
      </c>
      <c r="KE105" s="6">
        <f>IFERROR(INDEX(Sales!$D$5:$ABF$18,MATCH(UsagePerHour!$B105,Sales!$C$5:$C$18,0),MATCH(UsagePerHour!KE$4,Sales!$D$3:$ABF$3,0))/KE$2*INDEX(Usage!$D$5:$ABF$11,MATCH(UsagePerHour!$B$100,Usage!$C$5:$C$11,0),MATCH(UsagePerHour!KE$4,Usage!$D$3:$ABF$3,0)),"")</f>
        <v>21.688679340325002</v>
      </c>
      <c r="KF105" s="6">
        <f>IFERROR(INDEX(Sales!$D$5:$ABF$18,MATCH(UsagePerHour!$B105,Sales!$C$5:$C$18,0),MATCH(UsagePerHour!KF$4,Sales!$D$3:$ABF$3,0))/KF$2*INDEX(Usage!$D$5:$ABF$11,MATCH(UsagePerHour!$B$100,Usage!$C$5:$C$11,0),MATCH(UsagePerHour!KF$4,Usage!$D$3:$ABF$3,0)),"")</f>
        <v>3.6594647949111647</v>
      </c>
      <c r="KG105" s="6">
        <f>IFERROR(INDEX(Sales!$D$5:$ABF$18,MATCH(UsagePerHour!$B105,Sales!$C$5:$C$18,0),MATCH(UsagePerHour!KG$4,Sales!$D$3:$ABF$3,0))/KG$2*INDEX(Usage!$D$5:$ABF$11,MATCH(UsagePerHour!$B$100,Usage!$C$5:$C$11,0),MATCH(UsagePerHour!KG$4,Usage!$D$3:$ABF$3,0)),"")</f>
        <v>2.7202547724247745</v>
      </c>
      <c r="KH105" s="6">
        <f>IFERROR(INDEX(Sales!$D$5:$ABF$18,MATCH(UsagePerHour!$B105,Sales!$C$5:$C$18,0),MATCH(UsagePerHour!KH$4,Sales!$D$3:$ABF$3,0))/KH$2*INDEX(Usage!$D$5:$ABF$11,MATCH(UsagePerHour!$B$100,Usage!$C$5:$C$11,0),MATCH(UsagePerHour!KH$4,Usage!$D$3:$ABF$3,0)),"")</f>
        <v>7.0648107101693407</v>
      </c>
      <c r="KI105" s="6">
        <f>IFERROR(INDEX(Sales!$D$5:$ABF$18,MATCH(UsagePerHour!$B105,Sales!$C$5:$C$18,0),MATCH(UsagePerHour!KI$4,Sales!$D$3:$ABF$3,0))/KI$2*INDEX(Usage!$D$5:$ABF$11,MATCH(UsagePerHour!$B$100,Usage!$C$5:$C$11,0),MATCH(UsagePerHour!KI$4,Usage!$D$3:$ABF$3,0)),"")</f>
        <v>78.637259143069429</v>
      </c>
      <c r="KJ105" s="6">
        <f>IFERROR(INDEX(Sales!$D$5:$ABF$18,MATCH(UsagePerHour!$B105,Sales!$C$5:$C$18,0),MATCH(UsagePerHour!KJ$4,Sales!$D$3:$ABF$3,0))/KJ$2*INDEX(Usage!$D$5:$ABF$11,MATCH(UsagePerHour!$B$100,Usage!$C$5:$C$11,0),MATCH(UsagePerHour!KJ$4,Usage!$D$3:$ABF$3,0)),"")</f>
        <v>3.0012118085453845</v>
      </c>
      <c r="KK105" s="6">
        <f>IFERROR(INDEX(Sales!$D$5:$ABF$18,MATCH(UsagePerHour!$B105,Sales!$C$5:$C$18,0),MATCH(UsagePerHour!KK$4,Sales!$D$3:$ABF$3,0))/KK$2*INDEX(Usage!$D$5:$ABF$11,MATCH(UsagePerHour!$B$100,Usage!$C$5:$C$11,0),MATCH(UsagePerHour!KK$4,Usage!$D$3:$ABF$3,0)),"")</f>
        <v>5.058068207950285</v>
      </c>
      <c r="KL105" s="6">
        <f>IFERROR(INDEX(Sales!$D$5:$ABF$18,MATCH(UsagePerHour!$B105,Sales!$C$5:$C$18,0),MATCH(UsagePerHour!KL$4,Sales!$D$3:$ABF$3,0))/KL$2*INDEX(Usage!$D$5:$ABF$11,MATCH(UsagePerHour!$B$100,Usage!$C$5:$C$11,0),MATCH(UsagePerHour!KL$4,Usage!$D$3:$ABF$3,0)),"")</f>
        <v>10.551366808703406</v>
      </c>
      <c r="KM105" s="6">
        <f>IFERROR(INDEX(Sales!$D$5:$ABF$18,MATCH(UsagePerHour!$B105,Sales!$C$5:$C$18,0),MATCH(UsagePerHour!KM$4,Sales!$D$3:$ABF$3,0))/KM$2*INDEX(Usage!$D$5:$ABF$11,MATCH(UsagePerHour!$B$100,Usage!$C$5:$C$11,0),MATCH(UsagePerHour!KM$4,Usage!$D$3:$ABF$3,0)),"")</f>
        <v>3.4844571309221291</v>
      </c>
      <c r="KN105" s="6">
        <f>IFERROR(INDEX(Sales!$D$5:$ABF$18,MATCH(UsagePerHour!$B105,Sales!$C$5:$C$18,0),MATCH(UsagePerHour!KN$4,Sales!$D$3:$ABF$3,0))/KN$2*INDEX(Usage!$D$5:$ABF$11,MATCH(UsagePerHour!$B$100,Usage!$C$5:$C$11,0),MATCH(UsagePerHour!KN$4,Usage!$D$3:$ABF$3,0)),"")</f>
        <v>3.4541580000340057</v>
      </c>
      <c r="KO105" s="6">
        <f>IFERROR(INDEX(Sales!$D$5:$ABF$18,MATCH(UsagePerHour!$B105,Sales!$C$5:$C$18,0),MATCH(UsagePerHour!KO$4,Sales!$D$3:$ABF$3,0))/KO$2*INDEX(Usage!$D$5:$ABF$11,MATCH(UsagePerHour!$B$100,Usage!$C$5:$C$11,0),MATCH(UsagePerHour!KO$4,Usage!$D$3:$ABF$3,0)),"")</f>
        <v>6.2479585934709014</v>
      </c>
      <c r="KP105" s="6">
        <f>IFERROR(INDEX(Sales!$D$5:$ABF$18,MATCH(UsagePerHour!$B105,Sales!$C$5:$C$18,0),MATCH(UsagePerHour!KP$4,Sales!$D$3:$ABF$3,0))/KP$2*INDEX(Usage!$D$5:$ABF$11,MATCH(UsagePerHour!$B$100,Usage!$C$5:$C$11,0),MATCH(UsagePerHour!KP$4,Usage!$D$3:$ABF$3,0)),"")</f>
        <v>40.846879267549021</v>
      </c>
      <c r="KQ105" s="6">
        <f>IFERROR(INDEX(Sales!$D$5:$ABF$18,MATCH(UsagePerHour!$B105,Sales!$C$5:$C$18,0),MATCH(UsagePerHour!KQ$4,Sales!$D$3:$ABF$3,0))/KQ$2*INDEX(Usage!$D$5:$ABF$11,MATCH(UsagePerHour!$B$100,Usage!$C$5:$C$11,0),MATCH(UsagePerHour!KQ$4,Usage!$D$3:$ABF$3,0)),"")</f>
        <v>8.3299522310683205</v>
      </c>
      <c r="KR105" s="6">
        <f>IFERROR(INDEX(Sales!$D$5:$ABF$18,MATCH(UsagePerHour!$B105,Sales!$C$5:$C$18,0),MATCH(UsagePerHour!KR$4,Sales!$D$3:$ABF$3,0))/KR$2*INDEX(Usage!$D$5:$ABF$11,MATCH(UsagePerHour!$B$100,Usage!$C$5:$C$11,0),MATCH(UsagePerHour!KR$4,Usage!$D$3:$ABF$3,0)),"")</f>
        <v>10.542800431875934</v>
      </c>
      <c r="KS105" s="6">
        <f>IFERROR(INDEX(Sales!$D$5:$ABF$18,MATCH(UsagePerHour!$B105,Sales!$C$5:$C$18,0),MATCH(UsagePerHour!KS$4,Sales!$D$3:$ABF$3,0))/KS$2*INDEX(Usage!$D$5:$ABF$11,MATCH(UsagePerHour!$B$100,Usage!$C$5:$C$11,0),MATCH(UsagePerHour!KS$4,Usage!$D$3:$ABF$3,0)),"")</f>
        <v>5.837808274674634</v>
      </c>
      <c r="KT105" s="6">
        <f>IFERROR(INDEX(Sales!$D$5:$ABF$18,MATCH(UsagePerHour!$B105,Sales!$C$5:$C$18,0),MATCH(UsagePerHour!KT$4,Sales!$D$3:$ABF$3,0))/KT$2*INDEX(Usage!$D$5:$ABF$11,MATCH(UsagePerHour!$B$100,Usage!$C$5:$C$11,0),MATCH(UsagePerHour!KT$4,Usage!$D$3:$ABF$3,0)),"")</f>
        <v>3.5213282104495609</v>
      </c>
      <c r="KU105" s="6">
        <f>IFERROR(INDEX(Sales!$D$5:$ABF$18,MATCH(UsagePerHour!$B105,Sales!$C$5:$C$18,0),MATCH(UsagePerHour!KU$4,Sales!$D$3:$ABF$3,0))/KU$2*INDEX(Usage!$D$5:$ABF$11,MATCH(UsagePerHour!$B$100,Usage!$C$5:$C$11,0),MATCH(UsagePerHour!KU$4,Usage!$D$3:$ABF$3,0)),"")</f>
        <v>2.8886660095569119</v>
      </c>
      <c r="KV105" s="6">
        <f>IFERROR(INDEX(Sales!$D$5:$ABF$18,MATCH(UsagePerHour!$B105,Sales!$C$5:$C$18,0),MATCH(UsagePerHour!KV$4,Sales!$D$3:$ABF$3,0))/KV$2*INDEX(Usage!$D$5:$ABF$11,MATCH(UsagePerHour!$B$100,Usage!$C$5:$C$11,0),MATCH(UsagePerHour!KV$4,Usage!$D$3:$ABF$3,0)),"")</f>
        <v>3.6491880165975292</v>
      </c>
      <c r="KW105" s="6">
        <f>IFERROR(INDEX(Sales!$D$5:$ABF$18,MATCH(UsagePerHour!$B105,Sales!$C$5:$C$18,0),MATCH(UsagePerHour!KW$4,Sales!$D$3:$ABF$3,0))/KW$2*INDEX(Usage!$D$5:$ABF$11,MATCH(UsagePerHour!$B$100,Usage!$C$5:$C$11,0),MATCH(UsagePerHour!KW$4,Usage!$D$3:$ABF$3,0)),"")</f>
        <v>30.827912404409574</v>
      </c>
      <c r="KX105" s="6">
        <f>IFERROR(INDEX(Sales!$D$5:$ABF$18,MATCH(UsagePerHour!$B105,Sales!$C$5:$C$18,0),MATCH(UsagePerHour!KX$4,Sales!$D$3:$ABF$3,0))/KX$2*INDEX(Usage!$D$5:$ABF$11,MATCH(UsagePerHour!$B$100,Usage!$C$5:$C$11,0),MATCH(UsagePerHour!KX$4,Usage!$D$3:$ABF$3,0)),"")</f>
        <v>2.784768378691457</v>
      </c>
      <c r="KY105" s="6">
        <f>IFERROR(INDEX(Sales!$D$5:$ABF$18,MATCH(UsagePerHour!$B105,Sales!$C$5:$C$18,0),MATCH(UsagePerHour!KY$4,Sales!$D$3:$ABF$3,0))/KY$2*INDEX(Usage!$D$5:$ABF$11,MATCH(UsagePerHour!$B$100,Usage!$C$5:$C$11,0),MATCH(UsagePerHour!KY$4,Usage!$D$3:$ABF$3,0)),"")</f>
        <v>5.1212992239149182</v>
      </c>
      <c r="KZ105" s="6">
        <f>IFERROR(INDEX(Sales!$D$5:$ABF$18,MATCH(UsagePerHour!$B105,Sales!$C$5:$C$18,0),MATCH(UsagePerHour!KZ$4,Sales!$D$3:$ABF$3,0))/KZ$2*INDEX(Usage!$D$5:$ABF$11,MATCH(UsagePerHour!$B$100,Usage!$C$5:$C$11,0),MATCH(UsagePerHour!KZ$4,Usage!$D$3:$ABF$3,0)),"")</f>
        <v>6.1883518336377685</v>
      </c>
      <c r="LA105" s="6">
        <f>IFERROR(INDEX(Sales!$D$5:$ABF$18,MATCH(UsagePerHour!$B105,Sales!$C$5:$C$18,0),MATCH(UsagePerHour!LA$4,Sales!$D$3:$ABF$3,0))/LA$2*INDEX(Usage!$D$5:$ABF$11,MATCH(UsagePerHour!$B$100,Usage!$C$5:$C$11,0),MATCH(UsagePerHour!LA$4,Usage!$D$3:$ABF$3,0)),"")</f>
        <v>6.2126928856461276</v>
      </c>
      <c r="LB105" s="6">
        <f>IFERROR(INDEX(Sales!$D$5:$ABF$18,MATCH(UsagePerHour!$B105,Sales!$C$5:$C$18,0),MATCH(UsagePerHour!LB$4,Sales!$D$3:$ABF$3,0))/LB$2*INDEX(Usage!$D$5:$ABF$11,MATCH(UsagePerHour!$B$100,Usage!$C$5:$C$11,0),MATCH(UsagePerHour!LB$4,Usage!$D$3:$ABF$3,0)),"")</f>
        <v>8.9480869477805918</v>
      </c>
      <c r="LC105" s="6">
        <f>IFERROR(INDEX(Sales!$D$5:$ABF$18,MATCH(UsagePerHour!$B105,Sales!$C$5:$C$18,0),MATCH(UsagePerHour!LC$4,Sales!$D$3:$ABF$3,0))/LC$2*INDEX(Usage!$D$5:$ABF$11,MATCH(UsagePerHour!$B$100,Usage!$C$5:$C$11,0),MATCH(UsagePerHour!LC$4,Usage!$D$3:$ABF$3,0)),"")</f>
        <v>2.193197857268582</v>
      </c>
      <c r="LD105" s="6">
        <f>IFERROR(INDEX(Sales!$D$5:$ABF$18,MATCH(UsagePerHour!$B105,Sales!$C$5:$C$18,0),MATCH(UsagePerHour!LD$4,Sales!$D$3:$ABF$3,0))/LD$2*INDEX(Usage!$D$5:$ABF$11,MATCH(UsagePerHour!$B$100,Usage!$C$5:$C$11,0),MATCH(UsagePerHour!LD$4,Usage!$D$3:$ABF$3,0)),"")</f>
        <v>32.837081291535213</v>
      </c>
      <c r="LE105" s="6">
        <f>IFERROR(INDEX(Sales!$D$5:$ABF$18,MATCH(UsagePerHour!$B105,Sales!$C$5:$C$18,0),MATCH(UsagePerHour!LE$4,Sales!$D$3:$ABF$3,0))/LE$2*INDEX(Usage!$D$5:$ABF$11,MATCH(UsagePerHour!$B$100,Usage!$C$5:$C$11,0),MATCH(UsagePerHour!LE$4,Usage!$D$3:$ABF$3,0)),"")</f>
        <v>1.497829378988299</v>
      </c>
      <c r="LF105" s="6">
        <f>IFERROR(INDEX(Sales!$D$5:$ABF$18,MATCH(UsagePerHour!$B105,Sales!$C$5:$C$18,0),MATCH(UsagePerHour!LF$4,Sales!$D$3:$ABF$3,0))/LF$2*INDEX(Usage!$D$5:$ABF$11,MATCH(UsagePerHour!$B$100,Usage!$C$5:$C$11,0),MATCH(UsagePerHour!LF$4,Usage!$D$3:$ABF$3,0)),"")</f>
        <v>4.7250695827926696</v>
      </c>
      <c r="LG105" s="6">
        <f>IFERROR(INDEX(Sales!$D$5:$ABF$18,MATCH(UsagePerHour!$B105,Sales!$C$5:$C$18,0),MATCH(UsagePerHour!LG$4,Sales!$D$3:$ABF$3,0))/LG$2*INDEX(Usage!$D$5:$ABF$11,MATCH(UsagePerHour!$B$100,Usage!$C$5:$C$11,0),MATCH(UsagePerHour!LG$4,Usage!$D$3:$ABF$3,0)),"")</f>
        <v>3.587605766377802</v>
      </c>
      <c r="LH105" s="6">
        <f>IFERROR(INDEX(Sales!$D$5:$ABF$18,MATCH(UsagePerHour!$B105,Sales!$C$5:$C$18,0),MATCH(UsagePerHour!LH$4,Sales!$D$3:$ABF$3,0))/LH$2*INDEX(Usage!$D$5:$ABF$11,MATCH(UsagePerHour!$B$100,Usage!$C$5:$C$11,0),MATCH(UsagePerHour!LH$4,Usage!$D$3:$ABF$3,0)),"")</f>
        <v>2.3128704612242497</v>
      </c>
      <c r="LI105" s="6">
        <f>IFERROR(INDEX(Sales!$D$5:$ABF$18,MATCH(UsagePerHour!$B105,Sales!$C$5:$C$18,0),MATCH(UsagePerHour!LI$4,Sales!$D$3:$ABF$3,0))/LI$2*INDEX(Usage!$D$5:$ABF$11,MATCH(UsagePerHour!$B$100,Usage!$C$5:$C$11,0),MATCH(UsagePerHour!LI$4,Usage!$D$3:$ABF$3,0)),"")</f>
        <v>5.1735928958332504</v>
      </c>
      <c r="LJ105" s="6">
        <f>IFERROR(INDEX(Sales!$D$5:$ABF$18,MATCH(UsagePerHour!$B105,Sales!$C$5:$C$18,0),MATCH(UsagePerHour!LJ$4,Sales!$D$3:$ABF$3,0))/LJ$2*INDEX(Usage!$D$5:$ABF$11,MATCH(UsagePerHour!$B$100,Usage!$C$5:$C$11,0),MATCH(UsagePerHour!LJ$4,Usage!$D$3:$ABF$3,0)),"")</f>
        <v>8.8211865189948284</v>
      </c>
      <c r="LK105" s="6">
        <f>IFERROR(INDEX(Sales!$D$5:$ABF$18,MATCH(UsagePerHour!$B105,Sales!$C$5:$C$18,0),MATCH(UsagePerHour!LK$4,Sales!$D$3:$ABF$3,0))/LK$2*INDEX(Usage!$D$5:$ABF$11,MATCH(UsagePerHour!$B$100,Usage!$C$5:$C$11,0),MATCH(UsagePerHour!LK$4,Usage!$D$3:$ABF$3,0)),"")</f>
        <v>18.313950319504883</v>
      </c>
      <c r="LL105" s="6">
        <f>IFERROR(INDEX(Sales!$D$5:$ABF$18,MATCH(UsagePerHour!$B105,Sales!$C$5:$C$18,0),MATCH(UsagePerHour!LL$4,Sales!$D$3:$ABF$3,0))/LL$2*INDEX(Usage!$D$5:$ABF$11,MATCH(UsagePerHour!$B$100,Usage!$C$5:$C$11,0),MATCH(UsagePerHour!LL$4,Usage!$D$3:$ABF$3,0)),"")</f>
        <v>3.4016105520957618</v>
      </c>
      <c r="LM105" s="6">
        <f>IFERROR(INDEX(Sales!$D$5:$ABF$18,MATCH(UsagePerHour!$B105,Sales!$C$5:$C$18,0),MATCH(UsagePerHour!LM$4,Sales!$D$3:$ABF$3,0))/LM$2*INDEX(Usage!$D$5:$ABF$11,MATCH(UsagePerHour!$B$100,Usage!$C$5:$C$11,0),MATCH(UsagePerHour!LM$4,Usage!$D$3:$ABF$3,0)),"")</f>
        <v>11.183102162436592</v>
      </c>
      <c r="LN105" s="6">
        <f>IFERROR(INDEX(Sales!$D$5:$ABF$18,MATCH(UsagePerHour!$B105,Sales!$C$5:$C$18,0),MATCH(UsagePerHour!LN$4,Sales!$D$3:$ABF$3,0))/LN$2*INDEX(Usage!$D$5:$ABF$11,MATCH(UsagePerHour!$B$100,Usage!$C$5:$C$11,0),MATCH(UsagePerHour!LN$4,Usage!$D$3:$ABF$3,0)),"")</f>
        <v>2.4114047112980295</v>
      </c>
      <c r="LO105" s="6">
        <f>IFERROR(INDEX(Sales!$D$5:$ABF$18,MATCH(UsagePerHour!$B105,Sales!$C$5:$C$18,0),MATCH(UsagePerHour!LO$4,Sales!$D$3:$ABF$3,0))/LO$2*INDEX(Usage!$D$5:$ABF$11,MATCH(UsagePerHour!$B$100,Usage!$C$5:$C$11,0),MATCH(UsagePerHour!LO$4,Usage!$D$3:$ABF$3,0)),"")</f>
        <v>3.6140600875712767</v>
      </c>
      <c r="LP105" s="6">
        <f>IFERROR(INDEX(Sales!$D$5:$ABF$18,MATCH(UsagePerHour!$B105,Sales!$C$5:$C$18,0),MATCH(UsagePerHour!LP$4,Sales!$D$3:$ABF$3,0))/LP$2*INDEX(Usage!$D$5:$ABF$11,MATCH(UsagePerHour!$B$100,Usage!$C$5:$C$11,0),MATCH(UsagePerHour!LP$4,Usage!$D$3:$ABF$3,0)),"")</f>
        <v>0.50592676885827803</v>
      </c>
      <c r="LQ105" s="6">
        <f>IFERROR(INDEX(Sales!$D$5:$ABF$18,MATCH(UsagePerHour!$B105,Sales!$C$5:$C$18,0),MATCH(UsagePerHour!LQ$4,Sales!$D$3:$ABF$3,0))/LQ$2*INDEX(Usage!$D$5:$ABF$11,MATCH(UsagePerHour!$B$100,Usage!$C$5:$C$11,0),MATCH(UsagePerHour!LQ$4,Usage!$D$3:$ABF$3,0)),"")</f>
        <v>10.320025971886402</v>
      </c>
      <c r="LR105" s="6">
        <f>IFERROR(INDEX(Sales!$D$5:$ABF$18,MATCH(UsagePerHour!$B105,Sales!$C$5:$C$18,0),MATCH(UsagePerHour!LR$4,Sales!$D$3:$ABF$3,0))/LR$2*INDEX(Usage!$D$5:$ABF$11,MATCH(UsagePerHour!$B$100,Usage!$C$5:$C$11,0),MATCH(UsagePerHour!LR$4,Usage!$D$3:$ABF$3,0)),"")</f>
        <v>24.193906842390323</v>
      </c>
      <c r="LS105" s="6">
        <f>IFERROR(INDEX(Sales!$D$5:$ABF$18,MATCH(UsagePerHour!$B105,Sales!$C$5:$C$18,0),MATCH(UsagePerHour!LS$4,Sales!$D$3:$ABF$3,0))/LS$2*INDEX(Usage!$D$5:$ABF$11,MATCH(UsagePerHour!$B$100,Usage!$C$5:$C$11,0),MATCH(UsagePerHour!LS$4,Usage!$D$3:$ABF$3,0)),"")</f>
        <v>8.0552679422779168</v>
      </c>
      <c r="LT105" s="6">
        <f>IFERROR(INDEX(Sales!$D$5:$ABF$18,MATCH(UsagePerHour!$B105,Sales!$C$5:$C$18,0),MATCH(UsagePerHour!LT$4,Sales!$D$3:$ABF$3,0))/LT$2*INDEX(Usage!$D$5:$ABF$11,MATCH(UsagePerHour!$B$100,Usage!$C$5:$C$11,0),MATCH(UsagePerHour!LT$4,Usage!$D$3:$ABF$3,0)),"")</f>
        <v>12.234309688864792</v>
      </c>
      <c r="LU105" s="6">
        <f>IFERROR(INDEX(Sales!$D$5:$ABF$18,MATCH(UsagePerHour!$B105,Sales!$C$5:$C$18,0),MATCH(UsagePerHour!LU$4,Sales!$D$3:$ABF$3,0))/LU$2*INDEX(Usage!$D$5:$ABF$11,MATCH(UsagePerHour!$B$100,Usage!$C$5:$C$11,0),MATCH(UsagePerHour!LU$4,Usage!$D$3:$ABF$3,0)),"")</f>
        <v>5.4162749170948583</v>
      </c>
      <c r="LV105" s="6">
        <f>IFERROR(INDEX(Sales!$D$5:$ABF$18,MATCH(UsagePerHour!$B105,Sales!$C$5:$C$18,0),MATCH(UsagePerHour!LV$4,Sales!$D$3:$ABF$3,0))/LV$2*INDEX(Usage!$D$5:$ABF$11,MATCH(UsagePerHour!$B$100,Usage!$C$5:$C$11,0),MATCH(UsagePerHour!LV$4,Usage!$D$3:$ABF$3,0)),"")</f>
        <v>0.82241916167664675</v>
      </c>
      <c r="LW105" s="6">
        <f>IFERROR(INDEX(Sales!$D$5:$ABF$18,MATCH(UsagePerHour!$B105,Sales!$C$5:$C$18,0),MATCH(UsagePerHour!LW$4,Sales!$D$3:$ABF$3,0))/LW$2*INDEX(Usage!$D$5:$ABF$11,MATCH(UsagePerHour!$B$100,Usage!$C$5:$C$11,0),MATCH(UsagePerHour!LW$4,Usage!$D$3:$ABF$3,0)),"")</f>
        <v>4.4460381386772774</v>
      </c>
      <c r="LX105" s="6">
        <f>IFERROR(INDEX(Sales!$D$5:$ABF$18,MATCH(UsagePerHour!$B105,Sales!$C$5:$C$18,0),MATCH(UsagePerHour!LX$4,Sales!$D$3:$ABF$3,0))/LX$2*INDEX(Usage!$D$5:$ABF$11,MATCH(UsagePerHour!$B$100,Usage!$C$5:$C$11,0),MATCH(UsagePerHour!LX$4,Usage!$D$3:$ABF$3,0)),"")</f>
        <v>6.1349395914013396</v>
      </c>
      <c r="LY105" s="6">
        <f>IFERROR(INDEX(Sales!$D$5:$ABF$18,MATCH(UsagePerHour!$B105,Sales!$C$5:$C$18,0),MATCH(UsagePerHour!LY$4,Sales!$D$3:$ABF$3,0))/LY$2*INDEX(Usage!$D$5:$ABF$11,MATCH(UsagePerHour!$B$100,Usage!$C$5:$C$11,0),MATCH(UsagePerHour!LY$4,Usage!$D$3:$ABF$3,0)),"")</f>
        <v>62.712393509858977</v>
      </c>
      <c r="LZ105" s="6">
        <f>IFERROR(INDEX(Sales!$D$5:$ABF$18,MATCH(UsagePerHour!$B105,Sales!$C$5:$C$18,0),MATCH(UsagePerHour!LZ$4,Sales!$D$3:$ABF$3,0))/LZ$2*INDEX(Usage!$D$5:$ABF$11,MATCH(UsagePerHour!$B$100,Usage!$C$5:$C$11,0),MATCH(UsagePerHour!LZ$4,Usage!$D$3:$ABF$3,0)),"")</f>
        <v>2.099366138715034</v>
      </c>
      <c r="MA105" s="6">
        <f>IFERROR(INDEX(Sales!$D$5:$ABF$18,MATCH(UsagePerHour!$B105,Sales!$C$5:$C$18,0),MATCH(UsagePerHour!MA$4,Sales!$D$3:$ABF$3,0))/MA$2*INDEX(Usage!$D$5:$ABF$11,MATCH(UsagePerHour!$B$100,Usage!$C$5:$C$11,0),MATCH(UsagePerHour!MA$4,Usage!$D$3:$ABF$3,0)),"")</f>
        <v>7.0031861974792191</v>
      </c>
      <c r="MB105" s="6">
        <f>IFERROR(INDEX(Sales!$D$5:$ABF$18,MATCH(UsagePerHour!$B105,Sales!$C$5:$C$18,0),MATCH(UsagePerHour!MB$4,Sales!$D$3:$ABF$3,0))/MB$2*INDEX(Usage!$D$5:$ABF$11,MATCH(UsagePerHour!$B$100,Usage!$C$5:$C$11,0),MATCH(UsagePerHour!MB$4,Usage!$D$3:$ABF$3,0)),"")</f>
        <v>5.8304093126920069</v>
      </c>
      <c r="MC105" s="6">
        <f>IFERROR(INDEX(Sales!$D$5:$ABF$18,MATCH(UsagePerHour!$B105,Sales!$C$5:$C$18,0),MATCH(UsagePerHour!MC$4,Sales!$D$3:$ABF$3,0))/MC$2*INDEX(Usage!$D$5:$ABF$11,MATCH(UsagePerHour!$B$100,Usage!$C$5:$C$11,0),MATCH(UsagePerHour!MC$4,Usage!$D$3:$ABF$3,0)),"")</f>
        <v>0.15012537410013749</v>
      </c>
      <c r="MD105" s="6">
        <f>IFERROR(INDEX(Sales!$D$5:$ABF$18,MATCH(UsagePerHour!$B105,Sales!$C$5:$C$18,0),MATCH(UsagePerHour!MD$4,Sales!$D$3:$ABF$3,0))/MD$2*INDEX(Usage!$D$5:$ABF$11,MATCH(UsagePerHour!$B$100,Usage!$C$5:$C$11,0),MATCH(UsagePerHour!MD$4,Usage!$D$3:$ABF$3,0)),"")</f>
        <v>6.9117135041034565</v>
      </c>
      <c r="ME105" s="6">
        <f>IFERROR(INDEX(Sales!$D$5:$ABF$18,MATCH(UsagePerHour!$B105,Sales!$C$5:$C$18,0),MATCH(UsagePerHour!ME$4,Sales!$D$3:$ABF$3,0))/ME$2*INDEX(Usage!$D$5:$ABF$11,MATCH(UsagePerHour!$B$100,Usage!$C$5:$C$11,0),MATCH(UsagePerHour!ME$4,Usage!$D$3:$ABF$3,0)),"")</f>
        <v>2.3554656230543451</v>
      </c>
      <c r="MF105" s="6">
        <f>IFERROR(INDEX(Sales!$D$5:$ABF$18,MATCH(UsagePerHour!$B105,Sales!$C$5:$C$18,0),MATCH(UsagePerHour!MF$4,Sales!$D$3:$ABF$3,0))/MF$2*INDEX(Usage!$D$5:$ABF$11,MATCH(UsagePerHour!$B$100,Usage!$C$5:$C$11,0),MATCH(UsagePerHour!MF$4,Usage!$D$3:$ABF$3,0)),"")</f>
        <v>13.991215528148368</v>
      </c>
      <c r="MG105" s="6">
        <f>IFERROR(INDEX(Sales!$D$5:$ABF$18,MATCH(UsagePerHour!$B105,Sales!$C$5:$C$18,0),MATCH(UsagePerHour!MG$4,Sales!$D$3:$ABF$3,0))/MG$2*INDEX(Usage!$D$5:$ABF$11,MATCH(UsagePerHour!$B$100,Usage!$C$5:$C$11,0),MATCH(UsagePerHour!MG$4,Usage!$D$3:$ABF$3,0)),"")</f>
        <v>4.8122479966258958</v>
      </c>
      <c r="MH105" s="6">
        <f>IFERROR(INDEX(Sales!$D$5:$ABF$18,MATCH(UsagePerHour!$B105,Sales!$C$5:$C$18,0),MATCH(UsagePerHour!MH$4,Sales!$D$3:$ABF$3,0))/MH$2*INDEX(Usage!$D$5:$ABF$11,MATCH(UsagePerHour!$B$100,Usage!$C$5:$C$11,0),MATCH(UsagePerHour!MH$4,Usage!$D$3:$ABF$3,0)),"")</f>
        <v>26.243533026015253</v>
      </c>
      <c r="MI105" s="6">
        <f>IFERROR(INDEX(Sales!$D$5:$ABF$18,MATCH(UsagePerHour!$B105,Sales!$C$5:$C$18,0),MATCH(UsagePerHour!MI$4,Sales!$D$3:$ABF$3,0))/MI$2*INDEX(Usage!$D$5:$ABF$11,MATCH(UsagePerHour!$B$100,Usage!$C$5:$C$11,0),MATCH(UsagePerHour!MI$4,Usage!$D$3:$ABF$3,0)),"")</f>
        <v>8.0472988203471338</v>
      </c>
      <c r="MJ105" s="6">
        <f>IFERROR(INDEX(Sales!$D$5:$ABF$18,MATCH(UsagePerHour!$B105,Sales!$C$5:$C$18,0),MATCH(UsagePerHour!MJ$4,Sales!$D$3:$ABF$3,0))/MJ$2*INDEX(Usage!$D$5:$ABF$11,MATCH(UsagePerHour!$B$100,Usage!$C$5:$C$11,0),MATCH(UsagePerHour!MJ$4,Usage!$D$3:$ABF$3,0)),"")</f>
        <v>2.7445755028387837</v>
      </c>
      <c r="MK105" s="6">
        <f>IFERROR(INDEX(Sales!$D$5:$ABF$18,MATCH(UsagePerHour!$B105,Sales!$C$5:$C$18,0),MATCH(UsagePerHour!MK$4,Sales!$D$3:$ABF$3,0))/MK$2*INDEX(Usage!$D$5:$ABF$11,MATCH(UsagePerHour!$B$100,Usage!$C$5:$C$11,0),MATCH(UsagePerHour!MK$4,Usage!$D$3:$ABF$3,0)),"")</f>
        <v>5.399193525898081</v>
      </c>
      <c r="ML105" s="6">
        <f>IFERROR(INDEX(Sales!$D$5:$ABF$18,MATCH(UsagePerHour!$B105,Sales!$C$5:$C$18,0),MATCH(UsagePerHour!ML$4,Sales!$D$3:$ABF$3,0))/ML$2*INDEX(Usage!$D$5:$ABF$11,MATCH(UsagePerHour!$B$100,Usage!$C$5:$C$11,0),MATCH(UsagePerHour!ML$4,Usage!$D$3:$ABF$3,0)),"")</f>
        <v>8.5501244884526226</v>
      </c>
      <c r="MM105" s="6">
        <f>IFERROR(INDEX(Sales!$D$5:$ABF$18,MATCH(UsagePerHour!$B105,Sales!$C$5:$C$18,0),MATCH(UsagePerHour!MM$4,Sales!$D$3:$ABF$3,0))/MM$2*INDEX(Usage!$D$5:$ABF$11,MATCH(UsagePerHour!$B$100,Usage!$C$5:$C$11,0),MATCH(UsagePerHour!MM$4,Usage!$D$3:$ABF$3,0)),"")</f>
        <v>29.946268544115188</v>
      </c>
      <c r="MN105" s="6">
        <f>IFERROR(INDEX(Sales!$D$5:$ABF$18,MATCH(UsagePerHour!$B105,Sales!$C$5:$C$18,0),MATCH(UsagePerHour!MN$4,Sales!$D$3:$ABF$3,0))/MN$2*INDEX(Usage!$D$5:$ABF$11,MATCH(UsagePerHour!$B$100,Usage!$C$5:$C$11,0),MATCH(UsagePerHour!MN$4,Usage!$D$3:$ABF$3,0)),"")</f>
        <v>1.1814525815664676</v>
      </c>
      <c r="MO105" s="6">
        <f>IFERROR(INDEX(Sales!$D$5:$ABF$18,MATCH(UsagePerHour!$B105,Sales!$C$5:$C$18,0),MATCH(UsagePerHour!MO$4,Sales!$D$3:$ABF$3,0))/MO$2*INDEX(Usage!$D$5:$ABF$11,MATCH(UsagePerHour!$B$100,Usage!$C$5:$C$11,0),MATCH(UsagePerHour!MO$4,Usage!$D$3:$ABF$3,0)),"")</f>
        <v>12.234309688864792</v>
      </c>
      <c r="MP105" s="6">
        <f>IFERROR(INDEX(Sales!$D$5:$ABF$18,MATCH(UsagePerHour!$B105,Sales!$C$5:$C$18,0),MATCH(UsagePerHour!MP$4,Sales!$D$3:$ABF$3,0))/MP$2*INDEX(Usage!$D$5:$ABF$11,MATCH(UsagePerHour!$B$100,Usage!$C$5:$C$11,0),MATCH(UsagePerHour!MP$4,Usage!$D$3:$ABF$3,0)),"")</f>
        <v>5.4162749170948583</v>
      </c>
      <c r="MQ105" s="6">
        <f>IFERROR(INDEX(Sales!$D$5:$ABF$18,MATCH(UsagePerHour!$B105,Sales!$C$5:$C$18,0),MATCH(UsagePerHour!MQ$4,Sales!$D$3:$ABF$3,0))/MQ$2*INDEX(Usage!$D$5:$ABF$11,MATCH(UsagePerHour!$B$100,Usage!$C$5:$C$11,0),MATCH(UsagePerHour!MQ$4,Usage!$D$3:$ABF$3,0)),"")</f>
        <v>0.82241916167664675</v>
      </c>
      <c r="MR105" s="6">
        <f>IFERROR(INDEX(Sales!$D$5:$ABF$18,MATCH(UsagePerHour!$B105,Sales!$C$5:$C$18,0),MATCH(UsagePerHour!MR$4,Sales!$D$3:$ABF$3,0))/MR$2*INDEX(Usage!$D$5:$ABF$11,MATCH(UsagePerHour!$B$100,Usage!$C$5:$C$11,0),MATCH(UsagePerHour!MR$4,Usage!$D$3:$ABF$3,0)),"")</f>
        <v>4.4460381386772774</v>
      </c>
      <c r="MS105" s="6">
        <f>IFERROR(INDEX(Sales!$D$5:$ABF$18,MATCH(UsagePerHour!$B105,Sales!$C$5:$C$18,0),MATCH(UsagePerHour!MS$4,Sales!$D$3:$ABF$3,0))/MS$2*INDEX(Usage!$D$5:$ABF$11,MATCH(UsagePerHour!$B$100,Usage!$C$5:$C$11,0),MATCH(UsagePerHour!MS$4,Usage!$D$3:$ABF$3,0)),"")</f>
        <v>5.8728691284134023</v>
      </c>
      <c r="MT105" s="6">
        <f>IFERROR(INDEX(Sales!$D$5:$ABF$18,MATCH(UsagePerHour!$B105,Sales!$C$5:$C$18,0),MATCH(UsagePerHour!MT$4,Sales!$D$3:$ABF$3,0))/MT$2*INDEX(Usage!$D$5:$ABF$11,MATCH(UsagePerHour!$B$100,Usage!$C$5:$C$11,0),MATCH(UsagePerHour!MT$4,Usage!$D$3:$ABF$3,0)),"")</f>
        <v>22.021300865911165</v>
      </c>
      <c r="MU105" s="6">
        <f>IFERROR(INDEX(Sales!$D$5:$ABF$18,MATCH(UsagePerHour!$B105,Sales!$C$5:$C$18,0),MATCH(UsagePerHour!MU$4,Sales!$D$3:$ABF$3,0))/MU$2*INDEX(Usage!$D$5:$ABF$11,MATCH(UsagePerHour!$B$100,Usage!$C$5:$C$11,0),MATCH(UsagePerHour!MU$4,Usage!$D$3:$ABF$3,0)),"")</f>
        <v>6.2994789042172954</v>
      </c>
      <c r="MV105" s="6">
        <f>IFERROR(INDEX(Sales!$D$5:$ABF$18,MATCH(UsagePerHour!$B105,Sales!$C$5:$C$18,0),MATCH(UsagePerHour!MV$4,Sales!$D$3:$ABF$3,0))/MV$2*INDEX(Usage!$D$5:$ABF$11,MATCH(UsagePerHour!$B$100,Usage!$C$5:$C$11,0),MATCH(UsagePerHour!MV$4,Usage!$D$3:$ABF$3,0)),"")</f>
        <v>17.035979977957382</v>
      </c>
      <c r="MW105" s="6">
        <f>IFERROR(INDEX(Sales!$D$5:$ABF$18,MATCH(UsagePerHour!$B105,Sales!$C$5:$C$18,0),MATCH(UsagePerHour!MW$4,Sales!$D$3:$ABF$3,0))/MW$2*INDEX(Usage!$D$5:$ABF$11,MATCH(UsagePerHour!$B$100,Usage!$C$5:$C$11,0),MATCH(UsagePerHour!MW$4,Usage!$D$3:$ABF$3,0)),"")</f>
        <v>4.1337976539589443</v>
      </c>
      <c r="MX105" s="6">
        <f>IFERROR(INDEX(Sales!$D$5:$ABF$18,MATCH(UsagePerHour!$B105,Sales!$C$5:$C$18,0),MATCH(UsagePerHour!MX$4,Sales!$D$3:$ABF$3,0))/MX$2*INDEX(Usage!$D$5:$ABF$11,MATCH(UsagePerHour!$B$100,Usage!$C$5:$C$11,0),MATCH(UsagePerHour!MX$4,Usage!$D$3:$ABF$3,0)),"")</f>
        <v>1.3471844899975303</v>
      </c>
      <c r="MY105" s="6">
        <f>IFERROR(INDEX(Sales!$D$5:$ABF$18,MATCH(UsagePerHour!$B105,Sales!$C$5:$C$18,0),MATCH(UsagePerHour!MY$4,Sales!$D$3:$ABF$3,0))/MY$2*INDEX(Usage!$D$5:$ABF$11,MATCH(UsagePerHour!$B$100,Usage!$C$5:$C$11,0),MATCH(UsagePerHour!MY$4,Usage!$D$3:$ABF$3,0)),"")</f>
        <v>4.405503442679537</v>
      </c>
      <c r="MZ105" s="6">
        <f>IFERROR(INDEX(Sales!$D$5:$ABF$18,MATCH(UsagePerHour!$B105,Sales!$C$5:$C$18,0),MATCH(UsagePerHour!MZ$4,Sales!$D$3:$ABF$3,0))/MZ$2*INDEX(Usage!$D$5:$ABF$11,MATCH(UsagePerHour!$B$100,Usage!$C$5:$C$11,0),MATCH(UsagePerHour!MZ$4,Usage!$D$3:$ABF$3,0)),"")</f>
        <v>3.3248148895099252</v>
      </c>
      <c r="NA105" s="6">
        <f>IFERROR(INDEX(Sales!$D$5:$ABF$18,MATCH(UsagePerHour!$B105,Sales!$C$5:$C$18,0),MATCH(UsagePerHour!NA$4,Sales!$D$3:$ABF$3,0))/NA$2*INDEX(Usage!$D$5:$ABF$11,MATCH(UsagePerHour!$B$100,Usage!$C$5:$C$11,0),MATCH(UsagePerHour!NA$4,Usage!$D$3:$ABF$3,0)),"")</f>
        <v>12.050659587762061</v>
      </c>
      <c r="NB105" s="6">
        <f>IFERROR(INDEX(Sales!$D$5:$ABF$18,MATCH(UsagePerHour!$B105,Sales!$C$5:$C$18,0),MATCH(UsagePerHour!NB$4,Sales!$D$3:$ABF$3,0))/NB$2*INDEX(Usage!$D$5:$ABF$11,MATCH(UsagePerHour!$B$100,Usage!$C$5:$C$11,0),MATCH(UsagePerHour!NB$4,Usage!$D$3:$ABF$3,0)),"")</f>
        <v>3.4704821068631664</v>
      </c>
      <c r="NC105" s="6">
        <f>IFERROR(INDEX(Sales!$D$5:$ABF$18,MATCH(UsagePerHour!$B105,Sales!$C$5:$C$18,0),MATCH(UsagePerHour!NC$4,Sales!$D$3:$ABF$3,0))/NC$2*INDEX(Usage!$D$5:$ABF$11,MATCH(UsagePerHour!$B$100,Usage!$C$5:$C$11,0),MATCH(UsagePerHour!NC$4,Usage!$D$3:$ABF$3,0)),"")</f>
        <v>2.0367689635205557</v>
      </c>
      <c r="ND105" s="6">
        <f>IFERROR(INDEX(Sales!$D$5:$ABF$18,MATCH(UsagePerHour!$B105,Sales!$C$5:$C$18,0),MATCH(UsagePerHour!ND$4,Sales!$D$3:$ABF$3,0))/ND$2*INDEX(Usage!$D$5:$ABF$11,MATCH(UsagePerHour!$B$100,Usage!$C$5:$C$11,0),MATCH(UsagePerHour!ND$4,Usage!$D$3:$ABF$3,0)),"")</f>
        <v>9.8753879550061896</v>
      </c>
      <c r="NE105" s="6">
        <f>IFERROR(INDEX(Sales!$D$5:$ABF$18,MATCH(UsagePerHour!$B105,Sales!$C$5:$C$18,0),MATCH(UsagePerHour!NE$4,Sales!$D$3:$ABF$3,0))/NE$2*INDEX(Usage!$D$5:$ABF$11,MATCH(UsagePerHour!$B$100,Usage!$C$5:$C$11,0),MATCH(UsagePerHour!NE$4,Usage!$D$3:$ABF$3,0)),"")</f>
        <v>5.7332780762547682</v>
      </c>
      <c r="NF105" s="6">
        <f>IFERROR(INDEX(Sales!$D$5:$ABF$18,MATCH(UsagePerHour!$B105,Sales!$C$5:$C$18,0),MATCH(UsagePerHour!NF$4,Sales!$D$3:$ABF$3,0))/NF$2*INDEX(Usage!$D$5:$ABF$11,MATCH(UsagePerHour!$B$100,Usage!$C$5:$C$11,0),MATCH(UsagePerHour!NF$4,Usage!$D$3:$ABF$3,0)),"")</f>
        <v>1.7641873190086876</v>
      </c>
      <c r="NG105" s="6">
        <f>IFERROR(INDEX(Sales!$D$5:$ABF$18,MATCH(UsagePerHour!$B105,Sales!$C$5:$C$18,0),MATCH(UsagePerHour!NG$4,Sales!$D$3:$ABF$3,0))/NG$2*INDEX(Usage!$D$5:$ABF$11,MATCH(UsagePerHour!$B$100,Usage!$C$5:$C$11,0),MATCH(UsagePerHour!NG$4,Usage!$D$3:$ABF$3,0)),"")</f>
        <v>4.0749008113100817</v>
      </c>
      <c r="NH105" s="6">
        <f>IFERROR(INDEX(Sales!$D$5:$ABF$18,MATCH(UsagePerHour!$B105,Sales!$C$5:$C$18,0),MATCH(UsagePerHour!NH$4,Sales!$D$3:$ABF$3,0))/NH$2*INDEX(Usage!$D$5:$ABF$11,MATCH(UsagePerHour!$B$100,Usage!$C$5:$C$11,0),MATCH(UsagePerHour!NH$4,Usage!$D$3:$ABF$3,0)),"")</f>
        <v>27.786063849143222</v>
      </c>
      <c r="NI105" s="6">
        <f>IFERROR(INDEX(Sales!$D$5:$ABF$18,MATCH(UsagePerHour!$B105,Sales!$C$5:$C$18,0),MATCH(UsagePerHour!NI$4,Sales!$D$3:$ABF$3,0))/NI$2*INDEX(Usage!$D$5:$ABF$11,MATCH(UsagePerHour!$B$100,Usage!$C$5:$C$11,0),MATCH(UsagePerHour!NI$4,Usage!$D$3:$ABF$3,0)),"")</f>
        <v>4.0831694296150607</v>
      </c>
      <c r="NJ105" s="6">
        <f>IFERROR(INDEX(Sales!$D$5:$ABF$18,MATCH(UsagePerHour!$B105,Sales!$C$5:$C$18,0),MATCH(UsagePerHour!NJ$4,Sales!$D$3:$ABF$3,0))/NJ$2*INDEX(Usage!$D$5:$ABF$11,MATCH(UsagePerHour!$B$100,Usage!$C$5:$C$11,0),MATCH(UsagePerHour!NJ$4,Usage!$D$3:$ABF$3,0)),"")</f>
        <v>10.629231029292205</v>
      </c>
      <c r="NK105" s="6">
        <f>IFERROR(INDEX(Sales!$D$5:$ABF$18,MATCH(UsagePerHour!$B105,Sales!$C$5:$C$18,0),MATCH(UsagePerHour!NK$4,Sales!$D$3:$ABF$3,0))/NK$2*INDEX(Usage!$D$5:$ABF$11,MATCH(UsagePerHour!$B$100,Usage!$C$5:$C$11,0),MATCH(UsagePerHour!NK$4,Usage!$D$3:$ABF$3,0)),"")</f>
        <v>13.215876064596022</v>
      </c>
      <c r="NL105" s="6">
        <f>IFERROR(INDEX(Sales!$D$5:$ABF$18,MATCH(UsagePerHour!$B105,Sales!$C$5:$C$18,0),MATCH(UsagePerHour!NL$4,Sales!$D$3:$ABF$3,0))/NL$2*INDEX(Usage!$D$5:$ABF$11,MATCH(UsagePerHour!$B$100,Usage!$C$5:$C$11,0),MATCH(UsagePerHour!NL$4,Usage!$D$3:$ABF$3,0)),"")</f>
        <v>4.7326451317994813</v>
      </c>
      <c r="NM105" s="6">
        <f>IFERROR(INDEX(Sales!$D$5:$ABF$18,MATCH(UsagePerHour!$B105,Sales!$C$5:$C$18,0),MATCH(UsagePerHour!NM$4,Sales!$D$3:$ABF$3,0))/NM$2*INDEX(Usage!$D$5:$ABF$11,MATCH(UsagePerHour!$B$100,Usage!$C$5:$C$11,0),MATCH(UsagePerHour!NM$4,Usage!$D$3:$ABF$3,0)),"")</f>
        <v>10.215384354778603</v>
      </c>
      <c r="NN105" s="6">
        <f>IFERROR(INDEX(Sales!$D$5:$ABF$18,MATCH(UsagePerHour!$B105,Sales!$C$5:$C$18,0),MATCH(UsagePerHour!NN$4,Sales!$D$3:$ABF$3,0))/NN$2*INDEX(Usage!$D$5:$ABF$11,MATCH(UsagePerHour!$B$100,Usage!$C$5:$C$11,0),MATCH(UsagePerHour!NN$4,Usage!$D$3:$ABF$3,0)),"")</f>
        <v>4.0865526748928049</v>
      </c>
      <c r="NO105" s="6">
        <f>IFERROR(INDEX(Sales!$D$5:$ABF$18,MATCH(UsagePerHour!$B105,Sales!$C$5:$C$18,0),MATCH(UsagePerHour!NO$4,Sales!$D$3:$ABF$3,0))/NO$2*INDEX(Usage!$D$5:$ABF$11,MATCH(UsagePerHour!$B$100,Usage!$C$5:$C$11,0),MATCH(UsagePerHour!NO$4,Usage!$D$3:$ABF$3,0)),"")</f>
        <v>180.05482151347792</v>
      </c>
      <c r="NP105" s="6">
        <f>IFERROR(INDEX(Sales!$D$5:$ABF$18,MATCH(UsagePerHour!$B105,Sales!$C$5:$C$18,0),MATCH(UsagePerHour!NP$4,Sales!$D$3:$ABF$3,0))/NP$2*INDEX(Usage!$D$5:$ABF$11,MATCH(UsagePerHour!$B$100,Usage!$C$5:$C$11,0),MATCH(UsagePerHour!NP$4,Usage!$D$3:$ABF$3,0)),"")</f>
        <v>5.5413827518614527</v>
      </c>
      <c r="NQ105" s="6">
        <f>IFERROR(INDEX(Sales!$D$5:$ABF$18,MATCH(UsagePerHour!$B105,Sales!$C$5:$C$18,0),MATCH(UsagePerHour!NQ$4,Sales!$D$3:$ABF$3,0))/NQ$2*INDEX(Usage!$D$5:$ABF$11,MATCH(UsagePerHour!$B$100,Usage!$C$5:$C$11,0),MATCH(UsagePerHour!NQ$4,Usage!$D$3:$ABF$3,0)),"")</f>
        <v>11.794238996309</v>
      </c>
      <c r="NR105" s="6">
        <f>IFERROR(INDEX(Sales!$D$5:$ABF$18,MATCH(UsagePerHour!$B105,Sales!$C$5:$C$18,0),MATCH(UsagePerHour!NR$4,Sales!$D$3:$ABF$3,0))/NR$2*INDEX(Usage!$D$5:$ABF$11,MATCH(UsagePerHour!$B$100,Usage!$C$5:$C$11,0),MATCH(UsagePerHour!NR$4,Usage!$D$3:$ABF$3,0)),"")</f>
        <v>12.475574252991233</v>
      </c>
      <c r="NS105" s="6">
        <f>IFERROR(INDEX(Sales!$D$5:$ABF$18,MATCH(UsagePerHour!$B105,Sales!$C$5:$C$18,0),MATCH(UsagePerHour!NS$4,Sales!$D$3:$ABF$3,0))/NS$2*INDEX(Usage!$D$5:$ABF$11,MATCH(UsagePerHour!$B$100,Usage!$C$5:$C$11,0),MATCH(UsagePerHour!NS$4,Usage!$D$3:$ABF$3,0)),"")</f>
        <v>7.0388810849244745</v>
      </c>
      <c r="NT105" s="6">
        <f>IFERROR(INDEX(Sales!$D$5:$ABF$18,MATCH(UsagePerHour!$B105,Sales!$C$5:$C$18,0),MATCH(UsagePerHour!NT$4,Sales!$D$3:$ABF$3,0))/NT$2*INDEX(Usage!$D$5:$ABF$11,MATCH(UsagePerHour!$B$100,Usage!$C$5:$C$11,0),MATCH(UsagePerHour!NT$4,Usage!$D$3:$ABF$3,0)),"")</f>
        <v>4.6408182527249968</v>
      </c>
      <c r="NU105" s="6">
        <f>IFERROR(INDEX(Sales!$D$5:$ABF$18,MATCH(UsagePerHour!$B105,Sales!$C$5:$C$18,0),MATCH(UsagePerHour!NU$4,Sales!$D$3:$ABF$3,0))/NU$2*INDEX(Usage!$D$5:$ABF$11,MATCH(UsagePerHour!$B$100,Usage!$C$5:$C$11,0),MATCH(UsagePerHour!NU$4,Usage!$D$3:$ABF$3,0)),"")</f>
        <v>23.752953261427837</v>
      </c>
      <c r="NV105" s="6">
        <f>IFERROR(INDEX(Sales!$D$5:$ABF$18,MATCH(UsagePerHour!$B105,Sales!$C$5:$C$18,0),MATCH(UsagePerHour!NV$4,Sales!$D$3:$ABF$3,0))/NV$2*INDEX(Usage!$D$5:$ABF$11,MATCH(UsagePerHour!$B$100,Usage!$C$5:$C$11,0),MATCH(UsagePerHour!NV$4,Usage!$D$3:$ABF$3,0)),"")</f>
        <v>29.942576925956427</v>
      </c>
      <c r="NW105" s="6">
        <f>IFERROR(INDEX(Sales!$D$5:$ABF$18,MATCH(UsagePerHour!$B105,Sales!$C$5:$C$18,0),MATCH(UsagePerHour!NW$4,Sales!$D$3:$ABF$3,0))/NW$2*INDEX(Usage!$D$5:$ABF$11,MATCH(UsagePerHour!$B$100,Usage!$C$5:$C$11,0),MATCH(UsagePerHour!NW$4,Usage!$D$3:$ABF$3,0)),"")</f>
        <v>4.9619102083465716</v>
      </c>
      <c r="NX105" s="6">
        <f>IFERROR(INDEX(Sales!$D$5:$ABF$18,MATCH(UsagePerHour!$B105,Sales!$C$5:$C$18,0),MATCH(UsagePerHour!NX$4,Sales!$D$3:$ABF$3,0))/NX$2*INDEX(Usage!$D$5:$ABF$11,MATCH(UsagePerHour!$B$100,Usage!$C$5:$C$11,0),MATCH(UsagePerHour!NX$4,Usage!$D$3:$ABF$3,0)),"")</f>
        <v>7.6342148292378544</v>
      </c>
      <c r="NY105" s="6">
        <f>IFERROR(INDEX(Sales!$D$5:$ABF$18,MATCH(UsagePerHour!$B105,Sales!$C$5:$C$18,0),MATCH(UsagePerHour!NY$4,Sales!$D$3:$ABF$3,0))/NY$2*INDEX(Usage!$D$5:$ABF$11,MATCH(UsagePerHour!$B$100,Usage!$C$5:$C$11,0),MATCH(UsagePerHour!NY$4,Usage!$D$3:$ABF$3,0)),"")</f>
        <v>4.454940399960595</v>
      </c>
      <c r="NZ105" s="6">
        <f>IFERROR(INDEX(Sales!$D$5:$ABF$18,MATCH(UsagePerHour!$B105,Sales!$C$5:$C$18,0),MATCH(UsagePerHour!NZ$4,Sales!$D$3:$ABF$3,0))/NZ$2*INDEX(Usage!$D$5:$ABF$11,MATCH(UsagePerHour!$B$100,Usage!$C$5:$C$11,0),MATCH(UsagePerHour!NZ$4,Usage!$D$3:$ABF$3,0)),"")</f>
        <v>1.4040051248749497</v>
      </c>
      <c r="OA105" s="6">
        <f>IFERROR(INDEX(Sales!$D$5:$ABF$18,MATCH(UsagePerHour!$B105,Sales!$C$5:$C$18,0),MATCH(UsagePerHour!OA$4,Sales!$D$3:$ABF$3,0))/OA$2*INDEX(Usage!$D$5:$ABF$11,MATCH(UsagePerHour!$B$100,Usage!$C$5:$C$11,0),MATCH(UsagePerHour!OA$4,Usage!$D$3:$ABF$3,0)),"")</f>
        <v>4.8253767556299758</v>
      </c>
      <c r="OB105" s="6">
        <f>IFERROR(INDEX(Sales!$D$5:$ABF$18,MATCH(UsagePerHour!$B105,Sales!$C$5:$C$18,0),MATCH(UsagePerHour!OB$4,Sales!$D$3:$ABF$3,0))/OB$2*INDEX(Usage!$D$5:$ABF$11,MATCH(UsagePerHour!$B$100,Usage!$C$5:$C$11,0),MATCH(UsagePerHour!OB$4,Usage!$D$3:$ABF$3,0)),"")</f>
        <v>6.3402688598049135</v>
      </c>
      <c r="OC105" s="6">
        <f>IFERROR(INDEX(Sales!$D$5:$ABF$18,MATCH(UsagePerHour!$B105,Sales!$C$5:$C$18,0),MATCH(UsagePerHour!OC$4,Sales!$D$3:$ABF$3,0))/OC$2*INDEX(Usage!$D$5:$ABF$11,MATCH(UsagePerHour!$B$100,Usage!$C$5:$C$11,0),MATCH(UsagePerHour!OC$4,Usage!$D$3:$ABF$3,0)),"")</f>
        <v>44.457797837945058</v>
      </c>
      <c r="OD105" s="6">
        <f>IFERROR(INDEX(Sales!$D$5:$ABF$18,MATCH(UsagePerHour!$B105,Sales!$C$5:$C$18,0),MATCH(UsagePerHour!OD$4,Sales!$D$3:$ABF$3,0))/OD$2*INDEX(Usage!$D$5:$ABF$11,MATCH(UsagePerHour!$B$100,Usage!$C$5:$C$11,0),MATCH(UsagePerHour!OD$4,Usage!$D$3:$ABF$3,0)),"")</f>
        <v>3.4795766049587611</v>
      </c>
      <c r="OE105" s="6">
        <f>IFERROR(INDEX(Sales!$D$5:$ABF$18,MATCH(UsagePerHour!$B105,Sales!$C$5:$C$18,0),MATCH(UsagePerHour!OE$4,Sales!$D$3:$ABF$3,0))/OE$2*INDEX(Usage!$D$5:$ABF$11,MATCH(UsagePerHour!$B$100,Usage!$C$5:$C$11,0),MATCH(UsagePerHour!OE$4,Usage!$D$3:$ABF$3,0)),"")</f>
        <v>8.0315156541571628</v>
      </c>
      <c r="OF105" s="6">
        <f>IFERROR(INDEX(Sales!$D$5:$ABF$18,MATCH(UsagePerHour!$B105,Sales!$C$5:$C$18,0),MATCH(UsagePerHour!OF$4,Sales!$D$3:$ABF$3,0))/OF$2*INDEX(Usage!$D$5:$ABF$11,MATCH(UsagePerHour!$B$100,Usage!$C$5:$C$11,0),MATCH(UsagePerHour!OF$4,Usage!$D$3:$ABF$3,0)),"")</f>
        <v>7.5279147361169274</v>
      </c>
      <c r="OG105" s="6">
        <f>IFERROR(INDEX(Sales!$D$5:$ABF$18,MATCH(UsagePerHour!$B105,Sales!$C$5:$C$18,0),MATCH(UsagePerHour!OG$4,Sales!$D$3:$ABF$3,0))/OG$2*INDEX(Usage!$D$5:$ABF$11,MATCH(UsagePerHour!$B$100,Usage!$C$5:$C$11,0),MATCH(UsagePerHour!OG$4,Usage!$D$3:$ABF$3,0)),"")</f>
        <v>1.4907405757062648</v>
      </c>
      <c r="OH105" s="6">
        <f>IFERROR(INDEX(Sales!$D$5:$ABF$18,MATCH(UsagePerHour!$B105,Sales!$C$5:$C$18,0),MATCH(UsagePerHour!OH$4,Sales!$D$3:$ABF$3,0))/OH$2*INDEX(Usage!$D$5:$ABF$11,MATCH(UsagePerHour!$B$100,Usage!$C$5:$C$11,0),MATCH(UsagePerHour!OH$4,Usage!$D$3:$ABF$3,0)),"")</f>
        <v>12.266884135023318</v>
      </c>
      <c r="OI105" s="6">
        <f>IFERROR(INDEX(Sales!$D$5:$ABF$18,MATCH(UsagePerHour!$B105,Sales!$C$5:$C$18,0),MATCH(UsagePerHour!OI$4,Sales!$D$3:$ABF$3,0))/OI$2*INDEX(Usage!$D$5:$ABF$11,MATCH(UsagePerHour!$B$100,Usage!$C$5:$C$11,0),MATCH(UsagePerHour!OI$4,Usage!$D$3:$ABF$3,0)),"")</f>
        <v>9.2753907267848366</v>
      </c>
      <c r="OJ105" s="6">
        <f>IFERROR(INDEX(Sales!$D$5:$ABF$18,MATCH(UsagePerHour!$B105,Sales!$C$5:$C$18,0),MATCH(UsagePerHour!OJ$4,Sales!$D$3:$ABF$3,0))/OJ$2*INDEX(Usage!$D$5:$ABF$11,MATCH(UsagePerHour!$B$100,Usage!$C$5:$C$11,0),MATCH(UsagePerHour!OJ$4,Usage!$D$3:$ABF$3,0)),"")</f>
        <v>20.420082411727773</v>
      </c>
      <c r="OK105" s="6">
        <f>IFERROR(INDEX(Sales!$D$5:$ABF$18,MATCH(UsagePerHour!$B105,Sales!$C$5:$C$18,0),MATCH(UsagePerHour!OK$4,Sales!$D$3:$ABF$3,0))/OK$2*INDEX(Usage!$D$5:$ABF$11,MATCH(UsagePerHour!$B$100,Usage!$C$5:$C$11,0),MATCH(UsagePerHour!OK$4,Usage!$D$3:$ABF$3,0)),"")</f>
        <v>5.0370387218686137</v>
      </c>
      <c r="OL105" s="6">
        <f>IFERROR(INDEX(Sales!$D$5:$ABF$18,MATCH(UsagePerHour!$B105,Sales!$C$5:$C$18,0),MATCH(UsagePerHour!OL$4,Sales!$D$3:$ABF$3,0))/OL$2*INDEX(Usage!$D$5:$ABF$11,MATCH(UsagePerHour!$B$100,Usage!$C$5:$C$11,0),MATCH(UsagePerHour!OL$4,Usage!$D$3:$ABF$3,0)),"")</f>
        <v>0.84878541799804674</v>
      </c>
      <c r="OM105" s="6">
        <f>IFERROR(INDEX(Sales!$D$5:$ABF$18,MATCH(UsagePerHour!$B105,Sales!$C$5:$C$18,0),MATCH(UsagePerHour!OM$4,Sales!$D$3:$ABF$3,0))/OM$2*INDEX(Usage!$D$5:$ABF$11,MATCH(UsagePerHour!$B$100,Usage!$C$5:$C$11,0),MATCH(UsagePerHour!OM$4,Usage!$D$3:$ABF$3,0)),"")</f>
        <v>7.5422867527646327</v>
      </c>
      <c r="ON105" s="6">
        <f>IFERROR(INDEX(Sales!$D$5:$ABF$18,MATCH(UsagePerHour!$B105,Sales!$C$5:$C$18,0),MATCH(UsagePerHour!ON$4,Sales!$D$3:$ABF$3,0))/ON$2*INDEX(Usage!$D$5:$ABF$11,MATCH(UsagePerHour!$B$100,Usage!$C$5:$C$11,0),MATCH(UsagePerHour!ON$4,Usage!$D$3:$ABF$3,0)),"")</f>
        <v>3.0948461524377127</v>
      </c>
      <c r="OO105" s="6">
        <f>IFERROR(INDEX(Sales!$D$5:$ABF$18,MATCH(UsagePerHour!$B105,Sales!$C$5:$C$18,0),MATCH(UsagePerHour!OO$4,Sales!$D$3:$ABF$3,0))/OO$2*INDEX(Usage!$D$5:$ABF$11,MATCH(UsagePerHour!$B$100,Usage!$C$5:$C$11,0),MATCH(UsagePerHour!OO$4,Usage!$D$3:$ABF$3,0)),"")</f>
        <v>4.7978568850367251</v>
      </c>
      <c r="OP105" s="6">
        <f>IFERROR(INDEX(Sales!$D$5:$ABF$18,MATCH(UsagePerHour!$B105,Sales!$C$5:$C$18,0),MATCH(UsagePerHour!OP$4,Sales!$D$3:$ABF$3,0))/OP$2*INDEX(Usage!$D$5:$ABF$11,MATCH(UsagePerHour!$B$100,Usage!$C$5:$C$11,0),MATCH(UsagePerHour!OP$4,Usage!$D$3:$ABF$3,0)),"")</f>
        <v>15.770016534124842</v>
      </c>
      <c r="OQ105" s="6">
        <f>IFERROR(INDEX(Sales!$D$5:$ABF$18,MATCH(UsagePerHour!$B105,Sales!$C$5:$C$18,0),MATCH(UsagePerHour!OQ$4,Sales!$D$3:$ABF$3,0))/OQ$2*INDEX(Usage!$D$5:$ABF$11,MATCH(UsagePerHour!$B$100,Usage!$C$5:$C$11,0),MATCH(UsagePerHour!OQ$4,Usage!$D$3:$ABF$3,0)),"")</f>
        <v>28.177520479061858</v>
      </c>
      <c r="OR105" s="6">
        <f>IFERROR(INDEX(Sales!$D$5:$ABF$18,MATCH(UsagePerHour!$B105,Sales!$C$5:$C$18,0),MATCH(UsagePerHour!OR$4,Sales!$D$3:$ABF$3,0))/OR$2*INDEX(Usage!$D$5:$ABF$11,MATCH(UsagePerHour!$B$100,Usage!$C$5:$C$11,0),MATCH(UsagePerHour!OR$4,Usage!$D$3:$ABF$3,0)),"")</f>
        <v>3.9697956641320875</v>
      </c>
      <c r="OS105" s="6">
        <f>IFERROR(INDEX(Sales!$D$5:$ABF$18,MATCH(UsagePerHour!$B105,Sales!$C$5:$C$18,0),MATCH(UsagePerHour!OS$4,Sales!$D$3:$ABF$3,0))/OS$2*INDEX(Usage!$D$5:$ABF$11,MATCH(UsagePerHour!$B$100,Usage!$C$5:$C$11,0),MATCH(UsagePerHour!OS$4,Usage!$D$3:$ABF$3,0)),"")</f>
        <v>1.672140729908937</v>
      </c>
      <c r="OT105" s="6">
        <f>IFERROR(INDEX(Sales!$D$5:$ABF$18,MATCH(UsagePerHour!$B105,Sales!$C$5:$C$18,0),MATCH(UsagePerHour!OT$4,Sales!$D$3:$ABF$3,0))/OT$2*INDEX(Usage!$D$5:$ABF$11,MATCH(UsagePerHour!$B$100,Usage!$C$5:$C$11,0),MATCH(UsagePerHour!OT$4,Usage!$D$3:$ABF$3,0)),"")</f>
        <v>0</v>
      </c>
      <c r="OU105" s="6">
        <f>IFERROR(INDEX(Sales!$D$5:$ABF$18,MATCH(UsagePerHour!$B105,Sales!$C$5:$C$18,0),MATCH(UsagePerHour!OU$4,Sales!$D$3:$ABF$3,0))/OU$2*INDEX(Usage!$D$5:$ABF$11,MATCH(UsagePerHour!$B$100,Usage!$C$5:$C$11,0),MATCH(UsagePerHour!OU$4,Usage!$D$3:$ABF$3,0)),"")</f>
        <v>2.6774632693301443</v>
      </c>
      <c r="OV105" s="6">
        <f>IFERROR(INDEX(Sales!$D$5:$ABF$18,MATCH(UsagePerHour!$B105,Sales!$C$5:$C$18,0),MATCH(UsagePerHour!OV$4,Sales!$D$3:$ABF$3,0))/OV$2*INDEX(Usage!$D$5:$ABF$11,MATCH(UsagePerHour!$B$100,Usage!$C$5:$C$11,0),MATCH(UsagePerHour!OV$4,Usage!$D$3:$ABF$3,0)),"")</f>
        <v>2.9243242546554038</v>
      </c>
      <c r="OW105" s="6">
        <f>IFERROR(INDEX(Sales!$D$5:$ABF$18,MATCH(UsagePerHour!$B105,Sales!$C$5:$C$18,0),MATCH(UsagePerHour!OW$4,Sales!$D$3:$ABF$3,0))/OW$2*INDEX(Usage!$D$5:$ABF$11,MATCH(UsagePerHour!$B$100,Usage!$C$5:$C$11,0),MATCH(UsagePerHour!OW$4,Usage!$D$3:$ABF$3,0)),"")</f>
        <v>8.5662714801759581</v>
      </c>
      <c r="OX105" s="6">
        <f>IFERROR(INDEX(Sales!$D$5:$ABF$18,MATCH(UsagePerHour!$B105,Sales!$C$5:$C$18,0),MATCH(UsagePerHour!OX$4,Sales!$D$3:$ABF$3,0))/OX$2*INDEX(Usage!$D$5:$ABF$11,MATCH(UsagePerHour!$B$100,Usage!$C$5:$C$11,0),MATCH(UsagePerHour!OX$4,Usage!$D$3:$ABF$3,0)),"")</f>
        <v>20.589947550154768</v>
      </c>
      <c r="OY105" s="6">
        <f>IFERROR(INDEX(Sales!$D$5:$ABF$18,MATCH(UsagePerHour!$B105,Sales!$C$5:$C$18,0),MATCH(UsagePerHour!OY$4,Sales!$D$3:$ABF$3,0))/OY$2*INDEX(Usage!$D$5:$ABF$11,MATCH(UsagePerHour!$B$100,Usage!$C$5:$C$11,0),MATCH(UsagePerHour!OY$4,Usage!$D$3:$ABF$3,0)),"")</f>
        <v>4.7828380303630862</v>
      </c>
      <c r="OZ105" s="6">
        <f>IFERROR(INDEX(Sales!$D$5:$ABF$18,MATCH(UsagePerHour!$B105,Sales!$C$5:$C$18,0),MATCH(UsagePerHour!OZ$4,Sales!$D$3:$ABF$3,0))/OZ$2*INDEX(Usage!$D$5:$ABF$11,MATCH(UsagePerHour!$B$100,Usage!$C$5:$C$11,0),MATCH(UsagePerHour!OZ$4,Usage!$D$3:$ABF$3,0)),"")</f>
        <v>8.513655021410699</v>
      </c>
      <c r="PA105" s="6">
        <f>IFERROR(INDEX(Sales!$D$5:$ABF$18,MATCH(UsagePerHour!$B105,Sales!$C$5:$C$18,0),MATCH(UsagePerHour!PA$4,Sales!$D$3:$ABF$3,0))/PA$2*INDEX(Usage!$D$5:$ABF$11,MATCH(UsagePerHour!$B$100,Usage!$C$5:$C$11,0),MATCH(UsagePerHour!PA$4,Usage!$D$3:$ABF$3,0)),"")</f>
        <v>2.641891310682734</v>
      </c>
      <c r="PB105" s="6">
        <f>IFERROR(INDEX(Sales!$D$5:$ABF$18,MATCH(UsagePerHour!$B105,Sales!$C$5:$C$18,0),MATCH(UsagePerHour!PB$4,Sales!$D$3:$ABF$3,0))/PB$2*INDEX(Usage!$D$5:$ABF$11,MATCH(UsagePerHour!$B$100,Usage!$C$5:$C$11,0),MATCH(UsagePerHour!PB$4,Usage!$D$3:$ABF$3,0)),"")</f>
        <v>3.1418262384111468</v>
      </c>
      <c r="PC105" s="6">
        <f>IFERROR(INDEX(Sales!$D$5:$ABF$18,MATCH(UsagePerHour!$B105,Sales!$C$5:$C$18,0),MATCH(UsagePerHour!PC$4,Sales!$D$3:$ABF$3,0))/PC$2*INDEX(Usage!$D$5:$ABF$11,MATCH(UsagePerHour!$B$100,Usage!$C$5:$C$11,0),MATCH(UsagePerHour!PC$4,Usage!$D$3:$ABF$3,0)),"")</f>
        <v>1.2102951188680831</v>
      </c>
      <c r="PD105" s="6">
        <f>IFERROR(INDEX(Sales!$D$5:$ABF$18,MATCH(UsagePerHour!$B105,Sales!$C$5:$C$18,0),MATCH(UsagePerHour!PD$4,Sales!$D$3:$ABF$3,0))/PD$2*INDEX(Usage!$D$5:$ABF$11,MATCH(UsagePerHour!$B$100,Usage!$C$5:$C$11,0),MATCH(UsagePerHour!PD$4,Usage!$D$3:$ABF$3,0)),"")</f>
        <v>2.2302566759333353</v>
      </c>
      <c r="PE105" s="6">
        <f>IFERROR(INDEX(Sales!$D$5:$ABF$18,MATCH(UsagePerHour!$B105,Sales!$C$5:$C$18,0),MATCH(UsagePerHour!PE$4,Sales!$D$3:$ABF$3,0))/PE$2*INDEX(Usage!$D$5:$ABF$11,MATCH(UsagePerHour!$B$100,Usage!$C$5:$C$11,0),MATCH(UsagePerHour!PE$4,Usage!$D$3:$ABF$3,0)),"")</f>
        <v>23.842583631390699</v>
      </c>
      <c r="PF105" s="6">
        <f>IFERROR(INDEX(Sales!$D$5:$ABF$18,MATCH(UsagePerHour!$B105,Sales!$C$5:$C$18,0),MATCH(UsagePerHour!PF$4,Sales!$D$3:$ABF$3,0))/PF$2*INDEX(Usage!$D$5:$ABF$11,MATCH(UsagePerHour!$B$100,Usage!$C$5:$C$11,0),MATCH(UsagePerHour!PF$4,Usage!$D$3:$ABF$3,0)),"")</f>
        <v>4.2212169663815864</v>
      </c>
      <c r="PG105" s="6">
        <f>IFERROR(INDEX(Sales!$D$5:$ABF$18,MATCH(UsagePerHour!$B105,Sales!$C$5:$C$18,0),MATCH(UsagePerHour!PG$4,Sales!$D$3:$ABF$3,0))/PG$2*INDEX(Usage!$D$5:$ABF$11,MATCH(UsagePerHour!$B$100,Usage!$C$5:$C$11,0),MATCH(UsagePerHour!PG$4,Usage!$D$3:$ABF$3,0)),"")</f>
        <v>20.04054768662089</v>
      </c>
      <c r="PH105" s="6">
        <f>IFERROR(INDEX(Sales!$D$5:$ABF$18,MATCH(UsagePerHour!$B105,Sales!$C$5:$C$18,0),MATCH(UsagePerHour!PH$4,Sales!$D$3:$ABF$3,0))/PH$2*INDEX(Usage!$D$5:$ABF$11,MATCH(UsagePerHour!$B$100,Usage!$C$5:$C$11,0),MATCH(UsagePerHour!PH$4,Usage!$D$3:$ABF$3,0)),"")</f>
        <v>5.6730461063187105</v>
      </c>
      <c r="PI105" s="6">
        <f>IFERROR(INDEX(Sales!$D$5:$ABF$18,MATCH(UsagePerHour!$B105,Sales!$C$5:$C$18,0),MATCH(UsagePerHour!PI$4,Sales!$D$3:$ABF$3,0))/PI$2*INDEX(Usage!$D$5:$ABF$11,MATCH(UsagePerHour!$B$100,Usage!$C$5:$C$11,0),MATCH(UsagePerHour!PI$4,Usage!$D$3:$ABF$3,0)),"")</f>
        <v>1.5031183152059293</v>
      </c>
      <c r="PJ105" s="6">
        <f>IFERROR(INDEX(Sales!$D$5:$ABF$18,MATCH(UsagePerHour!$B105,Sales!$C$5:$C$18,0),MATCH(UsagePerHour!PJ$4,Sales!$D$3:$ABF$3,0))/PJ$2*INDEX(Usage!$D$5:$ABF$11,MATCH(UsagePerHour!$B$100,Usage!$C$5:$C$11,0),MATCH(UsagePerHour!PJ$4,Usage!$D$3:$ABF$3,0)),"")</f>
        <v>1.8304099785699384</v>
      </c>
      <c r="PK105" s="6">
        <f>IFERROR(INDEX(Sales!$D$5:$ABF$18,MATCH(UsagePerHour!$B105,Sales!$C$5:$C$18,0),MATCH(UsagePerHour!PK$4,Sales!$D$3:$ABF$3,0))/PK$2*INDEX(Usage!$D$5:$ABF$11,MATCH(UsagePerHour!$B$100,Usage!$C$5:$C$11,0),MATCH(UsagePerHour!PK$4,Usage!$D$3:$ABF$3,0)),"")</f>
        <v>2.671587307831178</v>
      </c>
      <c r="PL105" s="6">
        <f>IFERROR(INDEX(Sales!$D$5:$ABF$18,MATCH(UsagePerHour!$B105,Sales!$C$5:$C$18,0),MATCH(UsagePerHour!PL$4,Sales!$D$3:$ABF$3,0))/PL$2*INDEX(Usage!$D$5:$ABF$11,MATCH(UsagePerHour!$B$100,Usage!$C$5:$C$11,0),MATCH(UsagePerHour!PL$4,Usage!$D$3:$ABF$3,0)),"")</f>
        <v>8.7098587963414786</v>
      </c>
      <c r="PM105" s="6">
        <f>IFERROR(INDEX(Sales!$D$5:$ABF$18,MATCH(UsagePerHour!$B105,Sales!$C$5:$C$18,0),MATCH(UsagePerHour!PM$4,Sales!$D$3:$ABF$3,0))/PM$2*INDEX(Usage!$D$5:$ABF$11,MATCH(UsagePerHour!$B$100,Usage!$C$5:$C$11,0),MATCH(UsagePerHour!PM$4,Usage!$D$3:$ABF$3,0)),"")</f>
        <v>7.725563394384805</v>
      </c>
      <c r="PN105" s="6">
        <f>IFERROR(INDEX(Sales!$D$5:$ABF$18,MATCH(UsagePerHour!$B105,Sales!$C$5:$C$18,0),MATCH(UsagePerHour!PN$4,Sales!$D$3:$ABF$3,0))/PN$2*INDEX(Usage!$D$5:$ABF$11,MATCH(UsagePerHour!$B$100,Usage!$C$5:$C$11,0),MATCH(UsagePerHour!PN$4,Usage!$D$3:$ABF$3,0)),"")</f>
        <v>2.7448381361888621</v>
      </c>
      <c r="PO105" s="6">
        <f>IFERROR(INDEX(Sales!$D$5:$ABF$18,MATCH(UsagePerHour!$B105,Sales!$C$5:$C$18,0),MATCH(UsagePerHour!PO$4,Sales!$D$3:$ABF$3,0))/PO$2*INDEX(Usage!$D$5:$ABF$11,MATCH(UsagePerHour!$B$100,Usage!$C$5:$C$11,0),MATCH(UsagePerHour!PO$4,Usage!$D$3:$ABF$3,0)),"")</f>
        <v>1.1097019787854248</v>
      </c>
      <c r="PP105" s="6">
        <f>IFERROR(INDEX(Sales!$D$5:$ABF$18,MATCH(UsagePerHour!$B105,Sales!$C$5:$C$18,0),MATCH(UsagePerHour!PP$4,Sales!$D$3:$ABF$3,0))/PP$2*INDEX(Usage!$D$5:$ABF$11,MATCH(UsagePerHour!$B$100,Usage!$C$5:$C$11,0),MATCH(UsagePerHour!PP$4,Usage!$D$3:$ABF$3,0)),"")</f>
        <v>0.15155412647374061</v>
      </c>
      <c r="PQ105" s="6">
        <f>IFERROR(INDEX(Sales!$D$5:$ABF$18,MATCH(UsagePerHour!$B105,Sales!$C$5:$C$18,0),MATCH(UsagePerHour!PQ$4,Sales!$D$3:$ABF$3,0))/PQ$2*INDEX(Usage!$D$5:$ABF$11,MATCH(UsagePerHour!$B$100,Usage!$C$5:$C$11,0),MATCH(UsagePerHour!PQ$4,Usage!$D$3:$ABF$3,0)),"")</f>
        <v>1.4222507361832937</v>
      </c>
      <c r="PR105" s="6">
        <f>IFERROR(INDEX(Sales!$D$5:$ABF$18,MATCH(UsagePerHour!$B105,Sales!$C$5:$C$18,0),MATCH(UsagePerHour!PR$4,Sales!$D$3:$ABF$3,0))/PR$2*INDEX(Usage!$D$5:$ABF$11,MATCH(UsagePerHour!$B$100,Usage!$C$5:$C$11,0),MATCH(UsagePerHour!PR$4,Usage!$D$3:$ABF$3,0)),"")</f>
        <v>0.83867124786201164</v>
      </c>
      <c r="PS105" s="6">
        <f>IFERROR(INDEX(Sales!$D$5:$ABF$18,MATCH(UsagePerHour!$B105,Sales!$C$5:$C$18,0),MATCH(UsagePerHour!PS$4,Sales!$D$3:$ABF$3,0))/PS$2*INDEX(Usage!$D$5:$ABF$11,MATCH(UsagePerHour!$B$100,Usage!$C$5:$C$11,0),MATCH(UsagePerHour!PS$4,Usage!$D$3:$ABF$3,0)),"")</f>
        <v>8.5349171492057572</v>
      </c>
      <c r="PT105" s="6">
        <f>IFERROR(INDEX(Sales!$D$5:$ABF$18,MATCH(UsagePerHour!$B105,Sales!$C$5:$C$18,0),MATCH(UsagePerHour!PT$4,Sales!$D$3:$ABF$3,0))/PT$2*INDEX(Usage!$D$5:$ABF$11,MATCH(UsagePerHour!$B$100,Usage!$C$5:$C$11,0),MATCH(UsagePerHour!PT$4,Usage!$D$3:$ABF$3,0)),"")</f>
        <v>4.8690204380800388</v>
      </c>
      <c r="PU105" s="6">
        <f>IFERROR(INDEX(Sales!$D$5:$ABF$18,MATCH(UsagePerHour!$B105,Sales!$C$5:$C$18,0),MATCH(UsagePerHour!PU$4,Sales!$D$3:$ABF$3,0))/PU$2*INDEX(Usage!$D$5:$ABF$11,MATCH(UsagePerHour!$B$100,Usage!$C$5:$C$11,0),MATCH(UsagePerHour!PU$4,Usage!$D$3:$ABF$3,0)),"")</f>
        <v>3.488929172601321</v>
      </c>
      <c r="PV105" s="6">
        <f>IFERROR(INDEX(Sales!$D$5:$ABF$18,MATCH(UsagePerHour!$B105,Sales!$C$5:$C$18,0),MATCH(UsagePerHour!PV$4,Sales!$D$3:$ABF$3,0))/PV$2*INDEX(Usage!$D$5:$ABF$11,MATCH(UsagePerHour!$B$100,Usage!$C$5:$C$11,0),MATCH(UsagePerHour!PV$4,Usage!$D$3:$ABF$3,0)),"")</f>
        <v>0.42297042801504203</v>
      </c>
      <c r="PW105" s="6">
        <f>IFERROR(INDEX(Sales!$D$5:$ABF$18,MATCH(UsagePerHour!$B105,Sales!$C$5:$C$18,0),MATCH(UsagePerHour!PW$4,Sales!$D$3:$ABF$3,0))/PW$2*INDEX(Usage!$D$5:$ABF$11,MATCH(UsagePerHour!$B$100,Usage!$C$5:$C$11,0),MATCH(UsagePerHour!PW$4,Usage!$D$3:$ABF$3,0)),"")</f>
        <v>1.1489471921546472</v>
      </c>
      <c r="PX105" s="6">
        <f>IFERROR(INDEX(Sales!$D$5:$ABF$18,MATCH(UsagePerHour!$B105,Sales!$C$5:$C$18,0),MATCH(UsagePerHour!PX$4,Sales!$D$3:$ABF$3,0))/PX$2*INDEX(Usage!$D$5:$ABF$11,MATCH(UsagePerHour!$B$100,Usage!$C$5:$C$11,0),MATCH(UsagePerHour!PX$4,Usage!$D$3:$ABF$3,0)),"")</f>
        <v>1.7366989794122263</v>
      </c>
      <c r="PY105" s="6">
        <f>IFERROR(INDEX(Sales!$D$5:$ABF$18,MATCH(UsagePerHour!$B105,Sales!$C$5:$C$18,0),MATCH(UsagePerHour!PY$4,Sales!$D$3:$ABF$3,0))/PY$2*INDEX(Usage!$D$5:$ABF$11,MATCH(UsagePerHour!$B$100,Usage!$C$5:$C$11,0),MATCH(UsagePerHour!PY$4,Usage!$D$3:$ABF$3,0)),"")</f>
        <v>3.3939012629465228</v>
      </c>
      <c r="PZ105" s="6">
        <f>IFERROR(INDEX(Sales!$D$5:$ABF$18,MATCH(UsagePerHour!$B105,Sales!$C$5:$C$18,0),MATCH(UsagePerHour!PZ$4,Sales!$D$3:$ABF$3,0))/PZ$2*INDEX(Usage!$D$5:$ABF$11,MATCH(UsagePerHour!$B$100,Usage!$C$5:$C$11,0),MATCH(UsagePerHour!PZ$4,Usage!$D$3:$ABF$3,0)),"")</f>
        <v>14.459222887813475</v>
      </c>
      <c r="QA105" s="6">
        <f>IFERROR(INDEX(Sales!$D$5:$ABF$18,MATCH(UsagePerHour!$B105,Sales!$C$5:$C$18,0),MATCH(UsagePerHour!QA$4,Sales!$D$3:$ABF$3,0))/QA$2*INDEX(Usage!$D$5:$ABF$11,MATCH(UsagePerHour!$B$100,Usage!$C$5:$C$11,0),MATCH(UsagePerHour!QA$4,Usage!$D$3:$ABF$3,0)),"")</f>
        <v>2.2058778753786892</v>
      </c>
      <c r="QB105" s="6">
        <f>IFERROR(INDEX(Sales!$D$5:$ABF$18,MATCH(UsagePerHour!$B105,Sales!$C$5:$C$18,0),MATCH(UsagePerHour!QB$4,Sales!$D$3:$ABF$3,0))/QB$2*INDEX(Usage!$D$5:$ABF$11,MATCH(UsagePerHour!$B$100,Usage!$C$5:$C$11,0),MATCH(UsagePerHour!QB$4,Usage!$D$3:$ABF$3,0)),"")</f>
        <v>3.4156097408728323</v>
      </c>
      <c r="QC105" s="6">
        <f>IFERROR(INDEX(Sales!$D$5:$ABF$18,MATCH(UsagePerHour!$B105,Sales!$C$5:$C$18,0),MATCH(UsagePerHour!QC$4,Sales!$D$3:$ABF$3,0))/QC$2*INDEX(Usage!$D$5:$ABF$11,MATCH(UsagePerHour!$B$100,Usage!$C$5:$C$11,0),MATCH(UsagePerHour!QC$4,Usage!$D$3:$ABF$3,0)),"")</f>
        <v>0.99044018269713097</v>
      </c>
      <c r="QD105" s="6">
        <f>IFERROR(INDEX(Sales!$D$5:$ABF$18,MATCH(UsagePerHour!$B105,Sales!$C$5:$C$18,0),MATCH(UsagePerHour!QD$4,Sales!$D$3:$ABF$3,0))/QD$2*INDEX(Usage!$D$5:$ABF$11,MATCH(UsagePerHour!$B$100,Usage!$C$5:$C$11,0),MATCH(UsagePerHour!QD$4,Usage!$D$3:$ABF$3,0)),"")</f>
        <v>1.1340172280916432</v>
      </c>
      <c r="QE105" s="6">
        <f>IFERROR(INDEX(Sales!$D$5:$ABF$18,MATCH(UsagePerHour!$B105,Sales!$C$5:$C$18,0),MATCH(UsagePerHour!QE$4,Sales!$D$3:$ABF$3,0))/QE$2*INDEX(Usage!$D$5:$ABF$11,MATCH(UsagePerHour!$B$100,Usage!$C$5:$C$11,0),MATCH(UsagePerHour!QE$4,Usage!$D$3:$ABF$3,0)),"")</f>
        <v>1.1691534535576031</v>
      </c>
      <c r="QF105" s="6">
        <f>IFERROR(INDEX(Sales!$D$5:$ABF$18,MATCH(UsagePerHour!$B105,Sales!$C$5:$C$18,0),MATCH(UsagePerHour!QF$4,Sales!$D$3:$ABF$3,0))/QF$2*INDEX(Usage!$D$5:$ABF$11,MATCH(UsagePerHour!$B$100,Usage!$C$5:$C$11,0),MATCH(UsagePerHour!QF$4,Usage!$D$3:$ABF$3,0)),"")</f>
        <v>1.0335683455572142</v>
      </c>
      <c r="QG105" s="6">
        <f>IFERROR(INDEX(Sales!$D$5:$ABF$18,MATCH(UsagePerHour!$B105,Sales!$C$5:$C$18,0),MATCH(UsagePerHour!QG$4,Sales!$D$3:$ABF$3,0))/QG$2*INDEX(Usage!$D$5:$ABF$11,MATCH(UsagePerHour!$B$100,Usage!$C$5:$C$11,0),MATCH(UsagePerHour!QG$4,Usage!$D$3:$ABF$3,0)),"")</f>
        <v>10.286059092307141</v>
      </c>
      <c r="QH105" s="6">
        <f>IFERROR(INDEX(Sales!$D$5:$ABF$18,MATCH(UsagePerHour!$B105,Sales!$C$5:$C$18,0),MATCH(UsagePerHour!QH$4,Sales!$D$3:$ABF$3,0))/QH$2*INDEX(Usage!$D$5:$ABF$11,MATCH(UsagePerHour!$B$100,Usage!$C$5:$C$11,0),MATCH(UsagePerHour!QH$4,Usage!$D$3:$ABF$3,0)),"")</f>
        <v>4.7781624375263991</v>
      </c>
      <c r="QI105" s="6">
        <f>IFERROR(INDEX(Sales!$D$5:$ABF$18,MATCH(UsagePerHour!$B105,Sales!$C$5:$C$18,0),MATCH(UsagePerHour!QI$4,Sales!$D$3:$ABF$3,0))/QI$2*INDEX(Usage!$D$5:$ABF$11,MATCH(UsagePerHour!$B$100,Usage!$C$5:$C$11,0),MATCH(UsagePerHour!QI$4,Usage!$D$3:$ABF$3,0)),"")</f>
        <v>4.3705905896823882</v>
      </c>
      <c r="QJ105" s="6">
        <f>IFERROR(INDEX(Sales!$D$5:$ABF$18,MATCH(UsagePerHour!$B105,Sales!$C$5:$C$18,0),MATCH(UsagePerHour!QJ$4,Sales!$D$3:$ABF$3,0))/QJ$2*INDEX(Usage!$D$5:$ABF$11,MATCH(UsagePerHour!$B$100,Usage!$C$5:$C$11,0),MATCH(UsagePerHour!QJ$4,Usage!$D$3:$ABF$3,0)),"")</f>
        <v>2.0950051155774441</v>
      </c>
      <c r="QK105" s="6">
        <f>IFERROR(INDEX(Sales!$D$5:$ABF$18,MATCH(UsagePerHour!$B105,Sales!$C$5:$C$18,0),MATCH(UsagePerHour!QK$4,Sales!$D$3:$ABF$3,0))/QK$2*INDEX(Usage!$D$5:$ABF$11,MATCH(UsagePerHour!$B$100,Usage!$C$5:$C$11,0),MATCH(UsagePerHour!QK$4,Usage!$D$3:$ABF$3,0)),"")</f>
        <v>2.7277758631390472</v>
      </c>
      <c r="QL105" s="6">
        <f>IFERROR(INDEX(Sales!$D$5:$ABF$18,MATCH(UsagePerHour!$B105,Sales!$C$5:$C$18,0),MATCH(UsagePerHour!QL$4,Sales!$D$3:$ABF$3,0))/QL$2*INDEX(Usage!$D$5:$ABF$11,MATCH(UsagePerHour!$B$100,Usage!$C$5:$C$11,0),MATCH(UsagePerHour!QL$4,Usage!$D$3:$ABF$3,0)),"")</f>
        <v>3.6539330495674034</v>
      </c>
      <c r="QM105" s="6">
        <f>IFERROR(INDEX(Sales!$D$5:$ABF$18,MATCH(UsagePerHour!$B105,Sales!$C$5:$C$18,0),MATCH(UsagePerHour!QM$4,Sales!$D$3:$ABF$3,0))/QM$2*INDEX(Usage!$D$5:$ABF$11,MATCH(UsagePerHour!$B$100,Usage!$C$5:$C$11,0),MATCH(UsagePerHour!QM$4,Usage!$D$3:$ABF$3,0)),"")</f>
        <v>19.467596662213822</v>
      </c>
      <c r="QN105" s="6">
        <f>IFERROR(INDEX(Sales!$D$5:$ABF$18,MATCH(UsagePerHour!$B105,Sales!$C$5:$C$18,0),MATCH(UsagePerHour!QN$4,Sales!$D$3:$ABF$3,0))/QN$2*INDEX(Usage!$D$5:$ABF$11,MATCH(UsagePerHour!$B$100,Usage!$C$5:$C$11,0),MATCH(UsagePerHour!QN$4,Usage!$D$3:$ABF$3,0)),"")</f>
        <v>26.882438189931527</v>
      </c>
      <c r="QO105" s="6">
        <f>IFERROR(INDEX(Sales!$D$5:$ABF$18,MATCH(UsagePerHour!$B105,Sales!$C$5:$C$18,0),MATCH(UsagePerHour!QO$4,Sales!$D$3:$ABF$3,0))/QO$2*INDEX(Usage!$D$5:$ABF$11,MATCH(UsagePerHour!$B$100,Usage!$C$5:$C$11,0),MATCH(UsagePerHour!QO$4,Usage!$D$3:$ABF$3,0)),"")</f>
        <v>7.8961356219227747</v>
      </c>
      <c r="QP105" s="6">
        <f>IFERROR(INDEX(Sales!$D$5:$ABF$18,MATCH(UsagePerHour!$B105,Sales!$C$5:$C$18,0),MATCH(UsagePerHour!QP$4,Sales!$D$3:$ABF$3,0))/QP$2*INDEX(Usage!$D$5:$ABF$11,MATCH(UsagePerHour!$B$100,Usage!$C$5:$C$11,0),MATCH(UsagePerHour!QP$4,Usage!$D$3:$ABF$3,0)),"")</f>
        <v>4.1150277648955882</v>
      </c>
      <c r="QQ105" s="6">
        <f>IFERROR(INDEX(Sales!$D$5:$ABF$18,MATCH(UsagePerHour!$B105,Sales!$C$5:$C$18,0),MATCH(UsagePerHour!QQ$4,Sales!$D$3:$ABF$3,0))/QQ$2*INDEX(Usage!$D$5:$ABF$11,MATCH(UsagePerHour!$B$100,Usage!$C$5:$C$11,0),MATCH(UsagePerHour!QQ$4,Usage!$D$3:$ABF$3,0)),"")</f>
        <v>15.153788086482665</v>
      </c>
      <c r="QR105" s="6">
        <f>IFERROR(INDEX(Sales!$D$5:$ABF$18,MATCH(UsagePerHour!$B105,Sales!$C$5:$C$18,0),MATCH(UsagePerHour!QR$4,Sales!$D$3:$ABF$3,0))/QR$2*INDEX(Usage!$D$5:$ABF$11,MATCH(UsagePerHour!$B$100,Usage!$C$5:$C$11,0),MATCH(UsagePerHour!QR$4,Usage!$D$3:$ABF$3,0)),"")</f>
        <v>3.8471487859401035</v>
      </c>
      <c r="QS105" s="6">
        <f>IFERROR(INDEX(Sales!$D$5:$ABF$18,MATCH(UsagePerHour!$B105,Sales!$C$5:$C$18,0),MATCH(UsagePerHour!QS$4,Sales!$D$3:$ABF$3,0))/QS$2*INDEX(Usage!$D$5:$ABF$11,MATCH(UsagePerHour!$B$100,Usage!$C$5:$C$11,0),MATCH(UsagePerHour!QS$4,Usage!$D$3:$ABF$3,0)),"")</f>
        <v>4.2381726517676981</v>
      </c>
      <c r="QT105" s="6">
        <f>IFERROR(INDEX(Sales!$D$5:$ABF$18,MATCH(UsagePerHour!$B105,Sales!$C$5:$C$18,0),MATCH(UsagePerHour!QT$4,Sales!$D$3:$ABF$3,0))/QT$2*INDEX(Usage!$D$5:$ABF$11,MATCH(UsagePerHour!$B$100,Usage!$C$5:$C$11,0),MATCH(UsagePerHour!QT$4,Usage!$D$3:$ABF$3,0)),"")</f>
        <v>3.6610484399105001</v>
      </c>
      <c r="QU105" s="6">
        <f>IFERROR(INDEX(Sales!$D$5:$ABF$18,MATCH(UsagePerHour!$B105,Sales!$C$5:$C$18,0),MATCH(UsagePerHour!QU$4,Sales!$D$3:$ABF$3,0))/QU$2*INDEX(Usage!$D$5:$ABF$11,MATCH(UsagePerHour!$B$100,Usage!$C$5:$C$11,0),MATCH(UsagePerHour!QU$4,Usage!$D$3:$ABF$3,0)),"")</f>
        <v>21.183603632196675</v>
      </c>
      <c r="QV105" s="6">
        <f>IFERROR(INDEX(Sales!$D$5:$ABF$18,MATCH(UsagePerHour!$B105,Sales!$C$5:$C$18,0),MATCH(UsagePerHour!QV$4,Sales!$D$3:$ABF$3,0))/QV$2*INDEX(Usage!$D$5:$ABF$11,MATCH(UsagePerHour!$B$100,Usage!$C$5:$C$11,0),MATCH(UsagePerHour!QV$4,Usage!$D$3:$ABF$3,0)),"")</f>
        <v>4.6876944142092967</v>
      </c>
      <c r="QW105" s="6">
        <f>IFERROR(INDEX(Sales!$D$5:$ABF$18,MATCH(UsagePerHour!$B105,Sales!$C$5:$C$18,0),MATCH(UsagePerHour!QW$4,Sales!$D$3:$ABF$3,0))/QW$2*INDEX(Usage!$D$5:$ABF$11,MATCH(UsagePerHour!$B$100,Usage!$C$5:$C$11,0),MATCH(UsagePerHour!QW$4,Usage!$D$3:$ABF$3,0)),"")</f>
        <v>6.871545637061061</v>
      </c>
      <c r="QX105" s="6">
        <f>IFERROR(INDEX(Sales!$D$5:$ABF$18,MATCH(UsagePerHour!$B105,Sales!$C$5:$C$18,0),MATCH(UsagePerHour!QX$4,Sales!$D$3:$ABF$3,0))/QX$2*INDEX(Usage!$D$5:$ABF$11,MATCH(UsagePerHour!$B$100,Usage!$C$5:$C$11,0),MATCH(UsagePerHour!QX$4,Usage!$D$3:$ABF$3,0)),"")</f>
        <v>3.8370225633868338</v>
      </c>
      <c r="QY105" s="6">
        <f>IFERROR(INDEX(Sales!$D$5:$ABF$18,MATCH(UsagePerHour!$B105,Sales!$C$5:$C$18,0),MATCH(UsagePerHour!QY$4,Sales!$D$3:$ABF$3,0))/QY$2*INDEX(Usage!$D$5:$ABF$11,MATCH(UsagePerHour!$B$100,Usage!$C$5:$C$11,0),MATCH(UsagePerHour!QY$4,Usage!$D$3:$ABF$3,0)),"")</f>
        <v>2.9192428329082101</v>
      </c>
      <c r="QZ105" s="6">
        <f>IFERROR(INDEX(Sales!$D$5:$ABF$18,MATCH(UsagePerHour!$B105,Sales!$C$5:$C$18,0),MATCH(UsagePerHour!QZ$4,Sales!$D$3:$ABF$3,0))/QZ$2*INDEX(Usage!$D$5:$ABF$11,MATCH(UsagePerHour!$B$100,Usage!$C$5:$C$11,0),MATCH(UsagePerHour!QZ$4,Usage!$D$3:$ABF$3,0)),"")</f>
        <v>4.7847508451974932</v>
      </c>
      <c r="RA105" s="6">
        <f>IFERROR(INDEX(Sales!$D$5:$ABF$18,MATCH(UsagePerHour!$B105,Sales!$C$5:$C$18,0),MATCH(UsagePerHour!RA$4,Sales!$D$3:$ABF$3,0))/RA$2*INDEX(Usage!$D$5:$ABF$11,MATCH(UsagePerHour!$B$100,Usage!$C$5:$C$11,0),MATCH(UsagePerHour!RA$4,Usage!$D$3:$ABF$3,0)),"")</f>
        <v>3.10057880361654</v>
      </c>
      <c r="RB105" s="6">
        <f>IFERROR(INDEX(Sales!$D$5:$ABF$18,MATCH(UsagePerHour!$B105,Sales!$C$5:$C$18,0),MATCH(UsagePerHour!RB$4,Sales!$D$3:$ABF$3,0))/RB$2*INDEX(Usage!$D$5:$ABF$11,MATCH(UsagePerHour!$B$100,Usage!$C$5:$C$11,0),MATCH(UsagePerHour!RB$4,Usage!$D$3:$ABF$3,0)),"")</f>
        <v>15.476488742338502</v>
      </c>
      <c r="RC105" s="6">
        <f>IFERROR(INDEX(Sales!$D$5:$ABF$18,MATCH(UsagePerHour!$B105,Sales!$C$5:$C$18,0),MATCH(UsagePerHour!RC$4,Sales!$D$3:$ABF$3,0))/RC$2*INDEX(Usage!$D$5:$ABF$11,MATCH(UsagePerHour!$B$100,Usage!$C$5:$C$11,0),MATCH(UsagePerHour!RC$4,Usage!$D$3:$ABF$3,0)),"")</f>
        <v>3.6623649045894333</v>
      </c>
      <c r="RD105" s="6">
        <f>IFERROR(INDEX(Sales!$D$5:$ABF$18,MATCH(UsagePerHour!$B105,Sales!$C$5:$C$18,0),MATCH(UsagePerHour!RD$4,Sales!$D$3:$ABF$3,0))/RD$2*INDEX(Usage!$D$5:$ABF$11,MATCH(UsagePerHour!$B$100,Usage!$C$5:$C$11,0),MATCH(UsagePerHour!RD$4,Usage!$D$3:$ABF$3,0)),"")</f>
        <v>12.966376560293297</v>
      </c>
      <c r="RE105" s="6">
        <f>IFERROR(INDEX(Sales!$D$5:$ABF$18,MATCH(UsagePerHour!$B105,Sales!$C$5:$C$18,0),MATCH(UsagePerHour!RE$4,Sales!$D$3:$ABF$3,0))/RE$2*INDEX(Usage!$D$5:$ABF$11,MATCH(UsagePerHour!$B$100,Usage!$C$5:$C$11,0),MATCH(UsagePerHour!RE$4,Usage!$D$3:$ABF$3,0)),"")</f>
        <v>3.7858046558704452</v>
      </c>
      <c r="RF105" s="6">
        <f>IFERROR(INDEX(Sales!$D$5:$ABF$18,MATCH(UsagePerHour!$B105,Sales!$C$5:$C$18,0),MATCH(UsagePerHour!RF$4,Sales!$D$3:$ABF$3,0))/RF$2*INDEX(Usage!$D$5:$ABF$11,MATCH(UsagePerHour!$B$100,Usage!$C$5:$C$11,0),MATCH(UsagePerHour!RF$4,Usage!$D$3:$ABF$3,0)),"")</f>
        <v>1.7056524482946558</v>
      </c>
      <c r="RG105" s="6">
        <f>IFERROR(INDEX(Sales!$D$5:$ABF$18,MATCH(UsagePerHour!$B105,Sales!$C$5:$C$18,0),MATCH(UsagePerHour!RG$4,Sales!$D$3:$ABF$3,0))/RG$2*INDEX(Usage!$D$5:$ABF$11,MATCH(UsagePerHour!$B$100,Usage!$C$5:$C$11,0),MATCH(UsagePerHour!RG$4,Usage!$D$3:$ABF$3,0)),"")</f>
        <v>6.857134528979925</v>
      </c>
      <c r="RH105" s="6">
        <f>IFERROR(INDEX(Sales!$D$5:$ABF$18,MATCH(UsagePerHour!$B105,Sales!$C$5:$C$18,0),MATCH(UsagePerHour!RH$4,Sales!$D$3:$ABF$3,0))/RH$2*INDEX(Usage!$D$5:$ABF$11,MATCH(UsagePerHour!$B$100,Usage!$C$5:$C$11,0),MATCH(UsagePerHour!RH$4,Usage!$D$3:$ABF$3,0)),"")</f>
        <v>10.010169659415466</v>
      </c>
      <c r="RI105" s="6">
        <f>IFERROR(INDEX(Sales!$D$5:$ABF$18,MATCH(UsagePerHour!$B105,Sales!$C$5:$C$18,0),MATCH(UsagePerHour!RI$4,Sales!$D$3:$ABF$3,0))/RI$2*INDEX(Usage!$D$5:$ABF$11,MATCH(UsagePerHour!$B$100,Usage!$C$5:$C$11,0),MATCH(UsagePerHour!RI$4,Usage!$D$3:$ABF$3,0)),"")</f>
        <v>36.367379386287752</v>
      </c>
      <c r="RJ105" s="6">
        <f>IFERROR(INDEX(Sales!$D$5:$ABF$18,MATCH(UsagePerHour!$B105,Sales!$C$5:$C$18,0),MATCH(UsagePerHour!RJ$4,Sales!$D$3:$ABF$3,0))/RJ$2*INDEX(Usage!$D$5:$ABF$11,MATCH(UsagePerHour!$B$100,Usage!$C$5:$C$11,0),MATCH(UsagePerHour!RJ$4,Usage!$D$3:$ABF$3,0)),"")</f>
        <v>6.8486901892988552</v>
      </c>
      <c r="RK105" s="6">
        <f>IFERROR(INDEX(Sales!$D$5:$ABF$18,MATCH(UsagePerHour!$B105,Sales!$C$5:$C$18,0),MATCH(UsagePerHour!RK$4,Sales!$D$3:$ABF$3,0))/RK$2*INDEX(Usage!$D$5:$ABF$11,MATCH(UsagePerHour!$B$100,Usage!$C$5:$C$11,0),MATCH(UsagePerHour!RK$4,Usage!$D$3:$ABF$3,0)),"")</f>
        <v>4.0893295355633361</v>
      </c>
      <c r="RL105" s="6">
        <f>IFERROR(INDEX(Sales!$D$5:$ABF$18,MATCH(UsagePerHour!$B105,Sales!$C$5:$C$18,0),MATCH(UsagePerHour!RL$4,Sales!$D$3:$ABF$3,0))/RL$2*INDEX(Usage!$D$5:$ABF$11,MATCH(UsagePerHour!$B$100,Usage!$C$5:$C$11,0),MATCH(UsagePerHour!RL$4,Usage!$D$3:$ABF$3,0)),"")</f>
        <v>5.8179191060667801</v>
      </c>
      <c r="RM105" s="6">
        <f>IFERROR(INDEX(Sales!$D$5:$ABF$18,MATCH(UsagePerHour!$B105,Sales!$C$5:$C$18,0),MATCH(UsagePerHour!RM$4,Sales!$D$3:$ABF$3,0))/RM$2*INDEX(Usage!$D$5:$ABF$11,MATCH(UsagePerHour!$B$100,Usage!$C$5:$C$11,0),MATCH(UsagePerHour!RM$4,Usage!$D$3:$ABF$3,0)),"")</f>
        <v>2.3162471205122279</v>
      </c>
      <c r="RN105" s="6">
        <f>IFERROR(INDEX(Sales!$D$5:$ABF$18,MATCH(UsagePerHour!$B105,Sales!$C$5:$C$18,0),MATCH(UsagePerHour!RN$4,Sales!$D$3:$ABF$3,0))/RN$2*INDEX(Usage!$D$5:$ABF$11,MATCH(UsagePerHour!$B$100,Usage!$C$5:$C$11,0),MATCH(UsagePerHour!RN$4,Usage!$D$3:$ABF$3,0)),"")</f>
        <v>2.9844668979037854</v>
      </c>
      <c r="RO105" s="6">
        <f>IFERROR(INDEX(Sales!$D$5:$ABF$18,MATCH(UsagePerHour!$B105,Sales!$C$5:$C$18,0),MATCH(UsagePerHour!RO$4,Sales!$D$3:$ABF$3,0))/RO$2*INDEX(Usage!$D$5:$ABF$11,MATCH(UsagePerHour!$B$100,Usage!$C$5:$C$11,0),MATCH(UsagePerHour!RO$4,Usage!$D$3:$ABF$3,0)),"")</f>
        <v>7.4290249998360025</v>
      </c>
      <c r="RP105" s="6">
        <f>IFERROR(INDEX(Sales!$D$5:$ABF$18,MATCH(UsagePerHour!$B105,Sales!$C$5:$C$18,0),MATCH(UsagePerHour!RP$4,Sales!$D$3:$ABF$3,0))/RP$2*INDEX(Usage!$D$5:$ABF$11,MATCH(UsagePerHour!$B$100,Usage!$C$5:$C$11,0),MATCH(UsagePerHour!RP$4,Usage!$D$3:$ABF$3,0)),"")</f>
        <v>29.806254649918145</v>
      </c>
      <c r="RQ105" s="6">
        <f>IFERROR(INDEX(Sales!$D$5:$ABF$18,MATCH(UsagePerHour!$B105,Sales!$C$5:$C$18,0),MATCH(UsagePerHour!RQ$4,Sales!$D$3:$ABF$3,0))/RQ$2*INDEX(Usage!$D$5:$ABF$11,MATCH(UsagePerHour!$B$100,Usage!$C$5:$C$11,0),MATCH(UsagePerHour!RQ$4,Usage!$D$3:$ABF$3,0)),"")</f>
        <v>4.5519911720571038</v>
      </c>
      <c r="RR105" s="6">
        <f>IFERROR(INDEX(Sales!$D$5:$ABF$18,MATCH(UsagePerHour!$B105,Sales!$C$5:$C$18,0),MATCH(UsagePerHour!RR$4,Sales!$D$3:$ABF$3,0))/RR$2*INDEX(Usage!$D$5:$ABF$11,MATCH(UsagePerHour!$B$100,Usage!$C$5:$C$11,0),MATCH(UsagePerHour!RR$4,Usage!$D$3:$ABF$3,0)),"")</f>
        <v>5.0507681889933851</v>
      </c>
      <c r="RS105" s="6">
        <f>IFERROR(INDEX(Sales!$D$5:$ABF$18,MATCH(UsagePerHour!$B105,Sales!$C$5:$C$18,0),MATCH(UsagePerHour!RS$4,Sales!$D$3:$ABF$3,0))/RS$2*INDEX(Usage!$D$5:$ABF$11,MATCH(UsagePerHour!$B$100,Usage!$C$5:$C$11,0),MATCH(UsagePerHour!RS$4,Usage!$D$3:$ABF$3,0)),"")</f>
        <v>7.6202162236725259</v>
      </c>
      <c r="RT105" s="6">
        <f>IFERROR(INDEX(Sales!$D$5:$ABF$18,MATCH(UsagePerHour!$B105,Sales!$C$5:$C$18,0),MATCH(UsagePerHour!RT$4,Sales!$D$3:$ABF$3,0))/RT$2*INDEX(Usage!$D$5:$ABF$11,MATCH(UsagePerHour!$B$100,Usage!$C$5:$C$11,0),MATCH(UsagePerHour!RT$4,Usage!$D$3:$ABF$3,0)),"")</f>
        <v>3.2810636934202408</v>
      </c>
      <c r="RU105" s="6">
        <f>IFERROR(INDEX(Sales!$D$5:$ABF$18,MATCH(UsagePerHour!$B105,Sales!$C$5:$C$18,0),MATCH(UsagePerHour!RU$4,Sales!$D$3:$ABF$3,0))/RU$2*INDEX(Usage!$D$5:$ABF$11,MATCH(UsagePerHour!$B$100,Usage!$C$5:$C$11,0),MATCH(UsagePerHour!RU$4,Usage!$D$3:$ABF$3,0)),"")</f>
        <v>4.3393977123570888</v>
      </c>
      <c r="RV105" s="6">
        <f>IFERROR(INDEX(Sales!$D$5:$ABF$18,MATCH(UsagePerHour!$B105,Sales!$C$5:$C$18,0),MATCH(UsagePerHour!RV$4,Sales!$D$3:$ABF$3,0))/RV$2*INDEX(Usage!$D$5:$ABF$11,MATCH(UsagePerHour!$B$100,Usage!$C$5:$C$11,0),MATCH(UsagePerHour!RV$4,Usage!$D$3:$ABF$3,0)),"")</f>
        <v>2.1705022926533259</v>
      </c>
      <c r="RW105" s="6">
        <f>IFERROR(INDEX(Sales!$D$5:$ABF$18,MATCH(UsagePerHour!$B105,Sales!$C$5:$C$18,0),MATCH(UsagePerHour!RW$4,Sales!$D$3:$ABF$3,0))/RW$2*INDEX(Usage!$D$5:$ABF$11,MATCH(UsagePerHour!$B$100,Usage!$C$5:$C$11,0),MATCH(UsagePerHour!RW$4,Usage!$D$3:$ABF$3,0)),"")</f>
        <v>18.261032565052641</v>
      </c>
      <c r="RX105" s="6">
        <f>IFERROR(INDEX(Sales!$D$5:$ABF$18,MATCH(UsagePerHour!$B105,Sales!$C$5:$C$18,0),MATCH(UsagePerHour!RX$4,Sales!$D$3:$ABF$3,0))/RX$2*INDEX(Usage!$D$5:$ABF$11,MATCH(UsagePerHour!$B$100,Usage!$C$5:$C$11,0),MATCH(UsagePerHour!RX$4,Usage!$D$3:$ABF$3,0)),"")</f>
        <v>3.0191268647904916</v>
      </c>
      <c r="RY105" s="6">
        <f>IFERROR(INDEX(Sales!$D$5:$ABF$18,MATCH(UsagePerHour!$B105,Sales!$C$5:$C$18,0),MATCH(UsagePerHour!RY$4,Sales!$D$3:$ABF$3,0))/RY$2*INDEX(Usage!$D$5:$ABF$11,MATCH(UsagePerHour!$B$100,Usage!$C$5:$C$11,0),MATCH(UsagePerHour!RY$4,Usage!$D$3:$ABF$3,0)),"")</f>
        <v>6.7897889033782421</v>
      </c>
      <c r="RZ105" s="6">
        <f>IFERROR(INDEX(Sales!$D$5:$ABF$18,MATCH(UsagePerHour!$B105,Sales!$C$5:$C$18,0),MATCH(UsagePerHour!RZ$4,Sales!$D$3:$ABF$3,0))/RZ$2*INDEX(Usage!$D$5:$ABF$11,MATCH(UsagePerHour!$B$100,Usage!$C$5:$C$11,0),MATCH(UsagePerHour!RZ$4,Usage!$D$3:$ABF$3,0)),"")</f>
        <v>4.401294217228461</v>
      </c>
      <c r="SA105" s="6">
        <f>IFERROR(INDEX(Sales!$D$5:$ABF$18,MATCH(UsagePerHour!$B105,Sales!$C$5:$C$18,0),MATCH(UsagePerHour!SA$4,Sales!$D$3:$ABF$3,0))/SA$2*INDEX(Usage!$D$5:$ABF$11,MATCH(UsagePerHour!$B$100,Usage!$C$5:$C$11,0),MATCH(UsagePerHour!SA$4,Usage!$D$3:$ABF$3,0)),"")</f>
        <v>1.5920660137917282</v>
      </c>
      <c r="SB105" s="6">
        <f>IFERROR(INDEX(Sales!$D$5:$ABF$18,MATCH(UsagePerHour!$B105,Sales!$C$5:$C$18,0),MATCH(UsagePerHour!SB$4,Sales!$D$3:$ABF$3,0))/SB$2*INDEX(Usage!$D$5:$ABF$11,MATCH(UsagePerHour!$B$100,Usage!$C$5:$C$11,0),MATCH(UsagePerHour!SB$4,Usage!$D$3:$ABF$3,0)),"")</f>
        <v>2.3341158494875001</v>
      </c>
      <c r="SC105" s="6">
        <f>IFERROR(INDEX(Sales!$D$5:$ABF$18,MATCH(UsagePerHour!$B105,Sales!$C$5:$C$18,0),MATCH(UsagePerHour!SC$4,Sales!$D$3:$ABF$3,0))/SC$2*INDEX(Usage!$D$5:$ABF$11,MATCH(UsagePerHour!$B$100,Usage!$C$5:$C$11,0),MATCH(UsagePerHour!SC$4,Usage!$D$3:$ABF$3,0)),"")</f>
        <v>11.401958387600972</v>
      </c>
      <c r="SD105" s="6">
        <f>IFERROR(INDEX(Sales!$D$5:$ABF$18,MATCH(UsagePerHour!$B105,Sales!$C$5:$C$18,0),MATCH(UsagePerHour!SD$4,Sales!$D$3:$ABF$3,0))/SD$2*INDEX(Usage!$D$5:$ABF$11,MATCH(UsagePerHour!$B$100,Usage!$C$5:$C$11,0),MATCH(UsagePerHour!SD$4,Usage!$D$3:$ABF$3,0)),"")</f>
        <v>43.206685319299673</v>
      </c>
      <c r="SE105" s="6">
        <f>IFERROR(INDEX(Sales!$D$5:$ABF$18,MATCH(UsagePerHour!$B105,Sales!$C$5:$C$18,0),MATCH(UsagePerHour!SE$4,Sales!$D$3:$ABF$3,0))/SE$2*INDEX(Usage!$D$5:$ABF$11,MATCH(UsagePerHour!$B$100,Usage!$C$5:$C$11,0),MATCH(UsagePerHour!SE$4,Usage!$D$3:$ABF$3,0)),"")</f>
        <v>5.2651614934776187</v>
      </c>
      <c r="SF105" s="6">
        <f>IFERROR(INDEX(Sales!$D$5:$ABF$18,MATCH(UsagePerHour!$B105,Sales!$C$5:$C$18,0),MATCH(UsagePerHour!SF$4,Sales!$D$3:$ABF$3,0))/SF$2*INDEX(Usage!$D$5:$ABF$11,MATCH(UsagePerHour!$B$100,Usage!$C$5:$C$11,0),MATCH(UsagePerHour!SF$4,Usage!$D$3:$ABF$3,0)),"")</f>
        <v>6.0164367809153578</v>
      </c>
      <c r="SG105" s="6" t="str">
        <f>IFERROR(INDEX(Sales!$D$5:$ABF$18,MATCH(UsagePerHour!$B105,Sales!$C$5:$C$18,0),MATCH(UsagePerHour!SG$4,Sales!$D$3:$ABF$3,0))/SG$2*INDEX(Usage!$D$5:$ABF$11,MATCH(UsagePerHour!$B$100,Usage!$C$5:$C$11,0),MATCH(UsagePerHour!SG$4,Usage!$D$3:$ABF$3,0)),"")</f>
        <v/>
      </c>
      <c r="SH105" s="6" t="str">
        <f>IFERROR(INDEX(Sales!$D$5:$ABF$18,MATCH(UsagePerHour!$B105,Sales!$C$5:$C$18,0),MATCH(UsagePerHour!SH$4,Sales!$D$3:$ABF$3,0))/SH$2*INDEX(Usage!$D$5:$ABF$11,MATCH(UsagePerHour!$B$100,Usage!$C$5:$C$11,0),MATCH(UsagePerHour!SH$4,Usage!$D$3:$ABF$3,0)),"")</f>
        <v/>
      </c>
      <c r="SI105" s="6" t="str">
        <f>IFERROR(INDEX(Sales!$D$5:$ABF$18,MATCH(UsagePerHour!$B105,Sales!$C$5:$C$18,0),MATCH(UsagePerHour!SI$4,Sales!$D$3:$ABF$3,0))/SI$2*INDEX(Usage!$D$5:$ABF$11,MATCH(UsagePerHour!$B$100,Usage!$C$5:$C$11,0),MATCH(UsagePerHour!SI$4,Usage!$D$3:$ABF$3,0)),"")</f>
        <v/>
      </c>
      <c r="SJ105" s="6" t="str">
        <f>IFERROR(INDEX(Sales!$D$5:$ABF$18,MATCH(UsagePerHour!$B105,Sales!$C$5:$C$18,0),MATCH(UsagePerHour!SJ$4,Sales!$D$3:$ABF$3,0))/SJ$2*INDEX(Usage!$D$5:$ABF$11,MATCH(UsagePerHour!$B$100,Usage!$C$5:$C$11,0),MATCH(UsagePerHour!SJ$4,Usage!$D$3:$ABF$3,0)),"")</f>
        <v/>
      </c>
      <c r="SK105" s="6" t="str">
        <f>IFERROR(INDEX(Sales!$D$5:$ABF$18,MATCH(UsagePerHour!$B105,Sales!$C$5:$C$18,0),MATCH(UsagePerHour!SK$4,Sales!$D$3:$ABF$3,0))/SK$2*INDEX(Usage!$D$5:$ABF$11,MATCH(UsagePerHour!$B$100,Usage!$C$5:$C$11,0),MATCH(UsagePerHour!SK$4,Usage!$D$3:$ABF$3,0)),"")</f>
        <v/>
      </c>
      <c r="SL105" s="6" t="str">
        <f>IFERROR(INDEX(Sales!$D$5:$ABF$18,MATCH(UsagePerHour!$B105,Sales!$C$5:$C$18,0),MATCH(UsagePerHour!SL$4,Sales!$D$3:$ABF$3,0))/SL$2*INDEX(Usage!$D$5:$ABF$11,MATCH(UsagePerHour!$B$100,Usage!$C$5:$C$11,0),MATCH(UsagePerHour!SL$4,Usage!$D$3:$ABF$3,0)),"")</f>
        <v/>
      </c>
      <c r="SM105" s="6" t="str">
        <f>IFERROR(INDEX(Sales!$D$5:$ABF$18,MATCH(UsagePerHour!$B105,Sales!$C$5:$C$18,0),MATCH(UsagePerHour!SM$4,Sales!$D$3:$ABF$3,0))/SM$2*INDEX(Usage!$D$5:$ABF$11,MATCH(UsagePerHour!$B$100,Usage!$C$5:$C$11,0),MATCH(UsagePerHour!SM$4,Usage!$D$3:$ABF$3,0)),"")</f>
        <v/>
      </c>
      <c r="SN105" s="6" t="str">
        <f>IFERROR(INDEX(Sales!$D$5:$ABF$18,MATCH(UsagePerHour!$B105,Sales!$C$5:$C$18,0),MATCH(UsagePerHour!SN$4,Sales!$D$3:$ABF$3,0))/SN$2*INDEX(Usage!$D$5:$ABF$11,MATCH(UsagePerHour!$B$100,Usage!$C$5:$C$11,0),MATCH(UsagePerHour!SN$4,Usage!$D$3:$ABF$3,0)),"")</f>
        <v/>
      </c>
      <c r="SO105" s="6" t="str">
        <f>IFERROR(INDEX(Sales!$D$5:$ABF$18,MATCH(UsagePerHour!$B105,Sales!$C$5:$C$18,0),MATCH(UsagePerHour!SO$4,Sales!$D$3:$ABF$3,0))/SO$2*INDEX(Usage!$D$5:$ABF$11,MATCH(UsagePerHour!$B$100,Usage!$C$5:$C$11,0),MATCH(UsagePerHour!SO$4,Usage!$D$3:$ABF$3,0)),"")</f>
        <v/>
      </c>
      <c r="SP105" s="6" t="str">
        <f>IFERROR(INDEX(Sales!$D$5:$ABF$18,MATCH(UsagePerHour!$B105,Sales!$C$5:$C$18,0),MATCH(UsagePerHour!SP$4,Sales!$D$3:$ABF$3,0))/SP$2*INDEX(Usage!$D$5:$ABF$11,MATCH(UsagePerHour!$B$100,Usage!$C$5:$C$11,0),MATCH(UsagePerHour!SP$4,Usage!$D$3:$ABF$3,0)),"")</f>
        <v/>
      </c>
      <c r="SQ105" s="6" t="str">
        <f>IFERROR(INDEX(Sales!$D$5:$ABF$18,MATCH(UsagePerHour!$B105,Sales!$C$5:$C$18,0),MATCH(UsagePerHour!SQ$4,Sales!$D$3:$ABF$3,0))/SQ$2*INDEX(Usage!$D$5:$ABF$11,MATCH(UsagePerHour!$B$100,Usage!$C$5:$C$11,0),MATCH(UsagePerHour!SQ$4,Usage!$D$3:$ABF$3,0)),"")</f>
        <v/>
      </c>
      <c r="SR105" s="6" t="str">
        <f>IFERROR(INDEX(Sales!$D$5:$ABF$18,MATCH(UsagePerHour!$B105,Sales!$C$5:$C$18,0),MATCH(UsagePerHour!SR$4,Sales!$D$3:$ABF$3,0))/SR$2*INDEX(Usage!$D$5:$ABF$11,MATCH(UsagePerHour!$B$100,Usage!$C$5:$C$11,0),MATCH(UsagePerHour!SR$4,Usage!$D$3:$ABF$3,0)),"")</f>
        <v/>
      </c>
      <c r="SS105" s="6" t="str">
        <f>IFERROR(INDEX(Sales!$D$5:$ABF$18,MATCH(UsagePerHour!$B105,Sales!$C$5:$C$18,0),MATCH(UsagePerHour!SS$4,Sales!$D$3:$ABF$3,0))/SS$2*INDEX(Usage!$D$5:$ABF$11,MATCH(UsagePerHour!$B$100,Usage!$C$5:$C$11,0),MATCH(UsagePerHour!SS$4,Usage!$D$3:$ABF$3,0)),"")</f>
        <v/>
      </c>
      <c r="ST105" s="6" t="str">
        <f>IFERROR(INDEX(Sales!$D$5:$ABF$18,MATCH(UsagePerHour!$B105,Sales!$C$5:$C$18,0),MATCH(UsagePerHour!ST$4,Sales!$D$3:$ABF$3,0))/ST$2*INDEX(Usage!$D$5:$ABF$11,MATCH(UsagePerHour!$B$100,Usage!$C$5:$C$11,0),MATCH(UsagePerHour!ST$4,Usage!$D$3:$ABF$3,0)),"")</f>
        <v/>
      </c>
      <c r="SU105" s="6" t="str">
        <f>IFERROR(INDEX(Sales!$D$5:$ABF$18,MATCH(UsagePerHour!$B105,Sales!$C$5:$C$18,0),MATCH(UsagePerHour!SU$4,Sales!$D$3:$ABF$3,0))/SU$2*INDEX(Usage!$D$5:$ABF$11,MATCH(UsagePerHour!$B$100,Usage!$C$5:$C$11,0),MATCH(UsagePerHour!SU$4,Usage!$D$3:$ABF$3,0)),"")</f>
        <v/>
      </c>
      <c r="SV105" s="6" t="str">
        <f>IFERROR(INDEX(Sales!$D$5:$ABF$18,MATCH(UsagePerHour!$B105,Sales!$C$5:$C$18,0),MATCH(UsagePerHour!SV$4,Sales!$D$3:$ABF$3,0))/SV$2*INDEX(Usage!$D$5:$ABF$11,MATCH(UsagePerHour!$B$100,Usage!$C$5:$C$11,0),MATCH(UsagePerHour!SV$4,Usage!$D$3:$ABF$3,0)),"")</f>
        <v/>
      </c>
      <c r="SW105" s="6" t="str">
        <f>IFERROR(INDEX(Sales!$D$5:$ABF$18,MATCH(UsagePerHour!$B105,Sales!$C$5:$C$18,0),MATCH(UsagePerHour!SW$4,Sales!$D$3:$ABF$3,0))/SW$2*INDEX(Usage!$D$5:$ABF$11,MATCH(UsagePerHour!$B$100,Usage!$C$5:$C$11,0),MATCH(UsagePerHour!SW$4,Usage!$D$3:$ABF$3,0)),"")</f>
        <v/>
      </c>
      <c r="SX105" s="6" t="str">
        <f>IFERROR(INDEX(Sales!$D$5:$ABF$18,MATCH(UsagePerHour!$B105,Sales!$C$5:$C$18,0),MATCH(UsagePerHour!SX$4,Sales!$D$3:$ABF$3,0))/SX$2*INDEX(Usage!$D$5:$ABF$11,MATCH(UsagePerHour!$B$100,Usage!$C$5:$C$11,0),MATCH(UsagePerHour!SX$4,Usage!$D$3:$ABF$3,0)),"")</f>
        <v/>
      </c>
      <c r="SY105" s="6" t="str">
        <f>IFERROR(INDEX(Sales!$D$5:$ABF$18,MATCH(UsagePerHour!$B105,Sales!$C$5:$C$18,0),MATCH(UsagePerHour!SY$4,Sales!$D$3:$ABF$3,0))/SY$2*INDEX(Usage!$D$5:$ABF$11,MATCH(UsagePerHour!$B$100,Usage!$C$5:$C$11,0),MATCH(UsagePerHour!SY$4,Usage!$D$3:$ABF$3,0)),"")</f>
        <v/>
      </c>
      <c r="SZ105" s="6" t="str">
        <f>IFERROR(INDEX(Sales!$D$5:$ABF$18,MATCH(UsagePerHour!$B105,Sales!$C$5:$C$18,0),MATCH(UsagePerHour!SZ$4,Sales!$D$3:$ABF$3,0))/SZ$2*INDEX(Usage!$D$5:$ABF$11,MATCH(UsagePerHour!$B$100,Usage!$C$5:$C$11,0),MATCH(UsagePerHour!SZ$4,Usage!$D$3:$ABF$3,0)),"")</f>
        <v/>
      </c>
      <c r="TA105" s="6" t="str">
        <f>IFERROR(INDEX(Sales!$D$5:$ABF$18,MATCH(UsagePerHour!$B105,Sales!$C$5:$C$18,0),MATCH(UsagePerHour!TA$4,Sales!$D$3:$ABF$3,0))/TA$2*INDEX(Usage!$D$5:$ABF$11,MATCH(UsagePerHour!$B$100,Usage!$C$5:$C$11,0),MATCH(UsagePerHour!TA$4,Usage!$D$3:$ABF$3,0)),"")</f>
        <v/>
      </c>
      <c r="TB105" s="6" t="str">
        <f>IFERROR(INDEX(Sales!$D$5:$ABF$18,MATCH(UsagePerHour!$B105,Sales!$C$5:$C$18,0),MATCH(UsagePerHour!TB$4,Sales!$D$3:$ABF$3,0))/TB$2*INDEX(Usage!$D$5:$ABF$11,MATCH(UsagePerHour!$B$100,Usage!$C$5:$C$11,0),MATCH(UsagePerHour!TB$4,Usage!$D$3:$ABF$3,0)),"")</f>
        <v/>
      </c>
      <c r="TC105" s="6" t="str">
        <f>IFERROR(INDEX(Sales!$D$5:$ABF$18,MATCH(UsagePerHour!$B105,Sales!$C$5:$C$18,0),MATCH(UsagePerHour!TC$4,Sales!$D$3:$ABF$3,0))/TC$2*INDEX(Usage!$D$5:$ABF$11,MATCH(UsagePerHour!$B$100,Usage!$C$5:$C$11,0),MATCH(UsagePerHour!TC$4,Usage!$D$3:$ABF$3,0)),"")</f>
        <v/>
      </c>
      <c r="TD105" s="6" t="str">
        <f>IFERROR(INDEX(Sales!$D$5:$ABF$18,MATCH(UsagePerHour!$B105,Sales!$C$5:$C$18,0),MATCH(UsagePerHour!TD$4,Sales!$D$3:$ABF$3,0))/TD$2*INDEX(Usage!$D$5:$ABF$11,MATCH(UsagePerHour!$B$100,Usage!$C$5:$C$11,0),MATCH(UsagePerHour!TD$4,Usage!$D$3:$ABF$3,0)),"")</f>
        <v/>
      </c>
      <c r="TE105" s="6" t="str">
        <f>IFERROR(INDEX(Sales!$D$5:$ABF$18,MATCH(UsagePerHour!$B105,Sales!$C$5:$C$18,0),MATCH(UsagePerHour!TE$4,Sales!$D$3:$ABF$3,0))/TE$2*INDEX(Usage!$D$5:$ABF$11,MATCH(UsagePerHour!$B$100,Usage!$C$5:$C$11,0),MATCH(UsagePerHour!TE$4,Usage!$D$3:$ABF$3,0)),"")</f>
        <v/>
      </c>
      <c r="TF105" s="6" t="str">
        <f>IFERROR(INDEX(Sales!$D$5:$ABF$18,MATCH(UsagePerHour!$B105,Sales!$C$5:$C$18,0),MATCH(UsagePerHour!TF$4,Sales!$D$3:$ABF$3,0))/TF$2*INDEX(Usage!$D$5:$ABF$11,MATCH(UsagePerHour!$B$100,Usage!$C$5:$C$11,0),MATCH(UsagePerHour!TF$4,Usage!$D$3:$ABF$3,0)),"")</f>
        <v/>
      </c>
      <c r="TG105" s="6" t="str">
        <f>IFERROR(INDEX(Sales!$D$5:$ABF$18,MATCH(UsagePerHour!$B105,Sales!$C$5:$C$18,0),MATCH(UsagePerHour!TG$4,Sales!$D$3:$ABF$3,0))/TG$2*INDEX(Usage!$D$5:$ABF$11,MATCH(UsagePerHour!$B$100,Usage!$C$5:$C$11,0),MATCH(UsagePerHour!TG$4,Usage!$D$3:$ABF$3,0)),"")</f>
        <v/>
      </c>
      <c r="TH105" s="6" t="str">
        <f>IFERROR(INDEX(Sales!$D$5:$ABF$18,MATCH(UsagePerHour!$B105,Sales!$C$5:$C$18,0),MATCH(UsagePerHour!TH$4,Sales!$D$3:$ABF$3,0))/TH$2*INDEX(Usage!$D$5:$ABF$11,MATCH(UsagePerHour!$B$100,Usage!$C$5:$C$11,0),MATCH(UsagePerHour!TH$4,Usage!$D$3:$ABF$3,0)),"")</f>
        <v/>
      </c>
      <c r="TI105" s="6" t="str">
        <f>IFERROR(INDEX(Sales!$D$5:$ABF$18,MATCH(UsagePerHour!$B105,Sales!$C$5:$C$18,0),MATCH(UsagePerHour!TI$4,Sales!$D$3:$ABF$3,0))/TI$2*INDEX(Usage!$D$5:$ABF$11,MATCH(UsagePerHour!$B$100,Usage!$C$5:$C$11,0),MATCH(UsagePerHour!TI$4,Usage!$D$3:$ABF$3,0)),"")</f>
        <v/>
      </c>
      <c r="TJ105" s="6" t="str">
        <f>IFERROR(INDEX(Sales!$D$5:$ABF$18,MATCH(UsagePerHour!$B105,Sales!$C$5:$C$18,0),MATCH(UsagePerHour!TJ$4,Sales!$D$3:$ABF$3,0))/TJ$2*INDEX(Usage!$D$5:$ABF$11,MATCH(UsagePerHour!$B$100,Usage!$C$5:$C$11,0),MATCH(UsagePerHour!TJ$4,Usage!$D$3:$ABF$3,0)),"")</f>
        <v/>
      </c>
      <c r="TK105" s="6" t="str">
        <f>IFERROR(INDEX(Sales!$D$5:$ABF$18,MATCH(UsagePerHour!$B105,Sales!$C$5:$C$18,0),MATCH(UsagePerHour!TK$4,Sales!$D$3:$ABF$3,0))/TK$2*INDEX(Usage!$D$5:$ABF$11,MATCH(UsagePerHour!$B$100,Usage!$C$5:$C$11,0),MATCH(UsagePerHour!TK$4,Usage!$D$3:$ABF$3,0)),"")</f>
        <v/>
      </c>
      <c r="TL105" s="6" t="str">
        <f>IFERROR(INDEX(Sales!$D$5:$ABF$18,MATCH(UsagePerHour!$B105,Sales!$C$5:$C$18,0),MATCH(UsagePerHour!TL$4,Sales!$D$3:$ABF$3,0))/TL$2*INDEX(Usage!$D$5:$ABF$11,MATCH(UsagePerHour!$B$100,Usage!$C$5:$C$11,0),MATCH(UsagePerHour!TL$4,Usage!$D$3:$ABF$3,0)),"")</f>
        <v/>
      </c>
      <c r="TM105" s="6" t="str">
        <f>IFERROR(INDEX(Sales!$D$5:$ABF$18,MATCH(UsagePerHour!$B105,Sales!$C$5:$C$18,0),MATCH(UsagePerHour!TM$4,Sales!$D$3:$ABF$3,0))/TM$2*INDEX(Usage!$D$5:$ABF$11,MATCH(UsagePerHour!$B$100,Usage!$C$5:$C$11,0),MATCH(UsagePerHour!TM$4,Usage!$D$3:$ABF$3,0)),"")</f>
        <v/>
      </c>
      <c r="TN105" s="6" t="str">
        <f>IFERROR(INDEX(Sales!$D$5:$ABF$18,MATCH(UsagePerHour!$B105,Sales!$C$5:$C$18,0),MATCH(UsagePerHour!TN$4,Sales!$D$3:$ABF$3,0))/TN$2*INDEX(Usage!$D$5:$ABF$11,MATCH(UsagePerHour!$B$100,Usage!$C$5:$C$11,0),MATCH(UsagePerHour!TN$4,Usage!$D$3:$ABF$3,0)),"")</f>
        <v/>
      </c>
      <c r="TO105" s="6" t="str">
        <f>IFERROR(INDEX(Sales!$D$5:$ABF$18,MATCH(UsagePerHour!$B105,Sales!$C$5:$C$18,0),MATCH(UsagePerHour!TO$4,Sales!$D$3:$ABF$3,0))/TO$2*INDEX(Usage!$D$5:$ABF$11,MATCH(UsagePerHour!$B$100,Usage!$C$5:$C$11,0),MATCH(UsagePerHour!TO$4,Usage!$D$3:$ABF$3,0)),"")</f>
        <v/>
      </c>
      <c r="TP105" s="6" t="str">
        <f>IFERROR(INDEX(Sales!$D$5:$ABF$18,MATCH(UsagePerHour!$B105,Sales!$C$5:$C$18,0),MATCH(UsagePerHour!TP$4,Sales!$D$3:$ABF$3,0))/TP$2*INDEX(Usage!$D$5:$ABF$11,MATCH(UsagePerHour!$B$100,Usage!$C$5:$C$11,0),MATCH(UsagePerHour!TP$4,Usage!$D$3:$ABF$3,0)),"")</f>
        <v/>
      </c>
      <c r="TQ105" s="6" t="str">
        <f>IFERROR(INDEX(Sales!$D$5:$ABF$18,MATCH(UsagePerHour!$B105,Sales!$C$5:$C$18,0),MATCH(UsagePerHour!TQ$4,Sales!$D$3:$ABF$3,0))/TQ$2*INDEX(Usage!$D$5:$ABF$11,MATCH(UsagePerHour!$B$100,Usage!$C$5:$C$11,0),MATCH(UsagePerHour!TQ$4,Usage!$D$3:$ABF$3,0)),"")</f>
        <v/>
      </c>
      <c r="TR105" s="6" t="str">
        <f>IFERROR(INDEX(Sales!$D$5:$ABF$18,MATCH(UsagePerHour!$B105,Sales!$C$5:$C$18,0),MATCH(UsagePerHour!TR$4,Sales!$D$3:$ABF$3,0))/TR$2*INDEX(Usage!$D$5:$ABF$11,MATCH(UsagePerHour!$B$100,Usage!$C$5:$C$11,0),MATCH(UsagePerHour!TR$4,Usage!$D$3:$ABF$3,0)),"")</f>
        <v/>
      </c>
      <c r="TS105" s="6" t="str">
        <f>IFERROR(INDEX(Sales!$D$5:$ABF$18,MATCH(UsagePerHour!$B105,Sales!$C$5:$C$18,0),MATCH(UsagePerHour!TS$4,Sales!$D$3:$ABF$3,0))/TS$2*INDEX(Usage!$D$5:$ABF$11,MATCH(UsagePerHour!$B$100,Usage!$C$5:$C$11,0),MATCH(UsagePerHour!TS$4,Usage!$D$3:$ABF$3,0)),"")</f>
        <v/>
      </c>
      <c r="TT105" s="6" t="str">
        <f>IFERROR(INDEX(Sales!$D$5:$ABF$18,MATCH(UsagePerHour!$B105,Sales!$C$5:$C$18,0),MATCH(UsagePerHour!TT$4,Sales!$D$3:$ABF$3,0))/TT$2*INDEX(Usage!$D$5:$ABF$11,MATCH(UsagePerHour!$B$100,Usage!$C$5:$C$11,0),MATCH(UsagePerHour!TT$4,Usage!$D$3:$ABF$3,0)),"")</f>
        <v/>
      </c>
      <c r="TU105" s="6" t="str">
        <f>IFERROR(INDEX(Sales!$D$5:$ABF$18,MATCH(UsagePerHour!$B105,Sales!$C$5:$C$18,0),MATCH(UsagePerHour!TU$4,Sales!$D$3:$ABF$3,0))/TU$2*INDEX(Usage!$D$5:$ABF$11,MATCH(UsagePerHour!$B$100,Usage!$C$5:$C$11,0),MATCH(UsagePerHour!TU$4,Usage!$D$3:$ABF$3,0)),"")</f>
        <v/>
      </c>
      <c r="TV105" s="6" t="str">
        <f>IFERROR(INDEX(Sales!$D$5:$ABF$18,MATCH(UsagePerHour!$B105,Sales!$C$5:$C$18,0),MATCH(UsagePerHour!TV$4,Sales!$D$3:$ABF$3,0))/TV$2*INDEX(Usage!$D$5:$ABF$11,MATCH(UsagePerHour!$B$100,Usage!$C$5:$C$11,0),MATCH(UsagePerHour!TV$4,Usage!$D$3:$ABF$3,0)),"")</f>
        <v/>
      </c>
      <c r="TW105" s="6" t="str">
        <f>IFERROR(INDEX(Sales!$D$5:$ABF$18,MATCH(UsagePerHour!$B105,Sales!$C$5:$C$18,0),MATCH(UsagePerHour!TW$4,Sales!$D$3:$ABF$3,0))/TW$2*INDEX(Usage!$D$5:$ABF$11,MATCH(UsagePerHour!$B$100,Usage!$C$5:$C$11,0),MATCH(UsagePerHour!TW$4,Usage!$D$3:$ABF$3,0)),"")</f>
        <v/>
      </c>
      <c r="TX105" s="6" t="str">
        <f>IFERROR(INDEX(Sales!$D$5:$ABF$18,MATCH(UsagePerHour!$B105,Sales!$C$5:$C$18,0),MATCH(UsagePerHour!TX$4,Sales!$D$3:$ABF$3,0))/TX$2*INDEX(Usage!$D$5:$ABF$11,MATCH(UsagePerHour!$B$100,Usage!$C$5:$C$11,0),MATCH(UsagePerHour!TX$4,Usage!$D$3:$ABF$3,0)),"")</f>
        <v/>
      </c>
      <c r="TY105" s="6" t="str">
        <f>IFERROR(INDEX(Sales!$D$5:$ABF$18,MATCH(UsagePerHour!$B105,Sales!$C$5:$C$18,0),MATCH(UsagePerHour!TY$4,Sales!$D$3:$ABF$3,0))/TY$2*INDEX(Usage!$D$5:$ABF$11,MATCH(UsagePerHour!$B$100,Usage!$C$5:$C$11,0),MATCH(UsagePerHour!TY$4,Usage!$D$3:$ABF$3,0)),"")</f>
        <v/>
      </c>
      <c r="TZ105" s="6" t="str">
        <f>IFERROR(INDEX(Sales!$D$5:$ABF$18,MATCH(UsagePerHour!$B105,Sales!$C$5:$C$18,0),MATCH(UsagePerHour!TZ$4,Sales!$D$3:$ABF$3,0))/TZ$2*INDEX(Usage!$D$5:$ABF$11,MATCH(UsagePerHour!$B$100,Usage!$C$5:$C$11,0),MATCH(UsagePerHour!TZ$4,Usage!$D$3:$ABF$3,0)),"")</f>
        <v/>
      </c>
      <c r="UA105" s="6" t="str">
        <f>IFERROR(INDEX(Sales!$D$5:$ABF$18,MATCH(UsagePerHour!$B105,Sales!$C$5:$C$18,0),MATCH(UsagePerHour!UA$4,Sales!$D$3:$ABF$3,0))/UA$2*INDEX(Usage!$D$5:$ABF$11,MATCH(UsagePerHour!$B$100,Usage!$C$5:$C$11,0),MATCH(UsagePerHour!UA$4,Usage!$D$3:$ABF$3,0)),"")</f>
        <v/>
      </c>
      <c r="UB105" s="6" t="str">
        <f>IFERROR(INDEX(Sales!$D$5:$ABF$18,MATCH(UsagePerHour!$B105,Sales!$C$5:$C$18,0),MATCH(UsagePerHour!UB$4,Sales!$D$3:$ABF$3,0))/UB$2*INDEX(Usage!$D$5:$ABF$11,MATCH(UsagePerHour!$B$100,Usage!$C$5:$C$11,0),MATCH(UsagePerHour!UB$4,Usage!$D$3:$ABF$3,0)),"")</f>
        <v/>
      </c>
      <c r="UC105" s="6" t="str">
        <f>IFERROR(INDEX(Sales!$D$5:$ABF$18,MATCH(UsagePerHour!$B105,Sales!$C$5:$C$18,0),MATCH(UsagePerHour!UC$4,Sales!$D$3:$ABF$3,0))/UC$2*INDEX(Usage!$D$5:$ABF$11,MATCH(UsagePerHour!$B$100,Usage!$C$5:$C$11,0),MATCH(UsagePerHour!UC$4,Usage!$D$3:$ABF$3,0)),"")</f>
        <v/>
      </c>
      <c r="UD105" s="6" t="str">
        <f>IFERROR(INDEX(Sales!$D$5:$ABF$18,MATCH(UsagePerHour!$B105,Sales!$C$5:$C$18,0),MATCH(UsagePerHour!UD$4,Sales!$D$3:$ABF$3,0))/UD$2*INDEX(Usage!$D$5:$ABF$11,MATCH(UsagePerHour!$B$100,Usage!$C$5:$C$11,0),MATCH(UsagePerHour!UD$4,Usage!$D$3:$ABF$3,0)),"")</f>
        <v/>
      </c>
      <c r="UE105" s="6" t="str">
        <f>IFERROR(INDEX(Sales!$D$5:$ABF$18,MATCH(UsagePerHour!$B105,Sales!$C$5:$C$18,0),MATCH(UsagePerHour!UE$4,Sales!$D$3:$ABF$3,0))/UE$2*INDEX(Usage!$D$5:$ABF$11,MATCH(UsagePerHour!$B$100,Usage!$C$5:$C$11,0),MATCH(UsagePerHour!UE$4,Usage!$D$3:$ABF$3,0)),"")</f>
        <v/>
      </c>
      <c r="UF105" s="6" t="str">
        <f>IFERROR(INDEX(Sales!$D$5:$ABF$18,MATCH(UsagePerHour!$B105,Sales!$C$5:$C$18,0),MATCH(UsagePerHour!UF$4,Sales!$D$3:$ABF$3,0))/UF$2*INDEX(Usage!$D$5:$ABF$11,MATCH(UsagePerHour!$B$100,Usage!$C$5:$C$11,0),MATCH(UsagePerHour!UF$4,Usage!$D$3:$ABF$3,0)),"")</f>
        <v/>
      </c>
      <c r="UG105" s="6" t="str">
        <f>IFERROR(INDEX(Sales!$D$5:$ABF$18,MATCH(UsagePerHour!$B105,Sales!$C$5:$C$18,0),MATCH(UsagePerHour!UG$4,Sales!$D$3:$ABF$3,0))/UG$2*INDEX(Usage!$D$5:$ABF$11,MATCH(UsagePerHour!$B$100,Usage!$C$5:$C$11,0),MATCH(UsagePerHour!UG$4,Usage!$D$3:$ABF$3,0)),"")</f>
        <v/>
      </c>
      <c r="UH105" s="6" t="str">
        <f>IFERROR(INDEX(Sales!$D$5:$ABF$18,MATCH(UsagePerHour!$B105,Sales!$C$5:$C$18,0),MATCH(UsagePerHour!UH$4,Sales!$D$3:$ABF$3,0))/UH$2*INDEX(Usage!$D$5:$ABF$11,MATCH(UsagePerHour!$B$100,Usage!$C$5:$C$11,0),MATCH(UsagePerHour!UH$4,Usage!$D$3:$ABF$3,0)),"")</f>
        <v/>
      </c>
      <c r="UI105" s="6" t="str">
        <f>IFERROR(INDEX(Sales!$D$5:$ABF$18,MATCH(UsagePerHour!$B105,Sales!$C$5:$C$18,0),MATCH(UsagePerHour!UI$4,Sales!$D$3:$ABF$3,0))/UI$2*INDEX(Usage!$D$5:$ABF$11,MATCH(UsagePerHour!$B$100,Usage!$C$5:$C$11,0),MATCH(UsagePerHour!UI$4,Usage!$D$3:$ABF$3,0)),"")</f>
        <v/>
      </c>
      <c r="UJ105" s="6" t="str">
        <f>IFERROR(INDEX(Sales!$D$5:$ABF$18,MATCH(UsagePerHour!$B105,Sales!$C$5:$C$18,0),MATCH(UsagePerHour!UJ$4,Sales!$D$3:$ABF$3,0))/UJ$2*INDEX(Usage!$D$5:$ABF$11,MATCH(UsagePerHour!$B$100,Usage!$C$5:$C$11,0),MATCH(UsagePerHour!UJ$4,Usage!$D$3:$ABF$3,0)),"")</f>
        <v/>
      </c>
      <c r="UK105" s="6" t="str">
        <f>IFERROR(INDEX(Sales!$D$5:$ABF$18,MATCH(UsagePerHour!$B105,Sales!$C$5:$C$18,0),MATCH(UsagePerHour!UK$4,Sales!$D$3:$ABF$3,0))/UK$2*INDEX(Usage!$D$5:$ABF$11,MATCH(UsagePerHour!$B$100,Usage!$C$5:$C$11,0),MATCH(UsagePerHour!UK$4,Usage!$D$3:$ABF$3,0)),"")</f>
        <v/>
      </c>
      <c r="UL105" s="6" t="str">
        <f>IFERROR(INDEX(Sales!$D$5:$ABF$18,MATCH(UsagePerHour!$B105,Sales!$C$5:$C$18,0),MATCH(UsagePerHour!UL$4,Sales!$D$3:$ABF$3,0))/UL$2*INDEX(Usage!$D$5:$ABF$11,MATCH(UsagePerHour!$B$100,Usage!$C$5:$C$11,0),MATCH(UsagePerHour!UL$4,Usage!$D$3:$ABF$3,0)),"")</f>
        <v/>
      </c>
      <c r="UM105" s="6" t="str">
        <f>IFERROR(INDEX(Sales!$D$5:$ABF$18,MATCH(UsagePerHour!$B105,Sales!$C$5:$C$18,0),MATCH(UsagePerHour!UM$4,Sales!$D$3:$ABF$3,0))/UM$2*INDEX(Usage!$D$5:$ABF$11,MATCH(UsagePerHour!$B$100,Usage!$C$5:$C$11,0),MATCH(UsagePerHour!UM$4,Usage!$D$3:$ABF$3,0)),"")</f>
        <v/>
      </c>
      <c r="UN105" s="6" t="str">
        <f>IFERROR(INDEX(Sales!$D$5:$ABF$18,MATCH(UsagePerHour!$B105,Sales!$C$5:$C$18,0),MATCH(UsagePerHour!UN$4,Sales!$D$3:$ABF$3,0))/UN$2*INDEX(Usage!$D$5:$ABF$11,MATCH(UsagePerHour!$B$100,Usage!$C$5:$C$11,0),MATCH(UsagePerHour!UN$4,Usage!$D$3:$ABF$3,0)),"")</f>
        <v/>
      </c>
      <c r="UO105" s="6" t="str">
        <f>IFERROR(INDEX(Sales!$D$5:$ABF$18,MATCH(UsagePerHour!$B105,Sales!$C$5:$C$18,0),MATCH(UsagePerHour!UO$4,Sales!$D$3:$ABF$3,0))/UO$2*INDEX(Usage!$D$5:$ABF$11,MATCH(UsagePerHour!$B$100,Usage!$C$5:$C$11,0),MATCH(UsagePerHour!UO$4,Usage!$D$3:$ABF$3,0)),"")</f>
        <v/>
      </c>
      <c r="UP105" s="6" t="str">
        <f>IFERROR(INDEX(Sales!$D$5:$ABF$18,MATCH(UsagePerHour!$B105,Sales!$C$5:$C$18,0),MATCH(UsagePerHour!UP$4,Sales!$D$3:$ABF$3,0))/UP$2*INDEX(Usage!$D$5:$ABF$11,MATCH(UsagePerHour!$B$100,Usage!$C$5:$C$11,0),MATCH(UsagePerHour!UP$4,Usage!$D$3:$ABF$3,0)),"")</f>
        <v/>
      </c>
      <c r="UQ105" s="6" t="str">
        <f>IFERROR(INDEX(Sales!$D$5:$ABF$18,MATCH(UsagePerHour!$B105,Sales!$C$5:$C$18,0),MATCH(UsagePerHour!UQ$4,Sales!$D$3:$ABF$3,0))/UQ$2*INDEX(Usage!$D$5:$ABF$11,MATCH(UsagePerHour!$B$100,Usage!$C$5:$C$11,0),MATCH(UsagePerHour!UQ$4,Usage!$D$3:$ABF$3,0)),"")</f>
        <v/>
      </c>
      <c r="UR105" s="6" t="str">
        <f>IFERROR(INDEX(Sales!$D$5:$ABF$18,MATCH(UsagePerHour!$B105,Sales!$C$5:$C$18,0),MATCH(UsagePerHour!UR$4,Sales!$D$3:$ABF$3,0))/UR$2*INDEX(Usage!$D$5:$ABF$11,MATCH(UsagePerHour!$B$100,Usage!$C$5:$C$11,0),MATCH(UsagePerHour!UR$4,Usage!$D$3:$ABF$3,0)),"")</f>
        <v/>
      </c>
      <c r="US105" s="6" t="str">
        <f>IFERROR(INDEX(Sales!$D$5:$ABF$18,MATCH(UsagePerHour!$B105,Sales!$C$5:$C$18,0),MATCH(UsagePerHour!US$4,Sales!$D$3:$ABF$3,0))/US$2*INDEX(Usage!$D$5:$ABF$11,MATCH(UsagePerHour!$B$100,Usage!$C$5:$C$11,0),MATCH(UsagePerHour!US$4,Usage!$D$3:$ABF$3,0)),"")</f>
        <v/>
      </c>
      <c r="UT105" s="6" t="str">
        <f>IFERROR(INDEX(Sales!$D$5:$ABF$18,MATCH(UsagePerHour!$B105,Sales!$C$5:$C$18,0),MATCH(UsagePerHour!UT$4,Sales!$D$3:$ABF$3,0))/UT$2*INDEX(Usage!$D$5:$ABF$11,MATCH(UsagePerHour!$B$100,Usage!$C$5:$C$11,0),MATCH(UsagePerHour!UT$4,Usage!$D$3:$ABF$3,0)),"")</f>
        <v/>
      </c>
      <c r="UU105" s="6" t="str">
        <f>IFERROR(INDEX(Sales!$D$5:$ABF$18,MATCH(UsagePerHour!$B105,Sales!$C$5:$C$18,0),MATCH(UsagePerHour!UU$4,Sales!$D$3:$ABF$3,0))/UU$2*INDEX(Usage!$D$5:$ABF$11,MATCH(UsagePerHour!$B$100,Usage!$C$5:$C$11,0),MATCH(UsagePerHour!UU$4,Usage!$D$3:$ABF$3,0)),"")</f>
        <v/>
      </c>
      <c r="UV105" s="6" t="str">
        <f>IFERROR(INDEX(Sales!$D$5:$ABF$18,MATCH(UsagePerHour!$B105,Sales!$C$5:$C$18,0),MATCH(UsagePerHour!UV$4,Sales!$D$3:$ABF$3,0))/UV$2*INDEX(Usage!$D$5:$ABF$11,MATCH(UsagePerHour!$B$100,Usage!$C$5:$C$11,0),MATCH(UsagePerHour!UV$4,Usage!$D$3:$ABF$3,0)),"")</f>
        <v/>
      </c>
      <c r="UW105" s="6" t="str">
        <f>IFERROR(INDEX(Sales!$D$5:$ABF$18,MATCH(UsagePerHour!$B105,Sales!$C$5:$C$18,0),MATCH(UsagePerHour!UW$4,Sales!$D$3:$ABF$3,0))/UW$2*INDEX(Usage!$D$5:$ABF$11,MATCH(UsagePerHour!$B$100,Usage!$C$5:$C$11,0),MATCH(UsagePerHour!UW$4,Usage!$D$3:$ABF$3,0)),"")</f>
        <v/>
      </c>
      <c r="UX105" s="6" t="str">
        <f>IFERROR(INDEX(Sales!$D$5:$ABF$18,MATCH(UsagePerHour!$B105,Sales!$C$5:$C$18,0),MATCH(UsagePerHour!UX$4,Sales!$D$3:$ABF$3,0))/UX$2*INDEX(Usage!$D$5:$ABF$11,MATCH(UsagePerHour!$B$100,Usage!$C$5:$C$11,0),MATCH(UsagePerHour!UX$4,Usage!$D$3:$ABF$3,0)),"")</f>
        <v/>
      </c>
      <c r="UY105" s="6" t="str">
        <f>IFERROR(INDEX(Sales!$D$5:$ABF$18,MATCH(UsagePerHour!$B105,Sales!$C$5:$C$18,0),MATCH(UsagePerHour!UY$4,Sales!$D$3:$ABF$3,0))/UY$2*INDEX(Usage!$D$5:$ABF$11,MATCH(UsagePerHour!$B$100,Usage!$C$5:$C$11,0),MATCH(UsagePerHour!UY$4,Usage!$D$3:$ABF$3,0)),"")</f>
        <v/>
      </c>
      <c r="UZ105" s="6" t="str">
        <f>IFERROR(INDEX(Sales!$D$5:$ABF$18,MATCH(UsagePerHour!$B105,Sales!$C$5:$C$18,0),MATCH(UsagePerHour!UZ$4,Sales!$D$3:$ABF$3,0))/UZ$2*INDEX(Usage!$D$5:$ABF$11,MATCH(UsagePerHour!$B$100,Usage!$C$5:$C$11,0),MATCH(UsagePerHour!UZ$4,Usage!$D$3:$ABF$3,0)),"")</f>
        <v/>
      </c>
      <c r="VA105" s="6" t="str">
        <f>IFERROR(INDEX(Sales!$D$5:$ABF$18,MATCH(UsagePerHour!$B105,Sales!$C$5:$C$18,0),MATCH(UsagePerHour!VA$4,Sales!$D$3:$ABF$3,0))/VA$2*INDEX(Usage!$D$5:$ABF$11,MATCH(UsagePerHour!$B$100,Usage!$C$5:$C$11,0),MATCH(UsagePerHour!VA$4,Usage!$D$3:$ABF$3,0)),"")</f>
        <v/>
      </c>
      <c r="VB105" s="6" t="str">
        <f>IFERROR(INDEX(Sales!$D$5:$ABF$18,MATCH(UsagePerHour!$B105,Sales!$C$5:$C$18,0),MATCH(UsagePerHour!VB$4,Sales!$D$3:$ABF$3,0))/VB$2*INDEX(Usage!$D$5:$ABF$11,MATCH(UsagePerHour!$B$100,Usage!$C$5:$C$11,0),MATCH(UsagePerHour!VB$4,Usage!$D$3:$ABF$3,0)),"")</f>
        <v/>
      </c>
      <c r="VC105" s="6" t="str">
        <f>IFERROR(INDEX(Sales!$D$5:$ABF$18,MATCH(UsagePerHour!$B105,Sales!$C$5:$C$18,0),MATCH(UsagePerHour!VC$4,Sales!$D$3:$ABF$3,0))/VC$2*INDEX(Usage!$D$5:$ABF$11,MATCH(UsagePerHour!$B$100,Usage!$C$5:$C$11,0),MATCH(UsagePerHour!VC$4,Usage!$D$3:$ABF$3,0)),"")</f>
        <v/>
      </c>
      <c r="VD105" s="6" t="str">
        <f>IFERROR(INDEX(Sales!$D$5:$ABF$18,MATCH(UsagePerHour!$B105,Sales!$C$5:$C$18,0),MATCH(UsagePerHour!VD$4,Sales!$D$3:$ABF$3,0))/VD$2*INDEX(Usage!$D$5:$ABF$11,MATCH(UsagePerHour!$B$100,Usage!$C$5:$C$11,0),MATCH(UsagePerHour!VD$4,Usage!$D$3:$ABF$3,0)),"")</f>
        <v/>
      </c>
      <c r="VE105" s="6" t="str">
        <f>IFERROR(INDEX(Sales!$D$5:$ABF$18,MATCH(UsagePerHour!$B105,Sales!$C$5:$C$18,0),MATCH(UsagePerHour!VE$4,Sales!$D$3:$ABF$3,0))/VE$2*INDEX(Usage!$D$5:$ABF$11,MATCH(UsagePerHour!$B$100,Usage!$C$5:$C$11,0),MATCH(UsagePerHour!VE$4,Usage!$D$3:$ABF$3,0)),"")</f>
        <v/>
      </c>
      <c r="VF105" s="6" t="str">
        <f>IFERROR(INDEX(Sales!$D$5:$ABF$18,MATCH(UsagePerHour!$B105,Sales!$C$5:$C$18,0),MATCH(UsagePerHour!VF$4,Sales!$D$3:$ABF$3,0))/VF$2*INDEX(Usage!$D$5:$ABF$11,MATCH(UsagePerHour!$B$100,Usage!$C$5:$C$11,0),MATCH(UsagePerHour!VF$4,Usage!$D$3:$ABF$3,0)),"")</f>
        <v/>
      </c>
      <c r="VG105" s="6" t="str">
        <f>IFERROR(INDEX(Sales!$D$5:$ABF$18,MATCH(UsagePerHour!$B105,Sales!$C$5:$C$18,0),MATCH(UsagePerHour!VG$4,Sales!$D$3:$ABF$3,0))/VG$2*INDEX(Usage!$D$5:$ABF$11,MATCH(UsagePerHour!$B$100,Usage!$C$5:$C$11,0),MATCH(UsagePerHour!VG$4,Usage!$D$3:$ABF$3,0)),"")</f>
        <v/>
      </c>
      <c r="VH105" s="6" t="str">
        <f>IFERROR(INDEX(Sales!$D$5:$ABF$18,MATCH(UsagePerHour!$B105,Sales!$C$5:$C$18,0),MATCH(UsagePerHour!VH$4,Sales!$D$3:$ABF$3,0))/VH$2*INDEX(Usage!$D$5:$ABF$11,MATCH(UsagePerHour!$B$100,Usage!$C$5:$C$11,0),MATCH(UsagePerHour!VH$4,Usage!$D$3:$ABF$3,0)),"")</f>
        <v/>
      </c>
      <c r="VI105" s="6" t="str">
        <f>IFERROR(INDEX(Sales!$D$5:$ABF$18,MATCH(UsagePerHour!$B105,Sales!$C$5:$C$18,0),MATCH(UsagePerHour!VI$4,Sales!$D$3:$ABF$3,0))/VI$2*INDEX(Usage!$D$5:$ABF$11,MATCH(UsagePerHour!$B$100,Usage!$C$5:$C$11,0),MATCH(UsagePerHour!VI$4,Usage!$D$3:$ABF$3,0)),"")</f>
        <v/>
      </c>
      <c r="VJ105" s="6" t="str">
        <f>IFERROR(INDEX(Sales!$D$5:$ABF$18,MATCH(UsagePerHour!$B105,Sales!$C$5:$C$18,0),MATCH(UsagePerHour!VJ$4,Sales!$D$3:$ABF$3,0))/VJ$2*INDEX(Usage!$D$5:$ABF$11,MATCH(UsagePerHour!$B$100,Usage!$C$5:$C$11,0),MATCH(UsagePerHour!VJ$4,Usage!$D$3:$ABF$3,0)),"")</f>
        <v/>
      </c>
      <c r="VK105" s="6" t="str">
        <f>IFERROR(INDEX(Sales!$D$5:$ABF$18,MATCH(UsagePerHour!$B105,Sales!$C$5:$C$18,0),MATCH(UsagePerHour!VK$4,Sales!$D$3:$ABF$3,0))/VK$2*INDEX(Usage!$D$5:$ABF$11,MATCH(UsagePerHour!$B$100,Usage!$C$5:$C$11,0),MATCH(UsagePerHour!VK$4,Usage!$D$3:$ABF$3,0)),"")</f>
        <v/>
      </c>
      <c r="VL105" s="6" t="str">
        <f>IFERROR(INDEX(Sales!$D$5:$ABF$18,MATCH(UsagePerHour!$B105,Sales!$C$5:$C$18,0),MATCH(UsagePerHour!VL$4,Sales!$D$3:$ABF$3,0))/VL$2*INDEX(Usage!$D$5:$ABF$11,MATCH(UsagePerHour!$B$100,Usage!$C$5:$C$11,0),MATCH(UsagePerHour!VL$4,Usage!$D$3:$ABF$3,0)),"")</f>
        <v/>
      </c>
      <c r="VM105" s="6" t="str">
        <f>IFERROR(INDEX(Sales!$D$5:$ABF$18,MATCH(UsagePerHour!$B105,Sales!$C$5:$C$18,0),MATCH(UsagePerHour!VM$4,Sales!$D$3:$ABF$3,0))/VM$2*INDEX(Usage!$D$5:$ABF$11,MATCH(UsagePerHour!$B$100,Usage!$C$5:$C$11,0),MATCH(UsagePerHour!VM$4,Usage!$D$3:$ABF$3,0)),"")</f>
        <v/>
      </c>
      <c r="VN105" s="6" t="str">
        <f>IFERROR(INDEX(Sales!$D$5:$ABF$18,MATCH(UsagePerHour!$B105,Sales!$C$5:$C$18,0),MATCH(UsagePerHour!VN$4,Sales!$D$3:$ABF$3,0))/VN$2*INDEX(Usage!$D$5:$ABF$11,MATCH(UsagePerHour!$B$100,Usage!$C$5:$C$11,0),MATCH(UsagePerHour!VN$4,Usage!$D$3:$ABF$3,0)),"")</f>
        <v/>
      </c>
      <c r="VO105" s="6" t="str">
        <f>IFERROR(INDEX(Sales!$D$5:$ABF$18,MATCH(UsagePerHour!$B105,Sales!$C$5:$C$18,0),MATCH(UsagePerHour!VO$4,Sales!$D$3:$ABF$3,0))/VO$2*INDEX(Usage!$D$5:$ABF$11,MATCH(UsagePerHour!$B$100,Usage!$C$5:$C$11,0),MATCH(UsagePerHour!VO$4,Usage!$D$3:$ABF$3,0)),"")</f>
        <v/>
      </c>
      <c r="VP105" s="6" t="str">
        <f>IFERROR(INDEX(Sales!$D$5:$ABF$18,MATCH(UsagePerHour!$B105,Sales!$C$5:$C$18,0),MATCH(UsagePerHour!VP$4,Sales!$D$3:$ABF$3,0))/VP$2*INDEX(Usage!$D$5:$ABF$11,MATCH(UsagePerHour!$B$100,Usage!$C$5:$C$11,0),MATCH(UsagePerHour!VP$4,Usage!$D$3:$ABF$3,0)),"")</f>
        <v/>
      </c>
      <c r="VQ105" s="6" t="str">
        <f>IFERROR(INDEX(Sales!$D$5:$ABF$18,MATCH(UsagePerHour!$B105,Sales!$C$5:$C$18,0),MATCH(UsagePerHour!VQ$4,Sales!$D$3:$ABF$3,0))/VQ$2*INDEX(Usage!$D$5:$ABF$11,MATCH(UsagePerHour!$B$100,Usage!$C$5:$C$11,0),MATCH(UsagePerHour!VQ$4,Usage!$D$3:$ABF$3,0)),"")</f>
        <v/>
      </c>
      <c r="VR105" s="6" t="str">
        <f>IFERROR(INDEX(Sales!$D$5:$ABF$18,MATCH(UsagePerHour!$B105,Sales!$C$5:$C$18,0),MATCH(UsagePerHour!VR$4,Sales!$D$3:$ABF$3,0))/VR$2*INDEX(Usage!$D$5:$ABF$11,MATCH(UsagePerHour!$B$100,Usage!$C$5:$C$11,0),MATCH(UsagePerHour!VR$4,Usage!$D$3:$ABF$3,0)),"")</f>
        <v/>
      </c>
      <c r="VS105" s="6" t="str">
        <f>IFERROR(INDEX(Sales!$D$5:$ABF$18,MATCH(UsagePerHour!$B105,Sales!$C$5:$C$18,0),MATCH(UsagePerHour!VS$4,Sales!$D$3:$ABF$3,0))/VS$2*INDEX(Usage!$D$5:$ABF$11,MATCH(UsagePerHour!$B$100,Usage!$C$5:$C$11,0),MATCH(UsagePerHour!VS$4,Usage!$D$3:$ABF$3,0)),"")</f>
        <v/>
      </c>
      <c r="VT105" s="6" t="str">
        <f>IFERROR(INDEX(Sales!$D$5:$ABF$18,MATCH(UsagePerHour!$B105,Sales!$C$5:$C$18,0),MATCH(UsagePerHour!VT$4,Sales!$D$3:$ABF$3,0))/VT$2*INDEX(Usage!$D$5:$ABF$11,MATCH(UsagePerHour!$B$100,Usage!$C$5:$C$11,0),MATCH(UsagePerHour!VT$4,Usage!$D$3:$ABF$3,0)),"")</f>
        <v/>
      </c>
      <c r="VU105" s="6" t="str">
        <f>IFERROR(INDEX(Sales!$D$5:$ABF$18,MATCH(UsagePerHour!$B105,Sales!$C$5:$C$18,0),MATCH(UsagePerHour!VU$4,Sales!$D$3:$ABF$3,0))/VU$2*INDEX(Usage!$D$5:$ABF$11,MATCH(UsagePerHour!$B$100,Usage!$C$5:$C$11,0),MATCH(UsagePerHour!VU$4,Usage!$D$3:$ABF$3,0)),"")</f>
        <v/>
      </c>
      <c r="VV105" s="6" t="str">
        <f>IFERROR(INDEX(Sales!$D$5:$ABF$18,MATCH(UsagePerHour!$B105,Sales!$C$5:$C$18,0),MATCH(UsagePerHour!VV$4,Sales!$D$3:$ABF$3,0))/VV$2*INDEX(Usage!$D$5:$ABF$11,MATCH(UsagePerHour!$B$100,Usage!$C$5:$C$11,0),MATCH(UsagePerHour!VV$4,Usage!$D$3:$ABF$3,0)),"")</f>
        <v/>
      </c>
      <c r="VW105" s="6" t="str">
        <f>IFERROR(INDEX(Sales!$D$5:$ABF$18,MATCH(UsagePerHour!$B105,Sales!$C$5:$C$18,0),MATCH(UsagePerHour!VW$4,Sales!$D$3:$ABF$3,0))/VW$2*INDEX(Usage!$D$5:$ABF$11,MATCH(UsagePerHour!$B$100,Usage!$C$5:$C$11,0),MATCH(UsagePerHour!VW$4,Usage!$D$3:$ABF$3,0)),"")</f>
        <v/>
      </c>
      <c r="VX105" s="6" t="str">
        <f>IFERROR(INDEX(Sales!$D$5:$ABF$18,MATCH(UsagePerHour!$B105,Sales!$C$5:$C$18,0),MATCH(UsagePerHour!VX$4,Sales!$D$3:$ABF$3,0))/VX$2*INDEX(Usage!$D$5:$ABF$11,MATCH(UsagePerHour!$B$100,Usage!$C$5:$C$11,0),MATCH(UsagePerHour!VX$4,Usage!$D$3:$ABF$3,0)),"")</f>
        <v/>
      </c>
      <c r="VY105" s="6" t="str">
        <f>IFERROR(INDEX(Sales!$D$5:$ABF$18,MATCH(UsagePerHour!$B105,Sales!$C$5:$C$18,0),MATCH(UsagePerHour!VY$4,Sales!$D$3:$ABF$3,0))/VY$2*INDEX(Usage!$D$5:$ABF$11,MATCH(UsagePerHour!$B$100,Usage!$C$5:$C$11,0),MATCH(UsagePerHour!VY$4,Usage!$D$3:$ABF$3,0)),"")</f>
        <v/>
      </c>
      <c r="VZ105" s="6" t="str">
        <f>IFERROR(INDEX(Sales!$D$5:$ABF$18,MATCH(UsagePerHour!$B105,Sales!$C$5:$C$18,0),MATCH(UsagePerHour!VZ$4,Sales!$D$3:$ABF$3,0))/VZ$2*INDEX(Usage!$D$5:$ABF$11,MATCH(UsagePerHour!$B$100,Usage!$C$5:$C$11,0),MATCH(UsagePerHour!VZ$4,Usage!$D$3:$ABF$3,0)),"")</f>
        <v/>
      </c>
      <c r="WA105" s="6" t="str">
        <f>IFERROR(INDEX(Sales!$D$5:$ABF$18,MATCH(UsagePerHour!$B105,Sales!$C$5:$C$18,0),MATCH(UsagePerHour!WA$4,Sales!$D$3:$ABF$3,0))/WA$2*INDEX(Usage!$D$5:$ABF$11,MATCH(UsagePerHour!$B$100,Usage!$C$5:$C$11,0),MATCH(UsagePerHour!WA$4,Usage!$D$3:$ABF$3,0)),"")</f>
        <v/>
      </c>
      <c r="WB105" s="6" t="str">
        <f>IFERROR(INDEX(Sales!$D$5:$ABF$18,MATCH(UsagePerHour!$B105,Sales!$C$5:$C$18,0),MATCH(UsagePerHour!WB$4,Sales!$D$3:$ABF$3,0))/WB$2*INDEX(Usage!$D$5:$ABF$11,MATCH(UsagePerHour!$B$100,Usage!$C$5:$C$11,0),MATCH(UsagePerHour!WB$4,Usage!$D$3:$ABF$3,0)),"")</f>
        <v/>
      </c>
      <c r="WC105" s="6" t="str">
        <f>IFERROR(INDEX(Sales!$D$5:$ABF$18,MATCH(UsagePerHour!$B105,Sales!$C$5:$C$18,0),MATCH(UsagePerHour!WC$4,Sales!$D$3:$ABF$3,0))/WC$2*INDEX(Usage!$D$5:$ABF$11,MATCH(UsagePerHour!$B$100,Usage!$C$5:$C$11,0),MATCH(UsagePerHour!WC$4,Usage!$D$3:$ABF$3,0)),"")</f>
        <v/>
      </c>
      <c r="WD105" s="6" t="str">
        <f>IFERROR(INDEX(Sales!$D$5:$ABF$18,MATCH(UsagePerHour!$B105,Sales!$C$5:$C$18,0),MATCH(UsagePerHour!WD$4,Sales!$D$3:$ABF$3,0))/WD$2*INDEX(Usage!$D$5:$ABF$11,MATCH(UsagePerHour!$B$100,Usage!$C$5:$C$11,0),MATCH(UsagePerHour!WD$4,Usage!$D$3:$ABF$3,0)),"")</f>
        <v/>
      </c>
      <c r="WE105" s="6" t="str">
        <f>IFERROR(INDEX(Sales!$D$5:$ABF$18,MATCH(UsagePerHour!$B105,Sales!$C$5:$C$18,0),MATCH(UsagePerHour!WE$4,Sales!$D$3:$ABF$3,0))/WE$2*INDEX(Usage!$D$5:$ABF$11,MATCH(UsagePerHour!$B$100,Usage!$C$5:$C$11,0),MATCH(UsagePerHour!WE$4,Usage!$D$3:$ABF$3,0)),"")</f>
        <v/>
      </c>
      <c r="WF105" s="6" t="str">
        <f>IFERROR(INDEX(Sales!$D$5:$ABF$18,MATCH(UsagePerHour!$B105,Sales!$C$5:$C$18,0),MATCH(UsagePerHour!WF$4,Sales!$D$3:$ABF$3,0))/WF$2*INDEX(Usage!$D$5:$ABF$11,MATCH(UsagePerHour!$B$100,Usage!$C$5:$C$11,0),MATCH(UsagePerHour!WF$4,Usage!$D$3:$ABF$3,0)),"")</f>
        <v/>
      </c>
      <c r="WG105" s="6" t="str">
        <f>IFERROR(INDEX(Sales!$D$5:$ABF$18,MATCH(UsagePerHour!$B105,Sales!$C$5:$C$18,0),MATCH(UsagePerHour!WG$4,Sales!$D$3:$ABF$3,0))/WG$2*INDEX(Usage!$D$5:$ABF$11,MATCH(UsagePerHour!$B$100,Usage!$C$5:$C$11,0),MATCH(UsagePerHour!WG$4,Usage!$D$3:$ABF$3,0)),"")</f>
        <v/>
      </c>
      <c r="WH105" s="6" t="str">
        <f>IFERROR(INDEX(Sales!$D$5:$ABF$18,MATCH(UsagePerHour!$B105,Sales!$C$5:$C$18,0),MATCH(UsagePerHour!WH$4,Sales!$D$3:$ABF$3,0))/WH$2*INDEX(Usage!$D$5:$ABF$11,MATCH(UsagePerHour!$B$100,Usage!$C$5:$C$11,0),MATCH(UsagePerHour!WH$4,Usage!$D$3:$ABF$3,0)),"")</f>
        <v/>
      </c>
      <c r="WI105" s="6" t="str">
        <f>IFERROR(INDEX(Sales!$D$5:$ABF$18,MATCH(UsagePerHour!$B105,Sales!$C$5:$C$18,0),MATCH(UsagePerHour!WI$4,Sales!$D$3:$ABF$3,0))/WI$2*INDEX(Usage!$D$5:$ABF$11,MATCH(UsagePerHour!$B$100,Usage!$C$5:$C$11,0),MATCH(UsagePerHour!WI$4,Usage!$D$3:$ABF$3,0)),"")</f>
        <v/>
      </c>
      <c r="WJ105" s="6" t="str">
        <f>IFERROR(INDEX(Sales!$D$5:$ABF$18,MATCH(UsagePerHour!$B105,Sales!$C$5:$C$18,0),MATCH(UsagePerHour!WJ$4,Sales!$D$3:$ABF$3,0))/WJ$2*INDEX(Usage!$D$5:$ABF$11,MATCH(UsagePerHour!$B$100,Usage!$C$5:$C$11,0),MATCH(UsagePerHour!WJ$4,Usage!$D$3:$ABF$3,0)),"")</f>
        <v/>
      </c>
      <c r="WK105" s="6" t="str">
        <f>IFERROR(INDEX(Sales!$D$5:$ABF$18,MATCH(UsagePerHour!$B105,Sales!$C$5:$C$18,0),MATCH(UsagePerHour!WK$4,Sales!$D$3:$ABF$3,0))/WK$2*INDEX(Usage!$D$5:$ABF$11,MATCH(UsagePerHour!$B$100,Usage!$C$5:$C$11,0),MATCH(UsagePerHour!WK$4,Usage!$D$3:$ABF$3,0)),"")</f>
        <v/>
      </c>
      <c r="WL105" s="6" t="str">
        <f>IFERROR(INDEX(Sales!$D$5:$ABF$18,MATCH(UsagePerHour!$B105,Sales!$C$5:$C$18,0),MATCH(UsagePerHour!WL$4,Sales!$D$3:$ABF$3,0))/WL$2*INDEX(Usage!$D$5:$ABF$11,MATCH(UsagePerHour!$B$100,Usage!$C$5:$C$11,0),MATCH(UsagePerHour!WL$4,Usage!$D$3:$ABF$3,0)),"")</f>
        <v/>
      </c>
      <c r="WM105" s="6" t="str">
        <f>IFERROR(INDEX(Sales!$D$5:$ABF$18,MATCH(UsagePerHour!$B105,Sales!$C$5:$C$18,0),MATCH(UsagePerHour!WM$4,Sales!$D$3:$ABF$3,0))/WM$2*INDEX(Usage!$D$5:$ABF$11,MATCH(UsagePerHour!$B$100,Usage!$C$5:$C$11,0),MATCH(UsagePerHour!WM$4,Usage!$D$3:$ABF$3,0)),"")</f>
        <v/>
      </c>
      <c r="WN105" s="6" t="str">
        <f>IFERROR(INDEX(Sales!$D$5:$ABF$18,MATCH(UsagePerHour!$B105,Sales!$C$5:$C$18,0),MATCH(UsagePerHour!WN$4,Sales!$D$3:$ABF$3,0))/WN$2*INDEX(Usage!$D$5:$ABF$11,MATCH(UsagePerHour!$B$100,Usage!$C$5:$C$11,0),MATCH(UsagePerHour!WN$4,Usage!$D$3:$ABF$3,0)),"")</f>
        <v/>
      </c>
      <c r="WO105" s="6" t="str">
        <f>IFERROR(INDEX(Sales!$D$5:$ABF$18,MATCH(UsagePerHour!$B105,Sales!$C$5:$C$18,0),MATCH(UsagePerHour!WO$4,Sales!$D$3:$ABF$3,0))/WO$2*INDEX(Usage!$D$5:$ABF$11,MATCH(UsagePerHour!$B$100,Usage!$C$5:$C$11,0),MATCH(UsagePerHour!WO$4,Usage!$D$3:$ABF$3,0)),"")</f>
        <v/>
      </c>
      <c r="WP105" s="6" t="str">
        <f>IFERROR(INDEX(Sales!$D$5:$ABF$18,MATCH(UsagePerHour!$B105,Sales!$C$5:$C$18,0),MATCH(UsagePerHour!WP$4,Sales!$D$3:$ABF$3,0))/WP$2*INDEX(Usage!$D$5:$ABF$11,MATCH(UsagePerHour!$B$100,Usage!$C$5:$C$11,0),MATCH(UsagePerHour!WP$4,Usage!$D$3:$ABF$3,0)),"")</f>
        <v/>
      </c>
      <c r="WQ105" s="6" t="str">
        <f>IFERROR(INDEX(Sales!$D$5:$ABF$18,MATCH(UsagePerHour!$B105,Sales!$C$5:$C$18,0),MATCH(UsagePerHour!WQ$4,Sales!$D$3:$ABF$3,0))/WQ$2*INDEX(Usage!$D$5:$ABF$11,MATCH(UsagePerHour!$B$100,Usage!$C$5:$C$11,0),MATCH(UsagePerHour!WQ$4,Usage!$D$3:$ABF$3,0)),"")</f>
        <v/>
      </c>
      <c r="WR105" s="6" t="str">
        <f>IFERROR(INDEX(Sales!$D$5:$ABF$18,MATCH(UsagePerHour!$B105,Sales!$C$5:$C$18,0),MATCH(UsagePerHour!WR$4,Sales!$D$3:$ABF$3,0))/WR$2*INDEX(Usage!$D$5:$ABF$11,MATCH(UsagePerHour!$B$100,Usage!$C$5:$C$11,0),MATCH(UsagePerHour!WR$4,Usage!$D$3:$ABF$3,0)),"")</f>
        <v/>
      </c>
      <c r="WS105" s="6" t="str">
        <f>IFERROR(INDEX(Sales!$D$5:$ABF$18,MATCH(UsagePerHour!$B105,Sales!$C$5:$C$18,0),MATCH(UsagePerHour!WS$4,Sales!$D$3:$ABF$3,0))/WS$2*INDEX(Usage!$D$5:$ABF$11,MATCH(UsagePerHour!$B$100,Usage!$C$5:$C$11,0),MATCH(UsagePerHour!WS$4,Usage!$D$3:$ABF$3,0)),"")</f>
        <v/>
      </c>
      <c r="WT105" s="6" t="str">
        <f>IFERROR(INDEX(Sales!$D$5:$ABF$18,MATCH(UsagePerHour!$B105,Sales!$C$5:$C$18,0),MATCH(UsagePerHour!WT$4,Sales!$D$3:$ABF$3,0))/WT$2*INDEX(Usage!$D$5:$ABF$11,MATCH(UsagePerHour!$B$100,Usage!$C$5:$C$11,0),MATCH(UsagePerHour!WT$4,Usage!$D$3:$ABF$3,0)),"")</f>
        <v/>
      </c>
      <c r="WU105" s="6" t="str">
        <f>IFERROR(INDEX(Sales!$D$5:$ABF$18,MATCH(UsagePerHour!$B105,Sales!$C$5:$C$18,0),MATCH(UsagePerHour!WU$4,Sales!$D$3:$ABF$3,0))/WU$2*INDEX(Usage!$D$5:$ABF$11,MATCH(UsagePerHour!$B$100,Usage!$C$5:$C$11,0),MATCH(UsagePerHour!WU$4,Usage!$D$3:$ABF$3,0)),"")</f>
        <v/>
      </c>
      <c r="WV105" s="6" t="str">
        <f>IFERROR(INDEX(Sales!$D$5:$ABF$18,MATCH(UsagePerHour!$B105,Sales!$C$5:$C$18,0),MATCH(UsagePerHour!WV$4,Sales!$D$3:$ABF$3,0))/WV$2*INDEX(Usage!$D$5:$ABF$11,MATCH(UsagePerHour!$B$100,Usage!$C$5:$C$11,0),MATCH(UsagePerHour!WV$4,Usage!$D$3:$ABF$3,0)),"")</f>
        <v/>
      </c>
      <c r="WW105" s="6" t="str">
        <f>IFERROR(INDEX(Sales!$D$5:$ABF$18,MATCH(UsagePerHour!$B105,Sales!$C$5:$C$18,0),MATCH(UsagePerHour!WW$4,Sales!$D$3:$ABF$3,0))/WW$2*INDEX(Usage!$D$5:$ABF$11,MATCH(UsagePerHour!$B$100,Usage!$C$5:$C$11,0),MATCH(UsagePerHour!WW$4,Usage!$D$3:$ABF$3,0)),"")</f>
        <v/>
      </c>
      <c r="WX105" s="6" t="str">
        <f>IFERROR(INDEX(Sales!$D$5:$ABF$18,MATCH(UsagePerHour!$B105,Sales!$C$5:$C$18,0),MATCH(UsagePerHour!WX$4,Sales!$D$3:$ABF$3,0))/WX$2*INDEX(Usage!$D$5:$ABF$11,MATCH(UsagePerHour!$B$100,Usage!$C$5:$C$11,0),MATCH(UsagePerHour!WX$4,Usage!$D$3:$ABF$3,0)),"")</f>
        <v/>
      </c>
      <c r="WY105" s="6" t="str">
        <f>IFERROR(INDEX(Sales!$D$5:$ABF$18,MATCH(UsagePerHour!$B105,Sales!$C$5:$C$18,0),MATCH(UsagePerHour!WY$4,Sales!$D$3:$ABF$3,0))/WY$2*INDEX(Usage!$D$5:$ABF$11,MATCH(UsagePerHour!$B$100,Usage!$C$5:$C$11,0),MATCH(UsagePerHour!WY$4,Usage!$D$3:$ABF$3,0)),"")</f>
        <v/>
      </c>
      <c r="WZ105" s="6" t="str">
        <f>IFERROR(INDEX(Sales!$D$5:$ABF$18,MATCH(UsagePerHour!$B105,Sales!$C$5:$C$18,0),MATCH(UsagePerHour!WZ$4,Sales!$D$3:$ABF$3,0))/WZ$2*INDEX(Usage!$D$5:$ABF$11,MATCH(UsagePerHour!$B$100,Usage!$C$5:$C$11,0),MATCH(UsagePerHour!WZ$4,Usage!$D$3:$ABF$3,0)),"")</f>
        <v/>
      </c>
      <c r="XA105" s="6" t="str">
        <f>IFERROR(INDEX(Sales!$D$5:$ABF$18,MATCH(UsagePerHour!$B105,Sales!$C$5:$C$18,0),MATCH(UsagePerHour!XA$4,Sales!$D$3:$ABF$3,0))/XA$2*INDEX(Usage!$D$5:$ABF$11,MATCH(UsagePerHour!$B$100,Usage!$C$5:$C$11,0),MATCH(UsagePerHour!XA$4,Usage!$D$3:$ABF$3,0)),"")</f>
        <v/>
      </c>
      <c r="XB105" s="6" t="str">
        <f>IFERROR(INDEX(Sales!$D$5:$ABF$18,MATCH(UsagePerHour!$B105,Sales!$C$5:$C$18,0),MATCH(UsagePerHour!XB$4,Sales!$D$3:$ABF$3,0))/XB$2*INDEX(Usage!$D$5:$ABF$11,MATCH(UsagePerHour!$B$100,Usage!$C$5:$C$11,0),MATCH(UsagePerHour!XB$4,Usage!$D$3:$ABF$3,0)),"")</f>
        <v/>
      </c>
      <c r="XC105" s="6" t="str">
        <f>IFERROR(INDEX(Sales!$D$5:$ABF$18,MATCH(UsagePerHour!$B105,Sales!$C$5:$C$18,0),MATCH(UsagePerHour!XC$4,Sales!$D$3:$ABF$3,0))/XC$2*INDEX(Usage!$D$5:$ABF$11,MATCH(UsagePerHour!$B$100,Usage!$C$5:$C$11,0),MATCH(UsagePerHour!XC$4,Usage!$D$3:$ABF$3,0)),"")</f>
        <v/>
      </c>
      <c r="XD105" s="6" t="str">
        <f>IFERROR(INDEX(Sales!$D$5:$ABF$18,MATCH(UsagePerHour!$B105,Sales!$C$5:$C$18,0),MATCH(UsagePerHour!XD$4,Sales!$D$3:$ABF$3,0))/XD$2*INDEX(Usage!$D$5:$ABF$11,MATCH(UsagePerHour!$B$100,Usage!$C$5:$C$11,0),MATCH(UsagePerHour!XD$4,Usage!$D$3:$ABF$3,0)),"")</f>
        <v/>
      </c>
      <c r="XE105" s="6" t="str">
        <f>IFERROR(INDEX(Sales!$D$5:$ABF$18,MATCH(UsagePerHour!$B105,Sales!$C$5:$C$18,0),MATCH(UsagePerHour!XE$4,Sales!$D$3:$ABF$3,0))/XE$2*INDEX(Usage!$D$5:$ABF$11,MATCH(UsagePerHour!$B$100,Usage!$C$5:$C$11,0),MATCH(UsagePerHour!XE$4,Usage!$D$3:$ABF$3,0)),"")</f>
        <v/>
      </c>
      <c r="XF105" s="6" t="str">
        <f>IFERROR(INDEX(Sales!$D$5:$ABF$18,MATCH(UsagePerHour!$B105,Sales!$C$5:$C$18,0),MATCH(UsagePerHour!XF$4,Sales!$D$3:$ABF$3,0))/XF$2*INDEX(Usage!$D$5:$ABF$11,MATCH(UsagePerHour!$B$100,Usage!$C$5:$C$11,0),MATCH(UsagePerHour!XF$4,Usage!$D$3:$ABF$3,0)),"")</f>
        <v/>
      </c>
      <c r="XG105" s="6" t="str">
        <f>IFERROR(INDEX(Sales!$D$5:$ABF$18,MATCH(UsagePerHour!$B105,Sales!$C$5:$C$18,0),MATCH(UsagePerHour!XG$4,Sales!$D$3:$ABF$3,0))/XG$2*INDEX(Usage!$D$5:$ABF$11,MATCH(UsagePerHour!$B$100,Usage!$C$5:$C$11,0),MATCH(UsagePerHour!XG$4,Usage!$D$3:$ABF$3,0)),"")</f>
        <v/>
      </c>
      <c r="XH105" s="6" t="str">
        <f>IFERROR(INDEX(Sales!$D$5:$ABF$18,MATCH(UsagePerHour!$B105,Sales!$C$5:$C$18,0),MATCH(UsagePerHour!XH$4,Sales!$D$3:$ABF$3,0))/XH$2*INDEX(Usage!$D$5:$ABF$11,MATCH(UsagePerHour!$B$100,Usage!$C$5:$C$11,0),MATCH(UsagePerHour!XH$4,Usage!$D$3:$ABF$3,0)),"")</f>
        <v/>
      </c>
      <c r="XI105" s="6" t="str">
        <f>IFERROR(INDEX(Sales!$D$5:$ABF$18,MATCH(UsagePerHour!$B105,Sales!$C$5:$C$18,0),MATCH(UsagePerHour!XI$4,Sales!$D$3:$ABF$3,0))/XI$2*INDEX(Usage!$D$5:$ABF$11,MATCH(UsagePerHour!$B$100,Usage!$C$5:$C$11,0),MATCH(UsagePerHour!XI$4,Usage!$D$3:$ABF$3,0)),"")</f>
        <v/>
      </c>
      <c r="XJ105" s="6" t="str">
        <f>IFERROR(INDEX(Sales!$D$5:$ABF$18,MATCH(UsagePerHour!$B105,Sales!$C$5:$C$18,0),MATCH(UsagePerHour!XJ$4,Sales!$D$3:$ABF$3,0))/XJ$2*INDEX(Usage!$D$5:$ABF$11,MATCH(UsagePerHour!$B$100,Usage!$C$5:$C$11,0),MATCH(UsagePerHour!XJ$4,Usage!$D$3:$ABF$3,0)),"")</f>
        <v/>
      </c>
      <c r="XK105" s="6" t="str">
        <f>IFERROR(INDEX(Sales!$D$5:$ABF$18,MATCH(UsagePerHour!$B105,Sales!$C$5:$C$18,0),MATCH(UsagePerHour!XK$4,Sales!$D$3:$ABF$3,0))/XK$2*INDEX(Usage!$D$5:$ABF$11,MATCH(UsagePerHour!$B$100,Usage!$C$5:$C$11,0),MATCH(UsagePerHour!XK$4,Usage!$D$3:$ABF$3,0)),"")</f>
        <v/>
      </c>
      <c r="XL105" s="6" t="str">
        <f>IFERROR(INDEX(Sales!$D$5:$ABF$18,MATCH(UsagePerHour!$B105,Sales!$C$5:$C$18,0),MATCH(UsagePerHour!XL$4,Sales!$D$3:$ABF$3,0))/XL$2*INDEX(Usage!$D$5:$ABF$11,MATCH(UsagePerHour!$B$100,Usage!$C$5:$C$11,0),MATCH(UsagePerHour!XL$4,Usage!$D$3:$ABF$3,0)),"")</f>
        <v/>
      </c>
      <c r="XM105" s="6" t="str">
        <f>IFERROR(INDEX(Sales!$D$5:$ABF$18,MATCH(UsagePerHour!$B105,Sales!$C$5:$C$18,0),MATCH(UsagePerHour!XM$4,Sales!$D$3:$ABF$3,0))/XM$2*INDEX(Usage!$D$5:$ABF$11,MATCH(UsagePerHour!$B$100,Usage!$C$5:$C$11,0),MATCH(UsagePerHour!XM$4,Usage!$D$3:$ABF$3,0)),"")</f>
        <v/>
      </c>
      <c r="XN105" s="6" t="str">
        <f>IFERROR(INDEX(Sales!$D$5:$ABF$18,MATCH(UsagePerHour!$B105,Sales!$C$5:$C$18,0),MATCH(UsagePerHour!XN$4,Sales!$D$3:$ABF$3,0))/XN$2*INDEX(Usage!$D$5:$ABF$11,MATCH(UsagePerHour!$B$100,Usage!$C$5:$C$11,0),MATCH(UsagePerHour!XN$4,Usage!$D$3:$ABF$3,0)),"")</f>
        <v/>
      </c>
      <c r="XO105" s="6" t="str">
        <f>IFERROR(INDEX(Sales!$D$5:$ABF$18,MATCH(UsagePerHour!$B105,Sales!$C$5:$C$18,0),MATCH(UsagePerHour!XO$4,Sales!$D$3:$ABF$3,0))/XO$2*INDEX(Usage!$D$5:$ABF$11,MATCH(UsagePerHour!$B$100,Usage!$C$5:$C$11,0),MATCH(UsagePerHour!XO$4,Usage!$D$3:$ABF$3,0)),"")</f>
        <v/>
      </c>
      <c r="XP105" s="6" t="str">
        <f>IFERROR(INDEX(Sales!$D$5:$ABF$18,MATCH(UsagePerHour!$B105,Sales!$C$5:$C$18,0),MATCH(UsagePerHour!XP$4,Sales!$D$3:$ABF$3,0))/XP$2*INDEX(Usage!$D$5:$ABF$11,MATCH(UsagePerHour!$B$100,Usage!$C$5:$C$11,0),MATCH(UsagePerHour!XP$4,Usage!$D$3:$ABF$3,0)),"")</f>
        <v/>
      </c>
      <c r="XQ105" s="6" t="str">
        <f>IFERROR(INDEX(Sales!$D$5:$ABF$18,MATCH(UsagePerHour!$B105,Sales!$C$5:$C$18,0),MATCH(UsagePerHour!XQ$4,Sales!$D$3:$ABF$3,0))/XQ$2*INDEX(Usage!$D$5:$ABF$11,MATCH(UsagePerHour!$B$100,Usage!$C$5:$C$11,0),MATCH(UsagePerHour!XQ$4,Usage!$D$3:$ABF$3,0)),"")</f>
        <v/>
      </c>
      <c r="XR105" s="6" t="str">
        <f>IFERROR(INDEX(Sales!$D$5:$ABF$18,MATCH(UsagePerHour!$B105,Sales!$C$5:$C$18,0),MATCH(UsagePerHour!XR$4,Sales!$D$3:$ABF$3,0))/XR$2*INDEX(Usage!$D$5:$ABF$11,MATCH(UsagePerHour!$B$100,Usage!$C$5:$C$11,0),MATCH(UsagePerHour!XR$4,Usage!$D$3:$ABF$3,0)),"")</f>
        <v/>
      </c>
      <c r="XS105" s="6" t="str">
        <f>IFERROR(INDEX(Sales!$D$5:$ABF$18,MATCH(UsagePerHour!$B105,Sales!$C$5:$C$18,0),MATCH(UsagePerHour!XS$4,Sales!$D$3:$ABF$3,0))/XS$2*INDEX(Usage!$D$5:$ABF$11,MATCH(UsagePerHour!$B$100,Usage!$C$5:$C$11,0),MATCH(UsagePerHour!XS$4,Usage!$D$3:$ABF$3,0)),"")</f>
        <v/>
      </c>
      <c r="XT105" s="6" t="str">
        <f>IFERROR(INDEX(Sales!$D$5:$ABF$18,MATCH(UsagePerHour!$B105,Sales!$C$5:$C$18,0),MATCH(UsagePerHour!XT$4,Sales!$D$3:$ABF$3,0))/XT$2*INDEX(Usage!$D$5:$ABF$11,MATCH(UsagePerHour!$B$100,Usage!$C$5:$C$11,0),MATCH(UsagePerHour!XT$4,Usage!$D$3:$ABF$3,0)),"")</f>
        <v/>
      </c>
      <c r="XU105" s="6" t="str">
        <f>IFERROR(INDEX(Sales!$D$5:$ABF$18,MATCH(UsagePerHour!$B105,Sales!$C$5:$C$18,0),MATCH(UsagePerHour!XU$4,Sales!$D$3:$ABF$3,0))/XU$2*INDEX(Usage!$D$5:$ABF$11,MATCH(UsagePerHour!$B$100,Usage!$C$5:$C$11,0),MATCH(UsagePerHour!XU$4,Usage!$D$3:$ABF$3,0)),"")</f>
        <v/>
      </c>
      <c r="XV105" s="6" t="str">
        <f>IFERROR(INDEX(Sales!$D$5:$ABF$18,MATCH(UsagePerHour!$B105,Sales!$C$5:$C$18,0),MATCH(UsagePerHour!XV$4,Sales!$D$3:$ABF$3,0))/XV$2*INDEX(Usage!$D$5:$ABF$11,MATCH(UsagePerHour!$B$100,Usage!$C$5:$C$11,0),MATCH(UsagePerHour!XV$4,Usage!$D$3:$ABF$3,0)),"")</f>
        <v/>
      </c>
      <c r="XW105" s="6" t="str">
        <f>IFERROR(INDEX(Sales!$D$5:$ABF$18,MATCH(UsagePerHour!$B105,Sales!$C$5:$C$18,0),MATCH(UsagePerHour!XW$4,Sales!$D$3:$ABF$3,0))/XW$2*INDEX(Usage!$D$5:$ABF$11,MATCH(UsagePerHour!$B$100,Usage!$C$5:$C$11,0),MATCH(UsagePerHour!XW$4,Usage!$D$3:$ABF$3,0)),"")</f>
        <v/>
      </c>
      <c r="XX105" s="6" t="str">
        <f>IFERROR(INDEX(Sales!$D$5:$ABF$18,MATCH(UsagePerHour!$B105,Sales!$C$5:$C$18,0),MATCH(UsagePerHour!XX$4,Sales!$D$3:$ABF$3,0))/XX$2*INDEX(Usage!$D$5:$ABF$11,MATCH(UsagePerHour!$B$100,Usage!$C$5:$C$11,0),MATCH(UsagePerHour!XX$4,Usage!$D$3:$ABF$3,0)),"")</f>
        <v/>
      </c>
      <c r="XY105" s="6" t="str">
        <f>IFERROR(INDEX(Sales!$D$5:$ABF$18,MATCH(UsagePerHour!$B105,Sales!$C$5:$C$18,0),MATCH(UsagePerHour!XY$4,Sales!$D$3:$ABF$3,0))/XY$2*INDEX(Usage!$D$5:$ABF$11,MATCH(UsagePerHour!$B$100,Usage!$C$5:$C$11,0),MATCH(UsagePerHour!XY$4,Usage!$D$3:$ABF$3,0)),"")</f>
        <v/>
      </c>
      <c r="XZ105" s="6" t="str">
        <f>IFERROR(INDEX(Sales!$D$5:$ABF$18,MATCH(UsagePerHour!$B105,Sales!$C$5:$C$18,0),MATCH(UsagePerHour!XZ$4,Sales!$D$3:$ABF$3,0))/XZ$2*INDEX(Usage!$D$5:$ABF$11,MATCH(UsagePerHour!$B$100,Usage!$C$5:$C$11,0),MATCH(UsagePerHour!XZ$4,Usage!$D$3:$ABF$3,0)),"")</f>
        <v/>
      </c>
      <c r="YA105" s="6" t="str">
        <f>IFERROR(INDEX(Sales!$D$5:$ABF$18,MATCH(UsagePerHour!$B105,Sales!$C$5:$C$18,0),MATCH(UsagePerHour!YA$4,Sales!$D$3:$ABF$3,0))/YA$2*INDEX(Usage!$D$5:$ABF$11,MATCH(UsagePerHour!$B$100,Usage!$C$5:$C$11,0),MATCH(UsagePerHour!YA$4,Usage!$D$3:$ABF$3,0)),"")</f>
        <v/>
      </c>
      <c r="YB105" s="6" t="str">
        <f>IFERROR(INDEX(Sales!$D$5:$ABF$18,MATCH(UsagePerHour!$B105,Sales!$C$5:$C$18,0),MATCH(UsagePerHour!YB$4,Sales!$D$3:$ABF$3,0))/YB$2*INDEX(Usage!$D$5:$ABF$11,MATCH(UsagePerHour!$B$100,Usage!$C$5:$C$11,0),MATCH(UsagePerHour!YB$4,Usage!$D$3:$ABF$3,0)),"")</f>
        <v/>
      </c>
      <c r="YC105" s="6" t="str">
        <f>IFERROR(INDEX(Sales!$D$5:$ABF$18,MATCH(UsagePerHour!$B105,Sales!$C$5:$C$18,0),MATCH(UsagePerHour!YC$4,Sales!$D$3:$ABF$3,0))/YC$2*INDEX(Usage!$D$5:$ABF$11,MATCH(UsagePerHour!$B$100,Usage!$C$5:$C$11,0),MATCH(UsagePerHour!YC$4,Usage!$D$3:$ABF$3,0)),"")</f>
        <v/>
      </c>
      <c r="YD105" s="6" t="str">
        <f>IFERROR(INDEX(Sales!$D$5:$ABF$18,MATCH(UsagePerHour!$B105,Sales!$C$5:$C$18,0),MATCH(UsagePerHour!YD$4,Sales!$D$3:$ABF$3,0))/YD$2*INDEX(Usage!$D$5:$ABF$11,MATCH(UsagePerHour!$B$100,Usage!$C$5:$C$11,0),MATCH(UsagePerHour!YD$4,Usage!$D$3:$ABF$3,0)),"")</f>
        <v/>
      </c>
      <c r="YE105" s="6" t="str">
        <f>IFERROR(INDEX(Sales!$D$5:$ABF$18,MATCH(UsagePerHour!$B105,Sales!$C$5:$C$18,0),MATCH(UsagePerHour!YE$4,Sales!$D$3:$ABF$3,0))/YE$2*INDEX(Usage!$D$5:$ABF$11,MATCH(UsagePerHour!$B$100,Usage!$C$5:$C$11,0),MATCH(UsagePerHour!YE$4,Usage!$D$3:$ABF$3,0)),"")</f>
        <v/>
      </c>
      <c r="YF105" s="6" t="str">
        <f>IFERROR(INDEX(Sales!$D$5:$ABF$18,MATCH(UsagePerHour!$B105,Sales!$C$5:$C$18,0),MATCH(UsagePerHour!YF$4,Sales!$D$3:$ABF$3,0))/YF$2*INDEX(Usage!$D$5:$ABF$11,MATCH(UsagePerHour!$B$100,Usage!$C$5:$C$11,0),MATCH(UsagePerHour!YF$4,Usage!$D$3:$ABF$3,0)),"")</f>
        <v/>
      </c>
      <c r="YG105" s="6" t="str">
        <f>IFERROR(INDEX(Sales!$D$5:$ABF$18,MATCH(UsagePerHour!$B105,Sales!$C$5:$C$18,0),MATCH(UsagePerHour!YG$4,Sales!$D$3:$ABF$3,0))/YG$2*INDEX(Usage!$D$5:$ABF$11,MATCH(UsagePerHour!$B$100,Usage!$C$5:$C$11,0),MATCH(UsagePerHour!YG$4,Usage!$D$3:$ABF$3,0)),"")</f>
        <v/>
      </c>
      <c r="YH105" s="6" t="str">
        <f>IFERROR(INDEX(Sales!$D$5:$ABF$18,MATCH(UsagePerHour!$B105,Sales!$C$5:$C$18,0),MATCH(UsagePerHour!YH$4,Sales!$D$3:$ABF$3,0))/YH$2*INDEX(Usage!$D$5:$ABF$11,MATCH(UsagePerHour!$B$100,Usage!$C$5:$C$11,0),MATCH(UsagePerHour!YH$4,Usage!$D$3:$ABF$3,0)),"")</f>
        <v/>
      </c>
      <c r="YI105" s="6" t="str">
        <f>IFERROR(INDEX(Sales!$D$5:$ABF$18,MATCH(UsagePerHour!$B105,Sales!$C$5:$C$18,0),MATCH(UsagePerHour!YI$4,Sales!$D$3:$ABF$3,0))/YI$2*INDEX(Usage!$D$5:$ABF$11,MATCH(UsagePerHour!$B$100,Usage!$C$5:$C$11,0),MATCH(UsagePerHour!YI$4,Usage!$D$3:$ABF$3,0)),"")</f>
        <v/>
      </c>
      <c r="YJ105" s="6" t="str">
        <f>IFERROR(INDEX(Sales!$D$5:$ABF$18,MATCH(UsagePerHour!$B105,Sales!$C$5:$C$18,0),MATCH(UsagePerHour!YJ$4,Sales!$D$3:$ABF$3,0))/YJ$2*INDEX(Usage!$D$5:$ABF$11,MATCH(UsagePerHour!$B$100,Usage!$C$5:$C$11,0),MATCH(UsagePerHour!YJ$4,Usage!$D$3:$ABF$3,0)),"")</f>
        <v/>
      </c>
      <c r="YK105" s="6" t="str">
        <f>IFERROR(INDEX(Sales!$D$5:$ABF$18,MATCH(UsagePerHour!$B105,Sales!$C$5:$C$18,0),MATCH(UsagePerHour!YK$4,Sales!$D$3:$ABF$3,0))/YK$2*INDEX(Usage!$D$5:$ABF$11,MATCH(UsagePerHour!$B$100,Usage!$C$5:$C$11,0),MATCH(UsagePerHour!YK$4,Usage!$D$3:$ABF$3,0)),"")</f>
        <v/>
      </c>
      <c r="YL105" s="6" t="str">
        <f>IFERROR(INDEX(Sales!$D$5:$ABF$18,MATCH(UsagePerHour!$B105,Sales!$C$5:$C$18,0),MATCH(UsagePerHour!YL$4,Sales!$D$3:$ABF$3,0))/YL$2*INDEX(Usage!$D$5:$ABF$11,MATCH(UsagePerHour!$B$100,Usage!$C$5:$C$11,0),MATCH(UsagePerHour!YL$4,Usage!$D$3:$ABF$3,0)),"")</f>
        <v/>
      </c>
      <c r="YM105" s="6" t="str">
        <f>IFERROR(INDEX(Sales!$D$5:$ABF$18,MATCH(UsagePerHour!$B105,Sales!$C$5:$C$18,0),MATCH(UsagePerHour!YM$4,Sales!$D$3:$ABF$3,0))/YM$2*INDEX(Usage!$D$5:$ABF$11,MATCH(UsagePerHour!$B$100,Usage!$C$5:$C$11,0),MATCH(UsagePerHour!YM$4,Usage!$D$3:$ABF$3,0)),"")</f>
        <v/>
      </c>
      <c r="YN105" s="6" t="str">
        <f>IFERROR(INDEX(Sales!$D$5:$ABF$18,MATCH(UsagePerHour!$B105,Sales!$C$5:$C$18,0),MATCH(UsagePerHour!YN$4,Sales!$D$3:$ABF$3,0))/YN$2*INDEX(Usage!$D$5:$ABF$11,MATCH(UsagePerHour!$B$100,Usage!$C$5:$C$11,0),MATCH(UsagePerHour!YN$4,Usage!$D$3:$ABF$3,0)),"")</f>
        <v/>
      </c>
      <c r="YO105" s="6" t="str">
        <f>IFERROR(INDEX(Sales!$D$5:$ABF$18,MATCH(UsagePerHour!$B105,Sales!$C$5:$C$18,0),MATCH(UsagePerHour!YO$4,Sales!$D$3:$ABF$3,0))/YO$2*INDEX(Usage!$D$5:$ABF$11,MATCH(UsagePerHour!$B$100,Usage!$C$5:$C$11,0),MATCH(UsagePerHour!YO$4,Usage!$D$3:$ABF$3,0)),"")</f>
        <v/>
      </c>
      <c r="YP105" s="6" t="str">
        <f>IFERROR(INDEX(Sales!$D$5:$ABF$18,MATCH(UsagePerHour!$B105,Sales!$C$5:$C$18,0),MATCH(UsagePerHour!YP$4,Sales!$D$3:$ABF$3,0))/YP$2*INDEX(Usage!$D$5:$ABF$11,MATCH(UsagePerHour!$B$100,Usage!$C$5:$C$11,0),MATCH(UsagePerHour!YP$4,Usage!$D$3:$ABF$3,0)),"")</f>
        <v/>
      </c>
      <c r="YQ105" s="6" t="str">
        <f>IFERROR(INDEX(Sales!$D$5:$ABF$18,MATCH(UsagePerHour!$B105,Sales!$C$5:$C$18,0),MATCH(UsagePerHour!YQ$4,Sales!$D$3:$ABF$3,0))/YQ$2*INDEX(Usage!$D$5:$ABF$11,MATCH(UsagePerHour!$B$100,Usage!$C$5:$C$11,0),MATCH(UsagePerHour!YQ$4,Usage!$D$3:$ABF$3,0)),"")</f>
        <v/>
      </c>
      <c r="YR105" s="6" t="str">
        <f>IFERROR(INDEX(Sales!$D$5:$ABF$18,MATCH(UsagePerHour!$B105,Sales!$C$5:$C$18,0),MATCH(UsagePerHour!YR$4,Sales!$D$3:$ABF$3,0))/YR$2*INDEX(Usage!$D$5:$ABF$11,MATCH(UsagePerHour!$B$100,Usage!$C$5:$C$11,0),MATCH(UsagePerHour!YR$4,Usage!$D$3:$ABF$3,0)),"")</f>
        <v/>
      </c>
      <c r="YS105" s="6" t="str">
        <f>IFERROR(INDEX(Sales!$D$5:$ABF$18,MATCH(UsagePerHour!$B105,Sales!$C$5:$C$18,0),MATCH(UsagePerHour!YS$4,Sales!$D$3:$ABF$3,0))/YS$2*INDEX(Usage!$D$5:$ABF$11,MATCH(UsagePerHour!$B$100,Usage!$C$5:$C$11,0),MATCH(UsagePerHour!YS$4,Usage!$D$3:$ABF$3,0)),"")</f>
        <v/>
      </c>
      <c r="YT105" s="6" t="str">
        <f>IFERROR(INDEX(Sales!$D$5:$ABF$18,MATCH(UsagePerHour!$B105,Sales!$C$5:$C$18,0),MATCH(UsagePerHour!YT$4,Sales!$D$3:$ABF$3,0))/YT$2*INDEX(Usage!$D$5:$ABF$11,MATCH(UsagePerHour!$B$100,Usage!$C$5:$C$11,0),MATCH(UsagePerHour!YT$4,Usage!$D$3:$ABF$3,0)),"")</f>
        <v/>
      </c>
      <c r="YU105" s="6" t="str">
        <f>IFERROR(INDEX(Sales!$D$5:$ABF$18,MATCH(UsagePerHour!$B105,Sales!$C$5:$C$18,0),MATCH(UsagePerHour!YU$4,Sales!$D$3:$ABF$3,0))/YU$2*INDEX(Usage!$D$5:$ABF$11,MATCH(UsagePerHour!$B$100,Usage!$C$5:$C$11,0),MATCH(UsagePerHour!YU$4,Usage!$D$3:$ABF$3,0)),"")</f>
        <v/>
      </c>
      <c r="YV105" s="6" t="str">
        <f>IFERROR(INDEX(Sales!$D$5:$ABF$18,MATCH(UsagePerHour!$B105,Sales!$C$5:$C$18,0),MATCH(UsagePerHour!YV$4,Sales!$D$3:$ABF$3,0))/YV$2*INDEX(Usage!$D$5:$ABF$11,MATCH(UsagePerHour!$B$100,Usage!$C$5:$C$11,0),MATCH(UsagePerHour!YV$4,Usage!$D$3:$ABF$3,0)),"")</f>
        <v/>
      </c>
      <c r="YW105" s="6" t="str">
        <f>IFERROR(INDEX(Sales!$D$5:$ABF$18,MATCH(UsagePerHour!$B105,Sales!$C$5:$C$18,0),MATCH(UsagePerHour!YW$4,Sales!$D$3:$ABF$3,0))/YW$2*INDEX(Usage!$D$5:$ABF$11,MATCH(UsagePerHour!$B$100,Usage!$C$5:$C$11,0),MATCH(UsagePerHour!YW$4,Usage!$D$3:$ABF$3,0)),"")</f>
        <v/>
      </c>
      <c r="YX105" s="6" t="str">
        <f>IFERROR(INDEX(Sales!$D$5:$ABF$18,MATCH(UsagePerHour!$B105,Sales!$C$5:$C$18,0),MATCH(UsagePerHour!YX$4,Sales!$D$3:$ABF$3,0))/YX$2*INDEX(Usage!$D$5:$ABF$11,MATCH(UsagePerHour!$B$100,Usage!$C$5:$C$11,0),MATCH(UsagePerHour!YX$4,Usage!$D$3:$ABF$3,0)),"")</f>
        <v/>
      </c>
      <c r="YY105" s="6" t="str">
        <f>IFERROR(INDEX(Sales!$D$5:$ABF$18,MATCH(UsagePerHour!$B105,Sales!$C$5:$C$18,0),MATCH(UsagePerHour!YY$4,Sales!$D$3:$ABF$3,0))/YY$2*INDEX(Usage!$D$5:$ABF$11,MATCH(UsagePerHour!$B$100,Usage!$C$5:$C$11,0),MATCH(UsagePerHour!YY$4,Usage!$D$3:$ABF$3,0)),"")</f>
        <v/>
      </c>
      <c r="YZ105" s="6" t="str">
        <f>IFERROR(INDEX(Sales!$D$5:$ABF$18,MATCH(UsagePerHour!$B105,Sales!$C$5:$C$18,0),MATCH(UsagePerHour!YZ$4,Sales!$D$3:$ABF$3,0))/YZ$2*INDEX(Usage!$D$5:$ABF$11,MATCH(UsagePerHour!$B$100,Usage!$C$5:$C$11,0),MATCH(UsagePerHour!YZ$4,Usage!$D$3:$ABF$3,0)),"")</f>
        <v/>
      </c>
      <c r="ZA105" s="6" t="str">
        <f>IFERROR(INDEX(Sales!$D$5:$ABF$18,MATCH(UsagePerHour!$B105,Sales!$C$5:$C$18,0),MATCH(UsagePerHour!ZA$4,Sales!$D$3:$ABF$3,0))/ZA$2*INDEX(Usage!$D$5:$ABF$11,MATCH(UsagePerHour!$B$100,Usage!$C$5:$C$11,0),MATCH(UsagePerHour!ZA$4,Usage!$D$3:$ABF$3,0)),"")</f>
        <v/>
      </c>
      <c r="ZB105" s="6" t="str">
        <f>IFERROR(INDEX(Sales!$D$5:$ABF$18,MATCH(UsagePerHour!$B105,Sales!$C$5:$C$18,0),MATCH(UsagePerHour!ZB$4,Sales!$D$3:$ABF$3,0))/ZB$2*INDEX(Usage!$D$5:$ABF$11,MATCH(UsagePerHour!$B$100,Usage!$C$5:$C$11,0),MATCH(UsagePerHour!ZB$4,Usage!$D$3:$ABF$3,0)),"")</f>
        <v/>
      </c>
      <c r="ZC105" s="6" t="str">
        <f>IFERROR(INDEX(Sales!$D$5:$ABF$18,MATCH(UsagePerHour!$B105,Sales!$C$5:$C$18,0),MATCH(UsagePerHour!ZC$4,Sales!$D$3:$ABF$3,0))/ZC$2*INDEX(Usage!$D$5:$ABF$11,MATCH(UsagePerHour!$B$100,Usage!$C$5:$C$11,0),MATCH(UsagePerHour!ZC$4,Usage!$D$3:$ABF$3,0)),"")</f>
        <v/>
      </c>
      <c r="ZD105" s="6" t="str">
        <f>IFERROR(INDEX(Sales!$D$5:$ABF$18,MATCH(UsagePerHour!$B105,Sales!$C$5:$C$18,0),MATCH(UsagePerHour!ZD$4,Sales!$D$3:$ABF$3,0))/ZD$2*INDEX(Usage!$D$5:$ABF$11,MATCH(UsagePerHour!$B$100,Usage!$C$5:$C$11,0),MATCH(UsagePerHour!ZD$4,Usage!$D$3:$ABF$3,0)),"")</f>
        <v/>
      </c>
      <c r="ZE105" s="6" t="str">
        <f>IFERROR(INDEX(Sales!$D$5:$ABF$18,MATCH(UsagePerHour!$B105,Sales!$C$5:$C$18,0),MATCH(UsagePerHour!ZE$4,Sales!$D$3:$ABF$3,0))/ZE$2*INDEX(Usage!$D$5:$ABF$11,MATCH(UsagePerHour!$B$100,Usage!$C$5:$C$11,0),MATCH(UsagePerHour!ZE$4,Usage!$D$3:$ABF$3,0)),"")</f>
        <v/>
      </c>
      <c r="ZF105" s="6" t="str">
        <f>IFERROR(INDEX(Sales!$D$5:$ABF$18,MATCH(UsagePerHour!$B105,Sales!$C$5:$C$18,0),MATCH(UsagePerHour!ZF$4,Sales!$D$3:$ABF$3,0))/ZF$2*INDEX(Usage!$D$5:$ABF$11,MATCH(UsagePerHour!$B$100,Usage!$C$5:$C$11,0),MATCH(UsagePerHour!ZF$4,Usage!$D$3:$ABF$3,0)),"")</f>
        <v/>
      </c>
      <c r="ZG105" s="6" t="str">
        <f>IFERROR(INDEX(Sales!$D$5:$ABF$18,MATCH(UsagePerHour!$B105,Sales!$C$5:$C$18,0),MATCH(UsagePerHour!ZG$4,Sales!$D$3:$ABF$3,0))/ZG$2*INDEX(Usage!$D$5:$ABF$11,MATCH(UsagePerHour!$B$100,Usage!$C$5:$C$11,0),MATCH(UsagePerHour!ZG$4,Usage!$D$3:$ABF$3,0)),"")</f>
        <v/>
      </c>
      <c r="ZH105" s="6" t="str">
        <f>IFERROR(INDEX(Sales!$D$5:$ABF$18,MATCH(UsagePerHour!$B105,Sales!$C$5:$C$18,0),MATCH(UsagePerHour!ZH$4,Sales!$D$3:$ABF$3,0))/ZH$2*INDEX(Usage!$D$5:$ABF$11,MATCH(UsagePerHour!$B$100,Usage!$C$5:$C$11,0),MATCH(UsagePerHour!ZH$4,Usage!$D$3:$ABF$3,0)),"")</f>
        <v/>
      </c>
      <c r="ZI105" s="6" t="str">
        <f>IFERROR(INDEX(Sales!$D$5:$ABF$18,MATCH(UsagePerHour!$B105,Sales!$C$5:$C$18,0),MATCH(UsagePerHour!ZI$4,Sales!$D$3:$ABF$3,0))/ZI$2*INDEX(Usage!$D$5:$ABF$11,MATCH(UsagePerHour!$B$100,Usage!$C$5:$C$11,0),MATCH(UsagePerHour!ZI$4,Usage!$D$3:$ABF$3,0)),"")</f>
        <v/>
      </c>
      <c r="ZJ105" s="6" t="str">
        <f>IFERROR(INDEX(Sales!$D$5:$ABF$18,MATCH(UsagePerHour!$B105,Sales!$C$5:$C$18,0),MATCH(UsagePerHour!ZJ$4,Sales!$D$3:$ABF$3,0))/ZJ$2*INDEX(Usage!$D$5:$ABF$11,MATCH(UsagePerHour!$B$100,Usage!$C$5:$C$11,0),MATCH(UsagePerHour!ZJ$4,Usage!$D$3:$ABF$3,0)),"")</f>
        <v/>
      </c>
      <c r="ZK105" s="6" t="str">
        <f>IFERROR(INDEX(Sales!$D$5:$ABF$18,MATCH(UsagePerHour!$B105,Sales!$C$5:$C$18,0),MATCH(UsagePerHour!ZK$4,Sales!$D$3:$ABF$3,0))/ZK$2*INDEX(Usage!$D$5:$ABF$11,MATCH(UsagePerHour!$B$100,Usage!$C$5:$C$11,0),MATCH(UsagePerHour!ZK$4,Usage!$D$3:$ABF$3,0)),"")</f>
        <v/>
      </c>
      <c r="ZL105" s="6" t="str">
        <f>IFERROR(INDEX(Sales!$D$5:$ABF$18,MATCH(UsagePerHour!$B105,Sales!$C$5:$C$18,0),MATCH(UsagePerHour!ZL$4,Sales!$D$3:$ABF$3,0))/ZL$2*INDEX(Usage!$D$5:$ABF$11,MATCH(UsagePerHour!$B$100,Usage!$C$5:$C$11,0),MATCH(UsagePerHour!ZL$4,Usage!$D$3:$ABF$3,0)),"")</f>
        <v/>
      </c>
      <c r="ZM105" s="6" t="str">
        <f>IFERROR(INDEX(Sales!$D$5:$ABF$18,MATCH(UsagePerHour!$B105,Sales!$C$5:$C$18,0),MATCH(UsagePerHour!ZM$4,Sales!$D$3:$ABF$3,0))/ZM$2*INDEX(Usage!$D$5:$ABF$11,MATCH(UsagePerHour!$B$100,Usage!$C$5:$C$11,0),MATCH(UsagePerHour!ZM$4,Usage!$D$3:$ABF$3,0)),"")</f>
        <v/>
      </c>
      <c r="ZN105" s="6" t="str">
        <f>IFERROR(INDEX(Sales!$D$5:$ABF$18,MATCH(UsagePerHour!$B105,Sales!$C$5:$C$18,0),MATCH(UsagePerHour!ZN$4,Sales!$D$3:$ABF$3,0))/ZN$2*INDEX(Usage!$D$5:$ABF$11,MATCH(UsagePerHour!$B$100,Usage!$C$5:$C$11,0),MATCH(UsagePerHour!ZN$4,Usage!$D$3:$ABF$3,0)),"")</f>
        <v/>
      </c>
      <c r="ZO105" s="6" t="str">
        <f>IFERROR(INDEX(Sales!$D$5:$ABF$18,MATCH(UsagePerHour!$B105,Sales!$C$5:$C$18,0),MATCH(UsagePerHour!ZO$4,Sales!$D$3:$ABF$3,0))/ZO$2*INDEX(Usage!$D$5:$ABF$11,MATCH(UsagePerHour!$B$100,Usage!$C$5:$C$11,0),MATCH(UsagePerHour!ZO$4,Usage!$D$3:$ABF$3,0)),"")</f>
        <v/>
      </c>
      <c r="ZP105" s="6" t="str">
        <f>IFERROR(INDEX(Sales!$D$5:$ABF$18,MATCH(UsagePerHour!$B105,Sales!$C$5:$C$18,0),MATCH(UsagePerHour!ZP$4,Sales!$D$3:$ABF$3,0))/ZP$2*INDEX(Usage!$D$5:$ABF$11,MATCH(UsagePerHour!$B$100,Usage!$C$5:$C$11,0),MATCH(UsagePerHour!ZP$4,Usage!$D$3:$ABF$3,0)),"")</f>
        <v/>
      </c>
      <c r="ZQ105" s="6" t="str">
        <f>IFERROR(INDEX(Sales!$D$5:$ABF$18,MATCH(UsagePerHour!$B105,Sales!$C$5:$C$18,0),MATCH(UsagePerHour!ZQ$4,Sales!$D$3:$ABF$3,0))/ZQ$2*INDEX(Usage!$D$5:$ABF$11,MATCH(UsagePerHour!$B$100,Usage!$C$5:$C$11,0),MATCH(UsagePerHour!ZQ$4,Usage!$D$3:$ABF$3,0)),"")</f>
        <v/>
      </c>
      <c r="ZR105" s="6" t="str">
        <f>IFERROR(INDEX(Sales!$D$5:$ABF$18,MATCH(UsagePerHour!$B105,Sales!$C$5:$C$18,0),MATCH(UsagePerHour!ZR$4,Sales!$D$3:$ABF$3,0))/ZR$2*INDEX(Usage!$D$5:$ABF$11,MATCH(UsagePerHour!$B$100,Usage!$C$5:$C$11,0),MATCH(UsagePerHour!ZR$4,Usage!$D$3:$ABF$3,0)),"")</f>
        <v/>
      </c>
      <c r="ZS105" s="6" t="str">
        <f>IFERROR(INDEX(Sales!$D$5:$ABF$18,MATCH(UsagePerHour!$B105,Sales!$C$5:$C$18,0),MATCH(UsagePerHour!ZS$4,Sales!$D$3:$ABF$3,0))/ZS$2*INDEX(Usage!$D$5:$ABF$11,MATCH(UsagePerHour!$B$100,Usage!$C$5:$C$11,0),MATCH(UsagePerHour!ZS$4,Usage!$D$3:$ABF$3,0)),"")</f>
        <v/>
      </c>
      <c r="ZT105" s="6" t="str">
        <f>IFERROR(INDEX(Sales!$D$5:$ABF$18,MATCH(UsagePerHour!$B105,Sales!$C$5:$C$18,0),MATCH(UsagePerHour!ZT$4,Sales!$D$3:$ABF$3,0))/ZT$2*INDEX(Usage!$D$5:$ABF$11,MATCH(UsagePerHour!$B$100,Usage!$C$5:$C$11,0),MATCH(UsagePerHour!ZT$4,Usage!$D$3:$ABF$3,0)),"")</f>
        <v/>
      </c>
      <c r="ZU105" s="6" t="str">
        <f>IFERROR(INDEX(Sales!$D$5:$ABF$18,MATCH(UsagePerHour!$B105,Sales!$C$5:$C$18,0),MATCH(UsagePerHour!ZU$4,Sales!$D$3:$ABF$3,0))/ZU$2*INDEX(Usage!$D$5:$ABF$11,MATCH(UsagePerHour!$B$100,Usage!$C$5:$C$11,0),MATCH(UsagePerHour!ZU$4,Usage!$D$3:$ABF$3,0)),"")</f>
        <v/>
      </c>
      <c r="ZV105" s="6" t="str">
        <f>IFERROR(INDEX(Sales!$D$5:$ABF$18,MATCH(UsagePerHour!$B105,Sales!$C$5:$C$18,0),MATCH(UsagePerHour!ZV$4,Sales!$D$3:$ABF$3,0))/ZV$2*INDEX(Usage!$D$5:$ABF$11,MATCH(UsagePerHour!$B$100,Usage!$C$5:$C$11,0),MATCH(UsagePerHour!ZV$4,Usage!$D$3:$ABF$3,0)),"")</f>
        <v/>
      </c>
      <c r="ZW105" s="6" t="str">
        <f>IFERROR(INDEX(Sales!$D$5:$ABF$18,MATCH(UsagePerHour!$B105,Sales!$C$5:$C$18,0),MATCH(UsagePerHour!ZW$4,Sales!$D$3:$ABF$3,0))/ZW$2*INDEX(Usage!$D$5:$ABF$11,MATCH(UsagePerHour!$B$100,Usage!$C$5:$C$11,0),MATCH(UsagePerHour!ZW$4,Usage!$D$3:$ABF$3,0)),"")</f>
        <v/>
      </c>
      <c r="ZX105" s="6" t="str">
        <f>IFERROR(INDEX(Sales!$D$5:$ABF$18,MATCH(UsagePerHour!$B105,Sales!$C$5:$C$18,0),MATCH(UsagePerHour!ZX$4,Sales!$D$3:$ABF$3,0))/ZX$2*INDEX(Usage!$D$5:$ABF$11,MATCH(UsagePerHour!$B$100,Usage!$C$5:$C$11,0),MATCH(UsagePerHour!ZX$4,Usage!$D$3:$ABF$3,0)),"")</f>
        <v/>
      </c>
      <c r="ZY105" s="6" t="str">
        <f>IFERROR(INDEX(Sales!$D$5:$ABF$18,MATCH(UsagePerHour!$B105,Sales!$C$5:$C$18,0),MATCH(UsagePerHour!ZY$4,Sales!$D$3:$ABF$3,0))/ZY$2*INDEX(Usage!$D$5:$ABF$11,MATCH(UsagePerHour!$B$100,Usage!$C$5:$C$11,0),MATCH(UsagePerHour!ZY$4,Usage!$D$3:$ABF$3,0)),"")</f>
        <v/>
      </c>
      <c r="ZZ105" s="6" t="str">
        <f>IFERROR(INDEX(Sales!$D$5:$ABF$18,MATCH(UsagePerHour!$B105,Sales!$C$5:$C$18,0),MATCH(UsagePerHour!ZZ$4,Sales!$D$3:$ABF$3,0))/ZZ$2*INDEX(Usage!$D$5:$ABF$11,MATCH(UsagePerHour!$B$100,Usage!$C$5:$C$11,0),MATCH(UsagePerHour!ZZ$4,Usage!$D$3:$ABF$3,0)),"")</f>
        <v/>
      </c>
      <c r="AAA105" s="6" t="str">
        <f>IFERROR(INDEX(Sales!$D$5:$ABF$18,MATCH(UsagePerHour!$B105,Sales!$C$5:$C$18,0),MATCH(UsagePerHour!AAA$4,Sales!$D$3:$ABF$3,0))/AAA$2*INDEX(Usage!$D$5:$ABF$11,MATCH(UsagePerHour!$B$100,Usage!$C$5:$C$11,0),MATCH(UsagePerHour!AAA$4,Usage!$D$3:$ABF$3,0)),"")</f>
        <v/>
      </c>
      <c r="AAB105" s="6" t="str">
        <f>IFERROR(INDEX(Sales!$D$5:$ABF$18,MATCH(UsagePerHour!$B105,Sales!$C$5:$C$18,0),MATCH(UsagePerHour!AAB$4,Sales!$D$3:$ABF$3,0))/AAB$2*INDEX(Usage!$D$5:$ABF$11,MATCH(UsagePerHour!$B$100,Usage!$C$5:$C$11,0),MATCH(UsagePerHour!AAB$4,Usage!$D$3:$ABF$3,0)),"")</f>
        <v/>
      </c>
      <c r="AAC105" s="6" t="str">
        <f>IFERROR(INDEX(Sales!$D$5:$ABF$18,MATCH(UsagePerHour!$B105,Sales!$C$5:$C$18,0),MATCH(UsagePerHour!AAC$4,Sales!$D$3:$ABF$3,0))/AAC$2*INDEX(Usage!$D$5:$ABF$11,MATCH(UsagePerHour!$B$100,Usage!$C$5:$C$11,0),MATCH(UsagePerHour!AAC$4,Usage!$D$3:$ABF$3,0)),"")</f>
        <v/>
      </c>
      <c r="AAD105" s="6" t="str">
        <f>IFERROR(INDEX(Sales!$D$5:$ABF$18,MATCH(UsagePerHour!$B105,Sales!$C$5:$C$18,0),MATCH(UsagePerHour!AAD$4,Sales!$D$3:$ABF$3,0))/AAD$2*INDEX(Usage!$D$5:$ABF$11,MATCH(UsagePerHour!$B$100,Usage!$C$5:$C$11,0),MATCH(UsagePerHour!AAD$4,Usage!$D$3:$ABF$3,0)),"")</f>
        <v/>
      </c>
      <c r="AAE105" s="6" t="str">
        <f>IFERROR(INDEX(Sales!$D$5:$ABF$18,MATCH(UsagePerHour!$B105,Sales!$C$5:$C$18,0),MATCH(UsagePerHour!AAE$4,Sales!$D$3:$ABF$3,0))/AAE$2*INDEX(Usage!$D$5:$ABF$11,MATCH(UsagePerHour!$B$100,Usage!$C$5:$C$11,0),MATCH(UsagePerHour!AAE$4,Usage!$D$3:$ABF$3,0)),"")</f>
        <v/>
      </c>
      <c r="AAF105" s="6" t="str">
        <f>IFERROR(INDEX(Sales!$D$5:$ABF$18,MATCH(UsagePerHour!$B105,Sales!$C$5:$C$18,0),MATCH(UsagePerHour!AAF$4,Sales!$D$3:$ABF$3,0))/AAF$2*INDEX(Usage!$D$5:$ABF$11,MATCH(UsagePerHour!$B$100,Usage!$C$5:$C$11,0),MATCH(UsagePerHour!AAF$4,Usage!$D$3:$ABF$3,0)),"")</f>
        <v/>
      </c>
      <c r="AAG105" s="6" t="str">
        <f>IFERROR(INDEX(Sales!$D$5:$ABF$18,MATCH(UsagePerHour!$B105,Sales!$C$5:$C$18,0),MATCH(UsagePerHour!AAG$4,Sales!$D$3:$ABF$3,0))/AAG$2*INDEX(Usage!$D$5:$ABF$11,MATCH(UsagePerHour!$B$100,Usage!$C$5:$C$11,0),MATCH(UsagePerHour!AAG$4,Usage!$D$3:$ABF$3,0)),"")</f>
        <v/>
      </c>
      <c r="AAH105" s="6" t="str">
        <f>IFERROR(INDEX(Sales!$D$5:$ABF$18,MATCH(UsagePerHour!$B105,Sales!$C$5:$C$18,0),MATCH(UsagePerHour!AAH$4,Sales!$D$3:$ABF$3,0))/AAH$2*INDEX(Usage!$D$5:$ABF$11,MATCH(UsagePerHour!$B$100,Usage!$C$5:$C$11,0),MATCH(UsagePerHour!AAH$4,Usage!$D$3:$ABF$3,0)),"")</f>
        <v/>
      </c>
      <c r="AAI105" s="6" t="str">
        <f>IFERROR(INDEX(Sales!$D$5:$ABF$18,MATCH(UsagePerHour!$B105,Sales!$C$5:$C$18,0),MATCH(UsagePerHour!AAI$4,Sales!$D$3:$ABF$3,0))/AAI$2*INDEX(Usage!$D$5:$ABF$11,MATCH(UsagePerHour!$B$100,Usage!$C$5:$C$11,0),MATCH(UsagePerHour!AAI$4,Usage!$D$3:$ABF$3,0)),"")</f>
        <v/>
      </c>
      <c r="AAJ105" s="6" t="str">
        <f>IFERROR(INDEX(Sales!$D$5:$ABF$18,MATCH(UsagePerHour!$B105,Sales!$C$5:$C$18,0),MATCH(UsagePerHour!AAJ$4,Sales!$D$3:$ABF$3,0))/AAJ$2*INDEX(Usage!$D$5:$ABF$11,MATCH(UsagePerHour!$B$100,Usage!$C$5:$C$11,0),MATCH(UsagePerHour!AAJ$4,Usage!$D$3:$ABF$3,0)),"")</f>
        <v/>
      </c>
      <c r="AAK105" s="6" t="str">
        <f>IFERROR(INDEX(Sales!$D$5:$ABF$18,MATCH(UsagePerHour!$B105,Sales!$C$5:$C$18,0),MATCH(UsagePerHour!AAK$4,Sales!$D$3:$ABF$3,0))/AAK$2*INDEX(Usage!$D$5:$ABF$11,MATCH(UsagePerHour!$B$100,Usage!$C$5:$C$11,0),MATCH(UsagePerHour!AAK$4,Usage!$D$3:$ABF$3,0)),"")</f>
        <v/>
      </c>
      <c r="AAL105" s="6" t="str">
        <f>IFERROR(INDEX(Sales!$D$5:$ABF$18,MATCH(UsagePerHour!$B105,Sales!$C$5:$C$18,0),MATCH(UsagePerHour!AAL$4,Sales!$D$3:$ABF$3,0))/AAL$2*INDEX(Usage!$D$5:$ABF$11,MATCH(UsagePerHour!$B$100,Usage!$C$5:$C$11,0),MATCH(UsagePerHour!AAL$4,Usage!$D$3:$ABF$3,0)),"")</f>
        <v/>
      </c>
      <c r="AAM105" s="6" t="str">
        <f>IFERROR(INDEX(Sales!$D$5:$ABF$18,MATCH(UsagePerHour!$B105,Sales!$C$5:$C$18,0),MATCH(UsagePerHour!AAM$4,Sales!$D$3:$ABF$3,0))/AAM$2*INDEX(Usage!$D$5:$ABF$11,MATCH(UsagePerHour!$B$100,Usage!$C$5:$C$11,0),MATCH(UsagePerHour!AAM$4,Usage!$D$3:$ABF$3,0)),"")</f>
        <v/>
      </c>
      <c r="AAN105" s="6" t="str">
        <f>IFERROR(INDEX(Sales!$D$5:$ABF$18,MATCH(UsagePerHour!$B105,Sales!$C$5:$C$18,0),MATCH(UsagePerHour!AAN$4,Sales!$D$3:$ABF$3,0))/AAN$2*INDEX(Usage!$D$5:$ABF$11,MATCH(UsagePerHour!$B$100,Usage!$C$5:$C$11,0),MATCH(UsagePerHour!AAN$4,Usage!$D$3:$ABF$3,0)),"")</f>
        <v/>
      </c>
      <c r="AAO105" s="6" t="str">
        <f>IFERROR(INDEX(Sales!$D$5:$ABF$18,MATCH(UsagePerHour!$B105,Sales!$C$5:$C$18,0),MATCH(UsagePerHour!AAO$4,Sales!$D$3:$ABF$3,0))/AAO$2*INDEX(Usage!$D$5:$ABF$11,MATCH(UsagePerHour!$B$100,Usage!$C$5:$C$11,0),MATCH(UsagePerHour!AAO$4,Usage!$D$3:$ABF$3,0)),"")</f>
        <v/>
      </c>
      <c r="AAP105" s="6" t="str">
        <f>IFERROR(INDEX(Sales!$D$5:$ABF$18,MATCH(UsagePerHour!$B105,Sales!$C$5:$C$18,0),MATCH(UsagePerHour!AAP$4,Sales!$D$3:$ABF$3,0))/AAP$2*INDEX(Usage!$D$5:$ABF$11,MATCH(UsagePerHour!$B$100,Usage!$C$5:$C$11,0),MATCH(UsagePerHour!AAP$4,Usage!$D$3:$ABF$3,0)),"")</f>
        <v/>
      </c>
      <c r="AAQ105" s="6" t="str">
        <f>IFERROR(INDEX(Sales!$D$5:$ABF$18,MATCH(UsagePerHour!$B105,Sales!$C$5:$C$18,0),MATCH(UsagePerHour!AAQ$4,Sales!$D$3:$ABF$3,0))/AAQ$2*INDEX(Usage!$D$5:$ABF$11,MATCH(UsagePerHour!$B$100,Usage!$C$5:$C$11,0),MATCH(UsagePerHour!AAQ$4,Usage!$D$3:$ABF$3,0)),"")</f>
        <v/>
      </c>
      <c r="AAR105" s="6" t="str">
        <f>IFERROR(INDEX(Sales!$D$5:$ABF$18,MATCH(UsagePerHour!$B105,Sales!$C$5:$C$18,0),MATCH(UsagePerHour!AAR$4,Sales!$D$3:$ABF$3,0))/AAR$2*INDEX(Usage!$D$5:$ABF$11,MATCH(UsagePerHour!$B$100,Usage!$C$5:$C$11,0),MATCH(UsagePerHour!AAR$4,Usage!$D$3:$ABF$3,0)),"")</f>
        <v/>
      </c>
      <c r="AAS105" s="6" t="str">
        <f>IFERROR(INDEX(Sales!$D$5:$ABF$18,MATCH(UsagePerHour!$B105,Sales!$C$5:$C$18,0),MATCH(UsagePerHour!AAS$4,Sales!$D$3:$ABF$3,0))/AAS$2*INDEX(Usage!$D$5:$ABF$11,MATCH(UsagePerHour!$B$100,Usage!$C$5:$C$11,0),MATCH(UsagePerHour!AAS$4,Usage!$D$3:$ABF$3,0)),"")</f>
        <v/>
      </c>
      <c r="AAT105" s="6" t="str">
        <f>IFERROR(INDEX(Sales!$D$5:$ABF$18,MATCH(UsagePerHour!$B105,Sales!$C$5:$C$18,0),MATCH(UsagePerHour!AAT$4,Sales!$D$3:$ABF$3,0))/AAT$2*INDEX(Usage!$D$5:$ABF$11,MATCH(UsagePerHour!$B$100,Usage!$C$5:$C$11,0),MATCH(UsagePerHour!AAT$4,Usage!$D$3:$ABF$3,0)),"")</f>
        <v/>
      </c>
      <c r="AAU105" s="6" t="str">
        <f>IFERROR(INDEX(Sales!$D$5:$ABF$18,MATCH(UsagePerHour!$B105,Sales!$C$5:$C$18,0),MATCH(UsagePerHour!AAU$4,Sales!$D$3:$ABF$3,0))/AAU$2*INDEX(Usage!$D$5:$ABF$11,MATCH(UsagePerHour!$B$100,Usage!$C$5:$C$11,0),MATCH(UsagePerHour!AAU$4,Usage!$D$3:$ABF$3,0)),"")</f>
        <v/>
      </c>
      <c r="AAV105" s="6" t="str">
        <f>IFERROR(INDEX(Sales!$D$5:$ABF$18,MATCH(UsagePerHour!$B105,Sales!$C$5:$C$18,0),MATCH(UsagePerHour!AAV$4,Sales!$D$3:$ABF$3,0))/AAV$2*INDEX(Usage!$D$5:$ABF$11,MATCH(UsagePerHour!$B$100,Usage!$C$5:$C$11,0),MATCH(UsagePerHour!AAV$4,Usage!$D$3:$ABF$3,0)),"")</f>
        <v/>
      </c>
      <c r="AAW105" s="6" t="str">
        <f>IFERROR(INDEX(Sales!$D$5:$ABF$18,MATCH(UsagePerHour!$B105,Sales!$C$5:$C$18,0),MATCH(UsagePerHour!AAW$4,Sales!$D$3:$ABF$3,0))/AAW$2*INDEX(Usage!$D$5:$ABF$11,MATCH(UsagePerHour!$B$100,Usage!$C$5:$C$11,0),MATCH(UsagePerHour!AAW$4,Usage!$D$3:$ABF$3,0)),"")</f>
        <v/>
      </c>
      <c r="AAX105" s="6" t="str">
        <f>IFERROR(INDEX(Sales!$D$5:$ABF$18,MATCH(UsagePerHour!$B105,Sales!$C$5:$C$18,0),MATCH(UsagePerHour!AAX$4,Sales!$D$3:$ABF$3,0))/AAX$2*INDEX(Usage!$D$5:$ABF$11,MATCH(UsagePerHour!$B$100,Usage!$C$5:$C$11,0),MATCH(UsagePerHour!AAX$4,Usage!$D$3:$ABF$3,0)),"")</f>
        <v/>
      </c>
      <c r="AAY105" s="6" t="str">
        <f>IFERROR(INDEX(Sales!$D$5:$ABF$18,MATCH(UsagePerHour!$B105,Sales!$C$5:$C$18,0),MATCH(UsagePerHour!AAY$4,Sales!$D$3:$ABF$3,0))/AAY$2*INDEX(Usage!$D$5:$ABF$11,MATCH(UsagePerHour!$B$100,Usage!$C$5:$C$11,0),MATCH(UsagePerHour!AAY$4,Usage!$D$3:$ABF$3,0)),"")</f>
        <v/>
      </c>
      <c r="AAZ105" s="6" t="str">
        <f>IFERROR(INDEX(Sales!$D$5:$ABF$18,MATCH(UsagePerHour!$B105,Sales!$C$5:$C$18,0),MATCH(UsagePerHour!AAZ$4,Sales!$D$3:$ABF$3,0))/AAZ$2*INDEX(Usage!$D$5:$ABF$11,MATCH(UsagePerHour!$B$100,Usage!$C$5:$C$11,0),MATCH(UsagePerHour!AAZ$4,Usage!$D$3:$ABF$3,0)),"")</f>
        <v/>
      </c>
      <c r="ABA105" s="6" t="str">
        <f>IFERROR(INDEX(Sales!$D$5:$ABF$18,MATCH(UsagePerHour!$B105,Sales!$C$5:$C$18,0),MATCH(UsagePerHour!ABA$4,Sales!$D$3:$ABF$3,0))/ABA$2*INDEX(Usage!$D$5:$ABF$11,MATCH(UsagePerHour!$B$100,Usage!$C$5:$C$11,0),MATCH(UsagePerHour!ABA$4,Usage!$D$3:$ABF$3,0)),"")</f>
        <v/>
      </c>
    </row>
    <row r="106" spans="2:729">
      <c r="B106" s="3" t="s">
        <v>6</v>
      </c>
      <c r="C106" s="6">
        <f>IFERROR(INDEX(Sales!$D$5:$ABF$18,MATCH(UsagePerHour!$B106,Sales!$C$5:$C$18,0),MATCH(UsagePerHour!C$4,Sales!$D$3:$ABF$3,0))/C$2*INDEX(Usage!$D$5:$ABF$11,MATCH(UsagePerHour!$B$100,Usage!$C$5:$C$11,0),MATCH(UsagePerHour!C$4,Usage!$D$3:$ABF$3,0)),"")</f>
        <v>5.6168649956099124</v>
      </c>
      <c r="D106" s="6">
        <f>IFERROR(INDEX(Sales!$D$5:$ABF$18,MATCH(UsagePerHour!$B106,Sales!$C$5:$C$18,0),MATCH(UsagePerHour!D$4,Sales!$D$3:$ABF$3,0))/D$2*INDEX(Usage!$D$5:$ABF$11,MATCH(UsagePerHour!$B$100,Usage!$C$5:$C$11,0),MATCH(UsagePerHour!D$4,Usage!$D$3:$ABF$3,0)),"")</f>
        <v>5.1435989942057505</v>
      </c>
      <c r="E106" s="6">
        <f>IFERROR(INDEX(Sales!$D$5:$ABF$18,MATCH(UsagePerHour!$B106,Sales!$C$5:$C$18,0),MATCH(UsagePerHour!E$4,Sales!$D$3:$ABF$3,0))/E$2*INDEX(Usage!$D$5:$ABF$11,MATCH(UsagePerHour!$B$100,Usage!$C$5:$C$11,0),MATCH(UsagePerHour!E$4,Usage!$D$3:$ABF$3,0)),"")</f>
        <v>1.2145948103792414</v>
      </c>
      <c r="F106" s="6">
        <f>IFERROR(INDEX(Sales!$D$5:$ABF$18,MATCH(UsagePerHour!$B106,Sales!$C$5:$C$18,0),MATCH(UsagePerHour!F$4,Sales!$D$3:$ABF$3,0))/F$2*INDEX(Usage!$D$5:$ABF$11,MATCH(UsagePerHour!$B$100,Usage!$C$5:$C$11,0),MATCH(UsagePerHour!F$4,Usage!$D$3:$ABF$3,0)),"")</f>
        <v>4.1713620262991897</v>
      </c>
      <c r="G106" s="6">
        <f>IFERROR(INDEX(Sales!$D$5:$ABF$18,MATCH(UsagePerHour!$B106,Sales!$C$5:$C$18,0),MATCH(UsagePerHour!G$4,Sales!$D$3:$ABF$3,0))/G$2*INDEX(Usage!$D$5:$ABF$11,MATCH(UsagePerHour!$B$100,Usage!$C$5:$C$11,0),MATCH(UsagePerHour!G$4,Usage!$D$3:$ABF$3,0)),"")</f>
        <v>7.1055416020948003</v>
      </c>
      <c r="H106" s="6">
        <f>IFERROR(INDEX(Sales!$D$5:$ABF$18,MATCH(UsagePerHour!$B106,Sales!$C$5:$C$18,0),MATCH(UsagePerHour!H$4,Sales!$D$3:$ABF$3,0))/H$2*INDEX(Usage!$D$5:$ABF$11,MATCH(UsagePerHour!$B$100,Usage!$C$5:$C$11,0),MATCH(UsagePerHour!H$4,Usage!$D$3:$ABF$3,0)),"")</f>
        <v>28.208076580881141</v>
      </c>
      <c r="I106" s="6">
        <f>IFERROR(INDEX(Sales!$D$5:$ABF$18,MATCH(UsagePerHour!$B106,Sales!$C$5:$C$18,0),MATCH(UsagePerHour!I$4,Sales!$D$3:$ABF$3,0))/I$2*INDEX(Usage!$D$5:$ABF$11,MATCH(UsagePerHour!$B$100,Usage!$C$5:$C$11,0),MATCH(UsagePerHour!I$4,Usage!$D$3:$ABF$3,0)),"")</f>
        <v>3.5072596992410316</v>
      </c>
      <c r="J106" s="6">
        <f>IFERROR(INDEX(Sales!$D$5:$ABF$18,MATCH(UsagePerHour!$B106,Sales!$C$5:$C$18,0),MATCH(UsagePerHour!J$4,Sales!$D$3:$ABF$3,0))/J$2*INDEX(Usage!$D$5:$ABF$11,MATCH(UsagePerHour!$B$100,Usage!$C$5:$C$11,0),MATCH(UsagePerHour!J$4,Usage!$D$3:$ABF$3,0)),"")</f>
        <v>5.6168649956099124</v>
      </c>
      <c r="K106" s="6">
        <f>IFERROR(INDEX(Sales!$D$5:$ABF$18,MATCH(UsagePerHour!$B106,Sales!$C$5:$C$18,0),MATCH(UsagePerHour!K$4,Sales!$D$3:$ABF$3,0))/K$2*INDEX(Usage!$D$5:$ABF$11,MATCH(UsagePerHour!$B$100,Usage!$C$5:$C$11,0),MATCH(UsagePerHour!K$4,Usage!$D$3:$ABF$3,0)),"")</f>
        <v>5.1435989942057505</v>
      </c>
      <c r="L106" s="6">
        <f>IFERROR(INDEX(Sales!$D$5:$ABF$18,MATCH(UsagePerHour!$B106,Sales!$C$5:$C$18,0),MATCH(UsagePerHour!L$4,Sales!$D$3:$ABF$3,0))/L$2*INDEX(Usage!$D$5:$ABF$11,MATCH(UsagePerHour!$B$100,Usage!$C$5:$C$11,0),MATCH(UsagePerHour!L$4,Usage!$D$3:$ABF$3,0)),"")</f>
        <v>1.2145948103792414</v>
      </c>
      <c r="M106" s="6">
        <f>IFERROR(INDEX(Sales!$D$5:$ABF$18,MATCH(UsagePerHour!$B106,Sales!$C$5:$C$18,0),MATCH(UsagePerHour!M$4,Sales!$D$3:$ABF$3,0))/M$2*INDEX(Usage!$D$5:$ABF$11,MATCH(UsagePerHour!$B$100,Usage!$C$5:$C$11,0),MATCH(UsagePerHour!M$4,Usage!$D$3:$ABF$3,0)),"")</f>
        <v>4.1713620262991897</v>
      </c>
      <c r="N106" s="6">
        <f>IFERROR(INDEX(Sales!$D$5:$ABF$18,MATCH(UsagePerHour!$B106,Sales!$C$5:$C$18,0),MATCH(UsagePerHour!N$4,Sales!$D$3:$ABF$3,0))/N$2*INDEX(Usage!$D$5:$ABF$11,MATCH(UsagePerHour!$B$100,Usage!$C$5:$C$11,0),MATCH(UsagePerHour!N$4,Usage!$D$3:$ABF$3,0)),"")</f>
        <v>7.1055416020948003</v>
      </c>
      <c r="O106" s="6">
        <f>IFERROR(INDEX(Sales!$D$5:$ABF$18,MATCH(UsagePerHour!$B106,Sales!$C$5:$C$18,0),MATCH(UsagePerHour!O$4,Sales!$D$3:$ABF$3,0))/O$2*INDEX(Usage!$D$5:$ABF$11,MATCH(UsagePerHour!$B$100,Usage!$C$5:$C$11,0),MATCH(UsagePerHour!O$4,Usage!$D$3:$ABF$3,0)),"")</f>
        <v>28.208076580881141</v>
      </c>
      <c r="P106" s="6">
        <f>IFERROR(INDEX(Sales!$D$5:$ABF$18,MATCH(UsagePerHour!$B106,Sales!$C$5:$C$18,0),MATCH(UsagePerHour!P$4,Sales!$D$3:$ABF$3,0))/P$2*INDEX(Usage!$D$5:$ABF$11,MATCH(UsagePerHour!$B$100,Usage!$C$5:$C$11,0),MATCH(UsagePerHour!P$4,Usage!$D$3:$ABF$3,0)),"")</f>
        <v>3.5072596992410316</v>
      </c>
      <c r="Q106" s="6">
        <f>IFERROR(INDEX(Sales!$D$5:$ABF$18,MATCH(UsagePerHour!$B106,Sales!$C$5:$C$18,0),MATCH(UsagePerHour!Q$4,Sales!$D$3:$ABF$3,0))/Q$2*INDEX(Usage!$D$5:$ABF$11,MATCH(UsagePerHour!$B$100,Usage!$C$5:$C$11,0),MATCH(UsagePerHour!Q$4,Usage!$D$3:$ABF$3,0)),"")</f>
        <v>5.6168649956099124</v>
      </c>
      <c r="R106" s="6">
        <f>IFERROR(INDEX(Sales!$D$5:$ABF$18,MATCH(UsagePerHour!$B106,Sales!$C$5:$C$18,0),MATCH(UsagePerHour!R$4,Sales!$D$3:$ABF$3,0))/R$2*INDEX(Usage!$D$5:$ABF$11,MATCH(UsagePerHour!$B$100,Usage!$C$5:$C$11,0),MATCH(UsagePerHour!R$4,Usage!$D$3:$ABF$3,0)),"")</f>
        <v>5.1435989942057505</v>
      </c>
      <c r="S106" s="6">
        <f>IFERROR(INDEX(Sales!$D$5:$ABF$18,MATCH(UsagePerHour!$B106,Sales!$C$5:$C$18,0),MATCH(UsagePerHour!S$4,Sales!$D$3:$ABF$3,0))/S$2*INDEX(Usage!$D$5:$ABF$11,MATCH(UsagePerHour!$B$100,Usage!$C$5:$C$11,0),MATCH(UsagePerHour!S$4,Usage!$D$3:$ABF$3,0)),"")</f>
        <v>1.2145948103792414</v>
      </c>
      <c r="T106" s="6">
        <f>IFERROR(INDEX(Sales!$D$5:$ABF$18,MATCH(UsagePerHour!$B106,Sales!$C$5:$C$18,0),MATCH(UsagePerHour!T$4,Sales!$D$3:$ABF$3,0))/T$2*INDEX(Usage!$D$5:$ABF$11,MATCH(UsagePerHour!$B$100,Usage!$C$5:$C$11,0),MATCH(UsagePerHour!T$4,Usage!$D$3:$ABF$3,0)),"")</f>
        <v>4.1713620262991897</v>
      </c>
      <c r="U106" s="6">
        <f>IFERROR(INDEX(Sales!$D$5:$ABF$18,MATCH(UsagePerHour!$B106,Sales!$C$5:$C$18,0),MATCH(UsagePerHour!U$4,Sales!$D$3:$ABF$3,0))/U$2*INDEX(Usage!$D$5:$ABF$11,MATCH(UsagePerHour!$B$100,Usage!$C$5:$C$11,0),MATCH(UsagePerHour!U$4,Usage!$D$3:$ABF$3,0)),"")</f>
        <v>7.1055416020948003</v>
      </c>
      <c r="V106" s="6">
        <f>IFERROR(INDEX(Sales!$D$5:$ABF$18,MATCH(UsagePerHour!$B106,Sales!$C$5:$C$18,0),MATCH(UsagePerHour!V$4,Sales!$D$3:$ABF$3,0))/V$2*INDEX(Usage!$D$5:$ABF$11,MATCH(UsagePerHour!$B$100,Usage!$C$5:$C$11,0),MATCH(UsagePerHour!V$4,Usage!$D$3:$ABF$3,0)),"")</f>
        <v>28.208076580881141</v>
      </c>
      <c r="W106" s="6">
        <f>IFERROR(INDEX(Sales!$D$5:$ABF$18,MATCH(UsagePerHour!$B106,Sales!$C$5:$C$18,0),MATCH(UsagePerHour!W$4,Sales!$D$3:$ABF$3,0))/W$2*INDEX(Usage!$D$5:$ABF$11,MATCH(UsagePerHour!$B$100,Usage!$C$5:$C$11,0),MATCH(UsagePerHour!W$4,Usage!$D$3:$ABF$3,0)),"")</f>
        <v>3.5072596992410316</v>
      </c>
      <c r="X106" s="6">
        <f>IFERROR(INDEX(Sales!$D$5:$ABF$18,MATCH(UsagePerHour!$B106,Sales!$C$5:$C$18,0),MATCH(UsagePerHour!X$4,Sales!$D$3:$ABF$3,0))/X$2*INDEX(Usage!$D$5:$ABF$11,MATCH(UsagePerHour!$B$100,Usage!$C$5:$C$11,0),MATCH(UsagePerHour!X$4,Usage!$D$3:$ABF$3,0)),"")</f>
        <v>5.6168649956099124</v>
      </c>
      <c r="Y106" s="6">
        <f>IFERROR(INDEX(Sales!$D$5:$ABF$18,MATCH(UsagePerHour!$B106,Sales!$C$5:$C$18,0),MATCH(UsagePerHour!Y$4,Sales!$D$3:$ABF$3,0))/Y$2*INDEX(Usage!$D$5:$ABF$11,MATCH(UsagePerHour!$B$100,Usage!$C$5:$C$11,0),MATCH(UsagePerHour!Y$4,Usage!$D$3:$ABF$3,0)),"")</f>
        <v>5.1435989942057505</v>
      </c>
      <c r="Z106" s="6">
        <f>IFERROR(INDEX(Sales!$D$5:$ABF$18,MATCH(UsagePerHour!$B106,Sales!$C$5:$C$18,0),MATCH(UsagePerHour!Z$4,Sales!$D$3:$ABF$3,0))/Z$2*INDEX(Usage!$D$5:$ABF$11,MATCH(UsagePerHour!$B$100,Usage!$C$5:$C$11,0),MATCH(UsagePerHour!Z$4,Usage!$D$3:$ABF$3,0)),"")</f>
        <v>1.2145948103792414</v>
      </c>
      <c r="AA106" s="6">
        <f>IFERROR(INDEX(Sales!$D$5:$ABF$18,MATCH(UsagePerHour!$B106,Sales!$C$5:$C$18,0),MATCH(UsagePerHour!AA$4,Sales!$D$3:$ABF$3,0))/AA$2*INDEX(Usage!$D$5:$ABF$11,MATCH(UsagePerHour!$B$100,Usage!$C$5:$C$11,0),MATCH(UsagePerHour!AA$4,Usage!$D$3:$ABF$3,0)),"")</f>
        <v>4.1713620262991897</v>
      </c>
      <c r="AB106" s="6">
        <f>IFERROR(INDEX(Sales!$D$5:$ABF$18,MATCH(UsagePerHour!$B106,Sales!$C$5:$C$18,0),MATCH(UsagePerHour!AB$4,Sales!$D$3:$ABF$3,0))/AB$2*INDEX(Usage!$D$5:$ABF$11,MATCH(UsagePerHour!$B$100,Usage!$C$5:$C$11,0),MATCH(UsagePerHour!AB$4,Usage!$D$3:$ABF$3,0)),"")</f>
        <v>7.1055416020948003</v>
      </c>
      <c r="AC106" s="6">
        <f>IFERROR(INDEX(Sales!$D$5:$ABF$18,MATCH(UsagePerHour!$B106,Sales!$C$5:$C$18,0),MATCH(UsagePerHour!AC$4,Sales!$D$3:$ABF$3,0))/AC$2*INDEX(Usage!$D$5:$ABF$11,MATCH(UsagePerHour!$B$100,Usage!$C$5:$C$11,0),MATCH(UsagePerHour!AC$4,Usage!$D$3:$ABF$3,0)),"")</f>
        <v>28.208076580881141</v>
      </c>
      <c r="AD106" s="6">
        <f>IFERROR(INDEX(Sales!$D$5:$ABF$18,MATCH(UsagePerHour!$B106,Sales!$C$5:$C$18,0),MATCH(UsagePerHour!AD$4,Sales!$D$3:$ABF$3,0))/AD$2*INDEX(Usage!$D$5:$ABF$11,MATCH(UsagePerHour!$B$100,Usage!$C$5:$C$11,0),MATCH(UsagePerHour!AD$4,Usage!$D$3:$ABF$3,0)),"")</f>
        <v>3.5072596992410316</v>
      </c>
      <c r="AE106" s="6">
        <f>IFERROR(INDEX(Sales!$D$5:$ABF$18,MATCH(UsagePerHour!$B106,Sales!$C$5:$C$18,0),MATCH(UsagePerHour!AE$4,Sales!$D$3:$ABF$3,0))/AE$2*INDEX(Usage!$D$5:$ABF$11,MATCH(UsagePerHour!$B$100,Usage!$C$5:$C$11,0),MATCH(UsagePerHour!AE$4,Usage!$D$3:$ABF$3,0)),"")</f>
        <v>5.6168649956099124</v>
      </c>
      <c r="AF106" s="6">
        <f>IFERROR(INDEX(Sales!$D$5:$ABF$18,MATCH(UsagePerHour!$B106,Sales!$C$5:$C$18,0),MATCH(UsagePerHour!AF$4,Sales!$D$3:$ABF$3,0))/AF$2*INDEX(Usage!$D$5:$ABF$11,MATCH(UsagePerHour!$B$100,Usage!$C$5:$C$11,0),MATCH(UsagePerHour!AF$4,Usage!$D$3:$ABF$3,0)),"")</f>
        <v>5.1435989942057505</v>
      </c>
      <c r="AG106" s="6">
        <f>IFERROR(INDEX(Sales!$D$5:$ABF$18,MATCH(UsagePerHour!$B106,Sales!$C$5:$C$18,0),MATCH(UsagePerHour!AG$4,Sales!$D$3:$ABF$3,0))/AG$2*INDEX(Usage!$D$5:$ABF$11,MATCH(UsagePerHour!$B$100,Usage!$C$5:$C$11,0),MATCH(UsagePerHour!AG$4,Usage!$D$3:$ABF$3,0)),"")</f>
        <v>1.2145948103792414</v>
      </c>
      <c r="AH106" s="6">
        <f>IFERROR(INDEX(Sales!$D$5:$ABF$18,MATCH(UsagePerHour!$B106,Sales!$C$5:$C$18,0),MATCH(UsagePerHour!AH$4,Sales!$D$3:$ABF$3,0))/AH$2*INDEX(Usage!$D$5:$ABF$11,MATCH(UsagePerHour!$B$100,Usage!$C$5:$C$11,0),MATCH(UsagePerHour!AH$4,Usage!$D$3:$ABF$3,0)),"")</f>
        <v>4.1713620262991897</v>
      </c>
      <c r="AI106" s="6">
        <f>IFERROR(INDEX(Sales!$D$5:$ABF$18,MATCH(UsagePerHour!$B106,Sales!$C$5:$C$18,0),MATCH(UsagePerHour!AI$4,Sales!$D$3:$ABF$3,0))/AI$2*INDEX(Usage!$D$5:$ABF$11,MATCH(UsagePerHour!$B$100,Usage!$C$5:$C$11,0),MATCH(UsagePerHour!AI$4,Usage!$D$3:$ABF$3,0)),"")</f>
        <v>7.1055416020948003</v>
      </c>
      <c r="AJ106" s="6">
        <f>IFERROR(INDEX(Sales!$D$5:$ABF$18,MATCH(UsagePerHour!$B106,Sales!$C$5:$C$18,0),MATCH(UsagePerHour!AJ$4,Sales!$D$3:$ABF$3,0))/AJ$2*INDEX(Usage!$D$5:$ABF$11,MATCH(UsagePerHour!$B$100,Usage!$C$5:$C$11,0),MATCH(UsagePerHour!AJ$4,Usage!$D$3:$ABF$3,0)),"")</f>
        <v>28.208076580881141</v>
      </c>
      <c r="AK106" s="6">
        <f>IFERROR(INDEX(Sales!$D$5:$ABF$18,MATCH(UsagePerHour!$B106,Sales!$C$5:$C$18,0),MATCH(UsagePerHour!AK$4,Sales!$D$3:$ABF$3,0))/AK$2*INDEX(Usage!$D$5:$ABF$11,MATCH(UsagePerHour!$B$100,Usage!$C$5:$C$11,0),MATCH(UsagePerHour!AK$4,Usage!$D$3:$ABF$3,0)),"")</f>
        <v>3.5072596992410316</v>
      </c>
      <c r="AL106" s="6">
        <f>IFERROR(INDEX(Sales!$D$5:$ABF$18,MATCH(UsagePerHour!$B106,Sales!$C$5:$C$18,0),MATCH(UsagePerHour!AL$4,Sales!$D$3:$ABF$3,0))/AL$2*INDEX(Usage!$D$5:$ABF$11,MATCH(UsagePerHour!$B$100,Usage!$C$5:$C$11,0),MATCH(UsagePerHour!AL$4,Usage!$D$3:$ABF$3,0)),"")</f>
        <v>5.6168649956099124</v>
      </c>
      <c r="AM106" s="6">
        <f>IFERROR(INDEX(Sales!$D$5:$ABF$18,MATCH(UsagePerHour!$B106,Sales!$C$5:$C$18,0),MATCH(UsagePerHour!AM$4,Sales!$D$3:$ABF$3,0))/AM$2*INDEX(Usage!$D$5:$ABF$11,MATCH(UsagePerHour!$B$100,Usage!$C$5:$C$11,0),MATCH(UsagePerHour!AM$4,Usage!$D$3:$ABF$3,0)),"")</f>
        <v>5.1435989942057505</v>
      </c>
      <c r="AN106" s="6">
        <f>IFERROR(INDEX(Sales!$D$5:$ABF$18,MATCH(UsagePerHour!$B106,Sales!$C$5:$C$18,0),MATCH(UsagePerHour!AN$4,Sales!$D$3:$ABF$3,0))/AN$2*INDEX(Usage!$D$5:$ABF$11,MATCH(UsagePerHour!$B$100,Usage!$C$5:$C$11,0),MATCH(UsagePerHour!AN$4,Usage!$D$3:$ABF$3,0)),"")</f>
        <v>1.2145948103792414</v>
      </c>
      <c r="AO106" s="6">
        <f>IFERROR(INDEX(Sales!$D$5:$ABF$18,MATCH(UsagePerHour!$B106,Sales!$C$5:$C$18,0),MATCH(UsagePerHour!AO$4,Sales!$D$3:$ABF$3,0))/AO$2*INDEX(Usage!$D$5:$ABF$11,MATCH(UsagePerHour!$B$100,Usage!$C$5:$C$11,0),MATCH(UsagePerHour!AO$4,Usage!$D$3:$ABF$3,0)),"")</f>
        <v>4.1713620262991897</v>
      </c>
      <c r="AP106" s="6">
        <f>IFERROR(INDEX(Sales!$D$5:$ABF$18,MATCH(UsagePerHour!$B106,Sales!$C$5:$C$18,0),MATCH(UsagePerHour!AP$4,Sales!$D$3:$ABF$3,0))/AP$2*INDEX(Usage!$D$5:$ABF$11,MATCH(UsagePerHour!$B$100,Usage!$C$5:$C$11,0),MATCH(UsagePerHour!AP$4,Usage!$D$3:$ABF$3,0)),"")</f>
        <v>7.1055416020948003</v>
      </c>
      <c r="AQ106" s="6">
        <f>IFERROR(INDEX(Sales!$D$5:$ABF$18,MATCH(UsagePerHour!$B106,Sales!$C$5:$C$18,0),MATCH(UsagePerHour!AQ$4,Sales!$D$3:$ABF$3,0))/AQ$2*INDEX(Usage!$D$5:$ABF$11,MATCH(UsagePerHour!$B$100,Usage!$C$5:$C$11,0),MATCH(UsagePerHour!AQ$4,Usage!$D$3:$ABF$3,0)),"")</f>
        <v>28.208076580881141</v>
      </c>
      <c r="AR106" s="6">
        <f>IFERROR(INDEX(Sales!$D$5:$ABF$18,MATCH(UsagePerHour!$B106,Sales!$C$5:$C$18,0),MATCH(UsagePerHour!AR$4,Sales!$D$3:$ABF$3,0))/AR$2*INDEX(Usage!$D$5:$ABF$11,MATCH(UsagePerHour!$B$100,Usage!$C$5:$C$11,0),MATCH(UsagePerHour!AR$4,Usage!$D$3:$ABF$3,0)),"")</f>
        <v>3.5072596992410316</v>
      </c>
      <c r="AS106" s="6">
        <f>IFERROR(INDEX(Sales!$D$5:$ABF$18,MATCH(UsagePerHour!$B106,Sales!$C$5:$C$18,0),MATCH(UsagePerHour!AS$4,Sales!$D$3:$ABF$3,0))/AS$2*INDEX(Usage!$D$5:$ABF$11,MATCH(UsagePerHour!$B$100,Usage!$C$5:$C$11,0),MATCH(UsagePerHour!AS$4,Usage!$D$3:$ABF$3,0)),"")</f>
        <v>5.6168649956099124</v>
      </c>
      <c r="AT106" s="6">
        <f>IFERROR(INDEX(Sales!$D$5:$ABF$18,MATCH(UsagePerHour!$B106,Sales!$C$5:$C$18,0),MATCH(UsagePerHour!AT$4,Sales!$D$3:$ABF$3,0))/AT$2*INDEX(Usage!$D$5:$ABF$11,MATCH(UsagePerHour!$B$100,Usage!$C$5:$C$11,0),MATCH(UsagePerHour!AT$4,Usage!$D$3:$ABF$3,0)),"")</f>
        <v>5.1435989942057505</v>
      </c>
      <c r="AU106" s="6">
        <f>IFERROR(INDEX(Sales!$D$5:$ABF$18,MATCH(UsagePerHour!$B106,Sales!$C$5:$C$18,0),MATCH(UsagePerHour!AU$4,Sales!$D$3:$ABF$3,0))/AU$2*INDEX(Usage!$D$5:$ABF$11,MATCH(UsagePerHour!$B$100,Usage!$C$5:$C$11,0),MATCH(UsagePerHour!AU$4,Usage!$D$3:$ABF$3,0)),"")</f>
        <v>1.2145948103792414</v>
      </c>
      <c r="AV106" s="6">
        <f>IFERROR(INDEX(Sales!$D$5:$ABF$18,MATCH(UsagePerHour!$B106,Sales!$C$5:$C$18,0),MATCH(UsagePerHour!AV$4,Sales!$D$3:$ABF$3,0))/AV$2*INDEX(Usage!$D$5:$ABF$11,MATCH(UsagePerHour!$B$100,Usage!$C$5:$C$11,0),MATCH(UsagePerHour!AV$4,Usage!$D$3:$ABF$3,0)),"")</f>
        <v>4.1713620262991897</v>
      </c>
      <c r="AW106" s="6">
        <f>IFERROR(INDEX(Sales!$D$5:$ABF$18,MATCH(UsagePerHour!$B106,Sales!$C$5:$C$18,0),MATCH(UsagePerHour!AW$4,Sales!$D$3:$ABF$3,0))/AW$2*INDEX(Usage!$D$5:$ABF$11,MATCH(UsagePerHour!$B$100,Usage!$C$5:$C$11,0),MATCH(UsagePerHour!AW$4,Usage!$D$3:$ABF$3,0)),"")</f>
        <v>7.1055416020948003</v>
      </c>
      <c r="AX106" s="6">
        <f>IFERROR(INDEX(Sales!$D$5:$ABF$18,MATCH(UsagePerHour!$B106,Sales!$C$5:$C$18,0),MATCH(UsagePerHour!AX$4,Sales!$D$3:$ABF$3,0))/AX$2*INDEX(Usage!$D$5:$ABF$11,MATCH(UsagePerHour!$B$100,Usage!$C$5:$C$11,0),MATCH(UsagePerHour!AX$4,Usage!$D$3:$ABF$3,0)),"")</f>
        <v>28.208076580881141</v>
      </c>
      <c r="AY106" s="6">
        <f>IFERROR(INDEX(Sales!$D$5:$ABF$18,MATCH(UsagePerHour!$B106,Sales!$C$5:$C$18,0),MATCH(UsagePerHour!AY$4,Sales!$D$3:$ABF$3,0))/AY$2*INDEX(Usage!$D$5:$ABF$11,MATCH(UsagePerHour!$B$100,Usage!$C$5:$C$11,0),MATCH(UsagePerHour!AY$4,Usage!$D$3:$ABF$3,0)),"")</f>
        <v>3.5072596992410316</v>
      </c>
      <c r="AZ106" s="6">
        <f>IFERROR(INDEX(Sales!$D$5:$ABF$18,MATCH(UsagePerHour!$B106,Sales!$C$5:$C$18,0),MATCH(UsagePerHour!AZ$4,Sales!$D$3:$ABF$3,0))/AZ$2*INDEX(Usage!$D$5:$ABF$11,MATCH(UsagePerHour!$B$100,Usage!$C$5:$C$11,0),MATCH(UsagePerHour!AZ$4,Usage!$D$3:$ABF$3,0)),"")</f>
        <v>5.6168649956099124</v>
      </c>
      <c r="BA106" s="6">
        <f>IFERROR(INDEX(Sales!$D$5:$ABF$18,MATCH(UsagePerHour!$B106,Sales!$C$5:$C$18,0),MATCH(UsagePerHour!BA$4,Sales!$D$3:$ABF$3,0))/BA$2*INDEX(Usage!$D$5:$ABF$11,MATCH(UsagePerHour!$B$100,Usage!$C$5:$C$11,0),MATCH(UsagePerHour!BA$4,Usage!$D$3:$ABF$3,0)),"")</f>
        <v>5.1435989942057505</v>
      </c>
      <c r="BB106" s="6">
        <f>IFERROR(INDEX(Sales!$D$5:$ABF$18,MATCH(UsagePerHour!$B106,Sales!$C$5:$C$18,0),MATCH(UsagePerHour!BB$4,Sales!$D$3:$ABF$3,0))/BB$2*INDEX(Usage!$D$5:$ABF$11,MATCH(UsagePerHour!$B$100,Usage!$C$5:$C$11,0),MATCH(UsagePerHour!BB$4,Usage!$D$3:$ABF$3,0)),"")</f>
        <v>1.2145948103792414</v>
      </c>
      <c r="BC106" s="6">
        <f>IFERROR(INDEX(Sales!$D$5:$ABF$18,MATCH(UsagePerHour!$B106,Sales!$C$5:$C$18,0),MATCH(UsagePerHour!BC$4,Sales!$D$3:$ABF$3,0))/BC$2*INDEX(Usage!$D$5:$ABF$11,MATCH(UsagePerHour!$B$100,Usage!$C$5:$C$11,0),MATCH(UsagePerHour!BC$4,Usage!$D$3:$ABF$3,0)),"")</f>
        <v>4.1713620262991897</v>
      </c>
      <c r="BD106" s="6">
        <f>IFERROR(INDEX(Sales!$D$5:$ABF$18,MATCH(UsagePerHour!$B106,Sales!$C$5:$C$18,0),MATCH(UsagePerHour!BD$4,Sales!$D$3:$ABF$3,0))/BD$2*INDEX(Usage!$D$5:$ABF$11,MATCH(UsagePerHour!$B$100,Usage!$C$5:$C$11,0),MATCH(UsagePerHour!BD$4,Usage!$D$3:$ABF$3,0)),"")</f>
        <v>7.1055416020948003</v>
      </c>
      <c r="BE106" s="6">
        <f>IFERROR(INDEX(Sales!$D$5:$ABF$18,MATCH(UsagePerHour!$B106,Sales!$C$5:$C$18,0),MATCH(UsagePerHour!BE$4,Sales!$D$3:$ABF$3,0))/BE$2*INDEX(Usage!$D$5:$ABF$11,MATCH(UsagePerHour!$B$100,Usage!$C$5:$C$11,0),MATCH(UsagePerHour!BE$4,Usage!$D$3:$ABF$3,0)),"")</f>
        <v>28.208076580881141</v>
      </c>
      <c r="BF106" s="6">
        <f>IFERROR(INDEX(Sales!$D$5:$ABF$18,MATCH(UsagePerHour!$B106,Sales!$C$5:$C$18,0),MATCH(UsagePerHour!BF$4,Sales!$D$3:$ABF$3,0))/BF$2*INDEX(Usage!$D$5:$ABF$11,MATCH(UsagePerHour!$B$100,Usage!$C$5:$C$11,0),MATCH(UsagePerHour!BF$4,Usage!$D$3:$ABF$3,0)),"")</f>
        <v>3.5072596992410316</v>
      </c>
      <c r="BG106" s="6">
        <f>IFERROR(INDEX(Sales!$D$5:$ABF$18,MATCH(UsagePerHour!$B106,Sales!$C$5:$C$18,0),MATCH(UsagePerHour!BG$4,Sales!$D$3:$ABF$3,0))/BG$2*INDEX(Usage!$D$5:$ABF$11,MATCH(UsagePerHour!$B$100,Usage!$C$5:$C$11,0),MATCH(UsagePerHour!BG$4,Usage!$D$3:$ABF$3,0)),"")</f>
        <v>5.6168649956099124</v>
      </c>
      <c r="BH106" s="6">
        <f>IFERROR(INDEX(Sales!$D$5:$ABF$18,MATCH(UsagePerHour!$B106,Sales!$C$5:$C$18,0),MATCH(UsagePerHour!BH$4,Sales!$D$3:$ABF$3,0))/BH$2*INDEX(Usage!$D$5:$ABF$11,MATCH(UsagePerHour!$B$100,Usage!$C$5:$C$11,0),MATCH(UsagePerHour!BH$4,Usage!$D$3:$ABF$3,0)),"")</f>
        <v>5.1435989942057505</v>
      </c>
      <c r="BI106" s="6">
        <f>IFERROR(INDEX(Sales!$D$5:$ABF$18,MATCH(UsagePerHour!$B106,Sales!$C$5:$C$18,0),MATCH(UsagePerHour!BI$4,Sales!$D$3:$ABF$3,0))/BI$2*INDEX(Usage!$D$5:$ABF$11,MATCH(UsagePerHour!$B$100,Usage!$C$5:$C$11,0),MATCH(UsagePerHour!BI$4,Usage!$D$3:$ABF$3,0)),"")</f>
        <v>1.2145948103792414</v>
      </c>
      <c r="BJ106" s="6">
        <f>IFERROR(INDEX(Sales!$D$5:$ABF$18,MATCH(UsagePerHour!$B106,Sales!$C$5:$C$18,0),MATCH(UsagePerHour!BJ$4,Sales!$D$3:$ABF$3,0))/BJ$2*INDEX(Usage!$D$5:$ABF$11,MATCH(UsagePerHour!$B$100,Usage!$C$5:$C$11,0),MATCH(UsagePerHour!BJ$4,Usage!$D$3:$ABF$3,0)),"")</f>
        <v>4.1713620262991897</v>
      </c>
      <c r="BK106" s="6">
        <f>IFERROR(INDEX(Sales!$D$5:$ABF$18,MATCH(UsagePerHour!$B106,Sales!$C$5:$C$18,0),MATCH(UsagePerHour!BK$4,Sales!$D$3:$ABF$3,0))/BK$2*INDEX(Usage!$D$5:$ABF$11,MATCH(UsagePerHour!$B$100,Usage!$C$5:$C$11,0),MATCH(UsagePerHour!BK$4,Usage!$D$3:$ABF$3,0)),"")</f>
        <v>7.1055416020948003</v>
      </c>
      <c r="BL106" s="6">
        <f>IFERROR(INDEX(Sales!$D$5:$ABF$18,MATCH(UsagePerHour!$B106,Sales!$C$5:$C$18,0),MATCH(UsagePerHour!BL$4,Sales!$D$3:$ABF$3,0))/BL$2*INDEX(Usage!$D$5:$ABF$11,MATCH(UsagePerHour!$B$100,Usage!$C$5:$C$11,0),MATCH(UsagePerHour!BL$4,Usage!$D$3:$ABF$3,0)),"")</f>
        <v>28.208076580881141</v>
      </c>
      <c r="BM106" s="6">
        <f>IFERROR(INDEX(Sales!$D$5:$ABF$18,MATCH(UsagePerHour!$B106,Sales!$C$5:$C$18,0),MATCH(UsagePerHour!BM$4,Sales!$D$3:$ABF$3,0))/BM$2*INDEX(Usage!$D$5:$ABF$11,MATCH(UsagePerHour!$B$100,Usage!$C$5:$C$11,0),MATCH(UsagePerHour!BM$4,Usage!$D$3:$ABF$3,0)),"")</f>
        <v>3.5072596992410316</v>
      </c>
      <c r="BN106" s="6">
        <f>IFERROR(INDEX(Sales!$D$5:$ABF$18,MATCH(UsagePerHour!$B106,Sales!$C$5:$C$18,0),MATCH(UsagePerHour!BN$4,Sales!$D$3:$ABF$3,0))/BN$2*INDEX(Usage!$D$5:$ABF$11,MATCH(UsagePerHour!$B$100,Usage!$C$5:$C$11,0),MATCH(UsagePerHour!BN$4,Usage!$D$3:$ABF$3,0)),"")</f>
        <v>5.6168649956099124</v>
      </c>
      <c r="BO106" s="6">
        <f>IFERROR(INDEX(Sales!$D$5:$ABF$18,MATCH(UsagePerHour!$B106,Sales!$C$5:$C$18,0),MATCH(UsagePerHour!BO$4,Sales!$D$3:$ABF$3,0))/BO$2*INDEX(Usage!$D$5:$ABF$11,MATCH(UsagePerHour!$B$100,Usage!$C$5:$C$11,0),MATCH(UsagePerHour!BO$4,Usage!$D$3:$ABF$3,0)),"")</f>
        <v>5.1435989942057505</v>
      </c>
      <c r="BP106" s="6">
        <f>IFERROR(INDEX(Sales!$D$5:$ABF$18,MATCH(UsagePerHour!$B106,Sales!$C$5:$C$18,0),MATCH(UsagePerHour!BP$4,Sales!$D$3:$ABF$3,0))/BP$2*INDEX(Usage!$D$5:$ABF$11,MATCH(UsagePerHour!$B$100,Usage!$C$5:$C$11,0),MATCH(UsagePerHour!BP$4,Usage!$D$3:$ABF$3,0)),"")</f>
        <v>1.2145948103792414</v>
      </c>
      <c r="BQ106" s="6">
        <f>IFERROR(INDEX(Sales!$D$5:$ABF$18,MATCH(UsagePerHour!$B106,Sales!$C$5:$C$18,0),MATCH(UsagePerHour!BQ$4,Sales!$D$3:$ABF$3,0))/BQ$2*INDEX(Usage!$D$5:$ABF$11,MATCH(UsagePerHour!$B$100,Usage!$C$5:$C$11,0),MATCH(UsagePerHour!BQ$4,Usage!$D$3:$ABF$3,0)),"")</f>
        <v>4.1713620262991897</v>
      </c>
      <c r="BR106" s="6">
        <f>IFERROR(INDEX(Sales!$D$5:$ABF$18,MATCH(UsagePerHour!$B106,Sales!$C$5:$C$18,0),MATCH(UsagePerHour!BR$4,Sales!$D$3:$ABF$3,0))/BR$2*INDEX(Usage!$D$5:$ABF$11,MATCH(UsagePerHour!$B$100,Usage!$C$5:$C$11,0),MATCH(UsagePerHour!BR$4,Usage!$D$3:$ABF$3,0)),"")</f>
        <v>7.1055416020948003</v>
      </c>
      <c r="BS106" s="6">
        <f>IFERROR(INDEX(Sales!$D$5:$ABF$18,MATCH(UsagePerHour!$B106,Sales!$C$5:$C$18,0),MATCH(UsagePerHour!BS$4,Sales!$D$3:$ABF$3,0))/BS$2*INDEX(Usage!$D$5:$ABF$11,MATCH(UsagePerHour!$B$100,Usage!$C$5:$C$11,0),MATCH(UsagePerHour!BS$4,Usage!$D$3:$ABF$3,0)),"")</f>
        <v>28.208076580881141</v>
      </c>
      <c r="BT106" s="6">
        <f>IFERROR(INDEX(Sales!$D$5:$ABF$18,MATCH(UsagePerHour!$B106,Sales!$C$5:$C$18,0),MATCH(UsagePerHour!BT$4,Sales!$D$3:$ABF$3,0))/BT$2*INDEX(Usage!$D$5:$ABF$11,MATCH(UsagePerHour!$B$100,Usage!$C$5:$C$11,0),MATCH(UsagePerHour!BT$4,Usage!$D$3:$ABF$3,0)),"")</f>
        <v>3.5072596992410316</v>
      </c>
      <c r="BU106" s="6">
        <f>IFERROR(INDEX(Sales!$D$5:$ABF$18,MATCH(UsagePerHour!$B106,Sales!$C$5:$C$18,0),MATCH(UsagePerHour!BU$4,Sales!$D$3:$ABF$3,0))/BU$2*INDEX(Usage!$D$5:$ABF$11,MATCH(UsagePerHour!$B$100,Usage!$C$5:$C$11,0),MATCH(UsagePerHour!BU$4,Usage!$D$3:$ABF$3,0)),"")</f>
        <v>5.6168649956099124</v>
      </c>
      <c r="BV106" s="6">
        <f>IFERROR(INDEX(Sales!$D$5:$ABF$18,MATCH(UsagePerHour!$B106,Sales!$C$5:$C$18,0),MATCH(UsagePerHour!BV$4,Sales!$D$3:$ABF$3,0))/BV$2*INDEX(Usage!$D$5:$ABF$11,MATCH(UsagePerHour!$B$100,Usage!$C$5:$C$11,0),MATCH(UsagePerHour!BV$4,Usage!$D$3:$ABF$3,0)),"")</f>
        <v>5.1435989942057505</v>
      </c>
      <c r="BW106" s="6">
        <f>IFERROR(INDEX(Sales!$D$5:$ABF$18,MATCH(UsagePerHour!$B106,Sales!$C$5:$C$18,0),MATCH(UsagePerHour!BW$4,Sales!$D$3:$ABF$3,0))/BW$2*INDEX(Usage!$D$5:$ABF$11,MATCH(UsagePerHour!$B$100,Usage!$C$5:$C$11,0),MATCH(UsagePerHour!BW$4,Usage!$D$3:$ABF$3,0)),"")</f>
        <v>1.2145948103792414</v>
      </c>
      <c r="BX106" s="6">
        <f>IFERROR(INDEX(Sales!$D$5:$ABF$18,MATCH(UsagePerHour!$B106,Sales!$C$5:$C$18,0),MATCH(UsagePerHour!BX$4,Sales!$D$3:$ABF$3,0))/BX$2*INDEX(Usage!$D$5:$ABF$11,MATCH(UsagePerHour!$B$100,Usage!$C$5:$C$11,0),MATCH(UsagePerHour!BX$4,Usage!$D$3:$ABF$3,0)),"")</f>
        <v>4.1713620262991897</v>
      </c>
      <c r="BY106" s="6">
        <f>IFERROR(INDEX(Sales!$D$5:$ABF$18,MATCH(UsagePerHour!$B106,Sales!$C$5:$C$18,0),MATCH(UsagePerHour!BY$4,Sales!$D$3:$ABF$3,0))/BY$2*INDEX(Usage!$D$5:$ABF$11,MATCH(UsagePerHour!$B$100,Usage!$C$5:$C$11,0),MATCH(UsagePerHour!BY$4,Usage!$D$3:$ABF$3,0)),"")</f>
        <v>7.1055416020948003</v>
      </c>
      <c r="BZ106" s="6">
        <f>IFERROR(INDEX(Sales!$D$5:$ABF$18,MATCH(UsagePerHour!$B106,Sales!$C$5:$C$18,0),MATCH(UsagePerHour!BZ$4,Sales!$D$3:$ABF$3,0))/BZ$2*INDEX(Usage!$D$5:$ABF$11,MATCH(UsagePerHour!$B$100,Usage!$C$5:$C$11,0),MATCH(UsagePerHour!BZ$4,Usage!$D$3:$ABF$3,0)),"")</f>
        <v>28.208076580881141</v>
      </c>
      <c r="CA106" s="6">
        <f>IFERROR(INDEX(Sales!$D$5:$ABF$18,MATCH(UsagePerHour!$B106,Sales!$C$5:$C$18,0),MATCH(UsagePerHour!CA$4,Sales!$D$3:$ABF$3,0))/CA$2*INDEX(Usage!$D$5:$ABF$11,MATCH(UsagePerHour!$B$100,Usage!$C$5:$C$11,0),MATCH(UsagePerHour!CA$4,Usage!$D$3:$ABF$3,0)),"")</f>
        <v>3.5072596992410316</v>
      </c>
      <c r="CB106" s="6">
        <f>IFERROR(INDEX(Sales!$D$5:$ABF$18,MATCH(UsagePerHour!$B106,Sales!$C$5:$C$18,0),MATCH(UsagePerHour!CB$4,Sales!$D$3:$ABF$3,0))/CB$2*INDEX(Usage!$D$5:$ABF$11,MATCH(UsagePerHour!$B$100,Usage!$C$5:$C$11,0),MATCH(UsagePerHour!CB$4,Usage!$D$3:$ABF$3,0)),"")</f>
        <v>5.6168649956099124</v>
      </c>
      <c r="CC106" s="6">
        <f>IFERROR(INDEX(Sales!$D$5:$ABF$18,MATCH(UsagePerHour!$B106,Sales!$C$5:$C$18,0),MATCH(UsagePerHour!CC$4,Sales!$D$3:$ABF$3,0))/CC$2*INDEX(Usage!$D$5:$ABF$11,MATCH(UsagePerHour!$B$100,Usage!$C$5:$C$11,0),MATCH(UsagePerHour!CC$4,Usage!$D$3:$ABF$3,0)),"")</f>
        <v>5.1435989942057505</v>
      </c>
      <c r="CD106" s="6">
        <f>IFERROR(INDEX(Sales!$D$5:$ABF$18,MATCH(UsagePerHour!$B106,Sales!$C$5:$C$18,0),MATCH(UsagePerHour!CD$4,Sales!$D$3:$ABF$3,0))/CD$2*INDEX(Usage!$D$5:$ABF$11,MATCH(UsagePerHour!$B$100,Usage!$C$5:$C$11,0),MATCH(UsagePerHour!CD$4,Usage!$D$3:$ABF$3,0)),"")</f>
        <v>1.2145948103792414</v>
      </c>
      <c r="CE106" s="6">
        <f>IFERROR(INDEX(Sales!$D$5:$ABF$18,MATCH(UsagePerHour!$B106,Sales!$C$5:$C$18,0),MATCH(UsagePerHour!CE$4,Sales!$D$3:$ABF$3,0))/CE$2*INDEX(Usage!$D$5:$ABF$11,MATCH(UsagePerHour!$B$100,Usage!$C$5:$C$11,0),MATCH(UsagePerHour!CE$4,Usage!$D$3:$ABF$3,0)),"")</f>
        <v>4.1713620262991897</v>
      </c>
      <c r="CF106" s="6">
        <f>IFERROR(INDEX(Sales!$D$5:$ABF$18,MATCH(UsagePerHour!$B106,Sales!$C$5:$C$18,0),MATCH(UsagePerHour!CF$4,Sales!$D$3:$ABF$3,0))/CF$2*INDEX(Usage!$D$5:$ABF$11,MATCH(UsagePerHour!$B$100,Usage!$C$5:$C$11,0),MATCH(UsagePerHour!CF$4,Usage!$D$3:$ABF$3,0)),"")</f>
        <v>7.1055416020948003</v>
      </c>
      <c r="CG106" s="6">
        <f>IFERROR(INDEX(Sales!$D$5:$ABF$18,MATCH(UsagePerHour!$B106,Sales!$C$5:$C$18,0),MATCH(UsagePerHour!CG$4,Sales!$D$3:$ABF$3,0))/CG$2*INDEX(Usage!$D$5:$ABF$11,MATCH(UsagePerHour!$B$100,Usage!$C$5:$C$11,0),MATCH(UsagePerHour!CG$4,Usage!$D$3:$ABF$3,0)),"")</f>
        <v>28.208076580881141</v>
      </c>
      <c r="CH106" s="6">
        <f>IFERROR(INDEX(Sales!$D$5:$ABF$18,MATCH(UsagePerHour!$B106,Sales!$C$5:$C$18,0),MATCH(UsagePerHour!CH$4,Sales!$D$3:$ABF$3,0))/CH$2*INDEX(Usage!$D$5:$ABF$11,MATCH(UsagePerHour!$B$100,Usage!$C$5:$C$11,0),MATCH(UsagePerHour!CH$4,Usage!$D$3:$ABF$3,0)),"")</f>
        <v>3.5072596992410316</v>
      </c>
      <c r="CI106" s="6">
        <f>IFERROR(INDEX(Sales!$D$5:$ABF$18,MATCH(UsagePerHour!$B106,Sales!$C$5:$C$18,0),MATCH(UsagePerHour!CI$4,Sales!$D$3:$ABF$3,0))/CI$2*INDEX(Usage!$D$5:$ABF$11,MATCH(UsagePerHour!$B$100,Usage!$C$5:$C$11,0),MATCH(UsagePerHour!CI$4,Usage!$D$3:$ABF$3,0)),"")</f>
        <v>5.6168649956099124</v>
      </c>
      <c r="CJ106" s="6">
        <f>IFERROR(INDEX(Sales!$D$5:$ABF$18,MATCH(UsagePerHour!$B106,Sales!$C$5:$C$18,0),MATCH(UsagePerHour!CJ$4,Sales!$D$3:$ABF$3,0))/CJ$2*INDEX(Usage!$D$5:$ABF$11,MATCH(UsagePerHour!$B$100,Usage!$C$5:$C$11,0),MATCH(UsagePerHour!CJ$4,Usage!$D$3:$ABF$3,0)),"")</f>
        <v>5.1435989942057505</v>
      </c>
      <c r="CK106" s="6">
        <f>IFERROR(INDEX(Sales!$D$5:$ABF$18,MATCH(UsagePerHour!$B106,Sales!$C$5:$C$18,0),MATCH(UsagePerHour!CK$4,Sales!$D$3:$ABF$3,0))/CK$2*INDEX(Usage!$D$5:$ABF$11,MATCH(UsagePerHour!$B$100,Usage!$C$5:$C$11,0),MATCH(UsagePerHour!CK$4,Usage!$D$3:$ABF$3,0)),"")</f>
        <v>1.2145948103792414</v>
      </c>
      <c r="CL106" s="6">
        <f>IFERROR(INDEX(Sales!$D$5:$ABF$18,MATCH(UsagePerHour!$B106,Sales!$C$5:$C$18,0),MATCH(UsagePerHour!CL$4,Sales!$D$3:$ABF$3,0))/CL$2*INDEX(Usage!$D$5:$ABF$11,MATCH(UsagePerHour!$B$100,Usage!$C$5:$C$11,0),MATCH(UsagePerHour!CL$4,Usage!$D$3:$ABF$3,0)),"")</f>
        <v>4.1713620262991897</v>
      </c>
      <c r="CM106" s="6">
        <f>IFERROR(INDEX(Sales!$D$5:$ABF$18,MATCH(UsagePerHour!$B106,Sales!$C$5:$C$18,0),MATCH(UsagePerHour!CM$4,Sales!$D$3:$ABF$3,0))/CM$2*INDEX(Usage!$D$5:$ABF$11,MATCH(UsagePerHour!$B$100,Usage!$C$5:$C$11,0),MATCH(UsagePerHour!CM$4,Usage!$D$3:$ABF$3,0)),"")</f>
        <v>7.1055416020948003</v>
      </c>
      <c r="CN106" s="6">
        <f>IFERROR(INDEX(Sales!$D$5:$ABF$18,MATCH(UsagePerHour!$B106,Sales!$C$5:$C$18,0),MATCH(UsagePerHour!CN$4,Sales!$D$3:$ABF$3,0))/CN$2*INDEX(Usage!$D$5:$ABF$11,MATCH(UsagePerHour!$B$100,Usage!$C$5:$C$11,0),MATCH(UsagePerHour!CN$4,Usage!$D$3:$ABF$3,0)),"")</f>
        <v>28.208076580881141</v>
      </c>
      <c r="CO106" s="6">
        <f>IFERROR(INDEX(Sales!$D$5:$ABF$18,MATCH(UsagePerHour!$B106,Sales!$C$5:$C$18,0),MATCH(UsagePerHour!CO$4,Sales!$D$3:$ABF$3,0))/CO$2*INDEX(Usage!$D$5:$ABF$11,MATCH(UsagePerHour!$B$100,Usage!$C$5:$C$11,0),MATCH(UsagePerHour!CO$4,Usage!$D$3:$ABF$3,0)),"")</f>
        <v>3.5072596992410316</v>
      </c>
      <c r="CP106" s="6">
        <f>IFERROR(INDEX(Sales!$D$5:$ABF$18,MATCH(UsagePerHour!$B106,Sales!$C$5:$C$18,0),MATCH(UsagePerHour!CP$4,Sales!$D$3:$ABF$3,0))/CP$2*INDEX(Usage!$D$5:$ABF$11,MATCH(UsagePerHour!$B$100,Usage!$C$5:$C$11,0),MATCH(UsagePerHour!CP$4,Usage!$D$3:$ABF$3,0)),"")</f>
        <v>5.6168649956099124</v>
      </c>
      <c r="CQ106" s="6">
        <f>IFERROR(INDEX(Sales!$D$5:$ABF$18,MATCH(UsagePerHour!$B106,Sales!$C$5:$C$18,0),MATCH(UsagePerHour!CQ$4,Sales!$D$3:$ABF$3,0))/CQ$2*INDEX(Usage!$D$5:$ABF$11,MATCH(UsagePerHour!$B$100,Usage!$C$5:$C$11,0),MATCH(UsagePerHour!CQ$4,Usage!$D$3:$ABF$3,0)),"")</f>
        <v>5.1435989942057505</v>
      </c>
      <c r="CR106" s="6">
        <f>IFERROR(INDEX(Sales!$D$5:$ABF$18,MATCH(UsagePerHour!$B106,Sales!$C$5:$C$18,0),MATCH(UsagePerHour!CR$4,Sales!$D$3:$ABF$3,0))/CR$2*INDEX(Usage!$D$5:$ABF$11,MATCH(UsagePerHour!$B$100,Usage!$C$5:$C$11,0),MATCH(UsagePerHour!CR$4,Usage!$D$3:$ABF$3,0)),"")</f>
        <v>1.2145948103792414</v>
      </c>
      <c r="CS106" s="6">
        <f>IFERROR(INDEX(Sales!$D$5:$ABF$18,MATCH(UsagePerHour!$B106,Sales!$C$5:$C$18,0),MATCH(UsagePerHour!CS$4,Sales!$D$3:$ABF$3,0))/CS$2*INDEX(Usage!$D$5:$ABF$11,MATCH(UsagePerHour!$B$100,Usage!$C$5:$C$11,0),MATCH(UsagePerHour!CS$4,Usage!$D$3:$ABF$3,0)),"")</f>
        <v>4.1713620262991897</v>
      </c>
      <c r="CT106" s="6">
        <f>IFERROR(INDEX(Sales!$D$5:$ABF$18,MATCH(UsagePerHour!$B106,Sales!$C$5:$C$18,0),MATCH(UsagePerHour!CT$4,Sales!$D$3:$ABF$3,0))/CT$2*INDEX(Usage!$D$5:$ABF$11,MATCH(UsagePerHour!$B$100,Usage!$C$5:$C$11,0),MATCH(UsagePerHour!CT$4,Usage!$D$3:$ABF$3,0)),"")</f>
        <v>7.1055416020948003</v>
      </c>
      <c r="CU106" s="6">
        <f>IFERROR(INDEX(Sales!$D$5:$ABF$18,MATCH(UsagePerHour!$B106,Sales!$C$5:$C$18,0),MATCH(UsagePerHour!CU$4,Sales!$D$3:$ABF$3,0))/CU$2*INDEX(Usage!$D$5:$ABF$11,MATCH(UsagePerHour!$B$100,Usage!$C$5:$C$11,0),MATCH(UsagePerHour!CU$4,Usage!$D$3:$ABF$3,0)),"")</f>
        <v>28.208076580881141</v>
      </c>
      <c r="CV106" s="6">
        <f>IFERROR(INDEX(Sales!$D$5:$ABF$18,MATCH(UsagePerHour!$B106,Sales!$C$5:$C$18,0),MATCH(UsagePerHour!CV$4,Sales!$D$3:$ABF$3,0))/CV$2*INDEX(Usage!$D$5:$ABF$11,MATCH(UsagePerHour!$B$100,Usage!$C$5:$C$11,0),MATCH(UsagePerHour!CV$4,Usage!$D$3:$ABF$3,0)),"")</f>
        <v>3.5072596992410316</v>
      </c>
      <c r="CW106" s="6">
        <f>IFERROR(INDEX(Sales!$D$5:$ABF$18,MATCH(UsagePerHour!$B106,Sales!$C$5:$C$18,0),MATCH(UsagePerHour!CW$4,Sales!$D$3:$ABF$3,0))/CW$2*INDEX(Usage!$D$5:$ABF$11,MATCH(UsagePerHour!$B$100,Usage!$C$5:$C$11,0),MATCH(UsagePerHour!CW$4,Usage!$D$3:$ABF$3,0)),"")</f>
        <v>5.6168649956099124</v>
      </c>
      <c r="CX106" s="6">
        <f>IFERROR(INDEX(Sales!$D$5:$ABF$18,MATCH(UsagePerHour!$B106,Sales!$C$5:$C$18,0),MATCH(UsagePerHour!CX$4,Sales!$D$3:$ABF$3,0))/CX$2*INDEX(Usage!$D$5:$ABF$11,MATCH(UsagePerHour!$B$100,Usage!$C$5:$C$11,0),MATCH(UsagePerHour!CX$4,Usage!$D$3:$ABF$3,0)),"")</f>
        <v>5.1435989942057505</v>
      </c>
      <c r="CY106" s="6">
        <f>IFERROR(INDEX(Sales!$D$5:$ABF$18,MATCH(UsagePerHour!$B106,Sales!$C$5:$C$18,0),MATCH(UsagePerHour!CY$4,Sales!$D$3:$ABF$3,0))/CY$2*INDEX(Usage!$D$5:$ABF$11,MATCH(UsagePerHour!$B$100,Usage!$C$5:$C$11,0),MATCH(UsagePerHour!CY$4,Usage!$D$3:$ABF$3,0)),"")</f>
        <v>1.2145948103792414</v>
      </c>
      <c r="CZ106" s="6">
        <f>IFERROR(INDEX(Sales!$D$5:$ABF$18,MATCH(UsagePerHour!$B106,Sales!$C$5:$C$18,0),MATCH(UsagePerHour!CZ$4,Sales!$D$3:$ABF$3,0))/CZ$2*INDEX(Usage!$D$5:$ABF$11,MATCH(UsagePerHour!$B$100,Usage!$C$5:$C$11,0),MATCH(UsagePerHour!CZ$4,Usage!$D$3:$ABF$3,0)),"")</f>
        <v>4.1713620262991897</v>
      </c>
      <c r="DA106" s="6">
        <f>IFERROR(INDEX(Sales!$D$5:$ABF$18,MATCH(UsagePerHour!$B106,Sales!$C$5:$C$18,0),MATCH(UsagePerHour!DA$4,Sales!$D$3:$ABF$3,0))/DA$2*INDEX(Usage!$D$5:$ABF$11,MATCH(UsagePerHour!$B$100,Usage!$C$5:$C$11,0),MATCH(UsagePerHour!DA$4,Usage!$D$3:$ABF$3,0)),"")</f>
        <v>3.074443113772455</v>
      </c>
      <c r="DB106" s="6">
        <f>IFERROR(INDEX(Sales!$D$5:$ABF$18,MATCH(UsagePerHour!$B106,Sales!$C$5:$C$18,0),MATCH(UsagePerHour!DB$4,Sales!$D$3:$ABF$3,0))/DB$2*INDEX(Usage!$D$5:$ABF$11,MATCH(UsagePerHour!$B$100,Usage!$C$5:$C$11,0),MATCH(UsagePerHour!DB$4,Usage!$D$3:$ABF$3,0)),"")</f>
        <v>8.4352977652863252</v>
      </c>
      <c r="DC106" s="6">
        <f>IFERROR(INDEX(Sales!$D$5:$ABF$18,MATCH(UsagePerHour!$B106,Sales!$C$5:$C$18,0),MATCH(UsagePerHour!DC$4,Sales!$D$3:$ABF$3,0))/DC$2*INDEX(Usage!$D$5:$ABF$11,MATCH(UsagePerHour!$B$100,Usage!$C$5:$C$11,0),MATCH(UsagePerHour!DC$4,Usage!$D$3:$ABF$3,0)),"")</f>
        <v>6.3685602673318584</v>
      </c>
      <c r="DD106" s="6">
        <f>IFERROR(INDEX(Sales!$D$5:$ABF$18,MATCH(UsagePerHour!$B106,Sales!$C$5:$C$18,0),MATCH(UsagePerHour!DD$4,Sales!$D$3:$ABF$3,0))/DD$2*INDEX(Usage!$D$5:$ABF$11,MATCH(UsagePerHour!$B$100,Usage!$C$5:$C$11,0),MATCH(UsagePerHour!DD$4,Usage!$D$3:$ABF$3,0)),"")</f>
        <v>6.7512524704692742</v>
      </c>
      <c r="DE106" s="6">
        <f>IFERROR(INDEX(Sales!$D$5:$ABF$18,MATCH(UsagePerHour!$B106,Sales!$C$5:$C$18,0),MATCH(UsagePerHour!DE$4,Sales!$D$3:$ABF$3,0))/DE$2*INDEX(Usage!$D$5:$ABF$11,MATCH(UsagePerHour!$B$100,Usage!$C$5:$C$11,0),MATCH(UsagePerHour!DE$4,Usage!$D$3:$ABF$3,0)),"")</f>
        <v>3.5146485669591958</v>
      </c>
      <c r="DF106" s="6">
        <f>IFERROR(INDEX(Sales!$D$5:$ABF$18,MATCH(UsagePerHour!$B106,Sales!$C$5:$C$18,0),MATCH(UsagePerHour!DF$4,Sales!$D$3:$ABF$3,0))/DF$2*INDEX(Usage!$D$5:$ABF$11,MATCH(UsagePerHour!$B$100,Usage!$C$5:$C$11,0),MATCH(UsagePerHour!DF$4,Usage!$D$3:$ABF$3,0)),"")</f>
        <v>0.23205302560175345</v>
      </c>
      <c r="DG106" s="6">
        <f>IFERROR(INDEX(Sales!$D$5:$ABF$18,MATCH(UsagePerHour!$B106,Sales!$C$5:$C$18,0),MATCH(UsagePerHour!DG$4,Sales!$D$3:$ABF$3,0))/DG$2*INDEX(Usage!$D$5:$ABF$11,MATCH(UsagePerHour!$B$100,Usage!$C$5:$C$11,0),MATCH(UsagePerHour!DG$4,Usage!$D$3:$ABF$3,0)),"")</f>
        <v>2.6935446412812247</v>
      </c>
      <c r="DH106" s="6">
        <f>IFERROR(INDEX(Sales!$D$5:$ABF$18,MATCH(UsagePerHour!$B106,Sales!$C$5:$C$18,0),MATCH(UsagePerHour!DH$4,Sales!$D$3:$ABF$3,0))/DH$2*INDEX(Usage!$D$5:$ABF$11,MATCH(UsagePerHour!$B$100,Usage!$C$5:$C$11,0),MATCH(UsagePerHour!DH$4,Usage!$D$3:$ABF$3,0)),"")</f>
        <v>6.9576899883601895</v>
      </c>
      <c r="DI106" s="6">
        <f>IFERROR(INDEX(Sales!$D$5:$ABF$18,MATCH(UsagePerHour!$B106,Sales!$C$5:$C$18,0),MATCH(UsagePerHour!DI$4,Sales!$D$3:$ABF$3,0))/DI$2*INDEX(Usage!$D$5:$ABF$11,MATCH(UsagePerHour!$B$100,Usage!$C$5:$C$11,0),MATCH(UsagePerHour!DI$4,Usage!$D$3:$ABF$3,0)),"")</f>
        <v>8.0608701326006109</v>
      </c>
      <c r="DJ106" s="6">
        <f>IFERROR(INDEX(Sales!$D$5:$ABF$18,MATCH(UsagePerHour!$B106,Sales!$C$5:$C$18,0),MATCH(UsagePerHour!DJ$4,Sales!$D$3:$ABF$3,0))/DJ$2*INDEX(Usage!$D$5:$ABF$11,MATCH(UsagePerHour!$B$100,Usage!$C$5:$C$11,0),MATCH(UsagePerHour!DJ$4,Usage!$D$3:$ABF$3,0)),"")</f>
        <v>4.3210271735980061</v>
      </c>
      <c r="DK106" s="6">
        <f>IFERROR(INDEX(Sales!$D$5:$ABF$18,MATCH(UsagePerHour!$B106,Sales!$C$5:$C$18,0),MATCH(UsagePerHour!DK$4,Sales!$D$3:$ABF$3,0))/DK$2*INDEX(Usage!$D$5:$ABF$11,MATCH(UsagePerHour!$B$100,Usage!$C$5:$C$11,0),MATCH(UsagePerHour!DK$4,Usage!$D$3:$ABF$3,0)),"")</f>
        <v>5.9746206776521484</v>
      </c>
      <c r="DL106" s="6">
        <f>IFERROR(INDEX(Sales!$D$5:$ABF$18,MATCH(UsagePerHour!$B106,Sales!$C$5:$C$18,0),MATCH(UsagePerHour!DL$4,Sales!$D$3:$ABF$3,0))/DL$2*INDEX(Usage!$D$5:$ABF$11,MATCH(UsagePerHour!$B$100,Usage!$C$5:$C$11,0),MATCH(UsagePerHour!DL$4,Usage!$D$3:$ABF$3,0)),"")</f>
        <v>17.188194704346099</v>
      </c>
      <c r="DM106" s="6">
        <f>IFERROR(INDEX(Sales!$D$5:$ABF$18,MATCH(UsagePerHour!$B106,Sales!$C$5:$C$18,0),MATCH(UsagePerHour!DM$4,Sales!$D$3:$ABF$3,0))/DM$2*INDEX(Usage!$D$5:$ABF$11,MATCH(UsagePerHour!$B$100,Usage!$C$5:$C$11,0),MATCH(UsagePerHour!DM$4,Usage!$D$3:$ABF$3,0)),"")</f>
        <v>1.6685134449518013</v>
      </c>
      <c r="DN106" s="6">
        <f>IFERROR(INDEX(Sales!$D$5:$ABF$18,MATCH(UsagePerHour!$B106,Sales!$C$5:$C$18,0),MATCH(UsagePerHour!DN$4,Sales!$D$3:$ABF$3,0))/DN$2*INDEX(Usage!$D$5:$ABF$11,MATCH(UsagePerHour!$B$100,Usage!$C$5:$C$11,0),MATCH(UsagePerHour!DN$4,Usage!$D$3:$ABF$3,0)),"")</f>
        <v>7.976572782311135</v>
      </c>
      <c r="DO106" s="6">
        <f>IFERROR(INDEX(Sales!$D$5:$ABF$18,MATCH(UsagePerHour!$B106,Sales!$C$5:$C$18,0),MATCH(UsagePerHour!DO$4,Sales!$D$3:$ABF$3,0))/DO$2*INDEX(Usage!$D$5:$ABF$11,MATCH(UsagePerHour!$B$100,Usage!$C$5:$C$11,0),MATCH(UsagePerHour!DO$4,Usage!$D$3:$ABF$3,0)),"")</f>
        <v>6.9988817845571578</v>
      </c>
      <c r="DP106" s="6">
        <f>IFERROR(INDEX(Sales!$D$5:$ABF$18,MATCH(UsagePerHour!$B106,Sales!$C$5:$C$18,0),MATCH(UsagePerHour!DP$4,Sales!$D$3:$ABF$3,0))/DP$2*INDEX(Usage!$D$5:$ABF$11,MATCH(UsagePerHour!$B$100,Usage!$C$5:$C$11,0),MATCH(UsagePerHour!DP$4,Usage!$D$3:$ABF$3,0)),"")</f>
        <v>6.8759471006049599</v>
      </c>
      <c r="DQ106" s="6">
        <f>IFERROR(INDEX(Sales!$D$5:$ABF$18,MATCH(UsagePerHour!$B106,Sales!$C$5:$C$18,0),MATCH(UsagePerHour!DQ$4,Sales!$D$3:$ABF$3,0))/DQ$2*INDEX(Usage!$D$5:$ABF$11,MATCH(UsagePerHour!$B$100,Usage!$C$5:$C$11,0),MATCH(UsagePerHour!DQ$4,Usage!$D$3:$ABF$3,0)),"")</f>
        <v>7.139391644009903</v>
      </c>
      <c r="DR106" s="6">
        <f>IFERROR(INDEX(Sales!$D$5:$ABF$18,MATCH(UsagePerHour!$B106,Sales!$C$5:$C$18,0),MATCH(UsagePerHour!DR$4,Sales!$D$3:$ABF$3,0))/DR$2*INDEX(Usage!$D$5:$ABF$11,MATCH(UsagePerHour!$B$100,Usage!$C$5:$C$11,0),MATCH(UsagePerHour!DR$4,Usage!$D$3:$ABF$3,0)),"")</f>
        <v>5.1465808351536024</v>
      </c>
      <c r="DS106" s="6">
        <f>IFERROR(INDEX(Sales!$D$5:$ABF$18,MATCH(UsagePerHour!$B106,Sales!$C$5:$C$18,0),MATCH(UsagePerHour!DS$4,Sales!$D$3:$ABF$3,0))/DS$2*INDEX(Usage!$D$5:$ABF$11,MATCH(UsagePerHour!$B$100,Usage!$C$5:$C$11,0),MATCH(UsagePerHour!DS$4,Usage!$D$3:$ABF$3,0)),"")</f>
        <v>4.6459127419064599</v>
      </c>
      <c r="DT106" s="6">
        <f>IFERROR(INDEX(Sales!$D$5:$ABF$18,MATCH(UsagePerHour!$B106,Sales!$C$5:$C$18,0),MATCH(UsagePerHour!DT$4,Sales!$D$3:$ABF$3,0))/DT$2*INDEX(Usage!$D$5:$ABF$11,MATCH(UsagePerHour!$B$100,Usage!$C$5:$C$11,0),MATCH(UsagePerHour!DT$4,Usage!$D$3:$ABF$3,0)),"")</f>
        <v>1.3398821218074657</v>
      </c>
      <c r="DU106" s="6">
        <f>IFERROR(INDEX(Sales!$D$5:$ABF$18,MATCH(UsagePerHour!$B106,Sales!$C$5:$C$18,0),MATCH(UsagePerHour!DU$4,Sales!$D$3:$ABF$3,0))/DU$2*INDEX(Usage!$D$5:$ABF$11,MATCH(UsagePerHour!$B$100,Usage!$C$5:$C$11,0),MATCH(UsagePerHour!DU$4,Usage!$D$3:$ABF$3,0)),"")</f>
        <v>3.0133265550673594</v>
      </c>
      <c r="DV106" s="6">
        <f>IFERROR(INDEX(Sales!$D$5:$ABF$18,MATCH(UsagePerHour!$B106,Sales!$C$5:$C$18,0),MATCH(UsagePerHour!DV$4,Sales!$D$3:$ABF$3,0))/DV$2*INDEX(Usage!$D$5:$ABF$11,MATCH(UsagePerHour!$B$100,Usage!$C$5:$C$11,0),MATCH(UsagePerHour!DV$4,Usage!$D$3:$ABF$3,0)),"")</f>
        <v>2.6959999999999997</v>
      </c>
      <c r="DW106" s="6">
        <f>IFERROR(INDEX(Sales!$D$5:$ABF$18,MATCH(UsagePerHour!$B106,Sales!$C$5:$C$18,0),MATCH(UsagePerHour!DW$4,Sales!$D$3:$ABF$3,0))/DW$2*INDEX(Usage!$D$5:$ABF$11,MATCH(UsagePerHour!$B$100,Usage!$C$5:$C$11,0),MATCH(UsagePerHour!DW$4,Usage!$D$3:$ABF$3,0)),"")</f>
        <v>5.3893844592880704</v>
      </c>
      <c r="DX106" s="6">
        <f>IFERROR(INDEX(Sales!$D$5:$ABF$18,MATCH(UsagePerHour!$B106,Sales!$C$5:$C$18,0),MATCH(UsagePerHour!DX$4,Sales!$D$3:$ABF$3,0))/DX$2*INDEX(Usage!$D$5:$ABF$11,MATCH(UsagePerHour!$B$100,Usage!$C$5:$C$11,0),MATCH(UsagePerHour!DX$4,Usage!$D$3:$ABF$3,0)),"")</f>
        <v>2.4759546905252789</v>
      </c>
      <c r="DY106" s="6">
        <f>IFERROR(INDEX(Sales!$D$5:$ABF$18,MATCH(UsagePerHour!$B106,Sales!$C$5:$C$18,0),MATCH(UsagePerHour!DY$4,Sales!$D$3:$ABF$3,0))/DY$2*INDEX(Usage!$D$5:$ABF$11,MATCH(UsagePerHour!$B$100,Usage!$C$5:$C$11,0),MATCH(UsagePerHour!DY$4,Usage!$D$3:$ABF$3,0)),"")</f>
        <v>4.4530394195325105</v>
      </c>
      <c r="DZ106" s="6">
        <f>IFERROR(INDEX(Sales!$D$5:$ABF$18,MATCH(UsagePerHour!$B106,Sales!$C$5:$C$18,0),MATCH(UsagePerHour!DZ$4,Sales!$D$3:$ABF$3,0))/DZ$2*INDEX(Usage!$D$5:$ABF$11,MATCH(UsagePerHour!$B$100,Usage!$C$5:$C$11,0),MATCH(UsagePerHour!DZ$4,Usage!$D$3:$ABF$3,0)),"")</f>
        <v>9.2811428141966914</v>
      </c>
      <c r="EA106" s="6">
        <f>IFERROR(INDEX(Sales!$D$5:$ABF$18,MATCH(UsagePerHour!$B106,Sales!$C$5:$C$18,0),MATCH(UsagePerHour!EA$4,Sales!$D$3:$ABF$3,0))/EA$2*INDEX(Usage!$D$5:$ABF$11,MATCH(UsagePerHour!$B$100,Usage!$C$5:$C$11,0),MATCH(UsagePerHour!EA$4,Usage!$D$3:$ABF$3,0)),"")</f>
        <v>9.3015144928179154</v>
      </c>
      <c r="EB106" s="6">
        <f>IFERROR(INDEX(Sales!$D$5:$ABF$18,MATCH(UsagePerHour!$B106,Sales!$C$5:$C$18,0),MATCH(UsagePerHour!EB$4,Sales!$D$3:$ABF$3,0))/EB$2*INDEX(Usage!$D$5:$ABF$11,MATCH(UsagePerHour!$B$100,Usage!$C$5:$C$11,0),MATCH(UsagePerHour!EB$4,Usage!$D$3:$ABF$3,0)),"")</f>
        <v>8.627172756296559E-3</v>
      </c>
      <c r="EC106" s="6">
        <f>IFERROR(INDEX(Sales!$D$5:$ABF$18,MATCH(UsagePerHour!$B106,Sales!$C$5:$C$18,0),MATCH(UsagePerHour!EC$4,Sales!$D$3:$ABF$3,0))/EC$2*INDEX(Usage!$D$5:$ABF$11,MATCH(UsagePerHour!$B$100,Usage!$C$5:$C$11,0),MATCH(UsagePerHour!EC$4,Usage!$D$3:$ABF$3,0)),"")</f>
        <v>1.0995481433370349</v>
      </c>
      <c r="ED106" s="6">
        <f>IFERROR(INDEX(Sales!$D$5:$ABF$18,MATCH(UsagePerHour!$B106,Sales!$C$5:$C$18,0),MATCH(UsagePerHour!ED$4,Sales!$D$3:$ABF$3,0))/ED$2*INDEX(Usage!$D$5:$ABF$11,MATCH(UsagePerHour!$B$100,Usage!$C$5:$C$11,0),MATCH(UsagePerHour!ED$4,Usage!$D$3:$ABF$3,0)),"")</f>
        <v>2.3498974739322018</v>
      </c>
      <c r="EE106" s="6">
        <f>IFERROR(INDEX(Sales!$D$5:$ABF$18,MATCH(UsagePerHour!$B106,Sales!$C$5:$C$18,0),MATCH(UsagePerHour!EE$4,Sales!$D$3:$ABF$3,0))/EE$2*INDEX(Usage!$D$5:$ABF$11,MATCH(UsagePerHour!$B$100,Usage!$C$5:$C$11,0),MATCH(UsagePerHour!EE$4,Usage!$D$3:$ABF$3,0)),"")</f>
        <v>4.8752049860072226</v>
      </c>
      <c r="EF106" s="6">
        <f>IFERROR(INDEX(Sales!$D$5:$ABF$18,MATCH(UsagePerHour!$B106,Sales!$C$5:$C$18,0),MATCH(UsagePerHour!EF$4,Sales!$D$3:$ABF$3,0))/EF$2*INDEX(Usage!$D$5:$ABF$11,MATCH(UsagePerHour!$B$100,Usage!$C$5:$C$11,0),MATCH(UsagePerHour!EF$4,Usage!$D$3:$ABF$3,0)),"")</f>
        <v>5.0777037466203163</v>
      </c>
      <c r="EG106" s="6">
        <f>IFERROR(INDEX(Sales!$D$5:$ABF$18,MATCH(UsagePerHour!$B106,Sales!$C$5:$C$18,0),MATCH(UsagePerHour!EG$4,Sales!$D$3:$ABF$3,0))/EG$2*INDEX(Usage!$D$5:$ABF$11,MATCH(UsagePerHour!$B$100,Usage!$C$5:$C$11,0),MATCH(UsagePerHour!EG$4,Usage!$D$3:$ABF$3,0)),"")</f>
        <v>7.517603432160592</v>
      </c>
      <c r="EH106" s="6">
        <f>IFERROR(INDEX(Sales!$D$5:$ABF$18,MATCH(UsagePerHour!$B106,Sales!$C$5:$C$18,0),MATCH(UsagePerHour!EH$4,Sales!$D$3:$ABF$3,0))/EH$2*INDEX(Usage!$D$5:$ABF$11,MATCH(UsagePerHour!$B$100,Usage!$C$5:$C$11,0),MATCH(UsagePerHour!EH$4,Usage!$D$3:$ABF$3,0)),"")</f>
        <v>1.3597562224726008</v>
      </c>
      <c r="EI106" s="6">
        <f>IFERROR(INDEX(Sales!$D$5:$ABF$18,MATCH(UsagePerHour!$B106,Sales!$C$5:$C$18,0),MATCH(UsagePerHour!EI$4,Sales!$D$3:$ABF$3,0))/EI$2*INDEX(Usage!$D$5:$ABF$11,MATCH(UsagePerHour!$B$100,Usage!$C$5:$C$11,0),MATCH(UsagePerHour!EI$4,Usage!$D$3:$ABF$3,0)),"")</f>
        <v>5.0377624073468787</v>
      </c>
      <c r="EJ106" s="6">
        <f>IFERROR(INDEX(Sales!$D$5:$ABF$18,MATCH(UsagePerHour!$B106,Sales!$C$5:$C$18,0),MATCH(UsagePerHour!EJ$4,Sales!$D$3:$ABF$3,0))/EJ$2*INDEX(Usage!$D$5:$ABF$11,MATCH(UsagePerHour!$B$100,Usage!$C$5:$C$11,0),MATCH(UsagePerHour!EJ$4,Usage!$D$3:$ABF$3,0)),"")</f>
        <v>4.7280876722378888</v>
      </c>
      <c r="EK106" s="6">
        <f>IFERROR(INDEX(Sales!$D$5:$ABF$18,MATCH(UsagePerHour!$B106,Sales!$C$5:$C$18,0),MATCH(UsagePerHour!EK$4,Sales!$D$3:$ABF$3,0))/EK$2*INDEX(Usage!$D$5:$ABF$11,MATCH(UsagePerHour!$B$100,Usage!$C$5:$C$11,0),MATCH(UsagePerHour!EK$4,Usage!$D$3:$ABF$3,0)),"")</f>
        <v>11.923623151332558</v>
      </c>
      <c r="EL106" s="6">
        <f>IFERROR(INDEX(Sales!$D$5:$ABF$18,MATCH(UsagePerHour!$B106,Sales!$C$5:$C$18,0),MATCH(UsagePerHour!EL$4,Sales!$D$3:$ABF$3,0))/EL$2*INDEX(Usage!$D$5:$ABF$11,MATCH(UsagePerHour!$B$100,Usage!$C$5:$C$11,0),MATCH(UsagePerHour!EL$4,Usage!$D$3:$ABF$3,0)),"")</f>
        <v>2.3958831912662348</v>
      </c>
      <c r="EM106" s="6">
        <f>IFERROR(INDEX(Sales!$D$5:$ABF$18,MATCH(UsagePerHour!$B106,Sales!$C$5:$C$18,0),MATCH(UsagePerHour!EM$4,Sales!$D$3:$ABF$3,0))/EM$2*INDEX(Usage!$D$5:$ABF$11,MATCH(UsagePerHour!$B$100,Usage!$C$5:$C$11,0),MATCH(UsagePerHour!EM$4,Usage!$D$3:$ABF$3,0)),"")</f>
        <v>11.209197980931014</v>
      </c>
      <c r="EN106" s="6">
        <f>IFERROR(INDEX(Sales!$D$5:$ABF$18,MATCH(UsagePerHour!$B106,Sales!$C$5:$C$18,0),MATCH(UsagePerHour!EN$4,Sales!$D$3:$ABF$3,0))/EN$2*INDEX(Usage!$D$5:$ABF$11,MATCH(UsagePerHour!$B$100,Usage!$C$5:$C$11,0),MATCH(UsagePerHour!EN$4,Usage!$D$3:$ABF$3,0)),"")</f>
        <v>2.568713931600759</v>
      </c>
      <c r="EO106" s="6">
        <f>IFERROR(INDEX(Sales!$D$5:$ABF$18,MATCH(UsagePerHour!$B106,Sales!$C$5:$C$18,0),MATCH(UsagePerHour!EO$4,Sales!$D$3:$ABF$3,0))/EO$2*INDEX(Usage!$D$5:$ABF$11,MATCH(UsagePerHour!$B$100,Usage!$C$5:$C$11,0),MATCH(UsagePerHour!EO$4,Usage!$D$3:$ABF$3,0)),"")</f>
        <v>1.0125990851619691</v>
      </c>
      <c r="EP106" s="6">
        <f>IFERROR(INDEX(Sales!$D$5:$ABF$18,MATCH(UsagePerHour!$B106,Sales!$C$5:$C$18,0),MATCH(UsagePerHour!EP$4,Sales!$D$3:$ABF$3,0))/EP$2*INDEX(Usage!$D$5:$ABF$11,MATCH(UsagePerHour!$B$100,Usage!$C$5:$C$11,0),MATCH(UsagePerHour!EP$4,Usage!$D$3:$ABF$3,0)),"")</f>
        <v>3.157356125792913</v>
      </c>
      <c r="EQ106" s="6">
        <f>IFERROR(INDEX(Sales!$D$5:$ABF$18,MATCH(UsagePerHour!$B106,Sales!$C$5:$C$18,0),MATCH(UsagePerHour!EQ$4,Sales!$D$3:$ABF$3,0))/EQ$2*INDEX(Usage!$D$5:$ABF$11,MATCH(UsagePerHour!$B$100,Usage!$C$5:$C$11,0),MATCH(UsagePerHour!EQ$4,Usage!$D$3:$ABF$3,0)),"")</f>
        <v>5.2883421985815602</v>
      </c>
      <c r="ER106" s="6">
        <f>IFERROR(INDEX(Sales!$D$5:$ABF$18,MATCH(UsagePerHour!$B106,Sales!$C$5:$C$18,0),MATCH(UsagePerHour!ER$4,Sales!$D$3:$ABF$3,0))/ER$2*INDEX(Usage!$D$5:$ABF$11,MATCH(UsagePerHour!$B$100,Usage!$C$5:$C$11,0),MATCH(UsagePerHour!ER$4,Usage!$D$3:$ABF$3,0)),"")</f>
        <v>17.72251226071824</v>
      </c>
      <c r="ES106" s="6">
        <f>IFERROR(INDEX(Sales!$D$5:$ABF$18,MATCH(UsagePerHour!$B106,Sales!$C$5:$C$18,0),MATCH(UsagePerHour!ES$4,Sales!$D$3:$ABF$3,0))/ES$2*INDEX(Usage!$D$5:$ABF$11,MATCH(UsagePerHour!$B$100,Usage!$C$5:$C$11,0),MATCH(UsagePerHour!ES$4,Usage!$D$3:$ABF$3,0)),"")</f>
        <v>3.3166712444356579</v>
      </c>
      <c r="ET106" s="6">
        <f>IFERROR(INDEX(Sales!$D$5:$ABF$18,MATCH(UsagePerHour!$B106,Sales!$C$5:$C$18,0),MATCH(UsagePerHour!ET$4,Sales!$D$3:$ABF$3,0))/ET$2*INDEX(Usage!$D$5:$ABF$11,MATCH(UsagePerHour!$B$100,Usage!$C$5:$C$11,0),MATCH(UsagePerHour!ET$4,Usage!$D$3:$ABF$3,0)),"")</f>
        <v>3.9615808802628742</v>
      </c>
      <c r="EU106" s="6">
        <f>IFERROR(INDEX(Sales!$D$5:$ABF$18,MATCH(UsagePerHour!$B106,Sales!$C$5:$C$18,0),MATCH(UsagePerHour!EU$4,Sales!$D$3:$ABF$3,0))/EU$2*INDEX(Usage!$D$5:$ABF$11,MATCH(UsagePerHour!$B$100,Usage!$C$5:$C$11,0),MATCH(UsagePerHour!EU$4,Usage!$D$3:$ABF$3,0)),"")</f>
        <v>20.431279261397961</v>
      </c>
      <c r="EV106" s="6">
        <f>IFERROR(INDEX(Sales!$D$5:$ABF$18,MATCH(UsagePerHour!$B106,Sales!$C$5:$C$18,0),MATCH(UsagePerHour!EV$4,Sales!$D$3:$ABF$3,0))/EV$2*INDEX(Usage!$D$5:$ABF$11,MATCH(UsagePerHour!$B$100,Usage!$C$5:$C$11,0),MATCH(UsagePerHour!EV$4,Usage!$D$3:$ABF$3,0)),"")</f>
        <v>1.9229896575219807</v>
      </c>
      <c r="EW106" s="6">
        <f>IFERROR(INDEX(Sales!$D$5:$ABF$18,MATCH(UsagePerHour!$B106,Sales!$C$5:$C$18,0),MATCH(UsagePerHour!EW$4,Sales!$D$3:$ABF$3,0))/EW$2*INDEX(Usage!$D$5:$ABF$11,MATCH(UsagePerHour!$B$100,Usage!$C$5:$C$11,0),MATCH(UsagePerHour!EW$4,Usage!$D$3:$ABF$3,0)),"")</f>
        <v>4.7474271134936785</v>
      </c>
      <c r="EX106" s="6">
        <f>IFERROR(INDEX(Sales!$D$5:$ABF$18,MATCH(UsagePerHour!$B106,Sales!$C$5:$C$18,0),MATCH(UsagePerHour!EX$4,Sales!$D$3:$ABF$3,0))/EX$2*INDEX(Usage!$D$5:$ABF$11,MATCH(UsagePerHour!$B$100,Usage!$C$5:$C$11,0),MATCH(UsagePerHour!EX$4,Usage!$D$3:$ABF$3,0)),"")</f>
        <v>5.2775346487570562</v>
      </c>
      <c r="EY106" s="6">
        <f>IFERROR(INDEX(Sales!$D$5:$ABF$18,MATCH(UsagePerHour!$B106,Sales!$C$5:$C$18,0),MATCH(UsagePerHour!EY$4,Sales!$D$3:$ABF$3,0))/EY$2*INDEX(Usage!$D$5:$ABF$11,MATCH(UsagePerHour!$B$100,Usage!$C$5:$C$11,0),MATCH(UsagePerHour!EY$4,Usage!$D$3:$ABF$3,0)),"")</f>
        <v>76.246958491471773</v>
      </c>
      <c r="EZ106" s="6">
        <f>IFERROR(INDEX(Sales!$D$5:$ABF$18,MATCH(UsagePerHour!$B106,Sales!$C$5:$C$18,0),MATCH(UsagePerHour!EZ$4,Sales!$D$3:$ABF$3,0))/EZ$2*INDEX(Usage!$D$5:$ABF$11,MATCH(UsagePerHour!$B$100,Usage!$C$5:$C$11,0),MATCH(UsagePerHour!EZ$4,Usage!$D$3:$ABF$3,0)),"")</f>
        <v>4.964436887762357</v>
      </c>
      <c r="FA106" s="6">
        <f>IFERROR(INDEX(Sales!$D$5:$ABF$18,MATCH(UsagePerHour!$B106,Sales!$C$5:$C$18,0),MATCH(UsagePerHour!FA$4,Sales!$D$3:$ABF$3,0))/FA$2*INDEX(Usage!$D$5:$ABF$11,MATCH(UsagePerHour!$B$100,Usage!$C$5:$C$11,0),MATCH(UsagePerHour!FA$4,Usage!$D$3:$ABF$3,0)),"")</f>
        <v>7.5801636338805736</v>
      </c>
      <c r="FB106" s="6">
        <f>IFERROR(INDEX(Sales!$D$5:$ABF$18,MATCH(UsagePerHour!$B106,Sales!$C$5:$C$18,0),MATCH(UsagePerHour!FB$4,Sales!$D$3:$ABF$3,0))/FB$2*INDEX(Usage!$D$5:$ABF$11,MATCH(UsagePerHour!$B$100,Usage!$C$5:$C$11,0),MATCH(UsagePerHour!FB$4,Usage!$D$3:$ABF$3,0)),"")</f>
        <v>2.6756765992864553</v>
      </c>
      <c r="FC106" s="6">
        <f>IFERROR(INDEX(Sales!$D$5:$ABF$18,MATCH(UsagePerHour!$B106,Sales!$C$5:$C$18,0),MATCH(UsagePerHour!FC$4,Sales!$D$3:$ABF$3,0))/FC$2*INDEX(Usage!$D$5:$ABF$11,MATCH(UsagePerHour!$B$100,Usage!$C$5:$C$11,0),MATCH(UsagePerHour!FC$4,Usage!$D$3:$ABF$3,0)),"")</f>
        <v>1.0801955857630918</v>
      </c>
      <c r="FD106" s="6">
        <f>IFERROR(INDEX(Sales!$D$5:$ABF$18,MATCH(UsagePerHour!$B106,Sales!$C$5:$C$18,0),MATCH(UsagePerHour!FD$4,Sales!$D$3:$ABF$3,0))/FD$2*INDEX(Usage!$D$5:$ABF$11,MATCH(UsagePerHour!$B$100,Usage!$C$5:$C$11,0),MATCH(UsagePerHour!FD$4,Usage!$D$3:$ABF$3,0)),"")</f>
        <v>0.24485061964389268</v>
      </c>
      <c r="FE106" s="6">
        <f>IFERROR(INDEX(Sales!$D$5:$ABF$18,MATCH(UsagePerHour!$B106,Sales!$C$5:$C$18,0),MATCH(UsagePerHour!FE$4,Sales!$D$3:$ABF$3,0))/FE$2*INDEX(Usage!$D$5:$ABF$11,MATCH(UsagePerHour!$B$100,Usage!$C$5:$C$11,0),MATCH(UsagePerHour!FE$4,Usage!$D$3:$ABF$3,0)),"")</f>
        <v>1.5505782700765596</v>
      </c>
      <c r="FF106" s="6">
        <f>IFERROR(INDEX(Sales!$D$5:$ABF$18,MATCH(UsagePerHour!$B106,Sales!$C$5:$C$18,0),MATCH(UsagePerHour!FF$4,Sales!$D$3:$ABF$3,0))/FF$2*INDEX(Usage!$D$5:$ABF$11,MATCH(UsagePerHour!$B$100,Usage!$C$5:$C$11,0),MATCH(UsagePerHour!FF$4,Usage!$D$3:$ABF$3,0)),"")</f>
        <v>1.2711190029923383</v>
      </c>
      <c r="FG106" s="6">
        <f>IFERROR(INDEX(Sales!$D$5:$ABF$18,MATCH(UsagePerHour!$B106,Sales!$C$5:$C$18,0),MATCH(UsagePerHour!FG$4,Sales!$D$3:$ABF$3,0))/FG$2*INDEX(Usage!$D$5:$ABF$11,MATCH(UsagePerHour!$B$100,Usage!$C$5:$C$11,0),MATCH(UsagePerHour!FG$4,Usage!$D$3:$ABF$3,0)),"")</f>
        <v>1.9209698547724552</v>
      </c>
      <c r="FH106" s="6">
        <f>IFERROR(INDEX(Sales!$D$5:$ABF$18,MATCH(UsagePerHour!$B106,Sales!$C$5:$C$18,0),MATCH(UsagePerHour!FH$4,Sales!$D$3:$ABF$3,0))/FH$2*INDEX(Usage!$D$5:$ABF$11,MATCH(UsagePerHour!$B$100,Usage!$C$5:$C$11,0),MATCH(UsagePerHour!FH$4,Usage!$D$3:$ABF$3,0)),"")</f>
        <v>2.6934309085060426</v>
      </c>
      <c r="FI106" s="6">
        <f>IFERROR(INDEX(Sales!$D$5:$ABF$18,MATCH(UsagePerHour!$B106,Sales!$C$5:$C$18,0),MATCH(UsagePerHour!FI$4,Sales!$D$3:$ABF$3,0))/FI$2*INDEX(Usage!$D$5:$ABF$11,MATCH(UsagePerHour!$B$100,Usage!$C$5:$C$11,0),MATCH(UsagePerHour!FI$4,Usage!$D$3:$ABF$3,0)),"")</f>
        <v>5.1697640880520259</v>
      </c>
      <c r="FJ106" s="6">
        <f>IFERROR(INDEX(Sales!$D$5:$ABF$18,MATCH(UsagePerHour!$B106,Sales!$C$5:$C$18,0),MATCH(UsagePerHour!FJ$4,Sales!$D$3:$ABF$3,0))/FJ$2*INDEX(Usage!$D$5:$ABF$11,MATCH(UsagePerHour!$B$100,Usage!$C$5:$C$11,0),MATCH(UsagePerHour!FJ$4,Usage!$D$3:$ABF$3,0)),"")</f>
        <v>0.68616951340497001</v>
      </c>
      <c r="FK106" s="6">
        <f>IFERROR(INDEX(Sales!$D$5:$ABF$18,MATCH(UsagePerHour!$B106,Sales!$C$5:$C$18,0),MATCH(UsagePerHour!FK$4,Sales!$D$3:$ABF$3,0))/FK$2*INDEX(Usage!$D$5:$ABF$11,MATCH(UsagePerHour!$B$100,Usage!$C$5:$C$11,0),MATCH(UsagePerHour!FK$4,Usage!$D$3:$ABF$3,0)),"")</f>
        <v>1.512116775561043</v>
      </c>
      <c r="FL106" s="6">
        <f>IFERROR(INDEX(Sales!$D$5:$ABF$18,MATCH(UsagePerHour!$B106,Sales!$C$5:$C$18,0),MATCH(UsagePerHour!FL$4,Sales!$D$3:$ABF$3,0))/FL$2*INDEX(Usage!$D$5:$ABF$11,MATCH(UsagePerHour!$B$100,Usage!$C$5:$C$11,0),MATCH(UsagePerHour!FL$4,Usage!$D$3:$ABF$3,0)),"")</f>
        <v>7.9092347265327811</v>
      </c>
      <c r="FM106" s="6">
        <f>IFERROR(INDEX(Sales!$D$5:$ABF$18,MATCH(UsagePerHour!$B106,Sales!$C$5:$C$18,0),MATCH(UsagePerHour!FM$4,Sales!$D$3:$ABF$3,0))/FM$2*INDEX(Usage!$D$5:$ABF$11,MATCH(UsagePerHour!$B$100,Usage!$C$5:$C$11,0),MATCH(UsagePerHour!FM$4,Usage!$D$3:$ABF$3,0)),"")</f>
        <v>9.5322411235966928</v>
      </c>
      <c r="FN106" s="6">
        <f>IFERROR(INDEX(Sales!$D$5:$ABF$18,MATCH(UsagePerHour!$B106,Sales!$C$5:$C$18,0),MATCH(UsagePerHour!FN$4,Sales!$D$3:$ABF$3,0))/FN$2*INDEX(Usage!$D$5:$ABF$11,MATCH(UsagePerHour!$B$100,Usage!$C$5:$C$11,0),MATCH(UsagePerHour!FN$4,Usage!$D$3:$ABF$3,0)),"")</f>
        <v>6.1521419335598893</v>
      </c>
      <c r="FO106" s="6">
        <f>IFERROR(INDEX(Sales!$D$5:$ABF$18,MATCH(UsagePerHour!$B106,Sales!$C$5:$C$18,0),MATCH(UsagePerHour!FO$4,Sales!$D$3:$ABF$3,0))/FO$2*INDEX(Usage!$D$5:$ABF$11,MATCH(UsagePerHour!$B$100,Usage!$C$5:$C$11,0),MATCH(UsagePerHour!FO$4,Usage!$D$3:$ABF$3,0)),"")</f>
        <v>3.6473238300161377</v>
      </c>
      <c r="FP106" s="6">
        <f>IFERROR(INDEX(Sales!$D$5:$ABF$18,MATCH(UsagePerHour!$B106,Sales!$C$5:$C$18,0),MATCH(UsagePerHour!FP$4,Sales!$D$3:$ABF$3,0))/FP$2*INDEX(Usage!$D$5:$ABF$11,MATCH(UsagePerHour!$B$100,Usage!$C$5:$C$11,0),MATCH(UsagePerHour!FP$4,Usage!$D$3:$ABF$3,0)),"")</f>
        <v>14.992885553389531</v>
      </c>
      <c r="FQ106" s="6">
        <f>IFERROR(INDEX(Sales!$D$5:$ABF$18,MATCH(UsagePerHour!$B106,Sales!$C$5:$C$18,0),MATCH(UsagePerHour!FQ$4,Sales!$D$3:$ABF$3,0))/FQ$2*INDEX(Usage!$D$5:$ABF$11,MATCH(UsagePerHour!$B$100,Usage!$C$5:$C$11,0),MATCH(UsagePerHour!FQ$4,Usage!$D$3:$ABF$3,0)),"")</f>
        <v>2.7797113580213577</v>
      </c>
      <c r="FR106" s="6">
        <f>IFERROR(INDEX(Sales!$D$5:$ABF$18,MATCH(UsagePerHour!$B106,Sales!$C$5:$C$18,0),MATCH(UsagePerHour!FR$4,Sales!$D$3:$ABF$3,0))/FR$2*INDEX(Usage!$D$5:$ABF$11,MATCH(UsagePerHour!$B$100,Usage!$C$5:$C$11,0),MATCH(UsagePerHour!FR$4,Usage!$D$3:$ABF$3,0)),"")</f>
        <v>4.8079615048118987</v>
      </c>
      <c r="FS106" s="6">
        <f>IFERROR(INDEX(Sales!$D$5:$ABF$18,MATCH(UsagePerHour!$B106,Sales!$C$5:$C$18,0),MATCH(UsagePerHour!FS$4,Sales!$D$3:$ABF$3,0))/FS$2*INDEX(Usage!$D$5:$ABF$11,MATCH(UsagePerHour!$B$100,Usage!$C$5:$C$11,0),MATCH(UsagePerHour!FS$4,Usage!$D$3:$ABF$3,0)),"")</f>
        <v>6.6317854807063448</v>
      </c>
      <c r="FT106" s="6">
        <f>IFERROR(INDEX(Sales!$D$5:$ABF$18,MATCH(UsagePerHour!$B106,Sales!$C$5:$C$18,0),MATCH(UsagePerHour!FT$4,Sales!$D$3:$ABF$3,0))/FT$2*INDEX(Usage!$D$5:$ABF$11,MATCH(UsagePerHour!$B$100,Usage!$C$5:$C$11,0),MATCH(UsagePerHour!FT$4,Usage!$D$3:$ABF$3,0)),"")</f>
        <v>32.378676839674732</v>
      </c>
      <c r="FU106" s="6">
        <f>IFERROR(INDEX(Sales!$D$5:$ABF$18,MATCH(UsagePerHour!$B106,Sales!$C$5:$C$18,0),MATCH(UsagePerHour!FU$4,Sales!$D$3:$ABF$3,0))/FU$2*INDEX(Usage!$D$5:$ABF$11,MATCH(UsagePerHour!$B$100,Usage!$C$5:$C$11,0),MATCH(UsagePerHour!FU$4,Usage!$D$3:$ABF$3,0)),"")</f>
        <v>10.95052563629657</v>
      </c>
      <c r="FV106" s="6">
        <f>IFERROR(INDEX(Sales!$D$5:$ABF$18,MATCH(UsagePerHour!$B106,Sales!$C$5:$C$18,0),MATCH(UsagePerHour!FV$4,Sales!$D$3:$ABF$3,0))/FV$2*INDEX(Usage!$D$5:$ABF$11,MATCH(UsagePerHour!$B$100,Usage!$C$5:$C$11,0),MATCH(UsagePerHour!FV$4,Usage!$D$3:$ABF$3,0)),"")</f>
        <v>8.0668627478976003</v>
      </c>
      <c r="FW106" s="6">
        <f>IFERROR(INDEX(Sales!$D$5:$ABF$18,MATCH(UsagePerHour!$B106,Sales!$C$5:$C$18,0),MATCH(UsagePerHour!FW$4,Sales!$D$3:$ABF$3,0))/FW$2*INDEX(Usage!$D$5:$ABF$11,MATCH(UsagePerHour!$B$100,Usage!$C$5:$C$11,0),MATCH(UsagePerHour!FW$4,Usage!$D$3:$ABF$3,0)),"")</f>
        <v>6.8255072436241377</v>
      </c>
      <c r="FX106" s="6">
        <f>IFERROR(INDEX(Sales!$D$5:$ABF$18,MATCH(UsagePerHour!$B106,Sales!$C$5:$C$18,0),MATCH(UsagePerHour!FX$4,Sales!$D$3:$ABF$3,0))/FX$2*INDEX(Usage!$D$5:$ABF$11,MATCH(UsagePerHour!$B$100,Usage!$C$5:$C$11,0),MATCH(UsagePerHour!FX$4,Usage!$D$3:$ABF$3,0)),"")</f>
        <v>1.4682331008890335</v>
      </c>
      <c r="FY106" s="6">
        <f>IFERROR(INDEX(Sales!$D$5:$ABF$18,MATCH(UsagePerHour!$B106,Sales!$C$5:$C$18,0),MATCH(UsagePerHour!FY$4,Sales!$D$3:$ABF$3,0))/FY$2*INDEX(Usage!$D$5:$ABF$11,MATCH(UsagePerHour!$B$100,Usage!$C$5:$C$11,0),MATCH(UsagePerHour!FY$4,Usage!$D$3:$ABF$3,0)),"")</f>
        <v>4.3158412456589677</v>
      </c>
      <c r="FZ106" s="6">
        <f>IFERROR(INDEX(Sales!$D$5:$ABF$18,MATCH(UsagePerHour!$B106,Sales!$C$5:$C$18,0),MATCH(UsagePerHour!FZ$4,Sales!$D$3:$ABF$3,0))/FZ$2*INDEX(Usage!$D$5:$ABF$11,MATCH(UsagePerHour!$B$100,Usage!$C$5:$C$11,0),MATCH(UsagePerHour!FZ$4,Usage!$D$3:$ABF$3,0)),"")</f>
        <v>9.4978679053921535</v>
      </c>
      <c r="GA106" s="6">
        <f>IFERROR(INDEX(Sales!$D$5:$ABF$18,MATCH(UsagePerHour!$B106,Sales!$C$5:$C$18,0),MATCH(UsagePerHour!GA$4,Sales!$D$3:$ABF$3,0))/GA$2*INDEX(Usage!$D$5:$ABF$11,MATCH(UsagePerHour!$B$100,Usage!$C$5:$C$11,0),MATCH(UsagePerHour!GA$4,Usage!$D$3:$ABF$3,0)),"")</f>
        <v>28.80749709760962</v>
      </c>
      <c r="GB106" s="6">
        <f>IFERROR(INDEX(Sales!$D$5:$ABF$18,MATCH(UsagePerHour!$B106,Sales!$C$5:$C$18,0),MATCH(UsagePerHour!GB$4,Sales!$D$3:$ABF$3,0))/GB$2*INDEX(Usage!$D$5:$ABF$11,MATCH(UsagePerHour!$B$100,Usage!$C$5:$C$11,0),MATCH(UsagePerHour!GB$4,Usage!$D$3:$ABF$3,0)),"")</f>
        <v>0.14667654632913851</v>
      </c>
      <c r="GC106" s="6">
        <f>IFERROR(INDEX(Sales!$D$5:$ABF$18,MATCH(UsagePerHour!$B106,Sales!$C$5:$C$18,0),MATCH(UsagePerHour!GC$4,Sales!$D$3:$ABF$3,0))/GC$2*INDEX(Usage!$D$5:$ABF$11,MATCH(UsagePerHour!$B$100,Usage!$C$5:$C$11,0),MATCH(UsagePerHour!GC$4,Usage!$D$3:$ABF$3,0)),"")</f>
        <v>9.5572294236022888</v>
      </c>
      <c r="GD106" s="6">
        <f>IFERROR(INDEX(Sales!$D$5:$ABF$18,MATCH(UsagePerHour!$B106,Sales!$C$5:$C$18,0),MATCH(UsagePerHour!GD$4,Sales!$D$3:$ABF$3,0))/GD$2*INDEX(Usage!$D$5:$ABF$11,MATCH(UsagePerHour!$B$100,Usage!$C$5:$C$11,0),MATCH(UsagePerHour!GD$4,Usage!$D$3:$ABF$3,0)),"")</f>
        <v>4.9344105162262082</v>
      </c>
      <c r="GE106" s="6">
        <f>IFERROR(INDEX(Sales!$D$5:$ABF$18,MATCH(UsagePerHour!$B106,Sales!$C$5:$C$18,0),MATCH(UsagePerHour!GE$4,Sales!$D$3:$ABF$3,0))/GE$2*INDEX(Usage!$D$5:$ABF$11,MATCH(UsagePerHour!$B$100,Usage!$C$5:$C$11,0),MATCH(UsagePerHour!GE$4,Usage!$D$3:$ABF$3,0)),"")</f>
        <v>1.2043007572172266</v>
      </c>
      <c r="GF106" s="6">
        <f>IFERROR(INDEX(Sales!$D$5:$ABF$18,MATCH(UsagePerHour!$B106,Sales!$C$5:$C$18,0),MATCH(UsagePerHour!GF$4,Sales!$D$3:$ABF$3,0))/GF$2*INDEX(Usage!$D$5:$ABF$11,MATCH(UsagePerHour!$B$100,Usage!$C$5:$C$11,0),MATCH(UsagePerHour!GF$4,Usage!$D$3:$ABF$3,0)),"")</f>
        <v>2.5796341652279153</v>
      </c>
      <c r="GG106" s="6">
        <f>IFERROR(INDEX(Sales!$D$5:$ABF$18,MATCH(UsagePerHour!$B106,Sales!$C$5:$C$18,0),MATCH(UsagePerHour!GG$4,Sales!$D$3:$ABF$3,0))/GG$2*INDEX(Usage!$D$5:$ABF$11,MATCH(UsagePerHour!$B$100,Usage!$C$5:$C$11,0),MATCH(UsagePerHour!GG$4,Usage!$D$3:$ABF$3,0)),"")</f>
        <v>2.4218227024959358</v>
      </c>
      <c r="GH106" s="6">
        <f>IFERROR(INDEX(Sales!$D$5:$ABF$18,MATCH(UsagePerHour!$B106,Sales!$C$5:$C$18,0),MATCH(UsagePerHour!GH$4,Sales!$D$3:$ABF$3,0))/GH$2*INDEX(Usage!$D$5:$ABF$11,MATCH(UsagePerHour!$B$100,Usage!$C$5:$C$11,0),MATCH(UsagePerHour!GH$4,Usage!$D$3:$ABF$3,0)),"")</f>
        <v>31.79194621498177</v>
      </c>
      <c r="GI106" s="6">
        <f>IFERROR(INDEX(Sales!$D$5:$ABF$18,MATCH(UsagePerHour!$B106,Sales!$C$5:$C$18,0),MATCH(UsagePerHour!GI$4,Sales!$D$3:$ABF$3,0))/GI$2*INDEX(Usage!$D$5:$ABF$11,MATCH(UsagePerHour!$B$100,Usage!$C$5:$C$11,0),MATCH(UsagePerHour!GI$4,Usage!$D$3:$ABF$3,0)),"")</f>
        <v>3.7989613223942129</v>
      </c>
      <c r="GJ106" s="6">
        <f>IFERROR(INDEX(Sales!$D$5:$ABF$18,MATCH(UsagePerHour!$B106,Sales!$C$5:$C$18,0),MATCH(UsagePerHour!GJ$4,Sales!$D$3:$ABF$3,0))/GJ$2*INDEX(Usage!$D$5:$ABF$11,MATCH(UsagePerHour!$B$100,Usage!$C$5:$C$11,0),MATCH(UsagePerHour!GJ$4,Usage!$D$3:$ABF$3,0)),"")</f>
        <v>2.999775712114038</v>
      </c>
      <c r="GK106" s="6">
        <f>IFERROR(INDEX(Sales!$D$5:$ABF$18,MATCH(UsagePerHour!$B106,Sales!$C$5:$C$18,0),MATCH(UsagePerHour!GK$4,Sales!$D$3:$ABF$3,0))/GK$2*INDEX(Usage!$D$5:$ABF$11,MATCH(UsagePerHour!$B$100,Usage!$C$5:$C$11,0),MATCH(UsagePerHour!GK$4,Usage!$D$3:$ABF$3,0)),"")</f>
        <v>5.2407248252234426</v>
      </c>
      <c r="GL106" s="6">
        <f>IFERROR(INDEX(Sales!$D$5:$ABF$18,MATCH(UsagePerHour!$B106,Sales!$C$5:$C$18,0),MATCH(UsagePerHour!GL$4,Sales!$D$3:$ABF$3,0))/GL$2*INDEX(Usage!$D$5:$ABF$11,MATCH(UsagePerHour!$B$100,Usage!$C$5:$C$11,0),MATCH(UsagePerHour!GL$4,Usage!$D$3:$ABF$3,0)),"")</f>
        <v>1.2691659059613511</v>
      </c>
      <c r="GM106" s="6">
        <f>IFERROR(INDEX(Sales!$D$5:$ABF$18,MATCH(UsagePerHour!$B106,Sales!$C$5:$C$18,0),MATCH(UsagePerHour!GM$4,Sales!$D$3:$ABF$3,0))/GM$2*INDEX(Usage!$D$5:$ABF$11,MATCH(UsagePerHour!$B$100,Usage!$C$5:$C$11,0),MATCH(UsagePerHour!GM$4,Usage!$D$3:$ABF$3,0)),"")</f>
        <v>2.2071020351268471</v>
      </c>
      <c r="GN106" s="6">
        <f>IFERROR(INDEX(Sales!$D$5:$ABF$18,MATCH(UsagePerHour!$B106,Sales!$C$5:$C$18,0),MATCH(UsagePerHour!GN$4,Sales!$D$3:$ABF$3,0))/GN$2*INDEX(Usage!$D$5:$ABF$11,MATCH(UsagePerHour!$B$100,Usage!$C$5:$C$11,0),MATCH(UsagePerHour!GN$4,Usage!$D$3:$ABF$3,0)),"")</f>
        <v>3.5452427267480386</v>
      </c>
      <c r="GO106" s="6">
        <f>IFERROR(INDEX(Sales!$D$5:$ABF$18,MATCH(UsagePerHour!$B106,Sales!$C$5:$C$18,0),MATCH(UsagePerHour!GO$4,Sales!$D$3:$ABF$3,0))/GO$2*INDEX(Usage!$D$5:$ABF$11,MATCH(UsagePerHour!$B$100,Usage!$C$5:$C$11,0),MATCH(UsagePerHour!GO$4,Usage!$D$3:$ABF$3,0)),"")</f>
        <v>26.814129361175684</v>
      </c>
      <c r="GP106" s="6">
        <f>IFERROR(INDEX(Sales!$D$5:$ABF$18,MATCH(UsagePerHour!$B106,Sales!$C$5:$C$18,0),MATCH(UsagePerHour!GP$4,Sales!$D$3:$ABF$3,0))/GP$2*INDEX(Usage!$D$5:$ABF$11,MATCH(UsagePerHour!$B$100,Usage!$C$5:$C$11,0),MATCH(UsagePerHour!GP$4,Usage!$D$3:$ABF$3,0)),"")</f>
        <v>6.2507375719933229</v>
      </c>
      <c r="GQ106" s="6">
        <f>IFERROR(INDEX(Sales!$D$5:$ABF$18,MATCH(UsagePerHour!$B106,Sales!$C$5:$C$18,0),MATCH(UsagePerHour!GQ$4,Sales!$D$3:$ABF$3,0))/GQ$2*INDEX(Usage!$D$5:$ABF$11,MATCH(UsagePerHour!$B$100,Usage!$C$5:$C$11,0),MATCH(UsagePerHour!GQ$4,Usage!$D$3:$ABF$3,0)),"")</f>
        <v>6.0849944467177179</v>
      </c>
      <c r="GR106" s="6">
        <f>IFERROR(INDEX(Sales!$D$5:$ABF$18,MATCH(UsagePerHour!$B106,Sales!$C$5:$C$18,0),MATCH(UsagePerHour!GR$4,Sales!$D$3:$ABF$3,0))/GR$2*INDEX(Usage!$D$5:$ABF$11,MATCH(UsagePerHour!$B$100,Usage!$C$5:$C$11,0),MATCH(UsagePerHour!GR$4,Usage!$D$3:$ABF$3,0)),"")</f>
        <v>1.9548656935566699</v>
      </c>
      <c r="GS106" s="6">
        <f>IFERROR(INDEX(Sales!$D$5:$ABF$18,MATCH(UsagePerHour!$B106,Sales!$C$5:$C$18,0),MATCH(UsagePerHour!GS$4,Sales!$D$3:$ABF$3,0))/GS$2*INDEX(Usage!$D$5:$ABF$11,MATCH(UsagePerHour!$B$100,Usage!$C$5:$C$11,0),MATCH(UsagePerHour!GS$4,Usage!$D$3:$ABF$3,0)),"")</f>
        <v>4.3706464084867074</v>
      </c>
      <c r="GT106" s="6">
        <f>IFERROR(INDEX(Sales!$D$5:$ABF$18,MATCH(UsagePerHour!$B106,Sales!$C$5:$C$18,0),MATCH(UsagePerHour!GT$4,Sales!$D$3:$ABF$3,0))/GT$2*INDEX(Usage!$D$5:$ABF$11,MATCH(UsagePerHour!$B$100,Usage!$C$5:$C$11,0),MATCH(UsagePerHour!GT$4,Usage!$D$3:$ABF$3,0)),"")</f>
        <v>4.1713244511550096</v>
      </c>
      <c r="GU106" s="6">
        <f>IFERROR(INDEX(Sales!$D$5:$ABF$18,MATCH(UsagePerHour!$B106,Sales!$C$5:$C$18,0),MATCH(UsagePerHour!GU$4,Sales!$D$3:$ABF$3,0))/GU$2*INDEX(Usage!$D$5:$ABF$11,MATCH(UsagePerHour!$B$100,Usage!$C$5:$C$11,0),MATCH(UsagePerHour!GU$4,Usage!$D$3:$ABF$3,0)),"")</f>
        <v>3.6427727901867915</v>
      </c>
      <c r="GV106" s="6">
        <f>IFERROR(INDEX(Sales!$D$5:$ABF$18,MATCH(UsagePerHour!$B106,Sales!$C$5:$C$18,0),MATCH(UsagePerHour!GV$4,Sales!$D$3:$ABF$3,0))/GV$2*INDEX(Usage!$D$5:$ABF$11,MATCH(UsagePerHour!$B$100,Usage!$C$5:$C$11,0),MATCH(UsagePerHour!GV$4,Usage!$D$3:$ABF$3,0)),"")</f>
        <v>29.579271881952689</v>
      </c>
      <c r="GW106" s="6">
        <f>IFERROR(INDEX(Sales!$D$5:$ABF$18,MATCH(UsagePerHour!$B106,Sales!$C$5:$C$18,0),MATCH(UsagePerHour!GW$4,Sales!$D$3:$ABF$3,0))/GW$2*INDEX(Usage!$D$5:$ABF$11,MATCH(UsagePerHour!$B$100,Usage!$C$5:$C$11,0),MATCH(UsagePerHour!GW$4,Usage!$D$3:$ABF$3,0)),"")</f>
        <v>3.1497602547914889</v>
      </c>
      <c r="GX106" s="6">
        <f>IFERROR(INDEX(Sales!$D$5:$ABF$18,MATCH(UsagePerHour!$B106,Sales!$C$5:$C$18,0),MATCH(UsagePerHour!GX$4,Sales!$D$3:$ABF$3,0))/GX$2*INDEX(Usage!$D$5:$ABF$11,MATCH(UsagePerHour!$B$100,Usage!$C$5:$C$11,0),MATCH(UsagePerHour!GX$4,Usage!$D$3:$ABF$3,0)),"")</f>
        <v>1.4983023544850476</v>
      </c>
      <c r="GY106" s="6">
        <f>IFERROR(INDEX(Sales!$D$5:$ABF$18,MATCH(UsagePerHour!$B106,Sales!$C$5:$C$18,0),MATCH(UsagePerHour!GY$4,Sales!$D$3:$ABF$3,0))/GY$2*INDEX(Usage!$D$5:$ABF$11,MATCH(UsagePerHour!$B$100,Usage!$C$5:$C$11,0),MATCH(UsagePerHour!GY$4,Usage!$D$3:$ABF$3,0)),"")</f>
        <v>4.6500788686161876</v>
      </c>
      <c r="GZ106" s="6">
        <f>IFERROR(INDEX(Sales!$D$5:$ABF$18,MATCH(UsagePerHour!$B106,Sales!$C$5:$C$18,0),MATCH(UsagePerHour!GZ$4,Sales!$D$3:$ABF$3,0))/GZ$2*INDEX(Usage!$D$5:$ABF$11,MATCH(UsagePerHour!$B$100,Usage!$C$5:$C$11,0),MATCH(UsagePerHour!GZ$4,Usage!$D$3:$ABF$3,0)),"")</f>
        <v>1.1386826347305388</v>
      </c>
      <c r="HA106" s="6">
        <f>IFERROR(INDEX(Sales!$D$5:$ABF$18,MATCH(UsagePerHour!$B106,Sales!$C$5:$C$18,0),MATCH(UsagePerHour!HA$4,Sales!$D$3:$ABF$3,0))/HA$2*INDEX(Usage!$D$5:$ABF$11,MATCH(UsagePerHour!$B$100,Usage!$C$5:$C$11,0),MATCH(UsagePerHour!HA$4,Usage!$D$3:$ABF$3,0)),"")</f>
        <v>3.4521616769372603</v>
      </c>
      <c r="HB106" s="6">
        <f>IFERROR(INDEX(Sales!$D$5:$ABF$18,MATCH(UsagePerHour!$B106,Sales!$C$5:$C$18,0),MATCH(UsagePerHour!HB$4,Sales!$D$3:$ABF$3,0))/HB$2*INDEX(Usage!$D$5:$ABF$11,MATCH(UsagePerHour!$B$100,Usage!$C$5:$C$11,0),MATCH(UsagePerHour!HB$4,Usage!$D$3:$ABF$3,0)),"")</f>
        <v>5.0800042412788704</v>
      </c>
      <c r="HC106" s="6">
        <f>IFERROR(INDEX(Sales!$D$5:$ABF$18,MATCH(UsagePerHour!$B106,Sales!$C$5:$C$18,0),MATCH(UsagePerHour!HC$4,Sales!$D$3:$ABF$3,0))/HC$2*INDEX(Usage!$D$5:$ABF$11,MATCH(UsagePerHour!$B$100,Usage!$C$5:$C$11,0),MATCH(UsagePerHour!HC$4,Usage!$D$3:$ABF$3,0)),"")</f>
        <v>29.403960519922311</v>
      </c>
      <c r="HD106" s="6">
        <f>IFERROR(INDEX(Sales!$D$5:$ABF$18,MATCH(UsagePerHour!$B106,Sales!$C$5:$C$18,0),MATCH(UsagePerHour!HD$4,Sales!$D$3:$ABF$3,0))/HD$2*INDEX(Usage!$D$5:$ABF$11,MATCH(UsagePerHour!$B$100,Usage!$C$5:$C$11,0),MATCH(UsagePerHour!HD$4,Usage!$D$3:$ABF$3,0)),"")</f>
        <v>1.3125061739734742</v>
      </c>
      <c r="HE106" s="6">
        <f>IFERROR(INDEX(Sales!$D$5:$ABF$18,MATCH(UsagePerHour!$B106,Sales!$C$5:$C$18,0),MATCH(UsagePerHour!HE$4,Sales!$D$3:$ABF$3,0))/HE$2*INDEX(Usage!$D$5:$ABF$11,MATCH(UsagePerHour!$B$100,Usage!$C$5:$C$11,0),MATCH(UsagePerHour!HE$4,Usage!$D$3:$ABF$3,0)),"")</f>
        <v>11.921755674291658</v>
      </c>
      <c r="HF106" s="6">
        <f>IFERROR(INDEX(Sales!$D$5:$ABF$18,MATCH(UsagePerHour!$B106,Sales!$C$5:$C$18,0),MATCH(UsagePerHour!HF$4,Sales!$D$3:$ABF$3,0))/HF$2*INDEX(Usage!$D$5:$ABF$11,MATCH(UsagePerHour!$B$100,Usage!$C$5:$C$11,0),MATCH(UsagePerHour!HF$4,Usage!$D$3:$ABF$3,0)),"")</f>
        <v>4.8903641713364783</v>
      </c>
      <c r="HG106" s="6">
        <f>IFERROR(INDEX(Sales!$D$5:$ABF$18,MATCH(UsagePerHour!$B106,Sales!$C$5:$C$18,0),MATCH(UsagePerHour!HG$4,Sales!$D$3:$ABF$3,0))/HG$2*INDEX(Usage!$D$5:$ABF$11,MATCH(UsagePerHour!$B$100,Usage!$C$5:$C$11,0),MATCH(UsagePerHour!HG$4,Usage!$D$3:$ABF$3,0)),"")</f>
        <v>3.068577487001046</v>
      </c>
      <c r="HH106" s="6">
        <f>IFERROR(INDEX(Sales!$D$5:$ABF$18,MATCH(UsagePerHour!$B106,Sales!$C$5:$C$18,0),MATCH(UsagePerHour!HH$4,Sales!$D$3:$ABF$3,0))/HH$2*INDEX(Usage!$D$5:$ABF$11,MATCH(UsagePerHour!$B$100,Usage!$C$5:$C$11,0),MATCH(UsagePerHour!HH$4,Usage!$D$3:$ABF$3,0)),"")</f>
        <v>2.8575529791033456</v>
      </c>
      <c r="HI106" s="6">
        <f>IFERROR(INDEX(Sales!$D$5:$ABF$18,MATCH(UsagePerHour!$B106,Sales!$C$5:$C$18,0),MATCH(UsagePerHour!HI$4,Sales!$D$3:$ABF$3,0))/HI$2*INDEX(Usage!$D$5:$ABF$11,MATCH(UsagePerHour!$B$100,Usage!$C$5:$C$11,0),MATCH(UsagePerHour!HI$4,Usage!$D$3:$ABF$3,0)),"")</f>
        <v>3.1347661940010108</v>
      </c>
      <c r="HJ106" s="6">
        <f>IFERROR(INDEX(Sales!$D$5:$ABF$18,MATCH(UsagePerHour!$B106,Sales!$C$5:$C$18,0),MATCH(UsagePerHour!HJ$4,Sales!$D$3:$ABF$3,0))/HJ$2*INDEX(Usage!$D$5:$ABF$11,MATCH(UsagePerHour!$B$100,Usage!$C$5:$C$11,0),MATCH(UsagePerHour!HJ$4,Usage!$D$3:$ABF$3,0)),"")</f>
        <v>25.184791538065245</v>
      </c>
      <c r="HK106" s="6">
        <f>IFERROR(INDEX(Sales!$D$5:$ABF$18,MATCH(UsagePerHour!$B106,Sales!$C$5:$C$18,0),MATCH(UsagePerHour!HK$4,Sales!$D$3:$ABF$3,0))/HK$2*INDEX(Usage!$D$5:$ABF$11,MATCH(UsagePerHour!$B$100,Usage!$C$5:$C$11,0),MATCH(UsagePerHour!HK$4,Usage!$D$3:$ABF$3,0)),"")</f>
        <v>1.5109620268415096</v>
      </c>
      <c r="HL106" s="6">
        <f>IFERROR(INDEX(Sales!$D$5:$ABF$18,MATCH(UsagePerHour!$B106,Sales!$C$5:$C$18,0),MATCH(UsagePerHour!HL$4,Sales!$D$3:$ABF$3,0))/HL$2*INDEX(Usage!$D$5:$ABF$11,MATCH(UsagePerHour!$B$100,Usage!$C$5:$C$11,0),MATCH(UsagePerHour!HL$4,Usage!$D$3:$ABF$3,0)),"")</f>
        <v>3.2191142929548908</v>
      </c>
      <c r="HM106" s="6">
        <f>IFERROR(INDEX(Sales!$D$5:$ABF$18,MATCH(UsagePerHour!$B106,Sales!$C$5:$C$18,0),MATCH(UsagePerHour!HM$4,Sales!$D$3:$ABF$3,0))/HM$2*INDEX(Usage!$D$5:$ABF$11,MATCH(UsagePerHour!$B$100,Usage!$C$5:$C$11,0),MATCH(UsagePerHour!HM$4,Usage!$D$3:$ABF$3,0)),"")</f>
        <v>24.532388210243191</v>
      </c>
      <c r="HN106" s="6">
        <f>IFERROR(INDEX(Sales!$D$5:$ABF$18,MATCH(UsagePerHour!$B106,Sales!$C$5:$C$18,0),MATCH(UsagePerHour!HN$4,Sales!$D$3:$ABF$3,0))/HN$2*INDEX(Usage!$D$5:$ABF$11,MATCH(UsagePerHour!$B$100,Usage!$C$5:$C$11,0),MATCH(UsagePerHour!HN$4,Usage!$D$3:$ABF$3,0)),"")</f>
        <v>0.89069586989736749</v>
      </c>
      <c r="HO106" s="6">
        <f>IFERROR(INDEX(Sales!$D$5:$ABF$18,MATCH(UsagePerHour!$B106,Sales!$C$5:$C$18,0),MATCH(UsagePerHour!HO$4,Sales!$D$3:$ABF$3,0))/HO$2*INDEX(Usage!$D$5:$ABF$11,MATCH(UsagePerHour!$B$100,Usage!$C$5:$C$11,0),MATCH(UsagePerHour!HO$4,Usage!$D$3:$ABF$3,0)),"")</f>
        <v>2.0845194991846547</v>
      </c>
      <c r="HP106" s="6">
        <f>IFERROR(INDEX(Sales!$D$5:$ABF$18,MATCH(UsagePerHour!$B106,Sales!$C$5:$C$18,0),MATCH(UsagePerHour!HP$4,Sales!$D$3:$ABF$3,0))/HP$2*INDEX(Usage!$D$5:$ABF$11,MATCH(UsagePerHour!$B$100,Usage!$C$5:$C$11,0),MATCH(UsagePerHour!HP$4,Usage!$D$3:$ABF$3,0)),"")</f>
        <v>26.099709551510916</v>
      </c>
      <c r="HQ106" s="6">
        <f>IFERROR(INDEX(Sales!$D$5:$ABF$18,MATCH(UsagePerHour!$B106,Sales!$C$5:$C$18,0),MATCH(UsagePerHour!HQ$4,Sales!$D$3:$ABF$3,0))/HQ$2*INDEX(Usage!$D$5:$ABF$11,MATCH(UsagePerHour!$B$100,Usage!$C$5:$C$11,0),MATCH(UsagePerHour!HQ$4,Usage!$D$3:$ABF$3,0)),"")</f>
        <v>15.194792036509435</v>
      </c>
      <c r="HR106" s="6">
        <f>IFERROR(INDEX(Sales!$D$5:$ABF$18,MATCH(UsagePerHour!$B106,Sales!$C$5:$C$18,0),MATCH(UsagePerHour!HR$4,Sales!$D$3:$ABF$3,0))/HR$2*INDEX(Usage!$D$5:$ABF$11,MATCH(UsagePerHour!$B$100,Usage!$C$5:$C$11,0),MATCH(UsagePerHour!HR$4,Usage!$D$3:$ABF$3,0)),"")</f>
        <v>3.4382510576337233</v>
      </c>
      <c r="HS106" s="6">
        <f>IFERROR(INDEX(Sales!$D$5:$ABF$18,MATCH(UsagePerHour!$B106,Sales!$C$5:$C$18,0),MATCH(UsagePerHour!HS$4,Sales!$D$3:$ABF$3,0))/HS$2*INDEX(Usage!$D$5:$ABF$11,MATCH(UsagePerHour!$B$100,Usage!$C$5:$C$11,0),MATCH(UsagePerHour!HS$4,Usage!$D$3:$ABF$3,0)),"")</f>
        <v>3.5060538195051962</v>
      </c>
      <c r="HT106" s="6">
        <f>IFERROR(INDEX(Sales!$D$5:$ABF$18,MATCH(UsagePerHour!$B106,Sales!$C$5:$C$18,0),MATCH(UsagePerHour!HT$4,Sales!$D$3:$ABF$3,0))/HT$2*INDEX(Usage!$D$5:$ABF$11,MATCH(UsagePerHour!$B$100,Usage!$C$5:$C$11,0),MATCH(UsagePerHour!HT$4,Usage!$D$3:$ABF$3,0)),"")</f>
        <v>7.2936595451412822</v>
      </c>
      <c r="HU106" s="6">
        <f>IFERROR(INDEX(Sales!$D$5:$ABF$18,MATCH(UsagePerHour!$B106,Sales!$C$5:$C$18,0),MATCH(UsagePerHour!HU$4,Sales!$D$3:$ABF$3,0))/HU$2*INDEX(Usage!$D$5:$ABF$11,MATCH(UsagePerHour!$B$100,Usage!$C$5:$C$11,0),MATCH(UsagePerHour!HU$4,Usage!$D$3:$ABF$3,0)),"")</f>
        <v>0.75516040412532093</v>
      </c>
      <c r="HV106" s="6">
        <f>IFERROR(INDEX(Sales!$D$5:$ABF$18,MATCH(UsagePerHour!$B106,Sales!$C$5:$C$18,0),MATCH(UsagePerHour!HV$4,Sales!$D$3:$ABF$3,0))/HV$2*INDEX(Usage!$D$5:$ABF$11,MATCH(UsagePerHour!$B$100,Usage!$C$5:$C$11,0),MATCH(UsagePerHour!HV$4,Usage!$D$3:$ABF$3,0)),"")</f>
        <v>4.0863306881033354</v>
      </c>
      <c r="HW106" s="6">
        <f>IFERROR(INDEX(Sales!$D$5:$ABF$18,MATCH(UsagePerHour!$B106,Sales!$C$5:$C$18,0),MATCH(UsagePerHour!HW$4,Sales!$D$3:$ABF$3,0))/HW$2*INDEX(Usage!$D$5:$ABF$11,MATCH(UsagePerHour!$B$100,Usage!$C$5:$C$11,0),MATCH(UsagePerHour!HW$4,Usage!$D$3:$ABF$3,0)),"")</f>
        <v>5.5287903537806811</v>
      </c>
      <c r="HX106" s="6">
        <f>IFERROR(INDEX(Sales!$D$5:$ABF$18,MATCH(UsagePerHour!$B106,Sales!$C$5:$C$18,0),MATCH(UsagePerHour!HX$4,Sales!$D$3:$ABF$3,0))/HX$2*INDEX(Usage!$D$5:$ABF$11,MATCH(UsagePerHour!$B$100,Usage!$C$5:$C$11,0),MATCH(UsagePerHour!HX$4,Usage!$D$3:$ABF$3,0)),"")</f>
        <v>13.472448347818112</v>
      </c>
      <c r="HY106" s="6">
        <f>IFERROR(INDEX(Sales!$D$5:$ABF$18,MATCH(UsagePerHour!$B106,Sales!$C$5:$C$18,0),MATCH(UsagePerHour!HY$4,Sales!$D$3:$ABF$3,0))/HY$2*INDEX(Usage!$D$5:$ABF$11,MATCH(UsagePerHour!$B$100,Usage!$C$5:$C$11,0),MATCH(UsagePerHour!HY$4,Usage!$D$3:$ABF$3,0)),"")</f>
        <v>4.6083249590098898</v>
      </c>
      <c r="HZ106" s="6">
        <f>IFERROR(INDEX(Sales!$D$5:$ABF$18,MATCH(UsagePerHour!$B106,Sales!$C$5:$C$18,0),MATCH(UsagePerHour!HZ$4,Sales!$D$3:$ABF$3,0))/HZ$2*INDEX(Usage!$D$5:$ABF$11,MATCH(UsagePerHour!$B$100,Usage!$C$5:$C$11,0),MATCH(UsagePerHour!HZ$4,Usage!$D$3:$ABF$3,0)),"")</f>
        <v>3.9230879494002027</v>
      </c>
      <c r="IA106" s="6">
        <f>IFERROR(INDEX(Sales!$D$5:$ABF$18,MATCH(UsagePerHour!$B106,Sales!$C$5:$C$18,0),MATCH(UsagePerHour!IA$4,Sales!$D$3:$ABF$3,0))/IA$2*INDEX(Usage!$D$5:$ABF$11,MATCH(UsagePerHour!$B$100,Usage!$C$5:$C$11,0),MATCH(UsagePerHour!IA$4,Usage!$D$3:$ABF$3,0)),"")</f>
        <v>11.993619343827701</v>
      </c>
      <c r="IB106" s="6">
        <f>IFERROR(INDEX(Sales!$D$5:$ABF$18,MATCH(UsagePerHour!$B106,Sales!$C$5:$C$18,0),MATCH(UsagePerHour!IB$4,Sales!$D$3:$ABF$3,0))/IB$2*INDEX(Usage!$D$5:$ABF$11,MATCH(UsagePerHour!$B$100,Usage!$C$5:$C$11,0),MATCH(UsagePerHour!IB$4,Usage!$D$3:$ABF$3,0)),"")</f>
        <v>2.6905687159677947</v>
      </c>
      <c r="IC106" s="6">
        <f>IFERROR(INDEX(Sales!$D$5:$ABF$18,MATCH(UsagePerHour!$B106,Sales!$C$5:$C$18,0),MATCH(UsagePerHour!IC$4,Sales!$D$3:$ABF$3,0))/IC$2*INDEX(Usage!$D$5:$ABF$11,MATCH(UsagePerHour!$B$100,Usage!$C$5:$C$11,0),MATCH(UsagePerHour!IC$4,Usage!$D$3:$ABF$3,0)),"")</f>
        <v>2.9560896164366399</v>
      </c>
      <c r="ID106" s="6">
        <f>IFERROR(INDEX(Sales!$D$5:$ABF$18,MATCH(UsagePerHour!$B106,Sales!$C$5:$C$18,0),MATCH(UsagePerHour!ID$4,Sales!$D$3:$ABF$3,0))/ID$2*INDEX(Usage!$D$5:$ABF$11,MATCH(UsagePerHour!$B$100,Usage!$C$5:$C$11,0),MATCH(UsagePerHour!ID$4,Usage!$D$3:$ABF$3,0)),"")</f>
        <v>8.4730938186382172</v>
      </c>
      <c r="IE106" s="6">
        <f>IFERROR(INDEX(Sales!$D$5:$ABF$18,MATCH(UsagePerHour!$B106,Sales!$C$5:$C$18,0),MATCH(UsagePerHour!IE$4,Sales!$D$3:$ABF$3,0))/IE$2*INDEX(Usage!$D$5:$ABF$11,MATCH(UsagePerHour!$B$100,Usage!$C$5:$C$11,0),MATCH(UsagePerHour!IE$4,Usage!$D$3:$ABF$3,0)),"")</f>
        <v>52.751215392967012</v>
      </c>
      <c r="IF106" s="6">
        <f>IFERROR(INDEX(Sales!$D$5:$ABF$18,MATCH(UsagePerHour!$B106,Sales!$C$5:$C$18,0),MATCH(UsagePerHour!IF$4,Sales!$D$3:$ABF$3,0))/IF$2*INDEX(Usage!$D$5:$ABF$11,MATCH(UsagePerHour!$B$100,Usage!$C$5:$C$11,0),MATCH(UsagePerHour!IF$4,Usage!$D$3:$ABF$3,0)),"")</f>
        <v>5.1502704488717024</v>
      </c>
      <c r="IG106" s="6">
        <f>IFERROR(INDEX(Sales!$D$5:$ABF$18,MATCH(UsagePerHour!$B106,Sales!$C$5:$C$18,0),MATCH(UsagePerHour!IG$4,Sales!$D$3:$ABF$3,0))/IG$2*INDEX(Usage!$D$5:$ABF$11,MATCH(UsagePerHour!$B$100,Usage!$C$5:$C$11,0),MATCH(UsagePerHour!IG$4,Usage!$D$3:$ABF$3,0)),"")</f>
        <v>9.7553481135744846</v>
      </c>
      <c r="IH106" s="6">
        <f>IFERROR(INDEX(Sales!$D$5:$ABF$18,MATCH(UsagePerHour!$B106,Sales!$C$5:$C$18,0),MATCH(UsagePerHour!IH$4,Sales!$D$3:$ABF$3,0))/IH$2*INDEX(Usage!$D$5:$ABF$11,MATCH(UsagePerHour!$B$100,Usage!$C$5:$C$11,0),MATCH(UsagePerHour!IH$4,Usage!$D$3:$ABF$3,0)),"")</f>
        <v>23.865338885601687</v>
      </c>
      <c r="II106" s="6">
        <f>IFERROR(INDEX(Sales!$D$5:$ABF$18,MATCH(UsagePerHour!$B106,Sales!$C$5:$C$18,0),MATCH(UsagePerHour!II$4,Sales!$D$3:$ABF$3,0))/II$2*INDEX(Usage!$D$5:$ABF$11,MATCH(UsagePerHour!$B$100,Usage!$C$5:$C$11,0),MATCH(UsagePerHour!II$4,Usage!$D$3:$ABF$3,0)),"")</f>
        <v>0.45220355169887128</v>
      </c>
      <c r="IJ106" s="6">
        <f>IFERROR(INDEX(Sales!$D$5:$ABF$18,MATCH(UsagePerHour!$B106,Sales!$C$5:$C$18,0),MATCH(UsagePerHour!IJ$4,Sales!$D$3:$ABF$3,0))/IJ$2*INDEX(Usage!$D$5:$ABF$11,MATCH(UsagePerHour!$B$100,Usage!$C$5:$C$11,0),MATCH(UsagePerHour!IJ$4,Usage!$D$3:$ABF$3,0)),"")</f>
        <v>2.5575922394104214</v>
      </c>
      <c r="IK106" s="6">
        <f>IFERROR(INDEX(Sales!$D$5:$ABF$18,MATCH(UsagePerHour!$B106,Sales!$C$5:$C$18,0),MATCH(UsagePerHour!IK$4,Sales!$D$3:$ABF$3,0))/IK$2*INDEX(Usage!$D$5:$ABF$11,MATCH(UsagePerHour!$B$100,Usage!$C$5:$C$11,0),MATCH(UsagePerHour!IK$4,Usage!$D$3:$ABF$3,0)),"")</f>
        <v>5.7603466126099478</v>
      </c>
      <c r="IL106" s="6">
        <f>IFERROR(INDEX(Sales!$D$5:$ABF$18,MATCH(UsagePerHour!$B106,Sales!$C$5:$C$18,0),MATCH(UsagePerHour!IL$4,Sales!$D$3:$ABF$3,0))/IL$2*INDEX(Usage!$D$5:$ABF$11,MATCH(UsagePerHour!$B$100,Usage!$C$5:$C$11,0),MATCH(UsagePerHour!IL$4,Usage!$D$3:$ABF$3,0)),"")</f>
        <v>25.786781544232468</v>
      </c>
      <c r="IM106" s="6">
        <f>IFERROR(INDEX(Sales!$D$5:$ABF$18,MATCH(UsagePerHour!$B106,Sales!$C$5:$C$18,0),MATCH(UsagePerHour!IM$4,Sales!$D$3:$ABF$3,0))/IM$2*INDEX(Usage!$D$5:$ABF$11,MATCH(UsagePerHour!$B$100,Usage!$C$5:$C$11,0),MATCH(UsagePerHour!IM$4,Usage!$D$3:$ABF$3,0)),"")</f>
        <v>1.6272578501429804</v>
      </c>
      <c r="IN106" s="6">
        <f>IFERROR(INDEX(Sales!$D$5:$ABF$18,MATCH(UsagePerHour!$B106,Sales!$C$5:$C$18,0),MATCH(UsagePerHour!IN$4,Sales!$D$3:$ABF$3,0))/IN$2*INDEX(Usage!$D$5:$ABF$11,MATCH(UsagePerHour!$B$100,Usage!$C$5:$C$11,0),MATCH(UsagePerHour!IN$4,Usage!$D$3:$ABF$3,0)),"")</f>
        <v>3.9795022284983013</v>
      </c>
      <c r="IO106" s="6">
        <f>IFERROR(INDEX(Sales!$D$5:$ABF$18,MATCH(UsagePerHour!$B106,Sales!$C$5:$C$18,0),MATCH(UsagePerHour!IO$4,Sales!$D$3:$ABF$3,0))/IO$2*INDEX(Usage!$D$5:$ABF$11,MATCH(UsagePerHour!$B$100,Usage!$C$5:$C$11,0),MATCH(UsagePerHour!IO$4,Usage!$D$3:$ABF$3,0)),"")</f>
        <v>5.65975992563353</v>
      </c>
      <c r="IP106" s="6">
        <f>IFERROR(INDEX(Sales!$D$5:$ABF$18,MATCH(UsagePerHour!$B106,Sales!$C$5:$C$18,0),MATCH(UsagePerHour!IP$4,Sales!$D$3:$ABF$3,0))/IP$2*INDEX(Usage!$D$5:$ABF$11,MATCH(UsagePerHour!$B$100,Usage!$C$5:$C$11,0),MATCH(UsagePerHour!IP$4,Usage!$D$3:$ABF$3,0)),"")</f>
        <v>1.7749168403923696</v>
      </c>
      <c r="IQ106" s="6">
        <f>IFERROR(INDEX(Sales!$D$5:$ABF$18,MATCH(UsagePerHour!$B106,Sales!$C$5:$C$18,0),MATCH(UsagePerHour!IQ$4,Sales!$D$3:$ABF$3,0))/IQ$2*INDEX(Usage!$D$5:$ABF$11,MATCH(UsagePerHour!$B$100,Usage!$C$5:$C$11,0),MATCH(UsagePerHour!IQ$4,Usage!$D$3:$ABF$3,0)),"")</f>
        <v>3.7871598579458596</v>
      </c>
      <c r="IR106" s="6">
        <f>IFERROR(INDEX(Sales!$D$5:$ABF$18,MATCH(UsagePerHour!$B106,Sales!$C$5:$C$18,0),MATCH(UsagePerHour!IR$4,Sales!$D$3:$ABF$3,0))/IR$2*INDEX(Usage!$D$5:$ABF$11,MATCH(UsagePerHour!$B$100,Usage!$C$5:$C$11,0),MATCH(UsagePerHour!IR$4,Usage!$D$3:$ABF$3,0)),"")</f>
        <v>7.1055416020948003</v>
      </c>
      <c r="IS106" s="6">
        <f>IFERROR(INDEX(Sales!$D$5:$ABF$18,MATCH(UsagePerHour!$B106,Sales!$C$5:$C$18,0),MATCH(UsagePerHour!IS$4,Sales!$D$3:$ABF$3,0))/IS$2*INDEX(Usage!$D$5:$ABF$11,MATCH(UsagePerHour!$B$100,Usage!$C$5:$C$11,0),MATCH(UsagePerHour!IS$4,Usage!$D$3:$ABF$3,0)),"")</f>
        <v>23.245311777499957</v>
      </c>
      <c r="IT106" s="6">
        <f>IFERROR(INDEX(Sales!$D$5:$ABF$18,MATCH(UsagePerHour!$B106,Sales!$C$5:$C$18,0),MATCH(UsagePerHour!IT$4,Sales!$D$3:$ABF$3,0))/IT$2*INDEX(Usage!$D$5:$ABF$11,MATCH(UsagePerHour!$B$100,Usage!$C$5:$C$11,0),MATCH(UsagePerHour!IT$4,Usage!$D$3:$ABF$3,0)),"")</f>
        <v>2.1951377328960686</v>
      </c>
      <c r="IU106" s="6">
        <f>IFERROR(INDEX(Sales!$D$5:$ABF$18,MATCH(UsagePerHour!$B106,Sales!$C$5:$C$18,0),MATCH(UsagePerHour!IU$4,Sales!$D$3:$ABF$3,0))/IU$2*INDEX(Usage!$D$5:$ABF$11,MATCH(UsagePerHour!$B$100,Usage!$C$5:$C$11,0),MATCH(UsagePerHour!IU$4,Usage!$D$3:$ABF$3,0)),"")</f>
        <v>6.780913269932312</v>
      </c>
      <c r="IV106" s="6">
        <f>IFERROR(INDEX(Sales!$D$5:$ABF$18,MATCH(UsagePerHour!$B106,Sales!$C$5:$C$18,0),MATCH(UsagePerHour!IV$4,Sales!$D$3:$ABF$3,0))/IV$2*INDEX(Usage!$D$5:$ABF$11,MATCH(UsagePerHour!$B$100,Usage!$C$5:$C$11,0),MATCH(UsagePerHour!IV$4,Usage!$D$3:$ABF$3,0)),"")</f>
        <v>4.1459045915003063</v>
      </c>
      <c r="IW106" s="6">
        <f>IFERROR(INDEX(Sales!$D$5:$ABF$18,MATCH(UsagePerHour!$B106,Sales!$C$5:$C$18,0),MATCH(UsagePerHour!IW$4,Sales!$D$3:$ABF$3,0))/IW$2*INDEX(Usage!$D$5:$ABF$11,MATCH(UsagePerHour!$B$100,Usage!$C$5:$C$11,0),MATCH(UsagePerHour!IW$4,Usage!$D$3:$ABF$3,0)),"")</f>
        <v>2.8483883804218064</v>
      </c>
      <c r="IX106" s="6">
        <f>IFERROR(INDEX(Sales!$D$5:$ABF$18,MATCH(UsagePerHour!$B106,Sales!$C$5:$C$18,0),MATCH(UsagePerHour!IX$4,Sales!$D$3:$ABF$3,0))/IX$2*INDEX(Usage!$D$5:$ABF$11,MATCH(UsagePerHour!$B$100,Usage!$C$5:$C$11,0),MATCH(UsagePerHour!IX$4,Usage!$D$3:$ABF$3,0)),"")</f>
        <v>4.9270069759716533</v>
      </c>
      <c r="IY106" s="6">
        <f>IFERROR(INDEX(Sales!$D$5:$ABF$18,MATCH(UsagePerHour!$B106,Sales!$C$5:$C$18,0),MATCH(UsagePerHour!IY$4,Sales!$D$3:$ABF$3,0))/IY$2*INDEX(Usage!$D$5:$ABF$11,MATCH(UsagePerHour!$B$100,Usage!$C$5:$C$11,0),MATCH(UsagePerHour!IY$4,Usage!$D$3:$ABF$3,0)),"")</f>
        <v>8.4187470079468927</v>
      </c>
      <c r="IZ106" s="6">
        <f>IFERROR(INDEX(Sales!$D$5:$ABF$18,MATCH(UsagePerHour!$B106,Sales!$C$5:$C$18,0),MATCH(UsagePerHour!IZ$4,Sales!$D$3:$ABF$3,0))/IZ$2*INDEX(Usage!$D$5:$ABF$11,MATCH(UsagePerHour!$B$100,Usage!$C$5:$C$11,0),MATCH(UsagePerHour!IZ$4,Usage!$D$3:$ABF$3,0)),"")</f>
        <v>24.382058591385242</v>
      </c>
      <c r="JA106" s="6">
        <f>IFERROR(INDEX(Sales!$D$5:$ABF$18,MATCH(UsagePerHour!$B106,Sales!$C$5:$C$18,0),MATCH(UsagePerHour!JA$4,Sales!$D$3:$ABF$3,0))/JA$2*INDEX(Usage!$D$5:$ABF$11,MATCH(UsagePerHour!$B$100,Usage!$C$5:$C$11,0),MATCH(UsagePerHour!JA$4,Usage!$D$3:$ABF$3,0)),"")</f>
        <v>1.4723593230146101</v>
      </c>
      <c r="JB106" s="6">
        <f>IFERROR(INDEX(Sales!$D$5:$ABF$18,MATCH(UsagePerHour!$B106,Sales!$C$5:$C$18,0),MATCH(UsagePerHour!JB$4,Sales!$D$3:$ABF$3,0))/JB$2*INDEX(Usage!$D$5:$ABF$11,MATCH(UsagePerHour!$B$100,Usage!$C$5:$C$11,0),MATCH(UsagePerHour!JB$4,Usage!$D$3:$ABF$3,0)),"")</f>
        <v>5.7714886643602732</v>
      </c>
      <c r="JC106" s="6">
        <f>IFERROR(INDEX(Sales!$D$5:$ABF$18,MATCH(UsagePerHour!$B106,Sales!$C$5:$C$18,0),MATCH(UsagePerHour!JC$4,Sales!$D$3:$ABF$3,0))/JC$2*INDEX(Usage!$D$5:$ABF$11,MATCH(UsagePerHour!$B$100,Usage!$C$5:$C$11,0),MATCH(UsagePerHour!JC$4,Usage!$D$3:$ABF$3,0)),"")</f>
        <v>3.3354329242341176</v>
      </c>
      <c r="JD106" s="6">
        <f>IFERROR(INDEX(Sales!$D$5:$ABF$18,MATCH(UsagePerHour!$B106,Sales!$C$5:$C$18,0),MATCH(UsagePerHour!JD$4,Sales!$D$3:$ABF$3,0))/JD$2*INDEX(Usage!$D$5:$ABF$11,MATCH(UsagePerHour!$B$100,Usage!$C$5:$C$11,0),MATCH(UsagePerHour!JD$4,Usage!$D$3:$ABF$3,0)),"")</f>
        <v>1.9600681124978947</v>
      </c>
      <c r="JE106" s="6">
        <f>IFERROR(INDEX(Sales!$D$5:$ABF$18,MATCH(UsagePerHour!$B106,Sales!$C$5:$C$18,0),MATCH(UsagePerHour!JE$4,Sales!$D$3:$ABF$3,0))/JE$2*INDEX(Usage!$D$5:$ABF$11,MATCH(UsagePerHour!$B$100,Usage!$C$5:$C$11,0),MATCH(UsagePerHour!JE$4,Usage!$D$3:$ABF$3,0)),"")</f>
        <v>2.3389311098480632</v>
      </c>
      <c r="JF106" s="6">
        <f>IFERROR(INDEX(Sales!$D$5:$ABF$18,MATCH(UsagePerHour!$B106,Sales!$C$5:$C$18,0),MATCH(UsagePerHour!JF$4,Sales!$D$3:$ABF$3,0))/JF$2*INDEX(Usage!$D$5:$ABF$11,MATCH(UsagePerHour!$B$100,Usage!$C$5:$C$11,0),MATCH(UsagePerHour!JF$4,Usage!$D$3:$ABF$3,0)),"")</f>
        <v>3.1927655751224417</v>
      </c>
      <c r="JG106" s="6">
        <f>IFERROR(INDEX(Sales!$D$5:$ABF$18,MATCH(UsagePerHour!$B106,Sales!$C$5:$C$18,0),MATCH(UsagePerHour!JG$4,Sales!$D$3:$ABF$3,0))/JG$2*INDEX(Usage!$D$5:$ABF$11,MATCH(UsagePerHour!$B$100,Usage!$C$5:$C$11,0),MATCH(UsagePerHour!JG$4,Usage!$D$3:$ABF$3,0)),"")</f>
        <v>37.523273860967699</v>
      </c>
      <c r="JH106" s="6">
        <f>IFERROR(INDEX(Sales!$D$5:$ABF$18,MATCH(UsagePerHour!$B106,Sales!$C$5:$C$18,0),MATCH(UsagePerHour!JH$4,Sales!$D$3:$ABF$3,0))/JH$2*INDEX(Usage!$D$5:$ABF$11,MATCH(UsagePerHour!$B$100,Usage!$C$5:$C$11,0),MATCH(UsagePerHour!JH$4,Usage!$D$3:$ABF$3,0)),"")</f>
        <v>4.3657079886127415</v>
      </c>
      <c r="JI106" s="6">
        <f>IFERROR(INDEX(Sales!$D$5:$ABF$18,MATCH(UsagePerHour!$B106,Sales!$C$5:$C$18,0),MATCH(UsagePerHour!JI$4,Sales!$D$3:$ABF$3,0))/JI$2*INDEX(Usage!$D$5:$ABF$11,MATCH(UsagePerHour!$B$100,Usage!$C$5:$C$11,0),MATCH(UsagePerHour!JI$4,Usage!$D$3:$ABF$3,0)),"")</f>
        <v>3.3118017550167114</v>
      </c>
      <c r="JJ106" s="6">
        <f>IFERROR(INDEX(Sales!$D$5:$ABF$18,MATCH(UsagePerHour!$B106,Sales!$C$5:$C$18,0),MATCH(UsagePerHour!JJ$4,Sales!$D$3:$ABF$3,0))/JJ$2*INDEX(Usage!$D$5:$ABF$11,MATCH(UsagePerHour!$B$100,Usage!$C$5:$C$11,0),MATCH(UsagePerHour!JJ$4,Usage!$D$3:$ABF$3,0)),"")</f>
        <v>5.8095907731940493</v>
      </c>
      <c r="JK106" s="6">
        <f>IFERROR(INDEX(Sales!$D$5:$ABF$18,MATCH(UsagePerHour!$B106,Sales!$C$5:$C$18,0),MATCH(UsagePerHour!JK$4,Sales!$D$3:$ABF$3,0))/JK$2*INDEX(Usage!$D$5:$ABF$11,MATCH(UsagePerHour!$B$100,Usage!$C$5:$C$11,0),MATCH(UsagePerHour!JK$4,Usage!$D$3:$ABF$3,0)),"")</f>
        <v>3.255608006184004</v>
      </c>
      <c r="JL106" s="6">
        <f>IFERROR(INDEX(Sales!$D$5:$ABF$18,MATCH(UsagePerHour!$B106,Sales!$C$5:$C$18,0),MATCH(UsagePerHour!JL$4,Sales!$D$3:$ABF$3,0))/JL$2*INDEX(Usage!$D$5:$ABF$11,MATCH(UsagePerHour!$B$100,Usage!$C$5:$C$11,0),MATCH(UsagePerHour!JL$4,Usage!$D$3:$ABF$3,0)),"")</f>
        <v>7.3087907208752902</v>
      </c>
      <c r="JM106" s="6">
        <f>IFERROR(INDEX(Sales!$D$5:$ABF$18,MATCH(UsagePerHour!$B106,Sales!$C$5:$C$18,0),MATCH(UsagePerHour!JM$4,Sales!$D$3:$ABF$3,0))/JM$2*INDEX(Usage!$D$5:$ABF$11,MATCH(UsagePerHour!$B$100,Usage!$C$5:$C$11,0),MATCH(UsagePerHour!JM$4,Usage!$D$3:$ABF$3,0)),"")</f>
        <v>6.084938633688326</v>
      </c>
      <c r="JN106" s="6">
        <f>IFERROR(INDEX(Sales!$D$5:$ABF$18,MATCH(UsagePerHour!$B106,Sales!$C$5:$C$18,0),MATCH(UsagePerHour!JN$4,Sales!$D$3:$ABF$3,0))/JN$2*INDEX(Usage!$D$5:$ABF$11,MATCH(UsagePerHour!$B$100,Usage!$C$5:$C$11,0),MATCH(UsagePerHour!JN$4,Usage!$D$3:$ABF$3,0)),"")</f>
        <v>30.461399065874076</v>
      </c>
      <c r="JO106" s="6">
        <f>IFERROR(INDEX(Sales!$D$5:$ABF$18,MATCH(UsagePerHour!$B106,Sales!$C$5:$C$18,0),MATCH(UsagePerHour!JO$4,Sales!$D$3:$ABF$3,0))/JO$2*INDEX(Usage!$D$5:$ABF$11,MATCH(UsagePerHour!$B$100,Usage!$C$5:$C$11,0),MATCH(UsagePerHour!JO$4,Usage!$D$3:$ABF$3,0)),"")</f>
        <v>4.7952247626580906</v>
      </c>
      <c r="JP106" s="6">
        <f>IFERROR(INDEX(Sales!$D$5:$ABF$18,MATCH(UsagePerHour!$B106,Sales!$C$5:$C$18,0),MATCH(UsagePerHour!JP$4,Sales!$D$3:$ABF$3,0))/JP$2*INDEX(Usage!$D$5:$ABF$11,MATCH(UsagePerHour!$B$100,Usage!$C$5:$C$11,0),MATCH(UsagePerHour!JP$4,Usage!$D$3:$ABF$3,0)),"")</f>
        <v>2.131873464559765</v>
      </c>
      <c r="JQ106" s="6">
        <f>IFERROR(INDEX(Sales!$D$5:$ABF$18,MATCH(UsagePerHour!$B106,Sales!$C$5:$C$18,0),MATCH(UsagePerHour!JQ$4,Sales!$D$3:$ABF$3,0))/JQ$2*INDEX(Usage!$D$5:$ABF$11,MATCH(UsagePerHour!$B$100,Usage!$C$5:$C$11,0),MATCH(UsagePerHour!JQ$4,Usage!$D$3:$ABF$3,0)),"")</f>
        <v>1.5166103043564751</v>
      </c>
      <c r="JR106" s="6">
        <f>IFERROR(INDEX(Sales!$D$5:$ABF$18,MATCH(UsagePerHour!$B106,Sales!$C$5:$C$18,0),MATCH(UsagePerHour!JR$4,Sales!$D$3:$ABF$3,0))/JR$2*INDEX(Usage!$D$5:$ABF$11,MATCH(UsagePerHour!$B$100,Usage!$C$5:$C$11,0),MATCH(UsagePerHour!JR$4,Usage!$D$3:$ABF$3,0)),"")</f>
        <v>2.0535482193917338</v>
      </c>
      <c r="JS106" s="6">
        <f>IFERROR(INDEX(Sales!$D$5:$ABF$18,MATCH(UsagePerHour!$B106,Sales!$C$5:$C$18,0),MATCH(UsagePerHour!JS$4,Sales!$D$3:$ABF$3,0))/JS$2*INDEX(Usage!$D$5:$ABF$11,MATCH(UsagePerHour!$B$100,Usage!$C$5:$C$11,0),MATCH(UsagePerHour!JS$4,Usage!$D$3:$ABF$3,0)),"")</f>
        <v>2.6312044821547427</v>
      </c>
      <c r="JT106" s="6">
        <f>IFERROR(INDEX(Sales!$D$5:$ABF$18,MATCH(UsagePerHour!$B106,Sales!$C$5:$C$18,0),MATCH(UsagePerHour!JT$4,Sales!$D$3:$ABF$3,0))/JT$2*INDEX(Usage!$D$5:$ABF$11,MATCH(UsagePerHour!$B$100,Usage!$C$5:$C$11,0),MATCH(UsagePerHour!JT$4,Usage!$D$3:$ABF$3,0)),"")</f>
        <v>3.6299336556842459</v>
      </c>
      <c r="JU106" s="6">
        <f>IFERROR(INDEX(Sales!$D$5:$ABF$18,MATCH(UsagePerHour!$B106,Sales!$C$5:$C$18,0),MATCH(UsagePerHour!JU$4,Sales!$D$3:$ABF$3,0))/JU$2*INDEX(Usage!$D$5:$ABF$11,MATCH(UsagePerHour!$B$100,Usage!$C$5:$C$11,0),MATCH(UsagePerHour!JU$4,Usage!$D$3:$ABF$3,0)),"")</f>
        <v>24.23755833765464</v>
      </c>
      <c r="JV106" s="6">
        <f>IFERROR(INDEX(Sales!$D$5:$ABF$18,MATCH(UsagePerHour!$B106,Sales!$C$5:$C$18,0),MATCH(UsagePerHour!JV$4,Sales!$D$3:$ABF$3,0))/JV$2*INDEX(Usage!$D$5:$ABF$11,MATCH(UsagePerHour!$B$100,Usage!$C$5:$C$11,0),MATCH(UsagePerHour!JV$4,Usage!$D$3:$ABF$3,0)),"")</f>
        <v>3.8700796681280347</v>
      </c>
      <c r="JW106" s="6">
        <f>IFERROR(INDEX(Sales!$D$5:$ABF$18,MATCH(UsagePerHour!$B106,Sales!$C$5:$C$18,0),MATCH(UsagePerHour!JW$4,Sales!$D$3:$ABF$3,0))/JW$2*INDEX(Usage!$D$5:$ABF$11,MATCH(UsagePerHour!$B$100,Usage!$C$5:$C$11,0),MATCH(UsagePerHour!JW$4,Usage!$D$3:$ABF$3,0)),"")</f>
        <v>5.7351147849911737</v>
      </c>
      <c r="JX106" s="6">
        <f>IFERROR(INDEX(Sales!$D$5:$ABF$18,MATCH(UsagePerHour!$B106,Sales!$C$5:$C$18,0),MATCH(UsagePerHour!JX$4,Sales!$D$3:$ABF$3,0))/JX$2*INDEX(Usage!$D$5:$ABF$11,MATCH(UsagePerHour!$B$100,Usage!$C$5:$C$11,0),MATCH(UsagePerHour!JX$4,Usage!$D$3:$ABF$3,0)),"")</f>
        <v>7.6097081010167269</v>
      </c>
      <c r="JY106" s="6">
        <f>IFERROR(INDEX(Sales!$D$5:$ABF$18,MATCH(UsagePerHour!$B106,Sales!$C$5:$C$18,0),MATCH(UsagePerHour!JY$4,Sales!$D$3:$ABF$3,0))/JY$2*INDEX(Usage!$D$5:$ABF$11,MATCH(UsagePerHour!$B$100,Usage!$C$5:$C$11,0),MATCH(UsagePerHour!JY$4,Usage!$D$3:$ABF$3,0)),"")</f>
        <v>2.2285183203312022</v>
      </c>
      <c r="JZ106" s="6">
        <f>IFERROR(INDEX(Sales!$D$5:$ABF$18,MATCH(UsagePerHour!$B106,Sales!$C$5:$C$18,0),MATCH(UsagePerHour!JZ$4,Sales!$D$3:$ABF$3,0))/JZ$2*INDEX(Usage!$D$5:$ABF$11,MATCH(UsagePerHour!$B$100,Usage!$C$5:$C$11,0),MATCH(UsagePerHour!JZ$4,Usage!$D$3:$ABF$3,0)),"")</f>
        <v>3.6332051544896764</v>
      </c>
      <c r="KA106" s="6">
        <f>IFERROR(INDEX(Sales!$D$5:$ABF$18,MATCH(UsagePerHour!$B106,Sales!$C$5:$C$18,0),MATCH(UsagePerHour!KA$4,Sales!$D$3:$ABF$3,0))/KA$2*INDEX(Usage!$D$5:$ABF$11,MATCH(UsagePerHour!$B$100,Usage!$C$5:$C$11,0),MATCH(UsagePerHour!KA$4,Usage!$D$3:$ABF$3,0)),"")</f>
        <v>3.7791536706857221</v>
      </c>
      <c r="KB106" s="6">
        <f>IFERROR(INDEX(Sales!$D$5:$ABF$18,MATCH(UsagePerHour!$B106,Sales!$C$5:$C$18,0),MATCH(UsagePerHour!KB$4,Sales!$D$3:$ABF$3,0))/KB$2*INDEX(Usage!$D$5:$ABF$11,MATCH(UsagePerHour!$B$100,Usage!$C$5:$C$11,0),MATCH(UsagePerHour!KB$4,Usage!$D$3:$ABF$3,0)),"")</f>
        <v>28.291966697103138</v>
      </c>
      <c r="KC106" s="6">
        <f>IFERROR(INDEX(Sales!$D$5:$ABF$18,MATCH(UsagePerHour!$B106,Sales!$C$5:$C$18,0),MATCH(UsagePerHour!KC$4,Sales!$D$3:$ABF$3,0))/KC$2*INDEX(Usage!$D$5:$ABF$11,MATCH(UsagePerHour!$B$100,Usage!$C$5:$C$11,0),MATCH(UsagePerHour!KC$4,Usage!$D$3:$ABF$3,0)),"")</f>
        <v>5.1792335567203542</v>
      </c>
      <c r="KD106" s="6">
        <f>IFERROR(INDEX(Sales!$D$5:$ABF$18,MATCH(UsagePerHour!$B106,Sales!$C$5:$C$18,0),MATCH(UsagePerHour!KD$4,Sales!$D$3:$ABF$3,0))/KD$2*INDEX(Usage!$D$5:$ABF$11,MATCH(UsagePerHour!$B$100,Usage!$C$5:$C$11,0),MATCH(UsagePerHour!KD$4,Usage!$D$3:$ABF$3,0)),"")</f>
        <v>6.5734235326582322</v>
      </c>
      <c r="KE106" s="6">
        <f>IFERROR(INDEX(Sales!$D$5:$ABF$18,MATCH(UsagePerHour!$B106,Sales!$C$5:$C$18,0),MATCH(UsagePerHour!KE$4,Sales!$D$3:$ABF$3,0))/KE$2*INDEX(Usage!$D$5:$ABF$11,MATCH(UsagePerHour!$B$100,Usage!$C$5:$C$11,0),MATCH(UsagePerHour!KE$4,Usage!$D$3:$ABF$3,0)),"")</f>
        <v>4.1949053505404938</v>
      </c>
      <c r="KF106" s="6">
        <f>IFERROR(INDEX(Sales!$D$5:$ABF$18,MATCH(UsagePerHour!$B106,Sales!$C$5:$C$18,0),MATCH(UsagePerHour!KF$4,Sales!$D$3:$ABF$3,0))/KF$2*INDEX(Usage!$D$5:$ABF$11,MATCH(UsagePerHour!$B$100,Usage!$C$5:$C$11,0),MATCH(UsagePerHour!KF$4,Usage!$D$3:$ABF$3,0)),"")</f>
        <v>2.9971484974775167</v>
      </c>
      <c r="KG106" s="6">
        <f>IFERROR(INDEX(Sales!$D$5:$ABF$18,MATCH(UsagePerHour!$B106,Sales!$C$5:$C$18,0),MATCH(UsagePerHour!KG$4,Sales!$D$3:$ABF$3,0))/KG$2*INDEX(Usage!$D$5:$ABF$11,MATCH(UsagePerHour!$B$100,Usage!$C$5:$C$11,0),MATCH(UsagePerHour!KG$4,Usage!$D$3:$ABF$3,0)),"")</f>
        <v>1.2897854004217844</v>
      </c>
      <c r="KH106" s="6">
        <f>IFERROR(INDEX(Sales!$D$5:$ABF$18,MATCH(UsagePerHour!$B106,Sales!$C$5:$C$18,0),MATCH(UsagePerHour!KH$4,Sales!$D$3:$ABF$3,0))/KH$2*INDEX(Usage!$D$5:$ABF$11,MATCH(UsagePerHour!$B$100,Usage!$C$5:$C$11,0),MATCH(UsagePerHour!KH$4,Usage!$D$3:$ABF$3,0)),"")</f>
        <v>10.755208795105949</v>
      </c>
      <c r="KI106" s="6">
        <f>IFERROR(INDEX(Sales!$D$5:$ABF$18,MATCH(UsagePerHour!$B106,Sales!$C$5:$C$18,0),MATCH(UsagePerHour!KI$4,Sales!$D$3:$ABF$3,0))/KI$2*INDEX(Usage!$D$5:$ABF$11,MATCH(UsagePerHour!$B$100,Usage!$C$5:$C$11,0),MATCH(UsagePerHour!KI$4,Usage!$D$3:$ABF$3,0)),"")</f>
        <v>20.926630892429621</v>
      </c>
      <c r="KJ106" s="6">
        <f>IFERROR(INDEX(Sales!$D$5:$ABF$18,MATCH(UsagePerHour!$B106,Sales!$C$5:$C$18,0),MATCH(UsagePerHour!KJ$4,Sales!$D$3:$ABF$3,0))/KJ$2*INDEX(Usage!$D$5:$ABF$11,MATCH(UsagePerHour!$B$100,Usage!$C$5:$C$11,0),MATCH(UsagePerHour!KJ$4,Usage!$D$3:$ABF$3,0)),"")</f>
        <v>3.3010666884408684</v>
      </c>
      <c r="KK106" s="6">
        <f>IFERROR(INDEX(Sales!$D$5:$ABF$18,MATCH(UsagePerHour!$B106,Sales!$C$5:$C$18,0),MATCH(UsagePerHour!KK$4,Sales!$D$3:$ABF$3,0))/KK$2*INDEX(Usage!$D$5:$ABF$11,MATCH(UsagePerHour!$B$100,Usage!$C$5:$C$11,0),MATCH(UsagePerHour!KK$4,Usage!$D$3:$ABF$3,0)),"")</f>
        <v>9.8946236904169798</v>
      </c>
      <c r="KL106" s="6">
        <f>IFERROR(INDEX(Sales!$D$5:$ABF$18,MATCH(UsagePerHour!$B106,Sales!$C$5:$C$18,0),MATCH(UsagePerHour!KL$4,Sales!$D$3:$ABF$3,0))/KL$2*INDEX(Usage!$D$5:$ABF$11,MATCH(UsagePerHour!$B$100,Usage!$C$5:$C$11,0),MATCH(UsagePerHour!KL$4,Usage!$D$3:$ABF$3,0)),"")</f>
        <v>10.748042865838984</v>
      </c>
      <c r="KM106" s="6">
        <f>IFERROR(INDEX(Sales!$D$5:$ABF$18,MATCH(UsagePerHour!$B106,Sales!$C$5:$C$18,0),MATCH(UsagePerHour!KM$4,Sales!$D$3:$ABF$3,0))/KM$2*INDEX(Usage!$D$5:$ABF$11,MATCH(UsagePerHour!$B$100,Usage!$C$5:$C$11,0),MATCH(UsagePerHour!KM$4,Usage!$D$3:$ABF$3,0)),"")</f>
        <v>1.0693598356946428</v>
      </c>
      <c r="KN106" s="6">
        <f>IFERROR(INDEX(Sales!$D$5:$ABF$18,MATCH(UsagePerHour!$B106,Sales!$C$5:$C$18,0),MATCH(UsagePerHour!KN$4,Sales!$D$3:$ABF$3,0))/KN$2*INDEX(Usage!$D$5:$ABF$11,MATCH(UsagePerHour!$B$100,Usage!$C$5:$C$11,0),MATCH(UsagePerHour!KN$4,Usage!$D$3:$ABF$3,0)),"")</f>
        <v>3.7274247207313409</v>
      </c>
      <c r="KO106" s="6">
        <f>IFERROR(INDEX(Sales!$D$5:$ABF$18,MATCH(UsagePerHour!$B106,Sales!$C$5:$C$18,0),MATCH(UsagePerHour!KO$4,Sales!$D$3:$ABF$3,0))/KO$2*INDEX(Usage!$D$5:$ABF$11,MATCH(UsagePerHour!$B$100,Usage!$C$5:$C$11,0),MATCH(UsagePerHour!KO$4,Usage!$D$3:$ABF$3,0)),"")</f>
        <v>10.099327186431452</v>
      </c>
      <c r="KP106" s="6">
        <f>IFERROR(INDEX(Sales!$D$5:$ABF$18,MATCH(UsagePerHour!$B106,Sales!$C$5:$C$18,0),MATCH(UsagePerHour!KP$4,Sales!$D$3:$ABF$3,0))/KP$2*INDEX(Usage!$D$5:$ABF$11,MATCH(UsagePerHour!$B$100,Usage!$C$5:$C$11,0),MATCH(UsagePerHour!KP$4,Usage!$D$3:$ABF$3,0)),"")</f>
        <v>10.523331415172935</v>
      </c>
      <c r="KQ106" s="6">
        <f>IFERROR(INDEX(Sales!$D$5:$ABF$18,MATCH(UsagePerHour!$B106,Sales!$C$5:$C$18,0),MATCH(UsagePerHour!KQ$4,Sales!$D$3:$ABF$3,0))/KQ$2*INDEX(Usage!$D$5:$ABF$11,MATCH(UsagePerHour!$B$100,Usage!$C$5:$C$11,0),MATCH(UsagePerHour!KQ$4,Usage!$D$3:$ABF$3,0)),"")</f>
        <v>14.945592297722643</v>
      </c>
      <c r="KR106" s="6">
        <f>IFERROR(INDEX(Sales!$D$5:$ABF$18,MATCH(UsagePerHour!$B106,Sales!$C$5:$C$18,0),MATCH(UsagePerHour!KR$4,Sales!$D$3:$ABF$3,0))/KR$2*INDEX(Usage!$D$5:$ABF$11,MATCH(UsagePerHour!$B$100,Usage!$C$5:$C$11,0),MATCH(UsagePerHour!KR$4,Usage!$D$3:$ABF$3,0)),"")</f>
        <v>5.6945786483155745</v>
      </c>
      <c r="KS106" s="6">
        <f>IFERROR(INDEX(Sales!$D$5:$ABF$18,MATCH(UsagePerHour!$B106,Sales!$C$5:$C$18,0),MATCH(UsagePerHour!KS$4,Sales!$D$3:$ABF$3,0))/KS$2*INDEX(Usage!$D$5:$ABF$11,MATCH(UsagePerHour!$B$100,Usage!$C$5:$C$11,0),MATCH(UsagePerHour!KS$4,Usage!$D$3:$ABF$3,0)),"")</f>
        <v>3.2651035600344356</v>
      </c>
      <c r="KT106" s="6">
        <f>IFERROR(INDEX(Sales!$D$5:$ABF$18,MATCH(UsagePerHour!$B106,Sales!$C$5:$C$18,0),MATCH(UsagePerHour!KT$4,Sales!$D$3:$ABF$3,0))/KT$2*INDEX(Usage!$D$5:$ABF$11,MATCH(UsagePerHour!$B$100,Usage!$C$5:$C$11,0),MATCH(UsagePerHour!KT$4,Usage!$D$3:$ABF$3,0)),"")</f>
        <v>4.5685279187817258</v>
      </c>
      <c r="KU106" s="6">
        <f>IFERROR(INDEX(Sales!$D$5:$ABF$18,MATCH(UsagePerHour!$B106,Sales!$C$5:$C$18,0),MATCH(UsagePerHour!KU$4,Sales!$D$3:$ABF$3,0))/KU$2*INDEX(Usage!$D$5:$ABF$11,MATCH(UsagePerHour!$B$100,Usage!$C$5:$C$11,0),MATCH(UsagePerHour!KU$4,Usage!$D$3:$ABF$3,0)),"")</f>
        <v>4.9002576561932596</v>
      </c>
      <c r="KV106" s="6">
        <f>IFERROR(INDEX(Sales!$D$5:$ABF$18,MATCH(UsagePerHour!$B106,Sales!$C$5:$C$18,0),MATCH(UsagePerHour!KV$4,Sales!$D$3:$ABF$3,0))/KV$2*INDEX(Usage!$D$5:$ABF$11,MATCH(UsagePerHour!$B$100,Usage!$C$5:$C$11,0),MATCH(UsagePerHour!KV$4,Usage!$D$3:$ABF$3,0)),"")</f>
        <v>4.1392661027695405</v>
      </c>
      <c r="KW106" s="6">
        <f>IFERROR(INDEX(Sales!$D$5:$ABF$18,MATCH(UsagePerHour!$B106,Sales!$C$5:$C$18,0),MATCH(UsagePerHour!KW$4,Sales!$D$3:$ABF$3,0))/KW$2*INDEX(Usage!$D$5:$ABF$11,MATCH(UsagePerHour!$B$100,Usage!$C$5:$C$11,0),MATCH(UsagePerHour!KW$4,Usage!$D$3:$ABF$3,0)),"")</f>
        <v>25.075417121859168</v>
      </c>
      <c r="KX106" s="6">
        <f>IFERROR(INDEX(Sales!$D$5:$ABF$18,MATCH(UsagePerHour!$B106,Sales!$C$5:$C$18,0),MATCH(UsagePerHour!KX$4,Sales!$D$3:$ABF$3,0))/KX$2*INDEX(Usage!$D$5:$ABF$11,MATCH(UsagePerHour!$B$100,Usage!$C$5:$C$11,0),MATCH(UsagePerHour!KX$4,Usage!$D$3:$ABF$3,0)),"")</f>
        <v>5.3544854746234423</v>
      </c>
      <c r="KY106" s="6">
        <f>IFERROR(INDEX(Sales!$D$5:$ABF$18,MATCH(UsagePerHour!$B106,Sales!$C$5:$C$18,0),MATCH(UsagePerHour!KY$4,Sales!$D$3:$ABF$3,0))/KY$2*INDEX(Usage!$D$5:$ABF$11,MATCH(UsagePerHour!$B$100,Usage!$C$5:$C$11,0),MATCH(UsagePerHour!KY$4,Usage!$D$3:$ABF$3,0)),"")</f>
        <v>3.7985053176200059</v>
      </c>
      <c r="KZ106" s="6">
        <f>IFERROR(INDEX(Sales!$D$5:$ABF$18,MATCH(UsagePerHour!$B106,Sales!$C$5:$C$18,0),MATCH(UsagePerHour!KZ$4,Sales!$D$3:$ABF$3,0))/KZ$2*INDEX(Usage!$D$5:$ABF$11,MATCH(UsagePerHour!$B$100,Usage!$C$5:$C$11,0),MATCH(UsagePerHour!KZ$4,Usage!$D$3:$ABF$3,0)),"")</f>
        <v>4.0462940845862017</v>
      </c>
      <c r="LA106" s="6">
        <f>IFERROR(INDEX(Sales!$D$5:$ABF$18,MATCH(UsagePerHour!$B106,Sales!$C$5:$C$18,0),MATCH(UsagePerHour!LA$4,Sales!$D$3:$ABF$3,0))/LA$2*INDEX(Usage!$D$5:$ABF$11,MATCH(UsagePerHour!$B$100,Usage!$C$5:$C$11,0),MATCH(UsagePerHour!LA$4,Usage!$D$3:$ABF$3,0)),"")</f>
        <v>2.7804018381914806</v>
      </c>
      <c r="LB106" s="6">
        <f>IFERROR(INDEX(Sales!$D$5:$ABF$18,MATCH(UsagePerHour!$B106,Sales!$C$5:$C$18,0),MATCH(UsagePerHour!LB$4,Sales!$D$3:$ABF$3,0))/LB$2*INDEX(Usage!$D$5:$ABF$11,MATCH(UsagePerHour!$B$100,Usage!$C$5:$C$11,0),MATCH(UsagePerHour!LB$4,Usage!$D$3:$ABF$3,0)),"")</f>
        <v>5.2152153829215875</v>
      </c>
      <c r="LC106" s="6">
        <f>IFERROR(INDEX(Sales!$D$5:$ABF$18,MATCH(UsagePerHour!$B106,Sales!$C$5:$C$18,0),MATCH(UsagePerHour!LC$4,Sales!$D$3:$ABF$3,0))/LC$2*INDEX(Usage!$D$5:$ABF$11,MATCH(UsagePerHour!$B$100,Usage!$C$5:$C$11,0),MATCH(UsagePerHour!LC$4,Usage!$D$3:$ABF$3,0)),"")</f>
        <v>3.3803215425540749</v>
      </c>
      <c r="LD106" s="6">
        <f>IFERROR(INDEX(Sales!$D$5:$ABF$18,MATCH(UsagePerHour!$B106,Sales!$C$5:$C$18,0),MATCH(UsagePerHour!LD$4,Sales!$D$3:$ABF$3,0))/LD$2*INDEX(Usage!$D$5:$ABF$11,MATCH(UsagePerHour!$B$100,Usage!$C$5:$C$11,0),MATCH(UsagePerHour!LD$4,Usage!$D$3:$ABF$3,0)),"")</f>
        <v>14.770947170571256</v>
      </c>
      <c r="LE106" s="6">
        <f>IFERROR(INDEX(Sales!$D$5:$ABF$18,MATCH(UsagePerHour!$B106,Sales!$C$5:$C$18,0),MATCH(UsagePerHour!LE$4,Sales!$D$3:$ABF$3,0))/LE$2*INDEX(Usage!$D$5:$ABF$11,MATCH(UsagePerHour!$B$100,Usage!$C$5:$C$11,0),MATCH(UsagePerHour!LE$4,Usage!$D$3:$ABF$3,0)),"")</f>
        <v>1.9338030647621844</v>
      </c>
      <c r="LF106" s="6">
        <f>IFERROR(INDEX(Sales!$D$5:$ABF$18,MATCH(UsagePerHour!$B106,Sales!$C$5:$C$18,0),MATCH(UsagePerHour!LF$4,Sales!$D$3:$ABF$3,0))/LF$2*INDEX(Usage!$D$5:$ABF$11,MATCH(UsagePerHour!$B$100,Usage!$C$5:$C$11,0),MATCH(UsagePerHour!LF$4,Usage!$D$3:$ABF$3,0)),"")</f>
        <v>6.9912496924850585</v>
      </c>
      <c r="LG106" s="6">
        <f>IFERROR(INDEX(Sales!$D$5:$ABF$18,MATCH(UsagePerHour!$B106,Sales!$C$5:$C$18,0),MATCH(UsagePerHour!LG$4,Sales!$D$3:$ABF$3,0))/LG$2*INDEX(Usage!$D$5:$ABF$11,MATCH(UsagePerHour!$B$100,Usage!$C$5:$C$11,0),MATCH(UsagePerHour!LG$4,Usage!$D$3:$ABF$3,0)),"")</f>
        <v>7.9207839245337066</v>
      </c>
      <c r="LH106" s="6">
        <f>IFERROR(INDEX(Sales!$D$5:$ABF$18,MATCH(UsagePerHour!$B106,Sales!$C$5:$C$18,0),MATCH(UsagePerHour!LH$4,Sales!$D$3:$ABF$3,0))/LH$2*INDEX(Usage!$D$5:$ABF$11,MATCH(UsagePerHour!$B$100,Usage!$C$5:$C$11,0),MATCH(UsagePerHour!LH$4,Usage!$D$3:$ABF$3,0)),"")</f>
        <v>1.9910111468644291</v>
      </c>
      <c r="LI106" s="6">
        <f>IFERROR(INDEX(Sales!$D$5:$ABF$18,MATCH(UsagePerHour!$B106,Sales!$C$5:$C$18,0),MATCH(UsagePerHour!LI$4,Sales!$D$3:$ABF$3,0))/LI$2*INDEX(Usage!$D$5:$ABF$11,MATCH(UsagePerHour!$B$100,Usage!$C$5:$C$11,0),MATCH(UsagePerHour!LI$4,Usage!$D$3:$ABF$3,0)),"")</f>
        <v>3.6720806896046456</v>
      </c>
      <c r="LJ106" s="6">
        <f>IFERROR(INDEX(Sales!$D$5:$ABF$18,MATCH(UsagePerHour!$B106,Sales!$C$5:$C$18,0),MATCH(UsagePerHour!LJ$4,Sales!$D$3:$ABF$3,0))/LJ$2*INDEX(Usage!$D$5:$ABF$11,MATCH(UsagePerHour!$B$100,Usage!$C$5:$C$11,0),MATCH(UsagePerHour!LJ$4,Usage!$D$3:$ABF$3,0)),"")</f>
        <v>5.2646400586491469</v>
      </c>
      <c r="LK106" s="6">
        <f>IFERROR(INDEX(Sales!$D$5:$ABF$18,MATCH(UsagePerHour!$B106,Sales!$C$5:$C$18,0),MATCH(UsagePerHour!LK$4,Sales!$D$3:$ABF$3,0))/LK$2*INDEX(Usage!$D$5:$ABF$11,MATCH(UsagePerHour!$B$100,Usage!$C$5:$C$11,0),MATCH(UsagePerHour!LK$4,Usage!$D$3:$ABF$3,0)),"")</f>
        <v>14.924906258785553</v>
      </c>
      <c r="LL106" s="6">
        <f>IFERROR(INDEX(Sales!$D$5:$ABF$18,MATCH(UsagePerHour!$B106,Sales!$C$5:$C$18,0),MATCH(UsagePerHour!LL$4,Sales!$D$3:$ABF$3,0))/LL$2*INDEX(Usage!$D$5:$ABF$11,MATCH(UsagePerHour!$B$100,Usage!$C$5:$C$11,0),MATCH(UsagePerHour!LL$4,Usage!$D$3:$ABF$3,0)),"")</f>
        <v>5.3049453596084639</v>
      </c>
      <c r="LM106" s="6">
        <f>IFERROR(INDEX(Sales!$D$5:$ABF$18,MATCH(UsagePerHour!$B106,Sales!$C$5:$C$18,0),MATCH(UsagePerHour!LM$4,Sales!$D$3:$ABF$3,0))/LM$2*INDEX(Usage!$D$5:$ABF$11,MATCH(UsagePerHour!$B$100,Usage!$C$5:$C$11,0),MATCH(UsagePerHour!LM$4,Usage!$D$3:$ABF$3,0)),"")</f>
        <v>1.7975286529108006</v>
      </c>
      <c r="LN106" s="6">
        <f>IFERROR(INDEX(Sales!$D$5:$ABF$18,MATCH(UsagePerHour!$B106,Sales!$C$5:$C$18,0),MATCH(UsagePerHour!LN$4,Sales!$D$3:$ABF$3,0))/LN$2*INDEX(Usage!$D$5:$ABF$11,MATCH(UsagePerHour!$B$100,Usage!$C$5:$C$11,0),MATCH(UsagePerHour!LN$4,Usage!$D$3:$ABF$3,0)),"")</f>
        <v>3.9554257688682162</v>
      </c>
      <c r="LO106" s="6">
        <f>IFERROR(INDEX(Sales!$D$5:$ABF$18,MATCH(UsagePerHour!$B106,Sales!$C$5:$C$18,0),MATCH(UsagePerHour!LO$4,Sales!$D$3:$ABF$3,0))/LO$2*INDEX(Usage!$D$5:$ABF$11,MATCH(UsagePerHour!$B$100,Usage!$C$5:$C$11,0),MATCH(UsagePerHour!LO$4,Usage!$D$3:$ABF$3,0)),"")</f>
        <v>0.31751487767327757</v>
      </c>
      <c r="LP106" s="6">
        <f>IFERROR(INDEX(Sales!$D$5:$ABF$18,MATCH(UsagePerHour!$B106,Sales!$C$5:$C$18,0),MATCH(UsagePerHour!LP$4,Sales!$D$3:$ABF$3,0))/LP$2*INDEX(Usage!$D$5:$ABF$11,MATCH(UsagePerHour!$B$100,Usage!$C$5:$C$11,0),MATCH(UsagePerHour!LP$4,Usage!$D$3:$ABF$3,0)),"")</f>
        <v>0.51729672973993313</v>
      </c>
      <c r="LQ106" s="6">
        <f>IFERROR(INDEX(Sales!$D$5:$ABF$18,MATCH(UsagePerHour!$B106,Sales!$C$5:$C$18,0),MATCH(UsagePerHour!LQ$4,Sales!$D$3:$ABF$3,0))/LQ$2*INDEX(Usage!$D$5:$ABF$11,MATCH(UsagePerHour!$B$100,Usage!$C$5:$C$11,0),MATCH(UsagePerHour!LQ$4,Usage!$D$3:$ABF$3,0)),"")</f>
        <v>3.8263566191969067</v>
      </c>
      <c r="LR106" s="6">
        <f>IFERROR(INDEX(Sales!$D$5:$ABF$18,MATCH(UsagePerHour!$B106,Sales!$C$5:$C$18,0),MATCH(UsagePerHour!LR$4,Sales!$D$3:$ABF$3,0))/LR$2*INDEX(Usage!$D$5:$ABF$11,MATCH(UsagePerHour!$B$100,Usage!$C$5:$C$11,0),MATCH(UsagePerHour!LR$4,Usage!$D$3:$ABF$3,0)),"")</f>
        <v>12.728055605705002</v>
      </c>
      <c r="LS106" s="6">
        <f>IFERROR(INDEX(Sales!$D$5:$ABF$18,MATCH(UsagePerHour!$B106,Sales!$C$5:$C$18,0),MATCH(UsagePerHour!LS$4,Sales!$D$3:$ABF$3,0))/LS$2*INDEX(Usage!$D$5:$ABF$11,MATCH(UsagePerHour!$B$100,Usage!$C$5:$C$11,0),MATCH(UsagePerHour!LS$4,Usage!$D$3:$ABF$3,0)),"")</f>
        <v>11.711534007531576</v>
      </c>
      <c r="LT106" s="6">
        <f>IFERROR(INDEX(Sales!$D$5:$ABF$18,MATCH(UsagePerHour!$B106,Sales!$C$5:$C$18,0),MATCH(UsagePerHour!LT$4,Sales!$D$3:$ABF$3,0))/LT$2*INDEX(Usage!$D$5:$ABF$11,MATCH(UsagePerHour!$B$100,Usage!$C$5:$C$11,0),MATCH(UsagePerHour!LT$4,Usage!$D$3:$ABF$3,0)),"")</f>
        <v>5.6168649956099124</v>
      </c>
      <c r="LU106" s="6">
        <f>IFERROR(INDEX(Sales!$D$5:$ABF$18,MATCH(UsagePerHour!$B106,Sales!$C$5:$C$18,0),MATCH(UsagePerHour!LU$4,Sales!$D$3:$ABF$3,0))/LU$2*INDEX(Usage!$D$5:$ABF$11,MATCH(UsagePerHour!$B$100,Usage!$C$5:$C$11,0),MATCH(UsagePerHour!LU$4,Usage!$D$3:$ABF$3,0)),"")</f>
        <v>5.1435989942057505</v>
      </c>
      <c r="LV106" s="6">
        <f>IFERROR(INDEX(Sales!$D$5:$ABF$18,MATCH(UsagePerHour!$B106,Sales!$C$5:$C$18,0),MATCH(UsagePerHour!LV$4,Sales!$D$3:$ABF$3,0))/LV$2*INDEX(Usage!$D$5:$ABF$11,MATCH(UsagePerHour!$B$100,Usage!$C$5:$C$11,0),MATCH(UsagePerHour!LV$4,Usage!$D$3:$ABF$3,0)),"")</f>
        <v>1.2145948103792414</v>
      </c>
      <c r="LW106" s="6">
        <f>IFERROR(INDEX(Sales!$D$5:$ABF$18,MATCH(UsagePerHour!$B106,Sales!$C$5:$C$18,0),MATCH(UsagePerHour!LW$4,Sales!$D$3:$ABF$3,0))/LW$2*INDEX(Usage!$D$5:$ABF$11,MATCH(UsagePerHour!$B$100,Usage!$C$5:$C$11,0),MATCH(UsagePerHour!LW$4,Usage!$D$3:$ABF$3,0)),"")</f>
        <v>4.1713620262991897</v>
      </c>
      <c r="LX106" s="6">
        <f>IFERROR(INDEX(Sales!$D$5:$ABF$18,MATCH(UsagePerHour!$B106,Sales!$C$5:$C$18,0),MATCH(UsagePerHour!LX$4,Sales!$D$3:$ABF$3,0))/LX$2*INDEX(Usage!$D$5:$ABF$11,MATCH(UsagePerHour!$B$100,Usage!$C$5:$C$11,0),MATCH(UsagePerHour!LX$4,Usage!$D$3:$ABF$3,0)),"")</f>
        <v>6.6352217300898975</v>
      </c>
      <c r="LY106" s="6">
        <f>IFERROR(INDEX(Sales!$D$5:$ABF$18,MATCH(UsagePerHour!$B106,Sales!$C$5:$C$18,0),MATCH(UsagePerHour!LY$4,Sales!$D$3:$ABF$3,0))/LY$2*INDEX(Usage!$D$5:$ABF$11,MATCH(UsagePerHour!$B$100,Usage!$C$5:$C$11,0),MATCH(UsagePerHour!LY$4,Usage!$D$3:$ABF$3,0)),"")</f>
        <v>53.142343323814146</v>
      </c>
      <c r="LZ106" s="6">
        <f>IFERROR(INDEX(Sales!$D$5:$ABF$18,MATCH(UsagePerHour!$B106,Sales!$C$5:$C$18,0),MATCH(UsagePerHour!LZ$4,Sales!$D$3:$ABF$3,0))/LZ$2*INDEX(Usage!$D$5:$ABF$11,MATCH(UsagePerHour!$B$100,Usage!$C$5:$C$11,0),MATCH(UsagePerHour!LZ$4,Usage!$D$3:$ABF$3,0)),"")</f>
        <v>3.231044833312045</v>
      </c>
      <c r="MA106" s="6">
        <f>IFERROR(INDEX(Sales!$D$5:$ABF$18,MATCH(UsagePerHour!$B106,Sales!$C$5:$C$18,0),MATCH(UsagePerHour!MA$4,Sales!$D$3:$ABF$3,0))/MA$2*INDEX(Usage!$D$5:$ABF$11,MATCH(UsagePerHour!$B$100,Usage!$C$5:$C$11,0),MATCH(UsagePerHour!MA$4,Usage!$D$3:$ABF$3,0)),"")</f>
        <v>5.0219240731308181</v>
      </c>
      <c r="MB106" s="6">
        <f>IFERROR(INDEX(Sales!$D$5:$ABF$18,MATCH(UsagePerHour!$B106,Sales!$C$5:$C$18,0),MATCH(UsagePerHour!MB$4,Sales!$D$3:$ABF$3,0))/MB$2*INDEX(Usage!$D$5:$ABF$11,MATCH(UsagePerHour!$B$100,Usage!$C$5:$C$11,0),MATCH(UsagePerHour!MB$4,Usage!$D$3:$ABF$3,0)),"")</f>
        <v>2.5360068670562015</v>
      </c>
      <c r="MC106" s="6">
        <f>IFERROR(INDEX(Sales!$D$5:$ABF$18,MATCH(UsagePerHour!$B106,Sales!$C$5:$C$18,0),MATCH(UsagePerHour!MC$4,Sales!$D$3:$ABF$3,0))/MC$2*INDEX(Usage!$D$5:$ABF$11,MATCH(UsagePerHour!$B$100,Usage!$C$5:$C$11,0),MATCH(UsagePerHour!MC$4,Usage!$D$3:$ABF$3,0)),"")</f>
        <v>0.71935075089649225</v>
      </c>
      <c r="MD106" s="6">
        <f>IFERROR(INDEX(Sales!$D$5:$ABF$18,MATCH(UsagePerHour!$B106,Sales!$C$5:$C$18,0),MATCH(UsagePerHour!MD$4,Sales!$D$3:$ABF$3,0))/MD$2*INDEX(Usage!$D$5:$ABF$11,MATCH(UsagePerHour!$B$100,Usage!$C$5:$C$11,0),MATCH(UsagePerHour!MD$4,Usage!$D$3:$ABF$3,0)),"")</f>
        <v>8.9512914342558716</v>
      </c>
      <c r="ME106" s="6">
        <f>IFERROR(INDEX(Sales!$D$5:$ABF$18,MATCH(UsagePerHour!$B106,Sales!$C$5:$C$18,0),MATCH(UsagePerHour!ME$4,Sales!$D$3:$ABF$3,0))/ME$2*INDEX(Usage!$D$5:$ABF$11,MATCH(UsagePerHour!$B$100,Usage!$C$5:$C$11,0),MATCH(UsagePerHour!ME$4,Usage!$D$3:$ABF$3,0)),"")</f>
        <v>3.1715734234634883</v>
      </c>
      <c r="MF106" s="6">
        <f>IFERROR(INDEX(Sales!$D$5:$ABF$18,MATCH(UsagePerHour!$B106,Sales!$C$5:$C$18,0),MATCH(UsagePerHour!MF$4,Sales!$D$3:$ABF$3,0))/MF$2*INDEX(Usage!$D$5:$ABF$11,MATCH(UsagePerHour!$B$100,Usage!$C$5:$C$11,0),MATCH(UsagePerHour!MF$4,Usage!$D$3:$ABF$3,0)),"")</f>
        <v>18.135089541952539</v>
      </c>
      <c r="MG106" s="6">
        <f>IFERROR(INDEX(Sales!$D$5:$ABF$18,MATCH(UsagePerHour!$B106,Sales!$C$5:$C$18,0),MATCH(UsagePerHour!MG$4,Sales!$D$3:$ABF$3,0))/MG$2*INDEX(Usage!$D$5:$ABF$11,MATCH(UsagePerHour!$B$100,Usage!$C$5:$C$11,0),MATCH(UsagePerHour!MG$4,Usage!$D$3:$ABF$3,0)),"")</f>
        <v>6.0706537326022776</v>
      </c>
      <c r="MH106" s="6">
        <f>IFERROR(INDEX(Sales!$D$5:$ABF$18,MATCH(UsagePerHour!$B106,Sales!$C$5:$C$18,0),MATCH(UsagePerHour!MH$4,Sales!$D$3:$ABF$3,0))/MH$2*INDEX(Usage!$D$5:$ABF$11,MATCH(UsagePerHour!$B$100,Usage!$C$5:$C$11,0),MATCH(UsagePerHour!MH$4,Usage!$D$3:$ABF$3,0)),"")</f>
        <v>19.999000522163101</v>
      </c>
      <c r="MI106" s="6">
        <f>IFERROR(INDEX(Sales!$D$5:$ABF$18,MATCH(UsagePerHour!$B106,Sales!$C$5:$C$18,0),MATCH(UsagePerHour!MI$4,Sales!$D$3:$ABF$3,0))/MI$2*INDEX(Usage!$D$5:$ABF$11,MATCH(UsagePerHour!$B$100,Usage!$C$5:$C$11,0),MATCH(UsagePerHour!MI$4,Usage!$D$3:$ABF$3,0)),"")</f>
        <v>4.2751145841160119</v>
      </c>
      <c r="MJ106" s="6">
        <f>IFERROR(INDEX(Sales!$D$5:$ABF$18,MATCH(UsagePerHour!$B106,Sales!$C$5:$C$18,0),MATCH(UsagePerHour!MJ$4,Sales!$D$3:$ABF$3,0))/MJ$2*INDEX(Usage!$D$5:$ABF$11,MATCH(UsagePerHour!$B$100,Usage!$C$5:$C$11,0),MATCH(UsagePerHour!MJ$4,Usage!$D$3:$ABF$3,0)),"")</f>
        <v>3.9853879670789136</v>
      </c>
      <c r="MK106" s="6">
        <f>IFERROR(INDEX(Sales!$D$5:$ABF$18,MATCH(UsagePerHour!$B106,Sales!$C$5:$C$18,0),MATCH(UsagePerHour!MK$4,Sales!$D$3:$ABF$3,0))/MK$2*INDEX(Usage!$D$5:$ABF$11,MATCH(UsagePerHour!$B$100,Usage!$C$5:$C$11,0),MATCH(UsagePerHour!MK$4,Usage!$D$3:$ABF$3,0)),"")</f>
        <v>5.4523003474642922</v>
      </c>
      <c r="ML106" s="6">
        <f>IFERROR(INDEX(Sales!$D$5:$ABF$18,MATCH(UsagePerHour!$B106,Sales!$C$5:$C$18,0),MATCH(UsagePerHour!ML$4,Sales!$D$3:$ABF$3,0))/ML$2*INDEX(Usage!$D$5:$ABF$11,MATCH(UsagePerHour!$B$100,Usage!$C$5:$C$11,0),MATCH(UsagePerHour!ML$4,Usage!$D$3:$ABF$3,0)),"")</f>
        <v>10.62271127264402</v>
      </c>
      <c r="MM106" s="6">
        <f>IFERROR(INDEX(Sales!$D$5:$ABF$18,MATCH(UsagePerHour!$B106,Sales!$C$5:$C$18,0),MATCH(UsagePerHour!MM$4,Sales!$D$3:$ABF$3,0))/MM$2*INDEX(Usage!$D$5:$ABF$11,MATCH(UsagePerHour!$B$100,Usage!$C$5:$C$11,0),MATCH(UsagePerHour!MM$4,Usage!$D$3:$ABF$3,0)),"")</f>
        <v>31.630066120245083</v>
      </c>
      <c r="MN106" s="6">
        <f>IFERROR(INDEX(Sales!$D$5:$ABF$18,MATCH(UsagePerHour!$B106,Sales!$C$5:$C$18,0),MATCH(UsagePerHour!MN$4,Sales!$D$3:$ABF$3,0))/MN$2*INDEX(Usage!$D$5:$ABF$11,MATCH(UsagePerHour!$B$100,Usage!$C$5:$C$11,0),MATCH(UsagePerHour!MN$4,Usage!$D$3:$ABF$3,0)),"")</f>
        <v>1.761969161780538</v>
      </c>
      <c r="MO106" s="6">
        <f>IFERROR(INDEX(Sales!$D$5:$ABF$18,MATCH(UsagePerHour!$B106,Sales!$C$5:$C$18,0),MATCH(UsagePerHour!MO$4,Sales!$D$3:$ABF$3,0))/MO$2*INDEX(Usage!$D$5:$ABF$11,MATCH(UsagePerHour!$B$100,Usage!$C$5:$C$11,0),MATCH(UsagePerHour!MO$4,Usage!$D$3:$ABF$3,0)),"")</f>
        <v>5.6168649956099124</v>
      </c>
      <c r="MP106" s="6">
        <f>IFERROR(INDEX(Sales!$D$5:$ABF$18,MATCH(UsagePerHour!$B106,Sales!$C$5:$C$18,0),MATCH(UsagePerHour!MP$4,Sales!$D$3:$ABF$3,0))/MP$2*INDEX(Usage!$D$5:$ABF$11,MATCH(UsagePerHour!$B$100,Usage!$C$5:$C$11,0),MATCH(UsagePerHour!MP$4,Usage!$D$3:$ABF$3,0)),"")</f>
        <v>5.1435989942057505</v>
      </c>
      <c r="MQ106" s="6">
        <f>IFERROR(INDEX(Sales!$D$5:$ABF$18,MATCH(UsagePerHour!$B106,Sales!$C$5:$C$18,0),MATCH(UsagePerHour!MQ$4,Sales!$D$3:$ABF$3,0))/MQ$2*INDEX(Usage!$D$5:$ABF$11,MATCH(UsagePerHour!$B$100,Usage!$C$5:$C$11,0),MATCH(UsagePerHour!MQ$4,Usage!$D$3:$ABF$3,0)),"")</f>
        <v>1.2145948103792414</v>
      </c>
      <c r="MR106" s="6">
        <f>IFERROR(INDEX(Sales!$D$5:$ABF$18,MATCH(UsagePerHour!$B106,Sales!$C$5:$C$18,0),MATCH(UsagePerHour!MR$4,Sales!$D$3:$ABF$3,0))/MR$2*INDEX(Usage!$D$5:$ABF$11,MATCH(UsagePerHour!$B$100,Usage!$C$5:$C$11,0),MATCH(UsagePerHour!MR$4,Usage!$D$3:$ABF$3,0)),"")</f>
        <v>4.1713620262991897</v>
      </c>
      <c r="MS106" s="6">
        <f>IFERROR(INDEX(Sales!$D$5:$ABF$18,MATCH(UsagePerHour!$B106,Sales!$C$5:$C$18,0),MATCH(UsagePerHour!MS$4,Sales!$D$3:$ABF$3,0))/MS$2*INDEX(Usage!$D$5:$ABF$11,MATCH(UsagePerHour!$B$100,Usage!$C$5:$C$11,0),MATCH(UsagePerHour!MS$4,Usage!$D$3:$ABF$3,0)),"")</f>
        <v>7.1055416020948003</v>
      </c>
      <c r="MT106" s="6">
        <f>IFERROR(INDEX(Sales!$D$5:$ABF$18,MATCH(UsagePerHour!$B106,Sales!$C$5:$C$18,0),MATCH(UsagePerHour!MT$4,Sales!$D$3:$ABF$3,0))/MT$2*INDEX(Usage!$D$5:$ABF$11,MATCH(UsagePerHour!$B$100,Usage!$C$5:$C$11,0),MATCH(UsagePerHour!MT$4,Usage!$D$3:$ABF$3,0)),"")</f>
        <v>25.622742613883585</v>
      </c>
      <c r="MU106" s="6">
        <f>IFERROR(INDEX(Sales!$D$5:$ABF$18,MATCH(UsagePerHour!$B106,Sales!$C$5:$C$18,0),MATCH(UsagePerHour!MU$4,Sales!$D$3:$ABF$3,0))/MU$2*INDEX(Usage!$D$5:$ABF$11,MATCH(UsagePerHour!$B$100,Usage!$C$5:$C$11,0),MATCH(UsagePerHour!MU$4,Usage!$D$3:$ABF$3,0)),"")</f>
        <v>7.713266787473934</v>
      </c>
      <c r="MV106" s="6">
        <f>IFERROR(INDEX(Sales!$D$5:$ABF$18,MATCH(UsagePerHour!$B106,Sales!$C$5:$C$18,0),MATCH(UsagePerHour!MV$4,Sales!$D$3:$ABF$3,0))/MV$2*INDEX(Usage!$D$5:$ABF$11,MATCH(UsagePerHour!$B$100,Usage!$C$5:$C$11,0),MATCH(UsagePerHour!MV$4,Usage!$D$3:$ABF$3,0)),"")</f>
        <v>5.6222446730345332</v>
      </c>
      <c r="MW106" s="6">
        <f>IFERROR(INDEX(Sales!$D$5:$ABF$18,MATCH(UsagePerHour!$B106,Sales!$C$5:$C$18,0),MATCH(UsagePerHour!MW$4,Sales!$D$3:$ABF$3,0))/MW$2*INDEX(Usage!$D$5:$ABF$11,MATCH(UsagePerHour!$B$100,Usage!$C$5:$C$11,0),MATCH(UsagePerHour!MW$4,Usage!$D$3:$ABF$3,0)),"")</f>
        <v>6.4856245541729418</v>
      </c>
      <c r="MX106" s="6">
        <f>IFERROR(INDEX(Sales!$D$5:$ABF$18,MATCH(UsagePerHour!$B106,Sales!$C$5:$C$18,0),MATCH(UsagePerHour!MX$4,Sales!$D$3:$ABF$3,0))/MX$2*INDEX(Usage!$D$5:$ABF$11,MATCH(UsagePerHour!$B$100,Usage!$C$5:$C$11,0),MATCH(UsagePerHour!MX$4,Usage!$D$3:$ABF$3,0)),"")</f>
        <v>1.7880340824895034</v>
      </c>
      <c r="MY106" s="6">
        <f>IFERROR(INDEX(Sales!$D$5:$ABF$18,MATCH(UsagePerHour!$B106,Sales!$C$5:$C$18,0),MATCH(UsagePerHour!MY$4,Sales!$D$3:$ABF$3,0))/MY$2*INDEX(Usage!$D$5:$ABF$11,MATCH(UsagePerHour!$B$100,Usage!$C$5:$C$11,0),MATCH(UsagePerHour!MY$4,Usage!$D$3:$ABF$3,0)),"")</f>
        <v>4.6043007757383441</v>
      </c>
      <c r="MZ106" s="6">
        <f>IFERROR(INDEX(Sales!$D$5:$ABF$18,MATCH(UsagePerHour!$B106,Sales!$C$5:$C$18,0),MATCH(UsagePerHour!MZ$4,Sales!$D$3:$ABF$3,0))/MZ$2*INDEX(Usage!$D$5:$ABF$11,MATCH(UsagePerHour!$B$100,Usage!$C$5:$C$11,0),MATCH(UsagePerHour!MZ$4,Usage!$D$3:$ABF$3,0)),"")</f>
        <v>4.5548128727419401</v>
      </c>
      <c r="NA106" s="6">
        <f>IFERROR(INDEX(Sales!$D$5:$ABF$18,MATCH(UsagePerHour!$B106,Sales!$C$5:$C$18,0),MATCH(UsagePerHour!NA$4,Sales!$D$3:$ABF$3,0))/NA$2*INDEX(Usage!$D$5:$ABF$11,MATCH(UsagePerHour!$B$100,Usage!$C$5:$C$11,0),MATCH(UsagePerHour!NA$4,Usage!$D$3:$ABF$3,0)),"")</f>
        <v>15.195274689974337</v>
      </c>
      <c r="NB106" s="6">
        <f>IFERROR(INDEX(Sales!$D$5:$ABF$18,MATCH(UsagePerHour!$B106,Sales!$C$5:$C$18,0),MATCH(UsagePerHour!NB$4,Sales!$D$3:$ABF$3,0))/NB$2*INDEX(Usage!$D$5:$ABF$11,MATCH(UsagePerHour!$B$100,Usage!$C$5:$C$11,0),MATCH(UsagePerHour!NB$4,Usage!$D$3:$ABF$3,0)),"")</f>
        <v>4.4512176585269136</v>
      </c>
      <c r="NC106" s="6">
        <f>IFERROR(INDEX(Sales!$D$5:$ABF$18,MATCH(UsagePerHour!$B106,Sales!$C$5:$C$18,0),MATCH(UsagePerHour!NC$4,Sales!$D$3:$ABF$3,0))/NC$2*INDEX(Usage!$D$5:$ABF$11,MATCH(UsagePerHour!$B$100,Usage!$C$5:$C$11,0),MATCH(UsagePerHour!NC$4,Usage!$D$3:$ABF$3,0)),"")</f>
        <v>3.0731656878153695</v>
      </c>
      <c r="ND106" s="6">
        <f>IFERROR(INDEX(Sales!$D$5:$ABF$18,MATCH(UsagePerHour!$B106,Sales!$C$5:$C$18,0),MATCH(UsagePerHour!ND$4,Sales!$D$3:$ABF$3,0))/ND$2*INDEX(Usage!$D$5:$ABF$11,MATCH(UsagePerHour!$B$100,Usage!$C$5:$C$11,0),MATCH(UsagePerHour!ND$4,Usage!$D$3:$ABF$3,0)),"")</f>
        <v>7.1630487432948815</v>
      </c>
      <c r="NE106" s="6">
        <f>IFERROR(INDEX(Sales!$D$5:$ABF$18,MATCH(UsagePerHour!$B106,Sales!$C$5:$C$18,0),MATCH(UsagePerHour!NE$4,Sales!$D$3:$ABF$3,0))/NE$2*INDEX(Usage!$D$5:$ABF$11,MATCH(UsagePerHour!$B$100,Usage!$C$5:$C$11,0),MATCH(UsagePerHour!NE$4,Usage!$D$3:$ABF$3,0)),"")</f>
        <v>1.3620703429267611</v>
      </c>
      <c r="NF106" s="6">
        <f>IFERROR(INDEX(Sales!$D$5:$ABF$18,MATCH(UsagePerHour!$B106,Sales!$C$5:$C$18,0),MATCH(UsagePerHour!NF$4,Sales!$D$3:$ABF$3,0))/NF$2*INDEX(Usage!$D$5:$ABF$11,MATCH(UsagePerHour!$B$100,Usage!$C$5:$C$11,0),MATCH(UsagePerHour!NF$4,Usage!$D$3:$ABF$3,0)),"")</f>
        <v>1.9690254867766346</v>
      </c>
      <c r="NG106" s="6">
        <f>IFERROR(INDEX(Sales!$D$5:$ABF$18,MATCH(UsagePerHour!$B106,Sales!$C$5:$C$18,0),MATCH(UsagePerHour!NG$4,Sales!$D$3:$ABF$3,0))/NG$2*INDEX(Usage!$D$5:$ABF$11,MATCH(UsagePerHour!$B$100,Usage!$C$5:$C$11,0),MATCH(UsagePerHour!NG$4,Usage!$D$3:$ABF$3,0)),"")</f>
        <v>3.4137720974205008</v>
      </c>
      <c r="NH106" s="6">
        <f>IFERROR(INDEX(Sales!$D$5:$ABF$18,MATCH(UsagePerHour!$B106,Sales!$C$5:$C$18,0),MATCH(UsagePerHour!NH$4,Sales!$D$3:$ABF$3,0))/NH$2*INDEX(Usage!$D$5:$ABF$11,MATCH(UsagePerHour!$B$100,Usage!$C$5:$C$11,0),MATCH(UsagePerHour!NH$4,Usage!$D$3:$ABF$3,0)),"")</f>
        <v>62.119408068150541</v>
      </c>
      <c r="NI106" s="6">
        <f>IFERROR(INDEX(Sales!$D$5:$ABF$18,MATCH(UsagePerHour!$B106,Sales!$C$5:$C$18,0),MATCH(UsagePerHour!NI$4,Sales!$D$3:$ABF$3,0))/NI$2*INDEX(Usage!$D$5:$ABF$11,MATCH(UsagePerHour!$B$100,Usage!$C$5:$C$11,0),MATCH(UsagePerHour!NI$4,Usage!$D$3:$ABF$3,0)),"")</f>
        <v>4.9720810237809392</v>
      </c>
      <c r="NJ106" s="6">
        <f>IFERROR(INDEX(Sales!$D$5:$ABF$18,MATCH(UsagePerHour!$B106,Sales!$C$5:$C$18,0),MATCH(UsagePerHour!NJ$4,Sales!$D$3:$ABF$3,0))/NJ$2*INDEX(Usage!$D$5:$ABF$11,MATCH(UsagePerHour!$B$100,Usage!$C$5:$C$11,0),MATCH(UsagePerHour!NJ$4,Usage!$D$3:$ABF$3,0)),"")</f>
        <v>8.1105360175801522</v>
      </c>
      <c r="NK106" s="6">
        <f>IFERROR(INDEX(Sales!$D$5:$ABF$18,MATCH(UsagePerHour!$B106,Sales!$C$5:$C$18,0),MATCH(UsagePerHour!NK$4,Sales!$D$3:$ABF$3,0))/NK$2*INDEX(Usage!$D$5:$ABF$11,MATCH(UsagePerHour!$B$100,Usage!$C$5:$C$11,0),MATCH(UsagePerHour!NK$4,Usage!$D$3:$ABF$3,0)),"")</f>
        <v>9.978695443402664</v>
      </c>
      <c r="NL106" s="6">
        <f>IFERROR(INDEX(Sales!$D$5:$ABF$18,MATCH(UsagePerHour!$B106,Sales!$C$5:$C$18,0),MATCH(UsagePerHour!NL$4,Sales!$D$3:$ABF$3,0))/NL$2*INDEX(Usage!$D$5:$ABF$11,MATCH(UsagePerHour!$B$100,Usage!$C$5:$C$11,0),MATCH(UsagePerHour!NL$4,Usage!$D$3:$ABF$3,0)),"")</f>
        <v>2.3376733201279905</v>
      </c>
      <c r="NM106" s="6">
        <f>IFERROR(INDEX(Sales!$D$5:$ABF$18,MATCH(UsagePerHour!$B106,Sales!$C$5:$C$18,0),MATCH(UsagePerHour!NM$4,Sales!$D$3:$ABF$3,0))/NM$2*INDEX(Usage!$D$5:$ABF$11,MATCH(UsagePerHour!$B$100,Usage!$C$5:$C$11,0),MATCH(UsagePerHour!NM$4,Usage!$D$3:$ABF$3,0)),"")</f>
        <v>8.1457803977368979</v>
      </c>
      <c r="NN106" s="6">
        <f>IFERROR(INDEX(Sales!$D$5:$ABF$18,MATCH(UsagePerHour!$B106,Sales!$C$5:$C$18,0),MATCH(UsagePerHour!NN$4,Sales!$D$3:$ABF$3,0))/NN$2*INDEX(Usage!$D$5:$ABF$11,MATCH(UsagePerHour!$B$100,Usage!$C$5:$C$11,0),MATCH(UsagePerHour!NN$4,Usage!$D$3:$ABF$3,0)),"")</f>
        <v>4.7263463574700957</v>
      </c>
      <c r="NO106" s="6">
        <f>IFERROR(INDEX(Sales!$D$5:$ABF$18,MATCH(UsagePerHour!$B106,Sales!$C$5:$C$18,0),MATCH(UsagePerHour!NO$4,Sales!$D$3:$ABF$3,0))/NO$2*INDEX(Usage!$D$5:$ABF$11,MATCH(UsagePerHour!$B$100,Usage!$C$5:$C$11,0),MATCH(UsagePerHour!NO$4,Usage!$D$3:$ABF$3,0)),"")</f>
        <v>9.5196591200029275</v>
      </c>
      <c r="NP106" s="6">
        <f>IFERROR(INDEX(Sales!$D$5:$ABF$18,MATCH(UsagePerHour!$B106,Sales!$C$5:$C$18,0),MATCH(UsagePerHour!NP$4,Sales!$D$3:$ABF$3,0))/NP$2*INDEX(Usage!$D$5:$ABF$11,MATCH(UsagePerHour!$B$100,Usage!$C$5:$C$11,0),MATCH(UsagePerHour!NP$4,Usage!$D$3:$ABF$3,0)),"")</f>
        <v>4.2772109454093759</v>
      </c>
      <c r="NQ106" s="6">
        <f>IFERROR(INDEX(Sales!$D$5:$ABF$18,MATCH(UsagePerHour!$B106,Sales!$C$5:$C$18,0),MATCH(UsagePerHour!NQ$4,Sales!$D$3:$ABF$3,0))/NQ$2*INDEX(Usage!$D$5:$ABF$11,MATCH(UsagePerHour!$B$100,Usage!$C$5:$C$11,0),MATCH(UsagePerHour!NQ$4,Usage!$D$3:$ABF$3,0)),"")</f>
        <v>9.7652437201363327</v>
      </c>
      <c r="NR106" s="6">
        <f>IFERROR(INDEX(Sales!$D$5:$ABF$18,MATCH(UsagePerHour!$B106,Sales!$C$5:$C$18,0),MATCH(UsagePerHour!NR$4,Sales!$D$3:$ABF$3,0))/NR$2*INDEX(Usage!$D$5:$ABF$11,MATCH(UsagePerHour!$B$100,Usage!$C$5:$C$11,0),MATCH(UsagePerHour!NR$4,Usage!$D$3:$ABF$3,0)),"")</f>
        <v>4.2886034508499158</v>
      </c>
      <c r="NS106" s="6">
        <f>IFERROR(INDEX(Sales!$D$5:$ABF$18,MATCH(UsagePerHour!$B106,Sales!$C$5:$C$18,0),MATCH(UsagePerHour!NS$4,Sales!$D$3:$ABF$3,0))/NS$2*INDEX(Usage!$D$5:$ABF$11,MATCH(UsagePerHour!$B$100,Usage!$C$5:$C$11,0),MATCH(UsagePerHour!NS$4,Usage!$D$3:$ABF$3,0)),"")</f>
        <v>2.4713767927440475</v>
      </c>
      <c r="NT106" s="6">
        <f>IFERROR(INDEX(Sales!$D$5:$ABF$18,MATCH(UsagePerHour!$B106,Sales!$C$5:$C$18,0),MATCH(UsagePerHour!NT$4,Sales!$D$3:$ABF$3,0))/NT$2*INDEX(Usage!$D$5:$ABF$11,MATCH(UsagePerHour!$B$100,Usage!$C$5:$C$11,0),MATCH(UsagePerHour!NT$4,Usage!$D$3:$ABF$3,0)),"")</f>
        <v>3.7261173632913631</v>
      </c>
      <c r="NU106" s="6">
        <f>IFERROR(INDEX(Sales!$D$5:$ABF$18,MATCH(UsagePerHour!$B106,Sales!$C$5:$C$18,0),MATCH(UsagePerHour!NU$4,Sales!$D$3:$ABF$3,0))/NU$2*INDEX(Usage!$D$5:$ABF$11,MATCH(UsagePerHour!$B$100,Usage!$C$5:$C$11,0),MATCH(UsagePerHour!NU$4,Usage!$D$3:$ABF$3,0)),"")</f>
        <v>3.2696456086286596</v>
      </c>
      <c r="NV106" s="6">
        <f>IFERROR(INDEX(Sales!$D$5:$ABF$18,MATCH(UsagePerHour!$B106,Sales!$C$5:$C$18,0),MATCH(UsagePerHour!NV$4,Sales!$D$3:$ABF$3,0))/NV$2*INDEX(Usage!$D$5:$ABF$11,MATCH(UsagePerHour!$B$100,Usage!$C$5:$C$11,0),MATCH(UsagePerHour!NV$4,Usage!$D$3:$ABF$3,0)),"")</f>
        <v>41.048693568915176</v>
      </c>
      <c r="NW106" s="6">
        <f>IFERROR(INDEX(Sales!$D$5:$ABF$18,MATCH(UsagePerHour!$B106,Sales!$C$5:$C$18,0),MATCH(UsagePerHour!NW$4,Sales!$D$3:$ABF$3,0))/NW$2*INDEX(Usage!$D$5:$ABF$11,MATCH(UsagePerHour!$B$100,Usage!$C$5:$C$11,0),MATCH(UsagePerHour!NW$4,Usage!$D$3:$ABF$3,0)),"")</f>
        <v>8.5043667351506294</v>
      </c>
      <c r="NX106" s="6">
        <f>IFERROR(INDEX(Sales!$D$5:$ABF$18,MATCH(UsagePerHour!$B106,Sales!$C$5:$C$18,0),MATCH(UsagePerHour!NX$4,Sales!$D$3:$ABF$3,0))/NX$2*INDEX(Usage!$D$5:$ABF$11,MATCH(UsagePerHour!$B$100,Usage!$C$5:$C$11,0),MATCH(UsagePerHour!NX$4,Usage!$D$3:$ABF$3,0)),"")</f>
        <v>2.2076936854694731</v>
      </c>
      <c r="NY106" s="6">
        <f>IFERROR(INDEX(Sales!$D$5:$ABF$18,MATCH(UsagePerHour!$B106,Sales!$C$5:$C$18,0),MATCH(UsagePerHour!NY$4,Sales!$D$3:$ABF$3,0))/NY$2*INDEX(Usage!$D$5:$ABF$11,MATCH(UsagePerHour!$B$100,Usage!$C$5:$C$11,0),MATCH(UsagePerHour!NY$4,Usage!$D$3:$ABF$3,0)),"")</f>
        <v>12.639306472268743</v>
      </c>
      <c r="NZ106" s="6">
        <f>IFERROR(INDEX(Sales!$D$5:$ABF$18,MATCH(UsagePerHour!$B106,Sales!$C$5:$C$18,0),MATCH(UsagePerHour!NZ$4,Sales!$D$3:$ABF$3,0))/NZ$2*INDEX(Usage!$D$5:$ABF$11,MATCH(UsagePerHour!$B$100,Usage!$C$5:$C$11,0),MATCH(UsagePerHour!NZ$4,Usage!$D$3:$ABF$3,0)),"")</f>
        <v>5.0838057461782817</v>
      </c>
      <c r="OA106" s="6">
        <f>IFERROR(INDEX(Sales!$D$5:$ABF$18,MATCH(UsagePerHour!$B106,Sales!$C$5:$C$18,0),MATCH(UsagePerHour!OA$4,Sales!$D$3:$ABF$3,0))/OA$2*INDEX(Usage!$D$5:$ABF$11,MATCH(UsagePerHour!$B$100,Usage!$C$5:$C$11,0),MATCH(UsagePerHour!OA$4,Usage!$D$3:$ABF$3,0)),"")</f>
        <v>3.3189693469569082</v>
      </c>
      <c r="OB106" s="6">
        <f>IFERROR(INDEX(Sales!$D$5:$ABF$18,MATCH(UsagePerHour!$B106,Sales!$C$5:$C$18,0),MATCH(UsagePerHour!OB$4,Sales!$D$3:$ABF$3,0))/OB$2*INDEX(Usage!$D$5:$ABF$11,MATCH(UsagePerHour!$B$100,Usage!$C$5:$C$11,0),MATCH(UsagePerHour!OB$4,Usage!$D$3:$ABF$3,0)),"")</f>
        <v>5.7625845879213458</v>
      </c>
      <c r="OC106" s="6">
        <f>IFERROR(INDEX(Sales!$D$5:$ABF$18,MATCH(UsagePerHour!$B106,Sales!$C$5:$C$18,0),MATCH(UsagePerHour!OC$4,Sales!$D$3:$ABF$3,0))/OC$2*INDEX(Usage!$D$5:$ABF$11,MATCH(UsagePerHour!$B$100,Usage!$C$5:$C$11,0),MATCH(UsagePerHour!OC$4,Usage!$D$3:$ABF$3,0)),"")</f>
        <v>6.723955072967291</v>
      </c>
      <c r="OD106" s="6">
        <f>IFERROR(INDEX(Sales!$D$5:$ABF$18,MATCH(UsagePerHour!$B106,Sales!$C$5:$C$18,0),MATCH(UsagePerHour!OD$4,Sales!$D$3:$ABF$3,0))/OD$2*INDEX(Usage!$D$5:$ABF$11,MATCH(UsagePerHour!$B$100,Usage!$C$5:$C$11,0),MATCH(UsagePerHour!OD$4,Usage!$D$3:$ABF$3,0)),"")</f>
        <v>4.8058986468518095</v>
      </c>
      <c r="OE106" s="6">
        <f>IFERROR(INDEX(Sales!$D$5:$ABF$18,MATCH(UsagePerHour!$B106,Sales!$C$5:$C$18,0),MATCH(UsagePerHour!OE$4,Sales!$D$3:$ABF$3,0))/OE$2*INDEX(Usage!$D$5:$ABF$11,MATCH(UsagePerHour!$B$100,Usage!$C$5:$C$11,0),MATCH(UsagePerHour!OE$4,Usage!$D$3:$ABF$3,0)),"")</f>
        <v>7.5340777820562188</v>
      </c>
      <c r="OF106" s="6">
        <f>IFERROR(INDEX(Sales!$D$5:$ABF$18,MATCH(UsagePerHour!$B106,Sales!$C$5:$C$18,0),MATCH(UsagePerHour!OF$4,Sales!$D$3:$ABF$3,0))/OF$2*INDEX(Usage!$D$5:$ABF$11,MATCH(UsagePerHour!$B$100,Usage!$C$5:$C$11,0),MATCH(UsagePerHour!OF$4,Usage!$D$3:$ABF$3,0)),"")</f>
        <v>8.0741105962978477</v>
      </c>
      <c r="OG106" s="6">
        <f>IFERROR(INDEX(Sales!$D$5:$ABF$18,MATCH(UsagePerHour!$B106,Sales!$C$5:$C$18,0),MATCH(UsagePerHour!OG$4,Sales!$D$3:$ABF$3,0))/OG$2*INDEX(Usage!$D$5:$ABF$11,MATCH(UsagePerHour!$B$100,Usage!$C$5:$C$11,0),MATCH(UsagePerHour!OG$4,Usage!$D$3:$ABF$3,0)),"")</f>
        <v>4.3787541217360308</v>
      </c>
      <c r="OH106" s="6">
        <f>IFERROR(INDEX(Sales!$D$5:$ABF$18,MATCH(UsagePerHour!$B106,Sales!$C$5:$C$18,0),MATCH(UsagePerHour!OH$4,Sales!$D$3:$ABF$3,0))/OH$2*INDEX(Usage!$D$5:$ABF$11,MATCH(UsagePerHour!$B$100,Usage!$C$5:$C$11,0),MATCH(UsagePerHour!OH$4,Usage!$D$3:$ABF$3,0)),"")</f>
        <v>4.1670183605740743</v>
      </c>
      <c r="OI106" s="6">
        <f>IFERROR(INDEX(Sales!$D$5:$ABF$18,MATCH(UsagePerHour!$B106,Sales!$C$5:$C$18,0),MATCH(UsagePerHour!OI$4,Sales!$D$3:$ABF$3,0))/OI$2*INDEX(Usage!$D$5:$ABF$11,MATCH(UsagePerHour!$B$100,Usage!$C$5:$C$11,0),MATCH(UsagePerHour!OI$4,Usage!$D$3:$ABF$3,0)),"")</f>
        <v>5.2667003211679813</v>
      </c>
      <c r="OJ106" s="6">
        <f>IFERROR(INDEX(Sales!$D$5:$ABF$18,MATCH(UsagePerHour!$B106,Sales!$C$5:$C$18,0),MATCH(UsagePerHour!OJ$4,Sales!$D$3:$ABF$3,0))/OJ$2*INDEX(Usage!$D$5:$ABF$11,MATCH(UsagePerHour!$B$100,Usage!$C$5:$C$11,0),MATCH(UsagePerHour!OJ$4,Usage!$D$3:$ABF$3,0)),"")</f>
        <v>19.469868420613516</v>
      </c>
      <c r="OK106" s="6">
        <f>IFERROR(INDEX(Sales!$D$5:$ABF$18,MATCH(UsagePerHour!$B106,Sales!$C$5:$C$18,0),MATCH(UsagePerHour!OK$4,Sales!$D$3:$ABF$3,0))/OK$2*INDEX(Usage!$D$5:$ABF$11,MATCH(UsagePerHour!$B$100,Usage!$C$5:$C$11,0),MATCH(UsagePerHour!OK$4,Usage!$D$3:$ABF$3,0)),"")</f>
        <v>4.8065954127710677</v>
      </c>
      <c r="OL106" s="6">
        <f>IFERROR(INDEX(Sales!$D$5:$ABF$18,MATCH(UsagePerHour!$B106,Sales!$C$5:$C$18,0),MATCH(UsagePerHour!OL$4,Sales!$D$3:$ABF$3,0))/OL$2*INDEX(Usage!$D$5:$ABF$11,MATCH(UsagePerHour!$B$100,Usage!$C$5:$C$11,0),MATCH(UsagePerHour!OL$4,Usage!$D$3:$ABF$3,0)),"")</f>
        <v>2.7596812208541648</v>
      </c>
      <c r="OM106" s="6">
        <f>IFERROR(INDEX(Sales!$D$5:$ABF$18,MATCH(UsagePerHour!$B106,Sales!$C$5:$C$18,0),MATCH(UsagePerHour!OM$4,Sales!$D$3:$ABF$3,0))/OM$2*INDEX(Usage!$D$5:$ABF$11,MATCH(UsagePerHour!$B$100,Usage!$C$5:$C$11,0),MATCH(UsagePerHour!OM$4,Usage!$D$3:$ABF$3,0)),"")</f>
        <v>6.6709452961437936</v>
      </c>
      <c r="ON106" s="6">
        <f>IFERROR(INDEX(Sales!$D$5:$ABF$18,MATCH(UsagePerHour!$B106,Sales!$C$5:$C$18,0),MATCH(UsagePerHour!ON$4,Sales!$D$3:$ABF$3,0))/ON$2*INDEX(Usage!$D$5:$ABF$11,MATCH(UsagePerHour!$B$100,Usage!$C$5:$C$11,0),MATCH(UsagePerHour!ON$4,Usage!$D$3:$ABF$3,0)),"")</f>
        <v>2.2142479504538524</v>
      </c>
      <c r="OO106" s="6">
        <f>IFERROR(INDEX(Sales!$D$5:$ABF$18,MATCH(UsagePerHour!$B106,Sales!$C$5:$C$18,0),MATCH(UsagePerHour!OO$4,Sales!$D$3:$ABF$3,0))/OO$2*INDEX(Usage!$D$5:$ABF$11,MATCH(UsagePerHour!$B$100,Usage!$C$5:$C$11,0),MATCH(UsagePerHour!OO$4,Usage!$D$3:$ABF$3,0)),"")</f>
        <v>2.0625920502767769</v>
      </c>
      <c r="OP106" s="6">
        <f>IFERROR(INDEX(Sales!$D$5:$ABF$18,MATCH(UsagePerHour!$B106,Sales!$C$5:$C$18,0),MATCH(UsagePerHour!OP$4,Sales!$D$3:$ABF$3,0))/OP$2*INDEX(Usage!$D$5:$ABF$11,MATCH(UsagePerHour!$B$100,Usage!$C$5:$C$11,0),MATCH(UsagePerHour!OP$4,Usage!$D$3:$ABF$3,0)),"")</f>
        <v>6.1217456649292075</v>
      </c>
      <c r="OQ106" s="6">
        <f>IFERROR(INDEX(Sales!$D$5:$ABF$18,MATCH(UsagePerHour!$B106,Sales!$C$5:$C$18,0),MATCH(UsagePerHour!OQ$4,Sales!$D$3:$ABF$3,0))/OQ$2*INDEX(Usage!$D$5:$ABF$11,MATCH(UsagePerHour!$B$100,Usage!$C$5:$C$11,0),MATCH(UsagePerHour!OQ$4,Usage!$D$3:$ABF$3,0)),"")</f>
        <v>27.235897275038131</v>
      </c>
      <c r="OR106" s="6">
        <f>IFERROR(INDEX(Sales!$D$5:$ABF$18,MATCH(UsagePerHour!$B106,Sales!$C$5:$C$18,0),MATCH(UsagePerHour!OR$4,Sales!$D$3:$ABF$3,0))/OR$2*INDEX(Usage!$D$5:$ABF$11,MATCH(UsagePerHour!$B$100,Usage!$C$5:$C$11,0),MATCH(UsagePerHour!OR$4,Usage!$D$3:$ABF$3,0)),"")</f>
        <v>3.0529712561384201</v>
      </c>
      <c r="OS106" s="6">
        <f>IFERROR(INDEX(Sales!$D$5:$ABF$18,MATCH(UsagePerHour!$B106,Sales!$C$5:$C$18,0),MATCH(UsagePerHour!OS$4,Sales!$D$3:$ABF$3,0))/OS$2*INDEX(Usage!$D$5:$ABF$11,MATCH(UsagePerHour!$B$100,Usage!$C$5:$C$11,0),MATCH(UsagePerHour!OS$4,Usage!$D$3:$ABF$3,0)),"")</f>
        <v>0.6958401671117731</v>
      </c>
      <c r="OT106" s="6">
        <f>IFERROR(INDEX(Sales!$D$5:$ABF$18,MATCH(UsagePerHour!$B106,Sales!$C$5:$C$18,0),MATCH(UsagePerHour!OT$4,Sales!$D$3:$ABF$3,0))/OT$2*INDEX(Usage!$D$5:$ABF$11,MATCH(UsagePerHour!$B$100,Usage!$C$5:$C$11,0),MATCH(UsagePerHour!OT$4,Usage!$D$3:$ABF$3,0)),"")</f>
        <v>0</v>
      </c>
      <c r="OU106" s="6">
        <f>IFERROR(INDEX(Sales!$D$5:$ABF$18,MATCH(UsagePerHour!$B106,Sales!$C$5:$C$18,0),MATCH(UsagePerHour!OU$4,Sales!$D$3:$ABF$3,0))/OU$2*INDEX(Usage!$D$5:$ABF$11,MATCH(UsagePerHour!$B$100,Usage!$C$5:$C$11,0),MATCH(UsagePerHour!OU$4,Usage!$D$3:$ABF$3,0)),"")</f>
        <v>1.5938948482610793</v>
      </c>
      <c r="OV106" s="6">
        <f>IFERROR(INDEX(Sales!$D$5:$ABF$18,MATCH(UsagePerHour!$B106,Sales!$C$5:$C$18,0),MATCH(UsagePerHour!OV$4,Sales!$D$3:$ABF$3,0))/OV$2*INDEX(Usage!$D$5:$ABF$11,MATCH(UsagePerHour!$B$100,Usage!$C$5:$C$11,0),MATCH(UsagePerHour!OV$4,Usage!$D$3:$ABF$3,0)),"")</f>
        <v>1.8736964541469554</v>
      </c>
      <c r="OW106" s="6">
        <f>IFERROR(INDEX(Sales!$D$5:$ABF$18,MATCH(UsagePerHour!$B106,Sales!$C$5:$C$18,0),MATCH(UsagePerHour!OW$4,Sales!$D$3:$ABF$3,0))/OW$2*INDEX(Usage!$D$5:$ABF$11,MATCH(UsagePerHour!$B$100,Usage!$C$5:$C$11,0),MATCH(UsagePerHour!OW$4,Usage!$D$3:$ABF$3,0)),"")</f>
        <v>5.0030239919046435</v>
      </c>
      <c r="OX106" s="6">
        <f>IFERROR(INDEX(Sales!$D$5:$ABF$18,MATCH(UsagePerHour!$B106,Sales!$C$5:$C$18,0),MATCH(UsagePerHour!OX$4,Sales!$D$3:$ABF$3,0))/OX$2*INDEX(Usage!$D$5:$ABF$11,MATCH(UsagePerHour!$B$100,Usage!$C$5:$C$11,0),MATCH(UsagePerHour!OX$4,Usage!$D$3:$ABF$3,0)),"")</f>
        <v>33.144227879005676</v>
      </c>
      <c r="OY106" s="6">
        <f>IFERROR(INDEX(Sales!$D$5:$ABF$18,MATCH(UsagePerHour!$B106,Sales!$C$5:$C$18,0),MATCH(UsagePerHour!OY$4,Sales!$D$3:$ABF$3,0))/OY$2*INDEX(Usage!$D$5:$ABF$11,MATCH(UsagePerHour!$B$100,Usage!$C$5:$C$11,0),MATCH(UsagePerHour!OY$4,Usage!$D$3:$ABF$3,0)),"")</f>
        <v>6.8617930087277532</v>
      </c>
      <c r="OZ106" s="6">
        <f>IFERROR(INDEX(Sales!$D$5:$ABF$18,MATCH(UsagePerHour!$B106,Sales!$C$5:$C$18,0),MATCH(UsagePerHour!OZ$4,Sales!$D$3:$ABF$3,0))/OZ$2*INDEX(Usage!$D$5:$ABF$11,MATCH(UsagePerHour!$B$100,Usage!$C$5:$C$11,0),MATCH(UsagePerHour!OZ$4,Usage!$D$3:$ABF$3,0)),"")</f>
        <v>11.419194777034633</v>
      </c>
      <c r="PA106" s="6">
        <f>IFERROR(INDEX(Sales!$D$5:$ABF$18,MATCH(UsagePerHour!$B106,Sales!$C$5:$C$18,0),MATCH(UsagePerHour!PA$4,Sales!$D$3:$ABF$3,0))/PA$2*INDEX(Usage!$D$5:$ABF$11,MATCH(UsagePerHour!$B$100,Usage!$C$5:$C$11,0),MATCH(UsagePerHour!PA$4,Usage!$D$3:$ABF$3,0)),"")</f>
        <v>2.4202514294365338</v>
      </c>
      <c r="PB106" s="6">
        <f>IFERROR(INDEX(Sales!$D$5:$ABF$18,MATCH(UsagePerHour!$B106,Sales!$C$5:$C$18,0),MATCH(UsagePerHour!PB$4,Sales!$D$3:$ABF$3,0))/PB$2*INDEX(Usage!$D$5:$ABF$11,MATCH(UsagePerHour!$B$100,Usage!$C$5:$C$11,0),MATCH(UsagePerHour!PB$4,Usage!$D$3:$ABF$3,0)),"")</f>
        <v>2.6601507870979297</v>
      </c>
      <c r="PC106" s="6">
        <f>IFERROR(INDEX(Sales!$D$5:$ABF$18,MATCH(UsagePerHour!$B106,Sales!$C$5:$C$18,0),MATCH(UsagePerHour!PC$4,Sales!$D$3:$ABF$3,0))/PC$2*INDEX(Usage!$D$5:$ABF$11,MATCH(UsagePerHour!$B$100,Usage!$C$5:$C$11,0),MATCH(UsagePerHour!PC$4,Usage!$D$3:$ABF$3,0)),"")</f>
        <v>0.76453326788675247</v>
      </c>
      <c r="PD106" s="6">
        <f>IFERROR(INDEX(Sales!$D$5:$ABF$18,MATCH(UsagePerHour!$B106,Sales!$C$5:$C$18,0),MATCH(UsagePerHour!PD$4,Sales!$D$3:$ABF$3,0))/PD$2*INDEX(Usage!$D$5:$ABF$11,MATCH(UsagePerHour!$B$100,Usage!$C$5:$C$11,0),MATCH(UsagePerHour!PD$4,Usage!$D$3:$ABF$3,0)),"")</f>
        <v>2.1508722772414623</v>
      </c>
      <c r="PE106" s="6">
        <f>IFERROR(INDEX(Sales!$D$5:$ABF$18,MATCH(UsagePerHour!$B106,Sales!$C$5:$C$18,0),MATCH(UsagePerHour!PE$4,Sales!$D$3:$ABF$3,0))/PE$2*INDEX(Usage!$D$5:$ABF$11,MATCH(UsagePerHour!$B$100,Usage!$C$5:$C$11,0),MATCH(UsagePerHour!PE$4,Usage!$D$3:$ABF$3,0)),"")</f>
        <v>50.239427729854825</v>
      </c>
      <c r="PF106" s="6">
        <f>IFERROR(INDEX(Sales!$D$5:$ABF$18,MATCH(UsagePerHour!$B106,Sales!$C$5:$C$18,0),MATCH(UsagePerHour!PF$4,Sales!$D$3:$ABF$3,0))/PF$2*INDEX(Usage!$D$5:$ABF$11,MATCH(UsagePerHour!$B$100,Usage!$C$5:$C$11,0),MATCH(UsagePerHour!PF$4,Usage!$D$3:$ABF$3,0)),"")</f>
        <v>10.77345932982262</v>
      </c>
      <c r="PG106" s="6">
        <f>IFERROR(INDEX(Sales!$D$5:$ABF$18,MATCH(UsagePerHour!$B106,Sales!$C$5:$C$18,0),MATCH(UsagePerHour!PG$4,Sales!$D$3:$ABF$3,0))/PG$2*INDEX(Usage!$D$5:$ABF$11,MATCH(UsagePerHour!$B$100,Usage!$C$5:$C$11,0),MATCH(UsagePerHour!PG$4,Usage!$D$3:$ABF$3,0)),"")</f>
        <v>9.3821022599581418</v>
      </c>
      <c r="PH106" s="6">
        <f>IFERROR(INDEX(Sales!$D$5:$ABF$18,MATCH(UsagePerHour!$B106,Sales!$C$5:$C$18,0),MATCH(UsagePerHour!PH$4,Sales!$D$3:$ABF$3,0))/PH$2*INDEX(Usage!$D$5:$ABF$11,MATCH(UsagePerHour!$B$100,Usage!$C$5:$C$11,0),MATCH(UsagePerHour!PH$4,Usage!$D$3:$ABF$3,0)),"")</f>
        <v>7.0526375382579927</v>
      </c>
      <c r="PI106" s="6">
        <f>IFERROR(INDEX(Sales!$D$5:$ABF$18,MATCH(UsagePerHour!$B106,Sales!$C$5:$C$18,0),MATCH(UsagePerHour!PI$4,Sales!$D$3:$ABF$3,0))/PI$2*INDEX(Usage!$D$5:$ABF$11,MATCH(UsagePerHour!$B$100,Usage!$C$5:$C$11,0),MATCH(UsagePerHour!PI$4,Usage!$D$3:$ABF$3,0)),"")</f>
        <v>1.4027899129282035</v>
      </c>
      <c r="PJ106" s="6">
        <f>IFERROR(INDEX(Sales!$D$5:$ABF$18,MATCH(UsagePerHour!$B106,Sales!$C$5:$C$18,0),MATCH(UsagePerHour!PJ$4,Sales!$D$3:$ABF$3,0))/PJ$2*INDEX(Usage!$D$5:$ABF$11,MATCH(UsagePerHour!$B$100,Usage!$C$5:$C$11,0),MATCH(UsagePerHour!PJ$4,Usage!$D$3:$ABF$3,0)),"")</f>
        <v>1.308671129994784</v>
      </c>
      <c r="PK106" s="6">
        <f>IFERROR(INDEX(Sales!$D$5:$ABF$18,MATCH(UsagePerHour!$B106,Sales!$C$5:$C$18,0),MATCH(UsagePerHour!PK$4,Sales!$D$3:$ABF$3,0))/PK$2*INDEX(Usage!$D$5:$ABF$11,MATCH(UsagePerHour!$B$100,Usage!$C$5:$C$11,0),MATCH(UsagePerHour!PK$4,Usage!$D$3:$ABF$3,0)),"")</f>
        <v>6.2841783447104955</v>
      </c>
      <c r="PL106" s="6">
        <f>IFERROR(INDEX(Sales!$D$5:$ABF$18,MATCH(UsagePerHour!$B106,Sales!$C$5:$C$18,0),MATCH(UsagePerHour!PL$4,Sales!$D$3:$ABF$3,0))/PL$2*INDEX(Usage!$D$5:$ABF$11,MATCH(UsagePerHour!$B$100,Usage!$C$5:$C$11,0),MATCH(UsagePerHour!PL$4,Usage!$D$3:$ABF$3,0)),"")</f>
        <v>43.542459351681408</v>
      </c>
      <c r="PM106" s="6">
        <f>IFERROR(INDEX(Sales!$D$5:$ABF$18,MATCH(UsagePerHour!$B106,Sales!$C$5:$C$18,0),MATCH(UsagePerHour!PM$4,Sales!$D$3:$ABF$3,0))/PM$2*INDEX(Usage!$D$5:$ABF$11,MATCH(UsagePerHour!$B$100,Usage!$C$5:$C$11,0),MATCH(UsagePerHour!PM$4,Usage!$D$3:$ABF$3,0)),"")</f>
        <v>11.264506724980746</v>
      </c>
      <c r="PN106" s="6">
        <f>IFERROR(INDEX(Sales!$D$5:$ABF$18,MATCH(UsagePerHour!$B106,Sales!$C$5:$C$18,0),MATCH(UsagePerHour!PN$4,Sales!$D$3:$ABF$3,0))/PN$2*INDEX(Usage!$D$5:$ABF$11,MATCH(UsagePerHour!$B$100,Usage!$C$5:$C$11,0),MATCH(UsagePerHour!PN$4,Usage!$D$3:$ABF$3,0)),"")</f>
        <v>6.0479352544755445</v>
      </c>
      <c r="PO106" s="6">
        <f>IFERROR(INDEX(Sales!$D$5:$ABF$18,MATCH(UsagePerHour!$B106,Sales!$C$5:$C$18,0),MATCH(UsagePerHour!PO$4,Sales!$D$3:$ABF$3,0))/PO$2*INDEX(Usage!$D$5:$ABF$11,MATCH(UsagePerHour!$B$100,Usage!$C$5:$C$11,0),MATCH(UsagePerHour!PO$4,Usage!$D$3:$ABF$3,0)),"")</f>
        <v>1.661765577517863</v>
      </c>
      <c r="PP106" s="6">
        <f>IFERROR(INDEX(Sales!$D$5:$ABF$18,MATCH(UsagePerHour!$B106,Sales!$C$5:$C$18,0),MATCH(UsagePerHour!PP$4,Sales!$D$3:$ABF$3,0))/PP$2*INDEX(Usage!$D$5:$ABF$11,MATCH(UsagePerHour!$B$100,Usage!$C$5:$C$11,0),MATCH(UsagePerHour!PP$4,Usage!$D$3:$ABF$3,0)),"")</f>
        <v>3.7063236870310829</v>
      </c>
      <c r="PQ106" s="6">
        <f>IFERROR(INDEX(Sales!$D$5:$ABF$18,MATCH(UsagePerHour!$B106,Sales!$C$5:$C$18,0),MATCH(UsagePerHour!PQ$4,Sales!$D$3:$ABF$3,0))/PQ$2*INDEX(Usage!$D$5:$ABF$11,MATCH(UsagePerHour!$B$100,Usage!$C$5:$C$11,0),MATCH(UsagePerHour!PQ$4,Usage!$D$3:$ABF$3,0)),"")</f>
        <v>5.0133482262367419</v>
      </c>
      <c r="PR106" s="6">
        <f>IFERROR(INDEX(Sales!$D$5:$ABF$18,MATCH(UsagePerHour!$B106,Sales!$C$5:$C$18,0),MATCH(UsagePerHour!PR$4,Sales!$D$3:$ABF$3,0))/PR$2*INDEX(Usage!$D$5:$ABF$11,MATCH(UsagePerHour!$B$100,Usage!$C$5:$C$11,0),MATCH(UsagePerHour!PR$4,Usage!$D$3:$ABF$3,0)),"")</f>
        <v>29.010496303736449</v>
      </c>
      <c r="PS106" s="6">
        <f>IFERROR(INDEX(Sales!$D$5:$ABF$18,MATCH(UsagePerHour!$B106,Sales!$C$5:$C$18,0),MATCH(UsagePerHour!PS$4,Sales!$D$3:$ABF$3,0))/PS$2*INDEX(Usage!$D$5:$ABF$11,MATCH(UsagePerHour!$B$100,Usage!$C$5:$C$11,0),MATCH(UsagePerHour!PS$4,Usage!$D$3:$ABF$3,0)),"")</f>
        <v>25.484794750708062</v>
      </c>
      <c r="PT106" s="6">
        <f>IFERROR(INDEX(Sales!$D$5:$ABF$18,MATCH(UsagePerHour!$B106,Sales!$C$5:$C$18,0),MATCH(UsagePerHour!PT$4,Sales!$D$3:$ABF$3,0))/PT$2*INDEX(Usage!$D$5:$ABF$11,MATCH(UsagePerHour!$B$100,Usage!$C$5:$C$11,0),MATCH(UsagePerHour!PT$4,Usage!$D$3:$ABF$3,0)),"")</f>
        <v>11.443035017044011</v>
      </c>
      <c r="PU106" s="6">
        <f>IFERROR(INDEX(Sales!$D$5:$ABF$18,MATCH(UsagePerHour!$B106,Sales!$C$5:$C$18,0),MATCH(UsagePerHour!PU$4,Sales!$D$3:$ABF$3,0))/PU$2*INDEX(Usage!$D$5:$ABF$11,MATCH(UsagePerHour!$B$100,Usage!$C$5:$C$11,0),MATCH(UsagePerHour!PU$4,Usage!$D$3:$ABF$3,0)),"")</f>
        <v>14.216513069374932</v>
      </c>
      <c r="PV106" s="6">
        <f>IFERROR(INDEX(Sales!$D$5:$ABF$18,MATCH(UsagePerHour!$B106,Sales!$C$5:$C$18,0),MATCH(UsagePerHour!PV$4,Sales!$D$3:$ABF$3,0))/PV$2*INDEX(Usage!$D$5:$ABF$11,MATCH(UsagePerHour!$B$100,Usage!$C$5:$C$11,0),MATCH(UsagePerHour!PV$4,Usage!$D$3:$ABF$3,0)),"")</f>
        <v>4.0690437134451916</v>
      </c>
      <c r="PW106" s="6">
        <f>IFERROR(INDEX(Sales!$D$5:$ABF$18,MATCH(UsagePerHour!$B106,Sales!$C$5:$C$18,0),MATCH(UsagePerHour!PW$4,Sales!$D$3:$ABF$3,0))/PW$2*INDEX(Usage!$D$5:$ABF$11,MATCH(UsagePerHour!$B$100,Usage!$C$5:$C$11,0),MATCH(UsagePerHour!PW$4,Usage!$D$3:$ABF$3,0)),"")</f>
        <v>4.6430185171008258</v>
      </c>
      <c r="PX106" s="6">
        <f>IFERROR(INDEX(Sales!$D$5:$ABF$18,MATCH(UsagePerHour!$B106,Sales!$C$5:$C$18,0),MATCH(UsagePerHour!PX$4,Sales!$D$3:$ABF$3,0))/PX$2*INDEX(Usage!$D$5:$ABF$11,MATCH(UsagePerHour!$B$100,Usage!$C$5:$C$11,0),MATCH(UsagePerHour!PX$4,Usage!$D$3:$ABF$3,0)),"")</f>
        <v>3.1025438206274587</v>
      </c>
      <c r="PY106" s="6">
        <f>IFERROR(INDEX(Sales!$D$5:$ABF$18,MATCH(UsagePerHour!$B106,Sales!$C$5:$C$18,0),MATCH(UsagePerHour!PY$4,Sales!$D$3:$ABF$3,0))/PY$2*INDEX(Usage!$D$5:$ABF$11,MATCH(UsagePerHour!$B$100,Usage!$C$5:$C$11,0),MATCH(UsagePerHour!PY$4,Usage!$D$3:$ABF$3,0)),"")</f>
        <v>1.4259739459089493</v>
      </c>
      <c r="PZ106" s="6">
        <f>IFERROR(INDEX(Sales!$D$5:$ABF$18,MATCH(UsagePerHour!$B106,Sales!$C$5:$C$18,0),MATCH(UsagePerHour!PZ$4,Sales!$D$3:$ABF$3,0))/PZ$2*INDEX(Usage!$D$5:$ABF$11,MATCH(UsagePerHour!$B$100,Usage!$C$5:$C$11,0),MATCH(UsagePerHour!PZ$4,Usage!$D$3:$ABF$3,0)),"")</f>
        <v>17.446482789398846</v>
      </c>
      <c r="QA106" s="6">
        <f>IFERROR(INDEX(Sales!$D$5:$ABF$18,MATCH(UsagePerHour!$B106,Sales!$C$5:$C$18,0),MATCH(UsagePerHour!QA$4,Sales!$D$3:$ABF$3,0))/QA$2*INDEX(Usage!$D$5:$ABF$11,MATCH(UsagePerHour!$B$100,Usage!$C$5:$C$11,0),MATCH(UsagePerHour!QA$4,Usage!$D$3:$ABF$3,0)),"")</f>
        <v>6.995644115273949</v>
      </c>
      <c r="QB106" s="6">
        <f>IFERROR(INDEX(Sales!$D$5:$ABF$18,MATCH(UsagePerHour!$B106,Sales!$C$5:$C$18,0),MATCH(UsagePerHour!QB$4,Sales!$D$3:$ABF$3,0))/QB$2*INDEX(Usage!$D$5:$ABF$11,MATCH(UsagePerHour!$B$100,Usage!$C$5:$C$11,0),MATCH(UsagePerHour!QB$4,Usage!$D$3:$ABF$3,0)),"")</f>
        <v>4.771118090470793</v>
      </c>
      <c r="QC106" s="6">
        <f>IFERROR(INDEX(Sales!$D$5:$ABF$18,MATCH(UsagePerHour!$B106,Sales!$C$5:$C$18,0),MATCH(UsagePerHour!QC$4,Sales!$D$3:$ABF$3,0))/QC$2*INDEX(Usage!$D$5:$ABF$11,MATCH(UsagePerHour!$B$100,Usage!$C$5:$C$11,0),MATCH(UsagePerHour!QC$4,Usage!$D$3:$ABF$3,0)),"")</f>
        <v>2.7653204494208827</v>
      </c>
      <c r="QD106" s="6">
        <f>IFERROR(INDEX(Sales!$D$5:$ABF$18,MATCH(UsagePerHour!$B106,Sales!$C$5:$C$18,0),MATCH(UsagePerHour!QD$4,Sales!$D$3:$ABF$3,0))/QD$2*INDEX(Usage!$D$5:$ABF$11,MATCH(UsagePerHour!$B$100,Usage!$C$5:$C$11,0),MATCH(UsagePerHour!QD$4,Usage!$D$3:$ABF$3,0)),"")</f>
        <v>4.9472248525336413</v>
      </c>
      <c r="QE106" s="6">
        <f>IFERROR(INDEX(Sales!$D$5:$ABF$18,MATCH(UsagePerHour!$B106,Sales!$C$5:$C$18,0),MATCH(UsagePerHour!QE$4,Sales!$D$3:$ABF$3,0))/QE$2*INDEX(Usage!$D$5:$ABF$11,MATCH(UsagePerHour!$B$100,Usage!$C$5:$C$11,0),MATCH(UsagePerHour!QE$4,Usage!$D$3:$ABF$3,0)),"")</f>
        <v>0.46511924394993276</v>
      </c>
      <c r="QF106" s="6">
        <f>IFERROR(INDEX(Sales!$D$5:$ABF$18,MATCH(UsagePerHour!$B106,Sales!$C$5:$C$18,0),MATCH(UsagePerHour!QF$4,Sales!$D$3:$ABF$3,0))/QF$2*INDEX(Usage!$D$5:$ABF$11,MATCH(UsagePerHour!$B$100,Usage!$C$5:$C$11,0),MATCH(UsagePerHour!QF$4,Usage!$D$3:$ABF$3,0)),"")</f>
        <v>2.984213831375349</v>
      </c>
      <c r="QG106" s="6">
        <f>IFERROR(INDEX(Sales!$D$5:$ABF$18,MATCH(UsagePerHour!$B106,Sales!$C$5:$C$18,0),MATCH(UsagePerHour!QG$4,Sales!$D$3:$ABF$3,0))/QG$2*INDEX(Usage!$D$5:$ABF$11,MATCH(UsagePerHour!$B$100,Usage!$C$5:$C$11,0),MATCH(UsagePerHour!QG$4,Usage!$D$3:$ABF$3,0)),"")</f>
        <v>2.4751216813332233</v>
      </c>
      <c r="QH106" s="6">
        <f>IFERROR(INDEX(Sales!$D$5:$ABF$18,MATCH(UsagePerHour!$B106,Sales!$C$5:$C$18,0),MATCH(UsagePerHour!QH$4,Sales!$D$3:$ABF$3,0))/QH$2*INDEX(Usage!$D$5:$ABF$11,MATCH(UsagePerHour!$B$100,Usage!$C$5:$C$11,0),MATCH(UsagePerHour!QH$4,Usage!$D$3:$ABF$3,0)),"")</f>
        <v>4.0986027552484563</v>
      </c>
      <c r="QI106" s="6">
        <f>IFERROR(INDEX(Sales!$D$5:$ABF$18,MATCH(UsagePerHour!$B106,Sales!$C$5:$C$18,0),MATCH(UsagePerHour!QI$4,Sales!$D$3:$ABF$3,0))/QI$2*INDEX(Usage!$D$5:$ABF$11,MATCH(UsagePerHour!$B$100,Usage!$C$5:$C$11,0),MATCH(UsagePerHour!QI$4,Usage!$D$3:$ABF$3,0)),"")</f>
        <v>5.1291301465722663</v>
      </c>
      <c r="QJ106" s="6">
        <f>IFERROR(INDEX(Sales!$D$5:$ABF$18,MATCH(UsagePerHour!$B106,Sales!$C$5:$C$18,0),MATCH(UsagePerHour!QJ$4,Sales!$D$3:$ABF$3,0))/QJ$2*INDEX(Usage!$D$5:$ABF$11,MATCH(UsagePerHour!$B$100,Usage!$C$5:$C$11,0),MATCH(UsagePerHour!QJ$4,Usage!$D$3:$ABF$3,0)),"")</f>
        <v>1.5096177125492654</v>
      </c>
      <c r="QK106" s="6">
        <f>IFERROR(INDEX(Sales!$D$5:$ABF$18,MATCH(UsagePerHour!$B106,Sales!$C$5:$C$18,0),MATCH(UsagePerHour!QK$4,Sales!$D$3:$ABF$3,0))/QK$2*INDEX(Usage!$D$5:$ABF$11,MATCH(UsagePerHour!$B$100,Usage!$C$5:$C$11,0),MATCH(UsagePerHour!QK$4,Usage!$D$3:$ABF$3,0)),"")</f>
        <v>1.5134658348707664</v>
      </c>
      <c r="QL106" s="6">
        <f>IFERROR(INDEX(Sales!$D$5:$ABF$18,MATCH(UsagePerHour!$B106,Sales!$C$5:$C$18,0),MATCH(UsagePerHour!QL$4,Sales!$D$3:$ABF$3,0))/QL$2*INDEX(Usage!$D$5:$ABF$11,MATCH(UsagePerHour!$B$100,Usage!$C$5:$C$11,0),MATCH(UsagePerHour!QL$4,Usage!$D$3:$ABF$3,0)),"")</f>
        <v>4.9179351241628808</v>
      </c>
      <c r="QM106" s="6">
        <f>IFERROR(INDEX(Sales!$D$5:$ABF$18,MATCH(UsagePerHour!$B106,Sales!$C$5:$C$18,0),MATCH(UsagePerHour!QM$4,Sales!$D$3:$ABF$3,0))/QM$2*INDEX(Usage!$D$5:$ABF$11,MATCH(UsagePerHour!$B$100,Usage!$C$5:$C$11,0),MATCH(UsagePerHour!QM$4,Usage!$D$3:$ABF$3,0)),"")</f>
        <v>5.6177885105207368</v>
      </c>
      <c r="QN106" s="6">
        <f>IFERROR(INDEX(Sales!$D$5:$ABF$18,MATCH(UsagePerHour!$B106,Sales!$C$5:$C$18,0),MATCH(UsagePerHour!QN$4,Sales!$D$3:$ABF$3,0))/QN$2*INDEX(Usage!$D$5:$ABF$11,MATCH(UsagePerHour!$B$100,Usage!$C$5:$C$11,0),MATCH(UsagePerHour!QN$4,Usage!$D$3:$ABF$3,0)),"")</f>
        <v>20.805473131939443</v>
      </c>
      <c r="QO106" s="6">
        <f>IFERROR(INDEX(Sales!$D$5:$ABF$18,MATCH(UsagePerHour!$B106,Sales!$C$5:$C$18,0),MATCH(UsagePerHour!QO$4,Sales!$D$3:$ABF$3,0))/QO$2*INDEX(Usage!$D$5:$ABF$11,MATCH(UsagePerHour!$B$100,Usage!$C$5:$C$11,0),MATCH(UsagePerHour!QO$4,Usage!$D$3:$ABF$3,0)),"")</f>
        <v>6.0915861471847688</v>
      </c>
      <c r="QP106" s="6">
        <f>IFERROR(INDEX(Sales!$D$5:$ABF$18,MATCH(UsagePerHour!$B106,Sales!$C$5:$C$18,0),MATCH(UsagePerHour!QP$4,Sales!$D$3:$ABF$3,0))/QP$2*INDEX(Usage!$D$5:$ABF$11,MATCH(UsagePerHour!$B$100,Usage!$C$5:$C$11,0),MATCH(UsagePerHour!QP$4,Usage!$D$3:$ABF$3,0)),"")</f>
        <v>4.9629017184862603</v>
      </c>
      <c r="QQ106" s="6">
        <f>IFERROR(INDEX(Sales!$D$5:$ABF$18,MATCH(UsagePerHour!$B106,Sales!$C$5:$C$18,0),MATCH(UsagePerHour!QQ$4,Sales!$D$3:$ABF$3,0))/QQ$2*INDEX(Usage!$D$5:$ABF$11,MATCH(UsagePerHour!$B$100,Usage!$C$5:$C$11,0),MATCH(UsagePerHour!QQ$4,Usage!$D$3:$ABF$3,0)),"")</f>
        <v>10.34384439607274</v>
      </c>
      <c r="QR106" s="6">
        <f>IFERROR(INDEX(Sales!$D$5:$ABF$18,MATCH(UsagePerHour!$B106,Sales!$C$5:$C$18,0),MATCH(UsagePerHour!QR$4,Sales!$D$3:$ABF$3,0))/QR$2*INDEX(Usage!$D$5:$ABF$11,MATCH(UsagePerHour!$B$100,Usage!$C$5:$C$11,0),MATCH(UsagePerHour!QR$4,Usage!$D$3:$ABF$3,0)),"")</f>
        <v>1.2879910678759439</v>
      </c>
      <c r="QS106" s="6">
        <f>IFERROR(INDEX(Sales!$D$5:$ABF$18,MATCH(UsagePerHour!$B106,Sales!$C$5:$C$18,0),MATCH(UsagePerHour!QS$4,Sales!$D$3:$ABF$3,0))/QS$2*INDEX(Usage!$D$5:$ABF$11,MATCH(UsagePerHour!$B$100,Usage!$C$5:$C$11,0),MATCH(UsagePerHour!QS$4,Usage!$D$3:$ABF$3,0)),"")</f>
        <v>2.1987639717370815</v>
      </c>
      <c r="QT106" s="6">
        <f>IFERROR(INDEX(Sales!$D$5:$ABF$18,MATCH(UsagePerHour!$B106,Sales!$C$5:$C$18,0),MATCH(UsagePerHour!QT$4,Sales!$D$3:$ABF$3,0))/QT$2*INDEX(Usage!$D$5:$ABF$11,MATCH(UsagePerHour!$B$100,Usage!$C$5:$C$11,0),MATCH(UsagePerHour!QT$4,Usage!$D$3:$ABF$3,0)),"")</f>
        <v>4.2983066782038319</v>
      </c>
      <c r="QU106" s="6">
        <f>IFERROR(INDEX(Sales!$D$5:$ABF$18,MATCH(UsagePerHour!$B106,Sales!$C$5:$C$18,0),MATCH(UsagePerHour!QU$4,Sales!$D$3:$ABF$3,0))/QU$2*INDEX(Usage!$D$5:$ABF$11,MATCH(UsagePerHour!$B$100,Usage!$C$5:$C$11,0),MATCH(UsagePerHour!QU$4,Usage!$D$3:$ABF$3,0)),"")</f>
        <v>29.552029249475478</v>
      </c>
      <c r="QV106" s="6">
        <f>IFERROR(INDEX(Sales!$D$5:$ABF$18,MATCH(UsagePerHour!$B106,Sales!$C$5:$C$18,0),MATCH(UsagePerHour!QV$4,Sales!$D$3:$ABF$3,0))/QV$2*INDEX(Usage!$D$5:$ABF$11,MATCH(UsagePerHour!$B$100,Usage!$C$5:$C$11,0),MATCH(UsagePerHour!QV$4,Usage!$D$3:$ABF$3,0)),"")</f>
        <v>5.2447266071608318</v>
      </c>
      <c r="QW106" s="6">
        <f>IFERROR(INDEX(Sales!$D$5:$ABF$18,MATCH(UsagePerHour!$B106,Sales!$C$5:$C$18,0),MATCH(UsagePerHour!QW$4,Sales!$D$3:$ABF$3,0))/QW$2*INDEX(Usage!$D$5:$ABF$11,MATCH(UsagePerHour!$B$100,Usage!$C$5:$C$11,0),MATCH(UsagePerHour!QW$4,Usage!$D$3:$ABF$3,0)),"")</f>
        <v>12.145685947570906</v>
      </c>
      <c r="QX106" s="6">
        <f>IFERROR(INDEX(Sales!$D$5:$ABF$18,MATCH(UsagePerHour!$B106,Sales!$C$5:$C$18,0),MATCH(UsagePerHour!QX$4,Sales!$D$3:$ABF$3,0))/QX$2*INDEX(Usage!$D$5:$ABF$11,MATCH(UsagePerHour!$B$100,Usage!$C$5:$C$11,0),MATCH(UsagePerHour!QX$4,Usage!$D$3:$ABF$3,0)),"")</f>
        <v>7.2384461502675048</v>
      </c>
      <c r="QY106" s="6">
        <f>IFERROR(INDEX(Sales!$D$5:$ABF$18,MATCH(UsagePerHour!$B106,Sales!$C$5:$C$18,0),MATCH(UsagePerHour!QY$4,Sales!$D$3:$ABF$3,0))/QY$2*INDEX(Usage!$D$5:$ABF$11,MATCH(UsagePerHour!$B$100,Usage!$C$5:$C$11,0),MATCH(UsagePerHour!QY$4,Usage!$D$3:$ABF$3,0)),"")</f>
        <v>0.96324005028253412</v>
      </c>
      <c r="QZ106" s="6">
        <f>IFERROR(INDEX(Sales!$D$5:$ABF$18,MATCH(UsagePerHour!$B106,Sales!$C$5:$C$18,0),MATCH(UsagePerHour!QZ$4,Sales!$D$3:$ABF$3,0))/QZ$2*INDEX(Usage!$D$5:$ABF$11,MATCH(UsagePerHour!$B$100,Usage!$C$5:$C$11,0),MATCH(UsagePerHour!QZ$4,Usage!$D$3:$ABF$3,0)),"")</f>
        <v>3.7144411912110451</v>
      </c>
      <c r="RA106" s="6">
        <f>IFERROR(INDEX(Sales!$D$5:$ABF$18,MATCH(UsagePerHour!$B106,Sales!$C$5:$C$18,0),MATCH(UsagePerHour!RA$4,Sales!$D$3:$ABF$3,0))/RA$2*INDEX(Usage!$D$5:$ABF$11,MATCH(UsagePerHour!$B$100,Usage!$C$5:$C$11,0),MATCH(UsagePerHour!RA$4,Usage!$D$3:$ABF$3,0)),"")</f>
        <v>7.4717150748291514</v>
      </c>
      <c r="RB106" s="6">
        <f>IFERROR(INDEX(Sales!$D$5:$ABF$18,MATCH(UsagePerHour!$B106,Sales!$C$5:$C$18,0),MATCH(UsagePerHour!RB$4,Sales!$D$3:$ABF$3,0))/RB$2*INDEX(Usage!$D$5:$ABF$11,MATCH(UsagePerHour!$B$100,Usage!$C$5:$C$11,0),MATCH(UsagePerHour!RB$4,Usage!$D$3:$ABF$3,0)),"")</f>
        <v>20.380423044248296</v>
      </c>
      <c r="RC106" s="6">
        <f>IFERROR(INDEX(Sales!$D$5:$ABF$18,MATCH(UsagePerHour!$B106,Sales!$C$5:$C$18,0),MATCH(UsagePerHour!RC$4,Sales!$D$3:$ABF$3,0))/RC$2*INDEX(Usage!$D$5:$ABF$11,MATCH(UsagePerHour!$B$100,Usage!$C$5:$C$11,0),MATCH(UsagePerHour!RC$4,Usage!$D$3:$ABF$3,0)),"")</f>
        <v>2.7585230778164083</v>
      </c>
      <c r="RD106" s="6">
        <f>IFERROR(INDEX(Sales!$D$5:$ABF$18,MATCH(UsagePerHour!$B106,Sales!$C$5:$C$18,0),MATCH(UsagePerHour!RD$4,Sales!$D$3:$ABF$3,0))/RD$2*INDEX(Usage!$D$5:$ABF$11,MATCH(UsagePerHour!$B$100,Usage!$C$5:$C$11,0),MATCH(UsagePerHour!RD$4,Usage!$D$3:$ABF$3,0)),"")</f>
        <v>1.6121605684386038</v>
      </c>
      <c r="RE106" s="6">
        <f>IFERROR(INDEX(Sales!$D$5:$ABF$18,MATCH(UsagePerHour!$B106,Sales!$C$5:$C$18,0),MATCH(UsagePerHour!RE$4,Sales!$D$3:$ABF$3,0))/RE$2*INDEX(Usage!$D$5:$ABF$11,MATCH(UsagePerHour!$B$100,Usage!$C$5:$C$11,0),MATCH(UsagePerHour!RE$4,Usage!$D$3:$ABF$3,0)),"")</f>
        <v>2.9057158119658122</v>
      </c>
      <c r="RF106" s="6">
        <f>IFERROR(INDEX(Sales!$D$5:$ABF$18,MATCH(UsagePerHour!$B106,Sales!$C$5:$C$18,0),MATCH(UsagePerHour!RF$4,Sales!$D$3:$ABF$3,0))/RF$2*INDEX(Usage!$D$5:$ABF$11,MATCH(UsagePerHour!$B$100,Usage!$C$5:$C$11,0),MATCH(UsagePerHour!RF$4,Usage!$D$3:$ABF$3,0)),"")</f>
        <v>1.6289549926852356</v>
      </c>
      <c r="RG106" s="6">
        <f>IFERROR(INDEX(Sales!$D$5:$ABF$18,MATCH(UsagePerHour!$B106,Sales!$C$5:$C$18,0),MATCH(UsagePerHour!RG$4,Sales!$D$3:$ABF$3,0))/RG$2*INDEX(Usage!$D$5:$ABF$11,MATCH(UsagePerHour!$B$100,Usage!$C$5:$C$11,0),MATCH(UsagePerHour!RG$4,Usage!$D$3:$ABF$3,0)),"")</f>
        <v>5.018675905375412</v>
      </c>
      <c r="RH106" s="6">
        <f>IFERROR(INDEX(Sales!$D$5:$ABF$18,MATCH(UsagePerHour!$B106,Sales!$C$5:$C$18,0),MATCH(UsagePerHour!RH$4,Sales!$D$3:$ABF$3,0))/RH$2*INDEX(Usage!$D$5:$ABF$11,MATCH(UsagePerHour!$B$100,Usage!$C$5:$C$11,0),MATCH(UsagePerHour!RH$4,Usage!$D$3:$ABF$3,0)),"")</f>
        <v>8.6924943731186399</v>
      </c>
      <c r="RI106" s="6">
        <f>IFERROR(INDEX(Sales!$D$5:$ABF$18,MATCH(UsagePerHour!$B106,Sales!$C$5:$C$18,0),MATCH(UsagePerHour!RI$4,Sales!$D$3:$ABF$3,0))/RI$2*INDEX(Usage!$D$5:$ABF$11,MATCH(UsagePerHour!$B$100,Usage!$C$5:$C$11,0),MATCH(UsagePerHour!RI$4,Usage!$D$3:$ABF$3,0)),"")</f>
        <v>16.11635918242364</v>
      </c>
      <c r="RJ106" s="6">
        <f>IFERROR(INDEX(Sales!$D$5:$ABF$18,MATCH(UsagePerHour!$B106,Sales!$C$5:$C$18,0),MATCH(UsagePerHour!RJ$4,Sales!$D$3:$ABF$3,0))/RJ$2*INDEX(Usage!$D$5:$ABF$11,MATCH(UsagePerHour!$B$100,Usage!$C$5:$C$11,0),MATCH(UsagePerHour!RJ$4,Usage!$D$3:$ABF$3,0)),"")</f>
        <v>4.5897341403601519</v>
      </c>
      <c r="RK106" s="6">
        <f>IFERROR(INDEX(Sales!$D$5:$ABF$18,MATCH(UsagePerHour!$B106,Sales!$C$5:$C$18,0),MATCH(UsagePerHour!RK$4,Sales!$D$3:$ABF$3,0))/RK$2*INDEX(Usage!$D$5:$ABF$11,MATCH(UsagePerHour!$B$100,Usage!$C$5:$C$11,0),MATCH(UsagePerHour!RK$4,Usage!$D$3:$ABF$3,0)),"")</f>
        <v>5.6284802600320187</v>
      </c>
      <c r="RL106" s="6">
        <f>IFERROR(INDEX(Sales!$D$5:$ABF$18,MATCH(UsagePerHour!$B106,Sales!$C$5:$C$18,0),MATCH(UsagePerHour!RL$4,Sales!$D$3:$ABF$3,0))/RL$2*INDEX(Usage!$D$5:$ABF$11,MATCH(UsagePerHour!$B$100,Usage!$C$5:$C$11,0),MATCH(UsagePerHour!RL$4,Usage!$D$3:$ABF$3,0)),"")</f>
        <v>4.7690871237564672</v>
      </c>
      <c r="RM106" s="6">
        <f>IFERROR(INDEX(Sales!$D$5:$ABF$18,MATCH(UsagePerHour!$B106,Sales!$C$5:$C$18,0),MATCH(UsagePerHour!RM$4,Sales!$D$3:$ABF$3,0))/RM$2*INDEX(Usage!$D$5:$ABF$11,MATCH(UsagePerHour!$B$100,Usage!$C$5:$C$11,0),MATCH(UsagePerHour!RM$4,Usage!$D$3:$ABF$3,0)),"")</f>
        <v>0.50691551340026764</v>
      </c>
      <c r="RN106" s="6">
        <f>IFERROR(INDEX(Sales!$D$5:$ABF$18,MATCH(UsagePerHour!$B106,Sales!$C$5:$C$18,0),MATCH(UsagePerHour!RN$4,Sales!$D$3:$ABF$3,0))/RN$2*INDEX(Usage!$D$5:$ABF$11,MATCH(UsagePerHour!$B$100,Usage!$C$5:$C$11,0),MATCH(UsagePerHour!RN$4,Usage!$D$3:$ABF$3,0)),"")</f>
        <v>4.4846177047202529</v>
      </c>
      <c r="RO106" s="6">
        <f>IFERROR(INDEX(Sales!$D$5:$ABF$18,MATCH(UsagePerHour!$B106,Sales!$C$5:$C$18,0),MATCH(UsagePerHour!RO$4,Sales!$D$3:$ABF$3,0))/RO$2*INDEX(Usage!$D$5:$ABF$11,MATCH(UsagePerHour!$B$100,Usage!$C$5:$C$11,0),MATCH(UsagePerHour!RO$4,Usage!$D$3:$ABF$3,0)),"")</f>
        <v>6.1958134622575294</v>
      </c>
      <c r="RP106" s="6">
        <f>IFERROR(INDEX(Sales!$D$5:$ABF$18,MATCH(UsagePerHour!$B106,Sales!$C$5:$C$18,0),MATCH(UsagePerHour!RP$4,Sales!$D$3:$ABF$3,0))/RP$2*INDEX(Usage!$D$5:$ABF$11,MATCH(UsagePerHour!$B$100,Usage!$C$5:$C$11,0),MATCH(UsagePerHour!RP$4,Usage!$D$3:$ABF$3,0)),"")</f>
        <v>17.663281936341416</v>
      </c>
      <c r="RQ106" s="6">
        <f>IFERROR(INDEX(Sales!$D$5:$ABF$18,MATCH(UsagePerHour!$B106,Sales!$C$5:$C$18,0),MATCH(UsagePerHour!RQ$4,Sales!$D$3:$ABF$3,0))/RQ$2*INDEX(Usage!$D$5:$ABF$11,MATCH(UsagePerHour!$B$100,Usage!$C$5:$C$11,0),MATCH(UsagePerHour!RQ$4,Usage!$D$3:$ABF$3,0)),"")</f>
        <v>4.3085099253405632</v>
      </c>
      <c r="RR106" s="6">
        <f>IFERROR(INDEX(Sales!$D$5:$ABF$18,MATCH(UsagePerHour!$B106,Sales!$C$5:$C$18,0),MATCH(UsagePerHour!RR$4,Sales!$D$3:$ABF$3,0))/RR$2*INDEX(Usage!$D$5:$ABF$11,MATCH(UsagePerHour!$B$100,Usage!$C$5:$C$11,0),MATCH(UsagePerHour!RR$4,Usage!$D$3:$ABF$3,0)),"")</f>
        <v>6.9729078854252702</v>
      </c>
      <c r="RS106" s="6">
        <f>IFERROR(INDEX(Sales!$D$5:$ABF$18,MATCH(UsagePerHour!$B106,Sales!$C$5:$C$18,0),MATCH(UsagePerHour!RS$4,Sales!$D$3:$ABF$3,0))/RS$2*INDEX(Usage!$D$5:$ABF$11,MATCH(UsagePerHour!$B$100,Usage!$C$5:$C$11,0),MATCH(UsagePerHour!RS$4,Usage!$D$3:$ABF$3,0)),"")</f>
        <v>9.1746213068255287</v>
      </c>
      <c r="RT106" s="6">
        <f>IFERROR(INDEX(Sales!$D$5:$ABF$18,MATCH(UsagePerHour!$B106,Sales!$C$5:$C$18,0),MATCH(UsagePerHour!RT$4,Sales!$D$3:$ABF$3,0))/RT$2*INDEX(Usage!$D$5:$ABF$11,MATCH(UsagePerHour!$B$100,Usage!$C$5:$C$11,0),MATCH(UsagePerHour!RT$4,Usage!$D$3:$ABF$3,0)),"")</f>
        <v>8.6794045445200929</v>
      </c>
      <c r="RU106" s="6">
        <f>IFERROR(INDEX(Sales!$D$5:$ABF$18,MATCH(UsagePerHour!$B106,Sales!$C$5:$C$18,0),MATCH(UsagePerHour!RU$4,Sales!$D$3:$ABF$3,0))/RU$2*INDEX(Usage!$D$5:$ABF$11,MATCH(UsagePerHour!$B$100,Usage!$C$5:$C$11,0),MATCH(UsagePerHour!RU$4,Usage!$D$3:$ABF$3,0)),"")</f>
        <v>2.5307056288355594</v>
      </c>
      <c r="RV106" s="6">
        <f>IFERROR(INDEX(Sales!$D$5:$ABF$18,MATCH(UsagePerHour!$B106,Sales!$C$5:$C$18,0),MATCH(UsagePerHour!RV$4,Sales!$D$3:$ABF$3,0))/RV$2*INDEX(Usage!$D$5:$ABF$11,MATCH(UsagePerHour!$B$100,Usage!$C$5:$C$11,0),MATCH(UsagePerHour!RV$4,Usage!$D$3:$ABF$3,0)),"")</f>
        <v>3.1114042950477576</v>
      </c>
      <c r="RW106" s="6">
        <f>IFERROR(INDEX(Sales!$D$5:$ABF$18,MATCH(UsagePerHour!$B106,Sales!$C$5:$C$18,0),MATCH(UsagePerHour!RW$4,Sales!$D$3:$ABF$3,0))/RW$2*INDEX(Usage!$D$5:$ABF$11,MATCH(UsagePerHour!$B$100,Usage!$C$5:$C$11,0),MATCH(UsagePerHour!RW$4,Usage!$D$3:$ABF$3,0)),"")</f>
        <v>25.421576873256615</v>
      </c>
      <c r="RX106" s="6">
        <f>IFERROR(INDEX(Sales!$D$5:$ABF$18,MATCH(UsagePerHour!$B106,Sales!$C$5:$C$18,0),MATCH(UsagePerHour!RX$4,Sales!$D$3:$ABF$3,0))/RX$2*INDEX(Usage!$D$5:$ABF$11,MATCH(UsagePerHour!$B$100,Usage!$C$5:$C$11,0),MATCH(UsagePerHour!RX$4,Usage!$D$3:$ABF$3,0)),"")</f>
        <v>3.3680381150661862</v>
      </c>
      <c r="RY106" s="6">
        <f>IFERROR(INDEX(Sales!$D$5:$ABF$18,MATCH(UsagePerHour!$B106,Sales!$C$5:$C$18,0),MATCH(UsagePerHour!RY$4,Sales!$D$3:$ABF$3,0))/RY$2*INDEX(Usage!$D$5:$ABF$11,MATCH(UsagePerHour!$B$100,Usage!$C$5:$C$11,0),MATCH(UsagePerHour!RY$4,Usage!$D$3:$ABF$3,0)),"")</f>
        <v>4.2971447094392827</v>
      </c>
      <c r="RZ106" s="6">
        <f>IFERROR(INDEX(Sales!$D$5:$ABF$18,MATCH(UsagePerHour!$B106,Sales!$C$5:$C$18,0),MATCH(UsagePerHour!RZ$4,Sales!$D$3:$ABF$3,0))/RZ$2*INDEX(Usage!$D$5:$ABF$11,MATCH(UsagePerHour!$B$100,Usage!$C$5:$C$11,0),MATCH(UsagePerHour!RZ$4,Usage!$D$3:$ABF$3,0)),"")</f>
        <v>7.2030930371484319</v>
      </c>
      <c r="SA106" s="6">
        <f>IFERROR(INDEX(Sales!$D$5:$ABF$18,MATCH(UsagePerHour!$B106,Sales!$C$5:$C$18,0),MATCH(UsagePerHour!SA$4,Sales!$D$3:$ABF$3,0))/SA$2*INDEX(Usage!$D$5:$ABF$11,MATCH(UsagePerHour!$B$100,Usage!$C$5:$C$11,0),MATCH(UsagePerHour!SA$4,Usage!$D$3:$ABF$3,0)),"")</f>
        <v>0.96886823581750003</v>
      </c>
      <c r="SB106" s="6">
        <f>IFERROR(INDEX(Sales!$D$5:$ABF$18,MATCH(UsagePerHour!$B106,Sales!$C$5:$C$18,0),MATCH(UsagePerHour!SB$4,Sales!$D$3:$ABF$3,0))/SB$2*INDEX(Usage!$D$5:$ABF$11,MATCH(UsagePerHour!$B$100,Usage!$C$5:$C$11,0),MATCH(UsagePerHour!SB$4,Usage!$D$3:$ABF$3,0)),"")</f>
        <v>1.7443422921183431</v>
      </c>
      <c r="SC106" s="6">
        <f>IFERROR(INDEX(Sales!$D$5:$ABF$18,MATCH(UsagePerHour!$B106,Sales!$C$5:$C$18,0),MATCH(UsagePerHour!SC$4,Sales!$D$3:$ABF$3,0))/SC$2*INDEX(Usage!$D$5:$ABF$11,MATCH(UsagePerHour!$B$100,Usage!$C$5:$C$11,0),MATCH(UsagePerHour!SC$4,Usage!$D$3:$ABF$3,0)),"")</f>
        <v>5.2539170155014538</v>
      </c>
      <c r="SD106" s="6">
        <f>IFERROR(INDEX(Sales!$D$5:$ABF$18,MATCH(UsagePerHour!$B106,Sales!$C$5:$C$18,0),MATCH(UsagePerHour!SD$4,Sales!$D$3:$ABF$3,0))/SD$2*INDEX(Usage!$D$5:$ABF$11,MATCH(UsagePerHour!$B$100,Usage!$C$5:$C$11,0),MATCH(UsagePerHour!SD$4,Usage!$D$3:$ABF$3,0)),"")</f>
        <v>19.909241155391399</v>
      </c>
      <c r="SE106" s="6">
        <f>IFERROR(INDEX(Sales!$D$5:$ABF$18,MATCH(UsagePerHour!$B106,Sales!$C$5:$C$18,0),MATCH(UsagePerHour!SE$4,Sales!$D$3:$ABF$3,0))/SE$2*INDEX(Usage!$D$5:$ABF$11,MATCH(UsagePerHour!$B$100,Usage!$C$5:$C$11,0),MATCH(UsagePerHour!SE$4,Usage!$D$3:$ABF$3,0)),"")</f>
        <v>9.6592880448033256</v>
      </c>
      <c r="SF106" s="6">
        <f>IFERROR(INDEX(Sales!$D$5:$ABF$18,MATCH(UsagePerHour!$B106,Sales!$C$5:$C$18,0),MATCH(UsagePerHour!SF$4,Sales!$D$3:$ABF$3,0))/SF$2*INDEX(Usage!$D$5:$ABF$11,MATCH(UsagePerHour!$B$100,Usage!$C$5:$C$11,0),MATCH(UsagePerHour!SF$4,Usage!$D$3:$ABF$3,0)),"")</f>
        <v>5.4200464543123079</v>
      </c>
      <c r="SG106" s="6" t="str">
        <f>IFERROR(INDEX(Sales!$D$5:$ABF$18,MATCH(UsagePerHour!$B106,Sales!$C$5:$C$18,0),MATCH(UsagePerHour!SG$4,Sales!$D$3:$ABF$3,0))/SG$2*INDEX(Usage!$D$5:$ABF$11,MATCH(UsagePerHour!$B$100,Usage!$C$5:$C$11,0),MATCH(UsagePerHour!SG$4,Usage!$D$3:$ABF$3,0)),"")</f>
        <v/>
      </c>
      <c r="SH106" s="6" t="str">
        <f>IFERROR(INDEX(Sales!$D$5:$ABF$18,MATCH(UsagePerHour!$B106,Sales!$C$5:$C$18,0),MATCH(UsagePerHour!SH$4,Sales!$D$3:$ABF$3,0))/SH$2*INDEX(Usage!$D$5:$ABF$11,MATCH(UsagePerHour!$B$100,Usage!$C$5:$C$11,0),MATCH(UsagePerHour!SH$4,Usage!$D$3:$ABF$3,0)),"")</f>
        <v/>
      </c>
      <c r="SI106" s="6" t="str">
        <f>IFERROR(INDEX(Sales!$D$5:$ABF$18,MATCH(UsagePerHour!$B106,Sales!$C$5:$C$18,0),MATCH(UsagePerHour!SI$4,Sales!$D$3:$ABF$3,0))/SI$2*INDEX(Usage!$D$5:$ABF$11,MATCH(UsagePerHour!$B$100,Usage!$C$5:$C$11,0),MATCH(UsagePerHour!SI$4,Usage!$D$3:$ABF$3,0)),"")</f>
        <v/>
      </c>
      <c r="SJ106" s="6" t="str">
        <f>IFERROR(INDEX(Sales!$D$5:$ABF$18,MATCH(UsagePerHour!$B106,Sales!$C$5:$C$18,0),MATCH(UsagePerHour!SJ$4,Sales!$D$3:$ABF$3,0))/SJ$2*INDEX(Usage!$D$5:$ABF$11,MATCH(UsagePerHour!$B$100,Usage!$C$5:$C$11,0),MATCH(UsagePerHour!SJ$4,Usage!$D$3:$ABF$3,0)),"")</f>
        <v/>
      </c>
      <c r="SK106" s="6" t="str">
        <f>IFERROR(INDEX(Sales!$D$5:$ABF$18,MATCH(UsagePerHour!$B106,Sales!$C$5:$C$18,0),MATCH(UsagePerHour!SK$4,Sales!$D$3:$ABF$3,0))/SK$2*INDEX(Usage!$D$5:$ABF$11,MATCH(UsagePerHour!$B$100,Usage!$C$5:$C$11,0),MATCH(UsagePerHour!SK$4,Usage!$D$3:$ABF$3,0)),"")</f>
        <v/>
      </c>
      <c r="SL106" s="6" t="str">
        <f>IFERROR(INDEX(Sales!$D$5:$ABF$18,MATCH(UsagePerHour!$B106,Sales!$C$5:$C$18,0),MATCH(UsagePerHour!SL$4,Sales!$D$3:$ABF$3,0))/SL$2*INDEX(Usage!$D$5:$ABF$11,MATCH(UsagePerHour!$B$100,Usage!$C$5:$C$11,0),MATCH(UsagePerHour!SL$4,Usage!$D$3:$ABF$3,0)),"")</f>
        <v/>
      </c>
      <c r="SM106" s="6" t="str">
        <f>IFERROR(INDEX(Sales!$D$5:$ABF$18,MATCH(UsagePerHour!$B106,Sales!$C$5:$C$18,0),MATCH(UsagePerHour!SM$4,Sales!$D$3:$ABF$3,0))/SM$2*INDEX(Usage!$D$5:$ABF$11,MATCH(UsagePerHour!$B$100,Usage!$C$5:$C$11,0),MATCH(UsagePerHour!SM$4,Usage!$D$3:$ABF$3,0)),"")</f>
        <v/>
      </c>
      <c r="SN106" s="6" t="str">
        <f>IFERROR(INDEX(Sales!$D$5:$ABF$18,MATCH(UsagePerHour!$B106,Sales!$C$5:$C$18,0),MATCH(UsagePerHour!SN$4,Sales!$D$3:$ABF$3,0))/SN$2*INDEX(Usage!$D$5:$ABF$11,MATCH(UsagePerHour!$B$100,Usage!$C$5:$C$11,0),MATCH(UsagePerHour!SN$4,Usage!$D$3:$ABF$3,0)),"")</f>
        <v/>
      </c>
      <c r="SO106" s="6" t="str">
        <f>IFERROR(INDEX(Sales!$D$5:$ABF$18,MATCH(UsagePerHour!$B106,Sales!$C$5:$C$18,0),MATCH(UsagePerHour!SO$4,Sales!$D$3:$ABF$3,0))/SO$2*INDEX(Usage!$D$5:$ABF$11,MATCH(UsagePerHour!$B$100,Usage!$C$5:$C$11,0),MATCH(UsagePerHour!SO$4,Usage!$D$3:$ABF$3,0)),"")</f>
        <v/>
      </c>
      <c r="SP106" s="6" t="str">
        <f>IFERROR(INDEX(Sales!$D$5:$ABF$18,MATCH(UsagePerHour!$B106,Sales!$C$5:$C$18,0),MATCH(UsagePerHour!SP$4,Sales!$D$3:$ABF$3,0))/SP$2*INDEX(Usage!$D$5:$ABF$11,MATCH(UsagePerHour!$B$100,Usage!$C$5:$C$11,0),MATCH(UsagePerHour!SP$4,Usage!$D$3:$ABF$3,0)),"")</f>
        <v/>
      </c>
      <c r="SQ106" s="6" t="str">
        <f>IFERROR(INDEX(Sales!$D$5:$ABF$18,MATCH(UsagePerHour!$B106,Sales!$C$5:$C$18,0),MATCH(UsagePerHour!SQ$4,Sales!$D$3:$ABF$3,0))/SQ$2*INDEX(Usage!$D$5:$ABF$11,MATCH(UsagePerHour!$B$100,Usage!$C$5:$C$11,0),MATCH(UsagePerHour!SQ$4,Usage!$D$3:$ABF$3,0)),"")</f>
        <v/>
      </c>
      <c r="SR106" s="6" t="str">
        <f>IFERROR(INDEX(Sales!$D$5:$ABF$18,MATCH(UsagePerHour!$B106,Sales!$C$5:$C$18,0),MATCH(UsagePerHour!SR$4,Sales!$D$3:$ABF$3,0))/SR$2*INDEX(Usage!$D$5:$ABF$11,MATCH(UsagePerHour!$B$100,Usage!$C$5:$C$11,0),MATCH(UsagePerHour!SR$4,Usage!$D$3:$ABF$3,0)),"")</f>
        <v/>
      </c>
      <c r="SS106" s="6" t="str">
        <f>IFERROR(INDEX(Sales!$D$5:$ABF$18,MATCH(UsagePerHour!$B106,Sales!$C$5:$C$18,0),MATCH(UsagePerHour!SS$4,Sales!$D$3:$ABF$3,0))/SS$2*INDEX(Usage!$D$5:$ABF$11,MATCH(UsagePerHour!$B$100,Usage!$C$5:$C$11,0),MATCH(UsagePerHour!SS$4,Usage!$D$3:$ABF$3,0)),"")</f>
        <v/>
      </c>
      <c r="ST106" s="6" t="str">
        <f>IFERROR(INDEX(Sales!$D$5:$ABF$18,MATCH(UsagePerHour!$B106,Sales!$C$5:$C$18,0),MATCH(UsagePerHour!ST$4,Sales!$D$3:$ABF$3,0))/ST$2*INDEX(Usage!$D$5:$ABF$11,MATCH(UsagePerHour!$B$100,Usage!$C$5:$C$11,0),MATCH(UsagePerHour!ST$4,Usage!$D$3:$ABF$3,0)),"")</f>
        <v/>
      </c>
      <c r="SU106" s="6" t="str">
        <f>IFERROR(INDEX(Sales!$D$5:$ABF$18,MATCH(UsagePerHour!$B106,Sales!$C$5:$C$18,0),MATCH(UsagePerHour!SU$4,Sales!$D$3:$ABF$3,0))/SU$2*INDEX(Usage!$D$5:$ABF$11,MATCH(UsagePerHour!$B$100,Usage!$C$5:$C$11,0),MATCH(UsagePerHour!SU$4,Usage!$D$3:$ABF$3,0)),"")</f>
        <v/>
      </c>
      <c r="SV106" s="6" t="str">
        <f>IFERROR(INDEX(Sales!$D$5:$ABF$18,MATCH(UsagePerHour!$B106,Sales!$C$5:$C$18,0),MATCH(UsagePerHour!SV$4,Sales!$D$3:$ABF$3,0))/SV$2*INDEX(Usage!$D$5:$ABF$11,MATCH(UsagePerHour!$B$100,Usage!$C$5:$C$11,0),MATCH(UsagePerHour!SV$4,Usage!$D$3:$ABF$3,0)),"")</f>
        <v/>
      </c>
      <c r="SW106" s="6" t="str">
        <f>IFERROR(INDEX(Sales!$D$5:$ABF$18,MATCH(UsagePerHour!$B106,Sales!$C$5:$C$18,0),MATCH(UsagePerHour!SW$4,Sales!$D$3:$ABF$3,0))/SW$2*INDEX(Usage!$D$5:$ABF$11,MATCH(UsagePerHour!$B$100,Usage!$C$5:$C$11,0),MATCH(UsagePerHour!SW$4,Usage!$D$3:$ABF$3,0)),"")</f>
        <v/>
      </c>
      <c r="SX106" s="6" t="str">
        <f>IFERROR(INDEX(Sales!$D$5:$ABF$18,MATCH(UsagePerHour!$B106,Sales!$C$5:$C$18,0),MATCH(UsagePerHour!SX$4,Sales!$D$3:$ABF$3,0))/SX$2*INDEX(Usage!$D$5:$ABF$11,MATCH(UsagePerHour!$B$100,Usage!$C$5:$C$11,0),MATCH(UsagePerHour!SX$4,Usage!$D$3:$ABF$3,0)),"")</f>
        <v/>
      </c>
      <c r="SY106" s="6" t="str">
        <f>IFERROR(INDEX(Sales!$D$5:$ABF$18,MATCH(UsagePerHour!$B106,Sales!$C$5:$C$18,0),MATCH(UsagePerHour!SY$4,Sales!$D$3:$ABF$3,0))/SY$2*INDEX(Usage!$D$5:$ABF$11,MATCH(UsagePerHour!$B$100,Usage!$C$5:$C$11,0),MATCH(UsagePerHour!SY$4,Usage!$D$3:$ABF$3,0)),"")</f>
        <v/>
      </c>
      <c r="SZ106" s="6" t="str">
        <f>IFERROR(INDEX(Sales!$D$5:$ABF$18,MATCH(UsagePerHour!$B106,Sales!$C$5:$C$18,0),MATCH(UsagePerHour!SZ$4,Sales!$D$3:$ABF$3,0))/SZ$2*INDEX(Usage!$D$5:$ABF$11,MATCH(UsagePerHour!$B$100,Usage!$C$5:$C$11,0),MATCH(UsagePerHour!SZ$4,Usage!$D$3:$ABF$3,0)),"")</f>
        <v/>
      </c>
      <c r="TA106" s="6" t="str">
        <f>IFERROR(INDEX(Sales!$D$5:$ABF$18,MATCH(UsagePerHour!$B106,Sales!$C$5:$C$18,0),MATCH(UsagePerHour!TA$4,Sales!$D$3:$ABF$3,0))/TA$2*INDEX(Usage!$D$5:$ABF$11,MATCH(UsagePerHour!$B$100,Usage!$C$5:$C$11,0),MATCH(UsagePerHour!TA$4,Usage!$D$3:$ABF$3,0)),"")</f>
        <v/>
      </c>
      <c r="TB106" s="6" t="str">
        <f>IFERROR(INDEX(Sales!$D$5:$ABF$18,MATCH(UsagePerHour!$B106,Sales!$C$5:$C$18,0),MATCH(UsagePerHour!TB$4,Sales!$D$3:$ABF$3,0))/TB$2*INDEX(Usage!$D$5:$ABF$11,MATCH(UsagePerHour!$B$100,Usage!$C$5:$C$11,0),MATCH(UsagePerHour!TB$4,Usage!$D$3:$ABF$3,0)),"")</f>
        <v/>
      </c>
      <c r="TC106" s="6" t="str">
        <f>IFERROR(INDEX(Sales!$D$5:$ABF$18,MATCH(UsagePerHour!$B106,Sales!$C$5:$C$18,0),MATCH(UsagePerHour!TC$4,Sales!$D$3:$ABF$3,0))/TC$2*INDEX(Usage!$D$5:$ABF$11,MATCH(UsagePerHour!$B$100,Usage!$C$5:$C$11,0),MATCH(UsagePerHour!TC$4,Usage!$D$3:$ABF$3,0)),"")</f>
        <v/>
      </c>
      <c r="TD106" s="6" t="str">
        <f>IFERROR(INDEX(Sales!$D$5:$ABF$18,MATCH(UsagePerHour!$B106,Sales!$C$5:$C$18,0),MATCH(UsagePerHour!TD$4,Sales!$D$3:$ABF$3,0))/TD$2*INDEX(Usage!$D$5:$ABF$11,MATCH(UsagePerHour!$B$100,Usage!$C$5:$C$11,0),MATCH(UsagePerHour!TD$4,Usage!$D$3:$ABF$3,0)),"")</f>
        <v/>
      </c>
      <c r="TE106" s="6" t="str">
        <f>IFERROR(INDEX(Sales!$D$5:$ABF$18,MATCH(UsagePerHour!$B106,Sales!$C$5:$C$18,0),MATCH(UsagePerHour!TE$4,Sales!$D$3:$ABF$3,0))/TE$2*INDEX(Usage!$D$5:$ABF$11,MATCH(UsagePerHour!$B$100,Usage!$C$5:$C$11,0),MATCH(UsagePerHour!TE$4,Usage!$D$3:$ABF$3,0)),"")</f>
        <v/>
      </c>
      <c r="TF106" s="6" t="str">
        <f>IFERROR(INDEX(Sales!$D$5:$ABF$18,MATCH(UsagePerHour!$B106,Sales!$C$5:$C$18,0),MATCH(UsagePerHour!TF$4,Sales!$D$3:$ABF$3,0))/TF$2*INDEX(Usage!$D$5:$ABF$11,MATCH(UsagePerHour!$B$100,Usage!$C$5:$C$11,0),MATCH(UsagePerHour!TF$4,Usage!$D$3:$ABF$3,0)),"")</f>
        <v/>
      </c>
      <c r="TG106" s="6" t="str">
        <f>IFERROR(INDEX(Sales!$D$5:$ABF$18,MATCH(UsagePerHour!$B106,Sales!$C$5:$C$18,0),MATCH(UsagePerHour!TG$4,Sales!$D$3:$ABF$3,0))/TG$2*INDEX(Usage!$D$5:$ABF$11,MATCH(UsagePerHour!$B$100,Usage!$C$5:$C$11,0),MATCH(UsagePerHour!TG$4,Usage!$D$3:$ABF$3,0)),"")</f>
        <v/>
      </c>
      <c r="TH106" s="6" t="str">
        <f>IFERROR(INDEX(Sales!$D$5:$ABF$18,MATCH(UsagePerHour!$B106,Sales!$C$5:$C$18,0),MATCH(UsagePerHour!TH$4,Sales!$D$3:$ABF$3,0))/TH$2*INDEX(Usage!$D$5:$ABF$11,MATCH(UsagePerHour!$B$100,Usage!$C$5:$C$11,0),MATCH(UsagePerHour!TH$4,Usage!$D$3:$ABF$3,0)),"")</f>
        <v/>
      </c>
      <c r="TI106" s="6" t="str">
        <f>IFERROR(INDEX(Sales!$D$5:$ABF$18,MATCH(UsagePerHour!$B106,Sales!$C$5:$C$18,0),MATCH(UsagePerHour!TI$4,Sales!$D$3:$ABF$3,0))/TI$2*INDEX(Usage!$D$5:$ABF$11,MATCH(UsagePerHour!$B$100,Usage!$C$5:$C$11,0),MATCH(UsagePerHour!TI$4,Usage!$D$3:$ABF$3,0)),"")</f>
        <v/>
      </c>
      <c r="TJ106" s="6" t="str">
        <f>IFERROR(INDEX(Sales!$D$5:$ABF$18,MATCH(UsagePerHour!$B106,Sales!$C$5:$C$18,0),MATCH(UsagePerHour!TJ$4,Sales!$D$3:$ABF$3,0))/TJ$2*INDEX(Usage!$D$5:$ABF$11,MATCH(UsagePerHour!$B$100,Usage!$C$5:$C$11,0),MATCH(UsagePerHour!TJ$4,Usage!$D$3:$ABF$3,0)),"")</f>
        <v/>
      </c>
      <c r="TK106" s="6" t="str">
        <f>IFERROR(INDEX(Sales!$D$5:$ABF$18,MATCH(UsagePerHour!$B106,Sales!$C$5:$C$18,0),MATCH(UsagePerHour!TK$4,Sales!$D$3:$ABF$3,0))/TK$2*INDEX(Usage!$D$5:$ABF$11,MATCH(UsagePerHour!$B$100,Usage!$C$5:$C$11,0),MATCH(UsagePerHour!TK$4,Usage!$D$3:$ABF$3,0)),"")</f>
        <v/>
      </c>
      <c r="TL106" s="6" t="str">
        <f>IFERROR(INDEX(Sales!$D$5:$ABF$18,MATCH(UsagePerHour!$B106,Sales!$C$5:$C$18,0),MATCH(UsagePerHour!TL$4,Sales!$D$3:$ABF$3,0))/TL$2*INDEX(Usage!$D$5:$ABF$11,MATCH(UsagePerHour!$B$100,Usage!$C$5:$C$11,0),MATCH(UsagePerHour!TL$4,Usage!$D$3:$ABF$3,0)),"")</f>
        <v/>
      </c>
      <c r="TM106" s="6" t="str">
        <f>IFERROR(INDEX(Sales!$D$5:$ABF$18,MATCH(UsagePerHour!$B106,Sales!$C$5:$C$18,0),MATCH(UsagePerHour!TM$4,Sales!$D$3:$ABF$3,0))/TM$2*INDEX(Usage!$D$5:$ABF$11,MATCH(UsagePerHour!$B$100,Usage!$C$5:$C$11,0),MATCH(UsagePerHour!TM$4,Usage!$D$3:$ABF$3,0)),"")</f>
        <v/>
      </c>
      <c r="TN106" s="6" t="str">
        <f>IFERROR(INDEX(Sales!$D$5:$ABF$18,MATCH(UsagePerHour!$B106,Sales!$C$5:$C$18,0),MATCH(UsagePerHour!TN$4,Sales!$D$3:$ABF$3,0))/TN$2*INDEX(Usage!$D$5:$ABF$11,MATCH(UsagePerHour!$B$100,Usage!$C$5:$C$11,0),MATCH(UsagePerHour!TN$4,Usage!$D$3:$ABF$3,0)),"")</f>
        <v/>
      </c>
      <c r="TO106" s="6" t="str">
        <f>IFERROR(INDEX(Sales!$D$5:$ABF$18,MATCH(UsagePerHour!$B106,Sales!$C$5:$C$18,0),MATCH(UsagePerHour!TO$4,Sales!$D$3:$ABF$3,0))/TO$2*INDEX(Usage!$D$5:$ABF$11,MATCH(UsagePerHour!$B$100,Usage!$C$5:$C$11,0),MATCH(UsagePerHour!TO$4,Usage!$D$3:$ABF$3,0)),"")</f>
        <v/>
      </c>
      <c r="TP106" s="6" t="str">
        <f>IFERROR(INDEX(Sales!$D$5:$ABF$18,MATCH(UsagePerHour!$B106,Sales!$C$5:$C$18,0),MATCH(UsagePerHour!TP$4,Sales!$D$3:$ABF$3,0))/TP$2*INDEX(Usage!$D$5:$ABF$11,MATCH(UsagePerHour!$B$100,Usage!$C$5:$C$11,0),MATCH(UsagePerHour!TP$4,Usage!$D$3:$ABF$3,0)),"")</f>
        <v/>
      </c>
      <c r="TQ106" s="6" t="str">
        <f>IFERROR(INDEX(Sales!$D$5:$ABF$18,MATCH(UsagePerHour!$B106,Sales!$C$5:$C$18,0),MATCH(UsagePerHour!TQ$4,Sales!$D$3:$ABF$3,0))/TQ$2*INDEX(Usage!$D$5:$ABF$11,MATCH(UsagePerHour!$B$100,Usage!$C$5:$C$11,0),MATCH(UsagePerHour!TQ$4,Usage!$D$3:$ABF$3,0)),"")</f>
        <v/>
      </c>
      <c r="TR106" s="6" t="str">
        <f>IFERROR(INDEX(Sales!$D$5:$ABF$18,MATCH(UsagePerHour!$B106,Sales!$C$5:$C$18,0),MATCH(UsagePerHour!TR$4,Sales!$D$3:$ABF$3,0))/TR$2*INDEX(Usage!$D$5:$ABF$11,MATCH(UsagePerHour!$B$100,Usage!$C$5:$C$11,0),MATCH(UsagePerHour!TR$4,Usage!$D$3:$ABF$3,0)),"")</f>
        <v/>
      </c>
      <c r="TS106" s="6" t="str">
        <f>IFERROR(INDEX(Sales!$D$5:$ABF$18,MATCH(UsagePerHour!$B106,Sales!$C$5:$C$18,0),MATCH(UsagePerHour!TS$4,Sales!$D$3:$ABF$3,0))/TS$2*INDEX(Usage!$D$5:$ABF$11,MATCH(UsagePerHour!$B$100,Usage!$C$5:$C$11,0),MATCH(UsagePerHour!TS$4,Usage!$D$3:$ABF$3,0)),"")</f>
        <v/>
      </c>
      <c r="TT106" s="6" t="str">
        <f>IFERROR(INDEX(Sales!$D$5:$ABF$18,MATCH(UsagePerHour!$B106,Sales!$C$5:$C$18,0),MATCH(UsagePerHour!TT$4,Sales!$D$3:$ABF$3,0))/TT$2*INDEX(Usage!$D$5:$ABF$11,MATCH(UsagePerHour!$B$100,Usage!$C$5:$C$11,0),MATCH(UsagePerHour!TT$4,Usage!$D$3:$ABF$3,0)),"")</f>
        <v/>
      </c>
      <c r="TU106" s="6" t="str">
        <f>IFERROR(INDEX(Sales!$D$5:$ABF$18,MATCH(UsagePerHour!$B106,Sales!$C$5:$C$18,0),MATCH(UsagePerHour!TU$4,Sales!$D$3:$ABF$3,0))/TU$2*INDEX(Usage!$D$5:$ABF$11,MATCH(UsagePerHour!$B$100,Usage!$C$5:$C$11,0),MATCH(UsagePerHour!TU$4,Usage!$D$3:$ABF$3,0)),"")</f>
        <v/>
      </c>
      <c r="TV106" s="6" t="str">
        <f>IFERROR(INDEX(Sales!$D$5:$ABF$18,MATCH(UsagePerHour!$B106,Sales!$C$5:$C$18,0),MATCH(UsagePerHour!TV$4,Sales!$D$3:$ABF$3,0))/TV$2*INDEX(Usage!$D$5:$ABF$11,MATCH(UsagePerHour!$B$100,Usage!$C$5:$C$11,0),MATCH(UsagePerHour!TV$4,Usage!$D$3:$ABF$3,0)),"")</f>
        <v/>
      </c>
      <c r="TW106" s="6" t="str">
        <f>IFERROR(INDEX(Sales!$D$5:$ABF$18,MATCH(UsagePerHour!$B106,Sales!$C$5:$C$18,0),MATCH(UsagePerHour!TW$4,Sales!$D$3:$ABF$3,0))/TW$2*INDEX(Usage!$D$5:$ABF$11,MATCH(UsagePerHour!$B$100,Usage!$C$5:$C$11,0),MATCH(UsagePerHour!TW$4,Usage!$D$3:$ABF$3,0)),"")</f>
        <v/>
      </c>
      <c r="TX106" s="6" t="str">
        <f>IFERROR(INDEX(Sales!$D$5:$ABF$18,MATCH(UsagePerHour!$B106,Sales!$C$5:$C$18,0),MATCH(UsagePerHour!TX$4,Sales!$D$3:$ABF$3,0))/TX$2*INDEX(Usage!$D$5:$ABF$11,MATCH(UsagePerHour!$B$100,Usage!$C$5:$C$11,0),MATCH(UsagePerHour!TX$4,Usage!$D$3:$ABF$3,0)),"")</f>
        <v/>
      </c>
      <c r="TY106" s="6" t="str">
        <f>IFERROR(INDEX(Sales!$D$5:$ABF$18,MATCH(UsagePerHour!$B106,Sales!$C$5:$C$18,0),MATCH(UsagePerHour!TY$4,Sales!$D$3:$ABF$3,0))/TY$2*INDEX(Usage!$D$5:$ABF$11,MATCH(UsagePerHour!$B$100,Usage!$C$5:$C$11,0),MATCH(UsagePerHour!TY$4,Usage!$D$3:$ABF$3,0)),"")</f>
        <v/>
      </c>
      <c r="TZ106" s="6" t="str">
        <f>IFERROR(INDEX(Sales!$D$5:$ABF$18,MATCH(UsagePerHour!$B106,Sales!$C$5:$C$18,0),MATCH(UsagePerHour!TZ$4,Sales!$D$3:$ABF$3,0))/TZ$2*INDEX(Usage!$D$5:$ABF$11,MATCH(UsagePerHour!$B$100,Usage!$C$5:$C$11,0),MATCH(UsagePerHour!TZ$4,Usage!$D$3:$ABF$3,0)),"")</f>
        <v/>
      </c>
      <c r="UA106" s="6" t="str">
        <f>IFERROR(INDEX(Sales!$D$5:$ABF$18,MATCH(UsagePerHour!$B106,Sales!$C$5:$C$18,0),MATCH(UsagePerHour!UA$4,Sales!$D$3:$ABF$3,0))/UA$2*INDEX(Usage!$D$5:$ABF$11,MATCH(UsagePerHour!$B$100,Usage!$C$5:$C$11,0),MATCH(UsagePerHour!UA$4,Usage!$D$3:$ABF$3,0)),"")</f>
        <v/>
      </c>
      <c r="UB106" s="6" t="str">
        <f>IFERROR(INDEX(Sales!$D$5:$ABF$18,MATCH(UsagePerHour!$B106,Sales!$C$5:$C$18,0),MATCH(UsagePerHour!UB$4,Sales!$D$3:$ABF$3,0))/UB$2*INDEX(Usage!$D$5:$ABF$11,MATCH(UsagePerHour!$B$100,Usage!$C$5:$C$11,0),MATCH(UsagePerHour!UB$4,Usage!$D$3:$ABF$3,0)),"")</f>
        <v/>
      </c>
      <c r="UC106" s="6" t="str">
        <f>IFERROR(INDEX(Sales!$D$5:$ABF$18,MATCH(UsagePerHour!$B106,Sales!$C$5:$C$18,0),MATCH(UsagePerHour!UC$4,Sales!$D$3:$ABF$3,0))/UC$2*INDEX(Usage!$D$5:$ABF$11,MATCH(UsagePerHour!$B$100,Usage!$C$5:$C$11,0),MATCH(UsagePerHour!UC$4,Usage!$D$3:$ABF$3,0)),"")</f>
        <v/>
      </c>
      <c r="UD106" s="6" t="str">
        <f>IFERROR(INDEX(Sales!$D$5:$ABF$18,MATCH(UsagePerHour!$B106,Sales!$C$5:$C$18,0),MATCH(UsagePerHour!UD$4,Sales!$D$3:$ABF$3,0))/UD$2*INDEX(Usage!$D$5:$ABF$11,MATCH(UsagePerHour!$B$100,Usage!$C$5:$C$11,0),MATCH(UsagePerHour!UD$4,Usage!$D$3:$ABF$3,0)),"")</f>
        <v/>
      </c>
      <c r="UE106" s="6" t="str">
        <f>IFERROR(INDEX(Sales!$D$5:$ABF$18,MATCH(UsagePerHour!$B106,Sales!$C$5:$C$18,0),MATCH(UsagePerHour!UE$4,Sales!$D$3:$ABF$3,0))/UE$2*INDEX(Usage!$D$5:$ABF$11,MATCH(UsagePerHour!$B$100,Usage!$C$5:$C$11,0),MATCH(UsagePerHour!UE$4,Usage!$D$3:$ABF$3,0)),"")</f>
        <v/>
      </c>
      <c r="UF106" s="6" t="str">
        <f>IFERROR(INDEX(Sales!$D$5:$ABF$18,MATCH(UsagePerHour!$B106,Sales!$C$5:$C$18,0),MATCH(UsagePerHour!UF$4,Sales!$D$3:$ABF$3,0))/UF$2*INDEX(Usage!$D$5:$ABF$11,MATCH(UsagePerHour!$B$100,Usage!$C$5:$C$11,0),MATCH(UsagePerHour!UF$4,Usage!$D$3:$ABF$3,0)),"")</f>
        <v/>
      </c>
      <c r="UG106" s="6" t="str">
        <f>IFERROR(INDEX(Sales!$D$5:$ABF$18,MATCH(UsagePerHour!$B106,Sales!$C$5:$C$18,0),MATCH(UsagePerHour!UG$4,Sales!$D$3:$ABF$3,0))/UG$2*INDEX(Usage!$D$5:$ABF$11,MATCH(UsagePerHour!$B$100,Usage!$C$5:$C$11,0),MATCH(UsagePerHour!UG$4,Usage!$D$3:$ABF$3,0)),"")</f>
        <v/>
      </c>
      <c r="UH106" s="6" t="str">
        <f>IFERROR(INDEX(Sales!$D$5:$ABF$18,MATCH(UsagePerHour!$B106,Sales!$C$5:$C$18,0),MATCH(UsagePerHour!UH$4,Sales!$D$3:$ABF$3,0))/UH$2*INDEX(Usage!$D$5:$ABF$11,MATCH(UsagePerHour!$B$100,Usage!$C$5:$C$11,0),MATCH(UsagePerHour!UH$4,Usage!$D$3:$ABF$3,0)),"")</f>
        <v/>
      </c>
      <c r="UI106" s="6" t="str">
        <f>IFERROR(INDEX(Sales!$D$5:$ABF$18,MATCH(UsagePerHour!$B106,Sales!$C$5:$C$18,0),MATCH(UsagePerHour!UI$4,Sales!$D$3:$ABF$3,0))/UI$2*INDEX(Usage!$D$5:$ABF$11,MATCH(UsagePerHour!$B$100,Usage!$C$5:$C$11,0),MATCH(UsagePerHour!UI$4,Usage!$D$3:$ABF$3,0)),"")</f>
        <v/>
      </c>
      <c r="UJ106" s="6" t="str">
        <f>IFERROR(INDEX(Sales!$D$5:$ABF$18,MATCH(UsagePerHour!$B106,Sales!$C$5:$C$18,0),MATCH(UsagePerHour!UJ$4,Sales!$D$3:$ABF$3,0))/UJ$2*INDEX(Usage!$D$5:$ABF$11,MATCH(UsagePerHour!$B$100,Usage!$C$5:$C$11,0),MATCH(UsagePerHour!UJ$4,Usage!$D$3:$ABF$3,0)),"")</f>
        <v/>
      </c>
      <c r="UK106" s="6" t="str">
        <f>IFERROR(INDEX(Sales!$D$5:$ABF$18,MATCH(UsagePerHour!$B106,Sales!$C$5:$C$18,0),MATCH(UsagePerHour!UK$4,Sales!$D$3:$ABF$3,0))/UK$2*INDEX(Usage!$D$5:$ABF$11,MATCH(UsagePerHour!$B$100,Usage!$C$5:$C$11,0),MATCH(UsagePerHour!UK$4,Usage!$D$3:$ABF$3,0)),"")</f>
        <v/>
      </c>
      <c r="UL106" s="6" t="str">
        <f>IFERROR(INDEX(Sales!$D$5:$ABF$18,MATCH(UsagePerHour!$B106,Sales!$C$5:$C$18,0),MATCH(UsagePerHour!UL$4,Sales!$D$3:$ABF$3,0))/UL$2*INDEX(Usage!$D$5:$ABF$11,MATCH(UsagePerHour!$B$100,Usage!$C$5:$C$11,0),MATCH(UsagePerHour!UL$4,Usage!$D$3:$ABF$3,0)),"")</f>
        <v/>
      </c>
      <c r="UM106" s="6" t="str">
        <f>IFERROR(INDEX(Sales!$D$5:$ABF$18,MATCH(UsagePerHour!$B106,Sales!$C$5:$C$18,0),MATCH(UsagePerHour!UM$4,Sales!$D$3:$ABF$3,0))/UM$2*INDEX(Usage!$D$5:$ABF$11,MATCH(UsagePerHour!$B$100,Usage!$C$5:$C$11,0),MATCH(UsagePerHour!UM$4,Usage!$D$3:$ABF$3,0)),"")</f>
        <v/>
      </c>
      <c r="UN106" s="6" t="str">
        <f>IFERROR(INDEX(Sales!$D$5:$ABF$18,MATCH(UsagePerHour!$B106,Sales!$C$5:$C$18,0),MATCH(UsagePerHour!UN$4,Sales!$D$3:$ABF$3,0))/UN$2*INDEX(Usage!$D$5:$ABF$11,MATCH(UsagePerHour!$B$100,Usage!$C$5:$C$11,0),MATCH(UsagePerHour!UN$4,Usage!$D$3:$ABF$3,0)),"")</f>
        <v/>
      </c>
      <c r="UO106" s="6" t="str">
        <f>IFERROR(INDEX(Sales!$D$5:$ABF$18,MATCH(UsagePerHour!$B106,Sales!$C$5:$C$18,0),MATCH(UsagePerHour!UO$4,Sales!$D$3:$ABF$3,0))/UO$2*INDEX(Usage!$D$5:$ABF$11,MATCH(UsagePerHour!$B$100,Usage!$C$5:$C$11,0),MATCH(UsagePerHour!UO$4,Usage!$D$3:$ABF$3,0)),"")</f>
        <v/>
      </c>
      <c r="UP106" s="6" t="str">
        <f>IFERROR(INDEX(Sales!$D$5:$ABF$18,MATCH(UsagePerHour!$B106,Sales!$C$5:$C$18,0),MATCH(UsagePerHour!UP$4,Sales!$D$3:$ABF$3,0))/UP$2*INDEX(Usage!$D$5:$ABF$11,MATCH(UsagePerHour!$B$100,Usage!$C$5:$C$11,0),MATCH(UsagePerHour!UP$4,Usage!$D$3:$ABF$3,0)),"")</f>
        <v/>
      </c>
      <c r="UQ106" s="6" t="str">
        <f>IFERROR(INDEX(Sales!$D$5:$ABF$18,MATCH(UsagePerHour!$B106,Sales!$C$5:$C$18,0),MATCH(UsagePerHour!UQ$4,Sales!$D$3:$ABF$3,0))/UQ$2*INDEX(Usage!$D$5:$ABF$11,MATCH(UsagePerHour!$B$100,Usage!$C$5:$C$11,0),MATCH(UsagePerHour!UQ$4,Usage!$D$3:$ABF$3,0)),"")</f>
        <v/>
      </c>
      <c r="UR106" s="6" t="str">
        <f>IFERROR(INDEX(Sales!$D$5:$ABF$18,MATCH(UsagePerHour!$B106,Sales!$C$5:$C$18,0),MATCH(UsagePerHour!UR$4,Sales!$D$3:$ABF$3,0))/UR$2*INDEX(Usage!$D$5:$ABF$11,MATCH(UsagePerHour!$B$100,Usage!$C$5:$C$11,0),MATCH(UsagePerHour!UR$4,Usage!$D$3:$ABF$3,0)),"")</f>
        <v/>
      </c>
      <c r="US106" s="6" t="str">
        <f>IFERROR(INDEX(Sales!$D$5:$ABF$18,MATCH(UsagePerHour!$B106,Sales!$C$5:$C$18,0),MATCH(UsagePerHour!US$4,Sales!$D$3:$ABF$3,0))/US$2*INDEX(Usage!$D$5:$ABF$11,MATCH(UsagePerHour!$B$100,Usage!$C$5:$C$11,0),MATCH(UsagePerHour!US$4,Usage!$D$3:$ABF$3,0)),"")</f>
        <v/>
      </c>
      <c r="UT106" s="6" t="str">
        <f>IFERROR(INDEX(Sales!$D$5:$ABF$18,MATCH(UsagePerHour!$B106,Sales!$C$5:$C$18,0),MATCH(UsagePerHour!UT$4,Sales!$D$3:$ABF$3,0))/UT$2*INDEX(Usage!$D$5:$ABF$11,MATCH(UsagePerHour!$B$100,Usage!$C$5:$C$11,0),MATCH(UsagePerHour!UT$4,Usage!$D$3:$ABF$3,0)),"")</f>
        <v/>
      </c>
      <c r="UU106" s="6" t="str">
        <f>IFERROR(INDEX(Sales!$D$5:$ABF$18,MATCH(UsagePerHour!$B106,Sales!$C$5:$C$18,0),MATCH(UsagePerHour!UU$4,Sales!$D$3:$ABF$3,0))/UU$2*INDEX(Usage!$D$5:$ABF$11,MATCH(UsagePerHour!$B$100,Usage!$C$5:$C$11,0),MATCH(UsagePerHour!UU$4,Usage!$D$3:$ABF$3,0)),"")</f>
        <v/>
      </c>
      <c r="UV106" s="6" t="str">
        <f>IFERROR(INDEX(Sales!$D$5:$ABF$18,MATCH(UsagePerHour!$B106,Sales!$C$5:$C$18,0),MATCH(UsagePerHour!UV$4,Sales!$D$3:$ABF$3,0))/UV$2*INDEX(Usage!$D$5:$ABF$11,MATCH(UsagePerHour!$B$100,Usage!$C$5:$C$11,0),MATCH(UsagePerHour!UV$4,Usage!$D$3:$ABF$3,0)),"")</f>
        <v/>
      </c>
      <c r="UW106" s="6" t="str">
        <f>IFERROR(INDEX(Sales!$D$5:$ABF$18,MATCH(UsagePerHour!$B106,Sales!$C$5:$C$18,0),MATCH(UsagePerHour!UW$4,Sales!$D$3:$ABF$3,0))/UW$2*INDEX(Usage!$D$5:$ABF$11,MATCH(UsagePerHour!$B$100,Usage!$C$5:$C$11,0),MATCH(UsagePerHour!UW$4,Usage!$D$3:$ABF$3,0)),"")</f>
        <v/>
      </c>
      <c r="UX106" s="6" t="str">
        <f>IFERROR(INDEX(Sales!$D$5:$ABF$18,MATCH(UsagePerHour!$B106,Sales!$C$5:$C$18,0),MATCH(UsagePerHour!UX$4,Sales!$D$3:$ABF$3,0))/UX$2*INDEX(Usage!$D$5:$ABF$11,MATCH(UsagePerHour!$B$100,Usage!$C$5:$C$11,0),MATCH(UsagePerHour!UX$4,Usage!$D$3:$ABF$3,0)),"")</f>
        <v/>
      </c>
      <c r="UY106" s="6" t="str">
        <f>IFERROR(INDEX(Sales!$D$5:$ABF$18,MATCH(UsagePerHour!$B106,Sales!$C$5:$C$18,0),MATCH(UsagePerHour!UY$4,Sales!$D$3:$ABF$3,0))/UY$2*INDEX(Usage!$D$5:$ABF$11,MATCH(UsagePerHour!$B$100,Usage!$C$5:$C$11,0),MATCH(UsagePerHour!UY$4,Usage!$D$3:$ABF$3,0)),"")</f>
        <v/>
      </c>
      <c r="UZ106" s="6" t="str">
        <f>IFERROR(INDEX(Sales!$D$5:$ABF$18,MATCH(UsagePerHour!$B106,Sales!$C$5:$C$18,0),MATCH(UsagePerHour!UZ$4,Sales!$D$3:$ABF$3,0))/UZ$2*INDEX(Usage!$D$5:$ABF$11,MATCH(UsagePerHour!$B$100,Usage!$C$5:$C$11,0),MATCH(UsagePerHour!UZ$4,Usage!$D$3:$ABF$3,0)),"")</f>
        <v/>
      </c>
      <c r="VA106" s="6" t="str">
        <f>IFERROR(INDEX(Sales!$D$5:$ABF$18,MATCH(UsagePerHour!$B106,Sales!$C$5:$C$18,0),MATCH(UsagePerHour!VA$4,Sales!$D$3:$ABF$3,0))/VA$2*INDEX(Usage!$D$5:$ABF$11,MATCH(UsagePerHour!$B$100,Usage!$C$5:$C$11,0),MATCH(UsagePerHour!VA$4,Usage!$D$3:$ABF$3,0)),"")</f>
        <v/>
      </c>
      <c r="VB106" s="6" t="str">
        <f>IFERROR(INDEX(Sales!$D$5:$ABF$18,MATCH(UsagePerHour!$B106,Sales!$C$5:$C$18,0),MATCH(UsagePerHour!VB$4,Sales!$D$3:$ABF$3,0))/VB$2*INDEX(Usage!$D$5:$ABF$11,MATCH(UsagePerHour!$B$100,Usage!$C$5:$C$11,0),MATCH(UsagePerHour!VB$4,Usage!$D$3:$ABF$3,0)),"")</f>
        <v/>
      </c>
      <c r="VC106" s="6" t="str">
        <f>IFERROR(INDEX(Sales!$D$5:$ABF$18,MATCH(UsagePerHour!$B106,Sales!$C$5:$C$18,0),MATCH(UsagePerHour!VC$4,Sales!$D$3:$ABF$3,0))/VC$2*INDEX(Usage!$D$5:$ABF$11,MATCH(UsagePerHour!$B$100,Usage!$C$5:$C$11,0),MATCH(UsagePerHour!VC$4,Usage!$D$3:$ABF$3,0)),"")</f>
        <v/>
      </c>
      <c r="VD106" s="6" t="str">
        <f>IFERROR(INDEX(Sales!$D$5:$ABF$18,MATCH(UsagePerHour!$B106,Sales!$C$5:$C$18,0),MATCH(UsagePerHour!VD$4,Sales!$D$3:$ABF$3,0))/VD$2*INDEX(Usage!$D$5:$ABF$11,MATCH(UsagePerHour!$B$100,Usage!$C$5:$C$11,0),MATCH(UsagePerHour!VD$4,Usage!$D$3:$ABF$3,0)),"")</f>
        <v/>
      </c>
      <c r="VE106" s="6" t="str">
        <f>IFERROR(INDEX(Sales!$D$5:$ABF$18,MATCH(UsagePerHour!$B106,Sales!$C$5:$C$18,0),MATCH(UsagePerHour!VE$4,Sales!$D$3:$ABF$3,0))/VE$2*INDEX(Usage!$D$5:$ABF$11,MATCH(UsagePerHour!$B$100,Usage!$C$5:$C$11,0),MATCH(UsagePerHour!VE$4,Usage!$D$3:$ABF$3,0)),"")</f>
        <v/>
      </c>
      <c r="VF106" s="6" t="str">
        <f>IFERROR(INDEX(Sales!$D$5:$ABF$18,MATCH(UsagePerHour!$B106,Sales!$C$5:$C$18,0),MATCH(UsagePerHour!VF$4,Sales!$D$3:$ABF$3,0))/VF$2*INDEX(Usage!$D$5:$ABF$11,MATCH(UsagePerHour!$B$100,Usage!$C$5:$C$11,0),MATCH(UsagePerHour!VF$4,Usage!$D$3:$ABF$3,0)),"")</f>
        <v/>
      </c>
      <c r="VG106" s="6" t="str">
        <f>IFERROR(INDEX(Sales!$D$5:$ABF$18,MATCH(UsagePerHour!$B106,Sales!$C$5:$C$18,0),MATCH(UsagePerHour!VG$4,Sales!$D$3:$ABF$3,0))/VG$2*INDEX(Usage!$D$5:$ABF$11,MATCH(UsagePerHour!$B$100,Usage!$C$5:$C$11,0),MATCH(UsagePerHour!VG$4,Usage!$D$3:$ABF$3,0)),"")</f>
        <v/>
      </c>
      <c r="VH106" s="6" t="str">
        <f>IFERROR(INDEX(Sales!$D$5:$ABF$18,MATCH(UsagePerHour!$B106,Sales!$C$5:$C$18,0),MATCH(UsagePerHour!VH$4,Sales!$D$3:$ABF$3,0))/VH$2*INDEX(Usage!$D$5:$ABF$11,MATCH(UsagePerHour!$B$100,Usage!$C$5:$C$11,0),MATCH(UsagePerHour!VH$4,Usage!$D$3:$ABF$3,0)),"")</f>
        <v/>
      </c>
      <c r="VI106" s="6" t="str">
        <f>IFERROR(INDEX(Sales!$D$5:$ABF$18,MATCH(UsagePerHour!$B106,Sales!$C$5:$C$18,0),MATCH(UsagePerHour!VI$4,Sales!$D$3:$ABF$3,0))/VI$2*INDEX(Usage!$D$5:$ABF$11,MATCH(UsagePerHour!$B$100,Usage!$C$5:$C$11,0),MATCH(UsagePerHour!VI$4,Usage!$D$3:$ABF$3,0)),"")</f>
        <v/>
      </c>
      <c r="VJ106" s="6" t="str">
        <f>IFERROR(INDEX(Sales!$D$5:$ABF$18,MATCH(UsagePerHour!$B106,Sales!$C$5:$C$18,0),MATCH(UsagePerHour!VJ$4,Sales!$D$3:$ABF$3,0))/VJ$2*INDEX(Usage!$D$5:$ABF$11,MATCH(UsagePerHour!$B$100,Usage!$C$5:$C$11,0),MATCH(UsagePerHour!VJ$4,Usage!$D$3:$ABF$3,0)),"")</f>
        <v/>
      </c>
      <c r="VK106" s="6" t="str">
        <f>IFERROR(INDEX(Sales!$D$5:$ABF$18,MATCH(UsagePerHour!$B106,Sales!$C$5:$C$18,0),MATCH(UsagePerHour!VK$4,Sales!$D$3:$ABF$3,0))/VK$2*INDEX(Usage!$D$5:$ABF$11,MATCH(UsagePerHour!$B$100,Usage!$C$5:$C$11,0),MATCH(UsagePerHour!VK$4,Usage!$D$3:$ABF$3,0)),"")</f>
        <v/>
      </c>
      <c r="VL106" s="6" t="str">
        <f>IFERROR(INDEX(Sales!$D$5:$ABF$18,MATCH(UsagePerHour!$B106,Sales!$C$5:$C$18,0),MATCH(UsagePerHour!VL$4,Sales!$D$3:$ABF$3,0))/VL$2*INDEX(Usage!$D$5:$ABF$11,MATCH(UsagePerHour!$B$100,Usage!$C$5:$C$11,0),MATCH(UsagePerHour!VL$4,Usage!$D$3:$ABF$3,0)),"")</f>
        <v/>
      </c>
      <c r="VM106" s="6" t="str">
        <f>IFERROR(INDEX(Sales!$D$5:$ABF$18,MATCH(UsagePerHour!$B106,Sales!$C$5:$C$18,0),MATCH(UsagePerHour!VM$4,Sales!$D$3:$ABF$3,0))/VM$2*INDEX(Usage!$D$5:$ABF$11,MATCH(UsagePerHour!$B$100,Usage!$C$5:$C$11,0),MATCH(UsagePerHour!VM$4,Usage!$D$3:$ABF$3,0)),"")</f>
        <v/>
      </c>
      <c r="VN106" s="6" t="str">
        <f>IFERROR(INDEX(Sales!$D$5:$ABF$18,MATCH(UsagePerHour!$B106,Sales!$C$5:$C$18,0),MATCH(UsagePerHour!VN$4,Sales!$D$3:$ABF$3,0))/VN$2*INDEX(Usage!$D$5:$ABF$11,MATCH(UsagePerHour!$B$100,Usage!$C$5:$C$11,0),MATCH(UsagePerHour!VN$4,Usage!$D$3:$ABF$3,0)),"")</f>
        <v/>
      </c>
      <c r="VO106" s="6" t="str">
        <f>IFERROR(INDEX(Sales!$D$5:$ABF$18,MATCH(UsagePerHour!$B106,Sales!$C$5:$C$18,0),MATCH(UsagePerHour!VO$4,Sales!$D$3:$ABF$3,0))/VO$2*INDEX(Usage!$D$5:$ABF$11,MATCH(UsagePerHour!$B$100,Usage!$C$5:$C$11,0),MATCH(UsagePerHour!VO$4,Usage!$D$3:$ABF$3,0)),"")</f>
        <v/>
      </c>
      <c r="VP106" s="6" t="str">
        <f>IFERROR(INDEX(Sales!$D$5:$ABF$18,MATCH(UsagePerHour!$B106,Sales!$C$5:$C$18,0),MATCH(UsagePerHour!VP$4,Sales!$D$3:$ABF$3,0))/VP$2*INDEX(Usage!$D$5:$ABF$11,MATCH(UsagePerHour!$B$100,Usage!$C$5:$C$11,0),MATCH(UsagePerHour!VP$4,Usage!$D$3:$ABF$3,0)),"")</f>
        <v/>
      </c>
      <c r="VQ106" s="6" t="str">
        <f>IFERROR(INDEX(Sales!$D$5:$ABF$18,MATCH(UsagePerHour!$B106,Sales!$C$5:$C$18,0),MATCH(UsagePerHour!VQ$4,Sales!$D$3:$ABF$3,0))/VQ$2*INDEX(Usage!$D$5:$ABF$11,MATCH(UsagePerHour!$B$100,Usage!$C$5:$C$11,0),MATCH(UsagePerHour!VQ$4,Usage!$D$3:$ABF$3,0)),"")</f>
        <v/>
      </c>
      <c r="VR106" s="6" t="str">
        <f>IFERROR(INDEX(Sales!$D$5:$ABF$18,MATCH(UsagePerHour!$B106,Sales!$C$5:$C$18,0),MATCH(UsagePerHour!VR$4,Sales!$D$3:$ABF$3,0))/VR$2*INDEX(Usage!$D$5:$ABF$11,MATCH(UsagePerHour!$B$100,Usage!$C$5:$C$11,0),MATCH(UsagePerHour!VR$4,Usage!$D$3:$ABF$3,0)),"")</f>
        <v/>
      </c>
      <c r="VS106" s="6" t="str">
        <f>IFERROR(INDEX(Sales!$D$5:$ABF$18,MATCH(UsagePerHour!$B106,Sales!$C$5:$C$18,0),MATCH(UsagePerHour!VS$4,Sales!$D$3:$ABF$3,0))/VS$2*INDEX(Usage!$D$5:$ABF$11,MATCH(UsagePerHour!$B$100,Usage!$C$5:$C$11,0),MATCH(UsagePerHour!VS$4,Usage!$D$3:$ABF$3,0)),"")</f>
        <v/>
      </c>
      <c r="VT106" s="6" t="str">
        <f>IFERROR(INDEX(Sales!$D$5:$ABF$18,MATCH(UsagePerHour!$B106,Sales!$C$5:$C$18,0),MATCH(UsagePerHour!VT$4,Sales!$D$3:$ABF$3,0))/VT$2*INDEX(Usage!$D$5:$ABF$11,MATCH(UsagePerHour!$B$100,Usage!$C$5:$C$11,0),MATCH(UsagePerHour!VT$4,Usage!$D$3:$ABF$3,0)),"")</f>
        <v/>
      </c>
      <c r="VU106" s="6" t="str">
        <f>IFERROR(INDEX(Sales!$D$5:$ABF$18,MATCH(UsagePerHour!$B106,Sales!$C$5:$C$18,0),MATCH(UsagePerHour!VU$4,Sales!$D$3:$ABF$3,0))/VU$2*INDEX(Usage!$D$5:$ABF$11,MATCH(UsagePerHour!$B$100,Usage!$C$5:$C$11,0),MATCH(UsagePerHour!VU$4,Usage!$D$3:$ABF$3,0)),"")</f>
        <v/>
      </c>
      <c r="VV106" s="6" t="str">
        <f>IFERROR(INDEX(Sales!$D$5:$ABF$18,MATCH(UsagePerHour!$B106,Sales!$C$5:$C$18,0),MATCH(UsagePerHour!VV$4,Sales!$D$3:$ABF$3,0))/VV$2*INDEX(Usage!$D$5:$ABF$11,MATCH(UsagePerHour!$B$100,Usage!$C$5:$C$11,0),MATCH(UsagePerHour!VV$4,Usage!$D$3:$ABF$3,0)),"")</f>
        <v/>
      </c>
      <c r="VW106" s="6" t="str">
        <f>IFERROR(INDEX(Sales!$D$5:$ABF$18,MATCH(UsagePerHour!$B106,Sales!$C$5:$C$18,0),MATCH(UsagePerHour!VW$4,Sales!$D$3:$ABF$3,0))/VW$2*INDEX(Usage!$D$5:$ABF$11,MATCH(UsagePerHour!$B$100,Usage!$C$5:$C$11,0),MATCH(UsagePerHour!VW$4,Usage!$D$3:$ABF$3,0)),"")</f>
        <v/>
      </c>
      <c r="VX106" s="6" t="str">
        <f>IFERROR(INDEX(Sales!$D$5:$ABF$18,MATCH(UsagePerHour!$B106,Sales!$C$5:$C$18,0),MATCH(UsagePerHour!VX$4,Sales!$D$3:$ABF$3,0))/VX$2*INDEX(Usage!$D$5:$ABF$11,MATCH(UsagePerHour!$B$100,Usage!$C$5:$C$11,0),MATCH(UsagePerHour!VX$4,Usage!$D$3:$ABF$3,0)),"")</f>
        <v/>
      </c>
      <c r="VY106" s="6" t="str">
        <f>IFERROR(INDEX(Sales!$D$5:$ABF$18,MATCH(UsagePerHour!$B106,Sales!$C$5:$C$18,0),MATCH(UsagePerHour!VY$4,Sales!$D$3:$ABF$3,0))/VY$2*INDEX(Usage!$D$5:$ABF$11,MATCH(UsagePerHour!$B$100,Usage!$C$5:$C$11,0),MATCH(UsagePerHour!VY$4,Usage!$D$3:$ABF$3,0)),"")</f>
        <v/>
      </c>
      <c r="VZ106" s="6" t="str">
        <f>IFERROR(INDEX(Sales!$D$5:$ABF$18,MATCH(UsagePerHour!$B106,Sales!$C$5:$C$18,0),MATCH(UsagePerHour!VZ$4,Sales!$D$3:$ABF$3,0))/VZ$2*INDEX(Usage!$D$5:$ABF$11,MATCH(UsagePerHour!$B$100,Usage!$C$5:$C$11,0),MATCH(UsagePerHour!VZ$4,Usage!$D$3:$ABF$3,0)),"")</f>
        <v/>
      </c>
      <c r="WA106" s="6" t="str">
        <f>IFERROR(INDEX(Sales!$D$5:$ABF$18,MATCH(UsagePerHour!$B106,Sales!$C$5:$C$18,0),MATCH(UsagePerHour!WA$4,Sales!$D$3:$ABF$3,0))/WA$2*INDEX(Usage!$D$5:$ABF$11,MATCH(UsagePerHour!$B$100,Usage!$C$5:$C$11,0),MATCH(UsagePerHour!WA$4,Usage!$D$3:$ABF$3,0)),"")</f>
        <v/>
      </c>
      <c r="WB106" s="6" t="str">
        <f>IFERROR(INDEX(Sales!$D$5:$ABF$18,MATCH(UsagePerHour!$B106,Sales!$C$5:$C$18,0),MATCH(UsagePerHour!WB$4,Sales!$D$3:$ABF$3,0))/WB$2*INDEX(Usage!$D$5:$ABF$11,MATCH(UsagePerHour!$B$100,Usage!$C$5:$C$11,0),MATCH(UsagePerHour!WB$4,Usage!$D$3:$ABF$3,0)),"")</f>
        <v/>
      </c>
      <c r="WC106" s="6" t="str">
        <f>IFERROR(INDEX(Sales!$D$5:$ABF$18,MATCH(UsagePerHour!$B106,Sales!$C$5:$C$18,0),MATCH(UsagePerHour!WC$4,Sales!$D$3:$ABF$3,0))/WC$2*INDEX(Usage!$D$5:$ABF$11,MATCH(UsagePerHour!$B$100,Usage!$C$5:$C$11,0),MATCH(UsagePerHour!WC$4,Usage!$D$3:$ABF$3,0)),"")</f>
        <v/>
      </c>
      <c r="WD106" s="6" t="str">
        <f>IFERROR(INDEX(Sales!$D$5:$ABF$18,MATCH(UsagePerHour!$B106,Sales!$C$5:$C$18,0),MATCH(UsagePerHour!WD$4,Sales!$D$3:$ABF$3,0))/WD$2*INDEX(Usage!$D$5:$ABF$11,MATCH(UsagePerHour!$B$100,Usage!$C$5:$C$11,0),MATCH(UsagePerHour!WD$4,Usage!$D$3:$ABF$3,0)),"")</f>
        <v/>
      </c>
      <c r="WE106" s="6" t="str">
        <f>IFERROR(INDEX(Sales!$D$5:$ABF$18,MATCH(UsagePerHour!$B106,Sales!$C$5:$C$18,0),MATCH(UsagePerHour!WE$4,Sales!$D$3:$ABF$3,0))/WE$2*INDEX(Usage!$D$5:$ABF$11,MATCH(UsagePerHour!$B$100,Usage!$C$5:$C$11,0),MATCH(UsagePerHour!WE$4,Usage!$D$3:$ABF$3,0)),"")</f>
        <v/>
      </c>
      <c r="WF106" s="6" t="str">
        <f>IFERROR(INDEX(Sales!$D$5:$ABF$18,MATCH(UsagePerHour!$B106,Sales!$C$5:$C$18,0),MATCH(UsagePerHour!WF$4,Sales!$D$3:$ABF$3,0))/WF$2*INDEX(Usage!$D$5:$ABF$11,MATCH(UsagePerHour!$B$100,Usage!$C$5:$C$11,0),MATCH(UsagePerHour!WF$4,Usage!$D$3:$ABF$3,0)),"")</f>
        <v/>
      </c>
      <c r="WG106" s="6" t="str">
        <f>IFERROR(INDEX(Sales!$D$5:$ABF$18,MATCH(UsagePerHour!$B106,Sales!$C$5:$C$18,0),MATCH(UsagePerHour!WG$4,Sales!$D$3:$ABF$3,0))/WG$2*INDEX(Usage!$D$5:$ABF$11,MATCH(UsagePerHour!$B$100,Usage!$C$5:$C$11,0),MATCH(UsagePerHour!WG$4,Usage!$D$3:$ABF$3,0)),"")</f>
        <v/>
      </c>
      <c r="WH106" s="6" t="str">
        <f>IFERROR(INDEX(Sales!$D$5:$ABF$18,MATCH(UsagePerHour!$B106,Sales!$C$5:$C$18,0),MATCH(UsagePerHour!WH$4,Sales!$D$3:$ABF$3,0))/WH$2*INDEX(Usage!$D$5:$ABF$11,MATCH(UsagePerHour!$B$100,Usage!$C$5:$C$11,0),MATCH(UsagePerHour!WH$4,Usage!$D$3:$ABF$3,0)),"")</f>
        <v/>
      </c>
      <c r="WI106" s="6" t="str">
        <f>IFERROR(INDEX(Sales!$D$5:$ABF$18,MATCH(UsagePerHour!$B106,Sales!$C$5:$C$18,0),MATCH(UsagePerHour!WI$4,Sales!$D$3:$ABF$3,0))/WI$2*INDEX(Usage!$D$5:$ABF$11,MATCH(UsagePerHour!$B$100,Usage!$C$5:$C$11,0),MATCH(UsagePerHour!WI$4,Usage!$D$3:$ABF$3,0)),"")</f>
        <v/>
      </c>
      <c r="WJ106" s="6" t="str">
        <f>IFERROR(INDEX(Sales!$D$5:$ABF$18,MATCH(UsagePerHour!$B106,Sales!$C$5:$C$18,0),MATCH(UsagePerHour!WJ$4,Sales!$D$3:$ABF$3,0))/WJ$2*INDEX(Usage!$D$5:$ABF$11,MATCH(UsagePerHour!$B$100,Usage!$C$5:$C$11,0),MATCH(UsagePerHour!WJ$4,Usage!$D$3:$ABF$3,0)),"")</f>
        <v/>
      </c>
      <c r="WK106" s="6" t="str">
        <f>IFERROR(INDEX(Sales!$D$5:$ABF$18,MATCH(UsagePerHour!$B106,Sales!$C$5:$C$18,0),MATCH(UsagePerHour!WK$4,Sales!$D$3:$ABF$3,0))/WK$2*INDEX(Usage!$D$5:$ABF$11,MATCH(UsagePerHour!$B$100,Usage!$C$5:$C$11,0),MATCH(UsagePerHour!WK$4,Usage!$D$3:$ABF$3,0)),"")</f>
        <v/>
      </c>
      <c r="WL106" s="6" t="str">
        <f>IFERROR(INDEX(Sales!$D$5:$ABF$18,MATCH(UsagePerHour!$B106,Sales!$C$5:$C$18,0),MATCH(UsagePerHour!WL$4,Sales!$D$3:$ABF$3,0))/WL$2*INDEX(Usage!$D$5:$ABF$11,MATCH(UsagePerHour!$B$100,Usage!$C$5:$C$11,0),MATCH(UsagePerHour!WL$4,Usage!$D$3:$ABF$3,0)),"")</f>
        <v/>
      </c>
      <c r="WM106" s="6" t="str">
        <f>IFERROR(INDEX(Sales!$D$5:$ABF$18,MATCH(UsagePerHour!$B106,Sales!$C$5:$C$18,0),MATCH(UsagePerHour!WM$4,Sales!$D$3:$ABF$3,0))/WM$2*INDEX(Usage!$D$5:$ABF$11,MATCH(UsagePerHour!$B$100,Usage!$C$5:$C$11,0),MATCH(UsagePerHour!WM$4,Usage!$D$3:$ABF$3,0)),"")</f>
        <v/>
      </c>
      <c r="WN106" s="6" t="str">
        <f>IFERROR(INDEX(Sales!$D$5:$ABF$18,MATCH(UsagePerHour!$B106,Sales!$C$5:$C$18,0),MATCH(UsagePerHour!WN$4,Sales!$D$3:$ABF$3,0))/WN$2*INDEX(Usage!$D$5:$ABF$11,MATCH(UsagePerHour!$B$100,Usage!$C$5:$C$11,0),MATCH(UsagePerHour!WN$4,Usage!$D$3:$ABF$3,0)),"")</f>
        <v/>
      </c>
      <c r="WO106" s="6" t="str">
        <f>IFERROR(INDEX(Sales!$D$5:$ABF$18,MATCH(UsagePerHour!$B106,Sales!$C$5:$C$18,0),MATCH(UsagePerHour!WO$4,Sales!$D$3:$ABF$3,0))/WO$2*INDEX(Usage!$D$5:$ABF$11,MATCH(UsagePerHour!$B$100,Usage!$C$5:$C$11,0),MATCH(UsagePerHour!WO$4,Usage!$D$3:$ABF$3,0)),"")</f>
        <v/>
      </c>
      <c r="WP106" s="6" t="str">
        <f>IFERROR(INDEX(Sales!$D$5:$ABF$18,MATCH(UsagePerHour!$B106,Sales!$C$5:$C$18,0),MATCH(UsagePerHour!WP$4,Sales!$D$3:$ABF$3,0))/WP$2*INDEX(Usage!$D$5:$ABF$11,MATCH(UsagePerHour!$B$100,Usage!$C$5:$C$11,0),MATCH(UsagePerHour!WP$4,Usage!$D$3:$ABF$3,0)),"")</f>
        <v/>
      </c>
      <c r="WQ106" s="6" t="str">
        <f>IFERROR(INDEX(Sales!$D$5:$ABF$18,MATCH(UsagePerHour!$B106,Sales!$C$5:$C$18,0),MATCH(UsagePerHour!WQ$4,Sales!$D$3:$ABF$3,0))/WQ$2*INDEX(Usage!$D$5:$ABF$11,MATCH(UsagePerHour!$B$100,Usage!$C$5:$C$11,0),MATCH(UsagePerHour!WQ$4,Usage!$D$3:$ABF$3,0)),"")</f>
        <v/>
      </c>
      <c r="WR106" s="6" t="str">
        <f>IFERROR(INDEX(Sales!$D$5:$ABF$18,MATCH(UsagePerHour!$B106,Sales!$C$5:$C$18,0),MATCH(UsagePerHour!WR$4,Sales!$D$3:$ABF$3,0))/WR$2*INDEX(Usage!$D$5:$ABF$11,MATCH(UsagePerHour!$B$100,Usage!$C$5:$C$11,0),MATCH(UsagePerHour!WR$4,Usage!$D$3:$ABF$3,0)),"")</f>
        <v/>
      </c>
      <c r="WS106" s="6" t="str">
        <f>IFERROR(INDEX(Sales!$D$5:$ABF$18,MATCH(UsagePerHour!$B106,Sales!$C$5:$C$18,0),MATCH(UsagePerHour!WS$4,Sales!$D$3:$ABF$3,0))/WS$2*INDEX(Usage!$D$5:$ABF$11,MATCH(UsagePerHour!$B$100,Usage!$C$5:$C$11,0),MATCH(UsagePerHour!WS$4,Usage!$D$3:$ABF$3,0)),"")</f>
        <v/>
      </c>
      <c r="WT106" s="6" t="str">
        <f>IFERROR(INDEX(Sales!$D$5:$ABF$18,MATCH(UsagePerHour!$B106,Sales!$C$5:$C$18,0),MATCH(UsagePerHour!WT$4,Sales!$D$3:$ABF$3,0))/WT$2*INDEX(Usage!$D$5:$ABF$11,MATCH(UsagePerHour!$B$100,Usage!$C$5:$C$11,0),MATCH(UsagePerHour!WT$4,Usage!$D$3:$ABF$3,0)),"")</f>
        <v/>
      </c>
      <c r="WU106" s="6" t="str">
        <f>IFERROR(INDEX(Sales!$D$5:$ABF$18,MATCH(UsagePerHour!$B106,Sales!$C$5:$C$18,0),MATCH(UsagePerHour!WU$4,Sales!$D$3:$ABF$3,0))/WU$2*INDEX(Usage!$D$5:$ABF$11,MATCH(UsagePerHour!$B$100,Usage!$C$5:$C$11,0),MATCH(UsagePerHour!WU$4,Usage!$D$3:$ABF$3,0)),"")</f>
        <v/>
      </c>
      <c r="WV106" s="6" t="str">
        <f>IFERROR(INDEX(Sales!$D$5:$ABF$18,MATCH(UsagePerHour!$B106,Sales!$C$5:$C$18,0),MATCH(UsagePerHour!WV$4,Sales!$D$3:$ABF$3,0))/WV$2*INDEX(Usage!$D$5:$ABF$11,MATCH(UsagePerHour!$B$100,Usage!$C$5:$C$11,0),MATCH(UsagePerHour!WV$4,Usage!$D$3:$ABF$3,0)),"")</f>
        <v/>
      </c>
      <c r="WW106" s="6" t="str">
        <f>IFERROR(INDEX(Sales!$D$5:$ABF$18,MATCH(UsagePerHour!$B106,Sales!$C$5:$C$18,0),MATCH(UsagePerHour!WW$4,Sales!$D$3:$ABF$3,0))/WW$2*INDEX(Usage!$D$5:$ABF$11,MATCH(UsagePerHour!$B$100,Usage!$C$5:$C$11,0),MATCH(UsagePerHour!WW$4,Usage!$D$3:$ABF$3,0)),"")</f>
        <v/>
      </c>
      <c r="WX106" s="6" t="str">
        <f>IFERROR(INDEX(Sales!$D$5:$ABF$18,MATCH(UsagePerHour!$B106,Sales!$C$5:$C$18,0),MATCH(UsagePerHour!WX$4,Sales!$D$3:$ABF$3,0))/WX$2*INDEX(Usage!$D$5:$ABF$11,MATCH(UsagePerHour!$B$100,Usage!$C$5:$C$11,0),MATCH(UsagePerHour!WX$4,Usage!$D$3:$ABF$3,0)),"")</f>
        <v/>
      </c>
      <c r="WY106" s="6" t="str">
        <f>IFERROR(INDEX(Sales!$D$5:$ABF$18,MATCH(UsagePerHour!$B106,Sales!$C$5:$C$18,0),MATCH(UsagePerHour!WY$4,Sales!$D$3:$ABF$3,0))/WY$2*INDEX(Usage!$D$5:$ABF$11,MATCH(UsagePerHour!$B$100,Usage!$C$5:$C$11,0),MATCH(UsagePerHour!WY$4,Usage!$D$3:$ABF$3,0)),"")</f>
        <v/>
      </c>
      <c r="WZ106" s="6" t="str">
        <f>IFERROR(INDEX(Sales!$D$5:$ABF$18,MATCH(UsagePerHour!$B106,Sales!$C$5:$C$18,0),MATCH(UsagePerHour!WZ$4,Sales!$D$3:$ABF$3,0))/WZ$2*INDEX(Usage!$D$5:$ABF$11,MATCH(UsagePerHour!$B$100,Usage!$C$5:$C$11,0),MATCH(UsagePerHour!WZ$4,Usage!$D$3:$ABF$3,0)),"")</f>
        <v/>
      </c>
      <c r="XA106" s="6" t="str">
        <f>IFERROR(INDEX(Sales!$D$5:$ABF$18,MATCH(UsagePerHour!$B106,Sales!$C$5:$C$18,0),MATCH(UsagePerHour!XA$4,Sales!$D$3:$ABF$3,0))/XA$2*INDEX(Usage!$D$5:$ABF$11,MATCH(UsagePerHour!$B$100,Usage!$C$5:$C$11,0),MATCH(UsagePerHour!XA$4,Usage!$D$3:$ABF$3,0)),"")</f>
        <v/>
      </c>
      <c r="XB106" s="6" t="str">
        <f>IFERROR(INDEX(Sales!$D$5:$ABF$18,MATCH(UsagePerHour!$B106,Sales!$C$5:$C$18,0),MATCH(UsagePerHour!XB$4,Sales!$D$3:$ABF$3,0))/XB$2*INDEX(Usage!$D$5:$ABF$11,MATCH(UsagePerHour!$B$100,Usage!$C$5:$C$11,0),MATCH(UsagePerHour!XB$4,Usage!$D$3:$ABF$3,0)),"")</f>
        <v/>
      </c>
      <c r="XC106" s="6" t="str">
        <f>IFERROR(INDEX(Sales!$D$5:$ABF$18,MATCH(UsagePerHour!$B106,Sales!$C$5:$C$18,0),MATCH(UsagePerHour!XC$4,Sales!$D$3:$ABF$3,0))/XC$2*INDEX(Usage!$D$5:$ABF$11,MATCH(UsagePerHour!$B$100,Usage!$C$5:$C$11,0),MATCH(UsagePerHour!XC$4,Usage!$D$3:$ABF$3,0)),"")</f>
        <v/>
      </c>
      <c r="XD106" s="6" t="str">
        <f>IFERROR(INDEX(Sales!$D$5:$ABF$18,MATCH(UsagePerHour!$B106,Sales!$C$5:$C$18,0),MATCH(UsagePerHour!XD$4,Sales!$D$3:$ABF$3,0))/XD$2*INDEX(Usage!$D$5:$ABF$11,MATCH(UsagePerHour!$B$100,Usage!$C$5:$C$11,0),MATCH(UsagePerHour!XD$4,Usage!$D$3:$ABF$3,0)),"")</f>
        <v/>
      </c>
      <c r="XE106" s="6" t="str">
        <f>IFERROR(INDEX(Sales!$D$5:$ABF$18,MATCH(UsagePerHour!$B106,Sales!$C$5:$C$18,0),MATCH(UsagePerHour!XE$4,Sales!$D$3:$ABF$3,0))/XE$2*INDEX(Usage!$D$5:$ABF$11,MATCH(UsagePerHour!$B$100,Usage!$C$5:$C$11,0),MATCH(UsagePerHour!XE$4,Usage!$D$3:$ABF$3,0)),"")</f>
        <v/>
      </c>
      <c r="XF106" s="6" t="str">
        <f>IFERROR(INDEX(Sales!$D$5:$ABF$18,MATCH(UsagePerHour!$B106,Sales!$C$5:$C$18,0),MATCH(UsagePerHour!XF$4,Sales!$D$3:$ABF$3,0))/XF$2*INDEX(Usage!$D$5:$ABF$11,MATCH(UsagePerHour!$B$100,Usage!$C$5:$C$11,0),MATCH(UsagePerHour!XF$4,Usage!$D$3:$ABF$3,0)),"")</f>
        <v/>
      </c>
      <c r="XG106" s="6" t="str">
        <f>IFERROR(INDEX(Sales!$D$5:$ABF$18,MATCH(UsagePerHour!$B106,Sales!$C$5:$C$18,0),MATCH(UsagePerHour!XG$4,Sales!$D$3:$ABF$3,0))/XG$2*INDEX(Usage!$D$5:$ABF$11,MATCH(UsagePerHour!$B$100,Usage!$C$5:$C$11,0),MATCH(UsagePerHour!XG$4,Usage!$D$3:$ABF$3,0)),"")</f>
        <v/>
      </c>
      <c r="XH106" s="6" t="str">
        <f>IFERROR(INDEX(Sales!$D$5:$ABF$18,MATCH(UsagePerHour!$B106,Sales!$C$5:$C$18,0),MATCH(UsagePerHour!XH$4,Sales!$D$3:$ABF$3,0))/XH$2*INDEX(Usage!$D$5:$ABF$11,MATCH(UsagePerHour!$B$100,Usage!$C$5:$C$11,0),MATCH(UsagePerHour!XH$4,Usage!$D$3:$ABF$3,0)),"")</f>
        <v/>
      </c>
      <c r="XI106" s="6" t="str">
        <f>IFERROR(INDEX(Sales!$D$5:$ABF$18,MATCH(UsagePerHour!$B106,Sales!$C$5:$C$18,0),MATCH(UsagePerHour!XI$4,Sales!$D$3:$ABF$3,0))/XI$2*INDEX(Usage!$D$5:$ABF$11,MATCH(UsagePerHour!$B$100,Usage!$C$5:$C$11,0),MATCH(UsagePerHour!XI$4,Usage!$D$3:$ABF$3,0)),"")</f>
        <v/>
      </c>
      <c r="XJ106" s="6" t="str">
        <f>IFERROR(INDEX(Sales!$D$5:$ABF$18,MATCH(UsagePerHour!$B106,Sales!$C$5:$C$18,0),MATCH(UsagePerHour!XJ$4,Sales!$D$3:$ABF$3,0))/XJ$2*INDEX(Usage!$D$5:$ABF$11,MATCH(UsagePerHour!$B$100,Usage!$C$5:$C$11,0),MATCH(UsagePerHour!XJ$4,Usage!$D$3:$ABF$3,0)),"")</f>
        <v/>
      </c>
      <c r="XK106" s="6" t="str">
        <f>IFERROR(INDEX(Sales!$D$5:$ABF$18,MATCH(UsagePerHour!$B106,Sales!$C$5:$C$18,0),MATCH(UsagePerHour!XK$4,Sales!$D$3:$ABF$3,0))/XK$2*INDEX(Usage!$D$5:$ABF$11,MATCH(UsagePerHour!$B$100,Usage!$C$5:$C$11,0),MATCH(UsagePerHour!XK$4,Usage!$D$3:$ABF$3,0)),"")</f>
        <v/>
      </c>
      <c r="XL106" s="6" t="str">
        <f>IFERROR(INDEX(Sales!$D$5:$ABF$18,MATCH(UsagePerHour!$B106,Sales!$C$5:$C$18,0),MATCH(UsagePerHour!XL$4,Sales!$D$3:$ABF$3,0))/XL$2*INDEX(Usage!$D$5:$ABF$11,MATCH(UsagePerHour!$B$100,Usage!$C$5:$C$11,0),MATCH(UsagePerHour!XL$4,Usage!$D$3:$ABF$3,0)),"")</f>
        <v/>
      </c>
      <c r="XM106" s="6" t="str">
        <f>IFERROR(INDEX(Sales!$D$5:$ABF$18,MATCH(UsagePerHour!$B106,Sales!$C$5:$C$18,0),MATCH(UsagePerHour!XM$4,Sales!$D$3:$ABF$3,0))/XM$2*INDEX(Usage!$D$5:$ABF$11,MATCH(UsagePerHour!$B$100,Usage!$C$5:$C$11,0),MATCH(UsagePerHour!XM$4,Usage!$D$3:$ABF$3,0)),"")</f>
        <v/>
      </c>
      <c r="XN106" s="6" t="str">
        <f>IFERROR(INDEX(Sales!$D$5:$ABF$18,MATCH(UsagePerHour!$B106,Sales!$C$5:$C$18,0),MATCH(UsagePerHour!XN$4,Sales!$D$3:$ABF$3,0))/XN$2*INDEX(Usage!$D$5:$ABF$11,MATCH(UsagePerHour!$B$100,Usage!$C$5:$C$11,0),MATCH(UsagePerHour!XN$4,Usage!$D$3:$ABF$3,0)),"")</f>
        <v/>
      </c>
      <c r="XO106" s="6" t="str">
        <f>IFERROR(INDEX(Sales!$D$5:$ABF$18,MATCH(UsagePerHour!$B106,Sales!$C$5:$C$18,0),MATCH(UsagePerHour!XO$4,Sales!$D$3:$ABF$3,0))/XO$2*INDEX(Usage!$D$5:$ABF$11,MATCH(UsagePerHour!$B$100,Usage!$C$5:$C$11,0),MATCH(UsagePerHour!XO$4,Usage!$D$3:$ABF$3,0)),"")</f>
        <v/>
      </c>
      <c r="XP106" s="6" t="str">
        <f>IFERROR(INDEX(Sales!$D$5:$ABF$18,MATCH(UsagePerHour!$B106,Sales!$C$5:$C$18,0),MATCH(UsagePerHour!XP$4,Sales!$D$3:$ABF$3,0))/XP$2*INDEX(Usage!$D$5:$ABF$11,MATCH(UsagePerHour!$B$100,Usage!$C$5:$C$11,0),MATCH(UsagePerHour!XP$4,Usage!$D$3:$ABF$3,0)),"")</f>
        <v/>
      </c>
      <c r="XQ106" s="6" t="str">
        <f>IFERROR(INDEX(Sales!$D$5:$ABF$18,MATCH(UsagePerHour!$B106,Sales!$C$5:$C$18,0),MATCH(UsagePerHour!XQ$4,Sales!$D$3:$ABF$3,0))/XQ$2*INDEX(Usage!$D$5:$ABF$11,MATCH(UsagePerHour!$B$100,Usage!$C$5:$C$11,0),MATCH(UsagePerHour!XQ$4,Usage!$D$3:$ABF$3,0)),"")</f>
        <v/>
      </c>
      <c r="XR106" s="6" t="str">
        <f>IFERROR(INDEX(Sales!$D$5:$ABF$18,MATCH(UsagePerHour!$B106,Sales!$C$5:$C$18,0),MATCH(UsagePerHour!XR$4,Sales!$D$3:$ABF$3,0))/XR$2*INDEX(Usage!$D$5:$ABF$11,MATCH(UsagePerHour!$B$100,Usage!$C$5:$C$11,0),MATCH(UsagePerHour!XR$4,Usage!$D$3:$ABF$3,0)),"")</f>
        <v/>
      </c>
      <c r="XS106" s="6" t="str">
        <f>IFERROR(INDEX(Sales!$D$5:$ABF$18,MATCH(UsagePerHour!$B106,Sales!$C$5:$C$18,0),MATCH(UsagePerHour!XS$4,Sales!$D$3:$ABF$3,0))/XS$2*INDEX(Usage!$D$5:$ABF$11,MATCH(UsagePerHour!$B$100,Usage!$C$5:$C$11,0),MATCH(UsagePerHour!XS$4,Usage!$D$3:$ABF$3,0)),"")</f>
        <v/>
      </c>
      <c r="XT106" s="6" t="str">
        <f>IFERROR(INDEX(Sales!$D$5:$ABF$18,MATCH(UsagePerHour!$B106,Sales!$C$5:$C$18,0),MATCH(UsagePerHour!XT$4,Sales!$D$3:$ABF$3,0))/XT$2*INDEX(Usage!$D$5:$ABF$11,MATCH(UsagePerHour!$B$100,Usage!$C$5:$C$11,0),MATCH(UsagePerHour!XT$4,Usage!$D$3:$ABF$3,0)),"")</f>
        <v/>
      </c>
      <c r="XU106" s="6" t="str">
        <f>IFERROR(INDEX(Sales!$D$5:$ABF$18,MATCH(UsagePerHour!$B106,Sales!$C$5:$C$18,0),MATCH(UsagePerHour!XU$4,Sales!$D$3:$ABF$3,0))/XU$2*INDEX(Usage!$D$5:$ABF$11,MATCH(UsagePerHour!$B$100,Usage!$C$5:$C$11,0),MATCH(UsagePerHour!XU$4,Usage!$D$3:$ABF$3,0)),"")</f>
        <v/>
      </c>
      <c r="XV106" s="6" t="str">
        <f>IFERROR(INDEX(Sales!$D$5:$ABF$18,MATCH(UsagePerHour!$B106,Sales!$C$5:$C$18,0),MATCH(UsagePerHour!XV$4,Sales!$D$3:$ABF$3,0))/XV$2*INDEX(Usage!$D$5:$ABF$11,MATCH(UsagePerHour!$B$100,Usage!$C$5:$C$11,0),MATCH(UsagePerHour!XV$4,Usage!$D$3:$ABF$3,0)),"")</f>
        <v/>
      </c>
      <c r="XW106" s="6" t="str">
        <f>IFERROR(INDEX(Sales!$D$5:$ABF$18,MATCH(UsagePerHour!$B106,Sales!$C$5:$C$18,0),MATCH(UsagePerHour!XW$4,Sales!$D$3:$ABF$3,0))/XW$2*INDEX(Usage!$D$5:$ABF$11,MATCH(UsagePerHour!$B$100,Usage!$C$5:$C$11,0),MATCH(UsagePerHour!XW$4,Usage!$D$3:$ABF$3,0)),"")</f>
        <v/>
      </c>
      <c r="XX106" s="6" t="str">
        <f>IFERROR(INDEX(Sales!$D$5:$ABF$18,MATCH(UsagePerHour!$B106,Sales!$C$5:$C$18,0),MATCH(UsagePerHour!XX$4,Sales!$D$3:$ABF$3,0))/XX$2*INDEX(Usage!$D$5:$ABF$11,MATCH(UsagePerHour!$B$100,Usage!$C$5:$C$11,0),MATCH(UsagePerHour!XX$4,Usage!$D$3:$ABF$3,0)),"")</f>
        <v/>
      </c>
      <c r="XY106" s="6" t="str">
        <f>IFERROR(INDEX(Sales!$D$5:$ABF$18,MATCH(UsagePerHour!$B106,Sales!$C$5:$C$18,0),MATCH(UsagePerHour!XY$4,Sales!$D$3:$ABF$3,0))/XY$2*INDEX(Usage!$D$5:$ABF$11,MATCH(UsagePerHour!$B$100,Usage!$C$5:$C$11,0),MATCH(UsagePerHour!XY$4,Usage!$D$3:$ABF$3,0)),"")</f>
        <v/>
      </c>
      <c r="XZ106" s="6" t="str">
        <f>IFERROR(INDEX(Sales!$D$5:$ABF$18,MATCH(UsagePerHour!$B106,Sales!$C$5:$C$18,0),MATCH(UsagePerHour!XZ$4,Sales!$D$3:$ABF$3,0))/XZ$2*INDEX(Usage!$D$5:$ABF$11,MATCH(UsagePerHour!$B$100,Usage!$C$5:$C$11,0),MATCH(UsagePerHour!XZ$4,Usage!$D$3:$ABF$3,0)),"")</f>
        <v/>
      </c>
      <c r="YA106" s="6" t="str">
        <f>IFERROR(INDEX(Sales!$D$5:$ABF$18,MATCH(UsagePerHour!$B106,Sales!$C$5:$C$18,0),MATCH(UsagePerHour!YA$4,Sales!$D$3:$ABF$3,0))/YA$2*INDEX(Usage!$D$5:$ABF$11,MATCH(UsagePerHour!$B$100,Usage!$C$5:$C$11,0),MATCH(UsagePerHour!YA$4,Usage!$D$3:$ABF$3,0)),"")</f>
        <v/>
      </c>
      <c r="YB106" s="6" t="str">
        <f>IFERROR(INDEX(Sales!$D$5:$ABF$18,MATCH(UsagePerHour!$B106,Sales!$C$5:$C$18,0),MATCH(UsagePerHour!YB$4,Sales!$D$3:$ABF$3,0))/YB$2*INDEX(Usage!$D$5:$ABF$11,MATCH(UsagePerHour!$B$100,Usage!$C$5:$C$11,0),MATCH(UsagePerHour!YB$4,Usage!$D$3:$ABF$3,0)),"")</f>
        <v/>
      </c>
      <c r="YC106" s="6" t="str">
        <f>IFERROR(INDEX(Sales!$D$5:$ABF$18,MATCH(UsagePerHour!$B106,Sales!$C$5:$C$18,0),MATCH(UsagePerHour!YC$4,Sales!$D$3:$ABF$3,0))/YC$2*INDEX(Usage!$D$5:$ABF$11,MATCH(UsagePerHour!$B$100,Usage!$C$5:$C$11,0),MATCH(UsagePerHour!YC$4,Usage!$D$3:$ABF$3,0)),"")</f>
        <v/>
      </c>
      <c r="YD106" s="6" t="str">
        <f>IFERROR(INDEX(Sales!$D$5:$ABF$18,MATCH(UsagePerHour!$B106,Sales!$C$5:$C$18,0),MATCH(UsagePerHour!YD$4,Sales!$D$3:$ABF$3,0))/YD$2*INDEX(Usage!$D$5:$ABF$11,MATCH(UsagePerHour!$B$100,Usage!$C$5:$C$11,0),MATCH(UsagePerHour!YD$4,Usage!$D$3:$ABF$3,0)),"")</f>
        <v/>
      </c>
      <c r="YE106" s="6" t="str">
        <f>IFERROR(INDEX(Sales!$D$5:$ABF$18,MATCH(UsagePerHour!$B106,Sales!$C$5:$C$18,0),MATCH(UsagePerHour!YE$4,Sales!$D$3:$ABF$3,0))/YE$2*INDEX(Usage!$D$5:$ABF$11,MATCH(UsagePerHour!$B$100,Usage!$C$5:$C$11,0),MATCH(UsagePerHour!YE$4,Usage!$D$3:$ABF$3,0)),"")</f>
        <v/>
      </c>
      <c r="YF106" s="6" t="str">
        <f>IFERROR(INDEX(Sales!$D$5:$ABF$18,MATCH(UsagePerHour!$B106,Sales!$C$5:$C$18,0),MATCH(UsagePerHour!YF$4,Sales!$D$3:$ABF$3,0))/YF$2*INDEX(Usage!$D$5:$ABF$11,MATCH(UsagePerHour!$B$100,Usage!$C$5:$C$11,0),MATCH(UsagePerHour!YF$4,Usage!$D$3:$ABF$3,0)),"")</f>
        <v/>
      </c>
      <c r="YG106" s="6" t="str">
        <f>IFERROR(INDEX(Sales!$D$5:$ABF$18,MATCH(UsagePerHour!$B106,Sales!$C$5:$C$18,0),MATCH(UsagePerHour!YG$4,Sales!$D$3:$ABF$3,0))/YG$2*INDEX(Usage!$D$5:$ABF$11,MATCH(UsagePerHour!$B$100,Usage!$C$5:$C$11,0),MATCH(UsagePerHour!YG$4,Usage!$D$3:$ABF$3,0)),"")</f>
        <v/>
      </c>
      <c r="YH106" s="6" t="str">
        <f>IFERROR(INDEX(Sales!$D$5:$ABF$18,MATCH(UsagePerHour!$B106,Sales!$C$5:$C$18,0),MATCH(UsagePerHour!YH$4,Sales!$D$3:$ABF$3,0))/YH$2*INDEX(Usage!$D$5:$ABF$11,MATCH(UsagePerHour!$B$100,Usage!$C$5:$C$11,0),MATCH(UsagePerHour!YH$4,Usage!$D$3:$ABF$3,0)),"")</f>
        <v/>
      </c>
      <c r="YI106" s="6" t="str">
        <f>IFERROR(INDEX(Sales!$D$5:$ABF$18,MATCH(UsagePerHour!$B106,Sales!$C$5:$C$18,0),MATCH(UsagePerHour!YI$4,Sales!$D$3:$ABF$3,0))/YI$2*INDEX(Usage!$D$5:$ABF$11,MATCH(UsagePerHour!$B$100,Usage!$C$5:$C$11,0),MATCH(UsagePerHour!YI$4,Usage!$D$3:$ABF$3,0)),"")</f>
        <v/>
      </c>
      <c r="YJ106" s="6" t="str">
        <f>IFERROR(INDEX(Sales!$D$5:$ABF$18,MATCH(UsagePerHour!$B106,Sales!$C$5:$C$18,0),MATCH(UsagePerHour!YJ$4,Sales!$D$3:$ABF$3,0))/YJ$2*INDEX(Usage!$D$5:$ABF$11,MATCH(UsagePerHour!$B$100,Usage!$C$5:$C$11,0),MATCH(UsagePerHour!YJ$4,Usage!$D$3:$ABF$3,0)),"")</f>
        <v/>
      </c>
      <c r="YK106" s="6" t="str">
        <f>IFERROR(INDEX(Sales!$D$5:$ABF$18,MATCH(UsagePerHour!$B106,Sales!$C$5:$C$18,0),MATCH(UsagePerHour!YK$4,Sales!$D$3:$ABF$3,0))/YK$2*INDEX(Usage!$D$5:$ABF$11,MATCH(UsagePerHour!$B$100,Usage!$C$5:$C$11,0),MATCH(UsagePerHour!YK$4,Usage!$D$3:$ABF$3,0)),"")</f>
        <v/>
      </c>
      <c r="YL106" s="6" t="str">
        <f>IFERROR(INDEX(Sales!$D$5:$ABF$18,MATCH(UsagePerHour!$B106,Sales!$C$5:$C$18,0),MATCH(UsagePerHour!YL$4,Sales!$D$3:$ABF$3,0))/YL$2*INDEX(Usage!$D$5:$ABF$11,MATCH(UsagePerHour!$B$100,Usage!$C$5:$C$11,0),MATCH(UsagePerHour!YL$4,Usage!$D$3:$ABF$3,0)),"")</f>
        <v/>
      </c>
      <c r="YM106" s="6" t="str">
        <f>IFERROR(INDEX(Sales!$D$5:$ABF$18,MATCH(UsagePerHour!$B106,Sales!$C$5:$C$18,0),MATCH(UsagePerHour!YM$4,Sales!$D$3:$ABF$3,0))/YM$2*INDEX(Usage!$D$5:$ABF$11,MATCH(UsagePerHour!$B$100,Usage!$C$5:$C$11,0),MATCH(UsagePerHour!YM$4,Usage!$D$3:$ABF$3,0)),"")</f>
        <v/>
      </c>
      <c r="YN106" s="6" t="str">
        <f>IFERROR(INDEX(Sales!$D$5:$ABF$18,MATCH(UsagePerHour!$B106,Sales!$C$5:$C$18,0),MATCH(UsagePerHour!YN$4,Sales!$D$3:$ABF$3,0))/YN$2*INDEX(Usage!$D$5:$ABF$11,MATCH(UsagePerHour!$B$100,Usage!$C$5:$C$11,0),MATCH(UsagePerHour!YN$4,Usage!$D$3:$ABF$3,0)),"")</f>
        <v/>
      </c>
      <c r="YO106" s="6" t="str">
        <f>IFERROR(INDEX(Sales!$D$5:$ABF$18,MATCH(UsagePerHour!$B106,Sales!$C$5:$C$18,0),MATCH(UsagePerHour!YO$4,Sales!$D$3:$ABF$3,0))/YO$2*INDEX(Usage!$D$5:$ABF$11,MATCH(UsagePerHour!$B$100,Usage!$C$5:$C$11,0),MATCH(UsagePerHour!YO$4,Usage!$D$3:$ABF$3,0)),"")</f>
        <v/>
      </c>
      <c r="YP106" s="6" t="str">
        <f>IFERROR(INDEX(Sales!$D$5:$ABF$18,MATCH(UsagePerHour!$B106,Sales!$C$5:$C$18,0),MATCH(UsagePerHour!YP$4,Sales!$D$3:$ABF$3,0))/YP$2*INDEX(Usage!$D$5:$ABF$11,MATCH(UsagePerHour!$B$100,Usage!$C$5:$C$11,0),MATCH(UsagePerHour!YP$4,Usage!$D$3:$ABF$3,0)),"")</f>
        <v/>
      </c>
      <c r="YQ106" s="6" t="str">
        <f>IFERROR(INDEX(Sales!$D$5:$ABF$18,MATCH(UsagePerHour!$B106,Sales!$C$5:$C$18,0),MATCH(UsagePerHour!YQ$4,Sales!$D$3:$ABF$3,0))/YQ$2*INDEX(Usage!$D$5:$ABF$11,MATCH(UsagePerHour!$B$100,Usage!$C$5:$C$11,0),MATCH(UsagePerHour!YQ$4,Usage!$D$3:$ABF$3,0)),"")</f>
        <v/>
      </c>
      <c r="YR106" s="6" t="str">
        <f>IFERROR(INDEX(Sales!$D$5:$ABF$18,MATCH(UsagePerHour!$B106,Sales!$C$5:$C$18,0),MATCH(UsagePerHour!YR$4,Sales!$D$3:$ABF$3,0))/YR$2*INDEX(Usage!$D$5:$ABF$11,MATCH(UsagePerHour!$B$100,Usage!$C$5:$C$11,0),MATCH(UsagePerHour!YR$4,Usage!$D$3:$ABF$3,0)),"")</f>
        <v/>
      </c>
      <c r="YS106" s="6" t="str">
        <f>IFERROR(INDEX(Sales!$D$5:$ABF$18,MATCH(UsagePerHour!$B106,Sales!$C$5:$C$18,0),MATCH(UsagePerHour!YS$4,Sales!$D$3:$ABF$3,0))/YS$2*INDEX(Usage!$D$5:$ABF$11,MATCH(UsagePerHour!$B$100,Usage!$C$5:$C$11,0),MATCH(UsagePerHour!YS$4,Usage!$D$3:$ABF$3,0)),"")</f>
        <v/>
      </c>
      <c r="YT106" s="6" t="str">
        <f>IFERROR(INDEX(Sales!$D$5:$ABF$18,MATCH(UsagePerHour!$B106,Sales!$C$5:$C$18,0),MATCH(UsagePerHour!YT$4,Sales!$D$3:$ABF$3,0))/YT$2*INDEX(Usage!$D$5:$ABF$11,MATCH(UsagePerHour!$B$100,Usage!$C$5:$C$11,0),MATCH(UsagePerHour!YT$4,Usage!$D$3:$ABF$3,0)),"")</f>
        <v/>
      </c>
      <c r="YU106" s="6" t="str">
        <f>IFERROR(INDEX(Sales!$D$5:$ABF$18,MATCH(UsagePerHour!$B106,Sales!$C$5:$C$18,0),MATCH(UsagePerHour!YU$4,Sales!$D$3:$ABF$3,0))/YU$2*INDEX(Usage!$D$5:$ABF$11,MATCH(UsagePerHour!$B$100,Usage!$C$5:$C$11,0),MATCH(UsagePerHour!YU$4,Usage!$D$3:$ABF$3,0)),"")</f>
        <v/>
      </c>
      <c r="YV106" s="6" t="str">
        <f>IFERROR(INDEX(Sales!$D$5:$ABF$18,MATCH(UsagePerHour!$B106,Sales!$C$5:$C$18,0),MATCH(UsagePerHour!YV$4,Sales!$D$3:$ABF$3,0))/YV$2*INDEX(Usage!$D$5:$ABF$11,MATCH(UsagePerHour!$B$100,Usage!$C$5:$C$11,0),MATCH(UsagePerHour!YV$4,Usage!$D$3:$ABF$3,0)),"")</f>
        <v/>
      </c>
      <c r="YW106" s="6" t="str">
        <f>IFERROR(INDEX(Sales!$D$5:$ABF$18,MATCH(UsagePerHour!$B106,Sales!$C$5:$C$18,0),MATCH(UsagePerHour!YW$4,Sales!$D$3:$ABF$3,0))/YW$2*INDEX(Usage!$D$5:$ABF$11,MATCH(UsagePerHour!$B$100,Usage!$C$5:$C$11,0),MATCH(UsagePerHour!YW$4,Usage!$D$3:$ABF$3,0)),"")</f>
        <v/>
      </c>
      <c r="YX106" s="6" t="str">
        <f>IFERROR(INDEX(Sales!$D$5:$ABF$18,MATCH(UsagePerHour!$B106,Sales!$C$5:$C$18,0),MATCH(UsagePerHour!YX$4,Sales!$D$3:$ABF$3,0))/YX$2*INDEX(Usage!$D$5:$ABF$11,MATCH(UsagePerHour!$B$100,Usage!$C$5:$C$11,0),MATCH(UsagePerHour!YX$4,Usage!$D$3:$ABF$3,0)),"")</f>
        <v/>
      </c>
      <c r="YY106" s="6" t="str">
        <f>IFERROR(INDEX(Sales!$D$5:$ABF$18,MATCH(UsagePerHour!$B106,Sales!$C$5:$C$18,0),MATCH(UsagePerHour!YY$4,Sales!$D$3:$ABF$3,0))/YY$2*INDEX(Usage!$D$5:$ABF$11,MATCH(UsagePerHour!$B$100,Usage!$C$5:$C$11,0),MATCH(UsagePerHour!YY$4,Usage!$D$3:$ABF$3,0)),"")</f>
        <v/>
      </c>
      <c r="YZ106" s="6" t="str">
        <f>IFERROR(INDEX(Sales!$D$5:$ABF$18,MATCH(UsagePerHour!$B106,Sales!$C$5:$C$18,0),MATCH(UsagePerHour!YZ$4,Sales!$D$3:$ABF$3,0))/YZ$2*INDEX(Usage!$D$5:$ABF$11,MATCH(UsagePerHour!$B$100,Usage!$C$5:$C$11,0),MATCH(UsagePerHour!YZ$4,Usage!$D$3:$ABF$3,0)),"")</f>
        <v/>
      </c>
      <c r="ZA106" s="6" t="str">
        <f>IFERROR(INDEX(Sales!$D$5:$ABF$18,MATCH(UsagePerHour!$B106,Sales!$C$5:$C$18,0),MATCH(UsagePerHour!ZA$4,Sales!$D$3:$ABF$3,0))/ZA$2*INDEX(Usage!$D$5:$ABF$11,MATCH(UsagePerHour!$B$100,Usage!$C$5:$C$11,0),MATCH(UsagePerHour!ZA$4,Usage!$D$3:$ABF$3,0)),"")</f>
        <v/>
      </c>
      <c r="ZB106" s="6" t="str">
        <f>IFERROR(INDEX(Sales!$D$5:$ABF$18,MATCH(UsagePerHour!$B106,Sales!$C$5:$C$18,0),MATCH(UsagePerHour!ZB$4,Sales!$D$3:$ABF$3,0))/ZB$2*INDEX(Usage!$D$5:$ABF$11,MATCH(UsagePerHour!$B$100,Usage!$C$5:$C$11,0),MATCH(UsagePerHour!ZB$4,Usage!$D$3:$ABF$3,0)),"")</f>
        <v/>
      </c>
      <c r="ZC106" s="6" t="str">
        <f>IFERROR(INDEX(Sales!$D$5:$ABF$18,MATCH(UsagePerHour!$B106,Sales!$C$5:$C$18,0),MATCH(UsagePerHour!ZC$4,Sales!$D$3:$ABF$3,0))/ZC$2*INDEX(Usage!$D$5:$ABF$11,MATCH(UsagePerHour!$B$100,Usage!$C$5:$C$11,0),MATCH(UsagePerHour!ZC$4,Usage!$D$3:$ABF$3,0)),"")</f>
        <v/>
      </c>
      <c r="ZD106" s="6" t="str">
        <f>IFERROR(INDEX(Sales!$D$5:$ABF$18,MATCH(UsagePerHour!$B106,Sales!$C$5:$C$18,0),MATCH(UsagePerHour!ZD$4,Sales!$D$3:$ABF$3,0))/ZD$2*INDEX(Usage!$D$5:$ABF$11,MATCH(UsagePerHour!$B$100,Usage!$C$5:$C$11,0),MATCH(UsagePerHour!ZD$4,Usage!$D$3:$ABF$3,0)),"")</f>
        <v/>
      </c>
      <c r="ZE106" s="6" t="str">
        <f>IFERROR(INDEX(Sales!$D$5:$ABF$18,MATCH(UsagePerHour!$B106,Sales!$C$5:$C$18,0),MATCH(UsagePerHour!ZE$4,Sales!$D$3:$ABF$3,0))/ZE$2*INDEX(Usage!$D$5:$ABF$11,MATCH(UsagePerHour!$B$100,Usage!$C$5:$C$11,0),MATCH(UsagePerHour!ZE$4,Usage!$D$3:$ABF$3,0)),"")</f>
        <v/>
      </c>
      <c r="ZF106" s="6" t="str">
        <f>IFERROR(INDEX(Sales!$D$5:$ABF$18,MATCH(UsagePerHour!$B106,Sales!$C$5:$C$18,0),MATCH(UsagePerHour!ZF$4,Sales!$D$3:$ABF$3,0))/ZF$2*INDEX(Usage!$D$5:$ABF$11,MATCH(UsagePerHour!$B$100,Usage!$C$5:$C$11,0),MATCH(UsagePerHour!ZF$4,Usage!$D$3:$ABF$3,0)),"")</f>
        <v/>
      </c>
      <c r="ZG106" s="6" t="str">
        <f>IFERROR(INDEX(Sales!$D$5:$ABF$18,MATCH(UsagePerHour!$B106,Sales!$C$5:$C$18,0),MATCH(UsagePerHour!ZG$4,Sales!$D$3:$ABF$3,0))/ZG$2*INDEX(Usage!$D$5:$ABF$11,MATCH(UsagePerHour!$B$100,Usage!$C$5:$C$11,0),MATCH(UsagePerHour!ZG$4,Usage!$D$3:$ABF$3,0)),"")</f>
        <v/>
      </c>
      <c r="ZH106" s="6" t="str">
        <f>IFERROR(INDEX(Sales!$D$5:$ABF$18,MATCH(UsagePerHour!$B106,Sales!$C$5:$C$18,0),MATCH(UsagePerHour!ZH$4,Sales!$D$3:$ABF$3,0))/ZH$2*INDEX(Usage!$D$5:$ABF$11,MATCH(UsagePerHour!$B$100,Usage!$C$5:$C$11,0),MATCH(UsagePerHour!ZH$4,Usage!$D$3:$ABF$3,0)),"")</f>
        <v/>
      </c>
      <c r="ZI106" s="6" t="str">
        <f>IFERROR(INDEX(Sales!$D$5:$ABF$18,MATCH(UsagePerHour!$B106,Sales!$C$5:$C$18,0),MATCH(UsagePerHour!ZI$4,Sales!$D$3:$ABF$3,0))/ZI$2*INDEX(Usage!$D$5:$ABF$11,MATCH(UsagePerHour!$B$100,Usage!$C$5:$C$11,0),MATCH(UsagePerHour!ZI$4,Usage!$D$3:$ABF$3,0)),"")</f>
        <v/>
      </c>
      <c r="ZJ106" s="6" t="str">
        <f>IFERROR(INDEX(Sales!$D$5:$ABF$18,MATCH(UsagePerHour!$B106,Sales!$C$5:$C$18,0),MATCH(UsagePerHour!ZJ$4,Sales!$D$3:$ABF$3,0))/ZJ$2*INDEX(Usage!$D$5:$ABF$11,MATCH(UsagePerHour!$B$100,Usage!$C$5:$C$11,0),MATCH(UsagePerHour!ZJ$4,Usage!$D$3:$ABF$3,0)),"")</f>
        <v/>
      </c>
      <c r="ZK106" s="6" t="str">
        <f>IFERROR(INDEX(Sales!$D$5:$ABF$18,MATCH(UsagePerHour!$B106,Sales!$C$5:$C$18,0),MATCH(UsagePerHour!ZK$4,Sales!$D$3:$ABF$3,0))/ZK$2*INDEX(Usage!$D$5:$ABF$11,MATCH(UsagePerHour!$B$100,Usage!$C$5:$C$11,0),MATCH(UsagePerHour!ZK$4,Usage!$D$3:$ABF$3,0)),"")</f>
        <v/>
      </c>
      <c r="ZL106" s="6" t="str">
        <f>IFERROR(INDEX(Sales!$D$5:$ABF$18,MATCH(UsagePerHour!$B106,Sales!$C$5:$C$18,0),MATCH(UsagePerHour!ZL$4,Sales!$D$3:$ABF$3,0))/ZL$2*INDEX(Usage!$D$5:$ABF$11,MATCH(UsagePerHour!$B$100,Usage!$C$5:$C$11,0),MATCH(UsagePerHour!ZL$4,Usage!$D$3:$ABF$3,0)),"")</f>
        <v/>
      </c>
      <c r="ZM106" s="6" t="str">
        <f>IFERROR(INDEX(Sales!$D$5:$ABF$18,MATCH(UsagePerHour!$B106,Sales!$C$5:$C$18,0),MATCH(UsagePerHour!ZM$4,Sales!$D$3:$ABF$3,0))/ZM$2*INDEX(Usage!$D$5:$ABF$11,MATCH(UsagePerHour!$B$100,Usage!$C$5:$C$11,0),MATCH(UsagePerHour!ZM$4,Usage!$D$3:$ABF$3,0)),"")</f>
        <v/>
      </c>
      <c r="ZN106" s="6" t="str">
        <f>IFERROR(INDEX(Sales!$D$5:$ABF$18,MATCH(UsagePerHour!$B106,Sales!$C$5:$C$18,0),MATCH(UsagePerHour!ZN$4,Sales!$D$3:$ABF$3,0))/ZN$2*INDEX(Usage!$D$5:$ABF$11,MATCH(UsagePerHour!$B$100,Usage!$C$5:$C$11,0),MATCH(UsagePerHour!ZN$4,Usage!$D$3:$ABF$3,0)),"")</f>
        <v/>
      </c>
      <c r="ZO106" s="6" t="str">
        <f>IFERROR(INDEX(Sales!$D$5:$ABF$18,MATCH(UsagePerHour!$B106,Sales!$C$5:$C$18,0),MATCH(UsagePerHour!ZO$4,Sales!$D$3:$ABF$3,0))/ZO$2*INDEX(Usage!$D$5:$ABF$11,MATCH(UsagePerHour!$B$100,Usage!$C$5:$C$11,0),MATCH(UsagePerHour!ZO$4,Usage!$D$3:$ABF$3,0)),"")</f>
        <v/>
      </c>
      <c r="ZP106" s="6" t="str">
        <f>IFERROR(INDEX(Sales!$D$5:$ABF$18,MATCH(UsagePerHour!$B106,Sales!$C$5:$C$18,0),MATCH(UsagePerHour!ZP$4,Sales!$D$3:$ABF$3,0))/ZP$2*INDEX(Usage!$D$5:$ABF$11,MATCH(UsagePerHour!$B$100,Usage!$C$5:$C$11,0),MATCH(UsagePerHour!ZP$4,Usage!$D$3:$ABF$3,0)),"")</f>
        <v/>
      </c>
      <c r="ZQ106" s="6" t="str">
        <f>IFERROR(INDEX(Sales!$D$5:$ABF$18,MATCH(UsagePerHour!$B106,Sales!$C$5:$C$18,0),MATCH(UsagePerHour!ZQ$4,Sales!$D$3:$ABF$3,0))/ZQ$2*INDEX(Usage!$D$5:$ABF$11,MATCH(UsagePerHour!$B$100,Usage!$C$5:$C$11,0),MATCH(UsagePerHour!ZQ$4,Usage!$D$3:$ABF$3,0)),"")</f>
        <v/>
      </c>
      <c r="ZR106" s="6" t="str">
        <f>IFERROR(INDEX(Sales!$D$5:$ABF$18,MATCH(UsagePerHour!$B106,Sales!$C$5:$C$18,0),MATCH(UsagePerHour!ZR$4,Sales!$D$3:$ABF$3,0))/ZR$2*INDEX(Usage!$D$5:$ABF$11,MATCH(UsagePerHour!$B$100,Usage!$C$5:$C$11,0),MATCH(UsagePerHour!ZR$4,Usage!$D$3:$ABF$3,0)),"")</f>
        <v/>
      </c>
      <c r="ZS106" s="6" t="str">
        <f>IFERROR(INDEX(Sales!$D$5:$ABF$18,MATCH(UsagePerHour!$B106,Sales!$C$5:$C$18,0),MATCH(UsagePerHour!ZS$4,Sales!$D$3:$ABF$3,0))/ZS$2*INDEX(Usage!$D$5:$ABF$11,MATCH(UsagePerHour!$B$100,Usage!$C$5:$C$11,0),MATCH(UsagePerHour!ZS$4,Usage!$D$3:$ABF$3,0)),"")</f>
        <v/>
      </c>
      <c r="ZT106" s="6" t="str">
        <f>IFERROR(INDEX(Sales!$D$5:$ABF$18,MATCH(UsagePerHour!$B106,Sales!$C$5:$C$18,0),MATCH(UsagePerHour!ZT$4,Sales!$D$3:$ABF$3,0))/ZT$2*INDEX(Usage!$D$5:$ABF$11,MATCH(UsagePerHour!$B$100,Usage!$C$5:$C$11,0),MATCH(UsagePerHour!ZT$4,Usage!$D$3:$ABF$3,0)),"")</f>
        <v/>
      </c>
      <c r="ZU106" s="6" t="str">
        <f>IFERROR(INDEX(Sales!$D$5:$ABF$18,MATCH(UsagePerHour!$B106,Sales!$C$5:$C$18,0),MATCH(UsagePerHour!ZU$4,Sales!$D$3:$ABF$3,0))/ZU$2*INDEX(Usage!$D$5:$ABF$11,MATCH(UsagePerHour!$B$100,Usage!$C$5:$C$11,0),MATCH(UsagePerHour!ZU$4,Usage!$D$3:$ABF$3,0)),"")</f>
        <v/>
      </c>
      <c r="ZV106" s="6" t="str">
        <f>IFERROR(INDEX(Sales!$D$5:$ABF$18,MATCH(UsagePerHour!$B106,Sales!$C$5:$C$18,0),MATCH(UsagePerHour!ZV$4,Sales!$D$3:$ABF$3,0))/ZV$2*INDEX(Usage!$D$5:$ABF$11,MATCH(UsagePerHour!$B$100,Usage!$C$5:$C$11,0),MATCH(UsagePerHour!ZV$4,Usage!$D$3:$ABF$3,0)),"")</f>
        <v/>
      </c>
      <c r="ZW106" s="6" t="str">
        <f>IFERROR(INDEX(Sales!$D$5:$ABF$18,MATCH(UsagePerHour!$B106,Sales!$C$5:$C$18,0),MATCH(UsagePerHour!ZW$4,Sales!$D$3:$ABF$3,0))/ZW$2*INDEX(Usage!$D$5:$ABF$11,MATCH(UsagePerHour!$B$100,Usage!$C$5:$C$11,0),MATCH(UsagePerHour!ZW$4,Usage!$D$3:$ABF$3,0)),"")</f>
        <v/>
      </c>
      <c r="ZX106" s="6" t="str">
        <f>IFERROR(INDEX(Sales!$D$5:$ABF$18,MATCH(UsagePerHour!$B106,Sales!$C$5:$C$18,0),MATCH(UsagePerHour!ZX$4,Sales!$D$3:$ABF$3,0))/ZX$2*INDEX(Usage!$D$5:$ABF$11,MATCH(UsagePerHour!$B$100,Usage!$C$5:$C$11,0),MATCH(UsagePerHour!ZX$4,Usage!$D$3:$ABF$3,0)),"")</f>
        <v/>
      </c>
      <c r="ZY106" s="6" t="str">
        <f>IFERROR(INDEX(Sales!$D$5:$ABF$18,MATCH(UsagePerHour!$B106,Sales!$C$5:$C$18,0),MATCH(UsagePerHour!ZY$4,Sales!$D$3:$ABF$3,0))/ZY$2*INDEX(Usage!$D$5:$ABF$11,MATCH(UsagePerHour!$B$100,Usage!$C$5:$C$11,0),MATCH(UsagePerHour!ZY$4,Usage!$D$3:$ABF$3,0)),"")</f>
        <v/>
      </c>
      <c r="ZZ106" s="6" t="str">
        <f>IFERROR(INDEX(Sales!$D$5:$ABF$18,MATCH(UsagePerHour!$B106,Sales!$C$5:$C$18,0),MATCH(UsagePerHour!ZZ$4,Sales!$D$3:$ABF$3,0))/ZZ$2*INDEX(Usage!$D$5:$ABF$11,MATCH(UsagePerHour!$B$100,Usage!$C$5:$C$11,0),MATCH(UsagePerHour!ZZ$4,Usage!$D$3:$ABF$3,0)),"")</f>
        <v/>
      </c>
      <c r="AAA106" s="6" t="str">
        <f>IFERROR(INDEX(Sales!$D$5:$ABF$18,MATCH(UsagePerHour!$B106,Sales!$C$5:$C$18,0),MATCH(UsagePerHour!AAA$4,Sales!$D$3:$ABF$3,0))/AAA$2*INDEX(Usage!$D$5:$ABF$11,MATCH(UsagePerHour!$B$100,Usage!$C$5:$C$11,0),MATCH(UsagePerHour!AAA$4,Usage!$D$3:$ABF$3,0)),"")</f>
        <v/>
      </c>
      <c r="AAB106" s="6" t="str">
        <f>IFERROR(INDEX(Sales!$D$5:$ABF$18,MATCH(UsagePerHour!$B106,Sales!$C$5:$C$18,0),MATCH(UsagePerHour!AAB$4,Sales!$D$3:$ABF$3,0))/AAB$2*INDEX(Usage!$D$5:$ABF$11,MATCH(UsagePerHour!$B$100,Usage!$C$5:$C$11,0),MATCH(UsagePerHour!AAB$4,Usage!$D$3:$ABF$3,0)),"")</f>
        <v/>
      </c>
      <c r="AAC106" s="6" t="str">
        <f>IFERROR(INDEX(Sales!$D$5:$ABF$18,MATCH(UsagePerHour!$B106,Sales!$C$5:$C$18,0),MATCH(UsagePerHour!AAC$4,Sales!$D$3:$ABF$3,0))/AAC$2*INDEX(Usage!$D$5:$ABF$11,MATCH(UsagePerHour!$B$100,Usage!$C$5:$C$11,0),MATCH(UsagePerHour!AAC$4,Usage!$D$3:$ABF$3,0)),"")</f>
        <v/>
      </c>
      <c r="AAD106" s="6" t="str">
        <f>IFERROR(INDEX(Sales!$D$5:$ABF$18,MATCH(UsagePerHour!$B106,Sales!$C$5:$C$18,0),MATCH(UsagePerHour!AAD$4,Sales!$D$3:$ABF$3,0))/AAD$2*INDEX(Usage!$D$5:$ABF$11,MATCH(UsagePerHour!$B$100,Usage!$C$5:$C$11,0),MATCH(UsagePerHour!AAD$4,Usage!$D$3:$ABF$3,0)),"")</f>
        <v/>
      </c>
      <c r="AAE106" s="6" t="str">
        <f>IFERROR(INDEX(Sales!$D$5:$ABF$18,MATCH(UsagePerHour!$B106,Sales!$C$5:$C$18,0),MATCH(UsagePerHour!AAE$4,Sales!$D$3:$ABF$3,0))/AAE$2*INDEX(Usage!$D$5:$ABF$11,MATCH(UsagePerHour!$B$100,Usage!$C$5:$C$11,0),MATCH(UsagePerHour!AAE$4,Usage!$D$3:$ABF$3,0)),"")</f>
        <v/>
      </c>
      <c r="AAF106" s="6" t="str">
        <f>IFERROR(INDEX(Sales!$D$5:$ABF$18,MATCH(UsagePerHour!$B106,Sales!$C$5:$C$18,0),MATCH(UsagePerHour!AAF$4,Sales!$D$3:$ABF$3,0))/AAF$2*INDEX(Usage!$D$5:$ABF$11,MATCH(UsagePerHour!$B$100,Usage!$C$5:$C$11,0),MATCH(UsagePerHour!AAF$4,Usage!$D$3:$ABF$3,0)),"")</f>
        <v/>
      </c>
      <c r="AAG106" s="6" t="str">
        <f>IFERROR(INDEX(Sales!$D$5:$ABF$18,MATCH(UsagePerHour!$B106,Sales!$C$5:$C$18,0),MATCH(UsagePerHour!AAG$4,Sales!$D$3:$ABF$3,0))/AAG$2*INDEX(Usage!$D$5:$ABF$11,MATCH(UsagePerHour!$B$100,Usage!$C$5:$C$11,0),MATCH(UsagePerHour!AAG$4,Usage!$D$3:$ABF$3,0)),"")</f>
        <v/>
      </c>
      <c r="AAH106" s="6" t="str">
        <f>IFERROR(INDEX(Sales!$D$5:$ABF$18,MATCH(UsagePerHour!$B106,Sales!$C$5:$C$18,0),MATCH(UsagePerHour!AAH$4,Sales!$D$3:$ABF$3,0))/AAH$2*INDEX(Usage!$D$5:$ABF$11,MATCH(UsagePerHour!$B$100,Usage!$C$5:$C$11,0),MATCH(UsagePerHour!AAH$4,Usage!$D$3:$ABF$3,0)),"")</f>
        <v/>
      </c>
      <c r="AAI106" s="6" t="str">
        <f>IFERROR(INDEX(Sales!$D$5:$ABF$18,MATCH(UsagePerHour!$B106,Sales!$C$5:$C$18,0),MATCH(UsagePerHour!AAI$4,Sales!$D$3:$ABF$3,0))/AAI$2*INDEX(Usage!$D$5:$ABF$11,MATCH(UsagePerHour!$B$100,Usage!$C$5:$C$11,0),MATCH(UsagePerHour!AAI$4,Usage!$D$3:$ABF$3,0)),"")</f>
        <v/>
      </c>
      <c r="AAJ106" s="6" t="str">
        <f>IFERROR(INDEX(Sales!$D$5:$ABF$18,MATCH(UsagePerHour!$B106,Sales!$C$5:$C$18,0),MATCH(UsagePerHour!AAJ$4,Sales!$D$3:$ABF$3,0))/AAJ$2*INDEX(Usage!$D$5:$ABF$11,MATCH(UsagePerHour!$B$100,Usage!$C$5:$C$11,0),MATCH(UsagePerHour!AAJ$4,Usage!$D$3:$ABF$3,0)),"")</f>
        <v/>
      </c>
      <c r="AAK106" s="6" t="str">
        <f>IFERROR(INDEX(Sales!$D$5:$ABF$18,MATCH(UsagePerHour!$B106,Sales!$C$5:$C$18,0),MATCH(UsagePerHour!AAK$4,Sales!$D$3:$ABF$3,0))/AAK$2*INDEX(Usage!$D$5:$ABF$11,MATCH(UsagePerHour!$B$100,Usage!$C$5:$C$11,0),MATCH(UsagePerHour!AAK$4,Usage!$D$3:$ABF$3,0)),"")</f>
        <v/>
      </c>
      <c r="AAL106" s="6" t="str">
        <f>IFERROR(INDEX(Sales!$D$5:$ABF$18,MATCH(UsagePerHour!$B106,Sales!$C$5:$C$18,0),MATCH(UsagePerHour!AAL$4,Sales!$D$3:$ABF$3,0))/AAL$2*INDEX(Usage!$D$5:$ABF$11,MATCH(UsagePerHour!$B$100,Usage!$C$5:$C$11,0),MATCH(UsagePerHour!AAL$4,Usage!$D$3:$ABF$3,0)),"")</f>
        <v/>
      </c>
      <c r="AAM106" s="6" t="str">
        <f>IFERROR(INDEX(Sales!$D$5:$ABF$18,MATCH(UsagePerHour!$B106,Sales!$C$5:$C$18,0),MATCH(UsagePerHour!AAM$4,Sales!$D$3:$ABF$3,0))/AAM$2*INDEX(Usage!$D$5:$ABF$11,MATCH(UsagePerHour!$B$100,Usage!$C$5:$C$11,0),MATCH(UsagePerHour!AAM$4,Usage!$D$3:$ABF$3,0)),"")</f>
        <v/>
      </c>
      <c r="AAN106" s="6" t="str">
        <f>IFERROR(INDEX(Sales!$D$5:$ABF$18,MATCH(UsagePerHour!$B106,Sales!$C$5:$C$18,0),MATCH(UsagePerHour!AAN$4,Sales!$D$3:$ABF$3,0))/AAN$2*INDEX(Usage!$D$5:$ABF$11,MATCH(UsagePerHour!$B$100,Usage!$C$5:$C$11,0),MATCH(UsagePerHour!AAN$4,Usage!$D$3:$ABF$3,0)),"")</f>
        <v/>
      </c>
      <c r="AAO106" s="6" t="str">
        <f>IFERROR(INDEX(Sales!$D$5:$ABF$18,MATCH(UsagePerHour!$B106,Sales!$C$5:$C$18,0),MATCH(UsagePerHour!AAO$4,Sales!$D$3:$ABF$3,0))/AAO$2*INDEX(Usage!$D$5:$ABF$11,MATCH(UsagePerHour!$B$100,Usage!$C$5:$C$11,0),MATCH(UsagePerHour!AAO$4,Usage!$D$3:$ABF$3,0)),"")</f>
        <v/>
      </c>
      <c r="AAP106" s="6" t="str">
        <f>IFERROR(INDEX(Sales!$D$5:$ABF$18,MATCH(UsagePerHour!$B106,Sales!$C$5:$C$18,0),MATCH(UsagePerHour!AAP$4,Sales!$D$3:$ABF$3,0))/AAP$2*INDEX(Usage!$D$5:$ABF$11,MATCH(UsagePerHour!$B$100,Usage!$C$5:$C$11,0),MATCH(UsagePerHour!AAP$4,Usage!$D$3:$ABF$3,0)),"")</f>
        <v/>
      </c>
      <c r="AAQ106" s="6" t="str">
        <f>IFERROR(INDEX(Sales!$D$5:$ABF$18,MATCH(UsagePerHour!$B106,Sales!$C$5:$C$18,0),MATCH(UsagePerHour!AAQ$4,Sales!$D$3:$ABF$3,0))/AAQ$2*INDEX(Usage!$D$5:$ABF$11,MATCH(UsagePerHour!$B$100,Usage!$C$5:$C$11,0),MATCH(UsagePerHour!AAQ$4,Usage!$D$3:$ABF$3,0)),"")</f>
        <v/>
      </c>
      <c r="AAR106" s="6" t="str">
        <f>IFERROR(INDEX(Sales!$D$5:$ABF$18,MATCH(UsagePerHour!$B106,Sales!$C$5:$C$18,0),MATCH(UsagePerHour!AAR$4,Sales!$D$3:$ABF$3,0))/AAR$2*INDEX(Usage!$D$5:$ABF$11,MATCH(UsagePerHour!$B$100,Usage!$C$5:$C$11,0),MATCH(UsagePerHour!AAR$4,Usage!$D$3:$ABF$3,0)),"")</f>
        <v/>
      </c>
      <c r="AAS106" s="6" t="str">
        <f>IFERROR(INDEX(Sales!$D$5:$ABF$18,MATCH(UsagePerHour!$B106,Sales!$C$5:$C$18,0),MATCH(UsagePerHour!AAS$4,Sales!$D$3:$ABF$3,0))/AAS$2*INDEX(Usage!$D$5:$ABF$11,MATCH(UsagePerHour!$B$100,Usage!$C$5:$C$11,0),MATCH(UsagePerHour!AAS$4,Usage!$D$3:$ABF$3,0)),"")</f>
        <v/>
      </c>
      <c r="AAT106" s="6" t="str">
        <f>IFERROR(INDEX(Sales!$D$5:$ABF$18,MATCH(UsagePerHour!$B106,Sales!$C$5:$C$18,0),MATCH(UsagePerHour!AAT$4,Sales!$D$3:$ABF$3,0))/AAT$2*INDEX(Usage!$D$5:$ABF$11,MATCH(UsagePerHour!$B$100,Usage!$C$5:$C$11,0),MATCH(UsagePerHour!AAT$4,Usage!$D$3:$ABF$3,0)),"")</f>
        <v/>
      </c>
      <c r="AAU106" s="6" t="str">
        <f>IFERROR(INDEX(Sales!$D$5:$ABF$18,MATCH(UsagePerHour!$B106,Sales!$C$5:$C$18,0),MATCH(UsagePerHour!AAU$4,Sales!$D$3:$ABF$3,0))/AAU$2*INDEX(Usage!$D$5:$ABF$11,MATCH(UsagePerHour!$B$100,Usage!$C$5:$C$11,0),MATCH(UsagePerHour!AAU$4,Usage!$D$3:$ABF$3,0)),"")</f>
        <v/>
      </c>
      <c r="AAV106" s="6" t="str">
        <f>IFERROR(INDEX(Sales!$D$5:$ABF$18,MATCH(UsagePerHour!$B106,Sales!$C$5:$C$18,0),MATCH(UsagePerHour!AAV$4,Sales!$D$3:$ABF$3,0))/AAV$2*INDEX(Usage!$D$5:$ABF$11,MATCH(UsagePerHour!$B$100,Usage!$C$5:$C$11,0),MATCH(UsagePerHour!AAV$4,Usage!$D$3:$ABF$3,0)),"")</f>
        <v/>
      </c>
      <c r="AAW106" s="6" t="str">
        <f>IFERROR(INDEX(Sales!$D$5:$ABF$18,MATCH(UsagePerHour!$B106,Sales!$C$5:$C$18,0),MATCH(UsagePerHour!AAW$4,Sales!$D$3:$ABF$3,0))/AAW$2*INDEX(Usage!$D$5:$ABF$11,MATCH(UsagePerHour!$B$100,Usage!$C$5:$C$11,0),MATCH(UsagePerHour!AAW$4,Usage!$D$3:$ABF$3,0)),"")</f>
        <v/>
      </c>
      <c r="AAX106" s="6" t="str">
        <f>IFERROR(INDEX(Sales!$D$5:$ABF$18,MATCH(UsagePerHour!$B106,Sales!$C$5:$C$18,0),MATCH(UsagePerHour!AAX$4,Sales!$D$3:$ABF$3,0))/AAX$2*INDEX(Usage!$D$5:$ABF$11,MATCH(UsagePerHour!$B$100,Usage!$C$5:$C$11,0),MATCH(UsagePerHour!AAX$4,Usage!$D$3:$ABF$3,0)),"")</f>
        <v/>
      </c>
      <c r="AAY106" s="6" t="str">
        <f>IFERROR(INDEX(Sales!$D$5:$ABF$18,MATCH(UsagePerHour!$B106,Sales!$C$5:$C$18,0),MATCH(UsagePerHour!AAY$4,Sales!$D$3:$ABF$3,0))/AAY$2*INDEX(Usage!$D$5:$ABF$11,MATCH(UsagePerHour!$B$100,Usage!$C$5:$C$11,0),MATCH(UsagePerHour!AAY$4,Usage!$D$3:$ABF$3,0)),"")</f>
        <v/>
      </c>
      <c r="AAZ106" s="6" t="str">
        <f>IFERROR(INDEX(Sales!$D$5:$ABF$18,MATCH(UsagePerHour!$B106,Sales!$C$5:$C$18,0),MATCH(UsagePerHour!AAZ$4,Sales!$D$3:$ABF$3,0))/AAZ$2*INDEX(Usage!$D$5:$ABF$11,MATCH(UsagePerHour!$B$100,Usage!$C$5:$C$11,0),MATCH(UsagePerHour!AAZ$4,Usage!$D$3:$ABF$3,0)),"")</f>
        <v/>
      </c>
      <c r="ABA106" s="6" t="str">
        <f>IFERROR(INDEX(Sales!$D$5:$ABF$18,MATCH(UsagePerHour!$B106,Sales!$C$5:$C$18,0),MATCH(UsagePerHour!ABA$4,Sales!$D$3:$ABF$3,0))/ABA$2*INDEX(Usage!$D$5:$ABF$11,MATCH(UsagePerHour!$B$100,Usage!$C$5:$C$11,0),MATCH(UsagePerHour!ABA$4,Usage!$D$3:$ABF$3,0)),"")</f>
        <v/>
      </c>
    </row>
    <row r="107" spans="2:729">
      <c r="B107" s="3" t="s">
        <v>7</v>
      </c>
      <c r="C107" s="6">
        <f>IFERROR(INDEX(Sales!$D$5:$ABF$18,MATCH(UsagePerHour!$B107,Sales!$C$5:$C$18,0),MATCH(UsagePerHour!C$4,Sales!$D$3:$ABF$3,0))/C$2*INDEX(Usage!$D$5:$ABF$11,MATCH(UsagePerHour!$B$100,Usage!$C$5:$C$11,0),MATCH(UsagePerHour!C$4,Usage!$D$3:$ABF$3,0)),"")</f>
        <v>6.3360668255257</v>
      </c>
      <c r="D107" s="6">
        <f>IFERROR(INDEX(Sales!$D$5:$ABF$18,MATCH(UsagePerHour!$B107,Sales!$C$5:$C$18,0),MATCH(UsagePerHour!D$4,Sales!$D$3:$ABF$3,0))/D$2*INDEX(Usage!$D$5:$ABF$11,MATCH(UsagePerHour!$B$100,Usage!$C$5:$C$11,0),MATCH(UsagePerHour!D$4,Usage!$D$3:$ABF$3,0)),"")</f>
        <v>3.0003219027489281</v>
      </c>
      <c r="E107" s="6">
        <f>IFERROR(INDEX(Sales!$D$5:$ABF$18,MATCH(UsagePerHour!$B107,Sales!$C$5:$C$18,0),MATCH(UsagePerHour!E$4,Sales!$D$3:$ABF$3,0))/E$2*INDEX(Usage!$D$5:$ABF$11,MATCH(UsagePerHour!$B$100,Usage!$C$5:$C$11,0),MATCH(UsagePerHour!E$4,Usage!$D$3:$ABF$3,0)),"")</f>
        <v>3.9273772455089819</v>
      </c>
      <c r="F107" s="6">
        <f>IFERROR(INDEX(Sales!$D$5:$ABF$18,MATCH(UsagePerHour!$B107,Sales!$C$5:$C$18,0),MATCH(UsagePerHour!F$4,Sales!$D$3:$ABF$3,0))/F$2*INDEX(Usage!$D$5:$ABF$11,MATCH(UsagePerHour!$B$100,Usage!$C$5:$C$11,0),MATCH(UsagePerHour!F$4,Usage!$D$3:$ABF$3,0)),"")</f>
        <v>3.6236983842010773</v>
      </c>
      <c r="G107" s="6">
        <f>IFERROR(INDEX(Sales!$D$5:$ABF$18,MATCH(UsagePerHour!$B107,Sales!$C$5:$C$18,0),MATCH(UsagePerHour!G$4,Sales!$D$3:$ABF$3,0))/G$2*INDEX(Usage!$D$5:$ABF$11,MATCH(UsagePerHour!$B$100,Usage!$C$5:$C$11,0),MATCH(UsagePerHour!G$4,Usage!$D$3:$ABF$3,0)),"")</f>
        <v>6.4384652380697913</v>
      </c>
      <c r="H107" s="6">
        <f>IFERROR(INDEX(Sales!$D$5:$ABF$18,MATCH(UsagePerHour!$B107,Sales!$C$5:$C$18,0),MATCH(UsagePerHour!H$4,Sales!$D$3:$ABF$3,0))/H$2*INDEX(Usage!$D$5:$ABF$11,MATCH(UsagePerHour!$B$100,Usage!$C$5:$C$11,0),MATCH(UsagePerHour!H$4,Usage!$D$3:$ABF$3,0)),"")</f>
        <v>28.242775233136722</v>
      </c>
      <c r="I107" s="6">
        <f>IFERROR(INDEX(Sales!$D$5:$ABF$18,MATCH(UsagePerHour!$B107,Sales!$C$5:$C$18,0),MATCH(UsagePerHour!I$4,Sales!$D$3:$ABF$3,0))/I$2*INDEX(Usage!$D$5:$ABF$11,MATCH(UsagePerHour!$B$100,Usage!$C$5:$C$11,0),MATCH(UsagePerHour!I$4,Usage!$D$3:$ABF$3,0)),"")</f>
        <v>6.6258763157363072</v>
      </c>
      <c r="J107" s="6">
        <f>IFERROR(INDEX(Sales!$D$5:$ABF$18,MATCH(UsagePerHour!$B107,Sales!$C$5:$C$18,0),MATCH(UsagePerHour!J$4,Sales!$D$3:$ABF$3,0))/J$2*INDEX(Usage!$D$5:$ABF$11,MATCH(UsagePerHour!$B$100,Usage!$C$5:$C$11,0),MATCH(UsagePerHour!J$4,Usage!$D$3:$ABF$3,0)),"")</f>
        <v>6.3360668255257</v>
      </c>
      <c r="K107" s="6">
        <f>IFERROR(INDEX(Sales!$D$5:$ABF$18,MATCH(UsagePerHour!$B107,Sales!$C$5:$C$18,0),MATCH(UsagePerHour!K$4,Sales!$D$3:$ABF$3,0))/K$2*INDEX(Usage!$D$5:$ABF$11,MATCH(UsagePerHour!$B$100,Usage!$C$5:$C$11,0),MATCH(UsagePerHour!K$4,Usage!$D$3:$ABF$3,0)),"")</f>
        <v>3.0003219027489281</v>
      </c>
      <c r="L107" s="6">
        <f>IFERROR(INDEX(Sales!$D$5:$ABF$18,MATCH(UsagePerHour!$B107,Sales!$C$5:$C$18,0),MATCH(UsagePerHour!L$4,Sales!$D$3:$ABF$3,0))/L$2*INDEX(Usage!$D$5:$ABF$11,MATCH(UsagePerHour!$B$100,Usage!$C$5:$C$11,0),MATCH(UsagePerHour!L$4,Usage!$D$3:$ABF$3,0)),"")</f>
        <v>3.9273772455089819</v>
      </c>
      <c r="M107" s="6">
        <f>IFERROR(INDEX(Sales!$D$5:$ABF$18,MATCH(UsagePerHour!$B107,Sales!$C$5:$C$18,0),MATCH(UsagePerHour!M$4,Sales!$D$3:$ABF$3,0))/M$2*INDEX(Usage!$D$5:$ABF$11,MATCH(UsagePerHour!$B$100,Usage!$C$5:$C$11,0),MATCH(UsagePerHour!M$4,Usage!$D$3:$ABF$3,0)),"")</f>
        <v>3.6236983842010773</v>
      </c>
      <c r="N107" s="6">
        <f>IFERROR(INDEX(Sales!$D$5:$ABF$18,MATCH(UsagePerHour!$B107,Sales!$C$5:$C$18,0),MATCH(UsagePerHour!N$4,Sales!$D$3:$ABF$3,0))/N$2*INDEX(Usage!$D$5:$ABF$11,MATCH(UsagePerHour!$B$100,Usage!$C$5:$C$11,0),MATCH(UsagePerHour!N$4,Usage!$D$3:$ABF$3,0)),"")</f>
        <v>6.4384652380697913</v>
      </c>
      <c r="O107" s="6">
        <f>IFERROR(INDEX(Sales!$D$5:$ABF$18,MATCH(UsagePerHour!$B107,Sales!$C$5:$C$18,0),MATCH(UsagePerHour!O$4,Sales!$D$3:$ABF$3,0))/O$2*INDEX(Usage!$D$5:$ABF$11,MATCH(UsagePerHour!$B$100,Usage!$C$5:$C$11,0),MATCH(UsagePerHour!O$4,Usage!$D$3:$ABF$3,0)),"")</f>
        <v>28.242775233136722</v>
      </c>
      <c r="P107" s="6">
        <f>IFERROR(INDEX(Sales!$D$5:$ABF$18,MATCH(UsagePerHour!$B107,Sales!$C$5:$C$18,0),MATCH(UsagePerHour!P$4,Sales!$D$3:$ABF$3,0))/P$2*INDEX(Usage!$D$5:$ABF$11,MATCH(UsagePerHour!$B$100,Usage!$C$5:$C$11,0),MATCH(UsagePerHour!P$4,Usage!$D$3:$ABF$3,0)),"")</f>
        <v>6.6258763157363072</v>
      </c>
      <c r="Q107" s="6">
        <f>IFERROR(INDEX(Sales!$D$5:$ABF$18,MATCH(UsagePerHour!$B107,Sales!$C$5:$C$18,0),MATCH(UsagePerHour!Q$4,Sales!$D$3:$ABF$3,0))/Q$2*INDEX(Usage!$D$5:$ABF$11,MATCH(UsagePerHour!$B$100,Usage!$C$5:$C$11,0),MATCH(UsagePerHour!Q$4,Usage!$D$3:$ABF$3,0)),"")</f>
        <v>6.3360668255257</v>
      </c>
      <c r="R107" s="6">
        <f>IFERROR(INDEX(Sales!$D$5:$ABF$18,MATCH(UsagePerHour!$B107,Sales!$C$5:$C$18,0),MATCH(UsagePerHour!R$4,Sales!$D$3:$ABF$3,0))/R$2*INDEX(Usage!$D$5:$ABF$11,MATCH(UsagePerHour!$B$100,Usage!$C$5:$C$11,0),MATCH(UsagePerHour!R$4,Usage!$D$3:$ABF$3,0)),"")</f>
        <v>3.0003219027489281</v>
      </c>
      <c r="S107" s="6">
        <f>IFERROR(INDEX(Sales!$D$5:$ABF$18,MATCH(UsagePerHour!$B107,Sales!$C$5:$C$18,0),MATCH(UsagePerHour!S$4,Sales!$D$3:$ABF$3,0))/S$2*INDEX(Usage!$D$5:$ABF$11,MATCH(UsagePerHour!$B$100,Usage!$C$5:$C$11,0),MATCH(UsagePerHour!S$4,Usage!$D$3:$ABF$3,0)),"")</f>
        <v>3.9273772455089819</v>
      </c>
      <c r="T107" s="6">
        <f>IFERROR(INDEX(Sales!$D$5:$ABF$18,MATCH(UsagePerHour!$B107,Sales!$C$5:$C$18,0),MATCH(UsagePerHour!T$4,Sales!$D$3:$ABF$3,0))/T$2*INDEX(Usage!$D$5:$ABF$11,MATCH(UsagePerHour!$B$100,Usage!$C$5:$C$11,0),MATCH(UsagePerHour!T$4,Usage!$D$3:$ABF$3,0)),"")</f>
        <v>3.6236983842010773</v>
      </c>
      <c r="U107" s="6">
        <f>IFERROR(INDEX(Sales!$D$5:$ABF$18,MATCH(UsagePerHour!$B107,Sales!$C$5:$C$18,0),MATCH(UsagePerHour!U$4,Sales!$D$3:$ABF$3,0))/U$2*INDEX(Usage!$D$5:$ABF$11,MATCH(UsagePerHour!$B$100,Usage!$C$5:$C$11,0),MATCH(UsagePerHour!U$4,Usage!$D$3:$ABF$3,0)),"")</f>
        <v>6.4384652380697913</v>
      </c>
      <c r="V107" s="6">
        <f>IFERROR(INDEX(Sales!$D$5:$ABF$18,MATCH(UsagePerHour!$B107,Sales!$C$5:$C$18,0),MATCH(UsagePerHour!V$4,Sales!$D$3:$ABF$3,0))/V$2*INDEX(Usage!$D$5:$ABF$11,MATCH(UsagePerHour!$B$100,Usage!$C$5:$C$11,0),MATCH(UsagePerHour!V$4,Usage!$D$3:$ABF$3,0)),"")</f>
        <v>28.242775233136722</v>
      </c>
      <c r="W107" s="6">
        <f>IFERROR(INDEX(Sales!$D$5:$ABF$18,MATCH(UsagePerHour!$B107,Sales!$C$5:$C$18,0),MATCH(UsagePerHour!W$4,Sales!$D$3:$ABF$3,0))/W$2*INDEX(Usage!$D$5:$ABF$11,MATCH(UsagePerHour!$B$100,Usage!$C$5:$C$11,0),MATCH(UsagePerHour!W$4,Usage!$D$3:$ABF$3,0)),"")</f>
        <v>6.6258763157363072</v>
      </c>
      <c r="X107" s="6">
        <f>IFERROR(INDEX(Sales!$D$5:$ABF$18,MATCH(UsagePerHour!$B107,Sales!$C$5:$C$18,0),MATCH(UsagePerHour!X$4,Sales!$D$3:$ABF$3,0))/X$2*INDEX(Usage!$D$5:$ABF$11,MATCH(UsagePerHour!$B$100,Usage!$C$5:$C$11,0),MATCH(UsagePerHour!X$4,Usage!$D$3:$ABF$3,0)),"")</f>
        <v>6.3360668255257</v>
      </c>
      <c r="Y107" s="6">
        <f>IFERROR(INDEX(Sales!$D$5:$ABF$18,MATCH(UsagePerHour!$B107,Sales!$C$5:$C$18,0),MATCH(UsagePerHour!Y$4,Sales!$D$3:$ABF$3,0))/Y$2*INDEX(Usage!$D$5:$ABF$11,MATCH(UsagePerHour!$B$100,Usage!$C$5:$C$11,0),MATCH(UsagePerHour!Y$4,Usage!$D$3:$ABF$3,0)),"")</f>
        <v>3.0003219027489281</v>
      </c>
      <c r="Z107" s="6">
        <f>IFERROR(INDEX(Sales!$D$5:$ABF$18,MATCH(UsagePerHour!$B107,Sales!$C$5:$C$18,0),MATCH(UsagePerHour!Z$4,Sales!$D$3:$ABF$3,0))/Z$2*INDEX(Usage!$D$5:$ABF$11,MATCH(UsagePerHour!$B$100,Usage!$C$5:$C$11,0),MATCH(UsagePerHour!Z$4,Usage!$D$3:$ABF$3,0)),"")</f>
        <v>3.9273772455089819</v>
      </c>
      <c r="AA107" s="6">
        <f>IFERROR(INDEX(Sales!$D$5:$ABF$18,MATCH(UsagePerHour!$B107,Sales!$C$5:$C$18,0),MATCH(UsagePerHour!AA$4,Sales!$D$3:$ABF$3,0))/AA$2*INDEX(Usage!$D$5:$ABF$11,MATCH(UsagePerHour!$B$100,Usage!$C$5:$C$11,0),MATCH(UsagePerHour!AA$4,Usage!$D$3:$ABF$3,0)),"")</f>
        <v>3.6236983842010773</v>
      </c>
      <c r="AB107" s="6">
        <f>IFERROR(INDEX(Sales!$D$5:$ABF$18,MATCH(UsagePerHour!$B107,Sales!$C$5:$C$18,0),MATCH(UsagePerHour!AB$4,Sales!$D$3:$ABF$3,0))/AB$2*INDEX(Usage!$D$5:$ABF$11,MATCH(UsagePerHour!$B$100,Usage!$C$5:$C$11,0),MATCH(UsagePerHour!AB$4,Usage!$D$3:$ABF$3,0)),"")</f>
        <v>6.4384652380697913</v>
      </c>
      <c r="AC107" s="6">
        <f>IFERROR(INDEX(Sales!$D$5:$ABF$18,MATCH(UsagePerHour!$B107,Sales!$C$5:$C$18,0),MATCH(UsagePerHour!AC$4,Sales!$D$3:$ABF$3,0))/AC$2*INDEX(Usage!$D$5:$ABF$11,MATCH(UsagePerHour!$B$100,Usage!$C$5:$C$11,0),MATCH(UsagePerHour!AC$4,Usage!$D$3:$ABF$3,0)),"")</f>
        <v>28.242775233136722</v>
      </c>
      <c r="AD107" s="6">
        <f>IFERROR(INDEX(Sales!$D$5:$ABF$18,MATCH(UsagePerHour!$B107,Sales!$C$5:$C$18,0),MATCH(UsagePerHour!AD$4,Sales!$D$3:$ABF$3,0))/AD$2*INDEX(Usage!$D$5:$ABF$11,MATCH(UsagePerHour!$B$100,Usage!$C$5:$C$11,0),MATCH(UsagePerHour!AD$4,Usage!$D$3:$ABF$3,0)),"")</f>
        <v>6.6258763157363072</v>
      </c>
      <c r="AE107" s="6">
        <f>IFERROR(INDEX(Sales!$D$5:$ABF$18,MATCH(UsagePerHour!$B107,Sales!$C$5:$C$18,0),MATCH(UsagePerHour!AE$4,Sales!$D$3:$ABF$3,0))/AE$2*INDEX(Usage!$D$5:$ABF$11,MATCH(UsagePerHour!$B$100,Usage!$C$5:$C$11,0),MATCH(UsagePerHour!AE$4,Usage!$D$3:$ABF$3,0)),"")</f>
        <v>6.3360668255257</v>
      </c>
      <c r="AF107" s="6">
        <f>IFERROR(INDEX(Sales!$D$5:$ABF$18,MATCH(UsagePerHour!$B107,Sales!$C$5:$C$18,0),MATCH(UsagePerHour!AF$4,Sales!$D$3:$ABF$3,0))/AF$2*INDEX(Usage!$D$5:$ABF$11,MATCH(UsagePerHour!$B$100,Usage!$C$5:$C$11,0),MATCH(UsagePerHour!AF$4,Usage!$D$3:$ABF$3,0)),"")</f>
        <v>3.0003219027489281</v>
      </c>
      <c r="AG107" s="6">
        <f>IFERROR(INDEX(Sales!$D$5:$ABF$18,MATCH(UsagePerHour!$B107,Sales!$C$5:$C$18,0),MATCH(UsagePerHour!AG$4,Sales!$D$3:$ABF$3,0))/AG$2*INDEX(Usage!$D$5:$ABF$11,MATCH(UsagePerHour!$B$100,Usage!$C$5:$C$11,0),MATCH(UsagePerHour!AG$4,Usage!$D$3:$ABF$3,0)),"")</f>
        <v>3.9273772455089819</v>
      </c>
      <c r="AH107" s="6">
        <f>IFERROR(INDEX(Sales!$D$5:$ABF$18,MATCH(UsagePerHour!$B107,Sales!$C$5:$C$18,0),MATCH(UsagePerHour!AH$4,Sales!$D$3:$ABF$3,0))/AH$2*INDEX(Usage!$D$5:$ABF$11,MATCH(UsagePerHour!$B$100,Usage!$C$5:$C$11,0),MATCH(UsagePerHour!AH$4,Usage!$D$3:$ABF$3,0)),"")</f>
        <v>3.6236983842010773</v>
      </c>
      <c r="AI107" s="6">
        <f>IFERROR(INDEX(Sales!$D$5:$ABF$18,MATCH(UsagePerHour!$B107,Sales!$C$5:$C$18,0),MATCH(UsagePerHour!AI$4,Sales!$D$3:$ABF$3,0))/AI$2*INDEX(Usage!$D$5:$ABF$11,MATCH(UsagePerHour!$B$100,Usage!$C$5:$C$11,0),MATCH(UsagePerHour!AI$4,Usage!$D$3:$ABF$3,0)),"")</f>
        <v>6.4384652380697913</v>
      </c>
      <c r="AJ107" s="6">
        <f>IFERROR(INDEX(Sales!$D$5:$ABF$18,MATCH(UsagePerHour!$B107,Sales!$C$5:$C$18,0),MATCH(UsagePerHour!AJ$4,Sales!$D$3:$ABF$3,0))/AJ$2*INDEX(Usage!$D$5:$ABF$11,MATCH(UsagePerHour!$B$100,Usage!$C$5:$C$11,0),MATCH(UsagePerHour!AJ$4,Usage!$D$3:$ABF$3,0)),"")</f>
        <v>28.242775233136722</v>
      </c>
      <c r="AK107" s="6">
        <f>IFERROR(INDEX(Sales!$D$5:$ABF$18,MATCH(UsagePerHour!$B107,Sales!$C$5:$C$18,0),MATCH(UsagePerHour!AK$4,Sales!$D$3:$ABF$3,0))/AK$2*INDEX(Usage!$D$5:$ABF$11,MATCH(UsagePerHour!$B$100,Usage!$C$5:$C$11,0),MATCH(UsagePerHour!AK$4,Usage!$D$3:$ABF$3,0)),"")</f>
        <v>6.6258763157363072</v>
      </c>
      <c r="AL107" s="6">
        <f>IFERROR(INDEX(Sales!$D$5:$ABF$18,MATCH(UsagePerHour!$B107,Sales!$C$5:$C$18,0),MATCH(UsagePerHour!AL$4,Sales!$D$3:$ABF$3,0))/AL$2*INDEX(Usage!$D$5:$ABF$11,MATCH(UsagePerHour!$B$100,Usage!$C$5:$C$11,0),MATCH(UsagePerHour!AL$4,Usage!$D$3:$ABF$3,0)),"")</f>
        <v>6.3360668255257</v>
      </c>
      <c r="AM107" s="6">
        <f>IFERROR(INDEX(Sales!$D$5:$ABF$18,MATCH(UsagePerHour!$B107,Sales!$C$5:$C$18,0),MATCH(UsagePerHour!AM$4,Sales!$D$3:$ABF$3,0))/AM$2*INDEX(Usage!$D$5:$ABF$11,MATCH(UsagePerHour!$B$100,Usage!$C$5:$C$11,0),MATCH(UsagePerHour!AM$4,Usage!$D$3:$ABF$3,0)),"")</f>
        <v>3.0003219027489281</v>
      </c>
      <c r="AN107" s="6">
        <f>IFERROR(INDEX(Sales!$D$5:$ABF$18,MATCH(UsagePerHour!$B107,Sales!$C$5:$C$18,0),MATCH(UsagePerHour!AN$4,Sales!$D$3:$ABF$3,0))/AN$2*INDEX(Usage!$D$5:$ABF$11,MATCH(UsagePerHour!$B$100,Usage!$C$5:$C$11,0),MATCH(UsagePerHour!AN$4,Usage!$D$3:$ABF$3,0)),"")</f>
        <v>3.9273772455089819</v>
      </c>
      <c r="AO107" s="6">
        <f>IFERROR(INDEX(Sales!$D$5:$ABF$18,MATCH(UsagePerHour!$B107,Sales!$C$5:$C$18,0),MATCH(UsagePerHour!AO$4,Sales!$D$3:$ABF$3,0))/AO$2*INDEX(Usage!$D$5:$ABF$11,MATCH(UsagePerHour!$B$100,Usage!$C$5:$C$11,0),MATCH(UsagePerHour!AO$4,Usage!$D$3:$ABF$3,0)),"")</f>
        <v>3.6236983842010773</v>
      </c>
      <c r="AP107" s="6">
        <f>IFERROR(INDEX(Sales!$D$5:$ABF$18,MATCH(UsagePerHour!$B107,Sales!$C$5:$C$18,0),MATCH(UsagePerHour!AP$4,Sales!$D$3:$ABF$3,0))/AP$2*INDEX(Usage!$D$5:$ABF$11,MATCH(UsagePerHour!$B$100,Usage!$C$5:$C$11,0),MATCH(UsagePerHour!AP$4,Usage!$D$3:$ABF$3,0)),"")</f>
        <v>6.4384652380697913</v>
      </c>
      <c r="AQ107" s="6">
        <f>IFERROR(INDEX(Sales!$D$5:$ABF$18,MATCH(UsagePerHour!$B107,Sales!$C$5:$C$18,0),MATCH(UsagePerHour!AQ$4,Sales!$D$3:$ABF$3,0))/AQ$2*INDEX(Usage!$D$5:$ABF$11,MATCH(UsagePerHour!$B$100,Usage!$C$5:$C$11,0),MATCH(UsagePerHour!AQ$4,Usage!$D$3:$ABF$3,0)),"")</f>
        <v>28.242775233136722</v>
      </c>
      <c r="AR107" s="6">
        <f>IFERROR(INDEX(Sales!$D$5:$ABF$18,MATCH(UsagePerHour!$B107,Sales!$C$5:$C$18,0),MATCH(UsagePerHour!AR$4,Sales!$D$3:$ABF$3,0))/AR$2*INDEX(Usage!$D$5:$ABF$11,MATCH(UsagePerHour!$B$100,Usage!$C$5:$C$11,0),MATCH(UsagePerHour!AR$4,Usage!$D$3:$ABF$3,0)),"")</f>
        <v>6.6258763157363072</v>
      </c>
      <c r="AS107" s="6">
        <f>IFERROR(INDEX(Sales!$D$5:$ABF$18,MATCH(UsagePerHour!$B107,Sales!$C$5:$C$18,0),MATCH(UsagePerHour!AS$4,Sales!$D$3:$ABF$3,0))/AS$2*INDEX(Usage!$D$5:$ABF$11,MATCH(UsagePerHour!$B$100,Usage!$C$5:$C$11,0),MATCH(UsagePerHour!AS$4,Usage!$D$3:$ABF$3,0)),"")</f>
        <v>6.3360668255257</v>
      </c>
      <c r="AT107" s="6">
        <f>IFERROR(INDEX(Sales!$D$5:$ABF$18,MATCH(UsagePerHour!$B107,Sales!$C$5:$C$18,0),MATCH(UsagePerHour!AT$4,Sales!$D$3:$ABF$3,0))/AT$2*INDEX(Usage!$D$5:$ABF$11,MATCH(UsagePerHour!$B$100,Usage!$C$5:$C$11,0),MATCH(UsagePerHour!AT$4,Usage!$D$3:$ABF$3,0)),"")</f>
        <v>3.0003219027489281</v>
      </c>
      <c r="AU107" s="6">
        <f>IFERROR(INDEX(Sales!$D$5:$ABF$18,MATCH(UsagePerHour!$B107,Sales!$C$5:$C$18,0),MATCH(UsagePerHour!AU$4,Sales!$D$3:$ABF$3,0))/AU$2*INDEX(Usage!$D$5:$ABF$11,MATCH(UsagePerHour!$B$100,Usage!$C$5:$C$11,0),MATCH(UsagePerHour!AU$4,Usage!$D$3:$ABF$3,0)),"")</f>
        <v>3.9273772455089819</v>
      </c>
      <c r="AV107" s="6">
        <f>IFERROR(INDEX(Sales!$D$5:$ABF$18,MATCH(UsagePerHour!$B107,Sales!$C$5:$C$18,0),MATCH(UsagePerHour!AV$4,Sales!$D$3:$ABF$3,0))/AV$2*INDEX(Usage!$D$5:$ABF$11,MATCH(UsagePerHour!$B$100,Usage!$C$5:$C$11,0),MATCH(UsagePerHour!AV$4,Usage!$D$3:$ABF$3,0)),"")</f>
        <v>3.6236983842010773</v>
      </c>
      <c r="AW107" s="6">
        <f>IFERROR(INDEX(Sales!$D$5:$ABF$18,MATCH(UsagePerHour!$B107,Sales!$C$5:$C$18,0),MATCH(UsagePerHour!AW$4,Sales!$D$3:$ABF$3,0))/AW$2*INDEX(Usage!$D$5:$ABF$11,MATCH(UsagePerHour!$B$100,Usage!$C$5:$C$11,0),MATCH(UsagePerHour!AW$4,Usage!$D$3:$ABF$3,0)),"")</f>
        <v>6.4384652380697913</v>
      </c>
      <c r="AX107" s="6">
        <f>IFERROR(INDEX(Sales!$D$5:$ABF$18,MATCH(UsagePerHour!$B107,Sales!$C$5:$C$18,0),MATCH(UsagePerHour!AX$4,Sales!$D$3:$ABF$3,0))/AX$2*INDEX(Usage!$D$5:$ABF$11,MATCH(UsagePerHour!$B$100,Usage!$C$5:$C$11,0),MATCH(UsagePerHour!AX$4,Usage!$D$3:$ABF$3,0)),"")</f>
        <v>28.242775233136722</v>
      </c>
      <c r="AY107" s="6">
        <f>IFERROR(INDEX(Sales!$D$5:$ABF$18,MATCH(UsagePerHour!$B107,Sales!$C$5:$C$18,0),MATCH(UsagePerHour!AY$4,Sales!$D$3:$ABF$3,0))/AY$2*INDEX(Usage!$D$5:$ABF$11,MATCH(UsagePerHour!$B$100,Usage!$C$5:$C$11,0),MATCH(UsagePerHour!AY$4,Usage!$D$3:$ABF$3,0)),"")</f>
        <v>6.6258763157363072</v>
      </c>
      <c r="AZ107" s="6">
        <f>IFERROR(INDEX(Sales!$D$5:$ABF$18,MATCH(UsagePerHour!$B107,Sales!$C$5:$C$18,0),MATCH(UsagePerHour!AZ$4,Sales!$D$3:$ABF$3,0))/AZ$2*INDEX(Usage!$D$5:$ABF$11,MATCH(UsagePerHour!$B$100,Usage!$C$5:$C$11,0),MATCH(UsagePerHour!AZ$4,Usage!$D$3:$ABF$3,0)),"")</f>
        <v>6.3360668255257</v>
      </c>
      <c r="BA107" s="6">
        <f>IFERROR(INDEX(Sales!$D$5:$ABF$18,MATCH(UsagePerHour!$B107,Sales!$C$5:$C$18,0),MATCH(UsagePerHour!BA$4,Sales!$D$3:$ABF$3,0))/BA$2*INDEX(Usage!$D$5:$ABF$11,MATCH(UsagePerHour!$B$100,Usage!$C$5:$C$11,0),MATCH(UsagePerHour!BA$4,Usage!$D$3:$ABF$3,0)),"")</f>
        <v>3.0003219027489281</v>
      </c>
      <c r="BB107" s="6">
        <f>IFERROR(INDEX(Sales!$D$5:$ABF$18,MATCH(UsagePerHour!$B107,Sales!$C$5:$C$18,0),MATCH(UsagePerHour!BB$4,Sales!$D$3:$ABF$3,0))/BB$2*INDEX(Usage!$D$5:$ABF$11,MATCH(UsagePerHour!$B$100,Usage!$C$5:$C$11,0),MATCH(UsagePerHour!BB$4,Usage!$D$3:$ABF$3,0)),"")</f>
        <v>3.9273772455089819</v>
      </c>
      <c r="BC107" s="6">
        <f>IFERROR(INDEX(Sales!$D$5:$ABF$18,MATCH(UsagePerHour!$B107,Sales!$C$5:$C$18,0),MATCH(UsagePerHour!BC$4,Sales!$D$3:$ABF$3,0))/BC$2*INDEX(Usage!$D$5:$ABF$11,MATCH(UsagePerHour!$B$100,Usage!$C$5:$C$11,0),MATCH(UsagePerHour!BC$4,Usage!$D$3:$ABF$3,0)),"")</f>
        <v>3.6236983842010773</v>
      </c>
      <c r="BD107" s="6">
        <f>IFERROR(INDEX(Sales!$D$5:$ABF$18,MATCH(UsagePerHour!$B107,Sales!$C$5:$C$18,0),MATCH(UsagePerHour!BD$4,Sales!$D$3:$ABF$3,0))/BD$2*INDEX(Usage!$D$5:$ABF$11,MATCH(UsagePerHour!$B$100,Usage!$C$5:$C$11,0),MATCH(UsagePerHour!BD$4,Usage!$D$3:$ABF$3,0)),"")</f>
        <v>6.4384652380697913</v>
      </c>
      <c r="BE107" s="6">
        <f>IFERROR(INDEX(Sales!$D$5:$ABF$18,MATCH(UsagePerHour!$B107,Sales!$C$5:$C$18,0),MATCH(UsagePerHour!BE$4,Sales!$D$3:$ABF$3,0))/BE$2*INDEX(Usage!$D$5:$ABF$11,MATCH(UsagePerHour!$B$100,Usage!$C$5:$C$11,0),MATCH(UsagePerHour!BE$4,Usage!$D$3:$ABF$3,0)),"")</f>
        <v>28.242775233136722</v>
      </c>
      <c r="BF107" s="6">
        <f>IFERROR(INDEX(Sales!$D$5:$ABF$18,MATCH(UsagePerHour!$B107,Sales!$C$5:$C$18,0),MATCH(UsagePerHour!BF$4,Sales!$D$3:$ABF$3,0))/BF$2*INDEX(Usage!$D$5:$ABF$11,MATCH(UsagePerHour!$B$100,Usage!$C$5:$C$11,0),MATCH(UsagePerHour!BF$4,Usage!$D$3:$ABF$3,0)),"")</f>
        <v>6.6258763157363072</v>
      </c>
      <c r="BG107" s="6">
        <f>IFERROR(INDEX(Sales!$D$5:$ABF$18,MATCH(UsagePerHour!$B107,Sales!$C$5:$C$18,0),MATCH(UsagePerHour!BG$4,Sales!$D$3:$ABF$3,0))/BG$2*INDEX(Usage!$D$5:$ABF$11,MATCH(UsagePerHour!$B$100,Usage!$C$5:$C$11,0),MATCH(UsagePerHour!BG$4,Usage!$D$3:$ABF$3,0)),"")</f>
        <v>6.3360668255257</v>
      </c>
      <c r="BH107" s="6">
        <f>IFERROR(INDEX(Sales!$D$5:$ABF$18,MATCH(UsagePerHour!$B107,Sales!$C$5:$C$18,0),MATCH(UsagePerHour!BH$4,Sales!$D$3:$ABF$3,0))/BH$2*INDEX(Usage!$D$5:$ABF$11,MATCH(UsagePerHour!$B$100,Usage!$C$5:$C$11,0),MATCH(UsagePerHour!BH$4,Usage!$D$3:$ABF$3,0)),"")</f>
        <v>3.0003219027489281</v>
      </c>
      <c r="BI107" s="6">
        <f>IFERROR(INDEX(Sales!$D$5:$ABF$18,MATCH(UsagePerHour!$B107,Sales!$C$5:$C$18,0),MATCH(UsagePerHour!BI$4,Sales!$D$3:$ABF$3,0))/BI$2*INDEX(Usage!$D$5:$ABF$11,MATCH(UsagePerHour!$B$100,Usage!$C$5:$C$11,0),MATCH(UsagePerHour!BI$4,Usage!$D$3:$ABF$3,0)),"")</f>
        <v>3.9273772455089819</v>
      </c>
      <c r="BJ107" s="6">
        <f>IFERROR(INDEX(Sales!$D$5:$ABF$18,MATCH(UsagePerHour!$B107,Sales!$C$5:$C$18,0),MATCH(UsagePerHour!BJ$4,Sales!$D$3:$ABF$3,0))/BJ$2*INDEX(Usage!$D$5:$ABF$11,MATCH(UsagePerHour!$B$100,Usage!$C$5:$C$11,0),MATCH(UsagePerHour!BJ$4,Usage!$D$3:$ABF$3,0)),"")</f>
        <v>3.6236983842010773</v>
      </c>
      <c r="BK107" s="6">
        <f>IFERROR(INDEX(Sales!$D$5:$ABF$18,MATCH(UsagePerHour!$B107,Sales!$C$5:$C$18,0),MATCH(UsagePerHour!BK$4,Sales!$D$3:$ABF$3,0))/BK$2*INDEX(Usage!$D$5:$ABF$11,MATCH(UsagePerHour!$B$100,Usage!$C$5:$C$11,0),MATCH(UsagePerHour!BK$4,Usage!$D$3:$ABF$3,0)),"")</f>
        <v>6.4384652380697913</v>
      </c>
      <c r="BL107" s="6">
        <f>IFERROR(INDEX(Sales!$D$5:$ABF$18,MATCH(UsagePerHour!$B107,Sales!$C$5:$C$18,0),MATCH(UsagePerHour!BL$4,Sales!$D$3:$ABF$3,0))/BL$2*INDEX(Usage!$D$5:$ABF$11,MATCH(UsagePerHour!$B$100,Usage!$C$5:$C$11,0),MATCH(UsagePerHour!BL$4,Usage!$D$3:$ABF$3,0)),"")</f>
        <v>28.242775233136722</v>
      </c>
      <c r="BM107" s="6">
        <f>IFERROR(INDEX(Sales!$D$5:$ABF$18,MATCH(UsagePerHour!$B107,Sales!$C$5:$C$18,0),MATCH(UsagePerHour!BM$4,Sales!$D$3:$ABF$3,0))/BM$2*INDEX(Usage!$D$5:$ABF$11,MATCH(UsagePerHour!$B$100,Usage!$C$5:$C$11,0),MATCH(UsagePerHour!BM$4,Usage!$D$3:$ABF$3,0)),"")</f>
        <v>6.6258763157363072</v>
      </c>
      <c r="BN107" s="6">
        <f>IFERROR(INDEX(Sales!$D$5:$ABF$18,MATCH(UsagePerHour!$B107,Sales!$C$5:$C$18,0),MATCH(UsagePerHour!BN$4,Sales!$D$3:$ABF$3,0))/BN$2*INDEX(Usage!$D$5:$ABF$11,MATCH(UsagePerHour!$B$100,Usage!$C$5:$C$11,0),MATCH(UsagePerHour!BN$4,Usage!$D$3:$ABF$3,0)),"")</f>
        <v>6.3360668255257</v>
      </c>
      <c r="BO107" s="6">
        <f>IFERROR(INDEX(Sales!$D$5:$ABF$18,MATCH(UsagePerHour!$B107,Sales!$C$5:$C$18,0),MATCH(UsagePerHour!BO$4,Sales!$D$3:$ABF$3,0))/BO$2*INDEX(Usage!$D$5:$ABF$11,MATCH(UsagePerHour!$B$100,Usage!$C$5:$C$11,0),MATCH(UsagePerHour!BO$4,Usage!$D$3:$ABF$3,0)),"")</f>
        <v>3.0003219027489281</v>
      </c>
      <c r="BP107" s="6">
        <f>IFERROR(INDEX(Sales!$D$5:$ABF$18,MATCH(UsagePerHour!$B107,Sales!$C$5:$C$18,0),MATCH(UsagePerHour!BP$4,Sales!$D$3:$ABF$3,0))/BP$2*INDEX(Usage!$D$5:$ABF$11,MATCH(UsagePerHour!$B$100,Usage!$C$5:$C$11,0),MATCH(UsagePerHour!BP$4,Usage!$D$3:$ABF$3,0)),"")</f>
        <v>3.9273772455089819</v>
      </c>
      <c r="BQ107" s="6">
        <f>IFERROR(INDEX(Sales!$D$5:$ABF$18,MATCH(UsagePerHour!$B107,Sales!$C$5:$C$18,0),MATCH(UsagePerHour!BQ$4,Sales!$D$3:$ABF$3,0))/BQ$2*INDEX(Usage!$D$5:$ABF$11,MATCH(UsagePerHour!$B$100,Usage!$C$5:$C$11,0),MATCH(UsagePerHour!BQ$4,Usage!$D$3:$ABF$3,0)),"")</f>
        <v>3.6236983842010773</v>
      </c>
      <c r="BR107" s="6">
        <f>IFERROR(INDEX(Sales!$D$5:$ABF$18,MATCH(UsagePerHour!$B107,Sales!$C$5:$C$18,0),MATCH(UsagePerHour!BR$4,Sales!$D$3:$ABF$3,0))/BR$2*INDEX(Usage!$D$5:$ABF$11,MATCH(UsagePerHour!$B$100,Usage!$C$5:$C$11,0),MATCH(UsagePerHour!BR$4,Usage!$D$3:$ABF$3,0)),"")</f>
        <v>6.4384652380697913</v>
      </c>
      <c r="BS107" s="6">
        <f>IFERROR(INDEX(Sales!$D$5:$ABF$18,MATCH(UsagePerHour!$B107,Sales!$C$5:$C$18,0),MATCH(UsagePerHour!BS$4,Sales!$D$3:$ABF$3,0))/BS$2*INDEX(Usage!$D$5:$ABF$11,MATCH(UsagePerHour!$B$100,Usage!$C$5:$C$11,0),MATCH(UsagePerHour!BS$4,Usage!$D$3:$ABF$3,0)),"")</f>
        <v>28.242775233136722</v>
      </c>
      <c r="BT107" s="6">
        <f>IFERROR(INDEX(Sales!$D$5:$ABF$18,MATCH(UsagePerHour!$B107,Sales!$C$5:$C$18,0),MATCH(UsagePerHour!BT$4,Sales!$D$3:$ABF$3,0))/BT$2*INDEX(Usage!$D$5:$ABF$11,MATCH(UsagePerHour!$B$100,Usage!$C$5:$C$11,0),MATCH(UsagePerHour!BT$4,Usage!$D$3:$ABF$3,0)),"")</f>
        <v>6.6258763157363072</v>
      </c>
      <c r="BU107" s="6">
        <f>IFERROR(INDEX(Sales!$D$5:$ABF$18,MATCH(UsagePerHour!$B107,Sales!$C$5:$C$18,0),MATCH(UsagePerHour!BU$4,Sales!$D$3:$ABF$3,0))/BU$2*INDEX(Usage!$D$5:$ABF$11,MATCH(UsagePerHour!$B$100,Usage!$C$5:$C$11,0),MATCH(UsagePerHour!BU$4,Usage!$D$3:$ABF$3,0)),"")</f>
        <v>6.3360668255257</v>
      </c>
      <c r="BV107" s="6">
        <f>IFERROR(INDEX(Sales!$D$5:$ABF$18,MATCH(UsagePerHour!$B107,Sales!$C$5:$C$18,0),MATCH(UsagePerHour!BV$4,Sales!$D$3:$ABF$3,0))/BV$2*INDEX(Usage!$D$5:$ABF$11,MATCH(UsagePerHour!$B$100,Usage!$C$5:$C$11,0),MATCH(UsagePerHour!BV$4,Usage!$D$3:$ABF$3,0)),"")</f>
        <v>3.0003219027489281</v>
      </c>
      <c r="BW107" s="6">
        <f>IFERROR(INDEX(Sales!$D$5:$ABF$18,MATCH(UsagePerHour!$B107,Sales!$C$5:$C$18,0),MATCH(UsagePerHour!BW$4,Sales!$D$3:$ABF$3,0))/BW$2*INDEX(Usage!$D$5:$ABF$11,MATCH(UsagePerHour!$B$100,Usage!$C$5:$C$11,0),MATCH(UsagePerHour!BW$4,Usage!$D$3:$ABF$3,0)),"")</f>
        <v>3.9273772455089819</v>
      </c>
      <c r="BX107" s="6">
        <f>IFERROR(INDEX(Sales!$D$5:$ABF$18,MATCH(UsagePerHour!$B107,Sales!$C$5:$C$18,0),MATCH(UsagePerHour!BX$4,Sales!$D$3:$ABF$3,0))/BX$2*INDEX(Usage!$D$5:$ABF$11,MATCH(UsagePerHour!$B$100,Usage!$C$5:$C$11,0),MATCH(UsagePerHour!BX$4,Usage!$D$3:$ABF$3,0)),"")</f>
        <v>3.6236983842010773</v>
      </c>
      <c r="BY107" s="6">
        <f>IFERROR(INDEX(Sales!$D$5:$ABF$18,MATCH(UsagePerHour!$B107,Sales!$C$5:$C$18,0),MATCH(UsagePerHour!BY$4,Sales!$D$3:$ABF$3,0))/BY$2*INDEX(Usage!$D$5:$ABF$11,MATCH(UsagePerHour!$B$100,Usage!$C$5:$C$11,0),MATCH(UsagePerHour!BY$4,Usage!$D$3:$ABF$3,0)),"")</f>
        <v>6.4384652380697913</v>
      </c>
      <c r="BZ107" s="6">
        <f>IFERROR(INDEX(Sales!$D$5:$ABF$18,MATCH(UsagePerHour!$B107,Sales!$C$5:$C$18,0),MATCH(UsagePerHour!BZ$4,Sales!$D$3:$ABF$3,0))/BZ$2*INDEX(Usage!$D$5:$ABF$11,MATCH(UsagePerHour!$B$100,Usage!$C$5:$C$11,0),MATCH(UsagePerHour!BZ$4,Usage!$D$3:$ABF$3,0)),"")</f>
        <v>28.242775233136722</v>
      </c>
      <c r="CA107" s="6">
        <f>IFERROR(INDEX(Sales!$D$5:$ABF$18,MATCH(UsagePerHour!$B107,Sales!$C$5:$C$18,0),MATCH(UsagePerHour!CA$4,Sales!$D$3:$ABF$3,0))/CA$2*INDEX(Usage!$D$5:$ABF$11,MATCH(UsagePerHour!$B$100,Usage!$C$5:$C$11,0),MATCH(UsagePerHour!CA$4,Usage!$D$3:$ABF$3,0)),"")</f>
        <v>6.6258763157363072</v>
      </c>
      <c r="CB107" s="6">
        <f>IFERROR(INDEX(Sales!$D$5:$ABF$18,MATCH(UsagePerHour!$B107,Sales!$C$5:$C$18,0),MATCH(UsagePerHour!CB$4,Sales!$D$3:$ABF$3,0))/CB$2*INDEX(Usage!$D$5:$ABF$11,MATCH(UsagePerHour!$B$100,Usage!$C$5:$C$11,0),MATCH(UsagePerHour!CB$4,Usage!$D$3:$ABF$3,0)),"")</f>
        <v>6.3360668255257</v>
      </c>
      <c r="CC107" s="6">
        <f>IFERROR(INDEX(Sales!$D$5:$ABF$18,MATCH(UsagePerHour!$B107,Sales!$C$5:$C$18,0),MATCH(UsagePerHour!CC$4,Sales!$D$3:$ABF$3,0))/CC$2*INDEX(Usage!$D$5:$ABF$11,MATCH(UsagePerHour!$B$100,Usage!$C$5:$C$11,0),MATCH(UsagePerHour!CC$4,Usage!$D$3:$ABF$3,0)),"")</f>
        <v>3.0003219027489281</v>
      </c>
      <c r="CD107" s="6">
        <f>IFERROR(INDEX(Sales!$D$5:$ABF$18,MATCH(UsagePerHour!$B107,Sales!$C$5:$C$18,0),MATCH(UsagePerHour!CD$4,Sales!$D$3:$ABF$3,0))/CD$2*INDEX(Usage!$D$5:$ABF$11,MATCH(UsagePerHour!$B$100,Usage!$C$5:$C$11,0),MATCH(UsagePerHour!CD$4,Usage!$D$3:$ABF$3,0)),"")</f>
        <v>3.9273772455089819</v>
      </c>
      <c r="CE107" s="6">
        <f>IFERROR(INDEX(Sales!$D$5:$ABF$18,MATCH(UsagePerHour!$B107,Sales!$C$5:$C$18,0),MATCH(UsagePerHour!CE$4,Sales!$D$3:$ABF$3,0))/CE$2*INDEX(Usage!$D$5:$ABF$11,MATCH(UsagePerHour!$B$100,Usage!$C$5:$C$11,0),MATCH(UsagePerHour!CE$4,Usage!$D$3:$ABF$3,0)),"")</f>
        <v>3.6236983842010773</v>
      </c>
      <c r="CF107" s="6">
        <f>IFERROR(INDEX(Sales!$D$5:$ABF$18,MATCH(UsagePerHour!$B107,Sales!$C$5:$C$18,0),MATCH(UsagePerHour!CF$4,Sales!$D$3:$ABF$3,0))/CF$2*INDEX(Usage!$D$5:$ABF$11,MATCH(UsagePerHour!$B$100,Usage!$C$5:$C$11,0),MATCH(UsagePerHour!CF$4,Usage!$D$3:$ABF$3,0)),"")</f>
        <v>6.4384652380697913</v>
      </c>
      <c r="CG107" s="6">
        <f>IFERROR(INDEX(Sales!$D$5:$ABF$18,MATCH(UsagePerHour!$B107,Sales!$C$5:$C$18,0),MATCH(UsagePerHour!CG$4,Sales!$D$3:$ABF$3,0))/CG$2*INDEX(Usage!$D$5:$ABF$11,MATCH(UsagePerHour!$B$100,Usage!$C$5:$C$11,0),MATCH(UsagePerHour!CG$4,Usage!$D$3:$ABF$3,0)),"")</f>
        <v>28.242775233136722</v>
      </c>
      <c r="CH107" s="6">
        <f>IFERROR(INDEX(Sales!$D$5:$ABF$18,MATCH(UsagePerHour!$B107,Sales!$C$5:$C$18,0),MATCH(UsagePerHour!CH$4,Sales!$D$3:$ABF$3,0))/CH$2*INDEX(Usage!$D$5:$ABF$11,MATCH(UsagePerHour!$B$100,Usage!$C$5:$C$11,0),MATCH(UsagePerHour!CH$4,Usage!$D$3:$ABF$3,0)),"")</f>
        <v>6.6258763157363072</v>
      </c>
      <c r="CI107" s="6">
        <f>IFERROR(INDEX(Sales!$D$5:$ABF$18,MATCH(UsagePerHour!$B107,Sales!$C$5:$C$18,0),MATCH(UsagePerHour!CI$4,Sales!$D$3:$ABF$3,0))/CI$2*INDEX(Usage!$D$5:$ABF$11,MATCH(UsagePerHour!$B$100,Usage!$C$5:$C$11,0),MATCH(UsagePerHour!CI$4,Usage!$D$3:$ABF$3,0)),"")</f>
        <v>6.3360668255257</v>
      </c>
      <c r="CJ107" s="6">
        <f>IFERROR(INDEX(Sales!$D$5:$ABF$18,MATCH(UsagePerHour!$B107,Sales!$C$5:$C$18,0),MATCH(UsagePerHour!CJ$4,Sales!$D$3:$ABF$3,0))/CJ$2*INDEX(Usage!$D$5:$ABF$11,MATCH(UsagePerHour!$B$100,Usage!$C$5:$C$11,0),MATCH(UsagePerHour!CJ$4,Usage!$D$3:$ABF$3,0)),"")</f>
        <v>3.0003219027489281</v>
      </c>
      <c r="CK107" s="6">
        <f>IFERROR(INDEX(Sales!$D$5:$ABF$18,MATCH(UsagePerHour!$B107,Sales!$C$5:$C$18,0),MATCH(UsagePerHour!CK$4,Sales!$D$3:$ABF$3,0))/CK$2*INDEX(Usage!$D$5:$ABF$11,MATCH(UsagePerHour!$B$100,Usage!$C$5:$C$11,0),MATCH(UsagePerHour!CK$4,Usage!$D$3:$ABF$3,0)),"")</f>
        <v>3.9273772455089819</v>
      </c>
      <c r="CL107" s="6">
        <f>IFERROR(INDEX(Sales!$D$5:$ABF$18,MATCH(UsagePerHour!$B107,Sales!$C$5:$C$18,0),MATCH(UsagePerHour!CL$4,Sales!$D$3:$ABF$3,0))/CL$2*INDEX(Usage!$D$5:$ABF$11,MATCH(UsagePerHour!$B$100,Usage!$C$5:$C$11,0),MATCH(UsagePerHour!CL$4,Usage!$D$3:$ABF$3,0)),"")</f>
        <v>3.6236983842010773</v>
      </c>
      <c r="CM107" s="6">
        <f>IFERROR(INDEX(Sales!$D$5:$ABF$18,MATCH(UsagePerHour!$B107,Sales!$C$5:$C$18,0),MATCH(UsagePerHour!CM$4,Sales!$D$3:$ABF$3,0))/CM$2*INDEX(Usage!$D$5:$ABF$11,MATCH(UsagePerHour!$B$100,Usage!$C$5:$C$11,0),MATCH(UsagePerHour!CM$4,Usage!$D$3:$ABF$3,0)),"")</f>
        <v>6.4384652380697913</v>
      </c>
      <c r="CN107" s="6">
        <f>IFERROR(INDEX(Sales!$D$5:$ABF$18,MATCH(UsagePerHour!$B107,Sales!$C$5:$C$18,0),MATCH(UsagePerHour!CN$4,Sales!$D$3:$ABF$3,0))/CN$2*INDEX(Usage!$D$5:$ABF$11,MATCH(UsagePerHour!$B$100,Usage!$C$5:$C$11,0),MATCH(UsagePerHour!CN$4,Usage!$D$3:$ABF$3,0)),"")</f>
        <v>28.242775233136722</v>
      </c>
      <c r="CO107" s="6">
        <f>IFERROR(INDEX(Sales!$D$5:$ABF$18,MATCH(UsagePerHour!$B107,Sales!$C$5:$C$18,0),MATCH(UsagePerHour!CO$4,Sales!$D$3:$ABF$3,0))/CO$2*INDEX(Usage!$D$5:$ABF$11,MATCH(UsagePerHour!$B$100,Usage!$C$5:$C$11,0),MATCH(UsagePerHour!CO$4,Usage!$D$3:$ABF$3,0)),"")</f>
        <v>6.6258763157363072</v>
      </c>
      <c r="CP107" s="6">
        <f>IFERROR(INDEX(Sales!$D$5:$ABF$18,MATCH(UsagePerHour!$B107,Sales!$C$5:$C$18,0),MATCH(UsagePerHour!CP$4,Sales!$D$3:$ABF$3,0))/CP$2*INDEX(Usage!$D$5:$ABF$11,MATCH(UsagePerHour!$B$100,Usage!$C$5:$C$11,0),MATCH(UsagePerHour!CP$4,Usage!$D$3:$ABF$3,0)),"")</f>
        <v>6.3360668255257</v>
      </c>
      <c r="CQ107" s="6">
        <f>IFERROR(INDEX(Sales!$D$5:$ABF$18,MATCH(UsagePerHour!$B107,Sales!$C$5:$C$18,0),MATCH(UsagePerHour!CQ$4,Sales!$D$3:$ABF$3,0))/CQ$2*INDEX(Usage!$D$5:$ABF$11,MATCH(UsagePerHour!$B$100,Usage!$C$5:$C$11,0),MATCH(UsagePerHour!CQ$4,Usage!$D$3:$ABF$3,0)),"")</f>
        <v>3.0003219027489281</v>
      </c>
      <c r="CR107" s="6">
        <f>IFERROR(INDEX(Sales!$D$5:$ABF$18,MATCH(UsagePerHour!$B107,Sales!$C$5:$C$18,0),MATCH(UsagePerHour!CR$4,Sales!$D$3:$ABF$3,0))/CR$2*INDEX(Usage!$D$5:$ABF$11,MATCH(UsagePerHour!$B$100,Usage!$C$5:$C$11,0),MATCH(UsagePerHour!CR$4,Usage!$D$3:$ABF$3,0)),"")</f>
        <v>3.9273772455089819</v>
      </c>
      <c r="CS107" s="6">
        <f>IFERROR(INDEX(Sales!$D$5:$ABF$18,MATCH(UsagePerHour!$B107,Sales!$C$5:$C$18,0),MATCH(UsagePerHour!CS$4,Sales!$D$3:$ABF$3,0))/CS$2*INDEX(Usage!$D$5:$ABF$11,MATCH(UsagePerHour!$B$100,Usage!$C$5:$C$11,0),MATCH(UsagePerHour!CS$4,Usage!$D$3:$ABF$3,0)),"")</f>
        <v>3.6236983842010773</v>
      </c>
      <c r="CT107" s="6">
        <f>IFERROR(INDEX(Sales!$D$5:$ABF$18,MATCH(UsagePerHour!$B107,Sales!$C$5:$C$18,0),MATCH(UsagePerHour!CT$4,Sales!$D$3:$ABF$3,0))/CT$2*INDEX(Usage!$D$5:$ABF$11,MATCH(UsagePerHour!$B$100,Usage!$C$5:$C$11,0),MATCH(UsagePerHour!CT$4,Usage!$D$3:$ABF$3,0)),"")</f>
        <v>6.4384652380697913</v>
      </c>
      <c r="CU107" s="6">
        <f>IFERROR(INDEX(Sales!$D$5:$ABF$18,MATCH(UsagePerHour!$B107,Sales!$C$5:$C$18,0),MATCH(UsagePerHour!CU$4,Sales!$D$3:$ABF$3,0))/CU$2*INDEX(Usage!$D$5:$ABF$11,MATCH(UsagePerHour!$B$100,Usage!$C$5:$C$11,0),MATCH(UsagePerHour!CU$4,Usage!$D$3:$ABF$3,0)),"")</f>
        <v>28.242775233136722</v>
      </c>
      <c r="CV107" s="6">
        <f>IFERROR(INDEX(Sales!$D$5:$ABF$18,MATCH(UsagePerHour!$B107,Sales!$C$5:$C$18,0),MATCH(UsagePerHour!CV$4,Sales!$D$3:$ABF$3,0))/CV$2*INDEX(Usage!$D$5:$ABF$11,MATCH(UsagePerHour!$B$100,Usage!$C$5:$C$11,0),MATCH(UsagePerHour!CV$4,Usage!$D$3:$ABF$3,0)),"")</f>
        <v>6.6258763157363072</v>
      </c>
      <c r="CW107" s="6">
        <f>IFERROR(INDEX(Sales!$D$5:$ABF$18,MATCH(UsagePerHour!$B107,Sales!$C$5:$C$18,0),MATCH(UsagePerHour!CW$4,Sales!$D$3:$ABF$3,0))/CW$2*INDEX(Usage!$D$5:$ABF$11,MATCH(UsagePerHour!$B$100,Usage!$C$5:$C$11,0),MATCH(UsagePerHour!CW$4,Usage!$D$3:$ABF$3,0)),"")</f>
        <v>6.3360668255257</v>
      </c>
      <c r="CX107" s="6">
        <f>IFERROR(INDEX(Sales!$D$5:$ABF$18,MATCH(UsagePerHour!$B107,Sales!$C$5:$C$18,0),MATCH(UsagePerHour!CX$4,Sales!$D$3:$ABF$3,0))/CX$2*INDEX(Usage!$D$5:$ABF$11,MATCH(UsagePerHour!$B$100,Usage!$C$5:$C$11,0),MATCH(UsagePerHour!CX$4,Usage!$D$3:$ABF$3,0)),"")</f>
        <v>3.0003219027489281</v>
      </c>
      <c r="CY107" s="6">
        <f>IFERROR(INDEX(Sales!$D$5:$ABF$18,MATCH(UsagePerHour!$B107,Sales!$C$5:$C$18,0),MATCH(UsagePerHour!CY$4,Sales!$D$3:$ABF$3,0))/CY$2*INDEX(Usage!$D$5:$ABF$11,MATCH(UsagePerHour!$B$100,Usage!$C$5:$C$11,0),MATCH(UsagePerHour!CY$4,Usage!$D$3:$ABF$3,0)),"")</f>
        <v>3.9273772455089819</v>
      </c>
      <c r="CZ107" s="6">
        <f>IFERROR(INDEX(Sales!$D$5:$ABF$18,MATCH(UsagePerHour!$B107,Sales!$C$5:$C$18,0),MATCH(UsagePerHour!CZ$4,Sales!$D$3:$ABF$3,0))/CZ$2*INDEX(Usage!$D$5:$ABF$11,MATCH(UsagePerHour!$B$100,Usage!$C$5:$C$11,0),MATCH(UsagePerHour!CZ$4,Usage!$D$3:$ABF$3,0)),"")</f>
        <v>3.6236983842010773</v>
      </c>
      <c r="DA107" s="6">
        <f>IFERROR(INDEX(Sales!$D$5:$ABF$18,MATCH(UsagePerHour!$B107,Sales!$C$5:$C$18,0),MATCH(UsagePerHour!DA$4,Sales!$D$3:$ABF$3,0))/DA$2*INDEX(Usage!$D$5:$ABF$11,MATCH(UsagePerHour!$B$100,Usage!$C$5:$C$11,0),MATCH(UsagePerHour!DA$4,Usage!$D$3:$ABF$3,0)),"")</f>
        <v>9.9411736526946104</v>
      </c>
      <c r="DB107" s="6">
        <f>IFERROR(INDEX(Sales!$D$5:$ABF$18,MATCH(UsagePerHour!$B107,Sales!$C$5:$C$18,0),MATCH(UsagePerHour!DB$4,Sales!$D$3:$ABF$3,0))/DB$2*INDEX(Usage!$D$5:$ABF$11,MATCH(UsagePerHour!$B$100,Usage!$C$5:$C$11,0),MATCH(UsagePerHour!DB$4,Usage!$D$3:$ABF$3,0)),"")</f>
        <v>5.563055924502124</v>
      </c>
      <c r="DC107" s="6">
        <f>IFERROR(INDEX(Sales!$D$5:$ABF$18,MATCH(UsagePerHour!$B107,Sales!$C$5:$C$18,0),MATCH(UsagePerHour!DC$4,Sales!$D$3:$ABF$3,0))/DC$2*INDEX(Usage!$D$5:$ABF$11,MATCH(UsagePerHour!$B$100,Usage!$C$5:$C$11,0),MATCH(UsagePerHour!DC$4,Usage!$D$3:$ABF$3,0)),"")</f>
        <v>3.8070723710013965</v>
      </c>
      <c r="DD107" s="6">
        <f>IFERROR(INDEX(Sales!$D$5:$ABF$18,MATCH(UsagePerHour!$B107,Sales!$C$5:$C$18,0),MATCH(UsagePerHour!DD$4,Sales!$D$3:$ABF$3,0))/DD$2*INDEX(Usage!$D$5:$ABF$11,MATCH(UsagePerHour!$B$100,Usage!$C$5:$C$11,0),MATCH(UsagePerHour!DD$4,Usage!$D$3:$ABF$3,0)),"")</f>
        <v>4.8493818081536979</v>
      </c>
      <c r="DE107" s="6">
        <f>IFERROR(INDEX(Sales!$D$5:$ABF$18,MATCH(UsagePerHour!$B107,Sales!$C$5:$C$18,0),MATCH(UsagePerHour!DE$4,Sales!$D$3:$ABF$3,0))/DE$2*INDEX(Usage!$D$5:$ABF$11,MATCH(UsagePerHour!$B$100,Usage!$C$5:$C$11,0),MATCH(UsagePerHour!DE$4,Usage!$D$3:$ABF$3,0)),"")</f>
        <v>5.2117546464458995</v>
      </c>
      <c r="DF107" s="6">
        <f>IFERROR(INDEX(Sales!$D$5:$ABF$18,MATCH(UsagePerHour!$B107,Sales!$C$5:$C$18,0),MATCH(UsagePerHour!DF$4,Sales!$D$3:$ABF$3,0))/DF$2*INDEX(Usage!$D$5:$ABF$11,MATCH(UsagePerHour!$B$100,Usage!$C$5:$C$11,0),MATCH(UsagePerHour!DF$4,Usage!$D$3:$ABF$3,0)),"")</f>
        <v>1.91553665975679</v>
      </c>
      <c r="DG107" s="6">
        <f>IFERROR(INDEX(Sales!$D$5:$ABF$18,MATCH(UsagePerHour!$B107,Sales!$C$5:$C$18,0),MATCH(UsagePerHour!DG$4,Sales!$D$3:$ABF$3,0))/DG$2*INDEX(Usage!$D$5:$ABF$11,MATCH(UsagePerHour!$B$100,Usage!$C$5:$C$11,0),MATCH(UsagePerHour!DG$4,Usage!$D$3:$ABF$3,0)),"")</f>
        <v>1.1025667227140561</v>
      </c>
      <c r="DH107" s="6">
        <f>IFERROR(INDEX(Sales!$D$5:$ABF$18,MATCH(UsagePerHour!$B107,Sales!$C$5:$C$18,0),MATCH(UsagePerHour!DH$4,Sales!$D$3:$ABF$3,0))/DH$2*INDEX(Usage!$D$5:$ABF$11,MATCH(UsagePerHour!$B$100,Usage!$C$5:$C$11,0),MATCH(UsagePerHour!DH$4,Usage!$D$3:$ABF$3,0)),"")</f>
        <v>8.662263171918605</v>
      </c>
      <c r="DI107" s="6">
        <f>IFERROR(INDEX(Sales!$D$5:$ABF$18,MATCH(UsagePerHour!$B107,Sales!$C$5:$C$18,0),MATCH(UsagePerHour!DI$4,Sales!$D$3:$ABF$3,0))/DI$2*INDEX(Usage!$D$5:$ABF$11,MATCH(UsagePerHour!$B$100,Usage!$C$5:$C$11,0),MATCH(UsagePerHour!DI$4,Usage!$D$3:$ABF$3,0)),"")</f>
        <v>21.248577207774787</v>
      </c>
      <c r="DJ107" s="6">
        <f>IFERROR(INDEX(Sales!$D$5:$ABF$18,MATCH(UsagePerHour!$B107,Sales!$C$5:$C$18,0),MATCH(UsagePerHour!DJ$4,Sales!$D$3:$ABF$3,0))/DJ$2*INDEX(Usage!$D$5:$ABF$11,MATCH(UsagePerHour!$B$100,Usage!$C$5:$C$11,0),MATCH(UsagePerHour!DJ$4,Usage!$D$3:$ABF$3,0)),"")</f>
        <v>2.1780678985707937</v>
      </c>
      <c r="DK107" s="6">
        <f>IFERROR(INDEX(Sales!$D$5:$ABF$18,MATCH(UsagePerHour!$B107,Sales!$C$5:$C$18,0),MATCH(UsagePerHour!DK$4,Sales!$D$3:$ABF$3,0))/DK$2*INDEX(Usage!$D$5:$ABF$11,MATCH(UsagePerHour!$B$100,Usage!$C$5:$C$11,0),MATCH(UsagePerHour!DK$4,Usage!$D$3:$ABF$3,0)),"")</f>
        <v>2.0468986008117902</v>
      </c>
      <c r="DL107" s="6">
        <f>IFERROR(INDEX(Sales!$D$5:$ABF$18,MATCH(UsagePerHour!$B107,Sales!$C$5:$C$18,0),MATCH(UsagePerHour!DL$4,Sales!$D$3:$ABF$3,0))/DL$2*INDEX(Usage!$D$5:$ABF$11,MATCH(UsagePerHour!$B$100,Usage!$C$5:$C$11,0),MATCH(UsagePerHour!DL$4,Usage!$D$3:$ABF$3,0)),"")</f>
        <v>7.0160153957220013</v>
      </c>
      <c r="DM107" s="6">
        <f>IFERROR(INDEX(Sales!$D$5:$ABF$18,MATCH(UsagePerHour!$B107,Sales!$C$5:$C$18,0),MATCH(UsagePerHour!DM$4,Sales!$D$3:$ABF$3,0))/DM$2*INDEX(Usage!$D$5:$ABF$11,MATCH(UsagePerHour!$B$100,Usage!$C$5:$C$11,0),MATCH(UsagePerHour!DM$4,Usage!$D$3:$ABF$3,0)),"")</f>
        <v>2.5040791476407915</v>
      </c>
      <c r="DN107" s="6">
        <f>IFERROR(INDEX(Sales!$D$5:$ABF$18,MATCH(UsagePerHour!$B107,Sales!$C$5:$C$18,0),MATCH(UsagePerHour!DN$4,Sales!$D$3:$ABF$3,0))/DN$2*INDEX(Usage!$D$5:$ABF$11,MATCH(UsagePerHour!$B$100,Usage!$C$5:$C$11,0),MATCH(UsagePerHour!DN$4,Usage!$D$3:$ABF$3,0)),"")</f>
        <v>6.8116996732886363</v>
      </c>
      <c r="DO107" s="6">
        <f>IFERROR(INDEX(Sales!$D$5:$ABF$18,MATCH(UsagePerHour!$B107,Sales!$C$5:$C$18,0),MATCH(UsagePerHour!DO$4,Sales!$D$3:$ABF$3,0))/DO$2*INDEX(Usage!$D$5:$ABF$11,MATCH(UsagePerHour!$B$100,Usage!$C$5:$C$11,0),MATCH(UsagePerHour!DO$4,Usage!$D$3:$ABF$3,0)),"")</f>
        <v>2.9314447916965336</v>
      </c>
      <c r="DP107" s="6">
        <f>IFERROR(INDEX(Sales!$D$5:$ABF$18,MATCH(UsagePerHour!$B107,Sales!$C$5:$C$18,0),MATCH(UsagePerHour!DP$4,Sales!$D$3:$ABF$3,0))/DP$2*INDEX(Usage!$D$5:$ABF$11,MATCH(UsagePerHour!$B$100,Usage!$C$5:$C$11,0),MATCH(UsagePerHour!DP$4,Usage!$D$3:$ABF$3,0)),"")</f>
        <v>15.768877829781912</v>
      </c>
      <c r="DQ107" s="6">
        <f>IFERROR(INDEX(Sales!$D$5:$ABF$18,MATCH(UsagePerHour!$B107,Sales!$C$5:$C$18,0),MATCH(UsagePerHour!DQ$4,Sales!$D$3:$ABF$3,0))/DQ$2*INDEX(Usage!$D$5:$ABF$11,MATCH(UsagePerHour!$B$100,Usage!$C$5:$C$11,0),MATCH(UsagePerHour!DQ$4,Usage!$D$3:$ABF$3,0)),"")</f>
        <v>5.4480299849781826</v>
      </c>
      <c r="DR107" s="6">
        <f>IFERROR(INDEX(Sales!$D$5:$ABF$18,MATCH(UsagePerHour!$B107,Sales!$C$5:$C$18,0),MATCH(UsagePerHour!DR$4,Sales!$D$3:$ABF$3,0))/DR$2*INDEX(Usage!$D$5:$ABF$11,MATCH(UsagePerHour!$B$100,Usage!$C$5:$C$11,0),MATCH(UsagePerHour!DR$4,Usage!$D$3:$ABF$3,0)),"")</f>
        <v>3.5922191867504698</v>
      </c>
      <c r="DS107" s="6">
        <f>IFERROR(INDEX(Sales!$D$5:$ABF$18,MATCH(UsagePerHour!$B107,Sales!$C$5:$C$18,0),MATCH(UsagePerHour!DS$4,Sales!$D$3:$ABF$3,0))/DS$2*INDEX(Usage!$D$5:$ABF$11,MATCH(UsagePerHour!$B$100,Usage!$C$5:$C$11,0),MATCH(UsagePerHour!DS$4,Usage!$D$3:$ABF$3,0)),"")</f>
        <v>5.7530795530762813</v>
      </c>
      <c r="DT107" s="6">
        <f>IFERROR(INDEX(Sales!$D$5:$ABF$18,MATCH(UsagePerHour!$B107,Sales!$C$5:$C$18,0),MATCH(UsagePerHour!DT$4,Sales!$D$3:$ABF$3,0))/DT$2*INDEX(Usage!$D$5:$ABF$11,MATCH(UsagePerHour!$B$100,Usage!$C$5:$C$11,0),MATCH(UsagePerHour!DT$4,Usage!$D$3:$ABF$3,0)),"")</f>
        <v>0.98532662082514721</v>
      </c>
      <c r="DU107" s="6">
        <f>IFERROR(INDEX(Sales!$D$5:$ABF$18,MATCH(UsagePerHour!$B107,Sales!$C$5:$C$18,0),MATCH(UsagePerHour!DU$4,Sales!$D$3:$ABF$3,0))/DU$2*INDEX(Usage!$D$5:$ABF$11,MATCH(UsagePerHour!$B$100,Usage!$C$5:$C$11,0),MATCH(UsagePerHour!DU$4,Usage!$D$3:$ABF$3,0)),"")</f>
        <v>2.3606521660191002</v>
      </c>
      <c r="DV107" s="6">
        <f>IFERROR(INDEX(Sales!$D$5:$ABF$18,MATCH(UsagePerHour!$B107,Sales!$C$5:$C$18,0),MATCH(UsagePerHour!DV$4,Sales!$D$3:$ABF$3,0))/DV$2*INDEX(Usage!$D$5:$ABF$11,MATCH(UsagePerHour!$B$100,Usage!$C$5:$C$11,0),MATCH(UsagePerHour!DV$4,Usage!$D$3:$ABF$3,0)),"")</f>
        <v>2.8244444444444445</v>
      </c>
      <c r="DW107" s="6">
        <f>IFERROR(INDEX(Sales!$D$5:$ABF$18,MATCH(UsagePerHour!$B107,Sales!$C$5:$C$18,0),MATCH(UsagePerHour!DW$4,Sales!$D$3:$ABF$3,0))/DW$2*INDEX(Usage!$D$5:$ABF$11,MATCH(UsagePerHour!$B$100,Usage!$C$5:$C$11,0),MATCH(UsagePerHour!DW$4,Usage!$D$3:$ABF$3,0)),"")</f>
        <v>19.399615287055045</v>
      </c>
      <c r="DX107" s="6">
        <f>IFERROR(INDEX(Sales!$D$5:$ABF$18,MATCH(UsagePerHour!$B107,Sales!$C$5:$C$18,0),MATCH(UsagePerHour!DX$4,Sales!$D$3:$ABF$3,0))/DX$2*INDEX(Usage!$D$5:$ABF$11,MATCH(UsagePerHour!$B$100,Usage!$C$5:$C$11,0),MATCH(UsagePerHour!DX$4,Usage!$D$3:$ABF$3,0)),"")</f>
        <v>5.6438276463118457</v>
      </c>
      <c r="DY107" s="6">
        <f>IFERROR(INDEX(Sales!$D$5:$ABF$18,MATCH(UsagePerHour!$B107,Sales!$C$5:$C$18,0),MATCH(UsagePerHour!DY$4,Sales!$D$3:$ABF$3,0))/DY$2*INDEX(Usage!$D$5:$ABF$11,MATCH(UsagePerHour!$B$100,Usage!$C$5:$C$11,0),MATCH(UsagePerHour!DY$4,Usage!$D$3:$ABF$3,0)),"")</f>
        <v>8.3412761207303685</v>
      </c>
      <c r="DZ107" s="6">
        <f>IFERROR(INDEX(Sales!$D$5:$ABF$18,MATCH(UsagePerHour!$B107,Sales!$C$5:$C$18,0),MATCH(UsagePerHour!DZ$4,Sales!$D$3:$ABF$3,0))/DZ$2*INDEX(Usage!$D$5:$ABF$11,MATCH(UsagePerHour!$B$100,Usage!$C$5:$C$11,0),MATCH(UsagePerHour!DZ$4,Usage!$D$3:$ABF$3,0)),"")</f>
        <v>6.831674793716604</v>
      </c>
      <c r="EA107" s="6">
        <f>IFERROR(INDEX(Sales!$D$5:$ABF$18,MATCH(UsagePerHour!$B107,Sales!$C$5:$C$18,0),MATCH(UsagePerHour!EA$4,Sales!$D$3:$ABF$3,0))/EA$2*INDEX(Usage!$D$5:$ABF$11,MATCH(UsagePerHour!$B$100,Usage!$C$5:$C$11,0),MATCH(UsagePerHour!EA$4,Usage!$D$3:$ABF$3,0)),"")</f>
        <v>6.8470912333312635</v>
      </c>
      <c r="EB107" s="6">
        <f>IFERROR(INDEX(Sales!$D$5:$ABF$18,MATCH(UsagePerHour!$B107,Sales!$C$5:$C$18,0),MATCH(UsagePerHour!EB$4,Sales!$D$3:$ABF$3,0))/EB$2*INDEX(Usage!$D$5:$ABF$11,MATCH(UsagePerHour!$B$100,Usage!$C$5:$C$11,0),MATCH(UsagePerHour!EB$4,Usage!$D$3:$ABF$3,0)),"")</f>
        <v>1.1728414331323165</v>
      </c>
      <c r="EC107" s="6">
        <f>IFERROR(INDEX(Sales!$D$5:$ABF$18,MATCH(UsagePerHour!$B107,Sales!$C$5:$C$18,0),MATCH(UsagePerHour!EC$4,Sales!$D$3:$ABF$3,0))/EC$2*INDEX(Usage!$D$5:$ABF$11,MATCH(UsagePerHour!$B$100,Usage!$C$5:$C$11,0),MATCH(UsagePerHour!EC$4,Usage!$D$3:$ABF$3,0)),"")</f>
        <v>2.6703890716335983</v>
      </c>
      <c r="ED107" s="6">
        <f>IFERROR(INDEX(Sales!$D$5:$ABF$18,MATCH(UsagePerHour!$B107,Sales!$C$5:$C$18,0),MATCH(UsagePerHour!ED$4,Sales!$D$3:$ABF$3,0))/ED$2*INDEX(Usage!$D$5:$ABF$11,MATCH(UsagePerHour!$B$100,Usage!$C$5:$C$11,0),MATCH(UsagePerHour!ED$4,Usage!$D$3:$ABF$3,0)),"")</f>
        <v>1.932411325858383</v>
      </c>
      <c r="EE107" s="6">
        <f>IFERROR(INDEX(Sales!$D$5:$ABF$18,MATCH(UsagePerHour!$B107,Sales!$C$5:$C$18,0),MATCH(UsagePerHour!EE$4,Sales!$D$3:$ABF$3,0))/EE$2*INDEX(Usage!$D$5:$ABF$11,MATCH(UsagePerHour!$B$100,Usage!$C$5:$C$11,0),MATCH(UsagePerHour!EE$4,Usage!$D$3:$ABF$3,0)),"")</f>
        <v>4.4606777269563018</v>
      </c>
      <c r="EF107" s="6">
        <f>IFERROR(INDEX(Sales!$D$5:$ABF$18,MATCH(UsagePerHour!$B107,Sales!$C$5:$C$18,0),MATCH(UsagePerHour!EF$4,Sales!$D$3:$ABF$3,0))/EF$2*INDEX(Usage!$D$5:$ABF$11,MATCH(UsagePerHour!$B$100,Usage!$C$5:$C$11,0),MATCH(UsagePerHour!EF$4,Usage!$D$3:$ABF$3,0)),"")</f>
        <v>3.5368288914638852</v>
      </c>
      <c r="EG107" s="6">
        <f>IFERROR(INDEX(Sales!$D$5:$ABF$18,MATCH(UsagePerHour!$B107,Sales!$C$5:$C$18,0),MATCH(UsagePerHour!EG$4,Sales!$D$3:$ABF$3,0))/EG$2*INDEX(Usage!$D$5:$ABF$11,MATCH(UsagePerHour!$B$100,Usage!$C$5:$C$11,0),MATCH(UsagePerHour!EG$4,Usage!$D$3:$ABF$3,0)),"")</f>
        <v>3.1548025268652879</v>
      </c>
      <c r="EH107" s="6">
        <f>IFERROR(INDEX(Sales!$D$5:$ABF$18,MATCH(UsagePerHour!$B107,Sales!$C$5:$C$18,0),MATCH(UsagePerHour!EH$4,Sales!$D$3:$ABF$3,0))/EH$2*INDEX(Usage!$D$5:$ABF$11,MATCH(UsagePerHour!$B$100,Usage!$C$5:$C$11,0),MATCH(UsagePerHour!EH$4,Usage!$D$3:$ABF$3,0)),"")</f>
        <v>0.94185188978797496</v>
      </c>
      <c r="EI107" s="6">
        <f>IFERROR(INDEX(Sales!$D$5:$ABF$18,MATCH(UsagePerHour!$B107,Sales!$C$5:$C$18,0),MATCH(UsagePerHour!EI$4,Sales!$D$3:$ABF$3,0))/EI$2*INDEX(Usage!$D$5:$ABF$11,MATCH(UsagePerHour!$B$100,Usage!$C$5:$C$11,0),MATCH(UsagePerHour!EI$4,Usage!$D$3:$ABF$3,0)),"")</f>
        <v>3.8755627721603068</v>
      </c>
      <c r="EJ107" s="6">
        <f>IFERROR(INDEX(Sales!$D$5:$ABF$18,MATCH(UsagePerHour!$B107,Sales!$C$5:$C$18,0),MATCH(UsagePerHour!EJ$4,Sales!$D$3:$ABF$3,0))/EJ$2*INDEX(Usage!$D$5:$ABF$11,MATCH(UsagePerHour!$B$100,Usage!$C$5:$C$11,0),MATCH(UsagePerHour!EJ$4,Usage!$D$3:$ABF$3,0)),"")</f>
        <v>4.6535754407685079</v>
      </c>
      <c r="EK107" s="6">
        <f>IFERROR(INDEX(Sales!$D$5:$ABF$18,MATCH(UsagePerHour!$B107,Sales!$C$5:$C$18,0),MATCH(UsagePerHour!EK$4,Sales!$D$3:$ABF$3,0))/EK$2*INDEX(Usage!$D$5:$ABF$11,MATCH(UsagePerHour!$B$100,Usage!$C$5:$C$11,0),MATCH(UsagePerHour!EK$4,Usage!$D$3:$ABF$3,0)),"")</f>
        <v>21.896427251797743</v>
      </c>
      <c r="EL107" s="6">
        <f>IFERROR(INDEX(Sales!$D$5:$ABF$18,MATCH(UsagePerHour!$B107,Sales!$C$5:$C$18,0),MATCH(UsagePerHour!EL$4,Sales!$D$3:$ABF$3,0))/EL$2*INDEX(Usage!$D$5:$ABF$11,MATCH(UsagePerHour!$B$100,Usage!$C$5:$C$11,0),MATCH(UsagePerHour!EL$4,Usage!$D$3:$ABF$3,0)),"")</f>
        <v>4.1873672322460944</v>
      </c>
      <c r="EM107" s="6">
        <f>IFERROR(INDEX(Sales!$D$5:$ABF$18,MATCH(UsagePerHour!$B107,Sales!$C$5:$C$18,0),MATCH(UsagePerHour!EM$4,Sales!$D$3:$ABF$3,0))/EM$2*INDEX(Usage!$D$5:$ABF$11,MATCH(UsagePerHour!$B$100,Usage!$C$5:$C$11,0),MATCH(UsagePerHour!EM$4,Usage!$D$3:$ABF$3,0)),"")</f>
        <v>3.8452047111609651</v>
      </c>
      <c r="EN107" s="6">
        <f>IFERROR(INDEX(Sales!$D$5:$ABF$18,MATCH(UsagePerHour!$B107,Sales!$C$5:$C$18,0),MATCH(UsagePerHour!EN$4,Sales!$D$3:$ABF$3,0))/EN$2*INDEX(Usage!$D$5:$ABF$11,MATCH(UsagePerHour!$B$100,Usage!$C$5:$C$11,0),MATCH(UsagePerHour!EN$4,Usage!$D$3:$ABF$3,0)),"")</f>
        <v>2.8590282350207215</v>
      </c>
      <c r="EO107" s="6">
        <f>IFERROR(INDEX(Sales!$D$5:$ABF$18,MATCH(UsagePerHour!$B107,Sales!$C$5:$C$18,0),MATCH(UsagePerHour!EO$4,Sales!$D$3:$ABF$3,0))/EO$2*INDEX(Usage!$D$5:$ABF$11,MATCH(UsagePerHour!$B$100,Usage!$C$5:$C$11,0),MATCH(UsagePerHour!EO$4,Usage!$D$3:$ABF$3,0)),"")</f>
        <v>3.5084127649329919</v>
      </c>
      <c r="EP107" s="6">
        <f>IFERROR(INDEX(Sales!$D$5:$ABF$18,MATCH(UsagePerHour!$B107,Sales!$C$5:$C$18,0),MATCH(UsagePerHour!EP$4,Sales!$D$3:$ABF$3,0))/EP$2*INDEX(Usage!$D$5:$ABF$11,MATCH(UsagePerHour!$B$100,Usage!$C$5:$C$11,0),MATCH(UsagePerHour!EP$4,Usage!$D$3:$ABF$3,0)),"")</f>
        <v>2.0490216745558727</v>
      </c>
      <c r="EQ107" s="6">
        <f>IFERROR(INDEX(Sales!$D$5:$ABF$18,MATCH(UsagePerHour!$B107,Sales!$C$5:$C$18,0),MATCH(UsagePerHour!EQ$4,Sales!$D$3:$ABF$3,0))/EQ$2*INDEX(Usage!$D$5:$ABF$11,MATCH(UsagePerHour!$B$100,Usage!$C$5:$C$11,0),MATCH(UsagePerHour!EQ$4,Usage!$D$3:$ABF$3,0)),"")</f>
        <v>3.4487715298885506</v>
      </c>
      <c r="ER107" s="6">
        <f>IFERROR(INDEX(Sales!$D$5:$ABF$18,MATCH(UsagePerHour!$B107,Sales!$C$5:$C$18,0),MATCH(UsagePerHour!ER$4,Sales!$D$3:$ABF$3,0))/ER$2*INDEX(Usage!$D$5:$ABF$11,MATCH(UsagePerHour!$B$100,Usage!$C$5:$C$11,0),MATCH(UsagePerHour!ER$4,Usage!$D$3:$ABF$3,0)),"")</f>
        <v>16.757949691504511</v>
      </c>
      <c r="ES107" s="6">
        <f>IFERROR(INDEX(Sales!$D$5:$ABF$18,MATCH(UsagePerHour!$B107,Sales!$C$5:$C$18,0),MATCH(UsagePerHour!ES$4,Sales!$D$3:$ABF$3,0))/ES$2*INDEX(Usage!$D$5:$ABF$11,MATCH(UsagePerHour!$B$100,Usage!$C$5:$C$11,0),MATCH(UsagePerHour!ES$4,Usage!$D$3:$ABF$3,0)),"")</f>
        <v>5.8767344411658069</v>
      </c>
      <c r="ET107" s="6">
        <f>IFERROR(INDEX(Sales!$D$5:$ABF$18,MATCH(UsagePerHour!$B107,Sales!$C$5:$C$18,0),MATCH(UsagePerHour!ET$4,Sales!$D$3:$ABF$3,0))/ET$2*INDEX(Usage!$D$5:$ABF$11,MATCH(UsagePerHour!$B$100,Usage!$C$5:$C$11,0),MATCH(UsagePerHour!ET$4,Usage!$D$3:$ABF$3,0)),"")</f>
        <v>2.8265738877329425</v>
      </c>
      <c r="EU107" s="6">
        <f>IFERROR(INDEX(Sales!$D$5:$ABF$18,MATCH(UsagePerHour!$B107,Sales!$C$5:$C$18,0),MATCH(UsagePerHour!EU$4,Sales!$D$3:$ABF$3,0))/EU$2*INDEX(Usage!$D$5:$ABF$11,MATCH(UsagePerHour!$B$100,Usage!$C$5:$C$11,0),MATCH(UsagePerHour!EU$4,Usage!$D$3:$ABF$3,0)),"")</f>
        <v>12.89603615645906</v>
      </c>
      <c r="EV107" s="6">
        <f>IFERROR(INDEX(Sales!$D$5:$ABF$18,MATCH(UsagePerHour!$B107,Sales!$C$5:$C$18,0),MATCH(UsagePerHour!EV$4,Sales!$D$3:$ABF$3,0))/EV$2*INDEX(Usage!$D$5:$ABF$11,MATCH(UsagePerHour!$B$100,Usage!$C$5:$C$11,0),MATCH(UsagePerHour!EV$4,Usage!$D$3:$ABF$3,0)),"")</f>
        <v>2.4926332864176444</v>
      </c>
      <c r="EW107" s="6">
        <f>IFERROR(INDEX(Sales!$D$5:$ABF$18,MATCH(UsagePerHour!$B107,Sales!$C$5:$C$18,0),MATCH(UsagePerHour!EW$4,Sales!$D$3:$ABF$3,0))/EW$2*INDEX(Usage!$D$5:$ABF$11,MATCH(UsagePerHour!$B$100,Usage!$C$5:$C$11,0),MATCH(UsagePerHour!EW$4,Usage!$D$3:$ABF$3,0)),"")</f>
        <v>3.3743227360032111</v>
      </c>
      <c r="EX107" s="6">
        <f>IFERROR(INDEX(Sales!$D$5:$ABF$18,MATCH(UsagePerHour!$B107,Sales!$C$5:$C$18,0),MATCH(UsagePerHour!EX$4,Sales!$D$3:$ABF$3,0))/EX$2*INDEX(Usage!$D$5:$ABF$11,MATCH(UsagePerHour!$B$100,Usage!$C$5:$C$11,0),MATCH(UsagePerHour!EX$4,Usage!$D$3:$ABF$3,0)),"")</f>
        <v>5.8798475523608014</v>
      </c>
      <c r="EY107" s="6">
        <f>IFERROR(INDEX(Sales!$D$5:$ABF$18,MATCH(UsagePerHour!$B107,Sales!$C$5:$C$18,0),MATCH(UsagePerHour!EY$4,Sales!$D$3:$ABF$3,0))/EY$2*INDEX(Usage!$D$5:$ABF$11,MATCH(UsagePerHour!$B$100,Usage!$C$5:$C$11,0),MATCH(UsagePerHour!EY$4,Usage!$D$3:$ABF$3,0)),"")</f>
        <v>38.498057334873465</v>
      </c>
      <c r="EZ107" s="6">
        <f>IFERROR(INDEX(Sales!$D$5:$ABF$18,MATCH(UsagePerHour!$B107,Sales!$C$5:$C$18,0),MATCH(UsagePerHour!EZ$4,Sales!$D$3:$ABF$3,0))/EZ$2*INDEX(Usage!$D$5:$ABF$11,MATCH(UsagePerHour!$B$100,Usage!$C$5:$C$11,0),MATCH(UsagePerHour!EZ$4,Usage!$D$3:$ABF$3,0)),"")</f>
        <v>5.5645322525326044</v>
      </c>
      <c r="FA107" s="6">
        <f>IFERROR(INDEX(Sales!$D$5:$ABF$18,MATCH(UsagePerHour!$B107,Sales!$C$5:$C$18,0),MATCH(UsagePerHour!FA$4,Sales!$D$3:$ABF$3,0))/FA$2*INDEX(Usage!$D$5:$ABF$11,MATCH(UsagePerHour!$B$100,Usage!$C$5:$C$11,0),MATCH(UsagePerHour!FA$4,Usage!$D$3:$ABF$3,0)),"")</f>
        <v>5.0808568224237183</v>
      </c>
      <c r="FB107" s="6">
        <f>IFERROR(INDEX(Sales!$D$5:$ABF$18,MATCH(UsagePerHour!$B107,Sales!$C$5:$C$18,0),MATCH(UsagePerHour!FB$4,Sales!$D$3:$ABF$3,0))/FB$2*INDEX(Usage!$D$5:$ABF$11,MATCH(UsagePerHour!$B$100,Usage!$C$5:$C$11,0),MATCH(UsagePerHour!FB$4,Usage!$D$3:$ABF$3,0)),"")</f>
        <v>3.6321832271926664</v>
      </c>
      <c r="FC107" s="6">
        <f>IFERROR(INDEX(Sales!$D$5:$ABF$18,MATCH(UsagePerHour!$B107,Sales!$C$5:$C$18,0),MATCH(UsagePerHour!FC$4,Sales!$D$3:$ABF$3,0))/FC$2*INDEX(Usage!$D$5:$ABF$11,MATCH(UsagePerHour!$B$100,Usage!$C$5:$C$11,0),MATCH(UsagePerHour!FC$4,Usage!$D$3:$ABF$3,0)),"")</f>
        <v>1.7968673740532528</v>
      </c>
      <c r="FD107" s="6">
        <f>IFERROR(INDEX(Sales!$D$5:$ABF$18,MATCH(UsagePerHour!$B107,Sales!$C$5:$C$18,0),MATCH(UsagePerHour!FD$4,Sales!$D$3:$ABF$3,0))/FD$2*INDEX(Usage!$D$5:$ABF$11,MATCH(UsagePerHour!$B$100,Usage!$C$5:$C$11,0),MATCH(UsagePerHour!FD$4,Usage!$D$3:$ABF$3,0)),"")</f>
        <v>0.61255611160033507</v>
      </c>
      <c r="FE107" s="6">
        <f>IFERROR(INDEX(Sales!$D$5:$ABF$18,MATCH(UsagePerHour!$B107,Sales!$C$5:$C$18,0),MATCH(UsagePerHour!FE$4,Sales!$D$3:$ABF$3,0))/FE$2*INDEX(Usage!$D$5:$ABF$11,MATCH(UsagePerHour!$B$100,Usage!$C$5:$C$11,0),MATCH(UsagePerHour!FE$4,Usage!$D$3:$ABF$3,0)),"")</f>
        <v>1.8530705326600423</v>
      </c>
      <c r="FF107" s="6">
        <f>IFERROR(INDEX(Sales!$D$5:$ABF$18,MATCH(UsagePerHour!$B107,Sales!$C$5:$C$18,0),MATCH(UsagePerHour!FF$4,Sales!$D$3:$ABF$3,0))/FF$2*INDEX(Usage!$D$5:$ABF$11,MATCH(UsagePerHour!$B$100,Usage!$C$5:$C$11,0),MATCH(UsagePerHour!FF$4,Usage!$D$3:$ABF$3,0)),"")</f>
        <v>7.6432650466388257</v>
      </c>
      <c r="FG107" s="6">
        <f>IFERROR(INDEX(Sales!$D$5:$ABF$18,MATCH(UsagePerHour!$B107,Sales!$C$5:$C$18,0),MATCH(UsagePerHour!FG$4,Sales!$D$3:$ABF$3,0))/FG$2*INDEX(Usage!$D$5:$ABF$11,MATCH(UsagePerHour!$B$100,Usage!$C$5:$C$11,0),MATCH(UsagePerHour!FG$4,Usage!$D$3:$ABF$3,0)),"")</f>
        <v>1.6416938900928293</v>
      </c>
      <c r="FH107" s="6">
        <f>IFERROR(INDEX(Sales!$D$5:$ABF$18,MATCH(UsagePerHour!$B107,Sales!$C$5:$C$18,0),MATCH(UsagePerHour!FH$4,Sales!$D$3:$ABF$3,0))/FH$2*INDEX(Usage!$D$5:$ABF$11,MATCH(UsagePerHour!$B$100,Usage!$C$5:$C$11,0),MATCH(UsagePerHour!FH$4,Usage!$D$3:$ABF$3,0)),"")</f>
        <v>0.30584531960847389</v>
      </c>
      <c r="FI107" s="6">
        <f>IFERROR(INDEX(Sales!$D$5:$ABF$18,MATCH(UsagePerHour!$B107,Sales!$C$5:$C$18,0),MATCH(UsagePerHour!FI$4,Sales!$D$3:$ABF$3,0))/FI$2*INDEX(Usage!$D$5:$ABF$11,MATCH(UsagePerHour!$B$100,Usage!$C$5:$C$11,0),MATCH(UsagePerHour!FI$4,Usage!$D$3:$ABF$3,0)),"")</f>
        <v>3.1378556592564375</v>
      </c>
      <c r="FJ107" s="6">
        <f>IFERROR(INDEX(Sales!$D$5:$ABF$18,MATCH(UsagePerHour!$B107,Sales!$C$5:$C$18,0),MATCH(UsagePerHour!FJ$4,Sales!$D$3:$ABF$3,0))/FJ$2*INDEX(Usage!$D$5:$ABF$11,MATCH(UsagePerHour!$B$100,Usage!$C$5:$C$11,0),MATCH(UsagePerHour!FJ$4,Usage!$D$3:$ABF$3,0)),"")</f>
        <v>4.2298507105889103</v>
      </c>
      <c r="FK107" s="6">
        <f>IFERROR(INDEX(Sales!$D$5:$ABF$18,MATCH(UsagePerHour!$B107,Sales!$C$5:$C$18,0),MATCH(UsagePerHour!FK$4,Sales!$D$3:$ABF$3,0))/FK$2*INDEX(Usage!$D$5:$ABF$11,MATCH(UsagePerHour!$B$100,Usage!$C$5:$C$11,0),MATCH(UsagePerHour!FK$4,Usage!$D$3:$ABF$3,0)),"")</f>
        <v>3.1554749470095929</v>
      </c>
      <c r="FL107" s="6">
        <f>IFERROR(INDEX(Sales!$D$5:$ABF$18,MATCH(UsagePerHour!$B107,Sales!$C$5:$C$18,0),MATCH(UsagePerHour!FL$4,Sales!$D$3:$ABF$3,0))/FL$2*INDEX(Usage!$D$5:$ABF$11,MATCH(UsagePerHour!$B$100,Usage!$C$5:$C$11,0),MATCH(UsagePerHour!FL$4,Usage!$D$3:$ABF$3,0)),"")</f>
        <v>4.0234279710652485</v>
      </c>
      <c r="FM107" s="6">
        <f>IFERROR(INDEX(Sales!$D$5:$ABF$18,MATCH(UsagePerHour!$B107,Sales!$C$5:$C$18,0),MATCH(UsagePerHour!FM$4,Sales!$D$3:$ABF$3,0))/FM$2*INDEX(Usage!$D$5:$ABF$11,MATCH(UsagePerHour!$B$100,Usage!$C$5:$C$11,0),MATCH(UsagePerHour!FM$4,Usage!$D$3:$ABF$3,0)),"")</f>
        <v>23.578387336841494</v>
      </c>
      <c r="FN107" s="6">
        <f>IFERROR(INDEX(Sales!$D$5:$ABF$18,MATCH(UsagePerHour!$B107,Sales!$C$5:$C$18,0),MATCH(UsagePerHour!FN$4,Sales!$D$3:$ABF$3,0))/FN$2*INDEX(Usage!$D$5:$ABF$11,MATCH(UsagePerHour!$B$100,Usage!$C$5:$C$11,0),MATCH(UsagePerHour!FN$4,Usage!$D$3:$ABF$3,0)),"")</f>
        <v>2.5806287930884837</v>
      </c>
      <c r="FO107" s="6">
        <f>IFERROR(INDEX(Sales!$D$5:$ABF$18,MATCH(UsagePerHour!$B107,Sales!$C$5:$C$18,0),MATCH(UsagePerHour!FO$4,Sales!$D$3:$ABF$3,0))/FO$2*INDEX(Usage!$D$5:$ABF$11,MATCH(UsagePerHour!$B$100,Usage!$C$5:$C$11,0),MATCH(UsagePerHour!FO$4,Usage!$D$3:$ABF$3,0)),"")</f>
        <v>2.8646954007530931</v>
      </c>
      <c r="FP107" s="6">
        <f>IFERROR(INDEX(Sales!$D$5:$ABF$18,MATCH(UsagePerHour!$B107,Sales!$C$5:$C$18,0),MATCH(UsagePerHour!FP$4,Sales!$D$3:$ABF$3,0))/FP$2*INDEX(Usage!$D$5:$ABF$11,MATCH(UsagePerHour!$B$100,Usage!$C$5:$C$11,0),MATCH(UsagePerHour!FP$4,Usage!$D$3:$ABF$3,0)),"")</f>
        <v>16.752751289900143</v>
      </c>
      <c r="FQ107" s="6">
        <f>IFERROR(INDEX(Sales!$D$5:$ABF$18,MATCH(UsagePerHour!$B107,Sales!$C$5:$C$18,0),MATCH(UsagePerHour!FQ$4,Sales!$D$3:$ABF$3,0))/FQ$2*INDEX(Usage!$D$5:$ABF$11,MATCH(UsagePerHour!$B$100,Usage!$C$5:$C$11,0),MATCH(UsagePerHour!FQ$4,Usage!$D$3:$ABF$3,0)),"")</f>
        <v>28.581469130968937</v>
      </c>
      <c r="FR107" s="6">
        <f>IFERROR(INDEX(Sales!$D$5:$ABF$18,MATCH(UsagePerHour!$B107,Sales!$C$5:$C$18,0),MATCH(UsagePerHour!FR$4,Sales!$D$3:$ABF$3,0))/FR$2*INDEX(Usage!$D$5:$ABF$11,MATCH(UsagePerHour!$B$100,Usage!$C$5:$C$11,0),MATCH(UsagePerHour!FR$4,Usage!$D$3:$ABF$3,0)),"")</f>
        <v>4.6783273184601928</v>
      </c>
      <c r="FS107" s="6">
        <f>IFERROR(INDEX(Sales!$D$5:$ABF$18,MATCH(UsagePerHour!$B107,Sales!$C$5:$C$18,0),MATCH(UsagePerHour!FS$4,Sales!$D$3:$ABF$3,0))/FS$2*INDEX(Usage!$D$5:$ABF$11,MATCH(UsagePerHour!$B$100,Usage!$C$5:$C$11,0),MATCH(UsagePerHour!FS$4,Usage!$D$3:$ABF$3,0)),"")</f>
        <v>7.3676586003924136</v>
      </c>
      <c r="FT107" s="6">
        <f>IFERROR(INDEX(Sales!$D$5:$ABF$18,MATCH(UsagePerHour!$B107,Sales!$C$5:$C$18,0),MATCH(UsagePerHour!FT$4,Sales!$D$3:$ABF$3,0))/FT$2*INDEX(Usage!$D$5:$ABF$11,MATCH(UsagePerHour!$B$100,Usage!$C$5:$C$11,0),MATCH(UsagePerHour!FT$4,Usage!$D$3:$ABF$3,0)),"")</f>
        <v>10.521790538656315</v>
      </c>
      <c r="FU107" s="6">
        <f>IFERROR(INDEX(Sales!$D$5:$ABF$18,MATCH(UsagePerHour!$B107,Sales!$C$5:$C$18,0),MATCH(UsagePerHour!FU$4,Sales!$D$3:$ABF$3,0))/FU$2*INDEX(Usage!$D$5:$ABF$11,MATCH(UsagePerHour!$B$100,Usage!$C$5:$C$11,0),MATCH(UsagePerHour!FU$4,Usage!$D$3:$ABF$3,0)),"")</f>
        <v>7.6267982294356331</v>
      </c>
      <c r="FV107" s="6">
        <f>IFERROR(INDEX(Sales!$D$5:$ABF$18,MATCH(UsagePerHour!$B107,Sales!$C$5:$C$18,0),MATCH(UsagePerHour!FV$4,Sales!$D$3:$ABF$3,0))/FV$2*INDEX(Usage!$D$5:$ABF$11,MATCH(UsagePerHour!$B$100,Usage!$C$5:$C$11,0),MATCH(UsagePerHour!FV$4,Usage!$D$3:$ABF$3,0)),"")</f>
        <v>5.6488289857555554</v>
      </c>
      <c r="FW107" s="6">
        <f>IFERROR(INDEX(Sales!$D$5:$ABF$18,MATCH(UsagePerHour!$B107,Sales!$C$5:$C$18,0),MATCH(UsagePerHour!FW$4,Sales!$D$3:$ABF$3,0))/FW$2*INDEX(Usage!$D$5:$ABF$11,MATCH(UsagePerHour!$B$100,Usage!$C$5:$C$11,0),MATCH(UsagePerHour!FW$4,Usage!$D$3:$ABF$3,0)),"")</f>
        <v>2.9091068808493867</v>
      </c>
      <c r="FX107" s="6">
        <f>IFERROR(INDEX(Sales!$D$5:$ABF$18,MATCH(UsagePerHour!$B107,Sales!$C$5:$C$18,0),MATCH(UsagePerHour!FX$4,Sales!$D$3:$ABF$3,0))/FX$2*INDEX(Usage!$D$5:$ABF$11,MATCH(UsagePerHour!$B$100,Usage!$C$5:$C$11,0),MATCH(UsagePerHour!FX$4,Usage!$D$3:$ABF$3,0)),"")</f>
        <v>1.277957069618973</v>
      </c>
      <c r="FY107" s="6">
        <f>IFERROR(INDEX(Sales!$D$5:$ABF$18,MATCH(UsagePerHour!$B107,Sales!$C$5:$C$18,0),MATCH(UsagePerHour!FY$4,Sales!$D$3:$ABF$3,0))/FY$2*INDEX(Usage!$D$5:$ABF$11,MATCH(UsagePerHour!$B$100,Usage!$C$5:$C$11,0),MATCH(UsagePerHour!FY$4,Usage!$D$3:$ABF$3,0)),"")</f>
        <v>1.6837628881438074</v>
      </c>
      <c r="FZ107" s="6">
        <f>IFERROR(INDEX(Sales!$D$5:$ABF$18,MATCH(UsagePerHour!$B107,Sales!$C$5:$C$18,0),MATCH(UsagePerHour!FZ$4,Sales!$D$3:$ABF$3,0))/FZ$2*INDEX(Usage!$D$5:$ABF$11,MATCH(UsagePerHour!$B$100,Usage!$C$5:$C$11,0),MATCH(UsagePerHour!FZ$4,Usage!$D$3:$ABF$3,0)),"")</f>
        <v>3.8020317937051376</v>
      </c>
      <c r="GA107" s="6">
        <f>IFERROR(INDEX(Sales!$D$5:$ABF$18,MATCH(UsagePerHour!$B107,Sales!$C$5:$C$18,0),MATCH(UsagePerHour!GA$4,Sales!$D$3:$ABF$3,0))/GA$2*INDEX(Usage!$D$5:$ABF$11,MATCH(UsagePerHour!$B$100,Usage!$C$5:$C$11,0),MATCH(UsagePerHour!GA$4,Usage!$D$3:$ABF$3,0)),"")</f>
        <v>24.098257077367307</v>
      </c>
      <c r="GB107" s="6">
        <f>IFERROR(INDEX(Sales!$D$5:$ABF$18,MATCH(UsagePerHour!$B107,Sales!$C$5:$C$18,0),MATCH(UsagePerHour!GB$4,Sales!$D$3:$ABF$3,0))/GB$2*INDEX(Usage!$D$5:$ABF$11,MATCH(UsagePerHour!$B$100,Usage!$C$5:$C$11,0),MATCH(UsagePerHour!GB$4,Usage!$D$3:$ABF$3,0)),"")</f>
        <v>0.11830086001652008</v>
      </c>
      <c r="GC107" s="6">
        <f>IFERROR(INDEX(Sales!$D$5:$ABF$18,MATCH(UsagePerHour!$B107,Sales!$C$5:$C$18,0),MATCH(UsagePerHour!GC$4,Sales!$D$3:$ABF$3,0))/GC$2*INDEX(Usage!$D$5:$ABF$11,MATCH(UsagePerHour!$B$100,Usage!$C$5:$C$11,0),MATCH(UsagePerHour!GC$4,Usage!$D$3:$ABF$3,0)),"")</f>
        <v>7.1785180271841167</v>
      </c>
      <c r="GD107" s="6">
        <f>IFERROR(INDEX(Sales!$D$5:$ABF$18,MATCH(UsagePerHour!$B107,Sales!$C$5:$C$18,0),MATCH(UsagePerHour!GD$4,Sales!$D$3:$ABF$3,0))/GD$2*INDEX(Usage!$D$5:$ABF$11,MATCH(UsagePerHour!$B$100,Usage!$C$5:$C$11,0),MATCH(UsagePerHour!GD$4,Usage!$D$3:$ABF$3,0)),"")</f>
        <v>13.186909489250993</v>
      </c>
      <c r="GE107" s="6">
        <f>IFERROR(INDEX(Sales!$D$5:$ABF$18,MATCH(UsagePerHour!$B107,Sales!$C$5:$C$18,0),MATCH(UsagePerHour!GE$4,Sales!$D$3:$ABF$3,0))/GE$2*INDEX(Usage!$D$5:$ABF$11,MATCH(UsagePerHour!$B$100,Usage!$C$5:$C$11,0),MATCH(UsagePerHour!GE$4,Usage!$D$3:$ABF$3,0)),"")</f>
        <v>1.2938061997160437</v>
      </c>
      <c r="GF107" s="6">
        <f>IFERROR(INDEX(Sales!$D$5:$ABF$18,MATCH(UsagePerHour!$B107,Sales!$C$5:$C$18,0),MATCH(UsagePerHour!GF$4,Sales!$D$3:$ABF$3,0))/GF$2*INDEX(Usage!$D$5:$ABF$11,MATCH(UsagePerHour!$B$100,Usage!$C$5:$C$11,0),MATCH(UsagePerHour!GF$4,Usage!$D$3:$ABF$3,0)),"")</f>
        <v>1.4721838236559386</v>
      </c>
      <c r="GG107" s="6">
        <f>IFERROR(INDEX(Sales!$D$5:$ABF$18,MATCH(UsagePerHour!$B107,Sales!$C$5:$C$18,0),MATCH(UsagePerHour!GG$4,Sales!$D$3:$ABF$3,0))/GG$2*INDEX(Usage!$D$5:$ABF$11,MATCH(UsagePerHour!$B$100,Usage!$C$5:$C$11,0),MATCH(UsagePerHour!GG$4,Usage!$D$3:$ABF$3,0)),"")</f>
        <v>1.9154633260017213</v>
      </c>
      <c r="GH107" s="6">
        <f>IFERROR(INDEX(Sales!$D$5:$ABF$18,MATCH(UsagePerHour!$B107,Sales!$C$5:$C$18,0),MATCH(UsagePerHour!GH$4,Sales!$D$3:$ABF$3,0))/GH$2*INDEX(Usage!$D$5:$ABF$11,MATCH(UsagePerHour!$B$100,Usage!$C$5:$C$11,0),MATCH(UsagePerHour!GH$4,Usage!$D$3:$ABF$3,0)),"")</f>
        <v>22.313202750708861</v>
      </c>
      <c r="GI107" s="6">
        <f>IFERROR(INDEX(Sales!$D$5:$ABF$18,MATCH(UsagePerHour!$B107,Sales!$C$5:$C$18,0),MATCH(UsagePerHour!GI$4,Sales!$D$3:$ABF$3,0))/GI$2*INDEX(Usage!$D$5:$ABF$11,MATCH(UsagePerHour!$B$100,Usage!$C$5:$C$11,0),MATCH(UsagePerHour!GI$4,Usage!$D$3:$ABF$3,0)),"")</f>
        <v>6.2583882310148322</v>
      </c>
      <c r="GJ107" s="6">
        <f>IFERROR(INDEX(Sales!$D$5:$ABF$18,MATCH(UsagePerHour!$B107,Sales!$C$5:$C$18,0),MATCH(UsagePerHour!GJ$4,Sales!$D$3:$ABF$3,0))/GJ$2*INDEX(Usage!$D$5:$ABF$11,MATCH(UsagePerHour!$B$100,Usage!$C$5:$C$11,0),MATCH(UsagePerHour!GJ$4,Usage!$D$3:$ABF$3,0)),"")</f>
        <v>5.6265158122959607</v>
      </c>
      <c r="GK107" s="6">
        <f>IFERROR(INDEX(Sales!$D$5:$ABF$18,MATCH(UsagePerHour!$B107,Sales!$C$5:$C$18,0),MATCH(UsagePerHour!GK$4,Sales!$D$3:$ABF$3,0))/GK$2*INDEX(Usage!$D$5:$ABF$11,MATCH(UsagePerHour!$B$100,Usage!$C$5:$C$11,0),MATCH(UsagePerHour!GK$4,Usage!$D$3:$ABF$3,0)),"")</f>
        <v>8.9984013437762371</v>
      </c>
      <c r="GL107" s="6">
        <f>IFERROR(INDEX(Sales!$D$5:$ABF$18,MATCH(UsagePerHour!$B107,Sales!$C$5:$C$18,0),MATCH(UsagePerHour!GL$4,Sales!$D$3:$ABF$3,0))/GL$2*INDEX(Usage!$D$5:$ABF$11,MATCH(UsagePerHour!$B$100,Usage!$C$5:$C$11,0),MATCH(UsagePerHour!GL$4,Usage!$D$3:$ABF$3,0)),"")</f>
        <v>1.7473658966781676</v>
      </c>
      <c r="GM107" s="6">
        <f>IFERROR(INDEX(Sales!$D$5:$ABF$18,MATCH(UsagePerHour!$B107,Sales!$C$5:$C$18,0),MATCH(UsagePerHour!GM$4,Sales!$D$3:$ABF$3,0))/GM$2*INDEX(Usage!$D$5:$ABF$11,MATCH(UsagePerHour!$B$100,Usage!$C$5:$C$11,0),MATCH(UsagePerHour!GM$4,Usage!$D$3:$ABF$3,0)),"")</f>
        <v>1.8952118762196821</v>
      </c>
      <c r="GN107" s="6">
        <f>IFERROR(INDEX(Sales!$D$5:$ABF$18,MATCH(UsagePerHour!$B107,Sales!$C$5:$C$18,0),MATCH(UsagePerHour!GN$4,Sales!$D$3:$ABF$3,0))/GN$2*INDEX(Usage!$D$5:$ABF$11,MATCH(UsagePerHour!$B$100,Usage!$C$5:$C$11,0),MATCH(UsagePerHour!GN$4,Usage!$D$3:$ABF$3,0)),"")</f>
        <v>5.0731066031080996</v>
      </c>
      <c r="GO107" s="6">
        <f>IFERROR(INDEX(Sales!$D$5:$ABF$18,MATCH(UsagePerHour!$B107,Sales!$C$5:$C$18,0),MATCH(UsagePerHour!GO$4,Sales!$D$3:$ABF$3,0))/GO$2*INDEX(Usage!$D$5:$ABF$11,MATCH(UsagePerHour!$B$100,Usage!$C$5:$C$11,0),MATCH(UsagePerHour!GO$4,Usage!$D$3:$ABF$3,0)),"")</f>
        <v>21.886941165906755</v>
      </c>
      <c r="GP107" s="6">
        <f>IFERROR(INDEX(Sales!$D$5:$ABF$18,MATCH(UsagePerHour!$B107,Sales!$C$5:$C$18,0),MATCH(UsagePerHour!GP$4,Sales!$D$3:$ABF$3,0))/GP$2*INDEX(Usage!$D$5:$ABF$11,MATCH(UsagePerHour!$B$100,Usage!$C$5:$C$11,0),MATCH(UsagePerHour!GP$4,Usage!$D$3:$ABF$3,0)),"")</f>
        <v>6.9249749800817568</v>
      </c>
      <c r="GQ107" s="6">
        <f>IFERROR(INDEX(Sales!$D$5:$ABF$18,MATCH(UsagePerHour!$B107,Sales!$C$5:$C$18,0),MATCH(UsagePerHour!GQ$4,Sales!$D$3:$ABF$3,0))/GQ$2*INDEX(Usage!$D$5:$ABF$11,MATCH(UsagePerHour!$B$100,Usage!$C$5:$C$11,0),MATCH(UsagePerHour!GQ$4,Usage!$D$3:$ABF$3,0)),"")</f>
        <v>8.4107480368659999</v>
      </c>
      <c r="GR107" s="6">
        <f>IFERROR(INDEX(Sales!$D$5:$ABF$18,MATCH(UsagePerHour!$B107,Sales!$C$5:$C$18,0),MATCH(UsagePerHour!GR$4,Sales!$D$3:$ABF$3,0))/GR$2*INDEX(Usage!$D$5:$ABF$11,MATCH(UsagePerHour!$B$100,Usage!$C$5:$C$11,0),MATCH(UsagePerHour!GR$4,Usage!$D$3:$ABF$3,0)),"")</f>
        <v>3.5409995353557697</v>
      </c>
      <c r="GS107" s="6">
        <f>IFERROR(INDEX(Sales!$D$5:$ABF$18,MATCH(UsagePerHour!$B107,Sales!$C$5:$C$18,0),MATCH(UsagePerHour!GS$4,Sales!$D$3:$ABF$3,0))/GS$2*INDEX(Usage!$D$5:$ABF$11,MATCH(UsagePerHour!$B$100,Usage!$C$5:$C$11,0),MATCH(UsagePerHour!GS$4,Usage!$D$3:$ABF$3,0)),"")</f>
        <v>1.2502556237218814</v>
      </c>
      <c r="GT107" s="6">
        <f>IFERROR(INDEX(Sales!$D$5:$ABF$18,MATCH(UsagePerHour!$B107,Sales!$C$5:$C$18,0),MATCH(UsagePerHour!GT$4,Sales!$D$3:$ABF$3,0))/GT$2*INDEX(Usage!$D$5:$ABF$11,MATCH(UsagePerHour!$B$100,Usage!$C$5:$C$11,0),MATCH(UsagePerHour!GT$4,Usage!$D$3:$ABF$3,0)),"")</f>
        <v>8.5363885044294392</v>
      </c>
      <c r="GU107" s="6">
        <f>IFERROR(INDEX(Sales!$D$5:$ABF$18,MATCH(UsagePerHour!$B107,Sales!$C$5:$C$18,0),MATCH(UsagePerHour!GU$4,Sales!$D$3:$ABF$3,0))/GU$2*INDEX(Usage!$D$5:$ABF$11,MATCH(UsagePerHour!$B$100,Usage!$C$5:$C$11,0),MATCH(UsagePerHour!GU$4,Usage!$D$3:$ABF$3,0)),"")</f>
        <v>3.3023580652944089</v>
      </c>
      <c r="GV107" s="6">
        <f>IFERROR(INDEX(Sales!$D$5:$ABF$18,MATCH(UsagePerHour!$B107,Sales!$C$5:$C$18,0),MATCH(UsagePerHour!GV$4,Sales!$D$3:$ABF$3,0))/GV$2*INDEX(Usage!$D$5:$ABF$11,MATCH(UsagePerHour!$B$100,Usage!$C$5:$C$11,0),MATCH(UsagePerHour!GV$4,Usage!$D$3:$ABF$3,0)),"")</f>
        <v>22.059342917859745</v>
      </c>
      <c r="GW107" s="6">
        <f>IFERROR(INDEX(Sales!$D$5:$ABF$18,MATCH(UsagePerHour!$B107,Sales!$C$5:$C$18,0),MATCH(UsagePerHour!GW$4,Sales!$D$3:$ABF$3,0))/GW$2*INDEX(Usage!$D$5:$ABF$11,MATCH(UsagePerHour!$B$100,Usage!$C$5:$C$11,0),MATCH(UsagePerHour!GW$4,Usage!$D$3:$ABF$3,0)),"")</f>
        <v>3.8302678081804151</v>
      </c>
      <c r="GX107" s="6">
        <f>IFERROR(INDEX(Sales!$D$5:$ABF$18,MATCH(UsagePerHour!$B107,Sales!$C$5:$C$18,0),MATCH(UsagePerHour!GX$4,Sales!$D$3:$ABF$3,0))/GX$2*INDEX(Usage!$D$5:$ABF$11,MATCH(UsagePerHour!$B$100,Usage!$C$5:$C$11,0),MATCH(UsagePerHour!GX$4,Usage!$D$3:$ABF$3,0)),"")</f>
        <v>1.7276407240510196</v>
      </c>
      <c r="GY107" s="6">
        <f>IFERROR(INDEX(Sales!$D$5:$ABF$18,MATCH(UsagePerHour!$B107,Sales!$C$5:$C$18,0),MATCH(UsagePerHour!GY$4,Sales!$D$3:$ABF$3,0))/GY$2*INDEX(Usage!$D$5:$ABF$11,MATCH(UsagePerHour!$B$100,Usage!$C$5:$C$11,0),MATCH(UsagePerHour!GY$4,Usage!$D$3:$ABF$3,0)),"")</f>
        <v>1.9442366942993468</v>
      </c>
      <c r="GZ107" s="6">
        <f>IFERROR(INDEX(Sales!$D$5:$ABF$18,MATCH(UsagePerHour!$B107,Sales!$C$5:$C$18,0),MATCH(UsagePerHour!GZ$4,Sales!$D$3:$ABF$3,0))/GZ$2*INDEX(Usage!$D$5:$ABF$11,MATCH(UsagePerHour!$B$100,Usage!$C$5:$C$11,0),MATCH(UsagePerHour!GZ$4,Usage!$D$3:$ABF$3,0)),"")</f>
        <v>3.6819161676646708</v>
      </c>
      <c r="HA107" s="6">
        <f>IFERROR(INDEX(Sales!$D$5:$ABF$18,MATCH(UsagePerHour!$B107,Sales!$C$5:$C$18,0),MATCH(UsagePerHour!HA$4,Sales!$D$3:$ABF$3,0))/HA$2*INDEX(Usage!$D$5:$ABF$11,MATCH(UsagePerHour!$B$100,Usage!$C$5:$C$11,0),MATCH(UsagePerHour!HA$4,Usage!$D$3:$ABF$3,0)),"")</f>
        <v>2.998922800718133</v>
      </c>
      <c r="HB107" s="6">
        <f>IFERROR(INDEX(Sales!$D$5:$ABF$18,MATCH(UsagePerHour!$B107,Sales!$C$5:$C$18,0),MATCH(UsagePerHour!HB$4,Sales!$D$3:$ABF$3,0))/HB$2*INDEX(Usage!$D$5:$ABF$11,MATCH(UsagePerHour!$B$100,Usage!$C$5:$C$11,0),MATCH(UsagePerHour!HB$4,Usage!$D$3:$ABF$3,0)),"")</f>
        <v>2.3124824579458485</v>
      </c>
      <c r="HC107" s="6">
        <f>IFERROR(INDEX(Sales!$D$5:$ABF$18,MATCH(UsagePerHour!$B107,Sales!$C$5:$C$18,0),MATCH(UsagePerHour!HC$4,Sales!$D$3:$ABF$3,0))/HC$2*INDEX(Usage!$D$5:$ABF$11,MATCH(UsagePerHour!$B$100,Usage!$C$5:$C$11,0),MATCH(UsagePerHour!HC$4,Usage!$D$3:$ABF$3,0)),"")</f>
        <v>32.229178906390743</v>
      </c>
      <c r="HD107" s="6">
        <f>IFERROR(INDEX(Sales!$D$5:$ABF$18,MATCH(UsagePerHour!$B107,Sales!$C$5:$C$18,0),MATCH(UsagePerHour!HD$4,Sales!$D$3:$ABF$3,0))/HD$2*INDEX(Usage!$D$5:$ABF$11,MATCH(UsagePerHour!$B$100,Usage!$C$5:$C$11,0),MATCH(UsagePerHour!HD$4,Usage!$D$3:$ABF$3,0)),"")</f>
        <v>2.2227240350837669</v>
      </c>
      <c r="HE107" s="6">
        <f>IFERROR(INDEX(Sales!$D$5:$ABF$18,MATCH(UsagePerHour!$B107,Sales!$C$5:$C$18,0),MATCH(UsagePerHour!HE$4,Sales!$D$3:$ABF$3,0))/HE$2*INDEX(Usage!$D$5:$ABF$11,MATCH(UsagePerHour!$B$100,Usage!$C$5:$C$11,0),MATCH(UsagePerHour!HE$4,Usage!$D$3:$ABF$3,0)),"")</f>
        <v>6.7349330109085086</v>
      </c>
      <c r="HF107" s="6">
        <f>IFERROR(INDEX(Sales!$D$5:$ABF$18,MATCH(UsagePerHour!$B107,Sales!$C$5:$C$18,0),MATCH(UsagePerHour!HF$4,Sales!$D$3:$ABF$3,0))/HF$2*INDEX(Usage!$D$5:$ABF$11,MATCH(UsagePerHour!$B$100,Usage!$C$5:$C$11,0),MATCH(UsagePerHour!HF$4,Usage!$D$3:$ABF$3,0)),"")</f>
        <v>4.8971261563635107</v>
      </c>
      <c r="HG107" s="6">
        <f>IFERROR(INDEX(Sales!$D$5:$ABF$18,MATCH(UsagePerHour!$B107,Sales!$C$5:$C$18,0),MATCH(UsagePerHour!HG$4,Sales!$D$3:$ABF$3,0))/HG$2*INDEX(Usage!$D$5:$ABF$11,MATCH(UsagePerHour!$B$100,Usage!$C$5:$C$11,0),MATCH(UsagePerHour!HG$4,Usage!$D$3:$ABF$3,0)),"")</f>
        <v>3.1518666324002194</v>
      </c>
      <c r="HH107" s="6">
        <f>IFERROR(INDEX(Sales!$D$5:$ABF$18,MATCH(UsagePerHour!$B107,Sales!$C$5:$C$18,0),MATCH(UsagePerHour!HH$4,Sales!$D$3:$ABF$3,0))/HH$2*INDEX(Usage!$D$5:$ABF$11,MATCH(UsagePerHour!$B$100,Usage!$C$5:$C$11,0),MATCH(UsagePerHour!HH$4,Usage!$D$3:$ABF$3,0)),"")</f>
        <v>4.3613535680234303</v>
      </c>
      <c r="HI107" s="6">
        <f>IFERROR(INDEX(Sales!$D$5:$ABF$18,MATCH(UsagePerHour!$B107,Sales!$C$5:$C$18,0),MATCH(UsagePerHour!HI$4,Sales!$D$3:$ABF$3,0))/HI$2*INDEX(Usage!$D$5:$ABF$11,MATCH(UsagePerHour!$B$100,Usage!$C$5:$C$11,0),MATCH(UsagePerHour!HI$4,Usage!$D$3:$ABF$3,0)),"")</f>
        <v>4.0961503017331076</v>
      </c>
      <c r="HJ107" s="6">
        <f>IFERROR(INDEX(Sales!$D$5:$ABF$18,MATCH(UsagePerHour!$B107,Sales!$C$5:$C$18,0),MATCH(UsagePerHour!HJ$4,Sales!$D$3:$ABF$3,0))/HJ$2*INDEX(Usage!$D$5:$ABF$11,MATCH(UsagePerHour!$B$100,Usage!$C$5:$C$11,0),MATCH(UsagePerHour!HJ$4,Usage!$D$3:$ABF$3,0)),"")</f>
        <v>30.903879624429706</v>
      </c>
      <c r="HK107" s="6">
        <f>IFERROR(INDEX(Sales!$D$5:$ABF$18,MATCH(UsagePerHour!$B107,Sales!$C$5:$C$18,0),MATCH(UsagePerHour!HK$4,Sales!$D$3:$ABF$3,0))/HK$2*INDEX(Usage!$D$5:$ABF$11,MATCH(UsagePerHour!$B$100,Usage!$C$5:$C$11,0),MATCH(UsagePerHour!HK$4,Usage!$D$3:$ABF$3,0)),"")</f>
        <v>1.3174977093089246</v>
      </c>
      <c r="HL107" s="6">
        <f>IFERROR(INDEX(Sales!$D$5:$ABF$18,MATCH(UsagePerHour!$B107,Sales!$C$5:$C$18,0),MATCH(UsagePerHour!HL$4,Sales!$D$3:$ABF$3,0))/HL$2*INDEX(Usage!$D$5:$ABF$11,MATCH(UsagePerHour!$B$100,Usage!$C$5:$C$11,0),MATCH(UsagePerHour!HL$4,Usage!$D$3:$ABF$3,0)),"")</f>
        <v>5.379878357830715</v>
      </c>
      <c r="HM107" s="6">
        <f>IFERROR(INDEX(Sales!$D$5:$ABF$18,MATCH(UsagePerHour!$B107,Sales!$C$5:$C$18,0),MATCH(UsagePerHour!HM$4,Sales!$D$3:$ABF$3,0))/HM$2*INDEX(Usage!$D$5:$ABF$11,MATCH(UsagePerHour!$B$100,Usage!$C$5:$C$11,0),MATCH(UsagePerHour!HM$4,Usage!$D$3:$ABF$3,0)),"")</f>
        <v>7.1322705368149721</v>
      </c>
      <c r="HN107" s="6">
        <f>IFERROR(INDEX(Sales!$D$5:$ABF$18,MATCH(UsagePerHour!$B107,Sales!$C$5:$C$18,0),MATCH(UsagePerHour!HN$4,Sales!$D$3:$ABF$3,0))/HN$2*INDEX(Usage!$D$5:$ABF$11,MATCH(UsagePerHour!$B$100,Usage!$C$5:$C$11,0),MATCH(UsagePerHour!HN$4,Usage!$D$3:$ABF$3,0)),"")</f>
        <v>5.6431536929341082</v>
      </c>
      <c r="HO107" s="6">
        <f>IFERROR(INDEX(Sales!$D$5:$ABF$18,MATCH(UsagePerHour!$B107,Sales!$C$5:$C$18,0),MATCH(UsagePerHour!HO$4,Sales!$D$3:$ABF$3,0))/HO$2*INDEX(Usage!$D$5:$ABF$11,MATCH(UsagePerHour!$B$100,Usage!$C$5:$C$11,0),MATCH(UsagePerHour!HO$4,Usage!$D$3:$ABF$3,0)),"")</f>
        <v>4.4881844061800393</v>
      </c>
      <c r="HP107" s="6">
        <f>IFERROR(INDEX(Sales!$D$5:$ABF$18,MATCH(UsagePerHour!$B107,Sales!$C$5:$C$18,0),MATCH(UsagePerHour!HP$4,Sales!$D$3:$ABF$3,0))/HP$2*INDEX(Usage!$D$5:$ABF$11,MATCH(UsagePerHour!$B$100,Usage!$C$5:$C$11,0),MATCH(UsagePerHour!HP$4,Usage!$D$3:$ABF$3,0)),"")</f>
        <v>8.7026980916951704</v>
      </c>
      <c r="HQ107" s="6">
        <f>IFERROR(INDEX(Sales!$D$5:$ABF$18,MATCH(UsagePerHour!$B107,Sales!$C$5:$C$18,0),MATCH(UsagePerHour!HQ$4,Sales!$D$3:$ABF$3,0))/HQ$2*INDEX(Usage!$D$5:$ABF$11,MATCH(UsagePerHour!$B$100,Usage!$C$5:$C$11,0),MATCH(UsagePerHour!HQ$4,Usage!$D$3:$ABF$3,0)),"")</f>
        <v>17.80729928903591</v>
      </c>
      <c r="HR107" s="6">
        <f>IFERROR(INDEX(Sales!$D$5:$ABF$18,MATCH(UsagePerHour!$B107,Sales!$C$5:$C$18,0),MATCH(UsagePerHour!HR$4,Sales!$D$3:$ABF$3,0))/HR$2*INDEX(Usage!$D$5:$ABF$11,MATCH(UsagePerHour!$B$100,Usage!$C$5:$C$11,0),MATCH(UsagePerHour!HR$4,Usage!$D$3:$ABF$3,0)),"")</f>
        <v>4.7052239705067347</v>
      </c>
      <c r="HS107" s="6">
        <f>IFERROR(INDEX(Sales!$D$5:$ABF$18,MATCH(UsagePerHour!$B107,Sales!$C$5:$C$18,0),MATCH(UsagePerHour!HS$4,Sales!$D$3:$ABF$3,0))/HS$2*INDEX(Usage!$D$5:$ABF$11,MATCH(UsagePerHour!$B$100,Usage!$C$5:$C$11,0),MATCH(UsagePerHour!HS$4,Usage!$D$3:$ABF$3,0)),"")</f>
        <v>4.0217657556776425</v>
      </c>
      <c r="HT107" s="6">
        <f>IFERROR(INDEX(Sales!$D$5:$ABF$18,MATCH(UsagePerHour!$B107,Sales!$C$5:$C$18,0),MATCH(UsagePerHour!HT$4,Sales!$D$3:$ABF$3,0))/HT$2*INDEX(Usage!$D$5:$ABF$11,MATCH(UsagePerHour!$B$100,Usage!$C$5:$C$11,0),MATCH(UsagePerHour!HT$4,Usage!$D$3:$ABF$3,0)),"")</f>
        <v>4.1744658855961401</v>
      </c>
      <c r="HU107" s="6">
        <f>IFERROR(INDEX(Sales!$D$5:$ABF$18,MATCH(UsagePerHour!$B107,Sales!$C$5:$C$18,0),MATCH(UsagePerHour!HU$4,Sales!$D$3:$ABF$3,0))/HU$2*INDEX(Usage!$D$5:$ABF$11,MATCH(UsagePerHour!$B$100,Usage!$C$5:$C$11,0),MATCH(UsagePerHour!HU$4,Usage!$D$3:$ABF$3,0)),"")</f>
        <v>0.71945416059928247</v>
      </c>
      <c r="HV107" s="6">
        <f>IFERROR(INDEX(Sales!$D$5:$ABF$18,MATCH(UsagePerHour!$B107,Sales!$C$5:$C$18,0),MATCH(UsagePerHour!HV$4,Sales!$D$3:$ABF$3,0))/HV$2*INDEX(Usage!$D$5:$ABF$11,MATCH(UsagePerHour!$B$100,Usage!$C$5:$C$11,0),MATCH(UsagePerHour!HV$4,Usage!$D$3:$ABF$3,0)),"")</f>
        <v>2.8020887010890103</v>
      </c>
      <c r="HW107" s="6">
        <f>IFERROR(INDEX(Sales!$D$5:$ABF$18,MATCH(UsagePerHour!$B107,Sales!$C$5:$C$18,0),MATCH(UsagePerHour!HW$4,Sales!$D$3:$ABF$3,0))/HW$2*INDEX(Usage!$D$5:$ABF$11,MATCH(UsagePerHour!$B$100,Usage!$C$5:$C$11,0),MATCH(UsagePerHour!HW$4,Usage!$D$3:$ABF$3,0)),"")</f>
        <v>3.6752031122383184</v>
      </c>
      <c r="HX107" s="6">
        <f>IFERROR(INDEX(Sales!$D$5:$ABF$18,MATCH(UsagePerHour!$B107,Sales!$C$5:$C$18,0),MATCH(UsagePerHour!HX$4,Sales!$D$3:$ABF$3,0))/HX$2*INDEX(Usage!$D$5:$ABF$11,MATCH(UsagePerHour!$B$100,Usage!$C$5:$C$11,0),MATCH(UsagePerHour!HX$4,Usage!$D$3:$ABF$3,0)),"")</f>
        <v>18.586988924304617</v>
      </c>
      <c r="HY107" s="6">
        <f>IFERROR(INDEX(Sales!$D$5:$ABF$18,MATCH(UsagePerHour!$B107,Sales!$C$5:$C$18,0),MATCH(UsagePerHour!HY$4,Sales!$D$3:$ABF$3,0))/HY$2*INDEX(Usage!$D$5:$ABF$11,MATCH(UsagePerHour!$B$100,Usage!$C$5:$C$11,0),MATCH(UsagePerHour!HY$4,Usage!$D$3:$ABF$3,0)),"")</f>
        <v>6.739852964510499</v>
      </c>
      <c r="HZ107" s="6">
        <f>IFERROR(INDEX(Sales!$D$5:$ABF$18,MATCH(UsagePerHour!$B107,Sales!$C$5:$C$18,0),MATCH(UsagePerHour!HZ$4,Sales!$D$3:$ABF$3,0))/HZ$2*INDEX(Usage!$D$5:$ABF$11,MATCH(UsagePerHour!$B$100,Usage!$C$5:$C$11,0),MATCH(UsagePerHour!HZ$4,Usage!$D$3:$ABF$3,0)),"")</f>
        <v>5.0130262226641937</v>
      </c>
      <c r="IA107" s="6">
        <f>IFERROR(INDEX(Sales!$D$5:$ABF$18,MATCH(UsagePerHour!$B107,Sales!$C$5:$C$18,0),MATCH(UsagePerHour!IA$4,Sales!$D$3:$ABF$3,0))/IA$2*INDEX(Usage!$D$5:$ABF$11,MATCH(UsagePerHour!$B$100,Usage!$C$5:$C$11,0),MATCH(UsagePerHour!IA$4,Usage!$D$3:$ABF$3,0)),"")</f>
        <v>6.6748464397411347</v>
      </c>
      <c r="IB107" s="6">
        <f>IFERROR(INDEX(Sales!$D$5:$ABF$18,MATCH(UsagePerHour!$B107,Sales!$C$5:$C$18,0),MATCH(UsagePerHour!IB$4,Sales!$D$3:$ABF$3,0))/IB$2*INDEX(Usage!$D$5:$ABF$11,MATCH(UsagePerHour!$B$100,Usage!$C$5:$C$11,0),MATCH(UsagePerHour!IB$4,Usage!$D$3:$ABF$3,0)),"")</f>
        <v>1.7136873458370179</v>
      </c>
      <c r="IC107" s="6">
        <f>IFERROR(INDEX(Sales!$D$5:$ABF$18,MATCH(UsagePerHour!$B107,Sales!$C$5:$C$18,0),MATCH(UsagePerHour!IC$4,Sales!$D$3:$ABF$3,0))/IC$2*INDEX(Usage!$D$5:$ABF$11,MATCH(UsagePerHour!$B$100,Usage!$C$5:$C$11,0),MATCH(UsagePerHour!IC$4,Usage!$D$3:$ABF$3,0)),"")</f>
        <v>2.9536936504290816</v>
      </c>
      <c r="ID107" s="6">
        <f>IFERROR(INDEX(Sales!$D$5:$ABF$18,MATCH(UsagePerHour!$B107,Sales!$C$5:$C$18,0),MATCH(UsagePerHour!ID$4,Sales!$D$3:$ABF$3,0))/ID$2*INDEX(Usage!$D$5:$ABF$11,MATCH(UsagePerHour!$B$100,Usage!$C$5:$C$11,0),MATCH(UsagePerHour!ID$4,Usage!$D$3:$ABF$3,0)),"")</f>
        <v>3.3138531534358329</v>
      </c>
      <c r="IE107" s="6">
        <f>IFERROR(INDEX(Sales!$D$5:$ABF$18,MATCH(UsagePerHour!$B107,Sales!$C$5:$C$18,0),MATCH(UsagePerHour!IE$4,Sales!$D$3:$ABF$3,0))/IE$2*INDEX(Usage!$D$5:$ABF$11,MATCH(UsagePerHour!$B$100,Usage!$C$5:$C$11,0),MATCH(UsagePerHour!IE$4,Usage!$D$3:$ABF$3,0)),"")</f>
        <v>28.155160142348752</v>
      </c>
      <c r="IF107" s="6">
        <f>IFERROR(INDEX(Sales!$D$5:$ABF$18,MATCH(UsagePerHour!$B107,Sales!$C$5:$C$18,0),MATCH(UsagePerHour!IF$4,Sales!$D$3:$ABF$3,0))/IF$2*INDEX(Usage!$D$5:$ABF$11,MATCH(UsagePerHour!$B$100,Usage!$C$5:$C$11,0),MATCH(UsagePerHour!IF$4,Usage!$D$3:$ABF$3,0)),"")</f>
        <v>6.1986697831514022</v>
      </c>
      <c r="IG107" s="6">
        <f>IFERROR(INDEX(Sales!$D$5:$ABF$18,MATCH(UsagePerHour!$B107,Sales!$C$5:$C$18,0),MATCH(UsagePerHour!IG$4,Sales!$D$3:$ABF$3,0))/IG$2*INDEX(Usage!$D$5:$ABF$11,MATCH(UsagePerHour!$B$100,Usage!$C$5:$C$11,0),MATCH(UsagePerHour!IG$4,Usage!$D$3:$ABF$3,0)),"")</f>
        <v>5.9535848567353815</v>
      </c>
      <c r="IH107" s="6">
        <f>IFERROR(INDEX(Sales!$D$5:$ABF$18,MATCH(UsagePerHour!$B107,Sales!$C$5:$C$18,0),MATCH(UsagePerHour!IH$4,Sales!$D$3:$ABF$3,0))/IH$2*INDEX(Usage!$D$5:$ABF$11,MATCH(UsagePerHour!$B$100,Usage!$C$5:$C$11,0),MATCH(UsagePerHour!IH$4,Usage!$D$3:$ABF$3,0)),"")</f>
        <v>6.8047291036361397</v>
      </c>
      <c r="II107" s="6">
        <f>IFERROR(INDEX(Sales!$D$5:$ABF$18,MATCH(UsagePerHour!$B107,Sales!$C$5:$C$18,0),MATCH(UsagePerHour!II$4,Sales!$D$3:$ABF$3,0))/II$2*INDEX(Usage!$D$5:$ABF$11,MATCH(UsagePerHour!$B$100,Usage!$C$5:$C$11,0),MATCH(UsagePerHour!II$4,Usage!$D$3:$ABF$3,0)),"")</f>
        <v>1.93201221771239</v>
      </c>
      <c r="IJ107" s="6">
        <f>IFERROR(INDEX(Sales!$D$5:$ABF$18,MATCH(UsagePerHour!$B107,Sales!$C$5:$C$18,0),MATCH(UsagePerHour!IJ$4,Sales!$D$3:$ABF$3,0))/IJ$2*INDEX(Usage!$D$5:$ABF$11,MATCH(UsagePerHour!$B$100,Usage!$C$5:$C$11,0),MATCH(UsagePerHour!IJ$4,Usage!$D$3:$ABF$3,0)),"")</f>
        <v>2.0284782557509828</v>
      </c>
      <c r="IK107" s="6">
        <f>IFERROR(INDEX(Sales!$D$5:$ABF$18,MATCH(UsagePerHour!$B107,Sales!$C$5:$C$18,0),MATCH(UsagePerHour!IK$4,Sales!$D$3:$ABF$3,0))/IK$2*INDEX(Usage!$D$5:$ABF$11,MATCH(UsagePerHour!$B$100,Usage!$C$5:$C$11,0),MATCH(UsagePerHour!IK$4,Usage!$D$3:$ABF$3,0)),"")</f>
        <v>4.4024760529315037</v>
      </c>
      <c r="IL107" s="6">
        <f>IFERROR(INDEX(Sales!$D$5:$ABF$18,MATCH(UsagePerHour!$B107,Sales!$C$5:$C$18,0),MATCH(UsagePerHour!IL$4,Sales!$D$3:$ABF$3,0))/IL$2*INDEX(Usage!$D$5:$ABF$11,MATCH(UsagePerHour!$B$100,Usage!$C$5:$C$11,0),MATCH(UsagePerHour!IL$4,Usage!$D$3:$ABF$3,0)),"")</f>
        <v>24.924287143676501</v>
      </c>
      <c r="IM107" s="6">
        <f>IFERROR(INDEX(Sales!$D$5:$ABF$18,MATCH(UsagePerHour!$B107,Sales!$C$5:$C$18,0),MATCH(UsagePerHour!IM$4,Sales!$D$3:$ABF$3,0))/IM$2*INDEX(Usage!$D$5:$ABF$11,MATCH(UsagePerHour!$B$100,Usage!$C$5:$C$11,0),MATCH(UsagePerHour!IM$4,Usage!$D$3:$ABF$3,0)),"")</f>
        <v>3.3237504319088993</v>
      </c>
      <c r="IN107" s="6">
        <f>IFERROR(INDEX(Sales!$D$5:$ABF$18,MATCH(UsagePerHour!$B107,Sales!$C$5:$C$18,0),MATCH(UsagePerHour!IN$4,Sales!$D$3:$ABF$3,0))/IN$2*INDEX(Usage!$D$5:$ABF$11,MATCH(UsagePerHour!$B$100,Usage!$C$5:$C$11,0),MATCH(UsagePerHour!IN$4,Usage!$D$3:$ABF$3,0)),"")</f>
        <v>6.2398338555227042</v>
      </c>
      <c r="IO107" s="6">
        <f>IFERROR(INDEX(Sales!$D$5:$ABF$18,MATCH(UsagePerHour!$B107,Sales!$C$5:$C$18,0),MATCH(UsagePerHour!IO$4,Sales!$D$3:$ABF$3,0))/IO$2*INDEX(Usage!$D$5:$ABF$11,MATCH(UsagePerHour!$B$100,Usage!$C$5:$C$11,0),MATCH(UsagePerHour!IO$4,Usage!$D$3:$ABF$3,0)),"")</f>
        <v>6.0178237029652282</v>
      </c>
      <c r="IP107" s="6">
        <f>IFERROR(INDEX(Sales!$D$5:$ABF$18,MATCH(UsagePerHour!$B107,Sales!$C$5:$C$18,0),MATCH(UsagePerHour!IP$4,Sales!$D$3:$ABF$3,0))/IP$2*INDEX(Usage!$D$5:$ABF$11,MATCH(UsagePerHour!$B$100,Usage!$C$5:$C$11,0),MATCH(UsagePerHour!IP$4,Usage!$D$3:$ABF$3,0)),"")</f>
        <v>3.191486024611323</v>
      </c>
      <c r="IQ107" s="6">
        <f>IFERROR(INDEX(Sales!$D$5:$ABF$18,MATCH(UsagePerHour!$B107,Sales!$C$5:$C$18,0),MATCH(UsagePerHour!IQ$4,Sales!$D$3:$ABF$3,0))/IQ$2*INDEX(Usage!$D$5:$ABF$11,MATCH(UsagePerHour!$B$100,Usage!$C$5:$C$11,0),MATCH(UsagePerHour!IQ$4,Usage!$D$3:$ABF$3,0)),"")</f>
        <v>2.8862096944895224</v>
      </c>
      <c r="IR107" s="6">
        <f>IFERROR(INDEX(Sales!$D$5:$ABF$18,MATCH(UsagePerHour!$B107,Sales!$C$5:$C$18,0),MATCH(UsagePerHour!IR$4,Sales!$D$3:$ABF$3,0))/IR$2*INDEX(Usage!$D$5:$ABF$11,MATCH(UsagePerHour!$B$100,Usage!$C$5:$C$11,0),MATCH(UsagePerHour!IR$4,Usage!$D$3:$ABF$3,0)),"")</f>
        <v>6.4384652380697913</v>
      </c>
      <c r="IS107" s="6">
        <f>IFERROR(INDEX(Sales!$D$5:$ABF$18,MATCH(UsagePerHour!$B107,Sales!$C$5:$C$18,0),MATCH(UsagePerHour!IS$4,Sales!$D$3:$ABF$3,0))/IS$2*INDEX(Usage!$D$5:$ABF$11,MATCH(UsagePerHour!$B$100,Usage!$C$5:$C$11,0),MATCH(UsagePerHour!IS$4,Usage!$D$3:$ABF$3,0)),"")</f>
        <v>13.559264270178625</v>
      </c>
      <c r="IT107" s="6">
        <f>IFERROR(INDEX(Sales!$D$5:$ABF$18,MATCH(UsagePerHour!$B107,Sales!$C$5:$C$18,0),MATCH(UsagePerHour!IT$4,Sales!$D$3:$ABF$3,0))/IT$2*INDEX(Usage!$D$5:$ABF$11,MATCH(UsagePerHour!$B$100,Usage!$C$5:$C$11,0),MATCH(UsagePerHour!IT$4,Usage!$D$3:$ABF$3,0)),"")</f>
        <v>3.139580026656196</v>
      </c>
      <c r="IU107" s="6">
        <f>IFERROR(INDEX(Sales!$D$5:$ABF$18,MATCH(UsagePerHour!$B107,Sales!$C$5:$C$18,0),MATCH(UsagePerHour!IU$4,Sales!$D$3:$ABF$3,0))/IU$2*INDEX(Usage!$D$5:$ABF$11,MATCH(UsagePerHour!$B$100,Usage!$C$5:$C$11,0),MATCH(UsagePerHour!IU$4,Usage!$D$3:$ABF$3,0)),"")</f>
        <v>3.2575174493389283</v>
      </c>
      <c r="IV107" s="6">
        <f>IFERROR(INDEX(Sales!$D$5:$ABF$18,MATCH(UsagePerHour!$B107,Sales!$C$5:$C$18,0),MATCH(UsagePerHour!IV$4,Sales!$D$3:$ABF$3,0))/IV$2*INDEX(Usage!$D$5:$ABF$11,MATCH(UsagePerHour!$B$100,Usage!$C$5:$C$11,0),MATCH(UsagePerHour!IV$4,Usage!$D$3:$ABF$3,0)),"")</f>
        <v>6.0870214054070724</v>
      </c>
      <c r="IW107" s="6">
        <f>IFERROR(INDEX(Sales!$D$5:$ABF$18,MATCH(UsagePerHour!$B107,Sales!$C$5:$C$18,0),MATCH(UsagePerHour!IW$4,Sales!$D$3:$ABF$3,0))/IW$2*INDEX(Usage!$D$5:$ABF$11,MATCH(UsagePerHour!$B$100,Usage!$C$5:$C$11,0),MATCH(UsagePerHour!IW$4,Usage!$D$3:$ABF$3,0)),"")</f>
        <v>3.1387186629526465</v>
      </c>
      <c r="IX107" s="6">
        <f>IFERROR(INDEX(Sales!$D$5:$ABF$18,MATCH(UsagePerHour!$B107,Sales!$C$5:$C$18,0),MATCH(UsagePerHour!IX$4,Sales!$D$3:$ABF$3,0))/IX$2*INDEX(Usage!$D$5:$ABF$11,MATCH(UsagePerHour!$B$100,Usage!$C$5:$C$11,0),MATCH(UsagePerHour!IX$4,Usage!$D$3:$ABF$3,0)),"")</f>
        <v>6.3301516997010294</v>
      </c>
      <c r="IY107" s="6">
        <f>IFERROR(INDEX(Sales!$D$5:$ABF$18,MATCH(UsagePerHour!$B107,Sales!$C$5:$C$18,0),MATCH(UsagePerHour!IY$4,Sales!$D$3:$ABF$3,0))/IY$2*INDEX(Usage!$D$5:$ABF$11,MATCH(UsagePerHour!$B$100,Usage!$C$5:$C$11,0),MATCH(UsagePerHour!IY$4,Usage!$D$3:$ABF$3,0)),"")</f>
        <v>0.36819966169852869</v>
      </c>
      <c r="IZ107" s="6">
        <f>IFERROR(INDEX(Sales!$D$5:$ABF$18,MATCH(UsagePerHour!$B107,Sales!$C$5:$C$18,0),MATCH(UsagePerHour!IZ$4,Sales!$D$3:$ABF$3,0))/IZ$2*INDEX(Usage!$D$5:$ABF$11,MATCH(UsagePerHour!$B$100,Usage!$C$5:$C$11,0),MATCH(UsagePerHour!IZ$4,Usage!$D$3:$ABF$3,0)),"")</f>
        <v>25.692644275347327</v>
      </c>
      <c r="JA107" s="6">
        <f>IFERROR(INDEX(Sales!$D$5:$ABF$18,MATCH(UsagePerHour!$B107,Sales!$C$5:$C$18,0),MATCH(UsagePerHour!JA$4,Sales!$D$3:$ABF$3,0))/JA$2*INDEX(Usage!$D$5:$ABF$11,MATCH(UsagePerHour!$B$100,Usage!$C$5:$C$11,0),MATCH(UsagePerHour!JA$4,Usage!$D$3:$ABF$3,0)),"")</f>
        <v>1.9072124981918126</v>
      </c>
      <c r="JB107" s="6">
        <f>IFERROR(INDEX(Sales!$D$5:$ABF$18,MATCH(UsagePerHour!$B107,Sales!$C$5:$C$18,0),MATCH(UsagePerHour!JB$4,Sales!$D$3:$ABF$3,0))/JB$2*INDEX(Usage!$D$5:$ABF$11,MATCH(UsagePerHour!$B$100,Usage!$C$5:$C$11,0),MATCH(UsagePerHour!JB$4,Usage!$D$3:$ABF$3,0)),"")</f>
        <v>4.9962059701159767</v>
      </c>
      <c r="JC107" s="6">
        <f>IFERROR(INDEX(Sales!$D$5:$ABF$18,MATCH(UsagePerHour!$B107,Sales!$C$5:$C$18,0),MATCH(UsagePerHour!JC$4,Sales!$D$3:$ABF$3,0))/JC$2*INDEX(Usage!$D$5:$ABF$11,MATCH(UsagePerHour!$B$100,Usage!$C$5:$C$11,0),MATCH(UsagePerHour!JC$4,Usage!$D$3:$ABF$3,0)),"")</f>
        <v>5.7468844297926767</v>
      </c>
      <c r="JD107" s="6">
        <f>IFERROR(INDEX(Sales!$D$5:$ABF$18,MATCH(UsagePerHour!$B107,Sales!$C$5:$C$18,0),MATCH(UsagePerHour!JD$4,Sales!$D$3:$ABF$3,0))/JD$2*INDEX(Usage!$D$5:$ABF$11,MATCH(UsagePerHour!$B$100,Usage!$C$5:$C$11,0),MATCH(UsagePerHour!JD$4,Usage!$D$3:$ABF$3,0)),"")</f>
        <v>5.0031249415242982</v>
      </c>
      <c r="JE107" s="6">
        <f>IFERROR(INDEX(Sales!$D$5:$ABF$18,MATCH(UsagePerHour!$B107,Sales!$C$5:$C$18,0),MATCH(UsagePerHour!JE$4,Sales!$D$3:$ABF$3,0))/JE$2*INDEX(Usage!$D$5:$ABF$11,MATCH(UsagePerHour!$B$100,Usage!$C$5:$C$11,0),MATCH(UsagePerHour!JE$4,Usage!$D$3:$ABF$3,0)),"")</f>
        <v>2.7768350491905101</v>
      </c>
      <c r="JF107" s="6">
        <f>IFERROR(INDEX(Sales!$D$5:$ABF$18,MATCH(UsagePerHour!$B107,Sales!$C$5:$C$18,0),MATCH(UsagePerHour!JF$4,Sales!$D$3:$ABF$3,0))/JF$2*INDEX(Usage!$D$5:$ABF$11,MATCH(UsagePerHour!$B$100,Usage!$C$5:$C$11,0),MATCH(UsagePerHour!JF$4,Usage!$D$3:$ABF$3,0)),"")</f>
        <v>7.1631862168849505</v>
      </c>
      <c r="JG107" s="6">
        <f>IFERROR(INDEX(Sales!$D$5:$ABF$18,MATCH(UsagePerHour!$B107,Sales!$C$5:$C$18,0),MATCH(UsagePerHour!JG$4,Sales!$D$3:$ABF$3,0))/JG$2*INDEX(Usage!$D$5:$ABF$11,MATCH(UsagePerHour!$B$100,Usage!$C$5:$C$11,0),MATCH(UsagePerHour!JG$4,Usage!$D$3:$ABF$3,0)),"")</f>
        <v>8.1788741125525455</v>
      </c>
      <c r="JH107" s="6">
        <f>IFERROR(INDEX(Sales!$D$5:$ABF$18,MATCH(UsagePerHour!$B107,Sales!$C$5:$C$18,0),MATCH(UsagePerHour!JH$4,Sales!$D$3:$ABF$3,0))/JH$2*INDEX(Usage!$D$5:$ABF$11,MATCH(UsagePerHour!$B$100,Usage!$C$5:$C$11,0),MATCH(UsagePerHour!JH$4,Usage!$D$3:$ABF$3,0)),"")</f>
        <v>5.3815850329345567</v>
      </c>
      <c r="JI107" s="6">
        <f>IFERROR(INDEX(Sales!$D$5:$ABF$18,MATCH(UsagePerHour!$B107,Sales!$C$5:$C$18,0),MATCH(UsagePerHour!JI$4,Sales!$D$3:$ABF$3,0))/JI$2*INDEX(Usage!$D$5:$ABF$11,MATCH(UsagePerHour!$B$100,Usage!$C$5:$C$11,0),MATCH(UsagePerHour!JI$4,Usage!$D$3:$ABF$3,0)),"")</f>
        <v>4.0833033728811303</v>
      </c>
      <c r="JJ107" s="6">
        <f>IFERROR(INDEX(Sales!$D$5:$ABF$18,MATCH(UsagePerHour!$B107,Sales!$C$5:$C$18,0),MATCH(UsagePerHour!JJ$4,Sales!$D$3:$ABF$3,0))/JJ$2*INDEX(Usage!$D$5:$ABF$11,MATCH(UsagePerHour!$B$100,Usage!$C$5:$C$11,0),MATCH(UsagePerHour!JJ$4,Usage!$D$3:$ABF$3,0)),"")</f>
        <v>2.6405350791156068</v>
      </c>
      <c r="JK107" s="6">
        <f>IFERROR(INDEX(Sales!$D$5:$ABF$18,MATCH(UsagePerHour!$B107,Sales!$C$5:$C$18,0),MATCH(UsagePerHour!JK$4,Sales!$D$3:$ABF$3,0))/JK$2*INDEX(Usage!$D$5:$ABF$11,MATCH(UsagePerHour!$B$100,Usage!$C$5:$C$11,0),MATCH(UsagePerHour!JK$4,Usage!$D$3:$ABF$3,0)),"")</f>
        <v>3.0158277484671325</v>
      </c>
      <c r="JL107" s="6">
        <f>IFERROR(INDEX(Sales!$D$5:$ABF$18,MATCH(UsagePerHour!$B107,Sales!$C$5:$C$18,0),MATCH(UsagePerHour!JL$4,Sales!$D$3:$ABF$3,0))/JL$2*INDEX(Usage!$D$5:$ABF$11,MATCH(UsagePerHour!$B$100,Usage!$C$5:$C$11,0),MATCH(UsagePerHour!JL$4,Usage!$D$3:$ABF$3,0)),"")</f>
        <v>5.7654674918188249</v>
      </c>
      <c r="JM107" s="6">
        <f>IFERROR(INDEX(Sales!$D$5:$ABF$18,MATCH(UsagePerHour!$B107,Sales!$C$5:$C$18,0),MATCH(UsagePerHour!JM$4,Sales!$D$3:$ABF$3,0))/JM$2*INDEX(Usage!$D$5:$ABF$11,MATCH(UsagePerHour!$B$100,Usage!$C$5:$C$11,0),MATCH(UsagePerHour!JM$4,Usage!$D$3:$ABF$3,0)),"")</f>
        <v>2.6372976475995538</v>
      </c>
      <c r="JN107" s="6">
        <f>IFERROR(INDEX(Sales!$D$5:$ABF$18,MATCH(UsagePerHour!$B107,Sales!$C$5:$C$18,0),MATCH(UsagePerHour!JN$4,Sales!$D$3:$ABF$3,0))/JN$2*INDEX(Usage!$D$5:$ABF$11,MATCH(UsagePerHour!$B$100,Usage!$C$5:$C$11,0),MATCH(UsagePerHour!JN$4,Usage!$D$3:$ABF$3,0)),"")</f>
        <v>46.650290397913381</v>
      </c>
      <c r="JO107" s="6">
        <f>IFERROR(INDEX(Sales!$D$5:$ABF$18,MATCH(UsagePerHour!$B107,Sales!$C$5:$C$18,0),MATCH(UsagePerHour!JO$4,Sales!$D$3:$ABF$3,0))/JO$2*INDEX(Usage!$D$5:$ABF$11,MATCH(UsagePerHour!$B$100,Usage!$C$5:$C$11,0),MATCH(UsagePerHour!JO$4,Usage!$D$3:$ABF$3,0)),"")</f>
        <v>8.4100766428381011</v>
      </c>
      <c r="JP107" s="6">
        <f>IFERROR(INDEX(Sales!$D$5:$ABF$18,MATCH(UsagePerHour!$B107,Sales!$C$5:$C$18,0),MATCH(UsagePerHour!JP$4,Sales!$D$3:$ABF$3,0))/JP$2*INDEX(Usage!$D$5:$ABF$11,MATCH(UsagePerHour!$B$100,Usage!$C$5:$C$11,0),MATCH(UsagePerHour!JP$4,Usage!$D$3:$ABF$3,0)),"")</f>
        <v>7.4337549159362268</v>
      </c>
      <c r="JQ107" s="6">
        <f>IFERROR(INDEX(Sales!$D$5:$ABF$18,MATCH(UsagePerHour!$B107,Sales!$C$5:$C$18,0),MATCH(UsagePerHour!JQ$4,Sales!$D$3:$ABF$3,0))/JQ$2*INDEX(Usage!$D$5:$ABF$11,MATCH(UsagePerHour!$B$100,Usage!$C$5:$C$11,0),MATCH(UsagePerHour!JQ$4,Usage!$D$3:$ABF$3,0)),"")</f>
        <v>5.7232279026589747</v>
      </c>
      <c r="JR107" s="6">
        <f>IFERROR(INDEX(Sales!$D$5:$ABF$18,MATCH(UsagePerHour!$B107,Sales!$C$5:$C$18,0),MATCH(UsagePerHour!JR$4,Sales!$D$3:$ABF$3,0))/JR$2*INDEX(Usage!$D$5:$ABF$11,MATCH(UsagePerHour!$B$100,Usage!$C$5:$C$11,0),MATCH(UsagePerHour!JR$4,Usage!$D$3:$ABF$3,0)),"")</f>
        <v>1.560306732518846</v>
      </c>
      <c r="JS107" s="6">
        <f>IFERROR(INDEX(Sales!$D$5:$ABF$18,MATCH(UsagePerHour!$B107,Sales!$C$5:$C$18,0),MATCH(UsagePerHour!JS$4,Sales!$D$3:$ABF$3,0))/JS$2*INDEX(Usage!$D$5:$ABF$11,MATCH(UsagePerHour!$B$100,Usage!$C$5:$C$11,0),MATCH(UsagePerHour!JS$4,Usage!$D$3:$ABF$3,0)),"")</f>
        <v>1.8591442806645684</v>
      </c>
      <c r="JT107" s="6">
        <f>IFERROR(INDEX(Sales!$D$5:$ABF$18,MATCH(UsagePerHour!$B107,Sales!$C$5:$C$18,0),MATCH(UsagePerHour!JT$4,Sales!$D$3:$ABF$3,0))/JT$2*INDEX(Usage!$D$5:$ABF$11,MATCH(UsagePerHour!$B$100,Usage!$C$5:$C$11,0),MATCH(UsagePerHour!JT$4,Usage!$D$3:$ABF$3,0)),"")</f>
        <v>1.4445872355464171</v>
      </c>
      <c r="JU107" s="6">
        <f>IFERROR(INDEX(Sales!$D$5:$ABF$18,MATCH(UsagePerHour!$B107,Sales!$C$5:$C$18,0),MATCH(UsagePerHour!JU$4,Sales!$D$3:$ABF$3,0))/JU$2*INDEX(Usage!$D$5:$ABF$11,MATCH(UsagePerHour!$B$100,Usage!$C$5:$C$11,0),MATCH(UsagePerHour!JU$4,Usage!$D$3:$ABF$3,0)),"")</f>
        <v>41.104970738573229</v>
      </c>
      <c r="JV107" s="6">
        <f>IFERROR(INDEX(Sales!$D$5:$ABF$18,MATCH(UsagePerHour!$B107,Sales!$C$5:$C$18,0),MATCH(UsagePerHour!JV$4,Sales!$D$3:$ABF$3,0))/JV$2*INDEX(Usage!$D$5:$ABF$11,MATCH(UsagePerHour!$B$100,Usage!$C$5:$C$11,0),MATCH(UsagePerHour!JV$4,Usage!$D$3:$ABF$3,0)),"")</f>
        <v>7.3113117966745458</v>
      </c>
      <c r="JW107" s="6">
        <f>IFERROR(INDEX(Sales!$D$5:$ABF$18,MATCH(UsagePerHour!$B107,Sales!$C$5:$C$18,0),MATCH(UsagePerHour!JW$4,Sales!$D$3:$ABF$3,0))/JW$2*INDEX(Usage!$D$5:$ABF$11,MATCH(UsagePerHour!$B$100,Usage!$C$5:$C$11,0),MATCH(UsagePerHour!JW$4,Usage!$D$3:$ABF$3,0)),"")</f>
        <v>6.4694577060630829</v>
      </c>
      <c r="JX107" s="6">
        <f>IFERROR(INDEX(Sales!$D$5:$ABF$18,MATCH(UsagePerHour!$B107,Sales!$C$5:$C$18,0),MATCH(UsagePerHour!JX$4,Sales!$D$3:$ABF$3,0))/JX$2*INDEX(Usage!$D$5:$ABF$11,MATCH(UsagePerHour!$B$100,Usage!$C$5:$C$11,0),MATCH(UsagePerHour!JX$4,Usage!$D$3:$ABF$3,0)),"")</f>
        <v>4.4388324040669076</v>
      </c>
      <c r="JY107" s="6">
        <f>IFERROR(INDEX(Sales!$D$5:$ABF$18,MATCH(UsagePerHour!$B107,Sales!$C$5:$C$18,0),MATCH(UsagePerHour!JY$4,Sales!$D$3:$ABF$3,0))/JY$2*INDEX(Usage!$D$5:$ABF$11,MATCH(UsagePerHour!$B$100,Usage!$C$5:$C$11,0),MATCH(UsagePerHour!JY$4,Usage!$D$3:$ABF$3,0)),"")</f>
        <v>2.1265290412219189</v>
      </c>
      <c r="JZ107" s="6">
        <f>IFERROR(INDEX(Sales!$D$5:$ABF$18,MATCH(UsagePerHour!$B107,Sales!$C$5:$C$18,0),MATCH(UsagePerHour!JZ$4,Sales!$D$3:$ABF$3,0))/JZ$2*INDEX(Usage!$D$5:$ABF$11,MATCH(UsagePerHour!$B$100,Usage!$C$5:$C$11,0),MATCH(UsagePerHour!JZ$4,Usage!$D$3:$ABF$3,0)),"")</f>
        <v>5.5603132297568267</v>
      </c>
      <c r="KA107" s="6">
        <f>IFERROR(INDEX(Sales!$D$5:$ABF$18,MATCH(UsagePerHour!$B107,Sales!$C$5:$C$18,0),MATCH(UsagePerHour!KA$4,Sales!$D$3:$ABF$3,0))/KA$2*INDEX(Usage!$D$5:$ABF$11,MATCH(UsagePerHour!$B$100,Usage!$C$5:$C$11,0),MATCH(UsagePerHour!KA$4,Usage!$D$3:$ABF$3,0)),"")</f>
        <v>6.366877188626642</v>
      </c>
      <c r="KB107" s="6">
        <f>IFERROR(INDEX(Sales!$D$5:$ABF$18,MATCH(UsagePerHour!$B107,Sales!$C$5:$C$18,0),MATCH(UsagePerHour!KB$4,Sales!$D$3:$ABF$3,0))/KB$2*INDEX(Usage!$D$5:$ABF$11,MATCH(UsagePerHour!$B$100,Usage!$C$5:$C$11,0),MATCH(UsagePerHour!KB$4,Usage!$D$3:$ABF$3,0)),"")</f>
        <v>31.968361477440407</v>
      </c>
      <c r="KC107" s="6">
        <f>IFERROR(INDEX(Sales!$D$5:$ABF$18,MATCH(UsagePerHour!$B107,Sales!$C$5:$C$18,0),MATCH(UsagePerHour!KC$4,Sales!$D$3:$ABF$3,0))/KC$2*INDEX(Usage!$D$5:$ABF$11,MATCH(UsagePerHour!$B$100,Usage!$C$5:$C$11,0),MATCH(UsagePerHour!KC$4,Usage!$D$3:$ABF$3,0)),"")</f>
        <v>6.7752165363393031</v>
      </c>
      <c r="KD107" s="6">
        <f>IFERROR(INDEX(Sales!$D$5:$ABF$18,MATCH(UsagePerHour!$B107,Sales!$C$5:$C$18,0),MATCH(UsagePerHour!KD$4,Sales!$D$3:$ABF$3,0))/KD$2*INDEX(Usage!$D$5:$ABF$11,MATCH(UsagePerHour!$B$100,Usage!$C$5:$C$11,0),MATCH(UsagePerHour!KD$4,Usage!$D$3:$ABF$3,0)),"")</f>
        <v>2.6267988995459373</v>
      </c>
      <c r="KE107" s="6">
        <f>IFERROR(INDEX(Sales!$D$5:$ABF$18,MATCH(UsagePerHour!$B107,Sales!$C$5:$C$18,0),MATCH(UsagePerHour!KE$4,Sales!$D$3:$ABF$3,0))/KE$2*INDEX(Usage!$D$5:$ABF$11,MATCH(UsagePerHour!$B$100,Usage!$C$5:$C$11,0),MATCH(UsagePerHour!KE$4,Usage!$D$3:$ABF$3,0)),"")</f>
        <v>6.8811970461712049</v>
      </c>
      <c r="KF107" s="6">
        <f>IFERROR(INDEX(Sales!$D$5:$ABF$18,MATCH(UsagePerHour!$B107,Sales!$C$5:$C$18,0),MATCH(UsagePerHour!KF$4,Sales!$D$3:$ABF$3,0))/KF$2*INDEX(Usage!$D$5:$ABF$11,MATCH(UsagePerHour!$B$100,Usage!$C$5:$C$11,0),MATCH(UsagePerHour!KF$4,Usage!$D$3:$ABF$3,0)),"")</f>
        <v>4.0424709366089058</v>
      </c>
      <c r="KG107" s="6">
        <f>IFERROR(INDEX(Sales!$D$5:$ABF$18,MATCH(UsagePerHour!$B107,Sales!$C$5:$C$18,0),MATCH(UsagePerHour!KG$4,Sales!$D$3:$ABF$3,0))/KG$2*INDEX(Usage!$D$5:$ABF$11,MATCH(UsagePerHour!$B$100,Usage!$C$5:$C$11,0),MATCH(UsagePerHour!KG$4,Usage!$D$3:$ABF$3,0)),"")</f>
        <v>3.0145315092470479</v>
      </c>
      <c r="KH107" s="6">
        <f>IFERROR(INDEX(Sales!$D$5:$ABF$18,MATCH(UsagePerHour!$B107,Sales!$C$5:$C$18,0),MATCH(UsagePerHour!KH$4,Sales!$D$3:$ABF$3,0))/KH$2*INDEX(Usage!$D$5:$ABF$11,MATCH(UsagePerHour!$B$100,Usage!$C$5:$C$11,0),MATCH(UsagePerHour!KH$4,Usage!$D$3:$ABF$3,0)),"")</f>
        <v>6.0929603688270237</v>
      </c>
      <c r="KI107" s="6">
        <f>IFERROR(INDEX(Sales!$D$5:$ABF$18,MATCH(UsagePerHour!$B107,Sales!$C$5:$C$18,0),MATCH(UsagePerHour!KI$4,Sales!$D$3:$ABF$3,0))/KI$2*INDEX(Usage!$D$5:$ABF$11,MATCH(UsagePerHour!$B$100,Usage!$C$5:$C$11,0),MATCH(UsagePerHour!KI$4,Usage!$D$3:$ABF$3,0)),"")</f>
        <v>15.8726921489309</v>
      </c>
      <c r="KJ107" s="6">
        <f>IFERROR(INDEX(Sales!$D$5:$ABF$18,MATCH(UsagePerHour!$B107,Sales!$C$5:$C$18,0),MATCH(UsagePerHour!KJ$4,Sales!$D$3:$ABF$3,0))/KJ$2*INDEX(Usage!$D$5:$ABF$11,MATCH(UsagePerHour!$B$100,Usage!$C$5:$C$11,0),MATCH(UsagePerHour!KJ$4,Usage!$D$3:$ABF$3,0)),"")</f>
        <v>3.7393980670447462</v>
      </c>
      <c r="KK107" s="6">
        <f>IFERROR(INDEX(Sales!$D$5:$ABF$18,MATCH(UsagePerHour!$B107,Sales!$C$5:$C$18,0),MATCH(UsagePerHour!KK$4,Sales!$D$3:$ABF$3,0))/KK$2*INDEX(Usage!$D$5:$ABF$11,MATCH(UsagePerHour!$B$100,Usage!$C$5:$C$11,0),MATCH(UsagePerHour!KK$4,Usage!$D$3:$ABF$3,0)),"")</f>
        <v>7.0149582591303137</v>
      </c>
      <c r="KL107" s="6">
        <f>IFERROR(INDEX(Sales!$D$5:$ABF$18,MATCH(UsagePerHour!$B107,Sales!$C$5:$C$18,0),MATCH(UsagePerHour!KL$4,Sales!$D$3:$ABF$3,0))/KL$2*INDEX(Usage!$D$5:$ABF$11,MATCH(UsagePerHour!$B$100,Usage!$C$5:$C$11,0),MATCH(UsagePerHour!KL$4,Usage!$D$3:$ABF$3,0)),"")</f>
        <v>4.6982686617873979</v>
      </c>
      <c r="KM107" s="6">
        <f>IFERROR(INDEX(Sales!$D$5:$ABF$18,MATCH(UsagePerHour!$B107,Sales!$C$5:$C$18,0),MATCH(UsagePerHour!KM$4,Sales!$D$3:$ABF$3,0))/KM$2*INDEX(Usage!$D$5:$ABF$11,MATCH(UsagePerHour!$B$100,Usage!$C$5:$C$11,0),MATCH(UsagePerHour!KM$4,Usage!$D$3:$ABF$3,0)),"")</f>
        <v>4.8832544296306608</v>
      </c>
      <c r="KN107" s="6">
        <f>IFERROR(INDEX(Sales!$D$5:$ABF$18,MATCH(UsagePerHour!$B107,Sales!$C$5:$C$18,0),MATCH(UsagePerHour!KN$4,Sales!$D$3:$ABF$3,0))/KN$2*INDEX(Usage!$D$5:$ABF$11,MATCH(UsagePerHour!$B$100,Usage!$C$5:$C$11,0),MATCH(UsagePerHour!KN$4,Usage!$D$3:$ABF$3,0)),"")</f>
        <v>3.6982651621203453</v>
      </c>
      <c r="KO107" s="6">
        <f>IFERROR(INDEX(Sales!$D$5:$ABF$18,MATCH(UsagePerHour!$B107,Sales!$C$5:$C$18,0),MATCH(UsagePerHour!KO$4,Sales!$D$3:$ABF$3,0))/KO$2*INDEX(Usage!$D$5:$ABF$11,MATCH(UsagePerHour!$B$100,Usage!$C$5:$C$11,0),MATCH(UsagePerHour!KO$4,Usage!$D$3:$ABF$3,0)),"")</f>
        <v>8.4470425122909685</v>
      </c>
      <c r="KP107" s="6">
        <f>IFERROR(INDEX(Sales!$D$5:$ABF$18,MATCH(UsagePerHour!$B107,Sales!$C$5:$C$18,0),MATCH(UsagePerHour!KP$4,Sales!$D$3:$ABF$3,0))/KP$2*INDEX(Usage!$D$5:$ABF$11,MATCH(UsagePerHour!$B$100,Usage!$C$5:$C$11,0),MATCH(UsagePerHour!KP$4,Usage!$D$3:$ABF$3,0)),"")</f>
        <v>16.654185740910926</v>
      </c>
      <c r="KQ107" s="6">
        <f>IFERROR(INDEX(Sales!$D$5:$ABF$18,MATCH(UsagePerHour!$B107,Sales!$C$5:$C$18,0),MATCH(UsagePerHour!KQ$4,Sales!$D$3:$ABF$3,0))/KQ$2*INDEX(Usage!$D$5:$ABF$11,MATCH(UsagePerHour!$B$100,Usage!$C$5:$C$11,0),MATCH(UsagePerHour!KQ$4,Usage!$D$3:$ABF$3,0)),"")</f>
        <v>25.857079800037031</v>
      </c>
      <c r="KR107" s="6">
        <f>IFERROR(INDEX(Sales!$D$5:$ABF$18,MATCH(UsagePerHour!$B107,Sales!$C$5:$C$18,0),MATCH(UsagePerHour!KR$4,Sales!$D$3:$ABF$3,0))/KR$2*INDEX(Usage!$D$5:$ABF$11,MATCH(UsagePerHour!$B$100,Usage!$C$5:$C$11,0),MATCH(UsagePerHour!KR$4,Usage!$D$3:$ABF$3,0)),"")</f>
        <v>5.9860512798141619</v>
      </c>
      <c r="KS107" s="6">
        <f>IFERROR(INDEX(Sales!$D$5:$ABF$18,MATCH(UsagePerHour!$B107,Sales!$C$5:$C$18,0),MATCH(UsagePerHour!KS$4,Sales!$D$3:$ABF$3,0))/KS$2*INDEX(Usage!$D$5:$ABF$11,MATCH(UsagePerHour!$B$100,Usage!$C$5:$C$11,0),MATCH(UsagePerHour!KS$4,Usage!$D$3:$ABF$3,0)),"")</f>
        <v>6.1696510862409477</v>
      </c>
      <c r="KT107" s="6">
        <f>IFERROR(INDEX(Sales!$D$5:$ABF$18,MATCH(UsagePerHour!$B107,Sales!$C$5:$C$18,0),MATCH(UsagePerHour!KT$4,Sales!$D$3:$ABF$3,0))/KT$2*INDEX(Usage!$D$5:$ABF$11,MATCH(UsagePerHour!$B$100,Usage!$C$5:$C$11,0),MATCH(UsagePerHour!KT$4,Usage!$D$3:$ABF$3,0)),"")</f>
        <v>11.07103794486356</v>
      </c>
      <c r="KU107" s="6">
        <f>IFERROR(INDEX(Sales!$D$5:$ABF$18,MATCH(UsagePerHour!$B107,Sales!$C$5:$C$18,0),MATCH(UsagePerHour!KU$4,Sales!$D$3:$ABF$3,0))/KU$2*INDEX(Usage!$D$5:$ABF$11,MATCH(UsagePerHour!$B$100,Usage!$C$5:$C$11,0),MATCH(UsagePerHour!KU$4,Usage!$D$3:$ABF$3,0)),"")</f>
        <v>5.8208626582971634</v>
      </c>
      <c r="KV107" s="6">
        <f>IFERROR(INDEX(Sales!$D$5:$ABF$18,MATCH(UsagePerHour!$B107,Sales!$C$5:$C$18,0),MATCH(UsagePerHour!KV$4,Sales!$D$3:$ABF$3,0))/KV$2*INDEX(Usage!$D$5:$ABF$11,MATCH(UsagePerHour!$B$100,Usage!$C$5:$C$11,0),MATCH(UsagePerHour!KV$4,Usage!$D$3:$ABF$3,0)),"")</f>
        <v>3.507095137480889</v>
      </c>
      <c r="KW107" s="6">
        <f>IFERROR(INDEX(Sales!$D$5:$ABF$18,MATCH(UsagePerHour!$B107,Sales!$C$5:$C$18,0),MATCH(UsagePerHour!KW$4,Sales!$D$3:$ABF$3,0))/KW$2*INDEX(Usage!$D$5:$ABF$11,MATCH(UsagePerHour!$B$100,Usage!$C$5:$C$11,0),MATCH(UsagePerHour!KW$4,Usage!$D$3:$ABF$3,0)),"")</f>
        <v>28.914552090575029</v>
      </c>
      <c r="KX107" s="6">
        <f>IFERROR(INDEX(Sales!$D$5:$ABF$18,MATCH(UsagePerHour!$B107,Sales!$C$5:$C$18,0),MATCH(UsagePerHour!KX$4,Sales!$D$3:$ABF$3,0))/KX$2*INDEX(Usage!$D$5:$ABF$11,MATCH(UsagePerHour!$B$100,Usage!$C$5:$C$11,0),MATCH(UsagePerHour!KX$4,Usage!$D$3:$ABF$3,0)),"")</f>
        <v>9.2588638021539893</v>
      </c>
      <c r="KY107" s="6">
        <f>IFERROR(INDEX(Sales!$D$5:$ABF$18,MATCH(UsagePerHour!$B107,Sales!$C$5:$C$18,0),MATCH(UsagePerHour!KY$4,Sales!$D$3:$ABF$3,0))/KY$2*INDEX(Usage!$D$5:$ABF$11,MATCH(UsagePerHour!$B$100,Usage!$C$5:$C$11,0),MATCH(UsagePerHour!KY$4,Usage!$D$3:$ABF$3,0)),"")</f>
        <v>2.5365047427421672</v>
      </c>
      <c r="KZ107" s="6">
        <f>IFERROR(INDEX(Sales!$D$5:$ABF$18,MATCH(UsagePerHour!$B107,Sales!$C$5:$C$18,0),MATCH(UsagePerHour!KZ$4,Sales!$D$3:$ABF$3,0))/KZ$2*INDEX(Usage!$D$5:$ABF$11,MATCH(UsagePerHour!$B$100,Usage!$C$5:$C$11,0),MATCH(UsagePerHour!KZ$4,Usage!$D$3:$ABF$3,0)),"")</f>
        <v>5.9949311507657717</v>
      </c>
      <c r="LA107" s="6">
        <f>IFERROR(INDEX(Sales!$D$5:$ABF$18,MATCH(UsagePerHour!$B107,Sales!$C$5:$C$18,0),MATCH(UsagePerHour!LA$4,Sales!$D$3:$ABF$3,0))/LA$2*INDEX(Usage!$D$5:$ABF$11,MATCH(UsagePerHour!$B$100,Usage!$C$5:$C$11,0),MATCH(UsagePerHour!LA$4,Usage!$D$3:$ABF$3,0)),"")</f>
        <v>1.6536406669896264</v>
      </c>
      <c r="LB107" s="6">
        <f>IFERROR(INDEX(Sales!$D$5:$ABF$18,MATCH(UsagePerHour!$B107,Sales!$C$5:$C$18,0),MATCH(UsagePerHour!LB$4,Sales!$D$3:$ABF$3,0))/LB$2*INDEX(Usage!$D$5:$ABF$11,MATCH(UsagePerHour!$B$100,Usage!$C$5:$C$11,0),MATCH(UsagePerHour!LB$4,Usage!$D$3:$ABF$3,0)),"")</f>
        <v>7.4685865002130134</v>
      </c>
      <c r="LC107" s="6">
        <f>IFERROR(INDEX(Sales!$D$5:$ABF$18,MATCH(UsagePerHour!$B107,Sales!$C$5:$C$18,0),MATCH(UsagePerHour!LC$4,Sales!$D$3:$ABF$3,0))/LC$2*INDEX(Usage!$D$5:$ABF$11,MATCH(UsagePerHour!$B$100,Usage!$C$5:$C$11,0),MATCH(UsagePerHour!LC$4,Usage!$D$3:$ABF$3,0)),"")</f>
        <v>2.3084908887420257</v>
      </c>
      <c r="LD107" s="6">
        <f>IFERROR(INDEX(Sales!$D$5:$ABF$18,MATCH(UsagePerHour!$B107,Sales!$C$5:$C$18,0),MATCH(UsagePerHour!LD$4,Sales!$D$3:$ABF$3,0))/LD$2*INDEX(Usage!$D$5:$ABF$11,MATCH(UsagePerHour!$B$100,Usage!$C$5:$C$11,0),MATCH(UsagePerHour!LD$4,Usage!$D$3:$ABF$3,0)),"")</f>
        <v>15.181123716184466</v>
      </c>
      <c r="LE107" s="6">
        <f>IFERROR(INDEX(Sales!$D$5:$ABF$18,MATCH(UsagePerHour!$B107,Sales!$C$5:$C$18,0),MATCH(UsagePerHour!LE$4,Sales!$D$3:$ABF$3,0))/LE$2*INDEX(Usage!$D$5:$ABF$11,MATCH(UsagePerHour!$B$100,Usage!$C$5:$C$11,0),MATCH(UsagePerHour!LE$4,Usage!$D$3:$ABF$3,0)),"")</f>
        <v>3.8015291304849792</v>
      </c>
      <c r="LF107" s="6">
        <f>IFERROR(INDEX(Sales!$D$5:$ABF$18,MATCH(UsagePerHour!$B107,Sales!$C$5:$C$18,0),MATCH(UsagePerHour!LF$4,Sales!$D$3:$ABF$3,0))/LF$2*INDEX(Usage!$D$5:$ABF$11,MATCH(UsagePerHour!$B$100,Usage!$C$5:$C$11,0),MATCH(UsagePerHour!LF$4,Usage!$D$3:$ABF$3,0)),"")</f>
        <v>8.6952924889174028</v>
      </c>
      <c r="LG107" s="6">
        <f>IFERROR(INDEX(Sales!$D$5:$ABF$18,MATCH(UsagePerHour!$B107,Sales!$C$5:$C$18,0),MATCH(UsagePerHour!LG$4,Sales!$D$3:$ABF$3,0))/LG$2*INDEX(Usage!$D$5:$ABF$11,MATCH(UsagePerHour!$B$100,Usage!$C$5:$C$11,0),MATCH(UsagePerHour!LG$4,Usage!$D$3:$ABF$3,0)),"")</f>
        <v>6.4120361370589016</v>
      </c>
      <c r="LH107" s="6">
        <f>IFERROR(INDEX(Sales!$D$5:$ABF$18,MATCH(UsagePerHour!$B107,Sales!$C$5:$C$18,0),MATCH(UsagePerHour!LH$4,Sales!$D$3:$ABF$3,0))/LH$2*INDEX(Usage!$D$5:$ABF$11,MATCH(UsagePerHour!$B$100,Usage!$C$5:$C$11,0),MATCH(UsagePerHour!LH$4,Usage!$D$3:$ABF$3,0)),"")</f>
        <v>1.9347265443285946</v>
      </c>
      <c r="LI107" s="6">
        <f>IFERROR(INDEX(Sales!$D$5:$ABF$18,MATCH(UsagePerHour!$B107,Sales!$C$5:$C$18,0),MATCH(UsagePerHour!LI$4,Sales!$D$3:$ABF$3,0))/LI$2*INDEX(Usage!$D$5:$ABF$11,MATCH(UsagePerHour!$B$100,Usage!$C$5:$C$11,0),MATCH(UsagePerHour!LI$4,Usage!$D$3:$ABF$3,0)),"")</f>
        <v>4.4749348637018294</v>
      </c>
      <c r="LJ107" s="6">
        <f>IFERROR(INDEX(Sales!$D$5:$ABF$18,MATCH(UsagePerHour!$B107,Sales!$C$5:$C$18,0),MATCH(UsagePerHour!LJ$4,Sales!$D$3:$ABF$3,0))/LJ$2*INDEX(Usage!$D$5:$ABF$11,MATCH(UsagePerHour!$B$100,Usage!$C$5:$C$11,0),MATCH(UsagePerHour!LJ$4,Usage!$D$3:$ABF$3,0)),"")</f>
        <v>8.8291242126295586</v>
      </c>
      <c r="LK107" s="6">
        <f>IFERROR(INDEX(Sales!$D$5:$ABF$18,MATCH(UsagePerHour!$B107,Sales!$C$5:$C$18,0),MATCH(UsagePerHour!LK$4,Sales!$D$3:$ABF$3,0))/LK$2*INDEX(Usage!$D$5:$ABF$11,MATCH(UsagePerHour!$B$100,Usage!$C$5:$C$11,0),MATCH(UsagePerHour!LK$4,Usage!$D$3:$ABF$3,0)),"")</f>
        <v>18.025408342801963</v>
      </c>
      <c r="LL107" s="6">
        <f>IFERROR(INDEX(Sales!$D$5:$ABF$18,MATCH(UsagePerHour!$B107,Sales!$C$5:$C$18,0),MATCH(UsagePerHour!LL$4,Sales!$D$3:$ABF$3,0))/LL$2*INDEX(Usage!$D$5:$ABF$11,MATCH(UsagePerHour!$B$100,Usage!$C$5:$C$11,0),MATCH(UsagePerHour!LL$4,Usage!$D$3:$ABF$3,0)),"")</f>
        <v>7.4005296356817309</v>
      </c>
      <c r="LM107" s="6">
        <f>IFERROR(INDEX(Sales!$D$5:$ABF$18,MATCH(UsagePerHour!$B107,Sales!$C$5:$C$18,0),MATCH(UsagePerHour!LM$4,Sales!$D$3:$ABF$3,0))/LM$2*INDEX(Usage!$D$5:$ABF$11,MATCH(UsagePerHour!$B$100,Usage!$C$5:$C$11,0),MATCH(UsagePerHour!LM$4,Usage!$D$3:$ABF$3,0)),"")</f>
        <v>4.3477743169179313</v>
      </c>
      <c r="LN107" s="6">
        <f>IFERROR(INDEX(Sales!$D$5:$ABF$18,MATCH(UsagePerHour!$B107,Sales!$C$5:$C$18,0),MATCH(UsagePerHour!LN$4,Sales!$D$3:$ABF$3,0))/LN$2*INDEX(Usage!$D$5:$ABF$11,MATCH(UsagePerHour!$B$100,Usage!$C$5:$C$11,0),MATCH(UsagePerHour!LN$4,Usage!$D$3:$ABF$3,0)),"")</f>
        <v>5.5584822185680656</v>
      </c>
      <c r="LO107" s="6">
        <f>IFERROR(INDEX(Sales!$D$5:$ABF$18,MATCH(UsagePerHour!$B107,Sales!$C$5:$C$18,0),MATCH(UsagePerHour!LO$4,Sales!$D$3:$ABF$3,0))/LO$2*INDEX(Usage!$D$5:$ABF$11,MATCH(UsagePerHour!$B$100,Usage!$C$5:$C$11,0),MATCH(UsagePerHour!LO$4,Usage!$D$3:$ABF$3,0)),"")</f>
        <v>8.2401001886567293</v>
      </c>
      <c r="LP107" s="6">
        <f>IFERROR(INDEX(Sales!$D$5:$ABF$18,MATCH(UsagePerHour!$B107,Sales!$C$5:$C$18,0),MATCH(UsagePerHour!LP$4,Sales!$D$3:$ABF$3,0))/LP$2*INDEX(Usage!$D$5:$ABF$11,MATCH(UsagePerHour!$B$100,Usage!$C$5:$C$11,0),MATCH(UsagePerHour!LP$4,Usage!$D$3:$ABF$3,0)),"")</f>
        <v>0.43385809412561699</v>
      </c>
      <c r="LQ107" s="6">
        <f>IFERROR(INDEX(Sales!$D$5:$ABF$18,MATCH(UsagePerHour!$B107,Sales!$C$5:$C$18,0),MATCH(UsagePerHour!LQ$4,Sales!$D$3:$ABF$3,0))/LQ$2*INDEX(Usage!$D$5:$ABF$11,MATCH(UsagePerHour!$B$100,Usage!$C$5:$C$11,0),MATCH(UsagePerHour!LQ$4,Usage!$D$3:$ABF$3,0)),"")</f>
        <v>7.4884313658983315</v>
      </c>
      <c r="LR107" s="6">
        <f>IFERROR(INDEX(Sales!$D$5:$ABF$18,MATCH(UsagePerHour!$B107,Sales!$C$5:$C$18,0),MATCH(UsagePerHour!LR$4,Sales!$D$3:$ABF$3,0))/LR$2*INDEX(Usage!$D$5:$ABF$11,MATCH(UsagePerHour!$B$100,Usage!$C$5:$C$11,0),MATCH(UsagePerHour!LR$4,Usage!$D$3:$ABF$3,0)),"")</f>
        <v>30.567873262321715</v>
      </c>
      <c r="LS107" s="6">
        <f>IFERROR(INDEX(Sales!$D$5:$ABF$18,MATCH(UsagePerHour!$B107,Sales!$C$5:$C$18,0),MATCH(UsagePerHour!LS$4,Sales!$D$3:$ABF$3,0))/LS$2*INDEX(Usage!$D$5:$ABF$11,MATCH(UsagePerHour!$B$100,Usage!$C$5:$C$11,0),MATCH(UsagePerHour!LS$4,Usage!$D$3:$ABF$3,0)),"")</f>
        <v>12.62085572653274</v>
      </c>
      <c r="LT107" s="6">
        <f>IFERROR(INDEX(Sales!$D$5:$ABF$18,MATCH(UsagePerHour!$B107,Sales!$C$5:$C$18,0),MATCH(UsagePerHour!LT$4,Sales!$D$3:$ABF$3,0))/LT$2*INDEX(Usage!$D$5:$ABF$11,MATCH(UsagePerHour!$B$100,Usage!$C$5:$C$11,0),MATCH(UsagePerHour!LT$4,Usage!$D$3:$ABF$3,0)),"")</f>
        <v>6.3360668255257</v>
      </c>
      <c r="LU107" s="6">
        <f>IFERROR(INDEX(Sales!$D$5:$ABF$18,MATCH(UsagePerHour!$B107,Sales!$C$5:$C$18,0),MATCH(UsagePerHour!LU$4,Sales!$D$3:$ABF$3,0))/LU$2*INDEX(Usage!$D$5:$ABF$11,MATCH(UsagePerHour!$B$100,Usage!$C$5:$C$11,0),MATCH(UsagePerHour!LU$4,Usage!$D$3:$ABF$3,0)),"")</f>
        <v>3.0003219027489281</v>
      </c>
      <c r="LV107" s="6">
        <f>IFERROR(INDEX(Sales!$D$5:$ABF$18,MATCH(UsagePerHour!$B107,Sales!$C$5:$C$18,0),MATCH(UsagePerHour!LV$4,Sales!$D$3:$ABF$3,0))/LV$2*INDEX(Usage!$D$5:$ABF$11,MATCH(UsagePerHour!$B$100,Usage!$C$5:$C$11,0),MATCH(UsagePerHour!LV$4,Usage!$D$3:$ABF$3,0)),"")</f>
        <v>3.9273772455089819</v>
      </c>
      <c r="LW107" s="6">
        <f>IFERROR(INDEX(Sales!$D$5:$ABF$18,MATCH(UsagePerHour!$B107,Sales!$C$5:$C$18,0),MATCH(UsagePerHour!LW$4,Sales!$D$3:$ABF$3,0))/LW$2*INDEX(Usage!$D$5:$ABF$11,MATCH(UsagePerHour!$B$100,Usage!$C$5:$C$11,0),MATCH(UsagePerHour!LW$4,Usage!$D$3:$ABF$3,0)),"")</f>
        <v>3.6236983842010773</v>
      </c>
      <c r="LX107" s="6">
        <f>IFERROR(INDEX(Sales!$D$5:$ABF$18,MATCH(UsagePerHour!$B107,Sales!$C$5:$C$18,0),MATCH(UsagePerHour!LX$4,Sales!$D$3:$ABF$3,0))/LX$2*INDEX(Usage!$D$5:$ABF$11,MATCH(UsagePerHour!$B$100,Usage!$C$5:$C$11,0),MATCH(UsagePerHour!LX$4,Usage!$D$3:$ABF$3,0)),"")</f>
        <v>1.9516190122826951</v>
      </c>
      <c r="LY107" s="6">
        <f>IFERROR(INDEX(Sales!$D$5:$ABF$18,MATCH(UsagePerHour!$B107,Sales!$C$5:$C$18,0),MATCH(UsagePerHour!LY$4,Sales!$D$3:$ABF$3,0))/LY$2*INDEX(Usage!$D$5:$ABF$11,MATCH(UsagePerHour!$B$100,Usage!$C$5:$C$11,0),MATCH(UsagePerHour!LY$4,Usage!$D$3:$ABF$3,0)),"")</f>
        <v>44.32613319127973</v>
      </c>
      <c r="LZ107" s="6">
        <f>IFERROR(INDEX(Sales!$D$5:$ABF$18,MATCH(UsagePerHour!$B107,Sales!$C$5:$C$18,0),MATCH(UsagePerHour!LZ$4,Sales!$D$3:$ABF$3,0))/LZ$2*INDEX(Usage!$D$5:$ABF$11,MATCH(UsagePerHour!$B$100,Usage!$C$5:$C$11,0),MATCH(UsagePerHour!LZ$4,Usage!$D$3:$ABF$3,0)),"")</f>
        <v>6.1373163877889896</v>
      </c>
      <c r="MA107" s="6">
        <f>IFERROR(INDEX(Sales!$D$5:$ABF$18,MATCH(UsagePerHour!$B107,Sales!$C$5:$C$18,0),MATCH(UsagePerHour!MA$4,Sales!$D$3:$ABF$3,0))/MA$2*INDEX(Usage!$D$5:$ABF$11,MATCH(UsagePerHour!$B$100,Usage!$C$5:$C$11,0),MATCH(UsagePerHour!MA$4,Usage!$D$3:$ABF$3,0)),"")</f>
        <v>3.8550605269146989</v>
      </c>
      <c r="MB107" s="6">
        <f>IFERROR(INDEX(Sales!$D$5:$ABF$18,MATCH(UsagePerHour!$B107,Sales!$C$5:$C$18,0),MATCH(UsagePerHour!MB$4,Sales!$D$3:$ABF$3,0))/MB$2*INDEX(Usage!$D$5:$ABF$11,MATCH(UsagePerHour!$B$100,Usage!$C$5:$C$11,0),MATCH(UsagePerHour!MB$4,Usage!$D$3:$ABF$3,0)),"")</f>
        <v>4.6537106198421778</v>
      </c>
      <c r="MC107" s="6">
        <f>IFERROR(INDEX(Sales!$D$5:$ABF$18,MATCH(UsagePerHour!$B107,Sales!$C$5:$C$18,0),MATCH(UsagePerHour!MC$4,Sales!$D$3:$ABF$3,0))/MC$2*INDEX(Usage!$D$5:$ABF$11,MATCH(UsagePerHour!$B$100,Usage!$C$5:$C$11,0),MATCH(UsagePerHour!MC$4,Usage!$D$3:$ABF$3,0)),"")</f>
        <v>0.87468881159732892</v>
      </c>
      <c r="MD107" s="6">
        <f>IFERROR(INDEX(Sales!$D$5:$ABF$18,MATCH(UsagePerHour!$B107,Sales!$C$5:$C$18,0),MATCH(UsagePerHour!MD$4,Sales!$D$3:$ABF$3,0))/MD$2*INDEX(Usage!$D$5:$ABF$11,MATCH(UsagePerHour!$B$100,Usage!$C$5:$C$11,0),MATCH(UsagePerHour!MD$4,Usage!$D$3:$ABF$3,0)),"")</f>
        <v>4.5630440189007713</v>
      </c>
      <c r="ME107" s="6">
        <f>IFERROR(INDEX(Sales!$D$5:$ABF$18,MATCH(UsagePerHour!$B107,Sales!$C$5:$C$18,0),MATCH(UsagePerHour!ME$4,Sales!$D$3:$ABF$3,0))/ME$2*INDEX(Usage!$D$5:$ABF$11,MATCH(UsagePerHour!$B$100,Usage!$C$5:$C$11,0),MATCH(UsagePerHour!ME$4,Usage!$D$3:$ABF$3,0)),"")</f>
        <v>6.5260606599662019</v>
      </c>
      <c r="MF107" s="6">
        <f>IFERROR(INDEX(Sales!$D$5:$ABF$18,MATCH(UsagePerHour!$B107,Sales!$C$5:$C$18,0),MATCH(UsagePerHour!MF$4,Sales!$D$3:$ABF$3,0))/MF$2*INDEX(Usage!$D$5:$ABF$11,MATCH(UsagePerHour!$B$100,Usage!$C$5:$C$11,0),MATCH(UsagePerHour!MF$4,Usage!$D$3:$ABF$3,0)),"")</f>
        <v>108.38899575177182</v>
      </c>
      <c r="MG107" s="6">
        <f>IFERROR(INDEX(Sales!$D$5:$ABF$18,MATCH(UsagePerHour!$B107,Sales!$C$5:$C$18,0),MATCH(UsagePerHour!MG$4,Sales!$D$3:$ABF$3,0))/MG$2*INDEX(Usage!$D$5:$ABF$11,MATCH(UsagePerHour!$B$100,Usage!$C$5:$C$11,0),MATCH(UsagePerHour!MG$4,Usage!$D$3:$ABF$3,0)),"")</f>
        <v>8.1870771826233657</v>
      </c>
      <c r="MH107" s="6">
        <f>IFERROR(INDEX(Sales!$D$5:$ABF$18,MATCH(UsagePerHour!$B107,Sales!$C$5:$C$18,0),MATCH(UsagePerHour!MH$4,Sales!$D$3:$ABF$3,0))/MH$2*INDEX(Usage!$D$5:$ABF$11,MATCH(UsagePerHour!$B$100,Usage!$C$5:$C$11,0),MATCH(UsagePerHour!MH$4,Usage!$D$3:$ABF$3,0)),"")</f>
        <v>5.5273366798755781</v>
      </c>
      <c r="MI107" s="6">
        <f>IFERROR(INDEX(Sales!$D$5:$ABF$18,MATCH(UsagePerHour!$B107,Sales!$C$5:$C$18,0),MATCH(UsagePerHour!MI$4,Sales!$D$3:$ABF$3,0))/MI$2*INDEX(Usage!$D$5:$ABF$11,MATCH(UsagePerHour!$B$100,Usage!$C$5:$C$11,0),MATCH(UsagePerHour!MI$4,Usage!$D$3:$ABF$3,0)),"")</f>
        <v>5.081786760838531</v>
      </c>
      <c r="MJ107" s="6">
        <f>IFERROR(INDEX(Sales!$D$5:$ABF$18,MATCH(UsagePerHour!$B107,Sales!$C$5:$C$18,0),MATCH(UsagePerHour!MJ$4,Sales!$D$3:$ABF$3,0))/MJ$2*INDEX(Usage!$D$5:$ABF$11,MATCH(UsagePerHour!$B$100,Usage!$C$5:$C$11,0),MATCH(UsagePerHour!MJ$4,Usage!$D$3:$ABF$3,0)),"")</f>
        <v>2.6295057435852298</v>
      </c>
      <c r="MK107" s="6">
        <f>IFERROR(INDEX(Sales!$D$5:$ABF$18,MATCH(UsagePerHour!$B107,Sales!$C$5:$C$18,0),MATCH(UsagePerHour!MK$4,Sales!$D$3:$ABF$3,0))/MK$2*INDEX(Usage!$D$5:$ABF$11,MATCH(UsagePerHour!$B$100,Usage!$C$5:$C$11,0),MATCH(UsagePerHour!MK$4,Usage!$D$3:$ABF$3,0)),"")</f>
        <v>2.8100435585251451</v>
      </c>
      <c r="ML107" s="6">
        <f>IFERROR(INDEX(Sales!$D$5:$ABF$18,MATCH(UsagePerHour!$B107,Sales!$C$5:$C$18,0),MATCH(UsagePerHour!ML$4,Sales!$D$3:$ABF$3,0))/ML$2*INDEX(Usage!$D$5:$ABF$11,MATCH(UsagePerHour!$B$100,Usage!$C$5:$C$11,0),MATCH(UsagePerHour!ML$4,Usage!$D$3:$ABF$3,0)),"")</f>
        <v>6.9485161548808057</v>
      </c>
      <c r="MM107" s="6">
        <f>IFERROR(INDEX(Sales!$D$5:$ABF$18,MATCH(UsagePerHour!$B107,Sales!$C$5:$C$18,0),MATCH(UsagePerHour!MM$4,Sales!$D$3:$ABF$3,0))/MM$2*INDEX(Usage!$D$5:$ABF$11,MATCH(UsagePerHour!$B$100,Usage!$C$5:$C$11,0),MATCH(UsagePerHour!MM$4,Usage!$D$3:$ABF$3,0)),"")</f>
        <v>26.630400224172956</v>
      </c>
      <c r="MN107" s="6">
        <f>IFERROR(INDEX(Sales!$D$5:$ABF$18,MATCH(UsagePerHour!$B107,Sales!$C$5:$C$18,0),MATCH(UsagePerHour!MN$4,Sales!$D$3:$ABF$3,0))/MN$2*INDEX(Usage!$D$5:$ABF$11,MATCH(UsagePerHour!$B$100,Usage!$C$5:$C$11,0),MATCH(UsagePerHour!MN$4,Usage!$D$3:$ABF$3,0)),"")</f>
        <v>3.2961483366401825</v>
      </c>
      <c r="MO107" s="6">
        <f>IFERROR(INDEX(Sales!$D$5:$ABF$18,MATCH(UsagePerHour!$B107,Sales!$C$5:$C$18,0),MATCH(UsagePerHour!MO$4,Sales!$D$3:$ABF$3,0))/MO$2*INDEX(Usage!$D$5:$ABF$11,MATCH(UsagePerHour!$B$100,Usage!$C$5:$C$11,0),MATCH(UsagePerHour!MO$4,Usage!$D$3:$ABF$3,0)),"")</f>
        <v>6.3360668255257</v>
      </c>
      <c r="MP107" s="6">
        <f>IFERROR(INDEX(Sales!$D$5:$ABF$18,MATCH(UsagePerHour!$B107,Sales!$C$5:$C$18,0),MATCH(UsagePerHour!MP$4,Sales!$D$3:$ABF$3,0))/MP$2*INDEX(Usage!$D$5:$ABF$11,MATCH(UsagePerHour!$B$100,Usage!$C$5:$C$11,0),MATCH(UsagePerHour!MP$4,Usage!$D$3:$ABF$3,0)),"")</f>
        <v>3.0003219027489281</v>
      </c>
      <c r="MQ107" s="6">
        <f>IFERROR(INDEX(Sales!$D$5:$ABF$18,MATCH(UsagePerHour!$B107,Sales!$C$5:$C$18,0),MATCH(UsagePerHour!MQ$4,Sales!$D$3:$ABF$3,0))/MQ$2*INDEX(Usage!$D$5:$ABF$11,MATCH(UsagePerHour!$B$100,Usage!$C$5:$C$11,0),MATCH(UsagePerHour!MQ$4,Usage!$D$3:$ABF$3,0)),"")</f>
        <v>3.9273772455089819</v>
      </c>
      <c r="MR107" s="6">
        <f>IFERROR(INDEX(Sales!$D$5:$ABF$18,MATCH(UsagePerHour!$B107,Sales!$C$5:$C$18,0),MATCH(UsagePerHour!MR$4,Sales!$D$3:$ABF$3,0))/MR$2*INDEX(Usage!$D$5:$ABF$11,MATCH(UsagePerHour!$B$100,Usage!$C$5:$C$11,0),MATCH(UsagePerHour!MR$4,Usage!$D$3:$ABF$3,0)),"")</f>
        <v>3.6236983842010773</v>
      </c>
      <c r="MS107" s="6">
        <f>IFERROR(INDEX(Sales!$D$5:$ABF$18,MATCH(UsagePerHour!$B107,Sales!$C$5:$C$18,0),MATCH(UsagePerHour!MS$4,Sales!$D$3:$ABF$3,0))/MS$2*INDEX(Usage!$D$5:$ABF$11,MATCH(UsagePerHour!$B$100,Usage!$C$5:$C$11,0),MATCH(UsagePerHour!MS$4,Usage!$D$3:$ABF$3,0)),"")</f>
        <v>6.4384652380697913</v>
      </c>
      <c r="MT107" s="6">
        <f>IFERROR(INDEX(Sales!$D$5:$ABF$18,MATCH(UsagePerHour!$B107,Sales!$C$5:$C$18,0),MATCH(UsagePerHour!MT$4,Sales!$D$3:$ABF$3,0))/MT$2*INDEX(Usage!$D$5:$ABF$11,MATCH(UsagePerHour!$B$100,Usage!$C$5:$C$11,0),MATCH(UsagePerHour!MT$4,Usage!$D$3:$ABF$3,0)),"")</f>
        <v>24.161391102556962</v>
      </c>
      <c r="MU107" s="6">
        <f>IFERROR(INDEX(Sales!$D$5:$ABF$18,MATCH(UsagePerHour!$B107,Sales!$C$5:$C$18,0),MATCH(UsagePerHour!MU$4,Sales!$D$3:$ABF$3,0))/MU$2*INDEX(Usage!$D$5:$ABF$11,MATCH(UsagePerHour!$B$100,Usage!$C$5:$C$11,0),MATCH(UsagePerHour!MU$4,Usage!$D$3:$ABF$3,0)),"")</f>
        <v>11.062536114679791</v>
      </c>
      <c r="MV107" s="6">
        <f>IFERROR(INDEX(Sales!$D$5:$ABF$18,MATCH(UsagePerHour!$B107,Sales!$C$5:$C$18,0),MATCH(UsagePerHour!MV$4,Sales!$D$3:$ABF$3,0))/MV$2*INDEX(Usage!$D$5:$ABF$11,MATCH(UsagePerHour!$B$100,Usage!$C$5:$C$11,0),MATCH(UsagePerHour!MV$4,Usage!$D$3:$ABF$3,0)),"")</f>
        <v>11.213629684055842</v>
      </c>
      <c r="MW107" s="6">
        <f>IFERROR(INDEX(Sales!$D$5:$ABF$18,MATCH(UsagePerHour!$B107,Sales!$C$5:$C$18,0),MATCH(UsagePerHour!MW$4,Sales!$D$3:$ABF$3,0))/MW$2*INDEX(Usage!$D$5:$ABF$11,MATCH(UsagePerHour!$B$100,Usage!$C$5:$C$11,0),MATCH(UsagePerHour!MW$4,Usage!$D$3:$ABF$3,0)),"")</f>
        <v>1.3825097091226124</v>
      </c>
      <c r="MX107" s="6">
        <f>IFERROR(INDEX(Sales!$D$5:$ABF$18,MATCH(UsagePerHour!$B107,Sales!$C$5:$C$18,0),MATCH(UsagePerHour!MX$4,Sales!$D$3:$ABF$3,0))/MX$2*INDEX(Usage!$D$5:$ABF$11,MATCH(UsagePerHour!$B$100,Usage!$C$5:$C$11,0),MATCH(UsagePerHour!MX$4,Usage!$D$3:$ABF$3,0)),"")</f>
        <v>2.2483329217090637</v>
      </c>
      <c r="MY107" s="6">
        <f>IFERROR(INDEX(Sales!$D$5:$ABF$18,MATCH(UsagePerHour!$B107,Sales!$C$5:$C$18,0),MATCH(UsagePerHour!MY$4,Sales!$D$3:$ABF$3,0))/MY$2*INDEX(Usage!$D$5:$ABF$11,MATCH(UsagePerHour!$B$100,Usage!$C$5:$C$11,0),MATCH(UsagePerHour!MY$4,Usage!$D$3:$ABF$3,0)),"")</f>
        <v>5.779523172230868</v>
      </c>
      <c r="MZ107" s="6">
        <f>IFERROR(INDEX(Sales!$D$5:$ABF$18,MATCH(UsagePerHour!$B107,Sales!$C$5:$C$18,0),MATCH(UsagePerHour!MZ$4,Sales!$D$3:$ABF$3,0))/MZ$2*INDEX(Usage!$D$5:$ABF$11,MATCH(UsagePerHour!$B$100,Usage!$C$5:$C$11,0),MATCH(UsagePerHour!MZ$4,Usage!$D$3:$ABF$3,0)),"")</f>
        <v>1.9255236394018842</v>
      </c>
      <c r="NA107" s="6">
        <f>IFERROR(INDEX(Sales!$D$5:$ABF$18,MATCH(UsagePerHour!$B107,Sales!$C$5:$C$18,0),MATCH(UsagePerHour!NA$4,Sales!$D$3:$ABF$3,0))/NA$2*INDEX(Usage!$D$5:$ABF$11,MATCH(UsagePerHour!$B$100,Usage!$C$5:$C$11,0),MATCH(UsagePerHour!NA$4,Usage!$D$3:$ABF$3,0)),"")</f>
        <v>41.127254371070627</v>
      </c>
      <c r="NB107" s="6">
        <f>IFERROR(INDEX(Sales!$D$5:$ABF$18,MATCH(UsagePerHour!$B107,Sales!$C$5:$C$18,0),MATCH(UsagePerHour!NB$4,Sales!$D$3:$ABF$3,0))/NB$2*INDEX(Usage!$D$5:$ABF$11,MATCH(UsagePerHour!$B$100,Usage!$C$5:$C$11,0),MATCH(UsagePerHour!NB$4,Usage!$D$3:$ABF$3,0)),"")</f>
        <v>5.0005353071407326</v>
      </c>
      <c r="NC107" s="6">
        <f>IFERROR(INDEX(Sales!$D$5:$ABF$18,MATCH(UsagePerHour!$B107,Sales!$C$5:$C$18,0),MATCH(UsagePerHour!NC$4,Sales!$D$3:$ABF$3,0))/NC$2*INDEX(Usage!$D$5:$ABF$11,MATCH(UsagePerHour!$B$100,Usage!$C$5:$C$11,0),MATCH(UsagePerHour!NC$4,Usage!$D$3:$ABF$3,0)),"")</f>
        <v>2.780219325715231</v>
      </c>
      <c r="ND107" s="6">
        <f>IFERROR(INDEX(Sales!$D$5:$ABF$18,MATCH(UsagePerHour!$B107,Sales!$C$5:$C$18,0),MATCH(UsagePerHour!ND$4,Sales!$D$3:$ABF$3,0))/ND$2*INDEX(Usage!$D$5:$ABF$11,MATCH(UsagePerHour!$B$100,Usage!$C$5:$C$11,0),MATCH(UsagePerHour!ND$4,Usage!$D$3:$ABF$3,0)),"")</f>
        <v>15.85216447498251</v>
      </c>
      <c r="NE107" s="6">
        <f>IFERROR(INDEX(Sales!$D$5:$ABF$18,MATCH(UsagePerHour!$B107,Sales!$C$5:$C$18,0),MATCH(UsagePerHour!NE$4,Sales!$D$3:$ABF$3,0))/NE$2*INDEX(Usage!$D$5:$ABF$11,MATCH(UsagePerHour!$B$100,Usage!$C$5:$C$11,0),MATCH(UsagePerHour!NE$4,Usage!$D$3:$ABF$3,0)),"")</f>
        <v>3.1418841998042701</v>
      </c>
      <c r="NF107" s="6">
        <f>IFERROR(INDEX(Sales!$D$5:$ABF$18,MATCH(UsagePerHour!$B107,Sales!$C$5:$C$18,0),MATCH(UsagePerHour!NF$4,Sales!$D$3:$ABF$3,0))/NF$2*INDEX(Usage!$D$5:$ABF$11,MATCH(UsagePerHour!$B$100,Usage!$C$5:$C$11,0),MATCH(UsagePerHour!NF$4,Usage!$D$3:$ABF$3,0)),"")</f>
        <v>1.839245049570954</v>
      </c>
      <c r="NG107" s="6">
        <f>IFERROR(INDEX(Sales!$D$5:$ABF$18,MATCH(UsagePerHour!$B107,Sales!$C$5:$C$18,0),MATCH(UsagePerHour!NG$4,Sales!$D$3:$ABF$3,0))/NG$2*INDEX(Usage!$D$5:$ABF$11,MATCH(UsagePerHour!$B$100,Usage!$C$5:$C$11,0),MATCH(UsagePerHour!NG$4,Usage!$D$3:$ABF$3,0)),"")</f>
        <v>4.9112819965110894</v>
      </c>
      <c r="NH107" s="6">
        <f>IFERROR(INDEX(Sales!$D$5:$ABF$18,MATCH(UsagePerHour!$B107,Sales!$C$5:$C$18,0),MATCH(UsagePerHour!NH$4,Sales!$D$3:$ABF$3,0))/NH$2*INDEX(Usage!$D$5:$ABF$11,MATCH(UsagePerHour!$B$100,Usage!$C$5:$C$11,0),MATCH(UsagePerHour!NH$4,Usage!$D$3:$ABF$3,0)),"")</f>
        <v>31.209130903339879</v>
      </c>
      <c r="NI107" s="6">
        <f>IFERROR(INDEX(Sales!$D$5:$ABF$18,MATCH(UsagePerHour!$B107,Sales!$C$5:$C$18,0),MATCH(UsagePerHour!NI$4,Sales!$D$3:$ABF$3,0))/NI$2*INDEX(Usage!$D$5:$ABF$11,MATCH(UsagePerHour!$B$100,Usage!$C$5:$C$11,0),MATCH(UsagePerHour!NI$4,Usage!$D$3:$ABF$3,0)),"")</f>
        <v>7.9815065518914912</v>
      </c>
      <c r="NJ107" s="6">
        <f>IFERROR(INDEX(Sales!$D$5:$ABF$18,MATCH(UsagePerHour!$B107,Sales!$C$5:$C$18,0),MATCH(UsagePerHour!NJ$4,Sales!$D$3:$ABF$3,0))/NJ$2*INDEX(Usage!$D$5:$ABF$11,MATCH(UsagePerHour!$B$100,Usage!$C$5:$C$11,0),MATCH(UsagePerHour!NJ$4,Usage!$D$3:$ABF$3,0)),"")</f>
        <v>6.7899115357680451</v>
      </c>
      <c r="NK107" s="6">
        <f>IFERROR(INDEX(Sales!$D$5:$ABF$18,MATCH(UsagePerHour!$B107,Sales!$C$5:$C$18,0),MATCH(UsagePerHour!NK$4,Sales!$D$3:$ABF$3,0))/NK$2*INDEX(Usage!$D$5:$ABF$11,MATCH(UsagePerHour!$B$100,Usage!$C$5:$C$11,0),MATCH(UsagePerHour!NK$4,Usage!$D$3:$ABF$3,0)),"")</f>
        <v>10.226262983648816</v>
      </c>
      <c r="NL107" s="6">
        <f>IFERROR(INDEX(Sales!$D$5:$ABF$18,MATCH(UsagePerHour!$B107,Sales!$C$5:$C$18,0),MATCH(UsagePerHour!NL$4,Sales!$D$3:$ABF$3,0))/NL$2*INDEX(Usage!$D$5:$ABF$11,MATCH(UsagePerHour!$B$100,Usage!$C$5:$C$11,0),MATCH(UsagePerHour!NL$4,Usage!$D$3:$ABF$3,0)),"")</f>
        <v>4.1812128599725735</v>
      </c>
      <c r="NM107" s="6">
        <f>IFERROR(INDEX(Sales!$D$5:$ABF$18,MATCH(UsagePerHour!$B107,Sales!$C$5:$C$18,0),MATCH(UsagePerHour!NM$4,Sales!$D$3:$ABF$3,0))/NM$2*INDEX(Usage!$D$5:$ABF$11,MATCH(UsagePerHour!$B$100,Usage!$C$5:$C$11,0),MATCH(UsagePerHour!NM$4,Usage!$D$3:$ABF$3,0)),"")</f>
        <v>4.4943761222346446</v>
      </c>
      <c r="NN107" s="6">
        <f>IFERROR(INDEX(Sales!$D$5:$ABF$18,MATCH(UsagePerHour!$B107,Sales!$C$5:$C$18,0),MATCH(UsagePerHour!NN$4,Sales!$D$3:$ABF$3,0))/NN$2*INDEX(Usage!$D$5:$ABF$11,MATCH(UsagePerHour!$B$100,Usage!$C$5:$C$11,0),MATCH(UsagePerHour!NN$4,Usage!$D$3:$ABF$3,0)),"")</f>
        <v>5.3729124513822635</v>
      </c>
      <c r="NO107" s="6">
        <f>IFERROR(INDEX(Sales!$D$5:$ABF$18,MATCH(UsagePerHour!$B107,Sales!$C$5:$C$18,0),MATCH(UsagePerHour!NO$4,Sales!$D$3:$ABF$3,0))/NO$2*INDEX(Usage!$D$5:$ABF$11,MATCH(UsagePerHour!$B$100,Usage!$C$5:$C$11,0),MATCH(UsagePerHour!NO$4,Usage!$D$3:$ABF$3,0)),"")</f>
        <v>7.878099740316741</v>
      </c>
      <c r="NP107" s="6">
        <f>IFERROR(INDEX(Sales!$D$5:$ABF$18,MATCH(UsagePerHour!$B107,Sales!$C$5:$C$18,0),MATCH(UsagePerHour!NP$4,Sales!$D$3:$ABF$3,0))/NP$2*INDEX(Usage!$D$5:$ABF$11,MATCH(UsagePerHour!$B$100,Usage!$C$5:$C$11,0),MATCH(UsagePerHour!NP$4,Usage!$D$3:$ABF$3,0)),"")</f>
        <v>6.0830527094268092</v>
      </c>
      <c r="NQ107" s="6">
        <f>IFERROR(INDEX(Sales!$D$5:$ABF$18,MATCH(UsagePerHour!$B107,Sales!$C$5:$C$18,0),MATCH(UsagePerHour!NQ$4,Sales!$D$3:$ABF$3,0))/NQ$2*INDEX(Usage!$D$5:$ABF$11,MATCH(UsagePerHour!$B$100,Usage!$C$5:$C$11,0),MATCH(UsagePerHour!NQ$4,Usage!$D$3:$ABF$3,0)),"")</f>
        <v>9.5604938003163706</v>
      </c>
      <c r="NR107" s="6">
        <f>IFERROR(INDEX(Sales!$D$5:$ABF$18,MATCH(UsagePerHour!$B107,Sales!$C$5:$C$18,0),MATCH(UsagePerHour!NR$4,Sales!$D$3:$ABF$3,0))/NR$2*INDEX(Usage!$D$5:$ABF$11,MATCH(UsagePerHour!$B$100,Usage!$C$5:$C$11,0),MATCH(UsagePerHour!NR$4,Usage!$D$3:$ABF$3,0)),"")</f>
        <v>7.8406647898138075</v>
      </c>
      <c r="NS107" s="6">
        <f>IFERROR(INDEX(Sales!$D$5:$ABF$18,MATCH(UsagePerHour!$B107,Sales!$C$5:$C$18,0),MATCH(UsagePerHour!NS$4,Sales!$D$3:$ABF$3,0))/NS$2*INDEX(Usage!$D$5:$ABF$11,MATCH(UsagePerHour!$B$100,Usage!$C$5:$C$11,0),MATCH(UsagePerHour!NS$4,Usage!$D$3:$ABF$3,0)),"")</f>
        <v>4.039037164212754</v>
      </c>
      <c r="NT107" s="6">
        <f>IFERROR(INDEX(Sales!$D$5:$ABF$18,MATCH(UsagePerHour!$B107,Sales!$C$5:$C$18,0),MATCH(UsagePerHour!NT$4,Sales!$D$3:$ABF$3,0))/NT$2*INDEX(Usage!$D$5:$ABF$11,MATCH(UsagePerHour!$B$100,Usage!$C$5:$C$11,0),MATCH(UsagePerHour!NT$4,Usage!$D$3:$ABF$3,0)),"")</f>
        <v>2.7713690199188563</v>
      </c>
      <c r="NU107" s="6">
        <f>IFERROR(INDEX(Sales!$D$5:$ABF$18,MATCH(UsagePerHour!$B107,Sales!$C$5:$C$18,0),MATCH(UsagePerHour!NU$4,Sales!$D$3:$ABF$3,0))/NU$2*INDEX(Usage!$D$5:$ABF$11,MATCH(UsagePerHour!$B$100,Usage!$C$5:$C$11,0),MATCH(UsagePerHour!NU$4,Usage!$D$3:$ABF$3,0)),"")</f>
        <v>9.1777092963533633</v>
      </c>
      <c r="NV107" s="6">
        <f>IFERROR(INDEX(Sales!$D$5:$ABF$18,MATCH(UsagePerHour!$B107,Sales!$C$5:$C$18,0),MATCH(UsagePerHour!NV$4,Sales!$D$3:$ABF$3,0))/NV$2*INDEX(Usage!$D$5:$ABF$11,MATCH(UsagePerHour!$B$100,Usage!$C$5:$C$11,0),MATCH(UsagePerHour!NV$4,Usage!$D$3:$ABF$3,0)),"")</f>
        <v>29.163854158868009</v>
      </c>
      <c r="NW107" s="6">
        <f>IFERROR(INDEX(Sales!$D$5:$ABF$18,MATCH(UsagePerHour!$B107,Sales!$C$5:$C$18,0),MATCH(UsagePerHour!NW$4,Sales!$D$3:$ABF$3,0))/NW$2*INDEX(Usage!$D$5:$ABF$11,MATCH(UsagePerHour!$B$100,Usage!$C$5:$C$11,0),MATCH(UsagePerHour!NW$4,Usage!$D$3:$ABF$3,0)),"")</f>
        <v>12.198264602263501</v>
      </c>
      <c r="NX107" s="6">
        <f>IFERROR(INDEX(Sales!$D$5:$ABF$18,MATCH(UsagePerHour!$B107,Sales!$C$5:$C$18,0),MATCH(UsagePerHour!NX$4,Sales!$D$3:$ABF$3,0))/NX$2*INDEX(Usage!$D$5:$ABF$11,MATCH(UsagePerHour!$B$100,Usage!$C$5:$C$11,0),MATCH(UsagePerHour!NX$4,Usage!$D$3:$ABF$3,0)),"")</f>
        <v>3.6632308163418594</v>
      </c>
      <c r="NY107" s="6">
        <f>IFERROR(INDEX(Sales!$D$5:$ABF$18,MATCH(UsagePerHour!$B107,Sales!$C$5:$C$18,0),MATCH(UsagePerHour!NY$4,Sales!$D$3:$ABF$3,0))/NY$2*INDEX(Usage!$D$5:$ABF$11,MATCH(UsagePerHour!$B$100,Usage!$C$5:$C$11,0),MATCH(UsagePerHour!NY$4,Usage!$D$3:$ABF$3,0)),"")</f>
        <v>5.2480346763865633</v>
      </c>
      <c r="NZ107" s="6">
        <f>IFERROR(INDEX(Sales!$D$5:$ABF$18,MATCH(UsagePerHour!$B107,Sales!$C$5:$C$18,0),MATCH(UsagePerHour!NZ$4,Sales!$D$3:$ABF$3,0))/NZ$2*INDEX(Usage!$D$5:$ABF$11,MATCH(UsagePerHour!$B$100,Usage!$C$5:$C$11,0),MATCH(UsagePerHour!NZ$4,Usage!$D$3:$ABF$3,0)),"")</f>
        <v>3.2075398845148042</v>
      </c>
      <c r="OA107" s="6">
        <f>IFERROR(INDEX(Sales!$D$5:$ABF$18,MATCH(UsagePerHour!$B107,Sales!$C$5:$C$18,0),MATCH(UsagePerHour!OA$4,Sales!$D$3:$ABF$3,0))/OA$2*INDEX(Usage!$D$5:$ABF$11,MATCH(UsagePerHour!$B$100,Usage!$C$5:$C$11,0),MATCH(UsagePerHour!OA$4,Usage!$D$3:$ABF$3,0)),"")</f>
        <v>5.1802617640023234</v>
      </c>
      <c r="OB107" s="6">
        <f>IFERROR(INDEX(Sales!$D$5:$ABF$18,MATCH(UsagePerHour!$B107,Sales!$C$5:$C$18,0),MATCH(UsagePerHour!OB$4,Sales!$D$3:$ABF$3,0))/OB$2*INDEX(Usage!$D$5:$ABF$11,MATCH(UsagePerHour!$B$100,Usage!$C$5:$C$11,0),MATCH(UsagePerHour!OB$4,Usage!$D$3:$ABF$3,0)),"")</f>
        <v>6.5674790750202643</v>
      </c>
      <c r="OC107" s="6">
        <f>IFERROR(INDEX(Sales!$D$5:$ABF$18,MATCH(UsagePerHour!$B107,Sales!$C$5:$C$18,0),MATCH(UsagePerHour!OC$4,Sales!$D$3:$ABF$3,0))/OC$2*INDEX(Usage!$D$5:$ABF$11,MATCH(UsagePerHour!$B$100,Usage!$C$5:$C$11,0),MATCH(UsagePerHour!OC$4,Usage!$D$3:$ABF$3,0)),"")</f>
        <v>22.111358260779145</v>
      </c>
      <c r="OD107" s="6">
        <f>IFERROR(INDEX(Sales!$D$5:$ABF$18,MATCH(UsagePerHour!$B107,Sales!$C$5:$C$18,0),MATCH(UsagePerHour!OD$4,Sales!$D$3:$ABF$3,0))/OD$2*INDEX(Usage!$D$5:$ABF$11,MATCH(UsagePerHour!$B$100,Usage!$C$5:$C$11,0),MATCH(UsagePerHour!OD$4,Usage!$D$3:$ABF$3,0)),"")</f>
        <v>6.0534892433356822</v>
      </c>
      <c r="OE107" s="6">
        <f>IFERROR(INDEX(Sales!$D$5:$ABF$18,MATCH(UsagePerHour!$B107,Sales!$C$5:$C$18,0),MATCH(UsagePerHour!OE$4,Sales!$D$3:$ABF$3,0))/OE$2*INDEX(Usage!$D$5:$ABF$11,MATCH(UsagePerHour!$B$100,Usage!$C$5:$C$11,0),MATCH(UsagePerHour!OE$4,Usage!$D$3:$ABF$3,0)),"")</f>
        <v>5.6056396433754925</v>
      </c>
      <c r="OF107" s="6">
        <f>IFERROR(INDEX(Sales!$D$5:$ABF$18,MATCH(UsagePerHour!$B107,Sales!$C$5:$C$18,0),MATCH(UsagePerHour!OF$4,Sales!$D$3:$ABF$3,0))/OF$2*INDEX(Usage!$D$5:$ABF$11,MATCH(UsagePerHour!$B$100,Usage!$C$5:$C$11,0),MATCH(UsagePerHour!OF$4,Usage!$D$3:$ABF$3,0)),"")</f>
        <v>4.5359251104296963</v>
      </c>
      <c r="OG107" s="6">
        <f>IFERROR(INDEX(Sales!$D$5:$ABF$18,MATCH(UsagePerHour!$B107,Sales!$C$5:$C$18,0),MATCH(UsagePerHour!OG$4,Sales!$D$3:$ABF$3,0))/OG$2*INDEX(Usage!$D$5:$ABF$11,MATCH(UsagePerHour!$B$100,Usage!$C$5:$C$11,0),MATCH(UsagePerHour!OG$4,Usage!$D$3:$ABF$3,0)),"")</f>
        <v>2.657053738525978</v>
      </c>
      <c r="OH107" s="6">
        <f>IFERROR(INDEX(Sales!$D$5:$ABF$18,MATCH(UsagePerHour!$B107,Sales!$C$5:$C$18,0),MATCH(UsagePerHour!OH$4,Sales!$D$3:$ABF$3,0))/OH$2*INDEX(Usage!$D$5:$ABF$11,MATCH(UsagePerHour!$B$100,Usage!$C$5:$C$11,0),MATCH(UsagePerHour!OH$4,Usage!$D$3:$ABF$3,0)),"")</f>
        <v>3.9874227123798307</v>
      </c>
      <c r="OI107" s="6">
        <f>IFERROR(INDEX(Sales!$D$5:$ABF$18,MATCH(UsagePerHour!$B107,Sales!$C$5:$C$18,0),MATCH(UsagePerHour!OI$4,Sales!$D$3:$ABF$3,0))/OI$2*INDEX(Usage!$D$5:$ABF$11,MATCH(UsagePerHour!$B$100,Usage!$C$5:$C$11,0),MATCH(UsagePerHour!OI$4,Usage!$D$3:$ABF$3,0)),"")</f>
        <v>5.0716618563274825</v>
      </c>
      <c r="OJ107" s="6">
        <f>IFERROR(INDEX(Sales!$D$5:$ABF$18,MATCH(UsagePerHour!$B107,Sales!$C$5:$C$18,0),MATCH(UsagePerHour!OJ$4,Sales!$D$3:$ABF$3,0))/OJ$2*INDEX(Usage!$D$5:$ABF$11,MATCH(UsagePerHour!$B$100,Usage!$C$5:$C$11,0),MATCH(UsagePerHour!OJ$4,Usage!$D$3:$ABF$3,0)),"")</f>
        <v>24.96568085026248</v>
      </c>
      <c r="OK107" s="6">
        <f>IFERROR(INDEX(Sales!$D$5:$ABF$18,MATCH(UsagePerHour!$B107,Sales!$C$5:$C$18,0),MATCH(UsagePerHour!OK$4,Sales!$D$3:$ABF$3,0))/OK$2*INDEX(Usage!$D$5:$ABF$11,MATCH(UsagePerHour!$B$100,Usage!$C$5:$C$11,0),MATCH(UsagePerHour!OK$4,Usage!$D$3:$ABF$3,0)),"")</f>
        <v>7.9112895174207321</v>
      </c>
      <c r="OL107" s="6">
        <f>IFERROR(INDEX(Sales!$D$5:$ABF$18,MATCH(UsagePerHour!$B107,Sales!$C$5:$C$18,0),MATCH(UsagePerHour!OL$4,Sales!$D$3:$ABF$3,0))/OL$2*INDEX(Usage!$D$5:$ABF$11,MATCH(UsagePerHour!$B$100,Usage!$C$5:$C$11,0),MATCH(UsagePerHour!OL$4,Usage!$D$3:$ABF$3,0)),"")</f>
        <v>1.3154666290701862</v>
      </c>
      <c r="OM107" s="6">
        <f>IFERROR(INDEX(Sales!$D$5:$ABF$18,MATCH(UsagePerHour!$B107,Sales!$C$5:$C$18,0),MATCH(UsagePerHour!OM$4,Sales!$D$3:$ABF$3,0))/OM$2*INDEX(Usage!$D$5:$ABF$11,MATCH(UsagePerHour!$B$100,Usage!$C$5:$C$11,0),MATCH(UsagePerHour!OM$4,Usage!$D$3:$ABF$3,0)),"")</f>
        <v>3.4836007379244385</v>
      </c>
      <c r="ON107" s="6">
        <f>IFERROR(INDEX(Sales!$D$5:$ABF$18,MATCH(UsagePerHour!$B107,Sales!$C$5:$C$18,0),MATCH(UsagePerHour!ON$4,Sales!$D$3:$ABF$3,0))/ON$2*INDEX(Usage!$D$5:$ABF$11,MATCH(UsagePerHour!$B$100,Usage!$C$5:$C$11,0),MATCH(UsagePerHour!ON$4,Usage!$D$3:$ABF$3,0)),"")</f>
        <v>0.65334290017073837</v>
      </c>
      <c r="OO107" s="6">
        <f>IFERROR(INDEX(Sales!$D$5:$ABF$18,MATCH(UsagePerHour!$B107,Sales!$C$5:$C$18,0),MATCH(UsagePerHour!OO$4,Sales!$D$3:$ABF$3,0))/OO$2*INDEX(Usage!$D$5:$ABF$11,MATCH(UsagePerHour!$B$100,Usage!$C$5:$C$11,0),MATCH(UsagePerHour!OO$4,Usage!$D$3:$ABF$3,0)),"")</f>
        <v>2.6636975515292427</v>
      </c>
      <c r="OP107" s="6">
        <f>IFERROR(INDEX(Sales!$D$5:$ABF$18,MATCH(UsagePerHour!$B107,Sales!$C$5:$C$18,0),MATCH(UsagePerHour!OP$4,Sales!$D$3:$ABF$3,0))/OP$2*INDEX(Usage!$D$5:$ABF$11,MATCH(UsagePerHour!$B$100,Usage!$C$5:$C$11,0),MATCH(UsagePerHour!OP$4,Usage!$D$3:$ABF$3,0)),"")</f>
        <v>14.712761989866937</v>
      </c>
      <c r="OQ107" s="6">
        <f>IFERROR(INDEX(Sales!$D$5:$ABF$18,MATCH(UsagePerHour!$B107,Sales!$C$5:$C$18,0),MATCH(UsagePerHour!OQ$4,Sales!$D$3:$ABF$3,0))/OQ$2*INDEX(Usage!$D$5:$ABF$11,MATCH(UsagePerHour!$B$100,Usage!$C$5:$C$11,0),MATCH(UsagePerHour!OQ$4,Usage!$D$3:$ABF$3,0)),"")</f>
        <v>25.113169188140009</v>
      </c>
      <c r="OR107" s="6">
        <f>IFERROR(INDEX(Sales!$D$5:$ABF$18,MATCH(UsagePerHour!$B107,Sales!$C$5:$C$18,0),MATCH(UsagePerHour!OR$4,Sales!$D$3:$ABF$3,0))/OR$2*INDEX(Usage!$D$5:$ABF$11,MATCH(UsagePerHour!$B$100,Usage!$C$5:$C$11,0),MATCH(UsagePerHour!OR$4,Usage!$D$3:$ABF$3,0)),"")</f>
        <v>5.3366572826382619</v>
      </c>
      <c r="OS107" s="6">
        <f>IFERROR(INDEX(Sales!$D$5:$ABF$18,MATCH(UsagePerHour!$B107,Sales!$C$5:$C$18,0),MATCH(UsagePerHour!OS$4,Sales!$D$3:$ABF$3,0))/OS$2*INDEX(Usage!$D$5:$ABF$11,MATCH(UsagePerHour!$B$100,Usage!$C$5:$C$11,0),MATCH(UsagePerHour!OS$4,Usage!$D$3:$ABF$3,0)),"")</f>
        <v>0</v>
      </c>
      <c r="OT107" s="6">
        <f>IFERROR(INDEX(Sales!$D$5:$ABF$18,MATCH(UsagePerHour!$B107,Sales!$C$5:$C$18,0),MATCH(UsagePerHour!OT$4,Sales!$D$3:$ABF$3,0))/OT$2*INDEX(Usage!$D$5:$ABF$11,MATCH(UsagePerHour!$B$100,Usage!$C$5:$C$11,0),MATCH(UsagePerHour!OT$4,Usage!$D$3:$ABF$3,0)),"")</f>
        <v>2.0865432914567208</v>
      </c>
      <c r="OU107" s="6">
        <f>IFERROR(INDEX(Sales!$D$5:$ABF$18,MATCH(UsagePerHour!$B107,Sales!$C$5:$C$18,0),MATCH(UsagePerHour!OU$4,Sales!$D$3:$ABF$3,0))/OU$2*INDEX(Usage!$D$5:$ABF$11,MATCH(UsagePerHour!$B$100,Usage!$C$5:$C$11,0),MATCH(UsagePerHour!OU$4,Usage!$D$3:$ABF$3,0)),"")</f>
        <v>1.5818659539358135</v>
      </c>
      <c r="OV107" s="6">
        <f>IFERROR(INDEX(Sales!$D$5:$ABF$18,MATCH(UsagePerHour!$B107,Sales!$C$5:$C$18,0),MATCH(UsagePerHour!OV$4,Sales!$D$3:$ABF$3,0))/OV$2*INDEX(Usage!$D$5:$ABF$11,MATCH(UsagePerHour!$B$100,Usage!$C$5:$C$11,0),MATCH(UsagePerHour!OV$4,Usage!$D$3:$ABF$3,0)),"")</f>
        <v>8.2322453912853639</v>
      </c>
      <c r="OW107" s="6">
        <f>IFERROR(INDEX(Sales!$D$5:$ABF$18,MATCH(UsagePerHour!$B107,Sales!$C$5:$C$18,0),MATCH(UsagePerHour!OW$4,Sales!$D$3:$ABF$3,0))/OW$2*INDEX(Usage!$D$5:$ABF$11,MATCH(UsagePerHour!$B$100,Usage!$C$5:$C$11,0),MATCH(UsagePerHour!OW$4,Usage!$D$3:$ABF$3,0)),"")</f>
        <v>6.7572373814034297</v>
      </c>
      <c r="OX107" s="6">
        <f>IFERROR(INDEX(Sales!$D$5:$ABF$18,MATCH(UsagePerHour!$B107,Sales!$C$5:$C$18,0),MATCH(UsagePerHour!OX$4,Sales!$D$3:$ABF$3,0))/OX$2*INDEX(Usage!$D$5:$ABF$11,MATCH(UsagePerHour!$B$100,Usage!$C$5:$C$11,0),MATCH(UsagePerHour!OX$4,Usage!$D$3:$ABF$3,0)),"")</f>
        <v>35.923924962080356</v>
      </c>
      <c r="OY107" s="6">
        <f>IFERROR(INDEX(Sales!$D$5:$ABF$18,MATCH(UsagePerHour!$B107,Sales!$C$5:$C$18,0),MATCH(UsagePerHour!OY$4,Sales!$D$3:$ABF$3,0))/OY$2*INDEX(Usage!$D$5:$ABF$11,MATCH(UsagePerHour!$B$100,Usage!$C$5:$C$11,0),MATCH(UsagePerHour!OY$4,Usage!$D$3:$ABF$3,0)),"")</f>
        <v>10.137560905509517</v>
      </c>
      <c r="OZ107" s="6">
        <f>IFERROR(INDEX(Sales!$D$5:$ABF$18,MATCH(UsagePerHour!$B107,Sales!$C$5:$C$18,0),MATCH(UsagePerHour!OZ$4,Sales!$D$3:$ABF$3,0))/OZ$2*INDEX(Usage!$D$5:$ABF$11,MATCH(UsagePerHour!$B$100,Usage!$C$5:$C$11,0),MATCH(UsagePerHour!OZ$4,Usage!$D$3:$ABF$3,0)),"")</f>
        <v>8.4041973679794175</v>
      </c>
      <c r="PA107" s="6">
        <f>IFERROR(INDEX(Sales!$D$5:$ABF$18,MATCH(UsagePerHour!$B107,Sales!$C$5:$C$18,0),MATCH(UsagePerHour!PA$4,Sales!$D$3:$ABF$3,0))/PA$2*INDEX(Usage!$D$5:$ABF$11,MATCH(UsagePerHour!$B$100,Usage!$C$5:$C$11,0),MATCH(UsagePerHour!PA$4,Usage!$D$3:$ABF$3,0)),"")</f>
        <v>6.3447210961091116</v>
      </c>
      <c r="PB107" s="6">
        <f>IFERROR(INDEX(Sales!$D$5:$ABF$18,MATCH(UsagePerHour!$B107,Sales!$C$5:$C$18,0),MATCH(UsagePerHour!PB$4,Sales!$D$3:$ABF$3,0))/PB$2*INDEX(Usage!$D$5:$ABF$11,MATCH(UsagePerHour!$B$100,Usage!$C$5:$C$11,0),MATCH(UsagePerHour!PB$4,Usage!$D$3:$ABF$3,0)),"")</f>
        <v>1.4375958070513988</v>
      </c>
      <c r="PC107" s="6">
        <f>IFERROR(INDEX(Sales!$D$5:$ABF$18,MATCH(UsagePerHour!$B107,Sales!$C$5:$C$18,0),MATCH(UsagePerHour!PC$4,Sales!$D$3:$ABF$3,0))/PC$2*INDEX(Usage!$D$5:$ABF$11,MATCH(UsagePerHour!$B$100,Usage!$C$5:$C$11,0),MATCH(UsagePerHour!PC$4,Usage!$D$3:$ABF$3,0)),"")</f>
        <v>2.3429315735010885</v>
      </c>
      <c r="PD107" s="6">
        <f>IFERROR(INDEX(Sales!$D$5:$ABF$18,MATCH(UsagePerHour!$B107,Sales!$C$5:$C$18,0),MATCH(UsagePerHour!PD$4,Sales!$D$3:$ABF$3,0))/PD$2*INDEX(Usage!$D$5:$ABF$11,MATCH(UsagePerHour!$B$100,Usage!$C$5:$C$11,0),MATCH(UsagePerHour!PD$4,Usage!$D$3:$ABF$3,0)),"")</f>
        <v>1.9960219624676783</v>
      </c>
      <c r="PE107" s="6">
        <f>IFERROR(INDEX(Sales!$D$5:$ABF$18,MATCH(UsagePerHour!$B107,Sales!$C$5:$C$18,0),MATCH(UsagePerHour!PE$4,Sales!$D$3:$ABF$3,0))/PE$2*INDEX(Usage!$D$5:$ABF$11,MATCH(UsagePerHour!$B$100,Usage!$C$5:$C$11,0),MATCH(UsagePerHour!PE$4,Usage!$D$3:$ABF$3,0)),"")</f>
        <v>25.551062486850409</v>
      </c>
      <c r="PF107" s="6">
        <f>IFERROR(INDEX(Sales!$D$5:$ABF$18,MATCH(UsagePerHour!$B107,Sales!$C$5:$C$18,0),MATCH(UsagePerHour!PF$4,Sales!$D$3:$ABF$3,0))/PF$2*INDEX(Usage!$D$5:$ABF$11,MATCH(UsagePerHour!$B$100,Usage!$C$5:$C$11,0),MATCH(UsagePerHour!PF$4,Usage!$D$3:$ABF$3,0)),"")</f>
        <v>12.475025643378221</v>
      </c>
      <c r="PG107" s="6">
        <f>IFERROR(INDEX(Sales!$D$5:$ABF$18,MATCH(UsagePerHour!$B107,Sales!$C$5:$C$18,0),MATCH(UsagePerHour!PG$4,Sales!$D$3:$ABF$3,0))/PG$2*INDEX(Usage!$D$5:$ABF$11,MATCH(UsagePerHour!$B$100,Usage!$C$5:$C$11,0),MATCH(UsagePerHour!PG$4,Usage!$D$3:$ABF$3,0)),"")</f>
        <v>9.7541141745620639</v>
      </c>
      <c r="PH107" s="6">
        <f>IFERROR(INDEX(Sales!$D$5:$ABF$18,MATCH(UsagePerHour!$B107,Sales!$C$5:$C$18,0),MATCH(UsagePerHour!PH$4,Sales!$D$3:$ABF$3,0))/PH$2*INDEX(Usage!$D$5:$ABF$11,MATCH(UsagePerHour!$B$100,Usage!$C$5:$C$11,0),MATCH(UsagePerHour!PH$4,Usage!$D$3:$ABF$3,0)),"")</f>
        <v>11.151667570139878</v>
      </c>
      <c r="PI107" s="6">
        <f>IFERROR(INDEX(Sales!$D$5:$ABF$18,MATCH(UsagePerHour!$B107,Sales!$C$5:$C$18,0),MATCH(UsagePerHour!PI$4,Sales!$D$3:$ABF$3,0))/PI$2*INDEX(Usage!$D$5:$ABF$11,MATCH(UsagePerHour!$B$100,Usage!$C$5:$C$11,0),MATCH(UsagePerHour!PI$4,Usage!$D$3:$ABF$3,0)),"")</f>
        <v>4.2531107830435957</v>
      </c>
      <c r="PJ107" s="6">
        <f>IFERROR(INDEX(Sales!$D$5:$ABF$18,MATCH(UsagePerHour!$B107,Sales!$C$5:$C$18,0),MATCH(UsagePerHour!PJ$4,Sales!$D$3:$ABF$3,0))/PJ$2*INDEX(Usage!$D$5:$ABF$11,MATCH(UsagePerHour!$B$100,Usage!$C$5:$C$11,0),MATCH(UsagePerHour!PJ$4,Usage!$D$3:$ABF$3,0)),"")</f>
        <v>4.9668424248050282</v>
      </c>
      <c r="PK107" s="6">
        <f>IFERROR(INDEX(Sales!$D$5:$ABF$18,MATCH(UsagePerHour!$B107,Sales!$C$5:$C$18,0),MATCH(UsagePerHour!PK$4,Sales!$D$3:$ABF$3,0))/PK$2*INDEX(Usage!$D$5:$ABF$11,MATCH(UsagePerHour!$B$100,Usage!$C$5:$C$11,0),MATCH(UsagePerHour!PK$4,Usage!$D$3:$ABF$3,0)),"")</f>
        <v>10.376548157110959</v>
      </c>
      <c r="PL107" s="6">
        <f>IFERROR(INDEX(Sales!$D$5:$ABF$18,MATCH(UsagePerHour!$B107,Sales!$C$5:$C$18,0),MATCH(UsagePerHour!PL$4,Sales!$D$3:$ABF$3,0))/PL$2*INDEX(Usage!$D$5:$ABF$11,MATCH(UsagePerHour!$B$100,Usage!$C$5:$C$11,0),MATCH(UsagePerHour!PL$4,Usage!$D$3:$ABF$3,0)),"")</f>
        <v>26.151341213518929</v>
      </c>
      <c r="PM107" s="6">
        <f>IFERROR(INDEX(Sales!$D$5:$ABF$18,MATCH(UsagePerHour!$B107,Sales!$C$5:$C$18,0),MATCH(UsagePerHour!PM$4,Sales!$D$3:$ABF$3,0))/PM$2*INDEX(Usage!$D$5:$ABF$11,MATCH(UsagePerHour!$B$100,Usage!$C$5:$C$11,0),MATCH(UsagePerHour!PM$4,Usage!$D$3:$ABF$3,0)),"")</f>
        <v>18.724511671104288</v>
      </c>
      <c r="PN107" s="6">
        <f>IFERROR(INDEX(Sales!$D$5:$ABF$18,MATCH(UsagePerHour!$B107,Sales!$C$5:$C$18,0),MATCH(UsagePerHour!PN$4,Sales!$D$3:$ABF$3,0))/PN$2*INDEX(Usage!$D$5:$ABF$11,MATCH(UsagePerHour!$B$100,Usage!$C$5:$C$11,0),MATCH(UsagePerHour!PN$4,Usage!$D$3:$ABF$3,0)),"")</f>
        <v>7.8914896431967581</v>
      </c>
      <c r="PO107" s="6">
        <f>IFERROR(INDEX(Sales!$D$5:$ABF$18,MATCH(UsagePerHour!$B107,Sales!$C$5:$C$18,0),MATCH(UsagePerHour!PO$4,Sales!$D$3:$ABF$3,0))/PO$2*INDEX(Usage!$D$5:$ABF$11,MATCH(UsagePerHour!$B$100,Usage!$C$5:$C$11,0),MATCH(UsagePerHour!PO$4,Usage!$D$3:$ABF$3,0)),"")</f>
        <v>7.249175672997934</v>
      </c>
      <c r="PP107" s="6">
        <f>IFERROR(INDEX(Sales!$D$5:$ABF$18,MATCH(UsagePerHour!$B107,Sales!$C$5:$C$18,0),MATCH(UsagePerHour!PP$4,Sales!$D$3:$ABF$3,0))/PP$2*INDEX(Usage!$D$5:$ABF$11,MATCH(UsagePerHour!$B$100,Usage!$C$5:$C$11,0),MATCH(UsagePerHour!PP$4,Usage!$D$3:$ABF$3,0)),"")</f>
        <v>3.6468024294390853</v>
      </c>
      <c r="PQ107" s="6">
        <f>IFERROR(INDEX(Sales!$D$5:$ABF$18,MATCH(UsagePerHour!$B107,Sales!$C$5:$C$18,0),MATCH(UsagePerHour!PQ$4,Sales!$D$3:$ABF$3,0))/PQ$2*INDEX(Usage!$D$5:$ABF$11,MATCH(UsagePerHour!$B$100,Usage!$C$5:$C$11,0),MATCH(UsagePerHour!PQ$4,Usage!$D$3:$ABF$3,0)),"")</f>
        <v>5.7751110044401779</v>
      </c>
      <c r="PR107" s="6">
        <f>IFERROR(INDEX(Sales!$D$5:$ABF$18,MATCH(UsagePerHour!$B107,Sales!$C$5:$C$18,0),MATCH(UsagePerHour!PR$4,Sales!$D$3:$ABF$3,0))/PR$2*INDEX(Usage!$D$5:$ABF$11,MATCH(UsagePerHour!$B$100,Usage!$C$5:$C$11,0),MATCH(UsagePerHour!PR$4,Usage!$D$3:$ABF$3,0)),"")</f>
        <v>6.1231591516865462</v>
      </c>
      <c r="PS107" s="6">
        <f>IFERROR(INDEX(Sales!$D$5:$ABF$18,MATCH(UsagePerHour!$B107,Sales!$C$5:$C$18,0),MATCH(UsagePerHour!PS$4,Sales!$D$3:$ABF$3,0))/PS$2*INDEX(Usage!$D$5:$ABF$11,MATCH(UsagePerHour!$B$100,Usage!$C$5:$C$11,0),MATCH(UsagePerHour!PS$4,Usage!$D$3:$ABF$3,0)),"")</f>
        <v>32.340666961250569</v>
      </c>
      <c r="PT107" s="6">
        <f>IFERROR(INDEX(Sales!$D$5:$ABF$18,MATCH(UsagePerHour!$B107,Sales!$C$5:$C$18,0),MATCH(UsagePerHour!PT$4,Sales!$D$3:$ABF$3,0))/PT$2*INDEX(Usage!$D$5:$ABF$11,MATCH(UsagePerHour!$B$100,Usage!$C$5:$C$11,0),MATCH(UsagePerHour!PT$4,Usage!$D$3:$ABF$3,0)),"")</f>
        <v>13.281831609969286</v>
      </c>
      <c r="PU107" s="6">
        <f>IFERROR(INDEX(Sales!$D$5:$ABF$18,MATCH(UsagePerHour!$B107,Sales!$C$5:$C$18,0),MATCH(UsagePerHour!PU$4,Sales!$D$3:$ABF$3,0))/PU$2*INDEX(Usage!$D$5:$ABF$11,MATCH(UsagePerHour!$B$100,Usage!$C$5:$C$11,0),MATCH(UsagePerHour!PU$4,Usage!$D$3:$ABF$3,0)),"")</f>
        <v>13.791582455567502</v>
      </c>
      <c r="PV107" s="6">
        <f>IFERROR(INDEX(Sales!$D$5:$ABF$18,MATCH(UsagePerHour!$B107,Sales!$C$5:$C$18,0),MATCH(UsagePerHour!PV$4,Sales!$D$3:$ABF$3,0))/PV$2*INDEX(Usage!$D$5:$ABF$11,MATCH(UsagePerHour!$B$100,Usage!$C$5:$C$11,0),MATCH(UsagePerHour!PV$4,Usage!$D$3:$ABF$3,0)),"")</f>
        <v>6.4857984818430481</v>
      </c>
      <c r="PW107" s="6">
        <f>IFERROR(INDEX(Sales!$D$5:$ABF$18,MATCH(UsagePerHour!$B107,Sales!$C$5:$C$18,0),MATCH(UsagePerHour!PW$4,Sales!$D$3:$ABF$3,0))/PW$2*INDEX(Usage!$D$5:$ABF$11,MATCH(UsagePerHour!$B$100,Usage!$C$5:$C$11,0),MATCH(UsagePerHour!PW$4,Usage!$D$3:$ABF$3,0)),"")</f>
        <v>7.5621415264464744</v>
      </c>
      <c r="PX107" s="6">
        <f>IFERROR(INDEX(Sales!$D$5:$ABF$18,MATCH(UsagePerHour!$B107,Sales!$C$5:$C$18,0),MATCH(UsagePerHour!PX$4,Sales!$D$3:$ABF$3,0))/PX$2*INDEX(Usage!$D$5:$ABF$11,MATCH(UsagePerHour!$B$100,Usage!$C$5:$C$11,0),MATCH(UsagePerHour!PX$4,Usage!$D$3:$ABF$3,0)),"")</f>
        <v>6.7877631877926321</v>
      </c>
      <c r="PY107" s="6">
        <f>IFERROR(INDEX(Sales!$D$5:$ABF$18,MATCH(UsagePerHour!$B107,Sales!$C$5:$C$18,0),MATCH(UsagePerHour!PY$4,Sales!$D$3:$ABF$3,0))/PY$2*INDEX(Usage!$D$5:$ABF$11,MATCH(UsagePerHour!$B$100,Usage!$C$5:$C$11,0),MATCH(UsagePerHour!PY$4,Usage!$D$3:$ABF$3,0)),"")</f>
        <v>11.293088236404264</v>
      </c>
      <c r="PZ107" s="6">
        <f>IFERROR(INDEX(Sales!$D$5:$ABF$18,MATCH(UsagePerHour!$B107,Sales!$C$5:$C$18,0),MATCH(UsagePerHour!PZ$4,Sales!$D$3:$ABF$3,0))/PZ$2*INDEX(Usage!$D$5:$ABF$11,MATCH(UsagePerHour!$B$100,Usage!$C$5:$C$11,0),MATCH(UsagePerHour!PZ$4,Usage!$D$3:$ABF$3,0)),"")</f>
        <v>32.097520834189986</v>
      </c>
      <c r="QA107" s="6">
        <f>IFERROR(INDEX(Sales!$D$5:$ABF$18,MATCH(UsagePerHour!$B107,Sales!$C$5:$C$18,0),MATCH(UsagePerHour!QA$4,Sales!$D$3:$ABF$3,0))/QA$2*INDEX(Usage!$D$5:$ABF$11,MATCH(UsagePerHour!$B$100,Usage!$C$5:$C$11,0),MATCH(UsagePerHour!QA$4,Usage!$D$3:$ABF$3,0)),"")</f>
        <v>9.8175571269809847</v>
      </c>
      <c r="QB107" s="6">
        <f>IFERROR(INDEX(Sales!$D$5:$ABF$18,MATCH(UsagePerHour!$B107,Sales!$C$5:$C$18,0),MATCH(UsagePerHour!QB$4,Sales!$D$3:$ABF$3,0))/QB$2*INDEX(Usage!$D$5:$ABF$11,MATCH(UsagePerHour!$B$100,Usage!$C$5:$C$11,0),MATCH(UsagePerHour!QB$4,Usage!$D$3:$ABF$3,0)),"")</f>
        <v>5.2780822286857161</v>
      </c>
      <c r="QC107" s="6">
        <f>IFERROR(INDEX(Sales!$D$5:$ABF$18,MATCH(UsagePerHour!$B107,Sales!$C$5:$C$18,0),MATCH(UsagePerHour!QC$4,Sales!$D$3:$ABF$3,0))/QC$2*INDEX(Usage!$D$5:$ABF$11,MATCH(UsagePerHour!$B$100,Usage!$C$5:$C$11,0),MATCH(UsagePerHour!QC$4,Usage!$D$3:$ABF$3,0)),"")</f>
        <v>8.7339895980955333</v>
      </c>
      <c r="QD107" s="6">
        <f>IFERROR(INDEX(Sales!$D$5:$ABF$18,MATCH(UsagePerHour!$B107,Sales!$C$5:$C$18,0),MATCH(UsagePerHour!QD$4,Sales!$D$3:$ABF$3,0))/QD$2*INDEX(Usage!$D$5:$ABF$11,MATCH(UsagePerHour!$B$100,Usage!$C$5:$C$11,0),MATCH(UsagePerHour!QD$4,Usage!$D$3:$ABF$3,0)),"")</f>
        <v>8.6064568733036548</v>
      </c>
      <c r="QE107" s="6">
        <f>IFERROR(INDEX(Sales!$D$5:$ABF$18,MATCH(UsagePerHour!$B107,Sales!$C$5:$C$18,0),MATCH(UsagePerHour!QE$4,Sales!$D$3:$ABF$3,0))/QE$2*INDEX(Usage!$D$5:$ABF$11,MATCH(UsagePerHour!$B$100,Usage!$C$5:$C$11,0),MATCH(UsagePerHour!QE$4,Usage!$D$3:$ABF$3,0)),"")</f>
        <v>0.90625628709504191</v>
      </c>
      <c r="QF107" s="6">
        <f>IFERROR(INDEX(Sales!$D$5:$ABF$18,MATCH(UsagePerHour!$B107,Sales!$C$5:$C$18,0),MATCH(UsagePerHour!QF$4,Sales!$D$3:$ABF$3,0))/QF$2*INDEX(Usage!$D$5:$ABF$11,MATCH(UsagePerHour!$B$100,Usage!$C$5:$C$11,0),MATCH(UsagePerHour!QF$4,Usage!$D$3:$ABF$3,0)),"")</f>
        <v>5.7152453430258969</v>
      </c>
      <c r="QG107" s="6">
        <f>IFERROR(INDEX(Sales!$D$5:$ABF$18,MATCH(UsagePerHour!$B107,Sales!$C$5:$C$18,0),MATCH(UsagePerHour!QG$4,Sales!$D$3:$ABF$3,0))/QG$2*INDEX(Usage!$D$5:$ABF$11,MATCH(UsagePerHour!$B$100,Usage!$C$5:$C$11,0),MATCH(UsagePerHour!QG$4,Usage!$D$3:$ABF$3,0)),"")</f>
        <v>2.3922992261224469</v>
      </c>
      <c r="QH107" s="6">
        <f>IFERROR(INDEX(Sales!$D$5:$ABF$18,MATCH(UsagePerHour!$B107,Sales!$C$5:$C$18,0),MATCH(UsagePerHour!QH$4,Sales!$D$3:$ABF$3,0))/QH$2*INDEX(Usage!$D$5:$ABF$11,MATCH(UsagePerHour!$B$100,Usage!$C$5:$C$11,0),MATCH(UsagePerHour!QH$4,Usage!$D$3:$ABF$3,0)),"")</f>
        <v>6.3560398340537558</v>
      </c>
      <c r="QI107" s="6">
        <f>IFERROR(INDEX(Sales!$D$5:$ABF$18,MATCH(UsagePerHour!$B107,Sales!$C$5:$C$18,0),MATCH(UsagePerHour!QI$4,Sales!$D$3:$ABF$3,0))/QI$2*INDEX(Usage!$D$5:$ABF$11,MATCH(UsagePerHour!$B$100,Usage!$C$5:$C$11,0),MATCH(UsagePerHour!QI$4,Usage!$D$3:$ABF$3,0)),"")</f>
        <v>6.0583362193401697</v>
      </c>
      <c r="QJ107" s="6">
        <f>IFERROR(INDEX(Sales!$D$5:$ABF$18,MATCH(UsagePerHour!$B107,Sales!$C$5:$C$18,0),MATCH(UsagePerHour!QJ$4,Sales!$D$3:$ABF$3,0))/QJ$2*INDEX(Usage!$D$5:$ABF$11,MATCH(UsagePerHour!$B$100,Usage!$C$5:$C$11,0),MATCH(UsagePerHour!QJ$4,Usage!$D$3:$ABF$3,0)),"")</f>
        <v>1.9445397249924887</v>
      </c>
      <c r="QK107" s="6">
        <f>IFERROR(INDEX(Sales!$D$5:$ABF$18,MATCH(UsagePerHour!$B107,Sales!$C$5:$C$18,0),MATCH(UsagePerHour!QK$4,Sales!$D$3:$ABF$3,0))/QK$2*INDEX(Usage!$D$5:$ABF$11,MATCH(UsagePerHour!$B$100,Usage!$C$5:$C$11,0),MATCH(UsagePerHour!QK$4,Usage!$D$3:$ABF$3,0)),"")</f>
        <v>1.9576163898138803</v>
      </c>
      <c r="QL107" s="6">
        <f>IFERROR(INDEX(Sales!$D$5:$ABF$18,MATCH(UsagePerHour!$B107,Sales!$C$5:$C$18,0),MATCH(UsagePerHour!QL$4,Sales!$D$3:$ABF$3,0))/QL$2*INDEX(Usage!$D$5:$ABF$11,MATCH(UsagePerHour!$B$100,Usage!$C$5:$C$11,0),MATCH(UsagePerHour!QL$4,Usage!$D$3:$ABF$3,0)),"")</f>
        <v>4.3906129580298989</v>
      </c>
      <c r="QM107" s="6">
        <f>IFERROR(INDEX(Sales!$D$5:$ABF$18,MATCH(UsagePerHour!$B107,Sales!$C$5:$C$18,0),MATCH(UsagePerHour!QM$4,Sales!$D$3:$ABF$3,0))/QM$2*INDEX(Usage!$D$5:$ABF$11,MATCH(UsagePerHour!$B$100,Usage!$C$5:$C$11,0),MATCH(UsagePerHour!QM$4,Usage!$D$3:$ABF$3,0)),"")</f>
        <v>5.0008032181801214</v>
      </c>
      <c r="QN107" s="6">
        <f>IFERROR(INDEX(Sales!$D$5:$ABF$18,MATCH(UsagePerHour!$B107,Sales!$C$5:$C$18,0),MATCH(UsagePerHour!QN$4,Sales!$D$3:$ABF$3,0))/QN$2*INDEX(Usage!$D$5:$ABF$11,MATCH(UsagePerHour!$B$100,Usage!$C$5:$C$11,0),MATCH(UsagePerHour!QN$4,Usage!$D$3:$ABF$3,0)),"")</f>
        <v>30.978105637775339</v>
      </c>
      <c r="QO107" s="6">
        <f>IFERROR(INDEX(Sales!$D$5:$ABF$18,MATCH(UsagePerHour!$B107,Sales!$C$5:$C$18,0),MATCH(UsagePerHour!QO$4,Sales!$D$3:$ABF$3,0))/QO$2*INDEX(Usage!$D$5:$ABF$11,MATCH(UsagePerHour!$B$100,Usage!$C$5:$C$11,0),MATCH(UsagePerHour!QO$4,Usage!$D$3:$ABF$3,0)),"")</f>
        <v>6.8632623301881015</v>
      </c>
      <c r="QP107" s="6">
        <f>IFERROR(INDEX(Sales!$D$5:$ABF$18,MATCH(UsagePerHour!$B107,Sales!$C$5:$C$18,0),MATCH(UsagePerHour!QP$4,Sales!$D$3:$ABF$3,0))/QP$2*INDEX(Usage!$D$5:$ABF$11,MATCH(UsagePerHour!$B$100,Usage!$C$5:$C$11,0),MATCH(UsagePerHour!QP$4,Usage!$D$3:$ABF$3,0)),"")</f>
        <v>8.7169203553876002</v>
      </c>
      <c r="QQ107" s="6">
        <f>IFERROR(INDEX(Sales!$D$5:$ABF$18,MATCH(UsagePerHour!$B107,Sales!$C$5:$C$18,0),MATCH(UsagePerHour!QQ$4,Sales!$D$3:$ABF$3,0))/QQ$2*INDEX(Usage!$D$5:$ABF$11,MATCH(UsagePerHour!$B$100,Usage!$C$5:$C$11,0),MATCH(UsagePerHour!QQ$4,Usage!$D$3:$ABF$3,0)),"")</f>
        <v>4.921453052686803</v>
      </c>
      <c r="QR107" s="6">
        <f>IFERROR(INDEX(Sales!$D$5:$ABF$18,MATCH(UsagePerHour!$B107,Sales!$C$5:$C$18,0),MATCH(UsagePerHour!QR$4,Sales!$D$3:$ABF$3,0))/QR$2*INDEX(Usage!$D$5:$ABF$11,MATCH(UsagePerHour!$B$100,Usage!$C$5:$C$11,0),MATCH(UsagePerHour!QR$4,Usage!$D$3:$ABF$3,0)),"")</f>
        <v>2.7023128510211416</v>
      </c>
      <c r="QS107" s="6">
        <f>IFERROR(INDEX(Sales!$D$5:$ABF$18,MATCH(UsagePerHour!$B107,Sales!$C$5:$C$18,0),MATCH(UsagePerHour!QS$4,Sales!$D$3:$ABF$3,0))/QS$2*INDEX(Usage!$D$5:$ABF$11,MATCH(UsagePerHour!$B$100,Usage!$C$5:$C$11,0),MATCH(UsagePerHour!QS$4,Usage!$D$3:$ABF$3,0)),"")</f>
        <v>6.9429744381258418</v>
      </c>
      <c r="QT107" s="6">
        <f>IFERROR(INDEX(Sales!$D$5:$ABF$18,MATCH(UsagePerHour!$B107,Sales!$C$5:$C$18,0),MATCH(UsagePerHour!QT$4,Sales!$D$3:$ABF$3,0))/QT$2*INDEX(Usage!$D$5:$ABF$11,MATCH(UsagePerHour!$B$100,Usage!$C$5:$C$11,0),MATCH(UsagePerHour!QT$4,Usage!$D$3:$ABF$3,0)),"")</f>
        <v>6.8912792670316243</v>
      </c>
      <c r="QU107" s="6">
        <f>IFERROR(INDEX(Sales!$D$5:$ABF$18,MATCH(UsagePerHour!$B107,Sales!$C$5:$C$18,0),MATCH(UsagePerHour!QU$4,Sales!$D$3:$ABF$3,0))/QU$2*INDEX(Usage!$D$5:$ABF$11,MATCH(UsagePerHour!$B$100,Usage!$C$5:$C$11,0),MATCH(UsagePerHour!QU$4,Usage!$D$3:$ABF$3,0)),"")</f>
        <v>27.678044815970821</v>
      </c>
      <c r="QV107" s="6">
        <f>IFERROR(INDEX(Sales!$D$5:$ABF$18,MATCH(UsagePerHour!$B107,Sales!$C$5:$C$18,0),MATCH(UsagePerHour!QV$4,Sales!$D$3:$ABF$3,0))/QV$2*INDEX(Usage!$D$5:$ABF$11,MATCH(UsagePerHour!$B$100,Usage!$C$5:$C$11,0),MATCH(UsagePerHour!QV$4,Usage!$D$3:$ABF$3,0)),"")</f>
        <v>6.7642601839124881</v>
      </c>
      <c r="QW107" s="6">
        <f>IFERROR(INDEX(Sales!$D$5:$ABF$18,MATCH(UsagePerHour!$B107,Sales!$C$5:$C$18,0),MATCH(UsagePerHour!QW$4,Sales!$D$3:$ABF$3,0))/QW$2*INDEX(Usage!$D$5:$ABF$11,MATCH(UsagePerHour!$B$100,Usage!$C$5:$C$11,0),MATCH(UsagePerHour!QW$4,Usage!$D$3:$ABF$3,0)),"")</f>
        <v>4.6387050738323925</v>
      </c>
      <c r="QX107" s="6">
        <f>IFERROR(INDEX(Sales!$D$5:$ABF$18,MATCH(UsagePerHour!$B107,Sales!$C$5:$C$18,0),MATCH(UsagePerHour!QX$4,Sales!$D$3:$ABF$3,0))/QX$2*INDEX(Usage!$D$5:$ABF$11,MATCH(UsagePerHour!$B$100,Usage!$C$5:$C$11,0),MATCH(UsagePerHour!QX$4,Usage!$D$3:$ABF$3,0)),"")</f>
        <v>4.6842521516631779</v>
      </c>
      <c r="QY107" s="6">
        <f>IFERROR(INDEX(Sales!$D$5:$ABF$18,MATCH(UsagePerHour!$B107,Sales!$C$5:$C$18,0),MATCH(UsagePerHour!QY$4,Sales!$D$3:$ABF$3,0))/QY$2*INDEX(Usage!$D$5:$ABF$11,MATCH(UsagePerHour!$B$100,Usage!$C$5:$C$11,0),MATCH(UsagePerHour!QY$4,Usage!$D$3:$ABF$3,0)),"")</f>
        <v>3.569742607124986</v>
      </c>
      <c r="QZ107" s="6">
        <f>IFERROR(INDEX(Sales!$D$5:$ABF$18,MATCH(UsagePerHour!$B107,Sales!$C$5:$C$18,0),MATCH(UsagePerHour!QZ$4,Sales!$D$3:$ABF$3,0))/QZ$2*INDEX(Usage!$D$5:$ABF$11,MATCH(UsagePerHour!$B$100,Usage!$C$5:$C$11,0),MATCH(UsagePerHour!QZ$4,Usage!$D$3:$ABF$3,0)),"")</f>
        <v>4.0339280121454335</v>
      </c>
      <c r="RA107" s="6">
        <f>IFERROR(INDEX(Sales!$D$5:$ABF$18,MATCH(UsagePerHour!$B107,Sales!$C$5:$C$18,0),MATCH(UsagePerHour!RA$4,Sales!$D$3:$ABF$3,0))/RA$2*INDEX(Usage!$D$5:$ABF$11,MATCH(UsagePerHour!$B$100,Usage!$C$5:$C$11,0),MATCH(UsagePerHour!RA$4,Usage!$D$3:$ABF$3,0)),"")</f>
        <v>3.1699438323770162</v>
      </c>
      <c r="RB107" s="6">
        <f>IFERROR(INDEX(Sales!$D$5:$ABF$18,MATCH(UsagePerHour!$B107,Sales!$C$5:$C$18,0),MATCH(UsagePerHour!RB$4,Sales!$D$3:$ABF$3,0))/RB$2*INDEX(Usage!$D$5:$ABF$11,MATCH(UsagePerHour!$B$100,Usage!$C$5:$C$11,0),MATCH(UsagePerHour!RB$4,Usage!$D$3:$ABF$3,0)),"")</f>
        <v>22.701358790863317</v>
      </c>
      <c r="RC107" s="6">
        <f>IFERROR(INDEX(Sales!$D$5:$ABF$18,MATCH(UsagePerHour!$B107,Sales!$C$5:$C$18,0),MATCH(UsagePerHour!RC$4,Sales!$D$3:$ABF$3,0))/RC$2*INDEX(Usage!$D$5:$ABF$11,MATCH(UsagePerHour!$B$100,Usage!$C$5:$C$11,0),MATCH(UsagePerHour!RC$4,Usage!$D$3:$ABF$3,0)),"")</f>
        <v>4.3798494625216842</v>
      </c>
      <c r="RD107" s="6">
        <f>IFERROR(INDEX(Sales!$D$5:$ABF$18,MATCH(UsagePerHour!$B107,Sales!$C$5:$C$18,0),MATCH(UsagePerHour!RD$4,Sales!$D$3:$ABF$3,0))/RD$2*INDEX(Usage!$D$5:$ABF$11,MATCH(UsagePerHour!$B$100,Usage!$C$5:$C$11,0),MATCH(UsagePerHour!RD$4,Usage!$D$3:$ABF$3,0)),"")</f>
        <v>5.6046967370079326</v>
      </c>
      <c r="RE107" s="6">
        <f>IFERROR(INDEX(Sales!$D$5:$ABF$18,MATCH(UsagePerHour!$B107,Sales!$C$5:$C$18,0),MATCH(UsagePerHour!RE$4,Sales!$D$3:$ABF$3,0))/RE$2*INDEX(Usage!$D$5:$ABF$11,MATCH(UsagePerHour!$B$100,Usage!$C$5:$C$11,0),MATCH(UsagePerHour!RE$4,Usage!$D$3:$ABF$3,0)),"")</f>
        <v>5.9747104138551501</v>
      </c>
      <c r="RF107" s="6">
        <f>IFERROR(INDEX(Sales!$D$5:$ABF$18,MATCH(UsagePerHour!$B107,Sales!$C$5:$C$18,0),MATCH(UsagePerHour!RF$4,Sales!$D$3:$ABF$3,0))/RF$2*INDEX(Usage!$D$5:$ABF$11,MATCH(UsagePerHour!$B$100,Usage!$C$5:$C$11,0),MATCH(UsagePerHour!RF$4,Usage!$D$3:$ABF$3,0)),"")</f>
        <v>2.9808095005880499</v>
      </c>
      <c r="RG107" s="6">
        <f>IFERROR(INDEX(Sales!$D$5:$ABF$18,MATCH(UsagePerHour!$B107,Sales!$C$5:$C$18,0),MATCH(UsagePerHour!RG$4,Sales!$D$3:$ABF$3,0))/RG$2*INDEX(Usage!$D$5:$ABF$11,MATCH(UsagePerHour!$B$100,Usage!$C$5:$C$11,0),MATCH(UsagePerHour!RG$4,Usage!$D$3:$ABF$3,0)),"")</f>
        <v>5.1755285260400843</v>
      </c>
      <c r="RH107" s="6">
        <f>IFERROR(INDEX(Sales!$D$5:$ABF$18,MATCH(UsagePerHour!$B107,Sales!$C$5:$C$18,0),MATCH(UsagePerHour!RH$4,Sales!$D$3:$ABF$3,0))/RH$2*INDEX(Usage!$D$5:$ABF$11,MATCH(UsagePerHour!$B$100,Usage!$C$5:$C$11,0),MATCH(UsagePerHour!RH$4,Usage!$D$3:$ABF$3,0)),"")</f>
        <v>2.6271620156617157</v>
      </c>
      <c r="RI107" s="6">
        <f>IFERROR(INDEX(Sales!$D$5:$ABF$18,MATCH(UsagePerHour!$B107,Sales!$C$5:$C$18,0),MATCH(UsagePerHour!RI$4,Sales!$D$3:$ABF$3,0))/RI$2*INDEX(Usage!$D$5:$ABF$11,MATCH(UsagePerHour!$B$100,Usage!$C$5:$C$11,0),MATCH(UsagePerHour!RI$4,Usage!$D$3:$ABF$3,0)),"")</f>
        <v>14.072771597995514</v>
      </c>
      <c r="RJ107" s="6">
        <f>IFERROR(INDEX(Sales!$D$5:$ABF$18,MATCH(UsagePerHour!$B107,Sales!$C$5:$C$18,0),MATCH(UsagePerHour!RJ$4,Sales!$D$3:$ABF$3,0))/RJ$2*INDEX(Usage!$D$5:$ABF$11,MATCH(UsagePerHour!$B$100,Usage!$C$5:$C$11,0),MATCH(UsagePerHour!RJ$4,Usage!$D$3:$ABF$3,0)),"")</f>
        <v>5.3270561722308942</v>
      </c>
      <c r="RK107" s="6">
        <f>IFERROR(INDEX(Sales!$D$5:$ABF$18,MATCH(UsagePerHour!$B107,Sales!$C$5:$C$18,0),MATCH(UsagePerHour!RK$4,Sales!$D$3:$ABF$3,0))/RK$2*INDEX(Usage!$D$5:$ABF$11,MATCH(UsagePerHour!$B$100,Usage!$C$5:$C$11,0),MATCH(UsagePerHour!RK$4,Usage!$D$3:$ABF$3,0)),"")</f>
        <v>5.5767260592654075</v>
      </c>
      <c r="RL107" s="6">
        <f>IFERROR(INDEX(Sales!$D$5:$ABF$18,MATCH(UsagePerHour!$B107,Sales!$C$5:$C$18,0),MATCH(UsagePerHour!RL$4,Sales!$D$3:$ABF$3,0))/RL$2*INDEX(Usage!$D$5:$ABF$11,MATCH(UsagePerHour!$B$100,Usage!$C$5:$C$11,0),MATCH(UsagePerHour!RL$4,Usage!$D$3:$ABF$3,0)),"")</f>
        <v>4.4946674299630187</v>
      </c>
      <c r="RM107" s="6">
        <f>IFERROR(INDEX(Sales!$D$5:$ABF$18,MATCH(UsagePerHour!$B107,Sales!$C$5:$C$18,0),MATCH(UsagePerHour!RM$4,Sales!$D$3:$ABF$3,0))/RM$2*INDEX(Usage!$D$5:$ABF$11,MATCH(UsagePerHour!$B$100,Usage!$C$5:$C$11,0),MATCH(UsagePerHour!RM$4,Usage!$D$3:$ABF$3,0)),"")</f>
        <v>1.0502968647950888</v>
      </c>
      <c r="RN107" s="6">
        <f>IFERROR(INDEX(Sales!$D$5:$ABF$18,MATCH(UsagePerHour!$B107,Sales!$C$5:$C$18,0),MATCH(UsagePerHour!RN$4,Sales!$D$3:$ABF$3,0))/RN$2*INDEX(Usage!$D$5:$ABF$11,MATCH(UsagePerHour!$B$100,Usage!$C$5:$C$11,0),MATCH(UsagePerHour!RN$4,Usage!$D$3:$ABF$3,0)),"")</f>
        <v>9.5091238123963215</v>
      </c>
      <c r="RO107" s="6">
        <f>IFERROR(INDEX(Sales!$D$5:$ABF$18,MATCH(UsagePerHour!$B107,Sales!$C$5:$C$18,0),MATCH(UsagePerHour!RO$4,Sales!$D$3:$ABF$3,0))/RO$2*INDEX(Usage!$D$5:$ABF$11,MATCH(UsagePerHour!$B$100,Usage!$C$5:$C$11,0),MATCH(UsagePerHour!RO$4,Usage!$D$3:$ABF$3,0)),"")</f>
        <v>3.5281846747266155</v>
      </c>
      <c r="RP107" s="6">
        <f>IFERROR(INDEX(Sales!$D$5:$ABF$18,MATCH(UsagePerHour!$B107,Sales!$C$5:$C$18,0),MATCH(UsagePerHour!RP$4,Sales!$D$3:$ABF$3,0))/RP$2*INDEX(Usage!$D$5:$ABF$11,MATCH(UsagePerHour!$B$100,Usage!$C$5:$C$11,0),MATCH(UsagePerHour!RP$4,Usage!$D$3:$ABF$3,0)),"")</f>
        <v>22.710828947976321</v>
      </c>
      <c r="RQ107" s="6">
        <f>IFERROR(INDEX(Sales!$D$5:$ABF$18,MATCH(UsagePerHour!$B107,Sales!$C$5:$C$18,0),MATCH(UsagePerHour!RQ$4,Sales!$D$3:$ABF$3,0))/RQ$2*INDEX(Usage!$D$5:$ABF$11,MATCH(UsagePerHour!$B$100,Usage!$C$5:$C$11,0),MATCH(UsagePerHour!RQ$4,Usage!$D$3:$ABF$3,0)),"")</f>
        <v>6.1914429170940837</v>
      </c>
      <c r="RR107" s="6">
        <f>IFERROR(INDEX(Sales!$D$5:$ABF$18,MATCH(UsagePerHour!$B107,Sales!$C$5:$C$18,0),MATCH(UsagePerHour!RR$4,Sales!$D$3:$ABF$3,0))/RR$2*INDEX(Usage!$D$5:$ABF$11,MATCH(UsagePerHour!$B$100,Usage!$C$5:$C$11,0),MATCH(UsagePerHour!RR$4,Usage!$D$3:$ABF$3,0)),"")</f>
        <v>5.6701230365293513</v>
      </c>
      <c r="RS107" s="6">
        <f>IFERROR(INDEX(Sales!$D$5:$ABF$18,MATCH(UsagePerHour!$B107,Sales!$C$5:$C$18,0),MATCH(UsagePerHour!RS$4,Sales!$D$3:$ABF$3,0))/RS$2*INDEX(Usage!$D$5:$ABF$11,MATCH(UsagePerHour!$B$100,Usage!$C$5:$C$11,0),MATCH(UsagePerHour!RS$4,Usage!$D$3:$ABF$3,0)),"")</f>
        <v>13.24421722375012</v>
      </c>
      <c r="RT107" s="6">
        <f>IFERROR(INDEX(Sales!$D$5:$ABF$18,MATCH(UsagePerHour!$B107,Sales!$C$5:$C$18,0),MATCH(UsagePerHour!RT$4,Sales!$D$3:$ABF$3,0))/RT$2*INDEX(Usage!$D$5:$ABF$11,MATCH(UsagePerHour!$B$100,Usage!$C$5:$C$11,0),MATCH(UsagePerHour!RT$4,Usage!$D$3:$ABF$3,0)),"")</f>
        <v>13.325154487078713</v>
      </c>
      <c r="RU107" s="6">
        <f>IFERROR(INDEX(Sales!$D$5:$ABF$18,MATCH(UsagePerHour!$B107,Sales!$C$5:$C$18,0),MATCH(UsagePerHour!RU$4,Sales!$D$3:$ABF$3,0))/RU$2*INDEX(Usage!$D$5:$ABF$11,MATCH(UsagePerHour!$B$100,Usage!$C$5:$C$11,0),MATCH(UsagePerHour!RU$4,Usage!$D$3:$ABF$3,0)),"")</f>
        <v>4.6118797722604672</v>
      </c>
      <c r="RV107" s="6">
        <f>IFERROR(INDEX(Sales!$D$5:$ABF$18,MATCH(UsagePerHour!$B107,Sales!$C$5:$C$18,0),MATCH(UsagePerHour!RV$4,Sales!$D$3:$ABF$3,0))/RV$2*INDEX(Usage!$D$5:$ABF$11,MATCH(UsagePerHour!$B$100,Usage!$C$5:$C$11,0),MATCH(UsagePerHour!RV$4,Usage!$D$3:$ABF$3,0)),"")</f>
        <v>7.4602738723610749</v>
      </c>
      <c r="RW107" s="6">
        <f>IFERROR(INDEX(Sales!$D$5:$ABF$18,MATCH(UsagePerHour!$B107,Sales!$C$5:$C$18,0),MATCH(UsagePerHour!RW$4,Sales!$D$3:$ABF$3,0))/RW$2*INDEX(Usage!$D$5:$ABF$11,MATCH(UsagePerHour!$B$100,Usage!$C$5:$C$11,0),MATCH(UsagePerHour!RW$4,Usage!$D$3:$ABF$3,0)),"")</f>
        <v>12.167235547801129</v>
      </c>
      <c r="RX107" s="6">
        <f>IFERROR(INDEX(Sales!$D$5:$ABF$18,MATCH(UsagePerHour!$B107,Sales!$C$5:$C$18,0),MATCH(UsagePerHour!RX$4,Sales!$D$3:$ABF$3,0))/RX$2*INDEX(Usage!$D$5:$ABF$11,MATCH(UsagePerHour!$B$100,Usage!$C$5:$C$11,0),MATCH(UsagePerHour!RX$4,Usage!$D$3:$ABF$3,0)),"")</f>
        <v>3.354390091177212</v>
      </c>
      <c r="RY107" s="6">
        <f>IFERROR(INDEX(Sales!$D$5:$ABF$18,MATCH(UsagePerHour!$B107,Sales!$C$5:$C$18,0),MATCH(UsagePerHour!RY$4,Sales!$D$3:$ABF$3,0))/RY$2*INDEX(Usage!$D$5:$ABF$11,MATCH(UsagePerHour!$B$100,Usage!$C$5:$C$11,0),MATCH(UsagePerHour!RY$4,Usage!$D$3:$ABF$3,0)),"")</f>
        <v>4.8731854000035817</v>
      </c>
      <c r="RZ107" s="6">
        <f>IFERROR(INDEX(Sales!$D$5:$ABF$18,MATCH(UsagePerHour!$B107,Sales!$C$5:$C$18,0),MATCH(UsagePerHour!RZ$4,Sales!$D$3:$ABF$3,0))/RZ$2*INDEX(Usage!$D$5:$ABF$11,MATCH(UsagePerHour!$B$100,Usage!$C$5:$C$11,0),MATCH(UsagePerHour!RZ$4,Usage!$D$3:$ABF$3,0)),"")</f>
        <v>2.5364991286194338</v>
      </c>
      <c r="SA107" s="6">
        <f>IFERROR(INDEX(Sales!$D$5:$ABF$18,MATCH(UsagePerHour!$B107,Sales!$C$5:$C$18,0),MATCH(UsagePerHour!SA$4,Sales!$D$3:$ABF$3,0))/SA$2*INDEX(Usage!$D$5:$ABF$11,MATCH(UsagePerHour!$B$100,Usage!$C$5:$C$11,0),MATCH(UsagePerHour!SA$4,Usage!$D$3:$ABF$3,0)),"")</f>
        <v>2.6431773956497731</v>
      </c>
      <c r="SB107" s="6">
        <f>IFERROR(INDEX(Sales!$D$5:$ABF$18,MATCH(UsagePerHour!$B107,Sales!$C$5:$C$18,0),MATCH(UsagePerHour!SB$4,Sales!$D$3:$ABF$3,0))/SB$2*INDEX(Usage!$D$5:$ABF$11,MATCH(UsagePerHour!$B$100,Usage!$C$5:$C$11,0),MATCH(UsagePerHour!SB$4,Usage!$D$3:$ABF$3,0)),"")</f>
        <v>2.8717063661937674</v>
      </c>
      <c r="SC107" s="6">
        <f>IFERROR(INDEX(Sales!$D$5:$ABF$18,MATCH(UsagePerHour!$B107,Sales!$C$5:$C$18,0),MATCH(UsagePerHour!SC$4,Sales!$D$3:$ABF$3,0))/SC$2*INDEX(Usage!$D$5:$ABF$11,MATCH(UsagePerHour!$B$100,Usage!$C$5:$C$11,0),MATCH(UsagePerHour!SC$4,Usage!$D$3:$ABF$3,0)),"")</f>
        <v>5.2044165981813064</v>
      </c>
      <c r="SD107" s="6">
        <f>IFERROR(INDEX(Sales!$D$5:$ABF$18,MATCH(UsagePerHour!$B107,Sales!$C$5:$C$18,0),MATCH(UsagePerHour!SD$4,Sales!$D$3:$ABF$3,0))/SD$2*INDEX(Usage!$D$5:$ABF$11,MATCH(UsagePerHour!$B$100,Usage!$C$5:$C$11,0),MATCH(UsagePerHour!SD$4,Usage!$D$3:$ABF$3,0)),"")</f>
        <v>19.721663821601844</v>
      </c>
      <c r="SE107" s="6">
        <f>IFERROR(INDEX(Sales!$D$5:$ABF$18,MATCH(UsagePerHour!$B107,Sales!$C$5:$C$18,0),MATCH(UsagePerHour!SE$4,Sales!$D$3:$ABF$3,0))/SE$2*INDEX(Usage!$D$5:$ABF$11,MATCH(UsagePerHour!$B$100,Usage!$C$5:$C$11,0),MATCH(UsagePerHour!SE$4,Usage!$D$3:$ABF$3,0)),"")</f>
        <v>10.554989127719692</v>
      </c>
      <c r="SF107" s="6">
        <f>IFERROR(INDEX(Sales!$D$5:$ABF$18,MATCH(UsagePerHour!$B107,Sales!$C$5:$C$18,0),MATCH(UsagePerHour!SF$4,Sales!$D$3:$ABF$3,0))/SF$2*INDEX(Usage!$D$5:$ABF$11,MATCH(UsagePerHour!$B$100,Usage!$C$5:$C$11,0),MATCH(UsagePerHour!SF$4,Usage!$D$3:$ABF$3,0)),"")</f>
        <v>7.6164855031846255</v>
      </c>
      <c r="SG107" s="6" t="str">
        <f>IFERROR(INDEX(Sales!$D$5:$ABF$18,MATCH(UsagePerHour!$B107,Sales!$C$5:$C$18,0),MATCH(UsagePerHour!SG$4,Sales!$D$3:$ABF$3,0))/SG$2*INDEX(Usage!$D$5:$ABF$11,MATCH(UsagePerHour!$B$100,Usage!$C$5:$C$11,0),MATCH(UsagePerHour!SG$4,Usage!$D$3:$ABF$3,0)),"")</f>
        <v/>
      </c>
      <c r="SH107" s="6" t="str">
        <f>IFERROR(INDEX(Sales!$D$5:$ABF$18,MATCH(UsagePerHour!$B107,Sales!$C$5:$C$18,0),MATCH(UsagePerHour!SH$4,Sales!$D$3:$ABF$3,0))/SH$2*INDEX(Usage!$D$5:$ABF$11,MATCH(UsagePerHour!$B$100,Usage!$C$5:$C$11,0),MATCH(UsagePerHour!SH$4,Usage!$D$3:$ABF$3,0)),"")</f>
        <v/>
      </c>
      <c r="SI107" s="6" t="str">
        <f>IFERROR(INDEX(Sales!$D$5:$ABF$18,MATCH(UsagePerHour!$B107,Sales!$C$5:$C$18,0),MATCH(UsagePerHour!SI$4,Sales!$D$3:$ABF$3,0))/SI$2*INDEX(Usage!$D$5:$ABF$11,MATCH(UsagePerHour!$B$100,Usage!$C$5:$C$11,0),MATCH(UsagePerHour!SI$4,Usage!$D$3:$ABF$3,0)),"")</f>
        <v/>
      </c>
      <c r="SJ107" s="6" t="str">
        <f>IFERROR(INDEX(Sales!$D$5:$ABF$18,MATCH(UsagePerHour!$B107,Sales!$C$5:$C$18,0),MATCH(UsagePerHour!SJ$4,Sales!$D$3:$ABF$3,0))/SJ$2*INDEX(Usage!$D$5:$ABF$11,MATCH(UsagePerHour!$B$100,Usage!$C$5:$C$11,0),MATCH(UsagePerHour!SJ$4,Usage!$D$3:$ABF$3,0)),"")</f>
        <v/>
      </c>
      <c r="SK107" s="6" t="str">
        <f>IFERROR(INDEX(Sales!$D$5:$ABF$18,MATCH(UsagePerHour!$B107,Sales!$C$5:$C$18,0),MATCH(UsagePerHour!SK$4,Sales!$D$3:$ABF$3,0))/SK$2*INDEX(Usage!$D$5:$ABF$11,MATCH(UsagePerHour!$B$100,Usage!$C$5:$C$11,0),MATCH(UsagePerHour!SK$4,Usage!$D$3:$ABF$3,0)),"")</f>
        <v/>
      </c>
      <c r="SL107" s="6" t="str">
        <f>IFERROR(INDEX(Sales!$D$5:$ABF$18,MATCH(UsagePerHour!$B107,Sales!$C$5:$C$18,0),MATCH(UsagePerHour!SL$4,Sales!$D$3:$ABF$3,0))/SL$2*INDEX(Usage!$D$5:$ABF$11,MATCH(UsagePerHour!$B$100,Usage!$C$5:$C$11,0),MATCH(UsagePerHour!SL$4,Usage!$D$3:$ABF$3,0)),"")</f>
        <v/>
      </c>
      <c r="SM107" s="6" t="str">
        <f>IFERROR(INDEX(Sales!$D$5:$ABF$18,MATCH(UsagePerHour!$B107,Sales!$C$5:$C$18,0),MATCH(UsagePerHour!SM$4,Sales!$D$3:$ABF$3,0))/SM$2*INDEX(Usage!$D$5:$ABF$11,MATCH(UsagePerHour!$B$100,Usage!$C$5:$C$11,0),MATCH(UsagePerHour!SM$4,Usage!$D$3:$ABF$3,0)),"")</f>
        <v/>
      </c>
      <c r="SN107" s="6" t="str">
        <f>IFERROR(INDEX(Sales!$D$5:$ABF$18,MATCH(UsagePerHour!$B107,Sales!$C$5:$C$18,0),MATCH(UsagePerHour!SN$4,Sales!$D$3:$ABF$3,0))/SN$2*INDEX(Usage!$D$5:$ABF$11,MATCH(UsagePerHour!$B$100,Usage!$C$5:$C$11,0),MATCH(UsagePerHour!SN$4,Usage!$D$3:$ABF$3,0)),"")</f>
        <v/>
      </c>
      <c r="SO107" s="6" t="str">
        <f>IFERROR(INDEX(Sales!$D$5:$ABF$18,MATCH(UsagePerHour!$B107,Sales!$C$5:$C$18,0),MATCH(UsagePerHour!SO$4,Sales!$D$3:$ABF$3,0))/SO$2*INDEX(Usage!$D$5:$ABF$11,MATCH(UsagePerHour!$B$100,Usage!$C$5:$C$11,0),MATCH(UsagePerHour!SO$4,Usage!$D$3:$ABF$3,0)),"")</f>
        <v/>
      </c>
      <c r="SP107" s="6" t="str">
        <f>IFERROR(INDEX(Sales!$D$5:$ABF$18,MATCH(UsagePerHour!$B107,Sales!$C$5:$C$18,0),MATCH(UsagePerHour!SP$4,Sales!$D$3:$ABF$3,0))/SP$2*INDEX(Usage!$D$5:$ABF$11,MATCH(UsagePerHour!$B$100,Usage!$C$5:$C$11,0),MATCH(UsagePerHour!SP$4,Usage!$D$3:$ABF$3,0)),"")</f>
        <v/>
      </c>
      <c r="SQ107" s="6" t="str">
        <f>IFERROR(INDEX(Sales!$D$5:$ABF$18,MATCH(UsagePerHour!$B107,Sales!$C$5:$C$18,0),MATCH(UsagePerHour!SQ$4,Sales!$D$3:$ABF$3,0))/SQ$2*INDEX(Usage!$D$5:$ABF$11,MATCH(UsagePerHour!$B$100,Usage!$C$5:$C$11,0),MATCH(UsagePerHour!SQ$4,Usage!$D$3:$ABF$3,0)),"")</f>
        <v/>
      </c>
      <c r="SR107" s="6" t="str">
        <f>IFERROR(INDEX(Sales!$D$5:$ABF$18,MATCH(UsagePerHour!$B107,Sales!$C$5:$C$18,0),MATCH(UsagePerHour!SR$4,Sales!$D$3:$ABF$3,0))/SR$2*INDEX(Usage!$D$5:$ABF$11,MATCH(UsagePerHour!$B$100,Usage!$C$5:$C$11,0),MATCH(UsagePerHour!SR$4,Usage!$D$3:$ABF$3,0)),"")</f>
        <v/>
      </c>
      <c r="SS107" s="6" t="str">
        <f>IFERROR(INDEX(Sales!$D$5:$ABF$18,MATCH(UsagePerHour!$B107,Sales!$C$5:$C$18,0),MATCH(UsagePerHour!SS$4,Sales!$D$3:$ABF$3,0))/SS$2*INDEX(Usage!$D$5:$ABF$11,MATCH(UsagePerHour!$B$100,Usage!$C$5:$C$11,0),MATCH(UsagePerHour!SS$4,Usage!$D$3:$ABF$3,0)),"")</f>
        <v/>
      </c>
      <c r="ST107" s="6" t="str">
        <f>IFERROR(INDEX(Sales!$D$5:$ABF$18,MATCH(UsagePerHour!$B107,Sales!$C$5:$C$18,0),MATCH(UsagePerHour!ST$4,Sales!$D$3:$ABF$3,0))/ST$2*INDEX(Usage!$D$5:$ABF$11,MATCH(UsagePerHour!$B$100,Usage!$C$5:$C$11,0),MATCH(UsagePerHour!ST$4,Usage!$D$3:$ABF$3,0)),"")</f>
        <v/>
      </c>
      <c r="SU107" s="6" t="str">
        <f>IFERROR(INDEX(Sales!$D$5:$ABF$18,MATCH(UsagePerHour!$B107,Sales!$C$5:$C$18,0),MATCH(UsagePerHour!SU$4,Sales!$D$3:$ABF$3,0))/SU$2*INDEX(Usage!$D$5:$ABF$11,MATCH(UsagePerHour!$B$100,Usage!$C$5:$C$11,0),MATCH(UsagePerHour!SU$4,Usage!$D$3:$ABF$3,0)),"")</f>
        <v/>
      </c>
      <c r="SV107" s="6" t="str">
        <f>IFERROR(INDEX(Sales!$D$5:$ABF$18,MATCH(UsagePerHour!$B107,Sales!$C$5:$C$18,0),MATCH(UsagePerHour!SV$4,Sales!$D$3:$ABF$3,0))/SV$2*INDEX(Usage!$D$5:$ABF$11,MATCH(UsagePerHour!$B$100,Usage!$C$5:$C$11,0),MATCH(UsagePerHour!SV$4,Usage!$D$3:$ABF$3,0)),"")</f>
        <v/>
      </c>
      <c r="SW107" s="6" t="str">
        <f>IFERROR(INDEX(Sales!$D$5:$ABF$18,MATCH(UsagePerHour!$B107,Sales!$C$5:$C$18,0),MATCH(UsagePerHour!SW$4,Sales!$D$3:$ABF$3,0))/SW$2*INDEX(Usage!$D$5:$ABF$11,MATCH(UsagePerHour!$B$100,Usage!$C$5:$C$11,0),MATCH(UsagePerHour!SW$4,Usage!$D$3:$ABF$3,0)),"")</f>
        <v/>
      </c>
      <c r="SX107" s="6" t="str">
        <f>IFERROR(INDEX(Sales!$D$5:$ABF$18,MATCH(UsagePerHour!$B107,Sales!$C$5:$C$18,0),MATCH(UsagePerHour!SX$4,Sales!$D$3:$ABF$3,0))/SX$2*INDEX(Usage!$D$5:$ABF$11,MATCH(UsagePerHour!$B$100,Usage!$C$5:$C$11,0),MATCH(UsagePerHour!SX$4,Usage!$D$3:$ABF$3,0)),"")</f>
        <v/>
      </c>
      <c r="SY107" s="6" t="str">
        <f>IFERROR(INDEX(Sales!$D$5:$ABF$18,MATCH(UsagePerHour!$B107,Sales!$C$5:$C$18,0),MATCH(UsagePerHour!SY$4,Sales!$D$3:$ABF$3,0))/SY$2*INDEX(Usage!$D$5:$ABF$11,MATCH(UsagePerHour!$B$100,Usage!$C$5:$C$11,0),MATCH(UsagePerHour!SY$4,Usage!$D$3:$ABF$3,0)),"")</f>
        <v/>
      </c>
      <c r="SZ107" s="6" t="str">
        <f>IFERROR(INDEX(Sales!$D$5:$ABF$18,MATCH(UsagePerHour!$B107,Sales!$C$5:$C$18,0),MATCH(UsagePerHour!SZ$4,Sales!$D$3:$ABF$3,0))/SZ$2*INDEX(Usage!$D$5:$ABF$11,MATCH(UsagePerHour!$B$100,Usage!$C$5:$C$11,0),MATCH(UsagePerHour!SZ$4,Usage!$D$3:$ABF$3,0)),"")</f>
        <v/>
      </c>
      <c r="TA107" s="6" t="str">
        <f>IFERROR(INDEX(Sales!$D$5:$ABF$18,MATCH(UsagePerHour!$B107,Sales!$C$5:$C$18,0),MATCH(UsagePerHour!TA$4,Sales!$D$3:$ABF$3,0))/TA$2*INDEX(Usage!$D$5:$ABF$11,MATCH(UsagePerHour!$B$100,Usage!$C$5:$C$11,0),MATCH(UsagePerHour!TA$4,Usage!$D$3:$ABF$3,0)),"")</f>
        <v/>
      </c>
      <c r="TB107" s="6" t="str">
        <f>IFERROR(INDEX(Sales!$D$5:$ABF$18,MATCH(UsagePerHour!$B107,Sales!$C$5:$C$18,0),MATCH(UsagePerHour!TB$4,Sales!$D$3:$ABF$3,0))/TB$2*INDEX(Usage!$D$5:$ABF$11,MATCH(UsagePerHour!$B$100,Usage!$C$5:$C$11,0),MATCH(UsagePerHour!TB$4,Usage!$D$3:$ABF$3,0)),"")</f>
        <v/>
      </c>
      <c r="TC107" s="6" t="str">
        <f>IFERROR(INDEX(Sales!$D$5:$ABF$18,MATCH(UsagePerHour!$B107,Sales!$C$5:$C$18,0),MATCH(UsagePerHour!TC$4,Sales!$D$3:$ABF$3,0))/TC$2*INDEX(Usage!$D$5:$ABF$11,MATCH(UsagePerHour!$B$100,Usage!$C$5:$C$11,0),MATCH(UsagePerHour!TC$4,Usage!$D$3:$ABF$3,0)),"")</f>
        <v/>
      </c>
      <c r="TD107" s="6" t="str">
        <f>IFERROR(INDEX(Sales!$D$5:$ABF$18,MATCH(UsagePerHour!$B107,Sales!$C$5:$C$18,0),MATCH(UsagePerHour!TD$4,Sales!$D$3:$ABF$3,0))/TD$2*INDEX(Usage!$D$5:$ABF$11,MATCH(UsagePerHour!$B$100,Usage!$C$5:$C$11,0),MATCH(UsagePerHour!TD$4,Usage!$D$3:$ABF$3,0)),"")</f>
        <v/>
      </c>
      <c r="TE107" s="6" t="str">
        <f>IFERROR(INDEX(Sales!$D$5:$ABF$18,MATCH(UsagePerHour!$B107,Sales!$C$5:$C$18,0),MATCH(UsagePerHour!TE$4,Sales!$D$3:$ABF$3,0))/TE$2*INDEX(Usage!$D$5:$ABF$11,MATCH(UsagePerHour!$B$100,Usage!$C$5:$C$11,0),MATCH(UsagePerHour!TE$4,Usage!$D$3:$ABF$3,0)),"")</f>
        <v/>
      </c>
      <c r="TF107" s="6" t="str">
        <f>IFERROR(INDEX(Sales!$D$5:$ABF$18,MATCH(UsagePerHour!$B107,Sales!$C$5:$C$18,0),MATCH(UsagePerHour!TF$4,Sales!$D$3:$ABF$3,0))/TF$2*INDEX(Usage!$D$5:$ABF$11,MATCH(UsagePerHour!$B$100,Usage!$C$5:$C$11,0),MATCH(UsagePerHour!TF$4,Usage!$D$3:$ABF$3,0)),"")</f>
        <v/>
      </c>
      <c r="TG107" s="6" t="str">
        <f>IFERROR(INDEX(Sales!$D$5:$ABF$18,MATCH(UsagePerHour!$B107,Sales!$C$5:$C$18,0),MATCH(UsagePerHour!TG$4,Sales!$D$3:$ABF$3,0))/TG$2*INDEX(Usage!$D$5:$ABF$11,MATCH(UsagePerHour!$B$100,Usage!$C$5:$C$11,0),MATCH(UsagePerHour!TG$4,Usage!$D$3:$ABF$3,0)),"")</f>
        <v/>
      </c>
      <c r="TH107" s="6" t="str">
        <f>IFERROR(INDEX(Sales!$D$5:$ABF$18,MATCH(UsagePerHour!$B107,Sales!$C$5:$C$18,0),MATCH(UsagePerHour!TH$4,Sales!$D$3:$ABF$3,0))/TH$2*INDEX(Usage!$D$5:$ABF$11,MATCH(UsagePerHour!$B$100,Usage!$C$5:$C$11,0),MATCH(UsagePerHour!TH$4,Usage!$D$3:$ABF$3,0)),"")</f>
        <v/>
      </c>
      <c r="TI107" s="6" t="str">
        <f>IFERROR(INDEX(Sales!$D$5:$ABF$18,MATCH(UsagePerHour!$B107,Sales!$C$5:$C$18,0),MATCH(UsagePerHour!TI$4,Sales!$D$3:$ABF$3,0))/TI$2*INDEX(Usage!$D$5:$ABF$11,MATCH(UsagePerHour!$B$100,Usage!$C$5:$C$11,0),MATCH(UsagePerHour!TI$4,Usage!$D$3:$ABF$3,0)),"")</f>
        <v/>
      </c>
      <c r="TJ107" s="6" t="str">
        <f>IFERROR(INDEX(Sales!$D$5:$ABF$18,MATCH(UsagePerHour!$B107,Sales!$C$5:$C$18,0),MATCH(UsagePerHour!TJ$4,Sales!$D$3:$ABF$3,0))/TJ$2*INDEX(Usage!$D$5:$ABF$11,MATCH(UsagePerHour!$B$100,Usage!$C$5:$C$11,0),MATCH(UsagePerHour!TJ$4,Usage!$D$3:$ABF$3,0)),"")</f>
        <v/>
      </c>
      <c r="TK107" s="6" t="str">
        <f>IFERROR(INDEX(Sales!$D$5:$ABF$18,MATCH(UsagePerHour!$B107,Sales!$C$5:$C$18,0),MATCH(UsagePerHour!TK$4,Sales!$D$3:$ABF$3,0))/TK$2*INDEX(Usage!$D$5:$ABF$11,MATCH(UsagePerHour!$B$100,Usage!$C$5:$C$11,0),MATCH(UsagePerHour!TK$4,Usage!$D$3:$ABF$3,0)),"")</f>
        <v/>
      </c>
      <c r="TL107" s="6" t="str">
        <f>IFERROR(INDEX(Sales!$D$5:$ABF$18,MATCH(UsagePerHour!$B107,Sales!$C$5:$C$18,0),MATCH(UsagePerHour!TL$4,Sales!$D$3:$ABF$3,0))/TL$2*INDEX(Usage!$D$5:$ABF$11,MATCH(UsagePerHour!$B$100,Usage!$C$5:$C$11,0),MATCH(UsagePerHour!TL$4,Usage!$D$3:$ABF$3,0)),"")</f>
        <v/>
      </c>
      <c r="TM107" s="6" t="str">
        <f>IFERROR(INDEX(Sales!$D$5:$ABF$18,MATCH(UsagePerHour!$B107,Sales!$C$5:$C$18,0),MATCH(UsagePerHour!TM$4,Sales!$D$3:$ABF$3,0))/TM$2*INDEX(Usage!$D$5:$ABF$11,MATCH(UsagePerHour!$B$100,Usage!$C$5:$C$11,0),MATCH(UsagePerHour!TM$4,Usage!$D$3:$ABF$3,0)),"")</f>
        <v/>
      </c>
      <c r="TN107" s="6" t="str">
        <f>IFERROR(INDEX(Sales!$D$5:$ABF$18,MATCH(UsagePerHour!$B107,Sales!$C$5:$C$18,0),MATCH(UsagePerHour!TN$4,Sales!$D$3:$ABF$3,0))/TN$2*INDEX(Usage!$D$5:$ABF$11,MATCH(UsagePerHour!$B$100,Usage!$C$5:$C$11,0),MATCH(UsagePerHour!TN$4,Usage!$D$3:$ABF$3,0)),"")</f>
        <v/>
      </c>
      <c r="TO107" s="6" t="str">
        <f>IFERROR(INDEX(Sales!$D$5:$ABF$18,MATCH(UsagePerHour!$B107,Sales!$C$5:$C$18,0),MATCH(UsagePerHour!TO$4,Sales!$D$3:$ABF$3,0))/TO$2*INDEX(Usage!$D$5:$ABF$11,MATCH(UsagePerHour!$B$100,Usage!$C$5:$C$11,0),MATCH(UsagePerHour!TO$4,Usage!$D$3:$ABF$3,0)),"")</f>
        <v/>
      </c>
      <c r="TP107" s="6" t="str">
        <f>IFERROR(INDEX(Sales!$D$5:$ABF$18,MATCH(UsagePerHour!$B107,Sales!$C$5:$C$18,0),MATCH(UsagePerHour!TP$4,Sales!$D$3:$ABF$3,0))/TP$2*INDEX(Usage!$D$5:$ABF$11,MATCH(UsagePerHour!$B$100,Usage!$C$5:$C$11,0),MATCH(UsagePerHour!TP$4,Usage!$D$3:$ABF$3,0)),"")</f>
        <v/>
      </c>
      <c r="TQ107" s="6" t="str">
        <f>IFERROR(INDEX(Sales!$D$5:$ABF$18,MATCH(UsagePerHour!$B107,Sales!$C$5:$C$18,0),MATCH(UsagePerHour!TQ$4,Sales!$D$3:$ABF$3,0))/TQ$2*INDEX(Usage!$D$5:$ABF$11,MATCH(UsagePerHour!$B$100,Usage!$C$5:$C$11,0),MATCH(UsagePerHour!TQ$4,Usage!$D$3:$ABF$3,0)),"")</f>
        <v/>
      </c>
      <c r="TR107" s="6" t="str">
        <f>IFERROR(INDEX(Sales!$D$5:$ABF$18,MATCH(UsagePerHour!$B107,Sales!$C$5:$C$18,0),MATCH(UsagePerHour!TR$4,Sales!$D$3:$ABF$3,0))/TR$2*INDEX(Usage!$D$5:$ABF$11,MATCH(UsagePerHour!$B$100,Usage!$C$5:$C$11,0),MATCH(UsagePerHour!TR$4,Usage!$D$3:$ABF$3,0)),"")</f>
        <v/>
      </c>
      <c r="TS107" s="6" t="str">
        <f>IFERROR(INDEX(Sales!$D$5:$ABF$18,MATCH(UsagePerHour!$B107,Sales!$C$5:$C$18,0),MATCH(UsagePerHour!TS$4,Sales!$D$3:$ABF$3,0))/TS$2*INDEX(Usage!$D$5:$ABF$11,MATCH(UsagePerHour!$B$100,Usage!$C$5:$C$11,0),MATCH(UsagePerHour!TS$4,Usage!$D$3:$ABF$3,0)),"")</f>
        <v/>
      </c>
      <c r="TT107" s="6" t="str">
        <f>IFERROR(INDEX(Sales!$D$5:$ABF$18,MATCH(UsagePerHour!$B107,Sales!$C$5:$C$18,0),MATCH(UsagePerHour!TT$4,Sales!$D$3:$ABF$3,0))/TT$2*INDEX(Usage!$D$5:$ABF$11,MATCH(UsagePerHour!$B$100,Usage!$C$5:$C$11,0),MATCH(UsagePerHour!TT$4,Usage!$D$3:$ABF$3,0)),"")</f>
        <v/>
      </c>
      <c r="TU107" s="6" t="str">
        <f>IFERROR(INDEX(Sales!$D$5:$ABF$18,MATCH(UsagePerHour!$B107,Sales!$C$5:$C$18,0),MATCH(UsagePerHour!TU$4,Sales!$D$3:$ABF$3,0))/TU$2*INDEX(Usage!$D$5:$ABF$11,MATCH(UsagePerHour!$B$100,Usage!$C$5:$C$11,0),MATCH(UsagePerHour!TU$4,Usage!$D$3:$ABF$3,0)),"")</f>
        <v/>
      </c>
      <c r="TV107" s="6" t="str">
        <f>IFERROR(INDEX(Sales!$D$5:$ABF$18,MATCH(UsagePerHour!$B107,Sales!$C$5:$C$18,0),MATCH(UsagePerHour!TV$4,Sales!$D$3:$ABF$3,0))/TV$2*INDEX(Usage!$D$5:$ABF$11,MATCH(UsagePerHour!$B$100,Usage!$C$5:$C$11,0),MATCH(UsagePerHour!TV$4,Usage!$D$3:$ABF$3,0)),"")</f>
        <v/>
      </c>
      <c r="TW107" s="6" t="str">
        <f>IFERROR(INDEX(Sales!$D$5:$ABF$18,MATCH(UsagePerHour!$B107,Sales!$C$5:$C$18,0),MATCH(UsagePerHour!TW$4,Sales!$D$3:$ABF$3,0))/TW$2*INDEX(Usage!$D$5:$ABF$11,MATCH(UsagePerHour!$B$100,Usage!$C$5:$C$11,0),MATCH(UsagePerHour!TW$4,Usage!$D$3:$ABF$3,0)),"")</f>
        <v/>
      </c>
      <c r="TX107" s="6" t="str">
        <f>IFERROR(INDEX(Sales!$D$5:$ABF$18,MATCH(UsagePerHour!$B107,Sales!$C$5:$C$18,0),MATCH(UsagePerHour!TX$4,Sales!$D$3:$ABF$3,0))/TX$2*INDEX(Usage!$D$5:$ABF$11,MATCH(UsagePerHour!$B$100,Usage!$C$5:$C$11,0),MATCH(UsagePerHour!TX$4,Usage!$D$3:$ABF$3,0)),"")</f>
        <v/>
      </c>
      <c r="TY107" s="6" t="str">
        <f>IFERROR(INDEX(Sales!$D$5:$ABF$18,MATCH(UsagePerHour!$B107,Sales!$C$5:$C$18,0),MATCH(UsagePerHour!TY$4,Sales!$D$3:$ABF$3,0))/TY$2*INDEX(Usage!$D$5:$ABF$11,MATCH(UsagePerHour!$B$100,Usage!$C$5:$C$11,0),MATCH(UsagePerHour!TY$4,Usage!$D$3:$ABF$3,0)),"")</f>
        <v/>
      </c>
      <c r="TZ107" s="6" t="str">
        <f>IFERROR(INDEX(Sales!$D$5:$ABF$18,MATCH(UsagePerHour!$B107,Sales!$C$5:$C$18,0),MATCH(UsagePerHour!TZ$4,Sales!$D$3:$ABF$3,0))/TZ$2*INDEX(Usage!$D$5:$ABF$11,MATCH(UsagePerHour!$B$100,Usage!$C$5:$C$11,0),MATCH(UsagePerHour!TZ$4,Usage!$D$3:$ABF$3,0)),"")</f>
        <v/>
      </c>
      <c r="UA107" s="6" t="str">
        <f>IFERROR(INDEX(Sales!$D$5:$ABF$18,MATCH(UsagePerHour!$B107,Sales!$C$5:$C$18,0),MATCH(UsagePerHour!UA$4,Sales!$D$3:$ABF$3,0))/UA$2*INDEX(Usage!$D$5:$ABF$11,MATCH(UsagePerHour!$B$100,Usage!$C$5:$C$11,0),MATCH(UsagePerHour!UA$4,Usage!$D$3:$ABF$3,0)),"")</f>
        <v/>
      </c>
      <c r="UB107" s="6" t="str">
        <f>IFERROR(INDEX(Sales!$D$5:$ABF$18,MATCH(UsagePerHour!$B107,Sales!$C$5:$C$18,0),MATCH(UsagePerHour!UB$4,Sales!$D$3:$ABF$3,0))/UB$2*INDEX(Usage!$D$5:$ABF$11,MATCH(UsagePerHour!$B$100,Usage!$C$5:$C$11,0),MATCH(UsagePerHour!UB$4,Usage!$D$3:$ABF$3,0)),"")</f>
        <v/>
      </c>
      <c r="UC107" s="6" t="str">
        <f>IFERROR(INDEX(Sales!$D$5:$ABF$18,MATCH(UsagePerHour!$B107,Sales!$C$5:$C$18,0),MATCH(UsagePerHour!UC$4,Sales!$D$3:$ABF$3,0))/UC$2*INDEX(Usage!$D$5:$ABF$11,MATCH(UsagePerHour!$B$100,Usage!$C$5:$C$11,0),MATCH(UsagePerHour!UC$4,Usage!$D$3:$ABF$3,0)),"")</f>
        <v/>
      </c>
      <c r="UD107" s="6" t="str">
        <f>IFERROR(INDEX(Sales!$D$5:$ABF$18,MATCH(UsagePerHour!$B107,Sales!$C$5:$C$18,0),MATCH(UsagePerHour!UD$4,Sales!$D$3:$ABF$3,0))/UD$2*INDEX(Usage!$D$5:$ABF$11,MATCH(UsagePerHour!$B$100,Usage!$C$5:$C$11,0),MATCH(UsagePerHour!UD$4,Usage!$D$3:$ABF$3,0)),"")</f>
        <v/>
      </c>
      <c r="UE107" s="6" t="str">
        <f>IFERROR(INDEX(Sales!$D$5:$ABF$18,MATCH(UsagePerHour!$B107,Sales!$C$5:$C$18,0),MATCH(UsagePerHour!UE$4,Sales!$D$3:$ABF$3,0))/UE$2*INDEX(Usage!$D$5:$ABF$11,MATCH(UsagePerHour!$B$100,Usage!$C$5:$C$11,0),MATCH(UsagePerHour!UE$4,Usage!$D$3:$ABF$3,0)),"")</f>
        <v/>
      </c>
      <c r="UF107" s="6" t="str">
        <f>IFERROR(INDEX(Sales!$D$5:$ABF$18,MATCH(UsagePerHour!$B107,Sales!$C$5:$C$18,0),MATCH(UsagePerHour!UF$4,Sales!$D$3:$ABF$3,0))/UF$2*INDEX(Usage!$D$5:$ABF$11,MATCH(UsagePerHour!$B$100,Usage!$C$5:$C$11,0),MATCH(UsagePerHour!UF$4,Usage!$D$3:$ABF$3,0)),"")</f>
        <v/>
      </c>
      <c r="UG107" s="6" t="str">
        <f>IFERROR(INDEX(Sales!$D$5:$ABF$18,MATCH(UsagePerHour!$B107,Sales!$C$5:$C$18,0),MATCH(UsagePerHour!UG$4,Sales!$D$3:$ABF$3,0))/UG$2*INDEX(Usage!$D$5:$ABF$11,MATCH(UsagePerHour!$B$100,Usage!$C$5:$C$11,0),MATCH(UsagePerHour!UG$4,Usage!$D$3:$ABF$3,0)),"")</f>
        <v/>
      </c>
      <c r="UH107" s="6" t="str">
        <f>IFERROR(INDEX(Sales!$D$5:$ABF$18,MATCH(UsagePerHour!$B107,Sales!$C$5:$C$18,0),MATCH(UsagePerHour!UH$4,Sales!$D$3:$ABF$3,0))/UH$2*INDEX(Usage!$D$5:$ABF$11,MATCH(UsagePerHour!$B$100,Usage!$C$5:$C$11,0),MATCH(UsagePerHour!UH$4,Usage!$D$3:$ABF$3,0)),"")</f>
        <v/>
      </c>
      <c r="UI107" s="6" t="str">
        <f>IFERROR(INDEX(Sales!$D$5:$ABF$18,MATCH(UsagePerHour!$B107,Sales!$C$5:$C$18,0),MATCH(UsagePerHour!UI$4,Sales!$D$3:$ABF$3,0))/UI$2*INDEX(Usage!$D$5:$ABF$11,MATCH(UsagePerHour!$B$100,Usage!$C$5:$C$11,0),MATCH(UsagePerHour!UI$4,Usage!$D$3:$ABF$3,0)),"")</f>
        <v/>
      </c>
      <c r="UJ107" s="6" t="str">
        <f>IFERROR(INDEX(Sales!$D$5:$ABF$18,MATCH(UsagePerHour!$B107,Sales!$C$5:$C$18,0),MATCH(UsagePerHour!UJ$4,Sales!$D$3:$ABF$3,0))/UJ$2*INDEX(Usage!$D$5:$ABF$11,MATCH(UsagePerHour!$B$100,Usage!$C$5:$C$11,0),MATCH(UsagePerHour!UJ$4,Usage!$D$3:$ABF$3,0)),"")</f>
        <v/>
      </c>
      <c r="UK107" s="6" t="str">
        <f>IFERROR(INDEX(Sales!$D$5:$ABF$18,MATCH(UsagePerHour!$B107,Sales!$C$5:$C$18,0),MATCH(UsagePerHour!UK$4,Sales!$D$3:$ABF$3,0))/UK$2*INDEX(Usage!$D$5:$ABF$11,MATCH(UsagePerHour!$B$100,Usage!$C$5:$C$11,0),MATCH(UsagePerHour!UK$4,Usage!$D$3:$ABF$3,0)),"")</f>
        <v/>
      </c>
      <c r="UL107" s="6" t="str">
        <f>IFERROR(INDEX(Sales!$D$5:$ABF$18,MATCH(UsagePerHour!$B107,Sales!$C$5:$C$18,0),MATCH(UsagePerHour!UL$4,Sales!$D$3:$ABF$3,0))/UL$2*INDEX(Usage!$D$5:$ABF$11,MATCH(UsagePerHour!$B$100,Usage!$C$5:$C$11,0),MATCH(UsagePerHour!UL$4,Usage!$D$3:$ABF$3,0)),"")</f>
        <v/>
      </c>
      <c r="UM107" s="6" t="str">
        <f>IFERROR(INDEX(Sales!$D$5:$ABF$18,MATCH(UsagePerHour!$B107,Sales!$C$5:$C$18,0),MATCH(UsagePerHour!UM$4,Sales!$D$3:$ABF$3,0))/UM$2*INDEX(Usage!$D$5:$ABF$11,MATCH(UsagePerHour!$B$100,Usage!$C$5:$C$11,0),MATCH(UsagePerHour!UM$4,Usage!$D$3:$ABF$3,0)),"")</f>
        <v/>
      </c>
      <c r="UN107" s="6" t="str">
        <f>IFERROR(INDEX(Sales!$D$5:$ABF$18,MATCH(UsagePerHour!$B107,Sales!$C$5:$C$18,0),MATCH(UsagePerHour!UN$4,Sales!$D$3:$ABF$3,0))/UN$2*INDEX(Usage!$D$5:$ABF$11,MATCH(UsagePerHour!$B$100,Usage!$C$5:$C$11,0),MATCH(UsagePerHour!UN$4,Usage!$D$3:$ABF$3,0)),"")</f>
        <v/>
      </c>
      <c r="UO107" s="6" t="str">
        <f>IFERROR(INDEX(Sales!$D$5:$ABF$18,MATCH(UsagePerHour!$B107,Sales!$C$5:$C$18,0),MATCH(UsagePerHour!UO$4,Sales!$D$3:$ABF$3,0))/UO$2*INDEX(Usage!$D$5:$ABF$11,MATCH(UsagePerHour!$B$100,Usage!$C$5:$C$11,0),MATCH(UsagePerHour!UO$4,Usage!$D$3:$ABF$3,0)),"")</f>
        <v/>
      </c>
      <c r="UP107" s="6" t="str">
        <f>IFERROR(INDEX(Sales!$D$5:$ABF$18,MATCH(UsagePerHour!$B107,Sales!$C$5:$C$18,0),MATCH(UsagePerHour!UP$4,Sales!$D$3:$ABF$3,0))/UP$2*INDEX(Usage!$D$5:$ABF$11,MATCH(UsagePerHour!$B$100,Usage!$C$5:$C$11,0),MATCH(UsagePerHour!UP$4,Usage!$D$3:$ABF$3,0)),"")</f>
        <v/>
      </c>
      <c r="UQ107" s="6" t="str">
        <f>IFERROR(INDEX(Sales!$D$5:$ABF$18,MATCH(UsagePerHour!$B107,Sales!$C$5:$C$18,0),MATCH(UsagePerHour!UQ$4,Sales!$D$3:$ABF$3,0))/UQ$2*INDEX(Usage!$D$5:$ABF$11,MATCH(UsagePerHour!$B$100,Usage!$C$5:$C$11,0),MATCH(UsagePerHour!UQ$4,Usage!$D$3:$ABF$3,0)),"")</f>
        <v/>
      </c>
      <c r="UR107" s="6" t="str">
        <f>IFERROR(INDEX(Sales!$D$5:$ABF$18,MATCH(UsagePerHour!$B107,Sales!$C$5:$C$18,0),MATCH(UsagePerHour!UR$4,Sales!$D$3:$ABF$3,0))/UR$2*INDEX(Usage!$D$5:$ABF$11,MATCH(UsagePerHour!$B$100,Usage!$C$5:$C$11,0),MATCH(UsagePerHour!UR$4,Usage!$D$3:$ABF$3,0)),"")</f>
        <v/>
      </c>
      <c r="US107" s="6" t="str">
        <f>IFERROR(INDEX(Sales!$D$5:$ABF$18,MATCH(UsagePerHour!$B107,Sales!$C$5:$C$18,0),MATCH(UsagePerHour!US$4,Sales!$D$3:$ABF$3,0))/US$2*INDEX(Usage!$D$5:$ABF$11,MATCH(UsagePerHour!$B$100,Usage!$C$5:$C$11,0),MATCH(UsagePerHour!US$4,Usage!$D$3:$ABF$3,0)),"")</f>
        <v/>
      </c>
      <c r="UT107" s="6" t="str">
        <f>IFERROR(INDEX(Sales!$D$5:$ABF$18,MATCH(UsagePerHour!$B107,Sales!$C$5:$C$18,0),MATCH(UsagePerHour!UT$4,Sales!$D$3:$ABF$3,0))/UT$2*INDEX(Usage!$D$5:$ABF$11,MATCH(UsagePerHour!$B$100,Usage!$C$5:$C$11,0),MATCH(UsagePerHour!UT$4,Usage!$D$3:$ABF$3,0)),"")</f>
        <v/>
      </c>
      <c r="UU107" s="6" t="str">
        <f>IFERROR(INDEX(Sales!$D$5:$ABF$18,MATCH(UsagePerHour!$B107,Sales!$C$5:$C$18,0),MATCH(UsagePerHour!UU$4,Sales!$D$3:$ABF$3,0))/UU$2*INDEX(Usage!$D$5:$ABF$11,MATCH(UsagePerHour!$B$100,Usage!$C$5:$C$11,0),MATCH(UsagePerHour!UU$4,Usage!$D$3:$ABF$3,0)),"")</f>
        <v/>
      </c>
      <c r="UV107" s="6" t="str">
        <f>IFERROR(INDEX(Sales!$D$5:$ABF$18,MATCH(UsagePerHour!$B107,Sales!$C$5:$C$18,0),MATCH(UsagePerHour!UV$4,Sales!$D$3:$ABF$3,0))/UV$2*INDEX(Usage!$D$5:$ABF$11,MATCH(UsagePerHour!$B$100,Usage!$C$5:$C$11,0),MATCH(UsagePerHour!UV$4,Usage!$D$3:$ABF$3,0)),"")</f>
        <v/>
      </c>
      <c r="UW107" s="6" t="str">
        <f>IFERROR(INDEX(Sales!$D$5:$ABF$18,MATCH(UsagePerHour!$B107,Sales!$C$5:$C$18,0),MATCH(UsagePerHour!UW$4,Sales!$D$3:$ABF$3,0))/UW$2*INDEX(Usage!$D$5:$ABF$11,MATCH(UsagePerHour!$B$100,Usage!$C$5:$C$11,0),MATCH(UsagePerHour!UW$4,Usage!$D$3:$ABF$3,0)),"")</f>
        <v/>
      </c>
      <c r="UX107" s="6" t="str">
        <f>IFERROR(INDEX(Sales!$D$5:$ABF$18,MATCH(UsagePerHour!$B107,Sales!$C$5:$C$18,0),MATCH(UsagePerHour!UX$4,Sales!$D$3:$ABF$3,0))/UX$2*INDEX(Usage!$D$5:$ABF$11,MATCH(UsagePerHour!$B$100,Usage!$C$5:$C$11,0),MATCH(UsagePerHour!UX$4,Usage!$D$3:$ABF$3,0)),"")</f>
        <v/>
      </c>
      <c r="UY107" s="6" t="str">
        <f>IFERROR(INDEX(Sales!$D$5:$ABF$18,MATCH(UsagePerHour!$B107,Sales!$C$5:$C$18,0),MATCH(UsagePerHour!UY$4,Sales!$D$3:$ABF$3,0))/UY$2*INDEX(Usage!$D$5:$ABF$11,MATCH(UsagePerHour!$B$100,Usage!$C$5:$C$11,0),MATCH(UsagePerHour!UY$4,Usage!$D$3:$ABF$3,0)),"")</f>
        <v/>
      </c>
      <c r="UZ107" s="6" t="str">
        <f>IFERROR(INDEX(Sales!$D$5:$ABF$18,MATCH(UsagePerHour!$B107,Sales!$C$5:$C$18,0),MATCH(UsagePerHour!UZ$4,Sales!$D$3:$ABF$3,0))/UZ$2*INDEX(Usage!$D$5:$ABF$11,MATCH(UsagePerHour!$B$100,Usage!$C$5:$C$11,0),MATCH(UsagePerHour!UZ$4,Usage!$D$3:$ABF$3,0)),"")</f>
        <v/>
      </c>
      <c r="VA107" s="6" t="str">
        <f>IFERROR(INDEX(Sales!$D$5:$ABF$18,MATCH(UsagePerHour!$B107,Sales!$C$5:$C$18,0),MATCH(UsagePerHour!VA$4,Sales!$D$3:$ABF$3,0))/VA$2*INDEX(Usage!$D$5:$ABF$11,MATCH(UsagePerHour!$B$100,Usage!$C$5:$C$11,0),MATCH(UsagePerHour!VA$4,Usage!$D$3:$ABF$3,0)),"")</f>
        <v/>
      </c>
      <c r="VB107" s="6" t="str">
        <f>IFERROR(INDEX(Sales!$D$5:$ABF$18,MATCH(UsagePerHour!$B107,Sales!$C$5:$C$18,0),MATCH(UsagePerHour!VB$4,Sales!$D$3:$ABF$3,0))/VB$2*INDEX(Usage!$D$5:$ABF$11,MATCH(UsagePerHour!$B$100,Usage!$C$5:$C$11,0),MATCH(UsagePerHour!VB$4,Usage!$D$3:$ABF$3,0)),"")</f>
        <v/>
      </c>
      <c r="VC107" s="6" t="str">
        <f>IFERROR(INDEX(Sales!$D$5:$ABF$18,MATCH(UsagePerHour!$B107,Sales!$C$5:$C$18,0),MATCH(UsagePerHour!VC$4,Sales!$D$3:$ABF$3,0))/VC$2*INDEX(Usage!$D$5:$ABF$11,MATCH(UsagePerHour!$B$100,Usage!$C$5:$C$11,0),MATCH(UsagePerHour!VC$4,Usage!$D$3:$ABF$3,0)),"")</f>
        <v/>
      </c>
      <c r="VD107" s="6" t="str">
        <f>IFERROR(INDEX(Sales!$D$5:$ABF$18,MATCH(UsagePerHour!$B107,Sales!$C$5:$C$18,0),MATCH(UsagePerHour!VD$4,Sales!$D$3:$ABF$3,0))/VD$2*INDEX(Usage!$D$5:$ABF$11,MATCH(UsagePerHour!$B$100,Usage!$C$5:$C$11,0),MATCH(UsagePerHour!VD$4,Usage!$D$3:$ABF$3,0)),"")</f>
        <v/>
      </c>
      <c r="VE107" s="6" t="str">
        <f>IFERROR(INDEX(Sales!$D$5:$ABF$18,MATCH(UsagePerHour!$B107,Sales!$C$5:$C$18,0),MATCH(UsagePerHour!VE$4,Sales!$D$3:$ABF$3,0))/VE$2*INDEX(Usage!$D$5:$ABF$11,MATCH(UsagePerHour!$B$100,Usage!$C$5:$C$11,0),MATCH(UsagePerHour!VE$4,Usage!$D$3:$ABF$3,0)),"")</f>
        <v/>
      </c>
      <c r="VF107" s="6" t="str">
        <f>IFERROR(INDEX(Sales!$D$5:$ABF$18,MATCH(UsagePerHour!$B107,Sales!$C$5:$C$18,0),MATCH(UsagePerHour!VF$4,Sales!$D$3:$ABF$3,0))/VF$2*INDEX(Usage!$D$5:$ABF$11,MATCH(UsagePerHour!$B$100,Usage!$C$5:$C$11,0),MATCH(UsagePerHour!VF$4,Usage!$D$3:$ABF$3,0)),"")</f>
        <v/>
      </c>
      <c r="VG107" s="6" t="str">
        <f>IFERROR(INDEX(Sales!$D$5:$ABF$18,MATCH(UsagePerHour!$B107,Sales!$C$5:$C$18,0),MATCH(UsagePerHour!VG$4,Sales!$D$3:$ABF$3,0))/VG$2*INDEX(Usage!$D$5:$ABF$11,MATCH(UsagePerHour!$B$100,Usage!$C$5:$C$11,0),MATCH(UsagePerHour!VG$4,Usage!$D$3:$ABF$3,0)),"")</f>
        <v/>
      </c>
      <c r="VH107" s="6" t="str">
        <f>IFERROR(INDEX(Sales!$D$5:$ABF$18,MATCH(UsagePerHour!$B107,Sales!$C$5:$C$18,0),MATCH(UsagePerHour!VH$4,Sales!$D$3:$ABF$3,0))/VH$2*INDEX(Usage!$D$5:$ABF$11,MATCH(UsagePerHour!$B$100,Usage!$C$5:$C$11,0),MATCH(UsagePerHour!VH$4,Usage!$D$3:$ABF$3,0)),"")</f>
        <v/>
      </c>
      <c r="VI107" s="6" t="str">
        <f>IFERROR(INDEX(Sales!$D$5:$ABF$18,MATCH(UsagePerHour!$B107,Sales!$C$5:$C$18,0),MATCH(UsagePerHour!VI$4,Sales!$D$3:$ABF$3,0))/VI$2*INDEX(Usage!$D$5:$ABF$11,MATCH(UsagePerHour!$B$100,Usage!$C$5:$C$11,0),MATCH(UsagePerHour!VI$4,Usage!$D$3:$ABF$3,0)),"")</f>
        <v/>
      </c>
      <c r="VJ107" s="6" t="str">
        <f>IFERROR(INDEX(Sales!$D$5:$ABF$18,MATCH(UsagePerHour!$B107,Sales!$C$5:$C$18,0),MATCH(UsagePerHour!VJ$4,Sales!$D$3:$ABF$3,0))/VJ$2*INDEX(Usage!$D$5:$ABF$11,MATCH(UsagePerHour!$B$100,Usage!$C$5:$C$11,0),MATCH(UsagePerHour!VJ$4,Usage!$D$3:$ABF$3,0)),"")</f>
        <v/>
      </c>
      <c r="VK107" s="6" t="str">
        <f>IFERROR(INDEX(Sales!$D$5:$ABF$18,MATCH(UsagePerHour!$B107,Sales!$C$5:$C$18,0),MATCH(UsagePerHour!VK$4,Sales!$D$3:$ABF$3,0))/VK$2*INDEX(Usage!$D$5:$ABF$11,MATCH(UsagePerHour!$B$100,Usage!$C$5:$C$11,0),MATCH(UsagePerHour!VK$4,Usage!$D$3:$ABF$3,0)),"")</f>
        <v/>
      </c>
      <c r="VL107" s="6" t="str">
        <f>IFERROR(INDEX(Sales!$D$5:$ABF$18,MATCH(UsagePerHour!$B107,Sales!$C$5:$C$18,0),MATCH(UsagePerHour!VL$4,Sales!$D$3:$ABF$3,0))/VL$2*INDEX(Usage!$D$5:$ABF$11,MATCH(UsagePerHour!$B$100,Usage!$C$5:$C$11,0),MATCH(UsagePerHour!VL$4,Usage!$D$3:$ABF$3,0)),"")</f>
        <v/>
      </c>
      <c r="VM107" s="6" t="str">
        <f>IFERROR(INDEX(Sales!$D$5:$ABF$18,MATCH(UsagePerHour!$B107,Sales!$C$5:$C$18,0),MATCH(UsagePerHour!VM$4,Sales!$D$3:$ABF$3,0))/VM$2*INDEX(Usage!$D$5:$ABF$11,MATCH(UsagePerHour!$B$100,Usage!$C$5:$C$11,0),MATCH(UsagePerHour!VM$4,Usage!$D$3:$ABF$3,0)),"")</f>
        <v/>
      </c>
      <c r="VN107" s="6" t="str">
        <f>IFERROR(INDEX(Sales!$D$5:$ABF$18,MATCH(UsagePerHour!$B107,Sales!$C$5:$C$18,0),MATCH(UsagePerHour!VN$4,Sales!$D$3:$ABF$3,0))/VN$2*INDEX(Usage!$D$5:$ABF$11,MATCH(UsagePerHour!$B$100,Usage!$C$5:$C$11,0),MATCH(UsagePerHour!VN$4,Usage!$D$3:$ABF$3,0)),"")</f>
        <v/>
      </c>
      <c r="VO107" s="6" t="str">
        <f>IFERROR(INDEX(Sales!$D$5:$ABF$18,MATCH(UsagePerHour!$B107,Sales!$C$5:$C$18,0),MATCH(UsagePerHour!VO$4,Sales!$D$3:$ABF$3,0))/VO$2*INDEX(Usage!$D$5:$ABF$11,MATCH(UsagePerHour!$B$100,Usage!$C$5:$C$11,0),MATCH(UsagePerHour!VO$4,Usage!$D$3:$ABF$3,0)),"")</f>
        <v/>
      </c>
      <c r="VP107" s="6" t="str">
        <f>IFERROR(INDEX(Sales!$D$5:$ABF$18,MATCH(UsagePerHour!$B107,Sales!$C$5:$C$18,0),MATCH(UsagePerHour!VP$4,Sales!$D$3:$ABF$3,0))/VP$2*INDEX(Usage!$D$5:$ABF$11,MATCH(UsagePerHour!$B$100,Usage!$C$5:$C$11,0),MATCH(UsagePerHour!VP$4,Usage!$D$3:$ABF$3,0)),"")</f>
        <v/>
      </c>
      <c r="VQ107" s="6" t="str">
        <f>IFERROR(INDEX(Sales!$D$5:$ABF$18,MATCH(UsagePerHour!$B107,Sales!$C$5:$C$18,0),MATCH(UsagePerHour!VQ$4,Sales!$D$3:$ABF$3,0))/VQ$2*INDEX(Usage!$D$5:$ABF$11,MATCH(UsagePerHour!$B$100,Usage!$C$5:$C$11,0),MATCH(UsagePerHour!VQ$4,Usage!$D$3:$ABF$3,0)),"")</f>
        <v/>
      </c>
      <c r="VR107" s="6" t="str">
        <f>IFERROR(INDEX(Sales!$D$5:$ABF$18,MATCH(UsagePerHour!$B107,Sales!$C$5:$C$18,0),MATCH(UsagePerHour!VR$4,Sales!$D$3:$ABF$3,0))/VR$2*INDEX(Usage!$D$5:$ABF$11,MATCH(UsagePerHour!$B$100,Usage!$C$5:$C$11,0),MATCH(UsagePerHour!VR$4,Usage!$D$3:$ABF$3,0)),"")</f>
        <v/>
      </c>
      <c r="VS107" s="6" t="str">
        <f>IFERROR(INDEX(Sales!$D$5:$ABF$18,MATCH(UsagePerHour!$B107,Sales!$C$5:$C$18,0),MATCH(UsagePerHour!VS$4,Sales!$D$3:$ABF$3,0))/VS$2*INDEX(Usage!$D$5:$ABF$11,MATCH(UsagePerHour!$B$100,Usage!$C$5:$C$11,0),MATCH(UsagePerHour!VS$4,Usage!$D$3:$ABF$3,0)),"")</f>
        <v/>
      </c>
      <c r="VT107" s="6" t="str">
        <f>IFERROR(INDEX(Sales!$D$5:$ABF$18,MATCH(UsagePerHour!$B107,Sales!$C$5:$C$18,0),MATCH(UsagePerHour!VT$4,Sales!$D$3:$ABF$3,0))/VT$2*INDEX(Usage!$D$5:$ABF$11,MATCH(UsagePerHour!$B$100,Usage!$C$5:$C$11,0),MATCH(UsagePerHour!VT$4,Usage!$D$3:$ABF$3,0)),"")</f>
        <v/>
      </c>
      <c r="VU107" s="6" t="str">
        <f>IFERROR(INDEX(Sales!$D$5:$ABF$18,MATCH(UsagePerHour!$B107,Sales!$C$5:$C$18,0),MATCH(UsagePerHour!VU$4,Sales!$D$3:$ABF$3,0))/VU$2*INDEX(Usage!$D$5:$ABF$11,MATCH(UsagePerHour!$B$100,Usage!$C$5:$C$11,0),MATCH(UsagePerHour!VU$4,Usage!$D$3:$ABF$3,0)),"")</f>
        <v/>
      </c>
      <c r="VV107" s="6" t="str">
        <f>IFERROR(INDEX(Sales!$D$5:$ABF$18,MATCH(UsagePerHour!$B107,Sales!$C$5:$C$18,0),MATCH(UsagePerHour!VV$4,Sales!$D$3:$ABF$3,0))/VV$2*INDEX(Usage!$D$5:$ABF$11,MATCH(UsagePerHour!$B$100,Usage!$C$5:$C$11,0),MATCH(UsagePerHour!VV$4,Usage!$D$3:$ABF$3,0)),"")</f>
        <v/>
      </c>
      <c r="VW107" s="6" t="str">
        <f>IFERROR(INDEX(Sales!$D$5:$ABF$18,MATCH(UsagePerHour!$B107,Sales!$C$5:$C$18,0),MATCH(UsagePerHour!VW$4,Sales!$D$3:$ABF$3,0))/VW$2*INDEX(Usage!$D$5:$ABF$11,MATCH(UsagePerHour!$B$100,Usage!$C$5:$C$11,0),MATCH(UsagePerHour!VW$4,Usage!$D$3:$ABF$3,0)),"")</f>
        <v/>
      </c>
      <c r="VX107" s="6" t="str">
        <f>IFERROR(INDEX(Sales!$D$5:$ABF$18,MATCH(UsagePerHour!$B107,Sales!$C$5:$C$18,0),MATCH(UsagePerHour!VX$4,Sales!$D$3:$ABF$3,0))/VX$2*INDEX(Usage!$D$5:$ABF$11,MATCH(UsagePerHour!$B$100,Usage!$C$5:$C$11,0),MATCH(UsagePerHour!VX$4,Usage!$D$3:$ABF$3,0)),"")</f>
        <v/>
      </c>
      <c r="VY107" s="6" t="str">
        <f>IFERROR(INDEX(Sales!$D$5:$ABF$18,MATCH(UsagePerHour!$B107,Sales!$C$5:$C$18,0),MATCH(UsagePerHour!VY$4,Sales!$D$3:$ABF$3,0))/VY$2*INDEX(Usage!$D$5:$ABF$11,MATCH(UsagePerHour!$B$100,Usage!$C$5:$C$11,0),MATCH(UsagePerHour!VY$4,Usage!$D$3:$ABF$3,0)),"")</f>
        <v/>
      </c>
      <c r="VZ107" s="6" t="str">
        <f>IFERROR(INDEX(Sales!$D$5:$ABF$18,MATCH(UsagePerHour!$B107,Sales!$C$5:$C$18,0),MATCH(UsagePerHour!VZ$4,Sales!$D$3:$ABF$3,0))/VZ$2*INDEX(Usage!$D$5:$ABF$11,MATCH(UsagePerHour!$B$100,Usage!$C$5:$C$11,0),MATCH(UsagePerHour!VZ$4,Usage!$D$3:$ABF$3,0)),"")</f>
        <v/>
      </c>
      <c r="WA107" s="6" t="str">
        <f>IFERROR(INDEX(Sales!$D$5:$ABF$18,MATCH(UsagePerHour!$B107,Sales!$C$5:$C$18,0),MATCH(UsagePerHour!WA$4,Sales!$D$3:$ABF$3,0))/WA$2*INDEX(Usage!$D$5:$ABF$11,MATCH(UsagePerHour!$B$100,Usage!$C$5:$C$11,0),MATCH(UsagePerHour!WA$4,Usage!$D$3:$ABF$3,0)),"")</f>
        <v/>
      </c>
      <c r="WB107" s="6" t="str">
        <f>IFERROR(INDEX(Sales!$D$5:$ABF$18,MATCH(UsagePerHour!$B107,Sales!$C$5:$C$18,0),MATCH(UsagePerHour!WB$4,Sales!$D$3:$ABF$3,0))/WB$2*INDEX(Usage!$D$5:$ABF$11,MATCH(UsagePerHour!$B$100,Usage!$C$5:$C$11,0),MATCH(UsagePerHour!WB$4,Usage!$D$3:$ABF$3,0)),"")</f>
        <v/>
      </c>
      <c r="WC107" s="6" t="str">
        <f>IFERROR(INDEX(Sales!$D$5:$ABF$18,MATCH(UsagePerHour!$B107,Sales!$C$5:$C$18,0),MATCH(UsagePerHour!WC$4,Sales!$D$3:$ABF$3,0))/WC$2*INDEX(Usage!$D$5:$ABF$11,MATCH(UsagePerHour!$B$100,Usage!$C$5:$C$11,0),MATCH(UsagePerHour!WC$4,Usage!$D$3:$ABF$3,0)),"")</f>
        <v/>
      </c>
      <c r="WD107" s="6" t="str">
        <f>IFERROR(INDEX(Sales!$D$5:$ABF$18,MATCH(UsagePerHour!$B107,Sales!$C$5:$C$18,0),MATCH(UsagePerHour!WD$4,Sales!$D$3:$ABF$3,0))/WD$2*INDEX(Usage!$D$5:$ABF$11,MATCH(UsagePerHour!$B$100,Usage!$C$5:$C$11,0),MATCH(UsagePerHour!WD$4,Usage!$D$3:$ABF$3,0)),"")</f>
        <v/>
      </c>
      <c r="WE107" s="6" t="str">
        <f>IFERROR(INDEX(Sales!$D$5:$ABF$18,MATCH(UsagePerHour!$B107,Sales!$C$5:$C$18,0),MATCH(UsagePerHour!WE$4,Sales!$D$3:$ABF$3,0))/WE$2*INDEX(Usage!$D$5:$ABF$11,MATCH(UsagePerHour!$B$100,Usage!$C$5:$C$11,0),MATCH(UsagePerHour!WE$4,Usage!$D$3:$ABF$3,0)),"")</f>
        <v/>
      </c>
      <c r="WF107" s="6" t="str">
        <f>IFERROR(INDEX(Sales!$D$5:$ABF$18,MATCH(UsagePerHour!$B107,Sales!$C$5:$C$18,0),MATCH(UsagePerHour!WF$4,Sales!$D$3:$ABF$3,0))/WF$2*INDEX(Usage!$D$5:$ABF$11,MATCH(UsagePerHour!$B$100,Usage!$C$5:$C$11,0),MATCH(UsagePerHour!WF$4,Usage!$D$3:$ABF$3,0)),"")</f>
        <v/>
      </c>
      <c r="WG107" s="6" t="str">
        <f>IFERROR(INDEX(Sales!$D$5:$ABF$18,MATCH(UsagePerHour!$B107,Sales!$C$5:$C$18,0),MATCH(UsagePerHour!WG$4,Sales!$D$3:$ABF$3,0))/WG$2*INDEX(Usage!$D$5:$ABF$11,MATCH(UsagePerHour!$B$100,Usage!$C$5:$C$11,0),MATCH(UsagePerHour!WG$4,Usage!$D$3:$ABF$3,0)),"")</f>
        <v/>
      </c>
      <c r="WH107" s="6" t="str">
        <f>IFERROR(INDEX(Sales!$D$5:$ABF$18,MATCH(UsagePerHour!$B107,Sales!$C$5:$C$18,0),MATCH(UsagePerHour!WH$4,Sales!$D$3:$ABF$3,0))/WH$2*INDEX(Usage!$D$5:$ABF$11,MATCH(UsagePerHour!$B$100,Usage!$C$5:$C$11,0),MATCH(UsagePerHour!WH$4,Usage!$D$3:$ABF$3,0)),"")</f>
        <v/>
      </c>
      <c r="WI107" s="6" t="str">
        <f>IFERROR(INDEX(Sales!$D$5:$ABF$18,MATCH(UsagePerHour!$B107,Sales!$C$5:$C$18,0),MATCH(UsagePerHour!WI$4,Sales!$D$3:$ABF$3,0))/WI$2*INDEX(Usage!$D$5:$ABF$11,MATCH(UsagePerHour!$B$100,Usage!$C$5:$C$11,0),MATCH(UsagePerHour!WI$4,Usage!$D$3:$ABF$3,0)),"")</f>
        <v/>
      </c>
      <c r="WJ107" s="6" t="str">
        <f>IFERROR(INDEX(Sales!$D$5:$ABF$18,MATCH(UsagePerHour!$B107,Sales!$C$5:$C$18,0),MATCH(UsagePerHour!WJ$4,Sales!$D$3:$ABF$3,0))/WJ$2*INDEX(Usage!$D$5:$ABF$11,MATCH(UsagePerHour!$B$100,Usage!$C$5:$C$11,0),MATCH(UsagePerHour!WJ$4,Usage!$D$3:$ABF$3,0)),"")</f>
        <v/>
      </c>
      <c r="WK107" s="6" t="str">
        <f>IFERROR(INDEX(Sales!$D$5:$ABF$18,MATCH(UsagePerHour!$B107,Sales!$C$5:$C$18,0),MATCH(UsagePerHour!WK$4,Sales!$D$3:$ABF$3,0))/WK$2*INDEX(Usage!$D$5:$ABF$11,MATCH(UsagePerHour!$B$100,Usage!$C$5:$C$11,0),MATCH(UsagePerHour!WK$4,Usage!$D$3:$ABF$3,0)),"")</f>
        <v/>
      </c>
      <c r="WL107" s="6" t="str">
        <f>IFERROR(INDEX(Sales!$D$5:$ABF$18,MATCH(UsagePerHour!$B107,Sales!$C$5:$C$18,0),MATCH(UsagePerHour!WL$4,Sales!$D$3:$ABF$3,0))/WL$2*INDEX(Usage!$D$5:$ABF$11,MATCH(UsagePerHour!$B$100,Usage!$C$5:$C$11,0),MATCH(UsagePerHour!WL$4,Usage!$D$3:$ABF$3,0)),"")</f>
        <v/>
      </c>
      <c r="WM107" s="6" t="str">
        <f>IFERROR(INDEX(Sales!$D$5:$ABF$18,MATCH(UsagePerHour!$B107,Sales!$C$5:$C$18,0),MATCH(UsagePerHour!WM$4,Sales!$D$3:$ABF$3,0))/WM$2*INDEX(Usage!$D$5:$ABF$11,MATCH(UsagePerHour!$B$100,Usage!$C$5:$C$11,0),MATCH(UsagePerHour!WM$4,Usage!$D$3:$ABF$3,0)),"")</f>
        <v/>
      </c>
      <c r="WN107" s="6" t="str">
        <f>IFERROR(INDEX(Sales!$D$5:$ABF$18,MATCH(UsagePerHour!$B107,Sales!$C$5:$C$18,0),MATCH(UsagePerHour!WN$4,Sales!$D$3:$ABF$3,0))/WN$2*INDEX(Usage!$D$5:$ABF$11,MATCH(UsagePerHour!$B$100,Usage!$C$5:$C$11,0),MATCH(UsagePerHour!WN$4,Usage!$D$3:$ABF$3,0)),"")</f>
        <v/>
      </c>
      <c r="WO107" s="6" t="str">
        <f>IFERROR(INDEX(Sales!$D$5:$ABF$18,MATCH(UsagePerHour!$B107,Sales!$C$5:$C$18,0),MATCH(UsagePerHour!WO$4,Sales!$D$3:$ABF$3,0))/WO$2*INDEX(Usage!$D$5:$ABF$11,MATCH(UsagePerHour!$B$100,Usage!$C$5:$C$11,0),MATCH(UsagePerHour!WO$4,Usage!$D$3:$ABF$3,0)),"")</f>
        <v/>
      </c>
      <c r="WP107" s="6" t="str">
        <f>IFERROR(INDEX(Sales!$D$5:$ABF$18,MATCH(UsagePerHour!$B107,Sales!$C$5:$C$18,0),MATCH(UsagePerHour!WP$4,Sales!$D$3:$ABF$3,0))/WP$2*INDEX(Usage!$D$5:$ABF$11,MATCH(UsagePerHour!$B$100,Usage!$C$5:$C$11,0),MATCH(UsagePerHour!WP$4,Usage!$D$3:$ABF$3,0)),"")</f>
        <v/>
      </c>
      <c r="WQ107" s="6" t="str">
        <f>IFERROR(INDEX(Sales!$D$5:$ABF$18,MATCH(UsagePerHour!$B107,Sales!$C$5:$C$18,0),MATCH(UsagePerHour!WQ$4,Sales!$D$3:$ABF$3,0))/WQ$2*INDEX(Usage!$D$5:$ABF$11,MATCH(UsagePerHour!$B$100,Usage!$C$5:$C$11,0),MATCH(UsagePerHour!WQ$4,Usage!$D$3:$ABF$3,0)),"")</f>
        <v/>
      </c>
      <c r="WR107" s="6" t="str">
        <f>IFERROR(INDEX(Sales!$D$5:$ABF$18,MATCH(UsagePerHour!$B107,Sales!$C$5:$C$18,0),MATCH(UsagePerHour!WR$4,Sales!$D$3:$ABF$3,0))/WR$2*INDEX(Usage!$D$5:$ABF$11,MATCH(UsagePerHour!$B$100,Usage!$C$5:$C$11,0),MATCH(UsagePerHour!WR$4,Usage!$D$3:$ABF$3,0)),"")</f>
        <v/>
      </c>
      <c r="WS107" s="6" t="str">
        <f>IFERROR(INDEX(Sales!$D$5:$ABF$18,MATCH(UsagePerHour!$B107,Sales!$C$5:$C$18,0),MATCH(UsagePerHour!WS$4,Sales!$D$3:$ABF$3,0))/WS$2*INDEX(Usage!$D$5:$ABF$11,MATCH(UsagePerHour!$B$100,Usage!$C$5:$C$11,0),MATCH(UsagePerHour!WS$4,Usage!$D$3:$ABF$3,0)),"")</f>
        <v/>
      </c>
      <c r="WT107" s="6" t="str">
        <f>IFERROR(INDEX(Sales!$D$5:$ABF$18,MATCH(UsagePerHour!$B107,Sales!$C$5:$C$18,0),MATCH(UsagePerHour!WT$4,Sales!$D$3:$ABF$3,0))/WT$2*INDEX(Usage!$D$5:$ABF$11,MATCH(UsagePerHour!$B$100,Usage!$C$5:$C$11,0),MATCH(UsagePerHour!WT$4,Usage!$D$3:$ABF$3,0)),"")</f>
        <v/>
      </c>
      <c r="WU107" s="6" t="str">
        <f>IFERROR(INDEX(Sales!$D$5:$ABF$18,MATCH(UsagePerHour!$B107,Sales!$C$5:$C$18,0),MATCH(UsagePerHour!WU$4,Sales!$D$3:$ABF$3,0))/WU$2*INDEX(Usage!$D$5:$ABF$11,MATCH(UsagePerHour!$B$100,Usage!$C$5:$C$11,0),MATCH(UsagePerHour!WU$4,Usage!$D$3:$ABF$3,0)),"")</f>
        <v/>
      </c>
      <c r="WV107" s="6" t="str">
        <f>IFERROR(INDEX(Sales!$D$5:$ABF$18,MATCH(UsagePerHour!$B107,Sales!$C$5:$C$18,0),MATCH(UsagePerHour!WV$4,Sales!$D$3:$ABF$3,0))/WV$2*INDEX(Usage!$D$5:$ABF$11,MATCH(UsagePerHour!$B$100,Usage!$C$5:$C$11,0),MATCH(UsagePerHour!WV$4,Usage!$D$3:$ABF$3,0)),"")</f>
        <v/>
      </c>
      <c r="WW107" s="6" t="str">
        <f>IFERROR(INDEX(Sales!$D$5:$ABF$18,MATCH(UsagePerHour!$B107,Sales!$C$5:$C$18,0),MATCH(UsagePerHour!WW$4,Sales!$D$3:$ABF$3,0))/WW$2*INDEX(Usage!$D$5:$ABF$11,MATCH(UsagePerHour!$B$100,Usage!$C$5:$C$11,0),MATCH(UsagePerHour!WW$4,Usage!$D$3:$ABF$3,0)),"")</f>
        <v/>
      </c>
      <c r="WX107" s="6" t="str">
        <f>IFERROR(INDEX(Sales!$D$5:$ABF$18,MATCH(UsagePerHour!$B107,Sales!$C$5:$C$18,0),MATCH(UsagePerHour!WX$4,Sales!$D$3:$ABF$3,0))/WX$2*INDEX(Usage!$D$5:$ABF$11,MATCH(UsagePerHour!$B$100,Usage!$C$5:$C$11,0),MATCH(UsagePerHour!WX$4,Usage!$D$3:$ABF$3,0)),"")</f>
        <v/>
      </c>
      <c r="WY107" s="6" t="str">
        <f>IFERROR(INDEX(Sales!$D$5:$ABF$18,MATCH(UsagePerHour!$B107,Sales!$C$5:$C$18,0),MATCH(UsagePerHour!WY$4,Sales!$D$3:$ABF$3,0))/WY$2*INDEX(Usage!$D$5:$ABF$11,MATCH(UsagePerHour!$B$100,Usage!$C$5:$C$11,0),MATCH(UsagePerHour!WY$4,Usage!$D$3:$ABF$3,0)),"")</f>
        <v/>
      </c>
      <c r="WZ107" s="6" t="str">
        <f>IFERROR(INDEX(Sales!$D$5:$ABF$18,MATCH(UsagePerHour!$B107,Sales!$C$5:$C$18,0),MATCH(UsagePerHour!WZ$4,Sales!$D$3:$ABF$3,0))/WZ$2*INDEX(Usage!$D$5:$ABF$11,MATCH(UsagePerHour!$B$100,Usage!$C$5:$C$11,0),MATCH(UsagePerHour!WZ$4,Usage!$D$3:$ABF$3,0)),"")</f>
        <v/>
      </c>
      <c r="XA107" s="6" t="str">
        <f>IFERROR(INDEX(Sales!$D$5:$ABF$18,MATCH(UsagePerHour!$B107,Sales!$C$5:$C$18,0),MATCH(UsagePerHour!XA$4,Sales!$D$3:$ABF$3,0))/XA$2*INDEX(Usage!$D$5:$ABF$11,MATCH(UsagePerHour!$B$100,Usage!$C$5:$C$11,0),MATCH(UsagePerHour!XA$4,Usage!$D$3:$ABF$3,0)),"")</f>
        <v/>
      </c>
      <c r="XB107" s="6" t="str">
        <f>IFERROR(INDEX(Sales!$D$5:$ABF$18,MATCH(UsagePerHour!$B107,Sales!$C$5:$C$18,0),MATCH(UsagePerHour!XB$4,Sales!$D$3:$ABF$3,0))/XB$2*INDEX(Usage!$D$5:$ABF$11,MATCH(UsagePerHour!$B$100,Usage!$C$5:$C$11,0),MATCH(UsagePerHour!XB$4,Usage!$D$3:$ABF$3,0)),"")</f>
        <v/>
      </c>
      <c r="XC107" s="6" t="str">
        <f>IFERROR(INDEX(Sales!$D$5:$ABF$18,MATCH(UsagePerHour!$B107,Sales!$C$5:$C$18,0),MATCH(UsagePerHour!XC$4,Sales!$D$3:$ABF$3,0))/XC$2*INDEX(Usage!$D$5:$ABF$11,MATCH(UsagePerHour!$B$100,Usage!$C$5:$C$11,0),MATCH(UsagePerHour!XC$4,Usage!$D$3:$ABF$3,0)),"")</f>
        <v/>
      </c>
      <c r="XD107" s="6" t="str">
        <f>IFERROR(INDEX(Sales!$D$5:$ABF$18,MATCH(UsagePerHour!$B107,Sales!$C$5:$C$18,0),MATCH(UsagePerHour!XD$4,Sales!$D$3:$ABF$3,0))/XD$2*INDEX(Usage!$D$5:$ABF$11,MATCH(UsagePerHour!$B$100,Usage!$C$5:$C$11,0),MATCH(UsagePerHour!XD$4,Usage!$D$3:$ABF$3,0)),"")</f>
        <v/>
      </c>
      <c r="XE107" s="6" t="str">
        <f>IFERROR(INDEX(Sales!$D$5:$ABF$18,MATCH(UsagePerHour!$B107,Sales!$C$5:$C$18,0),MATCH(UsagePerHour!XE$4,Sales!$D$3:$ABF$3,0))/XE$2*INDEX(Usage!$D$5:$ABF$11,MATCH(UsagePerHour!$B$100,Usage!$C$5:$C$11,0),MATCH(UsagePerHour!XE$4,Usage!$D$3:$ABF$3,0)),"")</f>
        <v/>
      </c>
      <c r="XF107" s="6" t="str">
        <f>IFERROR(INDEX(Sales!$D$5:$ABF$18,MATCH(UsagePerHour!$B107,Sales!$C$5:$C$18,0),MATCH(UsagePerHour!XF$4,Sales!$D$3:$ABF$3,0))/XF$2*INDEX(Usage!$D$5:$ABF$11,MATCH(UsagePerHour!$B$100,Usage!$C$5:$C$11,0),MATCH(UsagePerHour!XF$4,Usage!$D$3:$ABF$3,0)),"")</f>
        <v/>
      </c>
      <c r="XG107" s="6" t="str">
        <f>IFERROR(INDEX(Sales!$D$5:$ABF$18,MATCH(UsagePerHour!$B107,Sales!$C$5:$C$18,0),MATCH(UsagePerHour!XG$4,Sales!$D$3:$ABF$3,0))/XG$2*INDEX(Usage!$D$5:$ABF$11,MATCH(UsagePerHour!$B$100,Usage!$C$5:$C$11,0),MATCH(UsagePerHour!XG$4,Usage!$D$3:$ABF$3,0)),"")</f>
        <v/>
      </c>
      <c r="XH107" s="6" t="str">
        <f>IFERROR(INDEX(Sales!$D$5:$ABF$18,MATCH(UsagePerHour!$B107,Sales!$C$5:$C$18,0),MATCH(UsagePerHour!XH$4,Sales!$D$3:$ABF$3,0))/XH$2*INDEX(Usage!$D$5:$ABF$11,MATCH(UsagePerHour!$B$100,Usage!$C$5:$C$11,0),MATCH(UsagePerHour!XH$4,Usage!$D$3:$ABF$3,0)),"")</f>
        <v/>
      </c>
      <c r="XI107" s="6" t="str">
        <f>IFERROR(INDEX(Sales!$D$5:$ABF$18,MATCH(UsagePerHour!$B107,Sales!$C$5:$C$18,0),MATCH(UsagePerHour!XI$4,Sales!$D$3:$ABF$3,0))/XI$2*INDEX(Usage!$D$5:$ABF$11,MATCH(UsagePerHour!$B$100,Usage!$C$5:$C$11,0),MATCH(UsagePerHour!XI$4,Usage!$D$3:$ABF$3,0)),"")</f>
        <v/>
      </c>
      <c r="XJ107" s="6" t="str">
        <f>IFERROR(INDEX(Sales!$D$5:$ABF$18,MATCH(UsagePerHour!$B107,Sales!$C$5:$C$18,0),MATCH(UsagePerHour!XJ$4,Sales!$D$3:$ABF$3,0))/XJ$2*INDEX(Usage!$D$5:$ABF$11,MATCH(UsagePerHour!$B$100,Usage!$C$5:$C$11,0),MATCH(UsagePerHour!XJ$4,Usage!$D$3:$ABF$3,0)),"")</f>
        <v/>
      </c>
      <c r="XK107" s="6" t="str">
        <f>IFERROR(INDEX(Sales!$D$5:$ABF$18,MATCH(UsagePerHour!$B107,Sales!$C$5:$C$18,0),MATCH(UsagePerHour!XK$4,Sales!$D$3:$ABF$3,0))/XK$2*INDEX(Usage!$D$5:$ABF$11,MATCH(UsagePerHour!$B$100,Usage!$C$5:$C$11,0),MATCH(UsagePerHour!XK$4,Usage!$D$3:$ABF$3,0)),"")</f>
        <v/>
      </c>
      <c r="XL107" s="6" t="str">
        <f>IFERROR(INDEX(Sales!$D$5:$ABF$18,MATCH(UsagePerHour!$B107,Sales!$C$5:$C$18,0),MATCH(UsagePerHour!XL$4,Sales!$D$3:$ABF$3,0))/XL$2*INDEX(Usage!$D$5:$ABF$11,MATCH(UsagePerHour!$B$100,Usage!$C$5:$C$11,0),MATCH(UsagePerHour!XL$4,Usage!$D$3:$ABF$3,0)),"")</f>
        <v/>
      </c>
      <c r="XM107" s="6" t="str">
        <f>IFERROR(INDEX(Sales!$D$5:$ABF$18,MATCH(UsagePerHour!$B107,Sales!$C$5:$C$18,0),MATCH(UsagePerHour!XM$4,Sales!$D$3:$ABF$3,0))/XM$2*INDEX(Usage!$D$5:$ABF$11,MATCH(UsagePerHour!$B$100,Usage!$C$5:$C$11,0),MATCH(UsagePerHour!XM$4,Usage!$D$3:$ABF$3,0)),"")</f>
        <v/>
      </c>
      <c r="XN107" s="6" t="str">
        <f>IFERROR(INDEX(Sales!$D$5:$ABF$18,MATCH(UsagePerHour!$B107,Sales!$C$5:$C$18,0),MATCH(UsagePerHour!XN$4,Sales!$D$3:$ABF$3,0))/XN$2*INDEX(Usage!$D$5:$ABF$11,MATCH(UsagePerHour!$B$100,Usage!$C$5:$C$11,0),MATCH(UsagePerHour!XN$4,Usage!$D$3:$ABF$3,0)),"")</f>
        <v/>
      </c>
      <c r="XO107" s="6" t="str">
        <f>IFERROR(INDEX(Sales!$D$5:$ABF$18,MATCH(UsagePerHour!$B107,Sales!$C$5:$C$18,0),MATCH(UsagePerHour!XO$4,Sales!$D$3:$ABF$3,0))/XO$2*INDEX(Usage!$D$5:$ABF$11,MATCH(UsagePerHour!$B$100,Usage!$C$5:$C$11,0),MATCH(UsagePerHour!XO$4,Usage!$D$3:$ABF$3,0)),"")</f>
        <v/>
      </c>
      <c r="XP107" s="6" t="str">
        <f>IFERROR(INDEX(Sales!$D$5:$ABF$18,MATCH(UsagePerHour!$B107,Sales!$C$5:$C$18,0),MATCH(UsagePerHour!XP$4,Sales!$D$3:$ABF$3,0))/XP$2*INDEX(Usage!$D$5:$ABF$11,MATCH(UsagePerHour!$B$100,Usage!$C$5:$C$11,0),MATCH(UsagePerHour!XP$4,Usage!$D$3:$ABF$3,0)),"")</f>
        <v/>
      </c>
      <c r="XQ107" s="6" t="str">
        <f>IFERROR(INDEX(Sales!$D$5:$ABF$18,MATCH(UsagePerHour!$B107,Sales!$C$5:$C$18,0),MATCH(UsagePerHour!XQ$4,Sales!$D$3:$ABF$3,0))/XQ$2*INDEX(Usage!$D$5:$ABF$11,MATCH(UsagePerHour!$B$100,Usage!$C$5:$C$11,0),MATCH(UsagePerHour!XQ$4,Usage!$D$3:$ABF$3,0)),"")</f>
        <v/>
      </c>
      <c r="XR107" s="6" t="str">
        <f>IFERROR(INDEX(Sales!$D$5:$ABF$18,MATCH(UsagePerHour!$B107,Sales!$C$5:$C$18,0),MATCH(UsagePerHour!XR$4,Sales!$D$3:$ABF$3,0))/XR$2*INDEX(Usage!$D$5:$ABF$11,MATCH(UsagePerHour!$B$100,Usage!$C$5:$C$11,0),MATCH(UsagePerHour!XR$4,Usage!$D$3:$ABF$3,0)),"")</f>
        <v/>
      </c>
      <c r="XS107" s="6" t="str">
        <f>IFERROR(INDEX(Sales!$D$5:$ABF$18,MATCH(UsagePerHour!$B107,Sales!$C$5:$C$18,0),MATCH(UsagePerHour!XS$4,Sales!$D$3:$ABF$3,0))/XS$2*INDEX(Usage!$D$5:$ABF$11,MATCH(UsagePerHour!$B$100,Usage!$C$5:$C$11,0),MATCH(UsagePerHour!XS$4,Usage!$D$3:$ABF$3,0)),"")</f>
        <v/>
      </c>
      <c r="XT107" s="6" t="str">
        <f>IFERROR(INDEX(Sales!$D$5:$ABF$18,MATCH(UsagePerHour!$B107,Sales!$C$5:$C$18,0),MATCH(UsagePerHour!XT$4,Sales!$D$3:$ABF$3,0))/XT$2*INDEX(Usage!$D$5:$ABF$11,MATCH(UsagePerHour!$B$100,Usage!$C$5:$C$11,0),MATCH(UsagePerHour!XT$4,Usage!$D$3:$ABF$3,0)),"")</f>
        <v/>
      </c>
      <c r="XU107" s="6" t="str">
        <f>IFERROR(INDEX(Sales!$D$5:$ABF$18,MATCH(UsagePerHour!$B107,Sales!$C$5:$C$18,0),MATCH(UsagePerHour!XU$4,Sales!$D$3:$ABF$3,0))/XU$2*INDEX(Usage!$D$5:$ABF$11,MATCH(UsagePerHour!$B$100,Usage!$C$5:$C$11,0),MATCH(UsagePerHour!XU$4,Usage!$D$3:$ABF$3,0)),"")</f>
        <v/>
      </c>
      <c r="XV107" s="6" t="str">
        <f>IFERROR(INDEX(Sales!$D$5:$ABF$18,MATCH(UsagePerHour!$B107,Sales!$C$5:$C$18,0),MATCH(UsagePerHour!XV$4,Sales!$D$3:$ABF$3,0))/XV$2*INDEX(Usage!$D$5:$ABF$11,MATCH(UsagePerHour!$B$100,Usage!$C$5:$C$11,0),MATCH(UsagePerHour!XV$4,Usage!$D$3:$ABF$3,0)),"")</f>
        <v/>
      </c>
      <c r="XW107" s="6" t="str">
        <f>IFERROR(INDEX(Sales!$D$5:$ABF$18,MATCH(UsagePerHour!$B107,Sales!$C$5:$C$18,0),MATCH(UsagePerHour!XW$4,Sales!$D$3:$ABF$3,0))/XW$2*INDEX(Usage!$D$5:$ABF$11,MATCH(UsagePerHour!$B$100,Usage!$C$5:$C$11,0),MATCH(UsagePerHour!XW$4,Usage!$D$3:$ABF$3,0)),"")</f>
        <v/>
      </c>
      <c r="XX107" s="6" t="str">
        <f>IFERROR(INDEX(Sales!$D$5:$ABF$18,MATCH(UsagePerHour!$B107,Sales!$C$5:$C$18,0),MATCH(UsagePerHour!XX$4,Sales!$D$3:$ABF$3,0))/XX$2*INDEX(Usage!$D$5:$ABF$11,MATCH(UsagePerHour!$B$100,Usage!$C$5:$C$11,0),MATCH(UsagePerHour!XX$4,Usage!$D$3:$ABF$3,0)),"")</f>
        <v/>
      </c>
      <c r="XY107" s="6" t="str">
        <f>IFERROR(INDEX(Sales!$D$5:$ABF$18,MATCH(UsagePerHour!$B107,Sales!$C$5:$C$18,0),MATCH(UsagePerHour!XY$4,Sales!$D$3:$ABF$3,0))/XY$2*INDEX(Usage!$D$5:$ABF$11,MATCH(UsagePerHour!$B$100,Usage!$C$5:$C$11,0),MATCH(UsagePerHour!XY$4,Usage!$D$3:$ABF$3,0)),"")</f>
        <v/>
      </c>
      <c r="XZ107" s="6" t="str">
        <f>IFERROR(INDEX(Sales!$D$5:$ABF$18,MATCH(UsagePerHour!$B107,Sales!$C$5:$C$18,0),MATCH(UsagePerHour!XZ$4,Sales!$D$3:$ABF$3,0))/XZ$2*INDEX(Usage!$D$5:$ABF$11,MATCH(UsagePerHour!$B$100,Usage!$C$5:$C$11,0),MATCH(UsagePerHour!XZ$4,Usage!$D$3:$ABF$3,0)),"")</f>
        <v/>
      </c>
      <c r="YA107" s="6" t="str">
        <f>IFERROR(INDEX(Sales!$D$5:$ABF$18,MATCH(UsagePerHour!$B107,Sales!$C$5:$C$18,0),MATCH(UsagePerHour!YA$4,Sales!$D$3:$ABF$3,0))/YA$2*INDEX(Usage!$D$5:$ABF$11,MATCH(UsagePerHour!$B$100,Usage!$C$5:$C$11,0),MATCH(UsagePerHour!YA$4,Usage!$D$3:$ABF$3,0)),"")</f>
        <v/>
      </c>
      <c r="YB107" s="6" t="str">
        <f>IFERROR(INDEX(Sales!$D$5:$ABF$18,MATCH(UsagePerHour!$B107,Sales!$C$5:$C$18,0),MATCH(UsagePerHour!YB$4,Sales!$D$3:$ABF$3,0))/YB$2*INDEX(Usage!$D$5:$ABF$11,MATCH(UsagePerHour!$B$100,Usage!$C$5:$C$11,0),MATCH(UsagePerHour!YB$4,Usage!$D$3:$ABF$3,0)),"")</f>
        <v/>
      </c>
      <c r="YC107" s="6" t="str">
        <f>IFERROR(INDEX(Sales!$D$5:$ABF$18,MATCH(UsagePerHour!$B107,Sales!$C$5:$C$18,0),MATCH(UsagePerHour!YC$4,Sales!$D$3:$ABF$3,0))/YC$2*INDEX(Usage!$D$5:$ABF$11,MATCH(UsagePerHour!$B$100,Usage!$C$5:$C$11,0),MATCH(UsagePerHour!YC$4,Usage!$D$3:$ABF$3,0)),"")</f>
        <v/>
      </c>
      <c r="YD107" s="6" t="str">
        <f>IFERROR(INDEX(Sales!$D$5:$ABF$18,MATCH(UsagePerHour!$B107,Sales!$C$5:$C$18,0),MATCH(UsagePerHour!YD$4,Sales!$D$3:$ABF$3,0))/YD$2*INDEX(Usage!$D$5:$ABF$11,MATCH(UsagePerHour!$B$100,Usage!$C$5:$C$11,0),MATCH(UsagePerHour!YD$4,Usage!$D$3:$ABF$3,0)),"")</f>
        <v/>
      </c>
      <c r="YE107" s="6" t="str">
        <f>IFERROR(INDEX(Sales!$D$5:$ABF$18,MATCH(UsagePerHour!$B107,Sales!$C$5:$C$18,0),MATCH(UsagePerHour!YE$4,Sales!$D$3:$ABF$3,0))/YE$2*INDEX(Usage!$D$5:$ABF$11,MATCH(UsagePerHour!$B$100,Usage!$C$5:$C$11,0),MATCH(UsagePerHour!YE$4,Usage!$D$3:$ABF$3,0)),"")</f>
        <v/>
      </c>
      <c r="YF107" s="6" t="str">
        <f>IFERROR(INDEX(Sales!$D$5:$ABF$18,MATCH(UsagePerHour!$B107,Sales!$C$5:$C$18,0),MATCH(UsagePerHour!YF$4,Sales!$D$3:$ABF$3,0))/YF$2*INDEX(Usage!$D$5:$ABF$11,MATCH(UsagePerHour!$B$100,Usage!$C$5:$C$11,0),MATCH(UsagePerHour!YF$4,Usage!$D$3:$ABF$3,0)),"")</f>
        <v/>
      </c>
      <c r="YG107" s="6" t="str">
        <f>IFERROR(INDEX(Sales!$D$5:$ABF$18,MATCH(UsagePerHour!$B107,Sales!$C$5:$C$18,0),MATCH(UsagePerHour!YG$4,Sales!$D$3:$ABF$3,0))/YG$2*INDEX(Usage!$D$5:$ABF$11,MATCH(UsagePerHour!$B$100,Usage!$C$5:$C$11,0),MATCH(UsagePerHour!YG$4,Usage!$D$3:$ABF$3,0)),"")</f>
        <v/>
      </c>
      <c r="YH107" s="6" t="str">
        <f>IFERROR(INDEX(Sales!$D$5:$ABF$18,MATCH(UsagePerHour!$B107,Sales!$C$5:$C$18,0),MATCH(UsagePerHour!YH$4,Sales!$D$3:$ABF$3,0))/YH$2*INDEX(Usage!$D$5:$ABF$11,MATCH(UsagePerHour!$B$100,Usage!$C$5:$C$11,0),MATCH(UsagePerHour!YH$4,Usage!$D$3:$ABF$3,0)),"")</f>
        <v/>
      </c>
      <c r="YI107" s="6" t="str">
        <f>IFERROR(INDEX(Sales!$D$5:$ABF$18,MATCH(UsagePerHour!$B107,Sales!$C$5:$C$18,0),MATCH(UsagePerHour!YI$4,Sales!$D$3:$ABF$3,0))/YI$2*INDEX(Usage!$D$5:$ABF$11,MATCH(UsagePerHour!$B$100,Usage!$C$5:$C$11,0),MATCH(UsagePerHour!YI$4,Usage!$D$3:$ABF$3,0)),"")</f>
        <v/>
      </c>
      <c r="YJ107" s="6" t="str">
        <f>IFERROR(INDEX(Sales!$D$5:$ABF$18,MATCH(UsagePerHour!$B107,Sales!$C$5:$C$18,0),MATCH(UsagePerHour!YJ$4,Sales!$D$3:$ABF$3,0))/YJ$2*INDEX(Usage!$D$5:$ABF$11,MATCH(UsagePerHour!$B$100,Usage!$C$5:$C$11,0),MATCH(UsagePerHour!YJ$4,Usage!$D$3:$ABF$3,0)),"")</f>
        <v/>
      </c>
      <c r="YK107" s="6" t="str">
        <f>IFERROR(INDEX(Sales!$D$5:$ABF$18,MATCH(UsagePerHour!$B107,Sales!$C$5:$C$18,0),MATCH(UsagePerHour!YK$4,Sales!$D$3:$ABF$3,0))/YK$2*INDEX(Usage!$D$5:$ABF$11,MATCH(UsagePerHour!$B$100,Usage!$C$5:$C$11,0),MATCH(UsagePerHour!YK$4,Usage!$D$3:$ABF$3,0)),"")</f>
        <v/>
      </c>
      <c r="YL107" s="6" t="str">
        <f>IFERROR(INDEX(Sales!$D$5:$ABF$18,MATCH(UsagePerHour!$B107,Sales!$C$5:$C$18,0),MATCH(UsagePerHour!YL$4,Sales!$D$3:$ABF$3,0))/YL$2*INDEX(Usage!$D$5:$ABF$11,MATCH(UsagePerHour!$B$100,Usage!$C$5:$C$11,0),MATCH(UsagePerHour!YL$4,Usage!$D$3:$ABF$3,0)),"")</f>
        <v/>
      </c>
      <c r="YM107" s="6" t="str">
        <f>IFERROR(INDEX(Sales!$D$5:$ABF$18,MATCH(UsagePerHour!$B107,Sales!$C$5:$C$18,0),MATCH(UsagePerHour!YM$4,Sales!$D$3:$ABF$3,0))/YM$2*INDEX(Usage!$D$5:$ABF$11,MATCH(UsagePerHour!$B$100,Usage!$C$5:$C$11,0),MATCH(UsagePerHour!YM$4,Usage!$D$3:$ABF$3,0)),"")</f>
        <v/>
      </c>
      <c r="YN107" s="6" t="str">
        <f>IFERROR(INDEX(Sales!$D$5:$ABF$18,MATCH(UsagePerHour!$B107,Sales!$C$5:$C$18,0),MATCH(UsagePerHour!YN$4,Sales!$D$3:$ABF$3,0))/YN$2*INDEX(Usage!$D$5:$ABF$11,MATCH(UsagePerHour!$B$100,Usage!$C$5:$C$11,0),MATCH(UsagePerHour!YN$4,Usage!$D$3:$ABF$3,0)),"")</f>
        <v/>
      </c>
      <c r="YO107" s="6" t="str">
        <f>IFERROR(INDEX(Sales!$D$5:$ABF$18,MATCH(UsagePerHour!$B107,Sales!$C$5:$C$18,0),MATCH(UsagePerHour!YO$4,Sales!$D$3:$ABF$3,0))/YO$2*INDEX(Usage!$D$5:$ABF$11,MATCH(UsagePerHour!$B$100,Usage!$C$5:$C$11,0),MATCH(UsagePerHour!YO$4,Usage!$D$3:$ABF$3,0)),"")</f>
        <v/>
      </c>
      <c r="YP107" s="6" t="str">
        <f>IFERROR(INDEX(Sales!$D$5:$ABF$18,MATCH(UsagePerHour!$B107,Sales!$C$5:$C$18,0),MATCH(UsagePerHour!YP$4,Sales!$D$3:$ABF$3,0))/YP$2*INDEX(Usage!$D$5:$ABF$11,MATCH(UsagePerHour!$B$100,Usage!$C$5:$C$11,0),MATCH(UsagePerHour!YP$4,Usage!$D$3:$ABF$3,0)),"")</f>
        <v/>
      </c>
      <c r="YQ107" s="6" t="str">
        <f>IFERROR(INDEX(Sales!$D$5:$ABF$18,MATCH(UsagePerHour!$B107,Sales!$C$5:$C$18,0),MATCH(UsagePerHour!YQ$4,Sales!$D$3:$ABF$3,0))/YQ$2*INDEX(Usage!$D$5:$ABF$11,MATCH(UsagePerHour!$B$100,Usage!$C$5:$C$11,0),MATCH(UsagePerHour!YQ$4,Usage!$D$3:$ABF$3,0)),"")</f>
        <v/>
      </c>
      <c r="YR107" s="6" t="str">
        <f>IFERROR(INDEX(Sales!$D$5:$ABF$18,MATCH(UsagePerHour!$B107,Sales!$C$5:$C$18,0),MATCH(UsagePerHour!YR$4,Sales!$D$3:$ABF$3,0))/YR$2*INDEX(Usage!$D$5:$ABF$11,MATCH(UsagePerHour!$B$100,Usage!$C$5:$C$11,0),MATCH(UsagePerHour!YR$4,Usage!$D$3:$ABF$3,0)),"")</f>
        <v/>
      </c>
      <c r="YS107" s="6" t="str">
        <f>IFERROR(INDEX(Sales!$D$5:$ABF$18,MATCH(UsagePerHour!$B107,Sales!$C$5:$C$18,0),MATCH(UsagePerHour!YS$4,Sales!$D$3:$ABF$3,0))/YS$2*INDEX(Usage!$D$5:$ABF$11,MATCH(UsagePerHour!$B$100,Usage!$C$5:$C$11,0),MATCH(UsagePerHour!YS$4,Usage!$D$3:$ABF$3,0)),"")</f>
        <v/>
      </c>
      <c r="YT107" s="6" t="str">
        <f>IFERROR(INDEX(Sales!$D$5:$ABF$18,MATCH(UsagePerHour!$B107,Sales!$C$5:$C$18,0),MATCH(UsagePerHour!YT$4,Sales!$D$3:$ABF$3,0))/YT$2*INDEX(Usage!$D$5:$ABF$11,MATCH(UsagePerHour!$B$100,Usage!$C$5:$C$11,0),MATCH(UsagePerHour!YT$4,Usage!$D$3:$ABF$3,0)),"")</f>
        <v/>
      </c>
      <c r="YU107" s="6" t="str">
        <f>IFERROR(INDEX(Sales!$D$5:$ABF$18,MATCH(UsagePerHour!$B107,Sales!$C$5:$C$18,0),MATCH(UsagePerHour!YU$4,Sales!$D$3:$ABF$3,0))/YU$2*INDEX(Usage!$D$5:$ABF$11,MATCH(UsagePerHour!$B$100,Usage!$C$5:$C$11,0),MATCH(UsagePerHour!YU$4,Usage!$D$3:$ABF$3,0)),"")</f>
        <v/>
      </c>
      <c r="YV107" s="6" t="str">
        <f>IFERROR(INDEX(Sales!$D$5:$ABF$18,MATCH(UsagePerHour!$B107,Sales!$C$5:$C$18,0),MATCH(UsagePerHour!YV$4,Sales!$D$3:$ABF$3,0))/YV$2*INDEX(Usage!$D$5:$ABF$11,MATCH(UsagePerHour!$B$100,Usage!$C$5:$C$11,0),MATCH(UsagePerHour!YV$4,Usage!$D$3:$ABF$3,0)),"")</f>
        <v/>
      </c>
      <c r="YW107" s="6" t="str">
        <f>IFERROR(INDEX(Sales!$D$5:$ABF$18,MATCH(UsagePerHour!$B107,Sales!$C$5:$C$18,0),MATCH(UsagePerHour!YW$4,Sales!$D$3:$ABF$3,0))/YW$2*INDEX(Usage!$D$5:$ABF$11,MATCH(UsagePerHour!$B$100,Usage!$C$5:$C$11,0),MATCH(UsagePerHour!YW$4,Usage!$D$3:$ABF$3,0)),"")</f>
        <v/>
      </c>
      <c r="YX107" s="6" t="str">
        <f>IFERROR(INDEX(Sales!$D$5:$ABF$18,MATCH(UsagePerHour!$B107,Sales!$C$5:$C$18,0),MATCH(UsagePerHour!YX$4,Sales!$D$3:$ABF$3,0))/YX$2*INDEX(Usage!$D$5:$ABF$11,MATCH(UsagePerHour!$B$100,Usage!$C$5:$C$11,0),MATCH(UsagePerHour!YX$4,Usage!$D$3:$ABF$3,0)),"")</f>
        <v/>
      </c>
      <c r="YY107" s="6" t="str">
        <f>IFERROR(INDEX(Sales!$D$5:$ABF$18,MATCH(UsagePerHour!$B107,Sales!$C$5:$C$18,0),MATCH(UsagePerHour!YY$4,Sales!$D$3:$ABF$3,0))/YY$2*INDEX(Usage!$D$5:$ABF$11,MATCH(UsagePerHour!$B$100,Usage!$C$5:$C$11,0),MATCH(UsagePerHour!YY$4,Usage!$D$3:$ABF$3,0)),"")</f>
        <v/>
      </c>
      <c r="YZ107" s="6" t="str">
        <f>IFERROR(INDEX(Sales!$D$5:$ABF$18,MATCH(UsagePerHour!$B107,Sales!$C$5:$C$18,0),MATCH(UsagePerHour!YZ$4,Sales!$D$3:$ABF$3,0))/YZ$2*INDEX(Usage!$D$5:$ABF$11,MATCH(UsagePerHour!$B$100,Usage!$C$5:$C$11,0),MATCH(UsagePerHour!YZ$4,Usage!$D$3:$ABF$3,0)),"")</f>
        <v/>
      </c>
      <c r="ZA107" s="6" t="str">
        <f>IFERROR(INDEX(Sales!$D$5:$ABF$18,MATCH(UsagePerHour!$B107,Sales!$C$5:$C$18,0),MATCH(UsagePerHour!ZA$4,Sales!$D$3:$ABF$3,0))/ZA$2*INDEX(Usage!$D$5:$ABF$11,MATCH(UsagePerHour!$B$100,Usage!$C$5:$C$11,0),MATCH(UsagePerHour!ZA$4,Usage!$D$3:$ABF$3,0)),"")</f>
        <v/>
      </c>
      <c r="ZB107" s="6" t="str">
        <f>IFERROR(INDEX(Sales!$D$5:$ABF$18,MATCH(UsagePerHour!$B107,Sales!$C$5:$C$18,0),MATCH(UsagePerHour!ZB$4,Sales!$D$3:$ABF$3,0))/ZB$2*INDEX(Usage!$D$5:$ABF$11,MATCH(UsagePerHour!$B$100,Usage!$C$5:$C$11,0),MATCH(UsagePerHour!ZB$4,Usage!$D$3:$ABF$3,0)),"")</f>
        <v/>
      </c>
      <c r="ZC107" s="6" t="str">
        <f>IFERROR(INDEX(Sales!$D$5:$ABF$18,MATCH(UsagePerHour!$B107,Sales!$C$5:$C$18,0),MATCH(UsagePerHour!ZC$4,Sales!$D$3:$ABF$3,0))/ZC$2*INDEX(Usage!$D$5:$ABF$11,MATCH(UsagePerHour!$B$100,Usage!$C$5:$C$11,0),MATCH(UsagePerHour!ZC$4,Usage!$D$3:$ABF$3,0)),"")</f>
        <v/>
      </c>
      <c r="ZD107" s="6" t="str">
        <f>IFERROR(INDEX(Sales!$D$5:$ABF$18,MATCH(UsagePerHour!$B107,Sales!$C$5:$C$18,0),MATCH(UsagePerHour!ZD$4,Sales!$D$3:$ABF$3,0))/ZD$2*INDEX(Usage!$D$5:$ABF$11,MATCH(UsagePerHour!$B$100,Usage!$C$5:$C$11,0),MATCH(UsagePerHour!ZD$4,Usage!$D$3:$ABF$3,0)),"")</f>
        <v/>
      </c>
      <c r="ZE107" s="6" t="str">
        <f>IFERROR(INDEX(Sales!$D$5:$ABF$18,MATCH(UsagePerHour!$B107,Sales!$C$5:$C$18,0),MATCH(UsagePerHour!ZE$4,Sales!$D$3:$ABF$3,0))/ZE$2*INDEX(Usage!$D$5:$ABF$11,MATCH(UsagePerHour!$B$100,Usage!$C$5:$C$11,0),MATCH(UsagePerHour!ZE$4,Usage!$D$3:$ABF$3,0)),"")</f>
        <v/>
      </c>
      <c r="ZF107" s="6" t="str">
        <f>IFERROR(INDEX(Sales!$D$5:$ABF$18,MATCH(UsagePerHour!$B107,Sales!$C$5:$C$18,0),MATCH(UsagePerHour!ZF$4,Sales!$D$3:$ABF$3,0))/ZF$2*INDEX(Usage!$D$5:$ABF$11,MATCH(UsagePerHour!$B$100,Usage!$C$5:$C$11,0),MATCH(UsagePerHour!ZF$4,Usage!$D$3:$ABF$3,0)),"")</f>
        <v/>
      </c>
      <c r="ZG107" s="6" t="str">
        <f>IFERROR(INDEX(Sales!$D$5:$ABF$18,MATCH(UsagePerHour!$B107,Sales!$C$5:$C$18,0),MATCH(UsagePerHour!ZG$4,Sales!$D$3:$ABF$3,0))/ZG$2*INDEX(Usage!$D$5:$ABF$11,MATCH(UsagePerHour!$B$100,Usage!$C$5:$C$11,0),MATCH(UsagePerHour!ZG$4,Usage!$D$3:$ABF$3,0)),"")</f>
        <v/>
      </c>
      <c r="ZH107" s="6" t="str">
        <f>IFERROR(INDEX(Sales!$D$5:$ABF$18,MATCH(UsagePerHour!$B107,Sales!$C$5:$C$18,0),MATCH(UsagePerHour!ZH$4,Sales!$D$3:$ABF$3,0))/ZH$2*INDEX(Usage!$D$5:$ABF$11,MATCH(UsagePerHour!$B$100,Usage!$C$5:$C$11,0),MATCH(UsagePerHour!ZH$4,Usage!$D$3:$ABF$3,0)),"")</f>
        <v/>
      </c>
      <c r="ZI107" s="6" t="str">
        <f>IFERROR(INDEX(Sales!$D$5:$ABF$18,MATCH(UsagePerHour!$B107,Sales!$C$5:$C$18,0),MATCH(UsagePerHour!ZI$4,Sales!$D$3:$ABF$3,0))/ZI$2*INDEX(Usage!$D$5:$ABF$11,MATCH(UsagePerHour!$B$100,Usage!$C$5:$C$11,0),MATCH(UsagePerHour!ZI$4,Usage!$D$3:$ABF$3,0)),"")</f>
        <v/>
      </c>
      <c r="ZJ107" s="6" t="str">
        <f>IFERROR(INDEX(Sales!$D$5:$ABF$18,MATCH(UsagePerHour!$B107,Sales!$C$5:$C$18,0),MATCH(UsagePerHour!ZJ$4,Sales!$D$3:$ABF$3,0))/ZJ$2*INDEX(Usage!$D$5:$ABF$11,MATCH(UsagePerHour!$B$100,Usage!$C$5:$C$11,0),MATCH(UsagePerHour!ZJ$4,Usage!$D$3:$ABF$3,0)),"")</f>
        <v/>
      </c>
      <c r="ZK107" s="6" t="str">
        <f>IFERROR(INDEX(Sales!$D$5:$ABF$18,MATCH(UsagePerHour!$B107,Sales!$C$5:$C$18,0),MATCH(UsagePerHour!ZK$4,Sales!$D$3:$ABF$3,0))/ZK$2*INDEX(Usage!$D$5:$ABF$11,MATCH(UsagePerHour!$B$100,Usage!$C$5:$C$11,0),MATCH(UsagePerHour!ZK$4,Usage!$D$3:$ABF$3,0)),"")</f>
        <v/>
      </c>
      <c r="ZL107" s="6" t="str">
        <f>IFERROR(INDEX(Sales!$D$5:$ABF$18,MATCH(UsagePerHour!$B107,Sales!$C$5:$C$18,0),MATCH(UsagePerHour!ZL$4,Sales!$D$3:$ABF$3,0))/ZL$2*INDEX(Usage!$D$5:$ABF$11,MATCH(UsagePerHour!$B$100,Usage!$C$5:$C$11,0),MATCH(UsagePerHour!ZL$4,Usage!$D$3:$ABF$3,0)),"")</f>
        <v/>
      </c>
      <c r="ZM107" s="6" t="str">
        <f>IFERROR(INDEX(Sales!$D$5:$ABF$18,MATCH(UsagePerHour!$B107,Sales!$C$5:$C$18,0),MATCH(UsagePerHour!ZM$4,Sales!$D$3:$ABF$3,0))/ZM$2*INDEX(Usage!$D$5:$ABF$11,MATCH(UsagePerHour!$B$100,Usage!$C$5:$C$11,0),MATCH(UsagePerHour!ZM$4,Usage!$D$3:$ABF$3,0)),"")</f>
        <v/>
      </c>
      <c r="ZN107" s="6" t="str">
        <f>IFERROR(INDEX(Sales!$D$5:$ABF$18,MATCH(UsagePerHour!$B107,Sales!$C$5:$C$18,0),MATCH(UsagePerHour!ZN$4,Sales!$D$3:$ABF$3,0))/ZN$2*INDEX(Usage!$D$5:$ABF$11,MATCH(UsagePerHour!$B$100,Usage!$C$5:$C$11,0),MATCH(UsagePerHour!ZN$4,Usage!$D$3:$ABF$3,0)),"")</f>
        <v/>
      </c>
      <c r="ZO107" s="6" t="str">
        <f>IFERROR(INDEX(Sales!$D$5:$ABF$18,MATCH(UsagePerHour!$B107,Sales!$C$5:$C$18,0),MATCH(UsagePerHour!ZO$4,Sales!$D$3:$ABF$3,0))/ZO$2*INDEX(Usage!$D$5:$ABF$11,MATCH(UsagePerHour!$B$100,Usage!$C$5:$C$11,0),MATCH(UsagePerHour!ZO$4,Usage!$D$3:$ABF$3,0)),"")</f>
        <v/>
      </c>
      <c r="ZP107" s="6" t="str">
        <f>IFERROR(INDEX(Sales!$D$5:$ABF$18,MATCH(UsagePerHour!$B107,Sales!$C$5:$C$18,0),MATCH(UsagePerHour!ZP$4,Sales!$D$3:$ABF$3,0))/ZP$2*INDEX(Usage!$D$5:$ABF$11,MATCH(UsagePerHour!$B$100,Usage!$C$5:$C$11,0),MATCH(UsagePerHour!ZP$4,Usage!$D$3:$ABF$3,0)),"")</f>
        <v/>
      </c>
      <c r="ZQ107" s="6" t="str">
        <f>IFERROR(INDEX(Sales!$D$5:$ABF$18,MATCH(UsagePerHour!$B107,Sales!$C$5:$C$18,0),MATCH(UsagePerHour!ZQ$4,Sales!$D$3:$ABF$3,0))/ZQ$2*INDEX(Usage!$D$5:$ABF$11,MATCH(UsagePerHour!$B$100,Usage!$C$5:$C$11,0),MATCH(UsagePerHour!ZQ$4,Usage!$D$3:$ABF$3,0)),"")</f>
        <v/>
      </c>
      <c r="ZR107" s="6" t="str">
        <f>IFERROR(INDEX(Sales!$D$5:$ABF$18,MATCH(UsagePerHour!$B107,Sales!$C$5:$C$18,0),MATCH(UsagePerHour!ZR$4,Sales!$D$3:$ABF$3,0))/ZR$2*INDEX(Usage!$D$5:$ABF$11,MATCH(UsagePerHour!$B$100,Usage!$C$5:$C$11,0),MATCH(UsagePerHour!ZR$4,Usage!$D$3:$ABF$3,0)),"")</f>
        <v/>
      </c>
      <c r="ZS107" s="6" t="str">
        <f>IFERROR(INDEX(Sales!$D$5:$ABF$18,MATCH(UsagePerHour!$B107,Sales!$C$5:$C$18,0),MATCH(UsagePerHour!ZS$4,Sales!$D$3:$ABF$3,0))/ZS$2*INDEX(Usage!$D$5:$ABF$11,MATCH(UsagePerHour!$B$100,Usage!$C$5:$C$11,0),MATCH(UsagePerHour!ZS$4,Usage!$D$3:$ABF$3,0)),"")</f>
        <v/>
      </c>
      <c r="ZT107" s="6" t="str">
        <f>IFERROR(INDEX(Sales!$D$5:$ABF$18,MATCH(UsagePerHour!$B107,Sales!$C$5:$C$18,0),MATCH(UsagePerHour!ZT$4,Sales!$D$3:$ABF$3,0))/ZT$2*INDEX(Usage!$D$5:$ABF$11,MATCH(UsagePerHour!$B$100,Usage!$C$5:$C$11,0),MATCH(UsagePerHour!ZT$4,Usage!$D$3:$ABF$3,0)),"")</f>
        <v/>
      </c>
      <c r="ZU107" s="6" t="str">
        <f>IFERROR(INDEX(Sales!$D$5:$ABF$18,MATCH(UsagePerHour!$B107,Sales!$C$5:$C$18,0),MATCH(UsagePerHour!ZU$4,Sales!$D$3:$ABF$3,0))/ZU$2*INDEX(Usage!$D$5:$ABF$11,MATCH(UsagePerHour!$B$100,Usage!$C$5:$C$11,0),MATCH(UsagePerHour!ZU$4,Usage!$D$3:$ABF$3,0)),"")</f>
        <v/>
      </c>
      <c r="ZV107" s="6" t="str">
        <f>IFERROR(INDEX(Sales!$D$5:$ABF$18,MATCH(UsagePerHour!$B107,Sales!$C$5:$C$18,0),MATCH(UsagePerHour!ZV$4,Sales!$D$3:$ABF$3,0))/ZV$2*INDEX(Usage!$D$5:$ABF$11,MATCH(UsagePerHour!$B$100,Usage!$C$5:$C$11,0),MATCH(UsagePerHour!ZV$4,Usage!$D$3:$ABF$3,0)),"")</f>
        <v/>
      </c>
      <c r="ZW107" s="6" t="str">
        <f>IFERROR(INDEX(Sales!$D$5:$ABF$18,MATCH(UsagePerHour!$B107,Sales!$C$5:$C$18,0),MATCH(UsagePerHour!ZW$4,Sales!$D$3:$ABF$3,0))/ZW$2*INDEX(Usage!$D$5:$ABF$11,MATCH(UsagePerHour!$B$100,Usage!$C$5:$C$11,0),MATCH(UsagePerHour!ZW$4,Usage!$D$3:$ABF$3,0)),"")</f>
        <v/>
      </c>
      <c r="ZX107" s="6" t="str">
        <f>IFERROR(INDEX(Sales!$D$5:$ABF$18,MATCH(UsagePerHour!$B107,Sales!$C$5:$C$18,0),MATCH(UsagePerHour!ZX$4,Sales!$D$3:$ABF$3,0))/ZX$2*INDEX(Usage!$D$5:$ABF$11,MATCH(UsagePerHour!$B$100,Usage!$C$5:$C$11,0),MATCH(UsagePerHour!ZX$4,Usage!$D$3:$ABF$3,0)),"")</f>
        <v/>
      </c>
      <c r="ZY107" s="6" t="str">
        <f>IFERROR(INDEX(Sales!$D$5:$ABF$18,MATCH(UsagePerHour!$B107,Sales!$C$5:$C$18,0),MATCH(UsagePerHour!ZY$4,Sales!$D$3:$ABF$3,0))/ZY$2*INDEX(Usage!$D$5:$ABF$11,MATCH(UsagePerHour!$B$100,Usage!$C$5:$C$11,0),MATCH(UsagePerHour!ZY$4,Usage!$D$3:$ABF$3,0)),"")</f>
        <v/>
      </c>
      <c r="ZZ107" s="6" t="str">
        <f>IFERROR(INDEX(Sales!$D$5:$ABF$18,MATCH(UsagePerHour!$B107,Sales!$C$5:$C$18,0),MATCH(UsagePerHour!ZZ$4,Sales!$D$3:$ABF$3,0))/ZZ$2*INDEX(Usage!$D$5:$ABF$11,MATCH(UsagePerHour!$B$100,Usage!$C$5:$C$11,0),MATCH(UsagePerHour!ZZ$4,Usage!$D$3:$ABF$3,0)),"")</f>
        <v/>
      </c>
      <c r="AAA107" s="6" t="str">
        <f>IFERROR(INDEX(Sales!$D$5:$ABF$18,MATCH(UsagePerHour!$B107,Sales!$C$5:$C$18,0),MATCH(UsagePerHour!AAA$4,Sales!$D$3:$ABF$3,0))/AAA$2*INDEX(Usage!$D$5:$ABF$11,MATCH(UsagePerHour!$B$100,Usage!$C$5:$C$11,0),MATCH(UsagePerHour!AAA$4,Usage!$D$3:$ABF$3,0)),"")</f>
        <v/>
      </c>
      <c r="AAB107" s="6" t="str">
        <f>IFERROR(INDEX(Sales!$D$5:$ABF$18,MATCH(UsagePerHour!$B107,Sales!$C$5:$C$18,0),MATCH(UsagePerHour!AAB$4,Sales!$D$3:$ABF$3,0))/AAB$2*INDEX(Usage!$D$5:$ABF$11,MATCH(UsagePerHour!$B$100,Usage!$C$5:$C$11,0),MATCH(UsagePerHour!AAB$4,Usage!$D$3:$ABF$3,0)),"")</f>
        <v/>
      </c>
      <c r="AAC107" s="6" t="str">
        <f>IFERROR(INDEX(Sales!$D$5:$ABF$18,MATCH(UsagePerHour!$B107,Sales!$C$5:$C$18,0),MATCH(UsagePerHour!AAC$4,Sales!$D$3:$ABF$3,0))/AAC$2*INDEX(Usage!$D$5:$ABF$11,MATCH(UsagePerHour!$B$100,Usage!$C$5:$C$11,0),MATCH(UsagePerHour!AAC$4,Usage!$D$3:$ABF$3,0)),"")</f>
        <v/>
      </c>
      <c r="AAD107" s="6" t="str">
        <f>IFERROR(INDEX(Sales!$D$5:$ABF$18,MATCH(UsagePerHour!$B107,Sales!$C$5:$C$18,0),MATCH(UsagePerHour!AAD$4,Sales!$D$3:$ABF$3,0))/AAD$2*INDEX(Usage!$D$5:$ABF$11,MATCH(UsagePerHour!$B$100,Usage!$C$5:$C$11,0),MATCH(UsagePerHour!AAD$4,Usage!$D$3:$ABF$3,0)),"")</f>
        <v/>
      </c>
      <c r="AAE107" s="6" t="str">
        <f>IFERROR(INDEX(Sales!$D$5:$ABF$18,MATCH(UsagePerHour!$B107,Sales!$C$5:$C$18,0),MATCH(UsagePerHour!AAE$4,Sales!$D$3:$ABF$3,0))/AAE$2*INDEX(Usage!$D$5:$ABF$11,MATCH(UsagePerHour!$B$100,Usage!$C$5:$C$11,0),MATCH(UsagePerHour!AAE$4,Usage!$D$3:$ABF$3,0)),"")</f>
        <v/>
      </c>
      <c r="AAF107" s="6" t="str">
        <f>IFERROR(INDEX(Sales!$D$5:$ABF$18,MATCH(UsagePerHour!$B107,Sales!$C$5:$C$18,0),MATCH(UsagePerHour!AAF$4,Sales!$D$3:$ABF$3,0))/AAF$2*INDEX(Usage!$D$5:$ABF$11,MATCH(UsagePerHour!$B$100,Usage!$C$5:$C$11,0),MATCH(UsagePerHour!AAF$4,Usage!$D$3:$ABF$3,0)),"")</f>
        <v/>
      </c>
      <c r="AAG107" s="6" t="str">
        <f>IFERROR(INDEX(Sales!$D$5:$ABF$18,MATCH(UsagePerHour!$B107,Sales!$C$5:$C$18,0),MATCH(UsagePerHour!AAG$4,Sales!$D$3:$ABF$3,0))/AAG$2*INDEX(Usage!$D$5:$ABF$11,MATCH(UsagePerHour!$B$100,Usage!$C$5:$C$11,0),MATCH(UsagePerHour!AAG$4,Usage!$D$3:$ABF$3,0)),"")</f>
        <v/>
      </c>
      <c r="AAH107" s="6" t="str">
        <f>IFERROR(INDEX(Sales!$D$5:$ABF$18,MATCH(UsagePerHour!$B107,Sales!$C$5:$C$18,0),MATCH(UsagePerHour!AAH$4,Sales!$D$3:$ABF$3,0))/AAH$2*INDEX(Usage!$D$5:$ABF$11,MATCH(UsagePerHour!$B$100,Usage!$C$5:$C$11,0),MATCH(UsagePerHour!AAH$4,Usage!$D$3:$ABF$3,0)),"")</f>
        <v/>
      </c>
      <c r="AAI107" s="6" t="str">
        <f>IFERROR(INDEX(Sales!$D$5:$ABF$18,MATCH(UsagePerHour!$B107,Sales!$C$5:$C$18,0),MATCH(UsagePerHour!AAI$4,Sales!$D$3:$ABF$3,0))/AAI$2*INDEX(Usage!$D$5:$ABF$11,MATCH(UsagePerHour!$B$100,Usage!$C$5:$C$11,0),MATCH(UsagePerHour!AAI$4,Usage!$D$3:$ABF$3,0)),"")</f>
        <v/>
      </c>
      <c r="AAJ107" s="6" t="str">
        <f>IFERROR(INDEX(Sales!$D$5:$ABF$18,MATCH(UsagePerHour!$B107,Sales!$C$5:$C$18,0),MATCH(UsagePerHour!AAJ$4,Sales!$D$3:$ABF$3,0))/AAJ$2*INDEX(Usage!$D$5:$ABF$11,MATCH(UsagePerHour!$B$100,Usage!$C$5:$C$11,0),MATCH(UsagePerHour!AAJ$4,Usage!$D$3:$ABF$3,0)),"")</f>
        <v/>
      </c>
      <c r="AAK107" s="6" t="str">
        <f>IFERROR(INDEX(Sales!$D$5:$ABF$18,MATCH(UsagePerHour!$B107,Sales!$C$5:$C$18,0),MATCH(UsagePerHour!AAK$4,Sales!$D$3:$ABF$3,0))/AAK$2*INDEX(Usage!$D$5:$ABF$11,MATCH(UsagePerHour!$B$100,Usage!$C$5:$C$11,0),MATCH(UsagePerHour!AAK$4,Usage!$D$3:$ABF$3,0)),"")</f>
        <v/>
      </c>
      <c r="AAL107" s="6" t="str">
        <f>IFERROR(INDEX(Sales!$D$5:$ABF$18,MATCH(UsagePerHour!$B107,Sales!$C$5:$C$18,0),MATCH(UsagePerHour!AAL$4,Sales!$D$3:$ABF$3,0))/AAL$2*INDEX(Usage!$D$5:$ABF$11,MATCH(UsagePerHour!$B$100,Usage!$C$5:$C$11,0),MATCH(UsagePerHour!AAL$4,Usage!$D$3:$ABF$3,0)),"")</f>
        <v/>
      </c>
      <c r="AAM107" s="6" t="str">
        <f>IFERROR(INDEX(Sales!$D$5:$ABF$18,MATCH(UsagePerHour!$B107,Sales!$C$5:$C$18,0),MATCH(UsagePerHour!AAM$4,Sales!$D$3:$ABF$3,0))/AAM$2*INDEX(Usage!$D$5:$ABF$11,MATCH(UsagePerHour!$B$100,Usage!$C$5:$C$11,0),MATCH(UsagePerHour!AAM$4,Usage!$D$3:$ABF$3,0)),"")</f>
        <v/>
      </c>
      <c r="AAN107" s="6" t="str">
        <f>IFERROR(INDEX(Sales!$D$5:$ABF$18,MATCH(UsagePerHour!$B107,Sales!$C$5:$C$18,0),MATCH(UsagePerHour!AAN$4,Sales!$D$3:$ABF$3,0))/AAN$2*INDEX(Usage!$D$5:$ABF$11,MATCH(UsagePerHour!$B$100,Usage!$C$5:$C$11,0),MATCH(UsagePerHour!AAN$4,Usage!$D$3:$ABF$3,0)),"")</f>
        <v/>
      </c>
      <c r="AAO107" s="6" t="str">
        <f>IFERROR(INDEX(Sales!$D$5:$ABF$18,MATCH(UsagePerHour!$B107,Sales!$C$5:$C$18,0),MATCH(UsagePerHour!AAO$4,Sales!$D$3:$ABF$3,0))/AAO$2*INDEX(Usage!$D$5:$ABF$11,MATCH(UsagePerHour!$B$100,Usage!$C$5:$C$11,0),MATCH(UsagePerHour!AAO$4,Usage!$D$3:$ABF$3,0)),"")</f>
        <v/>
      </c>
      <c r="AAP107" s="6" t="str">
        <f>IFERROR(INDEX(Sales!$D$5:$ABF$18,MATCH(UsagePerHour!$B107,Sales!$C$5:$C$18,0),MATCH(UsagePerHour!AAP$4,Sales!$D$3:$ABF$3,0))/AAP$2*INDEX(Usage!$D$5:$ABF$11,MATCH(UsagePerHour!$B$100,Usage!$C$5:$C$11,0),MATCH(UsagePerHour!AAP$4,Usage!$D$3:$ABF$3,0)),"")</f>
        <v/>
      </c>
      <c r="AAQ107" s="6" t="str">
        <f>IFERROR(INDEX(Sales!$D$5:$ABF$18,MATCH(UsagePerHour!$B107,Sales!$C$5:$C$18,0),MATCH(UsagePerHour!AAQ$4,Sales!$D$3:$ABF$3,0))/AAQ$2*INDEX(Usage!$D$5:$ABF$11,MATCH(UsagePerHour!$B$100,Usage!$C$5:$C$11,0),MATCH(UsagePerHour!AAQ$4,Usage!$D$3:$ABF$3,0)),"")</f>
        <v/>
      </c>
      <c r="AAR107" s="6" t="str">
        <f>IFERROR(INDEX(Sales!$D$5:$ABF$18,MATCH(UsagePerHour!$B107,Sales!$C$5:$C$18,0),MATCH(UsagePerHour!AAR$4,Sales!$D$3:$ABF$3,0))/AAR$2*INDEX(Usage!$D$5:$ABF$11,MATCH(UsagePerHour!$B$100,Usage!$C$5:$C$11,0),MATCH(UsagePerHour!AAR$4,Usage!$D$3:$ABF$3,0)),"")</f>
        <v/>
      </c>
      <c r="AAS107" s="6" t="str">
        <f>IFERROR(INDEX(Sales!$D$5:$ABF$18,MATCH(UsagePerHour!$B107,Sales!$C$5:$C$18,0),MATCH(UsagePerHour!AAS$4,Sales!$D$3:$ABF$3,0))/AAS$2*INDEX(Usage!$D$5:$ABF$11,MATCH(UsagePerHour!$B$100,Usage!$C$5:$C$11,0),MATCH(UsagePerHour!AAS$4,Usage!$D$3:$ABF$3,0)),"")</f>
        <v/>
      </c>
      <c r="AAT107" s="6" t="str">
        <f>IFERROR(INDEX(Sales!$D$5:$ABF$18,MATCH(UsagePerHour!$B107,Sales!$C$5:$C$18,0),MATCH(UsagePerHour!AAT$4,Sales!$D$3:$ABF$3,0))/AAT$2*INDEX(Usage!$D$5:$ABF$11,MATCH(UsagePerHour!$B$100,Usage!$C$5:$C$11,0),MATCH(UsagePerHour!AAT$4,Usage!$D$3:$ABF$3,0)),"")</f>
        <v/>
      </c>
      <c r="AAU107" s="6" t="str">
        <f>IFERROR(INDEX(Sales!$D$5:$ABF$18,MATCH(UsagePerHour!$B107,Sales!$C$5:$C$18,0),MATCH(UsagePerHour!AAU$4,Sales!$D$3:$ABF$3,0))/AAU$2*INDEX(Usage!$D$5:$ABF$11,MATCH(UsagePerHour!$B$100,Usage!$C$5:$C$11,0),MATCH(UsagePerHour!AAU$4,Usage!$D$3:$ABF$3,0)),"")</f>
        <v/>
      </c>
      <c r="AAV107" s="6" t="str">
        <f>IFERROR(INDEX(Sales!$D$5:$ABF$18,MATCH(UsagePerHour!$B107,Sales!$C$5:$C$18,0),MATCH(UsagePerHour!AAV$4,Sales!$D$3:$ABF$3,0))/AAV$2*INDEX(Usage!$D$5:$ABF$11,MATCH(UsagePerHour!$B$100,Usage!$C$5:$C$11,0),MATCH(UsagePerHour!AAV$4,Usage!$D$3:$ABF$3,0)),"")</f>
        <v/>
      </c>
      <c r="AAW107" s="6" t="str">
        <f>IFERROR(INDEX(Sales!$D$5:$ABF$18,MATCH(UsagePerHour!$B107,Sales!$C$5:$C$18,0),MATCH(UsagePerHour!AAW$4,Sales!$D$3:$ABF$3,0))/AAW$2*INDEX(Usage!$D$5:$ABF$11,MATCH(UsagePerHour!$B$100,Usage!$C$5:$C$11,0),MATCH(UsagePerHour!AAW$4,Usage!$D$3:$ABF$3,0)),"")</f>
        <v/>
      </c>
      <c r="AAX107" s="6" t="str">
        <f>IFERROR(INDEX(Sales!$D$5:$ABF$18,MATCH(UsagePerHour!$B107,Sales!$C$5:$C$18,0),MATCH(UsagePerHour!AAX$4,Sales!$D$3:$ABF$3,0))/AAX$2*INDEX(Usage!$D$5:$ABF$11,MATCH(UsagePerHour!$B$100,Usage!$C$5:$C$11,0),MATCH(UsagePerHour!AAX$4,Usage!$D$3:$ABF$3,0)),"")</f>
        <v/>
      </c>
      <c r="AAY107" s="6" t="str">
        <f>IFERROR(INDEX(Sales!$D$5:$ABF$18,MATCH(UsagePerHour!$B107,Sales!$C$5:$C$18,0),MATCH(UsagePerHour!AAY$4,Sales!$D$3:$ABF$3,0))/AAY$2*INDEX(Usage!$D$5:$ABF$11,MATCH(UsagePerHour!$B$100,Usage!$C$5:$C$11,0),MATCH(UsagePerHour!AAY$4,Usage!$D$3:$ABF$3,0)),"")</f>
        <v/>
      </c>
      <c r="AAZ107" s="6" t="str">
        <f>IFERROR(INDEX(Sales!$D$5:$ABF$18,MATCH(UsagePerHour!$B107,Sales!$C$5:$C$18,0),MATCH(UsagePerHour!AAZ$4,Sales!$D$3:$ABF$3,0))/AAZ$2*INDEX(Usage!$D$5:$ABF$11,MATCH(UsagePerHour!$B$100,Usage!$C$5:$C$11,0),MATCH(UsagePerHour!AAZ$4,Usage!$D$3:$ABF$3,0)),"")</f>
        <v/>
      </c>
      <c r="ABA107" s="6" t="str">
        <f>IFERROR(INDEX(Sales!$D$5:$ABF$18,MATCH(UsagePerHour!$B107,Sales!$C$5:$C$18,0),MATCH(UsagePerHour!ABA$4,Sales!$D$3:$ABF$3,0))/ABA$2*INDEX(Usage!$D$5:$ABF$11,MATCH(UsagePerHour!$B$100,Usage!$C$5:$C$11,0),MATCH(UsagePerHour!ABA$4,Usage!$D$3:$ABF$3,0)),"")</f>
        <v/>
      </c>
    </row>
    <row r="108" spans="2:729">
      <c r="B108" s="3" t="s">
        <v>8</v>
      </c>
      <c r="C108" s="6">
        <f>IFERROR(INDEX(Sales!$D$5:$ABF$18,MATCH(UsagePerHour!$B108,Sales!$C$5:$C$18,0),MATCH(UsagePerHour!C$4,Sales!$D$3:$ABF$3,0))/C$2*INDEX(Usage!$D$5:$ABF$11,MATCH(UsagePerHour!$B$100,Usage!$C$5:$C$11,0),MATCH(UsagePerHour!C$4,Usage!$D$3:$ABF$3,0)),"")</f>
        <v>3.6714184181303544</v>
      </c>
      <c r="D108" s="6">
        <f>IFERROR(INDEX(Sales!$D$5:$ABF$18,MATCH(UsagePerHour!$B108,Sales!$C$5:$C$18,0),MATCH(UsagePerHour!D$4,Sales!$D$3:$ABF$3,0))/D$2*INDEX(Usage!$D$5:$ABF$11,MATCH(UsagePerHour!$B$100,Usage!$C$5:$C$11,0),MATCH(UsagePerHour!D$4,Usage!$D$3:$ABF$3,0)),"")</f>
        <v>4.4474994837408746</v>
      </c>
      <c r="E108" s="6">
        <f>IFERROR(INDEX(Sales!$D$5:$ABF$18,MATCH(UsagePerHour!$B108,Sales!$C$5:$C$18,0),MATCH(UsagePerHour!E$4,Sales!$D$3:$ABF$3,0))/E$2*INDEX(Usage!$D$5:$ABF$11,MATCH(UsagePerHour!$B$100,Usage!$C$5:$C$11,0),MATCH(UsagePerHour!E$4,Usage!$D$3:$ABF$3,0)),"")</f>
        <v>5.5596966067864271</v>
      </c>
      <c r="F108" s="6">
        <f>IFERROR(INDEX(Sales!$D$5:$ABF$18,MATCH(UsagePerHour!$B108,Sales!$C$5:$C$18,0),MATCH(UsagePerHour!F$4,Sales!$D$3:$ABF$3,0))/F$2*INDEX(Usage!$D$5:$ABF$11,MATCH(UsagePerHour!$B$100,Usage!$C$5:$C$11,0),MATCH(UsagePerHour!F$4,Usage!$D$3:$ABF$3,0)),"")</f>
        <v>5.7665097772817697</v>
      </c>
      <c r="G108" s="6">
        <f>IFERROR(INDEX(Sales!$D$5:$ABF$18,MATCH(UsagePerHour!$B108,Sales!$C$5:$C$18,0),MATCH(UsagePerHour!G$4,Sales!$D$3:$ABF$3,0))/G$2*INDEX(Usage!$D$5:$ABF$11,MATCH(UsagePerHour!$B$100,Usage!$C$5:$C$11,0),MATCH(UsagePerHour!G$4,Usage!$D$3:$ABF$3,0)),"")</f>
        <v>6.7554106770694169</v>
      </c>
      <c r="H108" s="6">
        <f>IFERROR(INDEX(Sales!$D$5:$ABF$18,MATCH(UsagePerHour!$B108,Sales!$C$5:$C$18,0),MATCH(UsagePerHour!H$4,Sales!$D$3:$ABF$3,0))/H$2*INDEX(Usage!$D$5:$ABF$11,MATCH(UsagePerHour!$B$100,Usage!$C$5:$C$11,0),MATCH(UsagePerHour!H$4,Usage!$D$3:$ABF$3,0)),"")</f>
        <v>23.853395722806209</v>
      </c>
      <c r="I108" s="6">
        <f>IFERROR(INDEX(Sales!$D$5:$ABF$18,MATCH(UsagePerHour!$B108,Sales!$C$5:$C$18,0),MATCH(UsagePerHour!I$4,Sales!$D$3:$ABF$3,0))/I$2*INDEX(Usage!$D$5:$ABF$11,MATCH(UsagePerHour!$B$100,Usage!$C$5:$C$11,0),MATCH(UsagePerHour!I$4,Usage!$D$3:$ABF$3,0)),"")</f>
        <v>6.9087655144082802</v>
      </c>
      <c r="J108" s="6">
        <f>IFERROR(INDEX(Sales!$D$5:$ABF$18,MATCH(UsagePerHour!$B108,Sales!$C$5:$C$18,0),MATCH(UsagePerHour!J$4,Sales!$D$3:$ABF$3,0))/J$2*INDEX(Usage!$D$5:$ABF$11,MATCH(UsagePerHour!$B$100,Usage!$C$5:$C$11,0),MATCH(UsagePerHour!J$4,Usage!$D$3:$ABF$3,0)),"")</f>
        <v>3.6714184181303544</v>
      </c>
      <c r="K108" s="6">
        <f>IFERROR(INDEX(Sales!$D$5:$ABF$18,MATCH(UsagePerHour!$B108,Sales!$C$5:$C$18,0),MATCH(UsagePerHour!K$4,Sales!$D$3:$ABF$3,0))/K$2*INDEX(Usage!$D$5:$ABF$11,MATCH(UsagePerHour!$B$100,Usage!$C$5:$C$11,0),MATCH(UsagePerHour!K$4,Usage!$D$3:$ABF$3,0)),"")</f>
        <v>4.4474994837408746</v>
      </c>
      <c r="L108" s="6">
        <f>IFERROR(INDEX(Sales!$D$5:$ABF$18,MATCH(UsagePerHour!$B108,Sales!$C$5:$C$18,0),MATCH(UsagePerHour!L$4,Sales!$D$3:$ABF$3,0))/L$2*INDEX(Usage!$D$5:$ABF$11,MATCH(UsagePerHour!$B$100,Usage!$C$5:$C$11,0),MATCH(UsagePerHour!L$4,Usage!$D$3:$ABF$3,0)),"")</f>
        <v>5.5596966067864271</v>
      </c>
      <c r="M108" s="6">
        <f>IFERROR(INDEX(Sales!$D$5:$ABF$18,MATCH(UsagePerHour!$B108,Sales!$C$5:$C$18,0),MATCH(UsagePerHour!M$4,Sales!$D$3:$ABF$3,0))/M$2*INDEX(Usage!$D$5:$ABF$11,MATCH(UsagePerHour!$B$100,Usage!$C$5:$C$11,0),MATCH(UsagePerHour!M$4,Usage!$D$3:$ABF$3,0)),"")</f>
        <v>5.7665097772817697</v>
      </c>
      <c r="N108" s="6">
        <f>IFERROR(INDEX(Sales!$D$5:$ABF$18,MATCH(UsagePerHour!$B108,Sales!$C$5:$C$18,0),MATCH(UsagePerHour!N$4,Sales!$D$3:$ABF$3,0))/N$2*INDEX(Usage!$D$5:$ABF$11,MATCH(UsagePerHour!$B$100,Usage!$C$5:$C$11,0),MATCH(UsagePerHour!N$4,Usage!$D$3:$ABF$3,0)),"")</f>
        <v>6.7554106770694169</v>
      </c>
      <c r="O108" s="6">
        <f>IFERROR(INDEX(Sales!$D$5:$ABF$18,MATCH(UsagePerHour!$B108,Sales!$C$5:$C$18,0),MATCH(UsagePerHour!O$4,Sales!$D$3:$ABF$3,0))/O$2*INDEX(Usage!$D$5:$ABF$11,MATCH(UsagePerHour!$B$100,Usage!$C$5:$C$11,0),MATCH(UsagePerHour!O$4,Usage!$D$3:$ABF$3,0)),"")</f>
        <v>23.853395722806209</v>
      </c>
      <c r="P108" s="6">
        <f>IFERROR(INDEX(Sales!$D$5:$ABF$18,MATCH(UsagePerHour!$B108,Sales!$C$5:$C$18,0),MATCH(UsagePerHour!P$4,Sales!$D$3:$ABF$3,0))/P$2*INDEX(Usage!$D$5:$ABF$11,MATCH(UsagePerHour!$B$100,Usage!$C$5:$C$11,0),MATCH(UsagePerHour!P$4,Usage!$D$3:$ABF$3,0)),"")</f>
        <v>6.9087655144082802</v>
      </c>
      <c r="Q108" s="6">
        <f>IFERROR(INDEX(Sales!$D$5:$ABF$18,MATCH(UsagePerHour!$B108,Sales!$C$5:$C$18,0),MATCH(UsagePerHour!Q$4,Sales!$D$3:$ABF$3,0))/Q$2*INDEX(Usage!$D$5:$ABF$11,MATCH(UsagePerHour!$B$100,Usage!$C$5:$C$11,0),MATCH(UsagePerHour!Q$4,Usage!$D$3:$ABF$3,0)),"")</f>
        <v>3.6714184181303544</v>
      </c>
      <c r="R108" s="6">
        <f>IFERROR(INDEX(Sales!$D$5:$ABF$18,MATCH(UsagePerHour!$B108,Sales!$C$5:$C$18,0),MATCH(UsagePerHour!R$4,Sales!$D$3:$ABF$3,0))/R$2*INDEX(Usage!$D$5:$ABF$11,MATCH(UsagePerHour!$B$100,Usage!$C$5:$C$11,0),MATCH(UsagePerHour!R$4,Usage!$D$3:$ABF$3,0)),"")</f>
        <v>4.4474994837408746</v>
      </c>
      <c r="S108" s="6">
        <f>IFERROR(INDEX(Sales!$D$5:$ABF$18,MATCH(UsagePerHour!$B108,Sales!$C$5:$C$18,0),MATCH(UsagePerHour!S$4,Sales!$D$3:$ABF$3,0))/S$2*INDEX(Usage!$D$5:$ABF$11,MATCH(UsagePerHour!$B$100,Usage!$C$5:$C$11,0),MATCH(UsagePerHour!S$4,Usage!$D$3:$ABF$3,0)),"")</f>
        <v>5.5596966067864271</v>
      </c>
      <c r="T108" s="6">
        <f>IFERROR(INDEX(Sales!$D$5:$ABF$18,MATCH(UsagePerHour!$B108,Sales!$C$5:$C$18,0),MATCH(UsagePerHour!T$4,Sales!$D$3:$ABF$3,0))/T$2*INDEX(Usage!$D$5:$ABF$11,MATCH(UsagePerHour!$B$100,Usage!$C$5:$C$11,0),MATCH(UsagePerHour!T$4,Usage!$D$3:$ABF$3,0)),"")</f>
        <v>5.7665097772817697</v>
      </c>
      <c r="U108" s="6">
        <f>IFERROR(INDEX(Sales!$D$5:$ABF$18,MATCH(UsagePerHour!$B108,Sales!$C$5:$C$18,0),MATCH(UsagePerHour!U$4,Sales!$D$3:$ABF$3,0))/U$2*INDEX(Usage!$D$5:$ABF$11,MATCH(UsagePerHour!$B$100,Usage!$C$5:$C$11,0),MATCH(UsagePerHour!U$4,Usage!$D$3:$ABF$3,0)),"")</f>
        <v>6.7554106770694169</v>
      </c>
      <c r="V108" s="6">
        <f>IFERROR(INDEX(Sales!$D$5:$ABF$18,MATCH(UsagePerHour!$B108,Sales!$C$5:$C$18,0),MATCH(UsagePerHour!V$4,Sales!$D$3:$ABF$3,0))/V$2*INDEX(Usage!$D$5:$ABF$11,MATCH(UsagePerHour!$B$100,Usage!$C$5:$C$11,0),MATCH(UsagePerHour!V$4,Usage!$D$3:$ABF$3,0)),"")</f>
        <v>23.853395722806209</v>
      </c>
      <c r="W108" s="6">
        <f>IFERROR(INDEX(Sales!$D$5:$ABF$18,MATCH(UsagePerHour!$B108,Sales!$C$5:$C$18,0),MATCH(UsagePerHour!W$4,Sales!$D$3:$ABF$3,0))/W$2*INDEX(Usage!$D$5:$ABF$11,MATCH(UsagePerHour!$B$100,Usage!$C$5:$C$11,0),MATCH(UsagePerHour!W$4,Usage!$D$3:$ABF$3,0)),"")</f>
        <v>6.9087655144082802</v>
      </c>
      <c r="X108" s="6">
        <f>IFERROR(INDEX(Sales!$D$5:$ABF$18,MATCH(UsagePerHour!$B108,Sales!$C$5:$C$18,0),MATCH(UsagePerHour!X$4,Sales!$D$3:$ABF$3,0))/X$2*INDEX(Usage!$D$5:$ABF$11,MATCH(UsagePerHour!$B$100,Usage!$C$5:$C$11,0),MATCH(UsagePerHour!X$4,Usage!$D$3:$ABF$3,0)),"")</f>
        <v>3.6714184181303544</v>
      </c>
      <c r="Y108" s="6">
        <f>IFERROR(INDEX(Sales!$D$5:$ABF$18,MATCH(UsagePerHour!$B108,Sales!$C$5:$C$18,0),MATCH(UsagePerHour!Y$4,Sales!$D$3:$ABF$3,0))/Y$2*INDEX(Usage!$D$5:$ABF$11,MATCH(UsagePerHour!$B$100,Usage!$C$5:$C$11,0),MATCH(UsagePerHour!Y$4,Usage!$D$3:$ABF$3,0)),"")</f>
        <v>4.4474994837408746</v>
      </c>
      <c r="Z108" s="6">
        <f>IFERROR(INDEX(Sales!$D$5:$ABF$18,MATCH(UsagePerHour!$B108,Sales!$C$5:$C$18,0),MATCH(UsagePerHour!Z$4,Sales!$D$3:$ABF$3,0))/Z$2*INDEX(Usage!$D$5:$ABF$11,MATCH(UsagePerHour!$B$100,Usage!$C$5:$C$11,0),MATCH(UsagePerHour!Z$4,Usage!$D$3:$ABF$3,0)),"")</f>
        <v>5.5596966067864271</v>
      </c>
      <c r="AA108" s="6">
        <f>IFERROR(INDEX(Sales!$D$5:$ABF$18,MATCH(UsagePerHour!$B108,Sales!$C$5:$C$18,0),MATCH(UsagePerHour!AA$4,Sales!$D$3:$ABF$3,0))/AA$2*INDEX(Usage!$D$5:$ABF$11,MATCH(UsagePerHour!$B$100,Usage!$C$5:$C$11,0),MATCH(UsagePerHour!AA$4,Usage!$D$3:$ABF$3,0)),"")</f>
        <v>5.7665097772817697</v>
      </c>
      <c r="AB108" s="6">
        <f>IFERROR(INDEX(Sales!$D$5:$ABF$18,MATCH(UsagePerHour!$B108,Sales!$C$5:$C$18,0),MATCH(UsagePerHour!AB$4,Sales!$D$3:$ABF$3,0))/AB$2*INDEX(Usage!$D$5:$ABF$11,MATCH(UsagePerHour!$B$100,Usage!$C$5:$C$11,0),MATCH(UsagePerHour!AB$4,Usage!$D$3:$ABF$3,0)),"")</f>
        <v>6.7554106770694169</v>
      </c>
      <c r="AC108" s="6">
        <f>IFERROR(INDEX(Sales!$D$5:$ABF$18,MATCH(UsagePerHour!$B108,Sales!$C$5:$C$18,0),MATCH(UsagePerHour!AC$4,Sales!$D$3:$ABF$3,0))/AC$2*INDEX(Usage!$D$5:$ABF$11,MATCH(UsagePerHour!$B$100,Usage!$C$5:$C$11,0),MATCH(UsagePerHour!AC$4,Usage!$D$3:$ABF$3,0)),"")</f>
        <v>23.853395722806209</v>
      </c>
      <c r="AD108" s="6">
        <f>IFERROR(INDEX(Sales!$D$5:$ABF$18,MATCH(UsagePerHour!$B108,Sales!$C$5:$C$18,0),MATCH(UsagePerHour!AD$4,Sales!$D$3:$ABF$3,0))/AD$2*INDEX(Usage!$D$5:$ABF$11,MATCH(UsagePerHour!$B$100,Usage!$C$5:$C$11,0),MATCH(UsagePerHour!AD$4,Usage!$D$3:$ABF$3,0)),"")</f>
        <v>6.9087655144082802</v>
      </c>
      <c r="AE108" s="6">
        <f>IFERROR(INDEX(Sales!$D$5:$ABF$18,MATCH(UsagePerHour!$B108,Sales!$C$5:$C$18,0),MATCH(UsagePerHour!AE$4,Sales!$D$3:$ABF$3,0))/AE$2*INDEX(Usage!$D$5:$ABF$11,MATCH(UsagePerHour!$B$100,Usage!$C$5:$C$11,0),MATCH(UsagePerHour!AE$4,Usage!$D$3:$ABF$3,0)),"")</f>
        <v>3.6714184181303544</v>
      </c>
      <c r="AF108" s="6">
        <f>IFERROR(INDEX(Sales!$D$5:$ABF$18,MATCH(UsagePerHour!$B108,Sales!$C$5:$C$18,0),MATCH(UsagePerHour!AF$4,Sales!$D$3:$ABF$3,0))/AF$2*INDEX(Usage!$D$5:$ABF$11,MATCH(UsagePerHour!$B$100,Usage!$C$5:$C$11,0),MATCH(UsagePerHour!AF$4,Usage!$D$3:$ABF$3,0)),"")</f>
        <v>4.4474994837408746</v>
      </c>
      <c r="AG108" s="6">
        <f>IFERROR(INDEX(Sales!$D$5:$ABF$18,MATCH(UsagePerHour!$B108,Sales!$C$5:$C$18,0),MATCH(UsagePerHour!AG$4,Sales!$D$3:$ABF$3,0))/AG$2*INDEX(Usage!$D$5:$ABF$11,MATCH(UsagePerHour!$B$100,Usage!$C$5:$C$11,0),MATCH(UsagePerHour!AG$4,Usage!$D$3:$ABF$3,0)),"")</f>
        <v>5.5596966067864271</v>
      </c>
      <c r="AH108" s="6">
        <f>IFERROR(INDEX(Sales!$D$5:$ABF$18,MATCH(UsagePerHour!$B108,Sales!$C$5:$C$18,0),MATCH(UsagePerHour!AH$4,Sales!$D$3:$ABF$3,0))/AH$2*INDEX(Usage!$D$5:$ABF$11,MATCH(UsagePerHour!$B$100,Usage!$C$5:$C$11,0),MATCH(UsagePerHour!AH$4,Usage!$D$3:$ABF$3,0)),"")</f>
        <v>5.7665097772817697</v>
      </c>
      <c r="AI108" s="6">
        <f>IFERROR(INDEX(Sales!$D$5:$ABF$18,MATCH(UsagePerHour!$B108,Sales!$C$5:$C$18,0),MATCH(UsagePerHour!AI$4,Sales!$D$3:$ABF$3,0))/AI$2*INDEX(Usage!$D$5:$ABF$11,MATCH(UsagePerHour!$B$100,Usage!$C$5:$C$11,0),MATCH(UsagePerHour!AI$4,Usage!$D$3:$ABF$3,0)),"")</f>
        <v>6.7554106770694169</v>
      </c>
      <c r="AJ108" s="6">
        <f>IFERROR(INDEX(Sales!$D$5:$ABF$18,MATCH(UsagePerHour!$B108,Sales!$C$5:$C$18,0),MATCH(UsagePerHour!AJ$4,Sales!$D$3:$ABF$3,0))/AJ$2*INDEX(Usage!$D$5:$ABF$11,MATCH(UsagePerHour!$B$100,Usage!$C$5:$C$11,0),MATCH(UsagePerHour!AJ$4,Usage!$D$3:$ABF$3,0)),"")</f>
        <v>23.853395722806209</v>
      </c>
      <c r="AK108" s="6">
        <f>IFERROR(INDEX(Sales!$D$5:$ABF$18,MATCH(UsagePerHour!$B108,Sales!$C$5:$C$18,0),MATCH(UsagePerHour!AK$4,Sales!$D$3:$ABF$3,0))/AK$2*INDEX(Usage!$D$5:$ABF$11,MATCH(UsagePerHour!$B$100,Usage!$C$5:$C$11,0),MATCH(UsagePerHour!AK$4,Usage!$D$3:$ABF$3,0)),"")</f>
        <v>6.9087655144082802</v>
      </c>
      <c r="AL108" s="6">
        <f>IFERROR(INDEX(Sales!$D$5:$ABF$18,MATCH(UsagePerHour!$B108,Sales!$C$5:$C$18,0),MATCH(UsagePerHour!AL$4,Sales!$D$3:$ABF$3,0))/AL$2*INDEX(Usage!$D$5:$ABF$11,MATCH(UsagePerHour!$B$100,Usage!$C$5:$C$11,0),MATCH(UsagePerHour!AL$4,Usage!$D$3:$ABF$3,0)),"")</f>
        <v>3.6714184181303544</v>
      </c>
      <c r="AM108" s="6">
        <f>IFERROR(INDEX(Sales!$D$5:$ABF$18,MATCH(UsagePerHour!$B108,Sales!$C$5:$C$18,0),MATCH(UsagePerHour!AM$4,Sales!$D$3:$ABF$3,0))/AM$2*INDEX(Usage!$D$5:$ABF$11,MATCH(UsagePerHour!$B$100,Usage!$C$5:$C$11,0),MATCH(UsagePerHour!AM$4,Usage!$D$3:$ABF$3,0)),"")</f>
        <v>4.4474994837408746</v>
      </c>
      <c r="AN108" s="6">
        <f>IFERROR(INDEX(Sales!$D$5:$ABF$18,MATCH(UsagePerHour!$B108,Sales!$C$5:$C$18,0),MATCH(UsagePerHour!AN$4,Sales!$D$3:$ABF$3,0))/AN$2*INDEX(Usage!$D$5:$ABF$11,MATCH(UsagePerHour!$B$100,Usage!$C$5:$C$11,0),MATCH(UsagePerHour!AN$4,Usage!$D$3:$ABF$3,0)),"")</f>
        <v>5.5596966067864271</v>
      </c>
      <c r="AO108" s="6">
        <f>IFERROR(INDEX(Sales!$D$5:$ABF$18,MATCH(UsagePerHour!$B108,Sales!$C$5:$C$18,0),MATCH(UsagePerHour!AO$4,Sales!$D$3:$ABF$3,0))/AO$2*INDEX(Usage!$D$5:$ABF$11,MATCH(UsagePerHour!$B$100,Usage!$C$5:$C$11,0),MATCH(UsagePerHour!AO$4,Usage!$D$3:$ABF$3,0)),"")</f>
        <v>5.7665097772817697</v>
      </c>
      <c r="AP108" s="6">
        <f>IFERROR(INDEX(Sales!$D$5:$ABF$18,MATCH(UsagePerHour!$B108,Sales!$C$5:$C$18,0),MATCH(UsagePerHour!AP$4,Sales!$D$3:$ABF$3,0))/AP$2*INDEX(Usage!$D$5:$ABF$11,MATCH(UsagePerHour!$B$100,Usage!$C$5:$C$11,0),MATCH(UsagePerHour!AP$4,Usage!$D$3:$ABF$3,0)),"")</f>
        <v>6.7554106770694169</v>
      </c>
      <c r="AQ108" s="6">
        <f>IFERROR(INDEX(Sales!$D$5:$ABF$18,MATCH(UsagePerHour!$B108,Sales!$C$5:$C$18,0),MATCH(UsagePerHour!AQ$4,Sales!$D$3:$ABF$3,0))/AQ$2*INDEX(Usage!$D$5:$ABF$11,MATCH(UsagePerHour!$B$100,Usage!$C$5:$C$11,0),MATCH(UsagePerHour!AQ$4,Usage!$D$3:$ABF$3,0)),"")</f>
        <v>23.853395722806209</v>
      </c>
      <c r="AR108" s="6">
        <f>IFERROR(INDEX(Sales!$D$5:$ABF$18,MATCH(UsagePerHour!$B108,Sales!$C$5:$C$18,0),MATCH(UsagePerHour!AR$4,Sales!$D$3:$ABF$3,0))/AR$2*INDEX(Usage!$D$5:$ABF$11,MATCH(UsagePerHour!$B$100,Usage!$C$5:$C$11,0),MATCH(UsagePerHour!AR$4,Usage!$D$3:$ABF$3,0)),"")</f>
        <v>6.9087655144082802</v>
      </c>
      <c r="AS108" s="6">
        <f>IFERROR(INDEX(Sales!$D$5:$ABF$18,MATCH(UsagePerHour!$B108,Sales!$C$5:$C$18,0),MATCH(UsagePerHour!AS$4,Sales!$D$3:$ABF$3,0))/AS$2*INDEX(Usage!$D$5:$ABF$11,MATCH(UsagePerHour!$B$100,Usage!$C$5:$C$11,0),MATCH(UsagePerHour!AS$4,Usage!$D$3:$ABF$3,0)),"")</f>
        <v>3.6714184181303544</v>
      </c>
      <c r="AT108" s="6">
        <f>IFERROR(INDEX(Sales!$D$5:$ABF$18,MATCH(UsagePerHour!$B108,Sales!$C$5:$C$18,0),MATCH(UsagePerHour!AT$4,Sales!$D$3:$ABF$3,0))/AT$2*INDEX(Usage!$D$5:$ABF$11,MATCH(UsagePerHour!$B$100,Usage!$C$5:$C$11,0),MATCH(UsagePerHour!AT$4,Usage!$D$3:$ABF$3,0)),"")</f>
        <v>4.4474994837408746</v>
      </c>
      <c r="AU108" s="6">
        <f>IFERROR(INDEX(Sales!$D$5:$ABF$18,MATCH(UsagePerHour!$B108,Sales!$C$5:$C$18,0),MATCH(UsagePerHour!AU$4,Sales!$D$3:$ABF$3,0))/AU$2*INDEX(Usage!$D$5:$ABF$11,MATCH(UsagePerHour!$B$100,Usage!$C$5:$C$11,0),MATCH(UsagePerHour!AU$4,Usage!$D$3:$ABF$3,0)),"")</f>
        <v>5.5596966067864271</v>
      </c>
      <c r="AV108" s="6">
        <f>IFERROR(INDEX(Sales!$D$5:$ABF$18,MATCH(UsagePerHour!$B108,Sales!$C$5:$C$18,0),MATCH(UsagePerHour!AV$4,Sales!$D$3:$ABF$3,0))/AV$2*INDEX(Usage!$D$5:$ABF$11,MATCH(UsagePerHour!$B$100,Usage!$C$5:$C$11,0),MATCH(UsagePerHour!AV$4,Usage!$D$3:$ABF$3,0)),"")</f>
        <v>5.7665097772817697</v>
      </c>
      <c r="AW108" s="6">
        <f>IFERROR(INDEX(Sales!$D$5:$ABF$18,MATCH(UsagePerHour!$B108,Sales!$C$5:$C$18,0),MATCH(UsagePerHour!AW$4,Sales!$D$3:$ABF$3,0))/AW$2*INDEX(Usage!$D$5:$ABF$11,MATCH(UsagePerHour!$B$100,Usage!$C$5:$C$11,0),MATCH(UsagePerHour!AW$4,Usage!$D$3:$ABF$3,0)),"")</f>
        <v>6.7554106770694169</v>
      </c>
      <c r="AX108" s="6">
        <f>IFERROR(INDEX(Sales!$D$5:$ABF$18,MATCH(UsagePerHour!$B108,Sales!$C$5:$C$18,0),MATCH(UsagePerHour!AX$4,Sales!$D$3:$ABF$3,0))/AX$2*INDEX(Usage!$D$5:$ABF$11,MATCH(UsagePerHour!$B$100,Usage!$C$5:$C$11,0),MATCH(UsagePerHour!AX$4,Usage!$D$3:$ABF$3,0)),"")</f>
        <v>23.853395722806209</v>
      </c>
      <c r="AY108" s="6">
        <f>IFERROR(INDEX(Sales!$D$5:$ABF$18,MATCH(UsagePerHour!$B108,Sales!$C$5:$C$18,0),MATCH(UsagePerHour!AY$4,Sales!$D$3:$ABF$3,0))/AY$2*INDEX(Usage!$D$5:$ABF$11,MATCH(UsagePerHour!$B$100,Usage!$C$5:$C$11,0),MATCH(UsagePerHour!AY$4,Usage!$D$3:$ABF$3,0)),"")</f>
        <v>6.9087655144082802</v>
      </c>
      <c r="AZ108" s="6">
        <f>IFERROR(INDEX(Sales!$D$5:$ABF$18,MATCH(UsagePerHour!$B108,Sales!$C$5:$C$18,0),MATCH(UsagePerHour!AZ$4,Sales!$D$3:$ABF$3,0))/AZ$2*INDEX(Usage!$D$5:$ABF$11,MATCH(UsagePerHour!$B$100,Usage!$C$5:$C$11,0),MATCH(UsagePerHour!AZ$4,Usage!$D$3:$ABF$3,0)),"")</f>
        <v>3.6714184181303544</v>
      </c>
      <c r="BA108" s="6">
        <f>IFERROR(INDEX(Sales!$D$5:$ABF$18,MATCH(UsagePerHour!$B108,Sales!$C$5:$C$18,0),MATCH(UsagePerHour!BA$4,Sales!$D$3:$ABF$3,0))/BA$2*INDEX(Usage!$D$5:$ABF$11,MATCH(UsagePerHour!$B$100,Usage!$C$5:$C$11,0),MATCH(UsagePerHour!BA$4,Usage!$D$3:$ABF$3,0)),"")</f>
        <v>4.4474994837408746</v>
      </c>
      <c r="BB108" s="6">
        <f>IFERROR(INDEX(Sales!$D$5:$ABF$18,MATCH(UsagePerHour!$B108,Sales!$C$5:$C$18,0),MATCH(UsagePerHour!BB$4,Sales!$D$3:$ABF$3,0))/BB$2*INDEX(Usage!$D$5:$ABF$11,MATCH(UsagePerHour!$B$100,Usage!$C$5:$C$11,0),MATCH(UsagePerHour!BB$4,Usage!$D$3:$ABF$3,0)),"")</f>
        <v>5.5596966067864271</v>
      </c>
      <c r="BC108" s="6">
        <f>IFERROR(INDEX(Sales!$D$5:$ABF$18,MATCH(UsagePerHour!$B108,Sales!$C$5:$C$18,0),MATCH(UsagePerHour!BC$4,Sales!$D$3:$ABF$3,0))/BC$2*INDEX(Usage!$D$5:$ABF$11,MATCH(UsagePerHour!$B$100,Usage!$C$5:$C$11,0),MATCH(UsagePerHour!BC$4,Usage!$D$3:$ABF$3,0)),"")</f>
        <v>5.7665097772817697</v>
      </c>
      <c r="BD108" s="6">
        <f>IFERROR(INDEX(Sales!$D$5:$ABF$18,MATCH(UsagePerHour!$B108,Sales!$C$5:$C$18,0),MATCH(UsagePerHour!BD$4,Sales!$D$3:$ABF$3,0))/BD$2*INDEX(Usage!$D$5:$ABF$11,MATCH(UsagePerHour!$B$100,Usage!$C$5:$C$11,0),MATCH(UsagePerHour!BD$4,Usage!$D$3:$ABF$3,0)),"")</f>
        <v>6.7554106770694169</v>
      </c>
      <c r="BE108" s="6">
        <f>IFERROR(INDEX(Sales!$D$5:$ABF$18,MATCH(UsagePerHour!$B108,Sales!$C$5:$C$18,0),MATCH(UsagePerHour!BE$4,Sales!$D$3:$ABF$3,0))/BE$2*INDEX(Usage!$D$5:$ABF$11,MATCH(UsagePerHour!$B$100,Usage!$C$5:$C$11,0),MATCH(UsagePerHour!BE$4,Usage!$D$3:$ABF$3,0)),"")</f>
        <v>23.853395722806209</v>
      </c>
      <c r="BF108" s="6">
        <f>IFERROR(INDEX(Sales!$D$5:$ABF$18,MATCH(UsagePerHour!$B108,Sales!$C$5:$C$18,0),MATCH(UsagePerHour!BF$4,Sales!$D$3:$ABF$3,0))/BF$2*INDEX(Usage!$D$5:$ABF$11,MATCH(UsagePerHour!$B$100,Usage!$C$5:$C$11,0),MATCH(UsagePerHour!BF$4,Usage!$D$3:$ABF$3,0)),"")</f>
        <v>6.9087655144082802</v>
      </c>
      <c r="BG108" s="6">
        <f>IFERROR(INDEX(Sales!$D$5:$ABF$18,MATCH(UsagePerHour!$B108,Sales!$C$5:$C$18,0),MATCH(UsagePerHour!BG$4,Sales!$D$3:$ABF$3,0))/BG$2*INDEX(Usage!$D$5:$ABF$11,MATCH(UsagePerHour!$B$100,Usage!$C$5:$C$11,0),MATCH(UsagePerHour!BG$4,Usage!$D$3:$ABF$3,0)),"")</f>
        <v>3.6714184181303544</v>
      </c>
      <c r="BH108" s="6">
        <f>IFERROR(INDEX(Sales!$D$5:$ABF$18,MATCH(UsagePerHour!$B108,Sales!$C$5:$C$18,0),MATCH(UsagePerHour!BH$4,Sales!$D$3:$ABF$3,0))/BH$2*INDEX(Usage!$D$5:$ABF$11,MATCH(UsagePerHour!$B$100,Usage!$C$5:$C$11,0),MATCH(UsagePerHour!BH$4,Usage!$D$3:$ABF$3,0)),"")</f>
        <v>4.4474994837408746</v>
      </c>
      <c r="BI108" s="6">
        <f>IFERROR(INDEX(Sales!$D$5:$ABF$18,MATCH(UsagePerHour!$B108,Sales!$C$5:$C$18,0),MATCH(UsagePerHour!BI$4,Sales!$D$3:$ABF$3,0))/BI$2*INDEX(Usage!$D$5:$ABF$11,MATCH(UsagePerHour!$B$100,Usage!$C$5:$C$11,0),MATCH(UsagePerHour!BI$4,Usage!$D$3:$ABF$3,0)),"")</f>
        <v>5.5596966067864271</v>
      </c>
      <c r="BJ108" s="6">
        <f>IFERROR(INDEX(Sales!$D$5:$ABF$18,MATCH(UsagePerHour!$B108,Sales!$C$5:$C$18,0),MATCH(UsagePerHour!BJ$4,Sales!$D$3:$ABF$3,0))/BJ$2*INDEX(Usage!$D$5:$ABF$11,MATCH(UsagePerHour!$B$100,Usage!$C$5:$C$11,0),MATCH(UsagePerHour!BJ$4,Usage!$D$3:$ABF$3,0)),"")</f>
        <v>5.7665097772817697</v>
      </c>
      <c r="BK108" s="6">
        <f>IFERROR(INDEX(Sales!$D$5:$ABF$18,MATCH(UsagePerHour!$B108,Sales!$C$5:$C$18,0),MATCH(UsagePerHour!BK$4,Sales!$D$3:$ABF$3,0))/BK$2*INDEX(Usage!$D$5:$ABF$11,MATCH(UsagePerHour!$B$100,Usage!$C$5:$C$11,0),MATCH(UsagePerHour!BK$4,Usage!$D$3:$ABF$3,0)),"")</f>
        <v>6.7554106770694169</v>
      </c>
      <c r="BL108" s="6">
        <f>IFERROR(INDEX(Sales!$D$5:$ABF$18,MATCH(UsagePerHour!$B108,Sales!$C$5:$C$18,0),MATCH(UsagePerHour!BL$4,Sales!$D$3:$ABF$3,0))/BL$2*INDEX(Usage!$D$5:$ABF$11,MATCH(UsagePerHour!$B$100,Usage!$C$5:$C$11,0),MATCH(UsagePerHour!BL$4,Usage!$D$3:$ABF$3,0)),"")</f>
        <v>23.853395722806209</v>
      </c>
      <c r="BM108" s="6">
        <f>IFERROR(INDEX(Sales!$D$5:$ABF$18,MATCH(UsagePerHour!$B108,Sales!$C$5:$C$18,0),MATCH(UsagePerHour!BM$4,Sales!$D$3:$ABF$3,0))/BM$2*INDEX(Usage!$D$5:$ABF$11,MATCH(UsagePerHour!$B$100,Usage!$C$5:$C$11,0),MATCH(UsagePerHour!BM$4,Usage!$D$3:$ABF$3,0)),"")</f>
        <v>6.9087655144082802</v>
      </c>
      <c r="BN108" s="6">
        <f>IFERROR(INDEX(Sales!$D$5:$ABF$18,MATCH(UsagePerHour!$B108,Sales!$C$5:$C$18,0),MATCH(UsagePerHour!BN$4,Sales!$D$3:$ABF$3,0))/BN$2*INDEX(Usage!$D$5:$ABF$11,MATCH(UsagePerHour!$B$100,Usage!$C$5:$C$11,0),MATCH(UsagePerHour!BN$4,Usage!$D$3:$ABF$3,0)),"")</f>
        <v>3.6714184181303544</v>
      </c>
      <c r="BO108" s="6">
        <f>IFERROR(INDEX(Sales!$D$5:$ABF$18,MATCH(UsagePerHour!$B108,Sales!$C$5:$C$18,0),MATCH(UsagePerHour!BO$4,Sales!$D$3:$ABF$3,0))/BO$2*INDEX(Usage!$D$5:$ABF$11,MATCH(UsagePerHour!$B$100,Usage!$C$5:$C$11,0),MATCH(UsagePerHour!BO$4,Usage!$D$3:$ABF$3,0)),"")</f>
        <v>4.4474994837408746</v>
      </c>
      <c r="BP108" s="6">
        <f>IFERROR(INDEX(Sales!$D$5:$ABF$18,MATCH(UsagePerHour!$B108,Sales!$C$5:$C$18,0),MATCH(UsagePerHour!BP$4,Sales!$D$3:$ABF$3,0))/BP$2*INDEX(Usage!$D$5:$ABF$11,MATCH(UsagePerHour!$B$100,Usage!$C$5:$C$11,0),MATCH(UsagePerHour!BP$4,Usage!$D$3:$ABF$3,0)),"")</f>
        <v>5.5596966067864271</v>
      </c>
      <c r="BQ108" s="6">
        <f>IFERROR(INDEX(Sales!$D$5:$ABF$18,MATCH(UsagePerHour!$B108,Sales!$C$5:$C$18,0),MATCH(UsagePerHour!BQ$4,Sales!$D$3:$ABF$3,0))/BQ$2*INDEX(Usage!$D$5:$ABF$11,MATCH(UsagePerHour!$B$100,Usage!$C$5:$C$11,0),MATCH(UsagePerHour!BQ$4,Usage!$D$3:$ABF$3,0)),"")</f>
        <v>5.7665097772817697</v>
      </c>
      <c r="BR108" s="6">
        <f>IFERROR(INDEX(Sales!$D$5:$ABF$18,MATCH(UsagePerHour!$B108,Sales!$C$5:$C$18,0),MATCH(UsagePerHour!BR$4,Sales!$D$3:$ABF$3,0))/BR$2*INDEX(Usage!$D$5:$ABF$11,MATCH(UsagePerHour!$B$100,Usage!$C$5:$C$11,0),MATCH(UsagePerHour!BR$4,Usage!$D$3:$ABF$3,0)),"")</f>
        <v>6.7554106770694169</v>
      </c>
      <c r="BS108" s="6">
        <f>IFERROR(INDEX(Sales!$D$5:$ABF$18,MATCH(UsagePerHour!$B108,Sales!$C$5:$C$18,0),MATCH(UsagePerHour!BS$4,Sales!$D$3:$ABF$3,0))/BS$2*INDEX(Usage!$D$5:$ABF$11,MATCH(UsagePerHour!$B$100,Usage!$C$5:$C$11,0),MATCH(UsagePerHour!BS$4,Usage!$D$3:$ABF$3,0)),"")</f>
        <v>23.853395722806209</v>
      </c>
      <c r="BT108" s="6">
        <f>IFERROR(INDEX(Sales!$D$5:$ABF$18,MATCH(UsagePerHour!$B108,Sales!$C$5:$C$18,0),MATCH(UsagePerHour!BT$4,Sales!$D$3:$ABF$3,0))/BT$2*INDEX(Usage!$D$5:$ABF$11,MATCH(UsagePerHour!$B$100,Usage!$C$5:$C$11,0),MATCH(UsagePerHour!BT$4,Usage!$D$3:$ABF$3,0)),"")</f>
        <v>6.9087655144082802</v>
      </c>
      <c r="BU108" s="6">
        <f>IFERROR(INDEX(Sales!$D$5:$ABF$18,MATCH(UsagePerHour!$B108,Sales!$C$5:$C$18,0),MATCH(UsagePerHour!BU$4,Sales!$D$3:$ABF$3,0))/BU$2*INDEX(Usage!$D$5:$ABF$11,MATCH(UsagePerHour!$B$100,Usage!$C$5:$C$11,0),MATCH(UsagePerHour!BU$4,Usage!$D$3:$ABF$3,0)),"")</f>
        <v>3.6714184181303544</v>
      </c>
      <c r="BV108" s="6">
        <f>IFERROR(INDEX(Sales!$D$5:$ABF$18,MATCH(UsagePerHour!$B108,Sales!$C$5:$C$18,0),MATCH(UsagePerHour!BV$4,Sales!$D$3:$ABF$3,0))/BV$2*INDEX(Usage!$D$5:$ABF$11,MATCH(UsagePerHour!$B$100,Usage!$C$5:$C$11,0),MATCH(UsagePerHour!BV$4,Usage!$D$3:$ABF$3,0)),"")</f>
        <v>4.4474994837408746</v>
      </c>
      <c r="BW108" s="6">
        <f>IFERROR(INDEX(Sales!$D$5:$ABF$18,MATCH(UsagePerHour!$B108,Sales!$C$5:$C$18,0),MATCH(UsagePerHour!BW$4,Sales!$D$3:$ABF$3,0))/BW$2*INDEX(Usage!$D$5:$ABF$11,MATCH(UsagePerHour!$B$100,Usage!$C$5:$C$11,0),MATCH(UsagePerHour!BW$4,Usage!$D$3:$ABF$3,0)),"")</f>
        <v>5.5596966067864271</v>
      </c>
      <c r="BX108" s="6">
        <f>IFERROR(INDEX(Sales!$D$5:$ABF$18,MATCH(UsagePerHour!$B108,Sales!$C$5:$C$18,0),MATCH(UsagePerHour!BX$4,Sales!$D$3:$ABF$3,0))/BX$2*INDEX(Usage!$D$5:$ABF$11,MATCH(UsagePerHour!$B$100,Usage!$C$5:$C$11,0),MATCH(UsagePerHour!BX$4,Usage!$D$3:$ABF$3,0)),"")</f>
        <v>5.7665097772817697</v>
      </c>
      <c r="BY108" s="6">
        <f>IFERROR(INDEX(Sales!$D$5:$ABF$18,MATCH(UsagePerHour!$B108,Sales!$C$5:$C$18,0),MATCH(UsagePerHour!BY$4,Sales!$D$3:$ABF$3,0))/BY$2*INDEX(Usage!$D$5:$ABF$11,MATCH(UsagePerHour!$B$100,Usage!$C$5:$C$11,0),MATCH(UsagePerHour!BY$4,Usage!$D$3:$ABF$3,0)),"")</f>
        <v>6.7554106770694169</v>
      </c>
      <c r="BZ108" s="6">
        <f>IFERROR(INDEX(Sales!$D$5:$ABF$18,MATCH(UsagePerHour!$B108,Sales!$C$5:$C$18,0),MATCH(UsagePerHour!BZ$4,Sales!$D$3:$ABF$3,0))/BZ$2*INDEX(Usage!$D$5:$ABF$11,MATCH(UsagePerHour!$B$100,Usage!$C$5:$C$11,0),MATCH(UsagePerHour!BZ$4,Usage!$D$3:$ABF$3,0)),"")</f>
        <v>23.853395722806209</v>
      </c>
      <c r="CA108" s="6">
        <f>IFERROR(INDEX(Sales!$D$5:$ABF$18,MATCH(UsagePerHour!$B108,Sales!$C$5:$C$18,0),MATCH(UsagePerHour!CA$4,Sales!$D$3:$ABF$3,0))/CA$2*INDEX(Usage!$D$5:$ABF$11,MATCH(UsagePerHour!$B$100,Usage!$C$5:$C$11,0),MATCH(UsagePerHour!CA$4,Usage!$D$3:$ABF$3,0)),"")</f>
        <v>6.9087655144082802</v>
      </c>
      <c r="CB108" s="6">
        <f>IFERROR(INDEX(Sales!$D$5:$ABF$18,MATCH(UsagePerHour!$B108,Sales!$C$5:$C$18,0),MATCH(UsagePerHour!CB$4,Sales!$D$3:$ABF$3,0))/CB$2*INDEX(Usage!$D$5:$ABF$11,MATCH(UsagePerHour!$B$100,Usage!$C$5:$C$11,0),MATCH(UsagePerHour!CB$4,Usage!$D$3:$ABF$3,0)),"")</f>
        <v>3.6714184181303544</v>
      </c>
      <c r="CC108" s="6">
        <f>IFERROR(INDEX(Sales!$D$5:$ABF$18,MATCH(UsagePerHour!$B108,Sales!$C$5:$C$18,0),MATCH(UsagePerHour!CC$4,Sales!$D$3:$ABF$3,0))/CC$2*INDEX(Usage!$D$5:$ABF$11,MATCH(UsagePerHour!$B$100,Usage!$C$5:$C$11,0),MATCH(UsagePerHour!CC$4,Usage!$D$3:$ABF$3,0)),"")</f>
        <v>4.4474994837408746</v>
      </c>
      <c r="CD108" s="6">
        <f>IFERROR(INDEX(Sales!$D$5:$ABF$18,MATCH(UsagePerHour!$B108,Sales!$C$5:$C$18,0),MATCH(UsagePerHour!CD$4,Sales!$D$3:$ABF$3,0))/CD$2*INDEX(Usage!$D$5:$ABF$11,MATCH(UsagePerHour!$B$100,Usage!$C$5:$C$11,0),MATCH(UsagePerHour!CD$4,Usage!$D$3:$ABF$3,0)),"")</f>
        <v>5.5596966067864271</v>
      </c>
      <c r="CE108" s="6">
        <f>IFERROR(INDEX(Sales!$D$5:$ABF$18,MATCH(UsagePerHour!$B108,Sales!$C$5:$C$18,0),MATCH(UsagePerHour!CE$4,Sales!$D$3:$ABF$3,0))/CE$2*INDEX(Usage!$D$5:$ABF$11,MATCH(UsagePerHour!$B$100,Usage!$C$5:$C$11,0),MATCH(UsagePerHour!CE$4,Usage!$D$3:$ABF$3,0)),"")</f>
        <v>5.7665097772817697</v>
      </c>
      <c r="CF108" s="6">
        <f>IFERROR(INDEX(Sales!$D$5:$ABF$18,MATCH(UsagePerHour!$B108,Sales!$C$5:$C$18,0),MATCH(UsagePerHour!CF$4,Sales!$D$3:$ABF$3,0))/CF$2*INDEX(Usage!$D$5:$ABF$11,MATCH(UsagePerHour!$B$100,Usage!$C$5:$C$11,0),MATCH(UsagePerHour!CF$4,Usage!$D$3:$ABF$3,0)),"")</f>
        <v>6.7554106770694169</v>
      </c>
      <c r="CG108" s="6">
        <f>IFERROR(INDEX(Sales!$D$5:$ABF$18,MATCH(UsagePerHour!$B108,Sales!$C$5:$C$18,0),MATCH(UsagePerHour!CG$4,Sales!$D$3:$ABF$3,0))/CG$2*INDEX(Usage!$D$5:$ABF$11,MATCH(UsagePerHour!$B$100,Usage!$C$5:$C$11,0),MATCH(UsagePerHour!CG$4,Usage!$D$3:$ABF$3,0)),"")</f>
        <v>23.853395722806209</v>
      </c>
      <c r="CH108" s="6">
        <f>IFERROR(INDEX(Sales!$D$5:$ABF$18,MATCH(UsagePerHour!$B108,Sales!$C$5:$C$18,0),MATCH(UsagePerHour!CH$4,Sales!$D$3:$ABF$3,0))/CH$2*INDEX(Usage!$D$5:$ABF$11,MATCH(UsagePerHour!$B$100,Usage!$C$5:$C$11,0),MATCH(UsagePerHour!CH$4,Usage!$D$3:$ABF$3,0)),"")</f>
        <v>6.9087655144082802</v>
      </c>
      <c r="CI108" s="6">
        <f>IFERROR(INDEX(Sales!$D$5:$ABF$18,MATCH(UsagePerHour!$B108,Sales!$C$5:$C$18,0),MATCH(UsagePerHour!CI$4,Sales!$D$3:$ABF$3,0))/CI$2*INDEX(Usage!$D$5:$ABF$11,MATCH(UsagePerHour!$B$100,Usage!$C$5:$C$11,0),MATCH(UsagePerHour!CI$4,Usage!$D$3:$ABF$3,0)),"")</f>
        <v>3.6714184181303544</v>
      </c>
      <c r="CJ108" s="6">
        <f>IFERROR(INDEX(Sales!$D$5:$ABF$18,MATCH(UsagePerHour!$B108,Sales!$C$5:$C$18,0),MATCH(UsagePerHour!CJ$4,Sales!$D$3:$ABF$3,0))/CJ$2*INDEX(Usage!$D$5:$ABF$11,MATCH(UsagePerHour!$B$100,Usage!$C$5:$C$11,0),MATCH(UsagePerHour!CJ$4,Usage!$D$3:$ABF$3,0)),"")</f>
        <v>4.4474994837408746</v>
      </c>
      <c r="CK108" s="6">
        <f>IFERROR(INDEX(Sales!$D$5:$ABF$18,MATCH(UsagePerHour!$B108,Sales!$C$5:$C$18,0),MATCH(UsagePerHour!CK$4,Sales!$D$3:$ABF$3,0))/CK$2*INDEX(Usage!$D$5:$ABF$11,MATCH(UsagePerHour!$B$100,Usage!$C$5:$C$11,0),MATCH(UsagePerHour!CK$4,Usage!$D$3:$ABF$3,0)),"")</f>
        <v>5.5596966067864271</v>
      </c>
      <c r="CL108" s="6">
        <f>IFERROR(INDEX(Sales!$D$5:$ABF$18,MATCH(UsagePerHour!$B108,Sales!$C$5:$C$18,0),MATCH(UsagePerHour!CL$4,Sales!$D$3:$ABF$3,0))/CL$2*INDEX(Usage!$D$5:$ABF$11,MATCH(UsagePerHour!$B$100,Usage!$C$5:$C$11,0),MATCH(UsagePerHour!CL$4,Usage!$D$3:$ABF$3,0)),"")</f>
        <v>5.7665097772817697</v>
      </c>
      <c r="CM108" s="6">
        <f>IFERROR(INDEX(Sales!$D$5:$ABF$18,MATCH(UsagePerHour!$B108,Sales!$C$5:$C$18,0),MATCH(UsagePerHour!CM$4,Sales!$D$3:$ABF$3,0))/CM$2*INDEX(Usage!$D$5:$ABF$11,MATCH(UsagePerHour!$B$100,Usage!$C$5:$C$11,0),MATCH(UsagePerHour!CM$4,Usage!$D$3:$ABF$3,0)),"")</f>
        <v>6.7554106770694169</v>
      </c>
      <c r="CN108" s="6">
        <f>IFERROR(INDEX(Sales!$D$5:$ABF$18,MATCH(UsagePerHour!$B108,Sales!$C$5:$C$18,0),MATCH(UsagePerHour!CN$4,Sales!$D$3:$ABF$3,0))/CN$2*INDEX(Usage!$D$5:$ABF$11,MATCH(UsagePerHour!$B$100,Usage!$C$5:$C$11,0),MATCH(UsagePerHour!CN$4,Usage!$D$3:$ABF$3,0)),"")</f>
        <v>23.853395722806209</v>
      </c>
      <c r="CO108" s="6">
        <f>IFERROR(INDEX(Sales!$D$5:$ABF$18,MATCH(UsagePerHour!$B108,Sales!$C$5:$C$18,0),MATCH(UsagePerHour!CO$4,Sales!$D$3:$ABF$3,0))/CO$2*INDEX(Usage!$D$5:$ABF$11,MATCH(UsagePerHour!$B$100,Usage!$C$5:$C$11,0),MATCH(UsagePerHour!CO$4,Usage!$D$3:$ABF$3,0)),"")</f>
        <v>6.9087655144082802</v>
      </c>
      <c r="CP108" s="6">
        <f>IFERROR(INDEX(Sales!$D$5:$ABF$18,MATCH(UsagePerHour!$B108,Sales!$C$5:$C$18,0),MATCH(UsagePerHour!CP$4,Sales!$D$3:$ABF$3,0))/CP$2*INDEX(Usage!$D$5:$ABF$11,MATCH(UsagePerHour!$B$100,Usage!$C$5:$C$11,0),MATCH(UsagePerHour!CP$4,Usage!$D$3:$ABF$3,0)),"")</f>
        <v>3.6714184181303544</v>
      </c>
      <c r="CQ108" s="6">
        <f>IFERROR(INDEX(Sales!$D$5:$ABF$18,MATCH(UsagePerHour!$B108,Sales!$C$5:$C$18,0),MATCH(UsagePerHour!CQ$4,Sales!$D$3:$ABF$3,0))/CQ$2*INDEX(Usage!$D$5:$ABF$11,MATCH(UsagePerHour!$B$100,Usage!$C$5:$C$11,0),MATCH(UsagePerHour!CQ$4,Usage!$D$3:$ABF$3,0)),"")</f>
        <v>4.4474994837408746</v>
      </c>
      <c r="CR108" s="6">
        <f>IFERROR(INDEX(Sales!$D$5:$ABF$18,MATCH(UsagePerHour!$B108,Sales!$C$5:$C$18,0),MATCH(UsagePerHour!CR$4,Sales!$D$3:$ABF$3,0))/CR$2*INDEX(Usage!$D$5:$ABF$11,MATCH(UsagePerHour!$B$100,Usage!$C$5:$C$11,0),MATCH(UsagePerHour!CR$4,Usage!$D$3:$ABF$3,0)),"")</f>
        <v>5.5596966067864271</v>
      </c>
      <c r="CS108" s="6">
        <f>IFERROR(INDEX(Sales!$D$5:$ABF$18,MATCH(UsagePerHour!$B108,Sales!$C$5:$C$18,0),MATCH(UsagePerHour!CS$4,Sales!$D$3:$ABF$3,0))/CS$2*INDEX(Usage!$D$5:$ABF$11,MATCH(UsagePerHour!$B$100,Usage!$C$5:$C$11,0),MATCH(UsagePerHour!CS$4,Usage!$D$3:$ABF$3,0)),"")</f>
        <v>5.7665097772817697</v>
      </c>
      <c r="CT108" s="6">
        <f>IFERROR(INDEX(Sales!$D$5:$ABF$18,MATCH(UsagePerHour!$B108,Sales!$C$5:$C$18,0),MATCH(UsagePerHour!CT$4,Sales!$D$3:$ABF$3,0))/CT$2*INDEX(Usage!$D$5:$ABF$11,MATCH(UsagePerHour!$B$100,Usage!$C$5:$C$11,0),MATCH(UsagePerHour!CT$4,Usage!$D$3:$ABF$3,0)),"")</f>
        <v>6.7554106770694169</v>
      </c>
      <c r="CU108" s="6">
        <f>IFERROR(INDEX(Sales!$D$5:$ABF$18,MATCH(UsagePerHour!$B108,Sales!$C$5:$C$18,0),MATCH(UsagePerHour!CU$4,Sales!$D$3:$ABF$3,0))/CU$2*INDEX(Usage!$D$5:$ABF$11,MATCH(UsagePerHour!$B$100,Usage!$C$5:$C$11,0),MATCH(UsagePerHour!CU$4,Usage!$D$3:$ABF$3,0)),"")</f>
        <v>23.853395722806209</v>
      </c>
      <c r="CV108" s="6">
        <f>IFERROR(INDEX(Sales!$D$5:$ABF$18,MATCH(UsagePerHour!$B108,Sales!$C$5:$C$18,0),MATCH(UsagePerHour!CV$4,Sales!$D$3:$ABF$3,0))/CV$2*INDEX(Usage!$D$5:$ABF$11,MATCH(UsagePerHour!$B$100,Usage!$C$5:$C$11,0),MATCH(UsagePerHour!CV$4,Usage!$D$3:$ABF$3,0)),"")</f>
        <v>6.9087655144082802</v>
      </c>
      <c r="CW108" s="6">
        <f>IFERROR(INDEX(Sales!$D$5:$ABF$18,MATCH(UsagePerHour!$B108,Sales!$C$5:$C$18,0),MATCH(UsagePerHour!CW$4,Sales!$D$3:$ABF$3,0))/CW$2*INDEX(Usage!$D$5:$ABF$11,MATCH(UsagePerHour!$B$100,Usage!$C$5:$C$11,0),MATCH(UsagePerHour!CW$4,Usage!$D$3:$ABF$3,0)),"")</f>
        <v>3.6714184181303544</v>
      </c>
      <c r="CX108" s="6">
        <f>IFERROR(INDEX(Sales!$D$5:$ABF$18,MATCH(UsagePerHour!$B108,Sales!$C$5:$C$18,0),MATCH(UsagePerHour!CX$4,Sales!$D$3:$ABF$3,0))/CX$2*INDEX(Usage!$D$5:$ABF$11,MATCH(UsagePerHour!$B$100,Usage!$C$5:$C$11,0),MATCH(UsagePerHour!CX$4,Usage!$D$3:$ABF$3,0)),"")</f>
        <v>4.4474994837408746</v>
      </c>
      <c r="CY108" s="6">
        <f>IFERROR(INDEX(Sales!$D$5:$ABF$18,MATCH(UsagePerHour!$B108,Sales!$C$5:$C$18,0),MATCH(UsagePerHour!CY$4,Sales!$D$3:$ABF$3,0))/CY$2*INDEX(Usage!$D$5:$ABF$11,MATCH(UsagePerHour!$B$100,Usage!$C$5:$C$11,0),MATCH(UsagePerHour!CY$4,Usage!$D$3:$ABF$3,0)),"")</f>
        <v>5.5596966067864271</v>
      </c>
      <c r="CZ108" s="6">
        <f>IFERROR(INDEX(Sales!$D$5:$ABF$18,MATCH(UsagePerHour!$B108,Sales!$C$5:$C$18,0),MATCH(UsagePerHour!CZ$4,Sales!$D$3:$ABF$3,0))/CZ$2*INDEX(Usage!$D$5:$ABF$11,MATCH(UsagePerHour!$B$100,Usage!$C$5:$C$11,0),MATCH(UsagePerHour!CZ$4,Usage!$D$3:$ABF$3,0)),"")</f>
        <v>5.7665097772817697</v>
      </c>
      <c r="DA108" s="6">
        <f>IFERROR(INDEX(Sales!$D$5:$ABF$18,MATCH(UsagePerHour!$B108,Sales!$C$5:$C$18,0),MATCH(UsagePerHour!DA$4,Sales!$D$3:$ABF$3,0))/DA$2*INDEX(Usage!$D$5:$ABF$11,MATCH(UsagePerHour!$B$100,Usage!$C$5:$C$11,0),MATCH(UsagePerHour!DA$4,Usage!$D$3:$ABF$3,0)),"")</f>
        <v>14.072982035928144</v>
      </c>
      <c r="DB108" s="6">
        <f>IFERROR(INDEX(Sales!$D$5:$ABF$18,MATCH(UsagePerHour!$B108,Sales!$C$5:$C$18,0),MATCH(UsagePerHour!DB$4,Sales!$D$3:$ABF$3,0))/DB$2*INDEX(Usage!$D$5:$ABF$11,MATCH(UsagePerHour!$B$100,Usage!$C$5:$C$11,0),MATCH(UsagePerHour!DB$4,Usage!$D$3:$ABF$3,0)),"")</f>
        <v>14.912050104893314</v>
      </c>
      <c r="DC108" s="6">
        <f>IFERROR(INDEX(Sales!$D$5:$ABF$18,MATCH(UsagePerHour!$B108,Sales!$C$5:$C$18,0),MATCH(UsagePerHour!DC$4,Sales!$D$3:$ABF$3,0))/DC$2*INDEX(Usage!$D$5:$ABF$11,MATCH(UsagePerHour!$B$100,Usage!$C$5:$C$11,0),MATCH(UsagePerHour!DC$4,Usage!$D$3:$ABF$3,0)),"")</f>
        <v>8.1153103967618954</v>
      </c>
      <c r="DD108" s="6">
        <f>IFERROR(INDEX(Sales!$D$5:$ABF$18,MATCH(UsagePerHour!$B108,Sales!$C$5:$C$18,0),MATCH(UsagePerHour!DD$4,Sales!$D$3:$ABF$3,0))/DD$2*INDEX(Usage!$D$5:$ABF$11,MATCH(UsagePerHour!$B$100,Usage!$C$5:$C$11,0),MATCH(UsagePerHour!DD$4,Usage!$D$3:$ABF$3,0)),"")</f>
        <v>2.5967734522222736</v>
      </c>
      <c r="DE108" s="6">
        <f>IFERROR(INDEX(Sales!$D$5:$ABF$18,MATCH(UsagePerHour!$B108,Sales!$C$5:$C$18,0),MATCH(UsagePerHour!DE$4,Sales!$D$3:$ABF$3,0))/DE$2*INDEX(Usage!$D$5:$ABF$11,MATCH(UsagePerHour!$B$100,Usage!$C$5:$C$11,0),MATCH(UsagePerHour!DE$4,Usage!$D$3:$ABF$3,0)),"")</f>
        <v>7.3675663493915211</v>
      </c>
      <c r="DF108" s="6">
        <f>IFERROR(INDEX(Sales!$D$5:$ABF$18,MATCH(UsagePerHour!$B108,Sales!$C$5:$C$18,0),MATCH(UsagePerHour!DF$4,Sales!$D$3:$ABF$3,0))/DF$2*INDEX(Usage!$D$5:$ABF$11,MATCH(UsagePerHour!$B$100,Usage!$C$5:$C$11,0),MATCH(UsagePerHour!DF$4,Usage!$D$3:$ABF$3,0)),"")</f>
        <v>5.010391222255965</v>
      </c>
      <c r="DG108" s="6">
        <f>IFERROR(INDEX(Sales!$D$5:$ABF$18,MATCH(UsagePerHour!$B108,Sales!$C$5:$C$18,0),MATCH(UsagePerHour!DG$4,Sales!$D$3:$ABF$3,0))/DG$2*INDEX(Usage!$D$5:$ABF$11,MATCH(UsagePerHour!$B$100,Usage!$C$5:$C$11,0),MATCH(UsagePerHour!DG$4,Usage!$D$3:$ABF$3,0)),"")</f>
        <v>3.3207799567103589</v>
      </c>
      <c r="DH108" s="6">
        <f>IFERROR(INDEX(Sales!$D$5:$ABF$18,MATCH(UsagePerHour!$B108,Sales!$C$5:$C$18,0),MATCH(UsagePerHour!DH$4,Sales!$D$3:$ABF$3,0))/DH$2*INDEX(Usage!$D$5:$ABF$11,MATCH(UsagePerHour!$B$100,Usage!$C$5:$C$11,0),MATCH(UsagePerHour!DH$4,Usage!$D$3:$ABF$3,0)),"")</f>
        <v>3.7342757373048929</v>
      </c>
      <c r="DI108" s="6">
        <f>IFERROR(INDEX(Sales!$D$5:$ABF$18,MATCH(UsagePerHour!$B108,Sales!$C$5:$C$18,0),MATCH(UsagePerHour!DI$4,Sales!$D$3:$ABF$3,0))/DI$2*INDEX(Usage!$D$5:$ABF$11,MATCH(UsagePerHour!$B$100,Usage!$C$5:$C$11,0),MATCH(UsagePerHour!DI$4,Usage!$D$3:$ABF$3,0)),"")</f>
        <v>17.591845316204246</v>
      </c>
      <c r="DJ108" s="6">
        <f>IFERROR(INDEX(Sales!$D$5:$ABF$18,MATCH(UsagePerHour!$B108,Sales!$C$5:$C$18,0),MATCH(UsagePerHour!DJ$4,Sales!$D$3:$ABF$3,0))/DJ$2*INDEX(Usage!$D$5:$ABF$11,MATCH(UsagePerHour!$B$100,Usage!$C$5:$C$11,0),MATCH(UsagePerHour!DJ$4,Usage!$D$3:$ABF$3,0)),"")</f>
        <v>1.7980948209788679</v>
      </c>
      <c r="DK108" s="6">
        <f>IFERROR(INDEX(Sales!$D$5:$ABF$18,MATCH(UsagePerHour!$B108,Sales!$C$5:$C$18,0),MATCH(UsagePerHour!DK$4,Sales!$D$3:$ABF$3,0))/DK$2*INDEX(Usage!$D$5:$ABF$11,MATCH(UsagePerHour!$B$100,Usage!$C$5:$C$11,0),MATCH(UsagePerHour!DK$4,Usage!$D$3:$ABF$3,0)),"")</f>
        <v>6.1674674755561627</v>
      </c>
      <c r="DL108" s="6">
        <f>IFERROR(INDEX(Sales!$D$5:$ABF$18,MATCH(UsagePerHour!$B108,Sales!$C$5:$C$18,0),MATCH(UsagePerHour!DL$4,Sales!$D$3:$ABF$3,0))/DL$2*INDEX(Usage!$D$5:$ABF$11,MATCH(UsagePerHour!$B$100,Usage!$C$5:$C$11,0),MATCH(UsagePerHour!DL$4,Usage!$D$3:$ABF$3,0)),"")</f>
        <v>7.109191417825742</v>
      </c>
      <c r="DM108" s="6">
        <f>IFERROR(INDEX(Sales!$D$5:$ABF$18,MATCH(UsagePerHour!$B108,Sales!$C$5:$C$18,0),MATCH(UsagePerHour!DM$4,Sales!$D$3:$ABF$3,0))/DM$2*INDEX(Usage!$D$5:$ABF$11,MATCH(UsagePerHour!$B$100,Usage!$C$5:$C$11,0),MATCH(UsagePerHour!DM$4,Usage!$D$3:$ABF$3,0)),"")</f>
        <v>2.1454185692541858</v>
      </c>
      <c r="DN108" s="6">
        <f>IFERROR(INDEX(Sales!$D$5:$ABF$18,MATCH(UsagePerHour!$B108,Sales!$C$5:$C$18,0),MATCH(UsagePerHour!DN$4,Sales!$D$3:$ABF$3,0))/DN$2*INDEX(Usage!$D$5:$ABF$11,MATCH(UsagePerHour!$B$100,Usage!$C$5:$C$11,0),MATCH(UsagePerHour!DN$4,Usage!$D$3:$ABF$3,0)),"")</f>
        <v>7.6945635848443086</v>
      </c>
      <c r="DO108" s="6">
        <f>IFERROR(INDEX(Sales!$D$5:$ABF$18,MATCH(UsagePerHour!$B108,Sales!$C$5:$C$18,0),MATCH(UsagePerHour!DO$4,Sales!$D$3:$ABF$3,0))/DO$2*INDEX(Usage!$D$5:$ABF$11,MATCH(UsagePerHour!$B$100,Usage!$C$5:$C$11,0),MATCH(UsagePerHour!DO$4,Usage!$D$3:$ABF$3,0)),"")</f>
        <v>3.1132264816354618</v>
      </c>
      <c r="DP108" s="6">
        <f>IFERROR(INDEX(Sales!$D$5:$ABF$18,MATCH(UsagePerHour!$B108,Sales!$C$5:$C$18,0),MATCH(UsagePerHour!DP$4,Sales!$D$3:$ABF$3,0))/DP$2*INDEX(Usage!$D$5:$ABF$11,MATCH(UsagePerHour!$B$100,Usage!$C$5:$C$11,0),MATCH(UsagePerHour!DP$4,Usage!$D$3:$ABF$3,0)),"")</f>
        <v>28.36988763157375</v>
      </c>
      <c r="DQ108" s="6">
        <f>IFERROR(INDEX(Sales!$D$5:$ABF$18,MATCH(UsagePerHour!$B108,Sales!$C$5:$C$18,0),MATCH(UsagePerHour!DQ$4,Sales!$D$3:$ABF$3,0))/DQ$2*INDEX(Usage!$D$5:$ABF$11,MATCH(UsagePerHour!$B$100,Usage!$C$5:$C$11,0),MATCH(UsagePerHour!DQ$4,Usage!$D$3:$ABF$3,0)),"")</f>
        <v>1.0456773921734868</v>
      </c>
      <c r="DR108" s="6">
        <f>IFERROR(INDEX(Sales!$D$5:$ABF$18,MATCH(UsagePerHour!$B108,Sales!$C$5:$C$18,0),MATCH(UsagePerHour!DR$4,Sales!$D$3:$ABF$3,0))/DR$2*INDEX(Usage!$D$5:$ABF$11,MATCH(UsagePerHour!$B$100,Usage!$C$5:$C$11,0),MATCH(UsagePerHour!DR$4,Usage!$D$3:$ABF$3,0)),"")</f>
        <v>7.7230838500057803</v>
      </c>
      <c r="DS108" s="6">
        <f>IFERROR(INDEX(Sales!$D$5:$ABF$18,MATCH(UsagePerHour!$B108,Sales!$C$5:$C$18,0),MATCH(UsagePerHour!DS$4,Sales!$D$3:$ABF$3,0))/DS$2*INDEX(Usage!$D$5:$ABF$11,MATCH(UsagePerHour!$B$100,Usage!$C$5:$C$11,0),MATCH(UsagePerHour!DS$4,Usage!$D$3:$ABF$3,0)),"")</f>
        <v>5.6682752866888055</v>
      </c>
      <c r="DT108" s="6">
        <f>IFERROR(INDEX(Sales!$D$5:$ABF$18,MATCH(UsagePerHour!$B108,Sales!$C$5:$C$18,0),MATCH(UsagePerHour!DT$4,Sales!$D$3:$ABF$3,0))/DT$2*INDEX(Usage!$D$5:$ABF$11,MATCH(UsagePerHour!$B$100,Usage!$C$5:$C$11,0),MATCH(UsagePerHour!DT$4,Usage!$D$3:$ABF$3,0)),"")</f>
        <v>4.4282293713163066</v>
      </c>
      <c r="DU108" s="6">
        <f>IFERROR(INDEX(Sales!$D$5:$ABF$18,MATCH(UsagePerHour!$B108,Sales!$C$5:$C$18,0),MATCH(UsagePerHour!DU$4,Sales!$D$3:$ABF$3,0))/DU$2*INDEX(Usage!$D$5:$ABF$11,MATCH(UsagePerHour!$B$100,Usage!$C$5:$C$11,0),MATCH(UsagePerHour!DU$4,Usage!$D$3:$ABF$3,0)),"")</f>
        <v>6.4452594502342135</v>
      </c>
      <c r="DV108" s="6">
        <f>IFERROR(INDEX(Sales!$D$5:$ABF$18,MATCH(UsagePerHour!$B108,Sales!$C$5:$C$18,0),MATCH(UsagePerHour!DV$4,Sales!$D$3:$ABF$3,0))/DV$2*INDEX(Usage!$D$5:$ABF$11,MATCH(UsagePerHour!$B$100,Usage!$C$5:$C$11,0),MATCH(UsagePerHour!DV$4,Usage!$D$3:$ABF$3,0)),"")</f>
        <v>2.8782222222222225</v>
      </c>
      <c r="DW108" s="6">
        <f>IFERROR(INDEX(Sales!$D$5:$ABF$18,MATCH(UsagePerHour!$B108,Sales!$C$5:$C$18,0),MATCH(UsagePerHour!DW$4,Sales!$D$3:$ABF$3,0))/DW$2*INDEX(Usage!$D$5:$ABF$11,MATCH(UsagePerHour!$B$100,Usage!$C$5:$C$11,0),MATCH(UsagePerHour!DW$4,Usage!$D$3:$ABF$3,0)),"")</f>
        <v>24.929969561173589</v>
      </c>
      <c r="DX108" s="6">
        <f>IFERROR(INDEX(Sales!$D$5:$ABF$18,MATCH(UsagePerHour!$B108,Sales!$C$5:$C$18,0),MATCH(UsagePerHour!DX$4,Sales!$D$3:$ABF$3,0))/DX$2*INDEX(Usage!$D$5:$ABF$11,MATCH(UsagePerHour!$B$100,Usage!$C$5:$C$11,0),MATCH(UsagePerHour!DX$4,Usage!$D$3:$ABF$3,0)),"")</f>
        <v>6.2850238280325819</v>
      </c>
      <c r="DY108" s="6">
        <f>IFERROR(INDEX(Sales!$D$5:$ABF$18,MATCH(UsagePerHour!$B108,Sales!$C$5:$C$18,0),MATCH(UsagePerHour!DY$4,Sales!$D$3:$ABF$3,0))/DY$2*INDEX(Usage!$D$5:$ABF$11,MATCH(UsagePerHour!$B$100,Usage!$C$5:$C$11,0),MATCH(UsagePerHour!DY$4,Usage!$D$3:$ABF$3,0)),"")</f>
        <v>15.175741071264282</v>
      </c>
      <c r="DZ108" s="6">
        <f>IFERROR(INDEX(Sales!$D$5:$ABF$18,MATCH(UsagePerHour!$B108,Sales!$C$5:$C$18,0),MATCH(UsagePerHour!DZ$4,Sales!$D$3:$ABF$3,0))/DZ$2*INDEX(Usage!$D$5:$ABF$11,MATCH(UsagePerHour!$B$100,Usage!$C$5:$C$11,0),MATCH(UsagePerHour!DZ$4,Usage!$D$3:$ABF$3,0)),"")</f>
        <v>8.5628605834824842</v>
      </c>
      <c r="EA108" s="6">
        <f>IFERROR(INDEX(Sales!$D$5:$ABF$18,MATCH(UsagePerHour!$B108,Sales!$C$5:$C$18,0),MATCH(UsagePerHour!EA$4,Sales!$D$3:$ABF$3,0))/EA$2*INDEX(Usage!$D$5:$ABF$11,MATCH(UsagePerHour!$B$100,Usage!$C$5:$C$11,0),MATCH(UsagePerHour!EA$4,Usage!$D$3:$ABF$3,0)),"")</f>
        <v>8.2954813638420379</v>
      </c>
      <c r="EB108" s="6">
        <f>IFERROR(INDEX(Sales!$D$5:$ABF$18,MATCH(UsagePerHour!$B108,Sales!$C$5:$C$18,0),MATCH(UsagePerHour!EB$4,Sales!$D$3:$ABF$3,0))/EB$2*INDEX(Usage!$D$5:$ABF$11,MATCH(UsagePerHour!$B$100,Usage!$C$5:$C$11,0),MATCH(UsagePerHour!EB$4,Usage!$D$3:$ABF$3,0)),"")</f>
        <v>2.9141681447321743</v>
      </c>
      <c r="EC108" s="6">
        <f>IFERROR(INDEX(Sales!$D$5:$ABF$18,MATCH(UsagePerHour!$B108,Sales!$C$5:$C$18,0),MATCH(UsagePerHour!EC$4,Sales!$D$3:$ABF$3,0))/EC$2*INDEX(Usage!$D$5:$ABF$11,MATCH(UsagePerHour!$B$100,Usage!$C$5:$C$11,0),MATCH(UsagePerHour!EC$4,Usage!$D$3:$ABF$3,0)),"")</f>
        <v>2.9150481538128461</v>
      </c>
      <c r="ED108" s="6">
        <f>IFERROR(INDEX(Sales!$D$5:$ABF$18,MATCH(UsagePerHour!$B108,Sales!$C$5:$C$18,0),MATCH(UsagePerHour!ED$4,Sales!$D$3:$ABF$3,0))/ED$2*INDEX(Usage!$D$5:$ABF$11,MATCH(UsagePerHour!$B$100,Usage!$C$5:$C$11,0),MATCH(UsagePerHour!ED$4,Usage!$D$3:$ABF$3,0)),"")</f>
        <v>3.6080973779503513</v>
      </c>
      <c r="EE108" s="6">
        <f>IFERROR(INDEX(Sales!$D$5:$ABF$18,MATCH(UsagePerHour!$B108,Sales!$C$5:$C$18,0),MATCH(UsagePerHour!EE$4,Sales!$D$3:$ABF$3,0))/EE$2*INDEX(Usage!$D$5:$ABF$11,MATCH(UsagePerHour!$B$100,Usage!$C$5:$C$11,0),MATCH(UsagePerHour!EE$4,Usage!$D$3:$ABF$3,0)),"")</f>
        <v>8.6724568886978535</v>
      </c>
      <c r="EF108" s="6">
        <f>IFERROR(INDEX(Sales!$D$5:$ABF$18,MATCH(UsagePerHour!$B108,Sales!$C$5:$C$18,0),MATCH(UsagePerHour!EF$4,Sales!$D$3:$ABF$3,0))/EF$2*INDEX(Usage!$D$5:$ABF$11,MATCH(UsagePerHour!$B$100,Usage!$C$5:$C$11,0),MATCH(UsagePerHour!EF$4,Usage!$D$3:$ABF$3,0)),"")</f>
        <v>5.0955581305523374</v>
      </c>
      <c r="EG108" s="6">
        <f>IFERROR(INDEX(Sales!$D$5:$ABF$18,MATCH(UsagePerHour!$B108,Sales!$C$5:$C$18,0),MATCH(UsagePerHour!EG$4,Sales!$D$3:$ABF$3,0))/EG$2*INDEX(Usage!$D$5:$ABF$11,MATCH(UsagePerHour!$B$100,Usage!$C$5:$C$11,0),MATCH(UsagePerHour!EG$4,Usage!$D$3:$ABF$3,0)),"")</f>
        <v>6.1419235020592131</v>
      </c>
      <c r="EH108" s="6">
        <f>IFERROR(INDEX(Sales!$D$5:$ABF$18,MATCH(UsagePerHour!$B108,Sales!$C$5:$C$18,0),MATCH(UsagePerHour!EH$4,Sales!$D$3:$ABF$3,0))/EH$2*INDEX(Usage!$D$5:$ABF$11,MATCH(UsagePerHour!$B$100,Usage!$C$5:$C$11,0),MATCH(UsagePerHour!EH$4,Usage!$D$3:$ABF$3,0)),"")</f>
        <v>6.5020690361569198</v>
      </c>
      <c r="EI108" s="6">
        <f>IFERROR(INDEX(Sales!$D$5:$ABF$18,MATCH(UsagePerHour!$B108,Sales!$C$5:$C$18,0),MATCH(UsagePerHour!EI$4,Sales!$D$3:$ABF$3,0))/EI$2*INDEX(Usage!$D$5:$ABF$11,MATCH(UsagePerHour!$B$100,Usage!$C$5:$C$11,0),MATCH(UsagePerHour!EI$4,Usage!$D$3:$ABF$3,0)),"")</f>
        <v>5.18321331041827</v>
      </c>
      <c r="EJ108" s="6">
        <f>IFERROR(INDEX(Sales!$D$5:$ABF$18,MATCH(UsagePerHour!$B108,Sales!$C$5:$C$18,0),MATCH(UsagePerHour!EJ$4,Sales!$D$3:$ABF$3,0))/EJ$2*INDEX(Usage!$D$5:$ABF$11,MATCH(UsagePerHour!$B$100,Usage!$C$5:$C$11,0),MATCH(UsagePerHour!EJ$4,Usage!$D$3:$ABF$3,0)),"")</f>
        <v>2.9587087603457367</v>
      </c>
      <c r="EK108" s="6">
        <f>IFERROR(INDEX(Sales!$D$5:$ABF$18,MATCH(UsagePerHour!$B108,Sales!$C$5:$C$18,0),MATCH(UsagePerHour!EK$4,Sales!$D$3:$ABF$3,0))/EK$2*INDEX(Usage!$D$5:$ABF$11,MATCH(UsagePerHour!$B$100,Usage!$C$5:$C$11,0),MATCH(UsagePerHour!EK$4,Usage!$D$3:$ABF$3,0)),"")</f>
        <v>29.83699513969815</v>
      </c>
      <c r="EL108" s="6">
        <f>IFERROR(INDEX(Sales!$D$5:$ABF$18,MATCH(UsagePerHour!$B108,Sales!$C$5:$C$18,0),MATCH(UsagePerHour!EL$4,Sales!$D$3:$ABF$3,0))/EL$2*INDEX(Usage!$D$5:$ABF$11,MATCH(UsagePerHour!$B$100,Usage!$C$5:$C$11,0),MATCH(UsagePerHour!EL$4,Usage!$D$3:$ABF$3,0)),"")</f>
        <v>3.7361540598922622</v>
      </c>
      <c r="EM108" s="6">
        <f>IFERROR(INDEX(Sales!$D$5:$ABF$18,MATCH(UsagePerHour!$B108,Sales!$C$5:$C$18,0),MATCH(UsagePerHour!EM$4,Sales!$D$3:$ABF$3,0))/EM$2*INDEX(Usage!$D$5:$ABF$11,MATCH(UsagePerHour!$B$100,Usage!$C$5:$C$11,0),MATCH(UsagePerHour!EM$4,Usage!$D$3:$ABF$3,0)),"")</f>
        <v>7.7986539540100956</v>
      </c>
      <c r="EN108" s="6">
        <f>IFERROR(INDEX(Sales!$D$5:$ABF$18,MATCH(UsagePerHour!$B108,Sales!$C$5:$C$18,0),MATCH(UsagePerHour!EN$4,Sales!$D$3:$ABF$3,0))/EN$2*INDEX(Usage!$D$5:$ABF$11,MATCH(UsagePerHour!$B$100,Usage!$C$5:$C$11,0),MATCH(UsagePerHour!EN$4,Usage!$D$3:$ABF$3,0)),"")</f>
        <v>5.7592519075099728</v>
      </c>
      <c r="EO108" s="6">
        <f>IFERROR(INDEX(Sales!$D$5:$ABF$18,MATCH(UsagePerHour!$B108,Sales!$C$5:$C$18,0),MATCH(UsagePerHour!EO$4,Sales!$D$3:$ABF$3,0))/EO$2*INDEX(Usage!$D$5:$ABF$11,MATCH(UsagePerHour!$B$100,Usage!$C$5:$C$11,0),MATCH(UsagePerHour!EO$4,Usage!$D$3:$ABF$3,0)),"")</f>
        <v>4.8602687448172555</v>
      </c>
      <c r="EP108" s="6">
        <f>IFERROR(INDEX(Sales!$D$5:$ABF$18,MATCH(UsagePerHour!$B108,Sales!$C$5:$C$18,0),MATCH(UsagePerHour!EP$4,Sales!$D$3:$ABF$3,0))/EP$2*INDEX(Usage!$D$5:$ABF$11,MATCH(UsagePerHour!$B$100,Usage!$C$5:$C$11,0),MATCH(UsagePerHour!EP$4,Usage!$D$3:$ABF$3,0)),"")</f>
        <v>5.8283283187367054</v>
      </c>
      <c r="EQ108" s="6">
        <f>IFERROR(INDEX(Sales!$D$5:$ABF$18,MATCH(UsagePerHour!$B108,Sales!$C$5:$C$18,0),MATCH(UsagePerHour!EQ$4,Sales!$D$3:$ABF$3,0))/EQ$2*INDEX(Usage!$D$5:$ABF$11,MATCH(UsagePerHour!$B$100,Usage!$C$5:$C$11,0),MATCH(UsagePerHour!EQ$4,Usage!$D$3:$ABF$3,0)),"")</f>
        <v>5.6672908525112176</v>
      </c>
      <c r="ER108" s="6">
        <f>IFERROR(INDEX(Sales!$D$5:$ABF$18,MATCH(UsagePerHour!$B108,Sales!$C$5:$C$18,0),MATCH(UsagePerHour!ER$4,Sales!$D$3:$ABF$3,0))/ER$2*INDEX(Usage!$D$5:$ABF$11,MATCH(UsagePerHour!$B$100,Usage!$C$5:$C$11,0),MATCH(UsagePerHour!ER$4,Usage!$D$3:$ABF$3,0)),"")</f>
        <v>33.498233401887887</v>
      </c>
      <c r="ES108" s="6">
        <f>IFERROR(INDEX(Sales!$D$5:$ABF$18,MATCH(UsagePerHour!$B108,Sales!$C$5:$C$18,0),MATCH(UsagePerHour!ES$4,Sales!$D$3:$ABF$3,0))/ES$2*INDEX(Usage!$D$5:$ABF$11,MATCH(UsagePerHour!$B$100,Usage!$C$5:$C$11,0),MATCH(UsagePerHour!ES$4,Usage!$D$3:$ABF$3,0)),"")</f>
        <v>6.4860536070570998</v>
      </c>
      <c r="ET108" s="6">
        <f>IFERROR(INDEX(Sales!$D$5:$ABF$18,MATCH(UsagePerHour!$B108,Sales!$C$5:$C$18,0),MATCH(UsagePerHour!ET$4,Sales!$D$3:$ABF$3,0))/ET$2*INDEX(Usage!$D$5:$ABF$11,MATCH(UsagePerHour!$B$100,Usage!$C$5:$C$11,0),MATCH(UsagePerHour!ET$4,Usage!$D$3:$ABF$3,0)),"")</f>
        <v>3.0222418669991753</v>
      </c>
      <c r="EU108" s="6">
        <f>IFERROR(INDEX(Sales!$D$5:$ABF$18,MATCH(UsagePerHour!$B108,Sales!$C$5:$C$18,0),MATCH(UsagePerHour!EU$4,Sales!$D$3:$ABF$3,0))/EU$2*INDEX(Usage!$D$5:$ABF$11,MATCH(UsagePerHour!$B$100,Usage!$C$5:$C$11,0),MATCH(UsagePerHour!EU$4,Usage!$D$3:$ABF$3,0)),"")</f>
        <v>18.854183490278395</v>
      </c>
      <c r="EV108" s="6">
        <f>IFERROR(INDEX(Sales!$D$5:$ABF$18,MATCH(UsagePerHour!$B108,Sales!$C$5:$C$18,0),MATCH(UsagePerHour!EV$4,Sales!$D$3:$ABF$3,0))/EV$2*INDEX(Usage!$D$5:$ABF$11,MATCH(UsagePerHour!$B$100,Usage!$C$5:$C$11,0),MATCH(UsagePerHour!EV$4,Usage!$D$3:$ABF$3,0)),"")</f>
        <v>5.9425987489974181</v>
      </c>
      <c r="EW108" s="6">
        <f>IFERROR(INDEX(Sales!$D$5:$ABF$18,MATCH(UsagePerHour!$B108,Sales!$C$5:$C$18,0),MATCH(UsagePerHour!EW$4,Sales!$D$3:$ABF$3,0))/EW$2*INDEX(Usage!$D$5:$ABF$11,MATCH(UsagePerHour!$B$100,Usage!$C$5:$C$11,0),MATCH(UsagePerHour!EW$4,Usage!$D$3:$ABF$3,0)),"")</f>
        <v>5.7168821488977439</v>
      </c>
      <c r="EX108" s="6">
        <f>IFERROR(INDEX(Sales!$D$5:$ABF$18,MATCH(UsagePerHour!$B108,Sales!$C$5:$C$18,0),MATCH(UsagePerHour!EX$4,Sales!$D$3:$ABF$3,0))/EX$2*INDEX(Usage!$D$5:$ABF$11,MATCH(UsagePerHour!$B$100,Usage!$C$5:$C$11,0),MATCH(UsagePerHour!EX$4,Usage!$D$3:$ABF$3,0)),"")</f>
        <v>5.0323641100214331</v>
      </c>
      <c r="EY108" s="6">
        <f>IFERROR(INDEX(Sales!$D$5:$ABF$18,MATCH(UsagePerHour!$B108,Sales!$C$5:$C$18,0),MATCH(UsagePerHour!EY$4,Sales!$D$3:$ABF$3,0))/EY$2*INDEX(Usage!$D$5:$ABF$11,MATCH(UsagePerHour!$B$100,Usage!$C$5:$C$11,0),MATCH(UsagePerHour!EY$4,Usage!$D$3:$ABF$3,0)),"")</f>
        <v>18.906219528659935</v>
      </c>
      <c r="EZ108" s="6">
        <f>IFERROR(INDEX(Sales!$D$5:$ABF$18,MATCH(UsagePerHour!$B108,Sales!$C$5:$C$18,0),MATCH(UsagePerHour!EZ$4,Sales!$D$3:$ABF$3,0))/EZ$2*INDEX(Usage!$D$5:$ABF$11,MATCH(UsagePerHour!$B$100,Usage!$C$5:$C$11,0),MATCH(UsagePerHour!EZ$4,Usage!$D$3:$ABF$3,0)),"")</f>
        <v>6.079282421930551</v>
      </c>
      <c r="FA108" s="6">
        <f>IFERROR(INDEX(Sales!$D$5:$ABF$18,MATCH(UsagePerHour!$B108,Sales!$C$5:$C$18,0),MATCH(UsagePerHour!FA$4,Sales!$D$3:$ABF$3,0))/FA$2*INDEX(Usage!$D$5:$ABF$11,MATCH(UsagePerHour!$B$100,Usage!$C$5:$C$11,0),MATCH(UsagePerHour!FA$4,Usage!$D$3:$ABF$3,0)),"")</f>
        <v>7.4895483721449949</v>
      </c>
      <c r="FB108" s="6">
        <f>IFERROR(INDEX(Sales!$D$5:$ABF$18,MATCH(UsagePerHour!$B108,Sales!$C$5:$C$18,0),MATCH(UsagePerHour!FB$4,Sales!$D$3:$ABF$3,0))/FB$2*INDEX(Usage!$D$5:$ABF$11,MATCH(UsagePerHour!$B$100,Usage!$C$5:$C$11,0),MATCH(UsagePerHour!FB$4,Usage!$D$3:$ABF$3,0)),"")</f>
        <v>2.7065806707037079</v>
      </c>
      <c r="FC108" s="6">
        <f>IFERROR(INDEX(Sales!$D$5:$ABF$18,MATCH(UsagePerHour!$B108,Sales!$C$5:$C$18,0),MATCH(UsagePerHour!FC$4,Sales!$D$3:$ABF$3,0))/FC$2*INDEX(Usage!$D$5:$ABF$11,MATCH(UsagePerHour!$B$100,Usage!$C$5:$C$11,0),MATCH(UsagePerHour!FC$4,Usage!$D$3:$ABF$3,0)),"")</f>
        <v>5.3357585726939138</v>
      </c>
      <c r="FD108" s="6">
        <f>IFERROR(INDEX(Sales!$D$5:$ABF$18,MATCH(UsagePerHour!$B108,Sales!$C$5:$C$18,0),MATCH(UsagePerHour!FD$4,Sales!$D$3:$ABF$3,0))/FD$2*INDEX(Usage!$D$5:$ABF$11,MATCH(UsagePerHour!$B$100,Usage!$C$5:$C$11,0),MATCH(UsagePerHour!FD$4,Usage!$D$3:$ABF$3,0)),"")</f>
        <v>3.0894134324190814</v>
      </c>
      <c r="FE108" s="6">
        <f>IFERROR(INDEX(Sales!$D$5:$ABF$18,MATCH(UsagePerHour!$B108,Sales!$C$5:$C$18,0),MATCH(UsagePerHour!FE$4,Sales!$D$3:$ABF$3,0))/FE$2*INDEX(Usage!$D$5:$ABF$11,MATCH(UsagePerHour!$B$100,Usage!$C$5:$C$11,0),MATCH(UsagePerHour!FE$4,Usage!$D$3:$ABF$3,0)),"")</f>
        <v>0.43248086007493081</v>
      </c>
      <c r="FF108" s="6">
        <f>IFERROR(INDEX(Sales!$D$5:$ABF$18,MATCH(UsagePerHour!$B108,Sales!$C$5:$C$18,0),MATCH(UsagePerHour!FF$4,Sales!$D$3:$ABF$3,0))/FF$2*INDEX(Usage!$D$5:$ABF$11,MATCH(UsagePerHour!$B$100,Usage!$C$5:$C$11,0),MATCH(UsagePerHour!FF$4,Usage!$D$3:$ABF$3,0)),"")</f>
        <v>8.9987942959236253</v>
      </c>
      <c r="FG108" s="6">
        <f>IFERROR(INDEX(Sales!$D$5:$ABF$18,MATCH(UsagePerHour!$B108,Sales!$C$5:$C$18,0),MATCH(UsagePerHour!FG$4,Sales!$D$3:$ABF$3,0))/FG$2*INDEX(Usage!$D$5:$ABF$11,MATCH(UsagePerHour!$B$100,Usage!$C$5:$C$11,0),MATCH(UsagePerHour!FG$4,Usage!$D$3:$ABF$3,0)),"")</f>
        <v>2.6999708898017269</v>
      </c>
      <c r="FH108" s="6">
        <f>IFERROR(INDEX(Sales!$D$5:$ABF$18,MATCH(UsagePerHour!$B108,Sales!$C$5:$C$18,0),MATCH(UsagePerHour!FH$4,Sales!$D$3:$ABF$3,0))/FH$2*INDEX(Usage!$D$5:$ABF$11,MATCH(UsagePerHour!$B$100,Usage!$C$5:$C$11,0),MATCH(UsagePerHour!FH$4,Usage!$D$3:$ABF$3,0)),"")</f>
        <v>2.4801594595836587</v>
      </c>
      <c r="FI108" s="6">
        <f>IFERROR(INDEX(Sales!$D$5:$ABF$18,MATCH(UsagePerHour!$B108,Sales!$C$5:$C$18,0),MATCH(UsagePerHour!FI$4,Sales!$D$3:$ABF$3,0))/FI$2*INDEX(Usage!$D$5:$ABF$11,MATCH(UsagePerHour!$B$100,Usage!$C$5:$C$11,0),MATCH(UsagePerHour!FI$4,Usage!$D$3:$ABF$3,0)),"")</f>
        <v>2.2966812694439152</v>
      </c>
      <c r="FJ108" s="6">
        <f>IFERROR(INDEX(Sales!$D$5:$ABF$18,MATCH(UsagePerHour!$B108,Sales!$C$5:$C$18,0),MATCH(UsagePerHour!FJ$4,Sales!$D$3:$ABF$3,0))/FJ$2*INDEX(Usage!$D$5:$ABF$11,MATCH(UsagePerHour!$B$100,Usage!$C$5:$C$11,0),MATCH(UsagePerHour!FJ$4,Usage!$D$3:$ABF$3,0)),"")</f>
        <v>4.176959946451837</v>
      </c>
      <c r="FK108" s="6">
        <f>IFERROR(INDEX(Sales!$D$5:$ABF$18,MATCH(UsagePerHour!$B108,Sales!$C$5:$C$18,0),MATCH(UsagePerHour!FK$4,Sales!$D$3:$ABF$3,0))/FK$2*INDEX(Usage!$D$5:$ABF$11,MATCH(UsagePerHour!$B$100,Usage!$C$5:$C$11,0),MATCH(UsagePerHour!FK$4,Usage!$D$3:$ABF$3,0)),"")</f>
        <v>3.1514979350130017</v>
      </c>
      <c r="FL108" s="6">
        <f>IFERROR(INDEX(Sales!$D$5:$ABF$18,MATCH(UsagePerHour!$B108,Sales!$C$5:$C$18,0),MATCH(UsagePerHour!FL$4,Sales!$D$3:$ABF$3,0))/FL$2*INDEX(Usage!$D$5:$ABF$11,MATCH(UsagePerHour!$B$100,Usage!$C$5:$C$11,0),MATCH(UsagePerHour!FL$4,Usage!$D$3:$ABF$3,0)),"")</f>
        <v>6.6871158235414878</v>
      </c>
      <c r="FM108" s="6">
        <f>IFERROR(INDEX(Sales!$D$5:$ABF$18,MATCH(UsagePerHour!$B108,Sales!$C$5:$C$18,0),MATCH(UsagePerHour!FM$4,Sales!$D$3:$ABF$3,0))/FM$2*INDEX(Usage!$D$5:$ABF$11,MATCH(UsagePerHour!$B$100,Usage!$C$5:$C$11,0),MATCH(UsagePerHour!FM$4,Usage!$D$3:$ABF$3,0)),"")</f>
        <v>28.866026612056178</v>
      </c>
      <c r="FN108" s="6">
        <f>IFERROR(INDEX(Sales!$D$5:$ABF$18,MATCH(UsagePerHour!$B108,Sales!$C$5:$C$18,0),MATCH(UsagePerHour!FN$4,Sales!$D$3:$ABF$3,0))/FN$2*INDEX(Usage!$D$5:$ABF$11,MATCH(UsagePerHour!$B$100,Usage!$C$5:$C$11,0),MATCH(UsagePerHour!FN$4,Usage!$D$3:$ABF$3,0)),"")</f>
        <v>3.7999964391981966</v>
      </c>
      <c r="FO108" s="6">
        <f>IFERROR(INDEX(Sales!$D$5:$ABF$18,MATCH(UsagePerHour!$B108,Sales!$C$5:$C$18,0),MATCH(UsagePerHour!FO$4,Sales!$D$3:$ABF$3,0))/FO$2*INDEX(Usage!$D$5:$ABF$11,MATCH(UsagePerHour!$B$100,Usage!$C$5:$C$11,0),MATCH(UsagePerHour!FO$4,Usage!$D$3:$ABF$3,0)),"")</f>
        <v>5.7738703604088224</v>
      </c>
      <c r="FP108" s="6">
        <f>IFERROR(INDEX(Sales!$D$5:$ABF$18,MATCH(UsagePerHour!$B108,Sales!$C$5:$C$18,0),MATCH(UsagePerHour!FP$4,Sales!$D$3:$ABF$3,0))/FP$2*INDEX(Usage!$D$5:$ABF$11,MATCH(UsagePerHour!$B$100,Usage!$C$5:$C$11,0),MATCH(UsagePerHour!FP$4,Usage!$D$3:$ABF$3,0)),"")</f>
        <v>7.504949474957094</v>
      </c>
      <c r="FQ108" s="6">
        <f>IFERROR(INDEX(Sales!$D$5:$ABF$18,MATCH(UsagePerHour!$B108,Sales!$C$5:$C$18,0),MATCH(UsagePerHour!FQ$4,Sales!$D$3:$ABF$3,0))/FQ$2*INDEX(Usage!$D$5:$ABF$11,MATCH(UsagePerHour!$B$100,Usage!$C$5:$C$11,0),MATCH(UsagePerHour!FQ$4,Usage!$D$3:$ABF$3,0)),"")</f>
        <v>9.3256335137908213</v>
      </c>
      <c r="FR108" s="6">
        <f>IFERROR(INDEX(Sales!$D$5:$ABF$18,MATCH(UsagePerHour!$B108,Sales!$C$5:$C$18,0),MATCH(UsagePerHour!FR$4,Sales!$D$3:$ABF$3,0))/FR$2*INDEX(Usage!$D$5:$ABF$11,MATCH(UsagePerHour!$B$100,Usage!$C$5:$C$11,0),MATCH(UsagePerHour!FR$4,Usage!$D$3:$ABF$3,0)),"")</f>
        <v>5.4735755686789149</v>
      </c>
      <c r="FS108" s="6">
        <f>IFERROR(INDEX(Sales!$D$5:$ABF$18,MATCH(UsagePerHour!$B108,Sales!$C$5:$C$18,0),MATCH(UsagePerHour!FS$4,Sales!$D$3:$ABF$3,0))/FS$2*INDEX(Usage!$D$5:$ABF$11,MATCH(UsagePerHour!$B$100,Usage!$C$5:$C$11,0),MATCH(UsagePerHour!FS$4,Usage!$D$3:$ABF$3,0)),"")</f>
        <v>9.4681491170699807</v>
      </c>
      <c r="FT108" s="6">
        <f>IFERROR(INDEX(Sales!$D$5:$ABF$18,MATCH(UsagePerHour!$B108,Sales!$C$5:$C$18,0),MATCH(UsagePerHour!FT$4,Sales!$D$3:$ABF$3,0))/FT$2*INDEX(Usage!$D$5:$ABF$11,MATCH(UsagePerHour!$B$100,Usage!$C$5:$C$11,0),MATCH(UsagePerHour!FT$4,Usage!$D$3:$ABF$3,0)),"")</f>
        <v>14.550971009157937</v>
      </c>
      <c r="FU108" s="6">
        <f>IFERROR(INDEX(Sales!$D$5:$ABF$18,MATCH(UsagePerHour!$B108,Sales!$C$5:$C$18,0),MATCH(UsagePerHour!FU$4,Sales!$D$3:$ABF$3,0))/FU$2*INDEX(Usage!$D$5:$ABF$11,MATCH(UsagePerHour!$B$100,Usage!$C$5:$C$11,0),MATCH(UsagePerHour!FU$4,Usage!$D$3:$ABF$3,0)),"")</f>
        <v>12.231879380302471</v>
      </c>
      <c r="FV108" s="6">
        <f>IFERROR(INDEX(Sales!$D$5:$ABF$18,MATCH(UsagePerHour!$B108,Sales!$C$5:$C$18,0),MATCH(UsagePerHour!FV$4,Sales!$D$3:$ABF$3,0))/FV$2*INDEX(Usage!$D$5:$ABF$11,MATCH(UsagePerHour!$B$100,Usage!$C$5:$C$11,0),MATCH(UsagePerHour!FV$4,Usage!$D$3:$ABF$3,0)),"")</f>
        <v>9.1177058495980816</v>
      </c>
      <c r="FW108" s="6">
        <f>IFERROR(INDEX(Sales!$D$5:$ABF$18,MATCH(UsagePerHour!$B108,Sales!$C$5:$C$18,0),MATCH(UsagePerHour!FW$4,Sales!$D$3:$ABF$3,0))/FW$2*INDEX(Usage!$D$5:$ABF$11,MATCH(UsagePerHour!$B$100,Usage!$C$5:$C$11,0),MATCH(UsagePerHour!FW$4,Usage!$D$3:$ABF$3,0)),"")</f>
        <v>7.453430453136054</v>
      </c>
      <c r="FX108" s="6">
        <f>IFERROR(INDEX(Sales!$D$5:$ABF$18,MATCH(UsagePerHour!$B108,Sales!$C$5:$C$18,0),MATCH(UsagePerHour!FX$4,Sales!$D$3:$ABF$3,0))/FX$2*INDEX(Usage!$D$5:$ABF$11,MATCH(UsagePerHour!$B$100,Usage!$C$5:$C$11,0),MATCH(UsagePerHour!FX$4,Usage!$D$3:$ABF$3,0)),"")</f>
        <v>4.3916144179952346</v>
      </c>
      <c r="FY108" s="6">
        <f>IFERROR(INDEX(Sales!$D$5:$ABF$18,MATCH(UsagePerHour!$B108,Sales!$C$5:$C$18,0),MATCH(UsagePerHour!FY$4,Sales!$D$3:$ABF$3,0))/FY$2*INDEX(Usage!$D$5:$ABF$11,MATCH(UsagePerHour!$B$100,Usage!$C$5:$C$11,0),MATCH(UsagePerHour!FY$4,Usage!$D$3:$ABF$3,0)),"")</f>
        <v>6.3158652375497075</v>
      </c>
      <c r="FZ108" s="6">
        <f>IFERROR(INDEX(Sales!$D$5:$ABF$18,MATCH(UsagePerHour!$B108,Sales!$C$5:$C$18,0),MATCH(UsagePerHour!FZ$4,Sales!$D$3:$ABF$3,0))/FZ$2*INDEX(Usage!$D$5:$ABF$11,MATCH(UsagePerHour!$B$100,Usage!$C$5:$C$11,0),MATCH(UsagePerHour!FZ$4,Usage!$D$3:$ABF$3,0)),"")</f>
        <v>6.3558048447017024</v>
      </c>
      <c r="GA108" s="6">
        <f>IFERROR(INDEX(Sales!$D$5:$ABF$18,MATCH(UsagePerHour!$B108,Sales!$C$5:$C$18,0),MATCH(UsagePerHour!GA$4,Sales!$D$3:$ABF$3,0))/GA$2*INDEX(Usage!$D$5:$ABF$11,MATCH(UsagePerHour!$B$100,Usage!$C$5:$C$11,0),MATCH(UsagePerHour!GA$4,Usage!$D$3:$ABF$3,0)),"")</f>
        <v>29.580024112166225</v>
      </c>
      <c r="GB108" s="6">
        <f>IFERROR(INDEX(Sales!$D$5:$ABF$18,MATCH(UsagePerHour!$B108,Sales!$C$5:$C$18,0),MATCH(UsagePerHour!GB$4,Sales!$D$3:$ABF$3,0))/GB$2*INDEX(Usage!$D$5:$ABF$11,MATCH(UsagePerHour!$B$100,Usage!$C$5:$C$11,0),MATCH(UsagePerHour!GB$4,Usage!$D$3:$ABF$3,0)),"")</f>
        <v>0.22834774792284146</v>
      </c>
      <c r="GC108" s="6">
        <f>IFERROR(INDEX(Sales!$D$5:$ABF$18,MATCH(UsagePerHour!$B108,Sales!$C$5:$C$18,0),MATCH(UsagePerHour!GC$4,Sales!$D$3:$ABF$3,0))/GC$2*INDEX(Usage!$D$5:$ABF$11,MATCH(UsagePerHour!$B$100,Usage!$C$5:$C$11,0),MATCH(UsagePerHour!GC$4,Usage!$D$3:$ABF$3,0)),"")</f>
        <v>10.906991646898785</v>
      </c>
      <c r="GD108" s="6">
        <f>IFERROR(INDEX(Sales!$D$5:$ABF$18,MATCH(UsagePerHour!$B108,Sales!$C$5:$C$18,0),MATCH(UsagePerHour!GD$4,Sales!$D$3:$ABF$3,0))/GD$2*INDEX(Usage!$D$5:$ABF$11,MATCH(UsagePerHour!$B$100,Usage!$C$5:$C$11,0),MATCH(UsagePerHour!GD$4,Usage!$D$3:$ABF$3,0)),"")</f>
        <v>7.371765028070655</v>
      </c>
      <c r="GE108" s="6">
        <f>IFERROR(INDEX(Sales!$D$5:$ABF$18,MATCH(UsagePerHour!$B108,Sales!$C$5:$C$18,0),MATCH(UsagePerHour!GE$4,Sales!$D$3:$ABF$3,0))/GE$2*INDEX(Usage!$D$5:$ABF$11,MATCH(UsagePerHour!$B$100,Usage!$C$5:$C$11,0),MATCH(UsagePerHour!GE$4,Usage!$D$3:$ABF$3,0)),"")</f>
        <v>4.128815664931377</v>
      </c>
      <c r="GF108" s="6">
        <f>IFERROR(INDEX(Sales!$D$5:$ABF$18,MATCH(UsagePerHour!$B108,Sales!$C$5:$C$18,0),MATCH(UsagePerHour!GF$4,Sales!$D$3:$ABF$3,0))/GF$2*INDEX(Usage!$D$5:$ABF$11,MATCH(UsagePerHour!$B$100,Usage!$C$5:$C$11,0),MATCH(UsagePerHour!GF$4,Usage!$D$3:$ABF$3,0)),"")</f>
        <v>3.176843083382566</v>
      </c>
      <c r="GG108" s="6">
        <f>IFERROR(INDEX(Sales!$D$5:$ABF$18,MATCH(UsagePerHour!$B108,Sales!$C$5:$C$18,0),MATCH(UsagePerHour!GG$4,Sales!$D$3:$ABF$3,0))/GG$2*INDEX(Usage!$D$5:$ABF$11,MATCH(UsagePerHour!$B$100,Usage!$C$5:$C$11,0),MATCH(UsagePerHour!GG$4,Usage!$D$3:$ABF$3,0)),"")</f>
        <v>5.9414746103088838</v>
      </c>
      <c r="GH108" s="6">
        <f>IFERROR(INDEX(Sales!$D$5:$ABF$18,MATCH(UsagePerHour!$B108,Sales!$C$5:$C$18,0),MATCH(UsagePerHour!GH$4,Sales!$D$3:$ABF$3,0))/GH$2*INDEX(Usage!$D$5:$ABF$11,MATCH(UsagePerHour!$B$100,Usage!$C$5:$C$11,0),MATCH(UsagePerHour!GH$4,Usage!$D$3:$ABF$3,0)),"")</f>
        <v>22.649433609118123</v>
      </c>
      <c r="GI108" s="6">
        <f>IFERROR(INDEX(Sales!$D$5:$ABF$18,MATCH(UsagePerHour!$B108,Sales!$C$5:$C$18,0),MATCH(UsagePerHour!GI$4,Sales!$D$3:$ABF$3,0))/GI$2*INDEX(Usage!$D$5:$ABF$11,MATCH(UsagePerHour!$B$100,Usage!$C$5:$C$11,0),MATCH(UsagePerHour!GI$4,Usage!$D$3:$ABF$3,0)),"")</f>
        <v>6.045192579719517</v>
      </c>
      <c r="GJ108" s="6">
        <f>IFERROR(INDEX(Sales!$D$5:$ABF$18,MATCH(UsagePerHour!$B108,Sales!$C$5:$C$18,0),MATCH(UsagePerHour!GJ$4,Sales!$D$3:$ABF$3,0))/GJ$2*INDEX(Usage!$D$5:$ABF$11,MATCH(UsagePerHour!$B$100,Usage!$C$5:$C$11,0),MATCH(UsagePerHour!GJ$4,Usage!$D$3:$ABF$3,0)),"")</f>
        <v>3.7069105589752538</v>
      </c>
      <c r="GK108" s="6">
        <f>IFERROR(INDEX(Sales!$D$5:$ABF$18,MATCH(UsagePerHour!$B108,Sales!$C$5:$C$18,0),MATCH(UsagePerHour!GK$4,Sales!$D$3:$ABF$3,0))/GK$2*INDEX(Usage!$D$5:$ABF$11,MATCH(UsagePerHour!$B$100,Usage!$C$5:$C$11,0),MATCH(UsagePerHour!GK$4,Usage!$D$3:$ABF$3,0)),"")</f>
        <v>4.867069711273234</v>
      </c>
      <c r="GL108" s="6">
        <f>IFERROR(INDEX(Sales!$D$5:$ABF$18,MATCH(UsagePerHour!$B108,Sales!$C$5:$C$18,0),MATCH(UsagePerHour!GL$4,Sales!$D$3:$ABF$3,0))/GL$2*INDEX(Usage!$D$5:$ABF$11,MATCH(UsagePerHour!$B$100,Usage!$C$5:$C$11,0),MATCH(UsagePerHour!GL$4,Usage!$D$3:$ABF$3,0)),"")</f>
        <v>4.9268175699719956</v>
      </c>
      <c r="GM108" s="6">
        <f>IFERROR(INDEX(Sales!$D$5:$ABF$18,MATCH(UsagePerHour!$B108,Sales!$C$5:$C$18,0),MATCH(UsagePerHour!GM$4,Sales!$D$3:$ABF$3,0))/GM$2*INDEX(Usage!$D$5:$ABF$11,MATCH(UsagePerHour!$B$100,Usage!$C$5:$C$11,0),MATCH(UsagePerHour!GM$4,Usage!$D$3:$ABF$3,0)),"")</f>
        <v>1.7946752160579871</v>
      </c>
      <c r="GN108" s="6">
        <f>IFERROR(INDEX(Sales!$D$5:$ABF$18,MATCH(UsagePerHour!$B108,Sales!$C$5:$C$18,0),MATCH(UsagePerHour!GN$4,Sales!$D$3:$ABF$3,0))/GN$2*INDEX(Usage!$D$5:$ABF$11,MATCH(UsagePerHour!$B$100,Usage!$C$5:$C$11,0),MATCH(UsagePerHour!GN$4,Usage!$D$3:$ABF$3,0)),"")</f>
        <v>6.0190034415681586</v>
      </c>
      <c r="GO108" s="6">
        <f>IFERROR(INDEX(Sales!$D$5:$ABF$18,MATCH(UsagePerHour!$B108,Sales!$C$5:$C$18,0),MATCH(UsagePerHour!GO$4,Sales!$D$3:$ABF$3,0))/GO$2*INDEX(Usage!$D$5:$ABF$11,MATCH(UsagePerHour!$B$100,Usage!$C$5:$C$11,0),MATCH(UsagePerHour!GO$4,Usage!$D$3:$ABF$3,0)),"")</f>
        <v>32.186060200935835</v>
      </c>
      <c r="GP108" s="6">
        <f>IFERROR(INDEX(Sales!$D$5:$ABF$18,MATCH(UsagePerHour!$B108,Sales!$C$5:$C$18,0),MATCH(UsagePerHour!GP$4,Sales!$D$3:$ABF$3,0))/GP$2*INDEX(Usage!$D$5:$ABF$11,MATCH(UsagePerHour!$B$100,Usage!$C$5:$C$11,0),MATCH(UsagePerHour!GP$4,Usage!$D$3:$ABF$3,0)),"")</f>
        <v>8.9591149570265252</v>
      </c>
      <c r="GQ108" s="6">
        <f>IFERROR(INDEX(Sales!$D$5:$ABF$18,MATCH(UsagePerHour!$B108,Sales!$C$5:$C$18,0),MATCH(UsagePerHour!GQ$4,Sales!$D$3:$ABF$3,0))/GQ$2*INDEX(Usage!$D$5:$ABF$11,MATCH(UsagePerHour!$B$100,Usage!$C$5:$C$11,0),MATCH(UsagePerHour!GQ$4,Usage!$D$3:$ABF$3,0)),"")</f>
        <v>10.61865513142768</v>
      </c>
      <c r="GR108" s="6">
        <f>IFERROR(INDEX(Sales!$D$5:$ABF$18,MATCH(UsagePerHour!$B108,Sales!$C$5:$C$18,0),MATCH(UsagePerHour!GR$4,Sales!$D$3:$ABF$3,0))/GR$2*INDEX(Usage!$D$5:$ABF$11,MATCH(UsagePerHour!$B$100,Usage!$C$5:$C$11,0),MATCH(UsagePerHour!GR$4,Usage!$D$3:$ABF$3,0)),"")</f>
        <v>5.1046602779110462</v>
      </c>
      <c r="GS108" s="6">
        <f>IFERROR(INDEX(Sales!$D$5:$ABF$18,MATCH(UsagePerHour!$B108,Sales!$C$5:$C$18,0),MATCH(UsagePerHour!GS$4,Sales!$D$3:$ABF$3,0))/GS$2*INDEX(Usage!$D$5:$ABF$11,MATCH(UsagePerHour!$B$100,Usage!$C$5:$C$11,0),MATCH(UsagePerHour!GS$4,Usage!$D$3:$ABF$3,0)),"")</f>
        <v>4.8132508946830264</v>
      </c>
      <c r="GT108" s="6">
        <f>IFERROR(INDEX(Sales!$D$5:$ABF$18,MATCH(UsagePerHour!$B108,Sales!$C$5:$C$18,0),MATCH(UsagePerHour!GT$4,Sales!$D$3:$ABF$3,0))/GT$2*INDEX(Usage!$D$5:$ABF$11,MATCH(UsagePerHour!$B$100,Usage!$C$5:$C$11,0),MATCH(UsagePerHour!GT$4,Usage!$D$3:$ABF$3,0)),"")</f>
        <v>4.701337918886046</v>
      </c>
      <c r="GU108" s="6">
        <f>IFERROR(INDEX(Sales!$D$5:$ABF$18,MATCH(UsagePerHour!$B108,Sales!$C$5:$C$18,0),MATCH(UsagePerHour!GU$4,Sales!$D$3:$ABF$3,0))/GU$2*INDEX(Usage!$D$5:$ABF$11,MATCH(UsagePerHour!$B$100,Usage!$C$5:$C$11,0),MATCH(UsagePerHour!GU$4,Usage!$D$3:$ABF$3,0)),"")</f>
        <v>2.426483473225737</v>
      </c>
      <c r="GV108" s="6">
        <f>IFERROR(INDEX(Sales!$D$5:$ABF$18,MATCH(UsagePerHour!$B108,Sales!$C$5:$C$18,0),MATCH(UsagePerHour!GV$4,Sales!$D$3:$ABF$3,0))/GV$2*INDEX(Usage!$D$5:$ABF$11,MATCH(UsagePerHour!$B$100,Usage!$C$5:$C$11,0),MATCH(UsagePerHour!GV$4,Usage!$D$3:$ABF$3,0)),"")</f>
        <v>27.209745487922902</v>
      </c>
      <c r="GW108" s="6">
        <f>IFERROR(INDEX(Sales!$D$5:$ABF$18,MATCH(UsagePerHour!$B108,Sales!$C$5:$C$18,0),MATCH(UsagePerHour!GW$4,Sales!$D$3:$ABF$3,0))/GW$2*INDEX(Usage!$D$5:$ABF$11,MATCH(UsagePerHour!$B$100,Usage!$C$5:$C$11,0),MATCH(UsagePerHour!GW$4,Usage!$D$3:$ABF$3,0)),"")</f>
        <v>5.8437587208905208</v>
      </c>
      <c r="GX108" s="6">
        <f>IFERROR(INDEX(Sales!$D$5:$ABF$18,MATCH(UsagePerHour!$B108,Sales!$C$5:$C$18,0),MATCH(UsagePerHour!GX$4,Sales!$D$3:$ABF$3,0))/GX$2*INDEX(Usage!$D$5:$ABF$11,MATCH(UsagePerHour!$B$100,Usage!$C$5:$C$11,0),MATCH(UsagePerHour!GX$4,Usage!$D$3:$ABF$3,0)),"")</f>
        <v>5.1373044583156862</v>
      </c>
      <c r="GY108" s="6">
        <f>IFERROR(INDEX(Sales!$D$5:$ABF$18,MATCH(UsagePerHour!$B108,Sales!$C$5:$C$18,0),MATCH(UsagePerHour!GY$4,Sales!$D$3:$ABF$3,0))/GY$2*INDEX(Usage!$D$5:$ABF$11,MATCH(UsagePerHour!$B$100,Usage!$C$5:$C$11,0),MATCH(UsagePerHour!GY$4,Usage!$D$3:$ABF$3,0)),"")</f>
        <v>3.0391542139427918</v>
      </c>
      <c r="GZ108" s="6">
        <f>IFERROR(INDEX(Sales!$D$5:$ABF$18,MATCH(UsagePerHour!$B108,Sales!$C$5:$C$18,0),MATCH(UsagePerHour!GZ$4,Sales!$D$3:$ABF$3,0))/GZ$2*INDEX(Usage!$D$5:$ABF$11,MATCH(UsagePerHour!$B$100,Usage!$C$5:$C$11,0),MATCH(UsagePerHour!GZ$4,Usage!$D$3:$ABF$3,0)),"")</f>
        <v>5.2122155688622751</v>
      </c>
      <c r="HA108" s="6">
        <f>IFERROR(INDEX(Sales!$D$5:$ABF$18,MATCH(UsagePerHour!$B108,Sales!$C$5:$C$18,0),MATCH(UsagePerHour!HA$4,Sales!$D$3:$ABF$3,0))/HA$2*INDEX(Usage!$D$5:$ABF$11,MATCH(UsagePerHour!$B$100,Usage!$C$5:$C$11,0),MATCH(UsagePerHour!HA$4,Usage!$D$3:$ABF$3,0)),"")</f>
        <v>4.772283953612499</v>
      </c>
      <c r="HB108" s="6">
        <f>IFERROR(INDEX(Sales!$D$5:$ABF$18,MATCH(UsagePerHour!$B108,Sales!$C$5:$C$18,0),MATCH(UsagePerHour!HB$4,Sales!$D$3:$ABF$3,0))/HB$2*INDEX(Usage!$D$5:$ABF$11,MATCH(UsagePerHour!$B$100,Usage!$C$5:$C$11,0),MATCH(UsagePerHour!HB$4,Usage!$D$3:$ABF$3,0)),"")</f>
        <v>3.9309918979099225</v>
      </c>
      <c r="HC108" s="6">
        <f>IFERROR(INDEX(Sales!$D$5:$ABF$18,MATCH(UsagePerHour!$B108,Sales!$C$5:$C$18,0),MATCH(UsagePerHour!HC$4,Sales!$D$3:$ABF$3,0))/HC$2*INDEX(Usage!$D$5:$ABF$11,MATCH(UsagePerHour!$B$100,Usage!$C$5:$C$11,0),MATCH(UsagePerHour!HC$4,Usage!$D$3:$ABF$3,0)),"")</f>
        <v>26.965783964028972</v>
      </c>
      <c r="HD108" s="6">
        <f>IFERROR(INDEX(Sales!$D$5:$ABF$18,MATCH(UsagePerHour!$B108,Sales!$C$5:$C$18,0),MATCH(UsagePerHour!HD$4,Sales!$D$3:$ABF$3,0))/HD$2*INDEX(Usage!$D$5:$ABF$11,MATCH(UsagePerHour!$B$100,Usage!$C$5:$C$11,0),MATCH(UsagePerHour!HD$4,Usage!$D$3:$ABF$3,0)),"")</f>
        <v>3.0337215932230999</v>
      </c>
      <c r="HE108" s="6">
        <f>IFERROR(INDEX(Sales!$D$5:$ABF$18,MATCH(UsagePerHour!$B108,Sales!$C$5:$C$18,0),MATCH(UsagePerHour!HE$4,Sales!$D$3:$ABF$3,0))/HE$2*INDEX(Usage!$D$5:$ABF$11,MATCH(UsagePerHour!$B$100,Usage!$C$5:$C$11,0),MATCH(UsagePerHour!HE$4,Usage!$D$3:$ABF$3,0)),"")</f>
        <v>3.4126741405215104</v>
      </c>
      <c r="HF108" s="6">
        <f>IFERROR(INDEX(Sales!$D$5:$ABF$18,MATCH(UsagePerHour!$B108,Sales!$C$5:$C$18,0),MATCH(UsagePerHour!HF$4,Sales!$D$3:$ABF$3,0))/HF$2*INDEX(Usage!$D$5:$ABF$11,MATCH(UsagePerHour!$B$100,Usage!$C$5:$C$11,0),MATCH(UsagePerHour!HF$4,Usage!$D$3:$ABF$3,0)),"")</f>
        <v>6.3156940152489662</v>
      </c>
      <c r="HG108" s="6">
        <f>IFERROR(INDEX(Sales!$D$5:$ABF$18,MATCH(UsagePerHour!$B108,Sales!$C$5:$C$18,0),MATCH(UsagePerHour!HG$4,Sales!$D$3:$ABF$3,0))/HG$2*INDEX(Usage!$D$5:$ABF$11,MATCH(UsagePerHour!$B$100,Usage!$C$5:$C$11,0),MATCH(UsagePerHour!HG$4,Usage!$D$3:$ABF$3,0)),"")</f>
        <v>6.5262179682639845</v>
      </c>
      <c r="HH108" s="6">
        <f>IFERROR(INDEX(Sales!$D$5:$ABF$18,MATCH(UsagePerHour!$B108,Sales!$C$5:$C$18,0),MATCH(UsagePerHour!HH$4,Sales!$D$3:$ABF$3,0))/HH$2*INDEX(Usage!$D$5:$ABF$11,MATCH(UsagePerHour!$B$100,Usage!$C$5:$C$11,0),MATCH(UsagePerHour!HH$4,Usage!$D$3:$ABF$3,0)),"")</f>
        <v>3.7997987768582853</v>
      </c>
      <c r="HI108" s="6">
        <f>IFERROR(INDEX(Sales!$D$5:$ABF$18,MATCH(UsagePerHour!$B108,Sales!$C$5:$C$18,0),MATCH(UsagePerHour!HI$4,Sales!$D$3:$ABF$3,0))/HI$2*INDEX(Usage!$D$5:$ABF$11,MATCH(UsagePerHour!$B$100,Usage!$C$5:$C$11,0),MATCH(UsagePerHour!HI$4,Usage!$D$3:$ABF$3,0)),"")</f>
        <v>2.5037842979874547</v>
      </c>
      <c r="HJ108" s="6">
        <f>IFERROR(INDEX(Sales!$D$5:$ABF$18,MATCH(UsagePerHour!$B108,Sales!$C$5:$C$18,0),MATCH(UsagePerHour!HJ$4,Sales!$D$3:$ABF$3,0))/HJ$2*INDEX(Usage!$D$5:$ABF$11,MATCH(UsagePerHour!$B$100,Usage!$C$5:$C$11,0),MATCH(UsagePerHour!HJ$4,Usage!$D$3:$ABF$3,0)),"")</f>
        <v>37.737179695440894</v>
      </c>
      <c r="HK108" s="6">
        <f>IFERROR(INDEX(Sales!$D$5:$ABF$18,MATCH(UsagePerHour!$B108,Sales!$C$5:$C$18,0),MATCH(UsagePerHour!HK$4,Sales!$D$3:$ABF$3,0))/HK$2*INDEX(Usage!$D$5:$ABF$11,MATCH(UsagePerHour!$B$100,Usage!$C$5:$C$11,0),MATCH(UsagePerHour!HK$4,Usage!$D$3:$ABF$3,0)),"")</f>
        <v>4.102699052335554</v>
      </c>
      <c r="HL108" s="6">
        <f>IFERROR(INDEX(Sales!$D$5:$ABF$18,MATCH(UsagePerHour!$B108,Sales!$C$5:$C$18,0),MATCH(UsagePerHour!HL$4,Sales!$D$3:$ABF$3,0))/HL$2*INDEX(Usage!$D$5:$ABF$11,MATCH(UsagePerHour!$B$100,Usage!$C$5:$C$11,0),MATCH(UsagePerHour!HL$4,Usage!$D$3:$ABF$3,0)),"")</f>
        <v>5.5997845919918907</v>
      </c>
      <c r="HM108" s="6">
        <f>IFERROR(INDEX(Sales!$D$5:$ABF$18,MATCH(UsagePerHour!$B108,Sales!$C$5:$C$18,0),MATCH(UsagePerHour!HM$4,Sales!$D$3:$ABF$3,0))/HM$2*INDEX(Usage!$D$5:$ABF$11,MATCH(UsagePerHour!$B$100,Usage!$C$5:$C$11,0),MATCH(UsagePerHour!HM$4,Usage!$D$3:$ABF$3,0)),"")</f>
        <v>15.13259273786843</v>
      </c>
      <c r="HN108" s="6">
        <f>IFERROR(INDEX(Sales!$D$5:$ABF$18,MATCH(UsagePerHour!$B108,Sales!$C$5:$C$18,0),MATCH(UsagePerHour!HN$4,Sales!$D$3:$ABF$3,0))/HN$2*INDEX(Usage!$D$5:$ABF$11,MATCH(UsagePerHour!$B$100,Usage!$C$5:$C$11,0),MATCH(UsagePerHour!HN$4,Usage!$D$3:$ABF$3,0)),"")</f>
        <v>3.0948171731635323</v>
      </c>
      <c r="HO108" s="6">
        <f>IFERROR(INDEX(Sales!$D$5:$ABF$18,MATCH(UsagePerHour!$B108,Sales!$C$5:$C$18,0),MATCH(UsagePerHour!HO$4,Sales!$D$3:$ABF$3,0))/HO$2*INDEX(Usage!$D$5:$ABF$11,MATCH(UsagePerHour!$B$100,Usage!$C$5:$C$11,0),MATCH(UsagePerHour!HO$4,Usage!$D$3:$ABF$3,0)),"")</f>
        <v>3.8372073740360966</v>
      </c>
      <c r="HP108" s="6">
        <f>IFERROR(INDEX(Sales!$D$5:$ABF$18,MATCH(UsagePerHour!$B108,Sales!$C$5:$C$18,0),MATCH(UsagePerHour!HP$4,Sales!$D$3:$ABF$3,0))/HP$2*INDEX(Usage!$D$5:$ABF$11,MATCH(UsagePerHour!$B$100,Usage!$C$5:$C$11,0),MATCH(UsagePerHour!HP$4,Usage!$D$3:$ABF$3,0)),"")</f>
        <v>7.8713205003370534</v>
      </c>
      <c r="HQ108" s="6">
        <f>IFERROR(INDEX(Sales!$D$5:$ABF$18,MATCH(UsagePerHour!$B108,Sales!$C$5:$C$18,0),MATCH(UsagePerHour!HQ$4,Sales!$D$3:$ABF$3,0))/HQ$2*INDEX(Usage!$D$5:$ABF$11,MATCH(UsagePerHour!$B$100,Usage!$C$5:$C$11,0),MATCH(UsagePerHour!HQ$4,Usage!$D$3:$ABF$3,0)),"")</f>
        <v>33.269573161755154</v>
      </c>
      <c r="HR108" s="6">
        <f>IFERROR(INDEX(Sales!$D$5:$ABF$18,MATCH(UsagePerHour!$B108,Sales!$C$5:$C$18,0),MATCH(UsagePerHour!HR$4,Sales!$D$3:$ABF$3,0))/HR$2*INDEX(Usage!$D$5:$ABF$11,MATCH(UsagePerHour!$B$100,Usage!$C$5:$C$11,0),MATCH(UsagePerHour!HR$4,Usage!$D$3:$ABF$3,0)),"")</f>
        <v>7.5515598591428095</v>
      </c>
      <c r="HS108" s="6">
        <f>IFERROR(INDEX(Sales!$D$5:$ABF$18,MATCH(UsagePerHour!$B108,Sales!$C$5:$C$18,0),MATCH(UsagePerHour!HS$4,Sales!$D$3:$ABF$3,0))/HS$2*INDEX(Usage!$D$5:$ABF$11,MATCH(UsagePerHour!$B$100,Usage!$C$5:$C$11,0),MATCH(UsagePerHour!HS$4,Usage!$D$3:$ABF$3,0)),"")</f>
        <v>2.5727858067676803</v>
      </c>
      <c r="HT108" s="6">
        <f>IFERROR(INDEX(Sales!$D$5:$ABF$18,MATCH(UsagePerHour!$B108,Sales!$C$5:$C$18,0),MATCH(UsagePerHour!HT$4,Sales!$D$3:$ABF$3,0))/HT$2*INDEX(Usage!$D$5:$ABF$11,MATCH(UsagePerHour!$B$100,Usage!$C$5:$C$11,0),MATCH(UsagePerHour!HT$4,Usage!$D$3:$ABF$3,0)),"")</f>
        <v>4.9700895933838733</v>
      </c>
      <c r="HU108" s="6">
        <f>IFERROR(INDEX(Sales!$D$5:$ABF$18,MATCH(UsagePerHour!$B108,Sales!$C$5:$C$18,0),MATCH(UsagePerHour!HU$4,Sales!$D$3:$ABF$3,0))/HU$2*INDEX(Usage!$D$5:$ABF$11,MATCH(UsagePerHour!$B$100,Usage!$C$5:$C$11,0),MATCH(UsagePerHour!HU$4,Usage!$D$3:$ABF$3,0)),"")</f>
        <v>3.9314172909191902</v>
      </c>
      <c r="HV108" s="6">
        <f>IFERROR(INDEX(Sales!$D$5:$ABF$18,MATCH(UsagePerHour!$B108,Sales!$C$5:$C$18,0),MATCH(UsagePerHour!HV$4,Sales!$D$3:$ABF$3,0))/HV$2*INDEX(Usage!$D$5:$ABF$11,MATCH(UsagePerHour!$B$100,Usage!$C$5:$C$11,0),MATCH(UsagePerHour!HV$4,Usage!$D$3:$ABF$3,0)),"")</f>
        <v>4.6192414717097803</v>
      </c>
      <c r="HW108" s="6">
        <f>IFERROR(INDEX(Sales!$D$5:$ABF$18,MATCH(UsagePerHour!$B108,Sales!$C$5:$C$18,0),MATCH(UsagePerHour!HW$4,Sales!$D$3:$ABF$3,0))/HW$2*INDEX(Usage!$D$5:$ABF$11,MATCH(UsagePerHour!$B$100,Usage!$C$5:$C$11,0),MATCH(UsagePerHour!HW$4,Usage!$D$3:$ABF$3,0)),"")</f>
        <v>9.7061320551949439</v>
      </c>
      <c r="HX108" s="6">
        <f>IFERROR(INDEX(Sales!$D$5:$ABF$18,MATCH(UsagePerHour!$B108,Sales!$C$5:$C$18,0),MATCH(UsagePerHour!HX$4,Sales!$D$3:$ABF$3,0))/HX$2*INDEX(Usage!$D$5:$ABF$11,MATCH(UsagePerHour!$B$100,Usage!$C$5:$C$11,0),MATCH(UsagePerHour!HX$4,Usage!$D$3:$ABF$3,0)),"")</f>
        <v>21.190488201976656</v>
      </c>
      <c r="HY108" s="6">
        <f>IFERROR(INDEX(Sales!$D$5:$ABF$18,MATCH(UsagePerHour!$B108,Sales!$C$5:$C$18,0),MATCH(UsagePerHour!HY$4,Sales!$D$3:$ABF$3,0))/HY$2*INDEX(Usage!$D$5:$ABF$11,MATCH(UsagePerHour!$B$100,Usage!$C$5:$C$11,0),MATCH(UsagePerHour!HY$4,Usage!$D$3:$ABF$3,0)),"")</f>
        <v>9.7097462013313276</v>
      </c>
      <c r="HZ108" s="6">
        <f>IFERROR(INDEX(Sales!$D$5:$ABF$18,MATCH(UsagePerHour!$B108,Sales!$C$5:$C$18,0),MATCH(UsagePerHour!HZ$4,Sales!$D$3:$ABF$3,0))/HZ$2*INDEX(Usage!$D$5:$ABF$11,MATCH(UsagePerHour!$B$100,Usage!$C$5:$C$11,0),MATCH(UsagePerHour!HZ$4,Usage!$D$3:$ABF$3,0)),"")</f>
        <v>6.6244792646545001</v>
      </c>
      <c r="IA108" s="6">
        <f>IFERROR(INDEX(Sales!$D$5:$ABF$18,MATCH(UsagePerHour!$B108,Sales!$C$5:$C$18,0),MATCH(UsagePerHour!IA$4,Sales!$D$3:$ABF$3,0))/IA$2*INDEX(Usage!$D$5:$ABF$11,MATCH(UsagePerHour!$B$100,Usage!$C$5:$C$11,0),MATCH(UsagePerHour!IA$4,Usage!$D$3:$ABF$3,0)),"")</f>
        <v>7.0328649276165889</v>
      </c>
      <c r="IB108" s="6">
        <f>IFERROR(INDEX(Sales!$D$5:$ABF$18,MATCH(UsagePerHour!$B108,Sales!$C$5:$C$18,0),MATCH(UsagePerHour!IB$4,Sales!$D$3:$ABF$3,0))/IB$2*INDEX(Usage!$D$5:$ABF$11,MATCH(UsagePerHour!$B$100,Usage!$C$5:$C$11,0),MATCH(UsagePerHour!IB$4,Usage!$D$3:$ABF$3,0)),"")</f>
        <v>4.0099885977567835</v>
      </c>
      <c r="IC108" s="6">
        <f>IFERROR(INDEX(Sales!$D$5:$ABF$18,MATCH(UsagePerHour!$B108,Sales!$C$5:$C$18,0),MATCH(UsagePerHour!IC$4,Sales!$D$3:$ABF$3,0))/IC$2*INDEX(Usage!$D$5:$ABF$11,MATCH(UsagePerHour!$B$100,Usage!$C$5:$C$11,0),MATCH(UsagePerHour!IC$4,Usage!$D$3:$ABF$3,0)),"")</f>
        <v>3.8378051072181742</v>
      </c>
      <c r="ID108" s="6">
        <f>IFERROR(INDEX(Sales!$D$5:$ABF$18,MATCH(UsagePerHour!$B108,Sales!$C$5:$C$18,0),MATCH(UsagePerHour!ID$4,Sales!$D$3:$ABF$3,0))/ID$2*INDEX(Usage!$D$5:$ABF$11,MATCH(UsagePerHour!$B$100,Usage!$C$5:$C$11,0),MATCH(UsagePerHour!ID$4,Usage!$D$3:$ABF$3,0)),"")</f>
        <v>8.7680420458111072</v>
      </c>
      <c r="IE108" s="6">
        <f>IFERROR(INDEX(Sales!$D$5:$ABF$18,MATCH(UsagePerHour!$B108,Sales!$C$5:$C$18,0),MATCH(UsagePerHour!IE$4,Sales!$D$3:$ABF$3,0))/IE$2*INDEX(Usage!$D$5:$ABF$11,MATCH(UsagePerHour!$B$100,Usage!$C$5:$C$11,0),MATCH(UsagePerHour!IE$4,Usage!$D$3:$ABF$3,0)),"")</f>
        <v>27.829229748476987</v>
      </c>
      <c r="IF108" s="6">
        <f>IFERROR(INDEX(Sales!$D$5:$ABF$18,MATCH(UsagePerHour!$B108,Sales!$C$5:$C$18,0),MATCH(UsagePerHour!IF$4,Sales!$D$3:$ABF$3,0))/IF$2*INDEX(Usage!$D$5:$ABF$11,MATCH(UsagePerHour!$B$100,Usage!$C$5:$C$11,0),MATCH(UsagePerHour!IF$4,Usage!$D$3:$ABF$3,0)),"")</f>
        <v>7.992969553086299</v>
      </c>
      <c r="IG108" s="6">
        <f>IFERROR(INDEX(Sales!$D$5:$ABF$18,MATCH(UsagePerHour!$B108,Sales!$C$5:$C$18,0),MATCH(UsagePerHour!IG$4,Sales!$D$3:$ABF$3,0))/IG$2*INDEX(Usage!$D$5:$ABF$11,MATCH(UsagePerHour!$B$100,Usage!$C$5:$C$11,0),MATCH(UsagePerHour!IG$4,Usage!$D$3:$ABF$3,0)),"")</f>
        <v>7.7491896797614421</v>
      </c>
      <c r="IH108" s="6">
        <f>IFERROR(INDEX(Sales!$D$5:$ABF$18,MATCH(UsagePerHour!$B108,Sales!$C$5:$C$18,0),MATCH(UsagePerHour!IH$4,Sales!$D$3:$ABF$3,0))/IH$2*INDEX(Usage!$D$5:$ABF$11,MATCH(UsagePerHour!$B$100,Usage!$C$5:$C$11,0),MATCH(UsagePerHour!IH$4,Usage!$D$3:$ABF$3,0)),"")</f>
        <v>8.4055091005846254</v>
      </c>
      <c r="II108" s="6">
        <f>IFERROR(INDEX(Sales!$D$5:$ABF$18,MATCH(UsagePerHour!$B108,Sales!$C$5:$C$18,0),MATCH(UsagePerHour!II$4,Sales!$D$3:$ABF$3,0))/II$2*INDEX(Usage!$D$5:$ABF$11,MATCH(UsagePerHour!$B$100,Usage!$C$5:$C$11,0),MATCH(UsagePerHour!II$4,Usage!$D$3:$ABF$3,0)),"")</f>
        <v>6.5223319035426428</v>
      </c>
      <c r="IJ108" s="6">
        <f>IFERROR(INDEX(Sales!$D$5:$ABF$18,MATCH(UsagePerHour!$B108,Sales!$C$5:$C$18,0),MATCH(UsagePerHour!IJ$4,Sales!$D$3:$ABF$3,0))/IJ$2*INDEX(Usage!$D$5:$ABF$11,MATCH(UsagePerHour!$B$100,Usage!$C$5:$C$11,0),MATCH(UsagePerHour!IJ$4,Usage!$D$3:$ABF$3,0)),"")</f>
        <v>4.013903604812695</v>
      </c>
      <c r="IK108" s="6">
        <f>IFERROR(INDEX(Sales!$D$5:$ABF$18,MATCH(UsagePerHour!$B108,Sales!$C$5:$C$18,0),MATCH(UsagePerHour!IK$4,Sales!$D$3:$ABF$3,0))/IK$2*INDEX(Usage!$D$5:$ABF$11,MATCH(UsagePerHour!$B$100,Usage!$C$5:$C$11,0),MATCH(UsagePerHour!IK$4,Usage!$D$3:$ABF$3,0)),"")</f>
        <v>6.6611348430934134</v>
      </c>
      <c r="IL108" s="6">
        <f>IFERROR(INDEX(Sales!$D$5:$ABF$18,MATCH(UsagePerHour!$B108,Sales!$C$5:$C$18,0),MATCH(UsagePerHour!IL$4,Sales!$D$3:$ABF$3,0))/IL$2*INDEX(Usage!$D$5:$ABF$11,MATCH(UsagePerHour!$B$100,Usage!$C$5:$C$11,0),MATCH(UsagePerHour!IL$4,Usage!$D$3:$ABF$3,0)),"")</f>
        <v>56.428345955631471</v>
      </c>
      <c r="IM108" s="6">
        <f>IFERROR(INDEX(Sales!$D$5:$ABF$18,MATCH(UsagePerHour!$B108,Sales!$C$5:$C$18,0),MATCH(UsagePerHour!IM$4,Sales!$D$3:$ABF$3,0))/IM$2*INDEX(Usage!$D$5:$ABF$11,MATCH(UsagePerHour!$B$100,Usage!$C$5:$C$11,0),MATCH(UsagePerHour!IM$4,Usage!$D$3:$ABF$3,0)),"")</f>
        <v>4.2763623413595964</v>
      </c>
      <c r="IN108" s="6">
        <f>IFERROR(INDEX(Sales!$D$5:$ABF$18,MATCH(UsagePerHour!$B108,Sales!$C$5:$C$18,0),MATCH(UsagePerHour!IN$4,Sales!$D$3:$ABF$3,0))/IN$2*INDEX(Usage!$D$5:$ABF$11,MATCH(UsagePerHour!$B$100,Usage!$C$5:$C$11,0),MATCH(UsagePerHour!IN$4,Usage!$D$3:$ABF$3,0)),"")</f>
        <v>11.227031022461498</v>
      </c>
      <c r="IO108" s="6">
        <f>IFERROR(INDEX(Sales!$D$5:$ABF$18,MATCH(UsagePerHour!$B108,Sales!$C$5:$C$18,0),MATCH(UsagePerHour!IO$4,Sales!$D$3:$ABF$3,0))/IO$2*INDEX(Usage!$D$5:$ABF$11,MATCH(UsagePerHour!$B$100,Usage!$C$5:$C$11,0),MATCH(UsagePerHour!IO$4,Usage!$D$3:$ABF$3,0)),"")</f>
        <v>3.9112587064006359</v>
      </c>
      <c r="IP108" s="6">
        <f>IFERROR(INDEX(Sales!$D$5:$ABF$18,MATCH(UsagePerHour!$B108,Sales!$C$5:$C$18,0),MATCH(UsagePerHour!IP$4,Sales!$D$3:$ABF$3,0))/IP$2*INDEX(Usage!$D$5:$ABF$11,MATCH(UsagePerHour!$B$100,Usage!$C$5:$C$11,0),MATCH(UsagePerHour!IP$4,Usage!$D$3:$ABF$3,0)),"")</f>
        <v>5.0168671864278291</v>
      </c>
      <c r="IQ108" s="6">
        <f>IFERROR(INDEX(Sales!$D$5:$ABF$18,MATCH(UsagePerHour!$B108,Sales!$C$5:$C$18,0),MATCH(UsagePerHour!IQ$4,Sales!$D$3:$ABF$3,0))/IQ$2*INDEX(Usage!$D$5:$ABF$11,MATCH(UsagePerHour!$B$100,Usage!$C$5:$C$11,0),MATCH(UsagePerHour!IQ$4,Usage!$D$3:$ABF$3,0)),"")</f>
        <v>8.1606164303017472</v>
      </c>
      <c r="IR108" s="6">
        <f>IFERROR(INDEX(Sales!$D$5:$ABF$18,MATCH(UsagePerHour!$B108,Sales!$C$5:$C$18,0),MATCH(UsagePerHour!IR$4,Sales!$D$3:$ABF$3,0))/IR$2*INDEX(Usage!$D$5:$ABF$11,MATCH(UsagePerHour!$B$100,Usage!$C$5:$C$11,0),MATCH(UsagePerHour!IR$4,Usage!$D$3:$ABF$3,0)),"")</f>
        <v>6.7554106770694169</v>
      </c>
      <c r="IS108" s="6">
        <f>IFERROR(INDEX(Sales!$D$5:$ABF$18,MATCH(UsagePerHour!$B108,Sales!$C$5:$C$18,0),MATCH(UsagePerHour!IS$4,Sales!$D$3:$ABF$3,0))/IS$2*INDEX(Usage!$D$5:$ABF$11,MATCH(UsagePerHour!$B$100,Usage!$C$5:$C$11,0),MATCH(UsagePerHour!IS$4,Usage!$D$3:$ABF$3,0)),"")</f>
        <v>20.0994502577452</v>
      </c>
      <c r="IT108" s="6">
        <f>IFERROR(INDEX(Sales!$D$5:$ABF$18,MATCH(UsagePerHour!$B108,Sales!$C$5:$C$18,0),MATCH(UsagePerHour!IT$4,Sales!$D$3:$ABF$3,0))/IT$2*INDEX(Usage!$D$5:$ABF$11,MATCH(UsagePerHour!$B$100,Usage!$C$5:$C$11,0),MATCH(UsagePerHour!IT$4,Usage!$D$3:$ABF$3,0)),"")</f>
        <v>3.5787270283871897</v>
      </c>
      <c r="IU108" s="6">
        <f>IFERROR(INDEX(Sales!$D$5:$ABF$18,MATCH(UsagePerHour!$B108,Sales!$C$5:$C$18,0),MATCH(UsagePerHour!IU$4,Sales!$D$3:$ABF$3,0))/IU$2*INDEX(Usage!$D$5:$ABF$11,MATCH(UsagePerHour!$B$100,Usage!$C$5:$C$11,0),MATCH(UsagePerHour!IU$4,Usage!$D$3:$ABF$3,0)),"")</f>
        <v>4.3876020074647322</v>
      </c>
      <c r="IV108" s="6">
        <f>IFERROR(INDEX(Sales!$D$5:$ABF$18,MATCH(UsagePerHour!$B108,Sales!$C$5:$C$18,0),MATCH(UsagePerHour!IV$4,Sales!$D$3:$ABF$3,0))/IV$2*INDEX(Usage!$D$5:$ABF$11,MATCH(UsagePerHour!$B$100,Usage!$C$5:$C$11,0),MATCH(UsagePerHour!IV$4,Usage!$D$3:$ABF$3,0)),"")</f>
        <v>4.2004303446999343</v>
      </c>
      <c r="IW108" s="6">
        <f>IFERROR(INDEX(Sales!$D$5:$ABF$18,MATCH(UsagePerHour!$B108,Sales!$C$5:$C$18,0),MATCH(UsagePerHour!IW$4,Sales!$D$3:$ABF$3,0))/IW$2*INDEX(Usage!$D$5:$ABF$11,MATCH(UsagePerHour!$B$100,Usage!$C$5:$C$11,0),MATCH(UsagePerHour!IW$4,Usage!$D$3:$ABF$3,0)),"")</f>
        <v>6.6933545563072023</v>
      </c>
      <c r="IX108" s="6">
        <f>IFERROR(INDEX(Sales!$D$5:$ABF$18,MATCH(UsagePerHour!$B108,Sales!$C$5:$C$18,0),MATCH(UsagePerHour!IX$4,Sales!$D$3:$ABF$3,0))/IX$2*INDEX(Usage!$D$5:$ABF$11,MATCH(UsagePerHour!$B$100,Usage!$C$5:$C$11,0),MATCH(UsagePerHour!IX$4,Usage!$D$3:$ABF$3,0)),"")</f>
        <v>4.6909533827926033</v>
      </c>
      <c r="IY108" s="6">
        <f>IFERROR(INDEX(Sales!$D$5:$ABF$18,MATCH(UsagePerHour!$B108,Sales!$C$5:$C$18,0),MATCH(UsagePerHour!IY$4,Sales!$D$3:$ABF$3,0))/IY$2*INDEX(Usage!$D$5:$ABF$11,MATCH(UsagePerHour!$B$100,Usage!$C$5:$C$11,0),MATCH(UsagePerHour!IY$4,Usage!$D$3:$ABF$3,0)),"")</f>
        <v>5.8660900647879233</v>
      </c>
      <c r="IZ108" s="6">
        <f>IFERROR(INDEX(Sales!$D$5:$ABF$18,MATCH(UsagePerHour!$B108,Sales!$C$5:$C$18,0),MATCH(UsagePerHour!IZ$4,Sales!$D$3:$ABF$3,0))/IZ$2*INDEX(Usage!$D$5:$ABF$11,MATCH(UsagePerHour!$B$100,Usage!$C$5:$C$11,0),MATCH(UsagePerHour!IZ$4,Usage!$D$3:$ABF$3,0)),"")</f>
        <v>18.219077833206892</v>
      </c>
      <c r="JA108" s="6">
        <f>IFERROR(INDEX(Sales!$D$5:$ABF$18,MATCH(UsagePerHour!$B108,Sales!$C$5:$C$18,0),MATCH(UsagePerHour!JA$4,Sales!$D$3:$ABF$3,0))/JA$2*INDEX(Usage!$D$5:$ABF$11,MATCH(UsagePerHour!$B$100,Usage!$C$5:$C$11,0),MATCH(UsagePerHour!JA$4,Usage!$D$3:$ABF$3,0)),"")</f>
        <v>2.9971980326920296</v>
      </c>
      <c r="JB108" s="6">
        <f>IFERROR(INDEX(Sales!$D$5:$ABF$18,MATCH(UsagePerHour!$B108,Sales!$C$5:$C$18,0),MATCH(UsagePerHour!JB$4,Sales!$D$3:$ABF$3,0))/JB$2*INDEX(Usage!$D$5:$ABF$11,MATCH(UsagePerHour!$B$100,Usage!$C$5:$C$11,0),MATCH(UsagePerHour!JB$4,Usage!$D$3:$ABF$3,0)),"")</f>
        <v>10.699335208671645</v>
      </c>
      <c r="JC108" s="6">
        <f>IFERROR(INDEX(Sales!$D$5:$ABF$18,MATCH(UsagePerHour!$B108,Sales!$C$5:$C$18,0),MATCH(UsagePerHour!JC$4,Sales!$D$3:$ABF$3,0))/JC$2*INDEX(Usage!$D$5:$ABF$11,MATCH(UsagePerHour!$B$100,Usage!$C$5:$C$11,0),MATCH(UsagePerHour!JC$4,Usage!$D$3:$ABF$3,0)),"")</f>
        <v>8.9621531038707563</v>
      </c>
      <c r="JD108" s="6">
        <f>IFERROR(INDEX(Sales!$D$5:$ABF$18,MATCH(UsagePerHour!$B108,Sales!$C$5:$C$18,0),MATCH(UsagePerHour!JD$4,Sales!$D$3:$ABF$3,0))/JD$2*INDEX(Usage!$D$5:$ABF$11,MATCH(UsagePerHour!$B$100,Usage!$C$5:$C$11,0),MATCH(UsagePerHour!JD$4,Usage!$D$3:$ABF$3,0)),"")</f>
        <v>16.303512284575515</v>
      </c>
      <c r="JE108" s="6">
        <f>IFERROR(INDEX(Sales!$D$5:$ABF$18,MATCH(UsagePerHour!$B108,Sales!$C$5:$C$18,0),MATCH(UsagePerHour!JE$4,Sales!$D$3:$ABF$3,0))/JE$2*INDEX(Usage!$D$5:$ABF$11,MATCH(UsagePerHour!$B$100,Usage!$C$5:$C$11,0),MATCH(UsagePerHour!JE$4,Usage!$D$3:$ABF$3,0)),"")</f>
        <v>5.8482096295037591</v>
      </c>
      <c r="JF108" s="6">
        <f>IFERROR(INDEX(Sales!$D$5:$ABF$18,MATCH(UsagePerHour!$B108,Sales!$C$5:$C$18,0),MATCH(UsagePerHour!JF$4,Sales!$D$3:$ABF$3,0))/JF$2*INDEX(Usage!$D$5:$ABF$11,MATCH(UsagePerHour!$B$100,Usage!$C$5:$C$11,0),MATCH(UsagePerHour!JF$4,Usage!$D$3:$ABF$3,0)),"")</f>
        <v>2.2472876861655253</v>
      </c>
      <c r="JG108" s="6">
        <f>IFERROR(INDEX(Sales!$D$5:$ABF$18,MATCH(UsagePerHour!$B108,Sales!$C$5:$C$18,0),MATCH(UsagePerHour!JG$4,Sales!$D$3:$ABF$3,0))/JG$2*INDEX(Usage!$D$5:$ABF$11,MATCH(UsagePerHour!$B$100,Usage!$C$5:$C$11,0),MATCH(UsagePerHour!JG$4,Usage!$D$3:$ABF$3,0)),"")</f>
        <v>25.915207761121092</v>
      </c>
      <c r="JH108" s="6">
        <f>IFERROR(INDEX(Sales!$D$5:$ABF$18,MATCH(UsagePerHour!$B108,Sales!$C$5:$C$18,0),MATCH(UsagePerHour!JH$4,Sales!$D$3:$ABF$3,0))/JH$2*INDEX(Usage!$D$5:$ABF$11,MATCH(UsagePerHour!$B$100,Usage!$C$5:$C$11,0),MATCH(UsagePerHour!JH$4,Usage!$D$3:$ABF$3,0)),"")</f>
        <v>11.813617959142784</v>
      </c>
      <c r="JI108" s="6">
        <f>IFERROR(INDEX(Sales!$D$5:$ABF$18,MATCH(UsagePerHour!$B108,Sales!$C$5:$C$18,0),MATCH(UsagePerHour!JI$4,Sales!$D$3:$ABF$3,0))/JI$2*INDEX(Usage!$D$5:$ABF$11,MATCH(UsagePerHour!$B$100,Usage!$C$5:$C$11,0),MATCH(UsagePerHour!JI$4,Usage!$D$3:$ABF$3,0)),"")</f>
        <v>6.0180428501045293</v>
      </c>
      <c r="JJ108" s="6">
        <f>IFERROR(INDEX(Sales!$D$5:$ABF$18,MATCH(UsagePerHour!$B108,Sales!$C$5:$C$18,0),MATCH(UsagePerHour!JJ$4,Sales!$D$3:$ABF$3,0))/JJ$2*INDEX(Usage!$D$5:$ABF$11,MATCH(UsagePerHour!$B$100,Usage!$C$5:$C$11,0),MATCH(UsagePerHour!JJ$4,Usage!$D$3:$ABF$3,0)),"")</f>
        <v>2.6440802145988678</v>
      </c>
      <c r="JK108" s="6">
        <f>IFERROR(INDEX(Sales!$D$5:$ABF$18,MATCH(UsagePerHour!$B108,Sales!$C$5:$C$18,0),MATCH(UsagePerHour!JK$4,Sales!$D$3:$ABF$3,0))/JK$2*INDEX(Usage!$D$5:$ABF$11,MATCH(UsagePerHour!$B$100,Usage!$C$5:$C$11,0),MATCH(UsagePerHour!JK$4,Usage!$D$3:$ABF$3,0)),"")</f>
        <v>7.8593889543479403</v>
      </c>
      <c r="JL108" s="6">
        <f>IFERROR(INDEX(Sales!$D$5:$ABF$18,MATCH(UsagePerHour!$B108,Sales!$C$5:$C$18,0),MATCH(UsagePerHour!JL$4,Sales!$D$3:$ABF$3,0))/JL$2*INDEX(Usage!$D$5:$ABF$11,MATCH(UsagePerHour!$B$100,Usage!$C$5:$C$11,0),MATCH(UsagePerHour!JL$4,Usage!$D$3:$ABF$3,0)),"")</f>
        <v>3.2613700522389286</v>
      </c>
      <c r="JM108" s="6">
        <f>IFERROR(INDEX(Sales!$D$5:$ABF$18,MATCH(UsagePerHour!$B108,Sales!$C$5:$C$18,0),MATCH(UsagePerHour!JM$4,Sales!$D$3:$ABF$3,0))/JM$2*INDEX(Usage!$D$5:$ABF$11,MATCH(UsagePerHour!$B$100,Usage!$C$5:$C$11,0),MATCH(UsagePerHour!JM$4,Usage!$D$3:$ABF$3,0)),"")</f>
        <v>3.6109570749450972</v>
      </c>
      <c r="JN108" s="6">
        <f>IFERROR(INDEX(Sales!$D$5:$ABF$18,MATCH(UsagePerHour!$B108,Sales!$C$5:$C$18,0),MATCH(UsagePerHour!JN$4,Sales!$D$3:$ABF$3,0))/JN$2*INDEX(Usage!$D$5:$ABF$11,MATCH(UsagePerHour!$B$100,Usage!$C$5:$C$11,0),MATCH(UsagePerHour!JN$4,Usage!$D$3:$ABF$3,0)),"")</f>
        <v>20.013628988232441</v>
      </c>
      <c r="JO108" s="6">
        <f>IFERROR(INDEX(Sales!$D$5:$ABF$18,MATCH(UsagePerHour!$B108,Sales!$C$5:$C$18,0),MATCH(UsagePerHour!JO$4,Sales!$D$3:$ABF$3,0))/JO$2*INDEX(Usage!$D$5:$ABF$11,MATCH(UsagePerHour!$B$100,Usage!$C$5:$C$11,0),MATCH(UsagePerHour!JO$4,Usage!$D$3:$ABF$3,0)),"")</f>
        <v>9.99870722923683</v>
      </c>
      <c r="JP108" s="6">
        <f>IFERROR(INDEX(Sales!$D$5:$ABF$18,MATCH(UsagePerHour!$B108,Sales!$C$5:$C$18,0),MATCH(UsagePerHour!JP$4,Sales!$D$3:$ABF$3,0))/JP$2*INDEX(Usage!$D$5:$ABF$11,MATCH(UsagePerHour!$B$100,Usage!$C$5:$C$11,0),MATCH(UsagePerHour!JP$4,Usage!$D$3:$ABF$3,0)),"")</f>
        <v>4.3343645425778208</v>
      </c>
      <c r="JQ108" s="6">
        <f>IFERROR(INDEX(Sales!$D$5:$ABF$18,MATCH(UsagePerHour!$B108,Sales!$C$5:$C$18,0),MATCH(UsagePerHour!JQ$4,Sales!$D$3:$ABF$3,0))/JQ$2*INDEX(Usage!$D$5:$ABF$11,MATCH(UsagePerHour!$B$100,Usage!$C$5:$C$11,0),MATCH(UsagePerHour!JQ$4,Usage!$D$3:$ABF$3,0)),"")</f>
        <v>8.5866984947947742</v>
      </c>
      <c r="JR108" s="6">
        <f>IFERROR(INDEX(Sales!$D$5:$ABF$18,MATCH(UsagePerHour!$B108,Sales!$C$5:$C$18,0),MATCH(UsagePerHour!JR$4,Sales!$D$3:$ABF$3,0))/JR$2*INDEX(Usage!$D$5:$ABF$11,MATCH(UsagePerHour!$B$100,Usage!$C$5:$C$11,0),MATCH(UsagePerHour!JR$4,Usage!$D$3:$ABF$3,0)),"")</f>
        <v>6.6187938653496232</v>
      </c>
      <c r="JS108" s="6">
        <f>IFERROR(INDEX(Sales!$D$5:$ABF$18,MATCH(UsagePerHour!$B108,Sales!$C$5:$C$18,0),MATCH(UsagePerHour!JS$4,Sales!$D$3:$ABF$3,0))/JS$2*INDEX(Usage!$D$5:$ABF$11,MATCH(UsagePerHour!$B$100,Usage!$C$5:$C$11,0),MATCH(UsagePerHour!JS$4,Usage!$D$3:$ABF$3,0)),"")</f>
        <v>3.4549296593795034</v>
      </c>
      <c r="JT108" s="6">
        <f>IFERROR(INDEX(Sales!$D$5:$ABF$18,MATCH(UsagePerHour!$B108,Sales!$C$5:$C$18,0),MATCH(UsagePerHour!JT$4,Sales!$D$3:$ABF$3,0))/JT$2*INDEX(Usage!$D$5:$ABF$11,MATCH(UsagePerHour!$B$100,Usage!$C$5:$C$11,0),MATCH(UsagePerHour!JT$4,Usage!$D$3:$ABF$3,0)),"")</f>
        <v>7.1298453036899003</v>
      </c>
      <c r="JU108" s="6">
        <f>IFERROR(INDEX(Sales!$D$5:$ABF$18,MATCH(UsagePerHour!$B108,Sales!$C$5:$C$18,0),MATCH(UsagePerHour!JU$4,Sales!$D$3:$ABF$3,0))/JU$2*INDEX(Usage!$D$5:$ABF$11,MATCH(UsagePerHour!$B$100,Usage!$C$5:$C$11,0),MATCH(UsagePerHour!JU$4,Usage!$D$3:$ABF$3,0)),"")</f>
        <v>21.48173938810282</v>
      </c>
      <c r="JV108" s="6">
        <f>IFERROR(INDEX(Sales!$D$5:$ABF$18,MATCH(UsagePerHour!$B108,Sales!$C$5:$C$18,0),MATCH(UsagePerHour!JV$4,Sales!$D$3:$ABF$3,0))/JV$2*INDEX(Usage!$D$5:$ABF$11,MATCH(UsagePerHour!$B$100,Usage!$C$5:$C$11,0),MATCH(UsagePerHour!JV$4,Usage!$D$3:$ABF$3,0)),"")</f>
        <v>7.6234653952091369</v>
      </c>
      <c r="JW108" s="6">
        <f>IFERROR(INDEX(Sales!$D$5:$ABF$18,MATCH(UsagePerHour!$B108,Sales!$C$5:$C$18,0),MATCH(UsagePerHour!JW$4,Sales!$D$3:$ABF$3,0))/JW$2*INDEX(Usage!$D$5:$ABF$11,MATCH(UsagePerHour!$B$100,Usage!$C$5:$C$11,0),MATCH(UsagePerHour!JW$4,Usage!$D$3:$ABF$3,0)),"")</f>
        <v>3.7487114374594142</v>
      </c>
      <c r="JX108" s="6">
        <f>IFERROR(INDEX(Sales!$D$5:$ABF$18,MATCH(UsagePerHour!$B108,Sales!$C$5:$C$18,0),MATCH(UsagePerHour!JX$4,Sales!$D$3:$ABF$3,0))/JX$2*INDEX(Usage!$D$5:$ABF$11,MATCH(UsagePerHour!$B$100,Usage!$C$5:$C$11,0),MATCH(UsagePerHour!JX$4,Usage!$D$3:$ABF$3,0)),"")</f>
        <v>6.5798622499180057</v>
      </c>
      <c r="JY108" s="6">
        <f>IFERROR(INDEX(Sales!$D$5:$ABF$18,MATCH(UsagePerHour!$B108,Sales!$C$5:$C$18,0),MATCH(UsagePerHour!JY$4,Sales!$D$3:$ABF$3,0))/JY$2*INDEX(Usage!$D$5:$ABF$11,MATCH(UsagePerHour!$B$100,Usage!$C$5:$C$11,0),MATCH(UsagePerHour!JY$4,Usage!$D$3:$ABF$3,0)),"")</f>
        <v>4.0185878840791958</v>
      </c>
      <c r="JZ108" s="6">
        <f>IFERROR(INDEX(Sales!$D$5:$ABF$18,MATCH(UsagePerHour!$B108,Sales!$C$5:$C$18,0),MATCH(UsagePerHour!JZ$4,Sales!$D$3:$ABF$3,0))/JZ$2*INDEX(Usage!$D$5:$ABF$11,MATCH(UsagePerHour!$B$100,Usage!$C$5:$C$11,0),MATCH(UsagePerHour!JZ$4,Usage!$D$3:$ABF$3,0)),"")</f>
        <v>9.3456078327441112</v>
      </c>
      <c r="KA108" s="6">
        <f>IFERROR(INDEX(Sales!$D$5:$ABF$18,MATCH(UsagePerHour!$B108,Sales!$C$5:$C$18,0),MATCH(UsagePerHour!KA$4,Sales!$D$3:$ABF$3,0))/KA$2*INDEX(Usage!$D$5:$ABF$11,MATCH(UsagePerHour!$B$100,Usage!$C$5:$C$11,0),MATCH(UsagePerHour!KA$4,Usage!$D$3:$ABF$3,0)),"")</f>
        <v>3.0250195262997277</v>
      </c>
      <c r="KB108" s="6">
        <f>IFERROR(INDEX(Sales!$D$5:$ABF$18,MATCH(UsagePerHour!$B108,Sales!$C$5:$C$18,0),MATCH(UsagePerHour!KB$4,Sales!$D$3:$ABF$3,0))/KB$2*INDEX(Usage!$D$5:$ABF$11,MATCH(UsagePerHour!$B$100,Usage!$C$5:$C$11,0),MATCH(UsagePerHour!KB$4,Usage!$D$3:$ABF$3,0)),"")</f>
        <v>41.655844381003021</v>
      </c>
      <c r="KC108" s="6">
        <f>IFERROR(INDEX(Sales!$D$5:$ABF$18,MATCH(UsagePerHour!$B108,Sales!$C$5:$C$18,0),MATCH(UsagePerHour!KC$4,Sales!$D$3:$ABF$3,0))/KC$2*INDEX(Usage!$D$5:$ABF$11,MATCH(UsagePerHour!$B$100,Usage!$C$5:$C$11,0),MATCH(UsagePerHour!KC$4,Usage!$D$3:$ABF$3,0)),"")</f>
        <v>7.3035388976212241</v>
      </c>
      <c r="KD108" s="6">
        <f>IFERROR(INDEX(Sales!$D$5:$ABF$18,MATCH(UsagePerHour!$B108,Sales!$C$5:$C$18,0),MATCH(UsagePerHour!KD$4,Sales!$D$3:$ABF$3,0))/KD$2*INDEX(Usage!$D$5:$ABF$11,MATCH(UsagePerHour!$B$100,Usage!$C$5:$C$11,0),MATCH(UsagePerHour!KD$4,Usage!$D$3:$ABF$3,0)),"")</f>
        <v>5.1556523702409125</v>
      </c>
      <c r="KE108" s="6">
        <f>IFERROR(INDEX(Sales!$D$5:$ABF$18,MATCH(UsagePerHour!$B108,Sales!$C$5:$C$18,0),MATCH(UsagePerHour!KE$4,Sales!$D$3:$ABF$3,0))/KE$2*INDEX(Usage!$D$5:$ABF$11,MATCH(UsagePerHour!$B$100,Usage!$C$5:$C$11,0),MATCH(UsagePerHour!KE$4,Usage!$D$3:$ABF$3,0)),"")</f>
        <v>10.163065050724857</v>
      </c>
      <c r="KF108" s="6">
        <f>IFERROR(INDEX(Sales!$D$5:$ABF$18,MATCH(UsagePerHour!$B108,Sales!$C$5:$C$18,0),MATCH(UsagePerHour!KF$4,Sales!$D$3:$ABF$3,0))/KF$2*INDEX(Usage!$D$5:$ABF$11,MATCH(UsagePerHour!$B$100,Usage!$C$5:$C$11,0),MATCH(UsagePerHour!KF$4,Usage!$D$3:$ABF$3,0)),"")</f>
        <v>7.6099473568765079</v>
      </c>
      <c r="KG108" s="6">
        <f>IFERROR(INDEX(Sales!$D$5:$ABF$18,MATCH(UsagePerHour!$B108,Sales!$C$5:$C$18,0),MATCH(UsagePerHour!KG$4,Sales!$D$3:$ABF$3,0))/KG$2*INDEX(Usage!$D$5:$ABF$11,MATCH(UsagePerHour!$B$100,Usage!$C$5:$C$11,0),MATCH(UsagePerHour!KG$4,Usage!$D$3:$ABF$3,0)),"")</f>
        <v>2.6937808057664143</v>
      </c>
      <c r="KH108" s="6">
        <f>IFERROR(INDEX(Sales!$D$5:$ABF$18,MATCH(UsagePerHour!$B108,Sales!$C$5:$C$18,0),MATCH(UsagePerHour!KH$4,Sales!$D$3:$ABF$3,0))/KH$2*INDEX(Usage!$D$5:$ABF$11,MATCH(UsagePerHour!$B$100,Usage!$C$5:$C$11,0),MATCH(UsagePerHour!KH$4,Usage!$D$3:$ABF$3,0)),"")</f>
        <v>5.013831013387712</v>
      </c>
      <c r="KI108" s="6">
        <f>IFERROR(INDEX(Sales!$D$5:$ABF$18,MATCH(UsagePerHour!$B108,Sales!$C$5:$C$18,0),MATCH(UsagePerHour!KI$4,Sales!$D$3:$ABF$3,0))/KI$2*INDEX(Usage!$D$5:$ABF$11,MATCH(UsagePerHour!$B$100,Usage!$C$5:$C$11,0),MATCH(UsagePerHour!KI$4,Usage!$D$3:$ABF$3,0)),"")</f>
        <v>12.723853710889127</v>
      </c>
      <c r="KJ108" s="6">
        <f>IFERROR(INDEX(Sales!$D$5:$ABF$18,MATCH(UsagePerHour!$B108,Sales!$C$5:$C$18,0),MATCH(UsagePerHour!KJ$4,Sales!$D$3:$ABF$3,0))/KJ$2*INDEX(Usage!$D$5:$ABF$11,MATCH(UsagePerHour!$B$100,Usage!$C$5:$C$11,0),MATCH(UsagePerHour!KJ$4,Usage!$D$3:$ABF$3,0)),"")</f>
        <v>4.3913789007987178</v>
      </c>
      <c r="KK108" s="6">
        <f>IFERROR(INDEX(Sales!$D$5:$ABF$18,MATCH(UsagePerHour!$B108,Sales!$C$5:$C$18,0),MATCH(UsagePerHour!KK$4,Sales!$D$3:$ABF$3,0))/KK$2*INDEX(Usage!$D$5:$ABF$11,MATCH(UsagePerHour!$B$100,Usage!$C$5:$C$11,0),MATCH(UsagePerHour!KK$4,Usage!$D$3:$ABF$3,0)),"")</f>
        <v>7.3810371844031941</v>
      </c>
      <c r="KL108" s="6">
        <f>IFERROR(INDEX(Sales!$D$5:$ABF$18,MATCH(UsagePerHour!$B108,Sales!$C$5:$C$18,0),MATCH(UsagePerHour!KL$4,Sales!$D$3:$ABF$3,0))/KL$2*INDEX(Usage!$D$5:$ABF$11,MATCH(UsagePerHour!$B$100,Usage!$C$5:$C$11,0),MATCH(UsagePerHour!KL$4,Usage!$D$3:$ABF$3,0)),"")</f>
        <v>10.608360820509915</v>
      </c>
      <c r="KM108" s="6">
        <f>IFERROR(INDEX(Sales!$D$5:$ABF$18,MATCH(UsagePerHour!$B108,Sales!$C$5:$C$18,0),MATCH(UsagePerHour!KM$4,Sales!$D$3:$ABF$3,0))/KM$2*INDEX(Usage!$D$5:$ABF$11,MATCH(UsagePerHour!$B$100,Usage!$C$5:$C$11,0),MATCH(UsagePerHour!KM$4,Usage!$D$3:$ABF$3,0)),"")</f>
        <v>8.0120357155289454</v>
      </c>
      <c r="KN108" s="6">
        <f>IFERROR(INDEX(Sales!$D$5:$ABF$18,MATCH(UsagePerHour!$B108,Sales!$C$5:$C$18,0),MATCH(UsagePerHour!KN$4,Sales!$D$3:$ABF$3,0))/KN$2*INDEX(Usage!$D$5:$ABF$11,MATCH(UsagePerHour!$B$100,Usage!$C$5:$C$11,0),MATCH(UsagePerHour!KN$4,Usage!$D$3:$ABF$3,0)),"")</f>
        <v>6.1565548080683286</v>
      </c>
      <c r="KO108" s="6">
        <f>IFERROR(INDEX(Sales!$D$5:$ABF$18,MATCH(UsagePerHour!$B108,Sales!$C$5:$C$18,0),MATCH(UsagePerHour!KO$4,Sales!$D$3:$ABF$3,0))/KO$2*INDEX(Usage!$D$5:$ABF$11,MATCH(UsagePerHour!$B$100,Usage!$C$5:$C$11,0),MATCH(UsagePerHour!KO$4,Usage!$D$3:$ABF$3,0)),"")</f>
        <v>26.929405610465611</v>
      </c>
      <c r="KP108" s="6">
        <f>IFERROR(INDEX(Sales!$D$5:$ABF$18,MATCH(UsagePerHour!$B108,Sales!$C$5:$C$18,0),MATCH(UsagePerHour!KP$4,Sales!$D$3:$ABF$3,0))/KP$2*INDEX(Usage!$D$5:$ABF$11,MATCH(UsagePerHour!$B$100,Usage!$C$5:$C$11,0),MATCH(UsagePerHour!KP$4,Usage!$D$3:$ABF$3,0)),"")</f>
        <v>19.815173793920863</v>
      </c>
      <c r="KQ108" s="6">
        <f>IFERROR(INDEX(Sales!$D$5:$ABF$18,MATCH(UsagePerHour!$B108,Sales!$C$5:$C$18,0),MATCH(UsagePerHour!KQ$4,Sales!$D$3:$ABF$3,0))/KQ$2*INDEX(Usage!$D$5:$ABF$11,MATCH(UsagePerHour!$B$100,Usage!$C$5:$C$11,0),MATCH(UsagePerHour!KQ$4,Usage!$D$3:$ABF$3,0)),"")</f>
        <v>18.37859359377893</v>
      </c>
      <c r="KR108" s="6">
        <f>IFERROR(INDEX(Sales!$D$5:$ABF$18,MATCH(UsagePerHour!$B108,Sales!$C$5:$C$18,0),MATCH(UsagePerHour!KR$4,Sales!$D$3:$ABF$3,0))/KR$2*INDEX(Usage!$D$5:$ABF$11,MATCH(UsagePerHour!$B$100,Usage!$C$5:$C$11,0),MATCH(UsagePerHour!KR$4,Usage!$D$3:$ABF$3,0)),"")</f>
        <v>6.5558712224488236</v>
      </c>
      <c r="KS108" s="6">
        <f>IFERROR(INDEX(Sales!$D$5:$ABF$18,MATCH(UsagePerHour!$B108,Sales!$C$5:$C$18,0),MATCH(UsagePerHour!KS$4,Sales!$D$3:$ABF$3,0))/KS$2*INDEX(Usage!$D$5:$ABF$11,MATCH(UsagePerHour!$B$100,Usage!$C$5:$C$11,0),MATCH(UsagePerHour!KS$4,Usage!$D$3:$ABF$3,0)),"")</f>
        <v>8.8391603787917159</v>
      </c>
      <c r="KT108" s="6">
        <f>IFERROR(INDEX(Sales!$D$5:$ABF$18,MATCH(UsagePerHour!$B108,Sales!$C$5:$C$18,0),MATCH(UsagePerHour!KT$4,Sales!$D$3:$ABF$3,0))/KT$2*INDEX(Usage!$D$5:$ABF$11,MATCH(UsagePerHour!$B$100,Usage!$C$5:$C$11,0),MATCH(UsagePerHour!KT$4,Usage!$D$3:$ABF$3,0)),"")</f>
        <v>8.7511568555963777</v>
      </c>
      <c r="KU108" s="6">
        <f>IFERROR(INDEX(Sales!$D$5:$ABF$18,MATCH(UsagePerHour!$B108,Sales!$C$5:$C$18,0),MATCH(UsagePerHour!KU$4,Sales!$D$3:$ABF$3,0))/KU$2*INDEX(Usage!$D$5:$ABF$11,MATCH(UsagePerHour!$B$100,Usage!$C$5:$C$11,0),MATCH(UsagePerHour!KU$4,Usage!$D$3:$ABF$3,0)),"")</f>
        <v>8.9305826949569713</v>
      </c>
      <c r="KV108" s="6">
        <f>IFERROR(INDEX(Sales!$D$5:$ABF$18,MATCH(UsagePerHour!$B108,Sales!$C$5:$C$18,0),MATCH(UsagePerHour!KV$4,Sales!$D$3:$ABF$3,0))/KV$2*INDEX(Usage!$D$5:$ABF$11,MATCH(UsagePerHour!$B$100,Usage!$C$5:$C$11,0),MATCH(UsagePerHour!KV$4,Usage!$D$3:$ABF$3,0)),"")</f>
        <v>6.0279998956461807</v>
      </c>
      <c r="KW108" s="6">
        <f>IFERROR(INDEX(Sales!$D$5:$ABF$18,MATCH(UsagePerHour!$B108,Sales!$C$5:$C$18,0),MATCH(UsagePerHour!KW$4,Sales!$D$3:$ABF$3,0))/KW$2*INDEX(Usage!$D$5:$ABF$11,MATCH(UsagePerHour!$B$100,Usage!$C$5:$C$11,0),MATCH(UsagePerHour!KW$4,Usage!$D$3:$ABF$3,0)),"")</f>
        <v>54.860524878339454</v>
      </c>
      <c r="KX108" s="6">
        <f>IFERROR(INDEX(Sales!$D$5:$ABF$18,MATCH(UsagePerHour!$B108,Sales!$C$5:$C$18,0),MATCH(UsagePerHour!KX$4,Sales!$D$3:$ABF$3,0))/KX$2*INDEX(Usage!$D$5:$ABF$11,MATCH(UsagePerHour!$B$100,Usage!$C$5:$C$11,0),MATCH(UsagePerHour!KX$4,Usage!$D$3:$ABF$3,0)),"")</f>
        <v>11.354378246296967</v>
      </c>
      <c r="KY108" s="6">
        <f>IFERROR(INDEX(Sales!$D$5:$ABF$18,MATCH(UsagePerHour!$B108,Sales!$C$5:$C$18,0),MATCH(UsagePerHour!KY$4,Sales!$D$3:$ABF$3,0))/KY$2*INDEX(Usage!$D$5:$ABF$11,MATCH(UsagePerHour!$B$100,Usage!$C$5:$C$11,0),MATCH(UsagePerHour!KY$4,Usage!$D$3:$ABF$3,0)),"")</f>
        <v>6.4035642425984474</v>
      </c>
      <c r="KZ108" s="6">
        <f>IFERROR(INDEX(Sales!$D$5:$ABF$18,MATCH(UsagePerHour!$B108,Sales!$C$5:$C$18,0),MATCH(UsagePerHour!KZ$4,Sales!$D$3:$ABF$3,0))/KZ$2*INDEX(Usage!$D$5:$ABF$11,MATCH(UsagePerHour!$B$100,Usage!$C$5:$C$11,0),MATCH(UsagePerHour!KZ$4,Usage!$D$3:$ABF$3,0)),"")</f>
        <v>2.9532035970212167</v>
      </c>
      <c r="LA108" s="6">
        <f>IFERROR(INDEX(Sales!$D$5:$ABF$18,MATCH(UsagePerHour!$B108,Sales!$C$5:$C$18,0),MATCH(UsagePerHour!LA$4,Sales!$D$3:$ABF$3,0))/LA$2*INDEX(Usage!$D$5:$ABF$11,MATCH(UsagePerHour!$B$100,Usage!$C$5:$C$11,0),MATCH(UsagePerHour!LA$4,Usage!$D$3:$ABF$3,0)),"")</f>
        <v>8.5436504192484062</v>
      </c>
      <c r="LB108" s="6">
        <f>IFERROR(INDEX(Sales!$D$5:$ABF$18,MATCH(UsagePerHour!$B108,Sales!$C$5:$C$18,0),MATCH(UsagePerHour!LB$4,Sales!$D$3:$ABF$3,0))/LB$2*INDEX(Usage!$D$5:$ABF$11,MATCH(UsagePerHour!$B$100,Usage!$C$5:$C$11,0),MATCH(UsagePerHour!LB$4,Usage!$D$3:$ABF$3,0)),"")</f>
        <v>10.129507388455151</v>
      </c>
      <c r="LC108" s="6">
        <f>IFERROR(INDEX(Sales!$D$5:$ABF$18,MATCH(UsagePerHour!$B108,Sales!$C$5:$C$18,0),MATCH(UsagePerHour!LC$4,Sales!$D$3:$ABF$3,0))/LC$2*INDEX(Usage!$D$5:$ABF$11,MATCH(UsagePerHour!$B$100,Usage!$C$5:$C$11,0),MATCH(UsagePerHour!LC$4,Usage!$D$3:$ABF$3,0)),"")</f>
        <v>0.92168668696925726</v>
      </c>
      <c r="LD108" s="6">
        <f>IFERROR(INDEX(Sales!$D$5:$ABF$18,MATCH(UsagePerHour!$B108,Sales!$C$5:$C$18,0),MATCH(UsagePerHour!LD$4,Sales!$D$3:$ABF$3,0))/LD$2*INDEX(Usage!$D$5:$ABF$11,MATCH(UsagePerHour!$B$100,Usage!$C$5:$C$11,0),MATCH(UsagePerHour!LD$4,Usage!$D$3:$ABF$3,0)),"")</f>
        <v>26.940028193596024</v>
      </c>
      <c r="LE108" s="6">
        <f>IFERROR(INDEX(Sales!$D$5:$ABF$18,MATCH(UsagePerHour!$B108,Sales!$C$5:$C$18,0),MATCH(UsagePerHour!LE$4,Sales!$D$3:$ABF$3,0))/LE$2*INDEX(Usage!$D$5:$ABF$11,MATCH(UsagePerHour!$B$100,Usage!$C$5:$C$11,0),MATCH(UsagePerHour!LE$4,Usage!$D$3:$ABF$3,0)),"")</f>
        <v>6.432503382312885</v>
      </c>
      <c r="LF108" s="6">
        <f>IFERROR(INDEX(Sales!$D$5:$ABF$18,MATCH(UsagePerHour!$B108,Sales!$C$5:$C$18,0),MATCH(UsagePerHour!LF$4,Sales!$D$3:$ABF$3,0))/LF$2*INDEX(Usage!$D$5:$ABF$11,MATCH(UsagePerHour!$B$100,Usage!$C$5:$C$11,0),MATCH(UsagePerHour!LF$4,Usage!$D$3:$ABF$3,0)),"")</f>
        <v>8.4706015715822414</v>
      </c>
      <c r="LG108" s="6">
        <f>IFERROR(INDEX(Sales!$D$5:$ABF$18,MATCH(UsagePerHour!$B108,Sales!$C$5:$C$18,0),MATCH(UsagePerHour!LG$4,Sales!$D$3:$ABF$3,0))/LG$2*INDEX(Usage!$D$5:$ABF$11,MATCH(UsagePerHour!$B$100,Usage!$C$5:$C$11,0),MATCH(UsagePerHour!LG$4,Usage!$D$3:$ABF$3,0)),"")</f>
        <v>12.983067148221282</v>
      </c>
      <c r="LH108" s="6">
        <f>IFERROR(INDEX(Sales!$D$5:$ABF$18,MATCH(UsagePerHour!$B108,Sales!$C$5:$C$18,0),MATCH(UsagePerHour!LH$4,Sales!$D$3:$ABF$3,0))/LH$2*INDEX(Usage!$D$5:$ABF$11,MATCH(UsagePerHour!$B$100,Usage!$C$5:$C$11,0),MATCH(UsagePerHour!LH$4,Usage!$D$3:$ABF$3,0)),"")</f>
        <v>6.4906573606508982</v>
      </c>
      <c r="LI108" s="6">
        <f>IFERROR(INDEX(Sales!$D$5:$ABF$18,MATCH(UsagePerHour!$B108,Sales!$C$5:$C$18,0),MATCH(UsagePerHour!LI$4,Sales!$D$3:$ABF$3,0))/LI$2*INDEX(Usage!$D$5:$ABF$11,MATCH(UsagePerHour!$B$100,Usage!$C$5:$C$11,0),MATCH(UsagePerHour!LI$4,Usage!$D$3:$ABF$3,0)),"")</f>
        <v>8.4911617972924169</v>
      </c>
      <c r="LJ108" s="6">
        <f>IFERROR(INDEX(Sales!$D$5:$ABF$18,MATCH(UsagePerHour!$B108,Sales!$C$5:$C$18,0),MATCH(UsagePerHour!LJ$4,Sales!$D$3:$ABF$3,0))/LJ$2*INDEX(Usage!$D$5:$ABF$11,MATCH(UsagePerHour!$B$100,Usage!$C$5:$C$11,0),MATCH(UsagePerHour!LJ$4,Usage!$D$3:$ABF$3,0)),"")</f>
        <v>6.9419697308115209</v>
      </c>
      <c r="LK108" s="6">
        <f>IFERROR(INDEX(Sales!$D$5:$ABF$18,MATCH(UsagePerHour!$B108,Sales!$C$5:$C$18,0),MATCH(UsagePerHour!LK$4,Sales!$D$3:$ABF$3,0))/LK$2*INDEX(Usage!$D$5:$ABF$11,MATCH(UsagePerHour!$B$100,Usage!$C$5:$C$11,0),MATCH(UsagePerHour!LK$4,Usage!$D$3:$ABF$3,0)),"")</f>
        <v>32.734696312834103</v>
      </c>
      <c r="LL108" s="6">
        <f>IFERROR(INDEX(Sales!$D$5:$ABF$18,MATCH(UsagePerHour!$B108,Sales!$C$5:$C$18,0),MATCH(UsagePerHour!LL$4,Sales!$D$3:$ABF$3,0))/LL$2*INDEX(Usage!$D$5:$ABF$11,MATCH(UsagePerHour!$B$100,Usage!$C$5:$C$11,0),MATCH(UsagePerHour!LL$4,Usage!$D$3:$ABF$3,0)),"")</f>
        <v>10.996662386647408</v>
      </c>
      <c r="LM108" s="6">
        <f>IFERROR(INDEX(Sales!$D$5:$ABF$18,MATCH(UsagePerHour!$B108,Sales!$C$5:$C$18,0),MATCH(UsagePerHour!LM$4,Sales!$D$3:$ABF$3,0))/LM$2*INDEX(Usage!$D$5:$ABF$11,MATCH(UsagePerHour!$B$100,Usage!$C$5:$C$11,0),MATCH(UsagePerHour!LM$4,Usage!$D$3:$ABF$3,0)),"")</f>
        <v>9.7264304258112997</v>
      </c>
      <c r="LN108" s="6">
        <f>IFERROR(INDEX(Sales!$D$5:$ABF$18,MATCH(UsagePerHour!$B108,Sales!$C$5:$C$18,0),MATCH(UsagePerHour!LN$4,Sales!$D$3:$ABF$3,0))/LN$2*INDEX(Usage!$D$5:$ABF$11,MATCH(UsagePerHour!$B$100,Usage!$C$5:$C$11,0),MATCH(UsagePerHour!LN$4,Usage!$D$3:$ABF$3,0)),"")</f>
        <v>3.1923862731453978</v>
      </c>
      <c r="LO108" s="6">
        <f>IFERROR(INDEX(Sales!$D$5:$ABF$18,MATCH(UsagePerHour!$B108,Sales!$C$5:$C$18,0),MATCH(UsagePerHour!LO$4,Sales!$D$3:$ABF$3,0))/LO$2*INDEX(Usage!$D$5:$ABF$11,MATCH(UsagePerHour!$B$100,Usage!$C$5:$C$11,0),MATCH(UsagePerHour!LO$4,Usage!$D$3:$ABF$3,0)),"")</f>
        <v>4.6940943378822269</v>
      </c>
      <c r="LP108" s="6">
        <f>IFERROR(INDEX(Sales!$D$5:$ABF$18,MATCH(UsagePerHour!$B108,Sales!$C$5:$C$18,0),MATCH(UsagePerHour!LP$4,Sales!$D$3:$ABF$3,0))/LP$2*INDEX(Usage!$D$5:$ABF$11,MATCH(UsagePerHour!$B$100,Usage!$C$5:$C$11,0),MATCH(UsagePerHour!LP$4,Usage!$D$3:$ABF$3,0)),"")</f>
        <v>0.68341485446580685</v>
      </c>
      <c r="LQ108" s="6">
        <f>IFERROR(INDEX(Sales!$D$5:$ABF$18,MATCH(UsagePerHour!$B108,Sales!$C$5:$C$18,0),MATCH(UsagePerHour!LQ$4,Sales!$D$3:$ABF$3,0))/LQ$2*INDEX(Usage!$D$5:$ABF$11,MATCH(UsagePerHour!$B$100,Usage!$C$5:$C$11,0),MATCH(UsagePerHour!LQ$4,Usage!$D$3:$ABF$3,0)),"")</f>
        <v>10.677817780082083</v>
      </c>
      <c r="LR108" s="6">
        <f>IFERROR(INDEX(Sales!$D$5:$ABF$18,MATCH(UsagePerHour!$B108,Sales!$C$5:$C$18,0),MATCH(UsagePerHour!LR$4,Sales!$D$3:$ABF$3,0))/LR$2*INDEX(Usage!$D$5:$ABF$11,MATCH(UsagePerHour!$B$100,Usage!$C$5:$C$11,0),MATCH(UsagePerHour!LR$4,Usage!$D$3:$ABF$3,0)),"")</f>
        <v>30.78817927423723</v>
      </c>
      <c r="LS108" s="6">
        <f>IFERROR(INDEX(Sales!$D$5:$ABF$18,MATCH(UsagePerHour!$B108,Sales!$C$5:$C$18,0),MATCH(UsagePerHour!LS$4,Sales!$D$3:$ABF$3,0))/LS$2*INDEX(Usage!$D$5:$ABF$11,MATCH(UsagePerHour!$B$100,Usage!$C$5:$C$11,0),MATCH(UsagePerHour!LS$4,Usage!$D$3:$ABF$3,0)),"")</f>
        <v>18.650726752313236</v>
      </c>
      <c r="LT108" s="6">
        <f>IFERROR(INDEX(Sales!$D$5:$ABF$18,MATCH(UsagePerHour!$B108,Sales!$C$5:$C$18,0),MATCH(UsagePerHour!LT$4,Sales!$D$3:$ABF$3,0))/LT$2*INDEX(Usage!$D$5:$ABF$11,MATCH(UsagePerHour!$B$100,Usage!$C$5:$C$11,0),MATCH(UsagePerHour!LT$4,Usage!$D$3:$ABF$3,0)),"")</f>
        <v>3.6714184181303544</v>
      </c>
      <c r="LU108" s="6">
        <f>IFERROR(INDEX(Sales!$D$5:$ABF$18,MATCH(UsagePerHour!$B108,Sales!$C$5:$C$18,0),MATCH(UsagePerHour!LU$4,Sales!$D$3:$ABF$3,0))/LU$2*INDEX(Usage!$D$5:$ABF$11,MATCH(UsagePerHour!$B$100,Usage!$C$5:$C$11,0),MATCH(UsagePerHour!LU$4,Usage!$D$3:$ABF$3,0)),"")</f>
        <v>4.4474994837408746</v>
      </c>
      <c r="LV108" s="6">
        <f>IFERROR(INDEX(Sales!$D$5:$ABF$18,MATCH(UsagePerHour!$B108,Sales!$C$5:$C$18,0),MATCH(UsagePerHour!LV$4,Sales!$D$3:$ABF$3,0))/LV$2*INDEX(Usage!$D$5:$ABF$11,MATCH(UsagePerHour!$B$100,Usage!$C$5:$C$11,0),MATCH(UsagePerHour!LV$4,Usage!$D$3:$ABF$3,0)),"")</f>
        <v>5.5596966067864271</v>
      </c>
      <c r="LW108" s="6">
        <f>IFERROR(INDEX(Sales!$D$5:$ABF$18,MATCH(UsagePerHour!$B108,Sales!$C$5:$C$18,0),MATCH(UsagePerHour!LW$4,Sales!$D$3:$ABF$3,0))/LW$2*INDEX(Usage!$D$5:$ABF$11,MATCH(UsagePerHour!$B$100,Usage!$C$5:$C$11,0),MATCH(UsagePerHour!LW$4,Usage!$D$3:$ABF$3,0)),"")</f>
        <v>5.7665097772817697</v>
      </c>
      <c r="LX108" s="6">
        <f>IFERROR(INDEX(Sales!$D$5:$ABF$18,MATCH(UsagePerHour!$B108,Sales!$C$5:$C$18,0),MATCH(UsagePerHour!LX$4,Sales!$D$3:$ABF$3,0))/LX$2*INDEX(Usage!$D$5:$ABF$11,MATCH(UsagePerHour!$B$100,Usage!$C$5:$C$11,0),MATCH(UsagePerHour!LX$4,Usage!$D$3:$ABF$3,0)),"")</f>
        <v>2.9771738206216329</v>
      </c>
      <c r="LY108" s="6">
        <f>IFERROR(INDEX(Sales!$D$5:$ABF$18,MATCH(UsagePerHour!$B108,Sales!$C$5:$C$18,0),MATCH(UsagePerHour!LY$4,Sales!$D$3:$ABF$3,0))/LY$2*INDEX(Usage!$D$5:$ABF$11,MATCH(UsagePerHour!$B$100,Usage!$C$5:$C$11,0),MATCH(UsagePerHour!LY$4,Usage!$D$3:$ABF$3,0)),"")</f>
        <v>36.032202378329885</v>
      </c>
      <c r="LZ108" s="6">
        <f>IFERROR(INDEX(Sales!$D$5:$ABF$18,MATCH(UsagePerHour!$B108,Sales!$C$5:$C$18,0),MATCH(UsagePerHour!LZ$4,Sales!$D$3:$ABF$3,0))/LZ$2*INDEX(Usage!$D$5:$ABF$11,MATCH(UsagePerHour!$B$100,Usage!$C$5:$C$11,0),MATCH(UsagePerHour!LZ$4,Usage!$D$3:$ABF$3,0)),"")</f>
        <v>9.5152366202580154</v>
      </c>
      <c r="MA108" s="6">
        <f>IFERROR(INDEX(Sales!$D$5:$ABF$18,MATCH(UsagePerHour!$B108,Sales!$C$5:$C$18,0),MATCH(UsagePerHour!MA$4,Sales!$D$3:$ABF$3,0))/MA$2*INDEX(Usage!$D$5:$ABF$11,MATCH(UsagePerHour!$B$100,Usage!$C$5:$C$11,0),MATCH(UsagePerHour!MA$4,Usage!$D$3:$ABF$3,0)),"")</f>
        <v>6.0019290583377582</v>
      </c>
      <c r="MB108" s="6">
        <f>IFERROR(INDEX(Sales!$D$5:$ABF$18,MATCH(UsagePerHour!$B108,Sales!$C$5:$C$18,0),MATCH(UsagePerHour!MB$4,Sales!$D$3:$ABF$3,0))/MB$2*INDEX(Usage!$D$5:$ABF$11,MATCH(UsagePerHour!$B$100,Usage!$C$5:$C$11,0),MATCH(UsagePerHour!MB$4,Usage!$D$3:$ABF$3,0)),"")</f>
        <v>4.8883425697247151</v>
      </c>
      <c r="MC108" s="6">
        <f>IFERROR(INDEX(Sales!$D$5:$ABF$18,MATCH(UsagePerHour!$B108,Sales!$C$5:$C$18,0),MATCH(UsagePerHour!MC$4,Sales!$D$3:$ABF$3,0))/MC$2*INDEX(Usage!$D$5:$ABF$11,MATCH(UsagePerHour!$B$100,Usage!$C$5:$C$11,0),MATCH(UsagePerHour!MC$4,Usage!$D$3:$ABF$3,0)),"")</f>
        <v>1.1398842424079016</v>
      </c>
      <c r="MD108" s="6">
        <f>IFERROR(INDEX(Sales!$D$5:$ABF$18,MATCH(UsagePerHour!$B108,Sales!$C$5:$C$18,0),MATCH(UsagePerHour!MD$4,Sales!$D$3:$ABF$3,0))/MD$2*INDEX(Usage!$D$5:$ABF$11,MATCH(UsagePerHour!$B$100,Usage!$C$5:$C$11,0),MATCH(UsagePerHour!MD$4,Usage!$D$3:$ABF$3,0)),"")</f>
        <v>10.506981205812343</v>
      </c>
      <c r="ME108" s="6">
        <f>IFERROR(INDEX(Sales!$D$5:$ABF$18,MATCH(UsagePerHour!$B108,Sales!$C$5:$C$18,0),MATCH(UsagePerHour!ME$4,Sales!$D$3:$ABF$3,0))/ME$2*INDEX(Usage!$D$5:$ABF$11,MATCH(UsagePerHour!$B$100,Usage!$C$5:$C$11,0),MATCH(UsagePerHour!ME$4,Usage!$D$3:$ABF$3,0)),"")</f>
        <v>6.8330516765987728</v>
      </c>
      <c r="MF108" s="6">
        <f>IFERROR(INDEX(Sales!$D$5:$ABF$18,MATCH(UsagePerHour!$B108,Sales!$C$5:$C$18,0),MATCH(UsagePerHour!MF$4,Sales!$D$3:$ABF$3,0))/MF$2*INDEX(Usage!$D$5:$ABF$11,MATCH(UsagePerHour!$B$100,Usage!$C$5:$C$11,0),MATCH(UsagePerHour!MF$4,Usage!$D$3:$ABF$3,0)),"")</f>
        <v>20.575187467212523</v>
      </c>
      <c r="MG108" s="6">
        <f>IFERROR(INDEX(Sales!$D$5:$ABF$18,MATCH(UsagePerHour!$B108,Sales!$C$5:$C$18,0),MATCH(UsagePerHour!MG$4,Sales!$D$3:$ABF$3,0))/MG$2*INDEX(Usage!$D$5:$ABF$11,MATCH(UsagePerHour!$B$100,Usage!$C$5:$C$11,0),MATCH(UsagePerHour!MG$4,Usage!$D$3:$ABF$3,0)),"")</f>
        <v>13.825761282159426</v>
      </c>
      <c r="MH108" s="6">
        <f>IFERROR(INDEX(Sales!$D$5:$ABF$18,MATCH(UsagePerHour!$B108,Sales!$C$5:$C$18,0),MATCH(UsagePerHour!MH$4,Sales!$D$3:$ABF$3,0))/MH$2*INDEX(Usage!$D$5:$ABF$11,MATCH(UsagePerHour!$B$100,Usage!$C$5:$C$11,0),MATCH(UsagePerHour!MH$4,Usage!$D$3:$ABF$3,0)),"")</f>
        <v>12.457379638201838</v>
      </c>
      <c r="MI108" s="6">
        <f>IFERROR(INDEX(Sales!$D$5:$ABF$18,MATCH(UsagePerHour!$B108,Sales!$C$5:$C$18,0),MATCH(UsagePerHour!MI$4,Sales!$D$3:$ABF$3,0))/MI$2*INDEX(Usage!$D$5:$ABF$11,MATCH(UsagePerHour!$B$100,Usage!$C$5:$C$11,0),MATCH(UsagePerHour!MI$4,Usage!$D$3:$ABF$3,0)),"")</f>
        <v>5.2268389811405811</v>
      </c>
      <c r="MJ108" s="6">
        <f>IFERROR(INDEX(Sales!$D$5:$ABF$18,MATCH(UsagePerHour!$B108,Sales!$C$5:$C$18,0),MATCH(UsagePerHour!MJ$4,Sales!$D$3:$ABF$3,0))/MJ$2*INDEX(Usage!$D$5:$ABF$11,MATCH(UsagePerHour!$B$100,Usage!$C$5:$C$11,0),MATCH(UsagePerHour!MJ$4,Usage!$D$3:$ABF$3,0)),"")</f>
        <v>7.2179701597640955</v>
      </c>
      <c r="MK108" s="6">
        <f>IFERROR(INDEX(Sales!$D$5:$ABF$18,MATCH(UsagePerHour!$B108,Sales!$C$5:$C$18,0),MATCH(UsagePerHour!MK$4,Sales!$D$3:$ABF$3,0))/MK$2*INDEX(Usage!$D$5:$ABF$11,MATCH(UsagePerHour!$B$100,Usage!$C$5:$C$11,0),MATCH(UsagePerHour!MK$4,Usage!$D$3:$ABF$3,0)),"")</f>
        <v>10.336973435434665</v>
      </c>
      <c r="ML108" s="6">
        <f>IFERROR(INDEX(Sales!$D$5:$ABF$18,MATCH(UsagePerHour!$B108,Sales!$C$5:$C$18,0),MATCH(UsagePerHour!ML$4,Sales!$D$3:$ABF$3,0))/ML$2*INDEX(Usage!$D$5:$ABF$11,MATCH(UsagePerHour!$B$100,Usage!$C$5:$C$11,0),MATCH(UsagePerHour!ML$4,Usage!$D$3:$ABF$3,0)),"")</f>
        <v>5.8573104770626445</v>
      </c>
      <c r="MM108" s="6">
        <f>IFERROR(INDEX(Sales!$D$5:$ABF$18,MATCH(UsagePerHour!$B108,Sales!$C$5:$C$18,0),MATCH(UsagePerHour!MM$4,Sales!$D$3:$ABF$3,0))/MM$2*INDEX(Usage!$D$5:$ABF$11,MATCH(UsagePerHour!$B$100,Usage!$C$5:$C$11,0),MATCH(UsagePerHour!MM$4,Usage!$D$3:$ABF$3,0)),"")</f>
        <v>20.981473398321935</v>
      </c>
      <c r="MN108" s="6">
        <f>IFERROR(INDEX(Sales!$D$5:$ABF$18,MATCH(UsagePerHour!$B108,Sales!$C$5:$C$18,0),MATCH(UsagePerHour!MN$4,Sales!$D$3:$ABF$3,0))/MN$2*INDEX(Usage!$D$5:$ABF$11,MATCH(UsagePerHour!$B$100,Usage!$C$5:$C$11,0),MATCH(UsagePerHour!MN$4,Usage!$D$3:$ABF$3,0)),"")</f>
        <v>5.7336222006708608</v>
      </c>
      <c r="MO108" s="6">
        <f>IFERROR(INDEX(Sales!$D$5:$ABF$18,MATCH(UsagePerHour!$B108,Sales!$C$5:$C$18,0),MATCH(UsagePerHour!MO$4,Sales!$D$3:$ABF$3,0))/MO$2*INDEX(Usage!$D$5:$ABF$11,MATCH(UsagePerHour!$B$100,Usage!$C$5:$C$11,0),MATCH(UsagePerHour!MO$4,Usage!$D$3:$ABF$3,0)),"")</f>
        <v>3.6714184181303544</v>
      </c>
      <c r="MP108" s="6">
        <f>IFERROR(INDEX(Sales!$D$5:$ABF$18,MATCH(UsagePerHour!$B108,Sales!$C$5:$C$18,0),MATCH(UsagePerHour!MP$4,Sales!$D$3:$ABF$3,0))/MP$2*INDEX(Usage!$D$5:$ABF$11,MATCH(UsagePerHour!$B$100,Usage!$C$5:$C$11,0),MATCH(UsagePerHour!MP$4,Usage!$D$3:$ABF$3,0)),"")</f>
        <v>4.4474994837408746</v>
      </c>
      <c r="MQ108" s="6">
        <f>IFERROR(INDEX(Sales!$D$5:$ABF$18,MATCH(UsagePerHour!$B108,Sales!$C$5:$C$18,0),MATCH(UsagePerHour!MQ$4,Sales!$D$3:$ABF$3,0))/MQ$2*INDEX(Usage!$D$5:$ABF$11,MATCH(UsagePerHour!$B$100,Usage!$C$5:$C$11,0),MATCH(UsagePerHour!MQ$4,Usage!$D$3:$ABF$3,0)),"")</f>
        <v>5.5596966067864271</v>
      </c>
      <c r="MR108" s="6">
        <f>IFERROR(INDEX(Sales!$D$5:$ABF$18,MATCH(UsagePerHour!$B108,Sales!$C$5:$C$18,0),MATCH(UsagePerHour!MR$4,Sales!$D$3:$ABF$3,0))/MR$2*INDEX(Usage!$D$5:$ABF$11,MATCH(UsagePerHour!$B$100,Usage!$C$5:$C$11,0),MATCH(UsagePerHour!MR$4,Usage!$D$3:$ABF$3,0)),"")</f>
        <v>5.7665097772817697</v>
      </c>
      <c r="MS108" s="6">
        <f>IFERROR(INDEX(Sales!$D$5:$ABF$18,MATCH(UsagePerHour!$B108,Sales!$C$5:$C$18,0),MATCH(UsagePerHour!MS$4,Sales!$D$3:$ABF$3,0))/MS$2*INDEX(Usage!$D$5:$ABF$11,MATCH(UsagePerHour!$B$100,Usage!$C$5:$C$11,0),MATCH(UsagePerHour!MS$4,Usage!$D$3:$ABF$3,0)),"")</f>
        <v>6.7554106770694169</v>
      </c>
      <c r="MT108" s="6">
        <f>IFERROR(INDEX(Sales!$D$5:$ABF$18,MATCH(UsagePerHour!$B108,Sales!$C$5:$C$18,0),MATCH(UsagePerHour!MT$4,Sales!$D$3:$ABF$3,0))/MT$2*INDEX(Usage!$D$5:$ABF$11,MATCH(UsagePerHour!$B$100,Usage!$C$5:$C$11,0),MATCH(UsagePerHour!MT$4,Usage!$D$3:$ABF$3,0)),"")</f>
        <v>40.167956974916407</v>
      </c>
      <c r="MU108" s="6">
        <f>IFERROR(INDEX(Sales!$D$5:$ABF$18,MATCH(UsagePerHour!$B108,Sales!$C$5:$C$18,0),MATCH(UsagePerHour!MU$4,Sales!$D$3:$ABF$3,0))/MU$2*INDEX(Usage!$D$5:$ABF$11,MATCH(UsagePerHour!$B$100,Usage!$C$5:$C$11,0),MATCH(UsagePerHour!MU$4,Usage!$D$3:$ABF$3,0)),"")</f>
        <v>15.052467128523453</v>
      </c>
      <c r="MV108" s="6">
        <f>IFERROR(INDEX(Sales!$D$5:$ABF$18,MATCH(UsagePerHour!$B108,Sales!$C$5:$C$18,0),MATCH(UsagePerHour!MV$4,Sales!$D$3:$ABF$3,0))/MV$2*INDEX(Usage!$D$5:$ABF$11,MATCH(UsagePerHour!$B$100,Usage!$C$5:$C$11,0),MATCH(UsagePerHour!MV$4,Usage!$D$3:$ABF$3,0)),"")</f>
        <v>6.0721206833210868</v>
      </c>
      <c r="MW108" s="6">
        <f>IFERROR(INDEX(Sales!$D$5:$ABF$18,MATCH(UsagePerHour!$B108,Sales!$C$5:$C$18,0),MATCH(UsagePerHour!MW$4,Sales!$D$3:$ABF$3,0))/MW$2*INDEX(Usage!$D$5:$ABF$11,MATCH(UsagePerHour!$B$100,Usage!$C$5:$C$11,0),MATCH(UsagePerHour!MW$4,Usage!$D$3:$ABF$3,0)),"")</f>
        <v>4.5139098042323846</v>
      </c>
      <c r="MX108" s="6">
        <f>IFERROR(INDEX(Sales!$D$5:$ABF$18,MATCH(UsagePerHour!$B108,Sales!$C$5:$C$18,0),MATCH(UsagePerHour!MX$4,Sales!$D$3:$ABF$3,0))/MX$2*INDEX(Usage!$D$5:$ABF$11,MATCH(UsagePerHour!$B$100,Usage!$C$5:$C$11,0),MATCH(UsagePerHour!MX$4,Usage!$D$3:$ABF$3,0)),"")</f>
        <v>4.0143245245739685</v>
      </c>
      <c r="MY108" s="6">
        <f>IFERROR(INDEX(Sales!$D$5:$ABF$18,MATCH(UsagePerHour!$B108,Sales!$C$5:$C$18,0),MATCH(UsagePerHour!MY$4,Sales!$D$3:$ABF$3,0))/MY$2*INDEX(Usage!$D$5:$ABF$11,MATCH(UsagePerHour!$B$100,Usage!$C$5:$C$11,0),MATCH(UsagePerHour!MY$4,Usage!$D$3:$ABF$3,0)),"")</f>
        <v>5.591262800288253</v>
      </c>
      <c r="MZ108" s="6">
        <f>IFERROR(INDEX(Sales!$D$5:$ABF$18,MATCH(UsagePerHour!$B108,Sales!$C$5:$C$18,0),MATCH(UsagePerHour!MZ$4,Sales!$D$3:$ABF$3,0))/MZ$2*INDEX(Usage!$D$5:$ABF$11,MATCH(UsagePerHour!$B$100,Usage!$C$5:$C$11,0),MATCH(UsagePerHour!MZ$4,Usage!$D$3:$ABF$3,0)),"")</f>
        <v>5.2604511798092712</v>
      </c>
      <c r="NA108" s="6">
        <f>IFERROR(INDEX(Sales!$D$5:$ABF$18,MATCH(UsagePerHour!$B108,Sales!$C$5:$C$18,0),MATCH(UsagePerHour!NA$4,Sales!$D$3:$ABF$3,0))/NA$2*INDEX(Usage!$D$5:$ABF$11,MATCH(UsagePerHour!$B$100,Usage!$C$5:$C$11,0),MATCH(UsagePerHour!NA$4,Usage!$D$3:$ABF$3,0)),"")</f>
        <v>56.31618911124211</v>
      </c>
      <c r="NB108" s="6">
        <f>IFERROR(INDEX(Sales!$D$5:$ABF$18,MATCH(UsagePerHour!$B108,Sales!$C$5:$C$18,0),MATCH(UsagePerHour!NB$4,Sales!$D$3:$ABF$3,0))/NB$2*INDEX(Usage!$D$5:$ABF$11,MATCH(UsagePerHour!$B$100,Usage!$C$5:$C$11,0),MATCH(UsagePerHour!NB$4,Usage!$D$3:$ABF$3,0)),"")</f>
        <v>7.7310511185275752</v>
      </c>
      <c r="NC108" s="6">
        <f>IFERROR(INDEX(Sales!$D$5:$ABF$18,MATCH(UsagePerHour!$B108,Sales!$C$5:$C$18,0),MATCH(UsagePerHour!NC$4,Sales!$D$3:$ABF$3,0))/NC$2*INDEX(Usage!$D$5:$ABF$11,MATCH(UsagePerHour!$B$100,Usage!$C$5:$C$11,0),MATCH(UsagePerHour!NC$4,Usage!$D$3:$ABF$3,0)),"")</f>
        <v>6.1459355021684408</v>
      </c>
      <c r="ND108" s="6">
        <f>IFERROR(INDEX(Sales!$D$5:$ABF$18,MATCH(UsagePerHour!$B108,Sales!$C$5:$C$18,0),MATCH(UsagePerHour!ND$4,Sales!$D$3:$ABF$3,0))/ND$2*INDEX(Usage!$D$5:$ABF$11,MATCH(UsagePerHour!$B$100,Usage!$C$5:$C$11,0),MATCH(UsagePerHour!ND$4,Usage!$D$3:$ABF$3,0)),"")</f>
        <v>11.174925100016145</v>
      </c>
      <c r="NE108" s="6">
        <f>IFERROR(INDEX(Sales!$D$5:$ABF$18,MATCH(UsagePerHour!$B108,Sales!$C$5:$C$18,0),MATCH(UsagePerHour!NE$4,Sales!$D$3:$ABF$3,0))/NE$2*INDEX(Usage!$D$5:$ABF$11,MATCH(UsagePerHour!$B$100,Usage!$C$5:$C$11,0),MATCH(UsagePerHour!NE$4,Usage!$D$3:$ABF$3,0)),"")</f>
        <v>3.0103956539974837</v>
      </c>
      <c r="NF108" s="6">
        <f>IFERROR(INDEX(Sales!$D$5:$ABF$18,MATCH(UsagePerHour!$B108,Sales!$C$5:$C$18,0),MATCH(UsagePerHour!NF$4,Sales!$D$3:$ABF$3,0))/NF$2*INDEX(Usage!$D$5:$ABF$11,MATCH(UsagePerHour!$B$100,Usage!$C$5:$C$11,0),MATCH(UsagePerHour!NF$4,Usage!$D$3:$ABF$3,0)),"")</f>
        <v>37.223674596952684</v>
      </c>
      <c r="NG108" s="6">
        <f>IFERROR(INDEX(Sales!$D$5:$ABF$18,MATCH(UsagePerHour!$B108,Sales!$C$5:$C$18,0),MATCH(UsagePerHour!NG$4,Sales!$D$3:$ABF$3,0))/NG$2*INDEX(Usage!$D$5:$ABF$11,MATCH(UsagePerHour!$B$100,Usage!$C$5:$C$11,0),MATCH(UsagePerHour!NG$4,Usage!$D$3:$ABF$3,0)),"")</f>
        <v>3.5963267550365701</v>
      </c>
      <c r="NH108" s="6">
        <f>IFERROR(INDEX(Sales!$D$5:$ABF$18,MATCH(UsagePerHour!$B108,Sales!$C$5:$C$18,0),MATCH(UsagePerHour!NH$4,Sales!$D$3:$ABF$3,0))/NH$2*INDEX(Usage!$D$5:$ABF$11,MATCH(UsagePerHour!$B$100,Usage!$C$5:$C$11,0),MATCH(UsagePerHour!NH$4,Usage!$D$3:$ABF$3,0)),"")</f>
        <v>27.793397683217556</v>
      </c>
      <c r="NI108" s="6">
        <f>IFERROR(INDEX(Sales!$D$5:$ABF$18,MATCH(UsagePerHour!$B108,Sales!$C$5:$C$18,0),MATCH(UsagePerHour!NI$4,Sales!$D$3:$ABF$3,0))/NI$2*INDEX(Usage!$D$5:$ABF$11,MATCH(UsagePerHour!$B$100,Usage!$C$5:$C$11,0),MATCH(UsagePerHour!NI$4,Usage!$D$3:$ABF$3,0)),"")</f>
        <v>11.172086132468261</v>
      </c>
      <c r="NJ108" s="6">
        <f>IFERROR(INDEX(Sales!$D$5:$ABF$18,MATCH(UsagePerHour!$B108,Sales!$C$5:$C$18,0),MATCH(UsagePerHour!NJ$4,Sales!$D$3:$ABF$3,0))/NJ$2*INDEX(Usage!$D$5:$ABF$11,MATCH(UsagePerHour!$B$100,Usage!$C$5:$C$11,0),MATCH(UsagePerHour!NJ$4,Usage!$D$3:$ABF$3,0)),"")</f>
        <v>5.7642617382134897</v>
      </c>
      <c r="NK108" s="6">
        <f>IFERROR(INDEX(Sales!$D$5:$ABF$18,MATCH(UsagePerHour!$B108,Sales!$C$5:$C$18,0),MATCH(UsagePerHour!NK$4,Sales!$D$3:$ABF$3,0))/NK$2*INDEX(Usage!$D$5:$ABF$11,MATCH(UsagePerHour!$B$100,Usage!$C$5:$C$11,0),MATCH(UsagePerHour!NK$4,Usage!$D$3:$ABF$3,0)),"")</f>
        <v>2.3362228006772976</v>
      </c>
      <c r="NL108" s="6">
        <f>IFERROR(INDEX(Sales!$D$5:$ABF$18,MATCH(UsagePerHour!$B108,Sales!$C$5:$C$18,0),MATCH(UsagePerHour!NL$4,Sales!$D$3:$ABF$3,0))/NL$2*INDEX(Usage!$D$5:$ABF$11,MATCH(UsagePerHour!$B$100,Usage!$C$5:$C$11,0),MATCH(UsagePerHour!NL$4,Usage!$D$3:$ABF$3,0)),"")</f>
        <v>5.4559728782568948</v>
      </c>
      <c r="NM108" s="6">
        <f>IFERROR(INDEX(Sales!$D$5:$ABF$18,MATCH(UsagePerHour!$B108,Sales!$C$5:$C$18,0),MATCH(UsagePerHour!NM$4,Sales!$D$3:$ABF$3,0))/NM$2*INDEX(Usage!$D$5:$ABF$11,MATCH(UsagePerHour!$B$100,Usage!$C$5:$C$11,0),MATCH(UsagePerHour!NM$4,Usage!$D$3:$ABF$3,0)),"")</f>
        <v>6.4436257072195682</v>
      </c>
      <c r="NN108" s="6">
        <f>IFERROR(INDEX(Sales!$D$5:$ABF$18,MATCH(UsagePerHour!$B108,Sales!$C$5:$C$18,0),MATCH(UsagePerHour!NN$4,Sales!$D$3:$ABF$3,0))/NN$2*INDEX(Usage!$D$5:$ABF$11,MATCH(UsagePerHour!$B$100,Usage!$C$5:$C$11,0),MATCH(UsagePerHour!NN$4,Usage!$D$3:$ABF$3,0)),"")</f>
        <v>4.2148301131181398</v>
      </c>
      <c r="NO108" s="6">
        <f>IFERROR(INDEX(Sales!$D$5:$ABF$18,MATCH(UsagePerHour!$B108,Sales!$C$5:$C$18,0),MATCH(UsagePerHour!NO$4,Sales!$D$3:$ABF$3,0))/NO$2*INDEX(Usage!$D$5:$ABF$11,MATCH(UsagePerHour!$B$100,Usage!$C$5:$C$11,0),MATCH(UsagePerHour!NO$4,Usage!$D$3:$ABF$3,0)),"")</f>
        <v>12.04156532314107</v>
      </c>
      <c r="NP108" s="6">
        <f>IFERROR(INDEX(Sales!$D$5:$ABF$18,MATCH(UsagePerHour!$B108,Sales!$C$5:$C$18,0),MATCH(UsagePerHour!NP$4,Sales!$D$3:$ABF$3,0))/NP$2*INDEX(Usage!$D$5:$ABF$11,MATCH(UsagePerHour!$B$100,Usage!$C$5:$C$11,0),MATCH(UsagePerHour!NP$4,Usage!$D$3:$ABF$3,0)),"")</f>
        <v>7.9578417927380043</v>
      </c>
      <c r="NQ108" s="6">
        <f>IFERROR(INDEX(Sales!$D$5:$ABF$18,MATCH(UsagePerHour!$B108,Sales!$C$5:$C$18,0),MATCH(UsagePerHour!NQ$4,Sales!$D$3:$ABF$3,0))/NQ$2*INDEX(Usage!$D$5:$ABF$11,MATCH(UsagePerHour!$B$100,Usage!$C$5:$C$11,0),MATCH(UsagePerHour!NQ$4,Usage!$D$3:$ABF$3,0)),"")</f>
        <v>4.7888954724099131</v>
      </c>
      <c r="NR108" s="6">
        <f>IFERROR(INDEX(Sales!$D$5:$ABF$18,MATCH(UsagePerHour!$B108,Sales!$C$5:$C$18,0),MATCH(UsagePerHour!NR$4,Sales!$D$3:$ABF$3,0))/NR$2*INDEX(Usage!$D$5:$ABF$11,MATCH(UsagePerHour!$B$100,Usage!$C$5:$C$11,0),MATCH(UsagePerHour!NR$4,Usage!$D$3:$ABF$3,0)),"")</f>
        <v>7.0596220700833916</v>
      </c>
      <c r="NS108" s="6">
        <f>IFERROR(INDEX(Sales!$D$5:$ABF$18,MATCH(UsagePerHour!$B108,Sales!$C$5:$C$18,0),MATCH(UsagePerHour!NS$4,Sales!$D$3:$ABF$3,0))/NS$2*INDEX(Usage!$D$5:$ABF$11,MATCH(UsagePerHour!$B$100,Usage!$C$5:$C$11,0),MATCH(UsagePerHour!NS$4,Usage!$D$3:$ABF$3,0)),"")</f>
        <v>3.950869708478574</v>
      </c>
      <c r="NT108" s="6">
        <f>IFERROR(INDEX(Sales!$D$5:$ABF$18,MATCH(UsagePerHour!$B108,Sales!$C$5:$C$18,0),MATCH(UsagePerHour!NT$4,Sales!$D$3:$ABF$3,0))/NT$2*INDEX(Usage!$D$5:$ABF$11,MATCH(UsagePerHour!$B$100,Usage!$C$5:$C$11,0),MATCH(UsagePerHour!NT$4,Usage!$D$3:$ABF$3,0)),"")</f>
        <v>2.671676421815703</v>
      </c>
      <c r="NU108" s="6">
        <f>IFERROR(INDEX(Sales!$D$5:$ABF$18,MATCH(UsagePerHour!$B108,Sales!$C$5:$C$18,0),MATCH(UsagePerHour!NU$4,Sales!$D$3:$ABF$3,0))/NU$2*INDEX(Usage!$D$5:$ABF$11,MATCH(UsagePerHour!$B$100,Usage!$C$5:$C$11,0),MATCH(UsagePerHour!NU$4,Usage!$D$3:$ABF$3,0)),"")</f>
        <v>11.832049306625578</v>
      </c>
      <c r="NV108" s="6">
        <f>IFERROR(INDEX(Sales!$D$5:$ABF$18,MATCH(UsagePerHour!$B108,Sales!$C$5:$C$18,0),MATCH(UsagePerHour!NV$4,Sales!$D$3:$ABF$3,0))/NV$2*INDEX(Usage!$D$5:$ABF$11,MATCH(UsagePerHour!$B$100,Usage!$C$5:$C$11,0),MATCH(UsagePerHour!NV$4,Usage!$D$3:$ABF$3,0)),"")</f>
        <v>34.56783708916673</v>
      </c>
      <c r="NW108" s="6">
        <f>IFERROR(INDEX(Sales!$D$5:$ABF$18,MATCH(UsagePerHour!$B108,Sales!$C$5:$C$18,0),MATCH(UsagePerHour!NW$4,Sales!$D$3:$ABF$3,0))/NW$2*INDEX(Usage!$D$5:$ABF$11,MATCH(UsagePerHour!$B$100,Usage!$C$5:$C$11,0),MATCH(UsagePerHour!NW$4,Usage!$D$3:$ABF$3,0)),"")</f>
        <v>11.378398604904017</v>
      </c>
      <c r="NX108" s="6">
        <f>IFERROR(INDEX(Sales!$D$5:$ABF$18,MATCH(UsagePerHour!$B108,Sales!$C$5:$C$18,0),MATCH(UsagePerHour!NX$4,Sales!$D$3:$ABF$3,0))/NX$2*INDEX(Usage!$D$5:$ABF$11,MATCH(UsagePerHour!$B$100,Usage!$C$5:$C$11,0),MATCH(UsagePerHour!NX$4,Usage!$D$3:$ABF$3,0)),"")</f>
        <v>3.3783171651923714</v>
      </c>
      <c r="NY108" s="6">
        <f>IFERROR(INDEX(Sales!$D$5:$ABF$18,MATCH(UsagePerHour!$B108,Sales!$C$5:$C$18,0),MATCH(UsagePerHour!NY$4,Sales!$D$3:$ABF$3,0))/NY$2*INDEX(Usage!$D$5:$ABF$11,MATCH(UsagePerHour!$B$100,Usage!$C$5:$C$11,0),MATCH(UsagePerHour!NY$4,Usage!$D$3:$ABF$3,0)),"")</f>
        <v>6.8158802088464192</v>
      </c>
      <c r="NZ108" s="6">
        <f>IFERROR(INDEX(Sales!$D$5:$ABF$18,MATCH(UsagePerHour!$B108,Sales!$C$5:$C$18,0),MATCH(UsagePerHour!NZ$4,Sales!$D$3:$ABF$3,0))/NZ$2*INDEX(Usage!$D$5:$ABF$11,MATCH(UsagePerHour!$B$100,Usage!$C$5:$C$11,0),MATCH(UsagePerHour!NZ$4,Usage!$D$3:$ABF$3,0)),"")</f>
        <v>4.6302192112606839</v>
      </c>
      <c r="OA108" s="6">
        <f>IFERROR(INDEX(Sales!$D$5:$ABF$18,MATCH(UsagePerHour!$B108,Sales!$C$5:$C$18,0),MATCH(UsagePerHour!OA$4,Sales!$D$3:$ABF$3,0))/OA$2*INDEX(Usage!$D$5:$ABF$11,MATCH(UsagePerHour!$B$100,Usage!$C$5:$C$11,0),MATCH(UsagePerHour!OA$4,Usage!$D$3:$ABF$3,0)),"")</f>
        <v>7.8805659023340056</v>
      </c>
      <c r="OB108" s="6">
        <f>IFERROR(INDEX(Sales!$D$5:$ABF$18,MATCH(UsagePerHour!$B108,Sales!$C$5:$C$18,0),MATCH(UsagePerHour!OB$4,Sales!$D$3:$ABF$3,0))/OB$2*INDEX(Usage!$D$5:$ABF$11,MATCH(UsagePerHour!$B$100,Usage!$C$5:$C$11,0),MATCH(UsagePerHour!OB$4,Usage!$D$3:$ABF$3,0)),"")</f>
        <v>6.7864103755111698</v>
      </c>
      <c r="OC108" s="6">
        <f>IFERROR(INDEX(Sales!$D$5:$ABF$18,MATCH(UsagePerHour!$B108,Sales!$C$5:$C$18,0),MATCH(UsagePerHour!OC$4,Sales!$D$3:$ABF$3,0))/OC$2*INDEX(Usage!$D$5:$ABF$11,MATCH(UsagePerHour!$B$100,Usage!$C$5:$C$11,0),MATCH(UsagePerHour!OC$4,Usage!$D$3:$ABF$3,0)),"")</f>
        <v>32.784243471658058</v>
      </c>
      <c r="OD108" s="6">
        <f>IFERROR(INDEX(Sales!$D$5:$ABF$18,MATCH(UsagePerHour!$B108,Sales!$C$5:$C$18,0),MATCH(UsagePerHour!OD$4,Sales!$D$3:$ABF$3,0))/OD$2*INDEX(Usage!$D$5:$ABF$11,MATCH(UsagePerHour!$B$100,Usage!$C$5:$C$11,0),MATCH(UsagePerHour!OD$4,Usage!$D$3:$ABF$3,0)),"")</f>
        <v>6.6237875337995886</v>
      </c>
      <c r="OE108" s="6">
        <f>IFERROR(INDEX(Sales!$D$5:$ABF$18,MATCH(UsagePerHour!$B108,Sales!$C$5:$C$18,0),MATCH(UsagePerHour!OE$4,Sales!$D$3:$ABF$3,0))/OE$2*INDEX(Usage!$D$5:$ABF$11,MATCH(UsagePerHour!$B$100,Usage!$C$5:$C$11,0),MATCH(UsagePerHour!OE$4,Usage!$D$3:$ABF$3,0)),"")</f>
        <v>7.0243772400106632</v>
      </c>
      <c r="OF108" s="6">
        <f>IFERROR(INDEX(Sales!$D$5:$ABF$18,MATCH(UsagePerHour!$B108,Sales!$C$5:$C$18,0),MATCH(UsagePerHour!OF$4,Sales!$D$3:$ABF$3,0))/OF$2*INDEX(Usage!$D$5:$ABF$11,MATCH(UsagePerHour!$B$100,Usage!$C$5:$C$11,0),MATCH(UsagePerHour!OF$4,Usage!$D$3:$ABF$3,0)),"")</f>
        <v>8.7805184454740708</v>
      </c>
      <c r="OG108" s="6">
        <f>IFERROR(INDEX(Sales!$D$5:$ABF$18,MATCH(UsagePerHour!$B108,Sales!$C$5:$C$18,0),MATCH(UsagePerHour!OG$4,Sales!$D$3:$ABF$3,0))/OG$2*INDEX(Usage!$D$5:$ABF$11,MATCH(UsagePerHour!$B$100,Usage!$C$5:$C$11,0),MATCH(UsagePerHour!OG$4,Usage!$D$3:$ABF$3,0)),"")</f>
        <v>6.8827377239105241</v>
      </c>
      <c r="OH108" s="6">
        <f>IFERROR(INDEX(Sales!$D$5:$ABF$18,MATCH(UsagePerHour!$B108,Sales!$C$5:$C$18,0),MATCH(UsagePerHour!OH$4,Sales!$D$3:$ABF$3,0))/OH$2*INDEX(Usage!$D$5:$ABF$11,MATCH(UsagePerHour!$B$100,Usage!$C$5:$C$11,0),MATCH(UsagePerHour!OH$4,Usage!$D$3:$ABF$3,0)),"")</f>
        <v>5.0354194789199838</v>
      </c>
      <c r="OI108" s="6">
        <f>IFERROR(INDEX(Sales!$D$5:$ABF$18,MATCH(UsagePerHour!$B108,Sales!$C$5:$C$18,0),MATCH(UsagePerHour!OI$4,Sales!$D$3:$ABF$3,0))/OI$2*INDEX(Usage!$D$5:$ABF$11,MATCH(UsagePerHour!$B$100,Usage!$C$5:$C$11,0),MATCH(UsagePerHour!OI$4,Usage!$D$3:$ABF$3,0)),"")</f>
        <v>1.5761481929385939</v>
      </c>
      <c r="OJ108" s="6">
        <f>IFERROR(INDEX(Sales!$D$5:$ABF$18,MATCH(UsagePerHour!$B108,Sales!$C$5:$C$18,0),MATCH(UsagePerHour!OJ$4,Sales!$D$3:$ABF$3,0))/OJ$2*INDEX(Usage!$D$5:$ABF$11,MATCH(UsagePerHour!$B$100,Usage!$C$5:$C$11,0),MATCH(UsagePerHour!OJ$4,Usage!$D$3:$ABF$3,0)),"")</f>
        <v>38.566762510148905</v>
      </c>
      <c r="OK108" s="6">
        <f>IFERROR(INDEX(Sales!$D$5:$ABF$18,MATCH(UsagePerHour!$B108,Sales!$C$5:$C$18,0),MATCH(UsagePerHour!OK$4,Sales!$D$3:$ABF$3,0))/OK$2*INDEX(Usage!$D$5:$ABF$11,MATCH(UsagePerHour!$B$100,Usage!$C$5:$C$11,0),MATCH(UsagePerHour!OK$4,Usage!$D$3:$ABF$3,0)),"")</f>
        <v>13.996031934200108</v>
      </c>
      <c r="OL108" s="6">
        <f>IFERROR(INDEX(Sales!$D$5:$ABF$18,MATCH(UsagePerHour!$B108,Sales!$C$5:$C$18,0),MATCH(UsagePerHour!OL$4,Sales!$D$3:$ABF$3,0))/OL$2*INDEX(Usage!$D$5:$ABF$11,MATCH(UsagePerHour!$B$100,Usage!$C$5:$C$11,0),MATCH(UsagePerHour!OL$4,Usage!$D$3:$ABF$3,0)),"")</f>
        <v>1.5904129692780695</v>
      </c>
      <c r="OM108" s="6">
        <f>IFERROR(INDEX(Sales!$D$5:$ABF$18,MATCH(UsagePerHour!$B108,Sales!$C$5:$C$18,0),MATCH(UsagePerHour!OM$4,Sales!$D$3:$ABF$3,0))/OM$2*INDEX(Usage!$D$5:$ABF$11,MATCH(UsagePerHour!$B$100,Usage!$C$5:$C$11,0),MATCH(UsagePerHour!OM$4,Usage!$D$3:$ABF$3,0)),"")</f>
        <v>4.3878159132801917</v>
      </c>
      <c r="ON108" s="6">
        <f>IFERROR(INDEX(Sales!$D$5:$ABF$18,MATCH(UsagePerHour!$B108,Sales!$C$5:$C$18,0),MATCH(UsagePerHour!ON$4,Sales!$D$3:$ABF$3,0))/ON$2*INDEX(Usage!$D$5:$ABF$11,MATCH(UsagePerHour!$B$100,Usage!$C$5:$C$11,0),MATCH(UsagePerHour!ON$4,Usage!$D$3:$ABF$3,0)),"")</f>
        <v>6.3385971918967225</v>
      </c>
      <c r="OO108" s="6">
        <f>IFERROR(INDEX(Sales!$D$5:$ABF$18,MATCH(UsagePerHour!$B108,Sales!$C$5:$C$18,0),MATCH(UsagePerHour!OO$4,Sales!$D$3:$ABF$3,0))/OO$2*INDEX(Usage!$D$5:$ABF$11,MATCH(UsagePerHour!$B$100,Usage!$C$5:$C$11,0),MATCH(UsagePerHour!OO$4,Usage!$D$3:$ABF$3,0)),"")</f>
        <v>3.9006567132917698</v>
      </c>
      <c r="OP108" s="6">
        <f>IFERROR(INDEX(Sales!$D$5:$ABF$18,MATCH(UsagePerHour!$B108,Sales!$C$5:$C$18,0),MATCH(UsagePerHour!OP$4,Sales!$D$3:$ABF$3,0))/OP$2*INDEX(Usage!$D$5:$ABF$11,MATCH(UsagePerHour!$B$100,Usage!$C$5:$C$11,0),MATCH(UsagePerHour!OP$4,Usage!$D$3:$ABF$3,0)),"")</f>
        <v>4.8457895454027184</v>
      </c>
      <c r="OQ108" s="6">
        <f>IFERROR(INDEX(Sales!$D$5:$ABF$18,MATCH(UsagePerHour!$B108,Sales!$C$5:$C$18,0),MATCH(UsagePerHour!OQ$4,Sales!$D$3:$ABF$3,0))/OQ$2*INDEX(Usage!$D$5:$ABF$11,MATCH(UsagePerHour!$B$100,Usage!$C$5:$C$11,0),MATCH(UsagePerHour!OQ$4,Usage!$D$3:$ABF$3,0)),"")</f>
        <v>28.78762077611562</v>
      </c>
      <c r="OR108" s="6">
        <f>IFERROR(INDEX(Sales!$D$5:$ABF$18,MATCH(UsagePerHour!$B108,Sales!$C$5:$C$18,0),MATCH(UsagePerHour!OR$4,Sales!$D$3:$ABF$3,0))/OR$2*INDEX(Usage!$D$5:$ABF$11,MATCH(UsagePerHour!$B$100,Usage!$C$5:$C$11,0),MATCH(UsagePerHour!OR$4,Usage!$D$3:$ABF$3,0)),"")</f>
        <v>6.6202576526846544</v>
      </c>
      <c r="OS108" s="6">
        <f>IFERROR(INDEX(Sales!$D$5:$ABF$18,MATCH(UsagePerHour!$B108,Sales!$C$5:$C$18,0),MATCH(UsagePerHour!OS$4,Sales!$D$3:$ABF$3,0))/OS$2*INDEX(Usage!$D$5:$ABF$11,MATCH(UsagePerHour!$B$100,Usage!$C$5:$C$11,0),MATCH(UsagePerHour!OS$4,Usage!$D$3:$ABF$3,0)),"")</f>
        <v>2.3918907302773351</v>
      </c>
      <c r="OT108" s="6">
        <f>IFERROR(INDEX(Sales!$D$5:$ABF$18,MATCH(UsagePerHour!$B108,Sales!$C$5:$C$18,0),MATCH(UsagePerHour!OT$4,Sales!$D$3:$ABF$3,0))/OT$2*INDEX(Usage!$D$5:$ABF$11,MATCH(UsagePerHour!$B$100,Usage!$C$5:$C$11,0),MATCH(UsagePerHour!OT$4,Usage!$D$3:$ABF$3,0)),"")</f>
        <v>0.34901122579594723</v>
      </c>
      <c r="OU108" s="6">
        <f>IFERROR(INDEX(Sales!$D$5:$ABF$18,MATCH(UsagePerHour!$B108,Sales!$C$5:$C$18,0),MATCH(UsagePerHour!OU$4,Sales!$D$3:$ABF$3,0))/OU$2*INDEX(Usage!$D$5:$ABF$11,MATCH(UsagePerHour!$B$100,Usage!$C$5:$C$11,0),MATCH(UsagePerHour!OU$4,Usage!$D$3:$ABF$3,0)),"")</f>
        <v>2.5055226753634816</v>
      </c>
      <c r="OV108" s="6">
        <f>IFERROR(INDEX(Sales!$D$5:$ABF$18,MATCH(UsagePerHour!$B108,Sales!$C$5:$C$18,0),MATCH(UsagePerHour!OV$4,Sales!$D$3:$ABF$3,0))/OV$2*INDEX(Usage!$D$5:$ABF$11,MATCH(UsagePerHour!$B$100,Usage!$C$5:$C$11,0),MATCH(UsagePerHour!OV$4,Usage!$D$3:$ABF$3,0)),"")</f>
        <v>8.2250133819423343</v>
      </c>
      <c r="OW108" s="6">
        <f>IFERROR(INDEX(Sales!$D$5:$ABF$18,MATCH(UsagePerHour!$B108,Sales!$C$5:$C$18,0),MATCH(UsagePerHour!OW$4,Sales!$D$3:$ABF$3,0))/OW$2*INDEX(Usage!$D$5:$ABF$11,MATCH(UsagePerHour!$B$100,Usage!$C$5:$C$11,0),MATCH(UsagePerHour!OW$4,Usage!$D$3:$ABF$3,0)),"")</f>
        <v>4.016426041629896</v>
      </c>
      <c r="OX108" s="6">
        <f>IFERROR(INDEX(Sales!$D$5:$ABF$18,MATCH(UsagePerHour!$B108,Sales!$C$5:$C$18,0),MATCH(UsagePerHour!OX$4,Sales!$D$3:$ABF$3,0))/OX$2*INDEX(Usage!$D$5:$ABF$11,MATCH(UsagePerHour!$B$100,Usage!$C$5:$C$11,0),MATCH(UsagePerHour!OX$4,Usage!$D$3:$ABF$3,0)),"")</f>
        <v>27.374386434492866</v>
      </c>
      <c r="OY108" s="6">
        <f>IFERROR(INDEX(Sales!$D$5:$ABF$18,MATCH(UsagePerHour!$B108,Sales!$C$5:$C$18,0),MATCH(UsagePerHour!OY$4,Sales!$D$3:$ABF$3,0))/OY$2*INDEX(Usage!$D$5:$ABF$11,MATCH(UsagePerHour!$B$100,Usage!$C$5:$C$11,0),MATCH(UsagePerHour!OY$4,Usage!$D$3:$ABF$3,0)),"")</f>
        <v>9.930326394046352</v>
      </c>
      <c r="OZ108" s="6">
        <f>IFERROR(INDEX(Sales!$D$5:$ABF$18,MATCH(UsagePerHour!$B108,Sales!$C$5:$C$18,0),MATCH(UsagePerHour!OZ$4,Sales!$D$3:$ABF$3,0))/OZ$2*INDEX(Usage!$D$5:$ABF$11,MATCH(UsagePerHour!$B$100,Usage!$C$5:$C$11,0),MATCH(UsagePerHour!OZ$4,Usage!$D$3:$ABF$3,0)),"")</f>
        <v>11.196534485019622</v>
      </c>
      <c r="PA108" s="6">
        <f>IFERROR(INDEX(Sales!$D$5:$ABF$18,MATCH(UsagePerHour!$B108,Sales!$C$5:$C$18,0),MATCH(UsagePerHour!PA$4,Sales!$D$3:$ABF$3,0))/PA$2*INDEX(Usage!$D$5:$ABF$11,MATCH(UsagePerHour!$B$100,Usage!$C$5:$C$11,0),MATCH(UsagePerHour!PA$4,Usage!$D$3:$ABF$3,0)),"")</f>
        <v>3.5690955861159588</v>
      </c>
      <c r="PB108" s="6">
        <f>IFERROR(INDEX(Sales!$D$5:$ABF$18,MATCH(UsagePerHour!$B108,Sales!$C$5:$C$18,0),MATCH(UsagePerHour!PB$4,Sales!$D$3:$ABF$3,0))/PB$2*INDEX(Usage!$D$5:$ABF$11,MATCH(UsagePerHour!$B$100,Usage!$C$5:$C$11,0),MATCH(UsagePerHour!PB$4,Usage!$D$3:$ABF$3,0)),"")</f>
        <v>4.552710079461848</v>
      </c>
      <c r="PC108" s="6">
        <f>IFERROR(INDEX(Sales!$D$5:$ABF$18,MATCH(UsagePerHour!$B108,Sales!$C$5:$C$18,0),MATCH(UsagePerHour!PC$4,Sales!$D$3:$ABF$3,0))/PC$2*INDEX(Usage!$D$5:$ABF$11,MATCH(UsagePerHour!$B$100,Usage!$C$5:$C$11,0),MATCH(UsagePerHour!PC$4,Usage!$D$3:$ABF$3,0)),"")</f>
        <v>4.926227722463687</v>
      </c>
      <c r="PD108" s="6">
        <f>IFERROR(INDEX(Sales!$D$5:$ABF$18,MATCH(UsagePerHour!$B108,Sales!$C$5:$C$18,0),MATCH(UsagePerHour!PD$4,Sales!$D$3:$ABF$3,0))/PD$2*INDEX(Usage!$D$5:$ABF$11,MATCH(UsagePerHour!$B$100,Usage!$C$5:$C$11,0),MATCH(UsagePerHour!PD$4,Usage!$D$3:$ABF$3,0)),"")</f>
        <v>1.5189714228885176</v>
      </c>
      <c r="PE108" s="6">
        <f>IFERROR(INDEX(Sales!$D$5:$ABF$18,MATCH(UsagePerHour!$B108,Sales!$C$5:$C$18,0),MATCH(UsagePerHour!PE$4,Sales!$D$3:$ABF$3,0))/PE$2*INDEX(Usage!$D$5:$ABF$11,MATCH(UsagePerHour!$B$100,Usage!$C$5:$C$11,0),MATCH(UsagePerHour!PE$4,Usage!$D$3:$ABF$3,0)),"")</f>
        <v>8.007437407952871</v>
      </c>
      <c r="PF108" s="6">
        <f>IFERROR(INDEX(Sales!$D$5:$ABF$18,MATCH(UsagePerHour!$B108,Sales!$C$5:$C$18,0),MATCH(UsagePerHour!PF$4,Sales!$D$3:$ABF$3,0))/PF$2*INDEX(Usage!$D$5:$ABF$11,MATCH(UsagePerHour!$B$100,Usage!$C$5:$C$11,0),MATCH(UsagePerHour!PF$4,Usage!$D$3:$ABF$3,0)),"")</f>
        <v>11.453504816793059</v>
      </c>
      <c r="PG108" s="6">
        <f>IFERROR(INDEX(Sales!$D$5:$ABF$18,MATCH(UsagePerHour!$B108,Sales!$C$5:$C$18,0),MATCH(UsagePerHour!PG$4,Sales!$D$3:$ABF$3,0))/PG$2*INDEX(Usage!$D$5:$ABF$11,MATCH(UsagePerHour!$B$100,Usage!$C$5:$C$11,0),MATCH(UsagePerHour!PG$4,Usage!$D$3:$ABF$3,0)),"")</f>
        <v>15.011640756990381</v>
      </c>
      <c r="PH108" s="6">
        <f>IFERROR(INDEX(Sales!$D$5:$ABF$18,MATCH(UsagePerHour!$B108,Sales!$C$5:$C$18,0),MATCH(UsagePerHour!PH$4,Sales!$D$3:$ABF$3,0))/PH$2*INDEX(Usage!$D$5:$ABF$11,MATCH(UsagePerHour!$B$100,Usage!$C$5:$C$11,0),MATCH(UsagePerHour!PH$4,Usage!$D$3:$ABF$3,0)),"")</f>
        <v>0.37381091485715306</v>
      </c>
      <c r="PI108" s="6">
        <f>IFERROR(INDEX(Sales!$D$5:$ABF$18,MATCH(UsagePerHour!$B108,Sales!$C$5:$C$18,0),MATCH(UsagePerHour!PI$4,Sales!$D$3:$ABF$3,0))/PI$2*INDEX(Usage!$D$5:$ABF$11,MATCH(UsagePerHour!$B$100,Usage!$C$5:$C$11,0),MATCH(UsagePerHour!PI$4,Usage!$D$3:$ABF$3,0)),"")</f>
        <v>7.812057485462927</v>
      </c>
      <c r="PJ108" s="6">
        <f>IFERROR(INDEX(Sales!$D$5:$ABF$18,MATCH(UsagePerHour!$B108,Sales!$C$5:$C$18,0),MATCH(UsagePerHour!PJ$4,Sales!$D$3:$ABF$3,0))/PJ$2*INDEX(Usage!$D$5:$ABF$11,MATCH(UsagePerHour!$B$100,Usage!$C$5:$C$11,0),MATCH(UsagePerHour!PJ$4,Usage!$D$3:$ABF$3,0)),"")</f>
        <v>5.9825516206433402</v>
      </c>
      <c r="PK108" s="6">
        <f>IFERROR(INDEX(Sales!$D$5:$ABF$18,MATCH(UsagePerHour!$B108,Sales!$C$5:$C$18,0),MATCH(UsagePerHour!PK$4,Sales!$D$3:$ABF$3,0))/PK$2*INDEX(Usage!$D$5:$ABF$11,MATCH(UsagePerHour!$B$100,Usage!$C$5:$C$11,0),MATCH(UsagePerHour!PK$4,Usage!$D$3:$ABF$3,0)),"")</f>
        <v>13.412957414925117</v>
      </c>
      <c r="PL108" s="6">
        <f>IFERROR(INDEX(Sales!$D$5:$ABF$18,MATCH(UsagePerHour!$B108,Sales!$C$5:$C$18,0),MATCH(UsagePerHour!PL$4,Sales!$D$3:$ABF$3,0))/PL$2*INDEX(Usage!$D$5:$ABF$11,MATCH(UsagePerHour!$B$100,Usage!$C$5:$C$11,0),MATCH(UsagePerHour!PL$4,Usage!$D$3:$ABF$3,0)),"")</f>
        <v>61.162245205124833</v>
      </c>
      <c r="PM108" s="6">
        <f>IFERROR(INDEX(Sales!$D$5:$ABF$18,MATCH(UsagePerHour!$B108,Sales!$C$5:$C$18,0),MATCH(UsagePerHour!PM$4,Sales!$D$3:$ABF$3,0))/PM$2*INDEX(Usage!$D$5:$ABF$11,MATCH(UsagePerHour!$B$100,Usage!$C$5:$C$11,0),MATCH(UsagePerHour!PM$4,Usage!$D$3:$ABF$3,0)),"")</f>
        <v>10.33639486732158</v>
      </c>
      <c r="PN108" s="6">
        <f>IFERROR(INDEX(Sales!$D$5:$ABF$18,MATCH(UsagePerHour!$B108,Sales!$C$5:$C$18,0),MATCH(UsagePerHour!PN$4,Sales!$D$3:$ABF$3,0))/PN$2*INDEX(Usage!$D$5:$ABF$11,MATCH(UsagePerHour!$B$100,Usage!$C$5:$C$11,0),MATCH(UsagePerHour!PN$4,Usage!$D$3:$ABF$3,0)),"")</f>
        <v>3.6677520982345886</v>
      </c>
      <c r="PO108" s="6">
        <f>IFERROR(INDEX(Sales!$D$5:$ABF$18,MATCH(UsagePerHour!$B108,Sales!$C$5:$C$18,0),MATCH(UsagePerHour!PO$4,Sales!$D$3:$ABF$3,0))/PO$2*INDEX(Usage!$D$5:$ABF$11,MATCH(UsagePerHour!$B$100,Usage!$C$5:$C$11,0),MATCH(UsagePerHour!PO$4,Usage!$D$3:$ABF$3,0)),"")</f>
        <v>7.6585291842935179</v>
      </c>
      <c r="PP108" s="6">
        <f>IFERROR(INDEX(Sales!$D$5:$ABF$18,MATCH(UsagePerHour!$B108,Sales!$C$5:$C$18,0),MATCH(UsagePerHour!PP$4,Sales!$D$3:$ABF$3,0))/PP$2*INDEX(Usage!$D$5:$ABF$11,MATCH(UsagePerHour!$B$100,Usage!$C$5:$C$11,0),MATCH(UsagePerHour!PP$4,Usage!$D$3:$ABF$3,0)),"")</f>
        <v>11.368060021436229</v>
      </c>
      <c r="PQ108" s="6">
        <f>IFERROR(INDEX(Sales!$D$5:$ABF$18,MATCH(UsagePerHour!$B108,Sales!$C$5:$C$18,0),MATCH(UsagePerHour!PQ$4,Sales!$D$3:$ABF$3,0))/PQ$2*INDEX(Usage!$D$5:$ABF$11,MATCH(UsagePerHour!$B$100,Usage!$C$5:$C$11,0),MATCH(UsagePerHour!PQ$4,Usage!$D$3:$ABF$3,0)),"")</f>
        <v>8.942517700708029</v>
      </c>
      <c r="PR108" s="6">
        <f>IFERROR(INDEX(Sales!$D$5:$ABF$18,MATCH(UsagePerHour!$B108,Sales!$C$5:$C$18,0),MATCH(UsagePerHour!PR$4,Sales!$D$3:$ABF$3,0))/PR$2*INDEX(Usage!$D$5:$ABF$11,MATCH(UsagePerHour!$B$100,Usage!$C$5:$C$11,0),MATCH(UsagePerHour!PR$4,Usage!$D$3:$ABF$3,0)),"")</f>
        <v>11.441010075922849</v>
      </c>
      <c r="PS108" s="6">
        <f>IFERROR(INDEX(Sales!$D$5:$ABF$18,MATCH(UsagePerHour!$B108,Sales!$C$5:$C$18,0),MATCH(UsagePerHour!PS$4,Sales!$D$3:$ABF$3,0))/PS$2*INDEX(Usage!$D$5:$ABF$11,MATCH(UsagePerHour!$B$100,Usage!$C$5:$C$11,0),MATCH(UsagePerHour!PS$4,Usage!$D$3:$ABF$3,0)),"")</f>
        <v>53.233657412792695</v>
      </c>
      <c r="PT108" s="6">
        <f>IFERROR(INDEX(Sales!$D$5:$ABF$18,MATCH(UsagePerHour!$B108,Sales!$C$5:$C$18,0),MATCH(UsagePerHour!PT$4,Sales!$D$3:$ABF$3,0))/PT$2*INDEX(Usage!$D$5:$ABF$11,MATCH(UsagePerHour!$B$100,Usage!$C$5:$C$11,0),MATCH(UsagePerHour!PT$4,Usage!$D$3:$ABF$3,0)),"")</f>
        <v>9.7921623973257859</v>
      </c>
      <c r="PU108" s="6">
        <f>IFERROR(INDEX(Sales!$D$5:$ABF$18,MATCH(UsagePerHour!$B108,Sales!$C$5:$C$18,0),MATCH(UsagePerHour!PU$4,Sales!$D$3:$ABF$3,0))/PU$2*INDEX(Usage!$D$5:$ABF$11,MATCH(UsagePerHour!$B$100,Usage!$C$5:$C$11,0),MATCH(UsagePerHour!PU$4,Usage!$D$3:$ABF$3,0)),"")</f>
        <v>24.497632706371142</v>
      </c>
      <c r="PV108" s="6">
        <f>IFERROR(INDEX(Sales!$D$5:$ABF$18,MATCH(UsagePerHour!$B108,Sales!$C$5:$C$18,0),MATCH(UsagePerHour!PV$4,Sales!$D$3:$ABF$3,0))/PV$2*INDEX(Usage!$D$5:$ABF$11,MATCH(UsagePerHour!$B$100,Usage!$C$5:$C$11,0),MATCH(UsagePerHour!PV$4,Usage!$D$3:$ABF$3,0)),"")</f>
        <v>15.658005771600054</v>
      </c>
      <c r="PW108" s="6">
        <f>IFERROR(INDEX(Sales!$D$5:$ABF$18,MATCH(UsagePerHour!$B108,Sales!$C$5:$C$18,0),MATCH(UsagePerHour!PW$4,Sales!$D$3:$ABF$3,0))/PW$2*INDEX(Usage!$D$5:$ABF$11,MATCH(UsagePerHour!$B$100,Usage!$C$5:$C$11,0),MATCH(UsagePerHour!PW$4,Usage!$D$3:$ABF$3,0)),"")</f>
        <v>11.431638489020376</v>
      </c>
      <c r="PX108" s="6">
        <f>IFERROR(INDEX(Sales!$D$5:$ABF$18,MATCH(UsagePerHour!$B108,Sales!$C$5:$C$18,0),MATCH(UsagePerHour!PX$4,Sales!$D$3:$ABF$3,0))/PX$2*INDEX(Usage!$D$5:$ABF$11,MATCH(UsagePerHour!$B$100,Usage!$C$5:$C$11,0),MATCH(UsagePerHour!PX$4,Usage!$D$3:$ABF$3,0)),"")</f>
        <v>12.518066099780139</v>
      </c>
      <c r="PY108" s="6">
        <f>IFERROR(INDEX(Sales!$D$5:$ABF$18,MATCH(UsagePerHour!$B108,Sales!$C$5:$C$18,0),MATCH(UsagePerHour!PY$4,Sales!$D$3:$ABF$3,0))/PY$2*INDEX(Usage!$D$5:$ABF$11,MATCH(UsagePerHour!$B$100,Usage!$C$5:$C$11,0),MATCH(UsagePerHour!PY$4,Usage!$D$3:$ABF$3,0)),"")</f>
        <v>16.185889548167609</v>
      </c>
      <c r="PZ108" s="6">
        <f>IFERROR(INDEX(Sales!$D$5:$ABF$18,MATCH(UsagePerHour!$B108,Sales!$C$5:$C$18,0),MATCH(UsagePerHour!PZ$4,Sales!$D$3:$ABF$3,0))/PZ$2*INDEX(Usage!$D$5:$ABF$11,MATCH(UsagePerHour!$B$100,Usage!$C$5:$C$11,0),MATCH(UsagePerHour!PZ$4,Usage!$D$3:$ABF$3,0)),"")</f>
        <v>38.479517945454148</v>
      </c>
      <c r="QA108" s="6">
        <f>IFERROR(INDEX(Sales!$D$5:$ABF$18,MATCH(UsagePerHour!$B108,Sales!$C$5:$C$18,0),MATCH(UsagePerHour!QA$4,Sales!$D$3:$ABF$3,0))/QA$2*INDEX(Usage!$D$5:$ABF$11,MATCH(UsagePerHour!$B$100,Usage!$C$5:$C$11,0),MATCH(UsagePerHour!QA$4,Usage!$D$3:$ABF$3,0)),"")</f>
        <v>13.64143399759465</v>
      </c>
      <c r="QB108" s="6">
        <f>IFERROR(INDEX(Sales!$D$5:$ABF$18,MATCH(UsagePerHour!$B108,Sales!$C$5:$C$18,0),MATCH(UsagePerHour!QB$4,Sales!$D$3:$ABF$3,0))/QB$2*INDEX(Usage!$D$5:$ABF$11,MATCH(UsagePerHour!$B$100,Usage!$C$5:$C$11,0),MATCH(UsagePerHour!QB$4,Usage!$D$3:$ABF$3,0)),"")</f>
        <v>15.964171677134543</v>
      </c>
      <c r="QC108" s="6">
        <f>IFERROR(INDEX(Sales!$D$5:$ABF$18,MATCH(UsagePerHour!$B108,Sales!$C$5:$C$18,0),MATCH(UsagePerHour!QC$4,Sales!$D$3:$ABF$3,0))/QC$2*INDEX(Usage!$D$5:$ABF$11,MATCH(UsagePerHour!$B$100,Usage!$C$5:$C$11,0),MATCH(UsagePerHour!QC$4,Usage!$D$3:$ABF$3,0)),"")</f>
        <v>17.435557675771673</v>
      </c>
      <c r="QD108" s="6">
        <f>IFERROR(INDEX(Sales!$D$5:$ABF$18,MATCH(UsagePerHour!$B108,Sales!$C$5:$C$18,0),MATCH(UsagePerHour!QD$4,Sales!$D$3:$ABF$3,0))/QD$2*INDEX(Usage!$D$5:$ABF$11,MATCH(UsagePerHour!$B$100,Usage!$C$5:$C$11,0),MATCH(UsagePerHour!QD$4,Usage!$D$3:$ABF$3,0)),"")</f>
        <v>10.704940696991848</v>
      </c>
      <c r="QE108" s="6">
        <f>IFERROR(INDEX(Sales!$D$5:$ABF$18,MATCH(UsagePerHour!$B108,Sales!$C$5:$C$18,0),MATCH(UsagePerHour!QE$4,Sales!$D$3:$ABF$3,0))/QE$2*INDEX(Usage!$D$5:$ABF$11,MATCH(UsagePerHour!$B$100,Usage!$C$5:$C$11,0),MATCH(UsagePerHour!QE$4,Usage!$D$3:$ABF$3,0)),"")</f>
        <v>1.9000240240255373</v>
      </c>
      <c r="QF108" s="6">
        <f>IFERROR(INDEX(Sales!$D$5:$ABF$18,MATCH(UsagePerHour!$B108,Sales!$C$5:$C$18,0),MATCH(UsagePerHour!QF$4,Sales!$D$3:$ABF$3,0))/QF$2*INDEX(Usage!$D$5:$ABF$11,MATCH(UsagePerHour!$B$100,Usage!$C$5:$C$11,0),MATCH(UsagePerHour!QF$4,Usage!$D$3:$ABF$3,0)),"")</f>
        <v>8.1991760238852471</v>
      </c>
      <c r="QG108" s="6">
        <f>IFERROR(INDEX(Sales!$D$5:$ABF$18,MATCH(UsagePerHour!$B108,Sales!$C$5:$C$18,0),MATCH(UsagePerHour!QG$4,Sales!$D$3:$ABF$3,0))/QG$2*INDEX(Usage!$D$5:$ABF$11,MATCH(UsagePerHour!$B$100,Usage!$C$5:$C$11,0),MATCH(UsagePerHour!QG$4,Usage!$D$3:$ABF$3,0)),"")</f>
        <v>9.9629806183853216</v>
      </c>
      <c r="QH108" s="6">
        <f>IFERROR(INDEX(Sales!$D$5:$ABF$18,MATCH(UsagePerHour!$B108,Sales!$C$5:$C$18,0),MATCH(UsagePerHour!QH$4,Sales!$D$3:$ABF$3,0))/QH$2*INDEX(Usage!$D$5:$ABF$11,MATCH(UsagePerHour!$B$100,Usage!$C$5:$C$11,0),MATCH(UsagePerHour!QH$4,Usage!$D$3:$ABF$3,0)),"")</f>
        <v>7.5314687818090462</v>
      </c>
      <c r="QI108" s="6">
        <f>IFERROR(INDEX(Sales!$D$5:$ABF$18,MATCH(UsagePerHour!$B108,Sales!$C$5:$C$18,0),MATCH(UsagePerHour!QI$4,Sales!$D$3:$ABF$3,0))/QI$2*INDEX(Usage!$D$5:$ABF$11,MATCH(UsagePerHour!$B$100,Usage!$C$5:$C$11,0),MATCH(UsagePerHour!QI$4,Usage!$D$3:$ABF$3,0)),"")</f>
        <v>4.9628516034211403</v>
      </c>
      <c r="QJ108" s="6">
        <f>IFERROR(INDEX(Sales!$D$5:$ABF$18,MATCH(UsagePerHour!$B108,Sales!$C$5:$C$18,0),MATCH(UsagePerHour!QJ$4,Sales!$D$3:$ABF$3,0))/QJ$2*INDEX(Usage!$D$5:$ABF$11,MATCH(UsagePerHour!$B$100,Usage!$C$5:$C$11,0),MATCH(UsagePerHour!QJ$4,Usage!$D$3:$ABF$3,0)),"")</f>
        <v>3.2932701561953315</v>
      </c>
      <c r="QK108" s="6">
        <f>IFERROR(INDEX(Sales!$D$5:$ABF$18,MATCH(UsagePerHour!$B108,Sales!$C$5:$C$18,0),MATCH(UsagePerHour!QK$4,Sales!$D$3:$ABF$3,0))/QK$2*INDEX(Usage!$D$5:$ABF$11,MATCH(UsagePerHour!$B$100,Usage!$C$5:$C$11,0),MATCH(UsagePerHour!QK$4,Usage!$D$3:$ABF$3,0)),"")</f>
        <v>7.6103191248298598</v>
      </c>
      <c r="QL108" s="6">
        <f>IFERROR(INDEX(Sales!$D$5:$ABF$18,MATCH(UsagePerHour!$B108,Sales!$C$5:$C$18,0),MATCH(UsagePerHour!QL$4,Sales!$D$3:$ABF$3,0))/QL$2*INDEX(Usage!$D$5:$ABF$11,MATCH(UsagePerHour!$B$100,Usage!$C$5:$C$11,0),MATCH(UsagePerHour!QL$4,Usage!$D$3:$ABF$3,0)),"")</f>
        <v>4.8363675381090072</v>
      </c>
      <c r="QM108" s="6">
        <f>IFERROR(INDEX(Sales!$D$5:$ABF$18,MATCH(UsagePerHour!$B108,Sales!$C$5:$C$18,0),MATCH(UsagePerHour!QM$4,Sales!$D$3:$ABF$3,0))/QM$2*INDEX(Usage!$D$5:$ABF$11,MATCH(UsagePerHour!$B$100,Usage!$C$5:$C$11,0),MATCH(UsagePerHour!QM$4,Usage!$D$3:$ABF$3,0)),"")</f>
        <v>2.7314156874434015</v>
      </c>
      <c r="QN108" s="6">
        <f>IFERROR(INDEX(Sales!$D$5:$ABF$18,MATCH(UsagePerHour!$B108,Sales!$C$5:$C$18,0),MATCH(UsagePerHour!QN$4,Sales!$D$3:$ABF$3,0))/QN$2*INDEX(Usage!$D$5:$ABF$11,MATCH(UsagePerHour!$B$100,Usage!$C$5:$C$11,0),MATCH(UsagePerHour!QN$4,Usage!$D$3:$ABF$3,0)),"")</f>
        <v>36.491361954074122</v>
      </c>
      <c r="QO108" s="6">
        <f>IFERROR(INDEX(Sales!$D$5:$ABF$18,MATCH(UsagePerHour!$B108,Sales!$C$5:$C$18,0),MATCH(UsagePerHour!QO$4,Sales!$D$3:$ABF$3,0))/QO$2*INDEX(Usage!$D$5:$ABF$11,MATCH(UsagePerHour!$B$100,Usage!$C$5:$C$11,0),MATCH(UsagePerHour!QO$4,Usage!$D$3:$ABF$3,0)),"")</f>
        <v>10.622557163672768</v>
      </c>
      <c r="QP108" s="6">
        <f>IFERROR(INDEX(Sales!$D$5:$ABF$18,MATCH(UsagePerHour!$B108,Sales!$C$5:$C$18,0),MATCH(UsagePerHour!QP$4,Sales!$D$3:$ABF$3,0))/QP$2*INDEX(Usage!$D$5:$ABF$11,MATCH(UsagePerHour!$B$100,Usage!$C$5:$C$11,0),MATCH(UsagePerHour!QP$4,Usage!$D$3:$ABF$3,0)),"")</f>
        <v>9.2239855610543682</v>
      </c>
      <c r="QQ108" s="6">
        <f>IFERROR(INDEX(Sales!$D$5:$ABF$18,MATCH(UsagePerHour!$B108,Sales!$C$5:$C$18,0),MATCH(UsagePerHour!QQ$4,Sales!$D$3:$ABF$3,0))/QQ$2*INDEX(Usage!$D$5:$ABF$11,MATCH(UsagePerHour!$B$100,Usage!$C$5:$C$11,0),MATCH(UsagePerHour!QQ$4,Usage!$D$3:$ABF$3,0)),"")</f>
        <v>9.3365532224264616</v>
      </c>
      <c r="QR108" s="6">
        <f>IFERROR(INDEX(Sales!$D$5:$ABF$18,MATCH(UsagePerHour!$B108,Sales!$C$5:$C$18,0),MATCH(UsagePerHour!QR$4,Sales!$D$3:$ABF$3,0))/QR$2*INDEX(Usage!$D$5:$ABF$11,MATCH(UsagePerHour!$B$100,Usage!$C$5:$C$11,0),MATCH(UsagePerHour!QR$4,Usage!$D$3:$ABF$3,0)),"")</f>
        <v>8.0556724051866127</v>
      </c>
      <c r="QS108" s="6">
        <f>IFERROR(INDEX(Sales!$D$5:$ABF$18,MATCH(UsagePerHour!$B108,Sales!$C$5:$C$18,0),MATCH(UsagePerHour!QS$4,Sales!$D$3:$ABF$3,0))/QS$2*INDEX(Usage!$D$5:$ABF$11,MATCH(UsagePerHour!$B$100,Usage!$C$5:$C$11,0),MATCH(UsagePerHour!QS$4,Usage!$D$3:$ABF$3,0)),"")</f>
        <v>7.3939160082739246</v>
      </c>
      <c r="QT108" s="6">
        <f>IFERROR(INDEX(Sales!$D$5:$ABF$18,MATCH(UsagePerHour!$B108,Sales!$C$5:$C$18,0),MATCH(UsagePerHour!QT$4,Sales!$D$3:$ABF$3,0))/QT$2*INDEX(Usage!$D$5:$ABF$11,MATCH(UsagePerHour!$B$100,Usage!$C$5:$C$11,0),MATCH(UsagePerHour!QT$4,Usage!$D$3:$ABF$3,0)),"")</f>
        <v>6.4266028770083823</v>
      </c>
      <c r="QU108" s="6">
        <f>IFERROR(INDEX(Sales!$D$5:$ABF$18,MATCH(UsagePerHour!$B108,Sales!$C$5:$C$18,0),MATCH(UsagePerHour!QU$4,Sales!$D$3:$ABF$3,0))/QU$2*INDEX(Usage!$D$5:$ABF$11,MATCH(UsagePerHour!$B$100,Usage!$C$5:$C$11,0),MATCH(UsagePerHour!QU$4,Usage!$D$3:$ABF$3,0)),"")</f>
        <v>26.807605850847676</v>
      </c>
      <c r="QV108" s="6">
        <f>IFERROR(INDEX(Sales!$D$5:$ABF$18,MATCH(UsagePerHour!$B108,Sales!$C$5:$C$18,0),MATCH(UsagePerHour!QV$4,Sales!$D$3:$ABF$3,0))/QV$2*INDEX(Usage!$D$5:$ABF$11,MATCH(UsagePerHour!$B$100,Usage!$C$5:$C$11,0),MATCH(UsagePerHour!QV$4,Usage!$D$3:$ABF$3,0)),"")</f>
        <v>8.0420858218419493</v>
      </c>
      <c r="QW108" s="6">
        <f>IFERROR(INDEX(Sales!$D$5:$ABF$18,MATCH(UsagePerHour!$B108,Sales!$C$5:$C$18,0),MATCH(UsagePerHour!QW$4,Sales!$D$3:$ABF$3,0))/QW$2*INDEX(Usage!$D$5:$ABF$11,MATCH(UsagePerHour!$B$100,Usage!$C$5:$C$11,0),MATCH(UsagePerHour!QW$4,Usage!$D$3:$ABF$3,0)),"")</f>
        <v>7.2423848614955872</v>
      </c>
      <c r="QX108" s="6">
        <f>IFERROR(INDEX(Sales!$D$5:$ABF$18,MATCH(UsagePerHour!$B108,Sales!$C$5:$C$18,0),MATCH(UsagePerHour!QX$4,Sales!$D$3:$ABF$3,0))/QX$2*INDEX(Usage!$D$5:$ABF$11,MATCH(UsagePerHour!$B$100,Usage!$C$5:$C$11,0),MATCH(UsagePerHour!QX$4,Usage!$D$3:$ABF$3,0)),"")</f>
        <v>10.004708071644568</v>
      </c>
      <c r="QY108" s="6">
        <f>IFERROR(INDEX(Sales!$D$5:$ABF$18,MATCH(UsagePerHour!$B108,Sales!$C$5:$C$18,0),MATCH(UsagePerHour!QY$4,Sales!$D$3:$ABF$3,0))/QY$2*INDEX(Usage!$D$5:$ABF$11,MATCH(UsagePerHour!$B$100,Usage!$C$5:$C$11,0),MATCH(UsagePerHour!QY$4,Usage!$D$3:$ABF$3,0)),"")</f>
        <v>3.768895614923661</v>
      </c>
      <c r="QZ108" s="6">
        <f>IFERROR(INDEX(Sales!$D$5:$ABF$18,MATCH(UsagePerHour!$B108,Sales!$C$5:$C$18,0),MATCH(UsagePerHour!QZ$4,Sales!$D$3:$ABF$3,0))/QZ$2*INDEX(Usage!$D$5:$ABF$11,MATCH(UsagePerHour!$B$100,Usage!$C$5:$C$11,0),MATCH(UsagePerHour!QZ$4,Usage!$D$3:$ABF$3,0)),"")</f>
        <v>5.9427907986910258</v>
      </c>
      <c r="RA108" s="6">
        <f>IFERROR(INDEX(Sales!$D$5:$ABF$18,MATCH(UsagePerHour!$B108,Sales!$C$5:$C$18,0),MATCH(UsagePerHour!RA$4,Sales!$D$3:$ABF$3,0))/RA$2*INDEX(Usage!$D$5:$ABF$11,MATCH(UsagePerHour!$B$100,Usage!$C$5:$C$11,0),MATCH(UsagePerHour!RA$4,Usage!$D$3:$ABF$3,0)),"")</f>
        <v>4.5954251685172887</v>
      </c>
      <c r="RB108" s="6">
        <f>IFERROR(INDEX(Sales!$D$5:$ABF$18,MATCH(UsagePerHour!$B108,Sales!$C$5:$C$18,0),MATCH(UsagePerHour!RB$4,Sales!$D$3:$ABF$3,0))/RB$2*INDEX(Usage!$D$5:$ABF$11,MATCH(UsagePerHour!$B$100,Usage!$C$5:$C$11,0),MATCH(UsagePerHour!RB$4,Usage!$D$3:$ABF$3,0)),"")</f>
        <v>27.67248868474228</v>
      </c>
      <c r="RC108" s="6">
        <f>IFERROR(INDEX(Sales!$D$5:$ABF$18,MATCH(UsagePerHour!$B108,Sales!$C$5:$C$18,0),MATCH(UsagePerHour!RC$4,Sales!$D$3:$ABF$3,0))/RC$2*INDEX(Usage!$D$5:$ABF$11,MATCH(UsagePerHour!$B$100,Usage!$C$5:$C$11,0),MATCH(UsagePerHour!RC$4,Usage!$D$3:$ABF$3,0)),"")</f>
        <v>6.1702946150551998</v>
      </c>
      <c r="RD108" s="6">
        <f>IFERROR(INDEX(Sales!$D$5:$ABF$18,MATCH(UsagePerHour!$B108,Sales!$C$5:$C$18,0),MATCH(UsagePerHour!RD$4,Sales!$D$3:$ABF$3,0))/RD$2*INDEX(Usage!$D$5:$ABF$11,MATCH(UsagePerHour!$B$100,Usage!$C$5:$C$11,0),MATCH(UsagePerHour!RD$4,Usage!$D$3:$ABF$3,0)),"")</f>
        <v>5.9887974511201083</v>
      </c>
      <c r="RE108" s="6">
        <f>IFERROR(INDEX(Sales!$D$5:$ABF$18,MATCH(UsagePerHour!$B108,Sales!$C$5:$C$18,0),MATCH(UsagePerHour!RE$4,Sales!$D$3:$ABF$3,0))/RE$2*INDEX(Usage!$D$5:$ABF$11,MATCH(UsagePerHour!$B$100,Usage!$C$5:$C$11,0),MATCH(UsagePerHour!RE$4,Usage!$D$3:$ABF$3,0)),"")</f>
        <v>2.6861785874943767</v>
      </c>
      <c r="RF108" s="6">
        <f>IFERROR(INDEX(Sales!$D$5:$ABF$18,MATCH(UsagePerHour!$B108,Sales!$C$5:$C$18,0),MATCH(UsagePerHour!RF$4,Sales!$D$3:$ABF$3,0))/RF$2*INDEX(Usage!$D$5:$ABF$11,MATCH(UsagePerHour!$B$100,Usage!$C$5:$C$11,0),MATCH(UsagePerHour!RF$4,Usage!$D$3:$ABF$3,0)),"")</f>
        <v>7.0244972892343878</v>
      </c>
      <c r="RG108" s="6">
        <f>IFERROR(INDEX(Sales!$D$5:$ABF$18,MATCH(UsagePerHour!$B108,Sales!$C$5:$C$18,0),MATCH(UsagePerHour!RG$4,Sales!$D$3:$ABF$3,0))/RG$2*INDEX(Usage!$D$5:$ABF$11,MATCH(UsagePerHour!$B$100,Usage!$C$5:$C$11,0),MATCH(UsagePerHour!RG$4,Usage!$D$3:$ABF$3,0)),"")</f>
        <v>5.2615542850480326</v>
      </c>
      <c r="RH108" s="6">
        <f>IFERROR(INDEX(Sales!$D$5:$ABF$18,MATCH(UsagePerHour!$B108,Sales!$C$5:$C$18,0),MATCH(UsagePerHour!RH$4,Sales!$D$3:$ABF$3,0))/RH$2*INDEX(Usage!$D$5:$ABF$11,MATCH(UsagePerHour!$B$100,Usage!$C$5:$C$11,0),MATCH(UsagePerHour!RH$4,Usage!$D$3:$ABF$3,0)),"")</f>
        <v>1.8622143222703436</v>
      </c>
      <c r="RI108" s="6">
        <f>IFERROR(INDEX(Sales!$D$5:$ABF$18,MATCH(UsagePerHour!$B108,Sales!$C$5:$C$18,0),MATCH(UsagePerHour!RI$4,Sales!$D$3:$ABF$3,0))/RI$2*INDEX(Usage!$D$5:$ABF$11,MATCH(UsagePerHour!$B$100,Usage!$C$5:$C$11,0),MATCH(UsagePerHour!RI$4,Usage!$D$3:$ABF$3,0)),"")</f>
        <v>32.972140926515877</v>
      </c>
      <c r="RJ108" s="6">
        <f>IFERROR(INDEX(Sales!$D$5:$ABF$18,MATCH(UsagePerHour!$B108,Sales!$C$5:$C$18,0),MATCH(UsagePerHour!RJ$4,Sales!$D$3:$ABF$3,0))/RJ$2*INDEX(Usage!$D$5:$ABF$11,MATCH(UsagePerHour!$B$100,Usage!$C$5:$C$11,0),MATCH(UsagePerHour!RJ$4,Usage!$D$3:$ABF$3,0)),"")</f>
        <v>6.5633121800721996</v>
      </c>
      <c r="RK108" s="6">
        <f>IFERROR(INDEX(Sales!$D$5:$ABF$18,MATCH(UsagePerHour!$B108,Sales!$C$5:$C$18,0),MATCH(UsagePerHour!RK$4,Sales!$D$3:$ABF$3,0))/RK$2*INDEX(Usage!$D$5:$ABF$11,MATCH(UsagePerHour!$B$100,Usage!$C$5:$C$11,0),MATCH(UsagePerHour!RK$4,Usage!$D$3:$ABF$3,0)),"")</f>
        <v>8.2680405307806559</v>
      </c>
      <c r="RL108" s="6">
        <f>IFERROR(INDEX(Sales!$D$5:$ABF$18,MATCH(UsagePerHour!$B108,Sales!$C$5:$C$18,0),MATCH(UsagePerHour!RL$4,Sales!$D$3:$ABF$3,0))/RL$2*INDEX(Usage!$D$5:$ABF$11,MATCH(UsagePerHour!$B$100,Usage!$C$5:$C$11,0),MATCH(UsagePerHour!RL$4,Usage!$D$3:$ABF$3,0)),"")</f>
        <v>7.3601434091379794</v>
      </c>
      <c r="RM108" s="6">
        <f>IFERROR(INDEX(Sales!$D$5:$ABF$18,MATCH(UsagePerHour!$B108,Sales!$C$5:$C$18,0),MATCH(UsagePerHour!RM$4,Sales!$D$3:$ABF$3,0))/RM$2*INDEX(Usage!$D$5:$ABF$11,MATCH(UsagePerHour!$B$100,Usage!$C$5:$C$11,0),MATCH(UsagePerHour!RM$4,Usage!$D$3:$ABF$3,0)),"")</f>
        <v>3.4545745593382362</v>
      </c>
      <c r="RN108" s="6">
        <f>IFERROR(INDEX(Sales!$D$5:$ABF$18,MATCH(UsagePerHour!$B108,Sales!$C$5:$C$18,0),MATCH(UsagePerHour!RN$4,Sales!$D$3:$ABF$3,0))/RN$2*INDEX(Usage!$D$5:$ABF$11,MATCH(UsagePerHour!$B$100,Usage!$C$5:$C$11,0),MATCH(UsagePerHour!RN$4,Usage!$D$3:$ABF$3,0)),"")</f>
        <v>7.8887045694465394</v>
      </c>
      <c r="RO108" s="6">
        <f>IFERROR(INDEX(Sales!$D$5:$ABF$18,MATCH(UsagePerHour!$B108,Sales!$C$5:$C$18,0),MATCH(UsagePerHour!RO$4,Sales!$D$3:$ABF$3,0))/RO$2*INDEX(Usage!$D$5:$ABF$11,MATCH(UsagePerHour!$B$100,Usage!$C$5:$C$11,0),MATCH(UsagePerHour!RO$4,Usage!$D$3:$ABF$3,0)),"")</f>
        <v>4.2253199598533202</v>
      </c>
      <c r="RP108" s="6">
        <f>IFERROR(INDEX(Sales!$D$5:$ABF$18,MATCH(UsagePerHour!$B108,Sales!$C$5:$C$18,0),MATCH(UsagePerHour!RP$4,Sales!$D$3:$ABF$3,0))/RP$2*INDEX(Usage!$D$5:$ABF$11,MATCH(UsagePerHour!$B$100,Usage!$C$5:$C$11,0),MATCH(UsagePerHour!RP$4,Usage!$D$3:$ABF$3,0)),"")</f>
        <v>44.832467222004603</v>
      </c>
      <c r="RQ108" s="6">
        <f>IFERROR(INDEX(Sales!$D$5:$ABF$18,MATCH(UsagePerHour!$B108,Sales!$C$5:$C$18,0),MATCH(UsagePerHour!RQ$4,Sales!$D$3:$ABF$3,0))/RQ$2*INDEX(Usage!$D$5:$ABF$11,MATCH(UsagePerHour!$B$100,Usage!$C$5:$C$11,0),MATCH(UsagePerHour!RQ$4,Usage!$D$3:$ABF$3,0)),"")</f>
        <v>7.7506998538494605</v>
      </c>
      <c r="RR108" s="6">
        <f>IFERROR(INDEX(Sales!$D$5:$ABF$18,MATCH(UsagePerHour!$B108,Sales!$C$5:$C$18,0),MATCH(UsagePerHour!RR$4,Sales!$D$3:$ABF$3,0))/RR$2*INDEX(Usage!$D$5:$ABF$11,MATCH(UsagePerHour!$B$100,Usage!$C$5:$C$11,0),MATCH(UsagePerHour!RR$4,Usage!$D$3:$ABF$3,0)),"")</f>
        <v>6.2151640580400622</v>
      </c>
      <c r="RS108" s="6">
        <f>IFERROR(INDEX(Sales!$D$5:$ABF$18,MATCH(UsagePerHour!$B108,Sales!$C$5:$C$18,0),MATCH(UsagePerHour!RS$4,Sales!$D$3:$ABF$3,0))/RS$2*INDEX(Usage!$D$5:$ABF$11,MATCH(UsagePerHour!$B$100,Usage!$C$5:$C$11,0),MATCH(UsagePerHour!RS$4,Usage!$D$3:$ABF$3,0)),"")</f>
        <v>6.3658990783767706</v>
      </c>
      <c r="RT108" s="6">
        <f>IFERROR(INDEX(Sales!$D$5:$ABF$18,MATCH(UsagePerHour!$B108,Sales!$C$5:$C$18,0),MATCH(UsagePerHour!RT$4,Sales!$D$3:$ABF$3,0))/RT$2*INDEX(Usage!$D$5:$ABF$11,MATCH(UsagePerHour!$B$100,Usage!$C$5:$C$11,0),MATCH(UsagePerHour!RT$4,Usage!$D$3:$ABF$3,0)),"")</f>
        <v>14.828993989817759</v>
      </c>
      <c r="RU108" s="6">
        <f>IFERROR(INDEX(Sales!$D$5:$ABF$18,MATCH(UsagePerHour!$B108,Sales!$C$5:$C$18,0),MATCH(UsagePerHour!RU$4,Sales!$D$3:$ABF$3,0))/RU$2*INDEX(Usage!$D$5:$ABF$11,MATCH(UsagePerHour!$B$100,Usage!$C$5:$C$11,0),MATCH(UsagePerHour!RU$4,Usage!$D$3:$ABF$3,0)),"")</f>
        <v>6.1248305785971233</v>
      </c>
      <c r="RV108" s="6">
        <f>IFERROR(INDEX(Sales!$D$5:$ABF$18,MATCH(UsagePerHour!$B108,Sales!$C$5:$C$18,0),MATCH(UsagePerHour!RV$4,Sales!$D$3:$ABF$3,0))/RV$2*INDEX(Usage!$D$5:$ABF$11,MATCH(UsagePerHour!$B$100,Usage!$C$5:$C$11,0),MATCH(UsagePerHour!RV$4,Usage!$D$3:$ABF$3,0)),"")</f>
        <v>6.6394774750874515</v>
      </c>
      <c r="RW108" s="6">
        <f>IFERROR(INDEX(Sales!$D$5:$ABF$18,MATCH(UsagePerHour!$B108,Sales!$C$5:$C$18,0),MATCH(UsagePerHour!RW$4,Sales!$D$3:$ABF$3,0))/RW$2*INDEX(Usage!$D$5:$ABF$11,MATCH(UsagePerHour!$B$100,Usage!$C$5:$C$11,0),MATCH(UsagePerHour!RW$4,Usage!$D$3:$ABF$3,0)),"")</f>
        <v>34.0108473542696</v>
      </c>
      <c r="RX108" s="6">
        <f>IFERROR(INDEX(Sales!$D$5:$ABF$18,MATCH(UsagePerHour!$B108,Sales!$C$5:$C$18,0),MATCH(UsagePerHour!RX$4,Sales!$D$3:$ABF$3,0))/RX$2*INDEX(Usage!$D$5:$ABF$11,MATCH(UsagePerHour!$B$100,Usage!$C$5:$C$11,0),MATCH(UsagePerHour!RX$4,Usage!$D$3:$ABF$3,0)),"")</f>
        <v>4.9407613712727718</v>
      </c>
      <c r="RY108" s="6">
        <f>IFERROR(INDEX(Sales!$D$5:$ABF$18,MATCH(UsagePerHour!$B108,Sales!$C$5:$C$18,0),MATCH(UsagePerHour!RY$4,Sales!$D$3:$ABF$3,0))/RY$2*INDEX(Usage!$D$5:$ABF$11,MATCH(UsagePerHour!$B$100,Usage!$C$5:$C$11,0),MATCH(UsagePerHour!RY$4,Usage!$D$3:$ABF$3,0)),"")</f>
        <v>8.3151509785720155</v>
      </c>
      <c r="RZ108" s="6">
        <f>IFERROR(INDEX(Sales!$D$5:$ABF$18,MATCH(UsagePerHour!$B108,Sales!$C$5:$C$18,0),MATCH(UsagePerHour!RZ$4,Sales!$D$3:$ABF$3,0))/RZ$2*INDEX(Usage!$D$5:$ABF$11,MATCH(UsagePerHour!$B$100,Usage!$C$5:$C$11,0),MATCH(UsagePerHour!RZ$4,Usage!$D$3:$ABF$3,0)),"")</f>
        <v>4.1153422668715613</v>
      </c>
      <c r="SA108" s="6">
        <f>IFERROR(INDEX(Sales!$D$5:$ABF$18,MATCH(UsagePerHour!$B108,Sales!$C$5:$C$18,0),MATCH(UsagePerHour!SA$4,Sales!$D$3:$ABF$3,0))/SA$2*INDEX(Usage!$D$5:$ABF$11,MATCH(UsagePerHour!$B$100,Usage!$C$5:$C$11,0),MATCH(UsagePerHour!SA$4,Usage!$D$3:$ABF$3,0)),"")</f>
        <v>1.9465315636122347</v>
      </c>
      <c r="SB108" s="6">
        <f>IFERROR(INDEX(Sales!$D$5:$ABF$18,MATCH(UsagePerHour!$B108,Sales!$C$5:$C$18,0),MATCH(UsagePerHour!SB$4,Sales!$D$3:$ABF$3,0))/SB$2*INDEX(Usage!$D$5:$ABF$11,MATCH(UsagePerHour!$B$100,Usage!$C$5:$C$11,0),MATCH(UsagePerHour!SB$4,Usage!$D$3:$ABF$3,0)),"")</f>
        <v>2.2014760034668774</v>
      </c>
      <c r="SC108" s="6">
        <f>IFERROR(INDEX(Sales!$D$5:$ABF$18,MATCH(UsagePerHour!$B108,Sales!$C$5:$C$18,0),MATCH(UsagePerHour!SC$4,Sales!$D$3:$ABF$3,0))/SC$2*INDEX(Usage!$D$5:$ABF$11,MATCH(UsagePerHour!$B$100,Usage!$C$5:$C$11,0),MATCH(UsagePerHour!SC$4,Usage!$D$3:$ABF$3,0)),"")</f>
        <v>7.1818188323259431</v>
      </c>
      <c r="SD108" s="6">
        <f>IFERROR(INDEX(Sales!$D$5:$ABF$18,MATCH(UsagePerHour!$B108,Sales!$C$5:$C$18,0),MATCH(UsagePerHour!SD$4,Sales!$D$3:$ABF$3,0))/SD$2*INDEX(Usage!$D$5:$ABF$11,MATCH(UsagePerHour!$B$100,Usage!$C$5:$C$11,0),MATCH(UsagePerHour!SD$4,Usage!$D$3:$ABF$3,0)),"")</f>
        <v>27.214849919638798</v>
      </c>
      <c r="SE108" s="6">
        <f>IFERROR(INDEX(Sales!$D$5:$ABF$18,MATCH(UsagePerHour!$B108,Sales!$C$5:$C$18,0),MATCH(UsagePerHour!SE$4,Sales!$D$3:$ABF$3,0))/SE$2*INDEX(Usage!$D$5:$ABF$11,MATCH(UsagePerHour!$B$100,Usage!$C$5:$C$11,0),MATCH(UsagePerHour!SE$4,Usage!$D$3:$ABF$3,0)),"")</f>
        <v>9.066072909086456</v>
      </c>
      <c r="SF108" s="6">
        <f>IFERROR(INDEX(Sales!$D$5:$ABF$18,MATCH(UsagePerHour!$B108,Sales!$C$5:$C$18,0),MATCH(UsagePerHour!SF$4,Sales!$D$3:$ABF$3,0))/SF$2*INDEX(Usage!$D$5:$ABF$11,MATCH(UsagePerHour!$B$100,Usage!$C$5:$C$11,0),MATCH(UsagePerHour!SF$4,Usage!$D$3:$ABF$3,0)),"")</f>
        <v>6.2308012700558963</v>
      </c>
      <c r="SG108" s="6" t="str">
        <f>IFERROR(INDEX(Sales!$D$5:$ABF$18,MATCH(UsagePerHour!$B108,Sales!$C$5:$C$18,0),MATCH(UsagePerHour!SG$4,Sales!$D$3:$ABF$3,0))/SG$2*INDEX(Usage!$D$5:$ABF$11,MATCH(UsagePerHour!$B$100,Usage!$C$5:$C$11,0),MATCH(UsagePerHour!SG$4,Usage!$D$3:$ABF$3,0)),"")</f>
        <v/>
      </c>
      <c r="SH108" s="6" t="str">
        <f>IFERROR(INDEX(Sales!$D$5:$ABF$18,MATCH(UsagePerHour!$B108,Sales!$C$5:$C$18,0),MATCH(UsagePerHour!SH$4,Sales!$D$3:$ABF$3,0))/SH$2*INDEX(Usage!$D$5:$ABF$11,MATCH(UsagePerHour!$B$100,Usage!$C$5:$C$11,0),MATCH(UsagePerHour!SH$4,Usage!$D$3:$ABF$3,0)),"")</f>
        <v/>
      </c>
      <c r="SI108" s="6" t="str">
        <f>IFERROR(INDEX(Sales!$D$5:$ABF$18,MATCH(UsagePerHour!$B108,Sales!$C$5:$C$18,0),MATCH(UsagePerHour!SI$4,Sales!$D$3:$ABF$3,0))/SI$2*INDEX(Usage!$D$5:$ABF$11,MATCH(UsagePerHour!$B$100,Usage!$C$5:$C$11,0),MATCH(UsagePerHour!SI$4,Usage!$D$3:$ABF$3,0)),"")</f>
        <v/>
      </c>
      <c r="SJ108" s="6" t="str">
        <f>IFERROR(INDEX(Sales!$D$5:$ABF$18,MATCH(UsagePerHour!$B108,Sales!$C$5:$C$18,0),MATCH(UsagePerHour!SJ$4,Sales!$D$3:$ABF$3,0))/SJ$2*INDEX(Usage!$D$5:$ABF$11,MATCH(UsagePerHour!$B$100,Usage!$C$5:$C$11,0),MATCH(UsagePerHour!SJ$4,Usage!$D$3:$ABF$3,0)),"")</f>
        <v/>
      </c>
      <c r="SK108" s="6" t="str">
        <f>IFERROR(INDEX(Sales!$D$5:$ABF$18,MATCH(UsagePerHour!$B108,Sales!$C$5:$C$18,0),MATCH(UsagePerHour!SK$4,Sales!$D$3:$ABF$3,0))/SK$2*INDEX(Usage!$D$5:$ABF$11,MATCH(UsagePerHour!$B$100,Usage!$C$5:$C$11,0),MATCH(UsagePerHour!SK$4,Usage!$D$3:$ABF$3,0)),"")</f>
        <v/>
      </c>
      <c r="SL108" s="6" t="str">
        <f>IFERROR(INDEX(Sales!$D$5:$ABF$18,MATCH(UsagePerHour!$B108,Sales!$C$5:$C$18,0),MATCH(UsagePerHour!SL$4,Sales!$D$3:$ABF$3,0))/SL$2*INDEX(Usage!$D$5:$ABF$11,MATCH(UsagePerHour!$B$100,Usage!$C$5:$C$11,0),MATCH(UsagePerHour!SL$4,Usage!$D$3:$ABF$3,0)),"")</f>
        <v/>
      </c>
      <c r="SM108" s="6" t="str">
        <f>IFERROR(INDEX(Sales!$D$5:$ABF$18,MATCH(UsagePerHour!$B108,Sales!$C$5:$C$18,0),MATCH(UsagePerHour!SM$4,Sales!$D$3:$ABF$3,0))/SM$2*INDEX(Usage!$D$5:$ABF$11,MATCH(UsagePerHour!$B$100,Usage!$C$5:$C$11,0),MATCH(UsagePerHour!SM$4,Usage!$D$3:$ABF$3,0)),"")</f>
        <v/>
      </c>
      <c r="SN108" s="6" t="str">
        <f>IFERROR(INDEX(Sales!$D$5:$ABF$18,MATCH(UsagePerHour!$B108,Sales!$C$5:$C$18,0),MATCH(UsagePerHour!SN$4,Sales!$D$3:$ABF$3,0))/SN$2*INDEX(Usage!$D$5:$ABF$11,MATCH(UsagePerHour!$B$100,Usage!$C$5:$C$11,0),MATCH(UsagePerHour!SN$4,Usage!$D$3:$ABF$3,0)),"")</f>
        <v/>
      </c>
      <c r="SO108" s="6" t="str">
        <f>IFERROR(INDEX(Sales!$D$5:$ABF$18,MATCH(UsagePerHour!$B108,Sales!$C$5:$C$18,0),MATCH(UsagePerHour!SO$4,Sales!$D$3:$ABF$3,0))/SO$2*INDEX(Usage!$D$5:$ABF$11,MATCH(UsagePerHour!$B$100,Usage!$C$5:$C$11,0),MATCH(UsagePerHour!SO$4,Usage!$D$3:$ABF$3,0)),"")</f>
        <v/>
      </c>
      <c r="SP108" s="6" t="str">
        <f>IFERROR(INDEX(Sales!$D$5:$ABF$18,MATCH(UsagePerHour!$B108,Sales!$C$5:$C$18,0),MATCH(UsagePerHour!SP$4,Sales!$D$3:$ABF$3,0))/SP$2*INDEX(Usage!$D$5:$ABF$11,MATCH(UsagePerHour!$B$100,Usage!$C$5:$C$11,0),MATCH(UsagePerHour!SP$4,Usage!$D$3:$ABF$3,0)),"")</f>
        <v/>
      </c>
      <c r="SQ108" s="6" t="str">
        <f>IFERROR(INDEX(Sales!$D$5:$ABF$18,MATCH(UsagePerHour!$B108,Sales!$C$5:$C$18,0),MATCH(UsagePerHour!SQ$4,Sales!$D$3:$ABF$3,0))/SQ$2*INDEX(Usage!$D$5:$ABF$11,MATCH(UsagePerHour!$B$100,Usage!$C$5:$C$11,0),MATCH(UsagePerHour!SQ$4,Usage!$D$3:$ABF$3,0)),"")</f>
        <v/>
      </c>
      <c r="SR108" s="6" t="str">
        <f>IFERROR(INDEX(Sales!$D$5:$ABF$18,MATCH(UsagePerHour!$B108,Sales!$C$5:$C$18,0),MATCH(UsagePerHour!SR$4,Sales!$D$3:$ABF$3,0))/SR$2*INDEX(Usage!$D$5:$ABF$11,MATCH(UsagePerHour!$B$100,Usage!$C$5:$C$11,0),MATCH(UsagePerHour!SR$4,Usage!$D$3:$ABF$3,0)),"")</f>
        <v/>
      </c>
      <c r="SS108" s="6" t="str">
        <f>IFERROR(INDEX(Sales!$D$5:$ABF$18,MATCH(UsagePerHour!$B108,Sales!$C$5:$C$18,0),MATCH(UsagePerHour!SS$4,Sales!$D$3:$ABF$3,0))/SS$2*INDEX(Usage!$D$5:$ABF$11,MATCH(UsagePerHour!$B$100,Usage!$C$5:$C$11,0),MATCH(UsagePerHour!SS$4,Usage!$D$3:$ABF$3,0)),"")</f>
        <v/>
      </c>
      <c r="ST108" s="6" t="str">
        <f>IFERROR(INDEX(Sales!$D$5:$ABF$18,MATCH(UsagePerHour!$B108,Sales!$C$5:$C$18,0),MATCH(UsagePerHour!ST$4,Sales!$D$3:$ABF$3,0))/ST$2*INDEX(Usage!$D$5:$ABF$11,MATCH(UsagePerHour!$B$100,Usage!$C$5:$C$11,0),MATCH(UsagePerHour!ST$4,Usage!$D$3:$ABF$3,0)),"")</f>
        <v/>
      </c>
      <c r="SU108" s="6" t="str">
        <f>IFERROR(INDEX(Sales!$D$5:$ABF$18,MATCH(UsagePerHour!$B108,Sales!$C$5:$C$18,0),MATCH(UsagePerHour!SU$4,Sales!$D$3:$ABF$3,0))/SU$2*INDEX(Usage!$D$5:$ABF$11,MATCH(UsagePerHour!$B$100,Usage!$C$5:$C$11,0),MATCH(UsagePerHour!SU$4,Usage!$D$3:$ABF$3,0)),"")</f>
        <v/>
      </c>
      <c r="SV108" s="6" t="str">
        <f>IFERROR(INDEX(Sales!$D$5:$ABF$18,MATCH(UsagePerHour!$B108,Sales!$C$5:$C$18,0),MATCH(UsagePerHour!SV$4,Sales!$D$3:$ABF$3,0))/SV$2*INDEX(Usage!$D$5:$ABF$11,MATCH(UsagePerHour!$B$100,Usage!$C$5:$C$11,0),MATCH(UsagePerHour!SV$4,Usage!$D$3:$ABF$3,0)),"")</f>
        <v/>
      </c>
      <c r="SW108" s="6" t="str">
        <f>IFERROR(INDEX(Sales!$D$5:$ABF$18,MATCH(UsagePerHour!$B108,Sales!$C$5:$C$18,0),MATCH(UsagePerHour!SW$4,Sales!$D$3:$ABF$3,0))/SW$2*INDEX(Usage!$D$5:$ABF$11,MATCH(UsagePerHour!$B$100,Usage!$C$5:$C$11,0),MATCH(UsagePerHour!SW$4,Usage!$D$3:$ABF$3,0)),"")</f>
        <v/>
      </c>
      <c r="SX108" s="6" t="str">
        <f>IFERROR(INDEX(Sales!$D$5:$ABF$18,MATCH(UsagePerHour!$B108,Sales!$C$5:$C$18,0),MATCH(UsagePerHour!SX$4,Sales!$D$3:$ABF$3,0))/SX$2*INDEX(Usage!$D$5:$ABF$11,MATCH(UsagePerHour!$B$100,Usage!$C$5:$C$11,0),MATCH(UsagePerHour!SX$4,Usage!$D$3:$ABF$3,0)),"")</f>
        <v/>
      </c>
      <c r="SY108" s="6" t="str">
        <f>IFERROR(INDEX(Sales!$D$5:$ABF$18,MATCH(UsagePerHour!$B108,Sales!$C$5:$C$18,0),MATCH(UsagePerHour!SY$4,Sales!$D$3:$ABF$3,0))/SY$2*INDEX(Usage!$D$5:$ABF$11,MATCH(UsagePerHour!$B$100,Usage!$C$5:$C$11,0),MATCH(UsagePerHour!SY$4,Usage!$D$3:$ABF$3,0)),"")</f>
        <v/>
      </c>
      <c r="SZ108" s="6" t="str">
        <f>IFERROR(INDEX(Sales!$D$5:$ABF$18,MATCH(UsagePerHour!$B108,Sales!$C$5:$C$18,0),MATCH(UsagePerHour!SZ$4,Sales!$D$3:$ABF$3,0))/SZ$2*INDEX(Usage!$D$5:$ABF$11,MATCH(UsagePerHour!$B$100,Usage!$C$5:$C$11,0),MATCH(UsagePerHour!SZ$4,Usage!$D$3:$ABF$3,0)),"")</f>
        <v/>
      </c>
      <c r="TA108" s="6" t="str">
        <f>IFERROR(INDEX(Sales!$D$5:$ABF$18,MATCH(UsagePerHour!$B108,Sales!$C$5:$C$18,0),MATCH(UsagePerHour!TA$4,Sales!$D$3:$ABF$3,0))/TA$2*INDEX(Usage!$D$5:$ABF$11,MATCH(UsagePerHour!$B$100,Usage!$C$5:$C$11,0),MATCH(UsagePerHour!TA$4,Usage!$D$3:$ABF$3,0)),"")</f>
        <v/>
      </c>
      <c r="TB108" s="6" t="str">
        <f>IFERROR(INDEX(Sales!$D$5:$ABF$18,MATCH(UsagePerHour!$B108,Sales!$C$5:$C$18,0),MATCH(UsagePerHour!TB$4,Sales!$D$3:$ABF$3,0))/TB$2*INDEX(Usage!$D$5:$ABF$11,MATCH(UsagePerHour!$B$100,Usage!$C$5:$C$11,0),MATCH(UsagePerHour!TB$4,Usage!$D$3:$ABF$3,0)),"")</f>
        <v/>
      </c>
      <c r="TC108" s="6" t="str">
        <f>IFERROR(INDEX(Sales!$D$5:$ABF$18,MATCH(UsagePerHour!$B108,Sales!$C$5:$C$18,0),MATCH(UsagePerHour!TC$4,Sales!$D$3:$ABF$3,0))/TC$2*INDEX(Usage!$D$5:$ABF$11,MATCH(UsagePerHour!$B$100,Usage!$C$5:$C$11,0),MATCH(UsagePerHour!TC$4,Usage!$D$3:$ABF$3,0)),"")</f>
        <v/>
      </c>
      <c r="TD108" s="6" t="str">
        <f>IFERROR(INDEX(Sales!$D$5:$ABF$18,MATCH(UsagePerHour!$B108,Sales!$C$5:$C$18,0),MATCH(UsagePerHour!TD$4,Sales!$D$3:$ABF$3,0))/TD$2*INDEX(Usage!$D$5:$ABF$11,MATCH(UsagePerHour!$B$100,Usage!$C$5:$C$11,0),MATCH(UsagePerHour!TD$4,Usage!$D$3:$ABF$3,0)),"")</f>
        <v/>
      </c>
      <c r="TE108" s="6" t="str">
        <f>IFERROR(INDEX(Sales!$D$5:$ABF$18,MATCH(UsagePerHour!$B108,Sales!$C$5:$C$18,0),MATCH(UsagePerHour!TE$4,Sales!$D$3:$ABF$3,0))/TE$2*INDEX(Usage!$D$5:$ABF$11,MATCH(UsagePerHour!$B$100,Usage!$C$5:$C$11,0),MATCH(UsagePerHour!TE$4,Usage!$D$3:$ABF$3,0)),"")</f>
        <v/>
      </c>
      <c r="TF108" s="6" t="str">
        <f>IFERROR(INDEX(Sales!$D$5:$ABF$18,MATCH(UsagePerHour!$B108,Sales!$C$5:$C$18,0),MATCH(UsagePerHour!TF$4,Sales!$D$3:$ABF$3,0))/TF$2*INDEX(Usage!$D$5:$ABF$11,MATCH(UsagePerHour!$B$100,Usage!$C$5:$C$11,0),MATCH(UsagePerHour!TF$4,Usage!$D$3:$ABF$3,0)),"")</f>
        <v/>
      </c>
      <c r="TG108" s="6" t="str">
        <f>IFERROR(INDEX(Sales!$D$5:$ABF$18,MATCH(UsagePerHour!$B108,Sales!$C$5:$C$18,0),MATCH(UsagePerHour!TG$4,Sales!$D$3:$ABF$3,0))/TG$2*INDEX(Usage!$D$5:$ABF$11,MATCH(UsagePerHour!$B$100,Usage!$C$5:$C$11,0),MATCH(UsagePerHour!TG$4,Usage!$D$3:$ABF$3,0)),"")</f>
        <v/>
      </c>
      <c r="TH108" s="6" t="str">
        <f>IFERROR(INDEX(Sales!$D$5:$ABF$18,MATCH(UsagePerHour!$B108,Sales!$C$5:$C$18,0),MATCH(UsagePerHour!TH$4,Sales!$D$3:$ABF$3,0))/TH$2*INDEX(Usage!$D$5:$ABF$11,MATCH(UsagePerHour!$B$100,Usage!$C$5:$C$11,0),MATCH(UsagePerHour!TH$4,Usage!$D$3:$ABF$3,0)),"")</f>
        <v/>
      </c>
      <c r="TI108" s="6" t="str">
        <f>IFERROR(INDEX(Sales!$D$5:$ABF$18,MATCH(UsagePerHour!$B108,Sales!$C$5:$C$18,0),MATCH(UsagePerHour!TI$4,Sales!$D$3:$ABF$3,0))/TI$2*INDEX(Usage!$D$5:$ABF$11,MATCH(UsagePerHour!$B$100,Usage!$C$5:$C$11,0),MATCH(UsagePerHour!TI$4,Usage!$D$3:$ABF$3,0)),"")</f>
        <v/>
      </c>
      <c r="TJ108" s="6" t="str">
        <f>IFERROR(INDEX(Sales!$D$5:$ABF$18,MATCH(UsagePerHour!$B108,Sales!$C$5:$C$18,0),MATCH(UsagePerHour!TJ$4,Sales!$D$3:$ABF$3,0))/TJ$2*INDEX(Usage!$D$5:$ABF$11,MATCH(UsagePerHour!$B$100,Usage!$C$5:$C$11,0),MATCH(UsagePerHour!TJ$4,Usage!$D$3:$ABF$3,0)),"")</f>
        <v/>
      </c>
      <c r="TK108" s="6" t="str">
        <f>IFERROR(INDEX(Sales!$D$5:$ABF$18,MATCH(UsagePerHour!$B108,Sales!$C$5:$C$18,0),MATCH(UsagePerHour!TK$4,Sales!$D$3:$ABF$3,0))/TK$2*INDEX(Usage!$D$5:$ABF$11,MATCH(UsagePerHour!$B$100,Usage!$C$5:$C$11,0),MATCH(UsagePerHour!TK$4,Usage!$D$3:$ABF$3,0)),"")</f>
        <v/>
      </c>
      <c r="TL108" s="6" t="str">
        <f>IFERROR(INDEX(Sales!$D$5:$ABF$18,MATCH(UsagePerHour!$B108,Sales!$C$5:$C$18,0),MATCH(UsagePerHour!TL$4,Sales!$D$3:$ABF$3,0))/TL$2*INDEX(Usage!$D$5:$ABF$11,MATCH(UsagePerHour!$B$100,Usage!$C$5:$C$11,0),MATCH(UsagePerHour!TL$4,Usage!$D$3:$ABF$3,0)),"")</f>
        <v/>
      </c>
      <c r="TM108" s="6" t="str">
        <f>IFERROR(INDEX(Sales!$D$5:$ABF$18,MATCH(UsagePerHour!$B108,Sales!$C$5:$C$18,0),MATCH(UsagePerHour!TM$4,Sales!$D$3:$ABF$3,0))/TM$2*INDEX(Usage!$D$5:$ABF$11,MATCH(UsagePerHour!$B$100,Usage!$C$5:$C$11,0),MATCH(UsagePerHour!TM$4,Usage!$D$3:$ABF$3,0)),"")</f>
        <v/>
      </c>
      <c r="TN108" s="6" t="str">
        <f>IFERROR(INDEX(Sales!$D$5:$ABF$18,MATCH(UsagePerHour!$B108,Sales!$C$5:$C$18,0),MATCH(UsagePerHour!TN$4,Sales!$D$3:$ABF$3,0))/TN$2*INDEX(Usage!$D$5:$ABF$11,MATCH(UsagePerHour!$B$100,Usage!$C$5:$C$11,0),MATCH(UsagePerHour!TN$4,Usage!$D$3:$ABF$3,0)),"")</f>
        <v/>
      </c>
      <c r="TO108" s="6" t="str">
        <f>IFERROR(INDEX(Sales!$D$5:$ABF$18,MATCH(UsagePerHour!$B108,Sales!$C$5:$C$18,0),MATCH(UsagePerHour!TO$4,Sales!$D$3:$ABF$3,0))/TO$2*INDEX(Usage!$D$5:$ABF$11,MATCH(UsagePerHour!$B$100,Usage!$C$5:$C$11,0),MATCH(UsagePerHour!TO$4,Usage!$D$3:$ABF$3,0)),"")</f>
        <v/>
      </c>
      <c r="TP108" s="6" t="str">
        <f>IFERROR(INDEX(Sales!$D$5:$ABF$18,MATCH(UsagePerHour!$B108,Sales!$C$5:$C$18,0),MATCH(UsagePerHour!TP$4,Sales!$D$3:$ABF$3,0))/TP$2*INDEX(Usage!$D$5:$ABF$11,MATCH(UsagePerHour!$B$100,Usage!$C$5:$C$11,0),MATCH(UsagePerHour!TP$4,Usage!$D$3:$ABF$3,0)),"")</f>
        <v/>
      </c>
      <c r="TQ108" s="6" t="str">
        <f>IFERROR(INDEX(Sales!$D$5:$ABF$18,MATCH(UsagePerHour!$B108,Sales!$C$5:$C$18,0),MATCH(UsagePerHour!TQ$4,Sales!$D$3:$ABF$3,0))/TQ$2*INDEX(Usage!$D$5:$ABF$11,MATCH(UsagePerHour!$B$100,Usage!$C$5:$C$11,0),MATCH(UsagePerHour!TQ$4,Usage!$D$3:$ABF$3,0)),"")</f>
        <v/>
      </c>
      <c r="TR108" s="6" t="str">
        <f>IFERROR(INDEX(Sales!$D$5:$ABF$18,MATCH(UsagePerHour!$B108,Sales!$C$5:$C$18,0),MATCH(UsagePerHour!TR$4,Sales!$D$3:$ABF$3,0))/TR$2*INDEX(Usage!$D$5:$ABF$11,MATCH(UsagePerHour!$B$100,Usage!$C$5:$C$11,0),MATCH(UsagePerHour!TR$4,Usage!$D$3:$ABF$3,0)),"")</f>
        <v/>
      </c>
      <c r="TS108" s="6" t="str">
        <f>IFERROR(INDEX(Sales!$D$5:$ABF$18,MATCH(UsagePerHour!$B108,Sales!$C$5:$C$18,0),MATCH(UsagePerHour!TS$4,Sales!$D$3:$ABF$3,0))/TS$2*INDEX(Usage!$D$5:$ABF$11,MATCH(UsagePerHour!$B$100,Usage!$C$5:$C$11,0),MATCH(UsagePerHour!TS$4,Usage!$D$3:$ABF$3,0)),"")</f>
        <v/>
      </c>
      <c r="TT108" s="6" t="str">
        <f>IFERROR(INDEX(Sales!$D$5:$ABF$18,MATCH(UsagePerHour!$B108,Sales!$C$5:$C$18,0),MATCH(UsagePerHour!TT$4,Sales!$D$3:$ABF$3,0))/TT$2*INDEX(Usage!$D$5:$ABF$11,MATCH(UsagePerHour!$B$100,Usage!$C$5:$C$11,0),MATCH(UsagePerHour!TT$4,Usage!$D$3:$ABF$3,0)),"")</f>
        <v/>
      </c>
      <c r="TU108" s="6" t="str">
        <f>IFERROR(INDEX(Sales!$D$5:$ABF$18,MATCH(UsagePerHour!$B108,Sales!$C$5:$C$18,0),MATCH(UsagePerHour!TU$4,Sales!$D$3:$ABF$3,0))/TU$2*INDEX(Usage!$D$5:$ABF$11,MATCH(UsagePerHour!$B$100,Usage!$C$5:$C$11,0),MATCH(UsagePerHour!TU$4,Usage!$D$3:$ABF$3,0)),"")</f>
        <v/>
      </c>
      <c r="TV108" s="6" t="str">
        <f>IFERROR(INDEX(Sales!$D$5:$ABF$18,MATCH(UsagePerHour!$B108,Sales!$C$5:$C$18,0),MATCH(UsagePerHour!TV$4,Sales!$D$3:$ABF$3,0))/TV$2*INDEX(Usage!$D$5:$ABF$11,MATCH(UsagePerHour!$B$100,Usage!$C$5:$C$11,0),MATCH(UsagePerHour!TV$4,Usage!$D$3:$ABF$3,0)),"")</f>
        <v/>
      </c>
      <c r="TW108" s="6" t="str">
        <f>IFERROR(INDEX(Sales!$D$5:$ABF$18,MATCH(UsagePerHour!$B108,Sales!$C$5:$C$18,0),MATCH(UsagePerHour!TW$4,Sales!$D$3:$ABF$3,0))/TW$2*INDEX(Usage!$D$5:$ABF$11,MATCH(UsagePerHour!$B$100,Usage!$C$5:$C$11,0),MATCH(UsagePerHour!TW$4,Usage!$D$3:$ABF$3,0)),"")</f>
        <v/>
      </c>
      <c r="TX108" s="6" t="str">
        <f>IFERROR(INDEX(Sales!$D$5:$ABF$18,MATCH(UsagePerHour!$B108,Sales!$C$5:$C$18,0),MATCH(UsagePerHour!TX$4,Sales!$D$3:$ABF$3,0))/TX$2*INDEX(Usage!$D$5:$ABF$11,MATCH(UsagePerHour!$B$100,Usage!$C$5:$C$11,0),MATCH(UsagePerHour!TX$4,Usage!$D$3:$ABF$3,0)),"")</f>
        <v/>
      </c>
      <c r="TY108" s="6" t="str">
        <f>IFERROR(INDEX(Sales!$D$5:$ABF$18,MATCH(UsagePerHour!$B108,Sales!$C$5:$C$18,0),MATCH(UsagePerHour!TY$4,Sales!$D$3:$ABF$3,0))/TY$2*INDEX(Usage!$D$5:$ABF$11,MATCH(UsagePerHour!$B$100,Usage!$C$5:$C$11,0),MATCH(UsagePerHour!TY$4,Usage!$D$3:$ABF$3,0)),"")</f>
        <v/>
      </c>
      <c r="TZ108" s="6" t="str">
        <f>IFERROR(INDEX(Sales!$D$5:$ABF$18,MATCH(UsagePerHour!$B108,Sales!$C$5:$C$18,0),MATCH(UsagePerHour!TZ$4,Sales!$D$3:$ABF$3,0))/TZ$2*INDEX(Usage!$D$5:$ABF$11,MATCH(UsagePerHour!$B$100,Usage!$C$5:$C$11,0),MATCH(UsagePerHour!TZ$4,Usage!$D$3:$ABF$3,0)),"")</f>
        <v/>
      </c>
      <c r="UA108" s="6" t="str">
        <f>IFERROR(INDEX(Sales!$D$5:$ABF$18,MATCH(UsagePerHour!$B108,Sales!$C$5:$C$18,0),MATCH(UsagePerHour!UA$4,Sales!$D$3:$ABF$3,0))/UA$2*INDEX(Usage!$D$5:$ABF$11,MATCH(UsagePerHour!$B$100,Usage!$C$5:$C$11,0),MATCH(UsagePerHour!UA$4,Usage!$D$3:$ABF$3,0)),"")</f>
        <v/>
      </c>
      <c r="UB108" s="6" t="str">
        <f>IFERROR(INDEX(Sales!$D$5:$ABF$18,MATCH(UsagePerHour!$B108,Sales!$C$5:$C$18,0),MATCH(UsagePerHour!UB$4,Sales!$D$3:$ABF$3,0))/UB$2*INDEX(Usage!$D$5:$ABF$11,MATCH(UsagePerHour!$B$100,Usage!$C$5:$C$11,0),MATCH(UsagePerHour!UB$4,Usage!$D$3:$ABF$3,0)),"")</f>
        <v/>
      </c>
      <c r="UC108" s="6" t="str">
        <f>IFERROR(INDEX(Sales!$D$5:$ABF$18,MATCH(UsagePerHour!$B108,Sales!$C$5:$C$18,0),MATCH(UsagePerHour!UC$4,Sales!$D$3:$ABF$3,0))/UC$2*INDEX(Usage!$D$5:$ABF$11,MATCH(UsagePerHour!$B$100,Usage!$C$5:$C$11,0),MATCH(UsagePerHour!UC$4,Usage!$D$3:$ABF$3,0)),"")</f>
        <v/>
      </c>
      <c r="UD108" s="6" t="str">
        <f>IFERROR(INDEX(Sales!$D$5:$ABF$18,MATCH(UsagePerHour!$B108,Sales!$C$5:$C$18,0),MATCH(UsagePerHour!UD$4,Sales!$D$3:$ABF$3,0))/UD$2*INDEX(Usage!$D$5:$ABF$11,MATCH(UsagePerHour!$B$100,Usage!$C$5:$C$11,0),MATCH(UsagePerHour!UD$4,Usage!$D$3:$ABF$3,0)),"")</f>
        <v/>
      </c>
      <c r="UE108" s="6" t="str">
        <f>IFERROR(INDEX(Sales!$D$5:$ABF$18,MATCH(UsagePerHour!$B108,Sales!$C$5:$C$18,0),MATCH(UsagePerHour!UE$4,Sales!$D$3:$ABF$3,0))/UE$2*INDEX(Usage!$D$5:$ABF$11,MATCH(UsagePerHour!$B$100,Usage!$C$5:$C$11,0),MATCH(UsagePerHour!UE$4,Usage!$D$3:$ABF$3,0)),"")</f>
        <v/>
      </c>
      <c r="UF108" s="6" t="str">
        <f>IFERROR(INDEX(Sales!$D$5:$ABF$18,MATCH(UsagePerHour!$B108,Sales!$C$5:$C$18,0),MATCH(UsagePerHour!UF$4,Sales!$D$3:$ABF$3,0))/UF$2*INDEX(Usage!$D$5:$ABF$11,MATCH(UsagePerHour!$B$100,Usage!$C$5:$C$11,0),MATCH(UsagePerHour!UF$4,Usage!$D$3:$ABF$3,0)),"")</f>
        <v/>
      </c>
      <c r="UG108" s="6" t="str">
        <f>IFERROR(INDEX(Sales!$D$5:$ABF$18,MATCH(UsagePerHour!$B108,Sales!$C$5:$C$18,0),MATCH(UsagePerHour!UG$4,Sales!$D$3:$ABF$3,0))/UG$2*INDEX(Usage!$D$5:$ABF$11,MATCH(UsagePerHour!$B$100,Usage!$C$5:$C$11,0),MATCH(UsagePerHour!UG$4,Usage!$D$3:$ABF$3,0)),"")</f>
        <v/>
      </c>
      <c r="UH108" s="6" t="str">
        <f>IFERROR(INDEX(Sales!$D$5:$ABF$18,MATCH(UsagePerHour!$B108,Sales!$C$5:$C$18,0),MATCH(UsagePerHour!UH$4,Sales!$D$3:$ABF$3,0))/UH$2*INDEX(Usage!$D$5:$ABF$11,MATCH(UsagePerHour!$B$100,Usage!$C$5:$C$11,0),MATCH(UsagePerHour!UH$4,Usage!$D$3:$ABF$3,0)),"")</f>
        <v/>
      </c>
      <c r="UI108" s="6" t="str">
        <f>IFERROR(INDEX(Sales!$D$5:$ABF$18,MATCH(UsagePerHour!$B108,Sales!$C$5:$C$18,0),MATCH(UsagePerHour!UI$4,Sales!$D$3:$ABF$3,0))/UI$2*INDEX(Usage!$D$5:$ABF$11,MATCH(UsagePerHour!$B$100,Usage!$C$5:$C$11,0),MATCH(UsagePerHour!UI$4,Usage!$D$3:$ABF$3,0)),"")</f>
        <v/>
      </c>
      <c r="UJ108" s="6" t="str">
        <f>IFERROR(INDEX(Sales!$D$5:$ABF$18,MATCH(UsagePerHour!$B108,Sales!$C$5:$C$18,0),MATCH(UsagePerHour!UJ$4,Sales!$D$3:$ABF$3,0))/UJ$2*INDEX(Usage!$D$5:$ABF$11,MATCH(UsagePerHour!$B$100,Usage!$C$5:$C$11,0),MATCH(UsagePerHour!UJ$4,Usage!$D$3:$ABF$3,0)),"")</f>
        <v/>
      </c>
      <c r="UK108" s="6" t="str">
        <f>IFERROR(INDEX(Sales!$D$5:$ABF$18,MATCH(UsagePerHour!$B108,Sales!$C$5:$C$18,0),MATCH(UsagePerHour!UK$4,Sales!$D$3:$ABF$3,0))/UK$2*INDEX(Usage!$D$5:$ABF$11,MATCH(UsagePerHour!$B$100,Usage!$C$5:$C$11,0),MATCH(UsagePerHour!UK$4,Usage!$D$3:$ABF$3,0)),"")</f>
        <v/>
      </c>
      <c r="UL108" s="6" t="str">
        <f>IFERROR(INDEX(Sales!$D$5:$ABF$18,MATCH(UsagePerHour!$B108,Sales!$C$5:$C$18,0),MATCH(UsagePerHour!UL$4,Sales!$D$3:$ABF$3,0))/UL$2*INDEX(Usage!$D$5:$ABF$11,MATCH(UsagePerHour!$B$100,Usage!$C$5:$C$11,0),MATCH(UsagePerHour!UL$4,Usage!$D$3:$ABF$3,0)),"")</f>
        <v/>
      </c>
      <c r="UM108" s="6" t="str">
        <f>IFERROR(INDEX(Sales!$D$5:$ABF$18,MATCH(UsagePerHour!$B108,Sales!$C$5:$C$18,0),MATCH(UsagePerHour!UM$4,Sales!$D$3:$ABF$3,0))/UM$2*INDEX(Usage!$D$5:$ABF$11,MATCH(UsagePerHour!$B$100,Usage!$C$5:$C$11,0),MATCH(UsagePerHour!UM$4,Usage!$D$3:$ABF$3,0)),"")</f>
        <v/>
      </c>
      <c r="UN108" s="6" t="str">
        <f>IFERROR(INDEX(Sales!$D$5:$ABF$18,MATCH(UsagePerHour!$B108,Sales!$C$5:$C$18,0),MATCH(UsagePerHour!UN$4,Sales!$D$3:$ABF$3,0))/UN$2*INDEX(Usage!$D$5:$ABF$11,MATCH(UsagePerHour!$B$100,Usage!$C$5:$C$11,0),MATCH(UsagePerHour!UN$4,Usage!$D$3:$ABF$3,0)),"")</f>
        <v/>
      </c>
      <c r="UO108" s="6" t="str">
        <f>IFERROR(INDEX(Sales!$D$5:$ABF$18,MATCH(UsagePerHour!$B108,Sales!$C$5:$C$18,0),MATCH(UsagePerHour!UO$4,Sales!$D$3:$ABF$3,0))/UO$2*INDEX(Usage!$D$5:$ABF$11,MATCH(UsagePerHour!$B$100,Usage!$C$5:$C$11,0),MATCH(UsagePerHour!UO$4,Usage!$D$3:$ABF$3,0)),"")</f>
        <v/>
      </c>
      <c r="UP108" s="6" t="str">
        <f>IFERROR(INDEX(Sales!$D$5:$ABF$18,MATCH(UsagePerHour!$B108,Sales!$C$5:$C$18,0),MATCH(UsagePerHour!UP$4,Sales!$D$3:$ABF$3,0))/UP$2*INDEX(Usage!$D$5:$ABF$11,MATCH(UsagePerHour!$B$100,Usage!$C$5:$C$11,0),MATCH(UsagePerHour!UP$4,Usage!$D$3:$ABF$3,0)),"")</f>
        <v/>
      </c>
      <c r="UQ108" s="6" t="str">
        <f>IFERROR(INDEX(Sales!$D$5:$ABF$18,MATCH(UsagePerHour!$B108,Sales!$C$5:$C$18,0),MATCH(UsagePerHour!UQ$4,Sales!$D$3:$ABF$3,0))/UQ$2*INDEX(Usage!$D$5:$ABF$11,MATCH(UsagePerHour!$B$100,Usage!$C$5:$C$11,0),MATCH(UsagePerHour!UQ$4,Usage!$D$3:$ABF$3,0)),"")</f>
        <v/>
      </c>
      <c r="UR108" s="6" t="str">
        <f>IFERROR(INDEX(Sales!$D$5:$ABF$18,MATCH(UsagePerHour!$B108,Sales!$C$5:$C$18,0),MATCH(UsagePerHour!UR$4,Sales!$D$3:$ABF$3,0))/UR$2*INDEX(Usage!$D$5:$ABF$11,MATCH(UsagePerHour!$B$100,Usage!$C$5:$C$11,0),MATCH(UsagePerHour!UR$4,Usage!$D$3:$ABF$3,0)),"")</f>
        <v/>
      </c>
      <c r="US108" s="6" t="str">
        <f>IFERROR(INDEX(Sales!$D$5:$ABF$18,MATCH(UsagePerHour!$B108,Sales!$C$5:$C$18,0),MATCH(UsagePerHour!US$4,Sales!$D$3:$ABF$3,0))/US$2*INDEX(Usage!$D$5:$ABF$11,MATCH(UsagePerHour!$B$100,Usage!$C$5:$C$11,0),MATCH(UsagePerHour!US$4,Usage!$D$3:$ABF$3,0)),"")</f>
        <v/>
      </c>
      <c r="UT108" s="6" t="str">
        <f>IFERROR(INDEX(Sales!$D$5:$ABF$18,MATCH(UsagePerHour!$B108,Sales!$C$5:$C$18,0),MATCH(UsagePerHour!UT$4,Sales!$D$3:$ABF$3,0))/UT$2*INDEX(Usage!$D$5:$ABF$11,MATCH(UsagePerHour!$B$100,Usage!$C$5:$C$11,0),MATCH(UsagePerHour!UT$4,Usage!$D$3:$ABF$3,0)),"")</f>
        <v/>
      </c>
      <c r="UU108" s="6" t="str">
        <f>IFERROR(INDEX(Sales!$D$5:$ABF$18,MATCH(UsagePerHour!$B108,Sales!$C$5:$C$18,0),MATCH(UsagePerHour!UU$4,Sales!$D$3:$ABF$3,0))/UU$2*INDEX(Usage!$D$5:$ABF$11,MATCH(UsagePerHour!$B$100,Usage!$C$5:$C$11,0),MATCH(UsagePerHour!UU$4,Usage!$D$3:$ABF$3,0)),"")</f>
        <v/>
      </c>
      <c r="UV108" s="6" t="str">
        <f>IFERROR(INDEX(Sales!$D$5:$ABF$18,MATCH(UsagePerHour!$B108,Sales!$C$5:$C$18,0),MATCH(UsagePerHour!UV$4,Sales!$D$3:$ABF$3,0))/UV$2*INDEX(Usage!$D$5:$ABF$11,MATCH(UsagePerHour!$B$100,Usage!$C$5:$C$11,0),MATCH(UsagePerHour!UV$4,Usage!$D$3:$ABF$3,0)),"")</f>
        <v/>
      </c>
      <c r="UW108" s="6" t="str">
        <f>IFERROR(INDEX(Sales!$D$5:$ABF$18,MATCH(UsagePerHour!$B108,Sales!$C$5:$C$18,0),MATCH(UsagePerHour!UW$4,Sales!$D$3:$ABF$3,0))/UW$2*INDEX(Usage!$D$5:$ABF$11,MATCH(UsagePerHour!$B$100,Usage!$C$5:$C$11,0),MATCH(UsagePerHour!UW$4,Usage!$D$3:$ABF$3,0)),"")</f>
        <v/>
      </c>
      <c r="UX108" s="6" t="str">
        <f>IFERROR(INDEX(Sales!$D$5:$ABF$18,MATCH(UsagePerHour!$B108,Sales!$C$5:$C$18,0),MATCH(UsagePerHour!UX$4,Sales!$D$3:$ABF$3,0))/UX$2*INDEX(Usage!$D$5:$ABF$11,MATCH(UsagePerHour!$B$100,Usage!$C$5:$C$11,0),MATCH(UsagePerHour!UX$4,Usage!$D$3:$ABF$3,0)),"")</f>
        <v/>
      </c>
      <c r="UY108" s="6" t="str">
        <f>IFERROR(INDEX(Sales!$D$5:$ABF$18,MATCH(UsagePerHour!$B108,Sales!$C$5:$C$18,0),MATCH(UsagePerHour!UY$4,Sales!$D$3:$ABF$3,0))/UY$2*INDEX(Usage!$D$5:$ABF$11,MATCH(UsagePerHour!$B$100,Usage!$C$5:$C$11,0),MATCH(UsagePerHour!UY$4,Usage!$D$3:$ABF$3,0)),"")</f>
        <v/>
      </c>
      <c r="UZ108" s="6" t="str">
        <f>IFERROR(INDEX(Sales!$D$5:$ABF$18,MATCH(UsagePerHour!$B108,Sales!$C$5:$C$18,0),MATCH(UsagePerHour!UZ$4,Sales!$D$3:$ABF$3,0))/UZ$2*INDEX(Usage!$D$5:$ABF$11,MATCH(UsagePerHour!$B$100,Usage!$C$5:$C$11,0),MATCH(UsagePerHour!UZ$4,Usage!$D$3:$ABF$3,0)),"")</f>
        <v/>
      </c>
      <c r="VA108" s="6" t="str">
        <f>IFERROR(INDEX(Sales!$D$5:$ABF$18,MATCH(UsagePerHour!$B108,Sales!$C$5:$C$18,0),MATCH(UsagePerHour!VA$4,Sales!$D$3:$ABF$3,0))/VA$2*INDEX(Usage!$D$5:$ABF$11,MATCH(UsagePerHour!$B$100,Usage!$C$5:$C$11,0),MATCH(UsagePerHour!VA$4,Usage!$D$3:$ABF$3,0)),"")</f>
        <v/>
      </c>
      <c r="VB108" s="6" t="str">
        <f>IFERROR(INDEX(Sales!$D$5:$ABF$18,MATCH(UsagePerHour!$B108,Sales!$C$5:$C$18,0),MATCH(UsagePerHour!VB$4,Sales!$D$3:$ABF$3,0))/VB$2*INDEX(Usage!$D$5:$ABF$11,MATCH(UsagePerHour!$B$100,Usage!$C$5:$C$11,0),MATCH(UsagePerHour!VB$4,Usage!$D$3:$ABF$3,0)),"")</f>
        <v/>
      </c>
      <c r="VC108" s="6" t="str">
        <f>IFERROR(INDEX(Sales!$D$5:$ABF$18,MATCH(UsagePerHour!$B108,Sales!$C$5:$C$18,0),MATCH(UsagePerHour!VC$4,Sales!$D$3:$ABF$3,0))/VC$2*INDEX(Usage!$D$5:$ABF$11,MATCH(UsagePerHour!$B$100,Usage!$C$5:$C$11,0),MATCH(UsagePerHour!VC$4,Usage!$D$3:$ABF$3,0)),"")</f>
        <v/>
      </c>
      <c r="VD108" s="6" t="str">
        <f>IFERROR(INDEX(Sales!$D$5:$ABF$18,MATCH(UsagePerHour!$B108,Sales!$C$5:$C$18,0),MATCH(UsagePerHour!VD$4,Sales!$D$3:$ABF$3,0))/VD$2*INDEX(Usage!$D$5:$ABF$11,MATCH(UsagePerHour!$B$100,Usage!$C$5:$C$11,0),MATCH(UsagePerHour!VD$4,Usage!$D$3:$ABF$3,0)),"")</f>
        <v/>
      </c>
      <c r="VE108" s="6" t="str">
        <f>IFERROR(INDEX(Sales!$D$5:$ABF$18,MATCH(UsagePerHour!$B108,Sales!$C$5:$C$18,0),MATCH(UsagePerHour!VE$4,Sales!$D$3:$ABF$3,0))/VE$2*INDEX(Usage!$D$5:$ABF$11,MATCH(UsagePerHour!$B$100,Usage!$C$5:$C$11,0),MATCH(UsagePerHour!VE$4,Usage!$D$3:$ABF$3,0)),"")</f>
        <v/>
      </c>
      <c r="VF108" s="6" t="str">
        <f>IFERROR(INDEX(Sales!$D$5:$ABF$18,MATCH(UsagePerHour!$B108,Sales!$C$5:$C$18,0),MATCH(UsagePerHour!VF$4,Sales!$D$3:$ABF$3,0))/VF$2*INDEX(Usage!$D$5:$ABF$11,MATCH(UsagePerHour!$B$100,Usage!$C$5:$C$11,0),MATCH(UsagePerHour!VF$4,Usage!$D$3:$ABF$3,0)),"")</f>
        <v/>
      </c>
      <c r="VG108" s="6" t="str">
        <f>IFERROR(INDEX(Sales!$D$5:$ABF$18,MATCH(UsagePerHour!$B108,Sales!$C$5:$C$18,0),MATCH(UsagePerHour!VG$4,Sales!$D$3:$ABF$3,0))/VG$2*INDEX(Usage!$D$5:$ABF$11,MATCH(UsagePerHour!$B$100,Usage!$C$5:$C$11,0),MATCH(UsagePerHour!VG$4,Usage!$D$3:$ABF$3,0)),"")</f>
        <v/>
      </c>
      <c r="VH108" s="6" t="str">
        <f>IFERROR(INDEX(Sales!$D$5:$ABF$18,MATCH(UsagePerHour!$B108,Sales!$C$5:$C$18,0),MATCH(UsagePerHour!VH$4,Sales!$D$3:$ABF$3,0))/VH$2*INDEX(Usage!$D$5:$ABF$11,MATCH(UsagePerHour!$B$100,Usage!$C$5:$C$11,0),MATCH(UsagePerHour!VH$4,Usage!$D$3:$ABF$3,0)),"")</f>
        <v/>
      </c>
      <c r="VI108" s="6" t="str">
        <f>IFERROR(INDEX(Sales!$D$5:$ABF$18,MATCH(UsagePerHour!$B108,Sales!$C$5:$C$18,0),MATCH(UsagePerHour!VI$4,Sales!$D$3:$ABF$3,0))/VI$2*INDEX(Usage!$D$5:$ABF$11,MATCH(UsagePerHour!$B$100,Usage!$C$5:$C$11,0),MATCH(UsagePerHour!VI$4,Usage!$D$3:$ABF$3,0)),"")</f>
        <v/>
      </c>
      <c r="VJ108" s="6" t="str">
        <f>IFERROR(INDEX(Sales!$D$5:$ABF$18,MATCH(UsagePerHour!$B108,Sales!$C$5:$C$18,0),MATCH(UsagePerHour!VJ$4,Sales!$D$3:$ABF$3,0))/VJ$2*INDEX(Usage!$D$5:$ABF$11,MATCH(UsagePerHour!$B$100,Usage!$C$5:$C$11,0),MATCH(UsagePerHour!VJ$4,Usage!$D$3:$ABF$3,0)),"")</f>
        <v/>
      </c>
      <c r="VK108" s="6" t="str">
        <f>IFERROR(INDEX(Sales!$D$5:$ABF$18,MATCH(UsagePerHour!$B108,Sales!$C$5:$C$18,0),MATCH(UsagePerHour!VK$4,Sales!$D$3:$ABF$3,0))/VK$2*INDEX(Usage!$D$5:$ABF$11,MATCH(UsagePerHour!$B$100,Usage!$C$5:$C$11,0),MATCH(UsagePerHour!VK$4,Usage!$D$3:$ABF$3,0)),"")</f>
        <v/>
      </c>
      <c r="VL108" s="6" t="str">
        <f>IFERROR(INDEX(Sales!$D$5:$ABF$18,MATCH(UsagePerHour!$B108,Sales!$C$5:$C$18,0),MATCH(UsagePerHour!VL$4,Sales!$D$3:$ABF$3,0))/VL$2*INDEX(Usage!$D$5:$ABF$11,MATCH(UsagePerHour!$B$100,Usage!$C$5:$C$11,0),MATCH(UsagePerHour!VL$4,Usage!$D$3:$ABF$3,0)),"")</f>
        <v/>
      </c>
      <c r="VM108" s="6" t="str">
        <f>IFERROR(INDEX(Sales!$D$5:$ABF$18,MATCH(UsagePerHour!$B108,Sales!$C$5:$C$18,0),MATCH(UsagePerHour!VM$4,Sales!$D$3:$ABF$3,0))/VM$2*INDEX(Usage!$D$5:$ABF$11,MATCH(UsagePerHour!$B$100,Usage!$C$5:$C$11,0),MATCH(UsagePerHour!VM$4,Usage!$D$3:$ABF$3,0)),"")</f>
        <v/>
      </c>
      <c r="VN108" s="6" t="str">
        <f>IFERROR(INDEX(Sales!$D$5:$ABF$18,MATCH(UsagePerHour!$B108,Sales!$C$5:$C$18,0),MATCH(UsagePerHour!VN$4,Sales!$D$3:$ABF$3,0))/VN$2*INDEX(Usage!$D$5:$ABF$11,MATCH(UsagePerHour!$B$100,Usage!$C$5:$C$11,0),MATCH(UsagePerHour!VN$4,Usage!$D$3:$ABF$3,0)),"")</f>
        <v/>
      </c>
      <c r="VO108" s="6" t="str">
        <f>IFERROR(INDEX(Sales!$D$5:$ABF$18,MATCH(UsagePerHour!$B108,Sales!$C$5:$C$18,0),MATCH(UsagePerHour!VO$4,Sales!$D$3:$ABF$3,0))/VO$2*INDEX(Usage!$D$5:$ABF$11,MATCH(UsagePerHour!$B$100,Usage!$C$5:$C$11,0),MATCH(UsagePerHour!VO$4,Usage!$D$3:$ABF$3,0)),"")</f>
        <v/>
      </c>
      <c r="VP108" s="6" t="str">
        <f>IFERROR(INDEX(Sales!$D$5:$ABF$18,MATCH(UsagePerHour!$B108,Sales!$C$5:$C$18,0),MATCH(UsagePerHour!VP$4,Sales!$D$3:$ABF$3,0))/VP$2*INDEX(Usage!$D$5:$ABF$11,MATCH(UsagePerHour!$B$100,Usage!$C$5:$C$11,0),MATCH(UsagePerHour!VP$4,Usage!$D$3:$ABF$3,0)),"")</f>
        <v/>
      </c>
      <c r="VQ108" s="6" t="str">
        <f>IFERROR(INDEX(Sales!$D$5:$ABF$18,MATCH(UsagePerHour!$B108,Sales!$C$5:$C$18,0),MATCH(UsagePerHour!VQ$4,Sales!$D$3:$ABF$3,0))/VQ$2*INDEX(Usage!$D$5:$ABF$11,MATCH(UsagePerHour!$B$100,Usage!$C$5:$C$11,0),MATCH(UsagePerHour!VQ$4,Usage!$D$3:$ABF$3,0)),"")</f>
        <v/>
      </c>
      <c r="VR108" s="6" t="str">
        <f>IFERROR(INDEX(Sales!$D$5:$ABF$18,MATCH(UsagePerHour!$B108,Sales!$C$5:$C$18,0),MATCH(UsagePerHour!VR$4,Sales!$D$3:$ABF$3,0))/VR$2*INDEX(Usage!$D$5:$ABF$11,MATCH(UsagePerHour!$B$100,Usage!$C$5:$C$11,0),MATCH(UsagePerHour!VR$4,Usage!$D$3:$ABF$3,0)),"")</f>
        <v/>
      </c>
      <c r="VS108" s="6" t="str">
        <f>IFERROR(INDEX(Sales!$D$5:$ABF$18,MATCH(UsagePerHour!$B108,Sales!$C$5:$C$18,0),MATCH(UsagePerHour!VS$4,Sales!$D$3:$ABF$3,0))/VS$2*INDEX(Usage!$D$5:$ABF$11,MATCH(UsagePerHour!$B$100,Usage!$C$5:$C$11,0),MATCH(UsagePerHour!VS$4,Usage!$D$3:$ABF$3,0)),"")</f>
        <v/>
      </c>
      <c r="VT108" s="6" t="str">
        <f>IFERROR(INDEX(Sales!$D$5:$ABF$18,MATCH(UsagePerHour!$B108,Sales!$C$5:$C$18,0),MATCH(UsagePerHour!VT$4,Sales!$D$3:$ABF$3,0))/VT$2*INDEX(Usage!$D$5:$ABF$11,MATCH(UsagePerHour!$B$100,Usage!$C$5:$C$11,0),MATCH(UsagePerHour!VT$4,Usage!$D$3:$ABF$3,0)),"")</f>
        <v/>
      </c>
      <c r="VU108" s="6" t="str">
        <f>IFERROR(INDEX(Sales!$D$5:$ABF$18,MATCH(UsagePerHour!$B108,Sales!$C$5:$C$18,0),MATCH(UsagePerHour!VU$4,Sales!$D$3:$ABF$3,0))/VU$2*INDEX(Usage!$D$5:$ABF$11,MATCH(UsagePerHour!$B$100,Usage!$C$5:$C$11,0),MATCH(UsagePerHour!VU$4,Usage!$D$3:$ABF$3,0)),"")</f>
        <v/>
      </c>
      <c r="VV108" s="6" t="str">
        <f>IFERROR(INDEX(Sales!$D$5:$ABF$18,MATCH(UsagePerHour!$B108,Sales!$C$5:$C$18,0),MATCH(UsagePerHour!VV$4,Sales!$D$3:$ABF$3,0))/VV$2*INDEX(Usage!$D$5:$ABF$11,MATCH(UsagePerHour!$B$100,Usage!$C$5:$C$11,0),MATCH(UsagePerHour!VV$4,Usage!$D$3:$ABF$3,0)),"")</f>
        <v/>
      </c>
      <c r="VW108" s="6" t="str">
        <f>IFERROR(INDEX(Sales!$D$5:$ABF$18,MATCH(UsagePerHour!$B108,Sales!$C$5:$C$18,0),MATCH(UsagePerHour!VW$4,Sales!$D$3:$ABF$3,0))/VW$2*INDEX(Usage!$D$5:$ABF$11,MATCH(UsagePerHour!$B$100,Usage!$C$5:$C$11,0),MATCH(UsagePerHour!VW$4,Usage!$D$3:$ABF$3,0)),"")</f>
        <v/>
      </c>
      <c r="VX108" s="6" t="str">
        <f>IFERROR(INDEX(Sales!$D$5:$ABF$18,MATCH(UsagePerHour!$B108,Sales!$C$5:$C$18,0),MATCH(UsagePerHour!VX$4,Sales!$D$3:$ABF$3,0))/VX$2*INDEX(Usage!$D$5:$ABF$11,MATCH(UsagePerHour!$B$100,Usage!$C$5:$C$11,0),MATCH(UsagePerHour!VX$4,Usage!$D$3:$ABF$3,0)),"")</f>
        <v/>
      </c>
      <c r="VY108" s="6" t="str">
        <f>IFERROR(INDEX(Sales!$D$5:$ABF$18,MATCH(UsagePerHour!$B108,Sales!$C$5:$C$18,0),MATCH(UsagePerHour!VY$4,Sales!$D$3:$ABF$3,0))/VY$2*INDEX(Usage!$D$5:$ABF$11,MATCH(UsagePerHour!$B$100,Usage!$C$5:$C$11,0),MATCH(UsagePerHour!VY$4,Usage!$D$3:$ABF$3,0)),"")</f>
        <v/>
      </c>
      <c r="VZ108" s="6" t="str">
        <f>IFERROR(INDEX(Sales!$D$5:$ABF$18,MATCH(UsagePerHour!$B108,Sales!$C$5:$C$18,0),MATCH(UsagePerHour!VZ$4,Sales!$D$3:$ABF$3,0))/VZ$2*INDEX(Usage!$D$5:$ABF$11,MATCH(UsagePerHour!$B$100,Usage!$C$5:$C$11,0),MATCH(UsagePerHour!VZ$4,Usage!$D$3:$ABF$3,0)),"")</f>
        <v/>
      </c>
      <c r="WA108" s="6" t="str">
        <f>IFERROR(INDEX(Sales!$D$5:$ABF$18,MATCH(UsagePerHour!$B108,Sales!$C$5:$C$18,0),MATCH(UsagePerHour!WA$4,Sales!$D$3:$ABF$3,0))/WA$2*INDEX(Usage!$D$5:$ABF$11,MATCH(UsagePerHour!$B$100,Usage!$C$5:$C$11,0),MATCH(UsagePerHour!WA$4,Usage!$D$3:$ABF$3,0)),"")</f>
        <v/>
      </c>
      <c r="WB108" s="6" t="str">
        <f>IFERROR(INDEX(Sales!$D$5:$ABF$18,MATCH(UsagePerHour!$B108,Sales!$C$5:$C$18,0),MATCH(UsagePerHour!WB$4,Sales!$D$3:$ABF$3,0))/WB$2*INDEX(Usage!$D$5:$ABF$11,MATCH(UsagePerHour!$B$100,Usage!$C$5:$C$11,0),MATCH(UsagePerHour!WB$4,Usage!$D$3:$ABF$3,0)),"")</f>
        <v/>
      </c>
      <c r="WC108" s="6" t="str">
        <f>IFERROR(INDEX(Sales!$D$5:$ABF$18,MATCH(UsagePerHour!$B108,Sales!$C$5:$C$18,0),MATCH(UsagePerHour!WC$4,Sales!$D$3:$ABF$3,0))/WC$2*INDEX(Usage!$D$5:$ABF$11,MATCH(UsagePerHour!$B$100,Usage!$C$5:$C$11,0),MATCH(UsagePerHour!WC$4,Usage!$D$3:$ABF$3,0)),"")</f>
        <v/>
      </c>
      <c r="WD108" s="6" t="str">
        <f>IFERROR(INDEX(Sales!$D$5:$ABF$18,MATCH(UsagePerHour!$B108,Sales!$C$5:$C$18,0),MATCH(UsagePerHour!WD$4,Sales!$D$3:$ABF$3,0))/WD$2*INDEX(Usage!$D$5:$ABF$11,MATCH(UsagePerHour!$B$100,Usage!$C$5:$C$11,0),MATCH(UsagePerHour!WD$4,Usage!$D$3:$ABF$3,0)),"")</f>
        <v/>
      </c>
      <c r="WE108" s="6" t="str">
        <f>IFERROR(INDEX(Sales!$D$5:$ABF$18,MATCH(UsagePerHour!$B108,Sales!$C$5:$C$18,0),MATCH(UsagePerHour!WE$4,Sales!$D$3:$ABF$3,0))/WE$2*INDEX(Usage!$D$5:$ABF$11,MATCH(UsagePerHour!$B$100,Usage!$C$5:$C$11,0),MATCH(UsagePerHour!WE$4,Usage!$D$3:$ABF$3,0)),"")</f>
        <v/>
      </c>
      <c r="WF108" s="6" t="str">
        <f>IFERROR(INDEX(Sales!$D$5:$ABF$18,MATCH(UsagePerHour!$B108,Sales!$C$5:$C$18,0),MATCH(UsagePerHour!WF$4,Sales!$D$3:$ABF$3,0))/WF$2*INDEX(Usage!$D$5:$ABF$11,MATCH(UsagePerHour!$B$100,Usage!$C$5:$C$11,0),MATCH(UsagePerHour!WF$4,Usage!$D$3:$ABF$3,0)),"")</f>
        <v/>
      </c>
      <c r="WG108" s="6" t="str">
        <f>IFERROR(INDEX(Sales!$D$5:$ABF$18,MATCH(UsagePerHour!$B108,Sales!$C$5:$C$18,0),MATCH(UsagePerHour!WG$4,Sales!$D$3:$ABF$3,0))/WG$2*INDEX(Usage!$D$5:$ABF$11,MATCH(UsagePerHour!$B$100,Usage!$C$5:$C$11,0),MATCH(UsagePerHour!WG$4,Usage!$D$3:$ABF$3,0)),"")</f>
        <v/>
      </c>
      <c r="WH108" s="6" t="str">
        <f>IFERROR(INDEX(Sales!$D$5:$ABF$18,MATCH(UsagePerHour!$B108,Sales!$C$5:$C$18,0),MATCH(UsagePerHour!WH$4,Sales!$D$3:$ABF$3,0))/WH$2*INDEX(Usage!$D$5:$ABF$11,MATCH(UsagePerHour!$B$100,Usage!$C$5:$C$11,0),MATCH(UsagePerHour!WH$4,Usage!$D$3:$ABF$3,0)),"")</f>
        <v/>
      </c>
      <c r="WI108" s="6" t="str">
        <f>IFERROR(INDEX(Sales!$D$5:$ABF$18,MATCH(UsagePerHour!$B108,Sales!$C$5:$C$18,0),MATCH(UsagePerHour!WI$4,Sales!$D$3:$ABF$3,0))/WI$2*INDEX(Usage!$D$5:$ABF$11,MATCH(UsagePerHour!$B$100,Usage!$C$5:$C$11,0),MATCH(UsagePerHour!WI$4,Usage!$D$3:$ABF$3,0)),"")</f>
        <v/>
      </c>
      <c r="WJ108" s="6" t="str">
        <f>IFERROR(INDEX(Sales!$D$5:$ABF$18,MATCH(UsagePerHour!$B108,Sales!$C$5:$C$18,0),MATCH(UsagePerHour!WJ$4,Sales!$D$3:$ABF$3,0))/WJ$2*INDEX(Usage!$D$5:$ABF$11,MATCH(UsagePerHour!$B$100,Usage!$C$5:$C$11,0),MATCH(UsagePerHour!WJ$4,Usage!$D$3:$ABF$3,0)),"")</f>
        <v/>
      </c>
      <c r="WK108" s="6" t="str">
        <f>IFERROR(INDEX(Sales!$D$5:$ABF$18,MATCH(UsagePerHour!$B108,Sales!$C$5:$C$18,0),MATCH(UsagePerHour!WK$4,Sales!$D$3:$ABF$3,0))/WK$2*INDEX(Usage!$D$5:$ABF$11,MATCH(UsagePerHour!$B$100,Usage!$C$5:$C$11,0),MATCH(UsagePerHour!WK$4,Usage!$D$3:$ABF$3,0)),"")</f>
        <v/>
      </c>
      <c r="WL108" s="6" t="str">
        <f>IFERROR(INDEX(Sales!$D$5:$ABF$18,MATCH(UsagePerHour!$B108,Sales!$C$5:$C$18,0),MATCH(UsagePerHour!WL$4,Sales!$D$3:$ABF$3,0))/WL$2*INDEX(Usage!$D$5:$ABF$11,MATCH(UsagePerHour!$B$100,Usage!$C$5:$C$11,0),MATCH(UsagePerHour!WL$4,Usage!$D$3:$ABF$3,0)),"")</f>
        <v/>
      </c>
      <c r="WM108" s="6" t="str">
        <f>IFERROR(INDEX(Sales!$D$5:$ABF$18,MATCH(UsagePerHour!$B108,Sales!$C$5:$C$18,0),MATCH(UsagePerHour!WM$4,Sales!$D$3:$ABF$3,0))/WM$2*INDEX(Usage!$D$5:$ABF$11,MATCH(UsagePerHour!$B$100,Usage!$C$5:$C$11,0),MATCH(UsagePerHour!WM$4,Usage!$D$3:$ABF$3,0)),"")</f>
        <v/>
      </c>
      <c r="WN108" s="6" t="str">
        <f>IFERROR(INDEX(Sales!$D$5:$ABF$18,MATCH(UsagePerHour!$B108,Sales!$C$5:$C$18,0),MATCH(UsagePerHour!WN$4,Sales!$D$3:$ABF$3,0))/WN$2*INDEX(Usage!$D$5:$ABF$11,MATCH(UsagePerHour!$B$100,Usage!$C$5:$C$11,0),MATCH(UsagePerHour!WN$4,Usage!$D$3:$ABF$3,0)),"")</f>
        <v/>
      </c>
      <c r="WO108" s="6" t="str">
        <f>IFERROR(INDEX(Sales!$D$5:$ABF$18,MATCH(UsagePerHour!$B108,Sales!$C$5:$C$18,0),MATCH(UsagePerHour!WO$4,Sales!$D$3:$ABF$3,0))/WO$2*INDEX(Usage!$D$5:$ABF$11,MATCH(UsagePerHour!$B$100,Usage!$C$5:$C$11,0),MATCH(UsagePerHour!WO$4,Usage!$D$3:$ABF$3,0)),"")</f>
        <v/>
      </c>
      <c r="WP108" s="6" t="str">
        <f>IFERROR(INDEX(Sales!$D$5:$ABF$18,MATCH(UsagePerHour!$B108,Sales!$C$5:$C$18,0),MATCH(UsagePerHour!WP$4,Sales!$D$3:$ABF$3,0))/WP$2*INDEX(Usage!$D$5:$ABF$11,MATCH(UsagePerHour!$B$100,Usage!$C$5:$C$11,0),MATCH(UsagePerHour!WP$4,Usage!$D$3:$ABF$3,0)),"")</f>
        <v/>
      </c>
      <c r="WQ108" s="6" t="str">
        <f>IFERROR(INDEX(Sales!$D$5:$ABF$18,MATCH(UsagePerHour!$B108,Sales!$C$5:$C$18,0),MATCH(UsagePerHour!WQ$4,Sales!$D$3:$ABF$3,0))/WQ$2*INDEX(Usage!$D$5:$ABF$11,MATCH(UsagePerHour!$B$100,Usage!$C$5:$C$11,0),MATCH(UsagePerHour!WQ$4,Usage!$D$3:$ABF$3,0)),"")</f>
        <v/>
      </c>
      <c r="WR108" s="6" t="str">
        <f>IFERROR(INDEX(Sales!$D$5:$ABF$18,MATCH(UsagePerHour!$B108,Sales!$C$5:$C$18,0),MATCH(UsagePerHour!WR$4,Sales!$D$3:$ABF$3,0))/WR$2*INDEX(Usage!$D$5:$ABF$11,MATCH(UsagePerHour!$B$100,Usage!$C$5:$C$11,0),MATCH(UsagePerHour!WR$4,Usage!$D$3:$ABF$3,0)),"")</f>
        <v/>
      </c>
      <c r="WS108" s="6" t="str">
        <f>IFERROR(INDEX(Sales!$D$5:$ABF$18,MATCH(UsagePerHour!$B108,Sales!$C$5:$C$18,0),MATCH(UsagePerHour!WS$4,Sales!$D$3:$ABF$3,0))/WS$2*INDEX(Usage!$D$5:$ABF$11,MATCH(UsagePerHour!$B$100,Usage!$C$5:$C$11,0),MATCH(UsagePerHour!WS$4,Usage!$D$3:$ABF$3,0)),"")</f>
        <v/>
      </c>
      <c r="WT108" s="6" t="str">
        <f>IFERROR(INDEX(Sales!$D$5:$ABF$18,MATCH(UsagePerHour!$B108,Sales!$C$5:$C$18,0),MATCH(UsagePerHour!WT$4,Sales!$D$3:$ABF$3,0))/WT$2*INDEX(Usage!$D$5:$ABF$11,MATCH(UsagePerHour!$B$100,Usage!$C$5:$C$11,0),MATCH(UsagePerHour!WT$4,Usage!$D$3:$ABF$3,0)),"")</f>
        <v/>
      </c>
      <c r="WU108" s="6" t="str">
        <f>IFERROR(INDEX(Sales!$D$5:$ABF$18,MATCH(UsagePerHour!$B108,Sales!$C$5:$C$18,0),MATCH(UsagePerHour!WU$4,Sales!$D$3:$ABF$3,0))/WU$2*INDEX(Usage!$D$5:$ABF$11,MATCH(UsagePerHour!$B$100,Usage!$C$5:$C$11,0),MATCH(UsagePerHour!WU$4,Usage!$D$3:$ABF$3,0)),"")</f>
        <v/>
      </c>
      <c r="WV108" s="6" t="str">
        <f>IFERROR(INDEX(Sales!$D$5:$ABF$18,MATCH(UsagePerHour!$B108,Sales!$C$5:$C$18,0),MATCH(UsagePerHour!WV$4,Sales!$D$3:$ABF$3,0))/WV$2*INDEX(Usage!$D$5:$ABF$11,MATCH(UsagePerHour!$B$100,Usage!$C$5:$C$11,0),MATCH(UsagePerHour!WV$4,Usage!$D$3:$ABF$3,0)),"")</f>
        <v/>
      </c>
      <c r="WW108" s="6" t="str">
        <f>IFERROR(INDEX(Sales!$D$5:$ABF$18,MATCH(UsagePerHour!$B108,Sales!$C$5:$C$18,0),MATCH(UsagePerHour!WW$4,Sales!$D$3:$ABF$3,0))/WW$2*INDEX(Usage!$D$5:$ABF$11,MATCH(UsagePerHour!$B$100,Usage!$C$5:$C$11,0),MATCH(UsagePerHour!WW$4,Usage!$D$3:$ABF$3,0)),"")</f>
        <v/>
      </c>
      <c r="WX108" s="6" t="str">
        <f>IFERROR(INDEX(Sales!$D$5:$ABF$18,MATCH(UsagePerHour!$B108,Sales!$C$5:$C$18,0),MATCH(UsagePerHour!WX$4,Sales!$D$3:$ABF$3,0))/WX$2*INDEX(Usage!$D$5:$ABF$11,MATCH(UsagePerHour!$B$100,Usage!$C$5:$C$11,0),MATCH(UsagePerHour!WX$4,Usage!$D$3:$ABF$3,0)),"")</f>
        <v/>
      </c>
      <c r="WY108" s="6" t="str">
        <f>IFERROR(INDEX(Sales!$D$5:$ABF$18,MATCH(UsagePerHour!$B108,Sales!$C$5:$C$18,0),MATCH(UsagePerHour!WY$4,Sales!$D$3:$ABF$3,0))/WY$2*INDEX(Usage!$D$5:$ABF$11,MATCH(UsagePerHour!$B$100,Usage!$C$5:$C$11,0),MATCH(UsagePerHour!WY$4,Usage!$D$3:$ABF$3,0)),"")</f>
        <v/>
      </c>
      <c r="WZ108" s="6" t="str">
        <f>IFERROR(INDEX(Sales!$D$5:$ABF$18,MATCH(UsagePerHour!$B108,Sales!$C$5:$C$18,0),MATCH(UsagePerHour!WZ$4,Sales!$D$3:$ABF$3,0))/WZ$2*INDEX(Usage!$D$5:$ABF$11,MATCH(UsagePerHour!$B$100,Usage!$C$5:$C$11,0),MATCH(UsagePerHour!WZ$4,Usage!$D$3:$ABF$3,0)),"")</f>
        <v/>
      </c>
      <c r="XA108" s="6" t="str">
        <f>IFERROR(INDEX(Sales!$D$5:$ABF$18,MATCH(UsagePerHour!$B108,Sales!$C$5:$C$18,0),MATCH(UsagePerHour!XA$4,Sales!$D$3:$ABF$3,0))/XA$2*INDEX(Usage!$D$5:$ABF$11,MATCH(UsagePerHour!$B$100,Usage!$C$5:$C$11,0),MATCH(UsagePerHour!XA$4,Usage!$D$3:$ABF$3,0)),"")</f>
        <v/>
      </c>
      <c r="XB108" s="6" t="str">
        <f>IFERROR(INDEX(Sales!$D$5:$ABF$18,MATCH(UsagePerHour!$B108,Sales!$C$5:$C$18,0),MATCH(UsagePerHour!XB$4,Sales!$D$3:$ABF$3,0))/XB$2*INDEX(Usage!$D$5:$ABF$11,MATCH(UsagePerHour!$B$100,Usage!$C$5:$C$11,0),MATCH(UsagePerHour!XB$4,Usage!$D$3:$ABF$3,0)),"")</f>
        <v/>
      </c>
      <c r="XC108" s="6" t="str">
        <f>IFERROR(INDEX(Sales!$D$5:$ABF$18,MATCH(UsagePerHour!$B108,Sales!$C$5:$C$18,0),MATCH(UsagePerHour!XC$4,Sales!$D$3:$ABF$3,0))/XC$2*INDEX(Usage!$D$5:$ABF$11,MATCH(UsagePerHour!$B$100,Usage!$C$5:$C$11,0),MATCH(UsagePerHour!XC$4,Usage!$D$3:$ABF$3,0)),"")</f>
        <v/>
      </c>
      <c r="XD108" s="6" t="str">
        <f>IFERROR(INDEX(Sales!$D$5:$ABF$18,MATCH(UsagePerHour!$B108,Sales!$C$5:$C$18,0),MATCH(UsagePerHour!XD$4,Sales!$D$3:$ABF$3,0))/XD$2*INDEX(Usage!$D$5:$ABF$11,MATCH(UsagePerHour!$B$100,Usage!$C$5:$C$11,0),MATCH(UsagePerHour!XD$4,Usage!$D$3:$ABF$3,0)),"")</f>
        <v/>
      </c>
      <c r="XE108" s="6" t="str">
        <f>IFERROR(INDEX(Sales!$D$5:$ABF$18,MATCH(UsagePerHour!$B108,Sales!$C$5:$C$18,0),MATCH(UsagePerHour!XE$4,Sales!$D$3:$ABF$3,0))/XE$2*INDEX(Usage!$D$5:$ABF$11,MATCH(UsagePerHour!$B$100,Usage!$C$5:$C$11,0),MATCH(UsagePerHour!XE$4,Usage!$D$3:$ABF$3,0)),"")</f>
        <v/>
      </c>
      <c r="XF108" s="6" t="str">
        <f>IFERROR(INDEX(Sales!$D$5:$ABF$18,MATCH(UsagePerHour!$B108,Sales!$C$5:$C$18,0),MATCH(UsagePerHour!XF$4,Sales!$D$3:$ABF$3,0))/XF$2*INDEX(Usage!$D$5:$ABF$11,MATCH(UsagePerHour!$B$100,Usage!$C$5:$C$11,0),MATCH(UsagePerHour!XF$4,Usage!$D$3:$ABF$3,0)),"")</f>
        <v/>
      </c>
      <c r="XG108" s="6" t="str">
        <f>IFERROR(INDEX(Sales!$D$5:$ABF$18,MATCH(UsagePerHour!$B108,Sales!$C$5:$C$18,0),MATCH(UsagePerHour!XG$4,Sales!$D$3:$ABF$3,0))/XG$2*INDEX(Usage!$D$5:$ABF$11,MATCH(UsagePerHour!$B$100,Usage!$C$5:$C$11,0),MATCH(UsagePerHour!XG$4,Usage!$D$3:$ABF$3,0)),"")</f>
        <v/>
      </c>
      <c r="XH108" s="6" t="str">
        <f>IFERROR(INDEX(Sales!$D$5:$ABF$18,MATCH(UsagePerHour!$B108,Sales!$C$5:$C$18,0),MATCH(UsagePerHour!XH$4,Sales!$D$3:$ABF$3,0))/XH$2*INDEX(Usage!$D$5:$ABF$11,MATCH(UsagePerHour!$B$100,Usage!$C$5:$C$11,0),MATCH(UsagePerHour!XH$4,Usage!$D$3:$ABF$3,0)),"")</f>
        <v/>
      </c>
      <c r="XI108" s="6" t="str">
        <f>IFERROR(INDEX(Sales!$D$5:$ABF$18,MATCH(UsagePerHour!$B108,Sales!$C$5:$C$18,0),MATCH(UsagePerHour!XI$4,Sales!$D$3:$ABF$3,0))/XI$2*INDEX(Usage!$D$5:$ABF$11,MATCH(UsagePerHour!$B$100,Usage!$C$5:$C$11,0),MATCH(UsagePerHour!XI$4,Usage!$D$3:$ABF$3,0)),"")</f>
        <v/>
      </c>
      <c r="XJ108" s="6" t="str">
        <f>IFERROR(INDEX(Sales!$D$5:$ABF$18,MATCH(UsagePerHour!$B108,Sales!$C$5:$C$18,0),MATCH(UsagePerHour!XJ$4,Sales!$D$3:$ABF$3,0))/XJ$2*INDEX(Usage!$D$5:$ABF$11,MATCH(UsagePerHour!$B$100,Usage!$C$5:$C$11,0),MATCH(UsagePerHour!XJ$4,Usage!$D$3:$ABF$3,0)),"")</f>
        <v/>
      </c>
      <c r="XK108" s="6" t="str">
        <f>IFERROR(INDEX(Sales!$D$5:$ABF$18,MATCH(UsagePerHour!$B108,Sales!$C$5:$C$18,0),MATCH(UsagePerHour!XK$4,Sales!$D$3:$ABF$3,0))/XK$2*INDEX(Usage!$D$5:$ABF$11,MATCH(UsagePerHour!$B$100,Usage!$C$5:$C$11,0),MATCH(UsagePerHour!XK$4,Usage!$D$3:$ABF$3,0)),"")</f>
        <v/>
      </c>
      <c r="XL108" s="6" t="str">
        <f>IFERROR(INDEX(Sales!$D$5:$ABF$18,MATCH(UsagePerHour!$B108,Sales!$C$5:$C$18,0),MATCH(UsagePerHour!XL$4,Sales!$D$3:$ABF$3,0))/XL$2*INDEX(Usage!$D$5:$ABF$11,MATCH(UsagePerHour!$B$100,Usage!$C$5:$C$11,0),MATCH(UsagePerHour!XL$4,Usage!$D$3:$ABF$3,0)),"")</f>
        <v/>
      </c>
      <c r="XM108" s="6" t="str">
        <f>IFERROR(INDEX(Sales!$D$5:$ABF$18,MATCH(UsagePerHour!$B108,Sales!$C$5:$C$18,0),MATCH(UsagePerHour!XM$4,Sales!$D$3:$ABF$3,0))/XM$2*INDEX(Usage!$D$5:$ABF$11,MATCH(UsagePerHour!$B$100,Usage!$C$5:$C$11,0),MATCH(UsagePerHour!XM$4,Usage!$D$3:$ABF$3,0)),"")</f>
        <v/>
      </c>
      <c r="XN108" s="6" t="str">
        <f>IFERROR(INDEX(Sales!$D$5:$ABF$18,MATCH(UsagePerHour!$B108,Sales!$C$5:$C$18,0),MATCH(UsagePerHour!XN$4,Sales!$D$3:$ABF$3,0))/XN$2*INDEX(Usage!$D$5:$ABF$11,MATCH(UsagePerHour!$B$100,Usage!$C$5:$C$11,0),MATCH(UsagePerHour!XN$4,Usage!$D$3:$ABF$3,0)),"")</f>
        <v/>
      </c>
      <c r="XO108" s="6" t="str">
        <f>IFERROR(INDEX(Sales!$D$5:$ABF$18,MATCH(UsagePerHour!$B108,Sales!$C$5:$C$18,0),MATCH(UsagePerHour!XO$4,Sales!$D$3:$ABF$3,0))/XO$2*INDEX(Usage!$D$5:$ABF$11,MATCH(UsagePerHour!$B$100,Usage!$C$5:$C$11,0),MATCH(UsagePerHour!XO$4,Usage!$D$3:$ABF$3,0)),"")</f>
        <v/>
      </c>
      <c r="XP108" s="6" t="str">
        <f>IFERROR(INDEX(Sales!$D$5:$ABF$18,MATCH(UsagePerHour!$B108,Sales!$C$5:$C$18,0),MATCH(UsagePerHour!XP$4,Sales!$D$3:$ABF$3,0))/XP$2*INDEX(Usage!$D$5:$ABF$11,MATCH(UsagePerHour!$B$100,Usage!$C$5:$C$11,0),MATCH(UsagePerHour!XP$4,Usage!$D$3:$ABF$3,0)),"")</f>
        <v/>
      </c>
      <c r="XQ108" s="6" t="str">
        <f>IFERROR(INDEX(Sales!$D$5:$ABF$18,MATCH(UsagePerHour!$B108,Sales!$C$5:$C$18,0),MATCH(UsagePerHour!XQ$4,Sales!$D$3:$ABF$3,0))/XQ$2*INDEX(Usage!$D$5:$ABF$11,MATCH(UsagePerHour!$B$100,Usage!$C$5:$C$11,0),MATCH(UsagePerHour!XQ$4,Usage!$D$3:$ABF$3,0)),"")</f>
        <v/>
      </c>
      <c r="XR108" s="6" t="str">
        <f>IFERROR(INDEX(Sales!$D$5:$ABF$18,MATCH(UsagePerHour!$B108,Sales!$C$5:$C$18,0),MATCH(UsagePerHour!XR$4,Sales!$D$3:$ABF$3,0))/XR$2*INDEX(Usage!$D$5:$ABF$11,MATCH(UsagePerHour!$B$100,Usage!$C$5:$C$11,0),MATCH(UsagePerHour!XR$4,Usage!$D$3:$ABF$3,0)),"")</f>
        <v/>
      </c>
      <c r="XS108" s="6" t="str">
        <f>IFERROR(INDEX(Sales!$D$5:$ABF$18,MATCH(UsagePerHour!$B108,Sales!$C$5:$C$18,0),MATCH(UsagePerHour!XS$4,Sales!$D$3:$ABF$3,0))/XS$2*INDEX(Usage!$D$5:$ABF$11,MATCH(UsagePerHour!$B$100,Usage!$C$5:$C$11,0),MATCH(UsagePerHour!XS$4,Usage!$D$3:$ABF$3,0)),"")</f>
        <v/>
      </c>
      <c r="XT108" s="6" t="str">
        <f>IFERROR(INDEX(Sales!$D$5:$ABF$18,MATCH(UsagePerHour!$B108,Sales!$C$5:$C$18,0),MATCH(UsagePerHour!XT$4,Sales!$D$3:$ABF$3,0))/XT$2*INDEX(Usage!$D$5:$ABF$11,MATCH(UsagePerHour!$B$100,Usage!$C$5:$C$11,0),MATCH(UsagePerHour!XT$4,Usage!$D$3:$ABF$3,0)),"")</f>
        <v/>
      </c>
      <c r="XU108" s="6" t="str">
        <f>IFERROR(INDEX(Sales!$D$5:$ABF$18,MATCH(UsagePerHour!$B108,Sales!$C$5:$C$18,0),MATCH(UsagePerHour!XU$4,Sales!$D$3:$ABF$3,0))/XU$2*INDEX(Usage!$D$5:$ABF$11,MATCH(UsagePerHour!$B$100,Usage!$C$5:$C$11,0),MATCH(UsagePerHour!XU$4,Usage!$D$3:$ABF$3,0)),"")</f>
        <v/>
      </c>
      <c r="XV108" s="6" t="str">
        <f>IFERROR(INDEX(Sales!$D$5:$ABF$18,MATCH(UsagePerHour!$B108,Sales!$C$5:$C$18,0),MATCH(UsagePerHour!XV$4,Sales!$D$3:$ABF$3,0))/XV$2*INDEX(Usage!$D$5:$ABF$11,MATCH(UsagePerHour!$B$100,Usage!$C$5:$C$11,0),MATCH(UsagePerHour!XV$4,Usage!$D$3:$ABF$3,0)),"")</f>
        <v/>
      </c>
      <c r="XW108" s="6" t="str">
        <f>IFERROR(INDEX(Sales!$D$5:$ABF$18,MATCH(UsagePerHour!$B108,Sales!$C$5:$C$18,0),MATCH(UsagePerHour!XW$4,Sales!$D$3:$ABF$3,0))/XW$2*INDEX(Usage!$D$5:$ABF$11,MATCH(UsagePerHour!$B$100,Usage!$C$5:$C$11,0),MATCH(UsagePerHour!XW$4,Usage!$D$3:$ABF$3,0)),"")</f>
        <v/>
      </c>
      <c r="XX108" s="6" t="str">
        <f>IFERROR(INDEX(Sales!$D$5:$ABF$18,MATCH(UsagePerHour!$B108,Sales!$C$5:$C$18,0),MATCH(UsagePerHour!XX$4,Sales!$D$3:$ABF$3,0))/XX$2*INDEX(Usage!$D$5:$ABF$11,MATCH(UsagePerHour!$B$100,Usage!$C$5:$C$11,0),MATCH(UsagePerHour!XX$4,Usage!$D$3:$ABF$3,0)),"")</f>
        <v/>
      </c>
      <c r="XY108" s="6" t="str">
        <f>IFERROR(INDEX(Sales!$D$5:$ABF$18,MATCH(UsagePerHour!$B108,Sales!$C$5:$C$18,0),MATCH(UsagePerHour!XY$4,Sales!$D$3:$ABF$3,0))/XY$2*INDEX(Usage!$D$5:$ABF$11,MATCH(UsagePerHour!$B$100,Usage!$C$5:$C$11,0),MATCH(UsagePerHour!XY$4,Usage!$D$3:$ABF$3,0)),"")</f>
        <v/>
      </c>
      <c r="XZ108" s="6" t="str">
        <f>IFERROR(INDEX(Sales!$D$5:$ABF$18,MATCH(UsagePerHour!$B108,Sales!$C$5:$C$18,0),MATCH(UsagePerHour!XZ$4,Sales!$D$3:$ABF$3,0))/XZ$2*INDEX(Usage!$D$5:$ABF$11,MATCH(UsagePerHour!$B$100,Usage!$C$5:$C$11,0),MATCH(UsagePerHour!XZ$4,Usage!$D$3:$ABF$3,0)),"")</f>
        <v/>
      </c>
      <c r="YA108" s="6" t="str">
        <f>IFERROR(INDEX(Sales!$D$5:$ABF$18,MATCH(UsagePerHour!$B108,Sales!$C$5:$C$18,0),MATCH(UsagePerHour!YA$4,Sales!$D$3:$ABF$3,0))/YA$2*INDEX(Usage!$D$5:$ABF$11,MATCH(UsagePerHour!$B$100,Usage!$C$5:$C$11,0),MATCH(UsagePerHour!YA$4,Usage!$D$3:$ABF$3,0)),"")</f>
        <v/>
      </c>
      <c r="YB108" s="6" t="str">
        <f>IFERROR(INDEX(Sales!$D$5:$ABF$18,MATCH(UsagePerHour!$B108,Sales!$C$5:$C$18,0),MATCH(UsagePerHour!YB$4,Sales!$D$3:$ABF$3,0))/YB$2*INDEX(Usage!$D$5:$ABF$11,MATCH(UsagePerHour!$B$100,Usage!$C$5:$C$11,0),MATCH(UsagePerHour!YB$4,Usage!$D$3:$ABF$3,0)),"")</f>
        <v/>
      </c>
      <c r="YC108" s="6" t="str">
        <f>IFERROR(INDEX(Sales!$D$5:$ABF$18,MATCH(UsagePerHour!$B108,Sales!$C$5:$C$18,0),MATCH(UsagePerHour!YC$4,Sales!$D$3:$ABF$3,0))/YC$2*INDEX(Usage!$D$5:$ABF$11,MATCH(UsagePerHour!$B$100,Usage!$C$5:$C$11,0),MATCH(UsagePerHour!YC$4,Usage!$D$3:$ABF$3,0)),"")</f>
        <v/>
      </c>
      <c r="YD108" s="6" t="str">
        <f>IFERROR(INDEX(Sales!$D$5:$ABF$18,MATCH(UsagePerHour!$B108,Sales!$C$5:$C$18,0),MATCH(UsagePerHour!YD$4,Sales!$D$3:$ABF$3,0))/YD$2*INDEX(Usage!$D$5:$ABF$11,MATCH(UsagePerHour!$B$100,Usage!$C$5:$C$11,0),MATCH(UsagePerHour!YD$4,Usage!$D$3:$ABF$3,0)),"")</f>
        <v/>
      </c>
      <c r="YE108" s="6" t="str">
        <f>IFERROR(INDEX(Sales!$D$5:$ABF$18,MATCH(UsagePerHour!$B108,Sales!$C$5:$C$18,0),MATCH(UsagePerHour!YE$4,Sales!$D$3:$ABF$3,0))/YE$2*INDEX(Usage!$D$5:$ABF$11,MATCH(UsagePerHour!$B$100,Usage!$C$5:$C$11,0),MATCH(UsagePerHour!YE$4,Usage!$D$3:$ABF$3,0)),"")</f>
        <v/>
      </c>
      <c r="YF108" s="6" t="str">
        <f>IFERROR(INDEX(Sales!$D$5:$ABF$18,MATCH(UsagePerHour!$B108,Sales!$C$5:$C$18,0),MATCH(UsagePerHour!YF$4,Sales!$D$3:$ABF$3,0))/YF$2*INDEX(Usage!$D$5:$ABF$11,MATCH(UsagePerHour!$B$100,Usage!$C$5:$C$11,0),MATCH(UsagePerHour!YF$4,Usage!$D$3:$ABF$3,0)),"")</f>
        <v/>
      </c>
      <c r="YG108" s="6" t="str">
        <f>IFERROR(INDEX(Sales!$D$5:$ABF$18,MATCH(UsagePerHour!$B108,Sales!$C$5:$C$18,0),MATCH(UsagePerHour!YG$4,Sales!$D$3:$ABF$3,0))/YG$2*INDEX(Usage!$D$5:$ABF$11,MATCH(UsagePerHour!$B$100,Usage!$C$5:$C$11,0),MATCH(UsagePerHour!YG$4,Usage!$D$3:$ABF$3,0)),"")</f>
        <v/>
      </c>
      <c r="YH108" s="6" t="str">
        <f>IFERROR(INDEX(Sales!$D$5:$ABF$18,MATCH(UsagePerHour!$B108,Sales!$C$5:$C$18,0),MATCH(UsagePerHour!YH$4,Sales!$D$3:$ABF$3,0))/YH$2*INDEX(Usage!$D$5:$ABF$11,MATCH(UsagePerHour!$B$100,Usage!$C$5:$C$11,0),MATCH(UsagePerHour!YH$4,Usage!$D$3:$ABF$3,0)),"")</f>
        <v/>
      </c>
      <c r="YI108" s="6" t="str">
        <f>IFERROR(INDEX(Sales!$D$5:$ABF$18,MATCH(UsagePerHour!$B108,Sales!$C$5:$C$18,0),MATCH(UsagePerHour!YI$4,Sales!$D$3:$ABF$3,0))/YI$2*INDEX(Usage!$D$5:$ABF$11,MATCH(UsagePerHour!$B$100,Usage!$C$5:$C$11,0),MATCH(UsagePerHour!YI$4,Usage!$D$3:$ABF$3,0)),"")</f>
        <v/>
      </c>
      <c r="YJ108" s="6" t="str">
        <f>IFERROR(INDEX(Sales!$D$5:$ABF$18,MATCH(UsagePerHour!$B108,Sales!$C$5:$C$18,0),MATCH(UsagePerHour!YJ$4,Sales!$D$3:$ABF$3,0))/YJ$2*INDEX(Usage!$D$5:$ABF$11,MATCH(UsagePerHour!$B$100,Usage!$C$5:$C$11,0),MATCH(UsagePerHour!YJ$4,Usage!$D$3:$ABF$3,0)),"")</f>
        <v/>
      </c>
      <c r="YK108" s="6" t="str">
        <f>IFERROR(INDEX(Sales!$D$5:$ABF$18,MATCH(UsagePerHour!$B108,Sales!$C$5:$C$18,0),MATCH(UsagePerHour!YK$4,Sales!$D$3:$ABF$3,0))/YK$2*INDEX(Usage!$D$5:$ABF$11,MATCH(UsagePerHour!$B$100,Usage!$C$5:$C$11,0),MATCH(UsagePerHour!YK$4,Usage!$D$3:$ABF$3,0)),"")</f>
        <v/>
      </c>
      <c r="YL108" s="6" t="str">
        <f>IFERROR(INDEX(Sales!$D$5:$ABF$18,MATCH(UsagePerHour!$B108,Sales!$C$5:$C$18,0),MATCH(UsagePerHour!YL$4,Sales!$D$3:$ABF$3,0))/YL$2*INDEX(Usage!$D$5:$ABF$11,MATCH(UsagePerHour!$B$100,Usage!$C$5:$C$11,0),MATCH(UsagePerHour!YL$4,Usage!$D$3:$ABF$3,0)),"")</f>
        <v/>
      </c>
      <c r="YM108" s="6" t="str">
        <f>IFERROR(INDEX(Sales!$D$5:$ABF$18,MATCH(UsagePerHour!$B108,Sales!$C$5:$C$18,0),MATCH(UsagePerHour!YM$4,Sales!$D$3:$ABF$3,0))/YM$2*INDEX(Usage!$D$5:$ABF$11,MATCH(UsagePerHour!$B$100,Usage!$C$5:$C$11,0),MATCH(UsagePerHour!YM$4,Usage!$D$3:$ABF$3,0)),"")</f>
        <v/>
      </c>
      <c r="YN108" s="6" t="str">
        <f>IFERROR(INDEX(Sales!$D$5:$ABF$18,MATCH(UsagePerHour!$B108,Sales!$C$5:$C$18,0),MATCH(UsagePerHour!YN$4,Sales!$D$3:$ABF$3,0))/YN$2*INDEX(Usage!$D$5:$ABF$11,MATCH(UsagePerHour!$B$100,Usage!$C$5:$C$11,0),MATCH(UsagePerHour!YN$4,Usage!$D$3:$ABF$3,0)),"")</f>
        <v/>
      </c>
      <c r="YO108" s="6" t="str">
        <f>IFERROR(INDEX(Sales!$D$5:$ABF$18,MATCH(UsagePerHour!$B108,Sales!$C$5:$C$18,0),MATCH(UsagePerHour!YO$4,Sales!$D$3:$ABF$3,0))/YO$2*INDEX(Usage!$D$5:$ABF$11,MATCH(UsagePerHour!$B$100,Usage!$C$5:$C$11,0),MATCH(UsagePerHour!YO$4,Usage!$D$3:$ABF$3,0)),"")</f>
        <v/>
      </c>
      <c r="YP108" s="6" t="str">
        <f>IFERROR(INDEX(Sales!$D$5:$ABF$18,MATCH(UsagePerHour!$B108,Sales!$C$5:$C$18,0),MATCH(UsagePerHour!YP$4,Sales!$D$3:$ABF$3,0))/YP$2*INDEX(Usage!$D$5:$ABF$11,MATCH(UsagePerHour!$B$100,Usage!$C$5:$C$11,0),MATCH(UsagePerHour!YP$4,Usage!$D$3:$ABF$3,0)),"")</f>
        <v/>
      </c>
      <c r="YQ108" s="6" t="str">
        <f>IFERROR(INDEX(Sales!$D$5:$ABF$18,MATCH(UsagePerHour!$B108,Sales!$C$5:$C$18,0),MATCH(UsagePerHour!YQ$4,Sales!$D$3:$ABF$3,0))/YQ$2*INDEX(Usage!$D$5:$ABF$11,MATCH(UsagePerHour!$B$100,Usage!$C$5:$C$11,0),MATCH(UsagePerHour!YQ$4,Usage!$D$3:$ABF$3,0)),"")</f>
        <v/>
      </c>
      <c r="YR108" s="6" t="str">
        <f>IFERROR(INDEX(Sales!$D$5:$ABF$18,MATCH(UsagePerHour!$B108,Sales!$C$5:$C$18,0),MATCH(UsagePerHour!YR$4,Sales!$D$3:$ABF$3,0))/YR$2*INDEX(Usage!$D$5:$ABF$11,MATCH(UsagePerHour!$B$100,Usage!$C$5:$C$11,0),MATCH(UsagePerHour!YR$4,Usage!$D$3:$ABF$3,0)),"")</f>
        <v/>
      </c>
      <c r="YS108" s="6" t="str">
        <f>IFERROR(INDEX(Sales!$D$5:$ABF$18,MATCH(UsagePerHour!$B108,Sales!$C$5:$C$18,0),MATCH(UsagePerHour!YS$4,Sales!$D$3:$ABF$3,0))/YS$2*INDEX(Usage!$D$5:$ABF$11,MATCH(UsagePerHour!$B$100,Usage!$C$5:$C$11,0),MATCH(UsagePerHour!YS$4,Usage!$D$3:$ABF$3,0)),"")</f>
        <v/>
      </c>
      <c r="YT108" s="6" t="str">
        <f>IFERROR(INDEX(Sales!$D$5:$ABF$18,MATCH(UsagePerHour!$B108,Sales!$C$5:$C$18,0),MATCH(UsagePerHour!YT$4,Sales!$D$3:$ABF$3,0))/YT$2*INDEX(Usage!$D$5:$ABF$11,MATCH(UsagePerHour!$B$100,Usage!$C$5:$C$11,0),MATCH(UsagePerHour!YT$4,Usage!$D$3:$ABF$3,0)),"")</f>
        <v/>
      </c>
      <c r="YU108" s="6" t="str">
        <f>IFERROR(INDEX(Sales!$D$5:$ABF$18,MATCH(UsagePerHour!$B108,Sales!$C$5:$C$18,0),MATCH(UsagePerHour!YU$4,Sales!$D$3:$ABF$3,0))/YU$2*INDEX(Usage!$D$5:$ABF$11,MATCH(UsagePerHour!$B$100,Usage!$C$5:$C$11,0),MATCH(UsagePerHour!YU$4,Usage!$D$3:$ABF$3,0)),"")</f>
        <v/>
      </c>
      <c r="YV108" s="6" t="str">
        <f>IFERROR(INDEX(Sales!$D$5:$ABF$18,MATCH(UsagePerHour!$B108,Sales!$C$5:$C$18,0),MATCH(UsagePerHour!YV$4,Sales!$D$3:$ABF$3,0))/YV$2*INDEX(Usage!$D$5:$ABF$11,MATCH(UsagePerHour!$B$100,Usage!$C$5:$C$11,0),MATCH(UsagePerHour!YV$4,Usage!$D$3:$ABF$3,0)),"")</f>
        <v/>
      </c>
      <c r="YW108" s="6" t="str">
        <f>IFERROR(INDEX(Sales!$D$5:$ABF$18,MATCH(UsagePerHour!$B108,Sales!$C$5:$C$18,0),MATCH(UsagePerHour!YW$4,Sales!$D$3:$ABF$3,0))/YW$2*INDEX(Usage!$D$5:$ABF$11,MATCH(UsagePerHour!$B$100,Usage!$C$5:$C$11,0),MATCH(UsagePerHour!YW$4,Usage!$D$3:$ABF$3,0)),"")</f>
        <v/>
      </c>
      <c r="YX108" s="6" t="str">
        <f>IFERROR(INDEX(Sales!$D$5:$ABF$18,MATCH(UsagePerHour!$B108,Sales!$C$5:$C$18,0),MATCH(UsagePerHour!YX$4,Sales!$D$3:$ABF$3,0))/YX$2*INDEX(Usage!$D$5:$ABF$11,MATCH(UsagePerHour!$B$100,Usage!$C$5:$C$11,0),MATCH(UsagePerHour!YX$4,Usage!$D$3:$ABF$3,0)),"")</f>
        <v/>
      </c>
      <c r="YY108" s="6" t="str">
        <f>IFERROR(INDEX(Sales!$D$5:$ABF$18,MATCH(UsagePerHour!$B108,Sales!$C$5:$C$18,0),MATCH(UsagePerHour!YY$4,Sales!$D$3:$ABF$3,0))/YY$2*INDEX(Usage!$D$5:$ABF$11,MATCH(UsagePerHour!$B$100,Usage!$C$5:$C$11,0),MATCH(UsagePerHour!YY$4,Usage!$D$3:$ABF$3,0)),"")</f>
        <v/>
      </c>
      <c r="YZ108" s="6" t="str">
        <f>IFERROR(INDEX(Sales!$D$5:$ABF$18,MATCH(UsagePerHour!$B108,Sales!$C$5:$C$18,0),MATCH(UsagePerHour!YZ$4,Sales!$D$3:$ABF$3,0))/YZ$2*INDEX(Usage!$D$5:$ABF$11,MATCH(UsagePerHour!$B$100,Usage!$C$5:$C$11,0),MATCH(UsagePerHour!YZ$4,Usage!$D$3:$ABF$3,0)),"")</f>
        <v/>
      </c>
      <c r="ZA108" s="6" t="str">
        <f>IFERROR(INDEX(Sales!$D$5:$ABF$18,MATCH(UsagePerHour!$B108,Sales!$C$5:$C$18,0),MATCH(UsagePerHour!ZA$4,Sales!$D$3:$ABF$3,0))/ZA$2*INDEX(Usage!$D$5:$ABF$11,MATCH(UsagePerHour!$B$100,Usage!$C$5:$C$11,0),MATCH(UsagePerHour!ZA$4,Usage!$D$3:$ABF$3,0)),"")</f>
        <v/>
      </c>
      <c r="ZB108" s="6" t="str">
        <f>IFERROR(INDEX(Sales!$D$5:$ABF$18,MATCH(UsagePerHour!$B108,Sales!$C$5:$C$18,0),MATCH(UsagePerHour!ZB$4,Sales!$D$3:$ABF$3,0))/ZB$2*INDEX(Usage!$D$5:$ABF$11,MATCH(UsagePerHour!$B$100,Usage!$C$5:$C$11,0),MATCH(UsagePerHour!ZB$4,Usage!$D$3:$ABF$3,0)),"")</f>
        <v/>
      </c>
      <c r="ZC108" s="6" t="str">
        <f>IFERROR(INDEX(Sales!$D$5:$ABF$18,MATCH(UsagePerHour!$B108,Sales!$C$5:$C$18,0),MATCH(UsagePerHour!ZC$4,Sales!$D$3:$ABF$3,0))/ZC$2*INDEX(Usage!$D$5:$ABF$11,MATCH(UsagePerHour!$B$100,Usage!$C$5:$C$11,0),MATCH(UsagePerHour!ZC$4,Usage!$D$3:$ABF$3,0)),"")</f>
        <v/>
      </c>
      <c r="ZD108" s="6" t="str">
        <f>IFERROR(INDEX(Sales!$D$5:$ABF$18,MATCH(UsagePerHour!$B108,Sales!$C$5:$C$18,0),MATCH(UsagePerHour!ZD$4,Sales!$D$3:$ABF$3,0))/ZD$2*INDEX(Usage!$D$5:$ABF$11,MATCH(UsagePerHour!$B$100,Usage!$C$5:$C$11,0),MATCH(UsagePerHour!ZD$4,Usage!$D$3:$ABF$3,0)),"")</f>
        <v/>
      </c>
      <c r="ZE108" s="6" t="str">
        <f>IFERROR(INDEX(Sales!$D$5:$ABF$18,MATCH(UsagePerHour!$B108,Sales!$C$5:$C$18,0),MATCH(UsagePerHour!ZE$4,Sales!$D$3:$ABF$3,0))/ZE$2*INDEX(Usage!$D$5:$ABF$11,MATCH(UsagePerHour!$B$100,Usage!$C$5:$C$11,0),MATCH(UsagePerHour!ZE$4,Usage!$D$3:$ABF$3,0)),"")</f>
        <v/>
      </c>
      <c r="ZF108" s="6" t="str">
        <f>IFERROR(INDEX(Sales!$D$5:$ABF$18,MATCH(UsagePerHour!$B108,Sales!$C$5:$C$18,0),MATCH(UsagePerHour!ZF$4,Sales!$D$3:$ABF$3,0))/ZF$2*INDEX(Usage!$D$5:$ABF$11,MATCH(UsagePerHour!$B$100,Usage!$C$5:$C$11,0),MATCH(UsagePerHour!ZF$4,Usage!$D$3:$ABF$3,0)),"")</f>
        <v/>
      </c>
      <c r="ZG108" s="6" t="str">
        <f>IFERROR(INDEX(Sales!$D$5:$ABF$18,MATCH(UsagePerHour!$B108,Sales!$C$5:$C$18,0),MATCH(UsagePerHour!ZG$4,Sales!$D$3:$ABF$3,0))/ZG$2*INDEX(Usage!$D$5:$ABF$11,MATCH(UsagePerHour!$B$100,Usage!$C$5:$C$11,0),MATCH(UsagePerHour!ZG$4,Usage!$D$3:$ABF$3,0)),"")</f>
        <v/>
      </c>
      <c r="ZH108" s="6" t="str">
        <f>IFERROR(INDEX(Sales!$D$5:$ABF$18,MATCH(UsagePerHour!$B108,Sales!$C$5:$C$18,0),MATCH(UsagePerHour!ZH$4,Sales!$D$3:$ABF$3,0))/ZH$2*INDEX(Usage!$D$5:$ABF$11,MATCH(UsagePerHour!$B$100,Usage!$C$5:$C$11,0),MATCH(UsagePerHour!ZH$4,Usage!$D$3:$ABF$3,0)),"")</f>
        <v/>
      </c>
      <c r="ZI108" s="6" t="str">
        <f>IFERROR(INDEX(Sales!$D$5:$ABF$18,MATCH(UsagePerHour!$B108,Sales!$C$5:$C$18,0),MATCH(UsagePerHour!ZI$4,Sales!$D$3:$ABF$3,0))/ZI$2*INDEX(Usage!$D$5:$ABF$11,MATCH(UsagePerHour!$B$100,Usage!$C$5:$C$11,0),MATCH(UsagePerHour!ZI$4,Usage!$D$3:$ABF$3,0)),"")</f>
        <v/>
      </c>
      <c r="ZJ108" s="6" t="str">
        <f>IFERROR(INDEX(Sales!$D$5:$ABF$18,MATCH(UsagePerHour!$B108,Sales!$C$5:$C$18,0),MATCH(UsagePerHour!ZJ$4,Sales!$D$3:$ABF$3,0))/ZJ$2*INDEX(Usage!$D$5:$ABF$11,MATCH(UsagePerHour!$B$100,Usage!$C$5:$C$11,0),MATCH(UsagePerHour!ZJ$4,Usage!$D$3:$ABF$3,0)),"")</f>
        <v/>
      </c>
      <c r="ZK108" s="6" t="str">
        <f>IFERROR(INDEX(Sales!$D$5:$ABF$18,MATCH(UsagePerHour!$B108,Sales!$C$5:$C$18,0),MATCH(UsagePerHour!ZK$4,Sales!$D$3:$ABF$3,0))/ZK$2*INDEX(Usage!$D$5:$ABF$11,MATCH(UsagePerHour!$B$100,Usage!$C$5:$C$11,0),MATCH(UsagePerHour!ZK$4,Usage!$D$3:$ABF$3,0)),"")</f>
        <v/>
      </c>
      <c r="ZL108" s="6" t="str">
        <f>IFERROR(INDEX(Sales!$D$5:$ABF$18,MATCH(UsagePerHour!$B108,Sales!$C$5:$C$18,0),MATCH(UsagePerHour!ZL$4,Sales!$D$3:$ABF$3,0))/ZL$2*INDEX(Usage!$D$5:$ABF$11,MATCH(UsagePerHour!$B$100,Usage!$C$5:$C$11,0),MATCH(UsagePerHour!ZL$4,Usage!$D$3:$ABF$3,0)),"")</f>
        <v/>
      </c>
      <c r="ZM108" s="6" t="str">
        <f>IFERROR(INDEX(Sales!$D$5:$ABF$18,MATCH(UsagePerHour!$B108,Sales!$C$5:$C$18,0),MATCH(UsagePerHour!ZM$4,Sales!$D$3:$ABF$3,0))/ZM$2*INDEX(Usage!$D$5:$ABF$11,MATCH(UsagePerHour!$B$100,Usage!$C$5:$C$11,0),MATCH(UsagePerHour!ZM$4,Usage!$D$3:$ABF$3,0)),"")</f>
        <v/>
      </c>
      <c r="ZN108" s="6" t="str">
        <f>IFERROR(INDEX(Sales!$D$5:$ABF$18,MATCH(UsagePerHour!$B108,Sales!$C$5:$C$18,0),MATCH(UsagePerHour!ZN$4,Sales!$D$3:$ABF$3,0))/ZN$2*INDEX(Usage!$D$5:$ABF$11,MATCH(UsagePerHour!$B$100,Usage!$C$5:$C$11,0),MATCH(UsagePerHour!ZN$4,Usage!$D$3:$ABF$3,0)),"")</f>
        <v/>
      </c>
      <c r="ZO108" s="6" t="str">
        <f>IFERROR(INDEX(Sales!$D$5:$ABF$18,MATCH(UsagePerHour!$B108,Sales!$C$5:$C$18,0),MATCH(UsagePerHour!ZO$4,Sales!$D$3:$ABF$3,0))/ZO$2*INDEX(Usage!$D$5:$ABF$11,MATCH(UsagePerHour!$B$100,Usage!$C$5:$C$11,0),MATCH(UsagePerHour!ZO$4,Usage!$D$3:$ABF$3,0)),"")</f>
        <v/>
      </c>
      <c r="ZP108" s="6" t="str">
        <f>IFERROR(INDEX(Sales!$D$5:$ABF$18,MATCH(UsagePerHour!$B108,Sales!$C$5:$C$18,0),MATCH(UsagePerHour!ZP$4,Sales!$D$3:$ABF$3,0))/ZP$2*INDEX(Usage!$D$5:$ABF$11,MATCH(UsagePerHour!$B$100,Usage!$C$5:$C$11,0),MATCH(UsagePerHour!ZP$4,Usage!$D$3:$ABF$3,0)),"")</f>
        <v/>
      </c>
      <c r="ZQ108" s="6" t="str">
        <f>IFERROR(INDEX(Sales!$D$5:$ABF$18,MATCH(UsagePerHour!$B108,Sales!$C$5:$C$18,0),MATCH(UsagePerHour!ZQ$4,Sales!$D$3:$ABF$3,0))/ZQ$2*INDEX(Usage!$D$5:$ABF$11,MATCH(UsagePerHour!$B$100,Usage!$C$5:$C$11,0),MATCH(UsagePerHour!ZQ$4,Usage!$D$3:$ABF$3,0)),"")</f>
        <v/>
      </c>
      <c r="ZR108" s="6" t="str">
        <f>IFERROR(INDEX(Sales!$D$5:$ABF$18,MATCH(UsagePerHour!$B108,Sales!$C$5:$C$18,0),MATCH(UsagePerHour!ZR$4,Sales!$D$3:$ABF$3,0))/ZR$2*INDEX(Usage!$D$5:$ABF$11,MATCH(UsagePerHour!$B$100,Usage!$C$5:$C$11,0),MATCH(UsagePerHour!ZR$4,Usage!$D$3:$ABF$3,0)),"")</f>
        <v/>
      </c>
      <c r="ZS108" s="6" t="str">
        <f>IFERROR(INDEX(Sales!$D$5:$ABF$18,MATCH(UsagePerHour!$B108,Sales!$C$5:$C$18,0),MATCH(UsagePerHour!ZS$4,Sales!$D$3:$ABF$3,0))/ZS$2*INDEX(Usage!$D$5:$ABF$11,MATCH(UsagePerHour!$B$100,Usage!$C$5:$C$11,0),MATCH(UsagePerHour!ZS$4,Usage!$D$3:$ABF$3,0)),"")</f>
        <v/>
      </c>
      <c r="ZT108" s="6" t="str">
        <f>IFERROR(INDEX(Sales!$D$5:$ABF$18,MATCH(UsagePerHour!$B108,Sales!$C$5:$C$18,0),MATCH(UsagePerHour!ZT$4,Sales!$D$3:$ABF$3,0))/ZT$2*INDEX(Usage!$D$5:$ABF$11,MATCH(UsagePerHour!$B$100,Usage!$C$5:$C$11,0),MATCH(UsagePerHour!ZT$4,Usage!$D$3:$ABF$3,0)),"")</f>
        <v/>
      </c>
      <c r="ZU108" s="6" t="str">
        <f>IFERROR(INDEX(Sales!$D$5:$ABF$18,MATCH(UsagePerHour!$B108,Sales!$C$5:$C$18,0),MATCH(UsagePerHour!ZU$4,Sales!$D$3:$ABF$3,0))/ZU$2*INDEX(Usage!$D$5:$ABF$11,MATCH(UsagePerHour!$B$100,Usage!$C$5:$C$11,0),MATCH(UsagePerHour!ZU$4,Usage!$D$3:$ABF$3,0)),"")</f>
        <v/>
      </c>
      <c r="ZV108" s="6" t="str">
        <f>IFERROR(INDEX(Sales!$D$5:$ABF$18,MATCH(UsagePerHour!$B108,Sales!$C$5:$C$18,0),MATCH(UsagePerHour!ZV$4,Sales!$D$3:$ABF$3,0))/ZV$2*INDEX(Usage!$D$5:$ABF$11,MATCH(UsagePerHour!$B$100,Usage!$C$5:$C$11,0),MATCH(UsagePerHour!ZV$4,Usage!$D$3:$ABF$3,0)),"")</f>
        <v/>
      </c>
      <c r="ZW108" s="6" t="str">
        <f>IFERROR(INDEX(Sales!$D$5:$ABF$18,MATCH(UsagePerHour!$B108,Sales!$C$5:$C$18,0),MATCH(UsagePerHour!ZW$4,Sales!$D$3:$ABF$3,0))/ZW$2*INDEX(Usage!$D$5:$ABF$11,MATCH(UsagePerHour!$B$100,Usage!$C$5:$C$11,0),MATCH(UsagePerHour!ZW$4,Usage!$D$3:$ABF$3,0)),"")</f>
        <v/>
      </c>
      <c r="ZX108" s="6" t="str">
        <f>IFERROR(INDEX(Sales!$D$5:$ABF$18,MATCH(UsagePerHour!$B108,Sales!$C$5:$C$18,0),MATCH(UsagePerHour!ZX$4,Sales!$D$3:$ABF$3,0))/ZX$2*INDEX(Usage!$D$5:$ABF$11,MATCH(UsagePerHour!$B$100,Usage!$C$5:$C$11,0),MATCH(UsagePerHour!ZX$4,Usage!$D$3:$ABF$3,0)),"")</f>
        <v/>
      </c>
      <c r="ZY108" s="6" t="str">
        <f>IFERROR(INDEX(Sales!$D$5:$ABF$18,MATCH(UsagePerHour!$B108,Sales!$C$5:$C$18,0),MATCH(UsagePerHour!ZY$4,Sales!$D$3:$ABF$3,0))/ZY$2*INDEX(Usage!$D$5:$ABF$11,MATCH(UsagePerHour!$B$100,Usage!$C$5:$C$11,0),MATCH(UsagePerHour!ZY$4,Usage!$D$3:$ABF$3,0)),"")</f>
        <v/>
      </c>
      <c r="ZZ108" s="6" t="str">
        <f>IFERROR(INDEX(Sales!$D$5:$ABF$18,MATCH(UsagePerHour!$B108,Sales!$C$5:$C$18,0),MATCH(UsagePerHour!ZZ$4,Sales!$D$3:$ABF$3,0))/ZZ$2*INDEX(Usage!$D$5:$ABF$11,MATCH(UsagePerHour!$B$100,Usage!$C$5:$C$11,0),MATCH(UsagePerHour!ZZ$4,Usage!$D$3:$ABF$3,0)),"")</f>
        <v/>
      </c>
      <c r="AAA108" s="6" t="str">
        <f>IFERROR(INDEX(Sales!$D$5:$ABF$18,MATCH(UsagePerHour!$B108,Sales!$C$5:$C$18,0),MATCH(UsagePerHour!AAA$4,Sales!$D$3:$ABF$3,0))/AAA$2*INDEX(Usage!$D$5:$ABF$11,MATCH(UsagePerHour!$B$100,Usage!$C$5:$C$11,0),MATCH(UsagePerHour!AAA$4,Usage!$D$3:$ABF$3,0)),"")</f>
        <v/>
      </c>
      <c r="AAB108" s="6" t="str">
        <f>IFERROR(INDEX(Sales!$D$5:$ABF$18,MATCH(UsagePerHour!$B108,Sales!$C$5:$C$18,0),MATCH(UsagePerHour!AAB$4,Sales!$D$3:$ABF$3,0))/AAB$2*INDEX(Usage!$D$5:$ABF$11,MATCH(UsagePerHour!$B$100,Usage!$C$5:$C$11,0),MATCH(UsagePerHour!AAB$4,Usage!$D$3:$ABF$3,0)),"")</f>
        <v/>
      </c>
      <c r="AAC108" s="6" t="str">
        <f>IFERROR(INDEX(Sales!$D$5:$ABF$18,MATCH(UsagePerHour!$B108,Sales!$C$5:$C$18,0),MATCH(UsagePerHour!AAC$4,Sales!$D$3:$ABF$3,0))/AAC$2*INDEX(Usage!$D$5:$ABF$11,MATCH(UsagePerHour!$B$100,Usage!$C$5:$C$11,0),MATCH(UsagePerHour!AAC$4,Usage!$D$3:$ABF$3,0)),"")</f>
        <v/>
      </c>
      <c r="AAD108" s="6" t="str">
        <f>IFERROR(INDEX(Sales!$D$5:$ABF$18,MATCH(UsagePerHour!$B108,Sales!$C$5:$C$18,0),MATCH(UsagePerHour!AAD$4,Sales!$D$3:$ABF$3,0))/AAD$2*INDEX(Usage!$D$5:$ABF$11,MATCH(UsagePerHour!$B$100,Usage!$C$5:$C$11,0),MATCH(UsagePerHour!AAD$4,Usage!$D$3:$ABF$3,0)),"")</f>
        <v/>
      </c>
      <c r="AAE108" s="6" t="str">
        <f>IFERROR(INDEX(Sales!$D$5:$ABF$18,MATCH(UsagePerHour!$B108,Sales!$C$5:$C$18,0),MATCH(UsagePerHour!AAE$4,Sales!$D$3:$ABF$3,0))/AAE$2*INDEX(Usage!$D$5:$ABF$11,MATCH(UsagePerHour!$B$100,Usage!$C$5:$C$11,0),MATCH(UsagePerHour!AAE$4,Usage!$D$3:$ABF$3,0)),"")</f>
        <v/>
      </c>
      <c r="AAF108" s="6" t="str">
        <f>IFERROR(INDEX(Sales!$D$5:$ABF$18,MATCH(UsagePerHour!$B108,Sales!$C$5:$C$18,0),MATCH(UsagePerHour!AAF$4,Sales!$D$3:$ABF$3,0))/AAF$2*INDEX(Usage!$D$5:$ABF$11,MATCH(UsagePerHour!$B$100,Usage!$C$5:$C$11,0),MATCH(UsagePerHour!AAF$4,Usage!$D$3:$ABF$3,0)),"")</f>
        <v/>
      </c>
      <c r="AAG108" s="6" t="str">
        <f>IFERROR(INDEX(Sales!$D$5:$ABF$18,MATCH(UsagePerHour!$B108,Sales!$C$5:$C$18,0),MATCH(UsagePerHour!AAG$4,Sales!$D$3:$ABF$3,0))/AAG$2*INDEX(Usage!$D$5:$ABF$11,MATCH(UsagePerHour!$B$100,Usage!$C$5:$C$11,0),MATCH(UsagePerHour!AAG$4,Usage!$D$3:$ABF$3,0)),"")</f>
        <v/>
      </c>
      <c r="AAH108" s="6" t="str">
        <f>IFERROR(INDEX(Sales!$D$5:$ABF$18,MATCH(UsagePerHour!$B108,Sales!$C$5:$C$18,0),MATCH(UsagePerHour!AAH$4,Sales!$D$3:$ABF$3,0))/AAH$2*INDEX(Usage!$D$5:$ABF$11,MATCH(UsagePerHour!$B$100,Usage!$C$5:$C$11,0),MATCH(UsagePerHour!AAH$4,Usage!$D$3:$ABF$3,0)),"")</f>
        <v/>
      </c>
      <c r="AAI108" s="6" t="str">
        <f>IFERROR(INDEX(Sales!$D$5:$ABF$18,MATCH(UsagePerHour!$B108,Sales!$C$5:$C$18,0),MATCH(UsagePerHour!AAI$4,Sales!$D$3:$ABF$3,0))/AAI$2*INDEX(Usage!$D$5:$ABF$11,MATCH(UsagePerHour!$B$100,Usage!$C$5:$C$11,0),MATCH(UsagePerHour!AAI$4,Usage!$D$3:$ABF$3,0)),"")</f>
        <v/>
      </c>
      <c r="AAJ108" s="6" t="str">
        <f>IFERROR(INDEX(Sales!$D$5:$ABF$18,MATCH(UsagePerHour!$B108,Sales!$C$5:$C$18,0),MATCH(UsagePerHour!AAJ$4,Sales!$D$3:$ABF$3,0))/AAJ$2*INDEX(Usage!$D$5:$ABF$11,MATCH(UsagePerHour!$B$100,Usage!$C$5:$C$11,0),MATCH(UsagePerHour!AAJ$4,Usage!$D$3:$ABF$3,0)),"")</f>
        <v/>
      </c>
      <c r="AAK108" s="6" t="str">
        <f>IFERROR(INDEX(Sales!$D$5:$ABF$18,MATCH(UsagePerHour!$B108,Sales!$C$5:$C$18,0),MATCH(UsagePerHour!AAK$4,Sales!$D$3:$ABF$3,0))/AAK$2*INDEX(Usage!$D$5:$ABF$11,MATCH(UsagePerHour!$B$100,Usage!$C$5:$C$11,0),MATCH(UsagePerHour!AAK$4,Usage!$D$3:$ABF$3,0)),"")</f>
        <v/>
      </c>
      <c r="AAL108" s="6" t="str">
        <f>IFERROR(INDEX(Sales!$D$5:$ABF$18,MATCH(UsagePerHour!$B108,Sales!$C$5:$C$18,0),MATCH(UsagePerHour!AAL$4,Sales!$D$3:$ABF$3,0))/AAL$2*INDEX(Usage!$D$5:$ABF$11,MATCH(UsagePerHour!$B$100,Usage!$C$5:$C$11,0),MATCH(UsagePerHour!AAL$4,Usage!$D$3:$ABF$3,0)),"")</f>
        <v/>
      </c>
      <c r="AAM108" s="6" t="str">
        <f>IFERROR(INDEX(Sales!$D$5:$ABF$18,MATCH(UsagePerHour!$B108,Sales!$C$5:$C$18,0),MATCH(UsagePerHour!AAM$4,Sales!$D$3:$ABF$3,0))/AAM$2*INDEX(Usage!$D$5:$ABF$11,MATCH(UsagePerHour!$B$100,Usage!$C$5:$C$11,0),MATCH(UsagePerHour!AAM$4,Usage!$D$3:$ABF$3,0)),"")</f>
        <v/>
      </c>
      <c r="AAN108" s="6" t="str">
        <f>IFERROR(INDEX(Sales!$D$5:$ABF$18,MATCH(UsagePerHour!$B108,Sales!$C$5:$C$18,0),MATCH(UsagePerHour!AAN$4,Sales!$D$3:$ABF$3,0))/AAN$2*INDEX(Usage!$D$5:$ABF$11,MATCH(UsagePerHour!$B$100,Usage!$C$5:$C$11,0),MATCH(UsagePerHour!AAN$4,Usage!$D$3:$ABF$3,0)),"")</f>
        <v/>
      </c>
      <c r="AAO108" s="6" t="str">
        <f>IFERROR(INDEX(Sales!$D$5:$ABF$18,MATCH(UsagePerHour!$B108,Sales!$C$5:$C$18,0),MATCH(UsagePerHour!AAO$4,Sales!$D$3:$ABF$3,0))/AAO$2*INDEX(Usage!$D$5:$ABF$11,MATCH(UsagePerHour!$B$100,Usage!$C$5:$C$11,0),MATCH(UsagePerHour!AAO$4,Usage!$D$3:$ABF$3,0)),"")</f>
        <v/>
      </c>
      <c r="AAP108" s="6" t="str">
        <f>IFERROR(INDEX(Sales!$D$5:$ABF$18,MATCH(UsagePerHour!$B108,Sales!$C$5:$C$18,0),MATCH(UsagePerHour!AAP$4,Sales!$D$3:$ABF$3,0))/AAP$2*INDEX(Usage!$D$5:$ABF$11,MATCH(UsagePerHour!$B$100,Usage!$C$5:$C$11,0),MATCH(UsagePerHour!AAP$4,Usage!$D$3:$ABF$3,0)),"")</f>
        <v/>
      </c>
      <c r="AAQ108" s="6" t="str">
        <f>IFERROR(INDEX(Sales!$D$5:$ABF$18,MATCH(UsagePerHour!$B108,Sales!$C$5:$C$18,0),MATCH(UsagePerHour!AAQ$4,Sales!$D$3:$ABF$3,0))/AAQ$2*INDEX(Usage!$D$5:$ABF$11,MATCH(UsagePerHour!$B$100,Usage!$C$5:$C$11,0),MATCH(UsagePerHour!AAQ$4,Usage!$D$3:$ABF$3,0)),"")</f>
        <v/>
      </c>
      <c r="AAR108" s="6" t="str">
        <f>IFERROR(INDEX(Sales!$D$5:$ABF$18,MATCH(UsagePerHour!$B108,Sales!$C$5:$C$18,0),MATCH(UsagePerHour!AAR$4,Sales!$D$3:$ABF$3,0))/AAR$2*INDEX(Usage!$D$5:$ABF$11,MATCH(UsagePerHour!$B$100,Usage!$C$5:$C$11,0),MATCH(UsagePerHour!AAR$4,Usage!$D$3:$ABF$3,0)),"")</f>
        <v/>
      </c>
      <c r="AAS108" s="6" t="str">
        <f>IFERROR(INDEX(Sales!$D$5:$ABF$18,MATCH(UsagePerHour!$B108,Sales!$C$5:$C$18,0),MATCH(UsagePerHour!AAS$4,Sales!$D$3:$ABF$3,0))/AAS$2*INDEX(Usage!$D$5:$ABF$11,MATCH(UsagePerHour!$B$100,Usage!$C$5:$C$11,0),MATCH(UsagePerHour!AAS$4,Usage!$D$3:$ABF$3,0)),"")</f>
        <v/>
      </c>
      <c r="AAT108" s="6" t="str">
        <f>IFERROR(INDEX(Sales!$D$5:$ABF$18,MATCH(UsagePerHour!$B108,Sales!$C$5:$C$18,0),MATCH(UsagePerHour!AAT$4,Sales!$D$3:$ABF$3,0))/AAT$2*INDEX(Usage!$D$5:$ABF$11,MATCH(UsagePerHour!$B$100,Usage!$C$5:$C$11,0),MATCH(UsagePerHour!AAT$4,Usage!$D$3:$ABF$3,0)),"")</f>
        <v/>
      </c>
      <c r="AAU108" s="6" t="str">
        <f>IFERROR(INDEX(Sales!$D$5:$ABF$18,MATCH(UsagePerHour!$B108,Sales!$C$5:$C$18,0),MATCH(UsagePerHour!AAU$4,Sales!$D$3:$ABF$3,0))/AAU$2*INDEX(Usage!$D$5:$ABF$11,MATCH(UsagePerHour!$B$100,Usage!$C$5:$C$11,0),MATCH(UsagePerHour!AAU$4,Usage!$D$3:$ABF$3,0)),"")</f>
        <v/>
      </c>
      <c r="AAV108" s="6" t="str">
        <f>IFERROR(INDEX(Sales!$D$5:$ABF$18,MATCH(UsagePerHour!$B108,Sales!$C$5:$C$18,0),MATCH(UsagePerHour!AAV$4,Sales!$D$3:$ABF$3,0))/AAV$2*INDEX(Usage!$D$5:$ABF$11,MATCH(UsagePerHour!$B$100,Usage!$C$5:$C$11,0),MATCH(UsagePerHour!AAV$4,Usage!$D$3:$ABF$3,0)),"")</f>
        <v/>
      </c>
      <c r="AAW108" s="6" t="str">
        <f>IFERROR(INDEX(Sales!$D$5:$ABF$18,MATCH(UsagePerHour!$B108,Sales!$C$5:$C$18,0),MATCH(UsagePerHour!AAW$4,Sales!$D$3:$ABF$3,0))/AAW$2*INDEX(Usage!$D$5:$ABF$11,MATCH(UsagePerHour!$B$100,Usage!$C$5:$C$11,0),MATCH(UsagePerHour!AAW$4,Usage!$D$3:$ABF$3,0)),"")</f>
        <v/>
      </c>
      <c r="AAX108" s="6" t="str">
        <f>IFERROR(INDEX(Sales!$D$5:$ABF$18,MATCH(UsagePerHour!$B108,Sales!$C$5:$C$18,0),MATCH(UsagePerHour!AAX$4,Sales!$D$3:$ABF$3,0))/AAX$2*INDEX(Usage!$D$5:$ABF$11,MATCH(UsagePerHour!$B$100,Usage!$C$5:$C$11,0),MATCH(UsagePerHour!AAX$4,Usage!$D$3:$ABF$3,0)),"")</f>
        <v/>
      </c>
      <c r="AAY108" s="6" t="str">
        <f>IFERROR(INDEX(Sales!$D$5:$ABF$18,MATCH(UsagePerHour!$B108,Sales!$C$5:$C$18,0),MATCH(UsagePerHour!AAY$4,Sales!$D$3:$ABF$3,0))/AAY$2*INDEX(Usage!$D$5:$ABF$11,MATCH(UsagePerHour!$B$100,Usage!$C$5:$C$11,0),MATCH(UsagePerHour!AAY$4,Usage!$D$3:$ABF$3,0)),"")</f>
        <v/>
      </c>
      <c r="AAZ108" s="6" t="str">
        <f>IFERROR(INDEX(Sales!$D$5:$ABF$18,MATCH(UsagePerHour!$B108,Sales!$C$5:$C$18,0),MATCH(UsagePerHour!AAZ$4,Sales!$D$3:$ABF$3,0))/AAZ$2*INDEX(Usage!$D$5:$ABF$11,MATCH(UsagePerHour!$B$100,Usage!$C$5:$C$11,0),MATCH(UsagePerHour!AAZ$4,Usage!$D$3:$ABF$3,0)),"")</f>
        <v/>
      </c>
      <c r="ABA108" s="6" t="str">
        <f>IFERROR(INDEX(Sales!$D$5:$ABF$18,MATCH(UsagePerHour!$B108,Sales!$C$5:$C$18,0),MATCH(UsagePerHour!ABA$4,Sales!$D$3:$ABF$3,0))/ABA$2*INDEX(Usage!$D$5:$ABF$11,MATCH(UsagePerHour!$B$100,Usage!$C$5:$C$11,0),MATCH(UsagePerHour!ABA$4,Usage!$D$3:$ABF$3,0)),"")</f>
        <v/>
      </c>
    </row>
    <row r="109" spans="2:729">
      <c r="B109" s="3" t="s">
        <v>9</v>
      </c>
      <c r="C109" s="6">
        <f>IFERROR(INDEX(Sales!$D$5:$ABF$18,MATCH(UsagePerHour!$B109,Sales!$C$5:$C$18,0),MATCH(UsagePerHour!C$4,Sales!$D$3:$ABF$3,0))/C$2*INDEX(Usage!$D$5:$ABF$11,MATCH(UsagePerHour!$B$100,Usage!$C$5:$C$11,0),MATCH(UsagePerHour!C$4,Usage!$D$3:$ABF$3,0)),"")</f>
        <v>18.466829459066155</v>
      </c>
      <c r="D109" s="6">
        <f>IFERROR(INDEX(Sales!$D$5:$ABF$18,MATCH(UsagePerHour!$B109,Sales!$C$5:$C$18,0),MATCH(UsagePerHour!D$4,Sales!$D$3:$ABF$3,0))/D$2*INDEX(Usage!$D$5:$ABF$11,MATCH(UsagePerHour!$B$100,Usage!$C$5:$C$11,0),MATCH(UsagePerHour!D$4,Usage!$D$3:$ABF$3,0)),"")</f>
        <v>6.2174544173560253</v>
      </c>
      <c r="E109" s="6">
        <f>IFERROR(INDEX(Sales!$D$5:$ABF$18,MATCH(UsagePerHour!$B109,Sales!$C$5:$C$18,0),MATCH(UsagePerHour!E$4,Sales!$D$3:$ABF$3,0))/E$2*INDEX(Usage!$D$5:$ABF$11,MATCH(UsagePerHour!$B$100,Usage!$C$5:$C$11,0),MATCH(UsagePerHour!E$4,Usage!$D$3:$ABF$3,0)),"")</f>
        <v>8.0548023952095811</v>
      </c>
      <c r="F109" s="6">
        <f>IFERROR(INDEX(Sales!$D$5:$ABF$18,MATCH(UsagePerHour!$B109,Sales!$C$5:$C$18,0),MATCH(UsagePerHour!F$4,Sales!$D$3:$ABF$3,0))/F$2*INDEX(Usage!$D$5:$ABF$11,MATCH(UsagePerHour!$B$100,Usage!$C$5:$C$11,0),MATCH(UsagePerHour!F$4,Usage!$D$3:$ABF$3,0)),"")</f>
        <v>7.0560240671551266</v>
      </c>
      <c r="G109" s="6">
        <f>IFERROR(INDEX(Sales!$D$5:$ABF$18,MATCH(UsagePerHour!$B109,Sales!$C$5:$C$18,0),MATCH(UsagePerHour!G$4,Sales!$D$3:$ABF$3,0))/G$2*INDEX(Usage!$D$5:$ABF$11,MATCH(UsagePerHour!$B$100,Usage!$C$5:$C$11,0),MATCH(UsagePerHour!G$4,Usage!$D$3:$ABF$3,0)),"")</f>
        <v>8.9293004862929504</v>
      </c>
      <c r="H109" s="6">
        <f>IFERROR(INDEX(Sales!$D$5:$ABF$18,MATCH(UsagePerHour!$B109,Sales!$C$5:$C$18,0),MATCH(UsagePerHour!H$4,Sales!$D$3:$ABF$3,0))/H$2*INDEX(Usage!$D$5:$ABF$11,MATCH(UsagePerHour!$B$100,Usage!$C$5:$C$11,0),MATCH(UsagePerHour!H$4,Usage!$D$3:$ABF$3,0)),"")</f>
        <v>37.156473457013874</v>
      </c>
      <c r="I109" s="6">
        <f>IFERROR(INDEX(Sales!$D$5:$ABF$18,MATCH(UsagePerHour!$B109,Sales!$C$5:$C$18,0),MATCH(UsagePerHour!I$4,Sales!$D$3:$ABF$3,0))/I$2*INDEX(Usage!$D$5:$ABF$11,MATCH(UsagePerHour!$B$100,Usage!$C$5:$C$11,0),MATCH(UsagePerHour!I$4,Usage!$D$3:$ABF$3,0)),"")</f>
        <v>8.0329986329137792</v>
      </c>
      <c r="J109" s="6">
        <f>IFERROR(INDEX(Sales!$D$5:$ABF$18,MATCH(UsagePerHour!$B109,Sales!$C$5:$C$18,0),MATCH(UsagePerHour!J$4,Sales!$D$3:$ABF$3,0))/J$2*INDEX(Usage!$D$5:$ABF$11,MATCH(UsagePerHour!$B$100,Usage!$C$5:$C$11,0),MATCH(UsagePerHour!J$4,Usage!$D$3:$ABF$3,0)),"")</f>
        <v>18.466829459066155</v>
      </c>
      <c r="K109" s="6">
        <f>IFERROR(INDEX(Sales!$D$5:$ABF$18,MATCH(UsagePerHour!$B109,Sales!$C$5:$C$18,0),MATCH(UsagePerHour!K$4,Sales!$D$3:$ABF$3,0))/K$2*INDEX(Usage!$D$5:$ABF$11,MATCH(UsagePerHour!$B$100,Usage!$C$5:$C$11,0),MATCH(UsagePerHour!K$4,Usage!$D$3:$ABF$3,0)),"")</f>
        <v>6.2174544173560253</v>
      </c>
      <c r="L109" s="6">
        <f>IFERROR(INDEX(Sales!$D$5:$ABF$18,MATCH(UsagePerHour!$B109,Sales!$C$5:$C$18,0),MATCH(UsagePerHour!L$4,Sales!$D$3:$ABF$3,0))/L$2*INDEX(Usage!$D$5:$ABF$11,MATCH(UsagePerHour!$B$100,Usage!$C$5:$C$11,0),MATCH(UsagePerHour!L$4,Usage!$D$3:$ABF$3,0)),"")</f>
        <v>8.0548023952095811</v>
      </c>
      <c r="M109" s="6">
        <f>IFERROR(INDEX(Sales!$D$5:$ABF$18,MATCH(UsagePerHour!$B109,Sales!$C$5:$C$18,0),MATCH(UsagePerHour!M$4,Sales!$D$3:$ABF$3,0))/M$2*INDEX(Usage!$D$5:$ABF$11,MATCH(UsagePerHour!$B$100,Usage!$C$5:$C$11,0),MATCH(UsagePerHour!M$4,Usage!$D$3:$ABF$3,0)),"")</f>
        <v>7.0560240671551266</v>
      </c>
      <c r="N109" s="6">
        <f>IFERROR(INDEX(Sales!$D$5:$ABF$18,MATCH(UsagePerHour!$B109,Sales!$C$5:$C$18,0),MATCH(UsagePerHour!N$4,Sales!$D$3:$ABF$3,0))/N$2*INDEX(Usage!$D$5:$ABF$11,MATCH(UsagePerHour!$B$100,Usage!$C$5:$C$11,0),MATCH(UsagePerHour!N$4,Usage!$D$3:$ABF$3,0)),"")</f>
        <v>8.9293004862929504</v>
      </c>
      <c r="O109" s="6">
        <f>IFERROR(INDEX(Sales!$D$5:$ABF$18,MATCH(UsagePerHour!$B109,Sales!$C$5:$C$18,0),MATCH(UsagePerHour!O$4,Sales!$D$3:$ABF$3,0))/O$2*INDEX(Usage!$D$5:$ABF$11,MATCH(UsagePerHour!$B$100,Usage!$C$5:$C$11,0),MATCH(UsagePerHour!O$4,Usage!$D$3:$ABF$3,0)),"")</f>
        <v>37.156473457013874</v>
      </c>
      <c r="P109" s="6">
        <f>IFERROR(INDEX(Sales!$D$5:$ABF$18,MATCH(UsagePerHour!$B109,Sales!$C$5:$C$18,0),MATCH(UsagePerHour!P$4,Sales!$D$3:$ABF$3,0))/P$2*INDEX(Usage!$D$5:$ABF$11,MATCH(UsagePerHour!$B$100,Usage!$C$5:$C$11,0),MATCH(UsagePerHour!P$4,Usage!$D$3:$ABF$3,0)),"")</f>
        <v>8.0329986329137792</v>
      </c>
      <c r="Q109" s="6">
        <f>IFERROR(INDEX(Sales!$D$5:$ABF$18,MATCH(UsagePerHour!$B109,Sales!$C$5:$C$18,0),MATCH(UsagePerHour!Q$4,Sales!$D$3:$ABF$3,0))/Q$2*INDEX(Usage!$D$5:$ABF$11,MATCH(UsagePerHour!$B$100,Usage!$C$5:$C$11,0),MATCH(UsagePerHour!Q$4,Usage!$D$3:$ABF$3,0)),"")</f>
        <v>18.466829459066155</v>
      </c>
      <c r="R109" s="6">
        <f>IFERROR(INDEX(Sales!$D$5:$ABF$18,MATCH(UsagePerHour!$B109,Sales!$C$5:$C$18,0),MATCH(UsagePerHour!R$4,Sales!$D$3:$ABF$3,0))/R$2*INDEX(Usage!$D$5:$ABF$11,MATCH(UsagePerHour!$B$100,Usage!$C$5:$C$11,0),MATCH(UsagePerHour!R$4,Usage!$D$3:$ABF$3,0)),"")</f>
        <v>6.2174544173560253</v>
      </c>
      <c r="S109" s="6">
        <f>IFERROR(INDEX(Sales!$D$5:$ABF$18,MATCH(UsagePerHour!$B109,Sales!$C$5:$C$18,0),MATCH(UsagePerHour!S$4,Sales!$D$3:$ABF$3,0))/S$2*INDEX(Usage!$D$5:$ABF$11,MATCH(UsagePerHour!$B$100,Usage!$C$5:$C$11,0),MATCH(UsagePerHour!S$4,Usage!$D$3:$ABF$3,0)),"")</f>
        <v>8.0548023952095811</v>
      </c>
      <c r="T109" s="6">
        <f>IFERROR(INDEX(Sales!$D$5:$ABF$18,MATCH(UsagePerHour!$B109,Sales!$C$5:$C$18,0),MATCH(UsagePerHour!T$4,Sales!$D$3:$ABF$3,0))/T$2*INDEX(Usage!$D$5:$ABF$11,MATCH(UsagePerHour!$B$100,Usage!$C$5:$C$11,0),MATCH(UsagePerHour!T$4,Usage!$D$3:$ABF$3,0)),"")</f>
        <v>7.0560240671551266</v>
      </c>
      <c r="U109" s="6">
        <f>IFERROR(INDEX(Sales!$D$5:$ABF$18,MATCH(UsagePerHour!$B109,Sales!$C$5:$C$18,0),MATCH(UsagePerHour!U$4,Sales!$D$3:$ABF$3,0))/U$2*INDEX(Usage!$D$5:$ABF$11,MATCH(UsagePerHour!$B$100,Usage!$C$5:$C$11,0),MATCH(UsagePerHour!U$4,Usage!$D$3:$ABF$3,0)),"")</f>
        <v>8.9293004862929504</v>
      </c>
      <c r="V109" s="6">
        <f>IFERROR(INDEX(Sales!$D$5:$ABF$18,MATCH(UsagePerHour!$B109,Sales!$C$5:$C$18,0),MATCH(UsagePerHour!V$4,Sales!$D$3:$ABF$3,0))/V$2*INDEX(Usage!$D$5:$ABF$11,MATCH(UsagePerHour!$B$100,Usage!$C$5:$C$11,0),MATCH(UsagePerHour!V$4,Usage!$D$3:$ABF$3,0)),"")</f>
        <v>37.156473457013874</v>
      </c>
      <c r="W109" s="6">
        <f>IFERROR(INDEX(Sales!$D$5:$ABF$18,MATCH(UsagePerHour!$B109,Sales!$C$5:$C$18,0),MATCH(UsagePerHour!W$4,Sales!$D$3:$ABF$3,0))/W$2*INDEX(Usage!$D$5:$ABF$11,MATCH(UsagePerHour!$B$100,Usage!$C$5:$C$11,0),MATCH(UsagePerHour!W$4,Usage!$D$3:$ABF$3,0)),"")</f>
        <v>8.0329986329137792</v>
      </c>
      <c r="X109" s="6">
        <f>IFERROR(INDEX(Sales!$D$5:$ABF$18,MATCH(UsagePerHour!$B109,Sales!$C$5:$C$18,0),MATCH(UsagePerHour!X$4,Sales!$D$3:$ABF$3,0))/X$2*INDEX(Usage!$D$5:$ABF$11,MATCH(UsagePerHour!$B$100,Usage!$C$5:$C$11,0),MATCH(UsagePerHour!X$4,Usage!$D$3:$ABF$3,0)),"")</f>
        <v>18.466829459066155</v>
      </c>
      <c r="Y109" s="6">
        <f>IFERROR(INDEX(Sales!$D$5:$ABF$18,MATCH(UsagePerHour!$B109,Sales!$C$5:$C$18,0),MATCH(UsagePerHour!Y$4,Sales!$D$3:$ABF$3,0))/Y$2*INDEX(Usage!$D$5:$ABF$11,MATCH(UsagePerHour!$B$100,Usage!$C$5:$C$11,0),MATCH(UsagePerHour!Y$4,Usage!$D$3:$ABF$3,0)),"")</f>
        <v>6.2174544173560253</v>
      </c>
      <c r="Z109" s="6">
        <f>IFERROR(INDEX(Sales!$D$5:$ABF$18,MATCH(UsagePerHour!$B109,Sales!$C$5:$C$18,0),MATCH(UsagePerHour!Z$4,Sales!$D$3:$ABF$3,0))/Z$2*INDEX(Usage!$D$5:$ABF$11,MATCH(UsagePerHour!$B$100,Usage!$C$5:$C$11,0),MATCH(UsagePerHour!Z$4,Usage!$D$3:$ABF$3,0)),"")</f>
        <v>8.0548023952095811</v>
      </c>
      <c r="AA109" s="6">
        <f>IFERROR(INDEX(Sales!$D$5:$ABF$18,MATCH(UsagePerHour!$B109,Sales!$C$5:$C$18,0),MATCH(UsagePerHour!AA$4,Sales!$D$3:$ABF$3,0))/AA$2*INDEX(Usage!$D$5:$ABF$11,MATCH(UsagePerHour!$B$100,Usage!$C$5:$C$11,0),MATCH(UsagePerHour!AA$4,Usage!$D$3:$ABF$3,0)),"")</f>
        <v>7.0560240671551266</v>
      </c>
      <c r="AB109" s="6">
        <f>IFERROR(INDEX(Sales!$D$5:$ABF$18,MATCH(UsagePerHour!$B109,Sales!$C$5:$C$18,0),MATCH(UsagePerHour!AB$4,Sales!$D$3:$ABF$3,0))/AB$2*INDEX(Usage!$D$5:$ABF$11,MATCH(UsagePerHour!$B$100,Usage!$C$5:$C$11,0),MATCH(UsagePerHour!AB$4,Usage!$D$3:$ABF$3,0)),"")</f>
        <v>8.9293004862929504</v>
      </c>
      <c r="AC109" s="6">
        <f>IFERROR(INDEX(Sales!$D$5:$ABF$18,MATCH(UsagePerHour!$B109,Sales!$C$5:$C$18,0),MATCH(UsagePerHour!AC$4,Sales!$D$3:$ABF$3,0))/AC$2*INDEX(Usage!$D$5:$ABF$11,MATCH(UsagePerHour!$B$100,Usage!$C$5:$C$11,0),MATCH(UsagePerHour!AC$4,Usage!$D$3:$ABF$3,0)),"")</f>
        <v>37.156473457013874</v>
      </c>
      <c r="AD109" s="6">
        <f>IFERROR(INDEX(Sales!$D$5:$ABF$18,MATCH(UsagePerHour!$B109,Sales!$C$5:$C$18,0),MATCH(UsagePerHour!AD$4,Sales!$D$3:$ABF$3,0))/AD$2*INDEX(Usage!$D$5:$ABF$11,MATCH(UsagePerHour!$B$100,Usage!$C$5:$C$11,0),MATCH(UsagePerHour!AD$4,Usage!$D$3:$ABF$3,0)),"")</f>
        <v>8.0329986329137792</v>
      </c>
      <c r="AE109" s="6">
        <f>IFERROR(INDEX(Sales!$D$5:$ABF$18,MATCH(UsagePerHour!$B109,Sales!$C$5:$C$18,0),MATCH(UsagePerHour!AE$4,Sales!$D$3:$ABF$3,0))/AE$2*INDEX(Usage!$D$5:$ABF$11,MATCH(UsagePerHour!$B$100,Usage!$C$5:$C$11,0),MATCH(UsagePerHour!AE$4,Usage!$D$3:$ABF$3,0)),"")</f>
        <v>18.466829459066155</v>
      </c>
      <c r="AF109" s="6">
        <f>IFERROR(INDEX(Sales!$D$5:$ABF$18,MATCH(UsagePerHour!$B109,Sales!$C$5:$C$18,0),MATCH(UsagePerHour!AF$4,Sales!$D$3:$ABF$3,0))/AF$2*INDEX(Usage!$D$5:$ABF$11,MATCH(UsagePerHour!$B$100,Usage!$C$5:$C$11,0),MATCH(UsagePerHour!AF$4,Usage!$D$3:$ABF$3,0)),"")</f>
        <v>6.2174544173560253</v>
      </c>
      <c r="AG109" s="6">
        <f>IFERROR(INDEX(Sales!$D$5:$ABF$18,MATCH(UsagePerHour!$B109,Sales!$C$5:$C$18,0),MATCH(UsagePerHour!AG$4,Sales!$D$3:$ABF$3,0))/AG$2*INDEX(Usage!$D$5:$ABF$11,MATCH(UsagePerHour!$B$100,Usage!$C$5:$C$11,0),MATCH(UsagePerHour!AG$4,Usage!$D$3:$ABF$3,0)),"")</f>
        <v>8.0548023952095811</v>
      </c>
      <c r="AH109" s="6">
        <f>IFERROR(INDEX(Sales!$D$5:$ABF$18,MATCH(UsagePerHour!$B109,Sales!$C$5:$C$18,0),MATCH(UsagePerHour!AH$4,Sales!$D$3:$ABF$3,0))/AH$2*INDEX(Usage!$D$5:$ABF$11,MATCH(UsagePerHour!$B$100,Usage!$C$5:$C$11,0),MATCH(UsagePerHour!AH$4,Usage!$D$3:$ABF$3,0)),"")</f>
        <v>7.0560240671551266</v>
      </c>
      <c r="AI109" s="6">
        <f>IFERROR(INDEX(Sales!$D$5:$ABF$18,MATCH(UsagePerHour!$B109,Sales!$C$5:$C$18,0),MATCH(UsagePerHour!AI$4,Sales!$D$3:$ABF$3,0))/AI$2*INDEX(Usage!$D$5:$ABF$11,MATCH(UsagePerHour!$B$100,Usage!$C$5:$C$11,0),MATCH(UsagePerHour!AI$4,Usage!$D$3:$ABF$3,0)),"")</f>
        <v>8.9293004862929504</v>
      </c>
      <c r="AJ109" s="6">
        <f>IFERROR(INDEX(Sales!$D$5:$ABF$18,MATCH(UsagePerHour!$B109,Sales!$C$5:$C$18,0),MATCH(UsagePerHour!AJ$4,Sales!$D$3:$ABF$3,0))/AJ$2*INDEX(Usage!$D$5:$ABF$11,MATCH(UsagePerHour!$B$100,Usage!$C$5:$C$11,0),MATCH(UsagePerHour!AJ$4,Usage!$D$3:$ABF$3,0)),"")</f>
        <v>37.156473457013874</v>
      </c>
      <c r="AK109" s="6">
        <f>IFERROR(INDEX(Sales!$D$5:$ABF$18,MATCH(UsagePerHour!$B109,Sales!$C$5:$C$18,0),MATCH(UsagePerHour!AK$4,Sales!$D$3:$ABF$3,0))/AK$2*INDEX(Usage!$D$5:$ABF$11,MATCH(UsagePerHour!$B$100,Usage!$C$5:$C$11,0),MATCH(UsagePerHour!AK$4,Usage!$D$3:$ABF$3,0)),"")</f>
        <v>8.0329986329137792</v>
      </c>
      <c r="AL109" s="6">
        <f>IFERROR(INDEX(Sales!$D$5:$ABF$18,MATCH(UsagePerHour!$B109,Sales!$C$5:$C$18,0),MATCH(UsagePerHour!AL$4,Sales!$D$3:$ABF$3,0))/AL$2*INDEX(Usage!$D$5:$ABF$11,MATCH(UsagePerHour!$B$100,Usage!$C$5:$C$11,0),MATCH(UsagePerHour!AL$4,Usage!$D$3:$ABF$3,0)),"")</f>
        <v>18.466829459066155</v>
      </c>
      <c r="AM109" s="6">
        <f>IFERROR(INDEX(Sales!$D$5:$ABF$18,MATCH(UsagePerHour!$B109,Sales!$C$5:$C$18,0),MATCH(UsagePerHour!AM$4,Sales!$D$3:$ABF$3,0))/AM$2*INDEX(Usage!$D$5:$ABF$11,MATCH(UsagePerHour!$B$100,Usage!$C$5:$C$11,0),MATCH(UsagePerHour!AM$4,Usage!$D$3:$ABF$3,0)),"")</f>
        <v>6.2174544173560253</v>
      </c>
      <c r="AN109" s="6">
        <f>IFERROR(INDEX(Sales!$D$5:$ABF$18,MATCH(UsagePerHour!$B109,Sales!$C$5:$C$18,0),MATCH(UsagePerHour!AN$4,Sales!$D$3:$ABF$3,0))/AN$2*INDEX(Usage!$D$5:$ABF$11,MATCH(UsagePerHour!$B$100,Usage!$C$5:$C$11,0),MATCH(UsagePerHour!AN$4,Usage!$D$3:$ABF$3,0)),"")</f>
        <v>8.0548023952095811</v>
      </c>
      <c r="AO109" s="6">
        <f>IFERROR(INDEX(Sales!$D$5:$ABF$18,MATCH(UsagePerHour!$B109,Sales!$C$5:$C$18,0),MATCH(UsagePerHour!AO$4,Sales!$D$3:$ABF$3,0))/AO$2*INDEX(Usage!$D$5:$ABF$11,MATCH(UsagePerHour!$B$100,Usage!$C$5:$C$11,0),MATCH(UsagePerHour!AO$4,Usage!$D$3:$ABF$3,0)),"")</f>
        <v>7.0560240671551266</v>
      </c>
      <c r="AP109" s="6">
        <f>IFERROR(INDEX(Sales!$D$5:$ABF$18,MATCH(UsagePerHour!$B109,Sales!$C$5:$C$18,0),MATCH(UsagePerHour!AP$4,Sales!$D$3:$ABF$3,0))/AP$2*INDEX(Usage!$D$5:$ABF$11,MATCH(UsagePerHour!$B$100,Usage!$C$5:$C$11,0),MATCH(UsagePerHour!AP$4,Usage!$D$3:$ABF$3,0)),"")</f>
        <v>8.9293004862929504</v>
      </c>
      <c r="AQ109" s="6">
        <f>IFERROR(INDEX(Sales!$D$5:$ABF$18,MATCH(UsagePerHour!$B109,Sales!$C$5:$C$18,0),MATCH(UsagePerHour!AQ$4,Sales!$D$3:$ABF$3,0))/AQ$2*INDEX(Usage!$D$5:$ABF$11,MATCH(UsagePerHour!$B$100,Usage!$C$5:$C$11,0),MATCH(UsagePerHour!AQ$4,Usage!$D$3:$ABF$3,0)),"")</f>
        <v>37.156473457013874</v>
      </c>
      <c r="AR109" s="6">
        <f>IFERROR(INDEX(Sales!$D$5:$ABF$18,MATCH(UsagePerHour!$B109,Sales!$C$5:$C$18,0),MATCH(UsagePerHour!AR$4,Sales!$D$3:$ABF$3,0))/AR$2*INDEX(Usage!$D$5:$ABF$11,MATCH(UsagePerHour!$B$100,Usage!$C$5:$C$11,0),MATCH(UsagePerHour!AR$4,Usage!$D$3:$ABF$3,0)),"")</f>
        <v>8.0329986329137792</v>
      </c>
      <c r="AS109" s="6">
        <f>IFERROR(INDEX(Sales!$D$5:$ABF$18,MATCH(UsagePerHour!$B109,Sales!$C$5:$C$18,0),MATCH(UsagePerHour!AS$4,Sales!$D$3:$ABF$3,0))/AS$2*INDEX(Usage!$D$5:$ABF$11,MATCH(UsagePerHour!$B$100,Usage!$C$5:$C$11,0),MATCH(UsagePerHour!AS$4,Usage!$D$3:$ABF$3,0)),"")</f>
        <v>18.466829459066155</v>
      </c>
      <c r="AT109" s="6">
        <f>IFERROR(INDEX(Sales!$D$5:$ABF$18,MATCH(UsagePerHour!$B109,Sales!$C$5:$C$18,0),MATCH(UsagePerHour!AT$4,Sales!$D$3:$ABF$3,0))/AT$2*INDEX(Usage!$D$5:$ABF$11,MATCH(UsagePerHour!$B$100,Usage!$C$5:$C$11,0),MATCH(UsagePerHour!AT$4,Usage!$D$3:$ABF$3,0)),"")</f>
        <v>6.2174544173560253</v>
      </c>
      <c r="AU109" s="6">
        <f>IFERROR(INDEX(Sales!$D$5:$ABF$18,MATCH(UsagePerHour!$B109,Sales!$C$5:$C$18,0),MATCH(UsagePerHour!AU$4,Sales!$D$3:$ABF$3,0))/AU$2*INDEX(Usage!$D$5:$ABF$11,MATCH(UsagePerHour!$B$100,Usage!$C$5:$C$11,0),MATCH(UsagePerHour!AU$4,Usage!$D$3:$ABF$3,0)),"")</f>
        <v>8.0548023952095811</v>
      </c>
      <c r="AV109" s="6">
        <f>IFERROR(INDEX(Sales!$D$5:$ABF$18,MATCH(UsagePerHour!$B109,Sales!$C$5:$C$18,0),MATCH(UsagePerHour!AV$4,Sales!$D$3:$ABF$3,0))/AV$2*INDEX(Usage!$D$5:$ABF$11,MATCH(UsagePerHour!$B$100,Usage!$C$5:$C$11,0),MATCH(UsagePerHour!AV$4,Usage!$D$3:$ABF$3,0)),"")</f>
        <v>7.0560240671551266</v>
      </c>
      <c r="AW109" s="6">
        <f>IFERROR(INDEX(Sales!$D$5:$ABF$18,MATCH(UsagePerHour!$B109,Sales!$C$5:$C$18,0),MATCH(UsagePerHour!AW$4,Sales!$D$3:$ABF$3,0))/AW$2*INDEX(Usage!$D$5:$ABF$11,MATCH(UsagePerHour!$B$100,Usage!$C$5:$C$11,0),MATCH(UsagePerHour!AW$4,Usage!$D$3:$ABF$3,0)),"")</f>
        <v>8.9293004862929504</v>
      </c>
      <c r="AX109" s="6">
        <f>IFERROR(INDEX(Sales!$D$5:$ABF$18,MATCH(UsagePerHour!$B109,Sales!$C$5:$C$18,0),MATCH(UsagePerHour!AX$4,Sales!$D$3:$ABF$3,0))/AX$2*INDEX(Usage!$D$5:$ABF$11,MATCH(UsagePerHour!$B$100,Usage!$C$5:$C$11,0),MATCH(UsagePerHour!AX$4,Usage!$D$3:$ABF$3,0)),"")</f>
        <v>37.156473457013874</v>
      </c>
      <c r="AY109" s="6">
        <f>IFERROR(INDEX(Sales!$D$5:$ABF$18,MATCH(UsagePerHour!$B109,Sales!$C$5:$C$18,0),MATCH(UsagePerHour!AY$4,Sales!$D$3:$ABF$3,0))/AY$2*INDEX(Usage!$D$5:$ABF$11,MATCH(UsagePerHour!$B$100,Usage!$C$5:$C$11,0),MATCH(UsagePerHour!AY$4,Usage!$D$3:$ABF$3,0)),"")</f>
        <v>8.0329986329137792</v>
      </c>
      <c r="AZ109" s="6">
        <f>IFERROR(INDEX(Sales!$D$5:$ABF$18,MATCH(UsagePerHour!$B109,Sales!$C$5:$C$18,0),MATCH(UsagePerHour!AZ$4,Sales!$D$3:$ABF$3,0))/AZ$2*INDEX(Usage!$D$5:$ABF$11,MATCH(UsagePerHour!$B$100,Usage!$C$5:$C$11,0),MATCH(UsagePerHour!AZ$4,Usage!$D$3:$ABF$3,0)),"")</f>
        <v>18.466829459066155</v>
      </c>
      <c r="BA109" s="6">
        <f>IFERROR(INDEX(Sales!$D$5:$ABF$18,MATCH(UsagePerHour!$B109,Sales!$C$5:$C$18,0),MATCH(UsagePerHour!BA$4,Sales!$D$3:$ABF$3,0))/BA$2*INDEX(Usage!$D$5:$ABF$11,MATCH(UsagePerHour!$B$100,Usage!$C$5:$C$11,0),MATCH(UsagePerHour!BA$4,Usage!$D$3:$ABF$3,0)),"")</f>
        <v>6.2174544173560253</v>
      </c>
      <c r="BB109" s="6">
        <f>IFERROR(INDEX(Sales!$D$5:$ABF$18,MATCH(UsagePerHour!$B109,Sales!$C$5:$C$18,0),MATCH(UsagePerHour!BB$4,Sales!$D$3:$ABF$3,0))/BB$2*INDEX(Usage!$D$5:$ABF$11,MATCH(UsagePerHour!$B$100,Usage!$C$5:$C$11,0),MATCH(UsagePerHour!BB$4,Usage!$D$3:$ABF$3,0)),"")</f>
        <v>8.0548023952095811</v>
      </c>
      <c r="BC109" s="6">
        <f>IFERROR(INDEX(Sales!$D$5:$ABF$18,MATCH(UsagePerHour!$B109,Sales!$C$5:$C$18,0),MATCH(UsagePerHour!BC$4,Sales!$D$3:$ABF$3,0))/BC$2*INDEX(Usage!$D$5:$ABF$11,MATCH(UsagePerHour!$B$100,Usage!$C$5:$C$11,0),MATCH(UsagePerHour!BC$4,Usage!$D$3:$ABF$3,0)),"")</f>
        <v>7.0560240671551266</v>
      </c>
      <c r="BD109" s="6">
        <f>IFERROR(INDEX(Sales!$D$5:$ABF$18,MATCH(UsagePerHour!$B109,Sales!$C$5:$C$18,0),MATCH(UsagePerHour!BD$4,Sales!$D$3:$ABF$3,0))/BD$2*INDEX(Usage!$D$5:$ABF$11,MATCH(UsagePerHour!$B$100,Usage!$C$5:$C$11,0),MATCH(UsagePerHour!BD$4,Usage!$D$3:$ABF$3,0)),"")</f>
        <v>8.9293004862929504</v>
      </c>
      <c r="BE109" s="6">
        <f>IFERROR(INDEX(Sales!$D$5:$ABF$18,MATCH(UsagePerHour!$B109,Sales!$C$5:$C$18,0),MATCH(UsagePerHour!BE$4,Sales!$D$3:$ABF$3,0))/BE$2*INDEX(Usage!$D$5:$ABF$11,MATCH(UsagePerHour!$B$100,Usage!$C$5:$C$11,0),MATCH(UsagePerHour!BE$4,Usage!$D$3:$ABF$3,0)),"")</f>
        <v>37.156473457013874</v>
      </c>
      <c r="BF109" s="6">
        <f>IFERROR(INDEX(Sales!$D$5:$ABF$18,MATCH(UsagePerHour!$B109,Sales!$C$5:$C$18,0),MATCH(UsagePerHour!BF$4,Sales!$D$3:$ABF$3,0))/BF$2*INDEX(Usage!$D$5:$ABF$11,MATCH(UsagePerHour!$B$100,Usage!$C$5:$C$11,0),MATCH(UsagePerHour!BF$4,Usage!$D$3:$ABF$3,0)),"")</f>
        <v>8.0329986329137792</v>
      </c>
      <c r="BG109" s="6">
        <f>IFERROR(INDEX(Sales!$D$5:$ABF$18,MATCH(UsagePerHour!$B109,Sales!$C$5:$C$18,0),MATCH(UsagePerHour!BG$4,Sales!$D$3:$ABF$3,0))/BG$2*INDEX(Usage!$D$5:$ABF$11,MATCH(UsagePerHour!$B$100,Usage!$C$5:$C$11,0),MATCH(UsagePerHour!BG$4,Usage!$D$3:$ABF$3,0)),"")</f>
        <v>18.466829459066155</v>
      </c>
      <c r="BH109" s="6">
        <f>IFERROR(INDEX(Sales!$D$5:$ABF$18,MATCH(UsagePerHour!$B109,Sales!$C$5:$C$18,0),MATCH(UsagePerHour!BH$4,Sales!$D$3:$ABF$3,0))/BH$2*INDEX(Usage!$D$5:$ABF$11,MATCH(UsagePerHour!$B$100,Usage!$C$5:$C$11,0),MATCH(UsagePerHour!BH$4,Usage!$D$3:$ABF$3,0)),"")</f>
        <v>6.2174544173560253</v>
      </c>
      <c r="BI109" s="6">
        <f>IFERROR(INDEX(Sales!$D$5:$ABF$18,MATCH(UsagePerHour!$B109,Sales!$C$5:$C$18,0),MATCH(UsagePerHour!BI$4,Sales!$D$3:$ABF$3,0))/BI$2*INDEX(Usage!$D$5:$ABF$11,MATCH(UsagePerHour!$B$100,Usage!$C$5:$C$11,0),MATCH(UsagePerHour!BI$4,Usage!$D$3:$ABF$3,0)),"")</f>
        <v>8.0548023952095811</v>
      </c>
      <c r="BJ109" s="6">
        <f>IFERROR(INDEX(Sales!$D$5:$ABF$18,MATCH(UsagePerHour!$B109,Sales!$C$5:$C$18,0),MATCH(UsagePerHour!BJ$4,Sales!$D$3:$ABF$3,0))/BJ$2*INDEX(Usage!$D$5:$ABF$11,MATCH(UsagePerHour!$B$100,Usage!$C$5:$C$11,0),MATCH(UsagePerHour!BJ$4,Usage!$D$3:$ABF$3,0)),"")</f>
        <v>7.0560240671551266</v>
      </c>
      <c r="BK109" s="6">
        <f>IFERROR(INDEX(Sales!$D$5:$ABF$18,MATCH(UsagePerHour!$B109,Sales!$C$5:$C$18,0),MATCH(UsagePerHour!BK$4,Sales!$D$3:$ABF$3,0))/BK$2*INDEX(Usage!$D$5:$ABF$11,MATCH(UsagePerHour!$B$100,Usage!$C$5:$C$11,0),MATCH(UsagePerHour!BK$4,Usage!$D$3:$ABF$3,0)),"")</f>
        <v>8.9293004862929504</v>
      </c>
      <c r="BL109" s="6">
        <f>IFERROR(INDEX(Sales!$D$5:$ABF$18,MATCH(UsagePerHour!$B109,Sales!$C$5:$C$18,0),MATCH(UsagePerHour!BL$4,Sales!$D$3:$ABF$3,0))/BL$2*INDEX(Usage!$D$5:$ABF$11,MATCH(UsagePerHour!$B$100,Usage!$C$5:$C$11,0),MATCH(UsagePerHour!BL$4,Usage!$D$3:$ABF$3,0)),"")</f>
        <v>37.156473457013874</v>
      </c>
      <c r="BM109" s="6">
        <f>IFERROR(INDEX(Sales!$D$5:$ABF$18,MATCH(UsagePerHour!$B109,Sales!$C$5:$C$18,0),MATCH(UsagePerHour!BM$4,Sales!$D$3:$ABF$3,0))/BM$2*INDEX(Usage!$D$5:$ABF$11,MATCH(UsagePerHour!$B$100,Usage!$C$5:$C$11,0),MATCH(UsagePerHour!BM$4,Usage!$D$3:$ABF$3,0)),"")</f>
        <v>8.0329986329137792</v>
      </c>
      <c r="BN109" s="6">
        <f>IFERROR(INDEX(Sales!$D$5:$ABF$18,MATCH(UsagePerHour!$B109,Sales!$C$5:$C$18,0),MATCH(UsagePerHour!BN$4,Sales!$D$3:$ABF$3,0))/BN$2*INDEX(Usage!$D$5:$ABF$11,MATCH(UsagePerHour!$B$100,Usage!$C$5:$C$11,0),MATCH(UsagePerHour!BN$4,Usage!$D$3:$ABF$3,0)),"")</f>
        <v>18.466829459066155</v>
      </c>
      <c r="BO109" s="6">
        <f>IFERROR(INDEX(Sales!$D$5:$ABF$18,MATCH(UsagePerHour!$B109,Sales!$C$5:$C$18,0),MATCH(UsagePerHour!BO$4,Sales!$D$3:$ABF$3,0))/BO$2*INDEX(Usage!$D$5:$ABF$11,MATCH(UsagePerHour!$B$100,Usage!$C$5:$C$11,0),MATCH(UsagePerHour!BO$4,Usage!$D$3:$ABF$3,0)),"")</f>
        <v>6.2174544173560253</v>
      </c>
      <c r="BP109" s="6">
        <f>IFERROR(INDEX(Sales!$D$5:$ABF$18,MATCH(UsagePerHour!$B109,Sales!$C$5:$C$18,0),MATCH(UsagePerHour!BP$4,Sales!$D$3:$ABF$3,0))/BP$2*INDEX(Usage!$D$5:$ABF$11,MATCH(UsagePerHour!$B$100,Usage!$C$5:$C$11,0),MATCH(UsagePerHour!BP$4,Usage!$D$3:$ABF$3,0)),"")</f>
        <v>8.0548023952095811</v>
      </c>
      <c r="BQ109" s="6">
        <f>IFERROR(INDEX(Sales!$D$5:$ABF$18,MATCH(UsagePerHour!$B109,Sales!$C$5:$C$18,0),MATCH(UsagePerHour!BQ$4,Sales!$D$3:$ABF$3,0))/BQ$2*INDEX(Usage!$D$5:$ABF$11,MATCH(UsagePerHour!$B$100,Usage!$C$5:$C$11,0),MATCH(UsagePerHour!BQ$4,Usage!$D$3:$ABF$3,0)),"")</f>
        <v>7.0560240671551266</v>
      </c>
      <c r="BR109" s="6">
        <f>IFERROR(INDEX(Sales!$D$5:$ABF$18,MATCH(UsagePerHour!$B109,Sales!$C$5:$C$18,0),MATCH(UsagePerHour!BR$4,Sales!$D$3:$ABF$3,0))/BR$2*INDEX(Usage!$D$5:$ABF$11,MATCH(UsagePerHour!$B$100,Usage!$C$5:$C$11,0),MATCH(UsagePerHour!BR$4,Usage!$D$3:$ABF$3,0)),"")</f>
        <v>8.9293004862929504</v>
      </c>
      <c r="BS109" s="6">
        <f>IFERROR(INDEX(Sales!$D$5:$ABF$18,MATCH(UsagePerHour!$B109,Sales!$C$5:$C$18,0),MATCH(UsagePerHour!BS$4,Sales!$D$3:$ABF$3,0))/BS$2*INDEX(Usage!$D$5:$ABF$11,MATCH(UsagePerHour!$B$100,Usage!$C$5:$C$11,0),MATCH(UsagePerHour!BS$4,Usage!$D$3:$ABF$3,0)),"")</f>
        <v>37.156473457013874</v>
      </c>
      <c r="BT109" s="6">
        <f>IFERROR(INDEX(Sales!$D$5:$ABF$18,MATCH(UsagePerHour!$B109,Sales!$C$5:$C$18,0),MATCH(UsagePerHour!BT$4,Sales!$D$3:$ABF$3,0))/BT$2*INDEX(Usage!$D$5:$ABF$11,MATCH(UsagePerHour!$B$100,Usage!$C$5:$C$11,0),MATCH(UsagePerHour!BT$4,Usage!$D$3:$ABF$3,0)),"")</f>
        <v>8.0329986329137792</v>
      </c>
      <c r="BU109" s="6">
        <f>IFERROR(INDEX(Sales!$D$5:$ABF$18,MATCH(UsagePerHour!$B109,Sales!$C$5:$C$18,0),MATCH(UsagePerHour!BU$4,Sales!$D$3:$ABF$3,0))/BU$2*INDEX(Usage!$D$5:$ABF$11,MATCH(UsagePerHour!$B$100,Usage!$C$5:$C$11,0),MATCH(UsagePerHour!BU$4,Usage!$D$3:$ABF$3,0)),"")</f>
        <v>18.466829459066155</v>
      </c>
      <c r="BV109" s="6">
        <f>IFERROR(INDEX(Sales!$D$5:$ABF$18,MATCH(UsagePerHour!$B109,Sales!$C$5:$C$18,0),MATCH(UsagePerHour!BV$4,Sales!$D$3:$ABF$3,0))/BV$2*INDEX(Usage!$D$5:$ABF$11,MATCH(UsagePerHour!$B$100,Usage!$C$5:$C$11,0),MATCH(UsagePerHour!BV$4,Usage!$D$3:$ABF$3,0)),"")</f>
        <v>6.2174544173560253</v>
      </c>
      <c r="BW109" s="6">
        <f>IFERROR(INDEX(Sales!$D$5:$ABF$18,MATCH(UsagePerHour!$B109,Sales!$C$5:$C$18,0),MATCH(UsagePerHour!BW$4,Sales!$D$3:$ABF$3,0))/BW$2*INDEX(Usage!$D$5:$ABF$11,MATCH(UsagePerHour!$B$100,Usage!$C$5:$C$11,0),MATCH(UsagePerHour!BW$4,Usage!$D$3:$ABF$3,0)),"")</f>
        <v>8.0548023952095811</v>
      </c>
      <c r="BX109" s="6">
        <f>IFERROR(INDEX(Sales!$D$5:$ABF$18,MATCH(UsagePerHour!$B109,Sales!$C$5:$C$18,0),MATCH(UsagePerHour!BX$4,Sales!$D$3:$ABF$3,0))/BX$2*INDEX(Usage!$D$5:$ABF$11,MATCH(UsagePerHour!$B$100,Usage!$C$5:$C$11,0),MATCH(UsagePerHour!BX$4,Usage!$D$3:$ABF$3,0)),"")</f>
        <v>7.0560240671551266</v>
      </c>
      <c r="BY109" s="6">
        <f>IFERROR(INDEX(Sales!$D$5:$ABF$18,MATCH(UsagePerHour!$B109,Sales!$C$5:$C$18,0),MATCH(UsagePerHour!BY$4,Sales!$D$3:$ABF$3,0))/BY$2*INDEX(Usage!$D$5:$ABF$11,MATCH(UsagePerHour!$B$100,Usage!$C$5:$C$11,0),MATCH(UsagePerHour!BY$4,Usage!$D$3:$ABF$3,0)),"")</f>
        <v>8.9293004862929504</v>
      </c>
      <c r="BZ109" s="6">
        <f>IFERROR(INDEX(Sales!$D$5:$ABF$18,MATCH(UsagePerHour!$B109,Sales!$C$5:$C$18,0),MATCH(UsagePerHour!BZ$4,Sales!$D$3:$ABF$3,0))/BZ$2*INDEX(Usage!$D$5:$ABF$11,MATCH(UsagePerHour!$B$100,Usage!$C$5:$C$11,0),MATCH(UsagePerHour!BZ$4,Usage!$D$3:$ABF$3,0)),"")</f>
        <v>37.156473457013874</v>
      </c>
      <c r="CA109" s="6">
        <f>IFERROR(INDEX(Sales!$D$5:$ABF$18,MATCH(UsagePerHour!$B109,Sales!$C$5:$C$18,0),MATCH(UsagePerHour!CA$4,Sales!$D$3:$ABF$3,0))/CA$2*INDEX(Usage!$D$5:$ABF$11,MATCH(UsagePerHour!$B$100,Usage!$C$5:$C$11,0),MATCH(UsagePerHour!CA$4,Usage!$D$3:$ABF$3,0)),"")</f>
        <v>8.0329986329137792</v>
      </c>
      <c r="CB109" s="6">
        <f>IFERROR(INDEX(Sales!$D$5:$ABF$18,MATCH(UsagePerHour!$B109,Sales!$C$5:$C$18,0),MATCH(UsagePerHour!CB$4,Sales!$D$3:$ABF$3,0))/CB$2*INDEX(Usage!$D$5:$ABF$11,MATCH(UsagePerHour!$B$100,Usage!$C$5:$C$11,0),MATCH(UsagePerHour!CB$4,Usage!$D$3:$ABF$3,0)),"")</f>
        <v>18.466829459066155</v>
      </c>
      <c r="CC109" s="6">
        <f>IFERROR(INDEX(Sales!$D$5:$ABF$18,MATCH(UsagePerHour!$B109,Sales!$C$5:$C$18,0),MATCH(UsagePerHour!CC$4,Sales!$D$3:$ABF$3,0))/CC$2*INDEX(Usage!$D$5:$ABF$11,MATCH(UsagePerHour!$B$100,Usage!$C$5:$C$11,0),MATCH(UsagePerHour!CC$4,Usage!$D$3:$ABF$3,0)),"")</f>
        <v>6.2174544173560253</v>
      </c>
      <c r="CD109" s="6">
        <f>IFERROR(INDEX(Sales!$D$5:$ABF$18,MATCH(UsagePerHour!$B109,Sales!$C$5:$C$18,0),MATCH(UsagePerHour!CD$4,Sales!$D$3:$ABF$3,0))/CD$2*INDEX(Usage!$D$5:$ABF$11,MATCH(UsagePerHour!$B$100,Usage!$C$5:$C$11,0),MATCH(UsagePerHour!CD$4,Usage!$D$3:$ABF$3,0)),"")</f>
        <v>8.0548023952095811</v>
      </c>
      <c r="CE109" s="6">
        <f>IFERROR(INDEX(Sales!$D$5:$ABF$18,MATCH(UsagePerHour!$B109,Sales!$C$5:$C$18,0),MATCH(UsagePerHour!CE$4,Sales!$D$3:$ABF$3,0))/CE$2*INDEX(Usage!$D$5:$ABF$11,MATCH(UsagePerHour!$B$100,Usage!$C$5:$C$11,0),MATCH(UsagePerHour!CE$4,Usage!$D$3:$ABF$3,0)),"")</f>
        <v>7.0560240671551266</v>
      </c>
      <c r="CF109" s="6">
        <f>IFERROR(INDEX(Sales!$D$5:$ABF$18,MATCH(UsagePerHour!$B109,Sales!$C$5:$C$18,0),MATCH(UsagePerHour!CF$4,Sales!$D$3:$ABF$3,0))/CF$2*INDEX(Usage!$D$5:$ABF$11,MATCH(UsagePerHour!$B$100,Usage!$C$5:$C$11,0),MATCH(UsagePerHour!CF$4,Usage!$D$3:$ABF$3,0)),"")</f>
        <v>8.9293004862929504</v>
      </c>
      <c r="CG109" s="6">
        <f>IFERROR(INDEX(Sales!$D$5:$ABF$18,MATCH(UsagePerHour!$B109,Sales!$C$5:$C$18,0),MATCH(UsagePerHour!CG$4,Sales!$D$3:$ABF$3,0))/CG$2*INDEX(Usage!$D$5:$ABF$11,MATCH(UsagePerHour!$B$100,Usage!$C$5:$C$11,0),MATCH(UsagePerHour!CG$4,Usage!$D$3:$ABF$3,0)),"")</f>
        <v>37.156473457013874</v>
      </c>
      <c r="CH109" s="6">
        <f>IFERROR(INDEX(Sales!$D$5:$ABF$18,MATCH(UsagePerHour!$B109,Sales!$C$5:$C$18,0),MATCH(UsagePerHour!CH$4,Sales!$D$3:$ABF$3,0))/CH$2*INDEX(Usage!$D$5:$ABF$11,MATCH(UsagePerHour!$B$100,Usage!$C$5:$C$11,0),MATCH(UsagePerHour!CH$4,Usage!$D$3:$ABF$3,0)),"")</f>
        <v>8.0329986329137792</v>
      </c>
      <c r="CI109" s="6">
        <f>IFERROR(INDEX(Sales!$D$5:$ABF$18,MATCH(UsagePerHour!$B109,Sales!$C$5:$C$18,0),MATCH(UsagePerHour!CI$4,Sales!$D$3:$ABF$3,0))/CI$2*INDEX(Usage!$D$5:$ABF$11,MATCH(UsagePerHour!$B$100,Usage!$C$5:$C$11,0),MATCH(UsagePerHour!CI$4,Usage!$D$3:$ABF$3,0)),"")</f>
        <v>18.466829459066155</v>
      </c>
      <c r="CJ109" s="6">
        <f>IFERROR(INDEX(Sales!$D$5:$ABF$18,MATCH(UsagePerHour!$B109,Sales!$C$5:$C$18,0),MATCH(UsagePerHour!CJ$4,Sales!$D$3:$ABF$3,0))/CJ$2*INDEX(Usage!$D$5:$ABF$11,MATCH(UsagePerHour!$B$100,Usage!$C$5:$C$11,0),MATCH(UsagePerHour!CJ$4,Usage!$D$3:$ABF$3,0)),"")</f>
        <v>6.2174544173560253</v>
      </c>
      <c r="CK109" s="6">
        <f>IFERROR(INDEX(Sales!$D$5:$ABF$18,MATCH(UsagePerHour!$B109,Sales!$C$5:$C$18,0),MATCH(UsagePerHour!CK$4,Sales!$D$3:$ABF$3,0))/CK$2*INDEX(Usage!$D$5:$ABF$11,MATCH(UsagePerHour!$B$100,Usage!$C$5:$C$11,0),MATCH(UsagePerHour!CK$4,Usage!$D$3:$ABF$3,0)),"")</f>
        <v>8.0548023952095811</v>
      </c>
      <c r="CL109" s="6">
        <f>IFERROR(INDEX(Sales!$D$5:$ABF$18,MATCH(UsagePerHour!$B109,Sales!$C$5:$C$18,0),MATCH(UsagePerHour!CL$4,Sales!$D$3:$ABF$3,0))/CL$2*INDEX(Usage!$D$5:$ABF$11,MATCH(UsagePerHour!$B$100,Usage!$C$5:$C$11,0),MATCH(UsagePerHour!CL$4,Usage!$D$3:$ABF$3,0)),"")</f>
        <v>7.0560240671551266</v>
      </c>
      <c r="CM109" s="6">
        <f>IFERROR(INDEX(Sales!$D$5:$ABF$18,MATCH(UsagePerHour!$B109,Sales!$C$5:$C$18,0),MATCH(UsagePerHour!CM$4,Sales!$D$3:$ABF$3,0))/CM$2*INDEX(Usage!$D$5:$ABF$11,MATCH(UsagePerHour!$B$100,Usage!$C$5:$C$11,0),MATCH(UsagePerHour!CM$4,Usage!$D$3:$ABF$3,0)),"")</f>
        <v>8.9293004862929504</v>
      </c>
      <c r="CN109" s="6">
        <f>IFERROR(INDEX(Sales!$D$5:$ABF$18,MATCH(UsagePerHour!$B109,Sales!$C$5:$C$18,0),MATCH(UsagePerHour!CN$4,Sales!$D$3:$ABF$3,0))/CN$2*INDEX(Usage!$D$5:$ABF$11,MATCH(UsagePerHour!$B$100,Usage!$C$5:$C$11,0),MATCH(UsagePerHour!CN$4,Usage!$D$3:$ABF$3,0)),"")</f>
        <v>37.156473457013874</v>
      </c>
      <c r="CO109" s="6">
        <f>IFERROR(INDEX(Sales!$D$5:$ABF$18,MATCH(UsagePerHour!$B109,Sales!$C$5:$C$18,0),MATCH(UsagePerHour!CO$4,Sales!$D$3:$ABF$3,0))/CO$2*INDEX(Usage!$D$5:$ABF$11,MATCH(UsagePerHour!$B$100,Usage!$C$5:$C$11,0),MATCH(UsagePerHour!CO$4,Usage!$D$3:$ABF$3,0)),"")</f>
        <v>8.0329986329137792</v>
      </c>
      <c r="CP109" s="6">
        <f>IFERROR(INDEX(Sales!$D$5:$ABF$18,MATCH(UsagePerHour!$B109,Sales!$C$5:$C$18,0),MATCH(UsagePerHour!CP$4,Sales!$D$3:$ABF$3,0))/CP$2*INDEX(Usage!$D$5:$ABF$11,MATCH(UsagePerHour!$B$100,Usage!$C$5:$C$11,0),MATCH(UsagePerHour!CP$4,Usage!$D$3:$ABF$3,0)),"")</f>
        <v>18.466829459066155</v>
      </c>
      <c r="CQ109" s="6">
        <f>IFERROR(INDEX(Sales!$D$5:$ABF$18,MATCH(UsagePerHour!$B109,Sales!$C$5:$C$18,0),MATCH(UsagePerHour!CQ$4,Sales!$D$3:$ABF$3,0))/CQ$2*INDEX(Usage!$D$5:$ABF$11,MATCH(UsagePerHour!$B$100,Usage!$C$5:$C$11,0),MATCH(UsagePerHour!CQ$4,Usage!$D$3:$ABF$3,0)),"")</f>
        <v>6.2174544173560253</v>
      </c>
      <c r="CR109" s="6">
        <f>IFERROR(INDEX(Sales!$D$5:$ABF$18,MATCH(UsagePerHour!$B109,Sales!$C$5:$C$18,0),MATCH(UsagePerHour!CR$4,Sales!$D$3:$ABF$3,0))/CR$2*INDEX(Usage!$D$5:$ABF$11,MATCH(UsagePerHour!$B$100,Usage!$C$5:$C$11,0),MATCH(UsagePerHour!CR$4,Usage!$D$3:$ABF$3,0)),"")</f>
        <v>8.0548023952095811</v>
      </c>
      <c r="CS109" s="6">
        <f>IFERROR(INDEX(Sales!$D$5:$ABF$18,MATCH(UsagePerHour!$B109,Sales!$C$5:$C$18,0),MATCH(UsagePerHour!CS$4,Sales!$D$3:$ABF$3,0))/CS$2*INDEX(Usage!$D$5:$ABF$11,MATCH(UsagePerHour!$B$100,Usage!$C$5:$C$11,0),MATCH(UsagePerHour!CS$4,Usage!$D$3:$ABF$3,0)),"")</f>
        <v>7.0560240671551266</v>
      </c>
      <c r="CT109" s="6">
        <f>IFERROR(INDEX(Sales!$D$5:$ABF$18,MATCH(UsagePerHour!$B109,Sales!$C$5:$C$18,0),MATCH(UsagePerHour!CT$4,Sales!$D$3:$ABF$3,0))/CT$2*INDEX(Usage!$D$5:$ABF$11,MATCH(UsagePerHour!$B$100,Usage!$C$5:$C$11,0),MATCH(UsagePerHour!CT$4,Usage!$D$3:$ABF$3,0)),"")</f>
        <v>8.9293004862929504</v>
      </c>
      <c r="CU109" s="6">
        <f>IFERROR(INDEX(Sales!$D$5:$ABF$18,MATCH(UsagePerHour!$B109,Sales!$C$5:$C$18,0),MATCH(UsagePerHour!CU$4,Sales!$D$3:$ABF$3,0))/CU$2*INDEX(Usage!$D$5:$ABF$11,MATCH(UsagePerHour!$B$100,Usage!$C$5:$C$11,0),MATCH(UsagePerHour!CU$4,Usage!$D$3:$ABF$3,0)),"")</f>
        <v>37.156473457013874</v>
      </c>
      <c r="CV109" s="6">
        <f>IFERROR(INDEX(Sales!$D$5:$ABF$18,MATCH(UsagePerHour!$B109,Sales!$C$5:$C$18,0),MATCH(UsagePerHour!CV$4,Sales!$D$3:$ABF$3,0))/CV$2*INDEX(Usage!$D$5:$ABF$11,MATCH(UsagePerHour!$B$100,Usage!$C$5:$C$11,0),MATCH(UsagePerHour!CV$4,Usage!$D$3:$ABF$3,0)),"")</f>
        <v>8.0329986329137792</v>
      </c>
      <c r="CW109" s="6">
        <f>IFERROR(INDEX(Sales!$D$5:$ABF$18,MATCH(UsagePerHour!$B109,Sales!$C$5:$C$18,0),MATCH(UsagePerHour!CW$4,Sales!$D$3:$ABF$3,0))/CW$2*INDEX(Usage!$D$5:$ABF$11,MATCH(UsagePerHour!$B$100,Usage!$C$5:$C$11,0),MATCH(UsagePerHour!CW$4,Usage!$D$3:$ABF$3,0)),"")</f>
        <v>18.466829459066155</v>
      </c>
      <c r="CX109" s="6">
        <f>IFERROR(INDEX(Sales!$D$5:$ABF$18,MATCH(UsagePerHour!$B109,Sales!$C$5:$C$18,0),MATCH(UsagePerHour!CX$4,Sales!$D$3:$ABF$3,0))/CX$2*INDEX(Usage!$D$5:$ABF$11,MATCH(UsagePerHour!$B$100,Usage!$C$5:$C$11,0),MATCH(UsagePerHour!CX$4,Usage!$D$3:$ABF$3,0)),"")</f>
        <v>6.2174544173560253</v>
      </c>
      <c r="CY109" s="6">
        <f>IFERROR(INDEX(Sales!$D$5:$ABF$18,MATCH(UsagePerHour!$B109,Sales!$C$5:$C$18,0),MATCH(UsagePerHour!CY$4,Sales!$D$3:$ABF$3,0))/CY$2*INDEX(Usage!$D$5:$ABF$11,MATCH(UsagePerHour!$B$100,Usage!$C$5:$C$11,0),MATCH(UsagePerHour!CY$4,Usage!$D$3:$ABF$3,0)),"")</f>
        <v>8.0548023952095811</v>
      </c>
      <c r="CZ109" s="6">
        <f>IFERROR(INDEX(Sales!$D$5:$ABF$18,MATCH(UsagePerHour!$B109,Sales!$C$5:$C$18,0),MATCH(UsagePerHour!CZ$4,Sales!$D$3:$ABF$3,0))/CZ$2*INDEX(Usage!$D$5:$ABF$11,MATCH(UsagePerHour!$B$100,Usage!$C$5:$C$11,0),MATCH(UsagePerHour!CZ$4,Usage!$D$3:$ABF$3,0)),"")</f>
        <v>7.0560240671551266</v>
      </c>
      <c r="DA109" s="6">
        <f>IFERROR(INDEX(Sales!$D$5:$ABF$18,MATCH(UsagePerHour!$B109,Sales!$C$5:$C$18,0),MATCH(UsagePerHour!DA$4,Sales!$D$3:$ABF$3,0))/DA$2*INDEX(Usage!$D$5:$ABF$11,MATCH(UsagePerHour!$B$100,Usage!$C$5:$C$11,0),MATCH(UsagePerHour!DA$4,Usage!$D$3:$ABF$3,0)),"")</f>
        <v>20.388718562874253</v>
      </c>
      <c r="DB109" s="6">
        <f>IFERROR(INDEX(Sales!$D$5:$ABF$18,MATCH(UsagePerHour!$B109,Sales!$C$5:$C$18,0),MATCH(UsagePerHour!DB$4,Sales!$D$3:$ABF$3,0))/DB$2*INDEX(Usage!$D$5:$ABF$11,MATCH(UsagePerHour!$B$100,Usage!$C$5:$C$11,0),MATCH(UsagePerHour!DB$4,Usage!$D$3:$ABF$3,0)),"")</f>
        <v>28.226224421648695</v>
      </c>
      <c r="DC109" s="6">
        <f>IFERROR(INDEX(Sales!$D$5:$ABF$18,MATCH(UsagePerHour!$B109,Sales!$C$5:$C$18,0),MATCH(UsagePerHour!DC$4,Sales!$D$3:$ABF$3,0))/DC$2*INDEX(Usage!$D$5:$ABF$11,MATCH(UsagePerHour!$B$100,Usage!$C$5:$C$11,0),MATCH(UsagePerHour!DC$4,Usage!$D$3:$ABF$3,0)),"")</f>
        <v>7.7497434931990394</v>
      </c>
      <c r="DD109" s="6">
        <f>IFERROR(INDEX(Sales!$D$5:$ABF$18,MATCH(UsagePerHour!$B109,Sales!$C$5:$C$18,0),MATCH(UsagePerHour!DD$4,Sales!$D$3:$ABF$3,0))/DD$2*INDEX(Usage!$D$5:$ABF$11,MATCH(UsagePerHour!$B$100,Usage!$C$5:$C$11,0),MATCH(UsagePerHour!DD$4,Usage!$D$3:$ABF$3,0)),"")</f>
        <v>2.9481086546858486</v>
      </c>
      <c r="DE109" s="6">
        <f>IFERROR(INDEX(Sales!$D$5:$ABF$18,MATCH(UsagePerHour!$B109,Sales!$C$5:$C$18,0),MATCH(UsagePerHour!DE$4,Sales!$D$3:$ABF$3,0))/DE$2*INDEX(Usage!$D$5:$ABF$11,MATCH(UsagePerHour!$B$100,Usage!$C$5:$C$11,0),MATCH(UsagePerHour!DE$4,Usage!$D$3:$ABF$3,0)),"")</f>
        <v>4.7242490123816845</v>
      </c>
      <c r="DF109" s="6">
        <f>IFERROR(INDEX(Sales!$D$5:$ABF$18,MATCH(UsagePerHour!$B109,Sales!$C$5:$C$18,0),MATCH(UsagePerHour!DF$4,Sales!$D$3:$ABF$3,0))/DF$2*INDEX(Usage!$D$5:$ABF$11,MATCH(UsagePerHour!$B$100,Usage!$C$5:$C$11,0),MATCH(UsagePerHour!DF$4,Usage!$D$3:$ABF$3,0)),"")</f>
        <v>4.3445211719503014</v>
      </c>
      <c r="DG109" s="6">
        <f>IFERROR(INDEX(Sales!$D$5:$ABF$18,MATCH(UsagePerHour!$B109,Sales!$C$5:$C$18,0),MATCH(UsagePerHour!DG$4,Sales!$D$3:$ABF$3,0))/DG$2*INDEX(Usage!$D$5:$ABF$11,MATCH(UsagePerHour!$B$100,Usage!$C$5:$C$11,0),MATCH(UsagePerHour!DG$4,Usage!$D$3:$ABF$3,0)),"")</f>
        <v>3.3513985526768049</v>
      </c>
      <c r="DH109" s="6">
        <f>IFERROR(INDEX(Sales!$D$5:$ABF$18,MATCH(UsagePerHour!$B109,Sales!$C$5:$C$18,0),MATCH(UsagePerHour!DH$4,Sales!$D$3:$ABF$3,0))/DH$2*INDEX(Usage!$D$5:$ABF$11,MATCH(UsagePerHour!$B$100,Usage!$C$5:$C$11,0),MATCH(UsagePerHour!DH$4,Usage!$D$3:$ABF$3,0)),"")</f>
        <v>4.9703956133338938</v>
      </c>
      <c r="DI109" s="6">
        <f>IFERROR(INDEX(Sales!$D$5:$ABF$18,MATCH(UsagePerHour!$B109,Sales!$C$5:$C$18,0),MATCH(UsagePerHour!DI$4,Sales!$D$3:$ABF$3,0))/DI$2*INDEX(Usage!$D$5:$ABF$11,MATCH(UsagePerHour!$B$100,Usage!$C$5:$C$11,0),MATCH(UsagePerHour!DI$4,Usage!$D$3:$ABF$3,0)),"")</f>
        <v>20.088861983716733</v>
      </c>
      <c r="DJ109" s="6">
        <f>IFERROR(INDEX(Sales!$D$5:$ABF$18,MATCH(UsagePerHour!$B109,Sales!$C$5:$C$18,0),MATCH(UsagePerHour!DJ$4,Sales!$D$3:$ABF$3,0))/DJ$2*INDEX(Usage!$D$5:$ABF$11,MATCH(UsagePerHour!$B$100,Usage!$C$5:$C$11,0),MATCH(UsagePerHour!DJ$4,Usage!$D$3:$ABF$3,0)),"")</f>
        <v>7.3497014704272159</v>
      </c>
      <c r="DK109" s="6">
        <f>IFERROR(INDEX(Sales!$D$5:$ABF$18,MATCH(UsagePerHour!$B109,Sales!$C$5:$C$18,0),MATCH(UsagePerHour!DK$4,Sales!$D$3:$ABF$3,0))/DK$2*INDEX(Usage!$D$5:$ABF$11,MATCH(UsagePerHour!$B$100,Usage!$C$5:$C$11,0),MATCH(UsagePerHour!DK$4,Usage!$D$3:$ABF$3,0)),"")</f>
        <v>10.492227077493022</v>
      </c>
      <c r="DL109" s="6">
        <f>IFERROR(INDEX(Sales!$D$5:$ABF$18,MATCH(UsagePerHour!$B109,Sales!$C$5:$C$18,0),MATCH(UsagePerHour!DL$4,Sales!$D$3:$ABF$3,0))/DL$2*INDEX(Usage!$D$5:$ABF$11,MATCH(UsagePerHour!$B$100,Usage!$C$5:$C$11,0),MATCH(UsagePerHour!DL$4,Usage!$D$3:$ABF$3,0)),"")</f>
        <v>11.837526867866337</v>
      </c>
      <c r="DM109" s="6">
        <f>IFERROR(INDEX(Sales!$D$5:$ABF$18,MATCH(UsagePerHour!$B109,Sales!$C$5:$C$18,0),MATCH(UsagePerHour!DM$4,Sales!$D$3:$ABF$3,0))/DM$2*INDEX(Usage!$D$5:$ABF$11,MATCH(UsagePerHour!$B$100,Usage!$C$5:$C$11,0),MATCH(UsagePerHour!DM$4,Usage!$D$3:$ABF$3,0)),"")</f>
        <v>6.2787417554540843</v>
      </c>
      <c r="DN109" s="6">
        <f>IFERROR(INDEX(Sales!$D$5:$ABF$18,MATCH(UsagePerHour!$B109,Sales!$C$5:$C$18,0),MATCH(UsagePerHour!DN$4,Sales!$D$3:$ABF$3,0))/DN$2*INDEX(Usage!$D$5:$ABF$11,MATCH(UsagePerHour!$B$100,Usage!$C$5:$C$11,0),MATCH(UsagePerHour!DN$4,Usage!$D$3:$ABF$3,0)),"")</f>
        <v>14.859529597572116</v>
      </c>
      <c r="DO109" s="6">
        <f>IFERROR(INDEX(Sales!$D$5:$ABF$18,MATCH(UsagePerHour!$B109,Sales!$C$5:$C$18,0),MATCH(UsagePerHour!DO$4,Sales!$D$3:$ABF$3,0))/DO$2*INDEX(Usage!$D$5:$ABF$11,MATCH(UsagePerHour!$B$100,Usage!$C$5:$C$11,0),MATCH(UsagePerHour!DO$4,Usage!$D$3:$ABF$3,0)),"")</f>
        <v>6.8641224875992775</v>
      </c>
      <c r="DP109" s="6">
        <f>IFERROR(INDEX(Sales!$D$5:$ABF$18,MATCH(UsagePerHour!$B109,Sales!$C$5:$C$18,0),MATCH(UsagePerHour!DP$4,Sales!$D$3:$ABF$3,0))/DP$2*INDEX(Usage!$D$5:$ABF$11,MATCH(UsagePerHour!$B$100,Usage!$C$5:$C$11,0),MATCH(UsagePerHour!DP$4,Usage!$D$3:$ABF$3,0)),"")</f>
        <v>37.766330285496117</v>
      </c>
      <c r="DQ109" s="6">
        <f>IFERROR(INDEX(Sales!$D$5:$ABF$18,MATCH(UsagePerHour!$B109,Sales!$C$5:$C$18,0),MATCH(UsagePerHour!DQ$4,Sales!$D$3:$ABF$3,0))/DQ$2*INDEX(Usage!$D$5:$ABF$11,MATCH(UsagePerHour!$B$100,Usage!$C$5:$C$11,0),MATCH(UsagePerHour!DQ$4,Usage!$D$3:$ABF$3,0)),"")</f>
        <v>11.339760953335869</v>
      </c>
      <c r="DR109" s="6">
        <f>IFERROR(INDEX(Sales!$D$5:$ABF$18,MATCH(UsagePerHour!$B109,Sales!$C$5:$C$18,0),MATCH(UsagePerHour!DR$4,Sales!$D$3:$ABF$3,0))/DR$2*INDEX(Usage!$D$5:$ABF$11,MATCH(UsagePerHour!$B$100,Usage!$C$5:$C$11,0),MATCH(UsagePerHour!DR$4,Usage!$D$3:$ABF$3,0)),"")</f>
        <v>10.68616940366163</v>
      </c>
      <c r="DS109" s="6">
        <f>IFERROR(INDEX(Sales!$D$5:$ABF$18,MATCH(UsagePerHour!$B109,Sales!$C$5:$C$18,0),MATCH(UsagePerHour!DS$4,Sales!$D$3:$ABF$3,0))/DS$2*INDEX(Usage!$D$5:$ABF$11,MATCH(UsagePerHour!$B$100,Usage!$C$5:$C$11,0),MATCH(UsagePerHour!DS$4,Usage!$D$3:$ABF$3,0)),"")</f>
        <v>7.6658868949271213</v>
      </c>
      <c r="DT109" s="6">
        <f>IFERROR(INDEX(Sales!$D$5:$ABF$18,MATCH(UsagePerHour!$B109,Sales!$C$5:$C$18,0),MATCH(UsagePerHour!DT$4,Sales!$D$3:$ABF$3,0))/DT$2*INDEX(Usage!$D$5:$ABF$11,MATCH(UsagePerHour!$B$100,Usage!$C$5:$C$11,0),MATCH(UsagePerHour!DT$4,Usage!$D$3:$ABF$3,0)),"")</f>
        <v>6.7446586444007854</v>
      </c>
      <c r="DU109" s="6">
        <f>IFERROR(INDEX(Sales!$D$5:$ABF$18,MATCH(UsagePerHour!$B109,Sales!$C$5:$C$18,0),MATCH(UsagePerHour!DU$4,Sales!$D$3:$ABF$3,0))/DU$2*INDEX(Usage!$D$5:$ABF$11,MATCH(UsagePerHour!$B$100,Usage!$C$5:$C$11,0),MATCH(UsagePerHour!DU$4,Usage!$D$3:$ABF$3,0)),"")</f>
        <v>6.5523076364428627</v>
      </c>
      <c r="DV109" s="6">
        <f>IFERROR(INDEX(Sales!$D$5:$ABF$18,MATCH(UsagePerHour!$B109,Sales!$C$5:$C$18,0),MATCH(UsagePerHour!DV$4,Sales!$D$3:$ABF$3,0))/DV$2*INDEX(Usage!$D$5:$ABF$11,MATCH(UsagePerHour!$B$100,Usage!$C$5:$C$11,0),MATCH(UsagePerHour!DV$4,Usage!$D$3:$ABF$3,0)),"")</f>
        <v>3.7457777777777781</v>
      </c>
      <c r="DW109" s="6">
        <f>IFERROR(INDEX(Sales!$D$5:$ABF$18,MATCH(UsagePerHour!$B109,Sales!$C$5:$C$18,0),MATCH(UsagePerHour!DW$4,Sales!$D$3:$ABF$3,0))/DW$2*INDEX(Usage!$D$5:$ABF$11,MATCH(UsagePerHour!$B$100,Usage!$C$5:$C$11,0),MATCH(UsagePerHour!DW$4,Usage!$D$3:$ABF$3,0)),"")</f>
        <v>50.141878752008111</v>
      </c>
      <c r="DX109" s="6">
        <f>IFERROR(INDEX(Sales!$D$5:$ABF$18,MATCH(UsagePerHour!$B109,Sales!$C$5:$C$18,0),MATCH(UsagePerHour!DX$4,Sales!$D$3:$ABF$3,0))/DX$2*INDEX(Usage!$D$5:$ABF$11,MATCH(UsagePerHour!$B$100,Usage!$C$5:$C$11,0),MATCH(UsagePerHour!DX$4,Usage!$D$3:$ABF$3,0)),"")</f>
        <v>10.233113964144485</v>
      </c>
      <c r="DY109" s="6">
        <f>IFERROR(INDEX(Sales!$D$5:$ABF$18,MATCH(UsagePerHour!$B109,Sales!$C$5:$C$18,0),MATCH(UsagePerHour!DY$4,Sales!$D$3:$ABF$3,0))/DY$2*INDEX(Usage!$D$5:$ABF$11,MATCH(UsagePerHour!$B$100,Usage!$C$5:$C$11,0),MATCH(UsagePerHour!DY$4,Usage!$D$3:$ABF$3,0)),"")</f>
        <v>6.0886034801062312</v>
      </c>
      <c r="DZ109" s="6">
        <f>IFERROR(INDEX(Sales!$D$5:$ABF$18,MATCH(UsagePerHour!$B109,Sales!$C$5:$C$18,0),MATCH(UsagePerHour!DZ$4,Sales!$D$3:$ABF$3,0))/DZ$2*INDEX(Usage!$D$5:$ABF$11,MATCH(UsagePerHour!$B$100,Usage!$C$5:$C$11,0),MATCH(UsagePerHour!DZ$4,Usage!$D$3:$ABF$3,0)),"")</f>
        <v>8.4201176918461158</v>
      </c>
      <c r="EA109" s="6">
        <f>IFERROR(INDEX(Sales!$D$5:$ABF$18,MATCH(UsagePerHour!$B109,Sales!$C$5:$C$18,0),MATCH(UsagePerHour!EA$4,Sales!$D$3:$ABF$3,0))/EA$2*INDEX(Usage!$D$5:$ABF$11,MATCH(UsagePerHour!$B$100,Usage!$C$5:$C$11,0),MATCH(UsagePerHour!EA$4,Usage!$D$3:$ABF$3,0)),"")</f>
        <v>8.4385463708067547</v>
      </c>
      <c r="EB109" s="6">
        <f>IFERROR(INDEX(Sales!$D$5:$ABF$18,MATCH(UsagePerHour!$B109,Sales!$C$5:$C$18,0),MATCH(UsagePerHour!EB$4,Sales!$D$3:$ABF$3,0))/EB$2*INDEX(Usage!$D$5:$ABF$11,MATCH(UsagePerHour!$B$100,Usage!$C$5:$C$11,0),MATCH(UsagePerHour!EB$4,Usage!$D$3:$ABF$3,0)),"")</f>
        <v>2.6035899255054984</v>
      </c>
      <c r="EC109" s="6">
        <f>IFERROR(INDEX(Sales!$D$5:$ABF$18,MATCH(UsagePerHour!$B109,Sales!$C$5:$C$18,0),MATCH(UsagePerHour!EC$4,Sales!$D$3:$ABF$3,0))/EC$2*INDEX(Usage!$D$5:$ABF$11,MATCH(UsagePerHour!$B$100,Usage!$C$5:$C$11,0),MATCH(UsagePerHour!EC$4,Usage!$D$3:$ABF$3,0)),"")</f>
        <v>4.0818370382786142</v>
      </c>
      <c r="ED109" s="6">
        <f>IFERROR(INDEX(Sales!$D$5:$ABF$18,MATCH(UsagePerHour!$B109,Sales!$C$5:$C$18,0),MATCH(UsagePerHour!ED$4,Sales!$D$3:$ABF$3,0))/ED$2*INDEX(Usage!$D$5:$ABF$11,MATCH(UsagePerHour!$B$100,Usage!$C$5:$C$11,0),MATCH(UsagePerHour!ED$4,Usage!$D$3:$ABF$3,0)),"")</f>
        <v>4.0735657257536753</v>
      </c>
      <c r="EE109" s="6">
        <f>IFERROR(INDEX(Sales!$D$5:$ABF$18,MATCH(UsagePerHour!$B109,Sales!$C$5:$C$18,0),MATCH(UsagePerHour!EE$4,Sales!$D$3:$ABF$3,0))/EE$2*INDEX(Usage!$D$5:$ABF$11,MATCH(UsagePerHour!$B$100,Usage!$C$5:$C$11,0),MATCH(UsagePerHour!EE$4,Usage!$D$3:$ABF$3,0)),"")</f>
        <v>13.189619648755599</v>
      </c>
      <c r="EF109" s="6">
        <f>IFERROR(INDEX(Sales!$D$5:$ABF$18,MATCH(UsagePerHour!$B109,Sales!$C$5:$C$18,0),MATCH(UsagePerHour!EF$4,Sales!$D$3:$ABF$3,0))/EF$2*INDEX(Usage!$D$5:$ABF$11,MATCH(UsagePerHour!$B$100,Usage!$C$5:$C$11,0),MATCH(UsagePerHour!EF$4,Usage!$D$3:$ABF$3,0)),"")</f>
        <v>3.968240633449208</v>
      </c>
      <c r="EG109" s="6">
        <f>IFERROR(INDEX(Sales!$D$5:$ABF$18,MATCH(UsagePerHour!$B109,Sales!$C$5:$C$18,0),MATCH(UsagePerHour!EG$4,Sales!$D$3:$ABF$3,0))/EG$2*INDEX(Usage!$D$5:$ABF$11,MATCH(UsagePerHour!$B$100,Usage!$C$5:$C$11,0),MATCH(UsagePerHour!EG$4,Usage!$D$3:$ABF$3,0)),"")</f>
        <v>5.2890089427944424</v>
      </c>
      <c r="EH109" s="6">
        <f>IFERROR(INDEX(Sales!$D$5:$ABF$18,MATCH(UsagePerHour!$B109,Sales!$C$5:$C$18,0),MATCH(UsagePerHour!EH$4,Sales!$D$3:$ABF$3,0))/EH$2*INDEX(Usage!$D$5:$ABF$11,MATCH(UsagePerHour!$B$100,Usage!$C$5:$C$11,0),MATCH(UsagePerHour!EH$4,Usage!$D$3:$ABF$3,0)),"")</f>
        <v>8.2374167776298268</v>
      </c>
      <c r="EI109" s="6">
        <f>IFERROR(INDEX(Sales!$D$5:$ABF$18,MATCH(UsagePerHour!$B109,Sales!$C$5:$C$18,0),MATCH(UsagePerHour!EI$4,Sales!$D$3:$ABF$3,0))/EI$2*INDEX(Usage!$D$5:$ABF$11,MATCH(UsagePerHour!$B$100,Usage!$C$5:$C$11,0),MATCH(UsagePerHour!EI$4,Usage!$D$3:$ABF$3,0)),"")</f>
        <v>11.859878957856669</v>
      </c>
      <c r="EJ109" s="6">
        <f>IFERROR(INDEX(Sales!$D$5:$ABF$18,MATCH(UsagePerHour!$B109,Sales!$C$5:$C$18,0),MATCH(UsagePerHour!EJ$4,Sales!$D$3:$ABF$3,0))/EJ$2*INDEX(Usage!$D$5:$ABF$11,MATCH(UsagePerHour!$B$100,Usage!$C$5:$C$11,0),MATCH(UsagePerHour!EJ$4,Usage!$D$3:$ABF$3,0)),"")</f>
        <v>3.0292087947359971</v>
      </c>
      <c r="EK109" s="6">
        <f>IFERROR(INDEX(Sales!$D$5:$ABF$18,MATCH(UsagePerHour!$B109,Sales!$C$5:$C$18,0),MATCH(UsagePerHour!EK$4,Sales!$D$3:$ABF$3,0))/EK$2*INDEX(Usage!$D$5:$ABF$11,MATCH(UsagePerHour!$B$100,Usage!$C$5:$C$11,0),MATCH(UsagePerHour!EK$4,Usage!$D$3:$ABF$3,0)),"")</f>
        <v>26.644165269211459</v>
      </c>
      <c r="EL109" s="6">
        <f>IFERROR(INDEX(Sales!$D$5:$ABF$18,MATCH(UsagePerHour!$B109,Sales!$C$5:$C$18,0),MATCH(UsagePerHour!EL$4,Sales!$D$3:$ABF$3,0))/EL$2*INDEX(Usage!$D$5:$ABF$11,MATCH(UsagePerHour!$B$100,Usage!$C$5:$C$11,0),MATCH(UsagePerHour!EL$4,Usage!$D$3:$ABF$3,0)),"")</f>
        <v>6.1119417031918042</v>
      </c>
      <c r="EM109" s="6">
        <f>IFERROR(INDEX(Sales!$D$5:$ABF$18,MATCH(UsagePerHour!$B109,Sales!$C$5:$C$18,0),MATCH(UsagePerHour!EM$4,Sales!$D$3:$ABF$3,0))/EM$2*INDEX(Usage!$D$5:$ABF$11,MATCH(UsagePerHour!$B$100,Usage!$C$5:$C$11,0),MATCH(UsagePerHour!EM$4,Usage!$D$3:$ABF$3,0)),"")</f>
        <v>10.844083006169377</v>
      </c>
      <c r="EN109" s="6">
        <f>IFERROR(INDEX(Sales!$D$5:$ABF$18,MATCH(UsagePerHour!$B109,Sales!$C$5:$C$18,0),MATCH(UsagePerHour!EN$4,Sales!$D$3:$ABF$3,0))/EN$2*INDEX(Usage!$D$5:$ABF$11,MATCH(UsagePerHour!$B$100,Usage!$C$5:$C$11,0),MATCH(UsagePerHour!EN$4,Usage!$D$3:$ABF$3,0)),"")</f>
        <v>6.2591115070297061</v>
      </c>
      <c r="EO109" s="6">
        <f>IFERROR(INDEX(Sales!$D$5:$ABF$18,MATCH(UsagePerHour!$B109,Sales!$C$5:$C$18,0),MATCH(UsagePerHour!EO$4,Sales!$D$3:$ABF$3,0))/EO$2*INDEX(Usage!$D$5:$ABF$11,MATCH(UsagePerHour!$B$100,Usage!$C$5:$C$11,0),MATCH(UsagePerHour!EO$4,Usage!$D$3:$ABF$3,0)),"")</f>
        <v>5.860973152267924</v>
      </c>
      <c r="EP109" s="6">
        <f>IFERROR(INDEX(Sales!$D$5:$ABF$18,MATCH(UsagePerHour!$B109,Sales!$C$5:$C$18,0),MATCH(UsagePerHour!EP$4,Sales!$D$3:$ABF$3,0))/EP$2*INDEX(Usage!$D$5:$ABF$11,MATCH(UsagePerHour!$B$100,Usage!$C$5:$C$11,0),MATCH(UsagePerHour!EP$4,Usage!$D$3:$ABF$3,0)),"")</f>
        <v>6.1543090396887763</v>
      </c>
      <c r="EQ109" s="6">
        <f>IFERROR(INDEX(Sales!$D$5:$ABF$18,MATCH(UsagePerHour!$B109,Sales!$C$5:$C$18,0),MATCH(UsagePerHour!EQ$4,Sales!$D$3:$ABF$3,0))/EQ$2*INDEX(Usage!$D$5:$ABF$11,MATCH(UsagePerHour!$B$100,Usage!$C$5:$C$11,0),MATCH(UsagePerHour!EQ$4,Usage!$D$3:$ABF$3,0)),"")</f>
        <v>8.5178752352004636</v>
      </c>
      <c r="ER109" s="6">
        <f>IFERROR(INDEX(Sales!$D$5:$ABF$18,MATCH(UsagePerHour!$B109,Sales!$C$5:$C$18,0),MATCH(UsagePerHour!ER$4,Sales!$D$3:$ABF$3,0))/ER$2*INDEX(Usage!$D$5:$ABF$11,MATCH(UsagePerHour!$B$100,Usage!$C$5:$C$11,0),MATCH(UsagePerHour!ER$4,Usage!$D$3:$ABF$3,0)),"")</f>
        <v>49.517745082529139</v>
      </c>
      <c r="ES109" s="6">
        <f>IFERROR(INDEX(Sales!$D$5:$ABF$18,MATCH(UsagePerHour!$B109,Sales!$C$5:$C$18,0),MATCH(UsagePerHour!ES$4,Sales!$D$3:$ABF$3,0))/ES$2*INDEX(Usage!$D$5:$ABF$11,MATCH(UsagePerHour!$B$100,Usage!$C$5:$C$11,0),MATCH(UsagePerHour!ES$4,Usage!$D$3:$ABF$3,0)),"")</f>
        <v>9.0007764671894002</v>
      </c>
      <c r="ET109" s="6">
        <f>IFERROR(INDEX(Sales!$D$5:$ABF$18,MATCH(UsagePerHour!$B109,Sales!$C$5:$C$18,0),MATCH(UsagePerHour!ET$4,Sales!$D$3:$ABF$3,0))/ET$2*INDEX(Usage!$D$5:$ABF$11,MATCH(UsagePerHour!$B$100,Usage!$C$5:$C$11,0),MATCH(UsagePerHour!ET$4,Usage!$D$3:$ABF$3,0)),"")</f>
        <v>4.2415110560299363</v>
      </c>
      <c r="EU109" s="6">
        <f>IFERROR(INDEX(Sales!$D$5:$ABF$18,MATCH(UsagePerHour!$B109,Sales!$C$5:$C$18,0),MATCH(UsagePerHour!EU$4,Sales!$D$3:$ABF$3,0))/EU$2*INDEX(Usage!$D$5:$ABF$11,MATCH(UsagePerHour!$B$100,Usage!$C$5:$C$11,0),MATCH(UsagePerHour!EU$4,Usage!$D$3:$ABF$3,0)),"")</f>
        <v>25.244055689651017</v>
      </c>
      <c r="EV109" s="6">
        <f>IFERROR(INDEX(Sales!$D$5:$ABF$18,MATCH(UsagePerHour!$B109,Sales!$C$5:$C$18,0),MATCH(UsagePerHour!EV$4,Sales!$D$3:$ABF$3,0))/EV$2*INDEX(Usage!$D$5:$ABF$11,MATCH(UsagePerHour!$B$100,Usage!$C$5:$C$11,0),MATCH(UsagePerHour!EV$4,Usage!$D$3:$ABF$3,0)),"")</f>
        <v>5.6020117436993377</v>
      </c>
      <c r="EW109" s="6">
        <f>IFERROR(INDEX(Sales!$D$5:$ABF$18,MATCH(UsagePerHour!$B109,Sales!$C$5:$C$18,0),MATCH(UsagePerHour!EW$4,Sales!$D$3:$ABF$3,0))/EW$2*INDEX(Usage!$D$5:$ABF$11,MATCH(UsagePerHour!$B$100,Usage!$C$5:$C$11,0),MATCH(UsagePerHour!EW$4,Usage!$D$3:$ABF$3,0)),"")</f>
        <v>11.64584468079007</v>
      </c>
      <c r="EX109" s="6">
        <f>IFERROR(INDEX(Sales!$D$5:$ABF$18,MATCH(UsagePerHour!$B109,Sales!$C$5:$C$18,0),MATCH(UsagePerHour!EX$4,Sales!$D$3:$ABF$3,0))/EX$2*INDEX(Usage!$D$5:$ABF$11,MATCH(UsagePerHour!$B$100,Usage!$C$5:$C$11,0),MATCH(UsagePerHour!EX$4,Usage!$D$3:$ABF$3,0)),"")</f>
        <v>3.9466088670493935</v>
      </c>
      <c r="EY109" s="6">
        <f>IFERROR(INDEX(Sales!$D$5:$ABF$18,MATCH(UsagePerHour!$B109,Sales!$C$5:$C$18,0),MATCH(UsagePerHour!EY$4,Sales!$D$3:$ABF$3,0))/EY$2*INDEX(Usage!$D$5:$ABF$11,MATCH(UsagePerHour!$B$100,Usage!$C$5:$C$11,0),MATCH(UsagePerHour!EY$4,Usage!$D$3:$ABF$3,0)),"")</f>
        <v>25.678177645099833</v>
      </c>
      <c r="EZ109" s="6">
        <f>IFERROR(INDEX(Sales!$D$5:$ABF$18,MATCH(UsagePerHour!$B109,Sales!$C$5:$C$18,0),MATCH(UsagePerHour!EZ$4,Sales!$D$3:$ABF$3,0))/EZ$2*INDEX(Usage!$D$5:$ABF$11,MATCH(UsagePerHour!$B$100,Usage!$C$5:$C$11,0),MATCH(UsagePerHour!EZ$4,Usage!$D$3:$ABF$3,0)),"")</f>
        <v>7.5837306865426921</v>
      </c>
      <c r="FA109" s="6">
        <f>IFERROR(INDEX(Sales!$D$5:$ABF$18,MATCH(UsagePerHour!$B109,Sales!$C$5:$C$18,0),MATCH(UsagePerHour!FA$4,Sales!$D$3:$ABF$3,0))/FA$2*INDEX(Usage!$D$5:$ABF$11,MATCH(UsagePerHour!$B$100,Usage!$C$5:$C$11,0),MATCH(UsagePerHour!FA$4,Usage!$D$3:$ABF$3,0)),"")</f>
        <v>9.828801052818898</v>
      </c>
      <c r="FB109" s="6">
        <f>IFERROR(INDEX(Sales!$D$5:$ABF$18,MATCH(UsagePerHour!$B109,Sales!$C$5:$C$18,0),MATCH(UsagePerHour!FB$4,Sales!$D$3:$ABF$3,0))/FB$2*INDEX(Usage!$D$5:$ABF$11,MATCH(UsagePerHour!$B$100,Usage!$C$5:$C$11,0),MATCH(UsagePerHour!FB$4,Usage!$D$3:$ABF$3,0)),"")</f>
        <v>3.9350873755638012</v>
      </c>
      <c r="FC109" s="6">
        <f>IFERROR(INDEX(Sales!$D$5:$ABF$18,MATCH(UsagePerHour!$B109,Sales!$C$5:$C$18,0),MATCH(UsagePerHour!FC$4,Sales!$D$3:$ABF$3,0))/FC$2*INDEX(Usage!$D$5:$ABF$11,MATCH(UsagePerHour!$B$100,Usage!$C$5:$C$11,0),MATCH(UsagePerHour!FC$4,Usage!$D$3:$ABF$3,0)),"")</f>
        <v>5.4680501075540935</v>
      </c>
      <c r="FD109" s="6">
        <f>IFERROR(INDEX(Sales!$D$5:$ABF$18,MATCH(UsagePerHour!$B109,Sales!$C$5:$C$18,0),MATCH(UsagePerHour!FD$4,Sales!$D$3:$ABF$3,0))/FD$2*INDEX(Usage!$D$5:$ABF$11,MATCH(UsagePerHour!$B$100,Usage!$C$5:$C$11,0),MATCH(UsagePerHour!FD$4,Usage!$D$3:$ABF$3,0)),"")</f>
        <v>0.8745892308683606</v>
      </c>
      <c r="FE109" s="6">
        <f>IFERROR(INDEX(Sales!$D$5:$ABF$18,MATCH(UsagePerHour!$B109,Sales!$C$5:$C$18,0),MATCH(UsagePerHour!FE$4,Sales!$D$3:$ABF$3,0))/FE$2*INDEX(Usage!$D$5:$ABF$11,MATCH(UsagePerHour!$B$100,Usage!$C$5:$C$11,0),MATCH(UsagePerHour!FE$4,Usage!$D$3:$ABF$3,0)),"")</f>
        <v>10.897051637074442</v>
      </c>
      <c r="FF109" s="6">
        <f>IFERROR(INDEX(Sales!$D$5:$ABF$18,MATCH(UsagePerHour!$B109,Sales!$C$5:$C$18,0),MATCH(UsagePerHour!FF$4,Sales!$D$3:$ABF$3,0))/FF$2*INDEX(Usage!$D$5:$ABF$11,MATCH(UsagePerHour!$B$100,Usage!$C$5:$C$11,0),MATCH(UsagePerHour!FF$4,Usage!$D$3:$ABF$3,0)),"")</f>
        <v>18.686111385134765</v>
      </c>
      <c r="FG109" s="6">
        <f>IFERROR(INDEX(Sales!$D$5:$ABF$18,MATCH(UsagePerHour!$B109,Sales!$C$5:$C$18,0),MATCH(UsagePerHour!FG$4,Sales!$D$3:$ABF$3,0))/FG$2*INDEX(Usage!$D$5:$ABF$11,MATCH(UsagePerHour!$B$100,Usage!$C$5:$C$11,0),MATCH(UsagePerHour!FG$4,Usage!$D$3:$ABF$3,0)),"")</f>
        <v>10.875691367208979</v>
      </c>
      <c r="FH109" s="6">
        <f>IFERROR(INDEX(Sales!$D$5:$ABF$18,MATCH(UsagePerHour!$B109,Sales!$C$5:$C$18,0),MATCH(UsagePerHour!FH$4,Sales!$D$3:$ABF$3,0))/FH$2*INDEX(Usage!$D$5:$ABF$11,MATCH(UsagePerHour!$B$100,Usage!$C$5:$C$11,0),MATCH(UsagePerHour!FH$4,Usage!$D$3:$ABF$3,0)),"")</f>
        <v>5.3722140526630211</v>
      </c>
      <c r="FI109" s="6">
        <f>IFERROR(INDEX(Sales!$D$5:$ABF$18,MATCH(UsagePerHour!$B109,Sales!$C$5:$C$18,0),MATCH(UsagePerHour!FI$4,Sales!$D$3:$ABF$3,0))/FI$2*INDEX(Usage!$D$5:$ABF$11,MATCH(UsagePerHour!$B$100,Usage!$C$5:$C$11,0),MATCH(UsagePerHour!FI$4,Usage!$D$3:$ABF$3,0)),"")</f>
        <v>14.31558324943539</v>
      </c>
      <c r="FJ109" s="6">
        <f>IFERROR(INDEX(Sales!$D$5:$ABF$18,MATCH(UsagePerHour!$B109,Sales!$C$5:$C$18,0),MATCH(UsagePerHour!FJ$4,Sales!$D$3:$ABF$3,0))/FJ$2*INDEX(Usage!$D$5:$ABF$11,MATCH(UsagePerHour!$B$100,Usage!$C$5:$C$11,0),MATCH(UsagePerHour!FJ$4,Usage!$D$3:$ABF$3,0)),"")</f>
        <v>9.1211885779854889</v>
      </c>
      <c r="FK109" s="6">
        <f>IFERROR(INDEX(Sales!$D$5:$ABF$18,MATCH(UsagePerHour!$B109,Sales!$C$5:$C$18,0),MATCH(UsagePerHour!FK$4,Sales!$D$3:$ABF$3,0))/FK$2*INDEX(Usage!$D$5:$ABF$11,MATCH(UsagePerHour!$B$100,Usage!$C$5:$C$11,0),MATCH(UsagePerHour!FK$4,Usage!$D$3:$ABF$3,0)),"")</f>
        <v>3.4753403404497085</v>
      </c>
      <c r="FL109" s="6">
        <f>IFERROR(INDEX(Sales!$D$5:$ABF$18,MATCH(UsagePerHour!$B109,Sales!$C$5:$C$18,0),MATCH(UsagePerHour!FL$4,Sales!$D$3:$ABF$3,0))/FL$2*INDEX(Usage!$D$5:$ABF$11,MATCH(UsagePerHour!$B$100,Usage!$C$5:$C$11,0),MATCH(UsagePerHour!FL$4,Usage!$D$3:$ABF$3,0)),"")</f>
        <v>6.9150675667516035</v>
      </c>
      <c r="FM109" s="6">
        <f>IFERROR(INDEX(Sales!$D$5:$ABF$18,MATCH(UsagePerHour!$B109,Sales!$C$5:$C$18,0),MATCH(UsagePerHour!FM$4,Sales!$D$3:$ABF$3,0))/FM$2*INDEX(Usage!$D$5:$ABF$11,MATCH(UsagePerHour!$B$100,Usage!$C$5:$C$11,0),MATCH(UsagePerHour!FM$4,Usage!$D$3:$ABF$3,0)),"")</f>
        <v>30.485947124240617</v>
      </c>
      <c r="FN109" s="6">
        <f>IFERROR(INDEX(Sales!$D$5:$ABF$18,MATCH(UsagePerHour!$B109,Sales!$C$5:$C$18,0),MATCH(UsagePerHour!FN$4,Sales!$D$3:$ABF$3,0))/FN$2*INDEX(Usage!$D$5:$ABF$11,MATCH(UsagePerHour!$B$100,Usage!$C$5:$C$11,0),MATCH(UsagePerHour!FN$4,Usage!$D$3:$ABF$3,0)),"")</f>
        <v>6.3126806828727657</v>
      </c>
      <c r="FO109" s="6">
        <f>IFERROR(INDEX(Sales!$D$5:$ABF$18,MATCH(UsagePerHour!$B109,Sales!$C$5:$C$18,0),MATCH(UsagePerHour!FO$4,Sales!$D$3:$ABF$3,0))/FO$2*INDEX(Usage!$D$5:$ABF$11,MATCH(UsagePerHour!$B$100,Usage!$C$5:$C$11,0),MATCH(UsagePerHour!FO$4,Usage!$D$3:$ABF$3,0)),"")</f>
        <v>7.4047875201721354</v>
      </c>
      <c r="FP109" s="6">
        <f>IFERROR(INDEX(Sales!$D$5:$ABF$18,MATCH(UsagePerHour!$B109,Sales!$C$5:$C$18,0),MATCH(UsagePerHour!FP$4,Sales!$D$3:$ABF$3,0))/FP$2*INDEX(Usage!$D$5:$ABF$11,MATCH(UsagePerHour!$B$100,Usage!$C$5:$C$11,0),MATCH(UsagePerHour!FP$4,Usage!$D$3:$ABF$3,0)),"")</f>
        <v>14.11159161341225</v>
      </c>
      <c r="FQ109" s="6">
        <f>IFERROR(INDEX(Sales!$D$5:$ABF$18,MATCH(UsagePerHour!$B109,Sales!$C$5:$C$18,0),MATCH(UsagePerHour!FQ$4,Sales!$D$3:$ABF$3,0))/FQ$2*INDEX(Usage!$D$5:$ABF$11,MATCH(UsagePerHour!$B$100,Usage!$C$5:$C$11,0),MATCH(UsagePerHour!FQ$4,Usage!$D$3:$ABF$3,0)),"")</f>
        <v>15.942352607633216</v>
      </c>
      <c r="FR109" s="6">
        <f>IFERROR(INDEX(Sales!$D$5:$ABF$18,MATCH(UsagePerHour!$B109,Sales!$C$5:$C$18,0),MATCH(UsagePerHour!FR$4,Sales!$D$3:$ABF$3,0))/FR$2*INDEX(Usage!$D$5:$ABF$11,MATCH(UsagePerHour!$B$100,Usage!$C$5:$C$11,0),MATCH(UsagePerHour!FR$4,Usage!$D$3:$ABF$3,0)),"")</f>
        <v>7.7546615266841643</v>
      </c>
      <c r="FS109" s="6">
        <f>IFERROR(INDEX(Sales!$D$5:$ABF$18,MATCH(UsagePerHour!$B109,Sales!$C$5:$C$18,0),MATCH(UsagePerHour!FS$4,Sales!$D$3:$ABF$3,0))/FS$2*INDEX(Usage!$D$5:$ABF$11,MATCH(UsagePerHour!$B$100,Usage!$C$5:$C$11,0),MATCH(UsagePerHour!FS$4,Usage!$D$3:$ABF$3,0)),"")</f>
        <v>9.3941792020928698</v>
      </c>
      <c r="FT109" s="6">
        <f>IFERROR(INDEX(Sales!$D$5:$ABF$18,MATCH(UsagePerHour!$B109,Sales!$C$5:$C$18,0),MATCH(UsagePerHour!FT$4,Sales!$D$3:$ABF$3,0))/FT$2*INDEX(Usage!$D$5:$ABF$11,MATCH(UsagePerHour!$B$100,Usage!$C$5:$C$11,0),MATCH(UsagePerHour!FT$4,Usage!$D$3:$ABF$3,0)),"")</f>
        <v>32.999721134647352</v>
      </c>
      <c r="FU109" s="6">
        <f>IFERROR(INDEX(Sales!$D$5:$ABF$18,MATCH(UsagePerHour!$B109,Sales!$C$5:$C$18,0),MATCH(UsagePerHour!FU$4,Sales!$D$3:$ABF$3,0))/FU$2*INDEX(Usage!$D$5:$ABF$11,MATCH(UsagePerHour!$B$100,Usage!$C$5:$C$11,0),MATCH(UsagePerHour!FU$4,Usage!$D$3:$ABF$3,0)),"")</f>
        <v>12.827600516414607</v>
      </c>
      <c r="FV109" s="6">
        <f>IFERROR(INDEX(Sales!$D$5:$ABF$18,MATCH(UsagePerHour!$B109,Sales!$C$5:$C$18,0),MATCH(UsagePerHour!FV$4,Sales!$D$3:$ABF$3,0))/FV$2*INDEX(Usage!$D$5:$ABF$11,MATCH(UsagePerHour!$B$100,Usage!$C$5:$C$11,0),MATCH(UsagePerHour!FV$4,Usage!$D$3:$ABF$3,0)),"")</f>
        <v>9.4696288258446497</v>
      </c>
      <c r="FW109" s="6">
        <f>IFERROR(INDEX(Sales!$D$5:$ABF$18,MATCH(UsagePerHour!$B109,Sales!$C$5:$C$18,0),MATCH(UsagePerHour!FW$4,Sales!$D$3:$ABF$3,0))/FW$2*INDEX(Usage!$D$5:$ABF$11,MATCH(UsagePerHour!$B$100,Usage!$C$5:$C$11,0),MATCH(UsagePerHour!FW$4,Usage!$D$3:$ABF$3,0)),"")</f>
        <v>10.422532870526451</v>
      </c>
      <c r="FX109" s="6">
        <f>IFERROR(INDEX(Sales!$D$5:$ABF$18,MATCH(UsagePerHour!$B109,Sales!$C$5:$C$18,0),MATCH(UsagePerHour!FX$4,Sales!$D$3:$ABF$3,0))/FX$2*INDEX(Usage!$D$5:$ABF$11,MATCH(UsagePerHour!$B$100,Usage!$C$5:$C$11,0),MATCH(UsagePerHour!FX$4,Usage!$D$3:$ABF$3,0)),"")</f>
        <v>7.786051583288633</v>
      </c>
      <c r="FY109" s="6">
        <f>IFERROR(INDEX(Sales!$D$5:$ABF$18,MATCH(UsagePerHour!$B109,Sales!$C$5:$C$18,0),MATCH(UsagePerHour!FY$4,Sales!$D$3:$ABF$3,0))/FY$2*INDEX(Usage!$D$5:$ABF$11,MATCH(UsagePerHour!$B$100,Usage!$C$5:$C$11,0),MATCH(UsagePerHour!FY$4,Usage!$D$3:$ABF$3,0)),"")</f>
        <v>6.5666284795739047</v>
      </c>
      <c r="FZ109" s="6">
        <f>IFERROR(INDEX(Sales!$D$5:$ABF$18,MATCH(UsagePerHour!$B109,Sales!$C$5:$C$18,0),MATCH(UsagePerHour!FZ$4,Sales!$D$3:$ABF$3,0))/FZ$2*INDEX(Usage!$D$5:$ABF$11,MATCH(UsagePerHour!$B$100,Usage!$C$5:$C$11,0),MATCH(UsagePerHour!FZ$4,Usage!$D$3:$ABF$3,0)),"")</f>
        <v>9.0101029345018286</v>
      </c>
      <c r="GA109" s="6">
        <f>IFERROR(INDEX(Sales!$D$5:$ABF$18,MATCH(UsagePerHour!$B109,Sales!$C$5:$C$18,0),MATCH(UsagePerHour!GA$4,Sales!$D$3:$ABF$3,0))/GA$2*INDEX(Usage!$D$5:$ABF$11,MATCH(UsagePerHour!$B$100,Usage!$C$5:$C$11,0),MATCH(UsagePerHour!GA$4,Usage!$D$3:$ABF$3,0)),"")</f>
        <v>52.992178430030066</v>
      </c>
      <c r="GB109" s="6">
        <f>IFERROR(INDEX(Sales!$D$5:$ABF$18,MATCH(UsagePerHour!$B109,Sales!$C$5:$C$18,0),MATCH(UsagePerHour!GB$4,Sales!$D$3:$ABF$3,0))/GB$2*INDEX(Usage!$D$5:$ABF$11,MATCH(UsagePerHour!$B$100,Usage!$C$5:$C$11,0),MATCH(UsagePerHour!GB$4,Usage!$D$3:$ABF$3,0)),"")</f>
        <v>0.42417156600748263</v>
      </c>
      <c r="GC109" s="6">
        <f>IFERROR(INDEX(Sales!$D$5:$ABF$18,MATCH(UsagePerHour!$B109,Sales!$C$5:$C$18,0),MATCH(UsagePerHour!GC$4,Sales!$D$3:$ABF$3,0))/GC$2*INDEX(Usage!$D$5:$ABF$11,MATCH(UsagePerHour!$B$100,Usage!$C$5:$C$11,0),MATCH(UsagePerHour!GC$4,Usage!$D$3:$ABF$3,0)),"")</f>
        <v>12.121777647865629</v>
      </c>
      <c r="GD109" s="6">
        <f>IFERROR(INDEX(Sales!$D$5:$ABF$18,MATCH(UsagePerHour!$B109,Sales!$C$5:$C$18,0),MATCH(UsagePerHour!GD$4,Sales!$D$3:$ABF$3,0))/GD$2*INDEX(Usage!$D$5:$ABF$11,MATCH(UsagePerHour!$B$100,Usage!$C$5:$C$11,0),MATCH(UsagePerHour!GD$4,Usage!$D$3:$ABF$3,0)),"")</f>
        <v>11.25236204299603</v>
      </c>
      <c r="GE109" s="6">
        <f>IFERROR(INDEX(Sales!$D$5:$ABF$18,MATCH(UsagePerHour!$B109,Sales!$C$5:$C$18,0),MATCH(UsagePerHour!GE$4,Sales!$D$3:$ABF$3,0))/GE$2*INDEX(Usage!$D$5:$ABF$11,MATCH(UsagePerHour!$B$100,Usage!$C$5:$C$11,0),MATCH(UsagePerHour!GE$4,Usage!$D$3:$ABF$3,0)),"")</f>
        <v>18.588470184571698</v>
      </c>
      <c r="GF109" s="6">
        <f>IFERROR(INDEX(Sales!$D$5:$ABF$18,MATCH(UsagePerHour!$B109,Sales!$C$5:$C$18,0),MATCH(UsagePerHour!GF$4,Sales!$D$3:$ABF$3,0))/GF$2*INDEX(Usage!$D$5:$ABF$11,MATCH(UsagePerHour!$B$100,Usage!$C$5:$C$11,0),MATCH(UsagePerHour!GF$4,Usage!$D$3:$ABF$3,0)),"")</f>
        <v>4.9178793284425346</v>
      </c>
      <c r="GG109" s="6">
        <f>IFERROR(INDEX(Sales!$D$5:$ABF$18,MATCH(UsagePerHour!$B109,Sales!$C$5:$C$18,0),MATCH(UsagePerHour!GG$4,Sales!$D$3:$ABF$3,0))/GG$2*INDEX(Usage!$D$5:$ABF$11,MATCH(UsagePerHour!$B$100,Usage!$C$5:$C$11,0),MATCH(UsagePerHour!GG$4,Usage!$D$3:$ABF$3,0)),"")</f>
        <v>5.9649038921296738</v>
      </c>
      <c r="GH109" s="6">
        <f>IFERROR(INDEX(Sales!$D$5:$ABF$18,MATCH(UsagePerHour!$B109,Sales!$C$5:$C$18,0),MATCH(UsagePerHour!GH$4,Sales!$D$3:$ABF$3,0))/GH$2*INDEX(Usage!$D$5:$ABF$11,MATCH(UsagePerHour!$B$100,Usage!$C$5:$C$11,0),MATCH(UsagePerHour!GH$4,Usage!$D$3:$ABF$3,0)),"")</f>
        <v>46.838277128796314</v>
      </c>
      <c r="GI109" s="6">
        <f>IFERROR(INDEX(Sales!$D$5:$ABF$18,MATCH(UsagePerHour!$B109,Sales!$C$5:$C$18,0),MATCH(UsagePerHour!GI$4,Sales!$D$3:$ABF$3,0))/GI$2*INDEX(Usage!$D$5:$ABF$11,MATCH(UsagePerHour!$B$100,Usage!$C$5:$C$11,0),MATCH(UsagePerHour!GI$4,Usage!$D$3:$ABF$3,0)),"")</f>
        <v>9.7151113446227217</v>
      </c>
      <c r="GJ109" s="6">
        <f>IFERROR(INDEX(Sales!$D$5:$ABF$18,MATCH(UsagePerHour!$B109,Sales!$C$5:$C$18,0),MATCH(UsagePerHour!GJ$4,Sales!$D$3:$ABF$3,0))/GJ$2*INDEX(Usage!$D$5:$ABF$11,MATCH(UsagePerHour!$B$100,Usage!$C$5:$C$11,0),MATCH(UsagePerHour!GJ$4,Usage!$D$3:$ABF$3,0)),"")</f>
        <v>7.5771026989308945</v>
      </c>
      <c r="GK109" s="6">
        <f>IFERROR(INDEX(Sales!$D$5:$ABF$18,MATCH(UsagePerHour!$B109,Sales!$C$5:$C$18,0),MATCH(UsagePerHour!GK$4,Sales!$D$3:$ABF$3,0))/GK$2*INDEX(Usage!$D$5:$ABF$11,MATCH(UsagePerHour!$B$100,Usage!$C$5:$C$11,0),MATCH(UsagePerHour!GK$4,Usage!$D$3:$ABF$3,0)),"")</f>
        <v>8.3060173702981572</v>
      </c>
      <c r="GL109" s="6">
        <f>IFERROR(INDEX(Sales!$D$5:$ABF$18,MATCH(UsagePerHour!$B109,Sales!$C$5:$C$18,0),MATCH(UsagePerHour!GL$4,Sales!$D$3:$ABF$3,0))/GL$2*INDEX(Usage!$D$5:$ABF$11,MATCH(UsagePerHour!$B$100,Usage!$C$5:$C$11,0),MATCH(UsagePerHour!GL$4,Usage!$D$3:$ABF$3,0)),"")</f>
        <v>6.2890087107205295</v>
      </c>
      <c r="GM109" s="6">
        <f>IFERROR(INDEX(Sales!$D$5:$ABF$18,MATCH(UsagePerHour!$B109,Sales!$C$5:$C$18,0),MATCH(UsagePerHour!GM$4,Sales!$D$3:$ABF$3,0))/GM$2*INDEX(Usage!$D$5:$ABF$11,MATCH(UsagePerHour!$B$100,Usage!$C$5:$C$11,0),MATCH(UsagePerHour!GM$4,Usage!$D$3:$ABF$3,0)),"")</f>
        <v>3.0265542235851686</v>
      </c>
      <c r="GN109" s="6">
        <f>IFERROR(INDEX(Sales!$D$5:$ABF$18,MATCH(UsagePerHour!$B109,Sales!$C$5:$C$18,0),MATCH(UsagePerHour!GN$4,Sales!$D$3:$ABF$3,0))/GN$2*INDEX(Usage!$D$5:$ABF$11,MATCH(UsagePerHour!$B$100,Usage!$C$5:$C$11,0),MATCH(UsagePerHour!GN$4,Usage!$D$3:$ABF$3,0)),"")</f>
        <v>8.4687159316816647</v>
      </c>
      <c r="GO109" s="6">
        <f>IFERROR(INDEX(Sales!$D$5:$ABF$18,MATCH(UsagePerHour!$B109,Sales!$C$5:$C$18,0),MATCH(UsagePerHour!GO$4,Sales!$D$3:$ABF$3,0))/GO$2*INDEX(Usage!$D$5:$ABF$11,MATCH(UsagePerHour!$B$100,Usage!$C$5:$C$11,0),MATCH(UsagePerHour!GO$4,Usage!$D$3:$ABF$3,0)),"")</f>
        <v>55.293417206253558</v>
      </c>
      <c r="GP109" s="6">
        <f>IFERROR(INDEX(Sales!$D$5:$ABF$18,MATCH(UsagePerHour!$B109,Sales!$C$5:$C$18,0),MATCH(UsagePerHour!GP$4,Sales!$D$3:$ABF$3,0))/GP$2*INDEX(Usage!$D$5:$ABF$11,MATCH(UsagePerHour!$B$100,Usage!$C$5:$C$11,0),MATCH(UsagePerHour!GP$4,Usage!$D$3:$ABF$3,0)),"")</f>
        <v>0.64493859536767884</v>
      </c>
      <c r="GQ109" s="6">
        <f>IFERROR(INDEX(Sales!$D$5:$ABF$18,MATCH(UsagePerHour!$B109,Sales!$C$5:$C$18,0),MATCH(UsagePerHour!GQ$4,Sales!$D$3:$ABF$3,0))/GQ$2*INDEX(Usage!$D$5:$ABF$11,MATCH(UsagePerHour!$B$100,Usage!$C$5:$C$11,0),MATCH(UsagePerHour!GQ$4,Usage!$D$3:$ABF$3,0)),"")</f>
        <v>18.045478459110306</v>
      </c>
      <c r="GR109" s="6">
        <f>IFERROR(INDEX(Sales!$D$5:$ABF$18,MATCH(UsagePerHour!$B109,Sales!$C$5:$C$18,0),MATCH(UsagePerHour!GR$4,Sales!$D$3:$ABF$3,0))/GR$2*INDEX(Usage!$D$5:$ABF$11,MATCH(UsagePerHour!$B$100,Usage!$C$5:$C$11,0),MATCH(UsagePerHour!GR$4,Usage!$D$3:$ABF$3,0)),"")</f>
        <v>6.2801590233013025</v>
      </c>
      <c r="GS109" s="6">
        <f>IFERROR(INDEX(Sales!$D$5:$ABF$18,MATCH(UsagePerHour!$B109,Sales!$C$5:$C$18,0),MATCH(UsagePerHour!GS$4,Sales!$D$3:$ABF$3,0))/GS$2*INDEX(Usage!$D$5:$ABF$11,MATCH(UsagePerHour!$B$100,Usage!$C$5:$C$11,0),MATCH(UsagePerHour!GS$4,Usage!$D$3:$ABF$3,0)),"")</f>
        <v>7.8724118098159508</v>
      </c>
      <c r="GT109" s="6">
        <f>IFERROR(INDEX(Sales!$D$5:$ABF$18,MATCH(UsagePerHour!$B109,Sales!$C$5:$C$18,0),MATCH(UsagePerHour!GT$4,Sales!$D$3:$ABF$3,0))/GT$2*INDEX(Usage!$D$5:$ABF$11,MATCH(UsagePerHour!$B$100,Usage!$C$5:$C$11,0),MATCH(UsagePerHour!GT$4,Usage!$D$3:$ABF$3,0)),"")</f>
        <v>6.4002851990101917</v>
      </c>
      <c r="GU109" s="6">
        <f>IFERROR(INDEX(Sales!$D$5:$ABF$18,MATCH(UsagePerHour!$B109,Sales!$C$5:$C$18,0),MATCH(UsagePerHour!GU$4,Sales!$D$3:$ABF$3,0))/GU$2*INDEX(Usage!$D$5:$ABF$11,MATCH(UsagePerHour!$B$100,Usage!$C$5:$C$11,0),MATCH(UsagePerHour!GU$4,Usage!$D$3:$ABF$3,0)),"")</f>
        <v>4.3763253799951745</v>
      </c>
      <c r="GV109" s="6">
        <f>IFERROR(INDEX(Sales!$D$5:$ABF$18,MATCH(UsagePerHour!$B109,Sales!$C$5:$C$18,0),MATCH(UsagePerHour!GV$4,Sales!$D$3:$ABF$3,0))/GV$2*INDEX(Usage!$D$5:$ABF$11,MATCH(UsagePerHour!$B$100,Usage!$C$5:$C$11,0),MATCH(UsagePerHour!GV$4,Usage!$D$3:$ABF$3,0)),"")</f>
        <v>25.437339745188616</v>
      </c>
      <c r="GW109" s="6">
        <f>IFERROR(INDEX(Sales!$D$5:$ABF$18,MATCH(UsagePerHour!$B109,Sales!$C$5:$C$18,0),MATCH(UsagePerHour!GW$4,Sales!$D$3:$ABF$3,0))/GW$2*INDEX(Usage!$D$5:$ABF$11,MATCH(UsagePerHour!$B$100,Usage!$C$5:$C$11,0),MATCH(UsagePerHour!GW$4,Usage!$D$3:$ABF$3,0)),"")</f>
        <v>11.911402582652087</v>
      </c>
      <c r="GX109" s="6">
        <f>IFERROR(INDEX(Sales!$D$5:$ABF$18,MATCH(UsagePerHour!$B109,Sales!$C$5:$C$18,0),MATCH(UsagePerHour!GX$4,Sales!$D$3:$ABF$3,0))/GX$2*INDEX(Usage!$D$5:$ABF$11,MATCH(UsagePerHour!$B$100,Usage!$C$5:$C$11,0),MATCH(UsagePerHour!GX$4,Usage!$D$3:$ABF$3,0)),"")</f>
        <v>4.2270331822000653</v>
      </c>
      <c r="GY109" s="6">
        <f>IFERROR(INDEX(Sales!$D$5:$ABF$18,MATCH(UsagePerHour!$B109,Sales!$C$5:$C$18,0),MATCH(UsagePerHour!GY$4,Sales!$D$3:$ABF$3,0))/GY$2*INDEX(Usage!$D$5:$ABF$11,MATCH(UsagePerHour!$B$100,Usage!$C$5:$C$11,0),MATCH(UsagePerHour!GY$4,Usage!$D$3:$ABF$3,0)),"")</f>
        <v>6.0607656889579022</v>
      </c>
      <c r="GZ109" s="6">
        <f>IFERROR(INDEX(Sales!$D$5:$ABF$18,MATCH(UsagePerHour!$B109,Sales!$C$5:$C$18,0),MATCH(UsagePerHour!GZ$4,Sales!$D$3:$ABF$3,0))/GZ$2*INDEX(Usage!$D$5:$ABF$11,MATCH(UsagePerHour!$B$100,Usage!$C$5:$C$11,0),MATCH(UsagePerHour!GZ$4,Usage!$D$3:$ABF$3,0)),"")</f>
        <v>7.5513772455089825</v>
      </c>
      <c r="HA109" s="6">
        <f>IFERROR(INDEX(Sales!$D$5:$ABF$18,MATCH(UsagePerHour!$B109,Sales!$C$5:$C$18,0),MATCH(UsagePerHour!HA$4,Sales!$D$3:$ABF$3,0))/HA$2*INDEX(Usage!$D$5:$ABF$11,MATCH(UsagePerHour!$B$100,Usage!$C$5:$C$11,0),MATCH(UsagePerHour!HA$4,Usage!$D$3:$ABF$3,0)),"")</f>
        <v>5.8394681935076909</v>
      </c>
      <c r="HB109" s="6">
        <f>IFERROR(INDEX(Sales!$D$5:$ABF$18,MATCH(UsagePerHour!$B109,Sales!$C$5:$C$18,0),MATCH(UsagePerHour!HB$4,Sales!$D$3:$ABF$3,0))/HB$2*INDEX(Usage!$D$5:$ABF$11,MATCH(UsagePerHour!$B$100,Usage!$C$5:$C$11,0),MATCH(UsagePerHour!HB$4,Usage!$D$3:$ABF$3,0)),"")</f>
        <v>6.4493073617374277</v>
      </c>
      <c r="HC109" s="6">
        <f>IFERROR(INDEX(Sales!$D$5:$ABF$18,MATCH(UsagePerHour!$B109,Sales!$C$5:$C$18,0),MATCH(UsagePerHour!HC$4,Sales!$D$3:$ABF$3,0))/HC$2*INDEX(Usage!$D$5:$ABF$11,MATCH(UsagePerHour!$B$100,Usage!$C$5:$C$11,0),MATCH(UsagePerHour!HC$4,Usage!$D$3:$ABF$3,0)),"")</f>
        <v>38.141383100972611</v>
      </c>
      <c r="HD109" s="6">
        <f>IFERROR(INDEX(Sales!$D$5:$ABF$18,MATCH(UsagePerHour!$B109,Sales!$C$5:$C$18,0),MATCH(UsagePerHour!HD$4,Sales!$D$3:$ABF$3,0))/HD$2*INDEX(Usage!$D$5:$ABF$11,MATCH(UsagePerHour!$B$100,Usage!$C$5:$C$11,0),MATCH(UsagePerHour!HD$4,Usage!$D$3:$ABF$3,0)),"")</f>
        <v>4.7553425450461768</v>
      </c>
      <c r="HE109" s="6">
        <f>IFERROR(INDEX(Sales!$D$5:$ABF$18,MATCH(UsagePerHour!$B109,Sales!$C$5:$C$18,0),MATCH(UsagePerHour!HE$4,Sales!$D$3:$ABF$3,0))/HE$2*INDEX(Usage!$D$5:$ABF$11,MATCH(UsagePerHour!$B$100,Usage!$C$5:$C$11,0),MATCH(UsagePerHour!HE$4,Usage!$D$3:$ABF$3,0)),"")</f>
        <v>9.3198051226429346</v>
      </c>
      <c r="HF109" s="6">
        <f>IFERROR(INDEX(Sales!$D$5:$ABF$18,MATCH(UsagePerHour!$B109,Sales!$C$5:$C$18,0),MATCH(UsagePerHour!HF$4,Sales!$D$3:$ABF$3,0))/HF$2*INDEX(Usage!$D$5:$ABF$11,MATCH(UsagePerHour!$B$100,Usage!$C$5:$C$11,0),MATCH(UsagePerHour!HF$4,Usage!$D$3:$ABF$3,0)),"")</f>
        <v>9.8749131341209182</v>
      </c>
      <c r="HG109" s="6">
        <f>IFERROR(INDEX(Sales!$D$5:$ABF$18,MATCH(UsagePerHour!$B109,Sales!$C$5:$C$18,0),MATCH(UsagePerHour!HG$4,Sales!$D$3:$ABF$3,0))/HG$2*INDEX(Usage!$D$5:$ABF$11,MATCH(UsagePerHour!$B$100,Usage!$C$5:$C$11,0),MATCH(UsagePerHour!HG$4,Usage!$D$3:$ABF$3,0)),"")</f>
        <v>7.3060553775836397</v>
      </c>
      <c r="HH109" s="6">
        <f>IFERROR(INDEX(Sales!$D$5:$ABF$18,MATCH(UsagePerHour!$B109,Sales!$C$5:$C$18,0),MATCH(UsagePerHour!HH$4,Sales!$D$3:$ABF$3,0))/HH$2*INDEX(Usage!$D$5:$ABF$11,MATCH(UsagePerHour!$B$100,Usage!$C$5:$C$11,0),MATCH(UsagePerHour!HH$4,Usage!$D$3:$ABF$3,0)),"")</f>
        <v>5.2151823387185985</v>
      </c>
      <c r="HI109" s="6">
        <f>IFERROR(INDEX(Sales!$D$5:$ABF$18,MATCH(UsagePerHour!$B109,Sales!$C$5:$C$18,0),MATCH(UsagePerHour!HI$4,Sales!$D$3:$ABF$3,0))/HI$2*INDEX(Usage!$D$5:$ABF$11,MATCH(UsagePerHour!$B$100,Usage!$C$5:$C$11,0),MATCH(UsagePerHour!HI$4,Usage!$D$3:$ABF$3,0)),"")</f>
        <v>5.5025179107583453</v>
      </c>
      <c r="HJ109" s="6">
        <f>IFERROR(INDEX(Sales!$D$5:$ABF$18,MATCH(UsagePerHour!$B109,Sales!$C$5:$C$18,0),MATCH(UsagePerHour!HJ$4,Sales!$D$3:$ABF$3,0))/HJ$2*INDEX(Usage!$D$5:$ABF$11,MATCH(UsagePerHour!$B$100,Usage!$C$5:$C$11,0),MATCH(UsagePerHour!HJ$4,Usage!$D$3:$ABF$3,0)),"")</f>
        <v>43.374252177908559</v>
      </c>
      <c r="HK109" s="6">
        <f>IFERROR(INDEX(Sales!$D$5:$ABF$18,MATCH(UsagePerHour!$B109,Sales!$C$5:$C$18,0),MATCH(UsagePerHour!HK$4,Sales!$D$3:$ABF$3,0))/HK$2*INDEX(Usage!$D$5:$ABF$11,MATCH(UsagePerHour!$B$100,Usage!$C$5:$C$11,0),MATCH(UsagePerHour!HK$4,Usage!$D$3:$ABF$3,0)),"")</f>
        <v>5.1518577583883678</v>
      </c>
      <c r="HL109" s="6">
        <f>IFERROR(INDEX(Sales!$D$5:$ABF$18,MATCH(UsagePerHour!$B109,Sales!$C$5:$C$18,0),MATCH(UsagePerHour!HL$4,Sales!$D$3:$ABF$3,0))/HL$2*INDEX(Usage!$D$5:$ABF$11,MATCH(UsagePerHour!$B$100,Usage!$C$5:$C$11,0),MATCH(UsagePerHour!HL$4,Usage!$D$3:$ABF$3,0)),"")</f>
        <v>5.0273694880892039</v>
      </c>
      <c r="HM109" s="6">
        <f>IFERROR(INDEX(Sales!$D$5:$ABF$18,MATCH(UsagePerHour!$B109,Sales!$C$5:$C$18,0),MATCH(UsagePerHour!HM$4,Sales!$D$3:$ABF$3,0))/HM$2*INDEX(Usage!$D$5:$ABF$11,MATCH(UsagePerHour!$B$100,Usage!$C$5:$C$11,0),MATCH(UsagePerHour!HM$4,Usage!$D$3:$ABF$3,0)),"")</f>
        <v>13.040947551271994</v>
      </c>
      <c r="HN109" s="6">
        <f>IFERROR(INDEX(Sales!$D$5:$ABF$18,MATCH(UsagePerHour!$B109,Sales!$C$5:$C$18,0),MATCH(UsagePerHour!HN$4,Sales!$D$3:$ABF$3,0))/HN$2*INDEX(Usage!$D$5:$ABF$11,MATCH(UsagePerHour!$B$100,Usage!$C$5:$C$11,0),MATCH(UsagePerHour!HN$4,Usage!$D$3:$ABF$3,0)),"")</f>
        <v>11.741794590789462</v>
      </c>
      <c r="HO109" s="6">
        <f>IFERROR(INDEX(Sales!$D$5:$ABF$18,MATCH(UsagePerHour!$B109,Sales!$C$5:$C$18,0),MATCH(UsagePerHour!HO$4,Sales!$D$3:$ABF$3,0))/HO$2*INDEX(Usage!$D$5:$ABF$11,MATCH(UsagePerHour!$B$100,Usage!$C$5:$C$11,0),MATCH(UsagePerHour!HO$4,Usage!$D$3:$ABF$3,0)),"")</f>
        <v>4.9431469555844227</v>
      </c>
      <c r="HP109" s="6">
        <f>IFERROR(INDEX(Sales!$D$5:$ABF$18,MATCH(UsagePerHour!$B109,Sales!$C$5:$C$18,0),MATCH(UsagePerHour!HP$4,Sales!$D$3:$ABF$3,0))/HP$2*INDEX(Usage!$D$5:$ABF$11,MATCH(UsagePerHour!$B$100,Usage!$C$5:$C$11,0),MATCH(UsagePerHour!HP$4,Usage!$D$3:$ABF$3,0)),"")</f>
        <v>9.6772609625579431</v>
      </c>
      <c r="HQ109" s="6">
        <f>IFERROR(INDEX(Sales!$D$5:$ABF$18,MATCH(UsagePerHour!$B109,Sales!$C$5:$C$18,0),MATCH(UsagePerHour!HQ$4,Sales!$D$3:$ABF$3,0))/HQ$2*INDEX(Usage!$D$5:$ABF$11,MATCH(UsagePerHour!$B$100,Usage!$C$5:$C$11,0),MATCH(UsagePerHour!HQ$4,Usage!$D$3:$ABF$3,0)),"")</f>
        <v>28.422984663612667</v>
      </c>
      <c r="HR109" s="6">
        <f>IFERROR(INDEX(Sales!$D$5:$ABF$18,MATCH(UsagePerHour!$B109,Sales!$C$5:$C$18,0),MATCH(UsagePerHour!HR$4,Sales!$D$3:$ABF$3,0))/HR$2*INDEX(Usage!$D$5:$ABF$11,MATCH(UsagePerHour!$B$100,Usage!$C$5:$C$11,0),MATCH(UsagePerHour!HR$4,Usage!$D$3:$ABF$3,0)),"")</f>
        <v>8.2172770363536856</v>
      </c>
      <c r="HS109" s="6">
        <f>IFERROR(INDEX(Sales!$D$5:$ABF$18,MATCH(UsagePerHour!$B109,Sales!$C$5:$C$18,0),MATCH(UsagePerHour!HS$4,Sales!$D$3:$ABF$3,0))/HS$2*INDEX(Usage!$D$5:$ABF$11,MATCH(UsagePerHour!$B$100,Usage!$C$5:$C$11,0),MATCH(UsagePerHour!HS$4,Usage!$D$3:$ABF$3,0)),"")</f>
        <v>5.2471393078349715</v>
      </c>
      <c r="HT109" s="6">
        <f>IFERROR(INDEX(Sales!$D$5:$ABF$18,MATCH(UsagePerHour!$B109,Sales!$C$5:$C$18,0),MATCH(UsagePerHour!HT$4,Sales!$D$3:$ABF$3,0))/HT$2*INDEX(Usage!$D$5:$ABF$11,MATCH(UsagePerHour!$B$100,Usage!$C$5:$C$11,0),MATCH(UsagePerHour!HT$4,Usage!$D$3:$ABF$3,0)),"")</f>
        <v>5.6713301171605792</v>
      </c>
      <c r="HU109" s="6">
        <f>IFERROR(INDEX(Sales!$D$5:$ABF$18,MATCH(UsagePerHour!$B109,Sales!$C$5:$C$18,0),MATCH(UsagePerHour!HU$4,Sales!$D$3:$ABF$3,0))/HU$2*INDEX(Usage!$D$5:$ABF$11,MATCH(UsagePerHour!$B$100,Usage!$C$5:$C$11,0),MATCH(UsagePerHour!HU$4,Usage!$D$3:$ABF$3,0)),"")</f>
        <v>8.926560881509614</v>
      </c>
      <c r="HV109" s="6">
        <f>IFERROR(INDEX(Sales!$D$5:$ABF$18,MATCH(UsagePerHour!$B109,Sales!$C$5:$C$18,0),MATCH(UsagePerHour!HV$4,Sales!$D$3:$ABF$3,0))/HV$2*INDEX(Usage!$D$5:$ABF$11,MATCH(UsagePerHour!$B$100,Usage!$C$5:$C$11,0),MATCH(UsagePerHour!HV$4,Usage!$D$3:$ABF$3,0)),"")</f>
        <v>5.4365660105122124</v>
      </c>
      <c r="HW109" s="6">
        <f>IFERROR(INDEX(Sales!$D$5:$ABF$18,MATCH(UsagePerHour!$B109,Sales!$C$5:$C$18,0),MATCH(UsagePerHour!HW$4,Sales!$D$3:$ABF$3,0))/HW$2*INDEX(Usage!$D$5:$ABF$11,MATCH(UsagePerHour!$B$100,Usage!$C$5:$C$11,0),MATCH(UsagePerHour!HW$4,Usage!$D$3:$ABF$3,0)),"")</f>
        <v>10.342174268151142</v>
      </c>
      <c r="HX109" s="6">
        <f>IFERROR(INDEX(Sales!$D$5:$ABF$18,MATCH(UsagePerHour!$B109,Sales!$C$5:$C$18,0),MATCH(UsagePerHour!HX$4,Sales!$D$3:$ABF$3,0))/HX$2*INDEX(Usage!$D$5:$ABF$11,MATCH(UsagePerHour!$B$100,Usage!$C$5:$C$11,0),MATCH(UsagePerHour!HX$4,Usage!$D$3:$ABF$3,0)),"")</f>
        <v>30.1060790203857</v>
      </c>
      <c r="HY109" s="6">
        <f>IFERROR(INDEX(Sales!$D$5:$ABF$18,MATCH(UsagePerHour!$B109,Sales!$C$5:$C$18,0),MATCH(UsagePerHour!HY$4,Sales!$D$3:$ABF$3,0))/HY$2*INDEX(Usage!$D$5:$ABF$11,MATCH(UsagePerHour!$B$100,Usage!$C$5:$C$11,0),MATCH(UsagePerHour!HY$4,Usage!$D$3:$ABF$3,0)),"")</f>
        <v>14.608648346417425</v>
      </c>
      <c r="HZ109" s="6">
        <f>IFERROR(INDEX(Sales!$D$5:$ABF$18,MATCH(UsagePerHour!$B109,Sales!$C$5:$C$18,0),MATCH(UsagePerHour!HZ$4,Sales!$D$3:$ABF$3,0))/HZ$2*INDEX(Usage!$D$5:$ABF$11,MATCH(UsagePerHour!$B$100,Usage!$C$5:$C$11,0),MATCH(UsagePerHour!HZ$4,Usage!$D$3:$ABF$3,0)),"")</f>
        <v>5.3851918545793351</v>
      </c>
      <c r="IA109" s="6">
        <f>IFERROR(INDEX(Sales!$D$5:$ABF$18,MATCH(UsagePerHour!$B109,Sales!$C$5:$C$18,0),MATCH(UsagePerHour!IA$4,Sales!$D$3:$ABF$3,0))/IA$2*INDEX(Usage!$D$5:$ABF$11,MATCH(UsagePerHour!$B$100,Usage!$C$5:$C$11,0),MATCH(UsagePerHour!IA$4,Usage!$D$3:$ABF$3,0)),"")</f>
        <v>12.598482157554125</v>
      </c>
      <c r="IB109" s="6">
        <f>IFERROR(INDEX(Sales!$D$5:$ABF$18,MATCH(UsagePerHour!$B109,Sales!$C$5:$C$18,0),MATCH(UsagePerHour!IB$4,Sales!$D$3:$ABF$3,0))/IB$2*INDEX(Usage!$D$5:$ABF$11,MATCH(UsagePerHour!$B$100,Usage!$C$5:$C$11,0),MATCH(UsagePerHour!IB$4,Usage!$D$3:$ABF$3,0)),"")</f>
        <v>5.800274584632569</v>
      </c>
      <c r="IC109" s="6">
        <f>IFERROR(INDEX(Sales!$D$5:$ABF$18,MATCH(UsagePerHour!$B109,Sales!$C$5:$C$18,0),MATCH(UsagePerHour!IC$4,Sales!$D$3:$ABF$3,0))/IC$2*INDEX(Usage!$D$5:$ABF$11,MATCH(UsagePerHour!$B$100,Usage!$C$5:$C$11,0),MATCH(UsagePerHour!IC$4,Usage!$D$3:$ABF$3,0)),"")</f>
        <v>7.3053003570459154</v>
      </c>
      <c r="ID109" s="6">
        <f>IFERROR(INDEX(Sales!$D$5:$ABF$18,MATCH(UsagePerHour!$B109,Sales!$C$5:$C$18,0),MATCH(UsagePerHour!ID$4,Sales!$D$3:$ABF$3,0))/ID$2*INDEX(Usage!$D$5:$ABF$11,MATCH(UsagePerHour!$B$100,Usage!$C$5:$C$11,0),MATCH(UsagePerHour!ID$4,Usage!$D$3:$ABF$3,0)),"")</f>
        <v>6.6222152494508935</v>
      </c>
      <c r="IE109" s="6">
        <f>IFERROR(INDEX(Sales!$D$5:$ABF$18,MATCH(UsagePerHour!$B109,Sales!$C$5:$C$18,0),MATCH(UsagePerHour!IE$4,Sales!$D$3:$ABF$3,0))/IE$2*INDEX(Usage!$D$5:$ABF$11,MATCH(UsagePerHour!$B$100,Usage!$C$5:$C$11,0),MATCH(UsagePerHour!IE$4,Usage!$D$3:$ABF$3,0)),"")</f>
        <v>19.580577839435431</v>
      </c>
      <c r="IF109" s="6">
        <f>IFERROR(INDEX(Sales!$D$5:$ABF$18,MATCH(UsagePerHour!$B109,Sales!$C$5:$C$18,0),MATCH(UsagePerHour!IF$4,Sales!$D$3:$ABF$3,0))/IF$2*INDEX(Usage!$D$5:$ABF$11,MATCH(UsagePerHour!$B$100,Usage!$C$5:$C$11,0),MATCH(UsagePerHour!IF$4,Usage!$D$3:$ABF$3,0)),"")</f>
        <v>9.2894598365069267</v>
      </c>
      <c r="IG109" s="6">
        <f>IFERROR(INDEX(Sales!$D$5:$ABF$18,MATCH(UsagePerHour!$B109,Sales!$C$5:$C$18,0),MATCH(UsagePerHour!IG$4,Sales!$D$3:$ABF$3,0))/IG$2*INDEX(Usage!$D$5:$ABF$11,MATCH(UsagePerHour!$B$100,Usage!$C$5:$C$11,0),MATCH(UsagePerHour!IG$4,Usage!$D$3:$ABF$3,0)),"")</f>
        <v>10.49818488266563</v>
      </c>
      <c r="IH109" s="6">
        <f>IFERROR(INDEX(Sales!$D$5:$ABF$18,MATCH(UsagePerHour!$B109,Sales!$C$5:$C$18,0),MATCH(UsagePerHour!IH$4,Sales!$D$3:$ABF$3,0))/IH$2*INDEX(Usage!$D$5:$ABF$11,MATCH(UsagePerHour!$B$100,Usage!$C$5:$C$11,0),MATCH(UsagePerHour!IH$4,Usage!$D$3:$ABF$3,0)),"")</f>
        <v>11.428183343939208</v>
      </c>
      <c r="II109" s="6">
        <f>IFERROR(INDEX(Sales!$D$5:$ABF$18,MATCH(UsagePerHour!$B109,Sales!$C$5:$C$18,0),MATCH(UsagePerHour!II$4,Sales!$D$3:$ABF$3,0))/II$2*INDEX(Usage!$D$5:$ABF$11,MATCH(UsagePerHour!$B$100,Usage!$C$5:$C$11,0),MATCH(UsagePerHour!II$4,Usage!$D$3:$ABF$3,0)),"")</f>
        <v>8.6114454607575972</v>
      </c>
      <c r="IJ109" s="6">
        <f>IFERROR(INDEX(Sales!$D$5:$ABF$18,MATCH(UsagePerHour!$B109,Sales!$C$5:$C$18,0),MATCH(UsagePerHour!IJ$4,Sales!$D$3:$ABF$3,0))/IJ$2*INDEX(Usage!$D$5:$ABF$11,MATCH(UsagePerHour!$B$100,Usage!$C$5:$C$11,0),MATCH(UsagePerHour!IJ$4,Usage!$D$3:$ABF$3,0)),"")</f>
        <v>6.8660026841845028</v>
      </c>
      <c r="IK109" s="6">
        <f>IFERROR(INDEX(Sales!$D$5:$ABF$18,MATCH(UsagePerHour!$B109,Sales!$C$5:$C$18,0),MATCH(UsagePerHour!IK$4,Sales!$D$3:$ABF$3,0))/IK$2*INDEX(Usage!$D$5:$ABF$11,MATCH(UsagePerHour!$B$100,Usage!$C$5:$C$11,0),MATCH(UsagePerHour!IK$4,Usage!$D$3:$ABF$3,0)),"")</f>
        <v>4.7192690162779165</v>
      </c>
      <c r="IL109" s="6">
        <f>IFERROR(INDEX(Sales!$D$5:$ABF$18,MATCH(UsagePerHour!$B109,Sales!$C$5:$C$18,0),MATCH(UsagePerHour!IL$4,Sales!$D$3:$ABF$3,0))/IL$2*INDEX(Usage!$D$5:$ABF$11,MATCH(UsagePerHour!$B$100,Usage!$C$5:$C$11,0),MATCH(UsagePerHour!IL$4,Usage!$D$3:$ABF$3,0)),"")</f>
        <v>51.215357757375564</v>
      </c>
      <c r="IM109" s="6">
        <f>IFERROR(INDEX(Sales!$D$5:$ABF$18,MATCH(UsagePerHour!$B109,Sales!$C$5:$C$18,0),MATCH(UsagePerHour!IM$4,Sales!$D$3:$ABF$3,0))/IM$2*INDEX(Usage!$D$5:$ABF$11,MATCH(UsagePerHour!$B$100,Usage!$C$5:$C$11,0),MATCH(UsagePerHour!IM$4,Usage!$D$3:$ABF$3,0)),"")</f>
        <v>5.5029528790040336</v>
      </c>
      <c r="IN109" s="6">
        <f>IFERROR(INDEX(Sales!$D$5:$ABF$18,MATCH(UsagePerHour!$B109,Sales!$C$5:$C$18,0),MATCH(UsagePerHour!IN$4,Sales!$D$3:$ABF$3,0))/IN$2*INDEX(Usage!$D$5:$ABF$11,MATCH(UsagePerHour!$B$100,Usage!$C$5:$C$11,0),MATCH(UsagePerHour!IN$4,Usage!$D$3:$ABF$3,0)),"")</f>
        <v>9.889694850183135</v>
      </c>
      <c r="IO109" s="6">
        <f>IFERROR(INDEX(Sales!$D$5:$ABF$18,MATCH(UsagePerHour!$B109,Sales!$C$5:$C$18,0),MATCH(UsagePerHour!IO$4,Sales!$D$3:$ABF$3,0))/IO$2*INDEX(Usage!$D$5:$ABF$11,MATCH(UsagePerHour!$B$100,Usage!$C$5:$C$11,0),MATCH(UsagePerHour!IO$4,Usage!$D$3:$ABF$3,0)),"")</f>
        <v>12.505660563766105</v>
      </c>
      <c r="IP109" s="6">
        <f>IFERROR(INDEX(Sales!$D$5:$ABF$18,MATCH(UsagePerHour!$B109,Sales!$C$5:$C$18,0),MATCH(UsagePerHour!IP$4,Sales!$D$3:$ABF$3,0))/IP$2*INDEX(Usage!$D$5:$ABF$11,MATCH(UsagePerHour!$B$100,Usage!$C$5:$C$11,0),MATCH(UsagePerHour!IP$4,Usage!$D$3:$ABF$3,0)),"")</f>
        <v>8.6941360223240256</v>
      </c>
      <c r="IQ109" s="6">
        <f>IFERROR(INDEX(Sales!$D$5:$ABF$18,MATCH(UsagePerHour!$B109,Sales!$C$5:$C$18,0),MATCH(UsagePerHour!IQ$4,Sales!$D$3:$ABF$3,0))/IQ$2*INDEX(Usage!$D$5:$ABF$11,MATCH(UsagePerHour!$B$100,Usage!$C$5:$C$11,0),MATCH(UsagePerHour!IQ$4,Usage!$D$3:$ABF$3,0)),"")</f>
        <v>13.609780333497966</v>
      </c>
      <c r="IR109" s="6">
        <f>IFERROR(INDEX(Sales!$D$5:$ABF$18,MATCH(UsagePerHour!$B109,Sales!$C$5:$C$18,0),MATCH(UsagePerHour!IR$4,Sales!$D$3:$ABF$3,0))/IR$2*INDEX(Usage!$D$5:$ABF$11,MATCH(UsagePerHour!$B$100,Usage!$C$5:$C$11,0),MATCH(UsagePerHour!IR$4,Usage!$D$3:$ABF$3,0)),"")</f>
        <v>8.9293004862929504</v>
      </c>
      <c r="IS109" s="6">
        <f>IFERROR(INDEX(Sales!$D$5:$ABF$18,MATCH(UsagePerHour!$B109,Sales!$C$5:$C$18,0),MATCH(UsagePerHour!IS$4,Sales!$D$3:$ABF$3,0))/IS$2*INDEX(Usage!$D$5:$ABF$11,MATCH(UsagePerHour!$B$100,Usage!$C$5:$C$11,0),MATCH(UsagePerHour!IS$4,Usage!$D$3:$ABF$3,0)),"")</f>
        <v>28.098354198420992</v>
      </c>
      <c r="IT109" s="6">
        <f>IFERROR(INDEX(Sales!$D$5:$ABF$18,MATCH(UsagePerHour!$B109,Sales!$C$5:$C$18,0),MATCH(UsagePerHour!IT$4,Sales!$D$3:$ABF$3,0))/IT$2*INDEX(Usage!$D$5:$ABF$11,MATCH(UsagePerHour!$B$100,Usage!$C$5:$C$11,0),MATCH(UsagePerHour!IT$4,Usage!$D$3:$ABF$3,0)),"")</f>
        <v>5.0444417407270175</v>
      </c>
      <c r="IU109" s="6">
        <f>IFERROR(INDEX(Sales!$D$5:$ABF$18,MATCH(UsagePerHour!$B109,Sales!$C$5:$C$18,0),MATCH(UsagePerHour!IU$4,Sales!$D$3:$ABF$3,0))/IU$2*INDEX(Usage!$D$5:$ABF$11,MATCH(UsagePerHour!$B$100,Usage!$C$5:$C$11,0),MATCH(UsagePerHour!IU$4,Usage!$D$3:$ABF$3,0)),"")</f>
        <v>3.604580056090926</v>
      </c>
      <c r="IV109" s="6">
        <f>IFERROR(INDEX(Sales!$D$5:$ABF$18,MATCH(UsagePerHour!$B109,Sales!$C$5:$C$18,0),MATCH(UsagePerHour!IV$4,Sales!$D$3:$ABF$3,0))/IV$2*INDEX(Usage!$D$5:$ABF$11,MATCH(UsagePerHour!$B$100,Usage!$C$5:$C$11,0),MATCH(UsagePerHour!IV$4,Usage!$D$3:$ABF$3,0)),"")</f>
        <v>3.1282203549958161</v>
      </c>
      <c r="IW109" s="6">
        <f>IFERROR(INDEX(Sales!$D$5:$ABF$18,MATCH(UsagePerHour!$B109,Sales!$C$5:$C$18,0),MATCH(UsagePerHour!IW$4,Sales!$D$3:$ABF$3,0))/IW$2*INDEX(Usage!$D$5:$ABF$11,MATCH(UsagePerHour!$B$100,Usage!$C$5:$C$11,0),MATCH(UsagePerHour!IW$4,Usage!$D$3:$ABF$3,0)),"")</f>
        <v>7.4363708714683652</v>
      </c>
      <c r="IX109" s="6">
        <f>IFERROR(INDEX(Sales!$D$5:$ABF$18,MATCH(UsagePerHour!$B109,Sales!$C$5:$C$18,0),MATCH(UsagePerHour!IX$4,Sales!$D$3:$ABF$3,0))/IX$2*INDEX(Usage!$D$5:$ABF$11,MATCH(UsagePerHour!$B$100,Usage!$C$5:$C$11,0),MATCH(UsagePerHour!IX$4,Usage!$D$3:$ABF$3,0)),"")</f>
        <v>9.3231757280478362</v>
      </c>
      <c r="IY109" s="6">
        <f>IFERROR(INDEX(Sales!$D$5:$ABF$18,MATCH(UsagePerHour!$B109,Sales!$C$5:$C$18,0),MATCH(UsagePerHour!IY$4,Sales!$D$3:$ABF$3,0))/IY$2*INDEX(Usage!$D$5:$ABF$11,MATCH(UsagePerHour!$B$100,Usage!$C$5:$C$11,0),MATCH(UsagePerHour!IY$4,Usage!$D$3:$ABF$3,0)),"")</f>
        <v>4.8313471419908725</v>
      </c>
      <c r="IZ109" s="6">
        <f>IFERROR(INDEX(Sales!$D$5:$ABF$18,MATCH(UsagePerHour!$B109,Sales!$C$5:$C$18,0),MATCH(UsagePerHour!IZ$4,Sales!$D$3:$ABF$3,0))/IZ$2*INDEX(Usage!$D$5:$ABF$11,MATCH(UsagePerHour!$B$100,Usage!$C$5:$C$11,0),MATCH(UsagePerHour!IZ$4,Usage!$D$3:$ABF$3,0)),"")</f>
        <v>32.905384798117964</v>
      </c>
      <c r="JA109" s="6">
        <f>IFERROR(INDEX(Sales!$D$5:$ABF$18,MATCH(UsagePerHour!$B109,Sales!$C$5:$C$18,0),MATCH(UsagePerHour!JA$4,Sales!$D$3:$ABF$3,0))/JA$2*INDEX(Usage!$D$5:$ABF$11,MATCH(UsagePerHour!$B$100,Usage!$C$5:$C$11,0),MATCH(UsagePerHour!JA$4,Usage!$D$3:$ABF$3,0)),"")</f>
        <v>4.1165485317517723</v>
      </c>
      <c r="JB109" s="6">
        <f>IFERROR(INDEX(Sales!$D$5:$ABF$18,MATCH(UsagePerHour!$B109,Sales!$C$5:$C$18,0),MATCH(UsagePerHour!JB$4,Sales!$D$3:$ABF$3,0))/JB$2*INDEX(Usage!$D$5:$ABF$11,MATCH(UsagePerHour!$B$100,Usage!$C$5:$C$11,0),MATCH(UsagePerHour!JB$4,Usage!$D$3:$ABF$3,0)),"")</f>
        <v>14.17752789782503</v>
      </c>
      <c r="JC109" s="6">
        <f>IFERROR(INDEX(Sales!$D$5:$ABF$18,MATCH(UsagePerHour!$B109,Sales!$C$5:$C$18,0),MATCH(UsagePerHour!JC$4,Sales!$D$3:$ABF$3,0))/JC$2*INDEX(Usage!$D$5:$ABF$11,MATCH(UsagePerHour!$B$100,Usage!$C$5:$C$11,0),MATCH(UsagePerHour!JC$4,Usage!$D$3:$ABF$3,0)),"")</f>
        <v>9.0609288952611564</v>
      </c>
      <c r="JD109" s="6">
        <f>IFERROR(INDEX(Sales!$D$5:$ABF$18,MATCH(UsagePerHour!$B109,Sales!$C$5:$C$18,0),MATCH(UsagePerHour!JD$4,Sales!$D$3:$ABF$3,0))/JD$2*INDEX(Usage!$D$5:$ABF$11,MATCH(UsagePerHour!$B$100,Usage!$C$5:$C$11,0),MATCH(UsagePerHour!JD$4,Usage!$D$3:$ABF$3,0)),"")</f>
        <v>11.326584457626167</v>
      </c>
      <c r="JE109" s="6">
        <f>IFERROR(INDEX(Sales!$D$5:$ABF$18,MATCH(UsagePerHour!$B109,Sales!$C$5:$C$18,0),MATCH(UsagePerHour!JE$4,Sales!$D$3:$ABF$3,0))/JE$2*INDEX(Usage!$D$5:$ABF$11,MATCH(UsagePerHour!$B$100,Usage!$C$5:$C$11,0),MATCH(UsagePerHour!JE$4,Usage!$D$3:$ABF$3,0)),"")</f>
        <v>6.057839133262628</v>
      </c>
      <c r="JF109" s="6">
        <f>IFERROR(INDEX(Sales!$D$5:$ABF$18,MATCH(UsagePerHour!$B109,Sales!$C$5:$C$18,0),MATCH(UsagePerHour!JF$4,Sales!$D$3:$ABF$3,0))/JF$2*INDEX(Usage!$D$5:$ABF$11,MATCH(UsagePerHour!$B$100,Usage!$C$5:$C$11,0),MATCH(UsagePerHour!JF$4,Usage!$D$3:$ABF$3,0)),"")</f>
        <v>7.9032726695732638</v>
      </c>
      <c r="JG109" s="6">
        <f>IFERROR(INDEX(Sales!$D$5:$ABF$18,MATCH(UsagePerHour!$B109,Sales!$C$5:$C$18,0),MATCH(UsagePerHour!JG$4,Sales!$D$3:$ABF$3,0))/JG$2*INDEX(Usage!$D$5:$ABF$11,MATCH(UsagePerHour!$B$100,Usage!$C$5:$C$11,0),MATCH(UsagePerHour!JG$4,Usage!$D$3:$ABF$3,0)),"")</f>
        <v>27.959533753546399</v>
      </c>
      <c r="JH109" s="6">
        <f>IFERROR(INDEX(Sales!$D$5:$ABF$18,MATCH(UsagePerHour!$B109,Sales!$C$5:$C$18,0),MATCH(UsagePerHour!JH$4,Sales!$D$3:$ABF$3,0))/JH$2*INDEX(Usage!$D$5:$ABF$11,MATCH(UsagePerHour!$B$100,Usage!$C$5:$C$11,0),MATCH(UsagePerHour!JH$4,Usage!$D$3:$ABF$3,0)),"")</f>
        <v>16.011699489910921</v>
      </c>
      <c r="JI109" s="6">
        <f>IFERROR(INDEX(Sales!$D$5:$ABF$18,MATCH(UsagePerHour!$B109,Sales!$C$5:$C$18,0),MATCH(UsagePerHour!JI$4,Sales!$D$3:$ABF$3,0))/JI$2*INDEX(Usage!$D$5:$ABF$11,MATCH(UsagePerHour!$B$100,Usage!$C$5:$C$11,0),MATCH(UsagePerHour!JI$4,Usage!$D$3:$ABF$3,0)),"")</f>
        <v>9.6055872914419638</v>
      </c>
      <c r="JJ109" s="6">
        <f>IFERROR(INDEX(Sales!$D$5:$ABF$18,MATCH(UsagePerHour!$B109,Sales!$C$5:$C$18,0),MATCH(UsagePerHour!JJ$4,Sales!$D$3:$ABF$3,0))/JJ$2*INDEX(Usage!$D$5:$ABF$11,MATCH(UsagePerHour!$B$100,Usage!$C$5:$C$11,0),MATCH(UsagePerHour!JJ$4,Usage!$D$3:$ABF$3,0)),"")</f>
        <v>8.9712607683490297</v>
      </c>
      <c r="JK109" s="6">
        <f>IFERROR(INDEX(Sales!$D$5:$ABF$18,MATCH(UsagePerHour!$B109,Sales!$C$5:$C$18,0),MATCH(UsagePerHour!JK$4,Sales!$D$3:$ABF$3,0))/JK$2*INDEX(Usage!$D$5:$ABF$11,MATCH(UsagePerHour!$B$100,Usage!$C$5:$C$11,0),MATCH(UsagePerHour!JK$4,Usage!$D$3:$ABF$3,0)),"")</f>
        <v>13.778246414553424</v>
      </c>
      <c r="JL109" s="6">
        <f>IFERROR(INDEX(Sales!$D$5:$ABF$18,MATCH(UsagePerHour!$B109,Sales!$C$5:$C$18,0),MATCH(UsagePerHour!JL$4,Sales!$D$3:$ABF$3,0))/JL$2*INDEX(Usage!$D$5:$ABF$11,MATCH(UsagePerHour!$B$100,Usage!$C$5:$C$11,0),MATCH(UsagePerHour!JL$4,Usage!$D$3:$ABF$3,0)),"")</f>
        <v>8.257231501225121</v>
      </c>
      <c r="JM109" s="6">
        <f>IFERROR(INDEX(Sales!$D$5:$ABF$18,MATCH(UsagePerHour!$B109,Sales!$C$5:$C$18,0),MATCH(UsagePerHour!JM$4,Sales!$D$3:$ABF$3,0))/JM$2*INDEX(Usage!$D$5:$ABF$11,MATCH(UsagePerHour!$B$100,Usage!$C$5:$C$11,0),MATCH(UsagePerHour!JM$4,Usage!$D$3:$ABF$3,0)),"")</f>
        <v>7.0705421600413674</v>
      </c>
      <c r="JN109" s="6">
        <f>IFERROR(INDEX(Sales!$D$5:$ABF$18,MATCH(UsagePerHour!$B109,Sales!$C$5:$C$18,0),MATCH(UsagePerHour!JN$4,Sales!$D$3:$ABF$3,0))/JN$2*INDEX(Usage!$D$5:$ABF$11,MATCH(UsagePerHour!$B$100,Usage!$C$5:$C$11,0),MATCH(UsagePerHour!JN$4,Usage!$D$3:$ABF$3,0)),"")</f>
        <v>31.293794734926607</v>
      </c>
      <c r="JO109" s="6">
        <f>IFERROR(INDEX(Sales!$D$5:$ABF$18,MATCH(UsagePerHour!$B109,Sales!$C$5:$C$18,0),MATCH(UsagePerHour!JO$4,Sales!$D$3:$ABF$3,0))/JO$2*INDEX(Usage!$D$5:$ABF$11,MATCH(UsagePerHour!$B$100,Usage!$C$5:$C$11,0),MATCH(UsagePerHour!JO$4,Usage!$D$3:$ABF$3,0)),"")</f>
        <v>12.185859317967598</v>
      </c>
      <c r="JP109" s="6">
        <f>IFERROR(INDEX(Sales!$D$5:$ABF$18,MATCH(UsagePerHour!$B109,Sales!$C$5:$C$18,0),MATCH(UsagePerHour!JP$4,Sales!$D$3:$ABF$3,0))/JP$2*INDEX(Usage!$D$5:$ABF$11,MATCH(UsagePerHour!$B$100,Usage!$C$5:$C$11,0),MATCH(UsagePerHour!JP$4,Usage!$D$3:$ABF$3,0)),"")</f>
        <v>8.4057201783385391</v>
      </c>
      <c r="JQ109" s="6">
        <f>IFERROR(INDEX(Sales!$D$5:$ABF$18,MATCH(UsagePerHour!$B109,Sales!$C$5:$C$18,0),MATCH(UsagePerHour!JQ$4,Sales!$D$3:$ABF$3,0))/JQ$2*INDEX(Usage!$D$5:$ABF$11,MATCH(UsagePerHour!$B$100,Usage!$C$5:$C$11,0),MATCH(UsagePerHour!JQ$4,Usage!$D$3:$ABF$3,0)),"")</f>
        <v>8.2843312777667268</v>
      </c>
      <c r="JR109" s="6">
        <f>IFERROR(INDEX(Sales!$D$5:$ABF$18,MATCH(UsagePerHour!$B109,Sales!$C$5:$C$18,0),MATCH(UsagePerHour!JR$4,Sales!$D$3:$ABF$3,0))/JR$2*INDEX(Usage!$D$5:$ABF$11,MATCH(UsagePerHour!$B$100,Usage!$C$5:$C$11,0),MATCH(UsagePerHour!JR$4,Usage!$D$3:$ABF$3,0)),"")</f>
        <v>15.294385235248246</v>
      </c>
      <c r="JS109" s="6">
        <f>IFERROR(INDEX(Sales!$D$5:$ABF$18,MATCH(UsagePerHour!$B109,Sales!$C$5:$C$18,0),MATCH(UsagePerHour!JS$4,Sales!$D$3:$ABF$3,0))/JS$2*INDEX(Usage!$D$5:$ABF$11,MATCH(UsagePerHour!$B$100,Usage!$C$5:$C$11,0),MATCH(UsagePerHour!JS$4,Usage!$D$3:$ABF$3,0)),"")</f>
        <v>4.1363774418890191</v>
      </c>
      <c r="JT109" s="6">
        <f>IFERROR(INDEX(Sales!$D$5:$ABF$18,MATCH(UsagePerHour!$B109,Sales!$C$5:$C$18,0),MATCH(UsagePerHour!JT$4,Sales!$D$3:$ABF$3,0))/JT$2*INDEX(Usage!$D$5:$ABF$11,MATCH(UsagePerHour!$B$100,Usage!$C$5:$C$11,0),MATCH(UsagePerHour!JT$4,Usage!$D$3:$ABF$3,0)),"")</f>
        <v>5.807954892290887</v>
      </c>
      <c r="JU109" s="6">
        <f>IFERROR(INDEX(Sales!$D$5:$ABF$18,MATCH(UsagePerHour!$B109,Sales!$C$5:$C$18,0),MATCH(UsagePerHour!JU$4,Sales!$D$3:$ABF$3,0))/JU$2*INDEX(Usage!$D$5:$ABF$11,MATCH(UsagePerHour!$B$100,Usage!$C$5:$C$11,0),MATCH(UsagePerHour!JU$4,Usage!$D$3:$ABF$3,0)),"")</f>
        <v>31.66868656937551</v>
      </c>
      <c r="JV109" s="6">
        <f>IFERROR(INDEX(Sales!$D$5:$ABF$18,MATCH(UsagePerHour!$B109,Sales!$C$5:$C$18,0),MATCH(UsagePerHour!JV$4,Sales!$D$3:$ABF$3,0))/JV$2*INDEX(Usage!$D$5:$ABF$11,MATCH(UsagePerHour!$B$100,Usage!$C$5:$C$11,0),MATCH(UsagePerHour!JV$4,Usage!$D$3:$ABF$3,0)),"")</f>
        <v>8.863998491491067</v>
      </c>
      <c r="JW109" s="6">
        <f>IFERROR(INDEX(Sales!$D$5:$ABF$18,MATCH(UsagePerHour!$B109,Sales!$C$5:$C$18,0),MATCH(UsagePerHour!JW$4,Sales!$D$3:$ABF$3,0))/JW$2*INDEX(Usage!$D$5:$ABF$11,MATCH(UsagePerHour!$B$100,Usage!$C$5:$C$11,0),MATCH(UsagePerHour!JW$4,Usage!$D$3:$ABF$3,0)),"")</f>
        <v>18.855604816099127</v>
      </c>
      <c r="JX109" s="6">
        <f>IFERROR(INDEX(Sales!$D$5:$ABF$18,MATCH(UsagePerHour!$B109,Sales!$C$5:$C$18,0),MATCH(UsagePerHour!JX$4,Sales!$D$3:$ABF$3,0))/JX$2*INDEX(Usage!$D$5:$ABF$11,MATCH(UsagePerHour!$B$100,Usage!$C$5:$C$11,0),MATCH(UsagePerHour!JX$4,Usage!$D$3:$ABF$3,0)),"")</f>
        <v>9.1984257133486391</v>
      </c>
      <c r="JY109" s="6">
        <f>IFERROR(INDEX(Sales!$D$5:$ABF$18,MATCH(UsagePerHour!$B109,Sales!$C$5:$C$18,0),MATCH(UsagePerHour!JY$4,Sales!$D$3:$ABF$3,0))/JY$2*INDEX(Usage!$D$5:$ABF$11,MATCH(UsagePerHour!$B$100,Usage!$C$5:$C$11,0),MATCH(UsagePerHour!JY$4,Usage!$D$3:$ABF$3,0)),"")</f>
        <v>10.867115404474236</v>
      </c>
      <c r="JZ109" s="6">
        <f>IFERROR(INDEX(Sales!$D$5:$ABF$18,MATCH(UsagePerHour!$B109,Sales!$C$5:$C$18,0),MATCH(UsagePerHour!JZ$4,Sales!$D$3:$ABF$3,0))/JZ$2*INDEX(Usage!$D$5:$ABF$11,MATCH(UsagePerHour!$B$100,Usage!$C$5:$C$11,0),MATCH(UsagePerHour!JZ$4,Usage!$D$3:$ABF$3,0)),"")</f>
        <v>11.41941484441022</v>
      </c>
      <c r="KA109" s="6">
        <f>IFERROR(INDEX(Sales!$D$5:$ABF$18,MATCH(UsagePerHour!$B109,Sales!$C$5:$C$18,0),MATCH(UsagePerHour!KA$4,Sales!$D$3:$ABF$3,0))/KA$2*INDEX(Usage!$D$5:$ABF$11,MATCH(UsagePerHour!$B$100,Usage!$C$5:$C$11,0),MATCH(UsagePerHour!KA$4,Usage!$D$3:$ABF$3,0)),"")</f>
        <v>9.2421726693874184</v>
      </c>
      <c r="KB109" s="6">
        <f>IFERROR(INDEX(Sales!$D$5:$ABF$18,MATCH(UsagePerHour!$B109,Sales!$C$5:$C$18,0),MATCH(UsagePerHour!KB$4,Sales!$D$3:$ABF$3,0))/KB$2*INDEX(Usage!$D$5:$ABF$11,MATCH(UsagePerHour!$B$100,Usage!$C$5:$C$11,0),MATCH(UsagePerHour!KB$4,Usage!$D$3:$ABF$3,0)),"")</f>
        <v>24.308375424280602</v>
      </c>
      <c r="KC109" s="6">
        <f>IFERROR(INDEX(Sales!$D$5:$ABF$18,MATCH(UsagePerHour!$B109,Sales!$C$5:$C$18,0),MATCH(UsagePerHour!KC$4,Sales!$D$3:$ABF$3,0))/KC$2*INDEX(Usage!$D$5:$ABF$11,MATCH(UsagePerHour!$B$100,Usage!$C$5:$C$11,0),MATCH(UsagePerHour!KC$4,Usage!$D$3:$ABF$3,0)),"")</f>
        <v>9.7306712133269322</v>
      </c>
      <c r="KD109" s="6">
        <f>IFERROR(INDEX(Sales!$D$5:$ABF$18,MATCH(UsagePerHour!$B109,Sales!$C$5:$C$18,0),MATCH(UsagePerHour!KD$4,Sales!$D$3:$ABF$3,0))/KD$2*INDEX(Usage!$D$5:$ABF$11,MATCH(UsagePerHour!$B$100,Usage!$C$5:$C$11,0),MATCH(UsagePerHour!KD$4,Usage!$D$3:$ABF$3,0)),"")</f>
        <v>10.03652570931623</v>
      </c>
      <c r="KE109" s="6">
        <f>IFERROR(INDEX(Sales!$D$5:$ABF$18,MATCH(UsagePerHour!$B109,Sales!$C$5:$C$18,0),MATCH(UsagePerHour!KE$4,Sales!$D$3:$ABF$3,0))/KE$2*INDEX(Usage!$D$5:$ABF$11,MATCH(UsagePerHour!$B$100,Usage!$C$5:$C$11,0),MATCH(UsagePerHour!KE$4,Usage!$D$3:$ABF$3,0)),"")</f>
        <v>9.6461802722116428</v>
      </c>
      <c r="KF109" s="6">
        <f>IFERROR(INDEX(Sales!$D$5:$ABF$18,MATCH(UsagePerHour!$B109,Sales!$C$5:$C$18,0),MATCH(UsagePerHour!KF$4,Sales!$D$3:$ABF$3,0))/KF$2*INDEX(Usage!$D$5:$ABF$11,MATCH(UsagePerHour!$B$100,Usage!$C$5:$C$11,0),MATCH(UsagePerHour!KF$4,Usage!$D$3:$ABF$3,0)),"")</f>
        <v>7.563116911603422</v>
      </c>
      <c r="KG109" s="6">
        <f>IFERROR(INDEX(Sales!$D$5:$ABF$18,MATCH(UsagePerHour!$B109,Sales!$C$5:$C$18,0),MATCH(UsagePerHour!KG$4,Sales!$D$3:$ABF$3,0))/KG$2*INDEX(Usage!$D$5:$ABF$11,MATCH(UsagePerHour!$B$100,Usage!$C$5:$C$11,0),MATCH(UsagePerHour!KG$4,Usage!$D$3:$ABF$3,0)),"")</f>
        <v>41.619701104297462</v>
      </c>
      <c r="KH109" s="6">
        <f>IFERROR(INDEX(Sales!$D$5:$ABF$18,MATCH(UsagePerHour!$B109,Sales!$C$5:$C$18,0),MATCH(UsagePerHour!KH$4,Sales!$D$3:$ABF$3,0))/KH$2*INDEX(Usage!$D$5:$ABF$11,MATCH(UsagePerHour!$B$100,Usage!$C$5:$C$11,0),MATCH(UsagePerHour!KH$4,Usage!$D$3:$ABF$3,0)),"")</f>
        <v>5.8706002305168896</v>
      </c>
      <c r="KI109" s="6">
        <f>IFERROR(INDEX(Sales!$D$5:$ABF$18,MATCH(UsagePerHour!$B109,Sales!$C$5:$C$18,0),MATCH(UsagePerHour!KI$4,Sales!$D$3:$ABF$3,0))/KI$2*INDEX(Usage!$D$5:$ABF$11,MATCH(UsagePerHour!$B$100,Usage!$C$5:$C$11,0),MATCH(UsagePerHour!KI$4,Usage!$D$3:$ABF$3,0)),"")</f>
        <v>37.236694460496985</v>
      </c>
      <c r="KJ109" s="6">
        <f>IFERROR(INDEX(Sales!$D$5:$ABF$18,MATCH(UsagePerHour!$B109,Sales!$C$5:$C$18,0),MATCH(UsagePerHour!KJ$4,Sales!$D$3:$ABF$3,0))/KJ$2*INDEX(Usage!$D$5:$ABF$11,MATCH(UsagePerHour!$B$100,Usage!$C$5:$C$11,0),MATCH(UsagePerHour!KJ$4,Usage!$D$3:$ABF$3,0)),"")</f>
        <v>6.3051697645417031</v>
      </c>
      <c r="KK109" s="6">
        <f>IFERROR(INDEX(Sales!$D$5:$ABF$18,MATCH(UsagePerHour!$B109,Sales!$C$5:$C$18,0),MATCH(UsagePerHour!KK$4,Sales!$D$3:$ABF$3,0))/KK$2*INDEX(Usage!$D$5:$ABF$11,MATCH(UsagePerHour!$B$100,Usage!$C$5:$C$11,0),MATCH(UsagePerHour!KK$4,Usage!$D$3:$ABF$3,0)),"")</f>
        <v>6.3043687529079557</v>
      </c>
      <c r="KL109" s="6">
        <f>IFERROR(INDEX(Sales!$D$5:$ABF$18,MATCH(UsagePerHour!$B109,Sales!$C$5:$C$18,0),MATCH(UsagePerHour!KL$4,Sales!$D$3:$ABF$3,0))/KL$2*INDEX(Usage!$D$5:$ABF$11,MATCH(UsagePerHour!$B$100,Usage!$C$5:$C$11,0),MATCH(UsagePerHour!KL$4,Usage!$D$3:$ABF$3,0)),"")</f>
        <v>11.665085859086341</v>
      </c>
      <c r="KM109" s="6">
        <f>IFERROR(INDEX(Sales!$D$5:$ABF$18,MATCH(UsagePerHour!$B109,Sales!$C$5:$C$18,0),MATCH(UsagePerHour!KM$4,Sales!$D$3:$ABF$3,0))/KM$2*INDEX(Usage!$D$5:$ABF$11,MATCH(UsagePerHour!$B$100,Usage!$C$5:$C$11,0),MATCH(UsagePerHour!KM$4,Usage!$D$3:$ABF$3,0)),"")</f>
        <v>8.3099871201308879</v>
      </c>
      <c r="KN109" s="6">
        <f>IFERROR(INDEX(Sales!$D$5:$ABF$18,MATCH(UsagePerHour!$B109,Sales!$C$5:$C$18,0),MATCH(UsagePerHour!KN$4,Sales!$D$3:$ABF$3,0))/KN$2*INDEX(Usage!$D$5:$ABF$11,MATCH(UsagePerHour!$B$100,Usage!$C$5:$C$11,0),MATCH(UsagePerHour!KN$4,Usage!$D$3:$ABF$3,0)),"")</f>
        <v>8.1677312219810361</v>
      </c>
      <c r="KO109" s="6">
        <f>IFERROR(INDEX(Sales!$D$5:$ABF$18,MATCH(UsagePerHour!$B109,Sales!$C$5:$C$18,0),MATCH(UsagePerHour!KO$4,Sales!$D$3:$ABF$3,0))/KO$2*INDEX(Usage!$D$5:$ABF$11,MATCH(UsagePerHour!$B$100,Usage!$C$5:$C$11,0),MATCH(UsagePerHour!KO$4,Usage!$D$3:$ABF$3,0)),"")</f>
        <v>24.026249085619991</v>
      </c>
      <c r="KP109" s="6">
        <f>IFERROR(INDEX(Sales!$D$5:$ABF$18,MATCH(UsagePerHour!$B109,Sales!$C$5:$C$18,0),MATCH(UsagePerHour!KP$4,Sales!$D$3:$ABF$3,0))/KP$2*INDEX(Usage!$D$5:$ABF$11,MATCH(UsagePerHour!$B$100,Usage!$C$5:$C$11,0),MATCH(UsagePerHour!KP$4,Usage!$D$3:$ABF$3,0)),"")</f>
        <v>47.640843074438941</v>
      </c>
      <c r="KQ109" s="6">
        <f>IFERROR(INDEX(Sales!$D$5:$ABF$18,MATCH(UsagePerHour!$B109,Sales!$C$5:$C$18,0),MATCH(UsagePerHour!KQ$4,Sales!$D$3:$ABF$3,0))/KQ$2*INDEX(Usage!$D$5:$ABF$11,MATCH(UsagePerHour!$B$100,Usage!$C$5:$C$11,0),MATCH(UsagePerHour!KQ$4,Usage!$D$3:$ABF$3,0)),"")</f>
        <v>25.643192001481207</v>
      </c>
      <c r="KR109" s="6">
        <f>IFERROR(INDEX(Sales!$D$5:$ABF$18,MATCH(UsagePerHour!$B109,Sales!$C$5:$C$18,0),MATCH(UsagePerHour!KR$4,Sales!$D$3:$ABF$3,0))/KR$2*INDEX(Usage!$D$5:$ABF$11,MATCH(UsagePerHour!$B$100,Usage!$C$5:$C$11,0),MATCH(UsagePerHour!KR$4,Usage!$D$3:$ABF$3,0)),"")</f>
        <v>6.2336219776864095</v>
      </c>
      <c r="KS109" s="6">
        <f>IFERROR(INDEX(Sales!$D$5:$ABF$18,MATCH(UsagePerHour!$B109,Sales!$C$5:$C$18,0),MATCH(UsagePerHour!KS$4,Sales!$D$3:$ABF$3,0))/KS$2*INDEX(Usage!$D$5:$ABF$11,MATCH(UsagePerHour!$B$100,Usage!$C$5:$C$11,0),MATCH(UsagePerHour!KS$4,Usage!$D$3:$ABF$3,0)),"")</f>
        <v>10.387623436471362</v>
      </c>
      <c r="KT109" s="6">
        <f>IFERROR(INDEX(Sales!$D$5:$ABF$18,MATCH(UsagePerHour!$B109,Sales!$C$5:$C$18,0),MATCH(UsagePerHour!KT$4,Sales!$D$3:$ABF$3,0))/KT$2*INDEX(Usage!$D$5:$ABF$11,MATCH(UsagePerHour!$B$100,Usage!$C$5:$C$11,0),MATCH(UsagePerHour!KT$4,Usage!$D$3:$ABF$3,0)),"")</f>
        <v>5.7901674285554021</v>
      </c>
      <c r="KU109" s="6">
        <f>IFERROR(INDEX(Sales!$D$5:$ABF$18,MATCH(UsagePerHour!$B109,Sales!$C$5:$C$18,0),MATCH(UsagePerHour!KU$4,Sales!$D$3:$ABF$3,0))/KU$2*INDEX(Usage!$D$5:$ABF$11,MATCH(UsagePerHour!$B$100,Usage!$C$5:$C$11,0),MATCH(UsagePerHour!KU$4,Usage!$D$3:$ABF$3,0)),"")</f>
        <v>6.7071192654204639</v>
      </c>
      <c r="KV109" s="6">
        <f>IFERROR(INDEX(Sales!$D$5:$ABF$18,MATCH(UsagePerHour!$B109,Sales!$C$5:$C$18,0),MATCH(UsagePerHour!KV$4,Sales!$D$3:$ABF$3,0))/KV$2*INDEX(Usage!$D$5:$ABF$11,MATCH(UsagePerHour!$B$100,Usage!$C$5:$C$11,0),MATCH(UsagePerHour!KV$4,Usage!$D$3:$ABF$3,0)),"")</f>
        <v>4.1600752032659596</v>
      </c>
      <c r="KW109" s="6">
        <f>IFERROR(INDEX(Sales!$D$5:$ABF$18,MATCH(UsagePerHour!$B109,Sales!$C$5:$C$18,0),MATCH(UsagePerHour!KW$4,Sales!$D$3:$ABF$3,0))/KW$2*INDEX(Usage!$D$5:$ABF$11,MATCH(UsagePerHour!$B$100,Usage!$C$5:$C$11,0),MATCH(UsagePerHour!KW$4,Usage!$D$3:$ABF$3,0)),"")</f>
        <v>62.796392392491811</v>
      </c>
      <c r="KX109" s="6">
        <f>IFERROR(INDEX(Sales!$D$5:$ABF$18,MATCH(UsagePerHour!$B109,Sales!$C$5:$C$18,0),MATCH(UsagePerHour!KX$4,Sales!$D$3:$ABF$3,0))/KX$2*INDEX(Usage!$D$5:$ABF$11,MATCH(UsagePerHour!$B$100,Usage!$C$5:$C$11,0),MATCH(UsagePerHour!KX$4,Usage!$D$3:$ABF$3,0)),"")</f>
        <v>11.216248665738437</v>
      </c>
      <c r="KY109" s="6">
        <f>IFERROR(INDEX(Sales!$D$5:$ABF$18,MATCH(UsagePerHour!$B109,Sales!$C$5:$C$18,0),MATCH(UsagePerHour!KY$4,Sales!$D$3:$ABF$3,0))/KY$2*INDEX(Usage!$D$5:$ABF$11,MATCH(UsagePerHour!$B$100,Usage!$C$5:$C$11,0),MATCH(UsagePerHour!KY$4,Usage!$D$3:$ABF$3,0)),"")</f>
        <v>13.665995975855131</v>
      </c>
      <c r="KZ109" s="6">
        <f>IFERROR(INDEX(Sales!$D$5:$ABF$18,MATCH(UsagePerHour!$B109,Sales!$C$5:$C$18,0),MATCH(UsagePerHour!KZ$4,Sales!$D$3:$ABF$3,0))/KZ$2*INDEX(Usage!$D$5:$ABF$11,MATCH(UsagePerHour!$B$100,Usage!$C$5:$C$11,0),MATCH(UsagePerHour!KZ$4,Usage!$D$3:$ABF$3,0)),"")</f>
        <v>5.3841435998313898</v>
      </c>
      <c r="LA109" s="6">
        <f>IFERROR(INDEX(Sales!$D$5:$ABF$18,MATCH(UsagePerHour!$B109,Sales!$C$5:$C$18,0),MATCH(UsagePerHour!LA$4,Sales!$D$3:$ABF$3,0))/LA$2*INDEX(Usage!$D$5:$ABF$11,MATCH(UsagePerHour!$B$100,Usage!$C$5:$C$11,0),MATCH(UsagePerHour!LA$4,Usage!$D$3:$ABF$3,0)),"")</f>
        <v>16.401572772088372</v>
      </c>
      <c r="LB109" s="6">
        <f>IFERROR(INDEX(Sales!$D$5:$ABF$18,MATCH(UsagePerHour!$B109,Sales!$C$5:$C$18,0),MATCH(UsagePerHour!LB$4,Sales!$D$3:$ABF$3,0))/LB$2*INDEX(Usage!$D$5:$ABF$11,MATCH(UsagePerHour!$B$100,Usage!$C$5:$C$11,0),MATCH(UsagePerHour!LB$4,Usage!$D$3:$ABF$3,0)),"")</f>
        <v>17.487202439362971</v>
      </c>
      <c r="LC109" s="6">
        <f>IFERROR(INDEX(Sales!$D$5:$ABF$18,MATCH(UsagePerHour!$B109,Sales!$C$5:$C$18,0),MATCH(UsagePerHour!LC$4,Sales!$D$3:$ABF$3,0))/LC$2*INDEX(Usage!$D$5:$ABF$11,MATCH(UsagePerHour!$B$100,Usage!$C$5:$C$11,0),MATCH(UsagePerHour!LC$4,Usage!$D$3:$ABF$3,0)),"")</f>
        <v>3.873275967998512</v>
      </c>
      <c r="LD109" s="6">
        <f>IFERROR(INDEX(Sales!$D$5:$ABF$18,MATCH(UsagePerHour!$B109,Sales!$C$5:$C$18,0),MATCH(UsagePerHour!LD$4,Sales!$D$3:$ABF$3,0))/LD$2*INDEX(Usage!$D$5:$ABF$11,MATCH(UsagePerHour!$B$100,Usage!$C$5:$C$11,0),MATCH(UsagePerHour!LD$4,Usage!$D$3:$ABF$3,0)),"")</f>
        <v>49.606873867221587</v>
      </c>
      <c r="LE109" s="6">
        <f>IFERROR(INDEX(Sales!$D$5:$ABF$18,MATCH(UsagePerHour!$B109,Sales!$C$5:$C$18,0),MATCH(UsagePerHour!LE$4,Sales!$D$3:$ABF$3,0))/LE$2*INDEX(Usage!$D$5:$ABF$11,MATCH(UsagePerHour!$B$100,Usage!$C$5:$C$11,0),MATCH(UsagePerHour!LE$4,Usage!$D$3:$ABF$3,0)),"")</f>
        <v>6.5264067002861648</v>
      </c>
      <c r="LF109" s="6">
        <f>IFERROR(INDEX(Sales!$D$5:$ABF$18,MATCH(UsagePerHour!$B109,Sales!$C$5:$C$18,0),MATCH(UsagePerHour!LF$4,Sales!$D$3:$ABF$3,0))/LF$2*INDEX(Usage!$D$5:$ABF$11,MATCH(UsagePerHour!$B$100,Usage!$C$5:$C$11,0),MATCH(UsagePerHour!LF$4,Usage!$D$3:$ABF$3,0)),"")</f>
        <v>6.8883346920268016</v>
      </c>
      <c r="LG109" s="6">
        <f>IFERROR(INDEX(Sales!$D$5:$ABF$18,MATCH(UsagePerHour!$B109,Sales!$C$5:$C$18,0),MATCH(UsagePerHour!LG$4,Sales!$D$3:$ABF$3,0))/LG$2*INDEX(Usage!$D$5:$ABF$11,MATCH(UsagePerHour!$B$100,Usage!$C$5:$C$11,0),MATCH(UsagePerHour!LG$4,Usage!$D$3:$ABF$3,0)),"")</f>
        <v>6.1786543754284367</v>
      </c>
      <c r="LH109" s="6">
        <f>IFERROR(INDEX(Sales!$D$5:$ABF$18,MATCH(UsagePerHour!$B109,Sales!$C$5:$C$18,0),MATCH(UsagePerHour!LH$4,Sales!$D$3:$ABF$3,0))/LH$2*INDEX(Usage!$D$5:$ABF$11,MATCH(UsagePerHour!$B$100,Usage!$C$5:$C$11,0),MATCH(UsagePerHour!LH$4,Usage!$D$3:$ABF$3,0)),"")</f>
        <v>10.82091697228622</v>
      </c>
      <c r="LI109" s="6">
        <f>IFERROR(INDEX(Sales!$D$5:$ABF$18,MATCH(UsagePerHour!$B109,Sales!$C$5:$C$18,0),MATCH(UsagePerHour!LI$4,Sales!$D$3:$ABF$3,0))/LI$2*INDEX(Usage!$D$5:$ABF$11,MATCH(UsagePerHour!$B$100,Usage!$C$5:$C$11,0),MATCH(UsagePerHour!LI$4,Usage!$D$3:$ABF$3,0)),"")</f>
        <v>7.0394353728156469</v>
      </c>
      <c r="LJ109" s="6">
        <f>IFERROR(INDEX(Sales!$D$5:$ABF$18,MATCH(UsagePerHour!$B109,Sales!$C$5:$C$18,0),MATCH(UsagePerHour!LJ$4,Sales!$D$3:$ABF$3,0))/LJ$2*INDEX(Usage!$D$5:$ABF$11,MATCH(UsagePerHour!$B$100,Usage!$C$5:$C$11,0),MATCH(UsagePerHour!LJ$4,Usage!$D$3:$ABF$3,0)),"")</f>
        <v>15.414424866289485</v>
      </c>
      <c r="LK109" s="6">
        <f>IFERROR(INDEX(Sales!$D$5:$ABF$18,MATCH(UsagePerHour!$B109,Sales!$C$5:$C$18,0),MATCH(UsagePerHour!LK$4,Sales!$D$3:$ABF$3,0))/LK$2*INDEX(Usage!$D$5:$ABF$11,MATCH(UsagePerHour!$B$100,Usage!$C$5:$C$11,0),MATCH(UsagePerHour!LK$4,Usage!$D$3:$ABF$3,0)),"")</f>
        <v>35.89434445763446</v>
      </c>
      <c r="LL109" s="6">
        <f>IFERROR(INDEX(Sales!$D$5:$ABF$18,MATCH(UsagePerHour!$B109,Sales!$C$5:$C$18,0),MATCH(UsagePerHour!LL$4,Sales!$D$3:$ABF$3,0))/LL$2*INDEX(Usage!$D$5:$ABF$11,MATCH(UsagePerHour!$B$100,Usage!$C$5:$C$11,0),MATCH(UsagePerHour!LL$4,Usage!$D$3:$ABF$3,0)),"")</f>
        <v>12.809140090241156</v>
      </c>
      <c r="LM109" s="6">
        <f>IFERROR(INDEX(Sales!$D$5:$ABF$18,MATCH(UsagePerHour!$B109,Sales!$C$5:$C$18,0),MATCH(UsagePerHour!LM$4,Sales!$D$3:$ABF$3,0))/LM$2*INDEX(Usage!$D$5:$ABF$11,MATCH(UsagePerHour!$B$100,Usage!$C$5:$C$11,0),MATCH(UsagePerHour!LM$4,Usage!$D$3:$ABF$3,0)),"")</f>
        <v>9.0423784614355274</v>
      </c>
      <c r="LN109" s="6">
        <f>IFERROR(INDEX(Sales!$D$5:$ABF$18,MATCH(UsagePerHour!$B109,Sales!$C$5:$C$18,0),MATCH(UsagePerHour!LN$4,Sales!$D$3:$ABF$3,0))/LN$2*INDEX(Usage!$D$5:$ABF$11,MATCH(UsagePerHour!$B$100,Usage!$C$5:$C$11,0),MATCH(UsagePerHour!LN$4,Usage!$D$3:$ABF$3,0)),"")</f>
        <v>9.647660849144474</v>
      </c>
      <c r="LO109" s="6">
        <f>IFERROR(INDEX(Sales!$D$5:$ABF$18,MATCH(UsagePerHour!$B109,Sales!$C$5:$C$18,0),MATCH(UsagePerHour!LO$4,Sales!$D$3:$ABF$3,0))/LO$2*INDEX(Usage!$D$5:$ABF$11,MATCH(UsagePerHour!$B$100,Usage!$C$5:$C$11,0),MATCH(UsagePerHour!LO$4,Usage!$D$3:$ABF$3,0)),"")</f>
        <v>9.7768643670116457</v>
      </c>
      <c r="LP109" s="6">
        <f>IFERROR(INDEX(Sales!$D$5:$ABF$18,MATCH(UsagePerHour!$B109,Sales!$C$5:$C$18,0),MATCH(UsagePerHour!LP$4,Sales!$D$3:$ABF$3,0))/LP$2*INDEX(Usage!$D$5:$ABF$11,MATCH(UsagePerHour!$B$100,Usage!$C$5:$C$11,0),MATCH(UsagePerHour!LP$4,Usage!$D$3:$ABF$3,0)),"")</f>
        <v>1.026407879797947</v>
      </c>
      <c r="LQ109" s="6">
        <f>IFERROR(INDEX(Sales!$D$5:$ABF$18,MATCH(UsagePerHour!$B109,Sales!$C$5:$C$18,0),MATCH(UsagePerHour!LQ$4,Sales!$D$3:$ABF$3,0))/LQ$2*INDEX(Usage!$D$5:$ABF$11,MATCH(UsagePerHour!$B$100,Usage!$C$5:$C$11,0),MATCH(UsagePerHour!LQ$4,Usage!$D$3:$ABF$3,0)),"")</f>
        <v>19.460346840975497</v>
      </c>
      <c r="LR109" s="6">
        <f>IFERROR(INDEX(Sales!$D$5:$ABF$18,MATCH(UsagePerHour!$B109,Sales!$C$5:$C$18,0),MATCH(UsagePerHour!LR$4,Sales!$D$3:$ABF$3,0))/LR$2*INDEX(Usage!$D$5:$ABF$11,MATCH(UsagePerHour!$B$100,Usage!$C$5:$C$11,0),MATCH(UsagePerHour!LR$4,Usage!$D$3:$ABF$3,0)),"")</f>
        <v>66.954806824336529</v>
      </c>
      <c r="LS109" s="6">
        <f>IFERROR(INDEX(Sales!$D$5:$ABF$18,MATCH(UsagePerHour!$B109,Sales!$C$5:$C$18,0),MATCH(UsagePerHour!LS$4,Sales!$D$3:$ABF$3,0))/LS$2*INDEX(Usage!$D$5:$ABF$11,MATCH(UsagePerHour!$B$100,Usage!$C$5:$C$11,0),MATCH(UsagePerHour!LS$4,Usage!$D$3:$ABF$3,0)),"")</f>
        <v>19.349446645248502</v>
      </c>
      <c r="LT109" s="6">
        <f>IFERROR(INDEX(Sales!$D$5:$ABF$18,MATCH(UsagePerHour!$B109,Sales!$C$5:$C$18,0),MATCH(UsagePerHour!LT$4,Sales!$D$3:$ABF$3,0))/LT$2*INDEX(Usage!$D$5:$ABF$11,MATCH(UsagePerHour!$B$100,Usage!$C$5:$C$11,0),MATCH(UsagePerHour!LT$4,Usage!$D$3:$ABF$3,0)),"")</f>
        <v>18.466829459066155</v>
      </c>
      <c r="LU109" s="6">
        <f>IFERROR(INDEX(Sales!$D$5:$ABF$18,MATCH(UsagePerHour!$B109,Sales!$C$5:$C$18,0),MATCH(UsagePerHour!LU$4,Sales!$D$3:$ABF$3,0))/LU$2*INDEX(Usage!$D$5:$ABF$11,MATCH(UsagePerHour!$B$100,Usage!$C$5:$C$11,0),MATCH(UsagePerHour!LU$4,Usage!$D$3:$ABF$3,0)),"")</f>
        <v>6.2174544173560253</v>
      </c>
      <c r="LV109" s="6">
        <f>IFERROR(INDEX(Sales!$D$5:$ABF$18,MATCH(UsagePerHour!$B109,Sales!$C$5:$C$18,0),MATCH(UsagePerHour!LV$4,Sales!$D$3:$ABF$3,0))/LV$2*INDEX(Usage!$D$5:$ABF$11,MATCH(UsagePerHour!$B$100,Usage!$C$5:$C$11,0),MATCH(UsagePerHour!LV$4,Usage!$D$3:$ABF$3,0)),"")</f>
        <v>8.0548023952095811</v>
      </c>
      <c r="LW109" s="6">
        <f>IFERROR(INDEX(Sales!$D$5:$ABF$18,MATCH(UsagePerHour!$B109,Sales!$C$5:$C$18,0),MATCH(UsagePerHour!LW$4,Sales!$D$3:$ABF$3,0))/LW$2*INDEX(Usage!$D$5:$ABF$11,MATCH(UsagePerHour!$B$100,Usage!$C$5:$C$11,0),MATCH(UsagePerHour!LW$4,Usage!$D$3:$ABF$3,0)),"")</f>
        <v>7.0560240671551266</v>
      </c>
      <c r="LX109" s="6">
        <f>IFERROR(INDEX(Sales!$D$5:$ABF$18,MATCH(UsagePerHour!$B109,Sales!$C$5:$C$18,0),MATCH(UsagePerHour!LX$4,Sales!$D$3:$ABF$3,0))/LX$2*INDEX(Usage!$D$5:$ABF$11,MATCH(UsagePerHour!$B$100,Usage!$C$5:$C$11,0),MATCH(UsagePerHour!LX$4,Usage!$D$3:$ABF$3,0)),"")</f>
        <v>9.6883101825012172</v>
      </c>
      <c r="LY109" s="6">
        <f>IFERROR(INDEX(Sales!$D$5:$ABF$18,MATCH(UsagePerHour!$B109,Sales!$C$5:$C$18,0),MATCH(UsagePerHour!LY$4,Sales!$D$3:$ABF$3,0))/LY$2*INDEX(Usage!$D$5:$ABF$11,MATCH(UsagePerHour!$B$100,Usage!$C$5:$C$11,0),MATCH(UsagePerHour!LY$4,Usage!$D$3:$ABF$3,0)),"")</f>
        <v>47.659255580343732</v>
      </c>
      <c r="LZ109" s="6">
        <f>IFERROR(INDEX(Sales!$D$5:$ABF$18,MATCH(UsagePerHour!$B109,Sales!$C$5:$C$18,0),MATCH(UsagePerHour!LZ$4,Sales!$D$3:$ABF$3,0))/LZ$2*INDEX(Usage!$D$5:$ABF$11,MATCH(UsagePerHour!$B$100,Usage!$C$5:$C$11,0),MATCH(UsagePerHour!LZ$4,Usage!$D$3:$ABF$3,0)),"")</f>
        <v>9.0410205645676331</v>
      </c>
      <c r="MA109" s="6">
        <f>IFERROR(INDEX(Sales!$D$5:$ABF$18,MATCH(UsagePerHour!$B109,Sales!$C$5:$C$18,0),MATCH(UsagePerHour!MA$4,Sales!$D$3:$ABF$3,0))/MA$2*INDEX(Usage!$D$5:$ABF$11,MATCH(UsagePerHour!$B$100,Usage!$C$5:$C$11,0),MATCH(UsagePerHour!MA$4,Usage!$D$3:$ABF$3,0)),"")</f>
        <v>4.0884332361579228</v>
      </c>
      <c r="MB109" s="6">
        <f>IFERROR(INDEX(Sales!$D$5:$ABF$18,MATCH(UsagePerHour!$B109,Sales!$C$5:$C$18,0),MATCH(UsagePerHour!MB$4,Sales!$D$3:$ABF$3,0))/MB$2*INDEX(Usage!$D$5:$ABF$11,MATCH(UsagePerHour!$B$100,Usage!$C$5:$C$11,0),MATCH(UsagePerHour!MB$4,Usage!$D$3:$ABF$3,0)),"")</f>
        <v>8.9598969941569795</v>
      </c>
      <c r="MC109" s="6">
        <f>IFERROR(INDEX(Sales!$D$5:$ABF$18,MATCH(UsagePerHour!$B109,Sales!$C$5:$C$18,0),MATCH(UsagePerHour!MC$4,Sales!$D$3:$ABF$3,0))/MC$2*INDEX(Usage!$D$5:$ABF$11,MATCH(UsagePerHour!$B$100,Usage!$C$5:$C$11,0),MATCH(UsagePerHour!MC$4,Usage!$D$3:$ABF$3,0)),"")</f>
        <v>2.9412584144445342</v>
      </c>
      <c r="MD109" s="6">
        <f>IFERROR(INDEX(Sales!$D$5:$ABF$18,MATCH(UsagePerHour!$B109,Sales!$C$5:$C$18,0),MATCH(UsagePerHour!MD$4,Sales!$D$3:$ABF$3,0))/MD$2*INDEX(Usage!$D$5:$ABF$11,MATCH(UsagePerHour!$B$100,Usage!$C$5:$C$11,0),MATCH(UsagePerHour!MD$4,Usage!$D$3:$ABF$3,0)),"")</f>
        <v>11.888300707002523</v>
      </c>
      <c r="ME109" s="6">
        <f>IFERROR(INDEX(Sales!$D$5:$ABF$18,MATCH(UsagePerHour!$B109,Sales!$C$5:$C$18,0),MATCH(UsagePerHour!ME$4,Sales!$D$3:$ABF$3,0))/ME$2*INDEX(Usage!$D$5:$ABF$11,MATCH(UsagePerHour!$B$100,Usage!$C$5:$C$11,0),MATCH(UsagePerHour!ME$4,Usage!$D$3:$ABF$3,0)),"")</f>
        <v>5.2168460375344665</v>
      </c>
      <c r="MF109" s="6">
        <f>IFERROR(INDEX(Sales!$D$5:$ABF$18,MATCH(UsagePerHour!$B109,Sales!$C$5:$C$18,0),MATCH(UsagePerHour!MF$4,Sales!$D$3:$ABF$3,0))/MF$2*INDEX(Usage!$D$5:$ABF$11,MATCH(UsagePerHour!$B$100,Usage!$C$5:$C$11,0),MATCH(UsagePerHour!MF$4,Usage!$D$3:$ABF$3,0)),"")</f>
        <v>23.980538383204582</v>
      </c>
      <c r="MG109" s="6">
        <f>IFERROR(INDEX(Sales!$D$5:$ABF$18,MATCH(UsagePerHour!$B109,Sales!$C$5:$C$18,0),MATCH(UsagePerHour!MG$4,Sales!$D$3:$ABF$3,0))/MG$2*INDEX(Usage!$D$5:$ABF$11,MATCH(UsagePerHour!$B$100,Usage!$C$5:$C$11,0),MATCH(UsagePerHour!MG$4,Usage!$D$3:$ABF$3,0)),"")</f>
        <v>10.050544074230283</v>
      </c>
      <c r="MH109" s="6">
        <f>IFERROR(INDEX(Sales!$D$5:$ABF$18,MATCH(UsagePerHour!$B109,Sales!$C$5:$C$18,0),MATCH(UsagePerHour!MH$4,Sales!$D$3:$ABF$3,0))/MH$2*INDEX(Usage!$D$5:$ABF$11,MATCH(UsagePerHour!$B$100,Usage!$C$5:$C$11,0),MATCH(UsagePerHour!MH$4,Usage!$D$3:$ABF$3,0)),"")</f>
        <v>8.7748355826923756</v>
      </c>
      <c r="MI109" s="6">
        <f>IFERROR(INDEX(Sales!$D$5:$ABF$18,MATCH(UsagePerHour!$B109,Sales!$C$5:$C$18,0),MATCH(UsagePerHour!MI$4,Sales!$D$3:$ABF$3,0))/MI$2*INDEX(Usage!$D$5:$ABF$11,MATCH(UsagePerHour!$B$100,Usage!$C$5:$C$11,0),MATCH(UsagePerHour!MI$4,Usage!$D$3:$ABF$3,0)),"")</f>
        <v>5.2260124727627923</v>
      </c>
      <c r="MJ109" s="6">
        <f>IFERROR(INDEX(Sales!$D$5:$ABF$18,MATCH(UsagePerHour!$B109,Sales!$C$5:$C$18,0),MATCH(UsagePerHour!MJ$4,Sales!$D$3:$ABF$3,0))/MJ$2*INDEX(Usage!$D$5:$ABF$11,MATCH(UsagePerHour!$B$100,Usage!$C$5:$C$11,0),MATCH(UsagePerHour!MJ$4,Usage!$D$3:$ABF$3,0)),"")</f>
        <v>10.369217904141543</v>
      </c>
      <c r="MK109" s="6">
        <f>IFERROR(INDEX(Sales!$D$5:$ABF$18,MATCH(UsagePerHour!$B109,Sales!$C$5:$C$18,0),MATCH(UsagePerHour!MK$4,Sales!$D$3:$ABF$3,0))/MK$2*INDEX(Usage!$D$5:$ABF$11,MATCH(UsagePerHour!$B$100,Usage!$C$5:$C$11,0),MATCH(UsagePerHour!MK$4,Usage!$D$3:$ABF$3,0)),"")</f>
        <v>9.1489969269209546</v>
      </c>
      <c r="ML109" s="6">
        <f>IFERROR(INDEX(Sales!$D$5:$ABF$18,MATCH(UsagePerHour!$B109,Sales!$C$5:$C$18,0),MATCH(UsagePerHour!ML$4,Sales!$D$3:$ABF$3,0))/ML$2*INDEX(Usage!$D$5:$ABF$11,MATCH(UsagePerHour!$B$100,Usage!$C$5:$C$11,0),MATCH(UsagePerHour!ML$4,Usage!$D$3:$ABF$3,0)),"")</f>
        <v>7.7538963454769201</v>
      </c>
      <c r="MM109" s="6">
        <f>IFERROR(INDEX(Sales!$D$5:$ABF$18,MATCH(UsagePerHour!$B109,Sales!$C$5:$C$18,0),MATCH(UsagePerHour!MM$4,Sales!$D$3:$ABF$3,0))/MM$2*INDEX(Usage!$D$5:$ABF$11,MATCH(UsagePerHour!$B$100,Usage!$C$5:$C$11,0),MATCH(UsagePerHour!MM$4,Usage!$D$3:$ABF$3,0)),"")</f>
        <v>55.133668515015813</v>
      </c>
      <c r="MN109" s="6">
        <f>IFERROR(INDEX(Sales!$D$5:$ABF$18,MATCH(UsagePerHour!$B109,Sales!$C$5:$C$18,0),MATCH(UsagePerHour!MN$4,Sales!$D$3:$ABF$3,0))/MN$2*INDEX(Usage!$D$5:$ABF$11,MATCH(UsagePerHour!$B$100,Usage!$C$5:$C$11,0),MATCH(UsagePerHour!MN$4,Usage!$D$3:$ABF$3,0)),"")</f>
        <v>7.7794969437598427</v>
      </c>
      <c r="MO109" s="6">
        <f>IFERROR(INDEX(Sales!$D$5:$ABF$18,MATCH(UsagePerHour!$B109,Sales!$C$5:$C$18,0),MATCH(UsagePerHour!MO$4,Sales!$D$3:$ABF$3,0))/MO$2*INDEX(Usage!$D$5:$ABF$11,MATCH(UsagePerHour!$B$100,Usage!$C$5:$C$11,0),MATCH(UsagePerHour!MO$4,Usage!$D$3:$ABF$3,0)),"")</f>
        <v>18.466829459066155</v>
      </c>
      <c r="MP109" s="6">
        <f>IFERROR(INDEX(Sales!$D$5:$ABF$18,MATCH(UsagePerHour!$B109,Sales!$C$5:$C$18,0),MATCH(UsagePerHour!MP$4,Sales!$D$3:$ABF$3,0))/MP$2*INDEX(Usage!$D$5:$ABF$11,MATCH(UsagePerHour!$B$100,Usage!$C$5:$C$11,0),MATCH(UsagePerHour!MP$4,Usage!$D$3:$ABF$3,0)),"")</f>
        <v>6.2174544173560253</v>
      </c>
      <c r="MQ109" s="6">
        <f>IFERROR(INDEX(Sales!$D$5:$ABF$18,MATCH(UsagePerHour!$B109,Sales!$C$5:$C$18,0),MATCH(UsagePerHour!MQ$4,Sales!$D$3:$ABF$3,0))/MQ$2*INDEX(Usage!$D$5:$ABF$11,MATCH(UsagePerHour!$B$100,Usage!$C$5:$C$11,0),MATCH(UsagePerHour!MQ$4,Usage!$D$3:$ABF$3,0)),"")</f>
        <v>8.0548023952095811</v>
      </c>
      <c r="MR109" s="6">
        <f>IFERROR(INDEX(Sales!$D$5:$ABF$18,MATCH(UsagePerHour!$B109,Sales!$C$5:$C$18,0),MATCH(UsagePerHour!MR$4,Sales!$D$3:$ABF$3,0))/MR$2*INDEX(Usage!$D$5:$ABF$11,MATCH(UsagePerHour!$B$100,Usage!$C$5:$C$11,0),MATCH(UsagePerHour!MR$4,Usage!$D$3:$ABF$3,0)),"")</f>
        <v>7.0560240671551266</v>
      </c>
      <c r="MS109" s="6">
        <f>IFERROR(INDEX(Sales!$D$5:$ABF$18,MATCH(UsagePerHour!$B109,Sales!$C$5:$C$18,0),MATCH(UsagePerHour!MS$4,Sales!$D$3:$ABF$3,0))/MS$2*INDEX(Usage!$D$5:$ABF$11,MATCH(UsagePerHour!$B$100,Usage!$C$5:$C$11,0),MATCH(UsagePerHour!MS$4,Usage!$D$3:$ABF$3,0)),"")</f>
        <v>8.9293004862929504</v>
      </c>
      <c r="MT109" s="6">
        <f>IFERROR(INDEX(Sales!$D$5:$ABF$18,MATCH(UsagePerHour!$B109,Sales!$C$5:$C$18,0),MATCH(UsagePerHour!MT$4,Sales!$D$3:$ABF$3,0))/MT$2*INDEX(Usage!$D$5:$ABF$11,MATCH(UsagePerHour!$B$100,Usage!$C$5:$C$11,0),MATCH(UsagePerHour!MT$4,Usage!$D$3:$ABF$3,0)),"")</f>
        <v>46.426013398299531</v>
      </c>
      <c r="MU109" s="6">
        <f>IFERROR(INDEX(Sales!$D$5:$ABF$18,MATCH(UsagePerHour!$B109,Sales!$C$5:$C$18,0),MATCH(UsagePerHour!MU$4,Sales!$D$3:$ABF$3,0))/MU$2*INDEX(Usage!$D$5:$ABF$11,MATCH(UsagePerHour!$B$100,Usage!$C$5:$C$11,0),MATCH(UsagePerHour!MU$4,Usage!$D$3:$ABF$3,0)),"")</f>
        <v>8.4185778198634864</v>
      </c>
      <c r="MV109" s="6">
        <f>IFERROR(INDEX(Sales!$D$5:$ABF$18,MATCH(UsagePerHour!$B109,Sales!$C$5:$C$18,0),MATCH(UsagePerHour!MV$4,Sales!$D$3:$ABF$3,0))/MV$2*INDEX(Usage!$D$5:$ABF$11,MATCH(UsagePerHour!$B$100,Usage!$C$5:$C$11,0),MATCH(UsagePerHour!MV$4,Usage!$D$3:$ABF$3,0)),"")</f>
        <v>11.830822924320353</v>
      </c>
      <c r="MW109" s="6">
        <f>IFERROR(INDEX(Sales!$D$5:$ABF$18,MATCH(UsagePerHour!$B109,Sales!$C$5:$C$18,0),MATCH(UsagePerHour!MW$4,Sales!$D$3:$ABF$3,0))/MW$2*INDEX(Usage!$D$5:$ABF$11,MATCH(UsagePerHour!$B$100,Usage!$C$5:$C$11,0),MATCH(UsagePerHour!MW$4,Usage!$D$3:$ABF$3,0)),"")</f>
        <v>10.633777839423001</v>
      </c>
      <c r="MX109" s="6">
        <f>IFERROR(INDEX(Sales!$D$5:$ABF$18,MATCH(UsagePerHour!$B109,Sales!$C$5:$C$18,0),MATCH(UsagePerHour!MX$4,Sales!$D$3:$ABF$3,0))/MX$2*INDEX(Usage!$D$5:$ABF$11,MATCH(UsagePerHour!$B$100,Usage!$C$5:$C$11,0),MATCH(UsagePerHour!MX$4,Usage!$D$3:$ABF$3,0)),"")</f>
        <v>6.7609903679920969</v>
      </c>
      <c r="MY109" s="6">
        <f>IFERROR(INDEX(Sales!$D$5:$ABF$18,MATCH(UsagePerHour!$B109,Sales!$C$5:$C$18,0),MATCH(UsagePerHour!MY$4,Sales!$D$3:$ABF$3,0))/MY$2*INDEX(Usage!$D$5:$ABF$11,MATCH(UsagePerHour!$B$100,Usage!$C$5:$C$11,0),MATCH(UsagePerHour!MY$4,Usage!$D$3:$ABF$3,0)),"")</f>
        <v>9.430580198991116</v>
      </c>
      <c r="MZ109" s="6">
        <f>IFERROR(INDEX(Sales!$D$5:$ABF$18,MATCH(UsagePerHour!$B109,Sales!$C$5:$C$18,0),MATCH(UsagePerHour!MZ$4,Sales!$D$3:$ABF$3,0))/MZ$2*INDEX(Usage!$D$5:$ABF$11,MATCH(UsagePerHour!$B$100,Usage!$C$5:$C$11,0),MATCH(UsagePerHour!MZ$4,Usage!$D$3:$ABF$3,0)),"")</f>
        <v>5.0581981618600365</v>
      </c>
      <c r="NA109" s="6">
        <f>IFERROR(INDEX(Sales!$D$5:$ABF$18,MATCH(UsagePerHour!$B109,Sales!$C$5:$C$18,0),MATCH(UsagePerHour!NA$4,Sales!$D$3:$ABF$3,0))/NA$2*INDEX(Usage!$D$5:$ABF$11,MATCH(UsagePerHour!$B$100,Usage!$C$5:$C$11,0),MATCH(UsagePerHour!NA$4,Usage!$D$3:$ABF$3,0)),"")</f>
        <v>50.169607777381628</v>
      </c>
      <c r="NB109" s="6">
        <f>IFERROR(INDEX(Sales!$D$5:$ABF$18,MATCH(UsagePerHour!$B109,Sales!$C$5:$C$18,0),MATCH(UsagePerHour!NB$4,Sales!$D$3:$ABF$3,0))/NB$2*INDEX(Usage!$D$5:$ABF$11,MATCH(UsagePerHour!$B$100,Usage!$C$5:$C$11,0),MATCH(UsagePerHour!NB$4,Usage!$D$3:$ABF$3,0)),"")</f>
        <v>10.861157188646201</v>
      </c>
      <c r="NC109" s="6">
        <f>IFERROR(INDEX(Sales!$D$5:$ABF$18,MATCH(UsagePerHour!$B109,Sales!$C$5:$C$18,0),MATCH(UsagePerHour!NC$4,Sales!$D$3:$ABF$3,0))/NC$2*INDEX(Usage!$D$5:$ABF$11,MATCH(UsagePerHour!$B$100,Usage!$C$5:$C$11,0),MATCH(UsagePerHour!NC$4,Usage!$D$3:$ABF$3,0)),"")</f>
        <v>12.207549956867519</v>
      </c>
      <c r="ND109" s="6">
        <f>IFERROR(INDEX(Sales!$D$5:$ABF$18,MATCH(UsagePerHour!$B109,Sales!$C$5:$C$18,0),MATCH(UsagePerHour!ND$4,Sales!$D$3:$ABF$3,0))/ND$2*INDEX(Usage!$D$5:$ABF$11,MATCH(UsagePerHour!$B$100,Usage!$C$5:$C$11,0),MATCH(UsagePerHour!ND$4,Usage!$D$3:$ABF$3,0)),"")</f>
        <v>12.188837659891282</v>
      </c>
      <c r="NE109" s="6">
        <f>IFERROR(INDEX(Sales!$D$5:$ABF$18,MATCH(UsagePerHour!$B109,Sales!$C$5:$C$18,0),MATCH(UsagePerHour!NE$4,Sales!$D$3:$ABF$3,0))/NE$2*INDEX(Usage!$D$5:$ABF$11,MATCH(UsagePerHour!$B$100,Usage!$C$5:$C$11,0),MATCH(UsagePerHour!NE$4,Usage!$D$3:$ABF$3,0)),"")</f>
        <v>8.1510315764245327</v>
      </c>
      <c r="NF109" s="6">
        <f>IFERROR(INDEX(Sales!$D$5:$ABF$18,MATCH(UsagePerHour!$B109,Sales!$C$5:$C$18,0),MATCH(UsagePerHour!NF$4,Sales!$D$3:$ABF$3,0))/NF$2*INDEX(Usage!$D$5:$ABF$11,MATCH(UsagePerHour!$B$100,Usage!$C$5:$C$11,0),MATCH(UsagePerHour!NF$4,Usage!$D$3:$ABF$3,0)),"")</f>
        <v>3.1792073980448938</v>
      </c>
      <c r="NG109" s="6">
        <f>IFERROR(INDEX(Sales!$D$5:$ABF$18,MATCH(UsagePerHour!$B109,Sales!$C$5:$C$18,0),MATCH(UsagePerHour!NG$4,Sales!$D$3:$ABF$3,0))/NG$2*INDEX(Usage!$D$5:$ABF$11,MATCH(UsagePerHour!$B$100,Usage!$C$5:$C$11,0),MATCH(UsagePerHour!NG$4,Usage!$D$3:$ABF$3,0)),"")</f>
        <v>5.0227807643165976</v>
      </c>
      <c r="NH109" s="6">
        <f>IFERROR(INDEX(Sales!$D$5:$ABF$18,MATCH(UsagePerHour!$B109,Sales!$C$5:$C$18,0),MATCH(UsagePerHour!NH$4,Sales!$D$3:$ABF$3,0))/NH$2*INDEX(Usage!$D$5:$ABF$11,MATCH(UsagePerHour!$B$100,Usage!$C$5:$C$11,0),MATCH(UsagePerHour!NH$4,Usage!$D$3:$ABF$3,0)),"")</f>
        <v>37.972759378396908</v>
      </c>
      <c r="NI109" s="6">
        <f>IFERROR(INDEX(Sales!$D$5:$ABF$18,MATCH(UsagePerHour!$B109,Sales!$C$5:$C$18,0),MATCH(UsagePerHour!NI$4,Sales!$D$3:$ABF$3,0))/NI$2*INDEX(Usage!$D$5:$ABF$11,MATCH(UsagePerHour!$B$100,Usage!$C$5:$C$11,0),MATCH(UsagePerHour!NI$4,Usage!$D$3:$ABF$3,0)),"")</f>
        <v>8.3416690081483562</v>
      </c>
      <c r="NJ109" s="6">
        <f>IFERROR(INDEX(Sales!$D$5:$ABF$18,MATCH(UsagePerHour!$B109,Sales!$C$5:$C$18,0),MATCH(UsagePerHour!NJ$4,Sales!$D$3:$ABF$3,0))/NJ$2*INDEX(Usage!$D$5:$ABF$11,MATCH(UsagePerHour!$B$100,Usage!$C$5:$C$11,0),MATCH(UsagePerHour!NJ$4,Usage!$D$3:$ABF$3,0)),"")</f>
        <v>13.660117040030265</v>
      </c>
      <c r="NK109" s="6">
        <f>IFERROR(INDEX(Sales!$D$5:$ABF$18,MATCH(UsagePerHour!$B109,Sales!$C$5:$C$18,0),MATCH(UsagePerHour!NK$4,Sales!$D$3:$ABF$3,0))/NK$2*INDEX(Usage!$D$5:$ABF$11,MATCH(UsagePerHour!$B$100,Usage!$C$5:$C$11,0),MATCH(UsagePerHour!NK$4,Usage!$D$3:$ABF$3,0)),"")</f>
        <v>15.731506987793473</v>
      </c>
      <c r="NL109" s="6">
        <f>IFERROR(INDEX(Sales!$D$5:$ABF$18,MATCH(UsagePerHour!$B109,Sales!$C$5:$C$18,0),MATCH(UsagePerHour!NL$4,Sales!$D$3:$ABF$3,0))/NL$2*INDEX(Usage!$D$5:$ABF$11,MATCH(UsagePerHour!$B$100,Usage!$C$5:$C$11,0),MATCH(UsagePerHour!NL$4,Usage!$D$3:$ABF$3,0)),"")</f>
        <v>14.412410483010818</v>
      </c>
      <c r="NM109" s="6">
        <f>IFERROR(INDEX(Sales!$D$5:$ABF$18,MATCH(UsagePerHour!$B109,Sales!$C$5:$C$18,0),MATCH(UsagePerHour!NM$4,Sales!$D$3:$ABF$3,0))/NM$2*INDEX(Usage!$D$5:$ABF$11,MATCH(UsagePerHour!$B$100,Usage!$C$5:$C$11,0),MATCH(UsagePerHour!NM$4,Usage!$D$3:$ABF$3,0)),"")</f>
        <v>9.9756580953348912</v>
      </c>
      <c r="NN109" s="6">
        <f>IFERROR(INDEX(Sales!$D$5:$ABF$18,MATCH(UsagePerHour!$B109,Sales!$C$5:$C$18,0),MATCH(UsagePerHour!NN$4,Sales!$D$3:$ABF$3,0))/NN$2*INDEX(Usage!$D$5:$ABF$11,MATCH(UsagePerHour!$B$100,Usage!$C$5:$C$11,0),MATCH(UsagePerHour!NN$4,Usage!$D$3:$ABF$3,0)),"")</f>
        <v>6.4664576933963742</v>
      </c>
      <c r="NO109" s="6">
        <f>IFERROR(INDEX(Sales!$D$5:$ABF$18,MATCH(UsagePerHour!$B109,Sales!$C$5:$C$18,0),MATCH(UsagePerHour!NO$4,Sales!$D$3:$ABF$3,0))/NO$2*INDEX(Usage!$D$5:$ABF$11,MATCH(UsagePerHour!$B$100,Usage!$C$5:$C$11,0),MATCH(UsagePerHour!NO$4,Usage!$D$3:$ABF$3,0)),"")</f>
        <v>12.102517738926887</v>
      </c>
      <c r="NP109" s="6">
        <f>IFERROR(INDEX(Sales!$D$5:$ABF$18,MATCH(UsagePerHour!$B109,Sales!$C$5:$C$18,0),MATCH(UsagePerHour!NP$4,Sales!$D$3:$ABF$3,0))/NP$2*INDEX(Usage!$D$5:$ABF$11,MATCH(UsagePerHour!$B$100,Usage!$C$5:$C$11,0),MATCH(UsagePerHour!NP$4,Usage!$D$3:$ABF$3,0)),"")</f>
        <v>15.691295154121761</v>
      </c>
      <c r="NQ109" s="6">
        <f>IFERROR(INDEX(Sales!$D$5:$ABF$18,MATCH(UsagePerHour!$B109,Sales!$C$5:$C$18,0),MATCH(UsagePerHour!NQ$4,Sales!$D$3:$ABF$3,0))/NQ$2*INDEX(Usage!$D$5:$ABF$11,MATCH(UsagePerHour!$B$100,Usage!$C$5:$C$11,0),MATCH(UsagePerHour!NQ$4,Usage!$D$3:$ABF$3,0)),"")</f>
        <v>7.0061480422480855</v>
      </c>
      <c r="NR109" s="6">
        <f>IFERROR(INDEX(Sales!$D$5:$ABF$18,MATCH(UsagePerHour!$B109,Sales!$C$5:$C$18,0),MATCH(UsagePerHour!NR$4,Sales!$D$3:$ABF$3,0))/NR$2*INDEX(Usage!$D$5:$ABF$11,MATCH(UsagePerHour!$B$100,Usage!$C$5:$C$11,0),MATCH(UsagePerHour!NR$4,Usage!$D$3:$ABF$3,0)),"")</f>
        <v>16.104655874762727</v>
      </c>
      <c r="NS109" s="6">
        <f>IFERROR(INDEX(Sales!$D$5:$ABF$18,MATCH(UsagePerHour!$B109,Sales!$C$5:$C$18,0),MATCH(UsagePerHour!NS$4,Sales!$D$3:$ABF$3,0))/NS$2*INDEX(Usage!$D$5:$ABF$11,MATCH(UsagePerHour!$B$100,Usage!$C$5:$C$11,0),MATCH(UsagePerHour!NS$4,Usage!$D$3:$ABF$3,0)),"")</f>
        <v>5.3841284705963961</v>
      </c>
      <c r="NT109" s="6">
        <f>IFERROR(INDEX(Sales!$D$5:$ABF$18,MATCH(UsagePerHour!$B109,Sales!$C$5:$C$18,0),MATCH(UsagePerHour!NT$4,Sales!$D$3:$ABF$3,0))/NT$2*INDEX(Usage!$D$5:$ABF$11,MATCH(UsagePerHour!$B$100,Usage!$C$5:$C$11,0),MATCH(UsagePerHour!NT$4,Usage!$D$3:$ABF$3,0)),"")</f>
        <v>5.6500992993334158</v>
      </c>
      <c r="NU109" s="6">
        <f>IFERROR(INDEX(Sales!$D$5:$ABF$18,MATCH(UsagePerHour!$B109,Sales!$C$5:$C$18,0),MATCH(UsagePerHour!NU$4,Sales!$D$3:$ABF$3,0))/NU$2*INDEX(Usage!$D$5:$ABF$11,MATCH(UsagePerHour!$B$100,Usage!$C$5:$C$11,0),MATCH(UsagePerHour!NU$4,Usage!$D$3:$ABF$3,0)),"")</f>
        <v>8.323574730354391</v>
      </c>
      <c r="NV109" s="6">
        <f>IFERROR(INDEX(Sales!$D$5:$ABF$18,MATCH(UsagePerHour!$B109,Sales!$C$5:$C$18,0),MATCH(UsagePerHour!NV$4,Sales!$D$3:$ABF$3,0))/NV$2*INDEX(Usage!$D$5:$ABF$11,MATCH(UsagePerHour!$B$100,Usage!$C$5:$C$11,0),MATCH(UsagePerHour!NV$4,Usage!$D$3:$ABF$3,0)),"")</f>
        <v>45.034498764692671</v>
      </c>
      <c r="NW109" s="6">
        <f>IFERROR(INDEX(Sales!$D$5:$ABF$18,MATCH(UsagePerHour!$B109,Sales!$C$5:$C$18,0),MATCH(UsagePerHour!NW$4,Sales!$D$3:$ABF$3,0))/NW$2*INDEX(Usage!$D$5:$ABF$11,MATCH(UsagePerHour!$B$100,Usage!$C$5:$C$11,0),MATCH(UsagePerHour!NW$4,Usage!$D$3:$ABF$3,0)),"")</f>
        <v>9.602934220094749</v>
      </c>
      <c r="NX109" s="6">
        <f>IFERROR(INDEX(Sales!$D$5:$ABF$18,MATCH(UsagePerHour!$B109,Sales!$C$5:$C$18,0),MATCH(UsagePerHour!NX$4,Sales!$D$3:$ABF$3,0))/NX$2*INDEX(Usage!$D$5:$ABF$11,MATCH(UsagePerHour!$B$100,Usage!$C$5:$C$11,0),MATCH(UsagePerHour!NX$4,Usage!$D$3:$ABF$3,0)),"")</f>
        <v>6.8747031667985929</v>
      </c>
      <c r="NY109" s="6">
        <f>IFERROR(INDEX(Sales!$D$5:$ABF$18,MATCH(UsagePerHour!$B109,Sales!$C$5:$C$18,0),MATCH(UsagePerHour!NY$4,Sales!$D$3:$ABF$3,0))/NY$2*INDEX(Usage!$D$5:$ABF$11,MATCH(UsagePerHour!$B$100,Usage!$C$5:$C$11,0),MATCH(UsagePerHour!NY$4,Usage!$D$3:$ABF$3,0)),"")</f>
        <v>16.577263323810463</v>
      </c>
      <c r="NZ109" s="6">
        <f>IFERROR(INDEX(Sales!$D$5:$ABF$18,MATCH(UsagePerHour!$B109,Sales!$C$5:$C$18,0),MATCH(UsagePerHour!NZ$4,Sales!$D$3:$ABF$3,0))/NZ$2*INDEX(Usage!$D$5:$ABF$11,MATCH(UsagePerHour!$B$100,Usage!$C$5:$C$11,0),MATCH(UsagePerHour!NZ$4,Usage!$D$3:$ABF$3,0)),"")</f>
        <v>7.7266967372799558</v>
      </c>
      <c r="OA109" s="6">
        <f>IFERROR(INDEX(Sales!$D$5:$ABF$18,MATCH(UsagePerHour!$B109,Sales!$C$5:$C$18,0),MATCH(UsagePerHour!OA$4,Sales!$D$3:$ABF$3,0))/OA$2*INDEX(Usage!$D$5:$ABF$11,MATCH(UsagePerHour!$B$100,Usage!$C$5:$C$11,0),MATCH(UsagePerHour!OA$4,Usage!$D$3:$ABF$3,0)),"")</f>
        <v>7.0588570322022122</v>
      </c>
      <c r="OB109" s="6">
        <f>IFERROR(INDEX(Sales!$D$5:$ABF$18,MATCH(UsagePerHour!$B109,Sales!$C$5:$C$18,0),MATCH(UsagePerHour!OB$4,Sales!$D$3:$ABF$3,0))/OB$2*INDEX(Usage!$D$5:$ABF$11,MATCH(UsagePerHour!$B$100,Usage!$C$5:$C$11,0),MATCH(UsagePerHour!OB$4,Usage!$D$3:$ABF$3,0)),"")</f>
        <v>8.4601309689700077</v>
      </c>
      <c r="OC109" s="6">
        <f>IFERROR(INDEX(Sales!$D$5:$ABF$18,MATCH(UsagePerHour!$B109,Sales!$C$5:$C$18,0),MATCH(UsagePerHour!OC$4,Sales!$D$3:$ABF$3,0))/OC$2*INDEX(Usage!$D$5:$ABF$11,MATCH(UsagePerHour!$B$100,Usage!$C$5:$C$11,0),MATCH(UsagePerHour!OC$4,Usage!$D$3:$ABF$3,0)),"")</f>
        <v>37.424775219993471</v>
      </c>
      <c r="OD109" s="6">
        <f>IFERROR(INDEX(Sales!$D$5:$ABF$18,MATCH(UsagePerHour!$B109,Sales!$C$5:$C$18,0),MATCH(UsagePerHour!OD$4,Sales!$D$3:$ABF$3,0))/OD$2*INDEX(Usage!$D$5:$ABF$11,MATCH(UsagePerHour!$B$100,Usage!$C$5:$C$11,0),MATCH(UsagePerHour!OD$4,Usage!$D$3:$ABF$3,0)),"")</f>
        <v>8.0148359082165275</v>
      </c>
      <c r="OE109" s="6">
        <f>IFERROR(INDEX(Sales!$D$5:$ABF$18,MATCH(UsagePerHour!$B109,Sales!$C$5:$C$18,0),MATCH(UsagePerHour!OE$4,Sales!$D$3:$ABF$3,0))/OE$2*INDEX(Usage!$D$5:$ABF$11,MATCH(UsagePerHour!$B$100,Usage!$C$5:$C$11,0),MATCH(UsagePerHour!OE$4,Usage!$D$3:$ABF$3,0)),"")</f>
        <v>6.8260418826456561</v>
      </c>
      <c r="OF109" s="6">
        <f>IFERROR(INDEX(Sales!$D$5:$ABF$18,MATCH(UsagePerHour!$B109,Sales!$C$5:$C$18,0),MATCH(UsagePerHour!OF$4,Sales!$D$3:$ABF$3,0))/OF$2*INDEX(Usage!$D$5:$ABF$11,MATCH(UsagePerHour!$B$100,Usage!$C$5:$C$11,0),MATCH(UsagePerHour!OF$4,Usage!$D$3:$ABF$3,0)),"")</f>
        <v>12.895221242125833</v>
      </c>
      <c r="OG109" s="6">
        <f>IFERROR(INDEX(Sales!$D$5:$ABF$18,MATCH(UsagePerHour!$B109,Sales!$C$5:$C$18,0),MATCH(UsagePerHour!OG$4,Sales!$D$3:$ABF$3,0))/OG$2*INDEX(Usage!$D$5:$ABF$11,MATCH(UsagePerHour!$B$100,Usage!$C$5:$C$11,0),MATCH(UsagePerHour!OG$4,Usage!$D$3:$ABF$3,0)),"")</f>
        <v>13.877230193387399</v>
      </c>
      <c r="OH109" s="6">
        <f>IFERROR(INDEX(Sales!$D$5:$ABF$18,MATCH(UsagePerHour!$B109,Sales!$C$5:$C$18,0),MATCH(UsagePerHour!OH$4,Sales!$D$3:$ABF$3,0))/OH$2*INDEX(Usage!$D$5:$ABF$11,MATCH(UsagePerHour!$B$100,Usage!$C$5:$C$11,0),MATCH(UsagePerHour!OH$4,Usage!$D$3:$ABF$3,0)),"")</f>
        <v>6.7094315729852809</v>
      </c>
      <c r="OI109" s="6">
        <f>IFERROR(INDEX(Sales!$D$5:$ABF$18,MATCH(UsagePerHour!$B109,Sales!$C$5:$C$18,0),MATCH(UsagePerHour!OI$4,Sales!$D$3:$ABF$3,0))/OI$2*INDEX(Usage!$D$5:$ABF$11,MATCH(UsagePerHour!$B$100,Usage!$C$5:$C$11,0),MATCH(UsagePerHour!OI$4,Usage!$D$3:$ABF$3,0)),"")</f>
        <v>6.6413971782395436</v>
      </c>
      <c r="OJ109" s="6">
        <f>IFERROR(INDEX(Sales!$D$5:$ABF$18,MATCH(UsagePerHour!$B109,Sales!$C$5:$C$18,0),MATCH(UsagePerHour!OJ$4,Sales!$D$3:$ABF$3,0))/OJ$2*INDEX(Usage!$D$5:$ABF$11,MATCH(UsagePerHour!$B$100,Usage!$C$5:$C$11,0),MATCH(UsagePerHour!OJ$4,Usage!$D$3:$ABF$3,0)),"")</f>
        <v>43.839377702302293</v>
      </c>
      <c r="OK109" s="6">
        <f>IFERROR(INDEX(Sales!$D$5:$ABF$18,MATCH(UsagePerHour!$B109,Sales!$C$5:$C$18,0),MATCH(UsagePerHour!OK$4,Sales!$D$3:$ABF$3,0))/OK$2*INDEX(Usage!$D$5:$ABF$11,MATCH(UsagePerHour!$B$100,Usage!$C$5:$C$11,0),MATCH(UsagePerHour!OK$4,Usage!$D$3:$ABF$3,0)),"")</f>
        <v>10.124938893558467</v>
      </c>
      <c r="OL109" s="6">
        <f>IFERROR(INDEX(Sales!$D$5:$ABF$18,MATCH(UsagePerHour!$B109,Sales!$C$5:$C$18,0),MATCH(UsagePerHour!OL$4,Sales!$D$3:$ABF$3,0))/OL$2*INDEX(Usage!$D$5:$ABF$11,MATCH(UsagePerHour!$B$100,Usage!$C$5:$C$11,0),MATCH(UsagePerHour!OL$4,Usage!$D$3:$ABF$3,0)),"")</f>
        <v>2.9517563984988815</v>
      </c>
      <c r="OM109" s="6">
        <f>IFERROR(INDEX(Sales!$D$5:$ABF$18,MATCH(UsagePerHour!$B109,Sales!$C$5:$C$18,0),MATCH(UsagePerHour!OM$4,Sales!$D$3:$ABF$3,0))/OM$2*INDEX(Usage!$D$5:$ABF$11,MATCH(UsagePerHour!$B$100,Usage!$C$5:$C$11,0),MATCH(UsagePerHour!OM$4,Usage!$D$3:$ABF$3,0)),"")</f>
        <v>6.0940738171696092</v>
      </c>
      <c r="ON109" s="6">
        <f>IFERROR(INDEX(Sales!$D$5:$ABF$18,MATCH(UsagePerHour!$B109,Sales!$C$5:$C$18,0),MATCH(UsagePerHour!ON$4,Sales!$D$3:$ABF$3,0))/ON$2*INDEX(Usage!$D$5:$ABF$11,MATCH(UsagePerHour!$B$100,Usage!$C$5:$C$11,0),MATCH(UsagePerHour!ON$4,Usage!$D$3:$ABF$3,0)),"")</f>
        <v>7.6040860847527201</v>
      </c>
      <c r="OO109" s="6">
        <f>IFERROR(INDEX(Sales!$D$5:$ABF$18,MATCH(UsagePerHour!$B109,Sales!$C$5:$C$18,0),MATCH(UsagePerHour!OO$4,Sales!$D$3:$ABF$3,0))/OO$2*INDEX(Usage!$D$5:$ABF$11,MATCH(UsagePerHour!$B$100,Usage!$C$5:$C$11,0),MATCH(UsagePerHour!OO$4,Usage!$D$3:$ABF$3,0)),"")</f>
        <v>7.7064824247903729</v>
      </c>
      <c r="OP109" s="6">
        <f>IFERROR(INDEX(Sales!$D$5:$ABF$18,MATCH(UsagePerHour!$B109,Sales!$C$5:$C$18,0),MATCH(UsagePerHour!OP$4,Sales!$D$3:$ABF$3,0))/OP$2*INDEX(Usage!$D$5:$ABF$11,MATCH(UsagePerHour!$B$100,Usage!$C$5:$C$11,0),MATCH(UsagePerHour!OP$4,Usage!$D$3:$ABF$3,0)),"")</f>
        <v>11.016252015782038</v>
      </c>
      <c r="OQ109" s="6">
        <f>IFERROR(INDEX(Sales!$D$5:$ABF$18,MATCH(UsagePerHour!$B109,Sales!$C$5:$C$18,0),MATCH(UsagePerHour!OQ$4,Sales!$D$3:$ABF$3,0))/OQ$2*INDEX(Usage!$D$5:$ABF$11,MATCH(UsagePerHour!$B$100,Usage!$C$5:$C$11,0),MATCH(UsagePerHour!OQ$4,Usage!$D$3:$ABF$3,0)),"")</f>
        <v>30.71643340827347</v>
      </c>
      <c r="OR109" s="6">
        <f>IFERROR(INDEX(Sales!$D$5:$ABF$18,MATCH(UsagePerHour!$B109,Sales!$C$5:$C$18,0),MATCH(UsagePerHour!OR$4,Sales!$D$3:$ABF$3,0))/OR$2*INDEX(Usage!$D$5:$ABF$11,MATCH(UsagePerHour!$B$100,Usage!$C$5:$C$11,0),MATCH(UsagePerHour!OR$4,Usage!$D$3:$ABF$3,0)),"")</f>
        <v>6.2980728721565935</v>
      </c>
      <c r="OS109" s="6">
        <f>IFERROR(INDEX(Sales!$D$5:$ABF$18,MATCH(UsagePerHour!$B109,Sales!$C$5:$C$18,0),MATCH(UsagePerHour!OS$4,Sales!$D$3:$ABF$3,0))/OS$2*INDEX(Usage!$D$5:$ABF$11,MATCH(UsagePerHour!$B$100,Usage!$C$5:$C$11,0),MATCH(UsagePerHour!OS$4,Usage!$D$3:$ABF$3,0)),"")</f>
        <v>5.8764747576311152</v>
      </c>
      <c r="OT109" s="6">
        <f>IFERROR(INDEX(Sales!$D$5:$ABF$18,MATCH(UsagePerHour!$B109,Sales!$C$5:$C$18,0),MATCH(UsagePerHour!OT$4,Sales!$D$3:$ABF$3,0))/OT$2*INDEX(Usage!$D$5:$ABF$11,MATCH(UsagePerHour!$B$100,Usage!$C$5:$C$11,0),MATCH(UsagePerHour!OT$4,Usage!$D$3:$ABF$3,0)),"")</f>
        <v>4.2435429155891509</v>
      </c>
      <c r="OU109" s="6">
        <f>IFERROR(INDEX(Sales!$D$5:$ABF$18,MATCH(UsagePerHour!$B109,Sales!$C$5:$C$18,0),MATCH(UsagePerHour!OU$4,Sales!$D$3:$ABF$3,0))/OU$2*INDEX(Usage!$D$5:$ABF$11,MATCH(UsagePerHour!$B$100,Usage!$C$5:$C$11,0),MATCH(UsagePerHour!OU$4,Usage!$D$3:$ABF$3,0)),"")</f>
        <v>10.804109338824524</v>
      </c>
      <c r="OV109" s="6">
        <f>IFERROR(INDEX(Sales!$D$5:$ABF$18,MATCH(UsagePerHour!$B109,Sales!$C$5:$C$18,0),MATCH(UsagePerHour!OV$4,Sales!$D$3:$ABF$3,0))/OV$2*INDEX(Usage!$D$5:$ABF$11,MATCH(UsagePerHour!$B$100,Usage!$C$5:$C$11,0),MATCH(UsagePerHour!OV$4,Usage!$D$3:$ABF$3,0)),"")</f>
        <v>9.4564784514560998</v>
      </c>
      <c r="OW109" s="6">
        <f>IFERROR(INDEX(Sales!$D$5:$ABF$18,MATCH(UsagePerHour!$B109,Sales!$C$5:$C$18,0),MATCH(UsagePerHour!OW$4,Sales!$D$3:$ABF$3,0))/OW$2*INDEX(Usage!$D$5:$ABF$11,MATCH(UsagePerHour!$B$100,Usage!$C$5:$C$11,0),MATCH(UsagePerHour!OW$4,Usage!$D$3:$ABF$3,0)),"")</f>
        <v>6.7225116222256949</v>
      </c>
      <c r="OX109" s="6">
        <f>IFERROR(INDEX(Sales!$D$5:$ABF$18,MATCH(UsagePerHour!$B109,Sales!$C$5:$C$18,0),MATCH(UsagePerHour!OX$4,Sales!$D$3:$ABF$3,0))/OX$2*INDEX(Usage!$D$5:$ABF$11,MATCH(UsagePerHour!$B$100,Usage!$C$5:$C$11,0),MATCH(UsagePerHour!OX$4,Usage!$D$3:$ABF$3,0)),"")</f>
        <v>47.631079842128891</v>
      </c>
      <c r="OY109" s="6">
        <f>IFERROR(INDEX(Sales!$D$5:$ABF$18,MATCH(UsagePerHour!$B109,Sales!$C$5:$C$18,0),MATCH(UsagePerHour!OY$4,Sales!$D$3:$ABF$3,0))/OY$2*INDEX(Usage!$D$5:$ABF$11,MATCH(UsagePerHour!$B$100,Usage!$C$5:$C$11,0),MATCH(UsagePerHour!OY$4,Usage!$D$3:$ABF$3,0)),"")</f>
        <v>10.73038316949533</v>
      </c>
      <c r="OZ109" s="6">
        <f>IFERROR(INDEX(Sales!$D$5:$ABF$18,MATCH(UsagePerHour!$B109,Sales!$C$5:$C$18,0),MATCH(UsagePerHour!OZ$4,Sales!$D$3:$ABF$3,0))/OZ$2*INDEX(Usage!$D$5:$ABF$11,MATCH(UsagePerHour!$B$100,Usage!$C$5:$C$11,0),MATCH(UsagePerHour!OZ$4,Usage!$D$3:$ABF$3,0)),"")</f>
        <v>8.9258662882835011</v>
      </c>
      <c r="PA109" s="6">
        <f>IFERROR(INDEX(Sales!$D$5:$ABF$18,MATCH(UsagePerHour!$B109,Sales!$C$5:$C$18,0),MATCH(UsagePerHour!PA$4,Sales!$D$3:$ABF$3,0))/PA$2*INDEX(Usage!$D$5:$ABF$11,MATCH(UsagePerHour!$B$100,Usage!$C$5:$C$11,0),MATCH(UsagePerHour!PA$4,Usage!$D$3:$ABF$3,0)),"")</f>
        <v>1.2929327884936812</v>
      </c>
      <c r="PB109" s="6">
        <f>IFERROR(INDEX(Sales!$D$5:$ABF$18,MATCH(UsagePerHour!$B109,Sales!$C$5:$C$18,0),MATCH(UsagePerHour!PB$4,Sales!$D$3:$ABF$3,0))/PB$2*INDEX(Usage!$D$5:$ABF$11,MATCH(UsagePerHour!$B$100,Usage!$C$5:$C$11,0),MATCH(UsagePerHour!PB$4,Usage!$D$3:$ABF$3,0)),"")</f>
        <v>2.1482581117970279</v>
      </c>
      <c r="PC109" s="6">
        <f>IFERROR(INDEX(Sales!$D$5:$ABF$18,MATCH(UsagePerHour!$B109,Sales!$C$5:$C$18,0),MATCH(UsagePerHour!PC$4,Sales!$D$3:$ABF$3,0))/PC$2*INDEX(Usage!$D$5:$ABF$11,MATCH(UsagePerHour!$B$100,Usage!$C$5:$C$11,0),MATCH(UsagePerHour!PC$4,Usage!$D$3:$ABF$3,0)),"")</f>
        <v>0.49161632746010825</v>
      </c>
      <c r="PD109" s="6">
        <f>IFERROR(INDEX(Sales!$D$5:$ABF$18,MATCH(UsagePerHour!$B109,Sales!$C$5:$C$18,0),MATCH(UsagePerHour!PD$4,Sales!$D$3:$ABF$3,0))/PD$2*INDEX(Usage!$D$5:$ABF$11,MATCH(UsagePerHour!$B$100,Usage!$C$5:$C$11,0),MATCH(UsagePerHour!PD$4,Usage!$D$3:$ABF$3,0)),"")</f>
        <v>7.5355646963045881</v>
      </c>
      <c r="PE109" s="6">
        <f>IFERROR(INDEX(Sales!$D$5:$ABF$18,MATCH(UsagePerHour!$B109,Sales!$C$5:$C$18,0),MATCH(UsagePerHour!PE$4,Sales!$D$3:$ABF$3,0))/PE$2*INDEX(Usage!$D$5:$ABF$11,MATCH(UsagePerHour!$B$100,Usage!$C$5:$C$11,0),MATCH(UsagePerHour!PE$4,Usage!$D$3:$ABF$3,0)),"")</f>
        <v>13.139217336419103</v>
      </c>
      <c r="PF109" s="6">
        <f>IFERROR(INDEX(Sales!$D$5:$ABF$18,MATCH(UsagePerHour!$B109,Sales!$C$5:$C$18,0),MATCH(UsagePerHour!PF$4,Sales!$D$3:$ABF$3,0))/PF$2*INDEX(Usage!$D$5:$ABF$11,MATCH(UsagePerHour!$B$100,Usage!$C$5:$C$11,0),MATCH(UsagePerHour!PF$4,Usage!$D$3:$ABF$3,0)),"")</f>
        <v>2.5990196837635153</v>
      </c>
      <c r="PG109" s="6">
        <f>IFERROR(INDEX(Sales!$D$5:$ABF$18,MATCH(UsagePerHour!$B109,Sales!$C$5:$C$18,0),MATCH(UsagePerHour!PG$4,Sales!$D$3:$ABF$3,0))/PG$2*INDEX(Usage!$D$5:$ABF$11,MATCH(UsagePerHour!$B$100,Usage!$C$5:$C$11,0),MATCH(UsagePerHour!PG$4,Usage!$D$3:$ABF$3,0)),"")</f>
        <v>3.6373243411308618</v>
      </c>
      <c r="PH109" s="6">
        <f>IFERROR(INDEX(Sales!$D$5:$ABF$18,MATCH(UsagePerHour!$B109,Sales!$C$5:$C$18,0),MATCH(UsagePerHour!PH$4,Sales!$D$3:$ABF$3,0))/PH$2*INDEX(Usage!$D$5:$ABF$11,MATCH(UsagePerHour!$B$100,Usage!$C$5:$C$11,0),MATCH(UsagePerHour!PH$4,Usage!$D$3:$ABF$3,0)),"")</f>
        <v>4.8659869089163896</v>
      </c>
      <c r="PI109" s="6">
        <f>IFERROR(INDEX(Sales!$D$5:$ABF$18,MATCH(UsagePerHour!$B109,Sales!$C$5:$C$18,0),MATCH(UsagePerHour!PI$4,Sales!$D$3:$ABF$3,0))/PI$2*INDEX(Usage!$D$5:$ABF$11,MATCH(UsagePerHour!$B$100,Usage!$C$5:$C$11,0),MATCH(UsagePerHour!PI$4,Usage!$D$3:$ABF$3,0)),"")</f>
        <v>2.0535687385134525</v>
      </c>
      <c r="PJ109" s="6">
        <f>IFERROR(INDEX(Sales!$D$5:$ABF$18,MATCH(UsagePerHour!$B109,Sales!$C$5:$C$18,0),MATCH(UsagePerHour!PJ$4,Sales!$D$3:$ABF$3,0))/PJ$2*INDEX(Usage!$D$5:$ABF$11,MATCH(UsagePerHour!$B$100,Usage!$C$5:$C$11,0),MATCH(UsagePerHour!PJ$4,Usage!$D$3:$ABF$3,0)),"")</f>
        <v>1.0782913503351816</v>
      </c>
      <c r="PK109" s="6">
        <f>IFERROR(INDEX(Sales!$D$5:$ABF$18,MATCH(UsagePerHour!$B109,Sales!$C$5:$C$18,0),MATCH(UsagePerHour!PK$4,Sales!$D$3:$ABF$3,0))/PK$2*INDEX(Usage!$D$5:$ABF$11,MATCH(UsagePerHour!$B$100,Usage!$C$5:$C$11,0),MATCH(UsagePerHour!PK$4,Usage!$D$3:$ABF$3,0)),"")</f>
        <v>1.3263595071389001</v>
      </c>
      <c r="PL109" s="6">
        <f>IFERROR(INDEX(Sales!$D$5:$ABF$18,MATCH(UsagePerHour!$B109,Sales!$C$5:$C$18,0),MATCH(UsagePerHour!PL$4,Sales!$D$3:$ABF$3,0))/PL$2*INDEX(Usage!$D$5:$ABF$11,MATCH(UsagePerHour!$B$100,Usage!$C$5:$C$11,0),MATCH(UsagePerHour!PL$4,Usage!$D$3:$ABF$3,0)),"")</f>
        <v>8.8170016729251977</v>
      </c>
      <c r="PM109" s="6">
        <f>IFERROR(INDEX(Sales!$D$5:$ABF$18,MATCH(UsagePerHour!$B109,Sales!$C$5:$C$18,0),MATCH(UsagePerHour!PM$4,Sales!$D$3:$ABF$3,0))/PM$2*INDEX(Usage!$D$5:$ABF$11,MATCH(UsagePerHour!$B$100,Usage!$C$5:$C$11,0),MATCH(UsagePerHour!PM$4,Usage!$D$3:$ABF$3,0)),"")</f>
        <v>4.3086959034538186</v>
      </c>
      <c r="PN109" s="6">
        <f>IFERROR(INDEX(Sales!$D$5:$ABF$18,MATCH(UsagePerHour!$B109,Sales!$C$5:$C$18,0),MATCH(UsagePerHour!PN$4,Sales!$D$3:$ABF$3,0))/PN$2*INDEX(Usage!$D$5:$ABF$11,MATCH(UsagePerHour!$B$100,Usage!$C$5:$C$11,0),MATCH(UsagePerHour!PN$4,Usage!$D$3:$ABF$3,0)),"")</f>
        <v>4.0441766238061767</v>
      </c>
      <c r="PO109" s="6">
        <f>IFERROR(INDEX(Sales!$D$5:$ABF$18,MATCH(UsagePerHour!$B109,Sales!$C$5:$C$18,0),MATCH(UsagePerHour!PO$4,Sales!$D$3:$ABF$3,0))/PO$2*INDEX(Usage!$D$5:$ABF$11,MATCH(UsagePerHour!$B$100,Usage!$C$5:$C$11,0),MATCH(UsagePerHour!PO$4,Usage!$D$3:$ABF$3,0)),"")</f>
        <v>5.2291726139047388</v>
      </c>
      <c r="PP109" s="6">
        <f>IFERROR(INDEX(Sales!$D$5:$ABF$18,MATCH(UsagePerHour!$B109,Sales!$C$5:$C$18,0),MATCH(UsagePerHour!PP$4,Sales!$D$3:$ABF$3,0))/PP$2*INDEX(Usage!$D$5:$ABF$11,MATCH(UsagePerHour!$B$100,Usage!$C$5:$C$11,0),MATCH(UsagePerHour!PP$4,Usage!$D$3:$ABF$3,0)),"")</f>
        <v>1.3369774919614148</v>
      </c>
      <c r="PQ109" s="6">
        <f>IFERROR(INDEX(Sales!$D$5:$ABF$18,MATCH(UsagePerHour!$B109,Sales!$C$5:$C$18,0),MATCH(UsagePerHour!PQ$4,Sales!$D$3:$ABF$3,0))/PQ$2*INDEX(Usage!$D$5:$ABF$11,MATCH(UsagePerHour!$B$100,Usage!$C$5:$C$11,0),MATCH(UsagePerHour!PQ$4,Usage!$D$3:$ABF$3,0)),"")</f>
        <v>1.0176407056282251</v>
      </c>
      <c r="PR109" s="6">
        <f>IFERROR(INDEX(Sales!$D$5:$ABF$18,MATCH(UsagePerHour!$B109,Sales!$C$5:$C$18,0),MATCH(UsagePerHour!PR$4,Sales!$D$3:$ABF$3,0))/PR$2*INDEX(Usage!$D$5:$ABF$11,MATCH(UsagePerHour!$B$100,Usage!$C$5:$C$11,0),MATCH(UsagePerHour!PR$4,Usage!$D$3:$ABF$3,0)),"")</f>
        <v>9.7222782012179305</v>
      </c>
      <c r="PS109" s="6">
        <f>IFERROR(INDEX(Sales!$D$5:$ABF$18,MATCH(UsagePerHour!$B109,Sales!$C$5:$C$18,0),MATCH(UsagePerHour!PS$4,Sales!$D$3:$ABF$3,0))/PS$2*INDEX(Usage!$D$5:$ABF$11,MATCH(UsagePerHour!$B$100,Usage!$C$5:$C$11,0),MATCH(UsagePerHour!PS$4,Usage!$D$3:$ABF$3,0)),"")</f>
        <v>15.729308113086031</v>
      </c>
      <c r="PT109" s="6">
        <f>IFERROR(INDEX(Sales!$D$5:$ABF$18,MATCH(UsagePerHour!$B109,Sales!$C$5:$C$18,0),MATCH(UsagePerHour!PT$4,Sales!$D$3:$ABF$3,0))/PT$2*INDEX(Usage!$D$5:$ABF$11,MATCH(UsagePerHour!$B$100,Usage!$C$5:$C$11,0),MATCH(UsagePerHour!PT$4,Usage!$D$3:$ABF$3,0)),"")</f>
        <v>3.3458541991855655</v>
      </c>
      <c r="PU109" s="6">
        <f>IFERROR(INDEX(Sales!$D$5:$ABF$18,MATCH(UsagePerHour!$B109,Sales!$C$5:$C$18,0),MATCH(UsagePerHour!PU$4,Sales!$D$3:$ABF$3,0))/PU$2*INDEX(Usage!$D$5:$ABF$11,MATCH(UsagePerHour!$B$100,Usage!$C$5:$C$11,0),MATCH(UsagePerHour!PU$4,Usage!$D$3:$ABF$3,0)),"")</f>
        <v>1.4384475507940706</v>
      </c>
      <c r="PV109" s="6">
        <f>IFERROR(INDEX(Sales!$D$5:$ABF$18,MATCH(UsagePerHour!$B109,Sales!$C$5:$C$18,0),MATCH(UsagePerHour!PV$4,Sales!$D$3:$ABF$3,0))/PV$2*INDEX(Usage!$D$5:$ABF$11,MATCH(UsagePerHour!$B$100,Usage!$C$5:$C$11,0),MATCH(UsagePerHour!PV$4,Usage!$D$3:$ABF$3,0)),"")</f>
        <v>2.4505593271633606</v>
      </c>
      <c r="PW109" s="6">
        <f>IFERROR(INDEX(Sales!$D$5:$ABF$18,MATCH(UsagePerHour!$B109,Sales!$C$5:$C$18,0),MATCH(UsagePerHour!PW$4,Sales!$D$3:$ABF$3,0))/PW$2*INDEX(Usage!$D$5:$ABF$11,MATCH(UsagePerHour!$B$100,Usage!$C$5:$C$11,0),MATCH(UsagePerHour!PW$4,Usage!$D$3:$ABF$3,0)),"")</f>
        <v>6.968969794046953</v>
      </c>
      <c r="PX109" s="6">
        <f>IFERROR(INDEX(Sales!$D$5:$ABF$18,MATCH(UsagePerHour!$B109,Sales!$C$5:$C$18,0),MATCH(UsagePerHour!PX$4,Sales!$D$3:$ABF$3,0))/PX$2*INDEX(Usage!$D$5:$ABF$11,MATCH(UsagePerHour!$B$100,Usage!$C$5:$C$11,0),MATCH(UsagePerHour!PX$4,Usage!$D$3:$ABF$3,0)),"")</f>
        <v>3.3386796045662428</v>
      </c>
      <c r="PY109" s="6">
        <f>IFERROR(INDEX(Sales!$D$5:$ABF$18,MATCH(UsagePerHour!$B109,Sales!$C$5:$C$18,0),MATCH(UsagePerHour!PY$4,Sales!$D$3:$ABF$3,0))/PY$2*INDEX(Usage!$D$5:$ABF$11,MATCH(UsagePerHour!$B$100,Usage!$C$5:$C$11,0),MATCH(UsagePerHour!PY$4,Usage!$D$3:$ABF$3,0)),"")</f>
        <v>3.4880401933548733</v>
      </c>
      <c r="PZ109" s="6">
        <f>IFERROR(INDEX(Sales!$D$5:$ABF$18,MATCH(UsagePerHour!$B109,Sales!$C$5:$C$18,0),MATCH(UsagePerHour!PZ$4,Sales!$D$3:$ABF$3,0))/PZ$2*INDEX(Usage!$D$5:$ABF$11,MATCH(UsagePerHour!$B$100,Usage!$C$5:$C$11,0),MATCH(UsagePerHour!PZ$4,Usage!$D$3:$ABF$3,0)),"")</f>
        <v>9.7612693264646424</v>
      </c>
      <c r="QA109" s="6">
        <f>IFERROR(INDEX(Sales!$D$5:$ABF$18,MATCH(UsagePerHour!$B109,Sales!$C$5:$C$18,0),MATCH(UsagePerHour!QA$4,Sales!$D$3:$ABF$3,0))/QA$2*INDEX(Usage!$D$5:$ABF$11,MATCH(UsagePerHour!$B$100,Usage!$C$5:$C$11,0),MATCH(UsagePerHour!QA$4,Usage!$D$3:$ABF$3,0)),"")</f>
        <v>5.0859549834822708</v>
      </c>
      <c r="QB109" s="6">
        <f>IFERROR(INDEX(Sales!$D$5:$ABF$18,MATCH(UsagePerHour!$B109,Sales!$C$5:$C$18,0),MATCH(UsagePerHour!QB$4,Sales!$D$3:$ABF$3,0))/QB$2*INDEX(Usage!$D$5:$ABF$11,MATCH(UsagePerHour!$B$100,Usage!$C$5:$C$11,0),MATCH(UsagePerHour!QB$4,Usage!$D$3:$ABF$3,0)),"")</f>
        <v>5.303390839941085</v>
      </c>
      <c r="QC109" s="6">
        <f>IFERROR(INDEX(Sales!$D$5:$ABF$18,MATCH(UsagePerHour!$B109,Sales!$C$5:$C$18,0),MATCH(UsagePerHour!QC$4,Sales!$D$3:$ABF$3,0))/QC$2*INDEX(Usage!$D$5:$ABF$11,MATCH(UsagePerHour!$B$100,Usage!$C$5:$C$11,0),MATCH(UsagePerHour!QC$4,Usage!$D$3:$ABF$3,0)),"")</f>
        <v>5.3874109133395551</v>
      </c>
      <c r="QD109" s="6">
        <f>IFERROR(INDEX(Sales!$D$5:$ABF$18,MATCH(UsagePerHour!$B109,Sales!$C$5:$C$18,0),MATCH(UsagePerHour!QD$4,Sales!$D$3:$ABF$3,0))/QD$2*INDEX(Usage!$D$5:$ABF$11,MATCH(UsagePerHour!$B$100,Usage!$C$5:$C$11,0),MATCH(UsagePerHour!QD$4,Usage!$D$3:$ABF$3,0)),"")</f>
        <v>6.7035420469931513</v>
      </c>
      <c r="QE109" s="6">
        <f>IFERROR(INDEX(Sales!$D$5:$ABF$18,MATCH(UsagePerHour!$B109,Sales!$C$5:$C$18,0),MATCH(UsagePerHour!QE$4,Sales!$D$3:$ABF$3,0))/QE$2*INDEX(Usage!$D$5:$ABF$11,MATCH(UsagePerHour!$B$100,Usage!$C$5:$C$11,0),MATCH(UsagePerHour!QE$4,Usage!$D$3:$ABF$3,0)),"")</f>
        <v>2.4596419676924097</v>
      </c>
      <c r="QF109" s="6">
        <f>IFERROR(INDEX(Sales!$D$5:$ABF$18,MATCH(UsagePerHour!$B109,Sales!$C$5:$C$18,0),MATCH(UsagePerHour!QF$4,Sales!$D$3:$ABF$3,0))/QF$2*INDEX(Usage!$D$5:$ABF$11,MATCH(UsagePerHour!$B$100,Usage!$C$5:$C$11,0),MATCH(UsagePerHour!QF$4,Usage!$D$3:$ABF$3,0)),"")</f>
        <v>11.853619296423703</v>
      </c>
      <c r="QG109" s="6">
        <f>IFERROR(INDEX(Sales!$D$5:$ABF$18,MATCH(UsagePerHour!$B109,Sales!$C$5:$C$18,0),MATCH(UsagePerHour!QG$4,Sales!$D$3:$ABF$3,0))/QG$2*INDEX(Usage!$D$5:$ABF$11,MATCH(UsagePerHour!$B$100,Usage!$C$5:$C$11,0),MATCH(UsagePerHour!QG$4,Usage!$D$3:$ABF$3,0)),"")</f>
        <v>54.810186401442309</v>
      </c>
      <c r="QH109" s="6">
        <f>IFERROR(INDEX(Sales!$D$5:$ABF$18,MATCH(UsagePerHour!$B109,Sales!$C$5:$C$18,0),MATCH(UsagePerHour!QH$4,Sales!$D$3:$ABF$3,0))/QH$2*INDEX(Usage!$D$5:$ABF$11,MATCH(UsagePerHour!$B$100,Usage!$C$5:$C$11,0),MATCH(UsagePerHour!QH$4,Usage!$D$3:$ABF$3,0)),"")</f>
        <v>9.6560966328733482</v>
      </c>
      <c r="QI109" s="6">
        <f>IFERROR(INDEX(Sales!$D$5:$ABF$18,MATCH(UsagePerHour!$B109,Sales!$C$5:$C$18,0),MATCH(UsagePerHour!QI$4,Sales!$D$3:$ABF$3,0))/QI$2*INDEX(Usage!$D$5:$ABF$11,MATCH(UsagePerHour!$B$100,Usage!$C$5:$C$11,0),MATCH(UsagePerHour!QI$4,Usage!$D$3:$ABF$3,0)),"")</f>
        <v>4.2119926002532395</v>
      </c>
      <c r="QJ109" s="6">
        <f>IFERROR(INDEX(Sales!$D$5:$ABF$18,MATCH(UsagePerHour!$B109,Sales!$C$5:$C$18,0),MATCH(UsagePerHour!QJ$4,Sales!$D$3:$ABF$3,0))/QJ$2*INDEX(Usage!$D$5:$ABF$11,MATCH(UsagePerHour!$B$100,Usage!$C$5:$C$11,0),MATCH(UsagePerHour!QJ$4,Usage!$D$3:$ABF$3,0)),"")</f>
        <v>4.1503716405779327</v>
      </c>
      <c r="QK109" s="6">
        <f>IFERROR(INDEX(Sales!$D$5:$ABF$18,MATCH(UsagePerHour!$B109,Sales!$C$5:$C$18,0),MATCH(UsagePerHour!QK$4,Sales!$D$3:$ABF$3,0))/QK$2*INDEX(Usage!$D$5:$ABF$11,MATCH(UsagePerHour!$B$100,Usage!$C$5:$C$11,0),MATCH(UsagePerHour!QK$4,Usage!$D$3:$ABF$3,0)),"")</f>
        <v>6.6665637773741535</v>
      </c>
      <c r="QL109" s="6">
        <f>IFERROR(INDEX(Sales!$D$5:$ABF$18,MATCH(UsagePerHour!$B109,Sales!$C$5:$C$18,0),MATCH(UsagePerHour!QL$4,Sales!$D$3:$ABF$3,0))/QL$2*INDEX(Usage!$D$5:$ABF$11,MATCH(UsagePerHour!$B$100,Usage!$C$5:$C$11,0),MATCH(UsagePerHour!QL$4,Usage!$D$3:$ABF$3,0)),"")</f>
        <v>11.980602431769656</v>
      </c>
      <c r="QM109" s="6">
        <f>IFERROR(INDEX(Sales!$D$5:$ABF$18,MATCH(UsagePerHour!$B109,Sales!$C$5:$C$18,0),MATCH(UsagePerHour!QM$4,Sales!$D$3:$ABF$3,0))/QM$2*INDEX(Usage!$D$5:$ABF$11,MATCH(UsagePerHour!$B$100,Usage!$C$5:$C$11,0),MATCH(UsagePerHour!QM$4,Usage!$D$3:$ABF$3,0)),"")</f>
        <v>4.8117270802047711</v>
      </c>
      <c r="QN109" s="6">
        <f>IFERROR(INDEX(Sales!$D$5:$ABF$18,MATCH(UsagePerHour!$B109,Sales!$C$5:$C$18,0),MATCH(UsagePerHour!QN$4,Sales!$D$3:$ABF$3,0))/QN$2*INDEX(Usage!$D$5:$ABF$11,MATCH(UsagePerHour!$B$100,Usage!$C$5:$C$11,0),MATCH(UsagePerHour!QN$4,Usage!$D$3:$ABF$3,0)),"")</f>
        <v>36.265878457396802</v>
      </c>
      <c r="QO109" s="6">
        <f>IFERROR(INDEX(Sales!$D$5:$ABF$18,MATCH(UsagePerHour!$B109,Sales!$C$5:$C$18,0),MATCH(UsagePerHour!QO$4,Sales!$D$3:$ABF$3,0))/QO$2*INDEX(Usage!$D$5:$ABF$11,MATCH(UsagePerHour!$B$100,Usage!$C$5:$C$11,0),MATCH(UsagePerHour!QO$4,Usage!$D$3:$ABF$3,0)),"")</f>
        <v>12.257350811030621</v>
      </c>
      <c r="QP109" s="6">
        <f>IFERROR(INDEX(Sales!$D$5:$ABF$18,MATCH(UsagePerHour!$B109,Sales!$C$5:$C$18,0),MATCH(UsagePerHour!QP$4,Sales!$D$3:$ABF$3,0))/QP$2*INDEX(Usage!$D$5:$ABF$11,MATCH(UsagePerHour!$B$100,Usage!$C$5:$C$11,0),MATCH(UsagePerHour!QP$4,Usage!$D$3:$ABF$3,0)),"")</f>
        <v>11.976466377229071</v>
      </c>
      <c r="QQ109" s="6">
        <f>IFERROR(INDEX(Sales!$D$5:$ABF$18,MATCH(UsagePerHour!$B109,Sales!$C$5:$C$18,0),MATCH(UsagePerHour!QQ$4,Sales!$D$3:$ABF$3,0))/QQ$2*INDEX(Usage!$D$5:$ABF$11,MATCH(UsagePerHour!$B$100,Usage!$C$5:$C$11,0),MATCH(UsagePerHour!QQ$4,Usage!$D$3:$ABF$3,0)),"")</f>
        <v>16.601452212730827</v>
      </c>
      <c r="QR109" s="6">
        <f>IFERROR(INDEX(Sales!$D$5:$ABF$18,MATCH(UsagePerHour!$B109,Sales!$C$5:$C$18,0),MATCH(UsagePerHour!QR$4,Sales!$D$3:$ABF$3,0))/QR$2*INDEX(Usage!$D$5:$ABF$11,MATCH(UsagePerHour!$B$100,Usage!$C$5:$C$11,0),MATCH(UsagePerHour!QR$4,Usage!$D$3:$ABF$3,0)),"")</f>
        <v>10.058628880373684</v>
      </c>
      <c r="QS109" s="6">
        <f>IFERROR(INDEX(Sales!$D$5:$ABF$18,MATCH(UsagePerHour!$B109,Sales!$C$5:$C$18,0),MATCH(UsagePerHour!QS$4,Sales!$D$3:$ABF$3,0))/QS$2*INDEX(Usage!$D$5:$ABF$11,MATCH(UsagePerHour!$B$100,Usage!$C$5:$C$11,0),MATCH(UsagePerHour!QS$4,Usage!$D$3:$ABF$3,0)),"")</f>
        <v>6.3881976380094505</v>
      </c>
      <c r="QT109" s="6">
        <f>IFERROR(INDEX(Sales!$D$5:$ABF$18,MATCH(UsagePerHour!$B109,Sales!$C$5:$C$18,0),MATCH(UsagePerHour!QT$4,Sales!$D$3:$ABF$3,0))/QT$2*INDEX(Usage!$D$5:$ABF$11,MATCH(UsagePerHour!$B$100,Usage!$C$5:$C$11,0),MATCH(UsagePerHour!QT$4,Usage!$D$3:$ABF$3,0)),"")</f>
        <v>10.749661066864117</v>
      </c>
      <c r="QU109" s="6">
        <f>IFERROR(INDEX(Sales!$D$5:$ABF$18,MATCH(UsagePerHour!$B109,Sales!$C$5:$C$18,0),MATCH(UsagePerHour!QU$4,Sales!$D$3:$ABF$3,0))/QU$2*INDEX(Usage!$D$5:$ABF$11,MATCH(UsagePerHour!$B$100,Usage!$C$5:$C$11,0),MATCH(UsagePerHour!QU$4,Usage!$D$3:$ABF$3,0)),"")</f>
        <v>31.165742539060744</v>
      </c>
      <c r="QV109" s="6">
        <f>IFERROR(INDEX(Sales!$D$5:$ABF$18,MATCH(UsagePerHour!$B109,Sales!$C$5:$C$18,0),MATCH(UsagePerHour!QV$4,Sales!$D$3:$ABF$3,0))/QV$2*INDEX(Usage!$D$5:$ABF$11,MATCH(UsagePerHour!$B$100,Usage!$C$5:$C$11,0),MATCH(UsagePerHour!QV$4,Usage!$D$3:$ABF$3,0)),"")</f>
        <v>11.236131950413368</v>
      </c>
      <c r="QW109" s="6">
        <f>IFERROR(INDEX(Sales!$D$5:$ABF$18,MATCH(UsagePerHour!$B109,Sales!$C$5:$C$18,0),MATCH(UsagePerHour!QW$4,Sales!$D$3:$ABF$3,0))/QW$2*INDEX(Usage!$D$5:$ABF$11,MATCH(UsagePerHour!$B$100,Usage!$C$5:$C$11,0),MATCH(UsagePerHour!QW$4,Usage!$D$3:$ABF$3,0)),"")</f>
        <v>10.411768296658495</v>
      </c>
      <c r="QX109" s="6">
        <f>IFERROR(INDEX(Sales!$D$5:$ABF$18,MATCH(UsagePerHour!$B109,Sales!$C$5:$C$18,0),MATCH(UsagePerHour!QX$4,Sales!$D$3:$ABF$3,0))/QX$2*INDEX(Usage!$D$5:$ABF$11,MATCH(UsagePerHour!$B$100,Usage!$C$5:$C$11,0),MATCH(UsagePerHour!QX$4,Usage!$D$3:$ABF$3,0)),"")</f>
        <v>7.5489927890207014</v>
      </c>
      <c r="QY109" s="6">
        <f>IFERROR(INDEX(Sales!$D$5:$ABF$18,MATCH(UsagePerHour!$B109,Sales!$C$5:$C$18,0),MATCH(UsagePerHour!QY$4,Sales!$D$3:$ABF$3,0))/QY$2*INDEX(Usage!$D$5:$ABF$11,MATCH(UsagePerHour!$B$100,Usage!$C$5:$C$11,0),MATCH(UsagePerHour!QY$4,Usage!$D$3:$ABF$3,0)),"")</f>
        <v>13.532396841475768</v>
      </c>
      <c r="QZ109" s="6">
        <f>IFERROR(INDEX(Sales!$D$5:$ABF$18,MATCH(UsagePerHour!$B109,Sales!$C$5:$C$18,0),MATCH(UsagePerHour!QZ$4,Sales!$D$3:$ABF$3,0))/QZ$2*INDEX(Usage!$D$5:$ABF$11,MATCH(UsagePerHour!$B$100,Usage!$C$5:$C$11,0),MATCH(UsagePerHour!QZ$4,Usage!$D$3:$ABF$3,0)),"")</f>
        <v>10.363200625124655</v>
      </c>
      <c r="RA109" s="6">
        <f>IFERROR(INDEX(Sales!$D$5:$ABF$18,MATCH(UsagePerHour!$B109,Sales!$C$5:$C$18,0),MATCH(UsagePerHour!RA$4,Sales!$D$3:$ABF$3,0))/RA$2*INDEX(Usage!$D$5:$ABF$11,MATCH(UsagePerHour!$B$100,Usage!$C$5:$C$11,0),MATCH(UsagePerHour!RA$4,Usage!$D$3:$ABF$3,0)),"")</f>
        <v>7.0002948484059866</v>
      </c>
      <c r="RB109" s="6">
        <f>IFERROR(INDEX(Sales!$D$5:$ABF$18,MATCH(UsagePerHour!$B109,Sales!$C$5:$C$18,0),MATCH(UsagePerHour!RB$4,Sales!$D$3:$ABF$3,0))/RB$2*INDEX(Usage!$D$5:$ABF$11,MATCH(UsagePerHour!$B$100,Usage!$C$5:$C$11,0),MATCH(UsagePerHour!RB$4,Usage!$D$3:$ABF$3,0)),"")</f>
        <v>25.366335968360477</v>
      </c>
      <c r="RC109" s="6">
        <f>IFERROR(INDEX(Sales!$D$5:$ABF$18,MATCH(UsagePerHour!$B109,Sales!$C$5:$C$18,0),MATCH(UsagePerHour!RC$4,Sales!$D$3:$ABF$3,0))/RC$2*INDEX(Usage!$D$5:$ABF$11,MATCH(UsagePerHour!$B$100,Usage!$C$5:$C$11,0),MATCH(UsagePerHour!RC$4,Usage!$D$3:$ABF$3,0)),"")</f>
        <v>12.350932330717919</v>
      </c>
      <c r="RD109" s="6">
        <f>IFERROR(INDEX(Sales!$D$5:$ABF$18,MATCH(UsagePerHour!$B109,Sales!$C$5:$C$18,0),MATCH(UsagePerHour!RD$4,Sales!$D$3:$ABF$3,0))/RD$2*INDEX(Usage!$D$5:$ABF$11,MATCH(UsagePerHour!$B$100,Usage!$C$5:$C$11,0),MATCH(UsagePerHour!RD$4,Usage!$D$3:$ABF$3,0)),"")</f>
        <v>7.6261142323253344</v>
      </c>
      <c r="RE109" s="6">
        <f>IFERROR(INDEX(Sales!$D$5:$ABF$18,MATCH(UsagePerHour!$B109,Sales!$C$5:$C$18,0),MATCH(UsagePerHour!RE$4,Sales!$D$3:$ABF$3,0))/RE$2*INDEX(Usage!$D$5:$ABF$11,MATCH(UsagePerHour!$B$100,Usage!$C$5:$C$11,0),MATCH(UsagePerHour!RE$4,Usage!$D$3:$ABF$3,0)),"")</f>
        <v>6.2815452091767883</v>
      </c>
      <c r="RF109" s="6">
        <f>IFERROR(INDEX(Sales!$D$5:$ABF$18,MATCH(UsagePerHour!$B109,Sales!$C$5:$C$18,0),MATCH(UsagePerHour!RF$4,Sales!$D$3:$ABF$3,0))/RF$2*INDEX(Usage!$D$5:$ABF$11,MATCH(UsagePerHour!$B$100,Usage!$C$5:$C$11,0),MATCH(UsagePerHour!RF$4,Usage!$D$3:$ABF$3,0)),"")</f>
        <v>8.0834169989386417</v>
      </c>
      <c r="RG109" s="6">
        <f>IFERROR(INDEX(Sales!$D$5:$ABF$18,MATCH(UsagePerHour!$B109,Sales!$C$5:$C$18,0),MATCH(UsagePerHour!RG$4,Sales!$D$3:$ABF$3,0))/RG$2*INDEX(Usage!$D$5:$ABF$11,MATCH(UsagePerHour!$B$100,Usage!$C$5:$C$11,0),MATCH(UsagePerHour!RG$4,Usage!$D$3:$ABF$3,0)),"")</f>
        <v>7.4726898717046506</v>
      </c>
      <c r="RH109" s="6">
        <f>IFERROR(INDEX(Sales!$D$5:$ABF$18,MATCH(UsagePerHour!$B109,Sales!$C$5:$C$18,0),MATCH(UsagePerHour!RH$4,Sales!$D$3:$ABF$3,0))/RH$2*INDEX(Usage!$D$5:$ABF$11,MATCH(UsagePerHour!$B$100,Usage!$C$5:$C$11,0),MATCH(UsagePerHour!RH$4,Usage!$D$3:$ABF$3,0)),"")</f>
        <v>3.4770659872218888</v>
      </c>
      <c r="RI109" s="6">
        <f>IFERROR(INDEX(Sales!$D$5:$ABF$18,MATCH(UsagePerHour!$B109,Sales!$C$5:$C$18,0),MATCH(UsagePerHour!RI$4,Sales!$D$3:$ABF$3,0))/RI$2*INDEX(Usage!$D$5:$ABF$11,MATCH(UsagePerHour!$B$100,Usage!$C$5:$C$11,0),MATCH(UsagePerHour!RI$4,Usage!$D$3:$ABF$3,0)),"")</f>
        <v>46.683680860209989</v>
      </c>
      <c r="RJ109" s="6">
        <f>IFERROR(INDEX(Sales!$D$5:$ABF$18,MATCH(UsagePerHour!$B109,Sales!$C$5:$C$18,0),MATCH(UsagePerHour!RJ$4,Sales!$D$3:$ABF$3,0))/RJ$2*INDEX(Usage!$D$5:$ABF$11,MATCH(UsagePerHour!$B$100,Usage!$C$5:$C$11,0),MATCH(UsagePerHour!RJ$4,Usage!$D$3:$ABF$3,0)),"")</f>
        <v>9.4591158078339728</v>
      </c>
      <c r="RK109" s="6">
        <f>IFERROR(INDEX(Sales!$D$5:$ABF$18,MATCH(UsagePerHour!$B109,Sales!$C$5:$C$18,0),MATCH(UsagePerHour!RK$4,Sales!$D$3:$ABF$3,0))/RK$2*INDEX(Usage!$D$5:$ABF$11,MATCH(UsagePerHour!$B$100,Usage!$C$5:$C$11,0),MATCH(UsagePerHour!RK$4,Usage!$D$3:$ABF$3,0)),"")</f>
        <v>6.2462621633777546</v>
      </c>
      <c r="RL109" s="6">
        <f>IFERROR(INDEX(Sales!$D$5:$ABF$18,MATCH(UsagePerHour!$B109,Sales!$C$5:$C$18,0),MATCH(UsagePerHour!RL$4,Sales!$D$3:$ABF$3,0))/RL$2*INDEX(Usage!$D$5:$ABF$11,MATCH(UsagePerHour!$B$100,Usage!$C$5:$C$11,0),MATCH(UsagePerHour!RL$4,Usage!$D$3:$ABF$3,0)),"")</f>
        <v>7.7777954019726616</v>
      </c>
      <c r="RM109" s="6">
        <f>IFERROR(INDEX(Sales!$D$5:$ABF$18,MATCH(UsagePerHour!$B109,Sales!$C$5:$C$18,0),MATCH(UsagePerHour!RM$4,Sales!$D$3:$ABF$3,0))/RM$2*INDEX(Usage!$D$5:$ABF$11,MATCH(UsagePerHour!$B$100,Usage!$C$5:$C$11,0),MATCH(UsagePerHour!RM$4,Usage!$D$3:$ABF$3,0)),"")</f>
        <v>5.0577424234273129</v>
      </c>
      <c r="RN109" s="6">
        <f>IFERROR(INDEX(Sales!$D$5:$ABF$18,MATCH(UsagePerHour!$B109,Sales!$C$5:$C$18,0),MATCH(UsagePerHour!RN$4,Sales!$D$3:$ABF$3,0))/RN$2*INDEX(Usage!$D$5:$ABF$11,MATCH(UsagePerHour!$B$100,Usage!$C$5:$C$11,0),MATCH(UsagePerHour!RN$4,Usage!$D$3:$ABF$3,0)),"")</f>
        <v>11.479414869552103</v>
      </c>
      <c r="RO109" s="6">
        <f>IFERROR(INDEX(Sales!$D$5:$ABF$18,MATCH(UsagePerHour!$B109,Sales!$C$5:$C$18,0),MATCH(UsagePerHour!RO$4,Sales!$D$3:$ABF$3,0))/RO$2*INDEX(Usage!$D$5:$ABF$11,MATCH(UsagePerHour!$B$100,Usage!$C$5:$C$11,0),MATCH(UsagePerHour!RO$4,Usage!$D$3:$ABF$3,0)),"")</f>
        <v>6.6813521296763989</v>
      </c>
      <c r="RP109" s="6">
        <f>IFERROR(INDEX(Sales!$D$5:$ABF$18,MATCH(UsagePerHour!$B109,Sales!$C$5:$C$18,0),MATCH(UsagePerHour!RP$4,Sales!$D$3:$ABF$3,0))/RP$2*INDEX(Usage!$D$5:$ABF$11,MATCH(UsagePerHour!$B$100,Usage!$C$5:$C$11,0),MATCH(UsagePerHour!RP$4,Usage!$D$3:$ABF$3,0)),"")</f>
        <v>48.412158742695773</v>
      </c>
      <c r="RQ109" s="6">
        <f>IFERROR(INDEX(Sales!$D$5:$ABF$18,MATCH(UsagePerHour!$B109,Sales!$C$5:$C$18,0),MATCH(UsagePerHour!RQ$4,Sales!$D$3:$ABF$3,0))/RQ$2*INDEX(Usage!$D$5:$ABF$11,MATCH(UsagePerHour!$B$100,Usage!$C$5:$C$11,0),MATCH(UsagePerHour!RQ$4,Usage!$D$3:$ABF$3,0)),"")</f>
        <v>8.0780395004832695</v>
      </c>
      <c r="RR109" s="6">
        <f>IFERROR(INDEX(Sales!$D$5:$ABF$18,MATCH(UsagePerHour!$B109,Sales!$C$5:$C$18,0),MATCH(UsagePerHour!RR$4,Sales!$D$3:$ABF$3,0))/RR$2*INDEX(Usage!$D$5:$ABF$11,MATCH(UsagePerHour!$B$100,Usage!$C$5:$C$11,0),MATCH(UsagePerHour!RR$4,Usage!$D$3:$ABF$3,0)),"")</f>
        <v>8.9543235290961505</v>
      </c>
      <c r="RS109" s="6">
        <f>IFERROR(INDEX(Sales!$D$5:$ABF$18,MATCH(UsagePerHour!$B109,Sales!$C$5:$C$18,0),MATCH(UsagePerHour!RS$4,Sales!$D$3:$ABF$3,0))/RS$2*INDEX(Usage!$D$5:$ABF$11,MATCH(UsagePerHour!$B$100,Usage!$C$5:$C$11,0),MATCH(UsagePerHour!RS$4,Usage!$D$3:$ABF$3,0)),"")</f>
        <v>8.2440965247303666</v>
      </c>
      <c r="RT109" s="6">
        <f>IFERROR(INDEX(Sales!$D$5:$ABF$18,MATCH(UsagePerHour!$B109,Sales!$C$5:$C$18,0),MATCH(UsagePerHour!RT$4,Sales!$D$3:$ABF$3,0))/RT$2*INDEX(Usage!$D$5:$ABF$11,MATCH(UsagePerHour!$B$100,Usage!$C$5:$C$11,0),MATCH(UsagePerHour!RT$4,Usage!$D$3:$ABF$3,0)),"")</f>
        <v>8.0937080526767673</v>
      </c>
      <c r="RU109" s="6">
        <f>IFERROR(INDEX(Sales!$D$5:$ABF$18,MATCH(UsagePerHour!$B109,Sales!$C$5:$C$18,0),MATCH(UsagePerHour!RU$4,Sales!$D$3:$ABF$3,0))/RU$2*INDEX(Usage!$D$5:$ABF$11,MATCH(UsagePerHour!$B$100,Usage!$C$5:$C$11,0),MATCH(UsagePerHour!RU$4,Usage!$D$3:$ABF$3,0)),"")</f>
        <v>8.0535902997929618</v>
      </c>
      <c r="RV109" s="6">
        <f>IFERROR(INDEX(Sales!$D$5:$ABF$18,MATCH(UsagePerHour!$B109,Sales!$C$5:$C$18,0),MATCH(UsagePerHour!RV$4,Sales!$D$3:$ABF$3,0))/RV$2*INDEX(Usage!$D$5:$ABF$11,MATCH(UsagePerHour!$B$100,Usage!$C$5:$C$11,0),MATCH(UsagePerHour!RV$4,Usage!$D$3:$ABF$3,0)),"")</f>
        <v>4.8792892735043267</v>
      </c>
      <c r="RW109" s="6">
        <f>IFERROR(INDEX(Sales!$D$5:$ABF$18,MATCH(UsagePerHour!$B109,Sales!$C$5:$C$18,0),MATCH(UsagePerHour!RW$4,Sales!$D$3:$ABF$3,0))/RW$2*INDEX(Usage!$D$5:$ABF$11,MATCH(UsagePerHour!$B$100,Usage!$C$5:$C$11,0),MATCH(UsagePerHour!RW$4,Usage!$D$3:$ABF$3,0)),"")</f>
        <v>27.832872826918383</v>
      </c>
      <c r="RX109" s="6">
        <f>IFERROR(INDEX(Sales!$D$5:$ABF$18,MATCH(UsagePerHour!$B109,Sales!$C$5:$C$18,0),MATCH(UsagePerHour!RX$4,Sales!$D$3:$ABF$3,0))/RX$2*INDEX(Usage!$D$5:$ABF$11,MATCH(UsagePerHour!$B$100,Usage!$C$5:$C$11,0),MATCH(UsagePerHour!RX$4,Usage!$D$3:$ABF$3,0)),"")</f>
        <v>5.2907914221872909</v>
      </c>
      <c r="RY109" s="6">
        <f>IFERROR(INDEX(Sales!$D$5:$ABF$18,MATCH(UsagePerHour!$B109,Sales!$C$5:$C$18,0),MATCH(UsagePerHour!RY$4,Sales!$D$3:$ABF$3,0))/RY$2*INDEX(Usage!$D$5:$ABF$11,MATCH(UsagePerHour!$B$100,Usage!$C$5:$C$11,0),MATCH(UsagePerHour!RY$4,Usage!$D$3:$ABF$3,0)),"")</f>
        <v>7.0423269525736325</v>
      </c>
      <c r="RZ109" s="6">
        <f>IFERROR(INDEX(Sales!$D$5:$ABF$18,MATCH(UsagePerHour!$B109,Sales!$C$5:$C$18,0),MATCH(UsagePerHour!RZ$4,Sales!$D$3:$ABF$3,0))/RZ$2*INDEX(Usage!$D$5:$ABF$11,MATCH(UsagePerHour!$B$100,Usage!$C$5:$C$11,0),MATCH(UsagePerHour!RZ$4,Usage!$D$3:$ABF$3,0)),"")</f>
        <v>7.9396138255888076</v>
      </c>
      <c r="SA109" s="6">
        <f>IFERROR(INDEX(Sales!$D$5:$ABF$18,MATCH(UsagePerHour!$B109,Sales!$C$5:$C$18,0),MATCH(UsagePerHour!SA$4,Sales!$D$3:$ABF$3,0))/SA$2*INDEX(Usage!$D$5:$ABF$11,MATCH(UsagePerHour!$B$100,Usage!$C$5:$C$11,0),MATCH(UsagePerHour!SA$4,Usage!$D$3:$ABF$3,0)),"")</f>
        <v>8.0174718116549126</v>
      </c>
      <c r="SB109" s="6">
        <f>IFERROR(INDEX(Sales!$D$5:$ABF$18,MATCH(UsagePerHour!$B109,Sales!$C$5:$C$18,0),MATCH(UsagePerHour!SB$4,Sales!$D$3:$ABF$3,0))/SB$2*INDEX(Usage!$D$5:$ABF$11,MATCH(UsagePerHour!$B$100,Usage!$C$5:$C$11,0),MATCH(UsagePerHour!SB$4,Usage!$D$3:$ABF$3,0)),"")</f>
        <v>6.4990686653847849</v>
      </c>
      <c r="SC109" s="6">
        <f>IFERROR(INDEX(Sales!$D$5:$ABF$18,MATCH(UsagePerHour!$B109,Sales!$C$5:$C$18,0),MATCH(UsagePerHour!SC$4,Sales!$D$3:$ABF$3,0))/SC$2*INDEX(Usage!$D$5:$ABF$11,MATCH(UsagePerHour!$B$100,Usage!$C$5:$C$11,0),MATCH(UsagePerHour!SC$4,Usage!$D$3:$ABF$3,0)),"")</f>
        <v>9.3541127261018122</v>
      </c>
      <c r="SD109" s="6">
        <f>IFERROR(INDEX(Sales!$D$5:$ABF$18,MATCH(UsagePerHour!$B109,Sales!$C$5:$C$18,0),MATCH(UsagePerHour!SD$4,Sales!$D$3:$ABF$3,0))/SD$2*INDEX(Usage!$D$5:$ABF$11,MATCH(UsagePerHour!$B$100,Usage!$C$5:$C$11,0),MATCH(UsagePerHour!SD$4,Usage!$D$3:$ABF$3,0)),"")</f>
        <v>35.44681926701012</v>
      </c>
      <c r="SE109" s="6">
        <f>IFERROR(INDEX(Sales!$D$5:$ABF$18,MATCH(UsagePerHour!$B109,Sales!$C$5:$C$18,0),MATCH(UsagePerHour!SE$4,Sales!$D$3:$ABF$3,0))/SE$2*INDEX(Usage!$D$5:$ABF$11,MATCH(UsagePerHour!$B$100,Usage!$C$5:$C$11,0),MATCH(UsagePerHour!SE$4,Usage!$D$3:$ABF$3,0)),"")</f>
        <v>15.377918905366364</v>
      </c>
      <c r="SF109" s="6">
        <f>IFERROR(INDEX(Sales!$D$5:$ABF$18,MATCH(UsagePerHour!$B109,Sales!$C$5:$C$18,0),MATCH(UsagePerHour!SF$4,Sales!$D$3:$ABF$3,0))/SF$2*INDEX(Usage!$D$5:$ABF$11,MATCH(UsagePerHour!$B$100,Usage!$C$5:$C$11,0),MATCH(UsagePerHour!SF$4,Usage!$D$3:$ABF$3,0)),"")</f>
        <v>13.330552829599682</v>
      </c>
      <c r="SG109" s="6" t="str">
        <f>IFERROR(INDEX(Sales!$D$5:$ABF$18,MATCH(UsagePerHour!$B109,Sales!$C$5:$C$18,0),MATCH(UsagePerHour!SG$4,Sales!$D$3:$ABF$3,0))/SG$2*INDEX(Usage!$D$5:$ABF$11,MATCH(UsagePerHour!$B$100,Usage!$C$5:$C$11,0),MATCH(UsagePerHour!SG$4,Usage!$D$3:$ABF$3,0)),"")</f>
        <v/>
      </c>
      <c r="SH109" s="6" t="str">
        <f>IFERROR(INDEX(Sales!$D$5:$ABF$18,MATCH(UsagePerHour!$B109,Sales!$C$5:$C$18,0),MATCH(UsagePerHour!SH$4,Sales!$D$3:$ABF$3,0))/SH$2*INDEX(Usage!$D$5:$ABF$11,MATCH(UsagePerHour!$B$100,Usage!$C$5:$C$11,0),MATCH(UsagePerHour!SH$4,Usage!$D$3:$ABF$3,0)),"")</f>
        <v/>
      </c>
      <c r="SI109" s="6" t="str">
        <f>IFERROR(INDEX(Sales!$D$5:$ABF$18,MATCH(UsagePerHour!$B109,Sales!$C$5:$C$18,0),MATCH(UsagePerHour!SI$4,Sales!$D$3:$ABF$3,0))/SI$2*INDEX(Usage!$D$5:$ABF$11,MATCH(UsagePerHour!$B$100,Usage!$C$5:$C$11,0),MATCH(UsagePerHour!SI$4,Usage!$D$3:$ABF$3,0)),"")</f>
        <v/>
      </c>
      <c r="SJ109" s="6" t="str">
        <f>IFERROR(INDEX(Sales!$D$5:$ABF$18,MATCH(UsagePerHour!$B109,Sales!$C$5:$C$18,0),MATCH(UsagePerHour!SJ$4,Sales!$D$3:$ABF$3,0))/SJ$2*INDEX(Usage!$D$5:$ABF$11,MATCH(UsagePerHour!$B$100,Usage!$C$5:$C$11,0),MATCH(UsagePerHour!SJ$4,Usage!$D$3:$ABF$3,0)),"")</f>
        <v/>
      </c>
      <c r="SK109" s="6" t="str">
        <f>IFERROR(INDEX(Sales!$D$5:$ABF$18,MATCH(UsagePerHour!$B109,Sales!$C$5:$C$18,0),MATCH(UsagePerHour!SK$4,Sales!$D$3:$ABF$3,0))/SK$2*INDEX(Usage!$D$5:$ABF$11,MATCH(UsagePerHour!$B$100,Usage!$C$5:$C$11,0),MATCH(UsagePerHour!SK$4,Usage!$D$3:$ABF$3,0)),"")</f>
        <v/>
      </c>
      <c r="SL109" s="6" t="str">
        <f>IFERROR(INDEX(Sales!$D$5:$ABF$18,MATCH(UsagePerHour!$B109,Sales!$C$5:$C$18,0),MATCH(UsagePerHour!SL$4,Sales!$D$3:$ABF$3,0))/SL$2*INDEX(Usage!$D$5:$ABF$11,MATCH(UsagePerHour!$B$100,Usage!$C$5:$C$11,0),MATCH(UsagePerHour!SL$4,Usage!$D$3:$ABF$3,0)),"")</f>
        <v/>
      </c>
      <c r="SM109" s="6" t="str">
        <f>IFERROR(INDEX(Sales!$D$5:$ABF$18,MATCH(UsagePerHour!$B109,Sales!$C$5:$C$18,0),MATCH(UsagePerHour!SM$4,Sales!$D$3:$ABF$3,0))/SM$2*INDEX(Usage!$D$5:$ABF$11,MATCH(UsagePerHour!$B$100,Usage!$C$5:$C$11,0),MATCH(UsagePerHour!SM$4,Usage!$D$3:$ABF$3,0)),"")</f>
        <v/>
      </c>
      <c r="SN109" s="6" t="str">
        <f>IFERROR(INDEX(Sales!$D$5:$ABF$18,MATCH(UsagePerHour!$B109,Sales!$C$5:$C$18,0),MATCH(UsagePerHour!SN$4,Sales!$D$3:$ABF$3,0))/SN$2*INDEX(Usage!$D$5:$ABF$11,MATCH(UsagePerHour!$B$100,Usage!$C$5:$C$11,0),MATCH(UsagePerHour!SN$4,Usage!$D$3:$ABF$3,0)),"")</f>
        <v/>
      </c>
      <c r="SO109" s="6" t="str">
        <f>IFERROR(INDEX(Sales!$D$5:$ABF$18,MATCH(UsagePerHour!$B109,Sales!$C$5:$C$18,0),MATCH(UsagePerHour!SO$4,Sales!$D$3:$ABF$3,0))/SO$2*INDEX(Usage!$D$5:$ABF$11,MATCH(UsagePerHour!$B$100,Usage!$C$5:$C$11,0),MATCH(UsagePerHour!SO$4,Usage!$D$3:$ABF$3,0)),"")</f>
        <v/>
      </c>
      <c r="SP109" s="6" t="str">
        <f>IFERROR(INDEX(Sales!$D$5:$ABF$18,MATCH(UsagePerHour!$B109,Sales!$C$5:$C$18,0),MATCH(UsagePerHour!SP$4,Sales!$D$3:$ABF$3,0))/SP$2*INDEX(Usage!$D$5:$ABF$11,MATCH(UsagePerHour!$B$100,Usage!$C$5:$C$11,0),MATCH(UsagePerHour!SP$4,Usage!$D$3:$ABF$3,0)),"")</f>
        <v/>
      </c>
      <c r="SQ109" s="6" t="str">
        <f>IFERROR(INDEX(Sales!$D$5:$ABF$18,MATCH(UsagePerHour!$B109,Sales!$C$5:$C$18,0),MATCH(UsagePerHour!SQ$4,Sales!$D$3:$ABF$3,0))/SQ$2*INDEX(Usage!$D$5:$ABF$11,MATCH(UsagePerHour!$B$100,Usage!$C$5:$C$11,0),MATCH(UsagePerHour!SQ$4,Usage!$D$3:$ABF$3,0)),"")</f>
        <v/>
      </c>
      <c r="SR109" s="6" t="str">
        <f>IFERROR(INDEX(Sales!$D$5:$ABF$18,MATCH(UsagePerHour!$B109,Sales!$C$5:$C$18,0),MATCH(UsagePerHour!SR$4,Sales!$D$3:$ABF$3,0))/SR$2*INDEX(Usage!$D$5:$ABF$11,MATCH(UsagePerHour!$B$100,Usage!$C$5:$C$11,0),MATCH(UsagePerHour!SR$4,Usage!$D$3:$ABF$3,0)),"")</f>
        <v/>
      </c>
      <c r="SS109" s="6" t="str">
        <f>IFERROR(INDEX(Sales!$D$5:$ABF$18,MATCH(UsagePerHour!$B109,Sales!$C$5:$C$18,0),MATCH(UsagePerHour!SS$4,Sales!$D$3:$ABF$3,0))/SS$2*INDEX(Usage!$D$5:$ABF$11,MATCH(UsagePerHour!$B$100,Usage!$C$5:$C$11,0),MATCH(UsagePerHour!SS$4,Usage!$D$3:$ABF$3,0)),"")</f>
        <v/>
      </c>
      <c r="ST109" s="6" t="str">
        <f>IFERROR(INDEX(Sales!$D$5:$ABF$18,MATCH(UsagePerHour!$B109,Sales!$C$5:$C$18,0),MATCH(UsagePerHour!ST$4,Sales!$D$3:$ABF$3,0))/ST$2*INDEX(Usage!$D$5:$ABF$11,MATCH(UsagePerHour!$B$100,Usage!$C$5:$C$11,0),MATCH(UsagePerHour!ST$4,Usage!$D$3:$ABF$3,0)),"")</f>
        <v/>
      </c>
      <c r="SU109" s="6" t="str">
        <f>IFERROR(INDEX(Sales!$D$5:$ABF$18,MATCH(UsagePerHour!$B109,Sales!$C$5:$C$18,0),MATCH(UsagePerHour!SU$4,Sales!$D$3:$ABF$3,0))/SU$2*INDEX(Usage!$D$5:$ABF$11,MATCH(UsagePerHour!$B$100,Usage!$C$5:$C$11,0),MATCH(UsagePerHour!SU$4,Usage!$D$3:$ABF$3,0)),"")</f>
        <v/>
      </c>
      <c r="SV109" s="6" t="str">
        <f>IFERROR(INDEX(Sales!$D$5:$ABF$18,MATCH(UsagePerHour!$B109,Sales!$C$5:$C$18,0),MATCH(UsagePerHour!SV$4,Sales!$D$3:$ABF$3,0))/SV$2*INDEX(Usage!$D$5:$ABF$11,MATCH(UsagePerHour!$B$100,Usage!$C$5:$C$11,0),MATCH(UsagePerHour!SV$4,Usage!$D$3:$ABF$3,0)),"")</f>
        <v/>
      </c>
      <c r="SW109" s="6" t="str">
        <f>IFERROR(INDEX(Sales!$D$5:$ABF$18,MATCH(UsagePerHour!$B109,Sales!$C$5:$C$18,0),MATCH(UsagePerHour!SW$4,Sales!$D$3:$ABF$3,0))/SW$2*INDEX(Usage!$D$5:$ABF$11,MATCH(UsagePerHour!$B$100,Usage!$C$5:$C$11,0),MATCH(UsagePerHour!SW$4,Usage!$D$3:$ABF$3,0)),"")</f>
        <v/>
      </c>
      <c r="SX109" s="6" t="str">
        <f>IFERROR(INDEX(Sales!$D$5:$ABF$18,MATCH(UsagePerHour!$B109,Sales!$C$5:$C$18,0),MATCH(UsagePerHour!SX$4,Sales!$D$3:$ABF$3,0))/SX$2*INDEX(Usage!$D$5:$ABF$11,MATCH(UsagePerHour!$B$100,Usage!$C$5:$C$11,0),MATCH(UsagePerHour!SX$4,Usage!$D$3:$ABF$3,0)),"")</f>
        <v/>
      </c>
      <c r="SY109" s="6" t="str">
        <f>IFERROR(INDEX(Sales!$D$5:$ABF$18,MATCH(UsagePerHour!$B109,Sales!$C$5:$C$18,0),MATCH(UsagePerHour!SY$4,Sales!$D$3:$ABF$3,0))/SY$2*INDEX(Usage!$D$5:$ABF$11,MATCH(UsagePerHour!$B$100,Usage!$C$5:$C$11,0),MATCH(UsagePerHour!SY$4,Usage!$D$3:$ABF$3,0)),"")</f>
        <v/>
      </c>
      <c r="SZ109" s="6" t="str">
        <f>IFERROR(INDEX(Sales!$D$5:$ABF$18,MATCH(UsagePerHour!$B109,Sales!$C$5:$C$18,0),MATCH(UsagePerHour!SZ$4,Sales!$D$3:$ABF$3,0))/SZ$2*INDEX(Usage!$D$5:$ABF$11,MATCH(UsagePerHour!$B$100,Usage!$C$5:$C$11,0),MATCH(UsagePerHour!SZ$4,Usage!$D$3:$ABF$3,0)),"")</f>
        <v/>
      </c>
      <c r="TA109" s="6" t="str">
        <f>IFERROR(INDEX(Sales!$D$5:$ABF$18,MATCH(UsagePerHour!$B109,Sales!$C$5:$C$18,0),MATCH(UsagePerHour!TA$4,Sales!$D$3:$ABF$3,0))/TA$2*INDEX(Usage!$D$5:$ABF$11,MATCH(UsagePerHour!$B$100,Usage!$C$5:$C$11,0),MATCH(UsagePerHour!TA$4,Usage!$D$3:$ABF$3,0)),"")</f>
        <v/>
      </c>
      <c r="TB109" s="6" t="str">
        <f>IFERROR(INDEX(Sales!$D$5:$ABF$18,MATCH(UsagePerHour!$B109,Sales!$C$5:$C$18,0),MATCH(UsagePerHour!TB$4,Sales!$D$3:$ABF$3,0))/TB$2*INDEX(Usage!$D$5:$ABF$11,MATCH(UsagePerHour!$B$100,Usage!$C$5:$C$11,0),MATCH(UsagePerHour!TB$4,Usage!$D$3:$ABF$3,0)),"")</f>
        <v/>
      </c>
      <c r="TC109" s="6" t="str">
        <f>IFERROR(INDEX(Sales!$D$5:$ABF$18,MATCH(UsagePerHour!$B109,Sales!$C$5:$C$18,0),MATCH(UsagePerHour!TC$4,Sales!$D$3:$ABF$3,0))/TC$2*INDEX(Usage!$D$5:$ABF$11,MATCH(UsagePerHour!$B$100,Usage!$C$5:$C$11,0),MATCH(UsagePerHour!TC$4,Usage!$D$3:$ABF$3,0)),"")</f>
        <v/>
      </c>
      <c r="TD109" s="6" t="str">
        <f>IFERROR(INDEX(Sales!$D$5:$ABF$18,MATCH(UsagePerHour!$B109,Sales!$C$5:$C$18,0),MATCH(UsagePerHour!TD$4,Sales!$D$3:$ABF$3,0))/TD$2*INDEX(Usage!$D$5:$ABF$11,MATCH(UsagePerHour!$B$100,Usage!$C$5:$C$11,0),MATCH(UsagePerHour!TD$4,Usage!$D$3:$ABF$3,0)),"")</f>
        <v/>
      </c>
      <c r="TE109" s="6" t="str">
        <f>IFERROR(INDEX(Sales!$D$5:$ABF$18,MATCH(UsagePerHour!$B109,Sales!$C$5:$C$18,0),MATCH(UsagePerHour!TE$4,Sales!$D$3:$ABF$3,0))/TE$2*INDEX(Usage!$D$5:$ABF$11,MATCH(UsagePerHour!$B$100,Usage!$C$5:$C$11,0),MATCH(UsagePerHour!TE$4,Usage!$D$3:$ABF$3,0)),"")</f>
        <v/>
      </c>
      <c r="TF109" s="6" t="str">
        <f>IFERROR(INDEX(Sales!$D$5:$ABF$18,MATCH(UsagePerHour!$B109,Sales!$C$5:$C$18,0),MATCH(UsagePerHour!TF$4,Sales!$D$3:$ABF$3,0))/TF$2*INDEX(Usage!$D$5:$ABF$11,MATCH(UsagePerHour!$B$100,Usage!$C$5:$C$11,0),MATCH(UsagePerHour!TF$4,Usage!$D$3:$ABF$3,0)),"")</f>
        <v/>
      </c>
      <c r="TG109" s="6" t="str">
        <f>IFERROR(INDEX(Sales!$D$5:$ABF$18,MATCH(UsagePerHour!$B109,Sales!$C$5:$C$18,0),MATCH(UsagePerHour!TG$4,Sales!$D$3:$ABF$3,0))/TG$2*INDEX(Usage!$D$5:$ABF$11,MATCH(UsagePerHour!$B$100,Usage!$C$5:$C$11,0),MATCH(UsagePerHour!TG$4,Usage!$D$3:$ABF$3,0)),"")</f>
        <v/>
      </c>
      <c r="TH109" s="6" t="str">
        <f>IFERROR(INDEX(Sales!$D$5:$ABF$18,MATCH(UsagePerHour!$B109,Sales!$C$5:$C$18,0),MATCH(UsagePerHour!TH$4,Sales!$D$3:$ABF$3,0))/TH$2*INDEX(Usage!$D$5:$ABF$11,MATCH(UsagePerHour!$B$100,Usage!$C$5:$C$11,0),MATCH(UsagePerHour!TH$4,Usage!$D$3:$ABF$3,0)),"")</f>
        <v/>
      </c>
      <c r="TI109" s="6" t="str">
        <f>IFERROR(INDEX(Sales!$D$5:$ABF$18,MATCH(UsagePerHour!$B109,Sales!$C$5:$C$18,0),MATCH(UsagePerHour!TI$4,Sales!$D$3:$ABF$3,0))/TI$2*INDEX(Usage!$D$5:$ABF$11,MATCH(UsagePerHour!$B$100,Usage!$C$5:$C$11,0),MATCH(UsagePerHour!TI$4,Usage!$D$3:$ABF$3,0)),"")</f>
        <v/>
      </c>
      <c r="TJ109" s="6" t="str">
        <f>IFERROR(INDEX(Sales!$D$5:$ABF$18,MATCH(UsagePerHour!$B109,Sales!$C$5:$C$18,0),MATCH(UsagePerHour!TJ$4,Sales!$D$3:$ABF$3,0))/TJ$2*INDEX(Usage!$D$5:$ABF$11,MATCH(UsagePerHour!$B$100,Usage!$C$5:$C$11,0),MATCH(UsagePerHour!TJ$4,Usage!$D$3:$ABF$3,0)),"")</f>
        <v/>
      </c>
      <c r="TK109" s="6" t="str">
        <f>IFERROR(INDEX(Sales!$D$5:$ABF$18,MATCH(UsagePerHour!$B109,Sales!$C$5:$C$18,0),MATCH(UsagePerHour!TK$4,Sales!$D$3:$ABF$3,0))/TK$2*INDEX(Usage!$D$5:$ABF$11,MATCH(UsagePerHour!$B$100,Usage!$C$5:$C$11,0),MATCH(UsagePerHour!TK$4,Usage!$D$3:$ABF$3,0)),"")</f>
        <v/>
      </c>
      <c r="TL109" s="6" t="str">
        <f>IFERROR(INDEX(Sales!$D$5:$ABF$18,MATCH(UsagePerHour!$B109,Sales!$C$5:$C$18,0),MATCH(UsagePerHour!TL$4,Sales!$D$3:$ABF$3,0))/TL$2*INDEX(Usage!$D$5:$ABF$11,MATCH(UsagePerHour!$B$100,Usage!$C$5:$C$11,0),MATCH(UsagePerHour!TL$4,Usage!$D$3:$ABF$3,0)),"")</f>
        <v/>
      </c>
      <c r="TM109" s="6" t="str">
        <f>IFERROR(INDEX(Sales!$D$5:$ABF$18,MATCH(UsagePerHour!$B109,Sales!$C$5:$C$18,0),MATCH(UsagePerHour!TM$4,Sales!$D$3:$ABF$3,0))/TM$2*INDEX(Usage!$D$5:$ABF$11,MATCH(UsagePerHour!$B$100,Usage!$C$5:$C$11,0),MATCH(UsagePerHour!TM$4,Usage!$D$3:$ABF$3,0)),"")</f>
        <v/>
      </c>
      <c r="TN109" s="6" t="str">
        <f>IFERROR(INDEX(Sales!$D$5:$ABF$18,MATCH(UsagePerHour!$B109,Sales!$C$5:$C$18,0),MATCH(UsagePerHour!TN$4,Sales!$D$3:$ABF$3,0))/TN$2*INDEX(Usage!$D$5:$ABF$11,MATCH(UsagePerHour!$B$100,Usage!$C$5:$C$11,0),MATCH(UsagePerHour!TN$4,Usage!$D$3:$ABF$3,0)),"")</f>
        <v/>
      </c>
      <c r="TO109" s="6" t="str">
        <f>IFERROR(INDEX(Sales!$D$5:$ABF$18,MATCH(UsagePerHour!$B109,Sales!$C$5:$C$18,0),MATCH(UsagePerHour!TO$4,Sales!$D$3:$ABF$3,0))/TO$2*INDEX(Usage!$D$5:$ABF$11,MATCH(UsagePerHour!$B$100,Usage!$C$5:$C$11,0),MATCH(UsagePerHour!TO$4,Usage!$D$3:$ABF$3,0)),"")</f>
        <v/>
      </c>
      <c r="TP109" s="6" t="str">
        <f>IFERROR(INDEX(Sales!$D$5:$ABF$18,MATCH(UsagePerHour!$B109,Sales!$C$5:$C$18,0),MATCH(UsagePerHour!TP$4,Sales!$D$3:$ABF$3,0))/TP$2*INDEX(Usage!$D$5:$ABF$11,MATCH(UsagePerHour!$B$100,Usage!$C$5:$C$11,0),MATCH(UsagePerHour!TP$4,Usage!$D$3:$ABF$3,0)),"")</f>
        <v/>
      </c>
      <c r="TQ109" s="6" t="str">
        <f>IFERROR(INDEX(Sales!$D$5:$ABF$18,MATCH(UsagePerHour!$B109,Sales!$C$5:$C$18,0),MATCH(UsagePerHour!TQ$4,Sales!$D$3:$ABF$3,0))/TQ$2*INDEX(Usage!$D$5:$ABF$11,MATCH(UsagePerHour!$B$100,Usage!$C$5:$C$11,0),MATCH(UsagePerHour!TQ$4,Usage!$D$3:$ABF$3,0)),"")</f>
        <v/>
      </c>
      <c r="TR109" s="6" t="str">
        <f>IFERROR(INDEX(Sales!$D$5:$ABF$18,MATCH(UsagePerHour!$B109,Sales!$C$5:$C$18,0),MATCH(UsagePerHour!TR$4,Sales!$D$3:$ABF$3,0))/TR$2*INDEX(Usage!$D$5:$ABF$11,MATCH(UsagePerHour!$B$100,Usage!$C$5:$C$11,0),MATCH(UsagePerHour!TR$4,Usage!$D$3:$ABF$3,0)),"")</f>
        <v/>
      </c>
      <c r="TS109" s="6" t="str">
        <f>IFERROR(INDEX(Sales!$D$5:$ABF$18,MATCH(UsagePerHour!$B109,Sales!$C$5:$C$18,0),MATCH(UsagePerHour!TS$4,Sales!$D$3:$ABF$3,0))/TS$2*INDEX(Usage!$D$5:$ABF$11,MATCH(UsagePerHour!$B$100,Usage!$C$5:$C$11,0),MATCH(UsagePerHour!TS$4,Usage!$D$3:$ABF$3,0)),"")</f>
        <v/>
      </c>
      <c r="TT109" s="6" t="str">
        <f>IFERROR(INDEX(Sales!$D$5:$ABF$18,MATCH(UsagePerHour!$B109,Sales!$C$5:$C$18,0),MATCH(UsagePerHour!TT$4,Sales!$D$3:$ABF$3,0))/TT$2*INDEX(Usage!$D$5:$ABF$11,MATCH(UsagePerHour!$B$100,Usage!$C$5:$C$11,0),MATCH(UsagePerHour!TT$4,Usage!$D$3:$ABF$3,0)),"")</f>
        <v/>
      </c>
      <c r="TU109" s="6" t="str">
        <f>IFERROR(INDEX(Sales!$D$5:$ABF$18,MATCH(UsagePerHour!$B109,Sales!$C$5:$C$18,0),MATCH(UsagePerHour!TU$4,Sales!$D$3:$ABF$3,0))/TU$2*INDEX(Usage!$D$5:$ABF$11,MATCH(UsagePerHour!$B$100,Usage!$C$5:$C$11,0),MATCH(UsagePerHour!TU$4,Usage!$D$3:$ABF$3,0)),"")</f>
        <v/>
      </c>
      <c r="TV109" s="6" t="str">
        <f>IFERROR(INDEX(Sales!$D$5:$ABF$18,MATCH(UsagePerHour!$B109,Sales!$C$5:$C$18,0),MATCH(UsagePerHour!TV$4,Sales!$D$3:$ABF$3,0))/TV$2*INDEX(Usage!$D$5:$ABF$11,MATCH(UsagePerHour!$B$100,Usage!$C$5:$C$11,0),MATCH(UsagePerHour!TV$4,Usage!$D$3:$ABF$3,0)),"")</f>
        <v/>
      </c>
      <c r="TW109" s="6" t="str">
        <f>IFERROR(INDEX(Sales!$D$5:$ABF$18,MATCH(UsagePerHour!$B109,Sales!$C$5:$C$18,0),MATCH(UsagePerHour!TW$4,Sales!$D$3:$ABF$3,0))/TW$2*INDEX(Usage!$D$5:$ABF$11,MATCH(UsagePerHour!$B$100,Usage!$C$5:$C$11,0),MATCH(UsagePerHour!TW$4,Usage!$D$3:$ABF$3,0)),"")</f>
        <v/>
      </c>
      <c r="TX109" s="6" t="str">
        <f>IFERROR(INDEX(Sales!$D$5:$ABF$18,MATCH(UsagePerHour!$B109,Sales!$C$5:$C$18,0),MATCH(UsagePerHour!TX$4,Sales!$D$3:$ABF$3,0))/TX$2*INDEX(Usage!$D$5:$ABF$11,MATCH(UsagePerHour!$B$100,Usage!$C$5:$C$11,0),MATCH(UsagePerHour!TX$4,Usage!$D$3:$ABF$3,0)),"")</f>
        <v/>
      </c>
      <c r="TY109" s="6" t="str">
        <f>IFERROR(INDEX(Sales!$D$5:$ABF$18,MATCH(UsagePerHour!$B109,Sales!$C$5:$C$18,0),MATCH(UsagePerHour!TY$4,Sales!$D$3:$ABF$3,0))/TY$2*INDEX(Usage!$D$5:$ABF$11,MATCH(UsagePerHour!$B$100,Usage!$C$5:$C$11,0),MATCH(UsagePerHour!TY$4,Usage!$D$3:$ABF$3,0)),"")</f>
        <v/>
      </c>
      <c r="TZ109" s="6" t="str">
        <f>IFERROR(INDEX(Sales!$D$5:$ABF$18,MATCH(UsagePerHour!$B109,Sales!$C$5:$C$18,0),MATCH(UsagePerHour!TZ$4,Sales!$D$3:$ABF$3,0))/TZ$2*INDEX(Usage!$D$5:$ABF$11,MATCH(UsagePerHour!$B$100,Usage!$C$5:$C$11,0),MATCH(UsagePerHour!TZ$4,Usage!$D$3:$ABF$3,0)),"")</f>
        <v/>
      </c>
      <c r="UA109" s="6" t="str">
        <f>IFERROR(INDEX(Sales!$D$5:$ABF$18,MATCH(UsagePerHour!$B109,Sales!$C$5:$C$18,0),MATCH(UsagePerHour!UA$4,Sales!$D$3:$ABF$3,0))/UA$2*INDEX(Usage!$D$5:$ABF$11,MATCH(UsagePerHour!$B$100,Usage!$C$5:$C$11,0),MATCH(UsagePerHour!UA$4,Usage!$D$3:$ABF$3,0)),"")</f>
        <v/>
      </c>
      <c r="UB109" s="6" t="str">
        <f>IFERROR(INDEX(Sales!$D$5:$ABF$18,MATCH(UsagePerHour!$B109,Sales!$C$5:$C$18,0),MATCH(UsagePerHour!UB$4,Sales!$D$3:$ABF$3,0))/UB$2*INDEX(Usage!$D$5:$ABF$11,MATCH(UsagePerHour!$B$100,Usage!$C$5:$C$11,0),MATCH(UsagePerHour!UB$4,Usage!$D$3:$ABF$3,0)),"")</f>
        <v/>
      </c>
      <c r="UC109" s="6" t="str">
        <f>IFERROR(INDEX(Sales!$D$5:$ABF$18,MATCH(UsagePerHour!$B109,Sales!$C$5:$C$18,0),MATCH(UsagePerHour!UC$4,Sales!$D$3:$ABF$3,0))/UC$2*INDEX(Usage!$D$5:$ABF$11,MATCH(UsagePerHour!$B$100,Usage!$C$5:$C$11,0),MATCH(UsagePerHour!UC$4,Usage!$D$3:$ABF$3,0)),"")</f>
        <v/>
      </c>
      <c r="UD109" s="6" t="str">
        <f>IFERROR(INDEX(Sales!$D$5:$ABF$18,MATCH(UsagePerHour!$B109,Sales!$C$5:$C$18,0),MATCH(UsagePerHour!UD$4,Sales!$D$3:$ABF$3,0))/UD$2*INDEX(Usage!$D$5:$ABF$11,MATCH(UsagePerHour!$B$100,Usage!$C$5:$C$11,0),MATCH(UsagePerHour!UD$4,Usage!$D$3:$ABF$3,0)),"")</f>
        <v/>
      </c>
      <c r="UE109" s="6" t="str">
        <f>IFERROR(INDEX(Sales!$D$5:$ABF$18,MATCH(UsagePerHour!$B109,Sales!$C$5:$C$18,0),MATCH(UsagePerHour!UE$4,Sales!$D$3:$ABF$3,0))/UE$2*INDEX(Usage!$D$5:$ABF$11,MATCH(UsagePerHour!$B$100,Usage!$C$5:$C$11,0),MATCH(UsagePerHour!UE$4,Usage!$D$3:$ABF$3,0)),"")</f>
        <v/>
      </c>
      <c r="UF109" s="6" t="str">
        <f>IFERROR(INDEX(Sales!$D$5:$ABF$18,MATCH(UsagePerHour!$B109,Sales!$C$5:$C$18,0),MATCH(UsagePerHour!UF$4,Sales!$D$3:$ABF$3,0))/UF$2*INDEX(Usage!$D$5:$ABF$11,MATCH(UsagePerHour!$B$100,Usage!$C$5:$C$11,0),MATCH(UsagePerHour!UF$4,Usage!$D$3:$ABF$3,0)),"")</f>
        <v/>
      </c>
      <c r="UG109" s="6" t="str">
        <f>IFERROR(INDEX(Sales!$D$5:$ABF$18,MATCH(UsagePerHour!$B109,Sales!$C$5:$C$18,0),MATCH(UsagePerHour!UG$4,Sales!$D$3:$ABF$3,0))/UG$2*INDEX(Usage!$D$5:$ABF$11,MATCH(UsagePerHour!$B$100,Usage!$C$5:$C$11,0),MATCH(UsagePerHour!UG$4,Usage!$D$3:$ABF$3,0)),"")</f>
        <v/>
      </c>
      <c r="UH109" s="6" t="str">
        <f>IFERROR(INDEX(Sales!$D$5:$ABF$18,MATCH(UsagePerHour!$B109,Sales!$C$5:$C$18,0),MATCH(UsagePerHour!UH$4,Sales!$D$3:$ABF$3,0))/UH$2*INDEX(Usage!$D$5:$ABF$11,MATCH(UsagePerHour!$B$100,Usage!$C$5:$C$11,0),MATCH(UsagePerHour!UH$4,Usage!$D$3:$ABF$3,0)),"")</f>
        <v/>
      </c>
      <c r="UI109" s="6" t="str">
        <f>IFERROR(INDEX(Sales!$D$5:$ABF$18,MATCH(UsagePerHour!$B109,Sales!$C$5:$C$18,0),MATCH(UsagePerHour!UI$4,Sales!$D$3:$ABF$3,0))/UI$2*INDEX(Usage!$D$5:$ABF$11,MATCH(UsagePerHour!$B$100,Usage!$C$5:$C$11,0),MATCH(UsagePerHour!UI$4,Usage!$D$3:$ABF$3,0)),"")</f>
        <v/>
      </c>
      <c r="UJ109" s="6" t="str">
        <f>IFERROR(INDEX(Sales!$D$5:$ABF$18,MATCH(UsagePerHour!$B109,Sales!$C$5:$C$18,0),MATCH(UsagePerHour!UJ$4,Sales!$D$3:$ABF$3,0))/UJ$2*INDEX(Usage!$D$5:$ABF$11,MATCH(UsagePerHour!$B$100,Usage!$C$5:$C$11,0),MATCH(UsagePerHour!UJ$4,Usage!$D$3:$ABF$3,0)),"")</f>
        <v/>
      </c>
      <c r="UK109" s="6" t="str">
        <f>IFERROR(INDEX(Sales!$D$5:$ABF$18,MATCH(UsagePerHour!$B109,Sales!$C$5:$C$18,0),MATCH(UsagePerHour!UK$4,Sales!$D$3:$ABF$3,0))/UK$2*INDEX(Usage!$D$5:$ABF$11,MATCH(UsagePerHour!$B$100,Usage!$C$5:$C$11,0),MATCH(UsagePerHour!UK$4,Usage!$D$3:$ABF$3,0)),"")</f>
        <v/>
      </c>
      <c r="UL109" s="6" t="str">
        <f>IFERROR(INDEX(Sales!$D$5:$ABF$18,MATCH(UsagePerHour!$B109,Sales!$C$5:$C$18,0),MATCH(UsagePerHour!UL$4,Sales!$D$3:$ABF$3,0))/UL$2*INDEX(Usage!$D$5:$ABF$11,MATCH(UsagePerHour!$B$100,Usage!$C$5:$C$11,0),MATCH(UsagePerHour!UL$4,Usage!$D$3:$ABF$3,0)),"")</f>
        <v/>
      </c>
      <c r="UM109" s="6" t="str">
        <f>IFERROR(INDEX(Sales!$D$5:$ABF$18,MATCH(UsagePerHour!$B109,Sales!$C$5:$C$18,0),MATCH(UsagePerHour!UM$4,Sales!$D$3:$ABF$3,0))/UM$2*INDEX(Usage!$D$5:$ABF$11,MATCH(UsagePerHour!$B$100,Usage!$C$5:$C$11,0),MATCH(UsagePerHour!UM$4,Usage!$D$3:$ABF$3,0)),"")</f>
        <v/>
      </c>
      <c r="UN109" s="6" t="str">
        <f>IFERROR(INDEX(Sales!$D$5:$ABF$18,MATCH(UsagePerHour!$B109,Sales!$C$5:$C$18,0),MATCH(UsagePerHour!UN$4,Sales!$D$3:$ABF$3,0))/UN$2*INDEX(Usage!$D$5:$ABF$11,MATCH(UsagePerHour!$B$100,Usage!$C$5:$C$11,0),MATCH(UsagePerHour!UN$4,Usage!$D$3:$ABF$3,0)),"")</f>
        <v/>
      </c>
      <c r="UO109" s="6" t="str">
        <f>IFERROR(INDEX(Sales!$D$5:$ABF$18,MATCH(UsagePerHour!$B109,Sales!$C$5:$C$18,0),MATCH(UsagePerHour!UO$4,Sales!$D$3:$ABF$3,0))/UO$2*INDEX(Usage!$D$5:$ABF$11,MATCH(UsagePerHour!$B$100,Usage!$C$5:$C$11,0),MATCH(UsagePerHour!UO$4,Usage!$D$3:$ABF$3,0)),"")</f>
        <v/>
      </c>
      <c r="UP109" s="6" t="str">
        <f>IFERROR(INDEX(Sales!$D$5:$ABF$18,MATCH(UsagePerHour!$B109,Sales!$C$5:$C$18,0),MATCH(UsagePerHour!UP$4,Sales!$D$3:$ABF$3,0))/UP$2*INDEX(Usage!$D$5:$ABF$11,MATCH(UsagePerHour!$B$100,Usage!$C$5:$C$11,0),MATCH(UsagePerHour!UP$4,Usage!$D$3:$ABF$3,0)),"")</f>
        <v/>
      </c>
      <c r="UQ109" s="6" t="str">
        <f>IFERROR(INDEX(Sales!$D$5:$ABF$18,MATCH(UsagePerHour!$B109,Sales!$C$5:$C$18,0),MATCH(UsagePerHour!UQ$4,Sales!$D$3:$ABF$3,0))/UQ$2*INDEX(Usage!$D$5:$ABF$11,MATCH(UsagePerHour!$B$100,Usage!$C$5:$C$11,0),MATCH(UsagePerHour!UQ$4,Usage!$D$3:$ABF$3,0)),"")</f>
        <v/>
      </c>
      <c r="UR109" s="6" t="str">
        <f>IFERROR(INDEX(Sales!$D$5:$ABF$18,MATCH(UsagePerHour!$B109,Sales!$C$5:$C$18,0),MATCH(UsagePerHour!UR$4,Sales!$D$3:$ABF$3,0))/UR$2*INDEX(Usage!$D$5:$ABF$11,MATCH(UsagePerHour!$B$100,Usage!$C$5:$C$11,0),MATCH(UsagePerHour!UR$4,Usage!$D$3:$ABF$3,0)),"")</f>
        <v/>
      </c>
      <c r="US109" s="6" t="str">
        <f>IFERROR(INDEX(Sales!$D$5:$ABF$18,MATCH(UsagePerHour!$B109,Sales!$C$5:$C$18,0),MATCH(UsagePerHour!US$4,Sales!$D$3:$ABF$3,0))/US$2*INDEX(Usage!$D$5:$ABF$11,MATCH(UsagePerHour!$B$100,Usage!$C$5:$C$11,0),MATCH(UsagePerHour!US$4,Usage!$D$3:$ABF$3,0)),"")</f>
        <v/>
      </c>
      <c r="UT109" s="6" t="str">
        <f>IFERROR(INDEX(Sales!$D$5:$ABF$18,MATCH(UsagePerHour!$B109,Sales!$C$5:$C$18,0),MATCH(UsagePerHour!UT$4,Sales!$D$3:$ABF$3,0))/UT$2*INDEX(Usage!$D$5:$ABF$11,MATCH(UsagePerHour!$B$100,Usage!$C$5:$C$11,0),MATCH(UsagePerHour!UT$4,Usage!$D$3:$ABF$3,0)),"")</f>
        <v/>
      </c>
      <c r="UU109" s="6" t="str">
        <f>IFERROR(INDEX(Sales!$D$5:$ABF$18,MATCH(UsagePerHour!$B109,Sales!$C$5:$C$18,0),MATCH(UsagePerHour!UU$4,Sales!$D$3:$ABF$3,0))/UU$2*INDEX(Usage!$D$5:$ABF$11,MATCH(UsagePerHour!$B$100,Usage!$C$5:$C$11,0),MATCH(UsagePerHour!UU$4,Usage!$D$3:$ABF$3,0)),"")</f>
        <v/>
      </c>
      <c r="UV109" s="6" t="str">
        <f>IFERROR(INDEX(Sales!$D$5:$ABF$18,MATCH(UsagePerHour!$B109,Sales!$C$5:$C$18,0),MATCH(UsagePerHour!UV$4,Sales!$D$3:$ABF$3,0))/UV$2*INDEX(Usage!$D$5:$ABF$11,MATCH(UsagePerHour!$B$100,Usage!$C$5:$C$11,0),MATCH(UsagePerHour!UV$4,Usage!$D$3:$ABF$3,0)),"")</f>
        <v/>
      </c>
      <c r="UW109" s="6" t="str">
        <f>IFERROR(INDEX(Sales!$D$5:$ABF$18,MATCH(UsagePerHour!$B109,Sales!$C$5:$C$18,0),MATCH(UsagePerHour!UW$4,Sales!$D$3:$ABF$3,0))/UW$2*INDEX(Usage!$D$5:$ABF$11,MATCH(UsagePerHour!$B$100,Usage!$C$5:$C$11,0),MATCH(UsagePerHour!UW$4,Usage!$D$3:$ABF$3,0)),"")</f>
        <v/>
      </c>
      <c r="UX109" s="6" t="str">
        <f>IFERROR(INDEX(Sales!$D$5:$ABF$18,MATCH(UsagePerHour!$B109,Sales!$C$5:$C$18,0),MATCH(UsagePerHour!UX$4,Sales!$D$3:$ABF$3,0))/UX$2*INDEX(Usage!$D$5:$ABF$11,MATCH(UsagePerHour!$B$100,Usage!$C$5:$C$11,0),MATCH(UsagePerHour!UX$4,Usage!$D$3:$ABF$3,0)),"")</f>
        <v/>
      </c>
      <c r="UY109" s="6" t="str">
        <f>IFERROR(INDEX(Sales!$D$5:$ABF$18,MATCH(UsagePerHour!$B109,Sales!$C$5:$C$18,0),MATCH(UsagePerHour!UY$4,Sales!$D$3:$ABF$3,0))/UY$2*INDEX(Usage!$D$5:$ABF$11,MATCH(UsagePerHour!$B$100,Usage!$C$5:$C$11,0),MATCH(UsagePerHour!UY$4,Usage!$D$3:$ABF$3,0)),"")</f>
        <v/>
      </c>
      <c r="UZ109" s="6" t="str">
        <f>IFERROR(INDEX(Sales!$D$5:$ABF$18,MATCH(UsagePerHour!$B109,Sales!$C$5:$C$18,0),MATCH(UsagePerHour!UZ$4,Sales!$D$3:$ABF$3,0))/UZ$2*INDEX(Usage!$D$5:$ABF$11,MATCH(UsagePerHour!$B$100,Usage!$C$5:$C$11,0),MATCH(UsagePerHour!UZ$4,Usage!$D$3:$ABF$3,0)),"")</f>
        <v/>
      </c>
      <c r="VA109" s="6" t="str">
        <f>IFERROR(INDEX(Sales!$D$5:$ABF$18,MATCH(UsagePerHour!$B109,Sales!$C$5:$C$18,0),MATCH(UsagePerHour!VA$4,Sales!$D$3:$ABF$3,0))/VA$2*INDEX(Usage!$D$5:$ABF$11,MATCH(UsagePerHour!$B$100,Usage!$C$5:$C$11,0),MATCH(UsagePerHour!VA$4,Usage!$D$3:$ABF$3,0)),"")</f>
        <v/>
      </c>
      <c r="VB109" s="6" t="str">
        <f>IFERROR(INDEX(Sales!$D$5:$ABF$18,MATCH(UsagePerHour!$B109,Sales!$C$5:$C$18,0),MATCH(UsagePerHour!VB$4,Sales!$D$3:$ABF$3,0))/VB$2*INDEX(Usage!$D$5:$ABF$11,MATCH(UsagePerHour!$B$100,Usage!$C$5:$C$11,0),MATCH(UsagePerHour!VB$4,Usage!$D$3:$ABF$3,0)),"")</f>
        <v/>
      </c>
      <c r="VC109" s="6" t="str">
        <f>IFERROR(INDEX(Sales!$D$5:$ABF$18,MATCH(UsagePerHour!$B109,Sales!$C$5:$C$18,0),MATCH(UsagePerHour!VC$4,Sales!$D$3:$ABF$3,0))/VC$2*INDEX(Usage!$D$5:$ABF$11,MATCH(UsagePerHour!$B$100,Usage!$C$5:$C$11,0),MATCH(UsagePerHour!VC$4,Usage!$D$3:$ABF$3,0)),"")</f>
        <v/>
      </c>
      <c r="VD109" s="6" t="str">
        <f>IFERROR(INDEX(Sales!$D$5:$ABF$18,MATCH(UsagePerHour!$B109,Sales!$C$5:$C$18,0),MATCH(UsagePerHour!VD$4,Sales!$D$3:$ABF$3,0))/VD$2*INDEX(Usage!$D$5:$ABF$11,MATCH(UsagePerHour!$B$100,Usage!$C$5:$C$11,0),MATCH(UsagePerHour!VD$4,Usage!$D$3:$ABF$3,0)),"")</f>
        <v/>
      </c>
      <c r="VE109" s="6" t="str">
        <f>IFERROR(INDEX(Sales!$D$5:$ABF$18,MATCH(UsagePerHour!$B109,Sales!$C$5:$C$18,0),MATCH(UsagePerHour!VE$4,Sales!$D$3:$ABF$3,0))/VE$2*INDEX(Usage!$D$5:$ABF$11,MATCH(UsagePerHour!$B$100,Usage!$C$5:$C$11,0),MATCH(UsagePerHour!VE$4,Usage!$D$3:$ABF$3,0)),"")</f>
        <v/>
      </c>
      <c r="VF109" s="6" t="str">
        <f>IFERROR(INDEX(Sales!$D$5:$ABF$18,MATCH(UsagePerHour!$B109,Sales!$C$5:$C$18,0),MATCH(UsagePerHour!VF$4,Sales!$D$3:$ABF$3,0))/VF$2*INDEX(Usage!$D$5:$ABF$11,MATCH(UsagePerHour!$B$100,Usage!$C$5:$C$11,0),MATCH(UsagePerHour!VF$4,Usage!$D$3:$ABF$3,0)),"")</f>
        <v/>
      </c>
      <c r="VG109" s="6" t="str">
        <f>IFERROR(INDEX(Sales!$D$5:$ABF$18,MATCH(UsagePerHour!$B109,Sales!$C$5:$C$18,0),MATCH(UsagePerHour!VG$4,Sales!$D$3:$ABF$3,0))/VG$2*INDEX(Usage!$D$5:$ABF$11,MATCH(UsagePerHour!$B$100,Usage!$C$5:$C$11,0),MATCH(UsagePerHour!VG$4,Usage!$D$3:$ABF$3,0)),"")</f>
        <v/>
      </c>
      <c r="VH109" s="6" t="str">
        <f>IFERROR(INDEX(Sales!$D$5:$ABF$18,MATCH(UsagePerHour!$B109,Sales!$C$5:$C$18,0),MATCH(UsagePerHour!VH$4,Sales!$D$3:$ABF$3,0))/VH$2*INDEX(Usage!$D$5:$ABF$11,MATCH(UsagePerHour!$B$100,Usage!$C$5:$C$11,0),MATCH(UsagePerHour!VH$4,Usage!$D$3:$ABF$3,0)),"")</f>
        <v/>
      </c>
      <c r="VI109" s="6" t="str">
        <f>IFERROR(INDEX(Sales!$D$5:$ABF$18,MATCH(UsagePerHour!$B109,Sales!$C$5:$C$18,0),MATCH(UsagePerHour!VI$4,Sales!$D$3:$ABF$3,0))/VI$2*INDEX(Usage!$D$5:$ABF$11,MATCH(UsagePerHour!$B$100,Usage!$C$5:$C$11,0),MATCH(UsagePerHour!VI$4,Usage!$D$3:$ABF$3,0)),"")</f>
        <v/>
      </c>
      <c r="VJ109" s="6" t="str">
        <f>IFERROR(INDEX(Sales!$D$5:$ABF$18,MATCH(UsagePerHour!$B109,Sales!$C$5:$C$18,0),MATCH(UsagePerHour!VJ$4,Sales!$D$3:$ABF$3,0))/VJ$2*INDEX(Usage!$D$5:$ABF$11,MATCH(UsagePerHour!$B$100,Usage!$C$5:$C$11,0),MATCH(UsagePerHour!VJ$4,Usage!$D$3:$ABF$3,0)),"")</f>
        <v/>
      </c>
      <c r="VK109" s="6" t="str">
        <f>IFERROR(INDEX(Sales!$D$5:$ABF$18,MATCH(UsagePerHour!$B109,Sales!$C$5:$C$18,0),MATCH(UsagePerHour!VK$4,Sales!$D$3:$ABF$3,0))/VK$2*INDEX(Usage!$D$5:$ABF$11,MATCH(UsagePerHour!$B$100,Usage!$C$5:$C$11,0),MATCH(UsagePerHour!VK$4,Usage!$D$3:$ABF$3,0)),"")</f>
        <v/>
      </c>
      <c r="VL109" s="6" t="str">
        <f>IFERROR(INDEX(Sales!$D$5:$ABF$18,MATCH(UsagePerHour!$B109,Sales!$C$5:$C$18,0),MATCH(UsagePerHour!VL$4,Sales!$D$3:$ABF$3,0))/VL$2*INDEX(Usage!$D$5:$ABF$11,MATCH(UsagePerHour!$B$100,Usage!$C$5:$C$11,0),MATCH(UsagePerHour!VL$4,Usage!$D$3:$ABF$3,0)),"")</f>
        <v/>
      </c>
      <c r="VM109" s="6" t="str">
        <f>IFERROR(INDEX(Sales!$D$5:$ABF$18,MATCH(UsagePerHour!$B109,Sales!$C$5:$C$18,0),MATCH(UsagePerHour!VM$4,Sales!$D$3:$ABF$3,0))/VM$2*INDEX(Usage!$D$5:$ABF$11,MATCH(UsagePerHour!$B$100,Usage!$C$5:$C$11,0),MATCH(UsagePerHour!VM$4,Usage!$D$3:$ABF$3,0)),"")</f>
        <v/>
      </c>
      <c r="VN109" s="6" t="str">
        <f>IFERROR(INDEX(Sales!$D$5:$ABF$18,MATCH(UsagePerHour!$B109,Sales!$C$5:$C$18,0),MATCH(UsagePerHour!VN$4,Sales!$D$3:$ABF$3,0))/VN$2*INDEX(Usage!$D$5:$ABF$11,MATCH(UsagePerHour!$B$100,Usage!$C$5:$C$11,0),MATCH(UsagePerHour!VN$4,Usage!$D$3:$ABF$3,0)),"")</f>
        <v/>
      </c>
      <c r="VO109" s="6" t="str">
        <f>IFERROR(INDEX(Sales!$D$5:$ABF$18,MATCH(UsagePerHour!$B109,Sales!$C$5:$C$18,0),MATCH(UsagePerHour!VO$4,Sales!$D$3:$ABF$3,0))/VO$2*INDEX(Usage!$D$5:$ABF$11,MATCH(UsagePerHour!$B$100,Usage!$C$5:$C$11,0),MATCH(UsagePerHour!VO$4,Usage!$D$3:$ABF$3,0)),"")</f>
        <v/>
      </c>
      <c r="VP109" s="6" t="str">
        <f>IFERROR(INDEX(Sales!$D$5:$ABF$18,MATCH(UsagePerHour!$B109,Sales!$C$5:$C$18,0),MATCH(UsagePerHour!VP$4,Sales!$D$3:$ABF$3,0))/VP$2*INDEX(Usage!$D$5:$ABF$11,MATCH(UsagePerHour!$B$100,Usage!$C$5:$C$11,0),MATCH(UsagePerHour!VP$4,Usage!$D$3:$ABF$3,0)),"")</f>
        <v/>
      </c>
      <c r="VQ109" s="6" t="str">
        <f>IFERROR(INDEX(Sales!$D$5:$ABF$18,MATCH(UsagePerHour!$B109,Sales!$C$5:$C$18,0),MATCH(UsagePerHour!VQ$4,Sales!$D$3:$ABF$3,0))/VQ$2*INDEX(Usage!$D$5:$ABF$11,MATCH(UsagePerHour!$B$100,Usage!$C$5:$C$11,0),MATCH(UsagePerHour!VQ$4,Usage!$D$3:$ABF$3,0)),"")</f>
        <v/>
      </c>
      <c r="VR109" s="6" t="str">
        <f>IFERROR(INDEX(Sales!$D$5:$ABF$18,MATCH(UsagePerHour!$B109,Sales!$C$5:$C$18,0),MATCH(UsagePerHour!VR$4,Sales!$D$3:$ABF$3,0))/VR$2*INDEX(Usage!$D$5:$ABF$11,MATCH(UsagePerHour!$B$100,Usage!$C$5:$C$11,0),MATCH(UsagePerHour!VR$4,Usage!$D$3:$ABF$3,0)),"")</f>
        <v/>
      </c>
      <c r="VS109" s="6" t="str">
        <f>IFERROR(INDEX(Sales!$D$5:$ABF$18,MATCH(UsagePerHour!$B109,Sales!$C$5:$C$18,0),MATCH(UsagePerHour!VS$4,Sales!$D$3:$ABF$3,0))/VS$2*INDEX(Usage!$D$5:$ABF$11,MATCH(UsagePerHour!$B$100,Usage!$C$5:$C$11,0),MATCH(UsagePerHour!VS$4,Usage!$D$3:$ABF$3,0)),"")</f>
        <v/>
      </c>
      <c r="VT109" s="6" t="str">
        <f>IFERROR(INDEX(Sales!$D$5:$ABF$18,MATCH(UsagePerHour!$B109,Sales!$C$5:$C$18,0),MATCH(UsagePerHour!VT$4,Sales!$D$3:$ABF$3,0))/VT$2*INDEX(Usage!$D$5:$ABF$11,MATCH(UsagePerHour!$B$100,Usage!$C$5:$C$11,0),MATCH(UsagePerHour!VT$4,Usage!$D$3:$ABF$3,0)),"")</f>
        <v/>
      </c>
      <c r="VU109" s="6" t="str">
        <f>IFERROR(INDEX(Sales!$D$5:$ABF$18,MATCH(UsagePerHour!$B109,Sales!$C$5:$C$18,0),MATCH(UsagePerHour!VU$4,Sales!$D$3:$ABF$3,0))/VU$2*INDEX(Usage!$D$5:$ABF$11,MATCH(UsagePerHour!$B$100,Usage!$C$5:$C$11,0),MATCH(UsagePerHour!VU$4,Usage!$D$3:$ABF$3,0)),"")</f>
        <v/>
      </c>
      <c r="VV109" s="6" t="str">
        <f>IFERROR(INDEX(Sales!$D$5:$ABF$18,MATCH(UsagePerHour!$B109,Sales!$C$5:$C$18,0),MATCH(UsagePerHour!VV$4,Sales!$D$3:$ABF$3,0))/VV$2*INDEX(Usage!$D$5:$ABF$11,MATCH(UsagePerHour!$B$100,Usage!$C$5:$C$11,0),MATCH(UsagePerHour!VV$4,Usage!$D$3:$ABF$3,0)),"")</f>
        <v/>
      </c>
      <c r="VW109" s="6" t="str">
        <f>IFERROR(INDEX(Sales!$D$5:$ABF$18,MATCH(UsagePerHour!$B109,Sales!$C$5:$C$18,0),MATCH(UsagePerHour!VW$4,Sales!$D$3:$ABF$3,0))/VW$2*INDEX(Usage!$D$5:$ABF$11,MATCH(UsagePerHour!$B$100,Usage!$C$5:$C$11,0),MATCH(UsagePerHour!VW$4,Usage!$D$3:$ABF$3,0)),"")</f>
        <v/>
      </c>
      <c r="VX109" s="6" t="str">
        <f>IFERROR(INDEX(Sales!$D$5:$ABF$18,MATCH(UsagePerHour!$B109,Sales!$C$5:$C$18,0),MATCH(UsagePerHour!VX$4,Sales!$D$3:$ABF$3,0))/VX$2*INDEX(Usage!$D$5:$ABF$11,MATCH(UsagePerHour!$B$100,Usage!$C$5:$C$11,0),MATCH(UsagePerHour!VX$4,Usage!$D$3:$ABF$3,0)),"")</f>
        <v/>
      </c>
      <c r="VY109" s="6" t="str">
        <f>IFERROR(INDEX(Sales!$D$5:$ABF$18,MATCH(UsagePerHour!$B109,Sales!$C$5:$C$18,0),MATCH(UsagePerHour!VY$4,Sales!$D$3:$ABF$3,0))/VY$2*INDEX(Usage!$D$5:$ABF$11,MATCH(UsagePerHour!$B$100,Usage!$C$5:$C$11,0),MATCH(UsagePerHour!VY$4,Usage!$D$3:$ABF$3,0)),"")</f>
        <v/>
      </c>
      <c r="VZ109" s="6" t="str">
        <f>IFERROR(INDEX(Sales!$D$5:$ABF$18,MATCH(UsagePerHour!$B109,Sales!$C$5:$C$18,0),MATCH(UsagePerHour!VZ$4,Sales!$D$3:$ABF$3,0))/VZ$2*INDEX(Usage!$D$5:$ABF$11,MATCH(UsagePerHour!$B$100,Usage!$C$5:$C$11,0),MATCH(UsagePerHour!VZ$4,Usage!$D$3:$ABF$3,0)),"")</f>
        <v/>
      </c>
      <c r="WA109" s="6" t="str">
        <f>IFERROR(INDEX(Sales!$D$5:$ABF$18,MATCH(UsagePerHour!$B109,Sales!$C$5:$C$18,0),MATCH(UsagePerHour!WA$4,Sales!$D$3:$ABF$3,0))/WA$2*INDEX(Usage!$D$5:$ABF$11,MATCH(UsagePerHour!$B$100,Usage!$C$5:$C$11,0),MATCH(UsagePerHour!WA$4,Usage!$D$3:$ABF$3,0)),"")</f>
        <v/>
      </c>
      <c r="WB109" s="6" t="str">
        <f>IFERROR(INDEX(Sales!$D$5:$ABF$18,MATCH(UsagePerHour!$B109,Sales!$C$5:$C$18,0),MATCH(UsagePerHour!WB$4,Sales!$D$3:$ABF$3,0))/WB$2*INDEX(Usage!$D$5:$ABF$11,MATCH(UsagePerHour!$B$100,Usage!$C$5:$C$11,0),MATCH(UsagePerHour!WB$4,Usage!$D$3:$ABF$3,0)),"")</f>
        <v/>
      </c>
      <c r="WC109" s="6" t="str">
        <f>IFERROR(INDEX(Sales!$D$5:$ABF$18,MATCH(UsagePerHour!$B109,Sales!$C$5:$C$18,0),MATCH(UsagePerHour!WC$4,Sales!$D$3:$ABF$3,0))/WC$2*INDEX(Usage!$D$5:$ABF$11,MATCH(UsagePerHour!$B$100,Usage!$C$5:$C$11,0),MATCH(UsagePerHour!WC$4,Usage!$D$3:$ABF$3,0)),"")</f>
        <v/>
      </c>
      <c r="WD109" s="6" t="str">
        <f>IFERROR(INDEX(Sales!$D$5:$ABF$18,MATCH(UsagePerHour!$B109,Sales!$C$5:$C$18,0),MATCH(UsagePerHour!WD$4,Sales!$D$3:$ABF$3,0))/WD$2*INDEX(Usage!$D$5:$ABF$11,MATCH(UsagePerHour!$B$100,Usage!$C$5:$C$11,0),MATCH(UsagePerHour!WD$4,Usage!$D$3:$ABF$3,0)),"")</f>
        <v/>
      </c>
      <c r="WE109" s="6" t="str">
        <f>IFERROR(INDEX(Sales!$D$5:$ABF$18,MATCH(UsagePerHour!$B109,Sales!$C$5:$C$18,0),MATCH(UsagePerHour!WE$4,Sales!$D$3:$ABF$3,0))/WE$2*INDEX(Usage!$D$5:$ABF$11,MATCH(UsagePerHour!$B$100,Usage!$C$5:$C$11,0),MATCH(UsagePerHour!WE$4,Usage!$D$3:$ABF$3,0)),"")</f>
        <v/>
      </c>
      <c r="WF109" s="6" t="str">
        <f>IFERROR(INDEX(Sales!$D$5:$ABF$18,MATCH(UsagePerHour!$B109,Sales!$C$5:$C$18,0),MATCH(UsagePerHour!WF$4,Sales!$D$3:$ABF$3,0))/WF$2*INDEX(Usage!$D$5:$ABF$11,MATCH(UsagePerHour!$B$100,Usage!$C$5:$C$11,0),MATCH(UsagePerHour!WF$4,Usage!$D$3:$ABF$3,0)),"")</f>
        <v/>
      </c>
      <c r="WG109" s="6" t="str">
        <f>IFERROR(INDEX(Sales!$D$5:$ABF$18,MATCH(UsagePerHour!$B109,Sales!$C$5:$C$18,0),MATCH(UsagePerHour!WG$4,Sales!$D$3:$ABF$3,0))/WG$2*INDEX(Usage!$D$5:$ABF$11,MATCH(UsagePerHour!$B$100,Usage!$C$5:$C$11,0),MATCH(UsagePerHour!WG$4,Usage!$D$3:$ABF$3,0)),"")</f>
        <v/>
      </c>
      <c r="WH109" s="6" t="str">
        <f>IFERROR(INDEX(Sales!$D$5:$ABF$18,MATCH(UsagePerHour!$B109,Sales!$C$5:$C$18,0),MATCH(UsagePerHour!WH$4,Sales!$D$3:$ABF$3,0))/WH$2*INDEX(Usage!$D$5:$ABF$11,MATCH(UsagePerHour!$B$100,Usage!$C$5:$C$11,0),MATCH(UsagePerHour!WH$4,Usage!$D$3:$ABF$3,0)),"")</f>
        <v/>
      </c>
      <c r="WI109" s="6" t="str">
        <f>IFERROR(INDEX(Sales!$D$5:$ABF$18,MATCH(UsagePerHour!$B109,Sales!$C$5:$C$18,0),MATCH(UsagePerHour!WI$4,Sales!$D$3:$ABF$3,0))/WI$2*INDEX(Usage!$D$5:$ABF$11,MATCH(UsagePerHour!$B$100,Usage!$C$5:$C$11,0),MATCH(UsagePerHour!WI$4,Usage!$D$3:$ABF$3,0)),"")</f>
        <v/>
      </c>
      <c r="WJ109" s="6" t="str">
        <f>IFERROR(INDEX(Sales!$D$5:$ABF$18,MATCH(UsagePerHour!$B109,Sales!$C$5:$C$18,0),MATCH(UsagePerHour!WJ$4,Sales!$D$3:$ABF$3,0))/WJ$2*INDEX(Usage!$D$5:$ABF$11,MATCH(UsagePerHour!$B$100,Usage!$C$5:$C$11,0),MATCH(UsagePerHour!WJ$4,Usage!$D$3:$ABF$3,0)),"")</f>
        <v/>
      </c>
      <c r="WK109" s="6" t="str">
        <f>IFERROR(INDEX(Sales!$D$5:$ABF$18,MATCH(UsagePerHour!$B109,Sales!$C$5:$C$18,0),MATCH(UsagePerHour!WK$4,Sales!$D$3:$ABF$3,0))/WK$2*INDEX(Usage!$D$5:$ABF$11,MATCH(UsagePerHour!$B$100,Usage!$C$5:$C$11,0),MATCH(UsagePerHour!WK$4,Usage!$D$3:$ABF$3,0)),"")</f>
        <v/>
      </c>
      <c r="WL109" s="6" t="str">
        <f>IFERROR(INDEX(Sales!$D$5:$ABF$18,MATCH(UsagePerHour!$B109,Sales!$C$5:$C$18,0),MATCH(UsagePerHour!WL$4,Sales!$D$3:$ABF$3,0))/WL$2*INDEX(Usage!$D$5:$ABF$11,MATCH(UsagePerHour!$B$100,Usage!$C$5:$C$11,0),MATCH(UsagePerHour!WL$4,Usage!$D$3:$ABF$3,0)),"")</f>
        <v/>
      </c>
      <c r="WM109" s="6" t="str">
        <f>IFERROR(INDEX(Sales!$D$5:$ABF$18,MATCH(UsagePerHour!$B109,Sales!$C$5:$C$18,0),MATCH(UsagePerHour!WM$4,Sales!$D$3:$ABF$3,0))/WM$2*INDEX(Usage!$D$5:$ABF$11,MATCH(UsagePerHour!$B$100,Usage!$C$5:$C$11,0),MATCH(UsagePerHour!WM$4,Usage!$D$3:$ABF$3,0)),"")</f>
        <v/>
      </c>
      <c r="WN109" s="6" t="str">
        <f>IFERROR(INDEX(Sales!$D$5:$ABF$18,MATCH(UsagePerHour!$B109,Sales!$C$5:$C$18,0),MATCH(UsagePerHour!WN$4,Sales!$D$3:$ABF$3,0))/WN$2*INDEX(Usage!$D$5:$ABF$11,MATCH(UsagePerHour!$B$100,Usage!$C$5:$C$11,0),MATCH(UsagePerHour!WN$4,Usage!$D$3:$ABF$3,0)),"")</f>
        <v/>
      </c>
      <c r="WO109" s="6" t="str">
        <f>IFERROR(INDEX(Sales!$D$5:$ABF$18,MATCH(UsagePerHour!$B109,Sales!$C$5:$C$18,0),MATCH(UsagePerHour!WO$4,Sales!$D$3:$ABF$3,0))/WO$2*INDEX(Usage!$D$5:$ABF$11,MATCH(UsagePerHour!$B$100,Usage!$C$5:$C$11,0),MATCH(UsagePerHour!WO$4,Usage!$D$3:$ABF$3,0)),"")</f>
        <v/>
      </c>
      <c r="WP109" s="6" t="str">
        <f>IFERROR(INDEX(Sales!$D$5:$ABF$18,MATCH(UsagePerHour!$B109,Sales!$C$5:$C$18,0),MATCH(UsagePerHour!WP$4,Sales!$D$3:$ABF$3,0))/WP$2*INDEX(Usage!$D$5:$ABF$11,MATCH(UsagePerHour!$B$100,Usage!$C$5:$C$11,0),MATCH(UsagePerHour!WP$4,Usage!$D$3:$ABF$3,0)),"")</f>
        <v/>
      </c>
      <c r="WQ109" s="6" t="str">
        <f>IFERROR(INDEX(Sales!$D$5:$ABF$18,MATCH(UsagePerHour!$B109,Sales!$C$5:$C$18,0),MATCH(UsagePerHour!WQ$4,Sales!$D$3:$ABF$3,0))/WQ$2*INDEX(Usage!$D$5:$ABF$11,MATCH(UsagePerHour!$B$100,Usage!$C$5:$C$11,0),MATCH(UsagePerHour!WQ$4,Usage!$D$3:$ABF$3,0)),"")</f>
        <v/>
      </c>
      <c r="WR109" s="6" t="str">
        <f>IFERROR(INDEX(Sales!$D$5:$ABF$18,MATCH(UsagePerHour!$B109,Sales!$C$5:$C$18,0),MATCH(UsagePerHour!WR$4,Sales!$D$3:$ABF$3,0))/WR$2*INDEX(Usage!$D$5:$ABF$11,MATCH(UsagePerHour!$B$100,Usage!$C$5:$C$11,0),MATCH(UsagePerHour!WR$4,Usage!$D$3:$ABF$3,0)),"")</f>
        <v/>
      </c>
      <c r="WS109" s="6" t="str">
        <f>IFERROR(INDEX(Sales!$D$5:$ABF$18,MATCH(UsagePerHour!$B109,Sales!$C$5:$C$18,0),MATCH(UsagePerHour!WS$4,Sales!$D$3:$ABF$3,0))/WS$2*INDEX(Usage!$D$5:$ABF$11,MATCH(UsagePerHour!$B$100,Usage!$C$5:$C$11,0),MATCH(UsagePerHour!WS$4,Usage!$D$3:$ABF$3,0)),"")</f>
        <v/>
      </c>
      <c r="WT109" s="6" t="str">
        <f>IFERROR(INDEX(Sales!$D$5:$ABF$18,MATCH(UsagePerHour!$B109,Sales!$C$5:$C$18,0),MATCH(UsagePerHour!WT$4,Sales!$D$3:$ABF$3,0))/WT$2*INDEX(Usage!$D$5:$ABF$11,MATCH(UsagePerHour!$B$100,Usage!$C$5:$C$11,0),MATCH(UsagePerHour!WT$4,Usage!$D$3:$ABF$3,0)),"")</f>
        <v/>
      </c>
      <c r="WU109" s="6" t="str">
        <f>IFERROR(INDEX(Sales!$D$5:$ABF$18,MATCH(UsagePerHour!$B109,Sales!$C$5:$C$18,0),MATCH(UsagePerHour!WU$4,Sales!$D$3:$ABF$3,0))/WU$2*INDEX(Usage!$D$5:$ABF$11,MATCH(UsagePerHour!$B$100,Usage!$C$5:$C$11,0),MATCH(UsagePerHour!WU$4,Usage!$D$3:$ABF$3,0)),"")</f>
        <v/>
      </c>
      <c r="WV109" s="6" t="str">
        <f>IFERROR(INDEX(Sales!$D$5:$ABF$18,MATCH(UsagePerHour!$B109,Sales!$C$5:$C$18,0),MATCH(UsagePerHour!WV$4,Sales!$D$3:$ABF$3,0))/WV$2*INDEX(Usage!$D$5:$ABF$11,MATCH(UsagePerHour!$B$100,Usage!$C$5:$C$11,0),MATCH(UsagePerHour!WV$4,Usage!$D$3:$ABF$3,0)),"")</f>
        <v/>
      </c>
      <c r="WW109" s="6" t="str">
        <f>IFERROR(INDEX(Sales!$D$5:$ABF$18,MATCH(UsagePerHour!$B109,Sales!$C$5:$C$18,0),MATCH(UsagePerHour!WW$4,Sales!$D$3:$ABF$3,0))/WW$2*INDEX(Usage!$D$5:$ABF$11,MATCH(UsagePerHour!$B$100,Usage!$C$5:$C$11,0),MATCH(UsagePerHour!WW$4,Usage!$D$3:$ABF$3,0)),"")</f>
        <v/>
      </c>
      <c r="WX109" s="6" t="str">
        <f>IFERROR(INDEX(Sales!$D$5:$ABF$18,MATCH(UsagePerHour!$B109,Sales!$C$5:$C$18,0),MATCH(UsagePerHour!WX$4,Sales!$D$3:$ABF$3,0))/WX$2*INDEX(Usage!$D$5:$ABF$11,MATCH(UsagePerHour!$B$100,Usage!$C$5:$C$11,0),MATCH(UsagePerHour!WX$4,Usage!$D$3:$ABF$3,0)),"")</f>
        <v/>
      </c>
      <c r="WY109" s="6" t="str">
        <f>IFERROR(INDEX(Sales!$D$5:$ABF$18,MATCH(UsagePerHour!$B109,Sales!$C$5:$C$18,0),MATCH(UsagePerHour!WY$4,Sales!$D$3:$ABF$3,0))/WY$2*INDEX(Usage!$D$5:$ABF$11,MATCH(UsagePerHour!$B$100,Usage!$C$5:$C$11,0),MATCH(UsagePerHour!WY$4,Usage!$D$3:$ABF$3,0)),"")</f>
        <v/>
      </c>
      <c r="WZ109" s="6" t="str">
        <f>IFERROR(INDEX(Sales!$D$5:$ABF$18,MATCH(UsagePerHour!$B109,Sales!$C$5:$C$18,0),MATCH(UsagePerHour!WZ$4,Sales!$D$3:$ABF$3,0))/WZ$2*INDEX(Usage!$D$5:$ABF$11,MATCH(UsagePerHour!$B$100,Usage!$C$5:$C$11,0),MATCH(UsagePerHour!WZ$4,Usage!$D$3:$ABF$3,0)),"")</f>
        <v/>
      </c>
      <c r="XA109" s="6" t="str">
        <f>IFERROR(INDEX(Sales!$D$5:$ABF$18,MATCH(UsagePerHour!$B109,Sales!$C$5:$C$18,0),MATCH(UsagePerHour!XA$4,Sales!$D$3:$ABF$3,0))/XA$2*INDEX(Usage!$D$5:$ABF$11,MATCH(UsagePerHour!$B$100,Usage!$C$5:$C$11,0),MATCH(UsagePerHour!XA$4,Usage!$D$3:$ABF$3,0)),"")</f>
        <v/>
      </c>
      <c r="XB109" s="6" t="str">
        <f>IFERROR(INDEX(Sales!$D$5:$ABF$18,MATCH(UsagePerHour!$B109,Sales!$C$5:$C$18,0),MATCH(UsagePerHour!XB$4,Sales!$D$3:$ABF$3,0))/XB$2*INDEX(Usage!$D$5:$ABF$11,MATCH(UsagePerHour!$B$100,Usage!$C$5:$C$11,0),MATCH(UsagePerHour!XB$4,Usage!$D$3:$ABF$3,0)),"")</f>
        <v/>
      </c>
      <c r="XC109" s="6" t="str">
        <f>IFERROR(INDEX(Sales!$D$5:$ABF$18,MATCH(UsagePerHour!$B109,Sales!$C$5:$C$18,0),MATCH(UsagePerHour!XC$4,Sales!$D$3:$ABF$3,0))/XC$2*INDEX(Usage!$D$5:$ABF$11,MATCH(UsagePerHour!$B$100,Usage!$C$5:$C$11,0),MATCH(UsagePerHour!XC$4,Usage!$D$3:$ABF$3,0)),"")</f>
        <v/>
      </c>
      <c r="XD109" s="6" t="str">
        <f>IFERROR(INDEX(Sales!$D$5:$ABF$18,MATCH(UsagePerHour!$B109,Sales!$C$5:$C$18,0),MATCH(UsagePerHour!XD$4,Sales!$D$3:$ABF$3,0))/XD$2*INDEX(Usage!$D$5:$ABF$11,MATCH(UsagePerHour!$B$100,Usage!$C$5:$C$11,0),MATCH(UsagePerHour!XD$4,Usage!$D$3:$ABF$3,0)),"")</f>
        <v/>
      </c>
      <c r="XE109" s="6" t="str">
        <f>IFERROR(INDEX(Sales!$D$5:$ABF$18,MATCH(UsagePerHour!$B109,Sales!$C$5:$C$18,0),MATCH(UsagePerHour!XE$4,Sales!$D$3:$ABF$3,0))/XE$2*INDEX(Usage!$D$5:$ABF$11,MATCH(UsagePerHour!$B$100,Usage!$C$5:$C$11,0),MATCH(UsagePerHour!XE$4,Usage!$D$3:$ABF$3,0)),"")</f>
        <v/>
      </c>
      <c r="XF109" s="6" t="str">
        <f>IFERROR(INDEX(Sales!$D$5:$ABF$18,MATCH(UsagePerHour!$B109,Sales!$C$5:$C$18,0),MATCH(UsagePerHour!XF$4,Sales!$D$3:$ABF$3,0))/XF$2*INDEX(Usage!$D$5:$ABF$11,MATCH(UsagePerHour!$B$100,Usage!$C$5:$C$11,0),MATCH(UsagePerHour!XF$4,Usage!$D$3:$ABF$3,0)),"")</f>
        <v/>
      </c>
      <c r="XG109" s="6" t="str">
        <f>IFERROR(INDEX(Sales!$D$5:$ABF$18,MATCH(UsagePerHour!$B109,Sales!$C$5:$C$18,0),MATCH(UsagePerHour!XG$4,Sales!$D$3:$ABF$3,0))/XG$2*INDEX(Usage!$D$5:$ABF$11,MATCH(UsagePerHour!$B$100,Usage!$C$5:$C$11,0),MATCH(UsagePerHour!XG$4,Usage!$D$3:$ABF$3,0)),"")</f>
        <v/>
      </c>
      <c r="XH109" s="6" t="str">
        <f>IFERROR(INDEX(Sales!$D$5:$ABF$18,MATCH(UsagePerHour!$B109,Sales!$C$5:$C$18,0),MATCH(UsagePerHour!XH$4,Sales!$D$3:$ABF$3,0))/XH$2*INDEX(Usage!$D$5:$ABF$11,MATCH(UsagePerHour!$B$100,Usage!$C$5:$C$11,0),MATCH(UsagePerHour!XH$4,Usage!$D$3:$ABF$3,0)),"")</f>
        <v/>
      </c>
      <c r="XI109" s="6" t="str">
        <f>IFERROR(INDEX(Sales!$D$5:$ABF$18,MATCH(UsagePerHour!$B109,Sales!$C$5:$C$18,0),MATCH(UsagePerHour!XI$4,Sales!$D$3:$ABF$3,0))/XI$2*INDEX(Usage!$D$5:$ABF$11,MATCH(UsagePerHour!$B$100,Usage!$C$5:$C$11,0),MATCH(UsagePerHour!XI$4,Usage!$D$3:$ABF$3,0)),"")</f>
        <v/>
      </c>
      <c r="XJ109" s="6" t="str">
        <f>IFERROR(INDEX(Sales!$D$5:$ABF$18,MATCH(UsagePerHour!$B109,Sales!$C$5:$C$18,0),MATCH(UsagePerHour!XJ$4,Sales!$D$3:$ABF$3,0))/XJ$2*INDEX(Usage!$D$5:$ABF$11,MATCH(UsagePerHour!$B$100,Usage!$C$5:$C$11,0),MATCH(UsagePerHour!XJ$4,Usage!$D$3:$ABF$3,0)),"")</f>
        <v/>
      </c>
      <c r="XK109" s="6" t="str">
        <f>IFERROR(INDEX(Sales!$D$5:$ABF$18,MATCH(UsagePerHour!$B109,Sales!$C$5:$C$18,0),MATCH(UsagePerHour!XK$4,Sales!$D$3:$ABF$3,0))/XK$2*INDEX(Usage!$D$5:$ABF$11,MATCH(UsagePerHour!$B$100,Usage!$C$5:$C$11,0),MATCH(UsagePerHour!XK$4,Usage!$D$3:$ABF$3,0)),"")</f>
        <v/>
      </c>
      <c r="XL109" s="6" t="str">
        <f>IFERROR(INDEX(Sales!$D$5:$ABF$18,MATCH(UsagePerHour!$B109,Sales!$C$5:$C$18,0),MATCH(UsagePerHour!XL$4,Sales!$D$3:$ABF$3,0))/XL$2*INDEX(Usage!$D$5:$ABF$11,MATCH(UsagePerHour!$B$100,Usage!$C$5:$C$11,0),MATCH(UsagePerHour!XL$4,Usage!$D$3:$ABF$3,0)),"")</f>
        <v/>
      </c>
      <c r="XM109" s="6" t="str">
        <f>IFERROR(INDEX(Sales!$D$5:$ABF$18,MATCH(UsagePerHour!$B109,Sales!$C$5:$C$18,0),MATCH(UsagePerHour!XM$4,Sales!$D$3:$ABF$3,0))/XM$2*INDEX(Usage!$D$5:$ABF$11,MATCH(UsagePerHour!$B$100,Usage!$C$5:$C$11,0),MATCH(UsagePerHour!XM$4,Usage!$D$3:$ABF$3,0)),"")</f>
        <v/>
      </c>
      <c r="XN109" s="6" t="str">
        <f>IFERROR(INDEX(Sales!$D$5:$ABF$18,MATCH(UsagePerHour!$B109,Sales!$C$5:$C$18,0),MATCH(UsagePerHour!XN$4,Sales!$D$3:$ABF$3,0))/XN$2*INDEX(Usage!$D$5:$ABF$11,MATCH(UsagePerHour!$B$100,Usage!$C$5:$C$11,0),MATCH(UsagePerHour!XN$4,Usage!$D$3:$ABF$3,0)),"")</f>
        <v/>
      </c>
      <c r="XO109" s="6" t="str">
        <f>IFERROR(INDEX(Sales!$D$5:$ABF$18,MATCH(UsagePerHour!$B109,Sales!$C$5:$C$18,0),MATCH(UsagePerHour!XO$4,Sales!$D$3:$ABF$3,0))/XO$2*INDEX(Usage!$D$5:$ABF$11,MATCH(UsagePerHour!$B$100,Usage!$C$5:$C$11,0),MATCH(UsagePerHour!XO$4,Usage!$D$3:$ABF$3,0)),"")</f>
        <v/>
      </c>
      <c r="XP109" s="6" t="str">
        <f>IFERROR(INDEX(Sales!$D$5:$ABF$18,MATCH(UsagePerHour!$B109,Sales!$C$5:$C$18,0),MATCH(UsagePerHour!XP$4,Sales!$D$3:$ABF$3,0))/XP$2*INDEX(Usage!$D$5:$ABF$11,MATCH(UsagePerHour!$B$100,Usage!$C$5:$C$11,0),MATCH(UsagePerHour!XP$4,Usage!$D$3:$ABF$3,0)),"")</f>
        <v/>
      </c>
      <c r="XQ109" s="6" t="str">
        <f>IFERROR(INDEX(Sales!$D$5:$ABF$18,MATCH(UsagePerHour!$B109,Sales!$C$5:$C$18,0),MATCH(UsagePerHour!XQ$4,Sales!$D$3:$ABF$3,0))/XQ$2*INDEX(Usage!$D$5:$ABF$11,MATCH(UsagePerHour!$B$100,Usage!$C$5:$C$11,0),MATCH(UsagePerHour!XQ$4,Usage!$D$3:$ABF$3,0)),"")</f>
        <v/>
      </c>
      <c r="XR109" s="6" t="str">
        <f>IFERROR(INDEX(Sales!$D$5:$ABF$18,MATCH(UsagePerHour!$B109,Sales!$C$5:$C$18,0),MATCH(UsagePerHour!XR$4,Sales!$D$3:$ABF$3,0))/XR$2*INDEX(Usage!$D$5:$ABF$11,MATCH(UsagePerHour!$B$100,Usage!$C$5:$C$11,0),MATCH(UsagePerHour!XR$4,Usage!$D$3:$ABF$3,0)),"")</f>
        <v/>
      </c>
      <c r="XS109" s="6" t="str">
        <f>IFERROR(INDEX(Sales!$D$5:$ABF$18,MATCH(UsagePerHour!$B109,Sales!$C$5:$C$18,0),MATCH(UsagePerHour!XS$4,Sales!$D$3:$ABF$3,0))/XS$2*INDEX(Usage!$D$5:$ABF$11,MATCH(UsagePerHour!$B$100,Usage!$C$5:$C$11,0),MATCH(UsagePerHour!XS$4,Usage!$D$3:$ABF$3,0)),"")</f>
        <v/>
      </c>
      <c r="XT109" s="6" t="str">
        <f>IFERROR(INDEX(Sales!$D$5:$ABF$18,MATCH(UsagePerHour!$B109,Sales!$C$5:$C$18,0),MATCH(UsagePerHour!XT$4,Sales!$D$3:$ABF$3,0))/XT$2*INDEX(Usage!$D$5:$ABF$11,MATCH(UsagePerHour!$B$100,Usage!$C$5:$C$11,0),MATCH(UsagePerHour!XT$4,Usage!$D$3:$ABF$3,0)),"")</f>
        <v/>
      </c>
      <c r="XU109" s="6" t="str">
        <f>IFERROR(INDEX(Sales!$D$5:$ABF$18,MATCH(UsagePerHour!$B109,Sales!$C$5:$C$18,0),MATCH(UsagePerHour!XU$4,Sales!$D$3:$ABF$3,0))/XU$2*INDEX(Usage!$D$5:$ABF$11,MATCH(UsagePerHour!$B$100,Usage!$C$5:$C$11,0),MATCH(UsagePerHour!XU$4,Usage!$D$3:$ABF$3,0)),"")</f>
        <v/>
      </c>
      <c r="XV109" s="6" t="str">
        <f>IFERROR(INDEX(Sales!$D$5:$ABF$18,MATCH(UsagePerHour!$B109,Sales!$C$5:$C$18,0),MATCH(UsagePerHour!XV$4,Sales!$D$3:$ABF$3,0))/XV$2*INDEX(Usage!$D$5:$ABF$11,MATCH(UsagePerHour!$B$100,Usage!$C$5:$C$11,0),MATCH(UsagePerHour!XV$4,Usage!$D$3:$ABF$3,0)),"")</f>
        <v/>
      </c>
      <c r="XW109" s="6" t="str">
        <f>IFERROR(INDEX(Sales!$D$5:$ABF$18,MATCH(UsagePerHour!$B109,Sales!$C$5:$C$18,0),MATCH(UsagePerHour!XW$4,Sales!$D$3:$ABF$3,0))/XW$2*INDEX(Usage!$D$5:$ABF$11,MATCH(UsagePerHour!$B$100,Usage!$C$5:$C$11,0),MATCH(UsagePerHour!XW$4,Usage!$D$3:$ABF$3,0)),"")</f>
        <v/>
      </c>
      <c r="XX109" s="6" t="str">
        <f>IFERROR(INDEX(Sales!$D$5:$ABF$18,MATCH(UsagePerHour!$B109,Sales!$C$5:$C$18,0),MATCH(UsagePerHour!XX$4,Sales!$D$3:$ABF$3,0))/XX$2*INDEX(Usage!$D$5:$ABF$11,MATCH(UsagePerHour!$B$100,Usage!$C$5:$C$11,0),MATCH(UsagePerHour!XX$4,Usage!$D$3:$ABF$3,0)),"")</f>
        <v/>
      </c>
      <c r="XY109" s="6" t="str">
        <f>IFERROR(INDEX(Sales!$D$5:$ABF$18,MATCH(UsagePerHour!$B109,Sales!$C$5:$C$18,0),MATCH(UsagePerHour!XY$4,Sales!$D$3:$ABF$3,0))/XY$2*INDEX(Usage!$D$5:$ABF$11,MATCH(UsagePerHour!$B$100,Usage!$C$5:$C$11,0),MATCH(UsagePerHour!XY$4,Usage!$D$3:$ABF$3,0)),"")</f>
        <v/>
      </c>
      <c r="XZ109" s="6" t="str">
        <f>IFERROR(INDEX(Sales!$D$5:$ABF$18,MATCH(UsagePerHour!$B109,Sales!$C$5:$C$18,0),MATCH(UsagePerHour!XZ$4,Sales!$D$3:$ABF$3,0))/XZ$2*INDEX(Usage!$D$5:$ABF$11,MATCH(UsagePerHour!$B$100,Usage!$C$5:$C$11,0),MATCH(UsagePerHour!XZ$4,Usage!$D$3:$ABF$3,0)),"")</f>
        <v/>
      </c>
      <c r="YA109" s="6" t="str">
        <f>IFERROR(INDEX(Sales!$D$5:$ABF$18,MATCH(UsagePerHour!$B109,Sales!$C$5:$C$18,0),MATCH(UsagePerHour!YA$4,Sales!$D$3:$ABF$3,0))/YA$2*INDEX(Usage!$D$5:$ABF$11,MATCH(UsagePerHour!$B$100,Usage!$C$5:$C$11,0),MATCH(UsagePerHour!YA$4,Usage!$D$3:$ABF$3,0)),"")</f>
        <v/>
      </c>
      <c r="YB109" s="6" t="str">
        <f>IFERROR(INDEX(Sales!$D$5:$ABF$18,MATCH(UsagePerHour!$B109,Sales!$C$5:$C$18,0),MATCH(UsagePerHour!YB$4,Sales!$D$3:$ABF$3,0))/YB$2*INDEX(Usage!$D$5:$ABF$11,MATCH(UsagePerHour!$B$100,Usage!$C$5:$C$11,0),MATCH(UsagePerHour!YB$4,Usage!$D$3:$ABF$3,0)),"")</f>
        <v/>
      </c>
      <c r="YC109" s="6" t="str">
        <f>IFERROR(INDEX(Sales!$D$5:$ABF$18,MATCH(UsagePerHour!$B109,Sales!$C$5:$C$18,0),MATCH(UsagePerHour!YC$4,Sales!$D$3:$ABF$3,0))/YC$2*INDEX(Usage!$D$5:$ABF$11,MATCH(UsagePerHour!$B$100,Usage!$C$5:$C$11,0),MATCH(UsagePerHour!YC$4,Usage!$D$3:$ABF$3,0)),"")</f>
        <v/>
      </c>
      <c r="YD109" s="6" t="str">
        <f>IFERROR(INDEX(Sales!$D$5:$ABF$18,MATCH(UsagePerHour!$B109,Sales!$C$5:$C$18,0),MATCH(UsagePerHour!YD$4,Sales!$D$3:$ABF$3,0))/YD$2*INDEX(Usage!$D$5:$ABF$11,MATCH(UsagePerHour!$B$100,Usage!$C$5:$C$11,0),MATCH(UsagePerHour!YD$4,Usage!$D$3:$ABF$3,0)),"")</f>
        <v/>
      </c>
      <c r="YE109" s="6" t="str">
        <f>IFERROR(INDEX(Sales!$D$5:$ABF$18,MATCH(UsagePerHour!$B109,Sales!$C$5:$C$18,0),MATCH(UsagePerHour!YE$4,Sales!$D$3:$ABF$3,0))/YE$2*INDEX(Usage!$D$5:$ABF$11,MATCH(UsagePerHour!$B$100,Usage!$C$5:$C$11,0),MATCH(UsagePerHour!YE$4,Usage!$D$3:$ABF$3,0)),"")</f>
        <v/>
      </c>
      <c r="YF109" s="6" t="str">
        <f>IFERROR(INDEX(Sales!$D$5:$ABF$18,MATCH(UsagePerHour!$B109,Sales!$C$5:$C$18,0),MATCH(UsagePerHour!YF$4,Sales!$D$3:$ABF$3,0))/YF$2*INDEX(Usage!$D$5:$ABF$11,MATCH(UsagePerHour!$B$100,Usage!$C$5:$C$11,0),MATCH(UsagePerHour!YF$4,Usage!$D$3:$ABF$3,0)),"")</f>
        <v/>
      </c>
      <c r="YG109" s="6" t="str">
        <f>IFERROR(INDEX(Sales!$D$5:$ABF$18,MATCH(UsagePerHour!$B109,Sales!$C$5:$C$18,0),MATCH(UsagePerHour!YG$4,Sales!$D$3:$ABF$3,0))/YG$2*INDEX(Usage!$D$5:$ABF$11,MATCH(UsagePerHour!$B$100,Usage!$C$5:$C$11,0),MATCH(UsagePerHour!YG$4,Usage!$D$3:$ABF$3,0)),"")</f>
        <v/>
      </c>
      <c r="YH109" s="6" t="str">
        <f>IFERROR(INDEX(Sales!$D$5:$ABF$18,MATCH(UsagePerHour!$B109,Sales!$C$5:$C$18,0),MATCH(UsagePerHour!YH$4,Sales!$D$3:$ABF$3,0))/YH$2*INDEX(Usage!$D$5:$ABF$11,MATCH(UsagePerHour!$B$100,Usage!$C$5:$C$11,0),MATCH(UsagePerHour!YH$4,Usage!$D$3:$ABF$3,0)),"")</f>
        <v/>
      </c>
      <c r="YI109" s="6" t="str">
        <f>IFERROR(INDEX(Sales!$D$5:$ABF$18,MATCH(UsagePerHour!$B109,Sales!$C$5:$C$18,0),MATCH(UsagePerHour!YI$4,Sales!$D$3:$ABF$3,0))/YI$2*INDEX(Usage!$D$5:$ABF$11,MATCH(UsagePerHour!$B$100,Usage!$C$5:$C$11,0),MATCH(UsagePerHour!YI$4,Usage!$D$3:$ABF$3,0)),"")</f>
        <v/>
      </c>
      <c r="YJ109" s="6" t="str">
        <f>IFERROR(INDEX(Sales!$D$5:$ABF$18,MATCH(UsagePerHour!$B109,Sales!$C$5:$C$18,0),MATCH(UsagePerHour!YJ$4,Sales!$D$3:$ABF$3,0))/YJ$2*INDEX(Usage!$D$5:$ABF$11,MATCH(UsagePerHour!$B$100,Usage!$C$5:$C$11,0),MATCH(UsagePerHour!YJ$4,Usage!$D$3:$ABF$3,0)),"")</f>
        <v/>
      </c>
      <c r="YK109" s="6" t="str">
        <f>IFERROR(INDEX(Sales!$D$5:$ABF$18,MATCH(UsagePerHour!$B109,Sales!$C$5:$C$18,0),MATCH(UsagePerHour!YK$4,Sales!$D$3:$ABF$3,0))/YK$2*INDEX(Usage!$D$5:$ABF$11,MATCH(UsagePerHour!$B$100,Usage!$C$5:$C$11,0),MATCH(UsagePerHour!YK$4,Usage!$D$3:$ABF$3,0)),"")</f>
        <v/>
      </c>
      <c r="YL109" s="6" t="str">
        <f>IFERROR(INDEX(Sales!$D$5:$ABF$18,MATCH(UsagePerHour!$B109,Sales!$C$5:$C$18,0),MATCH(UsagePerHour!YL$4,Sales!$D$3:$ABF$3,0))/YL$2*INDEX(Usage!$D$5:$ABF$11,MATCH(UsagePerHour!$B$100,Usage!$C$5:$C$11,0),MATCH(UsagePerHour!YL$4,Usage!$D$3:$ABF$3,0)),"")</f>
        <v/>
      </c>
      <c r="YM109" s="6" t="str">
        <f>IFERROR(INDEX(Sales!$D$5:$ABF$18,MATCH(UsagePerHour!$B109,Sales!$C$5:$C$18,0),MATCH(UsagePerHour!YM$4,Sales!$D$3:$ABF$3,0))/YM$2*INDEX(Usage!$D$5:$ABF$11,MATCH(UsagePerHour!$B$100,Usage!$C$5:$C$11,0),MATCH(UsagePerHour!YM$4,Usage!$D$3:$ABF$3,0)),"")</f>
        <v/>
      </c>
      <c r="YN109" s="6" t="str">
        <f>IFERROR(INDEX(Sales!$D$5:$ABF$18,MATCH(UsagePerHour!$B109,Sales!$C$5:$C$18,0),MATCH(UsagePerHour!YN$4,Sales!$D$3:$ABF$3,0))/YN$2*INDEX(Usage!$D$5:$ABF$11,MATCH(UsagePerHour!$B$100,Usage!$C$5:$C$11,0),MATCH(UsagePerHour!YN$4,Usage!$D$3:$ABF$3,0)),"")</f>
        <v/>
      </c>
      <c r="YO109" s="6" t="str">
        <f>IFERROR(INDEX(Sales!$D$5:$ABF$18,MATCH(UsagePerHour!$B109,Sales!$C$5:$C$18,0),MATCH(UsagePerHour!YO$4,Sales!$D$3:$ABF$3,0))/YO$2*INDEX(Usage!$D$5:$ABF$11,MATCH(UsagePerHour!$B$100,Usage!$C$5:$C$11,0),MATCH(UsagePerHour!YO$4,Usage!$D$3:$ABF$3,0)),"")</f>
        <v/>
      </c>
      <c r="YP109" s="6" t="str">
        <f>IFERROR(INDEX(Sales!$D$5:$ABF$18,MATCH(UsagePerHour!$B109,Sales!$C$5:$C$18,0),MATCH(UsagePerHour!YP$4,Sales!$D$3:$ABF$3,0))/YP$2*INDEX(Usage!$D$5:$ABF$11,MATCH(UsagePerHour!$B$100,Usage!$C$5:$C$11,0),MATCH(UsagePerHour!YP$4,Usage!$D$3:$ABF$3,0)),"")</f>
        <v/>
      </c>
      <c r="YQ109" s="6" t="str">
        <f>IFERROR(INDEX(Sales!$D$5:$ABF$18,MATCH(UsagePerHour!$B109,Sales!$C$5:$C$18,0),MATCH(UsagePerHour!YQ$4,Sales!$D$3:$ABF$3,0))/YQ$2*INDEX(Usage!$D$5:$ABF$11,MATCH(UsagePerHour!$B$100,Usage!$C$5:$C$11,0),MATCH(UsagePerHour!YQ$4,Usage!$D$3:$ABF$3,0)),"")</f>
        <v/>
      </c>
      <c r="YR109" s="6" t="str">
        <f>IFERROR(INDEX(Sales!$D$5:$ABF$18,MATCH(UsagePerHour!$B109,Sales!$C$5:$C$18,0),MATCH(UsagePerHour!YR$4,Sales!$D$3:$ABF$3,0))/YR$2*INDEX(Usage!$D$5:$ABF$11,MATCH(UsagePerHour!$B$100,Usage!$C$5:$C$11,0),MATCH(UsagePerHour!YR$4,Usage!$D$3:$ABF$3,0)),"")</f>
        <v/>
      </c>
      <c r="YS109" s="6" t="str">
        <f>IFERROR(INDEX(Sales!$D$5:$ABF$18,MATCH(UsagePerHour!$B109,Sales!$C$5:$C$18,0),MATCH(UsagePerHour!YS$4,Sales!$D$3:$ABF$3,0))/YS$2*INDEX(Usage!$D$5:$ABF$11,MATCH(UsagePerHour!$B$100,Usage!$C$5:$C$11,0),MATCH(UsagePerHour!YS$4,Usage!$D$3:$ABF$3,0)),"")</f>
        <v/>
      </c>
      <c r="YT109" s="6" t="str">
        <f>IFERROR(INDEX(Sales!$D$5:$ABF$18,MATCH(UsagePerHour!$B109,Sales!$C$5:$C$18,0),MATCH(UsagePerHour!YT$4,Sales!$D$3:$ABF$3,0))/YT$2*INDEX(Usage!$D$5:$ABF$11,MATCH(UsagePerHour!$B$100,Usage!$C$5:$C$11,0),MATCH(UsagePerHour!YT$4,Usage!$D$3:$ABF$3,0)),"")</f>
        <v/>
      </c>
      <c r="YU109" s="6" t="str">
        <f>IFERROR(INDEX(Sales!$D$5:$ABF$18,MATCH(UsagePerHour!$B109,Sales!$C$5:$C$18,0),MATCH(UsagePerHour!YU$4,Sales!$D$3:$ABF$3,0))/YU$2*INDEX(Usage!$D$5:$ABF$11,MATCH(UsagePerHour!$B$100,Usage!$C$5:$C$11,0),MATCH(UsagePerHour!YU$4,Usage!$D$3:$ABF$3,0)),"")</f>
        <v/>
      </c>
      <c r="YV109" s="6" t="str">
        <f>IFERROR(INDEX(Sales!$D$5:$ABF$18,MATCH(UsagePerHour!$B109,Sales!$C$5:$C$18,0),MATCH(UsagePerHour!YV$4,Sales!$D$3:$ABF$3,0))/YV$2*INDEX(Usage!$D$5:$ABF$11,MATCH(UsagePerHour!$B$100,Usage!$C$5:$C$11,0),MATCH(UsagePerHour!YV$4,Usage!$D$3:$ABF$3,0)),"")</f>
        <v/>
      </c>
      <c r="YW109" s="6" t="str">
        <f>IFERROR(INDEX(Sales!$D$5:$ABF$18,MATCH(UsagePerHour!$B109,Sales!$C$5:$C$18,0),MATCH(UsagePerHour!YW$4,Sales!$D$3:$ABF$3,0))/YW$2*INDEX(Usage!$D$5:$ABF$11,MATCH(UsagePerHour!$B$100,Usage!$C$5:$C$11,0),MATCH(UsagePerHour!YW$4,Usage!$D$3:$ABF$3,0)),"")</f>
        <v/>
      </c>
      <c r="YX109" s="6" t="str">
        <f>IFERROR(INDEX(Sales!$D$5:$ABF$18,MATCH(UsagePerHour!$B109,Sales!$C$5:$C$18,0),MATCH(UsagePerHour!YX$4,Sales!$D$3:$ABF$3,0))/YX$2*INDEX(Usage!$D$5:$ABF$11,MATCH(UsagePerHour!$B$100,Usage!$C$5:$C$11,0),MATCH(UsagePerHour!YX$4,Usage!$D$3:$ABF$3,0)),"")</f>
        <v/>
      </c>
      <c r="YY109" s="6" t="str">
        <f>IFERROR(INDEX(Sales!$D$5:$ABF$18,MATCH(UsagePerHour!$B109,Sales!$C$5:$C$18,0),MATCH(UsagePerHour!YY$4,Sales!$D$3:$ABF$3,0))/YY$2*INDEX(Usage!$D$5:$ABF$11,MATCH(UsagePerHour!$B$100,Usage!$C$5:$C$11,0),MATCH(UsagePerHour!YY$4,Usage!$D$3:$ABF$3,0)),"")</f>
        <v/>
      </c>
      <c r="YZ109" s="6" t="str">
        <f>IFERROR(INDEX(Sales!$D$5:$ABF$18,MATCH(UsagePerHour!$B109,Sales!$C$5:$C$18,0),MATCH(UsagePerHour!YZ$4,Sales!$D$3:$ABF$3,0))/YZ$2*INDEX(Usage!$D$5:$ABF$11,MATCH(UsagePerHour!$B$100,Usage!$C$5:$C$11,0),MATCH(UsagePerHour!YZ$4,Usage!$D$3:$ABF$3,0)),"")</f>
        <v/>
      </c>
      <c r="ZA109" s="6" t="str">
        <f>IFERROR(INDEX(Sales!$D$5:$ABF$18,MATCH(UsagePerHour!$B109,Sales!$C$5:$C$18,0),MATCH(UsagePerHour!ZA$4,Sales!$D$3:$ABF$3,0))/ZA$2*INDEX(Usage!$D$5:$ABF$11,MATCH(UsagePerHour!$B$100,Usage!$C$5:$C$11,0),MATCH(UsagePerHour!ZA$4,Usage!$D$3:$ABF$3,0)),"")</f>
        <v/>
      </c>
      <c r="ZB109" s="6" t="str">
        <f>IFERROR(INDEX(Sales!$D$5:$ABF$18,MATCH(UsagePerHour!$B109,Sales!$C$5:$C$18,0),MATCH(UsagePerHour!ZB$4,Sales!$D$3:$ABF$3,0))/ZB$2*INDEX(Usage!$D$5:$ABF$11,MATCH(UsagePerHour!$B$100,Usage!$C$5:$C$11,0),MATCH(UsagePerHour!ZB$4,Usage!$D$3:$ABF$3,0)),"")</f>
        <v/>
      </c>
      <c r="ZC109" s="6" t="str">
        <f>IFERROR(INDEX(Sales!$D$5:$ABF$18,MATCH(UsagePerHour!$B109,Sales!$C$5:$C$18,0),MATCH(UsagePerHour!ZC$4,Sales!$D$3:$ABF$3,0))/ZC$2*INDEX(Usage!$D$5:$ABF$11,MATCH(UsagePerHour!$B$100,Usage!$C$5:$C$11,0),MATCH(UsagePerHour!ZC$4,Usage!$D$3:$ABF$3,0)),"")</f>
        <v/>
      </c>
      <c r="ZD109" s="6" t="str">
        <f>IFERROR(INDEX(Sales!$D$5:$ABF$18,MATCH(UsagePerHour!$B109,Sales!$C$5:$C$18,0),MATCH(UsagePerHour!ZD$4,Sales!$D$3:$ABF$3,0))/ZD$2*INDEX(Usage!$D$5:$ABF$11,MATCH(UsagePerHour!$B$100,Usage!$C$5:$C$11,0),MATCH(UsagePerHour!ZD$4,Usage!$D$3:$ABF$3,0)),"")</f>
        <v/>
      </c>
      <c r="ZE109" s="6" t="str">
        <f>IFERROR(INDEX(Sales!$D$5:$ABF$18,MATCH(UsagePerHour!$B109,Sales!$C$5:$C$18,0),MATCH(UsagePerHour!ZE$4,Sales!$D$3:$ABF$3,0))/ZE$2*INDEX(Usage!$D$5:$ABF$11,MATCH(UsagePerHour!$B$100,Usage!$C$5:$C$11,0),MATCH(UsagePerHour!ZE$4,Usage!$D$3:$ABF$3,0)),"")</f>
        <v/>
      </c>
      <c r="ZF109" s="6" t="str">
        <f>IFERROR(INDEX(Sales!$D$5:$ABF$18,MATCH(UsagePerHour!$B109,Sales!$C$5:$C$18,0),MATCH(UsagePerHour!ZF$4,Sales!$D$3:$ABF$3,0))/ZF$2*INDEX(Usage!$D$5:$ABF$11,MATCH(UsagePerHour!$B$100,Usage!$C$5:$C$11,0),MATCH(UsagePerHour!ZF$4,Usage!$D$3:$ABF$3,0)),"")</f>
        <v/>
      </c>
      <c r="ZG109" s="6" t="str">
        <f>IFERROR(INDEX(Sales!$D$5:$ABF$18,MATCH(UsagePerHour!$B109,Sales!$C$5:$C$18,0),MATCH(UsagePerHour!ZG$4,Sales!$D$3:$ABF$3,0))/ZG$2*INDEX(Usage!$D$5:$ABF$11,MATCH(UsagePerHour!$B$100,Usage!$C$5:$C$11,0),MATCH(UsagePerHour!ZG$4,Usage!$D$3:$ABF$3,0)),"")</f>
        <v/>
      </c>
      <c r="ZH109" s="6" t="str">
        <f>IFERROR(INDEX(Sales!$D$5:$ABF$18,MATCH(UsagePerHour!$B109,Sales!$C$5:$C$18,0),MATCH(UsagePerHour!ZH$4,Sales!$D$3:$ABF$3,0))/ZH$2*INDEX(Usage!$D$5:$ABF$11,MATCH(UsagePerHour!$B$100,Usage!$C$5:$C$11,0),MATCH(UsagePerHour!ZH$4,Usage!$D$3:$ABF$3,0)),"")</f>
        <v/>
      </c>
      <c r="ZI109" s="6" t="str">
        <f>IFERROR(INDEX(Sales!$D$5:$ABF$18,MATCH(UsagePerHour!$B109,Sales!$C$5:$C$18,0),MATCH(UsagePerHour!ZI$4,Sales!$D$3:$ABF$3,0))/ZI$2*INDEX(Usage!$D$5:$ABF$11,MATCH(UsagePerHour!$B$100,Usage!$C$5:$C$11,0),MATCH(UsagePerHour!ZI$4,Usage!$D$3:$ABF$3,0)),"")</f>
        <v/>
      </c>
      <c r="ZJ109" s="6" t="str">
        <f>IFERROR(INDEX(Sales!$D$5:$ABF$18,MATCH(UsagePerHour!$B109,Sales!$C$5:$C$18,0),MATCH(UsagePerHour!ZJ$4,Sales!$D$3:$ABF$3,0))/ZJ$2*INDEX(Usage!$D$5:$ABF$11,MATCH(UsagePerHour!$B$100,Usage!$C$5:$C$11,0),MATCH(UsagePerHour!ZJ$4,Usage!$D$3:$ABF$3,0)),"")</f>
        <v/>
      </c>
      <c r="ZK109" s="6" t="str">
        <f>IFERROR(INDEX(Sales!$D$5:$ABF$18,MATCH(UsagePerHour!$B109,Sales!$C$5:$C$18,0),MATCH(UsagePerHour!ZK$4,Sales!$D$3:$ABF$3,0))/ZK$2*INDEX(Usage!$D$5:$ABF$11,MATCH(UsagePerHour!$B$100,Usage!$C$5:$C$11,0),MATCH(UsagePerHour!ZK$4,Usage!$D$3:$ABF$3,0)),"")</f>
        <v/>
      </c>
      <c r="ZL109" s="6" t="str">
        <f>IFERROR(INDEX(Sales!$D$5:$ABF$18,MATCH(UsagePerHour!$B109,Sales!$C$5:$C$18,0),MATCH(UsagePerHour!ZL$4,Sales!$D$3:$ABF$3,0))/ZL$2*INDEX(Usage!$D$5:$ABF$11,MATCH(UsagePerHour!$B$100,Usage!$C$5:$C$11,0),MATCH(UsagePerHour!ZL$4,Usage!$D$3:$ABF$3,0)),"")</f>
        <v/>
      </c>
      <c r="ZM109" s="6" t="str">
        <f>IFERROR(INDEX(Sales!$D$5:$ABF$18,MATCH(UsagePerHour!$B109,Sales!$C$5:$C$18,0),MATCH(UsagePerHour!ZM$4,Sales!$D$3:$ABF$3,0))/ZM$2*INDEX(Usage!$D$5:$ABF$11,MATCH(UsagePerHour!$B$100,Usage!$C$5:$C$11,0),MATCH(UsagePerHour!ZM$4,Usage!$D$3:$ABF$3,0)),"")</f>
        <v/>
      </c>
      <c r="ZN109" s="6" t="str">
        <f>IFERROR(INDEX(Sales!$D$5:$ABF$18,MATCH(UsagePerHour!$B109,Sales!$C$5:$C$18,0),MATCH(UsagePerHour!ZN$4,Sales!$D$3:$ABF$3,0))/ZN$2*INDEX(Usage!$D$5:$ABF$11,MATCH(UsagePerHour!$B$100,Usage!$C$5:$C$11,0),MATCH(UsagePerHour!ZN$4,Usage!$D$3:$ABF$3,0)),"")</f>
        <v/>
      </c>
      <c r="ZO109" s="6" t="str">
        <f>IFERROR(INDEX(Sales!$D$5:$ABF$18,MATCH(UsagePerHour!$B109,Sales!$C$5:$C$18,0),MATCH(UsagePerHour!ZO$4,Sales!$D$3:$ABF$3,0))/ZO$2*INDEX(Usage!$D$5:$ABF$11,MATCH(UsagePerHour!$B$100,Usage!$C$5:$C$11,0),MATCH(UsagePerHour!ZO$4,Usage!$D$3:$ABF$3,0)),"")</f>
        <v/>
      </c>
      <c r="ZP109" s="6" t="str">
        <f>IFERROR(INDEX(Sales!$D$5:$ABF$18,MATCH(UsagePerHour!$B109,Sales!$C$5:$C$18,0),MATCH(UsagePerHour!ZP$4,Sales!$D$3:$ABF$3,0))/ZP$2*INDEX(Usage!$D$5:$ABF$11,MATCH(UsagePerHour!$B$100,Usage!$C$5:$C$11,0),MATCH(UsagePerHour!ZP$4,Usage!$D$3:$ABF$3,0)),"")</f>
        <v/>
      </c>
      <c r="ZQ109" s="6" t="str">
        <f>IFERROR(INDEX(Sales!$D$5:$ABF$18,MATCH(UsagePerHour!$B109,Sales!$C$5:$C$18,0),MATCH(UsagePerHour!ZQ$4,Sales!$D$3:$ABF$3,0))/ZQ$2*INDEX(Usage!$D$5:$ABF$11,MATCH(UsagePerHour!$B$100,Usage!$C$5:$C$11,0),MATCH(UsagePerHour!ZQ$4,Usage!$D$3:$ABF$3,0)),"")</f>
        <v/>
      </c>
      <c r="ZR109" s="6" t="str">
        <f>IFERROR(INDEX(Sales!$D$5:$ABF$18,MATCH(UsagePerHour!$B109,Sales!$C$5:$C$18,0),MATCH(UsagePerHour!ZR$4,Sales!$D$3:$ABF$3,0))/ZR$2*INDEX(Usage!$D$5:$ABF$11,MATCH(UsagePerHour!$B$100,Usage!$C$5:$C$11,0),MATCH(UsagePerHour!ZR$4,Usage!$D$3:$ABF$3,0)),"")</f>
        <v/>
      </c>
      <c r="ZS109" s="6" t="str">
        <f>IFERROR(INDEX(Sales!$D$5:$ABF$18,MATCH(UsagePerHour!$B109,Sales!$C$5:$C$18,0),MATCH(UsagePerHour!ZS$4,Sales!$D$3:$ABF$3,0))/ZS$2*INDEX(Usage!$D$5:$ABF$11,MATCH(UsagePerHour!$B$100,Usage!$C$5:$C$11,0),MATCH(UsagePerHour!ZS$4,Usage!$D$3:$ABF$3,0)),"")</f>
        <v/>
      </c>
      <c r="ZT109" s="6" t="str">
        <f>IFERROR(INDEX(Sales!$D$5:$ABF$18,MATCH(UsagePerHour!$B109,Sales!$C$5:$C$18,0),MATCH(UsagePerHour!ZT$4,Sales!$D$3:$ABF$3,0))/ZT$2*INDEX(Usage!$D$5:$ABF$11,MATCH(UsagePerHour!$B$100,Usage!$C$5:$C$11,0),MATCH(UsagePerHour!ZT$4,Usage!$D$3:$ABF$3,0)),"")</f>
        <v/>
      </c>
      <c r="ZU109" s="6" t="str">
        <f>IFERROR(INDEX(Sales!$D$5:$ABF$18,MATCH(UsagePerHour!$B109,Sales!$C$5:$C$18,0),MATCH(UsagePerHour!ZU$4,Sales!$D$3:$ABF$3,0))/ZU$2*INDEX(Usage!$D$5:$ABF$11,MATCH(UsagePerHour!$B$100,Usage!$C$5:$C$11,0),MATCH(UsagePerHour!ZU$4,Usage!$D$3:$ABF$3,0)),"")</f>
        <v/>
      </c>
      <c r="ZV109" s="6" t="str">
        <f>IFERROR(INDEX(Sales!$D$5:$ABF$18,MATCH(UsagePerHour!$B109,Sales!$C$5:$C$18,0),MATCH(UsagePerHour!ZV$4,Sales!$D$3:$ABF$3,0))/ZV$2*INDEX(Usage!$D$5:$ABF$11,MATCH(UsagePerHour!$B$100,Usage!$C$5:$C$11,0),MATCH(UsagePerHour!ZV$4,Usage!$D$3:$ABF$3,0)),"")</f>
        <v/>
      </c>
      <c r="ZW109" s="6" t="str">
        <f>IFERROR(INDEX(Sales!$D$5:$ABF$18,MATCH(UsagePerHour!$B109,Sales!$C$5:$C$18,0),MATCH(UsagePerHour!ZW$4,Sales!$D$3:$ABF$3,0))/ZW$2*INDEX(Usage!$D$5:$ABF$11,MATCH(UsagePerHour!$B$100,Usage!$C$5:$C$11,0),MATCH(UsagePerHour!ZW$4,Usage!$D$3:$ABF$3,0)),"")</f>
        <v/>
      </c>
      <c r="ZX109" s="6" t="str">
        <f>IFERROR(INDEX(Sales!$D$5:$ABF$18,MATCH(UsagePerHour!$B109,Sales!$C$5:$C$18,0),MATCH(UsagePerHour!ZX$4,Sales!$D$3:$ABF$3,0))/ZX$2*INDEX(Usage!$D$5:$ABF$11,MATCH(UsagePerHour!$B$100,Usage!$C$5:$C$11,0),MATCH(UsagePerHour!ZX$4,Usage!$D$3:$ABF$3,0)),"")</f>
        <v/>
      </c>
      <c r="ZY109" s="6" t="str">
        <f>IFERROR(INDEX(Sales!$D$5:$ABF$18,MATCH(UsagePerHour!$B109,Sales!$C$5:$C$18,0),MATCH(UsagePerHour!ZY$4,Sales!$D$3:$ABF$3,0))/ZY$2*INDEX(Usage!$D$5:$ABF$11,MATCH(UsagePerHour!$B$100,Usage!$C$5:$C$11,0),MATCH(UsagePerHour!ZY$4,Usage!$D$3:$ABF$3,0)),"")</f>
        <v/>
      </c>
      <c r="ZZ109" s="6" t="str">
        <f>IFERROR(INDEX(Sales!$D$5:$ABF$18,MATCH(UsagePerHour!$B109,Sales!$C$5:$C$18,0),MATCH(UsagePerHour!ZZ$4,Sales!$D$3:$ABF$3,0))/ZZ$2*INDEX(Usage!$D$5:$ABF$11,MATCH(UsagePerHour!$B$100,Usage!$C$5:$C$11,0),MATCH(UsagePerHour!ZZ$4,Usage!$D$3:$ABF$3,0)),"")</f>
        <v/>
      </c>
      <c r="AAA109" s="6" t="str">
        <f>IFERROR(INDEX(Sales!$D$5:$ABF$18,MATCH(UsagePerHour!$B109,Sales!$C$5:$C$18,0),MATCH(UsagePerHour!AAA$4,Sales!$D$3:$ABF$3,0))/AAA$2*INDEX(Usage!$D$5:$ABF$11,MATCH(UsagePerHour!$B$100,Usage!$C$5:$C$11,0),MATCH(UsagePerHour!AAA$4,Usage!$D$3:$ABF$3,0)),"")</f>
        <v/>
      </c>
      <c r="AAB109" s="6" t="str">
        <f>IFERROR(INDEX(Sales!$D$5:$ABF$18,MATCH(UsagePerHour!$B109,Sales!$C$5:$C$18,0),MATCH(UsagePerHour!AAB$4,Sales!$D$3:$ABF$3,0))/AAB$2*INDEX(Usage!$D$5:$ABF$11,MATCH(UsagePerHour!$B$100,Usage!$C$5:$C$11,0),MATCH(UsagePerHour!AAB$4,Usage!$D$3:$ABF$3,0)),"")</f>
        <v/>
      </c>
      <c r="AAC109" s="6" t="str">
        <f>IFERROR(INDEX(Sales!$D$5:$ABF$18,MATCH(UsagePerHour!$B109,Sales!$C$5:$C$18,0),MATCH(UsagePerHour!AAC$4,Sales!$D$3:$ABF$3,0))/AAC$2*INDEX(Usage!$D$5:$ABF$11,MATCH(UsagePerHour!$B$100,Usage!$C$5:$C$11,0),MATCH(UsagePerHour!AAC$4,Usage!$D$3:$ABF$3,0)),"")</f>
        <v/>
      </c>
      <c r="AAD109" s="6" t="str">
        <f>IFERROR(INDEX(Sales!$D$5:$ABF$18,MATCH(UsagePerHour!$B109,Sales!$C$5:$C$18,0),MATCH(UsagePerHour!AAD$4,Sales!$D$3:$ABF$3,0))/AAD$2*INDEX(Usage!$D$5:$ABF$11,MATCH(UsagePerHour!$B$100,Usage!$C$5:$C$11,0),MATCH(UsagePerHour!AAD$4,Usage!$D$3:$ABF$3,0)),"")</f>
        <v/>
      </c>
      <c r="AAE109" s="6" t="str">
        <f>IFERROR(INDEX(Sales!$D$5:$ABF$18,MATCH(UsagePerHour!$B109,Sales!$C$5:$C$18,0),MATCH(UsagePerHour!AAE$4,Sales!$D$3:$ABF$3,0))/AAE$2*INDEX(Usage!$D$5:$ABF$11,MATCH(UsagePerHour!$B$100,Usage!$C$5:$C$11,0),MATCH(UsagePerHour!AAE$4,Usage!$D$3:$ABF$3,0)),"")</f>
        <v/>
      </c>
      <c r="AAF109" s="6" t="str">
        <f>IFERROR(INDEX(Sales!$D$5:$ABF$18,MATCH(UsagePerHour!$B109,Sales!$C$5:$C$18,0),MATCH(UsagePerHour!AAF$4,Sales!$D$3:$ABF$3,0))/AAF$2*INDEX(Usage!$D$5:$ABF$11,MATCH(UsagePerHour!$B$100,Usage!$C$5:$C$11,0),MATCH(UsagePerHour!AAF$4,Usage!$D$3:$ABF$3,0)),"")</f>
        <v/>
      </c>
      <c r="AAG109" s="6" t="str">
        <f>IFERROR(INDEX(Sales!$D$5:$ABF$18,MATCH(UsagePerHour!$B109,Sales!$C$5:$C$18,0),MATCH(UsagePerHour!AAG$4,Sales!$D$3:$ABF$3,0))/AAG$2*INDEX(Usage!$D$5:$ABF$11,MATCH(UsagePerHour!$B$100,Usage!$C$5:$C$11,0),MATCH(UsagePerHour!AAG$4,Usage!$D$3:$ABF$3,0)),"")</f>
        <v/>
      </c>
      <c r="AAH109" s="6" t="str">
        <f>IFERROR(INDEX(Sales!$D$5:$ABF$18,MATCH(UsagePerHour!$B109,Sales!$C$5:$C$18,0),MATCH(UsagePerHour!AAH$4,Sales!$D$3:$ABF$3,0))/AAH$2*INDEX(Usage!$D$5:$ABF$11,MATCH(UsagePerHour!$B$100,Usage!$C$5:$C$11,0),MATCH(UsagePerHour!AAH$4,Usage!$D$3:$ABF$3,0)),"")</f>
        <v/>
      </c>
      <c r="AAI109" s="6" t="str">
        <f>IFERROR(INDEX(Sales!$D$5:$ABF$18,MATCH(UsagePerHour!$B109,Sales!$C$5:$C$18,0),MATCH(UsagePerHour!AAI$4,Sales!$D$3:$ABF$3,0))/AAI$2*INDEX(Usage!$D$5:$ABF$11,MATCH(UsagePerHour!$B$100,Usage!$C$5:$C$11,0),MATCH(UsagePerHour!AAI$4,Usage!$D$3:$ABF$3,0)),"")</f>
        <v/>
      </c>
      <c r="AAJ109" s="6" t="str">
        <f>IFERROR(INDEX(Sales!$D$5:$ABF$18,MATCH(UsagePerHour!$B109,Sales!$C$5:$C$18,0),MATCH(UsagePerHour!AAJ$4,Sales!$D$3:$ABF$3,0))/AAJ$2*INDEX(Usage!$D$5:$ABF$11,MATCH(UsagePerHour!$B$100,Usage!$C$5:$C$11,0),MATCH(UsagePerHour!AAJ$4,Usage!$D$3:$ABF$3,0)),"")</f>
        <v/>
      </c>
      <c r="AAK109" s="6" t="str">
        <f>IFERROR(INDEX(Sales!$D$5:$ABF$18,MATCH(UsagePerHour!$B109,Sales!$C$5:$C$18,0),MATCH(UsagePerHour!AAK$4,Sales!$D$3:$ABF$3,0))/AAK$2*INDEX(Usage!$D$5:$ABF$11,MATCH(UsagePerHour!$B$100,Usage!$C$5:$C$11,0),MATCH(UsagePerHour!AAK$4,Usage!$D$3:$ABF$3,0)),"")</f>
        <v/>
      </c>
      <c r="AAL109" s="6" t="str">
        <f>IFERROR(INDEX(Sales!$D$5:$ABF$18,MATCH(UsagePerHour!$B109,Sales!$C$5:$C$18,0),MATCH(UsagePerHour!AAL$4,Sales!$D$3:$ABF$3,0))/AAL$2*INDEX(Usage!$D$5:$ABF$11,MATCH(UsagePerHour!$B$100,Usage!$C$5:$C$11,0),MATCH(UsagePerHour!AAL$4,Usage!$D$3:$ABF$3,0)),"")</f>
        <v/>
      </c>
      <c r="AAM109" s="6" t="str">
        <f>IFERROR(INDEX(Sales!$D$5:$ABF$18,MATCH(UsagePerHour!$B109,Sales!$C$5:$C$18,0),MATCH(UsagePerHour!AAM$4,Sales!$D$3:$ABF$3,0))/AAM$2*INDEX(Usage!$D$5:$ABF$11,MATCH(UsagePerHour!$B$100,Usage!$C$5:$C$11,0),MATCH(UsagePerHour!AAM$4,Usage!$D$3:$ABF$3,0)),"")</f>
        <v/>
      </c>
      <c r="AAN109" s="6" t="str">
        <f>IFERROR(INDEX(Sales!$D$5:$ABF$18,MATCH(UsagePerHour!$B109,Sales!$C$5:$C$18,0),MATCH(UsagePerHour!AAN$4,Sales!$D$3:$ABF$3,0))/AAN$2*INDEX(Usage!$D$5:$ABF$11,MATCH(UsagePerHour!$B$100,Usage!$C$5:$C$11,0),MATCH(UsagePerHour!AAN$4,Usage!$D$3:$ABF$3,0)),"")</f>
        <v/>
      </c>
      <c r="AAO109" s="6" t="str">
        <f>IFERROR(INDEX(Sales!$D$5:$ABF$18,MATCH(UsagePerHour!$B109,Sales!$C$5:$C$18,0),MATCH(UsagePerHour!AAO$4,Sales!$D$3:$ABF$3,0))/AAO$2*INDEX(Usage!$D$5:$ABF$11,MATCH(UsagePerHour!$B$100,Usage!$C$5:$C$11,0),MATCH(UsagePerHour!AAO$4,Usage!$D$3:$ABF$3,0)),"")</f>
        <v/>
      </c>
      <c r="AAP109" s="6" t="str">
        <f>IFERROR(INDEX(Sales!$D$5:$ABF$18,MATCH(UsagePerHour!$B109,Sales!$C$5:$C$18,0),MATCH(UsagePerHour!AAP$4,Sales!$D$3:$ABF$3,0))/AAP$2*INDEX(Usage!$D$5:$ABF$11,MATCH(UsagePerHour!$B$100,Usage!$C$5:$C$11,0),MATCH(UsagePerHour!AAP$4,Usage!$D$3:$ABF$3,0)),"")</f>
        <v/>
      </c>
      <c r="AAQ109" s="6" t="str">
        <f>IFERROR(INDEX(Sales!$D$5:$ABF$18,MATCH(UsagePerHour!$B109,Sales!$C$5:$C$18,0),MATCH(UsagePerHour!AAQ$4,Sales!$D$3:$ABF$3,0))/AAQ$2*INDEX(Usage!$D$5:$ABF$11,MATCH(UsagePerHour!$B$100,Usage!$C$5:$C$11,0),MATCH(UsagePerHour!AAQ$4,Usage!$D$3:$ABF$3,0)),"")</f>
        <v/>
      </c>
      <c r="AAR109" s="6" t="str">
        <f>IFERROR(INDEX(Sales!$D$5:$ABF$18,MATCH(UsagePerHour!$B109,Sales!$C$5:$C$18,0),MATCH(UsagePerHour!AAR$4,Sales!$D$3:$ABF$3,0))/AAR$2*INDEX(Usage!$D$5:$ABF$11,MATCH(UsagePerHour!$B$100,Usage!$C$5:$C$11,0),MATCH(UsagePerHour!AAR$4,Usage!$D$3:$ABF$3,0)),"")</f>
        <v/>
      </c>
      <c r="AAS109" s="6" t="str">
        <f>IFERROR(INDEX(Sales!$D$5:$ABF$18,MATCH(UsagePerHour!$B109,Sales!$C$5:$C$18,0),MATCH(UsagePerHour!AAS$4,Sales!$D$3:$ABF$3,0))/AAS$2*INDEX(Usage!$D$5:$ABF$11,MATCH(UsagePerHour!$B$100,Usage!$C$5:$C$11,0),MATCH(UsagePerHour!AAS$4,Usage!$D$3:$ABF$3,0)),"")</f>
        <v/>
      </c>
      <c r="AAT109" s="6" t="str">
        <f>IFERROR(INDEX(Sales!$D$5:$ABF$18,MATCH(UsagePerHour!$B109,Sales!$C$5:$C$18,0),MATCH(UsagePerHour!AAT$4,Sales!$D$3:$ABF$3,0))/AAT$2*INDEX(Usage!$D$5:$ABF$11,MATCH(UsagePerHour!$B$100,Usage!$C$5:$C$11,0),MATCH(UsagePerHour!AAT$4,Usage!$D$3:$ABF$3,0)),"")</f>
        <v/>
      </c>
      <c r="AAU109" s="6" t="str">
        <f>IFERROR(INDEX(Sales!$D$5:$ABF$18,MATCH(UsagePerHour!$B109,Sales!$C$5:$C$18,0),MATCH(UsagePerHour!AAU$4,Sales!$D$3:$ABF$3,0))/AAU$2*INDEX(Usage!$D$5:$ABF$11,MATCH(UsagePerHour!$B$100,Usage!$C$5:$C$11,0),MATCH(UsagePerHour!AAU$4,Usage!$D$3:$ABF$3,0)),"")</f>
        <v/>
      </c>
      <c r="AAV109" s="6" t="str">
        <f>IFERROR(INDEX(Sales!$D$5:$ABF$18,MATCH(UsagePerHour!$B109,Sales!$C$5:$C$18,0),MATCH(UsagePerHour!AAV$4,Sales!$D$3:$ABF$3,0))/AAV$2*INDEX(Usage!$D$5:$ABF$11,MATCH(UsagePerHour!$B$100,Usage!$C$5:$C$11,0),MATCH(UsagePerHour!AAV$4,Usage!$D$3:$ABF$3,0)),"")</f>
        <v/>
      </c>
      <c r="AAW109" s="6" t="str">
        <f>IFERROR(INDEX(Sales!$D$5:$ABF$18,MATCH(UsagePerHour!$B109,Sales!$C$5:$C$18,0),MATCH(UsagePerHour!AAW$4,Sales!$D$3:$ABF$3,0))/AAW$2*INDEX(Usage!$D$5:$ABF$11,MATCH(UsagePerHour!$B$100,Usage!$C$5:$C$11,0),MATCH(UsagePerHour!AAW$4,Usage!$D$3:$ABF$3,0)),"")</f>
        <v/>
      </c>
      <c r="AAX109" s="6" t="str">
        <f>IFERROR(INDEX(Sales!$D$5:$ABF$18,MATCH(UsagePerHour!$B109,Sales!$C$5:$C$18,0),MATCH(UsagePerHour!AAX$4,Sales!$D$3:$ABF$3,0))/AAX$2*INDEX(Usage!$D$5:$ABF$11,MATCH(UsagePerHour!$B$100,Usage!$C$5:$C$11,0),MATCH(UsagePerHour!AAX$4,Usage!$D$3:$ABF$3,0)),"")</f>
        <v/>
      </c>
      <c r="AAY109" s="6" t="str">
        <f>IFERROR(INDEX(Sales!$D$5:$ABF$18,MATCH(UsagePerHour!$B109,Sales!$C$5:$C$18,0),MATCH(UsagePerHour!AAY$4,Sales!$D$3:$ABF$3,0))/AAY$2*INDEX(Usage!$D$5:$ABF$11,MATCH(UsagePerHour!$B$100,Usage!$C$5:$C$11,0),MATCH(UsagePerHour!AAY$4,Usage!$D$3:$ABF$3,0)),"")</f>
        <v/>
      </c>
      <c r="AAZ109" s="6" t="str">
        <f>IFERROR(INDEX(Sales!$D$5:$ABF$18,MATCH(UsagePerHour!$B109,Sales!$C$5:$C$18,0),MATCH(UsagePerHour!AAZ$4,Sales!$D$3:$ABF$3,0))/AAZ$2*INDEX(Usage!$D$5:$ABF$11,MATCH(UsagePerHour!$B$100,Usage!$C$5:$C$11,0),MATCH(UsagePerHour!AAZ$4,Usage!$D$3:$ABF$3,0)),"")</f>
        <v/>
      </c>
      <c r="ABA109" s="6" t="str">
        <f>IFERROR(INDEX(Sales!$D$5:$ABF$18,MATCH(UsagePerHour!$B109,Sales!$C$5:$C$18,0),MATCH(UsagePerHour!ABA$4,Sales!$D$3:$ABF$3,0))/ABA$2*INDEX(Usage!$D$5:$ABF$11,MATCH(UsagePerHour!$B$100,Usage!$C$5:$C$11,0),MATCH(UsagePerHour!ABA$4,Usage!$D$3:$ABF$3,0)),"")</f>
        <v/>
      </c>
    </row>
    <row r="110" spans="2:729">
      <c r="B110" s="3" t="s">
        <v>11</v>
      </c>
      <c r="C110" s="6">
        <f>IFERROR(INDEX(Sales!$D$5:$ABF$18,MATCH(UsagePerHour!$B110,Sales!$C$5:$C$18,0),MATCH(UsagePerHour!C$4,Sales!$D$3:$ABF$3,0))/C$2*INDEX(Usage!$D$5:$ABF$11,MATCH(UsagePerHour!$B$100,Usage!$C$5:$C$11,0),MATCH(UsagePerHour!C$4,Usage!$D$3:$ABF$3,0)),"")</f>
        <v>12.931564045097703</v>
      </c>
      <c r="D110" s="6">
        <f>IFERROR(INDEX(Sales!$D$5:$ABF$18,MATCH(UsagePerHour!$B110,Sales!$C$5:$C$18,0),MATCH(UsagePerHour!D$4,Sales!$D$3:$ABF$3,0))/D$2*INDEX(Usage!$D$5:$ABF$11,MATCH(UsagePerHour!$B$100,Usage!$C$5:$C$11,0),MATCH(UsagePerHour!D$4,Usage!$D$3:$ABF$3,0)),"")</f>
        <v>8.303092695844418</v>
      </c>
      <c r="E110" s="6">
        <f>IFERROR(INDEX(Sales!$D$5:$ABF$18,MATCH(UsagePerHour!$B110,Sales!$C$5:$C$18,0),MATCH(UsagePerHour!E$4,Sales!$D$3:$ABF$3,0))/E$2*INDEX(Usage!$D$5:$ABF$11,MATCH(UsagePerHour!$B$100,Usage!$C$5:$C$11,0),MATCH(UsagePerHour!E$4,Usage!$D$3:$ABF$3,0)),"")</f>
        <v>3.6987145708582836</v>
      </c>
      <c r="F110" s="6">
        <f>IFERROR(INDEX(Sales!$D$5:$ABF$18,MATCH(UsagePerHour!$B110,Sales!$C$5:$C$18,0),MATCH(UsagePerHour!F$4,Sales!$D$3:$ABF$3,0))/F$2*INDEX(Usage!$D$5:$ABF$11,MATCH(UsagePerHour!$B$100,Usage!$C$5:$C$11,0),MATCH(UsagePerHour!F$4,Usage!$D$3:$ABF$3,0)),"")</f>
        <v>11.39117861128633</v>
      </c>
      <c r="G110" s="6">
        <f>IFERROR(INDEX(Sales!$D$5:$ABF$18,MATCH(UsagePerHour!$B110,Sales!$C$5:$C$18,0),MATCH(UsagePerHour!G$4,Sales!$D$3:$ABF$3,0))/G$2*INDEX(Usage!$D$5:$ABF$11,MATCH(UsagePerHour!$B$100,Usage!$C$5:$C$11,0),MATCH(UsagePerHour!G$4,Usage!$D$3:$ABF$3,0)),"")</f>
        <v>7.8207128734035161</v>
      </c>
      <c r="H110" s="6">
        <f>IFERROR(INDEX(Sales!$D$5:$ABF$18,MATCH(UsagePerHour!$B110,Sales!$C$5:$C$18,0),MATCH(UsagePerHour!H$4,Sales!$D$3:$ABF$3,0))/H$2*INDEX(Usage!$D$5:$ABF$11,MATCH(UsagePerHour!$B$100,Usage!$C$5:$C$11,0),MATCH(UsagePerHour!H$4,Usage!$D$3:$ABF$3,0)),"")</f>
        <v>38.908755395920515</v>
      </c>
      <c r="I110" s="6">
        <f>IFERROR(INDEX(Sales!$D$5:$ABF$18,MATCH(UsagePerHour!$B110,Sales!$C$5:$C$18,0),MATCH(UsagePerHour!I$4,Sales!$D$3:$ABF$3,0))/I$2*INDEX(Usage!$D$5:$ABF$11,MATCH(UsagePerHour!$B$100,Usage!$C$5:$C$11,0),MATCH(UsagePerHour!I$4,Usage!$D$3:$ABF$3,0)),"")</f>
        <v>10.092709322450519</v>
      </c>
      <c r="J110" s="6">
        <f>IFERROR(INDEX(Sales!$D$5:$ABF$18,MATCH(UsagePerHour!$B110,Sales!$C$5:$C$18,0),MATCH(UsagePerHour!J$4,Sales!$D$3:$ABF$3,0))/J$2*INDEX(Usage!$D$5:$ABF$11,MATCH(UsagePerHour!$B$100,Usage!$C$5:$C$11,0),MATCH(UsagePerHour!J$4,Usage!$D$3:$ABF$3,0)),"")</f>
        <v>12.931564045097703</v>
      </c>
      <c r="K110" s="6">
        <f>IFERROR(INDEX(Sales!$D$5:$ABF$18,MATCH(UsagePerHour!$B110,Sales!$C$5:$C$18,0),MATCH(UsagePerHour!K$4,Sales!$D$3:$ABF$3,0))/K$2*INDEX(Usage!$D$5:$ABF$11,MATCH(UsagePerHour!$B$100,Usage!$C$5:$C$11,0),MATCH(UsagePerHour!K$4,Usage!$D$3:$ABF$3,0)),"")</f>
        <v>8.303092695844418</v>
      </c>
      <c r="L110" s="6">
        <f>IFERROR(INDEX(Sales!$D$5:$ABF$18,MATCH(UsagePerHour!$B110,Sales!$C$5:$C$18,0),MATCH(UsagePerHour!L$4,Sales!$D$3:$ABF$3,0))/L$2*INDEX(Usage!$D$5:$ABF$11,MATCH(UsagePerHour!$B$100,Usage!$C$5:$C$11,0),MATCH(UsagePerHour!L$4,Usage!$D$3:$ABF$3,0)),"")</f>
        <v>3.6987145708582836</v>
      </c>
      <c r="M110" s="6">
        <f>IFERROR(INDEX(Sales!$D$5:$ABF$18,MATCH(UsagePerHour!$B110,Sales!$C$5:$C$18,0),MATCH(UsagePerHour!M$4,Sales!$D$3:$ABF$3,0))/M$2*INDEX(Usage!$D$5:$ABF$11,MATCH(UsagePerHour!$B$100,Usage!$C$5:$C$11,0),MATCH(UsagePerHour!M$4,Usage!$D$3:$ABF$3,0)),"")</f>
        <v>11.39117861128633</v>
      </c>
      <c r="N110" s="6">
        <f>IFERROR(INDEX(Sales!$D$5:$ABF$18,MATCH(UsagePerHour!$B110,Sales!$C$5:$C$18,0),MATCH(UsagePerHour!N$4,Sales!$D$3:$ABF$3,0))/N$2*INDEX(Usage!$D$5:$ABF$11,MATCH(UsagePerHour!$B$100,Usage!$C$5:$C$11,0),MATCH(UsagePerHour!N$4,Usage!$D$3:$ABF$3,0)),"")</f>
        <v>7.8207128734035161</v>
      </c>
      <c r="O110" s="6">
        <f>IFERROR(INDEX(Sales!$D$5:$ABF$18,MATCH(UsagePerHour!$B110,Sales!$C$5:$C$18,0),MATCH(UsagePerHour!O$4,Sales!$D$3:$ABF$3,0))/O$2*INDEX(Usage!$D$5:$ABF$11,MATCH(UsagePerHour!$B$100,Usage!$C$5:$C$11,0),MATCH(UsagePerHour!O$4,Usage!$D$3:$ABF$3,0)),"")</f>
        <v>38.908755395920515</v>
      </c>
      <c r="P110" s="6">
        <f>IFERROR(INDEX(Sales!$D$5:$ABF$18,MATCH(UsagePerHour!$B110,Sales!$C$5:$C$18,0),MATCH(UsagePerHour!P$4,Sales!$D$3:$ABF$3,0))/P$2*INDEX(Usage!$D$5:$ABF$11,MATCH(UsagePerHour!$B$100,Usage!$C$5:$C$11,0),MATCH(UsagePerHour!P$4,Usage!$D$3:$ABF$3,0)),"")</f>
        <v>10.092709322450519</v>
      </c>
      <c r="Q110" s="6">
        <f>IFERROR(INDEX(Sales!$D$5:$ABF$18,MATCH(UsagePerHour!$B110,Sales!$C$5:$C$18,0),MATCH(UsagePerHour!Q$4,Sales!$D$3:$ABF$3,0))/Q$2*INDEX(Usage!$D$5:$ABF$11,MATCH(UsagePerHour!$B$100,Usage!$C$5:$C$11,0),MATCH(UsagePerHour!Q$4,Usage!$D$3:$ABF$3,0)),"")</f>
        <v>12.931564045097703</v>
      </c>
      <c r="R110" s="6">
        <f>IFERROR(INDEX(Sales!$D$5:$ABF$18,MATCH(UsagePerHour!$B110,Sales!$C$5:$C$18,0),MATCH(UsagePerHour!R$4,Sales!$D$3:$ABF$3,0))/R$2*INDEX(Usage!$D$5:$ABF$11,MATCH(UsagePerHour!$B$100,Usage!$C$5:$C$11,0),MATCH(UsagePerHour!R$4,Usage!$D$3:$ABF$3,0)),"")</f>
        <v>8.303092695844418</v>
      </c>
      <c r="S110" s="6">
        <f>IFERROR(INDEX(Sales!$D$5:$ABF$18,MATCH(UsagePerHour!$B110,Sales!$C$5:$C$18,0),MATCH(UsagePerHour!S$4,Sales!$D$3:$ABF$3,0))/S$2*INDEX(Usage!$D$5:$ABF$11,MATCH(UsagePerHour!$B$100,Usage!$C$5:$C$11,0),MATCH(UsagePerHour!S$4,Usage!$D$3:$ABF$3,0)),"")</f>
        <v>3.6987145708582836</v>
      </c>
      <c r="T110" s="6">
        <f>IFERROR(INDEX(Sales!$D$5:$ABF$18,MATCH(UsagePerHour!$B110,Sales!$C$5:$C$18,0),MATCH(UsagePerHour!T$4,Sales!$D$3:$ABF$3,0))/T$2*INDEX(Usage!$D$5:$ABF$11,MATCH(UsagePerHour!$B$100,Usage!$C$5:$C$11,0),MATCH(UsagePerHour!T$4,Usage!$D$3:$ABF$3,0)),"")</f>
        <v>11.39117861128633</v>
      </c>
      <c r="U110" s="6">
        <f>IFERROR(INDEX(Sales!$D$5:$ABF$18,MATCH(UsagePerHour!$B110,Sales!$C$5:$C$18,0),MATCH(UsagePerHour!U$4,Sales!$D$3:$ABF$3,0))/U$2*INDEX(Usage!$D$5:$ABF$11,MATCH(UsagePerHour!$B$100,Usage!$C$5:$C$11,0),MATCH(UsagePerHour!U$4,Usage!$D$3:$ABF$3,0)),"")</f>
        <v>7.8207128734035161</v>
      </c>
      <c r="V110" s="6">
        <f>IFERROR(INDEX(Sales!$D$5:$ABF$18,MATCH(UsagePerHour!$B110,Sales!$C$5:$C$18,0),MATCH(UsagePerHour!V$4,Sales!$D$3:$ABF$3,0))/V$2*INDEX(Usage!$D$5:$ABF$11,MATCH(UsagePerHour!$B$100,Usage!$C$5:$C$11,0),MATCH(UsagePerHour!V$4,Usage!$D$3:$ABF$3,0)),"")</f>
        <v>38.908755395920515</v>
      </c>
      <c r="W110" s="6">
        <f>IFERROR(INDEX(Sales!$D$5:$ABF$18,MATCH(UsagePerHour!$B110,Sales!$C$5:$C$18,0),MATCH(UsagePerHour!W$4,Sales!$D$3:$ABF$3,0))/W$2*INDEX(Usage!$D$5:$ABF$11,MATCH(UsagePerHour!$B$100,Usage!$C$5:$C$11,0),MATCH(UsagePerHour!W$4,Usage!$D$3:$ABF$3,0)),"")</f>
        <v>10.092709322450519</v>
      </c>
      <c r="X110" s="6">
        <f>IFERROR(INDEX(Sales!$D$5:$ABF$18,MATCH(UsagePerHour!$B110,Sales!$C$5:$C$18,0),MATCH(UsagePerHour!X$4,Sales!$D$3:$ABF$3,0))/X$2*INDEX(Usage!$D$5:$ABF$11,MATCH(UsagePerHour!$B$100,Usage!$C$5:$C$11,0),MATCH(UsagePerHour!X$4,Usage!$D$3:$ABF$3,0)),"")</f>
        <v>12.931564045097703</v>
      </c>
      <c r="Y110" s="6">
        <f>IFERROR(INDEX(Sales!$D$5:$ABF$18,MATCH(UsagePerHour!$B110,Sales!$C$5:$C$18,0),MATCH(UsagePerHour!Y$4,Sales!$D$3:$ABF$3,0))/Y$2*INDEX(Usage!$D$5:$ABF$11,MATCH(UsagePerHour!$B$100,Usage!$C$5:$C$11,0),MATCH(UsagePerHour!Y$4,Usage!$D$3:$ABF$3,0)),"")</f>
        <v>8.303092695844418</v>
      </c>
      <c r="Z110" s="6">
        <f>IFERROR(INDEX(Sales!$D$5:$ABF$18,MATCH(UsagePerHour!$B110,Sales!$C$5:$C$18,0),MATCH(UsagePerHour!Z$4,Sales!$D$3:$ABF$3,0))/Z$2*INDEX(Usage!$D$5:$ABF$11,MATCH(UsagePerHour!$B$100,Usage!$C$5:$C$11,0),MATCH(UsagePerHour!Z$4,Usage!$D$3:$ABF$3,0)),"")</f>
        <v>3.6987145708582836</v>
      </c>
      <c r="AA110" s="6">
        <f>IFERROR(INDEX(Sales!$D$5:$ABF$18,MATCH(UsagePerHour!$B110,Sales!$C$5:$C$18,0),MATCH(UsagePerHour!AA$4,Sales!$D$3:$ABF$3,0))/AA$2*INDEX(Usage!$D$5:$ABF$11,MATCH(UsagePerHour!$B$100,Usage!$C$5:$C$11,0),MATCH(UsagePerHour!AA$4,Usage!$D$3:$ABF$3,0)),"")</f>
        <v>11.39117861128633</v>
      </c>
      <c r="AB110" s="6">
        <f>IFERROR(INDEX(Sales!$D$5:$ABF$18,MATCH(UsagePerHour!$B110,Sales!$C$5:$C$18,0),MATCH(UsagePerHour!AB$4,Sales!$D$3:$ABF$3,0))/AB$2*INDEX(Usage!$D$5:$ABF$11,MATCH(UsagePerHour!$B$100,Usage!$C$5:$C$11,0),MATCH(UsagePerHour!AB$4,Usage!$D$3:$ABF$3,0)),"")</f>
        <v>7.8207128734035161</v>
      </c>
      <c r="AC110" s="6">
        <f>IFERROR(INDEX(Sales!$D$5:$ABF$18,MATCH(UsagePerHour!$B110,Sales!$C$5:$C$18,0),MATCH(UsagePerHour!AC$4,Sales!$D$3:$ABF$3,0))/AC$2*INDEX(Usage!$D$5:$ABF$11,MATCH(UsagePerHour!$B$100,Usage!$C$5:$C$11,0),MATCH(UsagePerHour!AC$4,Usage!$D$3:$ABF$3,0)),"")</f>
        <v>38.908755395920515</v>
      </c>
      <c r="AD110" s="6">
        <f>IFERROR(INDEX(Sales!$D$5:$ABF$18,MATCH(UsagePerHour!$B110,Sales!$C$5:$C$18,0),MATCH(UsagePerHour!AD$4,Sales!$D$3:$ABF$3,0))/AD$2*INDEX(Usage!$D$5:$ABF$11,MATCH(UsagePerHour!$B$100,Usage!$C$5:$C$11,0),MATCH(UsagePerHour!AD$4,Usage!$D$3:$ABF$3,0)),"")</f>
        <v>10.092709322450519</v>
      </c>
      <c r="AE110" s="6">
        <f>IFERROR(INDEX(Sales!$D$5:$ABF$18,MATCH(UsagePerHour!$B110,Sales!$C$5:$C$18,0),MATCH(UsagePerHour!AE$4,Sales!$D$3:$ABF$3,0))/AE$2*INDEX(Usage!$D$5:$ABF$11,MATCH(UsagePerHour!$B$100,Usage!$C$5:$C$11,0),MATCH(UsagePerHour!AE$4,Usage!$D$3:$ABF$3,0)),"")</f>
        <v>12.931564045097703</v>
      </c>
      <c r="AF110" s="6">
        <f>IFERROR(INDEX(Sales!$D$5:$ABF$18,MATCH(UsagePerHour!$B110,Sales!$C$5:$C$18,0),MATCH(UsagePerHour!AF$4,Sales!$D$3:$ABF$3,0))/AF$2*INDEX(Usage!$D$5:$ABF$11,MATCH(UsagePerHour!$B$100,Usage!$C$5:$C$11,0),MATCH(UsagePerHour!AF$4,Usage!$D$3:$ABF$3,0)),"")</f>
        <v>8.303092695844418</v>
      </c>
      <c r="AG110" s="6">
        <f>IFERROR(INDEX(Sales!$D$5:$ABF$18,MATCH(UsagePerHour!$B110,Sales!$C$5:$C$18,0),MATCH(UsagePerHour!AG$4,Sales!$D$3:$ABF$3,0))/AG$2*INDEX(Usage!$D$5:$ABF$11,MATCH(UsagePerHour!$B$100,Usage!$C$5:$C$11,0),MATCH(UsagePerHour!AG$4,Usage!$D$3:$ABF$3,0)),"")</f>
        <v>3.6987145708582836</v>
      </c>
      <c r="AH110" s="6">
        <f>IFERROR(INDEX(Sales!$D$5:$ABF$18,MATCH(UsagePerHour!$B110,Sales!$C$5:$C$18,0),MATCH(UsagePerHour!AH$4,Sales!$D$3:$ABF$3,0))/AH$2*INDEX(Usage!$D$5:$ABF$11,MATCH(UsagePerHour!$B$100,Usage!$C$5:$C$11,0),MATCH(UsagePerHour!AH$4,Usage!$D$3:$ABF$3,0)),"")</f>
        <v>11.39117861128633</v>
      </c>
      <c r="AI110" s="6">
        <f>IFERROR(INDEX(Sales!$D$5:$ABF$18,MATCH(UsagePerHour!$B110,Sales!$C$5:$C$18,0),MATCH(UsagePerHour!AI$4,Sales!$D$3:$ABF$3,0))/AI$2*INDEX(Usage!$D$5:$ABF$11,MATCH(UsagePerHour!$B$100,Usage!$C$5:$C$11,0),MATCH(UsagePerHour!AI$4,Usage!$D$3:$ABF$3,0)),"")</f>
        <v>7.8207128734035161</v>
      </c>
      <c r="AJ110" s="6">
        <f>IFERROR(INDEX(Sales!$D$5:$ABF$18,MATCH(UsagePerHour!$B110,Sales!$C$5:$C$18,0),MATCH(UsagePerHour!AJ$4,Sales!$D$3:$ABF$3,0))/AJ$2*INDEX(Usage!$D$5:$ABF$11,MATCH(UsagePerHour!$B$100,Usage!$C$5:$C$11,0),MATCH(UsagePerHour!AJ$4,Usage!$D$3:$ABF$3,0)),"")</f>
        <v>38.908755395920515</v>
      </c>
      <c r="AK110" s="6">
        <f>IFERROR(INDEX(Sales!$D$5:$ABF$18,MATCH(UsagePerHour!$B110,Sales!$C$5:$C$18,0),MATCH(UsagePerHour!AK$4,Sales!$D$3:$ABF$3,0))/AK$2*INDEX(Usage!$D$5:$ABF$11,MATCH(UsagePerHour!$B$100,Usage!$C$5:$C$11,0),MATCH(UsagePerHour!AK$4,Usage!$D$3:$ABF$3,0)),"")</f>
        <v>10.092709322450519</v>
      </c>
      <c r="AL110" s="6">
        <f>IFERROR(INDEX(Sales!$D$5:$ABF$18,MATCH(UsagePerHour!$B110,Sales!$C$5:$C$18,0),MATCH(UsagePerHour!AL$4,Sales!$D$3:$ABF$3,0))/AL$2*INDEX(Usage!$D$5:$ABF$11,MATCH(UsagePerHour!$B$100,Usage!$C$5:$C$11,0),MATCH(UsagePerHour!AL$4,Usage!$D$3:$ABF$3,0)),"")</f>
        <v>12.931564045097703</v>
      </c>
      <c r="AM110" s="6">
        <f>IFERROR(INDEX(Sales!$D$5:$ABF$18,MATCH(UsagePerHour!$B110,Sales!$C$5:$C$18,0),MATCH(UsagePerHour!AM$4,Sales!$D$3:$ABF$3,0))/AM$2*INDEX(Usage!$D$5:$ABF$11,MATCH(UsagePerHour!$B$100,Usage!$C$5:$C$11,0),MATCH(UsagePerHour!AM$4,Usage!$D$3:$ABF$3,0)),"")</f>
        <v>8.303092695844418</v>
      </c>
      <c r="AN110" s="6">
        <f>IFERROR(INDEX(Sales!$D$5:$ABF$18,MATCH(UsagePerHour!$B110,Sales!$C$5:$C$18,0),MATCH(UsagePerHour!AN$4,Sales!$D$3:$ABF$3,0))/AN$2*INDEX(Usage!$D$5:$ABF$11,MATCH(UsagePerHour!$B$100,Usage!$C$5:$C$11,0),MATCH(UsagePerHour!AN$4,Usage!$D$3:$ABF$3,0)),"")</f>
        <v>3.6987145708582836</v>
      </c>
      <c r="AO110" s="6">
        <f>IFERROR(INDEX(Sales!$D$5:$ABF$18,MATCH(UsagePerHour!$B110,Sales!$C$5:$C$18,0),MATCH(UsagePerHour!AO$4,Sales!$D$3:$ABF$3,0))/AO$2*INDEX(Usage!$D$5:$ABF$11,MATCH(UsagePerHour!$B$100,Usage!$C$5:$C$11,0),MATCH(UsagePerHour!AO$4,Usage!$D$3:$ABF$3,0)),"")</f>
        <v>11.39117861128633</v>
      </c>
      <c r="AP110" s="6">
        <f>IFERROR(INDEX(Sales!$D$5:$ABF$18,MATCH(UsagePerHour!$B110,Sales!$C$5:$C$18,0),MATCH(UsagePerHour!AP$4,Sales!$D$3:$ABF$3,0))/AP$2*INDEX(Usage!$D$5:$ABF$11,MATCH(UsagePerHour!$B$100,Usage!$C$5:$C$11,0),MATCH(UsagePerHour!AP$4,Usage!$D$3:$ABF$3,0)),"")</f>
        <v>7.8207128734035161</v>
      </c>
      <c r="AQ110" s="6">
        <f>IFERROR(INDEX(Sales!$D$5:$ABF$18,MATCH(UsagePerHour!$B110,Sales!$C$5:$C$18,0),MATCH(UsagePerHour!AQ$4,Sales!$D$3:$ABF$3,0))/AQ$2*INDEX(Usage!$D$5:$ABF$11,MATCH(UsagePerHour!$B$100,Usage!$C$5:$C$11,0),MATCH(UsagePerHour!AQ$4,Usage!$D$3:$ABF$3,0)),"")</f>
        <v>38.908755395920515</v>
      </c>
      <c r="AR110" s="6">
        <f>IFERROR(INDEX(Sales!$D$5:$ABF$18,MATCH(UsagePerHour!$B110,Sales!$C$5:$C$18,0),MATCH(UsagePerHour!AR$4,Sales!$D$3:$ABF$3,0))/AR$2*INDEX(Usage!$D$5:$ABF$11,MATCH(UsagePerHour!$B$100,Usage!$C$5:$C$11,0),MATCH(UsagePerHour!AR$4,Usage!$D$3:$ABF$3,0)),"")</f>
        <v>10.092709322450519</v>
      </c>
      <c r="AS110" s="6">
        <f>IFERROR(INDEX(Sales!$D$5:$ABF$18,MATCH(UsagePerHour!$B110,Sales!$C$5:$C$18,0),MATCH(UsagePerHour!AS$4,Sales!$D$3:$ABF$3,0))/AS$2*INDEX(Usage!$D$5:$ABF$11,MATCH(UsagePerHour!$B$100,Usage!$C$5:$C$11,0),MATCH(UsagePerHour!AS$4,Usage!$D$3:$ABF$3,0)),"")</f>
        <v>12.931564045097703</v>
      </c>
      <c r="AT110" s="6">
        <f>IFERROR(INDEX(Sales!$D$5:$ABF$18,MATCH(UsagePerHour!$B110,Sales!$C$5:$C$18,0),MATCH(UsagePerHour!AT$4,Sales!$D$3:$ABF$3,0))/AT$2*INDEX(Usage!$D$5:$ABF$11,MATCH(UsagePerHour!$B$100,Usage!$C$5:$C$11,0),MATCH(UsagePerHour!AT$4,Usage!$D$3:$ABF$3,0)),"")</f>
        <v>8.303092695844418</v>
      </c>
      <c r="AU110" s="6">
        <f>IFERROR(INDEX(Sales!$D$5:$ABF$18,MATCH(UsagePerHour!$B110,Sales!$C$5:$C$18,0),MATCH(UsagePerHour!AU$4,Sales!$D$3:$ABF$3,0))/AU$2*INDEX(Usage!$D$5:$ABF$11,MATCH(UsagePerHour!$B$100,Usage!$C$5:$C$11,0),MATCH(UsagePerHour!AU$4,Usage!$D$3:$ABF$3,0)),"")</f>
        <v>3.6987145708582836</v>
      </c>
      <c r="AV110" s="6">
        <f>IFERROR(INDEX(Sales!$D$5:$ABF$18,MATCH(UsagePerHour!$B110,Sales!$C$5:$C$18,0),MATCH(UsagePerHour!AV$4,Sales!$D$3:$ABF$3,0))/AV$2*INDEX(Usage!$D$5:$ABF$11,MATCH(UsagePerHour!$B$100,Usage!$C$5:$C$11,0),MATCH(UsagePerHour!AV$4,Usage!$D$3:$ABF$3,0)),"")</f>
        <v>11.39117861128633</v>
      </c>
      <c r="AW110" s="6">
        <f>IFERROR(INDEX(Sales!$D$5:$ABF$18,MATCH(UsagePerHour!$B110,Sales!$C$5:$C$18,0),MATCH(UsagePerHour!AW$4,Sales!$D$3:$ABF$3,0))/AW$2*INDEX(Usage!$D$5:$ABF$11,MATCH(UsagePerHour!$B$100,Usage!$C$5:$C$11,0),MATCH(UsagePerHour!AW$4,Usage!$D$3:$ABF$3,0)),"")</f>
        <v>7.8207128734035161</v>
      </c>
      <c r="AX110" s="6">
        <f>IFERROR(INDEX(Sales!$D$5:$ABF$18,MATCH(UsagePerHour!$B110,Sales!$C$5:$C$18,0),MATCH(UsagePerHour!AX$4,Sales!$D$3:$ABF$3,0))/AX$2*INDEX(Usage!$D$5:$ABF$11,MATCH(UsagePerHour!$B$100,Usage!$C$5:$C$11,0),MATCH(UsagePerHour!AX$4,Usage!$D$3:$ABF$3,0)),"")</f>
        <v>38.908755395920515</v>
      </c>
      <c r="AY110" s="6">
        <f>IFERROR(INDEX(Sales!$D$5:$ABF$18,MATCH(UsagePerHour!$B110,Sales!$C$5:$C$18,0),MATCH(UsagePerHour!AY$4,Sales!$D$3:$ABF$3,0))/AY$2*INDEX(Usage!$D$5:$ABF$11,MATCH(UsagePerHour!$B$100,Usage!$C$5:$C$11,0),MATCH(UsagePerHour!AY$4,Usage!$D$3:$ABF$3,0)),"")</f>
        <v>10.092709322450519</v>
      </c>
      <c r="AZ110" s="6">
        <f>IFERROR(INDEX(Sales!$D$5:$ABF$18,MATCH(UsagePerHour!$B110,Sales!$C$5:$C$18,0),MATCH(UsagePerHour!AZ$4,Sales!$D$3:$ABF$3,0))/AZ$2*INDEX(Usage!$D$5:$ABF$11,MATCH(UsagePerHour!$B$100,Usage!$C$5:$C$11,0),MATCH(UsagePerHour!AZ$4,Usage!$D$3:$ABF$3,0)),"")</f>
        <v>12.931564045097703</v>
      </c>
      <c r="BA110" s="6">
        <f>IFERROR(INDEX(Sales!$D$5:$ABF$18,MATCH(UsagePerHour!$B110,Sales!$C$5:$C$18,0),MATCH(UsagePerHour!BA$4,Sales!$D$3:$ABF$3,0))/BA$2*INDEX(Usage!$D$5:$ABF$11,MATCH(UsagePerHour!$B$100,Usage!$C$5:$C$11,0),MATCH(UsagePerHour!BA$4,Usage!$D$3:$ABF$3,0)),"")</f>
        <v>8.303092695844418</v>
      </c>
      <c r="BB110" s="6">
        <f>IFERROR(INDEX(Sales!$D$5:$ABF$18,MATCH(UsagePerHour!$B110,Sales!$C$5:$C$18,0),MATCH(UsagePerHour!BB$4,Sales!$D$3:$ABF$3,0))/BB$2*INDEX(Usage!$D$5:$ABF$11,MATCH(UsagePerHour!$B$100,Usage!$C$5:$C$11,0),MATCH(UsagePerHour!BB$4,Usage!$D$3:$ABF$3,0)),"")</f>
        <v>3.6987145708582836</v>
      </c>
      <c r="BC110" s="6">
        <f>IFERROR(INDEX(Sales!$D$5:$ABF$18,MATCH(UsagePerHour!$B110,Sales!$C$5:$C$18,0),MATCH(UsagePerHour!BC$4,Sales!$D$3:$ABF$3,0))/BC$2*INDEX(Usage!$D$5:$ABF$11,MATCH(UsagePerHour!$B$100,Usage!$C$5:$C$11,0),MATCH(UsagePerHour!BC$4,Usage!$D$3:$ABF$3,0)),"")</f>
        <v>11.39117861128633</v>
      </c>
      <c r="BD110" s="6">
        <f>IFERROR(INDEX(Sales!$D$5:$ABF$18,MATCH(UsagePerHour!$B110,Sales!$C$5:$C$18,0),MATCH(UsagePerHour!BD$4,Sales!$D$3:$ABF$3,0))/BD$2*INDEX(Usage!$D$5:$ABF$11,MATCH(UsagePerHour!$B$100,Usage!$C$5:$C$11,0),MATCH(UsagePerHour!BD$4,Usage!$D$3:$ABF$3,0)),"")</f>
        <v>7.8207128734035161</v>
      </c>
      <c r="BE110" s="6">
        <f>IFERROR(INDEX(Sales!$D$5:$ABF$18,MATCH(UsagePerHour!$B110,Sales!$C$5:$C$18,0),MATCH(UsagePerHour!BE$4,Sales!$D$3:$ABF$3,0))/BE$2*INDEX(Usage!$D$5:$ABF$11,MATCH(UsagePerHour!$B$100,Usage!$C$5:$C$11,0),MATCH(UsagePerHour!BE$4,Usage!$D$3:$ABF$3,0)),"")</f>
        <v>38.908755395920515</v>
      </c>
      <c r="BF110" s="6">
        <f>IFERROR(INDEX(Sales!$D$5:$ABF$18,MATCH(UsagePerHour!$B110,Sales!$C$5:$C$18,0),MATCH(UsagePerHour!BF$4,Sales!$D$3:$ABF$3,0))/BF$2*INDEX(Usage!$D$5:$ABF$11,MATCH(UsagePerHour!$B$100,Usage!$C$5:$C$11,0),MATCH(UsagePerHour!BF$4,Usage!$D$3:$ABF$3,0)),"")</f>
        <v>10.092709322450519</v>
      </c>
      <c r="BG110" s="6">
        <f>IFERROR(INDEX(Sales!$D$5:$ABF$18,MATCH(UsagePerHour!$B110,Sales!$C$5:$C$18,0),MATCH(UsagePerHour!BG$4,Sales!$D$3:$ABF$3,0))/BG$2*INDEX(Usage!$D$5:$ABF$11,MATCH(UsagePerHour!$B$100,Usage!$C$5:$C$11,0),MATCH(UsagePerHour!BG$4,Usage!$D$3:$ABF$3,0)),"")</f>
        <v>12.931564045097703</v>
      </c>
      <c r="BH110" s="6">
        <f>IFERROR(INDEX(Sales!$D$5:$ABF$18,MATCH(UsagePerHour!$B110,Sales!$C$5:$C$18,0),MATCH(UsagePerHour!BH$4,Sales!$D$3:$ABF$3,0))/BH$2*INDEX(Usage!$D$5:$ABF$11,MATCH(UsagePerHour!$B$100,Usage!$C$5:$C$11,0),MATCH(UsagePerHour!BH$4,Usage!$D$3:$ABF$3,0)),"")</f>
        <v>8.303092695844418</v>
      </c>
      <c r="BI110" s="6">
        <f>IFERROR(INDEX(Sales!$D$5:$ABF$18,MATCH(UsagePerHour!$B110,Sales!$C$5:$C$18,0),MATCH(UsagePerHour!BI$4,Sales!$D$3:$ABF$3,0))/BI$2*INDEX(Usage!$D$5:$ABF$11,MATCH(UsagePerHour!$B$100,Usage!$C$5:$C$11,0),MATCH(UsagePerHour!BI$4,Usage!$D$3:$ABF$3,0)),"")</f>
        <v>3.6987145708582836</v>
      </c>
      <c r="BJ110" s="6">
        <f>IFERROR(INDEX(Sales!$D$5:$ABF$18,MATCH(UsagePerHour!$B110,Sales!$C$5:$C$18,0),MATCH(UsagePerHour!BJ$4,Sales!$D$3:$ABF$3,0))/BJ$2*INDEX(Usage!$D$5:$ABF$11,MATCH(UsagePerHour!$B$100,Usage!$C$5:$C$11,0),MATCH(UsagePerHour!BJ$4,Usage!$D$3:$ABF$3,0)),"")</f>
        <v>11.39117861128633</v>
      </c>
      <c r="BK110" s="6">
        <f>IFERROR(INDEX(Sales!$D$5:$ABF$18,MATCH(UsagePerHour!$B110,Sales!$C$5:$C$18,0),MATCH(UsagePerHour!BK$4,Sales!$D$3:$ABF$3,0))/BK$2*INDEX(Usage!$D$5:$ABF$11,MATCH(UsagePerHour!$B$100,Usage!$C$5:$C$11,0),MATCH(UsagePerHour!BK$4,Usage!$D$3:$ABF$3,0)),"")</f>
        <v>7.8207128734035161</v>
      </c>
      <c r="BL110" s="6">
        <f>IFERROR(INDEX(Sales!$D$5:$ABF$18,MATCH(UsagePerHour!$B110,Sales!$C$5:$C$18,0),MATCH(UsagePerHour!BL$4,Sales!$D$3:$ABF$3,0))/BL$2*INDEX(Usage!$D$5:$ABF$11,MATCH(UsagePerHour!$B$100,Usage!$C$5:$C$11,0),MATCH(UsagePerHour!BL$4,Usage!$D$3:$ABF$3,0)),"")</f>
        <v>38.908755395920515</v>
      </c>
      <c r="BM110" s="6">
        <f>IFERROR(INDEX(Sales!$D$5:$ABF$18,MATCH(UsagePerHour!$B110,Sales!$C$5:$C$18,0),MATCH(UsagePerHour!BM$4,Sales!$D$3:$ABF$3,0))/BM$2*INDEX(Usage!$D$5:$ABF$11,MATCH(UsagePerHour!$B$100,Usage!$C$5:$C$11,0),MATCH(UsagePerHour!BM$4,Usage!$D$3:$ABF$3,0)),"")</f>
        <v>10.092709322450519</v>
      </c>
      <c r="BN110" s="6">
        <f>IFERROR(INDEX(Sales!$D$5:$ABF$18,MATCH(UsagePerHour!$B110,Sales!$C$5:$C$18,0),MATCH(UsagePerHour!BN$4,Sales!$D$3:$ABF$3,0))/BN$2*INDEX(Usage!$D$5:$ABF$11,MATCH(UsagePerHour!$B$100,Usage!$C$5:$C$11,0),MATCH(UsagePerHour!BN$4,Usage!$D$3:$ABF$3,0)),"")</f>
        <v>12.931564045097703</v>
      </c>
      <c r="BO110" s="6">
        <f>IFERROR(INDEX(Sales!$D$5:$ABF$18,MATCH(UsagePerHour!$B110,Sales!$C$5:$C$18,0),MATCH(UsagePerHour!BO$4,Sales!$D$3:$ABF$3,0))/BO$2*INDEX(Usage!$D$5:$ABF$11,MATCH(UsagePerHour!$B$100,Usage!$C$5:$C$11,0),MATCH(UsagePerHour!BO$4,Usage!$D$3:$ABF$3,0)),"")</f>
        <v>8.303092695844418</v>
      </c>
      <c r="BP110" s="6">
        <f>IFERROR(INDEX(Sales!$D$5:$ABF$18,MATCH(UsagePerHour!$B110,Sales!$C$5:$C$18,0),MATCH(UsagePerHour!BP$4,Sales!$D$3:$ABF$3,0))/BP$2*INDEX(Usage!$D$5:$ABF$11,MATCH(UsagePerHour!$B$100,Usage!$C$5:$C$11,0),MATCH(UsagePerHour!BP$4,Usage!$D$3:$ABF$3,0)),"")</f>
        <v>3.6987145708582836</v>
      </c>
      <c r="BQ110" s="6">
        <f>IFERROR(INDEX(Sales!$D$5:$ABF$18,MATCH(UsagePerHour!$B110,Sales!$C$5:$C$18,0),MATCH(UsagePerHour!BQ$4,Sales!$D$3:$ABF$3,0))/BQ$2*INDEX(Usage!$D$5:$ABF$11,MATCH(UsagePerHour!$B$100,Usage!$C$5:$C$11,0),MATCH(UsagePerHour!BQ$4,Usage!$D$3:$ABF$3,0)),"")</f>
        <v>11.39117861128633</v>
      </c>
      <c r="BR110" s="6">
        <f>IFERROR(INDEX(Sales!$D$5:$ABF$18,MATCH(UsagePerHour!$B110,Sales!$C$5:$C$18,0),MATCH(UsagePerHour!BR$4,Sales!$D$3:$ABF$3,0))/BR$2*INDEX(Usage!$D$5:$ABF$11,MATCH(UsagePerHour!$B$100,Usage!$C$5:$C$11,0),MATCH(UsagePerHour!BR$4,Usage!$D$3:$ABF$3,0)),"")</f>
        <v>7.8207128734035161</v>
      </c>
      <c r="BS110" s="6">
        <f>IFERROR(INDEX(Sales!$D$5:$ABF$18,MATCH(UsagePerHour!$B110,Sales!$C$5:$C$18,0),MATCH(UsagePerHour!BS$4,Sales!$D$3:$ABF$3,0))/BS$2*INDEX(Usage!$D$5:$ABF$11,MATCH(UsagePerHour!$B$100,Usage!$C$5:$C$11,0),MATCH(UsagePerHour!BS$4,Usage!$D$3:$ABF$3,0)),"")</f>
        <v>38.908755395920515</v>
      </c>
      <c r="BT110" s="6">
        <f>IFERROR(INDEX(Sales!$D$5:$ABF$18,MATCH(UsagePerHour!$B110,Sales!$C$5:$C$18,0),MATCH(UsagePerHour!BT$4,Sales!$D$3:$ABF$3,0))/BT$2*INDEX(Usage!$D$5:$ABF$11,MATCH(UsagePerHour!$B$100,Usage!$C$5:$C$11,0),MATCH(UsagePerHour!BT$4,Usage!$D$3:$ABF$3,0)),"")</f>
        <v>10.092709322450519</v>
      </c>
      <c r="BU110" s="6">
        <f>IFERROR(INDEX(Sales!$D$5:$ABF$18,MATCH(UsagePerHour!$B110,Sales!$C$5:$C$18,0),MATCH(UsagePerHour!BU$4,Sales!$D$3:$ABF$3,0))/BU$2*INDEX(Usage!$D$5:$ABF$11,MATCH(UsagePerHour!$B$100,Usage!$C$5:$C$11,0),MATCH(UsagePerHour!BU$4,Usage!$D$3:$ABF$3,0)),"")</f>
        <v>12.931564045097703</v>
      </c>
      <c r="BV110" s="6">
        <f>IFERROR(INDEX(Sales!$D$5:$ABF$18,MATCH(UsagePerHour!$B110,Sales!$C$5:$C$18,0),MATCH(UsagePerHour!BV$4,Sales!$D$3:$ABF$3,0))/BV$2*INDEX(Usage!$D$5:$ABF$11,MATCH(UsagePerHour!$B$100,Usage!$C$5:$C$11,0),MATCH(UsagePerHour!BV$4,Usage!$D$3:$ABF$3,0)),"")</f>
        <v>8.303092695844418</v>
      </c>
      <c r="BW110" s="6">
        <f>IFERROR(INDEX(Sales!$D$5:$ABF$18,MATCH(UsagePerHour!$B110,Sales!$C$5:$C$18,0),MATCH(UsagePerHour!BW$4,Sales!$D$3:$ABF$3,0))/BW$2*INDEX(Usage!$D$5:$ABF$11,MATCH(UsagePerHour!$B$100,Usage!$C$5:$C$11,0),MATCH(UsagePerHour!BW$4,Usage!$D$3:$ABF$3,0)),"")</f>
        <v>3.6987145708582836</v>
      </c>
      <c r="BX110" s="6">
        <f>IFERROR(INDEX(Sales!$D$5:$ABF$18,MATCH(UsagePerHour!$B110,Sales!$C$5:$C$18,0),MATCH(UsagePerHour!BX$4,Sales!$D$3:$ABF$3,0))/BX$2*INDEX(Usage!$D$5:$ABF$11,MATCH(UsagePerHour!$B$100,Usage!$C$5:$C$11,0),MATCH(UsagePerHour!BX$4,Usage!$D$3:$ABF$3,0)),"")</f>
        <v>11.39117861128633</v>
      </c>
      <c r="BY110" s="6">
        <f>IFERROR(INDEX(Sales!$D$5:$ABF$18,MATCH(UsagePerHour!$B110,Sales!$C$5:$C$18,0),MATCH(UsagePerHour!BY$4,Sales!$D$3:$ABF$3,0))/BY$2*INDEX(Usage!$D$5:$ABF$11,MATCH(UsagePerHour!$B$100,Usage!$C$5:$C$11,0),MATCH(UsagePerHour!BY$4,Usage!$D$3:$ABF$3,0)),"")</f>
        <v>7.8207128734035161</v>
      </c>
      <c r="BZ110" s="6">
        <f>IFERROR(INDEX(Sales!$D$5:$ABF$18,MATCH(UsagePerHour!$B110,Sales!$C$5:$C$18,0),MATCH(UsagePerHour!BZ$4,Sales!$D$3:$ABF$3,0))/BZ$2*INDEX(Usage!$D$5:$ABF$11,MATCH(UsagePerHour!$B$100,Usage!$C$5:$C$11,0),MATCH(UsagePerHour!BZ$4,Usage!$D$3:$ABF$3,0)),"")</f>
        <v>38.908755395920515</v>
      </c>
      <c r="CA110" s="6">
        <f>IFERROR(INDEX(Sales!$D$5:$ABF$18,MATCH(UsagePerHour!$B110,Sales!$C$5:$C$18,0),MATCH(UsagePerHour!CA$4,Sales!$D$3:$ABF$3,0))/CA$2*INDEX(Usage!$D$5:$ABF$11,MATCH(UsagePerHour!$B$100,Usage!$C$5:$C$11,0),MATCH(UsagePerHour!CA$4,Usage!$D$3:$ABF$3,0)),"")</f>
        <v>10.092709322450519</v>
      </c>
      <c r="CB110" s="6">
        <f>IFERROR(INDEX(Sales!$D$5:$ABF$18,MATCH(UsagePerHour!$B110,Sales!$C$5:$C$18,0),MATCH(UsagePerHour!CB$4,Sales!$D$3:$ABF$3,0))/CB$2*INDEX(Usage!$D$5:$ABF$11,MATCH(UsagePerHour!$B$100,Usage!$C$5:$C$11,0),MATCH(UsagePerHour!CB$4,Usage!$D$3:$ABF$3,0)),"")</f>
        <v>12.931564045097703</v>
      </c>
      <c r="CC110" s="6">
        <f>IFERROR(INDEX(Sales!$D$5:$ABF$18,MATCH(UsagePerHour!$B110,Sales!$C$5:$C$18,0),MATCH(UsagePerHour!CC$4,Sales!$D$3:$ABF$3,0))/CC$2*INDEX(Usage!$D$5:$ABF$11,MATCH(UsagePerHour!$B$100,Usage!$C$5:$C$11,0),MATCH(UsagePerHour!CC$4,Usage!$D$3:$ABF$3,0)),"")</f>
        <v>8.303092695844418</v>
      </c>
      <c r="CD110" s="6">
        <f>IFERROR(INDEX(Sales!$D$5:$ABF$18,MATCH(UsagePerHour!$B110,Sales!$C$5:$C$18,0),MATCH(UsagePerHour!CD$4,Sales!$D$3:$ABF$3,0))/CD$2*INDEX(Usage!$D$5:$ABF$11,MATCH(UsagePerHour!$B$100,Usage!$C$5:$C$11,0),MATCH(UsagePerHour!CD$4,Usage!$D$3:$ABF$3,0)),"")</f>
        <v>3.6987145708582836</v>
      </c>
      <c r="CE110" s="6">
        <f>IFERROR(INDEX(Sales!$D$5:$ABF$18,MATCH(UsagePerHour!$B110,Sales!$C$5:$C$18,0),MATCH(UsagePerHour!CE$4,Sales!$D$3:$ABF$3,0))/CE$2*INDEX(Usage!$D$5:$ABF$11,MATCH(UsagePerHour!$B$100,Usage!$C$5:$C$11,0),MATCH(UsagePerHour!CE$4,Usage!$D$3:$ABF$3,0)),"")</f>
        <v>11.39117861128633</v>
      </c>
      <c r="CF110" s="6">
        <f>IFERROR(INDEX(Sales!$D$5:$ABF$18,MATCH(UsagePerHour!$B110,Sales!$C$5:$C$18,0),MATCH(UsagePerHour!CF$4,Sales!$D$3:$ABF$3,0))/CF$2*INDEX(Usage!$D$5:$ABF$11,MATCH(UsagePerHour!$B$100,Usage!$C$5:$C$11,0),MATCH(UsagePerHour!CF$4,Usage!$D$3:$ABF$3,0)),"")</f>
        <v>7.8207128734035161</v>
      </c>
      <c r="CG110" s="6">
        <f>IFERROR(INDEX(Sales!$D$5:$ABF$18,MATCH(UsagePerHour!$B110,Sales!$C$5:$C$18,0),MATCH(UsagePerHour!CG$4,Sales!$D$3:$ABF$3,0))/CG$2*INDEX(Usage!$D$5:$ABF$11,MATCH(UsagePerHour!$B$100,Usage!$C$5:$C$11,0),MATCH(UsagePerHour!CG$4,Usage!$D$3:$ABF$3,0)),"")</f>
        <v>38.908755395920515</v>
      </c>
      <c r="CH110" s="6">
        <f>IFERROR(INDEX(Sales!$D$5:$ABF$18,MATCH(UsagePerHour!$B110,Sales!$C$5:$C$18,0),MATCH(UsagePerHour!CH$4,Sales!$D$3:$ABF$3,0))/CH$2*INDEX(Usage!$D$5:$ABF$11,MATCH(UsagePerHour!$B$100,Usage!$C$5:$C$11,0),MATCH(UsagePerHour!CH$4,Usage!$D$3:$ABF$3,0)),"")</f>
        <v>10.092709322450519</v>
      </c>
      <c r="CI110" s="6">
        <f>IFERROR(INDEX(Sales!$D$5:$ABF$18,MATCH(UsagePerHour!$B110,Sales!$C$5:$C$18,0),MATCH(UsagePerHour!CI$4,Sales!$D$3:$ABF$3,0))/CI$2*INDEX(Usage!$D$5:$ABF$11,MATCH(UsagePerHour!$B$100,Usage!$C$5:$C$11,0),MATCH(UsagePerHour!CI$4,Usage!$D$3:$ABF$3,0)),"")</f>
        <v>12.931564045097703</v>
      </c>
      <c r="CJ110" s="6">
        <f>IFERROR(INDEX(Sales!$D$5:$ABF$18,MATCH(UsagePerHour!$B110,Sales!$C$5:$C$18,0),MATCH(UsagePerHour!CJ$4,Sales!$D$3:$ABF$3,0))/CJ$2*INDEX(Usage!$D$5:$ABF$11,MATCH(UsagePerHour!$B$100,Usage!$C$5:$C$11,0),MATCH(UsagePerHour!CJ$4,Usage!$D$3:$ABF$3,0)),"")</f>
        <v>8.303092695844418</v>
      </c>
      <c r="CK110" s="6">
        <f>IFERROR(INDEX(Sales!$D$5:$ABF$18,MATCH(UsagePerHour!$B110,Sales!$C$5:$C$18,0),MATCH(UsagePerHour!CK$4,Sales!$D$3:$ABF$3,0))/CK$2*INDEX(Usage!$D$5:$ABF$11,MATCH(UsagePerHour!$B$100,Usage!$C$5:$C$11,0),MATCH(UsagePerHour!CK$4,Usage!$D$3:$ABF$3,0)),"")</f>
        <v>3.6987145708582836</v>
      </c>
      <c r="CL110" s="6">
        <f>IFERROR(INDEX(Sales!$D$5:$ABF$18,MATCH(UsagePerHour!$B110,Sales!$C$5:$C$18,0),MATCH(UsagePerHour!CL$4,Sales!$D$3:$ABF$3,0))/CL$2*INDEX(Usage!$D$5:$ABF$11,MATCH(UsagePerHour!$B$100,Usage!$C$5:$C$11,0),MATCH(UsagePerHour!CL$4,Usage!$D$3:$ABF$3,0)),"")</f>
        <v>11.39117861128633</v>
      </c>
      <c r="CM110" s="6">
        <f>IFERROR(INDEX(Sales!$D$5:$ABF$18,MATCH(UsagePerHour!$B110,Sales!$C$5:$C$18,0),MATCH(UsagePerHour!CM$4,Sales!$D$3:$ABF$3,0))/CM$2*INDEX(Usage!$D$5:$ABF$11,MATCH(UsagePerHour!$B$100,Usage!$C$5:$C$11,0),MATCH(UsagePerHour!CM$4,Usage!$D$3:$ABF$3,0)),"")</f>
        <v>7.8207128734035161</v>
      </c>
      <c r="CN110" s="6">
        <f>IFERROR(INDEX(Sales!$D$5:$ABF$18,MATCH(UsagePerHour!$B110,Sales!$C$5:$C$18,0),MATCH(UsagePerHour!CN$4,Sales!$D$3:$ABF$3,0))/CN$2*INDEX(Usage!$D$5:$ABF$11,MATCH(UsagePerHour!$B$100,Usage!$C$5:$C$11,0),MATCH(UsagePerHour!CN$4,Usage!$D$3:$ABF$3,0)),"")</f>
        <v>38.908755395920515</v>
      </c>
      <c r="CO110" s="6">
        <f>IFERROR(INDEX(Sales!$D$5:$ABF$18,MATCH(UsagePerHour!$B110,Sales!$C$5:$C$18,0),MATCH(UsagePerHour!CO$4,Sales!$D$3:$ABF$3,0))/CO$2*INDEX(Usage!$D$5:$ABF$11,MATCH(UsagePerHour!$B$100,Usage!$C$5:$C$11,0),MATCH(UsagePerHour!CO$4,Usage!$D$3:$ABF$3,0)),"")</f>
        <v>10.092709322450519</v>
      </c>
      <c r="CP110" s="6">
        <f>IFERROR(INDEX(Sales!$D$5:$ABF$18,MATCH(UsagePerHour!$B110,Sales!$C$5:$C$18,0),MATCH(UsagePerHour!CP$4,Sales!$D$3:$ABF$3,0))/CP$2*INDEX(Usage!$D$5:$ABF$11,MATCH(UsagePerHour!$B$100,Usage!$C$5:$C$11,0),MATCH(UsagePerHour!CP$4,Usage!$D$3:$ABF$3,0)),"")</f>
        <v>12.931564045097703</v>
      </c>
      <c r="CQ110" s="6">
        <f>IFERROR(INDEX(Sales!$D$5:$ABF$18,MATCH(UsagePerHour!$B110,Sales!$C$5:$C$18,0),MATCH(UsagePerHour!CQ$4,Sales!$D$3:$ABF$3,0))/CQ$2*INDEX(Usage!$D$5:$ABF$11,MATCH(UsagePerHour!$B$100,Usage!$C$5:$C$11,0),MATCH(UsagePerHour!CQ$4,Usage!$D$3:$ABF$3,0)),"")</f>
        <v>8.303092695844418</v>
      </c>
      <c r="CR110" s="6">
        <f>IFERROR(INDEX(Sales!$D$5:$ABF$18,MATCH(UsagePerHour!$B110,Sales!$C$5:$C$18,0),MATCH(UsagePerHour!CR$4,Sales!$D$3:$ABF$3,0))/CR$2*INDEX(Usage!$D$5:$ABF$11,MATCH(UsagePerHour!$B$100,Usage!$C$5:$C$11,0),MATCH(UsagePerHour!CR$4,Usage!$D$3:$ABF$3,0)),"")</f>
        <v>3.6987145708582836</v>
      </c>
      <c r="CS110" s="6">
        <f>IFERROR(INDEX(Sales!$D$5:$ABF$18,MATCH(UsagePerHour!$B110,Sales!$C$5:$C$18,0),MATCH(UsagePerHour!CS$4,Sales!$D$3:$ABF$3,0))/CS$2*INDEX(Usage!$D$5:$ABF$11,MATCH(UsagePerHour!$B$100,Usage!$C$5:$C$11,0),MATCH(UsagePerHour!CS$4,Usage!$D$3:$ABF$3,0)),"")</f>
        <v>11.39117861128633</v>
      </c>
      <c r="CT110" s="6">
        <f>IFERROR(INDEX(Sales!$D$5:$ABF$18,MATCH(UsagePerHour!$B110,Sales!$C$5:$C$18,0),MATCH(UsagePerHour!CT$4,Sales!$D$3:$ABF$3,0))/CT$2*INDEX(Usage!$D$5:$ABF$11,MATCH(UsagePerHour!$B$100,Usage!$C$5:$C$11,0),MATCH(UsagePerHour!CT$4,Usage!$D$3:$ABF$3,0)),"")</f>
        <v>7.8207128734035161</v>
      </c>
      <c r="CU110" s="6">
        <f>IFERROR(INDEX(Sales!$D$5:$ABF$18,MATCH(UsagePerHour!$B110,Sales!$C$5:$C$18,0),MATCH(UsagePerHour!CU$4,Sales!$D$3:$ABF$3,0))/CU$2*INDEX(Usage!$D$5:$ABF$11,MATCH(UsagePerHour!$B$100,Usage!$C$5:$C$11,0),MATCH(UsagePerHour!CU$4,Usage!$D$3:$ABF$3,0)),"")</f>
        <v>38.908755395920515</v>
      </c>
      <c r="CV110" s="6">
        <f>IFERROR(INDEX(Sales!$D$5:$ABF$18,MATCH(UsagePerHour!$B110,Sales!$C$5:$C$18,0),MATCH(UsagePerHour!CV$4,Sales!$D$3:$ABF$3,0))/CV$2*INDEX(Usage!$D$5:$ABF$11,MATCH(UsagePerHour!$B$100,Usage!$C$5:$C$11,0),MATCH(UsagePerHour!CV$4,Usage!$D$3:$ABF$3,0)),"")</f>
        <v>10.092709322450519</v>
      </c>
      <c r="CW110" s="6">
        <f>IFERROR(INDEX(Sales!$D$5:$ABF$18,MATCH(UsagePerHour!$B110,Sales!$C$5:$C$18,0),MATCH(UsagePerHour!CW$4,Sales!$D$3:$ABF$3,0))/CW$2*INDEX(Usage!$D$5:$ABF$11,MATCH(UsagePerHour!$B$100,Usage!$C$5:$C$11,0),MATCH(UsagePerHour!CW$4,Usage!$D$3:$ABF$3,0)),"")</f>
        <v>12.931564045097703</v>
      </c>
      <c r="CX110" s="6">
        <f>IFERROR(INDEX(Sales!$D$5:$ABF$18,MATCH(UsagePerHour!$B110,Sales!$C$5:$C$18,0),MATCH(UsagePerHour!CX$4,Sales!$D$3:$ABF$3,0))/CX$2*INDEX(Usage!$D$5:$ABF$11,MATCH(UsagePerHour!$B$100,Usage!$C$5:$C$11,0),MATCH(UsagePerHour!CX$4,Usage!$D$3:$ABF$3,0)),"")</f>
        <v>8.303092695844418</v>
      </c>
      <c r="CY110" s="6">
        <f>IFERROR(INDEX(Sales!$D$5:$ABF$18,MATCH(UsagePerHour!$B110,Sales!$C$5:$C$18,0),MATCH(UsagePerHour!CY$4,Sales!$D$3:$ABF$3,0))/CY$2*INDEX(Usage!$D$5:$ABF$11,MATCH(UsagePerHour!$B$100,Usage!$C$5:$C$11,0),MATCH(UsagePerHour!CY$4,Usage!$D$3:$ABF$3,0)),"")</f>
        <v>3.6987145708582836</v>
      </c>
      <c r="CZ110" s="6">
        <f>IFERROR(INDEX(Sales!$D$5:$ABF$18,MATCH(UsagePerHour!$B110,Sales!$C$5:$C$18,0),MATCH(UsagePerHour!CZ$4,Sales!$D$3:$ABF$3,0))/CZ$2*INDEX(Usage!$D$5:$ABF$11,MATCH(UsagePerHour!$B$100,Usage!$C$5:$C$11,0),MATCH(UsagePerHour!CZ$4,Usage!$D$3:$ABF$3,0)),"")</f>
        <v>11.39117861128633</v>
      </c>
      <c r="DA110" s="6">
        <f>IFERROR(INDEX(Sales!$D$5:$ABF$18,MATCH(UsagePerHour!$B110,Sales!$C$5:$C$18,0),MATCH(UsagePerHour!DA$4,Sales!$D$3:$ABF$3,0))/DA$2*INDEX(Usage!$D$5:$ABF$11,MATCH(UsagePerHour!$B$100,Usage!$C$5:$C$11,0),MATCH(UsagePerHour!DA$4,Usage!$D$3:$ABF$3,0)),"")</f>
        <v>9.3623712574850302</v>
      </c>
      <c r="DB110" s="6">
        <f>IFERROR(INDEX(Sales!$D$5:$ABF$18,MATCH(UsagePerHour!$B110,Sales!$C$5:$C$18,0),MATCH(UsagePerHour!DB$4,Sales!$D$3:$ABF$3,0))/DB$2*INDEX(Usage!$D$5:$ABF$11,MATCH(UsagePerHour!$B$100,Usage!$C$5:$C$11,0),MATCH(UsagePerHour!DB$4,Usage!$D$3:$ABF$3,0)),"")</f>
        <v>43.479271274762965</v>
      </c>
      <c r="DC110" s="6">
        <f>IFERROR(INDEX(Sales!$D$5:$ABF$18,MATCH(UsagePerHour!$B110,Sales!$C$5:$C$18,0),MATCH(UsagePerHour!DC$4,Sales!$D$3:$ABF$3,0))/DC$2*INDEX(Usage!$D$5:$ABF$11,MATCH(UsagePerHour!$B$100,Usage!$C$5:$C$11,0),MATCH(UsagePerHour!DC$4,Usage!$D$3:$ABF$3,0)),"")</f>
        <v>10.618160995277766</v>
      </c>
      <c r="DD110" s="6">
        <f>IFERROR(INDEX(Sales!$D$5:$ABF$18,MATCH(UsagePerHour!$B110,Sales!$C$5:$C$18,0),MATCH(UsagePerHour!DD$4,Sales!$D$3:$ABF$3,0))/DD$2*INDEX(Usage!$D$5:$ABF$11,MATCH(UsagePerHour!$B$100,Usage!$C$5:$C$11,0),MATCH(UsagePerHour!DD$4,Usage!$D$3:$ABF$3,0)),"")</f>
        <v>9.8278255274164632</v>
      </c>
      <c r="DE110" s="6">
        <f>IFERROR(INDEX(Sales!$D$5:$ABF$18,MATCH(UsagePerHour!$B110,Sales!$C$5:$C$18,0),MATCH(UsagePerHour!DE$4,Sales!$D$3:$ABF$3,0))/DE$2*INDEX(Usage!$D$5:$ABF$11,MATCH(UsagePerHour!$B$100,Usage!$C$5:$C$11,0),MATCH(UsagePerHour!DE$4,Usage!$D$3:$ABF$3,0)),"")</f>
        <v>7.9943593074740829</v>
      </c>
      <c r="DF110" s="6">
        <f>IFERROR(INDEX(Sales!$D$5:$ABF$18,MATCH(UsagePerHour!$B110,Sales!$C$5:$C$18,0),MATCH(UsagePerHour!DF$4,Sales!$D$3:$ABF$3,0))/DF$2*INDEX(Usage!$D$5:$ABF$11,MATCH(UsagePerHour!$B$100,Usage!$C$5:$C$11,0),MATCH(UsagePerHour!DF$4,Usage!$D$3:$ABF$3,0)),"")</f>
        <v>7.4305821461108836</v>
      </c>
      <c r="DG110" s="6">
        <f>IFERROR(INDEX(Sales!$D$5:$ABF$18,MATCH(UsagePerHour!$B110,Sales!$C$5:$C$18,0),MATCH(UsagePerHour!DG$4,Sales!$D$3:$ABF$3,0))/DG$2*INDEX(Usage!$D$5:$ABF$11,MATCH(UsagePerHour!$B$100,Usage!$C$5:$C$11,0),MATCH(UsagePerHour!DG$4,Usage!$D$3:$ABF$3,0)),"")</f>
        <v>5.0315568478452724</v>
      </c>
      <c r="DH110" s="6">
        <f>IFERROR(INDEX(Sales!$D$5:$ABF$18,MATCH(UsagePerHour!$B110,Sales!$C$5:$C$18,0),MATCH(UsagePerHour!DH$4,Sales!$D$3:$ABF$3,0))/DH$2*INDEX(Usage!$D$5:$ABF$11,MATCH(UsagePerHour!$B$100,Usage!$C$5:$C$11,0),MATCH(UsagePerHour!DH$4,Usage!$D$3:$ABF$3,0)),"")</f>
        <v>7.4245726226036712</v>
      </c>
      <c r="DI110" s="6">
        <f>IFERROR(INDEX(Sales!$D$5:$ABF$18,MATCH(UsagePerHour!$B110,Sales!$C$5:$C$18,0),MATCH(UsagePerHour!DI$4,Sales!$D$3:$ABF$3,0))/DI$2*INDEX(Usage!$D$5:$ABF$11,MATCH(UsagePerHour!$B$100,Usage!$C$5:$C$11,0),MATCH(UsagePerHour!DI$4,Usage!$D$3:$ABF$3,0)),"")</f>
        <v>19.590076341412136</v>
      </c>
      <c r="DJ110" s="6">
        <f>IFERROR(INDEX(Sales!$D$5:$ABF$18,MATCH(UsagePerHour!$B110,Sales!$C$5:$C$18,0),MATCH(UsagePerHour!DJ$4,Sales!$D$3:$ABF$3,0))/DJ$2*INDEX(Usage!$D$5:$ABF$11,MATCH(UsagePerHour!$B$100,Usage!$C$5:$C$11,0),MATCH(UsagePerHour!DJ$4,Usage!$D$3:$ABF$3,0)),"")</f>
        <v>10.430668358441592</v>
      </c>
      <c r="DK110" s="6">
        <f>IFERROR(INDEX(Sales!$D$5:$ABF$18,MATCH(UsagePerHour!$B110,Sales!$C$5:$C$18,0),MATCH(UsagePerHour!DK$4,Sales!$D$3:$ABF$3,0))/DK$2*INDEX(Usage!$D$5:$ABF$11,MATCH(UsagePerHour!$B$100,Usage!$C$5:$C$11,0),MATCH(UsagePerHour!DK$4,Usage!$D$3:$ABF$3,0)),"")</f>
        <v>4.3937306920107657</v>
      </c>
      <c r="DL110" s="6">
        <f>IFERROR(INDEX(Sales!$D$5:$ABF$18,MATCH(UsagePerHour!$B110,Sales!$C$5:$C$18,0),MATCH(UsagePerHour!DL$4,Sales!$D$3:$ABF$3,0))/DL$2*INDEX(Usage!$D$5:$ABF$11,MATCH(UsagePerHour!$B$100,Usage!$C$5:$C$11,0),MATCH(UsagePerHour!DL$4,Usage!$D$3:$ABF$3,0)),"")</f>
        <v>13.477842062961303</v>
      </c>
      <c r="DM110" s="6">
        <f>IFERROR(INDEX(Sales!$D$5:$ABF$18,MATCH(UsagePerHour!$B110,Sales!$C$5:$C$18,0),MATCH(UsagePerHour!DM$4,Sales!$D$3:$ABF$3,0))/DM$2*INDEX(Usage!$D$5:$ABF$11,MATCH(UsagePerHour!$B$100,Usage!$C$5:$C$11,0),MATCH(UsagePerHour!DM$4,Usage!$D$3:$ABF$3,0)),"")</f>
        <v>5.3995433789954337</v>
      </c>
      <c r="DN110" s="6">
        <f>IFERROR(INDEX(Sales!$D$5:$ABF$18,MATCH(UsagePerHour!$B110,Sales!$C$5:$C$18,0),MATCH(UsagePerHour!DN$4,Sales!$D$3:$ABF$3,0))/DN$2*INDEX(Usage!$D$5:$ABF$11,MATCH(UsagePerHour!$B$100,Usage!$C$5:$C$11,0),MATCH(UsagePerHour!DN$4,Usage!$D$3:$ABF$3,0)),"")</f>
        <v>7.4922657665329879</v>
      </c>
      <c r="DO110" s="6">
        <f>IFERROR(INDEX(Sales!$D$5:$ABF$18,MATCH(UsagePerHour!$B110,Sales!$C$5:$C$18,0),MATCH(UsagePerHour!DO$4,Sales!$D$3:$ABF$3,0))/DO$2*INDEX(Usage!$D$5:$ABF$11,MATCH(UsagePerHour!$B$100,Usage!$C$5:$C$11,0),MATCH(UsagePerHour!DO$4,Usage!$D$3:$ABF$3,0)),"")</f>
        <v>5.4758150070246865</v>
      </c>
      <c r="DP110" s="6">
        <f>IFERROR(INDEX(Sales!$D$5:$ABF$18,MATCH(UsagePerHour!$B110,Sales!$C$5:$C$18,0),MATCH(UsagePerHour!DP$4,Sales!$D$3:$ABF$3,0))/DP$2*INDEX(Usage!$D$5:$ABF$11,MATCH(UsagePerHour!$B$100,Usage!$C$5:$C$11,0),MATCH(UsagePerHour!DP$4,Usage!$D$3:$ABF$3,0)),"")</f>
        <v>18.380387200400236</v>
      </c>
      <c r="DQ110" s="6">
        <f>IFERROR(INDEX(Sales!$D$5:$ABF$18,MATCH(UsagePerHour!$B110,Sales!$C$5:$C$18,0),MATCH(UsagePerHour!DQ$4,Sales!$D$3:$ABF$3,0))/DQ$2*INDEX(Usage!$D$5:$ABF$11,MATCH(UsagePerHour!$B$100,Usage!$C$5:$C$11,0),MATCH(UsagePerHour!DQ$4,Usage!$D$3:$ABF$3,0)),"")</f>
        <v>13.99247474302318</v>
      </c>
      <c r="DR110" s="6">
        <f>IFERROR(INDEX(Sales!$D$5:$ABF$18,MATCH(UsagePerHour!$B110,Sales!$C$5:$C$18,0),MATCH(UsagePerHour!DR$4,Sales!$D$3:$ABF$3,0))/DR$2*INDEX(Usage!$D$5:$ABF$11,MATCH(UsagePerHour!$B$100,Usage!$C$5:$C$11,0),MATCH(UsagePerHour!DR$4,Usage!$D$3:$ABF$3,0)),"")</f>
        <v>4.7273368907169324</v>
      </c>
      <c r="DS110" s="6">
        <f>IFERROR(INDEX(Sales!$D$5:$ABF$18,MATCH(UsagePerHour!$B110,Sales!$C$5:$C$18,0),MATCH(UsagePerHour!DS$4,Sales!$D$3:$ABF$3,0))/DS$2*INDEX(Usage!$D$5:$ABF$11,MATCH(UsagePerHour!$B$100,Usage!$C$5:$C$11,0),MATCH(UsagePerHour!DS$4,Usage!$D$3:$ABF$3,0)),"")</f>
        <v>8.8604753881136613</v>
      </c>
      <c r="DT110" s="6">
        <f>IFERROR(INDEX(Sales!$D$5:$ABF$18,MATCH(UsagePerHour!$B110,Sales!$C$5:$C$18,0),MATCH(UsagePerHour!DT$4,Sales!$D$3:$ABF$3,0))/DT$2*INDEX(Usage!$D$5:$ABF$11,MATCH(UsagePerHour!$B$100,Usage!$C$5:$C$11,0),MATCH(UsagePerHour!DT$4,Usage!$D$3:$ABF$3,0)),"")</f>
        <v>14.731274557956777</v>
      </c>
      <c r="DU110" s="6">
        <f>IFERROR(INDEX(Sales!$D$5:$ABF$18,MATCH(UsagePerHour!$B110,Sales!$C$5:$C$18,0),MATCH(UsagePerHour!DU$4,Sales!$D$3:$ABF$3,0))/DU$2*INDEX(Usage!$D$5:$ABF$11,MATCH(UsagePerHour!$B$100,Usage!$C$5:$C$11,0),MATCH(UsagePerHour!DU$4,Usage!$D$3:$ABF$3,0)),"")</f>
        <v>6.8622680562111915</v>
      </c>
      <c r="DV110" s="6">
        <f>IFERROR(INDEX(Sales!$D$5:$ABF$18,MATCH(UsagePerHour!$B110,Sales!$C$5:$C$18,0),MATCH(UsagePerHour!DV$4,Sales!$D$3:$ABF$3,0))/DV$2*INDEX(Usage!$D$5:$ABF$11,MATCH(UsagePerHour!$B$100,Usage!$C$5:$C$11,0),MATCH(UsagePerHour!DV$4,Usage!$D$3:$ABF$3,0)),"")</f>
        <v>7.0711111111111116</v>
      </c>
      <c r="DW110" s="6">
        <f>IFERROR(INDEX(Sales!$D$5:$ABF$18,MATCH(UsagePerHour!$B110,Sales!$C$5:$C$18,0),MATCH(UsagePerHour!DW$4,Sales!$D$3:$ABF$3,0))/DW$2*INDEX(Usage!$D$5:$ABF$11,MATCH(UsagePerHour!$B$100,Usage!$C$5:$C$11,0),MATCH(UsagePerHour!DW$4,Usage!$D$3:$ABF$3,0)),"")</f>
        <v>31.248308954088102</v>
      </c>
      <c r="DX110" s="6">
        <f>IFERROR(INDEX(Sales!$D$5:$ABF$18,MATCH(UsagePerHour!$B110,Sales!$C$5:$C$18,0),MATCH(UsagePerHour!DX$4,Sales!$D$3:$ABF$3,0))/DX$2*INDEX(Usage!$D$5:$ABF$11,MATCH(UsagePerHour!$B$100,Usage!$C$5:$C$11,0),MATCH(UsagePerHour!DX$4,Usage!$D$3:$ABF$3,0)),"")</f>
        <v>6.6961117092931746</v>
      </c>
      <c r="DY110" s="6">
        <f>IFERROR(INDEX(Sales!$D$5:$ABF$18,MATCH(UsagePerHour!$B110,Sales!$C$5:$C$18,0),MATCH(UsagePerHour!DY$4,Sales!$D$3:$ABF$3,0))/DY$2*INDEX(Usage!$D$5:$ABF$11,MATCH(UsagePerHour!$B$100,Usage!$C$5:$C$11,0),MATCH(UsagePerHour!DY$4,Usage!$D$3:$ABF$3,0)),"")</f>
        <v>8.1476438441864314</v>
      </c>
      <c r="DZ110" s="6">
        <f>IFERROR(INDEX(Sales!$D$5:$ABF$18,MATCH(UsagePerHour!$B110,Sales!$C$5:$C$18,0),MATCH(UsagePerHour!DZ$4,Sales!$D$3:$ABF$3,0))/DZ$2*INDEX(Usage!$D$5:$ABF$11,MATCH(UsagePerHour!$B$100,Usage!$C$5:$C$11,0),MATCH(UsagePerHour!DZ$4,Usage!$D$3:$ABF$3,0)),"")</f>
        <v>11.683220194653503</v>
      </c>
      <c r="EA110" s="6">
        <f>IFERROR(INDEX(Sales!$D$5:$ABF$18,MATCH(UsagePerHour!$B110,Sales!$C$5:$C$18,0),MATCH(UsagePerHour!EA$4,Sales!$D$3:$ABF$3,0))/EA$2*INDEX(Usage!$D$5:$ABF$11,MATCH(UsagePerHour!$B$100,Usage!$C$5:$C$11,0),MATCH(UsagePerHour!EA$4,Usage!$D$3:$ABF$3,0)),"")</f>
        <v>11.70901243002014</v>
      </c>
      <c r="EB110" s="6">
        <f>IFERROR(INDEX(Sales!$D$5:$ABF$18,MATCH(UsagePerHour!$B110,Sales!$C$5:$C$18,0),MATCH(UsagePerHour!EB$4,Sales!$D$3:$ABF$3,0))/EB$2*INDEX(Usage!$D$5:$ABF$11,MATCH(UsagePerHour!$B$100,Usage!$C$5:$C$11,0),MATCH(UsagePerHour!EB$4,Usage!$D$3:$ABF$3,0)),"")</f>
        <v>7.5033699893579282</v>
      </c>
      <c r="EC110" s="6">
        <f>IFERROR(INDEX(Sales!$D$5:$ABF$18,MATCH(UsagePerHour!$B110,Sales!$C$5:$C$18,0),MATCH(UsagePerHour!EC$4,Sales!$D$3:$ABF$3,0))/EC$2*INDEX(Usage!$D$5:$ABF$11,MATCH(UsagePerHour!$B$100,Usage!$C$5:$C$11,0),MATCH(UsagePerHour!EC$4,Usage!$D$3:$ABF$3,0)),"")</f>
        <v>3.991102544225384</v>
      </c>
      <c r="ED110" s="6">
        <f>IFERROR(INDEX(Sales!$D$5:$ABF$18,MATCH(UsagePerHour!$B110,Sales!$C$5:$C$18,0),MATCH(UsagePerHour!ED$4,Sales!$D$3:$ABF$3,0))/ED$2*INDEX(Usage!$D$5:$ABF$11,MATCH(UsagePerHour!$B$100,Usage!$C$5:$C$11,0),MATCH(UsagePerHour!ED$4,Usage!$D$3:$ABF$3,0)),"")</f>
        <v>6.4447886217878807</v>
      </c>
      <c r="EE110" s="6">
        <f>IFERROR(INDEX(Sales!$D$5:$ABF$18,MATCH(UsagePerHour!$B110,Sales!$C$5:$C$18,0),MATCH(UsagePerHour!EE$4,Sales!$D$3:$ABF$3,0))/EE$2*INDEX(Usage!$D$5:$ABF$11,MATCH(UsagePerHour!$B$100,Usage!$C$5:$C$11,0),MATCH(UsagePerHour!EE$4,Usage!$D$3:$ABF$3,0)),"")</f>
        <v>10.679679871425302</v>
      </c>
      <c r="EF110" s="6">
        <f>IFERROR(INDEX(Sales!$D$5:$ABF$18,MATCH(UsagePerHour!$B110,Sales!$C$5:$C$18,0),MATCH(UsagePerHour!EF$4,Sales!$D$3:$ABF$3,0))/EF$2*INDEX(Usage!$D$5:$ABF$11,MATCH(UsagePerHour!$B$100,Usage!$C$5:$C$11,0),MATCH(UsagePerHour!EF$4,Usage!$D$3:$ABF$3,0)),"")</f>
        <v>6.3976825028968713</v>
      </c>
      <c r="EG110" s="6">
        <f>IFERROR(INDEX(Sales!$D$5:$ABF$18,MATCH(UsagePerHour!$B110,Sales!$C$5:$C$18,0),MATCH(UsagePerHour!EG$4,Sales!$D$3:$ABF$3,0))/EG$2*INDEX(Usage!$D$5:$ABF$11,MATCH(UsagePerHour!$B$100,Usage!$C$5:$C$11,0),MATCH(UsagePerHour!EG$4,Usage!$D$3:$ABF$3,0)),"")</f>
        <v>12.717771019512258</v>
      </c>
      <c r="EH110" s="6">
        <f>IFERROR(INDEX(Sales!$D$5:$ABF$18,MATCH(UsagePerHour!$B110,Sales!$C$5:$C$18,0),MATCH(UsagePerHour!EH$4,Sales!$D$3:$ABF$3,0))/EH$2*INDEX(Usage!$D$5:$ABF$11,MATCH(UsagePerHour!$B$100,Usage!$C$5:$C$11,0),MATCH(UsagePerHour!EH$4,Usage!$D$3:$ABF$3,0)),"")</f>
        <v>5.5915599713202901</v>
      </c>
      <c r="EI110" s="6">
        <f>IFERROR(INDEX(Sales!$D$5:$ABF$18,MATCH(UsagePerHour!$B110,Sales!$C$5:$C$18,0),MATCH(UsagePerHour!EI$4,Sales!$D$3:$ABF$3,0))/EI$2*INDEX(Usage!$D$5:$ABF$11,MATCH(UsagePerHour!$B$100,Usage!$C$5:$C$11,0),MATCH(UsagePerHour!EI$4,Usage!$D$3:$ABF$3,0)),"")</f>
        <v>14.0702634880803</v>
      </c>
      <c r="EJ110" s="6">
        <f>IFERROR(INDEX(Sales!$D$5:$ABF$18,MATCH(UsagePerHour!$B110,Sales!$C$5:$C$18,0),MATCH(UsagePerHour!EJ$4,Sales!$D$3:$ABF$3,0))/EJ$2*INDEX(Usage!$D$5:$ABF$11,MATCH(UsagePerHour!$B$100,Usage!$C$5:$C$11,0),MATCH(UsagePerHour!EJ$4,Usage!$D$3:$ABF$3,0)),"")</f>
        <v>7.2775523305133323</v>
      </c>
      <c r="EK110" s="6">
        <f>IFERROR(INDEX(Sales!$D$5:$ABF$18,MATCH(UsagePerHour!$B110,Sales!$C$5:$C$18,0),MATCH(UsagePerHour!EK$4,Sales!$D$3:$ABF$3,0))/EK$2*INDEX(Usage!$D$5:$ABF$11,MATCH(UsagePerHour!$B$100,Usage!$C$5:$C$11,0),MATCH(UsagePerHour!EK$4,Usage!$D$3:$ABF$3,0)),"")</f>
        <v>34.174454518754324</v>
      </c>
      <c r="EL110" s="6">
        <f>IFERROR(INDEX(Sales!$D$5:$ABF$18,MATCH(UsagePerHour!$B110,Sales!$C$5:$C$18,0),MATCH(UsagePerHour!EL$4,Sales!$D$3:$ABF$3,0))/EL$2*INDEX(Usage!$D$5:$ABF$11,MATCH(UsagePerHour!$B$100,Usage!$C$5:$C$11,0),MATCH(UsagePerHour!EL$4,Usage!$D$3:$ABF$3,0)),"")</f>
        <v>4.6909480401910955</v>
      </c>
      <c r="EM110" s="6">
        <f>IFERROR(INDEX(Sales!$D$5:$ABF$18,MATCH(UsagePerHour!$B110,Sales!$C$5:$C$18,0),MATCH(UsagePerHour!EM$4,Sales!$D$3:$ABF$3,0))/EM$2*INDEX(Usage!$D$5:$ABF$11,MATCH(UsagePerHour!$B$100,Usage!$C$5:$C$11,0),MATCH(UsagePerHour!EM$4,Usage!$D$3:$ABF$3,0)),"")</f>
        <v>7.6881660123387547</v>
      </c>
      <c r="EN110" s="6">
        <f>IFERROR(INDEX(Sales!$D$5:$ABF$18,MATCH(UsagePerHour!$B110,Sales!$C$5:$C$18,0),MATCH(UsagePerHour!EN$4,Sales!$D$3:$ABF$3,0))/EN$2*INDEX(Usage!$D$5:$ABF$11,MATCH(UsagePerHour!$B$100,Usage!$C$5:$C$11,0),MATCH(UsagePerHour!EN$4,Usage!$D$3:$ABF$3,0)),"")</f>
        <v>6.7677291916805453</v>
      </c>
      <c r="EO110" s="6">
        <f>IFERROR(INDEX(Sales!$D$5:$ABF$18,MATCH(UsagePerHour!$B110,Sales!$C$5:$C$18,0),MATCH(UsagePerHour!EO$4,Sales!$D$3:$ABF$3,0))/EO$2*INDEX(Usage!$D$5:$ABF$11,MATCH(UsagePerHour!$B$100,Usage!$C$5:$C$11,0),MATCH(UsagePerHour!EO$4,Usage!$D$3:$ABF$3,0)),"")</f>
        <v>6.8078929300674984</v>
      </c>
      <c r="EP110" s="6">
        <f>IFERROR(INDEX(Sales!$D$5:$ABF$18,MATCH(UsagePerHour!$B110,Sales!$C$5:$C$18,0),MATCH(UsagePerHour!EP$4,Sales!$D$3:$ABF$3,0))/EP$2*INDEX(Usage!$D$5:$ABF$11,MATCH(UsagePerHour!$B$100,Usage!$C$5:$C$11,0),MATCH(UsagePerHour!EP$4,Usage!$D$3:$ABF$3,0)),"")</f>
        <v>6.534619880799525</v>
      </c>
      <c r="EQ110" s="6">
        <f>IFERROR(INDEX(Sales!$D$5:$ABF$18,MATCH(UsagePerHour!$B110,Sales!$C$5:$C$18,0),MATCH(UsagePerHour!EQ$4,Sales!$D$3:$ABF$3,0))/EQ$2*INDEX(Usage!$D$5:$ABF$11,MATCH(UsagePerHour!$B$100,Usage!$C$5:$C$11,0),MATCH(UsagePerHour!EQ$4,Usage!$D$3:$ABF$3,0)),"")</f>
        <v>10.547162215950211</v>
      </c>
      <c r="ER110" s="6">
        <f>IFERROR(INDEX(Sales!$D$5:$ABF$18,MATCH(UsagePerHour!$B110,Sales!$C$5:$C$18,0),MATCH(UsagePerHour!ER$4,Sales!$D$3:$ABF$3,0))/ER$2*INDEX(Usage!$D$5:$ABF$11,MATCH(UsagePerHour!$B$100,Usage!$C$5:$C$11,0),MATCH(UsagePerHour!ER$4,Usage!$D$3:$ABF$3,0)),"")</f>
        <v>31.694536729420449</v>
      </c>
      <c r="ES110" s="6">
        <f>IFERROR(INDEX(Sales!$D$5:$ABF$18,MATCH(UsagePerHour!$B110,Sales!$C$5:$C$18,0),MATCH(UsagePerHour!ES$4,Sales!$D$3:$ABF$3,0))/ES$2*INDEX(Usage!$D$5:$ABF$11,MATCH(UsagePerHour!$B$100,Usage!$C$5:$C$11,0),MATCH(UsagePerHour!ES$4,Usage!$D$3:$ABF$3,0)),"")</f>
        <v>9.5016546190266737</v>
      </c>
      <c r="ET110" s="6">
        <f>IFERROR(INDEX(Sales!$D$5:$ABF$18,MATCH(UsagePerHour!$B110,Sales!$C$5:$C$18,0),MATCH(UsagePerHour!ET$4,Sales!$D$3:$ABF$3,0))/ET$2*INDEX(Usage!$D$5:$ABF$11,MATCH(UsagePerHour!$B$100,Usage!$C$5:$C$11,0),MATCH(UsagePerHour!ET$4,Usage!$D$3:$ABF$3,0)),"")</f>
        <v>3.6416353676731621</v>
      </c>
      <c r="EU110" s="6">
        <f>IFERROR(INDEX(Sales!$D$5:$ABF$18,MATCH(UsagePerHour!$B110,Sales!$C$5:$C$18,0),MATCH(UsagePerHour!EU$4,Sales!$D$3:$ABF$3,0))/EU$2*INDEX(Usage!$D$5:$ABF$11,MATCH(UsagePerHour!$B$100,Usage!$C$5:$C$11,0),MATCH(UsagePerHour!EU$4,Usage!$D$3:$ABF$3,0)),"")</f>
        <v>12.052958704076067</v>
      </c>
      <c r="EV110" s="6">
        <f>IFERROR(INDEX(Sales!$D$5:$ABF$18,MATCH(UsagePerHour!$B110,Sales!$C$5:$C$18,0),MATCH(UsagePerHour!EV$4,Sales!$D$3:$ABF$3,0))/EV$2*INDEX(Usage!$D$5:$ABF$11,MATCH(UsagePerHour!$B$100,Usage!$C$5:$C$11,0),MATCH(UsagePerHour!EV$4,Usage!$D$3:$ABF$3,0)),"")</f>
        <v>6.0369166647300201</v>
      </c>
      <c r="EW110" s="6">
        <f>IFERROR(INDEX(Sales!$D$5:$ABF$18,MATCH(UsagePerHour!$B110,Sales!$C$5:$C$18,0),MATCH(UsagePerHour!EW$4,Sales!$D$3:$ABF$3,0))/EW$2*INDEX(Usage!$D$5:$ABF$11,MATCH(UsagePerHour!$B$100,Usage!$C$5:$C$11,0),MATCH(UsagePerHour!EW$4,Usage!$D$3:$ABF$3,0)),"")</f>
        <v>5.7342975088151817</v>
      </c>
      <c r="EX110" s="6">
        <f>IFERROR(INDEX(Sales!$D$5:$ABF$18,MATCH(UsagePerHour!$B110,Sales!$C$5:$C$18,0),MATCH(UsagePerHour!EX$4,Sales!$D$3:$ABF$3,0))/EX$2*INDEX(Usage!$D$5:$ABF$11,MATCH(UsagePerHour!$B$100,Usage!$C$5:$C$11,0),MATCH(UsagePerHour!EX$4,Usage!$D$3:$ABF$3,0)),"")</f>
        <v>10.277527756910798</v>
      </c>
      <c r="EY110" s="6">
        <f>IFERROR(INDEX(Sales!$D$5:$ABF$18,MATCH(UsagePerHour!$B110,Sales!$C$5:$C$18,0),MATCH(UsagePerHour!EY$4,Sales!$D$3:$ABF$3,0))/EY$2*INDEX(Usage!$D$5:$ABF$11,MATCH(UsagePerHour!$B$100,Usage!$C$5:$C$11,0),MATCH(UsagePerHour!EY$4,Usage!$D$3:$ABF$3,0)),"")</f>
        <v>31.439439852387455</v>
      </c>
      <c r="EZ110" s="6">
        <f>IFERROR(INDEX(Sales!$D$5:$ABF$18,MATCH(UsagePerHour!$B110,Sales!$C$5:$C$18,0),MATCH(UsagePerHour!EZ$4,Sales!$D$3:$ABF$3,0))/EZ$2*INDEX(Usage!$D$5:$ABF$11,MATCH(UsagePerHour!$B$100,Usage!$C$5:$C$11,0),MATCH(UsagePerHour!EZ$4,Usage!$D$3:$ABF$3,0)),"")</f>
        <v>7.7095159819643477</v>
      </c>
      <c r="FA110" s="6">
        <f>IFERROR(INDEX(Sales!$D$5:$ABF$18,MATCH(UsagePerHour!$B110,Sales!$C$5:$C$18,0),MATCH(UsagePerHour!FA$4,Sales!$D$3:$ABF$3,0))/FA$2*INDEX(Usage!$D$5:$ABF$11,MATCH(UsagePerHour!$B$100,Usage!$C$5:$C$11,0),MATCH(UsagePerHour!FA$4,Usage!$D$3:$ABF$3,0)),"")</f>
        <v>13.519895545798036</v>
      </c>
      <c r="FB110" s="6">
        <f>IFERROR(INDEX(Sales!$D$5:$ABF$18,MATCH(UsagePerHour!$B110,Sales!$C$5:$C$18,0),MATCH(UsagePerHour!FB$4,Sales!$D$3:$ABF$3,0))/FB$2*INDEX(Usage!$D$5:$ABF$11,MATCH(UsagePerHour!$B$100,Usage!$C$5:$C$11,0),MATCH(UsagePerHour!FB$4,Usage!$D$3:$ABF$3,0)),"")</f>
        <v>7.9174507609068199</v>
      </c>
      <c r="FC110" s="6">
        <f>IFERROR(INDEX(Sales!$D$5:$ABF$18,MATCH(UsagePerHour!$B110,Sales!$C$5:$C$18,0),MATCH(UsagePerHour!FC$4,Sales!$D$3:$ABF$3,0))/FC$2*INDEX(Usage!$D$5:$ABF$11,MATCH(UsagePerHour!$B$100,Usage!$C$5:$C$11,0),MATCH(UsagePerHour!FC$4,Usage!$D$3:$ABF$3,0)),"")</f>
        <v>8.5733808137958469</v>
      </c>
      <c r="FD110" s="6">
        <f>IFERROR(INDEX(Sales!$D$5:$ABF$18,MATCH(UsagePerHour!$B110,Sales!$C$5:$C$18,0),MATCH(UsagePerHour!FD$4,Sales!$D$3:$ABF$3,0))/FD$2*INDEX(Usage!$D$5:$ABF$11,MATCH(UsagePerHour!$B$100,Usage!$C$5:$C$11,0),MATCH(UsagePerHour!FD$4,Usage!$D$3:$ABF$3,0)),"")</f>
        <v>2.9034128739878433</v>
      </c>
      <c r="FE110" s="6">
        <f>IFERROR(INDEX(Sales!$D$5:$ABF$18,MATCH(UsagePerHour!$B110,Sales!$C$5:$C$18,0),MATCH(UsagePerHour!FE$4,Sales!$D$3:$ABF$3,0))/FE$2*INDEX(Usage!$D$5:$ABF$11,MATCH(UsagePerHour!$B$100,Usage!$C$5:$C$11,0),MATCH(UsagePerHour!FE$4,Usage!$D$3:$ABF$3,0)),"")</f>
        <v>8.6730737905196289</v>
      </c>
      <c r="FF110" s="6">
        <f>IFERROR(INDEX(Sales!$D$5:$ABF$18,MATCH(UsagePerHour!$B110,Sales!$C$5:$C$18,0),MATCH(UsagePerHour!FF$4,Sales!$D$3:$ABF$3,0))/FF$2*INDEX(Usage!$D$5:$ABF$11,MATCH(UsagePerHour!$B$100,Usage!$C$5:$C$11,0),MATCH(UsagePerHour!FF$4,Usage!$D$3:$ABF$3,0)),"")</f>
        <v>29.796816941238369</v>
      </c>
      <c r="FG110" s="6">
        <f>IFERROR(INDEX(Sales!$D$5:$ABF$18,MATCH(UsagePerHour!$B110,Sales!$C$5:$C$18,0),MATCH(UsagePerHour!FG$4,Sales!$D$3:$ABF$3,0))/FG$2*INDEX(Usage!$D$5:$ABF$11,MATCH(UsagePerHour!$B$100,Usage!$C$5:$C$11,0),MATCH(UsagePerHour!FG$4,Usage!$D$3:$ABF$3,0)),"")</f>
        <v>10.499987870750719</v>
      </c>
      <c r="FH110" s="6">
        <f>IFERROR(INDEX(Sales!$D$5:$ABF$18,MATCH(UsagePerHour!$B110,Sales!$C$5:$C$18,0),MATCH(UsagePerHour!FH$4,Sales!$D$3:$ABF$3,0))/FH$2*INDEX(Usage!$D$5:$ABF$11,MATCH(UsagePerHour!$B$100,Usage!$C$5:$C$11,0),MATCH(UsagePerHour!FH$4,Usage!$D$3:$ABF$3,0)),"")</f>
        <v>5.9551950737558013</v>
      </c>
      <c r="FI110" s="6">
        <f>IFERROR(INDEX(Sales!$D$5:$ABF$18,MATCH(UsagePerHour!$B110,Sales!$C$5:$C$18,0),MATCH(UsagePerHour!FI$4,Sales!$D$3:$ABF$3,0))/FI$2*INDEX(Usage!$D$5:$ABF$11,MATCH(UsagePerHour!$B$100,Usage!$C$5:$C$11,0),MATCH(UsagePerHour!FI$4,Usage!$D$3:$ABF$3,0)),"")</f>
        <v>16.041069177255949</v>
      </c>
      <c r="FJ110" s="6">
        <f>IFERROR(INDEX(Sales!$D$5:$ABF$18,MATCH(UsagePerHour!$B110,Sales!$C$5:$C$18,0),MATCH(UsagePerHour!FJ$4,Sales!$D$3:$ABF$3,0))/FJ$2*INDEX(Usage!$D$5:$ABF$11,MATCH(UsagePerHour!$B$100,Usage!$C$5:$C$11,0),MATCH(UsagePerHour!FJ$4,Usage!$D$3:$ABF$3,0)),"")</f>
        <v>8.1042754861766859</v>
      </c>
      <c r="FK110" s="6">
        <f>IFERROR(INDEX(Sales!$D$5:$ABF$18,MATCH(UsagePerHour!$B110,Sales!$C$5:$C$18,0),MATCH(UsagePerHour!FK$4,Sales!$D$3:$ABF$3,0))/FK$2*INDEX(Usage!$D$5:$ABF$11,MATCH(UsagePerHour!$B$100,Usage!$C$5:$C$11,0),MATCH(UsagePerHour!FK$4,Usage!$D$3:$ABF$3,0)),"")</f>
        <v>7.1143063173305947</v>
      </c>
      <c r="FL110" s="6">
        <f>IFERROR(INDEX(Sales!$D$5:$ABF$18,MATCH(UsagePerHour!$B110,Sales!$C$5:$C$18,0),MATCH(UsagePerHour!FL$4,Sales!$D$3:$ABF$3,0))/FL$2*INDEX(Usage!$D$5:$ABF$11,MATCH(UsagePerHour!$B$100,Usage!$C$5:$C$11,0),MATCH(UsagePerHour!FL$4,Usage!$D$3:$ABF$3,0)),"")</f>
        <v>9.7009673095269733</v>
      </c>
      <c r="FM110" s="6">
        <f>IFERROR(INDEX(Sales!$D$5:$ABF$18,MATCH(UsagePerHour!$B110,Sales!$C$5:$C$18,0),MATCH(UsagePerHour!FM$4,Sales!$D$3:$ABF$3,0))/FM$2*INDEX(Usage!$D$5:$ABF$11,MATCH(UsagePerHour!$B$100,Usage!$C$5:$C$11,0),MATCH(UsagePerHour!FM$4,Usage!$D$3:$ABF$3,0)),"")</f>
        <v>29.550904398220233</v>
      </c>
      <c r="FN110" s="6">
        <f>IFERROR(INDEX(Sales!$D$5:$ABF$18,MATCH(UsagePerHour!$B110,Sales!$C$5:$C$18,0),MATCH(UsagePerHour!FN$4,Sales!$D$3:$ABF$3,0))/FN$2*INDEX(Usage!$D$5:$ABF$11,MATCH(UsagePerHour!$B$100,Usage!$C$5:$C$11,0),MATCH(UsagePerHour!FN$4,Usage!$D$3:$ABF$3,0)),"")</f>
        <v>12.32308712614363</v>
      </c>
      <c r="FO110" s="6">
        <f>IFERROR(INDEX(Sales!$D$5:$ABF$18,MATCH(UsagePerHour!$B110,Sales!$C$5:$C$18,0),MATCH(UsagePerHour!FO$4,Sales!$D$3:$ABF$3,0))/FO$2*INDEX(Usage!$D$5:$ABF$11,MATCH(UsagePerHour!$B$100,Usage!$C$5:$C$11,0),MATCH(UsagePerHour!FO$4,Usage!$D$3:$ABF$3,0)),"")</f>
        <v>4.04763986013986</v>
      </c>
      <c r="FP110" s="6">
        <f>IFERROR(INDEX(Sales!$D$5:$ABF$18,MATCH(UsagePerHour!$B110,Sales!$C$5:$C$18,0),MATCH(UsagePerHour!FP$4,Sales!$D$3:$ABF$3,0))/FP$2*INDEX(Usage!$D$5:$ABF$11,MATCH(UsagePerHour!$B$100,Usage!$C$5:$C$11,0),MATCH(UsagePerHour!FP$4,Usage!$D$3:$ABF$3,0)),"")</f>
        <v>16.165448841868951</v>
      </c>
      <c r="FQ110" s="6">
        <f>IFERROR(INDEX(Sales!$D$5:$ABF$18,MATCH(UsagePerHour!$B110,Sales!$C$5:$C$18,0),MATCH(UsagePerHour!FQ$4,Sales!$D$3:$ABF$3,0))/FQ$2*INDEX(Usage!$D$5:$ABF$11,MATCH(UsagePerHour!$B$100,Usage!$C$5:$C$11,0),MATCH(UsagePerHour!FQ$4,Usage!$D$3:$ABF$3,0)),"")</f>
        <v>24.372777470265017</v>
      </c>
      <c r="FR110" s="6">
        <f>IFERROR(INDEX(Sales!$D$5:$ABF$18,MATCH(UsagePerHour!$B110,Sales!$C$5:$C$18,0),MATCH(UsagePerHour!FR$4,Sales!$D$3:$ABF$3,0))/FR$2*INDEX(Usage!$D$5:$ABF$11,MATCH(UsagePerHour!$B$100,Usage!$C$5:$C$11,0),MATCH(UsagePerHour!FR$4,Usage!$D$3:$ABF$3,0)),"")</f>
        <v>6.631958114610673</v>
      </c>
      <c r="FS110" s="6">
        <f>IFERROR(INDEX(Sales!$D$5:$ABF$18,MATCH(UsagePerHour!$B110,Sales!$C$5:$C$18,0),MATCH(UsagePerHour!FS$4,Sales!$D$3:$ABF$3,0))/FS$2*INDEX(Usage!$D$5:$ABF$11,MATCH(UsagePerHour!$B$100,Usage!$C$5:$C$11,0),MATCH(UsagePerHour!FS$4,Usage!$D$3:$ABF$3,0)),"")</f>
        <v>7.9683453237410067</v>
      </c>
      <c r="FT110" s="6">
        <f>IFERROR(INDEX(Sales!$D$5:$ABF$18,MATCH(UsagePerHour!$B110,Sales!$C$5:$C$18,0),MATCH(UsagePerHour!FT$4,Sales!$D$3:$ABF$3,0))/FT$2*INDEX(Usage!$D$5:$ABF$11,MATCH(UsagePerHour!$B$100,Usage!$C$5:$C$11,0),MATCH(UsagePerHour!FT$4,Usage!$D$3:$ABF$3,0)),"")</f>
        <v>30.389675289183373</v>
      </c>
      <c r="FU110" s="6">
        <f>IFERROR(INDEX(Sales!$D$5:$ABF$18,MATCH(UsagePerHour!$B110,Sales!$C$5:$C$18,0),MATCH(UsagePerHour!FU$4,Sales!$D$3:$ABF$3,0))/FU$2*INDEX(Usage!$D$5:$ABF$11,MATCH(UsagePerHour!$B$100,Usage!$C$5:$C$11,0),MATCH(UsagePerHour!FU$4,Usage!$D$3:$ABF$3,0)),"")</f>
        <v>14.708825156768722</v>
      </c>
      <c r="FV110" s="6">
        <f>IFERROR(INDEX(Sales!$D$5:$ABF$18,MATCH(UsagePerHour!$B110,Sales!$C$5:$C$18,0),MATCH(UsagePerHour!FV$4,Sales!$D$3:$ABF$3,0))/FV$2*INDEX(Usage!$D$5:$ABF$11,MATCH(UsagePerHour!$B$100,Usage!$C$5:$C$11,0),MATCH(UsagePerHour!FV$4,Usage!$D$3:$ABF$3,0)),"")</f>
        <v>9.0952659708638528</v>
      </c>
      <c r="FW110" s="6">
        <f>IFERROR(INDEX(Sales!$D$5:$ABF$18,MATCH(UsagePerHour!$B110,Sales!$C$5:$C$18,0),MATCH(UsagePerHour!FW$4,Sales!$D$3:$ABF$3,0))/FW$2*INDEX(Usage!$D$5:$ABF$11,MATCH(UsagePerHour!$B$100,Usage!$C$5:$C$11,0),MATCH(UsagePerHour!FW$4,Usage!$D$3:$ABF$3,0)),"")</f>
        <v>16.32555235305011</v>
      </c>
      <c r="FX110" s="6">
        <f>IFERROR(INDEX(Sales!$D$5:$ABF$18,MATCH(UsagePerHour!$B110,Sales!$C$5:$C$18,0),MATCH(UsagePerHour!FX$4,Sales!$D$3:$ABF$3,0))/FX$2*INDEX(Usage!$D$5:$ABF$11,MATCH(UsagePerHour!$B$100,Usage!$C$5:$C$11,0),MATCH(UsagePerHour!FX$4,Usage!$D$3:$ABF$3,0)),"")</f>
        <v>11.978121510037901</v>
      </c>
      <c r="FY110" s="6">
        <f>IFERROR(INDEX(Sales!$D$5:$ABF$18,MATCH(UsagePerHour!$B110,Sales!$C$5:$C$18,0),MATCH(UsagePerHour!FY$4,Sales!$D$3:$ABF$3,0))/FY$2*INDEX(Usage!$D$5:$ABF$11,MATCH(UsagePerHour!$B$100,Usage!$C$5:$C$11,0),MATCH(UsagePerHour!FY$4,Usage!$D$3:$ABF$3,0)),"")</f>
        <v>9.2403447634699472</v>
      </c>
      <c r="FZ110" s="6">
        <f>IFERROR(INDEX(Sales!$D$5:$ABF$18,MATCH(UsagePerHour!$B110,Sales!$C$5:$C$18,0),MATCH(UsagePerHour!FZ$4,Sales!$D$3:$ABF$3,0))/FZ$2*INDEX(Usage!$D$5:$ABF$11,MATCH(UsagePerHour!$B$100,Usage!$C$5:$C$11,0),MATCH(UsagePerHour!FZ$4,Usage!$D$3:$ABF$3,0)),"")</f>
        <v>6.3483747331379607</v>
      </c>
      <c r="GA110" s="6">
        <f>IFERROR(INDEX(Sales!$D$5:$ABF$18,MATCH(UsagePerHour!$B110,Sales!$C$5:$C$18,0),MATCH(UsagePerHour!GA$4,Sales!$D$3:$ABF$3,0))/GA$2*INDEX(Usage!$D$5:$ABF$11,MATCH(UsagePerHour!$B$100,Usage!$C$5:$C$11,0),MATCH(UsagePerHour!GA$4,Usage!$D$3:$ABF$3,0)),"")</f>
        <v>62.00322983954991</v>
      </c>
      <c r="GB110" s="6">
        <f>IFERROR(INDEX(Sales!$D$5:$ABF$18,MATCH(UsagePerHour!$B110,Sales!$C$5:$C$18,0),MATCH(UsagePerHour!GB$4,Sales!$D$3:$ABF$3,0))/GB$2*INDEX(Usage!$D$5:$ABF$11,MATCH(UsagePerHour!$B$100,Usage!$C$5:$C$11,0),MATCH(UsagePerHour!GB$4,Usage!$D$3:$ABF$3,0)),"")</f>
        <v>0.45551115106165885</v>
      </c>
      <c r="GC110" s="6">
        <f>IFERROR(INDEX(Sales!$D$5:$ABF$18,MATCH(UsagePerHour!$B110,Sales!$C$5:$C$18,0),MATCH(UsagePerHour!GC$4,Sales!$D$3:$ABF$3,0))/GC$2*INDEX(Usage!$D$5:$ABF$11,MATCH(UsagePerHour!$B$100,Usage!$C$5:$C$11,0),MATCH(UsagePerHour!GC$4,Usage!$D$3:$ABF$3,0)),"")</f>
        <v>10.034536644594093</v>
      </c>
      <c r="GD110" s="6">
        <f>IFERROR(INDEX(Sales!$D$5:$ABF$18,MATCH(UsagePerHour!$B110,Sales!$C$5:$C$18,0),MATCH(UsagePerHour!GD$4,Sales!$D$3:$ABF$3,0))/GD$2*INDEX(Usage!$D$5:$ABF$11,MATCH(UsagePerHour!$B$100,Usage!$C$5:$C$11,0),MATCH(UsagePerHour!GD$4,Usage!$D$3:$ABF$3,0)),"")</f>
        <v>11.623168560865398</v>
      </c>
      <c r="GE110" s="6">
        <f>IFERROR(INDEX(Sales!$D$5:$ABF$18,MATCH(UsagePerHour!$B110,Sales!$C$5:$C$18,0),MATCH(UsagePerHour!GE$4,Sales!$D$3:$ABF$3,0))/GE$2*INDEX(Usage!$D$5:$ABF$11,MATCH(UsagePerHour!$B$100,Usage!$C$5:$C$11,0),MATCH(UsagePerHour!GE$4,Usage!$D$3:$ABF$3,0)),"")</f>
        <v>7.64718409843824</v>
      </c>
      <c r="GF110" s="6">
        <f>IFERROR(INDEX(Sales!$D$5:$ABF$18,MATCH(UsagePerHour!$B110,Sales!$C$5:$C$18,0),MATCH(UsagePerHour!GF$4,Sales!$D$3:$ABF$3,0))/GF$2*INDEX(Usage!$D$5:$ABF$11,MATCH(UsagePerHour!$B$100,Usage!$C$5:$C$11,0),MATCH(UsagePerHour!GF$4,Usage!$D$3:$ABF$3,0)),"")</f>
        <v>5.7304592723455752</v>
      </c>
      <c r="GG110" s="6">
        <f>IFERROR(INDEX(Sales!$D$5:$ABF$18,MATCH(UsagePerHour!$B110,Sales!$C$5:$C$18,0),MATCH(UsagePerHour!GG$4,Sales!$D$3:$ABF$3,0))/GG$2*INDEX(Usage!$D$5:$ABF$11,MATCH(UsagePerHour!$B$100,Usage!$C$5:$C$11,0),MATCH(UsagePerHour!GG$4,Usage!$D$3:$ABF$3,0)),"")</f>
        <v>7.0173089796308696</v>
      </c>
      <c r="GH110" s="6">
        <f>IFERROR(INDEX(Sales!$D$5:$ABF$18,MATCH(UsagePerHour!$B110,Sales!$C$5:$C$18,0),MATCH(UsagePerHour!GH$4,Sales!$D$3:$ABF$3,0))/GH$2*INDEX(Usage!$D$5:$ABF$11,MATCH(UsagePerHour!$B$100,Usage!$C$5:$C$11,0),MATCH(UsagePerHour!GH$4,Usage!$D$3:$ABF$3,0)),"")</f>
        <v>35.899236897118456</v>
      </c>
      <c r="GI110" s="6">
        <f>IFERROR(INDEX(Sales!$D$5:$ABF$18,MATCH(UsagePerHour!$B110,Sales!$C$5:$C$18,0),MATCH(UsagePerHour!GI$4,Sales!$D$3:$ABF$3,0))/GI$2*INDEX(Usage!$D$5:$ABF$11,MATCH(UsagePerHour!$B$100,Usage!$C$5:$C$11,0),MATCH(UsagePerHour!GI$4,Usage!$D$3:$ABF$3,0)),"")</f>
        <v>8.4541041910843475</v>
      </c>
      <c r="GJ110" s="6">
        <f>IFERROR(INDEX(Sales!$D$5:$ABF$18,MATCH(UsagePerHour!$B110,Sales!$C$5:$C$18,0),MATCH(UsagePerHour!GJ$4,Sales!$D$3:$ABF$3,0))/GJ$2*INDEX(Usage!$D$5:$ABF$11,MATCH(UsagePerHour!$B$100,Usage!$C$5:$C$11,0),MATCH(UsagePerHour!GJ$4,Usage!$D$3:$ABF$3,0)),"")</f>
        <v>12.233139781194707</v>
      </c>
      <c r="GK110" s="6">
        <f>IFERROR(INDEX(Sales!$D$5:$ABF$18,MATCH(UsagePerHour!$B110,Sales!$C$5:$C$18,0),MATCH(UsagePerHour!GK$4,Sales!$D$3:$ABF$3,0))/GK$2*INDEX(Usage!$D$5:$ABF$11,MATCH(UsagePerHour!$B$100,Usage!$C$5:$C$11,0),MATCH(UsagePerHour!GK$4,Usage!$D$3:$ABF$3,0)),"")</f>
        <v>12.441037283621446</v>
      </c>
      <c r="GL110" s="6">
        <f>IFERROR(INDEX(Sales!$D$5:$ABF$18,MATCH(UsagePerHour!$B110,Sales!$C$5:$C$18,0),MATCH(UsagePerHour!GL$4,Sales!$D$3:$ABF$3,0))/GL$2*INDEX(Usage!$D$5:$ABF$11,MATCH(UsagePerHour!$B$100,Usage!$C$5:$C$11,0),MATCH(UsagePerHour!GL$4,Usage!$D$3:$ABF$3,0)),"")</f>
        <v>13.096444540714495</v>
      </c>
      <c r="GM110" s="6">
        <f>IFERROR(INDEX(Sales!$D$5:$ABF$18,MATCH(UsagePerHour!$B110,Sales!$C$5:$C$18,0),MATCH(UsagePerHour!GM$4,Sales!$D$3:$ABF$3,0))/GM$2*INDEX(Usage!$D$5:$ABF$11,MATCH(UsagePerHour!$B$100,Usage!$C$5:$C$11,0),MATCH(UsagePerHour!GM$4,Usage!$D$3:$ABF$3,0)),"")</f>
        <v>3.8857332032339005</v>
      </c>
      <c r="GN110" s="6">
        <f>IFERROR(INDEX(Sales!$D$5:$ABF$18,MATCH(UsagePerHour!$B110,Sales!$C$5:$C$18,0),MATCH(UsagePerHour!GN$4,Sales!$D$3:$ABF$3,0))/GN$2*INDEX(Usage!$D$5:$ABF$11,MATCH(UsagePerHour!$B$100,Usage!$C$5:$C$11,0),MATCH(UsagePerHour!GN$4,Usage!$D$3:$ABF$3,0)),"")</f>
        <v>4.9587439345033246</v>
      </c>
      <c r="GO110" s="6">
        <f>IFERROR(INDEX(Sales!$D$5:$ABF$18,MATCH(UsagePerHour!$B110,Sales!$C$5:$C$18,0),MATCH(UsagePerHour!GO$4,Sales!$D$3:$ABF$3,0))/GO$2*INDEX(Usage!$D$5:$ABF$11,MATCH(UsagePerHour!$B$100,Usage!$C$5:$C$11,0),MATCH(UsagePerHour!GO$4,Usage!$D$3:$ABF$3,0)),"")</f>
        <v>53.132738374355242</v>
      </c>
      <c r="GP110" s="6">
        <f>IFERROR(INDEX(Sales!$D$5:$ABF$18,MATCH(UsagePerHour!$B110,Sales!$C$5:$C$18,0),MATCH(UsagePerHour!GP$4,Sales!$D$3:$ABF$3,0))/GP$2*INDEX(Usage!$D$5:$ABF$11,MATCH(UsagePerHour!$B$100,Usage!$C$5:$C$11,0),MATCH(UsagePerHour!GP$4,Usage!$D$3:$ABF$3,0)),"")</f>
        <v>5.8722844433638057</v>
      </c>
      <c r="GQ110" s="6">
        <f>IFERROR(INDEX(Sales!$D$5:$ABF$18,MATCH(UsagePerHour!$B110,Sales!$C$5:$C$18,0),MATCH(UsagePerHour!GQ$4,Sales!$D$3:$ABF$3,0))/GQ$2*INDEX(Usage!$D$5:$ABF$11,MATCH(UsagePerHour!$B$100,Usage!$C$5:$C$11,0),MATCH(UsagePerHour!GQ$4,Usage!$D$3:$ABF$3,0)),"")</f>
        <v>7.6201165215019193</v>
      </c>
      <c r="GR110" s="6">
        <f>IFERROR(INDEX(Sales!$D$5:$ABF$18,MATCH(UsagePerHour!$B110,Sales!$C$5:$C$18,0),MATCH(UsagePerHour!GR$4,Sales!$D$3:$ABF$3,0))/GR$2*INDEX(Usage!$D$5:$ABF$11,MATCH(UsagePerHour!$B$100,Usage!$C$5:$C$11,0),MATCH(UsagePerHour!GR$4,Usage!$D$3:$ABF$3,0)),"")</f>
        <v>7.2740024432938029</v>
      </c>
      <c r="GS110" s="6">
        <f>IFERROR(INDEX(Sales!$D$5:$ABF$18,MATCH(UsagePerHour!$B110,Sales!$C$5:$C$18,0),MATCH(UsagePerHour!GS$4,Sales!$D$3:$ABF$3,0))/GS$2*INDEX(Usage!$D$5:$ABF$11,MATCH(UsagePerHour!$B$100,Usage!$C$5:$C$11,0),MATCH(UsagePerHour!GS$4,Usage!$D$3:$ABF$3,0)),"")</f>
        <v>8.532528118609406</v>
      </c>
      <c r="GT110" s="6">
        <f>IFERROR(INDEX(Sales!$D$5:$ABF$18,MATCH(UsagePerHour!$B110,Sales!$C$5:$C$18,0),MATCH(UsagePerHour!GT$4,Sales!$D$3:$ABF$3,0))/GT$2*INDEX(Usage!$D$5:$ABF$11,MATCH(UsagePerHour!$B$100,Usage!$C$5:$C$11,0),MATCH(UsagePerHour!GT$4,Usage!$D$3:$ABF$3,0)),"")</f>
        <v>10.753503241109666</v>
      </c>
      <c r="GU110" s="6">
        <f>IFERROR(INDEX(Sales!$D$5:$ABF$18,MATCH(UsagePerHour!$B110,Sales!$C$5:$C$18,0),MATCH(UsagePerHour!GU$4,Sales!$D$3:$ABF$3,0))/GU$2*INDEX(Usage!$D$5:$ABF$11,MATCH(UsagePerHour!$B$100,Usage!$C$5:$C$11,0),MATCH(UsagePerHour!GU$4,Usage!$D$3:$ABF$3,0)),"")</f>
        <v>7.3681350078094248</v>
      </c>
      <c r="GV110" s="6">
        <f>IFERROR(INDEX(Sales!$D$5:$ABF$18,MATCH(UsagePerHour!$B110,Sales!$C$5:$C$18,0),MATCH(UsagePerHour!GV$4,Sales!$D$3:$ABF$3,0))/GV$2*INDEX(Usage!$D$5:$ABF$11,MATCH(UsagePerHour!$B$100,Usage!$C$5:$C$11,0),MATCH(UsagePerHour!GV$4,Usage!$D$3:$ABF$3,0)),"")</f>
        <v>44.194510680328442</v>
      </c>
      <c r="GW110" s="6">
        <f>IFERROR(INDEX(Sales!$D$5:$ABF$18,MATCH(UsagePerHour!$B110,Sales!$C$5:$C$18,0),MATCH(UsagePerHour!GW$4,Sales!$D$3:$ABF$3,0))/GW$2*INDEX(Usage!$D$5:$ABF$11,MATCH(UsagePerHour!$B$100,Usage!$C$5:$C$11,0),MATCH(UsagePerHour!GW$4,Usage!$D$3:$ABF$3,0)),"")</f>
        <v>9.9821298585727707</v>
      </c>
      <c r="GX110" s="6">
        <f>IFERROR(INDEX(Sales!$D$5:$ABF$18,MATCH(UsagePerHour!$B110,Sales!$C$5:$C$18,0),MATCH(UsagePerHour!GX$4,Sales!$D$3:$ABF$3,0))/GX$2*INDEX(Usage!$D$5:$ABF$11,MATCH(UsagePerHour!$B$100,Usage!$C$5:$C$11,0),MATCH(UsagePerHour!GX$4,Usage!$D$3:$ABF$3,0)),"")</f>
        <v>5.0773140401185923</v>
      </c>
      <c r="GY110" s="6">
        <f>IFERROR(INDEX(Sales!$D$5:$ABF$18,MATCH(UsagePerHour!$B110,Sales!$C$5:$C$18,0),MATCH(UsagePerHour!GY$4,Sales!$D$3:$ABF$3,0))/GY$2*INDEX(Usage!$D$5:$ABF$11,MATCH(UsagePerHour!$B$100,Usage!$C$5:$C$11,0),MATCH(UsagePerHour!GY$4,Usage!$D$3:$ABF$3,0)),"")</f>
        <v>5.099172985164838</v>
      </c>
      <c r="GZ110" s="6">
        <f>IFERROR(INDEX(Sales!$D$5:$ABF$18,MATCH(UsagePerHour!$B110,Sales!$C$5:$C$18,0),MATCH(UsagePerHour!GZ$4,Sales!$D$3:$ABF$3,0))/GZ$2*INDEX(Usage!$D$5:$ABF$11,MATCH(UsagePerHour!$B$100,Usage!$C$5:$C$11,0),MATCH(UsagePerHour!GZ$4,Usage!$D$3:$ABF$3,0)),"")</f>
        <v>3.4675449101796407</v>
      </c>
      <c r="HA110" s="6">
        <f>IFERROR(INDEX(Sales!$D$5:$ABF$18,MATCH(UsagePerHour!$B110,Sales!$C$5:$C$18,0),MATCH(UsagePerHour!HA$4,Sales!$D$3:$ABF$3,0))/HA$2*INDEX(Usage!$D$5:$ABF$11,MATCH(UsagePerHour!$B$100,Usage!$C$5:$C$11,0),MATCH(UsagePerHour!HA$4,Usage!$D$3:$ABF$3,0)),"")</f>
        <v>9.427182298995584</v>
      </c>
      <c r="HB110" s="6">
        <f>IFERROR(INDEX(Sales!$D$5:$ABF$18,MATCH(UsagePerHour!$B110,Sales!$C$5:$C$18,0),MATCH(UsagePerHour!HB$4,Sales!$D$3:$ABF$3,0))/HB$2*INDEX(Usage!$D$5:$ABF$11,MATCH(UsagePerHour!$B$100,Usage!$C$5:$C$11,0),MATCH(UsagePerHour!HB$4,Usage!$D$3:$ABF$3,0)),"")</f>
        <v>12.450423816028291</v>
      </c>
      <c r="HC110" s="6">
        <f>IFERROR(INDEX(Sales!$D$5:$ABF$18,MATCH(UsagePerHour!$B110,Sales!$C$5:$C$18,0),MATCH(UsagePerHour!HC$4,Sales!$D$3:$ABF$3,0))/HC$2*INDEX(Usage!$D$5:$ABF$11,MATCH(UsagePerHour!$B$100,Usage!$C$5:$C$11,0),MATCH(UsagePerHour!HC$4,Usage!$D$3:$ABF$3,0)),"")</f>
        <v>37.453308735505779</v>
      </c>
      <c r="HD110" s="6">
        <f>IFERROR(INDEX(Sales!$D$5:$ABF$18,MATCH(UsagePerHour!$B110,Sales!$C$5:$C$18,0),MATCH(UsagePerHour!HD$4,Sales!$D$3:$ABF$3,0))/HD$2*INDEX(Usage!$D$5:$ABF$11,MATCH(UsagePerHour!$B$100,Usage!$C$5:$C$11,0),MATCH(UsagePerHour!HD$4,Usage!$D$3:$ABF$3,0)),"")</f>
        <v>6.2424980806524566</v>
      </c>
      <c r="HE110" s="6">
        <f>IFERROR(INDEX(Sales!$D$5:$ABF$18,MATCH(UsagePerHour!$B110,Sales!$C$5:$C$18,0),MATCH(UsagePerHour!HE$4,Sales!$D$3:$ABF$3,0))/HE$2*INDEX(Usage!$D$5:$ABF$11,MATCH(UsagePerHour!$B$100,Usage!$C$5:$C$11,0),MATCH(UsagePerHour!HE$4,Usage!$D$3:$ABF$3,0)),"")</f>
        <v>12.081991625252265</v>
      </c>
      <c r="HF110" s="6">
        <f>IFERROR(INDEX(Sales!$D$5:$ABF$18,MATCH(UsagePerHour!$B110,Sales!$C$5:$C$18,0),MATCH(UsagePerHour!HF$4,Sales!$D$3:$ABF$3,0))/HF$2*INDEX(Usage!$D$5:$ABF$11,MATCH(UsagePerHour!$B$100,Usage!$C$5:$C$11,0),MATCH(UsagePerHour!HF$4,Usage!$D$3:$ABF$3,0)),"")</f>
        <v>13.437030246575883</v>
      </c>
      <c r="HG110" s="6">
        <f>IFERROR(INDEX(Sales!$D$5:$ABF$18,MATCH(UsagePerHour!$B110,Sales!$C$5:$C$18,0),MATCH(UsagePerHour!HG$4,Sales!$D$3:$ABF$3,0))/HG$2*INDEX(Usage!$D$5:$ABF$11,MATCH(UsagePerHour!$B$100,Usage!$C$5:$C$11,0),MATCH(UsagePerHour!HG$4,Usage!$D$3:$ABF$3,0)),"")</f>
        <v>14.701675110151323</v>
      </c>
      <c r="HH110" s="6">
        <f>IFERROR(INDEX(Sales!$D$5:$ABF$18,MATCH(UsagePerHour!$B110,Sales!$C$5:$C$18,0),MATCH(UsagePerHour!HH$4,Sales!$D$3:$ABF$3,0))/HH$2*INDEX(Usage!$D$5:$ABF$11,MATCH(UsagePerHour!$B$100,Usage!$C$5:$C$11,0),MATCH(UsagePerHour!HH$4,Usage!$D$3:$ABF$3,0)),"")</f>
        <v>6.8249411343296158</v>
      </c>
      <c r="HI110" s="6">
        <f>IFERROR(INDEX(Sales!$D$5:$ABF$18,MATCH(UsagePerHour!$B110,Sales!$C$5:$C$18,0),MATCH(UsagePerHour!HI$4,Sales!$D$3:$ABF$3,0))/HI$2*INDEX(Usage!$D$5:$ABF$11,MATCH(UsagePerHour!$B$100,Usage!$C$5:$C$11,0),MATCH(UsagePerHour!HI$4,Usage!$D$3:$ABF$3,0)),"")</f>
        <v>4.1414072951038978</v>
      </c>
      <c r="HJ110" s="6">
        <f>IFERROR(INDEX(Sales!$D$5:$ABF$18,MATCH(UsagePerHour!$B110,Sales!$C$5:$C$18,0),MATCH(UsagePerHour!HJ$4,Sales!$D$3:$ABF$3,0))/HJ$2*INDEX(Usage!$D$5:$ABF$11,MATCH(UsagePerHour!$B$100,Usage!$C$5:$C$11,0),MATCH(UsagePerHour!HJ$4,Usage!$D$3:$ABF$3,0)),"")</f>
        <v>46.572860729883644</v>
      </c>
      <c r="HK110" s="6">
        <f>IFERROR(INDEX(Sales!$D$5:$ABF$18,MATCH(UsagePerHour!$B110,Sales!$C$5:$C$18,0),MATCH(UsagePerHour!HK$4,Sales!$D$3:$ABF$3,0))/HK$2*INDEX(Usage!$D$5:$ABF$11,MATCH(UsagePerHour!$B$100,Usage!$C$5:$C$11,0),MATCH(UsagePerHour!HK$4,Usage!$D$3:$ABF$3,0)),"")</f>
        <v>6.4734644443528513</v>
      </c>
      <c r="HL110" s="6">
        <f>IFERROR(INDEX(Sales!$D$5:$ABF$18,MATCH(UsagePerHour!$B110,Sales!$C$5:$C$18,0),MATCH(UsagePerHour!HL$4,Sales!$D$3:$ABF$3,0))/HL$2*INDEX(Usage!$D$5:$ABF$11,MATCH(UsagePerHour!$B$100,Usage!$C$5:$C$11,0),MATCH(UsagePerHour!HL$4,Usage!$D$3:$ABF$3,0)),"")</f>
        <v>8.600639888494678</v>
      </c>
      <c r="HM110" s="6">
        <f>IFERROR(INDEX(Sales!$D$5:$ABF$18,MATCH(UsagePerHour!$B110,Sales!$C$5:$C$18,0),MATCH(UsagePerHour!HM$4,Sales!$D$3:$ABF$3,0))/HM$2*INDEX(Usage!$D$5:$ABF$11,MATCH(UsagePerHour!$B$100,Usage!$C$5:$C$11,0),MATCH(UsagePerHour!HM$4,Usage!$D$3:$ABF$3,0)),"")</f>
        <v>16.400944189174044</v>
      </c>
      <c r="HN110" s="6">
        <f>IFERROR(INDEX(Sales!$D$5:$ABF$18,MATCH(UsagePerHour!$B110,Sales!$C$5:$C$18,0),MATCH(UsagePerHour!HN$4,Sales!$D$3:$ABF$3,0))/HN$2*INDEX(Usage!$D$5:$ABF$11,MATCH(UsagePerHour!$B$100,Usage!$C$5:$C$11,0),MATCH(UsagePerHour!HN$4,Usage!$D$3:$ABF$3,0)),"")</f>
        <v>8.070338935596638</v>
      </c>
      <c r="HO110" s="6">
        <f>IFERROR(INDEX(Sales!$D$5:$ABF$18,MATCH(UsagePerHour!$B110,Sales!$C$5:$C$18,0),MATCH(UsagePerHour!HO$4,Sales!$D$3:$ABF$3,0))/HO$2*INDEX(Usage!$D$5:$ABF$11,MATCH(UsagePerHour!$B$100,Usage!$C$5:$C$11,0),MATCH(UsagePerHour!HO$4,Usage!$D$3:$ABF$3,0)),"")</f>
        <v>4.5732566816837572</v>
      </c>
      <c r="HP110" s="6">
        <f>IFERROR(INDEX(Sales!$D$5:$ABF$18,MATCH(UsagePerHour!$B110,Sales!$C$5:$C$18,0),MATCH(UsagePerHour!HP$4,Sales!$D$3:$ABF$3,0))/HP$2*INDEX(Usage!$D$5:$ABF$11,MATCH(UsagePerHour!$B$100,Usage!$C$5:$C$11,0),MATCH(UsagePerHour!HP$4,Usage!$D$3:$ABF$3,0)),"")</f>
        <v>7.1173403573598319</v>
      </c>
      <c r="HQ110" s="6">
        <f>IFERROR(INDEX(Sales!$D$5:$ABF$18,MATCH(UsagePerHour!$B110,Sales!$C$5:$C$18,0),MATCH(UsagePerHour!HQ$4,Sales!$D$3:$ABF$3,0))/HQ$2*INDEX(Usage!$D$5:$ABF$11,MATCH(UsagePerHour!$B$100,Usage!$C$5:$C$11,0),MATCH(UsagePerHour!HQ$4,Usage!$D$3:$ABF$3,0)),"")</f>
        <v>31.875932003775642</v>
      </c>
      <c r="HR110" s="6">
        <f>IFERROR(INDEX(Sales!$D$5:$ABF$18,MATCH(UsagePerHour!$B110,Sales!$C$5:$C$18,0),MATCH(UsagePerHour!HR$4,Sales!$D$3:$ABF$3,0))/HR$2*INDEX(Usage!$D$5:$ABF$11,MATCH(UsagePerHour!$B$100,Usage!$C$5:$C$11,0),MATCH(UsagePerHour!HR$4,Usage!$D$3:$ABF$3,0)),"")</f>
        <v>8.0011755310543293</v>
      </c>
      <c r="HS110" s="6">
        <f>IFERROR(INDEX(Sales!$D$5:$ABF$18,MATCH(UsagePerHour!$B110,Sales!$C$5:$C$18,0),MATCH(UsagePerHour!HS$4,Sales!$D$3:$ABF$3,0))/HS$2*INDEX(Usage!$D$5:$ABF$11,MATCH(UsagePerHour!$B$100,Usage!$C$5:$C$11,0),MATCH(UsagePerHour!HS$4,Usage!$D$3:$ABF$3,0)),"")</f>
        <v>7.7658606571718511</v>
      </c>
      <c r="HT110" s="6">
        <f>IFERROR(INDEX(Sales!$D$5:$ABF$18,MATCH(UsagePerHour!$B110,Sales!$C$5:$C$18,0),MATCH(UsagePerHour!HT$4,Sales!$D$3:$ABF$3,0))/HT$2*INDEX(Usage!$D$5:$ABF$11,MATCH(UsagePerHour!$B$100,Usage!$C$5:$C$11,0),MATCH(UsagePerHour!HT$4,Usage!$D$3:$ABF$3,0)),"")</f>
        <v>8.7594417643004814</v>
      </c>
      <c r="HU110" s="6">
        <f>IFERROR(INDEX(Sales!$D$5:$ABF$18,MATCH(UsagePerHour!$B110,Sales!$C$5:$C$18,0),MATCH(UsagePerHour!HU$4,Sales!$D$3:$ABF$3,0))/HU$2*INDEX(Usage!$D$5:$ABF$11,MATCH(UsagePerHour!$B$100,Usage!$C$5:$C$11,0),MATCH(UsagePerHour!HU$4,Usage!$D$3:$ABF$3,0)),"")</f>
        <v>15.348888355125876</v>
      </c>
      <c r="HV110" s="6">
        <f>IFERROR(INDEX(Sales!$D$5:$ABF$18,MATCH(UsagePerHour!$B110,Sales!$C$5:$C$18,0),MATCH(UsagePerHour!HV$4,Sales!$D$3:$ABF$3,0))/HV$2*INDEX(Usage!$D$5:$ABF$11,MATCH(UsagePerHour!$B$100,Usage!$C$5:$C$11,0),MATCH(UsagePerHour!HV$4,Usage!$D$3:$ABF$3,0)),"")</f>
        <v>9.5047923322683694</v>
      </c>
      <c r="HW110" s="6">
        <f>IFERROR(INDEX(Sales!$D$5:$ABF$18,MATCH(UsagePerHour!$B110,Sales!$C$5:$C$18,0),MATCH(UsagePerHour!HW$4,Sales!$D$3:$ABF$3,0))/HW$2*INDEX(Usage!$D$5:$ABF$11,MATCH(UsagePerHour!$B$100,Usage!$C$5:$C$11,0),MATCH(UsagePerHour!HW$4,Usage!$D$3:$ABF$3,0)),"")</f>
        <v>8.1053067102265395</v>
      </c>
      <c r="HX110" s="6">
        <f>IFERROR(INDEX(Sales!$D$5:$ABF$18,MATCH(UsagePerHour!$B110,Sales!$C$5:$C$18,0),MATCH(UsagePerHour!HX$4,Sales!$D$3:$ABF$3,0))/HX$2*INDEX(Usage!$D$5:$ABF$11,MATCH(UsagePerHour!$B$100,Usage!$C$5:$C$11,0),MATCH(UsagePerHour!HX$4,Usage!$D$3:$ABF$3,0)),"")</f>
        <v>39.001123621270835</v>
      </c>
      <c r="HY110" s="6">
        <f>IFERROR(INDEX(Sales!$D$5:$ABF$18,MATCH(UsagePerHour!$B110,Sales!$C$5:$C$18,0),MATCH(UsagePerHour!HY$4,Sales!$D$3:$ABF$3,0))/HY$2*INDEX(Usage!$D$5:$ABF$11,MATCH(UsagePerHour!$B$100,Usage!$C$5:$C$11,0),MATCH(UsagePerHour!HY$4,Usage!$D$3:$ABF$3,0)),"")</f>
        <v>13.279217825597474</v>
      </c>
      <c r="HZ110" s="6">
        <f>IFERROR(INDEX(Sales!$D$5:$ABF$18,MATCH(UsagePerHour!$B110,Sales!$C$5:$C$18,0),MATCH(UsagePerHour!HZ$4,Sales!$D$3:$ABF$3,0))/HZ$2*INDEX(Usage!$D$5:$ABF$11,MATCH(UsagePerHour!$B$100,Usage!$C$5:$C$11,0),MATCH(UsagePerHour!HZ$4,Usage!$D$3:$ABF$3,0)),"")</f>
        <v>5.6356017236899874</v>
      </c>
      <c r="IA110" s="6">
        <f>IFERROR(INDEX(Sales!$D$5:$ABF$18,MATCH(UsagePerHour!$B110,Sales!$C$5:$C$18,0),MATCH(UsagePerHour!IA$4,Sales!$D$3:$ABF$3,0))/IA$2*INDEX(Usage!$D$5:$ABF$11,MATCH(UsagePerHour!$B$100,Usage!$C$5:$C$11,0),MATCH(UsagePerHour!IA$4,Usage!$D$3:$ABF$3,0)),"")</f>
        <v>16.394734334254551</v>
      </c>
      <c r="IB110" s="6">
        <f>IFERROR(INDEX(Sales!$D$5:$ABF$18,MATCH(UsagePerHour!$B110,Sales!$C$5:$C$18,0),MATCH(UsagePerHour!IB$4,Sales!$D$3:$ABF$3,0))/IB$2*INDEX(Usage!$D$5:$ABF$11,MATCH(UsagePerHour!$B$100,Usage!$C$5:$C$11,0),MATCH(UsagePerHour!IB$4,Usage!$D$3:$ABF$3,0)),"")</f>
        <v>4.5949236747800999</v>
      </c>
      <c r="IC110" s="6">
        <f>IFERROR(INDEX(Sales!$D$5:$ABF$18,MATCH(UsagePerHour!$B110,Sales!$C$5:$C$18,0),MATCH(UsagePerHour!IC$4,Sales!$D$3:$ABF$3,0))/IC$2*INDEX(Usage!$D$5:$ABF$11,MATCH(UsagePerHour!$B$100,Usage!$C$5:$C$11,0),MATCH(UsagePerHour!IC$4,Usage!$D$3:$ABF$3,0)),"")</f>
        <v>6.8804157183722046</v>
      </c>
      <c r="ID110" s="6">
        <f>IFERROR(INDEX(Sales!$D$5:$ABF$18,MATCH(UsagePerHour!$B110,Sales!$C$5:$C$18,0),MATCH(UsagePerHour!ID$4,Sales!$D$3:$ABF$3,0))/ID$2*INDEX(Usage!$D$5:$ABF$11,MATCH(UsagePerHour!$B$100,Usage!$C$5:$C$11,0),MATCH(UsagePerHour!ID$4,Usage!$D$3:$ABF$3,0)),"")</f>
        <v>5.3098525258864129</v>
      </c>
      <c r="IE110" s="6">
        <f>IFERROR(INDEX(Sales!$D$5:$ABF$18,MATCH(UsagePerHour!$B110,Sales!$C$5:$C$18,0),MATCH(UsagePerHour!IE$4,Sales!$D$3:$ABF$3,0))/IE$2*INDEX(Usage!$D$5:$ABF$11,MATCH(UsagePerHour!$B$100,Usage!$C$5:$C$11,0),MATCH(UsagePerHour!IE$4,Usage!$D$3:$ABF$3,0)),"")</f>
        <v>28.129030701489839</v>
      </c>
      <c r="IF110" s="6">
        <f>IFERROR(INDEX(Sales!$D$5:$ABF$18,MATCH(UsagePerHour!$B110,Sales!$C$5:$C$18,0),MATCH(UsagePerHour!IF$4,Sales!$D$3:$ABF$3,0))/IF$2*INDEX(Usage!$D$5:$ABF$11,MATCH(UsagePerHour!$B$100,Usage!$C$5:$C$11,0),MATCH(UsagePerHour!IF$4,Usage!$D$3:$ABF$3,0)),"")</f>
        <v>11.947311420040139</v>
      </c>
      <c r="IG110" s="6">
        <f>IFERROR(INDEX(Sales!$D$5:$ABF$18,MATCH(UsagePerHour!$B110,Sales!$C$5:$C$18,0),MATCH(UsagePerHour!IG$4,Sales!$D$3:$ABF$3,0))/IG$2*INDEX(Usage!$D$5:$ABF$11,MATCH(UsagePerHour!$B$100,Usage!$C$5:$C$11,0),MATCH(UsagePerHour!IG$4,Usage!$D$3:$ABF$3,0)),"")</f>
        <v>8.9934526124724492</v>
      </c>
      <c r="IH110" s="6">
        <f>IFERROR(INDEX(Sales!$D$5:$ABF$18,MATCH(UsagePerHour!$B110,Sales!$C$5:$C$18,0),MATCH(UsagePerHour!IH$4,Sales!$D$3:$ABF$3,0))/IH$2*INDEX(Usage!$D$5:$ABF$11,MATCH(UsagePerHour!$B$100,Usage!$C$5:$C$11,0),MATCH(UsagePerHour!IH$4,Usage!$D$3:$ABF$3,0)),"")</f>
        <v>12.672605956407995</v>
      </c>
      <c r="II110" s="6">
        <f>IFERROR(INDEX(Sales!$D$5:$ABF$18,MATCH(UsagePerHour!$B110,Sales!$C$5:$C$18,0),MATCH(UsagePerHour!II$4,Sales!$D$3:$ABF$3,0))/II$2*INDEX(Usage!$D$5:$ABF$11,MATCH(UsagePerHour!$B$100,Usage!$C$5:$C$11,0),MATCH(UsagePerHour!II$4,Usage!$D$3:$ABF$3,0)),"")</f>
        <v>12.276347529700404</v>
      </c>
      <c r="IJ110" s="6">
        <f>IFERROR(INDEX(Sales!$D$5:$ABF$18,MATCH(UsagePerHour!$B110,Sales!$C$5:$C$18,0),MATCH(UsagePerHour!IJ$4,Sales!$D$3:$ABF$3,0))/IJ$2*INDEX(Usage!$D$5:$ABF$11,MATCH(UsagePerHour!$B$100,Usage!$C$5:$C$11,0),MATCH(UsagePerHour!IJ$4,Usage!$D$3:$ABF$3,0)),"")</f>
        <v>7.5373784464693552</v>
      </c>
      <c r="IK110" s="6">
        <f>IFERROR(INDEX(Sales!$D$5:$ABF$18,MATCH(UsagePerHour!$B110,Sales!$C$5:$C$18,0),MATCH(UsagePerHour!IK$4,Sales!$D$3:$ABF$3,0))/IK$2*INDEX(Usage!$D$5:$ABF$11,MATCH(UsagePerHour!$B$100,Usage!$C$5:$C$11,0),MATCH(UsagePerHour!IK$4,Usage!$D$3:$ABF$3,0)),"")</f>
        <v>12.643660660686786</v>
      </c>
      <c r="IL110" s="6">
        <f>IFERROR(INDEX(Sales!$D$5:$ABF$18,MATCH(UsagePerHour!$B110,Sales!$C$5:$C$18,0),MATCH(UsagePerHour!IL$4,Sales!$D$3:$ABF$3,0))/IL$2*INDEX(Usage!$D$5:$ABF$11,MATCH(UsagePerHour!$B$100,Usage!$C$5:$C$11,0),MATCH(UsagePerHour!IL$4,Usage!$D$3:$ABF$3,0)),"")</f>
        <v>59.870318969451105</v>
      </c>
      <c r="IM110" s="6">
        <f>IFERROR(INDEX(Sales!$D$5:$ABF$18,MATCH(UsagePerHour!$B110,Sales!$C$5:$C$18,0),MATCH(UsagePerHour!IM$4,Sales!$D$3:$ABF$3,0))/IM$2*INDEX(Usage!$D$5:$ABF$11,MATCH(UsagePerHour!$B$100,Usage!$C$5:$C$11,0),MATCH(UsagePerHour!IM$4,Usage!$D$3:$ABF$3,0)),"")</f>
        <v>5.9602283446707212</v>
      </c>
      <c r="IN110" s="6">
        <f>IFERROR(INDEX(Sales!$D$5:$ABF$18,MATCH(UsagePerHour!$B110,Sales!$C$5:$C$18,0),MATCH(UsagePerHour!IN$4,Sales!$D$3:$ABF$3,0))/IN$2*INDEX(Usage!$D$5:$ABF$11,MATCH(UsagePerHour!$B$100,Usage!$C$5:$C$11,0),MATCH(UsagePerHour!IN$4,Usage!$D$3:$ABF$3,0)),"")</f>
        <v>10.296252371916509</v>
      </c>
      <c r="IO110" s="6">
        <f>IFERROR(INDEX(Sales!$D$5:$ABF$18,MATCH(UsagePerHour!$B110,Sales!$C$5:$C$18,0),MATCH(UsagePerHour!IO$4,Sales!$D$3:$ABF$3,0))/IO$2*INDEX(Usage!$D$5:$ABF$11,MATCH(UsagePerHour!$B$100,Usage!$C$5:$C$11,0),MATCH(UsagePerHour!IO$4,Usage!$D$3:$ABF$3,0)),"")</f>
        <v>10.561574629178063</v>
      </c>
      <c r="IP110" s="6">
        <f>IFERROR(INDEX(Sales!$D$5:$ABF$18,MATCH(UsagePerHour!$B110,Sales!$C$5:$C$18,0),MATCH(UsagePerHour!IP$4,Sales!$D$3:$ABF$3,0))/IP$2*INDEX(Usage!$D$5:$ABF$11,MATCH(UsagePerHour!$B$100,Usage!$C$5:$C$11,0),MATCH(UsagePerHour!IP$4,Usage!$D$3:$ABF$3,0)),"")</f>
        <v>12.6670544180788</v>
      </c>
      <c r="IQ110" s="6">
        <f>IFERROR(INDEX(Sales!$D$5:$ABF$18,MATCH(UsagePerHour!$B110,Sales!$C$5:$C$18,0),MATCH(UsagePerHour!IQ$4,Sales!$D$3:$ABF$3,0))/IQ$2*INDEX(Usage!$D$5:$ABF$11,MATCH(UsagePerHour!$B$100,Usage!$C$5:$C$11,0),MATCH(UsagePerHour!IQ$4,Usage!$D$3:$ABF$3,0)),"")</f>
        <v>13.800836096803781</v>
      </c>
      <c r="IR110" s="6">
        <f>IFERROR(INDEX(Sales!$D$5:$ABF$18,MATCH(UsagePerHour!$B110,Sales!$C$5:$C$18,0),MATCH(UsagePerHour!IR$4,Sales!$D$3:$ABF$3,0))/IR$2*INDEX(Usage!$D$5:$ABF$11,MATCH(UsagePerHour!$B$100,Usage!$C$5:$C$11,0),MATCH(UsagePerHour!IR$4,Usage!$D$3:$ABF$3,0)),"")</f>
        <v>7.8207128734035161</v>
      </c>
      <c r="IS110" s="6">
        <f>IFERROR(INDEX(Sales!$D$5:$ABF$18,MATCH(UsagePerHour!$B110,Sales!$C$5:$C$18,0),MATCH(UsagePerHour!IS$4,Sales!$D$3:$ABF$3,0))/IS$2*INDEX(Usage!$D$5:$ABF$11,MATCH(UsagePerHour!$B$100,Usage!$C$5:$C$11,0),MATCH(UsagePerHour!IS$4,Usage!$D$3:$ABF$3,0)),"")</f>
        <v>37.523916356972826</v>
      </c>
      <c r="IT110" s="6">
        <f>IFERROR(INDEX(Sales!$D$5:$ABF$18,MATCH(UsagePerHour!$B110,Sales!$C$5:$C$18,0),MATCH(UsagePerHour!IT$4,Sales!$D$3:$ABF$3,0))/IT$2*INDEX(Usage!$D$5:$ABF$11,MATCH(UsagePerHour!$B$100,Usage!$C$5:$C$11,0),MATCH(UsagePerHour!IT$4,Usage!$D$3:$ABF$3,0)),"")</f>
        <v>6.3100690738354501</v>
      </c>
      <c r="IU110" s="6">
        <f>IFERROR(INDEX(Sales!$D$5:$ABF$18,MATCH(UsagePerHour!$B110,Sales!$C$5:$C$18,0),MATCH(UsagePerHour!IU$4,Sales!$D$3:$ABF$3,0))/IU$2*INDEX(Usage!$D$5:$ABF$11,MATCH(UsagePerHour!$B$100,Usage!$C$5:$C$11,0),MATCH(UsagePerHour!IU$4,Usage!$D$3:$ABF$3,0)),"")</f>
        <v>5.0520949750121256</v>
      </c>
      <c r="IV110" s="6">
        <f>IFERROR(INDEX(Sales!$D$5:$ABF$18,MATCH(UsagePerHour!$B110,Sales!$C$5:$C$18,0),MATCH(UsagePerHour!IV$4,Sales!$D$3:$ABF$3,0))/IV$2*INDEX(Usage!$D$5:$ABF$11,MATCH(UsagePerHour!$B$100,Usage!$C$5:$C$11,0),MATCH(UsagePerHour!IV$4,Usage!$D$3:$ABF$3,0)),"")</f>
        <v>6.1984097298005993</v>
      </c>
      <c r="IW110" s="6">
        <f>IFERROR(INDEX(Sales!$D$5:$ABF$18,MATCH(UsagePerHour!$B110,Sales!$C$5:$C$18,0),MATCH(UsagePerHour!IW$4,Sales!$D$3:$ABF$3,0))/IW$2*INDEX(Usage!$D$5:$ABF$11,MATCH(UsagePerHour!$B$100,Usage!$C$5:$C$11,0),MATCH(UsagePerHour!IW$4,Usage!$D$3:$ABF$3,0)),"")</f>
        <v>20.304496617588537</v>
      </c>
      <c r="IX110" s="6">
        <f>IFERROR(INDEX(Sales!$D$5:$ABF$18,MATCH(UsagePerHour!$B110,Sales!$C$5:$C$18,0),MATCH(UsagePerHour!IX$4,Sales!$D$3:$ABF$3,0))/IX$2*INDEX(Usage!$D$5:$ABF$11,MATCH(UsagePerHour!$B$100,Usage!$C$5:$C$11,0),MATCH(UsagePerHour!IX$4,Usage!$D$3:$ABF$3,0)),"")</f>
        <v>11.385162219023364</v>
      </c>
      <c r="IY110" s="6">
        <f>IFERROR(INDEX(Sales!$D$5:$ABF$18,MATCH(UsagePerHour!$B110,Sales!$C$5:$C$18,0),MATCH(UsagePerHour!IY$4,Sales!$D$3:$ABF$3,0))/IY$2*INDEX(Usage!$D$5:$ABF$11,MATCH(UsagePerHour!$B$100,Usage!$C$5:$C$11,0),MATCH(UsagePerHour!IY$4,Usage!$D$3:$ABF$3,0)),"")</f>
        <v>6.809510739475952</v>
      </c>
      <c r="IZ110" s="6">
        <f>IFERROR(INDEX(Sales!$D$5:$ABF$18,MATCH(UsagePerHour!$B110,Sales!$C$5:$C$18,0),MATCH(UsagePerHour!IZ$4,Sales!$D$3:$ABF$3,0))/IZ$2*INDEX(Usage!$D$5:$ABF$11,MATCH(UsagePerHour!$B$100,Usage!$C$5:$C$11,0),MATCH(UsagePerHour!IZ$4,Usage!$D$3:$ABF$3,0)),"")</f>
        <v>23.06759925515529</v>
      </c>
      <c r="JA110" s="6">
        <f>IFERROR(INDEX(Sales!$D$5:$ABF$18,MATCH(UsagePerHour!$B110,Sales!$C$5:$C$18,0),MATCH(UsagePerHour!JA$4,Sales!$D$3:$ABF$3,0))/JA$2*INDEX(Usage!$D$5:$ABF$11,MATCH(UsagePerHour!$B$100,Usage!$C$5:$C$11,0),MATCH(UsagePerHour!JA$4,Usage!$D$3:$ABF$3,0)),"")</f>
        <v>3.8731968754520465</v>
      </c>
      <c r="JB110" s="6">
        <f>IFERROR(INDEX(Sales!$D$5:$ABF$18,MATCH(UsagePerHour!$B110,Sales!$C$5:$C$18,0),MATCH(UsagePerHour!JB$4,Sales!$D$3:$ABF$3,0))/JB$2*INDEX(Usage!$D$5:$ABF$11,MATCH(UsagePerHour!$B$100,Usage!$C$5:$C$11,0),MATCH(UsagePerHour!JB$4,Usage!$D$3:$ABF$3,0)),"")</f>
        <v>9.8942130825285126</v>
      </c>
      <c r="JC110" s="6">
        <f>IFERROR(INDEX(Sales!$D$5:$ABF$18,MATCH(UsagePerHour!$B110,Sales!$C$5:$C$18,0),MATCH(UsagePerHour!JC$4,Sales!$D$3:$ABF$3,0))/JC$2*INDEX(Usage!$D$5:$ABF$11,MATCH(UsagePerHour!$B$100,Usage!$C$5:$C$11,0),MATCH(UsagePerHour!JC$4,Usage!$D$3:$ABF$3,0)),"")</f>
        <v>10.066575338314605</v>
      </c>
      <c r="JD110" s="6">
        <f>IFERROR(INDEX(Sales!$D$5:$ABF$18,MATCH(UsagePerHour!$B110,Sales!$C$5:$C$18,0),MATCH(UsagePerHour!JD$4,Sales!$D$3:$ABF$3,0))/JD$2*INDEX(Usage!$D$5:$ABF$11,MATCH(UsagePerHour!$B$100,Usage!$C$5:$C$11,0),MATCH(UsagePerHour!JD$4,Usage!$D$3:$ABF$3,0)),"")</f>
        <v>21.52040568103142</v>
      </c>
      <c r="JE110" s="6">
        <f>IFERROR(INDEX(Sales!$D$5:$ABF$18,MATCH(UsagePerHour!$B110,Sales!$C$5:$C$18,0),MATCH(UsagePerHour!JE$4,Sales!$D$3:$ABF$3,0))/JE$2*INDEX(Usage!$D$5:$ABF$11,MATCH(UsagePerHour!$B$100,Usage!$C$5:$C$11,0),MATCH(UsagePerHour!JE$4,Usage!$D$3:$ABF$3,0)),"")</f>
        <v>5.7174431481926371</v>
      </c>
      <c r="JF110" s="6">
        <f>IFERROR(INDEX(Sales!$D$5:$ABF$18,MATCH(UsagePerHour!$B110,Sales!$C$5:$C$18,0),MATCH(UsagePerHour!JF$4,Sales!$D$3:$ABF$3,0))/JF$2*INDEX(Usage!$D$5:$ABF$11,MATCH(UsagePerHour!$B$100,Usage!$C$5:$C$11,0),MATCH(UsagePerHour!JF$4,Usage!$D$3:$ABF$3,0)),"")</f>
        <v>2.9829605391198695</v>
      </c>
      <c r="JG110" s="6">
        <f>IFERROR(INDEX(Sales!$D$5:$ABF$18,MATCH(UsagePerHour!$B110,Sales!$C$5:$C$18,0),MATCH(UsagePerHour!JG$4,Sales!$D$3:$ABF$3,0))/JG$2*INDEX(Usage!$D$5:$ABF$11,MATCH(UsagePerHour!$B$100,Usage!$C$5:$C$11,0),MATCH(UsagePerHour!JG$4,Usage!$D$3:$ABF$3,0)),"")</f>
        <v>46.013036258082614</v>
      </c>
      <c r="JH110" s="6">
        <f>IFERROR(INDEX(Sales!$D$5:$ABF$18,MATCH(UsagePerHour!$B110,Sales!$C$5:$C$18,0),MATCH(UsagePerHour!JH$4,Sales!$D$3:$ABF$3,0))/JH$2*INDEX(Usage!$D$5:$ABF$11,MATCH(UsagePerHour!$B$100,Usage!$C$5:$C$11,0),MATCH(UsagePerHour!JH$4,Usage!$D$3:$ABF$3,0)),"")</f>
        <v>18.914976248716428</v>
      </c>
      <c r="JI110" s="6">
        <f>IFERROR(INDEX(Sales!$D$5:$ABF$18,MATCH(UsagePerHour!$B110,Sales!$C$5:$C$18,0),MATCH(UsagePerHour!JI$4,Sales!$D$3:$ABF$3,0))/JI$2*INDEX(Usage!$D$5:$ABF$11,MATCH(UsagePerHour!$B$100,Usage!$C$5:$C$11,0),MATCH(UsagePerHour!JI$4,Usage!$D$3:$ABF$3,0)),"")</f>
        <v>8.9570966324451717</v>
      </c>
      <c r="JJ110" s="6">
        <f>IFERROR(INDEX(Sales!$D$5:$ABF$18,MATCH(UsagePerHour!$B110,Sales!$C$5:$C$18,0),MATCH(UsagePerHour!JJ$4,Sales!$D$3:$ABF$3,0))/JJ$2*INDEX(Usage!$D$5:$ABF$11,MATCH(UsagePerHour!$B$100,Usage!$C$5:$C$11,0),MATCH(UsagePerHour!JJ$4,Usage!$D$3:$ABF$3,0)),"")</f>
        <v>9.157084953263297</v>
      </c>
      <c r="JK110" s="6">
        <f>IFERROR(INDEX(Sales!$D$5:$ABF$18,MATCH(UsagePerHour!$B110,Sales!$C$5:$C$18,0),MATCH(UsagePerHour!JK$4,Sales!$D$3:$ABF$3,0))/JK$2*INDEX(Usage!$D$5:$ABF$11,MATCH(UsagePerHour!$B$100,Usage!$C$5:$C$11,0),MATCH(UsagePerHour!JK$4,Usage!$D$3:$ABF$3,0)),"")</f>
        <v>10.569919022567113</v>
      </c>
      <c r="JL110" s="6">
        <f>IFERROR(INDEX(Sales!$D$5:$ABF$18,MATCH(UsagePerHour!$B110,Sales!$C$5:$C$18,0),MATCH(UsagePerHour!JL$4,Sales!$D$3:$ABF$3,0))/JL$2*INDEX(Usage!$D$5:$ABF$11,MATCH(UsagePerHour!$B$100,Usage!$C$5:$C$11,0),MATCH(UsagePerHour!JL$4,Usage!$D$3:$ABF$3,0)),"")</f>
        <v>7.1270781829842518</v>
      </c>
      <c r="JM110" s="6">
        <f>IFERROR(INDEX(Sales!$D$5:$ABF$18,MATCH(UsagePerHour!$B110,Sales!$C$5:$C$18,0),MATCH(UsagePerHour!JM$4,Sales!$D$3:$ABF$3,0))/JM$2*INDEX(Usage!$D$5:$ABF$11,MATCH(UsagePerHour!$B$100,Usage!$C$5:$C$11,0),MATCH(UsagePerHour!JM$4,Usage!$D$3:$ABF$3,0)),"")</f>
        <v>6.2893840038357229</v>
      </c>
      <c r="JN110" s="6">
        <f>IFERROR(INDEX(Sales!$D$5:$ABF$18,MATCH(UsagePerHour!$B110,Sales!$C$5:$C$18,0),MATCH(UsagePerHour!JN$4,Sales!$D$3:$ABF$3,0))/JN$2*INDEX(Usage!$D$5:$ABF$11,MATCH(UsagePerHour!$B$100,Usage!$C$5:$C$11,0),MATCH(UsagePerHour!JN$4,Usage!$D$3:$ABF$3,0)),"")</f>
        <v>36.399244055562292</v>
      </c>
      <c r="JO110" s="6">
        <f>IFERROR(INDEX(Sales!$D$5:$ABF$18,MATCH(UsagePerHour!$B110,Sales!$C$5:$C$18,0),MATCH(UsagePerHour!JO$4,Sales!$D$3:$ABF$3,0))/JO$2*INDEX(Usage!$D$5:$ABF$11,MATCH(UsagePerHour!$B$100,Usage!$C$5:$C$11,0),MATCH(UsagePerHour!JO$4,Usage!$D$3:$ABF$3,0)),"")</f>
        <v>15.741724611950985</v>
      </c>
      <c r="JP110" s="6">
        <f>IFERROR(INDEX(Sales!$D$5:$ABF$18,MATCH(UsagePerHour!$B110,Sales!$C$5:$C$18,0),MATCH(UsagePerHour!JP$4,Sales!$D$3:$ABF$3,0))/JP$2*INDEX(Usage!$D$5:$ABF$11,MATCH(UsagePerHour!$B$100,Usage!$C$5:$C$11,0),MATCH(UsagePerHour!JP$4,Usage!$D$3:$ABF$3,0)),"")</f>
        <v>7.0789987160433911</v>
      </c>
      <c r="JQ110" s="6">
        <f>IFERROR(INDEX(Sales!$D$5:$ABF$18,MATCH(UsagePerHour!$B110,Sales!$C$5:$C$18,0),MATCH(UsagePerHour!JQ$4,Sales!$D$3:$ABF$3,0))/JQ$2*INDEX(Usage!$D$5:$ABF$11,MATCH(UsagePerHour!$B$100,Usage!$C$5:$C$11,0),MATCH(UsagePerHour!JQ$4,Usage!$D$3:$ABF$3,0)),"")</f>
        <v>13.261720045089849</v>
      </c>
      <c r="JR110" s="6">
        <f>IFERROR(INDEX(Sales!$D$5:$ABF$18,MATCH(UsagePerHour!$B110,Sales!$C$5:$C$18,0),MATCH(UsagePerHour!JR$4,Sales!$D$3:$ABF$3,0))/JR$2*INDEX(Usage!$D$5:$ABF$11,MATCH(UsagePerHour!$B$100,Usage!$C$5:$C$11,0),MATCH(UsagePerHour!JR$4,Usage!$D$3:$ABF$3,0)),"")</f>
        <v>16.556407590330128</v>
      </c>
      <c r="JS110" s="6">
        <f>IFERROR(INDEX(Sales!$D$5:$ABF$18,MATCH(UsagePerHour!$B110,Sales!$C$5:$C$18,0),MATCH(UsagePerHour!JS$4,Sales!$D$3:$ABF$3,0))/JS$2*INDEX(Usage!$D$5:$ABF$11,MATCH(UsagePerHour!$B$100,Usage!$C$5:$C$11,0),MATCH(UsagePerHour!JS$4,Usage!$D$3:$ABF$3,0)),"")</f>
        <v>5.6579772144209581</v>
      </c>
      <c r="JT110" s="6">
        <f>IFERROR(INDEX(Sales!$D$5:$ABF$18,MATCH(UsagePerHour!$B110,Sales!$C$5:$C$18,0),MATCH(UsagePerHour!JT$4,Sales!$D$3:$ABF$3,0))/JT$2*INDEX(Usage!$D$5:$ABF$11,MATCH(UsagePerHour!$B$100,Usage!$C$5:$C$11,0),MATCH(UsagePerHour!JT$4,Usage!$D$3:$ABF$3,0)),"")</f>
        <v>5.2353697129363388</v>
      </c>
      <c r="JU110" s="6">
        <f>IFERROR(INDEX(Sales!$D$5:$ABF$18,MATCH(UsagePerHour!$B110,Sales!$C$5:$C$18,0),MATCH(UsagePerHour!JU$4,Sales!$D$3:$ABF$3,0))/JU$2*INDEX(Usage!$D$5:$ABF$11,MATCH(UsagePerHour!$B$100,Usage!$C$5:$C$11,0),MATCH(UsagePerHour!JU$4,Usage!$D$3:$ABF$3,0)),"")</f>
        <v>39.407630194829245</v>
      </c>
      <c r="JV110" s="6">
        <f>IFERROR(INDEX(Sales!$D$5:$ABF$18,MATCH(UsagePerHour!$B110,Sales!$C$5:$C$18,0),MATCH(UsagePerHour!JV$4,Sales!$D$3:$ABF$3,0))/JV$2*INDEX(Usage!$D$5:$ABF$11,MATCH(UsagePerHour!$B$100,Usage!$C$5:$C$11,0),MATCH(UsagePerHour!JV$4,Usage!$D$3:$ABF$3,0)),"")</f>
        <v>11.136782700635056</v>
      </c>
      <c r="JW110" s="6">
        <f>IFERROR(INDEX(Sales!$D$5:$ABF$18,MATCH(UsagePerHour!$B110,Sales!$C$5:$C$18,0),MATCH(UsagePerHour!JW$4,Sales!$D$3:$ABF$3,0))/JW$2*INDEX(Usage!$D$5:$ABF$11,MATCH(UsagePerHour!$B$100,Usage!$C$5:$C$11,0),MATCH(UsagePerHour!JW$4,Usage!$D$3:$ABF$3,0)),"")</f>
        <v>13.203807498678707</v>
      </c>
      <c r="JX110" s="6">
        <f>IFERROR(INDEX(Sales!$D$5:$ABF$18,MATCH(UsagePerHour!$B110,Sales!$C$5:$C$18,0),MATCH(UsagePerHour!JX$4,Sales!$D$3:$ABF$3,0))/JX$2*INDEX(Usage!$D$5:$ABF$11,MATCH(UsagePerHour!$B$100,Usage!$C$5:$C$11,0),MATCH(UsagePerHour!JX$4,Usage!$D$3:$ABF$3,0)),"")</f>
        <v>12.2840275500164</v>
      </c>
      <c r="JY110" s="6">
        <f>IFERROR(INDEX(Sales!$D$5:$ABF$18,MATCH(UsagePerHour!$B110,Sales!$C$5:$C$18,0),MATCH(UsagePerHour!JY$4,Sales!$D$3:$ABF$3,0))/JY$2*INDEX(Usage!$D$5:$ABF$11,MATCH(UsagePerHour!$B$100,Usage!$C$5:$C$11,0),MATCH(UsagePerHour!JY$4,Usage!$D$3:$ABF$3,0)),"")</f>
        <v>12.273936594662084</v>
      </c>
      <c r="JZ110" s="6">
        <f>IFERROR(INDEX(Sales!$D$5:$ABF$18,MATCH(UsagePerHour!$B110,Sales!$C$5:$C$18,0),MATCH(UsagePerHour!JZ$4,Sales!$D$3:$ABF$3,0))/JZ$2*INDEX(Usage!$D$5:$ABF$11,MATCH(UsagePerHour!$B$100,Usage!$C$5:$C$11,0),MATCH(UsagePerHour!JZ$4,Usage!$D$3:$ABF$3,0)),"")</f>
        <v>10.724423820262924</v>
      </c>
      <c r="KA110" s="6">
        <f>IFERROR(INDEX(Sales!$D$5:$ABF$18,MATCH(UsagePerHour!$B110,Sales!$C$5:$C$18,0),MATCH(UsagePerHour!KA$4,Sales!$D$3:$ABF$3,0))/KA$2*INDEX(Usage!$D$5:$ABF$11,MATCH(UsagePerHour!$B$100,Usage!$C$5:$C$11,0),MATCH(UsagePerHour!KA$4,Usage!$D$3:$ABF$3,0)),"")</f>
        <v>10.08961925008664</v>
      </c>
      <c r="KB110" s="6">
        <f>IFERROR(INDEX(Sales!$D$5:$ABF$18,MATCH(UsagePerHour!$B110,Sales!$C$5:$C$18,0),MATCH(UsagePerHour!KB$4,Sales!$D$3:$ABF$3,0))/KB$2*INDEX(Usage!$D$5:$ABF$11,MATCH(UsagePerHour!$B$100,Usage!$C$5:$C$11,0),MATCH(UsagePerHour!KB$4,Usage!$D$3:$ABF$3,0)),"")</f>
        <v>35.189773344583266</v>
      </c>
      <c r="KC110" s="6">
        <f>IFERROR(INDEX(Sales!$D$5:$ABF$18,MATCH(UsagePerHour!$B110,Sales!$C$5:$C$18,0),MATCH(UsagePerHour!KC$4,Sales!$D$3:$ABF$3,0))/KC$2*INDEX(Usage!$D$5:$ABF$11,MATCH(UsagePerHour!$B$100,Usage!$C$5:$C$11,0),MATCH(UsagePerHour!KC$4,Usage!$D$3:$ABF$3,0)),"")</f>
        <v>8.9943687398472907</v>
      </c>
      <c r="KD110" s="6">
        <f>IFERROR(INDEX(Sales!$D$5:$ABF$18,MATCH(UsagePerHour!$B110,Sales!$C$5:$C$18,0),MATCH(UsagePerHour!KD$4,Sales!$D$3:$ABF$3,0))/KD$2*INDEX(Usage!$D$5:$ABF$11,MATCH(UsagePerHour!$B$100,Usage!$C$5:$C$11,0),MATCH(UsagePerHour!KD$4,Usage!$D$3:$ABF$3,0)),"")</f>
        <v>9.5968792594512777</v>
      </c>
      <c r="KE110" s="6">
        <f>IFERROR(INDEX(Sales!$D$5:$ABF$18,MATCH(UsagePerHour!$B110,Sales!$C$5:$C$18,0),MATCH(UsagePerHour!KE$4,Sales!$D$3:$ABF$3,0))/KE$2*INDEX(Usage!$D$5:$ABF$11,MATCH(UsagePerHour!$B$100,Usage!$C$5:$C$11,0),MATCH(UsagePerHour!KE$4,Usage!$D$3:$ABF$3,0)),"")</f>
        <v>12.551299100351599</v>
      </c>
      <c r="KF110" s="6">
        <f>IFERROR(INDEX(Sales!$D$5:$ABF$18,MATCH(UsagePerHour!$B110,Sales!$C$5:$C$18,0),MATCH(UsagePerHour!KF$4,Sales!$D$3:$ABF$3,0))/KF$2*INDEX(Usage!$D$5:$ABF$11,MATCH(UsagePerHour!$B$100,Usage!$C$5:$C$11,0),MATCH(UsagePerHour!KF$4,Usage!$D$3:$ABF$3,0)),"")</f>
        <v>10.742569642465453</v>
      </c>
      <c r="KG110" s="6">
        <f>IFERROR(INDEX(Sales!$D$5:$ABF$18,MATCH(UsagePerHour!$B110,Sales!$C$5:$C$18,0),MATCH(UsagePerHour!KG$4,Sales!$D$3:$ABF$3,0))/KG$2*INDEX(Usage!$D$5:$ABF$11,MATCH(UsagePerHour!$B$100,Usage!$C$5:$C$11,0),MATCH(UsagePerHour!KG$4,Usage!$D$3:$ABF$3,0)),"")</f>
        <v>4.8578634852527367</v>
      </c>
      <c r="KH110" s="6">
        <f>IFERROR(INDEX(Sales!$D$5:$ABF$18,MATCH(UsagePerHour!$B110,Sales!$C$5:$C$18,0),MATCH(UsagePerHour!KH$4,Sales!$D$3:$ABF$3,0))/KH$2*INDEX(Usage!$D$5:$ABF$11,MATCH(UsagePerHour!$B$100,Usage!$C$5:$C$11,0),MATCH(UsagePerHour!KH$4,Usage!$D$3:$ABF$3,0)),"")</f>
        <v>6.2767975884386917</v>
      </c>
      <c r="KI110" s="6">
        <f>IFERROR(INDEX(Sales!$D$5:$ABF$18,MATCH(UsagePerHour!$B110,Sales!$C$5:$C$18,0),MATCH(UsagePerHour!KI$4,Sales!$D$3:$ABF$3,0))/KI$2*INDEX(Usage!$D$5:$ABF$11,MATCH(UsagePerHour!$B$100,Usage!$C$5:$C$11,0),MATCH(UsagePerHour!KI$4,Usage!$D$3:$ABF$3,0)),"")</f>
        <v>30.922513002559235</v>
      </c>
      <c r="KJ110" s="6">
        <f>IFERROR(INDEX(Sales!$D$5:$ABF$18,MATCH(UsagePerHour!$B110,Sales!$C$5:$C$18,0),MATCH(UsagePerHour!KJ$4,Sales!$D$3:$ABF$3,0))/KJ$2*INDEX(Usage!$D$5:$ABF$11,MATCH(UsagePerHour!$B$100,Usage!$C$5:$C$11,0),MATCH(UsagePerHour!KJ$4,Usage!$D$3:$ABF$3,0)),"")</f>
        <v>5.3594209299563529</v>
      </c>
      <c r="KK110" s="6">
        <f>IFERROR(INDEX(Sales!$D$5:$ABF$18,MATCH(UsagePerHour!$B110,Sales!$C$5:$C$18,0),MATCH(UsagePerHour!KK$4,Sales!$D$3:$ABF$3,0))/KK$2*INDEX(Usage!$D$5:$ABF$11,MATCH(UsagePerHour!$B$100,Usage!$C$5:$C$11,0),MATCH(UsagePerHour!KK$4,Usage!$D$3:$ABF$3,0)),"")</f>
        <v>12.805767245851316</v>
      </c>
      <c r="KL110" s="6">
        <f>IFERROR(INDEX(Sales!$D$5:$ABF$18,MATCH(UsagePerHour!$B110,Sales!$C$5:$C$18,0),MATCH(UsagePerHour!KL$4,Sales!$D$3:$ABF$3,0))/KL$2*INDEX(Usage!$D$5:$ABF$11,MATCH(UsagePerHour!$B$100,Usage!$C$5:$C$11,0),MATCH(UsagePerHour!KL$4,Usage!$D$3:$ABF$3,0)),"")</f>
        <v>8.2234884412293496</v>
      </c>
      <c r="KM110" s="6">
        <f>IFERROR(INDEX(Sales!$D$5:$ABF$18,MATCH(UsagePerHour!$B110,Sales!$C$5:$C$18,0),MATCH(UsagePerHour!KM$4,Sales!$D$3:$ABF$3,0))/KM$2*INDEX(Usage!$D$5:$ABF$11,MATCH(UsagePerHour!$B$100,Usage!$C$5:$C$11,0),MATCH(UsagePerHour!KM$4,Usage!$D$3:$ABF$3,0)),"")</f>
        <v>10.068541789953702</v>
      </c>
      <c r="KN110" s="6">
        <f>IFERROR(INDEX(Sales!$D$5:$ABF$18,MATCH(UsagePerHour!$B110,Sales!$C$5:$C$18,0),MATCH(UsagePerHour!KN$4,Sales!$D$3:$ABF$3,0))/KN$2*INDEX(Usage!$D$5:$ABF$11,MATCH(UsagePerHour!$B$100,Usage!$C$5:$C$11,0),MATCH(UsagePerHour!KN$4,Usage!$D$3:$ABF$3,0)),"")</f>
        <v>4.9576803840333703</v>
      </c>
      <c r="KO110" s="6">
        <f>IFERROR(INDEX(Sales!$D$5:$ABF$18,MATCH(UsagePerHour!$B110,Sales!$C$5:$C$18,0),MATCH(UsagePerHour!KO$4,Sales!$D$3:$ABF$3,0))/KO$2*INDEX(Usage!$D$5:$ABF$11,MATCH(UsagePerHour!$B$100,Usage!$C$5:$C$11,0),MATCH(UsagePerHour!KO$4,Usage!$D$3:$ABF$3,0)),"")</f>
        <v>12.445626286511407</v>
      </c>
      <c r="KP110" s="6">
        <f>IFERROR(INDEX(Sales!$D$5:$ABF$18,MATCH(UsagePerHour!$B110,Sales!$C$5:$C$18,0),MATCH(UsagePerHour!KP$4,Sales!$D$3:$ABF$3,0))/KP$2*INDEX(Usage!$D$5:$ABF$11,MATCH(UsagePerHour!$B$100,Usage!$C$5:$C$11,0),MATCH(UsagePerHour!KP$4,Usage!$D$3:$ABF$3,0)),"")</f>
        <v>29.730239369240152</v>
      </c>
      <c r="KQ110" s="6">
        <f>IFERROR(INDEX(Sales!$D$5:$ABF$18,MATCH(UsagePerHour!$B110,Sales!$C$5:$C$18,0),MATCH(UsagePerHour!KQ$4,Sales!$D$3:$ABF$3,0))/KQ$2*INDEX(Usage!$D$5:$ABF$11,MATCH(UsagePerHour!$B$100,Usage!$C$5:$C$11,0),MATCH(UsagePerHour!KQ$4,Usage!$D$3:$ABF$3,0)),"")</f>
        <v>23.740378448435475</v>
      </c>
      <c r="KR110" s="6">
        <f>IFERROR(INDEX(Sales!$D$5:$ABF$18,MATCH(UsagePerHour!$B110,Sales!$C$5:$C$18,0),MATCH(UsagePerHour!KR$4,Sales!$D$3:$ABF$3,0))/KR$2*INDEX(Usage!$D$5:$ABF$11,MATCH(UsagePerHour!$B$100,Usage!$C$5:$C$11,0),MATCH(UsagePerHour!KR$4,Usage!$D$3:$ABF$3,0)),"")</f>
        <v>12.018720076777944</v>
      </c>
      <c r="KS110" s="6">
        <f>IFERROR(INDEX(Sales!$D$5:$ABF$18,MATCH(UsagePerHour!$B110,Sales!$C$5:$C$18,0),MATCH(UsagePerHour!KS$4,Sales!$D$3:$ABF$3,0))/KS$2*INDEX(Usage!$D$5:$ABF$11,MATCH(UsagePerHour!$B$100,Usage!$C$5:$C$11,0),MATCH(UsagePerHour!KS$4,Usage!$D$3:$ABF$3,0)),"")</f>
        <v>9.2596039904795671</v>
      </c>
      <c r="KT110" s="6">
        <f>IFERROR(INDEX(Sales!$D$5:$ABF$18,MATCH(UsagePerHour!$B110,Sales!$C$5:$C$18,0),MATCH(UsagePerHour!KT$4,Sales!$D$3:$ABF$3,0))/KT$2*INDEX(Usage!$D$5:$ABF$11,MATCH(UsagePerHour!$B$100,Usage!$C$5:$C$11,0),MATCH(UsagePerHour!KT$4,Usage!$D$3:$ABF$3,0)),"")</f>
        <v>15.925624702022043</v>
      </c>
      <c r="KU110" s="6">
        <f>IFERROR(INDEX(Sales!$D$5:$ABF$18,MATCH(UsagePerHour!$B110,Sales!$C$5:$C$18,0),MATCH(UsagePerHour!KU$4,Sales!$D$3:$ABF$3,0))/KU$2*INDEX(Usage!$D$5:$ABF$11,MATCH(UsagePerHour!$B$100,Usage!$C$5:$C$11,0),MATCH(UsagePerHour!KU$4,Usage!$D$3:$ABF$3,0)),"")</f>
        <v>7.0883524413933028</v>
      </c>
      <c r="KV110" s="6">
        <f>IFERROR(INDEX(Sales!$D$5:$ABF$18,MATCH(UsagePerHour!$B110,Sales!$C$5:$C$18,0),MATCH(UsagePerHour!KV$4,Sales!$D$3:$ABF$3,0))/KV$2*INDEX(Usage!$D$5:$ABF$11,MATCH(UsagePerHour!$B$100,Usage!$C$5:$C$11,0),MATCH(UsagePerHour!KV$4,Usage!$D$3:$ABF$3,0)),"")</f>
        <v>16.671606300440974</v>
      </c>
      <c r="KW110" s="6">
        <f>IFERROR(INDEX(Sales!$D$5:$ABF$18,MATCH(UsagePerHour!$B110,Sales!$C$5:$C$18,0),MATCH(UsagePerHour!KW$4,Sales!$D$3:$ABF$3,0))/KW$2*INDEX(Usage!$D$5:$ABF$11,MATCH(UsagePerHour!$B$100,Usage!$C$5:$C$11,0),MATCH(UsagePerHour!KW$4,Usage!$D$3:$ABF$3,0)),"")</f>
        <v>41.529074386731551</v>
      </c>
      <c r="KX110" s="6">
        <f>IFERROR(INDEX(Sales!$D$5:$ABF$18,MATCH(UsagePerHour!$B110,Sales!$C$5:$C$18,0),MATCH(UsagePerHour!KX$4,Sales!$D$3:$ABF$3,0))/KX$2*INDEX(Usage!$D$5:$ABF$11,MATCH(UsagePerHour!$B$100,Usage!$C$5:$C$11,0),MATCH(UsagePerHour!KX$4,Usage!$D$3:$ABF$3,0)),"")</f>
        <v>7.2161934269035868</v>
      </c>
      <c r="KY110" s="6">
        <f>IFERROR(INDEX(Sales!$D$5:$ABF$18,MATCH(UsagePerHour!$B110,Sales!$C$5:$C$18,0),MATCH(UsagePerHour!KY$4,Sales!$D$3:$ABF$3,0))/KY$2*INDEX(Usage!$D$5:$ABF$11,MATCH(UsagePerHour!$B$100,Usage!$C$5:$C$11,0),MATCH(UsagePerHour!KY$4,Usage!$D$3:$ABF$3,0)),"")</f>
        <v>6.106064961195746</v>
      </c>
      <c r="KZ110" s="6">
        <f>IFERROR(INDEX(Sales!$D$5:$ABF$18,MATCH(UsagePerHour!$B110,Sales!$C$5:$C$18,0),MATCH(UsagePerHour!KZ$4,Sales!$D$3:$ABF$3,0))/KZ$2*INDEX(Usage!$D$5:$ABF$11,MATCH(UsagePerHour!$B$100,Usage!$C$5:$C$11,0),MATCH(UsagePerHour!KZ$4,Usage!$D$3:$ABF$3,0)),"")</f>
        <v>8.8523956723338486</v>
      </c>
      <c r="LA110" s="6">
        <f>IFERROR(INDEX(Sales!$D$5:$ABF$18,MATCH(UsagePerHour!$B110,Sales!$C$5:$C$18,0),MATCH(UsagePerHour!LA$4,Sales!$D$3:$ABF$3,0))/LA$2*INDEX(Usage!$D$5:$ABF$11,MATCH(UsagePerHour!$B$100,Usage!$C$5:$C$11,0),MATCH(UsagePerHour!LA$4,Usage!$D$3:$ABF$3,0)),"")</f>
        <v>15.458105410423421</v>
      </c>
      <c r="LB110" s="6">
        <f>IFERROR(INDEX(Sales!$D$5:$ABF$18,MATCH(UsagePerHour!$B110,Sales!$C$5:$C$18,0),MATCH(UsagePerHour!LB$4,Sales!$D$3:$ABF$3,0))/LB$2*INDEX(Usage!$D$5:$ABF$11,MATCH(UsagePerHour!$B$100,Usage!$C$5:$C$11,0),MATCH(UsagePerHour!LB$4,Usage!$D$3:$ABF$3,0)),"")</f>
        <v>9.5793151976716917</v>
      </c>
      <c r="LC110" s="6">
        <f>IFERROR(INDEX(Sales!$D$5:$ABF$18,MATCH(UsagePerHour!$B110,Sales!$C$5:$C$18,0),MATCH(UsagePerHour!LC$4,Sales!$D$3:$ABF$3,0))/LC$2*INDEX(Usage!$D$5:$ABF$11,MATCH(UsagePerHour!$B$100,Usage!$C$5:$C$11,0),MATCH(UsagePerHour!LC$4,Usage!$D$3:$ABF$3,0)),"")</f>
        <v>4.0501609041184148</v>
      </c>
      <c r="LD110" s="6">
        <f>IFERROR(INDEX(Sales!$D$5:$ABF$18,MATCH(UsagePerHour!$B110,Sales!$C$5:$C$18,0),MATCH(UsagePerHour!LD$4,Sales!$D$3:$ABF$3,0))/LD$2*INDEX(Usage!$D$5:$ABF$11,MATCH(UsagePerHour!$B$100,Usage!$C$5:$C$11,0),MATCH(UsagePerHour!LD$4,Usage!$D$3:$ABF$3,0)),"")</f>
        <v>38.177028931999736</v>
      </c>
      <c r="LE110" s="6">
        <f>IFERROR(INDEX(Sales!$D$5:$ABF$18,MATCH(UsagePerHour!$B110,Sales!$C$5:$C$18,0),MATCH(UsagePerHour!LE$4,Sales!$D$3:$ABF$3,0))/LE$2*INDEX(Usage!$D$5:$ABF$11,MATCH(UsagePerHour!$B$100,Usage!$C$5:$C$11,0),MATCH(UsagePerHour!LE$4,Usage!$D$3:$ABF$3,0)),"")</f>
        <v>5.4873332802774444</v>
      </c>
      <c r="LF110" s="6">
        <f>IFERROR(INDEX(Sales!$D$5:$ABF$18,MATCH(UsagePerHour!$B110,Sales!$C$5:$C$18,0),MATCH(UsagePerHour!LF$4,Sales!$D$3:$ABF$3,0))/LF$2*INDEX(Usage!$D$5:$ABF$11,MATCH(UsagePerHour!$B$100,Usage!$C$5:$C$11,0),MATCH(UsagePerHour!LF$4,Usage!$D$3:$ABF$3,0)),"")</f>
        <v>2.3801656480485462</v>
      </c>
      <c r="LG110" s="6">
        <f>IFERROR(INDEX(Sales!$D$5:$ABF$18,MATCH(UsagePerHour!$B110,Sales!$C$5:$C$18,0),MATCH(UsagePerHour!LG$4,Sales!$D$3:$ABF$3,0))/LG$2*INDEX(Usage!$D$5:$ABF$11,MATCH(UsagePerHour!$B$100,Usage!$C$5:$C$11,0),MATCH(UsagePerHour!LG$4,Usage!$D$3:$ABF$3,0)),"")</f>
        <v>7.3489702165972632</v>
      </c>
      <c r="LH110" s="6">
        <f>IFERROR(INDEX(Sales!$D$5:$ABF$18,MATCH(UsagePerHour!$B110,Sales!$C$5:$C$18,0),MATCH(UsagePerHour!LH$4,Sales!$D$3:$ABF$3,0))/LH$2*INDEX(Usage!$D$5:$ABF$11,MATCH(UsagePerHour!$B$100,Usage!$C$5:$C$11,0),MATCH(UsagePerHour!LH$4,Usage!$D$3:$ABF$3,0)),"")</f>
        <v>9.6649257371271311</v>
      </c>
      <c r="LI110" s="6">
        <f>IFERROR(INDEX(Sales!$D$5:$ABF$18,MATCH(UsagePerHour!$B110,Sales!$C$5:$C$18,0),MATCH(UsagePerHour!LI$4,Sales!$D$3:$ABF$3,0))/LI$2*INDEX(Usage!$D$5:$ABF$11,MATCH(UsagePerHour!$B$100,Usage!$C$5:$C$11,0),MATCH(UsagePerHour!LI$4,Usage!$D$3:$ABF$3,0)),"")</f>
        <v>6.4085716253606675</v>
      </c>
      <c r="LJ110" s="6">
        <f>IFERROR(INDEX(Sales!$D$5:$ABF$18,MATCH(UsagePerHour!$B110,Sales!$C$5:$C$18,0),MATCH(UsagePerHour!LJ$4,Sales!$D$3:$ABF$3,0))/LJ$2*INDEX(Usage!$D$5:$ABF$11,MATCH(UsagePerHour!$B$100,Usage!$C$5:$C$11,0),MATCH(UsagePerHour!LJ$4,Usage!$D$3:$ABF$3,0)),"")</f>
        <v>6.3663612876839224</v>
      </c>
      <c r="LK110" s="6">
        <f>IFERROR(INDEX(Sales!$D$5:$ABF$18,MATCH(UsagePerHour!$B110,Sales!$C$5:$C$18,0),MATCH(UsagePerHour!LK$4,Sales!$D$3:$ABF$3,0))/LK$2*INDEX(Usage!$D$5:$ABF$11,MATCH(UsagePerHour!$B$100,Usage!$C$5:$C$11,0),MATCH(UsagePerHour!LK$4,Usage!$D$3:$ABF$3,0)),"")</f>
        <v>42.399953991479705</v>
      </c>
      <c r="LL110" s="6">
        <f>IFERROR(INDEX(Sales!$D$5:$ABF$18,MATCH(UsagePerHour!$B110,Sales!$C$5:$C$18,0),MATCH(UsagePerHour!LL$4,Sales!$D$3:$ABF$3,0))/LL$2*INDEX(Usage!$D$5:$ABF$11,MATCH(UsagePerHour!$B$100,Usage!$C$5:$C$11,0),MATCH(UsagePerHour!LL$4,Usage!$D$3:$ABF$3,0)),"")</f>
        <v>9.281332212778862</v>
      </c>
      <c r="LM110" s="6">
        <f>IFERROR(INDEX(Sales!$D$5:$ABF$18,MATCH(UsagePerHour!$B110,Sales!$C$5:$C$18,0),MATCH(UsagePerHour!LM$4,Sales!$D$3:$ABF$3,0))/LM$2*INDEX(Usage!$D$5:$ABF$11,MATCH(UsagePerHour!$B$100,Usage!$C$5:$C$11,0),MATCH(UsagePerHour!LM$4,Usage!$D$3:$ABF$3,0)),"")</f>
        <v>8.4458007466283789</v>
      </c>
      <c r="LN110" s="6">
        <f>IFERROR(INDEX(Sales!$D$5:$ABF$18,MATCH(UsagePerHour!$B110,Sales!$C$5:$C$18,0),MATCH(UsagePerHour!LN$4,Sales!$D$3:$ABF$3,0))/LN$2*INDEX(Usage!$D$5:$ABF$11,MATCH(UsagePerHour!$B$100,Usage!$C$5:$C$11,0),MATCH(UsagePerHour!LN$4,Usage!$D$3:$ABF$3,0)),"")</f>
        <v>5.4268322683084556</v>
      </c>
      <c r="LO110" s="6">
        <f>IFERROR(INDEX(Sales!$D$5:$ABF$18,MATCH(UsagePerHour!$B110,Sales!$C$5:$C$18,0),MATCH(UsagePerHour!LO$4,Sales!$D$3:$ABF$3,0))/LO$2*INDEX(Usage!$D$5:$ABF$11,MATCH(UsagePerHour!$B$100,Usage!$C$5:$C$11,0),MATCH(UsagePerHour!LO$4,Usage!$D$3:$ABF$3,0)),"")</f>
        <v>5.3447074905580125</v>
      </c>
      <c r="LP110" s="6">
        <f>IFERROR(INDEX(Sales!$D$5:$ABF$18,MATCH(UsagePerHour!$B110,Sales!$C$5:$C$18,0),MATCH(UsagePerHour!LP$4,Sales!$D$3:$ABF$3,0))/LP$2*INDEX(Usage!$D$5:$ABF$11,MATCH(UsagePerHour!$B$100,Usage!$C$5:$C$11,0),MATCH(UsagePerHour!LP$4,Usage!$D$3:$ABF$3,0)),"")</f>
        <v>87.186985650739075</v>
      </c>
      <c r="LQ110" s="6">
        <f>IFERROR(INDEX(Sales!$D$5:$ABF$18,MATCH(UsagePerHour!$B110,Sales!$C$5:$C$18,0),MATCH(UsagePerHour!LQ$4,Sales!$D$3:$ABF$3,0))/LQ$2*INDEX(Usage!$D$5:$ABF$11,MATCH(UsagePerHour!$B$100,Usage!$C$5:$C$11,0),MATCH(UsagePerHour!LQ$4,Usage!$D$3:$ABF$3,0)),"")</f>
        <v>6.5511176148504919</v>
      </c>
      <c r="LR110" s="6">
        <f>IFERROR(INDEX(Sales!$D$5:$ABF$18,MATCH(UsagePerHour!$B110,Sales!$C$5:$C$18,0),MATCH(UsagePerHour!LR$4,Sales!$D$3:$ABF$3,0))/LR$2*INDEX(Usage!$D$5:$ABF$11,MATCH(UsagePerHour!$B$100,Usage!$C$5:$C$11,0),MATCH(UsagePerHour!LR$4,Usage!$D$3:$ABF$3,0)),"")</f>
        <v>32.461179815851239</v>
      </c>
      <c r="LS110" s="6">
        <f>IFERROR(INDEX(Sales!$D$5:$ABF$18,MATCH(UsagePerHour!$B110,Sales!$C$5:$C$18,0),MATCH(UsagePerHour!LS$4,Sales!$D$3:$ABF$3,0))/LS$2*INDEX(Usage!$D$5:$ABF$11,MATCH(UsagePerHour!$B$100,Usage!$C$5:$C$11,0),MATCH(UsagePerHour!LS$4,Usage!$D$3:$ABF$3,0)),"")</f>
        <v>20.973910554163478</v>
      </c>
      <c r="LT110" s="6">
        <f>IFERROR(INDEX(Sales!$D$5:$ABF$18,MATCH(UsagePerHour!$B110,Sales!$C$5:$C$18,0),MATCH(UsagePerHour!LT$4,Sales!$D$3:$ABF$3,0))/LT$2*INDEX(Usage!$D$5:$ABF$11,MATCH(UsagePerHour!$B$100,Usage!$C$5:$C$11,0),MATCH(UsagePerHour!LT$4,Usage!$D$3:$ABF$3,0)),"")</f>
        <v>12.931564045097703</v>
      </c>
      <c r="LU110" s="6">
        <f>IFERROR(INDEX(Sales!$D$5:$ABF$18,MATCH(UsagePerHour!$B110,Sales!$C$5:$C$18,0),MATCH(UsagePerHour!LU$4,Sales!$D$3:$ABF$3,0))/LU$2*INDEX(Usage!$D$5:$ABF$11,MATCH(UsagePerHour!$B$100,Usage!$C$5:$C$11,0),MATCH(UsagePerHour!LU$4,Usage!$D$3:$ABF$3,0)),"")</f>
        <v>8.303092695844418</v>
      </c>
      <c r="LV110" s="6">
        <f>IFERROR(INDEX(Sales!$D$5:$ABF$18,MATCH(UsagePerHour!$B110,Sales!$C$5:$C$18,0),MATCH(UsagePerHour!LV$4,Sales!$D$3:$ABF$3,0))/LV$2*INDEX(Usage!$D$5:$ABF$11,MATCH(UsagePerHour!$B$100,Usage!$C$5:$C$11,0),MATCH(UsagePerHour!LV$4,Usage!$D$3:$ABF$3,0)),"")</f>
        <v>3.6987145708582836</v>
      </c>
      <c r="LW110" s="6">
        <f>IFERROR(INDEX(Sales!$D$5:$ABF$18,MATCH(UsagePerHour!$B110,Sales!$C$5:$C$18,0),MATCH(UsagePerHour!LW$4,Sales!$D$3:$ABF$3,0))/LW$2*INDEX(Usage!$D$5:$ABF$11,MATCH(UsagePerHour!$B$100,Usage!$C$5:$C$11,0),MATCH(UsagePerHour!LW$4,Usage!$D$3:$ABF$3,0)),"")</f>
        <v>11.39117861128633</v>
      </c>
      <c r="LX110" s="6">
        <f>IFERROR(INDEX(Sales!$D$5:$ABF$18,MATCH(UsagePerHour!$B110,Sales!$C$5:$C$18,0),MATCH(UsagePerHour!LX$4,Sales!$D$3:$ABF$3,0))/LX$2*INDEX(Usage!$D$5:$ABF$11,MATCH(UsagePerHour!$B$100,Usage!$C$5:$C$11,0),MATCH(UsagePerHour!LX$4,Usage!$D$3:$ABF$3,0)),"")</f>
        <v>7.8706026946177206</v>
      </c>
      <c r="LY110" s="6">
        <f>IFERROR(INDEX(Sales!$D$5:$ABF$18,MATCH(UsagePerHour!$B110,Sales!$C$5:$C$18,0),MATCH(UsagePerHour!LY$4,Sales!$D$3:$ABF$3,0))/LY$2*INDEX(Usage!$D$5:$ABF$11,MATCH(UsagePerHour!$B$100,Usage!$C$5:$C$11,0),MATCH(UsagePerHour!LY$4,Usage!$D$3:$ABF$3,0)),"")</f>
        <v>40.665107281182031</v>
      </c>
      <c r="LZ110" s="6">
        <f>IFERROR(INDEX(Sales!$D$5:$ABF$18,MATCH(UsagePerHour!$B110,Sales!$C$5:$C$18,0),MATCH(UsagePerHour!LZ$4,Sales!$D$3:$ABF$3,0))/LZ$2*INDEX(Usage!$D$5:$ABF$11,MATCH(UsagePerHour!$B$100,Usage!$C$5:$C$11,0),MATCH(UsagePerHour!LZ$4,Usage!$D$3:$ABF$3,0)),"")</f>
        <v>7.7322997828586022</v>
      </c>
      <c r="MA110" s="6">
        <f>IFERROR(INDEX(Sales!$D$5:$ABF$18,MATCH(UsagePerHour!$B110,Sales!$C$5:$C$18,0),MATCH(UsagePerHour!MA$4,Sales!$D$3:$ABF$3,0))/MA$2*INDEX(Usage!$D$5:$ABF$11,MATCH(UsagePerHour!$B$100,Usage!$C$5:$C$11,0),MATCH(UsagePerHour!MA$4,Usage!$D$3:$ABF$3,0)),"")</f>
        <v>4.5439511016223602</v>
      </c>
      <c r="MB110" s="6">
        <f>IFERROR(INDEX(Sales!$D$5:$ABF$18,MATCH(UsagePerHour!$B110,Sales!$C$5:$C$18,0),MATCH(UsagePerHour!MB$4,Sales!$D$3:$ABF$3,0))/MB$2*INDEX(Usage!$D$5:$ABF$11,MATCH(UsagePerHour!$B$100,Usage!$C$5:$C$11,0),MATCH(UsagePerHour!MB$4,Usage!$D$3:$ABF$3,0)),"")</f>
        <v>8.1080733088368167</v>
      </c>
      <c r="MC110" s="6">
        <f>IFERROR(INDEX(Sales!$D$5:$ABF$18,MATCH(UsagePerHour!$B110,Sales!$C$5:$C$18,0),MATCH(UsagePerHour!MC$4,Sales!$D$3:$ABF$3,0))/MC$2*INDEX(Usage!$D$5:$ABF$11,MATCH(UsagePerHour!$B$100,Usage!$C$5:$C$11,0),MATCH(UsagePerHour!MC$4,Usage!$D$3:$ABF$3,0)),"")</f>
        <v>2.666940782082738</v>
      </c>
      <c r="MD110" s="6">
        <f>IFERROR(INDEX(Sales!$D$5:$ABF$18,MATCH(UsagePerHour!$B110,Sales!$C$5:$C$18,0),MATCH(UsagePerHour!MD$4,Sales!$D$3:$ABF$3,0))/MD$2*INDEX(Usage!$D$5:$ABF$11,MATCH(UsagePerHour!$B$100,Usage!$C$5:$C$11,0),MATCH(UsagePerHour!MD$4,Usage!$D$3:$ABF$3,0)),"")</f>
        <v>9.0395424023874664</v>
      </c>
      <c r="ME110" s="6">
        <f>IFERROR(INDEX(Sales!$D$5:$ABF$18,MATCH(UsagePerHour!$B110,Sales!$C$5:$C$18,0),MATCH(UsagePerHour!ME$4,Sales!$D$3:$ABF$3,0))/ME$2*INDEX(Usage!$D$5:$ABF$11,MATCH(UsagePerHour!$B$100,Usage!$C$5:$C$11,0),MATCH(UsagePerHour!ME$4,Usage!$D$3:$ABF$3,0)),"")</f>
        <v>6.9271102019034059</v>
      </c>
      <c r="MF110" s="6">
        <f>IFERROR(INDEX(Sales!$D$5:$ABF$18,MATCH(UsagePerHour!$B110,Sales!$C$5:$C$18,0),MATCH(UsagePerHour!MF$4,Sales!$D$3:$ABF$3,0))/MF$2*INDEX(Usage!$D$5:$ABF$11,MATCH(UsagePerHour!$B$100,Usage!$C$5:$C$11,0),MATCH(UsagePerHour!MF$4,Usage!$D$3:$ABF$3,0)),"")</f>
        <v>20.221885061254721</v>
      </c>
      <c r="MG110" s="6">
        <f>IFERROR(INDEX(Sales!$D$5:$ABF$18,MATCH(UsagePerHour!$B110,Sales!$C$5:$C$18,0),MATCH(UsagePerHour!MG$4,Sales!$D$3:$ABF$3,0))/MG$2*INDEX(Usage!$D$5:$ABF$11,MATCH(UsagePerHour!$B$100,Usage!$C$5:$C$11,0),MATCH(UsagePerHour!MG$4,Usage!$D$3:$ABF$3,0)),"")</f>
        <v>9.4673471109236615</v>
      </c>
      <c r="MH110" s="6">
        <f>IFERROR(INDEX(Sales!$D$5:$ABF$18,MATCH(UsagePerHour!$B110,Sales!$C$5:$C$18,0),MATCH(UsagePerHour!MH$4,Sales!$D$3:$ABF$3,0))/MH$2*INDEX(Usage!$D$5:$ABF$11,MATCH(UsagePerHour!$B$100,Usage!$C$5:$C$11,0),MATCH(UsagePerHour!MH$4,Usage!$D$3:$ABF$3,0)),"")</f>
        <v>13.601070594529139</v>
      </c>
      <c r="MI110" s="6">
        <f>IFERROR(INDEX(Sales!$D$5:$ABF$18,MATCH(UsagePerHour!$B110,Sales!$C$5:$C$18,0),MATCH(UsagePerHour!MI$4,Sales!$D$3:$ABF$3,0))/MI$2*INDEX(Usage!$D$5:$ABF$11,MATCH(UsagePerHour!$B$100,Usage!$C$5:$C$11,0),MATCH(UsagePerHour!MI$4,Usage!$D$3:$ABF$3,0)),"")</f>
        <v>10.597490420016531</v>
      </c>
      <c r="MJ110" s="6">
        <f>IFERROR(INDEX(Sales!$D$5:$ABF$18,MATCH(UsagePerHour!$B110,Sales!$C$5:$C$18,0),MATCH(UsagePerHour!MJ$4,Sales!$D$3:$ABF$3,0))/MJ$2*INDEX(Usage!$D$5:$ABF$11,MATCH(UsagePerHour!$B$100,Usage!$C$5:$C$11,0),MATCH(UsagePerHour!MJ$4,Usage!$D$3:$ABF$3,0)),"")</f>
        <v>7.0668544518287053</v>
      </c>
      <c r="MK110" s="6">
        <f>IFERROR(INDEX(Sales!$D$5:$ABF$18,MATCH(UsagePerHour!$B110,Sales!$C$5:$C$18,0),MATCH(UsagePerHour!MK$4,Sales!$D$3:$ABF$3,0))/MK$2*INDEX(Usage!$D$5:$ABF$11,MATCH(UsagePerHour!$B$100,Usage!$C$5:$C$11,0),MATCH(UsagePerHour!MK$4,Usage!$D$3:$ABF$3,0)),"")</f>
        <v>10.336973435434665</v>
      </c>
      <c r="ML110" s="6">
        <f>IFERROR(INDEX(Sales!$D$5:$ABF$18,MATCH(UsagePerHour!$B110,Sales!$C$5:$C$18,0),MATCH(UsagePerHour!ML$4,Sales!$D$3:$ABF$3,0))/ML$2*INDEX(Usage!$D$5:$ABF$11,MATCH(UsagePerHour!$B$100,Usage!$C$5:$C$11,0),MATCH(UsagePerHour!ML$4,Usage!$D$3:$ABF$3,0)),"")</f>
        <v>13.730887445268007</v>
      </c>
      <c r="MM110" s="6">
        <f>IFERROR(INDEX(Sales!$D$5:$ABF$18,MATCH(UsagePerHour!$B110,Sales!$C$5:$C$18,0),MATCH(UsagePerHour!MM$4,Sales!$D$3:$ABF$3,0))/MM$2*INDEX(Usage!$D$5:$ABF$11,MATCH(UsagePerHour!$B$100,Usage!$C$5:$C$11,0),MATCH(UsagePerHour!MM$4,Usage!$D$3:$ABF$3,0)),"")</f>
        <v>38.322448011812192</v>
      </c>
      <c r="MN110" s="6">
        <f>IFERROR(INDEX(Sales!$D$5:$ABF$18,MATCH(UsagePerHour!$B110,Sales!$C$5:$C$18,0),MATCH(UsagePerHour!MN$4,Sales!$D$3:$ABF$3,0))/MN$2*INDEX(Usage!$D$5:$ABF$11,MATCH(UsagePerHour!$B$100,Usage!$C$5:$C$11,0),MATCH(UsagePerHour!MN$4,Usage!$D$3:$ABF$3,0)),"")</f>
        <v>7.2464744245638073</v>
      </c>
      <c r="MO110" s="6">
        <f>IFERROR(INDEX(Sales!$D$5:$ABF$18,MATCH(UsagePerHour!$B110,Sales!$C$5:$C$18,0),MATCH(UsagePerHour!MO$4,Sales!$D$3:$ABF$3,0))/MO$2*INDEX(Usage!$D$5:$ABF$11,MATCH(UsagePerHour!$B$100,Usage!$C$5:$C$11,0),MATCH(UsagePerHour!MO$4,Usage!$D$3:$ABF$3,0)),"")</f>
        <v>12.931564045097703</v>
      </c>
      <c r="MP110" s="6">
        <f>IFERROR(INDEX(Sales!$D$5:$ABF$18,MATCH(UsagePerHour!$B110,Sales!$C$5:$C$18,0),MATCH(UsagePerHour!MP$4,Sales!$D$3:$ABF$3,0))/MP$2*INDEX(Usage!$D$5:$ABF$11,MATCH(UsagePerHour!$B$100,Usage!$C$5:$C$11,0),MATCH(UsagePerHour!MP$4,Usage!$D$3:$ABF$3,0)),"")</f>
        <v>8.303092695844418</v>
      </c>
      <c r="MQ110" s="6">
        <f>IFERROR(INDEX(Sales!$D$5:$ABF$18,MATCH(UsagePerHour!$B110,Sales!$C$5:$C$18,0),MATCH(UsagePerHour!MQ$4,Sales!$D$3:$ABF$3,0))/MQ$2*INDEX(Usage!$D$5:$ABF$11,MATCH(UsagePerHour!$B$100,Usage!$C$5:$C$11,0),MATCH(UsagePerHour!MQ$4,Usage!$D$3:$ABF$3,0)),"")</f>
        <v>3.6987145708582836</v>
      </c>
      <c r="MR110" s="6">
        <f>IFERROR(INDEX(Sales!$D$5:$ABF$18,MATCH(UsagePerHour!$B110,Sales!$C$5:$C$18,0),MATCH(UsagePerHour!MR$4,Sales!$D$3:$ABF$3,0))/MR$2*INDEX(Usage!$D$5:$ABF$11,MATCH(UsagePerHour!$B$100,Usage!$C$5:$C$11,0),MATCH(UsagePerHour!MR$4,Usage!$D$3:$ABF$3,0)),"")</f>
        <v>11.39117861128633</v>
      </c>
      <c r="MS110" s="6">
        <f>IFERROR(INDEX(Sales!$D$5:$ABF$18,MATCH(UsagePerHour!$B110,Sales!$C$5:$C$18,0),MATCH(UsagePerHour!MS$4,Sales!$D$3:$ABF$3,0))/MS$2*INDEX(Usage!$D$5:$ABF$11,MATCH(UsagePerHour!$B$100,Usage!$C$5:$C$11,0),MATCH(UsagePerHour!MS$4,Usage!$D$3:$ABF$3,0)),"")</f>
        <v>7.8207128734035161</v>
      </c>
      <c r="MT110" s="6">
        <f>IFERROR(INDEX(Sales!$D$5:$ABF$18,MATCH(UsagePerHour!$B110,Sales!$C$5:$C$18,0),MATCH(UsagePerHour!MT$4,Sales!$D$3:$ABF$3,0))/MT$2*INDEX(Usage!$D$5:$ABF$11,MATCH(UsagePerHour!$B$100,Usage!$C$5:$C$11,0),MATCH(UsagePerHour!MT$4,Usage!$D$3:$ABF$3,0)),"")</f>
        <v>36.576475753311357</v>
      </c>
      <c r="MU110" s="6">
        <f>IFERROR(INDEX(Sales!$D$5:$ABF$18,MATCH(UsagePerHour!$B110,Sales!$C$5:$C$18,0),MATCH(UsagePerHour!MU$4,Sales!$D$3:$ABF$3,0))/MU$2*INDEX(Usage!$D$5:$ABF$11,MATCH(UsagePerHour!$B$100,Usage!$C$5:$C$11,0),MATCH(UsagePerHour!MU$4,Usage!$D$3:$ABF$3,0)),"")</f>
        <v>11.642547384169051</v>
      </c>
      <c r="MV110" s="6">
        <f>IFERROR(INDEX(Sales!$D$5:$ABF$18,MATCH(UsagePerHour!$B110,Sales!$C$5:$C$18,0),MATCH(UsagePerHour!MV$4,Sales!$D$3:$ABF$3,0))/MV$2*INDEX(Usage!$D$5:$ABF$11,MATCH(UsagePerHour!$B$100,Usage!$C$5:$C$11,0),MATCH(UsagePerHour!MV$4,Usage!$D$3:$ABF$3,0)),"")</f>
        <v>12.101327149155033</v>
      </c>
      <c r="MW110" s="6">
        <f>IFERROR(INDEX(Sales!$D$5:$ABF$18,MATCH(UsagePerHour!$B110,Sales!$C$5:$C$18,0),MATCH(UsagePerHour!MW$4,Sales!$D$3:$ABF$3,0))/MW$2*INDEX(Usage!$D$5:$ABF$11,MATCH(UsagePerHour!$B$100,Usage!$C$5:$C$11,0),MATCH(UsagePerHour!MW$4,Usage!$D$3:$ABF$3,0)),"")</f>
        <v>11.834033446936672</v>
      </c>
      <c r="MX110" s="6">
        <f>IFERROR(INDEX(Sales!$D$5:$ABF$18,MATCH(UsagePerHour!$B110,Sales!$C$5:$C$18,0),MATCH(UsagePerHour!MX$4,Sales!$D$3:$ABF$3,0))/MX$2*INDEX(Usage!$D$5:$ABF$11,MATCH(UsagePerHour!$B$100,Usage!$C$5:$C$11,0),MATCH(UsagePerHour!MX$4,Usage!$D$3:$ABF$3,0)),"")</f>
        <v>5.4764756730056812</v>
      </c>
      <c r="MY110" s="6">
        <f>IFERROR(INDEX(Sales!$D$5:$ABF$18,MATCH(UsagePerHour!$B110,Sales!$C$5:$C$18,0),MATCH(UsagePerHour!MY$4,Sales!$D$3:$ABF$3,0))/MY$2*INDEX(Usage!$D$5:$ABF$11,MATCH(UsagePerHour!$B$100,Usage!$C$5:$C$11,0),MATCH(UsagePerHour!MY$4,Usage!$D$3:$ABF$3,0)),"")</f>
        <v>5.7802256363052811</v>
      </c>
      <c r="MZ110" s="6">
        <f>IFERROR(INDEX(Sales!$D$5:$ABF$18,MATCH(UsagePerHour!$B110,Sales!$C$5:$C$18,0),MATCH(UsagePerHour!MZ$4,Sales!$D$3:$ABF$3,0))/MZ$2*INDEX(Usage!$D$5:$ABF$11,MATCH(UsagePerHour!$B$100,Usage!$C$5:$C$11,0),MATCH(UsagePerHour!MZ$4,Usage!$D$3:$ABF$3,0)),"")</f>
        <v>4.8802904145898767</v>
      </c>
      <c r="NA110" s="6">
        <f>IFERROR(INDEX(Sales!$D$5:$ABF$18,MATCH(UsagePerHour!$B110,Sales!$C$5:$C$18,0),MATCH(UsagePerHour!NA$4,Sales!$D$3:$ABF$3,0))/NA$2*INDEX(Usage!$D$5:$ABF$11,MATCH(UsagePerHour!$B$100,Usage!$C$5:$C$11,0),MATCH(UsagePerHour!NA$4,Usage!$D$3:$ABF$3,0)),"")</f>
        <v>40.372800344531797</v>
      </c>
      <c r="NB110" s="6">
        <f>IFERROR(INDEX(Sales!$D$5:$ABF$18,MATCH(UsagePerHour!$B110,Sales!$C$5:$C$18,0),MATCH(UsagePerHour!NB$4,Sales!$D$3:$ABF$3,0))/NB$2*INDEX(Usage!$D$5:$ABF$11,MATCH(UsagePerHour!$B$100,Usage!$C$5:$C$11,0),MATCH(UsagePerHour!NB$4,Usage!$D$3:$ABF$3,0)),"")</f>
        <v>7.7168820011234844</v>
      </c>
      <c r="NC110" s="6">
        <f>IFERROR(INDEX(Sales!$D$5:$ABF$18,MATCH(UsagePerHour!$B110,Sales!$C$5:$C$18,0),MATCH(UsagePerHour!NC$4,Sales!$D$3:$ABF$3,0))/NC$2*INDEX(Usage!$D$5:$ABF$11,MATCH(UsagePerHour!$B$100,Usage!$C$5:$C$11,0),MATCH(UsagePerHour!NC$4,Usage!$D$3:$ABF$3,0)),"")</f>
        <v>6.9107630313271811</v>
      </c>
      <c r="ND110" s="6">
        <f>IFERROR(INDEX(Sales!$D$5:$ABF$18,MATCH(UsagePerHour!$B110,Sales!$C$5:$C$18,0),MATCH(UsagePerHour!ND$4,Sales!$D$3:$ABF$3,0))/ND$2*INDEX(Usage!$D$5:$ABF$11,MATCH(UsagePerHour!$B$100,Usage!$C$5:$C$11,0),MATCH(UsagePerHour!ND$4,Usage!$D$3:$ABF$3,0)),"")</f>
        <v>15.229480992447211</v>
      </c>
      <c r="NE110" s="6">
        <f>IFERROR(INDEX(Sales!$D$5:$ABF$18,MATCH(UsagePerHour!$B110,Sales!$C$5:$C$18,0),MATCH(UsagePerHour!NE$4,Sales!$D$3:$ABF$3,0))/NE$2*INDEX(Usage!$D$5:$ABF$11,MATCH(UsagePerHour!$B$100,Usage!$C$5:$C$11,0),MATCH(UsagePerHour!NE$4,Usage!$D$3:$ABF$3,0)),"")</f>
        <v>12.788991192154826</v>
      </c>
      <c r="NF110" s="6">
        <f>IFERROR(INDEX(Sales!$D$5:$ABF$18,MATCH(UsagePerHour!$B110,Sales!$C$5:$C$18,0),MATCH(UsagePerHour!NF$4,Sales!$D$3:$ABF$3,0))/NF$2*INDEX(Usage!$D$5:$ABF$11,MATCH(UsagePerHour!$B$100,Usage!$C$5:$C$11,0),MATCH(UsagePerHour!NF$4,Usage!$D$3:$ABF$3,0)),"")</f>
        <v>4.2209227290423392</v>
      </c>
      <c r="NG110" s="6">
        <f>IFERROR(INDEX(Sales!$D$5:$ABF$18,MATCH(UsagePerHour!$B110,Sales!$C$5:$C$18,0),MATCH(UsagePerHour!NG$4,Sales!$D$3:$ABF$3,0))/NG$2*INDEX(Usage!$D$5:$ABF$11,MATCH(UsagePerHour!$B$100,Usage!$C$5:$C$11,0),MATCH(UsagePerHour!NG$4,Usage!$D$3:$ABF$3,0)),"")</f>
        <v>3.7676472798762664</v>
      </c>
      <c r="NH110" s="6">
        <f>IFERROR(INDEX(Sales!$D$5:$ABF$18,MATCH(UsagePerHour!$B110,Sales!$C$5:$C$18,0),MATCH(UsagePerHour!NH$4,Sales!$D$3:$ABF$3,0))/NH$2*INDEX(Usage!$D$5:$ABF$11,MATCH(UsagePerHour!$B$100,Usage!$C$5:$C$11,0),MATCH(UsagePerHour!NH$4,Usage!$D$3:$ABF$3,0)),"")</f>
        <v>55.275107418275809</v>
      </c>
      <c r="NI110" s="6">
        <f>IFERROR(INDEX(Sales!$D$5:$ABF$18,MATCH(UsagePerHour!$B110,Sales!$C$5:$C$18,0),MATCH(UsagePerHour!NI$4,Sales!$D$3:$ABF$3,0))/NI$2*INDEX(Usage!$D$5:$ABF$11,MATCH(UsagePerHour!$B$100,Usage!$C$5:$C$11,0),MATCH(UsagePerHour!NI$4,Usage!$D$3:$ABF$3,0)),"")</f>
        <v>9.830289407136835</v>
      </c>
      <c r="NJ110" s="6">
        <f>IFERROR(INDEX(Sales!$D$5:$ABF$18,MATCH(UsagePerHour!$B110,Sales!$C$5:$C$18,0),MATCH(UsagePerHour!NJ$4,Sales!$D$3:$ABF$3,0))/NJ$2*INDEX(Usage!$D$5:$ABF$11,MATCH(UsagePerHour!$B$100,Usage!$C$5:$C$11,0),MATCH(UsagePerHour!NJ$4,Usage!$D$3:$ABF$3,0)),"")</f>
        <v>6.920072284695447</v>
      </c>
      <c r="NK110" s="6">
        <f>IFERROR(INDEX(Sales!$D$5:$ABF$18,MATCH(UsagePerHour!$B110,Sales!$C$5:$C$18,0),MATCH(UsagePerHour!NK$4,Sales!$D$3:$ABF$3,0))/NK$2*INDEX(Usage!$D$5:$ABF$11,MATCH(UsagePerHour!$B$100,Usage!$C$5:$C$11,0),MATCH(UsagePerHour!NK$4,Usage!$D$3:$ABF$3,0)),"")</f>
        <v>12.218554929363897</v>
      </c>
      <c r="NL110" s="6">
        <f>IFERROR(INDEX(Sales!$D$5:$ABF$18,MATCH(UsagePerHour!$B110,Sales!$C$5:$C$18,0),MATCH(UsagePerHour!NL$4,Sales!$D$3:$ABF$3,0))/NL$2*INDEX(Usage!$D$5:$ABF$11,MATCH(UsagePerHour!$B$100,Usage!$C$5:$C$11,0),MATCH(UsagePerHour!NL$4,Usage!$D$3:$ABF$3,0)),"")</f>
        <v>6.9904159683071763</v>
      </c>
      <c r="NM110" s="6">
        <f>IFERROR(INDEX(Sales!$D$5:$ABF$18,MATCH(UsagePerHour!$B110,Sales!$C$5:$C$18,0),MATCH(UsagePerHour!NM$4,Sales!$D$3:$ABF$3,0))/NM$2*INDEX(Usage!$D$5:$ABF$11,MATCH(UsagePerHour!$B$100,Usage!$C$5:$C$11,0),MATCH(UsagePerHour!NM$4,Usage!$D$3:$ABF$3,0)),"")</f>
        <v>10.045905749229258</v>
      </c>
      <c r="NN110" s="6">
        <f>IFERROR(INDEX(Sales!$D$5:$ABF$18,MATCH(UsagePerHour!$B110,Sales!$C$5:$C$18,0),MATCH(UsagePerHour!NN$4,Sales!$D$3:$ABF$3,0))/NN$2*INDEX(Usage!$D$5:$ABF$11,MATCH(UsagePerHour!$B$100,Usage!$C$5:$C$11,0),MATCH(UsagePerHour!NN$4,Usage!$D$3:$ABF$3,0)),"")</f>
        <v>8.2097560464214201</v>
      </c>
      <c r="NO110" s="6">
        <f>IFERROR(INDEX(Sales!$D$5:$ABF$18,MATCH(UsagePerHour!$B110,Sales!$C$5:$C$18,0),MATCH(UsagePerHour!NO$4,Sales!$D$3:$ABF$3,0))/NO$2*INDEX(Usage!$D$5:$ABF$11,MATCH(UsagePerHour!$B$100,Usage!$C$5:$C$11,0),MATCH(UsagePerHour!NO$4,Usage!$D$3:$ABF$3,0)),"")</f>
        <v>19.898885830803554</v>
      </c>
      <c r="NP110" s="6">
        <f>IFERROR(INDEX(Sales!$D$5:$ABF$18,MATCH(UsagePerHour!$B110,Sales!$C$5:$C$18,0),MATCH(UsagePerHour!NP$4,Sales!$D$3:$ABF$3,0))/NP$2*INDEX(Usage!$D$5:$ABF$11,MATCH(UsagePerHour!$B$100,Usage!$C$5:$C$11,0),MATCH(UsagePerHour!NP$4,Usage!$D$3:$ABF$3,0)),"")</f>
        <v>19.238779232155551</v>
      </c>
      <c r="NQ110" s="6">
        <f>IFERROR(INDEX(Sales!$D$5:$ABF$18,MATCH(UsagePerHour!$B110,Sales!$C$5:$C$18,0),MATCH(UsagePerHour!NQ$4,Sales!$D$3:$ABF$3,0))/NQ$2*INDEX(Usage!$D$5:$ABF$11,MATCH(UsagePerHour!$B$100,Usage!$C$5:$C$11,0),MATCH(UsagePerHour!NQ$4,Usage!$D$3:$ABF$3,0)),"")</f>
        <v>4.2003903001179603</v>
      </c>
      <c r="NR110" s="6">
        <f>IFERROR(INDEX(Sales!$D$5:$ABF$18,MATCH(UsagePerHour!$B110,Sales!$C$5:$C$18,0),MATCH(UsagePerHour!NR$4,Sales!$D$3:$ABF$3,0))/NR$2*INDEX(Usage!$D$5:$ABF$11,MATCH(UsagePerHour!$B$100,Usage!$C$5:$C$11,0),MATCH(UsagePerHour!NR$4,Usage!$D$3:$ABF$3,0)),"")</f>
        <v>11.316276366583489</v>
      </c>
      <c r="NS110" s="6">
        <f>IFERROR(INDEX(Sales!$D$5:$ABF$18,MATCH(UsagePerHour!$B110,Sales!$C$5:$C$18,0),MATCH(UsagePerHour!NS$4,Sales!$D$3:$ABF$3,0))/NS$2*INDEX(Usage!$D$5:$ABF$11,MATCH(UsagePerHour!$B$100,Usage!$C$5:$C$11,0),MATCH(UsagePerHour!NS$4,Usage!$D$3:$ABF$3,0)),"")</f>
        <v>13.500372856077554</v>
      </c>
      <c r="NT110" s="6">
        <f>IFERROR(INDEX(Sales!$D$5:$ABF$18,MATCH(UsagePerHour!$B110,Sales!$C$5:$C$18,0),MATCH(UsagePerHour!NT$4,Sales!$D$3:$ABF$3,0))/NT$2*INDEX(Usage!$D$5:$ABF$11,MATCH(UsagePerHour!$B$100,Usage!$C$5:$C$11,0),MATCH(UsagePerHour!NT$4,Usage!$D$3:$ABF$3,0)),"")</f>
        <v>8.3098466923162633</v>
      </c>
      <c r="NU110" s="6">
        <f>IFERROR(INDEX(Sales!$D$5:$ABF$18,MATCH(UsagePerHour!$B110,Sales!$C$5:$C$18,0),MATCH(UsagePerHour!NU$4,Sales!$D$3:$ABF$3,0))/NU$2*INDEX(Usage!$D$5:$ABF$11,MATCH(UsagePerHour!$B$100,Usage!$C$5:$C$11,0),MATCH(UsagePerHour!NU$4,Usage!$D$3:$ABF$3,0)),"")</f>
        <v>9.5675398048279394</v>
      </c>
      <c r="NV110" s="6">
        <f>IFERROR(INDEX(Sales!$D$5:$ABF$18,MATCH(UsagePerHour!$B110,Sales!$C$5:$C$18,0),MATCH(UsagePerHour!NV$4,Sales!$D$3:$ABF$3,0))/NV$2*INDEX(Usage!$D$5:$ABF$11,MATCH(UsagePerHour!$B$100,Usage!$C$5:$C$11,0),MATCH(UsagePerHour!NV$4,Usage!$D$3:$ABF$3,0)),"")</f>
        <v>37.253155648723514</v>
      </c>
      <c r="NW110" s="6">
        <f>IFERROR(INDEX(Sales!$D$5:$ABF$18,MATCH(UsagePerHour!$B110,Sales!$C$5:$C$18,0),MATCH(UsagePerHour!NW$4,Sales!$D$3:$ABF$3,0))/NW$2*INDEX(Usage!$D$5:$ABF$11,MATCH(UsagePerHour!$B$100,Usage!$C$5:$C$11,0),MATCH(UsagePerHour!NW$4,Usage!$D$3:$ABF$3,0)),"")</f>
        <v>8.905739238486575</v>
      </c>
      <c r="NX110" s="6">
        <f>IFERROR(INDEX(Sales!$D$5:$ABF$18,MATCH(UsagePerHour!$B110,Sales!$C$5:$C$18,0),MATCH(UsagePerHour!NX$4,Sales!$D$3:$ABF$3,0))/NX$2*INDEX(Usage!$D$5:$ABF$11,MATCH(UsagePerHour!$B$100,Usage!$C$5:$C$11,0),MATCH(UsagePerHour!NX$4,Usage!$D$3:$ABF$3,0)),"")</f>
        <v>7.3605273953211574</v>
      </c>
      <c r="NY110" s="6">
        <f>IFERROR(INDEX(Sales!$D$5:$ABF$18,MATCH(UsagePerHour!$B110,Sales!$C$5:$C$18,0),MATCH(UsagePerHour!NY$4,Sales!$D$3:$ABF$3,0))/NY$2*INDEX(Usage!$D$5:$ABF$11,MATCH(UsagePerHour!$B$100,Usage!$C$5:$C$11,0),MATCH(UsagePerHour!NY$4,Usage!$D$3:$ABF$3,0)),"")</f>
        <v>13.397645552162349</v>
      </c>
      <c r="NZ110" s="6">
        <f>IFERROR(INDEX(Sales!$D$5:$ABF$18,MATCH(UsagePerHour!$B110,Sales!$C$5:$C$18,0),MATCH(UsagePerHour!NZ$4,Sales!$D$3:$ABF$3,0))/NZ$2*INDEX(Usage!$D$5:$ABF$11,MATCH(UsagePerHour!$B$100,Usage!$C$5:$C$11,0),MATCH(UsagePerHour!NZ$4,Usage!$D$3:$ABF$3,0)),"")</f>
        <v>5.2361479193358722</v>
      </c>
      <c r="OA110" s="6">
        <f>IFERROR(INDEX(Sales!$D$5:$ABF$18,MATCH(UsagePerHour!$B110,Sales!$C$5:$C$18,0),MATCH(UsagePerHour!OA$4,Sales!$D$3:$ABF$3,0))/OA$2*INDEX(Usage!$D$5:$ABF$11,MATCH(UsagePerHour!$B$100,Usage!$C$5:$C$11,0),MATCH(UsagePerHour!OA$4,Usage!$D$3:$ABF$3,0)),"")</f>
        <v>10.011994669035984</v>
      </c>
      <c r="OB110" s="6">
        <f>IFERROR(INDEX(Sales!$D$5:$ABF$18,MATCH(UsagePerHour!$B110,Sales!$C$5:$C$18,0),MATCH(UsagePerHour!OB$4,Sales!$D$3:$ABF$3,0))/OB$2*INDEX(Usage!$D$5:$ABF$11,MATCH(UsagePerHour!$B$100,Usage!$C$5:$C$11,0),MATCH(UsagePerHour!OB$4,Usage!$D$3:$ABF$3,0)),"")</f>
        <v>9.0861089100795098</v>
      </c>
      <c r="OC110" s="6">
        <f>IFERROR(INDEX(Sales!$D$5:$ABF$18,MATCH(UsagePerHour!$B110,Sales!$C$5:$C$18,0),MATCH(UsagePerHour!OC$4,Sales!$D$3:$ABF$3,0))/OC$2*INDEX(Usage!$D$5:$ABF$11,MATCH(UsagePerHour!$B$100,Usage!$C$5:$C$11,0),MATCH(UsagePerHour!OC$4,Usage!$D$3:$ABF$3,0)),"")</f>
        <v>36.523298138086588</v>
      </c>
      <c r="OD110" s="6">
        <f>IFERROR(INDEX(Sales!$D$5:$ABF$18,MATCH(UsagePerHour!$B110,Sales!$C$5:$C$18,0),MATCH(UsagePerHour!OD$4,Sales!$D$3:$ABF$3,0))/OD$2*INDEX(Usage!$D$5:$ABF$11,MATCH(UsagePerHour!$B$100,Usage!$C$5:$C$11,0),MATCH(UsagePerHour!OD$4,Usage!$D$3:$ABF$3,0)),"")</f>
        <v>7.9382493900059981</v>
      </c>
      <c r="OE110" s="6">
        <f>IFERROR(INDEX(Sales!$D$5:$ABF$18,MATCH(UsagePerHour!$B110,Sales!$C$5:$C$18,0),MATCH(UsagePerHour!OE$4,Sales!$D$3:$ABF$3,0))/OE$2*INDEX(Usage!$D$5:$ABF$11,MATCH(UsagePerHour!$B$100,Usage!$C$5:$C$11,0),MATCH(UsagePerHour!OE$4,Usage!$D$3:$ABF$3,0)),"")</f>
        <v>10.053789875892301</v>
      </c>
      <c r="OF110" s="6">
        <f>IFERROR(INDEX(Sales!$D$5:$ABF$18,MATCH(UsagePerHour!$B110,Sales!$C$5:$C$18,0),MATCH(UsagePerHour!OF$4,Sales!$D$3:$ABF$3,0))/OF$2*INDEX(Usage!$D$5:$ABF$11,MATCH(UsagePerHour!$B$100,Usage!$C$5:$C$11,0),MATCH(UsagePerHour!OF$4,Usage!$D$3:$ABF$3,0)),"")</f>
        <v>7.1882325395002855</v>
      </c>
      <c r="OG110" s="6">
        <f>IFERROR(INDEX(Sales!$D$5:$ABF$18,MATCH(UsagePerHour!$B110,Sales!$C$5:$C$18,0),MATCH(UsagePerHour!OG$4,Sales!$D$3:$ABF$3,0))/OG$2*INDEX(Usage!$D$5:$ABF$11,MATCH(UsagePerHour!$B$100,Usage!$C$5:$C$11,0),MATCH(UsagePerHour!OG$4,Usage!$D$3:$ABF$3,0)),"")</f>
        <v>9.8533820515105592</v>
      </c>
      <c r="OH110" s="6">
        <f>IFERROR(INDEX(Sales!$D$5:$ABF$18,MATCH(UsagePerHour!$B110,Sales!$C$5:$C$18,0),MATCH(UsagePerHour!OH$4,Sales!$D$3:$ABF$3,0))/OH$2*INDEX(Usage!$D$5:$ABF$11,MATCH(UsagePerHour!$B$100,Usage!$C$5:$C$11,0),MATCH(UsagePerHour!OH$4,Usage!$D$3:$ABF$3,0)),"")</f>
        <v>7.8793174706035449</v>
      </c>
      <c r="OI110" s="6">
        <f>IFERROR(INDEX(Sales!$D$5:$ABF$18,MATCH(UsagePerHour!$B110,Sales!$C$5:$C$18,0),MATCH(UsagePerHour!OI$4,Sales!$D$3:$ABF$3,0))/OI$2*INDEX(Usage!$D$5:$ABF$11,MATCH(UsagePerHour!$B$100,Usage!$C$5:$C$11,0),MATCH(UsagePerHour!OI$4,Usage!$D$3:$ABF$3,0)),"")</f>
        <v>8.2833022468965449</v>
      </c>
      <c r="OJ110" s="6">
        <f>IFERROR(INDEX(Sales!$D$5:$ABF$18,MATCH(UsagePerHour!$B110,Sales!$C$5:$C$18,0),MATCH(UsagePerHour!OJ$4,Sales!$D$3:$ABF$3,0))/OJ$2*INDEX(Usage!$D$5:$ABF$11,MATCH(UsagePerHour!$B$100,Usage!$C$5:$C$11,0),MATCH(UsagePerHour!OJ$4,Usage!$D$3:$ABF$3,0)),"")</f>
        <v>38.799888948059376</v>
      </c>
      <c r="OK110" s="6">
        <f>IFERROR(INDEX(Sales!$D$5:$ABF$18,MATCH(UsagePerHour!$B110,Sales!$C$5:$C$18,0),MATCH(UsagePerHour!OK$4,Sales!$D$3:$ABF$3,0))/OK$2*INDEX(Usage!$D$5:$ABF$11,MATCH(UsagePerHour!$B$100,Usage!$C$5:$C$11,0),MATCH(UsagePerHour!OK$4,Usage!$D$3:$ABF$3,0)),"")</f>
        <v>8.1675042417284551</v>
      </c>
      <c r="OL110" s="6">
        <f>IFERROR(INDEX(Sales!$D$5:$ABF$18,MATCH(UsagePerHour!$B110,Sales!$C$5:$C$18,0),MATCH(UsagePerHour!OL$4,Sales!$D$3:$ABF$3,0))/OL$2*INDEX(Usage!$D$5:$ABF$11,MATCH(UsagePerHour!$B$100,Usage!$C$5:$C$11,0),MATCH(UsagePerHour!OL$4,Usage!$D$3:$ABF$3,0)),"")</f>
        <v>7.8446442111456403</v>
      </c>
      <c r="OM110" s="6">
        <f>IFERROR(INDEX(Sales!$D$5:$ABF$18,MATCH(UsagePerHour!$B110,Sales!$C$5:$C$18,0),MATCH(UsagePerHour!OM$4,Sales!$D$3:$ABF$3,0))/OM$2*INDEX(Usage!$D$5:$ABF$11,MATCH(UsagePerHour!$B$100,Usage!$C$5:$C$11,0),MATCH(UsagePerHour!OM$4,Usage!$D$3:$ABF$3,0)),"")</f>
        <v>6.0753208069060562</v>
      </c>
      <c r="ON110" s="6">
        <f>IFERROR(INDEX(Sales!$D$5:$ABF$18,MATCH(UsagePerHour!$B110,Sales!$C$5:$C$18,0),MATCH(UsagePerHour!ON$4,Sales!$D$3:$ABF$3,0))/ON$2*INDEX(Usage!$D$5:$ABF$11,MATCH(UsagePerHour!$B$100,Usage!$C$5:$C$11,0),MATCH(UsagePerHour!ON$4,Usage!$D$3:$ABF$3,0)),"")</f>
        <v>9.1246238874927723</v>
      </c>
      <c r="OO110" s="6">
        <f>IFERROR(INDEX(Sales!$D$5:$ABF$18,MATCH(UsagePerHour!$B110,Sales!$C$5:$C$18,0),MATCH(UsagePerHour!OO$4,Sales!$D$3:$ABF$3,0))/OO$2*INDEX(Usage!$D$5:$ABF$11,MATCH(UsagePerHour!$B$100,Usage!$C$5:$C$11,0),MATCH(UsagePerHour!OO$4,Usage!$D$3:$ABF$3,0)),"")</f>
        <v>9.9610205786741961</v>
      </c>
      <c r="OP110" s="6">
        <f>IFERROR(INDEX(Sales!$D$5:$ABF$18,MATCH(UsagePerHour!$B110,Sales!$C$5:$C$18,0),MATCH(UsagePerHour!OP$4,Sales!$D$3:$ABF$3,0))/OP$2*INDEX(Usage!$D$5:$ABF$11,MATCH(UsagePerHour!$B$100,Usage!$C$5:$C$11,0),MATCH(UsagePerHour!OP$4,Usage!$D$3:$ABF$3,0)),"")</f>
        <v>6.9721243492256821</v>
      </c>
      <c r="OQ110" s="6">
        <f>IFERROR(INDEX(Sales!$D$5:$ABF$18,MATCH(UsagePerHour!$B110,Sales!$C$5:$C$18,0),MATCH(UsagePerHour!OQ$4,Sales!$D$3:$ABF$3,0))/OQ$2*INDEX(Usage!$D$5:$ABF$11,MATCH(UsagePerHour!$B$100,Usage!$C$5:$C$11,0),MATCH(UsagePerHour!OQ$4,Usage!$D$3:$ABF$3,0)),"")</f>
        <v>44.30347444144482</v>
      </c>
      <c r="OR110" s="6">
        <f>IFERROR(INDEX(Sales!$D$5:$ABF$18,MATCH(UsagePerHour!$B110,Sales!$C$5:$C$18,0),MATCH(UsagePerHour!OR$4,Sales!$D$3:$ABF$3,0))/OR$2*INDEX(Usage!$D$5:$ABF$11,MATCH(UsagePerHour!$B$100,Usage!$C$5:$C$11,0),MATCH(UsagePerHour!OR$4,Usage!$D$3:$ABF$3,0)),"")</f>
        <v>6.6717206237349194</v>
      </c>
      <c r="OS110" s="6">
        <f>IFERROR(INDEX(Sales!$D$5:$ABF$18,MATCH(UsagePerHour!$B110,Sales!$C$5:$C$18,0),MATCH(UsagePerHour!OS$4,Sales!$D$3:$ABF$3,0))/OS$2*INDEX(Usage!$D$5:$ABF$11,MATCH(UsagePerHour!$B$100,Usage!$C$5:$C$11,0),MATCH(UsagePerHour!OS$4,Usage!$D$3:$ABF$3,0)),"")</f>
        <v>4.971664317926284</v>
      </c>
      <c r="OT110" s="6">
        <f>IFERROR(INDEX(Sales!$D$5:$ABF$18,MATCH(UsagePerHour!$B110,Sales!$C$5:$C$18,0),MATCH(UsagePerHour!OT$4,Sales!$D$3:$ABF$3,0))/OT$2*INDEX(Usage!$D$5:$ABF$11,MATCH(UsagePerHour!$B$100,Usage!$C$5:$C$11,0),MATCH(UsagePerHour!OT$4,Usage!$D$3:$ABF$3,0)),"")</f>
        <v>2.1581350213309181</v>
      </c>
      <c r="OU110" s="6">
        <f>IFERROR(INDEX(Sales!$D$5:$ABF$18,MATCH(UsagePerHour!$B110,Sales!$C$5:$C$18,0),MATCH(UsagePerHour!OU$4,Sales!$D$3:$ABF$3,0))/OU$2*INDEX(Usage!$D$5:$ABF$11,MATCH(UsagePerHour!$B$100,Usage!$C$5:$C$11,0),MATCH(UsagePerHour!OU$4,Usage!$D$3:$ABF$3,0)),"")</f>
        <v>5.6186176997257009</v>
      </c>
      <c r="OV110" s="6">
        <f>IFERROR(INDEX(Sales!$D$5:$ABF$18,MATCH(UsagePerHour!$B110,Sales!$C$5:$C$18,0),MATCH(UsagePerHour!OV$4,Sales!$D$3:$ABF$3,0))/OV$2*INDEX(Usage!$D$5:$ABF$11,MATCH(UsagePerHour!$B$100,Usage!$C$5:$C$11,0),MATCH(UsagePerHour!OV$4,Usage!$D$3:$ABF$3,0)),"")</f>
        <v>8.4688613841202702</v>
      </c>
      <c r="OW110" s="6">
        <f>IFERROR(INDEX(Sales!$D$5:$ABF$18,MATCH(UsagePerHour!$B110,Sales!$C$5:$C$18,0),MATCH(UsagePerHour!OW$4,Sales!$D$3:$ABF$3,0))/OW$2*INDEX(Usage!$D$5:$ABF$11,MATCH(UsagePerHour!$B$100,Usage!$C$5:$C$11,0),MATCH(UsagePerHour!OW$4,Usage!$D$3:$ABF$3,0)),"")</f>
        <v>12.439831974301951</v>
      </c>
      <c r="OX110" s="6">
        <f>IFERROR(INDEX(Sales!$D$5:$ABF$18,MATCH(UsagePerHour!$B110,Sales!$C$5:$C$18,0),MATCH(UsagePerHour!OX$4,Sales!$D$3:$ABF$3,0))/OX$2*INDEX(Usage!$D$5:$ABF$11,MATCH(UsagePerHour!$B$100,Usage!$C$5:$C$11,0),MATCH(UsagePerHour!OX$4,Usage!$D$3:$ABF$3,0)),"")</f>
        <v>45.692816116818108</v>
      </c>
      <c r="OY110" s="6">
        <f>IFERROR(INDEX(Sales!$D$5:$ABF$18,MATCH(UsagePerHour!$B110,Sales!$C$5:$C$18,0),MATCH(UsagePerHour!OY$4,Sales!$D$3:$ABF$3,0))/OY$2*INDEX(Usage!$D$5:$ABF$11,MATCH(UsagePerHour!$B$100,Usage!$C$5:$C$11,0),MATCH(UsagePerHour!OY$4,Usage!$D$3:$ABF$3,0)),"")</f>
        <v>12.950136549666444</v>
      </c>
      <c r="OZ110" s="6">
        <f>IFERROR(INDEX(Sales!$D$5:$ABF$18,MATCH(UsagePerHour!$B110,Sales!$C$5:$C$18,0),MATCH(UsagePerHour!OZ$4,Sales!$D$3:$ABF$3,0))/OZ$2*INDEX(Usage!$D$5:$ABF$11,MATCH(UsagePerHour!$B$100,Usage!$C$5:$C$11,0),MATCH(UsagePerHour!OZ$4,Usage!$D$3:$ABF$3,0)),"")</f>
        <v>12.52779622709029</v>
      </c>
      <c r="PA110" s="6">
        <f>IFERROR(INDEX(Sales!$D$5:$ABF$18,MATCH(UsagePerHour!$B110,Sales!$C$5:$C$18,0),MATCH(UsagePerHour!PA$4,Sales!$D$3:$ABF$3,0))/PA$2*INDEX(Usage!$D$5:$ABF$11,MATCH(UsagePerHour!$B$100,Usage!$C$5:$C$11,0),MATCH(UsagePerHour!PA$4,Usage!$D$3:$ABF$3,0)),"")</f>
        <v>7.5662165978470926</v>
      </c>
      <c r="PB110" s="6">
        <f>IFERROR(INDEX(Sales!$D$5:$ABF$18,MATCH(UsagePerHour!$B110,Sales!$C$5:$C$18,0),MATCH(UsagePerHour!PB$4,Sales!$D$3:$ABF$3,0))/PB$2*INDEX(Usage!$D$5:$ABF$11,MATCH(UsagePerHour!$B$100,Usage!$C$5:$C$11,0),MATCH(UsagePerHour!PB$4,Usage!$D$3:$ABF$3,0)),"")</f>
        <v>5.2434659190916442</v>
      </c>
      <c r="PC110" s="6">
        <f>IFERROR(INDEX(Sales!$D$5:$ABF$18,MATCH(UsagePerHour!$B110,Sales!$C$5:$C$18,0),MATCH(UsagePerHour!PC$4,Sales!$D$3:$ABF$3,0))/PC$2*INDEX(Usage!$D$5:$ABF$11,MATCH(UsagePerHour!$B$100,Usage!$C$5:$C$11,0),MATCH(UsagePerHour!PC$4,Usage!$D$3:$ABF$3,0)),"")</f>
        <v>1.2807941798485194</v>
      </c>
      <c r="PD110" s="6">
        <f>IFERROR(INDEX(Sales!$D$5:$ABF$18,MATCH(UsagePerHour!$B110,Sales!$C$5:$C$18,0),MATCH(UsagePerHour!PD$4,Sales!$D$3:$ABF$3,0))/PD$2*INDEX(Usage!$D$5:$ABF$11,MATCH(UsagePerHour!$B$100,Usage!$C$5:$C$11,0),MATCH(UsagePerHour!PD$4,Usage!$D$3:$ABF$3,0)),"")</f>
        <v>2.7721781374458216</v>
      </c>
      <c r="PE110" s="6">
        <f>IFERROR(INDEX(Sales!$D$5:$ABF$18,MATCH(UsagePerHour!$B110,Sales!$C$5:$C$18,0),MATCH(UsagePerHour!PE$4,Sales!$D$3:$ABF$3,0))/PE$2*INDEX(Usage!$D$5:$ABF$11,MATCH(UsagePerHour!$B$100,Usage!$C$5:$C$11,0),MATCH(UsagePerHour!PE$4,Usage!$D$3:$ABF$3,0)),"")</f>
        <v>19.235188302124975</v>
      </c>
      <c r="PF110" s="6">
        <f>IFERROR(INDEX(Sales!$D$5:$ABF$18,MATCH(UsagePerHour!$B110,Sales!$C$5:$C$18,0),MATCH(UsagePerHour!PF$4,Sales!$D$3:$ABF$3,0))/PF$2*INDEX(Usage!$D$5:$ABF$11,MATCH(UsagePerHour!$B$100,Usage!$C$5:$C$11,0),MATCH(UsagePerHour!PF$4,Usage!$D$3:$ABF$3,0)),"")</f>
        <v>2.8054229817119913</v>
      </c>
      <c r="PG110" s="6">
        <f>IFERROR(INDEX(Sales!$D$5:$ABF$18,MATCH(UsagePerHour!$B110,Sales!$C$5:$C$18,0),MATCH(UsagePerHour!PG$4,Sales!$D$3:$ABF$3,0))/PG$2*INDEX(Usage!$D$5:$ABF$11,MATCH(UsagePerHour!$B$100,Usage!$C$5:$C$11,0),MATCH(UsagePerHour!PG$4,Usage!$D$3:$ABF$3,0)),"")</f>
        <v>1.6617343047669577</v>
      </c>
      <c r="PH110" s="6">
        <f>IFERROR(INDEX(Sales!$D$5:$ABF$18,MATCH(UsagePerHour!$B110,Sales!$C$5:$C$18,0),MATCH(UsagePerHour!PH$4,Sales!$D$3:$ABF$3,0))/PH$2*INDEX(Usage!$D$5:$ABF$11,MATCH(UsagePerHour!$B$100,Usage!$C$5:$C$11,0),MATCH(UsagePerHour!PH$4,Usage!$D$3:$ABF$3,0)),"")</f>
        <v>2.2074179023892229</v>
      </c>
      <c r="PI110" s="6">
        <f>IFERROR(INDEX(Sales!$D$5:$ABF$18,MATCH(UsagePerHour!$B110,Sales!$C$5:$C$18,0),MATCH(UsagePerHour!PI$4,Sales!$D$3:$ABF$3,0))/PI$2*INDEX(Usage!$D$5:$ABF$11,MATCH(UsagePerHour!$B$100,Usage!$C$5:$C$11,0),MATCH(UsagePerHour!PI$4,Usage!$D$3:$ABF$3,0)),"")</f>
        <v>5.4936579193154769</v>
      </c>
      <c r="PJ110" s="6">
        <f>IFERROR(INDEX(Sales!$D$5:$ABF$18,MATCH(UsagePerHour!$B110,Sales!$C$5:$C$18,0),MATCH(UsagePerHour!PJ$4,Sales!$D$3:$ABF$3,0))/PJ$2*INDEX(Usage!$D$5:$ABF$11,MATCH(UsagePerHour!$B$100,Usage!$C$5:$C$11,0),MATCH(UsagePerHour!PJ$4,Usage!$D$3:$ABF$3,0)),"")</f>
        <v>1.3927097273355329</v>
      </c>
      <c r="PK110" s="6">
        <f>IFERROR(INDEX(Sales!$D$5:$ABF$18,MATCH(UsagePerHour!$B110,Sales!$C$5:$C$18,0),MATCH(UsagePerHour!PK$4,Sales!$D$3:$ABF$3,0))/PK$2*INDEX(Usage!$D$5:$ABF$11,MATCH(UsagePerHour!$B$100,Usage!$C$5:$C$11,0),MATCH(UsagePerHour!PK$4,Usage!$D$3:$ABF$3,0)),"")</f>
        <v>1.659681889273048</v>
      </c>
      <c r="PL110" s="6">
        <f>IFERROR(INDEX(Sales!$D$5:$ABF$18,MATCH(UsagePerHour!$B110,Sales!$C$5:$C$18,0),MATCH(UsagePerHour!PL$4,Sales!$D$3:$ABF$3,0))/PL$2*INDEX(Usage!$D$5:$ABF$11,MATCH(UsagePerHour!$B$100,Usage!$C$5:$C$11,0),MATCH(UsagePerHour!PL$4,Usage!$D$3:$ABF$3,0)),"")</f>
        <v>4.2950532877960912</v>
      </c>
      <c r="PM110" s="6">
        <f>IFERROR(INDEX(Sales!$D$5:$ABF$18,MATCH(UsagePerHour!$B110,Sales!$C$5:$C$18,0),MATCH(UsagePerHour!PM$4,Sales!$D$3:$ABF$3,0))/PM$2*INDEX(Usage!$D$5:$ABF$11,MATCH(UsagePerHour!$B$100,Usage!$C$5:$C$11,0),MATCH(UsagePerHour!PM$4,Usage!$D$3:$ABF$3,0)),"")</f>
        <v>6.9625848602921705</v>
      </c>
      <c r="PN110" s="6">
        <f>IFERROR(INDEX(Sales!$D$5:$ABF$18,MATCH(UsagePerHour!$B110,Sales!$C$5:$C$18,0),MATCH(UsagePerHour!PN$4,Sales!$D$3:$ABF$3,0))/PN$2*INDEX(Usage!$D$5:$ABF$11,MATCH(UsagePerHour!$B$100,Usage!$C$5:$C$11,0),MATCH(UsagePerHour!PN$4,Usage!$D$3:$ABF$3,0)),"")</f>
        <v>2.3242564187373382</v>
      </c>
      <c r="PO110" s="6">
        <f>IFERROR(INDEX(Sales!$D$5:$ABF$18,MATCH(UsagePerHour!$B110,Sales!$C$5:$C$18,0),MATCH(UsagePerHour!PO$4,Sales!$D$3:$ABF$3,0))/PO$2*INDEX(Usage!$D$5:$ABF$11,MATCH(UsagePerHour!$B$100,Usage!$C$5:$C$11,0),MATCH(UsagePerHour!PO$4,Usage!$D$3:$ABF$3,0)),"")</f>
        <v>4.8370919877952652</v>
      </c>
      <c r="PP110" s="6">
        <f>IFERROR(INDEX(Sales!$D$5:$ABF$18,MATCH(UsagePerHour!$B110,Sales!$C$5:$C$18,0),MATCH(UsagePerHour!PP$4,Sales!$D$3:$ABF$3,0))/PP$2*INDEX(Usage!$D$5:$ABF$11,MATCH(UsagePerHour!$B$100,Usage!$C$5:$C$11,0),MATCH(UsagePerHour!PP$4,Usage!$D$3:$ABF$3,0)),"")</f>
        <v>1.7751339764201501</v>
      </c>
      <c r="PQ110" s="6">
        <f>IFERROR(INDEX(Sales!$D$5:$ABF$18,MATCH(UsagePerHour!$B110,Sales!$C$5:$C$18,0),MATCH(UsagePerHour!PQ$4,Sales!$D$3:$ABF$3,0))/PQ$2*INDEX(Usage!$D$5:$ABF$11,MATCH(UsagePerHour!$B$100,Usage!$C$5:$C$11,0),MATCH(UsagePerHour!PQ$4,Usage!$D$3:$ABF$3,0)),"")</f>
        <v>2.6532045897220504</v>
      </c>
      <c r="PR110" s="6">
        <f>IFERROR(INDEX(Sales!$D$5:$ABF$18,MATCH(UsagePerHour!$B110,Sales!$C$5:$C$18,0),MATCH(UsagePerHour!PR$4,Sales!$D$3:$ABF$3,0))/PR$2*INDEX(Usage!$D$5:$ABF$11,MATCH(UsagePerHour!$B$100,Usage!$C$5:$C$11,0),MATCH(UsagePerHour!PR$4,Usage!$D$3:$ABF$3,0)),"")</f>
        <v>1.0734468594874518</v>
      </c>
      <c r="PS110" s="6">
        <f>IFERROR(INDEX(Sales!$D$5:$ABF$18,MATCH(UsagePerHour!$B110,Sales!$C$5:$C$18,0),MATCH(UsagePerHour!PS$4,Sales!$D$3:$ABF$3,0))/PS$2*INDEX(Usage!$D$5:$ABF$11,MATCH(UsagePerHour!$B$100,Usage!$C$5:$C$11,0),MATCH(UsagePerHour!PS$4,Usage!$D$3:$ABF$3,0)),"")</f>
        <v>13.995976068092737</v>
      </c>
      <c r="PT110" s="6">
        <f>IFERROR(INDEX(Sales!$D$5:$ABF$18,MATCH(UsagePerHour!$B110,Sales!$C$5:$C$18,0),MATCH(UsagePerHour!PT$4,Sales!$D$3:$ABF$3,0))/PT$2*INDEX(Usage!$D$5:$ABF$11,MATCH(UsagePerHour!$B$100,Usage!$C$5:$C$11,0),MATCH(UsagePerHour!PT$4,Usage!$D$3:$ABF$3,0)),"")</f>
        <v>2.659741294755444</v>
      </c>
      <c r="PU110" s="6">
        <f>IFERROR(INDEX(Sales!$D$5:$ABF$18,MATCH(UsagePerHour!$B110,Sales!$C$5:$C$18,0),MATCH(UsagePerHour!PU$4,Sales!$D$3:$ABF$3,0))/PU$2*INDEX(Usage!$D$5:$ABF$11,MATCH(UsagePerHour!$B$100,Usage!$C$5:$C$11,0),MATCH(UsagePerHour!PU$4,Usage!$D$3:$ABF$3,0)),"")</f>
        <v>3.967933164066678</v>
      </c>
      <c r="PV110" s="6">
        <f>IFERROR(INDEX(Sales!$D$5:$ABF$18,MATCH(UsagePerHour!$B110,Sales!$C$5:$C$18,0),MATCH(UsagePerHour!PV$4,Sales!$D$3:$ABF$3,0))/PV$2*INDEX(Usage!$D$5:$ABF$11,MATCH(UsagePerHour!$B$100,Usage!$C$5:$C$11,0),MATCH(UsagePerHour!PV$4,Usage!$D$3:$ABF$3,0)),"")</f>
        <v>4.0792819957751441</v>
      </c>
      <c r="PW110" s="6">
        <f>IFERROR(INDEX(Sales!$D$5:$ABF$18,MATCH(UsagePerHour!$B110,Sales!$C$5:$C$18,0),MATCH(UsagePerHour!PW$4,Sales!$D$3:$ABF$3,0))/PW$2*INDEX(Usage!$D$5:$ABF$11,MATCH(UsagePerHour!$B$100,Usage!$C$5:$C$11,0),MATCH(UsagePerHour!PW$4,Usage!$D$3:$ABF$3,0)),"")</f>
        <v>6.4234976855761063</v>
      </c>
      <c r="PX110" s="6">
        <f>IFERROR(INDEX(Sales!$D$5:$ABF$18,MATCH(UsagePerHour!$B110,Sales!$C$5:$C$18,0),MATCH(UsagePerHour!PX$4,Sales!$D$3:$ABF$3,0))/PX$2*INDEX(Usage!$D$5:$ABF$11,MATCH(UsagePerHour!$B$100,Usage!$C$5:$C$11,0),MATCH(UsagePerHour!PX$4,Usage!$D$3:$ABF$3,0)),"")</f>
        <v>2.1994125459648544</v>
      </c>
      <c r="PY110" s="6">
        <f>IFERROR(INDEX(Sales!$D$5:$ABF$18,MATCH(UsagePerHour!$B110,Sales!$C$5:$C$18,0),MATCH(UsagePerHour!PY$4,Sales!$D$3:$ABF$3,0))/PY$2*INDEX(Usage!$D$5:$ABF$11,MATCH(UsagePerHour!$B$100,Usage!$C$5:$C$11,0),MATCH(UsagePerHour!PY$4,Usage!$D$3:$ABF$3,0)),"")</f>
        <v>0.76309624462763337</v>
      </c>
      <c r="PZ110" s="6">
        <f>IFERROR(INDEX(Sales!$D$5:$ABF$18,MATCH(UsagePerHour!$B110,Sales!$C$5:$C$18,0),MATCH(UsagePerHour!PZ$4,Sales!$D$3:$ABF$3,0))/PZ$2*INDEX(Usage!$D$5:$ABF$11,MATCH(UsagePerHour!$B$100,Usage!$C$5:$C$11,0),MATCH(UsagePerHour!PZ$4,Usage!$D$3:$ABF$3,0)),"")</f>
        <v>17.541460553896055</v>
      </c>
      <c r="QA110" s="6">
        <f>IFERROR(INDEX(Sales!$D$5:$ABF$18,MATCH(UsagePerHour!$B110,Sales!$C$5:$C$18,0),MATCH(UsagePerHour!QA$4,Sales!$D$3:$ABF$3,0))/QA$2*INDEX(Usage!$D$5:$ABF$11,MATCH(UsagePerHour!$B$100,Usage!$C$5:$C$11,0),MATCH(UsagePerHour!QA$4,Usage!$D$3:$ABF$3,0)),"")</f>
        <v>1.5264416855694427</v>
      </c>
      <c r="QB110" s="6">
        <f>IFERROR(INDEX(Sales!$D$5:$ABF$18,MATCH(UsagePerHour!$B110,Sales!$C$5:$C$18,0),MATCH(UsagePerHour!QB$4,Sales!$D$3:$ABF$3,0))/QB$2*INDEX(Usage!$D$5:$ABF$11,MATCH(UsagePerHour!$B$100,Usage!$C$5:$C$11,0),MATCH(UsagePerHour!QB$4,Usage!$D$3:$ABF$3,0)),"")</f>
        <v>3.5357243260411853</v>
      </c>
      <c r="QC110" s="6">
        <f>IFERROR(INDEX(Sales!$D$5:$ABF$18,MATCH(UsagePerHour!$B110,Sales!$C$5:$C$18,0),MATCH(UsagePerHour!QC$4,Sales!$D$3:$ABF$3,0))/QC$2*INDEX(Usage!$D$5:$ABF$11,MATCH(UsagePerHour!$B$100,Usage!$C$5:$C$11,0),MATCH(UsagePerHour!QC$4,Usage!$D$3:$ABF$3,0)),"")</f>
        <v>11.233975305693312</v>
      </c>
      <c r="QD110" s="6">
        <f>IFERROR(INDEX(Sales!$D$5:$ABF$18,MATCH(UsagePerHour!$B110,Sales!$C$5:$C$18,0),MATCH(UsagePerHour!QD$4,Sales!$D$3:$ABF$3,0))/QD$2*INDEX(Usage!$D$5:$ABF$11,MATCH(UsagePerHour!$B$100,Usage!$C$5:$C$11,0),MATCH(UsagePerHour!QD$4,Usage!$D$3:$ABF$3,0)),"")</f>
        <v>6.6008709605759401</v>
      </c>
      <c r="QE110" s="6">
        <f>IFERROR(INDEX(Sales!$D$5:$ABF$18,MATCH(UsagePerHour!$B110,Sales!$C$5:$C$18,0),MATCH(UsagePerHour!QE$4,Sales!$D$3:$ABF$3,0))/QE$2*INDEX(Usage!$D$5:$ABF$11,MATCH(UsagePerHour!$B$100,Usage!$C$5:$C$11,0),MATCH(UsagePerHour!QE$4,Usage!$D$3:$ABF$3,0)),"")</f>
        <v>7.5897044137816536</v>
      </c>
      <c r="QF110" s="6">
        <f>IFERROR(INDEX(Sales!$D$5:$ABF$18,MATCH(UsagePerHour!$B110,Sales!$C$5:$C$18,0),MATCH(UsagePerHour!QF$4,Sales!$D$3:$ABF$3,0))/QF$2*INDEX(Usage!$D$5:$ABF$11,MATCH(UsagePerHour!$B$100,Usage!$C$5:$C$11,0),MATCH(UsagePerHour!QF$4,Usage!$D$3:$ABF$3,0)),"")</f>
        <v>13.256354903615238</v>
      </c>
      <c r="QG110" s="6">
        <f>IFERROR(INDEX(Sales!$D$5:$ABF$18,MATCH(UsagePerHour!$B110,Sales!$C$5:$C$18,0),MATCH(UsagePerHour!QG$4,Sales!$D$3:$ABF$3,0))/QG$2*INDEX(Usage!$D$5:$ABF$11,MATCH(UsagePerHour!$B$100,Usage!$C$5:$C$11,0),MATCH(UsagePerHour!QG$4,Usage!$D$3:$ABF$3,0)),"")</f>
        <v>36.278542809476896</v>
      </c>
      <c r="QH110" s="6">
        <f>IFERROR(INDEX(Sales!$D$5:$ABF$18,MATCH(UsagePerHour!$B110,Sales!$C$5:$C$18,0),MATCH(UsagePerHour!QH$4,Sales!$D$3:$ABF$3,0))/QH$2*INDEX(Usage!$D$5:$ABF$11,MATCH(UsagePerHour!$B$100,Usage!$C$5:$C$11,0),MATCH(UsagePerHour!QH$4,Usage!$D$3:$ABF$3,0)),"")</f>
        <v>10.719621459200889</v>
      </c>
      <c r="QI110" s="6">
        <f>IFERROR(INDEX(Sales!$D$5:$ABF$18,MATCH(UsagePerHour!$B110,Sales!$C$5:$C$18,0),MATCH(UsagePerHour!QI$4,Sales!$D$3:$ABF$3,0))/QI$2*INDEX(Usage!$D$5:$ABF$11,MATCH(UsagePerHour!$B$100,Usage!$C$5:$C$11,0),MATCH(UsagePerHour!QI$4,Usage!$D$3:$ABF$3,0)),"")</f>
        <v>5.6769957661741053</v>
      </c>
      <c r="QJ110" s="6">
        <f>IFERROR(INDEX(Sales!$D$5:$ABF$18,MATCH(UsagePerHour!$B110,Sales!$C$5:$C$18,0),MATCH(UsagePerHour!QJ$4,Sales!$D$3:$ABF$3,0))/QJ$2*INDEX(Usage!$D$5:$ABF$11,MATCH(UsagePerHour!$B$100,Usage!$C$5:$C$11,0),MATCH(UsagePerHour!QJ$4,Usage!$D$3:$ABF$3,0)),"")</f>
        <v>44.538996564821765</v>
      </c>
      <c r="QK110" s="6">
        <f>IFERROR(INDEX(Sales!$D$5:$ABF$18,MATCH(UsagePerHour!$B110,Sales!$C$5:$C$18,0),MATCH(UsagePerHour!QK$4,Sales!$D$3:$ABF$3,0))/QK$2*INDEX(Usage!$D$5:$ABF$11,MATCH(UsagePerHour!$B$100,Usage!$C$5:$C$11,0),MATCH(UsagePerHour!QK$4,Usage!$D$3:$ABF$3,0)),"")</f>
        <v>14.575681356188621</v>
      </c>
      <c r="QL110" s="6">
        <f>IFERROR(INDEX(Sales!$D$5:$ABF$18,MATCH(UsagePerHour!$B110,Sales!$C$5:$C$18,0),MATCH(UsagePerHour!QL$4,Sales!$D$3:$ABF$3,0))/QL$2*INDEX(Usage!$D$5:$ABF$11,MATCH(UsagePerHour!$B$100,Usage!$C$5:$C$11,0),MATCH(UsagePerHour!QL$4,Usage!$D$3:$ABF$3,0)),"")</f>
        <v>9.6999993215349107</v>
      </c>
      <c r="QM110" s="6">
        <f>IFERROR(INDEX(Sales!$D$5:$ABF$18,MATCH(UsagePerHour!$B110,Sales!$C$5:$C$18,0),MATCH(UsagePerHour!QM$4,Sales!$D$3:$ABF$3,0))/QM$2*INDEX(Usage!$D$5:$ABF$11,MATCH(UsagePerHour!$B$100,Usage!$C$5:$C$11,0),MATCH(UsagePerHour!QM$4,Usage!$D$3:$ABF$3,0)),"")</f>
        <v>6.1182005448615122</v>
      </c>
      <c r="QN110" s="6">
        <f>IFERROR(INDEX(Sales!$D$5:$ABF$18,MATCH(UsagePerHour!$B110,Sales!$C$5:$C$18,0),MATCH(UsagePerHour!QN$4,Sales!$D$3:$ABF$3,0))/QN$2*INDEX(Usage!$D$5:$ABF$11,MATCH(UsagePerHour!$B$100,Usage!$C$5:$C$11,0),MATCH(UsagePerHour!QN$4,Usage!$D$3:$ABF$3,0)),"")</f>
        <v>46.342403243337444</v>
      </c>
      <c r="QO110" s="6">
        <f>IFERROR(INDEX(Sales!$D$5:$ABF$18,MATCH(UsagePerHour!$B110,Sales!$C$5:$C$18,0),MATCH(UsagePerHour!QO$4,Sales!$D$3:$ABF$3,0))/QO$2*INDEX(Usage!$D$5:$ABF$11,MATCH(UsagePerHour!$B$100,Usage!$C$5:$C$11,0),MATCH(UsagePerHour!QO$4,Usage!$D$3:$ABF$3,0)),"")</f>
        <v>9.6006809744622625</v>
      </c>
      <c r="QP110" s="6">
        <f>IFERROR(INDEX(Sales!$D$5:$ABF$18,MATCH(UsagePerHour!$B110,Sales!$C$5:$C$18,0),MATCH(UsagePerHour!QP$4,Sales!$D$3:$ABF$3,0))/QP$2*INDEX(Usage!$D$5:$ABF$11,MATCH(UsagePerHour!$B$100,Usage!$C$5:$C$11,0),MATCH(UsagePerHour!QP$4,Usage!$D$3:$ABF$3,0)),"")</f>
        <v>7.5597809138410641</v>
      </c>
      <c r="QQ110" s="6">
        <f>IFERROR(INDEX(Sales!$D$5:$ABF$18,MATCH(UsagePerHour!$B110,Sales!$C$5:$C$18,0),MATCH(UsagePerHour!QQ$4,Sales!$D$3:$ABF$3,0))/QQ$2*INDEX(Usage!$D$5:$ABF$11,MATCH(UsagePerHour!$B$100,Usage!$C$5:$C$11,0),MATCH(UsagePerHour!QQ$4,Usage!$D$3:$ABF$3,0)),"")</f>
        <v>8.7526987815909241</v>
      </c>
      <c r="QR110" s="6">
        <f>IFERROR(INDEX(Sales!$D$5:$ABF$18,MATCH(UsagePerHour!$B110,Sales!$C$5:$C$18,0),MATCH(UsagePerHour!QR$4,Sales!$D$3:$ABF$3,0))/QR$2*INDEX(Usage!$D$5:$ABF$11,MATCH(UsagePerHour!$B$100,Usage!$C$5:$C$11,0),MATCH(UsagePerHour!QR$4,Usage!$D$3:$ABF$3,0)),"")</f>
        <v>13.291643014061345</v>
      </c>
      <c r="QS110" s="6">
        <f>IFERROR(INDEX(Sales!$D$5:$ABF$18,MATCH(UsagePerHour!$B110,Sales!$C$5:$C$18,0),MATCH(UsagePerHour!QS$4,Sales!$D$3:$ABF$3,0))/QS$2*INDEX(Usage!$D$5:$ABF$11,MATCH(UsagePerHour!$B$100,Usage!$C$5:$C$11,0),MATCH(UsagePerHour!QS$4,Usage!$D$3:$ABF$3,0)),"")</f>
        <v>11.025606153573664</v>
      </c>
      <c r="QT110" s="6">
        <f>IFERROR(INDEX(Sales!$D$5:$ABF$18,MATCH(UsagePerHour!$B110,Sales!$C$5:$C$18,0),MATCH(UsagePerHour!QT$4,Sales!$D$3:$ABF$3,0))/QT$2*INDEX(Usage!$D$5:$ABF$11,MATCH(UsagePerHour!$B$100,Usage!$C$5:$C$11,0),MATCH(UsagePerHour!QT$4,Usage!$D$3:$ABF$3,0)),"")</f>
        <v>8.2217189162694257</v>
      </c>
      <c r="QU110" s="6">
        <f>IFERROR(INDEX(Sales!$D$5:$ABF$18,MATCH(UsagePerHour!$B110,Sales!$C$5:$C$18,0),MATCH(UsagePerHour!QU$4,Sales!$D$3:$ABF$3,0))/QU$2*INDEX(Usage!$D$5:$ABF$11,MATCH(UsagePerHour!$B$100,Usage!$C$5:$C$11,0),MATCH(UsagePerHour!QU$4,Usage!$D$3:$ABF$3,0)),"")</f>
        <v>32.877438020984087</v>
      </c>
      <c r="QV110" s="6">
        <f>IFERROR(INDEX(Sales!$D$5:$ABF$18,MATCH(UsagePerHour!$B110,Sales!$C$5:$C$18,0),MATCH(UsagePerHour!QV$4,Sales!$D$3:$ABF$3,0))/QV$2*INDEX(Usage!$D$5:$ABF$11,MATCH(UsagePerHour!$B$100,Usage!$C$5:$C$11,0),MATCH(UsagePerHour!QV$4,Usage!$D$3:$ABF$3,0)),"")</f>
        <v>10.531596569056568</v>
      </c>
      <c r="QW110" s="6">
        <f>IFERROR(INDEX(Sales!$D$5:$ABF$18,MATCH(UsagePerHour!$B110,Sales!$C$5:$C$18,0),MATCH(UsagePerHour!QW$4,Sales!$D$3:$ABF$3,0))/QW$2*INDEX(Usage!$D$5:$ABF$11,MATCH(UsagePerHour!$B$100,Usage!$C$5:$C$11,0),MATCH(UsagePerHour!QW$4,Usage!$D$3:$ABF$3,0)),"")</f>
        <v>9.3675109416679003</v>
      </c>
      <c r="QX110" s="6">
        <f>IFERROR(INDEX(Sales!$D$5:$ABF$18,MATCH(UsagePerHour!$B110,Sales!$C$5:$C$18,0),MATCH(UsagePerHour!QX$4,Sales!$D$3:$ABF$3,0))/QX$2*INDEX(Usage!$D$5:$ABF$11,MATCH(UsagePerHour!$B$100,Usage!$C$5:$C$11,0),MATCH(UsagePerHour!QX$4,Usage!$D$3:$ABF$3,0)),"")</f>
        <v>12.118092579669689</v>
      </c>
      <c r="QY110" s="6">
        <f>IFERROR(INDEX(Sales!$D$5:$ABF$18,MATCH(UsagePerHour!$B110,Sales!$C$5:$C$18,0),MATCH(UsagePerHour!QY$4,Sales!$D$3:$ABF$3,0))/QY$2*INDEX(Usage!$D$5:$ABF$11,MATCH(UsagePerHour!$B$100,Usage!$C$5:$C$11,0),MATCH(UsagePerHour!QY$4,Usage!$D$3:$ABF$3,0)),"")</f>
        <v>10.562114795513626</v>
      </c>
      <c r="QZ110" s="6">
        <f>IFERROR(INDEX(Sales!$D$5:$ABF$18,MATCH(UsagePerHour!$B110,Sales!$C$5:$C$18,0),MATCH(UsagePerHour!QZ$4,Sales!$D$3:$ABF$3,0))/QZ$2*INDEX(Usage!$D$5:$ABF$11,MATCH(UsagePerHour!$B$100,Usage!$C$5:$C$11,0),MATCH(UsagePerHour!QZ$4,Usage!$D$3:$ABF$3,0)),"")</f>
        <v>14.127475957986089</v>
      </c>
      <c r="RA110" s="6">
        <f>IFERROR(INDEX(Sales!$D$5:$ABF$18,MATCH(UsagePerHour!$B110,Sales!$C$5:$C$18,0),MATCH(UsagePerHour!RA$4,Sales!$D$3:$ABF$3,0))/RA$2*INDEX(Usage!$D$5:$ABF$11,MATCH(UsagePerHour!$B$100,Usage!$C$5:$C$11,0),MATCH(UsagePerHour!RA$4,Usage!$D$3:$ABF$3,0)),"")</f>
        <v>7.8071740233451594</v>
      </c>
      <c r="RB110" s="6">
        <f>IFERROR(INDEX(Sales!$D$5:$ABF$18,MATCH(UsagePerHour!$B110,Sales!$C$5:$C$18,0),MATCH(UsagePerHour!RB$4,Sales!$D$3:$ABF$3,0))/RB$2*INDEX(Usage!$D$5:$ABF$11,MATCH(UsagePerHour!$B$100,Usage!$C$5:$C$11,0),MATCH(UsagePerHour!RB$4,Usage!$D$3:$ABF$3,0)),"")</f>
        <v>29.759583771304602</v>
      </c>
      <c r="RC110" s="6">
        <f>IFERROR(INDEX(Sales!$D$5:$ABF$18,MATCH(UsagePerHour!$B110,Sales!$C$5:$C$18,0),MATCH(UsagePerHour!RC$4,Sales!$D$3:$ABF$3,0))/RC$2*INDEX(Usage!$D$5:$ABF$11,MATCH(UsagePerHour!$B$100,Usage!$C$5:$C$11,0),MATCH(UsagePerHour!RC$4,Usage!$D$3:$ABF$3,0)),"")</f>
        <v>9.8560675894406025</v>
      </c>
      <c r="RD110" s="6">
        <f>IFERROR(INDEX(Sales!$D$5:$ABF$18,MATCH(UsagePerHour!$B110,Sales!$C$5:$C$18,0),MATCH(UsagePerHour!RD$4,Sales!$D$3:$ABF$3,0))/RD$2*INDEX(Usage!$D$5:$ABF$11,MATCH(UsagePerHour!$B$100,Usage!$C$5:$C$11,0),MATCH(UsagePerHour!RD$4,Usage!$D$3:$ABF$3,0)),"")</f>
        <v>7.8201370922075197</v>
      </c>
      <c r="RE110" s="6">
        <f>IFERROR(INDEX(Sales!$D$5:$ABF$18,MATCH(UsagePerHour!$B110,Sales!$C$5:$C$18,0),MATCH(UsagePerHour!RE$4,Sales!$D$3:$ABF$3,0))/RE$2*INDEX(Usage!$D$5:$ABF$11,MATCH(UsagePerHour!$B$100,Usage!$C$5:$C$11,0),MATCH(UsagePerHour!RE$4,Usage!$D$3:$ABF$3,0)),"")</f>
        <v>4.2316689158794425</v>
      </c>
      <c r="RF110" s="6">
        <f>IFERROR(INDEX(Sales!$D$5:$ABF$18,MATCH(UsagePerHour!$B110,Sales!$C$5:$C$18,0),MATCH(UsagePerHour!RF$4,Sales!$D$3:$ABF$3,0))/RF$2*INDEX(Usage!$D$5:$ABF$11,MATCH(UsagePerHour!$B$100,Usage!$C$5:$C$11,0),MATCH(UsagePerHour!RF$4,Usage!$D$3:$ABF$3,0)),"")</f>
        <v>10.841061644817991</v>
      </c>
      <c r="RG110" s="6">
        <f>IFERROR(INDEX(Sales!$D$5:$ABF$18,MATCH(UsagePerHour!$B110,Sales!$C$5:$C$18,0),MATCH(UsagePerHour!RG$4,Sales!$D$3:$ABF$3,0))/RG$2*INDEX(Usage!$D$5:$ABF$11,MATCH(UsagePerHour!$B$100,Usage!$C$5:$C$11,0),MATCH(UsagePerHour!RG$4,Usage!$D$3:$ABF$3,0)),"")</f>
        <v>7.1614164539515048</v>
      </c>
      <c r="RH110" s="6">
        <f>IFERROR(INDEX(Sales!$D$5:$ABF$18,MATCH(UsagePerHour!$B110,Sales!$C$5:$C$18,0),MATCH(UsagePerHour!RH$4,Sales!$D$3:$ABF$3,0))/RH$2*INDEX(Usage!$D$5:$ABF$11,MATCH(UsagePerHour!$B$100,Usage!$C$5:$C$11,0),MATCH(UsagePerHour!RH$4,Usage!$D$3:$ABF$3,0)),"")</f>
        <v>4.8295426404794268</v>
      </c>
      <c r="RI110" s="6">
        <f>IFERROR(INDEX(Sales!$D$5:$ABF$18,MATCH(UsagePerHour!$B110,Sales!$C$5:$C$18,0),MATCH(UsagePerHour!RI$4,Sales!$D$3:$ABF$3,0))/RI$2*INDEX(Usage!$D$5:$ABF$11,MATCH(UsagePerHour!$B$100,Usage!$C$5:$C$11,0),MATCH(UsagePerHour!RI$4,Usage!$D$3:$ABF$3,0)),"")</f>
        <v>14.810498236357533</v>
      </c>
      <c r="RJ110" s="6">
        <f>IFERROR(INDEX(Sales!$D$5:$ABF$18,MATCH(UsagePerHour!$B110,Sales!$C$5:$C$18,0),MATCH(UsagePerHour!RJ$4,Sales!$D$3:$ABF$3,0))/RJ$2*INDEX(Usage!$D$5:$ABF$11,MATCH(UsagePerHour!$B$100,Usage!$C$5:$C$11,0),MATCH(UsagePerHour!RJ$4,Usage!$D$3:$ABF$3,0)),"")</f>
        <v>8.3089443757343986</v>
      </c>
      <c r="RK110" s="6">
        <f>IFERROR(INDEX(Sales!$D$5:$ABF$18,MATCH(UsagePerHour!$B110,Sales!$C$5:$C$18,0),MATCH(UsagePerHour!RK$4,Sales!$D$3:$ABF$3,0))/RK$2*INDEX(Usage!$D$5:$ABF$11,MATCH(UsagePerHour!$B$100,Usage!$C$5:$C$11,0),MATCH(UsagePerHour!RK$4,Usage!$D$3:$ABF$3,0)),"")</f>
        <v>8.8441721349806208</v>
      </c>
      <c r="RL110" s="6">
        <f>IFERROR(INDEX(Sales!$D$5:$ABF$18,MATCH(UsagePerHour!$B110,Sales!$C$5:$C$18,0),MATCH(UsagePerHour!RL$4,Sales!$D$3:$ABF$3,0))/RL$2*INDEX(Usage!$D$5:$ABF$11,MATCH(UsagePerHour!$B$100,Usage!$C$5:$C$11,0),MATCH(UsagePerHour!RL$4,Usage!$D$3:$ABF$3,0)),"")</f>
        <v>11.345449985486125</v>
      </c>
      <c r="RM110" s="6">
        <f>IFERROR(INDEX(Sales!$D$5:$ABF$18,MATCH(UsagePerHour!$B110,Sales!$C$5:$C$18,0),MATCH(UsagePerHour!RM$4,Sales!$D$3:$ABF$3,0))/RM$2*INDEX(Usage!$D$5:$ABF$11,MATCH(UsagePerHour!$B$100,Usage!$C$5:$C$11,0),MATCH(UsagePerHour!RM$4,Usage!$D$3:$ABF$3,0)),"")</f>
        <v>8.5520501232871844</v>
      </c>
      <c r="RN110" s="6">
        <f>IFERROR(INDEX(Sales!$D$5:$ABF$18,MATCH(UsagePerHour!$B110,Sales!$C$5:$C$18,0),MATCH(UsagePerHour!RN$4,Sales!$D$3:$ABF$3,0))/RN$2*INDEX(Usage!$D$5:$ABF$11,MATCH(UsagePerHour!$B$100,Usage!$C$5:$C$11,0),MATCH(UsagePerHour!RN$4,Usage!$D$3:$ABF$3,0)),"")</f>
        <v>6.0386819484240695</v>
      </c>
      <c r="RO110" s="6">
        <f>IFERROR(INDEX(Sales!$D$5:$ABF$18,MATCH(UsagePerHour!$B110,Sales!$C$5:$C$18,0),MATCH(UsagePerHour!RO$4,Sales!$D$3:$ABF$3,0))/RO$2*INDEX(Usage!$D$5:$ABF$11,MATCH(UsagePerHour!$B$100,Usage!$C$5:$C$11,0),MATCH(UsagePerHour!RO$4,Usage!$D$3:$ABF$3,0)),"")</f>
        <v>9.9568488792385264</v>
      </c>
      <c r="RP110" s="6">
        <f>IFERROR(INDEX(Sales!$D$5:$ABF$18,MATCH(UsagePerHour!$B110,Sales!$C$5:$C$18,0),MATCH(UsagePerHour!RP$4,Sales!$D$3:$ABF$3,0))/RP$2*INDEX(Usage!$D$5:$ABF$11,MATCH(UsagePerHour!$B$100,Usage!$C$5:$C$11,0),MATCH(UsagePerHour!RP$4,Usage!$D$3:$ABF$3,0)),"")</f>
        <v>3.2420459073374319</v>
      </c>
      <c r="RQ110" s="6">
        <f>IFERROR(INDEX(Sales!$D$5:$ABF$18,MATCH(UsagePerHour!$B110,Sales!$C$5:$C$18,0),MATCH(UsagePerHour!RQ$4,Sales!$D$3:$ABF$3,0))/RQ$2*INDEX(Usage!$D$5:$ABF$11,MATCH(UsagePerHour!$B$100,Usage!$C$5:$C$11,0),MATCH(UsagePerHour!RQ$4,Usage!$D$3:$ABF$3,0)),"")</f>
        <v>5.0393725716551483</v>
      </c>
      <c r="RR110" s="6">
        <f>IFERROR(INDEX(Sales!$D$5:$ABF$18,MATCH(UsagePerHour!$B110,Sales!$C$5:$C$18,0),MATCH(UsagePerHour!RR$4,Sales!$D$3:$ABF$3,0))/RR$2*INDEX(Usage!$D$5:$ABF$11,MATCH(UsagePerHour!$B$100,Usage!$C$5:$C$11,0),MATCH(UsagePerHour!RR$4,Usage!$D$3:$ABF$3,0)),"")</f>
        <v>6.188897020858823</v>
      </c>
      <c r="RS110" s="6">
        <f>IFERROR(INDEX(Sales!$D$5:$ABF$18,MATCH(UsagePerHour!$B110,Sales!$C$5:$C$18,0),MATCH(UsagePerHour!RS$4,Sales!$D$3:$ABF$3,0))/RS$2*INDEX(Usage!$D$5:$ABF$11,MATCH(UsagePerHour!$B$100,Usage!$C$5:$C$11,0),MATCH(UsagePerHour!RS$4,Usage!$D$3:$ABF$3,0)),"")</f>
        <v>16.119009233475012</v>
      </c>
      <c r="RT110" s="6">
        <f>IFERROR(INDEX(Sales!$D$5:$ABF$18,MATCH(UsagePerHour!$B110,Sales!$C$5:$C$18,0),MATCH(UsagePerHour!RT$4,Sales!$D$3:$ABF$3,0))/RT$2*INDEX(Usage!$D$5:$ABF$11,MATCH(UsagePerHour!$B$100,Usage!$C$5:$C$11,0),MATCH(UsagePerHour!RT$4,Usage!$D$3:$ABF$3,0)),"")</f>
        <v>3.9244797020304016</v>
      </c>
      <c r="RU110" s="6">
        <f>IFERROR(INDEX(Sales!$D$5:$ABF$18,MATCH(UsagePerHour!$B110,Sales!$C$5:$C$18,0),MATCH(UsagePerHour!RU$4,Sales!$D$3:$ABF$3,0))/RU$2*INDEX(Usage!$D$5:$ABF$11,MATCH(UsagePerHour!$B$100,Usage!$C$5:$C$11,0),MATCH(UsagePerHour!RU$4,Usage!$D$3:$ABF$3,0)),"")</f>
        <v>6.9016304524811742</v>
      </c>
      <c r="RV110" s="6">
        <f>IFERROR(INDEX(Sales!$D$5:$ABF$18,MATCH(UsagePerHour!$B110,Sales!$C$5:$C$18,0),MATCH(UsagePerHour!RV$4,Sales!$D$3:$ABF$3,0))/RV$2*INDEX(Usage!$D$5:$ABF$11,MATCH(UsagePerHour!$B$100,Usage!$C$5:$C$11,0),MATCH(UsagePerHour!RV$4,Usage!$D$3:$ABF$3,0)),"")</f>
        <v>6.33359133872173</v>
      </c>
      <c r="RW110" s="6">
        <f>IFERROR(INDEX(Sales!$D$5:$ABF$18,MATCH(UsagePerHour!$B110,Sales!$C$5:$C$18,0),MATCH(UsagePerHour!RW$4,Sales!$D$3:$ABF$3,0))/RW$2*INDEX(Usage!$D$5:$ABF$11,MATCH(UsagePerHour!$B$100,Usage!$C$5:$C$11,0),MATCH(UsagePerHour!RW$4,Usage!$D$3:$ABF$3,0)),"")</f>
        <v>26.486983559418601</v>
      </c>
      <c r="RX110" s="6">
        <f>IFERROR(INDEX(Sales!$D$5:$ABF$18,MATCH(UsagePerHour!$B110,Sales!$C$5:$C$18,0),MATCH(UsagePerHour!RX$4,Sales!$D$3:$ABF$3,0))/RX$2*INDEX(Usage!$D$5:$ABF$11,MATCH(UsagePerHour!$B$100,Usage!$C$5:$C$11,0),MATCH(UsagePerHour!RX$4,Usage!$D$3:$ABF$3,0)),"")</f>
        <v>4.6542570222163464</v>
      </c>
      <c r="RY110" s="6">
        <f>IFERROR(INDEX(Sales!$D$5:$ABF$18,MATCH(UsagePerHour!$B110,Sales!$C$5:$C$18,0),MATCH(UsagePerHour!RY$4,Sales!$D$3:$ABF$3,0))/RY$2*INDEX(Usage!$D$5:$ABF$11,MATCH(UsagePerHour!$B$100,Usage!$C$5:$C$11,0),MATCH(UsagePerHour!RY$4,Usage!$D$3:$ABF$3,0)),"")</f>
        <v>8.1682455518455441</v>
      </c>
      <c r="RZ110" s="6">
        <f>IFERROR(INDEX(Sales!$D$5:$ABF$18,MATCH(UsagePerHour!$B110,Sales!$C$5:$C$18,0),MATCH(UsagePerHour!RZ$4,Sales!$D$3:$ABF$3,0))/RZ$2*INDEX(Usage!$D$5:$ABF$11,MATCH(UsagePerHour!$B$100,Usage!$C$5:$C$11,0),MATCH(UsagePerHour!RZ$4,Usage!$D$3:$ABF$3,0)),"")</f>
        <v>10.09927785878974</v>
      </c>
      <c r="SA110" s="6">
        <f>IFERROR(INDEX(Sales!$D$5:$ABF$18,MATCH(UsagePerHour!$B110,Sales!$C$5:$C$18,0),MATCH(UsagePerHour!SA$4,Sales!$D$3:$ABF$3,0))/SA$2*INDEX(Usage!$D$5:$ABF$11,MATCH(UsagePerHour!$B$100,Usage!$C$5:$C$11,0),MATCH(UsagePerHour!SA$4,Usage!$D$3:$ABF$3,0)),"")</f>
        <v>13.11560937562829</v>
      </c>
      <c r="SB110" s="6">
        <f>IFERROR(INDEX(Sales!$D$5:$ABF$18,MATCH(UsagePerHour!$B110,Sales!$C$5:$C$18,0),MATCH(UsagePerHour!SB$4,Sales!$D$3:$ABF$3,0))/SB$2*INDEX(Usage!$D$5:$ABF$11,MATCH(UsagePerHour!$B$100,Usage!$C$5:$C$11,0),MATCH(UsagePerHour!SB$4,Usage!$D$3:$ABF$3,0)),"")</f>
        <v>5.7584462431645367</v>
      </c>
      <c r="SC110" s="6">
        <f>IFERROR(INDEX(Sales!$D$5:$ABF$18,MATCH(UsagePerHour!$B110,Sales!$C$5:$C$18,0),MATCH(UsagePerHour!SC$4,Sales!$D$3:$ABF$3,0))/SC$2*INDEX(Usage!$D$5:$ABF$11,MATCH(UsagePerHour!$B$100,Usage!$C$5:$C$11,0),MATCH(UsagePerHour!SC$4,Usage!$D$3:$ABF$3,0)),"")</f>
        <v>9.4430384965153884</v>
      </c>
      <c r="SD110" s="6">
        <f>IFERROR(INDEX(Sales!$D$5:$ABF$18,MATCH(UsagePerHour!$B110,Sales!$C$5:$C$18,0),MATCH(UsagePerHour!SD$4,Sales!$D$3:$ABF$3,0))/SD$2*INDEX(Usage!$D$5:$ABF$11,MATCH(UsagePerHour!$B$100,Usage!$C$5:$C$11,0),MATCH(UsagePerHour!SD$4,Usage!$D$3:$ABF$3,0)),"")</f>
        <v>22.644471975999593</v>
      </c>
      <c r="SE110" s="6">
        <f>IFERROR(INDEX(Sales!$D$5:$ABF$18,MATCH(UsagePerHour!$B110,Sales!$C$5:$C$18,0),MATCH(UsagePerHour!SE$4,Sales!$D$3:$ABF$3,0))/SE$2*INDEX(Usage!$D$5:$ABF$11,MATCH(UsagePerHour!$B$100,Usage!$C$5:$C$11,0),MATCH(UsagePerHour!SE$4,Usage!$D$3:$ABF$3,0)),"")</f>
        <v>9.3966248091834625</v>
      </c>
      <c r="SF110" s="6">
        <f>IFERROR(INDEX(Sales!$D$5:$ABF$18,MATCH(UsagePerHour!$B110,Sales!$C$5:$C$18,0),MATCH(UsagePerHour!SF$4,Sales!$D$3:$ABF$3,0))/SF$2*INDEX(Usage!$D$5:$ABF$11,MATCH(UsagePerHour!$B$100,Usage!$C$5:$C$11,0),MATCH(UsagePerHour!SF$4,Usage!$D$3:$ABF$3,0)),"")</f>
        <v>10.037839050941935</v>
      </c>
      <c r="SG110" s="6" t="str">
        <f>IFERROR(INDEX(Sales!$D$5:$ABF$18,MATCH(UsagePerHour!$B110,Sales!$C$5:$C$18,0),MATCH(UsagePerHour!SG$4,Sales!$D$3:$ABF$3,0))/SG$2*INDEX(Usage!$D$5:$ABF$11,MATCH(UsagePerHour!$B$100,Usage!$C$5:$C$11,0),MATCH(UsagePerHour!SG$4,Usage!$D$3:$ABF$3,0)),"")</f>
        <v/>
      </c>
      <c r="SH110" s="6" t="str">
        <f>IFERROR(INDEX(Sales!$D$5:$ABF$18,MATCH(UsagePerHour!$B110,Sales!$C$5:$C$18,0),MATCH(UsagePerHour!SH$4,Sales!$D$3:$ABF$3,0))/SH$2*INDEX(Usage!$D$5:$ABF$11,MATCH(UsagePerHour!$B$100,Usage!$C$5:$C$11,0),MATCH(UsagePerHour!SH$4,Usage!$D$3:$ABF$3,0)),"")</f>
        <v/>
      </c>
      <c r="SI110" s="6" t="str">
        <f>IFERROR(INDEX(Sales!$D$5:$ABF$18,MATCH(UsagePerHour!$B110,Sales!$C$5:$C$18,0),MATCH(UsagePerHour!SI$4,Sales!$D$3:$ABF$3,0))/SI$2*INDEX(Usage!$D$5:$ABF$11,MATCH(UsagePerHour!$B$100,Usage!$C$5:$C$11,0),MATCH(UsagePerHour!SI$4,Usage!$D$3:$ABF$3,0)),"")</f>
        <v/>
      </c>
      <c r="SJ110" s="6" t="str">
        <f>IFERROR(INDEX(Sales!$D$5:$ABF$18,MATCH(UsagePerHour!$B110,Sales!$C$5:$C$18,0),MATCH(UsagePerHour!SJ$4,Sales!$D$3:$ABF$3,0))/SJ$2*INDEX(Usage!$D$5:$ABF$11,MATCH(UsagePerHour!$B$100,Usage!$C$5:$C$11,0),MATCH(UsagePerHour!SJ$4,Usage!$D$3:$ABF$3,0)),"")</f>
        <v/>
      </c>
      <c r="SK110" s="6" t="str">
        <f>IFERROR(INDEX(Sales!$D$5:$ABF$18,MATCH(UsagePerHour!$B110,Sales!$C$5:$C$18,0),MATCH(UsagePerHour!SK$4,Sales!$D$3:$ABF$3,0))/SK$2*INDEX(Usage!$D$5:$ABF$11,MATCH(UsagePerHour!$B$100,Usage!$C$5:$C$11,0),MATCH(UsagePerHour!SK$4,Usage!$D$3:$ABF$3,0)),"")</f>
        <v/>
      </c>
      <c r="SL110" s="6" t="str">
        <f>IFERROR(INDEX(Sales!$D$5:$ABF$18,MATCH(UsagePerHour!$B110,Sales!$C$5:$C$18,0),MATCH(UsagePerHour!SL$4,Sales!$D$3:$ABF$3,0))/SL$2*INDEX(Usage!$D$5:$ABF$11,MATCH(UsagePerHour!$B$100,Usage!$C$5:$C$11,0),MATCH(UsagePerHour!SL$4,Usage!$D$3:$ABF$3,0)),"")</f>
        <v/>
      </c>
      <c r="SM110" s="6" t="str">
        <f>IFERROR(INDEX(Sales!$D$5:$ABF$18,MATCH(UsagePerHour!$B110,Sales!$C$5:$C$18,0),MATCH(UsagePerHour!SM$4,Sales!$D$3:$ABF$3,0))/SM$2*INDEX(Usage!$D$5:$ABF$11,MATCH(UsagePerHour!$B$100,Usage!$C$5:$C$11,0),MATCH(UsagePerHour!SM$4,Usage!$D$3:$ABF$3,0)),"")</f>
        <v/>
      </c>
      <c r="SN110" s="6" t="str">
        <f>IFERROR(INDEX(Sales!$D$5:$ABF$18,MATCH(UsagePerHour!$B110,Sales!$C$5:$C$18,0),MATCH(UsagePerHour!SN$4,Sales!$D$3:$ABF$3,0))/SN$2*INDEX(Usage!$D$5:$ABF$11,MATCH(UsagePerHour!$B$100,Usage!$C$5:$C$11,0),MATCH(UsagePerHour!SN$4,Usage!$D$3:$ABF$3,0)),"")</f>
        <v/>
      </c>
      <c r="SO110" s="6" t="str">
        <f>IFERROR(INDEX(Sales!$D$5:$ABF$18,MATCH(UsagePerHour!$B110,Sales!$C$5:$C$18,0),MATCH(UsagePerHour!SO$4,Sales!$D$3:$ABF$3,0))/SO$2*INDEX(Usage!$D$5:$ABF$11,MATCH(UsagePerHour!$B$100,Usage!$C$5:$C$11,0),MATCH(UsagePerHour!SO$4,Usage!$D$3:$ABF$3,0)),"")</f>
        <v/>
      </c>
      <c r="SP110" s="6" t="str">
        <f>IFERROR(INDEX(Sales!$D$5:$ABF$18,MATCH(UsagePerHour!$B110,Sales!$C$5:$C$18,0),MATCH(UsagePerHour!SP$4,Sales!$D$3:$ABF$3,0))/SP$2*INDEX(Usage!$D$5:$ABF$11,MATCH(UsagePerHour!$B$100,Usage!$C$5:$C$11,0),MATCH(UsagePerHour!SP$4,Usage!$D$3:$ABF$3,0)),"")</f>
        <v/>
      </c>
      <c r="SQ110" s="6" t="str">
        <f>IFERROR(INDEX(Sales!$D$5:$ABF$18,MATCH(UsagePerHour!$B110,Sales!$C$5:$C$18,0),MATCH(UsagePerHour!SQ$4,Sales!$D$3:$ABF$3,0))/SQ$2*INDEX(Usage!$D$5:$ABF$11,MATCH(UsagePerHour!$B$100,Usage!$C$5:$C$11,0),MATCH(UsagePerHour!SQ$4,Usage!$D$3:$ABF$3,0)),"")</f>
        <v/>
      </c>
      <c r="SR110" s="6" t="str">
        <f>IFERROR(INDEX(Sales!$D$5:$ABF$18,MATCH(UsagePerHour!$B110,Sales!$C$5:$C$18,0),MATCH(UsagePerHour!SR$4,Sales!$D$3:$ABF$3,0))/SR$2*INDEX(Usage!$D$5:$ABF$11,MATCH(UsagePerHour!$B$100,Usage!$C$5:$C$11,0),MATCH(UsagePerHour!SR$4,Usage!$D$3:$ABF$3,0)),"")</f>
        <v/>
      </c>
      <c r="SS110" s="6" t="str">
        <f>IFERROR(INDEX(Sales!$D$5:$ABF$18,MATCH(UsagePerHour!$B110,Sales!$C$5:$C$18,0),MATCH(UsagePerHour!SS$4,Sales!$D$3:$ABF$3,0))/SS$2*INDEX(Usage!$D$5:$ABF$11,MATCH(UsagePerHour!$B$100,Usage!$C$5:$C$11,0),MATCH(UsagePerHour!SS$4,Usage!$D$3:$ABF$3,0)),"")</f>
        <v/>
      </c>
      <c r="ST110" s="6" t="str">
        <f>IFERROR(INDEX(Sales!$D$5:$ABF$18,MATCH(UsagePerHour!$B110,Sales!$C$5:$C$18,0),MATCH(UsagePerHour!ST$4,Sales!$D$3:$ABF$3,0))/ST$2*INDEX(Usage!$D$5:$ABF$11,MATCH(UsagePerHour!$B$100,Usage!$C$5:$C$11,0),MATCH(UsagePerHour!ST$4,Usage!$D$3:$ABF$3,0)),"")</f>
        <v/>
      </c>
      <c r="SU110" s="6" t="str">
        <f>IFERROR(INDEX(Sales!$D$5:$ABF$18,MATCH(UsagePerHour!$B110,Sales!$C$5:$C$18,0),MATCH(UsagePerHour!SU$4,Sales!$D$3:$ABF$3,0))/SU$2*INDEX(Usage!$D$5:$ABF$11,MATCH(UsagePerHour!$B$100,Usage!$C$5:$C$11,0),MATCH(UsagePerHour!SU$4,Usage!$D$3:$ABF$3,0)),"")</f>
        <v/>
      </c>
      <c r="SV110" s="6" t="str">
        <f>IFERROR(INDEX(Sales!$D$5:$ABF$18,MATCH(UsagePerHour!$B110,Sales!$C$5:$C$18,0),MATCH(UsagePerHour!SV$4,Sales!$D$3:$ABF$3,0))/SV$2*INDEX(Usage!$D$5:$ABF$11,MATCH(UsagePerHour!$B$100,Usage!$C$5:$C$11,0),MATCH(UsagePerHour!SV$4,Usage!$D$3:$ABF$3,0)),"")</f>
        <v/>
      </c>
      <c r="SW110" s="6" t="str">
        <f>IFERROR(INDEX(Sales!$D$5:$ABF$18,MATCH(UsagePerHour!$B110,Sales!$C$5:$C$18,0),MATCH(UsagePerHour!SW$4,Sales!$D$3:$ABF$3,0))/SW$2*INDEX(Usage!$D$5:$ABF$11,MATCH(UsagePerHour!$B$100,Usage!$C$5:$C$11,0),MATCH(UsagePerHour!SW$4,Usage!$D$3:$ABF$3,0)),"")</f>
        <v/>
      </c>
      <c r="SX110" s="6" t="str">
        <f>IFERROR(INDEX(Sales!$D$5:$ABF$18,MATCH(UsagePerHour!$B110,Sales!$C$5:$C$18,0),MATCH(UsagePerHour!SX$4,Sales!$D$3:$ABF$3,0))/SX$2*INDEX(Usage!$D$5:$ABF$11,MATCH(UsagePerHour!$B$100,Usage!$C$5:$C$11,0),MATCH(UsagePerHour!SX$4,Usage!$D$3:$ABF$3,0)),"")</f>
        <v/>
      </c>
      <c r="SY110" s="6" t="str">
        <f>IFERROR(INDEX(Sales!$D$5:$ABF$18,MATCH(UsagePerHour!$B110,Sales!$C$5:$C$18,0),MATCH(UsagePerHour!SY$4,Sales!$D$3:$ABF$3,0))/SY$2*INDEX(Usage!$D$5:$ABF$11,MATCH(UsagePerHour!$B$100,Usage!$C$5:$C$11,0),MATCH(UsagePerHour!SY$4,Usage!$D$3:$ABF$3,0)),"")</f>
        <v/>
      </c>
      <c r="SZ110" s="6" t="str">
        <f>IFERROR(INDEX(Sales!$D$5:$ABF$18,MATCH(UsagePerHour!$B110,Sales!$C$5:$C$18,0),MATCH(UsagePerHour!SZ$4,Sales!$D$3:$ABF$3,0))/SZ$2*INDEX(Usage!$D$5:$ABF$11,MATCH(UsagePerHour!$B$100,Usage!$C$5:$C$11,0),MATCH(UsagePerHour!SZ$4,Usage!$D$3:$ABF$3,0)),"")</f>
        <v/>
      </c>
      <c r="TA110" s="6" t="str">
        <f>IFERROR(INDEX(Sales!$D$5:$ABF$18,MATCH(UsagePerHour!$B110,Sales!$C$5:$C$18,0),MATCH(UsagePerHour!TA$4,Sales!$D$3:$ABF$3,0))/TA$2*INDEX(Usage!$D$5:$ABF$11,MATCH(UsagePerHour!$B$100,Usage!$C$5:$C$11,0),MATCH(UsagePerHour!TA$4,Usage!$D$3:$ABF$3,0)),"")</f>
        <v/>
      </c>
      <c r="TB110" s="6" t="str">
        <f>IFERROR(INDEX(Sales!$D$5:$ABF$18,MATCH(UsagePerHour!$B110,Sales!$C$5:$C$18,0),MATCH(UsagePerHour!TB$4,Sales!$D$3:$ABF$3,0))/TB$2*INDEX(Usage!$D$5:$ABF$11,MATCH(UsagePerHour!$B$100,Usage!$C$5:$C$11,0),MATCH(UsagePerHour!TB$4,Usage!$D$3:$ABF$3,0)),"")</f>
        <v/>
      </c>
      <c r="TC110" s="6" t="str">
        <f>IFERROR(INDEX(Sales!$D$5:$ABF$18,MATCH(UsagePerHour!$B110,Sales!$C$5:$C$18,0),MATCH(UsagePerHour!TC$4,Sales!$D$3:$ABF$3,0))/TC$2*INDEX(Usage!$D$5:$ABF$11,MATCH(UsagePerHour!$B$100,Usage!$C$5:$C$11,0),MATCH(UsagePerHour!TC$4,Usage!$D$3:$ABF$3,0)),"")</f>
        <v/>
      </c>
      <c r="TD110" s="6" t="str">
        <f>IFERROR(INDEX(Sales!$D$5:$ABF$18,MATCH(UsagePerHour!$B110,Sales!$C$5:$C$18,0),MATCH(UsagePerHour!TD$4,Sales!$D$3:$ABF$3,0))/TD$2*INDEX(Usage!$D$5:$ABF$11,MATCH(UsagePerHour!$B$100,Usage!$C$5:$C$11,0),MATCH(UsagePerHour!TD$4,Usage!$D$3:$ABF$3,0)),"")</f>
        <v/>
      </c>
      <c r="TE110" s="6" t="str">
        <f>IFERROR(INDEX(Sales!$D$5:$ABF$18,MATCH(UsagePerHour!$B110,Sales!$C$5:$C$18,0),MATCH(UsagePerHour!TE$4,Sales!$D$3:$ABF$3,0))/TE$2*INDEX(Usage!$D$5:$ABF$11,MATCH(UsagePerHour!$B$100,Usage!$C$5:$C$11,0),MATCH(UsagePerHour!TE$4,Usage!$D$3:$ABF$3,0)),"")</f>
        <v/>
      </c>
      <c r="TF110" s="6" t="str">
        <f>IFERROR(INDEX(Sales!$D$5:$ABF$18,MATCH(UsagePerHour!$B110,Sales!$C$5:$C$18,0),MATCH(UsagePerHour!TF$4,Sales!$D$3:$ABF$3,0))/TF$2*INDEX(Usage!$D$5:$ABF$11,MATCH(UsagePerHour!$B$100,Usage!$C$5:$C$11,0),MATCH(UsagePerHour!TF$4,Usage!$D$3:$ABF$3,0)),"")</f>
        <v/>
      </c>
      <c r="TG110" s="6" t="str">
        <f>IFERROR(INDEX(Sales!$D$5:$ABF$18,MATCH(UsagePerHour!$B110,Sales!$C$5:$C$18,0),MATCH(UsagePerHour!TG$4,Sales!$D$3:$ABF$3,0))/TG$2*INDEX(Usage!$D$5:$ABF$11,MATCH(UsagePerHour!$B$100,Usage!$C$5:$C$11,0),MATCH(UsagePerHour!TG$4,Usage!$D$3:$ABF$3,0)),"")</f>
        <v/>
      </c>
      <c r="TH110" s="6" t="str">
        <f>IFERROR(INDEX(Sales!$D$5:$ABF$18,MATCH(UsagePerHour!$B110,Sales!$C$5:$C$18,0),MATCH(UsagePerHour!TH$4,Sales!$D$3:$ABF$3,0))/TH$2*INDEX(Usage!$D$5:$ABF$11,MATCH(UsagePerHour!$B$100,Usage!$C$5:$C$11,0),MATCH(UsagePerHour!TH$4,Usage!$D$3:$ABF$3,0)),"")</f>
        <v/>
      </c>
      <c r="TI110" s="6" t="str">
        <f>IFERROR(INDEX(Sales!$D$5:$ABF$18,MATCH(UsagePerHour!$B110,Sales!$C$5:$C$18,0),MATCH(UsagePerHour!TI$4,Sales!$D$3:$ABF$3,0))/TI$2*INDEX(Usage!$D$5:$ABF$11,MATCH(UsagePerHour!$B$100,Usage!$C$5:$C$11,0),MATCH(UsagePerHour!TI$4,Usage!$D$3:$ABF$3,0)),"")</f>
        <v/>
      </c>
      <c r="TJ110" s="6" t="str">
        <f>IFERROR(INDEX(Sales!$D$5:$ABF$18,MATCH(UsagePerHour!$B110,Sales!$C$5:$C$18,0),MATCH(UsagePerHour!TJ$4,Sales!$D$3:$ABF$3,0))/TJ$2*INDEX(Usage!$D$5:$ABF$11,MATCH(UsagePerHour!$B$100,Usage!$C$5:$C$11,0),MATCH(UsagePerHour!TJ$4,Usage!$D$3:$ABF$3,0)),"")</f>
        <v/>
      </c>
      <c r="TK110" s="6" t="str">
        <f>IFERROR(INDEX(Sales!$D$5:$ABF$18,MATCH(UsagePerHour!$B110,Sales!$C$5:$C$18,0),MATCH(UsagePerHour!TK$4,Sales!$D$3:$ABF$3,0))/TK$2*INDEX(Usage!$D$5:$ABF$11,MATCH(UsagePerHour!$B$100,Usage!$C$5:$C$11,0),MATCH(UsagePerHour!TK$4,Usage!$D$3:$ABF$3,0)),"")</f>
        <v/>
      </c>
      <c r="TL110" s="6" t="str">
        <f>IFERROR(INDEX(Sales!$D$5:$ABF$18,MATCH(UsagePerHour!$B110,Sales!$C$5:$C$18,0),MATCH(UsagePerHour!TL$4,Sales!$D$3:$ABF$3,0))/TL$2*INDEX(Usage!$D$5:$ABF$11,MATCH(UsagePerHour!$B$100,Usage!$C$5:$C$11,0),MATCH(UsagePerHour!TL$4,Usage!$D$3:$ABF$3,0)),"")</f>
        <v/>
      </c>
      <c r="TM110" s="6" t="str">
        <f>IFERROR(INDEX(Sales!$D$5:$ABF$18,MATCH(UsagePerHour!$B110,Sales!$C$5:$C$18,0),MATCH(UsagePerHour!TM$4,Sales!$D$3:$ABF$3,0))/TM$2*INDEX(Usage!$D$5:$ABF$11,MATCH(UsagePerHour!$B$100,Usage!$C$5:$C$11,0),MATCH(UsagePerHour!TM$4,Usage!$D$3:$ABF$3,0)),"")</f>
        <v/>
      </c>
      <c r="TN110" s="6" t="str">
        <f>IFERROR(INDEX(Sales!$D$5:$ABF$18,MATCH(UsagePerHour!$B110,Sales!$C$5:$C$18,0),MATCH(UsagePerHour!TN$4,Sales!$D$3:$ABF$3,0))/TN$2*INDEX(Usage!$D$5:$ABF$11,MATCH(UsagePerHour!$B$100,Usage!$C$5:$C$11,0),MATCH(UsagePerHour!TN$4,Usage!$D$3:$ABF$3,0)),"")</f>
        <v/>
      </c>
      <c r="TO110" s="6" t="str">
        <f>IFERROR(INDEX(Sales!$D$5:$ABF$18,MATCH(UsagePerHour!$B110,Sales!$C$5:$C$18,0),MATCH(UsagePerHour!TO$4,Sales!$D$3:$ABF$3,0))/TO$2*INDEX(Usage!$D$5:$ABF$11,MATCH(UsagePerHour!$B$100,Usage!$C$5:$C$11,0),MATCH(UsagePerHour!TO$4,Usage!$D$3:$ABF$3,0)),"")</f>
        <v/>
      </c>
      <c r="TP110" s="6" t="str">
        <f>IFERROR(INDEX(Sales!$D$5:$ABF$18,MATCH(UsagePerHour!$B110,Sales!$C$5:$C$18,0),MATCH(UsagePerHour!TP$4,Sales!$D$3:$ABF$3,0))/TP$2*INDEX(Usage!$D$5:$ABF$11,MATCH(UsagePerHour!$B$100,Usage!$C$5:$C$11,0),MATCH(UsagePerHour!TP$4,Usage!$D$3:$ABF$3,0)),"")</f>
        <v/>
      </c>
      <c r="TQ110" s="6" t="str">
        <f>IFERROR(INDEX(Sales!$D$5:$ABF$18,MATCH(UsagePerHour!$B110,Sales!$C$5:$C$18,0),MATCH(UsagePerHour!TQ$4,Sales!$D$3:$ABF$3,0))/TQ$2*INDEX(Usage!$D$5:$ABF$11,MATCH(UsagePerHour!$B$100,Usage!$C$5:$C$11,0),MATCH(UsagePerHour!TQ$4,Usage!$D$3:$ABF$3,0)),"")</f>
        <v/>
      </c>
      <c r="TR110" s="6" t="str">
        <f>IFERROR(INDEX(Sales!$D$5:$ABF$18,MATCH(UsagePerHour!$B110,Sales!$C$5:$C$18,0),MATCH(UsagePerHour!TR$4,Sales!$D$3:$ABF$3,0))/TR$2*INDEX(Usage!$D$5:$ABF$11,MATCH(UsagePerHour!$B$100,Usage!$C$5:$C$11,0),MATCH(UsagePerHour!TR$4,Usage!$D$3:$ABF$3,0)),"")</f>
        <v/>
      </c>
      <c r="TS110" s="6" t="str">
        <f>IFERROR(INDEX(Sales!$D$5:$ABF$18,MATCH(UsagePerHour!$B110,Sales!$C$5:$C$18,0),MATCH(UsagePerHour!TS$4,Sales!$D$3:$ABF$3,0))/TS$2*INDEX(Usage!$D$5:$ABF$11,MATCH(UsagePerHour!$B$100,Usage!$C$5:$C$11,0),MATCH(UsagePerHour!TS$4,Usage!$D$3:$ABF$3,0)),"")</f>
        <v/>
      </c>
      <c r="TT110" s="6" t="str">
        <f>IFERROR(INDEX(Sales!$D$5:$ABF$18,MATCH(UsagePerHour!$B110,Sales!$C$5:$C$18,0),MATCH(UsagePerHour!TT$4,Sales!$D$3:$ABF$3,0))/TT$2*INDEX(Usage!$D$5:$ABF$11,MATCH(UsagePerHour!$B$100,Usage!$C$5:$C$11,0),MATCH(UsagePerHour!TT$4,Usage!$D$3:$ABF$3,0)),"")</f>
        <v/>
      </c>
      <c r="TU110" s="6" t="str">
        <f>IFERROR(INDEX(Sales!$D$5:$ABF$18,MATCH(UsagePerHour!$B110,Sales!$C$5:$C$18,0),MATCH(UsagePerHour!TU$4,Sales!$D$3:$ABF$3,0))/TU$2*INDEX(Usage!$D$5:$ABF$11,MATCH(UsagePerHour!$B$100,Usage!$C$5:$C$11,0),MATCH(UsagePerHour!TU$4,Usage!$D$3:$ABF$3,0)),"")</f>
        <v/>
      </c>
      <c r="TV110" s="6" t="str">
        <f>IFERROR(INDEX(Sales!$D$5:$ABF$18,MATCH(UsagePerHour!$B110,Sales!$C$5:$C$18,0),MATCH(UsagePerHour!TV$4,Sales!$D$3:$ABF$3,0))/TV$2*INDEX(Usage!$D$5:$ABF$11,MATCH(UsagePerHour!$B$100,Usage!$C$5:$C$11,0),MATCH(UsagePerHour!TV$4,Usage!$D$3:$ABF$3,0)),"")</f>
        <v/>
      </c>
      <c r="TW110" s="6" t="str">
        <f>IFERROR(INDEX(Sales!$D$5:$ABF$18,MATCH(UsagePerHour!$B110,Sales!$C$5:$C$18,0),MATCH(UsagePerHour!TW$4,Sales!$D$3:$ABF$3,0))/TW$2*INDEX(Usage!$D$5:$ABF$11,MATCH(UsagePerHour!$B$100,Usage!$C$5:$C$11,0),MATCH(UsagePerHour!TW$4,Usage!$D$3:$ABF$3,0)),"")</f>
        <v/>
      </c>
      <c r="TX110" s="6" t="str">
        <f>IFERROR(INDEX(Sales!$D$5:$ABF$18,MATCH(UsagePerHour!$B110,Sales!$C$5:$C$18,0),MATCH(UsagePerHour!TX$4,Sales!$D$3:$ABF$3,0))/TX$2*INDEX(Usage!$D$5:$ABF$11,MATCH(UsagePerHour!$B$100,Usage!$C$5:$C$11,0),MATCH(UsagePerHour!TX$4,Usage!$D$3:$ABF$3,0)),"")</f>
        <v/>
      </c>
      <c r="TY110" s="6" t="str">
        <f>IFERROR(INDEX(Sales!$D$5:$ABF$18,MATCH(UsagePerHour!$B110,Sales!$C$5:$C$18,0),MATCH(UsagePerHour!TY$4,Sales!$D$3:$ABF$3,0))/TY$2*INDEX(Usage!$D$5:$ABF$11,MATCH(UsagePerHour!$B$100,Usage!$C$5:$C$11,0),MATCH(UsagePerHour!TY$4,Usage!$D$3:$ABF$3,0)),"")</f>
        <v/>
      </c>
      <c r="TZ110" s="6" t="str">
        <f>IFERROR(INDEX(Sales!$D$5:$ABF$18,MATCH(UsagePerHour!$B110,Sales!$C$5:$C$18,0),MATCH(UsagePerHour!TZ$4,Sales!$D$3:$ABF$3,0))/TZ$2*INDEX(Usage!$D$5:$ABF$11,MATCH(UsagePerHour!$B$100,Usage!$C$5:$C$11,0),MATCH(UsagePerHour!TZ$4,Usage!$D$3:$ABF$3,0)),"")</f>
        <v/>
      </c>
      <c r="UA110" s="6" t="str">
        <f>IFERROR(INDEX(Sales!$D$5:$ABF$18,MATCH(UsagePerHour!$B110,Sales!$C$5:$C$18,0),MATCH(UsagePerHour!UA$4,Sales!$D$3:$ABF$3,0))/UA$2*INDEX(Usage!$D$5:$ABF$11,MATCH(UsagePerHour!$B$100,Usage!$C$5:$C$11,0),MATCH(UsagePerHour!UA$4,Usage!$D$3:$ABF$3,0)),"")</f>
        <v/>
      </c>
      <c r="UB110" s="6" t="str">
        <f>IFERROR(INDEX(Sales!$D$5:$ABF$18,MATCH(UsagePerHour!$B110,Sales!$C$5:$C$18,0),MATCH(UsagePerHour!UB$4,Sales!$D$3:$ABF$3,0))/UB$2*INDEX(Usage!$D$5:$ABF$11,MATCH(UsagePerHour!$B$100,Usage!$C$5:$C$11,0),MATCH(UsagePerHour!UB$4,Usage!$D$3:$ABF$3,0)),"")</f>
        <v/>
      </c>
      <c r="UC110" s="6" t="str">
        <f>IFERROR(INDEX(Sales!$D$5:$ABF$18,MATCH(UsagePerHour!$B110,Sales!$C$5:$C$18,0),MATCH(UsagePerHour!UC$4,Sales!$D$3:$ABF$3,0))/UC$2*INDEX(Usage!$D$5:$ABF$11,MATCH(UsagePerHour!$B$100,Usage!$C$5:$C$11,0),MATCH(UsagePerHour!UC$4,Usage!$D$3:$ABF$3,0)),"")</f>
        <v/>
      </c>
      <c r="UD110" s="6" t="str">
        <f>IFERROR(INDEX(Sales!$D$5:$ABF$18,MATCH(UsagePerHour!$B110,Sales!$C$5:$C$18,0),MATCH(UsagePerHour!UD$4,Sales!$D$3:$ABF$3,0))/UD$2*INDEX(Usage!$D$5:$ABF$11,MATCH(UsagePerHour!$B$100,Usage!$C$5:$C$11,0),MATCH(UsagePerHour!UD$4,Usage!$D$3:$ABF$3,0)),"")</f>
        <v/>
      </c>
      <c r="UE110" s="6" t="str">
        <f>IFERROR(INDEX(Sales!$D$5:$ABF$18,MATCH(UsagePerHour!$B110,Sales!$C$5:$C$18,0),MATCH(UsagePerHour!UE$4,Sales!$D$3:$ABF$3,0))/UE$2*INDEX(Usage!$D$5:$ABF$11,MATCH(UsagePerHour!$B$100,Usage!$C$5:$C$11,0),MATCH(UsagePerHour!UE$4,Usage!$D$3:$ABF$3,0)),"")</f>
        <v/>
      </c>
      <c r="UF110" s="6" t="str">
        <f>IFERROR(INDEX(Sales!$D$5:$ABF$18,MATCH(UsagePerHour!$B110,Sales!$C$5:$C$18,0),MATCH(UsagePerHour!UF$4,Sales!$D$3:$ABF$3,0))/UF$2*INDEX(Usage!$D$5:$ABF$11,MATCH(UsagePerHour!$B$100,Usage!$C$5:$C$11,0),MATCH(UsagePerHour!UF$4,Usage!$D$3:$ABF$3,0)),"")</f>
        <v/>
      </c>
      <c r="UG110" s="6" t="str">
        <f>IFERROR(INDEX(Sales!$D$5:$ABF$18,MATCH(UsagePerHour!$B110,Sales!$C$5:$C$18,0),MATCH(UsagePerHour!UG$4,Sales!$D$3:$ABF$3,0))/UG$2*INDEX(Usage!$D$5:$ABF$11,MATCH(UsagePerHour!$B$100,Usage!$C$5:$C$11,0),MATCH(UsagePerHour!UG$4,Usage!$D$3:$ABF$3,0)),"")</f>
        <v/>
      </c>
      <c r="UH110" s="6" t="str">
        <f>IFERROR(INDEX(Sales!$D$5:$ABF$18,MATCH(UsagePerHour!$B110,Sales!$C$5:$C$18,0),MATCH(UsagePerHour!UH$4,Sales!$D$3:$ABF$3,0))/UH$2*INDEX(Usage!$D$5:$ABF$11,MATCH(UsagePerHour!$B$100,Usage!$C$5:$C$11,0),MATCH(UsagePerHour!UH$4,Usage!$D$3:$ABF$3,0)),"")</f>
        <v/>
      </c>
      <c r="UI110" s="6" t="str">
        <f>IFERROR(INDEX(Sales!$D$5:$ABF$18,MATCH(UsagePerHour!$B110,Sales!$C$5:$C$18,0),MATCH(UsagePerHour!UI$4,Sales!$D$3:$ABF$3,0))/UI$2*INDEX(Usage!$D$5:$ABF$11,MATCH(UsagePerHour!$B$100,Usage!$C$5:$C$11,0),MATCH(UsagePerHour!UI$4,Usage!$D$3:$ABF$3,0)),"")</f>
        <v/>
      </c>
      <c r="UJ110" s="6" t="str">
        <f>IFERROR(INDEX(Sales!$D$5:$ABF$18,MATCH(UsagePerHour!$B110,Sales!$C$5:$C$18,0),MATCH(UsagePerHour!UJ$4,Sales!$D$3:$ABF$3,0))/UJ$2*INDEX(Usage!$D$5:$ABF$11,MATCH(UsagePerHour!$B$100,Usage!$C$5:$C$11,0),MATCH(UsagePerHour!UJ$4,Usage!$D$3:$ABF$3,0)),"")</f>
        <v/>
      </c>
      <c r="UK110" s="6" t="str">
        <f>IFERROR(INDEX(Sales!$D$5:$ABF$18,MATCH(UsagePerHour!$B110,Sales!$C$5:$C$18,0),MATCH(UsagePerHour!UK$4,Sales!$D$3:$ABF$3,0))/UK$2*INDEX(Usage!$D$5:$ABF$11,MATCH(UsagePerHour!$B$100,Usage!$C$5:$C$11,0),MATCH(UsagePerHour!UK$4,Usage!$D$3:$ABF$3,0)),"")</f>
        <v/>
      </c>
      <c r="UL110" s="6" t="str">
        <f>IFERROR(INDEX(Sales!$D$5:$ABF$18,MATCH(UsagePerHour!$B110,Sales!$C$5:$C$18,0),MATCH(UsagePerHour!UL$4,Sales!$D$3:$ABF$3,0))/UL$2*INDEX(Usage!$D$5:$ABF$11,MATCH(UsagePerHour!$B$100,Usage!$C$5:$C$11,0),MATCH(UsagePerHour!UL$4,Usage!$D$3:$ABF$3,0)),"")</f>
        <v/>
      </c>
      <c r="UM110" s="6" t="str">
        <f>IFERROR(INDEX(Sales!$D$5:$ABF$18,MATCH(UsagePerHour!$B110,Sales!$C$5:$C$18,0),MATCH(UsagePerHour!UM$4,Sales!$D$3:$ABF$3,0))/UM$2*INDEX(Usage!$D$5:$ABF$11,MATCH(UsagePerHour!$B$100,Usage!$C$5:$C$11,0),MATCH(UsagePerHour!UM$4,Usage!$D$3:$ABF$3,0)),"")</f>
        <v/>
      </c>
      <c r="UN110" s="6" t="str">
        <f>IFERROR(INDEX(Sales!$D$5:$ABF$18,MATCH(UsagePerHour!$B110,Sales!$C$5:$C$18,0),MATCH(UsagePerHour!UN$4,Sales!$D$3:$ABF$3,0))/UN$2*INDEX(Usage!$D$5:$ABF$11,MATCH(UsagePerHour!$B$100,Usage!$C$5:$C$11,0),MATCH(UsagePerHour!UN$4,Usage!$D$3:$ABF$3,0)),"")</f>
        <v/>
      </c>
      <c r="UO110" s="6" t="str">
        <f>IFERROR(INDEX(Sales!$D$5:$ABF$18,MATCH(UsagePerHour!$B110,Sales!$C$5:$C$18,0),MATCH(UsagePerHour!UO$4,Sales!$D$3:$ABF$3,0))/UO$2*INDEX(Usage!$D$5:$ABF$11,MATCH(UsagePerHour!$B$100,Usage!$C$5:$C$11,0),MATCH(UsagePerHour!UO$4,Usage!$D$3:$ABF$3,0)),"")</f>
        <v/>
      </c>
      <c r="UP110" s="6" t="str">
        <f>IFERROR(INDEX(Sales!$D$5:$ABF$18,MATCH(UsagePerHour!$B110,Sales!$C$5:$C$18,0),MATCH(UsagePerHour!UP$4,Sales!$D$3:$ABF$3,0))/UP$2*INDEX(Usage!$D$5:$ABF$11,MATCH(UsagePerHour!$B$100,Usage!$C$5:$C$11,0),MATCH(UsagePerHour!UP$4,Usage!$D$3:$ABF$3,0)),"")</f>
        <v/>
      </c>
      <c r="UQ110" s="6" t="str">
        <f>IFERROR(INDEX(Sales!$D$5:$ABF$18,MATCH(UsagePerHour!$B110,Sales!$C$5:$C$18,0),MATCH(UsagePerHour!UQ$4,Sales!$D$3:$ABF$3,0))/UQ$2*INDEX(Usage!$D$5:$ABF$11,MATCH(UsagePerHour!$B$100,Usage!$C$5:$C$11,0),MATCH(UsagePerHour!UQ$4,Usage!$D$3:$ABF$3,0)),"")</f>
        <v/>
      </c>
      <c r="UR110" s="6" t="str">
        <f>IFERROR(INDEX(Sales!$D$5:$ABF$18,MATCH(UsagePerHour!$B110,Sales!$C$5:$C$18,0),MATCH(UsagePerHour!UR$4,Sales!$D$3:$ABF$3,0))/UR$2*INDEX(Usage!$D$5:$ABF$11,MATCH(UsagePerHour!$B$100,Usage!$C$5:$C$11,0),MATCH(UsagePerHour!UR$4,Usage!$D$3:$ABF$3,0)),"")</f>
        <v/>
      </c>
      <c r="US110" s="6" t="str">
        <f>IFERROR(INDEX(Sales!$D$5:$ABF$18,MATCH(UsagePerHour!$B110,Sales!$C$5:$C$18,0),MATCH(UsagePerHour!US$4,Sales!$D$3:$ABF$3,0))/US$2*INDEX(Usage!$D$5:$ABF$11,MATCH(UsagePerHour!$B$100,Usage!$C$5:$C$11,0),MATCH(UsagePerHour!US$4,Usage!$D$3:$ABF$3,0)),"")</f>
        <v/>
      </c>
      <c r="UT110" s="6" t="str">
        <f>IFERROR(INDEX(Sales!$D$5:$ABF$18,MATCH(UsagePerHour!$B110,Sales!$C$5:$C$18,0),MATCH(UsagePerHour!UT$4,Sales!$D$3:$ABF$3,0))/UT$2*INDEX(Usage!$D$5:$ABF$11,MATCH(UsagePerHour!$B$100,Usage!$C$5:$C$11,0),MATCH(UsagePerHour!UT$4,Usage!$D$3:$ABF$3,0)),"")</f>
        <v/>
      </c>
      <c r="UU110" s="6" t="str">
        <f>IFERROR(INDEX(Sales!$D$5:$ABF$18,MATCH(UsagePerHour!$B110,Sales!$C$5:$C$18,0),MATCH(UsagePerHour!UU$4,Sales!$D$3:$ABF$3,0))/UU$2*INDEX(Usage!$D$5:$ABF$11,MATCH(UsagePerHour!$B$100,Usage!$C$5:$C$11,0),MATCH(UsagePerHour!UU$4,Usage!$D$3:$ABF$3,0)),"")</f>
        <v/>
      </c>
      <c r="UV110" s="6" t="str">
        <f>IFERROR(INDEX(Sales!$D$5:$ABF$18,MATCH(UsagePerHour!$B110,Sales!$C$5:$C$18,0),MATCH(UsagePerHour!UV$4,Sales!$D$3:$ABF$3,0))/UV$2*INDEX(Usage!$D$5:$ABF$11,MATCH(UsagePerHour!$B$100,Usage!$C$5:$C$11,0),MATCH(UsagePerHour!UV$4,Usage!$D$3:$ABF$3,0)),"")</f>
        <v/>
      </c>
      <c r="UW110" s="6" t="str">
        <f>IFERROR(INDEX(Sales!$D$5:$ABF$18,MATCH(UsagePerHour!$B110,Sales!$C$5:$C$18,0),MATCH(UsagePerHour!UW$4,Sales!$D$3:$ABF$3,0))/UW$2*INDEX(Usage!$D$5:$ABF$11,MATCH(UsagePerHour!$B$100,Usage!$C$5:$C$11,0),MATCH(UsagePerHour!UW$4,Usage!$D$3:$ABF$3,0)),"")</f>
        <v/>
      </c>
      <c r="UX110" s="6" t="str">
        <f>IFERROR(INDEX(Sales!$D$5:$ABF$18,MATCH(UsagePerHour!$B110,Sales!$C$5:$C$18,0),MATCH(UsagePerHour!UX$4,Sales!$D$3:$ABF$3,0))/UX$2*INDEX(Usage!$D$5:$ABF$11,MATCH(UsagePerHour!$B$100,Usage!$C$5:$C$11,0),MATCH(UsagePerHour!UX$4,Usage!$D$3:$ABF$3,0)),"")</f>
        <v/>
      </c>
      <c r="UY110" s="6" t="str">
        <f>IFERROR(INDEX(Sales!$D$5:$ABF$18,MATCH(UsagePerHour!$B110,Sales!$C$5:$C$18,0),MATCH(UsagePerHour!UY$4,Sales!$D$3:$ABF$3,0))/UY$2*INDEX(Usage!$D$5:$ABF$11,MATCH(UsagePerHour!$B$100,Usage!$C$5:$C$11,0),MATCH(UsagePerHour!UY$4,Usage!$D$3:$ABF$3,0)),"")</f>
        <v/>
      </c>
      <c r="UZ110" s="6" t="str">
        <f>IFERROR(INDEX(Sales!$D$5:$ABF$18,MATCH(UsagePerHour!$B110,Sales!$C$5:$C$18,0),MATCH(UsagePerHour!UZ$4,Sales!$D$3:$ABF$3,0))/UZ$2*INDEX(Usage!$D$5:$ABF$11,MATCH(UsagePerHour!$B$100,Usage!$C$5:$C$11,0),MATCH(UsagePerHour!UZ$4,Usage!$D$3:$ABF$3,0)),"")</f>
        <v/>
      </c>
      <c r="VA110" s="6" t="str">
        <f>IFERROR(INDEX(Sales!$D$5:$ABF$18,MATCH(UsagePerHour!$B110,Sales!$C$5:$C$18,0),MATCH(UsagePerHour!VA$4,Sales!$D$3:$ABF$3,0))/VA$2*INDEX(Usage!$D$5:$ABF$11,MATCH(UsagePerHour!$B$100,Usage!$C$5:$C$11,0),MATCH(UsagePerHour!VA$4,Usage!$D$3:$ABF$3,0)),"")</f>
        <v/>
      </c>
      <c r="VB110" s="6" t="str">
        <f>IFERROR(INDEX(Sales!$D$5:$ABF$18,MATCH(UsagePerHour!$B110,Sales!$C$5:$C$18,0),MATCH(UsagePerHour!VB$4,Sales!$D$3:$ABF$3,0))/VB$2*INDEX(Usage!$D$5:$ABF$11,MATCH(UsagePerHour!$B$100,Usage!$C$5:$C$11,0),MATCH(UsagePerHour!VB$4,Usage!$D$3:$ABF$3,0)),"")</f>
        <v/>
      </c>
      <c r="VC110" s="6" t="str">
        <f>IFERROR(INDEX(Sales!$D$5:$ABF$18,MATCH(UsagePerHour!$B110,Sales!$C$5:$C$18,0),MATCH(UsagePerHour!VC$4,Sales!$D$3:$ABF$3,0))/VC$2*INDEX(Usage!$D$5:$ABF$11,MATCH(UsagePerHour!$B$100,Usage!$C$5:$C$11,0),MATCH(UsagePerHour!VC$4,Usage!$D$3:$ABF$3,0)),"")</f>
        <v/>
      </c>
      <c r="VD110" s="6" t="str">
        <f>IFERROR(INDEX(Sales!$D$5:$ABF$18,MATCH(UsagePerHour!$B110,Sales!$C$5:$C$18,0),MATCH(UsagePerHour!VD$4,Sales!$D$3:$ABF$3,0))/VD$2*INDEX(Usage!$D$5:$ABF$11,MATCH(UsagePerHour!$B$100,Usage!$C$5:$C$11,0),MATCH(UsagePerHour!VD$4,Usage!$D$3:$ABF$3,0)),"")</f>
        <v/>
      </c>
      <c r="VE110" s="6" t="str">
        <f>IFERROR(INDEX(Sales!$D$5:$ABF$18,MATCH(UsagePerHour!$B110,Sales!$C$5:$C$18,0),MATCH(UsagePerHour!VE$4,Sales!$D$3:$ABF$3,0))/VE$2*INDEX(Usage!$D$5:$ABF$11,MATCH(UsagePerHour!$B$100,Usage!$C$5:$C$11,0),MATCH(UsagePerHour!VE$4,Usage!$D$3:$ABF$3,0)),"")</f>
        <v/>
      </c>
      <c r="VF110" s="6" t="str">
        <f>IFERROR(INDEX(Sales!$D$5:$ABF$18,MATCH(UsagePerHour!$B110,Sales!$C$5:$C$18,0),MATCH(UsagePerHour!VF$4,Sales!$D$3:$ABF$3,0))/VF$2*INDEX(Usage!$D$5:$ABF$11,MATCH(UsagePerHour!$B$100,Usage!$C$5:$C$11,0),MATCH(UsagePerHour!VF$4,Usage!$D$3:$ABF$3,0)),"")</f>
        <v/>
      </c>
      <c r="VG110" s="6" t="str">
        <f>IFERROR(INDEX(Sales!$D$5:$ABF$18,MATCH(UsagePerHour!$B110,Sales!$C$5:$C$18,0),MATCH(UsagePerHour!VG$4,Sales!$D$3:$ABF$3,0))/VG$2*INDEX(Usage!$D$5:$ABF$11,MATCH(UsagePerHour!$B$100,Usage!$C$5:$C$11,0),MATCH(UsagePerHour!VG$4,Usage!$D$3:$ABF$3,0)),"")</f>
        <v/>
      </c>
      <c r="VH110" s="6" t="str">
        <f>IFERROR(INDEX(Sales!$D$5:$ABF$18,MATCH(UsagePerHour!$B110,Sales!$C$5:$C$18,0),MATCH(UsagePerHour!VH$4,Sales!$D$3:$ABF$3,0))/VH$2*INDEX(Usage!$D$5:$ABF$11,MATCH(UsagePerHour!$B$100,Usage!$C$5:$C$11,0),MATCH(UsagePerHour!VH$4,Usage!$D$3:$ABF$3,0)),"")</f>
        <v/>
      </c>
      <c r="VI110" s="6" t="str">
        <f>IFERROR(INDEX(Sales!$D$5:$ABF$18,MATCH(UsagePerHour!$B110,Sales!$C$5:$C$18,0),MATCH(UsagePerHour!VI$4,Sales!$D$3:$ABF$3,0))/VI$2*INDEX(Usage!$D$5:$ABF$11,MATCH(UsagePerHour!$B$100,Usage!$C$5:$C$11,0),MATCH(UsagePerHour!VI$4,Usage!$D$3:$ABF$3,0)),"")</f>
        <v/>
      </c>
      <c r="VJ110" s="6" t="str">
        <f>IFERROR(INDEX(Sales!$D$5:$ABF$18,MATCH(UsagePerHour!$B110,Sales!$C$5:$C$18,0),MATCH(UsagePerHour!VJ$4,Sales!$D$3:$ABF$3,0))/VJ$2*INDEX(Usage!$D$5:$ABF$11,MATCH(UsagePerHour!$B$100,Usage!$C$5:$C$11,0),MATCH(UsagePerHour!VJ$4,Usage!$D$3:$ABF$3,0)),"")</f>
        <v/>
      </c>
      <c r="VK110" s="6" t="str">
        <f>IFERROR(INDEX(Sales!$D$5:$ABF$18,MATCH(UsagePerHour!$B110,Sales!$C$5:$C$18,0),MATCH(UsagePerHour!VK$4,Sales!$D$3:$ABF$3,0))/VK$2*INDEX(Usage!$D$5:$ABF$11,MATCH(UsagePerHour!$B$100,Usage!$C$5:$C$11,0),MATCH(UsagePerHour!VK$4,Usage!$D$3:$ABF$3,0)),"")</f>
        <v/>
      </c>
      <c r="VL110" s="6" t="str">
        <f>IFERROR(INDEX(Sales!$D$5:$ABF$18,MATCH(UsagePerHour!$B110,Sales!$C$5:$C$18,0),MATCH(UsagePerHour!VL$4,Sales!$D$3:$ABF$3,0))/VL$2*INDEX(Usage!$D$5:$ABF$11,MATCH(UsagePerHour!$B$100,Usage!$C$5:$C$11,0),MATCH(UsagePerHour!VL$4,Usage!$D$3:$ABF$3,0)),"")</f>
        <v/>
      </c>
      <c r="VM110" s="6" t="str">
        <f>IFERROR(INDEX(Sales!$D$5:$ABF$18,MATCH(UsagePerHour!$B110,Sales!$C$5:$C$18,0),MATCH(UsagePerHour!VM$4,Sales!$D$3:$ABF$3,0))/VM$2*INDEX(Usage!$D$5:$ABF$11,MATCH(UsagePerHour!$B$100,Usage!$C$5:$C$11,0),MATCH(UsagePerHour!VM$4,Usage!$D$3:$ABF$3,0)),"")</f>
        <v/>
      </c>
      <c r="VN110" s="6" t="str">
        <f>IFERROR(INDEX(Sales!$D$5:$ABF$18,MATCH(UsagePerHour!$B110,Sales!$C$5:$C$18,0),MATCH(UsagePerHour!VN$4,Sales!$D$3:$ABF$3,0))/VN$2*INDEX(Usage!$D$5:$ABF$11,MATCH(UsagePerHour!$B$100,Usage!$C$5:$C$11,0),MATCH(UsagePerHour!VN$4,Usage!$D$3:$ABF$3,0)),"")</f>
        <v/>
      </c>
      <c r="VO110" s="6" t="str">
        <f>IFERROR(INDEX(Sales!$D$5:$ABF$18,MATCH(UsagePerHour!$B110,Sales!$C$5:$C$18,0),MATCH(UsagePerHour!VO$4,Sales!$D$3:$ABF$3,0))/VO$2*INDEX(Usage!$D$5:$ABF$11,MATCH(UsagePerHour!$B$100,Usage!$C$5:$C$11,0),MATCH(UsagePerHour!VO$4,Usage!$D$3:$ABF$3,0)),"")</f>
        <v/>
      </c>
      <c r="VP110" s="6" t="str">
        <f>IFERROR(INDEX(Sales!$D$5:$ABF$18,MATCH(UsagePerHour!$B110,Sales!$C$5:$C$18,0),MATCH(UsagePerHour!VP$4,Sales!$D$3:$ABF$3,0))/VP$2*INDEX(Usage!$D$5:$ABF$11,MATCH(UsagePerHour!$B$100,Usage!$C$5:$C$11,0),MATCH(UsagePerHour!VP$4,Usage!$D$3:$ABF$3,0)),"")</f>
        <v/>
      </c>
      <c r="VQ110" s="6" t="str">
        <f>IFERROR(INDEX(Sales!$D$5:$ABF$18,MATCH(UsagePerHour!$B110,Sales!$C$5:$C$18,0),MATCH(UsagePerHour!VQ$4,Sales!$D$3:$ABF$3,0))/VQ$2*INDEX(Usage!$D$5:$ABF$11,MATCH(UsagePerHour!$B$100,Usage!$C$5:$C$11,0),MATCH(UsagePerHour!VQ$4,Usage!$D$3:$ABF$3,0)),"")</f>
        <v/>
      </c>
      <c r="VR110" s="6" t="str">
        <f>IFERROR(INDEX(Sales!$D$5:$ABF$18,MATCH(UsagePerHour!$B110,Sales!$C$5:$C$18,0),MATCH(UsagePerHour!VR$4,Sales!$D$3:$ABF$3,0))/VR$2*INDEX(Usage!$D$5:$ABF$11,MATCH(UsagePerHour!$B$100,Usage!$C$5:$C$11,0),MATCH(UsagePerHour!VR$4,Usage!$D$3:$ABF$3,0)),"")</f>
        <v/>
      </c>
      <c r="VS110" s="6" t="str">
        <f>IFERROR(INDEX(Sales!$D$5:$ABF$18,MATCH(UsagePerHour!$B110,Sales!$C$5:$C$18,0),MATCH(UsagePerHour!VS$4,Sales!$D$3:$ABF$3,0))/VS$2*INDEX(Usage!$D$5:$ABF$11,MATCH(UsagePerHour!$B$100,Usage!$C$5:$C$11,0),MATCH(UsagePerHour!VS$4,Usage!$D$3:$ABF$3,0)),"")</f>
        <v/>
      </c>
      <c r="VT110" s="6" t="str">
        <f>IFERROR(INDEX(Sales!$D$5:$ABF$18,MATCH(UsagePerHour!$B110,Sales!$C$5:$C$18,0),MATCH(UsagePerHour!VT$4,Sales!$D$3:$ABF$3,0))/VT$2*INDEX(Usage!$D$5:$ABF$11,MATCH(UsagePerHour!$B$100,Usage!$C$5:$C$11,0),MATCH(UsagePerHour!VT$4,Usage!$D$3:$ABF$3,0)),"")</f>
        <v/>
      </c>
      <c r="VU110" s="6" t="str">
        <f>IFERROR(INDEX(Sales!$D$5:$ABF$18,MATCH(UsagePerHour!$B110,Sales!$C$5:$C$18,0),MATCH(UsagePerHour!VU$4,Sales!$D$3:$ABF$3,0))/VU$2*INDEX(Usage!$D$5:$ABF$11,MATCH(UsagePerHour!$B$100,Usage!$C$5:$C$11,0),MATCH(UsagePerHour!VU$4,Usage!$D$3:$ABF$3,0)),"")</f>
        <v/>
      </c>
      <c r="VV110" s="6" t="str">
        <f>IFERROR(INDEX(Sales!$D$5:$ABF$18,MATCH(UsagePerHour!$B110,Sales!$C$5:$C$18,0),MATCH(UsagePerHour!VV$4,Sales!$D$3:$ABF$3,0))/VV$2*INDEX(Usage!$D$5:$ABF$11,MATCH(UsagePerHour!$B$100,Usage!$C$5:$C$11,0),MATCH(UsagePerHour!VV$4,Usage!$D$3:$ABF$3,0)),"")</f>
        <v/>
      </c>
      <c r="VW110" s="6" t="str">
        <f>IFERROR(INDEX(Sales!$D$5:$ABF$18,MATCH(UsagePerHour!$B110,Sales!$C$5:$C$18,0),MATCH(UsagePerHour!VW$4,Sales!$D$3:$ABF$3,0))/VW$2*INDEX(Usage!$D$5:$ABF$11,MATCH(UsagePerHour!$B$100,Usage!$C$5:$C$11,0),MATCH(UsagePerHour!VW$4,Usage!$D$3:$ABF$3,0)),"")</f>
        <v/>
      </c>
      <c r="VX110" s="6" t="str">
        <f>IFERROR(INDEX(Sales!$D$5:$ABF$18,MATCH(UsagePerHour!$B110,Sales!$C$5:$C$18,0),MATCH(UsagePerHour!VX$4,Sales!$D$3:$ABF$3,0))/VX$2*INDEX(Usage!$D$5:$ABF$11,MATCH(UsagePerHour!$B$100,Usage!$C$5:$C$11,0),MATCH(UsagePerHour!VX$4,Usage!$D$3:$ABF$3,0)),"")</f>
        <v/>
      </c>
      <c r="VY110" s="6" t="str">
        <f>IFERROR(INDEX(Sales!$D$5:$ABF$18,MATCH(UsagePerHour!$B110,Sales!$C$5:$C$18,0),MATCH(UsagePerHour!VY$4,Sales!$D$3:$ABF$3,0))/VY$2*INDEX(Usage!$D$5:$ABF$11,MATCH(UsagePerHour!$B$100,Usage!$C$5:$C$11,0),MATCH(UsagePerHour!VY$4,Usage!$D$3:$ABF$3,0)),"")</f>
        <v/>
      </c>
      <c r="VZ110" s="6" t="str">
        <f>IFERROR(INDEX(Sales!$D$5:$ABF$18,MATCH(UsagePerHour!$B110,Sales!$C$5:$C$18,0),MATCH(UsagePerHour!VZ$4,Sales!$D$3:$ABF$3,0))/VZ$2*INDEX(Usage!$D$5:$ABF$11,MATCH(UsagePerHour!$B$100,Usage!$C$5:$C$11,0),MATCH(UsagePerHour!VZ$4,Usage!$D$3:$ABF$3,0)),"")</f>
        <v/>
      </c>
      <c r="WA110" s="6" t="str">
        <f>IFERROR(INDEX(Sales!$D$5:$ABF$18,MATCH(UsagePerHour!$B110,Sales!$C$5:$C$18,0),MATCH(UsagePerHour!WA$4,Sales!$D$3:$ABF$3,0))/WA$2*INDEX(Usage!$D$5:$ABF$11,MATCH(UsagePerHour!$B$100,Usage!$C$5:$C$11,0),MATCH(UsagePerHour!WA$4,Usage!$D$3:$ABF$3,0)),"")</f>
        <v/>
      </c>
      <c r="WB110" s="6" t="str">
        <f>IFERROR(INDEX(Sales!$D$5:$ABF$18,MATCH(UsagePerHour!$B110,Sales!$C$5:$C$18,0),MATCH(UsagePerHour!WB$4,Sales!$D$3:$ABF$3,0))/WB$2*INDEX(Usage!$D$5:$ABF$11,MATCH(UsagePerHour!$B$100,Usage!$C$5:$C$11,0),MATCH(UsagePerHour!WB$4,Usage!$D$3:$ABF$3,0)),"")</f>
        <v/>
      </c>
      <c r="WC110" s="6" t="str">
        <f>IFERROR(INDEX(Sales!$D$5:$ABF$18,MATCH(UsagePerHour!$B110,Sales!$C$5:$C$18,0),MATCH(UsagePerHour!WC$4,Sales!$D$3:$ABF$3,0))/WC$2*INDEX(Usage!$D$5:$ABF$11,MATCH(UsagePerHour!$B$100,Usage!$C$5:$C$11,0),MATCH(UsagePerHour!WC$4,Usage!$D$3:$ABF$3,0)),"")</f>
        <v/>
      </c>
      <c r="WD110" s="6" t="str">
        <f>IFERROR(INDEX(Sales!$D$5:$ABF$18,MATCH(UsagePerHour!$B110,Sales!$C$5:$C$18,0),MATCH(UsagePerHour!WD$4,Sales!$D$3:$ABF$3,0))/WD$2*INDEX(Usage!$D$5:$ABF$11,MATCH(UsagePerHour!$B$100,Usage!$C$5:$C$11,0),MATCH(UsagePerHour!WD$4,Usage!$D$3:$ABF$3,0)),"")</f>
        <v/>
      </c>
      <c r="WE110" s="6" t="str">
        <f>IFERROR(INDEX(Sales!$D$5:$ABF$18,MATCH(UsagePerHour!$B110,Sales!$C$5:$C$18,0),MATCH(UsagePerHour!WE$4,Sales!$D$3:$ABF$3,0))/WE$2*INDEX(Usage!$D$5:$ABF$11,MATCH(UsagePerHour!$B$100,Usage!$C$5:$C$11,0),MATCH(UsagePerHour!WE$4,Usage!$D$3:$ABF$3,0)),"")</f>
        <v/>
      </c>
      <c r="WF110" s="6" t="str">
        <f>IFERROR(INDEX(Sales!$D$5:$ABF$18,MATCH(UsagePerHour!$B110,Sales!$C$5:$C$18,0),MATCH(UsagePerHour!WF$4,Sales!$D$3:$ABF$3,0))/WF$2*INDEX(Usage!$D$5:$ABF$11,MATCH(UsagePerHour!$B$100,Usage!$C$5:$C$11,0),MATCH(UsagePerHour!WF$4,Usage!$D$3:$ABF$3,0)),"")</f>
        <v/>
      </c>
      <c r="WG110" s="6" t="str">
        <f>IFERROR(INDEX(Sales!$D$5:$ABF$18,MATCH(UsagePerHour!$B110,Sales!$C$5:$C$18,0),MATCH(UsagePerHour!WG$4,Sales!$D$3:$ABF$3,0))/WG$2*INDEX(Usage!$D$5:$ABF$11,MATCH(UsagePerHour!$B$100,Usage!$C$5:$C$11,0),MATCH(UsagePerHour!WG$4,Usage!$D$3:$ABF$3,0)),"")</f>
        <v/>
      </c>
      <c r="WH110" s="6" t="str">
        <f>IFERROR(INDEX(Sales!$D$5:$ABF$18,MATCH(UsagePerHour!$B110,Sales!$C$5:$C$18,0),MATCH(UsagePerHour!WH$4,Sales!$D$3:$ABF$3,0))/WH$2*INDEX(Usage!$D$5:$ABF$11,MATCH(UsagePerHour!$B$100,Usage!$C$5:$C$11,0),MATCH(UsagePerHour!WH$4,Usage!$D$3:$ABF$3,0)),"")</f>
        <v/>
      </c>
      <c r="WI110" s="6" t="str">
        <f>IFERROR(INDEX(Sales!$D$5:$ABF$18,MATCH(UsagePerHour!$B110,Sales!$C$5:$C$18,0),MATCH(UsagePerHour!WI$4,Sales!$D$3:$ABF$3,0))/WI$2*INDEX(Usage!$D$5:$ABF$11,MATCH(UsagePerHour!$B$100,Usage!$C$5:$C$11,0),MATCH(UsagePerHour!WI$4,Usage!$D$3:$ABF$3,0)),"")</f>
        <v/>
      </c>
      <c r="WJ110" s="6" t="str">
        <f>IFERROR(INDEX(Sales!$D$5:$ABF$18,MATCH(UsagePerHour!$B110,Sales!$C$5:$C$18,0),MATCH(UsagePerHour!WJ$4,Sales!$D$3:$ABF$3,0))/WJ$2*INDEX(Usage!$D$5:$ABF$11,MATCH(UsagePerHour!$B$100,Usage!$C$5:$C$11,0),MATCH(UsagePerHour!WJ$4,Usage!$D$3:$ABF$3,0)),"")</f>
        <v/>
      </c>
      <c r="WK110" s="6" t="str">
        <f>IFERROR(INDEX(Sales!$D$5:$ABF$18,MATCH(UsagePerHour!$B110,Sales!$C$5:$C$18,0),MATCH(UsagePerHour!WK$4,Sales!$D$3:$ABF$3,0))/WK$2*INDEX(Usage!$D$5:$ABF$11,MATCH(UsagePerHour!$B$100,Usage!$C$5:$C$11,0),MATCH(UsagePerHour!WK$4,Usage!$D$3:$ABF$3,0)),"")</f>
        <v/>
      </c>
      <c r="WL110" s="6" t="str">
        <f>IFERROR(INDEX(Sales!$D$5:$ABF$18,MATCH(UsagePerHour!$B110,Sales!$C$5:$C$18,0),MATCH(UsagePerHour!WL$4,Sales!$D$3:$ABF$3,0))/WL$2*INDEX(Usage!$D$5:$ABF$11,MATCH(UsagePerHour!$B$100,Usage!$C$5:$C$11,0),MATCH(UsagePerHour!WL$4,Usage!$D$3:$ABF$3,0)),"")</f>
        <v/>
      </c>
      <c r="WM110" s="6" t="str">
        <f>IFERROR(INDEX(Sales!$D$5:$ABF$18,MATCH(UsagePerHour!$B110,Sales!$C$5:$C$18,0),MATCH(UsagePerHour!WM$4,Sales!$D$3:$ABF$3,0))/WM$2*INDEX(Usage!$D$5:$ABF$11,MATCH(UsagePerHour!$B$100,Usage!$C$5:$C$11,0),MATCH(UsagePerHour!WM$4,Usage!$D$3:$ABF$3,0)),"")</f>
        <v/>
      </c>
      <c r="WN110" s="6" t="str">
        <f>IFERROR(INDEX(Sales!$D$5:$ABF$18,MATCH(UsagePerHour!$B110,Sales!$C$5:$C$18,0),MATCH(UsagePerHour!WN$4,Sales!$D$3:$ABF$3,0))/WN$2*INDEX(Usage!$D$5:$ABF$11,MATCH(UsagePerHour!$B$100,Usage!$C$5:$C$11,0),MATCH(UsagePerHour!WN$4,Usage!$D$3:$ABF$3,0)),"")</f>
        <v/>
      </c>
      <c r="WO110" s="6" t="str">
        <f>IFERROR(INDEX(Sales!$D$5:$ABF$18,MATCH(UsagePerHour!$B110,Sales!$C$5:$C$18,0),MATCH(UsagePerHour!WO$4,Sales!$D$3:$ABF$3,0))/WO$2*INDEX(Usage!$D$5:$ABF$11,MATCH(UsagePerHour!$B$100,Usage!$C$5:$C$11,0),MATCH(UsagePerHour!WO$4,Usage!$D$3:$ABF$3,0)),"")</f>
        <v/>
      </c>
      <c r="WP110" s="6" t="str">
        <f>IFERROR(INDEX(Sales!$D$5:$ABF$18,MATCH(UsagePerHour!$B110,Sales!$C$5:$C$18,0),MATCH(UsagePerHour!WP$4,Sales!$D$3:$ABF$3,0))/WP$2*INDEX(Usage!$D$5:$ABF$11,MATCH(UsagePerHour!$B$100,Usage!$C$5:$C$11,0),MATCH(UsagePerHour!WP$4,Usage!$D$3:$ABF$3,0)),"")</f>
        <v/>
      </c>
      <c r="WQ110" s="6" t="str">
        <f>IFERROR(INDEX(Sales!$D$5:$ABF$18,MATCH(UsagePerHour!$B110,Sales!$C$5:$C$18,0),MATCH(UsagePerHour!WQ$4,Sales!$D$3:$ABF$3,0))/WQ$2*INDEX(Usage!$D$5:$ABF$11,MATCH(UsagePerHour!$B$100,Usage!$C$5:$C$11,0),MATCH(UsagePerHour!WQ$4,Usage!$D$3:$ABF$3,0)),"")</f>
        <v/>
      </c>
      <c r="WR110" s="6" t="str">
        <f>IFERROR(INDEX(Sales!$D$5:$ABF$18,MATCH(UsagePerHour!$B110,Sales!$C$5:$C$18,0),MATCH(UsagePerHour!WR$4,Sales!$D$3:$ABF$3,0))/WR$2*INDEX(Usage!$D$5:$ABF$11,MATCH(UsagePerHour!$B$100,Usage!$C$5:$C$11,0),MATCH(UsagePerHour!WR$4,Usage!$D$3:$ABF$3,0)),"")</f>
        <v/>
      </c>
      <c r="WS110" s="6" t="str">
        <f>IFERROR(INDEX(Sales!$D$5:$ABF$18,MATCH(UsagePerHour!$B110,Sales!$C$5:$C$18,0),MATCH(UsagePerHour!WS$4,Sales!$D$3:$ABF$3,0))/WS$2*INDEX(Usage!$D$5:$ABF$11,MATCH(UsagePerHour!$B$100,Usage!$C$5:$C$11,0),MATCH(UsagePerHour!WS$4,Usage!$D$3:$ABF$3,0)),"")</f>
        <v/>
      </c>
      <c r="WT110" s="6" t="str">
        <f>IFERROR(INDEX(Sales!$D$5:$ABF$18,MATCH(UsagePerHour!$B110,Sales!$C$5:$C$18,0),MATCH(UsagePerHour!WT$4,Sales!$D$3:$ABF$3,0))/WT$2*INDEX(Usage!$D$5:$ABF$11,MATCH(UsagePerHour!$B$100,Usage!$C$5:$C$11,0),MATCH(UsagePerHour!WT$4,Usage!$D$3:$ABF$3,0)),"")</f>
        <v/>
      </c>
      <c r="WU110" s="6" t="str">
        <f>IFERROR(INDEX(Sales!$D$5:$ABF$18,MATCH(UsagePerHour!$B110,Sales!$C$5:$C$18,0),MATCH(UsagePerHour!WU$4,Sales!$D$3:$ABF$3,0))/WU$2*INDEX(Usage!$D$5:$ABF$11,MATCH(UsagePerHour!$B$100,Usage!$C$5:$C$11,0),MATCH(UsagePerHour!WU$4,Usage!$D$3:$ABF$3,0)),"")</f>
        <v/>
      </c>
      <c r="WV110" s="6" t="str">
        <f>IFERROR(INDEX(Sales!$D$5:$ABF$18,MATCH(UsagePerHour!$B110,Sales!$C$5:$C$18,0),MATCH(UsagePerHour!WV$4,Sales!$D$3:$ABF$3,0))/WV$2*INDEX(Usage!$D$5:$ABF$11,MATCH(UsagePerHour!$B$100,Usage!$C$5:$C$11,0),MATCH(UsagePerHour!WV$4,Usage!$D$3:$ABF$3,0)),"")</f>
        <v/>
      </c>
      <c r="WW110" s="6" t="str">
        <f>IFERROR(INDEX(Sales!$D$5:$ABF$18,MATCH(UsagePerHour!$B110,Sales!$C$5:$C$18,0),MATCH(UsagePerHour!WW$4,Sales!$D$3:$ABF$3,0))/WW$2*INDEX(Usage!$D$5:$ABF$11,MATCH(UsagePerHour!$B$100,Usage!$C$5:$C$11,0),MATCH(UsagePerHour!WW$4,Usage!$D$3:$ABF$3,0)),"")</f>
        <v/>
      </c>
      <c r="WX110" s="6" t="str">
        <f>IFERROR(INDEX(Sales!$D$5:$ABF$18,MATCH(UsagePerHour!$B110,Sales!$C$5:$C$18,0),MATCH(UsagePerHour!WX$4,Sales!$D$3:$ABF$3,0))/WX$2*INDEX(Usage!$D$5:$ABF$11,MATCH(UsagePerHour!$B$100,Usage!$C$5:$C$11,0),MATCH(UsagePerHour!WX$4,Usage!$D$3:$ABF$3,0)),"")</f>
        <v/>
      </c>
      <c r="WY110" s="6" t="str">
        <f>IFERROR(INDEX(Sales!$D$5:$ABF$18,MATCH(UsagePerHour!$B110,Sales!$C$5:$C$18,0),MATCH(UsagePerHour!WY$4,Sales!$D$3:$ABF$3,0))/WY$2*INDEX(Usage!$D$5:$ABF$11,MATCH(UsagePerHour!$B$100,Usage!$C$5:$C$11,0),MATCH(UsagePerHour!WY$4,Usage!$D$3:$ABF$3,0)),"")</f>
        <v/>
      </c>
      <c r="WZ110" s="6" t="str">
        <f>IFERROR(INDEX(Sales!$D$5:$ABF$18,MATCH(UsagePerHour!$B110,Sales!$C$5:$C$18,0),MATCH(UsagePerHour!WZ$4,Sales!$D$3:$ABF$3,0))/WZ$2*INDEX(Usage!$D$5:$ABF$11,MATCH(UsagePerHour!$B$100,Usage!$C$5:$C$11,0),MATCH(UsagePerHour!WZ$4,Usage!$D$3:$ABF$3,0)),"")</f>
        <v/>
      </c>
      <c r="XA110" s="6" t="str">
        <f>IFERROR(INDEX(Sales!$D$5:$ABF$18,MATCH(UsagePerHour!$B110,Sales!$C$5:$C$18,0),MATCH(UsagePerHour!XA$4,Sales!$D$3:$ABF$3,0))/XA$2*INDEX(Usage!$D$5:$ABF$11,MATCH(UsagePerHour!$B$100,Usage!$C$5:$C$11,0),MATCH(UsagePerHour!XA$4,Usage!$D$3:$ABF$3,0)),"")</f>
        <v/>
      </c>
      <c r="XB110" s="6" t="str">
        <f>IFERROR(INDEX(Sales!$D$5:$ABF$18,MATCH(UsagePerHour!$B110,Sales!$C$5:$C$18,0),MATCH(UsagePerHour!XB$4,Sales!$D$3:$ABF$3,0))/XB$2*INDEX(Usage!$D$5:$ABF$11,MATCH(UsagePerHour!$B$100,Usage!$C$5:$C$11,0),MATCH(UsagePerHour!XB$4,Usage!$D$3:$ABF$3,0)),"")</f>
        <v/>
      </c>
      <c r="XC110" s="6" t="str">
        <f>IFERROR(INDEX(Sales!$D$5:$ABF$18,MATCH(UsagePerHour!$B110,Sales!$C$5:$C$18,0),MATCH(UsagePerHour!XC$4,Sales!$D$3:$ABF$3,0))/XC$2*INDEX(Usage!$D$5:$ABF$11,MATCH(UsagePerHour!$B$100,Usage!$C$5:$C$11,0),MATCH(UsagePerHour!XC$4,Usage!$D$3:$ABF$3,0)),"")</f>
        <v/>
      </c>
      <c r="XD110" s="6" t="str">
        <f>IFERROR(INDEX(Sales!$D$5:$ABF$18,MATCH(UsagePerHour!$B110,Sales!$C$5:$C$18,0),MATCH(UsagePerHour!XD$4,Sales!$D$3:$ABF$3,0))/XD$2*INDEX(Usage!$D$5:$ABF$11,MATCH(UsagePerHour!$B$100,Usage!$C$5:$C$11,0),MATCH(UsagePerHour!XD$4,Usage!$D$3:$ABF$3,0)),"")</f>
        <v/>
      </c>
      <c r="XE110" s="6" t="str">
        <f>IFERROR(INDEX(Sales!$D$5:$ABF$18,MATCH(UsagePerHour!$B110,Sales!$C$5:$C$18,0),MATCH(UsagePerHour!XE$4,Sales!$D$3:$ABF$3,0))/XE$2*INDEX(Usage!$D$5:$ABF$11,MATCH(UsagePerHour!$B$100,Usage!$C$5:$C$11,0),MATCH(UsagePerHour!XE$4,Usage!$D$3:$ABF$3,0)),"")</f>
        <v/>
      </c>
      <c r="XF110" s="6" t="str">
        <f>IFERROR(INDEX(Sales!$D$5:$ABF$18,MATCH(UsagePerHour!$B110,Sales!$C$5:$C$18,0),MATCH(UsagePerHour!XF$4,Sales!$D$3:$ABF$3,0))/XF$2*INDEX(Usage!$D$5:$ABF$11,MATCH(UsagePerHour!$B$100,Usage!$C$5:$C$11,0),MATCH(UsagePerHour!XF$4,Usage!$D$3:$ABF$3,0)),"")</f>
        <v/>
      </c>
      <c r="XG110" s="6" t="str">
        <f>IFERROR(INDEX(Sales!$D$5:$ABF$18,MATCH(UsagePerHour!$B110,Sales!$C$5:$C$18,0),MATCH(UsagePerHour!XG$4,Sales!$D$3:$ABF$3,0))/XG$2*INDEX(Usage!$D$5:$ABF$11,MATCH(UsagePerHour!$B$100,Usage!$C$5:$C$11,0),MATCH(UsagePerHour!XG$4,Usage!$D$3:$ABF$3,0)),"")</f>
        <v/>
      </c>
      <c r="XH110" s="6" t="str">
        <f>IFERROR(INDEX(Sales!$D$5:$ABF$18,MATCH(UsagePerHour!$B110,Sales!$C$5:$C$18,0),MATCH(UsagePerHour!XH$4,Sales!$D$3:$ABF$3,0))/XH$2*INDEX(Usage!$D$5:$ABF$11,MATCH(UsagePerHour!$B$100,Usage!$C$5:$C$11,0),MATCH(UsagePerHour!XH$4,Usage!$D$3:$ABF$3,0)),"")</f>
        <v/>
      </c>
      <c r="XI110" s="6" t="str">
        <f>IFERROR(INDEX(Sales!$D$5:$ABF$18,MATCH(UsagePerHour!$B110,Sales!$C$5:$C$18,0),MATCH(UsagePerHour!XI$4,Sales!$D$3:$ABF$3,0))/XI$2*INDEX(Usage!$D$5:$ABF$11,MATCH(UsagePerHour!$B$100,Usage!$C$5:$C$11,0),MATCH(UsagePerHour!XI$4,Usage!$D$3:$ABF$3,0)),"")</f>
        <v/>
      </c>
      <c r="XJ110" s="6" t="str">
        <f>IFERROR(INDEX(Sales!$D$5:$ABF$18,MATCH(UsagePerHour!$B110,Sales!$C$5:$C$18,0),MATCH(UsagePerHour!XJ$4,Sales!$D$3:$ABF$3,0))/XJ$2*INDEX(Usage!$D$5:$ABF$11,MATCH(UsagePerHour!$B$100,Usage!$C$5:$C$11,0),MATCH(UsagePerHour!XJ$4,Usage!$D$3:$ABF$3,0)),"")</f>
        <v/>
      </c>
      <c r="XK110" s="6" t="str">
        <f>IFERROR(INDEX(Sales!$D$5:$ABF$18,MATCH(UsagePerHour!$B110,Sales!$C$5:$C$18,0),MATCH(UsagePerHour!XK$4,Sales!$D$3:$ABF$3,0))/XK$2*INDEX(Usage!$D$5:$ABF$11,MATCH(UsagePerHour!$B$100,Usage!$C$5:$C$11,0),MATCH(UsagePerHour!XK$4,Usage!$D$3:$ABF$3,0)),"")</f>
        <v/>
      </c>
      <c r="XL110" s="6" t="str">
        <f>IFERROR(INDEX(Sales!$D$5:$ABF$18,MATCH(UsagePerHour!$B110,Sales!$C$5:$C$18,0),MATCH(UsagePerHour!XL$4,Sales!$D$3:$ABF$3,0))/XL$2*INDEX(Usage!$D$5:$ABF$11,MATCH(UsagePerHour!$B$100,Usage!$C$5:$C$11,0),MATCH(UsagePerHour!XL$4,Usage!$D$3:$ABF$3,0)),"")</f>
        <v/>
      </c>
      <c r="XM110" s="6" t="str">
        <f>IFERROR(INDEX(Sales!$D$5:$ABF$18,MATCH(UsagePerHour!$B110,Sales!$C$5:$C$18,0),MATCH(UsagePerHour!XM$4,Sales!$D$3:$ABF$3,0))/XM$2*INDEX(Usage!$D$5:$ABF$11,MATCH(UsagePerHour!$B$100,Usage!$C$5:$C$11,0),MATCH(UsagePerHour!XM$4,Usage!$D$3:$ABF$3,0)),"")</f>
        <v/>
      </c>
      <c r="XN110" s="6" t="str">
        <f>IFERROR(INDEX(Sales!$D$5:$ABF$18,MATCH(UsagePerHour!$B110,Sales!$C$5:$C$18,0),MATCH(UsagePerHour!XN$4,Sales!$D$3:$ABF$3,0))/XN$2*INDEX(Usage!$D$5:$ABF$11,MATCH(UsagePerHour!$B$100,Usage!$C$5:$C$11,0),MATCH(UsagePerHour!XN$4,Usage!$D$3:$ABF$3,0)),"")</f>
        <v/>
      </c>
      <c r="XO110" s="6" t="str">
        <f>IFERROR(INDEX(Sales!$D$5:$ABF$18,MATCH(UsagePerHour!$B110,Sales!$C$5:$C$18,0),MATCH(UsagePerHour!XO$4,Sales!$D$3:$ABF$3,0))/XO$2*INDEX(Usage!$D$5:$ABF$11,MATCH(UsagePerHour!$B$100,Usage!$C$5:$C$11,0),MATCH(UsagePerHour!XO$4,Usage!$D$3:$ABF$3,0)),"")</f>
        <v/>
      </c>
      <c r="XP110" s="6" t="str">
        <f>IFERROR(INDEX(Sales!$D$5:$ABF$18,MATCH(UsagePerHour!$B110,Sales!$C$5:$C$18,0),MATCH(UsagePerHour!XP$4,Sales!$D$3:$ABF$3,0))/XP$2*INDEX(Usage!$D$5:$ABF$11,MATCH(UsagePerHour!$B$100,Usage!$C$5:$C$11,0),MATCH(UsagePerHour!XP$4,Usage!$D$3:$ABF$3,0)),"")</f>
        <v/>
      </c>
      <c r="XQ110" s="6" t="str">
        <f>IFERROR(INDEX(Sales!$D$5:$ABF$18,MATCH(UsagePerHour!$B110,Sales!$C$5:$C$18,0),MATCH(UsagePerHour!XQ$4,Sales!$D$3:$ABF$3,0))/XQ$2*INDEX(Usage!$D$5:$ABF$11,MATCH(UsagePerHour!$B$100,Usage!$C$5:$C$11,0),MATCH(UsagePerHour!XQ$4,Usage!$D$3:$ABF$3,0)),"")</f>
        <v/>
      </c>
      <c r="XR110" s="6" t="str">
        <f>IFERROR(INDEX(Sales!$D$5:$ABF$18,MATCH(UsagePerHour!$B110,Sales!$C$5:$C$18,0),MATCH(UsagePerHour!XR$4,Sales!$D$3:$ABF$3,0))/XR$2*INDEX(Usage!$D$5:$ABF$11,MATCH(UsagePerHour!$B$100,Usage!$C$5:$C$11,0),MATCH(UsagePerHour!XR$4,Usage!$D$3:$ABF$3,0)),"")</f>
        <v/>
      </c>
      <c r="XS110" s="6" t="str">
        <f>IFERROR(INDEX(Sales!$D$5:$ABF$18,MATCH(UsagePerHour!$B110,Sales!$C$5:$C$18,0),MATCH(UsagePerHour!XS$4,Sales!$D$3:$ABF$3,0))/XS$2*INDEX(Usage!$D$5:$ABF$11,MATCH(UsagePerHour!$B$100,Usage!$C$5:$C$11,0),MATCH(UsagePerHour!XS$4,Usage!$D$3:$ABF$3,0)),"")</f>
        <v/>
      </c>
      <c r="XT110" s="6" t="str">
        <f>IFERROR(INDEX(Sales!$D$5:$ABF$18,MATCH(UsagePerHour!$B110,Sales!$C$5:$C$18,0),MATCH(UsagePerHour!XT$4,Sales!$D$3:$ABF$3,0))/XT$2*INDEX(Usage!$D$5:$ABF$11,MATCH(UsagePerHour!$B$100,Usage!$C$5:$C$11,0),MATCH(UsagePerHour!XT$4,Usage!$D$3:$ABF$3,0)),"")</f>
        <v/>
      </c>
      <c r="XU110" s="6" t="str">
        <f>IFERROR(INDEX(Sales!$D$5:$ABF$18,MATCH(UsagePerHour!$B110,Sales!$C$5:$C$18,0),MATCH(UsagePerHour!XU$4,Sales!$D$3:$ABF$3,0))/XU$2*INDEX(Usage!$D$5:$ABF$11,MATCH(UsagePerHour!$B$100,Usage!$C$5:$C$11,0),MATCH(UsagePerHour!XU$4,Usage!$D$3:$ABF$3,0)),"")</f>
        <v/>
      </c>
      <c r="XV110" s="6" t="str">
        <f>IFERROR(INDEX(Sales!$D$5:$ABF$18,MATCH(UsagePerHour!$B110,Sales!$C$5:$C$18,0),MATCH(UsagePerHour!XV$4,Sales!$D$3:$ABF$3,0))/XV$2*INDEX(Usage!$D$5:$ABF$11,MATCH(UsagePerHour!$B$100,Usage!$C$5:$C$11,0),MATCH(UsagePerHour!XV$4,Usage!$D$3:$ABF$3,0)),"")</f>
        <v/>
      </c>
      <c r="XW110" s="6" t="str">
        <f>IFERROR(INDEX(Sales!$D$5:$ABF$18,MATCH(UsagePerHour!$B110,Sales!$C$5:$C$18,0),MATCH(UsagePerHour!XW$4,Sales!$D$3:$ABF$3,0))/XW$2*INDEX(Usage!$D$5:$ABF$11,MATCH(UsagePerHour!$B$100,Usage!$C$5:$C$11,0),MATCH(UsagePerHour!XW$4,Usage!$D$3:$ABF$3,0)),"")</f>
        <v/>
      </c>
      <c r="XX110" s="6" t="str">
        <f>IFERROR(INDEX(Sales!$D$5:$ABF$18,MATCH(UsagePerHour!$B110,Sales!$C$5:$C$18,0),MATCH(UsagePerHour!XX$4,Sales!$D$3:$ABF$3,0))/XX$2*INDEX(Usage!$D$5:$ABF$11,MATCH(UsagePerHour!$B$100,Usage!$C$5:$C$11,0),MATCH(UsagePerHour!XX$4,Usage!$D$3:$ABF$3,0)),"")</f>
        <v/>
      </c>
      <c r="XY110" s="6" t="str">
        <f>IFERROR(INDEX(Sales!$D$5:$ABF$18,MATCH(UsagePerHour!$B110,Sales!$C$5:$C$18,0),MATCH(UsagePerHour!XY$4,Sales!$D$3:$ABF$3,0))/XY$2*INDEX(Usage!$D$5:$ABF$11,MATCH(UsagePerHour!$B$100,Usage!$C$5:$C$11,0),MATCH(UsagePerHour!XY$4,Usage!$D$3:$ABF$3,0)),"")</f>
        <v/>
      </c>
      <c r="XZ110" s="6" t="str">
        <f>IFERROR(INDEX(Sales!$D$5:$ABF$18,MATCH(UsagePerHour!$B110,Sales!$C$5:$C$18,0),MATCH(UsagePerHour!XZ$4,Sales!$D$3:$ABF$3,0))/XZ$2*INDEX(Usage!$D$5:$ABF$11,MATCH(UsagePerHour!$B$100,Usage!$C$5:$C$11,0),MATCH(UsagePerHour!XZ$4,Usage!$D$3:$ABF$3,0)),"")</f>
        <v/>
      </c>
      <c r="YA110" s="6" t="str">
        <f>IFERROR(INDEX(Sales!$D$5:$ABF$18,MATCH(UsagePerHour!$B110,Sales!$C$5:$C$18,0),MATCH(UsagePerHour!YA$4,Sales!$D$3:$ABF$3,0))/YA$2*INDEX(Usage!$D$5:$ABF$11,MATCH(UsagePerHour!$B$100,Usage!$C$5:$C$11,0),MATCH(UsagePerHour!YA$4,Usage!$D$3:$ABF$3,0)),"")</f>
        <v/>
      </c>
      <c r="YB110" s="6" t="str">
        <f>IFERROR(INDEX(Sales!$D$5:$ABF$18,MATCH(UsagePerHour!$B110,Sales!$C$5:$C$18,0),MATCH(UsagePerHour!YB$4,Sales!$D$3:$ABF$3,0))/YB$2*INDEX(Usage!$D$5:$ABF$11,MATCH(UsagePerHour!$B$100,Usage!$C$5:$C$11,0),MATCH(UsagePerHour!YB$4,Usage!$D$3:$ABF$3,0)),"")</f>
        <v/>
      </c>
      <c r="YC110" s="6" t="str">
        <f>IFERROR(INDEX(Sales!$D$5:$ABF$18,MATCH(UsagePerHour!$B110,Sales!$C$5:$C$18,0),MATCH(UsagePerHour!YC$4,Sales!$D$3:$ABF$3,0))/YC$2*INDEX(Usage!$D$5:$ABF$11,MATCH(UsagePerHour!$B$100,Usage!$C$5:$C$11,0),MATCH(UsagePerHour!YC$4,Usage!$D$3:$ABF$3,0)),"")</f>
        <v/>
      </c>
      <c r="YD110" s="6" t="str">
        <f>IFERROR(INDEX(Sales!$D$5:$ABF$18,MATCH(UsagePerHour!$B110,Sales!$C$5:$C$18,0),MATCH(UsagePerHour!YD$4,Sales!$D$3:$ABF$3,0))/YD$2*INDEX(Usage!$D$5:$ABF$11,MATCH(UsagePerHour!$B$100,Usage!$C$5:$C$11,0),MATCH(UsagePerHour!YD$4,Usage!$D$3:$ABF$3,0)),"")</f>
        <v/>
      </c>
      <c r="YE110" s="6" t="str">
        <f>IFERROR(INDEX(Sales!$D$5:$ABF$18,MATCH(UsagePerHour!$B110,Sales!$C$5:$C$18,0),MATCH(UsagePerHour!YE$4,Sales!$D$3:$ABF$3,0))/YE$2*INDEX(Usage!$D$5:$ABF$11,MATCH(UsagePerHour!$B$100,Usage!$C$5:$C$11,0),MATCH(UsagePerHour!YE$4,Usage!$D$3:$ABF$3,0)),"")</f>
        <v/>
      </c>
      <c r="YF110" s="6" t="str">
        <f>IFERROR(INDEX(Sales!$D$5:$ABF$18,MATCH(UsagePerHour!$B110,Sales!$C$5:$C$18,0),MATCH(UsagePerHour!YF$4,Sales!$D$3:$ABF$3,0))/YF$2*INDEX(Usage!$D$5:$ABF$11,MATCH(UsagePerHour!$B$100,Usage!$C$5:$C$11,0),MATCH(UsagePerHour!YF$4,Usage!$D$3:$ABF$3,0)),"")</f>
        <v/>
      </c>
      <c r="YG110" s="6" t="str">
        <f>IFERROR(INDEX(Sales!$D$5:$ABF$18,MATCH(UsagePerHour!$B110,Sales!$C$5:$C$18,0),MATCH(UsagePerHour!YG$4,Sales!$D$3:$ABF$3,0))/YG$2*INDEX(Usage!$D$5:$ABF$11,MATCH(UsagePerHour!$B$100,Usage!$C$5:$C$11,0),MATCH(UsagePerHour!YG$4,Usage!$D$3:$ABF$3,0)),"")</f>
        <v/>
      </c>
      <c r="YH110" s="6" t="str">
        <f>IFERROR(INDEX(Sales!$D$5:$ABF$18,MATCH(UsagePerHour!$B110,Sales!$C$5:$C$18,0),MATCH(UsagePerHour!YH$4,Sales!$D$3:$ABF$3,0))/YH$2*INDEX(Usage!$D$5:$ABF$11,MATCH(UsagePerHour!$B$100,Usage!$C$5:$C$11,0),MATCH(UsagePerHour!YH$4,Usage!$D$3:$ABF$3,0)),"")</f>
        <v/>
      </c>
      <c r="YI110" s="6" t="str">
        <f>IFERROR(INDEX(Sales!$D$5:$ABF$18,MATCH(UsagePerHour!$B110,Sales!$C$5:$C$18,0),MATCH(UsagePerHour!YI$4,Sales!$D$3:$ABF$3,0))/YI$2*INDEX(Usage!$D$5:$ABF$11,MATCH(UsagePerHour!$B$100,Usage!$C$5:$C$11,0),MATCH(UsagePerHour!YI$4,Usage!$D$3:$ABF$3,0)),"")</f>
        <v/>
      </c>
      <c r="YJ110" s="6" t="str">
        <f>IFERROR(INDEX(Sales!$D$5:$ABF$18,MATCH(UsagePerHour!$B110,Sales!$C$5:$C$18,0),MATCH(UsagePerHour!YJ$4,Sales!$D$3:$ABF$3,0))/YJ$2*INDEX(Usage!$D$5:$ABF$11,MATCH(UsagePerHour!$B$100,Usage!$C$5:$C$11,0),MATCH(UsagePerHour!YJ$4,Usage!$D$3:$ABF$3,0)),"")</f>
        <v/>
      </c>
      <c r="YK110" s="6" t="str">
        <f>IFERROR(INDEX(Sales!$D$5:$ABF$18,MATCH(UsagePerHour!$B110,Sales!$C$5:$C$18,0),MATCH(UsagePerHour!YK$4,Sales!$D$3:$ABF$3,0))/YK$2*INDEX(Usage!$D$5:$ABF$11,MATCH(UsagePerHour!$B$100,Usage!$C$5:$C$11,0),MATCH(UsagePerHour!YK$4,Usage!$D$3:$ABF$3,0)),"")</f>
        <v/>
      </c>
      <c r="YL110" s="6" t="str">
        <f>IFERROR(INDEX(Sales!$D$5:$ABF$18,MATCH(UsagePerHour!$B110,Sales!$C$5:$C$18,0),MATCH(UsagePerHour!YL$4,Sales!$D$3:$ABF$3,0))/YL$2*INDEX(Usage!$D$5:$ABF$11,MATCH(UsagePerHour!$B$100,Usage!$C$5:$C$11,0),MATCH(UsagePerHour!YL$4,Usage!$D$3:$ABF$3,0)),"")</f>
        <v/>
      </c>
      <c r="YM110" s="6" t="str">
        <f>IFERROR(INDEX(Sales!$D$5:$ABF$18,MATCH(UsagePerHour!$B110,Sales!$C$5:$C$18,0),MATCH(UsagePerHour!YM$4,Sales!$D$3:$ABF$3,0))/YM$2*INDEX(Usage!$D$5:$ABF$11,MATCH(UsagePerHour!$B$100,Usage!$C$5:$C$11,0),MATCH(UsagePerHour!YM$4,Usage!$D$3:$ABF$3,0)),"")</f>
        <v/>
      </c>
      <c r="YN110" s="6" t="str">
        <f>IFERROR(INDEX(Sales!$D$5:$ABF$18,MATCH(UsagePerHour!$B110,Sales!$C$5:$C$18,0),MATCH(UsagePerHour!YN$4,Sales!$D$3:$ABF$3,0))/YN$2*INDEX(Usage!$D$5:$ABF$11,MATCH(UsagePerHour!$B$100,Usage!$C$5:$C$11,0),MATCH(UsagePerHour!YN$4,Usage!$D$3:$ABF$3,0)),"")</f>
        <v/>
      </c>
      <c r="YO110" s="6" t="str">
        <f>IFERROR(INDEX(Sales!$D$5:$ABF$18,MATCH(UsagePerHour!$B110,Sales!$C$5:$C$18,0),MATCH(UsagePerHour!YO$4,Sales!$D$3:$ABF$3,0))/YO$2*INDEX(Usage!$D$5:$ABF$11,MATCH(UsagePerHour!$B$100,Usage!$C$5:$C$11,0),MATCH(UsagePerHour!YO$4,Usage!$D$3:$ABF$3,0)),"")</f>
        <v/>
      </c>
      <c r="YP110" s="6" t="str">
        <f>IFERROR(INDEX(Sales!$D$5:$ABF$18,MATCH(UsagePerHour!$B110,Sales!$C$5:$C$18,0),MATCH(UsagePerHour!YP$4,Sales!$D$3:$ABF$3,0))/YP$2*INDEX(Usage!$D$5:$ABF$11,MATCH(UsagePerHour!$B$100,Usage!$C$5:$C$11,0),MATCH(UsagePerHour!YP$4,Usage!$D$3:$ABF$3,0)),"")</f>
        <v/>
      </c>
      <c r="YQ110" s="6" t="str">
        <f>IFERROR(INDEX(Sales!$D$5:$ABF$18,MATCH(UsagePerHour!$B110,Sales!$C$5:$C$18,0),MATCH(UsagePerHour!YQ$4,Sales!$D$3:$ABF$3,0))/YQ$2*INDEX(Usage!$D$5:$ABF$11,MATCH(UsagePerHour!$B$100,Usage!$C$5:$C$11,0),MATCH(UsagePerHour!YQ$4,Usage!$D$3:$ABF$3,0)),"")</f>
        <v/>
      </c>
      <c r="YR110" s="6" t="str">
        <f>IFERROR(INDEX(Sales!$D$5:$ABF$18,MATCH(UsagePerHour!$B110,Sales!$C$5:$C$18,0),MATCH(UsagePerHour!YR$4,Sales!$D$3:$ABF$3,0))/YR$2*INDEX(Usage!$D$5:$ABF$11,MATCH(UsagePerHour!$B$100,Usage!$C$5:$C$11,0),MATCH(UsagePerHour!YR$4,Usage!$D$3:$ABF$3,0)),"")</f>
        <v/>
      </c>
      <c r="YS110" s="6" t="str">
        <f>IFERROR(INDEX(Sales!$D$5:$ABF$18,MATCH(UsagePerHour!$B110,Sales!$C$5:$C$18,0),MATCH(UsagePerHour!YS$4,Sales!$D$3:$ABF$3,0))/YS$2*INDEX(Usage!$D$5:$ABF$11,MATCH(UsagePerHour!$B$100,Usage!$C$5:$C$11,0),MATCH(UsagePerHour!YS$4,Usage!$D$3:$ABF$3,0)),"")</f>
        <v/>
      </c>
      <c r="YT110" s="6" t="str">
        <f>IFERROR(INDEX(Sales!$D$5:$ABF$18,MATCH(UsagePerHour!$B110,Sales!$C$5:$C$18,0),MATCH(UsagePerHour!YT$4,Sales!$D$3:$ABF$3,0))/YT$2*INDEX(Usage!$D$5:$ABF$11,MATCH(UsagePerHour!$B$100,Usage!$C$5:$C$11,0),MATCH(UsagePerHour!YT$4,Usage!$D$3:$ABF$3,0)),"")</f>
        <v/>
      </c>
      <c r="YU110" s="6" t="str">
        <f>IFERROR(INDEX(Sales!$D$5:$ABF$18,MATCH(UsagePerHour!$B110,Sales!$C$5:$C$18,0),MATCH(UsagePerHour!YU$4,Sales!$D$3:$ABF$3,0))/YU$2*INDEX(Usage!$D$5:$ABF$11,MATCH(UsagePerHour!$B$100,Usage!$C$5:$C$11,0),MATCH(UsagePerHour!YU$4,Usage!$D$3:$ABF$3,0)),"")</f>
        <v/>
      </c>
      <c r="YV110" s="6" t="str">
        <f>IFERROR(INDEX(Sales!$D$5:$ABF$18,MATCH(UsagePerHour!$B110,Sales!$C$5:$C$18,0),MATCH(UsagePerHour!YV$4,Sales!$D$3:$ABF$3,0))/YV$2*INDEX(Usage!$D$5:$ABF$11,MATCH(UsagePerHour!$B$100,Usage!$C$5:$C$11,0),MATCH(UsagePerHour!YV$4,Usage!$D$3:$ABF$3,0)),"")</f>
        <v/>
      </c>
      <c r="YW110" s="6" t="str">
        <f>IFERROR(INDEX(Sales!$D$5:$ABF$18,MATCH(UsagePerHour!$B110,Sales!$C$5:$C$18,0),MATCH(UsagePerHour!YW$4,Sales!$D$3:$ABF$3,0))/YW$2*INDEX(Usage!$D$5:$ABF$11,MATCH(UsagePerHour!$B$100,Usage!$C$5:$C$11,0),MATCH(UsagePerHour!YW$4,Usage!$D$3:$ABF$3,0)),"")</f>
        <v/>
      </c>
      <c r="YX110" s="6" t="str">
        <f>IFERROR(INDEX(Sales!$D$5:$ABF$18,MATCH(UsagePerHour!$B110,Sales!$C$5:$C$18,0),MATCH(UsagePerHour!YX$4,Sales!$D$3:$ABF$3,0))/YX$2*INDEX(Usage!$D$5:$ABF$11,MATCH(UsagePerHour!$B$100,Usage!$C$5:$C$11,0),MATCH(UsagePerHour!YX$4,Usage!$D$3:$ABF$3,0)),"")</f>
        <v/>
      </c>
      <c r="YY110" s="6" t="str">
        <f>IFERROR(INDEX(Sales!$D$5:$ABF$18,MATCH(UsagePerHour!$B110,Sales!$C$5:$C$18,0),MATCH(UsagePerHour!YY$4,Sales!$D$3:$ABF$3,0))/YY$2*INDEX(Usage!$D$5:$ABF$11,MATCH(UsagePerHour!$B$100,Usage!$C$5:$C$11,0),MATCH(UsagePerHour!YY$4,Usage!$D$3:$ABF$3,0)),"")</f>
        <v/>
      </c>
      <c r="YZ110" s="6" t="str">
        <f>IFERROR(INDEX(Sales!$D$5:$ABF$18,MATCH(UsagePerHour!$B110,Sales!$C$5:$C$18,0),MATCH(UsagePerHour!YZ$4,Sales!$D$3:$ABF$3,0))/YZ$2*INDEX(Usage!$D$5:$ABF$11,MATCH(UsagePerHour!$B$100,Usage!$C$5:$C$11,0),MATCH(UsagePerHour!YZ$4,Usage!$D$3:$ABF$3,0)),"")</f>
        <v/>
      </c>
      <c r="ZA110" s="6" t="str">
        <f>IFERROR(INDEX(Sales!$D$5:$ABF$18,MATCH(UsagePerHour!$B110,Sales!$C$5:$C$18,0),MATCH(UsagePerHour!ZA$4,Sales!$D$3:$ABF$3,0))/ZA$2*INDEX(Usage!$D$5:$ABF$11,MATCH(UsagePerHour!$B$100,Usage!$C$5:$C$11,0),MATCH(UsagePerHour!ZA$4,Usage!$D$3:$ABF$3,0)),"")</f>
        <v/>
      </c>
      <c r="ZB110" s="6" t="str">
        <f>IFERROR(INDEX(Sales!$D$5:$ABF$18,MATCH(UsagePerHour!$B110,Sales!$C$5:$C$18,0),MATCH(UsagePerHour!ZB$4,Sales!$D$3:$ABF$3,0))/ZB$2*INDEX(Usage!$D$5:$ABF$11,MATCH(UsagePerHour!$B$100,Usage!$C$5:$C$11,0),MATCH(UsagePerHour!ZB$4,Usage!$D$3:$ABF$3,0)),"")</f>
        <v/>
      </c>
      <c r="ZC110" s="6" t="str">
        <f>IFERROR(INDEX(Sales!$D$5:$ABF$18,MATCH(UsagePerHour!$B110,Sales!$C$5:$C$18,0),MATCH(UsagePerHour!ZC$4,Sales!$D$3:$ABF$3,0))/ZC$2*INDEX(Usage!$D$5:$ABF$11,MATCH(UsagePerHour!$B$100,Usage!$C$5:$C$11,0),MATCH(UsagePerHour!ZC$4,Usage!$D$3:$ABF$3,0)),"")</f>
        <v/>
      </c>
      <c r="ZD110" s="6" t="str">
        <f>IFERROR(INDEX(Sales!$D$5:$ABF$18,MATCH(UsagePerHour!$B110,Sales!$C$5:$C$18,0),MATCH(UsagePerHour!ZD$4,Sales!$D$3:$ABF$3,0))/ZD$2*INDEX(Usage!$D$5:$ABF$11,MATCH(UsagePerHour!$B$100,Usage!$C$5:$C$11,0),MATCH(UsagePerHour!ZD$4,Usage!$D$3:$ABF$3,0)),"")</f>
        <v/>
      </c>
      <c r="ZE110" s="6" t="str">
        <f>IFERROR(INDEX(Sales!$D$5:$ABF$18,MATCH(UsagePerHour!$B110,Sales!$C$5:$C$18,0),MATCH(UsagePerHour!ZE$4,Sales!$D$3:$ABF$3,0))/ZE$2*INDEX(Usage!$D$5:$ABF$11,MATCH(UsagePerHour!$B$100,Usage!$C$5:$C$11,0),MATCH(UsagePerHour!ZE$4,Usage!$D$3:$ABF$3,0)),"")</f>
        <v/>
      </c>
      <c r="ZF110" s="6" t="str">
        <f>IFERROR(INDEX(Sales!$D$5:$ABF$18,MATCH(UsagePerHour!$B110,Sales!$C$5:$C$18,0),MATCH(UsagePerHour!ZF$4,Sales!$D$3:$ABF$3,0))/ZF$2*INDEX(Usage!$D$5:$ABF$11,MATCH(UsagePerHour!$B$100,Usage!$C$5:$C$11,0),MATCH(UsagePerHour!ZF$4,Usage!$D$3:$ABF$3,0)),"")</f>
        <v/>
      </c>
      <c r="ZG110" s="6" t="str">
        <f>IFERROR(INDEX(Sales!$D$5:$ABF$18,MATCH(UsagePerHour!$B110,Sales!$C$5:$C$18,0),MATCH(UsagePerHour!ZG$4,Sales!$D$3:$ABF$3,0))/ZG$2*INDEX(Usage!$D$5:$ABF$11,MATCH(UsagePerHour!$B$100,Usage!$C$5:$C$11,0),MATCH(UsagePerHour!ZG$4,Usage!$D$3:$ABF$3,0)),"")</f>
        <v/>
      </c>
      <c r="ZH110" s="6" t="str">
        <f>IFERROR(INDEX(Sales!$D$5:$ABF$18,MATCH(UsagePerHour!$B110,Sales!$C$5:$C$18,0),MATCH(UsagePerHour!ZH$4,Sales!$D$3:$ABF$3,0))/ZH$2*INDEX(Usage!$D$5:$ABF$11,MATCH(UsagePerHour!$B$100,Usage!$C$5:$C$11,0),MATCH(UsagePerHour!ZH$4,Usage!$D$3:$ABF$3,0)),"")</f>
        <v/>
      </c>
      <c r="ZI110" s="6" t="str">
        <f>IFERROR(INDEX(Sales!$D$5:$ABF$18,MATCH(UsagePerHour!$B110,Sales!$C$5:$C$18,0),MATCH(UsagePerHour!ZI$4,Sales!$D$3:$ABF$3,0))/ZI$2*INDEX(Usage!$D$5:$ABF$11,MATCH(UsagePerHour!$B$100,Usage!$C$5:$C$11,0),MATCH(UsagePerHour!ZI$4,Usage!$D$3:$ABF$3,0)),"")</f>
        <v/>
      </c>
      <c r="ZJ110" s="6" t="str">
        <f>IFERROR(INDEX(Sales!$D$5:$ABF$18,MATCH(UsagePerHour!$B110,Sales!$C$5:$C$18,0),MATCH(UsagePerHour!ZJ$4,Sales!$D$3:$ABF$3,0))/ZJ$2*INDEX(Usage!$D$5:$ABF$11,MATCH(UsagePerHour!$B$100,Usage!$C$5:$C$11,0),MATCH(UsagePerHour!ZJ$4,Usage!$D$3:$ABF$3,0)),"")</f>
        <v/>
      </c>
      <c r="ZK110" s="6" t="str">
        <f>IFERROR(INDEX(Sales!$D$5:$ABF$18,MATCH(UsagePerHour!$B110,Sales!$C$5:$C$18,0),MATCH(UsagePerHour!ZK$4,Sales!$D$3:$ABF$3,0))/ZK$2*INDEX(Usage!$D$5:$ABF$11,MATCH(UsagePerHour!$B$100,Usage!$C$5:$C$11,0),MATCH(UsagePerHour!ZK$4,Usage!$D$3:$ABF$3,0)),"")</f>
        <v/>
      </c>
      <c r="ZL110" s="6" t="str">
        <f>IFERROR(INDEX(Sales!$D$5:$ABF$18,MATCH(UsagePerHour!$B110,Sales!$C$5:$C$18,0),MATCH(UsagePerHour!ZL$4,Sales!$D$3:$ABF$3,0))/ZL$2*INDEX(Usage!$D$5:$ABF$11,MATCH(UsagePerHour!$B$100,Usage!$C$5:$C$11,0),MATCH(UsagePerHour!ZL$4,Usage!$D$3:$ABF$3,0)),"")</f>
        <v/>
      </c>
      <c r="ZM110" s="6" t="str">
        <f>IFERROR(INDEX(Sales!$D$5:$ABF$18,MATCH(UsagePerHour!$B110,Sales!$C$5:$C$18,0),MATCH(UsagePerHour!ZM$4,Sales!$D$3:$ABF$3,0))/ZM$2*INDEX(Usage!$D$5:$ABF$11,MATCH(UsagePerHour!$B$100,Usage!$C$5:$C$11,0),MATCH(UsagePerHour!ZM$4,Usage!$D$3:$ABF$3,0)),"")</f>
        <v/>
      </c>
      <c r="ZN110" s="6" t="str">
        <f>IFERROR(INDEX(Sales!$D$5:$ABF$18,MATCH(UsagePerHour!$B110,Sales!$C$5:$C$18,0),MATCH(UsagePerHour!ZN$4,Sales!$D$3:$ABF$3,0))/ZN$2*INDEX(Usage!$D$5:$ABF$11,MATCH(UsagePerHour!$B$100,Usage!$C$5:$C$11,0),MATCH(UsagePerHour!ZN$4,Usage!$D$3:$ABF$3,0)),"")</f>
        <v/>
      </c>
      <c r="ZO110" s="6" t="str">
        <f>IFERROR(INDEX(Sales!$D$5:$ABF$18,MATCH(UsagePerHour!$B110,Sales!$C$5:$C$18,0),MATCH(UsagePerHour!ZO$4,Sales!$D$3:$ABF$3,0))/ZO$2*INDEX(Usage!$D$5:$ABF$11,MATCH(UsagePerHour!$B$100,Usage!$C$5:$C$11,0),MATCH(UsagePerHour!ZO$4,Usage!$D$3:$ABF$3,0)),"")</f>
        <v/>
      </c>
      <c r="ZP110" s="6" t="str">
        <f>IFERROR(INDEX(Sales!$D$5:$ABF$18,MATCH(UsagePerHour!$B110,Sales!$C$5:$C$18,0),MATCH(UsagePerHour!ZP$4,Sales!$D$3:$ABF$3,0))/ZP$2*INDEX(Usage!$D$5:$ABF$11,MATCH(UsagePerHour!$B$100,Usage!$C$5:$C$11,0),MATCH(UsagePerHour!ZP$4,Usage!$D$3:$ABF$3,0)),"")</f>
        <v/>
      </c>
      <c r="ZQ110" s="6" t="str">
        <f>IFERROR(INDEX(Sales!$D$5:$ABF$18,MATCH(UsagePerHour!$B110,Sales!$C$5:$C$18,0),MATCH(UsagePerHour!ZQ$4,Sales!$D$3:$ABF$3,0))/ZQ$2*INDEX(Usage!$D$5:$ABF$11,MATCH(UsagePerHour!$B$100,Usage!$C$5:$C$11,0),MATCH(UsagePerHour!ZQ$4,Usage!$D$3:$ABF$3,0)),"")</f>
        <v/>
      </c>
      <c r="ZR110" s="6" t="str">
        <f>IFERROR(INDEX(Sales!$D$5:$ABF$18,MATCH(UsagePerHour!$B110,Sales!$C$5:$C$18,0),MATCH(UsagePerHour!ZR$4,Sales!$D$3:$ABF$3,0))/ZR$2*INDEX(Usage!$D$5:$ABF$11,MATCH(UsagePerHour!$B$100,Usage!$C$5:$C$11,0),MATCH(UsagePerHour!ZR$4,Usage!$D$3:$ABF$3,0)),"")</f>
        <v/>
      </c>
      <c r="ZS110" s="6" t="str">
        <f>IFERROR(INDEX(Sales!$D$5:$ABF$18,MATCH(UsagePerHour!$B110,Sales!$C$5:$C$18,0),MATCH(UsagePerHour!ZS$4,Sales!$D$3:$ABF$3,0))/ZS$2*INDEX(Usage!$D$5:$ABF$11,MATCH(UsagePerHour!$B$100,Usage!$C$5:$C$11,0),MATCH(UsagePerHour!ZS$4,Usage!$D$3:$ABF$3,0)),"")</f>
        <v/>
      </c>
      <c r="ZT110" s="6" t="str">
        <f>IFERROR(INDEX(Sales!$D$5:$ABF$18,MATCH(UsagePerHour!$B110,Sales!$C$5:$C$18,0),MATCH(UsagePerHour!ZT$4,Sales!$D$3:$ABF$3,0))/ZT$2*INDEX(Usage!$D$5:$ABF$11,MATCH(UsagePerHour!$B$100,Usage!$C$5:$C$11,0),MATCH(UsagePerHour!ZT$4,Usage!$D$3:$ABF$3,0)),"")</f>
        <v/>
      </c>
      <c r="ZU110" s="6" t="str">
        <f>IFERROR(INDEX(Sales!$D$5:$ABF$18,MATCH(UsagePerHour!$B110,Sales!$C$5:$C$18,0),MATCH(UsagePerHour!ZU$4,Sales!$D$3:$ABF$3,0))/ZU$2*INDEX(Usage!$D$5:$ABF$11,MATCH(UsagePerHour!$B$100,Usage!$C$5:$C$11,0),MATCH(UsagePerHour!ZU$4,Usage!$D$3:$ABF$3,0)),"")</f>
        <v/>
      </c>
      <c r="ZV110" s="6" t="str">
        <f>IFERROR(INDEX(Sales!$D$5:$ABF$18,MATCH(UsagePerHour!$B110,Sales!$C$5:$C$18,0),MATCH(UsagePerHour!ZV$4,Sales!$D$3:$ABF$3,0))/ZV$2*INDEX(Usage!$D$5:$ABF$11,MATCH(UsagePerHour!$B$100,Usage!$C$5:$C$11,0),MATCH(UsagePerHour!ZV$4,Usage!$D$3:$ABF$3,0)),"")</f>
        <v/>
      </c>
      <c r="ZW110" s="6" t="str">
        <f>IFERROR(INDEX(Sales!$D$5:$ABF$18,MATCH(UsagePerHour!$B110,Sales!$C$5:$C$18,0),MATCH(UsagePerHour!ZW$4,Sales!$D$3:$ABF$3,0))/ZW$2*INDEX(Usage!$D$5:$ABF$11,MATCH(UsagePerHour!$B$100,Usage!$C$5:$C$11,0),MATCH(UsagePerHour!ZW$4,Usage!$D$3:$ABF$3,0)),"")</f>
        <v/>
      </c>
      <c r="ZX110" s="6" t="str">
        <f>IFERROR(INDEX(Sales!$D$5:$ABF$18,MATCH(UsagePerHour!$B110,Sales!$C$5:$C$18,0),MATCH(UsagePerHour!ZX$4,Sales!$D$3:$ABF$3,0))/ZX$2*INDEX(Usage!$D$5:$ABF$11,MATCH(UsagePerHour!$B$100,Usage!$C$5:$C$11,0),MATCH(UsagePerHour!ZX$4,Usage!$D$3:$ABF$3,0)),"")</f>
        <v/>
      </c>
      <c r="ZY110" s="6" t="str">
        <f>IFERROR(INDEX(Sales!$D$5:$ABF$18,MATCH(UsagePerHour!$B110,Sales!$C$5:$C$18,0),MATCH(UsagePerHour!ZY$4,Sales!$D$3:$ABF$3,0))/ZY$2*INDEX(Usage!$D$5:$ABF$11,MATCH(UsagePerHour!$B$100,Usage!$C$5:$C$11,0),MATCH(UsagePerHour!ZY$4,Usage!$D$3:$ABF$3,0)),"")</f>
        <v/>
      </c>
      <c r="ZZ110" s="6" t="str">
        <f>IFERROR(INDEX(Sales!$D$5:$ABF$18,MATCH(UsagePerHour!$B110,Sales!$C$5:$C$18,0),MATCH(UsagePerHour!ZZ$4,Sales!$D$3:$ABF$3,0))/ZZ$2*INDEX(Usage!$D$5:$ABF$11,MATCH(UsagePerHour!$B$100,Usage!$C$5:$C$11,0),MATCH(UsagePerHour!ZZ$4,Usage!$D$3:$ABF$3,0)),"")</f>
        <v/>
      </c>
      <c r="AAA110" s="6" t="str">
        <f>IFERROR(INDEX(Sales!$D$5:$ABF$18,MATCH(UsagePerHour!$B110,Sales!$C$5:$C$18,0),MATCH(UsagePerHour!AAA$4,Sales!$D$3:$ABF$3,0))/AAA$2*INDEX(Usage!$D$5:$ABF$11,MATCH(UsagePerHour!$B$100,Usage!$C$5:$C$11,0),MATCH(UsagePerHour!AAA$4,Usage!$D$3:$ABF$3,0)),"")</f>
        <v/>
      </c>
      <c r="AAB110" s="6" t="str">
        <f>IFERROR(INDEX(Sales!$D$5:$ABF$18,MATCH(UsagePerHour!$B110,Sales!$C$5:$C$18,0),MATCH(UsagePerHour!AAB$4,Sales!$D$3:$ABF$3,0))/AAB$2*INDEX(Usage!$D$5:$ABF$11,MATCH(UsagePerHour!$B$100,Usage!$C$5:$C$11,0),MATCH(UsagePerHour!AAB$4,Usage!$D$3:$ABF$3,0)),"")</f>
        <v/>
      </c>
      <c r="AAC110" s="6" t="str">
        <f>IFERROR(INDEX(Sales!$D$5:$ABF$18,MATCH(UsagePerHour!$B110,Sales!$C$5:$C$18,0),MATCH(UsagePerHour!AAC$4,Sales!$D$3:$ABF$3,0))/AAC$2*INDEX(Usage!$D$5:$ABF$11,MATCH(UsagePerHour!$B$100,Usage!$C$5:$C$11,0),MATCH(UsagePerHour!AAC$4,Usage!$D$3:$ABF$3,0)),"")</f>
        <v/>
      </c>
      <c r="AAD110" s="6" t="str">
        <f>IFERROR(INDEX(Sales!$D$5:$ABF$18,MATCH(UsagePerHour!$B110,Sales!$C$5:$C$18,0),MATCH(UsagePerHour!AAD$4,Sales!$D$3:$ABF$3,0))/AAD$2*INDEX(Usage!$D$5:$ABF$11,MATCH(UsagePerHour!$B$100,Usage!$C$5:$C$11,0),MATCH(UsagePerHour!AAD$4,Usage!$D$3:$ABF$3,0)),"")</f>
        <v/>
      </c>
      <c r="AAE110" s="6" t="str">
        <f>IFERROR(INDEX(Sales!$D$5:$ABF$18,MATCH(UsagePerHour!$B110,Sales!$C$5:$C$18,0),MATCH(UsagePerHour!AAE$4,Sales!$D$3:$ABF$3,0))/AAE$2*INDEX(Usage!$D$5:$ABF$11,MATCH(UsagePerHour!$B$100,Usage!$C$5:$C$11,0),MATCH(UsagePerHour!AAE$4,Usage!$D$3:$ABF$3,0)),"")</f>
        <v/>
      </c>
      <c r="AAF110" s="6" t="str">
        <f>IFERROR(INDEX(Sales!$D$5:$ABF$18,MATCH(UsagePerHour!$B110,Sales!$C$5:$C$18,0),MATCH(UsagePerHour!AAF$4,Sales!$D$3:$ABF$3,0))/AAF$2*INDEX(Usage!$D$5:$ABF$11,MATCH(UsagePerHour!$B$100,Usage!$C$5:$C$11,0),MATCH(UsagePerHour!AAF$4,Usage!$D$3:$ABF$3,0)),"")</f>
        <v/>
      </c>
      <c r="AAG110" s="6" t="str">
        <f>IFERROR(INDEX(Sales!$D$5:$ABF$18,MATCH(UsagePerHour!$B110,Sales!$C$5:$C$18,0),MATCH(UsagePerHour!AAG$4,Sales!$D$3:$ABF$3,0))/AAG$2*INDEX(Usage!$D$5:$ABF$11,MATCH(UsagePerHour!$B$100,Usage!$C$5:$C$11,0),MATCH(UsagePerHour!AAG$4,Usage!$D$3:$ABF$3,0)),"")</f>
        <v/>
      </c>
      <c r="AAH110" s="6" t="str">
        <f>IFERROR(INDEX(Sales!$D$5:$ABF$18,MATCH(UsagePerHour!$B110,Sales!$C$5:$C$18,0),MATCH(UsagePerHour!AAH$4,Sales!$D$3:$ABF$3,0))/AAH$2*INDEX(Usage!$D$5:$ABF$11,MATCH(UsagePerHour!$B$100,Usage!$C$5:$C$11,0),MATCH(UsagePerHour!AAH$4,Usage!$D$3:$ABF$3,0)),"")</f>
        <v/>
      </c>
      <c r="AAI110" s="6" t="str">
        <f>IFERROR(INDEX(Sales!$D$5:$ABF$18,MATCH(UsagePerHour!$B110,Sales!$C$5:$C$18,0),MATCH(UsagePerHour!AAI$4,Sales!$D$3:$ABF$3,0))/AAI$2*INDEX(Usage!$D$5:$ABF$11,MATCH(UsagePerHour!$B$100,Usage!$C$5:$C$11,0),MATCH(UsagePerHour!AAI$4,Usage!$D$3:$ABF$3,0)),"")</f>
        <v/>
      </c>
      <c r="AAJ110" s="6" t="str">
        <f>IFERROR(INDEX(Sales!$D$5:$ABF$18,MATCH(UsagePerHour!$B110,Sales!$C$5:$C$18,0),MATCH(UsagePerHour!AAJ$4,Sales!$D$3:$ABF$3,0))/AAJ$2*INDEX(Usage!$D$5:$ABF$11,MATCH(UsagePerHour!$B$100,Usage!$C$5:$C$11,0),MATCH(UsagePerHour!AAJ$4,Usage!$D$3:$ABF$3,0)),"")</f>
        <v/>
      </c>
      <c r="AAK110" s="6" t="str">
        <f>IFERROR(INDEX(Sales!$D$5:$ABF$18,MATCH(UsagePerHour!$B110,Sales!$C$5:$C$18,0),MATCH(UsagePerHour!AAK$4,Sales!$D$3:$ABF$3,0))/AAK$2*INDEX(Usage!$D$5:$ABF$11,MATCH(UsagePerHour!$B$100,Usage!$C$5:$C$11,0),MATCH(UsagePerHour!AAK$4,Usage!$D$3:$ABF$3,0)),"")</f>
        <v/>
      </c>
      <c r="AAL110" s="6" t="str">
        <f>IFERROR(INDEX(Sales!$D$5:$ABF$18,MATCH(UsagePerHour!$B110,Sales!$C$5:$C$18,0),MATCH(UsagePerHour!AAL$4,Sales!$D$3:$ABF$3,0))/AAL$2*INDEX(Usage!$D$5:$ABF$11,MATCH(UsagePerHour!$B$100,Usage!$C$5:$C$11,0),MATCH(UsagePerHour!AAL$4,Usage!$D$3:$ABF$3,0)),"")</f>
        <v/>
      </c>
      <c r="AAM110" s="6" t="str">
        <f>IFERROR(INDEX(Sales!$D$5:$ABF$18,MATCH(UsagePerHour!$B110,Sales!$C$5:$C$18,0),MATCH(UsagePerHour!AAM$4,Sales!$D$3:$ABF$3,0))/AAM$2*INDEX(Usage!$D$5:$ABF$11,MATCH(UsagePerHour!$B$100,Usage!$C$5:$C$11,0),MATCH(UsagePerHour!AAM$4,Usage!$D$3:$ABF$3,0)),"")</f>
        <v/>
      </c>
      <c r="AAN110" s="6" t="str">
        <f>IFERROR(INDEX(Sales!$D$5:$ABF$18,MATCH(UsagePerHour!$B110,Sales!$C$5:$C$18,0),MATCH(UsagePerHour!AAN$4,Sales!$D$3:$ABF$3,0))/AAN$2*INDEX(Usage!$D$5:$ABF$11,MATCH(UsagePerHour!$B$100,Usage!$C$5:$C$11,0),MATCH(UsagePerHour!AAN$4,Usage!$D$3:$ABF$3,0)),"")</f>
        <v/>
      </c>
      <c r="AAO110" s="6" t="str">
        <f>IFERROR(INDEX(Sales!$D$5:$ABF$18,MATCH(UsagePerHour!$B110,Sales!$C$5:$C$18,0),MATCH(UsagePerHour!AAO$4,Sales!$D$3:$ABF$3,0))/AAO$2*INDEX(Usage!$D$5:$ABF$11,MATCH(UsagePerHour!$B$100,Usage!$C$5:$C$11,0),MATCH(UsagePerHour!AAO$4,Usage!$D$3:$ABF$3,0)),"")</f>
        <v/>
      </c>
      <c r="AAP110" s="6" t="str">
        <f>IFERROR(INDEX(Sales!$D$5:$ABF$18,MATCH(UsagePerHour!$B110,Sales!$C$5:$C$18,0),MATCH(UsagePerHour!AAP$4,Sales!$D$3:$ABF$3,0))/AAP$2*INDEX(Usage!$D$5:$ABF$11,MATCH(UsagePerHour!$B$100,Usage!$C$5:$C$11,0),MATCH(UsagePerHour!AAP$4,Usage!$D$3:$ABF$3,0)),"")</f>
        <v/>
      </c>
      <c r="AAQ110" s="6" t="str">
        <f>IFERROR(INDEX(Sales!$D$5:$ABF$18,MATCH(UsagePerHour!$B110,Sales!$C$5:$C$18,0),MATCH(UsagePerHour!AAQ$4,Sales!$D$3:$ABF$3,0))/AAQ$2*INDEX(Usage!$D$5:$ABF$11,MATCH(UsagePerHour!$B$100,Usage!$C$5:$C$11,0),MATCH(UsagePerHour!AAQ$4,Usage!$D$3:$ABF$3,0)),"")</f>
        <v/>
      </c>
      <c r="AAR110" s="6" t="str">
        <f>IFERROR(INDEX(Sales!$D$5:$ABF$18,MATCH(UsagePerHour!$B110,Sales!$C$5:$C$18,0),MATCH(UsagePerHour!AAR$4,Sales!$D$3:$ABF$3,0))/AAR$2*INDEX(Usage!$D$5:$ABF$11,MATCH(UsagePerHour!$B$100,Usage!$C$5:$C$11,0),MATCH(UsagePerHour!AAR$4,Usage!$D$3:$ABF$3,0)),"")</f>
        <v/>
      </c>
      <c r="AAS110" s="6" t="str">
        <f>IFERROR(INDEX(Sales!$D$5:$ABF$18,MATCH(UsagePerHour!$B110,Sales!$C$5:$C$18,0),MATCH(UsagePerHour!AAS$4,Sales!$D$3:$ABF$3,0))/AAS$2*INDEX(Usage!$D$5:$ABF$11,MATCH(UsagePerHour!$B$100,Usage!$C$5:$C$11,0),MATCH(UsagePerHour!AAS$4,Usage!$D$3:$ABF$3,0)),"")</f>
        <v/>
      </c>
      <c r="AAT110" s="6" t="str">
        <f>IFERROR(INDEX(Sales!$D$5:$ABF$18,MATCH(UsagePerHour!$B110,Sales!$C$5:$C$18,0),MATCH(UsagePerHour!AAT$4,Sales!$D$3:$ABF$3,0))/AAT$2*INDEX(Usage!$D$5:$ABF$11,MATCH(UsagePerHour!$B$100,Usage!$C$5:$C$11,0),MATCH(UsagePerHour!AAT$4,Usage!$D$3:$ABF$3,0)),"")</f>
        <v/>
      </c>
      <c r="AAU110" s="6" t="str">
        <f>IFERROR(INDEX(Sales!$D$5:$ABF$18,MATCH(UsagePerHour!$B110,Sales!$C$5:$C$18,0),MATCH(UsagePerHour!AAU$4,Sales!$D$3:$ABF$3,0))/AAU$2*INDEX(Usage!$D$5:$ABF$11,MATCH(UsagePerHour!$B$100,Usage!$C$5:$C$11,0),MATCH(UsagePerHour!AAU$4,Usage!$D$3:$ABF$3,0)),"")</f>
        <v/>
      </c>
      <c r="AAV110" s="6" t="str">
        <f>IFERROR(INDEX(Sales!$D$5:$ABF$18,MATCH(UsagePerHour!$B110,Sales!$C$5:$C$18,0),MATCH(UsagePerHour!AAV$4,Sales!$D$3:$ABF$3,0))/AAV$2*INDEX(Usage!$D$5:$ABF$11,MATCH(UsagePerHour!$B$100,Usage!$C$5:$C$11,0),MATCH(UsagePerHour!AAV$4,Usage!$D$3:$ABF$3,0)),"")</f>
        <v/>
      </c>
      <c r="AAW110" s="6" t="str">
        <f>IFERROR(INDEX(Sales!$D$5:$ABF$18,MATCH(UsagePerHour!$B110,Sales!$C$5:$C$18,0),MATCH(UsagePerHour!AAW$4,Sales!$D$3:$ABF$3,0))/AAW$2*INDEX(Usage!$D$5:$ABF$11,MATCH(UsagePerHour!$B$100,Usage!$C$5:$C$11,0),MATCH(UsagePerHour!AAW$4,Usage!$D$3:$ABF$3,0)),"")</f>
        <v/>
      </c>
      <c r="AAX110" s="6" t="str">
        <f>IFERROR(INDEX(Sales!$D$5:$ABF$18,MATCH(UsagePerHour!$B110,Sales!$C$5:$C$18,0),MATCH(UsagePerHour!AAX$4,Sales!$D$3:$ABF$3,0))/AAX$2*INDEX(Usage!$D$5:$ABF$11,MATCH(UsagePerHour!$B$100,Usage!$C$5:$C$11,0),MATCH(UsagePerHour!AAX$4,Usage!$D$3:$ABF$3,0)),"")</f>
        <v/>
      </c>
      <c r="AAY110" s="6" t="str">
        <f>IFERROR(INDEX(Sales!$D$5:$ABF$18,MATCH(UsagePerHour!$B110,Sales!$C$5:$C$18,0),MATCH(UsagePerHour!AAY$4,Sales!$D$3:$ABF$3,0))/AAY$2*INDEX(Usage!$D$5:$ABF$11,MATCH(UsagePerHour!$B$100,Usage!$C$5:$C$11,0),MATCH(UsagePerHour!AAY$4,Usage!$D$3:$ABF$3,0)),"")</f>
        <v/>
      </c>
      <c r="AAZ110" s="6" t="str">
        <f>IFERROR(INDEX(Sales!$D$5:$ABF$18,MATCH(UsagePerHour!$B110,Sales!$C$5:$C$18,0),MATCH(UsagePerHour!AAZ$4,Sales!$D$3:$ABF$3,0))/AAZ$2*INDEX(Usage!$D$5:$ABF$11,MATCH(UsagePerHour!$B$100,Usage!$C$5:$C$11,0),MATCH(UsagePerHour!AAZ$4,Usage!$D$3:$ABF$3,0)),"")</f>
        <v/>
      </c>
      <c r="ABA110" s="6" t="str">
        <f>IFERROR(INDEX(Sales!$D$5:$ABF$18,MATCH(UsagePerHour!$B110,Sales!$C$5:$C$18,0),MATCH(UsagePerHour!ABA$4,Sales!$D$3:$ABF$3,0))/ABA$2*INDEX(Usage!$D$5:$ABF$11,MATCH(UsagePerHour!$B$100,Usage!$C$5:$C$11,0),MATCH(UsagePerHour!ABA$4,Usage!$D$3:$ABF$3,0)),"")</f>
        <v/>
      </c>
    </row>
    <row r="111" spans="2:729">
      <c r="B111" s="3" t="s">
        <v>10</v>
      </c>
      <c r="C111" s="6">
        <f>IFERROR(INDEX(Sales!$D$5:$ABF$18,MATCH(UsagePerHour!$B111,Sales!$C$5:$C$18,0),MATCH(UsagePerHour!C$4,Sales!$D$3:$ABF$3,0))/C$2*INDEX(Usage!$D$5:$ABF$11,MATCH(UsagePerHour!$B$100,Usage!$C$5:$C$11,0),MATCH(UsagePerHour!C$4,Usage!$D$3:$ABF$3,0)),"")</f>
        <v>7.4317522424631299</v>
      </c>
      <c r="D111" s="6">
        <f>IFERROR(INDEX(Sales!$D$5:$ABF$18,MATCH(UsagePerHour!$B111,Sales!$C$5:$C$18,0),MATCH(UsagePerHour!D$4,Sales!$D$3:$ABF$3,0))/D$2*INDEX(Usage!$D$5:$ABF$11,MATCH(UsagePerHour!$B$100,Usage!$C$5:$C$11,0),MATCH(UsagePerHour!D$4,Usage!$D$3:$ABF$3,0)),"")</f>
        <v>14.84066421291741</v>
      </c>
      <c r="E111" s="6">
        <f>IFERROR(INDEX(Sales!$D$5:$ABF$18,MATCH(UsagePerHour!$B111,Sales!$C$5:$C$18,0),MATCH(UsagePerHour!E$4,Sales!$D$3:$ABF$3,0))/E$2*INDEX(Usage!$D$5:$ABF$11,MATCH(UsagePerHour!$B$100,Usage!$C$5:$C$11,0),MATCH(UsagePerHour!E$4,Usage!$D$3:$ABF$3,0)),"")</f>
        <v>2.0863233532934133</v>
      </c>
      <c r="F111" s="6">
        <f>IFERROR(INDEX(Sales!$D$5:$ABF$18,MATCH(UsagePerHour!$B111,Sales!$C$5:$C$18,0),MATCH(UsagePerHour!F$4,Sales!$D$3:$ABF$3,0))/F$2*INDEX(Usage!$D$5:$ABF$11,MATCH(UsagePerHour!$B$100,Usage!$C$5:$C$11,0),MATCH(UsagePerHour!F$4,Usage!$D$3:$ABF$3,0)),"")</f>
        <v>7.0852928332282019</v>
      </c>
      <c r="G111" s="6">
        <f>IFERROR(INDEX(Sales!$D$5:$ABF$18,MATCH(UsagePerHour!$B111,Sales!$C$5:$C$18,0),MATCH(UsagePerHour!G$4,Sales!$D$3:$ABF$3,0))/G$2*INDEX(Usage!$D$5:$ABF$11,MATCH(UsagePerHour!$B$100,Usage!$C$5:$C$11,0),MATCH(UsagePerHour!G$4,Usage!$D$3:$ABF$3,0)),"")</f>
        <v>10.235077219045584</v>
      </c>
      <c r="H111" s="6">
        <f>IFERROR(INDEX(Sales!$D$5:$ABF$18,MATCH(UsagePerHour!$B111,Sales!$C$5:$C$18,0),MATCH(UsagePerHour!H$4,Sales!$D$3:$ABF$3,0))/H$2*INDEX(Usage!$D$5:$ABF$11,MATCH(UsagePerHour!$B$100,Usage!$C$5:$C$11,0),MATCH(UsagePerHour!H$4,Usage!$D$3:$ABF$3,0)),"")</f>
        <v>57.921689129073712</v>
      </c>
      <c r="I111" s="6">
        <f>IFERROR(INDEX(Sales!$D$5:$ABF$18,MATCH(UsagePerHour!$B111,Sales!$C$5:$C$18,0),MATCH(UsagePerHour!I$4,Sales!$D$3:$ABF$3,0))/I$2*INDEX(Usage!$D$5:$ABF$11,MATCH(UsagePerHour!$B$100,Usage!$C$5:$C$11,0),MATCH(UsagePerHour!I$4,Usage!$D$3:$ABF$3,0)),"")</f>
        <v>6.2761951902808928</v>
      </c>
      <c r="J111" s="6">
        <f>IFERROR(INDEX(Sales!$D$5:$ABF$18,MATCH(UsagePerHour!$B111,Sales!$C$5:$C$18,0),MATCH(UsagePerHour!J$4,Sales!$D$3:$ABF$3,0))/J$2*INDEX(Usage!$D$5:$ABF$11,MATCH(UsagePerHour!$B$100,Usage!$C$5:$C$11,0),MATCH(UsagePerHour!J$4,Usage!$D$3:$ABF$3,0)),"")</f>
        <v>7.4317522424631299</v>
      </c>
      <c r="K111" s="6">
        <f>IFERROR(INDEX(Sales!$D$5:$ABF$18,MATCH(UsagePerHour!$B111,Sales!$C$5:$C$18,0),MATCH(UsagePerHour!K$4,Sales!$D$3:$ABF$3,0))/K$2*INDEX(Usage!$D$5:$ABF$11,MATCH(UsagePerHour!$B$100,Usage!$C$5:$C$11,0),MATCH(UsagePerHour!K$4,Usage!$D$3:$ABF$3,0)),"")</f>
        <v>14.84066421291741</v>
      </c>
      <c r="L111" s="6">
        <f>IFERROR(INDEX(Sales!$D$5:$ABF$18,MATCH(UsagePerHour!$B111,Sales!$C$5:$C$18,0),MATCH(UsagePerHour!L$4,Sales!$D$3:$ABF$3,0))/L$2*INDEX(Usage!$D$5:$ABF$11,MATCH(UsagePerHour!$B$100,Usage!$C$5:$C$11,0),MATCH(UsagePerHour!L$4,Usage!$D$3:$ABF$3,0)),"")</f>
        <v>2.0863233532934133</v>
      </c>
      <c r="M111" s="6">
        <f>IFERROR(INDEX(Sales!$D$5:$ABF$18,MATCH(UsagePerHour!$B111,Sales!$C$5:$C$18,0),MATCH(UsagePerHour!M$4,Sales!$D$3:$ABF$3,0))/M$2*INDEX(Usage!$D$5:$ABF$11,MATCH(UsagePerHour!$B$100,Usage!$C$5:$C$11,0),MATCH(UsagePerHour!M$4,Usage!$D$3:$ABF$3,0)),"")</f>
        <v>7.0852928332282019</v>
      </c>
      <c r="N111" s="6">
        <f>IFERROR(INDEX(Sales!$D$5:$ABF$18,MATCH(UsagePerHour!$B111,Sales!$C$5:$C$18,0),MATCH(UsagePerHour!N$4,Sales!$D$3:$ABF$3,0))/N$2*INDEX(Usage!$D$5:$ABF$11,MATCH(UsagePerHour!$B$100,Usage!$C$5:$C$11,0),MATCH(UsagePerHour!N$4,Usage!$D$3:$ABF$3,0)),"")</f>
        <v>10.235077219045584</v>
      </c>
      <c r="O111" s="6">
        <f>IFERROR(INDEX(Sales!$D$5:$ABF$18,MATCH(UsagePerHour!$B111,Sales!$C$5:$C$18,0),MATCH(UsagePerHour!O$4,Sales!$D$3:$ABF$3,0))/O$2*INDEX(Usage!$D$5:$ABF$11,MATCH(UsagePerHour!$B$100,Usage!$C$5:$C$11,0),MATCH(UsagePerHour!O$4,Usage!$D$3:$ABF$3,0)),"")</f>
        <v>57.921689129073712</v>
      </c>
      <c r="P111" s="6">
        <f>IFERROR(INDEX(Sales!$D$5:$ABF$18,MATCH(UsagePerHour!$B111,Sales!$C$5:$C$18,0),MATCH(UsagePerHour!P$4,Sales!$D$3:$ABF$3,0))/P$2*INDEX(Usage!$D$5:$ABF$11,MATCH(UsagePerHour!$B$100,Usage!$C$5:$C$11,0),MATCH(UsagePerHour!P$4,Usage!$D$3:$ABF$3,0)),"")</f>
        <v>6.2761951902808928</v>
      </c>
      <c r="Q111" s="6">
        <f>IFERROR(INDEX(Sales!$D$5:$ABF$18,MATCH(UsagePerHour!$B111,Sales!$C$5:$C$18,0),MATCH(UsagePerHour!Q$4,Sales!$D$3:$ABF$3,0))/Q$2*INDEX(Usage!$D$5:$ABF$11,MATCH(UsagePerHour!$B$100,Usage!$C$5:$C$11,0),MATCH(UsagePerHour!Q$4,Usage!$D$3:$ABF$3,0)),"")</f>
        <v>7.4317522424631299</v>
      </c>
      <c r="R111" s="6">
        <f>IFERROR(INDEX(Sales!$D$5:$ABF$18,MATCH(UsagePerHour!$B111,Sales!$C$5:$C$18,0),MATCH(UsagePerHour!R$4,Sales!$D$3:$ABF$3,0))/R$2*INDEX(Usage!$D$5:$ABF$11,MATCH(UsagePerHour!$B$100,Usage!$C$5:$C$11,0),MATCH(UsagePerHour!R$4,Usage!$D$3:$ABF$3,0)),"")</f>
        <v>14.84066421291741</v>
      </c>
      <c r="S111" s="6">
        <f>IFERROR(INDEX(Sales!$D$5:$ABF$18,MATCH(UsagePerHour!$B111,Sales!$C$5:$C$18,0),MATCH(UsagePerHour!S$4,Sales!$D$3:$ABF$3,0))/S$2*INDEX(Usage!$D$5:$ABF$11,MATCH(UsagePerHour!$B$100,Usage!$C$5:$C$11,0),MATCH(UsagePerHour!S$4,Usage!$D$3:$ABF$3,0)),"")</f>
        <v>2.0863233532934133</v>
      </c>
      <c r="T111" s="6">
        <f>IFERROR(INDEX(Sales!$D$5:$ABF$18,MATCH(UsagePerHour!$B111,Sales!$C$5:$C$18,0),MATCH(UsagePerHour!T$4,Sales!$D$3:$ABF$3,0))/T$2*INDEX(Usage!$D$5:$ABF$11,MATCH(UsagePerHour!$B$100,Usage!$C$5:$C$11,0),MATCH(UsagePerHour!T$4,Usage!$D$3:$ABF$3,0)),"")</f>
        <v>7.0852928332282019</v>
      </c>
      <c r="U111" s="6">
        <f>IFERROR(INDEX(Sales!$D$5:$ABF$18,MATCH(UsagePerHour!$B111,Sales!$C$5:$C$18,0),MATCH(UsagePerHour!U$4,Sales!$D$3:$ABF$3,0))/U$2*INDEX(Usage!$D$5:$ABF$11,MATCH(UsagePerHour!$B$100,Usage!$C$5:$C$11,0),MATCH(UsagePerHour!U$4,Usage!$D$3:$ABF$3,0)),"")</f>
        <v>10.235077219045584</v>
      </c>
      <c r="V111" s="6">
        <f>IFERROR(INDEX(Sales!$D$5:$ABF$18,MATCH(UsagePerHour!$B111,Sales!$C$5:$C$18,0),MATCH(UsagePerHour!V$4,Sales!$D$3:$ABF$3,0))/V$2*INDEX(Usage!$D$5:$ABF$11,MATCH(UsagePerHour!$B$100,Usage!$C$5:$C$11,0),MATCH(UsagePerHour!V$4,Usage!$D$3:$ABF$3,0)),"")</f>
        <v>57.921689129073712</v>
      </c>
      <c r="W111" s="6">
        <f>IFERROR(INDEX(Sales!$D$5:$ABF$18,MATCH(UsagePerHour!$B111,Sales!$C$5:$C$18,0),MATCH(UsagePerHour!W$4,Sales!$D$3:$ABF$3,0))/W$2*INDEX(Usage!$D$5:$ABF$11,MATCH(UsagePerHour!$B$100,Usage!$C$5:$C$11,0),MATCH(UsagePerHour!W$4,Usage!$D$3:$ABF$3,0)),"")</f>
        <v>6.2761951902808928</v>
      </c>
      <c r="X111" s="6">
        <f>IFERROR(INDEX(Sales!$D$5:$ABF$18,MATCH(UsagePerHour!$B111,Sales!$C$5:$C$18,0),MATCH(UsagePerHour!X$4,Sales!$D$3:$ABF$3,0))/X$2*INDEX(Usage!$D$5:$ABF$11,MATCH(UsagePerHour!$B$100,Usage!$C$5:$C$11,0),MATCH(UsagePerHour!X$4,Usage!$D$3:$ABF$3,0)),"")</f>
        <v>7.4317522424631299</v>
      </c>
      <c r="Y111" s="6">
        <f>IFERROR(INDEX(Sales!$D$5:$ABF$18,MATCH(UsagePerHour!$B111,Sales!$C$5:$C$18,0),MATCH(UsagePerHour!Y$4,Sales!$D$3:$ABF$3,0))/Y$2*INDEX(Usage!$D$5:$ABF$11,MATCH(UsagePerHour!$B$100,Usage!$C$5:$C$11,0),MATCH(UsagePerHour!Y$4,Usage!$D$3:$ABF$3,0)),"")</f>
        <v>14.84066421291741</v>
      </c>
      <c r="Z111" s="6">
        <f>IFERROR(INDEX(Sales!$D$5:$ABF$18,MATCH(UsagePerHour!$B111,Sales!$C$5:$C$18,0),MATCH(UsagePerHour!Z$4,Sales!$D$3:$ABF$3,0))/Z$2*INDEX(Usage!$D$5:$ABF$11,MATCH(UsagePerHour!$B$100,Usage!$C$5:$C$11,0),MATCH(UsagePerHour!Z$4,Usage!$D$3:$ABF$3,0)),"")</f>
        <v>2.0863233532934133</v>
      </c>
      <c r="AA111" s="6">
        <f>IFERROR(INDEX(Sales!$D$5:$ABF$18,MATCH(UsagePerHour!$B111,Sales!$C$5:$C$18,0),MATCH(UsagePerHour!AA$4,Sales!$D$3:$ABF$3,0))/AA$2*INDEX(Usage!$D$5:$ABF$11,MATCH(UsagePerHour!$B$100,Usage!$C$5:$C$11,0),MATCH(UsagePerHour!AA$4,Usage!$D$3:$ABF$3,0)),"")</f>
        <v>7.0852928332282019</v>
      </c>
      <c r="AB111" s="6">
        <f>IFERROR(INDEX(Sales!$D$5:$ABF$18,MATCH(UsagePerHour!$B111,Sales!$C$5:$C$18,0),MATCH(UsagePerHour!AB$4,Sales!$D$3:$ABF$3,0))/AB$2*INDEX(Usage!$D$5:$ABF$11,MATCH(UsagePerHour!$B$100,Usage!$C$5:$C$11,0),MATCH(UsagePerHour!AB$4,Usage!$D$3:$ABF$3,0)),"")</f>
        <v>10.235077219045584</v>
      </c>
      <c r="AC111" s="6">
        <f>IFERROR(INDEX(Sales!$D$5:$ABF$18,MATCH(UsagePerHour!$B111,Sales!$C$5:$C$18,0),MATCH(UsagePerHour!AC$4,Sales!$D$3:$ABF$3,0))/AC$2*INDEX(Usage!$D$5:$ABF$11,MATCH(UsagePerHour!$B$100,Usage!$C$5:$C$11,0),MATCH(UsagePerHour!AC$4,Usage!$D$3:$ABF$3,0)),"")</f>
        <v>57.921689129073712</v>
      </c>
      <c r="AD111" s="6">
        <f>IFERROR(INDEX(Sales!$D$5:$ABF$18,MATCH(UsagePerHour!$B111,Sales!$C$5:$C$18,0),MATCH(UsagePerHour!AD$4,Sales!$D$3:$ABF$3,0))/AD$2*INDEX(Usage!$D$5:$ABF$11,MATCH(UsagePerHour!$B$100,Usage!$C$5:$C$11,0),MATCH(UsagePerHour!AD$4,Usage!$D$3:$ABF$3,0)),"")</f>
        <v>6.2761951902808928</v>
      </c>
      <c r="AE111" s="6">
        <f>IFERROR(INDEX(Sales!$D$5:$ABF$18,MATCH(UsagePerHour!$B111,Sales!$C$5:$C$18,0),MATCH(UsagePerHour!AE$4,Sales!$D$3:$ABF$3,0))/AE$2*INDEX(Usage!$D$5:$ABF$11,MATCH(UsagePerHour!$B$100,Usage!$C$5:$C$11,0),MATCH(UsagePerHour!AE$4,Usage!$D$3:$ABF$3,0)),"")</f>
        <v>7.4317522424631299</v>
      </c>
      <c r="AF111" s="6">
        <f>IFERROR(INDEX(Sales!$D$5:$ABF$18,MATCH(UsagePerHour!$B111,Sales!$C$5:$C$18,0),MATCH(UsagePerHour!AF$4,Sales!$D$3:$ABF$3,0))/AF$2*INDEX(Usage!$D$5:$ABF$11,MATCH(UsagePerHour!$B$100,Usage!$C$5:$C$11,0),MATCH(UsagePerHour!AF$4,Usage!$D$3:$ABF$3,0)),"")</f>
        <v>14.84066421291741</v>
      </c>
      <c r="AG111" s="6">
        <f>IFERROR(INDEX(Sales!$D$5:$ABF$18,MATCH(UsagePerHour!$B111,Sales!$C$5:$C$18,0),MATCH(UsagePerHour!AG$4,Sales!$D$3:$ABF$3,0))/AG$2*INDEX(Usage!$D$5:$ABF$11,MATCH(UsagePerHour!$B$100,Usage!$C$5:$C$11,0),MATCH(UsagePerHour!AG$4,Usage!$D$3:$ABF$3,0)),"")</f>
        <v>2.0863233532934133</v>
      </c>
      <c r="AH111" s="6">
        <f>IFERROR(INDEX(Sales!$D$5:$ABF$18,MATCH(UsagePerHour!$B111,Sales!$C$5:$C$18,0),MATCH(UsagePerHour!AH$4,Sales!$D$3:$ABF$3,0))/AH$2*INDEX(Usage!$D$5:$ABF$11,MATCH(UsagePerHour!$B$100,Usage!$C$5:$C$11,0),MATCH(UsagePerHour!AH$4,Usage!$D$3:$ABF$3,0)),"")</f>
        <v>7.0852928332282019</v>
      </c>
      <c r="AI111" s="6">
        <f>IFERROR(INDEX(Sales!$D$5:$ABF$18,MATCH(UsagePerHour!$B111,Sales!$C$5:$C$18,0),MATCH(UsagePerHour!AI$4,Sales!$D$3:$ABF$3,0))/AI$2*INDEX(Usage!$D$5:$ABF$11,MATCH(UsagePerHour!$B$100,Usage!$C$5:$C$11,0),MATCH(UsagePerHour!AI$4,Usage!$D$3:$ABF$3,0)),"")</f>
        <v>10.235077219045584</v>
      </c>
      <c r="AJ111" s="6">
        <f>IFERROR(INDEX(Sales!$D$5:$ABF$18,MATCH(UsagePerHour!$B111,Sales!$C$5:$C$18,0),MATCH(UsagePerHour!AJ$4,Sales!$D$3:$ABF$3,0))/AJ$2*INDEX(Usage!$D$5:$ABF$11,MATCH(UsagePerHour!$B$100,Usage!$C$5:$C$11,0),MATCH(UsagePerHour!AJ$4,Usage!$D$3:$ABF$3,0)),"")</f>
        <v>57.921689129073712</v>
      </c>
      <c r="AK111" s="6">
        <f>IFERROR(INDEX(Sales!$D$5:$ABF$18,MATCH(UsagePerHour!$B111,Sales!$C$5:$C$18,0),MATCH(UsagePerHour!AK$4,Sales!$D$3:$ABF$3,0))/AK$2*INDEX(Usage!$D$5:$ABF$11,MATCH(UsagePerHour!$B$100,Usage!$C$5:$C$11,0),MATCH(UsagePerHour!AK$4,Usage!$D$3:$ABF$3,0)),"")</f>
        <v>6.2761951902808928</v>
      </c>
      <c r="AL111" s="6">
        <f>IFERROR(INDEX(Sales!$D$5:$ABF$18,MATCH(UsagePerHour!$B111,Sales!$C$5:$C$18,0),MATCH(UsagePerHour!AL$4,Sales!$D$3:$ABF$3,0))/AL$2*INDEX(Usage!$D$5:$ABF$11,MATCH(UsagePerHour!$B$100,Usage!$C$5:$C$11,0),MATCH(UsagePerHour!AL$4,Usage!$D$3:$ABF$3,0)),"")</f>
        <v>7.4317522424631299</v>
      </c>
      <c r="AM111" s="6">
        <f>IFERROR(INDEX(Sales!$D$5:$ABF$18,MATCH(UsagePerHour!$B111,Sales!$C$5:$C$18,0),MATCH(UsagePerHour!AM$4,Sales!$D$3:$ABF$3,0))/AM$2*INDEX(Usage!$D$5:$ABF$11,MATCH(UsagePerHour!$B$100,Usage!$C$5:$C$11,0),MATCH(UsagePerHour!AM$4,Usage!$D$3:$ABF$3,0)),"")</f>
        <v>14.84066421291741</v>
      </c>
      <c r="AN111" s="6">
        <f>IFERROR(INDEX(Sales!$D$5:$ABF$18,MATCH(UsagePerHour!$B111,Sales!$C$5:$C$18,0),MATCH(UsagePerHour!AN$4,Sales!$D$3:$ABF$3,0))/AN$2*INDEX(Usage!$D$5:$ABF$11,MATCH(UsagePerHour!$B$100,Usage!$C$5:$C$11,0),MATCH(UsagePerHour!AN$4,Usage!$D$3:$ABF$3,0)),"")</f>
        <v>2.0863233532934133</v>
      </c>
      <c r="AO111" s="6">
        <f>IFERROR(INDEX(Sales!$D$5:$ABF$18,MATCH(UsagePerHour!$B111,Sales!$C$5:$C$18,0),MATCH(UsagePerHour!AO$4,Sales!$D$3:$ABF$3,0))/AO$2*INDEX(Usage!$D$5:$ABF$11,MATCH(UsagePerHour!$B$100,Usage!$C$5:$C$11,0),MATCH(UsagePerHour!AO$4,Usage!$D$3:$ABF$3,0)),"")</f>
        <v>7.0852928332282019</v>
      </c>
      <c r="AP111" s="6">
        <f>IFERROR(INDEX(Sales!$D$5:$ABF$18,MATCH(UsagePerHour!$B111,Sales!$C$5:$C$18,0),MATCH(UsagePerHour!AP$4,Sales!$D$3:$ABF$3,0))/AP$2*INDEX(Usage!$D$5:$ABF$11,MATCH(UsagePerHour!$B$100,Usage!$C$5:$C$11,0),MATCH(UsagePerHour!AP$4,Usage!$D$3:$ABF$3,0)),"")</f>
        <v>10.235077219045584</v>
      </c>
      <c r="AQ111" s="6">
        <f>IFERROR(INDEX(Sales!$D$5:$ABF$18,MATCH(UsagePerHour!$B111,Sales!$C$5:$C$18,0),MATCH(UsagePerHour!AQ$4,Sales!$D$3:$ABF$3,0))/AQ$2*INDEX(Usage!$D$5:$ABF$11,MATCH(UsagePerHour!$B$100,Usage!$C$5:$C$11,0),MATCH(UsagePerHour!AQ$4,Usage!$D$3:$ABF$3,0)),"")</f>
        <v>57.921689129073712</v>
      </c>
      <c r="AR111" s="6">
        <f>IFERROR(INDEX(Sales!$D$5:$ABF$18,MATCH(UsagePerHour!$B111,Sales!$C$5:$C$18,0),MATCH(UsagePerHour!AR$4,Sales!$D$3:$ABF$3,0))/AR$2*INDEX(Usage!$D$5:$ABF$11,MATCH(UsagePerHour!$B$100,Usage!$C$5:$C$11,0),MATCH(UsagePerHour!AR$4,Usage!$D$3:$ABF$3,0)),"")</f>
        <v>6.2761951902808928</v>
      </c>
      <c r="AS111" s="6">
        <f>IFERROR(INDEX(Sales!$D$5:$ABF$18,MATCH(UsagePerHour!$B111,Sales!$C$5:$C$18,0),MATCH(UsagePerHour!AS$4,Sales!$D$3:$ABF$3,0))/AS$2*INDEX(Usage!$D$5:$ABF$11,MATCH(UsagePerHour!$B$100,Usage!$C$5:$C$11,0),MATCH(UsagePerHour!AS$4,Usage!$D$3:$ABF$3,0)),"")</f>
        <v>7.4317522424631299</v>
      </c>
      <c r="AT111" s="6">
        <f>IFERROR(INDEX(Sales!$D$5:$ABF$18,MATCH(UsagePerHour!$B111,Sales!$C$5:$C$18,0),MATCH(UsagePerHour!AT$4,Sales!$D$3:$ABF$3,0))/AT$2*INDEX(Usage!$D$5:$ABF$11,MATCH(UsagePerHour!$B$100,Usage!$C$5:$C$11,0),MATCH(UsagePerHour!AT$4,Usage!$D$3:$ABF$3,0)),"")</f>
        <v>14.84066421291741</v>
      </c>
      <c r="AU111" s="6">
        <f>IFERROR(INDEX(Sales!$D$5:$ABF$18,MATCH(UsagePerHour!$B111,Sales!$C$5:$C$18,0),MATCH(UsagePerHour!AU$4,Sales!$D$3:$ABF$3,0))/AU$2*INDEX(Usage!$D$5:$ABF$11,MATCH(UsagePerHour!$B$100,Usage!$C$5:$C$11,0),MATCH(UsagePerHour!AU$4,Usage!$D$3:$ABF$3,0)),"")</f>
        <v>2.0863233532934133</v>
      </c>
      <c r="AV111" s="6">
        <f>IFERROR(INDEX(Sales!$D$5:$ABF$18,MATCH(UsagePerHour!$B111,Sales!$C$5:$C$18,0),MATCH(UsagePerHour!AV$4,Sales!$D$3:$ABF$3,0))/AV$2*INDEX(Usage!$D$5:$ABF$11,MATCH(UsagePerHour!$B$100,Usage!$C$5:$C$11,0),MATCH(UsagePerHour!AV$4,Usage!$D$3:$ABF$3,0)),"")</f>
        <v>7.0852928332282019</v>
      </c>
      <c r="AW111" s="6">
        <f>IFERROR(INDEX(Sales!$D$5:$ABF$18,MATCH(UsagePerHour!$B111,Sales!$C$5:$C$18,0),MATCH(UsagePerHour!AW$4,Sales!$D$3:$ABF$3,0))/AW$2*INDEX(Usage!$D$5:$ABF$11,MATCH(UsagePerHour!$B$100,Usage!$C$5:$C$11,0),MATCH(UsagePerHour!AW$4,Usage!$D$3:$ABF$3,0)),"")</f>
        <v>10.235077219045584</v>
      </c>
      <c r="AX111" s="6">
        <f>IFERROR(INDEX(Sales!$D$5:$ABF$18,MATCH(UsagePerHour!$B111,Sales!$C$5:$C$18,0),MATCH(UsagePerHour!AX$4,Sales!$D$3:$ABF$3,0))/AX$2*INDEX(Usage!$D$5:$ABF$11,MATCH(UsagePerHour!$B$100,Usage!$C$5:$C$11,0),MATCH(UsagePerHour!AX$4,Usage!$D$3:$ABF$3,0)),"")</f>
        <v>57.921689129073712</v>
      </c>
      <c r="AY111" s="6">
        <f>IFERROR(INDEX(Sales!$D$5:$ABF$18,MATCH(UsagePerHour!$B111,Sales!$C$5:$C$18,0),MATCH(UsagePerHour!AY$4,Sales!$D$3:$ABF$3,0))/AY$2*INDEX(Usage!$D$5:$ABF$11,MATCH(UsagePerHour!$B$100,Usage!$C$5:$C$11,0),MATCH(UsagePerHour!AY$4,Usage!$D$3:$ABF$3,0)),"")</f>
        <v>6.2761951902808928</v>
      </c>
      <c r="AZ111" s="6">
        <f>IFERROR(INDEX(Sales!$D$5:$ABF$18,MATCH(UsagePerHour!$B111,Sales!$C$5:$C$18,0),MATCH(UsagePerHour!AZ$4,Sales!$D$3:$ABF$3,0))/AZ$2*INDEX(Usage!$D$5:$ABF$11,MATCH(UsagePerHour!$B$100,Usage!$C$5:$C$11,0),MATCH(UsagePerHour!AZ$4,Usage!$D$3:$ABF$3,0)),"")</f>
        <v>7.4317522424631299</v>
      </c>
      <c r="BA111" s="6">
        <f>IFERROR(INDEX(Sales!$D$5:$ABF$18,MATCH(UsagePerHour!$B111,Sales!$C$5:$C$18,0),MATCH(UsagePerHour!BA$4,Sales!$D$3:$ABF$3,0))/BA$2*INDEX(Usage!$D$5:$ABF$11,MATCH(UsagePerHour!$B$100,Usage!$C$5:$C$11,0),MATCH(UsagePerHour!BA$4,Usage!$D$3:$ABF$3,0)),"")</f>
        <v>14.84066421291741</v>
      </c>
      <c r="BB111" s="6">
        <f>IFERROR(INDEX(Sales!$D$5:$ABF$18,MATCH(UsagePerHour!$B111,Sales!$C$5:$C$18,0),MATCH(UsagePerHour!BB$4,Sales!$D$3:$ABF$3,0))/BB$2*INDEX(Usage!$D$5:$ABF$11,MATCH(UsagePerHour!$B$100,Usage!$C$5:$C$11,0),MATCH(UsagePerHour!BB$4,Usage!$D$3:$ABF$3,0)),"")</f>
        <v>2.0863233532934133</v>
      </c>
      <c r="BC111" s="6">
        <f>IFERROR(INDEX(Sales!$D$5:$ABF$18,MATCH(UsagePerHour!$B111,Sales!$C$5:$C$18,0),MATCH(UsagePerHour!BC$4,Sales!$D$3:$ABF$3,0))/BC$2*INDEX(Usage!$D$5:$ABF$11,MATCH(UsagePerHour!$B$100,Usage!$C$5:$C$11,0),MATCH(UsagePerHour!BC$4,Usage!$D$3:$ABF$3,0)),"")</f>
        <v>7.0852928332282019</v>
      </c>
      <c r="BD111" s="6">
        <f>IFERROR(INDEX(Sales!$D$5:$ABF$18,MATCH(UsagePerHour!$B111,Sales!$C$5:$C$18,0),MATCH(UsagePerHour!BD$4,Sales!$D$3:$ABF$3,0))/BD$2*INDEX(Usage!$D$5:$ABF$11,MATCH(UsagePerHour!$B$100,Usage!$C$5:$C$11,0),MATCH(UsagePerHour!BD$4,Usage!$D$3:$ABF$3,0)),"")</f>
        <v>10.235077219045584</v>
      </c>
      <c r="BE111" s="6">
        <f>IFERROR(INDEX(Sales!$D$5:$ABF$18,MATCH(UsagePerHour!$B111,Sales!$C$5:$C$18,0),MATCH(UsagePerHour!BE$4,Sales!$D$3:$ABF$3,0))/BE$2*INDEX(Usage!$D$5:$ABF$11,MATCH(UsagePerHour!$B$100,Usage!$C$5:$C$11,0),MATCH(UsagePerHour!BE$4,Usage!$D$3:$ABF$3,0)),"")</f>
        <v>57.921689129073712</v>
      </c>
      <c r="BF111" s="6">
        <f>IFERROR(INDEX(Sales!$D$5:$ABF$18,MATCH(UsagePerHour!$B111,Sales!$C$5:$C$18,0),MATCH(UsagePerHour!BF$4,Sales!$D$3:$ABF$3,0))/BF$2*INDEX(Usage!$D$5:$ABF$11,MATCH(UsagePerHour!$B$100,Usage!$C$5:$C$11,0),MATCH(UsagePerHour!BF$4,Usage!$D$3:$ABF$3,0)),"")</f>
        <v>6.2761951902808928</v>
      </c>
      <c r="BG111" s="6">
        <f>IFERROR(INDEX(Sales!$D$5:$ABF$18,MATCH(UsagePerHour!$B111,Sales!$C$5:$C$18,0),MATCH(UsagePerHour!BG$4,Sales!$D$3:$ABF$3,0))/BG$2*INDEX(Usage!$D$5:$ABF$11,MATCH(UsagePerHour!$B$100,Usage!$C$5:$C$11,0),MATCH(UsagePerHour!BG$4,Usage!$D$3:$ABF$3,0)),"")</f>
        <v>7.4317522424631299</v>
      </c>
      <c r="BH111" s="6">
        <f>IFERROR(INDEX(Sales!$D$5:$ABF$18,MATCH(UsagePerHour!$B111,Sales!$C$5:$C$18,0),MATCH(UsagePerHour!BH$4,Sales!$D$3:$ABF$3,0))/BH$2*INDEX(Usage!$D$5:$ABF$11,MATCH(UsagePerHour!$B$100,Usage!$C$5:$C$11,0),MATCH(UsagePerHour!BH$4,Usage!$D$3:$ABF$3,0)),"")</f>
        <v>14.84066421291741</v>
      </c>
      <c r="BI111" s="6">
        <f>IFERROR(INDEX(Sales!$D$5:$ABF$18,MATCH(UsagePerHour!$B111,Sales!$C$5:$C$18,0),MATCH(UsagePerHour!BI$4,Sales!$D$3:$ABF$3,0))/BI$2*INDEX(Usage!$D$5:$ABF$11,MATCH(UsagePerHour!$B$100,Usage!$C$5:$C$11,0),MATCH(UsagePerHour!BI$4,Usage!$D$3:$ABF$3,0)),"")</f>
        <v>2.0863233532934133</v>
      </c>
      <c r="BJ111" s="6">
        <f>IFERROR(INDEX(Sales!$D$5:$ABF$18,MATCH(UsagePerHour!$B111,Sales!$C$5:$C$18,0),MATCH(UsagePerHour!BJ$4,Sales!$D$3:$ABF$3,0))/BJ$2*INDEX(Usage!$D$5:$ABF$11,MATCH(UsagePerHour!$B$100,Usage!$C$5:$C$11,0),MATCH(UsagePerHour!BJ$4,Usage!$D$3:$ABF$3,0)),"")</f>
        <v>7.0852928332282019</v>
      </c>
      <c r="BK111" s="6">
        <f>IFERROR(INDEX(Sales!$D$5:$ABF$18,MATCH(UsagePerHour!$B111,Sales!$C$5:$C$18,0),MATCH(UsagePerHour!BK$4,Sales!$D$3:$ABF$3,0))/BK$2*INDEX(Usage!$D$5:$ABF$11,MATCH(UsagePerHour!$B$100,Usage!$C$5:$C$11,0),MATCH(UsagePerHour!BK$4,Usage!$D$3:$ABF$3,0)),"")</f>
        <v>10.235077219045584</v>
      </c>
      <c r="BL111" s="6">
        <f>IFERROR(INDEX(Sales!$D$5:$ABF$18,MATCH(UsagePerHour!$B111,Sales!$C$5:$C$18,0),MATCH(UsagePerHour!BL$4,Sales!$D$3:$ABF$3,0))/BL$2*INDEX(Usage!$D$5:$ABF$11,MATCH(UsagePerHour!$B$100,Usage!$C$5:$C$11,0),MATCH(UsagePerHour!BL$4,Usage!$D$3:$ABF$3,0)),"")</f>
        <v>57.921689129073712</v>
      </c>
      <c r="BM111" s="6">
        <f>IFERROR(INDEX(Sales!$D$5:$ABF$18,MATCH(UsagePerHour!$B111,Sales!$C$5:$C$18,0),MATCH(UsagePerHour!BM$4,Sales!$D$3:$ABF$3,0))/BM$2*INDEX(Usage!$D$5:$ABF$11,MATCH(UsagePerHour!$B$100,Usage!$C$5:$C$11,0),MATCH(UsagePerHour!BM$4,Usage!$D$3:$ABF$3,0)),"")</f>
        <v>6.2761951902808928</v>
      </c>
      <c r="BN111" s="6">
        <f>IFERROR(INDEX(Sales!$D$5:$ABF$18,MATCH(UsagePerHour!$B111,Sales!$C$5:$C$18,0),MATCH(UsagePerHour!BN$4,Sales!$D$3:$ABF$3,0))/BN$2*INDEX(Usage!$D$5:$ABF$11,MATCH(UsagePerHour!$B$100,Usage!$C$5:$C$11,0),MATCH(UsagePerHour!BN$4,Usage!$D$3:$ABF$3,0)),"")</f>
        <v>7.4317522424631299</v>
      </c>
      <c r="BO111" s="6">
        <f>IFERROR(INDEX(Sales!$D$5:$ABF$18,MATCH(UsagePerHour!$B111,Sales!$C$5:$C$18,0),MATCH(UsagePerHour!BO$4,Sales!$D$3:$ABF$3,0))/BO$2*INDEX(Usage!$D$5:$ABF$11,MATCH(UsagePerHour!$B$100,Usage!$C$5:$C$11,0),MATCH(UsagePerHour!BO$4,Usage!$D$3:$ABF$3,0)),"")</f>
        <v>14.84066421291741</v>
      </c>
      <c r="BP111" s="6">
        <f>IFERROR(INDEX(Sales!$D$5:$ABF$18,MATCH(UsagePerHour!$B111,Sales!$C$5:$C$18,0),MATCH(UsagePerHour!BP$4,Sales!$D$3:$ABF$3,0))/BP$2*INDEX(Usage!$D$5:$ABF$11,MATCH(UsagePerHour!$B$100,Usage!$C$5:$C$11,0),MATCH(UsagePerHour!BP$4,Usage!$D$3:$ABF$3,0)),"")</f>
        <v>2.0863233532934133</v>
      </c>
      <c r="BQ111" s="6">
        <f>IFERROR(INDEX(Sales!$D$5:$ABF$18,MATCH(UsagePerHour!$B111,Sales!$C$5:$C$18,0),MATCH(UsagePerHour!BQ$4,Sales!$D$3:$ABF$3,0))/BQ$2*INDEX(Usage!$D$5:$ABF$11,MATCH(UsagePerHour!$B$100,Usage!$C$5:$C$11,0),MATCH(UsagePerHour!BQ$4,Usage!$D$3:$ABF$3,0)),"")</f>
        <v>7.0852928332282019</v>
      </c>
      <c r="BR111" s="6">
        <f>IFERROR(INDEX(Sales!$D$5:$ABF$18,MATCH(UsagePerHour!$B111,Sales!$C$5:$C$18,0),MATCH(UsagePerHour!BR$4,Sales!$D$3:$ABF$3,0))/BR$2*INDEX(Usage!$D$5:$ABF$11,MATCH(UsagePerHour!$B$100,Usage!$C$5:$C$11,0),MATCH(UsagePerHour!BR$4,Usage!$D$3:$ABF$3,0)),"")</f>
        <v>10.235077219045584</v>
      </c>
      <c r="BS111" s="6">
        <f>IFERROR(INDEX(Sales!$D$5:$ABF$18,MATCH(UsagePerHour!$B111,Sales!$C$5:$C$18,0),MATCH(UsagePerHour!BS$4,Sales!$D$3:$ABF$3,0))/BS$2*INDEX(Usage!$D$5:$ABF$11,MATCH(UsagePerHour!$B$100,Usage!$C$5:$C$11,0),MATCH(UsagePerHour!BS$4,Usage!$D$3:$ABF$3,0)),"")</f>
        <v>57.921689129073712</v>
      </c>
      <c r="BT111" s="6">
        <f>IFERROR(INDEX(Sales!$D$5:$ABF$18,MATCH(UsagePerHour!$B111,Sales!$C$5:$C$18,0),MATCH(UsagePerHour!BT$4,Sales!$D$3:$ABF$3,0))/BT$2*INDEX(Usage!$D$5:$ABF$11,MATCH(UsagePerHour!$B$100,Usage!$C$5:$C$11,0),MATCH(UsagePerHour!BT$4,Usage!$D$3:$ABF$3,0)),"")</f>
        <v>6.2761951902808928</v>
      </c>
      <c r="BU111" s="6">
        <f>IFERROR(INDEX(Sales!$D$5:$ABF$18,MATCH(UsagePerHour!$B111,Sales!$C$5:$C$18,0),MATCH(UsagePerHour!BU$4,Sales!$D$3:$ABF$3,0))/BU$2*INDEX(Usage!$D$5:$ABF$11,MATCH(UsagePerHour!$B$100,Usage!$C$5:$C$11,0),MATCH(UsagePerHour!BU$4,Usage!$D$3:$ABF$3,0)),"")</f>
        <v>7.4317522424631299</v>
      </c>
      <c r="BV111" s="6">
        <f>IFERROR(INDEX(Sales!$D$5:$ABF$18,MATCH(UsagePerHour!$B111,Sales!$C$5:$C$18,0),MATCH(UsagePerHour!BV$4,Sales!$D$3:$ABF$3,0))/BV$2*INDEX(Usage!$D$5:$ABF$11,MATCH(UsagePerHour!$B$100,Usage!$C$5:$C$11,0),MATCH(UsagePerHour!BV$4,Usage!$D$3:$ABF$3,0)),"")</f>
        <v>14.84066421291741</v>
      </c>
      <c r="BW111" s="6">
        <f>IFERROR(INDEX(Sales!$D$5:$ABF$18,MATCH(UsagePerHour!$B111,Sales!$C$5:$C$18,0),MATCH(UsagePerHour!BW$4,Sales!$D$3:$ABF$3,0))/BW$2*INDEX(Usage!$D$5:$ABF$11,MATCH(UsagePerHour!$B$100,Usage!$C$5:$C$11,0),MATCH(UsagePerHour!BW$4,Usage!$D$3:$ABF$3,0)),"")</f>
        <v>2.0863233532934133</v>
      </c>
      <c r="BX111" s="6">
        <f>IFERROR(INDEX(Sales!$D$5:$ABF$18,MATCH(UsagePerHour!$B111,Sales!$C$5:$C$18,0),MATCH(UsagePerHour!BX$4,Sales!$D$3:$ABF$3,0))/BX$2*INDEX(Usage!$D$5:$ABF$11,MATCH(UsagePerHour!$B$100,Usage!$C$5:$C$11,0),MATCH(UsagePerHour!BX$4,Usage!$D$3:$ABF$3,0)),"")</f>
        <v>7.0852928332282019</v>
      </c>
      <c r="BY111" s="6">
        <f>IFERROR(INDEX(Sales!$D$5:$ABF$18,MATCH(UsagePerHour!$B111,Sales!$C$5:$C$18,0),MATCH(UsagePerHour!BY$4,Sales!$D$3:$ABF$3,0))/BY$2*INDEX(Usage!$D$5:$ABF$11,MATCH(UsagePerHour!$B$100,Usage!$C$5:$C$11,0),MATCH(UsagePerHour!BY$4,Usage!$D$3:$ABF$3,0)),"")</f>
        <v>10.235077219045584</v>
      </c>
      <c r="BZ111" s="6">
        <f>IFERROR(INDEX(Sales!$D$5:$ABF$18,MATCH(UsagePerHour!$B111,Sales!$C$5:$C$18,0),MATCH(UsagePerHour!BZ$4,Sales!$D$3:$ABF$3,0))/BZ$2*INDEX(Usage!$D$5:$ABF$11,MATCH(UsagePerHour!$B$100,Usage!$C$5:$C$11,0),MATCH(UsagePerHour!BZ$4,Usage!$D$3:$ABF$3,0)),"")</f>
        <v>57.921689129073712</v>
      </c>
      <c r="CA111" s="6">
        <f>IFERROR(INDEX(Sales!$D$5:$ABF$18,MATCH(UsagePerHour!$B111,Sales!$C$5:$C$18,0),MATCH(UsagePerHour!CA$4,Sales!$D$3:$ABF$3,0))/CA$2*INDEX(Usage!$D$5:$ABF$11,MATCH(UsagePerHour!$B$100,Usage!$C$5:$C$11,0),MATCH(UsagePerHour!CA$4,Usage!$D$3:$ABF$3,0)),"")</f>
        <v>6.2761951902808928</v>
      </c>
      <c r="CB111" s="6">
        <f>IFERROR(INDEX(Sales!$D$5:$ABF$18,MATCH(UsagePerHour!$B111,Sales!$C$5:$C$18,0),MATCH(UsagePerHour!CB$4,Sales!$D$3:$ABF$3,0))/CB$2*INDEX(Usage!$D$5:$ABF$11,MATCH(UsagePerHour!$B$100,Usage!$C$5:$C$11,0),MATCH(UsagePerHour!CB$4,Usage!$D$3:$ABF$3,0)),"")</f>
        <v>7.4317522424631299</v>
      </c>
      <c r="CC111" s="6">
        <f>IFERROR(INDEX(Sales!$D$5:$ABF$18,MATCH(UsagePerHour!$B111,Sales!$C$5:$C$18,0),MATCH(UsagePerHour!CC$4,Sales!$D$3:$ABF$3,0))/CC$2*INDEX(Usage!$D$5:$ABF$11,MATCH(UsagePerHour!$B$100,Usage!$C$5:$C$11,0),MATCH(UsagePerHour!CC$4,Usage!$D$3:$ABF$3,0)),"")</f>
        <v>14.84066421291741</v>
      </c>
      <c r="CD111" s="6">
        <f>IFERROR(INDEX(Sales!$D$5:$ABF$18,MATCH(UsagePerHour!$B111,Sales!$C$5:$C$18,0),MATCH(UsagePerHour!CD$4,Sales!$D$3:$ABF$3,0))/CD$2*INDEX(Usage!$D$5:$ABF$11,MATCH(UsagePerHour!$B$100,Usage!$C$5:$C$11,0),MATCH(UsagePerHour!CD$4,Usage!$D$3:$ABF$3,0)),"")</f>
        <v>2.0863233532934133</v>
      </c>
      <c r="CE111" s="6">
        <f>IFERROR(INDEX(Sales!$D$5:$ABF$18,MATCH(UsagePerHour!$B111,Sales!$C$5:$C$18,0),MATCH(UsagePerHour!CE$4,Sales!$D$3:$ABF$3,0))/CE$2*INDEX(Usage!$D$5:$ABF$11,MATCH(UsagePerHour!$B$100,Usage!$C$5:$C$11,0),MATCH(UsagePerHour!CE$4,Usage!$D$3:$ABF$3,0)),"")</f>
        <v>7.0852928332282019</v>
      </c>
      <c r="CF111" s="6">
        <f>IFERROR(INDEX(Sales!$D$5:$ABF$18,MATCH(UsagePerHour!$B111,Sales!$C$5:$C$18,0),MATCH(UsagePerHour!CF$4,Sales!$D$3:$ABF$3,0))/CF$2*INDEX(Usage!$D$5:$ABF$11,MATCH(UsagePerHour!$B$100,Usage!$C$5:$C$11,0),MATCH(UsagePerHour!CF$4,Usage!$D$3:$ABF$3,0)),"")</f>
        <v>10.235077219045584</v>
      </c>
      <c r="CG111" s="6">
        <f>IFERROR(INDEX(Sales!$D$5:$ABF$18,MATCH(UsagePerHour!$B111,Sales!$C$5:$C$18,0),MATCH(UsagePerHour!CG$4,Sales!$D$3:$ABF$3,0))/CG$2*INDEX(Usage!$D$5:$ABF$11,MATCH(UsagePerHour!$B$100,Usage!$C$5:$C$11,0),MATCH(UsagePerHour!CG$4,Usage!$D$3:$ABF$3,0)),"")</f>
        <v>57.921689129073712</v>
      </c>
      <c r="CH111" s="6">
        <f>IFERROR(INDEX(Sales!$D$5:$ABF$18,MATCH(UsagePerHour!$B111,Sales!$C$5:$C$18,0),MATCH(UsagePerHour!CH$4,Sales!$D$3:$ABF$3,0))/CH$2*INDEX(Usage!$D$5:$ABF$11,MATCH(UsagePerHour!$B$100,Usage!$C$5:$C$11,0),MATCH(UsagePerHour!CH$4,Usage!$D$3:$ABF$3,0)),"")</f>
        <v>6.2761951902808928</v>
      </c>
      <c r="CI111" s="6">
        <f>IFERROR(INDEX(Sales!$D$5:$ABF$18,MATCH(UsagePerHour!$B111,Sales!$C$5:$C$18,0),MATCH(UsagePerHour!CI$4,Sales!$D$3:$ABF$3,0))/CI$2*INDEX(Usage!$D$5:$ABF$11,MATCH(UsagePerHour!$B$100,Usage!$C$5:$C$11,0),MATCH(UsagePerHour!CI$4,Usage!$D$3:$ABF$3,0)),"")</f>
        <v>7.4317522424631299</v>
      </c>
      <c r="CJ111" s="6">
        <f>IFERROR(INDEX(Sales!$D$5:$ABF$18,MATCH(UsagePerHour!$B111,Sales!$C$5:$C$18,0),MATCH(UsagePerHour!CJ$4,Sales!$D$3:$ABF$3,0))/CJ$2*INDEX(Usage!$D$5:$ABF$11,MATCH(UsagePerHour!$B$100,Usage!$C$5:$C$11,0),MATCH(UsagePerHour!CJ$4,Usage!$D$3:$ABF$3,0)),"")</f>
        <v>14.84066421291741</v>
      </c>
      <c r="CK111" s="6">
        <f>IFERROR(INDEX(Sales!$D$5:$ABF$18,MATCH(UsagePerHour!$B111,Sales!$C$5:$C$18,0),MATCH(UsagePerHour!CK$4,Sales!$D$3:$ABF$3,0))/CK$2*INDEX(Usage!$D$5:$ABF$11,MATCH(UsagePerHour!$B$100,Usage!$C$5:$C$11,0),MATCH(UsagePerHour!CK$4,Usage!$D$3:$ABF$3,0)),"")</f>
        <v>2.0863233532934133</v>
      </c>
      <c r="CL111" s="6">
        <f>IFERROR(INDEX(Sales!$D$5:$ABF$18,MATCH(UsagePerHour!$B111,Sales!$C$5:$C$18,0),MATCH(UsagePerHour!CL$4,Sales!$D$3:$ABF$3,0))/CL$2*INDEX(Usage!$D$5:$ABF$11,MATCH(UsagePerHour!$B$100,Usage!$C$5:$C$11,0),MATCH(UsagePerHour!CL$4,Usage!$D$3:$ABF$3,0)),"")</f>
        <v>7.0852928332282019</v>
      </c>
      <c r="CM111" s="6">
        <f>IFERROR(INDEX(Sales!$D$5:$ABF$18,MATCH(UsagePerHour!$B111,Sales!$C$5:$C$18,0),MATCH(UsagePerHour!CM$4,Sales!$D$3:$ABF$3,0))/CM$2*INDEX(Usage!$D$5:$ABF$11,MATCH(UsagePerHour!$B$100,Usage!$C$5:$C$11,0),MATCH(UsagePerHour!CM$4,Usage!$D$3:$ABF$3,0)),"")</f>
        <v>10.235077219045584</v>
      </c>
      <c r="CN111" s="6">
        <f>IFERROR(INDEX(Sales!$D$5:$ABF$18,MATCH(UsagePerHour!$B111,Sales!$C$5:$C$18,0),MATCH(UsagePerHour!CN$4,Sales!$D$3:$ABF$3,0))/CN$2*INDEX(Usage!$D$5:$ABF$11,MATCH(UsagePerHour!$B$100,Usage!$C$5:$C$11,0),MATCH(UsagePerHour!CN$4,Usage!$D$3:$ABF$3,0)),"")</f>
        <v>57.921689129073712</v>
      </c>
      <c r="CO111" s="6">
        <f>IFERROR(INDEX(Sales!$D$5:$ABF$18,MATCH(UsagePerHour!$B111,Sales!$C$5:$C$18,0),MATCH(UsagePerHour!CO$4,Sales!$D$3:$ABF$3,0))/CO$2*INDEX(Usage!$D$5:$ABF$11,MATCH(UsagePerHour!$B$100,Usage!$C$5:$C$11,0),MATCH(UsagePerHour!CO$4,Usage!$D$3:$ABF$3,0)),"")</f>
        <v>6.2761951902808928</v>
      </c>
      <c r="CP111" s="6">
        <f>IFERROR(INDEX(Sales!$D$5:$ABF$18,MATCH(UsagePerHour!$B111,Sales!$C$5:$C$18,0),MATCH(UsagePerHour!CP$4,Sales!$D$3:$ABF$3,0))/CP$2*INDEX(Usage!$D$5:$ABF$11,MATCH(UsagePerHour!$B$100,Usage!$C$5:$C$11,0),MATCH(UsagePerHour!CP$4,Usage!$D$3:$ABF$3,0)),"")</f>
        <v>7.4317522424631299</v>
      </c>
      <c r="CQ111" s="6">
        <f>IFERROR(INDEX(Sales!$D$5:$ABF$18,MATCH(UsagePerHour!$B111,Sales!$C$5:$C$18,0),MATCH(UsagePerHour!CQ$4,Sales!$D$3:$ABF$3,0))/CQ$2*INDEX(Usage!$D$5:$ABF$11,MATCH(UsagePerHour!$B$100,Usage!$C$5:$C$11,0),MATCH(UsagePerHour!CQ$4,Usage!$D$3:$ABF$3,0)),"")</f>
        <v>14.84066421291741</v>
      </c>
      <c r="CR111" s="6">
        <f>IFERROR(INDEX(Sales!$D$5:$ABF$18,MATCH(UsagePerHour!$B111,Sales!$C$5:$C$18,0),MATCH(UsagePerHour!CR$4,Sales!$D$3:$ABF$3,0))/CR$2*INDEX(Usage!$D$5:$ABF$11,MATCH(UsagePerHour!$B$100,Usage!$C$5:$C$11,0),MATCH(UsagePerHour!CR$4,Usage!$D$3:$ABF$3,0)),"")</f>
        <v>2.0863233532934133</v>
      </c>
      <c r="CS111" s="6">
        <f>IFERROR(INDEX(Sales!$D$5:$ABF$18,MATCH(UsagePerHour!$B111,Sales!$C$5:$C$18,0),MATCH(UsagePerHour!CS$4,Sales!$D$3:$ABF$3,0))/CS$2*INDEX(Usage!$D$5:$ABF$11,MATCH(UsagePerHour!$B$100,Usage!$C$5:$C$11,0),MATCH(UsagePerHour!CS$4,Usage!$D$3:$ABF$3,0)),"")</f>
        <v>7.0852928332282019</v>
      </c>
      <c r="CT111" s="6">
        <f>IFERROR(INDEX(Sales!$D$5:$ABF$18,MATCH(UsagePerHour!$B111,Sales!$C$5:$C$18,0),MATCH(UsagePerHour!CT$4,Sales!$D$3:$ABF$3,0))/CT$2*INDEX(Usage!$D$5:$ABF$11,MATCH(UsagePerHour!$B$100,Usage!$C$5:$C$11,0),MATCH(UsagePerHour!CT$4,Usage!$D$3:$ABF$3,0)),"")</f>
        <v>10.235077219045584</v>
      </c>
      <c r="CU111" s="6">
        <f>IFERROR(INDEX(Sales!$D$5:$ABF$18,MATCH(UsagePerHour!$B111,Sales!$C$5:$C$18,0),MATCH(UsagePerHour!CU$4,Sales!$D$3:$ABF$3,0))/CU$2*INDEX(Usage!$D$5:$ABF$11,MATCH(UsagePerHour!$B$100,Usage!$C$5:$C$11,0),MATCH(UsagePerHour!CU$4,Usage!$D$3:$ABF$3,0)),"")</f>
        <v>57.921689129073712</v>
      </c>
      <c r="CV111" s="6">
        <f>IFERROR(INDEX(Sales!$D$5:$ABF$18,MATCH(UsagePerHour!$B111,Sales!$C$5:$C$18,0),MATCH(UsagePerHour!CV$4,Sales!$D$3:$ABF$3,0))/CV$2*INDEX(Usage!$D$5:$ABF$11,MATCH(UsagePerHour!$B$100,Usage!$C$5:$C$11,0),MATCH(UsagePerHour!CV$4,Usage!$D$3:$ABF$3,0)),"")</f>
        <v>6.2761951902808928</v>
      </c>
      <c r="CW111" s="6">
        <f>IFERROR(INDEX(Sales!$D$5:$ABF$18,MATCH(UsagePerHour!$B111,Sales!$C$5:$C$18,0),MATCH(UsagePerHour!CW$4,Sales!$D$3:$ABF$3,0))/CW$2*INDEX(Usage!$D$5:$ABF$11,MATCH(UsagePerHour!$B$100,Usage!$C$5:$C$11,0),MATCH(UsagePerHour!CW$4,Usage!$D$3:$ABF$3,0)),"")</f>
        <v>7.4317522424631299</v>
      </c>
      <c r="CX111" s="6">
        <f>IFERROR(INDEX(Sales!$D$5:$ABF$18,MATCH(UsagePerHour!$B111,Sales!$C$5:$C$18,0),MATCH(UsagePerHour!CX$4,Sales!$D$3:$ABF$3,0))/CX$2*INDEX(Usage!$D$5:$ABF$11,MATCH(UsagePerHour!$B$100,Usage!$C$5:$C$11,0),MATCH(UsagePerHour!CX$4,Usage!$D$3:$ABF$3,0)),"")</f>
        <v>14.84066421291741</v>
      </c>
      <c r="CY111" s="6">
        <f>IFERROR(INDEX(Sales!$D$5:$ABF$18,MATCH(UsagePerHour!$B111,Sales!$C$5:$C$18,0),MATCH(UsagePerHour!CY$4,Sales!$D$3:$ABF$3,0))/CY$2*INDEX(Usage!$D$5:$ABF$11,MATCH(UsagePerHour!$B$100,Usage!$C$5:$C$11,0),MATCH(UsagePerHour!CY$4,Usage!$D$3:$ABF$3,0)),"")</f>
        <v>2.0863233532934133</v>
      </c>
      <c r="CZ111" s="6">
        <f>IFERROR(INDEX(Sales!$D$5:$ABF$18,MATCH(UsagePerHour!$B111,Sales!$C$5:$C$18,0),MATCH(UsagePerHour!CZ$4,Sales!$D$3:$ABF$3,0))/CZ$2*INDEX(Usage!$D$5:$ABF$11,MATCH(UsagePerHour!$B$100,Usage!$C$5:$C$11,0),MATCH(UsagePerHour!CZ$4,Usage!$D$3:$ABF$3,0)),"")</f>
        <v>7.0852928332282019</v>
      </c>
      <c r="DA111" s="6">
        <f>IFERROR(INDEX(Sales!$D$5:$ABF$18,MATCH(UsagePerHour!$B111,Sales!$C$5:$C$18,0),MATCH(UsagePerHour!DA$4,Sales!$D$3:$ABF$3,0))/DA$2*INDEX(Usage!$D$5:$ABF$11,MATCH(UsagePerHour!$B$100,Usage!$C$5:$C$11,0),MATCH(UsagePerHour!DA$4,Usage!$D$3:$ABF$3,0)),"")</f>
        <v>5.2810059880239528</v>
      </c>
      <c r="DB111" s="6">
        <f>IFERROR(INDEX(Sales!$D$5:$ABF$18,MATCH(UsagePerHour!$B111,Sales!$C$5:$C$18,0),MATCH(UsagePerHour!DB$4,Sales!$D$3:$ABF$3,0))/DB$2*INDEX(Usage!$D$5:$ABF$11,MATCH(UsagePerHour!$B$100,Usage!$C$5:$C$11,0),MATCH(UsagePerHour!DB$4,Usage!$D$3:$ABF$3,0)),"")</f>
        <v>48.550504966254088</v>
      </c>
      <c r="DC111" s="6">
        <f>IFERROR(INDEX(Sales!$D$5:$ABF$18,MATCH(UsagePerHour!$B111,Sales!$C$5:$C$18,0),MATCH(UsagePerHour!DC$4,Sales!$D$3:$ABF$3,0))/DC$2*INDEX(Usage!$D$5:$ABF$11,MATCH(UsagePerHour!$B$100,Usage!$C$5:$C$11,0),MATCH(UsagePerHour!DC$4,Usage!$D$3:$ABF$3,0)),"")</f>
        <v>7.8090679468473985</v>
      </c>
      <c r="DD111" s="6">
        <f>IFERROR(INDEX(Sales!$D$5:$ABF$18,MATCH(UsagePerHour!$B111,Sales!$C$5:$C$18,0),MATCH(UsagePerHour!DD$4,Sales!$D$3:$ABF$3,0))/DD$2*INDEX(Usage!$D$5:$ABF$11,MATCH(UsagePerHour!$B$100,Usage!$C$5:$C$11,0),MATCH(UsagePerHour!DD$4,Usage!$D$3:$ABF$3,0)),"")</f>
        <v>11.473364894057084</v>
      </c>
      <c r="DE111" s="6">
        <f>IFERROR(INDEX(Sales!$D$5:$ABF$18,MATCH(UsagePerHour!$B111,Sales!$C$5:$C$18,0),MATCH(UsagePerHour!DE$4,Sales!$D$3:$ABF$3,0))/DE$2*INDEX(Usage!$D$5:$ABF$11,MATCH(UsagePerHour!$B$100,Usage!$C$5:$C$11,0),MATCH(UsagePerHour!DE$4,Usage!$D$3:$ABF$3,0)),"")</f>
        <v>2.8061683060688818</v>
      </c>
      <c r="DF111" s="6">
        <f>IFERROR(INDEX(Sales!$D$5:$ABF$18,MATCH(UsagePerHour!$B111,Sales!$C$5:$C$18,0),MATCH(UsagePerHour!DF$4,Sales!$D$3:$ABF$3,0))/DF$2*INDEX(Usage!$D$5:$ABF$11,MATCH(UsagePerHour!$B$100,Usage!$C$5:$C$11,0),MATCH(UsagePerHour!DF$4,Usage!$D$3:$ABF$3,0)),"")</f>
        <v>9.4164675125764159</v>
      </c>
      <c r="DG111" s="6">
        <f>IFERROR(INDEX(Sales!$D$5:$ABF$18,MATCH(UsagePerHour!$B111,Sales!$C$5:$C$18,0),MATCH(UsagePerHour!DG$4,Sales!$D$3:$ABF$3,0))/DG$2*INDEX(Usage!$D$5:$ABF$11,MATCH(UsagePerHour!$B$100,Usage!$C$5:$C$11,0),MATCH(UsagePerHour!DG$4,Usage!$D$3:$ABF$3,0)),"")</f>
        <v>2.972084684199281</v>
      </c>
      <c r="DH111" s="6">
        <f>IFERROR(INDEX(Sales!$D$5:$ABF$18,MATCH(UsagePerHour!$B111,Sales!$C$5:$C$18,0),MATCH(UsagePerHour!DH$4,Sales!$D$3:$ABF$3,0))/DH$2*INDEX(Usage!$D$5:$ABF$11,MATCH(UsagePerHour!$B$100,Usage!$C$5:$C$11,0),MATCH(UsagePerHour!DH$4,Usage!$D$3:$ABF$3,0)),"")</f>
        <v>3.1389905619364153</v>
      </c>
      <c r="DI111" s="6">
        <f>IFERROR(INDEX(Sales!$D$5:$ABF$18,MATCH(UsagePerHour!$B111,Sales!$C$5:$C$18,0),MATCH(UsagePerHour!DI$4,Sales!$D$3:$ABF$3,0))/DI$2*INDEX(Usage!$D$5:$ABF$11,MATCH(UsagePerHour!$B$100,Usage!$C$5:$C$11,0),MATCH(UsagePerHour!DI$4,Usage!$D$3:$ABF$3,0)),"")</f>
        <v>16.972609890309062</v>
      </c>
      <c r="DJ111" s="6">
        <f>IFERROR(INDEX(Sales!$D$5:$ABF$18,MATCH(UsagePerHour!$B111,Sales!$C$5:$C$18,0),MATCH(UsagePerHour!DJ$4,Sales!$D$3:$ABF$3,0))/DJ$2*INDEX(Usage!$D$5:$ABF$11,MATCH(UsagePerHour!$B$100,Usage!$C$5:$C$11,0),MATCH(UsagePerHour!DJ$4,Usage!$D$3:$ABF$3,0)),"")</f>
        <v>9.8363400982861133</v>
      </c>
      <c r="DK111" s="6">
        <f>IFERROR(INDEX(Sales!$D$5:$ABF$18,MATCH(UsagePerHour!$B111,Sales!$C$5:$C$18,0),MATCH(UsagePerHour!DK$4,Sales!$D$3:$ABF$3,0))/DK$2*INDEX(Usage!$D$5:$ABF$11,MATCH(UsagePerHour!$B$100,Usage!$C$5:$C$11,0),MATCH(UsagePerHour!DK$4,Usage!$D$3:$ABF$3,0)),"")</f>
        <v>10.253550805263583</v>
      </c>
      <c r="DL111" s="6">
        <f>IFERROR(INDEX(Sales!$D$5:$ABF$18,MATCH(UsagePerHour!$B111,Sales!$C$5:$C$18,0),MATCH(UsagePerHour!DL$4,Sales!$D$3:$ABF$3,0))/DL$2*INDEX(Usage!$D$5:$ABF$11,MATCH(UsagePerHour!$B$100,Usage!$C$5:$C$11,0),MATCH(UsagePerHour!DL$4,Usage!$D$3:$ABF$3,0)),"")</f>
        <v>12.857595706867743</v>
      </c>
      <c r="DM111" s="6">
        <f>IFERROR(INDEX(Sales!$D$5:$ABF$18,MATCH(UsagePerHour!$B111,Sales!$C$5:$C$18,0),MATCH(UsagePerHour!DM$4,Sales!$D$3:$ABF$3,0))/DM$2*INDEX(Usage!$D$5:$ABF$11,MATCH(UsagePerHour!$B$100,Usage!$C$5:$C$11,0),MATCH(UsagePerHour!DM$4,Usage!$D$3:$ABF$3,0)),"")</f>
        <v>5.9715677321156768</v>
      </c>
      <c r="DN111" s="6">
        <f>IFERROR(INDEX(Sales!$D$5:$ABF$18,MATCH(UsagePerHour!$B111,Sales!$C$5:$C$18,0),MATCH(UsagePerHour!DN$4,Sales!$D$3:$ABF$3,0))/DN$2*INDEX(Usage!$D$5:$ABF$11,MATCH(UsagePerHour!$B$100,Usage!$C$5:$C$11,0),MATCH(UsagePerHour!DN$4,Usage!$D$3:$ABF$3,0)),"")</f>
        <v>8.4632952944273256</v>
      </c>
      <c r="DO111" s="6">
        <f>IFERROR(INDEX(Sales!$D$5:$ABF$18,MATCH(UsagePerHour!$B111,Sales!$C$5:$C$18,0),MATCH(UsagePerHour!DO$4,Sales!$D$3:$ABF$3,0))/DO$2*INDEX(Usage!$D$5:$ABF$11,MATCH(UsagePerHour!$B$100,Usage!$C$5:$C$11,0),MATCH(UsagePerHour!DO$4,Usage!$D$3:$ABF$3,0)),"")</f>
        <v>6.7729449207213923</v>
      </c>
      <c r="DP111" s="6">
        <f>IFERROR(INDEX(Sales!$D$5:$ABF$18,MATCH(UsagePerHour!$B111,Sales!$C$5:$C$18,0),MATCH(UsagePerHour!DP$4,Sales!$D$3:$ABF$3,0))/DP$2*INDEX(Usage!$D$5:$ABF$11,MATCH(UsagePerHour!$B$100,Usage!$C$5:$C$11,0),MATCH(UsagePerHour!DP$4,Usage!$D$3:$ABF$3,0)),"")</f>
        <v>18.713615208905214</v>
      </c>
      <c r="DQ111" s="6">
        <f>IFERROR(INDEX(Sales!$D$5:$ABF$18,MATCH(UsagePerHour!$B111,Sales!$C$5:$C$18,0),MATCH(UsagePerHour!DQ$4,Sales!$D$3:$ABF$3,0))/DQ$2*INDEX(Usage!$D$5:$ABF$11,MATCH(UsagePerHour!$B$100,Usage!$C$5:$C$11,0),MATCH(UsagePerHour!DQ$4,Usage!$D$3:$ABF$3,0)),"")</f>
        <v>12.626714551894331</v>
      </c>
      <c r="DR111" s="6">
        <f>IFERROR(INDEX(Sales!$D$5:$ABF$18,MATCH(UsagePerHour!$B111,Sales!$C$5:$C$18,0),MATCH(UsagePerHour!DR$4,Sales!$D$3:$ABF$3,0))/DR$2*INDEX(Usage!$D$5:$ABF$11,MATCH(UsagePerHour!$B$100,Usage!$C$5:$C$11,0),MATCH(UsagePerHour!DR$4,Usage!$D$3:$ABF$3,0)),"")</f>
        <v>9.8808783533005187</v>
      </c>
      <c r="DS111" s="6">
        <f>IFERROR(INDEX(Sales!$D$5:$ABF$18,MATCH(UsagePerHour!$B111,Sales!$C$5:$C$18,0),MATCH(UsagePerHour!DS$4,Sales!$D$3:$ABF$3,0))/DS$2*INDEX(Usage!$D$5:$ABF$11,MATCH(UsagePerHour!$B$100,Usage!$C$5:$C$11,0),MATCH(UsagePerHour!DS$4,Usage!$D$3:$ABF$3,0)),"")</f>
        <v>6.4932846930262231</v>
      </c>
      <c r="DT111" s="6">
        <f>IFERROR(INDEX(Sales!$D$5:$ABF$18,MATCH(UsagePerHour!$B111,Sales!$C$5:$C$18,0),MATCH(UsagePerHour!DT$4,Sales!$D$3:$ABF$3,0))/DT$2*INDEX(Usage!$D$5:$ABF$11,MATCH(UsagePerHour!$B$100,Usage!$C$5:$C$11,0),MATCH(UsagePerHour!DT$4,Usage!$D$3:$ABF$3,0)),"")</f>
        <v>3.8805255402750487</v>
      </c>
      <c r="DU111" s="6">
        <f>IFERROR(INDEX(Sales!$D$5:$ABF$18,MATCH(UsagePerHour!$B111,Sales!$C$5:$C$18,0),MATCH(UsagePerHour!DU$4,Sales!$D$3:$ABF$3,0))/DU$2*INDEX(Usage!$D$5:$ABF$11,MATCH(UsagePerHour!$B$100,Usage!$C$5:$C$11,0),MATCH(UsagePerHour!DU$4,Usage!$D$3:$ABF$3,0)),"")</f>
        <v>4.7800210610407063</v>
      </c>
      <c r="DV111" s="6">
        <f>IFERROR(INDEX(Sales!$D$5:$ABF$18,MATCH(UsagePerHour!$B111,Sales!$C$5:$C$18,0),MATCH(UsagePerHour!DV$4,Sales!$D$3:$ABF$3,0))/DV$2*INDEX(Usage!$D$5:$ABF$11,MATCH(UsagePerHour!$B$100,Usage!$C$5:$C$11,0),MATCH(UsagePerHour!DV$4,Usage!$D$3:$ABF$3,0)),"")</f>
        <v>6.038666666666666</v>
      </c>
      <c r="DW111" s="6">
        <f>IFERROR(INDEX(Sales!$D$5:$ABF$18,MATCH(UsagePerHour!$B111,Sales!$C$5:$C$18,0),MATCH(UsagePerHour!DW$4,Sales!$D$3:$ABF$3,0))/DW$2*INDEX(Usage!$D$5:$ABF$11,MATCH(UsagePerHour!$B$100,Usage!$C$5:$C$11,0),MATCH(UsagePerHour!DW$4,Usage!$D$3:$ABF$3,0)),"")</f>
        <v>14.060835376680478</v>
      </c>
      <c r="DX111" s="6">
        <f>IFERROR(INDEX(Sales!$D$5:$ABF$18,MATCH(UsagePerHour!$B111,Sales!$C$5:$C$18,0),MATCH(UsagePerHour!DX$4,Sales!$D$3:$ABF$3,0))/DX$2*INDEX(Usage!$D$5:$ABF$11,MATCH(UsagePerHour!$B$100,Usage!$C$5:$C$11,0),MATCH(UsagePerHour!DX$4,Usage!$D$3:$ABF$3,0)),"")</f>
        <v>5.5641594522690943</v>
      </c>
      <c r="DY111" s="6">
        <f>IFERROR(INDEX(Sales!$D$5:$ABF$18,MATCH(UsagePerHour!$B111,Sales!$C$5:$C$18,0),MATCH(UsagePerHour!DY$4,Sales!$D$3:$ABF$3,0))/DY$2*INDEX(Usage!$D$5:$ABF$11,MATCH(UsagePerHour!$B$100,Usage!$C$5:$C$11,0),MATCH(UsagePerHour!DY$4,Usage!$D$3:$ABF$3,0)),"")</f>
        <v>7.944455689059807</v>
      </c>
      <c r="DZ111" s="6">
        <f>IFERROR(INDEX(Sales!$D$5:$ABF$18,MATCH(UsagePerHour!$B111,Sales!$C$5:$C$18,0),MATCH(UsagePerHour!DZ$4,Sales!$D$3:$ABF$3,0))/DZ$2*INDEX(Usage!$D$5:$ABF$11,MATCH(UsagePerHour!$B$100,Usage!$C$5:$C$11,0),MATCH(UsagePerHour!DZ$4,Usage!$D$3:$ABF$3,0)),"")</f>
        <v>13.208285248896464</v>
      </c>
      <c r="EA111" s="6">
        <f>IFERROR(INDEX(Sales!$D$5:$ABF$18,MATCH(UsagePerHour!$B111,Sales!$C$5:$C$18,0),MATCH(UsagePerHour!EA$4,Sales!$D$3:$ABF$3,0))/EA$2*INDEX(Usage!$D$5:$ABF$11,MATCH(UsagePerHour!$B$100,Usage!$C$5:$C$11,0),MATCH(UsagePerHour!EA$4,Usage!$D$3:$ABF$3,0)),"")</f>
        <v>13.237518964431157</v>
      </c>
      <c r="EB111" s="6">
        <f>IFERROR(INDEX(Sales!$D$5:$ABF$18,MATCH(UsagePerHour!$B111,Sales!$C$5:$C$18,0),MATCH(UsagePerHour!EB$4,Sales!$D$3:$ABF$3,0))/EB$2*INDEX(Usage!$D$5:$ABF$11,MATCH(UsagePerHour!$B$100,Usage!$C$5:$C$11,0),MATCH(UsagePerHour!EB$4,Usage!$D$3:$ABF$3,0)),"")</f>
        <v>6.2061156438453349</v>
      </c>
      <c r="EC111" s="6">
        <f>IFERROR(INDEX(Sales!$D$5:$ABF$18,MATCH(UsagePerHour!$B111,Sales!$C$5:$C$18,0),MATCH(UsagePerHour!EC$4,Sales!$D$3:$ABF$3,0))/EC$2*INDEX(Usage!$D$5:$ABF$11,MATCH(UsagePerHour!$B$100,Usage!$C$5:$C$11,0),MATCH(UsagePerHour!EC$4,Usage!$D$3:$ABF$3,0)),"")</f>
        <v>3.2089225977218603</v>
      </c>
      <c r="ED111" s="6">
        <f>IFERROR(INDEX(Sales!$D$5:$ABF$18,MATCH(UsagePerHour!$B111,Sales!$C$5:$C$18,0),MATCH(UsagePerHour!ED$4,Sales!$D$3:$ABF$3,0))/ED$2*INDEX(Usage!$D$5:$ABF$11,MATCH(UsagePerHour!$B$100,Usage!$C$5:$C$11,0),MATCH(UsagePerHour!ED$4,Usage!$D$3:$ABF$3,0)),"")</f>
        <v>7.2588456001047073</v>
      </c>
      <c r="EE111" s="6">
        <f>IFERROR(INDEX(Sales!$D$5:$ABF$18,MATCH(UsagePerHour!$B111,Sales!$C$5:$C$18,0),MATCH(UsagePerHour!EE$4,Sales!$D$3:$ABF$3,0))/EE$2*INDEX(Usage!$D$5:$ABF$11,MATCH(UsagePerHour!$B$100,Usage!$C$5:$C$11,0),MATCH(UsagePerHour!EE$4,Usage!$D$3:$ABF$3,0)),"")</f>
        <v>8.9262751180859556</v>
      </c>
      <c r="EF111" s="6">
        <f>IFERROR(INDEX(Sales!$D$5:$ABF$18,MATCH(UsagePerHour!$B111,Sales!$C$5:$C$18,0),MATCH(UsagePerHour!EF$4,Sales!$D$3:$ABF$3,0))/EF$2*INDEX(Usage!$D$5:$ABF$11,MATCH(UsagePerHour!$B$100,Usage!$C$5:$C$11,0),MATCH(UsagePerHour!EF$4,Usage!$D$3:$ABF$3,0)),"")</f>
        <v>8.5896195442255703</v>
      </c>
      <c r="EG111" s="6">
        <f>IFERROR(INDEX(Sales!$D$5:$ABF$18,MATCH(UsagePerHour!$B111,Sales!$C$5:$C$18,0),MATCH(UsagePerHour!EG$4,Sales!$D$3:$ABF$3,0))/EG$2*INDEX(Usage!$D$5:$ABF$11,MATCH(UsagePerHour!$B$100,Usage!$C$5:$C$11,0),MATCH(UsagePerHour!EG$4,Usage!$D$3:$ABF$3,0)),"")</f>
        <v>5.9814953508418274</v>
      </c>
      <c r="EH111" s="6">
        <f>IFERROR(INDEX(Sales!$D$5:$ABF$18,MATCH(UsagePerHour!$B111,Sales!$C$5:$C$18,0),MATCH(UsagePerHour!EH$4,Sales!$D$3:$ABF$3,0))/EH$2*INDEX(Usage!$D$5:$ABF$11,MATCH(UsagePerHour!$B$100,Usage!$C$5:$C$11,0),MATCH(UsagePerHour!EH$4,Usage!$D$3:$ABF$3,0)),"")</f>
        <v>8.2254020280651439</v>
      </c>
      <c r="EI111" s="6">
        <f>IFERROR(INDEX(Sales!$D$5:$ABF$18,MATCH(UsagePerHour!$B111,Sales!$C$5:$C$18,0),MATCH(UsagePerHour!EI$4,Sales!$D$3:$ABF$3,0))/EI$2*INDEX(Usage!$D$5:$ABF$11,MATCH(UsagePerHour!$B$100,Usage!$C$5:$C$11,0),MATCH(UsagePerHour!EI$4,Usage!$D$3:$ABF$3,0)),"")</f>
        <v>9.6058591567116185</v>
      </c>
      <c r="EJ111" s="6">
        <f>IFERROR(INDEX(Sales!$D$5:$ABF$18,MATCH(UsagePerHour!$B111,Sales!$C$5:$C$18,0),MATCH(UsagePerHour!EJ$4,Sales!$D$3:$ABF$3,0))/EJ$2*INDEX(Usage!$D$5:$ABF$11,MATCH(UsagePerHour!$B$100,Usage!$C$5:$C$11,0),MATCH(UsagePerHour!EJ$4,Usage!$D$3:$ABF$3,0)),"")</f>
        <v>11.427883623357864</v>
      </c>
      <c r="EK111" s="6">
        <f>IFERROR(INDEX(Sales!$D$5:$ABF$18,MATCH(UsagePerHour!$B111,Sales!$C$5:$C$18,0),MATCH(UsagePerHour!EK$4,Sales!$D$3:$ABF$3,0))/EK$2*INDEX(Usage!$D$5:$ABF$11,MATCH(UsagePerHour!$B$100,Usage!$C$5:$C$11,0),MATCH(UsagePerHour!EK$4,Usage!$D$3:$ABF$3,0)),"")</f>
        <v>37.383248538593449</v>
      </c>
      <c r="EL111" s="6">
        <f>IFERROR(INDEX(Sales!$D$5:$ABF$18,MATCH(UsagePerHour!$B111,Sales!$C$5:$C$18,0),MATCH(UsagePerHour!EL$4,Sales!$D$3:$ABF$3,0))/EL$2*INDEX(Usage!$D$5:$ABF$11,MATCH(UsagePerHour!$B$100,Usage!$C$5:$C$11,0),MATCH(UsagePerHour!EL$4,Usage!$D$3:$ABF$3,0)),"")</f>
        <v>3.4249285182894584</v>
      </c>
      <c r="EM111" s="6">
        <f>IFERROR(INDEX(Sales!$D$5:$ABF$18,MATCH(UsagePerHour!$B111,Sales!$C$5:$C$18,0),MATCH(UsagePerHour!EM$4,Sales!$D$3:$ABF$3,0))/EM$2*INDEX(Usage!$D$5:$ABF$11,MATCH(UsagePerHour!$B$100,Usage!$C$5:$C$11,0),MATCH(UsagePerHour!EM$4,Usage!$D$3:$ABF$3,0)),"")</f>
        <v>14.775659001682557</v>
      </c>
      <c r="EN111" s="6">
        <f>IFERROR(INDEX(Sales!$D$5:$ABF$18,MATCH(UsagePerHour!$B111,Sales!$C$5:$C$18,0),MATCH(UsagePerHour!EN$4,Sales!$D$3:$ABF$3,0))/EN$2*INDEX(Usage!$D$5:$ABF$11,MATCH(UsagePerHour!$B$100,Usage!$C$5:$C$11,0),MATCH(UsagePerHour!EN$4,Usage!$D$3:$ABF$3,0)),"")</f>
        <v>5.3618943413765061</v>
      </c>
      <c r="EO111" s="6">
        <f>IFERROR(INDEX(Sales!$D$5:$ABF$18,MATCH(UsagePerHour!$B111,Sales!$C$5:$C$18,0),MATCH(UsagePerHour!EO$4,Sales!$D$3:$ABF$3,0))/EO$2*INDEX(Usage!$D$5:$ABF$11,MATCH(UsagePerHour!$B$100,Usage!$C$5:$C$11,0),MATCH(UsagePerHour!EO$4,Usage!$D$3:$ABF$3,0)),"")</f>
        <v>9.3740403563053381</v>
      </c>
      <c r="EP111" s="6">
        <f>IFERROR(INDEX(Sales!$D$5:$ABF$18,MATCH(UsagePerHour!$B111,Sales!$C$5:$C$18,0),MATCH(UsagePerHour!EP$4,Sales!$D$3:$ABF$3,0))/EP$2*INDEX(Usage!$D$5:$ABF$11,MATCH(UsagePerHour!$B$100,Usage!$C$5:$C$11,0),MATCH(UsagePerHour!EP$4,Usage!$D$3:$ABF$3,0)),"")</f>
        <v>4.8356394089802803</v>
      </c>
      <c r="EQ111" s="6">
        <f>IFERROR(INDEX(Sales!$D$5:$ABF$18,MATCH(UsagePerHour!$B111,Sales!$C$5:$C$18,0),MATCH(UsagePerHour!EQ$4,Sales!$D$3:$ABF$3,0))/EQ$2*INDEX(Usage!$D$5:$ABF$11,MATCH(UsagePerHour!$B$100,Usage!$C$5:$C$11,0),MATCH(UsagePerHour!EQ$4,Usage!$D$3:$ABF$3,0)),"")</f>
        <v>11.100340136054422</v>
      </c>
      <c r="ER111" s="6">
        <f>IFERROR(INDEX(Sales!$D$5:$ABF$18,MATCH(UsagePerHour!$B111,Sales!$C$5:$C$18,0),MATCH(UsagePerHour!ER$4,Sales!$D$3:$ABF$3,0))/ER$2*INDEX(Usage!$D$5:$ABF$11,MATCH(UsagePerHour!$B$100,Usage!$C$5:$C$11,0),MATCH(UsagePerHour!ER$4,Usage!$D$3:$ABF$3,0)),"")</f>
        <v>29.560486209987872</v>
      </c>
      <c r="ES111" s="6">
        <f>IFERROR(INDEX(Sales!$D$5:$ABF$18,MATCH(UsagePerHour!$B111,Sales!$C$5:$C$18,0),MATCH(UsagePerHour!ES$4,Sales!$D$3:$ABF$3,0))/ES$2*INDEX(Usage!$D$5:$ABF$11,MATCH(UsagePerHour!$B$100,Usage!$C$5:$C$11,0),MATCH(UsagePerHour!ES$4,Usage!$D$3:$ABF$3,0)),"")</f>
        <v>9.738272504706396</v>
      </c>
      <c r="ET111" s="6">
        <f>IFERROR(INDEX(Sales!$D$5:$ABF$18,MATCH(UsagePerHour!$B111,Sales!$C$5:$C$18,0),MATCH(UsagePerHour!ET$4,Sales!$D$3:$ABF$3,0))/ET$2*INDEX(Usage!$D$5:$ABF$11,MATCH(UsagePerHour!$B$100,Usage!$C$5:$C$11,0),MATCH(UsagePerHour!ET$4,Usage!$D$3:$ABF$3,0)),"")</f>
        <v>7.543908918981403</v>
      </c>
      <c r="EU111" s="6">
        <f>IFERROR(INDEX(Sales!$D$5:$ABF$18,MATCH(UsagePerHour!$B111,Sales!$C$5:$C$18,0),MATCH(UsagePerHour!EU$4,Sales!$D$3:$ABF$3,0))/EU$2*INDEX(Usage!$D$5:$ABF$11,MATCH(UsagePerHour!$B$100,Usage!$C$5:$C$11,0),MATCH(UsagePerHour!EU$4,Usage!$D$3:$ABF$3,0)),"")</f>
        <v>13.284946678256501</v>
      </c>
      <c r="EV111" s="6">
        <f>IFERROR(INDEX(Sales!$D$5:$ABF$18,MATCH(UsagePerHour!$B111,Sales!$C$5:$C$18,0),MATCH(UsagePerHour!EV$4,Sales!$D$3:$ABF$3,0))/EV$2*INDEX(Usage!$D$5:$ABF$11,MATCH(UsagePerHour!$B$100,Usage!$C$5:$C$11,0),MATCH(UsagePerHour!EV$4,Usage!$D$3:$ABF$3,0)),"")</f>
        <v>4.9183114335949014</v>
      </c>
      <c r="EW111" s="6">
        <f>IFERROR(INDEX(Sales!$D$5:$ABF$18,MATCH(UsagePerHour!$B111,Sales!$C$5:$C$18,0),MATCH(UsagePerHour!EW$4,Sales!$D$3:$ABF$3,0))/EW$2*INDEX(Usage!$D$5:$ABF$11,MATCH(UsagePerHour!$B$100,Usage!$C$5:$C$11,0),MATCH(UsagePerHour!EW$4,Usage!$D$3:$ABF$3,0)),"")</f>
        <v>6.6035174726944357</v>
      </c>
      <c r="EX111" s="6">
        <f>IFERROR(INDEX(Sales!$D$5:$ABF$18,MATCH(UsagePerHour!$B111,Sales!$C$5:$C$18,0),MATCH(UsagePerHour!EX$4,Sales!$D$3:$ABF$3,0))/EX$2*INDEX(Usage!$D$5:$ABF$11,MATCH(UsagePerHour!$B$100,Usage!$C$5:$C$11,0),MATCH(UsagePerHour!EX$4,Usage!$D$3:$ABF$3,0)),"")</f>
        <v>11.807986271442257</v>
      </c>
      <c r="EY111" s="6">
        <f>IFERROR(INDEX(Sales!$D$5:$ABF$18,MATCH(UsagePerHour!$B111,Sales!$C$5:$C$18,0),MATCH(UsagePerHour!EY$4,Sales!$D$3:$ABF$3,0))/EY$2*INDEX(Usage!$D$5:$ABF$11,MATCH(UsagePerHour!$B$100,Usage!$C$5:$C$11,0),MATCH(UsagePerHour!EY$4,Usage!$D$3:$ABF$3,0)),"")</f>
        <v>23.925713685663279</v>
      </c>
      <c r="EZ111" s="6">
        <f>IFERROR(INDEX(Sales!$D$5:$ABF$18,MATCH(UsagePerHour!$B111,Sales!$C$5:$C$18,0),MATCH(UsagePerHour!EZ$4,Sales!$D$3:$ABF$3,0))/EZ$2*INDEX(Usage!$D$5:$ABF$11,MATCH(UsagePerHour!$B$100,Usage!$C$5:$C$11,0),MATCH(UsagePerHour!EZ$4,Usage!$D$3:$ABF$3,0)),"")</f>
        <v>7.3552504998285109</v>
      </c>
      <c r="FA111" s="6">
        <f>IFERROR(INDEX(Sales!$D$5:$ABF$18,MATCH(UsagePerHour!$B111,Sales!$C$5:$C$18,0),MATCH(UsagePerHour!FA$4,Sales!$D$3:$ABF$3,0))/FA$2*INDEX(Usage!$D$5:$ABF$11,MATCH(UsagePerHour!$B$100,Usage!$C$5:$C$11,0),MATCH(UsagePerHour!FA$4,Usage!$D$3:$ABF$3,0)),"")</f>
        <v>8.0514614897552939</v>
      </c>
      <c r="FB111" s="6">
        <f>IFERROR(INDEX(Sales!$D$5:$ABF$18,MATCH(UsagePerHour!$B111,Sales!$C$5:$C$18,0),MATCH(UsagePerHour!FB$4,Sales!$D$3:$ABF$3,0))/FB$2*INDEX(Usage!$D$5:$ABF$11,MATCH(UsagePerHour!$B$100,Usage!$C$5:$C$11,0),MATCH(UsagePerHour!FB$4,Usage!$D$3:$ABF$3,0)),"")</f>
        <v>6.2494867631729099</v>
      </c>
      <c r="FC111" s="6">
        <f>IFERROR(INDEX(Sales!$D$5:$ABF$18,MATCH(UsagePerHour!$B111,Sales!$C$5:$C$18,0),MATCH(UsagePerHour!FC$4,Sales!$D$3:$ABF$3,0))/FC$2*INDEX(Usage!$D$5:$ABF$11,MATCH(UsagePerHour!$B$100,Usage!$C$5:$C$11,0),MATCH(UsagePerHour!FC$4,Usage!$D$3:$ABF$3,0)),"")</f>
        <v>6.459680772220314</v>
      </c>
      <c r="FD111" s="6">
        <f>IFERROR(INDEX(Sales!$D$5:$ABF$18,MATCH(UsagePerHour!$B111,Sales!$C$5:$C$18,0),MATCH(UsagePerHour!FD$4,Sales!$D$3:$ABF$3,0))/FD$2*INDEX(Usage!$D$5:$ABF$11,MATCH(UsagePerHour!$B$100,Usage!$C$5:$C$11,0),MATCH(UsagePerHour!FD$4,Usage!$D$3:$ABF$3,0)),"")</f>
        <v>2.8303872505852787</v>
      </c>
      <c r="FE111" s="6">
        <f>IFERROR(INDEX(Sales!$D$5:$ABF$18,MATCH(UsagePerHour!$B111,Sales!$C$5:$C$18,0),MATCH(UsagePerHour!FE$4,Sales!$D$3:$ABF$3,0))/FE$2*INDEX(Usage!$D$5:$ABF$11,MATCH(UsagePerHour!$B$100,Usage!$C$5:$C$11,0),MATCH(UsagePerHour!FE$4,Usage!$D$3:$ABF$3,0)),"")</f>
        <v>5.4438833686268122</v>
      </c>
      <c r="FF111" s="6">
        <f>IFERROR(INDEX(Sales!$D$5:$ABF$18,MATCH(UsagePerHour!$B111,Sales!$C$5:$C$18,0),MATCH(UsagePerHour!FF$4,Sales!$D$3:$ABF$3,0))/FF$2*INDEX(Usage!$D$5:$ABF$11,MATCH(UsagePerHour!$B$100,Usage!$C$5:$C$11,0),MATCH(UsagePerHour!FF$4,Usage!$D$3:$ABF$3,0)),"")</f>
        <v>35.329825830565696</v>
      </c>
      <c r="FG111" s="6">
        <f>IFERROR(INDEX(Sales!$D$5:$ABF$18,MATCH(UsagePerHour!$B111,Sales!$C$5:$C$18,0),MATCH(UsagePerHour!FG$4,Sales!$D$3:$ABF$3,0))/FG$2*INDEX(Usage!$D$5:$ABF$11,MATCH(UsagePerHour!$B$100,Usage!$C$5:$C$11,0),MATCH(UsagePerHour!FG$4,Usage!$D$3:$ABF$3,0)),"")</f>
        <v>10.380211534107449</v>
      </c>
      <c r="FH111" s="6">
        <f>IFERROR(INDEX(Sales!$D$5:$ABF$18,MATCH(UsagePerHour!$B111,Sales!$C$5:$C$18,0),MATCH(UsagePerHour!FH$4,Sales!$D$3:$ABF$3,0))/FH$2*INDEX(Usage!$D$5:$ABF$11,MATCH(UsagePerHour!$B$100,Usage!$C$5:$C$11,0),MATCH(UsagePerHour!FH$4,Usage!$D$3:$ABF$3,0)),"")</f>
        <v>4.2542966775423929</v>
      </c>
      <c r="FI111" s="6">
        <f>IFERROR(INDEX(Sales!$D$5:$ABF$18,MATCH(UsagePerHour!$B111,Sales!$C$5:$C$18,0),MATCH(UsagePerHour!FI$4,Sales!$D$3:$ABF$3,0))/FI$2*INDEX(Usage!$D$5:$ABF$11,MATCH(UsagePerHour!$B$100,Usage!$C$5:$C$11,0),MATCH(UsagePerHour!FI$4,Usage!$D$3:$ABF$3,0)),"")</f>
        <v>16.798944246415065</v>
      </c>
      <c r="FJ111" s="6">
        <f>IFERROR(INDEX(Sales!$D$5:$ABF$18,MATCH(UsagePerHour!$B111,Sales!$C$5:$C$18,0),MATCH(UsagePerHour!FJ$4,Sales!$D$3:$ABF$3,0))/FJ$2*INDEX(Usage!$D$5:$ABF$11,MATCH(UsagePerHour!$B$100,Usage!$C$5:$C$11,0),MATCH(UsagePerHour!FJ$4,Usage!$D$3:$ABF$3,0)),"")</f>
        <v>9.0288060432927342</v>
      </c>
      <c r="FK111" s="6">
        <f>IFERROR(INDEX(Sales!$D$5:$ABF$18,MATCH(UsagePerHour!$B111,Sales!$C$5:$C$18,0),MATCH(UsagePerHour!FK$4,Sales!$D$3:$ABF$3,0))/FK$2*INDEX(Usage!$D$5:$ABF$11,MATCH(UsagePerHour!$B$100,Usage!$C$5:$C$11,0),MATCH(UsagePerHour!FK$4,Usage!$D$3:$ABF$3,0)),"")</f>
        <v>5.6842864322706115</v>
      </c>
      <c r="FL111" s="6">
        <f>IFERROR(INDEX(Sales!$D$5:$ABF$18,MATCH(UsagePerHour!$B111,Sales!$C$5:$C$18,0),MATCH(UsagePerHour!FL$4,Sales!$D$3:$ABF$3,0))/FL$2*INDEX(Usage!$D$5:$ABF$11,MATCH(UsagePerHour!$B$100,Usage!$C$5:$C$11,0),MATCH(UsagePerHour!FL$4,Usage!$D$3:$ABF$3,0)),"")</f>
        <v>15.759488932095113</v>
      </c>
      <c r="FM111" s="6">
        <f>IFERROR(INDEX(Sales!$D$5:$ABF$18,MATCH(UsagePerHour!$B111,Sales!$C$5:$C$18,0),MATCH(UsagePerHour!FM$4,Sales!$D$3:$ABF$3,0))/FM$2*INDEX(Usage!$D$5:$ABF$11,MATCH(UsagePerHour!$B$100,Usage!$C$5:$C$11,0),MATCH(UsagePerHour!FM$4,Usage!$D$3:$ABF$3,0)),"")</f>
        <v>14.277172851691359</v>
      </c>
      <c r="FN111" s="6">
        <f>IFERROR(INDEX(Sales!$D$5:$ABF$18,MATCH(UsagePerHour!$B111,Sales!$C$5:$C$18,0),MATCH(UsagePerHour!FN$4,Sales!$D$3:$ABF$3,0))/FN$2*INDEX(Usage!$D$5:$ABF$11,MATCH(UsagePerHour!$B$100,Usage!$C$5:$C$11,0),MATCH(UsagePerHour!FN$4,Usage!$D$3:$ABF$3,0)),"")</f>
        <v>11.983680400234123</v>
      </c>
      <c r="FO111" s="6">
        <f>IFERROR(INDEX(Sales!$D$5:$ABF$18,MATCH(UsagePerHour!$B111,Sales!$C$5:$C$18,0),MATCH(UsagePerHour!FO$4,Sales!$D$3:$ABF$3,0))/FO$2*INDEX(Usage!$D$5:$ABF$11,MATCH(UsagePerHour!$B$100,Usage!$C$5:$C$11,0),MATCH(UsagePerHour!FO$4,Usage!$D$3:$ABF$3,0)),"")</f>
        <v>6.7499495696611076</v>
      </c>
      <c r="FP111" s="6">
        <f>IFERROR(INDEX(Sales!$D$5:$ABF$18,MATCH(UsagePerHour!$B111,Sales!$C$5:$C$18,0),MATCH(UsagePerHour!FP$4,Sales!$D$3:$ABF$3,0))/FP$2*INDEX(Usage!$D$5:$ABF$11,MATCH(UsagePerHour!$B$100,Usage!$C$5:$C$11,0),MATCH(UsagePerHour!FP$4,Usage!$D$3:$ABF$3,0)),"")</f>
        <v>17.763347043464822</v>
      </c>
      <c r="FQ111" s="6">
        <f>IFERROR(INDEX(Sales!$D$5:$ABF$18,MATCH(UsagePerHour!$B111,Sales!$C$5:$C$18,0),MATCH(UsagePerHour!FQ$4,Sales!$D$3:$ABF$3,0))/FQ$2*INDEX(Usage!$D$5:$ABF$11,MATCH(UsagePerHour!$B$100,Usage!$C$5:$C$11,0),MATCH(UsagePerHour!FQ$4,Usage!$D$3:$ABF$3,0)),"")</f>
        <v>20.113782721982961</v>
      </c>
      <c r="FR111" s="6">
        <f>IFERROR(INDEX(Sales!$D$5:$ABF$18,MATCH(UsagePerHour!$B111,Sales!$C$5:$C$18,0),MATCH(UsagePerHour!FR$4,Sales!$D$3:$ABF$3,0))/FR$2*INDEX(Usage!$D$5:$ABF$11,MATCH(UsagePerHour!$B$100,Usage!$C$5:$C$11,0),MATCH(UsagePerHour!FR$4,Usage!$D$3:$ABF$3,0)),"")</f>
        <v>10.158642279090113</v>
      </c>
      <c r="FS111" s="6">
        <f>IFERROR(INDEX(Sales!$D$5:$ABF$18,MATCH(UsagePerHour!$B111,Sales!$C$5:$C$18,0),MATCH(UsagePerHour!FS$4,Sales!$D$3:$ABF$3,0))/FS$2*INDEX(Usage!$D$5:$ABF$11,MATCH(UsagePerHour!$B$100,Usage!$C$5:$C$11,0),MATCH(UsagePerHour!FS$4,Usage!$D$3:$ABF$3,0)),"")</f>
        <v>8.8445062132112486</v>
      </c>
      <c r="FT111" s="6">
        <f>IFERROR(INDEX(Sales!$D$5:$ABF$18,MATCH(UsagePerHour!$B111,Sales!$C$5:$C$18,0),MATCH(UsagePerHour!FT$4,Sales!$D$3:$ABF$3,0))/FT$2*INDEX(Usage!$D$5:$ABF$11,MATCH(UsagePerHour!$B$100,Usage!$C$5:$C$11,0),MATCH(UsagePerHour!FT$4,Usage!$D$3:$ABF$3,0)),"")</f>
        <v>23.251123827371192</v>
      </c>
      <c r="FU111" s="6">
        <f>IFERROR(INDEX(Sales!$D$5:$ABF$18,MATCH(UsagePerHour!$B111,Sales!$C$5:$C$18,0),MATCH(UsagePerHour!FU$4,Sales!$D$3:$ABF$3,0))/FU$2*INDEX(Usage!$D$5:$ABF$11,MATCH(UsagePerHour!$B$100,Usage!$C$5:$C$11,0),MATCH(UsagePerHour!FU$4,Usage!$D$3:$ABF$3,0)),"")</f>
        <v>13.92890077462191</v>
      </c>
      <c r="FV111" s="6">
        <f>IFERROR(INDEX(Sales!$D$5:$ABF$18,MATCH(UsagePerHour!$B111,Sales!$C$5:$C$18,0),MATCH(UsagePerHour!FV$4,Sales!$D$3:$ABF$3,0))/FV$2*INDEX(Usage!$D$5:$ABF$11,MATCH(UsagePerHour!$B$100,Usage!$C$5:$C$11,0),MATCH(UsagePerHour!FV$4,Usage!$D$3:$ABF$3,0)),"")</f>
        <v>7.8342542488232745</v>
      </c>
      <c r="FW111" s="6">
        <f>IFERROR(INDEX(Sales!$D$5:$ABF$18,MATCH(UsagePerHour!$B111,Sales!$C$5:$C$18,0),MATCH(UsagePerHour!FW$4,Sales!$D$3:$ABF$3,0))/FW$2*INDEX(Usage!$D$5:$ABF$11,MATCH(UsagePerHour!$B$100,Usage!$C$5:$C$11,0),MATCH(UsagePerHour!FW$4,Usage!$D$3:$ABF$3,0)),"")</f>
        <v>12.243600396962949</v>
      </c>
      <c r="FX111" s="6">
        <f>IFERROR(INDEX(Sales!$D$5:$ABF$18,MATCH(UsagePerHour!$B111,Sales!$C$5:$C$18,0),MATCH(UsagePerHour!FX$4,Sales!$D$3:$ABF$3,0))/FX$2*INDEX(Usage!$D$5:$ABF$11,MATCH(UsagePerHour!$B$100,Usage!$C$5:$C$11,0),MATCH(UsagePerHour!FX$4,Usage!$D$3:$ABF$3,0)),"")</f>
        <v>10.455913259877418</v>
      </c>
      <c r="FY111" s="6">
        <f>IFERROR(INDEX(Sales!$D$5:$ABF$18,MATCH(UsagePerHour!$B111,Sales!$C$5:$C$18,0),MATCH(UsagePerHour!FY$4,Sales!$D$3:$ABF$3,0))/FY$2*INDEX(Usage!$D$5:$ABF$11,MATCH(UsagePerHour!$B$100,Usage!$C$5:$C$11,0),MATCH(UsagePerHour!FY$4,Usage!$D$3:$ABF$3,0)),"")</f>
        <v>10.313574011983951</v>
      </c>
      <c r="FZ111" s="6">
        <f>IFERROR(INDEX(Sales!$D$5:$ABF$18,MATCH(UsagePerHour!$B111,Sales!$C$5:$C$18,0),MATCH(UsagePerHour!FZ$4,Sales!$D$3:$ABF$3,0))/FZ$2*INDEX(Usage!$D$5:$ABF$11,MATCH(UsagePerHour!$B$100,Usage!$C$5:$C$11,0),MATCH(UsagePerHour!FZ$4,Usage!$D$3:$ABF$3,0)),"")</f>
        <v>8.5830900522797453</v>
      </c>
      <c r="GA111" s="6">
        <f>IFERROR(INDEX(Sales!$D$5:$ABF$18,MATCH(UsagePerHour!$B111,Sales!$C$5:$C$18,0),MATCH(UsagePerHour!GA$4,Sales!$D$3:$ABF$3,0))/GA$2*INDEX(Usage!$D$5:$ABF$11,MATCH(UsagePerHour!$B$100,Usage!$C$5:$C$11,0),MATCH(UsagePerHour!GA$4,Usage!$D$3:$ABF$3,0)),"")</f>
        <v>55.459679099812462</v>
      </c>
      <c r="GB111" s="6">
        <f>IFERROR(INDEX(Sales!$D$5:$ABF$18,MATCH(UsagePerHour!$B111,Sales!$C$5:$C$18,0),MATCH(UsagePerHour!GB$4,Sales!$D$3:$ABF$3,0))/GB$2*INDEX(Usage!$D$5:$ABF$11,MATCH(UsagePerHour!$B$100,Usage!$C$5:$C$11,0),MATCH(UsagePerHour!GB$4,Usage!$D$3:$ABF$3,0)),"")</f>
        <v>0.33241217627909236</v>
      </c>
      <c r="GC111" s="6">
        <f>IFERROR(INDEX(Sales!$D$5:$ABF$18,MATCH(UsagePerHour!$B111,Sales!$C$5:$C$18,0),MATCH(UsagePerHour!GC$4,Sales!$D$3:$ABF$3,0))/GC$2*INDEX(Usage!$D$5:$ABF$11,MATCH(UsagePerHour!$B$100,Usage!$C$5:$C$11,0),MATCH(UsagePerHour!GC$4,Usage!$D$3:$ABF$3,0)),"")</f>
        <v>15.620726483715387</v>
      </c>
      <c r="GD111" s="6">
        <f>IFERROR(INDEX(Sales!$D$5:$ABF$18,MATCH(UsagePerHour!$B111,Sales!$C$5:$C$18,0),MATCH(UsagePerHour!GD$4,Sales!$D$3:$ABF$3,0))/GD$2*INDEX(Usage!$D$5:$ABF$11,MATCH(UsagePerHour!$B$100,Usage!$C$5:$C$11,0),MATCH(UsagePerHour!GD$4,Usage!$D$3:$ABF$3,0)),"")</f>
        <v>13.460769546761606</v>
      </c>
      <c r="GE111" s="6">
        <f>IFERROR(INDEX(Sales!$D$5:$ABF$18,MATCH(UsagePerHour!$B111,Sales!$C$5:$C$18,0),MATCH(UsagePerHour!GE$4,Sales!$D$3:$ABF$3,0))/GE$2*INDEX(Usage!$D$5:$ABF$11,MATCH(UsagePerHour!$B$100,Usage!$C$5:$C$11,0),MATCH(UsagePerHour!GE$4,Usage!$D$3:$ABF$3,0)),"")</f>
        <v>16.529845007098913</v>
      </c>
      <c r="GF111" s="6">
        <f>IFERROR(INDEX(Sales!$D$5:$ABF$18,MATCH(UsagePerHour!$B111,Sales!$C$5:$C$18,0),MATCH(UsagePerHour!GF$4,Sales!$D$3:$ABF$3,0))/GF$2*INDEX(Usage!$D$5:$ABF$11,MATCH(UsagePerHour!$B$100,Usage!$C$5:$C$11,0),MATCH(UsagePerHour!GF$4,Usage!$D$3:$ABF$3,0)),"")</f>
        <v>5.840072042720875</v>
      </c>
      <c r="GG111" s="6">
        <f>IFERROR(INDEX(Sales!$D$5:$ABF$18,MATCH(UsagePerHour!$B111,Sales!$C$5:$C$18,0),MATCH(UsagePerHour!GG$4,Sales!$D$3:$ABF$3,0))/GG$2*INDEX(Usage!$D$5:$ABF$11,MATCH(UsagePerHour!$B$100,Usage!$C$5:$C$11,0),MATCH(UsagePerHour!GG$4,Usage!$D$3:$ABF$3,0)),"")</f>
        <v>13.768767332887061</v>
      </c>
      <c r="GH111" s="6">
        <f>IFERROR(INDEX(Sales!$D$5:$ABF$18,MATCH(UsagePerHour!$B111,Sales!$C$5:$C$18,0),MATCH(UsagePerHour!GH$4,Sales!$D$3:$ABF$3,0))/GH$2*INDEX(Usage!$D$5:$ABF$11,MATCH(UsagePerHour!$B$100,Usage!$C$5:$C$11,0),MATCH(UsagePerHour!GH$4,Usage!$D$3:$ABF$3,0)),"")</f>
        <v>40.950940725669405</v>
      </c>
      <c r="GI111" s="6">
        <f>IFERROR(INDEX(Sales!$D$5:$ABF$18,MATCH(UsagePerHour!$B111,Sales!$C$5:$C$18,0),MATCH(UsagePerHour!GI$4,Sales!$D$3:$ABF$3,0))/GI$2*INDEX(Usage!$D$5:$ABF$11,MATCH(UsagePerHour!$B$100,Usage!$C$5:$C$11,0),MATCH(UsagePerHour!GI$4,Usage!$D$3:$ABF$3,0)),"")</f>
        <v>7.425279877136969</v>
      </c>
      <c r="GJ111" s="6">
        <f>IFERROR(INDEX(Sales!$D$5:$ABF$18,MATCH(UsagePerHour!$B111,Sales!$C$5:$C$18,0),MATCH(UsagePerHour!GJ$4,Sales!$D$3:$ABF$3,0))/GJ$2*INDEX(Usage!$D$5:$ABF$11,MATCH(UsagePerHour!$B$100,Usage!$C$5:$C$11,0),MATCH(UsagePerHour!GJ$4,Usage!$D$3:$ABF$3,0)),"")</f>
        <v>11.332997732200264</v>
      </c>
      <c r="GK111" s="6">
        <f>IFERROR(INDEX(Sales!$D$5:$ABF$18,MATCH(UsagePerHour!$B111,Sales!$C$5:$C$18,0),MATCH(UsagePerHour!GK$4,Sales!$D$3:$ABF$3,0))/GK$2*INDEX(Usage!$D$5:$ABF$11,MATCH(UsagePerHour!$B$100,Usage!$C$5:$C$11,0),MATCH(UsagePerHour!GK$4,Usage!$D$3:$ABF$3,0)),"")</f>
        <v>9.6423536637612131</v>
      </c>
      <c r="GL111" s="6">
        <f>IFERROR(INDEX(Sales!$D$5:$ABF$18,MATCH(UsagePerHour!$B111,Sales!$C$5:$C$18,0),MATCH(UsagePerHour!GL$4,Sales!$D$3:$ABF$3,0))/GL$2*INDEX(Usage!$D$5:$ABF$11,MATCH(UsagePerHour!$B$100,Usage!$C$5:$C$11,0),MATCH(UsagePerHour!GL$4,Usage!$D$3:$ABF$3,0)),"")</f>
        <v>14.375164389708043</v>
      </c>
      <c r="GM111" s="6">
        <f>IFERROR(INDEX(Sales!$D$5:$ABF$18,MATCH(UsagePerHour!$B111,Sales!$C$5:$C$18,0),MATCH(UsagePerHour!GM$4,Sales!$D$3:$ABF$3,0))/GM$2*INDEX(Usage!$D$5:$ABF$11,MATCH(UsagePerHour!$B$100,Usage!$C$5:$C$11,0),MATCH(UsagePerHour!GM$4,Usage!$D$3:$ABF$3,0)),"")</f>
        <v>4.1686994703094502</v>
      </c>
      <c r="GN111" s="6">
        <f>IFERROR(INDEX(Sales!$D$5:$ABF$18,MATCH(UsagePerHour!$B111,Sales!$C$5:$C$18,0),MATCH(UsagePerHour!GN$4,Sales!$D$3:$ABF$3,0))/GN$2*INDEX(Usage!$D$5:$ABF$11,MATCH(UsagePerHour!$B$100,Usage!$C$5:$C$11,0),MATCH(UsagePerHour!GN$4,Usage!$D$3:$ABF$3,0)),"")</f>
        <v>16.571898847822833</v>
      </c>
      <c r="GO111" s="6">
        <f>IFERROR(INDEX(Sales!$D$5:$ABF$18,MATCH(UsagePerHour!$B111,Sales!$C$5:$C$18,0),MATCH(UsagePerHour!GO$4,Sales!$D$3:$ABF$3,0))/GO$2*INDEX(Usage!$D$5:$ABF$11,MATCH(UsagePerHour!$B$100,Usage!$C$5:$C$11,0),MATCH(UsagePerHour!GO$4,Usage!$D$3:$ABF$3,0)),"")</f>
        <v>44.651110933743055</v>
      </c>
      <c r="GP111" s="6">
        <f>IFERROR(INDEX(Sales!$D$5:$ABF$18,MATCH(UsagePerHour!$B111,Sales!$C$5:$C$18,0),MATCH(UsagePerHour!GP$4,Sales!$D$3:$ABF$3,0))/GP$2*INDEX(Usage!$D$5:$ABF$11,MATCH(UsagePerHour!$B$100,Usage!$C$5:$C$11,0),MATCH(UsagePerHour!GP$4,Usage!$D$3:$ABF$3,0)),"")</f>
        <v>5.689805116003412</v>
      </c>
      <c r="GQ111" s="6">
        <f>IFERROR(INDEX(Sales!$D$5:$ABF$18,MATCH(UsagePerHour!$B111,Sales!$C$5:$C$18,0),MATCH(UsagePerHour!GQ$4,Sales!$D$3:$ABF$3,0))/GQ$2*INDEX(Usage!$D$5:$ABF$11,MATCH(UsagePerHour!$B$100,Usage!$C$5:$C$11,0),MATCH(UsagePerHour!GQ$4,Usage!$D$3:$ABF$3,0)),"")</f>
        <v>21.593967381773542</v>
      </c>
      <c r="GR111" s="6">
        <f>IFERROR(INDEX(Sales!$D$5:$ABF$18,MATCH(UsagePerHour!$B111,Sales!$C$5:$C$18,0),MATCH(UsagePerHour!GR$4,Sales!$D$3:$ABF$3,0))/GR$2*INDEX(Usage!$D$5:$ABF$11,MATCH(UsagePerHour!$B$100,Usage!$C$5:$C$11,0),MATCH(UsagePerHour!GR$4,Usage!$D$3:$ABF$3,0)),"")</f>
        <v>6.4685181997963168</v>
      </c>
      <c r="GS111" s="6">
        <f>IFERROR(INDEX(Sales!$D$5:$ABF$18,MATCH(UsagePerHour!$B111,Sales!$C$5:$C$18,0),MATCH(UsagePerHour!GS$4,Sales!$D$3:$ABF$3,0))/GS$2*INDEX(Usage!$D$5:$ABF$11,MATCH(UsagePerHour!$B$100,Usage!$C$5:$C$11,0),MATCH(UsagePerHour!GS$4,Usage!$D$3:$ABF$3,0)),"")</f>
        <v>17.027152032208591</v>
      </c>
      <c r="GT111" s="6">
        <f>IFERROR(INDEX(Sales!$D$5:$ABF$18,MATCH(UsagePerHour!$B111,Sales!$C$5:$C$18,0),MATCH(UsagePerHour!GT$4,Sales!$D$3:$ABF$3,0))/GT$2*INDEX(Usage!$D$5:$ABF$11,MATCH(UsagePerHour!$B$100,Usage!$C$5:$C$11,0),MATCH(UsagePerHour!GT$4,Usage!$D$3:$ABF$3,0)),"")</f>
        <v>10.253677995405129</v>
      </c>
      <c r="GU111" s="6">
        <f>IFERROR(INDEX(Sales!$D$5:$ABF$18,MATCH(UsagePerHour!$B111,Sales!$C$5:$C$18,0),MATCH(UsagePerHour!GU$4,Sales!$D$3:$ABF$3,0))/GU$2*INDEX(Usage!$D$5:$ABF$11,MATCH(UsagePerHour!$B$100,Usage!$C$5:$C$11,0),MATCH(UsagePerHour!GU$4,Usage!$D$3:$ABF$3,0)),"")</f>
        <v>5.0739165216949633</v>
      </c>
      <c r="GV111" s="6">
        <f>IFERROR(INDEX(Sales!$D$5:$ABF$18,MATCH(UsagePerHour!$B111,Sales!$C$5:$C$18,0),MATCH(UsagePerHour!GV$4,Sales!$D$3:$ABF$3,0))/GV$2*INDEX(Usage!$D$5:$ABF$11,MATCH(UsagePerHour!$B$100,Usage!$C$5:$C$11,0),MATCH(UsagePerHour!GV$4,Usage!$D$3:$ABF$3,0)),"")</f>
        <v>52.103041973042281</v>
      </c>
      <c r="GW111" s="6">
        <f>IFERROR(INDEX(Sales!$D$5:$ABF$18,MATCH(UsagePerHour!$B111,Sales!$C$5:$C$18,0),MATCH(UsagePerHour!GW$4,Sales!$D$3:$ABF$3,0))/GW$2*INDEX(Usage!$D$5:$ABF$11,MATCH(UsagePerHour!$B$100,Usage!$C$5:$C$11,0),MATCH(UsagePerHour!GW$4,Usage!$D$3:$ABF$3,0)),"")</f>
        <v>8.5102172245759817</v>
      </c>
      <c r="GX111" s="6">
        <f>IFERROR(INDEX(Sales!$D$5:$ABF$18,MATCH(UsagePerHour!$B111,Sales!$C$5:$C$18,0),MATCH(UsagePerHour!GX$4,Sales!$D$3:$ABF$3,0))/GX$2*INDEX(Usage!$D$5:$ABF$11,MATCH(UsagePerHour!$B$100,Usage!$C$5:$C$11,0),MATCH(UsagePerHour!GX$4,Usage!$D$3:$ABF$3,0)),"")</f>
        <v>2.6612416072432872</v>
      </c>
      <c r="GY111" s="6">
        <f>IFERROR(INDEX(Sales!$D$5:$ABF$18,MATCH(UsagePerHour!$B111,Sales!$C$5:$C$18,0),MATCH(UsagePerHour!GY$4,Sales!$D$3:$ABF$3,0))/GY$2*INDEX(Usage!$D$5:$ABF$11,MATCH(UsagePerHour!$B$100,Usage!$C$5:$C$11,0),MATCH(UsagePerHour!GY$4,Usage!$D$3:$ABF$3,0)),"")</f>
        <v>4.7583426288555941</v>
      </c>
      <c r="GZ111" s="6">
        <f>IFERROR(INDEX(Sales!$D$5:$ABF$18,MATCH(UsagePerHour!$B111,Sales!$C$5:$C$18,0),MATCH(UsagePerHour!GZ$4,Sales!$D$3:$ABF$3,0))/GZ$2*INDEX(Usage!$D$5:$ABF$11,MATCH(UsagePerHour!$B$100,Usage!$C$5:$C$11,0),MATCH(UsagePerHour!GZ$4,Usage!$D$3:$ABF$3,0)),"")</f>
        <v>1.9559281437125751</v>
      </c>
      <c r="HA111" s="6">
        <f>IFERROR(INDEX(Sales!$D$5:$ABF$18,MATCH(UsagePerHour!$B111,Sales!$C$5:$C$18,0),MATCH(UsagePerHour!HA$4,Sales!$D$3:$ABF$3,0))/HA$2*INDEX(Usage!$D$5:$ABF$11,MATCH(UsagePerHour!$B$100,Usage!$C$5:$C$11,0),MATCH(UsagePerHour!HA$4,Usage!$D$3:$ABF$3,0)),"")</f>
        <v>5.8636906206026493</v>
      </c>
      <c r="HB111" s="6">
        <f>IFERROR(INDEX(Sales!$D$5:$ABF$18,MATCH(UsagePerHour!$B111,Sales!$C$5:$C$18,0),MATCH(UsagePerHour!HB$4,Sales!$D$3:$ABF$3,0))/HB$2*INDEX(Usage!$D$5:$ABF$11,MATCH(UsagePerHour!$B$100,Usage!$C$5:$C$11,0),MATCH(UsagePerHour!HB$4,Usage!$D$3:$ABF$3,0)),"")</f>
        <v>7.7341466609284657</v>
      </c>
      <c r="HC111" s="6">
        <f>IFERROR(INDEX(Sales!$D$5:$ABF$18,MATCH(UsagePerHour!$B111,Sales!$C$5:$C$18,0),MATCH(UsagePerHour!HC$4,Sales!$D$3:$ABF$3,0))/HC$2*INDEX(Usage!$D$5:$ABF$11,MATCH(UsagePerHour!$B$100,Usage!$C$5:$C$11,0),MATCH(UsagePerHour!HC$4,Usage!$D$3:$ABF$3,0)),"")</f>
        <v>51.083912334019935</v>
      </c>
      <c r="HD111" s="6">
        <f>IFERROR(INDEX(Sales!$D$5:$ABF$18,MATCH(UsagePerHour!$B111,Sales!$C$5:$C$18,0),MATCH(UsagePerHour!HD$4,Sales!$D$3:$ABF$3,0))/HD$2*INDEX(Usage!$D$5:$ABF$11,MATCH(UsagePerHour!$B$100,Usage!$C$5:$C$11,0),MATCH(UsagePerHour!HD$4,Usage!$D$3:$ABF$3,0)),"")</f>
        <v>5.3430268327386106</v>
      </c>
      <c r="HE111" s="6">
        <f>IFERROR(INDEX(Sales!$D$5:$ABF$18,MATCH(UsagePerHour!$B111,Sales!$C$5:$C$18,0),MATCH(UsagePerHour!HE$4,Sales!$D$3:$ABF$3,0))/HE$2*INDEX(Usage!$D$5:$ABF$11,MATCH(UsagePerHour!$B$100,Usage!$C$5:$C$11,0),MATCH(UsagePerHour!HE$4,Usage!$D$3:$ABF$3,0)),"")</f>
        <v>5.7669873134129324</v>
      </c>
      <c r="HF111" s="6">
        <f>IFERROR(INDEX(Sales!$D$5:$ABF$18,MATCH(UsagePerHour!$B111,Sales!$C$5:$C$18,0),MATCH(UsagePerHour!HF$4,Sales!$D$3:$ABF$3,0))/HF$2*INDEX(Usage!$D$5:$ABF$11,MATCH(UsagePerHour!$B$100,Usage!$C$5:$C$11,0),MATCH(UsagePerHour!HF$4,Usage!$D$3:$ABF$3,0)),"")</f>
        <v>8.5679180281815093</v>
      </c>
      <c r="HG111" s="6">
        <f>IFERROR(INDEX(Sales!$D$5:$ABF$18,MATCH(UsagePerHour!$B111,Sales!$C$5:$C$18,0),MATCH(UsagePerHour!HG$4,Sales!$D$3:$ABF$3,0))/HG$2*INDEX(Usage!$D$5:$ABF$11,MATCH(UsagePerHour!$B$100,Usage!$C$5:$C$11,0),MATCH(UsagePerHour!HG$4,Usage!$D$3:$ABF$3,0)),"")</f>
        <v>13.97717363989824</v>
      </c>
      <c r="HH111" s="6">
        <f>IFERROR(INDEX(Sales!$D$5:$ABF$18,MATCH(UsagePerHour!$B111,Sales!$C$5:$C$18,0),MATCH(UsagePerHour!HH$4,Sales!$D$3:$ABF$3,0))/HH$2*INDEX(Usage!$D$5:$ABF$11,MATCH(UsagePerHour!$B$100,Usage!$C$5:$C$11,0),MATCH(UsagePerHour!HH$4,Usage!$D$3:$ABF$3,0)),"")</f>
        <v>8.1611523448817156</v>
      </c>
      <c r="HI111" s="6">
        <f>IFERROR(INDEX(Sales!$D$5:$ABF$18,MATCH(UsagePerHour!$B111,Sales!$C$5:$C$18,0),MATCH(UsagePerHour!HI$4,Sales!$D$3:$ABF$3,0))/HI$2*INDEX(Usage!$D$5:$ABF$11,MATCH(UsagePerHour!$B$100,Usage!$C$5:$C$11,0),MATCH(UsagePerHour!HI$4,Usage!$D$3:$ABF$3,0)),"")</f>
        <v>4.9965813490294009</v>
      </c>
      <c r="HJ111" s="6">
        <f>IFERROR(INDEX(Sales!$D$5:$ABF$18,MATCH(UsagePerHour!$B111,Sales!$C$5:$C$18,0),MATCH(UsagePerHour!HJ$4,Sales!$D$3:$ABF$3,0))/HJ$2*INDEX(Usage!$D$5:$ABF$11,MATCH(UsagePerHour!$B$100,Usage!$C$5:$C$11,0),MATCH(UsagePerHour!HJ$4,Usage!$D$3:$ABF$3,0)),"")</f>
        <v>63.786135645296788</v>
      </c>
      <c r="HK111" s="6">
        <f>IFERROR(INDEX(Sales!$D$5:$ABF$18,MATCH(UsagePerHour!$B111,Sales!$C$5:$C$18,0),MATCH(UsagePerHour!HK$4,Sales!$D$3:$ABF$3,0))/HK$2*INDEX(Usage!$D$5:$ABF$11,MATCH(UsagePerHour!$B$100,Usage!$C$5:$C$11,0),MATCH(UsagePerHour!HK$4,Usage!$D$3:$ABF$3,0)),"")</f>
        <v>6.2760052884051403</v>
      </c>
      <c r="HL111" s="6">
        <f>IFERROR(INDEX(Sales!$D$5:$ABF$18,MATCH(UsagePerHour!$B111,Sales!$C$5:$C$18,0),MATCH(UsagePerHour!HL$4,Sales!$D$3:$ABF$3,0))/HL$2*INDEX(Usage!$D$5:$ABF$11,MATCH(UsagePerHour!$B$100,Usage!$C$5:$C$11,0),MATCH(UsagePerHour!HL$4,Usage!$D$3:$ABF$3,0)),"")</f>
        <v>11.504719969589457</v>
      </c>
      <c r="HM111" s="6">
        <f>IFERROR(INDEX(Sales!$D$5:$ABF$18,MATCH(UsagePerHour!$B111,Sales!$C$5:$C$18,0),MATCH(UsagePerHour!HM$4,Sales!$D$3:$ABF$3,0))/HM$2*INDEX(Usage!$D$5:$ABF$11,MATCH(UsagePerHour!$B$100,Usage!$C$5:$C$11,0),MATCH(UsagePerHour!HM$4,Usage!$D$3:$ABF$3,0)),"")</f>
        <v>9.3525159699652587</v>
      </c>
      <c r="HN111" s="6">
        <f>IFERROR(INDEX(Sales!$D$5:$ABF$18,MATCH(UsagePerHour!$B111,Sales!$C$5:$C$18,0),MATCH(UsagePerHour!HN$4,Sales!$D$3:$ABF$3,0))/HN$2*INDEX(Usage!$D$5:$ABF$11,MATCH(UsagePerHour!$B$100,Usage!$C$5:$C$11,0),MATCH(UsagePerHour!HN$4,Usage!$D$3:$ABF$3,0)),"")</f>
        <v>8.225807741842587</v>
      </c>
      <c r="HO111" s="6">
        <f>IFERROR(INDEX(Sales!$D$5:$ABF$18,MATCH(UsagePerHour!$B111,Sales!$C$5:$C$18,0),MATCH(UsagePerHour!HO$4,Sales!$D$3:$ABF$3,0))/HO$2*INDEX(Usage!$D$5:$ABF$11,MATCH(UsagePerHour!$B$100,Usage!$C$5:$C$11,0),MATCH(UsagePerHour!HO$4,Usage!$D$3:$ABF$3,0)),"")</f>
        <v>6.791852077057019</v>
      </c>
      <c r="HP111" s="6">
        <f>IFERROR(INDEX(Sales!$D$5:$ABF$18,MATCH(UsagePerHour!$B111,Sales!$C$5:$C$18,0),MATCH(UsagePerHour!HP$4,Sales!$D$3:$ABF$3,0))/HP$2*INDEX(Usage!$D$5:$ABF$11,MATCH(UsagePerHour!$B$100,Usage!$C$5:$C$11,0),MATCH(UsagePerHour!HP$4,Usage!$D$3:$ABF$3,0)),"")</f>
        <v>20.154940537121647</v>
      </c>
      <c r="HQ111" s="6">
        <f>IFERROR(INDEX(Sales!$D$5:$ABF$18,MATCH(UsagePerHour!$B111,Sales!$C$5:$C$18,0),MATCH(UsagePerHour!HQ$4,Sales!$D$3:$ABF$3,0))/HQ$2*INDEX(Usage!$D$5:$ABF$11,MATCH(UsagePerHour!$B$100,Usage!$C$5:$C$11,0),MATCH(UsagePerHour!HQ$4,Usage!$D$3:$ABF$3,0)),"")</f>
        <v>37.348671163954727</v>
      </c>
      <c r="HR111" s="6">
        <f>IFERROR(INDEX(Sales!$D$5:$ABF$18,MATCH(UsagePerHour!$B111,Sales!$C$5:$C$18,0),MATCH(UsagePerHour!HR$4,Sales!$D$3:$ABF$3,0))/HR$2*INDEX(Usage!$D$5:$ABF$11,MATCH(UsagePerHour!$B$100,Usage!$C$5:$C$11,0),MATCH(UsagePerHour!HR$4,Usage!$D$3:$ABF$3,0)),"")</f>
        <v>9.3123143332174436</v>
      </c>
      <c r="HS111" s="6">
        <f>IFERROR(INDEX(Sales!$D$5:$ABF$18,MATCH(UsagePerHour!$B111,Sales!$C$5:$C$18,0),MATCH(UsagePerHour!HS$4,Sales!$D$3:$ABF$3,0))/HS$2*INDEX(Usage!$D$5:$ABF$11,MATCH(UsagePerHour!$B$100,Usage!$C$5:$C$11,0),MATCH(UsagePerHour!HS$4,Usage!$D$3:$ABF$3,0)),"")</f>
        <v>4.3954928788886169</v>
      </c>
      <c r="HT111" s="6">
        <f>IFERROR(INDEX(Sales!$D$5:$ABF$18,MATCH(UsagePerHour!$B111,Sales!$C$5:$C$18,0),MATCH(UsagePerHour!HT$4,Sales!$D$3:$ABF$3,0))/HT$2*INDEX(Usage!$D$5:$ABF$11,MATCH(UsagePerHour!$B$100,Usage!$C$5:$C$11,0),MATCH(UsagePerHour!HT$4,Usage!$D$3:$ABF$3,0)),"")</f>
        <v>11.839214334941421</v>
      </c>
      <c r="HU111" s="6">
        <f>IFERROR(INDEX(Sales!$D$5:$ABF$18,MATCH(UsagePerHour!$B111,Sales!$C$5:$C$18,0),MATCH(UsagePerHour!HU$4,Sales!$D$3:$ABF$3,0))/HU$2*INDEX(Usage!$D$5:$ABF$11,MATCH(UsagePerHour!$B$100,Usage!$C$5:$C$11,0),MATCH(UsagePerHour!HU$4,Usage!$D$3:$ABF$3,0)),"")</f>
        <v>13.563576178823952</v>
      </c>
      <c r="HV111" s="6">
        <f>IFERROR(INDEX(Sales!$D$5:$ABF$18,MATCH(UsagePerHour!$B111,Sales!$C$5:$C$18,0),MATCH(UsagePerHour!HV$4,Sales!$D$3:$ABF$3,0))/HV$2*INDEX(Usage!$D$5:$ABF$11,MATCH(UsagePerHour!$B$100,Usage!$C$5:$C$11,0),MATCH(UsagePerHour!HV$4,Usage!$D$3:$ABF$3,0)),"")</f>
        <v>7.3979697000927551</v>
      </c>
      <c r="HW111" s="6">
        <f>IFERROR(INDEX(Sales!$D$5:$ABF$18,MATCH(UsagePerHour!$B111,Sales!$C$5:$C$18,0),MATCH(UsagePerHour!HW$4,Sales!$D$3:$ABF$3,0))/HW$2*INDEX(Usage!$D$5:$ABF$11,MATCH(UsagePerHour!$B$100,Usage!$C$5:$C$11,0),MATCH(UsagePerHour!HW$4,Usage!$D$3:$ABF$3,0)),"")</f>
        <v>7.0874887159867601</v>
      </c>
      <c r="HX111" s="6">
        <f>IFERROR(INDEX(Sales!$D$5:$ABF$18,MATCH(UsagePerHour!$B111,Sales!$C$5:$C$18,0),MATCH(UsagePerHour!HX$4,Sales!$D$3:$ABF$3,0))/HX$2*INDEX(Usage!$D$5:$ABF$11,MATCH(UsagePerHour!$B$100,Usage!$C$5:$C$11,0),MATCH(UsagePerHour!HX$4,Usage!$D$3:$ABF$3,0)),"")</f>
        <v>37.617189112339197</v>
      </c>
      <c r="HY111" s="6">
        <f>IFERROR(INDEX(Sales!$D$5:$ABF$18,MATCH(UsagePerHour!$B111,Sales!$C$5:$C$18,0),MATCH(UsagePerHour!HY$4,Sales!$D$3:$ABF$3,0))/HY$2*INDEX(Usage!$D$5:$ABF$11,MATCH(UsagePerHour!$B$100,Usage!$C$5:$C$11,0),MATCH(UsagePerHour!HY$4,Usage!$D$3:$ABF$3,0)),"")</f>
        <v>11.433624734603208</v>
      </c>
      <c r="HZ111" s="6">
        <f>IFERROR(INDEX(Sales!$D$5:$ABF$18,MATCH(UsagePerHour!$B111,Sales!$C$5:$C$18,0),MATCH(UsagePerHour!HZ$4,Sales!$D$3:$ABF$3,0))/HZ$2*INDEX(Usage!$D$5:$ABF$11,MATCH(UsagePerHour!$B$100,Usage!$C$5:$C$11,0),MATCH(UsagePerHour!HZ$4,Usage!$D$3:$ABF$3,0)),"")</f>
        <v>5.7170021770097019</v>
      </c>
      <c r="IA111" s="6">
        <f>IFERROR(INDEX(Sales!$D$5:$ABF$18,MATCH(UsagePerHour!$B111,Sales!$C$5:$C$18,0),MATCH(UsagePerHour!IA$4,Sales!$D$3:$ABF$3,0))/IA$2*INDEX(Usage!$D$5:$ABF$11,MATCH(UsagePerHour!$B$100,Usage!$C$5:$C$11,0),MATCH(UsagePerHour!IA$4,Usage!$D$3:$ABF$3,0)),"")</f>
        <v>12.531903280861497</v>
      </c>
      <c r="IB111" s="6">
        <f>IFERROR(INDEX(Sales!$D$5:$ABF$18,MATCH(UsagePerHour!$B111,Sales!$C$5:$C$18,0),MATCH(UsagePerHour!IB$4,Sales!$D$3:$ABF$3,0))/IB$2*INDEX(Usage!$D$5:$ABF$11,MATCH(UsagePerHour!$B$100,Usage!$C$5:$C$11,0),MATCH(UsagePerHour!IB$4,Usage!$D$3:$ABF$3,0)),"")</f>
        <v>13.149764974170429</v>
      </c>
      <c r="IC111" s="6">
        <f>IFERROR(INDEX(Sales!$D$5:$ABF$18,MATCH(UsagePerHour!$B111,Sales!$C$5:$C$18,0),MATCH(UsagePerHour!IC$4,Sales!$D$3:$ABF$3,0))/IC$2*INDEX(Usage!$D$5:$ABF$11,MATCH(UsagePerHour!$B$100,Usage!$C$5:$C$11,0),MATCH(UsagePerHour!IC$4,Usage!$D$3:$ABF$3,0)),"")</f>
        <v>4.5941317102708119</v>
      </c>
      <c r="ID111" s="6">
        <f>IFERROR(INDEX(Sales!$D$5:$ABF$18,MATCH(UsagePerHour!$B111,Sales!$C$5:$C$18,0),MATCH(UsagePerHour!ID$4,Sales!$D$3:$ABF$3,0))/ID$2*INDEX(Usage!$D$5:$ABF$11,MATCH(UsagePerHour!$B$100,Usage!$C$5:$C$11,0),MATCH(UsagePerHour!ID$4,Usage!$D$3:$ABF$3,0)),"")</f>
        <v>10.631471603388766</v>
      </c>
      <c r="IE111" s="6">
        <f>IFERROR(INDEX(Sales!$D$5:$ABF$18,MATCH(UsagePerHour!$B111,Sales!$C$5:$C$18,0),MATCH(UsagePerHour!IE$4,Sales!$D$3:$ABF$3,0))/IE$2*INDEX(Usage!$D$5:$ABF$11,MATCH(UsagePerHour!$B$100,Usage!$C$5:$C$11,0),MATCH(UsagePerHour!IE$4,Usage!$D$3:$ABF$3,0)),"")</f>
        <v>47.105880933711319</v>
      </c>
      <c r="IF111" s="6">
        <f>IFERROR(INDEX(Sales!$D$5:$ABF$18,MATCH(UsagePerHour!$B111,Sales!$C$5:$C$18,0),MATCH(UsagePerHour!IF$4,Sales!$D$3:$ABF$3,0))/IF$2*INDEX(Usage!$D$5:$ABF$11,MATCH(UsagePerHour!$B$100,Usage!$C$5:$C$11,0),MATCH(UsagePerHour!IF$4,Usage!$D$3:$ABF$3,0)),"")</f>
        <v>10.889495325272897</v>
      </c>
      <c r="IG111" s="6">
        <f>IFERROR(INDEX(Sales!$D$5:$ABF$18,MATCH(UsagePerHour!$B111,Sales!$C$5:$C$18,0),MATCH(UsagePerHour!IG$4,Sales!$D$3:$ABF$3,0))/IG$2*INDEX(Usage!$D$5:$ABF$11,MATCH(UsagePerHour!$B$100,Usage!$C$5:$C$11,0),MATCH(UsagePerHour!IG$4,Usage!$D$3:$ABF$3,0)),"")</f>
        <v>9.3061065733177752</v>
      </c>
      <c r="IH111" s="6">
        <f>IFERROR(INDEX(Sales!$D$5:$ABF$18,MATCH(UsagePerHour!$B111,Sales!$C$5:$C$18,0),MATCH(UsagePerHour!IH$4,Sales!$D$3:$ABF$3,0))/IH$2*INDEX(Usage!$D$5:$ABF$11,MATCH(UsagePerHour!$B$100,Usage!$C$5:$C$11,0),MATCH(UsagePerHour!IH$4,Usage!$D$3:$ABF$3,0)),"")</f>
        <v>12.069485224342158</v>
      </c>
      <c r="II111" s="6">
        <f>IFERROR(INDEX(Sales!$D$5:$ABF$18,MATCH(UsagePerHour!$B111,Sales!$C$5:$C$18,0),MATCH(UsagePerHour!II$4,Sales!$D$3:$ABF$3,0))/II$2*INDEX(Usage!$D$5:$ABF$11,MATCH(UsagePerHour!$B$100,Usage!$C$5:$C$11,0),MATCH(UsagePerHour!II$4,Usage!$D$3:$ABF$3,0)),"")</f>
        <v>11.257815137119946</v>
      </c>
      <c r="IJ111" s="6">
        <f>IFERROR(INDEX(Sales!$D$5:$ABF$18,MATCH(UsagePerHour!$B111,Sales!$C$5:$C$18,0),MATCH(UsagePerHour!IJ$4,Sales!$D$3:$ABF$3,0))/IJ$2*INDEX(Usage!$D$5:$ABF$11,MATCH(UsagePerHour!$B$100,Usage!$C$5:$C$11,0),MATCH(UsagePerHour!IJ$4,Usage!$D$3:$ABF$3,0)),"")</f>
        <v>10.54921004921005</v>
      </c>
      <c r="IK111" s="6">
        <f>IFERROR(INDEX(Sales!$D$5:$ABF$18,MATCH(UsagePerHour!$B111,Sales!$C$5:$C$18,0),MATCH(UsagePerHour!IK$4,Sales!$D$3:$ABF$3,0))/IK$2*INDEX(Usage!$D$5:$ABF$11,MATCH(UsagePerHour!$B$100,Usage!$C$5:$C$11,0),MATCH(UsagePerHour!IK$4,Usage!$D$3:$ABF$3,0)),"")</f>
        <v>5.1401371138236138</v>
      </c>
      <c r="IL111" s="6">
        <f>IFERROR(INDEX(Sales!$D$5:$ABF$18,MATCH(UsagePerHour!$B111,Sales!$C$5:$C$18,0),MATCH(UsagePerHour!IL$4,Sales!$D$3:$ABF$3,0))/IL$2*INDEX(Usage!$D$5:$ABF$11,MATCH(UsagePerHour!$B$100,Usage!$C$5:$C$11,0),MATCH(UsagePerHour!IL$4,Usage!$D$3:$ABF$3,0)),"")</f>
        <v>37.705613678133489</v>
      </c>
      <c r="IM111" s="6">
        <f>IFERROR(INDEX(Sales!$D$5:$ABF$18,MATCH(UsagePerHour!$B111,Sales!$C$5:$C$18,0),MATCH(UsagePerHour!IM$4,Sales!$D$3:$ABF$3,0))/IM$2*INDEX(Usage!$D$5:$ABF$11,MATCH(UsagePerHour!$B$100,Usage!$C$5:$C$11,0),MATCH(UsagePerHour!IM$4,Usage!$D$3:$ABF$3,0)),"")</f>
        <v>4.4866039347695681</v>
      </c>
      <c r="IN111" s="6">
        <f>IFERROR(INDEX(Sales!$D$5:$ABF$18,MATCH(UsagePerHour!$B111,Sales!$C$5:$C$18,0),MATCH(UsagePerHour!IN$4,Sales!$D$3:$ABF$3,0))/IN$2*INDEX(Usage!$D$5:$ABF$11,MATCH(UsagePerHour!$B$100,Usage!$C$5:$C$11,0),MATCH(UsagePerHour!IN$4,Usage!$D$3:$ABF$3,0)),"")</f>
        <v>12.266316579144785</v>
      </c>
      <c r="IO111" s="6">
        <f>IFERROR(INDEX(Sales!$D$5:$ABF$18,MATCH(UsagePerHour!$B111,Sales!$C$5:$C$18,0),MATCH(UsagePerHour!IO$4,Sales!$D$3:$ABF$3,0))/IO$2*INDEX(Usage!$D$5:$ABF$11,MATCH(UsagePerHour!$B$100,Usage!$C$5:$C$11,0),MATCH(UsagePerHour!IO$4,Usage!$D$3:$ABF$3,0)),"")</f>
        <v>13.311086262411251</v>
      </c>
      <c r="IP111" s="6">
        <f>IFERROR(INDEX(Sales!$D$5:$ABF$18,MATCH(UsagePerHour!$B111,Sales!$C$5:$C$18,0),MATCH(UsagePerHour!IP$4,Sales!$D$3:$ABF$3,0))/IP$2*INDEX(Usage!$D$5:$ABF$11,MATCH(UsagePerHour!$B$100,Usage!$C$5:$C$11,0),MATCH(UsagePerHour!IP$4,Usage!$D$3:$ABF$3,0)),"")</f>
        <v>14.509766760990464</v>
      </c>
      <c r="IQ111" s="6">
        <f>IFERROR(INDEX(Sales!$D$5:$ABF$18,MATCH(UsagePerHour!$B111,Sales!$C$5:$C$18,0),MATCH(UsagePerHour!IQ$4,Sales!$D$3:$ABF$3,0))/IQ$2*INDEX(Usage!$D$5:$ABF$11,MATCH(UsagePerHour!$B$100,Usage!$C$5:$C$11,0),MATCH(UsagePerHour!IQ$4,Usage!$D$3:$ABF$3,0)),"")</f>
        <v>12.205837390343142</v>
      </c>
      <c r="IR111" s="6">
        <f>IFERROR(INDEX(Sales!$D$5:$ABF$18,MATCH(UsagePerHour!$B111,Sales!$C$5:$C$18,0),MATCH(UsagePerHour!IR$4,Sales!$D$3:$ABF$3,0))/IR$2*INDEX(Usage!$D$5:$ABF$11,MATCH(UsagePerHour!$B$100,Usage!$C$5:$C$11,0),MATCH(UsagePerHour!IR$4,Usage!$D$3:$ABF$3,0)),"")</f>
        <v>10.235077219045584</v>
      </c>
      <c r="IS111" s="6">
        <f>IFERROR(INDEX(Sales!$D$5:$ABF$18,MATCH(UsagePerHour!$B111,Sales!$C$5:$C$18,0),MATCH(UsagePerHour!IS$4,Sales!$D$3:$ABF$3,0))/IS$2*INDEX(Usage!$D$5:$ABF$11,MATCH(UsagePerHour!$B$100,Usage!$C$5:$C$11,0),MATCH(UsagePerHour!IS$4,Usage!$D$3:$ABF$3,0)),"")</f>
        <v>67.068966107790587</v>
      </c>
      <c r="IT111" s="6">
        <f>IFERROR(INDEX(Sales!$D$5:$ABF$18,MATCH(UsagePerHour!$B111,Sales!$C$5:$C$18,0),MATCH(UsagePerHour!IT$4,Sales!$D$3:$ABF$3,0))/IT$2*INDEX(Usage!$D$5:$ABF$11,MATCH(UsagePerHour!$B$100,Usage!$C$5:$C$11,0),MATCH(UsagePerHour!IT$4,Usage!$D$3:$ABF$3,0)),"")</f>
        <v>9.9992921176190812</v>
      </c>
      <c r="IU111" s="6">
        <f>IFERROR(INDEX(Sales!$D$5:$ABF$18,MATCH(UsagePerHour!$B111,Sales!$C$5:$C$18,0),MATCH(UsagePerHour!IU$4,Sales!$D$3:$ABF$3,0))/IU$2*INDEX(Usage!$D$5:$ABF$11,MATCH(UsagePerHour!$B$100,Usage!$C$5:$C$11,0),MATCH(UsagePerHour!IU$4,Usage!$D$3:$ABF$3,0)),"")</f>
        <v>4.3307730426164524</v>
      </c>
      <c r="IV111" s="6">
        <f>IFERROR(INDEX(Sales!$D$5:$ABF$18,MATCH(UsagePerHour!$B111,Sales!$C$5:$C$18,0),MATCH(UsagePerHour!IV$4,Sales!$D$3:$ABF$3,0))/IV$2*INDEX(Usage!$D$5:$ABF$11,MATCH(UsagePerHour!$B$100,Usage!$C$5:$C$11,0),MATCH(UsagePerHour!IV$4,Usage!$D$3:$ABF$3,0)),"")</f>
        <v>6.6813521152830209</v>
      </c>
      <c r="IW111" s="6">
        <f>IFERROR(INDEX(Sales!$D$5:$ABF$18,MATCH(UsagePerHour!$B111,Sales!$C$5:$C$18,0),MATCH(UsagePerHour!IW$4,Sales!$D$3:$ABF$3,0))/IW$2*INDEX(Usage!$D$5:$ABF$11,MATCH(UsagePerHour!$B$100,Usage!$C$5:$C$11,0),MATCH(UsagePerHour!IW$4,Usage!$D$3:$ABF$3,0)),"")</f>
        <v>8.7247115001989641</v>
      </c>
      <c r="IX111" s="6">
        <f>IFERROR(INDEX(Sales!$D$5:$ABF$18,MATCH(UsagePerHour!$B111,Sales!$C$5:$C$18,0),MATCH(UsagePerHour!IX$4,Sales!$D$3:$ABF$3,0))/IX$2*INDEX(Usage!$D$5:$ABF$11,MATCH(UsagePerHour!$B$100,Usage!$C$5:$C$11,0),MATCH(UsagePerHour!IX$4,Usage!$D$3:$ABF$3,0)),"")</f>
        <v>9.9221570147270519</v>
      </c>
      <c r="IY111" s="6">
        <f>IFERROR(INDEX(Sales!$D$5:$ABF$18,MATCH(UsagePerHour!$B111,Sales!$C$5:$C$18,0),MATCH(UsagePerHour!IY$4,Sales!$D$3:$ABF$3,0))/IY$2*INDEX(Usage!$D$5:$ABF$11,MATCH(UsagePerHour!$B$100,Usage!$C$5:$C$11,0),MATCH(UsagePerHour!IY$4,Usage!$D$3:$ABF$3,0)),"")</f>
        <v>10.122216193789296</v>
      </c>
      <c r="IZ111" s="6">
        <f>IFERROR(INDEX(Sales!$D$5:$ABF$18,MATCH(UsagePerHour!$B111,Sales!$C$5:$C$18,0),MATCH(UsagePerHour!IZ$4,Sales!$D$3:$ABF$3,0))/IZ$2*INDEX(Usage!$D$5:$ABF$11,MATCH(UsagePerHour!$B$100,Usage!$C$5:$C$11,0),MATCH(UsagePerHour!IZ$4,Usage!$D$3:$ABF$3,0)),"")</f>
        <v>60.976451565936387</v>
      </c>
      <c r="JA111" s="6">
        <f>IFERROR(INDEX(Sales!$D$5:$ABF$18,MATCH(UsagePerHour!$B111,Sales!$C$5:$C$18,0),MATCH(UsagePerHour!JA$4,Sales!$D$3:$ABF$3,0))/JA$2*INDEX(Usage!$D$5:$ABF$11,MATCH(UsagePerHour!$B$100,Usage!$C$5:$C$11,0),MATCH(UsagePerHour!JA$4,Usage!$D$3:$ABF$3,0)),"")</f>
        <v>2.822392593664111</v>
      </c>
      <c r="JB111" s="6">
        <f>IFERROR(INDEX(Sales!$D$5:$ABF$18,MATCH(UsagePerHour!$B111,Sales!$C$5:$C$18,0),MATCH(UsagePerHour!JB$4,Sales!$D$3:$ABF$3,0))/JB$2*INDEX(Usage!$D$5:$ABF$11,MATCH(UsagePerHour!$B$100,Usage!$C$5:$C$11,0),MATCH(UsagePerHour!JB$4,Usage!$D$3:$ABF$3,0)),"")</f>
        <v>14.002831587435482</v>
      </c>
      <c r="JC111" s="6">
        <f>IFERROR(INDEX(Sales!$D$5:$ABF$18,MATCH(UsagePerHour!$B111,Sales!$C$5:$C$18,0),MATCH(UsagePerHour!JC$4,Sales!$D$3:$ABF$3,0))/JC$2*INDEX(Usage!$D$5:$ABF$11,MATCH(UsagePerHour!$B$100,Usage!$C$5:$C$11,0),MATCH(UsagePerHour!JC$4,Usage!$D$3:$ABF$3,0)),"")</f>
        <v>8.9621531038707563</v>
      </c>
      <c r="JD111" s="6">
        <f>IFERROR(INDEX(Sales!$D$5:$ABF$18,MATCH(UsagePerHour!$B111,Sales!$C$5:$C$18,0),MATCH(UsagePerHour!JD$4,Sales!$D$3:$ABF$3,0))/JD$2*INDEX(Usage!$D$5:$ABF$11,MATCH(UsagePerHour!$B$100,Usage!$C$5:$C$11,0),MATCH(UsagePerHour!JD$4,Usage!$D$3:$ABF$3,0)),"")</f>
        <v>6.8180610392769596</v>
      </c>
      <c r="JE111" s="6">
        <f>IFERROR(INDEX(Sales!$D$5:$ABF$18,MATCH(UsagePerHour!$B111,Sales!$C$5:$C$18,0),MATCH(UsagePerHour!JE$4,Sales!$D$3:$ABF$3,0))/JE$2*INDEX(Usage!$D$5:$ABF$11,MATCH(UsagePerHour!$B$100,Usage!$C$5:$C$11,0),MATCH(UsagePerHour!JE$4,Usage!$D$3:$ABF$3,0)),"")</f>
        <v>4.8751457550845823</v>
      </c>
      <c r="JF111" s="6">
        <f>IFERROR(INDEX(Sales!$D$5:$ABF$18,MATCH(UsagePerHour!$B111,Sales!$C$5:$C$18,0),MATCH(UsagePerHour!JF$4,Sales!$D$3:$ABF$3,0))/JF$2*INDEX(Usage!$D$5:$ABF$11,MATCH(UsagePerHour!$B$100,Usage!$C$5:$C$11,0),MATCH(UsagePerHour!JF$4,Usage!$D$3:$ABF$3,0)),"")</f>
        <v>5.6060470242556057</v>
      </c>
      <c r="JG111" s="6">
        <f>IFERROR(INDEX(Sales!$D$5:$ABF$18,MATCH(UsagePerHour!$B111,Sales!$C$5:$C$18,0),MATCH(UsagePerHour!JG$4,Sales!$D$3:$ABF$3,0))/JG$2*INDEX(Usage!$D$5:$ABF$11,MATCH(UsagePerHour!$B$100,Usage!$C$5:$C$11,0),MATCH(UsagePerHour!JG$4,Usage!$D$3:$ABF$3,0)),"")</f>
        <v>25.860252761324713</v>
      </c>
      <c r="JH111" s="6">
        <f>IFERROR(INDEX(Sales!$D$5:$ABF$18,MATCH(UsagePerHour!$B111,Sales!$C$5:$C$18,0),MATCH(UsagePerHour!JH$4,Sales!$D$3:$ABF$3,0))/JH$2*INDEX(Usage!$D$5:$ABF$11,MATCH(UsagePerHour!$B$100,Usage!$C$5:$C$11,0),MATCH(UsagePerHour!JH$4,Usage!$D$3:$ABF$3,0)),"")</f>
        <v>11.859487573361829</v>
      </c>
      <c r="JI111" s="6">
        <f>IFERROR(INDEX(Sales!$D$5:$ABF$18,MATCH(UsagePerHour!$B111,Sales!$C$5:$C$18,0),MATCH(UsagePerHour!JI$4,Sales!$D$3:$ABF$3,0))/JI$2*INDEX(Usage!$D$5:$ABF$11,MATCH(UsagePerHour!$B$100,Usage!$C$5:$C$11,0),MATCH(UsagePerHour!JI$4,Usage!$D$3:$ABF$3,0)),"")</f>
        <v>5.1994833486464538</v>
      </c>
      <c r="JJ111" s="6">
        <f>IFERROR(INDEX(Sales!$D$5:$ABF$18,MATCH(UsagePerHour!$B111,Sales!$C$5:$C$18,0),MATCH(UsagePerHour!JJ$4,Sales!$D$3:$ABF$3,0))/JJ$2*INDEX(Usage!$D$5:$ABF$11,MATCH(UsagePerHour!$B$100,Usage!$C$5:$C$11,0),MATCH(UsagePerHour!JJ$4,Usage!$D$3:$ABF$3,0)),"")</f>
        <v>6.135743237654065</v>
      </c>
      <c r="JK111" s="6">
        <f>IFERROR(INDEX(Sales!$D$5:$ABF$18,MATCH(UsagePerHour!$B111,Sales!$C$5:$C$18,0),MATCH(UsagePerHour!JK$4,Sales!$D$3:$ABF$3,0))/JK$2*INDEX(Usage!$D$5:$ABF$11,MATCH(UsagePerHour!$B$100,Usage!$C$5:$C$11,0),MATCH(UsagePerHour!JK$4,Usage!$D$3:$ABF$3,0)),"")</f>
        <v>14.276043738320563</v>
      </c>
      <c r="JL111" s="6">
        <f>IFERROR(INDEX(Sales!$D$5:$ABF$18,MATCH(UsagePerHour!$B111,Sales!$C$5:$C$18,0),MATCH(UsagePerHour!JL$4,Sales!$D$3:$ABF$3,0))/JL$2*INDEX(Usage!$D$5:$ABF$11,MATCH(UsagePerHour!$B$100,Usage!$C$5:$C$11,0),MATCH(UsagePerHour!JL$4,Usage!$D$3:$ABF$3,0)),"")</f>
        <v>14.469991394006502</v>
      </c>
      <c r="JM111" s="6">
        <f>IFERROR(INDEX(Sales!$D$5:$ABF$18,MATCH(UsagePerHour!$B111,Sales!$C$5:$C$18,0),MATCH(UsagePerHour!JM$4,Sales!$D$3:$ABF$3,0))/JM$2*INDEX(Usage!$D$5:$ABF$11,MATCH(UsagePerHour!$B$100,Usage!$C$5:$C$11,0),MATCH(UsagePerHour!JM$4,Usage!$D$3:$ABF$3,0)),"")</f>
        <v>11.795899410103079</v>
      </c>
      <c r="JN111" s="6">
        <f>IFERROR(INDEX(Sales!$D$5:$ABF$18,MATCH(UsagePerHour!$B111,Sales!$C$5:$C$18,0),MATCH(UsagePerHour!JN$4,Sales!$D$3:$ABF$3,0))/JN$2*INDEX(Usage!$D$5:$ABF$11,MATCH(UsagePerHour!$B$100,Usage!$C$5:$C$11,0),MATCH(UsagePerHour!JN$4,Usage!$D$3:$ABF$3,0)),"")</f>
        <v>22.457285727283757</v>
      </c>
      <c r="JO111" s="6">
        <f>IFERROR(INDEX(Sales!$D$5:$ABF$18,MATCH(UsagePerHour!$B111,Sales!$C$5:$C$18,0),MATCH(UsagePerHour!JO$4,Sales!$D$3:$ABF$3,0))/JO$2*INDEX(Usage!$D$5:$ABF$11,MATCH(UsagePerHour!$B$100,Usage!$C$5:$C$11,0),MATCH(UsagePerHour!JO$4,Usage!$D$3:$ABF$3,0)),"")</f>
        <v>7.3068030754702846</v>
      </c>
      <c r="JP111" s="6">
        <f>IFERROR(INDEX(Sales!$D$5:$ABF$18,MATCH(UsagePerHour!$B111,Sales!$C$5:$C$18,0),MATCH(UsagePerHour!JP$4,Sales!$D$3:$ABF$3,0))/JP$2*INDEX(Usage!$D$5:$ABF$11,MATCH(UsagePerHour!$B$100,Usage!$C$5:$C$11,0),MATCH(UsagePerHour!JP$4,Usage!$D$3:$ABF$3,0)),"")</f>
        <v>10.167268205392618</v>
      </c>
      <c r="JQ111" s="6">
        <f>IFERROR(INDEX(Sales!$D$5:$ABF$18,MATCH(UsagePerHour!$B111,Sales!$C$5:$C$18,0),MATCH(UsagePerHour!JQ$4,Sales!$D$3:$ABF$3,0))/JQ$2*INDEX(Usage!$D$5:$ABF$11,MATCH(UsagePerHour!$B$100,Usage!$C$5:$C$11,0),MATCH(UsagePerHour!JQ$4,Usage!$D$3:$ABF$3,0)),"")</f>
        <v>5.7073138386048665</v>
      </c>
      <c r="JR111" s="6">
        <f>IFERROR(INDEX(Sales!$D$5:$ABF$18,MATCH(UsagePerHour!$B111,Sales!$C$5:$C$18,0),MATCH(UsagePerHour!JR$4,Sales!$D$3:$ABF$3,0))/JR$2*INDEX(Usage!$D$5:$ABF$11,MATCH(UsagePerHour!$B$100,Usage!$C$5:$C$11,0),MATCH(UsagePerHour!JR$4,Usage!$D$3:$ABF$3,0)),"")</f>
        <v>2.8808162204315049</v>
      </c>
      <c r="JS111" s="6">
        <f>IFERROR(INDEX(Sales!$D$5:$ABF$18,MATCH(UsagePerHour!$B111,Sales!$C$5:$C$18,0),MATCH(UsagePerHour!JS$4,Sales!$D$3:$ABF$3,0))/JS$2*INDEX(Usage!$D$5:$ABF$11,MATCH(UsagePerHour!$B$100,Usage!$C$5:$C$11,0),MATCH(UsagePerHour!JS$4,Usage!$D$3:$ABF$3,0)),"")</f>
        <v>4.5650642661893288</v>
      </c>
      <c r="JT111" s="6">
        <f>IFERROR(INDEX(Sales!$D$5:$ABF$18,MATCH(UsagePerHour!$B111,Sales!$C$5:$C$18,0),MATCH(UsagePerHour!JT$4,Sales!$D$3:$ABF$3,0))/JT$2*INDEX(Usage!$D$5:$ABF$11,MATCH(UsagePerHour!$B$100,Usage!$C$5:$C$11,0),MATCH(UsagePerHour!JT$4,Usage!$D$3:$ABF$3,0)),"")</f>
        <v>7.4191900531718371</v>
      </c>
      <c r="JU111" s="6">
        <f>IFERROR(INDEX(Sales!$D$5:$ABF$18,MATCH(UsagePerHour!$B111,Sales!$C$5:$C$18,0),MATCH(UsagePerHour!JU$4,Sales!$D$3:$ABF$3,0))/JU$2*INDEX(Usage!$D$5:$ABF$11,MATCH(UsagePerHour!$B$100,Usage!$C$5:$C$11,0),MATCH(UsagePerHour!JU$4,Usage!$D$3:$ABF$3,0)),"")</f>
        <v>31.083546929402175</v>
      </c>
      <c r="JV111" s="6">
        <f>IFERROR(INDEX(Sales!$D$5:$ABF$18,MATCH(UsagePerHour!$B111,Sales!$C$5:$C$18,0),MATCH(UsagePerHour!JV$4,Sales!$D$3:$ABF$3,0))/JV$2*INDEX(Usage!$D$5:$ABF$11,MATCH(UsagePerHour!$B$100,Usage!$C$5:$C$11,0),MATCH(UsagePerHour!JV$4,Usage!$D$3:$ABF$3,0)),"")</f>
        <v>6.9254567616892606</v>
      </c>
      <c r="JW111" s="6">
        <f>IFERROR(INDEX(Sales!$D$5:$ABF$18,MATCH(UsagePerHour!$B111,Sales!$C$5:$C$18,0),MATCH(UsagePerHour!JW$4,Sales!$D$3:$ABF$3,0))/JW$2*INDEX(Usage!$D$5:$ABF$11,MATCH(UsagePerHour!$B$100,Usage!$C$5:$C$11,0),MATCH(UsagePerHour!JW$4,Usage!$D$3:$ABF$3,0)),"")</f>
        <v>7.5882101844097223</v>
      </c>
      <c r="JX111" s="6">
        <f>IFERROR(INDEX(Sales!$D$5:$ABF$18,MATCH(UsagePerHour!$B111,Sales!$C$5:$C$18,0),MATCH(UsagePerHour!JX$4,Sales!$D$3:$ABF$3,0))/JX$2*INDEX(Usage!$D$5:$ABF$11,MATCH(UsagePerHour!$B$100,Usage!$C$5:$C$11,0),MATCH(UsagePerHour!JX$4,Usage!$D$3:$ABF$3,0)),"")</f>
        <v>21.956051164316168</v>
      </c>
      <c r="JY111" s="6">
        <f>IFERROR(INDEX(Sales!$D$5:$ABF$18,MATCH(UsagePerHour!$B111,Sales!$C$5:$C$18,0),MATCH(UsagePerHour!JY$4,Sales!$D$3:$ABF$3,0))/JY$2*INDEX(Usage!$D$5:$ABF$11,MATCH(UsagePerHour!$B$100,Usage!$C$5:$C$11,0),MATCH(UsagePerHour!JY$4,Usage!$D$3:$ABF$3,0)),"")</f>
        <v>9.3987852160606842</v>
      </c>
      <c r="JZ111" s="6">
        <f>IFERROR(INDEX(Sales!$D$5:$ABF$18,MATCH(UsagePerHour!$B111,Sales!$C$5:$C$18,0),MATCH(UsagePerHour!JZ$4,Sales!$D$3:$ABF$3,0))/JZ$2*INDEX(Usage!$D$5:$ABF$11,MATCH(UsagePerHour!$B$100,Usage!$C$5:$C$11,0),MATCH(UsagePerHour!JZ$4,Usage!$D$3:$ABF$3,0)),"")</f>
        <v>11.817157629974849</v>
      </c>
      <c r="KA111" s="6">
        <f>IFERROR(INDEX(Sales!$D$5:$ABF$18,MATCH(UsagePerHour!$B111,Sales!$C$5:$C$18,0),MATCH(UsagePerHour!KA$4,Sales!$D$3:$ABF$3,0))/KA$2*INDEX(Usage!$D$5:$ABF$11,MATCH(UsagePerHour!$B$100,Usage!$C$5:$C$11,0),MATCH(UsagePerHour!KA$4,Usage!$D$3:$ABF$3,0)),"")</f>
        <v>5.5266411143698049</v>
      </c>
      <c r="KB111" s="6">
        <f>IFERROR(INDEX(Sales!$D$5:$ABF$18,MATCH(UsagePerHour!$B111,Sales!$C$5:$C$18,0),MATCH(UsagePerHour!KB$4,Sales!$D$3:$ABF$3,0))/KB$2*INDEX(Usage!$D$5:$ABF$11,MATCH(UsagePerHour!$B$100,Usage!$C$5:$C$11,0),MATCH(UsagePerHour!KB$4,Usage!$D$3:$ABF$3,0)),"")</f>
        <v>48.802729265633367</v>
      </c>
      <c r="KC111" s="6">
        <f>IFERROR(INDEX(Sales!$D$5:$ABF$18,MATCH(UsagePerHour!$B111,Sales!$C$5:$C$18,0),MATCH(UsagePerHour!KC$4,Sales!$D$3:$ABF$3,0))/KC$2*INDEX(Usage!$D$5:$ABF$11,MATCH(UsagePerHour!$B$100,Usage!$C$5:$C$11,0),MATCH(UsagePerHour!KC$4,Usage!$D$3:$ABF$3,0)),"")</f>
        <v>7.2189368180831686</v>
      </c>
      <c r="KD111" s="6">
        <f>IFERROR(INDEX(Sales!$D$5:$ABF$18,MATCH(UsagePerHour!$B111,Sales!$C$5:$C$18,0),MATCH(UsagePerHour!KD$4,Sales!$D$3:$ABF$3,0))/KD$2*INDEX(Usage!$D$5:$ABF$11,MATCH(UsagePerHour!$B$100,Usage!$C$5:$C$11,0),MATCH(UsagePerHour!KD$4,Usage!$D$3:$ABF$3,0)),"")</f>
        <v>6.0473546455718434</v>
      </c>
      <c r="KE111" s="6">
        <f>IFERROR(INDEX(Sales!$D$5:$ABF$18,MATCH(UsagePerHour!$B111,Sales!$C$5:$C$18,0),MATCH(UsagePerHour!KE$4,Sales!$D$3:$ABF$3,0))/KE$2*INDEX(Usage!$D$5:$ABF$11,MATCH(UsagePerHour!$B$100,Usage!$C$5:$C$11,0),MATCH(UsagePerHour!KE$4,Usage!$D$3:$ABF$3,0)),"")</f>
        <v>9.0306615891437723</v>
      </c>
      <c r="KF111" s="6">
        <f>IFERROR(INDEX(Sales!$D$5:$ABF$18,MATCH(UsagePerHour!$B111,Sales!$C$5:$C$18,0),MATCH(UsagePerHour!KF$4,Sales!$D$3:$ABF$3,0))/KF$2*INDEX(Usage!$D$5:$ABF$11,MATCH(UsagePerHour!$B$100,Usage!$C$5:$C$11,0),MATCH(UsagePerHour!KF$4,Usage!$D$3:$ABF$3,0)),"")</f>
        <v>5.7718523799078749</v>
      </c>
      <c r="KG111" s="6">
        <f>IFERROR(INDEX(Sales!$D$5:$ABF$18,MATCH(UsagePerHour!$B111,Sales!$C$5:$C$18,0),MATCH(UsagePerHour!KG$4,Sales!$D$3:$ABF$3,0))/KG$2*INDEX(Usage!$D$5:$ABF$11,MATCH(UsagePerHour!$B$100,Usage!$C$5:$C$11,0),MATCH(UsagePerHour!KG$4,Usage!$D$3:$ABF$3,0)),"")</f>
        <v>8.0900941418144026</v>
      </c>
      <c r="KH111" s="6">
        <f>IFERROR(INDEX(Sales!$D$5:$ABF$18,MATCH(UsagePerHour!$B111,Sales!$C$5:$C$18,0),MATCH(UsagePerHour!KH$4,Sales!$D$3:$ABF$3,0))/KH$2*INDEX(Usage!$D$5:$ABF$11,MATCH(UsagePerHour!$B$100,Usage!$C$5:$C$11,0),MATCH(UsagePerHour!KH$4,Usage!$D$3:$ABF$3,0)),"")</f>
        <v>6.7283447114105863</v>
      </c>
      <c r="KI111" s="6">
        <f>IFERROR(INDEX(Sales!$D$5:$ABF$18,MATCH(UsagePerHour!$B111,Sales!$C$5:$C$18,0),MATCH(UsagePerHour!KI$4,Sales!$D$3:$ABF$3,0))/KI$2*INDEX(Usage!$D$5:$ABF$11,MATCH(UsagePerHour!$B$100,Usage!$C$5:$C$11,0),MATCH(UsagePerHour!KI$4,Usage!$D$3:$ABF$3,0)),"")</f>
        <v>30.335421448031038</v>
      </c>
      <c r="KJ111" s="6">
        <f>IFERROR(INDEX(Sales!$D$5:$ABF$18,MATCH(UsagePerHour!$B111,Sales!$C$5:$C$18,0),MATCH(UsagePerHour!KJ$4,Sales!$D$3:$ABF$3,0))/KJ$2*INDEX(Usage!$D$5:$ABF$11,MATCH(UsagePerHour!$B$100,Usage!$C$5:$C$11,0),MATCH(UsagePerHour!KJ$4,Usage!$D$3:$ABF$3,0)),"")</f>
        <v>3.8854070785949704</v>
      </c>
      <c r="KK111" s="6">
        <f>IFERROR(INDEX(Sales!$D$5:$ABF$18,MATCH(UsagePerHour!$B111,Sales!$C$5:$C$18,0),MATCH(UsagePerHour!KK$4,Sales!$D$3:$ABF$3,0))/KK$2*INDEX(Usage!$D$5:$ABF$11,MATCH(UsagePerHour!$B$100,Usage!$C$5:$C$11,0),MATCH(UsagePerHour!KK$4,Usage!$D$3:$ABF$3,0)),"")</f>
        <v>10.981201901736483</v>
      </c>
      <c r="KL111" s="6">
        <f>IFERROR(INDEX(Sales!$D$5:$ABF$18,MATCH(UsagePerHour!$B111,Sales!$C$5:$C$18,0),MATCH(UsagePerHour!KL$4,Sales!$D$3:$ABF$3,0))/KL$2*INDEX(Usage!$D$5:$ABF$11,MATCH(UsagePerHour!$B$100,Usage!$C$5:$C$11,0),MATCH(UsagePerHour!KL$4,Usage!$D$3:$ABF$3,0)),"")</f>
        <v>8.6845793400246318</v>
      </c>
      <c r="KM111" s="6">
        <f>IFERROR(INDEX(Sales!$D$5:$ABF$18,MATCH(UsagePerHour!$B111,Sales!$C$5:$C$18,0),MATCH(UsagePerHour!KM$4,Sales!$D$3:$ABF$3,0))/KM$2*INDEX(Usage!$D$5:$ABF$11,MATCH(UsagePerHour!$B$100,Usage!$C$5:$C$11,0),MATCH(UsagePerHour!KM$4,Usage!$D$3:$ABF$3,0)),"")</f>
        <v>10.807881087478679</v>
      </c>
      <c r="KN111" s="6">
        <f>IFERROR(INDEX(Sales!$D$5:$ABF$18,MATCH(UsagePerHour!$B111,Sales!$C$5:$C$18,0),MATCH(UsagePerHour!KN$4,Sales!$D$3:$ABF$3,0))/KN$2*INDEX(Usage!$D$5:$ABF$11,MATCH(UsagePerHour!$B$100,Usage!$C$5:$C$11,0),MATCH(UsagePerHour!KN$4,Usage!$D$3:$ABF$3,0)),"")</f>
        <v>4.615263852915672</v>
      </c>
      <c r="KO111" s="6">
        <f>IFERROR(INDEX(Sales!$D$5:$ABF$18,MATCH(UsagePerHour!$B111,Sales!$C$5:$C$18,0),MATCH(UsagePerHour!KO$4,Sales!$D$3:$ABF$3,0))/KO$2*INDEX(Usage!$D$5:$ABF$11,MATCH(UsagePerHour!$B$100,Usage!$C$5:$C$11,0),MATCH(UsagePerHour!KO$4,Usage!$D$3:$ABF$3,0)),"")</f>
        <v>4.3844521375227528</v>
      </c>
      <c r="KP111" s="6">
        <f>IFERROR(INDEX(Sales!$D$5:$ABF$18,MATCH(UsagePerHour!$B111,Sales!$C$5:$C$18,0),MATCH(UsagePerHour!KP$4,Sales!$D$3:$ABF$3,0))/KP$2*INDEX(Usage!$D$5:$ABF$11,MATCH(UsagePerHour!$B$100,Usage!$C$5:$C$11,0),MATCH(UsagePerHour!KP$4,Usage!$D$3:$ABF$3,0)),"")</f>
        <v>25.091796858225045</v>
      </c>
      <c r="KQ111" s="6">
        <f>IFERROR(INDEX(Sales!$D$5:$ABF$18,MATCH(UsagePerHour!$B111,Sales!$C$5:$C$18,0),MATCH(UsagePerHour!KQ$4,Sales!$D$3:$ABF$3,0))/KQ$2*INDEX(Usage!$D$5:$ABF$11,MATCH(UsagePerHour!$B$100,Usage!$C$5:$C$11,0),MATCH(UsagePerHour!KQ$4,Usage!$D$3:$ABF$3,0)),"")</f>
        <v>16.246718755785967</v>
      </c>
      <c r="KR111" s="6">
        <f>IFERROR(INDEX(Sales!$D$5:$ABF$18,MATCH(UsagePerHour!$B111,Sales!$C$5:$C$18,0),MATCH(UsagePerHour!KR$4,Sales!$D$3:$ABF$3,0))/KR$2*INDEX(Usage!$D$5:$ABF$11,MATCH(UsagePerHour!$B$100,Usage!$C$5:$C$11,0),MATCH(UsagePerHour!KR$4,Usage!$D$3:$ABF$3,0)),"")</f>
        <v>1.8619851024614746</v>
      </c>
      <c r="KS111" s="6">
        <f>IFERROR(INDEX(Sales!$D$5:$ABF$18,MATCH(UsagePerHour!$B111,Sales!$C$5:$C$18,0),MATCH(UsagePerHour!KS$4,Sales!$D$3:$ABF$3,0))/KS$2*INDEX(Usage!$D$5:$ABF$11,MATCH(UsagePerHour!$B$100,Usage!$C$5:$C$11,0),MATCH(UsagePerHour!KS$4,Usage!$D$3:$ABF$3,0)),"")</f>
        <v>4.8869904289259134</v>
      </c>
      <c r="KT111" s="6">
        <f>IFERROR(INDEX(Sales!$D$5:$ABF$18,MATCH(UsagePerHour!$B111,Sales!$C$5:$C$18,0),MATCH(UsagePerHour!KT$4,Sales!$D$3:$ABF$3,0))/KT$2*INDEX(Usage!$D$5:$ABF$11,MATCH(UsagePerHour!$B$100,Usage!$C$5:$C$11,0),MATCH(UsagePerHour!KT$4,Usage!$D$3:$ABF$3,0)),"")</f>
        <v>0.32532181619317385</v>
      </c>
      <c r="KU111" s="6">
        <f>IFERROR(INDEX(Sales!$D$5:$ABF$18,MATCH(UsagePerHour!$B111,Sales!$C$5:$C$18,0),MATCH(UsagePerHour!KU$4,Sales!$D$3:$ABF$3,0))/KU$2*INDEX(Usage!$D$5:$ABF$11,MATCH(UsagePerHour!$B$100,Usage!$C$5:$C$11,0),MATCH(UsagePerHour!KU$4,Usage!$D$3:$ABF$3,0)),"")</f>
        <v>2.9719863736187726</v>
      </c>
      <c r="KV111" s="6">
        <f>IFERROR(INDEX(Sales!$D$5:$ABF$18,MATCH(UsagePerHour!$B111,Sales!$C$5:$C$18,0),MATCH(UsagePerHour!KV$4,Sales!$D$3:$ABF$3,0))/KV$2*INDEX(Usage!$D$5:$ABF$11,MATCH(UsagePerHour!$B$100,Usage!$C$5:$C$11,0),MATCH(UsagePerHour!KV$4,Usage!$D$3:$ABF$3,0)),"")</f>
        <v>8.793995017368589</v>
      </c>
      <c r="KW111" s="6">
        <f>IFERROR(INDEX(Sales!$D$5:$ABF$18,MATCH(UsagePerHour!$B111,Sales!$C$5:$C$18,0),MATCH(UsagePerHour!KW$4,Sales!$D$3:$ABF$3,0))/KW$2*INDEX(Usage!$D$5:$ABF$11,MATCH(UsagePerHour!$B$100,Usage!$C$5:$C$11,0),MATCH(UsagePerHour!KW$4,Usage!$D$3:$ABF$3,0)),"")</f>
        <v>40.635241831363587</v>
      </c>
      <c r="KX111" s="6">
        <f>IFERROR(INDEX(Sales!$D$5:$ABF$18,MATCH(UsagePerHour!$B111,Sales!$C$5:$C$18,0),MATCH(UsagePerHour!KX$4,Sales!$D$3:$ABF$3,0))/KX$2*INDEX(Usage!$D$5:$ABF$11,MATCH(UsagePerHour!$B$100,Usage!$C$5:$C$11,0),MATCH(UsagePerHour!KX$4,Usage!$D$3:$ABF$3,0)),"")</f>
        <v>6.666843214315306</v>
      </c>
      <c r="KY111" s="6">
        <f>IFERROR(INDEX(Sales!$D$5:$ABF$18,MATCH(UsagePerHour!$B111,Sales!$C$5:$C$18,0),MATCH(UsagePerHour!KY$4,Sales!$D$3:$ABF$3,0))/KY$2*INDEX(Usage!$D$5:$ABF$11,MATCH(UsagePerHour!$B$100,Usage!$C$5:$C$11,0),MATCH(UsagePerHour!KY$4,Usage!$D$3:$ABF$3,0)),"")</f>
        <v>4.641419948260995</v>
      </c>
      <c r="KZ111" s="6">
        <f>IFERROR(INDEX(Sales!$D$5:$ABF$18,MATCH(UsagePerHour!$B111,Sales!$C$5:$C$18,0),MATCH(UsagePerHour!KZ$4,Sales!$D$3:$ABF$3,0))/KZ$2*INDEX(Usage!$D$5:$ABF$11,MATCH(UsagePerHour!$B$100,Usage!$C$5:$C$11,0),MATCH(UsagePerHour!KZ$4,Usage!$D$3:$ABF$3,0)),"")</f>
        <v>5.7582197555149648</v>
      </c>
      <c r="LA111" s="6">
        <f>IFERROR(INDEX(Sales!$D$5:$ABF$18,MATCH(UsagePerHour!$B111,Sales!$C$5:$C$18,0),MATCH(UsagePerHour!LA$4,Sales!$D$3:$ABF$3,0))/LA$2*INDEX(Usage!$D$5:$ABF$11,MATCH(UsagePerHour!$B$100,Usage!$C$5:$C$11,0),MATCH(UsagePerHour!LA$4,Usage!$D$3:$ABF$3,0)),"")</f>
        <v>10.409202380876826</v>
      </c>
      <c r="LB111" s="6">
        <f>IFERROR(INDEX(Sales!$D$5:$ABF$18,MATCH(UsagePerHour!$B111,Sales!$C$5:$C$18,0),MATCH(UsagePerHour!LB$4,Sales!$D$3:$ABF$3,0))/LB$2*INDEX(Usage!$D$5:$ABF$11,MATCH(UsagePerHour!$B$100,Usage!$C$5:$C$11,0),MATCH(UsagePerHour!LB$4,Usage!$D$3:$ABF$3,0)),"")</f>
        <v>13.733005595791429</v>
      </c>
      <c r="LC111" s="6">
        <f>IFERROR(INDEX(Sales!$D$5:$ABF$18,MATCH(UsagePerHour!$B111,Sales!$C$5:$C$18,0),MATCH(UsagePerHour!LC$4,Sales!$D$3:$ABF$3,0))/LC$2*INDEX(Usage!$D$5:$ABF$11,MATCH(UsagePerHour!$B$100,Usage!$C$5:$C$11,0),MATCH(UsagePerHour!LC$4,Usage!$D$3:$ABF$3,0)),"")</f>
        <v>3.9719106907419524</v>
      </c>
      <c r="LD111" s="6">
        <f>IFERROR(INDEX(Sales!$D$5:$ABF$18,MATCH(UsagePerHour!$B111,Sales!$C$5:$C$18,0),MATCH(UsagePerHour!LD$4,Sales!$D$3:$ABF$3,0))/LD$2*INDEX(Usage!$D$5:$ABF$11,MATCH(UsagePerHour!$B$100,Usage!$C$5:$C$11,0),MATCH(UsagePerHour!LD$4,Usage!$D$3:$ABF$3,0)),"")</f>
        <v>31.024958045244009</v>
      </c>
      <c r="LE111" s="6">
        <f>IFERROR(INDEX(Sales!$D$5:$ABF$18,MATCH(UsagePerHour!$B111,Sales!$C$5:$C$18,0),MATCH(UsagePerHour!LE$4,Sales!$D$3:$ABF$3,0))/LE$2*INDEX(Usage!$D$5:$ABF$11,MATCH(UsagePerHour!$B$100,Usage!$C$5:$C$11,0),MATCH(UsagePerHour!LE$4,Usage!$D$3:$ABF$3,0)),"")</f>
        <v>4.8272358293139757</v>
      </c>
      <c r="LF111" s="6">
        <f>IFERROR(INDEX(Sales!$D$5:$ABF$18,MATCH(UsagePerHour!$B111,Sales!$C$5:$C$18,0),MATCH(UsagePerHour!LF$4,Sales!$D$3:$ABF$3,0))/LF$2*INDEX(Usage!$D$5:$ABF$11,MATCH(UsagePerHour!$B$100,Usage!$C$5:$C$11,0),MATCH(UsagePerHour!LF$4,Usage!$D$3:$ABF$3,0)),"")</f>
        <v>7.8375308117912086</v>
      </c>
      <c r="LG111" s="6">
        <f>IFERROR(INDEX(Sales!$D$5:$ABF$18,MATCH(UsagePerHour!$B111,Sales!$C$5:$C$18,0),MATCH(UsagePerHour!LG$4,Sales!$D$3:$ABF$3,0))/LG$2*INDEX(Usage!$D$5:$ABF$11,MATCH(UsagePerHour!$B$100,Usage!$C$5:$C$11,0),MATCH(UsagePerHour!LG$4,Usage!$D$3:$ABF$3,0)),"")</f>
        <v>4.5722383081472087</v>
      </c>
      <c r="LH111" s="6">
        <f>IFERROR(INDEX(Sales!$D$5:$ABF$18,MATCH(UsagePerHour!$B111,Sales!$C$5:$C$18,0),MATCH(UsagePerHour!LH$4,Sales!$D$3:$ABF$3,0))/LH$2*INDEX(Usage!$D$5:$ABF$11,MATCH(UsagePerHour!$B$100,Usage!$C$5:$C$11,0),MATCH(UsagePerHour!LH$4,Usage!$D$3:$ABF$3,0)),"")</f>
        <v>7.4868476218080575</v>
      </c>
      <c r="LI111" s="6">
        <f>IFERROR(INDEX(Sales!$D$5:$ABF$18,MATCH(UsagePerHour!$B111,Sales!$C$5:$C$18,0),MATCH(UsagePerHour!LI$4,Sales!$D$3:$ABF$3,0))/LI$2*INDEX(Usage!$D$5:$ABF$11,MATCH(UsagePerHour!$B$100,Usage!$C$5:$C$11,0),MATCH(UsagePerHour!LI$4,Usage!$D$3:$ABF$3,0)),"")</f>
        <v>5.7336885065746088</v>
      </c>
      <c r="LJ111" s="6">
        <f>IFERROR(INDEX(Sales!$D$5:$ABF$18,MATCH(UsagePerHour!$B111,Sales!$C$5:$C$18,0),MATCH(UsagePerHour!LJ$4,Sales!$D$3:$ABF$3,0))/LJ$2*INDEX(Usage!$D$5:$ABF$11,MATCH(UsagePerHour!$B$100,Usage!$C$5:$C$11,0),MATCH(UsagePerHour!LJ$4,Usage!$D$3:$ABF$3,0)),"")</f>
        <v>6.9151348097822938</v>
      </c>
      <c r="LK111" s="6">
        <f>IFERROR(INDEX(Sales!$D$5:$ABF$18,MATCH(UsagePerHour!$B111,Sales!$C$5:$C$18,0),MATCH(UsagePerHour!LK$4,Sales!$D$3:$ABF$3,0))/LK$2*INDEX(Usage!$D$5:$ABF$11,MATCH(UsagePerHour!$B$100,Usage!$C$5:$C$11,0),MATCH(UsagePerHour!LK$4,Usage!$D$3:$ABF$3,0)),"")</f>
        <v>36.050974324358691</v>
      </c>
      <c r="LL111" s="6">
        <f>IFERROR(INDEX(Sales!$D$5:$ABF$18,MATCH(UsagePerHour!$B111,Sales!$C$5:$C$18,0),MATCH(UsagePerHour!LL$4,Sales!$D$3:$ABF$3,0))/LL$2*INDEX(Usage!$D$5:$ABF$11,MATCH(UsagePerHour!$B$100,Usage!$C$5:$C$11,0),MATCH(UsagePerHour!LL$4,Usage!$D$3:$ABF$3,0)),"")</f>
        <v>7.7829589318568368</v>
      </c>
      <c r="LM111" s="6">
        <f>IFERROR(INDEX(Sales!$D$5:$ABF$18,MATCH(UsagePerHour!$B111,Sales!$C$5:$C$18,0),MATCH(UsagePerHour!LM$4,Sales!$D$3:$ABF$3,0))/LM$2*INDEX(Usage!$D$5:$ABF$11,MATCH(UsagePerHour!$B$100,Usage!$C$5:$C$11,0),MATCH(UsagePerHour!LM$4,Usage!$D$3:$ABF$3,0)),"")</f>
        <v>14.359331844817605</v>
      </c>
      <c r="LN111" s="6">
        <f>IFERROR(INDEX(Sales!$D$5:$ABF$18,MATCH(UsagePerHour!$B111,Sales!$C$5:$C$18,0),MATCH(UsagePerHour!LN$4,Sales!$D$3:$ABF$3,0))/LN$2*INDEX(Usage!$D$5:$ABF$11,MATCH(UsagePerHour!$B$100,Usage!$C$5:$C$11,0),MATCH(UsagePerHour!LN$4,Usage!$D$3:$ABF$3,0)),"")</f>
        <v>6.8494550689308635</v>
      </c>
      <c r="LO111" s="6">
        <f>IFERROR(INDEX(Sales!$D$5:$ABF$18,MATCH(UsagePerHour!$B111,Sales!$C$5:$C$18,0),MATCH(UsagePerHour!LO$4,Sales!$D$3:$ABF$3,0))/LO$2*INDEX(Usage!$D$5:$ABF$11,MATCH(UsagePerHour!$B$100,Usage!$C$5:$C$11,0),MATCH(UsagePerHour!LO$4,Usage!$D$3:$ABF$3,0)),"")</f>
        <v>23.75909919156528</v>
      </c>
      <c r="LP111" s="6">
        <f>IFERROR(INDEX(Sales!$D$5:$ABF$18,MATCH(UsagePerHour!$B111,Sales!$C$5:$C$18,0),MATCH(UsagePerHour!LP$4,Sales!$D$3:$ABF$3,0))/LP$2*INDEX(Usage!$D$5:$ABF$11,MATCH(UsagePerHour!$B$100,Usage!$C$5:$C$11,0),MATCH(UsagePerHour!LP$4,Usage!$D$3:$ABF$3,0)),"")</f>
        <v>0.5663258582200309</v>
      </c>
      <c r="LQ111" s="6">
        <f>IFERROR(INDEX(Sales!$D$5:$ABF$18,MATCH(UsagePerHour!$B111,Sales!$C$5:$C$18,0),MATCH(UsagePerHour!LQ$4,Sales!$D$3:$ABF$3,0))/LQ$2*INDEX(Usage!$D$5:$ABF$11,MATCH(UsagePerHour!$B$100,Usage!$C$5:$C$11,0),MATCH(UsagePerHour!LQ$4,Usage!$D$3:$ABF$3,0)),"")</f>
        <v>3.325448087722954</v>
      </c>
      <c r="LR111" s="6">
        <f>IFERROR(INDEX(Sales!$D$5:$ABF$18,MATCH(UsagePerHour!$B111,Sales!$C$5:$C$18,0),MATCH(UsagePerHour!LR$4,Sales!$D$3:$ABF$3,0))/LR$2*INDEX(Usage!$D$5:$ABF$11,MATCH(UsagePerHour!$B$100,Usage!$C$5:$C$11,0),MATCH(UsagePerHour!LR$4,Usage!$D$3:$ABF$3,0)),"")</f>
        <v>28.005366492146596</v>
      </c>
      <c r="LS111" s="6">
        <f>IFERROR(INDEX(Sales!$D$5:$ABF$18,MATCH(UsagePerHour!$B111,Sales!$C$5:$C$18,0),MATCH(UsagePerHour!LS$4,Sales!$D$3:$ABF$3,0))/LS$2*INDEX(Usage!$D$5:$ABF$11,MATCH(UsagePerHour!$B$100,Usage!$C$5:$C$11,0),MATCH(UsagePerHour!LS$4,Usage!$D$3:$ABF$3,0)),"")</f>
        <v>14.460453381578553</v>
      </c>
      <c r="LT111" s="6">
        <f>IFERROR(INDEX(Sales!$D$5:$ABF$18,MATCH(UsagePerHour!$B111,Sales!$C$5:$C$18,0),MATCH(UsagePerHour!LT$4,Sales!$D$3:$ABF$3,0))/LT$2*INDEX(Usage!$D$5:$ABF$11,MATCH(UsagePerHour!$B$100,Usage!$C$5:$C$11,0),MATCH(UsagePerHour!LT$4,Usage!$D$3:$ABF$3,0)),"")</f>
        <v>7.4317522424631299</v>
      </c>
      <c r="LU111" s="6">
        <f>IFERROR(INDEX(Sales!$D$5:$ABF$18,MATCH(UsagePerHour!$B111,Sales!$C$5:$C$18,0),MATCH(UsagePerHour!LU$4,Sales!$D$3:$ABF$3,0))/LU$2*INDEX(Usage!$D$5:$ABF$11,MATCH(UsagePerHour!$B$100,Usage!$C$5:$C$11,0),MATCH(UsagePerHour!LU$4,Usage!$D$3:$ABF$3,0)),"")</f>
        <v>14.84066421291741</v>
      </c>
      <c r="LV111" s="6">
        <f>IFERROR(INDEX(Sales!$D$5:$ABF$18,MATCH(UsagePerHour!$B111,Sales!$C$5:$C$18,0),MATCH(UsagePerHour!LV$4,Sales!$D$3:$ABF$3,0))/LV$2*INDEX(Usage!$D$5:$ABF$11,MATCH(UsagePerHour!$B$100,Usage!$C$5:$C$11,0),MATCH(UsagePerHour!LV$4,Usage!$D$3:$ABF$3,0)),"")</f>
        <v>2.0863233532934133</v>
      </c>
      <c r="LW111" s="6">
        <f>IFERROR(INDEX(Sales!$D$5:$ABF$18,MATCH(UsagePerHour!$B111,Sales!$C$5:$C$18,0),MATCH(UsagePerHour!LW$4,Sales!$D$3:$ABF$3,0))/LW$2*INDEX(Usage!$D$5:$ABF$11,MATCH(UsagePerHour!$B$100,Usage!$C$5:$C$11,0),MATCH(UsagePerHour!LW$4,Usage!$D$3:$ABF$3,0)),"")</f>
        <v>7.0852928332282019</v>
      </c>
      <c r="LX111" s="6">
        <f>IFERROR(INDEX(Sales!$D$5:$ABF$18,MATCH(UsagePerHour!$B111,Sales!$C$5:$C$18,0),MATCH(UsagePerHour!LX$4,Sales!$D$3:$ABF$3,0))/LX$2*INDEX(Usage!$D$5:$ABF$11,MATCH(UsagePerHour!$B$100,Usage!$C$5:$C$11,0),MATCH(UsagePerHour!LX$4,Usage!$D$3:$ABF$3,0)),"")</f>
        <v>7.7253747033678852</v>
      </c>
      <c r="LY111" s="6">
        <f>IFERROR(INDEX(Sales!$D$5:$ABF$18,MATCH(UsagePerHour!$B111,Sales!$C$5:$C$18,0),MATCH(UsagePerHour!LY$4,Sales!$D$3:$ABF$3,0))/LY$2*INDEX(Usage!$D$5:$ABF$11,MATCH(UsagePerHour!$B$100,Usage!$C$5:$C$11,0),MATCH(UsagePerHour!LY$4,Usage!$D$3:$ABF$3,0)),"")</f>
        <v>19.669140589015143</v>
      </c>
      <c r="LZ111" s="6">
        <f>IFERROR(INDEX(Sales!$D$5:$ABF$18,MATCH(UsagePerHour!$B111,Sales!$C$5:$C$18,0),MATCH(UsagePerHour!LZ$4,Sales!$D$3:$ABF$3,0))/LZ$2*INDEX(Usage!$D$5:$ABF$11,MATCH(UsagePerHour!$B$100,Usage!$C$5:$C$11,0),MATCH(UsagePerHour!LZ$4,Usage!$D$3:$ABF$3,0)),"")</f>
        <v>6.9356638778898958</v>
      </c>
      <c r="MA111" s="6">
        <f>IFERROR(INDEX(Sales!$D$5:$ABF$18,MATCH(UsagePerHour!$B111,Sales!$C$5:$C$18,0),MATCH(UsagePerHour!MA$4,Sales!$D$3:$ABF$3,0))/MA$2*INDEX(Usage!$D$5:$ABF$11,MATCH(UsagePerHour!$B$100,Usage!$C$5:$C$11,0),MATCH(UsagePerHour!MA$4,Usage!$D$3:$ABF$3,0)),"")</f>
        <v>6.4859167903937234</v>
      </c>
      <c r="MB111" s="6">
        <f>IFERROR(INDEX(Sales!$D$5:$ABF$18,MATCH(UsagePerHour!$B111,Sales!$C$5:$C$18,0),MATCH(UsagePerHour!MB$4,Sales!$D$3:$ABF$3,0))/MB$2*INDEX(Usage!$D$5:$ABF$11,MATCH(UsagePerHour!$B$100,Usage!$C$5:$C$11,0),MATCH(UsagePerHour!MB$4,Usage!$D$3:$ABF$3,0)),"")</f>
        <v>5.8389027769411479</v>
      </c>
      <c r="MC111" s="6">
        <f>IFERROR(INDEX(Sales!$D$5:$ABF$18,MATCH(UsagePerHour!$B111,Sales!$C$5:$C$18,0),MATCH(UsagePerHour!MC$4,Sales!$D$3:$ABF$3,0))/MC$2*INDEX(Usage!$D$5:$ABF$11,MATCH(UsagePerHour!$B$100,Usage!$C$5:$C$11,0),MATCH(UsagePerHour!MC$4,Usage!$D$3:$ABF$3,0)),"")</f>
        <v>44.007845992073122</v>
      </c>
      <c r="MD111" s="6">
        <f>IFERROR(INDEX(Sales!$D$5:$ABF$18,MATCH(UsagePerHour!$B111,Sales!$C$5:$C$18,0),MATCH(UsagePerHour!MD$4,Sales!$D$3:$ABF$3,0))/MD$2*INDEX(Usage!$D$5:$ABF$11,MATCH(UsagePerHour!$B$100,Usage!$C$5:$C$11,0),MATCH(UsagePerHour!MD$4,Usage!$D$3:$ABF$3,0)),"")</f>
        <v>9.7131488258073695</v>
      </c>
      <c r="ME111" s="6">
        <f>IFERROR(INDEX(Sales!$D$5:$ABF$18,MATCH(UsagePerHour!$B111,Sales!$C$5:$C$18,0),MATCH(UsagePerHour!ME$4,Sales!$D$3:$ABF$3,0))/ME$2*INDEX(Usage!$D$5:$ABF$11,MATCH(UsagePerHour!$B$100,Usage!$C$5:$C$11,0),MATCH(UsagePerHour!ME$4,Usage!$D$3:$ABF$3,0)),"")</f>
        <v>8.8415013786355949</v>
      </c>
      <c r="MF111" s="6">
        <f>IFERROR(INDEX(Sales!$D$5:$ABF$18,MATCH(UsagePerHour!$B111,Sales!$C$5:$C$18,0),MATCH(UsagePerHour!MF$4,Sales!$D$3:$ABF$3,0))/MF$2*INDEX(Usage!$D$5:$ABF$11,MATCH(UsagePerHour!$B$100,Usage!$C$5:$C$11,0),MATCH(UsagePerHour!MF$4,Usage!$D$3:$ABF$3,0)),"")</f>
        <v>26.090447144018022</v>
      </c>
      <c r="MG111" s="6">
        <f>IFERROR(INDEX(Sales!$D$5:$ABF$18,MATCH(UsagePerHour!$B111,Sales!$C$5:$C$18,0),MATCH(UsagePerHour!MG$4,Sales!$D$3:$ABF$3,0))/MG$2*INDEX(Usage!$D$5:$ABF$11,MATCH(UsagePerHour!$B$100,Usage!$C$5:$C$11,0),MATCH(UsagePerHour!MG$4,Usage!$D$3:$ABF$3,0)),"")</f>
        <v>7.234162800506116</v>
      </c>
      <c r="MH111" s="6">
        <f>IFERROR(INDEX(Sales!$D$5:$ABF$18,MATCH(UsagePerHour!$B111,Sales!$C$5:$C$18,0),MATCH(UsagePerHour!MH$4,Sales!$D$3:$ABF$3,0))/MH$2*INDEX(Usage!$D$5:$ABF$11,MATCH(UsagePerHour!$B$100,Usage!$C$5:$C$11,0),MATCH(UsagePerHour!MH$4,Usage!$D$3:$ABF$3,0)),"")</f>
        <v>13.225875584230035</v>
      </c>
      <c r="MI111" s="6">
        <f>IFERROR(INDEX(Sales!$D$5:$ABF$18,MATCH(UsagePerHour!$B111,Sales!$C$5:$C$18,0),MATCH(UsagePerHour!MI$4,Sales!$D$3:$ABF$3,0))/MI$2*INDEX(Usage!$D$5:$ABF$11,MATCH(UsagePerHour!$B$100,Usage!$C$5:$C$11,0),MATCH(UsagePerHour!MI$4,Usage!$D$3:$ABF$3,0)),"")</f>
        <v>9.8011495980163783</v>
      </c>
      <c r="MJ111" s="6">
        <f>IFERROR(INDEX(Sales!$D$5:$ABF$18,MATCH(UsagePerHour!$B111,Sales!$C$5:$C$18,0),MATCH(UsagePerHour!MJ$4,Sales!$D$3:$ABF$3,0))/MJ$2*INDEX(Usage!$D$5:$ABF$11,MATCH(UsagePerHour!$B$100,Usage!$C$5:$C$11,0),MATCH(UsagePerHour!MJ$4,Usage!$D$3:$ABF$3,0)),"")</f>
        <v>6.0501738479820428</v>
      </c>
      <c r="MK111" s="6">
        <f>IFERROR(INDEX(Sales!$D$5:$ABF$18,MATCH(UsagePerHour!$B111,Sales!$C$5:$C$18,0),MATCH(UsagePerHour!MK$4,Sales!$D$3:$ABF$3,0))/MK$2*INDEX(Usage!$D$5:$ABF$11,MATCH(UsagePerHour!$B$100,Usage!$C$5:$C$11,0),MATCH(UsagePerHour!MK$4,Usage!$D$3:$ABF$3,0)),"")</f>
        <v>5.3914968850913834</v>
      </c>
      <c r="ML111" s="6">
        <f>IFERROR(INDEX(Sales!$D$5:$ABF$18,MATCH(UsagePerHour!$B111,Sales!$C$5:$C$18,0),MATCH(UsagePerHour!ML$4,Sales!$D$3:$ABF$3,0))/ML$2*INDEX(Usage!$D$5:$ABF$11,MATCH(UsagePerHour!$B$100,Usage!$C$5:$C$11,0),MATCH(UsagePerHour!ML$4,Usage!$D$3:$ABF$3,0)),"")</f>
        <v>9.2414560856251615</v>
      </c>
      <c r="MM111" s="6">
        <f>IFERROR(INDEX(Sales!$D$5:$ABF$18,MATCH(UsagePerHour!$B111,Sales!$C$5:$C$18,0),MATCH(UsagePerHour!MM$4,Sales!$D$3:$ABF$3,0))/MM$2*INDEX(Usage!$D$5:$ABF$11,MATCH(UsagePerHour!$B$100,Usage!$C$5:$C$11,0),MATCH(UsagePerHour!MM$4,Usage!$D$3:$ABF$3,0)),"")</f>
        <v>52.45100796999531</v>
      </c>
      <c r="MN111" s="6">
        <f>IFERROR(INDEX(Sales!$D$5:$ABF$18,MATCH(UsagePerHour!$B111,Sales!$C$5:$C$18,0),MATCH(UsagePerHour!MN$4,Sales!$D$3:$ABF$3,0))/MN$2*INDEX(Usage!$D$5:$ABF$11,MATCH(UsagePerHour!$B$100,Usage!$C$5:$C$11,0),MATCH(UsagePerHour!MN$4,Usage!$D$3:$ABF$3,0)),"")</f>
        <v>27.691457653056684</v>
      </c>
      <c r="MO111" s="6">
        <f>IFERROR(INDEX(Sales!$D$5:$ABF$18,MATCH(UsagePerHour!$B111,Sales!$C$5:$C$18,0),MATCH(UsagePerHour!MO$4,Sales!$D$3:$ABF$3,0))/MO$2*INDEX(Usage!$D$5:$ABF$11,MATCH(UsagePerHour!$B$100,Usage!$C$5:$C$11,0),MATCH(UsagePerHour!MO$4,Usage!$D$3:$ABF$3,0)),"")</f>
        <v>7.4317522424631299</v>
      </c>
      <c r="MP111" s="6">
        <f>IFERROR(INDEX(Sales!$D$5:$ABF$18,MATCH(UsagePerHour!$B111,Sales!$C$5:$C$18,0),MATCH(UsagePerHour!MP$4,Sales!$D$3:$ABF$3,0))/MP$2*INDEX(Usage!$D$5:$ABF$11,MATCH(UsagePerHour!$B$100,Usage!$C$5:$C$11,0),MATCH(UsagePerHour!MP$4,Usage!$D$3:$ABF$3,0)),"")</f>
        <v>14.84066421291741</v>
      </c>
      <c r="MQ111" s="6">
        <f>IFERROR(INDEX(Sales!$D$5:$ABF$18,MATCH(UsagePerHour!$B111,Sales!$C$5:$C$18,0),MATCH(UsagePerHour!MQ$4,Sales!$D$3:$ABF$3,0))/MQ$2*INDEX(Usage!$D$5:$ABF$11,MATCH(UsagePerHour!$B$100,Usage!$C$5:$C$11,0),MATCH(UsagePerHour!MQ$4,Usage!$D$3:$ABF$3,0)),"")</f>
        <v>2.0863233532934133</v>
      </c>
      <c r="MR111" s="6">
        <f>IFERROR(INDEX(Sales!$D$5:$ABF$18,MATCH(UsagePerHour!$B111,Sales!$C$5:$C$18,0),MATCH(UsagePerHour!MR$4,Sales!$D$3:$ABF$3,0))/MR$2*INDEX(Usage!$D$5:$ABF$11,MATCH(UsagePerHour!$B$100,Usage!$C$5:$C$11,0),MATCH(UsagePerHour!MR$4,Usage!$D$3:$ABF$3,0)),"")</f>
        <v>7.0852928332282019</v>
      </c>
      <c r="MS111" s="6">
        <f>IFERROR(INDEX(Sales!$D$5:$ABF$18,MATCH(UsagePerHour!$B111,Sales!$C$5:$C$18,0),MATCH(UsagePerHour!MS$4,Sales!$D$3:$ABF$3,0))/MS$2*INDEX(Usage!$D$5:$ABF$11,MATCH(UsagePerHour!$B$100,Usage!$C$5:$C$11,0),MATCH(UsagePerHour!MS$4,Usage!$D$3:$ABF$3,0)),"")</f>
        <v>10.235077219045584</v>
      </c>
      <c r="MT111" s="6">
        <f>IFERROR(INDEX(Sales!$D$5:$ABF$18,MATCH(UsagePerHour!$B111,Sales!$C$5:$C$18,0),MATCH(UsagePerHour!MT$4,Sales!$D$3:$ABF$3,0))/MT$2*INDEX(Usage!$D$5:$ABF$11,MATCH(UsagePerHour!$B$100,Usage!$C$5:$C$11,0),MATCH(UsagePerHour!MT$4,Usage!$D$3:$ABF$3,0)),"")</f>
        <v>22.502251996221194</v>
      </c>
      <c r="MU111" s="6">
        <f>IFERROR(INDEX(Sales!$D$5:$ABF$18,MATCH(UsagePerHour!$B111,Sales!$C$5:$C$18,0),MATCH(UsagePerHour!MU$4,Sales!$D$3:$ABF$3,0))/MU$2*INDEX(Usage!$D$5:$ABF$11,MATCH(UsagePerHour!$B$100,Usage!$C$5:$C$11,0),MATCH(UsagePerHour!MU$4,Usage!$D$3:$ABF$3,0)),"")</f>
        <v>6.0918678609011172</v>
      </c>
      <c r="MV111" s="6">
        <f>IFERROR(INDEX(Sales!$D$5:$ABF$18,MATCH(UsagePerHour!$B111,Sales!$C$5:$C$18,0),MATCH(UsagePerHour!MV$4,Sales!$D$3:$ABF$3,0))/MV$2*INDEX(Usage!$D$5:$ABF$11,MATCH(UsagePerHour!$B$100,Usage!$C$5:$C$11,0),MATCH(UsagePerHour!MV$4,Usage!$D$3:$ABF$3,0)),"")</f>
        <v>10.119558229243204</v>
      </c>
      <c r="MW111" s="6">
        <f>IFERROR(INDEX(Sales!$D$5:$ABF$18,MATCH(UsagePerHour!$B111,Sales!$C$5:$C$18,0),MATCH(UsagePerHour!MW$4,Sales!$D$3:$ABF$3,0))/MW$2*INDEX(Usage!$D$5:$ABF$11,MATCH(UsagePerHour!$B$100,Usage!$C$5:$C$11,0),MATCH(UsagePerHour!MW$4,Usage!$D$3:$ABF$3,0)),"")</f>
        <v>10.190001585162875</v>
      </c>
      <c r="MX111" s="6">
        <f>IFERROR(INDEX(Sales!$D$5:$ABF$18,MATCH(UsagePerHour!$B111,Sales!$C$5:$C$18,0),MATCH(UsagePerHour!MX$4,Sales!$D$3:$ABF$3,0))/MX$2*INDEX(Usage!$D$5:$ABF$11,MATCH(UsagePerHour!$B$100,Usage!$C$5:$C$11,0),MATCH(UsagePerHour!MX$4,Usage!$D$3:$ABF$3,0)),"")</f>
        <v>7.7784020745863174</v>
      </c>
      <c r="MY111" s="6">
        <f>IFERROR(INDEX(Sales!$D$5:$ABF$18,MATCH(UsagePerHour!$B111,Sales!$C$5:$C$18,0),MATCH(UsagePerHour!MY$4,Sales!$D$3:$ABF$3,0))/MY$2*INDEX(Usage!$D$5:$ABF$11,MATCH(UsagePerHour!$B$100,Usage!$C$5:$C$11,0),MATCH(UsagePerHour!MY$4,Usage!$D$3:$ABF$3,0)),"")</f>
        <v>10.336056390909146</v>
      </c>
      <c r="MZ111" s="6">
        <f>IFERROR(INDEX(Sales!$D$5:$ABF$18,MATCH(UsagePerHour!$B111,Sales!$C$5:$C$18,0),MATCH(UsagePerHour!MZ$4,Sales!$D$3:$ABF$3,0))/MZ$2*INDEX(Usage!$D$5:$ABF$11,MATCH(UsagePerHour!$B$100,Usage!$C$5:$C$11,0),MATCH(UsagePerHour!MZ$4,Usage!$D$3:$ABF$3,0)),"")</f>
        <v>9.2332248120084124</v>
      </c>
      <c r="NA111" s="6">
        <f>IFERROR(INDEX(Sales!$D$5:$ABF$18,MATCH(UsagePerHour!$B111,Sales!$C$5:$C$18,0),MATCH(UsagePerHour!NA$4,Sales!$D$3:$ABF$3,0))/NA$2*INDEX(Usage!$D$5:$ABF$11,MATCH(UsagePerHour!$B$100,Usage!$C$5:$C$11,0),MATCH(UsagePerHour!NA$4,Usage!$D$3:$ABF$3,0)),"")</f>
        <v>25.936734643448425</v>
      </c>
      <c r="NB111" s="6">
        <f>IFERROR(INDEX(Sales!$D$5:$ABF$18,MATCH(UsagePerHour!$B111,Sales!$C$5:$C$18,0),MATCH(UsagePerHour!NB$4,Sales!$D$3:$ABF$3,0))/NB$2*INDEX(Usage!$D$5:$ABF$11,MATCH(UsagePerHour!$B$100,Usage!$C$5:$C$11,0),MATCH(UsagePerHour!NB$4,Usage!$D$3:$ABF$3,0)),"")</f>
        <v>6.0412252585665662</v>
      </c>
      <c r="NC111" s="6">
        <f>IFERROR(INDEX(Sales!$D$5:$ABF$18,MATCH(UsagePerHour!$B111,Sales!$C$5:$C$18,0),MATCH(UsagePerHour!NC$4,Sales!$D$3:$ABF$3,0))/NC$2*INDEX(Usage!$D$5:$ABF$11,MATCH(UsagePerHour!$B$100,Usage!$C$5:$C$11,0),MATCH(UsagePerHour!NC$4,Usage!$D$3:$ABF$3,0)),"")</f>
        <v>6.5509140540987678</v>
      </c>
      <c r="ND111" s="6">
        <f>IFERROR(INDEX(Sales!$D$5:$ABF$18,MATCH(UsagePerHour!$B111,Sales!$C$5:$C$18,0),MATCH(UsagePerHour!ND$4,Sales!$D$3:$ABF$3,0))/ND$2*INDEX(Usage!$D$5:$ABF$11,MATCH(UsagePerHour!$B$100,Usage!$C$5:$C$11,0),MATCH(UsagePerHour!ND$4,Usage!$D$3:$ABF$3,0)),"")</f>
        <v>7.8858649826877887</v>
      </c>
      <c r="NE111" s="6">
        <f>IFERROR(INDEX(Sales!$D$5:$ABF$18,MATCH(UsagePerHour!$B111,Sales!$C$5:$C$18,0),MATCH(UsagePerHour!NE$4,Sales!$D$3:$ABF$3,0))/NE$2*INDEX(Usage!$D$5:$ABF$11,MATCH(UsagePerHour!$B$100,Usage!$C$5:$C$11,0),MATCH(UsagePerHour!NE$4,Usage!$D$3:$ABF$3,0)),"")</f>
        <v>12.791507719347301</v>
      </c>
      <c r="NF111" s="6">
        <f>IFERROR(INDEX(Sales!$D$5:$ABF$18,MATCH(UsagePerHour!$B111,Sales!$C$5:$C$18,0),MATCH(UsagePerHour!NF$4,Sales!$D$3:$ABF$3,0))/NF$2*INDEX(Usage!$D$5:$ABF$11,MATCH(UsagePerHour!$B$100,Usage!$C$5:$C$11,0),MATCH(UsagePerHour!NF$4,Usage!$D$3:$ABF$3,0)),"")</f>
        <v>4.2518385784149029</v>
      </c>
      <c r="NG111" s="6">
        <f>IFERROR(INDEX(Sales!$D$5:$ABF$18,MATCH(UsagePerHour!$B111,Sales!$C$5:$C$18,0),MATCH(UsagePerHour!NG$4,Sales!$D$3:$ABF$3,0))/NG$2*INDEX(Usage!$D$5:$ABF$11,MATCH(UsagePerHour!$B$100,Usage!$C$5:$C$11,0),MATCH(UsagePerHour!NG$4,Usage!$D$3:$ABF$3,0)),"")</f>
        <v>5.1255730792204144</v>
      </c>
      <c r="NH111" s="6">
        <f>IFERROR(INDEX(Sales!$D$5:$ABF$18,MATCH(UsagePerHour!$B111,Sales!$C$5:$C$18,0),MATCH(UsagePerHour!NH$4,Sales!$D$3:$ABF$3,0))/NH$2*INDEX(Usage!$D$5:$ABF$11,MATCH(UsagePerHour!$B$100,Usage!$C$5:$C$11,0),MATCH(UsagePerHour!NH$4,Usage!$D$3:$ABF$3,0)),"")</f>
        <v>37.145869586515452</v>
      </c>
      <c r="NI111" s="6">
        <f>IFERROR(INDEX(Sales!$D$5:$ABF$18,MATCH(UsagePerHour!$B111,Sales!$C$5:$C$18,0),MATCH(UsagePerHour!NI$4,Sales!$D$3:$ABF$3,0))/NI$2*INDEX(Usage!$D$5:$ABF$11,MATCH(UsagePerHour!$B$100,Usage!$C$5:$C$11,0),MATCH(UsagePerHour!NI$4,Usage!$D$3:$ABF$3,0)),"")</f>
        <v>10.190451863393701</v>
      </c>
      <c r="NJ111" s="6">
        <f>IFERROR(INDEX(Sales!$D$5:$ABF$18,MATCH(UsagePerHour!$B111,Sales!$C$5:$C$18,0),MATCH(UsagePerHour!NJ$4,Sales!$D$3:$ABF$3,0))/NJ$2*INDEX(Usage!$D$5:$ABF$11,MATCH(UsagePerHour!$B$100,Usage!$C$5:$C$11,0),MATCH(UsagePerHour!NJ$4,Usage!$D$3:$ABF$3,0)),"")</f>
        <v>2.5157368128727935</v>
      </c>
      <c r="NK111" s="6">
        <f>IFERROR(INDEX(Sales!$D$5:$ABF$18,MATCH(UsagePerHour!$B111,Sales!$C$5:$C$18,0),MATCH(UsagePerHour!NK$4,Sales!$D$3:$ABF$3,0))/NK$2*INDEX(Usage!$D$5:$ABF$11,MATCH(UsagePerHour!$B$100,Usage!$C$5:$C$11,0),MATCH(UsagePerHour!NK$4,Usage!$D$3:$ABF$3,0)),"")</f>
        <v>16.509464479769516</v>
      </c>
      <c r="NL111" s="6">
        <f>IFERROR(INDEX(Sales!$D$5:$ABF$18,MATCH(UsagePerHour!$B111,Sales!$C$5:$C$18,0),MATCH(UsagePerHour!NL$4,Sales!$D$3:$ABF$3,0))/NL$2*INDEX(Usage!$D$5:$ABF$11,MATCH(UsagePerHour!$B$100,Usage!$C$5:$C$11,0),MATCH(UsagePerHour!NL$4,Usage!$D$3:$ABF$3,0)),"")</f>
        <v>6.4132256589974093</v>
      </c>
      <c r="NM111" s="6">
        <f>IFERROR(INDEX(Sales!$D$5:$ABF$18,MATCH(UsagePerHour!$B111,Sales!$C$5:$C$18,0),MATCH(UsagePerHour!NM$4,Sales!$D$3:$ABF$3,0))/NM$2*INDEX(Usage!$D$5:$ABF$11,MATCH(UsagePerHour!$B$100,Usage!$C$5:$C$11,0),MATCH(UsagePerHour!NM$4,Usage!$D$3:$ABF$3,0)),"")</f>
        <v>6.2913405833926213</v>
      </c>
      <c r="NN111" s="6">
        <f>IFERROR(INDEX(Sales!$D$5:$ABF$18,MATCH(UsagePerHour!$B111,Sales!$C$5:$C$18,0),MATCH(UsagePerHour!NN$4,Sales!$D$3:$ABF$3,0))/NN$2*INDEX(Usage!$D$5:$ABF$11,MATCH(UsagePerHour!$B$100,Usage!$C$5:$C$11,0),MATCH(UsagePerHour!NN$4,Usage!$D$3:$ABF$3,0)),"")</f>
        <v>5.0773166154717106</v>
      </c>
      <c r="NO111" s="6">
        <f>IFERROR(INDEX(Sales!$D$5:$ABF$18,MATCH(UsagePerHour!$B111,Sales!$C$5:$C$18,0),MATCH(UsagePerHour!NO$4,Sales!$D$3:$ABF$3,0))/NO$2*INDEX(Usage!$D$5:$ABF$11,MATCH(UsagePerHour!$B$100,Usage!$C$5:$C$11,0),MATCH(UsagePerHour!NO$4,Usage!$D$3:$ABF$3,0)),"")</f>
        <v>10.703382740207015</v>
      </c>
      <c r="NP111" s="6">
        <f>IFERROR(INDEX(Sales!$D$5:$ABF$18,MATCH(UsagePerHour!$B111,Sales!$C$5:$C$18,0),MATCH(UsagePerHour!NP$4,Sales!$D$3:$ABF$3,0))/NP$2*INDEX(Usage!$D$5:$ABF$11,MATCH(UsagePerHour!$B$100,Usage!$C$5:$C$11,0),MATCH(UsagePerHour!NP$4,Usage!$D$3:$ABF$3,0)),"")</f>
        <v>12.665250981884499</v>
      </c>
      <c r="NQ111" s="6">
        <f>IFERROR(INDEX(Sales!$D$5:$ABF$18,MATCH(UsagePerHour!$B111,Sales!$C$5:$C$18,0),MATCH(UsagePerHour!NQ$4,Sales!$D$3:$ABF$3,0))/NQ$2*INDEX(Usage!$D$5:$ABF$11,MATCH(UsagePerHour!$B$100,Usage!$C$5:$C$11,0),MATCH(UsagePerHour!NQ$4,Usage!$D$3:$ABF$3,0)),"")</f>
        <v>4.1464875707351014</v>
      </c>
      <c r="NR111" s="6">
        <f>IFERROR(INDEX(Sales!$D$5:$ABF$18,MATCH(UsagePerHour!$B111,Sales!$C$5:$C$18,0),MATCH(UsagePerHour!NR$4,Sales!$D$3:$ABF$3,0))/NR$2*INDEX(Usage!$D$5:$ABF$11,MATCH(UsagePerHour!$B$100,Usage!$C$5:$C$11,0),MATCH(UsagePerHour!NR$4,Usage!$D$3:$ABF$3,0)),"")</f>
        <v>15.482788406168021</v>
      </c>
      <c r="NS111" s="6">
        <f>IFERROR(INDEX(Sales!$D$5:$ABF$18,MATCH(UsagePerHour!$B111,Sales!$C$5:$C$18,0),MATCH(UsagePerHour!NS$4,Sales!$D$3:$ABF$3,0))/NS$2*INDEX(Usage!$D$5:$ABF$11,MATCH(UsagePerHour!$B$100,Usage!$C$5:$C$11,0),MATCH(UsagePerHour!NS$4,Usage!$D$3:$ABF$3,0)),"")</f>
        <v>1.6569030400776927</v>
      </c>
      <c r="NT111" s="6">
        <f>IFERROR(INDEX(Sales!$D$5:$ABF$18,MATCH(UsagePerHour!$B111,Sales!$C$5:$C$18,0),MATCH(UsagePerHour!NT$4,Sales!$D$3:$ABF$3,0))/NT$2*INDEX(Usage!$D$5:$ABF$11,MATCH(UsagePerHour!$B$100,Usage!$C$5:$C$11,0),MATCH(UsagePerHour!NT$4,Usage!$D$3:$ABF$3,0)),"")</f>
        <v>7.5485190307336358</v>
      </c>
      <c r="NU111" s="6">
        <f>IFERROR(INDEX(Sales!$D$5:$ABF$18,MATCH(UsagePerHour!$B111,Sales!$C$5:$C$18,0),MATCH(UsagePerHour!NU$4,Sales!$D$3:$ABF$3,0))/NU$2*INDEX(Usage!$D$5:$ABF$11,MATCH(UsagePerHour!$B$100,Usage!$C$5:$C$11,0),MATCH(UsagePerHour!NU$4,Usage!$D$3:$ABF$3,0)),"")</f>
        <v>8.026194144838211</v>
      </c>
      <c r="NV111" s="6">
        <f>IFERROR(INDEX(Sales!$D$5:$ABF$18,MATCH(UsagePerHour!$B111,Sales!$C$5:$C$18,0),MATCH(UsagePerHour!NV$4,Sales!$D$3:$ABF$3,0))/NV$2*INDEX(Usage!$D$5:$ABF$11,MATCH(UsagePerHour!$B$100,Usage!$C$5:$C$11,0),MATCH(UsagePerHour!NV$4,Usage!$D$3:$ABF$3,0)),"")</f>
        <v>46.334985400913375</v>
      </c>
      <c r="NW111" s="6">
        <f>IFERROR(INDEX(Sales!$D$5:$ABF$18,MATCH(UsagePerHour!$B111,Sales!$C$5:$C$18,0),MATCH(UsagePerHour!NW$4,Sales!$D$3:$ABF$3,0))/NW$2*INDEX(Usage!$D$5:$ABF$11,MATCH(UsagePerHour!$B$100,Usage!$C$5:$C$11,0),MATCH(UsagePerHour!NW$4,Usage!$D$3:$ABF$3,0)),"")</f>
        <v>11.774652461539548</v>
      </c>
      <c r="NX111" s="6">
        <f>IFERROR(INDEX(Sales!$D$5:$ABF$18,MATCH(UsagePerHour!$B111,Sales!$C$5:$C$18,0),MATCH(UsagePerHour!NX$4,Sales!$D$3:$ABF$3,0))/NX$2*INDEX(Usage!$D$5:$ABF$11,MATCH(UsagePerHour!$B$100,Usage!$C$5:$C$11,0),MATCH(UsagePerHour!NX$4,Usage!$D$3:$ABF$3,0)),"")</f>
        <v>4.7397863378727392</v>
      </c>
      <c r="NY111" s="6">
        <f>IFERROR(INDEX(Sales!$D$5:$ABF$18,MATCH(UsagePerHour!$B111,Sales!$C$5:$C$18,0),MATCH(UsagePerHour!NY$4,Sales!$D$3:$ABF$3,0))/NY$2*INDEX(Usage!$D$5:$ABF$11,MATCH(UsagePerHour!$B$100,Usage!$C$5:$C$11,0),MATCH(UsagePerHour!NY$4,Usage!$D$3:$ABF$3,0)),"")</f>
        <v>13.22676583587824</v>
      </c>
      <c r="NZ111" s="6">
        <f>IFERROR(INDEX(Sales!$D$5:$ABF$18,MATCH(UsagePerHour!$B111,Sales!$C$5:$C$18,0),MATCH(UsagePerHour!NZ$4,Sales!$D$3:$ABF$3,0))/NZ$2*INDEX(Usage!$D$5:$ABF$11,MATCH(UsagePerHour!$B$100,Usage!$C$5:$C$11,0),MATCH(UsagePerHour!NZ$4,Usage!$D$3:$ABF$3,0)),"")</f>
        <v>13.995331449532268</v>
      </c>
      <c r="OA111" s="6">
        <f>IFERROR(INDEX(Sales!$D$5:$ABF$18,MATCH(UsagePerHour!$B111,Sales!$C$5:$C$18,0),MATCH(UsagePerHour!OA$4,Sales!$D$3:$ABF$3,0))/OA$2*INDEX(Usage!$D$5:$ABF$11,MATCH(UsagePerHour!$B$100,Usage!$C$5:$C$11,0),MATCH(UsagePerHour!OA$4,Usage!$D$3:$ABF$3,0)),"")</f>
        <v>10.903621182608299</v>
      </c>
      <c r="OB111" s="6">
        <f>IFERROR(INDEX(Sales!$D$5:$ABF$18,MATCH(UsagePerHour!$B111,Sales!$C$5:$C$18,0),MATCH(UsagePerHour!OB$4,Sales!$D$3:$ABF$3,0))/OB$2*INDEX(Usage!$D$5:$ABF$11,MATCH(UsagePerHour!$B$100,Usage!$C$5:$C$11,0),MATCH(UsagePerHour!OB$4,Usage!$D$3:$ABF$3,0)),"")</f>
        <v>8.7609315372915457</v>
      </c>
      <c r="OC111" s="6">
        <f>IFERROR(INDEX(Sales!$D$5:$ABF$18,MATCH(UsagePerHour!$B111,Sales!$C$5:$C$18,0),MATCH(UsagePerHour!OC$4,Sales!$D$3:$ABF$3,0))/OC$2*INDEX(Usage!$D$5:$ABF$11,MATCH(UsagePerHour!$B$100,Usage!$C$5:$C$11,0),MATCH(UsagePerHour!OC$4,Usage!$D$3:$ABF$3,0)),"")</f>
        <v>42.819129192461027</v>
      </c>
      <c r="OD111" s="6">
        <f>IFERROR(INDEX(Sales!$D$5:$ABF$18,MATCH(UsagePerHour!$B111,Sales!$C$5:$C$18,0),MATCH(UsagePerHour!OD$4,Sales!$D$3:$ABF$3,0))/OD$2*INDEX(Usage!$D$5:$ABF$11,MATCH(UsagePerHour!$B$100,Usage!$C$5:$C$11,0),MATCH(UsagePerHour!OD$4,Usage!$D$3:$ABF$3,0)),"")</f>
        <v>7.2965376410459486</v>
      </c>
      <c r="OE111" s="6">
        <f>IFERROR(INDEX(Sales!$D$5:$ABF$18,MATCH(UsagePerHour!$B111,Sales!$C$5:$C$18,0),MATCH(UsagePerHour!OE$4,Sales!$D$3:$ABF$3,0))/OE$2*INDEX(Usage!$D$5:$ABF$11,MATCH(UsagePerHour!$B$100,Usage!$C$5:$C$11,0),MATCH(UsagePerHour!OE$4,Usage!$D$3:$ABF$3,0)),"")</f>
        <v>13.737389295340776</v>
      </c>
      <c r="OF111" s="6">
        <f>IFERROR(INDEX(Sales!$D$5:$ABF$18,MATCH(UsagePerHour!$B111,Sales!$C$5:$C$18,0),MATCH(UsagePerHour!OF$4,Sales!$D$3:$ABF$3,0))/OF$2*INDEX(Usage!$D$5:$ABF$11,MATCH(UsagePerHour!$B$100,Usage!$C$5:$C$11,0),MATCH(UsagePerHour!OF$4,Usage!$D$3:$ABF$3,0)),"")</f>
        <v>9.7487561180978624</v>
      </c>
      <c r="OG111" s="6">
        <f>IFERROR(INDEX(Sales!$D$5:$ABF$18,MATCH(UsagePerHour!$B111,Sales!$C$5:$C$18,0),MATCH(UsagePerHour!OG$4,Sales!$D$3:$ABF$3,0))/OG$2*INDEX(Usage!$D$5:$ABF$11,MATCH(UsagePerHour!$B$100,Usage!$C$5:$C$11,0),MATCH(UsagePerHour!OG$4,Usage!$D$3:$ABF$3,0)),"")</f>
        <v>25.969770965154623</v>
      </c>
      <c r="OH111" s="6">
        <f>IFERROR(INDEX(Sales!$D$5:$ABF$18,MATCH(UsagePerHour!$B111,Sales!$C$5:$C$18,0),MATCH(UsagePerHour!OH$4,Sales!$D$3:$ABF$3,0))/OH$2*INDEX(Usage!$D$5:$ABF$11,MATCH(UsagePerHour!$B$100,Usage!$C$5:$C$11,0),MATCH(UsagePerHour!OH$4,Usage!$D$3:$ABF$3,0)),"")</f>
        <v>8.137491970799335</v>
      </c>
      <c r="OI111" s="6">
        <f>IFERROR(INDEX(Sales!$D$5:$ABF$18,MATCH(UsagePerHour!$B111,Sales!$C$5:$C$18,0),MATCH(UsagePerHour!OI$4,Sales!$D$3:$ABF$3,0))/OI$2*INDEX(Usage!$D$5:$ABF$11,MATCH(UsagePerHour!$B$100,Usage!$C$5:$C$11,0),MATCH(UsagePerHour!OI$4,Usage!$D$3:$ABF$3,0)),"")</f>
        <v>5.9138383151590244</v>
      </c>
      <c r="OJ111" s="6">
        <f>IFERROR(INDEX(Sales!$D$5:$ABF$18,MATCH(UsagePerHour!$B111,Sales!$C$5:$C$18,0),MATCH(UsagePerHour!OJ$4,Sales!$D$3:$ABF$3,0))/OJ$2*INDEX(Usage!$D$5:$ABF$11,MATCH(UsagePerHour!$B$100,Usage!$C$5:$C$11,0),MATCH(UsagePerHour!OJ$4,Usage!$D$3:$ABF$3,0)),"")</f>
        <v>27.256861326988055</v>
      </c>
      <c r="OK111" s="6">
        <f>IFERROR(INDEX(Sales!$D$5:$ABF$18,MATCH(UsagePerHour!$B111,Sales!$C$5:$C$18,0),MATCH(UsagePerHour!OK$4,Sales!$D$3:$ABF$3,0))/OK$2*INDEX(Usage!$D$5:$ABF$11,MATCH(UsagePerHour!$B$100,Usage!$C$5:$C$11,0),MATCH(UsagePerHour!OK$4,Usage!$D$3:$ABF$3,0)),"")</f>
        <v>8.3707684696789659</v>
      </c>
      <c r="OL111" s="6">
        <f>IFERROR(INDEX(Sales!$D$5:$ABF$18,MATCH(UsagePerHour!$B111,Sales!$C$5:$C$18,0),MATCH(UsagePerHour!OL$4,Sales!$D$3:$ABF$3,0))/OL$2*INDEX(Usage!$D$5:$ABF$11,MATCH(UsagePerHour!$B$100,Usage!$C$5:$C$11,0),MATCH(UsagePerHour!OL$4,Usage!$D$3:$ABF$3,0)),"")</f>
        <v>5.4935077417548968</v>
      </c>
      <c r="OM111" s="6">
        <f>IFERROR(INDEX(Sales!$D$5:$ABF$18,MATCH(UsagePerHour!$B111,Sales!$C$5:$C$18,0),MATCH(UsagePerHour!OM$4,Sales!$D$3:$ABF$3,0))/OM$2*INDEX(Usage!$D$5:$ABF$11,MATCH(UsagePerHour!$B$100,Usage!$C$5:$C$11,0),MATCH(UsagePerHour!OM$4,Usage!$D$3:$ABF$3,0)),"")</f>
        <v>6.6308423151771301</v>
      </c>
      <c r="ON111" s="6">
        <f>IFERROR(INDEX(Sales!$D$5:$ABF$18,MATCH(UsagePerHour!$B111,Sales!$C$5:$C$18,0),MATCH(UsagePerHour!ON$4,Sales!$D$3:$ABF$3,0))/ON$2*INDEX(Usage!$D$5:$ABF$11,MATCH(UsagePerHour!$B$100,Usage!$C$5:$C$11,0),MATCH(UsagePerHour!ON$4,Usage!$D$3:$ABF$3,0)),"")</f>
        <v>7.5673474074175795</v>
      </c>
      <c r="OO111" s="6">
        <f>IFERROR(INDEX(Sales!$D$5:$ABF$18,MATCH(UsagePerHour!$B111,Sales!$C$5:$C$18,0),MATCH(UsagePerHour!OO$4,Sales!$D$3:$ABF$3,0))/OO$2*INDEX(Usage!$D$5:$ABF$11,MATCH(UsagePerHour!$B$100,Usage!$C$5:$C$11,0),MATCH(UsagePerHour!OO$4,Usage!$D$3:$ABF$3,0)),"")</f>
        <v>4.5651593110756492</v>
      </c>
      <c r="OP111" s="6">
        <f>IFERROR(INDEX(Sales!$D$5:$ABF$18,MATCH(UsagePerHour!$B111,Sales!$C$5:$C$18,0),MATCH(UsagePerHour!OP$4,Sales!$D$3:$ABF$3,0))/OP$2*INDEX(Usage!$D$5:$ABF$11,MATCH(UsagePerHour!$B$100,Usage!$C$5:$C$11,0),MATCH(UsagePerHour!OP$4,Usage!$D$3:$ABF$3,0)),"")</f>
        <v>7.2290419693622754</v>
      </c>
      <c r="OQ111" s="6">
        <f>IFERROR(INDEX(Sales!$D$5:$ABF$18,MATCH(UsagePerHour!$B111,Sales!$C$5:$C$18,0),MATCH(UsagePerHour!OQ$4,Sales!$D$3:$ABF$3,0))/OQ$2*INDEX(Usage!$D$5:$ABF$11,MATCH(UsagePerHour!$B$100,Usage!$C$5:$C$11,0),MATCH(UsagePerHour!OQ$4,Usage!$D$3:$ABF$3,0)),"")</f>
        <v>29.903929652227522</v>
      </c>
      <c r="OR111" s="6">
        <f>IFERROR(INDEX(Sales!$D$5:$ABF$18,MATCH(UsagePerHour!$B111,Sales!$C$5:$C$18,0),MATCH(UsagePerHour!OR$4,Sales!$D$3:$ABF$3,0))/OR$2*INDEX(Usage!$D$5:$ABF$11,MATCH(UsagePerHour!$B$100,Usage!$C$5:$C$11,0),MATCH(UsagePerHour!OR$4,Usage!$D$3:$ABF$3,0)),"")</f>
        <v>4.1094613039141787</v>
      </c>
      <c r="OS111" s="6">
        <f>IFERROR(INDEX(Sales!$D$5:$ABF$18,MATCH(UsagePerHour!$B111,Sales!$C$5:$C$18,0),MATCH(UsagePerHour!OS$4,Sales!$D$3:$ABF$3,0))/OS$2*INDEX(Usage!$D$5:$ABF$11,MATCH(UsagePerHour!$B$100,Usage!$C$5:$C$11,0),MATCH(UsagePerHour!OS$4,Usage!$D$3:$ABF$3,0)),"")</f>
        <v>4.0020551683012888</v>
      </c>
      <c r="OT111" s="6">
        <f>IFERROR(INDEX(Sales!$D$5:$ABF$18,MATCH(UsagePerHour!$B111,Sales!$C$5:$C$18,0),MATCH(UsagePerHour!OT$4,Sales!$D$3:$ABF$3,0))/OT$2*INDEX(Usage!$D$5:$ABF$11,MATCH(UsagePerHour!$B$100,Usage!$C$5:$C$11,0),MATCH(UsagePerHour!OT$4,Usage!$D$3:$ABF$3,0)),"")</f>
        <v>9.5484477275601005</v>
      </c>
      <c r="OU111" s="6">
        <f>IFERROR(INDEX(Sales!$D$5:$ABF$18,MATCH(UsagePerHour!$B111,Sales!$C$5:$C$18,0),MATCH(UsagePerHour!OU$4,Sales!$D$3:$ABF$3,0))/OU$2*INDEX(Usage!$D$5:$ABF$11,MATCH(UsagePerHour!$B$100,Usage!$C$5:$C$11,0),MATCH(UsagePerHour!OU$4,Usage!$D$3:$ABF$3,0)),"")</f>
        <v>9.2968053567218938</v>
      </c>
      <c r="OV111" s="6">
        <f>IFERROR(INDEX(Sales!$D$5:$ABF$18,MATCH(UsagePerHour!$B111,Sales!$C$5:$C$18,0),MATCH(UsagePerHour!OV$4,Sales!$D$3:$ABF$3,0))/OV$2*INDEX(Usage!$D$5:$ABF$11,MATCH(UsagePerHour!$B$100,Usage!$C$5:$C$11,0),MATCH(UsagePerHour!OV$4,Usage!$D$3:$ABF$3,0)),"")</f>
        <v>8.5859842467906358</v>
      </c>
      <c r="OW111" s="6">
        <f>IFERROR(INDEX(Sales!$D$5:$ABF$18,MATCH(UsagePerHour!$B111,Sales!$C$5:$C$18,0),MATCH(UsagePerHour!OW$4,Sales!$D$3:$ABF$3,0))/OW$2*INDEX(Usage!$D$5:$ABF$11,MATCH(UsagePerHour!$B$100,Usage!$C$5:$C$11,0),MATCH(UsagePerHour!OW$4,Usage!$D$3:$ABF$3,0)),"")</f>
        <v>6.8803889894644943</v>
      </c>
      <c r="OX111" s="6">
        <f>IFERROR(INDEX(Sales!$D$5:$ABF$18,MATCH(UsagePerHour!$B111,Sales!$C$5:$C$18,0),MATCH(UsagePerHour!OX$4,Sales!$D$3:$ABF$3,0))/OX$2*INDEX(Usage!$D$5:$ABF$11,MATCH(UsagePerHour!$B$100,Usage!$C$5:$C$11,0),MATCH(UsagePerHour!OX$4,Usage!$D$3:$ABF$3,0)),"")</f>
        <v>52.738326314193174</v>
      </c>
      <c r="OY111" s="6">
        <f>IFERROR(INDEX(Sales!$D$5:$ABF$18,MATCH(UsagePerHour!$B111,Sales!$C$5:$C$18,0),MATCH(UsagePerHour!OY$4,Sales!$D$3:$ABF$3,0))/OY$2*INDEX(Usage!$D$5:$ABF$11,MATCH(UsagePerHour!$B$100,Usage!$C$5:$C$11,0),MATCH(UsagePerHour!OY$4,Usage!$D$3:$ABF$3,0)),"")</f>
        <v>9.8575436844086024</v>
      </c>
      <c r="OZ111" s="6">
        <f>IFERROR(INDEX(Sales!$D$5:$ABF$18,MATCH(UsagePerHour!$B111,Sales!$C$5:$C$18,0),MATCH(UsagePerHour!OZ$4,Sales!$D$3:$ABF$3,0))/OZ$2*INDEX(Usage!$D$5:$ABF$11,MATCH(UsagePerHour!$B$100,Usage!$C$5:$C$11,0),MATCH(UsagePerHour!OZ$4,Usage!$D$3:$ABF$3,0)),"")</f>
        <v>9.2081673467090877</v>
      </c>
      <c r="PA111" s="6">
        <f>IFERROR(INDEX(Sales!$D$5:$ABF$18,MATCH(UsagePerHour!$B111,Sales!$C$5:$C$18,0),MATCH(UsagePerHour!PA$4,Sales!$D$3:$ABF$3,0))/PA$2*INDEX(Usage!$D$5:$ABF$11,MATCH(UsagePerHour!$B$100,Usage!$C$5:$C$11,0),MATCH(UsagePerHour!PA$4,Usage!$D$3:$ABF$3,0)),"")</f>
        <v>0.90503242649944948</v>
      </c>
      <c r="PB111" s="6">
        <f>IFERROR(INDEX(Sales!$D$5:$ABF$18,MATCH(UsagePerHour!$B111,Sales!$C$5:$C$18,0),MATCH(UsagePerHour!PB$4,Sales!$D$3:$ABF$3,0))/PB$2*INDEX(Usage!$D$5:$ABF$11,MATCH(UsagePerHour!$B$100,Usage!$C$5:$C$11,0),MATCH(UsagePerHour!PB$4,Usage!$D$3:$ABF$3,0)),"")</f>
        <v>0.22378647068424234</v>
      </c>
      <c r="PC111" s="6">
        <f>IFERROR(INDEX(Sales!$D$5:$ABF$18,MATCH(UsagePerHour!$B111,Sales!$C$5:$C$18,0),MATCH(UsagePerHour!PC$4,Sales!$D$3:$ABF$3,0))/PC$2*INDEX(Usage!$D$5:$ABF$11,MATCH(UsagePerHour!$B$100,Usage!$C$5:$C$11,0),MATCH(UsagePerHour!PC$4,Usage!$D$3:$ABF$3,0)),"")</f>
        <v>3.7118775363747716</v>
      </c>
      <c r="PD111" s="6">
        <f>IFERROR(INDEX(Sales!$D$5:$ABF$18,MATCH(UsagePerHour!$B111,Sales!$C$5:$C$18,0),MATCH(UsagePerHour!PD$4,Sales!$D$3:$ABF$3,0))/PD$2*INDEX(Usage!$D$5:$ABF$11,MATCH(UsagePerHour!$B$100,Usage!$C$5:$C$11,0),MATCH(UsagePerHour!PD$4,Usage!$D$3:$ABF$3,0)),"")</f>
        <v>0.39004253262222055</v>
      </c>
      <c r="PE111" s="6">
        <f>IFERROR(INDEX(Sales!$D$5:$ABF$18,MATCH(UsagePerHour!$B111,Sales!$C$5:$C$18,0),MATCH(UsagePerHour!PE$4,Sales!$D$3:$ABF$3,0))/PE$2*INDEX(Usage!$D$5:$ABF$11,MATCH(UsagePerHour!$B$100,Usage!$C$5:$C$11,0),MATCH(UsagePerHour!PE$4,Usage!$D$3:$ABF$3,0)),"")</f>
        <v>15.391110877340626</v>
      </c>
      <c r="PF111" s="6">
        <f>IFERROR(INDEX(Sales!$D$5:$ABF$18,MATCH(UsagePerHour!$B111,Sales!$C$5:$C$18,0),MATCH(UsagePerHour!PF$4,Sales!$D$3:$ABF$3,0))/PF$2*INDEX(Usage!$D$5:$ABF$11,MATCH(UsagePerHour!$B$100,Usage!$C$5:$C$11,0),MATCH(UsagePerHour!PF$4,Usage!$D$3:$ABF$3,0)),"")</f>
        <v>2.2980572844329701</v>
      </c>
      <c r="PG111" s="6">
        <f>IFERROR(INDEX(Sales!$D$5:$ABF$18,MATCH(UsagePerHour!$B111,Sales!$C$5:$C$18,0),MATCH(UsagePerHour!PG$4,Sales!$D$3:$ABF$3,0))/PG$2*INDEX(Usage!$D$5:$ABF$11,MATCH(UsagePerHour!$B$100,Usage!$C$5:$C$11,0),MATCH(UsagePerHour!PG$4,Usage!$D$3:$ABF$3,0)),"")</f>
        <v>5.6457282261976847</v>
      </c>
      <c r="PH111" s="6">
        <f>IFERROR(INDEX(Sales!$D$5:$ABF$18,MATCH(UsagePerHour!$B111,Sales!$C$5:$C$18,0),MATCH(UsagePerHour!PH$4,Sales!$D$3:$ABF$3,0))/PH$2*INDEX(Usage!$D$5:$ABF$11,MATCH(UsagePerHour!$B$100,Usage!$C$5:$C$11,0),MATCH(UsagePerHour!PH$4,Usage!$D$3:$ABF$3,0)),"")</f>
        <v>0.66634301968310528</v>
      </c>
      <c r="PI111" s="6">
        <f>IFERROR(INDEX(Sales!$D$5:$ABF$18,MATCH(UsagePerHour!$B111,Sales!$C$5:$C$18,0),MATCH(UsagePerHour!PI$4,Sales!$D$3:$ABF$3,0))/PI$2*INDEX(Usage!$D$5:$ABF$11,MATCH(UsagePerHour!$B$100,Usage!$C$5:$C$11,0),MATCH(UsagePerHour!PI$4,Usage!$D$3:$ABF$3,0)),"")</f>
        <v>1.7860263324395169</v>
      </c>
      <c r="PJ111" s="6">
        <f>IFERROR(INDEX(Sales!$D$5:$ABF$18,MATCH(UsagePerHour!$B111,Sales!$C$5:$C$18,0),MATCH(UsagePerHour!PJ$4,Sales!$D$3:$ABF$3,0))/PJ$2*INDEX(Usage!$D$5:$ABF$11,MATCH(UsagePerHour!$B$100,Usage!$C$5:$C$11,0),MATCH(UsagePerHour!PJ$4,Usage!$D$3:$ABF$3,0)),"")</f>
        <v>1.1266465226549001</v>
      </c>
      <c r="PK111" s="6">
        <f>IFERROR(INDEX(Sales!$D$5:$ABF$18,MATCH(UsagePerHour!$B111,Sales!$C$5:$C$18,0),MATCH(UsagePerHour!PK$4,Sales!$D$3:$ABF$3,0))/PK$2*INDEX(Usage!$D$5:$ABF$11,MATCH(UsagePerHour!$B$100,Usage!$C$5:$C$11,0),MATCH(UsagePerHour!PK$4,Usage!$D$3:$ABF$3,0)),"")</f>
        <v>1.8778086804259151</v>
      </c>
      <c r="PL111" s="6">
        <f>IFERROR(INDEX(Sales!$D$5:$ABF$18,MATCH(UsagePerHour!$B111,Sales!$C$5:$C$18,0),MATCH(UsagePerHour!PL$4,Sales!$D$3:$ABF$3,0))/PL$2*INDEX(Usage!$D$5:$ABF$11,MATCH(UsagePerHour!$B$100,Usage!$C$5:$C$11,0),MATCH(UsagePerHour!PL$4,Usage!$D$3:$ABF$3,0)),"")</f>
        <v>8.0696878753787775</v>
      </c>
      <c r="PM111" s="6">
        <f>IFERROR(INDEX(Sales!$D$5:$ABF$18,MATCH(UsagePerHour!$B111,Sales!$C$5:$C$18,0),MATCH(UsagePerHour!PM$4,Sales!$D$3:$ABF$3,0))/PM$2*INDEX(Usage!$D$5:$ABF$11,MATCH(UsagePerHour!$B$100,Usage!$C$5:$C$11,0),MATCH(UsagePerHour!PM$4,Usage!$D$3:$ABF$3,0)),"")</f>
        <v>4.7982290727228003</v>
      </c>
      <c r="PN111" s="6">
        <f>IFERROR(INDEX(Sales!$D$5:$ABF$18,MATCH(UsagePerHour!$B111,Sales!$C$5:$C$18,0),MATCH(UsagePerHour!PN$4,Sales!$D$3:$ABF$3,0))/PN$2*INDEX(Usage!$D$5:$ABF$11,MATCH(UsagePerHour!$B$100,Usage!$C$5:$C$11,0),MATCH(UsagePerHour!PN$4,Usage!$D$3:$ABF$3,0)),"")</f>
        <v>1.7244561127878615</v>
      </c>
      <c r="PO111" s="6">
        <f>IFERROR(INDEX(Sales!$D$5:$ABF$18,MATCH(UsagePerHour!$B111,Sales!$C$5:$C$18,0),MATCH(UsagePerHour!PO$4,Sales!$D$3:$ABF$3,0))/PO$2*INDEX(Usage!$D$5:$ABF$11,MATCH(UsagePerHour!$B$100,Usage!$C$5:$C$11,0),MATCH(UsagePerHour!PO$4,Usage!$D$3:$ABF$3,0)),"")</f>
        <v>1.9296478416700469</v>
      </c>
      <c r="PP111" s="6">
        <f>IFERROR(INDEX(Sales!$D$5:$ABF$18,MATCH(UsagePerHour!$B111,Sales!$C$5:$C$18,0),MATCH(UsagePerHour!PP$4,Sales!$D$3:$ABF$3,0))/PP$2*INDEX(Usage!$D$5:$ABF$11,MATCH(UsagePerHour!$B$100,Usage!$C$5:$C$11,0),MATCH(UsagePerHour!PP$4,Usage!$D$3:$ABF$3,0)),"")</f>
        <v>2.6149339049660592</v>
      </c>
      <c r="PQ111" s="6">
        <f>IFERROR(INDEX(Sales!$D$5:$ABF$18,MATCH(UsagePerHour!$B111,Sales!$C$5:$C$18,0),MATCH(UsagePerHour!PQ$4,Sales!$D$3:$ABF$3,0))/PQ$2*INDEX(Usage!$D$5:$ABF$11,MATCH(UsagePerHour!$B$100,Usage!$C$5:$C$11,0),MATCH(UsagePerHour!PQ$4,Usage!$D$3:$ABF$3,0)),"")</f>
        <v>8.7854683418105957</v>
      </c>
      <c r="PR111" s="6">
        <f>IFERROR(INDEX(Sales!$D$5:$ABF$18,MATCH(UsagePerHour!$B111,Sales!$C$5:$C$18,0),MATCH(UsagePerHour!PR$4,Sales!$D$3:$ABF$3,0))/PR$2*INDEX(Usage!$D$5:$ABF$11,MATCH(UsagePerHour!$B$100,Usage!$C$5:$C$11,0),MATCH(UsagePerHour!PR$4,Usage!$D$3:$ABF$3,0)),"")</f>
        <v>4.1458731157473006</v>
      </c>
      <c r="PS111" s="6">
        <f>IFERROR(INDEX(Sales!$D$5:$ABF$18,MATCH(UsagePerHour!$B111,Sales!$C$5:$C$18,0),MATCH(UsagePerHour!PS$4,Sales!$D$3:$ABF$3,0))/PS$2*INDEX(Usage!$D$5:$ABF$11,MATCH(UsagePerHour!$B$100,Usage!$C$5:$C$11,0),MATCH(UsagePerHour!PS$4,Usage!$D$3:$ABF$3,0)),"")</f>
        <v>8.2535311232603235</v>
      </c>
      <c r="PT111" s="6">
        <f>IFERROR(INDEX(Sales!$D$5:$ABF$18,MATCH(UsagePerHour!$B111,Sales!$C$5:$C$18,0),MATCH(UsagePerHour!PT$4,Sales!$D$3:$ABF$3,0))/PT$2*INDEX(Usage!$D$5:$ABF$11,MATCH(UsagePerHour!$B$100,Usage!$C$5:$C$11,0),MATCH(UsagePerHour!PT$4,Usage!$D$3:$ABF$3,0)),"")</f>
        <v>6.546104919574935</v>
      </c>
      <c r="PU111" s="6">
        <f>IFERROR(INDEX(Sales!$D$5:$ABF$18,MATCH(UsagePerHour!$B111,Sales!$C$5:$C$18,0),MATCH(UsagePerHour!PU$4,Sales!$D$3:$ABF$3,0))/PU$2*INDEX(Usage!$D$5:$ABF$11,MATCH(UsagePerHour!$B$100,Usage!$C$5:$C$11,0),MATCH(UsagePerHour!PU$4,Usage!$D$3:$ABF$3,0)),"")</f>
        <v>6.7773561749489097</v>
      </c>
      <c r="PV111" s="6">
        <f>IFERROR(INDEX(Sales!$D$5:$ABF$18,MATCH(UsagePerHour!$B111,Sales!$C$5:$C$18,0),MATCH(UsagePerHour!PV$4,Sales!$D$3:$ABF$3,0))/PV$2*INDEX(Usage!$D$5:$ABF$11,MATCH(UsagePerHour!$B$100,Usage!$C$5:$C$11,0),MATCH(UsagePerHour!PV$4,Usage!$D$3:$ABF$3,0)),"")</f>
        <v>4.2604813659386362</v>
      </c>
      <c r="PW111" s="6">
        <f>IFERROR(INDEX(Sales!$D$5:$ABF$18,MATCH(UsagePerHour!$B111,Sales!$C$5:$C$18,0),MATCH(UsagePerHour!PW$4,Sales!$D$3:$ABF$3,0))/PW$2*INDEX(Usage!$D$5:$ABF$11,MATCH(UsagePerHour!$B$100,Usage!$C$5:$C$11,0),MATCH(UsagePerHour!PW$4,Usage!$D$3:$ABF$3,0)),"")</f>
        <v>2.3135407522680254</v>
      </c>
      <c r="PX111" s="6">
        <f>IFERROR(INDEX(Sales!$D$5:$ABF$18,MATCH(UsagePerHour!$B111,Sales!$C$5:$C$18,0),MATCH(UsagePerHour!PX$4,Sales!$D$3:$ABF$3,0))/PX$2*INDEX(Usage!$D$5:$ABF$11,MATCH(UsagePerHour!$B$100,Usage!$C$5:$C$11,0),MATCH(UsagePerHour!PX$4,Usage!$D$3:$ABF$3,0)),"")</f>
        <v>4.13384018152317</v>
      </c>
      <c r="PY111" s="6">
        <f>IFERROR(INDEX(Sales!$D$5:$ABF$18,MATCH(UsagePerHour!$B111,Sales!$C$5:$C$18,0),MATCH(UsagePerHour!PY$4,Sales!$D$3:$ABF$3,0))/PY$2*INDEX(Usage!$D$5:$ABF$11,MATCH(UsagePerHour!$B$100,Usage!$C$5:$C$11,0),MATCH(UsagePerHour!PY$4,Usage!$D$3:$ABF$3,0)),"")</f>
        <v>2.1650150099143439</v>
      </c>
      <c r="PZ111" s="6">
        <f>IFERROR(INDEX(Sales!$D$5:$ABF$18,MATCH(UsagePerHour!$B111,Sales!$C$5:$C$18,0),MATCH(UsagePerHour!PZ$4,Sales!$D$3:$ABF$3,0))/PZ$2*INDEX(Usage!$D$5:$ABF$11,MATCH(UsagePerHour!$B$100,Usage!$C$5:$C$11,0),MATCH(UsagePerHour!PZ$4,Usage!$D$3:$ABF$3,0)),"")</f>
        <v>11.301984784318392</v>
      </c>
      <c r="QA111" s="6">
        <f>IFERROR(INDEX(Sales!$D$5:$ABF$18,MATCH(UsagePerHour!$B111,Sales!$C$5:$C$18,0),MATCH(UsagePerHour!QA$4,Sales!$D$3:$ABF$3,0))/QA$2*INDEX(Usage!$D$5:$ABF$11,MATCH(UsagePerHour!$B$100,Usage!$C$5:$C$11,0),MATCH(UsagePerHour!QA$4,Usage!$D$3:$ABF$3,0)),"")</f>
        <v>3.6710269916421812</v>
      </c>
      <c r="QB111" s="6">
        <f>IFERROR(INDEX(Sales!$D$5:$ABF$18,MATCH(UsagePerHour!$B111,Sales!$C$5:$C$18,0),MATCH(UsagePerHour!QB$4,Sales!$D$3:$ABF$3,0))/QB$2*INDEX(Usage!$D$5:$ABF$11,MATCH(UsagePerHour!$B$100,Usage!$C$5:$C$11,0),MATCH(UsagePerHour!QB$4,Usage!$D$3:$ABF$3,0)),"")</f>
        <v>0.95199135479329877</v>
      </c>
      <c r="QC111" s="6">
        <f>IFERROR(INDEX(Sales!$D$5:$ABF$18,MATCH(UsagePerHour!$B111,Sales!$C$5:$C$18,0),MATCH(UsagePerHour!QC$4,Sales!$D$3:$ABF$3,0))/QC$2*INDEX(Usage!$D$5:$ABF$11,MATCH(UsagePerHour!$B$100,Usage!$C$5:$C$11,0),MATCH(UsagePerHour!QC$4,Usage!$D$3:$ABF$3,0)),"")</f>
        <v>3.4731437292667535</v>
      </c>
      <c r="QD111" s="6">
        <f>IFERROR(INDEX(Sales!$D$5:$ABF$18,MATCH(UsagePerHour!$B111,Sales!$C$5:$C$18,0),MATCH(UsagePerHour!QD$4,Sales!$D$3:$ABF$3,0))/QD$2*INDEX(Usage!$D$5:$ABF$11,MATCH(UsagePerHour!$B$100,Usage!$C$5:$C$11,0),MATCH(UsagePerHour!QD$4,Usage!$D$3:$ABF$3,0)),"")</f>
        <v>13.59834668897226</v>
      </c>
      <c r="QE111" s="6">
        <f>IFERROR(INDEX(Sales!$D$5:$ABF$18,MATCH(UsagePerHour!$B111,Sales!$C$5:$C$18,0),MATCH(UsagePerHour!QE$4,Sales!$D$3:$ABF$3,0))/QE$2*INDEX(Usage!$D$5:$ABF$11,MATCH(UsagePerHour!$B$100,Usage!$C$5:$C$11,0),MATCH(UsagePerHour!QE$4,Usage!$D$3:$ABF$3,0)),"")</f>
        <v>2.8520436231959465</v>
      </c>
      <c r="QF111" s="6">
        <f>IFERROR(INDEX(Sales!$D$5:$ABF$18,MATCH(UsagePerHour!$B111,Sales!$C$5:$C$18,0),MATCH(UsagePerHour!QF$4,Sales!$D$3:$ABF$3,0))/QF$2*INDEX(Usage!$D$5:$ABF$11,MATCH(UsagePerHour!$B$100,Usage!$C$5:$C$11,0),MATCH(UsagePerHour!QF$4,Usage!$D$3:$ABF$3,0)),"")</f>
        <v>12.637194781592783</v>
      </c>
      <c r="QG111" s="6">
        <f>IFERROR(INDEX(Sales!$D$5:$ABF$18,MATCH(UsagePerHour!$B111,Sales!$C$5:$C$18,0),MATCH(UsagePerHour!QG$4,Sales!$D$3:$ABF$3,0))/QG$2*INDEX(Usage!$D$5:$ABF$11,MATCH(UsagePerHour!$B$100,Usage!$C$5:$C$11,0),MATCH(UsagePerHour!QG$4,Usage!$D$3:$ABF$3,0)),"")</f>
        <v>28.648332374698327</v>
      </c>
      <c r="QH111" s="6">
        <f>IFERROR(INDEX(Sales!$D$5:$ABF$18,MATCH(UsagePerHour!$B111,Sales!$C$5:$C$18,0),MATCH(UsagePerHour!QH$4,Sales!$D$3:$ABF$3,0))/QH$2*INDEX(Usage!$D$5:$ABF$11,MATCH(UsagePerHour!$B$100,Usage!$C$5:$C$11,0),MATCH(UsagePerHour!QH$4,Usage!$D$3:$ABF$3,0)),"")</f>
        <v>10.539808080851993</v>
      </c>
      <c r="QI111" s="6">
        <f>IFERROR(INDEX(Sales!$D$5:$ABF$18,MATCH(UsagePerHour!$B111,Sales!$C$5:$C$18,0),MATCH(UsagePerHour!QI$4,Sales!$D$3:$ABF$3,0))/QI$2*INDEX(Usage!$D$5:$ABF$11,MATCH(UsagePerHour!$B$100,Usage!$C$5:$C$11,0),MATCH(UsagePerHour!QI$4,Usage!$D$3:$ABF$3,0)),"")</f>
        <v>4.928554952355702</v>
      </c>
      <c r="QJ111" s="6">
        <f>IFERROR(INDEX(Sales!$D$5:$ABF$18,MATCH(UsagePerHour!$B111,Sales!$C$5:$C$18,0),MATCH(UsagePerHour!QJ$4,Sales!$D$3:$ABF$3,0))/QJ$2*INDEX(Usage!$D$5:$ABF$11,MATCH(UsagePerHour!$B$100,Usage!$C$5:$C$11,0),MATCH(UsagePerHour!QJ$4,Usage!$D$3:$ABF$3,0)),"")</f>
        <v>5.2901086327082805</v>
      </c>
      <c r="QK111" s="6">
        <f>IFERROR(INDEX(Sales!$D$5:$ABF$18,MATCH(UsagePerHour!$B111,Sales!$C$5:$C$18,0),MATCH(UsagePerHour!QK$4,Sales!$D$3:$ABF$3,0))/QK$2*INDEX(Usage!$D$5:$ABF$11,MATCH(UsagePerHour!$B$100,Usage!$C$5:$C$11,0),MATCH(UsagePerHour!QK$4,Usage!$D$3:$ABF$3,0)),"")</f>
        <v>9.3759854934046079</v>
      </c>
      <c r="QL111" s="6">
        <f>IFERROR(INDEX(Sales!$D$5:$ABF$18,MATCH(UsagePerHour!$B111,Sales!$C$5:$C$18,0),MATCH(UsagePerHour!QL$4,Sales!$D$3:$ABF$3,0))/QL$2*INDEX(Usage!$D$5:$ABF$11,MATCH(UsagePerHour!$B$100,Usage!$C$5:$C$11,0),MATCH(UsagePerHour!QL$4,Usage!$D$3:$ABF$3,0)),"")</f>
        <v>6.292559675402198</v>
      </c>
      <c r="QM111" s="6">
        <f>IFERROR(INDEX(Sales!$D$5:$ABF$18,MATCH(UsagePerHour!$B111,Sales!$C$5:$C$18,0),MATCH(UsagePerHour!QM$4,Sales!$D$3:$ABF$3,0))/QM$2*INDEX(Usage!$D$5:$ABF$11,MATCH(UsagePerHour!$B$100,Usage!$C$5:$C$11,0),MATCH(UsagePerHour!QM$4,Usage!$D$3:$ABF$3,0)),"")</f>
        <v>8.7482069753457044</v>
      </c>
      <c r="QN111" s="6">
        <f>IFERROR(INDEX(Sales!$D$5:$ABF$18,MATCH(UsagePerHour!$B111,Sales!$C$5:$C$18,0),MATCH(UsagePerHour!QN$4,Sales!$D$3:$ABF$3,0))/QN$2*INDEX(Usage!$D$5:$ABF$11,MATCH(UsagePerHour!$B$100,Usage!$C$5:$C$11,0),MATCH(UsagePerHour!QN$4,Usage!$D$3:$ABF$3,0)),"")</f>
        <v>43.200420092915749</v>
      </c>
      <c r="QO111" s="6">
        <f>IFERROR(INDEX(Sales!$D$5:$ABF$18,MATCH(UsagePerHour!$B111,Sales!$C$5:$C$18,0),MATCH(UsagePerHour!QO$4,Sales!$D$3:$ABF$3,0))/QO$2*INDEX(Usage!$D$5:$ABF$11,MATCH(UsagePerHour!$B$100,Usage!$C$5:$C$11,0),MATCH(UsagePerHour!QO$4,Usage!$D$3:$ABF$3,0)),"")</f>
        <v>9.0968455791012488</v>
      </c>
      <c r="QP111" s="6">
        <f>IFERROR(INDEX(Sales!$D$5:$ABF$18,MATCH(UsagePerHour!$B111,Sales!$C$5:$C$18,0),MATCH(UsagePerHour!QP$4,Sales!$D$3:$ABF$3,0))/QP$2*INDEX(Usage!$D$5:$ABF$11,MATCH(UsagePerHour!$B$100,Usage!$C$5:$C$11,0),MATCH(UsagePerHour!QP$4,Usage!$D$3:$ABF$3,0)),"")</f>
        <v>4.6610137362227064</v>
      </c>
      <c r="QQ111" s="6">
        <f>IFERROR(INDEX(Sales!$D$5:$ABF$18,MATCH(UsagePerHour!$B111,Sales!$C$5:$C$18,0),MATCH(UsagePerHour!QQ$4,Sales!$D$3:$ABF$3,0))/QQ$2*INDEX(Usage!$D$5:$ABF$11,MATCH(UsagePerHour!$B$100,Usage!$C$5:$C$11,0),MATCH(UsagePerHour!QQ$4,Usage!$D$3:$ABF$3,0)),"")</f>
        <v>10.588209109296541</v>
      </c>
      <c r="QR111" s="6">
        <f>IFERROR(INDEX(Sales!$D$5:$ABF$18,MATCH(UsagePerHour!$B111,Sales!$C$5:$C$18,0),MATCH(UsagePerHour!QR$4,Sales!$D$3:$ABF$3,0))/QR$2*INDEX(Usage!$D$5:$ABF$11,MATCH(UsagePerHour!$B$100,Usage!$C$5:$C$11,0),MATCH(UsagePerHour!QR$4,Usage!$D$3:$ABF$3,0)),"")</f>
        <v>13.413482587904497</v>
      </c>
      <c r="QS111" s="6">
        <f>IFERROR(INDEX(Sales!$D$5:$ABF$18,MATCH(UsagePerHour!$B111,Sales!$C$5:$C$18,0),MATCH(UsagePerHour!QS$4,Sales!$D$3:$ABF$3,0))/QS$2*INDEX(Usage!$D$5:$ABF$11,MATCH(UsagePerHour!$B$100,Usage!$C$5:$C$11,0),MATCH(UsagePerHour!QS$4,Usage!$D$3:$ABF$3,0)),"")</f>
        <v>10.146185328331867</v>
      </c>
      <c r="QT111" s="6">
        <f>IFERROR(INDEX(Sales!$D$5:$ABF$18,MATCH(UsagePerHour!$B111,Sales!$C$5:$C$18,0),MATCH(UsagePerHour!QT$4,Sales!$D$3:$ABF$3,0))/QT$2*INDEX(Usage!$D$5:$ABF$11,MATCH(UsagePerHour!$B$100,Usage!$C$5:$C$11,0),MATCH(UsagePerHour!QT$4,Usage!$D$3:$ABF$3,0)),"")</f>
        <v>5.2546418883496022</v>
      </c>
      <c r="QU111" s="6">
        <f>IFERROR(INDEX(Sales!$D$5:$ABF$18,MATCH(UsagePerHour!$B111,Sales!$C$5:$C$18,0),MATCH(UsagePerHour!QU$4,Sales!$D$3:$ABF$3,0))/QU$2*INDEX(Usage!$D$5:$ABF$11,MATCH(UsagePerHour!$B$100,Usage!$C$5:$C$11,0),MATCH(UsagePerHour!QU$4,Usage!$D$3:$ABF$3,0)),"")</f>
        <v>26.841208108294758</v>
      </c>
      <c r="QV111" s="6">
        <f>IFERROR(INDEX(Sales!$D$5:$ABF$18,MATCH(UsagePerHour!$B111,Sales!$C$5:$C$18,0),MATCH(UsagePerHour!QV$4,Sales!$D$3:$ABF$3,0))/QV$2*INDEX(Usage!$D$5:$ABF$11,MATCH(UsagePerHour!$B$100,Usage!$C$5:$C$11,0),MATCH(UsagePerHour!QV$4,Usage!$D$3:$ABF$3,0)),"")</f>
        <v>6.7722293406647491</v>
      </c>
      <c r="QW111" s="6">
        <f>IFERROR(INDEX(Sales!$D$5:$ABF$18,MATCH(UsagePerHour!$B111,Sales!$C$5:$C$18,0),MATCH(UsagePerHour!QW$4,Sales!$D$3:$ABF$3,0))/QW$2*INDEX(Usage!$D$5:$ABF$11,MATCH(UsagePerHour!$B$100,Usage!$C$5:$C$11,0),MATCH(UsagePerHour!QW$4,Usage!$D$3:$ABF$3,0)),"")</f>
        <v>4.9078645194355026</v>
      </c>
      <c r="QX111" s="6">
        <f>IFERROR(INDEX(Sales!$D$5:$ABF$18,MATCH(UsagePerHour!$B111,Sales!$C$5:$C$18,0),MATCH(UsagePerHour!QX$4,Sales!$D$3:$ABF$3,0))/QX$2*INDEX(Usage!$D$5:$ABF$11,MATCH(UsagePerHour!$B$100,Usage!$C$5:$C$11,0),MATCH(UsagePerHour!QX$4,Usage!$D$3:$ABF$3,0)),"")</f>
        <v>19.064228890439637</v>
      </c>
      <c r="QY111" s="6">
        <f>IFERROR(INDEX(Sales!$D$5:$ABF$18,MATCH(UsagePerHour!$B111,Sales!$C$5:$C$18,0),MATCH(UsagePerHour!QY$4,Sales!$D$3:$ABF$3,0))/QY$2*INDEX(Usage!$D$5:$ABF$11,MATCH(UsagePerHour!$B$100,Usage!$C$5:$C$11,0),MATCH(UsagePerHour!QY$4,Usage!$D$3:$ABF$3,0)),"")</f>
        <v>9.1430245188376436</v>
      </c>
      <c r="QZ111" s="6">
        <f>IFERROR(INDEX(Sales!$D$5:$ABF$18,MATCH(UsagePerHour!$B111,Sales!$C$5:$C$18,0),MATCH(UsagePerHour!QZ$4,Sales!$D$3:$ABF$3,0))/QZ$2*INDEX(Usage!$D$5:$ABF$11,MATCH(UsagePerHour!$B$100,Usage!$C$5:$C$11,0),MATCH(UsagePerHour!QZ$4,Usage!$D$3:$ABF$3,0)),"")</f>
        <v>8.1566100753151449</v>
      </c>
      <c r="RA111" s="6">
        <f>IFERROR(INDEX(Sales!$D$5:$ABF$18,MATCH(UsagePerHour!$B111,Sales!$C$5:$C$18,0),MATCH(UsagePerHour!RA$4,Sales!$D$3:$ABF$3,0))/RA$2*INDEX(Usage!$D$5:$ABF$11,MATCH(UsagePerHour!$B$100,Usage!$C$5:$C$11,0),MATCH(UsagePerHour!RA$4,Usage!$D$3:$ABF$3,0)),"")</f>
        <v>7.0758328358182441</v>
      </c>
      <c r="RB111" s="6">
        <f>IFERROR(INDEX(Sales!$D$5:$ABF$18,MATCH(UsagePerHour!$B111,Sales!$C$5:$C$18,0),MATCH(UsagePerHour!RB$4,Sales!$D$3:$ABF$3,0))/RB$2*INDEX(Usage!$D$5:$ABF$11,MATCH(UsagePerHour!$B$100,Usage!$C$5:$C$11,0),MATCH(UsagePerHour!RB$4,Usage!$D$3:$ABF$3,0)),"")</f>
        <v>15.045093041896452</v>
      </c>
      <c r="RC111" s="6">
        <f>IFERROR(INDEX(Sales!$D$5:$ABF$18,MATCH(UsagePerHour!$B111,Sales!$C$5:$C$18,0),MATCH(UsagePerHour!RC$4,Sales!$D$3:$ABF$3,0))/RC$2*INDEX(Usage!$D$5:$ABF$11,MATCH(UsagePerHour!$B$100,Usage!$C$5:$C$11,0),MATCH(UsagePerHour!RC$4,Usage!$D$3:$ABF$3,0)),"")</f>
        <v>11.114296705450268</v>
      </c>
      <c r="RD111" s="6">
        <f>IFERROR(INDEX(Sales!$D$5:$ABF$18,MATCH(UsagePerHour!$B111,Sales!$C$5:$C$18,0),MATCH(UsagePerHour!RD$4,Sales!$D$3:$ABF$3,0))/RD$2*INDEX(Usage!$D$5:$ABF$11,MATCH(UsagePerHour!$B$100,Usage!$C$5:$C$11,0),MATCH(UsagePerHour!RD$4,Usage!$D$3:$ABF$3,0)),"")</f>
        <v>5.0292122357602098</v>
      </c>
      <c r="RE111" s="6">
        <f>IFERROR(INDEX(Sales!$D$5:$ABF$18,MATCH(UsagePerHour!$B111,Sales!$C$5:$C$18,0),MATCH(UsagePerHour!RE$4,Sales!$D$3:$ABF$3,0))/RE$2*INDEX(Usage!$D$5:$ABF$11,MATCH(UsagePerHour!$B$100,Usage!$C$5:$C$11,0),MATCH(UsagePerHour!RE$4,Usage!$D$3:$ABF$3,0)),"")</f>
        <v>12.529141363022942</v>
      </c>
      <c r="RF111" s="6">
        <f>IFERROR(INDEX(Sales!$D$5:$ABF$18,MATCH(UsagePerHour!$B111,Sales!$C$5:$C$18,0),MATCH(UsagePerHour!RF$4,Sales!$D$3:$ABF$3,0))/RF$2*INDEX(Usage!$D$5:$ABF$11,MATCH(UsagePerHour!$B$100,Usage!$C$5:$C$11,0),MATCH(UsagePerHour!RF$4,Usage!$D$3:$ABF$3,0)),"")</f>
        <v>12.463089125383666</v>
      </c>
      <c r="RG111" s="6">
        <f>IFERROR(INDEX(Sales!$D$5:$ABF$18,MATCH(UsagePerHour!$B111,Sales!$C$5:$C$18,0),MATCH(UsagePerHour!RG$4,Sales!$D$3:$ABF$3,0))/RG$2*INDEX(Usage!$D$5:$ABF$11,MATCH(UsagePerHour!$B$100,Usage!$C$5:$C$11,0),MATCH(UsagePerHour!RG$4,Usage!$D$3:$ABF$3,0)),"")</f>
        <v>4.4882343878175632</v>
      </c>
      <c r="RH111" s="6">
        <f>IFERROR(INDEX(Sales!$D$5:$ABF$18,MATCH(UsagePerHour!$B111,Sales!$C$5:$C$18,0),MATCH(UsagePerHour!RH$4,Sales!$D$3:$ABF$3,0))/RH$2*INDEX(Usage!$D$5:$ABF$11,MATCH(UsagePerHour!$B$100,Usage!$C$5:$C$11,0),MATCH(UsagePerHour!RH$4,Usage!$D$3:$ABF$3,0)),"")</f>
        <v>4.722067830747811</v>
      </c>
      <c r="RI111" s="6">
        <f>IFERROR(INDEX(Sales!$D$5:$ABF$18,MATCH(UsagePerHour!$B111,Sales!$C$5:$C$18,0),MATCH(UsagePerHour!RI$4,Sales!$D$3:$ABF$3,0))/RI$2*INDEX(Usage!$D$5:$ABF$11,MATCH(UsagePerHour!$B$100,Usage!$C$5:$C$11,0),MATCH(UsagePerHour!RI$4,Usage!$D$3:$ABF$3,0)),"")</f>
        <v>33.501268998168641</v>
      </c>
      <c r="RJ111" s="6">
        <f>IFERROR(INDEX(Sales!$D$5:$ABF$18,MATCH(UsagePerHour!$B111,Sales!$C$5:$C$18,0),MATCH(UsagePerHour!RJ$4,Sales!$D$3:$ABF$3,0))/RJ$2*INDEX(Usage!$D$5:$ABF$11,MATCH(UsagePerHour!$B$100,Usage!$C$5:$C$11,0),MATCH(UsagePerHour!RJ$4,Usage!$D$3:$ABF$3,0)),"")</f>
        <v>4.9063114410908364</v>
      </c>
      <c r="RK111" s="6">
        <f>IFERROR(INDEX(Sales!$D$5:$ABF$18,MATCH(UsagePerHour!$B111,Sales!$C$5:$C$18,0),MATCH(UsagePerHour!RK$4,Sales!$D$3:$ABF$3,0))/RK$2*INDEX(Usage!$D$5:$ABF$11,MATCH(UsagePerHour!$B$100,Usage!$C$5:$C$11,0),MATCH(UsagePerHour!RK$4,Usage!$D$3:$ABF$3,0)),"")</f>
        <v>9.6718037751126964</v>
      </c>
      <c r="RL111" s="6">
        <f>IFERROR(INDEX(Sales!$D$5:$ABF$18,MATCH(UsagePerHour!$B111,Sales!$C$5:$C$18,0),MATCH(UsagePerHour!RL$4,Sales!$D$3:$ABF$3,0))/RL$2*INDEX(Usage!$D$5:$ABF$11,MATCH(UsagePerHour!$B$100,Usage!$C$5:$C$11,0),MATCH(UsagePerHour!RL$4,Usage!$D$3:$ABF$3,0)),"")</f>
        <v>5.3236848731036934</v>
      </c>
      <c r="RM111" s="6">
        <f>IFERROR(INDEX(Sales!$D$5:$ABF$18,MATCH(UsagePerHour!$B111,Sales!$C$5:$C$18,0),MATCH(UsagePerHour!RM$4,Sales!$D$3:$ABF$3,0))/RM$2*INDEX(Usage!$D$5:$ABF$11,MATCH(UsagePerHour!$B$100,Usage!$C$5:$C$11,0),MATCH(UsagePerHour!RM$4,Usage!$D$3:$ABF$3,0)),"")</f>
        <v>9.4945031564191833</v>
      </c>
      <c r="RN111" s="6">
        <f>IFERROR(INDEX(Sales!$D$5:$ABF$18,MATCH(UsagePerHour!$B111,Sales!$C$5:$C$18,0),MATCH(UsagePerHour!RN$4,Sales!$D$3:$ABF$3,0))/RN$2*INDEX(Usage!$D$5:$ABF$11,MATCH(UsagePerHour!$B$100,Usage!$C$5:$C$11,0),MATCH(UsagePerHour!RN$4,Usage!$D$3:$ABF$3,0)),"")</f>
        <v>4.9140401146131802</v>
      </c>
      <c r="RO111" s="6">
        <f>IFERROR(INDEX(Sales!$D$5:$ABF$18,MATCH(UsagePerHour!$B111,Sales!$C$5:$C$18,0),MATCH(UsagePerHour!RO$4,Sales!$D$3:$ABF$3,0))/RO$2*INDEX(Usage!$D$5:$ABF$11,MATCH(UsagePerHour!$B$100,Usage!$C$5:$C$11,0),MATCH(UsagePerHour!RO$4,Usage!$D$3:$ABF$3,0)),"")</f>
        <v>5.6819359621099306</v>
      </c>
      <c r="RP111" s="6">
        <f>IFERROR(INDEX(Sales!$D$5:$ABF$18,MATCH(UsagePerHour!$B111,Sales!$C$5:$C$18,0),MATCH(UsagePerHour!RP$4,Sales!$D$3:$ABF$3,0))/RP$2*INDEX(Usage!$D$5:$ABF$11,MATCH(UsagePerHour!$B$100,Usage!$C$5:$C$11,0),MATCH(UsagePerHour!RP$4,Usage!$D$3:$ABF$3,0)),"")</f>
        <v>12.603926234663348</v>
      </c>
      <c r="RQ111" s="6">
        <f>IFERROR(INDEX(Sales!$D$5:$ABF$18,MATCH(UsagePerHour!$B111,Sales!$C$5:$C$18,0),MATCH(UsagePerHour!RQ$4,Sales!$D$3:$ABF$3,0))/RQ$2*INDEX(Usage!$D$5:$ABF$11,MATCH(UsagePerHour!$B$100,Usage!$C$5:$C$11,0),MATCH(UsagePerHour!RQ$4,Usage!$D$3:$ABF$3,0)),"")</f>
        <v>4.8022680076718975</v>
      </c>
      <c r="RR111" s="6">
        <f>IFERROR(INDEX(Sales!$D$5:$ABF$18,MATCH(UsagePerHour!$B111,Sales!$C$5:$C$18,0),MATCH(UsagePerHour!RR$4,Sales!$D$3:$ABF$3,0))/RR$2*INDEX(Usage!$D$5:$ABF$11,MATCH(UsagePerHour!$B$100,Usage!$C$5:$C$11,0),MATCH(UsagePerHour!RR$4,Usage!$D$3:$ABF$3,0)),"")</f>
        <v>3.414714833561082</v>
      </c>
      <c r="RS111" s="6">
        <f>IFERROR(INDEX(Sales!$D$5:$ABF$18,MATCH(UsagePerHour!$B111,Sales!$C$5:$C$18,0),MATCH(UsagePerHour!RS$4,Sales!$D$3:$ABF$3,0))/RS$2*INDEX(Usage!$D$5:$ABF$11,MATCH(UsagePerHour!$B$100,Usage!$C$5:$C$11,0),MATCH(UsagePerHour!RS$4,Usage!$D$3:$ABF$3,0)),"")</f>
        <v>13.212947556275919</v>
      </c>
      <c r="RT111" s="6">
        <f>IFERROR(INDEX(Sales!$D$5:$ABF$18,MATCH(UsagePerHour!$B111,Sales!$C$5:$C$18,0),MATCH(UsagePerHour!RT$4,Sales!$D$3:$ABF$3,0))/RT$2*INDEX(Usage!$D$5:$ABF$11,MATCH(UsagePerHour!$B$100,Usage!$C$5:$C$11,0),MATCH(UsagePerHour!RT$4,Usage!$D$3:$ABF$3,0)),"")</f>
        <v>3.8958436627042197</v>
      </c>
      <c r="RU111" s="6">
        <f>IFERROR(INDEX(Sales!$D$5:$ABF$18,MATCH(UsagePerHour!$B111,Sales!$C$5:$C$18,0),MATCH(UsagePerHour!RU$4,Sales!$D$3:$ABF$3,0))/RU$2*INDEX(Usage!$D$5:$ABF$11,MATCH(UsagePerHour!$B$100,Usage!$C$5:$C$11,0),MATCH(UsagePerHour!RU$4,Usage!$D$3:$ABF$3,0)),"")</f>
        <v>5.2383025468569304</v>
      </c>
      <c r="RV111" s="6">
        <f>IFERROR(INDEX(Sales!$D$5:$ABF$18,MATCH(UsagePerHour!$B111,Sales!$C$5:$C$18,0),MATCH(UsagePerHour!RV$4,Sales!$D$3:$ABF$3,0))/RV$2*INDEX(Usage!$D$5:$ABF$11,MATCH(UsagePerHour!$B$100,Usage!$C$5:$C$11,0),MATCH(UsagePerHour!RV$4,Usage!$D$3:$ABF$3,0)),"")</f>
        <v>4.0683278543531083</v>
      </c>
      <c r="RW111" s="6">
        <f>IFERROR(INDEX(Sales!$D$5:$ABF$18,MATCH(UsagePerHour!$B111,Sales!$C$5:$C$18,0),MATCH(UsagePerHour!RW$4,Sales!$D$3:$ABF$3,0))/RW$2*INDEX(Usage!$D$5:$ABF$11,MATCH(UsagePerHour!$B$100,Usage!$C$5:$C$11,0),MATCH(UsagePerHour!RW$4,Usage!$D$3:$ABF$3,0)),"")</f>
        <v>31.180394165594674</v>
      </c>
      <c r="RX111" s="6">
        <f>IFERROR(INDEX(Sales!$D$5:$ABF$18,MATCH(UsagePerHour!$B111,Sales!$C$5:$C$18,0),MATCH(UsagePerHour!RX$4,Sales!$D$3:$ABF$3,0))/RX$2*INDEX(Usage!$D$5:$ABF$11,MATCH(UsagePerHour!$B$100,Usage!$C$5:$C$11,0),MATCH(UsagePerHour!RX$4,Usage!$D$3:$ABF$3,0)),"")</f>
        <v>1.5129074031935066</v>
      </c>
      <c r="RY111" s="6">
        <f>IFERROR(INDEX(Sales!$D$5:$ABF$18,MATCH(UsagePerHour!$B111,Sales!$C$5:$C$18,0),MATCH(UsagePerHour!RY$4,Sales!$D$3:$ABF$3,0))/RY$2*INDEX(Usage!$D$5:$ABF$11,MATCH(UsagePerHour!$B$100,Usage!$C$5:$C$11,0),MATCH(UsagePerHour!RY$4,Usage!$D$3:$ABF$3,0)),"")</f>
        <v>5.2920618526044167</v>
      </c>
      <c r="RZ111" s="6">
        <f>IFERROR(INDEX(Sales!$D$5:$ABF$18,MATCH(UsagePerHour!$B111,Sales!$C$5:$C$18,0),MATCH(UsagePerHour!RZ$4,Sales!$D$3:$ABF$3,0))/RZ$2*INDEX(Usage!$D$5:$ABF$11,MATCH(UsagePerHour!$B$100,Usage!$C$5:$C$11,0),MATCH(UsagePerHour!RZ$4,Usage!$D$3:$ABF$3,0)),"")</f>
        <v>2.0892732946100319</v>
      </c>
      <c r="SA111" s="6">
        <f>IFERROR(INDEX(Sales!$D$5:$ABF$18,MATCH(UsagePerHour!$B111,Sales!$C$5:$C$18,0),MATCH(UsagePerHour!SA$4,Sales!$D$3:$ABF$3,0))/SA$2*INDEX(Usage!$D$5:$ABF$11,MATCH(UsagePerHour!$B$100,Usage!$C$5:$C$11,0),MATCH(UsagePerHour!SA$4,Usage!$D$3:$ABF$3,0)),"")</f>
        <v>6.3518636182436108</v>
      </c>
      <c r="SB111" s="6">
        <f>IFERROR(INDEX(Sales!$D$5:$ABF$18,MATCH(UsagePerHour!$B111,Sales!$C$5:$C$18,0),MATCH(UsagePerHour!SB$4,Sales!$D$3:$ABF$3,0))/SB$2*INDEX(Usage!$D$5:$ABF$11,MATCH(UsagePerHour!$B$100,Usage!$C$5:$C$11,0),MATCH(UsagePerHour!SB$4,Usage!$D$3:$ABF$3,0)),"")</f>
        <v>2.7662198051387992</v>
      </c>
      <c r="SC111" s="6">
        <f>IFERROR(INDEX(Sales!$D$5:$ABF$18,MATCH(UsagePerHour!$B111,Sales!$C$5:$C$18,0),MATCH(UsagePerHour!SC$4,Sales!$D$3:$ABF$3,0))/SC$2*INDEX(Usage!$D$5:$ABF$11,MATCH(UsagePerHour!$B$100,Usage!$C$5:$C$11,0),MATCH(UsagePerHour!SC$4,Usage!$D$3:$ABF$3,0)),"")</f>
        <v>5.9757263319668299</v>
      </c>
      <c r="SD111" s="6">
        <f>IFERROR(INDEX(Sales!$D$5:$ABF$18,MATCH(UsagePerHour!$B111,Sales!$C$5:$C$18,0),MATCH(UsagePerHour!SD$4,Sales!$D$3:$ABF$3,0))/SD$2*INDEX(Usage!$D$5:$ABF$11,MATCH(UsagePerHour!$B$100,Usage!$C$5:$C$11,0),MATCH(UsagePerHour!SD$4,Usage!$D$3:$ABF$3,0)),"")</f>
        <v>20.635073746496715</v>
      </c>
      <c r="SE111" s="6">
        <f>IFERROR(INDEX(Sales!$D$5:$ABF$18,MATCH(UsagePerHour!$B111,Sales!$C$5:$C$18,0),MATCH(UsagePerHour!SE$4,Sales!$D$3:$ABF$3,0))/SE$2*INDEX(Usage!$D$5:$ABF$11,MATCH(UsagePerHour!$B$100,Usage!$C$5:$C$11,0),MATCH(UsagePerHour!SE$4,Usage!$D$3:$ABF$3,0)),"")</f>
        <v>7.2488434411379501</v>
      </c>
      <c r="SF111" s="6">
        <f>IFERROR(INDEX(Sales!$D$5:$ABF$18,MATCH(UsagePerHour!$B111,Sales!$C$5:$C$18,0),MATCH(UsagePerHour!SF$4,Sales!$D$3:$ABF$3,0))/SF$2*INDEX(Usage!$D$5:$ABF$11,MATCH(UsagePerHour!$B$100,Usage!$C$5:$C$11,0),MATCH(UsagePerHour!SF$4,Usage!$D$3:$ABF$3,0)),"")</f>
        <v>9.9608813211754743</v>
      </c>
      <c r="SG111" s="6" t="str">
        <f>IFERROR(INDEX(Sales!$D$5:$ABF$18,MATCH(UsagePerHour!$B111,Sales!$C$5:$C$18,0),MATCH(UsagePerHour!SG$4,Sales!$D$3:$ABF$3,0))/SG$2*INDEX(Usage!$D$5:$ABF$11,MATCH(UsagePerHour!$B$100,Usage!$C$5:$C$11,0),MATCH(UsagePerHour!SG$4,Usage!$D$3:$ABF$3,0)),"")</f>
        <v/>
      </c>
      <c r="SH111" s="6" t="str">
        <f>IFERROR(INDEX(Sales!$D$5:$ABF$18,MATCH(UsagePerHour!$B111,Sales!$C$5:$C$18,0),MATCH(UsagePerHour!SH$4,Sales!$D$3:$ABF$3,0))/SH$2*INDEX(Usage!$D$5:$ABF$11,MATCH(UsagePerHour!$B$100,Usage!$C$5:$C$11,0),MATCH(UsagePerHour!SH$4,Usage!$D$3:$ABF$3,0)),"")</f>
        <v/>
      </c>
      <c r="SI111" s="6" t="str">
        <f>IFERROR(INDEX(Sales!$D$5:$ABF$18,MATCH(UsagePerHour!$B111,Sales!$C$5:$C$18,0),MATCH(UsagePerHour!SI$4,Sales!$D$3:$ABF$3,0))/SI$2*INDEX(Usage!$D$5:$ABF$11,MATCH(UsagePerHour!$B$100,Usage!$C$5:$C$11,0),MATCH(UsagePerHour!SI$4,Usage!$D$3:$ABF$3,0)),"")</f>
        <v/>
      </c>
      <c r="SJ111" s="6" t="str">
        <f>IFERROR(INDEX(Sales!$D$5:$ABF$18,MATCH(UsagePerHour!$B111,Sales!$C$5:$C$18,0),MATCH(UsagePerHour!SJ$4,Sales!$D$3:$ABF$3,0))/SJ$2*INDEX(Usage!$D$5:$ABF$11,MATCH(UsagePerHour!$B$100,Usage!$C$5:$C$11,0),MATCH(UsagePerHour!SJ$4,Usage!$D$3:$ABF$3,0)),"")</f>
        <v/>
      </c>
      <c r="SK111" s="6" t="str">
        <f>IFERROR(INDEX(Sales!$D$5:$ABF$18,MATCH(UsagePerHour!$B111,Sales!$C$5:$C$18,0),MATCH(UsagePerHour!SK$4,Sales!$D$3:$ABF$3,0))/SK$2*INDEX(Usage!$D$5:$ABF$11,MATCH(UsagePerHour!$B$100,Usage!$C$5:$C$11,0),MATCH(UsagePerHour!SK$4,Usage!$D$3:$ABF$3,0)),"")</f>
        <v/>
      </c>
      <c r="SL111" s="6" t="str">
        <f>IFERROR(INDEX(Sales!$D$5:$ABF$18,MATCH(UsagePerHour!$B111,Sales!$C$5:$C$18,0),MATCH(UsagePerHour!SL$4,Sales!$D$3:$ABF$3,0))/SL$2*INDEX(Usage!$D$5:$ABF$11,MATCH(UsagePerHour!$B$100,Usage!$C$5:$C$11,0),MATCH(UsagePerHour!SL$4,Usage!$D$3:$ABF$3,0)),"")</f>
        <v/>
      </c>
      <c r="SM111" s="6" t="str">
        <f>IFERROR(INDEX(Sales!$D$5:$ABF$18,MATCH(UsagePerHour!$B111,Sales!$C$5:$C$18,0),MATCH(UsagePerHour!SM$4,Sales!$D$3:$ABF$3,0))/SM$2*INDEX(Usage!$D$5:$ABF$11,MATCH(UsagePerHour!$B$100,Usage!$C$5:$C$11,0),MATCH(UsagePerHour!SM$4,Usage!$D$3:$ABF$3,0)),"")</f>
        <v/>
      </c>
      <c r="SN111" s="6" t="str">
        <f>IFERROR(INDEX(Sales!$D$5:$ABF$18,MATCH(UsagePerHour!$B111,Sales!$C$5:$C$18,0),MATCH(UsagePerHour!SN$4,Sales!$D$3:$ABF$3,0))/SN$2*INDEX(Usage!$D$5:$ABF$11,MATCH(UsagePerHour!$B$100,Usage!$C$5:$C$11,0),MATCH(UsagePerHour!SN$4,Usage!$D$3:$ABF$3,0)),"")</f>
        <v/>
      </c>
      <c r="SO111" s="6" t="str">
        <f>IFERROR(INDEX(Sales!$D$5:$ABF$18,MATCH(UsagePerHour!$B111,Sales!$C$5:$C$18,0),MATCH(UsagePerHour!SO$4,Sales!$D$3:$ABF$3,0))/SO$2*INDEX(Usage!$D$5:$ABF$11,MATCH(UsagePerHour!$B$100,Usage!$C$5:$C$11,0),MATCH(UsagePerHour!SO$4,Usage!$D$3:$ABF$3,0)),"")</f>
        <v/>
      </c>
      <c r="SP111" s="6" t="str">
        <f>IFERROR(INDEX(Sales!$D$5:$ABF$18,MATCH(UsagePerHour!$B111,Sales!$C$5:$C$18,0),MATCH(UsagePerHour!SP$4,Sales!$D$3:$ABF$3,0))/SP$2*INDEX(Usage!$D$5:$ABF$11,MATCH(UsagePerHour!$B$100,Usage!$C$5:$C$11,0),MATCH(UsagePerHour!SP$4,Usage!$D$3:$ABF$3,0)),"")</f>
        <v/>
      </c>
      <c r="SQ111" s="6" t="str">
        <f>IFERROR(INDEX(Sales!$D$5:$ABF$18,MATCH(UsagePerHour!$B111,Sales!$C$5:$C$18,0),MATCH(UsagePerHour!SQ$4,Sales!$D$3:$ABF$3,0))/SQ$2*INDEX(Usage!$D$5:$ABF$11,MATCH(UsagePerHour!$B$100,Usage!$C$5:$C$11,0),MATCH(UsagePerHour!SQ$4,Usage!$D$3:$ABF$3,0)),"")</f>
        <v/>
      </c>
      <c r="SR111" s="6" t="str">
        <f>IFERROR(INDEX(Sales!$D$5:$ABF$18,MATCH(UsagePerHour!$B111,Sales!$C$5:$C$18,0),MATCH(UsagePerHour!SR$4,Sales!$D$3:$ABF$3,0))/SR$2*INDEX(Usage!$D$5:$ABF$11,MATCH(UsagePerHour!$B$100,Usage!$C$5:$C$11,0),MATCH(UsagePerHour!SR$4,Usage!$D$3:$ABF$3,0)),"")</f>
        <v/>
      </c>
      <c r="SS111" s="6" t="str">
        <f>IFERROR(INDEX(Sales!$D$5:$ABF$18,MATCH(UsagePerHour!$B111,Sales!$C$5:$C$18,0),MATCH(UsagePerHour!SS$4,Sales!$D$3:$ABF$3,0))/SS$2*INDEX(Usage!$D$5:$ABF$11,MATCH(UsagePerHour!$B$100,Usage!$C$5:$C$11,0),MATCH(UsagePerHour!SS$4,Usage!$D$3:$ABF$3,0)),"")</f>
        <v/>
      </c>
      <c r="ST111" s="6" t="str">
        <f>IFERROR(INDEX(Sales!$D$5:$ABF$18,MATCH(UsagePerHour!$B111,Sales!$C$5:$C$18,0),MATCH(UsagePerHour!ST$4,Sales!$D$3:$ABF$3,0))/ST$2*INDEX(Usage!$D$5:$ABF$11,MATCH(UsagePerHour!$B$100,Usage!$C$5:$C$11,0),MATCH(UsagePerHour!ST$4,Usage!$D$3:$ABF$3,0)),"")</f>
        <v/>
      </c>
      <c r="SU111" s="6" t="str">
        <f>IFERROR(INDEX(Sales!$D$5:$ABF$18,MATCH(UsagePerHour!$B111,Sales!$C$5:$C$18,0),MATCH(UsagePerHour!SU$4,Sales!$D$3:$ABF$3,0))/SU$2*INDEX(Usage!$D$5:$ABF$11,MATCH(UsagePerHour!$B$100,Usage!$C$5:$C$11,0),MATCH(UsagePerHour!SU$4,Usage!$D$3:$ABF$3,0)),"")</f>
        <v/>
      </c>
      <c r="SV111" s="6" t="str">
        <f>IFERROR(INDEX(Sales!$D$5:$ABF$18,MATCH(UsagePerHour!$B111,Sales!$C$5:$C$18,0),MATCH(UsagePerHour!SV$4,Sales!$D$3:$ABF$3,0))/SV$2*INDEX(Usage!$D$5:$ABF$11,MATCH(UsagePerHour!$B$100,Usage!$C$5:$C$11,0),MATCH(UsagePerHour!SV$4,Usage!$D$3:$ABF$3,0)),"")</f>
        <v/>
      </c>
      <c r="SW111" s="6" t="str">
        <f>IFERROR(INDEX(Sales!$D$5:$ABF$18,MATCH(UsagePerHour!$B111,Sales!$C$5:$C$18,0),MATCH(UsagePerHour!SW$4,Sales!$D$3:$ABF$3,0))/SW$2*INDEX(Usage!$D$5:$ABF$11,MATCH(UsagePerHour!$B$100,Usage!$C$5:$C$11,0),MATCH(UsagePerHour!SW$4,Usage!$D$3:$ABF$3,0)),"")</f>
        <v/>
      </c>
      <c r="SX111" s="6" t="str">
        <f>IFERROR(INDEX(Sales!$D$5:$ABF$18,MATCH(UsagePerHour!$B111,Sales!$C$5:$C$18,0),MATCH(UsagePerHour!SX$4,Sales!$D$3:$ABF$3,0))/SX$2*INDEX(Usage!$D$5:$ABF$11,MATCH(UsagePerHour!$B$100,Usage!$C$5:$C$11,0),MATCH(UsagePerHour!SX$4,Usage!$D$3:$ABF$3,0)),"")</f>
        <v/>
      </c>
      <c r="SY111" s="6" t="str">
        <f>IFERROR(INDEX(Sales!$D$5:$ABF$18,MATCH(UsagePerHour!$B111,Sales!$C$5:$C$18,0),MATCH(UsagePerHour!SY$4,Sales!$D$3:$ABF$3,0))/SY$2*INDEX(Usage!$D$5:$ABF$11,MATCH(UsagePerHour!$B$100,Usage!$C$5:$C$11,0),MATCH(UsagePerHour!SY$4,Usage!$D$3:$ABF$3,0)),"")</f>
        <v/>
      </c>
      <c r="SZ111" s="6" t="str">
        <f>IFERROR(INDEX(Sales!$D$5:$ABF$18,MATCH(UsagePerHour!$B111,Sales!$C$5:$C$18,0),MATCH(UsagePerHour!SZ$4,Sales!$D$3:$ABF$3,0))/SZ$2*INDEX(Usage!$D$5:$ABF$11,MATCH(UsagePerHour!$B$100,Usage!$C$5:$C$11,0),MATCH(UsagePerHour!SZ$4,Usage!$D$3:$ABF$3,0)),"")</f>
        <v/>
      </c>
      <c r="TA111" s="6" t="str">
        <f>IFERROR(INDEX(Sales!$D$5:$ABF$18,MATCH(UsagePerHour!$B111,Sales!$C$5:$C$18,0),MATCH(UsagePerHour!TA$4,Sales!$D$3:$ABF$3,0))/TA$2*INDEX(Usage!$D$5:$ABF$11,MATCH(UsagePerHour!$B$100,Usage!$C$5:$C$11,0),MATCH(UsagePerHour!TA$4,Usage!$D$3:$ABF$3,0)),"")</f>
        <v/>
      </c>
      <c r="TB111" s="6" t="str">
        <f>IFERROR(INDEX(Sales!$D$5:$ABF$18,MATCH(UsagePerHour!$B111,Sales!$C$5:$C$18,0),MATCH(UsagePerHour!TB$4,Sales!$D$3:$ABF$3,0))/TB$2*INDEX(Usage!$D$5:$ABF$11,MATCH(UsagePerHour!$B$100,Usage!$C$5:$C$11,0),MATCH(UsagePerHour!TB$4,Usage!$D$3:$ABF$3,0)),"")</f>
        <v/>
      </c>
      <c r="TC111" s="6" t="str">
        <f>IFERROR(INDEX(Sales!$D$5:$ABF$18,MATCH(UsagePerHour!$B111,Sales!$C$5:$C$18,0),MATCH(UsagePerHour!TC$4,Sales!$D$3:$ABF$3,0))/TC$2*INDEX(Usage!$D$5:$ABF$11,MATCH(UsagePerHour!$B$100,Usage!$C$5:$C$11,0),MATCH(UsagePerHour!TC$4,Usage!$D$3:$ABF$3,0)),"")</f>
        <v/>
      </c>
      <c r="TD111" s="6" t="str">
        <f>IFERROR(INDEX(Sales!$D$5:$ABF$18,MATCH(UsagePerHour!$B111,Sales!$C$5:$C$18,0),MATCH(UsagePerHour!TD$4,Sales!$D$3:$ABF$3,0))/TD$2*INDEX(Usage!$D$5:$ABF$11,MATCH(UsagePerHour!$B$100,Usage!$C$5:$C$11,0),MATCH(UsagePerHour!TD$4,Usage!$D$3:$ABF$3,0)),"")</f>
        <v/>
      </c>
      <c r="TE111" s="6" t="str">
        <f>IFERROR(INDEX(Sales!$D$5:$ABF$18,MATCH(UsagePerHour!$B111,Sales!$C$5:$C$18,0),MATCH(UsagePerHour!TE$4,Sales!$D$3:$ABF$3,0))/TE$2*INDEX(Usage!$D$5:$ABF$11,MATCH(UsagePerHour!$B$100,Usage!$C$5:$C$11,0),MATCH(UsagePerHour!TE$4,Usage!$D$3:$ABF$3,0)),"")</f>
        <v/>
      </c>
      <c r="TF111" s="6" t="str">
        <f>IFERROR(INDEX(Sales!$D$5:$ABF$18,MATCH(UsagePerHour!$B111,Sales!$C$5:$C$18,0),MATCH(UsagePerHour!TF$4,Sales!$D$3:$ABF$3,0))/TF$2*INDEX(Usage!$D$5:$ABF$11,MATCH(UsagePerHour!$B$100,Usage!$C$5:$C$11,0),MATCH(UsagePerHour!TF$4,Usage!$D$3:$ABF$3,0)),"")</f>
        <v/>
      </c>
      <c r="TG111" s="6" t="str">
        <f>IFERROR(INDEX(Sales!$D$5:$ABF$18,MATCH(UsagePerHour!$B111,Sales!$C$5:$C$18,0),MATCH(UsagePerHour!TG$4,Sales!$D$3:$ABF$3,0))/TG$2*INDEX(Usage!$D$5:$ABF$11,MATCH(UsagePerHour!$B$100,Usage!$C$5:$C$11,0),MATCH(UsagePerHour!TG$4,Usage!$D$3:$ABF$3,0)),"")</f>
        <v/>
      </c>
      <c r="TH111" s="6" t="str">
        <f>IFERROR(INDEX(Sales!$D$5:$ABF$18,MATCH(UsagePerHour!$B111,Sales!$C$5:$C$18,0),MATCH(UsagePerHour!TH$4,Sales!$D$3:$ABF$3,0))/TH$2*INDEX(Usage!$D$5:$ABF$11,MATCH(UsagePerHour!$B$100,Usage!$C$5:$C$11,0),MATCH(UsagePerHour!TH$4,Usage!$D$3:$ABF$3,0)),"")</f>
        <v/>
      </c>
      <c r="TI111" s="6" t="str">
        <f>IFERROR(INDEX(Sales!$D$5:$ABF$18,MATCH(UsagePerHour!$B111,Sales!$C$5:$C$18,0),MATCH(UsagePerHour!TI$4,Sales!$D$3:$ABF$3,0))/TI$2*INDEX(Usage!$D$5:$ABF$11,MATCH(UsagePerHour!$B$100,Usage!$C$5:$C$11,0),MATCH(UsagePerHour!TI$4,Usage!$D$3:$ABF$3,0)),"")</f>
        <v/>
      </c>
      <c r="TJ111" s="6" t="str">
        <f>IFERROR(INDEX(Sales!$D$5:$ABF$18,MATCH(UsagePerHour!$B111,Sales!$C$5:$C$18,0),MATCH(UsagePerHour!TJ$4,Sales!$D$3:$ABF$3,0))/TJ$2*INDEX(Usage!$D$5:$ABF$11,MATCH(UsagePerHour!$B$100,Usage!$C$5:$C$11,0),MATCH(UsagePerHour!TJ$4,Usage!$D$3:$ABF$3,0)),"")</f>
        <v/>
      </c>
      <c r="TK111" s="6" t="str">
        <f>IFERROR(INDEX(Sales!$D$5:$ABF$18,MATCH(UsagePerHour!$B111,Sales!$C$5:$C$18,0),MATCH(UsagePerHour!TK$4,Sales!$D$3:$ABF$3,0))/TK$2*INDEX(Usage!$D$5:$ABF$11,MATCH(UsagePerHour!$B$100,Usage!$C$5:$C$11,0),MATCH(UsagePerHour!TK$4,Usage!$D$3:$ABF$3,0)),"")</f>
        <v/>
      </c>
      <c r="TL111" s="6" t="str">
        <f>IFERROR(INDEX(Sales!$D$5:$ABF$18,MATCH(UsagePerHour!$B111,Sales!$C$5:$C$18,0),MATCH(UsagePerHour!TL$4,Sales!$D$3:$ABF$3,0))/TL$2*INDEX(Usage!$D$5:$ABF$11,MATCH(UsagePerHour!$B$100,Usage!$C$5:$C$11,0),MATCH(UsagePerHour!TL$4,Usage!$D$3:$ABF$3,0)),"")</f>
        <v/>
      </c>
      <c r="TM111" s="6" t="str">
        <f>IFERROR(INDEX(Sales!$D$5:$ABF$18,MATCH(UsagePerHour!$B111,Sales!$C$5:$C$18,0),MATCH(UsagePerHour!TM$4,Sales!$D$3:$ABF$3,0))/TM$2*INDEX(Usage!$D$5:$ABF$11,MATCH(UsagePerHour!$B$100,Usage!$C$5:$C$11,0),MATCH(UsagePerHour!TM$4,Usage!$D$3:$ABF$3,0)),"")</f>
        <v/>
      </c>
      <c r="TN111" s="6" t="str">
        <f>IFERROR(INDEX(Sales!$D$5:$ABF$18,MATCH(UsagePerHour!$B111,Sales!$C$5:$C$18,0),MATCH(UsagePerHour!TN$4,Sales!$D$3:$ABF$3,0))/TN$2*INDEX(Usage!$D$5:$ABF$11,MATCH(UsagePerHour!$B$100,Usage!$C$5:$C$11,0),MATCH(UsagePerHour!TN$4,Usage!$D$3:$ABF$3,0)),"")</f>
        <v/>
      </c>
      <c r="TO111" s="6" t="str">
        <f>IFERROR(INDEX(Sales!$D$5:$ABF$18,MATCH(UsagePerHour!$B111,Sales!$C$5:$C$18,0),MATCH(UsagePerHour!TO$4,Sales!$D$3:$ABF$3,0))/TO$2*INDEX(Usage!$D$5:$ABF$11,MATCH(UsagePerHour!$B$100,Usage!$C$5:$C$11,0),MATCH(UsagePerHour!TO$4,Usage!$D$3:$ABF$3,0)),"")</f>
        <v/>
      </c>
      <c r="TP111" s="6" t="str">
        <f>IFERROR(INDEX(Sales!$D$5:$ABF$18,MATCH(UsagePerHour!$B111,Sales!$C$5:$C$18,0),MATCH(UsagePerHour!TP$4,Sales!$D$3:$ABF$3,0))/TP$2*INDEX(Usage!$D$5:$ABF$11,MATCH(UsagePerHour!$B$100,Usage!$C$5:$C$11,0),MATCH(UsagePerHour!TP$4,Usage!$D$3:$ABF$3,0)),"")</f>
        <v/>
      </c>
      <c r="TQ111" s="6" t="str">
        <f>IFERROR(INDEX(Sales!$D$5:$ABF$18,MATCH(UsagePerHour!$B111,Sales!$C$5:$C$18,0),MATCH(UsagePerHour!TQ$4,Sales!$D$3:$ABF$3,0))/TQ$2*INDEX(Usage!$D$5:$ABF$11,MATCH(UsagePerHour!$B$100,Usage!$C$5:$C$11,0),MATCH(UsagePerHour!TQ$4,Usage!$D$3:$ABF$3,0)),"")</f>
        <v/>
      </c>
      <c r="TR111" s="6" t="str">
        <f>IFERROR(INDEX(Sales!$D$5:$ABF$18,MATCH(UsagePerHour!$B111,Sales!$C$5:$C$18,0),MATCH(UsagePerHour!TR$4,Sales!$D$3:$ABF$3,0))/TR$2*INDEX(Usage!$D$5:$ABF$11,MATCH(UsagePerHour!$B$100,Usage!$C$5:$C$11,0),MATCH(UsagePerHour!TR$4,Usage!$D$3:$ABF$3,0)),"")</f>
        <v/>
      </c>
      <c r="TS111" s="6" t="str">
        <f>IFERROR(INDEX(Sales!$D$5:$ABF$18,MATCH(UsagePerHour!$B111,Sales!$C$5:$C$18,0),MATCH(UsagePerHour!TS$4,Sales!$D$3:$ABF$3,0))/TS$2*INDEX(Usage!$D$5:$ABF$11,MATCH(UsagePerHour!$B$100,Usage!$C$5:$C$11,0),MATCH(UsagePerHour!TS$4,Usage!$D$3:$ABF$3,0)),"")</f>
        <v/>
      </c>
      <c r="TT111" s="6" t="str">
        <f>IFERROR(INDEX(Sales!$D$5:$ABF$18,MATCH(UsagePerHour!$B111,Sales!$C$5:$C$18,0),MATCH(UsagePerHour!TT$4,Sales!$D$3:$ABF$3,0))/TT$2*INDEX(Usage!$D$5:$ABF$11,MATCH(UsagePerHour!$B$100,Usage!$C$5:$C$11,0),MATCH(UsagePerHour!TT$4,Usage!$D$3:$ABF$3,0)),"")</f>
        <v/>
      </c>
      <c r="TU111" s="6" t="str">
        <f>IFERROR(INDEX(Sales!$D$5:$ABF$18,MATCH(UsagePerHour!$B111,Sales!$C$5:$C$18,0),MATCH(UsagePerHour!TU$4,Sales!$D$3:$ABF$3,0))/TU$2*INDEX(Usage!$D$5:$ABF$11,MATCH(UsagePerHour!$B$100,Usage!$C$5:$C$11,0),MATCH(UsagePerHour!TU$4,Usage!$D$3:$ABF$3,0)),"")</f>
        <v/>
      </c>
      <c r="TV111" s="6" t="str">
        <f>IFERROR(INDEX(Sales!$D$5:$ABF$18,MATCH(UsagePerHour!$B111,Sales!$C$5:$C$18,0),MATCH(UsagePerHour!TV$4,Sales!$D$3:$ABF$3,0))/TV$2*INDEX(Usage!$D$5:$ABF$11,MATCH(UsagePerHour!$B$100,Usage!$C$5:$C$11,0),MATCH(UsagePerHour!TV$4,Usage!$D$3:$ABF$3,0)),"")</f>
        <v/>
      </c>
      <c r="TW111" s="6" t="str">
        <f>IFERROR(INDEX(Sales!$D$5:$ABF$18,MATCH(UsagePerHour!$B111,Sales!$C$5:$C$18,0),MATCH(UsagePerHour!TW$4,Sales!$D$3:$ABF$3,0))/TW$2*INDEX(Usage!$D$5:$ABF$11,MATCH(UsagePerHour!$B$100,Usage!$C$5:$C$11,0),MATCH(UsagePerHour!TW$4,Usage!$D$3:$ABF$3,0)),"")</f>
        <v/>
      </c>
      <c r="TX111" s="6" t="str">
        <f>IFERROR(INDEX(Sales!$D$5:$ABF$18,MATCH(UsagePerHour!$B111,Sales!$C$5:$C$18,0),MATCH(UsagePerHour!TX$4,Sales!$D$3:$ABF$3,0))/TX$2*INDEX(Usage!$D$5:$ABF$11,MATCH(UsagePerHour!$B$100,Usage!$C$5:$C$11,0),MATCH(UsagePerHour!TX$4,Usage!$D$3:$ABF$3,0)),"")</f>
        <v/>
      </c>
      <c r="TY111" s="6" t="str">
        <f>IFERROR(INDEX(Sales!$D$5:$ABF$18,MATCH(UsagePerHour!$B111,Sales!$C$5:$C$18,0),MATCH(UsagePerHour!TY$4,Sales!$D$3:$ABF$3,0))/TY$2*INDEX(Usage!$D$5:$ABF$11,MATCH(UsagePerHour!$B$100,Usage!$C$5:$C$11,0),MATCH(UsagePerHour!TY$4,Usage!$D$3:$ABF$3,0)),"")</f>
        <v/>
      </c>
      <c r="TZ111" s="6" t="str">
        <f>IFERROR(INDEX(Sales!$D$5:$ABF$18,MATCH(UsagePerHour!$B111,Sales!$C$5:$C$18,0),MATCH(UsagePerHour!TZ$4,Sales!$D$3:$ABF$3,0))/TZ$2*INDEX(Usage!$D$5:$ABF$11,MATCH(UsagePerHour!$B$100,Usage!$C$5:$C$11,0),MATCH(UsagePerHour!TZ$4,Usage!$D$3:$ABF$3,0)),"")</f>
        <v/>
      </c>
      <c r="UA111" s="6" t="str">
        <f>IFERROR(INDEX(Sales!$D$5:$ABF$18,MATCH(UsagePerHour!$B111,Sales!$C$5:$C$18,0),MATCH(UsagePerHour!UA$4,Sales!$D$3:$ABF$3,0))/UA$2*INDEX(Usage!$D$5:$ABF$11,MATCH(UsagePerHour!$B$100,Usage!$C$5:$C$11,0),MATCH(UsagePerHour!UA$4,Usage!$D$3:$ABF$3,0)),"")</f>
        <v/>
      </c>
      <c r="UB111" s="6" t="str">
        <f>IFERROR(INDEX(Sales!$D$5:$ABF$18,MATCH(UsagePerHour!$B111,Sales!$C$5:$C$18,0),MATCH(UsagePerHour!UB$4,Sales!$D$3:$ABF$3,0))/UB$2*INDEX(Usage!$D$5:$ABF$11,MATCH(UsagePerHour!$B$100,Usage!$C$5:$C$11,0),MATCH(UsagePerHour!UB$4,Usage!$D$3:$ABF$3,0)),"")</f>
        <v/>
      </c>
      <c r="UC111" s="6" t="str">
        <f>IFERROR(INDEX(Sales!$D$5:$ABF$18,MATCH(UsagePerHour!$B111,Sales!$C$5:$C$18,0),MATCH(UsagePerHour!UC$4,Sales!$D$3:$ABF$3,0))/UC$2*INDEX(Usage!$D$5:$ABF$11,MATCH(UsagePerHour!$B$100,Usage!$C$5:$C$11,0),MATCH(UsagePerHour!UC$4,Usage!$D$3:$ABF$3,0)),"")</f>
        <v/>
      </c>
      <c r="UD111" s="6" t="str">
        <f>IFERROR(INDEX(Sales!$D$5:$ABF$18,MATCH(UsagePerHour!$B111,Sales!$C$5:$C$18,0),MATCH(UsagePerHour!UD$4,Sales!$D$3:$ABF$3,0))/UD$2*INDEX(Usage!$D$5:$ABF$11,MATCH(UsagePerHour!$B$100,Usage!$C$5:$C$11,0),MATCH(UsagePerHour!UD$4,Usage!$D$3:$ABF$3,0)),"")</f>
        <v/>
      </c>
      <c r="UE111" s="6" t="str">
        <f>IFERROR(INDEX(Sales!$D$5:$ABF$18,MATCH(UsagePerHour!$B111,Sales!$C$5:$C$18,0),MATCH(UsagePerHour!UE$4,Sales!$D$3:$ABF$3,0))/UE$2*INDEX(Usage!$D$5:$ABF$11,MATCH(UsagePerHour!$B$100,Usage!$C$5:$C$11,0),MATCH(UsagePerHour!UE$4,Usage!$D$3:$ABF$3,0)),"")</f>
        <v/>
      </c>
      <c r="UF111" s="6" t="str">
        <f>IFERROR(INDEX(Sales!$D$5:$ABF$18,MATCH(UsagePerHour!$B111,Sales!$C$5:$C$18,0),MATCH(UsagePerHour!UF$4,Sales!$D$3:$ABF$3,0))/UF$2*INDEX(Usage!$D$5:$ABF$11,MATCH(UsagePerHour!$B$100,Usage!$C$5:$C$11,0),MATCH(UsagePerHour!UF$4,Usage!$D$3:$ABF$3,0)),"")</f>
        <v/>
      </c>
      <c r="UG111" s="6" t="str">
        <f>IFERROR(INDEX(Sales!$D$5:$ABF$18,MATCH(UsagePerHour!$B111,Sales!$C$5:$C$18,0),MATCH(UsagePerHour!UG$4,Sales!$D$3:$ABF$3,0))/UG$2*INDEX(Usage!$D$5:$ABF$11,MATCH(UsagePerHour!$B$100,Usage!$C$5:$C$11,0),MATCH(UsagePerHour!UG$4,Usage!$D$3:$ABF$3,0)),"")</f>
        <v/>
      </c>
      <c r="UH111" s="6" t="str">
        <f>IFERROR(INDEX(Sales!$D$5:$ABF$18,MATCH(UsagePerHour!$B111,Sales!$C$5:$C$18,0),MATCH(UsagePerHour!UH$4,Sales!$D$3:$ABF$3,0))/UH$2*INDEX(Usage!$D$5:$ABF$11,MATCH(UsagePerHour!$B$100,Usage!$C$5:$C$11,0),MATCH(UsagePerHour!UH$4,Usage!$D$3:$ABF$3,0)),"")</f>
        <v/>
      </c>
      <c r="UI111" s="6" t="str">
        <f>IFERROR(INDEX(Sales!$D$5:$ABF$18,MATCH(UsagePerHour!$B111,Sales!$C$5:$C$18,0),MATCH(UsagePerHour!UI$4,Sales!$D$3:$ABF$3,0))/UI$2*INDEX(Usage!$D$5:$ABF$11,MATCH(UsagePerHour!$B$100,Usage!$C$5:$C$11,0),MATCH(UsagePerHour!UI$4,Usage!$D$3:$ABF$3,0)),"")</f>
        <v/>
      </c>
      <c r="UJ111" s="6" t="str">
        <f>IFERROR(INDEX(Sales!$D$5:$ABF$18,MATCH(UsagePerHour!$B111,Sales!$C$5:$C$18,0),MATCH(UsagePerHour!UJ$4,Sales!$D$3:$ABF$3,0))/UJ$2*INDEX(Usage!$D$5:$ABF$11,MATCH(UsagePerHour!$B$100,Usage!$C$5:$C$11,0),MATCH(UsagePerHour!UJ$4,Usage!$D$3:$ABF$3,0)),"")</f>
        <v/>
      </c>
      <c r="UK111" s="6" t="str">
        <f>IFERROR(INDEX(Sales!$D$5:$ABF$18,MATCH(UsagePerHour!$B111,Sales!$C$5:$C$18,0),MATCH(UsagePerHour!UK$4,Sales!$D$3:$ABF$3,0))/UK$2*INDEX(Usage!$D$5:$ABF$11,MATCH(UsagePerHour!$B$100,Usage!$C$5:$C$11,0),MATCH(UsagePerHour!UK$4,Usage!$D$3:$ABF$3,0)),"")</f>
        <v/>
      </c>
      <c r="UL111" s="6" t="str">
        <f>IFERROR(INDEX(Sales!$D$5:$ABF$18,MATCH(UsagePerHour!$B111,Sales!$C$5:$C$18,0),MATCH(UsagePerHour!UL$4,Sales!$D$3:$ABF$3,0))/UL$2*INDEX(Usage!$D$5:$ABF$11,MATCH(UsagePerHour!$B$100,Usage!$C$5:$C$11,0),MATCH(UsagePerHour!UL$4,Usage!$D$3:$ABF$3,0)),"")</f>
        <v/>
      </c>
      <c r="UM111" s="6" t="str">
        <f>IFERROR(INDEX(Sales!$D$5:$ABF$18,MATCH(UsagePerHour!$B111,Sales!$C$5:$C$18,0),MATCH(UsagePerHour!UM$4,Sales!$D$3:$ABF$3,0))/UM$2*INDEX(Usage!$D$5:$ABF$11,MATCH(UsagePerHour!$B$100,Usage!$C$5:$C$11,0),MATCH(UsagePerHour!UM$4,Usage!$D$3:$ABF$3,0)),"")</f>
        <v/>
      </c>
      <c r="UN111" s="6" t="str">
        <f>IFERROR(INDEX(Sales!$D$5:$ABF$18,MATCH(UsagePerHour!$B111,Sales!$C$5:$C$18,0),MATCH(UsagePerHour!UN$4,Sales!$D$3:$ABF$3,0))/UN$2*INDEX(Usage!$D$5:$ABF$11,MATCH(UsagePerHour!$B$100,Usage!$C$5:$C$11,0),MATCH(UsagePerHour!UN$4,Usage!$D$3:$ABF$3,0)),"")</f>
        <v/>
      </c>
      <c r="UO111" s="6" t="str">
        <f>IFERROR(INDEX(Sales!$D$5:$ABF$18,MATCH(UsagePerHour!$B111,Sales!$C$5:$C$18,0),MATCH(UsagePerHour!UO$4,Sales!$D$3:$ABF$3,0))/UO$2*INDEX(Usage!$D$5:$ABF$11,MATCH(UsagePerHour!$B$100,Usage!$C$5:$C$11,0),MATCH(UsagePerHour!UO$4,Usage!$D$3:$ABF$3,0)),"")</f>
        <v/>
      </c>
      <c r="UP111" s="6" t="str">
        <f>IFERROR(INDEX(Sales!$D$5:$ABF$18,MATCH(UsagePerHour!$B111,Sales!$C$5:$C$18,0),MATCH(UsagePerHour!UP$4,Sales!$D$3:$ABF$3,0))/UP$2*INDEX(Usage!$D$5:$ABF$11,MATCH(UsagePerHour!$B$100,Usage!$C$5:$C$11,0),MATCH(UsagePerHour!UP$4,Usage!$D$3:$ABF$3,0)),"")</f>
        <v/>
      </c>
      <c r="UQ111" s="6" t="str">
        <f>IFERROR(INDEX(Sales!$D$5:$ABF$18,MATCH(UsagePerHour!$B111,Sales!$C$5:$C$18,0),MATCH(UsagePerHour!UQ$4,Sales!$D$3:$ABF$3,0))/UQ$2*INDEX(Usage!$D$5:$ABF$11,MATCH(UsagePerHour!$B$100,Usage!$C$5:$C$11,0),MATCH(UsagePerHour!UQ$4,Usage!$D$3:$ABF$3,0)),"")</f>
        <v/>
      </c>
      <c r="UR111" s="6" t="str">
        <f>IFERROR(INDEX(Sales!$D$5:$ABF$18,MATCH(UsagePerHour!$B111,Sales!$C$5:$C$18,0),MATCH(UsagePerHour!UR$4,Sales!$D$3:$ABF$3,0))/UR$2*INDEX(Usage!$D$5:$ABF$11,MATCH(UsagePerHour!$B$100,Usage!$C$5:$C$11,0),MATCH(UsagePerHour!UR$4,Usage!$D$3:$ABF$3,0)),"")</f>
        <v/>
      </c>
      <c r="US111" s="6" t="str">
        <f>IFERROR(INDEX(Sales!$D$5:$ABF$18,MATCH(UsagePerHour!$B111,Sales!$C$5:$C$18,0),MATCH(UsagePerHour!US$4,Sales!$D$3:$ABF$3,0))/US$2*INDEX(Usage!$D$5:$ABF$11,MATCH(UsagePerHour!$B$100,Usage!$C$5:$C$11,0),MATCH(UsagePerHour!US$4,Usage!$D$3:$ABF$3,0)),"")</f>
        <v/>
      </c>
      <c r="UT111" s="6" t="str">
        <f>IFERROR(INDEX(Sales!$D$5:$ABF$18,MATCH(UsagePerHour!$B111,Sales!$C$5:$C$18,0),MATCH(UsagePerHour!UT$4,Sales!$D$3:$ABF$3,0))/UT$2*INDEX(Usage!$D$5:$ABF$11,MATCH(UsagePerHour!$B$100,Usage!$C$5:$C$11,0),MATCH(UsagePerHour!UT$4,Usage!$D$3:$ABF$3,0)),"")</f>
        <v/>
      </c>
      <c r="UU111" s="6" t="str">
        <f>IFERROR(INDEX(Sales!$D$5:$ABF$18,MATCH(UsagePerHour!$B111,Sales!$C$5:$C$18,0),MATCH(UsagePerHour!UU$4,Sales!$D$3:$ABF$3,0))/UU$2*INDEX(Usage!$D$5:$ABF$11,MATCH(UsagePerHour!$B$100,Usage!$C$5:$C$11,0),MATCH(UsagePerHour!UU$4,Usage!$D$3:$ABF$3,0)),"")</f>
        <v/>
      </c>
      <c r="UV111" s="6" t="str">
        <f>IFERROR(INDEX(Sales!$D$5:$ABF$18,MATCH(UsagePerHour!$B111,Sales!$C$5:$C$18,0),MATCH(UsagePerHour!UV$4,Sales!$D$3:$ABF$3,0))/UV$2*INDEX(Usage!$D$5:$ABF$11,MATCH(UsagePerHour!$B$100,Usage!$C$5:$C$11,0),MATCH(UsagePerHour!UV$4,Usage!$D$3:$ABF$3,0)),"")</f>
        <v/>
      </c>
      <c r="UW111" s="6" t="str">
        <f>IFERROR(INDEX(Sales!$D$5:$ABF$18,MATCH(UsagePerHour!$B111,Sales!$C$5:$C$18,0),MATCH(UsagePerHour!UW$4,Sales!$D$3:$ABF$3,0))/UW$2*INDEX(Usage!$D$5:$ABF$11,MATCH(UsagePerHour!$B$100,Usage!$C$5:$C$11,0),MATCH(UsagePerHour!UW$4,Usage!$D$3:$ABF$3,0)),"")</f>
        <v/>
      </c>
      <c r="UX111" s="6" t="str">
        <f>IFERROR(INDEX(Sales!$D$5:$ABF$18,MATCH(UsagePerHour!$B111,Sales!$C$5:$C$18,0),MATCH(UsagePerHour!UX$4,Sales!$D$3:$ABF$3,0))/UX$2*INDEX(Usage!$D$5:$ABF$11,MATCH(UsagePerHour!$B$100,Usage!$C$5:$C$11,0),MATCH(UsagePerHour!UX$4,Usage!$D$3:$ABF$3,0)),"")</f>
        <v/>
      </c>
      <c r="UY111" s="6" t="str">
        <f>IFERROR(INDEX(Sales!$D$5:$ABF$18,MATCH(UsagePerHour!$B111,Sales!$C$5:$C$18,0),MATCH(UsagePerHour!UY$4,Sales!$D$3:$ABF$3,0))/UY$2*INDEX(Usage!$D$5:$ABF$11,MATCH(UsagePerHour!$B$100,Usage!$C$5:$C$11,0),MATCH(UsagePerHour!UY$4,Usage!$D$3:$ABF$3,0)),"")</f>
        <v/>
      </c>
      <c r="UZ111" s="6" t="str">
        <f>IFERROR(INDEX(Sales!$D$5:$ABF$18,MATCH(UsagePerHour!$B111,Sales!$C$5:$C$18,0),MATCH(UsagePerHour!UZ$4,Sales!$D$3:$ABF$3,0))/UZ$2*INDEX(Usage!$D$5:$ABF$11,MATCH(UsagePerHour!$B$100,Usage!$C$5:$C$11,0),MATCH(UsagePerHour!UZ$4,Usage!$D$3:$ABF$3,0)),"")</f>
        <v/>
      </c>
      <c r="VA111" s="6" t="str">
        <f>IFERROR(INDEX(Sales!$D$5:$ABF$18,MATCH(UsagePerHour!$B111,Sales!$C$5:$C$18,0),MATCH(UsagePerHour!VA$4,Sales!$D$3:$ABF$3,0))/VA$2*INDEX(Usage!$D$5:$ABF$11,MATCH(UsagePerHour!$B$100,Usage!$C$5:$C$11,0),MATCH(UsagePerHour!VA$4,Usage!$D$3:$ABF$3,0)),"")</f>
        <v/>
      </c>
      <c r="VB111" s="6" t="str">
        <f>IFERROR(INDEX(Sales!$D$5:$ABF$18,MATCH(UsagePerHour!$B111,Sales!$C$5:$C$18,0),MATCH(UsagePerHour!VB$4,Sales!$D$3:$ABF$3,0))/VB$2*INDEX(Usage!$D$5:$ABF$11,MATCH(UsagePerHour!$B$100,Usage!$C$5:$C$11,0),MATCH(UsagePerHour!VB$4,Usage!$D$3:$ABF$3,0)),"")</f>
        <v/>
      </c>
      <c r="VC111" s="6" t="str">
        <f>IFERROR(INDEX(Sales!$D$5:$ABF$18,MATCH(UsagePerHour!$B111,Sales!$C$5:$C$18,0),MATCH(UsagePerHour!VC$4,Sales!$D$3:$ABF$3,0))/VC$2*INDEX(Usage!$D$5:$ABF$11,MATCH(UsagePerHour!$B$100,Usage!$C$5:$C$11,0),MATCH(UsagePerHour!VC$4,Usage!$D$3:$ABF$3,0)),"")</f>
        <v/>
      </c>
      <c r="VD111" s="6" t="str">
        <f>IFERROR(INDEX(Sales!$D$5:$ABF$18,MATCH(UsagePerHour!$B111,Sales!$C$5:$C$18,0),MATCH(UsagePerHour!VD$4,Sales!$D$3:$ABF$3,0))/VD$2*INDEX(Usage!$D$5:$ABF$11,MATCH(UsagePerHour!$B$100,Usage!$C$5:$C$11,0),MATCH(UsagePerHour!VD$4,Usage!$D$3:$ABF$3,0)),"")</f>
        <v/>
      </c>
      <c r="VE111" s="6" t="str">
        <f>IFERROR(INDEX(Sales!$D$5:$ABF$18,MATCH(UsagePerHour!$B111,Sales!$C$5:$C$18,0),MATCH(UsagePerHour!VE$4,Sales!$D$3:$ABF$3,0))/VE$2*INDEX(Usage!$D$5:$ABF$11,MATCH(UsagePerHour!$B$100,Usage!$C$5:$C$11,0),MATCH(UsagePerHour!VE$4,Usage!$D$3:$ABF$3,0)),"")</f>
        <v/>
      </c>
      <c r="VF111" s="6" t="str">
        <f>IFERROR(INDEX(Sales!$D$5:$ABF$18,MATCH(UsagePerHour!$B111,Sales!$C$5:$C$18,0),MATCH(UsagePerHour!VF$4,Sales!$D$3:$ABF$3,0))/VF$2*INDEX(Usage!$D$5:$ABF$11,MATCH(UsagePerHour!$B$100,Usage!$C$5:$C$11,0),MATCH(UsagePerHour!VF$4,Usage!$D$3:$ABF$3,0)),"")</f>
        <v/>
      </c>
      <c r="VG111" s="6" t="str">
        <f>IFERROR(INDEX(Sales!$D$5:$ABF$18,MATCH(UsagePerHour!$B111,Sales!$C$5:$C$18,0),MATCH(UsagePerHour!VG$4,Sales!$D$3:$ABF$3,0))/VG$2*INDEX(Usage!$D$5:$ABF$11,MATCH(UsagePerHour!$B$100,Usage!$C$5:$C$11,0),MATCH(UsagePerHour!VG$4,Usage!$D$3:$ABF$3,0)),"")</f>
        <v/>
      </c>
      <c r="VH111" s="6" t="str">
        <f>IFERROR(INDEX(Sales!$D$5:$ABF$18,MATCH(UsagePerHour!$B111,Sales!$C$5:$C$18,0),MATCH(UsagePerHour!VH$4,Sales!$D$3:$ABF$3,0))/VH$2*INDEX(Usage!$D$5:$ABF$11,MATCH(UsagePerHour!$B$100,Usage!$C$5:$C$11,0),MATCH(UsagePerHour!VH$4,Usage!$D$3:$ABF$3,0)),"")</f>
        <v/>
      </c>
      <c r="VI111" s="6" t="str">
        <f>IFERROR(INDEX(Sales!$D$5:$ABF$18,MATCH(UsagePerHour!$B111,Sales!$C$5:$C$18,0),MATCH(UsagePerHour!VI$4,Sales!$D$3:$ABF$3,0))/VI$2*INDEX(Usage!$D$5:$ABF$11,MATCH(UsagePerHour!$B$100,Usage!$C$5:$C$11,0),MATCH(UsagePerHour!VI$4,Usage!$D$3:$ABF$3,0)),"")</f>
        <v/>
      </c>
      <c r="VJ111" s="6" t="str">
        <f>IFERROR(INDEX(Sales!$D$5:$ABF$18,MATCH(UsagePerHour!$B111,Sales!$C$5:$C$18,0),MATCH(UsagePerHour!VJ$4,Sales!$D$3:$ABF$3,0))/VJ$2*INDEX(Usage!$D$5:$ABF$11,MATCH(UsagePerHour!$B$100,Usage!$C$5:$C$11,0),MATCH(UsagePerHour!VJ$4,Usage!$D$3:$ABF$3,0)),"")</f>
        <v/>
      </c>
      <c r="VK111" s="6" t="str">
        <f>IFERROR(INDEX(Sales!$D$5:$ABF$18,MATCH(UsagePerHour!$B111,Sales!$C$5:$C$18,0),MATCH(UsagePerHour!VK$4,Sales!$D$3:$ABF$3,0))/VK$2*INDEX(Usage!$D$5:$ABF$11,MATCH(UsagePerHour!$B$100,Usage!$C$5:$C$11,0),MATCH(UsagePerHour!VK$4,Usage!$D$3:$ABF$3,0)),"")</f>
        <v/>
      </c>
      <c r="VL111" s="6" t="str">
        <f>IFERROR(INDEX(Sales!$D$5:$ABF$18,MATCH(UsagePerHour!$B111,Sales!$C$5:$C$18,0),MATCH(UsagePerHour!VL$4,Sales!$D$3:$ABF$3,0))/VL$2*INDEX(Usage!$D$5:$ABF$11,MATCH(UsagePerHour!$B$100,Usage!$C$5:$C$11,0),MATCH(UsagePerHour!VL$4,Usage!$D$3:$ABF$3,0)),"")</f>
        <v/>
      </c>
      <c r="VM111" s="6" t="str">
        <f>IFERROR(INDEX(Sales!$D$5:$ABF$18,MATCH(UsagePerHour!$B111,Sales!$C$5:$C$18,0),MATCH(UsagePerHour!VM$4,Sales!$D$3:$ABF$3,0))/VM$2*INDEX(Usage!$D$5:$ABF$11,MATCH(UsagePerHour!$B$100,Usage!$C$5:$C$11,0),MATCH(UsagePerHour!VM$4,Usage!$D$3:$ABF$3,0)),"")</f>
        <v/>
      </c>
      <c r="VN111" s="6" t="str">
        <f>IFERROR(INDEX(Sales!$D$5:$ABF$18,MATCH(UsagePerHour!$B111,Sales!$C$5:$C$18,0),MATCH(UsagePerHour!VN$4,Sales!$D$3:$ABF$3,0))/VN$2*INDEX(Usage!$D$5:$ABF$11,MATCH(UsagePerHour!$B$100,Usage!$C$5:$C$11,0),MATCH(UsagePerHour!VN$4,Usage!$D$3:$ABF$3,0)),"")</f>
        <v/>
      </c>
      <c r="VO111" s="6" t="str">
        <f>IFERROR(INDEX(Sales!$D$5:$ABF$18,MATCH(UsagePerHour!$B111,Sales!$C$5:$C$18,0),MATCH(UsagePerHour!VO$4,Sales!$D$3:$ABF$3,0))/VO$2*INDEX(Usage!$D$5:$ABF$11,MATCH(UsagePerHour!$B$100,Usage!$C$5:$C$11,0),MATCH(UsagePerHour!VO$4,Usage!$D$3:$ABF$3,0)),"")</f>
        <v/>
      </c>
      <c r="VP111" s="6" t="str">
        <f>IFERROR(INDEX(Sales!$D$5:$ABF$18,MATCH(UsagePerHour!$B111,Sales!$C$5:$C$18,0),MATCH(UsagePerHour!VP$4,Sales!$D$3:$ABF$3,0))/VP$2*INDEX(Usage!$D$5:$ABF$11,MATCH(UsagePerHour!$B$100,Usage!$C$5:$C$11,0),MATCH(UsagePerHour!VP$4,Usage!$D$3:$ABF$3,0)),"")</f>
        <v/>
      </c>
      <c r="VQ111" s="6" t="str">
        <f>IFERROR(INDEX(Sales!$D$5:$ABF$18,MATCH(UsagePerHour!$B111,Sales!$C$5:$C$18,0),MATCH(UsagePerHour!VQ$4,Sales!$D$3:$ABF$3,0))/VQ$2*INDEX(Usage!$D$5:$ABF$11,MATCH(UsagePerHour!$B$100,Usage!$C$5:$C$11,0),MATCH(UsagePerHour!VQ$4,Usage!$D$3:$ABF$3,0)),"")</f>
        <v/>
      </c>
      <c r="VR111" s="6" t="str">
        <f>IFERROR(INDEX(Sales!$D$5:$ABF$18,MATCH(UsagePerHour!$B111,Sales!$C$5:$C$18,0),MATCH(UsagePerHour!VR$4,Sales!$D$3:$ABF$3,0))/VR$2*INDEX(Usage!$D$5:$ABF$11,MATCH(UsagePerHour!$B$100,Usage!$C$5:$C$11,0),MATCH(UsagePerHour!VR$4,Usage!$D$3:$ABF$3,0)),"")</f>
        <v/>
      </c>
      <c r="VS111" s="6" t="str">
        <f>IFERROR(INDEX(Sales!$D$5:$ABF$18,MATCH(UsagePerHour!$B111,Sales!$C$5:$C$18,0),MATCH(UsagePerHour!VS$4,Sales!$D$3:$ABF$3,0))/VS$2*INDEX(Usage!$D$5:$ABF$11,MATCH(UsagePerHour!$B$100,Usage!$C$5:$C$11,0),MATCH(UsagePerHour!VS$4,Usage!$D$3:$ABF$3,0)),"")</f>
        <v/>
      </c>
      <c r="VT111" s="6" t="str">
        <f>IFERROR(INDEX(Sales!$D$5:$ABF$18,MATCH(UsagePerHour!$B111,Sales!$C$5:$C$18,0),MATCH(UsagePerHour!VT$4,Sales!$D$3:$ABF$3,0))/VT$2*INDEX(Usage!$D$5:$ABF$11,MATCH(UsagePerHour!$B$100,Usage!$C$5:$C$11,0),MATCH(UsagePerHour!VT$4,Usage!$D$3:$ABF$3,0)),"")</f>
        <v/>
      </c>
      <c r="VU111" s="6" t="str">
        <f>IFERROR(INDEX(Sales!$D$5:$ABF$18,MATCH(UsagePerHour!$B111,Sales!$C$5:$C$18,0),MATCH(UsagePerHour!VU$4,Sales!$D$3:$ABF$3,0))/VU$2*INDEX(Usage!$D$5:$ABF$11,MATCH(UsagePerHour!$B$100,Usage!$C$5:$C$11,0),MATCH(UsagePerHour!VU$4,Usage!$D$3:$ABF$3,0)),"")</f>
        <v/>
      </c>
      <c r="VV111" s="6" t="str">
        <f>IFERROR(INDEX(Sales!$D$5:$ABF$18,MATCH(UsagePerHour!$B111,Sales!$C$5:$C$18,0),MATCH(UsagePerHour!VV$4,Sales!$D$3:$ABF$3,0))/VV$2*INDEX(Usage!$D$5:$ABF$11,MATCH(UsagePerHour!$B$100,Usage!$C$5:$C$11,0),MATCH(UsagePerHour!VV$4,Usage!$D$3:$ABF$3,0)),"")</f>
        <v/>
      </c>
      <c r="VW111" s="6" t="str">
        <f>IFERROR(INDEX(Sales!$D$5:$ABF$18,MATCH(UsagePerHour!$B111,Sales!$C$5:$C$18,0),MATCH(UsagePerHour!VW$4,Sales!$D$3:$ABF$3,0))/VW$2*INDEX(Usage!$D$5:$ABF$11,MATCH(UsagePerHour!$B$100,Usage!$C$5:$C$11,0),MATCH(UsagePerHour!VW$4,Usage!$D$3:$ABF$3,0)),"")</f>
        <v/>
      </c>
      <c r="VX111" s="6" t="str">
        <f>IFERROR(INDEX(Sales!$D$5:$ABF$18,MATCH(UsagePerHour!$B111,Sales!$C$5:$C$18,0),MATCH(UsagePerHour!VX$4,Sales!$D$3:$ABF$3,0))/VX$2*INDEX(Usage!$D$5:$ABF$11,MATCH(UsagePerHour!$B$100,Usage!$C$5:$C$11,0),MATCH(UsagePerHour!VX$4,Usage!$D$3:$ABF$3,0)),"")</f>
        <v/>
      </c>
      <c r="VY111" s="6" t="str">
        <f>IFERROR(INDEX(Sales!$D$5:$ABF$18,MATCH(UsagePerHour!$B111,Sales!$C$5:$C$18,0),MATCH(UsagePerHour!VY$4,Sales!$D$3:$ABF$3,0))/VY$2*INDEX(Usage!$D$5:$ABF$11,MATCH(UsagePerHour!$B$100,Usage!$C$5:$C$11,0),MATCH(UsagePerHour!VY$4,Usage!$D$3:$ABF$3,0)),"")</f>
        <v/>
      </c>
      <c r="VZ111" s="6" t="str">
        <f>IFERROR(INDEX(Sales!$D$5:$ABF$18,MATCH(UsagePerHour!$B111,Sales!$C$5:$C$18,0),MATCH(UsagePerHour!VZ$4,Sales!$D$3:$ABF$3,0))/VZ$2*INDEX(Usage!$D$5:$ABF$11,MATCH(UsagePerHour!$B$100,Usage!$C$5:$C$11,0),MATCH(UsagePerHour!VZ$4,Usage!$D$3:$ABF$3,0)),"")</f>
        <v/>
      </c>
      <c r="WA111" s="6" t="str">
        <f>IFERROR(INDEX(Sales!$D$5:$ABF$18,MATCH(UsagePerHour!$B111,Sales!$C$5:$C$18,0),MATCH(UsagePerHour!WA$4,Sales!$D$3:$ABF$3,0))/WA$2*INDEX(Usage!$D$5:$ABF$11,MATCH(UsagePerHour!$B$100,Usage!$C$5:$C$11,0),MATCH(UsagePerHour!WA$4,Usage!$D$3:$ABF$3,0)),"")</f>
        <v/>
      </c>
      <c r="WB111" s="6" t="str">
        <f>IFERROR(INDEX(Sales!$D$5:$ABF$18,MATCH(UsagePerHour!$B111,Sales!$C$5:$C$18,0),MATCH(UsagePerHour!WB$4,Sales!$D$3:$ABF$3,0))/WB$2*INDEX(Usage!$D$5:$ABF$11,MATCH(UsagePerHour!$B$100,Usage!$C$5:$C$11,0),MATCH(UsagePerHour!WB$4,Usage!$D$3:$ABF$3,0)),"")</f>
        <v/>
      </c>
      <c r="WC111" s="6" t="str">
        <f>IFERROR(INDEX(Sales!$D$5:$ABF$18,MATCH(UsagePerHour!$B111,Sales!$C$5:$C$18,0),MATCH(UsagePerHour!WC$4,Sales!$D$3:$ABF$3,0))/WC$2*INDEX(Usage!$D$5:$ABF$11,MATCH(UsagePerHour!$B$100,Usage!$C$5:$C$11,0),MATCH(UsagePerHour!WC$4,Usage!$D$3:$ABF$3,0)),"")</f>
        <v/>
      </c>
      <c r="WD111" s="6" t="str">
        <f>IFERROR(INDEX(Sales!$D$5:$ABF$18,MATCH(UsagePerHour!$B111,Sales!$C$5:$C$18,0),MATCH(UsagePerHour!WD$4,Sales!$D$3:$ABF$3,0))/WD$2*INDEX(Usage!$D$5:$ABF$11,MATCH(UsagePerHour!$B$100,Usage!$C$5:$C$11,0),MATCH(UsagePerHour!WD$4,Usage!$D$3:$ABF$3,0)),"")</f>
        <v/>
      </c>
      <c r="WE111" s="6" t="str">
        <f>IFERROR(INDEX(Sales!$D$5:$ABF$18,MATCH(UsagePerHour!$B111,Sales!$C$5:$C$18,0),MATCH(UsagePerHour!WE$4,Sales!$D$3:$ABF$3,0))/WE$2*INDEX(Usage!$D$5:$ABF$11,MATCH(UsagePerHour!$B$100,Usage!$C$5:$C$11,0),MATCH(UsagePerHour!WE$4,Usage!$D$3:$ABF$3,0)),"")</f>
        <v/>
      </c>
      <c r="WF111" s="6" t="str">
        <f>IFERROR(INDEX(Sales!$D$5:$ABF$18,MATCH(UsagePerHour!$B111,Sales!$C$5:$C$18,0),MATCH(UsagePerHour!WF$4,Sales!$D$3:$ABF$3,0))/WF$2*INDEX(Usage!$D$5:$ABF$11,MATCH(UsagePerHour!$B$100,Usage!$C$5:$C$11,0),MATCH(UsagePerHour!WF$4,Usage!$D$3:$ABF$3,0)),"")</f>
        <v/>
      </c>
      <c r="WG111" s="6" t="str">
        <f>IFERROR(INDEX(Sales!$D$5:$ABF$18,MATCH(UsagePerHour!$B111,Sales!$C$5:$C$18,0),MATCH(UsagePerHour!WG$4,Sales!$D$3:$ABF$3,0))/WG$2*INDEX(Usage!$D$5:$ABF$11,MATCH(UsagePerHour!$B$100,Usage!$C$5:$C$11,0),MATCH(UsagePerHour!WG$4,Usage!$D$3:$ABF$3,0)),"")</f>
        <v/>
      </c>
      <c r="WH111" s="6" t="str">
        <f>IFERROR(INDEX(Sales!$D$5:$ABF$18,MATCH(UsagePerHour!$B111,Sales!$C$5:$C$18,0),MATCH(UsagePerHour!WH$4,Sales!$D$3:$ABF$3,0))/WH$2*INDEX(Usage!$D$5:$ABF$11,MATCH(UsagePerHour!$B$100,Usage!$C$5:$C$11,0),MATCH(UsagePerHour!WH$4,Usage!$D$3:$ABF$3,0)),"")</f>
        <v/>
      </c>
      <c r="WI111" s="6" t="str">
        <f>IFERROR(INDEX(Sales!$D$5:$ABF$18,MATCH(UsagePerHour!$B111,Sales!$C$5:$C$18,0),MATCH(UsagePerHour!WI$4,Sales!$D$3:$ABF$3,0))/WI$2*INDEX(Usage!$D$5:$ABF$11,MATCH(UsagePerHour!$B$100,Usage!$C$5:$C$11,0),MATCH(UsagePerHour!WI$4,Usage!$D$3:$ABF$3,0)),"")</f>
        <v/>
      </c>
      <c r="WJ111" s="6" t="str">
        <f>IFERROR(INDEX(Sales!$D$5:$ABF$18,MATCH(UsagePerHour!$B111,Sales!$C$5:$C$18,0),MATCH(UsagePerHour!WJ$4,Sales!$D$3:$ABF$3,0))/WJ$2*INDEX(Usage!$D$5:$ABF$11,MATCH(UsagePerHour!$B$100,Usage!$C$5:$C$11,0),MATCH(UsagePerHour!WJ$4,Usage!$D$3:$ABF$3,0)),"")</f>
        <v/>
      </c>
      <c r="WK111" s="6" t="str">
        <f>IFERROR(INDEX(Sales!$D$5:$ABF$18,MATCH(UsagePerHour!$B111,Sales!$C$5:$C$18,0),MATCH(UsagePerHour!WK$4,Sales!$D$3:$ABF$3,0))/WK$2*INDEX(Usage!$D$5:$ABF$11,MATCH(UsagePerHour!$B$100,Usage!$C$5:$C$11,0),MATCH(UsagePerHour!WK$4,Usage!$D$3:$ABF$3,0)),"")</f>
        <v/>
      </c>
      <c r="WL111" s="6" t="str">
        <f>IFERROR(INDEX(Sales!$D$5:$ABF$18,MATCH(UsagePerHour!$B111,Sales!$C$5:$C$18,0),MATCH(UsagePerHour!WL$4,Sales!$D$3:$ABF$3,0))/WL$2*INDEX(Usage!$D$5:$ABF$11,MATCH(UsagePerHour!$B$100,Usage!$C$5:$C$11,0),MATCH(UsagePerHour!WL$4,Usage!$D$3:$ABF$3,0)),"")</f>
        <v/>
      </c>
      <c r="WM111" s="6" t="str">
        <f>IFERROR(INDEX(Sales!$D$5:$ABF$18,MATCH(UsagePerHour!$B111,Sales!$C$5:$C$18,0),MATCH(UsagePerHour!WM$4,Sales!$D$3:$ABF$3,0))/WM$2*INDEX(Usage!$D$5:$ABF$11,MATCH(UsagePerHour!$B$100,Usage!$C$5:$C$11,0),MATCH(UsagePerHour!WM$4,Usage!$D$3:$ABF$3,0)),"")</f>
        <v/>
      </c>
      <c r="WN111" s="6" t="str">
        <f>IFERROR(INDEX(Sales!$D$5:$ABF$18,MATCH(UsagePerHour!$B111,Sales!$C$5:$C$18,0),MATCH(UsagePerHour!WN$4,Sales!$D$3:$ABF$3,0))/WN$2*INDEX(Usage!$D$5:$ABF$11,MATCH(UsagePerHour!$B$100,Usage!$C$5:$C$11,0),MATCH(UsagePerHour!WN$4,Usage!$D$3:$ABF$3,0)),"")</f>
        <v/>
      </c>
      <c r="WO111" s="6" t="str">
        <f>IFERROR(INDEX(Sales!$D$5:$ABF$18,MATCH(UsagePerHour!$B111,Sales!$C$5:$C$18,0),MATCH(UsagePerHour!WO$4,Sales!$D$3:$ABF$3,0))/WO$2*INDEX(Usage!$D$5:$ABF$11,MATCH(UsagePerHour!$B$100,Usage!$C$5:$C$11,0),MATCH(UsagePerHour!WO$4,Usage!$D$3:$ABF$3,0)),"")</f>
        <v/>
      </c>
      <c r="WP111" s="6" t="str">
        <f>IFERROR(INDEX(Sales!$D$5:$ABF$18,MATCH(UsagePerHour!$B111,Sales!$C$5:$C$18,0),MATCH(UsagePerHour!WP$4,Sales!$D$3:$ABF$3,0))/WP$2*INDEX(Usage!$D$5:$ABF$11,MATCH(UsagePerHour!$B$100,Usage!$C$5:$C$11,0),MATCH(UsagePerHour!WP$4,Usage!$D$3:$ABF$3,0)),"")</f>
        <v/>
      </c>
      <c r="WQ111" s="6" t="str">
        <f>IFERROR(INDEX(Sales!$D$5:$ABF$18,MATCH(UsagePerHour!$B111,Sales!$C$5:$C$18,0),MATCH(UsagePerHour!WQ$4,Sales!$D$3:$ABF$3,0))/WQ$2*INDEX(Usage!$D$5:$ABF$11,MATCH(UsagePerHour!$B$100,Usage!$C$5:$C$11,0),MATCH(UsagePerHour!WQ$4,Usage!$D$3:$ABF$3,0)),"")</f>
        <v/>
      </c>
      <c r="WR111" s="6" t="str">
        <f>IFERROR(INDEX(Sales!$D$5:$ABF$18,MATCH(UsagePerHour!$B111,Sales!$C$5:$C$18,0),MATCH(UsagePerHour!WR$4,Sales!$D$3:$ABF$3,0))/WR$2*INDEX(Usage!$D$5:$ABF$11,MATCH(UsagePerHour!$B$100,Usage!$C$5:$C$11,0),MATCH(UsagePerHour!WR$4,Usage!$D$3:$ABF$3,0)),"")</f>
        <v/>
      </c>
      <c r="WS111" s="6" t="str">
        <f>IFERROR(INDEX(Sales!$D$5:$ABF$18,MATCH(UsagePerHour!$B111,Sales!$C$5:$C$18,0),MATCH(UsagePerHour!WS$4,Sales!$D$3:$ABF$3,0))/WS$2*INDEX(Usage!$D$5:$ABF$11,MATCH(UsagePerHour!$B$100,Usage!$C$5:$C$11,0),MATCH(UsagePerHour!WS$4,Usage!$D$3:$ABF$3,0)),"")</f>
        <v/>
      </c>
      <c r="WT111" s="6" t="str">
        <f>IFERROR(INDEX(Sales!$D$5:$ABF$18,MATCH(UsagePerHour!$B111,Sales!$C$5:$C$18,0),MATCH(UsagePerHour!WT$4,Sales!$D$3:$ABF$3,0))/WT$2*INDEX(Usage!$D$5:$ABF$11,MATCH(UsagePerHour!$B$100,Usage!$C$5:$C$11,0),MATCH(UsagePerHour!WT$4,Usage!$D$3:$ABF$3,0)),"")</f>
        <v/>
      </c>
      <c r="WU111" s="6" t="str">
        <f>IFERROR(INDEX(Sales!$D$5:$ABF$18,MATCH(UsagePerHour!$B111,Sales!$C$5:$C$18,0),MATCH(UsagePerHour!WU$4,Sales!$D$3:$ABF$3,0))/WU$2*INDEX(Usage!$D$5:$ABF$11,MATCH(UsagePerHour!$B$100,Usage!$C$5:$C$11,0),MATCH(UsagePerHour!WU$4,Usage!$D$3:$ABF$3,0)),"")</f>
        <v/>
      </c>
      <c r="WV111" s="6" t="str">
        <f>IFERROR(INDEX(Sales!$D$5:$ABF$18,MATCH(UsagePerHour!$B111,Sales!$C$5:$C$18,0),MATCH(UsagePerHour!WV$4,Sales!$D$3:$ABF$3,0))/WV$2*INDEX(Usage!$D$5:$ABF$11,MATCH(UsagePerHour!$B$100,Usage!$C$5:$C$11,0),MATCH(UsagePerHour!WV$4,Usage!$D$3:$ABF$3,0)),"")</f>
        <v/>
      </c>
      <c r="WW111" s="6" t="str">
        <f>IFERROR(INDEX(Sales!$D$5:$ABF$18,MATCH(UsagePerHour!$B111,Sales!$C$5:$C$18,0),MATCH(UsagePerHour!WW$4,Sales!$D$3:$ABF$3,0))/WW$2*INDEX(Usage!$D$5:$ABF$11,MATCH(UsagePerHour!$B$100,Usage!$C$5:$C$11,0),MATCH(UsagePerHour!WW$4,Usage!$D$3:$ABF$3,0)),"")</f>
        <v/>
      </c>
      <c r="WX111" s="6" t="str">
        <f>IFERROR(INDEX(Sales!$D$5:$ABF$18,MATCH(UsagePerHour!$B111,Sales!$C$5:$C$18,0),MATCH(UsagePerHour!WX$4,Sales!$D$3:$ABF$3,0))/WX$2*INDEX(Usage!$D$5:$ABF$11,MATCH(UsagePerHour!$B$100,Usage!$C$5:$C$11,0),MATCH(UsagePerHour!WX$4,Usage!$D$3:$ABF$3,0)),"")</f>
        <v/>
      </c>
      <c r="WY111" s="6" t="str">
        <f>IFERROR(INDEX(Sales!$D$5:$ABF$18,MATCH(UsagePerHour!$B111,Sales!$C$5:$C$18,0),MATCH(UsagePerHour!WY$4,Sales!$D$3:$ABF$3,0))/WY$2*INDEX(Usage!$D$5:$ABF$11,MATCH(UsagePerHour!$B$100,Usage!$C$5:$C$11,0),MATCH(UsagePerHour!WY$4,Usage!$D$3:$ABF$3,0)),"")</f>
        <v/>
      </c>
      <c r="WZ111" s="6" t="str">
        <f>IFERROR(INDEX(Sales!$D$5:$ABF$18,MATCH(UsagePerHour!$B111,Sales!$C$5:$C$18,0),MATCH(UsagePerHour!WZ$4,Sales!$D$3:$ABF$3,0))/WZ$2*INDEX(Usage!$D$5:$ABF$11,MATCH(UsagePerHour!$B$100,Usage!$C$5:$C$11,0),MATCH(UsagePerHour!WZ$4,Usage!$D$3:$ABF$3,0)),"")</f>
        <v/>
      </c>
      <c r="XA111" s="6" t="str">
        <f>IFERROR(INDEX(Sales!$D$5:$ABF$18,MATCH(UsagePerHour!$B111,Sales!$C$5:$C$18,0),MATCH(UsagePerHour!XA$4,Sales!$D$3:$ABF$3,0))/XA$2*INDEX(Usage!$D$5:$ABF$11,MATCH(UsagePerHour!$B$100,Usage!$C$5:$C$11,0),MATCH(UsagePerHour!XA$4,Usage!$D$3:$ABF$3,0)),"")</f>
        <v/>
      </c>
      <c r="XB111" s="6" t="str">
        <f>IFERROR(INDEX(Sales!$D$5:$ABF$18,MATCH(UsagePerHour!$B111,Sales!$C$5:$C$18,0),MATCH(UsagePerHour!XB$4,Sales!$D$3:$ABF$3,0))/XB$2*INDEX(Usage!$D$5:$ABF$11,MATCH(UsagePerHour!$B$100,Usage!$C$5:$C$11,0),MATCH(UsagePerHour!XB$4,Usage!$D$3:$ABF$3,0)),"")</f>
        <v/>
      </c>
      <c r="XC111" s="6" t="str">
        <f>IFERROR(INDEX(Sales!$D$5:$ABF$18,MATCH(UsagePerHour!$B111,Sales!$C$5:$C$18,0),MATCH(UsagePerHour!XC$4,Sales!$D$3:$ABF$3,0))/XC$2*INDEX(Usage!$D$5:$ABF$11,MATCH(UsagePerHour!$B$100,Usage!$C$5:$C$11,0),MATCH(UsagePerHour!XC$4,Usage!$D$3:$ABF$3,0)),"")</f>
        <v/>
      </c>
      <c r="XD111" s="6" t="str">
        <f>IFERROR(INDEX(Sales!$D$5:$ABF$18,MATCH(UsagePerHour!$B111,Sales!$C$5:$C$18,0),MATCH(UsagePerHour!XD$4,Sales!$D$3:$ABF$3,0))/XD$2*INDEX(Usage!$D$5:$ABF$11,MATCH(UsagePerHour!$B$100,Usage!$C$5:$C$11,0),MATCH(UsagePerHour!XD$4,Usage!$D$3:$ABF$3,0)),"")</f>
        <v/>
      </c>
      <c r="XE111" s="6" t="str">
        <f>IFERROR(INDEX(Sales!$D$5:$ABF$18,MATCH(UsagePerHour!$B111,Sales!$C$5:$C$18,0),MATCH(UsagePerHour!XE$4,Sales!$D$3:$ABF$3,0))/XE$2*INDEX(Usage!$D$5:$ABF$11,MATCH(UsagePerHour!$B$100,Usage!$C$5:$C$11,0),MATCH(UsagePerHour!XE$4,Usage!$D$3:$ABF$3,0)),"")</f>
        <v/>
      </c>
      <c r="XF111" s="6" t="str">
        <f>IFERROR(INDEX(Sales!$D$5:$ABF$18,MATCH(UsagePerHour!$B111,Sales!$C$5:$C$18,0),MATCH(UsagePerHour!XF$4,Sales!$D$3:$ABF$3,0))/XF$2*INDEX(Usage!$D$5:$ABF$11,MATCH(UsagePerHour!$B$100,Usage!$C$5:$C$11,0),MATCH(UsagePerHour!XF$4,Usage!$D$3:$ABF$3,0)),"")</f>
        <v/>
      </c>
      <c r="XG111" s="6" t="str">
        <f>IFERROR(INDEX(Sales!$D$5:$ABF$18,MATCH(UsagePerHour!$B111,Sales!$C$5:$C$18,0),MATCH(UsagePerHour!XG$4,Sales!$D$3:$ABF$3,0))/XG$2*INDEX(Usage!$D$5:$ABF$11,MATCH(UsagePerHour!$B$100,Usage!$C$5:$C$11,0),MATCH(UsagePerHour!XG$4,Usage!$D$3:$ABF$3,0)),"")</f>
        <v/>
      </c>
      <c r="XH111" s="6" t="str">
        <f>IFERROR(INDEX(Sales!$D$5:$ABF$18,MATCH(UsagePerHour!$B111,Sales!$C$5:$C$18,0),MATCH(UsagePerHour!XH$4,Sales!$D$3:$ABF$3,0))/XH$2*INDEX(Usage!$D$5:$ABF$11,MATCH(UsagePerHour!$B$100,Usage!$C$5:$C$11,0),MATCH(UsagePerHour!XH$4,Usage!$D$3:$ABF$3,0)),"")</f>
        <v/>
      </c>
      <c r="XI111" s="6" t="str">
        <f>IFERROR(INDEX(Sales!$D$5:$ABF$18,MATCH(UsagePerHour!$B111,Sales!$C$5:$C$18,0),MATCH(UsagePerHour!XI$4,Sales!$D$3:$ABF$3,0))/XI$2*INDEX(Usage!$D$5:$ABF$11,MATCH(UsagePerHour!$B$100,Usage!$C$5:$C$11,0),MATCH(UsagePerHour!XI$4,Usage!$D$3:$ABF$3,0)),"")</f>
        <v/>
      </c>
      <c r="XJ111" s="6" t="str">
        <f>IFERROR(INDEX(Sales!$D$5:$ABF$18,MATCH(UsagePerHour!$B111,Sales!$C$5:$C$18,0),MATCH(UsagePerHour!XJ$4,Sales!$D$3:$ABF$3,0))/XJ$2*INDEX(Usage!$D$5:$ABF$11,MATCH(UsagePerHour!$B$100,Usage!$C$5:$C$11,0),MATCH(UsagePerHour!XJ$4,Usage!$D$3:$ABF$3,0)),"")</f>
        <v/>
      </c>
      <c r="XK111" s="6" t="str">
        <f>IFERROR(INDEX(Sales!$D$5:$ABF$18,MATCH(UsagePerHour!$B111,Sales!$C$5:$C$18,0),MATCH(UsagePerHour!XK$4,Sales!$D$3:$ABF$3,0))/XK$2*INDEX(Usage!$D$5:$ABF$11,MATCH(UsagePerHour!$B$100,Usage!$C$5:$C$11,0),MATCH(UsagePerHour!XK$4,Usage!$D$3:$ABF$3,0)),"")</f>
        <v/>
      </c>
      <c r="XL111" s="6" t="str">
        <f>IFERROR(INDEX(Sales!$D$5:$ABF$18,MATCH(UsagePerHour!$B111,Sales!$C$5:$C$18,0),MATCH(UsagePerHour!XL$4,Sales!$D$3:$ABF$3,0))/XL$2*INDEX(Usage!$D$5:$ABF$11,MATCH(UsagePerHour!$B$100,Usage!$C$5:$C$11,0),MATCH(UsagePerHour!XL$4,Usage!$D$3:$ABF$3,0)),"")</f>
        <v/>
      </c>
      <c r="XM111" s="6" t="str">
        <f>IFERROR(INDEX(Sales!$D$5:$ABF$18,MATCH(UsagePerHour!$B111,Sales!$C$5:$C$18,0),MATCH(UsagePerHour!XM$4,Sales!$D$3:$ABF$3,0))/XM$2*INDEX(Usage!$D$5:$ABF$11,MATCH(UsagePerHour!$B$100,Usage!$C$5:$C$11,0),MATCH(UsagePerHour!XM$4,Usage!$D$3:$ABF$3,0)),"")</f>
        <v/>
      </c>
      <c r="XN111" s="6" t="str">
        <f>IFERROR(INDEX(Sales!$D$5:$ABF$18,MATCH(UsagePerHour!$B111,Sales!$C$5:$C$18,0),MATCH(UsagePerHour!XN$4,Sales!$D$3:$ABF$3,0))/XN$2*INDEX(Usage!$D$5:$ABF$11,MATCH(UsagePerHour!$B$100,Usage!$C$5:$C$11,0),MATCH(UsagePerHour!XN$4,Usage!$D$3:$ABF$3,0)),"")</f>
        <v/>
      </c>
      <c r="XO111" s="6" t="str">
        <f>IFERROR(INDEX(Sales!$D$5:$ABF$18,MATCH(UsagePerHour!$B111,Sales!$C$5:$C$18,0),MATCH(UsagePerHour!XO$4,Sales!$D$3:$ABF$3,0))/XO$2*INDEX(Usage!$D$5:$ABF$11,MATCH(UsagePerHour!$B$100,Usage!$C$5:$C$11,0),MATCH(UsagePerHour!XO$4,Usage!$D$3:$ABF$3,0)),"")</f>
        <v/>
      </c>
      <c r="XP111" s="6" t="str">
        <f>IFERROR(INDEX(Sales!$D$5:$ABF$18,MATCH(UsagePerHour!$B111,Sales!$C$5:$C$18,0),MATCH(UsagePerHour!XP$4,Sales!$D$3:$ABF$3,0))/XP$2*INDEX(Usage!$D$5:$ABF$11,MATCH(UsagePerHour!$B$100,Usage!$C$5:$C$11,0),MATCH(UsagePerHour!XP$4,Usage!$D$3:$ABF$3,0)),"")</f>
        <v/>
      </c>
      <c r="XQ111" s="6" t="str">
        <f>IFERROR(INDEX(Sales!$D$5:$ABF$18,MATCH(UsagePerHour!$B111,Sales!$C$5:$C$18,0),MATCH(UsagePerHour!XQ$4,Sales!$D$3:$ABF$3,0))/XQ$2*INDEX(Usage!$D$5:$ABF$11,MATCH(UsagePerHour!$B$100,Usage!$C$5:$C$11,0),MATCH(UsagePerHour!XQ$4,Usage!$D$3:$ABF$3,0)),"")</f>
        <v/>
      </c>
      <c r="XR111" s="6" t="str">
        <f>IFERROR(INDEX(Sales!$D$5:$ABF$18,MATCH(UsagePerHour!$B111,Sales!$C$5:$C$18,0),MATCH(UsagePerHour!XR$4,Sales!$D$3:$ABF$3,0))/XR$2*INDEX(Usage!$D$5:$ABF$11,MATCH(UsagePerHour!$B$100,Usage!$C$5:$C$11,0),MATCH(UsagePerHour!XR$4,Usage!$D$3:$ABF$3,0)),"")</f>
        <v/>
      </c>
      <c r="XS111" s="6" t="str">
        <f>IFERROR(INDEX(Sales!$D$5:$ABF$18,MATCH(UsagePerHour!$B111,Sales!$C$5:$C$18,0),MATCH(UsagePerHour!XS$4,Sales!$D$3:$ABF$3,0))/XS$2*INDEX(Usage!$D$5:$ABF$11,MATCH(UsagePerHour!$B$100,Usage!$C$5:$C$11,0),MATCH(UsagePerHour!XS$4,Usage!$D$3:$ABF$3,0)),"")</f>
        <v/>
      </c>
      <c r="XT111" s="6" t="str">
        <f>IFERROR(INDEX(Sales!$D$5:$ABF$18,MATCH(UsagePerHour!$B111,Sales!$C$5:$C$18,0),MATCH(UsagePerHour!XT$4,Sales!$D$3:$ABF$3,0))/XT$2*INDEX(Usage!$D$5:$ABF$11,MATCH(UsagePerHour!$B$100,Usage!$C$5:$C$11,0),MATCH(UsagePerHour!XT$4,Usage!$D$3:$ABF$3,0)),"")</f>
        <v/>
      </c>
      <c r="XU111" s="6" t="str">
        <f>IFERROR(INDEX(Sales!$D$5:$ABF$18,MATCH(UsagePerHour!$B111,Sales!$C$5:$C$18,0),MATCH(UsagePerHour!XU$4,Sales!$D$3:$ABF$3,0))/XU$2*INDEX(Usage!$D$5:$ABF$11,MATCH(UsagePerHour!$B$100,Usage!$C$5:$C$11,0),MATCH(UsagePerHour!XU$4,Usage!$D$3:$ABF$3,0)),"")</f>
        <v/>
      </c>
      <c r="XV111" s="6" t="str">
        <f>IFERROR(INDEX(Sales!$D$5:$ABF$18,MATCH(UsagePerHour!$B111,Sales!$C$5:$C$18,0),MATCH(UsagePerHour!XV$4,Sales!$D$3:$ABF$3,0))/XV$2*INDEX(Usage!$D$5:$ABF$11,MATCH(UsagePerHour!$B$100,Usage!$C$5:$C$11,0),MATCH(UsagePerHour!XV$4,Usage!$D$3:$ABF$3,0)),"")</f>
        <v/>
      </c>
      <c r="XW111" s="6" t="str">
        <f>IFERROR(INDEX(Sales!$D$5:$ABF$18,MATCH(UsagePerHour!$B111,Sales!$C$5:$C$18,0),MATCH(UsagePerHour!XW$4,Sales!$D$3:$ABF$3,0))/XW$2*INDEX(Usage!$D$5:$ABF$11,MATCH(UsagePerHour!$B$100,Usage!$C$5:$C$11,0),MATCH(UsagePerHour!XW$4,Usage!$D$3:$ABF$3,0)),"")</f>
        <v/>
      </c>
      <c r="XX111" s="6" t="str">
        <f>IFERROR(INDEX(Sales!$D$5:$ABF$18,MATCH(UsagePerHour!$B111,Sales!$C$5:$C$18,0),MATCH(UsagePerHour!XX$4,Sales!$D$3:$ABF$3,0))/XX$2*INDEX(Usage!$D$5:$ABF$11,MATCH(UsagePerHour!$B$100,Usage!$C$5:$C$11,0),MATCH(UsagePerHour!XX$4,Usage!$D$3:$ABF$3,0)),"")</f>
        <v/>
      </c>
      <c r="XY111" s="6" t="str">
        <f>IFERROR(INDEX(Sales!$D$5:$ABF$18,MATCH(UsagePerHour!$B111,Sales!$C$5:$C$18,0),MATCH(UsagePerHour!XY$4,Sales!$D$3:$ABF$3,0))/XY$2*INDEX(Usage!$D$5:$ABF$11,MATCH(UsagePerHour!$B$100,Usage!$C$5:$C$11,0),MATCH(UsagePerHour!XY$4,Usage!$D$3:$ABF$3,0)),"")</f>
        <v/>
      </c>
      <c r="XZ111" s="6" t="str">
        <f>IFERROR(INDEX(Sales!$D$5:$ABF$18,MATCH(UsagePerHour!$B111,Sales!$C$5:$C$18,0),MATCH(UsagePerHour!XZ$4,Sales!$D$3:$ABF$3,0))/XZ$2*INDEX(Usage!$D$5:$ABF$11,MATCH(UsagePerHour!$B$100,Usage!$C$5:$C$11,0),MATCH(UsagePerHour!XZ$4,Usage!$D$3:$ABF$3,0)),"")</f>
        <v/>
      </c>
      <c r="YA111" s="6" t="str">
        <f>IFERROR(INDEX(Sales!$D$5:$ABF$18,MATCH(UsagePerHour!$B111,Sales!$C$5:$C$18,0),MATCH(UsagePerHour!YA$4,Sales!$D$3:$ABF$3,0))/YA$2*INDEX(Usage!$D$5:$ABF$11,MATCH(UsagePerHour!$B$100,Usage!$C$5:$C$11,0),MATCH(UsagePerHour!YA$4,Usage!$D$3:$ABF$3,0)),"")</f>
        <v/>
      </c>
      <c r="YB111" s="6" t="str">
        <f>IFERROR(INDEX(Sales!$D$5:$ABF$18,MATCH(UsagePerHour!$B111,Sales!$C$5:$C$18,0),MATCH(UsagePerHour!YB$4,Sales!$D$3:$ABF$3,0))/YB$2*INDEX(Usage!$D$5:$ABF$11,MATCH(UsagePerHour!$B$100,Usage!$C$5:$C$11,0),MATCH(UsagePerHour!YB$4,Usage!$D$3:$ABF$3,0)),"")</f>
        <v/>
      </c>
      <c r="YC111" s="6" t="str">
        <f>IFERROR(INDEX(Sales!$D$5:$ABF$18,MATCH(UsagePerHour!$B111,Sales!$C$5:$C$18,0),MATCH(UsagePerHour!YC$4,Sales!$D$3:$ABF$3,0))/YC$2*INDEX(Usage!$D$5:$ABF$11,MATCH(UsagePerHour!$B$100,Usage!$C$5:$C$11,0),MATCH(UsagePerHour!YC$4,Usage!$D$3:$ABF$3,0)),"")</f>
        <v/>
      </c>
      <c r="YD111" s="6" t="str">
        <f>IFERROR(INDEX(Sales!$D$5:$ABF$18,MATCH(UsagePerHour!$B111,Sales!$C$5:$C$18,0),MATCH(UsagePerHour!YD$4,Sales!$D$3:$ABF$3,0))/YD$2*INDEX(Usage!$D$5:$ABF$11,MATCH(UsagePerHour!$B$100,Usage!$C$5:$C$11,0),MATCH(UsagePerHour!YD$4,Usage!$D$3:$ABF$3,0)),"")</f>
        <v/>
      </c>
      <c r="YE111" s="6" t="str">
        <f>IFERROR(INDEX(Sales!$D$5:$ABF$18,MATCH(UsagePerHour!$B111,Sales!$C$5:$C$18,0),MATCH(UsagePerHour!YE$4,Sales!$D$3:$ABF$3,0))/YE$2*INDEX(Usage!$D$5:$ABF$11,MATCH(UsagePerHour!$B$100,Usage!$C$5:$C$11,0),MATCH(UsagePerHour!YE$4,Usage!$D$3:$ABF$3,0)),"")</f>
        <v/>
      </c>
      <c r="YF111" s="6" t="str">
        <f>IFERROR(INDEX(Sales!$D$5:$ABF$18,MATCH(UsagePerHour!$B111,Sales!$C$5:$C$18,0),MATCH(UsagePerHour!YF$4,Sales!$D$3:$ABF$3,0))/YF$2*INDEX(Usage!$D$5:$ABF$11,MATCH(UsagePerHour!$B$100,Usage!$C$5:$C$11,0),MATCH(UsagePerHour!YF$4,Usage!$D$3:$ABF$3,0)),"")</f>
        <v/>
      </c>
      <c r="YG111" s="6" t="str">
        <f>IFERROR(INDEX(Sales!$D$5:$ABF$18,MATCH(UsagePerHour!$B111,Sales!$C$5:$C$18,0),MATCH(UsagePerHour!YG$4,Sales!$D$3:$ABF$3,0))/YG$2*INDEX(Usage!$D$5:$ABF$11,MATCH(UsagePerHour!$B$100,Usage!$C$5:$C$11,0),MATCH(UsagePerHour!YG$4,Usage!$D$3:$ABF$3,0)),"")</f>
        <v/>
      </c>
      <c r="YH111" s="6" t="str">
        <f>IFERROR(INDEX(Sales!$D$5:$ABF$18,MATCH(UsagePerHour!$B111,Sales!$C$5:$C$18,0),MATCH(UsagePerHour!YH$4,Sales!$D$3:$ABF$3,0))/YH$2*INDEX(Usage!$D$5:$ABF$11,MATCH(UsagePerHour!$B$100,Usage!$C$5:$C$11,0),MATCH(UsagePerHour!YH$4,Usage!$D$3:$ABF$3,0)),"")</f>
        <v/>
      </c>
      <c r="YI111" s="6" t="str">
        <f>IFERROR(INDEX(Sales!$D$5:$ABF$18,MATCH(UsagePerHour!$B111,Sales!$C$5:$C$18,0),MATCH(UsagePerHour!YI$4,Sales!$D$3:$ABF$3,0))/YI$2*INDEX(Usage!$D$5:$ABF$11,MATCH(UsagePerHour!$B$100,Usage!$C$5:$C$11,0),MATCH(UsagePerHour!YI$4,Usage!$D$3:$ABF$3,0)),"")</f>
        <v/>
      </c>
      <c r="YJ111" s="6" t="str">
        <f>IFERROR(INDEX(Sales!$D$5:$ABF$18,MATCH(UsagePerHour!$B111,Sales!$C$5:$C$18,0),MATCH(UsagePerHour!YJ$4,Sales!$D$3:$ABF$3,0))/YJ$2*INDEX(Usage!$D$5:$ABF$11,MATCH(UsagePerHour!$B$100,Usage!$C$5:$C$11,0),MATCH(UsagePerHour!YJ$4,Usage!$D$3:$ABF$3,0)),"")</f>
        <v/>
      </c>
      <c r="YK111" s="6" t="str">
        <f>IFERROR(INDEX(Sales!$D$5:$ABF$18,MATCH(UsagePerHour!$B111,Sales!$C$5:$C$18,0),MATCH(UsagePerHour!YK$4,Sales!$D$3:$ABF$3,0))/YK$2*INDEX(Usage!$D$5:$ABF$11,MATCH(UsagePerHour!$B$100,Usage!$C$5:$C$11,0),MATCH(UsagePerHour!YK$4,Usage!$D$3:$ABF$3,0)),"")</f>
        <v/>
      </c>
      <c r="YL111" s="6" t="str">
        <f>IFERROR(INDEX(Sales!$D$5:$ABF$18,MATCH(UsagePerHour!$B111,Sales!$C$5:$C$18,0),MATCH(UsagePerHour!YL$4,Sales!$D$3:$ABF$3,0))/YL$2*INDEX(Usage!$D$5:$ABF$11,MATCH(UsagePerHour!$B$100,Usage!$C$5:$C$11,0),MATCH(UsagePerHour!YL$4,Usage!$D$3:$ABF$3,0)),"")</f>
        <v/>
      </c>
      <c r="YM111" s="6" t="str">
        <f>IFERROR(INDEX(Sales!$D$5:$ABF$18,MATCH(UsagePerHour!$B111,Sales!$C$5:$C$18,0),MATCH(UsagePerHour!YM$4,Sales!$D$3:$ABF$3,0))/YM$2*INDEX(Usage!$D$5:$ABF$11,MATCH(UsagePerHour!$B$100,Usage!$C$5:$C$11,0),MATCH(UsagePerHour!YM$4,Usage!$D$3:$ABF$3,0)),"")</f>
        <v/>
      </c>
      <c r="YN111" s="6" t="str">
        <f>IFERROR(INDEX(Sales!$D$5:$ABF$18,MATCH(UsagePerHour!$B111,Sales!$C$5:$C$18,0),MATCH(UsagePerHour!YN$4,Sales!$D$3:$ABF$3,0))/YN$2*INDEX(Usage!$D$5:$ABF$11,MATCH(UsagePerHour!$B$100,Usage!$C$5:$C$11,0),MATCH(UsagePerHour!YN$4,Usage!$D$3:$ABF$3,0)),"")</f>
        <v/>
      </c>
      <c r="YO111" s="6" t="str">
        <f>IFERROR(INDEX(Sales!$D$5:$ABF$18,MATCH(UsagePerHour!$B111,Sales!$C$5:$C$18,0),MATCH(UsagePerHour!YO$4,Sales!$D$3:$ABF$3,0))/YO$2*INDEX(Usage!$D$5:$ABF$11,MATCH(UsagePerHour!$B$100,Usage!$C$5:$C$11,0),MATCH(UsagePerHour!YO$4,Usage!$D$3:$ABF$3,0)),"")</f>
        <v/>
      </c>
      <c r="YP111" s="6" t="str">
        <f>IFERROR(INDEX(Sales!$D$5:$ABF$18,MATCH(UsagePerHour!$B111,Sales!$C$5:$C$18,0),MATCH(UsagePerHour!YP$4,Sales!$D$3:$ABF$3,0))/YP$2*INDEX(Usage!$D$5:$ABF$11,MATCH(UsagePerHour!$B$100,Usage!$C$5:$C$11,0),MATCH(UsagePerHour!YP$4,Usage!$D$3:$ABF$3,0)),"")</f>
        <v/>
      </c>
      <c r="YQ111" s="6" t="str">
        <f>IFERROR(INDEX(Sales!$D$5:$ABF$18,MATCH(UsagePerHour!$B111,Sales!$C$5:$C$18,0),MATCH(UsagePerHour!YQ$4,Sales!$D$3:$ABF$3,0))/YQ$2*INDEX(Usage!$D$5:$ABF$11,MATCH(UsagePerHour!$B$100,Usage!$C$5:$C$11,0),MATCH(UsagePerHour!YQ$4,Usage!$D$3:$ABF$3,0)),"")</f>
        <v/>
      </c>
      <c r="YR111" s="6" t="str">
        <f>IFERROR(INDEX(Sales!$D$5:$ABF$18,MATCH(UsagePerHour!$B111,Sales!$C$5:$C$18,0),MATCH(UsagePerHour!YR$4,Sales!$D$3:$ABF$3,0))/YR$2*INDEX(Usage!$D$5:$ABF$11,MATCH(UsagePerHour!$B$100,Usage!$C$5:$C$11,0),MATCH(UsagePerHour!YR$4,Usage!$D$3:$ABF$3,0)),"")</f>
        <v/>
      </c>
      <c r="YS111" s="6" t="str">
        <f>IFERROR(INDEX(Sales!$D$5:$ABF$18,MATCH(UsagePerHour!$B111,Sales!$C$5:$C$18,0),MATCH(UsagePerHour!YS$4,Sales!$D$3:$ABF$3,0))/YS$2*INDEX(Usage!$D$5:$ABF$11,MATCH(UsagePerHour!$B$100,Usage!$C$5:$C$11,0),MATCH(UsagePerHour!YS$4,Usage!$D$3:$ABF$3,0)),"")</f>
        <v/>
      </c>
      <c r="YT111" s="6" t="str">
        <f>IFERROR(INDEX(Sales!$D$5:$ABF$18,MATCH(UsagePerHour!$B111,Sales!$C$5:$C$18,0),MATCH(UsagePerHour!YT$4,Sales!$D$3:$ABF$3,0))/YT$2*INDEX(Usage!$D$5:$ABF$11,MATCH(UsagePerHour!$B$100,Usage!$C$5:$C$11,0),MATCH(UsagePerHour!YT$4,Usage!$D$3:$ABF$3,0)),"")</f>
        <v/>
      </c>
      <c r="YU111" s="6" t="str">
        <f>IFERROR(INDEX(Sales!$D$5:$ABF$18,MATCH(UsagePerHour!$B111,Sales!$C$5:$C$18,0),MATCH(UsagePerHour!YU$4,Sales!$D$3:$ABF$3,0))/YU$2*INDEX(Usage!$D$5:$ABF$11,MATCH(UsagePerHour!$B$100,Usage!$C$5:$C$11,0),MATCH(UsagePerHour!YU$4,Usage!$D$3:$ABF$3,0)),"")</f>
        <v/>
      </c>
      <c r="YV111" s="6" t="str">
        <f>IFERROR(INDEX(Sales!$D$5:$ABF$18,MATCH(UsagePerHour!$B111,Sales!$C$5:$C$18,0),MATCH(UsagePerHour!YV$4,Sales!$D$3:$ABF$3,0))/YV$2*INDEX(Usage!$D$5:$ABF$11,MATCH(UsagePerHour!$B$100,Usage!$C$5:$C$11,0),MATCH(UsagePerHour!YV$4,Usage!$D$3:$ABF$3,0)),"")</f>
        <v/>
      </c>
      <c r="YW111" s="6" t="str">
        <f>IFERROR(INDEX(Sales!$D$5:$ABF$18,MATCH(UsagePerHour!$B111,Sales!$C$5:$C$18,0),MATCH(UsagePerHour!YW$4,Sales!$D$3:$ABF$3,0))/YW$2*INDEX(Usage!$D$5:$ABF$11,MATCH(UsagePerHour!$B$100,Usage!$C$5:$C$11,0),MATCH(UsagePerHour!YW$4,Usage!$D$3:$ABF$3,0)),"")</f>
        <v/>
      </c>
      <c r="YX111" s="6" t="str">
        <f>IFERROR(INDEX(Sales!$D$5:$ABF$18,MATCH(UsagePerHour!$B111,Sales!$C$5:$C$18,0),MATCH(UsagePerHour!YX$4,Sales!$D$3:$ABF$3,0))/YX$2*INDEX(Usage!$D$5:$ABF$11,MATCH(UsagePerHour!$B$100,Usage!$C$5:$C$11,0),MATCH(UsagePerHour!YX$4,Usage!$D$3:$ABF$3,0)),"")</f>
        <v/>
      </c>
      <c r="YY111" s="6" t="str">
        <f>IFERROR(INDEX(Sales!$D$5:$ABF$18,MATCH(UsagePerHour!$B111,Sales!$C$5:$C$18,0),MATCH(UsagePerHour!YY$4,Sales!$D$3:$ABF$3,0))/YY$2*INDEX(Usage!$D$5:$ABF$11,MATCH(UsagePerHour!$B$100,Usage!$C$5:$C$11,0),MATCH(UsagePerHour!YY$4,Usage!$D$3:$ABF$3,0)),"")</f>
        <v/>
      </c>
      <c r="YZ111" s="6" t="str">
        <f>IFERROR(INDEX(Sales!$D$5:$ABF$18,MATCH(UsagePerHour!$B111,Sales!$C$5:$C$18,0),MATCH(UsagePerHour!YZ$4,Sales!$D$3:$ABF$3,0))/YZ$2*INDEX(Usage!$D$5:$ABF$11,MATCH(UsagePerHour!$B$100,Usage!$C$5:$C$11,0),MATCH(UsagePerHour!YZ$4,Usage!$D$3:$ABF$3,0)),"")</f>
        <v/>
      </c>
      <c r="ZA111" s="6" t="str">
        <f>IFERROR(INDEX(Sales!$D$5:$ABF$18,MATCH(UsagePerHour!$B111,Sales!$C$5:$C$18,0),MATCH(UsagePerHour!ZA$4,Sales!$D$3:$ABF$3,0))/ZA$2*INDEX(Usage!$D$5:$ABF$11,MATCH(UsagePerHour!$B$100,Usage!$C$5:$C$11,0),MATCH(UsagePerHour!ZA$4,Usage!$D$3:$ABF$3,0)),"")</f>
        <v/>
      </c>
      <c r="ZB111" s="6" t="str">
        <f>IFERROR(INDEX(Sales!$D$5:$ABF$18,MATCH(UsagePerHour!$B111,Sales!$C$5:$C$18,0),MATCH(UsagePerHour!ZB$4,Sales!$D$3:$ABF$3,0))/ZB$2*INDEX(Usage!$D$5:$ABF$11,MATCH(UsagePerHour!$B$100,Usage!$C$5:$C$11,0),MATCH(UsagePerHour!ZB$4,Usage!$D$3:$ABF$3,0)),"")</f>
        <v/>
      </c>
      <c r="ZC111" s="6" t="str">
        <f>IFERROR(INDEX(Sales!$D$5:$ABF$18,MATCH(UsagePerHour!$B111,Sales!$C$5:$C$18,0),MATCH(UsagePerHour!ZC$4,Sales!$D$3:$ABF$3,0))/ZC$2*INDEX(Usage!$D$5:$ABF$11,MATCH(UsagePerHour!$B$100,Usage!$C$5:$C$11,0),MATCH(UsagePerHour!ZC$4,Usage!$D$3:$ABF$3,0)),"")</f>
        <v/>
      </c>
      <c r="ZD111" s="6" t="str">
        <f>IFERROR(INDEX(Sales!$D$5:$ABF$18,MATCH(UsagePerHour!$B111,Sales!$C$5:$C$18,0),MATCH(UsagePerHour!ZD$4,Sales!$D$3:$ABF$3,0))/ZD$2*INDEX(Usage!$D$5:$ABF$11,MATCH(UsagePerHour!$B$100,Usage!$C$5:$C$11,0),MATCH(UsagePerHour!ZD$4,Usage!$D$3:$ABF$3,0)),"")</f>
        <v/>
      </c>
      <c r="ZE111" s="6" t="str">
        <f>IFERROR(INDEX(Sales!$D$5:$ABF$18,MATCH(UsagePerHour!$B111,Sales!$C$5:$C$18,0),MATCH(UsagePerHour!ZE$4,Sales!$D$3:$ABF$3,0))/ZE$2*INDEX(Usage!$D$5:$ABF$11,MATCH(UsagePerHour!$B$100,Usage!$C$5:$C$11,0),MATCH(UsagePerHour!ZE$4,Usage!$D$3:$ABF$3,0)),"")</f>
        <v/>
      </c>
      <c r="ZF111" s="6" t="str">
        <f>IFERROR(INDEX(Sales!$D$5:$ABF$18,MATCH(UsagePerHour!$B111,Sales!$C$5:$C$18,0),MATCH(UsagePerHour!ZF$4,Sales!$D$3:$ABF$3,0))/ZF$2*INDEX(Usage!$D$5:$ABF$11,MATCH(UsagePerHour!$B$100,Usage!$C$5:$C$11,0),MATCH(UsagePerHour!ZF$4,Usage!$D$3:$ABF$3,0)),"")</f>
        <v/>
      </c>
      <c r="ZG111" s="6" t="str">
        <f>IFERROR(INDEX(Sales!$D$5:$ABF$18,MATCH(UsagePerHour!$B111,Sales!$C$5:$C$18,0),MATCH(UsagePerHour!ZG$4,Sales!$D$3:$ABF$3,0))/ZG$2*INDEX(Usage!$D$5:$ABF$11,MATCH(UsagePerHour!$B$100,Usage!$C$5:$C$11,0),MATCH(UsagePerHour!ZG$4,Usage!$D$3:$ABF$3,0)),"")</f>
        <v/>
      </c>
      <c r="ZH111" s="6" t="str">
        <f>IFERROR(INDEX(Sales!$D$5:$ABF$18,MATCH(UsagePerHour!$B111,Sales!$C$5:$C$18,0),MATCH(UsagePerHour!ZH$4,Sales!$D$3:$ABF$3,0))/ZH$2*INDEX(Usage!$D$5:$ABF$11,MATCH(UsagePerHour!$B$100,Usage!$C$5:$C$11,0),MATCH(UsagePerHour!ZH$4,Usage!$D$3:$ABF$3,0)),"")</f>
        <v/>
      </c>
      <c r="ZI111" s="6" t="str">
        <f>IFERROR(INDEX(Sales!$D$5:$ABF$18,MATCH(UsagePerHour!$B111,Sales!$C$5:$C$18,0),MATCH(UsagePerHour!ZI$4,Sales!$D$3:$ABF$3,0))/ZI$2*INDEX(Usage!$D$5:$ABF$11,MATCH(UsagePerHour!$B$100,Usage!$C$5:$C$11,0),MATCH(UsagePerHour!ZI$4,Usage!$D$3:$ABF$3,0)),"")</f>
        <v/>
      </c>
      <c r="ZJ111" s="6" t="str">
        <f>IFERROR(INDEX(Sales!$D$5:$ABF$18,MATCH(UsagePerHour!$B111,Sales!$C$5:$C$18,0),MATCH(UsagePerHour!ZJ$4,Sales!$D$3:$ABF$3,0))/ZJ$2*INDEX(Usage!$D$5:$ABF$11,MATCH(UsagePerHour!$B$100,Usage!$C$5:$C$11,0),MATCH(UsagePerHour!ZJ$4,Usage!$D$3:$ABF$3,0)),"")</f>
        <v/>
      </c>
      <c r="ZK111" s="6" t="str">
        <f>IFERROR(INDEX(Sales!$D$5:$ABF$18,MATCH(UsagePerHour!$B111,Sales!$C$5:$C$18,0),MATCH(UsagePerHour!ZK$4,Sales!$D$3:$ABF$3,0))/ZK$2*INDEX(Usage!$D$5:$ABF$11,MATCH(UsagePerHour!$B$100,Usage!$C$5:$C$11,0),MATCH(UsagePerHour!ZK$4,Usage!$D$3:$ABF$3,0)),"")</f>
        <v/>
      </c>
      <c r="ZL111" s="6" t="str">
        <f>IFERROR(INDEX(Sales!$D$5:$ABF$18,MATCH(UsagePerHour!$B111,Sales!$C$5:$C$18,0),MATCH(UsagePerHour!ZL$4,Sales!$D$3:$ABF$3,0))/ZL$2*INDEX(Usage!$D$5:$ABF$11,MATCH(UsagePerHour!$B$100,Usage!$C$5:$C$11,0),MATCH(UsagePerHour!ZL$4,Usage!$D$3:$ABF$3,0)),"")</f>
        <v/>
      </c>
      <c r="ZM111" s="6" t="str">
        <f>IFERROR(INDEX(Sales!$D$5:$ABF$18,MATCH(UsagePerHour!$B111,Sales!$C$5:$C$18,0),MATCH(UsagePerHour!ZM$4,Sales!$D$3:$ABF$3,0))/ZM$2*INDEX(Usage!$D$5:$ABF$11,MATCH(UsagePerHour!$B$100,Usage!$C$5:$C$11,0),MATCH(UsagePerHour!ZM$4,Usage!$D$3:$ABF$3,0)),"")</f>
        <v/>
      </c>
      <c r="ZN111" s="6" t="str">
        <f>IFERROR(INDEX(Sales!$D$5:$ABF$18,MATCH(UsagePerHour!$B111,Sales!$C$5:$C$18,0),MATCH(UsagePerHour!ZN$4,Sales!$D$3:$ABF$3,0))/ZN$2*INDEX(Usage!$D$5:$ABF$11,MATCH(UsagePerHour!$B$100,Usage!$C$5:$C$11,0),MATCH(UsagePerHour!ZN$4,Usage!$D$3:$ABF$3,0)),"")</f>
        <v/>
      </c>
      <c r="ZO111" s="6" t="str">
        <f>IFERROR(INDEX(Sales!$D$5:$ABF$18,MATCH(UsagePerHour!$B111,Sales!$C$5:$C$18,0),MATCH(UsagePerHour!ZO$4,Sales!$D$3:$ABF$3,0))/ZO$2*INDEX(Usage!$D$5:$ABF$11,MATCH(UsagePerHour!$B$100,Usage!$C$5:$C$11,0),MATCH(UsagePerHour!ZO$4,Usage!$D$3:$ABF$3,0)),"")</f>
        <v/>
      </c>
      <c r="ZP111" s="6" t="str">
        <f>IFERROR(INDEX(Sales!$D$5:$ABF$18,MATCH(UsagePerHour!$B111,Sales!$C$5:$C$18,0),MATCH(UsagePerHour!ZP$4,Sales!$D$3:$ABF$3,0))/ZP$2*INDEX(Usage!$D$5:$ABF$11,MATCH(UsagePerHour!$B$100,Usage!$C$5:$C$11,0),MATCH(UsagePerHour!ZP$4,Usage!$D$3:$ABF$3,0)),"")</f>
        <v/>
      </c>
      <c r="ZQ111" s="6" t="str">
        <f>IFERROR(INDEX(Sales!$D$5:$ABF$18,MATCH(UsagePerHour!$B111,Sales!$C$5:$C$18,0),MATCH(UsagePerHour!ZQ$4,Sales!$D$3:$ABF$3,0))/ZQ$2*INDEX(Usage!$D$5:$ABF$11,MATCH(UsagePerHour!$B$100,Usage!$C$5:$C$11,0),MATCH(UsagePerHour!ZQ$4,Usage!$D$3:$ABF$3,0)),"")</f>
        <v/>
      </c>
      <c r="ZR111" s="6" t="str">
        <f>IFERROR(INDEX(Sales!$D$5:$ABF$18,MATCH(UsagePerHour!$B111,Sales!$C$5:$C$18,0),MATCH(UsagePerHour!ZR$4,Sales!$D$3:$ABF$3,0))/ZR$2*INDEX(Usage!$D$5:$ABF$11,MATCH(UsagePerHour!$B$100,Usage!$C$5:$C$11,0),MATCH(UsagePerHour!ZR$4,Usage!$D$3:$ABF$3,0)),"")</f>
        <v/>
      </c>
      <c r="ZS111" s="6" t="str">
        <f>IFERROR(INDEX(Sales!$D$5:$ABF$18,MATCH(UsagePerHour!$B111,Sales!$C$5:$C$18,0),MATCH(UsagePerHour!ZS$4,Sales!$D$3:$ABF$3,0))/ZS$2*INDEX(Usage!$D$5:$ABF$11,MATCH(UsagePerHour!$B$100,Usage!$C$5:$C$11,0),MATCH(UsagePerHour!ZS$4,Usage!$D$3:$ABF$3,0)),"")</f>
        <v/>
      </c>
      <c r="ZT111" s="6" t="str">
        <f>IFERROR(INDEX(Sales!$D$5:$ABF$18,MATCH(UsagePerHour!$B111,Sales!$C$5:$C$18,0),MATCH(UsagePerHour!ZT$4,Sales!$D$3:$ABF$3,0))/ZT$2*INDEX(Usage!$D$5:$ABF$11,MATCH(UsagePerHour!$B$100,Usage!$C$5:$C$11,0),MATCH(UsagePerHour!ZT$4,Usage!$D$3:$ABF$3,0)),"")</f>
        <v/>
      </c>
      <c r="ZU111" s="6" t="str">
        <f>IFERROR(INDEX(Sales!$D$5:$ABF$18,MATCH(UsagePerHour!$B111,Sales!$C$5:$C$18,0),MATCH(UsagePerHour!ZU$4,Sales!$D$3:$ABF$3,0))/ZU$2*INDEX(Usage!$D$5:$ABF$11,MATCH(UsagePerHour!$B$100,Usage!$C$5:$C$11,0),MATCH(UsagePerHour!ZU$4,Usage!$D$3:$ABF$3,0)),"")</f>
        <v/>
      </c>
      <c r="ZV111" s="6" t="str">
        <f>IFERROR(INDEX(Sales!$D$5:$ABF$18,MATCH(UsagePerHour!$B111,Sales!$C$5:$C$18,0),MATCH(UsagePerHour!ZV$4,Sales!$D$3:$ABF$3,0))/ZV$2*INDEX(Usage!$D$5:$ABF$11,MATCH(UsagePerHour!$B$100,Usage!$C$5:$C$11,0),MATCH(UsagePerHour!ZV$4,Usage!$D$3:$ABF$3,0)),"")</f>
        <v/>
      </c>
      <c r="ZW111" s="6" t="str">
        <f>IFERROR(INDEX(Sales!$D$5:$ABF$18,MATCH(UsagePerHour!$B111,Sales!$C$5:$C$18,0),MATCH(UsagePerHour!ZW$4,Sales!$D$3:$ABF$3,0))/ZW$2*INDEX(Usage!$D$5:$ABF$11,MATCH(UsagePerHour!$B$100,Usage!$C$5:$C$11,0),MATCH(UsagePerHour!ZW$4,Usage!$D$3:$ABF$3,0)),"")</f>
        <v/>
      </c>
      <c r="ZX111" s="6" t="str">
        <f>IFERROR(INDEX(Sales!$D$5:$ABF$18,MATCH(UsagePerHour!$B111,Sales!$C$5:$C$18,0),MATCH(UsagePerHour!ZX$4,Sales!$D$3:$ABF$3,0))/ZX$2*INDEX(Usage!$D$5:$ABF$11,MATCH(UsagePerHour!$B$100,Usage!$C$5:$C$11,0),MATCH(UsagePerHour!ZX$4,Usage!$D$3:$ABF$3,0)),"")</f>
        <v/>
      </c>
      <c r="ZY111" s="6" t="str">
        <f>IFERROR(INDEX(Sales!$D$5:$ABF$18,MATCH(UsagePerHour!$B111,Sales!$C$5:$C$18,0),MATCH(UsagePerHour!ZY$4,Sales!$D$3:$ABF$3,0))/ZY$2*INDEX(Usage!$D$5:$ABF$11,MATCH(UsagePerHour!$B$100,Usage!$C$5:$C$11,0),MATCH(UsagePerHour!ZY$4,Usage!$D$3:$ABF$3,0)),"")</f>
        <v/>
      </c>
      <c r="ZZ111" s="6" t="str">
        <f>IFERROR(INDEX(Sales!$D$5:$ABF$18,MATCH(UsagePerHour!$B111,Sales!$C$5:$C$18,0),MATCH(UsagePerHour!ZZ$4,Sales!$D$3:$ABF$3,0))/ZZ$2*INDEX(Usage!$D$5:$ABF$11,MATCH(UsagePerHour!$B$100,Usage!$C$5:$C$11,0),MATCH(UsagePerHour!ZZ$4,Usage!$D$3:$ABF$3,0)),"")</f>
        <v/>
      </c>
      <c r="AAA111" s="6" t="str">
        <f>IFERROR(INDEX(Sales!$D$5:$ABF$18,MATCH(UsagePerHour!$B111,Sales!$C$5:$C$18,0),MATCH(UsagePerHour!AAA$4,Sales!$D$3:$ABF$3,0))/AAA$2*INDEX(Usage!$D$5:$ABF$11,MATCH(UsagePerHour!$B$100,Usage!$C$5:$C$11,0),MATCH(UsagePerHour!AAA$4,Usage!$D$3:$ABF$3,0)),"")</f>
        <v/>
      </c>
      <c r="AAB111" s="6" t="str">
        <f>IFERROR(INDEX(Sales!$D$5:$ABF$18,MATCH(UsagePerHour!$B111,Sales!$C$5:$C$18,0),MATCH(UsagePerHour!AAB$4,Sales!$D$3:$ABF$3,0))/AAB$2*INDEX(Usage!$D$5:$ABF$11,MATCH(UsagePerHour!$B$100,Usage!$C$5:$C$11,0),MATCH(UsagePerHour!AAB$4,Usage!$D$3:$ABF$3,0)),"")</f>
        <v/>
      </c>
      <c r="AAC111" s="6" t="str">
        <f>IFERROR(INDEX(Sales!$D$5:$ABF$18,MATCH(UsagePerHour!$B111,Sales!$C$5:$C$18,0),MATCH(UsagePerHour!AAC$4,Sales!$D$3:$ABF$3,0))/AAC$2*INDEX(Usage!$D$5:$ABF$11,MATCH(UsagePerHour!$B$100,Usage!$C$5:$C$11,0),MATCH(UsagePerHour!AAC$4,Usage!$D$3:$ABF$3,0)),"")</f>
        <v/>
      </c>
      <c r="AAD111" s="6" t="str">
        <f>IFERROR(INDEX(Sales!$D$5:$ABF$18,MATCH(UsagePerHour!$B111,Sales!$C$5:$C$18,0),MATCH(UsagePerHour!AAD$4,Sales!$D$3:$ABF$3,0))/AAD$2*INDEX(Usage!$D$5:$ABF$11,MATCH(UsagePerHour!$B$100,Usage!$C$5:$C$11,0),MATCH(UsagePerHour!AAD$4,Usage!$D$3:$ABF$3,0)),"")</f>
        <v/>
      </c>
      <c r="AAE111" s="6" t="str">
        <f>IFERROR(INDEX(Sales!$D$5:$ABF$18,MATCH(UsagePerHour!$B111,Sales!$C$5:$C$18,0),MATCH(UsagePerHour!AAE$4,Sales!$D$3:$ABF$3,0))/AAE$2*INDEX(Usage!$D$5:$ABF$11,MATCH(UsagePerHour!$B$100,Usage!$C$5:$C$11,0),MATCH(UsagePerHour!AAE$4,Usage!$D$3:$ABF$3,0)),"")</f>
        <v/>
      </c>
      <c r="AAF111" s="6" t="str">
        <f>IFERROR(INDEX(Sales!$D$5:$ABF$18,MATCH(UsagePerHour!$B111,Sales!$C$5:$C$18,0),MATCH(UsagePerHour!AAF$4,Sales!$D$3:$ABF$3,0))/AAF$2*INDEX(Usage!$D$5:$ABF$11,MATCH(UsagePerHour!$B$100,Usage!$C$5:$C$11,0),MATCH(UsagePerHour!AAF$4,Usage!$D$3:$ABF$3,0)),"")</f>
        <v/>
      </c>
      <c r="AAG111" s="6" t="str">
        <f>IFERROR(INDEX(Sales!$D$5:$ABF$18,MATCH(UsagePerHour!$B111,Sales!$C$5:$C$18,0),MATCH(UsagePerHour!AAG$4,Sales!$D$3:$ABF$3,0))/AAG$2*INDEX(Usage!$D$5:$ABF$11,MATCH(UsagePerHour!$B$100,Usage!$C$5:$C$11,0),MATCH(UsagePerHour!AAG$4,Usage!$D$3:$ABF$3,0)),"")</f>
        <v/>
      </c>
      <c r="AAH111" s="6" t="str">
        <f>IFERROR(INDEX(Sales!$D$5:$ABF$18,MATCH(UsagePerHour!$B111,Sales!$C$5:$C$18,0),MATCH(UsagePerHour!AAH$4,Sales!$D$3:$ABF$3,0))/AAH$2*INDEX(Usage!$D$5:$ABF$11,MATCH(UsagePerHour!$B$100,Usage!$C$5:$C$11,0),MATCH(UsagePerHour!AAH$4,Usage!$D$3:$ABF$3,0)),"")</f>
        <v/>
      </c>
      <c r="AAI111" s="6" t="str">
        <f>IFERROR(INDEX(Sales!$D$5:$ABF$18,MATCH(UsagePerHour!$B111,Sales!$C$5:$C$18,0),MATCH(UsagePerHour!AAI$4,Sales!$D$3:$ABF$3,0))/AAI$2*INDEX(Usage!$D$5:$ABF$11,MATCH(UsagePerHour!$B$100,Usage!$C$5:$C$11,0),MATCH(UsagePerHour!AAI$4,Usage!$D$3:$ABF$3,0)),"")</f>
        <v/>
      </c>
      <c r="AAJ111" s="6" t="str">
        <f>IFERROR(INDEX(Sales!$D$5:$ABF$18,MATCH(UsagePerHour!$B111,Sales!$C$5:$C$18,0),MATCH(UsagePerHour!AAJ$4,Sales!$D$3:$ABF$3,0))/AAJ$2*INDEX(Usage!$D$5:$ABF$11,MATCH(UsagePerHour!$B$100,Usage!$C$5:$C$11,0),MATCH(UsagePerHour!AAJ$4,Usage!$D$3:$ABF$3,0)),"")</f>
        <v/>
      </c>
      <c r="AAK111" s="6" t="str">
        <f>IFERROR(INDEX(Sales!$D$5:$ABF$18,MATCH(UsagePerHour!$B111,Sales!$C$5:$C$18,0),MATCH(UsagePerHour!AAK$4,Sales!$D$3:$ABF$3,0))/AAK$2*INDEX(Usage!$D$5:$ABF$11,MATCH(UsagePerHour!$B$100,Usage!$C$5:$C$11,0),MATCH(UsagePerHour!AAK$4,Usage!$D$3:$ABF$3,0)),"")</f>
        <v/>
      </c>
      <c r="AAL111" s="6" t="str">
        <f>IFERROR(INDEX(Sales!$D$5:$ABF$18,MATCH(UsagePerHour!$B111,Sales!$C$5:$C$18,0),MATCH(UsagePerHour!AAL$4,Sales!$D$3:$ABF$3,0))/AAL$2*INDEX(Usage!$D$5:$ABF$11,MATCH(UsagePerHour!$B$100,Usage!$C$5:$C$11,0),MATCH(UsagePerHour!AAL$4,Usage!$D$3:$ABF$3,0)),"")</f>
        <v/>
      </c>
      <c r="AAM111" s="6" t="str">
        <f>IFERROR(INDEX(Sales!$D$5:$ABF$18,MATCH(UsagePerHour!$B111,Sales!$C$5:$C$18,0),MATCH(UsagePerHour!AAM$4,Sales!$D$3:$ABF$3,0))/AAM$2*INDEX(Usage!$D$5:$ABF$11,MATCH(UsagePerHour!$B$100,Usage!$C$5:$C$11,0),MATCH(UsagePerHour!AAM$4,Usage!$D$3:$ABF$3,0)),"")</f>
        <v/>
      </c>
      <c r="AAN111" s="6" t="str">
        <f>IFERROR(INDEX(Sales!$D$5:$ABF$18,MATCH(UsagePerHour!$B111,Sales!$C$5:$C$18,0),MATCH(UsagePerHour!AAN$4,Sales!$D$3:$ABF$3,0))/AAN$2*INDEX(Usage!$D$5:$ABF$11,MATCH(UsagePerHour!$B$100,Usage!$C$5:$C$11,0),MATCH(UsagePerHour!AAN$4,Usage!$D$3:$ABF$3,0)),"")</f>
        <v/>
      </c>
      <c r="AAO111" s="6" t="str">
        <f>IFERROR(INDEX(Sales!$D$5:$ABF$18,MATCH(UsagePerHour!$B111,Sales!$C$5:$C$18,0),MATCH(UsagePerHour!AAO$4,Sales!$D$3:$ABF$3,0))/AAO$2*INDEX(Usage!$D$5:$ABF$11,MATCH(UsagePerHour!$B$100,Usage!$C$5:$C$11,0),MATCH(UsagePerHour!AAO$4,Usage!$D$3:$ABF$3,0)),"")</f>
        <v/>
      </c>
      <c r="AAP111" s="6" t="str">
        <f>IFERROR(INDEX(Sales!$D$5:$ABF$18,MATCH(UsagePerHour!$B111,Sales!$C$5:$C$18,0),MATCH(UsagePerHour!AAP$4,Sales!$D$3:$ABF$3,0))/AAP$2*INDEX(Usage!$D$5:$ABF$11,MATCH(UsagePerHour!$B$100,Usage!$C$5:$C$11,0),MATCH(UsagePerHour!AAP$4,Usage!$D$3:$ABF$3,0)),"")</f>
        <v/>
      </c>
      <c r="AAQ111" s="6" t="str">
        <f>IFERROR(INDEX(Sales!$D$5:$ABF$18,MATCH(UsagePerHour!$B111,Sales!$C$5:$C$18,0),MATCH(UsagePerHour!AAQ$4,Sales!$D$3:$ABF$3,0))/AAQ$2*INDEX(Usage!$D$5:$ABF$11,MATCH(UsagePerHour!$B$100,Usage!$C$5:$C$11,0),MATCH(UsagePerHour!AAQ$4,Usage!$D$3:$ABF$3,0)),"")</f>
        <v/>
      </c>
      <c r="AAR111" s="6" t="str">
        <f>IFERROR(INDEX(Sales!$D$5:$ABF$18,MATCH(UsagePerHour!$B111,Sales!$C$5:$C$18,0),MATCH(UsagePerHour!AAR$4,Sales!$D$3:$ABF$3,0))/AAR$2*INDEX(Usage!$D$5:$ABF$11,MATCH(UsagePerHour!$B$100,Usage!$C$5:$C$11,0),MATCH(UsagePerHour!AAR$4,Usage!$D$3:$ABF$3,0)),"")</f>
        <v/>
      </c>
      <c r="AAS111" s="6" t="str">
        <f>IFERROR(INDEX(Sales!$D$5:$ABF$18,MATCH(UsagePerHour!$B111,Sales!$C$5:$C$18,0),MATCH(UsagePerHour!AAS$4,Sales!$D$3:$ABF$3,0))/AAS$2*INDEX(Usage!$D$5:$ABF$11,MATCH(UsagePerHour!$B$100,Usage!$C$5:$C$11,0),MATCH(UsagePerHour!AAS$4,Usage!$D$3:$ABF$3,0)),"")</f>
        <v/>
      </c>
      <c r="AAT111" s="6" t="str">
        <f>IFERROR(INDEX(Sales!$D$5:$ABF$18,MATCH(UsagePerHour!$B111,Sales!$C$5:$C$18,0),MATCH(UsagePerHour!AAT$4,Sales!$D$3:$ABF$3,0))/AAT$2*INDEX(Usage!$D$5:$ABF$11,MATCH(UsagePerHour!$B$100,Usage!$C$5:$C$11,0),MATCH(UsagePerHour!AAT$4,Usage!$D$3:$ABF$3,0)),"")</f>
        <v/>
      </c>
      <c r="AAU111" s="6" t="str">
        <f>IFERROR(INDEX(Sales!$D$5:$ABF$18,MATCH(UsagePerHour!$B111,Sales!$C$5:$C$18,0),MATCH(UsagePerHour!AAU$4,Sales!$D$3:$ABF$3,0))/AAU$2*INDEX(Usage!$D$5:$ABF$11,MATCH(UsagePerHour!$B$100,Usage!$C$5:$C$11,0),MATCH(UsagePerHour!AAU$4,Usage!$D$3:$ABF$3,0)),"")</f>
        <v/>
      </c>
      <c r="AAV111" s="6" t="str">
        <f>IFERROR(INDEX(Sales!$D$5:$ABF$18,MATCH(UsagePerHour!$B111,Sales!$C$5:$C$18,0),MATCH(UsagePerHour!AAV$4,Sales!$D$3:$ABF$3,0))/AAV$2*INDEX(Usage!$D$5:$ABF$11,MATCH(UsagePerHour!$B$100,Usage!$C$5:$C$11,0),MATCH(UsagePerHour!AAV$4,Usage!$D$3:$ABF$3,0)),"")</f>
        <v/>
      </c>
      <c r="AAW111" s="6" t="str">
        <f>IFERROR(INDEX(Sales!$D$5:$ABF$18,MATCH(UsagePerHour!$B111,Sales!$C$5:$C$18,0),MATCH(UsagePerHour!AAW$4,Sales!$D$3:$ABF$3,0))/AAW$2*INDEX(Usage!$D$5:$ABF$11,MATCH(UsagePerHour!$B$100,Usage!$C$5:$C$11,0),MATCH(UsagePerHour!AAW$4,Usage!$D$3:$ABF$3,0)),"")</f>
        <v/>
      </c>
      <c r="AAX111" s="6" t="str">
        <f>IFERROR(INDEX(Sales!$D$5:$ABF$18,MATCH(UsagePerHour!$B111,Sales!$C$5:$C$18,0),MATCH(UsagePerHour!AAX$4,Sales!$D$3:$ABF$3,0))/AAX$2*INDEX(Usage!$D$5:$ABF$11,MATCH(UsagePerHour!$B$100,Usage!$C$5:$C$11,0),MATCH(UsagePerHour!AAX$4,Usage!$D$3:$ABF$3,0)),"")</f>
        <v/>
      </c>
      <c r="AAY111" s="6" t="str">
        <f>IFERROR(INDEX(Sales!$D$5:$ABF$18,MATCH(UsagePerHour!$B111,Sales!$C$5:$C$18,0),MATCH(UsagePerHour!AAY$4,Sales!$D$3:$ABF$3,0))/AAY$2*INDEX(Usage!$D$5:$ABF$11,MATCH(UsagePerHour!$B$100,Usage!$C$5:$C$11,0),MATCH(UsagePerHour!AAY$4,Usage!$D$3:$ABF$3,0)),"")</f>
        <v/>
      </c>
      <c r="AAZ111" s="6" t="str">
        <f>IFERROR(INDEX(Sales!$D$5:$ABF$18,MATCH(UsagePerHour!$B111,Sales!$C$5:$C$18,0),MATCH(UsagePerHour!AAZ$4,Sales!$D$3:$ABF$3,0))/AAZ$2*INDEX(Usage!$D$5:$ABF$11,MATCH(UsagePerHour!$B$100,Usage!$C$5:$C$11,0),MATCH(UsagePerHour!AAZ$4,Usage!$D$3:$ABF$3,0)),"")</f>
        <v/>
      </c>
      <c r="ABA111" s="6" t="str">
        <f>IFERROR(INDEX(Sales!$D$5:$ABF$18,MATCH(UsagePerHour!$B111,Sales!$C$5:$C$18,0),MATCH(UsagePerHour!ABA$4,Sales!$D$3:$ABF$3,0))/ABA$2*INDEX(Usage!$D$5:$ABF$11,MATCH(UsagePerHour!$B$100,Usage!$C$5:$C$11,0),MATCH(UsagePerHour!ABA$4,Usage!$D$3:$ABF$3,0)),"")</f>
        <v/>
      </c>
    </row>
    <row r="112" spans="2:729">
      <c r="B112" s="3" t="s">
        <v>12</v>
      </c>
      <c r="C112" s="6">
        <f>IFERROR(INDEX(Sales!$D$5:$ABF$18,MATCH(UsagePerHour!$B112,Sales!$C$5:$C$18,0),MATCH(UsagePerHour!C$4,Sales!$D$3:$ABF$3,0))/C$2*INDEX(Usage!$D$5:$ABF$11,MATCH(UsagePerHour!$B$100,Usage!$C$5:$C$11,0),MATCH(UsagePerHour!C$4,Usage!$D$3:$ABF$3,0)),"")</f>
        <v>14.349708498452776</v>
      </c>
      <c r="D112" s="6">
        <f>IFERROR(INDEX(Sales!$D$5:$ABF$18,MATCH(UsagePerHour!$B112,Sales!$C$5:$C$18,0),MATCH(UsagePerHour!D$4,Sales!$D$3:$ABF$3,0))/D$2*INDEX(Usage!$D$5:$ABF$11,MATCH(UsagePerHour!$B$100,Usage!$C$5:$C$11,0),MATCH(UsagePerHour!D$4,Usage!$D$3:$ABF$3,0)),"")</f>
        <v>12.040304653620494</v>
      </c>
      <c r="E112" s="6">
        <f>IFERROR(INDEX(Sales!$D$5:$ABF$18,MATCH(UsagePerHour!$B112,Sales!$C$5:$C$18,0),MATCH(UsagePerHour!E$4,Sales!$D$3:$ABF$3,0))/E$2*INDEX(Usage!$D$5:$ABF$11,MATCH(UsagePerHour!$B$100,Usage!$C$5:$C$11,0),MATCH(UsagePerHour!E$4,Usage!$D$3:$ABF$3,0)),"")</f>
        <v>1.990003992015968</v>
      </c>
      <c r="F112" s="6">
        <f>IFERROR(INDEX(Sales!$D$5:$ABF$18,MATCH(UsagePerHour!$B112,Sales!$C$5:$C$18,0),MATCH(UsagePerHour!F$4,Sales!$D$3:$ABF$3,0))/F$2*INDEX(Usage!$D$5:$ABF$11,MATCH(UsagePerHour!$B$100,Usage!$C$5:$C$11,0),MATCH(UsagePerHour!F$4,Usage!$D$3:$ABF$3,0)),"")</f>
        <v>3.8088796157018776</v>
      </c>
      <c r="G112" s="6">
        <f>IFERROR(INDEX(Sales!$D$5:$ABF$18,MATCH(UsagePerHour!$B112,Sales!$C$5:$C$18,0),MATCH(UsagePerHour!G$4,Sales!$D$3:$ABF$3,0))/G$2*INDEX(Usage!$D$5:$ABF$11,MATCH(UsagePerHour!$B$100,Usage!$C$5:$C$11,0),MATCH(UsagePerHour!G$4,Usage!$D$3:$ABF$3,0)),"")</f>
        <v>5.6843370918612726</v>
      </c>
      <c r="H112" s="6">
        <f>IFERROR(INDEX(Sales!$D$5:$ABF$18,MATCH(UsagePerHour!$B112,Sales!$C$5:$C$18,0),MATCH(UsagePerHour!H$4,Sales!$D$3:$ABF$3,0))/H$2*INDEX(Usage!$D$5:$ABF$11,MATCH(UsagePerHour!$B$100,Usage!$C$5:$C$11,0),MATCH(UsagePerHour!H$4,Usage!$D$3:$ABF$3,0)),"")</f>
        <v>54.800738128974857</v>
      </c>
      <c r="I112" s="6">
        <f>IFERROR(INDEX(Sales!$D$5:$ABF$18,MATCH(UsagePerHour!$B112,Sales!$C$5:$C$18,0),MATCH(UsagePerHour!I$4,Sales!$D$3:$ABF$3,0))/I$2*INDEX(Usage!$D$5:$ABF$11,MATCH(UsagePerHour!$B$100,Usage!$C$5:$C$11,0),MATCH(UsagePerHour!I$4,Usage!$D$3:$ABF$3,0)),"")</f>
        <v>4.5127516145759676</v>
      </c>
      <c r="J112" s="6">
        <f>IFERROR(INDEX(Sales!$D$5:$ABF$18,MATCH(UsagePerHour!$B112,Sales!$C$5:$C$18,0),MATCH(UsagePerHour!J$4,Sales!$D$3:$ABF$3,0))/J$2*INDEX(Usage!$D$5:$ABF$11,MATCH(UsagePerHour!$B$100,Usage!$C$5:$C$11,0),MATCH(UsagePerHour!J$4,Usage!$D$3:$ABF$3,0)),"")</f>
        <v>14.349708498452776</v>
      </c>
      <c r="K112" s="6">
        <f>IFERROR(INDEX(Sales!$D$5:$ABF$18,MATCH(UsagePerHour!$B112,Sales!$C$5:$C$18,0),MATCH(UsagePerHour!K$4,Sales!$D$3:$ABF$3,0))/K$2*INDEX(Usage!$D$5:$ABF$11,MATCH(UsagePerHour!$B$100,Usage!$C$5:$C$11,0),MATCH(UsagePerHour!K$4,Usage!$D$3:$ABF$3,0)),"")</f>
        <v>12.040304653620494</v>
      </c>
      <c r="L112" s="6">
        <f>IFERROR(INDEX(Sales!$D$5:$ABF$18,MATCH(UsagePerHour!$B112,Sales!$C$5:$C$18,0),MATCH(UsagePerHour!L$4,Sales!$D$3:$ABF$3,0))/L$2*INDEX(Usage!$D$5:$ABF$11,MATCH(UsagePerHour!$B$100,Usage!$C$5:$C$11,0),MATCH(UsagePerHour!L$4,Usage!$D$3:$ABF$3,0)),"")</f>
        <v>1.990003992015968</v>
      </c>
      <c r="M112" s="6">
        <f>IFERROR(INDEX(Sales!$D$5:$ABF$18,MATCH(UsagePerHour!$B112,Sales!$C$5:$C$18,0),MATCH(UsagePerHour!M$4,Sales!$D$3:$ABF$3,0))/M$2*INDEX(Usage!$D$5:$ABF$11,MATCH(UsagePerHour!$B$100,Usage!$C$5:$C$11,0),MATCH(UsagePerHour!M$4,Usage!$D$3:$ABF$3,0)),"")</f>
        <v>3.8088796157018776</v>
      </c>
      <c r="N112" s="6">
        <f>IFERROR(INDEX(Sales!$D$5:$ABF$18,MATCH(UsagePerHour!$B112,Sales!$C$5:$C$18,0),MATCH(UsagePerHour!N$4,Sales!$D$3:$ABF$3,0))/N$2*INDEX(Usage!$D$5:$ABF$11,MATCH(UsagePerHour!$B$100,Usage!$C$5:$C$11,0),MATCH(UsagePerHour!N$4,Usage!$D$3:$ABF$3,0)),"")</f>
        <v>5.6843370918612726</v>
      </c>
      <c r="O112" s="6">
        <f>IFERROR(INDEX(Sales!$D$5:$ABF$18,MATCH(UsagePerHour!$B112,Sales!$C$5:$C$18,0),MATCH(UsagePerHour!O$4,Sales!$D$3:$ABF$3,0))/O$2*INDEX(Usage!$D$5:$ABF$11,MATCH(UsagePerHour!$B$100,Usage!$C$5:$C$11,0),MATCH(UsagePerHour!O$4,Usage!$D$3:$ABF$3,0)),"")</f>
        <v>54.800738128974857</v>
      </c>
      <c r="P112" s="6">
        <f>IFERROR(INDEX(Sales!$D$5:$ABF$18,MATCH(UsagePerHour!$B112,Sales!$C$5:$C$18,0),MATCH(UsagePerHour!P$4,Sales!$D$3:$ABF$3,0))/P$2*INDEX(Usage!$D$5:$ABF$11,MATCH(UsagePerHour!$B$100,Usage!$C$5:$C$11,0),MATCH(UsagePerHour!P$4,Usage!$D$3:$ABF$3,0)),"")</f>
        <v>4.5127516145759676</v>
      </c>
      <c r="Q112" s="6">
        <f>IFERROR(INDEX(Sales!$D$5:$ABF$18,MATCH(UsagePerHour!$B112,Sales!$C$5:$C$18,0),MATCH(UsagePerHour!Q$4,Sales!$D$3:$ABF$3,0))/Q$2*INDEX(Usage!$D$5:$ABF$11,MATCH(UsagePerHour!$B$100,Usage!$C$5:$C$11,0),MATCH(UsagePerHour!Q$4,Usage!$D$3:$ABF$3,0)),"")</f>
        <v>14.349708498452776</v>
      </c>
      <c r="R112" s="6">
        <f>IFERROR(INDEX(Sales!$D$5:$ABF$18,MATCH(UsagePerHour!$B112,Sales!$C$5:$C$18,0),MATCH(UsagePerHour!R$4,Sales!$D$3:$ABF$3,0))/R$2*INDEX(Usage!$D$5:$ABF$11,MATCH(UsagePerHour!$B$100,Usage!$C$5:$C$11,0),MATCH(UsagePerHour!R$4,Usage!$D$3:$ABF$3,0)),"")</f>
        <v>12.040304653620494</v>
      </c>
      <c r="S112" s="6">
        <f>IFERROR(INDEX(Sales!$D$5:$ABF$18,MATCH(UsagePerHour!$B112,Sales!$C$5:$C$18,0),MATCH(UsagePerHour!S$4,Sales!$D$3:$ABF$3,0))/S$2*INDEX(Usage!$D$5:$ABF$11,MATCH(UsagePerHour!$B$100,Usage!$C$5:$C$11,0),MATCH(UsagePerHour!S$4,Usage!$D$3:$ABF$3,0)),"")</f>
        <v>1.990003992015968</v>
      </c>
      <c r="T112" s="6">
        <f>IFERROR(INDEX(Sales!$D$5:$ABF$18,MATCH(UsagePerHour!$B112,Sales!$C$5:$C$18,0),MATCH(UsagePerHour!T$4,Sales!$D$3:$ABF$3,0))/T$2*INDEX(Usage!$D$5:$ABF$11,MATCH(UsagePerHour!$B$100,Usage!$C$5:$C$11,0),MATCH(UsagePerHour!T$4,Usage!$D$3:$ABF$3,0)),"")</f>
        <v>3.8088796157018776</v>
      </c>
      <c r="U112" s="6">
        <f>IFERROR(INDEX(Sales!$D$5:$ABF$18,MATCH(UsagePerHour!$B112,Sales!$C$5:$C$18,0),MATCH(UsagePerHour!U$4,Sales!$D$3:$ABF$3,0))/U$2*INDEX(Usage!$D$5:$ABF$11,MATCH(UsagePerHour!$B$100,Usage!$C$5:$C$11,0),MATCH(UsagePerHour!U$4,Usage!$D$3:$ABF$3,0)),"")</f>
        <v>5.6843370918612726</v>
      </c>
      <c r="V112" s="6">
        <f>IFERROR(INDEX(Sales!$D$5:$ABF$18,MATCH(UsagePerHour!$B112,Sales!$C$5:$C$18,0),MATCH(UsagePerHour!V$4,Sales!$D$3:$ABF$3,0))/V$2*INDEX(Usage!$D$5:$ABF$11,MATCH(UsagePerHour!$B$100,Usage!$C$5:$C$11,0),MATCH(UsagePerHour!V$4,Usage!$D$3:$ABF$3,0)),"")</f>
        <v>54.800738128974857</v>
      </c>
      <c r="W112" s="6">
        <f>IFERROR(INDEX(Sales!$D$5:$ABF$18,MATCH(UsagePerHour!$B112,Sales!$C$5:$C$18,0),MATCH(UsagePerHour!W$4,Sales!$D$3:$ABF$3,0))/W$2*INDEX(Usage!$D$5:$ABF$11,MATCH(UsagePerHour!$B$100,Usage!$C$5:$C$11,0),MATCH(UsagePerHour!W$4,Usage!$D$3:$ABF$3,0)),"")</f>
        <v>4.5127516145759676</v>
      </c>
      <c r="X112" s="6">
        <f>IFERROR(INDEX(Sales!$D$5:$ABF$18,MATCH(UsagePerHour!$B112,Sales!$C$5:$C$18,0),MATCH(UsagePerHour!X$4,Sales!$D$3:$ABF$3,0))/X$2*INDEX(Usage!$D$5:$ABF$11,MATCH(UsagePerHour!$B$100,Usage!$C$5:$C$11,0),MATCH(UsagePerHour!X$4,Usage!$D$3:$ABF$3,0)),"")</f>
        <v>14.349708498452776</v>
      </c>
      <c r="Y112" s="6">
        <f>IFERROR(INDEX(Sales!$D$5:$ABF$18,MATCH(UsagePerHour!$B112,Sales!$C$5:$C$18,0),MATCH(UsagePerHour!Y$4,Sales!$D$3:$ABF$3,0))/Y$2*INDEX(Usage!$D$5:$ABF$11,MATCH(UsagePerHour!$B$100,Usage!$C$5:$C$11,0),MATCH(UsagePerHour!Y$4,Usage!$D$3:$ABF$3,0)),"")</f>
        <v>12.040304653620494</v>
      </c>
      <c r="Z112" s="6">
        <f>IFERROR(INDEX(Sales!$D$5:$ABF$18,MATCH(UsagePerHour!$B112,Sales!$C$5:$C$18,0),MATCH(UsagePerHour!Z$4,Sales!$D$3:$ABF$3,0))/Z$2*INDEX(Usage!$D$5:$ABF$11,MATCH(UsagePerHour!$B$100,Usage!$C$5:$C$11,0),MATCH(UsagePerHour!Z$4,Usage!$D$3:$ABF$3,0)),"")</f>
        <v>1.990003992015968</v>
      </c>
      <c r="AA112" s="6">
        <f>IFERROR(INDEX(Sales!$D$5:$ABF$18,MATCH(UsagePerHour!$B112,Sales!$C$5:$C$18,0),MATCH(UsagePerHour!AA$4,Sales!$D$3:$ABF$3,0))/AA$2*INDEX(Usage!$D$5:$ABF$11,MATCH(UsagePerHour!$B$100,Usage!$C$5:$C$11,0),MATCH(UsagePerHour!AA$4,Usage!$D$3:$ABF$3,0)),"")</f>
        <v>3.8088796157018776</v>
      </c>
      <c r="AB112" s="6">
        <f>IFERROR(INDEX(Sales!$D$5:$ABF$18,MATCH(UsagePerHour!$B112,Sales!$C$5:$C$18,0),MATCH(UsagePerHour!AB$4,Sales!$D$3:$ABF$3,0))/AB$2*INDEX(Usage!$D$5:$ABF$11,MATCH(UsagePerHour!$B$100,Usage!$C$5:$C$11,0),MATCH(UsagePerHour!AB$4,Usage!$D$3:$ABF$3,0)),"")</f>
        <v>5.6843370918612726</v>
      </c>
      <c r="AC112" s="6">
        <f>IFERROR(INDEX(Sales!$D$5:$ABF$18,MATCH(UsagePerHour!$B112,Sales!$C$5:$C$18,0),MATCH(UsagePerHour!AC$4,Sales!$D$3:$ABF$3,0))/AC$2*INDEX(Usage!$D$5:$ABF$11,MATCH(UsagePerHour!$B$100,Usage!$C$5:$C$11,0),MATCH(UsagePerHour!AC$4,Usage!$D$3:$ABF$3,0)),"")</f>
        <v>54.800738128974857</v>
      </c>
      <c r="AD112" s="6">
        <f>IFERROR(INDEX(Sales!$D$5:$ABF$18,MATCH(UsagePerHour!$B112,Sales!$C$5:$C$18,0),MATCH(UsagePerHour!AD$4,Sales!$D$3:$ABF$3,0))/AD$2*INDEX(Usage!$D$5:$ABF$11,MATCH(UsagePerHour!$B$100,Usage!$C$5:$C$11,0),MATCH(UsagePerHour!AD$4,Usage!$D$3:$ABF$3,0)),"")</f>
        <v>4.5127516145759676</v>
      </c>
      <c r="AE112" s="6">
        <f>IFERROR(INDEX(Sales!$D$5:$ABF$18,MATCH(UsagePerHour!$B112,Sales!$C$5:$C$18,0),MATCH(UsagePerHour!AE$4,Sales!$D$3:$ABF$3,0))/AE$2*INDEX(Usage!$D$5:$ABF$11,MATCH(UsagePerHour!$B$100,Usage!$C$5:$C$11,0),MATCH(UsagePerHour!AE$4,Usage!$D$3:$ABF$3,0)),"")</f>
        <v>14.349708498452776</v>
      </c>
      <c r="AF112" s="6">
        <f>IFERROR(INDEX(Sales!$D$5:$ABF$18,MATCH(UsagePerHour!$B112,Sales!$C$5:$C$18,0),MATCH(UsagePerHour!AF$4,Sales!$D$3:$ABF$3,0))/AF$2*INDEX(Usage!$D$5:$ABF$11,MATCH(UsagePerHour!$B$100,Usage!$C$5:$C$11,0),MATCH(UsagePerHour!AF$4,Usage!$D$3:$ABF$3,0)),"")</f>
        <v>12.040304653620494</v>
      </c>
      <c r="AG112" s="6">
        <f>IFERROR(INDEX(Sales!$D$5:$ABF$18,MATCH(UsagePerHour!$B112,Sales!$C$5:$C$18,0),MATCH(UsagePerHour!AG$4,Sales!$D$3:$ABF$3,0))/AG$2*INDEX(Usage!$D$5:$ABF$11,MATCH(UsagePerHour!$B$100,Usage!$C$5:$C$11,0),MATCH(UsagePerHour!AG$4,Usage!$D$3:$ABF$3,0)),"")</f>
        <v>1.990003992015968</v>
      </c>
      <c r="AH112" s="6">
        <f>IFERROR(INDEX(Sales!$D$5:$ABF$18,MATCH(UsagePerHour!$B112,Sales!$C$5:$C$18,0),MATCH(UsagePerHour!AH$4,Sales!$D$3:$ABF$3,0))/AH$2*INDEX(Usage!$D$5:$ABF$11,MATCH(UsagePerHour!$B$100,Usage!$C$5:$C$11,0),MATCH(UsagePerHour!AH$4,Usage!$D$3:$ABF$3,0)),"")</f>
        <v>3.8088796157018776</v>
      </c>
      <c r="AI112" s="6">
        <f>IFERROR(INDEX(Sales!$D$5:$ABF$18,MATCH(UsagePerHour!$B112,Sales!$C$5:$C$18,0),MATCH(UsagePerHour!AI$4,Sales!$D$3:$ABF$3,0))/AI$2*INDEX(Usage!$D$5:$ABF$11,MATCH(UsagePerHour!$B$100,Usage!$C$5:$C$11,0),MATCH(UsagePerHour!AI$4,Usage!$D$3:$ABF$3,0)),"")</f>
        <v>5.6843370918612726</v>
      </c>
      <c r="AJ112" s="6">
        <f>IFERROR(INDEX(Sales!$D$5:$ABF$18,MATCH(UsagePerHour!$B112,Sales!$C$5:$C$18,0),MATCH(UsagePerHour!AJ$4,Sales!$D$3:$ABF$3,0))/AJ$2*INDEX(Usage!$D$5:$ABF$11,MATCH(UsagePerHour!$B$100,Usage!$C$5:$C$11,0),MATCH(UsagePerHour!AJ$4,Usage!$D$3:$ABF$3,0)),"")</f>
        <v>54.800738128974857</v>
      </c>
      <c r="AK112" s="6">
        <f>IFERROR(INDEX(Sales!$D$5:$ABF$18,MATCH(UsagePerHour!$B112,Sales!$C$5:$C$18,0),MATCH(UsagePerHour!AK$4,Sales!$D$3:$ABF$3,0))/AK$2*INDEX(Usage!$D$5:$ABF$11,MATCH(UsagePerHour!$B$100,Usage!$C$5:$C$11,0),MATCH(UsagePerHour!AK$4,Usage!$D$3:$ABF$3,0)),"")</f>
        <v>4.5127516145759676</v>
      </c>
      <c r="AL112" s="6">
        <f>IFERROR(INDEX(Sales!$D$5:$ABF$18,MATCH(UsagePerHour!$B112,Sales!$C$5:$C$18,0),MATCH(UsagePerHour!AL$4,Sales!$D$3:$ABF$3,0))/AL$2*INDEX(Usage!$D$5:$ABF$11,MATCH(UsagePerHour!$B$100,Usage!$C$5:$C$11,0),MATCH(UsagePerHour!AL$4,Usage!$D$3:$ABF$3,0)),"")</f>
        <v>14.349708498452776</v>
      </c>
      <c r="AM112" s="6">
        <f>IFERROR(INDEX(Sales!$D$5:$ABF$18,MATCH(UsagePerHour!$B112,Sales!$C$5:$C$18,0),MATCH(UsagePerHour!AM$4,Sales!$D$3:$ABF$3,0))/AM$2*INDEX(Usage!$D$5:$ABF$11,MATCH(UsagePerHour!$B$100,Usage!$C$5:$C$11,0),MATCH(UsagePerHour!AM$4,Usage!$D$3:$ABF$3,0)),"")</f>
        <v>12.040304653620494</v>
      </c>
      <c r="AN112" s="6">
        <f>IFERROR(INDEX(Sales!$D$5:$ABF$18,MATCH(UsagePerHour!$B112,Sales!$C$5:$C$18,0),MATCH(UsagePerHour!AN$4,Sales!$D$3:$ABF$3,0))/AN$2*INDEX(Usage!$D$5:$ABF$11,MATCH(UsagePerHour!$B$100,Usage!$C$5:$C$11,0),MATCH(UsagePerHour!AN$4,Usage!$D$3:$ABF$3,0)),"")</f>
        <v>1.990003992015968</v>
      </c>
      <c r="AO112" s="6">
        <f>IFERROR(INDEX(Sales!$D$5:$ABF$18,MATCH(UsagePerHour!$B112,Sales!$C$5:$C$18,0),MATCH(UsagePerHour!AO$4,Sales!$D$3:$ABF$3,0))/AO$2*INDEX(Usage!$D$5:$ABF$11,MATCH(UsagePerHour!$B$100,Usage!$C$5:$C$11,0),MATCH(UsagePerHour!AO$4,Usage!$D$3:$ABF$3,0)),"")</f>
        <v>3.8088796157018776</v>
      </c>
      <c r="AP112" s="6">
        <f>IFERROR(INDEX(Sales!$D$5:$ABF$18,MATCH(UsagePerHour!$B112,Sales!$C$5:$C$18,0),MATCH(UsagePerHour!AP$4,Sales!$D$3:$ABF$3,0))/AP$2*INDEX(Usage!$D$5:$ABF$11,MATCH(UsagePerHour!$B$100,Usage!$C$5:$C$11,0),MATCH(UsagePerHour!AP$4,Usage!$D$3:$ABF$3,0)),"")</f>
        <v>5.6843370918612726</v>
      </c>
      <c r="AQ112" s="6">
        <f>IFERROR(INDEX(Sales!$D$5:$ABF$18,MATCH(UsagePerHour!$B112,Sales!$C$5:$C$18,0),MATCH(UsagePerHour!AQ$4,Sales!$D$3:$ABF$3,0))/AQ$2*INDEX(Usage!$D$5:$ABF$11,MATCH(UsagePerHour!$B$100,Usage!$C$5:$C$11,0),MATCH(UsagePerHour!AQ$4,Usage!$D$3:$ABF$3,0)),"")</f>
        <v>54.800738128974857</v>
      </c>
      <c r="AR112" s="6">
        <f>IFERROR(INDEX(Sales!$D$5:$ABF$18,MATCH(UsagePerHour!$B112,Sales!$C$5:$C$18,0),MATCH(UsagePerHour!AR$4,Sales!$D$3:$ABF$3,0))/AR$2*INDEX(Usage!$D$5:$ABF$11,MATCH(UsagePerHour!$B$100,Usage!$C$5:$C$11,0),MATCH(UsagePerHour!AR$4,Usage!$D$3:$ABF$3,0)),"")</f>
        <v>4.5127516145759676</v>
      </c>
      <c r="AS112" s="6">
        <f>IFERROR(INDEX(Sales!$D$5:$ABF$18,MATCH(UsagePerHour!$B112,Sales!$C$5:$C$18,0),MATCH(UsagePerHour!AS$4,Sales!$D$3:$ABF$3,0))/AS$2*INDEX(Usage!$D$5:$ABF$11,MATCH(UsagePerHour!$B$100,Usage!$C$5:$C$11,0),MATCH(UsagePerHour!AS$4,Usage!$D$3:$ABF$3,0)),"")</f>
        <v>14.349708498452776</v>
      </c>
      <c r="AT112" s="6">
        <f>IFERROR(INDEX(Sales!$D$5:$ABF$18,MATCH(UsagePerHour!$B112,Sales!$C$5:$C$18,0),MATCH(UsagePerHour!AT$4,Sales!$D$3:$ABF$3,0))/AT$2*INDEX(Usage!$D$5:$ABF$11,MATCH(UsagePerHour!$B$100,Usage!$C$5:$C$11,0),MATCH(UsagePerHour!AT$4,Usage!$D$3:$ABF$3,0)),"")</f>
        <v>12.040304653620494</v>
      </c>
      <c r="AU112" s="6">
        <f>IFERROR(INDEX(Sales!$D$5:$ABF$18,MATCH(UsagePerHour!$B112,Sales!$C$5:$C$18,0),MATCH(UsagePerHour!AU$4,Sales!$D$3:$ABF$3,0))/AU$2*INDEX(Usage!$D$5:$ABF$11,MATCH(UsagePerHour!$B$100,Usage!$C$5:$C$11,0),MATCH(UsagePerHour!AU$4,Usage!$D$3:$ABF$3,0)),"")</f>
        <v>1.990003992015968</v>
      </c>
      <c r="AV112" s="6">
        <f>IFERROR(INDEX(Sales!$D$5:$ABF$18,MATCH(UsagePerHour!$B112,Sales!$C$5:$C$18,0),MATCH(UsagePerHour!AV$4,Sales!$D$3:$ABF$3,0))/AV$2*INDEX(Usage!$D$5:$ABF$11,MATCH(UsagePerHour!$B$100,Usage!$C$5:$C$11,0),MATCH(UsagePerHour!AV$4,Usage!$D$3:$ABF$3,0)),"")</f>
        <v>3.8088796157018776</v>
      </c>
      <c r="AW112" s="6">
        <f>IFERROR(INDEX(Sales!$D$5:$ABF$18,MATCH(UsagePerHour!$B112,Sales!$C$5:$C$18,0),MATCH(UsagePerHour!AW$4,Sales!$D$3:$ABF$3,0))/AW$2*INDEX(Usage!$D$5:$ABF$11,MATCH(UsagePerHour!$B$100,Usage!$C$5:$C$11,0),MATCH(UsagePerHour!AW$4,Usage!$D$3:$ABF$3,0)),"")</f>
        <v>5.6843370918612726</v>
      </c>
      <c r="AX112" s="6">
        <f>IFERROR(INDEX(Sales!$D$5:$ABF$18,MATCH(UsagePerHour!$B112,Sales!$C$5:$C$18,0),MATCH(UsagePerHour!AX$4,Sales!$D$3:$ABF$3,0))/AX$2*INDEX(Usage!$D$5:$ABF$11,MATCH(UsagePerHour!$B$100,Usage!$C$5:$C$11,0),MATCH(UsagePerHour!AX$4,Usage!$D$3:$ABF$3,0)),"")</f>
        <v>54.800738128974857</v>
      </c>
      <c r="AY112" s="6">
        <f>IFERROR(INDEX(Sales!$D$5:$ABF$18,MATCH(UsagePerHour!$B112,Sales!$C$5:$C$18,0),MATCH(UsagePerHour!AY$4,Sales!$D$3:$ABF$3,0))/AY$2*INDEX(Usage!$D$5:$ABF$11,MATCH(UsagePerHour!$B$100,Usage!$C$5:$C$11,0),MATCH(UsagePerHour!AY$4,Usage!$D$3:$ABF$3,0)),"")</f>
        <v>4.5127516145759676</v>
      </c>
      <c r="AZ112" s="6">
        <f>IFERROR(INDEX(Sales!$D$5:$ABF$18,MATCH(UsagePerHour!$B112,Sales!$C$5:$C$18,0),MATCH(UsagePerHour!AZ$4,Sales!$D$3:$ABF$3,0))/AZ$2*INDEX(Usage!$D$5:$ABF$11,MATCH(UsagePerHour!$B$100,Usage!$C$5:$C$11,0),MATCH(UsagePerHour!AZ$4,Usage!$D$3:$ABF$3,0)),"")</f>
        <v>14.349708498452776</v>
      </c>
      <c r="BA112" s="6">
        <f>IFERROR(INDEX(Sales!$D$5:$ABF$18,MATCH(UsagePerHour!$B112,Sales!$C$5:$C$18,0),MATCH(UsagePerHour!BA$4,Sales!$D$3:$ABF$3,0))/BA$2*INDEX(Usage!$D$5:$ABF$11,MATCH(UsagePerHour!$B$100,Usage!$C$5:$C$11,0),MATCH(UsagePerHour!BA$4,Usage!$D$3:$ABF$3,0)),"")</f>
        <v>12.040304653620494</v>
      </c>
      <c r="BB112" s="6">
        <f>IFERROR(INDEX(Sales!$D$5:$ABF$18,MATCH(UsagePerHour!$B112,Sales!$C$5:$C$18,0),MATCH(UsagePerHour!BB$4,Sales!$D$3:$ABF$3,0))/BB$2*INDEX(Usage!$D$5:$ABF$11,MATCH(UsagePerHour!$B$100,Usage!$C$5:$C$11,0),MATCH(UsagePerHour!BB$4,Usage!$D$3:$ABF$3,0)),"")</f>
        <v>1.990003992015968</v>
      </c>
      <c r="BC112" s="6">
        <f>IFERROR(INDEX(Sales!$D$5:$ABF$18,MATCH(UsagePerHour!$B112,Sales!$C$5:$C$18,0),MATCH(UsagePerHour!BC$4,Sales!$D$3:$ABF$3,0))/BC$2*INDEX(Usage!$D$5:$ABF$11,MATCH(UsagePerHour!$B$100,Usage!$C$5:$C$11,0),MATCH(UsagePerHour!BC$4,Usage!$D$3:$ABF$3,0)),"")</f>
        <v>3.8088796157018776</v>
      </c>
      <c r="BD112" s="6">
        <f>IFERROR(INDEX(Sales!$D$5:$ABF$18,MATCH(UsagePerHour!$B112,Sales!$C$5:$C$18,0),MATCH(UsagePerHour!BD$4,Sales!$D$3:$ABF$3,0))/BD$2*INDEX(Usage!$D$5:$ABF$11,MATCH(UsagePerHour!$B$100,Usage!$C$5:$C$11,0),MATCH(UsagePerHour!BD$4,Usage!$D$3:$ABF$3,0)),"")</f>
        <v>5.6843370918612726</v>
      </c>
      <c r="BE112" s="6">
        <f>IFERROR(INDEX(Sales!$D$5:$ABF$18,MATCH(UsagePerHour!$B112,Sales!$C$5:$C$18,0),MATCH(UsagePerHour!BE$4,Sales!$D$3:$ABF$3,0))/BE$2*INDEX(Usage!$D$5:$ABF$11,MATCH(UsagePerHour!$B$100,Usage!$C$5:$C$11,0),MATCH(UsagePerHour!BE$4,Usage!$D$3:$ABF$3,0)),"")</f>
        <v>54.800738128974857</v>
      </c>
      <c r="BF112" s="6">
        <f>IFERROR(INDEX(Sales!$D$5:$ABF$18,MATCH(UsagePerHour!$B112,Sales!$C$5:$C$18,0),MATCH(UsagePerHour!BF$4,Sales!$D$3:$ABF$3,0))/BF$2*INDEX(Usage!$D$5:$ABF$11,MATCH(UsagePerHour!$B$100,Usage!$C$5:$C$11,0),MATCH(UsagePerHour!BF$4,Usage!$D$3:$ABF$3,0)),"")</f>
        <v>4.5127516145759676</v>
      </c>
      <c r="BG112" s="6">
        <f>IFERROR(INDEX(Sales!$D$5:$ABF$18,MATCH(UsagePerHour!$B112,Sales!$C$5:$C$18,0),MATCH(UsagePerHour!BG$4,Sales!$D$3:$ABF$3,0))/BG$2*INDEX(Usage!$D$5:$ABF$11,MATCH(UsagePerHour!$B$100,Usage!$C$5:$C$11,0),MATCH(UsagePerHour!BG$4,Usage!$D$3:$ABF$3,0)),"")</f>
        <v>14.349708498452776</v>
      </c>
      <c r="BH112" s="6">
        <f>IFERROR(INDEX(Sales!$D$5:$ABF$18,MATCH(UsagePerHour!$B112,Sales!$C$5:$C$18,0),MATCH(UsagePerHour!BH$4,Sales!$D$3:$ABF$3,0))/BH$2*INDEX(Usage!$D$5:$ABF$11,MATCH(UsagePerHour!$B$100,Usage!$C$5:$C$11,0),MATCH(UsagePerHour!BH$4,Usage!$D$3:$ABF$3,0)),"")</f>
        <v>12.040304653620494</v>
      </c>
      <c r="BI112" s="6">
        <f>IFERROR(INDEX(Sales!$D$5:$ABF$18,MATCH(UsagePerHour!$B112,Sales!$C$5:$C$18,0),MATCH(UsagePerHour!BI$4,Sales!$D$3:$ABF$3,0))/BI$2*INDEX(Usage!$D$5:$ABF$11,MATCH(UsagePerHour!$B$100,Usage!$C$5:$C$11,0),MATCH(UsagePerHour!BI$4,Usage!$D$3:$ABF$3,0)),"")</f>
        <v>1.990003992015968</v>
      </c>
      <c r="BJ112" s="6">
        <f>IFERROR(INDEX(Sales!$D$5:$ABF$18,MATCH(UsagePerHour!$B112,Sales!$C$5:$C$18,0),MATCH(UsagePerHour!BJ$4,Sales!$D$3:$ABF$3,0))/BJ$2*INDEX(Usage!$D$5:$ABF$11,MATCH(UsagePerHour!$B$100,Usage!$C$5:$C$11,0),MATCH(UsagePerHour!BJ$4,Usage!$D$3:$ABF$3,0)),"")</f>
        <v>3.8088796157018776</v>
      </c>
      <c r="BK112" s="6">
        <f>IFERROR(INDEX(Sales!$D$5:$ABF$18,MATCH(UsagePerHour!$B112,Sales!$C$5:$C$18,0),MATCH(UsagePerHour!BK$4,Sales!$D$3:$ABF$3,0))/BK$2*INDEX(Usage!$D$5:$ABF$11,MATCH(UsagePerHour!$B$100,Usage!$C$5:$C$11,0),MATCH(UsagePerHour!BK$4,Usage!$D$3:$ABF$3,0)),"")</f>
        <v>5.6843370918612726</v>
      </c>
      <c r="BL112" s="6">
        <f>IFERROR(INDEX(Sales!$D$5:$ABF$18,MATCH(UsagePerHour!$B112,Sales!$C$5:$C$18,0),MATCH(UsagePerHour!BL$4,Sales!$D$3:$ABF$3,0))/BL$2*INDEX(Usage!$D$5:$ABF$11,MATCH(UsagePerHour!$B$100,Usage!$C$5:$C$11,0),MATCH(UsagePerHour!BL$4,Usage!$D$3:$ABF$3,0)),"")</f>
        <v>54.800738128974857</v>
      </c>
      <c r="BM112" s="6">
        <f>IFERROR(INDEX(Sales!$D$5:$ABF$18,MATCH(UsagePerHour!$B112,Sales!$C$5:$C$18,0),MATCH(UsagePerHour!BM$4,Sales!$D$3:$ABF$3,0))/BM$2*INDEX(Usage!$D$5:$ABF$11,MATCH(UsagePerHour!$B$100,Usage!$C$5:$C$11,0),MATCH(UsagePerHour!BM$4,Usage!$D$3:$ABF$3,0)),"")</f>
        <v>4.5127516145759676</v>
      </c>
      <c r="BN112" s="6">
        <f>IFERROR(INDEX(Sales!$D$5:$ABF$18,MATCH(UsagePerHour!$B112,Sales!$C$5:$C$18,0),MATCH(UsagePerHour!BN$4,Sales!$D$3:$ABF$3,0))/BN$2*INDEX(Usage!$D$5:$ABF$11,MATCH(UsagePerHour!$B$100,Usage!$C$5:$C$11,0),MATCH(UsagePerHour!BN$4,Usage!$D$3:$ABF$3,0)),"")</f>
        <v>14.349708498452776</v>
      </c>
      <c r="BO112" s="6">
        <f>IFERROR(INDEX(Sales!$D$5:$ABF$18,MATCH(UsagePerHour!$B112,Sales!$C$5:$C$18,0),MATCH(UsagePerHour!BO$4,Sales!$D$3:$ABF$3,0))/BO$2*INDEX(Usage!$D$5:$ABF$11,MATCH(UsagePerHour!$B$100,Usage!$C$5:$C$11,0),MATCH(UsagePerHour!BO$4,Usage!$D$3:$ABF$3,0)),"")</f>
        <v>12.040304653620494</v>
      </c>
      <c r="BP112" s="6">
        <f>IFERROR(INDEX(Sales!$D$5:$ABF$18,MATCH(UsagePerHour!$B112,Sales!$C$5:$C$18,0),MATCH(UsagePerHour!BP$4,Sales!$D$3:$ABF$3,0))/BP$2*INDEX(Usage!$D$5:$ABF$11,MATCH(UsagePerHour!$B$100,Usage!$C$5:$C$11,0),MATCH(UsagePerHour!BP$4,Usage!$D$3:$ABF$3,0)),"")</f>
        <v>1.990003992015968</v>
      </c>
      <c r="BQ112" s="6">
        <f>IFERROR(INDEX(Sales!$D$5:$ABF$18,MATCH(UsagePerHour!$B112,Sales!$C$5:$C$18,0),MATCH(UsagePerHour!BQ$4,Sales!$D$3:$ABF$3,0))/BQ$2*INDEX(Usage!$D$5:$ABF$11,MATCH(UsagePerHour!$B$100,Usage!$C$5:$C$11,0),MATCH(UsagePerHour!BQ$4,Usage!$D$3:$ABF$3,0)),"")</f>
        <v>3.8088796157018776</v>
      </c>
      <c r="BR112" s="6">
        <f>IFERROR(INDEX(Sales!$D$5:$ABF$18,MATCH(UsagePerHour!$B112,Sales!$C$5:$C$18,0),MATCH(UsagePerHour!BR$4,Sales!$D$3:$ABF$3,0))/BR$2*INDEX(Usage!$D$5:$ABF$11,MATCH(UsagePerHour!$B$100,Usage!$C$5:$C$11,0),MATCH(UsagePerHour!BR$4,Usage!$D$3:$ABF$3,0)),"")</f>
        <v>5.6843370918612726</v>
      </c>
      <c r="BS112" s="6">
        <f>IFERROR(INDEX(Sales!$D$5:$ABF$18,MATCH(UsagePerHour!$B112,Sales!$C$5:$C$18,0),MATCH(UsagePerHour!BS$4,Sales!$D$3:$ABF$3,0))/BS$2*INDEX(Usage!$D$5:$ABF$11,MATCH(UsagePerHour!$B$100,Usage!$C$5:$C$11,0),MATCH(UsagePerHour!BS$4,Usage!$D$3:$ABF$3,0)),"")</f>
        <v>54.800738128974857</v>
      </c>
      <c r="BT112" s="6">
        <f>IFERROR(INDEX(Sales!$D$5:$ABF$18,MATCH(UsagePerHour!$B112,Sales!$C$5:$C$18,0),MATCH(UsagePerHour!BT$4,Sales!$D$3:$ABF$3,0))/BT$2*INDEX(Usage!$D$5:$ABF$11,MATCH(UsagePerHour!$B$100,Usage!$C$5:$C$11,0),MATCH(UsagePerHour!BT$4,Usage!$D$3:$ABF$3,0)),"")</f>
        <v>4.5127516145759676</v>
      </c>
      <c r="BU112" s="6">
        <f>IFERROR(INDEX(Sales!$D$5:$ABF$18,MATCH(UsagePerHour!$B112,Sales!$C$5:$C$18,0),MATCH(UsagePerHour!BU$4,Sales!$D$3:$ABF$3,0))/BU$2*INDEX(Usage!$D$5:$ABF$11,MATCH(UsagePerHour!$B$100,Usage!$C$5:$C$11,0),MATCH(UsagePerHour!BU$4,Usage!$D$3:$ABF$3,0)),"")</f>
        <v>14.349708498452776</v>
      </c>
      <c r="BV112" s="6">
        <f>IFERROR(INDEX(Sales!$D$5:$ABF$18,MATCH(UsagePerHour!$B112,Sales!$C$5:$C$18,0),MATCH(UsagePerHour!BV$4,Sales!$D$3:$ABF$3,0))/BV$2*INDEX(Usage!$D$5:$ABF$11,MATCH(UsagePerHour!$B$100,Usage!$C$5:$C$11,0),MATCH(UsagePerHour!BV$4,Usage!$D$3:$ABF$3,0)),"")</f>
        <v>12.040304653620494</v>
      </c>
      <c r="BW112" s="6">
        <f>IFERROR(INDEX(Sales!$D$5:$ABF$18,MATCH(UsagePerHour!$B112,Sales!$C$5:$C$18,0),MATCH(UsagePerHour!BW$4,Sales!$D$3:$ABF$3,0))/BW$2*INDEX(Usage!$D$5:$ABF$11,MATCH(UsagePerHour!$B$100,Usage!$C$5:$C$11,0),MATCH(UsagePerHour!BW$4,Usage!$D$3:$ABF$3,0)),"")</f>
        <v>1.990003992015968</v>
      </c>
      <c r="BX112" s="6">
        <f>IFERROR(INDEX(Sales!$D$5:$ABF$18,MATCH(UsagePerHour!$B112,Sales!$C$5:$C$18,0),MATCH(UsagePerHour!BX$4,Sales!$D$3:$ABF$3,0))/BX$2*INDEX(Usage!$D$5:$ABF$11,MATCH(UsagePerHour!$B$100,Usage!$C$5:$C$11,0),MATCH(UsagePerHour!BX$4,Usage!$D$3:$ABF$3,0)),"")</f>
        <v>3.8088796157018776</v>
      </c>
      <c r="BY112" s="6">
        <f>IFERROR(INDEX(Sales!$D$5:$ABF$18,MATCH(UsagePerHour!$B112,Sales!$C$5:$C$18,0),MATCH(UsagePerHour!BY$4,Sales!$D$3:$ABF$3,0))/BY$2*INDEX(Usage!$D$5:$ABF$11,MATCH(UsagePerHour!$B$100,Usage!$C$5:$C$11,0),MATCH(UsagePerHour!BY$4,Usage!$D$3:$ABF$3,0)),"")</f>
        <v>5.6843370918612726</v>
      </c>
      <c r="BZ112" s="6">
        <f>IFERROR(INDEX(Sales!$D$5:$ABF$18,MATCH(UsagePerHour!$B112,Sales!$C$5:$C$18,0),MATCH(UsagePerHour!BZ$4,Sales!$D$3:$ABF$3,0))/BZ$2*INDEX(Usage!$D$5:$ABF$11,MATCH(UsagePerHour!$B$100,Usage!$C$5:$C$11,0),MATCH(UsagePerHour!BZ$4,Usage!$D$3:$ABF$3,0)),"")</f>
        <v>54.800738128974857</v>
      </c>
      <c r="CA112" s="6">
        <f>IFERROR(INDEX(Sales!$D$5:$ABF$18,MATCH(UsagePerHour!$B112,Sales!$C$5:$C$18,0),MATCH(UsagePerHour!CA$4,Sales!$D$3:$ABF$3,0))/CA$2*INDEX(Usage!$D$5:$ABF$11,MATCH(UsagePerHour!$B$100,Usage!$C$5:$C$11,0),MATCH(UsagePerHour!CA$4,Usage!$D$3:$ABF$3,0)),"")</f>
        <v>4.5127516145759676</v>
      </c>
      <c r="CB112" s="6">
        <f>IFERROR(INDEX(Sales!$D$5:$ABF$18,MATCH(UsagePerHour!$B112,Sales!$C$5:$C$18,0),MATCH(UsagePerHour!CB$4,Sales!$D$3:$ABF$3,0))/CB$2*INDEX(Usage!$D$5:$ABF$11,MATCH(UsagePerHour!$B$100,Usage!$C$5:$C$11,0),MATCH(UsagePerHour!CB$4,Usage!$D$3:$ABF$3,0)),"")</f>
        <v>14.349708498452776</v>
      </c>
      <c r="CC112" s="6">
        <f>IFERROR(INDEX(Sales!$D$5:$ABF$18,MATCH(UsagePerHour!$B112,Sales!$C$5:$C$18,0),MATCH(UsagePerHour!CC$4,Sales!$D$3:$ABF$3,0))/CC$2*INDEX(Usage!$D$5:$ABF$11,MATCH(UsagePerHour!$B$100,Usage!$C$5:$C$11,0),MATCH(UsagePerHour!CC$4,Usage!$D$3:$ABF$3,0)),"")</f>
        <v>12.040304653620494</v>
      </c>
      <c r="CD112" s="6">
        <f>IFERROR(INDEX(Sales!$D$5:$ABF$18,MATCH(UsagePerHour!$B112,Sales!$C$5:$C$18,0),MATCH(UsagePerHour!CD$4,Sales!$D$3:$ABF$3,0))/CD$2*INDEX(Usage!$D$5:$ABF$11,MATCH(UsagePerHour!$B$100,Usage!$C$5:$C$11,0),MATCH(UsagePerHour!CD$4,Usage!$D$3:$ABF$3,0)),"")</f>
        <v>1.990003992015968</v>
      </c>
      <c r="CE112" s="6">
        <f>IFERROR(INDEX(Sales!$D$5:$ABF$18,MATCH(UsagePerHour!$B112,Sales!$C$5:$C$18,0),MATCH(UsagePerHour!CE$4,Sales!$D$3:$ABF$3,0))/CE$2*INDEX(Usage!$D$5:$ABF$11,MATCH(UsagePerHour!$B$100,Usage!$C$5:$C$11,0),MATCH(UsagePerHour!CE$4,Usage!$D$3:$ABF$3,0)),"")</f>
        <v>3.8088796157018776</v>
      </c>
      <c r="CF112" s="6">
        <f>IFERROR(INDEX(Sales!$D$5:$ABF$18,MATCH(UsagePerHour!$B112,Sales!$C$5:$C$18,0),MATCH(UsagePerHour!CF$4,Sales!$D$3:$ABF$3,0))/CF$2*INDEX(Usage!$D$5:$ABF$11,MATCH(UsagePerHour!$B$100,Usage!$C$5:$C$11,0),MATCH(UsagePerHour!CF$4,Usage!$D$3:$ABF$3,0)),"")</f>
        <v>5.6843370918612726</v>
      </c>
      <c r="CG112" s="6">
        <f>IFERROR(INDEX(Sales!$D$5:$ABF$18,MATCH(UsagePerHour!$B112,Sales!$C$5:$C$18,0),MATCH(UsagePerHour!CG$4,Sales!$D$3:$ABF$3,0))/CG$2*INDEX(Usage!$D$5:$ABF$11,MATCH(UsagePerHour!$B$100,Usage!$C$5:$C$11,0),MATCH(UsagePerHour!CG$4,Usage!$D$3:$ABF$3,0)),"")</f>
        <v>54.800738128974857</v>
      </c>
      <c r="CH112" s="6">
        <f>IFERROR(INDEX(Sales!$D$5:$ABF$18,MATCH(UsagePerHour!$B112,Sales!$C$5:$C$18,0),MATCH(UsagePerHour!CH$4,Sales!$D$3:$ABF$3,0))/CH$2*INDEX(Usage!$D$5:$ABF$11,MATCH(UsagePerHour!$B$100,Usage!$C$5:$C$11,0),MATCH(UsagePerHour!CH$4,Usage!$D$3:$ABF$3,0)),"")</f>
        <v>4.5127516145759676</v>
      </c>
      <c r="CI112" s="6">
        <f>IFERROR(INDEX(Sales!$D$5:$ABF$18,MATCH(UsagePerHour!$B112,Sales!$C$5:$C$18,0),MATCH(UsagePerHour!CI$4,Sales!$D$3:$ABF$3,0))/CI$2*INDEX(Usage!$D$5:$ABF$11,MATCH(UsagePerHour!$B$100,Usage!$C$5:$C$11,0),MATCH(UsagePerHour!CI$4,Usage!$D$3:$ABF$3,0)),"")</f>
        <v>14.349708498452776</v>
      </c>
      <c r="CJ112" s="6">
        <f>IFERROR(INDEX(Sales!$D$5:$ABF$18,MATCH(UsagePerHour!$B112,Sales!$C$5:$C$18,0),MATCH(UsagePerHour!CJ$4,Sales!$D$3:$ABF$3,0))/CJ$2*INDEX(Usage!$D$5:$ABF$11,MATCH(UsagePerHour!$B$100,Usage!$C$5:$C$11,0),MATCH(UsagePerHour!CJ$4,Usage!$D$3:$ABF$3,0)),"")</f>
        <v>12.040304653620494</v>
      </c>
      <c r="CK112" s="6">
        <f>IFERROR(INDEX(Sales!$D$5:$ABF$18,MATCH(UsagePerHour!$B112,Sales!$C$5:$C$18,0),MATCH(UsagePerHour!CK$4,Sales!$D$3:$ABF$3,0))/CK$2*INDEX(Usage!$D$5:$ABF$11,MATCH(UsagePerHour!$B$100,Usage!$C$5:$C$11,0),MATCH(UsagePerHour!CK$4,Usage!$D$3:$ABF$3,0)),"")</f>
        <v>1.990003992015968</v>
      </c>
      <c r="CL112" s="6">
        <f>IFERROR(INDEX(Sales!$D$5:$ABF$18,MATCH(UsagePerHour!$B112,Sales!$C$5:$C$18,0),MATCH(UsagePerHour!CL$4,Sales!$D$3:$ABF$3,0))/CL$2*INDEX(Usage!$D$5:$ABF$11,MATCH(UsagePerHour!$B$100,Usage!$C$5:$C$11,0),MATCH(UsagePerHour!CL$4,Usage!$D$3:$ABF$3,0)),"")</f>
        <v>3.8088796157018776</v>
      </c>
      <c r="CM112" s="6">
        <f>IFERROR(INDEX(Sales!$D$5:$ABF$18,MATCH(UsagePerHour!$B112,Sales!$C$5:$C$18,0),MATCH(UsagePerHour!CM$4,Sales!$D$3:$ABF$3,0))/CM$2*INDEX(Usage!$D$5:$ABF$11,MATCH(UsagePerHour!$B$100,Usage!$C$5:$C$11,0),MATCH(UsagePerHour!CM$4,Usage!$D$3:$ABF$3,0)),"")</f>
        <v>5.6843370918612726</v>
      </c>
      <c r="CN112" s="6">
        <f>IFERROR(INDEX(Sales!$D$5:$ABF$18,MATCH(UsagePerHour!$B112,Sales!$C$5:$C$18,0),MATCH(UsagePerHour!CN$4,Sales!$D$3:$ABF$3,0))/CN$2*INDEX(Usage!$D$5:$ABF$11,MATCH(UsagePerHour!$B$100,Usage!$C$5:$C$11,0),MATCH(UsagePerHour!CN$4,Usage!$D$3:$ABF$3,0)),"")</f>
        <v>54.800738128974857</v>
      </c>
      <c r="CO112" s="6">
        <f>IFERROR(INDEX(Sales!$D$5:$ABF$18,MATCH(UsagePerHour!$B112,Sales!$C$5:$C$18,0),MATCH(UsagePerHour!CO$4,Sales!$D$3:$ABF$3,0))/CO$2*INDEX(Usage!$D$5:$ABF$11,MATCH(UsagePerHour!$B$100,Usage!$C$5:$C$11,0),MATCH(UsagePerHour!CO$4,Usage!$D$3:$ABF$3,0)),"")</f>
        <v>4.5127516145759676</v>
      </c>
      <c r="CP112" s="6">
        <f>IFERROR(INDEX(Sales!$D$5:$ABF$18,MATCH(UsagePerHour!$B112,Sales!$C$5:$C$18,0),MATCH(UsagePerHour!CP$4,Sales!$D$3:$ABF$3,0))/CP$2*INDEX(Usage!$D$5:$ABF$11,MATCH(UsagePerHour!$B$100,Usage!$C$5:$C$11,0),MATCH(UsagePerHour!CP$4,Usage!$D$3:$ABF$3,0)),"")</f>
        <v>14.349708498452776</v>
      </c>
      <c r="CQ112" s="6">
        <f>IFERROR(INDEX(Sales!$D$5:$ABF$18,MATCH(UsagePerHour!$B112,Sales!$C$5:$C$18,0),MATCH(UsagePerHour!CQ$4,Sales!$D$3:$ABF$3,0))/CQ$2*INDEX(Usage!$D$5:$ABF$11,MATCH(UsagePerHour!$B$100,Usage!$C$5:$C$11,0),MATCH(UsagePerHour!CQ$4,Usage!$D$3:$ABF$3,0)),"")</f>
        <v>12.040304653620494</v>
      </c>
      <c r="CR112" s="6">
        <f>IFERROR(INDEX(Sales!$D$5:$ABF$18,MATCH(UsagePerHour!$B112,Sales!$C$5:$C$18,0),MATCH(UsagePerHour!CR$4,Sales!$D$3:$ABF$3,0))/CR$2*INDEX(Usage!$D$5:$ABF$11,MATCH(UsagePerHour!$B$100,Usage!$C$5:$C$11,0),MATCH(UsagePerHour!CR$4,Usage!$D$3:$ABF$3,0)),"")</f>
        <v>1.990003992015968</v>
      </c>
      <c r="CS112" s="6">
        <f>IFERROR(INDEX(Sales!$D$5:$ABF$18,MATCH(UsagePerHour!$B112,Sales!$C$5:$C$18,0),MATCH(UsagePerHour!CS$4,Sales!$D$3:$ABF$3,0))/CS$2*INDEX(Usage!$D$5:$ABF$11,MATCH(UsagePerHour!$B$100,Usage!$C$5:$C$11,0),MATCH(UsagePerHour!CS$4,Usage!$D$3:$ABF$3,0)),"")</f>
        <v>3.8088796157018776</v>
      </c>
      <c r="CT112" s="6">
        <f>IFERROR(INDEX(Sales!$D$5:$ABF$18,MATCH(UsagePerHour!$B112,Sales!$C$5:$C$18,0),MATCH(UsagePerHour!CT$4,Sales!$D$3:$ABF$3,0))/CT$2*INDEX(Usage!$D$5:$ABF$11,MATCH(UsagePerHour!$B$100,Usage!$C$5:$C$11,0),MATCH(UsagePerHour!CT$4,Usage!$D$3:$ABF$3,0)),"")</f>
        <v>5.6843370918612726</v>
      </c>
      <c r="CU112" s="6">
        <f>IFERROR(INDEX(Sales!$D$5:$ABF$18,MATCH(UsagePerHour!$B112,Sales!$C$5:$C$18,0),MATCH(UsagePerHour!CU$4,Sales!$D$3:$ABF$3,0))/CU$2*INDEX(Usage!$D$5:$ABF$11,MATCH(UsagePerHour!$B$100,Usage!$C$5:$C$11,0),MATCH(UsagePerHour!CU$4,Usage!$D$3:$ABF$3,0)),"")</f>
        <v>54.800738128974857</v>
      </c>
      <c r="CV112" s="6">
        <f>IFERROR(INDEX(Sales!$D$5:$ABF$18,MATCH(UsagePerHour!$B112,Sales!$C$5:$C$18,0),MATCH(UsagePerHour!CV$4,Sales!$D$3:$ABF$3,0))/CV$2*INDEX(Usage!$D$5:$ABF$11,MATCH(UsagePerHour!$B$100,Usage!$C$5:$C$11,0),MATCH(UsagePerHour!CV$4,Usage!$D$3:$ABF$3,0)),"")</f>
        <v>4.5127516145759676</v>
      </c>
      <c r="CW112" s="6">
        <f>IFERROR(INDEX(Sales!$D$5:$ABF$18,MATCH(UsagePerHour!$B112,Sales!$C$5:$C$18,0),MATCH(UsagePerHour!CW$4,Sales!$D$3:$ABF$3,0))/CW$2*INDEX(Usage!$D$5:$ABF$11,MATCH(UsagePerHour!$B$100,Usage!$C$5:$C$11,0),MATCH(UsagePerHour!CW$4,Usage!$D$3:$ABF$3,0)),"")</f>
        <v>14.349708498452776</v>
      </c>
      <c r="CX112" s="6">
        <f>IFERROR(INDEX(Sales!$D$5:$ABF$18,MATCH(UsagePerHour!$B112,Sales!$C$5:$C$18,0),MATCH(UsagePerHour!CX$4,Sales!$D$3:$ABF$3,0))/CX$2*INDEX(Usage!$D$5:$ABF$11,MATCH(UsagePerHour!$B$100,Usage!$C$5:$C$11,0),MATCH(UsagePerHour!CX$4,Usage!$D$3:$ABF$3,0)),"")</f>
        <v>12.040304653620494</v>
      </c>
      <c r="CY112" s="6">
        <f>IFERROR(INDEX(Sales!$D$5:$ABF$18,MATCH(UsagePerHour!$B112,Sales!$C$5:$C$18,0),MATCH(UsagePerHour!CY$4,Sales!$D$3:$ABF$3,0))/CY$2*INDEX(Usage!$D$5:$ABF$11,MATCH(UsagePerHour!$B$100,Usage!$C$5:$C$11,0),MATCH(UsagePerHour!CY$4,Usage!$D$3:$ABF$3,0)),"")</f>
        <v>1.990003992015968</v>
      </c>
      <c r="CZ112" s="6">
        <f>IFERROR(INDEX(Sales!$D$5:$ABF$18,MATCH(UsagePerHour!$B112,Sales!$C$5:$C$18,0),MATCH(UsagePerHour!CZ$4,Sales!$D$3:$ABF$3,0))/CZ$2*INDEX(Usage!$D$5:$ABF$11,MATCH(UsagePerHour!$B$100,Usage!$C$5:$C$11,0),MATCH(UsagePerHour!CZ$4,Usage!$D$3:$ABF$3,0)),"")</f>
        <v>3.8088796157018776</v>
      </c>
      <c r="DA112" s="6">
        <f>IFERROR(INDEX(Sales!$D$5:$ABF$18,MATCH(UsagePerHour!$B112,Sales!$C$5:$C$18,0),MATCH(UsagePerHour!DA$4,Sales!$D$3:$ABF$3,0))/DA$2*INDEX(Usage!$D$5:$ABF$11,MATCH(UsagePerHour!$B$100,Usage!$C$5:$C$11,0),MATCH(UsagePerHour!DA$4,Usage!$D$3:$ABF$3,0)),"")</f>
        <v>5.0371976047904194</v>
      </c>
      <c r="DB112" s="6">
        <f>IFERROR(INDEX(Sales!$D$5:$ABF$18,MATCH(UsagePerHour!$B112,Sales!$C$5:$C$18,0),MATCH(UsagePerHour!DB$4,Sales!$D$3:$ABF$3,0))/DB$2*INDEX(Usage!$D$5:$ABF$11,MATCH(UsagePerHour!$B$100,Usage!$C$5:$C$11,0),MATCH(UsagePerHour!DB$4,Usage!$D$3:$ABF$3,0)),"")</f>
        <v>9.8255152772640653</v>
      </c>
      <c r="DC112" s="6">
        <f>IFERROR(INDEX(Sales!$D$5:$ABF$18,MATCH(UsagePerHour!$B112,Sales!$C$5:$C$18,0),MATCH(UsagePerHour!DC$4,Sales!$D$3:$ABF$3,0))/DC$2*INDEX(Usage!$D$5:$ABF$11,MATCH(UsagePerHour!$B$100,Usage!$C$5:$C$11,0),MATCH(UsagePerHour!DC$4,Usage!$D$3:$ABF$3,0)),"")</f>
        <v>8.3846754835976842</v>
      </c>
      <c r="DD112" s="6">
        <f>IFERROR(INDEX(Sales!$D$5:$ABF$18,MATCH(UsagePerHour!$B112,Sales!$C$5:$C$18,0),MATCH(UsagePerHour!DD$4,Sales!$D$3:$ABF$3,0))/DD$2*INDEX(Usage!$D$5:$ABF$11,MATCH(UsagePerHour!$B$100,Usage!$C$5:$C$11,0),MATCH(UsagePerHour!DD$4,Usage!$D$3:$ABF$3,0)),"")</f>
        <v>6.573792342694305</v>
      </c>
      <c r="DE112" s="6">
        <f>IFERROR(INDEX(Sales!$D$5:$ABF$18,MATCH(UsagePerHour!$B112,Sales!$C$5:$C$18,0),MATCH(UsagePerHour!DE$4,Sales!$D$3:$ABF$3,0))/DE$2*INDEX(Usage!$D$5:$ABF$11,MATCH(UsagePerHour!$B$100,Usage!$C$5:$C$11,0),MATCH(UsagePerHour!DE$4,Usage!$D$3:$ABF$3,0)),"")</f>
        <v>4.7718999390195407</v>
      </c>
      <c r="DF112" s="6">
        <f>IFERROR(INDEX(Sales!$D$5:$ABF$18,MATCH(UsagePerHour!$B112,Sales!$C$5:$C$18,0),MATCH(UsagePerHour!DF$4,Sales!$D$3:$ABF$3,0))/DF$2*INDEX(Usage!$D$5:$ABF$11,MATCH(UsagePerHour!$B$100,Usage!$C$5:$C$11,0),MATCH(UsagePerHour!DF$4,Usage!$D$3:$ABF$3,0)),"")</f>
        <v>1.0845425617597739</v>
      </c>
      <c r="DG112" s="6">
        <f>IFERROR(INDEX(Sales!$D$5:$ABF$18,MATCH(UsagePerHour!$B112,Sales!$C$5:$C$18,0),MATCH(UsagePerHour!DG$4,Sales!$D$3:$ABF$3,0))/DG$2*INDEX(Usage!$D$5:$ABF$11,MATCH(UsagePerHour!$B$100,Usage!$C$5:$C$11,0),MATCH(UsagePerHour!DG$4,Usage!$D$3:$ABF$3,0)),"")</f>
        <v>3.3698291638410733</v>
      </c>
      <c r="DH112" s="6">
        <f>IFERROR(INDEX(Sales!$D$5:$ABF$18,MATCH(UsagePerHour!$B112,Sales!$C$5:$C$18,0),MATCH(UsagePerHour!DH$4,Sales!$D$3:$ABF$3,0))/DH$2*INDEX(Usage!$D$5:$ABF$11,MATCH(UsagePerHour!$B$100,Usage!$C$5:$C$11,0),MATCH(UsagePerHour!DH$4,Usage!$D$3:$ABF$3,0)),"")</f>
        <v>3.0235460754203651</v>
      </c>
      <c r="DI112" s="6">
        <f>IFERROR(INDEX(Sales!$D$5:$ABF$18,MATCH(UsagePerHour!$B112,Sales!$C$5:$C$18,0),MATCH(UsagePerHour!DI$4,Sales!$D$3:$ABF$3,0))/DI$2*INDEX(Usage!$D$5:$ABF$11,MATCH(UsagePerHour!$B$100,Usage!$C$5:$C$11,0),MATCH(UsagePerHour!DI$4,Usage!$D$3:$ABF$3,0)),"")</f>
        <v>23.515503904069369</v>
      </c>
      <c r="DJ112" s="6">
        <f>IFERROR(INDEX(Sales!$D$5:$ABF$18,MATCH(UsagePerHour!$B112,Sales!$C$5:$C$18,0),MATCH(UsagePerHour!DJ$4,Sales!$D$3:$ABF$3,0))/DJ$2*INDEX(Usage!$D$5:$ABF$11,MATCH(UsagePerHour!$B$100,Usage!$C$5:$C$11,0),MATCH(UsagePerHour!DJ$4,Usage!$D$3:$ABF$3,0)),"")</f>
        <v>6.6676757202388242</v>
      </c>
      <c r="DK112" s="6">
        <f>IFERROR(INDEX(Sales!$D$5:$ABF$18,MATCH(UsagePerHour!$B112,Sales!$C$5:$C$18,0),MATCH(UsagePerHour!DK$4,Sales!$D$3:$ABF$3,0))/DK$2*INDEX(Usage!$D$5:$ABF$11,MATCH(UsagePerHour!$B$100,Usage!$C$5:$C$11,0),MATCH(UsagePerHour!DK$4,Usage!$D$3:$ABF$3,0)),"")</f>
        <v>0.50185543172197733</v>
      </c>
      <c r="DL112" s="6">
        <f>IFERROR(INDEX(Sales!$D$5:$ABF$18,MATCH(UsagePerHour!$B112,Sales!$C$5:$C$18,0),MATCH(UsagePerHour!DL$4,Sales!$D$3:$ABF$3,0))/DL$2*INDEX(Usage!$D$5:$ABF$11,MATCH(UsagePerHour!$B$100,Usage!$C$5:$C$11,0),MATCH(UsagePerHour!DL$4,Usage!$D$3:$ABF$3,0)),"")</f>
        <v>8.1598553685627042</v>
      </c>
      <c r="DM112" s="6">
        <f>IFERROR(INDEX(Sales!$D$5:$ABF$18,MATCH(UsagePerHour!$B112,Sales!$C$5:$C$18,0),MATCH(UsagePerHour!DM$4,Sales!$D$3:$ABF$3,0))/DM$2*INDEX(Usage!$D$5:$ABF$11,MATCH(UsagePerHour!$B$100,Usage!$C$5:$C$11,0),MATCH(UsagePerHour!DM$4,Usage!$D$3:$ABF$3,0)),"")</f>
        <v>6.0697412480974116</v>
      </c>
      <c r="DN112" s="6">
        <f>IFERROR(INDEX(Sales!$D$5:$ABF$18,MATCH(UsagePerHour!$B112,Sales!$C$5:$C$18,0),MATCH(UsagePerHour!DN$4,Sales!$D$3:$ABF$3,0))/DN$2*INDEX(Usage!$D$5:$ABF$11,MATCH(UsagePerHour!$B$100,Usage!$C$5:$C$11,0),MATCH(UsagePerHour!DN$4,Usage!$D$3:$ABF$3,0)),"")</f>
        <v>9.2320270040103445</v>
      </c>
      <c r="DO112" s="6">
        <f>IFERROR(INDEX(Sales!$D$5:$ABF$18,MATCH(UsagePerHour!$B112,Sales!$C$5:$C$18,0),MATCH(UsagePerHour!DO$4,Sales!$D$3:$ABF$3,0))/DO$2*INDEX(Usage!$D$5:$ABF$11,MATCH(UsagePerHour!$B$100,Usage!$C$5:$C$11,0),MATCH(UsagePerHour!DO$4,Usage!$D$3:$ABF$3,0)),"")</f>
        <v>11.961464575508215</v>
      </c>
      <c r="DP112" s="6">
        <f>IFERROR(INDEX(Sales!$D$5:$ABF$18,MATCH(UsagePerHour!$B112,Sales!$C$5:$C$18,0),MATCH(UsagePerHour!DP$4,Sales!$D$3:$ABF$3,0))/DP$2*INDEX(Usage!$D$5:$ABF$11,MATCH(UsagePerHour!$B$100,Usage!$C$5:$C$11,0),MATCH(UsagePerHour!DP$4,Usage!$D$3:$ABF$3,0)),"")</f>
        <v>11.62334524820454</v>
      </c>
      <c r="DQ112" s="6">
        <f>IFERROR(INDEX(Sales!$D$5:$ABF$18,MATCH(UsagePerHour!$B112,Sales!$C$5:$C$18,0),MATCH(UsagePerHour!DQ$4,Sales!$D$3:$ABF$3,0))/DQ$2*INDEX(Usage!$D$5:$ABF$11,MATCH(UsagePerHour!$B$100,Usage!$C$5:$C$11,0),MATCH(UsagePerHour!DQ$4,Usage!$D$3:$ABF$3,0)),"")</f>
        <v>10.032498653050586</v>
      </c>
      <c r="DR112" s="6">
        <f>IFERROR(INDEX(Sales!$D$5:$ABF$18,MATCH(UsagePerHour!$B112,Sales!$C$5:$C$18,0),MATCH(UsagePerHour!DR$4,Sales!$D$3:$ABF$3,0))/DR$2*INDEX(Usage!$D$5:$ABF$11,MATCH(UsagePerHour!$B$100,Usage!$C$5:$C$11,0),MATCH(UsagePerHour!DR$4,Usage!$D$3:$ABF$3,0)),"")</f>
        <v>4.5452897117789153</v>
      </c>
      <c r="DS112" s="6">
        <f>IFERROR(INDEX(Sales!$D$5:$ABF$18,MATCH(UsagePerHour!$B112,Sales!$C$5:$C$18,0),MATCH(UsagePerHour!DS$4,Sales!$D$3:$ABF$3,0))/DS$2*INDEX(Usage!$D$5:$ABF$11,MATCH(UsagePerHour!$B$100,Usage!$C$5:$C$11,0),MATCH(UsagePerHour!DS$4,Usage!$D$3:$ABF$3,0)),"")</f>
        <v>9.8681804053722448</v>
      </c>
      <c r="DT112" s="6">
        <f>IFERROR(INDEX(Sales!$D$5:$ABF$18,MATCH(UsagePerHour!$B112,Sales!$C$5:$C$18,0),MATCH(UsagePerHour!DT$4,Sales!$D$3:$ABF$3,0))/DT$2*INDEX(Usage!$D$5:$ABF$11,MATCH(UsagePerHour!$B$100,Usage!$C$5:$C$11,0),MATCH(UsagePerHour!DT$4,Usage!$D$3:$ABF$3,0)),"")</f>
        <v>9.1880525540275055</v>
      </c>
      <c r="DU112" s="6">
        <f>IFERROR(INDEX(Sales!$D$5:$ABF$18,MATCH(UsagePerHour!$B112,Sales!$C$5:$C$18,0),MATCH(UsagePerHour!DU$4,Sales!$D$3:$ABF$3,0))/DU$2*INDEX(Usage!$D$5:$ABF$11,MATCH(UsagePerHour!$B$100,Usage!$C$5:$C$11,0),MATCH(UsagePerHour!DU$4,Usage!$D$3:$ABF$3,0)),"")</f>
        <v>5.3300410327172374</v>
      </c>
      <c r="DV112" s="6">
        <f>IFERROR(INDEX(Sales!$D$5:$ABF$18,MATCH(UsagePerHour!$B112,Sales!$C$5:$C$18,0),MATCH(UsagePerHour!DV$4,Sales!$D$3:$ABF$3,0))/DV$2*INDEX(Usage!$D$5:$ABF$11,MATCH(UsagePerHour!$B$100,Usage!$C$5:$C$11,0),MATCH(UsagePerHour!DV$4,Usage!$D$3:$ABF$3,0)),"")</f>
        <v>7.5257777777777779</v>
      </c>
      <c r="DW112" s="6">
        <f>IFERROR(INDEX(Sales!$D$5:$ABF$18,MATCH(UsagePerHour!$B112,Sales!$C$5:$C$18,0),MATCH(UsagePerHour!DW$4,Sales!$D$3:$ABF$3,0))/DW$2*INDEX(Usage!$D$5:$ABF$11,MATCH(UsagePerHour!$B$100,Usage!$C$5:$C$11,0),MATCH(UsagePerHour!DW$4,Usage!$D$3:$ABF$3,0)),"")</f>
        <v>39.01249260167414</v>
      </c>
      <c r="DX112" s="6">
        <f>IFERROR(INDEX(Sales!$D$5:$ABF$18,MATCH(UsagePerHour!$B112,Sales!$C$5:$C$18,0),MATCH(UsagePerHour!DX$4,Sales!$D$3:$ABF$3,0))/DX$2*INDEX(Usage!$D$5:$ABF$11,MATCH(UsagePerHour!$B$100,Usage!$C$5:$C$11,0),MATCH(UsagePerHour!DX$4,Usage!$D$3:$ABF$3,0)),"")</f>
        <v>4.4000743569811069</v>
      </c>
      <c r="DY112" s="6">
        <f>IFERROR(INDEX(Sales!$D$5:$ABF$18,MATCH(UsagePerHour!$B112,Sales!$C$5:$C$18,0),MATCH(UsagePerHour!DY$4,Sales!$D$3:$ABF$3,0))/DY$2*INDEX(Usage!$D$5:$ABF$11,MATCH(UsagePerHour!$B$100,Usage!$C$5:$C$11,0),MATCH(UsagePerHour!DY$4,Usage!$D$3:$ABF$3,0)),"")</f>
        <v>7.4480529437380776</v>
      </c>
      <c r="DZ112" s="6">
        <f>IFERROR(INDEX(Sales!$D$5:$ABF$18,MATCH(UsagePerHour!$B112,Sales!$C$5:$C$18,0),MATCH(UsagePerHour!DZ$4,Sales!$D$3:$ABF$3,0))/DZ$2*INDEX(Usage!$D$5:$ABF$11,MATCH(UsagePerHour!$B$100,Usage!$C$5:$C$11,0),MATCH(UsagePerHour!DZ$4,Usage!$D$3:$ABF$3,0)),"")</f>
        <v>6.9327367609951525</v>
      </c>
      <c r="EA112" s="6">
        <f>IFERROR(INDEX(Sales!$D$5:$ABF$18,MATCH(UsagePerHour!$B112,Sales!$C$5:$C$18,0),MATCH(UsagePerHour!EA$4,Sales!$D$3:$ABF$3,0))/EA$2*INDEX(Usage!$D$5:$ABF$11,MATCH(UsagePerHour!$B$100,Usage!$C$5:$C$11,0),MATCH(UsagePerHour!EA$4,Usage!$D$3:$ABF$3,0)),"")</f>
        <v>6.9478089982344233</v>
      </c>
      <c r="EB112" s="6">
        <f>IFERROR(INDEX(Sales!$D$5:$ABF$18,MATCH(UsagePerHour!$B112,Sales!$C$5:$C$18,0),MATCH(UsagePerHour!EB$4,Sales!$D$3:$ABF$3,0))/EB$2*INDEX(Usage!$D$5:$ABF$11,MATCH(UsagePerHour!$B$100,Usage!$C$5:$C$11,0),MATCH(UsagePerHour!EB$4,Usage!$D$3:$ABF$3,0)),"")</f>
        <v>7.309031571479248</v>
      </c>
      <c r="EC112" s="6">
        <f>IFERROR(INDEX(Sales!$D$5:$ABF$18,MATCH(UsagePerHour!$B112,Sales!$C$5:$C$18,0),MATCH(UsagePerHour!EC$4,Sales!$D$3:$ABF$3,0))/EC$2*INDEX(Usage!$D$5:$ABF$11,MATCH(UsagePerHour!$B$100,Usage!$C$5:$C$11,0),MATCH(UsagePerHour!EC$4,Usage!$D$3:$ABF$3,0)),"")</f>
        <v>2.7706425862683068</v>
      </c>
      <c r="ED112" s="6">
        <f>IFERROR(INDEX(Sales!$D$5:$ABF$18,MATCH(UsagePerHour!$B112,Sales!$C$5:$C$18,0),MATCH(UsagePerHour!ED$4,Sales!$D$3:$ABF$3,0))/ED$2*INDEX(Usage!$D$5:$ABF$11,MATCH(UsagePerHour!$B$100,Usage!$C$5:$C$11,0),MATCH(UsagePerHour!ED$4,Usage!$D$3:$ABF$3,0)),"")</f>
        <v>3.2086558178089963</v>
      </c>
      <c r="EE112" s="6">
        <f>IFERROR(INDEX(Sales!$D$5:$ABF$18,MATCH(UsagePerHour!$B112,Sales!$C$5:$C$18,0),MATCH(UsagePerHour!EE$4,Sales!$D$3:$ABF$3,0))/EE$2*INDEX(Usage!$D$5:$ABF$11,MATCH(UsagePerHour!$B$100,Usage!$C$5:$C$11,0),MATCH(UsagePerHour!EE$4,Usage!$D$3:$ABF$3,0)),"")</f>
        <v>6.2466980316671261</v>
      </c>
      <c r="EF112" s="6">
        <f>IFERROR(INDEX(Sales!$D$5:$ABF$18,MATCH(UsagePerHour!$B112,Sales!$C$5:$C$18,0),MATCH(UsagePerHour!EF$4,Sales!$D$3:$ABF$3,0))/EF$2*INDEX(Usage!$D$5:$ABF$11,MATCH(UsagePerHour!$B$100,Usage!$C$5:$C$11,0),MATCH(UsagePerHour!EF$4,Usage!$D$3:$ABF$3,0)),"")</f>
        <v>1.2369351100811123</v>
      </c>
      <c r="EG112" s="6">
        <f>IFERROR(INDEX(Sales!$D$5:$ABF$18,MATCH(UsagePerHour!$B112,Sales!$C$5:$C$18,0),MATCH(UsagePerHour!EG$4,Sales!$D$3:$ABF$3,0))/EG$2*INDEX(Usage!$D$5:$ABF$11,MATCH(UsagePerHour!$B$100,Usage!$C$5:$C$11,0),MATCH(UsagePerHour!EG$4,Usage!$D$3:$ABF$3,0)),"")</f>
        <v>9.5284081728368406</v>
      </c>
      <c r="EH112" s="6">
        <f>IFERROR(INDEX(Sales!$D$5:$ABF$18,MATCH(UsagePerHour!$B112,Sales!$C$5:$C$18,0),MATCH(UsagePerHour!EH$4,Sales!$D$3:$ABF$3,0))/EH$2*INDEX(Usage!$D$5:$ABF$11,MATCH(UsagePerHour!$B$100,Usage!$C$5:$C$11,0),MATCH(UsagePerHour!EH$4,Usage!$D$3:$ABF$3,0)),"")</f>
        <v>6.2241626549216429</v>
      </c>
      <c r="EI112" s="6">
        <f>IFERROR(INDEX(Sales!$D$5:$ABF$18,MATCH(UsagePerHour!$B112,Sales!$C$5:$C$18,0),MATCH(UsagePerHour!EI$4,Sales!$D$3:$ABF$3,0))/EI$2*INDEX(Usage!$D$5:$ABF$11,MATCH(UsagePerHour!$B$100,Usage!$C$5:$C$11,0),MATCH(UsagePerHour!EI$4,Usage!$D$3:$ABF$3,0)),"")</f>
        <v>11.556308847252829</v>
      </c>
      <c r="EJ112" s="6">
        <f>IFERROR(INDEX(Sales!$D$5:$ABF$18,MATCH(UsagePerHour!$B112,Sales!$C$5:$C$18,0),MATCH(UsagePerHour!EJ$4,Sales!$D$3:$ABF$3,0))/EJ$2*INDEX(Usage!$D$5:$ABF$11,MATCH(UsagePerHour!$B$100,Usage!$C$5:$C$11,0),MATCH(UsagePerHour!EJ$4,Usage!$D$3:$ABF$3,0)),"")</f>
        <v>6.1558566613934929</v>
      </c>
      <c r="EK112" s="6">
        <f>IFERROR(INDEX(Sales!$D$5:$ABF$18,MATCH(UsagePerHour!$B112,Sales!$C$5:$C$18,0),MATCH(UsagePerHour!EK$4,Sales!$D$3:$ABF$3,0))/EK$2*INDEX(Usage!$D$5:$ABF$11,MATCH(UsagePerHour!$B$100,Usage!$C$5:$C$11,0),MATCH(UsagePerHour!EK$4,Usage!$D$3:$ABF$3,0)),"")</f>
        <v>18.42262835270822</v>
      </c>
      <c r="EL112" s="6">
        <f>IFERROR(INDEX(Sales!$D$5:$ABF$18,MATCH(UsagePerHour!$B112,Sales!$C$5:$C$18,0),MATCH(UsagePerHour!EL$4,Sales!$D$3:$ABF$3,0))/EL$2*INDEX(Usage!$D$5:$ABF$11,MATCH(UsagePerHour!$B$100,Usage!$C$5:$C$11,0),MATCH(UsagePerHour!EL$4,Usage!$D$3:$ABF$3,0)),"")</f>
        <v>2.2965975602104565</v>
      </c>
      <c r="EM112" s="6">
        <f>IFERROR(INDEX(Sales!$D$5:$ABF$18,MATCH(UsagePerHour!$B112,Sales!$C$5:$C$18,0),MATCH(UsagePerHour!EM$4,Sales!$D$3:$ABF$3,0))/EM$2*INDEX(Usage!$D$5:$ABF$11,MATCH(UsagePerHour!$B$100,Usage!$C$5:$C$11,0),MATCH(UsagePerHour!EM$4,Usage!$D$3:$ABF$3,0)),"")</f>
        <v>2.7689287717330342</v>
      </c>
      <c r="EN112" s="6">
        <f>IFERROR(INDEX(Sales!$D$5:$ABF$18,MATCH(UsagePerHour!$B112,Sales!$C$5:$C$18,0),MATCH(UsagePerHour!EN$4,Sales!$D$3:$ABF$3,0))/EN$2*INDEX(Usage!$D$5:$ABF$11,MATCH(UsagePerHour!$B$100,Usage!$C$5:$C$11,0),MATCH(UsagePerHour!EN$4,Usage!$D$3:$ABF$3,0)),"")</f>
        <v>4.4948439133971112</v>
      </c>
      <c r="EO112" s="6">
        <f>IFERROR(INDEX(Sales!$D$5:$ABF$18,MATCH(UsagePerHour!$B112,Sales!$C$5:$C$18,0),MATCH(UsagePerHour!EO$4,Sales!$D$3:$ABF$3,0))/EO$2*INDEX(Usage!$D$5:$ABF$11,MATCH(UsagePerHour!$B$100,Usage!$C$5:$C$11,0),MATCH(UsagePerHour!EO$4,Usage!$D$3:$ABF$3,0)),"")</f>
        <v>8.267835329154444</v>
      </c>
      <c r="EP112" s="6">
        <f>IFERROR(INDEX(Sales!$D$5:$ABF$18,MATCH(UsagePerHour!$B112,Sales!$C$5:$C$18,0),MATCH(UsagePerHour!EP$4,Sales!$D$3:$ABF$3,0))/EP$2*INDEX(Usage!$D$5:$ABF$11,MATCH(UsagePerHour!$B$100,Usage!$C$5:$C$11,0),MATCH(UsagePerHour!EP$4,Usage!$D$3:$ABF$3,0)),"")</f>
        <v>5.6247197255706096</v>
      </c>
      <c r="EQ112" s="6">
        <f>IFERROR(INDEX(Sales!$D$5:$ABF$18,MATCH(UsagePerHour!$B112,Sales!$C$5:$C$18,0),MATCH(UsagePerHour!EQ$4,Sales!$D$3:$ABF$3,0))/EQ$2*INDEX(Usage!$D$5:$ABF$11,MATCH(UsagePerHour!$B$100,Usage!$C$5:$C$11,0),MATCH(UsagePerHour!EQ$4,Usage!$D$3:$ABF$3,0)),"")</f>
        <v>4.8793873932551746</v>
      </c>
      <c r="ER112" s="6">
        <f>IFERROR(INDEX(Sales!$D$5:$ABF$18,MATCH(UsagePerHour!$B112,Sales!$C$5:$C$18,0),MATCH(UsagePerHour!ER$4,Sales!$D$3:$ABF$3,0))/ER$2*INDEX(Usage!$D$5:$ABF$11,MATCH(UsagePerHour!$B$100,Usage!$C$5:$C$11,0),MATCH(UsagePerHour!ER$4,Usage!$D$3:$ABF$3,0)),"")</f>
        <v>45.972182671518219</v>
      </c>
      <c r="ES112" s="6">
        <f>IFERROR(INDEX(Sales!$D$5:$ABF$18,MATCH(UsagePerHour!$B112,Sales!$C$5:$C$18,0),MATCH(UsagePerHour!ES$4,Sales!$D$3:$ABF$3,0))/ES$2*INDEX(Usage!$D$5:$ABF$11,MATCH(UsagePerHour!$B$100,Usage!$C$5:$C$11,0),MATCH(UsagePerHour!ES$4,Usage!$D$3:$ABF$3,0)),"")</f>
        <v>8.7038978949978194</v>
      </c>
      <c r="ET112" s="6">
        <f>IFERROR(INDEX(Sales!$D$5:$ABF$18,MATCH(UsagePerHour!$B112,Sales!$C$5:$C$18,0),MATCH(UsagePerHour!ET$4,Sales!$D$3:$ABF$3,0))/ET$2*INDEX(Usage!$D$5:$ABF$11,MATCH(UsagePerHour!$B$100,Usage!$C$5:$C$11,0),MATCH(UsagePerHour!ET$4,Usage!$D$3:$ABF$3,0)),"")</f>
        <v>5.6421798627771276</v>
      </c>
      <c r="EU112" s="6">
        <f>IFERROR(INDEX(Sales!$D$5:$ABF$18,MATCH(UsagePerHour!$B112,Sales!$C$5:$C$18,0),MATCH(UsagePerHour!EU$4,Sales!$D$3:$ABF$3,0))/EU$2*INDEX(Usage!$D$5:$ABF$11,MATCH(UsagePerHour!$B$100,Usage!$C$5:$C$11,0),MATCH(UsagePerHour!EU$4,Usage!$D$3:$ABF$3,0)),"")</f>
        <v>8.8557202578216785</v>
      </c>
      <c r="EV112" s="6">
        <f>IFERROR(INDEX(Sales!$D$5:$ABF$18,MATCH(UsagePerHour!$B112,Sales!$C$5:$C$18,0),MATCH(UsagePerHour!EV$4,Sales!$D$3:$ABF$3,0))/EV$2*INDEX(Usage!$D$5:$ABF$11,MATCH(UsagePerHour!$B$100,Usage!$C$5:$C$11,0),MATCH(UsagePerHour!EV$4,Usage!$D$3:$ABF$3,0)),"")</f>
        <v>8.7247558017886035</v>
      </c>
      <c r="EW112" s="6">
        <f>IFERROR(INDEX(Sales!$D$5:$ABF$18,MATCH(UsagePerHour!$B112,Sales!$C$5:$C$18,0),MATCH(UsagePerHour!EW$4,Sales!$D$3:$ABF$3,0))/EW$2*INDEX(Usage!$D$5:$ABF$11,MATCH(UsagePerHour!$B$100,Usage!$C$5:$C$11,0),MATCH(UsagePerHour!EW$4,Usage!$D$3:$ABF$3,0)),"")</f>
        <v>4.817475561161598</v>
      </c>
      <c r="EX112" s="6">
        <f>IFERROR(INDEX(Sales!$D$5:$ABF$18,MATCH(UsagePerHour!$B112,Sales!$C$5:$C$18,0),MATCH(UsagePerHour!EX$4,Sales!$D$3:$ABF$3,0))/EX$2*INDEX(Usage!$D$5:$ABF$11,MATCH(UsagePerHour!$B$100,Usage!$C$5:$C$11,0),MATCH(UsagePerHour!EX$4,Usage!$D$3:$ABF$3,0)),"")</f>
        <v>11.897139194618845</v>
      </c>
      <c r="EY112" s="6">
        <f>IFERROR(INDEX(Sales!$D$5:$ABF$18,MATCH(UsagePerHour!$B112,Sales!$C$5:$C$18,0),MATCH(UsagePerHour!EY$4,Sales!$D$3:$ABF$3,0))/EY$2*INDEX(Usage!$D$5:$ABF$11,MATCH(UsagePerHour!$B$100,Usage!$C$5:$C$11,0),MATCH(UsagePerHour!EY$4,Usage!$D$3:$ABF$3,0)),"")</f>
        <v>41.917282969052366</v>
      </c>
      <c r="EZ112" s="6">
        <f>IFERROR(INDEX(Sales!$D$5:$ABF$18,MATCH(UsagePerHour!$B112,Sales!$C$5:$C$18,0),MATCH(UsagePerHour!EZ$4,Sales!$D$3:$ABF$3,0))/EZ$2*INDEX(Usage!$D$5:$ABF$11,MATCH(UsagePerHour!$B$100,Usage!$C$5:$C$11,0),MATCH(UsagePerHour!EZ$4,Usage!$D$3:$ABF$3,0)),"")</f>
        <v>3.9169489965785793</v>
      </c>
      <c r="FA112" s="6">
        <f>IFERROR(INDEX(Sales!$D$5:$ABF$18,MATCH(UsagePerHour!$B112,Sales!$C$5:$C$18,0),MATCH(UsagePerHour!FA$4,Sales!$D$3:$ABF$3,0))/FA$2*INDEX(Usage!$D$5:$ABF$11,MATCH(UsagePerHour!$B$100,Usage!$C$5:$C$11,0),MATCH(UsagePerHour!FA$4,Usage!$D$3:$ABF$3,0)),"")</f>
        <v>10.526637063032567</v>
      </c>
      <c r="FB112" s="6">
        <f>IFERROR(INDEX(Sales!$D$5:$ABF$18,MATCH(UsagePerHour!$B112,Sales!$C$5:$C$18,0),MATCH(UsagePerHour!FB$4,Sales!$D$3:$ABF$3,0))/FB$2*INDEX(Usage!$D$5:$ABF$11,MATCH(UsagePerHour!$B$100,Usage!$C$5:$C$11,0),MATCH(UsagePerHour!FB$4,Usage!$D$3:$ABF$3,0)),"")</f>
        <v>2.5980962014652627</v>
      </c>
      <c r="FC112" s="6">
        <f>IFERROR(INDEX(Sales!$D$5:$ABF$18,MATCH(UsagePerHour!$B112,Sales!$C$5:$C$18,0),MATCH(UsagePerHour!FC$4,Sales!$D$3:$ABF$3,0))/FC$2*INDEX(Usage!$D$5:$ABF$11,MATCH(UsagePerHour!$B$100,Usage!$C$5:$C$11,0),MATCH(UsagePerHour!FC$4,Usage!$D$3:$ABF$3,0)),"")</f>
        <v>6.6523743243976066</v>
      </c>
      <c r="FD112" s="6">
        <f>IFERROR(INDEX(Sales!$D$5:$ABF$18,MATCH(UsagePerHour!$B112,Sales!$C$5:$C$18,0),MATCH(UsagePerHour!FD$4,Sales!$D$3:$ABF$3,0))/FD$2*INDEX(Usage!$D$5:$ABF$11,MATCH(UsagePerHour!$B$100,Usage!$C$5:$C$11,0),MATCH(UsagePerHour!FD$4,Usage!$D$3:$ABF$3,0)),"")</f>
        <v>7.7067806439141737</v>
      </c>
      <c r="FE112" s="6">
        <f>IFERROR(INDEX(Sales!$D$5:$ABF$18,MATCH(UsagePerHour!$B112,Sales!$C$5:$C$18,0),MATCH(UsagePerHour!FE$4,Sales!$D$3:$ABF$3,0))/FE$2*INDEX(Usage!$D$5:$ABF$11,MATCH(UsagePerHour!$B$100,Usage!$C$5:$C$11,0),MATCH(UsagePerHour!FE$4,Usage!$D$3:$ABF$3,0)),"")</f>
        <v>7.4635934191236357</v>
      </c>
      <c r="FF112" s="6">
        <f>IFERROR(INDEX(Sales!$D$5:$ABF$18,MATCH(UsagePerHour!$B112,Sales!$C$5:$C$18,0),MATCH(UsagePerHour!FF$4,Sales!$D$3:$ABF$3,0))/FF$2*INDEX(Usage!$D$5:$ABF$11,MATCH(UsagePerHour!$B$100,Usage!$C$5:$C$11,0),MATCH(UsagePerHour!FF$4,Usage!$D$3:$ABF$3,0)),"")</f>
        <v>21.011530915348612</v>
      </c>
      <c r="FG112" s="6">
        <f>IFERROR(INDEX(Sales!$D$5:$ABF$18,MATCH(UsagePerHour!$B112,Sales!$C$5:$C$18,0),MATCH(UsagePerHour!FG$4,Sales!$D$3:$ABF$3,0))/FG$2*INDEX(Usage!$D$5:$ABF$11,MATCH(UsagePerHour!$B$100,Usage!$C$5:$C$11,0),MATCH(UsagePerHour!FG$4,Usage!$D$3:$ABF$3,0)),"")</f>
        <v>15.597911343273928</v>
      </c>
      <c r="FH112" s="6">
        <f>IFERROR(INDEX(Sales!$D$5:$ABF$18,MATCH(UsagePerHour!$B112,Sales!$C$5:$C$18,0),MATCH(UsagePerHour!FH$4,Sales!$D$3:$ABF$3,0))/FH$2*INDEX(Usage!$D$5:$ABF$11,MATCH(UsagePerHour!$B$100,Usage!$C$5:$C$11,0),MATCH(UsagePerHour!FH$4,Usage!$D$3:$ABF$3,0)),"")</f>
        <v>11.247725288359911</v>
      </c>
      <c r="FI112" s="6">
        <f>IFERROR(INDEX(Sales!$D$5:$ABF$18,MATCH(UsagePerHour!$B112,Sales!$C$5:$C$18,0),MATCH(UsagePerHour!FI$4,Sales!$D$3:$ABF$3,0))/FI$2*INDEX(Usage!$D$5:$ABF$11,MATCH(UsagePerHour!$B$100,Usage!$C$5:$C$11,0),MATCH(UsagePerHour!FI$4,Usage!$D$3:$ABF$3,0)),"")</f>
        <v>3.0947185110609237</v>
      </c>
      <c r="FJ112" s="6">
        <f>IFERROR(INDEX(Sales!$D$5:$ABF$18,MATCH(UsagePerHour!$B112,Sales!$C$5:$C$18,0),MATCH(UsagePerHour!FJ$4,Sales!$D$3:$ABF$3,0))/FJ$2*INDEX(Usage!$D$5:$ABF$11,MATCH(UsagePerHour!$B$100,Usage!$C$5:$C$11,0),MATCH(UsagePerHour!FJ$4,Usage!$D$3:$ABF$3,0)),"")</f>
        <v>14.591504010135901</v>
      </c>
      <c r="FK112" s="6">
        <f>IFERROR(INDEX(Sales!$D$5:$ABF$18,MATCH(UsagePerHour!$B112,Sales!$C$5:$C$18,0),MATCH(UsagePerHour!FK$4,Sales!$D$3:$ABF$3,0))/FK$2*INDEX(Usage!$D$5:$ABF$11,MATCH(UsagePerHour!$B$100,Usage!$C$5:$C$11,0),MATCH(UsagePerHour!FK$4,Usage!$D$3:$ABF$3,0)),"")</f>
        <v>6.2850993160413431</v>
      </c>
      <c r="FL112" s="6">
        <f>IFERROR(INDEX(Sales!$D$5:$ABF$18,MATCH(UsagePerHour!$B112,Sales!$C$5:$C$18,0),MATCH(UsagePerHour!FL$4,Sales!$D$3:$ABF$3,0))/FL$2*INDEX(Usage!$D$5:$ABF$11,MATCH(UsagePerHour!$B$100,Usage!$C$5:$C$11,0),MATCH(UsagePerHour!FL$4,Usage!$D$3:$ABF$3,0)),"")</f>
        <v>4.1642373229316361</v>
      </c>
      <c r="FM112" s="6">
        <f>IFERROR(INDEX(Sales!$D$5:$ABF$18,MATCH(UsagePerHour!$B112,Sales!$C$5:$C$18,0),MATCH(UsagePerHour!FM$4,Sales!$D$3:$ABF$3,0))/FM$2*INDEX(Usage!$D$5:$ABF$11,MATCH(UsagePerHour!$B$100,Usage!$C$5:$C$11,0),MATCH(UsagePerHour!FM$4,Usage!$D$3:$ABF$3,0)),"")</f>
        <v>7.593804595092446</v>
      </c>
      <c r="FN112" s="6">
        <f>IFERROR(INDEX(Sales!$D$5:$ABF$18,MATCH(UsagePerHour!$B112,Sales!$C$5:$C$18,0),MATCH(UsagePerHour!FN$4,Sales!$D$3:$ABF$3,0))/FN$2*INDEX(Usage!$D$5:$ABF$11,MATCH(UsagePerHour!$B$100,Usage!$C$5:$C$11,0),MATCH(UsagePerHour!FN$4,Usage!$D$3:$ABF$3,0)),"")</f>
        <v>8.2728019281741769</v>
      </c>
      <c r="FO112" s="6">
        <f>IFERROR(INDEX(Sales!$D$5:$ABF$18,MATCH(UsagePerHour!$B112,Sales!$C$5:$C$18,0),MATCH(UsagePerHour!FO$4,Sales!$D$3:$ABF$3,0))/FO$2*INDEX(Usage!$D$5:$ABF$11,MATCH(UsagePerHour!$B$100,Usage!$C$5:$C$11,0),MATCH(UsagePerHour!FO$4,Usage!$D$3:$ABF$3,0)),"")</f>
        <v>1.4120494889725659</v>
      </c>
      <c r="FP112" s="6">
        <f>IFERROR(INDEX(Sales!$D$5:$ABF$18,MATCH(UsagePerHour!$B112,Sales!$C$5:$C$18,0),MATCH(UsagePerHour!FP$4,Sales!$D$3:$ABF$3,0))/FP$2*INDEX(Usage!$D$5:$ABF$11,MATCH(UsagePerHour!$B$100,Usage!$C$5:$C$11,0),MATCH(UsagePerHour!FP$4,Usage!$D$3:$ABF$3,0)),"")</f>
        <v>19.830814989141249</v>
      </c>
      <c r="FQ112" s="6">
        <f>IFERROR(INDEX(Sales!$D$5:$ABF$18,MATCH(UsagePerHour!$B112,Sales!$C$5:$C$18,0),MATCH(UsagePerHour!FQ$4,Sales!$D$3:$ABF$3,0))/FQ$2*INDEX(Usage!$D$5:$ABF$11,MATCH(UsagePerHour!$B$100,Usage!$C$5:$C$11,0),MATCH(UsagePerHour!FQ$4,Usage!$D$3:$ABF$3,0)),"")</f>
        <v>17.806361464000755</v>
      </c>
      <c r="FR112" s="6">
        <f>IFERROR(INDEX(Sales!$D$5:$ABF$18,MATCH(UsagePerHour!$B112,Sales!$C$5:$C$18,0),MATCH(UsagePerHour!FR$4,Sales!$D$3:$ABF$3,0))/FR$2*INDEX(Usage!$D$5:$ABF$11,MATCH(UsagePerHour!$B$100,Usage!$C$5:$C$11,0),MATCH(UsagePerHour!FR$4,Usage!$D$3:$ABF$3,0)),"")</f>
        <v>4.9387849956255465</v>
      </c>
      <c r="FS112" s="6">
        <f>IFERROR(INDEX(Sales!$D$5:$ABF$18,MATCH(UsagePerHour!$B112,Sales!$C$5:$C$18,0),MATCH(UsagePerHour!FS$4,Sales!$D$3:$ABF$3,0))/FS$2*INDEX(Usage!$D$5:$ABF$11,MATCH(UsagePerHour!$B$100,Usage!$C$5:$C$11,0),MATCH(UsagePerHour!FS$4,Usage!$D$3:$ABF$3,0)),"")</f>
        <v>4.7430019620667103</v>
      </c>
      <c r="FT112" s="6">
        <f>IFERROR(INDEX(Sales!$D$5:$ABF$18,MATCH(UsagePerHour!$B112,Sales!$C$5:$C$18,0),MATCH(UsagePerHour!FT$4,Sales!$D$3:$ABF$3,0))/FT$2*INDEX(Usage!$D$5:$ABF$11,MATCH(UsagePerHour!$B$100,Usage!$C$5:$C$11,0),MATCH(UsagePerHour!FT$4,Usage!$D$3:$ABF$3,0)),"")</f>
        <v>48.352931990317792</v>
      </c>
      <c r="FU112" s="6">
        <f>IFERROR(INDEX(Sales!$D$5:$ABF$18,MATCH(UsagePerHour!$B112,Sales!$C$5:$C$18,0),MATCH(UsagePerHour!FU$4,Sales!$D$3:$ABF$3,0))/FU$2*INDEX(Usage!$D$5:$ABF$11,MATCH(UsagePerHour!$B$100,Usage!$C$5:$C$11,0),MATCH(UsagePerHour!FU$4,Usage!$D$3:$ABF$3,0)),"")</f>
        <v>9.2007100700848401</v>
      </c>
      <c r="FV112" s="6">
        <f>IFERROR(INDEX(Sales!$D$5:$ABF$18,MATCH(UsagePerHour!$B112,Sales!$C$5:$C$18,0),MATCH(UsagePerHour!FV$4,Sales!$D$3:$ABF$3,0))/FV$2*INDEX(Usage!$D$5:$ABF$11,MATCH(UsagePerHour!$B$100,Usage!$C$5:$C$11,0),MATCH(UsagePerHour!FV$4,Usage!$D$3:$ABF$3,0)),"")</f>
        <v>17.809601317361277</v>
      </c>
      <c r="FW112" s="6">
        <f>IFERROR(INDEX(Sales!$D$5:$ABF$18,MATCH(UsagePerHour!$B112,Sales!$C$5:$C$18,0),MATCH(UsagePerHour!FW$4,Sales!$D$3:$ABF$3,0))/FW$2*INDEX(Usage!$D$5:$ABF$11,MATCH(UsagePerHour!$B$100,Usage!$C$5:$C$11,0),MATCH(UsagePerHour!FW$4,Usage!$D$3:$ABF$3,0)),"")</f>
        <v>4.9733142132678694</v>
      </c>
      <c r="FX112" s="6">
        <f>IFERROR(INDEX(Sales!$D$5:$ABF$18,MATCH(UsagePerHour!$B112,Sales!$C$5:$C$18,0),MATCH(UsagePerHour!FX$4,Sales!$D$3:$ABF$3,0))/FX$2*INDEX(Usage!$D$5:$ABF$11,MATCH(UsagePerHour!$B$100,Usage!$C$5:$C$11,0),MATCH(UsagePerHour!FX$4,Usage!$D$3:$ABF$3,0)),"")</f>
        <v>13.111054441210351</v>
      </c>
      <c r="FY112" s="6">
        <f>IFERROR(INDEX(Sales!$D$5:$ABF$18,MATCH(UsagePerHour!$B112,Sales!$C$5:$C$18,0),MATCH(UsagePerHour!FY$4,Sales!$D$3:$ABF$3,0))/FY$2*INDEX(Usage!$D$5:$ABF$11,MATCH(UsagePerHour!$B$100,Usage!$C$5:$C$11,0),MATCH(UsagePerHour!FY$4,Usage!$D$3:$ABF$3,0)),"")</f>
        <v>7.5996233273153679</v>
      </c>
      <c r="FZ112" s="6">
        <f>IFERROR(INDEX(Sales!$D$5:$ABF$18,MATCH(UsagePerHour!$B112,Sales!$C$5:$C$18,0),MATCH(UsagePerHour!FZ$4,Sales!$D$3:$ABF$3,0))/FZ$2*INDEX(Usage!$D$5:$ABF$11,MATCH(UsagePerHour!$B$100,Usage!$C$5:$C$11,0),MATCH(UsagePerHour!FZ$4,Usage!$D$3:$ABF$3,0)),"")</f>
        <v>9.2819576046575492</v>
      </c>
      <c r="GA112" s="6">
        <f>IFERROR(INDEX(Sales!$D$5:$ABF$18,MATCH(UsagePerHour!$B112,Sales!$C$5:$C$18,0),MATCH(UsagePerHour!GA$4,Sales!$D$3:$ABF$3,0))/GA$2*INDEX(Usage!$D$5:$ABF$11,MATCH(UsagePerHour!$B$100,Usage!$C$5:$C$11,0),MATCH(UsagePerHour!GA$4,Usage!$D$3:$ABF$3,0)),"")</f>
        <v>29.47243473342661</v>
      </c>
      <c r="GB112" s="6">
        <f>IFERROR(INDEX(Sales!$D$5:$ABF$18,MATCH(UsagePerHour!$B112,Sales!$C$5:$C$18,0),MATCH(UsagePerHour!GB$4,Sales!$D$3:$ABF$3,0))/GB$2*INDEX(Usage!$D$5:$ABF$11,MATCH(UsagePerHour!$B$100,Usage!$C$5:$C$11,0),MATCH(UsagePerHour!GB$4,Usage!$D$3:$ABF$3,0)),"")</f>
        <v>0.28167363101890092</v>
      </c>
      <c r="GC112" s="6">
        <f>IFERROR(INDEX(Sales!$D$5:$ABF$18,MATCH(UsagePerHour!$B112,Sales!$C$5:$C$18,0),MATCH(UsagePerHour!GC$4,Sales!$D$3:$ABF$3,0))/GC$2*INDEX(Usage!$D$5:$ABF$11,MATCH(UsagePerHour!$B$100,Usage!$C$5:$C$11,0),MATCH(UsagePerHour!GC$4,Usage!$D$3:$ABF$3,0)),"")</f>
        <v>7.6851679052041062</v>
      </c>
      <c r="GD112" s="6">
        <f>IFERROR(INDEX(Sales!$D$5:$ABF$18,MATCH(UsagePerHour!$B112,Sales!$C$5:$C$18,0),MATCH(UsagePerHour!GD$4,Sales!$D$3:$ABF$3,0))/GD$2*INDEX(Usage!$D$5:$ABF$11,MATCH(UsagePerHour!$B$100,Usage!$C$5:$C$11,0),MATCH(UsagePerHour!GD$4,Usage!$D$3:$ABF$3,0)),"")</f>
        <v>14.808161029713816</v>
      </c>
      <c r="GE112" s="6">
        <f>IFERROR(INDEX(Sales!$D$5:$ABF$18,MATCH(UsagePerHour!$B112,Sales!$C$5:$C$18,0),MATCH(UsagePerHour!GE$4,Sales!$D$3:$ABF$3,0))/GE$2*INDEX(Usage!$D$5:$ABF$11,MATCH(UsagePerHour!$B$100,Usage!$C$5:$C$11,0),MATCH(UsagePerHour!GE$4,Usage!$D$3:$ABF$3,0)),"")</f>
        <v>9.4900911026975869</v>
      </c>
      <c r="GF112" s="6">
        <f>IFERROR(INDEX(Sales!$D$5:$ABF$18,MATCH(UsagePerHour!$B112,Sales!$C$5:$C$18,0),MATCH(UsagePerHour!GF$4,Sales!$D$3:$ABF$3,0))/GF$2*INDEX(Usage!$D$5:$ABF$11,MATCH(UsagePerHour!$B$100,Usage!$C$5:$C$11,0),MATCH(UsagePerHour!GF$4,Usage!$D$3:$ABF$3,0)),"")</f>
        <v>5.19949983079138</v>
      </c>
      <c r="GG112" s="6">
        <f>IFERROR(INDEX(Sales!$D$5:$ABF$18,MATCH(UsagePerHour!$B112,Sales!$C$5:$C$18,0),MATCH(UsagePerHour!GG$4,Sales!$D$3:$ABF$3,0))/GG$2*INDEX(Usage!$D$5:$ABF$11,MATCH(UsagePerHour!$B$100,Usage!$C$5:$C$11,0),MATCH(UsagePerHour!GG$4,Usage!$D$3:$ABF$3,0)),"")</f>
        <v>3.2184182844027922</v>
      </c>
      <c r="GH112" s="6">
        <f>IFERROR(INDEX(Sales!$D$5:$ABF$18,MATCH(UsagePerHour!$B112,Sales!$C$5:$C$18,0),MATCH(UsagePerHour!GH$4,Sales!$D$3:$ABF$3,0))/GH$2*INDEX(Usage!$D$5:$ABF$11,MATCH(UsagePerHour!$B$100,Usage!$C$5:$C$11,0),MATCH(UsagePerHour!GH$4,Usage!$D$3:$ABF$3,0)),"")</f>
        <v>39.69831595904666</v>
      </c>
      <c r="GI112" s="6">
        <f>IFERROR(INDEX(Sales!$D$5:$ABF$18,MATCH(UsagePerHour!$B112,Sales!$C$5:$C$18,0),MATCH(UsagePerHour!GI$4,Sales!$D$3:$ABF$3,0))/GI$2*INDEX(Usage!$D$5:$ABF$11,MATCH(UsagePerHour!$B$100,Usage!$C$5:$C$11,0),MATCH(UsagePerHour!GI$4,Usage!$D$3:$ABF$3,0)),"")</f>
        <v>4.5428606070403745</v>
      </c>
      <c r="GJ112" s="6">
        <f>IFERROR(INDEX(Sales!$D$5:$ABF$18,MATCH(UsagePerHour!$B112,Sales!$C$5:$C$18,0),MATCH(UsagePerHour!GJ$4,Sales!$D$3:$ABF$3,0))/GJ$2*INDEX(Usage!$D$5:$ABF$11,MATCH(UsagePerHour!$B$100,Usage!$C$5:$C$11,0),MATCH(UsagePerHour!GJ$4,Usage!$D$3:$ABF$3,0)),"")</f>
        <v>3.265212948887283</v>
      </c>
      <c r="GK112" s="6">
        <f>IFERROR(INDEX(Sales!$D$5:$ABF$18,MATCH(UsagePerHour!$B112,Sales!$C$5:$C$18,0),MATCH(UsagePerHour!GK$4,Sales!$D$3:$ABF$3,0))/GK$2*INDEX(Usage!$D$5:$ABF$11,MATCH(UsagePerHour!$B$100,Usage!$C$5:$C$11,0),MATCH(UsagePerHour!GK$4,Usage!$D$3:$ABF$3,0)),"")</f>
        <v>11.667909986280568</v>
      </c>
      <c r="GL112" s="6">
        <f>IFERROR(INDEX(Sales!$D$5:$ABF$18,MATCH(UsagePerHour!$B112,Sales!$C$5:$C$18,0),MATCH(UsagePerHour!GL$4,Sales!$D$3:$ABF$3,0))/GL$2*INDEX(Usage!$D$5:$ABF$11,MATCH(UsagePerHour!$B$100,Usage!$C$5:$C$11,0),MATCH(UsagePerHour!GL$4,Usage!$D$3:$ABF$3,0)),"")</f>
        <v>13.192486810143425</v>
      </c>
      <c r="GM112" s="6">
        <f>IFERROR(INDEX(Sales!$D$5:$ABF$18,MATCH(UsagePerHour!$B112,Sales!$C$5:$C$18,0),MATCH(UsagePerHour!GM$4,Sales!$D$3:$ABF$3,0))/GM$2*INDEX(Usage!$D$5:$ABF$11,MATCH(UsagePerHour!$B$100,Usage!$C$5:$C$11,0),MATCH(UsagePerHour!GM$4,Usage!$D$3:$ABF$3,0)),"")</f>
        <v>4.1174728185112901</v>
      </c>
      <c r="GN112" s="6">
        <f>IFERROR(INDEX(Sales!$D$5:$ABF$18,MATCH(UsagePerHour!$B112,Sales!$C$5:$C$18,0),MATCH(UsagePerHour!GN$4,Sales!$D$3:$ABF$3,0))/GN$2*INDEX(Usage!$D$5:$ABF$11,MATCH(UsagePerHour!$B$100,Usage!$C$5:$C$11,0),MATCH(UsagePerHour!GN$4,Usage!$D$3:$ABF$3,0)),"")</f>
        <v>12.005942583527499</v>
      </c>
      <c r="GO112" s="6">
        <f>IFERROR(INDEX(Sales!$D$5:$ABF$18,MATCH(UsagePerHour!$B112,Sales!$C$5:$C$18,0),MATCH(UsagePerHour!GO$4,Sales!$D$3:$ABF$3,0))/GO$2*INDEX(Usage!$D$5:$ABF$11,MATCH(UsagePerHour!$B$100,Usage!$C$5:$C$11,0),MATCH(UsagePerHour!GO$4,Usage!$D$3:$ABF$3,0)),"")</f>
        <v>47.240773812493146</v>
      </c>
      <c r="GP112" s="6">
        <f>IFERROR(INDEX(Sales!$D$5:$ABF$18,MATCH(UsagePerHour!$B112,Sales!$C$5:$C$18,0),MATCH(UsagePerHour!GP$4,Sales!$D$3:$ABF$3,0))/GP$2*INDEX(Usage!$D$5:$ABF$11,MATCH(UsagePerHour!$B$100,Usage!$C$5:$C$11,0),MATCH(UsagePerHour!GP$4,Usage!$D$3:$ABF$3,0)),"")</f>
        <v>3.0519393964392481</v>
      </c>
      <c r="GQ112" s="6">
        <f>IFERROR(INDEX(Sales!$D$5:$ABF$18,MATCH(UsagePerHour!$B112,Sales!$C$5:$C$18,0),MATCH(UsagePerHour!GQ$4,Sales!$D$3:$ABF$3,0))/GQ$2*INDEX(Usage!$D$5:$ABF$11,MATCH(UsagePerHour!$B$100,Usage!$C$5:$C$11,0),MATCH(UsagePerHour!GQ$4,Usage!$D$3:$ABF$3,0)),"")</f>
        <v>7.0059429863019034</v>
      </c>
      <c r="GR112" s="6">
        <f>IFERROR(INDEX(Sales!$D$5:$ABF$18,MATCH(UsagePerHour!$B112,Sales!$C$5:$C$18,0),MATCH(UsagePerHour!GR$4,Sales!$D$3:$ABF$3,0))/GR$2*INDEX(Usage!$D$5:$ABF$11,MATCH(UsagePerHour!$B$100,Usage!$C$5:$C$11,0),MATCH(UsagePerHour!GR$4,Usage!$D$3:$ABF$3,0)),"")</f>
        <v>12.054977274976739</v>
      </c>
      <c r="GS112" s="6">
        <f>IFERROR(INDEX(Sales!$D$5:$ABF$18,MATCH(UsagePerHour!$B112,Sales!$C$5:$C$18,0),MATCH(UsagePerHour!GS$4,Sales!$D$3:$ABF$3,0))/GS$2*INDEX(Usage!$D$5:$ABF$11,MATCH(UsagePerHour!$B$100,Usage!$C$5:$C$11,0),MATCH(UsagePerHour!GS$4,Usage!$D$3:$ABF$3,0)),"")</f>
        <v>12.348023709100204</v>
      </c>
      <c r="GT112" s="6">
        <f>IFERROR(INDEX(Sales!$D$5:$ABF$18,MATCH(UsagePerHour!$B112,Sales!$C$5:$C$18,0),MATCH(UsagePerHour!GT$4,Sales!$D$3:$ABF$3,0))/GT$2*INDEX(Usage!$D$5:$ABF$11,MATCH(UsagePerHour!$B$100,Usage!$C$5:$C$11,0),MATCH(UsagePerHour!GT$4,Usage!$D$3:$ABF$3,0)),"")</f>
        <v>4.4521895548192569</v>
      </c>
      <c r="GU112" s="6">
        <f>IFERROR(INDEX(Sales!$D$5:$ABF$18,MATCH(UsagePerHour!$B112,Sales!$C$5:$C$18,0),MATCH(UsagePerHour!GU$4,Sales!$D$3:$ABF$3,0))/GU$2*INDEX(Usage!$D$5:$ABF$11,MATCH(UsagePerHour!$B$100,Usage!$C$5:$C$11,0),MATCH(UsagePerHour!GU$4,Usage!$D$3:$ABF$3,0)),"")</f>
        <v>6.5891734708130691</v>
      </c>
      <c r="GV112" s="6">
        <f>IFERROR(INDEX(Sales!$D$5:$ABF$18,MATCH(UsagePerHour!$B112,Sales!$C$5:$C$18,0),MATCH(UsagePerHour!GV$4,Sales!$D$3:$ABF$3,0))/GV$2*INDEX(Usage!$D$5:$ABF$11,MATCH(UsagePerHour!$B$100,Usage!$C$5:$C$11,0),MATCH(UsagePerHour!GV$4,Usage!$D$3:$ABF$3,0)),"")</f>
        <v>81.056758886971096</v>
      </c>
      <c r="GW112" s="6">
        <f>IFERROR(INDEX(Sales!$D$5:$ABF$18,MATCH(UsagePerHour!$B112,Sales!$C$5:$C$18,0),MATCH(UsagePerHour!GW$4,Sales!$D$3:$ABF$3,0))/GW$2*INDEX(Usage!$D$5:$ABF$11,MATCH(UsagePerHour!$B$100,Usage!$C$5:$C$11,0),MATCH(UsagePerHour!GW$4,Usage!$D$3:$ABF$3,0)),"")</f>
        <v>3.1919308222372709</v>
      </c>
      <c r="GX112" s="6">
        <f>IFERROR(INDEX(Sales!$D$5:$ABF$18,MATCH(UsagePerHour!$B112,Sales!$C$5:$C$18,0),MATCH(UsagePerHour!GX$4,Sales!$D$3:$ABF$3,0))/GX$2*INDEX(Usage!$D$5:$ABF$11,MATCH(UsagePerHour!$B$100,Usage!$C$5:$C$11,0),MATCH(UsagePerHour!GX$4,Usage!$D$3:$ABF$3,0)),"")</f>
        <v>6.5012532720468261</v>
      </c>
      <c r="GY112" s="6">
        <f>IFERROR(INDEX(Sales!$D$5:$ABF$18,MATCH(UsagePerHour!$B112,Sales!$C$5:$C$18,0),MATCH(UsagePerHour!GY$4,Sales!$D$3:$ABF$3,0))/GY$2*INDEX(Usage!$D$5:$ABF$11,MATCH(UsagePerHour!$B$100,Usage!$C$5:$C$11,0),MATCH(UsagePerHour!GY$4,Usage!$D$3:$ABF$3,0)),"")</f>
        <v>5.1984147653842943</v>
      </c>
      <c r="GZ112" s="6">
        <f>IFERROR(INDEX(Sales!$D$5:$ABF$18,MATCH(UsagePerHour!$B112,Sales!$C$5:$C$18,0),MATCH(UsagePerHour!GZ$4,Sales!$D$3:$ABF$3,0))/GZ$2*INDEX(Usage!$D$5:$ABF$11,MATCH(UsagePerHour!$B$100,Usage!$C$5:$C$11,0),MATCH(UsagePerHour!GZ$4,Usage!$D$3:$ABF$3,0)),"")</f>
        <v>1.86562874251497</v>
      </c>
      <c r="HA112" s="6">
        <f>IFERROR(INDEX(Sales!$D$5:$ABF$18,MATCH(UsagePerHour!$B112,Sales!$C$5:$C$18,0),MATCH(UsagePerHour!HA$4,Sales!$D$3:$ABF$3,0))/HA$2*INDEX(Usage!$D$5:$ABF$11,MATCH(UsagePerHour!$B$100,Usage!$C$5:$C$11,0),MATCH(UsagePerHour!HA$4,Usage!$D$3:$ABF$3,0)),"")</f>
        <v>3.1521762336843127</v>
      </c>
      <c r="HB112" s="6">
        <f>IFERROR(INDEX(Sales!$D$5:$ABF$18,MATCH(UsagePerHour!$B112,Sales!$C$5:$C$18,0),MATCH(UsagePerHour!HB$4,Sales!$D$3:$ABF$3,0))/HB$2*INDEX(Usage!$D$5:$ABF$11,MATCH(UsagePerHour!$B$100,Usage!$C$5:$C$11,0),MATCH(UsagePerHour!HB$4,Usage!$D$3:$ABF$3,0)),"")</f>
        <v>4.7318763292978812</v>
      </c>
      <c r="HC112" s="6">
        <f>IFERROR(INDEX(Sales!$D$5:$ABF$18,MATCH(UsagePerHour!$B112,Sales!$C$5:$C$18,0),MATCH(UsagePerHour!HC$4,Sales!$D$3:$ABF$3,0))/HC$2*INDEX(Usage!$D$5:$ABF$11,MATCH(UsagePerHour!$B$100,Usage!$C$5:$C$11,0),MATCH(UsagePerHour!HC$4,Usage!$D$3:$ABF$3,0)),"")</f>
        <v>46.224387127910425</v>
      </c>
      <c r="HD112" s="6">
        <f>IFERROR(INDEX(Sales!$D$5:$ABF$18,MATCH(UsagePerHour!$B112,Sales!$C$5:$C$18,0),MATCH(UsagePerHour!HD$4,Sales!$D$3:$ABF$3,0))/HD$2*INDEX(Usage!$D$5:$ABF$11,MATCH(UsagePerHour!$B$100,Usage!$C$5:$C$11,0),MATCH(UsagePerHour!HD$4,Usage!$D$3:$ABF$3,0)),"")</f>
        <v>4.9076876151391895</v>
      </c>
      <c r="HE112" s="6">
        <f>IFERROR(INDEX(Sales!$D$5:$ABF$18,MATCH(UsagePerHour!$B112,Sales!$C$5:$C$18,0),MATCH(UsagePerHour!HE$4,Sales!$D$3:$ABF$3,0))/HE$2*INDEX(Usage!$D$5:$ABF$11,MATCH(UsagePerHour!$B$100,Usage!$C$5:$C$11,0),MATCH(UsagePerHour!HE$4,Usage!$D$3:$ABF$3,0)),"")</f>
        <v>13.441234519607756</v>
      </c>
      <c r="HF112" s="6">
        <f>IFERROR(INDEX(Sales!$D$5:$ABF$18,MATCH(UsagePerHour!$B112,Sales!$C$5:$C$18,0),MATCH(UsagePerHour!HF$4,Sales!$D$3:$ABF$3,0))/HF$2*INDEX(Usage!$D$5:$ABF$11,MATCH(UsagePerHour!$B$100,Usage!$C$5:$C$11,0),MATCH(UsagePerHour!HF$4,Usage!$D$3:$ABF$3,0)),"")</f>
        <v>4.5991158162435495</v>
      </c>
      <c r="HG112" s="6">
        <f>IFERROR(INDEX(Sales!$D$5:$ABF$18,MATCH(UsagePerHour!$B112,Sales!$C$5:$C$18,0),MATCH(UsagePerHour!HG$4,Sales!$D$3:$ABF$3,0))/HG$2*INDEX(Usage!$D$5:$ABF$11,MATCH(UsagePerHour!$B$100,Usage!$C$5:$C$11,0),MATCH(UsagePerHour!HG$4,Usage!$D$3:$ABF$3,0)),"")</f>
        <v>16.135275263494627</v>
      </c>
      <c r="HH112" s="6">
        <f>IFERROR(INDEX(Sales!$D$5:$ABF$18,MATCH(UsagePerHour!$B112,Sales!$C$5:$C$18,0),MATCH(UsagePerHour!HH$4,Sales!$D$3:$ABF$3,0))/HH$2*INDEX(Usage!$D$5:$ABF$11,MATCH(UsagePerHour!$B$100,Usage!$C$5:$C$11,0),MATCH(UsagePerHour!HH$4,Usage!$D$3:$ABF$3,0)),"")</f>
        <v>4.1233624281628112</v>
      </c>
      <c r="HI112" s="6">
        <f>IFERROR(INDEX(Sales!$D$5:$ABF$18,MATCH(UsagePerHour!$B112,Sales!$C$5:$C$18,0),MATCH(UsagePerHour!HI$4,Sales!$D$3:$ABF$3,0))/HI$2*INDEX(Usage!$D$5:$ABF$11,MATCH(UsagePerHour!$B$100,Usage!$C$5:$C$11,0),MATCH(UsagePerHour!HI$4,Usage!$D$3:$ABF$3,0)),"")</f>
        <v>7.6445078628972318</v>
      </c>
      <c r="HJ112" s="6">
        <f>IFERROR(INDEX(Sales!$D$5:$ABF$18,MATCH(UsagePerHour!$B112,Sales!$C$5:$C$18,0),MATCH(UsagePerHour!HJ$4,Sales!$D$3:$ABF$3,0))/HJ$2*INDEX(Usage!$D$5:$ABF$11,MATCH(UsagePerHour!$B$100,Usage!$C$5:$C$11,0),MATCH(UsagePerHour!HJ$4,Usage!$D$3:$ABF$3,0)),"")</f>
        <v>22.002186030752949</v>
      </c>
      <c r="HK112" s="6">
        <f>IFERROR(INDEX(Sales!$D$5:$ABF$18,MATCH(UsagePerHour!$B112,Sales!$C$5:$C$18,0),MATCH(UsagePerHour!HK$4,Sales!$D$3:$ABF$3,0))/HK$2*INDEX(Usage!$D$5:$ABF$11,MATCH(UsagePerHour!$B$100,Usage!$C$5:$C$11,0),MATCH(UsagePerHour!HK$4,Usage!$D$3:$ABF$3,0)),"")</f>
        <v>6.1646063657433094</v>
      </c>
      <c r="HL112" s="6">
        <f>IFERROR(INDEX(Sales!$D$5:$ABF$18,MATCH(UsagePerHour!$B112,Sales!$C$5:$C$18,0),MATCH(UsagePerHour!HL$4,Sales!$D$3:$ABF$3,0))/HL$2*INDEX(Usage!$D$5:$ABF$11,MATCH(UsagePerHour!$B$100,Usage!$C$5:$C$11,0),MATCH(UsagePerHour!HL$4,Usage!$D$3:$ABF$3,0)),"")</f>
        <v>8.0846426761277232</v>
      </c>
      <c r="HM112" s="6">
        <f>IFERROR(INDEX(Sales!$D$5:$ABF$18,MATCH(UsagePerHour!$B112,Sales!$C$5:$C$18,0),MATCH(UsagePerHour!HM$4,Sales!$D$3:$ABF$3,0))/HM$2*INDEX(Usage!$D$5:$ABF$11,MATCH(UsagePerHour!$B$100,Usage!$C$5:$C$11,0),MATCH(UsagePerHour!HM$4,Usage!$D$3:$ABF$3,0)),"")</f>
        <v>16.35303429339908</v>
      </c>
      <c r="HN112" s="6">
        <f>IFERROR(INDEX(Sales!$D$5:$ABF$18,MATCH(UsagePerHour!$B112,Sales!$C$5:$C$18,0),MATCH(UsagePerHour!HN$4,Sales!$D$3:$ABF$3,0))/HN$2*INDEX(Usage!$D$5:$ABF$11,MATCH(UsagePerHour!$B$100,Usage!$C$5:$C$11,0),MATCH(UsagePerHour!HN$4,Usage!$D$3:$ABF$3,0)),"")</f>
        <v>10.060235663032262</v>
      </c>
      <c r="HO112" s="6">
        <f>IFERROR(INDEX(Sales!$D$5:$ABF$18,MATCH(UsagePerHour!$B112,Sales!$C$5:$C$18,0),MATCH(UsagePerHour!HO$4,Sales!$D$3:$ABF$3,0))/HO$2*INDEX(Usage!$D$5:$ABF$11,MATCH(UsagePerHour!$B$100,Usage!$C$5:$C$11,0),MATCH(UsagePerHour!HO$4,Usage!$D$3:$ABF$3,0)),"")</f>
        <v>7.4119841905972743</v>
      </c>
      <c r="HP112" s="6">
        <f>IFERROR(INDEX(Sales!$D$5:$ABF$18,MATCH(UsagePerHour!$B112,Sales!$C$5:$C$18,0),MATCH(UsagePerHour!HP$4,Sales!$D$3:$ABF$3,0))/HP$2*INDEX(Usage!$D$5:$ABF$11,MATCH(UsagePerHour!$B$100,Usage!$C$5:$C$11,0),MATCH(UsagePerHour!HP$4,Usage!$D$3:$ABF$3,0)),"")</f>
        <v>23.701033630439664</v>
      </c>
      <c r="HQ112" s="6">
        <f>IFERROR(INDEX(Sales!$D$5:$ABF$18,MATCH(UsagePerHour!$B112,Sales!$C$5:$C$18,0),MATCH(UsagePerHour!HQ$4,Sales!$D$3:$ABF$3,0))/HQ$2*INDEX(Usage!$D$5:$ABF$11,MATCH(UsagePerHour!$B$100,Usage!$C$5:$C$11,0),MATCH(UsagePerHour!HQ$4,Usage!$D$3:$ABF$3,0)),"")</f>
        <v>29.076491422534357</v>
      </c>
      <c r="HR112" s="6">
        <f>IFERROR(INDEX(Sales!$D$5:$ABF$18,MATCH(UsagePerHour!$B112,Sales!$C$5:$C$18,0),MATCH(UsagePerHour!HR$4,Sales!$D$3:$ABF$3,0))/HR$2*INDEX(Usage!$D$5:$ABF$11,MATCH(UsagePerHour!$B$100,Usage!$C$5:$C$11,0),MATCH(UsagePerHour!HR$4,Usage!$D$3:$ABF$3,0)),"")</f>
        <v>4.745584443748343</v>
      </c>
      <c r="HS112" s="6">
        <f>IFERROR(INDEX(Sales!$D$5:$ABF$18,MATCH(UsagePerHour!$B112,Sales!$C$5:$C$18,0),MATCH(UsagePerHour!HS$4,Sales!$D$3:$ABF$3,0))/HS$2*INDEX(Usage!$D$5:$ABF$11,MATCH(UsagePerHour!$B$100,Usage!$C$5:$C$11,0),MATCH(UsagePerHour!HS$4,Usage!$D$3:$ABF$3,0)),"")</f>
        <v>6.6646253980473809</v>
      </c>
      <c r="HT112" s="6">
        <f>IFERROR(INDEX(Sales!$D$5:$ABF$18,MATCH(UsagePerHour!$B112,Sales!$C$5:$C$18,0),MATCH(UsagePerHour!HT$4,Sales!$D$3:$ABF$3,0))/HT$2*INDEX(Usage!$D$5:$ABF$11,MATCH(UsagePerHour!$B$100,Usage!$C$5:$C$11,0),MATCH(UsagePerHour!HT$4,Usage!$D$3:$ABF$3,0)),"")</f>
        <v>6.3244314266023434</v>
      </c>
      <c r="HU112" s="6">
        <f>IFERROR(INDEX(Sales!$D$5:$ABF$18,MATCH(UsagePerHour!$B112,Sales!$C$5:$C$18,0),MATCH(UsagePerHour!HU$4,Sales!$D$3:$ABF$3,0))/HU$2*INDEX(Usage!$D$5:$ABF$11,MATCH(UsagePerHour!$B$100,Usage!$C$5:$C$11,0),MATCH(UsagePerHour!HU$4,Usage!$D$3:$ABF$3,0)),"")</f>
        <v>5.3308888655367577</v>
      </c>
      <c r="HV112" s="6">
        <f>IFERROR(INDEX(Sales!$D$5:$ABF$18,MATCH(UsagePerHour!$B112,Sales!$C$5:$C$18,0),MATCH(UsagePerHour!HV$4,Sales!$D$3:$ABF$3,0))/HV$2*INDEX(Usage!$D$5:$ABF$11,MATCH(UsagePerHour!$B$100,Usage!$C$5:$C$11,0),MATCH(UsagePerHour!HV$4,Usage!$D$3:$ABF$3,0)),"")</f>
        <v>8.666735373939332</v>
      </c>
      <c r="HW112" s="6">
        <f>IFERROR(INDEX(Sales!$D$5:$ABF$18,MATCH(UsagePerHour!$B112,Sales!$C$5:$C$18,0),MATCH(UsagePerHour!HW$4,Sales!$D$3:$ABF$3,0))/HW$2*INDEX(Usage!$D$5:$ABF$11,MATCH(UsagePerHour!$B$100,Usage!$C$5:$C$11,0),MATCH(UsagePerHour!HW$4,Usage!$D$3:$ABF$3,0)),"")</f>
        <v>4.8393371448222497</v>
      </c>
      <c r="HX112" s="6">
        <f>IFERROR(INDEX(Sales!$D$5:$ABF$18,MATCH(UsagePerHour!$B112,Sales!$C$5:$C$18,0),MATCH(UsagePerHour!HX$4,Sales!$D$3:$ABF$3,0))/HX$2*INDEX(Usage!$D$5:$ABF$11,MATCH(UsagePerHour!$B$100,Usage!$C$5:$C$11,0),MATCH(UsagePerHour!HX$4,Usage!$D$3:$ABF$3,0)),"")</f>
        <v>26.922882891146322</v>
      </c>
      <c r="HY112" s="6">
        <f>IFERROR(INDEX(Sales!$D$5:$ABF$18,MATCH(UsagePerHour!$B112,Sales!$C$5:$C$18,0),MATCH(UsagePerHour!HY$4,Sales!$D$3:$ABF$3,0))/HY$2*INDEX(Usage!$D$5:$ABF$11,MATCH(UsagePerHour!$B$100,Usage!$C$5:$C$11,0),MATCH(UsagePerHour!HY$4,Usage!$D$3:$ABF$3,0)),"")</f>
        <v>10.315127428238974</v>
      </c>
      <c r="HZ112" s="6">
        <f>IFERROR(INDEX(Sales!$D$5:$ABF$18,MATCH(UsagePerHour!$B112,Sales!$C$5:$C$18,0),MATCH(UsagePerHour!HZ$4,Sales!$D$3:$ABF$3,0))/HZ$2*INDEX(Usage!$D$5:$ABF$11,MATCH(UsagePerHour!$B$100,Usage!$C$5:$C$11,0),MATCH(UsagePerHour!HZ$4,Usage!$D$3:$ABF$3,0)),"")</f>
        <v>11.14427392694923</v>
      </c>
      <c r="IA112" s="6">
        <f>IFERROR(INDEX(Sales!$D$5:$ABF$18,MATCH(UsagePerHour!$B112,Sales!$C$5:$C$18,0),MATCH(UsagePerHour!IA$4,Sales!$D$3:$ABF$3,0))/IA$2*INDEX(Usage!$D$5:$ABF$11,MATCH(UsagePerHour!$B$100,Usage!$C$5:$C$11,0),MATCH(UsagePerHour!IA$4,Usage!$D$3:$ABF$3,0)),"")</f>
        <v>14.03055610905594</v>
      </c>
      <c r="IB112" s="6">
        <f>IFERROR(INDEX(Sales!$D$5:$ABF$18,MATCH(UsagePerHour!$B112,Sales!$C$5:$C$18,0),MATCH(UsagePerHour!IB$4,Sales!$D$3:$ABF$3,0))/IB$2*INDEX(Usage!$D$5:$ABF$11,MATCH(UsagePerHour!$B$100,Usage!$C$5:$C$11,0),MATCH(UsagePerHour!IB$4,Usage!$D$3:$ABF$3,0)),"")</f>
        <v>13.149764974170429</v>
      </c>
      <c r="IC112" s="6">
        <f>IFERROR(INDEX(Sales!$D$5:$ABF$18,MATCH(UsagePerHour!$B112,Sales!$C$5:$C$18,0),MATCH(UsagePerHour!IC$4,Sales!$D$3:$ABF$3,0))/IC$2*INDEX(Usage!$D$5:$ABF$11,MATCH(UsagePerHour!$B$100,Usage!$C$5:$C$11,0),MATCH(UsagePerHour!IC$4,Usage!$D$3:$ABF$3,0)),"")</f>
        <v>9.2295272795606866</v>
      </c>
      <c r="ID112" s="6">
        <f>IFERROR(INDEX(Sales!$D$5:$ABF$18,MATCH(UsagePerHour!$B112,Sales!$C$5:$C$18,0),MATCH(UsagePerHour!ID$4,Sales!$D$3:$ABF$3,0))/ID$2*INDEX(Usage!$D$5:$ABF$11,MATCH(UsagePerHour!$B$100,Usage!$C$5:$C$11,0),MATCH(UsagePerHour!ID$4,Usage!$D$3:$ABF$3,0)),"")</f>
        <v>5.8605271415123941</v>
      </c>
      <c r="IE112" s="6">
        <f>IFERROR(INDEX(Sales!$D$5:$ABF$18,MATCH(UsagePerHour!$B112,Sales!$C$5:$C$18,0),MATCH(UsagePerHour!IE$4,Sales!$D$3:$ABF$3,0))/IE$2*INDEX(Usage!$D$5:$ABF$11,MATCH(UsagePerHour!$B$100,Usage!$C$5:$C$11,0),MATCH(UsagePerHour!IE$4,Usage!$D$3:$ABF$3,0)),"")</f>
        <v>30.447674769286444</v>
      </c>
      <c r="IF112" s="6">
        <f>IFERROR(INDEX(Sales!$D$5:$ABF$18,MATCH(UsagePerHour!$B112,Sales!$C$5:$C$18,0),MATCH(UsagePerHour!IF$4,Sales!$D$3:$ABF$3,0))/IF$2*INDEX(Usage!$D$5:$ABF$11,MATCH(UsagePerHour!$B$100,Usage!$C$5:$C$11,0),MATCH(UsagePerHour!IF$4,Usage!$D$3:$ABF$3,0)),"")</f>
        <v>6.9644500465025203</v>
      </c>
      <c r="IG112" s="6">
        <f>IFERROR(INDEX(Sales!$D$5:$ABF$18,MATCH(UsagePerHour!$B112,Sales!$C$5:$C$18,0),MATCH(UsagePerHour!IG$4,Sales!$D$3:$ABF$3,0))/IG$2*INDEX(Usage!$D$5:$ABF$11,MATCH(UsagePerHour!$B$100,Usage!$C$5:$C$11,0),MATCH(UsagePerHour!IG$4,Usage!$D$3:$ABF$3,0)),"")</f>
        <v>15.177103591339296</v>
      </c>
      <c r="IH112" s="6">
        <f>IFERROR(INDEX(Sales!$D$5:$ABF$18,MATCH(UsagePerHour!$B112,Sales!$C$5:$C$18,0),MATCH(UsagePerHour!IH$4,Sales!$D$3:$ABF$3,0))/IH$2*INDEX(Usage!$D$5:$ABF$11,MATCH(UsagePerHour!$B$100,Usage!$C$5:$C$11,0),MATCH(UsagePerHour!IH$4,Usage!$D$3:$ABF$3,0)),"")</f>
        <v>23.81867303763411</v>
      </c>
      <c r="II112" s="6">
        <f>IFERROR(INDEX(Sales!$D$5:$ABF$18,MATCH(UsagePerHour!$B112,Sales!$C$5:$C$18,0),MATCH(UsagePerHour!II$4,Sales!$D$3:$ABF$3,0))/II$2*INDEX(Usage!$D$5:$ABF$11,MATCH(UsagePerHour!$B$100,Usage!$C$5:$C$11,0),MATCH(UsagePerHour!II$4,Usage!$D$3:$ABF$3,0)),"")</f>
        <v>6.2859636267834649</v>
      </c>
      <c r="IJ112" s="6">
        <f>IFERROR(INDEX(Sales!$D$5:$ABF$18,MATCH(UsagePerHour!$B112,Sales!$C$5:$C$18,0),MATCH(UsagePerHour!IJ$4,Sales!$D$3:$ABF$3,0))/IJ$2*INDEX(Usage!$D$5:$ABF$11,MATCH(UsagePerHour!$B$100,Usage!$C$5:$C$11,0),MATCH(UsagePerHour!IJ$4,Usage!$D$3:$ABF$3,0)),"")</f>
        <v>4.0918980009889099</v>
      </c>
      <c r="IK112" s="6">
        <f>IFERROR(INDEX(Sales!$D$5:$ABF$18,MATCH(UsagePerHour!$B112,Sales!$C$5:$C$18,0),MATCH(UsagePerHour!IK$4,Sales!$D$3:$ABF$3,0))/IK$2*INDEX(Usage!$D$5:$ABF$11,MATCH(UsagePerHour!$B$100,Usage!$C$5:$C$11,0),MATCH(UsagePerHour!IK$4,Usage!$D$3:$ABF$3,0)),"")</f>
        <v>4.1280961536788441</v>
      </c>
      <c r="IL112" s="6">
        <f>IFERROR(INDEX(Sales!$D$5:$ABF$18,MATCH(UsagePerHour!$B112,Sales!$C$5:$C$18,0),MATCH(UsagePerHour!IL$4,Sales!$D$3:$ABF$3,0))/IL$2*INDEX(Usage!$D$5:$ABF$11,MATCH(UsagePerHour!$B$100,Usage!$C$5:$C$11,0),MATCH(UsagePerHour!IL$4,Usage!$D$3:$ABF$3,0)),"")</f>
        <v>18.822789632550876</v>
      </c>
      <c r="IM112" s="6">
        <f>IFERROR(INDEX(Sales!$D$5:$ABF$18,MATCH(UsagePerHour!$B112,Sales!$C$5:$C$18,0),MATCH(UsagePerHour!IM$4,Sales!$D$3:$ABF$3,0))/IM$2*INDEX(Usage!$D$5:$ABF$11,MATCH(UsagePerHour!$B$100,Usage!$C$5:$C$11,0),MATCH(UsagePerHour!IM$4,Usage!$D$3:$ABF$3,0)),"")</f>
        <v>4.0745183288358282</v>
      </c>
      <c r="IN112" s="6">
        <f>IFERROR(INDEX(Sales!$D$5:$ABF$18,MATCH(UsagePerHour!$B112,Sales!$C$5:$C$18,0),MATCH(UsagePerHour!IN$4,Sales!$D$3:$ABF$3,0))/IN$2*INDEX(Usage!$D$5:$ABF$11,MATCH(UsagePerHour!$B$100,Usage!$C$5:$C$11,0),MATCH(UsagePerHour!IN$4,Usage!$D$3:$ABF$3,0)),"")</f>
        <v>4.2075040819028287</v>
      </c>
      <c r="IO112" s="6">
        <f>IFERROR(INDEX(Sales!$D$5:$ABF$18,MATCH(UsagePerHour!$B112,Sales!$C$5:$C$18,0),MATCH(UsagePerHour!IO$4,Sales!$D$3:$ABF$3,0))/IO$2*INDEX(Usage!$D$5:$ABF$11,MATCH(UsagePerHour!$B$100,Usage!$C$5:$C$11,0),MATCH(UsagePerHour!IO$4,Usage!$D$3:$ABF$3,0)),"")</f>
        <v>5.3962215007117802</v>
      </c>
      <c r="IP112" s="6">
        <f>IFERROR(INDEX(Sales!$D$5:$ABF$18,MATCH(UsagePerHour!$B112,Sales!$C$5:$C$18,0),MATCH(UsagePerHour!IP$4,Sales!$D$3:$ABF$3,0))/IP$2*INDEX(Usage!$D$5:$ABF$11,MATCH(UsagePerHour!$B$100,Usage!$C$5:$C$11,0),MATCH(UsagePerHour!IP$4,Usage!$D$3:$ABF$3,0)),"")</f>
        <v>11.613930296237722</v>
      </c>
      <c r="IQ112" s="6">
        <f>IFERROR(INDEX(Sales!$D$5:$ABF$18,MATCH(UsagePerHour!$B112,Sales!$C$5:$C$18,0),MATCH(UsagePerHour!IQ$4,Sales!$D$3:$ABF$3,0))/IQ$2*INDEX(Usage!$D$5:$ABF$11,MATCH(UsagePerHour!$B$100,Usage!$C$5:$C$11,0),MATCH(UsagePerHour!IQ$4,Usage!$D$3:$ABF$3,0)),"")</f>
        <v>5.3151532256167826</v>
      </c>
      <c r="IR112" s="6">
        <f>IFERROR(INDEX(Sales!$D$5:$ABF$18,MATCH(UsagePerHour!$B112,Sales!$C$5:$C$18,0),MATCH(UsagePerHour!IR$4,Sales!$D$3:$ABF$3,0))/IR$2*INDEX(Usage!$D$5:$ABF$11,MATCH(UsagePerHour!$B$100,Usage!$C$5:$C$11,0),MATCH(UsagePerHour!IR$4,Usage!$D$3:$ABF$3,0)),"")</f>
        <v>5.6843370918612726</v>
      </c>
      <c r="IS112" s="6">
        <f>IFERROR(INDEX(Sales!$D$5:$ABF$18,MATCH(UsagePerHour!$B112,Sales!$C$5:$C$18,0),MATCH(UsagePerHour!IS$4,Sales!$D$3:$ABF$3,0))/IS$2*INDEX(Usage!$D$5:$ABF$11,MATCH(UsagePerHour!$B$100,Usage!$C$5:$C$11,0),MATCH(UsagePerHour!IS$4,Usage!$D$3:$ABF$3,0)),"")</f>
        <v>54.413385624496932</v>
      </c>
      <c r="IT112" s="6">
        <f>IFERROR(INDEX(Sales!$D$5:$ABF$18,MATCH(UsagePerHour!$B112,Sales!$C$5:$C$18,0),MATCH(UsagePerHour!IT$4,Sales!$D$3:$ABF$3,0))/IT$2*INDEX(Usage!$D$5:$ABF$11,MATCH(UsagePerHour!$B$100,Usage!$C$5:$C$11,0),MATCH(UsagePerHour!IT$4,Usage!$D$3:$ABF$3,0)),"")</f>
        <v>14.085703541071004</v>
      </c>
      <c r="IU112" s="6">
        <f>IFERROR(INDEX(Sales!$D$5:$ABF$18,MATCH(UsagePerHour!$B112,Sales!$C$5:$C$18,0),MATCH(UsagePerHour!IU$4,Sales!$D$3:$ABF$3,0))/IU$2*INDEX(Usage!$D$5:$ABF$11,MATCH(UsagePerHour!$B$100,Usage!$C$5:$C$11,0),MATCH(UsagePerHour!IU$4,Usage!$D$3:$ABF$3,0)),"")</f>
        <v>7.2651772346751571</v>
      </c>
      <c r="IV112" s="6">
        <f>IFERROR(INDEX(Sales!$D$5:$ABF$18,MATCH(UsagePerHour!$B112,Sales!$C$5:$C$18,0),MATCH(UsagePerHour!IV$4,Sales!$D$3:$ABF$3,0))/IV$2*INDEX(Usage!$D$5:$ABF$11,MATCH(UsagePerHour!$B$100,Usage!$C$5:$C$11,0),MATCH(UsagePerHour!IV$4,Usage!$D$3:$ABF$3,0)),"")</f>
        <v>11.01653896431918</v>
      </c>
      <c r="IW112" s="6">
        <f>IFERROR(INDEX(Sales!$D$5:$ABF$18,MATCH(UsagePerHour!$B112,Sales!$C$5:$C$18,0),MATCH(UsagePerHour!IW$4,Sales!$D$3:$ABF$3,0))/IW$2*INDEX(Usage!$D$5:$ABF$11,MATCH(UsagePerHour!$B$100,Usage!$C$5:$C$11,0),MATCH(UsagePerHour!IW$4,Usage!$D$3:$ABF$3,0)),"")</f>
        <v>6.6035813768404301</v>
      </c>
      <c r="IX112" s="6">
        <f>IFERROR(INDEX(Sales!$D$5:$ABF$18,MATCH(UsagePerHour!$B112,Sales!$C$5:$C$18,0),MATCH(UsagePerHour!IX$4,Sales!$D$3:$ABF$3,0))/IX$2*INDEX(Usage!$D$5:$ABF$11,MATCH(UsagePerHour!$B$100,Usage!$C$5:$C$11,0),MATCH(UsagePerHour!IX$4,Usage!$D$3:$ABF$3,0)),"")</f>
        <v>6.9584985051489312</v>
      </c>
      <c r="IY112" s="6">
        <f>IFERROR(INDEX(Sales!$D$5:$ABF$18,MATCH(UsagePerHour!$B112,Sales!$C$5:$C$18,0),MATCH(UsagePerHour!IY$4,Sales!$D$3:$ABF$3,0))/IY$2*INDEX(Usage!$D$5:$ABF$11,MATCH(UsagePerHour!$B$100,Usage!$C$5:$C$11,0),MATCH(UsagePerHour!IY$4,Usage!$D$3:$ABF$3,0)),"")</f>
        <v>3.0627517314013981</v>
      </c>
      <c r="IZ112" s="6">
        <f>IFERROR(INDEX(Sales!$D$5:$ABF$18,MATCH(UsagePerHour!$B112,Sales!$C$5:$C$18,0),MATCH(UsagePerHour!IZ$4,Sales!$D$3:$ABF$3,0))/IZ$2*INDEX(Usage!$D$5:$ABF$11,MATCH(UsagePerHour!$B$100,Usage!$C$5:$C$11,0),MATCH(UsagePerHour!IZ$4,Usage!$D$3:$ABF$3,0)),"")</f>
        <v>23.919802754086302</v>
      </c>
      <c r="JA112" s="6">
        <f>IFERROR(INDEX(Sales!$D$5:$ABF$18,MATCH(UsagePerHour!$B112,Sales!$C$5:$C$18,0),MATCH(UsagePerHour!JA$4,Sales!$D$3:$ABF$3,0))/JA$2*INDEX(Usage!$D$5:$ABF$11,MATCH(UsagePerHour!$B$100,Usage!$C$5:$C$11,0),MATCH(UsagePerHour!JA$4,Usage!$D$3:$ABF$3,0)),"")</f>
        <v>2.3121553594676696</v>
      </c>
      <c r="JB112" s="6">
        <f>IFERROR(INDEX(Sales!$D$5:$ABF$18,MATCH(UsagePerHour!$B112,Sales!$C$5:$C$18,0),MATCH(UsagePerHour!JB$4,Sales!$D$3:$ABF$3,0))/JB$2*INDEX(Usage!$D$5:$ABF$11,MATCH(UsagePerHour!$B$100,Usage!$C$5:$C$11,0),MATCH(UsagePerHour!JB$4,Usage!$D$3:$ABF$3,0)),"")</f>
        <v>8.1705789890266693</v>
      </c>
      <c r="JC112" s="6">
        <f>IFERROR(INDEX(Sales!$D$5:$ABF$18,MATCH(UsagePerHour!$B112,Sales!$C$5:$C$18,0),MATCH(UsagePerHour!JC$4,Sales!$D$3:$ABF$3,0))/JC$2*INDEX(Usage!$D$5:$ABF$11,MATCH(UsagePerHour!$B$100,Usage!$C$5:$C$11,0),MATCH(UsagePerHour!JC$4,Usage!$D$3:$ABF$3,0)),"")</f>
        <v>11.639210379191692</v>
      </c>
      <c r="JD112" s="6">
        <f>IFERROR(INDEX(Sales!$D$5:$ABF$18,MATCH(UsagePerHour!$B112,Sales!$C$5:$C$18,0),MATCH(UsagePerHour!JD$4,Sales!$D$3:$ABF$3,0))/JD$2*INDEX(Usage!$D$5:$ABF$11,MATCH(UsagePerHour!$B$100,Usage!$C$5:$C$11,0),MATCH(UsagePerHour!JD$4,Usage!$D$3:$ABF$3,0)),"")</f>
        <v>2.0423270522632433</v>
      </c>
      <c r="JE112" s="6">
        <f>IFERROR(INDEX(Sales!$D$5:$ABF$18,MATCH(UsagePerHour!$B112,Sales!$C$5:$C$18,0),MATCH(UsagePerHour!JE$4,Sales!$D$3:$ABF$3,0))/JE$2*INDEX(Usage!$D$5:$ABF$11,MATCH(UsagePerHour!$B$100,Usage!$C$5:$C$11,0),MATCH(UsagePerHour!JE$4,Usage!$D$3:$ABF$3,0)),"")</f>
        <v>4.583377767881732</v>
      </c>
      <c r="JF112" s="6">
        <f>IFERROR(INDEX(Sales!$D$5:$ABF$18,MATCH(UsagePerHour!$B112,Sales!$C$5:$C$18,0),MATCH(UsagePerHour!JF$4,Sales!$D$3:$ABF$3,0))/JF$2*INDEX(Usage!$D$5:$ABF$11,MATCH(UsagePerHour!$B$100,Usage!$C$5:$C$11,0),MATCH(UsagePerHour!JF$4,Usage!$D$3:$ABF$3,0)),"")</f>
        <v>2.8075961605008328</v>
      </c>
      <c r="JG112" s="6">
        <f>IFERROR(INDEX(Sales!$D$5:$ABF$18,MATCH(UsagePerHour!$B112,Sales!$C$5:$C$18,0),MATCH(UsagePerHour!JG$4,Sales!$D$3:$ABF$3,0))/JG$2*INDEX(Usage!$D$5:$ABF$11,MATCH(UsagePerHour!$B$100,Usage!$C$5:$C$11,0),MATCH(UsagePerHour!JG$4,Usage!$D$3:$ABF$3,0)),"")</f>
        <v>33.814596446137763</v>
      </c>
      <c r="JH112" s="6">
        <f>IFERROR(INDEX(Sales!$D$5:$ABF$18,MATCH(UsagePerHour!$B112,Sales!$C$5:$C$18,0),MATCH(UsagePerHour!JH$4,Sales!$D$3:$ABF$3,0))/JH$2*INDEX(Usage!$D$5:$ABF$11,MATCH(UsagePerHour!$B$100,Usage!$C$5:$C$11,0),MATCH(UsagePerHour!JH$4,Usage!$D$3:$ABF$3,0)),"")</f>
        <v>9.0120300877420014</v>
      </c>
      <c r="JI112" s="6">
        <f>IFERROR(INDEX(Sales!$D$5:$ABF$18,MATCH(UsagePerHour!$B112,Sales!$C$5:$C$18,0),MATCH(UsagePerHour!JI$4,Sales!$D$3:$ABF$3,0))/JI$2*INDEX(Usage!$D$5:$ABF$11,MATCH(UsagePerHour!$B$100,Usage!$C$5:$C$11,0),MATCH(UsagePerHour!JI$4,Usage!$D$3:$ABF$3,0)),"")</f>
        <v>5.155727772673405</v>
      </c>
      <c r="JJ112" s="6">
        <f>IFERROR(INDEX(Sales!$D$5:$ABF$18,MATCH(UsagePerHour!$B112,Sales!$C$5:$C$18,0),MATCH(UsagePerHour!JJ$4,Sales!$D$3:$ABF$3,0))/JJ$2*INDEX(Usage!$D$5:$ABF$11,MATCH(UsagePerHour!$B$100,Usage!$C$5:$C$11,0),MATCH(UsagePerHour!JJ$4,Usage!$D$3:$ABF$3,0)),"")</f>
        <v>4.8651075948619171</v>
      </c>
      <c r="JK112" s="6">
        <f>IFERROR(INDEX(Sales!$D$5:$ABF$18,MATCH(UsagePerHour!$B112,Sales!$C$5:$C$18,0),MATCH(UsagePerHour!JK$4,Sales!$D$3:$ABF$3,0))/JK$2*INDEX(Usage!$D$5:$ABF$11,MATCH(UsagePerHour!$B$100,Usage!$C$5:$C$11,0),MATCH(UsagePerHour!JK$4,Usage!$D$3:$ABF$3,0)),"")</f>
        <v>16.565100902834587</v>
      </c>
      <c r="JL112" s="6">
        <f>IFERROR(INDEX(Sales!$D$5:$ABF$18,MATCH(UsagePerHour!$B112,Sales!$C$5:$C$18,0),MATCH(UsagePerHour!JL$4,Sales!$D$3:$ABF$3,0))/JL$2*INDEX(Usage!$D$5:$ABF$11,MATCH(UsagePerHour!$B$100,Usage!$C$5:$C$11,0),MATCH(UsagePerHour!JL$4,Usage!$D$3:$ABF$3,0)),"")</f>
        <v>11.569990845854049</v>
      </c>
      <c r="JM112" s="6">
        <f>IFERROR(INDEX(Sales!$D$5:$ABF$18,MATCH(UsagePerHour!$B112,Sales!$C$5:$C$18,0),MATCH(UsagePerHour!JM$4,Sales!$D$3:$ABF$3,0))/JM$2*INDEX(Usage!$D$5:$ABF$11,MATCH(UsagePerHour!$B$100,Usage!$C$5:$C$11,0),MATCH(UsagePerHour!JM$4,Usage!$D$3:$ABF$3,0)),"")</f>
        <v>7.2862896959971764</v>
      </c>
      <c r="JN112" s="6">
        <f>IFERROR(INDEX(Sales!$D$5:$ABF$18,MATCH(UsagePerHour!$B112,Sales!$C$5:$C$18,0),MATCH(UsagePerHour!JN$4,Sales!$D$3:$ABF$3,0))/JN$2*INDEX(Usage!$D$5:$ABF$11,MATCH(UsagePerHour!$B$100,Usage!$C$5:$C$11,0),MATCH(UsagePerHour!JN$4,Usage!$D$3:$ABF$3,0)),"")</f>
        <v>31.692595232318329</v>
      </c>
      <c r="JO112" s="6">
        <f>IFERROR(INDEX(Sales!$D$5:$ABF$18,MATCH(UsagePerHour!$B112,Sales!$C$5:$C$18,0),MATCH(UsagePerHour!JO$4,Sales!$D$3:$ABF$3,0))/JO$2*INDEX(Usage!$D$5:$ABF$11,MATCH(UsagePerHour!$B$100,Usage!$C$5:$C$11,0),MATCH(UsagePerHour!JO$4,Usage!$D$3:$ABF$3,0)),"")</f>
        <v>5.0095320065300601</v>
      </c>
      <c r="JP112" s="6">
        <f>IFERROR(INDEX(Sales!$D$5:$ABF$18,MATCH(UsagePerHour!$B112,Sales!$C$5:$C$18,0),MATCH(UsagePerHour!JP$4,Sales!$D$3:$ABF$3,0))/JP$2*INDEX(Usage!$D$5:$ABF$11,MATCH(UsagePerHour!$B$100,Usage!$C$5:$C$11,0),MATCH(UsagePerHour!JP$4,Usage!$D$3:$ABF$3,0)),"")</f>
        <v>6.7815150687978321</v>
      </c>
      <c r="JQ112" s="6">
        <f>IFERROR(INDEX(Sales!$D$5:$ABF$18,MATCH(UsagePerHour!$B112,Sales!$C$5:$C$18,0),MATCH(UsagePerHour!JQ$4,Sales!$D$3:$ABF$3,0))/JQ$2*INDEX(Usage!$D$5:$ABF$11,MATCH(UsagePerHour!$B$100,Usage!$C$5:$C$11,0),MATCH(UsagePerHour!JQ$4,Usage!$D$3:$ABF$3,0)),"")</f>
        <v>1.8900603408262051</v>
      </c>
      <c r="JR112" s="6">
        <f>IFERROR(INDEX(Sales!$D$5:$ABF$18,MATCH(UsagePerHour!$B112,Sales!$C$5:$C$18,0),MATCH(UsagePerHour!JR$4,Sales!$D$3:$ABF$3,0))/JR$2*INDEX(Usage!$D$5:$ABF$11,MATCH(UsagePerHour!$B$100,Usage!$C$5:$C$11,0),MATCH(UsagePerHour!JR$4,Usage!$D$3:$ABF$3,0)),"")</f>
        <v>1.1353002339485312</v>
      </c>
      <c r="JS112" s="6">
        <f>IFERROR(INDEX(Sales!$D$5:$ABF$18,MATCH(UsagePerHour!$B112,Sales!$C$5:$C$18,0),MATCH(UsagePerHour!JS$4,Sales!$D$3:$ABF$3,0))/JS$2*INDEX(Usage!$D$5:$ABF$11,MATCH(UsagePerHour!$B$100,Usage!$C$5:$C$11,0),MATCH(UsagePerHour!JS$4,Usage!$D$3:$ABF$3,0)),"")</f>
        <v>5.6060472900928611</v>
      </c>
      <c r="JT112" s="6">
        <f>IFERROR(INDEX(Sales!$D$5:$ABF$18,MATCH(UsagePerHour!$B112,Sales!$C$5:$C$18,0),MATCH(UsagePerHour!JT$4,Sales!$D$3:$ABF$3,0))/JT$2*INDEX(Usage!$D$5:$ABF$11,MATCH(UsagePerHour!$B$100,Usage!$C$5:$C$11,0),MATCH(UsagePerHour!JT$4,Usage!$D$3:$ABF$3,0)),"")</f>
        <v>3.3433358500265054</v>
      </c>
      <c r="JU112" s="6">
        <f>IFERROR(INDEX(Sales!$D$5:$ABF$18,MATCH(UsagePerHour!$B112,Sales!$C$5:$C$18,0),MATCH(UsagePerHour!JU$4,Sales!$D$3:$ABF$3,0))/JU$2*INDEX(Usage!$D$5:$ABF$11,MATCH(UsagePerHour!$B$100,Usage!$C$5:$C$11,0),MATCH(UsagePerHour!JU$4,Usage!$D$3:$ABF$3,0)),"")</f>
        <v>46.025661160085932</v>
      </c>
      <c r="JV112" s="6">
        <f>IFERROR(INDEX(Sales!$D$5:$ABF$18,MATCH(UsagePerHour!$B112,Sales!$C$5:$C$18,0),MATCH(UsagePerHour!JV$4,Sales!$D$3:$ABF$3,0))/JV$2*INDEX(Usage!$D$5:$ABF$11,MATCH(UsagePerHour!$B$100,Usage!$C$5:$C$11,0),MATCH(UsagePerHour!JV$4,Usage!$D$3:$ABF$3,0)),"")</f>
        <v>4.9795879884976193</v>
      </c>
      <c r="JW112" s="6">
        <f>IFERROR(INDEX(Sales!$D$5:$ABF$18,MATCH(UsagePerHour!$B112,Sales!$C$5:$C$18,0),MATCH(UsagePerHour!JW$4,Sales!$D$3:$ABF$3,0))/JW$2*INDEX(Usage!$D$5:$ABF$11,MATCH(UsagePerHour!$B$100,Usage!$C$5:$C$11,0),MATCH(UsagePerHour!JW$4,Usage!$D$3:$ABF$3,0)),"")</f>
        <v>14.651807624735993</v>
      </c>
      <c r="JX112" s="6">
        <f>IFERROR(INDEX(Sales!$D$5:$ABF$18,MATCH(UsagePerHour!$B112,Sales!$C$5:$C$18,0),MATCH(UsagePerHour!JX$4,Sales!$D$3:$ABF$3,0))/JX$2*INDEX(Usage!$D$5:$ABF$11,MATCH(UsagePerHour!$B$100,Usage!$C$5:$C$11,0),MATCH(UsagePerHour!JX$4,Usage!$D$3:$ABF$3,0)),"")</f>
        <v>17.813053460150869</v>
      </c>
      <c r="JY112" s="6">
        <f>IFERROR(INDEX(Sales!$D$5:$ABF$18,MATCH(UsagePerHour!$B112,Sales!$C$5:$C$18,0),MATCH(UsagePerHour!JY$4,Sales!$D$3:$ABF$3,0))/JY$2*INDEX(Usage!$D$5:$ABF$11,MATCH(UsagePerHour!$B$100,Usage!$C$5:$C$11,0),MATCH(UsagePerHour!JY$4,Usage!$D$3:$ABF$3,0)),"")</f>
        <v>3.1353817557101418</v>
      </c>
      <c r="JZ112" s="6">
        <f>IFERROR(INDEX(Sales!$D$5:$ABF$18,MATCH(UsagePerHour!$B112,Sales!$C$5:$C$18,0),MATCH(UsagePerHour!JZ$4,Sales!$D$3:$ABF$3,0))/JZ$2*INDEX(Usage!$D$5:$ABF$11,MATCH(UsagePerHour!$B$100,Usage!$C$5:$C$11,0),MATCH(UsagePerHour!JZ$4,Usage!$D$3:$ABF$3,0)),"")</f>
        <v>8.1427535615883517</v>
      </c>
      <c r="KA112" s="6">
        <f>IFERROR(INDEX(Sales!$D$5:$ABF$18,MATCH(UsagePerHour!$B112,Sales!$C$5:$C$18,0),MATCH(UsagePerHour!KA$4,Sales!$D$3:$ABF$3,0))/KA$2*INDEX(Usage!$D$5:$ABF$11,MATCH(UsagePerHour!$B$100,Usage!$C$5:$C$11,0),MATCH(UsagePerHour!KA$4,Usage!$D$3:$ABF$3,0)),"")</f>
        <v>10.443782360639117</v>
      </c>
      <c r="KB112" s="6">
        <f>IFERROR(INDEX(Sales!$D$5:$ABF$18,MATCH(UsagePerHour!$B112,Sales!$C$5:$C$18,0),MATCH(UsagePerHour!KB$4,Sales!$D$3:$ABF$3,0))/KB$2*INDEX(Usage!$D$5:$ABF$11,MATCH(UsagePerHour!$B$100,Usage!$C$5:$C$11,0),MATCH(UsagePerHour!KB$4,Usage!$D$3:$ABF$3,0)),"")</f>
        <v>30.852490975007413</v>
      </c>
      <c r="KC112" s="6">
        <f>IFERROR(INDEX(Sales!$D$5:$ABF$18,MATCH(UsagePerHour!$B112,Sales!$C$5:$C$18,0),MATCH(UsagePerHour!KC$4,Sales!$D$3:$ABF$3,0))/KC$2*INDEX(Usage!$D$5:$ABF$11,MATCH(UsagePerHour!$B$100,Usage!$C$5:$C$11,0),MATCH(UsagePerHour!KC$4,Usage!$D$3:$ABF$3,0)),"")</f>
        <v>4.9396378236535945</v>
      </c>
      <c r="KD112" s="6">
        <f>IFERROR(INDEX(Sales!$D$5:$ABF$18,MATCH(UsagePerHour!$B112,Sales!$C$5:$C$18,0),MATCH(UsagePerHour!KD$4,Sales!$D$3:$ABF$3,0))/KD$2*INDEX(Usage!$D$5:$ABF$11,MATCH(UsagePerHour!$B$100,Usage!$C$5:$C$11,0),MATCH(UsagePerHour!KD$4,Usage!$D$3:$ABF$3,0)),"")</f>
        <v>12.213927935310695</v>
      </c>
      <c r="KE112" s="6">
        <f>IFERROR(INDEX(Sales!$D$5:$ABF$18,MATCH(UsagePerHour!$B112,Sales!$C$5:$C$18,0),MATCH(UsagePerHour!KE$4,Sales!$D$3:$ABF$3,0))/KE$2*INDEX(Usage!$D$5:$ABF$11,MATCH(UsagePerHour!$B$100,Usage!$C$5:$C$11,0),MATCH(UsagePerHour!KE$4,Usage!$D$3:$ABF$3,0)),"")</f>
        <v>10.595329484893362</v>
      </c>
      <c r="KF112" s="6">
        <f>IFERROR(INDEX(Sales!$D$5:$ABF$18,MATCH(UsagePerHour!$B112,Sales!$C$5:$C$18,0),MATCH(UsagePerHour!KF$4,Sales!$D$3:$ABF$3,0))/KF$2*INDEX(Usage!$D$5:$ABF$11,MATCH(UsagePerHour!$B$100,Usage!$C$5:$C$11,0),MATCH(UsagePerHour!KF$4,Usage!$D$3:$ABF$3,0)),"")</f>
        <v>8.6101118666374212</v>
      </c>
      <c r="KG112" s="6">
        <f>IFERROR(INDEX(Sales!$D$5:$ABF$18,MATCH(UsagePerHour!$B112,Sales!$C$5:$C$18,0),MATCH(UsagePerHour!KG$4,Sales!$D$3:$ABF$3,0))/KG$2*INDEX(Usage!$D$5:$ABF$11,MATCH(UsagePerHour!$B$100,Usage!$C$5:$C$11,0),MATCH(UsagePerHour!KG$4,Usage!$D$3:$ABF$3,0)),"")</f>
        <v>2.8858811588741879</v>
      </c>
      <c r="KH112" s="6">
        <f>IFERROR(INDEX(Sales!$D$5:$ABF$18,MATCH(UsagePerHour!$B112,Sales!$C$5:$C$18,0),MATCH(UsagePerHour!KH$4,Sales!$D$3:$ABF$3,0))/KH$2*INDEX(Usage!$D$5:$ABF$11,MATCH(UsagePerHour!$B$100,Usage!$C$5:$C$11,0),MATCH(UsagePerHour!KH$4,Usage!$D$3:$ABF$3,0)),"")</f>
        <v>6.5006206223956022</v>
      </c>
      <c r="KI112" s="6">
        <f>IFERROR(INDEX(Sales!$D$5:$ABF$18,MATCH(UsagePerHour!$B112,Sales!$C$5:$C$18,0),MATCH(UsagePerHour!KI$4,Sales!$D$3:$ABF$3,0))/KI$2*INDEX(Usage!$D$5:$ABF$11,MATCH(UsagePerHour!$B$100,Usage!$C$5:$C$11,0),MATCH(UsagePerHour!KI$4,Usage!$D$3:$ABF$3,0)),"")</f>
        <v>22.62660282341286</v>
      </c>
      <c r="KJ112" s="6">
        <f>IFERROR(INDEX(Sales!$D$5:$ABF$18,MATCH(UsagePerHour!$B112,Sales!$C$5:$C$18,0),MATCH(UsagePerHour!KJ$4,Sales!$D$3:$ABF$3,0))/KJ$2*INDEX(Usage!$D$5:$ABF$11,MATCH(UsagePerHour!$B$100,Usage!$C$5:$C$11,0),MATCH(UsagePerHour!KJ$4,Usage!$D$3:$ABF$3,0)),"")</f>
        <v>3.5985629026990114</v>
      </c>
      <c r="KK112" s="6">
        <f>IFERROR(INDEX(Sales!$D$5:$ABF$18,MATCH(UsagePerHour!$B112,Sales!$C$5:$C$18,0),MATCH(UsagePerHour!KK$4,Sales!$D$3:$ABF$3,0))/KK$2*INDEX(Usage!$D$5:$ABF$11,MATCH(UsagePerHour!$B$100,Usage!$C$5:$C$11,0),MATCH(UsagePerHour!KK$4,Usage!$D$3:$ABF$3,0)),"")</f>
        <v>6.4244519672490599</v>
      </c>
      <c r="KL112" s="6">
        <f>IFERROR(INDEX(Sales!$D$5:$ABF$18,MATCH(UsagePerHour!$B112,Sales!$C$5:$C$18,0),MATCH(UsagePerHour!KL$4,Sales!$D$3:$ABF$3,0))/KL$2*INDEX(Usage!$D$5:$ABF$11,MATCH(UsagePerHour!$B$100,Usage!$C$5:$C$11,0),MATCH(UsagePerHour!KL$4,Usage!$D$3:$ABF$3,0)),"")</f>
        <v>6.329138294709721</v>
      </c>
      <c r="KM112" s="6">
        <f>IFERROR(INDEX(Sales!$D$5:$ABF$18,MATCH(UsagePerHour!$B112,Sales!$C$5:$C$18,0),MATCH(UsagePerHour!KM$4,Sales!$D$3:$ABF$3,0))/KM$2*INDEX(Usage!$D$5:$ABF$11,MATCH(UsagePerHour!$B$100,Usage!$C$5:$C$11,0),MATCH(UsagePerHour!KM$4,Usage!$D$3:$ABF$3,0)),"")</f>
        <v>11.118077070351934</v>
      </c>
      <c r="KN112" s="6">
        <f>IFERROR(INDEX(Sales!$D$5:$ABF$18,MATCH(UsagePerHour!$B112,Sales!$C$5:$C$18,0),MATCH(UsagePerHour!KN$4,Sales!$D$3:$ABF$3,0))/KN$2*INDEX(Usage!$D$5:$ABF$11,MATCH(UsagePerHour!$B$100,Usage!$C$5:$C$11,0),MATCH(UsagePerHour!KN$4,Usage!$D$3:$ABF$3,0)),"")</f>
        <v>4.9471274009170099</v>
      </c>
      <c r="KO112" s="6">
        <f>IFERROR(INDEX(Sales!$D$5:$ABF$18,MATCH(UsagePerHour!$B112,Sales!$C$5:$C$18,0),MATCH(UsagePerHour!KO$4,Sales!$D$3:$ABF$3,0))/KO$2*INDEX(Usage!$D$5:$ABF$11,MATCH(UsagePerHour!$B$100,Usage!$C$5:$C$11,0),MATCH(UsagePerHour!KO$4,Usage!$D$3:$ABF$3,0)),"")</f>
        <v>13.674553017028732</v>
      </c>
      <c r="KP112" s="6">
        <f>IFERROR(INDEX(Sales!$D$5:$ABF$18,MATCH(UsagePerHour!$B112,Sales!$C$5:$C$18,0),MATCH(UsagePerHour!KP$4,Sales!$D$3:$ABF$3,0))/KP$2*INDEX(Usage!$D$5:$ABF$11,MATCH(UsagePerHour!$B$100,Usage!$C$5:$C$11,0),MATCH(UsagePerHour!KP$4,Usage!$D$3:$ABF$3,0)),"")</f>
        <v>23.065905987237077</v>
      </c>
      <c r="KQ112" s="6">
        <f>IFERROR(INDEX(Sales!$D$5:$ABF$18,MATCH(UsagePerHour!$B112,Sales!$C$5:$C$18,0),MATCH(UsagePerHour!KQ$4,Sales!$D$3:$ABF$3,0))/KQ$2*INDEX(Usage!$D$5:$ABF$11,MATCH(UsagePerHour!$B$100,Usage!$C$5:$C$11,0),MATCH(UsagePerHour!KQ$4,Usage!$D$3:$ABF$3,0)),"")</f>
        <v>11.85428624328828</v>
      </c>
      <c r="KR112" s="6">
        <f>IFERROR(INDEX(Sales!$D$5:$ABF$18,MATCH(UsagePerHour!$B112,Sales!$C$5:$C$18,0),MATCH(UsagePerHour!KR$4,Sales!$D$3:$ABF$3,0))/KR$2*INDEX(Usage!$D$5:$ABF$11,MATCH(UsagePerHour!$B$100,Usage!$C$5:$C$11,0),MATCH(UsagePerHour!KR$4,Usage!$D$3:$ABF$3,0)),"")</f>
        <v>5.6094903645861738</v>
      </c>
      <c r="KS112" s="6">
        <f>IFERROR(INDEX(Sales!$D$5:$ABF$18,MATCH(UsagePerHour!$B112,Sales!$C$5:$C$18,0),MATCH(UsagePerHour!KS$4,Sales!$D$3:$ABF$3,0))/KS$2*INDEX(Usage!$D$5:$ABF$11,MATCH(UsagePerHour!$B$100,Usage!$C$5:$C$11,0),MATCH(UsagePerHour!KS$4,Usage!$D$3:$ABF$3,0)),"")</f>
        <v>10.218215425127868</v>
      </c>
      <c r="KT112" s="6">
        <f>IFERROR(INDEX(Sales!$D$5:$ABF$18,MATCH(UsagePerHour!$B112,Sales!$C$5:$C$18,0),MATCH(UsagePerHour!KT$4,Sales!$D$3:$ABF$3,0))/KT$2*INDEX(Usage!$D$5:$ABF$11,MATCH(UsagePerHour!$B$100,Usage!$C$5:$C$11,0),MATCH(UsagePerHour!KT$4,Usage!$D$3:$ABF$3,0)),"")</f>
        <v>0.73029138738536614</v>
      </c>
      <c r="KU112" s="6">
        <f>IFERROR(INDEX(Sales!$D$5:$ABF$18,MATCH(UsagePerHour!$B112,Sales!$C$5:$C$18,0),MATCH(UsagePerHour!KU$4,Sales!$D$3:$ABF$3,0))/KU$2*INDEX(Usage!$D$5:$ABF$11,MATCH(UsagePerHour!$B$100,Usage!$C$5:$C$11,0),MATCH(UsagePerHour!KU$4,Usage!$D$3:$ABF$3,0)),"")</f>
        <v>5.501184526794515</v>
      </c>
      <c r="KV112" s="6">
        <f>IFERROR(INDEX(Sales!$D$5:$ABF$18,MATCH(UsagePerHour!$B112,Sales!$C$5:$C$18,0),MATCH(UsagePerHour!KV$4,Sales!$D$3:$ABF$3,0))/KV$2*INDEX(Usage!$D$5:$ABF$11,MATCH(UsagePerHour!$B$100,Usage!$C$5:$C$11,0),MATCH(UsagePerHour!KV$4,Usage!$D$3:$ABF$3,0)),"")</f>
        <v>14.036246087390531</v>
      </c>
      <c r="KW112" s="6">
        <f>IFERROR(INDEX(Sales!$D$5:$ABF$18,MATCH(UsagePerHour!$B112,Sales!$C$5:$C$18,0),MATCH(UsagePerHour!KW$4,Sales!$D$3:$ABF$3,0))/KW$2*INDEX(Usage!$D$5:$ABF$11,MATCH(UsagePerHour!$B$100,Usage!$C$5:$C$11,0),MATCH(UsagePerHour!KW$4,Usage!$D$3:$ABF$3,0)),"")</f>
        <v>12.591245406693814</v>
      </c>
      <c r="KX112" s="6">
        <f>IFERROR(INDEX(Sales!$D$5:$ABF$18,MATCH(UsagePerHour!$B112,Sales!$C$5:$C$18,0),MATCH(UsagePerHour!KX$4,Sales!$D$3:$ABF$3,0))/KX$2*INDEX(Usage!$D$5:$ABF$11,MATCH(UsagePerHour!$B$100,Usage!$C$5:$C$11,0),MATCH(UsagePerHour!KX$4,Usage!$D$3:$ABF$3,0)),"")</f>
        <v>6.6067758554302216</v>
      </c>
      <c r="KY112" s="6">
        <f>IFERROR(INDEX(Sales!$D$5:$ABF$18,MATCH(UsagePerHour!$B112,Sales!$C$5:$C$18,0),MATCH(UsagePerHour!KY$4,Sales!$D$3:$ABF$3,0))/KY$2*INDEX(Usage!$D$5:$ABF$11,MATCH(UsagePerHour!$B$100,Usage!$C$5:$C$11,0),MATCH(UsagePerHour!KY$4,Usage!$D$3:$ABF$3,0)),"")</f>
        <v>6.3432020695602187</v>
      </c>
      <c r="KZ112" s="6">
        <f>IFERROR(INDEX(Sales!$D$5:$ABF$18,MATCH(UsagePerHour!$B112,Sales!$C$5:$C$18,0),MATCH(UsagePerHour!KZ$4,Sales!$D$3:$ABF$3,0))/KZ$2*INDEX(Usage!$D$5:$ABF$11,MATCH(UsagePerHour!$B$100,Usage!$C$5:$C$11,0),MATCH(UsagePerHour!KZ$4,Usage!$D$3:$ABF$3,0)),"")</f>
        <v>5.1008114374033999</v>
      </c>
      <c r="LA112" s="6">
        <f>IFERROR(INDEX(Sales!$D$5:$ABF$18,MATCH(UsagePerHour!$B112,Sales!$C$5:$C$18,0),MATCH(UsagePerHour!LA$4,Sales!$D$3:$ABF$3,0))/LA$2*INDEX(Usage!$D$5:$ABF$11,MATCH(UsagePerHour!$B$100,Usage!$C$5:$C$11,0),MATCH(UsagePerHour!LA$4,Usage!$D$3:$ABF$3,0)),"")</f>
        <v>7.5142396376080383</v>
      </c>
      <c r="LB112" s="6">
        <f>IFERROR(INDEX(Sales!$D$5:$ABF$18,MATCH(UsagePerHour!$B112,Sales!$C$5:$C$18,0),MATCH(UsagePerHour!LB$4,Sales!$D$3:$ABF$3,0))/LB$2*INDEX(Usage!$D$5:$ABF$11,MATCH(UsagePerHour!$B$100,Usage!$C$5:$C$11,0),MATCH(UsagePerHour!LB$4,Usage!$D$3:$ABF$3,0)),"")</f>
        <v>8.2784731962069245</v>
      </c>
      <c r="LC112" s="6">
        <f>IFERROR(INDEX(Sales!$D$5:$ABF$18,MATCH(UsagePerHour!$B112,Sales!$C$5:$C$18,0),MATCH(UsagePerHour!LC$4,Sales!$D$3:$ABF$3,0))/LC$2*INDEX(Usage!$D$5:$ABF$11,MATCH(UsagePerHour!$B$100,Usage!$C$5:$C$11,0),MATCH(UsagePerHour!LC$4,Usage!$D$3:$ABF$3,0)),"")</f>
        <v>3.5127112593030478</v>
      </c>
      <c r="LD112" s="6">
        <f>IFERROR(INDEX(Sales!$D$5:$ABF$18,MATCH(UsagePerHour!$B112,Sales!$C$5:$C$18,0),MATCH(UsagePerHour!LD$4,Sales!$D$3:$ABF$3,0))/LD$2*INDEX(Usage!$D$5:$ABF$11,MATCH(UsagePerHour!$B$100,Usage!$C$5:$C$11,0),MATCH(UsagePerHour!LD$4,Usage!$D$3:$ABF$3,0)),"")</f>
        <v>27.484889575082232</v>
      </c>
      <c r="LE112" s="6">
        <f>IFERROR(INDEX(Sales!$D$5:$ABF$18,MATCH(UsagePerHour!$B112,Sales!$C$5:$C$18,0),MATCH(UsagePerHour!LE$4,Sales!$D$3:$ABF$3,0))/LE$2*INDEX(Usage!$D$5:$ABF$11,MATCH(UsagePerHour!$B$100,Usage!$C$5:$C$11,0),MATCH(UsagePerHour!LE$4,Usage!$D$3:$ABF$3,0)),"")</f>
        <v>3.9485630634619415</v>
      </c>
      <c r="LF112" s="6">
        <f>IFERROR(INDEX(Sales!$D$5:$ABF$18,MATCH(UsagePerHour!$B112,Sales!$C$5:$C$18,0),MATCH(UsagePerHour!LF$4,Sales!$D$3:$ABF$3,0))/LF$2*INDEX(Usage!$D$5:$ABF$11,MATCH(UsagePerHour!$B$100,Usage!$C$5:$C$11,0),MATCH(UsagePerHour!LF$4,Usage!$D$3:$ABF$3,0)),"")</f>
        <v>0.65521183558683505</v>
      </c>
      <c r="LG112" s="6">
        <f>IFERROR(INDEX(Sales!$D$5:$ABF$18,MATCH(UsagePerHour!$B112,Sales!$C$5:$C$18,0),MATCH(UsagePerHour!LG$4,Sales!$D$3:$ABF$3,0))/LG$2*INDEX(Usage!$D$5:$ABF$11,MATCH(UsagePerHour!$B$100,Usage!$C$5:$C$11,0),MATCH(UsagePerHour!LG$4,Usage!$D$3:$ABF$3,0)),"")</f>
        <v>12.01660544920656</v>
      </c>
      <c r="LH112" s="6">
        <f>IFERROR(INDEX(Sales!$D$5:$ABF$18,MATCH(UsagePerHour!$B112,Sales!$C$5:$C$18,0),MATCH(UsagePerHour!LH$4,Sales!$D$3:$ABF$3,0))/LH$2*INDEX(Usage!$D$5:$ABF$11,MATCH(UsagePerHour!$B$100,Usage!$C$5:$C$11,0),MATCH(UsagePerHour!LH$4,Usage!$D$3:$ABF$3,0)),"")</f>
        <v>4.9373930150248544</v>
      </c>
      <c r="LI112" s="6">
        <f>IFERROR(INDEX(Sales!$D$5:$ABF$18,MATCH(UsagePerHour!$B112,Sales!$C$5:$C$18,0),MATCH(UsagePerHour!LI$4,Sales!$D$3:$ABF$3,0))/LI$2*INDEX(Usage!$D$5:$ABF$11,MATCH(UsagePerHour!$B$100,Usage!$C$5:$C$11,0),MATCH(UsagePerHour!LI$4,Usage!$D$3:$ABF$3,0)),"")</f>
        <v>8.4463059306824295</v>
      </c>
      <c r="LJ112" s="6">
        <f>IFERROR(INDEX(Sales!$D$5:$ABF$18,MATCH(UsagePerHour!$B112,Sales!$C$5:$C$18,0),MATCH(UsagePerHour!LJ$4,Sales!$D$3:$ABF$3,0))/LJ$2*INDEX(Usage!$D$5:$ABF$11,MATCH(UsagePerHour!$B$100,Usage!$C$5:$C$11,0),MATCH(UsagePerHour!LJ$4,Usage!$D$3:$ABF$3,0)),"")</f>
        <v>2.2402684529401764</v>
      </c>
      <c r="LK112" s="6">
        <f>IFERROR(INDEX(Sales!$D$5:$ABF$18,MATCH(UsagePerHour!$B112,Sales!$C$5:$C$18,0),MATCH(UsagePerHour!LK$4,Sales!$D$3:$ABF$3,0))/LK$2*INDEX(Usage!$D$5:$ABF$11,MATCH(UsagePerHour!$B$100,Usage!$C$5:$C$11,0),MATCH(UsagePerHour!LK$4,Usage!$D$3:$ABF$3,0)),"")</f>
        <v>21.577671570194266</v>
      </c>
      <c r="LL112" s="6">
        <f>IFERROR(INDEX(Sales!$D$5:$ABF$18,MATCH(UsagePerHour!$B112,Sales!$C$5:$C$18,0),MATCH(UsagePerHour!LL$4,Sales!$D$3:$ABF$3,0))/LL$2*INDEX(Usage!$D$5:$ABF$11,MATCH(UsagePerHour!$B$100,Usage!$C$5:$C$11,0),MATCH(UsagePerHour!LL$4,Usage!$D$3:$ABF$3,0)),"")</f>
        <v>6.8088648507092744</v>
      </c>
      <c r="LM112" s="6">
        <f>IFERROR(INDEX(Sales!$D$5:$ABF$18,MATCH(UsagePerHour!$B112,Sales!$C$5:$C$18,0),MATCH(UsagePerHour!LM$4,Sales!$D$3:$ABF$3,0))/LM$2*INDEX(Usage!$D$5:$ABF$11,MATCH(UsagePerHour!$B$100,Usage!$C$5:$C$11,0),MATCH(UsagePerHour!LM$4,Usage!$D$3:$ABF$3,0)),"")</f>
        <v>13.055352092110114</v>
      </c>
      <c r="LN112" s="6">
        <f>IFERROR(INDEX(Sales!$D$5:$ABF$18,MATCH(UsagePerHour!$B112,Sales!$C$5:$C$18,0),MATCH(UsagePerHour!LN$4,Sales!$D$3:$ABF$3,0))/LN$2*INDEX(Usage!$D$5:$ABF$11,MATCH(UsagePerHour!$B$100,Usage!$C$5:$C$11,0),MATCH(UsagePerHour!LN$4,Usage!$D$3:$ABF$3,0)),"")</f>
        <v>4.4489495937992576</v>
      </c>
      <c r="LO112" s="6">
        <f>IFERROR(INDEX(Sales!$D$5:$ABF$18,MATCH(UsagePerHour!$B112,Sales!$C$5:$C$18,0),MATCH(UsagePerHour!LO$4,Sales!$D$3:$ABF$3,0))/LO$2*INDEX(Usage!$D$5:$ABF$11,MATCH(UsagePerHour!$B$100,Usage!$C$5:$C$11,0),MATCH(UsagePerHour!LO$4,Usage!$D$3:$ABF$3,0)),"")</f>
        <v>3.6871530403602408</v>
      </c>
      <c r="LP112" s="6">
        <f>IFERROR(INDEX(Sales!$D$5:$ABF$18,MATCH(UsagePerHour!$B112,Sales!$C$5:$C$18,0),MATCH(UsagePerHour!LP$4,Sales!$D$3:$ABF$3,0))/LP$2*INDEX(Usage!$D$5:$ABF$11,MATCH(UsagePerHour!$B$100,Usage!$C$5:$C$11,0),MATCH(UsagePerHour!LP$4,Usage!$D$3:$ABF$3,0)),"")</f>
        <v>0.53092469304549395</v>
      </c>
      <c r="LQ112" s="6">
        <f>IFERROR(INDEX(Sales!$D$5:$ABF$18,MATCH(UsagePerHour!$B112,Sales!$C$5:$C$18,0),MATCH(UsagePerHour!LQ$4,Sales!$D$3:$ABF$3,0))/LQ$2*INDEX(Usage!$D$5:$ABF$11,MATCH(UsagePerHour!$B$100,Usage!$C$5:$C$11,0),MATCH(UsagePerHour!LQ$4,Usage!$D$3:$ABF$3,0)),"")</f>
        <v>13.091148722968162</v>
      </c>
      <c r="LR112" s="6">
        <f>IFERROR(INDEX(Sales!$D$5:$ABF$18,MATCH(UsagePerHour!$B112,Sales!$C$5:$C$18,0),MATCH(UsagePerHour!LR$4,Sales!$D$3:$ABF$3,0))/LR$2*INDEX(Usage!$D$5:$ABF$11,MATCH(UsagePerHour!$B$100,Usage!$C$5:$C$11,0),MATCH(UsagePerHour!LR$4,Usage!$D$3:$ABF$3,0)),"")</f>
        <v>10.741988626105796</v>
      </c>
      <c r="LS112" s="6">
        <f>IFERROR(INDEX(Sales!$D$5:$ABF$18,MATCH(UsagePerHour!$B112,Sales!$C$5:$C$18,0),MATCH(UsagePerHour!LS$4,Sales!$D$3:$ABF$3,0))/LS$2*INDEX(Usage!$D$5:$ABF$11,MATCH(UsagePerHour!$B$100,Usage!$C$5:$C$11,0),MATCH(UsagePerHour!LS$4,Usage!$D$3:$ABF$3,0)),"")</f>
        <v>10.683672776017568</v>
      </c>
      <c r="LT112" s="6">
        <f>IFERROR(INDEX(Sales!$D$5:$ABF$18,MATCH(UsagePerHour!$B112,Sales!$C$5:$C$18,0),MATCH(UsagePerHour!LT$4,Sales!$D$3:$ABF$3,0))/LT$2*INDEX(Usage!$D$5:$ABF$11,MATCH(UsagePerHour!$B$100,Usage!$C$5:$C$11,0),MATCH(UsagePerHour!LT$4,Usage!$D$3:$ABF$3,0)),"")</f>
        <v>14.349708498452776</v>
      </c>
      <c r="LU112" s="6">
        <f>IFERROR(INDEX(Sales!$D$5:$ABF$18,MATCH(UsagePerHour!$B112,Sales!$C$5:$C$18,0),MATCH(UsagePerHour!LU$4,Sales!$D$3:$ABF$3,0))/LU$2*INDEX(Usage!$D$5:$ABF$11,MATCH(UsagePerHour!$B$100,Usage!$C$5:$C$11,0),MATCH(UsagePerHour!LU$4,Usage!$D$3:$ABF$3,0)),"")</f>
        <v>12.040304653620494</v>
      </c>
      <c r="LV112" s="6">
        <f>IFERROR(INDEX(Sales!$D$5:$ABF$18,MATCH(UsagePerHour!$B112,Sales!$C$5:$C$18,0),MATCH(UsagePerHour!LV$4,Sales!$D$3:$ABF$3,0))/LV$2*INDEX(Usage!$D$5:$ABF$11,MATCH(UsagePerHour!$B$100,Usage!$C$5:$C$11,0),MATCH(UsagePerHour!LV$4,Usage!$D$3:$ABF$3,0)),"")</f>
        <v>1.990003992015968</v>
      </c>
      <c r="LW112" s="6">
        <f>IFERROR(INDEX(Sales!$D$5:$ABF$18,MATCH(UsagePerHour!$B112,Sales!$C$5:$C$18,0),MATCH(UsagePerHour!LW$4,Sales!$D$3:$ABF$3,0))/LW$2*INDEX(Usage!$D$5:$ABF$11,MATCH(UsagePerHour!$B$100,Usage!$C$5:$C$11,0),MATCH(UsagePerHour!LW$4,Usage!$D$3:$ABF$3,0)),"")</f>
        <v>3.8088796157018776</v>
      </c>
      <c r="LX112" s="6">
        <f>IFERROR(INDEX(Sales!$D$5:$ABF$18,MATCH(UsagePerHour!$B112,Sales!$C$5:$C$18,0),MATCH(UsagePerHour!LX$4,Sales!$D$3:$ABF$3,0))/LX$2*INDEX(Usage!$D$5:$ABF$11,MATCH(UsagePerHour!$B$100,Usage!$C$5:$C$11,0),MATCH(UsagePerHour!LX$4,Usage!$D$3:$ABF$3,0)),"")</f>
        <v>6.0014995864542504</v>
      </c>
      <c r="LY112" s="6">
        <f>IFERROR(INDEX(Sales!$D$5:$ABF$18,MATCH(UsagePerHour!$B112,Sales!$C$5:$C$18,0),MATCH(UsagePerHour!LY$4,Sales!$D$3:$ABF$3,0))/LY$2*INDEX(Usage!$D$5:$ABF$11,MATCH(UsagePerHour!$B$100,Usage!$C$5:$C$11,0),MATCH(UsagePerHour!LY$4,Usage!$D$3:$ABF$3,0)),"")</f>
        <v>3.6475041154158876</v>
      </c>
      <c r="LZ112" s="6">
        <f>IFERROR(INDEX(Sales!$D$5:$ABF$18,MATCH(UsagePerHour!$B112,Sales!$C$5:$C$18,0),MATCH(UsagePerHour!LZ$4,Sales!$D$3:$ABF$3,0))/LZ$2*INDEX(Usage!$D$5:$ABF$11,MATCH(UsagePerHour!$B$100,Usage!$C$5:$C$11,0),MATCH(UsagePerHour!LZ$4,Usage!$D$3:$ABF$3,0)),"")</f>
        <v>5.6559330693575172</v>
      </c>
      <c r="MA112" s="6">
        <f>IFERROR(INDEX(Sales!$D$5:$ABF$18,MATCH(UsagePerHour!$B112,Sales!$C$5:$C$18,0),MATCH(UsagePerHour!MA$4,Sales!$D$3:$ABF$3,0))/MA$2*INDEX(Usage!$D$5:$ABF$11,MATCH(UsagePerHour!$B$100,Usage!$C$5:$C$11,0),MATCH(UsagePerHour!MA$4,Usage!$D$3:$ABF$3,0)),"")</f>
        <v>6.8869008268941077</v>
      </c>
      <c r="MB112" s="6">
        <f>IFERROR(INDEX(Sales!$D$5:$ABF$18,MATCH(UsagePerHour!$B112,Sales!$C$5:$C$18,0),MATCH(UsagePerHour!MB$4,Sales!$D$3:$ABF$3,0))/MB$2*INDEX(Usage!$D$5:$ABF$11,MATCH(UsagePerHour!$B$100,Usage!$C$5:$C$11,0),MATCH(UsagePerHour!MB$4,Usage!$D$3:$ABF$3,0)),"")</f>
        <v>9.4606574905126184</v>
      </c>
      <c r="MC112" s="6">
        <f>IFERROR(INDEX(Sales!$D$5:$ABF$18,MATCH(UsagePerHour!$B112,Sales!$C$5:$C$18,0),MATCH(UsagePerHour!MC$4,Sales!$D$3:$ABF$3,0))/MC$2*INDEX(Usage!$D$5:$ABF$11,MATCH(UsagePerHour!$B$100,Usage!$C$5:$C$11,0),MATCH(UsagePerHour!MC$4,Usage!$D$3:$ABF$3,0)),"")</f>
        <v>0.86921549066659476</v>
      </c>
      <c r="MD112" s="6">
        <f>IFERROR(INDEX(Sales!$D$5:$ABF$18,MATCH(UsagePerHour!$B112,Sales!$C$5:$C$18,0),MATCH(UsagePerHour!MD$4,Sales!$D$3:$ABF$3,0))/MD$2*INDEX(Usage!$D$5:$ABF$11,MATCH(UsagePerHour!$B$100,Usage!$C$5:$C$11,0),MATCH(UsagePerHour!MD$4,Usage!$D$3:$ABF$3,0)),"")</f>
        <v>7.1112374320531497</v>
      </c>
      <c r="ME112" s="6">
        <f>IFERROR(INDEX(Sales!$D$5:$ABF$18,MATCH(UsagePerHour!$B112,Sales!$C$5:$C$18,0),MATCH(UsagePerHour!ME$4,Sales!$D$3:$ABF$3,0))/ME$2*INDEX(Usage!$D$5:$ABF$11,MATCH(UsagePerHour!$B$100,Usage!$C$5:$C$11,0),MATCH(UsagePerHour!ME$4,Usage!$D$3:$ABF$3,0)),"")</f>
        <v>3.2172018144623324</v>
      </c>
      <c r="MF112" s="6">
        <f>IFERROR(INDEX(Sales!$D$5:$ABF$18,MATCH(UsagePerHour!$B112,Sales!$C$5:$C$18,0),MATCH(UsagePerHour!MF$4,Sales!$D$3:$ABF$3,0))/MF$2*INDEX(Usage!$D$5:$ABF$11,MATCH(UsagePerHour!$B$100,Usage!$C$5:$C$11,0),MATCH(UsagePerHour!MF$4,Usage!$D$3:$ABF$3,0)),"")</f>
        <v>16.407099581348941</v>
      </c>
      <c r="MG112" s="6">
        <f>IFERROR(INDEX(Sales!$D$5:$ABF$18,MATCH(UsagePerHour!$B112,Sales!$C$5:$C$18,0),MATCH(UsagePerHour!MG$4,Sales!$D$3:$ABF$3,0))/MG$2*INDEX(Usage!$D$5:$ABF$11,MATCH(UsagePerHour!$B$100,Usage!$C$5:$C$11,0),MATCH(UsagePerHour!MG$4,Usage!$D$3:$ABF$3,0)),"")</f>
        <v>6.419266132433572</v>
      </c>
      <c r="MH112" s="6">
        <f>IFERROR(INDEX(Sales!$D$5:$ABF$18,MATCH(UsagePerHour!$B112,Sales!$C$5:$C$18,0),MATCH(UsagePerHour!MH$4,Sales!$D$3:$ABF$3,0))/MH$2*INDEX(Usage!$D$5:$ABF$11,MATCH(UsagePerHour!$B$100,Usage!$C$5:$C$11,0),MATCH(UsagePerHour!MH$4,Usage!$D$3:$ABF$3,0)),"")</f>
        <v>7.5717974263445704</v>
      </c>
      <c r="MI112" s="6">
        <f>IFERROR(INDEX(Sales!$D$5:$ABF$18,MATCH(UsagePerHour!$B112,Sales!$C$5:$C$18,0),MATCH(UsagePerHour!MI$4,Sales!$D$3:$ABF$3,0))/MI$2*INDEX(Usage!$D$5:$ABF$11,MATCH(UsagePerHour!$B$100,Usage!$C$5:$C$11,0),MATCH(UsagePerHour!MI$4,Usage!$D$3:$ABF$3,0)),"")</f>
        <v>5.0644300849049522</v>
      </c>
      <c r="MJ112" s="6">
        <f>IFERROR(INDEX(Sales!$D$5:$ABF$18,MATCH(UsagePerHour!$B112,Sales!$C$5:$C$18,0),MATCH(UsagePerHour!MJ$4,Sales!$D$3:$ABF$3,0))/MJ$2*INDEX(Usage!$D$5:$ABF$11,MATCH(UsagePerHour!$B$100,Usage!$C$5:$C$11,0),MATCH(UsagePerHour!MJ$4,Usage!$D$3:$ABF$3,0)),"")</f>
        <v>6.6971524140662817</v>
      </c>
      <c r="MK112" s="6">
        <f>IFERROR(INDEX(Sales!$D$5:$ABF$18,MATCH(UsagePerHour!$B112,Sales!$C$5:$C$18,0),MATCH(UsagePerHour!MK$4,Sales!$D$3:$ABF$3,0))/MK$2*INDEX(Usage!$D$5:$ABF$11,MATCH(UsagePerHour!$B$100,Usage!$C$5:$C$11,0),MATCH(UsagePerHour!MK$4,Usage!$D$3:$ABF$3,0)),"")</f>
        <v>5.4557638358273053</v>
      </c>
      <c r="ML112" s="6">
        <f>IFERROR(INDEX(Sales!$D$5:$ABF$18,MATCH(UsagePerHour!$B112,Sales!$C$5:$C$18,0),MATCH(UsagePerHour!ML$4,Sales!$D$3:$ABF$3,0))/ML$2*INDEX(Usage!$D$5:$ABF$11,MATCH(UsagePerHour!$B$100,Usage!$C$5:$C$11,0),MATCH(UsagePerHour!ML$4,Usage!$D$3:$ABF$3,0)),"")</f>
        <v>21.403823369487451</v>
      </c>
      <c r="MM112" s="6">
        <f>IFERROR(INDEX(Sales!$D$5:$ABF$18,MATCH(UsagePerHour!$B112,Sales!$C$5:$C$18,0),MATCH(UsagePerHour!MM$4,Sales!$D$3:$ABF$3,0))/MM$2*INDEX(Usage!$D$5:$ABF$11,MATCH(UsagePerHour!$B$100,Usage!$C$5:$C$11,0),MATCH(UsagePerHour!MM$4,Usage!$D$3:$ABF$3,0)),"")</f>
        <v>14.144613113040291</v>
      </c>
      <c r="MN112" s="6">
        <f>IFERROR(INDEX(Sales!$D$5:$ABF$18,MATCH(UsagePerHour!$B112,Sales!$C$5:$C$18,0),MATCH(UsagePerHour!MN$4,Sales!$D$3:$ABF$3,0))/MN$2*INDEX(Usage!$D$5:$ABF$11,MATCH(UsagePerHour!$B$100,Usage!$C$5:$C$11,0),MATCH(UsagePerHour!MN$4,Usage!$D$3:$ABF$3,0)),"")</f>
        <v>4.5976973654942928</v>
      </c>
      <c r="MO112" s="6">
        <f>IFERROR(INDEX(Sales!$D$5:$ABF$18,MATCH(UsagePerHour!$B112,Sales!$C$5:$C$18,0),MATCH(UsagePerHour!MO$4,Sales!$D$3:$ABF$3,0))/MO$2*INDEX(Usage!$D$5:$ABF$11,MATCH(UsagePerHour!$B$100,Usage!$C$5:$C$11,0),MATCH(UsagePerHour!MO$4,Usage!$D$3:$ABF$3,0)),"")</f>
        <v>14.349708498452776</v>
      </c>
      <c r="MP112" s="6">
        <f>IFERROR(INDEX(Sales!$D$5:$ABF$18,MATCH(UsagePerHour!$B112,Sales!$C$5:$C$18,0),MATCH(UsagePerHour!MP$4,Sales!$D$3:$ABF$3,0))/MP$2*INDEX(Usage!$D$5:$ABF$11,MATCH(UsagePerHour!$B$100,Usage!$C$5:$C$11,0),MATCH(UsagePerHour!MP$4,Usage!$D$3:$ABF$3,0)),"")</f>
        <v>12.040304653620494</v>
      </c>
      <c r="MQ112" s="6">
        <f>IFERROR(INDEX(Sales!$D$5:$ABF$18,MATCH(UsagePerHour!$B112,Sales!$C$5:$C$18,0),MATCH(UsagePerHour!MQ$4,Sales!$D$3:$ABF$3,0))/MQ$2*INDEX(Usage!$D$5:$ABF$11,MATCH(UsagePerHour!$B$100,Usage!$C$5:$C$11,0),MATCH(UsagePerHour!MQ$4,Usage!$D$3:$ABF$3,0)),"")</f>
        <v>1.990003992015968</v>
      </c>
      <c r="MR112" s="6">
        <f>IFERROR(INDEX(Sales!$D$5:$ABF$18,MATCH(UsagePerHour!$B112,Sales!$C$5:$C$18,0),MATCH(UsagePerHour!MR$4,Sales!$D$3:$ABF$3,0))/MR$2*INDEX(Usage!$D$5:$ABF$11,MATCH(UsagePerHour!$B$100,Usage!$C$5:$C$11,0),MATCH(UsagePerHour!MR$4,Usage!$D$3:$ABF$3,0)),"")</f>
        <v>3.8088796157018776</v>
      </c>
      <c r="MS112" s="6">
        <f>IFERROR(INDEX(Sales!$D$5:$ABF$18,MATCH(UsagePerHour!$B112,Sales!$C$5:$C$18,0),MATCH(UsagePerHour!MS$4,Sales!$D$3:$ABF$3,0))/MS$2*INDEX(Usage!$D$5:$ABF$11,MATCH(UsagePerHour!$B$100,Usage!$C$5:$C$11,0),MATCH(UsagePerHour!MS$4,Usage!$D$3:$ABF$3,0)),"")</f>
        <v>5.6843370918612726</v>
      </c>
      <c r="MT112" s="6">
        <f>IFERROR(INDEX(Sales!$D$5:$ABF$18,MATCH(UsagePerHour!$B112,Sales!$C$5:$C$18,0),MATCH(UsagePerHour!MT$4,Sales!$D$3:$ABF$3,0))/MT$2*INDEX(Usage!$D$5:$ABF$11,MATCH(UsagePerHour!$B$100,Usage!$C$5:$C$11,0),MATCH(UsagePerHour!MT$4,Usage!$D$3:$ABF$3,0)),"")</f>
        <v>46.911233325624153</v>
      </c>
      <c r="MU112" s="6">
        <f>IFERROR(INDEX(Sales!$D$5:$ABF$18,MATCH(UsagePerHour!$B112,Sales!$C$5:$C$18,0),MATCH(UsagePerHour!MU$4,Sales!$D$3:$ABF$3,0))/MU$2*INDEX(Usage!$D$5:$ABF$11,MATCH(UsagePerHour!$B$100,Usage!$C$5:$C$11,0),MATCH(UsagePerHour!MU$4,Usage!$D$3:$ABF$3,0)),"")</f>
        <v>8.503555052681504</v>
      </c>
      <c r="MV112" s="6">
        <f>IFERROR(INDEX(Sales!$D$5:$ABF$18,MATCH(UsagePerHour!$B112,Sales!$C$5:$C$18,0),MATCH(UsagePerHour!MV$4,Sales!$D$3:$ABF$3,0))/MV$2*INDEX(Usage!$D$5:$ABF$11,MATCH(UsagePerHour!$B$100,Usage!$C$5:$C$11,0),MATCH(UsagePerHour!MV$4,Usage!$D$3:$ABF$3,0)),"")</f>
        <v>10.306644930198383</v>
      </c>
      <c r="MW112" s="6">
        <f>IFERROR(INDEX(Sales!$D$5:$ABF$18,MATCH(UsagePerHour!$B112,Sales!$C$5:$C$18,0),MATCH(UsagePerHour!MW$4,Sales!$D$3:$ABF$3,0))/MW$2*INDEX(Usage!$D$5:$ABF$11,MATCH(UsagePerHour!$B$100,Usage!$C$5:$C$11,0),MATCH(UsagePerHour!MW$4,Usage!$D$3:$ABF$3,0)),"")</f>
        <v>2.6801339462629787</v>
      </c>
      <c r="MX112" s="6">
        <f>IFERROR(INDEX(Sales!$D$5:$ABF$18,MATCH(UsagePerHour!$B112,Sales!$C$5:$C$18,0),MATCH(UsagePerHour!MX$4,Sales!$D$3:$ABF$3,0))/MX$2*INDEX(Usage!$D$5:$ABF$11,MATCH(UsagePerHour!$B$100,Usage!$C$5:$C$11,0),MATCH(UsagePerHour!MX$4,Usage!$D$3:$ABF$3,0)),"")</f>
        <v>14.502654976537418</v>
      </c>
      <c r="MY112" s="6">
        <f>IFERROR(INDEX(Sales!$D$5:$ABF$18,MATCH(UsagePerHour!$B112,Sales!$C$5:$C$18,0),MATCH(UsagePerHour!MY$4,Sales!$D$3:$ABF$3,0))/MY$2*INDEX(Usage!$D$5:$ABF$11,MATCH(UsagePerHour!$B$100,Usage!$C$5:$C$11,0),MATCH(UsagePerHour!MY$4,Usage!$D$3:$ABF$3,0)),"")</f>
        <v>4.0707793112218633</v>
      </c>
      <c r="MZ112" s="6">
        <f>IFERROR(INDEX(Sales!$D$5:$ABF$18,MATCH(UsagePerHour!$B112,Sales!$C$5:$C$18,0),MATCH(UsagePerHour!MZ$4,Sales!$D$3:$ABF$3,0))/MZ$2*INDEX(Usage!$D$5:$ABF$11,MATCH(UsagePerHour!$B$100,Usage!$C$5:$C$11,0),MATCH(UsagePerHour!MZ$4,Usage!$D$3:$ABF$3,0)),"")</f>
        <v>6.7095565991529567</v>
      </c>
      <c r="NA112" s="6">
        <f>IFERROR(INDEX(Sales!$D$5:$ABF$18,MATCH(UsagePerHour!$B112,Sales!$C$5:$C$18,0),MATCH(UsagePerHour!NA$4,Sales!$D$3:$ABF$3,0))/NA$2*INDEX(Usage!$D$5:$ABF$11,MATCH(UsagePerHour!$B$100,Usage!$C$5:$C$11,0),MATCH(UsagePerHour!NA$4,Usage!$D$3:$ABF$3,0)),"")</f>
        <v>14.545429835182487</v>
      </c>
      <c r="NB112" s="6">
        <f>IFERROR(INDEX(Sales!$D$5:$ABF$18,MATCH(UsagePerHour!$B112,Sales!$C$5:$C$18,0),MATCH(UsagePerHour!NB$4,Sales!$D$3:$ABF$3,0))/NB$2*INDEX(Usage!$D$5:$ABF$11,MATCH(UsagePerHour!$B$100,Usage!$C$5:$C$11,0),MATCH(UsagePerHour!NB$4,Usage!$D$3:$ABF$3,0)),"")</f>
        <v>5.7889303770280538</v>
      </c>
      <c r="NC112" s="6">
        <f>IFERROR(INDEX(Sales!$D$5:$ABF$18,MATCH(UsagePerHour!$B112,Sales!$C$5:$C$18,0),MATCH(UsagePerHour!NC$4,Sales!$D$3:$ABF$3,0))/NC$2*INDEX(Usage!$D$5:$ABF$11,MATCH(UsagePerHour!$B$100,Usage!$C$5:$C$11,0),MATCH(UsagePerHour!NC$4,Usage!$D$3:$ABF$3,0)),"")</f>
        <v>5.1950474457298847</v>
      </c>
      <c r="ND112" s="6">
        <f>IFERROR(INDEX(Sales!$D$5:$ABF$18,MATCH(UsagePerHour!$B112,Sales!$C$5:$C$18,0),MATCH(UsagePerHour!ND$4,Sales!$D$3:$ABF$3,0))/ND$2*INDEX(Usage!$D$5:$ABF$11,MATCH(UsagePerHour!$B$100,Usage!$C$5:$C$11,0),MATCH(UsagePerHour!ND$4,Usage!$D$3:$ABF$3,0)),"")</f>
        <v>13.629545576864427</v>
      </c>
      <c r="NE112" s="6">
        <f>IFERROR(INDEX(Sales!$D$5:$ABF$18,MATCH(UsagePerHour!$B112,Sales!$C$5:$C$18,0),MATCH(UsagePerHour!NE$4,Sales!$D$3:$ABF$3,0))/NE$2*INDEX(Usage!$D$5:$ABF$11,MATCH(UsagePerHour!$B$100,Usage!$C$5:$C$11,0),MATCH(UsagePerHour!NE$4,Usage!$D$3:$ABF$3,0)),"")</f>
        <v>4.9619624917613692</v>
      </c>
      <c r="NF112" s="6">
        <f>IFERROR(INDEX(Sales!$D$5:$ABF$18,MATCH(UsagePerHour!$B112,Sales!$C$5:$C$18,0),MATCH(UsagePerHour!NF$4,Sales!$D$3:$ABF$3,0))/NF$2*INDEX(Usage!$D$5:$ABF$11,MATCH(UsagePerHour!$B$100,Usage!$C$5:$C$11,0),MATCH(UsagePerHour!NF$4,Usage!$D$3:$ABF$3,0)),"")</f>
        <v>2.2199894405068559</v>
      </c>
      <c r="NG112" s="6">
        <f>IFERROR(INDEX(Sales!$D$5:$ABF$18,MATCH(UsagePerHour!$B112,Sales!$C$5:$C$18,0),MATCH(UsagePerHour!NG$4,Sales!$D$3:$ABF$3,0))/NG$2*INDEX(Usage!$D$5:$ABF$11,MATCH(UsagePerHour!$B$100,Usage!$C$5:$C$11,0),MATCH(UsagePerHour!NG$4,Usage!$D$3:$ABF$3,0)),"")</f>
        <v>5.4946143409242847</v>
      </c>
      <c r="NH112" s="6">
        <f>IFERROR(INDEX(Sales!$D$5:$ABF$18,MATCH(UsagePerHour!$B112,Sales!$C$5:$C$18,0),MATCH(UsagePerHour!NH$4,Sales!$D$3:$ABF$3,0))/NH$2*INDEX(Usage!$D$5:$ABF$11,MATCH(UsagePerHour!$B$100,Usage!$C$5:$C$11,0),MATCH(UsagePerHour!NH$4,Usage!$D$3:$ABF$3,0)),"")</f>
        <v>19.165141894760414</v>
      </c>
      <c r="NI112" s="6">
        <f>IFERROR(INDEX(Sales!$D$5:$ABF$18,MATCH(UsagePerHour!$B112,Sales!$C$5:$C$18,0),MATCH(UsagePerHour!NI$4,Sales!$D$3:$ABF$3,0))/NI$2*INDEX(Usage!$D$5:$ABF$11,MATCH(UsagePerHour!$B$100,Usage!$C$5:$C$11,0),MATCH(UsagePerHour!NI$4,Usage!$D$3:$ABF$3,0)),"")</f>
        <v>6.9575723517842087</v>
      </c>
      <c r="NJ112" s="6">
        <f>IFERROR(INDEX(Sales!$D$5:$ABF$18,MATCH(UsagePerHour!$B112,Sales!$C$5:$C$18,0),MATCH(UsagePerHour!NJ$4,Sales!$D$3:$ABF$3,0))/NJ$2*INDEX(Usage!$D$5:$ABF$11,MATCH(UsagePerHour!$B$100,Usage!$C$5:$C$11,0),MATCH(UsagePerHour!NJ$4,Usage!$D$3:$ABF$3,0)),"")</f>
        <v>4.9173716705170207</v>
      </c>
      <c r="NK112" s="6">
        <f>IFERROR(INDEX(Sales!$D$5:$ABF$18,MATCH(UsagePerHour!$B112,Sales!$C$5:$C$18,0),MATCH(UsagePerHour!NK$4,Sales!$D$3:$ABF$3,0))/NK$2*INDEX(Usage!$D$5:$ABF$11,MATCH(UsagePerHour!$B$100,Usage!$C$5:$C$11,0),MATCH(UsagePerHour!NK$4,Usage!$D$3:$ABF$3,0)),"")</f>
        <v>3.3178751042482753</v>
      </c>
      <c r="NL112" s="6">
        <f>IFERROR(INDEX(Sales!$D$5:$ABF$18,MATCH(UsagePerHour!$B112,Sales!$C$5:$C$18,0),MATCH(UsagePerHour!NL$4,Sales!$D$3:$ABF$3,0))/NL$2*INDEX(Usage!$D$5:$ABF$11,MATCH(UsagePerHour!$B$100,Usage!$C$5:$C$11,0),MATCH(UsagePerHour!NL$4,Usage!$D$3:$ABF$3,0)),"")</f>
        <v>7.161260094468993</v>
      </c>
      <c r="NM112" s="6">
        <f>IFERROR(INDEX(Sales!$D$5:$ABF$18,MATCH(UsagePerHour!$B112,Sales!$C$5:$C$18,0),MATCH(UsagePerHour!NM$4,Sales!$D$3:$ABF$3,0))/NM$2*INDEX(Usage!$D$5:$ABF$11,MATCH(UsagePerHour!$B$100,Usage!$C$5:$C$11,0),MATCH(UsagePerHour!NM$4,Usage!$D$3:$ABF$3,0)),"")</f>
        <v>7.3809160822576816</v>
      </c>
      <c r="NN112" s="6">
        <f>IFERROR(INDEX(Sales!$D$5:$ABF$18,MATCH(UsagePerHour!$B112,Sales!$C$5:$C$18,0),MATCH(UsagePerHour!NN$4,Sales!$D$3:$ABF$3,0))/NN$2*INDEX(Usage!$D$5:$ABF$11,MATCH(UsagePerHour!$B$100,Usage!$C$5:$C$11,0),MATCH(UsagePerHour!NN$4,Usage!$D$3:$ABF$3,0)),"")</f>
        <v>2.5575812217597789</v>
      </c>
      <c r="NO112" s="6">
        <f>IFERROR(INDEX(Sales!$D$5:$ABF$18,MATCH(UsagePerHour!$B112,Sales!$C$5:$C$18,0),MATCH(UsagePerHour!NO$4,Sales!$D$3:$ABF$3,0))/NO$2*INDEX(Usage!$D$5:$ABF$11,MATCH(UsagePerHour!$B$100,Usage!$C$5:$C$11,0),MATCH(UsagePerHour!NO$4,Usage!$D$3:$ABF$3,0)),"")</f>
        <v>19.43273837825976</v>
      </c>
      <c r="NP112" s="6">
        <f>IFERROR(INDEX(Sales!$D$5:$ABF$18,MATCH(UsagePerHour!$B112,Sales!$C$5:$C$18,0),MATCH(UsagePerHour!NP$4,Sales!$D$3:$ABF$3,0))/NP$2*INDEX(Usage!$D$5:$ABF$11,MATCH(UsagePerHour!$B$100,Usage!$C$5:$C$11,0),MATCH(UsagePerHour!NP$4,Usage!$D$3:$ABF$3,0)),"")</f>
        <v>16.316981755257661</v>
      </c>
      <c r="NQ112" s="6">
        <f>IFERROR(INDEX(Sales!$D$5:$ABF$18,MATCH(UsagePerHour!$B112,Sales!$C$5:$C$18,0),MATCH(UsagePerHour!NQ$4,Sales!$D$3:$ABF$3,0))/NQ$2*INDEX(Usage!$D$5:$ABF$11,MATCH(UsagePerHour!$B$100,Usage!$C$5:$C$11,0),MATCH(UsagePerHour!NQ$4,Usage!$D$3:$ABF$3,0)),"")</f>
        <v>2.1436391409048658</v>
      </c>
      <c r="NR112" s="6">
        <f>IFERROR(INDEX(Sales!$D$5:$ABF$18,MATCH(UsagePerHour!$B112,Sales!$C$5:$C$18,0),MATCH(UsagePerHour!NR$4,Sales!$D$3:$ABF$3,0))/NR$2*INDEX(Usage!$D$5:$ABF$11,MATCH(UsagePerHour!$B$100,Usage!$C$5:$C$11,0),MATCH(UsagePerHour!NR$4,Usage!$D$3:$ABF$3,0)),"")</f>
        <v>10.13016401134643</v>
      </c>
      <c r="NS112" s="6">
        <f>IFERROR(INDEX(Sales!$D$5:$ABF$18,MATCH(UsagePerHour!$B112,Sales!$C$5:$C$18,0),MATCH(UsagePerHour!NS$4,Sales!$D$3:$ABF$3,0))/NS$2*INDEX(Usage!$D$5:$ABF$11,MATCH(UsagePerHour!$B$100,Usage!$C$5:$C$11,0),MATCH(UsagePerHour!NS$4,Usage!$D$3:$ABF$3,0)),"")</f>
        <v>12.167108891316788</v>
      </c>
      <c r="NT112" s="6">
        <f>IFERROR(INDEX(Sales!$D$5:$ABF$18,MATCH(UsagePerHour!$B112,Sales!$C$5:$C$18,0),MATCH(UsagePerHour!NT$4,Sales!$D$3:$ABF$3,0))/NT$2*INDEX(Usage!$D$5:$ABF$11,MATCH(UsagePerHour!$B$100,Usage!$C$5:$C$11,0),MATCH(UsagePerHour!NT$4,Usage!$D$3:$ABF$3,0)),"")</f>
        <v>4.9364877530822113</v>
      </c>
      <c r="NU112" s="6">
        <f>IFERROR(INDEX(Sales!$D$5:$ABF$18,MATCH(UsagePerHour!$B112,Sales!$C$5:$C$18,0),MATCH(UsagePerHour!NU$4,Sales!$D$3:$ABF$3,0))/NU$2*INDEX(Usage!$D$5:$ABF$11,MATCH(UsagePerHour!$B$100,Usage!$C$5:$C$11,0),MATCH(UsagePerHour!NU$4,Usage!$D$3:$ABF$3,0)),"")</f>
        <v>9.1052901900359515</v>
      </c>
      <c r="NV112" s="6">
        <f>IFERROR(INDEX(Sales!$D$5:$ABF$18,MATCH(UsagePerHour!$B112,Sales!$C$5:$C$18,0),MATCH(UsagePerHour!NV$4,Sales!$D$3:$ABF$3,0))/NV$2*INDEX(Usage!$D$5:$ABF$11,MATCH(UsagePerHour!$B$100,Usage!$C$5:$C$11,0),MATCH(UsagePerHour!NV$4,Usage!$D$3:$ABF$3,0)),"")</f>
        <v>17.936123380998726</v>
      </c>
      <c r="NW112" s="6">
        <f>IFERROR(INDEX(Sales!$D$5:$ABF$18,MATCH(UsagePerHour!$B112,Sales!$C$5:$C$18,0),MATCH(UsagePerHour!NW$4,Sales!$D$3:$ABF$3,0))/NW$2*INDEX(Usage!$D$5:$ABF$11,MATCH(UsagePerHour!$B$100,Usage!$C$5:$C$11,0),MATCH(UsagePerHour!NW$4,Usage!$D$3:$ABF$3,0)),"")</f>
        <v>2.7961931388953607</v>
      </c>
      <c r="NX112" s="6">
        <f>IFERROR(INDEX(Sales!$D$5:$ABF$18,MATCH(UsagePerHour!$B112,Sales!$C$5:$C$18,0),MATCH(UsagePerHour!NX$4,Sales!$D$3:$ABF$3,0))/NX$2*INDEX(Usage!$D$5:$ABF$11,MATCH(UsagePerHour!$B$100,Usage!$C$5:$C$11,0),MATCH(UsagePerHour!NX$4,Usage!$D$3:$ABF$3,0)),"")</f>
        <v>3.6210357239841224</v>
      </c>
      <c r="NY112" s="6">
        <f>IFERROR(INDEX(Sales!$D$5:$ABF$18,MATCH(UsagePerHour!$B112,Sales!$C$5:$C$18,0),MATCH(UsagePerHour!NY$4,Sales!$D$3:$ABF$3,0))/NY$2*INDEX(Usage!$D$5:$ABF$11,MATCH(UsagePerHour!$B$100,Usage!$C$5:$C$11,0),MATCH(UsagePerHour!NY$4,Usage!$D$3:$ABF$3,0)),"")</f>
        <v>6.5054969953699135</v>
      </c>
      <c r="NZ112" s="6">
        <f>IFERROR(INDEX(Sales!$D$5:$ABF$18,MATCH(UsagePerHour!$B112,Sales!$C$5:$C$18,0),MATCH(UsagePerHour!NZ$4,Sales!$D$3:$ABF$3,0))/NZ$2*INDEX(Usage!$D$5:$ABF$11,MATCH(UsagePerHour!$B$100,Usage!$C$5:$C$11,0),MATCH(UsagePerHour!NZ$4,Usage!$D$3:$ABF$3,0)),"")</f>
        <v>9.1906558786878918</v>
      </c>
      <c r="OA112" s="6">
        <f>IFERROR(INDEX(Sales!$D$5:$ABF$18,MATCH(UsagePerHour!$B112,Sales!$C$5:$C$18,0),MATCH(UsagePerHour!OA$4,Sales!$D$3:$ABF$3,0))/OA$2*INDEX(Usage!$D$5:$ABF$11,MATCH(UsagePerHour!$B$100,Usage!$C$5:$C$11,0),MATCH(UsagePerHour!OA$4,Usage!$D$3:$ABF$3,0)),"")</f>
        <v>4.5414687489320986</v>
      </c>
      <c r="OB112" s="6">
        <f>IFERROR(INDEX(Sales!$D$5:$ABF$18,MATCH(UsagePerHour!$B112,Sales!$C$5:$C$18,0),MATCH(UsagePerHour!OB$4,Sales!$D$3:$ABF$3,0))/OB$2*INDEX(Usage!$D$5:$ABF$11,MATCH(UsagePerHour!$B$100,Usage!$C$5:$C$11,0),MATCH(UsagePerHour!OB$4,Usage!$D$3:$ABF$3,0)),"")</f>
        <v>3.3906755193675604</v>
      </c>
      <c r="OC112" s="6">
        <f>IFERROR(INDEX(Sales!$D$5:$ABF$18,MATCH(UsagePerHour!$B112,Sales!$C$5:$C$18,0),MATCH(UsagePerHour!OC$4,Sales!$D$3:$ABF$3,0))/OC$2*INDEX(Usage!$D$5:$ABF$11,MATCH(UsagePerHour!$B$100,Usage!$C$5:$C$11,0),MATCH(UsagePerHour!OC$4,Usage!$D$3:$ABF$3,0)),"")</f>
        <v>9.5884852992043612</v>
      </c>
      <c r="OD112" s="6">
        <f>IFERROR(INDEX(Sales!$D$5:$ABF$18,MATCH(UsagePerHour!$B112,Sales!$C$5:$C$18,0),MATCH(UsagePerHour!OD$4,Sales!$D$3:$ABF$3,0))/OD$2*INDEX(Usage!$D$5:$ABF$11,MATCH(UsagePerHour!$B$100,Usage!$C$5:$C$11,0),MATCH(UsagePerHour!OD$4,Usage!$D$3:$ABF$3,0)),"")</f>
        <v>8.5206602105328528</v>
      </c>
      <c r="OE112" s="6">
        <f>IFERROR(INDEX(Sales!$D$5:$ABF$18,MATCH(UsagePerHour!$B112,Sales!$C$5:$C$18,0),MATCH(UsagePerHour!OE$4,Sales!$D$3:$ABF$3,0))/OE$2*INDEX(Usage!$D$5:$ABF$11,MATCH(UsagePerHour!$B$100,Usage!$C$5:$C$11,0),MATCH(UsagePerHour!OE$4,Usage!$D$3:$ABF$3,0)),"")</f>
        <v>14.033292852699862</v>
      </c>
      <c r="OF112" s="6">
        <f>IFERROR(INDEX(Sales!$D$5:$ABF$18,MATCH(UsagePerHour!$B112,Sales!$C$5:$C$18,0),MATCH(UsagePerHour!OF$4,Sales!$D$3:$ABF$3,0))/OF$2*INDEX(Usage!$D$5:$ABF$11,MATCH(UsagePerHour!$B$100,Usage!$C$5:$C$11,0),MATCH(UsagePerHour!OF$4,Usage!$D$3:$ABF$3,0)),"")</f>
        <v>6.4879709303110937</v>
      </c>
      <c r="OG112" s="6">
        <f>IFERROR(INDEX(Sales!$D$5:$ABF$18,MATCH(UsagePerHour!$B112,Sales!$C$5:$C$18,0),MATCH(UsagePerHour!OG$4,Sales!$D$3:$ABF$3,0))/OG$2*INDEX(Usage!$D$5:$ABF$11,MATCH(UsagePerHour!$B$100,Usage!$C$5:$C$11,0),MATCH(UsagePerHour!OG$4,Usage!$D$3:$ABF$3,0)),"")</f>
        <v>5.6961055164423851</v>
      </c>
      <c r="OH112" s="6">
        <f>IFERROR(INDEX(Sales!$D$5:$ABF$18,MATCH(UsagePerHour!$B112,Sales!$C$5:$C$18,0),MATCH(UsagePerHour!OH$4,Sales!$D$3:$ABF$3,0))/OH$2*INDEX(Usage!$D$5:$ABF$11,MATCH(UsagePerHour!$B$100,Usage!$C$5:$C$11,0),MATCH(UsagePerHour!OH$4,Usage!$D$3:$ABF$3,0)),"")</f>
        <v>2.0883459920951113</v>
      </c>
      <c r="OI112" s="6">
        <f>IFERROR(INDEX(Sales!$D$5:$ABF$18,MATCH(UsagePerHour!$B112,Sales!$C$5:$C$18,0),MATCH(UsagePerHour!OI$4,Sales!$D$3:$ABF$3,0))/OI$2*INDEX(Usage!$D$5:$ABF$11,MATCH(UsagePerHour!$B$100,Usage!$C$5:$C$11,0),MATCH(UsagePerHour!OI$4,Usage!$D$3:$ABF$3,0)),"")</f>
        <v>8.0415974088824669</v>
      </c>
      <c r="OJ112" s="6">
        <f>IFERROR(INDEX(Sales!$D$5:$ABF$18,MATCH(UsagePerHour!$B112,Sales!$C$5:$C$18,0),MATCH(UsagePerHour!OJ$4,Sales!$D$3:$ABF$3,0))/OJ$2*INDEX(Usage!$D$5:$ABF$11,MATCH(UsagePerHour!$B$100,Usage!$C$5:$C$11,0),MATCH(UsagePerHour!OJ$4,Usage!$D$3:$ABF$3,0)),"")</f>
        <v>14.988093064323198</v>
      </c>
      <c r="OK112" s="6">
        <f>IFERROR(INDEX(Sales!$D$5:$ABF$18,MATCH(UsagePerHour!$B112,Sales!$C$5:$C$18,0),MATCH(UsagePerHour!OK$4,Sales!$D$3:$ABF$3,0))/OK$2*INDEX(Usage!$D$5:$ABF$11,MATCH(UsagePerHour!$B$100,Usage!$C$5:$C$11,0),MATCH(UsagePerHour!OK$4,Usage!$D$3:$ABF$3,0)),"")</f>
        <v>4.5453650243970616</v>
      </c>
      <c r="OL112" s="6">
        <f>IFERROR(INDEX(Sales!$D$5:$ABF$18,MATCH(UsagePerHour!$B112,Sales!$C$5:$C$18,0),MATCH(UsagePerHour!OL$4,Sales!$D$3:$ABF$3,0))/OL$2*INDEX(Usage!$D$5:$ABF$11,MATCH(UsagePerHour!$B$100,Usage!$C$5:$C$11,0),MATCH(UsagePerHour!OL$4,Usage!$D$3:$ABF$3,0)),"")</f>
        <v>5.8653165916516974</v>
      </c>
      <c r="OM112" s="6">
        <f>IFERROR(INDEX(Sales!$D$5:$ABF$18,MATCH(UsagePerHour!$B112,Sales!$C$5:$C$18,0),MATCH(UsagePerHour!OM$4,Sales!$D$3:$ABF$3,0))/OM$2*INDEX(Usage!$D$5:$ABF$11,MATCH(UsagePerHour!$B$100,Usage!$C$5:$C$11,0),MATCH(UsagePerHour!OM$4,Usage!$D$3:$ABF$3,0)),"")</f>
        <v>7.0521621978715432</v>
      </c>
      <c r="ON112" s="6">
        <f>IFERROR(INDEX(Sales!$D$5:$ABF$18,MATCH(UsagePerHour!$B112,Sales!$C$5:$C$18,0),MATCH(UsagePerHour!ON$4,Sales!$D$3:$ABF$3,0))/ON$2*INDEX(Usage!$D$5:$ABF$11,MATCH(UsagePerHour!$B$100,Usage!$C$5:$C$11,0),MATCH(UsagePerHour!ON$4,Usage!$D$3:$ABF$3,0)),"")</f>
        <v>9.7569821129130947</v>
      </c>
      <c r="OO112" s="6">
        <f>IFERROR(INDEX(Sales!$D$5:$ABF$18,MATCH(UsagePerHour!$B112,Sales!$C$5:$C$18,0),MATCH(UsagePerHour!OO$4,Sales!$D$3:$ABF$3,0))/OO$2*INDEX(Usage!$D$5:$ABF$11,MATCH(UsagePerHour!$B$100,Usage!$C$5:$C$11,0),MATCH(UsagePerHour!OO$4,Usage!$D$3:$ABF$3,0)),"")</f>
        <v>5.9498922844427478</v>
      </c>
      <c r="OP112" s="6">
        <f>IFERROR(INDEX(Sales!$D$5:$ABF$18,MATCH(UsagePerHour!$B112,Sales!$C$5:$C$18,0),MATCH(UsagePerHour!OP$4,Sales!$D$3:$ABF$3,0))/OP$2*INDEX(Usage!$D$5:$ABF$11,MATCH(UsagePerHour!$B$100,Usage!$C$5:$C$11,0),MATCH(UsagePerHour!OP$4,Usage!$D$3:$ABF$3,0)),"")</f>
        <v>9.9861046609175723</v>
      </c>
      <c r="OQ112" s="6">
        <f>IFERROR(INDEX(Sales!$D$5:$ABF$18,MATCH(UsagePerHour!$B112,Sales!$C$5:$C$18,0),MATCH(UsagePerHour!OQ$4,Sales!$D$3:$ABF$3,0))/OQ$2*INDEX(Usage!$D$5:$ABF$11,MATCH(UsagePerHour!$B$100,Usage!$C$5:$C$11,0),MATCH(UsagePerHour!OQ$4,Usage!$D$3:$ABF$3,0)),"")</f>
        <v>47.810219786952665</v>
      </c>
      <c r="OR112" s="6">
        <f>IFERROR(INDEX(Sales!$D$5:$ABF$18,MATCH(UsagePerHour!$B112,Sales!$C$5:$C$18,0),MATCH(UsagePerHour!OR$4,Sales!$D$3:$ABF$3,0))/OR$2*INDEX(Usage!$D$5:$ABF$11,MATCH(UsagePerHour!$B$100,Usage!$C$5:$C$11,0),MATCH(UsagePerHour!OR$4,Usage!$D$3:$ABF$3,0)),"")</f>
        <v>4.9598208814270253</v>
      </c>
      <c r="OS112" s="6">
        <f>IFERROR(INDEX(Sales!$D$5:$ABF$18,MATCH(UsagePerHour!$B112,Sales!$C$5:$C$18,0),MATCH(UsagePerHour!OS$4,Sales!$D$3:$ABF$3,0))/OS$2*INDEX(Usage!$D$5:$ABF$11,MATCH(UsagePerHour!$B$100,Usage!$C$5:$C$11,0),MATCH(UsagePerHour!OS$4,Usage!$D$3:$ABF$3,0)),"")</f>
        <v>7.7447818913344513</v>
      </c>
      <c r="OT112" s="6">
        <f>IFERROR(INDEX(Sales!$D$5:$ABF$18,MATCH(UsagePerHour!$B112,Sales!$C$5:$C$18,0),MATCH(UsagePerHour!OT$4,Sales!$D$3:$ABF$3,0))/OT$2*INDEX(Usage!$D$5:$ABF$11,MATCH(UsagePerHour!$B$100,Usage!$C$5:$C$11,0),MATCH(UsagePerHour!OT$4,Usage!$D$3:$ABF$3,0)),"")</f>
        <v>0.61431981826716386</v>
      </c>
      <c r="OU112" s="6">
        <f>IFERROR(INDEX(Sales!$D$5:$ABF$18,MATCH(UsagePerHour!$B112,Sales!$C$5:$C$18,0),MATCH(UsagePerHour!OU$4,Sales!$D$3:$ABF$3,0))/OU$2*INDEX(Usage!$D$5:$ABF$11,MATCH(UsagePerHour!$B$100,Usage!$C$5:$C$11,0),MATCH(UsagePerHour!OU$4,Usage!$D$3:$ABF$3,0)),"")</f>
        <v>4.1380177069071307</v>
      </c>
      <c r="OV112" s="6">
        <f>IFERROR(INDEX(Sales!$D$5:$ABF$18,MATCH(UsagePerHour!$B112,Sales!$C$5:$C$18,0),MATCH(UsagePerHour!OV$4,Sales!$D$3:$ABF$3,0))/OV$2*INDEX(Usage!$D$5:$ABF$11,MATCH(UsagePerHour!$B$100,Usage!$C$5:$C$11,0),MATCH(UsagePerHour!OV$4,Usage!$D$3:$ABF$3,0)),"")</f>
        <v>2.7026739422347252</v>
      </c>
      <c r="OW112" s="6">
        <f>IFERROR(INDEX(Sales!$D$5:$ABF$18,MATCH(UsagePerHour!$B112,Sales!$C$5:$C$18,0),MATCH(UsagePerHour!OW$4,Sales!$D$3:$ABF$3,0))/OW$2*INDEX(Usage!$D$5:$ABF$11,MATCH(UsagePerHour!$B$100,Usage!$C$5:$C$11,0),MATCH(UsagePerHour!OW$4,Usage!$D$3:$ABF$3,0)),"")</f>
        <v>14.042914126362181</v>
      </c>
      <c r="OX112" s="6">
        <f>IFERROR(INDEX(Sales!$D$5:$ABF$18,MATCH(UsagePerHour!$B112,Sales!$C$5:$C$18,0),MATCH(UsagePerHour!OX$4,Sales!$D$3:$ABF$3,0))/OX$2*INDEX(Usage!$D$5:$ABF$11,MATCH(UsagePerHour!$B$100,Usage!$C$5:$C$11,0),MATCH(UsagePerHour!OX$4,Usage!$D$3:$ABF$3,0)),"")</f>
        <v>20.636587121101346</v>
      </c>
      <c r="OY112" s="6">
        <f>IFERROR(INDEX(Sales!$D$5:$ABF$18,MATCH(UsagePerHour!$B112,Sales!$C$5:$C$18,0),MATCH(UsagePerHour!OY$4,Sales!$D$3:$ABF$3,0))/OY$2*INDEX(Usage!$D$5:$ABF$11,MATCH(UsagePerHour!$B$100,Usage!$C$5:$C$11,0),MATCH(UsagePerHour!OY$4,Usage!$D$3:$ABF$3,0)),"")</f>
        <v>6.6312269681026814</v>
      </c>
      <c r="OZ112" s="6">
        <f>IFERROR(INDEX(Sales!$D$5:$ABF$18,MATCH(UsagePerHour!$B112,Sales!$C$5:$C$18,0),MATCH(UsagePerHour!OZ$4,Sales!$D$3:$ABF$3,0))/OZ$2*INDEX(Usage!$D$5:$ABF$11,MATCH(UsagePerHour!$B$100,Usage!$C$5:$C$11,0),MATCH(UsagePerHour!OZ$4,Usage!$D$3:$ABF$3,0)),"")</f>
        <v>1.5075818668053496</v>
      </c>
      <c r="PA112" s="6">
        <f>IFERROR(INDEX(Sales!$D$5:$ABF$18,MATCH(UsagePerHour!$B112,Sales!$C$5:$C$18,0),MATCH(UsagePerHour!PA$4,Sales!$D$3:$ABF$3,0))/PA$2*INDEX(Usage!$D$5:$ABF$11,MATCH(UsagePerHour!$B$100,Usage!$C$5:$C$11,0),MATCH(UsagePerHour!PA$4,Usage!$D$3:$ABF$3,0)),"")</f>
        <v>1.2377673766891808</v>
      </c>
      <c r="PB112" s="6">
        <f>IFERROR(INDEX(Sales!$D$5:$ABF$18,MATCH(UsagePerHour!$B112,Sales!$C$5:$C$18,0),MATCH(UsagePerHour!PB$4,Sales!$D$3:$ABF$3,0))/PB$2*INDEX(Usage!$D$5:$ABF$11,MATCH(UsagePerHour!$B$100,Usage!$C$5:$C$11,0),MATCH(UsagePerHour!PB$4,Usage!$D$3:$ABF$3,0)),"")</f>
        <v>1.0973157624401153</v>
      </c>
      <c r="PC112" s="6">
        <f>IFERROR(INDEX(Sales!$D$5:$ABF$18,MATCH(UsagePerHour!$B112,Sales!$C$5:$C$18,0),MATCH(UsagePerHour!PC$4,Sales!$D$3:$ABF$3,0))/PC$2*INDEX(Usage!$D$5:$ABF$11,MATCH(UsagePerHour!$B$100,Usage!$C$5:$C$11,0),MATCH(UsagePerHour!PC$4,Usage!$D$3:$ABF$3,0)),"")</f>
        <v>0.30885607197411491</v>
      </c>
      <c r="PD112" s="6">
        <f>IFERROR(INDEX(Sales!$D$5:$ABF$18,MATCH(UsagePerHour!$B112,Sales!$C$5:$C$18,0),MATCH(UsagePerHour!PD$4,Sales!$D$3:$ABF$3,0))/PD$2*INDEX(Usage!$D$5:$ABF$11,MATCH(UsagePerHour!$B$100,Usage!$C$5:$C$11,0),MATCH(UsagePerHour!PD$4,Usage!$D$3:$ABF$3,0)),"")</f>
        <v>2.5587483289929551</v>
      </c>
      <c r="PE112" s="6">
        <f>IFERROR(INDEX(Sales!$D$5:$ABF$18,MATCH(UsagePerHour!$B112,Sales!$C$5:$C$18,0),MATCH(UsagePerHour!PE$4,Sales!$D$3:$ABF$3,0))/PE$2*INDEX(Usage!$D$5:$ABF$11,MATCH(UsagePerHour!$B$100,Usage!$C$5:$C$11,0),MATCH(UsagePerHour!PE$4,Usage!$D$3:$ABF$3,0)),"")</f>
        <v>7.1109088996423315</v>
      </c>
      <c r="PF112" s="6">
        <f>IFERROR(INDEX(Sales!$D$5:$ABF$18,MATCH(UsagePerHour!$B112,Sales!$C$5:$C$18,0),MATCH(UsagePerHour!PF$4,Sales!$D$3:$ABF$3,0))/PF$2*INDEX(Usage!$D$5:$ABF$11,MATCH(UsagePerHour!$B$100,Usage!$C$5:$C$11,0),MATCH(UsagePerHour!PF$4,Usage!$D$3:$ABF$3,0)),"")</f>
        <v>6.2856698636791117</v>
      </c>
      <c r="PG112" s="6">
        <f>IFERROR(INDEX(Sales!$D$5:$ABF$18,MATCH(UsagePerHour!$B112,Sales!$C$5:$C$18,0),MATCH(UsagePerHour!PG$4,Sales!$D$3:$ABF$3,0))/PG$2*INDEX(Usage!$D$5:$ABF$11,MATCH(UsagePerHour!$B$100,Usage!$C$5:$C$11,0),MATCH(UsagePerHour!PG$4,Usage!$D$3:$ABF$3,0)),"")</f>
        <v>2.1994487706842971</v>
      </c>
      <c r="PH112" s="6">
        <f>IFERROR(INDEX(Sales!$D$5:$ABF$18,MATCH(UsagePerHour!$B112,Sales!$C$5:$C$18,0),MATCH(UsagePerHour!PH$4,Sales!$D$3:$ABF$3,0))/PH$2*INDEX(Usage!$D$5:$ABF$11,MATCH(UsagePerHour!$B$100,Usage!$C$5:$C$11,0),MATCH(UsagePerHour!PH$4,Usage!$D$3:$ABF$3,0)),"")</f>
        <v>4.6704880971232807</v>
      </c>
      <c r="PI112" s="6">
        <f>IFERROR(INDEX(Sales!$D$5:$ABF$18,MATCH(UsagePerHour!$B112,Sales!$C$5:$C$18,0),MATCH(UsagePerHour!PI$4,Sales!$D$3:$ABF$3,0))/PI$2*INDEX(Usage!$D$5:$ABF$11,MATCH(UsagePerHour!$B$100,Usage!$C$5:$C$11,0),MATCH(UsagePerHour!PI$4,Usage!$D$3:$ABF$3,0)),"")</f>
        <v>1.8248922900786357</v>
      </c>
      <c r="PJ112" s="6">
        <f>IFERROR(INDEX(Sales!$D$5:$ABF$18,MATCH(UsagePerHour!$B112,Sales!$C$5:$C$18,0),MATCH(UsagePerHour!PJ$4,Sales!$D$3:$ABF$3,0))/PJ$2*INDEX(Usage!$D$5:$ABF$11,MATCH(UsagePerHour!$B$100,Usage!$C$5:$C$11,0),MATCH(UsagePerHour!PJ$4,Usage!$D$3:$ABF$3,0)),"")</f>
        <v>3.6084721179151291</v>
      </c>
      <c r="PK112" s="6">
        <f>IFERROR(INDEX(Sales!$D$5:$ABF$18,MATCH(UsagePerHour!$B112,Sales!$C$5:$C$18,0),MATCH(UsagePerHour!PK$4,Sales!$D$3:$ABF$3,0))/PK$2*INDEX(Usage!$D$5:$ABF$11,MATCH(UsagePerHour!$B$100,Usage!$C$5:$C$11,0),MATCH(UsagePerHour!PK$4,Usage!$D$3:$ABF$3,0)),"")</f>
        <v>6.4262379598157668</v>
      </c>
      <c r="PL112" s="6">
        <f>IFERROR(INDEX(Sales!$D$5:$ABF$18,MATCH(UsagePerHour!$B112,Sales!$C$5:$C$18,0),MATCH(UsagePerHour!PL$4,Sales!$D$3:$ABF$3,0))/PL$2*INDEX(Usage!$D$5:$ABF$11,MATCH(UsagePerHour!$B$100,Usage!$C$5:$C$11,0),MATCH(UsagePerHour!PL$4,Usage!$D$3:$ABF$3,0)),"")</f>
        <v>45.615453806913806</v>
      </c>
      <c r="PM112" s="6">
        <f>IFERROR(INDEX(Sales!$D$5:$ABF$18,MATCH(UsagePerHour!$B112,Sales!$C$5:$C$18,0),MATCH(UsagePerHour!PM$4,Sales!$D$3:$ABF$3,0))/PM$2*INDEX(Usage!$D$5:$ABF$11,MATCH(UsagePerHour!$B$100,Usage!$C$5:$C$11,0),MATCH(UsagePerHour!PM$4,Usage!$D$3:$ABF$3,0)),"")</f>
        <v>2.1947583186943311</v>
      </c>
      <c r="PN112" s="6">
        <f>IFERROR(INDEX(Sales!$D$5:$ABF$18,MATCH(UsagePerHour!$B112,Sales!$C$5:$C$18,0),MATCH(UsagePerHour!PN$4,Sales!$D$3:$ABF$3,0))/PN$2*INDEX(Usage!$D$5:$ABF$11,MATCH(UsagePerHour!$B$100,Usage!$C$5:$C$11,0),MATCH(UsagePerHour!PN$4,Usage!$D$3:$ABF$3,0)),"")</f>
        <v>0</v>
      </c>
      <c r="PO112" s="6">
        <f>IFERROR(INDEX(Sales!$D$5:$ABF$18,MATCH(UsagePerHour!$B112,Sales!$C$5:$C$18,0),MATCH(UsagePerHour!PO$4,Sales!$D$3:$ABF$3,0))/PO$2*INDEX(Usage!$D$5:$ABF$11,MATCH(UsagePerHour!$B$100,Usage!$C$5:$C$11,0),MATCH(UsagePerHour!PO$4,Usage!$D$3:$ABF$3,0)),"")</f>
        <v>0.91100370614584947</v>
      </c>
      <c r="PP112" s="6">
        <f>IFERROR(INDEX(Sales!$D$5:$ABF$18,MATCH(UsagePerHour!$B112,Sales!$C$5:$C$18,0),MATCH(UsagePerHour!PP$4,Sales!$D$3:$ABF$3,0))/PP$2*INDEX(Usage!$D$5:$ABF$11,MATCH(UsagePerHour!$B$100,Usage!$C$5:$C$11,0),MATCH(UsagePerHour!PP$4,Usage!$D$3:$ABF$3,0)),"")</f>
        <v>8.1974276527331185</v>
      </c>
      <c r="PQ112" s="6">
        <f>IFERROR(INDEX(Sales!$D$5:$ABF$18,MATCH(UsagePerHour!$B112,Sales!$C$5:$C$18,0),MATCH(UsagePerHour!PQ$4,Sales!$D$3:$ABF$3,0))/PQ$2*INDEX(Usage!$D$5:$ABF$11,MATCH(UsagePerHour!$B$100,Usage!$C$5:$C$11,0),MATCH(UsagePerHour!PQ$4,Usage!$D$3:$ABF$3,0)),"")</f>
        <v>4.0588208143710363</v>
      </c>
      <c r="PR112" s="6">
        <f>IFERROR(INDEX(Sales!$D$5:$ABF$18,MATCH(UsagePerHour!$B112,Sales!$C$5:$C$18,0),MATCH(UsagePerHour!PR$4,Sales!$D$3:$ABF$3,0))/PR$2*INDEX(Usage!$D$5:$ABF$11,MATCH(UsagePerHour!$B$100,Usage!$C$5:$C$11,0),MATCH(UsagePerHour!PR$4,Usage!$D$3:$ABF$3,0)),"")</f>
        <v>3.8539420636658903</v>
      </c>
      <c r="PS112" s="6">
        <f>IFERROR(INDEX(Sales!$D$5:$ABF$18,MATCH(UsagePerHour!$B112,Sales!$C$5:$C$18,0),MATCH(UsagePerHour!PS$4,Sales!$D$3:$ABF$3,0))/PS$2*INDEX(Usage!$D$5:$ABF$11,MATCH(UsagePerHour!$B$100,Usage!$C$5:$C$11,0),MATCH(UsagePerHour!PS$4,Usage!$D$3:$ABF$3,0)),"")</f>
        <v>14.751112103793631</v>
      </c>
      <c r="PT112" s="6">
        <f>IFERROR(INDEX(Sales!$D$5:$ABF$18,MATCH(UsagePerHour!$B112,Sales!$C$5:$C$18,0),MATCH(UsagePerHour!PT$4,Sales!$D$3:$ABF$3,0))/PT$2*INDEX(Usage!$D$5:$ABF$11,MATCH(UsagePerHour!$B$100,Usage!$C$5:$C$11,0),MATCH(UsagePerHour!PT$4,Usage!$D$3:$ABF$3,0)),"")</f>
        <v>2.6676400536996754</v>
      </c>
      <c r="PU112" s="6">
        <f>IFERROR(INDEX(Sales!$D$5:$ABF$18,MATCH(UsagePerHour!$B112,Sales!$C$5:$C$18,0),MATCH(UsagePerHour!PU$4,Sales!$D$3:$ABF$3,0))/PU$2*INDEX(Usage!$D$5:$ABF$11,MATCH(UsagePerHour!$B$100,Usage!$C$5:$C$11,0),MATCH(UsagePerHour!PU$4,Usage!$D$3:$ABF$3,0)),"")</f>
        <v>5.8030783261742167</v>
      </c>
      <c r="PV112" s="6">
        <f>IFERROR(INDEX(Sales!$D$5:$ABF$18,MATCH(UsagePerHour!$B112,Sales!$C$5:$C$18,0),MATCH(UsagePerHour!PV$4,Sales!$D$3:$ABF$3,0))/PV$2*INDEX(Usage!$D$5:$ABF$11,MATCH(UsagePerHour!$B$100,Usage!$C$5:$C$11,0),MATCH(UsagePerHour!PV$4,Usage!$D$3:$ABF$3,0)),"")</f>
        <v>3.0779575340149301</v>
      </c>
      <c r="PW112" s="6">
        <f>IFERROR(INDEX(Sales!$D$5:$ABF$18,MATCH(UsagePerHour!$B112,Sales!$C$5:$C$18,0),MATCH(UsagePerHour!PW$4,Sales!$D$3:$ABF$3,0))/PW$2*INDEX(Usage!$D$5:$ABF$11,MATCH(UsagePerHour!$B$100,Usage!$C$5:$C$11,0),MATCH(UsagePerHour!PW$4,Usage!$D$3:$ABF$3,0)),"")</f>
        <v>2.9879331198266921</v>
      </c>
      <c r="PX112" s="6">
        <f>IFERROR(INDEX(Sales!$D$5:$ABF$18,MATCH(UsagePerHour!$B112,Sales!$C$5:$C$18,0),MATCH(UsagePerHour!PX$4,Sales!$D$3:$ABF$3,0))/PX$2*INDEX(Usage!$D$5:$ABF$11,MATCH(UsagePerHour!$B$100,Usage!$C$5:$C$11,0),MATCH(UsagePerHour!PX$4,Usage!$D$3:$ABF$3,0)),"")</f>
        <v>8.2887903042561302</v>
      </c>
      <c r="PY112" s="6">
        <f>IFERROR(INDEX(Sales!$D$5:$ABF$18,MATCH(UsagePerHour!$B112,Sales!$C$5:$C$18,0),MATCH(UsagePerHour!PY$4,Sales!$D$3:$ABF$3,0))/PY$2*INDEX(Usage!$D$5:$ABF$11,MATCH(UsagePerHour!$B$100,Usage!$C$5:$C$11,0),MATCH(UsagePerHour!PY$4,Usage!$D$3:$ABF$3,0)),"")</f>
        <v>14.225923745105737</v>
      </c>
      <c r="PZ112" s="6">
        <f>IFERROR(INDEX(Sales!$D$5:$ABF$18,MATCH(UsagePerHour!$B112,Sales!$C$5:$C$18,0),MATCH(UsagePerHour!PZ$4,Sales!$D$3:$ABF$3,0))/PZ$2*INDEX(Usage!$D$5:$ABF$11,MATCH(UsagePerHour!$B$100,Usage!$C$5:$C$11,0),MATCH(UsagePerHour!PZ$4,Usage!$D$3:$ABF$3,0)),"")</f>
        <v>5.0279144647582994</v>
      </c>
      <c r="QA112" s="6">
        <f>IFERROR(INDEX(Sales!$D$5:$ABF$18,MATCH(UsagePerHour!$B112,Sales!$C$5:$C$18,0),MATCH(UsagePerHour!QA$4,Sales!$D$3:$ABF$3,0))/QA$2*INDEX(Usage!$D$5:$ABF$11,MATCH(UsagePerHour!$B$100,Usage!$C$5:$C$11,0),MATCH(UsagePerHour!QA$4,Usage!$D$3:$ABF$3,0)),"")</f>
        <v>5.0403238083639073</v>
      </c>
      <c r="QB112" s="6">
        <f>IFERROR(INDEX(Sales!$D$5:$ABF$18,MATCH(UsagePerHour!$B112,Sales!$C$5:$C$18,0),MATCH(UsagePerHour!QB$4,Sales!$D$3:$ABF$3,0))/QB$2*INDEX(Usage!$D$5:$ABF$11,MATCH(UsagePerHour!$B$100,Usage!$C$5:$C$11,0),MATCH(UsagePerHour!QB$4,Usage!$D$3:$ABF$3,0)),"")</f>
        <v>2.6181299499906872</v>
      </c>
      <c r="QC112" s="6">
        <f>IFERROR(INDEX(Sales!$D$5:$ABF$18,MATCH(UsagePerHour!$B112,Sales!$C$5:$C$18,0),MATCH(UsagePerHour!QC$4,Sales!$D$3:$ABF$3,0))/QC$2*INDEX(Usage!$D$5:$ABF$11,MATCH(UsagePerHour!$B$100,Usage!$C$5:$C$11,0),MATCH(UsagePerHour!QC$4,Usage!$D$3:$ABF$3,0)),"")</f>
        <v>0.87700562104298996</v>
      </c>
      <c r="QD112" s="6">
        <f>IFERROR(INDEX(Sales!$D$5:$ABF$18,MATCH(UsagePerHour!$B112,Sales!$C$5:$C$18,0),MATCH(UsagePerHour!QD$4,Sales!$D$3:$ABF$3,0))/QD$2*INDEX(Usage!$D$5:$ABF$11,MATCH(UsagePerHour!$B$100,Usage!$C$5:$C$11,0),MATCH(UsagePerHour!QD$4,Usage!$D$3:$ABF$3,0)),"")</f>
        <v>1.1516461750583598</v>
      </c>
      <c r="QE112" s="6">
        <f>IFERROR(INDEX(Sales!$D$5:$ABF$18,MATCH(UsagePerHour!$B112,Sales!$C$5:$C$18,0),MATCH(UsagePerHour!QE$4,Sales!$D$3:$ABF$3,0))/QE$2*INDEX(Usage!$D$5:$ABF$11,MATCH(UsagePerHour!$B$100,Usage!$C$5:$C$11,0),MATCH(UsagePerHour!QE$4,Usage!$D$3:$ABF$3,0)),"")</f>
        <v>4.5722283524570209</v>
      </c>
      <c r="QF112" s="6">
        <f>IFERROR(INDEX(Sales!$D$5:$ABF$18,MATCH(UsagePerHour!$B112,Sales!$C$5:$C$18,0),MATCH(UsagePerHour!QF$4,Sales!$D$3:$ABF$3,0))/QF$2*INDEX(Usage!$D$5:$ABF$11,MATCH(UsagePerHour!$B$100,Usage!$C$5:$C$11,0),MATCH(UsagePerHour!QF$4,Usage!$D$3:$ABF$3,0)),"")</f>
        <v>11.085415233335496</v>
      </c>
      <c r="QG112" s="6">
        <f>IFERROR(INDEX(Sales!$D$5:$ABF$18,MATCH(UsagePerHour!$B112,Sales!$C$5:$C$18,0),MATCH(UsagePerHour!QG$4,Sales!$D$3:$ABF$3,0))/QG$2*INDEX(Usage!$D$5:$ABF$11,MATCH(UsagePerHour!$B$100,Usage!$C$5:$C$11,0),MATCH(UsagePerHour!QG$4,Usage!$D$3:$ABF$3,0)),"")</f>
        <v>12.223150635805752</v>
      </c>
      <c r="QH112" s="6">
        <f>IFERROR(INDEX(Sales!$D$5:$ABF$18,MATCH(UsagePerHour!$B112,Sales!$C$5:$C$18,0),MATCH(UsagePerHour!QH$4,Sales!$D$3:$ABF$3,0))/QH$2*INDEX(Usage!$D$5:$ABF$11,MATCH(UsagePerHour!$B$100,Usage!$C$5:$C$11,0),MATCH(UsagePerHour!QH$4,Usage!$D$3:$ABF$3,0)),"")</f>
        <v>7.5820481439641574</v>
      </c>
      <c r="QI112" s="6">
        <f>IFERROR(INDEX(Sales!$D$5:$ABF$18,MATCH(UsagePerHour!$B112,Sales!$C$5:$C$18,0),MATCH(UsagePerHour!QI$4,Sales!$D$3:$ABF$3,0))/QI$2*INDEX(Usage!$D$5:$ABF$11,MATCH(UsagePerHour!$B$100,Usage!$C$5:$C$11,0),MATCH(UsagePerHour!QI$4,Usage!$D$3:$ABF$3,0)),"")</f>
        <v>10.348037574556956</v>
      </c>
      <c r="QJ112" s="6">
        <f>IFERROR(INDEX(Sales!$D$5:$ABF$18,MATCH(UsagePerHour!$B112,Sales!$C$5:$C$18,0),MATCH(UsagePerHour!QJ$4,Sales!$D$3:$ABF$3,0))/QJ$2*INDEX(Usage!$D$5:$ABF$11,MATCH(UsagePerHour!$B$100,Usage!$C$5:$C$11,0),MATCH(UsagePerHour!QJ$4,Usage!$D$3:$ABF$3,0)),"")</f>
        <v>4.6744388538499857</v>
      </c>
      <c r="QK112" s="6">
        <f>IFERROR(INDEX(Sales!$D$5:$ABF$18,MATCH(UsagePerHour!$B112,Sales!$C$5:$C$18,0),MATCH(UsagePerHour!QK$4,Sales!$D$3:$ABF$3,0))/QK$2*INDEX(Usage!$D$5:$ABF$11,MATCH(UsagePerHour!$B$100,Usage!$C$5:$C$11,0),MATCH(UsagePerHour!QK$4,Usage!$D$3:$ABF$3,0)),"")</f>
        <v>6.6691470493106202</v>
      </c>
      <c r="QL112" s="6">
        <f>IFERROR(INDEX(Sales!$D$5:$ABF$18,MATCH(UsagePerHour!$B112,Sales!$C$5:$C$18,0),MATCH(UsagePerHour!QL$4,Sales!$D$3:$ABF$3,0))/QL$2*INDEX(Usage!$D$5:$ABF$11,MATCH(UsagePerHour!$B$100,Usage!$C$5:$C$11,0),MATCH(UsagePerHour!QL$4,Usage!$D$3:$ABF$3,0)),"")</f>
        <v>10.343526978159204</v>
      </c>
      <c r="QM112" s="6">
        <f>IFERROR(INDEX(Sales!$D$5:$ABF$18,MATCH(UsagePerHour!$B112,Sales!$C$5:$C$18,0),MATCH(UsagePerHour!QM$4,Sales!$D$3:$ABF$3,0))/QM$2*INDEX(Usage!$D$5:$ABF$11,MATCH(UsagePerHour!$B$100,Usage!$C$5:$C$11,0),MATCH(UsagePerHour!QM$4,Usage!$D$3:$ABF$3,0)),"")</f>
        <v>15.520828940116887</v>
      </c>
      <c r="QN112" s="6">
        <f>IFERROR(INDEX(Sales!$D$5:$ABF$18,MATCH(UsagePerHour!$B112,Sales!$C$5:$C$18,0),MATCH(UsagePerHour!QN$4,Sales!$D$3:$ABF$3,0))/QN$2*INDEX(Usage!$D$5:$ABF$11,MATCH(UsagePerHour!$B$100,Usage!$C$5:$C$11,0),MATCH(UsagePerHour!QN$4,Usage!$D$3:$ABF$3,0)),"")</f>
        <v>48.724765761510135</v>
      </c>
      <c r="QO112" s="6">
        <f>IFERROR(INDEX(Sales!$D$5:$ABF$18,MATCH(UsagePerHour!$B112,Sales!$C$5:$C$18,0),MATCH(UsagePerHour!QO$4,Sales!$D$3:$ABF$3,0))/QO$2*INDEX(Usage!$D$5:$ABF$11,MATCH(UsagePerHour!$B$100,Usage!$C$5:$C$11,0),MATCH(UsagePerHour!QO$4,Usage!$D$3:$ABF$3,0)),"")</f>
        <v>4.3187111524568857</v>
      </c>
      <c r="QP112" s="6">
        <f>IFERROR(INDEX(Sales!$D$5:$ABF$18,MATCH(UsagePerHour!$B112,Sales!$C$5:$C$18,0),MATCH(UsagePerHour!QP$4,Sales!$D$3:$ABF$3,0))/QP$2*INDEX(Usage!$D$5:$ABF$11,MATCH(UsagePerHour!$B$100,Usage!$C$5:$C$11,0),MATCH(UsagePerHour!QP$4,Usage!$D$3:$ABF$3,0)),"")</f>
        <v>7.075862035511955</v>
      </c>
      <c r="QQ112" s="6">
        <f>IFERROR(INDEX(Sales!$D$5:$ABF$18,MATCH(UsagePerHour!$B112,Sales!$C$5:$C$18,0),MATCH(UsagePerHour!QQ$4,Sales!$D$3:$ABF$3,0))/QQ$2*INDEX(Usage!$D$5:$ABF$11,MATCH(UsagePerHour!$B$100,Usage!$C$5:$C$11,0),MATCH(UsagePerHour!QQ$4,Usage!$D$3:$ABF$3,0)),"")</f>
        <v>4.1282829707559525</v>
      </c>
      <c r="QR112" s="6">
        <f>IFERROR(INDEX(Sales!$D$5:$ABF$18,MATCH(UsagePerHour!$B112,Sales!$C$5:$C$18,0),MATCH(UsagePerHour!QR$4,Sales!$D$3:$ABF$3,0))/QR$2*INDEX(Usage!$D$5:$ABF$11,MATCH(UsagePerHour!$B$100,Usage!$C$5:$C$11,0),MATCH(UsagePerHour!QR$4,Usage!$D$3:$ABF$3,0)),"")</f>
        <v>5.2424642437717486</v>
      </c>
      <c r="QS112" s="6">
        <f>IFERROR(INDEX(Sales!$D$5:$ABF$18,MATCH(UsagePerHour!$B112,Sales!$C$5:$C$18,0),MATCH(UsagePerHour!QS$4,Sales!$D$3:$ABF$3,0))/QS$2*INDEX(Usage!$D$5:$ABF$11,MATCH(UsagePerHour!$B$100,Usage!$C$5:$C$11,0),MATCH(UsagePerHour!QS$4,Usage!$D$3:$ABF$3,0)),"")</f>
        <v>5.2307526868116918</v>
      </c>
      <c r="QT112" s="6">
        <f>IFERROR(INDEX(Sales!$D$5:$ABF$18,MATCH(UsagePerHour!$B112,Sales!$C$5:$C$18,0),MATCH(UsagePerHour!QT$4,Sales!$D$3:$ABF$3,0))/QT$2*INDEX(Usage!$D$5:$ABF$11,MATCH(UsagePerHour!$B$100,Usage!$C$5:$C$11,0),MATCH(UsagePerHour!QT$4,Usage!$D$3:$ABF$3,0)),"")</f>
        <v>12.85659942048286</v>
      </c>
      <c r="QU112" s="6">
        <f>IFERROR(INDEX(Sales!$D$5:$ABF$18,MATCH(UsagePerHour!$B112,Sales!$C$5:$C$18,0),MATCH(UsagePerHour!QU$4,Sales!$D$3:$ABF$3,0))/QU$2*INDEX(Usage!$D$5:$ABF$11,MATCH(UsagePerHour!$B$100,Usage!$C$5:$C$11,0),MATCH(UsagePerHour!QU$4,Usage!$D$3:$ABF$3,0)),"")</f>
        <v>28.47737168660991</v>
      </c>
      <c r="QV112" s="6">
        <f>IFERROR(INDEX(Sales!$D$5:$ABF$18,MATCH(UsagePerHour!$B112,Sales!$C$5:$C$18,0),MATCH(UsagePerHour!QV$4,Sales!$D$3:$ABF$3,0))/QV$2*INDEX(Usage!$D$5:$ABF$11,MATCH(UsagePerHour!$B$100,Usage!$C$5:$C$11,0),MATCH(UsagePerHour!QV$4,Usage!$D$3:$ABF$3,0)),"")</f>
        <v>2.1572238217411397</v>
      </c>
      <c r="QW112" s="6">
        <f>IFERROR(INDEX(Sales!$D$5:$ABF$18,MATCH(UsagePerHour!$B112,Sales!$C$5:$C$18,0),MATCH(UsagePerHour!QW$4,Sales!$D$3:$ABF$3,0))/QW$2*INDEX(Usage!$D$5:$ABF$11,MATCH(UsagePerHour!$B$100,Usage!$C$5:$C$11,0),MATCH(UsagePerHour!QW$4,Usage!$D$3:$ABF$3,0)),"")</f>
        <v>13.616350017001174</v>
      </c>
      <c r="QX112" s="6">
        <f>IFERROR(INDEX(Sales!$D$5:$ABF$18,MATCH(UsagePerHour!$B112,Sales!$C$5:$C$18,0),MATCH(UsagePerHour!QX$4,Sales!$D$3:$ABF$3,0))/QX$2*INDEX(Usage!$D$5:$ABF$11,MATCH(UsagePerHour!$B$100,Usage!$C$5:$C$11,0),MATCH(UsagePerHour!QX$4,Usage!$D$3:$ABF$3,0)),"")</f>
        <v>11.081200279134682</v>
      </c>
      <c r="QY112" s="6">
        <f>IFERROR(INDEX(Sales!$D$5:$ABF$18,MATCH(UsagePerHour!$B112,Sales!$C$5:$C$18,0),MATCH(UsagePerHour!QY$4,Sales!$D$3:$ABF$3,0))/QY$2*INDEX(Usage!$D$5:$ABF$11,MATCH(UsagePerHour!$B$100,Usage!$C$5:$C$11,0),MATCH(UsagePerHour!QY$4,Usage!$D$3:$ABF$3,0)),"")</f>
        <v>6.9423337442181188</v>
      </c>
      <c r="QZ112" s="6">
        <f>IFERROR(INDEX(Sales!$D$5:$ABF$18,MATCH(UsagePerHour!$B112,Sales!$C$5:$C$18,0),MATCH(UsagePerHour!QZ$4,Sales!$D$3:$ABF$3,0))/QZ$2*INDEX(Usage!$D$5:$ABF$11,MATCH(UsagePerHour!$B$100,Usage!$C$5:$C$11,0),MATCH(UsagePerHour!QZ$4,Usage!$D$3:$ABF$3,0)),"")</f>
        <v>4.7564501888493798</v>
      </c>
      <c r="RA112" s="6">
        <f>IFERROR(INDEX(Sales!$D$5:$ABF$18,MATCH(UsagePerHour!$B112,Sales!$C$5:$C$18,0),MATCH(UsagePerHour!RA$4,Sales!$D$3:$ABF$3,0))/RA$2*INDEX(Usage!$D$5:$ABF$11,MATCH(UsagePerHour!$B$100,Usage!$C$5:$C$11,0),MATCH(UsagePerHour!RA$4,Usage!$D$3:$ABF$3,0)),"")</f>
        <v>6.9349551992378737</v>
      </c>
      <c r="RB112" s="6">
        <f>IFERROR(INDEX(Sales!$D$5:$ABF$18,MATCH(UsagePerHour!$B112,Sales!$C$5:$C$18,0),MATCH(UsagePerHour!RB$4,Sales!$D$3:$ABF$3,0))/RB$2*INDEX(Usage!$D$5:$ABF$11,MATCH(UsagePerHour!$B$100,Usage!$C$5:$C$11,0),MATCH(UsagePerHour!RB$4,Usage!$D$3:$ABF$3,0)),"")</f>
        <v>26.965591057226646</v>
      </c>
      <c r="RC112" s="6">
        <f>IFERROR(INDEX(Sales!$D$5:$ABF$18,MATCH(UsagePerHour!$B112,Sales!$C$5:$C$18,0),MATCH(UsagePerHour!RC$4,Sales!$D$3:$ABF$3,0))/RC$2*INDEX(Usage!$D$5:$ABF$11,MATCH(UsagePerHour!$B$100,Usage!$C$5:$C$11,0),MATCH(UsagePerHour!RC$4,Usage!$D$3:$ABF$3,0)),"")</f>
        <v>7.0921007744623399</v>
      </c>
      <c r="RD112" s="6">
        <f>IFERROR(INDEX(Sales!$D$5:$ABF$18,MATCH(UsagePerHour!$B112,Sales!$C$5:$C$18,0),MATCH(UsagePerHour!RD$4,Sales!$D$3:$ABF$3,0))/RD$2*INDEX(Usage!$D$5:$ABF$11,MATCH(UsagePerHour!$B$100,Usage!$C$5:$C$11,0),MATCH(UsagePerHour!RD$4,Usage!$D$3:$ABF$3,0)),"")</f>
        <v>3.7297919903993066</v>
      </c>
      <c r="RE112" s="6">
        <f>IFERROR(INDEX(Sales!$D$5:$ABF$18,MATCH(UsagePerHour!$B112,Sales!$C$5:$C$18,0),MATCH(UsagePerHour!RE$4,Sales!$D$3:$ABF$3,0))/RE$2*INDEX(Usage!$D$5:$ABF$11,MATCH(UsagePerHour!$B$100,Usage!$C$5:$C$11,0),MATCH(UsagePerHour!RE$4,Usage!$D$3:$ABF$3,0)),"")</f>
        <v>4.0661268556005403</v>
      </c>
      <c r="RF112" s="6">
        <f>IFERROR(INDEX(Sales!$D$5:$ABF$18,MATCH(UsagePerHour!$B112,Sales!$C$5:$C$18,0),MATCH(UsagePerHour!RF$4,Sales!$D$3:$ABF$3,0))/RF$2*INDEX(Usage!$D$5:$ABF$11,MATCH(UsagePerHour!$B$100,Usage!$C$5:$C$11,0),MATCH(UsagePerHour!RF$4,Usage!$D$3:$ABF$3,0)),"")</f>
        <v>15.76355382806001</v>
      </c>
      <c r="RG112" s="6">
        <f>IFERROR(INDEX(Sales!$D$5:$ABF$18,MATCH(UsagePerHour!$B112,Sales!$C$5:$C$18,0),MATCH(UsagePerHour!RG$4,Sales!$D$3:$ABF$3,0))/RG$2*INDEX(Usage!$D$5:$ABF$11,MATCH(UsagePerHour!$B$100,Usage!$C$5:$C$11,0),MATCH(UsagePerHour!RG$4,Usage!$D$3:$ABF$3,0)),"")</f>
        <v>4.5368708593414926</v>
      </c>
      <c r="RH112" s="6">
        <f>IFERROR(INDEX(Sales!$D$5:$ABF$18,MATCH(UsagePerHour!$B112,Sales!$C$5:$C$18,0),MATCH(UsagePerHour!RH$4,Sales!$D$3:$ABF$3,0))/RH$2*INDEX(Usage!$D$5:$ABF$11,MATCH(UsagePerHour!$B$100,Usage!$C$5:$C$11,0),MATCH(UsagePerHour!RH$4,Usage!$D$3:$ABF$3,0)),"")</f>
        <v>4.0744894533808065</v>
      </c>
      <c r="RI112" s="6">
        <f>IFERROR(INDEX(Sales!$D$5:$ABF$18,MATCH(UsagePerHour!$B112,Sales!$C$5:$C$18,0),MATCH(UsagePerHour!RI$4,Sales!$D$3:$ABF$3,0))/RI$2*INDEX(Usage!$D$5:$ABF$11,MATCH(UsagePerHour!$B$100,Usage!$C$5:$C$11,0),MATCH(UsagePerHour!RI$4,Usage!$D$3:$ABF$3,0)),"")</f>
        <v>6.7260318338937335</v>
      </c>
      <c r="RJ112" s="6">
        <f>IFERROR(INDEX(Sales!$D$5:$ABF$18,MATCH(UsagePerHour!$B112,Sales!$C$5:$C$18,0),MATCH(UsagePerHour!RJ$4,Sales!$D$3:$ABF$3,0))/RJ$2*INDEX(Usage!$D$5:$ABF$11,MATCH(UsagePerHour!$B$100,Usage!$C$5:$C$11,0),MATCH(UsagePerHour!RJ$4,Usage!$D$3:$ABF$3,0)),"")</f>
        <v>2.0624641844867937</v>
      </c>
      <c r="RK112" s="6">
        <f>IFERROR(INDEX(Sales!$D$5:$ABF$18,MATCH(UsagePerHour!$B112,Sales!$C$5:$C$18,0),MATCH(UsagePerHour!RK$4,Sales!$D$3:$ABF$3,0))/RK$2*INDEX(Usage!$D$5:$ABF$11,MATCH(UsagePerHour!$B$100,Usage!$C$5:$C$11,0),MATCH(UsagePerHour!RK$4,Usage!$D$3:$ABF$3,0)),"")</f>
        <v>2.3281330545650407</v>
      </c>
      <c r="RL112" s="6">
        <f>IFERROR(INDEX(Sales!$D$5:$ABF$18,MATCH(UsagePerHour!$B112,Sales!$C$5:$C$18,0),MATCH(UsagePerHour!RL$4,Sales!$D$3:$ABF$3,0))/RL$2*INDEX(Usage!$D$5:$ABF$11,MATCH(UsagePerHour!$B$100,Usage!$C$5:$C$11,0),MATCH(UsagePerHour!RL$4,Usage!$D$3:$ABF$3,0)),"")</f>
        <v>9.3316913086394511</v>
      </c>
      <c r="RM112" s="6">
        <f>IFERROR(INDEX(Sales!$D$5:$ABF$18,MATCH(UsagePerHour!$B112,Sales!$C$5:$C$18,0),MATCH(UsagePerHour!RM$4,Sales!$D$3:$ABF$3,0))/RM$2*INDEX(Usage!$D$5:$ABF$11,MATCH(UsagePerHour!$B$100,Usage!$C$5:$C$11,0),MATCH(UsagePerHour!RM$4,Usage!$D$3:$ABF$3,0)),"")</f>
        <v>3.4821409963936429</v>
      </c>
      <c r="RN112" s="6">
        <f>IFERROR(INDEX(Sales!$D$5:$ABF$18,MATCH(UsagePerHour!$B112,Sales!$C$5:$C$18,0),MATCH(UsagePerHour!RN$4,Sales!$D$3:$ABF$3,0))/RN$2*INDEX(Usage!$D$5:$ABF$11,MATCH(UsagePerHour!$B$100,Usage!$C$5:$C$11,0),MATCH(UsagePerHour!RN$4,Usage!$D$3:$ABF$3,0)),"")</f>
        <v>3.8007087920374003</v>
      </c>
      <c r="RO112" s="6">
        <f>IFERROR(INDEX(Sales!$D$5:$ABF$18,MATCH(UsagePerHour!$B112,Sales!$C$5:$C$18,0),MATCH(UsagePerHour!RO$4,Sales!$D$3:$ABF$3,0))/RO$2*INDEX(Usage!$D$5:$ABF$11,MATCH(UsagePerHour!$B$100,Usage!$C$5:$C$11,0),MATCH(UsagePerHour!RO$4,Usage!$D$3:$ABF$3,0)),"")</f>
        <v>3.9683812097795208</v>
      </c>
      <c r="RP112" s="6">
        <f>IFERROR(INDEX(Sales!$D$5:$ABF$18,MATCH(UsagePerHour!$B112,Sales!$C$5:$C$18,0),MATCH(UsagePerHour!RP$4,Sales!$D$3:$ABF$3,0))/RP$2*INDEX(Usage!$D$5:$ABF$11,MATCH(UsagePerHour!$B$100,Usage!$C$5:$C$11,0),MATCH(UsagePerHour!RP$4,Usage!$D$3:$ABF$3,0)),"")</f>
        <v>65.280511605611537</v>
      </c>
      <c r="RQ112" s="6">
        <f>IFERROR(INDEX(Sales!$D$5:$ABF$18,MATCH(UsagePerHour!$B112,Sales!$C$5:$C$18,0),MATCH(UsagePerHour!RQ$4,Sales!$D$3:$ABF$3,0))/RQ$2*INDEX(Usage!$D$5:$ABF$11,MATCH(UsagePerHour!$B$100,Usage!$C$5:$C$11,0),MATCH(UsagePerHour!RQ$4,Usage!$D$3:$ABF$3,0)),"")</f>
        <v>0.74767156240159105</v>
      </c>
      <c r="RR112" s="6">
        <f>IFERROR(INDEX(Sales!$D$5:$ABF$18,MATCH(UsagePerHour!$B112,Sales!$C$5:$C$18,0),MATCH(UsagePerHour!RR$4,Sales!$D$3:$ABF$3,0))/RR$2*INDEX(Usage!$D$5:$ABF$11,MATCH(UsagePerHour!$B$100,Usage!$C$5:$C$11,0),MATCH(UsagePerHour!RR$4,Usage!$D$3:$ABF$3,0)),"")</f>
        <v>3.8256845194592186</v>
      </c>
      <c r="RS112" s="6">
        <f>IFERROR(INDEX(Sales!$D$5:$ABF$18,MATCH(UsagePerHour!$B112,Sales!$C$5:$C$18,0),MATCH(UsagePerHour!RS$4,Sales!$D$3:$ABF$3,0))/RS$2*INDEX(Usage!$D$5:$ABF$11,MATCH(UsagePerHour!$B$100,Usage!$C$5:$C$11,0),MATCH(UsagePerHour!RS$4,Usage!$D$3:$ABF$3,0)),"")</f>
        <v>5.0888862066884499</v>
      </c>
      <c r="RT112" s="6">
        <f>IFERROR(INDEX(Sales!$D$5:$ABF$18,MATCH(UsagePerHour!$B112,Sales!$C$5:$C$18,0),MATCH(UsagePerHour!RT$4,Sales!$D$3:$ABF$3,0))/RT$2*INDEX(Usage!$D$5:$ABF$11,MATCH(UsagePerHour!$B$100,Usage!$C$5:$C$11,0),MATCH(UsagePerHour!RT$4,Usage!$D$3:$ABF$3,0)),"")</f>
        <v>14.833915809076947</v>
      </c>
      <c r="RU112" s="6">
        <f>IFERROR(INDEX(Sales!$D$5:$ABF$18,MATCH(UsagePerHour!$B112,Sales!$C$5:$C$18,0),MATCH(UsagePerHour!RU$4,Sales!$D$3:$ABF$3,0))/RU$2*INDEX(Usage!$D$5:$ABF$11,MATCH(UsagePerHour!$B$100,Usage!$C$5:$C$11,0),MATCH(UsagePerHour!RU$4,Usage!$D$3:$ABF$3,0)),"")</f>
        <v>2.0285226551946058</v>
      </c>
      <c r="RV112" s="6">
        <f>IFERROR(INDEX(Sales!$D$5:$ABF$18,MATCH(UsagePerHour!$B112,Sales!$C$5:$C$18,0),MATCH(UsagePerHour!RV$4,Sales!$D$3:$ABF$3,0))/RV$2*INDEX(Usage!$D$5:$ABF$11,MATCH(UsagePerHour!$B$100,Usage!$C$5:$C$11,0),MATCH(UsagePerHour!RV$4,Usage!$D$3:$ABF$3,0)),"")</f>
        <v>7.534894105458541</v>
      </c>
      <c r="RW112" s="6">
        <f>IFERROR(INDEX(Sales!$D$5:$ABF$18,MATCH(UsagePerHour!$B112,Sales!$C$5:$C$18,0),MATCH(UsagePerHour!RW$4,Sales!$D$3:$ABF$3,0))/RW$2*INDEX(Usage!$D$5:$ABF$11,MATCH(UsagePerHour!$B$100,Usage!$C$5:$C$11,0),MATCH(UsagePerHour!RW$4,Usage!$D$3:$ABF$3,0)),"")</f>
        <v>28.995863071084848</v>
      </c>
      <c r="RX112" s="6">
        <f>IFERROR(INDEX(Sales!$D$5:$ABF$18,MATCH(UsagePerHour!$B112,Sales!$C$5:$C$18,0),MATCH(UsagePerHour!RX$4,Sales!$D$3:$ABF$3,0))/RX$2*INDEX(Usage!$D$5:$ABF$11,MATCH(UsagePerHour!$B$100,Usage!$C$5:$C$11,0),MATCH(UsagePerHour!RX$4,Usage!$D$3:$ABF$3,0)),"")</f>
        <v>1.6760453351423437</v>
      </c>
      <c r="RY112" s="6">
        <f>IFERROR(INDEX(Sales!$D$5:$ABF$18,MATCH(UsagePerHour!$B112,Sales!$C$5:$C$18,0),MATCH(UsagePerHour!RY$4,Sales!$D$3:$ABF$3,0))/RY$2*INDEX(Usage!$D$5:$ABF$11,MATCH(UsagePerHour!$B$100,Usage!$C$5:$C$11,0),MATCH(UsagePerHour!RY$4,Usage!$D$3:$ABF$3,0)),"")</f>
        <v>4.3064095225125456</v>
      </c>
      <c r="RZ112" s="6">
        <f>IFERROR(INDEX(Sales!$D$5:$ABF$18,MATCH(UsagePerHour!$B112,Sales!$C$5:$C$18,0),MATCH(UsagePerHour!RZ$4,Sales!$D$3:$ABF$3,0))/RZ$2*INDEX(Usage!$D$5:$ABF$11,MATCH(UsagePerHour!$B$100,Usage!$C$5:$C$11,0),MATCH(UsagePerHour!RZ$4,Usage!$D$3:$ABF$3,0)),"")</f>
        <v>2.0230282980777292</v>
      </c>
      <c r="SA112" s="6">
        <f>IFERROR(INDEX(Sales!$D$5:$ABF$18,MATCH(UsagePerHour!$B112,Sales!$C$5:$C$18,0),MATCH(UsagePerHour!SA$4,Sales!$D$3:$ABF$3,0))/SA$2*INDEX(Usage!$D$5:$ABF$11,MATCH(UsagePerHour!$B$100,Usage!$C$5:$C$11,0),MATCH(UsagePerHour!SA$4,Usage!$D$3:$ABF$3,0)),"")</f>
        <v>11.580519443553808</v>
      </c>
      <c r="SB112" s="6">
        <f>IFERROR(INDEX(Sales!$D$5:$ABF$18,MATCH(UsagePerHour!$B112,Sales!$C$5:$C$18,0),MATCH(UsagePerHour!SB$4,Sales!$D$3:$ABF$3,0))/SB$2*INDEX(Usage!$D$5:$ABF$11,MATCH(UsagePerHour!$B$100,Usage!$C$5:$C$11,0),MATCH(UsagePerHour!SB$4,Usage!$D$3:$ABF$3,0)),"")</f>
        <v>2.5695535945054955</v>
      </c>
      <c r="SC112" s="6">
        <f>IFERROR(INDEX(Sales!$D$5:$ABF$18,MATCH(UsagePerHour!$B112,Sales!$C$5:$C$18,0),MATCH(UsagePerHour!SC$4,Sales!$D$3:$ABF$3,0))/SC$2*INDEX(Usage!$D$5:$ABF$11,MATCH(UsagePerHour!$B$100,Usage!$C$5:$C$11,0),MATCH(UsagePerHour!SC$4,Usage!$D$3:$ABF$3,0)),"")</f>
        <v>5.4454594339718358</v>
      </c>
      <c r="SD112" s="6">
        <f>IFERROR(INDEX(Sales!$D$5:$ABF$18,MATCH(UsagePerHour!$B112,Sales!$C$5:$C$18,0),MATCH(UsagePerHour!SD$4,Sales!$D$3:$ABF$3,0))/SD$2*INDEX(Usage!$D$5:$ABF$11,MATCH(UsagePerHour!$B$100,Usage!$C$5:$C$11,0),MATCH(UsagePerHour!SD$4,Usage!$D$3:$ABF$3,0)),"")</f>
        <v>6.2053337917655789</v>
      </c>
      <c r="SE112" s="6">
        <f>IFERROR(INDEX(Sales!$D$5:$ABF$18,MATCH(UsagePerHour!$B112,Sales!$C$5:$C$18,0),MATCH(UsagePerHour!SE$4,Sales!$D$3:$ABF$3,0))/SE$2*INDEX(Usage!$D$5:$ABF$11,MATCH(UsagePerHour!$B$100,Usage!$C$5:$C$11,0),MATCH(UsagePerHour!SE$4,Usage!$D$3:$ABF$3,0)),"")</f>
        <v>5.0651326672201744</v>
      </c>
      <c r="SF112" s="6">
        <f>IFERROR(INDEX(Sales!$D$5:$ABF$18,MATCH(UsagePerHour!$B112,Sales!$C$5:$C$18,0),MATCH(UsagePerHour!SF$4,Sales!$D$3:$ABF$3,0))/SF$2*INDEX(Usage!$D$5:$ABF$11,MATCH(UsagePerHour!$B$100,Usage!$C$5:$C$11,0),MATCH(UsagePerHour!SF$4,Usage!$D$3:$ABF$3,0)),"")</f>
        <v>9.9082435492577829</v>
      </c>
      <c r="SG112" s="6" t="str">
        <f>IFERROR(INDEX(Sales!$D$5:$ABF$18,MATCH(UsagePerHour!$B112,Sales!$C$5:$C$18,0),MATCH(UsagePerHour!SG$4,Sales!$D$3:$ABF$3,0))/SG$2*INDEX(Usage!$D$5:$ABF$11,MATCH(UsagePerHour!$B$100,Usage!$C$5:$C$11,0),MATCH(UsagePerHour!SG$4,Usage!$D$3:$ABF$3,0)),"")</f>
        <v/>
      </c>
      <c r="SH112" s="6" t="str">
        <f>IFERROR(INDEX(Sales!$D$5:$ABF$18,MATCH(UsagePerHour!$B112,Sales!$C$5:$C$18,0),MATCH(UsagePerHour!SH$4,Sales!$D$3:$ABF$3,0))/SH$2*INDEX(Usage!$D$5:$ABF$11,MATCH(UsagePerHour!$B$100,Usage!$C$5:$C$11,0),MATCH(UsagePerHour!SH$4,Usage!$D$3:$ABF$3,0)),"")</f>
        <v/>
      </c>
      <c r="SI112" s="6" t="str">
        <f>IFERROR(INDEX(Sales!$D$5:$ABF$18,MATCH(UsagePerHour!$B112,Sales!$C$5:$C$18,0),MATCH(UsagePerHour!SI$4,Sales!$D$3:$ABF$3,0))/SI$2*INDEX(Usage!$D$5:$ABF$11,MATCH(UsagePerHour!$B$100,Usage!$C$5:$C$11,0),MATCH(UsagePerHour!SI$4,Usage!$D$3:$ABF$3,0)),"")</f>
        <v/>
      </c>
      <c r="SJ112" s="6" t="str">
        <f>IFERROR(INDEX(Sales!$D$5:$ABF$18,MATCH(UsagePerHour!$B112,Sales!$C$5:$C$18,0),MATCH(UsagePerHour!SJ$4,Sales!$D$3:$ABF$3,0))/SJ$2*INDEX(Usage!$D$5:$ABF$11,MATCH(UsagePerHour!$B$100,Usage!$C$5:$C$11,0),MATCH(UsagePerHour!SJ$4,Usage!$D$3:$ABF$3,0)),"")</f>
        <v/>
      </c>
      <c r="SK112" s="6" t="str">
        <f>IFERROR(INDEX(Sales!$D$5:$ABF$18,MATCH(UsagePerHour!$B112,Sales!$C$5:$C$18,0),MATCH(UsagePerHour!SK$4,Sales!$D$3:$ABF$3,0))/SK$2*INDEX(Usage!$D$5:$ABF$11,MATCH(UsagePerHour!$B$100,Usage!$C$5:$C$11,0),MATCH(UsagePerHour!SK$4,Usage!$D$3:$ABF$3,0)),"")</f>
        <v/>
      </c>
      <c r="SL112" s="6" t="str">
        <f>IFERROR(INDEX(Sales!$D$5:$ABF$18,MATCH(UsagePerHour!$B112,Sales!$C$5:$C$18,0),MATCH(UsagePerHour!SL$4,Sales!$D$3:$ABF$3,0))/SL$2*INDEX(Usage!$D$5:$ABF$11,MATCH(UsagePerHour!$B$100,Usage!$C$5:$C$11,0),MATCH(UsagePerHour!SL$4,Usage!$D$3:$ABF$3,0)),"")</f>
        <v/>
      </c>
      <c r="SM112" s="6" t="str">
        <f>IFERROR(INDEX(Sales!$D$5:$ABF$18,MATCH(UsagePerHour!$B112,Sales!$C$5:$C$18,0),MATCH(UsagePerHour!SM$4,Sales!$D$3:$ABF$3,0))/SM$2*INDEX(Usage!$D$5:$ABF$11,MATCH(UsagePerHour!$B$100,Usage!$C$5:$C$11,0),MATCH(UsagePerHour!SM$4,Usage!$D$3:$ABF$3,0)),"")</f>
        <v/>
      </c>
      <c r="SN112" s="6" t="str">
        <f>IFERROR(INDEX(Sales!$D$5:$ABF$18,MATCH(UsagePerHour!$B112,Sales!$C$5:$C$18,0),MATCH(UsagePerHour!SN$4,Sales!$D$3:$ABF$3,0))/SN$2*INDEX(Usage!$D$5:$ABF$11,MATCH(UsagePerHour!$B$100,Usage!$C$5:$C$11,0),MATCH(UsagePerHour!SN$4,Usage!$D$3:$ABF$3,0)),"")</f>
        <v/>
      </c>
      <c r="SO112" s="6" t="str">
        <f>IFERROR(INDEX(Sales!$D$5:$ABF$18,MATCH(UsagePerHour!$B112,Sales!$C$5:$C$18,0),MATCH(UsagePerHour!SO$4,Sales!$D$3:$ABF$3,0))/SO$2*INDEX(Usage!$D$5:$ABF$11,MATCH(UsagePerHour!$B$100,Usage!$C$5:$C$11,0),MATCH(UsagePerHour!SO$4,Usage!$D$3:$ABF$3,0)),"")</f>
        <v/>
      </c>
      <c r="SP112" s="6" t="str">
        <f>IFERROR(INDEX(Sales!$D$5:$ABF$18,MATCH(UsagePerHour!$B112,Sales!$C$5:$C$18,0),MATCH(UsagePerHour!SP$4,Sales!$D$3:$ABF$3,0))/SP$2*INDEX(Usage!$D$5:$ABF$11,MATCH(UsagePerHour!$B$100,Usage!$C$5:$C$11,0),MATCH(UsagePerHour!SP$4,Usage!$D$3:$ABF$3,0)),"")</f>
        <v/>
      </c>
      <c r="SQ112" s="6" t="str">
        <f>IFERROR(INDEX(Sales!$D$5:$ABF$18,MATCH(UsagePerHour!$B112,Sales!$C$5:$C$18,0),MATCH(UsagePerHour!SQ$4,Sales!$D$3:$ABF$3,0))/SQ$2*INDEX(Usage!$D$5:$ABF$11,MATCH(UsagePerHour!$B$100,Usage!$C$5:$C$11,0),MATCH(UsagePerHour!SQ$4,Usage!$D$3:$ABF$3,0)),"")</f>
        <v/>
      </c>
      <c r="SR112" s="6" t="str">
        <f>IFERROR(INDEX(Sales!$D$5:$ABF$18,MATCH(UsagePerHour!$B112,Sales!$C$5:$C$18,0),MATCH(UsagePerHour!SR$4,Sales!$D$3:$ABF$3,0))/SR$2*INDEX(Usage!$D$5:$ABF$11,MATCH(UsagePerHour!$B$100,Usage!$C$5:$C$11,0),MATCH(UsagePerHour!SR$4,Usage!$D$3:$ABF$3,0)),"")</f>
        <v/>
      </c>
      <c r="SS112" s="6" t="str">
        <f>IFERROR(INDEX(Sales!$D$5:$ABF$18,MATCH(UsagePerHour!$B112,Sales!$C$5:$C$18,0),MATCH(UsagePerHour!SS$4,Sales!$D$3:$ABF$3,0))/SS$2*INDEX(Usage!$D$5:$ABF$11,MATCH(UsagePerHour!$B$100,Usage!$C$5:$C$11,0),MATCH(UsagePerHour!SS$4,Usage!$D$3:$ABF$3,0)),"")</f>
        <v/>
      </c>
      <c r="ST112" s="6" t="str">
        <f>IFERROR(INDEX(Sales!$D$5:$ABF$18,MATCH(UsagePerHour!$B112,Sales!$C$5:$C$18,0),MATCH(UsagePerHour!ST$4,Sales!$D$3:$ABF$3,0))/ST$2*INDEX(Usage!$D$5:$ABF$11,MATCH(UsagePerHour!$B$100,Usage!$C$5:$C$11,0),MATCH(UsagePerHour!ST$4,Usage!$D$3:$ABF$3,0)),"")</f>
        <v/>
      </c>
      <c r="SU112" s="6" t="str">
        <f>IFERROR(INDEX(Sales!$D$5:$ABF$18,MATCH(UsagePerHour!$B112,Sales!$C$5:$C$18,0),MATCH(UsagePerHour!SU$4,Sales!$D$3:$ABF$3,0))/SU$2*INDEX(Usage!$D$5:$ABF$11,MATCH(UsagePerHour!$B$100,Usage!$C$5:$C$11,0),MATCH(UsagePerHour!SU$4,Usage!$D$3:$ABF$3,0)),"")</f>
        <v/>
      </c>
      <c r="SV112" s="6" t="str">
        <f>IFERROR(INDEX(Sales!$D$5:$ABF$18,MATCH(UsagePerHour!$B112,Sales!$C$5:$C$18,0),MATCH(UsagePerHour!SV$4,Sales!$D$3:$ABF$3,0))/SV$2*INDEX(Usage!$D$5:$ABF$11,MATCH(UsagePerHour!$B$100,Usage!$C$5:$C$11,0),MATCH(UsagePerHour!SV$4,Usage!$D$3:$ABF$3,0)),"")</f>
        <v/>
      </c>
      <c r="SW112" s="6" t="str">
        <f>IFERROR(INDEX(Sales!$D$5:$ABF$18,MATCH(UsagePerHour!$B112,Sales!$C$5:$C$18,0),MATCH(UsagePerHour!SW$4,Sales!$D$3:$ABF$3,0))/SW$2*INDEX(Usage!$D$5:$ABF$11,MATCH(UsagePerHour!$B$100,Usage!$C$5:$C$11,0),MATCH(UsagePerHour!SW$4,Usage!$D$3:$ABF$3,0)),"")</f>
        <v/>
      </c>
      <c r="SX112" s="6" t="str">
        <f>IFERROR(INDEX(Sales!$D$5:$ABF$18,MATCH(UsagePerHour!$B112,Sales!$C$5:$C$18,0),MATCH(UsagePerHour!SX$4,Sales!$D$3:$ABF$3,0))/SX$2*INDEX(Usage!$D$5:$ABF$11,MATCH(UsagePerHour!$B$100,Usage!$C$5:$C$11,0),MATCH(UsagePerHour!SX$4,Usage!$D$3:$ABF$3,0)),"")</f>
        <v/>
      </c>
      <c r="SY112" s="6" t="str">
        <f>IFERROR(INDEX(Sales!$D$5:$ABF$18,MATCH(UsagePerHour!$B112,Sales!$C$5:$C$18,0),MATCH(UsagePerHour!SY$4,Sales!$D$3:$ABF$3,0))/SY$2*INDEX(Usage!$D$5:$ABF$11,MATCH(UsagePerHour!$B$100,Usage!$C$5:$C$11,0),MATCH(UsagePerHour!SY$4,Usage!$D$3:$ABF$3,0)),"")</f>
        <v/>
      </c>
      <c r="SZ112" s="6" t="str">
        <f>IFERROR(INDEX(Sales!$D$5:$ABF$18,MATCH(UsagePerHour!$B112,Sales!$C$5:$C$18,0),MATCH(UsagePerHour!SZ$4,Sales!$D$3:$ABF$3,0))/SZ$2*INDEX(Usage!$D$5:$ABF$11,MATCH(UsagePerHour!$B$100,Usage!$C$5:$C$11,0),MATCH(UsagePerHour!SZ$4,Usage!$D$3:$ABF$3,0)),"")</f>
        <v/>
      </c>
      <c r="TA112" s="6" t="str">
        <f>IFERROR(INDEX(Sales!$D$5:$ABF$18,MATCH(UsagePerHour!$B112,Sales!$C$5:$C$18,0),MATCH(UsagePerHour!TA$4,Sales!$D$3:$ABF$3,0))/TA$2*INDEX(Usage!$D$5:$ABF$11,MATCH(UsagePerHour!$B$100,Usage!$C$5:$C$11,0),MATCH(UsagePerHour!TA$4,Usage!$D$3:$ABF$3,0)),"")</f>
        <v/>
      </c>
      <c r="TB112" s="6" t="str">
        <f>IFERROR(INDEX(Sales!$D$5:$ABF$18,MATCH(UsagePerHour!$B112,Sales!$C$5:$C$18,0),MATCH(UsagePerHour!TB$4,Sales!$D$3:$ABF$3,0))/TB$2*INDEX(Usage!$D$5:$ABF$11,MATCH(UsagePerHour!$B$100,Usage!$C$5:$C$11,0),MATCH(UsagePerHour!TB$4,Usage!$D$3:$ABF$3,0)),"")</f>
        <v/>
      </c>
      <c r="TC112" s="6" t="str">
        <f>IFERROR(INDEX(Sales!$D$5:$ABF$18,MATCH(UsagePerHour!$B112,Sales!$C$5:$C$18,0),MATCH(UsagePerHour!TC$4,Sales!$D$3:$ABF$3,0))/TC$2*INDEX(Usage!$D$5:$ABF$11,MATCH(UsagePerHour!$B$100,Usage!$C$5:$C$11,0),MATCH(UsagePerHour!TC$4,Usage!$D$3:$ABF$3,0)),"")</f>
        <v/>
      </c>
      <c r="TD112" s="6" t="str">
        <f>IFERROR(INDEX(Sales!$D$5:$ABF$18,MATCH(UsagePerHour!$B112,Sales!$C$5:$C$18,0),MATCH(UsagePerHour!TD$4,Sales!$D$3:$ABF$3,0))/TD$2*INDEX(Usage!$D$5:$ABF$11,MATCH(UsagePerHour!$B$100,Usage!$C$5:$C$11,0),MATCH(UsagePerHour!TD$4,Usage!$D$3:$ABF$3,0)),"")</f>
        <v/>
      </c>
      <c r="TE112" s="6" t="str">
        <f>IFERROR(INDEX(Sales!$D$5:$ABF$18,MATCH(UsagePerHour!$B112,Sales!$C$5:$C$18,0),MATCH(UsagePerHour!TE$4,Sales!$D$3:$ABF$3,0))/TE$2*INDEX(Usage!$D$5:$ABF$11,MATCH(UsagePerHour!$B$100,Usage!$C$5:$C$11,0),MATCH(UsagePerHour!TE$4,Usage!$D$3:$ABF$3,0)),"")</f>
        <v/>
      </c>
      <c r="TF112" s="6" t="str">
        <f>IFERROR(INDEX(Sales!$D$5:$ABF$18,MATCH(UsagePerHour!$B112,Sales!$C$5:$C$18,0),MATCH(UsagePerHour!TF$4,Sales!$D$3:$ABF$3,0))/TF$2*INDEX(Usage!$D$5:$ABF$11,MATCH(UsagePerHour!$B$100,Usage!$C$5:$C$11,0),MATCH(UsagePerHour!TF$4,Usage!$D$3:$ABF$3,0)),"")</f>
        <v/>
      </c>
      <c r="TG112" s="6" t="str">
        <f>IFERROR(INDEX(Sales!$D$5:$ABF$18,MATCH(UsagePerHour!$B112,Sales!$C$5:$C$18,0),MATCH(UsagePerHour!TG$4,Sales!$D$3:$ABF$3,0))/TG$2*INDEX(Usage!$D$5:$ABF$11,MATCH(UsagePerHour!$B$100,Usage!$C$5:$C$11,0),MATCH(UsagePerHour!TG$4,Usage!$D$3:$ABF$3,0)),"")</f>
        <v/>
      </c>
      <c r="TH112" s="6" t="str">
        <f>IFERROR(INDEX(Sales!$D$5:$ABF$18,MATCH(UsagePerHour!$B112,Sales!$C$5:$C$18,0),MATCH(UsagePerHour!TH$4,Sales!$D$3:$ABF$3,0))/TH$2*INDEX(Usage!$D$5:$ABF$11,MATCH(UsagePerHour!$B$100,Usage!$C$5:$C$11,0),MATCH(UsagePerHour!TH$4,Usage!$D$3:$ABF$3,0)),"")</f>
        <v/>
      </c>
      <c r="TI112" s="6" t="str">
        <f>IFERROR(INDEX(Sales!$D$5:$ABF$18,MATCH(UsagePerHour!$B112,Sales!$C$5:$C$18,0),MATCH(UsagePerHour!TI$4,Sales!$D$3:$ABF$3,0))/TI$2*INDEX(Usage!$D$5:$ABF$11,MATCH(UsagePerHour!$B$100,Usage!$C$5:$C$11,0),MATCH(UsagePerHour!TI$4,Usage!$D$3:$ABF$3,0)),"")</f>
        <v/>
      </c>
      <c r="TJ112" s="6" t="str">
        <f>IFERROR(INDEX(Sales!$D$5:$ABF$18,MATCH(UsagePerHour!$B112,Sales!$C$5:$C$18,0),MATCH(UsagePerHour!TJ$4,Sales!$D$3:$ABF$3,0))/TJ$2*INDEX(Usage!$D$5:$ABF$11,MATCH(UsagePerHour!$B$100,Usage!$C$5:$C$11,0),MATCH(UsagePerHour!TJ$4,Usage!$D$3:$ABF$3,0)),"")</f>
        <v/>
      </c>
      <c r="TK112" s="6" t="str">
        <f>IFERROR(INDEX(Sales!$D$5:$ABF$18,MATCH(UsagePerHour!$B112,Sales!$C$5:$C$18,0),MATCH(UsagePerHour!TK$4,Sales!$D$3:$ABF$3,0))/TK$2*INDEX(Usage!$D$5:$ABF$11,MATCH(UsagePerHour!$B$100,Usage!$C$5:$C$11,0),MATCH(UsagePerHour!TK$4,Usage!$D$3:$ABF$3,0)),"")</f>
        <v/>
      </c>
      <c r="TL112" s="6" t="str">
        <f>IFERROR(INDEX(Sales!$D$5:$ABF$18,MATCH(UsagePerHour!$B112,Sales!$C$5:$C$18,0),MATCH(UsagePerHour!TL$4,Sales!$D$3:$ABF$3,0))/TL$2*INDEX(Usage!$D$5:$ABF$11,MATCH(UsagePerHour!$B$100,Usage!$C$5:$C$11,0),MATCH(UsagePerHour!TL$4,Usage!$D$3:$ABF$3,0)),"")</f>
        <v/>
      </c>
      <c r="TM112" s="6" t="str">
        <f>IFERROR(INDEX(Sales!$D$5:$ABF$18,MATCH(UsagePerHour!$B112,Sales!$C$5:$C$18,0),MATCH(UsagePerHour!TM$4,Sales!$D$3:$ABF$3,0))/TM$2*INDEX(Usage!$D$5:$ABF$11,MATCH(UsagePerHour!$B$100,Usage!$C$5:$C$11,0),MATCH(UsagePerHour!TM$4,Usage!$D$3:$ABF$3,0)),"")</f>
        <v/>
      </c>
      <c r="TN112" s="6" t="str">
        <f>IFERROR(INDEX(Sales!$D$5:$ABF$18,MATCH(UsagePerHour!$B112,Sales!$C$5:$C$18,0),MATCH(UsagePerHour!TN$4,Sales!$D$3:$ABF$3,0))/TN$2*INDEX(Usage!$D$5:$ABF$11,MATCH(UsagePerHour!$B$100,Usage!$C$5:$C$11,0),MATCH(UsagePerHour!TN$4,Usage!$D$3:$ABF$3,0)),"")</f>
        <v/>
      </c>
      <c r="TO112" s="6" t="str">
        <f>IFERROR(INDEX(Sales!$D$5:$ABF$18,MATCH(UsagePerHour!$B112,Sales!$C$5:$C$18,0),MATCH(UsagePerHour!TO$4,Sales!$D$3:$ABF$3,0))/TO$2*INDEX(Usage!$D$5:$ABF$11,MATCH(UsagePerHour!$B$100,Usage!$C$5:$C$11,0),MATCH(UsagePerHour!TO$4,Usage!$D$3:$ABF$3,0)),"")</f>
        <v/>
      </c>
      <c r="TP112" s="6" t="str">
        <f>IFERROR(INDEX(Sales!$D$5:$ABF$18,MATCH(UsagePerHour!$B112,Sales!$C$5:$C$18,0),MATCH(UsagePerHour!TP$4,Sales!$D$3:$ABF$3,0))/TP$2*INDEX(Usage!$D$5:$ABF$11,MATCH(UsagePerHour!$B$100,Usage!$C$5:$C$11,0),MATCH(UsagePerHour!TP$4,Usage!$D$3:$ABF$3,0)),"")</f>
        <v/>
      </c>
      <c r="TQ112" s="6" t="str">
        <f>IFERROR(INDEX(Sales!$D$5:$ABF$18,MATCH(UsagePerHour!$B112,Sales!$C$5:$C$18,0),MATCH(UsagePerHour!TQ$4,Sales!$D$3:$ABF$3,0))/TQ$2*INDEX(Usage!$D$5:$ABF$11,MATCH(UsagePerHour!$B$100,Usage!$C$5:$C$11,0),MATCH(UsagePerHour!TQ$4,Usage!$D$3:$ABF$3,0)),"")</f>
        <v/>
      </c>
      <c r="TR112" s="6" t="str">
        <f>IFERROR(INDEX(Sales!$D$5:$ABF$18,MATCH(UsagePerHour!$B112,Sales!$C$5:$C$18,0),MATCH(UsagePerHour!TR$4,Sales!$D$3:$ABF$3,0))/TR$2*INDEX(Usage!$D$5:$ABF$11,MATCH(UsagePerHour!$B$100,Usage!$C$5:$C$11,0),MATCH(UsagePerHour!TR$4,Usage!$D$3:$ABF$3,0)),"")</f>
        <v/>
      </c>
      <c r="TS112" s="6" t="str">
        <f>IFERROR(INDEX(Sales!$D$5:$ABF$18,MATCH(UsagePerHour!$B112,Sales!$C$5:$C$18,0),MATCH(UsagePerHour!TS$4,Sales!$D$3:$ABF$3,0))/TS$2*INDEX(Usage!$D$5:$ABF$11,MATCH(UsagePerHour!$B$100,Usage!$C$5:$C$11,0),MATCH(UsagePerHour!TS$4,Usage!$D$3:$ABF$3,0)),"")</f>
        <v/>
      </c>
      <c r="TT112" s="6" t="str">
        <f>IFERROR(INDEX(Sales!$D$5:$ABF$18,MATCH(UsagePerHour!$B112,Sales!$C$5:$C$18,0),MATCH(UsagePerHour!TT$4,Sales!$D$3:$ABF$3,0))/TT$2*INDEX(Usage!$D$5:$ABF$11,MATCH(UsagePerHour!$B$100,Usage!$C$5:$C$11,0),MATCH(UsagePerHour!TT$4,Usage!$D$3:$ABF$3,0)),"")</f>
        <v/>
      </c>
      <c r="TU112" s="6" t="str">
        <f>IFERROR(INDEX(Sales!$D$5:$ABF$18,MATCH(UsagePerHour!$B112,Sales!$C$5:$C$18,0),MATCH(UsagePerHour!TU$4,Sales!$D$3:$ABF$3,0))/TU$2*INDEX(Usage!$D$5:$ABF$11,MATCH(UsagePerHour!$B$100,Usage!$C$5:$C$11,0),MATCH(UsagePerHour!TU$4,Usage!$D$3:$ABF$3,0)),"")</f>
        <v/>
      </c>
      <c r="TV112" s="6" t="str">
        <f>IFERROR(INDEX(Sales!$D$5:$ABF$18,MATCH(UsagePerHour!$B112,Sales!$C$5:$C$18,0),MATCH(UsagePerHour!TV$4,Sales!$D$3:$ABF$3,0))/TV$2*INDEX(Usage!$D$5:$ABF$11,MATCH(UsagePerHour!$B$100,Usage!$C$5:$C$11,0),MATCH(UsagePerHour!TV$4,Usage!$D$3:$ABF$3,0)),"")</f>
        <v/>
      </c>
      <c r="TW112" s="6" t="str">
        <f>IFERROR(INDEX(Sales!$D$5:$ABF$18,MATCH(UsagePerHour!$B112,Sales!$C$5:$C$18,0),MATCH(UsagePerHour!TW$4,Sales!$D$3:$ABF$3,0))/TW$2*INDEX(Usage!$D$5:$ABF$11,MATCH(UsagePerHour!$B$100,Usage!$C$5:$C$11,0),MATCH(UsagePerHour!TW$4,Usage!$D$3:$ABF$3,0)),"")</f>
        <v/>
      </c>
      <c r="TX112" s="6" t="str">
        <f>IFERROR(INDEX(Sales!$D$5:$ABF$18,MATCH(UsagePerHour!$B112,Sales!$C$5:$C$18,0),MATCH(UsagePerHour!TX$4,Sales!$D$3:$ABF$3,0))/TX$2*INDEX(Usage!$D$5:$ABF$11,MATCH(UsagePerHour!$B$100,Usage!$C$5:$C$11,0),MATCH(UsagePerHour!TX$4,Usage!$D$3:$ABF$3,0)),"")</f>
        <v/>
      </c>
      <c r="TY112" s="6" t="str">
        <f>IFERROR(INDEX(Sales!$D$5:$ABF$18,MATCH(UsagePerHour!$B112,Sales!$C$5:$C$18,0),MATCH(UsagePerHour!TY$4,Sales!$D$3:$ABF$3,0))/TY$2*INDEX(Usage!$D$5:$ABF$11,MATCH(UsagePerHour!$B$100,Usage!$C$5:$C$11,0),MATCH(UsagePerHour!TY$4,Usage!$D$3:$ABF$3,0)),"")</f>
        <v/>
      </c>
      <c r="TZ112" s="6" t="str">
        <f>IFERROR(INDEX(Sales!$D$5:$ABF$18,MATCH(UsagePerHour!$B112,Sales!$C$5:$C$18,0),MATCH(UsagePerHour!TZ$4,Sales!$D$3:$ABF$3,0))/TZ$2*INDEX(Usage!$D$5:$ABF$11,MATCH(UsagePerHour!$B$100,Usage!$C$5:$C$11,0),MATCH(UsagePerHour!TZ$4,Usage!$D$3:$ABF$3,0)),"")</f>
        <v/>
      </c>
      <c r="UA112" s="6" t="str">
        <f>IFERROR(INDEX(Sales!$D$5:$ABF$18,MATCH(UsagePerHour!$B112,Sales!$C$5:$C$18,0),MATCH(UsagePerHour!UA$4,Sales!$D$3:$ABF$3,0))/UA$2*INDEX(Usage!$D$5:$ABF$11,MATCH(UsagePerHour!$B$100,Usage!$C$5:$C$11,0),MATCH(UsagePerHour!UA$4,Usage!$D$3:$ABF$3,0)),"")</f>
        <v/>
      </c>
      <c r="UB112" s="6" t="str">
        <f>IFERROR(INDEX(Sales!$D$5:$ABF$18,MATCH(UsagePerHour!$B112,Sales!$C$5:$C$18,0),MATCH(UsagePerHour!UB$4,Sales!$D$3:$ABF$3,0))/UB$2*INDEX(Usage!$D$5:$ABF$11,MATCH(UsagePerHour!$B$100,Usage!$C$5:$C$11,0),MATCH(UsagePerHour!UB$4,Usage!$D$3:$ABF$3,0)),"")</f>
        <v/>
      </c>
      <c r="UC112" s="6" t="str">
        <f>IFERROR(INDEX(Sales!$D$5:$ABF$18,MATCH(UsagePerHour!$B112,Sales!$C$5:$C$18,0),MATCH(UsagePerHour!UC$4,Sales!$D$3:$ABF$3,0))/UC$2*INDEX(Usage!$D$5:$ABF$11,MATCH(UsagePerHour!$B$100,Usage!$C$5:$C$11,0),MATCH(UsagePerHour!UC$4,Usage!$D$3:$ABF$3,0)),"")</f>
        <v/>
      </c>
      <c r="UD112" s="6" t="str">
        <f>IFERROR(INDEX(Sales!$D$5:$ABF$18,MATCH(UsagePerHour!$B112,Sales!$C$5:$C$18,0),MATCH(UsagePerHour!UD$4,Sales!$D$3:$ABF$3,0))/UD$2*INDEX(Usage!$D$5:$ABF$11,MATCH(UsagePerHour!$B$100,Usage!$C$5:$C$11,0),MATCH(UsagePerHour!UD$4,Usage!$D$3:$ABF$3,0)),"")</f>
        <v/>
      </c>
      <c r="UE112" s="6" t="str">
        <f>IFERROR(INDEX(Sales!$D$5:$ABF$18,MATCH(UsagePerHour!$B112,Sales!$C$5:$C$18,0),MATCH(UsagePerHour!UE$4,Sales!$D$3:$ABF$3,0))/UE$2*INDEX(Usage!$D$5:$ABF$11,MATCH(UsagePerHour!$B$100,Usage!$C$5:$C$11,0),MATCH(UsagePerHour!UE$4,Usage!$D$3:$ABF$3,0)),"")</f>
        <v/>
      </c>
      <c r="UF112" s="6" t="str">
        <f>IFERROR(INDEX(Sales!$D$5:$ABF$18,MATCH(UsagePerHour!$B112,Sales!$C$5:$C$18,0),MATCH(UsagePerHour!UF$4,Sales!$D$3:$ABF$3,0))/UF$2*INDEX(Usage!$D$5:$ABF$11,MATCH(UsagePerHour!$B$100,Usage!$C$5:$C$11,0),MATCH(UsagePerHour!UF$4,Usage!$D$3:$ABF$3,0)),"")</f>
        <v/>
      </c>
      <c r="UG112" s="6" t="str">
        <f>IFERROR(INDEX(Sales!$D$5:$ABF$18,MATCH(UsagePerHour!$B112,Sales!$C$5:$C$18,0),MATCH(UsagePerHour!UG$4,Sales!$D$3:$ABF$3,0))/UG$2*INDEX(Usage!$D$5:$ABF$11,MATCH(UsagePerHour!$B$100,Usage!$C$5:$C$11,0),MATCH(UsagePerHour!UG$4,Usage!$D$3:$ABF$3,0)),"")</f>
        <v/>
      </c>
      <c r="UH112" s="6" t="str">
        <f>IFERROR(INDEX(Sales!$D$5:$ABF$18,MATCH(UsagePerHour!$B112,Sales!$C$5:$C$18,0),MATCH(UsagePerHour!UH$4,Sales!$D$3:$ABF$3,0))/UH$2*INDEX(Usage!$D$5:$ABF$11,MATCH(UsagePerHour!$B$100,Usage!$C$5:$C$11,0),MATCH(UsagePerHour!UH$4,Usage!$D$3:$ABF$3,0)),"")</f>
        <v/>
      </c>
      <c r="UI112" s="6" t="str">
        <f>IFERROR(INDEX(Sales!$D$5:$ABF$18,MATCH(UsagePerHour!$B112,Sales!$C$5:$C$18,0),MATCH(UsagePerHour!UI$4,Sales!$D$3:$ABF$3,0))/UI$2*INDEX(Usage!$D$5:$ABF$11,MATCH(UsagePerHour!$B$100,Usage!$C$5:$C$11,0),MATCH(UsagePerHour!UI$4,Usage!$D$3:$ABF$3,0)),"")</f>
        <v/>
      </c>
      <c r="UJ112" s="6" t="str">
        <f>IFERROR(INDEX(Sales!$D$5:$ABF$18,MATCH(UsagePerHour!$B112,Sales!$C$5:$C$18,0),MATCH(UsagePerHour!UJ$4,Sales!$D$3:$ABF$3,0))/UJ$2*INDEX(Usage!$D$5:$ABF$11,MATCH(UsagePerHour!$B$100,Usage!$C$5:$C$11,0),MATCH(UsagePerHour!UJ$4,Usage!$D$3:$ABF$3,0)),"")</f>
        <v/>
      </c>
      <c r="UK112" s="6" t="str">
        <f>IFERROR(INDEX(Sales!$D$5:$ABF$18,MATCH(UsagePerHour!$B112,Sales!$C$5:$C$18,0),MATCH(UsagePerHour!UK$4,Sales!$D$3:$ABF$3,0))/UK$2*INDEX(Usage!$D$5:$ABF$11,MATCH(UsagePerHour!$B$100,Usage!$C$5:$C$11,0),MATCH(UsagePerHour!UK$4,Usage!$D$3:$ABF$3,0)),"")</f>
        <v/>
      </c>
      <c r="UL112" s="6" t="str">
        <f>IFERROR(INDEX(Sales!$D$5:$ABF$18,MATCH(UsagePerHour!$B112,Sales!$C$5:$C$18,0),MATCH(UsagePerHour!UL$4,Sales!$D$3:$ABF$3,0))/UL$2*INDEX(Usage!$D$5:$ABF$11,MATCH(UsagePerHour!$B$100,Usage!$C$5:$C$11,0),MATCH(UsagePerHour!UL$4,Usage!$D$3:$ABF$3,0)),"")</f>
        <v/>
      </c>
      <c r="UM112" s="6" t="str">
        <f>IFERROR(INDEX(Sales!$D$5:$ABF$18,MATCH(UsagePerHour!$B112,Sales!$C$5:$C$18,0),MATCH(UsagePerHour!UM$4,Sales!$D$3:$ABF$3,0))/UM$2*INDEX(Usage!$D$5:$ABF$11,MATCH(UsagePerHour!$B$100,Usage!$C$5:$C$11,0),MATCH(UsagePerHour!UM$4,Usage!$D$3:$ABF$3,0)),"")</f>
        <v/>
      </c>
      <c r="UN112" s="6" t="str">
        <f>IFERROR(INDEX(Sales!$D$5:$ABF$18,MATCH(UsagePerHour!$B112,Sales!$C$5:$C$18,0),MATCH(UsagePerHour!UN$4,Sales!$D$3:$ABF$3,0))/UN$2*INDEX(Usage!$D$5:$ABF$11,MATCH(UsagePerHour!$B$100,Usage!$C$5:$C$11,0),MATCH(UsagePerHour!UN$4,Usage!$D$3:$ABF$3,0)),"")</f>
        <v/>
      </c>
      <c r="UO112" s="6" t="str">
        <f>IFERROR(INDEX(Sales!$D$5:$ABF$18,MATCH(UsagePerHour!$B112,Sales!$C$5:$C$18,0),MATCH(UsagePerHour!UO$4,Sales!$D$3:$ABF$3,0))/UO$2*INDEX(Usage!$D$5:$ABF$11,MATCH(UsagePerHour!$B$100,Usage!$C$5:$C$11,0),MATCH(UsagePerHour!UO$4,Usage!$D$3:$ABF$3,0)),"")</f>
        <v/>
      </c>
      <c r="UP112" s="6" t="str">
        <f>IFERROR(INDEX(Sales!$D$5:$ABF$18,MATCH(UsagePerHour!$B112,Sales!$C$5:$C$18,0),MATCH(UsagePerHour!UP$4,Sales!$D$3:$ABF$3,0))/UP$2*INDEX(Usage!$D$5:$ABF$11,MATCH(UsagePerHour!$B$100,Usage!$C$5:$C$11,0),MATCH(UsagePerHour!UP$4,Usage!$D$3:$ABF$3,0)),"")</f>
        <v/>
      </c>
      <c r="UQ112" s="6" t="str">
        <f>IFERROR(INDEX(Sales!$D$5:$ABF$18,MATCH(UsagePerHour!$B112,Sales!$C$5:$C$18,0),MATCH(UsagePerHour!UQ$4,Sales!$D$3:$ABF$3,0))/UQ$2*INDEX(Usage!$D$5:$ABF$11,MATCH(UsagePerHour!$B$100,Usage!$C$5:$C$11,0),MATCH(UsagePerHour!UQ$4,Usage!$D$3:$ABF$3,0)),"")</f>
        <v/>
      </c>
      <c r="UR112" s="6" t="str">
        <f>IFERROR(INDEX(Sales!$D$5:$ABF$18,MATCH(UsagePerHour!$B112,Sales!$C$5:$C$18,0),MATCH(UsagePerHour!UR$4,Sales!$D$3:$ABF$3,0))/UR$2*INDEX(Usage!$D$5:$ABF$11,MATCH(UsagePerHour!$B$100,Usage!$C$5:$C$11,0),MATCH(UsagePerHour!UR$4,Usage!$D$3:$ABF$3,0)),"")</f>
        <v/>
      </c>
      <c r="US112" s="6" t="str">
        <f>IFERROR(INDEX(Sales!$D$5:$ABF$18,MATCH(UsagePerHour!$B112,Sales!$C$5:$C$18,0),MATCH(UsagePerHour!US$4,Sales!$D$3:$ABF$3,0))/US$2*INDEX(Usage!$D$5:$ABF$11,MATCH(UsagePerHour!$B$100,Usage!$C$5:$C$11,0),MATCH(UsagePerHour!US$4,Usage!$D$3:$ABF$3,0)),"")</f>
        <v/>
      </c>
      <c r="UT112" s="6" t="str">
        <f>IFERROR(INDEX(Sales!$D$5:$ABF$18,MATCH(UsagePerHour!$B112,Sales!$C$5:$C$18,0),MATCH(UsagePerHour!UT$4,Sales!$D$3:$ABF$3,0))/UT$2*INDEX(Usage!$D$5:$ABF$11,MATCH(UsagePerHour!$B$100,Usage!$C$5:$C$11,0),MATCH(UsagePerHour!UT$4,Usage!$D$3:$ABF$3,0)),"")</f>
        <v/>
      </c>
      <c r="UU112" s="6" t="str">
        <f>IFERROR(INDEX(Sales!$D$5:$ABF$18,MATCH(UsagePerHour!$B112,Sales!$C$5:$C$18,0),MATCH(UsagePerHour!UU$4,Sales!$D$3:$ABF$3,0))/UU$2*INDEX(Usage!$D$5:$ABF$11,MATCH(UsagePerHour!$B$100,Usage!$C$5:$C$11,0),MATCH(UsagePerHour!UU$4,Usage!$D$3:$ABF$3,0)),"")</f>
        <v/>
      </c>
      <c r="UV112" s="6" t="str">
        <f>IFERROR(INDEX(Sales!$D$5:$ABF$18,MATCH(UsagePerHour!$B112,Sales!$C$5:$C$18,0),MATCH(UsagePerHour!UV$4,Sales!$D$3:$ABF$3,0))/UV$2*INDEX(Usage!$D$5:$ABF$11,MATCH(UsagePerHour!$B$100,Usage!$C$5:$C$11,0),MATCH(UsagePerHour!UV$4,Usage!$D$3:$ABF$3,0)),"")</f>
        <v/>
      </c>
      <c r="UW112" s="6" t="str">
        <f>IFERROR(INDEX(Sales!$D$5:$ABF$18,MATCH(UsagePerHour!$B112,Sales!$C$5:$C$18,0),MATCH(UsagePerHour!UW$4,Sales!$D$3:$ABF$3,0))/UW$2*INDEX(Usage!$D$5:$ABF$11,MATCH(UsagePerHour!$B$100,Usage!$C$5:$C$11,0),MATCH(UsagePerHour!UW$4,Usage!$D$3:$ABF$3,0)),"")</f>
        <v/>
      </c>
      <c r="UX112" s="6" t="str">
        <f>IFERROR(INDEX(Sales!$D$5:$ABF$18,MATCH(UsagePerHour!$B112,Sales!$C$5:$C$18,0),MATCH(UsagePerHour!UX$4,Sales!$D$3:$ABF$3,0))/UX$2*INDEX(Usage!$D$5:$ABF$11,MATCH(UsagePerHour!$B$100,Usage!$C$5:$C$11,0),MATCH(UsagePerHour!UX$4,Usage!$D$3:$ABF$3,0)),"")</f>
        <v/>
      </c>
      <c r="UY112" s="6" t="str">
        <f>IFERROR(INDEX(Sales!$D$5:$ABF$18,MATCH(UsagePerHour!$B112,Sales!$C$5:$C$18,0),MATCH(UsagePerHour!UY$4,Sales!$D$3:$ABF$3,0))/UY$2*INDEX(Usage!$D$5:$ABF$11,MATCH(UsagePerHour!$B$100,Usage!$C$5:$C$11,0),MATCH(UsagePerHour!UY$4,Usage!$D$3:$ABF$3,0)),"")</f>
        <v/>
      </c>
      <c r="UZ112" s="6" t="str">
        <f>IFERROR(INDEX(Sales!$D$5:$ABF$18,MATCH(UsagePerHour!$B112,Sales!$C$5:$C$18,0),MATCH(UsagePerHour!UZ$4,Sales!$D$3:$ABF$3,0))/UZ$2*INDEX(Usage!$D$5:$ABF$11,MATCH(UsagePerHour!$B$100,Usage!$C$5:$C$11,0),MATCH(UsagePerHour!UZ$4,Usage!$D$3:$ABF$3,0)),"")</f>
        <v/>
      </c>
      <c r="VA112" s="6" t="str">
        <f>IFERROR(INDEX(Sales!$D$5:$ABF$18,MATCH(UsagePerHour!$B112,Sales!$C$5:$C$18,0),MATCH(UsagePerHour!VA$4,Sales!$D$3:$ABF$3,0))/VA$2*INDEX(Usage!$D$5:$ABF$11,MATCH(UsagePerHour!$B$100,Usage!$C$5:$C$11,0),MATCH(UsagePerHour!VA$4,Usage!$D$3:$ABF$3,0)),"")</f>
        <v/>
      </c>
      <c r="VB112" s="6" t="str">
        <f>IFERROR(INDEX(Sales!$D$5:$ABF$18,MATCH(UsagePerHour!$B112,Sales!$C$5:$C$18,0),MATCH(UsagePerHour!VB$4,Sales!$D$3:$ABF$3,0))/VB$2*INDEX(Usage!$D$5:$ABF$11,MATCH(UsagePerHour!$B$100,Usage!$C$5:$C$11,0),MATCH(UsagePerHour!VB$4,Usage!$D$3:$ABF$3,0)),"")</f>
        <v/>
      </c>
      <c r="VC112" s="6" t="str">
        <f>IFERROR(INDEX(Sales!$D$5:$ABF$18,MATCH(UsagePerHour!$B112,Sales!$C$5:$C$18,0),MATCH(UsagePerHour!VC$4,Sales!$D$3:$ABF$3,0))/VC$2*INDEX(Usage!$D$5:$ABF$11,MATCH(UsagePerHour!$B$100,Usage!$C$5:$C$11,0),MATCH(UsagePerHour!VC$4,Usage!$D$3:$ABF$3,0)),"")</f>
        <v/>
      </c>
      <c r="VD112" s="6" t="str">
        <f>IFERROR(INDEX(Sales!$D$5:$ABF$18,MATCH(UsagePerHour!$B112,Sales!$C$5:$C$18,0),MATCH(UsagePerHour!VD$4,Sales!$D$3:$ABF$3,0))/VD$2*INDEX(Usage!$D$5:$ABF$11,MATCH(UsagePerHour!$B$100,Usage!$C$5:$C$11,0),MATCH(UsagePerHour!VD$4,Usage!$D$3:$ABF$3,0)),"")</f>
        <v/>
      </c>
      <c r="VE112" s="6" t="str">
        <f>IFERROR(INDEX(Sales!$D$5:$ABF$18,MATCH(UsagePerHour!$B112,Sales!$C$5:$C$18,0),MATCH(UsagePerHour!VE$4,Sales!$D$3:$ABF$3,0))/VE$2*INDEX(Usage!$D$5:$ABF$11,MATCH(UsagePerHour!$B$100,Usage!$C$5:$C$11,0),MATCH(UsagePerHour!VE$4,Usage!$D$3:$ABF$3,0)),"")</f>
        <v/>
      </c>
      <c r="VF112" s="6" t="str">
        <f>IFERROR(INDEX(Sales!$D$5:$ABF$18,MATCH(UsagePerHour!$B112,Sales!$C$5:$C$18,0),MATCH(UsagePerHour!VF$4,Sales!$D$3:$ABF$3,0))/VF$2*INDEX(Usage!$D$5:$ABF$11,MATCH(UsagePerHour!$B$100,Usage!$C$5:$C$11,0),MATCH(UsagePerHour!VF$4,Usage!$D$3:$ABF$3,0)),"")</f>
        <v/>
      </c>
      <c r="VG112" s="6" t="str">
        <f>IFERROR(INDEX(Sales!$D$5:$ABF$18,MATCH(UsagePerHour!$B112,Sales!$C$5:$C$18,0),MATCH(UsagePerHour!VG$4,Sales!$D$3:$ABF$3,0))/VG$2*INDEX(Usage!$D$5:$ABF$11,MATCH(UsagePerHour!$B$100,Usage!$C$5:$C$11,0),MATCH(UsagePerHour!VG$4,Usage!$D$3:$ABF$3,0)),"")</f>
        <v/>
      </c>
      <c r="VH112" s="6" t="str">
        <f>IFERROR(INDEX(Sales!$D$5:$ABF$18,MATCH(UsagePerHour!$B112,Sales!$C$5:$C$18,0),MATCH(UsagePerHour!VH$4,Sales!$D$3:$ABF$3,0))/VH$2*INDEX(Usage!$D$5:$ABF$11,MATCH(UsagePerHour!$B$100,Usage!$C$5:$C$11,0),MATCH(UsagePerHour!VH$4,Usage!$D$3:$ABF$3,0)),"")</f>
        <v/>
      </c>
      <c r="VI112" s="6" t="str">
        <f>IFERROR(INDEX(Sales!$D$5:$ABF$18,MATCH(UsagePerHour!$B112,Sales!$C$5:$C$18,0),MATCH(UsagePerHour!VI$4,Sales!$D$3:$ABF$3,0))/VI$2*INDEX(Usage!$D$5:$ABF$11,MATCH(UsagePerHour!$B$100,Usage!$C$5:$C$11,0),MATCH(UsagePerHour!VI$4,Usage!$D$3:$ABF$3,0)),"")</f>
        <v/>
      </c>
      <c r="VJ112" s="6" t="str">
        <f>IFERROR(INDEX(Sales!$D$5:$ABF$18,MATCH(UsagePerHour!$B112,Sales!$C$5:$C$18,0),MATCH(UsagePerHour!VJ$4,Sales!$D$3:$ABF$3,0))/VJ$2*INDEX(Usage!$D$5:$ABF$11,MATCH(UsagePerHour!$B$100,Usage!$C$5:$C$11,0),MATCH(UsagePerHour!VJ$4,Usage!$D$3:$ABF$3,0)),"")</f>
        <v/>
      </c>
      <c r="VK112" s="6" t="str">
        <f>IFERROR(INDEX(Sales!$D$5:$ABF$18,MATCH(UsagePerHour!$B112,Sales!$C$5:$C$18,0),MATCH(UsagePerHour!VK$4,Sales!$D$3:$ABF$3,0))/VK$2*INDEX(Usage!$D$5:$ABF$11,MATCH(UsagePerHour!$B$100,Usage!$C$5:$C$11,0),MATCH(UsagePerHour!VK$4,Usage!$D$3:$ABF$3,0)),"")</f>
        <v/>
      </c>
      <c r="VL112" s="6" t="str">
        <f>IFERROR(INDEX(Sales!$D$5:$ABF$18,MATCH(UsagePerHour!$B112,Sales!$C$5:$C$18,0),MATCH(UsagePerHour!VL$4,Sales!$D$3:$ABF$3,0))/VL$2*INDEX(Usage!$D$5:$ABF$11,MATCH(UsagePerHour!$B$100,Usage!$C$5:$C$11,0),MATCH(UsagePerHour!VL$4,Usage!$D$3:$ABF$3,0)),"")</f>
        <v/>
      </c>
      <c r="VM112" s="6" t="str">
        <f>IFERROR(INDEX(Sales!$D$5:$ABF$18,MATCH(UsagePerHour!$B112,Sales!$C$5:$C$18,0),MATCH(UsagePerHour!VM$4,Sales!$D$3:$ABF$3,0))/VM$2*INDEX(Usage!$D$5:$ABF$11,MATCH(UsagePerHour!$B$100,Usage!$C$5:$C$11,0),MATCH(UsagePerHour!VM$4,Usage!$D$3:$ABF$3,0)),"")</f>
        <v/>
      </c>
      <c r="VN112" s="6" t="str">
        <f>IFERROR(INDEX(Sales!$D$5:$ABF$18,MATCH(UsagePerHour!$B112,Sales!$C$5:$C$18,0),MATCH(UsagePerHour!VN$4,Sales!$D$3:$ABF$3,0))/VN$2*INDEX(Usage!$D$5:$ABF$11,MATCH(UsagePerHour!$B$100,Usage!$C$5:$C$11,0),MATCH(UsagePerHour!VN$4,Usage!$D$3:$ABF$3,0)),"")</f>
        <v/>
      </c>
      <c r="VO112" s="6" t="str">
        <f>IFERROR(INDEX(Sales!$D$5:$ABF$18,MATCH(UsagePerHour!$B112,Sales!$C$5:$C$18,0),MATCH(UsagePerHour!VO$4,Sales!$D$3:$ABF$3,0))/VO$2*INDEX(Usage!$D$5:$ABF$11,MATCH(UsagePerHour!$B$100,Usage!$C$5:$C$11,0),MATCH(UsagePerHour!VO$4,Usage!$D$3:$ABF$3,0)),"")</f>
        <v/>
      </c>
      <c r="VP112" s="6" t="str">
        <f>IFERROR(INDEX(Sales!$D$5:$ABF$18,MATCH(UsagePerHour!$B112,Sales!$C$5:$C$18,0),MATCH(UsagePerHour!VP$4,Sales!$D$3:$ABF$3,0))/VP$2*INDEX(Usage!$D$5:$ABF$11,MATCH(UsagePerHour!$B$100,Usage!$C$5:$C$11,0),MATCH(UsagePerHour!VP$4,Usage!$D$3:$ABF$3,0)),"")</f>
        <v/>
      </c>
      <c r="VQ112" s="6" t="str">
        <f>IFERROR(INDEX(Sales!$D$5:$ABF$18,MATCH(UsagePerHour!$B112,Sales!$C$5:$C$18,0),MATCH(UsagePerHour!VQ$4,Sales!$D$3:$ABF$3,0))/VQ$2*INDEX(Usage!$D$5:$ABF$11,MATCH(UsagePerHour!$B$100,Usage!$C$5:$C$11,0),MATCH(UsagePerHour!VQ$4,Usage!$D$3:$ABF$3,0)),"")</f>
        <v/>
      </c>
      <c r="VR112" s="6" t="str">
        <f>IFERROR(INDEX(Sales!$D$5:$ABF$18,MATCH(UsagePerHour!$B112,Sales!$C$5:$C$18,0),MATCH(UsagePerHour!VR$4,Sales!$D$3:$ABF$3,0))/VR$2*INDEX(Usage!$D$5:$ABF$11,MATCH(UsagePerHour!$B$100,Usage!$C$5:$C$11,0),MATCH(UsagePerHour!VR$4,Usage!$D$3:$ABF$3,0)),"")</f>
        <v/>
      </c>
      <c r="VS112" s="6" t="str">
        <f>IFERROR(INDEX(Sales!$D$5:$ABF$18,MATCH(UsagePerHour!$B112,Sales!$C$5:$C$18,0),MATCH(UsagePerHour!VS$4,Sales!$D$3:$ABF$3,0))/VS$2*INDEX(Usage!$D$5:$ABF$11,MATCH(UsagePerHour!$B$100,Usage!$C$5:$C$11,0),MATCH(UsagePerHour!VS$4,Usage!$D$3:$ABF$3,0)),"")</f>
        <v/>
      </c>
      <c r="VT112" s="6" t="str">
        <f>IFERROR(INDEX(Sales!$D$5:$ABF$18,MATCH(UsagePerHour!$B112,Sales!$C$5:$C$18,0),MATCH(UsagePerHour!VT$4,Sales!$D$3:$ABF$3,0))/VT$2*INDEX(Usage!$D$5:$ABF$11,MATCH(UsagePerHour!$B$100,Usage!$C$5:$C$11,0),MATCH(UsagePerHour!VT$4,Usage!$D$3:$ABF$3,0)),"")</f>
        <v/>
      </c>
      <c r="VU112" s="6" t="str">
        <f>IFERROR(INDEX(Sales!$D$5:$ABF$18,MATCH(UsagePerHour!$B112,Sales!$C$5:$C$18,0),MATCH(UsagePerHour!VU$4,Sales!$D$3:$ABF$3,0))/VU$2*INDEX(Usage!$D$5:$ABF$11,MATCH(UsagePerHour!$B$100,Usage!$C$5:$C$11,0),MATCH(UsagePerHour!VU$4,Usage!$D$3:$ABF$3,0)),"")</f>
        <v/>
      </c>
      <c r="VV112" s="6" t="str">
        <f>IFERROR(INDEX(Sales!$D$5:$ABF$18,MATCH(UsagePerHour!$B112,Sales!$C$5:$C$18,0),MATCH(UsagePerHour!VV$4,Sales!$D$3:$ABF$3,0))/VV$2*INDEX(Usage!$D$5:$ABF$11,MATCH(UsagePerHour!$B$100,Usage!$C$5:$C$11,0),MATCH(UsagePerHour!VV$4,Usage!$D$3:$ABF$3,0)),"")</f>
        <v/>
      </c>
      <c r="VW112" s="6" t="str">
        <f>IFERROR(INDEX(Sales!$D$5:$ABF$18,MATCH(UsagePerHour!$B112,Sales!$C$5:$C$18,0),MATCH(UsagePerHour!VW$4,Sales!$D$3:$ABF$3,0))/VW$2*INDEX(Usage!$D$5:$ABF$11,MATCH(UsagePerHour!$B$100,Usage!$C$5:$C$11,0),MATCH(UsagePerHour!VW$4,Usage!$D$3:$ABF$3,0)),"")</f>
        <v/>
      </c>
      <c r="VX112" s="6" t="str">
        <f>IFERROR(INDEX(Sales!$D$5:$ABF$18,MATCH(UsagePerHour!$B112,Sales!$C$5:$C$18,0),MATCH(UsagePerHour!VX$4,Sales!$D$3:$ABF$3,0))/VX$2*INDEX(Usage!$D$5:$ABF$11,MATCH(UsagePerHour!$B$100,Usage!$C$5:$C$11,0),MATCH(UsagePerHour!VX$4,Usage!$D$3:$ABF$3,0)),"")</f>
        <v/>
      </c>
      <c r="VY112" s="6" t="str">
        <f>IFERROR(INDEX(Sales!$D$5:$ABF$18,MATCH(UsagePerHour!$B112,Sales!$C$5:$C$18,0),MATCH(UsagePerHour!VY$4,Sales!$D$3:$ABF$3,0))/VY$2*INDEX(Usage!$D$5:$ABF$11,MATCH(UsagePerHour!$B$100,Usage!$C$5:$C$11,0),MATCH(UsagePerHour!VY$4,Usage!$D$3:$ABF$3,0)),"")</f>
        <v/>
      </c>
      <c r="VZ112" s="6" t="str">
        <f>IFERROR(INDEX(Sales!$D$5:$ABF$18,MATCH(UsagePerHour!$B112,Sales!$C$5:$C$18,0),MATCH(UsagePerHour!VZ$4,Sales!$D$3:$ABF$3,0))/VZ$2*INDEX(Usage!$D$5:$ABF$11,MATCH(UsagePerHour!$B$100,Usage!$C$5:$C$11,0),MATCH(UsagePerHour!VZ$4,Usage!$D$3:$ABF$3,0)),"")</f>
        <v/>
      </c>
      <c r="WA112" s="6" t="str">
        <f>IFERROR(INDEX(Sales!$D$5:$ABF$18,MATCH(UsagePerHour!$B112,Sales!$C$5:$C$18,0),MATCH(UsagePerHour!WA$4,Sales!$D$3:$ABF$3,0))/WA$2*INDEX(Usage!$D$5:$ABF$11,MATCH(UsagePerHour!$B$100,Usage!$C$5:$C$11,0),MATCH(UsagePerHour!WA$4,Usage!$D$3:$ABF$3,0)),"")</f>
        <v/>
      </c>
      <c r="WB112" s="6" t="str">
        <f>IFERROR(INDEX(Sales!$D$5:$ABF$18,MATCH(UsagePerHour!$B112,Sales!$C$5:$C$18,0),MATCH(UsagePerHour!WB$4,Sales!$D$3:$ABF$3,0))/WB$2*INDEX(Usage!$D$5:$ABF$11,MATCH(UsagePerHour!$B$100,Usage!$C$5:$C$11,0),MATCH(UsagePerHour!WB$4,Usage!$D$3:$ABF$3,0)),"")</f>
        <v/>
      </c>
      <c r="WC112" s="6" t="str">
        <f>IFERROR(INDEX(Sales!$D$5:$ABF$18,MATCH(UsagePerHour!$B112,Sales!$C$5:$C$18,0),MATCH(UsagePerHour!WC$4,Sales!$D$3:$ABF$3,0))/WC$2*INDEX(Usage!$D$5:$ABF$11,MATCH(UsagePerHour!$B$100,Usage!$C$5:$C$11,0),MATCH(UsagePerHour!WC$4,Usage!$D$3:$ABF$3,0)),"")</f>
        <v/>
      </c>
      <c r="WD112" s="6" t="str">
        <f>IFERROR(INDEX(Sales!$D$5:$ABF$18,MATCH(UsagePerHour!$B112,Sales!$C$5:$C$18,0),MATCH(UsagePerHour!WD$4,Sales!$D$3:$ABF$3,0))/WD$2*INDEX(Usage!$D$5:$ABF$11,MATCH(UsagePerHour!$B$100,Usage!$C$5:$C$11,0),MATCH(UsagePerHour!WD$4,Usage!$D$3:$ABF$3,0)),"")</f>
        <v/>
      </c>
      <c r="WE112" s="6" t="str">
        <f>IFERROR(INDEX(Sales!$D$5:$ABF$18,MATCH(UsagePerHour!$B112,Sales!$C$5:$C$18,0),MATCH(UsagePerHour!WE$4,Sales!$D$3:$ABF$3,0))/WE$2*INDEX(Usage!$D$5:$ABF$11,MATCH(UsagePerHour!$B$100,Usage!$C$5:$C$11,0),MATCH(UsagePerHour!WE$4,Usage!$D$3:$ABF$3,0)),"")</f>
        <v/>
      </c>
      <c r="WF112" s="6" t="str">
        <f>IFERROR(INDEX(Sales!$D$5:$ABF$18,MATCH(UsagePerHour!$B112,Sales!$C$5:$C$18,0),MATCH(UsagePerHour!WF$4,Sales!$D$3:$ABF$3,0))/WF$2*INDEX(Usage!$D$5:$ABF$11,MATCH(UsagePerHour!$B$100,Usage!$C$5:$C$11,0),MATCH(UsagePerHour!WF$4,Usage!$D$3:$ABF$3,0)),"")</f>
        <v/>
      </c>
      <c r="WG112" s="6" t="str">
        <f>IFERROR(INDEX(Sales!$D$5:$ABF$18,MATCH(UsagePerHour!$B112,Sales!$C$5:$C$18,0),MATCH(UsagePerHour!WG$4,Sales!$D$3:$ABF$3,0))/WG$2*INDEX(Usage!$D$5:$ABF$11,MATCH(UsagePerHour!$B$100,Usage!$C$5:$C$11,0),MATCH(UsagePerHour!WG$4,Usage!$D$3:$ABF$3,0)),"")</f>
        <v/>
      </c>
      <c r="WH112" s="6" t="str">
        <f>IFERROR(INDEX(Sales!$D$5:$ABF$18,MATCH(UsagePerHour!$B112,Sales!$C$5:$C$18,0),MATCH(UsagePerHour!WH$4,Sales!$D$3:$ABF$3,0))/WH$2*INDEX(Usage!$D$5:$ABF$11,MATCH(UsagePerHour!$B$100,Usage!$C$5:$C$11,0),MATCH(UsagePerHour!WH$4,Usage!$D$3:$ABF$3,0)),"")</f>
        <v/>
      </c>
      <c r="WI112" s="6" t="str">
        <f>IFERROR(INDEX(Sales!$D$5:$ABF$18,MATCH(UsagePerHour!$B112,Sales!$C$5:$C$18,0),MATCH(UsagePerHour!WI$4,Sales!$D$3:$ABF$3,0))/WI$2*INDEX(Usage!$D$5:$ABF$11,MATCH(UsagePerHour!$B$100,Usage!$C$5:$C$11,0),MATCH(UsagePerHour!WI$4,Usage!$D$3:$ABF$3,0)),"")</f>
        <v/>
      </c>
      <c r="WJ112" s="6" t="str">
        <f>IFERROR(INDEX(Sales!$D$5:$ABF$18,MATCH(UsagePerHour!$B112,Sales!$C$5:$C$18,0),MATCH(UsagePerHour!WJ$4,Sales!$D$3:$ABF$3,0))/WJ$2*INDEX(Usage!$D$5:$ABF$11,MATCH(UsagePerHour!$B$100,Usage!$C$5:$C$11,0),MATCH(UsagePerHour!WJ$4,Usage!$D$3:$ABF$3,0)),"")</f>
        <v/>
      </c>
      <c r="WK112" s="6" t="str">
        <f>IFERROR(INDEX(Sales!$D$5:$ABF$18,MATCH(UsagePerHour!$B112,Sales!$C$5:$C$18,0),MATCH(UsagePerHour!WK$4,Sales!$D$3:$ABF$3,0))/WK$2*INDEX(Usage!$D$5:$ABF$11,MATCH(UsagePerHour!$B$100,Usage!$C$5:$C$11,0),MATCH(UsagePerHour!WK$4,Usage!$D$3:$ABF$3,0)),"")</f>
        <v/>
      </c>
      <c r="WL112" s="6" t="str">
        <f>IFERROR(INDEX(Sales!$D$5:$ABF$18,MATCH(UsagePerHour!$B112,Sales!$C$5:$C$18,0),MATCH(UsagePerHour!WL$4,Sales!$D$3:$ABF$3,0))/WL$2*INDEX(Usage!$D$5:$ABF$11,MATCH(UsagePerHour!$B$100,Usage!$C$5:$C$11,0),MATCH(UsagePerHour!WL$4,Usage!$D$3:$ABF$3,0)),"")</f>
        <v/>
      </c>
      <c r="WM112" s="6" t="str">
        <f>IFERROR(INDEX(Sales!$D$5:$ABF$18,MATCH(UsagePerHour!$B112,Sales!$C$5:$C$18,0),MATCH(UsagePerHour!WM$4,Sales!$D$3:$ABF$3,0))/WM$2*INDEX(Usage!$D$5:$ABF$11,MATCH(UsagePerHour!$B$100,Usage!$C$5:$C$11,0),MATCH(UsagePerHour!WM$4,Usage!$D$3:$ABF$3,0)),"")</f>
        <v/>
      </c>
      <c r="WN112" s="6" t="str">
        <f>IFERROR(INDEX(Sales!$D$5:$ABF$18,MATCH(UsagePerHour!$B112,Sales!$C$5:$C$18,0),MATCH(UsagePerHour!WN$4,Sales!$D$3:$ABF$3,0))/WN$2*INDEX(Usage!$D$5:$ABF$11,MATCH(UsagePerHour!$B$100,Usage!$C$5:$C$11,0),MATCH(UsagePerHour!WN$4,Usage!$D$3:$ABF$3,0)),"")</f>
        <v/>
      </c>
      <c r="WO112" s="6" t="str">
        <f>IFERROR(INDEX(Sales!$D$5:$ABF$18,MATCH(UsagePerHour!$B112,Sales!$C$5:$C$18,0),MATCH(UsagePerHour!WO$4,Sales!$D$3:$ABF$3,0))/WO$2*INDEX(Usage!$D$5:$ABF$11,MATCH(UsagePerHour!$B$100,Usage!$C$5:$C$11,0),MATCH(UsagePerHour!WO$4,Usage!$D$3:$ABF$3,0)),"")</f>
        <v/>
      </c>
      <c r="WP112" s="6" t="str">
        <f>IFERROR(INDEX(Sales!$D$5:$ABF$18,MATCH(UsagePerHour!$B112,Sales!$C$5:$C$18,0),MATCH(UsagePerHour!WP$4,Sales!$D$3:$ABF$3,0))/WP$2*INDEX(Usage!$D$5:$ABF$11,MATCH(UsagePerHour!$B$100,Usage!$C$5:$C$11,0),MATCH(UsagePerHour!WP$4,Usage!$D$3:$ABF$3,0)),"")</f>
        <v/>
      </c>
      <c r="WQ112" s="6" t="str">
        <f>IFERROR(INDEX(Sales!$D$5:$ABF$18,MATCH(UsagePerHour!$B112,Sales!$C$5:$C$18,0),MATCH(UsagePerHour!WQ$4,Sales!$D$3:$ABF$3,0))/WQ$2*INDEX(Usage!$D$5:$ABF$11,MATCH(UsagePerHour!$B$100,Usage!$C$5:$C$11,0),MATCH(UsagePerHour!WQ$4,Usage!$D$3:$ABF$3,0)),"")</f>
        <v/>
      </c>
      <c r="WR112" s="6" t="str">
        <f>IFERROR(INDEX(Sales!$D$5:$ABF$18,MATCH(UsagePerHour!$B112,Sales!$C$5:$C$18,0),MATCH(UsagePerHour!WR$4,Sales!$D$3:$ABF$3,0))/WR$2*INDEX(Usage!$D$5:$ABF$11,MATCH(UsagePerHour!$B$100,Usage!$C$5:$C$11,0),MATCH(UsagePerHour!WR$4,Usage!$D$3:$ABF$3,0)),"")</f>
        <v/>
      </c>
      <c r="WS112" s="6" t="str">
        <f>IFERROR(INDEX(Sales!$D$5:$ABF$18,MATCH(UsagePerHour!$B112,Sales!$C$5:$C$18,0),MATCH(UsagePerHour!WS$4,Sales!$D$3:$ABF$3,0))/WS$2*INDEX(Usage!$D$5:$ABF$11,MATCH(UsagePerHour!$B$100,Usage!$C$5:$C$11,0),MATCH(UsagePerHour!WS$4,Usage!$D$3:$ABF$3,0)),"")</f>
        <v/>
      </c>
      <c r="WT112" s="6" t="str">
        <f>IFERROR(INDEX(Sales!$D$5:$ABF$18,MATCH(UsagePerHour!$B112,Sales!$C$5:$C$18,0),MATCH(UsagePerHour!WT$4,Sales!$D$3:$ABF$3,0))/WT$2*INDEX(Usage!$D$5:$ABF$11,MATCH(UsagePerHour!$B$100,Usage!$C$5:$C$11,0),MATCH(UsagePerHour!WT$4,Usage!$D$3:$ABF$3,0)),"")</f>
        <v/>
      </c>
      <c r="WU112" s="6" t="str">
        <f>IFERROR(INDEX(Sales!$D$5:$ABF$18,MATCH(UsagePerHour!$B112,Sales!$C$5:$C$18,0),MATCH(UsagePerHour!WU$4,Sales!$D$3:$ABF$3,0))/WU$2*INDEX(Usage!$D$5:$ABF$11,MATCH(UsagePerHour!$B$100,Usage!$C$5:$C$11,0),MATCH(UsagePerHour!WU$4,Usage!$D$3:$ABF$3,0)),"")</f>
        <v/>
      </c>
      <c r="WV112" s="6" t="str">
        <f>IFERROR(INDEX(Sales!$D$5:$ABF$18,MATCH(UsagePerHour!$B112,Sales!$C$5:$C$18,0),MATCH(UsagePerHour!WV$4,Sales!$D$3:$ABF$3,0))/WV$2*INDEX(Usage!$D$5:$ABF$11,MATCH(UsagePerHour!$B$100,Usage!$C$5:$C$11,0),MATCH(UsagePerHour!WV$4,Usage!$D$3:$ABF$3,0)),"")</f>
        <v/>
      </c>
      <c r="WW112" s="6" t="str">
        <f>IFERROR(INDEX(Sales!$D$5:$ABF$18,MATCH(UsagePerHour!$B112,Sales!$C$5:$C$18,0),MATCH(UsagePerHour!WW$4,Sales!$D$3:$ABF$3,0))/WW$2*INDEX(Usage!$D$5:$ABF$11,MATCH(UsagePerHour!$B$100,Usage!$C$5:$C$11,0),MATCH(UsagePerHour!WW$4,Usage!$D$3:$ABF$3,0)),"")</f>
        <v/>
      </c>
      <c r="WX112" s="6" t="str">
        <f>IFERROR(INDEX(Sales!$D$5:$ABF$18,MATCH(UsagePerHour!$B112,Sales!$C$5:$C$18,0),MATCH(UsagePerHour!WX$4,Sales!$D$3:$ABF$3,0))/WX$2*INDEX(Usage!$D$5:$ABF$11,MATCH(UsagePerHour!$B$100,Usage!$C$5:$C$11,0),MATCH(UsagePerHour!WX$4,Usage!$D$3:$ABF$3,0)),"")</f>
        <v/>
      </c>
      <c r="WY112" s="6" t="str">
        <f>IFERROR(INDEX(Sales!$D$5:$ABF$18,MATCH(UsagePerHour!$B112,Sales!$C$5:$C$18,0),MATCH(UsagePerHour!WY$4,Sales!$D$3:$ABF$3,0))/WY$2*INDEX(Usage!$D$5:$ABF$11,MATCH(UsagePerHour!$B$100,Usage!$C$5:$C$11,0),MATCH(UsagePerHour!WY$4,Usage!$D$3:$ABF$3,0)),"")</f>
        <v/>
      </c>
      <c r="WZ112" s="6" t="str">
        <f>IFERROR(INDEX(Sales!$D$5:$ABF$18,MATCH(UsagePerHour!$B112,Sales!$C$5:$C$18,0),MATCH(UsagePerHour!WZ$4,Sales!$D$3:$ABF$3,0))/WZ$2*INDEX(Usage!$D$5:$ABF$11,MATCH(UsagePerHour!$B$100,Usage!$C$5:$C$11,0),MATCH(UsagePerHour!WZ$4,Usage!$D$3:$ABF$3,0)),"")</f>
        <v/>
      </c>
      <c r="XA112" s="6" t="str">
        <f>IFERROR(INDEX(Sales!$D$5:$ABF$18,MATCH(UsagePerHour!$B112,Sales!$C$5:$C$18,0),MATCH(UsagePerHour!XA$4,Sales!$D$3:$ABF$3,0))/XA$2*INDEX(Usage!$D$5:$ABF$11,MATCH(UsagePerHour!$B$100,Usage!$C$5:$C$11,0),MATCH(UsagePerHour!XA$4,Usage!$D$3:$ABF$3,0)),"")</f>
        <v/>
      </c>
      <c r="XB112" s="6" t="str">
        <f>IFERROR(INDEX(Sales!$D$5:$ABF$18,MATCH(UsagePerHour!$B112,Sales!$C$5:$C$18,0),MATCH(UsagePerHour!XB$4,Sales!$D$3:$ABF$3,0))/XB$2*INDEX(Usage!$D$5:$ABF$11,MATCH(UsagePerHour!$B$100,Usage!$C$5:$C$11,0),MATCH(UsagePerHour!XB$4,Usage!$D$3:$ABF$3,0)),"")</f>
        <v/>
      </c>
      <c r="XC112" s="6" t="str">
        <f>IFERROR(INDEX(Sales!$D$5:$ABF$18,MATCH(UsagePerHour!$B112,Sales!$C$5:$C$18,0),MATCH(UsagePerHour!XC$4,Sales!$D$3:$ABF$3,0))/XC$2*INDEX(Usage!$D$5:$ABF$11,MATCH(UsagePerHour!$B$100,Usage!$C$5:$C$11,0),MATCH(UsagePerHour!XC$4,Usage!$D$3:$ABF$3,0)),"")</f>
        <v/>
      </c>
      <c r="XD112" s="6" t="str">
        <f>IFERROR(INDEX(Sales!$D$5:$ABF$18,MATCH(UsagePerHour!$B112,Sales!$C$5:$C$18,0),MATCH(UsagePerHour!XD$4,Sales!$D$3:$ABF$3,0))/XD$2*INDEX(Usage!$D$5:$ABF$11,MATCH(UsagePerHour!$B$100,Usage!$C$5:$C$11,0),MATCH(UsagePerHour!XD$4,Usage!$D$3:$ABF$3,0)),"")</f>
        <v/>
      </c>
      <c r="XE112" s="6" t="str">
        <f>IFERROR(INDEX(Sales!$D$5:$ABF$18,MATCH(UsagePerHour!$B112,Sales!$C$5:$C$18,0),MATCH(UsagePerHour!XE$4,Sales!$D$3:$ABF$3,0))/XE$2*INDEX(Usage!$D$5:$ABF$11,MATCH(UsagePerHour!$B$100,Usage!$C$5:$C$11,0),MATCH(UsagePerHour!XE$4,Usage!$D$3:$ABF$3,0)),"")</f>
        <v/>
      </c>
      <c r="XF112" s="6" t="str">
        <f>IFERROR(INDEX(Sales!$D$5:$ABF$18,MATCH(UsagePerHour!$B112,Sales!$C$5:$C$18,0),MATCH(UsagePerHour!XF$4,Sales!$D$3:$ABF$3,0))/XF$2*INDEX(Usage!$D$5:$ABF$11,MATCH(UsagePerHour!$B$100,Usage!$C$5:$C$11,0),MATCH(UsagePerHour!XF$4,Usage!$D$3:$ABF$3,0)),"")</f>
        <v/>
      </c>
      <c r="XG112" s="6" t="str">
        <f>IFERROR(INDEX(Sales!$D$5:$ABF$18,MATCH(UsagePerHour!$B112,Sales!$C$5:$C$18,0),MATCH(UsagePerHour!XG$4,Sales!$D$3:$ABF$3,0))/XG$2*INDEX(Usage!$D$5:$ABF$11,MATCH(UsagePerHour!$B$100,Usage!$C$5:$C$11,0),MATCH(UsagePerHour!XG$4,Usage!$D$3:$ABF$3,0)),"")</f>
        <v/>
      </c>
      <c r="XH112" s="6" t="str">
        <f>IFERROR(INDEX(Sales!$D$5:$ABF$18,MATCH(UsagePerHour!$B112,Sales!$C$5:$C$18,0),MATCH(UsagePerHour!XH$4,Sales!$D$3:$ABF$3,0))/XH$2*INDEX(Usage!$D$5:$ABF$11,MATCH(UsagePerHour!$B$100,Usage!$C$5:$C$11,0),MATCH(UsagePerHour!XH$4,Usage!$D$3:$ABF$3,0)),"")</f>
        <v/>
      </c>
      <c r="XI112" s="6" t="str">
        <f>IFERROR(INDEX(Sales!$D$5:$ABF$18,MATCH(UsagePerHour!$B112,Sales!$C$5:$C$18,0),MATCH(UsagePerHour!XI$4,Sales!$D$3:$ABF$3,0))/XI$2*INDEX(Usage!$D$5:$ABF$11,MATCH(UsagePerHour!$B$100,Usage!$C$5:$C$11,0),MATCH(UsagePerHour!XI$4,Usage!$D$3:$ABF$3,0)),"")</f>
        <v/>
      </c>
      <c r="XJ112" s="6" t="str">
        <f>IFERROR(INDEX(Sales!$D$5:$ABF$18,MATCH(UsagePerHour!$B112,Sales!$C$5:$C$18,0),MATCH(UsagePerHour!XJ$4,Sales!$D$3:$ABF$3,0))/XJ$2*INDEX(Usage!$D$5:$ABF$11,MATCH(UsagePerHour!$B$100,Usage!$C$5:$C$11,0),MATCH(UsagePerHour!XJ$4,Usage!$D$3:$ABF$3,0)),"")</f>
        <v/>
      </c>
      <c r="XK112" s="6" t="str">
        <f>IFERROR(INDEX(Sales!$D$5:$ABF$18,MATCH(UsagePerHour!$B112,Sales!$C$5:$C$18,0),MATCH(UsagePerHour!XK$4,Sales!$D$3:$ABF$3,0))/XK$2*INDEX(Usage!$D$5:$ABF$11,MATCH(UsagePerHour!$B$100,Usage!$C$5:$C$11,0),MATCH(UsagePerHour!XK$4,Usage!$D$3:$ABF$3,0)),"")</f>
        <v/>
      </c>
      <c r="XL112" s="6" t="str">
        <f>IFERROR(INDEX(Sales!$D$5:$ABF$18,MATCH(UsagePerHour!$B112,Sales!$C$5:$C$18,0),MATCH(UsagePerHour!XL$4,Sales!$D$3:$ABF$3,0))/XL$2*INDEX(Usage!$D$5:$ABF$11,MATCH(UsagePerHour!$B$100,Usage!$C$5:$C$11,0),MATCH(UsagePerHour!XL$4,Usage!$D$3:$ABF$3,0)),"")</f>
        <v/>
      </c>
      <c r="XM112" s="6" t="str">
        <f>IFERROR(INDEX(Sales!$D$5:$ABF$18,MATCH(UsagePerHour!$B112,Sales!$C$5:$C$18,0),MATCH(UsagePerHour!XM$4,Sales!$D$3:$ABF$3,0))/XM$2*INDEX(Usage!$D$5:$ABF$11,MATCH(UsagePerHour!$B$100,Usage!$C$5:$C$11,0),MATCH(UsagePerHour!XM$4,Usage!$D$3:$ABF$3,0)),"")</f>
        <v/>
      </c>
      <c r="XN112" s="6" t="str">
        <f>IFERROR(INDEX(Sales!$D$5:$ABF$18,MATCH(UsagePerHour!$B112,Sales!$C$5:$C$18,0),MATCH(UsagePerHour!XN$4,Sales!$D$3:$ABF$3,0))/XN$2*INDEX(Usage!$D$5:$ABF$11,MATCH(UsagePerHour!$B$100,Usage!$C$5:$C$11,0),MATCH(UsagePerHour!XN$4,Usage!$D$3:$ABF$3,0)),"")</f>
        <v/>
      </c>
      <c r="XO112" s="6" t="str">
        <f>IFERROR(INDEX(Sales!$D$5:$ABF$18,MATCH(UsagePerHour!$B112,Sales!$C$5:$C$18,0),MATCH(UsagePerHour!XO$4,Sales!$D$3:$ABF$3,0))/XO$2*INDEX(Usage!$D$5:$ABF$11,MATCH(UsagePerHour!$B$100,Usage!$C$5:$C$11,0),MATCH(UsagePerHour!XO$4,Usage!$D$3:$ABF$3,0)),"")</f>
        <v/>
      </c>
      <c r="XP112" s="6" t="str">
        <f>IFERROR(INDEX(Sales!$D$5:$ABF$18,MATCH(UsagePerHour!$B112,Sales!$C$5:$C$18,0),MATCH(UsagePerHour!XP$4,Sales!$D$3:$ABF$3,0))/XP$2*INDEX(Usage!$D$5:$ABF$11,MATCH(UsagePerHour!$B$100,Usage!$C$5:$C$11,0),MATCH(UsagePerHour!XP$4,Usage!$D$3:$ABF$3,0)),"")</f>
        <v/>
      </c>
      <c r="XQ112" s="6" t="str">
        <f>IFERROR(INDEX(Sales!$D$5:$ABF$18,MATCH(UsagePerHour!$B112,Sales!$C$5:$C$18,0),MATCH(UsagePerHour!XQ$4,Sales!$D$3:$ABF$3,0))/XQ$2*INDEX(Usage!$D$5:$ABF$11,MATCH(UsagePerHour!$B$100,Usage!$C$5:$C$11,0),MATCH(UsagePerHour!XQ$4,Usage!$D$3:$ABF$3,0)),"")</f>
        <v/>
      </c>
      <c r="XR112" s="6" t="str">
        <f>IFERROR(INDEX(Sales!$D$5:$ABF$18,MATCH(UsagePerHour!$B112,Sales!$C$5:$C$18,0),MATCH(UsagePerHour!XR$4,Sales!$D$3:$ABF$3,0))/XR$2*INDEX(Usage!$D$5:$ABF$11,MATCH(UsagePerHour!$B$100,Usage!$C$5:$C$11,0),MATCH(UsagePerHour!XR$4,Usage!$D$3:$ABF$3,0)),"")</f>
        <v/>
      </c>
      <c r="XS112" s="6" t="str">
        <f>IFERROR(INDEX(Sales!$D$5:$ABF$18,MATCH(UsagePerHour!$B112,Sales!$C$5:$C$18,0),MATCH(UsagePerHour!XS$4,Sales!$D$3:$ABF$3,0))/XS$2*INDEX(Usage!$D$5:$ABF$11,MATCH(UsagePerHour!$B$100,Usage!$C$5:$C$11,0),MATCH(UsagePerHour!XS$4,Usage!$D$3:$ABF$3,0)),"")</f>
        <v/>
      </c>
      <c r="XT112" s="6" t="str">
        <f>IFERROR(INDEX(Sales!$D$5:$ABF$18,MATCH(UsagePerHour!$B112,Sales!$C$5:$C$18,0),MATCH(UsagePerHour!XT$4,Sales!$D$3:$ABF$3,0))/XT$2*INDEX(Usage!$D$5:$ABF$11,MATCH(UsagePerHour!$B$100,Usage!$C$5:$C$11,0),MATCH(UsagePerHour!XT$4,Usage!$D$3:$ABF$3,0)),"")</f>
        <v/>
      </c>
      <c r="XU112" s="6" t="str">
        <f>IFERROR(INDEX(Sales!$D$5:$ABF$18,MATCH(UsagePerHour!$B112,Sales!$C$5:$C$18,0),MATCH(UsagePerHour!XU$4,Sales!$D$3:$ABF$3,0))/XU$2*INDEX(Usage!$D$5:$ABF$11,MATCH(UsagePerHour!$B$100,Usage!$C$5:$C$11,0),MATCH(UsagePerHour!XU$4,Usage!$D$3:$ABF$3,0)),"")</f>
        <v/>
      </c>
      <c r="XV112" s="6" t="str">
        <f>IFERROR(INDEX(Sales!$D$5:$ABF$18,MATCH(UsagePerHour!$B112,Sales!$C$5:$C$18,0),MATCH(UsagePerHour!XV$4,Sales!$D$3:$ABF$3,0))/XV$2*INDEX(Usage!$D$5:$ABF$11,MATCH(UsagePerHour!$B$100,Usage!$C$5:$C$11,0),MATCH(UsagePerHour!XV$4,Usage!$D$3:$ABF$3,0)),"")</f>
        <v/>
      </c>
      <c r="XW112" s="6" t="str">
        <f>IFERROR(INDEX(Sales!$D$5:$ABF$18,MATCH(UsagePerHour!$B112,Sales!$C$5:$C$18,0),MATCH(UsagePerHour!XW$4,Sales!$D$3:$ABF$3,0))/XW$2*INDEX(Usage!$D$5:$ABF$11,MATCH(UsagePerHour!$B$100,Usage!$C$5:$C$11,0),MATCH(UsagePerHour!XW$4,Usage!$D$3:$ABF$3,0)),"")</f>
        <v/>
      </c>
      <c r="XX112" s="6" t="str">
        <f>IFERROR(INDEX(Sales!$D$5:$ABF$18,MATCH(UsagePerHour!$B112,Sales!$C$5:$C$18,0),MATCH(UsagePerHour!XX$4,Sales!$D$3:$ABF$3,0))/XX$2*INDEX(Usage!$D$5:$ABF$11,MATCH(UsagePerHour!$B$100,Usage!$C$5:$C$11,0),MATCH(UsagePerHour!XX$4,Usage!$D$3:$ABF$3,0)),"")</f>
        <v/>
      </c>
      <c r="XY112" s="6" t="str">
        <f>IFERROR(INDEX(Sales!$D$5:$ABF$18,MATCH(UsagePerHour!$B112,Sales!$C$5:$C$18,0),MATCH(UsagePerHour!XY$4,Sales!$D$3:$ABF$3,0))/XY$2*INDEX(Usage!$D$5:$ABF$11,MATCH(UsagePerHour!$B$100,Usage!$C$5:$C$11,0),MATCH(UsagePerHour!XY$4,Usage!$D$3:$ABF$3,0)),"")</f>
        <v/>
      </c>
      <c r="XZ112" s="6" t="str">
        <f>IFERROR(INDEX(Sales!$D$5:$ABF$18,MATCH(UsagePerHour!$B112,Sales!$C$5:$C$18,0),MATCH(UsagePerHour!XZ$4,Sales!$D$3:$ABF$3,0))/XZ$2*INDEX(Usage!$D$5:$ABF$11,MATCH(UsagePerHour!$B$100,Usage!$C$5:$C$11,0),MATCH(UsagePerHour!XZ$4,Usage!$D$3:$ABF$3,0)),"")</f>
        <v/>
      </c>
      <c r="YA112" s="6" t="str">
        <f>IFERROR(INDEX(Sales!$D$5:$ABF$18,MATCH(UsagePerHour!$B112,Sales!$C$5:$C$18,0),MATCH(UsagePerHour!YA$4,Sales!$D$3:$ABF$3,0))/YA$2*INDEX(Usage!$D$5:$ABF$11,MATCH(UsagePerHour!$B$100,Usage!$C$5:$C$11,0),MATCH(UsagePerHour!YA$4,Usage!$D$3:$ABF$3,0)),"")</f>
        <v/>
      </c>
      <c r="YB112" s="6" t="str">
        <f>IFERROR(INDEX(Sales!$D$5:$ABF$18,MATCH(UsagePerHour!$B112,Sales!$C$5:$C$18,0),MATCH(UsagePerHour!YB$4,Sales!$D$3:$ABF$3,0))/YB$2*INDEX(Usage!$D$5:$ABF$11,MATCH(UsagePerHour!$B$100,Usage!$C$5:$C$11,0),MATCH(UsagePerHour!YB$4,Usage!$D$3:$ABF$3,0)),"")</f>
        <v/>
      </c>
      <c r="YC112" s="6" t="str">
        <f>IFERROR(INDEX(Sales!$D$5:$ABF$18,MATCH(UsagePerHour!$B112,Sales!$C$5:$C$18,0),MATCH(UsagePerHour!YC$4,Sales!$D$3:$ABF$3,0))/YC$2*INDEX(Usage!$D$5:$ABF$11,MATCH(UsagePerHour!$B$100,Usage!$C$5:$C$11,0),MATCH(UsagePerHour!YC$4,Usage!$D$3:$ABF$3,0)),"")</f>
        <v/>
      </c>
      <c r="YD112" s="6" t="str">
        <f>IFERROR(INDEX(Sales!$D$5:$ABF$18,MATCH(UsagePerHour!$B112,Sales!$C$5:$C$18,0),MATCH(UsagePerHour!YD$4,Sales!$D$3:$ABF$3,0))/YD$2*INDEX(Usage!$D$5:$ABF$11,MATCH(UsagePerHour!$B$100,Usage!$C$5:$C$11,0),MATCH(UsagePerHour!YD$4,Usage!$D$3:$ABF$3,0)),"")</f>
        <v/>
      </c>
      <c r="YE112" s="6" t="str">
        <f>IFERROR(INDEX(Sales!$D$5:$ABF$18,MATCH(UsagePerHour!$B112,Sales!$C$5:$C$18,0),MATCH(UsagePerHour!YE$4,Sales!$D$3:$ABF$3,0))/YE$2*INDEX(Usage!$D$5:$ABF$11,MATCH(UsagePerHour!$B$100,Usage!$C$5:$C$11,0),MATCH(UsagePerHour!YE$4,Usage!$D$3:$ABF$3,0)),"")</f>
        <v/>
      </c>
      <c r="YF112" s="6" t="str">
        <f>IFERROR(INDEX(Sales!$D$5:$ABF$18,MATCH(UsagePerHour!$B112,Sales!$C$5:$C$18,0),MATCH(UsagePerHour!YF$4,Sales!$D$3:$ABF$3,0))/YF$2*INDEX(Usage!$D$5:$ABF$11,MATCH(UsagePerHour!$B$100,Usage!$C$5:$C$11,0),MATCH(UsagePerHour!YF$4,Usage!$D$3:$ABF$3,0)),"")</f>
        <v/>
      </c>
      <c r="YG112" s="6" t="str">
        <f>IFERROR(INDEX(Sales!$D$5:$ABF$18,MATCH(UsagePerHour!$B112,Sales!$C$5:$C$18,0),MATCH(UsagePerHour!YG$4,Sales!$D$3:$ABF$3,0))/YG$2*INDEX(Usage!$D$5:$ABF$11,MATCH(UsagePerHour!$B$100,Usage!$C$5:$C$11,0),MATCH(UsagePerHour!YG$4,Usage!$D$3:$ABF$3,0)),"")</f>
        <v/>
      </c>
      <c r="YH112" s="6" t="str">
        <f>IFERROR(INDEX(Sales!$D$5:$ABF$18,MATCH(UsagePerHour!$B112,Sales!$C$5:$C$18,0),MATCH(UsagePerHour!YH$4,Sales!$D$3:$ABF$3,0))/YH$2*INDEX(Usage!$D$5:$ABF$11,MATCH(UsagePerHour!$B$100,Usage!$C$5:$C$11,0),MATCH(UsagePerHour!YH$4,Usage!$D$3:$ABF$3,0)),"")</f>
        <v/>
      </c>
      <c r="YI112" s="6" t="str">
        <f>IFERROR(INDEX(Sales!$D$5:$ABF$18,MATCH(UsagePerHour!$B112,Sales!$C$5:$C$18,0),MATCH(UsagePerHour!YI$4,Sales!$D$3:$ABF$3,0))/YI$2*INDEX(Usage!$D$5:$ABF$11,MATCH(UsagePerHour!$B$100,Usage!$C$5:$C$11,0),MATCH(UsagePerHour!YI$4,Usage!$D$3:$ABF$3,0)),"")</f>
        <v/>
      </c>
      <c r="YJ112" s="6" t="str">
        <f>IFERROR(INDEX(Sales!$D$5:$ABF$18,MATCH(UsagePerHour!$B112,Sales!$C$5:$C$18,0),MATCH(UsagePerHour!YJ$4,Sales!$D$3:$ABF$3,0))/YJ$2*INDEX(Usage!$D$5:$ABF$11,MATCH(UsagePerHour!$B$100,Usage!$C$5:$C$11,0),MATCH(UsagePerHour!YJ$4,Usage!$D$3:$ABF$3,0)),"")</f>
        <v/>
      </c>
      <c r="YK112" s="6" t="str">
        <f>IFERROR(INDEX(Sales!$D$5:$ABF$18,MATCH(UsagePerHour!$B112,Sales!$C$5:$C$18,0),MATCH(UsagePerHour!YK$4,Sales!$D$3:$ABF$3,0))/YK$2*INDEX(Usage!$D$5:$ABF$11,MATCH(UsagePerHour!$B$100,Usage!$C$5:$C$11,0),MATCH(UsagePerHour!YK$4,Usage!$D$3:$ABF$3,0)),"")</f>
        <v/>
      </c>
      <c r="YL112" s="6" t="str">
        <f>IFERROR(INDEX(Sales!$D$5:$ABF$18,MATCH(UsagePerHour!$B112,Sales!$C$5:$C$18,0),MATCH(UsagePerHour!YL$4,Sales!$D$3:$ABF$3,0))/YL$2*INDEX(Usage!$D$5:$ABF$11,MATCH(UsagePerHour!$B$100,Usage!$C$5:$C$11,0),MATCH(UsagePerHour!YL$4,Usage!$D$3:$ABF$3,0)),"")</f>
        <v/>
      </c>
      <c r="YM112" s="6" t="str">
        <f>IFERROR(INDEX(Sales!$D$5:$ABF$18,MATCH(UsagePerHour!$B112,Sales!$C$5:$C$18,0),MATCH(UsagePerHour!YM$4,Sales!$D$3:$ABF$3,0))/YM$2*INDEX(Usage!$D$5:$ABF$11,MATCH(UsagePerHour!$B$100,Usage!$C$5:$C$11,0),MATCH(UsagePerHour!YM$4,Usage!$D$3:$ABF$3,0)),"")</f>
        <v/>
      </c>
      <c r="YN112" s="6" t="str">
        <f>IFERROR(INDEX(Sales!$D$5:$ABF$18,MATCH(UsagePerHour!$B112,Sales!$C$5:$C$18,0),MATCH(UsagePerHour!YN$4,Sales!$D$3:$ABF$3,0))/YN$2*INDEX(Usage!$D$5:$ABF$11,MATCH(UsagePerHour!$B$100,Usage!$C$5:$C$11,0),MATCH(UsagePerHour!YN$4,Usage!$D$3:$ABF$3,0)),"")</f>
        <v/>
      </c>
      <c r="YO112" s="6" t="str">
        <f>IFERROR(INDEX(Sales!$D$5:$ABF$18,MATCH(UsagePerHour!$B112,Sales!$C$5:$C$18,0),MATCH(UsagePerHour!YO$4,Sales!$D$3:$ABF$3,0))/YO$2*INDEX(Usage!$D$5:$ABF$11,MATCH(UsagePerHour!$B$100,Usage!$C$5:$C$11,0),MATCH(UsagePerHour!YO$4,Usage!$D$3:$ABF$3,0)),"")</f>
        <v/>
      </c>
      <c r="YP112" s="6" t="str">
        <f>IFERROR(INDEX(Sales!$D$5:$ABF$18,MATCH(UsagePerHour!$B112,Sales!$C$5:$C$18,0),MATCH(UsagePerHour!YP$4,Sales!$D$3:$ABF$3,0))/YP$2*INDEX(Usage!$D$5:$ABF$11,MATCH(UsagePerHour!$B$100,Usage!$C$5:$C$11,0),MATCH(UsagePerHour!YP$4,Usage!$D$3:$ABF$3,0)),"")</f>
        <v/>
      </c>
      <c r="YQ112" s="6" t="str">
        <f>IFERROR(INDEX(Sales!$D$5:$ABF$18,MATCH(UsagePerHour!$B112,Sales!$C$5:$C$18,0),MATCH(UsagePerHour!YQ$4,Sales!$D$3:$ABF$3,0))/YQ$2*INDEX(Usage!$D$5:$ABF$11,MATCH(UsagePerHour!$B$100,Usage!$C$5:$C$11,0),MATCH(UsagePerHour!YQ$4,Usage!$D$3:$ABF$3,0)),"")</f>
        <v/>
      </c>
      <c r="YR112" s="6" t="str">
        <f>IFERROR(INDEX(Sales!$D$5:$ABF$18,MATCH(UsagePerHour!$B112,Sales!$C$5:$C$18,0),MATCH(UsagePerHour!YR$4,Sales!$D$3:$ABF$3,0))/YR$2*INDEX(Usage!$D$5:$ABF$11,MATCH(UsagePerHour!$B$100,Usage!$C$5:$C$11,0),MATCH(UsagePerHour!YR$4,Usage!$D$3:$ABF$3,0)),"")</f>
        <v/>
      </c>
      <c r="YS112" s="6" t="str">
        <f>IFERROR(INDEX(Sales!$D$5:$ABF$18,MATCH(UsagePerHour!$B112,Sales!$C$5:$C$18,0),MATCH(UsagePerHour!YS$4,Sales!$D$3:$ABF$3,0))/YS$2*INDEX(Usage!$D$5:$ABF$11,MATCH(UsagePerHour!$B$100,Usage!$C$5:$C$11,0),MATCH(UsagePerHour!YS$4,Usage!$D$3:$ABF$3,0)),"")</f>
        <v/>
      </c>
      <c r="YT112" s="6" t="str">
        <f>IFERROR(INDEX(Sales!$D$5:$ABF$18,MATCH(UsagePerHour!$B112,Sales!$C$5:$C$18,0),MATCH(UsagePerHour!YT$4,Sales!$D$3:$ABF$3,0))/YT$2*INDEX(Usage!$D$5:$ABF$11,MATCH(UsagePerHour!$B$100,Usage!$C$5:$C$11,0),MATCH(UsagePerHour!YT$4,Usage!$D$3:$ABF$3,0)),"")</f>
        <v/>
      </c>
      <c r="YU112" s="6" t="str">
        <f>IFERROR(INDEX(Sales!$D$5:$ABF$18,MATCH(UsagePerHour!$B112,Sales!$C$5:$C$18,0),MATCH(UsagePerHour!YU$4,Sales!$D$3:$ABF$3,0))/YU$2*INDEX(Usage!$D$5:$ABF$11,MATCH(UsagePerHour!$B$100,Usage!$C$5:$C$11,0),MATCH(UsagePerHour!YU$4,Usage!$D$3:$ABF$3,0)),"")</f>
        <v/>
      </c>
      <c r="YV112" s="6" t="str">
        <f>IFERROR(INDEX(Sales!$D$5:$ABF$18,MATCH(UsagePerHour!$B112,Sales!$C$5:$C$18,0),MATCH(UsagePerHour!YV$4,Sales!$D$3:$ABF$3,0))/YV$2*INDEX(Usage!$D$5:$ABF$11,MATCH(UsagePerHour!$B$100,Usage!$C$5:$C$11,0),MATCH(UsagePerHour!YV$4,Usage!$D$3:$ABF$3,0)),"")</f>
        <v/>
      </c>
      <c r="YW112" s="6" t="str">
        <f>IFERROR(INDEX(Sales!$D$5:$ABF$18,MATCH(UsagePerHour!$B112,Sales!$C$5:$C$18,0),MATCH(UsagePerHour!YW$4,Sales!$D$3:$ABF$3,0))/YW$2*INDEX(Usage!$D$5:$ABF$11,MATCH(UsagePerHour!$B$100,Usage!$C$5:$C$11,0),MATCH(UsagePerHour!YW$4,Usage!$D$3:$ABF$3,0)),"")</f>
        <v/>
      </c>
      <c r="YX112" s="6" t="str">
        <f>IFERROR(INDEX(Sales!$D$5:$ABF$18,MATCH(UsagePerHour!$B112,Sales!$C$5:$C$18,0),MATCH(UsagePerHour!YX$4,Sales!$D$3:$ABF$3,0))/YX$2*INDEX(Usage!$D$5:$ABF$11,MATCH(UsagePerHour!$B$100,Usage!$C$5:$C$11,0),MATCH(UsagePerHour!YX$4,Usage!$D$3:$ABF$3,0)),"")</f>
        <v/>
      </c>
      <c r="YY112" s="6" t="str">
        <f>IFERROR(INDEX(Sales!$D$5:$ABF$18,MATCH(UsagePerHour!$B112,Sales!$C$5:$C$18,0),MATCH(UsagePerHour!YY$4,Sales!$D$3:$ABF$3,0))/YY$2*INDEX(Usage!$D$5:$ABF$11,MATCH(UsagePerHour!$B$100,Usage!$C$5:$C$11,0),MATCH(UsagePerHour!YY$4,Usage!$D$3:$ABF$3,0)),"")</f>
        <v/>
      </c>
      <c r="YZ112" s="6" t="str">
        <f>IFERROR(INDEX(Sales!$D$5:$ABF$18,MATCH(UsagePerHour!$B112,Sales!$C$5:$C$18,0),MATCH(UsagePerHour!YZ$4,Sales!$D$3:$ABF$3,0))/YZ$2*INDEX(Usage!$D$5:$ABF$11,MATCH(UsagePerHour!$B$100,Usage!$C$5:$C$11,0),MATCH(UsagePerHour!YZ$4,Usage!$D$3:$ABF$3,0)),"")</f>
        <v/>
      </c>
      <c r="ZA112" s="6" t="str">
        <f>IFERROR(INDEX(Sales!$D$5:$ABF$18,MATCH(UsagePerHour!$B112,Sales!$C$5:$C$18,0),MATCH(UsagePerHour!ZA$4,Sales!$D$3:$ABF$3,0))/ZA$2*INDEX(Usage!$D$5:$ABF$11,MATCH(UsagePerHour!$B$100,Usage!$C$5:$C$11,0),MATCH(UsagePerHour!ZA$4,Usage!$D$3:$ABF$3,0)),"")</f>
        <v/>
      </c>
      <c r="ZB112" s="6" t="str">
        <f>IFERROR(INDEX(Sales!$D$5:$ABF$18,MATCH(UsagePerHour!$B112,Sales!$C$5:$C$18,0),MATCH(UsagePerHour!ZB$4,Sales!$D$3:$ABF$3,0))/ZB$2*INDEX(Usage!$D$5:$ABF$11,MATCH(UsagePerHour!$B$100,Usage!$C$5:$C$11,0),MATCH(UsagePerHour!ZB$4,Usage!$D$3:$ABF$3,0)),"")</f>
        <v/>
      </c>
      <c r="ZC112" s="6" t="str">
        <f>IFERROR(INDEX(Sales!$D$5:$ABF$18,MATCH(UsagePerHour!$B112,Sales!$C$5:$C$18,0),MATCH(UsagePerHour!ZC$4,Sales!$D$3:$ABF$3,0))/ZC$2*INDEX(Usage!$D$5:$ABF$11,MATCH(UsagePerHour!$B$100,Usage!$C$5:$C$11,0),MATCH(UsagePerHour!ZC$4,Usage!$D$3:$ABF$3,0)),"")</f>
        <v/>
      </c>
      <c r="ZD112" s="6" t="str">
        <f>IFERROR(INDEX(Sales!$D$5:$ABF$18,MATCH(UsagePerHour!$B112,Sales!$C$5:$C$18,0),MATCH(UsagePerHour!ZD$4,Sales!$D$3:$ABF$3,0))/ZD$2*INDEX(Usage!$D$5:$ABF$11,MATCH(UsagePerHour!$B$100,Usage!$C$5:$C$11,0),MATCH(UsagePerHour!ZD$4,Usage!$D$3:$ABF$3,0)),"")</f>
        <v/>
      </c>
      <c r="ZE112" s="6" t="str">
        <f>IFERROR(INDEX(Sales!$D$5:$ABF$18,MATCH(UsagePerHour!$B112,Sales!$C$5:$C$18,0),MATCH(UsagePerHour!ZE$4,Sales!$D$3:$ABF$3,0))/ZE$2*INDEX(Usage!$D$5:$ABF$11,MATCH(UsagePerHour!$B$100,Usage!$C$5:$C$11,0),MATCH(UsagePerHour!ZE$4,Usage!$D$3:$ABF$3,0)),"")</f>
        <v/>
      </c>
      <c r="ZF112" s="6" t="str">
        <f>IFERROR(INDEX(Sales!$D$5:$ABF$18,MATCH(UsagePerHour!$B112,Sales!$C$5:$C$18,0),MATCH(UsagePerHour!ZF$4,Sales!$D$3:$ABF$3,0))/ZF$2*INDEX(Usage!$D$5:$ABF$11,MATCH(UsagePerHour!$B$100,Usage!$C$5:$C$11,0),MATCH(UsagePerHour!ZF$4,Usage!$D$3:$ABF$3,0)),"")</f>
        <v/>
      </c>
      <c r="ZG112" s="6" t="str">
        <f>IFERROR(INDEX(Sales!$D$5:$ABF$18,MATCH(UsagePerHour!$B112,Sales!$C$5:$C$18,0),MATCH(UsagePerHour!ZG$4,Sales!$D$3:$ABF$3,0))/ZG$2*INDEX(Usage!$D$5:$ABF$11,MATCH(UsagePerHour!$B$100,Usage!$C$5:$C$11,0),MATCH(UsagePerHour!ZG$4,Usage!$D$3:$ABF$3,0)),"")</f>
        <v/>
      </c>
      <c r="ZH112" s="6" t="str">
        <f>IFERROR(INDEX(Sales!$D$5:$ABF$18,MATCH(UsagePerHour!$B112,Sales!$C$5:$C$18,0),MATCH(UsagePerHour!ZH$4,Sales!$D$3:$ABF$3,0))/ZH$2*INDEX(Usage!$D$5:$ABF$11,MATCH(UsagePerHour!$B$100,Usage!$C$5:$C$11,0),MATCH(UsagePerHour!ZH$4,Usage!$D$3:$ABF$3,0)),"")</f>
        <v/>
      </c>
      <c r="ZI112" s="6" t="str">
        <f>IFERROR(INDEX(Sales!$D$5:$ABF$18,MATCH(UsagePerHour!$B112,Sales!$C$5:$C$18,0),MATCH(UsagePerHour!ZI$4,Sales!$D$3:$ABF$3,0))/ZI$2*INDEX(Usage!$D$5:$ABF$11,MATCH(UsagePerHour!$B$100,Usage!$C$5:$C$11,0),MATCH(UsagePerHour!ZI$4,Usage!$D$3:$ABF$3,0)),"")</f>
        <v/>
      </c>
      <c r="ZJ112" s="6" t="str">
        <f>IFERROR(INDEX(Sales!$D$5:$ABF$18,MATCH(UsagePerHour!$B112,Sales!$C$5:$C$18,0),MATCH(UsagePerHour!ZJ$4,Sales!$D$3:$ABF$3,0))/ZJ$2*INDEX(Usage!$D$5:$ABF$11,MATCH(UsagePerHour!$B$100,Usage!$C$5:$C$11,0),MATCH(UsagePerHour!ZJ$4,Usage!$D$3:$ABF$3,0)),"")</f>
        <v/>
      </c>
      <c r="ZK112" s="6" t="str">
        <f>IFERROR(INDEX(Sales!$D$5:$ABF$18,MATCH(UsagePerHour!$B112,Sales!$C$5:$C$18,0),MATCH(UsagePerHour!ZK$4,Sales!$D$3:$ABF$3,0))/ZK$2*INDEX(Usage!$D$5:$ABF$11,MATCH(UsagePerHour!$B$100,Usage!$C$5:$C$11,0),MATCH(UsagePerHour!ZK$4,Usage!$D$3:$ABF$3,0)),"")</f>
        <v/>
      </c>
      <c r="ZL112" s="6" t="str">
        <f>IFERROR(INDEX(Sales!$D$5:$ABF$18,MATCH(UsagePerHour!$B112,Sales!$C$5:$C$18,0),MATCH(UsagePerHour!ZL$4,Sales!$D$3:$ABF$3,0))/ZL$2*INDEX(Usage!$D$5:$ABF$11,MATCH(UsagePerHour!$B$100,Usage!$C$5:$C$11,0),MATCH(UsagePerHour!ZL$4,Usage!$D$3:$ABF$3,0)),"")</f>
        <v/>
      </c>
      <c r="ZM112" s="6" t="str">
        <f>IFERROR(INDEX(Sales!$D$5:$ABF$18,MATCH(UsagePerHour!$B112,Sales!$C$5:$C$18,0),MATCH(UsagePerHour!ZM$4,Sales!$D$3:$ABF$3,0))/ZM$2*INDEX(Usage!$D$5:$ABF$11,MATCH(UsagePerHour!$B$100,Usage!$C$5:$C$11,0),MATCH(UsagePerHour!ZM$4,Usage!$D$3:$ABF$3,0)),"")</f>
        <v/>
      </c>
      <c r="ZN112" s="6" t="str">
        <f>IFERROR(INDEX(Sales!$D$5:$ABF$18,MATCH(UsagePerHour!$B112,Sales!$C$5:$C$18,0),MATCH(UsagePerHour!ZN$4,Sales!$D$3:$ABF$3,0))/ZN$2*INDEX(Usage!$D$5:$ABF$11,MATCH(UsagePerHour!$B$100,Usage!$C$5:$C$11,0),MATCH(UsagePerHour!ZN$4,Usage!$D$3:$ABF$3,0)),"")</f>
        <v/>
      </c>
      <c r="ZO112" s="6" t="str">
        <f>IFERROR(INDEX(Sales!$D$5:$ABF$18,MATCH(UsagePerHour!$B112,Sales!$C$5:$C$18,0),MATCH(UsagePerHour!ZO$4,Sales!$D$3:$ABF$3,0))/ZO$2*INDEX(Usage!$D$5:$ABF$11,MATCH(UsagePerHour!$B$100,Usage!$C$5:$C$11,0),MATCH(UsagePerHour!ZO$4,Usage!$D$3:$ABF$3,0)),"")</f>
        <v/>
      </c>
      <c r="ZP112" s="6" t="str">
        <f>IFERROR(INDEX(Sales!$D$5:$ABF$18,MATCH(UsagePerHour!$B112,Sales!$C$5:$C$18,0),MATCH(UsagePerHour!ZP$4,Sales!$D$3:$ABF$3,0))/ZP$2*INDEX(Usage!$D$5:$ABF$11,MATCH(UsagePerHour!$B$100,Usage!$C$5:$C$11,0),MATCH(UsagePerHour!ZP$4,Usage!$D$3:$ABF$3,0)),"")</f>
        <v/>
      </c>
      <c r="ZQ112" s="6" t="str">
        <f>IFERROR(INDEX(Sales!$D$5:$ABF$18,MATCH(UsagePerHour!$B112,Sales!$C$5:$C$18,0),MATCH(UsagePerHour!ZQ$4,Sales!$D$3:$ABF$3,0))/ZQ$2*INDEX(Usage!$D$5:$ABF$11,MATCH(UsagePerHour!$B$100,Usage!$C$5:$C$11,0),MATCH(UsagePerHour!ZQ$4,Usage!$D$3:$ABF$3,0)),"")</f>
        <v/>
      </c>
      <c r="ZR112" s="6" t="str">
        <f>IFERROR(INDEX(Sales!$D$5:$ABF$18,MATCH(UsagePerHour!$B112,Sales!$C$5:$C$18,0),MATCH(UsagePerHour!ZR$4,Sales!$D$3:$ABF$3,0))/ZR$2*INDEX(Usage!$D$5:$ABF$11,MATCH(UsagePerHour!$B$100,Usage!$C$5:$C$11,0),MATCH(UsagePerHour!ZR$4,Usage!$D$3:$ABF$3,0)),"")</f>
        <v/>
      </c>
      <c r="ZS112" s="6" t="str">
        <f>IFERROR(INDEX(Sales!$D$5:$ABF$18,MATCH(UsagePerHour!$B112,Sales!$C$5:$C$18,0),MATCH(UsagePerHour!ZS$4,Sales!$D$3:$ABF$3,0))/ZS$2*INDEX(Usage!$D$5:$ABF$11,MATCH(UsagePerHour!$B$100,Usage!$C$5:$C$11,0),MATCH(UsagePerHour!ZS$4,Usage!$D$3:$ABF$3,0)),"")</f>
        <v/>
      </c>
      <c r="ZT112" s="6" t="str">
        <f>IFERROR(INDEX(Sales!$D$5:$ABF$18,MATCH(UsagePerHour!$B112,Sales!$C$5:$C$18,0),MATCH(UsagePerHour!ZT$4,Sales!$D$3:$ABF$3,0))/ZT$2*INDEX(Usage!$D$5:$ABF$11,MATCH(UsagePerHour!$B$100,Usage!$C$5:$C$11,0),MATCH(UsagePerHour!ZT$4,Usage!$D$3:$ABF$3,0)),"")</f>
        <v/>
      </c>
      <c r="ZU112" s="6" t="str">
        <f>IFERROR(INDEX(Sales!$D$5:$ABF$18,MATCH(UsagePerHour!$B112,Sales!$C$5:$C$18,0),MATCH(UsagePerHour!ZU$4,Sales!$D$3:$ABF$3,0))/ZU$2*INDEX(Usage!$D$5:$ABF$11,MATCH(UsagePerHour!$B$100,Usage!$C$5:$C$11,0),MATCH(UsagePerHour!ZU$4,Usage!$D$3:$ABF$3,0)),"")</f>
        <v/>
      </c>
      <c r="ZV112" s="6" t="str">
        <f>IFERROR(INDEX(Sales!$D$5:$ABF$18,MATCH(UsagePerHour!$B112,Sales!$C$5:$C$18,0),MATCH(UsagePerHour!ZV$4,Sales!$D$3:$ABF$3,0))/ZV$2*INDEX(Usage!$D$5:$ABF$11,MATCH(UsagePerHour!$B$100,Usage!$C$5:$C$11,0),MATCH(UsagePerHour!ZV$4,Usage!$D$3:$ABF$3,0)),"")</f>
        <v/>
      </c>
      <c r="ZW112" s="6" t="str">
        <f>IFERROR(INDEX(Sales!$D$5:$ABF$18,MATCH(UsagePerHour!$B112,Sales!$C$5:$C$18,0),MATCH(UsagePerHour!ZW$4,Sales!$D$3:$ABF$3,0))/ZW$2*INDEX(Usage!$D$5:$ABF$11,MATCH(UsagePerHour!$B$100,Usage!$C$5:$C$11,0),MATCH(UsagePerHour!ZW$4,Usage!$D$3:$ABF$3,0)),"")</f>
        <v/>
      </c>
      <c r="ZX112" s="6" t="str">
        <f>IFERROR(INDEX(Sales!$D$5:$ABF$18,MATCH(UsagePerHour!$B112,Sales!$C$5:$C$18,0),MATCH(UsagePerHour!ZX$4,Sales!$D$3:$ABF$3,0))/ZX$2*INDEX(Usage!$D$5:$ABF$11,MATCH(UsagePerHour!$B$100,Usage!$C$5:$C$11,0),MATCH(UsagePerHour!ZX$4,Usage!$D$3:$ABF$3,0)),"")</f>
        <v/>
      </c>
      <c r="ZY112" s="6" t="str">
        <f>IFERROR(INDEX(Sales!$D$5:$ABF$18,MATCH(UsagePerHour!$B112,Sales!$C$5:$C$18,0),MATCH(UsagePerHour!ZY$4,Sales!$D$3:$ABF$3,0))/ZY$2*INDEX(Usage!$D$5:$ABF$11,MATCH(UsagePerHour!$B$100,Usage!$C$5:$C$11,0),MATCH(UsagePerHour!ZY$4,Usage!$D$3:$ABF$3,0)),"")</f>
        <v/>
      </c>
      <c r="ZZ112" s="6" t="str">
        <f>IFERROR(INDEX(Sales!$D$5:$ABF$18,MATCH(UsagePerHour!$B112,Sales!$C$5:$C$18,0),MATCH(UsagePerHour!ZZ$4,Sales!$D$3:$ABF$3,0))/ZZ$2*INDEX(Usage!$D$5:$ABF$11,MATCH(UsagePerHour!$B$100,Usage!$C$5:$C$11,0),MATCH(UsagePerHour!ZZ$4,Usage!$D$3:$ABF$3,0)),"")</f>
        <v/>
      </c>
      <c r="AAA112" s="6" t="str">
        <f>IFERROR(INDEX(Sales!$D$5:$ABF$18,MATCH(UsagePerHour!$B112,Sales!$C$5:$C$18,0),MATCH(UsagePerHour!AAA$4,Sales!$D$3:$ABF$3,0))/AAA$2*INDEX(Usage!$D$5:$ABF$11,MATCH(UsagePerHour!$B$100,Usage!$C$5:$C$11,0),MATCH(UsagePerHour!AAA$4,Usage!$D$3:$ABF$3,0)),"")</f>
        <v/>
      </c>
      <c r="AAB112" s="6" t="str">
        <f>IFERROR(INDEX(Sales!$D$5:$ABF$18,MATCH(UsagePerHour!$B112,Sales!$C$5:$C$18,0),MATCH(UsagePerHour!AAB$4,Sales!$D$3:$ABF$3,0))/AAB$2*INDEX(Usage!$D$5:$ABF$11,MATCH(UsagePerHour!$B$100,Usage!$C$5:$C$11,0),MATCH(UsagePerHour!AAB$4,Usage!$D$3:$ABF$3,0)),"")</f>
        <v/>
      </c>
      <c r="AAC112" s="6" t="str">
        <f>IFERROR(INDEX(Sales!$D$5:$ABF$18,MATCH(UsagePerHour!$B112,Sales!$C$5:$C$18,0),MATCH(UsagePerHour!AAC$4,Sales!$D$3:$ABF$3,0))/AAC$2*INDEX(Usage!$D$5:$ABF$11,MATCH(UsagePerHour!$B$100,Usage!$C$5:$C$11,0),MATCH(UsagePerHour!AAC$4,Usage!$D$3:$ABF$3,0)),"")</f>
        <v/>
      </c>
      <c r="AAD112" s="6" t="str">
        <f>IFERROR(INDEX(Sales!$D$5:$ABF$18,MATCH(UsagePerHour!$B112,Sales!$C$5:$C$18,0),MATCH(UsagePerHour!AAD$4,Sales!$D$3:$ABF$3,0))/AAD$2*INDEX(Usage!$D$5:$ABF$11,MATCH(UsagePerHour!$B$100,Usage!$C$5:$C$11,0),MATCH(UsagePerHour!AAD$4,Usage!$D$3:$ABF$3,0)),"")</f>
        <v/>
      </c>
      <c r="AAE112" s="6" t="str">
        <f>IFERROR(INDEX(Sales!$D$5:$ABF$18,MATCH(UsagePerHour!$B112,Sales!$C$5:$C$18,0),MATCH(UsagePerHour!AAE$4,Sales!$D$3:$ABF$3,0))/AAE$2*INDEX(Usage!$D$5:$ABF$11,MATCH(UsagePerHour!$B$100,Usage!$C$5:$C$11,0),MATCH(UsagePerHour!AAE$4,Usage!$D$3:$ABF$3,0)),"")</f>
        <v/>
      </c>
      <c r="AAF112" s="6" t="str">
        <f>IFERROR(INDEX(Sales!$D$5:$ABF$18,MATCH(UsagePerHour!$B112,Sales!$C$5:$C$18,0),MATCH(UsagePerHour!AAF$4,Sales!$D$3:$ABF$3,0))/AAF$2*INDEX(Usage!$D$5:$ABF$11,MATCH(UsagePerHour!$B$100,Usage!$C$5:$C$11,0),MATCH(UsagePerHour!AAF$4,Usage!$D$3:$ABF$3,0)),"")</f>
        <v/>
      </c>
      <c r="AAG112" s="6" t="str">
        <f>IFERROR(INDEX(Sales!$D$5:$ABF$18,MATCH(UsagePerHour!$B112,Sales!$C$5:$C$18,0),MATCH(UsagePerHour!AAG$4,Sales!$D$3:$ABF$3,0))/AAG$2*INDEX(Usage!$D$5:$ABF$11,MATCH(UsagePerHour!$B$100,Usage!$C$5:$C$11,0),MATCH(UsagePerHour!AAG$4,Usage!$D$3:$ABF$3,0)),"")</f>
        <v/>
      </c>
      <c r="AAH112" s="6" t="str">
        <f>IFERROR(INDEX(Sales!$D$5:$ABF$18,MATCH(UsagePerHour!$B112,Sales!$C$5:$C$18,0),MATCH(UsagePerHour!AAH$4,Sales!$D$3:$ABF$3,0))/AAH$2*INDEX(Usage!$D$5:$ABF$11,MATCH(UsagePerHour!$B$100,Usage!$C$5:$C$11,0),MATCH(UsagePerHour!AAH$4,Usage!$D$3:$ABF$3,0)),"")</f>
        <v/>
      </c>
      <c r="AAI112" s="6" t="str">
        <f>IFERROR(INDEX(Sales!$D$5:$ABF$18,MATCH(UsagePerHour!$B112,Sales!$C$5:$C$18,0),MATCH(UsagePerHour!AAI$4,Sales!$D$3:$ABF$3,0))/AAI$2*INDEX(Usage!$D$5:$ABF$11,MATCH(UsagePerHour!$B$100,Usage!$C$5:$C$11,0),MATCH(UsagePerHour!AAI$4,Usage!$D$3:$ABF$3,0)),"")</f>
        <v/>
      </c>
      <c r="AAJ112" s="6" t="str">
        <f>IFERROR(INDEX(Sales!$D$5:$ABF$18,MATCH(UsagePerHour!$B112,Sales!$C$5:$C$18,0),MATCH(UsagePerHour!AAJ$4,Sales!$D$3:$ABF$3,0))/AAJ$2*INDEX(Usage!$D$5:$ABF$11,MATCH(UsagePerHour!$B$100,Usage!$C$5:$C$11,0),MATCH(UsagePerHour!AAJ$4,Usage!$D$3:$ABF$3,0)),"")</f>
        <v/>
      </c>
      <c r="AAK112" s="6" t="str">
        <f>IFERROR(INDEX(Sales!$D$5:$ABF$18,MATCH(UsagePerHour!$B112,Sales!$C$5:$C$18,0),MATCH(UsagePerHour!AAK$4,Sales!$D$3:$ABF$3,0))/AAK$2*INDEX(Usage!$D$5:$ABF$11,MATCH(UsagePerHour!$B$100,Usage!$C$5:$C$11,0),MATCH(UsagePerHour!AAK$4,Usage!$D$3:$ABF$3,0)),"")</f>
        <v/>
      </c>
      <c r="AAL112" s="6" t="str">
        <f>IFERROR(INDEX(Sales!$D$5:$ABF$18,MATCH(UsagePerHour!$B112,Sales!$C$5:$C$18,0),MATCH(UsagePerHour!AAL$4,Sales!$D$3:$ABF$3,0))/AAL$2*INDEX(Usage!$D$5:$ABF$11,MATCH(UsagePerHour!$B$100,Usage!$C$5:$C$11,0),MATCH(UsagePerHour!AAL$4,Usage!$D$3:$ABF$3,0)),"")</f>
        <v/>
      </c>
      <c r="AAM112" s="6" t="str">
        <f>IFERROR(INDEX(Sales!$D$5:$ABF$18,MATCH(UsagePerHour!$B112,Sales!$C$5:$C$18,0),MATCH(UsagePerHour!AAM$4,Sales!$D$3:$ABF$3,0))/AAM$2*INDEX(Usage!$D$5:$ABF$11,MATCH(UsagePerHour!$B$100,Usage!$C$5:$C$11,0),MATCH(UsagePerHour!AAM$4,Usage!$D$3:$ABF$3,0)),"")</f>
        <v/>
      </c>
      <c r="AAN112" s="6" t="str">
        <f>IFERROR(INDEX(Sales!$D$5:$ABF$18,MATCH(UsagePerHour!$B112,Sales!$C$5:$C$18,0),MATCH(UsagePerHour!AAN$4,Sales!$D$3:$ABF$3,0))/AAN$2*INDEX(Usage!$D$5:$ABF$11,MATCH(UsagePerHour!$B$100,Usage!$C$5:$C$11,0),MATCH(UsagePerHour!AAN$4,Usage!$D$3:$ABF$3,0)),"")</f>
        <v/>
      </c>
      <c r="AAO112" s="6" t="str">
        <f>IFERROR(INDEX(Sales!$D$5:$ABF$18,MATCH(UsagePerHour!$B112,Sales!$C$5:$C$18,0),MATCH(UsagePerHour!AAO$4,Sales!$D$3:$ABF$3,0))/AAO$2*INDEX(Usage!$D$5:$ABF$11,MATCH(UsagePerHour!$B$100,Usage!$C$5:$C$11,0),MATCH(UsagePerHour!AAO$4,Usage!$D$3:$ABF$3,0)),"")</f>
        <v/>
      </c>
      <c r="AAP112" s="6" t="str">
        <f>IFERROR(INDEX(Sales!$D$5:$ABF$18,MATCH(UsagePerHour!$B112,Sales!$C$5:$C$18,0),MATCH(UsagePerHour!AAP$4,Sales!$D$3:$ABF$3,0))/AAP$2*INDEX(Usage!$D$5:$ABF$11,MATCH(UsagePerHour!$B$100,Usage!$C$5:$C$11,0),MATCH(UsagePerHour!AAP$4,Usage!$D$3:$ABF$3,0)),"")</f>
        <v/>
      </c>
      <c r="AAQ112" s="6" t="str">
        <f>IFERROR(INDEX(Sales!$D$5:$ABF$18,MATCH(UsagePerHour!$B112,Sales!$C$5:$C$18,0),MATCH(UsagePerHour!AAQ$4,Sales!$D$3:$ABF$3,0))/AAQ$2*INDEX(Usage!$D$5:$ABF$11,MATCH(UsagePerHour!$B$100,Usage!$C$5:$C$11,0),MATCH(UsagePerHour!AAQ$4,Usage!$D$3:$ABF$3,0)),"")</f>
        <v/>
      </c>
      <c r="AAR112" s="6" t="str">
        <f>IFERROR(INDEX(Sales!$D$5:$ABF$18,MATCH(UsagePerHour!$B112,Sales!$C$5:$C$18,0),MATCH(UsagePerHour!AAR$4,Sales!$D$3:$ABF$3,0))/AAR$2*INDEX(Usage!$D$5:$ABF$11,MATCH(UsagePerHour!$B$100,Usage!$C$5:$C$11,0),MATCH(UsagePerHour!AAR$4,Usage!$D$3:$ABF$3,0)),"")</f>
        <v/>
      </c>
      <c r="AAS112" s="6" t="str">
        <f>IFERROR(INDEX(Sales!$D$5:$ABF$18,MATCH(UsagePerHour!$B112,Sales!$C$5:$C$18,0),MATCH(UsagePerHour!AAS$4,Sales!$D$3:$ABF$3,0))/AAS$2*INDEX(Usage!$D$5:$ABF$11,MATCH(UsagePerHour!$B$100,Usage!$C$5:$C$11,0),MATCH(UsagePerHour!AAS$4,Usage!$D$3:$ABF$3,0)),"")</f>
        <v/>
      </c>
      <c r="AAT112" s="6" t="str">
        <f>IFERROR(INDEX(Sales!$D$5:$ABF$18,MATCH(UsagePerHour!$B112,Sales!$C$5:$C$18,0),MATCH(UsagePerHour!AAT$4,Sales!$D$3:$ABF$3,0))/AAT$2*INDEX(Usage!$D$5:$ABF$11,MATCH(UsagePerHour!$B$100,Usage!$C$5:$C$11,0),MATCH(UsagePerHour!AAT$4,Usage!$D$3:$ABF$3,0)),"")</f>
        <v/>
      </c>
      <c r="AAU112" s="6" t="str">
        <f>IFERROR(INDEX(Sales!$D$5:$ABF$18,MATCH(UsagePerHour!$B112,Sales!$C$5:$C$18,0),MATCH(UsagePerHour!AAU$4,Sales!$D$3:$ABF$3,0))/AAU$2*INDEX(Usage!$D$5:$ABF$11,MATCH(UsagePerHour!$B$100,Usage!$C$5:$C$11,0),MATCH(UsagePerHour!AAU$4,Usage!$D$3:$ABF$3,0)),"")</f>
        <v/>
      </c>
      <c r="AAV112" s="6" t="str">
        <f>IFERROR(INDEX(Sales!$D$5:$ABF$18,MATCH(UsagePerHour!$B112,Sales!$C$5:$C$18,0),MATCH(UsagePerHour!AAV$4,Sales!$D$3:$ABF$3,0))/AAV$2*INDEX(Usage!$D$5:$ABF$11,MATCH(UsagePerHour!$B$100,Usage!$C$5:$C$11,0),MATCH(UsagePerHour!AAV$4,Usage!$D$3:$ABF$3,0)),"")</f>
        <v/>
      </c>
      <c r="AAW112" s="6" t="str">
        <f>IFERROR(INDEX(Sales!$D$5:$ABF$18,MATCH(UsagePerHour!$B112,Sales!$C$5:$C$18,0),MATCH(UsagePerHour!AAW$4,Sales!$D$3:$ABF$3,0))/AAW$2*INDEX(Usage!$D$5:$ABF$11,MATCH(UsagePerHour!$B$100,Usage!$C$5:$C$11,0),MATCH(UsagePerHour!AAW$4,Usage!$D$3:$ABF$3,0)),"")</f>
        <v/>
      </c>
      <c r="AAX112" s="6" t="str">
        <f>IFERROR(INDEX(Sales!$D$5:$ABF$18,MATCH(UsagePerHour!$B112,Sales!$C$5:$C$18,0),MATCH(UsagePerHour!AAX$4,Sales!$D$3:$ABF$3,0))/AAX$2*INDEX(Usage!$D$5:$ABF$11,MATCH(UsagePerHour!$B$100,Usage!$C$5:$C$11,0),MATCH(UsagePerHour!AAX$4,Usage!$D$3:$ABF$3,0)),"")</f>
        <v/>
      </c>
      <c r="AAY112" s="6" t="str">
        <f>IFERROR(INDEX(Sales!$D$5:$ABF$18,MATCH(UsagePerHour!$B112,Sales!$C$5:$C$18,0),MATCH(UsagePerHour!AAY$4,Sales!$D$3:$ABF$3,0))/AAY$2*INDEX(Usage!$D$5:$ABF$11,MATCH(UsagePerHour!$B$100,Usage!$C$5:$C$11,0),MATCH(UsagePerHour!AAY$4,Usage!$D$3:$ABF$3,0)),"")</f>
        <v/>
      </c>
      <c r="AAZ112" s="6" t="str">
        <f>IFERROR(INDEX(Sales!$D$5:$ABF$18,MATCH(UsagePerHour!$B112,Sales!$C$5:$C$18,0),MATCH(UsagePerHour!AAZ$4,Sales!$D$3:$ABF$3,0))/AAZ$2*INDEX(Usage!$D$5:$ABF$11,MATCH(UsagePerHour!$B$100,Usage!$C$5:$C$11,0),MATCH(UsagePerHour!AAZ$4,Usage!$D$3:$ABF$3,0)),"")</f>
        <v/>
      </c>
      <c r="ABA112" s="6" t="str">
        <f>IFERROR(INDEX(Sales!$D$5:$ABF$18,MATCH(UsagePerHour!$B112,Sales!$C$5:$C$18,0),MATCH(UsagePerHour!ABA$4,Sales!$D$3:$ABF$3,0))/ABA$2*INDEX(Usage!$D$5:$ABF$11,MATCH(UsagePerHour!$B$100,Usage!$C$5:$C$11,0),MATCH(UsagePerHour!ABA$4,Usage!$D$3:$ABF$3,0)),"")</f>
        <v/>
      </c>
    </row>
    <row r="113" spans="2:729">
      <c r="B113" s="3" t="s">
        <v>13</v>
      </c>
      <c r="C113" s="6">
        <f>IFERROR(INDEX(Sales!$D$5:$ABF$18,MATCH(UsagePerHour!$B113,Sales!$C$5:$C$18,0),MATCH(UsagePerHour!C$4,Sales!$D$3:$ABF$3,0))/C$2*INDEX(Usage!$D$5:$ABF$11,MATCH(UsagePerHour!$B$100,Usage!$C$5:$C$11,0),MATCH(UsagePerHour!C$4,Usage!$D$3:$ABF$3,0)),"")</f>
        <v>2.0658763048676474</v>
      </c>
      <c r="D113" s="6">
        <f>IFERROR(INDEX(Sales!$D$5:$ABF$18,MATCH(UsagePerHour!$B113,Sales!$C$5:$C$18,0),MATCH(UsagePerHour!D$4,Sales!$D$3:$ABF$3,0))/D$2*INDEX(Usage!$D$5:$ABF$11,MATCH(UsagePerHour!$B$100,Usage!$C$5:$C$11,0),MATCH(UsagePerHour!D$4,Usage!$D$3:$ABF$3,0)),"")</f>
        <v>4.3087229571322716</v>
      </c>
      <c r="E113" s="6">
        <f>IFERROR(INDEX(Sales!$D$5:$ABF$18,MATCH(UsagePerHour!$B113,Sales!$C$5:$C$18,0),MATCH(UsagePerHour!E$4,Sales!$D$3:$ABF$3,0))/E$2*INDEX(Usage!$D$5:$ABF$11,MATCH(UsagePerHour!$B$100,Usage!$C$5:$C$11,0),MATCH(UsagePerHour!E$4,Usage!$D$3:$ABF$3,0)),"")</f>
        <v>0.48594011976047902</v>
      </c>
      <c r="F113" s="6">
        <f>IFERROR(INDEX(Sales!$D$5:$ABF$18,MATCH(UsagePerHour!$B113,Sales!$C$5:$C$18,0),MATCH(UsagePerHour!F$4,Sales!$D$3:$ABF$3,0))/F$2*INDEX(Usage!$D$5:$ABF$11,MATCH(UsagePerHour!$B$100,Usage!$C$5:$C$11,0),MATCH(UsagePerHour!F$4,Usage!$D$3:$ABF$3,0)),"")</f>
        <v>3.6721044203988544</v>
      </c>
      <c r="G113" s="6">
        <f>IFERROR(INDEX(Sales!$D$5:$ABF$18,MATCH(UsagePerHour!$B113,Sales!$C$5:$C$18,0),MATCH(UsagePerHour!G$4,Sales!$D$3:$ABF$3,0))/G$2*INDEX(Usage!$D$5:$ABF$11,MATCH(UsagePerHour!$B$100,Usage!$C$5:$C$11,0),MATCH(UsagePerHour!G$4,Usage!$D$3:$ABF$3,0)),"")</f>
        <v>10.357238283546197</v>
      </c>
      <c r="H113" s="6">
        <f>IFERROR(INDEX(Sales!$D$5:$ABF$18,MATCH(UsagePerHour!$B113,Sales!$C$5:$C$18,0),MATCH(UsagePerHour!H$4,Sales!$D$3:$ABF$3,0))/H$2*INDEX(Usage!$D$5:$ABF$11,MATCH(UsagePerHour!$B$100,Usage!$C$5:$C$11,0),MATCH(UsagePerHour!H$4,Usage!$D$3:$ABF$3,0)),"")</f>
        <v>18.966668863479093</v>
      </c>
      <c r="I113" s="6">
        <f>IFERROR(INDEX(Sales!$D$5:$ABF$18,MATCH(UsagePerHour!$B113,Sales!$C$5:$C$18,0),MATCH(UsagePerHour!I$4,Sales!$D$3:$ABF$3,0))/I$2*INDEX(Usage!$D$5:$ABF$11,MATCH(UsagePerHour!$B$100,Usage!$C$5:$C$11,0),MATCH(UsagePerHour!I$4,Usage!$D$3:$ABF$3,0)),"")</f>
        <v>2.35441541911631</v>
      </c>
      <c r="J113" s="6">
        <f>IFERROR(INDEX(Sales!$D$5:$ABF$18,MATCH(UsagePerHour!$B113,Sales!$C$5:$C$18,0),MATCH(UsagePerHour!J$4,Sales!$D$3:$ABF$3,0))/J$2*INDEX(Usage!$D$5:$ABF$11,MATCH(UsagePerHour!$B$100,Usage!$C$5:$C$11,0),MATCH(UsagePerHour!J$4,Usage!$D$3:$ABF$3,0)),"")</f>
        <v>2.0658763048676474</v>
      </c>
      <c r="K113" s="6">
        <f>IFERROR(INDEX(Sales!$D$5:$ABF$18,MATCH(UsagePerHour!$B113,Sales!$C$5:$C$18,0),MATCH(UsagePerHour!K$4,Sales!$D$3:$ABF$3,0))/K$2*INDEX(Usage!$D$5:$ABF$11,MATCH(UsagePerHour!$B$100,Usage!$C$5:$C$11,0),MATCH(UsagePerHour!K$4,Usage!$D$3:$ABF$3,0)),"")</f>
        <v>4.3087229571322716</v>
      </c>
      <c r="L113" s="6">
        <f>IFERROR(INDEX(Sales!$D$5:$ABF$18,MATCH(UsagePerHour!$B113,Sales!$C$5:$C$18,0),MATCH(UsagePerHour!L$4,Sales!$D$3:$ABF$3,0))/L$2*INDEX(Usage!$D$5:$ABF$11,MATCH(UsagePerHour!$B$100,Usage!$C$5:$C$11,0),MATCH(UsagePerHour!L$4,Usage!$D$3:$ABF$3,0)),"")</f>
        <v>0.48594011976047902</v>
      </c>
      <c r="M113" s="6">
        <f>IFERROR(INDEX(Sales!$D$5:$ABF$18,MATCH(UsagePerHour!$B113,Sales!$C$5:$C$18,0),MATCH(UsagePerHour!M$4,Sales!$D$3:$ABF$3,0))/M$2*INDEX(Usage!$D$5:$ABF$11,MATCH(UsagePerHour!$B$100,Usage!$C$5:$C$11,0),MATCH(UsagePerHour!M$4,Usage!$D$3:$ABF$3,0)),"")</f>
        <v>3.6721044203988544</v>
      </c>
      <c r="N113" s="6">
        <f>IFERROR(INDEX(Sales!$D$5:$ABF$18,MATCH(UsagePerHour!$B113,Sales!$C$5:$C$18,0),MATCH(UsagePerHour!N$4,Sales!$D$3:$ABF$3,0))/N$2*INDEX(Usage!$D$5:$ABF$11,MATCH(UsagePerHour!$B$100,Usage!$C$5:$C$11,0),MATCH(UsagePerHour!N$4,Usage!$D$3:$ABF$3,0)),"")</f>
        <v>10.357238283546197</v>
      </c>
      <c r="O113" s="6">
        <f>IFERROR(INDEX(Sales!$D$5:$ABF$18,MATCH(UsagePerHour!$B113,Sales!$C$5:$C$18,0),MATCH(UsagePerHour!O$4,Sales!$D$3:$ABF$3,0))/O$2*INDEX(Usage!$D$5:$ABF$11,MATCH(UsagePerHour!$B$100,Usage!$C$5:$C$11,0),MATCH(UsagePerHour!O$4,Usage!$D$3:$ABF$3,0)),"")</f>
        <v>18.966668863479093</v>
      </c>
      <c r="P113" s="6">
        <f>IFERROR(INDEX(Sales!$D$5:$ABF$18,MATCH(UsagePerHour!$B113,Sales!$C$5:$C$18,0),MATCH(UsagePerHour!P$4,Sales!$D$3:$ABF$3,0))/P$2*INDEX(Usage!$D$5:$ABF$11,MATCH(UsagePerHour!$B$100,Usage!$C$5:$C$11,0),MATCH(UsagePerHour!P$4,Usage!$D$3:$ABF$3,0)),"")</f>
        <v>2.35441541911631</v>
      </c>
      <c r="Q113" s="6">
        <f>IFERROR(INDEX(Sales!$D$5:$ABF$18,MATCH(UsagePerHour!$B113,Sales!$C$5:$C$18,0),MATCH(UsagePerHour!Q$4,Sales!$D$3:$ABF$3,0))/Q$2*INDEX(Usage!$D$5:$ABF$11,MATCH(UsagePerHour!$B$100,Usage!$C$5:$C$11,0),MATCH(UsagePerHour!Q$4,Usage!$D$3:$ABF$3,0)),"")</f>
        <v>2.0658763048676474</v>
      </c>
      <c r="R113" s="6">
        <f>IFERROR(INDEX(Sales!$D$5:$ABF$18,MATCH(UsagePerHour!$B113,Sales!$C$5:$C$18,0),MATCH(UsagePerHour!R$4,Sales!$D$3:$ABF$3,0))/R$2*INDEX(Usage!$D$5:$ABF$11,MATCH(UsagePerHour!$B$100,Usage!$C$5:$C$11,0),MATCH(UsagePerHour!R$4,Usage!$D$3:$ABF$3,0)),"")</f>
        <v>4.3087229571322716</v>
      </c>
      <c r="S113" s="6">
        <f>IFERROR(INDEX(Sales!$D$5:$ABF$18,MATCH(UsagePerHour!$B113,Sales!$C$5:$C$18,0),MATCH(UsagePerHour!S$4,Sales!$D$3:$ABF$3,0))/S$2*INDEX(Usage!$D$5:$ABF$11,MATCH(UsagePerHour!$B$100,Usage!$C$5:$C$11,0),MATCH(UsagePerHour!S$4,Usage!$D$3:$ABF$3,0)),"")</f>
        <v>0.48594011976047902</v>
      </c>
      <c r="T113" s="6">
        <f>IFERROR(INDEX(Sales!$D$5:$ABF$18,MATCH(UsagePerHour!$B113,Sales!$C$5:$C$18,0),MATCH(UsagePerHour!T$4,Sales!$D$3:$ABF$3,0))/T$2*INDEX(Usage!$D$5:$ABF$11,MATCH(UsagePerHour!$B$100,Usage!$C$5:$C$11,0),MATCH(UsagePerHour!T$4,Usage!$D$3:$ABF$3,0)),"")</f>
        <v>3.6721044203988544</v>
      </c>
      <c r="U113" s="6">
        <f>IFERROR(INDEX(Sales!$D$5:$ABF$18,MATCH(UsagePerHour!$B113,Sales!$C$5:$C$18,0),MATCH(UsagePerHour!U$4,Sales!$D$3:$ABF$3,0))/U$2*INDEX(Usage!$D$5:$ABF$11,MATCH(UsagePerHour!$B$100,Usage!$C$5:$C$11,0),MATCH(UsagePerHour!U$4,Usage!$D$3:$ABF$3,0)),"")</f>
        <v>10.357238283546197</v>
      </c>
      <c r="V113" s="6">
        <f>IFERROR(INDEX(Sales!$D$5:$ABF$18,MATCH(UsagePerHour!$B113,Sales!$C$5:$C$18,0),MATCH(UsagePerHour!V$4,Sales!$D$3:$ABF$3,0))/V$2*INDEX(Usage!$D$5:$ABF$11,MATCH(UsagePerHour!$B$100,Usage!$C$5:$C$11,0),MATCH(UsagePerHour!V$4,Usage!$D$3:$ABF$3,0)),"")</f>
        <v>18.966668863479093</v>
      </c>
      <c r="W113" s="6">
        <f>IFERROR(INDEX(Sales!$D$5:$ABF$18,MATCH(UsagePerHour!$B113,Sales!$C$5:$C$18,0),MATCH(UsagePerHour!W$4,Sales!$D$3:$ABF$3,0))/W$2*INDEX(Usage!$D$5:$ABF$11,MATCH(UsagePerHour!$B$100,Usage!$C$5:$C$11,0),MATCH(UsagePerHour!W$4,Usage!$D$3:$ABF$3,0)),"")</f>
        <v>2.35441541911631</v>
      </c>
      <c r="X113" s="6">
        <f>IFERROR(INDEX(Sales!$D$5:$ABF$18,MATCH(UsagePerHour!$B113,Sales!$C$5:$C$18,0),MATCH(UsagePerHour!X$4,Sales!$D$3:$ABF$3,0))/X$2*INDEX(Usage!$D$5:$ABF$11,MATCH(UsagePerHour!$B$100,Usage!$C$5:$C$11,0),MATCH(UsagePerHour!X$4,Usage!$D$3:$ABF$3,0)),"")</f>
        <v>2.0658763048676474</v>
      </c>
      <c r="Y113" s="6">
        <f>IFERROR(INDEX(Sales!$D$5:$ABF$18,MATCH(UsagePerHour!$B113,Sales!$C$5:$C$18,0),MATCH(UsagePerHour!Y$4,Sales!$D$3:$ABF$3,0))/Y$2*INDEX(Usage!$D$5:$ABF$11,MATCH(UsagePerHour!$B$100,Usage!$C$5:$C$11,0),MATCH(UsagePerHour!Y$4,Usage!$D$3:$ABF$3,0)),"")</f>
        <v>4.3087229571322716</v>
      </c>
      <c r="Z113" s="6">
        <f>IFERROR(INDEX(Sales!$D$5:$ABF$18,MATCH(UsagePerHour!$B113,Sales!$C$5:$C$18,0),MATCH(UsagePerHour!Z$4,Sales!$D$3:$ABF$3,0))/Z$2*INDEX(Usage!$D$5:$ABF$11,MATCH(UsagePerHour!$B$100,Usage!$C$5:$C$11,0),MATCH(UsagePerHour!Z$4,Usage!$D$3:$ABF$3,0)),"")</f>
        <v>0.48594011976047902</v>
      </c>
      <c r="AA113" s="6">
        <f>IFERROR(INDEX(Sales!$D$5:$ABF$18,MATCH(UsagePerHour!$B113,Sales!$C$5:$C$18,0),MATCH(UsagePerHour!AA$4,Sales!$D$3:$ABF$3,0))/AA$2*INDEX(Usage!$D$5:$ABF$11,MATCH(UsagePerHour!$B$100,Usage!$C$5:$C$11,0),MATCH(UsagePerHour!AA$4,Usage!$D$3:$ABF$3,0)),"")</f>
        <v>3.6721044203988544</v>
      </c>
      <c r="AB113" s="6">
        <f>IFERROR(INDEX(Sales!$D$5:$ABF$18,MATCH(UsagePerHour!$B113,Sales!$C$5:$C$18,0),MATCH(UsagePerHour!AB$4,Sales!$D$3:$ABF$3,0))/AB$2*INDEX(Usage!$D$5:$ABF$11,MATCH(UsagePerHour!$B$100,Usage!$C$5:$C$11,0),MATCH(UsagePerHour!AB$4,Usage!$D$3:$ABF$3,0)),"")</f>
        <v>10.357238283546197</v>
      </c>
      <c r="AC113" s="6">
        <f>IFERROR(INDEX(Sales!$D$5:$ABF$18,MATCH(UsagePerHour!$B113,Sales!$C$5:$C$18,0),MATCH(UsagePerHour!AC$4,Sales!$D$3:$ABF$3,0))/AC$2*INDEX(Usage!$D$5:$ABF$11,MATCH(UsagePerHour!$B$100,Usage!$C$5:$C$11,0),MATCH(UsagePerHour!AC$4,Usage!$D$3:$ABF$3,0)),"")</f>
        <v>18.966668863479093</v>
      </c>
      <c r="AD113" s="6">
        <f>IFERROR(INDEX(Sales!$D$5:$ABF$18,MATCH(UsagePerHour!$B113,Sales!$C$5:$C$18,0),MATCH(UsagePerHour!AD$4,Sales!$D$3:$ABF$3,0))/AD$2*INDEX(Usage!$D$5:$ABF$11,MATCH(UsagePerHour!$B$100,Usage!$C$5:$C$11,0),MATCH(UsagePerHour!AD$4,Usage!$D$3:$ABF$3,0)),"")</f>
        <v>2.35441541911631</v>
      </c>
      <c r="AE113" s="6">
        <f>IFERROR(INDEX(Sales!$D$5:$ABF$18,MATCH(UsagePerHour!$B113,Sales!$C$5:$C$18,0),MATCH(UsagePerHour!AE$4,Sales!$D$3:$ABF$3,0))/AE$2*INDEX(Usage!$D$5:$ABF$11,MATCH(UsagePerHour!$B$100,Usage!$C$5:$C$11,0),MATCH(UsagePerHour!AE$4,Usage!$D$3:$ABF$3,0)),"")</f>
        <v>2.0658763048676474</v>
      </c>
      <c r="AF113" s="6">
        <f>IFERROR(INDEX(Sales!$D$5:$ABF$18,MATCH(UsagePerHour!$B113,Sales!$C$5:$C$18,0),MATCH(UsagePerHour!AF$4,Sales!$D$3:$ABF$3,0))/AF$2*INDEX(Usage!$D$5:$ABF$11,MATCH(UsagePerHour!$B$100,Usage!$C$5:$C$11,0),MATCH(UsagePerHour!AF$4,Usage!$D$3:$ABF$3,0)),"")</f>
        <v>4.3087229571322716</v>
      </c>
      <c r="AG113" s="6">
        <f>IFERROR(INDEX(Sales!$D$5:$ABF$18,MATCH(UsagePerHour!$B113,Sales!$C$5:$C$18,0),MATCH(UsagePerHour!AG$4,Sales!$D$3:$ABF$3,0))/AG$2*INDEX(Usage!$D$5:$ABF$11,MATCH(UsagePerHour!$B$100,Usage!$C$5:$C$11,0),MATCH(UsagePerHour!AG$4,Usage!$D$3:$ABF$3,0)),"")</f>
        <v>0.48594011976047902</v>
      </c>
      <c r="AH113" s="6">
        <f>IFERROR(INDEX(Sales!$D$5:$ABF$18,MATCH(UsagePerHour!$B113,Sales!$C$5:$C$18,0),MATCH(UsagePerHour!AH$4,Sales!$D$3:$ABF$3,0))/AH$2*INDEX(Usage!$D$5:$ABF$11,MATCH(UsagePerHour!$B$100,Usage!$C$5:$C$11,0),MATCH(UsagePerHour!AH$4,Usage!$D$3:$ABF$3,0)),"")</f>
        <v>3.6721044203988544</v>
      </c>
      <c r="AI113" s="6">
        <f>IFERROR(INDEX(Sales!$D$5:$ABF$18,MATCH(UsagePerHour!$B113,Sales!$C$5:$C$18,0),MATCH(UsagePerHour!AI$4,Sales!$D$3:$ABF$3,0))/AI$2*INDEX(Usage!$D$5:$ABF$11,MATCH(UsagePerHour!$B$100,Usage!$C$5:$C$11,0),MATCH(UsagePerHour!AI$4,Usage!$D$3:$ABF$3,0)),"")</f>
        <v>10.357238283546197</v>
      </c>
      <c r="AJ113" s="6">
        <f>IFERROR(INDEX(Sales!$D$5:$ABF$18,MATCH(UsagePerHour!$B113,Sales!$C$5:$C$18,0),MATCH(UsagePerHour!AJ$4,Sales!$D$3:$ABF$3,0))/AJ$2*INDEX(Usage!$D$5:$ABF$11,MATCH(UsagePerHour!$B$100,Usage!$C$5:$C$11,0),MATCH(UsagePerHour!AJ$4,Usage!$D$3:$ABF$3,0)),"")</f>
        <v>18.966668863479093</v>
      </c>
      <c r="AK113" s="6">
        <f>IFERROR(INDEX(Sales!$D$5:$ABF$18,MATCH(UsagePerHour!$B113,Sales!$C$5:$C$18,0),MATCH(UsagePerHour!AK$4,Sales!$D$3:$ABF$3,0))/AK$2*INDEX(Usage!$D$5:$ABF$11,MATCH(UsagePerHour!$B$100,Usage!$C$5:$C$11,0),MATCH(UsagePerHour!AK$4,Usage!$D$3:$ABF$3,0)),"")</f>
        <v>2.35441541911631</v>
      </c>
      <c r="AL113" s="6">
        <f>IFERROR(INDEX(Sales!$D$5:$ABF$18,MATCH(UsagePerHour!$B113,Sales!$C$5:$C$18,0),MATCH(UsagePerHour!AL$4,Sales!$D$3:$ABF$3,0))/AL$2*INDEX(Usage!$D$5:$ABF$11,MATCH(UsagePerHour!$B$100,Usage!$C$5:$C$11,0),MATCH(UsagePerHour!AL$4,Usage!$D$3:$ABF$3,0)),"")</f>
        <v>2.0658763048676474</v>
      </c>
      <c r="AM113" s="6">
        <f>IFERROR(INDEX(Sales!$D$5:$ABF$18,MATCH(UsagePerHour!$B113,Sales!$C$5:$C$18,0),MATCH(UsagePerHour!AM$4,Sales!$D$3:$ABF$3,0))/AM$2*INDEX(Usage!$D$5:$ABF$11,MATCH(UsagePerHour!$B$100,Usage!$C$5:$C$11,0),MATCH(UsagePerHour!AM$4,Usage!$D$3:$ABF$3,0)),"")</f>
        <v>4.3087229571322716</v>
      </c>
      <c r="AN113" s="6">
        <f>IFERROR(INDEX(Sales!$D$5:$ABF$18,MATCH(UsagePerHour!$B113,Sales!$C$5:$C$18,0),MATCH(UsagePerHour!AN$4,Sales!$D$3:$ABF$3,0))/AN$2*INDEX(Usage!$D$5:$ABF$11,MATCH(UsagePerHour!$B$100,Usage!$C$5:$C$11,0),MATCH(UsagePerHour!AN$4,Usage!$D$3:$ABF$3,0)),"")</f>
        <v>0.48594011976047902</v>
      </c>
      <c r="AO113" s="6">
        <f>IFERROR(INDEX(Sales!$D$5:$ABF$18,MATCH(UsagePerHour!$B113,Sales!$C$5:$C$18,0),MATCH(UsagePerHour!AO$4,Sales!$D$3:$ABF$3,0))/AO$2*INDEX(Usage!$D$5:$ABF$11,MATCH(UsagePerHour!$B$100,Usage!$C$5:$C$11,0),MATCH(UsagePerHour!AO$4,Usage!$D$3:$ABF$3,0)),"")</f>
        <v>3.6721044203988544</v>
      </c>
      <c r="AP113" s="6">
        <f>IFERROR(INDEX(Sales!$D$5:$ABF$18,MATCH(UsagePerHour!$B113,Sales!$C$5:$C$18,0),MATCH(UsagePerHour!AP$4,Sales!$D$3:$ABF$3,0))/AP$2*INDEX(Usage!$D$5:$ABF$11,MATCH(UsagePerHour!$B$100,Usage!$C$5:$C$11,0),MATCH(UsagePerHour!AP$4,Usage!$D$3:$ABF$3,0)),"")</f>
        <v>10.357238283546197</v>
      </c>
      <c r="AQ113" s="6">
        <f>IFERROR(INDEX(Sales!$D$5:$ABF$18,MATCH(UsagePerHour!$B113,Sales!$C$5:$C$18,0),MATCH(UsagePerHour!AQ$4,Sales!$D$3:$ABF$3,0))/AQ$2*INDEX(Usage!$D$5:$ABF$11,MATCH(UsagePerHour!$B$100,Usage!$C$5:$C$11,0),MATCH(UsagePerHour!AQ$4,Usage!$D$3:$ABF$3,0)),"")</f>
        <v>18.966668863479093</v>
      </c>
      <c r="AR113" s="6">
        <f>IFERROR(INDEX(Sales!$D$5:$ABF$18,MATCH(UsagePerHour!$B113,Sales!$C$5:$C$18,0),MATCH(UsagePerHour!AR$4,Sales!$D$3:$ABF$3,0))/AR$2*INDEX(Usage!$D$5:$ABF$11,MATCH(UsagePerHour!$B$100,Usage!$C$5:$C$11,0),MATCH(UsagePerHour!AR$4,Usage!$D$3:$ABF$3,0)),"")</f>
        <v>2.35441541911631</v>
      </c>
      <c r="AS113" s="6">
        <f>IFERROR(INDEX(Sales!$D$5:$ABF$18,MATCH(UsagePerHour!$B113,Sales!$C$5:$C$18,0),MATCH(UsagePerHour!AS$4,Sales!$D$3:$ABF$3,0))/AS$2*INDEX(Usage!$D$5:$ABF$11,MATCH(UsagePerHour!$B$100,Usage!$C$5:$C$11,0),MATCH(UsagePerHour!AS$4,Usage!$D$3:$ABF$3,0)),"")</f>
        <v>2.0658763048676474</v>
      </c>
      <c r="AT113" s="6">
        <f>IFERROR(INDEX(Sales!$D$5:$ABF$18,MATCH(UsagePerHour!$B113,Sales!$C$5:$C$18,0),MATCH(UsagePerHour!AT$4,Sales!$D$3:$ABF$3,0))/AT$2*INDEX(Usage!$D$5:$ABF$11,MATCH(UsagePerHour!$B$100,Usage!$C$5:$C$11,0),MATCH(UsagePerHour!AT$4,Usage!$D$3:$ABF$3,0)),"")</f>
        <v>4.3087229571322716</v>
      </c>
      <c r="AU113" s="6">
        <f>IFERROR(INDEX(Sales!$D$5:$ABF$18,MATCH(UsagePerHour!$B113,Sales!$C$5:$C$18,0),MATCH(UsagePerHour!AU$4,Sales!$D$3:$ABF$3,0))/AU$2*INDEX(Usage!$D$5:$ABF$11,MATCH(UsagePerHour!$B$100,Usage!$C$5:$C$11,0),MATCH(UsagePerHour!AU$4,Usage!$D$3:$ABF$3,0)),"")</f>
        <v>0.48594011976047902</v>
      </c>
      <c r="AV113" s="6">
        <f>IFERROR(INDEX(Sales!$D$5:$ABF$18,MATCH(UsagePerHour!$B113,Sales!$C$5:$C$18,0),MATCH(UsagePerHour!AV$4,Sales!$D$3:$ABF$3,0))/AV$2*INDEX(Usage!$D$5:$ABF$11,MATCH(UsagePerHour!$B$100,Usage!$C$5:$C$11,0),MATCH(UsagePerHour!AV$4,Usage!$D$3:$ABF$3,0)),"")</f>
        <v>3.6721044203988544</v>
      </c>
      <c r="AW113" s="6">
        <f>IFERROR(INDEX(Sales!$D$5:$ABF$18,MATCH(UsagePerHour!$B113,Sales!$C$5:$C$18,0),MATCH(UsagePerHour!AW$4,Sales!$D$3:$ABF$3,0))/AW$2*INDEX(Usage!$D$5:$ABF$11,MATCH(UsagePerHour!$B$100,Usage!$C$5:$C$11,0),MATCH(UsagePerHour!AW$4,Usage!$D$3:$ABF$3,0)),"")</f>
        <v>10.357238283546197</v>
      </c>
      <c r="AX113" s="6">
        <f>IFERROR(INDEX(Sales!$D$5:$ABF$18,MATCH(UsagePerHour!$B113,Sales!$C$5:$C$18,0),MATCH(UsagePerHour!AX$4,Sales!$D$3:$ABF$3,0))/AX$2*INDEX(Usage!$D$5:$ABF$11,MATCH(UsagePerHour!$B$100,Usage!$C$5:$C$11,0),MATCH(UsagePerHour!AX$4,Usage!$D$3:$ABF$3,0)),"")</f>
        <v>18.966668863479093</v>
      </c>
      <c r="AY113" s="6">
        <f>IFERROR(INDEX(Sales!$D$5:$ABF$18,MATCH(UsagePerHour!$B113,Sales!$C$5:$C$18,0),MATCH(UsagePerHour!AY$4,Sales!$D$3:$ABF$3,0))/AY$2*INDEX(Usage!$D$5:$ABF$11,MATCH(UsagePerHour!$B$100,Usage!$C$5:$C$11,0),MATCH(UsagePerHour!AY$4,Usage!$D$3:$ABF$3,0)),"")</f>
        <v>2.35441541911631</v>
      </c>
      <c r="AZ113" s="6">
        <f>IFERROR(INDEX(Sales!$D$5:$ABF$18,MATCH(UsagePerHour!$B113,Sales!$C$5:$C$18,0),MATCH(UsagePerHour!AZ$4,Sales!$D$3:$ABF$3,0))/AZ$2*INDEX(Usage!$D$5:$ABF$11,MATCH(UsagePerHour!$B$100,Usage!$C$5:$C$11,0),MATCH(UsagePerHour!AZ$4,Usage!$D$3:$ABF$3,0)),"")</f>
        <v>2.0658763048676474</v>
      </c>
      <c r="BA113" s="6">
        <f>IFERROR(INDEX(Sales!$D$5:$ABF$18,MATCH(UsagePerHour!$B113,Sales!$C$5:$C$18,0),MATCH(UsagePerHour!BA$4,Sales!$D$3:$ABF$3,0))/BA$2*INDEX(Usage!$D$5:$ABF$11,MATCH(UsagePerHour!$B$100,Usage!$C$5:$C$11,0),MATCH(UsagePerHour!BA$4,Usage!$D$3:$ABF$3,0)),"")</f>
        <v>4.3087229571322716</v>
      </c>
      <c r="BB113" s="6">
        <f>IFERROR(INDEX(Sales!$D$5:$ABF$18,MATCH(UsagePerHour!$B113,Sales!$C$5:$C$18,0),MATCH(UsagePerHour!BB$4,Sales!$D$3:$ABF$3,0))/BB$2*INDEX(Usage!$D$5:$ABF$11,MATCH(UsagePerHour!$B$100,Usage!$C$5:$C$11,0),MATCH(UsagePerHour!BB$4,Usage!$D$3:$ABF$3,0)),"")</f>
        <v>0.48594011976047902</v>
      </c>
      <c r="BC113" s="6">
        <f>IFERROR(INDEX(Sales!$D$5:$ABF$18,MATCH(UsagePerHour!$B113,Sales!$C$5:$C$18,0),MATCH(UsagePerHour!BC$4,Sales!$D$3:$ABF$3,0))/BC$2*INDEX(Usage!$D$5:$ABF$11,MATCH(UsagePerHour!$B$100,Usage!$C$5:$C$11,0),MATCH(UsagePerHour!BC$4,Usage!$D$3:$ABF$3,0)),"")</f>
        <v>3.6721044203988544</v>
      </c>
      <c r="BD113" s="6">
        <f>IFERROR(INDEX(Sales!$D$5:$ABF$18,MATCH(UsagePerHour!$B113,Sales!$C$5:$C$18,0),MATCH(UsagePerHour!BD$4,Sales!$D$3:$ABF$3,0))/BD$2*INDEX(Usage!$D$5:$ABF$11,MATCH(UsagePerHour!$B$100,Usage!$C$5:$C$11,0),MATCH(UsagePerHour!BD$4,Usage!$D$3:$ABF$3,0)),"")</f>
        <v>10.357238283546197</v>
      </c>
      <c r="BE113" s="6">
        <f>IFERROR(INDEX(Sales!$D$5:$ABF$18,MATCH(UsagePerHour!$B113,Sales!$C$5:$C$18,0),MATCH(UsagePerHour!BE$4,Sales!$D$3:$ABF$3,0))/BE$2*INDEX(Usage!$D$5:$ABF$11,MATCH(UsagePerHour!$B$100,Usage!$C$5:$C$11,0),MATCH(UsagePerHour!BE$4,Usage!$D$3:$ABF$3,0)),"")</f>
        <v>18.966668863479093</v>
      </c>
      <c r="BF113" s="6">
        <f>IFERROR(INDEX(Sales!$D$5:$ABF$18,MATCH(UsagePerHour!$B113,Sales!$C$5:$C$18,0),MATCH(UsagePerHour!BF$4,Sales!$D$3:$ABF$3,0))/BF$2*INDEX(Usage!$D$5:$ABF$11,MATCH(UsagePerHour!$B$100,Usage!$C$5:$C$11,0),MATCH(UsagePerHour!BF$4,Usage!$D$3:$ABF$3,0)),"")</f>
        <v>2.35441541911631</v>
      </c>
      <c r="BG113" s="6">
        <f>IFERROR(INDEX(Sales!$D$5:$ABF$18,MATCH(UsagePerHour!$B113,Sales!$C$5:$C$18,0),MATCH(UsagePerHour!BG$4,Sales!$D$3:$ABF$3,0))/BG$2*INDEX(Usage!$D$5:$ABF$11,MATCH(UsagePerHour!$B$100,Usage!$C$5:$C$11,0),MATCH(UsagePerHour!BG$4,Usage!$D$3:$ABF$3,0)),"")</f>
        <v>2.0658763048676474</v>
      </c>
      <c r="BH113" s="6">
        <f>IFERROR(INDEX(Sales!$D$5:$ABF$18,MATCH(UsagePerHour!$B113,Sales!$C$5:$C$18,0),MATCH(UsagePerHour!BH$4,Sales!$D$3:$ABF$3,0))/BH$2*INDEX(Usage!$D$5:$ABF$11,MATCH(UsagePerHour!$B$100,Usage!$C$5:$C$11,0),MATCH(UsagePerHour!BH$4,Usage!$D$3:$ABF$3,0)),"")</f>
        <v>4.3087229571322716</v>
      </c>
      <c r="BI113" s="6">
        <f>IFERROR(INDEX(Sales!$D$5:$ABF$18,MATCH(UsagePerHour!$B113,Sales!$C$5:$C$18,0),MATCH(UsagePerHour!BI$4,Sales!$D$3:$ABF$3,0))/BI$2*INDEX(Usage!$D$5:$ABF$11,MATCH(UsagePerHour!$B$100,Usage!$C$5:$C$11,0),MATCH(UsagePerHour!BI$4,Usage!$D$3:$ABF$3,0)),"")</f>
        <v>0.48594011976047902</v>
      </c>
      <c r="BJ113" s="6">
        <f>IFERROR(INDEX(Sales!$D$5:$ABF$18,MATCH(UsagePerHour!$B113,Sales!$C$5:$C$18,0),MATCH(UsagePerHour!BJ$4,Sales!$D$3:$ABF$3,0))/BJ$2*INDEX(Usage!$D$5:$ABF$11,MATCH(UsagePerHour!$B$100,Usage!$C$5:$C$11,0),MATCH(UsagePerHour!BJ$4,Usage!$D$3:$ABF$3,0)),"")</f>
        <v>3.6721044203988544</v>
      </c>
      <c r="BK113" s="6">
        <f>IFERROR(INDEX(Sales!$D$5:$ABF$18,MATCH(UsagePerHour!$B113,Sales!$C$5:$C$18,0),MATCH(UsagePerHour!BK$4,Sales!$D$3:$ABF$3,0))/BK$2*INDEX(Usage!$D$5:$ABF$11,MATCH(UsagePerHour!$B$100,Usage!$C$5:$C$11,0),MATCH(UsagePerHour!BK$4,Usage!$D$3:$ABF$3,0)),"")</f>
        <v>10.357238283546197</v>
      </c>
      <c r="BL113" s="6">
        <f>IFERROR(INDEX(Sales!$D$5:$ABF$18,MATCH(UsagePerHour!$B113,Sales!$C$5:$C$18,0),MATCH(UsagePerHour!BL$4,Sales!$D$3:$ABF$3,0))/BL$2*INDEX(Usage!$D$5:$ABF$11,MATCH(UsagePerHour!$B$100,Usage!$C$5:$C$11,0),MATCH(UsagePerHour!BL$4,Usage!$D$3:$ABF$3,0)),"")</f>
        <v>18.966668863479093</v>
      </c>
      <c r="BM113" s="6">
        <f>IFERROR(INDEX(Sales!$D$5:$ABF$18,MATCH(UsagePerHour!$B113,Sales!$C$5:$C$18,0),MATCH(UsagePerHour!BM$4,Sales!$D$3:$ABF$3,0))/BM$2*INDEX(Usage!$D$5:$ABF$11,MATCH(UsagePerHour!$B$100,Usage!$C$5:$C$11,0),MATCH(UsagePerHour!BM$4,Usage!$D$3:$ABF$3,0)),"")</f>
        <v>2.35441541911631</v>
      </c>
      <c r="BN113" s="6">
        <f>IFERROR(INDEX(Sales!$D$5:$ABF$18,MATCH(UsagePerHour!$B113,Sales!$C$5:$C$18,0),MATCH(UsagePerHour!BN$4,Sales!$D$3:$ABF$3,0))/BN$2*INDEX(Usage!$D$5:$ABF$11,MATCH(UsagePerHour!$B$100,Usage!$C$5:$C$11,0),MATCH(UsagePerHour!BN$4,Usage!$D$3:$ABF$3,0)),"")</f>
        <v>2.0658763048676474</v>
      </c>
      <c r="BO113" s="6">
        <f>IFERROR(INDEX(Sales!$D$5:$ABF$18,MATCH(UsagePerHour!$B113,Sales!$C$5:$C$18,0),MATCH(UsagePerHour!BO$4,Sales!$D$3:$ABF$3,0))/BO$2*INDEX(Usage!$D$5:$ABF$11,MATCH(UsagePerHour!$B$100,Usage!$C$5:$C$11,0),MATCH(UsagePerHour!BO$4,Usage!$D$3:$ABF$3,0)),"")</f>
        <v>4.3087229571322716</v>
      </c>
      <c r="BP113" s="6">
        <f>IFERROR(INDEX(Sales!$D$5:$ABF$18,MATCH(UsagePerHour!$B113,Sales!$C$5:$C$18,0),MATCH(UsagePerHour!BP$4,Sales!$D$3:$ABF$3,0))/BP$2*INDEX(Usage!$D$5:$ABF$11,MATCH(UsagePerHour!$B$100,Usage!$C$5:$C$11,0),MATCH(UsagePerHour!BP$4,Usage!$D$3:$ABF$3,0)),"")</f>
        <v>0.48594011976047902</v>
      </c>
      <c r="BQ113" s="6">
        <f>IFERROR(INDEX(Sales!$D$5:$ABF$18,MATCH(UsagePerHour!$B113,Sales!$C$5:$C$18,0),MATCH(UsagePerHour!BQ$4,Sales!$D$3:$ABF$3,0))/BQ$2*INDEX(Usage!$D$5:$ABF$11,MATCH(UsagePerHour!$B$100,Usage!$C$5:$C$11,0),MATCH(UsagePerHour!BQ$4,Usage!$D$3:$ABF$3,0)),"")</f>
        <v>3.6721044203988544</v>
      </c>
      <c r="BR113" s="6">
        <f>IFERROR(INDEX(Sales!$D$5:$ABF$18,MATCH(UsagePerHour!$B113,Sales!$C$5:$C$18,0),MATCH(UsagePerHour!BR$4,Sales!$D$3:$ABF$3,0))/BR$2*INDEX(Usage!$D$5:$ABF$11,MATCH(UsagePerHour!$B$100,Usage!$C$5:$C$11,0),MATCH(UsagePerHour!BR$4,Usage!$D$3:$ABF$3,0)),"")</f>
        <v>10.357238283546197</v>
      </c>
      <c r="BS113" s="6">
        <f>IFERROR(INDEX(Sales!$D$5:$ABF$18,MATCH(UsagePerHour!$B113,Sales!$C$5:$C$18,0),MATCH(UsagePerHour!BS$4,Sales!$D$3:$ABF$3,0))/BS$2*INDEX(Usage!$D$5:$ABF$11,MATCH(UsagePerHour!$B$100,Usage!$C$5:$C$11,0),MATCH(UsagePerHour!BS$4,Usage!$D$3:$ABF$3,0)),"")</f>
        <v>18.966668863479093</v>
      </c>
      <c r="BT113" s="6">
        <f>IFERROR(INDEX(Sales!$D$5:$ABF$18,MATCH(UsagePerHour!$B113,Sales!$C$5:$C$18,0),MATCH(UsagePerHour!BT$4,Sales!$D$3:$ABF$3,0))/BT$2*INDEX(Usage!$D$5:$ABF$11,MATCH(UsagePerHour!$B$100,Usage!$C$5:$C$11,0),MATCH(UsagePerHour!BT$4,Usage!$D$3:$ABF$3,0)),"")</f>
        <v>2.35441541911631</v>
      </c>
      <c r="BU113" s="6">
        <f>IFERROR(INDEX(Sales!$D$5:$ABF$18,MATCH(UsagePerHour!$B113,Sales!$C$5:$C$18,0),MATCH(UsagePerHour!BU$4,Sales!$D$3:$ABF$3,0))/BU$2*INDEX(Usage!$D$5:$ABF$11,MATCH(UsagePerHour!$B$100,Usage!$C$5:$C$11,0),MATCH(UsagePerHour!BU$4,Usage!$D$3:$ABF$3,0)),"")</f>
        <v>2.0658763048676474</v>
      </c>
      <c r="BV113" s="6">
        <f>IFERROR(INDEX(Sales!$D$5:$ABF$18,MATCH(UsagePerHour!$B113,Sales!$C$5:$C$18,0),MATCH(UsagePerHour!BV$4,Sales!$D$3:$ABF$3,0))/BV$2*INDEX(Usage!$D$5:$ABF$11,MATCH(UsagePerHour!$B$100,Usage!$C$5:$C$11,0),MATCH(UsagePerHour!BV$4,Usage!$D$3:$ABF$3,0)),"")</f>
        <v>4.3087229571322716</v>
      </c>
      <c r="BW113" s="6">
        <f>IFERROR(INDEX(Sales!$D$5:$ABF$18,MATCH(UsagePerHour!$B113,Sales!$C$5:$C$18,0),MATCH(UsagePerHour!BW$4,Sales!$D$3:$ABF$3,0))/BW$2*INDEX(Usage!$D$5:$ABF$11,MATCH(UsagePerHour!$B$100,Usage!$C$5:$C$11,0),MATCH(UsagePerHour!BW$4,Usage!$D$3:$ABF$3,0)),"")</f>
        <v>0.48594011976047902</v>
      </c>
      <c r="BX113" s="6">
        <f>IFERROR(INDEX(Sales!$D$5:$ABF$18,MATCH(UsagePerHour!$B113,Sales!$C$5:$C$18,0),MATCH(UsagePerHour!BX$4,Sales!$D$3:$ABF$3,0))/BX$2*INDEX(Usage!$D$5:$ABF$11,MATCH(UsagePerHour!$B$100,Usage!$C$5:$C$11,0),MATCH(UsagePerHour!BX$4,Usage!$D$3:$ABF$3,0)),"")</f>
        <v>3.6721044203988544</v>
      </c>
      <c r="BY113" s="6">
        <f>IFERROR(INDEX(Sales!$D$5:$ABF$18,MATCH(UsagePerHour!$B113,Sales!$C$5:$C$18,0),MATCH(UsagePerHour!BY$4,Sales!$D$3:$ABF$3,0))/BY$2*INDEX(Usage!$D$5:$ABF$11,MATCH(UsagePerHour!$B$100,Usage!$C$5:$C$11,0),MATCH(UsagePerHour!BY$4,Usage!$D$3:$ABF$3,0)),"")</f>
        <v>10.357238283546197</v>
      </c>
      <c r="BZ113" s="6">
        <f>IFERROR(INDEX(Sales!$D$5:$ABF$18,MATCH(UsagePerHour!$B113,Sales!$C$5:$C$18,0),MATCH(UsagePerHour!BZ$4,Sales!$D$3:$ABF$3,0))/BZ$2*INDEX(Usage!$D$5:$ABF$11,MATCH(UsagePerHour!$B$100,Usage!$C$5:$C$11,0),MATCH(UsagePerHour!BZ$4,Usage!$D$3:$ABF$3,0)),"")</f>
        <v>18.966668863479093</v>
      </c>
      <c r="CA113" s="6">
        <f>IFERROR(INDEX(Sales!$D$5:$ABF$18,MATCH(UsagePerHour!$B113,Sales!$C$5:$C$18,0),MATCH(UsagePerHour!CA$4,Sales!$D$3:$ABF$3,0))/CA$2*INDEX(Usage!$D$5:$ABF$11,MATCH(UsagePerHour!$B$100,Usage!$C$5:$C$11,0),MATCH(UsagePerHour!CA$4,Usage!$D$3:$ABF$3,0)),"")</f>
        <v>2.35441541911631</v>
      </c>
      <c r="CB113" s="6">
        <f>IFERROR(INDEX(Sales!$D$5:$ABF$18,MATCH(UsagePerHour!$B113,Sales!$C$5:$C$18,0),MATCH(UsagePerHour!CB$4,Sales!$D$3:$ABF$3,0))/CB$2*INDEX(Usage!$D$5:$ABF$11,MATCH(UsagePerHour!$B$100,Usage!$C$5:$C$11,0),MATCH(UsagePerHour!CB$4,Usage!$D$3:$ABF$3,0)),"")</f>
        <v>2.0658763048676474</v>
      </c>
      <c r="CC113" s="6">
        <f>IFERROR(INDEX(Sales!$D$5:$ABF$18,MATCH(UsagePerHour!$B113,Sales!$C$5:$C$18,0),MATCH(UsagePerHour!CC$4,Sales!$D$3:$ABF$3,0))/CC$2*INDEX(Usage!$D$5:$ABF$11,MATCH(UsagePerHour!$B$100,Usage!$C$5:$C$11,0),MATCH(UsagePerHour!CC$4,Usage!$D$3:$ABF$3,0)),"")</f>
        <v>4.3087229571322716</v>
      </c>
      <c r="CD113" s="6">
        <f>IFERROR(INDEX(Sales!$D$5:$ABF$18,MATCH(UsagePerHour!$B113,Sales!$C$5:$C$18,0),MATCH(UsagePerHour!CD$4,Sales!$D$3:$ABF$3,0))/CD$2*INDEX(Usage!$D$5:$ABF$11,MATCH(UsagePerHour!$B$100,Usage!$C$5:$C$11,0),MATCH(UsagePerHour!CD$4,Usage!$D$3:$ABF$3,0)),"")</f>
        <v>0.48594011976047902</v>
      </c>
      <c r="CE113" s="6">
        <f>IFERROR(INDEX(Sales!$D$5:$ABF$18,MATCH(UsagePerHour!$B113,Sales!$C$5:$C$18,0),MATCH(UsagePerHour!CE$4,Sales!$D$3:$ABF$3,0))/CE$2*INDEX(Usage!$D$5:$ABF$11,MATCH(UsagePerHour!$B$100,Usage!$C$5:$C$11,0),MATCH(UsagePerHour!CE$4,Usage!$D$3:$ABF$3,0)),"")</f>
        <v>3.6721044203988544</v>
      </c>
      <c r="CF113" s="6">
        <f>IFERROR(INDEX(Sales!$D$5:$ABF$18,MATCH(UsagePerHour!$B113,Sales!$C$5:$C$18,0),MATCH(UsagePerHour!CF$4,Sales!$D$3:$ABF$3,0))/CF$2*INDEX(Usage!$D$5:$ABF$11,MATCH(UsagePerHour!$B$100,Usage!$C$5:$C$11,0),MATCH(UsagePerHour!CF$4,Usage!$D$3:$ABF$3,0)),"")</f>
        <v>10.357238283546197</v>
      </c>
      <c r="CG113" s="6">
        <f>IFERROR(INDEX(Sales!$D$5:$ABF$18,MATCH(UsagePerHour!$B113,Sales!$C$5:$C$18,0),MATCH(UsagePerHour!CG$4,Sales!$D$3:$ABF$3,0))/CG$2*INDEX(Usage!$D$5:$ABF$11,MATCH(UsagePerHour!$B$100,Usage!$C$5:$C$11,0),MATCH(UsagePerHour!CG$4,Usage!$D$3:$ABF$3,0)),"")</f>
        <v>18.966668863479093</v>
      </c>
      <c r="CH113" s="6">
        <f>IFERROR(INDEX(Sales!$D$5:$ABF$18,MATCH(UsagePerHour!$B113,Sales!$C$5:$C$18,0),MATCH(UsagePerHour!CH$4,Sales!$D$3:$ABF$3,0))/CH$2*INDEX(Usage!$D$5:$ABF$11,MATCH(UsagePerHour!$B$100,Usage!$C$5:$C$11,0),MATCH(UsagePerHour!CH$4,Usage!$D$3:$ABF$3,0)),"")</f>
        <v>2.35441541911631</v>
      </c>
      <c r="CI113" s="6">
        <f>IFERROR(INDEX(Sales!$D$5:$ABF$18,MATCH(UsagePerHour!$B113,Sales!$C$5:$C$18,0),MATCH(UsagePerHour!CI$4,Sales!$D$3:$ABF$3,0))/CI$2*INDEX(Usage!$D$5:$ABF$11,MATCH(UsagePerHour!$B$100,Usage!$C$5:$C$11,0),MATCH(UsagePerHour!CI$4,Usage!$D$3:$ABF$3,0)),"")</f>
        <v>2.0658763048676474</v>
      </c>
      <c r="CJ113" s="6">
        <f>IFERROR(INDEX(Sales!$D$5:$ABF$18,MATCH(UsagePerHour!$B113,Sales!$C$5:$C$18,0),MATCH(UsagePerHour!CJ$4,Sales!$D$3:$ABF$3,0))/CJ$2*INDEX(Usage!$D$5:$ABF$11,MATCH(UsagePerHour!$B$100,Usage!$C$5:$C$11,0),MATCH(UsagePerHour!CJ$4,Usage!$D$3:$ABF$3,0)),"")</f>
        <v>4.3087229571322716</v>
      </c>
      <c r="CK113" s="6">
        <f>IFERROR(INDEX(Sales!$D$5:$ABF$18,MATCH(UsagePerHour!$B113,Sales!$C$5:$C$18,0),MATCH(UsagePerHour!CK$4,Sales!$D$3:$ABF$3,0))/CK$2*INDEX(Usage!$D$5:$ABF$11,MATCH(UsagePerHour!$B$100,Usage!$C$5:$C$11,0),MATCH(UsagePerHour!CK$4,Usage!$D$3:$ABF$3,0)),"")</f>
        <v>0.48594011976047902</v>
      </c>
      <c r="CL113" s="6">
        <f>IFERROR(INDEX(Sales!$D$5:$ABF$18,MATCH(UsagePerHour!$B113,Sales!$C$5:$C$18,0),MATCH(UsagePerHour!CL$4,Sales!$D$3:$ABF$3,0))/CL$2*INDEX(Usage!$D$5:$ABF$11,MATCH(UsagePerHour!$B$100,Usage!$C$5:$C$11,0),MATCH(UsagePerHour!CL$4,Usage!$D$3:$ABF$3,0)),"")</f>
        <v>3.6721044203988544</v>
      </c>
      <c r="CM113" s="6">
        <f>IFERROR(INDEX(Sales!$D$5:$ABF$18,MATCH(UsagePerHour!$B113,Sales!$C$5:$C$18,0),MATCH(UsagePerHour!CM$4,Sales!$D$3:$ABF$3,0))/CM$2*INDEX(Usage!$D$5:$ABF$11,MATCH(UsagePerHour!$B$100,Usage!$C$5:$C$11,0),MATCH(UsagePerHour!CM$4,Usage!$D$3:$ABF$3,0)),"")</f>
        <v>10.357238283546197</v>
      </c>
      <c r="CN113" s="6">
        <f>IFERROR(INDEX(Sales!$D$5:$ABF$18,MATCH(UsagePerHour!$B113,Sales!$C$5:$C$18,0),MATCH(UsagePerHour!CN$4,Sales!$D$3:$ABF$3,0))/CN$2*INDEX(Usage!$D$5:$ABF$11,MATCH(UsagePerHour!$B$100,Usage!$C$5:$C$11,0),MATCH(UsagePerHour!CN$4,Usage!$D$3:$ABF$3,0)),"")</f>
        <v>18.966668863479093</v>
      </c>
      <c r="CO113" s="6">
        <f>IFERROR(INDEX(Sales!$D$5:$ABF$18,MATCH(UsagePerHour!$B113,Sales!$C$5:$C$18,0),MATCH(UsagePerHour!CO$4,Sales!$D$3:$ABF$3,0))/CO$2*INDEX(Usage!$D$5:$ABF$11,MATCH(UsagePerHour!$B$100,Usage!$C$5:$C$11,0),MATCH(UsagePerHour!CO$4,Usage!$D$3:$ABF$3,0)),"")</f>
        <v>2.35441541911631</v>
      </c>
      <c r="CP113" s="6">
        <f>IFERROR(INDEX(Sales!$D$5:$ABF$18,MATCH(UsagePerHour!$B113,Sales!$C$5:$C$18,0),MATCH(UsagePerHour!CP$4,Sales!$D$3:$ABF$3,0))/CP$2*INDEX(Usage!$D$5:$ABF$11,MATCH(UsagePerHour!$B$100,Usage!$C$5:$C$11,0),MATCH(UsagePerHour!CP$4,Usage!$D$3:$ABF$3,0)),"")</f>
        <v>2.0658763048676474</v>
      </c>
      <c r="CQ113" s="6">
        <f>IFERROR(INDEX(Sales!$D$5:$ABF$18,MATCH(UsagePerHour!$B113,Sales!$C$5:$C$18,0),MATCH(UsagePerHour!CQ$4,Sales!$D$3:$ABF$3,0))/CQ$2*INDEX(Usage!$D$5:$ABF$11,MATCH(UsagePerHour!$B$100,Usage!$C$5:$C$11,0),MATCH(UsagePerHour!CQ$4,Usage!$D$3:$ABF$3,0)),"")</f>
        <v>4.3087229571322716</v>
      </c>
      <c r="CR113" s="6">
        <f>IFERROR(INDEX(Sales!$D$5:$ABF$18,MATCH(UsagePerHour!$B113,Sales!$C$5:$C$18,0),MATCH(UsagePerHour!CR$4,Sales!$D$3:$ABF$3,0))/CR$2*INDEX(Usage!$D$5:$ABF$11,MATCH(UsagePerHour!$B$100,Usage!$C$5:$C$11,0),MATCH(UsagePerHour!CR$4,Usage!$D$3:$ABF$3,0)),"")</f>
        <v>0.48594011976047902</v>
      </c>
      <c r="CS113" s="6">
        <f>IFERROR(INDEX(Sales!$D$5:$ABF$18,MATCH(UsagePerHour!$B113,Sales!$C$5:$C$18,0),MATCH(UsagePerHour!CS$4,Sales!$D$3:$ABF$3,0))/CS$2*INDEX(Usage!$D$5:$ABF$11,MATCH(UsagePerHour!$B$100,Usage!$C$5:$C$11,0),MATCH(UsagePerHour!CS$4,Usage!$D$3:$ABF$3,0)),"")</f>
        <v>3.6721044203988544</v>
      </c>
      <c r="CT113" s="6">
        <f>IFERROR(INDEX(Sales!$D$5:$ABF$18,MATCH(UsagePerHour!$B113,Sales!$C$5:$C$18,0),MATCH(UsagePerHour!CT$4,Sales!$D$3:$ABF$3,0))/CT$2*INDEX(Usage!$D$5:$ABF$11,MATCH(UsagePerHour!$B$100,Usage!$C$5:$C$11,0),MATCH(UsagePerHour!CT$4,Usage!$D$3:$ABF$3,0)),"")</f>
        <v>10.357238283546197</v>
      </c>
      <c r="CU113" s="6">
        <f>IFERROR(INDEX(Sales!$D$5:$ABF$18,MATCH(UsagePerHour!$B113,Sales!$C$5:$C$18,0),MATCH(UsagePerHour!CU$4,Sales!$D$3:$ABF$3,0))/CU$2*INDEX(Usage!$D$5:$ABF$11,MATCH(UsagePerHour!$B$100,Usage!$C$5:$C$11,0),MATCH(UsagePerHour!CU$4,Usage!$D$3:$ABF$3,0)),"")</f>
        <v>18.966668863479093</v>
      </c>
      <c r="CV113" s="6">
        <f>IFERROR(INDEX(Sales!$D$5:$ABF$18,MATCH(UsagePerHour!$B113,Sales!$C$5:$C$18,0),MATCH(UsagePerHour!CV$4,Sales!$D$3:$ABF$3,0))/CV$2*INDEX(Usage!$D$5:$ABF$11,MATCH(UsagePerHour!$B$100,Usage!$C$5:$C$11,0),MATCH(UsagePerHour!CV$4,Usage!$D$3:$ABF$3,0)),"")</f>
        <v>2.35441541911631</v>
      </c>
      <c r="CW113" s="6">
        <f>IFERROR(INDEX(Sales!$D$5:$ABF$18,MATCH(UsagePerHour!$B113,Sales!$C$5:$C$18,0),MATCH(UsagePerHour!CW$4,Sales!$D$3:$ABF$3,0))/CW$2*INDEX(Usage!$D$5:$ABF$11,MATCH(UsagePerHour!$B$100,Usage!$C$5:$C$11,0),MATCH(UsagePerHour!CW$4,Usage!$D$3:$ABF$3,0)),"")</f>
        <v>2.0658763048676474</v>
      </c>
      <c r="CX113" s="6">
        <f>IFERROR(INDEX(Sales!$D$5:$ABF$18,MATCH(UsagePerHour!$B113,Sales!$C$5:$C$18,0),MATCH(UsagePerHour!CX$4,Sales!$D$3:$ABF$3,0))/CX$2*INDEX(Usage!$D$5:$ABF$11,MATCH(UsagePerHour!$B$100,Usage!$C$5:$C$11,0),MATCH(UsagePerHour!CX$4,Usage!$D$3:$ABF$3,0)),"")</f>
        <v>4.3087229571322716</v>
      </c>
      <c r="CY113" s="6">
        <f>IFERROR(INDEX(Sales!$D$5:$ABF$18,MATCH(UsagePerHour!$B113,Sales!$C$5:$C$18,0),MATCH(UsagePerHour!CY$4,Sales!$D$3:$ABF$3,0))/CY$2*INDEX(Usage!$D$5:$ABF$11,MATCH(UsagePerHour!$B$100,Usage!$C$5:$C$11,0),MATCH(UsagePerHour!CY$4,Usage!$D$3:$ABF$3,0)),"")</f>
        <v>0.48594011976047902</v>
      </c>
      <c r="CZ113" s="6">
        <f>IFERROR(INDEX(Sales!$D$5:$ABF$18,MATCH(UsagePerHour!$B113,Sales!$C$5:$C$18,0),MATCH(UsagePerHour!CZ$4,Sales!$D$3:$ABF$3,0))/CZ$2*INDEX(Usage!$D$5:$ABF$11,MATCH(UsagePerHour!$B$100,Usage!$C$5:$C$11,0),MATCH(UsagePerHour!CZ$4,Usage!$D$3:$ABF$3,0)),"")</f>
        <v>3.6721044203988544</v>
      </c>
      <c r="DA113" s="6">
        <f>IFERROR(INDEX(Sales!$D$5:$ABF$18,MATCH(UsagePerHour!$B113,Sales!$C$5:$C$18,0),MATCH(UsagePerHour!DA$4,Sales!$D$3:$ABF$3,0))/DA$2*INDEX(Usage!$D$5:$ABF$11,MATCH(UsagePerHour!$B$100,Usage!$C$5:$C$11,0),MATCH(UsagePerHour!DA$4,Usage!$D$3:$ABF$3,0)),"")</f>
        <v>1.2300359281437125</v>
      </c>
      <c r="DB113" s="6">
        <f>IFERROR(INDEX(Sales!$D$5:$ABF$18,MATCH(UsagePerHour!$B113,Sales!$C$5:$C$18,0),MATCH(UsagePerHour!DB$4,Sales!$D$3:$ABF$3,0))/DB$2*INDEX(Usage!$D$5:$ABF$11,MATCH(UsagePerHour!$B$100,Usage!$C$5:$C$11,0),MATCH(UsagePerHour!DB$4,Usage!$D$3:$ABF$3,0)),"")</f>
        <v>0.24918993139223658</v>
      </c>
      <c r="DC113" s="6">
        <f>IFERROR(INDEX(Sales!$D$5:$ABF$18,MATCH(UsagePerHour!$B113,Sales!$C$5:$C$18,0),MATCH(UsagePerHour!DC$4,Sales!$D$3:$ABF$3,0))/DC$2*INDEX(Usage!$D$5:$ABF$11,MATCH(UsagePerHour!$B$100,Usage!$C$5:$C$11,0),MATCH(UsagePerHour!DC$4,Usage!$D$3:$ABF$3,0)),"")</f>
        <v>3.4733436877363077</v>
      </c>
      <c r="DD113" s="6">
        <f>IFERROR(INDEX(Sales!$D$5:$ABF$18,MATCH(UsagePerHour!$B113,Sales!$C$5:$C$18,0),MATCH(UsagePerHour!DD$4,Sales!$D$3:$ABF$3,0))/DD$2*INDEX(Usage!$D$5:$ABF$11,MATCH(UsagePerHour!$B$100,Usage!$C$5:$C$11,0),MATCH(UsagePerHour!DD$4,Usage!$D$3:$ABF$3,0)),"")</f>
        <v>6.0724824194512115</v>
      </c>
      <c r="DE113" s="6">
        <f>IFERROR(INDEX(Sales!$D$5:$ABF$18,MATCH(UsagePerHour!$B113,Sales!$C$5:$C$18,0),MATCH(UsagePerHour!DE$4,Sales!$D$3:$ABF$3,0))/DE$2*INDEX(Usage!$D$5:$ABF$11,MATCH(UsagePerHour!$B$100,Usage!$C$5:$C$11,0),MATCH(UsagePerHour!DE$4,Usage!$D$3:$ABF$3,0)),"")</f>
        <v>6.7177333828247212</v>
      </c>
      <c r="DF113" s="6">
        <f>IFERROR(INDEX(Sales!$D$5:$ABF$18,MATCH(UsagePerHour!$B113,Sales!$C$5:$C$18,0),MATCH(UsagePerHour!DF$4,Sales!$D$3:$ABF$3,0))/DF$2*INDEX(Usage!$D$5:$ABF$11,MATCH(UsagePerHour!$B$100,Usage!$C$5:$C$11,0),MATCH(UsagePerHour!DF$4,Usage!$D$3:$ABF$3,0)),"")</f>
        <v>1.0522994045182672</v>
      </c>
      <c r="DG113" s="6">
        <f>IFERROR(INDEX(Sales!$D$5:$ABF$18,MATCH(UsagePerHour!$B113,Sales!$C$5:$C$18,0),MATCH(UsagePerHour!DG$4,Sales!$D$3:$ABF$3,0))/DG$2*INDEX(Usage!$D$5:$ABF$11,MATCH(UsagePerHour!$B$100,Usage!$C$5:$C$11,0),MATCH(UsagePerHour!DG$4,Usage!$D$3:$ABF$3,0)),"")</f>
        <v>3.8433769635939692</v>
      </c>
      <c r="DH113" s="6">
        <f>IFERROR(INDEX(Sales!$D$5:$ABF$18,MATCH(UsagePerHour!$B113,Sales!$C$5:$C$18,0),MATCH(UsagePerHour!DH$4,Sales!$D$3:$ABF$3,0))/DH$2*INDEX(Usage!$D$5:$ABF$11,MATCH(UsagePerHour!$B$100,Usage!$C$5:$C$11,0),MATCH(UsagePerHour!DH$4,Usage!$D$3:$ABF$3,0)),"")</f>
        <v>6.719340317219908</v>
      </c>
      <c r="DI113" s="6">
        <f>IFERROR(INDEX(Sales!$D$5:$ABF$18,MATCH(UsagePerHour!$B113,Sales!$C$5:$C$18,0),MATCH(UsagePerHour!DI$4,Sales!$D$3:$ABF$3,0))/DI$2*INDEX(Usage!$D$5:$ABF$11,MATCH(UsagePerHour!$B$100,Usage!$C$5:$C$11,0),MATCH(UsagePerHour!DI$4,Usage!$D$3:$ABF$3,0)),"")</f>
        <v>4.2327289336126963</v>
      </c>
      <c r="DJ113" s="6">
        <f>IFERROR(INDEX(Sales!$D$5:$ABF$18,MATCH(UsagePerHour!$B113,Sales!$C$5:$C$18,0),MATCH(UsagePerHour!DJ$4,Sales!$D$3:$ABF$3,0))/DJ$2*INDEX(Usage!$D$5:$ABF$11,MATCH(UsagePerHour!$B$100,Usage!$C$5:$C$11,0),MATCH(UsagePerHour!DJ$4,Usage!$D$3:$ABF$3,0)),"")</f>
        <v>3.1898480622951029</v>
      </c>
      <c r="DK113" s="6">
        <f>IFERROR(INDEX(Sales!$D$5:$ABF$18,MATCH(UsagePerHour!$B113,Sales!$C$5:$C$18,0),MATCH(UsagePerHour!DK$4,Sales!$D$3:$ABF$3,0))/DK$2*INDEX(Usage!$D$5:$ABF$11,MATCH(UsagePerHour!$B$100,Usage!$C$5:$C$11,0),MATCH(UsagePerHour!DK$4,Usage!$D$3:$ABF$3,0)),"")</f>
        <v>10.357461197545982</v>
      </c>
      <c r="DL113" s="6">
        <f>IFERROR(INDEX(Sales!$D$5:$ABF$18,MATCH(UsagePerHour!$B113,Sales!$C$5:$C$18,0),MATCH(UsagePerHour!DL$4,Sales!$D$3:$ABF$3,0))/DL$2*INDEX(Usage!$D$5:$ABF$11,MATCH(UsagePerHour!$B$100,Usage!$C$5:$C$11,0),MATCH(UsagePerHour!DL$4,Usage!$D$3:$ABF$3,0)),"")</f>
        <v>5.1003441950070254</v>
      </c>
      <c r="DM113" s="6">
        <f>IFERROR(INDEX(Sales!$D$5:$ABF$18,MATCH(UsagePerHour!$B113,Sales!$C$5:$C$18,0),MATCH(UsagePerHour!DM$4,Sales!$D$3:$ABF$3,0))/DM$2*INDEX(Usage!$D$5:$ABF$11,MATCH(UsagePerHour!$B$100,Usage!$C$5:$C$11,0),MATCH(UsagePerHour!DM$4,Usage!$D$3:$ABF$3,0)),"")</f>
        <v>0</v>
      </c>
      <c r="DN113" s="6">
        <f>IFERROR(INDEX(Sales!$D$5:$ABF$18,MATCH(UsagePerHour!$B113,Sales!$C$5:$C$18,0),MATCH(UsagePerHour!DN$4,Sales!$D$3:$ABF$3,0))/DN$2*INDEX(Usage!$D$5:$ABF$11,MATCH(UsagePerHour!$B$100,Usage!$C$5:$C$11,0),MATCH(UsagePerHour!DN$4,Usage!$D$3:$ABF$3,0)),"")</f>
        <v>1.5682609974761161</v>
      </c>
      <c r="DO113" s="6">
        <f>IFERROR(INDEX(Sales!$D$5:$ABF$18,MATCH(UsagePerHour!$B113,Sales!$C$5:$C$18,0),MATCH(UsagePerHour!DO$4,Sales!$D$3:$ABF$3,0))/DO$2*INDEX(Usage!$D$5:$ABF$11,MATCH(UsagePerHour!$B$100,Usage!$C$5:$C$11,0),MATCH(UsagePerHour!DO$4,Usage!$D$3:$ABF$3,0)),"")</f>
        <v>4.213091722338504</v>
      </c>
      <c r="DP113" s="6">
        <f>IFERROR(INDEX(Sales!$D$5:$ABF$18,MATCH(UsagePerHour!$B113,Sales!$C$5:$C$18,0),MATCH(UsagePerHour!DP$4,Sales!$D$3:$ABF$3,0))/DP$2*INDEX(Usage!$D$5:$ABF$11,MATCH(UsagePerHour!$B$100,Usage!$C$5:$C$11,0),MATCH(UsagePerHour!DP$4,Usage!$D$3:$ABF$3,0)),"")</f>
        <v>19.061522865361955</v>
      </c>
      <c r="DQ113" s="6">
        <f>IFERROR(INDEX(Sales!$D$5:$ABF$18,MATCH(UsagePerHour!$B113,Sales!$C$5:$C$18,0),MATCH(UsagePerHour!DQ$4,Sales!$D$3:$ABF$3,0))/DQ$2*INDEX(Usage!$D$5:$ABF$11,MATCH(UsagePerHour!$B$100,Usage!$C$5:$C$11,0),MATCH(UsagePerHour!DQ$4,Usage!$D$3:$ABF$3,0)),"")</f>
        <v>3.5621904322363429</v>
      </c>
      <c r="DR113" s="6">
        <f>IFERROR(INDEX(Sales!$D$5:$ABF$18,MATCH(UsagePerHour!$B113,Sales!$C$5:$C$18,0),MATCH(UsagePerHour!DR$4,Sales!$D$3:$ABF$3,0))/DR$2*INDEX(Usage!$D$5:$ABF$11,MATCH(UsagePerHour!$B$100,Usage!$C$5:$C$11,0),MATCH(UsagePerHour!DR$4,Usage!$D$3:$ABF$3,0)),"")</f>
        <v>12.465412861341138</v>
      </c>
      <c r="DS113" s="6">
        <f>IFERROR(INDEX(Sales!$D$5:$ABF$18,MATCH(UsagePerHour!$B113,Sales!$C$5:$C$18,0),MATCH(UsagePerHour!DS$4,Sales!$D$3:$ABF$3,0))/DS$2*INDEX(Usage!$D$5:$ABF$11,MATCH(UsagePerHour!$B$100,Usage!$C$5:$C$11,0),MATCH(UsagePerHour!DS$4,Usage!$D$3:$ABF$3,0)),"")</f>
        <v>2.3802777732336535</v>
      </c>
      <c r="DT113" s="6">
        <f>IFERROR(INDEX(Sales!$D$5:$ABF$18,MATCH(UsagePerHour!$B113,Sales!$C$5:$C$18,0),MATCH(UsagePerHour!DT$4,Sales!$D$3:$ABF$3,0))/DT$2*INDEX(Usage!$D$5:$ABF$11,MATCH(UsagePerHour!$B$100,Usage!$C$5:$C$11,0),MATCH(UsagePerHour!DT$4,Usage!$D$3:$ABF$3,0)),"")</f>
        <v>10.253745088408644</v>
      </c>
      <c r="DU113" s="6">
        <f>IFERROR(INDEX(Sales!$D$5:$ABF$18,MATCH(UsagePerHour!$B113,Sales!$C$5:$C$18,0),MATCH(UsagePerHour!DU$4,Sales!$D$3:$ABF$3,0))/DU$2*INDEX(Usage!$D$5:$ABF$11,MATCH(UsagePerHour!$B$100,Usage!$C$5:$C$11,0),MATCH(UsagePerHour!DU$4,Usage!$D$3:$ABF$3,0)),"")</f>
        <v>9.3587276226442491</v>
      </c>
      <c r="DV113" s="6">
        <f>IFERROR(INDEX(Sales!$D$5:$ABF$18,MATCH(UsagePerHour!$B113,Sales!$C$5:$C$18,0),MATCH(UsagePerHour!DV$4,Sales!$D$3:$ABF$3,0))/DV$2*INDEX(Usage!$D$5:$ABF$11,MATCH(UsagePerHour!$B$100,Usage!$C$5:$C$11,0),MATCH(UsagePerHour!DV$4,Usage!$D$3:$ABF$3,0)),"")</f>
        <v>0.5066666666666666</v>
      </c>
      <c r="DW113" s="6">
        <f>IFERROR(INDEX(Sales!$D$5:$ABF$18,MATCH(UsagePerHour!$B113,Sales!$C$5:$C$18,0),MATCH(UsagePerHour!DW$4,Sales!$D$3:$ABF$3,0))/DW$2*INDEX(Usage!$D$5:$ABF$11,MATCH(UsagePerHour!$B$100,Usage!$C$5:$C$11,0),MATCH(UsagePerHour!DW$4,Usage!$D$3:$ABF$3,0)),"")</f>
        <v>39.01249260167414</v>
      </c>
      <c r="DX113" s="6">
        <f>IFERROR(INDEX(Sales!$D$5:$ABF$18,MATCH(UsagePerHour!$B113,Sales!$C$5:$C$18,0),MATCH(UsagePerHour!DX$4,Sales!$D$3:$ABF$3,0))/DX$2*INDEX(Usage!$D$5:$ABF$11,MATCH(UsagePerHour!$B$100,Usage!$C$5:$C$11,0),MATCH(UsagePerHour!DX$4,Usage!$D$3:$ABF$3,0)),"")</f>
        <v>1.1489481384198659</v>
      </c>
      <c r="DY113" s="6">
        <f>IFERROR(INDEX(Sales!$D$5:$ABF$18,MATCH(UsagePerHour!$B113,Sales!$C$5:$C$18,0),MATCH(UsagePerHour!DY$4,Sales!$D$3:$ABF$3,0))/DY$2*INDEX(Usage!$D$5:$ABF$11,MATCH(UsagePerHour!$B$100,Usage!$C$5:$C$11,0),MATCH(UsagePerHour!DY$4,Usage!$D$3:$ABF$3,0)),"")</f>
        <v>7.3419323973724397</v>
      </c>
      <c r="DZ113" s="6">
        <f>IFERROR(INDEX(Sales!$D$5:$ABF$18,MATCH(UsagePerHour!$B113,Sales!$C$5:$C$18,0),MATCH(UsagePerHour!DZ$4,Sales!$D$3:$ABF$3,0))/DZ$2*INDEX(Usage!$D$5:$ABF$11,MATCH(UsagePerHour!$B$100,Usage!$C$5:$C$11,0),MATCH(UsagePerHour!DZ$4,Usage!$D$3:$ABF$3,0)),"")</f>
        <v>12.858850650170634</v>
      </c>
      <c r="EA113" s="6">
        <f>IFERROR(INDEX(Sales!$D$5:$ABF$18,MATCH(UsagePerHour!$B113,Sales!$C$5:$C$18,0),MATCH(UsagePerHour!EA$4,Sales!$D$3:$ABF$3,0))/EA$2*INDEX(Usage!$D$5:$ABF$11,MATCH(UsagePerHour!$B$100,Usage!$C$5:$C$11,0),MATCH(UsagePerHour!EA$4,Usage!$D$3:$ABF$3,0)),"")</f>
        <v>12.887295827381534</v>
      </c>
      <c r="EB113" s="6">
        <f>IFERROR(INDEX(Sales!$D$5:$ABF$18,MATCH(UsagePerHour!$B113,Sales!$C$5:$C$18,0),MATCH(UsagePerHour!EB$4,Sales!$D$3:$ABF$3,0))/EB$2*INDEX(Usage!$D$5:$ABF$11,MATCH(UsagePerHour!$B$100,Usage!$C$5:$C$11,0),MATCH(UsagePerHour!EB$4,Usage!$D$3:$ABF$3,0)),"")</f>
        <v>2.0991273501241574</v>
      </c>
      <c r="EC113" s="6">
        <f>IFERROR(INDEX(Sales!$D$5:$ABF$18,MATCH(UsagePerHour!$B113,Sales!$C$5:$C$18,0),MATCH(UsagePerHour!EC$4,Sales!$D$3:$ABF$3,0))/EC$2*INDEX(Usage!$D$5:$ABF$11,MATCH(UsagePerHour!$B$100,Usage!$C$5:$C$11,0),MATCH(UsagePerHour!EC$4,Usage!$D$3:$ABF$3,0)),"")</f>
        <v>0.39412795854372251</v>
      </c>
      <c r="ED113" s="6">
        <f>IFERROR(INDEX(Sales!$D$5:$ABF$18,MATCH(UsagePerHour!$B113,Sales!$C$5:$C$18,0),MATCH(UsagePerHour!ED$4,Sales!$D$3:$ABF$3,0))/ED$2*INDEX(Usage!$D$5:$ABF$11,MATCH(UsagePerHour!$B$100,Usage!$C$5:$C$11,0),MATCH(UsagePerHour!ED$4,Usage!$D$3:$ABF$3,0)),"")</f>
        <v>8.6486889751756042</v>
      </c>
      <c r="EE113" s="6">
        <f>IFERROR(INDEX(Sales!$D$5:$ABF$18,MATCH(UsagePerHour!$B113,Sales!$C$5:$C$18,0),MATCH(UsagePerHour!EE$4,Sales!$D$3:$ABF$3,0))/EE$2*INDEX(Usage!$D$5:$ABF$11,MATCH(UsagePerHour!$B$100,Usage!$C$5:$C$11,0),MATCH(UsagePerHour!EE$4,Usage!$D$3:$ABF$3,0)),"")</f>
        <v>3.1677170982858263</v>
      </c>
      <c r="EF113" s="6">
        <f>IFERROR(INDEX(Sales!$D$5:$ABF$18,MATCH(UsagePerHour!$B113,Sales!$C$5:$C$18,0),MATCH(UsagePerHour!EF$4,Sales!$D$3:$ABF$3,0))/EF$2*INDEX(Usage!$D$5:$ABF$11,MATCH(UsagePerHour!$B$100,Usage!$C$5:$C$11,0),MATCH(UsagePerHour!EF$4,Usage!$D$3:$ABF$3,0)),"")</f>
        <v>2.7221707222865974</v>
      </c>
      <c r="EG113" s="6">
        <f>IFERROR(INDEX(Sales!$D$5:$ABF$18,MATCH(UsagePerHour!$B113,Sales!$C$5:$C$18,0),MATCH(UsagePerHour!EG$4,Sales!$D$3:$ABF$3,0))/EG$2*INDEX(Usage!$D$5:$ABF$11,MATCH(UsagePerHour!$B$100,Usage!$C$5:$C$11,0),MATCH(UsagePerHour!EG$4,Usage!$D$3:$ABF$3,0)),"")</f>
        <v>5.4716239659886998</v>
      </c>
      <c r="EH113" s="6">
        <f>IFERROR(INDEX(Sales!$D$5:$ABF$18,MATCH(UsagePerHour!$B113,Sales!$C$5:$C$18,0),MATCH(UsagePerHour!EH$4,Sales!$D$3:$ABF$3,0))/EH$2*INDEX(Usage!$D$5:$ABF$11,MATCH(UsagePerHour!$B$100,Usage!$C$5:$C$11,0),MATCH(UsagePerHour!EH$4,Usage!$D$3:$ABF$3,0)),"")</f>
        <v>3.1180887022431629</v>
      </c>
      <c r="EI113" s="6">
        <f>IFERROR(INDEX(Sales!$D$5:$ABF$18,MATCH(UsagePerHour!$B113,Sales!$C$5:$C$18,0),MATCH(UsagePerHour!EI$4,Sales!$D$3:$ABF$3,0))/EI$2*INDEX(Usage!$D$5:$ABF$11,MATCH(UsagePerHour!$B$100,Usage!$C$5:$C$11,0),MATCH(UsagePerHour!EI$4,Usage!$D$3:$ABF$3,0)),"")</f>
        <v>3.9614257246185804</v>
      </c>
      <c r="EJ113" s="6">
        <f>IFERROR(INDEX(Sales!$D$5:$ABF$18,MATCH(UsagePerHour!$B113,Sales!$C$5:$C$18,0),MATCH(UsagePerHour!EJ$4,Sales!$D$3:$ABF$3,0))/EJ$2*INDEX(Usage!$D$5:$ABF$11,MATCH(UsagePerHour!$B$100,Usage!$C$5:$C$11,0),MATCH(UsagePerHour!EJ$4,Usage!$D$3:$ABF$3,0)),"")</f>
        <v>18.883118967375108</v>
      </c>
      <c r="EK113" s="6">
        <f>IFERROR(INDEX(Sales!$D$5:$ABF$18,MATCH(UsagePerHour!$B113,Sales!$C$5:$C$18,0),MATCH(UsagePerHour!EK$4,Sales!$D$3:$ABF$3,0))/EK$2*INDEX(Usage!$D$5:$ABF$11,MATCH(UsagePerHour!$B$100,Usage!$C$5:$C$11,0),MATCH(UsagePerHour!EK$4,Usage!$D$3:$ABF$3,0)),"")</f>
        <v>6.2292110773195395</v>
      </c>
      <c r="EL113" s="6">
        <f>IFERROR(INDEX(Sales!$D$5:$ABF$18,MATCH(UsagePerHour!$B113,Sales!$C$5:$C$18,0),MATCH(UsagePerHour!EL$4,Sales!$D$3:$ABF$3,0))/EL$2*INDEX(Usage!$D$5:$ABF$11,MATCH(UsagePerHour!$B$100,Usage!$C$5:$C$11,0),MATCH(UsagePerHour!EL$4,Usage!$D$3:$ABF$3,0)),"")</f>
        <v>1.4433882778957934</v>
      </c>
      <c r="EM113" s="6">
        <f>IFERROR(INDEX(Sales!$D$5:$ABF$18,MATCH(UsagePerHour!$B113,Sales!$C$5:$C$18,0),MATCH(UsagePerHour!EM$4,Sales!$D$3:$ABF$3,0))/EM$2*INDEX(Usage!$D$5:$ABF$11,MATCH(UsagePerHour!$B$100,Usage!$C$5:$C$11,0),MATCH(UsagePerHour!EM$4,Usage!$D$3:$ABF$3,0)),"")</f>
        <v>3.1435782389231632</v>
      </c>
      <c r="EN113" s="6">
        <f>IFERROR(INDEX(Sales!$D$5:$ABF$18,MATCH(UsagePerHour!$B113,Sales!$C$5:$C$18,0),MATCH(UsagePerHour!EN$4,Sales!$D$3:$ABF$3,0))/EN$2*INDEX(Usage!$D$5:$ABF$11,MATCH(UsagePerHour!$B$100,Usage!$C$5:$C$11,0),MATCH(UsagePerHour!EN$4,Usage!$D$3:$ABF$3,0)),"")</f>
        <v>6.3389073937797749</v>
      </c>
      <c r="EO113" s="6">
        <f>IFERROR(INDEX(Sales!$D$5:$ABF$18,MATCH(UsagePerHour!$B113,Sales!$C$5:$C$18,0),MATCH(UsagePerHour!EO$4,Sales!$D$3:$ABF$3,0))/EO$2*INDEX(Usage!$D$5:$ABF$11,MATCH(UsagePerHour!$B$100,Usage!$C$5:$C$11,0),MATCH(UsagePerHour!EO$4,Usage!$D$3:$ABF$3,0)),"")</f>
        <v>6.4588099972358695</v>
      </c>
      <c r="EP113" s="6">
        <f>IFERROR(INDEX(Sales!$D$5:$ABF$18,MATCH(UsagePerHour!$B113,Sales!$C$5:$C$18,0),MATCH(UsagePerHour!EP$4,Sales!$D$3:$ABF$3,0))/EP$2*INDEX(Usage!$D$5:$ABF$11,MATCH(UsagePerHour!$B$100,Usage!$C$5:$C$11,0),MATCH(UsagePerHour!EP$4,Usage!$D$3:$ABF$3,0)),"")</f>
        <v>2.8212855253828022</v>
      </c>
      <c r="EQ113" s="6">
        <f>IFERROR(INDEX(Sales!$D$5:$ABF$18,MATCH(UsagePerHour!$B113,Sales!$C$5:$C$18,0),MATCH(UsagePerHour!EQ$4,Sales!$D$3:$ABF$3,0))/EQ$2*INDEX(Usage!$D$5:$ABF$11,MATCH(UsagePerHour!$B$100,Usage!$C$5:$C$11,0),MATCH(UsagePerHour!EQ$4,Usage!$D$3:$ABF$3,0)),"")</f>
        <v>2.0621969532493849</v>
      </c>
      <c r="ER113" s="6">
        <f>IFERROR(INDEX(Sales!$D$5:$ABF$18,MATCH(UsagePerHour!$B113,Sales!$C$5:$C$18,0),MATCH(UsagePerHour!ER$4,Sales!$D$3:$ABF$3,0))/ER$2*INDEX(Usage!$D$5:$ABF$11,MATCH(UsagePerHour!$B$100,Usage!$C$5:$C$11,0),MATCH(UsagePerHour!ER$4,Usage!$D$3:$ABF$3,0)),"")</f>
        <v>8.6492643569055527</v>
      </c>
      <c r="ES113" s="6">
        <f>IFERROR(INDEX(Sales!$D$5:$ABF$18,MATCH(UsagePerHour!$B113,Sales!$C$5:$C$18,0),MATCH(UsagePerHour!ES$4,Sales!$D$3:$ABF$3,0))/ES$2*INDEX(Usage!$D$5:$ABF$11,MATCH(UsagePerHour!$B$100,Usage!$C$5:$C$11,0),MATCH(UsagePerHour!ES$4,Usage!$D$3:$ABF$3,0)),"")</f>
        <v>4.6894949423182544</v>
      </c>
      <c r="ET113" s="6">
        <f>IFERROR(INDEX(Sales!$D$5:$ABF$18,MATCH(UsagePerHour!$B113,Sales!$C$5:$C$18,0),MATCH(UsagePerHour!ET$4,Sales!$D$3:$ABF$3,0))/ET$2*INDEX(Usage!$D$5:$ABF$11,MATCH(UsagePerHour!$B$100,Usage!$C$5:$C$11,0),MATCH(UsagePerHour!ET$4,Usage!$D$3:$ABF$3,0)),"")</f>
        <v>7.8066003292237234</v>
      </c>
      <c r="EU113" s="6">
        <f>IFERROR(INDEX(Sales!$D$5:$ABF$18,MATCH(UsagePerHour!$B113,Sales!$C$5:$C$18,0),MATCH(UsagePerHour!EU$4,Sales!$D$3:$ABF$3,0))/EU$2*INDEX(Usage!$D$5:$ABF$11,MATCH(UsagePerHour!$B$100,Usage!$C$5:$C$11,0),MATCH(UsagePerHour!EU$4,Usage!$D$3:$ABF$3,0)),"")</f>
        <v>0.10964053429492519</v>
      </c>
      <c r="EV113" s="6">
        <f>IFERROR(INDEX(Sales!$D$5:$ABF$18,MATCH(UsagePerHour!$B113,Sales!$C$5:$C$18,0),MATCH(UsagePerHour!EV$4,Sales!$D$3:$ABF$3,0))/EV$2*INDEX(Usage!$D$5:$ABF$11,MATCH(UsagePerHour!$B$100,Usage!$C$5:$C$11,0),MATCH(UsagePerHour!EV$4,Usage!$D$3:$ABF$3,0)),"")</f>
        <v>4.6913545914067933</v>
      </c>
      <c r="EW113" s="6">
        <f>IFERROR(INDEX(Sales!$D$5:$ABF$18,MATCH(UsagePerHour!$B113,Sales!$C$5:$C$18,0),MATCH(UsagePerHour!EW$4,Sales!$D$3:$ABF$3,0))/EW$2*INDEX(Usage!$D$5:$ABF$11,MATCH(UsagePerHour!$B$100,Usage!$C$5:$C$11,0),MATCH(UsagePerHour!EW$4,Usage!$D$3:$ABF$3,0)),"")</f>
        <v>0.10255711951380328</v>
      </c>
      <c r="EX113" s="6">
        <f>IFERROR(INDEX(Sales!$D$5:$ABF$18,MATCH(UsagePerHour!$B113,Sales!$C$5:$C$18,0),MATCH(UsagePerHour!EX$4,Sales!$D$3:$ABF$3,0))/EX$2*INDEX(Usage!$D$5:$ABF$11,MATCH(UsagePerHour!$B$100,Usage!$C$5:$C$11,0),MATCH(UsagePerHour!EX$4,Usage!$D$3:$ABF$3,0)),"")</f>
        <v>2.3986381711796776</v>
      </c>
      <c r="EY113" s="6">
        <f>IFERROR(INDEX(Sales!$D$5:$ABF$18,MATCH(UsagePerHour!$B113,Sales!$C$5:$C$18,0),MATCH(UsagePerHour!EY$4,Sales!$D$3:$ABF$3,0))/EY$2*INDEX(Usage!$D$5:$ABF$11,MATCH(UsagePerHour!$B$100,Usage!$C$5:$C$11,0),MATCH(UsagePerHour!EY$4,Usage!$D$3:$ABF$3,0)),"")</f>
        <v>15.133841376517005</v>
      </c>
      <c r="EZ113" s="6">
        <f>IFERROR(INDEX(Sales!$D$5:$ABF$18,MATCH(UsagePerHour!$B113,Sales!$C$5:$C$18,0),MATCH(UsagePerHour!EZ$4,Sales!$D$3:$ABF$3,0))/EZ$2*INDEX(Usage!$D$5:$ABF$11,MATCH(UsagePerHour!$B$100,Usage!$C$5:$C$11,0),MATCH(UsagePerHour!EZ$4,Usage!$D$3:$ABF$3,0)),"")</f>
        <v>3.6894893802126467</v>
      </c>
      <c r="FA113" s="6">
        <f>IFERROR(INDEX(Sales!$D$5:$ABF$18,MATCH(UsagePerHour!$B113,Sales!$C$5:$C$18,0),MATCH(UsagePerHour!FA$4,Sales!$D$3:$ABF$3,0))/FA$2*INDEX(Usage!$D$5:$ABF$11,MATCH(UsagePerHour!$B$100,Usage!$C$5:$C$11,0),MATCH(UsagePerHour!FA$4,Usage!$D$3:$ABF$3,0)),"")</f>
        <v>11.125485749285085</v>
      </c>
      <c r="FB113" s="6">
        <f>IFERROR(INDEX(Sales!$D$5:$ABF$18,MATCH(UsagePerHour!$B113,Sales!$C$5:$C$18,0),MATCH(UsagePerHour!FB$4,Sales!$D$3:$ABF$3,0))/FB$2*INDEX(Usage!$D$5:$ABF$11,MATCH(UsagePerHour!$B$100,Usage!$C$5:$C$11,0),MATCH(UsagePerHour!FB$4,Usage!$D$3:$ABF$3,0)),"")</f>
        <v>2.7719636251151147</v>
      </c>
      <c r="FC113" s="6">
        <f>IFERROR(INDEX(Sales!$D$5:$ABF$18,MATCH(UsagePerHour!$B113,Sales!$C$5:$C$18,0),MATCH(UsagePerHour!FC$4,Sales!$D$3:$ABF$3,0))/FC$2*INDEX(Usage!$D$5:$ABF$11,MATCH(UsagePerHour!$B$100,Usage!$C$5:$C$11,0),MATCH(UsagePerHour!FC$4,Usage!$D$3:$ABF$3,0)),"")</f>
        <v>1.9210064893982395</v>
      </c>
      <c r="FD113" s="6">
        <f>IFERROR(INDEX(Sales!$D$5:$ABF$18,MATCH(UsagePerHour!$B113,Sales!$C$5:$C$18,0),MATCH(UsagePerHour!FD$4,Sales!$D$3:$ABF$3,0))/FD$2*INDEX(Usage!$D$5:$ABF$11,MATCH(UsagePerHour!$B$100,Usage!$C$5:$C$11,0),MATCH(UsagePerHour!FD$4,Usage!$D$3:$ABF$3,0)),"")</f>
        <v>1.2813849094697052</v>
      </c>
      <c r="FE113" s="6">
        <f>IFERROR(INDEX(Sales!$D$5:$ABF$18,MATCH(UsagePerHour!$B113,Sales!$C$5:$C$18,0),MATCH(UsagePerHour!FE$4,Sales!$D$3:$ABF$3,0))/FE$2*INDEX(Usage!$D$5:$ABF$11,MATCH(UsagePerHour!$B$100,Usage!$C$5:$C$11,0),MATCH(UsagePerHour!FE$4,Usage!$D$3:$ABF$3,0)),"")</f>
        <v>4.9478742466199712</v>
      </c>
      <c r="FF113" s="6">
        <f>IFERROR(INDEX(Sales!$D$5:$ABF$18,MATCH(UsagePerHour!$B113,Sales!$C$5:$C$18,0),MATCH(UsagePerHour!FF$4,Sales!$D$3:$ABF$3,0))/FF$2*INDEX(Usage!$D$5:$ABF$11,MATCH(UsagePerHour!$B$100,Usage!$C$5:$C$11,0),MATCH(UsagePerHour!FF$4,Usage!$D$3:$ABF$3,0)),"")</f>
        <v>5.0199270000986482</v>
      </c>
      <c r="FG113" s="6">
        <f>IFERROR(INDEX(Sales!$D$5:$ABF$18,MATCH(UsagePerHour!$B113,Sales!$C$5:$C$18,0),MATCH(UsagePerHour!FG$4,Sales!$D$3:$ABF$3,0))/FG$2*INDEX(Usage!$D$5:$ABF$11,MATCH(UsagePerHour!$B$100,Usage!$C$5:$C$11,0),MATCH(UsagePerHour!FG$4,Usage!$D$3:$ABF$3,0)),"")</f>
        <v>4.7664917359381569</v>
      </c>
      <c r="FH113" s="6">
        <f>IFERROR(INDEX(Sales!$D$5:$ABF$18,MATCH(UsagePerHour!$B113,Sales!$C$5:$C$18,0),MATCH(UsagePerHour!FH$4,Sales!$D$3:$ABF$3,0))/FH$2*INDEX(Usage!$D$5:$ABF$11,MATCH(UsagePerHour!$B$100,Usage!$C$5:$C$11,0),MATCH(UsagePerHour!FH$4,Usage!$D$3:$ABF$3,0)),"")</f>
        <v>6.6383668029961855</v>
      </c>
      <c r="FI113" s="6">
        <f>IFERROR(INDEX(Sales!$D$5:$ABF$18,MATCH(UsagePerHour!$B113,Sales!$C$5:$C$18,0),MATCH(UsagePerHour!FI$4,Sales!$D$3:$ABF$3,0))/FI$2*INDEX(Usage!$D$5:$ABF$11,MATCH(UsagePerHour!$B$100,Usage!$C$5:$C$11,0),MATCH(UsagePerHour!FI$4,Usage!$D$3:$ABF$3,0)),"")</f>
        <v>1.6198742891349895</v>
      </c>
      <c r="FJ113" s="6">
        <f>IFERROR(INDEX(Sales!$D$5:$ABF$18,MATCH(UsagePerHour!$B113,Sales!$C$5:$C$18,0),MATCH(UsagePerHour!FJ$4,Sales!$D$3:$ABF$3,0))/FJ$2*INDEX(Usage!$D$5:$ABF$11,MATCH(UsagePerHour!$B$100,Usage!$C$5:$C$11,0),MATCH(UsagePerHour!FJ$4,Usage!$D$3:$ABF$3,0)),"")</f>
        <v>3.1212602942758449</v>
      </c>
      <c r="FK113" s="6">
        <f>IFERROR(INDEX(Sales!$D$5:$ABF$18,MATCH(UsagePerHour!$B113,Sales!$C$5:$C$18,0),MATCH(UsagePerHour!FK$4,Sales!$D$3:$ABF$3,0))/FK$2*INDEX(Usage!$D$5:$ABF$11,MATCH(UsagePerHour!$B$100,Usage!$C$5:$C$11,0),MATCH(UsagePerHour!FK$4,Usage!$D$3:$ABF$3,0)),"")</f>
        <v>0.84738762755938202</v>
      </c>
      <c r="FL113" s="6">
        <f>IFERROR(INDEX(Sales!$D$5:$ABF$18,MATCH(UsagePerHour!$B113,Sales!$C$5:$C$18,0),MATCH(UsagePerHour!FL$4,Sales!$D$3:$ABF$3,0))/FL$2*INDEX(Usage!$D$5:$ABF$11,MATCH(UsagePerHour!$B$100,Usage!$C$5:$C$11,0),MATCH(UsagePerHour!FL$4,Usage!$D$3:$ABF$3,0)),"")</f>
        <v>5.5282282898788742</v>
      </c>
      <c r="FM113" s="6">
        <f>IFERROR(INDEX(Sales!$D$5:$ABF$18,MATCH(UsagePerHour!$B113,Sales!$C$5:$C$18,0),MATCH(UsagePerHour!FM$4,Sales!$D$3:$ABF$3,0))/FM$2*INDEX(Usage!$D$5:$ABF$11,MATCH(UsagePerHour!$B$100,Usage!$C$5:$C$11,0),MATCH(UsagePerHour!FM$4,Usage!$D$3:$ABF$3,0)),"")</f>
        <v>0</v>
      </c>
      <c r="FN113" s="6">
        <f>IFERROR(INDEX(Sales!$D$5:$ABF$18,MATCH(UsagePerHour!$B113,Sales!$C$5:$C$18,0),MATCH(UsagePerHour!FN$4,Sales!$D$3:$ABF$3,0))/FN$2*INDEX(Usage!$D$5:$ABF$11,MATCH(UsagePerHour!$B$100,Usage!$C$5:$C$11,0),MATCH(UsagePerHour!FN$4,Usage!$D$3:$ABF$3,0)),"")</f>
        <v>5.9577889201200884</v>
      </c>
      <c r="FO113" s="6">
        <f>IFERROR(INDEX(Sales!$D$5:$ABF$18,MATCH(UsagePerHour!$B113,Sales!$C$5:$C$18,0),MATCH(UsagePerHour!FO$4,Sales!$D$3:$ABF$3,0))/FO$2*INDEX(Usage!$D$5:$ABF$11,MATCH(UsagePerHour!$B$100,Usage!$C$5:$C$11,0),MATCH(UsagePerHour!FO$4,Usage!$D$3:$ABF$3,0)),"")</f>
        <v>0.34559911242603553</v>
      </c>
      <c r="FP113" s="6">
        <f>IFERROR(INDEX(Sales!$D$5:$ABF$18,MATCH(UsagePerHour!$B113,Sales!$C$5:$C$18,0),MATCH(UsagePerHour!FP$4,Sales!$D$3:$ABF$3,0))/FP$2*INDEX(Usage!$D$5:$ABF$11,MATCH(UsagePerHour!$B$100,Usage!$C$5:$C$11,0),MATCH(UsagePerHour!FP$4,Usage!$D$3:$ABF$3,0)),"")</f>
        <v>8.489004329943306</v>
      </c>
      <c r="FQ113" s="6">
        <f>IFERROR(INDEX(Sales!$D$5:$ABF$18,MATCH(UsagePerHour!$B113,Sales!$C$5:$C$18,0),MATCH(UsagePerHour!FQ$4,Sales!$D$3:$ABF$3,0))/FQ$2*INDEX(Usage!$D$5:$ABF$11,MATCH(UsagePerHour!$B$100,Usage!$C$5:$C$11,0),MATCH(UsagePerHour!FQ$4,Usage!$D$3:$ABF$3,0)),"")</f>
        <v>6.7797383591419047</v>
      </c>
      <c r="FR113" s="6">
        <f>IFERROR(INDEX(Sales!$D$5:$ABF$18,MATCH(UsagePerHour!$B113,Sales!$C$5:$C$18,0),MATCH(UsagePerHour!FR$4,Sales!$D$3:$ABF$3,0))/FR$2*INDEX(Usage!$D$5:$ABF$11,MATCH(UsagePerHour!$B$100,Usage!$C$5:$C$11,0),MATCH(UsagePerHour!FR$4,Usage!$D$3:$ABF$3,0)),"")</f>
        <v>1.7684957349081365</v>
      </c>
      <c r="FS113" s="6">
        <f>IFERROR(INDEX(Sales!$D$5:$ABF$18,MATCH(UsagePerHour!$B113,Sales!$C$5:$C$18,0),MATCH(UsagePerHour!FS$4,Sales!$D$3:$ABF$3,0))/FS$2*INDEX(Usage!$D$5:$ABF$11,MATCH(UsagePerHour!$B$100,Usage!$C$5:$C$11,0),MATCH(UsagePerHour!FS$4,Usage!$D$3:$ABF$3,0)),"")</f>
        <v>6.5624918247220405</v>
      </c>
      <c r="FT113" s="6">
        <f>IFERROR(INDEX(Sales!$D$5:$ABF$18,MATCH(UsagePerHour!$B113,Sales!$C$5:$C$18,0),MATCH(UsagePerHour!FT$4,Sales!$D$3:$ABF$3,0))/FT$2*INDEX(Usage!$D$5:$ABF$11,MATCH(UsagePerHour!$B$100,Usage!$C$5:$C$11,0),MATCH(UsagePerHour!FT$4,Usage!$D$3:$ABF$3,0)),"")</f>
        <v>3.0263806623609852</v>
      </c>
      <c r="FU113" s="6">
        <f>IFERROR(INDEX(Sales!$D$5:$ABF$18,MATCH(UsagePerHour!$B113,Sales!$C$5:$C$18,0),MATCH(UsagePerHour!FU$4,Sales!$D$3:$ABF$3,0))/FU$2*INDEX(Usage!$D$5:$ABF$11,MATCH(UsagePerHour!$B$100,Usage!$C$5:$C$11,0),MATCH(UsagePerHour!FU$4,Usage!$D$3:$ABF$3,0)),"")</f>
        <v>7.5781538177794179</v>
      </c>
      <c r="FV113" s="6">
        <f>IFERROR(INDEX(Sales!$D$5:$ABF$18,MATCH(UsagePerHour!$B113,Sales!$C$5:$C$18,0),MATCH(UsagePerHour!FV$4,Sales!$D$3:$ABF$3,0))/FV$2*INDEX(Usage!$D$5:$ABF$11,MATCH(UsagePerHour!$B$100,Usage!$C$5:$C$11,0),MATCH(UsagePerHour!FV$4,Usage!$D$3:$ABF$3,0)),"")</f>
        <v>1.8023053822394191</v>
      </c>
      <c r="FW113" s="6">
        <f>IFERROR(INDEX(Sales!$D$5:$ABF$18,MATCH(UsagePerHour!$B113,Sales!$C$5:$C$18,0),MATCH(UsagePerHour!FW$4,Sales!$D$3:$ABF$3,0))/FW$2*INDEX(Usage!$D$5:$ABF$11,MATCH(UsagePerHour!$B$100,Usage!$C$5:$C$11,0),MATCH(UsagePerHour!FW$4,Usage!$D$3:$ABF$3,0)),"")</f>
        <v>2.9154222004852826</v>
      </c>
      <c r="FX113" s="6">
        <f>IFERROR(INDEX(Sales!$D$5:$ABF$18,MATCH(UsagePerHour!$B113,Sales!$C$5:$C$18,0),MATCH(UsagePerHour!FX$4,Sales!$D$3:$ABF$3,0))/FX$2*INDEX(Usage!$D$5:$ABF$11,MATCH(UsagePerHour!$B$100,Usage!$C$5:$C$11,0),MATCH(UsagePerHour!FX$4,Usage!$D$3:$ABF$3,0)),"")</f>
        <v>3.8180603065450804</v>
      </c>
      <c r="FY113" s="6">
        <f>IFERROR(INDEX(Sales!$D$5:$ABF$18,MATCH(UsagePerHour!$B113,Sales!$C$5:$C$18,0),MATCH(UsagePerHour!FY$4,Sales!$D$3:$ABF$3,0))/FY$2*INDEX(Usage!$D$5:$ABF$11,MATCH(UsagePerHour!$B$100,Usage!$C$5:$C$11,0),MATCH(UsagePerHour!FY$4,Usage!$D$3:$ABF$3,0)),"")</f>
        <v>15.912237663669679</v>
      </c>
      <c r="FZ113" s="6">
        <f>IFERROR(INDEX(Sales!$D$5:$ABF$18,MATCH(UsagePerHour!$B113,Sales!$C$5:$C$18,0),MATCH(UsagePerHour!FZ$4,Sales!$D$3:$ABF$3,0))/FZ$2*INDEX(Usage!$D$5:$ABF$11,MATCH(UsagePerHour!$B$100,Usage!$C$5:$C$11,0),MATCH(UsagePerHour!FZ$4,Usage!$D$3:$ABF$3,0)),"")</f>
        <v>1.9667942374609864</v>
      </c>
      <c r="GA113" s="6">
        <f>IFERROR(INDEX(Sales!$D$5:$ABF$18,MATCH(UsagePerHour!$B113,Sales!$C$5:$C$18,0),MATCH(UsagePerHour!GA$4,Sales!$D$3:$ABF$3,0))/GA$2*INDEX(Usage!$D$5:$ABF$11,MATCH(UsagePerHour!$B$100,Usage!$C$5:$C$11,0),MATCH(UsagePerHour!GA$4,Usage!$D$3:$ABF$3,0)),"")</f>
        <v>9.4078974786413845</v>
      </c>
      <c r="GB113" s="6">
        <f>IFERROR(INDEX(Sales!$D$5:$ABF$18,MATCH(UsagePerHour!$B113,Sales!$C$5:$C$18,0),MATCH(UsagePerHour!GB$4,Sales!$D$3:$ABF$3,0))/GB$2*INDEX(Usage!$D$5:$ABF$11,MATCH(UsagePerHour!$B$100,Usage!$C$5:$C$11,0),MATCH(UsagePerHour!GB$4,Usage!$D$3:$ABF$3,0)),"")</f>
        <v>0.27672367717797969</v>
      </c>
      <c r="GC113" s="6">
        <f>IFERROR(INDEX(Sales!$D$5:$ABF$18,MATCH(UsagePerHour!$B113,Sales!$C$5:$C$18,0),MATCH(UsagePerHour!GC$4,Sales!$D$3:$ABF$3,0))/GC$2*INDEX(Usage!$D$5:$ABF$11,MATCH(UsagePerHour!$B$100,Usage!$C$5:$C$11,0),MATCH(UsagePerHour!GC$4,Usage!$D$3:$ABF$3,0)),"")</f>
        <v>12.275011523457263</v>
      </c>
      <c r="GD113" s="6">
        <f>IFERROR(INDEX(Sales!$D$5:$ABF$18,MATCH(UsagePerHour!$B113,Sales!$C$5:$C$18,0),MATCH(UsagePerHour!GD$4,Sales!$D$3:$ABF$3,0))/GD$2*INDEX(Usage!$D$5:$ABF$11,MATCH(UsagePerHour!$B$100,Usage!$C$5:$C$11,0),MATCH(UsagePerHour!GD$4,Usage!$D$3:$ABF$3,0)),"")</f>
        <v>4.5488155552512666</v>
      </c>
      <c r="GE113" s="6">
        <f>IFERROR(INDEX(Sales!$D$5:$ABF$18,MATCH(UsagePerHour!$B113,Sales!$C$5:$C$18,0),MATCH(UsagePerHour!GE$4,Sales!$D$3:$ABF$3,0))/GE$2*INDEX(Usage!$D$5:$ABF$11,MATCH(UsagePerHour!$B$100,Usage!$C$5:$C$11,0),MATCH(UsagePerHour!GE$4,Usage!$D$3:$ABF$3,0)),"")</f>
        <v>1.9057619498343588</v>
      </c>
      <c r="GF113" s="6">
        <f>IFERROR(INDEX(Sales!$D$5:$ABF$18,MATCH(UsagePerHour!$B113,Sales!$C$5:$C$18,0),MATCH(UsagePerHour!GF$4,Sales!$D$3:$ABF$3,0))/GF$2*INDEX(Usage!$D$5:$ABF$11,MATCH(UsagePerHour!$B$100,Usage!$C$5:$C$11,0),MATCH(UsagePerHour!GF$4,Usage!$D$3:$ABF$3,0)),"")</f>
        <v>4.0457953091929033</v>
      </c>
      <c r="GG113" s="6">
        <f>IFERROR(INDEX(Sales!$D$5:$ABF$18,MATCH(UsagePerHour!$B113,Sales!$C$5:$C$18,0),MATCH(UsagePerHour!GG$4,Sales!$D$3:$ABF$3,0))/GG$2*INDEX(Usage!$D$5:$ABF$11,MATCH(UsagePerHour!$B$100,Usage!$C$5:$C$11,0),MATCH(UsagePerHour!GG$4,Usage!$D$3:$ABF$3,0)),"")</f>
        <v>3.2901405756909243</v>
      </c>
      <c r="GH113" s="6">
        <f>IFERROR(INDEX(Sales!$D$5:$ABF$18,MATCH(UsagePerHour!$B113,Sales!$C$5:$C$18,0),MATCH(UsagePerHour!GH$4,Sales!$D$3:$ABF$3,0))/GH$2*INDEX(Usage!$D$5:$ABF$11,MATCH(UsagePerHour!$B$100,Usage!$C$5:$C$11,0),MATCH(UsagePerHour!GH$4,Usage!$D$3:$ABF$3,0)),"")</f>
        <v>12.39604061811799</v>
      </c>
      <c r="GI113" s="6">
        <f>IFERROR(INDEX(Sales!$D$5:$ABF$18,MATCH(UsagePerHour!$B113,Sales!$C$5:$C$18,0),MATCH(UsagePerHour!GI$4,Sales!$D$3:$ABF$3,0))/GI$2*INDEX(Usage!$D$5:$ABF$11,MATCH(UsagePerHour!$B$100,Usage!$C$5:$C$11,0),MATCH(UsagePerHour!GI$4,Usage!$D$3:$ABF$3,0)),"")</f>
        <v>1.008430667259427</v>
      </c>
      <c r="GJ113" s="6">
        <f>IFERROR(INDEX(Sales!$D$5:$ABF$18,MATCH(UsagePerHour!$B113,Sales!$C$5:$C$18,0),MATCH(UsagePerHour!GJ$4,Sales!$D$3:$ABF$3,0))/GJ$2*INDEX(Usage!$D$5:$ABF$11,MATCH(UsagePerHour!$B$100,Usage!$C$5:$C$11,0),MATCH(UsagePerHour!GJ$4,Usage!$D$3:$ABF$3,0)),"")</f>
        <v>1.5771326039823561</v>
      </c>
      <c r="GK113" s="6">
        <f>IFERROR(INDEX(Sales!$D$5:$ABF$18,MATCH(UsagePerHour!$B113,Sales!$C$5:$C$18,0),MATCH(UsagePerHour!GK$4,Sales!$D$3:$ABF$3,0))/GK$2*INDEX(Usage!$D$5:$ABF$11,MATCH(UsagePerHour!$B$100,Usage!$C$5:$C$11,0),MATCH(UsagePerHour!GK$4,Usage!$D$3:$ABF$3,0)),"")</f>
        <v>1.8060296688356612</v>
      </c>
      <c r="GL113" s="6">
        <f>IFERROR(INDEX(Sales!$D$5:$ABF$18,MATCH(UsagePerHour!$B113,Sales!$C$5:$C$18,0),MATCH(UsagePerHour!GL$4,Sales!$D$3:$ABF$3,0))/GL$2*INDEX(Usage!$D$5:$ABF$11,MATCH(UsagePerHour!$B$100,Usage!$C$5:$C$11,0),MATCH(UsagePerHour!GL$4,Usage!$D$3:$ABF$3,0)),"")</f>
        <v>5.5960964213327555</v>
      </c>
      <c r="GM113" s="6">
        <f>IFERROR(INDEX(Sales!$D$5:$ABF$18,MATCH(UsagePerHour!$B113,Sales!$C$5:$C$18,0),MATCH(UsagePerHour!GM$4,Sales!$D$3:$ABF$3,0))/GM$2*INDEX(Usage!$D$5:$ABF$11,MATCH(UsagePerHour!$B$100,Usage!$C$5:$C$11,0),MATCH(UsagePerHour!GM$4,Usage!$D$3:$ABF$3,0)),"")</f>
        <v>1.2604544187343183</v>
      </c>
      <c r="GN113" s="6">
        <f>IFERROR(INDEX(Sales!$D$5:$ABF$18,MATCH(UsagePerHour!$B113,Sales!$C$5:$C$18,0),MATCH(UsagePerHour!GN$4,Sales!$D$3:$ABF$3,0))/GN$2*INDEX(Usage!$D$5:$ABF$11,MATCH(UsagePerHour!$B$100,Usage!$C$5:$C$11,0),MATCH(UsagePerHour!GN$4,Usage!$D$3:$ABF$3,0)),"")</f>
        <v>3.7825185438532736</v>
      </c>
      <c r="GO113" s="6">
        <f>IFERROR(INDEX(Sales!$D$5:$ABF$18,MATCH(UsagePerHour!$B113,Sales!$C$5:$C$18,0),MATCH(UsagePerHour!GO$4,Sales!$D$3:$ABF$3,0))/GO$2*INDEX(Usage!$D$5:$ABF$11,MATCH(UsagePerHour!$B$100,Usage!$C$5:$C$11,0),MATCH(UsagePerHour!GO$4,Usage!$D$3:$ABF$3,0)),"")</f>
        <v>7.9615937185102412</v>
      </c>
      <c r="GP113" s="6">
        <f>IFERROR(INDEX(Sales!$D$5:$ABF$18,MATCH(UsagePerHour!$B113,Sales!$C$5:$C$18,0),MATCH(UsagePerHour!GP$4,Sales!$D$3:$ABF$3,0))/GP$2*INDEX(Usage!$D$5:$ABF$11,MATCH(UsagePerHour!$B$100,Usage!$C$5:$C$11,0),MATCH(UsagePerHour!GP$4,Usage!$D$3:$ABF$3,0)),"")</f>
        <v>4.8177703290906209</v>
      </c>
      <c r="GQ113" s="6">
        <f>IFERROR(INDEX(Sales!$D$5:$ABF$18,MATCH(UsagePerHour!$B113,Sales!$C$5:$C$18,0),MATCH(UsagePerHour!GQ$4,Sales!$D$3:$ABF$3,0))/GQ$2*INDEX(Usage!$D$5:$ABF$11,MATCH(UsagePerHour!$B$100,Usage!$C$5:$C$11,0),MATCH(UsagePerHour!GQ$4,Usage!$D$3:$ABF$3,0)),"")</f>
        <v>5.0087878256464213</v>
      </c>
      <c r="GR113" s="6">
        <f>IFERROR(INDEX(Sales!$D$5:$ABF$18,MATCH(UsagePerHour!$B113,Sales!$C$5:$C$18,0),MATCH(UsagePerHour!GR$4,Sales!$D$3:$ABF$3,0))/GR$2*INDEX(Usage!$D$5:$ABF$11,MATCH(UsagePerHour!$B$100,Usage!$C$5:$C$11,0),MATCH(UsagePerHour!GR$4,Usage!$D$3:$ABF$3,0)),"")</f>
        <v>3.4728387055148868</v>
      </c>
      <c r="GS113" s="6">
        <f>IFERROR(INDEX(Sales!$D$5:$ABF$18,MATCH(UsagePerHour!$B113,Sales!$C$5:$C$18,0),MATCH(UsagePerHour!GS$4,Sales!$D$3:$ABF$3,0))/GS$2*INDEX(Usage!$D$5:$ABF$11,MATCH(UsagePerHour!$B$100,Usage!$C$5:$C$11,0),MATCH(UsagePerHour!GS$4,Usage!$D$3:$ABF$3,0)),"")</f>
        <v>5.7486100460122707</v>
      </c>
      <c r="GT113" s="6">
        <f>IFERROR(INDEX(Sales!$D$5:$ABF$18,MATCH(UsagePerHour!$B113,Sales!$C$5:$C$18,0),MATCH(UsagePerHour!GT$4,Sales!$D$3:$ABF$3,0))/GT$2*INDEX(Usage!$D$5:$ABF$11,MATCH(UsagePerHour!$B$100,Usage!$C$5:$C$11,0),MATCH(UsagePerHour!GT$4,Usage!$D$3:$ABF$3,0)),"")</f>
        <v>0.22851337685880319</v>
      </c>
      <c r="GU113" s="6">
        <f>IFERROR(INDEX(Sales!$D$5:$ABF$18,MATCH(UsagePerHour!$B113,Sales!$C$5:$C$18,0),MATCH(UsagePerHour!GU$4,Sales!$D$3:$ABF$3,0))/GU$2*INDEX(Usage!$D$5:$ABF$11,MATCH(UsagePerHour!$B$100,Usage!$C$5:$C$11,0),MATCH(UsagePerHour!GU$4,Usage!$D$3:$ABF$3,0)),"")</f>
        <v>3.0835417962946501</v>
      </c>
      <c r="GV113" s="6">
        <f>IFERROR(INDEX(Sales!$D$5:$ABF$18,MATCH(UsagePerHour!$B113,Sales!$C$5:$C$18,0),MATCH(UsagePerHour!GV$4,Sales!$D$3:$ABF$3,0))/GV$2*INDEX(Usage!$D$5:$ABF$11,MATCH(UsagePerHour!$B$100,Usage!$C$5:$C$11,0),MATCH(UsagePerHour!GV$4,Usage!$D$3:$ABF$3,0)),"")</f>
        <v>9.9728626871925847</v>
      </c>
      <c r="GW113" s="6">
        <f>IFERROR(INDEX(Sales!$D$5:$ABF$18,MATCH(UsagePerHour!$B113,Sales!$C$5:$C$18,0),MATCH(UsagePerHour!GW$4,Sales!$D$3:$ABF$3,0))/GW$2*INDEX(Usage!$D$5:$ABF$11,MATCH(UsagePerHour!$B$100,Usage!$C$5:$C$11,0),MATCH(UsagePerHour!GW$4,Usage!$D$3:$ABF$3,0)),"")</f>
        <v>4.8889580597128521</v>
      </c>
      <c r="GX113" s="6">
        <f>IFERROR(INDEX(Sales!$D$5:$ABF$18,MATCH(UsagePerHour!$B113,Sales!$C$5:$C$18,0),MATCH(UsagePerHour!GX$4,Sales!$D$3:$ABF$3,0))/GX$2*INDEX(Usage!$D$5:$ABF$11,MATCH(UsagePerHour!$B$100,Usage!$C$5:$C$11,0),MATCH(UsagePerHour!GX$4,Usage!$D$3:$ABF$3,0)),"")</f>
        <v>0.88465036834394506</v>
      </c>
      <c r="GY113" s="6">
        <f>IFERROR(INDEX(Sales!$D$5:$ABF$18,MATCH(UsagePerHour!$B113,Sales!$C$5:$C$18,0),MATCH(UsagePerHour!GY$4,Sales!$D$3:$ABF$3,0))/GY$2*INDEX(Usage!$D$5:$ABF$11,MATCH(UsagePerHour!$B$100,Usage!$C$5:$C$11,0),MATCH(UsagePerHour!GY$4,Usage!$D$3:$ABF$3,0)),"")</f>
        <v>6.0174100627509182</v>
      </c>
      <c r="GZ113" s="6">
        <f>IFERROR(INDEX(Sales!$D$5:$ABF$18,MATCH(UsagePerHour!$B113,Sales!$C$5:$C$18,0),MATCH(UsagePerHour!GZ$4,Sales!$D$3:$ABF$3,0))/GZ$2*INDEX(Usage!$D$5:$ABF$11,MATCH(UsagePerHour!$B$100,Usage!$C$5:$C$11,0),MATCH(UsagePerHour!GZ$4,Usage!$D$3:$ABF$3,0)),"")</f>
        <v>0.45556886227544907</v>
      </c>
      <c r="HA113" s="6">
        <f>IFERROR(INDEX(Sales!$D$5:$ABF$18,MATCH(UsagePerHour!$B113,Sales!$C$5:$C$18,0),MATCH(UsagePerHour!HA$4,Sales!$D$3:$ABF$3,0))/HA$2*INDEX(Usage!$D$5:$ABF$11,MATCH(UsagePerHour!$B$100,Usage!$C$5:$C$11,0),MATCH(UsagePerHour!HA$4,Usage!$D$3:$ABF$3,0)),"")</f>
        <v>3.0389829686059486</v>
      </c>
      <c r="HB113" s="6">
        <f>IFERROR(INDEX(Sales!$D$5:$ABF$18,MATCH(UsagePerHour!$B113,Sales!$C$5:$C$18,0),MATCH(UsagePerHour!HB$4,Sales!$D$3:$ABF$3,0))/HB$2*INDEX(Usage!$D$5:$ABF$11,MATCH(UsagePerHour!$B$100,Usage!$C$5:$C$11,0),MATCH(UsagePerHour!HB$4,Usage!$D$3:$ABF$3,0)),"")</f>
        <v>4.6264867865451658</v>
      </c>
      <c r="HC113" s="6">
        <f>IFERROR(INDEX(Sales!$D$5:$ABF$18,MATCH(UsagePerHour!$B113,Sales!$C$5:$C$18,0),MATCH(UsagePerHour!HC$4,Sales!$D$3:$ABF$3,0))/HC$2*INDEX(Usage!$D$5:$ABF$11,MATCH(UsagePerHour!$B$100,Usage!$C$5:$C$11,0),MATCH(UsagePerHour!HC$4,Usage!$D$3:$ABF$3,0)),"")</f>
        <v>12.512482754630556</v>
      </c>
      <c r="HD113" s="6">
        <f>IFERROR(INDEX(Sales!$D$5:$ABF$18,MATCH(UsagePerHour!$B113,Sales!$C$5:$C$18,0),MATCH(UsagePerHour!HD$4,Sales!$D$3:$ABF$3,0))/HD$2*INDEX(Usage!$D$5:$ABF$11,MATCH(UsagePerHour!$B$100,Usage!$C$5:$C$11,0),MATCH(UsagePerHour!HD$4,Usage!$D$3:$ABF$3,0)),"")</f>
        <v>3.0623792284136226</v>
      </c>
      <c r="HE113" s="6">
        <f>IFERROR(INDEX(Sales!$D$5:$ABF$18,MATCH(UsagePerHour!$B113,Sales!$C$5:$C$18,0),MATCH(UsagePerHour!HE$4,Sales!$D$3:$ABF$3,0))/HE$2*INDEX(Usage!$D$5:$ABF$11,MATCH(UsagePerHour!$B$100,Usage!$C$5:$C$11,0),MATCH(UsagePerHour!HE$4,Usage!$D$3:$ABF$3,0)),"")</f>
        <v>3.343858073808021</v>
      </c>
      <c r="HF113" s="6">
        <f>IFERROR(INDEX(Sales!$D$5:$ABF$18,MATCH(UsagePerHour!$B113,Sales!$C$5:$C$18,0),MATCH(UsagePerHour!HF$4,Sales!$D$3:$ABF$3,0))/HF$2*INDEX(Usage!$D$5:$ABF$11,MATCH(UsagePerHour!$B$100,Usage!$C$5:$C$11,0),MATCH(UsagePerHour!HF$4,Usage!$D$3:$ABF$3,0)),"")</f>
        <v>15.684424270203403</v>
      </c>
      <c r="HG113" s="6">
        <f>IFERROR(INDEX(Sales!$D$5:$ABF$18,MATCH(UsagePerHour!$B113,Sales!$C$5:$C$18,0),MATCH(UsagePerHour!HG$4,Sales!$D$3:$ABF$3,0))/HG$2*INDEX(Usage!$D$5:$ABF$11,MATCH(UsagePerHour!$B$100,Usage!$C$5:$C$11,0),MATCH(UsagePerHour!HG$4,Usage!$D$3:$ABF$3,0)),"")</f>
        <v>6.1742357579126841</v>
      </c>
      <c r="HH113" s="6">
        <f>IFERROR(INDEX(Sales!$D$5:$ABF$18,MATCH(UsagePerHour!$B113,Sales!$C$5:$C$18,0),MATCH(UsagePerHour!HH$4,Sales!$D$3:$ABF$3,0))/HH$2*INDEX(Usage!$D$5:$ABF$11,MATCH(UsagePerHour!$B$100,Usage!$C$5:$C$11,0),MATCH(UsagePerHour!HH$4,Usage!$D$3:$ABF$3,0)),"")</f>
        <v>1.8181195644730535</v>
      </c>
      <c r="HI113" s="6">
        <f>IFERROR(INDEX(Sales!$D$5:$ABF$18,MATCH(UsagePerHour!$B113,Sales!$C$5:$C$18,0),MATCH(UsagePerHour!HI$4,Sales!$D$3:$ABF$3,0))/HI$2*INDEX(Usage!$D$5:$ABF$11,MATCH(UsagePerHour!$B$100,Usage!$C$5:$C$11,0),MATCH(UsagePerHour!HI$4,Usage!$D$3:$ABF$3,0)),"")</f>
        <v>3.7288623324117838</v>
      </c>
      <c r="HJ113" s="6">
        <f>IFERROR(INDEX(Sales!$D$5:$ABF$18,MATCH(UsagePerHour!$B113,Sales!$C$5:$C$18,0),MATCH(UsagePerHour!HJ$4,Sales!$D$3:$ABF$3,0))/HJ$2*INDEX(Usage!$D$5:$ABF$11,MATCH(UsagePerHour!$B$100,Usage!$C$5:$C$11,0),MATCH(UsagePerHour!HJ$4,Usage!$D$3:$ABF$3,0)),"")</f>
        <v>2.7665263460797647</v>
      </c>
      <c r="HK113" s="6">
        <f>IFERROR(INDEX(Sales!$D$5:$ABF$18,MATCH(UsagePerHour!$B113,Sales!$C$5:$C$18,0),MATCH(UsagePerHour!HK$4,Sales!$D$3:$ABF$3,0))/HK$2*INDEX(Usage!$D$5:$ABF$11,MATCH(UsagePerHour!$B$100,Usage!$C$5:$C$11,0),MATCH(UsagePerHour!HK$4,Usage!$D$3:$ABF$3,0)),"")</f>
        <v>0.9401566864400599</v>
      </c>
      <c r="HL113" s="6">
        <f>IFERROR(INDEX(Sales!$D$5:$ABF$18,MATCH(UsagePerHour!$B113,Sales!$C$5:$C$18,0),MATCH(UsagePerHour!HL$4,Sales!$D$3:$ABF$3,0))/HL$2*INDEX(Usage!$D$5:$ABF$11,MATCH(UsagePerHour!$B$100,Usage!$C$5:$C$11,0),MATCH(UsagePerHour!HL$4,Usage!$D$3:$ABF$3,0)),"")</f>
        <v>1.7806639635073491</v>
      </c>
      <c r="HM113" s="6">
        <f>IFERROR(INDEX(Sales!$D$5:$ABF$18,MATCH(UsagePerHour!$B113,Sales!$C$5:$C$18,0),MATCH(UsagePerHour!HM$4,Sales!$D$3:$ABF$3,0))/HM$2*INDEX(Usage!$D$5:$ABF$11,MATCH(UsagePerHour!$B$100,Usage!$C$5:$C$11,0),MATCH(UsagePerHour!HM$4,Usage!$D$3:$ABF$3,0)),"")</f>
        <v>0.83401042250364232</v>
      </c>
      <c r="HN113" s="6">
        <f>IFERROR(INDEX(Sales!$D$5:$ABF$18,MATCH(UsagePerHour!$B113,Sales!$C$5:$C$18,0),MATCH(UsagePerHour!HN$4,Sales!$D$3:$ABF$3,0))/HN$2*INDEX(Usage!$D$5:$ABF$11,MATCH(UsagePerHour!$B$100,Usage!$C$5:$C$11,0),MATCH(UsagePerHour!HN$4,Usage!$D$3:$ABF$3,0)),"")</f>
        <v>8.3526786071402874</v>
      </c>
      <c r="HO113" s="6">
        <f>IFERROR(INDEX(Sales!$D$5:$ABF$18,MATCH(UsagePerHour!$B113,Sales!$C$5:$C$18,0),MATCH(UsagePerHour!HO$4,Sales!$D$3:$ABF$3,0))/HO$2*INDEX(Usage!$D$5:$ABF$11,MATCH(UsagePerHour!$B$100,Usage!$C$5:$C$11,0),MATCH(UsagePerHour!HO$4,Usage!$D$3:$ABF$3,0)),"")</f>
        <v>1.2820541168016362</v>
      </c>
      <c r="HP113" s="6">
        <f>IFERROR(INDEX(Sales!$D$5:$ABF$18,MATCH(UsagePerHour!$B113,Sales!$C$5:$C$18,0),MATCH(UsagePerHour!HP$4,Sales!$D$3:$ABF$3,0))/HP$2*INDEX(Usage!$D$5:$ABF$11,MATCH(UsagePerHour!$B$100,Usage!$C$5:$C$11,0),MATCH(UsagePerHour!HP$4,Usage!$D$3:$ABF$3,0)),"")</f>
        <v>6.0073319518304915</v>
      </c>
      <c r="HQ113" s="6">
        <f>IFERROR(INDEX(Sales!$D$5:$ABF$18,MATCH(UsagePerHour!$B113,Sales!$C$5:$C$18,0),MATCH(UsagePerHour!HQ$4,Sales!$D$3:$ABF$3,0))/HQ$2*INDEX(Usage!$D$5:$ABF$11,MATCH(UsagePerHour!$B$100,Usage!$C$5:$C$11,0),MATCH(UsagePerHour!HQ$4,Usage!$D$3:$ABF$3,0)),"")</f>
        <v>6.7235207010919922</v>
      </c>
      <c r="HR113" s="6">
        <f>IFERROR(INDEX(Sales!$D$5:$ABF$18,MATCH(UsagePerHour!$B113,Sales!$C$5:$C$18,0),MATCH(UsagePerHour!HR$4,Sales!$D$3:$ABF$3,0))/HR$2*INDEX(Usage!$D$5:$ABF$11,MATCH(UsagePerHour!$B$100,Usage!$C$5:$C$11,0),MATCH(UsagePerHour!HR$4,Usage!$D$3:$ABF$3,0)),"")</f>
        <v>4.2923939870639956</v>
      </c>
      <c r="HS113" s="6">
        <f>IFERROR(INDEX(Sales!$D$5:$ABF$18,MATCH(UsagePerHour!$B113,Sales!$C$5:$C$18,0),MATCH(UsagePerHour!HS$4,Sales!$D$3:$ABF$3,0))/HS$2*INDEX(Usage!$D$5:$ABF$11,MATCH(UsagePerHour!$B$100,Usage!$C$5:$C$11,0),MATCH(UsagePerHour!HS$4,Usage!$D$3:$ABF$3,0)),"")</f>
        <v>0.71044896245232181</v>
      </c>
      <c r="HT113" s="6">
        <f>IFERROR(INDEX(Sales!$D$5:$ABF$18,MATCH(UsagePerHour!$B113,Sales!$C$5:$C$18,0),MATCH(UsagePerHour!HT$4,Sales!$D$3:$ABF$3,0))/HT$2*INDEX(Usage!$D$5:$ABF$11,MATCH(UsagePerHour!$B$100,Usage!$C$5:$C$11,0),MATCH(UsagePerHour!HT$4,Usage!$D$3:$ABF$3,0)),"")</f>
        <v>2.3736044107512062</v>
      </c>
      <c r="HU113" s="6">
        <f>IFERROR(INDEX(Sales!$D$5:$ABF$18,MATCH(UsagePerHour!$B113,Sales!$C$5:$C$18,0),MATCH(UsagePerHour!HU$4,Sales!$D$3:$ABF$3,0))/HU$2*INDEX(Usage!$D$5:$ABF$11,MATCH(UsagePerHour!$B$100,Usage!$C$5:$C$11,0),MATCH(UsagePerHour!HU$4,Usage!$D$3:$ABF$3,0)),"")</f>
        <v>17.746003032441116</v>
      </c>
      <c r="HV113" s="6">
        <f>IFERROR(INDEX(Sales!$D$5:$ABF$18,MATCH(UsagePerHour!$B113,Sales!$C$5:$C$18,0),MATCH(UsagePerHour!HV$4,Sales!$D$3:$ABF$3,0))/HV$2*INDEX(Usage!$D$5:$ABF$11,MATCH(UsagePerHour!$B$100,Usage!$C$5:$C$11,0),MATCH(UsagePerHour!HV$4,Usage!$D$3:$ABF$3,0)),"")</f>
        <v>0.50633824590332888</v>
      </c>
      <c r="HW113" s="6">
        <f>IFERROR(INDEX(Sales!$D$5:$ABF$18,MATCH(UsagePerHour!$B113,Sales!$C$5:$C$18,0),MATCH(UsagePerHour!HW$4,Sales!$D$3:$ABF$3,0))/HW$2*INDEX(Usage!$D$5:$ABF$11,MATCH(UsagePerHour!$B$100,Usage!$C$5:$C$11,0),MATCH(UsagePerHour!HW$4,Usage!$D$3:$ABF$3,0)),"")</f>
        <v>0.96139792804023561</v>
      </c>
      <c r="HX113" s="6">
        <f>IFERROR(INDEX(Sales!$D$5:$ABF$18,MATCH(UsagePerHour!$B113,Sales!$C$5:$C$18,0),MATCH(UsagePerHour!HX$4,Sales!$D$3:$ABF$3,0))/HX$2*INDEX(Usage!$D$5:$ABF$11,MATCH(UsagePerHour!$B$100,Usage!$C$5:$C$11,0),MATCH(UsagePerHour!HX$4,Usage!$D$3:$ABF$3,0)),"")</f>
        <v>15.631268774794194</v>
      </c>
      <c r="HY113" s="6">
        <f>IFERROR(INDEX(Sales!$D$5:$ABF$18,MATCH(UsagePerHour!$B113,Sales!$C$5:$C$18,0),MATCH(UsagePerHour!HY$4,Sales!$D$3:$ABF$3,0))/HY$2*INDEX(Usage!$D$5:$ABF$11,MATCH(UsagePerHour!$B$100,Usage!$C$5:$C$11,0),MATCH(UsagePerHour!HY$4,Usage!$D$3:$ABF$3,0)),"")</f>
        <v>5.6133767538855599</v>
      </c>
      <c r="HZ113" s="6">
        <f>IFERROR(INDEX(Sales!$D$5:$ABF$18,MATCH(UsagePerHour!$B113,Sales!$C$5:$C$18,0),MATCH(UsagePerHour!HZ$4,Sales!$D$3:$ABF$3,0))/HZ$2*INDEX(Usage!$D$5:$ABF$11,MATCH(UsagePerHour!$B$100,Usage!$C$5:$C$11,0),MATCH(UsagePerHour!HZ$4,Usage!$D$3:$ABF$3,0)),"")</f>
        <v>2.9238628931831827</v>
      </c>
      <c r="IA113" s="6">
        <f>IFERROR(INDEX(Sales!$D$5:$ABF$18,MATCH(UsagePerHour!$B113,Sales!$C$5:$C$18,0),MATCH(UsagePerHour!IA$4,Sales!$D$3:$ABF$3,0))/IA$2*INDEX(Usage!$D$5:$ABF$11,MATCH(UsagePerHour!$B$100,Usage!$C$5:$C$11,0),MATCH(UsagePerHour!IA$4,Usage!$D$3:$ABF$3,0)),"")</f>
        <v>2.5727082918208044</v>
      </c>
      <c r="IB113" s="6">
        <f>IFERROR(INDEX(Sales!$D$5:$ABF$18,MATCH(UsagePerHour!$B113,Sales!$C$5:$C$18,0),MATCH(UsagePerHour!IB$4,Sales!$D$3:$ABF$3,0))/IB$2*INDEX(Usage!$D$5:$ABF$11,MATCH(UsagePerHour!$B$100,Usage!$C$5:$C$11,0),MATCH(UsagePerHour!IB$4,Usage!$D$3:$ABF$3,0)),"")</f>
        <v>7.2234839670498436</v>
      </c>
      <c r="IC113" s="6">
        <f>IFERROR(INDEX(Sales!$D$5:$ABF$18,MATCH(UsagePerHour!$B113,Sales!$C$5:$C$18,0),MATCH(UsagePerHour!IC$4,Sales!$D$3:$ABF$3,0))/IC$2*INDEX(Usage!$D$5:$ABF$11,MATCH(UsagePerHour!$B$100,Usage!$C$5:$C$11,0),MATCH(UsagePerHour!IC$4,Usage!$D$3:$ABF$3,0)),"")</f>
        <v>1.9572380097300233</v>
      </c>
      <c r="ID113" s="6">
        <f>IFERROR(INDEX(Sales!$D$5:$ABF$18,MATCH(UsagePerHour!$B113,Sales!$C$5:$C$18,0),MATCH(UsagePerHour!ID$4,Sales!$D$3:$ABF$3,0))/ID$2*INDEX(Usage!$D$5:$ABF$11,MATCH(UsagePerHour!$B$100,Usage!$C$5:$C$11,0),MATCH(UsagePerHour!ID$4,Usage!$D$3:$ABF$3,0)),"")</f>
        <v>6.0958581738311901</v>
      </c>
      <c r="IE113" s="6">
        <f>IFERROR(INDEX(Sales!$D$5:$ABF$18,MATCH(UsagePerHour!$B113,Sales!$C$5:$C$18,0),MATCH(UsagePerHour!IE$4,Sales!$D$3:$ABF$3,0))/IE$2*INDEX(Usage!$D$5:$ABF$11,MATCH(UsagePerHour!$B$100,Usage!$C$5:$C$11,0),MATCH(UsagePerHour!IE$4,Usage!$D$3:$ABF$3,0)),"")</f>
        <v>26.411363773448336</v>
      </c>
      <c r="IF113" s="6">
        <f>IFERROR(INDEX(Sales!$D$5:$ABF$18,MATCH(UsagePerHour!$B113,Sales!$C$5:$C$18,0),MATCH(UsagePerHour!IF$4,Sales!$D$3:$ABF$3,0))/IF$2*INDEX(Usage!$D$5:$ABF$11,MATCH(UsagePerHour!$B$100,Usage!$C$5:$C$11,0),MATCH(UsagePerHour!IF$4,Usage!$D$3:$ABF$3,0)),"")</f>
        <v>4.1946436438396395</v>
      </c>
      <c r="IG113" s="6">
        <f>IFERROR(INDEX(Sales!$D$5:$ABF$18,MATCH(UsagePerHour!$B113,Sales!$C$5:$C$18,0),MATCH(UsagePerHour!IG$4,Sales!$D$3:$ABF$3,0))/IG$2*INDEX(Usage!$D$5:$ABF$11,MATCH(UsagePerHour!$B$100,Usage!$C$5:$C$11,0),MATCH(UsagePerHour!IG$4,Usage!$D$3:$ABF$3,0)),"")</f>
        <v>4.3168028004667445</v>
      </c>
      <c r="IH113" s="6">
        <f>IFERROR(INDEX(Sales!$D$5:$ABF$18,MATCH(UsagePerHour!$B113,Sales!$C$5:$C$18,0),MATCH(UsagePerHour!IH$4,Sales!$D$3:$ABF$3,0))/IH$2*INDEX(Usage!$D$5:$ABF$11,MATCH(UsagePerHour!$B$100,Usage!$C$5:$C$11,0),MATCH(UsagePerHour!IH$4,Usage!$D$3:$ABF$3,0)),"")</f>
        <v>18.518564001801138</v>
      </c>
      <c r="II113" s="6">
        <f>IFERROR(INDEX(Sales!$D$5:$ABF$18,MATCH(UsagePerHour!$B113,Sales!$C$5:$C$18,0),MATCH(UsagePerHour!II$4,Sales!$D$3:$ABF$3,0))/II$2*INDEX(Usage!$D$5:$ABF$11,MATCH(UsagePerHour!$B$100,Usage!$C$5:$C$11,0),MATCH(UsagePerHour!II$4,Usage!$D$3:$ABF$3,0)),"")</f>
        <v>2.4057037945711865</v>
      </c>
      <c r="IJ113" s="6">
        <f>IFERROR(INDEX(Sales!$D$5:$ABF$18,MATCH(UsagePerHour!$B113,Sales!$C$5:$C$18,0),MATCH(UsagePerHour!IJ$4,Sales!$D$3:$ABF$3,0))/IJ$2*INDEX(Usage!$D$5:$ABF$11,MATCH(UsagePerHour!$B$100,Usage!$C$5:$C$11,0),MATCH(UsagePerHour!IJ$4,Usage!$D$3:$ABF$3,0)),"")</f>
        <v>3.2841880341880341</v>
      </c>
      <c r="IK113" s="6">
        <f>IFERROR(INDEX(Sales!$D$5:$ABF$18,MATCH(UsagePerHour!$B113,Sales!$C$5:$C$18,0),MATCH(UsagePerHour!IK$4,Sales!$D$3:$ABF$3,0))/IK$2*INDEX(Usage!$D$5:$ABF$11,MATCH(UsagePerHour!$B$100,Usage!$C$5:$C$11,0),MATCH(UsagePerHour!IK$4,Usage!$D$3:$ABF$3,0)),"")</f>
        <v>7.549525408687936</v>
      </c>
      <c r="IL113" s="6">
        <f>IFERROR(INDEX(Sales!$D$5:$ABF$18,MATCH(UsagePerHour!$B113,Sales!$C$5:$C$18,0),MATCH(UsagePerHour!IL$4,Sales!$D$3:$ABF$3,0))/IL$2*INDEX(Usage!$D$5:$ABF$11,MATCH(UsagePerHour!$B$100,Usage!$C$5:$C$11,0),MATCH(UsagePerHour!IL$4,Usage!$D$3:$ABF$3,0)),"")</f>
        <v>14.154113445782729</v>
      </c>
      <c r="IM113" s="6">
        <f>IFERROR(INDEX(Sales!$D$5:$ABF$18,MATCH(UsagePerHour!$B113,Sales!$C$5:$C$18,0),MATCH(UsagePerHour!IM$4,Sales!$D$3:$ABF$3,0))/IM$2*INDEX(Usage!$D$5:$ABF$11,MATCH(UsagePerHour!$B$100,Usage!$C$5:$C$11,0),MATCH(UsagePerHour!IM$4,Usage!$D$3:$ABF$3,0)),"")</f>
        <v>1.4130289161683374</v>
      </c>
      <c r="IN113" s="6">
        <f>IFERROR(INDEX(Sales!$D$5:$ABF$18,MATCH(UsagePerHour!$B113,Sales!$C$5:$C$18,0),MATCH(UsagePerHour!IN$4,Sales!$D$3:$ABF$3,0))/IN$2*INDEX(Usage!$D$5:$ABF$11,MATCH(UsagePerHour!$B$100,Usage!$C$5:$C$11,0),MATCH(UsagePerHour!IN$4,Usage!$D$3:$ABF$3,0)),"")</f>
        <v>4.2125402674197963</v>
      </c>
      <c r="IO113" s="6">
        <f>IFERROR(INDEX(Sales!$D$5:$ABF$18,MATCH(UsagePerHour!$B113,Sales!$C$5:$C$18,0),MATCH(UsagePerHour!IO$4,Sales!$D$3:$ABF$3,0))/IO$2*INDEX(Usage!$D$5:$ABF$11,MATCH(UsagePerHour!$B$100,Usage!$C$5:$C$11,0),MATCH(UsagePerHour!IO$4,Usage!$D$3:$ABF$3,0)),"")</f>
        <v>1.0415212793188462</v>
      </c>
      <c r="IP113" s="6">
        <f>IFERROR(INDEX(Sales!$D$5:$ABF$18,MATCH(UsagePerHour!$B113,Sales!$C$5:$C$18,0),MATCH(UsagePerHour!IP$4,Sales!$D$3:$ABF$3,0))/IP$2*INDEX(Usage!$D$5:$ABF$11,MATCH(UsagePerHour!$B$100,Usage!$C$5:$C$11,0),MATCH(UsagePerHour!IP$4,Usage!$D$3:$ABF$3,0)),"")</f>
        <v>5.3267894836588914</v>
      </c>
      <c r="IQ113" s="6">
        <f>IFERROR(INDEX(Sales!$D$5:$ABF$18,MATCH(UsagePerHour!$B113,Sales!$C$5:$C$18,0),MATCH(UsagePerHour!IQ$4,Sales!$D$3:$ABF$3,0))/IQ$2*INDEX(Usage!$D$5:$ABF$11,MATCH(UsagePerHour!$B$100,Usage!$C$5:$C$11,0),MATCH(UsagePerHour!IQ$4,Usage!$D$3:$ABF$3,0)),"")</f>
        <v>4.3951880335849856</v>
      </c>
      <c r="IR113" s="6">
        <f>IFERROR(INDEX(Sales!$D$5:$ABF$18,MATCH(UsagePerHour!$B113,Sales!$C$5:$C$18,0),MATCH(UsagePerHour!IR$4,Sales!$D$3:$ABF$3,0))/IR$2*INDEX(Usage!$D$5:$ABF$11,MATCH(UsagePerHour!$B$100,Usage!$C$5:$C$11,0),MATCH(UsagePerHour!IR$4,Usage!$D$3:$ABF$3,0)),"")</f>
        <v>10.357238283546197</v>
      </c>
      <c r="IS113" s="6">
        <f>IFERROR(INDEX(Sales!$D$5:$ABF$18,MATCH(UsagePerHour!$B113,Sales!$C$5:$C$18,0),MATCH(UsagePerHour!IS$4,Sales!$D$3:$ABF$3,0))/IS$2*INDEX(Usage!$D$5:$ABF$11,MATCH(UsagePerHour!$B$100,Usage!$C$5:$C$11,0),MATCH(UsagePerHour!IS$4,Usage!$D$3:$ABF$3,0)),"")</f>
        <v>19.472281687246323</v>
      </c>
      <c r="IT113" s="6">
        <f>IFERROR(INDEX(Sales!$D$5:$ABF$18,MATCH(UsagePerHour!$B113,Sales!$C$5:$C$18,0),MATCH(UsagePerHour!IT$4,Sales!$D$3:$ABF$3,0))/IT$2*INDEX(Usage!$D$5:$ABF$11,MATCH(UsagePerHour!$B$100,Usage!$C$5:$C$11,0),MATCH(UsagePerHour!IT$4,Usage!$D$3:$ABF$3,0)),"")</f>
        <v>14.467661388887352</v>
      </c>
      <c r="IU113" s="6">
        <f>IFERROR(INDEX(Sales!$D$5:$ABF$18,MATCH(UsagePerHour!$B113,Sales!$C$5:$C$18,0),MATCH(UsagePerHour!IU$4,Sales!$D$3:$ABF$3,0))/IU$2*INDEX(Usage!$D$5:$ABF$11,MATCH(UsagePerHour!$B$100,Usage!$C$5:$C$11,0),MATCH(UsagePerHour!IU$4,Usage!$D$3:$ABF$3,0)),"")</f>
        <v>13.131144170550154</v>
      </c>
      <c r="IV113" s="6">
        <f>IFERROR(INDEX(Sales!$D$5:$ABF$18,MATCH(UsagePerHour!$B113,Sales!$C$5:$C$18,0),MATCH(UsagePerHour!IV$4,Sales!$D$3:$ABF$3,0))/IV$2*INDEX(Usage!$D$5:$ABF$11,MATCH(UsagePerHour!$B$100,Usage!$C$5:$C$11,0),MATCH(UsagePerHour!IV$4,Usage!$D$3:$ABF$3,0)),"")</f>
        <v>7.3247560030386341</v>
      </c>
      <c r="IW113" s="6">
        <f>IFERROR(INDEX(Sales!$D$5:$ABF$18,MATCH(UsagePerHour!$B113,Sales!$C$5:$C$18,0),MATCH(UsagePerHour!IW$4,Sales!$D$3:$ABF$3,0))/IW$2*INDEX(Usage!$D$5:$ABF$11,MATCH(UsagePerHour!$B$100,Usage!$C$5:$C$11,0),MATCH(UsagePerHour!IW$4,Usage!$D$3:$ABF$3,0)),"")</f>
        <v>10.875925189017112</v>
      </c>
      <c r="IX113" s="6">
        <f>IFERROR(INDEX(Sales!$D$5:$ABF$18,MATCH(UsagePerHour!$B113,Sales!$C$5:$C$18,0),MATCH(UsagePerHour!IX$4,Sales!$D$3:$ABF$3,0))/IX$2*INDEX(Usage!$D$5:$ABF$11,MATCH(UsagePerHour!$B$100,Usage!$C$5:$C$11,0),MATCH(UsagePerHour!IX$4,Usage!$D$3:$ABF$3,0)),"")</f>
        <v>0.8979072085040416</v>
      </c>
      <c r="IY113" s="6">
        <f>IFERROR(INDEX(Sales!$D$5:$ABF$18,MATCH(UsagePerHour!$B113,Sales!$C$5:$C$18,0),MATCH(UsagePerHour!IY$4,Sales!$D$3:$ABF$3,0))/IY$2*INDEX(Usage!$D$5:$ABF$11,MATCH(UsagePerHour!$B$100,Usage!$C$5:$C$11,0),MATCH(UsagePerHour!IY$4,Usage!$D$3:$ABF$3,0)),"")</f>
        <v>1.9727060926180064</v>
      </c>
      <c r="IZ113" s="6">
        <f>IFERROR(INDEX(Sales!$D$5:$ABF$18,MATCH(UsagePerHour!$B113,Sales!$C$5:$C$18,0),MATCH(UsagePerHour!IZ$4,Sales!$D$3:$ABF$3,0))/IZ$2*INDEX(Usage!$D$5:$ABF$11,MATCH(UsagePerHour!$B$100,Usage!$C$5:$C$11,0),MATCH(UsagePerHour!IZ$4,Usage!$D$3:$ABF$3,0)),"")</f>
        <v>9.7177023226587576</v>
      </c>
      <c r="JA113" s="6">
        <f>IFERROR(INDEX(Sales!$D$5:$ABF$18,MATCH(UsagePerHour!$B113,Sales!$C$5:$C$18,0),MATCH(UsagePerHour!JA$4,Sales!$D$3:$ABF$3,0))/JA$2*INDEX(Usage!$D$5:$ABF$11,MATCH(UsagePerHour!$B$100,Usage!$C$5:$C$11,0),MATCH(UsagePerHour!JA$4,Usage!$D$3:$ABF$3,0)),"")</f>
        <v>0.45003905684941414</v>
      </c>
      <c r="JB113" s="6">
        <f>IFERROR(INDEX(Sales!$D$5:$ABF$18,MATCH(UsagePerHour!$B113,Sales!$C$5:$C$18,0),MATCH(UsagePerHour!JB$4,Sales!$D$3:$ABF$3,0))/JB$2*INDEX(Usage!$D$5:$ABF$11,MATCH(UsagePerHour!$B$100,Usage!$C$5:$C$11,0),MATCH(UsagePerHour!JB$4,Usage!$D$3:$ABF$3,0)),"")</f>
        <v>2.1527793777196429</v>
      </c>
      <c r="JC113" s="6">
        <f>IFERROR(INDEX(Sales!$D$5:$ABF$18,MATCH(UsagePerHour!$B113,Sales!$C$5:$C$18,0),MATCH(UsagePerHour!JC$4,Sales!$D$3:$ABF$3,0))/JC$2*INDEX(Usage!$D$5:$ABF$11,MATCH(UsagePerHour!$B$100,Usage!$C$5:$C$11,0),MATCH(UsagePerHour!JC$4,Usage!$D$3:$ABF$3,0)),"")</f>
        <v>1.8557404587204394</v>
      </c>
      <c r="JD113" s="6">
        <f>IFERROR(INDEX(Sales!$D$5:$ABF$18,MATCH(UsagePerHour!$B113,Sales!$C$5:$C$18,0),MATCH(UsagePerHour!JD$4,Sales!$D$3:$ABF$3,0))/JD$2*INDEX(Usage!$D$5:$ABF$11,MATCH(UsagePerHour!$B$100,Usage!$C$5:$C$11,0),MATCH(UsagePerHour!JD$4,Usage!$D$3:$ABF$3,0)),"")</f>
        <v>0.88336670346737522</v>
      </c>
      <c r="JE113" s="6">
        <f>IFERROR(INDEX(Sales!$D$5:$ABF$18,MATCH(UsagePerHour!$B113,Sales!$C$5:$C$18,0),MATCH(UsagePerHour!JE$4,Sales!$D$3:$ABF$3,0))/JE$2*INDEX(Usage!$D$5:$ABF$11,MATCH(UsagePerHour!$B$100,Usage!$C$5:$C$11,0),MATCH(UsagePerHour!JE$4,Usage!$D$3:$ABF$3,0)),"")</f>
        <v>2.5971886114740745</v>
      </c>
      <c r="JF113" s="6">
        <f>IFERROR(INDEX(Sales!$D$5:$ABF$18,MATCH(UsagePerHour!$B113,Sales!$C$5:$C$18,0),MATCH(UsagePerHour!JF$4,Sales!$D$3:$ABF$3,0))/JF$2*INDEX(Usage!$D$5:$ABF$11,MATCH(UsagePerHour!$B$100,Usage!$C$5:$C$11,0),MATCH(UsagePerHour!JF$4,Usage!$D$3:$ABF$3,0)),"")</f>
        <v>7.768840120919478</v>
      </c>
      <c r="JG113" s="6">
        <f>IFERROR(INDEX(Sales!$D$5:$ABF$18,MATCH(UsagePerHour!$B113,Sales!$C$5:$C$18,0),MATCH(UsagePerHour!JG$4,Sales!$D$3:$ABF$3,0))/JG$2*INDEX(Usage!$D$5:$ABF$11,MATCH(UsagePerHour!$B$100,Usage!$C$5:$C$11,0),MATCH(UsagePerHour!JG$4,Usage!$D$3:$ABF$3,0)),"")</f>
        <v>36.898357006140301</v>
      </c>
      <c r="JH113" s="6">
        <f>IFERROR(INDEX(Sales!$D$5:$ABF$18,MATCH(UsagePerHour!$B113,Sales!$C$5:$C$18,0),MATCH(UsagePerHour!JH$4,Sales!$D$3:$ABF$3,0))/JH$2*INDEX(Usage!$D$5:$ABF$11,MATCH(UsagePerHour!$B$100,Usage!$C$5:$C$11,0),MATCH(UsagePerHour!JH$4,Usage!$D$3:$ABF$3,0)),"")</f>
        <v>7.0045599125084523</v>
      </c>
      <c r="JI113" s="6">
        <f>IFERROR(INDEX(Sales!$D$5:$ABF$18,MATCH(UsagePerHour!$B113,Sales!$C$5:$C$18,0),MATCH(UsagePerHour!JI$4,Sales!$D$3:$ABF$3,0))/JI$2*INDEX(Usage!$D$5:$ABF$11,MATCH(UsagePerHour!$B$100,Usage!$C$5:$C$11,0),MATCH(UsagePerHour!JI$4,Usage!$D$3:$ABF$3,0)),"")</f>
        <v>1.9066698624482348</v>
      </c>
      <c r="JJ113" s="6">
        <f>IFERROR(INDEX(Sales!$D$5:$ABF$18,MATCH(UsagePerHour!$B113,Sales!$C$5:$C$18,0),MATCH(UsagePerHour!JJ$4,Sales!$D$3:$ABF$3,0))/JJ$2*INDEX(Usage!$D$5:$ABF$11,MATCH(UsagePerHour!$B$100,Usage!$C$5:$C$11,0),MATCH(UsagePerHour!JJ$4,Usage!$D$3:$ABF$3,0)),"")</f>
        <v>7.6350401191165522</v>
      </c>
      <c r="JK113" s="6">
        <f>IFERROR(INDEX(Sales!$D$5:$ABF$18,MATCH(UsagePerHour!$B113,Sales!$C$5:$C$18,0),MATCH(UsagePerHour!JK$4,Sales!$D$3:$ABF$3,0))/JK$2*INDEX(Usage!$D$5:$ABF$11,MATCH(UsagePerHour!$B$100,Usage!$C$5:$C$11,0),MATCH(UsagePerHour!JK$4,Usage!$D$3:$ABF$3,0)),"")</f>
        <v>6.7631541423071431</v>
      </c>
      <c r="JL113" s="6">
        <f>IFERROR(INDEX(Sales!$D$5:$ABF$18,MATCH(UsagePerHour!$B113,Sales!$C$5:$C$18,0),MATCH(UsagePerHour!JL$4,Sales!$D$3:$ABF$3,0))/JL$2*INDEX(Usage!$D$5:$ABF$11,MATCH(UsagePerHour!$B$100,Usage!$C$5:$C$11,0),MATCH(UsagePerHour!JL$4,Usage!$D$3:$ABF$3,0)),"")</f>
        <v>4.6538143188383554</v>
      </c>
      <c r="JM113" s="6">
        <f>IFERROR(INDEX(Sales!$D$5:$ABF$18,MATCH(UsagePerHour!$B113,Sales!$C$5:$C$18,0),MATCH(UsagePerHour!JM$4,Sales!$D$3:$ABF$3,0))/JM$2*INDEX(Usage!$D$5:$ABF$11,MATCH(UsagePerHour!$B$100,Usage!$C$5:$C$11,0),MATCH(UsagePerHour!JM$4,Usage!$D$3:$ABF$3,0)),"")</f>
        <v>1.1429475657056161</v>
      </c>
      <c r="JN113" s="6">
        <f>IFERROR(INDEX(Sales!$D$5:$ABF$18,MATCH(UsagePerHour!$B113,Sales!$C$5:$C$18,0),MATCH(UsagePerHour!JN$4,Sales!$D$3:$ABF$3,0))/JN$2*INDEX(Usage!$D$5:$ABF$11,MATCH(UsagePerHour!$B$100,Usage!$C$5:$C$11,0),MATCH(UsagePerHour!JN$4,Usage!$D$3:$ABF$3,0)),"")</f>
        <v>38.035932002911558</v>
      </c>
      <c r="JO113" s="6">
        <f>IFERROR(INDEX(Sales!$D$5:$ABF$18,MATCH(UsagePerHour!$B113,Sales!$C$5:$C$18,0),MATCH(UsagePerHour!JO$4,Sales!$D$3:$ABF$3,0))/JO$2*INDEX(Usage!$D$5:$ABF$11,MATCH(UsagePerHour!$B$100,Usage!$C$5:$C$11,0),MATCH(UsagePerHour!JO$4,Usage!$D$3:$ABF$3,0)),"")</f>
        <v>6.6467303527591595</v>
      </c>
      <c r="JP113" s="6">
        <f>IFERROR(INDEX(Sales!$D$5:$ABF$18,MATCH(UsagePerHour!$B113,Sales!$C$5:$C$18,0),MATCH(UsagePerHour!JP$4,Sales!$D$3:$ABF$3,0))/JP$2*INDEX(Usage!$D$5:$ABF$11,MATCH(UsagePerHour!$B$100,Usage!$C$5:$C$11,0),MATCH(UsagePerHour!JP$4,Usage!$D$3:$ABF$3,0)),"")</f>
        <v>3.5753642089513007</v>
      </c>
      <c r="JQ113" s="6">
        <f>IFERROR(INDEX(Sales!$D$5:$ABF$18,MATCH(UsagePerHour!$B113,Sales!$C$5:$C$18,0),MATCH(UsagePerHour!JQ$4,Sales!$D$3:$ABF$3,0))/JQ$2*INDEX(Usage!$D$5:$ABF$11,MATCH(UsagePerHour!$B$100,Usage!$C$5:$C$11,0),MATCH(UsagePerHour!JQ$4,Usage!$D$3:$ABF$3,0)),"")</f>
        <v>1.2784298123466613</v>
      </c>
      <c r="JR113" s="6">
        <f>IFERROR(INDEX(Sales!$D$5:$ABF$18,MATCH(UsagePerHour!$B113,Sales!$C$5:$C$18,0),MATCH(UsagePerHour!JR$4,Sales!$D$3:$ABF$3,0))/JR$2*INDEX(Usage!$D$5:$ABF$11,MATCH(UsagePerHour!$B$100,Usage!$C$5:$C$11,0),MATCH(UsagePerHour!JR$4,Usage!$D$3:$ABF$3,0)),"")</f>
        <v>14.079152586430986</v>
      </c>
      <c r="JS113" s="6">
        <f>IFERROR(INDEX(Sales!$D$5:$ABF$18,MATCH(UsagePerHour!$B113,Sales!$C$5:$C$18,0),MATCH(UsagePerHour!JS$4,Sales!$D$3:$ABF$3,0))/JS$2*INDEX(Usage!$D$5:$ABF$11,MATCH(UsagePerHour!$B$100,Usage!$C$5:$C$11,0),MATCH(UsagePerHour!JS$4,Usage!$D$3:$ABF$3,0)),"")</f>
        <v>1.6538091206937775</v>
      </c>
      <c r="JT113" s="6">
        <f>IFERROR(INDEX(Sales!$D$5:$ABF$18,MATCH(UsagePerHour!$B113,Sales!$C$5:$C$18,0),MATCH(UsagePerHour!JT$4,Sales!$D$3:$ABF$3,0))/JT$2*INDEX(Usage!$D$5:$ABF$11,MATCH(UsagePerHour!$B$100,Usage!$C$5:$C$11,0),MATCH(UsagePerHour!JT$4,Usage!$D$3:$ABF$3,0)),"")</f>
        <v>1.2446707683410707</v>
      </c>
      <c r="JU113" s="6">
        <f>IFERROR(INDEX(Sales!$D$5:$ABF$18,MATCH(UsagePerHour!$B113,Sales!$C$5:$C$18,0),MATCH(UsagePerHour!JU$4,Sales!$D$3:$ABF$3,0))/JU$2*INDEX(Usage!$D$5:$ABF$11,MATCH(UsagePerHour!$B$100,Usage!$C$5:$C$11,0),MATCH(UsagePerHour!JU$4,Usage!$D$3:$ABF$3,0)),"")</f>
        <v>11.320927476109341</v>
      </c>
      <c r="JV113" s="6">
        <f>IFERROR(INDEX(Sales!$D$5:$ABF$18,MATCH(UsagePerHour!$B113,Sales!$C$5:$C$18,0),MATCH(UsagePerHour!JV$4,Sales!$D$3:$ABF$3,0))/JV$2*INDEX(Usage!$D$5:$ABF$11,MATCH(UsagePerHour!$B$100,Usage!$C$5:$C$11,0),MATCH(UsagePerHour!JV$4,Usage!$D$3:$ABF$3,0)),"")</f>
        <v>2.5979756348869629</v>
      </c>
      <c r="JW113" s="6">
        <f>IFERROR(INDEX(Sales!$D$5:$ABF$18,MATCH(UsagePerHour!$B113,Sales!$C$5:$C$18,0),MATCH(UsagePerHour!JW$4,Sales!$D$3:$ABF$3,0))/JW$2*INDEX(Usage!$D$5:$ABF$11,MATCH(UsagePerHour!$B$100,Usage!$C$5:$C$11,0),MATCH(UsagePerHour!JW$4,Usage!$D$3:$ABF$3,0)),"")</f>
        <v>2.1093684376017032</v>
      </c>
      <c r="JX113" s="6">
        <f>IFERROR(INDEX(Sales!$D$5:$ABF$18,MATCH(UsagePerHour!$B113,Sales!$C$5:$C$18,0),MATCH(UsagePerHour!JX$4,Sales!$D$3:$ABF$3,0))/JX$2*INDEX(Usage!$D$5:$ABF$11,MATCH(UsagePerHour!$B$100,Usage!$C$5:$C$11,0),MATCH(UsagePerHour!JX$4,Usage!$D$3:$ABF$3,0)),"")</f>
        <v>6.3745490324696616</v>
      </c>
      <c r="JY113" s="6">
        <f>IFERROR(INDEX(Sales!$D$5:$ABF$18,MATCH(UsagePerHour!$B113,Sales!$C$5:$C$18,0),MATCH(UsagePerHour!JY$4,Sales!$D$3:$ABF$3,0))/JY$2*INDEX(Usage!$D$5:$ABF$11,MATCH(UsagePerHour!$B$100,Usage!$C$5:$C$11,0),MATCH(UsagePerHour!JY$4,Usage!$D$3:$ABF$3,0)),"")</f>
        <v>5.8144403450962718</v>
      </c>
      <c r="JZ113" s="6">
        <f>IFERROR(INDEX(Sales!$D$5:$ABF$18,MATCH(UsagePerHour!$B113,Sales!$C$5:$C$18,0),MATCH(UsagePerHour!JZ$4,Sales!$D$3:$ABF$3,0))/JZ$2*INDEX(Usage!$D$5:$ABF$11,MATCH(UsagePerHour!$B$100,Usage!$C$5:$C$11,0),MATCH(UsagePerHour!JZ$4,Usage!$D$3:$ABF$3,0)),"")</f>
        <v>4.6866652331971537</v>
      </c>
      <c r="KA113" s="6">
        <f>IFERROR(INDEX(Sales!$D$5:$ABF$18,MATCH(UsagePerHour!$B113,Sales!$C$5:$C$18,0),MATCH(UsagePerHour!KA$4,Sales!$D$3:$ABF$3,0))/KA$2*INDEX(Usage!$D$5:$ABF$11,MATCH(UsagePerHour!$B$100,Usage!$C$5:$C$11,0),MATCH(UsagePerHour!KA$4,Usage!$D$3:$ABF$3,0)),"")</f>
        <v>3.3376161879490405</v>
      </c>
      <c r="KB113" s="6">
        <f>IFERROR(INDEX(Sales!$D$5:$ABF$18,MATCH(UsagePerHour!$B113,Sales!$C$5:$C$18,0),MATCH(UsagePerHour!KB$4,Sales!$D$3:$ABF$3,0))/KB$2*INDEX(Usage!$D$5:$ABF$11,MATCH(UsagePerHour!$B$100,Usage!$C$5:$C$11,0),MATCH(UsagePerHour!KB$4,Usage!$D$3:$ABF$3,0)),"")</f>
        <v>31.302492323458818</v>
      </c>
      <c r="KC113" s="6">
        <f>IFERROR(INDEX(Sales!$D$5:$ABF$18,MATCH(UsagePerHour!$B113,Sales!$C$5:$C$18,0),MATCH(UsagePerHour!KC$4,Sales!$D$3:$ABF$3,0))/KC$2*INDEX(Usage!$D$5:$ABF$11,MATCH(UsagePerHour!$B$100,Usage!$C$5:$C$11,0),MATCH(UsagePerHour!KC$4,Usage!$D$3:$ABF$3,0)),"")</f>
        <v>1.5954321848302895</v>
      </c>
      <c r="KD113" s="6">
        <f>IFERROR(INDEX(Sales!$D$5:$ABF$18,MATCH(UsagePerHour!$B113,Sales!$C$5:$C$18,0),MATCH(UsagePerHour!KD$4,Sales!$D$3:$ABF$3,0))/KD$2*INDEX(Usage!$D$5:$ABF$11,MATCH(UsagePerHour!$B$100,Usage!$C$5:$C$11,0),MATCH(UsagePerHour!KD$4,Usage!$D$3:$ABF$3,0)),"")</f>
        <v>7.5785829563414092E-2</v>
      </c>
      <c r="KE113" s="6">
        <f>IFERROR(INDEX(Sales!$D$5:$ABF$18,MATCH(UsagePerHour!$B113,Sales!$C$5:$C$18,0),MATCH(UsagePerHour!KE$4,Sales!$D$3:$ABF$3,0))/KE$2*INDEX(Usage!$D$5:$ABF$11,MATCH(UsagePerHour!$B$100,Usage!$C$5:$C$11,0),MATCH(UsagePerHour!KE$4,Usage!$D$3:$ABF$3,0)),"")</f>
        <v>6.7318987316267211</v>
      </c>
      <c r="KF113" s="6">
        <f>IFERROR(INDEX(Sales!$D$5:$ABF$18,MATCH(UsagePerHour!$B113,Sales!$C$5:$C$18,0),MATCH(UsagePerHour!KF$4,Sales!$D$3:$ABF$3,0))/KF$2*INDEX(Usage!$D$5:$ABF$11,MATCH(UsagePerHour!$B$100,Usage!$C$5:$C$11,0),MATCH(UsagePerHour!KF$4,Usage!$D$3:$ABF$3,0)),"")</f>
        <v>3.1855852891716019</v>
      </c>
      <c r="KG113" s="6">
        <f>IFERROR(INDEX(Sales!$D$5:$ABF$18,MATCH(UsagePerHour!$B113,Sales!$C$5:$C$18,0),MATCH(UsagePerHour!KG$4,Sales!$D$3:$ABF$3,0))/KG$2*INDEX(Usage!$D$5:$ABF$11,MATCH(UsagePerHour!$B$100,Usage!$C$5:$C$11,0),MATCH(UsagePerHour!KG$4,Usage!$D$3:$ABF$3,0)),"")</f>
        <v>0.14549742006454397</v>
      </c>
      <c r="KH113" s="6">
        <f>IFERROR(INDEX(Sales!$D$5:$ABF$18,MATCH(UsagePerHour!$B113,Sales!$C$5:$C$18,0),MATCH(UsagePerHour!KH$4,Sales!$D$3:$ABF$3,0))/KH$2*INDEX(Usage!$D$5:$ABF$11,MATCH(UsagePerHour!$B$100,Usage!$C$5:$C$11,0),MATCH(UsagePerHour!KH$4,Usage!$D$3:$ABF$3,0)),"")</f>
        <v>4.0868428052132284</v>
      </c>
      <c r="KI113" s="6">
        <f>IFERROR(INDEX(Sales!$D$5:$ABF$18,MATCH(UsagePerHour!$B113,Sales!$C$5:$C$18,0),MATCH(UsagePerHour!KI$4,Sales!$D$3:$ABF$3,0))/KI$2*INDEX(Usage!$D$5:$ABF$11,MATCH(UsagePerHour!$B$100,Usage!$C$5:$C$11,0),MATCH(UsagePerHour!KI$4,Usage!$D$3:$ABF$3,0)),"")</f>
        <v>13.892142326426153</v>
      </c>
      <c r="KJ113" s="6">
        <f>IFERROR(INDEX(Sales!$D$5:$ABF$18,MATCH(UsagePerHour!$B113,Sales!$C$5:$C$18,0),MATCH(UsagePerHour!KJ$4,Sales!$D$3:$ABF$3,0))/KJ$2*INDEX(Usage!$D$5:$ABF$11,MATCH(UsagePerHour!$B$100,Usage!$C$5:$C$11,0),MATCH(UsagePerHour!KJ$4,Usage!$D$3:$ABF$3,0)),"")</f>
        <v>1.8200529261557647</v>
      </c>
      <c r="KK113" s="6">
        <f>IFERROR(INDEX(Sales!$D$5:$ABF$18,MATCH(UsagePerHour!$B113,Sales!$C$5:$C$18,0),MATCH(UsagePerHour!KK$4,Sales!$D$3:$ABF$3,0))/KK$2*INDEX(Usage!$D$5:$ABF$11,MATCH(UsagePerHour!$B$100,Usage!$C$5:$C$11,0),MATCH(UsagePerHour!KK$4,Usage!$D$3:$ABF$3,0)),"")</f>
        <v>6.3900592019766078</v>
      </c>
      <c r="KL113" s="6">
        <f>IFERROR(INDEX(Sales!$D$5:$ABF$18,MATCH(UsagePerHour!$B113,Sales!$C$5:$C$18,0),MATCH(UsagePerHour!KL$4,Sales!$D$3:$ABF$3,0))/KL$2*INDEX(Usage!$D$5:$ABF$11,MATCH(UsagePerHour!$B$100,Usage!$C$5:$C$11,0),MATCH(UsagePerHour!KL$4,Usage!$D$3:$ABF$3,0)),"")</f>
        <v>10.528942935205764</v>
      </c>
      <c r="KM113" s="6">
        <f>IFERROR(INDEX(Sales!$D$5:$ABF$18,MATCH(UsagePerHour!$B113,Sales!$C$5:$C$18,0),MATCH(UsagePerHour!KM$4,Sales!$D$3:$ABF$3,0))/KM$2*INDEX(Usage!$D$5:$ABF$11,MATCH(UsagePerHour!$B$100,Usage!$C$5:$C$11,0),MATCH(UsagePerHour!KM$4,Usage!$D$3:$ABF$3,0)),"")</f>
        <v>5.6395029066731643</v>
      </c>
      <c r="KN113" s="6">
        <f>IFERROR(INDEX(Sales!$D$5:$ABF$18,MATCH(UsagePerHour!$B113,Sales!$C$5:$C$18,0),MATCH(UsagePerHour!KN$4,Sales!$D$3:$ABF$3,0))/KN$2*INDEX(Usage!$D$5:$ABF$11,MATCH(UsagePerHour!$B$100,Usage!$C$5:$C$11,0),MATCH(UsagePerHour!KN$4,Usage!$D$3:$ABF$3,0)),"")</f>
        <v>4.8765890400866008</v>
      </c>
      <c r="KO113" s="6">
        <f>IFERROR(INDEX(Sales!$D$5:$ABF$18,MATCH(UsagePerHour!$B113,Sales!$C$5:$C$18,0),MATCH(UsagePerHour!KO$4,Sales!$D$3:$ABF$3,0))/KO$2*INDEX(Usage!$D$5:$ABF$11,MATCH(UsagePerHour!$B$100,Usage!$C$5:$C$11,0),MATCH(UsagePerHour!KO$4,Usage!$D$3:$ABF$3,0)),"")</f>
        <v>1.6897742544613239</v>
      </c>
      <c r="KP113" s="6">
        <f>IFERROR(INDEX(Sales!$D$5:$ABF$18,MATCH(UsagePerHour!$B113,Sales!$C$5:$C$18,0),MATCH(UsagePerHour!KP$4,Sales!$D$3:$ABF$3,0))/KP$2*INDEX(Usage!$D$5:$ABF$11,MATCH(UsagePerHour!$B$100,Usage!$C$5:$C$11,0),MATCH(UsagePerHour!KP$4,Usage!$D$3:$ABF$3,0)),"")</f>
        <v>35.276094854463153</v>
      </c>
      <c r="KQ113" s="6">
        <f>IFERROR(INDEX(Sales!$D$5:$ABF$18,MATCH(UsagePerHour!$B113,Sales!$C$5:$C$18,0),MATCH(UsagePerHour!KQ$4,Sales!$D$3:$ABF$3,0))/KQ$2*INDEX(Usage!$D$5:$ABF$11,MATCH(UsagePerHour!$B$100,Usage!$C$5:$C$11,0),MATCH(UsagePerHour!KQ$4,Usage!$D$3:$ABF$3,0)),"")</f>
        <v>13.312108128124422</v>
      </c>
      <c r="KR113" s="6">
        <f>IFERROR(INDEX(Sales!$D$5:$ABF$18,MATCH(UsagePerHour!$B113,Sales!$C$5:$C$18,0),MATCH(UsagePerHour!KR$4,Sales!$D$3:$ABF$3,0))/KR$2*INDEX(Usage!$D$5:$ABF$11,MATCH(UsagePerHour!$B$100,Usage!$C$5:$C$11,0),MATCH(UsagePerHour!KR$4,Usage!$D$3:$ABF$3,0)),"")</f>
        <v>1.0581723795709597</v>
      </c>
      <c r="KS113" s="6">
        <f>IFERROR(INDEX(Sales!$D$5:$ABF$18,MATCH(UsagePerHour!$B113,Sales!$C$5:$C$18,0),MATCH(UsagePerHour!KS$4,Sales!$D$3:$ABF$3,0))/KS$2*INDEX(Usage!$D$5:$ABF$11,MATCH(UsagePerHour!$B$100,Usage!$C$5:$C$11,0),MATCH(UsagePerHour!KS$4,Usage!$D$3:$ABF$3,0)),"")</f>
        <v>8.4060009115308656</v>
      </c>
      <c r="KT113" s="6">
        <f>IFERROR(INDEX(Sales!$D$5:$ABF$18,MATCH(UsagePerHour!$B113,Sales!$C$5:$C$18,0),MATCH(UsagePerHour!KT$4,Sales!$D$3:$ABF$3,0))/KT$2*INDEX(Usage!$D$5:$ABF$11,MATCH(UsagePerHour!$B$100,Usage!$C$5:$C$11,0),MATCH(UsagePerHour!KT$4,Usage!$D$3:$ABF$3,0)),"")</f>
        <v>0</v>
      </c>
      <c r="KU113" s="6">
        <f>IFERROR(INDEX(Sales!$D$5:$ABF$18,MATCH(UsagePerHour!$B113,Sales!$C$5:$C$18,0),MATCH(UsagePerHour!KU$4,Sales!$D$3:$ABF$3,0))/KU$2*INDEX(Usage!$D$5:$ABF$11,MATCH(UsagePerHour!$B$100,Usage!$C$5:$C$11,0),MATCH(UsagePerHour!KU$4,Usage!$D$3:$ABF$3,0)),"")</f>
        <v>2.2105402710289532E-2</v>
      </c>
      <c r="KV113" s="6">
        <f>IFERROR(INDEX(Sales!$D$5:$ABF$18,MATCH(UsagePerHour!$B113,Sales!$C$5:$C$18,0),MATCH(UsagePerHour!KV$4,Sales!$D$3:$ABF$3,0))/KV$2*INDEX(Usage!$D$5:$ABF$11,MATCH(UsagePerHour!$B$100,Usage!$C$5:$C$11,0),MATCH(UsagePerHour!KV$4,Usage!$D$3:$ABF$3,0)),"")</f>
        <v>4.3374873708160315</v>
      </c>
      <c r="KW113" s="6">
        <f>IFERROR(INDEX(Sales!$D$5:$ABF$18,MATCH(UsagePerHour!$B113,Sales!$C$5:$C$18,0),MATCH(UsagePerHour!KW$4,Sales!$D$3:$ABF$3,0))/KW$2*INDEX(Usage!$D$5:$ABF$11,MATCH(UsagePerHour!$B$100,Usage!$C$5:$C$11,0),MATCH(UsagePerHour!KW$4,Usage!$D$3:$ABF$3,0)),"")</f>
        <v>10.690299433906048</v>
      </c>
      <c r="KX113" s="6">
        <f>IFERROR(INDEX(Sales!$D$5:$ABF$18,MATCH(UsagePerHour!$B113,Sales!$C$5:$C$18,0),MATCH(UsagePerHour!KX$4,Sales!$D$3:$ABF$3,0))/KX$2*INDEX(Usage!$D$5:$ABF$11,MATCH(UsagePerHour!$B$100,Usage!$C$5:$C$11,0),MATCH(UsagePerHour!KX$4,Usage!$D$3:$ABF$3,0)),"")</f>
        <v>4.6350711362465864</v>
      </c>
      <c r="KY113" s="6">
        <f>IFERROR(INDEX(Sales!$D$5:$ABF$18,MATCH(UsagePerHour!$B113,Sales!$C$5:$C$18,0),MATCH(UsagePerHour!KY$4,Sales!$D$3:$ABF$3,0))/KY$2*INDEX(Usage!$D$5:$ABF$11,MATCH(UsagePerHour!$B$100,Usage!$C$5:$C$11,0),MATCH(UsagePerHour!KY$4,Usage!$D$3:$ABF$3,0)),"")</f>
        <v>0.95199770048864618</v>
      </c>
      <c r="KZ113" s="6">
        <f>IFERROR(INDEX(Sales!$D$5:$ABF$18,MATCH(UsagePerHour!$B113,Sales!$C$5:$C$18,0),MATCH(UsagePerHour!KZ$4,Sales!$D$3:$ABF$3,0))/KZ$2*INDEX(Usage!$D$5:$ABF$11,MATCH(UsagePerHour!$B$100,Usage!$C$5:$C$11,0),MATCH(UsagePerHour!KZ$4,Usage!$D$3:$ABF$3,0)),"")</f>
        <v>0.90077982295911196</v>
      </c>
      <c r="LA113" s="6">
        <f>IFERROR(INDEX(Sales!$D$5:$ABF$18,MATCH(UsagePerHour!$B113,Sales!$C$5:$C$18,0),MATCH(UsagePerHour!LA$4,Sales!$D$3:$ABF$3,0))/LA$2*INDEX(Usage!$D$5:$ABF$11,MATCH(UsagePerHour!$B$100,Usage!$C$5:$C$11,0),MATCH(UsagePerHour!LA$4,Usage!$D$3:$ABF$3,0)),"")</f>
        <v>8.7811167217743318</v>
      </c>
      <c r="LB113" s="6">
        <f>IFERROR(INDEX(Sales!$D$5:$ABF$18,MATCH(UsagePerHour!$B113,Sales!$C$5:$C$18,0),MATCH(UsagePerHour!LB$4,Sales!$D$3:$ABF$3,0))/LB$2*INDEX(Usage!$D$5:$ABF$11,MATCH(UsagePerHour!$B$100,Usage!$C$5:$C$11,0),MATCH(UsagePerHour!LB$4,Usage!$D$3:$ABF$3,0)),"")</f>
        <v>4.1911281096373028</v>
      </c>
      <c r="LC113" s="6">
        <f>IFERROR(INDEX(Sales!$D$5:$ABF$18,MATCH(UsagePerHour!$B113,Sales!$C$5:$C$18,0),MATCH(UsagePerHour!LC$4,Sales!$D$3:$ABF$3,0))/LC$2*INDEX(Usage!$D$5:$ABF$11,MATCH(UsagePerHour!$B$100,Usage!$C$5:$C$11,0),MATCH(UsagePerHour!LC$4,Usage!$D$3:$ABF$3,0)),"")</f>
        <v>0.9916077459807181</v>
      </c>
      <c r="LD113" s="6">
        <f>IFERROR(INDEX(Sales!$D$5:$ABF$18,MATCH(UsagePerHour!$B113,Sales!$C$5:$C$18,0),MATCH(UsagePerHour!LD$4,Sales!$D$3:$ABF$3,0))/LD$2*INDEX(Usage!$D$5:$ABF$11,MATCH(UsagePerHour!$B$100,Usage!$C$5:$C$11,0),MATCH(UsagePerHour!LD$4,Usage!$D$3:$ABF$3,0)),"")</f>
        <v>6.0837752567631069</v>
      </c>
      <c r="LE113" s="6">
        <f>IFERROR(INDEX(Sales!$D$5:$ABF$18,MATCH(UsagePerHour!$B113,Sales!$C$5:$C$18,0),MATCH(UsagePerHour!LE$4,Sales!$D$3:$ABF$3,0))/LE$2*INDEX(Usage!$D$5:$ABF$11,MATCH(UsagePerHour!$B$100,Usage!$C$5:$C$11,0),MATCH(UsagePerHour!LE$4,Usage!$D$3:$ABF$3,0)),"")</f>
        <v>34.299931288888189</v>
      </c>
      <c r="LF113" s="6">
        <f>IFERROR(INDEX(Sales!$D$5:$ABF$18,MATCH(UsagePerHour!$B113,Sales!$C$5:$C$18,0),MATCH(UsagePerHour!LF$4,Sales!$D$3:$ABF$3,0))/LF$2*INDEX(Usage!$D$5:$ABF$11,MATCH(UsagePerHour!$B$100,Usage!$C$5:$C$11,0),MATCH(UsagePerHour!LF$4,Usage!$D$3:$ABF$3,0)),"")</f>
        <v>8.692422349462392</v>
      </c>
      <c r="LG113" s="6">
        <f>IFERROR(INDEX(Sales!$D$5:$ABF$18,MATCH(UsagePerHour!$B113,Sales!$C$5:$C$18,0),MATCH(UsagePerHour!LG$4,Sales!$D$3:$ABF$3,0))/LG$2*INDEX(Usage!$D$5:$ABF$11,MATCH(UsagePerHour!$B$100,Usage!$C$5:$C$11,0),MATCH(UsagePerHour!LG$4,Usage!$D$3:$ABF$3,0)),"")</f>
        <v>10.08311421234103</v>
      </c>
      <c r="LH113" s="6">
        <f>IFERROR(INDEX(Sales!$D$5:$ABF$18,MATCH(UsagePerHour!$B113,Sales!$C$5:$C$18,0),MATCH(UsagePerHour!LH$4,Sales!$D$3:$ABF$3,0))/LH$2*INDEX(Usage!$D$5:$ABF$11,MATCH(UsagePerHour!$B$100,Usage!$C$5:$C$11,0),MATCH(UsagePerHour!LH$4,Usage!$D$3:$ABF$3,0)),"")</f>
        <v>10.643136519254535</v>
      </c>
      <c r="LI113" s="6">
        <f>IFERROR(INDEX(Sales!$D$5:$ABF$18,MATCH(UsagePerHour!$B113,Sales!$C$5:$C$18,0),MATCH(UsagePerHour!LI$4,Sales!$D$3:$ABF$3,0))/LI$2*INDEX(Usage!$D$5:$ABF$11,MATCH(UsagePerHour!$B$100,Usage!$C$5:$C$11,0),MATCH(UsagePerHour!LI$4,Usage!$D$3:$ABF$3,0)),"")</f>
        <v>1.6417921464422791</v>
      </c>
      <c r="LJ113" s="6">
        <f>IFERROR(INDEX(Sales!$D$5:$ABF$18,MATCH(UsagePerHour!$B113,Sales!$C$5:$C$18,0),MATCH(UsagePerHour!LJ$4,Sales!$D$3:$ABF$3,0))/LJ$2*INDEX(Usage!$D$5:$ABF$11,MATCH(UsagePerHour!$B$100,Usage!$C$5:$C$11,0),MATCH(UsagePerHour!LJ$4,Usage!$D$3:$ABF$3,0)),"")</f>
        <v>12.235792306367964</v>
      </c>
      <c r="LK113" s="6">
        <f>IFERROR(INDEX(Sales!$D$5:$ABF$18,MATCH(UsagePerHour!$B113,Sales!$C$5:$C$18,0),MATCH(UsagePerHour!LK$4,Sales!$D$3:$ABF$3,0))/LK$2*INDEX(Usage!$D$5:$ABF$11,MATCH(UsagePerHour!$B$100,Usage!$C$5:$C$11,0),MATCH(UsagePerHour!LK$4,Usage!$D$3:$ABF$3,0)),"")</f>
        <v>11.362664498217283</v>
      </c>
      <c r="LL113" s="6">
        <f>IFERROR(INDEX(Sales!$D$5:$ABF$18,MATCH(UsagePerHour!$B113,Sales!$C$5:$C$18,0),MATCH(UsagePerHour!LL$4,Sales!$D$3:$ABF$3,0))/LL$2*INDEX(Usage!$D$5:$ABF$11,MATCH(UsagePerHour!$B$100,Usage!$C$5:$C$11,0),MATCH(UsagePerHour!LL$4,Usage!$D$3:$ABF$3,0)),"")</f>
        <v>4.5392396708348972</v>
      </c>
      <c r="LM113" s="6">
        <f>IFERROR(INDEX(Sales!$D$5:$ABF$18,MATCH(UsagePerHour!$B113,Sales!$C$5:$C$18,0),MATCH(UsagePerHour!LM$4,Sales!$D$3:$ABF$3,0))/LM$2*INDEX(Usage!$D$5:$ABF$11,MATCH(UsagePerHour!$B$100,Usage!$C$5:$C$11,0),MATCH(UsagePerHour!LM$4,Usage!$D$3:$ABF$3,0)),"")</f>
        <v>3.0930723844073627</v>
      </c>
      <c r="LN113" s="6">
        <f>IFERROR(INDEX(Sales!$D$5:$ABF$18,MATCH(UsagePerHour!$B113,Sales!$C$5:$C$18,0),MATCH(UsagePerHour!LN$4,Sales!$D$3:$ABF$3,0))/LN$2*INDEX(Usage!$D$5:$ABF$11,MATCH(UsagePerHour!$B$100,Usage!$C$5:$C$11,0),MATCH(UsagePerHour!LN$4,Usage!$D$3:$ABF$3,0)),"")</f>
        <v>6.6769265717317738</v>
      </c>
      <c r="LO113" s="6">
        <f>IFERROR(INDEX(Sales!$D$5:$ABF$18,MATCH(UsagePerHour!$B113,Sales!$C$5:$C$18,0),MATCH(UsagePerHour!LO$4,Sales!$D$3:$ABF$3,0))/LO$2*INDEX(Usage!$D$5:$ABF$11,MATCH(UsagePerHour!$B$100,Usage!$C$5:$C$11,0),MATCH(UsagePerHour!LO$4,Usage!$D$3:$ABF$3,0)),"")</f>
        <v>1.9945738312543513</v>
      </c>
      <c r="LP113" s="6">
        <f>IFERROR(INDEX(Sales!$D$5:$ABF$18,MATCH(UsagePerHour!$B113,Sales!$C$5:$C$18,0),MATCH(UsagePerHour!LP$4,Sales!$D$3:$ABF$3,0))/LP$2*INDEX(Usage!$D$5:$ABF$11,MATCH(UsagePerHour!$B$100,Usage!$C$5:$C$11,0),MATCH(UsagePerHour!LP$4,Usage!$D$3:$ABF$3,0)),"")</f>
        <v>0.50227186352180819</v>
      </c>
      <c r="LQ113" s="6">
        <f>IFERROR(INDEX(Sales!$D$5:$ABF$18,MATCH(UsagePerHour!$B113,Sales!$C$5:$C$18,0),MATCH(UsagePerHour!LQ$4,Sales!$D$3:$ABF$3,0))/LQ$2*INDEX(Usage!$D$5:$ABF$11,MATCH(UsagePerHour!$B$100,Usage!$C$5:$C$11,0),MATCH(UsagePerHour!LQ$4,Usage!$D$3:$ABF$3,0)),"")</f>
        <v>1.9618077595856127</v>
      </c>
      <c r="LR113" s="6">
        <f>IFERROR(INDEX(Sales!$D$5:$ABF$18,MATCH(UsagePerHour!$B113,Sales!$C$5:$C$18,0),MATCH(UsagePerHour!LR$4,Sales!$D$3:$ABF$3,0))/LR$2*INDEX(Usage!$D$5:$ABF$11,MATCH(UsagePerHour!$B$100,Usage!$C$5:$C$11,0),MATCH(UsagePerHour!LR$4,Usage!$D$3:$ABF$3,0)),"")</f>
        <v>32.179585665282545</v>
      </c>
      <c r="LS113" s="6">
        <f>IFERROR(INDEX(Sales!$D$5:$ABF$18,MATCH(UsagePerHour!$B113,Sales!$C$5:$C$18,0),MATCH(UsagePerHour!LS$4,Sales!$D$3:$ABF$3,0))/LS$2*INDEX(Usage!$D$5:$ABF$11,MATCH(UsagePerHour!$B$100,Usage!$C$5:$C$11,0),MATCH(UsagePerHour!LS$4,Usage!$D$3:$ABF$3,0)),"")</f>
        <v>0</v>
      </c>
      <c r="LT113" s="6">
        <f>IFERROR(INDEX(Sales!$D$5:$ABF$18,MATCH(UsagePerHour!$B113,Sales!$C$5:$C$18,0),MATCH(UsagePerHour!LT$4,Sales!$D$3:$ABF$3,0))/LT$2*INDEX(Usage!$D$5:$ABF$11,MATCH(UsagePerHour!$B$100,Usage!$C$5:$C$11,0),MATCH(UsagePerHour!LT$4,Usage!$D$3:$ABF$3,0)),"")</f>
        <v>2.0658763048676474</v>
      </c>
      <c r="LU113" s="6">
        <f>IFERROR(INDEX(Sales!$D$5:$ABF$18,MATCH(UsagePerHour!$B113,Sales!$C$5:$C$18,0),MATCH(UsagePerHour!LU$4,Sales!$D$3:$ABF$3,0))/LU$2*INDEX(Usage!$D$5:$ABF$11,MATCH(UsagePerHour!$B$100,Usage!$C$5:$C$11,0),MATCH(UsagePerHour!LU$4,Usage!$D$3:$ABF$3,0)),"")</f>
        <v>4.3087229571322716</v>
      </c>
      <c r="LV113" s="6">
        <f>IFERROR(INDEX(Sales!$D$5:$ABF$18,MATCH(UsagePerHour!$B113,Sales!$C$5:$C$18,0),MATCH(UsagePerHour!LV$4,Sales!$D$3:$ABF$3,0))/LV$2*INDEX(Usage!$D$5:$ABF$11,MATCH(UsagePerHour!$B$100,Usage!$C$5:$C$11,0),MATCH(UsagePerHour!LV$4,Usage!$D$3:$ABF$3,0)),"")</f>
        <v>0.48594011976047902</v>
      </c>
      <c r="LW113" s="6">
        <f>IFERROR(INDEX(Sales!$D$5:$ABF$18,MATCH(UsagePerHour!$B113,Sales!$C$5:$C$18,0),MATCH(UsagePerHour!LW$4,Sales!$D$3:$ABF$3,0))/LW$2*INDEX(Usage!$D$5:$ABF$11,MATCH(UsagePerHour!$B$100,Usage!$C$5:$C$11,0),MATCH(UsagePerHour!LW$4,Usage!$D$3:$ABF$3,0)),"")</f>
        <v>3.6721044203988544</v>
      </c>
      <c r="LX113" s="6">
        <f>IFERROR(INDEX(Sales!$D$5:$ABF$18,MATCH(UsagePerHour!$B113,Sales!$C$5:$C$18,0),MATCH(UsagePerHour!LX$4,Sales!$D$3:$ABF$3,0))/LX$2*INDEX(Usage!$D$5:$ABF$11,MATCH(UsagePerHour!$B$100,Usage!$C$5:$C$11,0),MATCH(UsagePerHour!LX$4,Usage!$D$3:$ABF$3,0)),"")</f>
        <v>4.1361686339076593</v>
      </c>
      <c r="LY113" s="6">
        <f>IFERROR(INDEX(Sales!$D$5:$ABF$18,MATCH(UsagePerHour!$B113,Sales!$C$5:$C$18,0),MATCH(UsagePerHour!LY$4,Sales!$D$3:$ABF$3,0))/LY$2*INDEX(Usage!$D$5:$ABF$11,MATCH(UsagePerHour!$B$100,Usage!$C$5:$C$11,0),MATCH(UsagePerHour!LY$4,Usage!$D$3:$ABF$3,0)),"")</f>
        <v>47.562912793235903</v>
      </c>
      <c r="LZ113" s="6">
        <f>IFERROR(INDEX(Sales!$D$5:$ABF$18,MATCH(UsagePerHour!$B113,Sales!$C$5:$C$18,0),MATCH(UsagePerHour!LZ$4,Sales!$D$3:$ABF$3,0))/LZ$2*INDEX(Usage!$D$5:$ABF$11,MATCH(UsagePerHour!$B$100,Usage!$C$5:$C$11,0),MATCH(UsagePerHour!LZ$4,Usage!$D$3:$ABF$3,0)),"")</f>
        <v>4.0504662153531745</v>
      </c>
      <c r="MA113" s="6">
        <f>IFERROR(INDEX(Sales!$D$5:$ABF$18,MATCH(UsagePerHour!$B113,Sales!$C$5:$C$18,0),MATCH(UsagePerHour!MA$4,Sales!$D$3:$ABF$3,0))/MA$2*INDEX(Usage!$D$5:$ABF$11,MATCH(UsagePerHour!$B$100,Usage!$C$5:$C$11,0),MATCH(UsagePerHour!MA$4,Usage!$D$3:$ABF$3,0)),"")</f>
        <v>8.7486697083653944</v>
      </c>
      <c r="MB113" s="6">
        <f>IFERROR(INDEX(Sales!$D$5:$ABF$18,MATCH(UsagePerHour!$B113,Sales!$C$5:$C$18,0),MATCH(UsagePerHour!MB$4,Sales!$D$3:$ABF$3,0))/MB$2*INDEX(Usage!$D$5:$ABF$11,MATCH(UsagePerHour!$B$100,Usage!$C$5:$C$11,0),MATCH(UsagePerHour!MB$4,Usage!$D$3:$ABF$3,0)),"")</f>
        <v>0.22259954219625322</v>
      </c>
      <c r="MC113" s="6">
        <f>IFERROR(INDEX(Sales!$D$5:$ABF$18,MATCH(UsagePerHour!$B113,Sales!$C$5:$C$18,0),MATCH(UsagePerHour!MC$4,Sales!$D$3:$ABF$3,0))/MC$2*INDEX(Usage!$D$5:$ABF$11,MATCH(UsagePerHour!$B$100,Usage!$C$5:$C$11,0),MATCH(UsagePerHour!MC$4,Usage!$D$3:$ABF$3,0)),"")</f>
        <v>0.21554459093891271</v>
      </c>
      <c r="MD113" s="6">
        <f>IFERROR(INDEX(Sales!$D$5:$ABF$18,MATCH(UsagePerHour!$B113,Sales!$C$5:$C$18,0),MATCH(UsagePerHour!MD$4,Sales!$D$3:$ABF$3,0))/MD$2*INDEX(Usage!$D$5:$ABF$11,MATCH(UsagePerHour!$B$100,Usage!$C$5:$C$11,0),MATCH(UsagePerHour!MD$4,Usage!$D$3:$ABF$3,0)),"")</f>
        <v>5.1023554908160724</v>
      </c>
      <c r="ME113" s="6">
        <f>IFERROR(INDEX(Sales!$D$5:$ABF$18,MATCH(UsagePerHour!$B113,Sales!$C$5:$C$18,0),MATCH(UsagePerHour!ME$4,Sales!$D$3:$ABF$3,0))/ME$2*INDEX(Usage!$D$5:$ABF$11,MATCH(UsagePerHour!$B$100,Usage!$C$5:$C$11,0),MATCH(UsagePerHour!ME$4,Usage!$D$3:$ABF$3,0)),"")</f>
        <v>0.17530908120608377</v>
      </c>
      <c r="MF113" s="6">
        <f>IFERROR(INDEX(Sales!$D$5:$ABF$18,MATCH(UsagePerHour!$B113,Sales!$C$5:$C$18,0),MATCH(UsagePerHour!MF$4,Sales!$D$3:$ABF$3,0))/MF$2*INDEX(Usage!$D$5:$ABF$11,MATCH(UsagePerHour!$B$100,Usage!$C$5:$C$11,0),MATCH(UsagePerHour!MF$4,Usage!$D$3:$ABF$3,0)),"")</f>
        <v>6.294506104899348</v>
      </c>
      <c r="MG113" s="6">
        <f>IFERROR(INDEX(Sales!$D$5:$ABF$18,MATCH(UsagePerHour!$B113,Sales!$C$5:$C$18,0),MATCH(UsagePerHour!MG$4,Sales!$D$3:$ABF$3,0))/MG$2*INDEX(Usage!$D$5:$ABF$11,MATCH(UsagePerHour!$B$100,Usage!$C$5:$C$11,0),MATCH(UsagePerHour!MG$4,Usage!$D$3:$ABF$3,0)),"")</f>
        <v>3.3777140447068748</v>
      </c>
      <c r="MH113" s="6">
        <f>IFERROR(INDEX(Sales!$D$5:$ABF$18,MATCH(UsagePerHour!$B113,Sales!$C$5:$C$18,0),MATCH(UsagePerHour!MH$4,Sales!$D$3:$ABF$3,0))/MH$2*INDEX(Usage!$D$5:$ABF$11,MATCH(UsagePerHour!$B$100,Usage!$C$5:$C$11,0),MATCH(UsagePerHour!MH$4,Usage!$D$3:$ABF$3,0)),"")</f>
        <v>10.903287705461571</v>
      </c>
      <c r="MI113" s="6">
        <f>IFERROR(INDEX(Sales!$D$5:$ABF$18,MATCH(UsagePerHour!$B113,Sales!$C$5:$C$18,0),MATCH(UsagePerHour!MI$4,Sales!$D$3:$ABF$3,0))/MI$2*INDEX(Usage!$D$5:$ABF$11,MATCH(UsagePerHour!$B$100,Usage!$C$5:$C$11,0),MATCH(UsagePerHour!MI$4,Usage!$D$3:$ABF$3,0)),"")</f>
        <v>3.3246299496581262</v>
      </c>
      <c r="MJ113" s="6">
        <f>IFERROR(INDEX(Sales!$D$5:$ABF$18,MATCH(UsagePerHour!$B113,Sales!$C$5:$C$18,0),MATCH(UsagePerHour!MJ$4,Sales!$D$3:$ABF$3,0))/MJ$2*INDEX(Usage!$D$5:$ABF$11,MATCH(UsagePerHour!$B$100,Usage!$C$5:$C$11,0),MATCH(UsagePerHour!MJ$4,Usage!$D$3:$ABF$3,0)),"")</f>
        <v>11.400686589498701</v>
      </c>
      <c r="MK113" s="6">
        <f>IFERROR(INDEX(Sales!$D$5:$ABF$18,MATCH(UsagePerHour!$B113,Sales!$C$5:$C$18,0),MATCH(UsagePerHour!MK$4,Sales!$D$3:$ABF$3,0))/MK$2*INDEX(Usage!$D$5:$ABF$11,MATCH(UsagePerHour!$B$100,Usage!$C$5:$C$11,0),MATCH(UsagePerHour!MK$4,Usage!$D$3:$ABF$3,0)),"")</f>
        <v>6.0514838342656683</v>
      </c>
      <c r="ML113" s="6">
        <f>IFERROR(INDEX(Sales!$D$5:$ABF$18,MATCH(UsagePerHour!$B113,Sales!$C$5:$C$18,0),MATCH(UsagePerHour!ML$4,Sales!$D$3:$ABF$3,0))/ML$2*INDEX(Usage!$D$5:$ABF$11,MATCH(UsagePerHour!$B$100,Usage!$C$5:$C$11,0),MATCH(UsagePerHour!ML$4,Usage!$D$3:$ABF$3,0)),"")</f>
        <v>0</v>
      </c>
      <c r="MM113" s="6">
        <f>IFERROR(INDEX(Sales!$D$5:$ABF$18,MATCH(UsagePerHour!$B113,Sales!$C$5:$C$18,0),MATCH(UsagePerHour!MM$4,Sales!$D$3:$ABF$3,0))/MM$2*INDEX(Usage!$D$5:$ABF$11,MATCH(UsagePerHour!$B$100,Usage!$C$5:$C$11,0),MATCH(UsagePerHour!MM$4,Usage!$D$3:$ABF$3,0)),"")</f>
        <v>1.2253908207640203</v>
      </c>
      <c r="MN113" s="6">
        <f>IFERROR(INDEX(Sales!$D$5:$ABF$18,MATCH(UsagePerHour!$B113,Sales!$C$5:$C$18,0),MATCH(UsagePerHour!MN$4,Sales!$D$3:$ABF$3,0))/MN$2*INDEX(Usage!$D$5:$ABF$11,MATCH(UsagePerHour!$B$100,Usage!$C$5:$C$11,0),MATCH(UsagePerHour!MN$4,Usage!$D$3:$ABF$3,0)),"")</f>
        <v>5.9668573665619746</v>
      </c>
      <c r="MO113" s="6">
        <f>IFERROR(INDEX(Sales!$D$5:$ABF$18,MATCH(UsagePerHour!$B113,Sales!$C$5:$C$18,0),MATCH(UsagePerHour!MO$4,Sales!$D$3:$ABF$3,0))/MO$2*INDEX(Usage!$D$5:$ABF$11,MATCH(UsagePerHour!$B$100,Usage!$C$5:$C$11,0),MATCH(UsagePerHour!MO$4,Usage!$D$3:$ABF$3,0)),"")</f>
        <v>2.0658763048676474</v>
      </c>
      <c r="MP113" s="6">
        <f>IFERROR(INDEX(Sales!$D$5:$ABF$18,MATCH(UsagePerHour!$B113,Sales!$C$5:$C$18,0),MATCH(UsagePerHour!MP$4,Sales!$D$3:$ABF$3,0))/MP$2*INDEX(Usage!$D$5:$ABF$11,MATCH(UsagePerHour!$B$100,Usage!$C$5:$C$11,0),MATCH(UsagePerHour!MP$4,Usage!$D$3:$ABF$3,0)),"")</f>
        <v>4.3087229571322716</v>
      </c>
      <c r="MQ113" s="6">
        <f>IFERROR(INDEX(Sales!$D$5:$ABF$18,MATCH(UsagePerHour!$B113,Sales!$C$5:$C$18,0),MATCH(UsagePerHour!MQ$4,Sales!$D$3:$ABF$3,0))/MQ$2*INDEX(Usage!$D$5:$ABF$11,MATCH(UsagePerHour!$B$100,Usage!$C$5:$C$11,0),MATCH(UsagePerHour!MQ$4,Usage!$D$3:$ABF$3,0)),"")</f>
        <v>0.48594011976047902</v>
      </c>
      <c r="MR113" s="6">
        <f>IFERROR(INDEX(Sales!$D$5:$ABF$18,MATCH(UsagePerHour!$B113,Sales!$C$5:$C$18,0),MATCH(UsagePerHour!MR$4,Sales!$D$3:$ABF$3,0))/MR$2*INDEX(Usage!$D$5:$ABF$11,MATCH(UsagePerHour!$B$100,Usage!$C$5:$C$11,0),MATCH(UsagePerHour!MR$4,Usage!$D$3:$ABF$3,0)),"")</f>
        <v>3.6721044203988544</v>
      </c>
      <c r="MS113" s="6">
        <f>IFERROR(INDEX(Sales!$D$5:$ABF$18,MATCH(UsagePerHour!$B113,Sales!$C$5:$C$18,0),MATCH(UsagePerHour!MS$4,Sales!$D$3:$ABF$3,0))/MS$2*INDEX(Usage!$D$5:$ABF$11,MATCH(UsagePerHour!$B$100,Usage!$C$5:$C$11,0),MATCH(UsagePerHour!MS$4,Usage!$D$3:$ABF$3,0)),"")</f>
        <v>10.357238283546197</v>
      </c>
      <c r="MT113" s="6">
        <f>IFERROR(INDEX(Sales!$D$5:$ABF$18,MATCH(UsagePerHour!$B113,Sales!$C$5:$C$18,0),MATCH(UsagePerHour!MT$4,Sales!$D$3:$ABF$3,0))/MT$2*INDEX(Usage!$D$5:$ABF$11,MATCH(UsagePerHour!$B$100,Usage!$C$5:$C$11,0),MATCH(UsagePerHour!MT$4,Usage!$D$3:$ABF$3,0)),"")</f>
        <v>10.343295166341965</v>
      </c>
      <c r="MU113" s="6">
        <f>IFERROR(INDEX(Sales!$D$5:$ABF$18,MATCH(UsagePerHour!$B113,Sales!$C$5:$C$18,0),MATCH(UsagePerHour!MU$4,Sales!$D$3:$ABF$3,0))/MU$2*INDEX(Usage!$D$5:$ABF$11,MATCH(UsagePerHour!$B$100,Usage!$C$5:$C$11,0),MATCH(UsagePerHour!MU$4,Usage!$D$3:$ABF$3,0)),"")</f>
        <v>6.7132013926234508</v>
      </c>
      <c r="MV113" s="6">
        <f>IFERROR(INDEX(Sales!$D$5:$ABF$18,MATCH(UsagePerHour!$B113,Sales!$C$5:$C$18,0),MATCH(UsagePerHour!MV$4,Sales!$D$3:$ABF$3,0))/MV$2*INDEX(Usage!$D$5:$ABF$11,MATCH(UsagePerHour!$B$100,Usage!$C$5:$C$11,0),MATCH(UsagePerHour!MV$4,Usage!$D$3:$ABF$3,0)),"")</f>
        <v>0.85201598089639963</v>
      </c>
      <c r="MW113" s="6">
        <f>IFERROR(INDEX(Sales!$D$5:$ABF$18,MATCH(UsagePerHour!$B113,Sales!$C$5:$C$18,0),MATCH(UsagePerHour!MW$4,Sales!$D$3:$ABF$3,0))/MW$2*INDEX(Usage!$D$5:$ABF$11,MATCH(UsagePerHour!$B$100,Usage!$C$5:$C$11,0),MATCH(UsagePerHour!MW$4,Usage!$D$3:$ABF$3,0)),"")</f>
        <v>5.5937029404771339</v>
      </c>
      <c r="MX113" s="6">
        <f>IFERROR(INDEX(Sales!$D$5:$ABF$18,MATCH(UsagePerHour!$B113,Sales!$C$5:$C$18,0),MATCH(UsagePerHour!MX$4,Sales!$D$3:$ABF$3,0))/MX$2*INDEX(Usage!$D$5:$ABF$11,MATCH(UsagePerHour!$B$100,Usage!$C$5:$C$11,0),MATCH(UsagePerHour!MX$4,Usage!$D$3:$ABF$3,0)),"")</f>
        <v>2.1865275376636206</v>
      </c>
      <c r="MY113" s="6">
        <f>IFERROR(INDEX(Sales!$D$5:$ABF$18,MATCH(UsagePerHour!$B113,Sales!$C$5:$C$18,0),MATCH(UsagePerHour!MY$4,Sales!$D$3:$ABF$3,0))/MY$2*INDEX(Usage!$D$5:$ABF$11,MATCH(UsagePerHour!$B$100,Usage!$C$5:$C$11,0),MATCH(UsagePerHour!MY$4,Usage!$D$3:$ABF$3,0)),"")</f>
        <v>2.5576716949368086</v>
      </c>
      <c r="MZ113" s="6">
        <f>IFERROR(INDEX(Sales!$D$5:$ABF$18,MATCH(UsagePerHour!$B113,Sales!$C$5:$C$18,0),MATCH(UsagePerHour!MZ$4,Sales!$D$3:$ABF$3,0))/MZ$2*INDEX(Usage!$D$5:$ABF$11,MATCH(UsagePerHour!$B$100,Usage!$C$5:$C$11,0),MATCH(UsagePerHour!MZ$4,Usage!$D$3:$ABF$3,0)),"")</f>
        <v>3.605347316258031</v>
      </c>
      <c r="NA113" s="6">
        <f>IFERROR(INDEX(Sales!$D$5:$ABF$18,MATCH(UsagePerHour!$B113,Sales!$C$5:$C$18,0),MATCH(UsagePerHour!NA$4,Sales!$D$3:$ABF$3,0))/NA$2*INDEX(Usage!$D$5:$ABF$11,MATCH(UsagePerHour!$B$100,Usage!$C$5:$C$11,0),MATCH(UsagePerHour!NA$4,Usage!$D$3:$ABF$3,0)),"")</f>
        <v>36.946057476092811</v>
      </c>
      <c r="NB113" s="6">
        <f>IFERROR(INDEX(Sales!$D$5:$ABF$18,MATCH(UsagePerHour!$B113,Sales!$C$5:$C$18,0),MATCH(UsagePerHour!NB$4,Sales!$D$3:$ABF$3,0))/NB$2*INDEX(Usage!$D$5:$ABF$11,MATCH(UsagePerHour!$B$100,Usage!$C$5:$C$11,0),MATCH(UsagePerHour!NB$4,Usage!$D$3:$ABF$3,0)),"")</f>
        <v>3.8784258004824372</v>
      </c>
      <c r="NC113" s="6">
        <f>IFERROR(INDEX(Sales!$D$5:$ABF$18,MATCH(UsagePerHour!$B113,Sales!$C$5:$C$18,0),MATCH(UsagePerHour!NC$4,Sales!$D$3:$ABF$3,0))/NC$2*INDEX(Usage!$D$5:$ABF$11,MATCH(UsagePerHour!$B$100,Usage!$C$5:$C$11,0),MATCH(UsagePerHour!NC$4,Usage!$D$3:$ABF$3,0)),"")</f>
        <v>15.943407820568876</v>
      </c>
      <c r="ND113" s="6">
        <f>IFERROR(INDEX(Sales!$D$5:$ABF$18,MATCH(UsagePerHour!$B113,Sales!$C$5:$C$18,0),MATCH(UsagePerHour!ND$4,Sales!$D$3:$ABF$3,0))/ND$2*INDEX(Usage!$D$5:$ABF$11,MATCH(UsagePerHour!$B$100,Usage!$C$5:$C$11,0),MATCH(UsagePerHour!ND$4,Usage!$D$3:$ABF$3,0)),"")</f>
        <v>0</v>
      </c>
      <c r="NE113" s="6">
        <f>IFERROR(INDEX(Sales!$D$5:$ABF$18,MATCH(UsagePerHour!$B113,Sales!$C$5:$C$18,0),MATCH(UsagePerHour!NE$4,Sales!$D$3:$ABF$3,0))/NE$2*INDEX(Usage!$D$5:$ABF$11,MATCH(UsagePerHour!$B$100,Usage!$C$5:$C$11,0),MATCH(UsagePerHour!NE$4,Usage!$D$3:$ABF$3,0)),"")</f>
        <v>2.5907647446523794</v>
      </c>
      <c r="NF113" s="6">
        <f>IFERROR(INDEX(Sales!$D$5:$ABF$18,MATCH(UsagePerHour!$B113,Sales!$C$5:$C$18,0),MATCH(UsagePerHour!NF$4,Sales!$D$3:$ABF$3,0))/NF$2*INDEX(Usage!$D$5:$ABF$11,MATCH(UsagePerHour!$B$100,Usage!$C$5:$C$11,0),MATCH(UsagePerHour!NF$4,Usage!$D$3:$ABF$3,0)),"")</f>
        <v>2.7166269352404417</v>
      </c>
      <c r="NG113" s="6">
        <f>IFERROR(INDEX(Sales!$D$5:$ABF$18,MATCH(UsagePerHour!$B113,Sales!$C$5:$C$18,0),MATCH(UsagePerHour!NG$4,Sales!$D$3:$ABF$3,0))/NG$2*INDEX(Usage!$D$5:$ABF$11,MATCH(UsagePerHour!$B$100,Usage!$C$5:$C$11,0),MATCH(UsagePerHour!NG$4,Usage!$D$3:$ABF$3,0)),"")</f>
        <v>0.75381030929466253</v>
      </c>
      <c r="NH113" s="6">
        <f>IFERROR(INDEX(Sales!$D$5:$ABF$18,MATCH(UsagePerHour!$B113,Sales!$C$5:$C$18,0),MATCH(UsagePerHour!NH$4,Sales!$D$3:$ABF$3,0))/NH$2*INDEX(Usage!$D$5:$ABF$11,MATCH(UsagePerHour!$B$100,Usage!$C$5:$C$11,0),MATCH(UsagePerHour!NH$4,Usage!$D$3:$ABF$3,0)),"")</f>
        <v>47.075880923167361</v>
      </c>
      <c r="NI113" s="6">
        <f>IFERROR(INDEX(Sales!$D$5:$ABF$18,MATCH(UsagePerHour!$B113,Sales!$C$5:$C$18,0),MATCH(UsagePerHour!NI$4,Sales!$D$3:$ABF$3,0))/NI$2*INDEX(Usage!$D$5:$ABF$11,MATCH(UsagePerHour!$B$100,Usage!$C$5:$C$11,0),MATCH(UsagePerHour!NI$4,Usage!$D$3:$ABF$3,0)),"")</f>
        <v>6.6496717668395107</v>
      </c>
      <c r="NJ113" s="6">
        <f>IFERROR(INDEX(Sales!$D$5:$ABF$18,MATCH(UsagePerHour!$B113,Sales!$C$5:$C$18,0),MATCH(UsagePerHour!NJ$4,Sales!$D$3:$ABF$3,0))/NJ$2*INDEX(Usage!$D$5:$ABF$11,MATCH(UsagePerHour!$B$100,Usage!$C$5:$C$11,0),MATCH(UsagePerHour!NJ$4,Usage!$D$3:$ABF$3,0)),"")</f>
        <v>9.6128784280896067</v>
      </c>
      <c r="NK113" s="6">
        <f>IFERROR(INDEX(Sales!$D$5:$ABF$18,MATCH(UsagePerHour!$B113,Sales!$C$5:$C$18,0),MATCH(UsagePerHour!NK$4,Sales!$D$3:$ABF$3,0))/NK$2*INDEX(Usage!$D$5:$ABF$11,MATCH(UsagePerHour!$B$100,Usage!$C$5:$C$11,0),MATCH(UsagePerHour!NK$4,Usage!$D$3:$ABF$3,0)),"")</f>
        <v>2.4576562460512017</v>
      </c>
      <c r="NL113" s="6">
        <f>IFERROR(INDEX(Sales!$D$5:$ABF$18,MATCH(UsagePerHour!$B113,Sales!$C$5:$C$18,0),MATCH(UsagePerHour!NL$4,Sales!$D$3:$ABF$3,0))/NL$2*INDEX(Usage!$D$5:$ABF$11,MATCH(UsagePerHour!$B$100,Usage!$C$5:$C$11,0),MATCH(UsagePerHour!NL$4,Usage!$D$3:$ABF$3,0)),"")</f>
        <v>13.371049824775255</v>
      </c>
      <c r="NM113" s="6">
        <f>IFERROR(INDEX(Sales!$D$5:$ABF$18,MATCH(UsagePerHour!$B113,Sales!$C$5:$C$18,0),MATCH(UsagePerHour!NM$4,Sales!$D$3:$ABF$3,0))/NM$2*INDEX(Usage!$D$5:$ABF$11,MATCH(UsagePerHour!$B$100,Usage!$C$5:$C$11,0),MATCH(UsagePerHour!NM$4,Usage!$D$3:$ABF$3,0)),"")</f>
        <v>12.8003015211573</v>
      </c>
      <c r="NN113" s="6">
        <f>IFERROR(INDEX(Sales!$D$5:$ABF$18,MATCH(UsagePerHour!$B113,Sales!$C$5:$C$18,0),MATCH(UsagePerHour!NN$4,Sales!$D$3:$ABF$3,0))/NN$2*INDEX(Usage!$D$5:$ABF$11,MATCH(UsagePerHour!$B$100,Usage!$C$5:$C$11,0),MATCH(UsagePerHour!NN$4,Usage!$D$3:$ABF$3,0)),"")</f>
        <v>7.2584314424397451</v>
      </c>
      <c r="NO113" s="6">
        <f>IFERROR(INDEX(Sales!$D$5:$ABF$18,MATCH(UsagePerHour!$B113,Sales!$C$5:$C$18,0),MATCH(UsagePerHour!NO$4,Sales!$D$3:$ABF$3,0))/NO$2*INDEX(Usage!$D$5:$ABF$11,MATCH(UsagePerHour!$B$100,Usage!$C$5:$C$11,0),MATCH(UsagePerHour!NO$4,Usage!$D$3:$ABF$3,0)),"")</f>
        <v>4.6864096046230932</v>
      </c>
      <c r="NP113" s="6">
        <f>IFERROR(INDEX(Sales!$D$5:$ABF$18,MATCH(UsagePerHour!$B113,Sales!$C$5:$C$18,0),MATCH(UsagePerHour!NP$4,Sales!$D$3:$ABF$3,0))/NP$2*INDEX(Usage!$D$5:$ABF$11,MATCH(UsagePerHour!$B$100,Usage!$C$5:$C$11,0),MATCH(UsagePerHour!NP$4,Usage!$D$3:$ABF$3,0)),"")</f>
        <v>12.323610821910924</v>
      </c>
      <c r="NQ113" s="6">
        <f>IFERROR(INDEX(Sales!$D$5:$ABF$18,MATCH(UsagePerHour!$B113,Sales!$C$5:$C$18,0),MATCH(UsagePerHour!NQ$4,Sales!$D$3:$ABF$3,0))/NQ$2*INDEX(Usage!$D$5:$ABF$11,MATCH(UsagePerHour!$B$100,Usage!$C$5:$C$11,0),MATCH(UsagePerHour!NQ$4,Usage!$D$3:$ABF$3,0)),"")</f>
        <v>7.7817037306820467</v>
      </c>
      <c r="NR113" s="6">
        <f>IFERROR(INDEX(Sales!$D$5:$ABF$18,MATCH(UsagePerHour!$B113,Sales!$C$5:$C$18,0),MATCH(UsagePerHour!NR$4,Sales!$D$3:$ABF$3,0))/NR$2*INDEX(Usage!$D$5:$ABF$11,MATCH(UsagePerHour!$B$100,Usage!$C$5:$C$11,0),MATCH(UsagePerHour!NR$4,Usage!$D$3:$ABF$3,0)),"")</f>
        <v>2.7516209183782285</v>
      </c>
      <c r="NS113" s="6">
        <f>IFERROR(INDEX(Sales!$D$5:$ABF$18,MATCH(UsagePerHour!$B113,Sales!$C$5:$C$18,0),MATCH(UsagePerHour!NS$4,Sales!$D$3:$ABF$3,0))/NS$2*INDEX(Usage!$D$5:$ABF$11,MATCH(UsagePerHour!$B$100,Usage!$C$5:$C$11,0),MATCH(UsagePerHour!NS$4,Usage!$D$3:$ABF$3,0)),"")</f>
        <v>4.3218181502870125</v>
      </c>
      <c r="NT113" s="6">
        <f>IFERROR(INDEX(Sales!$D$5:$ABF$18,MATCH(UsagePerHour!$B113,Sales!$C$5:$C$18,0),MATCH(UsagePerHour!NT$4,Sales!$D$3:$ABF$3,0))/NT$2*INDEX(Usage!$D$5:$ABF$11,MATCH(UsagePerHour!$B$100,Usage!$C$5:$C$11,0),MATCH(UsagePerHour!NT$4,Usage!$D$3:$ABF$3,0)),"")</f>
        <v>4.3949950514193583</v>
      </c>
      <c r="NU113" s="6">
        <f>IFERROR(INDEX(Sales!$D$5:$ABF$18,MATCH(UsagePerHour!$B113,Sales!$C$5:$C$18,0),MATCH(UsagePerHour!NU$4,Sales!$D$3:$ABF$3,0))/NU$2*INDEX(Usage!$D$5:$ABF$11,MATCH(UsagePerHour!$B$100,Usage!$C$5:$C$11,0),MATCH(UsagePerHour!NU$4,Usage!$D$3:$ABF$3,0)),"")</f>
        <v>0.39445300462249616</v>
      </c>
      <c r="NV113" s="6">
        <f>IFERROR(INDEX(Sales!$D$5:$ABF$18,MATCH(UsagePerHour!$B113,Sales!$C$5:$C$18,0),MATCH(UsagePerHour!NV$4,Sales!$D$3:$ABF$3,0))/NV$2*INDEX(Usage!$D$5:$ABF$11,MATCH(UsagePerHour!$B$100,Usage!$C$5:$C$11,0),MATCH(UsagePerHour!NV$4,Usage!$D$3:$ABF$3,0)),"")</f>
        <v>10.917810885677921</v>
      </c>
      <c r="NW113" s="6">
        <f>IFERROR(INDEX(Sales!$D$5:$ABF$18,MATCH(UsagePerHour!$B113,Sales!$C$5:$C$18,0),MATCH(UsagePerHour!NW$4,Sales!$D$3:$ABF$3,0))/NW$2*INDEX(Usage!$D$5:$ABF$11,MATCH(UsagePerHour!$B$100,Usage!$C$5:$C$11,0),MATCH(UsagePerHour!NW$4,Usage!$D$3:$ABF$3,0)),"")</f>
        <v>12.198264602263501</v>
      </c>
      <c r="NX113" s="6">
        <f>IFERROR(INDEX(Sales!$D$5:$ABF$18,MATCH(UsagePerHour!$B113,Sales!$C$5:$C$18,0),MATCH(UsagePerHour!NX$4,Sales!$D$3:$ABF$3,0))/NX$2*INDEX(Usage!$D$5:$ABF$11,MATCH(UsagePerHour!$B$100,Usage!$C$5:$C$11,0),MATCH(UsagePerHour!NX$4,Usage!$D$3:$ABF$3,0)),"")</f>
        <v>9.5608659729484575</v>
      </c>
      <c r="NY113" s="6">
        <f>IFERROR(INDEX(Sales!$D$5:$ABF$18,MATCH(UsagePerHour!$B113,Sales!$C$5:$C$18,0),MATCH(UsagePerHour!NY$4,Sales!$D$3:$ABF$3,0))/NY$2*INDEX(Usage!$D$5:$ABF$11,MATCH(UsagePerHour!$B$100,Usage!$C$5:$C$11,0),MATCH(UsagePerHour!NY$4,Usage!$D$3:$ABF$3,0)),"")</f>
        <v>1.3583489311397892</v>
      </c>
      <c r="NZ113" s="6">
        <f>IFERROR(INDEX(Sales!$D$5:$ABF$18,MATCH(UsagePerHour!$B113,Sales!$C$5:$C$18,0),MATCH(UsagePerHour!NZ$4,Sales!$D$3:$ABF$3,0))/NZ$2*INDEX(Usage!$D$5:$ABF$11,MATCH(UsagePerHour!$B$100,Usage!$C$5:$C$11,0),MATCH(UsagePerHour!NZ$4,Usage!$D$3:$ABF$3,0)),"")</f>
        <v>3.5633325727925307</v>
      </c>
      <c r="OA113" s="6">
        <f>IFERROR(INDEX(Sales!$D$5:$ABF$18,MATCH(UsagePerHour!$B113,Sales!$C$5:$C$18,0),MATCH(UsagePerHour!OA$4,Sales!$D$3:$ABF$3,0))/OA$2*INDEX(Usage!$D$5:$ABF$11,MATCH(UsagePerHour!$B$100,Usage!$C$5:$C$11,0),MATCH(UsagePerHour!OA$4,Usage!$D$3:$ABF$3,0)),"")</f>
        <v>2.2009932907311853</v>
      </c>
      <c r="OB113" s="6">
        <f>IFERROR(INDEX(Sales!$D$5:$ABF$18,MATCH(UsagePerHour!$B113,Sales!$C$5:$C$18,0),MATCH(UsagePerHour!OB$4,Sales!$D$3:$ABF$3,0))/OB$2*INDEX(Usage!$D$5:$ABF$11,MATCH(UsagePerHour!$B$100,Usage!$C$5:$C$11,0),MATCH(UsagePerHour!OB$4,Usage!$D$3:$ABF$3,0)),"")</f>
        <v>2.1566572857181892</v>
      </c>
      <c r="OC113" s="6">
        <f>IFERROR(INDEX(Sales!$D$5:$ABF$18,MATCH(UsagePerHour!$B113,Sales!$C$5:$C$18,0),MATCH(UsagePerHour!OC$4,Sales!$D$3:$ABF$3,0))/OC$2*INDEX(Usage!$D$5:$ABF$11,MATCH(UsagePerHour!$B$100,Usage!$C$5:$C$11,0),MATCH(UsagePerHour!OC$4,Usage!$D$3:$ABF$3,0)),"")</f>
        <v>6.6165920325614698</v>
      </c>
      <c r="OD113" s="6">
        <f>IFERROR(INDEX(Sales!$D$5:$ABF$18,MATCH(UsagePerHour!$B113,Sales!$C$5:$C$18,0),MATCH(UsagePerHour!OD$4,Sales!$D$3:$ABF$3,0))/OD$2*INDEX(Usage!$D$5:$ABF$11,MATCH(UsagePerHour!$B$100,Usage!$C$5:$C$11,0),MATCH(UsagePerHour!OD$4,Usage!$D$3:$ABF$3,0)),"")</f>
        <v>3.0329270588874717</v>
      </c>
      <c r="OE113" s="6">
        <f>IFERROR(INDEX(Sales!$D$5:$ABF$18,MATCH(UsagePerHour!$B113,Sales!$C$5:$C$18,0),MATCH(UsagePerHour!OE$4,Sales!$D$3:$ABF$3,0))/OE$2*INDEX(Usage!$D$5:$ABF$11,MATCH(UsagePerHour!$B$100,Usage!$C$5:$C$11,0),MATCH(UsagePerHour!OE$4,Usage!$D$3:$ABF$3,0)),"")</f>
        <v>1.0913776250703475</v>
      </c>
      <c r="OF113" s="6">
        <f>IFERROR(INDEX(Sales!$D$5:$ABF$18,MATCH(UsagePerHour!$B113,Sales!$C$5:$C$18,0),MATCH(UsagePerHour!OF$4,Sales!$D$3:$ABF$3,0))/OF$2*INDEX(Usage!$D$5:$ABF$11,MATCH(UsagePerHour!$B$100,Usage!$C$5:$C$11,0),MATCH(UsagePerHour!OF$4,Usage!$D$3:$ABF$3,0)),"")</f>
        <v>5.1235056531899659</v>
      </c>
      <c r="OG113" s="6">
        <f>IFERROR(INDEX(Sales!$D$5:$ABF$18,MATCH(UsagePerHour!$B113,Sales!$C$5:$C$18,0),MATCH(UsagePerHour!OG$4,Sales!$D$3:$ABF$3,0))/OG$2*INDEX(Usage!$D$5:$ABF$11,MATCH(UsagePerHour!$B$100,Usage!$C$5:$C$11,0),MATCH(UsagePerHour!OG$4,Usage!$D$3:$ABF$3,0)),"")</f>
        <v>1.8056857677568845</v>
      </c>
      <c r="OH113" s="6">
        <f>IFERROR(INDEX(Sales!$D$5:$ABF$18,MATCH(UsagePerHour!$B113,Sales!$C$5:$C$18,0),MATCH(UsagePerHour!OH$4,Sales!$D$3:$ABF$3,0))/OH$2*INDEX(Usage!$D$5:$ABF$11,MATCH(UsagePerHour!$B$100,Usage!$C$5:$C$11,0),MATCH(UsagePerHour!OH$4,Usage!$D$3:$ABF$3,0)),"")</f>
        <v>0</v>
      </c>
      <c r="OI113" s="6">
        <f>IFERROR(INDEX(Sales!$D$5:$ABF$18,MATCH(UsagePerHour!$B113,Sales!$C$5:$C$18,0),MATCH(UsagePerHour!OI$4,Sales!$D$3:$ABF$3,0))/OI$2*INDEX(Usage!$D$5:$ABF$11,MATCH(UsagePerHour!$B$100,Usage!$C$5:$C$11,0),MATCH(UsagePerHour!OI$4,Usage!$D$3:$ABF$3,0)),"")</f>
        <v>9.1674276008050004</v>
      </c>
      <c r="OJ113" s="6">
        <f>IFERROR(INDEX(Sales!$D$5:$ABF$18,MATCH(UsagePerHour!$B113,Sales!$C$5:$C$18,0),MATCH(UsagePerHour!OJ$4,Sales!$D$3:$ABF$3,0))/OJ$2*INDEX(Usage!$D$5:$ABF$11,MATCH(UsagePerHour!$B$100,Usage!$C$5:$C$11,0),MATCH(UsagePerHour!OJ$4,Usage!$D$3:$ABF$3,0)),"")</f>
        <v>33.826408399391603</v>
      </c>
      <c r="OK113" s="6">
        <f>IFERROR(INDEX(Sales!$D$5:$ABF$18,MATCH(UsagePerHour!$B113,Sales!$C$5:$C$18,0),MATCH(UsagePerHour!OK$4,Sales!$D$3:$ABF$3,0))/OK$2*INDEX(Usage!$D$5:$ABF$11,MATCH(UsagePerHour!$B$100,Usage!$C$5:$C$11,0),MATCH(UsagePerHour!OK$4,Usage!$D$3:$ABF$3,0)),"")</f>
        <v>1.9263000489242006</v>
      </c>
      <c r="OL113" s="6">
        <f>IFERROR(INDEX(Sales!$D$5:$ABF$18,MATCH(UsagePerHour!$B113,Sales!$C$5:$C$18,0),MATCH(UsagePerHour!OL$4,Sales!$D$3:$ABF$3,0))/OL$2*INDEX(Usage!$D$5:$ABF$11,MATCH(UsagePerHour!$B$100,Usage!$C$5:$C$11,0),MATCH(UsagePerHour!OL$4,Usage!$D$3:$ABF$3,0)),"")</f>
        <v>15.830390813440001</v>
      </c>
      <c r="OM113" s="6">
        <f>IFERROR(INDEX(Sales!$D$5:$ABF$18,MATCH(UsagePerHour!$B113,Sales!$C$5:$C$18,0),MATCH(UsagePerHour!OM$4,Sales!$D$3:$ABF$3,0))/OM$2*INDEX(Usage!$D$5:$ABF$11,MATCH(UsagePerHour!$B$100,Usage!$C$5:$C$11,0),MATCH(UsagePerHour!OM$4,Usage!$D$3:$ABF$3,0)),"")</f>
        <v>4.244016090826916</v>
      </c>
      <c r="ON113" s="6">
        <f>IFERROR(INDEX(Sales!$D$5:$ABF$18,MATCH(UsagePerHour!$B113,Sales!$C$5:$C$18,0),MATCH(UsagePerHour!ON$4,Sales!$D$3:$ABF$3,0))/ON$2*INDEX(Usage!$D$5:$ABF$11,MATCH(UsagePerHour!$B$100,Usage!$C$5:$C$11,0),MATCH(UsagePerHour!ON$4,Usage!$D$3:$ABF$3,0)),"")</f>
        <v>0.42719381161417114</v>
      </c>
      <c r="OO113" s="6">
        <f>IFERROR(INDEX(Sales!$D$5:$ABF$18,MATCH(UsagePerHour!$B113,Sales!$C$5:$C$18,0),MATCH(UsagePerHour!OO$4,Sales!$D$3:$ABF$3,0))/OO$2*INDEX(Usage!$D$5:$ABF$11,MATCH(UsagePerHour!$B$100,Usage!$C$5:$C$11,0),MATCH(UsagePerHour!OO$4,Usage!$D$3:$ABF$3,0)),"")</f>
        <v>6.3656766378247678</v>
      </c>
      <c r="OP113" s="6">
        <f>IFERROR(INDEX(Sales!$D$5:$ABF$18,MATCH(UsagePerHour!$B113,Sales!$C$5:$C$18,0),MATCH(UsagePerHour!OP$4,Sales!$D$3:$ABF$3,0))/OP$2*INDEX(Usage!$D$5:$ABF$11,MATCH(UsagePerHour!$B$100,Usage!$C$5:$C$11,0),MATCH(UsagePerHour!OP$4,Usage!$D$3:$ABF$3,0)),"")</f>
        <v>5.6647697690320875</v>
      </c>
      <c r="OQ113" s="6">
        <f>IFERROR(INDEX(Sales!$D$5:$ABF$18,MATCH(UsagePerHour!$B113,Sales!$C$5:$C$18,0),MATCH(UsagePerHour!OQ$4,Sales!$D$3:$ABF$3,0))/OQ$2*INDEX(Usage!$D$5:$ABF$11,MATCH(UsagePerHour!$B$100,Usage!$C$5:$C$11,0),MATCH(UsagePerHour!OQ$4,Usage!$D$3:$ABF$3,0)),"")</f>
        <v>4.0622097950642697</v>
      </c>
      <c r="OR113" s="6">
        <f>IFERROR(INDEX(Sales!$D$5:$ABF$18,MATCH(UsagePerHour!$B113,Sales!$C$5:$C$18,0),MATCH(UsagePerHour!OR$4,Sales!$D$3:$ABF$3,0))/OR$2*INDEX(Usage!$D$5:$ABF$11,MATCH(UsagePerHour!$B$100,Usage!$C$5:$C$11,0),MATCH(UsagePerHour!OR$4,Usage!$D$3:$ABF$3,0)),"")</f>
        <v>1.2663628574695009</v>
      </c>
      <c r="OS113" s="6">
        <f>IFERROR(INDEX(Sales!$D$5:$ABF$18,MATCH(UsagePerHour!$B113,Sales!$C$5:$C$18,0),MATCH(UsagePerHour!OS$4,Sales!$D$3:$ABF$3,0))/OS$2*INDEX(Usage!$D$5:$ABF$11,MATCH(UsagePerHour!$B$100,Usage!$C$5:$C$11,0),MATCH(UsagePerHour!OS$4,Usage!$D$3:$ABF$3,0)),"")</f>
        <v>0</v>
      </c>
      <c r="OT113" s="6">
        <f>IFERROR(INDEX(Sales!$D$5:$ABF$18,MATCH(UsagePerHour!$B113,Sales!$C$5:$C$18,0),MATCH(UsagePerHour!OT$4,Sales!$D$3:$ABF$3,0))/OT$2*INDEX(Usage!$D$5:$ABF$11,MATCH(UsagePerHour!$B$100,Usage!$C$5:$C$11,0),MATCH(UsagePerHour!OT$4,Usage!$D$3:$ABF$3,0)),"")</f>
        <v>0</v>
      </c>
      <c r="OU113" s="6">
        <f>IFERROR(INDEX(Sales!$D$5:$ABF$18,MATCH(UsagePerHour!$B113,Sales!$C$5:$C$18,0),MATCH(UsagePerHour!OU$4,Sales!$D$3:$ABF$3,0))/OU$2*INDEX(Usage!$D$5:$ABF$11,MATCH(UsagePerHour!$B$100,Usage!$C$5:$C$11,0),MATCH(UsagePerHour!OU$4,Usage!$D$3:$ABF$3,0)),"")</f>
        <v>24.143005678012802</v>
      </c>
      <c r="OV113" s="6">
        <f>IFERROR(INDEX(Sales!$D$5:$ABF$18,MATCH(UsagePerHour!$B113,Sales!$C$5:$C$18,0),MATCH(UsagePerHour!OV$4,Sales!$D$3:$ABF$3,0))/OV$2*INDEX(Usage!$D$5:$ABF$11,MATCH(UsagePerHour!$B$100,Usage!$C$5:$C$11,0),MATCH(UsagePerHour!OV$4,Usage!$D$3:$ABF$3,0)),"")</f>
        <v>6.7663965552841905</v>
      </c>
      <c r="OW113" s="6">
        <f>IFERROR(INDEX(Sales!$D$5:$ABF$18,MATCH(UsagePerHour!$B113,Sales!$C$5:$C$18,0),MATCH(UsagePerHour!OW$4,Sales!$D$3:$ABF$3,0))/OW$2*INDEX(Usage!$D$5:$ABF$11,MATCH(UsagePerHour!$B$100,Usage!$C$5:$C$11,0),MATCH(UsagePerHour!OW$4,Usage!$D$3:$ABF$3,0)),"")</f>
        <v>0.12768339359465061</v>
      </c>
      <c r="OX113" s="6">
        <f>IFERROR(INDEX(Sales!$D$5:$ABF$18,MATCH(UsagePerHour!$B113,Sales!$C$5:$C$18,0),MATCH(UsagePerHour!OX$4,Sales!$D$3:$ABF$3,0))/OX$2*INDEX(Usage!$D$5:$ABF$11,MATCH(UsagePerHour!$B$100,Usage!$C$5:$C$11,0),MATCH(UsagePerHour!OX$4,Usage!$D$3:$ABF$3,0)),"")</f>
        <v>5.5048390311023931</v>
      </c>
      <c r="OY113" s="6">
        <f>IFERROR(INDEX(Sales!$D$5:$ABF$18,MATCH(UsagePerHour!$B113,Sales!$C$5:$C$18,0),MATCH(UsagePerHour!OY$4,Sales!$D$3:$ABF$3,0))/OY$2*INDEX(Usage!$D$5:$ABF$11,MATCH(UsagePerHour!$B$100,Usage!$C$5:$C$11,0),MATCH(UsagePerHour!OY$4,Usage!$D$3:$ABF$3,0)),"")</f>
        <v>3.2527155332092206</v>
      </c>
      <c r="OZ113" s="6">
        <f>IFERROR(INDEX(Sales!$D$5:$ABF$18,MATCH(UsagePerHour!$B113,Sales!$C$5:$C$18,0),MATCH(UsagePerHour!OZ$4,Sales!$D$3:$ABF$3,0))/OZ$2*INDEX(Usage!$D$5:$ABF$11,MATCH(UsagePerHour!$B$100,Usage!$C$5:$C$11,0),MATCH(UsagePerHour!OZ$4,Usage!$D$3:$ABF$3,0)),"")</f>
        <v>3.3322105282071099</v>
      </c>
      <c r="PA113" s="6">
        <f>IFERROR(INDEX(Sales!$D$5:$ABF$18,MATCH(UsagePerHour!$B113,Sales!$C$5:$C$18,0),MATCH(UsagePerHour!PA$4,Sales!$D$3:$ABF$3,0))/PA$2*INDEX(Usage!$D$5:$ABF$11,MATCH(UsagePerHour!$B$100,Usage!$C$5:$C$11,0),MATCH(UsagePerHour!PA$4,Usage!$D$3:$ABF$3,0)),"")</f>
        <v>2.5126989122175245</v>
      </c>
      <c r="PB113" s="6">
        <f>IFERROR(INDEX(Sales!$D$5:$ABF$18,MATCH(UsagePerHour!$B113,Sales!$C$5:$C$18,0),MATCH(UsagePerHour!PB$4,Sales!$D$3:$ABF$3,0))/PB$2*INDEX(Usage!$D$5:$ABF$11,MATCH(UsagePerHour!$B$100,Usage!$C$5:$C$11,0),MATCH(UsagePerHour!PB$4,Usage!$D$3:$ABF$3,0)),"")</f>
        <v>1.028955731141812</v>
      </c>
      <c r="PC113" s="6">
        <f>IFERROR(INDEX(Sales!$D$5:$ABF$18,MATCH(UsagePerHour!$B113,Sales!$C$5:$C$18,0),MATCH(UsagePerHour!PC$4,Sales!$D$3:$ABF$3,0))/PC$2*INDEX(Usage!$D$5:$ABF$11,MATCH(UsagePerHour!$B$100,Usage!$C$5:$C$11,0),MATCH(UsagePerHour!PC$4,Usage!$D$3:$ABF$3,0)),"")</f>
        <v>1.2585006290671465</v>
      </c>
      <c r="PD113" s="6">
        <f>IFERROR(INDEX(Sales!$D$5:$ABF$18,MATCH(UsagePerHour!$B113,Sales!$C$5:$C$18,0),MATCH(UsagePerHour!PD$4,Sales!$D$3:$ABF$3,0))/PD$2*INDEX(Usage!$D$5:$ABF$11,MATCH(UsagePerHour!$B$100,Usage!$C$5:$C$11,0),MATCH(UsagePerHour!PD$4,Usage!$D$3:$ABF$3,0)),"")</f>
        <v>1.08339018997442</v>
      </c>
      <c r="PE113" s="6">
        <f>IFERROR(INDEX(Sales!$D$5:$ABF$18,MATCH(UsagePerHour!$B113,Sales!$C$5:$C$18,0),MATCH(UsagePerHour!PE$4,Sales!$D$3:$ABF$3,0))/PE$2*INDEX(Usage!$D$5:$ABF$11,MATCH(UsagePerHour!$B$100,Usage!$C$5:$C$11,0),MATCH(UsagePerHour!PE$4,Usage!$D$3:$ABF$3,0)),"")</f>
        <v>0</v>
      </c>
      <c r="PF113" s="6">
        <f>IFERROR(INDEX(Sales!$D$5:$ABF$18,MATCH(UsagePerHour!$B113,Sales!$C$5:$C$18,0),MATCH(UsagePerHour!PF$4,Sales!$D$3:$ABF$3,0))/PF$2*INDEX(Usage!$D$5:$ABF$11,MATCH(UsagePerHour!$B$100,Usage!$C$5:$C$11,0),MATCH(UsagePerHour!PF$4,Usage!$D$3:$ABF$3,0)),"")</f>
        <v>1.5511239106447694</v>
      </c>
      <c r="PG113" s="6">
        <f>IFERROR(INDEX(Sales!$D$5:$ABF$18,MATCH(UsagePerHour!$B113,Sales!$C$5:$C$18,0),MATCH(UsagePerHour!PG$4,Sales!$D$3:$ABF$3,0))/PG$2*INDEX(Usage!$D$5:$ABF$11,MATCH(UsagePerHour!$B$100,Usage!$C$5:$C$11,0),MATCH(UsagePerHour!PG$4,Usage!$D$3:$ABF$3,0)),"")</f>
        <v>1.570877214553791</v>
      </c>
      <c r="PH113" s="6">
        <f>IFERROR(INDEX(Sales!$D$5:$ABF$18,MATCH(UsagePerHour!$B113,Sales!$C$5:$C$18,0),MATCH(UsagePerHour!PH$4,Sales!$D$3:$ABF$3,0))/PH$2*INDEX(Usage!$D$5:$ABF$11,MATCH(UsagePerHour!$B$100,Usage!$C$5:$C$11,0),MATCH(UsagePerHour!PH$4,Usage!$D$3:$ABF$3,0)),"")</f>
        <v>0.14000006485550465</v>
      </c>
      <c r="PI113" s="6">
        <f>IFERROR(INDEX(Sales!$D$5:$ABF$18,MATCH(UsagePerHour!$B113,Sales!$C$5:$C$18,0),MATCH(UsagePerHour!PI$4,Sales!$D$3:$ABF$3,0))/PI$2*INDEX(Usage!$D$5:$ABF$11,MATCH(UsagePerHour!$B$100,Usage!$C$5:$C$11,0),MATCH(UsagePerHour!PI$4,Usage!$D$3:$ABF$3,0)),"")</f>
        <v>0.58389322406676503</v>
      </c>
      <c r="PJ113" s="6">
        <f>IFERROR(INDEX(Sales!$D$5:$ABF$18,MATCH(UsagePerHour!$B113,Sales!$C$5:$C$18,0),MATCH(UsagePerHour!PJ$4,Sales!$D$3:$ABF$3,0))/PJ$2*INDEX(Usage!$D$5:$ABF$11,MATCH(UsagePerHour!$B$100,Usage!$C$5:$C$11,0),MATCH(UsagePerHour!PJ$4,Usage!$D$3:$ABF$3,0)),"")</f>
        <v>0.85870916675587972</v>
      </c>
      <c r="PK113" s="6">
        <f>IFERROR(INDEX(Sales!$D$5:$ABF$18,MATCH(UsagePerHour!$B113,Sales!$C$5:$C$18,0),MATCH(UsagePerHour!PK$4,Sales!$D$3:$ABF$3,0))/PK$2*INDEX(Usage!$D$5:$ABF$11,MATCH(UsagePerHour!$B$100,Usage!$C$5:$C$11,0),MATCH(UsagePerHour!PK$4,Usage!$D$3:$ABF$3,0)),"")</f>
        <v>3.3475613950230869</v>
      </c>
      <c r="PL113" s="6">
        <f>IFERROR(INDEX(Sales!$D$5:$ABF$18,MATCH(UsagePerHour!$B113,Sales!$C$5:$C$18,0),MATCH(UsagePerHour!PL$4,Sales!$D$3:$ABF$3,0))/PL$2*INDEX(Usage!$D$5:$ABF$11,MATCH(UsagePerHour!$B$100,Usage!$C$5:$C$11,0),MATCH(UsagePerHour!PL$4,Usage!$D$3:$ABF$3,0)),"")</f>
        <v>7.4535843548016718</v>
      </c>
      <c r="PM113" s="6">
        <f>IFERROR(INDEX(Sales!$D$5:$ABF$18,MATCH(UsagePerHour!$B113,Sales!$C$5:$C$18,0),MATCH(UsagePerHour!PM$4,Sales!$D$3:$ABF$3,0))/PM$2*INDEX(Usage!$D$5:$ABF$11,MATCH(UsagePerHour!$B$100,Usage!$C$5:$C$11,0),MATCH(UsagePerHour!PM$4,Usage!$D$3:$ABF$3,0)),"")</f>
        <v>2.1454993635898107</v>
      </c>
      <c r="PN113" s="6">
        <f>IFERROR(INDEX(Sales!$D$5:$ABF$18,MATCH(UsagePerHour!$B113,Sales!$C$5:$C$18,0),MATCH(UsagePerHour!PN$4,Sales!$D$3:$ABF$3,0))/PN$2*INDEX(Usage!$D$5:$ABF$11,MATCH(UsagePerHour!$B$100,Usage!$C$5:$C$11,0),MATCH(UsagePerHour!PN$4,Usage!$D$3:$ABF$3,0)),"")</f>
        <v>0</v>
      </c>
      <c r="PO113" s="6">
        <f>IFERROR(INDEX(Sales!$D$5:$ABF$18,MATCH(UsagePerHour!$B113,Sales!$C$5:$C$18,0),MATCH(UsagePerHour!PO$4,Sales!$D$3:$ABF$3,0))/PO$2*INDEX(Usage!$D$5:$ABF$11,MATCH(UsagePerHour!$B$100,Usage!$C$5:$C$11,0),MATCH(UsagePerHour!PO$4,Usage!$D$3:$ABF$3,0)),"")</f>
        <v>0.21395881277188866</v>
      </c>
      <c r="PP113" s="6">
        <f>IFERROR(INDEX(Sales!$D$5:$ABF$18,MATCH(UsagePerHour!$B113,Sales!$C$5:$C$18,0),MATCH(UsagePerHour!PP$4,Sales!$D$3:$ABF$3,0))/PP$2*INDEX(Usage!$D$5:$ABF$11,MATCH(UsagePerHour!$B$100,Usage!$C$5:$C$11,0),MATCH(UsagePerHour!PP$4,Usage!$D$3:$ABF$3,0)),"")</f>
        <v>0.71825652018578068</v>
      </c>
      <c r="PQ113" s="6">
        <f>IFERROR(INDEX(Sales!$D$5:$ABF$18,MATCH(UsagePerHour!$B113,Sales!$C$5:$C$18,0),MATCH(UsagePerHour!PQ$4,Sales!$D$3:$ABF$3,0))/PQ$2*INDEX(Usage!$D$5:$ABF$11,MATCH(UsagePerHour!$B$100,Usage!$C$5:$C$11,0),MATCH(UsagePerHour!PQ$4,Usage!$D$3:$ABF$3,0)),"")</f>
        <v>8.8754904042315541</v>
      </c>
      <c r="PR113" s="6">
        <f>IFERROR(INDEX(Sales!$D$5:$ABF$18,MATCH(UsagePerHour!$B113,Sales!$C$5:$C$18,0),MATCH(UsagePerHour!PR$4,Sales!$D$3:$ABF$3,0))/PR$2*INDEX(Usage!$D$5:$ABF$11,MATCH(UsagePerHour!$B$100,Usage!$C$5:$C$11,0),MATCH(UsagePerHour!PR$4,Usage!$D$3:$ABF$3,0)),"")</f>
        <v>3.2469671907893187</v>
      </c>
      <c r="PS113" s="6">
        <f>IFERROR(INDEX(Sales!$D$5:$ABF$18,MATCH(UsagePerHour!$B113,Sales!$C$5:$C$18,0),MATCH(UsagePerHour!PS$4,Sales!$D$3:$ABF$3,0))/PS$2*INDEX(Usage!$D$5:$ABF$11,MATCH(UsagePerHour!$B$100,Usage!$C$5:$C$11,0),MATCH(UsagePerHour!PS$4,Usage!$D$3:$ABF$3,0)),"")</f>
        <v>8.5453816911767184</v>
      </c>
      <c r="PT113" s="6">
        <f>IFERROR(INDEX(Sales!$D$5:$ABF$18,MATCH(UsagePerHour!$B113,Sales!$C$5:$C$18,0),MATCH(UsagePerHour!PT$4,Sales!$D$3:$ABF$3,0))/PT$2*INDEX(Usage!$D$5:$ABF$11,MATCH(UsagePerHour!$B$100,Usage!$C$5:$C$11,0),MATCH(UsagePerHour!PT$4,Usage!$D$3:$ABF$3,0)),"")</f>
        <v>1.4363367800614308</v>
      </c>
      <c r="PU113" s="6">
        <f>IFERROR(INDEX(Sales!$D$5:$ABF$18,MATCH(UsagePerHour!$B113,Sales!$C$5:$C$18,0),MATCH(UsagePerHour!PU$4,Sales!$D$3:$ABF$3,0))/PU$2*INDEX(Usage!$D$5:$ABF$11,MATCH(UsagePerHour!$B$100,Usage!$C$5:$C$11,0),MATCH(UsagePerHour!PU$4,Usage!$D$3:$ABF$3,0)),"")</f>
        <v>3.4980211564553083</v>
      </c>
      <c r="PV113" s="6">
        <f>IFERROR(INDEX(Sales!$D$5:$ABF$18,MATCH(UsagePerHour!$B113,Sales!$C$5:$C$18,0),MATCH(UsagePerHour!PV$4,Sales!$D$3:$ABF$3,0))/PV$2*INDEX(Usage!$D$5:$ABF$11,MATCH(UsagePerHour!$B$100,Usage!$C$5:$C$11,0),MATCH(UsagePerHour!PV$4,Usage!$D$3:$ABF$3,0)),"")</f>
        <v>3.1001990131711397</v>
      </c>
      <c r="PW113" s="6">
        <f>IFERROR(INDEX(Sales!$D$5:$ABF$18,MATCH(UsagePerHour!$B113,Sales!$C$5:$C$18,0),MATCH(UsagePerHour!PW$4,Sales!$D$3:$ABF$3,0))/PW$2*INDEX(Usage!$D$5:$ABF$11,MATCH(UsagePerHour!$B$100,Usage!$C$5:$C$11,0),MATCH(UsagePerHour!PW$4,Usage!$D$3:$ABF$3,0)),"")</f>
        <v>4.833041960532741</v>
      </c>
      <c r="PX113" s="6">
        <f>IFERROR(INDEX(Sales!$D$5:$ABF$18,MATCH(UsagePerHour!$B113,Sales!$C$5:$C$18,0),MATCH(UsagePerHour!PX$4,Sales!$D$3:$ABF$3,0))/PX$2*INDEX(Usage!$D$5:$ABF$11,MATCH(UsagePerHour!$B$100,Usage!$C$5:$C$11,0),MATCH(UsagePerHour!PX$4,Usage!$D$3:$ABF$3,0)),"")</f>
        <v>1.075841992914452</v>
      </c>
      <c r="PY113" s="6">
        <f>IFERROR(INDEX(Sales!$D$5:$ABF$18,MATCH(UsagePerHour!$B113,Sales!$C$5:$C$18,0),MATCH(UsagePerHour!PY$4,Sales!$D$3:$ABF$3,0))/PY$2*INDEX(Usage!$D$5:$ABF$11,MATCH(UsagePerHour!$B$100,Usage!$C$5:$C$11,0),MATCH(UsagePerHour!PY$4,Usage!$D$3:$ABF$3,0)),"")</f>
        <v>2.4946792181256354</v>
      </c>
      <c r="PZ113" s="6">
        <f>IFERROR(INDEX(Sales!$D$5:$ABF$18,MATCH(UsagePerHour!$B113,Sales!$C$5:$C$18,0),MATCH(UsagePerHour!PZ$4,Sales!$D$3:$ABF$3,0))/PZ$2*INDEX(Usage!$D$5:$ABF$11,MATCH(UsagePerHour!$B$100,Usage!$C$5:$C$11,0),MATCH(UsagePerHour!PZ$4,Usage!$D$3:$ABF$3,0)),"")</f>
        <v>7.7056146758092172</v>
      </c>
      <c r="QA113" s="6">
        <f>IFERROR(INDEX(Sales!$D$5:$ABF$18,MATCH(UsagePerHour!$B113,Sales!$C$5:$C$18,0),MATCH(UsagePerHour!QA$4,Sales!$D$3:$ABF$3,0))/QA$2*INDEX(Usage!$D$5:$ABF$11,MATCH(UsagePerHour!$B$100,Usage!$C$5:$C$11,0),MATCH(UsagePerHour!QA$4,Usage!$D$3:$ABF$3,0)),"")</f>
        <v>1.6998835385997224</v>
      </c>
      <c r="QB113" s="6">
        <f>IFERROR(INDEX(Sales!$D$5:$ABF$18,MATCH(UsagePerHour!$B113,Sales!$C$5:$C$18,0),MATCH(UsagePerHour!QB$4,Sales!$D$3:$ABF$3,0))/QB$2*INDEX(Usage!$D$5:$ABF$11,MATCH(UsagePerHour!$B$100,Usage!$C$5:$C$11,0),MATCH(UsagePerHour!QB$4,Usage!$D$3:$ABF$3,0)),"")</f>
        <v>14.111346554296784</v>
      </c>
      <c r="QC113" s="6">
        <f>IFERROR(INDEX(Sales!$D$5:$ABF$18,MATCH(UsagePerHour!$B113,Sales!$C$5:$C$18,0),MATCH(UsagePerHour!QC$4,Sales!$D$3:$ABF$3,0))/QC$2*INDEX(Usage!$D$5:$ABF$11,MATCH(UsagePerHour!$B$100,Usage!$C$5:$C$11,0),MATCH(UsagePerHour!QC$4,Usage!$D$3:$ABF$3,0)),"")</f>
        <v>0.94214562623907205</v>
      </c>
      <c r="QD113" s="6">
        <f>IFERROR(INDEX(Sales!$D$5:$ABF$18,MATCH(UsagePerHour!$B113,Sales!$C$5:$C$18,0),MATCH(UsagePerHour!QD$4,Sales!$D$3:$ABF$3,0))/QD$2*INDEX(Usage!$D$5:$ABF$11,MATCH(UsagePerHour!$B$100,Usage!$C$5:$C$11,0),MATCH(UsagePerHour!QD$4,Usage!$D$3:$ABF$3,0)),"")</f>
        <v>4.9107010996839069</v>
      </c>
      <c r="QE113" s="6">
        <f>IFERROR(INDEX(Sales!$D$5:$ABF$18,MATCH(UsagePerHour!$B113,Sales!$C$5:$C$18,0),MATCH(UsagePerHour!QE$4,Sales!$D$3:$ABF$3,0))/QE$2*INDEX(Usage!$D$5:$ABF$11,MATCH(UsagePerHour!$B$100,Usage!$C$5:$C$11,0),MATCH(UsagePerHour!QE$4,Usage!$D$3:$ABF$3,0)),"")</f>
        <v>2.0858286342448564</v>
      </c>
      <c r="QF113" s="6">
        <f>IFERROR(INDEX(Sales!$D$5:$ABF$18,MATCH(UsagePerHour!$B113,Sales!$C$5:$C$18,0),MATCH(UsagePerHour!QF$4,Sales!$D$3:$ABF$3,0))/QF$2*INDEX(Usage!$D$5:$ABF$11,MATCH(UsagePerHour!$B$100,Usage!$C$5:$C$11,0),MATCH(UsagePerHour!QF$4,Usage!$D$3:$ABF$3,0)),"")</f>
        <v>7.9854822483286823</v>
      </c>
      <c r="QG113" s="6">
        <f>IFERROR(INDEX(Sales!$D$5:$ABF$18,MATCH(UsagePerHour!$B113,Sales!$C$5:$C$18,0),MATCH(UsagePerHour!QG$4,Sales!$D$3:$ABF$3,0))/QG$2*INDEX(Usage!$D$5:$ABF$11,MATCH(UsagePerHour!$B$100,Usage!$C$5:$C$11,0),MATCH(UsagePerHour!QG$4,Usage!$D$3:$ABF$3,0)),"")</f>
        <v>40.44440273601564</v>
      </c>
      <c r="QH113" s="6">
        <f>IFERROR(INDEX(Sales!$D$5:$ABF$18,MATCH(UsagePerHour!$B113,Sales!$C$5:$C$18,0),MATCH(UsagePerHour!QH$4,Sales!$D$3:$ABF$3,0))/QH$2*INDEX(Usage!$D$5:$ABF$11,MATCH(UsagePerHour!$B$100,Usage!$C$5:$C$11,0),MATCH(UsagePerHour!QH$4,Usage!$D$3:$ABF$3,0)),"")</f>
        <v>5.1612903712337834</v>
      </c>
      <c r="QI113" s="6">
        <f>IFERROR(INDEX(Sales!$D$5:$ABF$18,MATCH(UsagePerHour!$B113,Sales!$C$5:$C$18,0),MATCH(UsagePerHour!QI$4,Sales!$D$3:$ABF$3,0))/QI$2*INDEX(Usage!$D$5:$ABF$11,MATCH(UsagePerHour!$B$100,Usage!$C$5:$C$11,0),MATCH(UsagePerHour!QI$4,Usage!$D$3:$ABF$3,0)),"")</f>
        <v>2.7487862611205411</v>
      </c>
      <c r="QJ113" s="6">
        <f>IFERROR(INDEX(Sales!$D$5:$ABF$18,MATCH(UsagePerHour!$B113,Sales!$C$5:$C$18,0),MATCH(UsagePerHour!QJ$4,Sales!$D$3:$ABF$3,0))/QJ$2*INDEX(Usage!$D$5:$ABF$11,MATCH(UsagePerHour!$B$100,Usage!$C$5:$C$11,0),MATCH(UsagePerHour!QJ$4,Usage!$D$3:$ABF$3,0)),"")</f>
        <v>7.2766409003955603</v>
      </c>
      <c r="QK113" s="6">
        <f>IFERROR(INDEX(Sales!$D$5:$ABF$18,MATCH(UsagePerHour!$B113,Sales!$C$5:$C$18,0),MATCH(UsagePerHour!QK$4,Sales!$D$3:$ABF$3,0))/QK$2*INDEX(Usage!$D$5:$ABF$11,MATCH(UsagePerHour!$B$100,Usage!$C$5:$C$11,0),MATCH(UsagePerHour!QK$4,Usage!$D$3:$ABF$3,0)),"")</f>
        <v>11.258329644443087</v>
      </c>
      <c r="QL113" s="6">
        <f>IFERROR(INDEX(Sales!$D$5:$ABF$18,MATCH(UsagePerHour!$B113,Sales!$C$5:$C$18,0),MATCH(UsagePerHour!QL$4,Sales!$D$3:$ABF$3,0))/QL$2*INDEX(Usage!$D$5:$ABF$11,MATCH(UsagePerHour!$B$100,Usage!$C$5:$C$11,0),MATCH(UsagePerHour!QL$4,Usage!$D$3:$ABF$3,0)),"")</f>
        <v>3.0627421900501339</v>
      </c>
      <c r="QM113" s="6">
        <f>IFERROR(INDEX(Sales!$D$5:$ABF$18,MATCH(UsagePerHour!$B113,Sales!$C$5:$C$18,0),MATCH(UsagePerHour!QM$4,Sales!$D$3:$ABF$3,0))/QM$2*INDEX(Usage!$D$5:$ABF$11,MATCH(UsagePerHour!$B$100,Usage!$C$5:$C$11,0),MATCH(UsagePerHour!QM$4,Usage!$D$3:$ABF$3,0)),"")</f>
        <v>0.82027768129155587</v>
      </c>
      <c r="QN113" s="6">
        <f>IFERROR(INDEX(Sales!$D$5:$ABF$18,MATCH(UsagePerHour!$B113,Sales!$C$5:$C$18,0),MATCH(UsagePerHour!QN$4,Sales!$D$3:$ABF$3,0))/QN$2*INDEX(Usage!$D$5:$ABF$11,MATCH(UsagePerHour!$B$100,Usage!$C$5:$C$11,0),MATCH(UsagePerHour!QN$4,Usage!$D$3:$ABF$3,0)),"")</f>
        <v>7.6719835631767461</v>
      </c>
      <c r="QO113" s="6">
        <f>IFERROR(INDEX(Sales!$D$5:$ABF$18,MATCH(UsagePerHour!$B113,Sales!$C$5:$C$18,0),MATCH(UsagePerHour!QO$4,Sales!$D$3:$ABF$3,0))/QO$2*INDEX(Usage!$D$5:$ABF$11,MATCH(UsagePerHour!$B$100,Usage!$C$5:$C$11,0),MATCH(UsagePerHour!QO$4,Usage!$D$3:$ABF$3,0)),"")</f>
        <v>2.3079763904661026</v>
      </c>
      <c r="QP113" s="6">
        <f>IFERROR(INDEX(Sales!$D$5:$ABF$18,MATCH(UsagePerHour!$B113,Sales!$C$5:$C$18,0),MATCH(UsagePerHour!QP$4,Sales!$D$3:$ABF$3,0))/QP$2*INDEX(Usage!$D$5:$ABF$11,MATCH(UsagePerHour!$B$100,Usage!$C$5:$C$11,0),MATCH(UsagePerHour!QP$4,Usage!$D$3:$ABF$3,0)),"")</f>
        <v>4.2966570685309957</v>
      </c>
      <c r="QQ113" s="6">
        <f>IFERROR(INDEX(Sales!$D$5:$ABF$18,MATCH(UsagePerHour!$B113,Sales!$C$5:$C$18,0),MATCH(UsagePerHour!QQ$4,Sales!$D$3:$ABF$3,0))/QQ$2*INDEX(Usage!$D$5:$ABF$11,MATCH(UsagePerHour!$B$100,Usage!$C$5:$C$11,0),MATCH(UsagePerHour!QQ$4,Usage!$D$3:$ABF$3,0)),"")</f>
        <v>1.7387401102884761</v>
      </c>
      <c r="QR113" s="6">
        <f>IFERROR(INDEX(Sales!$D$5:$ABF$18,MATCH(UsagePerHour!$B113,Sales!$C$5:$C$18,0),MATCH(UsagePerHour!QR$4,Sales!$D$3:$ABF$3,0))/QR$2*INDEX(Usage!$D$5:$ABF$11,MATCH(UsagePerHour!$B$100,Usage!$C$5:$C$11,0),MATCH(UsagePerHour!QR$4,Usage!$D$3:$ABF$3,0)),"")</f>
        <v>9.3519975499357351</v>
      </c>
      <c r="QS113" s="6">
        <f>IFERROR(INDEX(Sales!$D$5:$ABF$18,MATCH(UsagePerHour!$B113,Sales!$C$5:$C$18,0),MATCH(UsagePerHour!QS$4,Sales!$D$3:$ABF$3,0))/QS$2*INDEX(Usage!$D$5:$ABF$11,MATCH(UsagePerHour!$B$100,Usage!$C$5:$C$11,0),MATCH(UsagePerHour!QS$4,Usage!$D$3:$ABF$3,0)),"")</f>
        <v>4.4178711722026476</v>
      </c>
      <c r="QT113" s="6">
        <f>IFERROR(INDEX(Sales!$D$5:$ABF$18,MATCH(UsagePerHour!$B113,Sales!$C$5:$C$18,0),MATCH(UsagePerHour!QT$4,Sales!$D$3:$ABF$3,0))/QT$2*INDEX(Usage!$D$5:$ABF$11,MATCH(UsagePerHour!$B$100,Usage!$C$5:$C$11,0),MATCH(UsagePerHour!QT$4,Usage!$D$3:$ABF$3,0)),"")</f>
        <v>2.9566345493020183</v>
      </c>
      <c r="QU113" s="6">
        <f>IFERROR(INDEX(Sales!$D$5:$ABF$18,MATCH(UsagePerHour!$B113,Sales!$C$5:$C$18,0),MATCH(UsagePerHour!QU$4,Sales!$D$3:$ABF$3,0))/QU$2*INDEX(Usage!$D$5:$ABF$11,MATCH(UsagePerHour!$B$100,Usage!$C$5:$C$11,0),MATCH(UsagePerHour!QU$4,Usage!$D$3:$ABF$3,0)),"")</f>
        <v>7.0765534616303043</v>
      </c>
      <c r="QV113" s="6">
        <f>IFERROR(INDEX(Sales!$D$5:$ABF$18,MATCH(UsagePerHour!$B113,Sales!$C$5:$C$18,0),MATCH(UsagePerHour!QV$4,Sales!$D$3:$ABF$3,0))/QV$2*INDEX(Usage!$D$5:$ABF$11,MATCH(UsagePerHour!$B$100,Usage!$C$5:$C$11,0),MATCH(UsagePerHour!QV$4,Usage!$D$3:$ABF$3,0)),"")</f>
        <v>2.2851224215492514</v>
      </c>
      <c r="QW113" s="6">
        <f>IFERROR(INDEX(Sales!$D$5:$ABF$18,MATCH(UsagePerHour!$B113,Sales!$C$5:$C$18,0),MATCH(UsagePerHour!QW$4,Sales!$D$3:$ABF$3,0))/QW$2*INDEX(Usage!$D$5:$ABF$11,MATCH(UsagePerHour!$B$100,Usage!$C$5:$C$11,0),MATCH(UsagePerHour!QW$4,Usage!$D$3:$ABF$3,0)),"")</f>
        <v>3.4538000427562112</v>
      </c>
      <c r="QX113" s="6">
        <f>IFERROR(INDEX(Sales!$D$5:$ABF$18,MATCH(UsagePerHour!$B113,Sales!$C$5:$C$18,0),MATCH(UsagePerHour!QX$4,Sales!$D$3:$ABF$3,0))/QX$2*INDEX(Usage!$D$5:$ABF$11,MATCH(UsagePerHour!$B$100,Usage!$C$5:$C$11,0),MATCH(UsagePerHour!QX$4,Usage!$D$3:$ABF$3,0)),"")</f>
        <v>3.473328681088625</v>
      </c>
      <c r="QY113" s="6">
        <f>IFERROR(INDEX(Sales!$D$5:$ABF$18,MATCH(UsagePerHour!$B113,Sales!$C$5:$C$18,0),MATCH(UsagePerHour!QY$4,Sales!$D$3:$ABF$3,0))/QY$2*INDEX(Usage!$D$5:$ABF$11,MATCH(UsagePerHour!$B$100,Usage!$C$5:$C$11,0),MATCH(UsagePerHour!QY$4,Usage!$D$3:$ABF$3,0)),"")</f>
        <v>15.729084540561651</v>
      </c>
      <c r="QZ113" s="6">
        <f>IFERROR(INDEX(Sales!$D$5:$ABF$18,MATCH(UsagePerHour!$B113,Sales!$C$5:$C$18,0),MATCH(UsagePerHour!QZ$4,Sales!$D$3:$ABF$3,0))/QZ$2*INDEX(Usage!$D$5:$ABF$11,MATCH(UsagePerHour!$B$100,Usage!$C$5:$C$11,0),MATCH(UsagePerHour!QZ$4,Usage!$D$3:$ABF$3,0)),"")</f>
        <v>10.864144799723068</v>
      </c>
      <c r="RA113" s="6">
        <f>IFERROR(INDEX(Sales!$D$5:$ABF$18,MATCH(UsagePerHour!$B113,Sales!$C$5:$C$18,0),MATCH(UsagePerHour!RA$4,Sales!$D$3:$ABF$3,0))/RA$2*INDEX(Usage!$D$5:$ABF$11,MATCH(UsagePerHour!$B$100,Usage!$C$5:$C$11,0),MATCH(UsagePerHour!RA$4,Usage!$D$3:$ABF$3,0)),"")</f>
        <v>0.84031751335192928</v>
      </c>
      <c r="RB113" s="6">
        <f>IFERROR(INDEX(Sales!$D$5:$ABF$18,MATCH(UsagePerHour!$B113,Sales!$C$5:$C$18,0),MATCH(UsagePerHour!RB$4,Sales!$D$3:$ABF$3,0))/RB$2*INDEX(Usage!$D$5:$ABF$11,MATCH(UsagePerHour!$B$100,Usage!$C$5:$C$11,0),MATCH(UsagePerHour!RB$4,Usage!$D$3:$ABF$3,0)),"")</f>
        <v>31.637028610923121</v>
      </c>
      <c r="RC113" s="6">
        <f>IFERROR(INDEX(Sales!$D$5:$ABF$18,MATCH(UsagePerHour!$B113,Sales!$C$5:$C$18,0),MATCH(UsagePerHour!RC$4,Sales!$D$3:$ABF$3,0))/RC$2*INDEX(Usage!$D$5:$ABF$11,MATCH(UsagePerHour!$B$100,Usage!$C$5:$C$11,0),MATCH(UsagePerHour!RC$4,Usage!$D$3:$ABF$3,0)),"")</f>
        <v>2.2812887866272784</v>
      </c>
      <c r="RD113" s="6">
        <f>IFERROR(INDEX(Sales!$D$5:$ABF$18,MATCH(UsagePerHour!$B113,Sales!$C$5:$C$18,0),MATCH(UsagePerHour!RD$4,Sales!$D$3:$ABF$3,0))/RD$2*INDEX(Usage!$D$5:$ABF$11,MATCH(UsagePerHour!$B$100,Usage!$C$5:$C$11,0),MATCH(UsagePerHour!RD$4,Usage!$D$3:$ABF$3,0)),"")</f>
        <v>7.9155144055832007</v>
      </c>
      <c r="RE113" s="6">
        <f>IFERROR(INDEX(Sales!$D$5:$ABF$18,MATCH(UsagePerHour!$B113,Sales!$C$5:$C$18,0),MATCH(UsagePerHour!RE$4,Sales!$D$3:$ABF$3,0))/RE$2*INDEX(Usage!$D$5:$ABF$11,MATCH(UsagePerHour!$B$100,Usage!$C$5:$C$11,0),MATCH(UsagePerHour!RE$4,Usage!$D$3:$ABF$3,0)),"")</f>
        <v>3.2199870670265409</v>
      </c>
      <c r="RF113" s="6">
        <f>IFERROR(INDEX(Sales!$D$5:$ABF$18,MATCH(UsagePerHour!$B113,Sales!$C$5:$C$18,0),MATCH(UsagePerHour!RF$4,Sales!$D$3:$ABF$3,0))/RF$2*INDEX(Usage!$D$5:$ABF$11,MATCH(UsagePerHour!$B$100,Usage!$C$5:$C$11,0),MATCH(UsagePerHour!RF$4,Usage!$D$3:$ABF$3,0)),"")</f>
        <v>3.3064025702073949</v>
      </c>
      <c r="RG113" s="6">
        <f>IFERROR(INDEX(Sales!$D$5:$ABF$18,MATCH(UsagePerHour!$B113,Sales!$C$5:$C$18,0),MATCH(UsagePerHour!RG$4,Sales!$D$3:$ABF$3,0))/RG$2*INDEX(Usage!$D$5:$ABF$11,MATCH(UsagePerHour!$B$100,Usage!$C$5:$C$11,0),MATCH(UsagePerHour!RG$4,Usage!$D$3:$ABF$3,0)),"")</f>
        <v>7.0383053854065603</v>
      </c>
      <c r="RH113" s="6">
        <f>IFERROR(INDEX(Sales!$D$5:$ABF$18,MATCH(UsagePerHour!$B113,Sales!$C$5:$C$18,0),MATCH(UsagePerHour!RH$4,Sales!$D$3:$ABF$3,0))/RH$2*INDEX(Usage!$D$5:$ABF$11,MATCH(UsagePerHour!$B$100,Usage!$C$5:$C$11,0),MATCH(UsagePerHour!RH$4,Usage!$D$3:$ABF$3,0)),"")</f>
        <v>7.5024240990111002</v>
      </c>
      <c r="RI113" s="6">
        <f>IFERROR(INDEX(Sales!$D$5:$ABF$18,MATCH(UsagePerHour!$B113,Sales!$C$5:$C$18,0),MATCH(UsagePerHour!RI$4,Sales!$D$3:$ABF$3,0))/RI$2*INDEX(Usage!$D$5:$ABF$11,MATCH(UsagePerHour!$B$100,Usage!$C$5:$C$11,0),MATCH(UsagePerHour!RI$4,Usage!$D$3:$ABF$3,0)),"")</f>
        <v>8.4490899133783621</v>
      </c>
      <c r="RJ113" s="6">
        <f>IFERROR(INDEX(Sales!$D$5:$ABF$18,MATCH(UsagePerHour!$B113,Sales!$C$5:$C$18,0),MATCH(UsagePerHour!RJ$4,Sales!$D$3:$ABF$3,0))/RJ$2*INDEX(Usage!$D$5:$ABF$11,MATCH(UsagePerHour!$B$100,Usage!$C$5:$C$11,0),MATCH(UsagePerHour!RJ$4,Usage!$D$3:$ABF$3,0)),"")</f>
        <v>1.8913137853789739</v>
      </c>
      <c r="RK113" s="6">
        <f>IFERROR(INDEX(Sales!$D$5:$ABF$18,MATCH(UsagePerHour!$B113,Sales!$C$5:$C$18,0),MATCH(UsagePerHour!RK$4,Sales!$D$3:$ABF$3,0))/RK$2*INDEX(Usage!$D$5:$ABF$11,MATCH(UsagePerHour!$B$100,Usage!$C$5:$C$11,0),MATCH(UsagePerHour!RK$4,Usage!$D$3:$ABF$3,0)),"")</f>
        <v>9.4783685913329201</v>
      </c>
      <c r="RL113" s="6">
        <f>IFERROR(INDEX(Sales!$D$5:$ABF$18,MATCH(UsagePerHour!$B113,Sales!$C$5:$C$18,0),MATCH(UsagePerHour!RL$4,Sales!$D$3:$ABF$3,0))/RL$2*INDEX(Usage!$D$5:$ABF$11,MATCH(UsagePerHour!$B$100,Usage!$C$5:$C$11,0),MATCH(UsagePerHour!RL$4,Usage!$D$3:$ABF$3,0)),"")</f>
        <v>7.7349968745995126</v>
      </c>
      <c r="RM113" s="6">
        <f>IFERROR(INDEX(Sales!$D$5:$ABF$18,MATCH(UsagePerHour!$B113,Sales!$C$5:$C$18,0),MATCH(UsagePerHour!RM$4,Sales!$D$3:$ABF$3,0))/RM$2*INDEX(Usage!$D$5:$ABF$11,MATCH(UsagePerHour!$B$100,Usage!$C$5:$C$11,0),MATCH(UsagePerHour!RM$4,Usage!$D$3:$ABF$3,0)),"")</f>
        <v>8.2263099622539677</v>
      </c>
      <c r="RN113" s="6">
        <f>IFERROR(INDEX(Sales!$D$5:$ABF$18,MATCH(UsagePerHour!$B113,Sales!$C$5:$C$18,0),MATCH(UsagePerHour!RN$4,Sales!$D$3:$ABF$3,0))/RN$2*INDEX(Usage!$D$5:$ABF$11,MATCH(UsagePerHour!$B$100,Usage!$C$5:$C$11,0),MATCH(UsagePerHour!RN$4,Usage!$D$3:$ABF$3,0)),"")</f>
        <v>8.3358467802744691</v>
      </c>
      <c r="RO113" s="6">
        <f>IFERROR(INDEX(Sales!$D$5:$ABF$18,MATCH(UsagePerHour!$B113,Sales!$C$5:$C$18,0),MATCH(UsagePerHour!RO$4,Sales!$D$3:$ABF$3,0))/RO$2*INDEX(Usage!$D$5:$ABF$11,MATCH(UsagePerHour!$B$100,Usage!$C$5:$C$11,0),MATCH(UsagePerHour!RO$4,Usage!$D$3:$ABF$3,0)),"")</f>
        <v>2.7384758693527331</v>
      </c>
      <c r="RP113" s="6">
        <f>IFERROR(INDEX(Sales!$D$5:$ABF$18,MATCH(UsagePerHour!$B113,Sales!$C$5:$C$18,0),MATCH(UsagePerHour!RP$4,Sales!$D$3:$ABF$3,0))/RP$2*INDEX(Usage!$D$5:$ABF$11,MATCH(UsagePerHour!$B$100,Usage!$C$5:$C$11,0),MATCH(UsagePerHour!RP$4,Usage!$D$3:$ABF$3,0)),"")</f>
        <v>2.9731947431298047</v>
      </c>
      <c r="RQ113" s="6">
        <f>IFERROR(INDEX(Sales!$D$5:$ABF$18,MATCH(UsagePerHour!$B113,Sales!$C$5:$C$18,0),MATCH(UsagePerHour!RQ$4,Sales!$D$3:$ABF$3,0))/RQ$2*INDEX(Usage!$D$5:$ABF$11,MATCH(UsagePerHour!$B$100,Usage!$C$5:$C$11,0),MATCH(UsagePerHour!RQ$4,Usage!$D$3:$ABF$3,0)),"")</f>
        <v>1.8741739333159946</v>
      </c>
      <c r="RR113" s="6">
        <f>IFERROR(INDEX(Sales!$D$5:$ABF$18,MATCH(UsagePerHour!$B113,Sales!$C$5:$C$18,0),MATCH(UsagePerHour!RR$4,Sales!$D$3:$ABF$3,0))/RR$2*INDEX(Usage!$D$5:$ABF$11,MATCH(UsagePerHour!$B$100,Usage!$C$5:$C$11,0),MATCH(UsagePerHour!RR$4,Usage!$D$3:$ABF$3,0)),"")</f>
        <v>3.9603030850130687</v>
      </c>
      <c r="RS113" s="6">
        <f>IFERROR(INDEX(Sales!$D$5:$ABF$18,MATCH(UsagePerHour!$B113,Sales!$C$5:$C$18,0),MATCH(UsagePerHour!RS$4,Sales!$D$3:$ABF$3,0))/RS$2*INDEX(Usage!$D$5:$ABF$11,MATCH(UsagePerHour!$B$100,Usage!$C$5:$C$11,0),MATCH(UsagePerHour!RS$4,Usage!$D$3:$ABF$3,0)),"")</f>
        <v>15.595494478019846</v>
      </c>
      <c r="RT113" s="6">
        <f>IFERROR(INDEX(Sales!$D$5:$ABF$18,MATCH(UsagePerHour!$B113,Sales!$C$5:$C$18,0),MATCH(UsagePerHour!RT$4,Sales!$D$3:$ABF$3,0))/RT$2*INDEX(Usage!$D$5:$ABF$11,MATCH(UsagePerHour!$B$100,Usage!$C$5:$C$11,0),MATCH(UsagePerHour!RT$4,Usage!$D$3:$ABF$3,0)),"")</f>
        <v>0</v>
      </c>
      <c r="RU113" s="6">
        <f>IFERROR(INDEX(Sales!$D$5:$ABF$18,MATCH(UsagePerHour!$B113,Sales!$C$5:$C$18,0),MATCH(UsagePerHour!RU$4,Sales!$D$3:$ABF$3,0))/RU$2*INDEX(Usage!$D$5:$ABF$11,MATCH(UsagePerHour!$B$100,Usage!$C$5:$C$11,0),MATCH(UsagePerHour!RU$4,Usage!$D$3:$ABF$3,0)),"")</f>
        <v>6.9811361237008418</v>
      </c>
      <c r="RV113" s="6">
        <f>IFERROR(INDEX(Sales!$D$5:$ABF$18,MATCH(UsagePerHour!$B113,Sales!$C$5:$C$18,0),MATCH(UsagePerHour!RV$4,Sales!$D$3:$ABF$3,0))/RV$2*INDEX(Usage!$D$5:$ABF$11,MATCH(UsagePerHour!$B$100,Usage!$C$5:$C$11,0),MATCH(UsagePerHour!RV$4,Usage!$D$3:$ABF$3,0)),"")</f>
        <v>4.2894746828295167</v>
      </c>
      <c r="RW113" s="6">
        <f>IFERROR(INDEX(Sales!$D$5:$ABF$18,MATCH(UsagePerHour!$B113,Sales!$C$5:$C$18,0),MATCH(UsagePerHour!RW$4,Sales!$D$3:$ABF$3,0))/RW$2*INDEX(Usage!$D$5:$ABF$11,MATCH(UsagePerHour!$B$100,Usage!$C$5:$C$11,0),MATCH(UsagePerHour!RW$4,Usage!$D$3:$ABF$3,0)),"")</f>
        <v>41.470097115905176</v>
      </c>
      <c r="RX113" s="6">
        <f>IFERROR(INDEX(Sales!$D$5:$ABF$18,MATCH(UsagePerHour!$B113,Sales!$C$5:$C$18,0),MATCH(UsagePerHour!RX$4,Sales!$D$3:$ABF$3,0))/RX$2*INDEX(Usage!$D$5:$ABF$11,MATCH(UsagePerHour!$B$100,Usage!$C$5:$C$11,0),MATCH(UsagePerHour!RX$4,Usage!$D$3:$ABF$3,0)),"")</f>
        <v>1.7759149229776356</v>
      </c>
      <c r="RY113" s="6">
        <f>IFERROR(INDEX(Sales!$D$5:$ABF$18,MATCH(UsagePerHour!$B113,Sales!$C$5:$C$18,0),MATCH(UsagePerHour!RY$4,Sales!$D$3:$ABF$3,0))/RY$2*INDEX(Usage!$D$5:$ABF$11,MATCH(UsagePerHour!$B$100,Usage!$C$5:$C$11,0),MATCH(UsagePerHour!RY$4,Usage!$D$3:$ABF$3,0)),"")</f>
        <v>2.455509922916566</v>
      </c>
      <c r="RZ113" s="6">
        <f>IFERROR(INDEX(Sales!$D$5:$ABF$18,MATCH(UsagePerHour!$B113,Sales!$C$5:$C$18,0),MATCH(UsagePerHour!RZ$4,Sales!$D$3:$ABF$3,0))/RZ$2*INDEX(Usage!$D$5:$ABF$11,MATCH(UsagePerHour!$B$100,Usage!$C$5:$C$11,0),MATCH(UsagePerHour!RZ$4,Usage!$D$3:$ABF$3,0)),"")</f>
        <v>9.7591080814435429</v>
      </c>
      <c r="SA113" s="6">
        <f>IFERROR(INDEX(Sales!$D$5:$ABF$18,MATCH(UsagePerHour!$B113,Sales!$C$5:$C$18,0),MATCH(UsagePerHour!SA$4,Sales!$D$3:$ABF$3,0))/SA$2*INDEX(Usage!$D$5:$ABF$11,MATCH(UsagePerHour!$B$100,Usage!$C$5:$C$11,0),MATCH(UsagePerHour!SA$4,Usage!$D$3:$ABF$3,0)),"")</f>
        <v>0.75525593341151531</v>
      </c>
      <c r="SB113" s="6">
        <f>IFERROR(INDEX(Sales!$D$5:$ABF$18,MATCH(UsagePerHour!$B113,Sales!$C$5:$C$18,0),MATCH(UsagePerHour!SB$4,Sales!$D$3:$ABF$3,0))/SB$2*INDEX(Usage!$D$5:$ABF$11,MATCH(UsagePerHour!$B$100,Usage!$C$5:$C$11,0),MATCH(UsagePerHour!SB$4,Usage!$D$3:$ABF$3,0)),"")</f>
        <v>3.4428721313790551</v>
      </c>
      <c r="SC113" s="6">
        <f>IFERROR(INDEX(Sales!$D$5:$ABF$18,MATCH(UsagePerHour!$B113,Sales!$C$5:$C$18,0),MATCH(UsagePerHour!SC$4,Sales!$D$3:$ABF$3,0))/SC$2*INDEX(Usage!$D$5:$ABF$11,MATCH(UsagePerHour!$B$100,Usage!$C$5:$C$11,0),MATCH(UsagePerHour!SC$4,Usage!$D$3:$ABF$3,0)),"")</f>
        <v>1.6375465313299831</v>
      </c>
      <c r="SD113" s="6">
        <f>IFERROR(INDEX(Sales!$D$5:$ABF$18,MATCH(UsagePerHour!$B113,Sales!$C$5:$C$18,0),MATCH(UsagePerHour!SD$4,Sales!$D$3:$ABF$3,0))/SD$2*INDEX(Usage!$D$5:$ABF$11,MATCH(UsagePerHour!$B$100,Usage!$C$5:$C$11,0),MATCH(UsagePerHour!SD$4,Usage!$D$3:$ABF$3,0)),"")</f>
        <v>0</v>
      </c>
      <c r="SE113" s="6">
        <f>IFERROR(INDEX(Sales!$D$5:$ABF$18,MATCH(UsagePerHour!$B113,Sales!$C$5:$C$18,0),MATCH(UsagePerHour!SE$4,Sales!$D$3:$ABF$3,0))/SE$2*INDEX(Usage!$D$5:$ABF$11,MATCH(UsagePerHour!$B$100,Usage!$C$5:$C$11,0),MATCH(UsagePerHour!SE$4,Usage!$D$3:$ABF$3,0)),"")</f>
        <v>2.7108165541693774</v>
      </c>
      <c r="SF113" s="6">
        <f>IFERROR(INDEX(Sales!$D$5:$ABF$18,MATCH(UsagePerHour!$B113,Sales!$C$5:$C$18,0),MATCH(UsagePerHour!SF$4,Sales!$D$3:$ABF$3,0))/SF$2*INDEX(Usage!$D$5:$ABF$11,MATCH(UsagePerHour!$B$100,Usage!$C$5:$C$11,0),MATCH(UsagePerHour!SF$4,Usage!$D$3:$ABF$3,0)),"")</f>
        <v>4.847944006471006</v>
      </c>
      <c r="SG113" s="6" t="str">
        <f>IFERROR(INDEX(Sales!$D$5:$ABF$18,MATCH(UsagePerHour!$B113,Sales!$C$5:$C$18,0),MATCH(UsagePerHour!SG$4,Sales!$D$3:$ABF$3,0))/SG$2*INDEX(Usage!$D$5:$ABF$11,MATCH(UsagePerHour!$B$100,Usage!$C$5:$C$11,0),MATCH(UsagePerHour!SG$4,Usage!$D$3:$ABF$3,0)),"")</f>
        <v/>
      </c>
      <c r="SH113" s="6" t="str">
        <f>IFERROR(INDEX(Sales!$D$5:$ABF$18,MATCH(UsagePerHour!$B113,Sales!$C$5:$C$18,0),MATCH(UsagePerHour!SH$4,Sales!$D$3:$ABF$3,0))/SH$2*INDEX(Usage!$D$5:$ABF$11,MATCH(UsagePerHour!$B$100,Usage!$C$5:$C$11,0),MATCH(UsagePerHour!SH$4,Usage!$D$3:$ABF$3,0)),"")</f>
        <v/>
      </c>
      <c r="SI113" s="6" t="str">
        <f>IFERROR(INDEX(Sales!$D$5:$ABF$18,MATCH(UsagePerHour!$B113,Sales!$C$5:$C$18,0),MATCH(UsagePerHour!SI$4,Sales!$D$3:$ABF$3,0))/SI$2*INDEX(Usage!$D$5:$ABF$11,MATCH(UsagePerHour!$B$100,Usage!$C$5:$C$11,0),MATCH(UsagePerHour!SI$4,Usage!$D$3:$ABF$3,0)),"")</f>
        <v/>
      </c>
      <c r="SJ113" s="6" t="str">
        <f>IFERROR(INDEX(Sales!$D$5:$ABF$18,MATCH(UsagePerHour!$B113,Sales!$C$5:$C$18,0),MATCH(UsagePerHour!SJ$4,Sales!$D$3:$ABF$3,0))/SJ$2*INDEX(Usage!$D$5:$ABF$11,MATCH(UsagePerHour!$B$100,Usage!$C$5:$C$11,0),MATCH(UsagePerHour!SJ$4,Usage!$D$3:$ABF$3,0)),"")</f>
        <v/>
      </c>
      <c r="SK113" s="6" t="str">
        <f>IFERROR(INDEX(Sales!$D$5:$ABF$18,MATCH(UsagePerHour!$B113,Sales!$C$5:$C$18,0),MATCH(UsagePerHour!SK$4,Sales!$D$3:$ABF$3,0))/SK$2*INDEX(Usage!$D$5:$ABF$11,MATCH(UsagePerHour!$B$100,Usage!$C$5:$C$11,0),MATCH(UsagePerHour!SK$4,Usage!$D$3:$ABF$3,0)),"")</f>
        <v/>
      </c>
      <c r="SL113" s="6" t="str">
        <f>IFERROR(INDEX(Sales!$D$5:$ABF$18,MATCH(UsagePerHour!$B113,Sales!$C$5:$C$18,0),MATCH(UsagePerHour!SL$4,Sales!$D$3:$ABF$3,0))/SL$2*INDEX(Usage!$D$5:$ABF$11,MATCH(UsagePerHour!$B$100,Usage!$C$5:$C$11,0),MATCH(UsagePerHour!SL$4,Usage!$D$3:$ABF$3,0)),"")</f>
        <v/>
      </c>
      <c r="SM113" s="6" t="str">
        <f>IFERROR(INDEX(Sales!$D$5:$ABF$18,MATCH(UsagePerHour!$B113,Sales!$C$5:$C$18,0),MATCH(UsagePerHour!SM$4,Sales!$D$3:$ABF$3,0))/SM$2*INDEX(Usage!$D$5:$ABF$11,MATCH(UsagePerHour!$B$100,Usage!$C$5:$C$11,0),MATCH(UsagePerHour!SM$4,Usage!$D$3:$ABF$3,0)),"")</f>
        <v/>
      </c>
      <c r="SN113" s="6" t="str">
        <f>IFERROR(INDEX(Sales!$D$5:$ABF$18,MATCH(UsagePerHour!$B113,Sales!$C$5:$C$18,0),MATCH(UsagePerHour!SN$4,Sales!$D$3:$ABF$3,0))/SN$2*INDEX(Usage!$D$5:$ABF$11,MATCH(UsagePerHour!$B$100,Usage!$C$5:$C$11,0),MATCH(UsagePerHour!SN$4,Usage!$D$3:$ABF$3,0)),"")</f>
        <v/>
      </c>
      <c r="SO113" s="6" t="str">
        <f>IFERROR(INDEX(Sales!$D$5:$ABF$18,MATCH(UsagePerHour!$B113,Sales!$C$5:$C$18,0),MATCH(UsagePerHour!SO$4,Sales!$D$3:$ABF$3,0))/SO$2*INDEX(Usage!$D$5:$ABF$11,MATCH(UsagePerHour!$B$100,Usage!$C$5:$C$11,0),MATCH(UsagePerHour!SO$4,Usage!$D$3:$ABF$3,0)),"")</f>
        <v/>
      </c>
      <c r="SP113" s="6" t="str">
        <f>IFERROR(INDEX(Sales!$D$5:$ABF$18,MATCH(UsagePerHour!$B113,Sales!$C$5:$C$18,0),MATCH(UsagePerHour!SP$4,Sales!$D$3:$ABF$3,0))/SP$2*INDEX(Usage!$D$5:$ABF$11,MATCH(UsagePerHour!$B$100,Usage!$C$5:$C$11,0),MATCH(UsagePerHour!SP$4,Usage!$D$3:$ABF$3,0)),"")</f>
        <v/>
      </c>
      <c r="SQ113" s="6" t="str">
        <f>IFERROR(INDEX(Sales!$D$5:$ABF$18,MATCH(UsagePerHour!$B113,Sales!$C$5:$C$18,0),MATCH(UsagePerHour!SQ$4,Sales!$D$3:$ABF$3,0))/SQ$2*INDEX(Usage!$D$5:$ABF$11,MATCH(UsagePerHour!$B$100,Usage!$C$5:$C$11,0),MATCH(UsagePerHour!SQ$4,Usage!$D$3:$ABF$3,0)),"")</f>
        <v/>
      </c>
      <c r="SR113" s="6" t="str">
        <f>IFERROR(INDEX(Sales!$D$5:$ABF$18,MATCH(UsagePerHour!$B113,Sales!$C$5:$C$18,0),MATCH(UsagePerHour!SR$4,Sales!$D$3:$ABF$3,0))/SR$2*INDEX(Usage!$D$5:$ABF$11,MATCH(UsagePerHour!$B$100,Usage!$C$5:$C$11,0),MATCH(UsagePerHour!SR$4,Usage!$D$3:$ABF$3,0)),"")</f>
        <v/>
      </c>
      <c r="SS113" s="6" t="str">
        <f>IFERROR(INDEX(Sales!$D$5:$ABF$18,MATCH(UsagePerHour!$B113,Sales!$C$5:$C$18,0),MATCH(UsagePerHour!SS$4,Sales!$D$3:$ABF$3,0))/SS$2*INDEX(Usage!$D$5:$ABF$11,MATCH(UsagePerHour!$B$100,Usage!$C$5:$C$11,0),MATCH(UsagePerHour!SS$4,Usage!$D$3:$ABF$3,0)),"")</f>
        <v/>
      </c>
      <c r="ST113" s="6" t="str">
        <f>IFERROR(INDEX(Sales!$D$5:$ABF$18,MATCH(UsagePerHour!$B113,Sales!$C$5:$C$18,0),MATCH(UsagePerHour!ST$4,Sales!$D$3:$ABF$3,0))/ST$2*INDEX(Usage!$D$5:$ABF$11,MATCH(UsagePerHour!$B$100,Usage!$C$5:$C$11,0),MATCH(UsagePerHour!ST$4,Usage!$D$3:$ABF$3,0)),"")</f>
        <v/>
      </c>
      <c r="SU113" s="6" t="str">
        <f>IFERROR(INDEX(Sales!$D$5:$ABF$18,MATCH(UsagePerHour!$B113,Sales!$C$5:$C$18,0),MATCH(UsagePerHour!SU$4,Sales!$D$3:$ABF$3,0))/SU$2*INDEX(Usage!$D$5:$ABF$11,MATCH(UsagePerHour!$B$100,Usage!$C$5:$C$11,0),MATCH(UsagePerHour!SU$4,Usage!$D$3:$ABF$3,0)),"")</f>
        <v/>
      </c>
      <c r="SV113" s="6" t="str">
        <f>IFERROR(INDEX(Sales!$D$5:$ABF$18,MATCH(UsagePerHour!$B113,Sales!$C$5:$C$18,0),MATCH(UsagePerHour!SV$4,Sales!$D$3:$ABF$3,0))/SV$2*INDEX(Usage!$D$5:$ABF$11,MATCH(UsagePerHour!$B$100,Usage!$C$5:$C$11,0),MATCH(UsagePerHour!SV$4,Usage!$D$3:$ABF$3,0)),"")</f>
        <v/>
      </c>
      <c r="SW113" s="6" t="str">
        <f>IFERROR(INDEX(Sales!$D$5:$ABF$18,MATCH(UsagePerHour!$B113,Sales!$C$5:$C$18,0),MATCH(UsagePerHour!SW$4,Sales!$D$3:$ABF$3,0))/SW$2*INDEX(Usage!$D$5:$ABF$11,MATCH(UsagePerHour!$B$100,Usage!$C$5:$C$11,0),MATCH(UsagePerHour!SW$4,Usage!$D$3:$ABF$3,0)),"")</f>
        <v/>
      </c>
      <c r="SX113" s="6" t="str">
        <f>IFERROR(INDEX(Sales!$D$5:$ABF$18,MATCH(UsagePerHour!$B113,Sales!$C$5:$C$18,0),MATCH(UsagePerHour!SX$4,Sales!$D$3:$ABF$3,0))/SX$2*INDEX(Usage!$D$5:$ABF$11,MATCH(UsagePerHour!$B$100,Usage!$C$5:$C$11,0),MATCH(UsagePerHour!SX$4,Usage!$D$3:$ABF$3,0)),"")</f>
        <v/>
      </c>
      <c r="SY113" s="6" t="str">
        <f>IFERROR(INDEX(Sales!$D$5:$ABF$18,MATCH(UsagePerHour!$B113,Sales!$C$5:$C$18,0),MATCH(UsagePerHour!SY$4,Sales!$D$3:$ABF$3,0))/SY$2*INDEX(Usage!$D$5:$ABF$11,MATCH(UsagePerHour!$B$100,Usage!$C$5:$C$11,0),MATCH(UsagePerHour!SY$4,Usage!$D$3:$ABF$3,0)),"")</f>
        <v/>
      </c>
      <c r="SZ113" s="6" t="str">
        <f>IFERROR(INDEX(Sales!$D$5:$ABF$18,MATCH(UsagePerHour!$B113,Sales!$C$5:$C$18,0),MATCH(UsagePerHour!SZ$4,Sales!$D$3:$ABF$3,0))/SZ$2*INDEX(Usage!$D$5:$ABF$11,MATCH(UsagePerHour!$B$100,Usage!$C$5:$C$11,0),MATCH(UsagePerHour!SZ$4,Usage!$D$3:$ABF$3,0)),"")</f>
        <v/>
      </c>
      <c r="TA113" s="6" t="str">
        <f>IFERROR(INDEX(Sales!$D$5:$ABF$18,MATCH(UsagePerHour!$B113,Sales!$C$5:$C$18,0),MATCH(UsagePerHour!TA$4,Sales!$D$3:$ABF$3,0))/TA$2*INDEX(Usage!$D$5:$ABF$11,MATCH(UsagePerHour!$B$100,Usage!$C$5:$C$11,0),MATCH(UsagePerHour!TA$4,Usage!$D$3:$ABF$3,0)),"")</f>
        <v/>
      </c>
      <c r="TB113" s="6" t="str">
        <f>IFERROR(INDEX(Sales!$D$5:$ABF$18,MATCH(UsagePerHour!$B113,Sales!$C$5:$C$18,0),MATCH(UsagePerHour!TB$4,Sales!$D$3:$ABF$3,0))/TB$2*INDEX(Usage!$D$5:$ABF$11,MATCH(UsagePerHour!$B$100,Usage!$C$5:$C$11,0),MATCH(UsagePerHour!TB$4,Usage!$D$3:$ABF$3,0)),"")</f>
        <v/>
      </c>
      <c r="TC113" s="6" t="str">
        <f>IFERROR(INDEX(Sales!$D$5:$ABF$18,MATCH(UsagePerHour!$B113,Sales!$C$5:$C$18,0),MATCH(UsagePerHour!TC$4,Sales!$D$3:$ABF$3,0))/TC$2*INDEX(Usage!$D$5:$ABF$11,MATCH(UsagePerHour!$B$100,Usage!$C$5:$C$11,0),MATCH(UsagePerHour!TC$4,Usage!$D$3:$ABF$3,0)),"")</f>
        <v/>
      </c>
      <c r="TD113" s="6" t="str">
        <f>IFERROR(INDEX(Sales!$D$5:$ABF$18,MATCH(UsagePerHour!$B113,Sales!$C$5:$C$18,0),MATCH(UsagePerHour!TD$4,Sales!$D$3:$ABF$3,0))/TD$2*INDEX(Usage!$D$5:$ABF$11,MATCH(UsagePerHour!$B$100,Usage!$C$5:$C$11,0),MATCH(UsagePerHour!TD$4,Usage!$D$3:$ABF$3,0)),"")</f>
        <v/>
      </c>
      <c r="TE113" s="6" t="str">
        <f>IFERROR(INDEX(Sales!$D$5:$ABF$18,MATCH(UsagePerHour!$B113,Sales!$C$5:$C$18,0),MATCH(UsagePerHour!TE$4,Sales!$D$3:$ABF$3,0))/TE$2*INDEX(Usage!$D$5:$ABF$11,MATCH(UsagePerHour!$B$100,Usage!$C$5:$C$11,0),MATCH(UsagePerHour!TE$4,Usage!$D$3:$ABF$3,0)),"")</f>
        <v/>
      </c>
      <c r="TF113" s="6" t="str">
        <f>IFERROR(INDEX(Sales!$D$5:$ABF$18,MATCH(UsagePerHour!$B113,Sales!$C$5:$C$18,0),MATCH(UsagePerHour!TF$4,Sales!$D$3:$ABF$3,0))/TF$2*INDEX(Usage!$D$5:$ABF$11,MATCH(UsagePerHour!$B$100,Usage!$C$5:$C$11,0),MATCH(UsagePerHour!TF$4,Usage!$D$3:$ABF$3,0)),"")</f>
        <v/>
      </c>
      <c r="TG113" s="6" t="str">
        <f>IFERROR(INDEX(Sales!$D$5:$ABF$18,MATCH(UsagePerHour!$B113,Sales!$C$5:$C$18,0),MATCH(UsagePerHour!TG$4,Sales!$D$3:$ABF$3,0))/TG$2*INDEX(Usage!$D$5:$ABF$11,MATCH(UsagePerHour!$B$100,Usage!$C$5:$C$11,0),MATCH(UsagePerHour!TG$4,Usage!$D$3:$ABF$3,0)),"")</f>
        <v/>
      </c>
      <c r="TH113" s="6" t="str">
        <f>IFERROR(INDEX(Sales!$D$5:$ABF$18,MATCH(UsagePerHour!$B113,Sales!$C$5:$C$18,0),MATCH(UsagePerHour!TH$4,Sales!$D$3:$ABF$3,0))/TH$2*INDEX(Usage!$D$5:$ABF$11,MATCH(UsagePerHour!$B$100,Usage!$C$5:$C$11,0),MATCH(UsagePerHour!TH$4,Usage!$D$3:$ABF$3,0)),"")</f>
        <v/>
      </c>
      <c r="TI113" s="6" t="str">
        <f>IFERROR(INDEX(Sales!$D$5:$ABF$18,MATCH(UsagePerHour!$B113,Sales!$C$5:$C$18,0),MATCH(UsagePerHour!TI$4,Sales!$D$3:$ABF$3,0))/TI$2*INDEX(Usage!$D$5:$ABF$11,MATCH(UsagePerHour!$B$100,Usage!$C$5:$C$11,0),MATCH(UsagePerHour!TI$4,Usage!$D$3:$ABF$3,0)),"")</f>
        <v/>
      </c>
      <c r="TJ113" s="6" t="str">
        <f>IFERROR(INDEX(Sales!$D$5:$ABF$18,MATCH(UsagePerHour!$B113,Sales!$C$5:$C$18,0),MATCH(UsagePerHour!TJ$4,Sales!$D$3:$ABF$3,0))/TJ$2*INDEX(Usage!$D$5:$ABF$11,MATCH(UsagePerHour!$B$100,Usage!$C$5:$C$11,0),MATCH(UsagePerHour!TJ$4,Usage!$D$3:$ABF$3,0)),"")</f>
        <v/>
      </c>
      <c r="TK113" s="6" t="str">
        <f>IFERROR(INDEX(Sales!$D$5:$ABF$18,MATCH(UsagePerHour!$B113,Sales!$C$5:$C$18,0),MATCH(UsagePerHour!TK$4,Sales!$D$3:$ABF$3,0))/TK$2*INDEX(Usage!$D$5:$ABF$11,MATCH(UsagePerHour!$B$100,Usage!$C$5:$C$11,0),MATCH(UsagePerHour!TK$4,Usage!$D$3:$ABF$3,0)),"")</f>
        <v/>
      </c>
      <c r="TL113" s="6" t="str">
        <f>IFERROR(INDEX(Sales!$D$5:$ABF$18,MATCH(UsagePerHour!$B113,Sales!$C$5:$C$18,0),MATCH(UsagePerHour!TL$4,Sales!$D$3:$ABF$3,0))/TL$2*INDEX(Usage!$D$5:$ABF$11,MATCH(UsagePerHour!$B$100,Usage!$C$5:$C$11,0),MATCH(UsagePerHour!TL$4,Usage!$D$3:$ABF$3,0)),"")</f>
        <v/>
      </c>
      <c r="TM113" s="6" t="str">
        <f>IFERROR(INDEX(Sales!$D$5:$ABF$18,MATCH(UsagePerHour!$B113,Sales!$C$5:$C$18,0),MATCH(UsagePerHour!TM$4,Sales!$D$3:$ABF$3,0))/TM$2*INDEX(Usage!$D$5:$ABF$11,MATCH(UsagePerHour!$B$100,Usage!$C$5:$C$11,0),MATCH(UsagePerHour!TM$4,Usage!$D$3:$ABF$3,0)),"")</f>
        <v/>
      </c>
      <c r="TN113" s="6" t="str">
        <f>IFERROR(INDEX(Sales!$D$5:$ABF$18,MATCH(UsagePerHour!$B113,Sales!$C$5:$C$18,0),MATCH(UsagePerHour!TN$4,Sales!$D$3:$ABF$3,0))/TN$2*INDEX(Usage!$D$5:$ABF$11,MATCH(UsagePerHour!$B$100,Usage!$C$5:$C$11,0),MATCH(UsagePerHour!TN$4,Usage!$D$3:$ABF$3,0)),"")</f>
        <v/>
      </c>
      <c r="TO113" s="6" t="str">
        <f>IFERROR(INDEX(Sales!$D$5:$ABF$18,MATCH(UsagePerHour!$B113,Sales!$C$5:$C$18,0),MATCH(UsagePerHour!TO$4,Sales!$D$3:$ABF$3,0))/TO$2*INDEX(Usage!$D$5:$ABF$11,MATCH(UsagePerHour!$B$100,Usage!$C$5:$C$11,0),MATCH(UsagePerHour!TO$4,Usage!$D$3:$ABF$3,0)),"")</f>
        <v/>
      </c>
      <c r="TP113" s="6" t="str">
        <f>IFERROR(INDEX(Sales!$D$5:$ABF$18,MATCH(UsagePerHour!$B113,Sales!$C$5:$C$18,0),MATCH(UsagePerHour!TP$4,Sales!$D$3:$ABF$3,0))/TP$2*INDEX(Usage!$D$5:$ABF$11,MATCH(UsagePerHour!$B$100,Usage!$C$5:$C$11,0),MATCH(UsagePerHour!TP$4,Usage!$D$3:$ABF$3,0)),"")</f>
        <v/>
      </c>
      <c r="TQ113" s="6" t="str">
        <f>IFERROR(INDEX(Sales!$D$5:$ABF$18,MATCH(UsagePerHour!$B113,Sales!$C$5:$C$18,0),MATCH(UsagePerHour!TQ$4,Sales!$D$3:$ABF$3,0))/TQ$2*INDEX(Usage!$D$5:$ABF$11,MATCH(UsagePerHour!$B$100,Usage!$C$5:$C$11,0),MATCH(UsagePerHour!TQ$4,Usage!$D$3:$ABF$3,0)),"")</f>
        <v/>
      </c>
      <c r="TR113" s="6" t="str">
        <f>IFERROR(INDEX(Sales!$D$5:$ABF$18,MATCH(UsagePerHour!$B113,Sales!$C$5:$C$18,0),MATCH(UsagePerHour!TR$4,Sales!$D$3:$ABF$3,0))/TR$2*INDEX(Usage!$D$5:$ABF$11,MATCH(UsagePerHour!$B$100,Usage!$C$5:$C$11,0),MATCH(UsagePerHour!TR$4,Usage!$D$3:$ABF$3,0)),"")</f>
        <v/>
      </c>
      <c r="TS113" s="6" t="str">
        <f>IFERROR(INDEX(Sales!$D$5:$ABF$18,MATCH(UsagePerHour!$B113,Sales!$C$5:$C$18,0),MATCH(UsagePerHour!TS$4,Sales!$D$3:$ABF$3,0))/TS$2*INDEX(Usage!$D$5:$ABF$11,MATCH(UsagePerHour!$B$100,Usage!$C$5:$C$11,0),MATCH(UsagePerHour!TS$4,Usage!$D$3:$ABF$3,0)),"")</f>
        <v/>
      </c>
      <c r="TT113" s="6" t="str">
        <f>IFERROR(INDEX(Sales!$D$5:$ABF$18,MATCH(UsagePerHour!$B113,Sales!$C$5:$C$18,0),MATCH(UsagePerHour!TT$4,Sales!$D$3:$ABF$3,0))/TT$2*INDEX(Usage!$D$5:$ABF$11,MATCH(UsagePerHour!$B$100,Usage!$C$5:$C$11,0),MATCH(UsagePerHour!TT$4,Usage!$D$3:$ABF$3,0)),"")</f>
        <v/>
      </c>
      <c r="TU113" s="6" t="str">
        <f>IFERROR(INDEX(Sales!$D$5:$ABF$18,MATCH(UsagePerHour!$B113,Sales!$C$5:$C$18,0),MATCH(UsagePerHour!TU$4,Sales!$D$3:$ABF$3,0))/TU$2*INDEX(Usage!$D$5:$ABF$11,MATCH(UsagePerHour!$B$100,Usage!$C$5:$C$11,0),MATCH(UsagePerHour!TU$4,Usage!$D$3:$ABF$3,0)),"")</f>
        <v/>
      </c>
      <c r="TV113" s="6" t="str">
        <f>IFERROR(INDEX(Sales!$D$5:$ABF$18,MATCH(UsagePerHour!$B113,Sales!$C$5:$C$18,0),MATCH(UsagePerHour!TV$4,Sales!$D$3:$ABF$3,0))/TV$2*INDEX(Usage!$D$5:$ABF$11,MATCH(UsagePerHour!$B$100,Usage!$C$5:$C$11,0),MATCH(UsagePerHour!TV$4,Usage!$D$3:$ABF$3,0)),"")</f>
        <v/>
      </c>
      <c r="TW113" s="6" t="str">
        <f>IFERROR(INDEX(Sales!$D$5:$ABF$18,MATCH(UsagePerHour!$B113,Sales!$C$5:$C$18,0),MATCH(UsagePerHour!TW$4,Sales!$D$3:$ABF$3,0))/TW$2*INDEX(Usage!$D$5:$ABF$11,MATCH(UsagePerHour!$B$100,Usage!$C$5:$C$11,0),MATCH(UsagePerHour!TW$4,Usage!$D$3:$ABF$3,0)),"")</f>
        <v/>
      </c>
      <c r="TX113" s="6" t="str">
        <f>IFERROR(INDEX(Sales!$D$5:$ABF$18,MATCH(UsagePerHour!$B113,Sales!$C$5:$C$18,0),MATCH(UsagePerHour!TX$4,Sales!$D$3:$ABF$3,0))/TX$2*INDEX(Usage!$D$5:$ABF$11,MATCH(UsagePerHour!$B$100,Usage!$C$5:$C$11,0),MATCH(UsagePerHour!TX$4,Usage!$D$3:$ABF$3,0)),"")</f>
        <v/>
      </c>
      <c r="TY113" s="6" t="str">
        <f>IFERROR(INDEX(Sales!$D$5:$ABF$18,MATCH(UsagePerHour!$B113,Sales!$C$5:$C$18,0),MATCH(UsagePerHour!TY$4,Sales!$D$3:$ABF$3,0))/TY$2*INDEX(Usage!$D$5:$ABF$11,MATCH(UsagePerHour!$B$100,Usage!$C$5:$C$11,0),MATCH(UsagePerHour!TY$4,Usage!$D$3:$ABF$3,0)),"")</f>
        <v/>
      </c>
      <c r="TZ113" s="6" t="str">
        <f>IFERROR(INDEX(Sales!$D$5:$ABF$18,MATCH(UsagePerHour!$B113,Sales!$C$5:$C$18,0),MATCH(UsagePerHour!TZ$4,Sales!$D$3:$ABF$3,0))/TZ$2*INDEX(Usage!$D$5:$ABF$11,MATCH(UsagePerHour!$B$100,Usage!$C$5:$C$11,0),MATCH(UsagePerHour!TZ$4,Usage!$D$3:$ABF$3,0)),"")</f>
        <v/>
      </c>
      <c r="UA113" s="6" t="str">
        <f>IFERROR(INDEX(Sales!$D$5:$ABF$18,MATCH(UsagePerHour!$B113,Sales!$C$5:$C$18,0),MATCH(UsagePerHour!UA$4,Sales!$D$3:$ABF$3,0))/UA$2*INDEX(Usage!$D$5:$ABF$11,MATCH(UsagePerHour!$B$100,Usage!$C$5:$C$11,0),MATCH(UsagePerHour!UA$4,Usage!$D$3:$ABF$3,0)),"")</f>
        <v/>
      </c>
      <c r="UB113" s="6" t="str">
        <f>IFERROR(INDEX(Sales!$D$5:$ABF$18,MATCH(UsagePerHour!$B113,Sales!$C$5:$C$18,0),MATCH(UsagePerHour!UB$4,Sales!$D$3:$ABF$3,0))/UB$2*INDEX(Usage!$D$5:$ABF$11,MATCH(UsagePerHour!$B$100,Usage!$C$5:$C$11,0),MATCH(UsagePerHour!UB$4,Usage!$D$3:$ABF$3,0)),"")</f>
        <v/>
      </c>
      <c r="UC113" s="6" t="str">
        <f>IFERROR(INDEX(Sales!$D$5:$ABF$18,MATCH(UsagePerHour!$B113,Sales!$C$5:$C$18,0),MATCH(UsagePerHour!UC$4,Sales!$D$3:$ABF$3,0))/UC$2*INDEX(Usage!$D$5:$ABF$11,MATCH(UsagePerHour!$B$100,Usage!$C$5:$C$11,0),MATCH(UsagePerHour!UC$4,Usage!$D$3:$ABF$3,0)),"")</f>
        <v/>
      </c>
      <c r="UD113" s="6" t="str">
        <f>IFERROR(INDEX(Sales!$D$5:$ABF$18,MATCH(UsagePerHour!$B113,Sales!$C$5:$C$18,0),MATCH(UsagePerHour!UD$4,Sales!$D$3:$ABF$3,0))/UD$2*INDEX(Usage!$D$5:$ABF$11,MATCH(UsagePerHour!$B$100,Usage!$C$5:$C$11,0),MATCH(UsagePerHour!UD$4,Usage!$D$3:$ABF$3,0)),"")</f>
        <v/>
      </c>
      <c r="UE113" s="6" t="str">
        <f>IFERROR(INDEX(Sales!$D$5:$ABF$18,MATCH(UsagePerHour!$B113,Sales!$C$5:$C$18,0),MATCH(UsagePerHour!UE$4,Sales!$D$3:$ABF$3,0))/UE$2*INDEX(Usage!$D$5:$ABF$11,MATCH(UsagePerHour!$B$100,Usage!$C$5:$C$11,0),MATCH(UsagePerHour!UE$4,Usage!$D$3:$ABF$3,0)),"")</f>
        <v/>
      </c>
      <c r="UF113" s="6" t="str">
        <f>IFERROR(INDEX(Sales!$D$5:$ABF$18,MATCH(UsagePerHour!$B113,Sales!$C$5:$C$18,0),MATCH(UsagePerHour!UF$4,Sales!$D$3:$ABF$3,0))/UF$2*INDEX(Usage!$D$5:$ABF$11,MATCH(UsagePerHour!$B$100,Usage!$C$5:$C$11,0),MATCH(UsagePerHour!UF$4,Usage!$D$3:$ABF$3,0)),"")</f>
        <v/>
      </c>
      <c r="UG113" s="6" t="str">
        <f>IFERROR(INDEX(Sales!$D$5:$ABF$18,MATCH(UsagePerHour!$B113,Sales!$C$5:$C$18,0),MATCH(UsagePerHour!UG$4,Sales!$D$3:$ABF$3,0))/UG$2*INDEX(Usage!$D$5:$ABF$11,MATCH(UsagePerHour!$B$100,Usage!$C$5:$C$11,0),MATCH(UsagePerHour!UG$4,Usage!$D$3:$ABF$3,0)),"")</f>
        <v/>
      </c>
      <c r="UH113" s="6" t="str">
        <f>IFERROR(INDEX(Sales!$D$5:$ABF$18,MATCH(UsagePerHour!$B113,Sales!$C$5:$C$18,0),MATCH(UsagePerHour!UH$4,Sales!$D$3:$ABF$3,0))/UH$2*INDEX(Usage!$D$5:$ABF$11,MATCH(UsagePerHour!$B$100,Usage!$C$5:$C$11,0),MATCH(UsagePerHour!UH$4,Usage!$D$3:$ABF$3,0)),"")</f>
        <v/>
      </c>
      <c r="UI113" s="6" t="str">
        <f>IFERROR(INDEX(Sales!$D$5:$ABF$18,MATCH(UsagePerHour!$B113,Sales!$C$5:$C$18,0),MATCH(UsagePerHour!UI$4,Sales!$D$3:$ABF$3,0))/UI$2*INDEX(Usage!$D$5:$ABF$11,MATCH(UsagePerHour!$B$100,Usage!$C$5:$C$11,0),MATCH(UsagePerHour!UI$4,Usage!$D$3:$ABF$3,0)),"")</f>
        <v/>
      </c>
      <c r="UJ113" s="6" t="str">
        <f>IFERROR(INDEX(Sales!$D$5:$ABF$18,MATCH(UsagePerHour!$B113,Sales!$C$5:$C$18,0),MATCH(UsagePerHour!UJ$4,Sales!$D$3:$ABF$3,0))/UJ$2*INDEX(Usage!$D$5:$ABF$11,MATCH(UsagePerHour!$B$100,Usage!$C$5:$C$11,0),MATCH(UsagePerHour!UJ$4,Usage!$D$3:$ABF$3,0)),"")</f>
        <v/>
      </c>
      <c r="UK113" s="6" t="str">
        <f>IFERROR(INDEX(Sales!$D$5:$ABF$18,MATCH(UsagePerHour!$B113,Sales!$C$5:$C$18,0),MATCH(UsagePerHour!UK$4,Sales!$D$3:$ABF$3,0))/UK$2*INDEX(Usage!$D$5:$ABF$11,MATCH(UsagePerHour!$B$100,Usage!$C$5:$C$11,0),MATCH(UsagePerHour!UK$4,Usage!$D$3:$ABF$3,0)),"")</f>
        <v/>
      </c>
      <c r="UL113" s="6" t="str">
        <f>IFERROR(INDEX(Sales!$D$5:$ABF$18,MATCH(UsagePerHour!$B113,Sales!$C$5:$C$18,0),MATCH(UsagePerHour!UL$4,Sales!$D$3:$ABF$3,0))/UL$2*INDEX(Usage!$D$5:$ABF$11,MATCH(UsagePerHour!$B$100,Usage!$C$5:$C$11,0),MATCH(UsagePerHour!UL$4,Usage!$D$3:$ABF$3,0)),"")</f>
        <v/>
      </c>
      <c r="UM113" s="6" t="str">
        <f>IFERROR(INDEX(Sales!$D$5:$ABF$18,MATCH(UsagePerHour!$B113,Sales!$C$5:$C$18,0),MATCH(UsagePerHour!UM$4,Sales!$D$3:$ABF$3,0))/UM$2*INDEX(Usage!$D$5:$ABF$11,MATCH(UsagePerHour!$B$100,Usage!$C$5:$C$11,0),MATCH(UsagePerHour!UM$4,Usage!$D$3:$ABF$3,0)),"")</f>
        <v/>
      </c>
      <c r="UN113" s="6" t="str">
        <f>IFERROR(INDEX(Sales!$D$5:$ABF$18,MATCH(UsagePerHour!$B113,Sales!$C$5:$C$18,0),MATCH(UsagePerHour!UN$4,Sales!$D$3:$ABF$3,0))/UN$2*INDEX(Usage!$D$5:$ABF$11,MATCH(UsagePerHour!$B$100,Usage!$C$5:$C$11,0),MATCH(UsagePerHour!UN$4,Usage!$D$3:$ABF$3,0)),"")</f>
        <v/>
      </c>
      <c r="UO113" s="6" t="str">
        <f>IFERROR(INDEX(Sales!$D$5:$ABF$18,MATCH(UsagePerHour!$B113,Sales!$C$5:$C$18,0),MATCH(UsagePerHour!UO$4,Sales!$D$3:$ABF$3,0))/UO$2*INDEX(Usage!$D$5:$ABF$11,MATCH(UsagePerHour!$B$100,Usage!$C$5:$C$11,0),MATCH(UsagePerHour!UO$4,Usage!$D$3:$ABF$3,0)),"")</f>
        <v/>
      </c>
      <c r="UP113" s="6" t="str">
        <f>IFERROR(INDEX(Sales!$D$5:$ABF$18,MATCH(UsagePerHour!$B113,Sales!$C$5:$C$18,0),MATCH(UsagePerHour!UP$4,Sales!$D$3:$ABF$3,0))/UP$2*INDEX(Usage!$D$5:$ABF$11,MATCH(UsagePerHour!$B$100,Usage!$C$5:$C$11,0),MATCH(UsagePerHour!UP$4,Usage!$D$3:$ABF$3,0)),"")</f>
        <v/>
      </c>
      <c r="UQ113" s="6" t="str">
        <f>IFERROR(INDEX(Sales!$D$5:$ABF$18,MATCH(UsagePerHour!$B113,Sales!$C$5:$C$18,0),MATCH(UsagePerHour!UQ$4,Sales!$D$3:$ABF$3,0))/UQ$2*INDEX(Usage!$D$5:$ABF$11,MATCH(UsagePerHour!$B$100,Usage!$C$5:$C$11,0),MATCH(UsagePerHour!UQ$4,Usage!$D$3:$ABF$3,0)),"")</f>
        <v/>
      </c>
      <c r="UR113" s="6" t="str">
        <f>IFERROR(INDEX(Sales!$D$5:$ABF$18,MATCH(UsagePerHour!$B113,Sales!$C$5:$C$18,0),MATCH(UsagePerHour!UR$4,Sales!$D$3:$ABF$3,0))/UR$2*INDEX(Usage!$D$5:$ABF$11,MATCH(UsagePerHour!$B$100,Usage!$C$5:$C$11,0),MATCH(UsagePerHour!UR$4,Usage!$D$3:$ABF$3,0)),"")</f>
        <v/>
      </c>
      <c r="US113" s="6" t="str">
        <f>IFERROR(INDEX(Sales!$D$5:$ABF$18,MATCH(UsagePerHour!$B113,Sales!$C$5:$C$18,0),MATCH(UsagePerHour!US$4,Sales!$D$3:$ABF$3,0))/US$2*INDEX(Usage!$D$5:$ABF$11,MATCH(UsagePerHour!$B$100,Usage!$C$5:$C$11,0),MATCH(UsagePerHour!US$4,Usage!$D$3:$ABF$3,0)),"")</f>
        <v/>
      </c>
      <c r="UT113" s="6" t="str">
        <f>IFERROR(INDEX(Sales!$D$5:$ABF$18,MATCH(UsagePerHour!$B113,Sales!$C$5:$C$18,0),MATCH(UsagePerHour!UT$4,Sales!$D$3:$ABF$3,0))/UT$2*INDEX(Usage!$D$5:$ABF$11,MATCH(UsagePerHour!$B$100,Usage!$C$5:$C$11,0),MATCH(UsagePerHour!UT$4,Usage!$D$3:$ABF$3,0)),"")</f>
        <v/>
      </c>
      <c r="UU113" s="6" t="str">
        <f>IFERROR(INDEX(Sales!$D$5:$ABF$18,MATCH(UsagePerHour!$B113,Sales!$C$5:$C$18,0),MATCH(UsagePerHour!UU$4,Sales!$D$3:$ABF$3,0))/UU$2*INDEX(Usage!$D$5:$ABF$11,MATCH(UsagePerHour!$B$100,Usage!$C$5:$C$11,0),MATCH(UsagePerHour!UU$4,Usage!$D$3:$ABF$3,0)),"")</f>
        <v/>
      </c>
      <c r="UV113" s="6" t="str">
        <f>IFERROR(INDEX(Sales!$D$5:$ABF$18,MATCH(UsagePerHour!$B113,Sales!$C$5:$C$18,0),MATCH(UsagePerHour!UV$4,Sales!$D$3:$ABF$3,0))/UV$2*INDEX(Usage!$D$5:$ABF$11,MATCH(UsagePerHour!$B$100,Usage!$C$5:$C$11,0),MATCH(UsagePerHour!UV$4,Usage!$D$3:$ABF$3,0)),"")</f>
        <v/>
      </c>
      <c r="UW113" s="6" t="str">
        <f>IFERROR(INDEX(Sales!$D$5:$ABF$18,MATCH(UsagePerHour!$B113,Sales!$C$5:$C$18,0),MATCH(UsagePerHour!UW$4,Sales!$D$3:$ABF$3,0))/UW$2*INDEX(Usage!$D$5:$ABF$11,MATCH(UsagePerHour!$B$100,Usage!$C$5:$C$11,0),MATCH(UsagePerHour!UW$4,Usage!$D$3:$ABF$3,0)),"")</f>
        <v/>
      </c>
      <c r="UX113" s="6" t="str">
        <f>IFERROR(INDEX(Sales!$D$5:$ABF$18,MATCH(UsagePerHour!$B113,Sales!$C$5:$C$18,0),MATCH(UsagePerHour!UX$4,Sales!$D$3:$ABF$3,0))/UX$2*INDEX(Usage!$D$5:$ABF$11,MATCH(UsagePerHour!$B$100,Usage!$C$5:$C$11,0),MATCH(UsagePerHour!UX$4,Usage!$D$3:$ABF$3,0)),"")</f>
        <v/>
      </c>
      <c r="UY113" s="6" t="str">
        <f>IFERROR(INDEX(Sales!$D$5:$ABF$18,MATCH(UsagePerHour!$B113,Sales!$C$5:$C$18,0),MATCH(UsagePerHour!UY$4,Sales!$D$3:$ABF$3,0))/UY$2*INDEX(Usage!$D$5:$ABF$11,MATCH(UsagePerHour!$B$100,Usage!$C$5:$C$11,0),MATCH(UsagePerHour!UY$4,Usage!$D$3:$ABF$3,0)),"")</f>
        <v/>
      </c>
      <c r="UZ113" s="6" t="str">
        <f>IFERROR(INDEX(Sales!$D$5:$ABF$18,MATCH(UsagePerHour!$B113,Sales!$C$5:$C$18,0),MATCH(UsagePerHour!UZ$4,Sales!$D$3:$ABF$3,0))/UZ$2*INDEX(Usage!$D$5:$ABF$11,MATCH(UsagePerHour!$B$100,Usage!$C$5:$C$11,0),MATCH(UsagePerHour!UZ$4,Usage!$D$3:$ABF$3,0)),"")</f>
        <v/>
      </c>
      <c r="VA113" s="6" t="str">
        <f>IFERROR(INDEX(Sales!$D$5:$ABF$18,MATCH(UsagePerHour!$B113,Sales!$C$5:$C$18,0),MATCH(UsagePerHour!VA$4,Sales!$D$3:$ABF$3,0))/VA$2*INDEX(Usage!$D$5:$ABF$11,MATCH(UsagePerHour!$B$100,Usage!$C$5:$C$11,0),MATCH(UsagePerHour!VA$4,Usage!$D$3:$ABF$3,0)),"")</f>
        <v/>
      </c>
      <c r="VB113" s="6" t="str">
        <f>IFERROR(INDEX(Sales!$D$5:$ABF$18,MATCH(UsagePerHour!$B113,Sales!$C$5:$C$18,0),MATCH(UsagePerHour!VB$4,Sales!$D$3:$ABF$3,0))/VB$2*INDEX(Usage!$D$5:$ABF$11,MATCH(UsagePerHour!$B$100,Usage!$C$5:$C$11,0),MATCH(UsagePerHour!VB$4,Usage!$D$3:$ABF$3,0)),"")</f>
        <v/>
      </c>
      <c r="VC113" s="6" t="str">
        <f>IFERROR(INDEX(Sales!$D$5:$ABF$18,MATCH(UsagePerHour!$B113,Sales!$C$5:$C$18,0),MATCH(UsagePerHour!VC$4,Sales!$D$3:$ABF$3,0))/VC$2*INDEX(Usage!$D$5:$ABF$11,MATCH(UsagePerHour!$B$100,Usage!$C$5:$C$11,0),MATCH(UsagePerHour!VC$4,Usage!$D$3:$ABF$3,0)),"")</f>
        <v/>
      </c>
      <c r="VD113" s="6" t="str">
        <f>IFERROR(INDEX(Sales!$D$5:$ABF$18,MATCH(UsagePerHour!$B113,Sales!$C$5:$C$18,0),MATCH(UsagePerHour!VD$4,Sales!$D$3:$ABF$3,0))/VD$2*INDEX(Usage!$D$5:$ABF$11,MATCH(UsagePerHour!$B$100,Usage!$C$5:$C$11,0),MATCH(UsagePerHour!VD$4,Usage!$D$3:$ABF$3,0)),"")</f>
        <v/>
      </c>
      <c r="VE113" s="6" t="str">
        <f>IFERROR(INDEX(Sales!$D$5:$ABF$18,MATCH(UsagePerHour!$B113,Sales!$C$5:$C$18,0),MATCH(UsagePerHour!VE$4,Sales!$D$3:$ABF$3,0))/VE$2*INDEX(Usage!$D$5:$ABF$11,MATCH(UsagePerHour!$B$100,Usage!$C$5:$C$11,0),MATCH(UsagePerHour!VE$4,Usage!$D$3:$ABF$3,0)),"")</f>
        <v/>
      </c>
      <c r="VF113" s="6" t="str">
        <f>IFERROR(INDEX(Sales!$D$5:$ABF$18,MATCH(UsagePerHour!$B113,Sales!$C$5:$C$18,0),MATCH(UsagePerHour!VF$4,Sales!$D$3:$ABF$3,0))/VF$2*INDEX(Usage!$D$5:$ABF$11,MATCH(UsagePerHour!$B$100,Usage!$C$5:$C$11,0),MATCH(UsagePerHour!VF$4,Usage!$D$3:$ABF$3,0)),"")</f>
        <v/>
      </c>
      <c r="VG113" s="6" t="str">
        <f>IFERROR(INDEX(Sales!$D$5:$ABF$18,MATCH(UsagePerHour!$B113,Sales!$C$5:$C$18,0),MATCH(UsagePerHour!VG$4,Sales!$D$3:$ABF$3,0))/VG$2*INDEX(Usage!$D$5:$ABF$11,MATCH(UsagePerHour!$B$100,Usage!$C$5:$C$11,0),MATCH(UsagePerHour!VG$4,Usage!$D$3:$ABF$3,0)),"")</f>
        <v/>
      </c>
      <c r="VH113" s="6" t="str">
        <f>IFERROR(INDEX(Sales!$D$5:$ABF$18,MATCH(UsagePerHour!$B113,Sales!$C$5:$C$18,0),MATCH(UsagePerHour!VH$4,Sales!$D$3:$ABF$3,0))/VH$2*INDEX(Usage!$D$5:$ABF$11,MATCH(UsagePerHour!$B$100,Usage!$C$5:$C$11,0),MATCH(UsagePerHour!VH$4,Usage!$D$3:$ABF$3,0)),"")</f>
        <v/>
      </c>
      <c r="VI113" s="6" t="str">
        <f>IFERROR(INDEX(Sales!$D$5:$ABF$18,MATCH(UsagePerHour!$B113,Sales!$C$5:$C$18,0),MATCH(UsagePerHour!VI$4,Sales!$D$3:$ABF$3,0))/VI$2*INDEX(Usage!$D$5:$ABF$11,MATCH(UsagePerHour!$B$100,Usage!$C$5:$C$11,0),MATCH(UsagePerHour!VI$4,Usage!$D$3:$ABF$3,0)),"")</f>
        <v/>
      </c>
      <c r="VJ113" s="6" t="str">
        <f>IFERROR(INDEX(Sales!$D$5:$ABF$18,MATCH(UsagePerHour!$B113,Sales!$C$5:$C$18,0),MATCH(UsagePerHour!VJ$4,Sales!$D$3:$ABF$3,0))/VJ$2*INDEX(Usage!$D$5:$ABF$11,MATCH(UsagePerHour!$B$100,Usage!$C$5:$C$11,0),MATCH(UsagePerHour!VJ$4,Usage!$D$3:$ABF$3,0)),"")</f>
        <v/>
      </c>
      <c r="VK113" s="6" t="str">
        <f>IFERROR(INDEX(Sales!$D$5:$ABF$18,MATCH(UsagePerHour!$B113,Sales!$C$5:$C$18,0),MATCH(UsagePerHour!VK$4,Sales!$D$3:$ABF$3,0))/VK$2*INDEX(Usage!$D$5:$ABF$11,MATCH(UsagePerHour!$B$100,Usage!$C$5:$C$11,0),MATCH(UsagePerHour!VK$4,Usage!$D$3:$ABF$3,0)),"")</f>
        <v/>
      </c>
      <c r="VL113" s="6" t="str">
        <f>IFERROR(INDEX(Sales!$D$5:$ABF$18,MATCH(UsagePerHour!$B113,Sales!$C$5:$C$18,0),MATCH(UsagePerHour!VL$4,Sales!$D$3:$ABF$3,0))/VL$2*INDEX(Usage!$D$5:$ABF$11,MATCH(UsagePerHour!$B$100,Usage!$C$5:$C$11,0),MATCH(UsagePerHour!VL$4,Usage!$D$3:$ABF$3,0)),"")</f>
        <v/>
      </c>
      <c r="VM113" s="6" t="str">
        <f>IFERROR(INDEX(Sales!$D$5:$ABF$18,MATCH(UsagePerHour!$B113,Sales!$C$5:$C$18,0),MATCH(UsagePerHour!VM$4,Sales!$D$3:$ABF$3,0))/VM$2*INDEX(Usage!$D$5:$ABF$11,MATCH(UsagePerHour!$B$100,Usage!$C$5:$C$11,0),MATCH(UsagePerHour!VM$4,Usage!$D$3:$ABF$3,0)),"")</f>
        <v/>
      </c>
      <c r="VN113" s="6" t="str">
        <f>IFERROR(INDEX(Sales!$D$5:$ABF$18,MATCH(UsagePerHour!$B113,Sales!$C$5:$C$18,0),MATCH(UsagePerHour!VN$4,Sales!$D$3:$ABF$3,0))/VN$2*INDEX(Usage!$D$5:$ABF$11,MATCH(UsagePerHour!$B$100,Usage!$C$5:$C$11,0),MATCH(UsagePerHour!VN$4,Usage!$D$3:$ABF$3,0)),"")</f>
        <v/>
      </c>
      <c r="VO113" s="6" t="str">
        <f>IFERROR(INDEX(Sales!$D$5:$ABF$18,MATCH(UsagePerHour!$B113,Sales!$C$5:$C$18,0),MATCH(UsagePerHour!VO$4,Sales!$D$3:$ABF$3,0))/VO$2*INDEX(Usage!$D$5:$ABF$11,MATCH(UsagePerHour!$B$100,Usage!$C$5:$C$11,0),MATCH(UsagePerHour!VO$4,Usage!$D$3:$ABF$3,0)),"")</f>
        <v/>
      </c>
      <c r="VP113" s="6" t="str">
        <f>IFERROR(INDEX(Sales!$D$5:$ABF$18,MATCH(UsagePerHour!$B113,Sales!$C$5:$C$18,0),MATCH(UsagePerHour!VP$4,Sales!$D$3:$ABF$3,0))/VP$2*INDEX(Usage!$D$5:$ABF$11,MATCH(UsagePerHour!$B$100,Usage!$C$5:$C$11,0),MATCH(UsagePerHour!VP$4,Usage!$D$3:$ABF$3,0)),"")</f>
        <v/>
      </c>
      <c r="VQ113" s="6" t="str">
        <f>IFERROR(INDEX(Sales!$D$5:$ABF$18,MATCH(UsagePerHour!$B113,Sales!$C$5:$C$18,0),MATCH(UsagePerHour!VQ$4,Sales!$D$3:$ABF$3,0))/VQ$2*INDEX(Usage!$D$5:$ABF$11,MATCH(UsagePerHour!$B$100,Usage!$C$5:$C$11,0),MATCH(UsagePerHour!VQ$4,Usage!$D$3:$ABF$3,0)),"")</f>
        <v/>
      </c>
      <c r="VR113" s="6" t="str">
        <f>IFERROR(INDEX(Sales!$D$5:$ABF$18,MATCH(UsagePerHour!$B113,Sales!$C$5:$C$18,0),MATCH(UsagePerHour!VR$4,Sales!$D$3:$ABF$3,0))/VR$2*INDEX(Usage!$D$5:$ABF$11,MATCH(UsagePerHour!$B$100,Usage!$C$5:$C$11,0),MATCH(UsagePerHour!VR$4,Usage!$D$3:$ABF$3,0)),"")</f>
        <v/>
      </c>
      <c r="VS113" s="6" t="str">
        <f>IFERROR(INDEX(Sales!$D$5:$ABF$18,MATCH(UsagePerHour!$B113,Sales!$C$5:$C$18,0),MATCH(UsagePerHour!VS$4,Sales!$D$3:$ABF$3,0))/VS$2*INDEX(Usage!$D$5:$ABF$11,MATCH(UsagePerHour!$B$100,Usage!$C$5:$C$11,0),MATCH(UsagePerHour!VS$4,Usage!$D$3:$ABF$3,0)),"")</f>
        <v/>
      </c>
      <c r="VT113" s="6" t="str">
        <f>IFERROR(INDEX(Sales!$D$5:$ABF$18,MATCH(UsagePerHour!$B113,Sales!$C$5:$C$18,0),MATCH(UsagePerHour!VT$4,Sales!$D$3:$ABF$3,0))/VT$2*INDEX(Usage!$D$5:$ABF$11,MATCH(UsagePerHour!$B$100,Usage!$C$5:$C$11,0),MATCH(UsagePerHour!VT$4,Usage!$D$3:$ABF$3,0)),"")</f>
        <v/>
      </c>
      <c r="VU113" s="6" t="str">
        <f>IFERROR(INDEX(Sales!$D$5:$ABF$18,MATCH(UsagePerHour!$B113,Sales!$C$5:$C$18,0),MATCH(UsagePerHour!VU$4,Sales!$D$3:$ABF$3,0))/VU$2*INDEX(Usage!$D$5:$ABF$11,MATCH(UsagePerHour!$B$100,Usage!$C$5:$C$11,0),MATCH(UsagePerHour!VU$4,Usage!$D$3:$ABF$3,0)),"")</f>
        <v/>
      </c>
      <c r="VV113" s="6" t="str">
        <f>IFERROR(INDEX(Sales!$D$5:$ABF$18,MATCH(UsagePerHour!$B113,Sales!$C$5:$C$18,0),MATCH(UsagePerHour!VV$4,Sales!$D$3:$ABF$3,0))/VV$2*INDEX(Usage!$D$5:$ABF$11,MATCH(UsagePerHour!$B$100,Usage!$C$5:$C$11,0),MATCH(UsagePerHour!VV$4,Usage!$D$3:$ABF$3,0)),"")</f>
        <v/>
      </c>
      <c r="VW113" s="6" t="str">
        <f>IFERROR(INDEX(Sales!$D$5:$ABF$18,MATCH(UsagePerHour!$B113,Sales!$C$5:$C$18,0),MATCH(UsagePerHour!VW$4,Sales!$D$3:$ABF$3,0))/VW$2*INDEX(Usage!$D$5:$ABF$11,MATCH(UsagePerHour!$B$100,Usage!$C$5:$C$11,0),MATCH(UsagePerHour!VW$4,Usage!$D$3:$ABF$3,0)),"")</f>
        <v/>
      </c>
      <c r="VX113" s="6" t="str">
        <f>IFERROR(INDEX(Sales!$D$5:$ABF$18,MATCH(UsagePerHour!$B113,Sales!$C$5:$C$18,0),MATCH(UsagePerHour!VX$4,Sales!$D$3:$ABF$3,0))/VX$2*INDEX(Usage!$D$5:$ABF$11,MATCH(UsagePerHour!$B$100,Usage!$C$5:$C$11,0),MATCH(UsagePerHour!VX$4,Usage!$D$3:$ABF$3,0)),"")</f>
        <v/>
      </c>
      <c r="VY113" s="6" t="str">
        <f>IFERROR(INDEX(Sales!$D$5:$ABF$18,MATCH(UsagePerHour!$B113,Sales!$C$5:$C$18,0),MATCH(UsagePerHour!VY$4,Sales!$D$3:$ABF$3,0))/VY$2*INDEX(Usage!$D$5:$ABF$11,MATCH(UsagePerHour!$B$100,Usage!$C$5:$C$11,0),MATCH(UsagePerHour!VY$4,Usage!$D$3:$ABF$3,0)),"")</f>
        <v/>
      </c>
      <c r="VZ113" s="6" t="str">
        <f>IFERROR(INDEX(Sales!$D$5:$ABF$18,MATCH(UsagePerHour!$B113,Sales!$C$5:$C$18,0),MATCH(UsagePerHour!VZ$4,Sales!$D$3:$ABF$3,0))/VZ$2*INDEX(Usage!$D$5:$ABF$11,MATCH(UsagePerHour!$B$100,Usage!$C$5:$C$11,0),MATCH(UsagePerHour!VZ$4,Usage!$D$3:$ABF$3,0)),"")</f>
        <v/>
      </c>
      <c r="WA113" s="6" t="str">
        <f>IFERROR(INDEX(Sales!$D$5:$ABF$18,MATCH(UsagePerHour!$B113,Sales!$C$5:$C$18,0),MATCH(UsagePerHour!WA$4,Sales!$D$3:$ABF$3,0))/WA$2*INDEX(Usage!$D$5:$ABF$11,MATCH(UsagePerHour!$B$100,Usage!$C$5:$C$11,0),MATCH(UsagePerHour!WA$4,Usage!$D$3:$ABF$3,0)),"")</f>
        <v/>
      </c>
      <c r="WB113" s="6" t="str">
        <f>IFERROR(INDEX(Sales!$D$5:$ABF$18,MATCH(UsagePerHour!$B113,Sales!$C$5:$C$18,0),MATCH(UsagePerHour!WB$4,Sales!$D$3:$ABF$3,0))/WB$2*INDEX(Usage!$D$5:$ABF$11,MATCH(UsagePerHour!$B$100,Usage!$C$5:$C$11,0),MATCH(UsagePerHour!WB$4,Usage!$D$3:$ABF$3,0)),"")</f>
        <v/>
      </c>
      <c r="WC113" s="6" t="str">
        <f>IFERROR(INDEX(Sales!$D$5:$ABF$18,MATCH(UsagePerHour!$B113,Sales!$C$5:$C$18,0),MATCH(UsagePerHour!WC$4,Sales!$D$3:$ABF$3,0))/WC$2*INDEX(Usage!$D$5:$ABF$11,MATCH(UsagePerHour!$B$100,Usage!$C$5:$C$11,0),MATCH(UsagePerHour!WC$4,Usage!$D$3:$ABF$3,0)),"")</f>
        <v/>
      </c>
      <c r="WD113" s="6" t="str">
        <f>IFERROR(INDEX(Sales!$D$5:$ABF$18,MATCH(UsagePerHour!$B113,Sales!$C$5:$C$18,0),MATCH(UsagePerHour!WD$4,Sales!$D$3:$ABF$3,0))/WD$2*INDEX(Usage!$D$5:$ABF$11,MATCH(UsagePerHour!$B$100,Usage!$C$5:$C$11,0),MATCH(UsagePerHour!WD$4,Usage!$D$3:$ABF$3,0)),"")</f>
        <v/>
      </c>
      <c r="WE113" s="6" t="str">
        <f>IFERROR(INDEX(Sales!$D$5:$ABF$18,MATCH(UsagePerHour!$B113,Sales!$C$5:$C$18,0),MATCH(UsagePerHour!WE$4,Sales!$D$3:$ABF$3,0))/WE$2*INDEX(Usage!$D$5:$ABF$11,MATCH(UsagePerHour!$B$100,Usage!$C$5:$C$11,0),MATCH(UsagePerHour!WE$4,Usage!$D$3:$ABF$3,0)),"")</f>
        <v/>
      </c>
      <c r="WF113" s="6" t="str">
        <f>IFERROR(INDEX(Sales!$D$5:$ABF$18,MATCH(UsagePerHour!$B113,Sales!$C$5:$C$18,0),MATCH(UsagePerHour!WF$4,Sales!$D$3:$ABF$3,0))/WF$2*INDEX(Usage!$D$5:$ABF$11,MATCH(UsagePerHour!$B$100,Usage!$C$5:$C$11,0),MATCH(UsagePerHour!WF$4,Usage!$D$3:$ABF$3,0)),"")</f>
        <v/>
      </c>
      <c r="WG113" s="6" t="str">
        <f>IFERROR(INDEX(Sales!$D$5:$ABF$18,MATCH(UsagePerHour!$B113,Sales!$C$5:$C$18,0),MATCH(UsagePerHour!WG$4,Sales!$D$3:$ABF$3,0))/WG$2*INDEX(Usage!$D$5:$ABF$11,MATCH(UsagePerHour!$B$100,Usage!$C$5:$C$11,0),MATCH(UsagePerHour!WG$4,Usage!$D$3:$ABF$3,0)),"")</f>
        <v/>
      </c>
      <c r="WH113" s="6" t="str">
        <f>IFERROR(INDEX(Sales!$D$5:$ABF$18,MATCH(UsagePerHour!$B113,Sales!$C$5:$C$18,0),MATCH(UsagePerHour!WH$4,Sales!$D$3:$ABF$3,0))/WH$2*INDEX(Usage!$D$5:$ABF$11,MATCH(UsagePerHour!$B$100,Usage!$C$5:$C$11,0),MATCH(UsagePerHour!WH$4,Usage!$D$3:$ABF$3,0)),"")</f>
        <v/>
      </c>
      <c r="WI113" s="6" t="str">
        <f>IFERROR(INDEX(Sales!$D$5:$ABF$18,MATCH(UsagePerHour!$B113,Sales!$C$5:$C$18,0),MATCH(UsagePerHour!WI$4,Sales!$D$3:$ABF$3,0))/WI$2*INDEX(Usage!$D$5:$ABF$11,MATCH(UsagePerHour!$B$100,Usage!$C$5:$C$11,0),MATCH(UsagePerHour!WI$4,Usage!$D$3:$ABF$3,0)),"")</f>
        <v/>
      </c>
      <c r="WJ113" s="6" t="str">
        <f>IFERROR(INDEX(Sales!$D$5:$ABF$18,MATCH(UsagePerHour!$B113,Sales!$C$5:$C$18,0),MATCH(UsagePerHour!WJ$4,Sales!$D$3:$ABF$3,0))/WJ$2*INDEX(Usage!$D$5:$ABF$11,MATCH(UsagePerHour!$B$100,Usage!$C$5:$C$11,0),MATCH(UsagePerHour!WJ$4,Usage!$D$3:$ABF$3,0)),"")</f>
        <v/>
      </c>
      <c r="WK113" s="6" t="str">
        <f>IFERROR(INDEX(Sales!$D$5:$ABF$18,MATCH(UsagePerHour!$B113,Sales!$C$5:$C$18,0),MATCH(UsagePerHour!WK$4,Sales!$D$3:$ABF$3,0))/WK$2*INDEX(Usage!$D$5:$ABF$11,MATCH(UsagePerHour!$B$100,Usage!$C$5:$C$11,0),MATCH(UsagePerHour!WK$4,Usage!$D$3:$ABF$3,0)),"")</f>
        <v/>
      </c>
      <c r="WL113" s="6" t="str">
        <f>IFERROR(INDEX(Sales!$D$5:$ABF$18,MATCH(UsagePerHour!$B113,Sales!$C$5:$C$18,0),MATCH(UsagePerHour!WL$4,Sales!$D$3:$ABF$3,0))/WL$2*INDEX(Usage!$D$5:$ABF$11,MATCH(UsagePerHour!$B$100,Usage!$C$5:$C$11,0),MATCH(UsagePerHour!WL$4,Usage!$D$3:$ABF$3,0)),"")</f>
        <v/>
      </c>
      <c r="WM113" s="6" t="str">
        <f>IFERROR(INDEX(Sales!$D$5:$ABF$18,MATCH(UsagePerHour!$B113,Sales!$C$5:$C$18,0),MATCH(UsagePerHour!WM$4,Sales!$D$3:$ABF$3,0))/WM$2*INDEX(Usage!$D$5:$ABF$11,MATCH(UsagePerHour!$B$100,Usage!$C$5:$C$11,0),MATCH(UsagePerHour!WM$4,Usage!$D$3:$ABF$3,0)),"")</f>
        <v/>
      </c>
      <c r="WN113" s="6" t="str">
        <f>IFERROR(INDEX(Sales!$D$5:$ABF$18,MATCH(UsagePerHour!$B113,Sales!$C$5:$C$18,0),MATCH(UsagePerHour!WN$4,Sales!$D$3:$ABF$3,0))/WN$2*INDEX(Usage!$D$5:$ABF$11,MATCH(UsagePerHour!$B$100,Usage!$C$5:$C$11,0),MATCH(UsagePerHour!WN$4,Usage!$D$3:$ABF$3,0)),"")</f>
        <v/>
      </c>
      <c r="WO113" s="6" t="str">
        <f>IFERROR(INDEX(Sales!$D$5:$ABF$18,MATCH(UsagePerHour!$B113,Sales!$C$5:$C$18,0),MATCH(UsagePerHour!WO$4,Sales!$D$3:$ABF$3,0))/WO$2*INDEX(Usage!$D$5:$ABF$11,MATCH(UsagePerHour!$B$100,Usage!$C$5:$C$11,0),MATCH(UsagePerHour!WO$4,Usage!$D$3:$ABF$3,0)),"")</f>
        <v/>
      </c>
      <c r="WP113" s="6" t="str">
        <f>IFERROR(INDEX(Sales!$D$5:$ABF$18,MATCH(UsagePerHour!$B113,Sales!$C$5:$C$18,0),MATCH(UsagePerHour!WP$4,Sales!$D$3:$ABF$3,0))/WP$2*INDEX(Usage!$D$5:$ABF$11,MATCH(UsagePerHour!$B$100,Usage!$C$5:$C$11,0),MATCH(UsagePerHour!WP$4,Usage!$D$3:$ABF$3,0)),"")</f>
        <v/>
      </c>
      <c r="WQ113" s="6" t="str">
        <f>IFERROR(INDEX(Sales!$D$5:$ABF$18,MATCH(UsagePerHour!$B113,Sales!$C$5:$C$18,0),MATCH(UsagePerHour!WQ$4,Sales!$D$3:$ABF$3,0))/WQ$2*INDEX(Usage!$D$5:$ABF$11,MATCH(UsagePerHour!$B$100,Usage!$C$5:$C$11,0),MATCH(UsagePerHour!WQ$4,Usage!$D$3:$ABF$3,0)),"")</f>
        <v/>
      </c>
      <c r="WR113" s="6" t="str">
        <f>IFERROR(INDEX(Sales!$D$5:$ABF$18,MATCH(UsagePerHour!$B113,Sales!$C$5:$C$18,0),MATCH(UsagePerHour!WR$4,Sales!$D$3:$ABF$3,0))/WR$2*INDEX(Usage!$D$5:$ABF$11,MATCH(UsagePerHour!$B$100,Usage!$C$5:$C$11,0),MATCH(UsagePerHour!WR$4,Usage!$D$3:$ABF$3,0)),"")</f>
        <v/>
      </c>
      <c r="WS113" s="6" t="str">
        <f>IFERROR(INDEX(Sales!$D$5:$ABF$18,MATCH(UsagePerHour!$B113,Sales!$C$5:$C$18,0),MATCH(UsagePerHour!WS$4,Sales!$D$3:$ABF$3,0))/WS$2*INDEX(Usage!$D$5:$ABF$11,MATCH(UsagePerHour!$B$100,Usage!$C$5:$C$11,0),MATCH(UsagePerHour!WS$4,Usage!$D$3:$ABF$3,0)),"")</f>
        <v/>
      </c>
      <c r="WT113" s="6" t="str">
        <f>IFERROR(INDEX(Sales!$D$5:$ABF$18,MATCH(UsagePerHour!$B113,Sales!$C$5:$C$18,0),MATCH(UsagePerHour!WT$4,Sales!$D$3:$ABF$3,0))/WT$2*INDEX(Usage!$D$5:$ABF$11,MATCH(UsagePerHour!$B$100,Usage!$C$5:$C$11,0),MATCH(UsagePerHour!WT$4,Usage!$D$3:$ABF$3,0)),"")</f>
        <v/>
      </c>
      <c r="WU113" s="6" t="str">
        <f>IFERROR(INDEX(Sales!$D$5:$ABF$18,MATCH(UsagePerHour!$B113,Sales!$C$5:$C$18,0),MATCH(UsagePerHour!WU$4,Sales!$D$3:$ABF$3,0))/WU$2*INDEX(Usage!$D$5:$ABF$11,MATCH(UsagePerHour!$B$100,Usage!$C$5:$C$11,0),MATCH(UsagePerHour!WU$4,Usage!$D$3:$ABF$3,0)),"")</f>
        <v/>
      </c>
      <c r="WV113" s="6" t="str">
        <f>IFERROR(INDEX(Sales!$D$5:$ABF$18,MATCH(UsagePerHour!$B113,Sales!$C$5:$C$18,0),MATCH(UsagePerHour!WV$4,Sales!$D$3:$ABF$3,0))/WV$2*INDEX(Usage!$D$5:$ABF$11,MATCH(UsagePerHour!$B$100,Usage!$C$5:$C$11,0),MATCH(UsagePerHour!WV$4,Usage!$D$3:$ABF$3,0)),"")</f>
        <v/>
      </c>
      <c r="WW113" s="6" t="str">
        <f>IFERROR(INDEX(Sales!$D$5:$ABF$18,MATCH(UsagePerHour!$B113,Sales!$C$5:$C$18,0),MATCH(UsagePerHour!WW$4,Sales!$D$3:$ABF$3,0))/WW$2*INDEX(Usage!$D$5:$ABF$11,MATCH(UsagePerHour!$B$100,Usage!$C$5:$C$11,0),MATCH(UsagePerHour!WW$4,Usage!$D$3:$ABF$3,0)),"")</f>
        <v/>
      </c>
      <c r="WX113" s="6" t="str">
        <f>IFERROR(INDEX(Sales!$D$5:$ABF$18,MATCH(UsagePerHour!$B113,Sales!$C$5:$C$18,0),MATCH(UsagePerHour!WX$4,Sales!$D$3:$ABF$3,0))/WX$2*INDEX(Usage!$D$5:$ABF$11,MATCH(UsagePerHour!$B$100,Usage!$C$5:$C$11,0),MATCH(UsagePerHour!WX$4,Usage!$D$3:$ABF$3,0)),"")</f>
        <v/>
      </c>
      <c r="WY113" s="6" t="str">
        <f>IFERROR(INDEX(Sales!$D$5:$ABF$18,MATCH(UsagePerHour!$B113,Sales!$C$5:$C$18,0),MATCH(UsagePerHour!WY$4,Sales!$D$3:$ABF$3,0))/WY$2*INDEX(Usage!$D$5:$ABF$11,MATCH(UsagePerHour!$B$100,Usage!$C$5:$C$11,0),MATCH(UsagePerHour!WY$4,Usage!$D$3:$ABF$3,0)),"")</f>
        <v/>
      </c>
      <c r="WZ113" s="6" t="str">
        <f>IFERROR(INDEX(Sales!$D$5:$ABF$18,MATCH(UsagePerHour!$B113,Sales!$C$5:$C$18,0),MATCH(UsagePerHour!WZ$4,Sales!$D$3:$ABF$3,0))/WZ$2*INDEX(Usage!$D$5:$ABF$11,MATCH(UsagePerHour!$B$100,Usage!$C$5:$C$11,0),MATCH(UsagePerHour!WZ$4,Usage!$D$3:$ABF$3,0)),"")</f>
        <v/>
      </c>
      <c r="XA113" s="6" t="str">
        <f>IFERROR(INDEX(Sales!$D$5:$ABF$18,MATCH(UsagePerHour!$B113,Sales!$C$5:$C$18,0),MATCH(UsagePerHour!XA$4,Sales!$D$3:$ABF$3,0))/XA$2*INDEX(Usage!$D$5:$ABF$11,MATCH(UsagePerHour!$B$100,Usage!$C$5:$C$11,0),MATCH(UsagePerHour!XA$4,Usage!$D$3:$ABF$3,0)),"")</f>
        <v/>
      </c>
      <c r="XB113" s="6" t="str">
        <f>IFERROR(INDEX(Sales!$D$5:$ABF$18,MATCH(UsagePerHour!$B113,Sales!$C$5:$C$18,0),MATCH(UsagePerHour!XB$4,Sales!$D$3:$ABF$3,0))/XB$2*INDEX(Usage!$D$5:$ABF$11,MATCH(UsagePerHour!$B$100,Usage!$C$5:$C$11,0),MATCH(UsagePerHour!XB$4,Usage!$D$3:$ABF$3,0)),"")</f>
        <v/>
      </c>
      <c r="XC113" s="6" t="str">
        <f>IFERROR(INDEX(Sales!$D$5:$ABF$18,MATCH(UsagePerHour!$B113,Sales!$C$5:$C$18,0),MATCH(UsagePerHour!XC$4,Sales!$D$3:$ABF$3,0))/XC$2*INDEX(Usage!$D$5:$ABF$11,MATCH(UsagePerHour!$B$100,Usage!$C$5:$C$11,0),MATCH(UsagePerHour!XC$4,Usage!$D$3:$ABF$3,0)),"")</f>
        <v/>
      </c>
      <c r="XD113" s="6" t="str">
        <f>IFERROR(INDEX(Sales!$D$5:$ABF$18,MATCH(UsagePerHour!$B113,Sales!$C$5:$C$18,0),MATCH(UsagePerHour!XD$4,Sales!$D$3:$ABF$3,0))/XD$2*INDEX(Usage!$D$5:$ABF$11,MATCH(UsagePerHour!$B$100,Usage!$C$5:$C$11,0),MATCH(UsagePerHour!XD$4,Usage!$D$3:$ABF$3,0)),"")</f>
        <v/>
      </c>
      <c r="XE113" s="6" t="str">
        <f>IFERROR(INDEX(Sales!$D$5:$ABF$18,MATCH(UsagePerHour!$B113,Sales!$C$5:$C$18,0),MATCH(UsagePerHour!XE$4,Sales!$D$3:$ABF$3,0))/XE$2*INDEX(Usage!$D$5:$ABF$11,MATCH(UsagePerHour!$B$100,Usage!$C$5:$C$11,0),MATCH(UsagePerHour!XE$4,Usage!$D$3:$ABF$3,0)),"")</f>
        <v/>
      </c>
      <c r="XF113" s="6" t="str">
        <f>IFERROR(INDEX(Sales!$D$5:$ABF$18,MATCH(UsagePerHour!$B113,Sales!$C$5:$C$18,0),MATCH(UsagePerHour!XF$4,Sales!$D$3:$ABF$3,0))/XF$2*INDEX(Usage!$D$5:$ABF$11,MATCH(UsagePerHour!$B$100,Usage!$C$5:$C$11,0),MATCH(UsagePerHour!XF$4,Usage!$D$3:$ABF$3,0)),"")</f>
        <v/>
      </c>
      <c r="XG113" s="6" t="str">
        <f>IFERROR(INDEX(Sales!$D$5:$ABF$18,MATCH(UsagePerHour!$B113,Sales!$C$5:$C$18,0),MATCH(UsagePerHour!XG$4,Sales!$D$3:$ABF$3,0))/XG$2*INDEX(Usage!$D$5:$ABF$11,MATCH(UsagePerHour!$B$100,Usage!$C$5:$C$11,0),MATCH(UsagePerHour!XG$4,Usage!$D$3:$ABF$3,0)),"")</f>
        <v/>
      </c>
      <c r="XH113" s="6" t="str">
        <f>IFERROR(INDEX(Sales!$D$5:$ABF$18,MATCH(UsagePerHour!$B113,Sales!$C$5:$C$18,0),MATCH(UsagePerHour!XH$4,Sales!$D$3:$ABF$3,0))/XH$2*INDEX(Usage!$D$5:$ABF$11,MATCH(UsagePerHour!$B$100,Usage!$C$5:$C$11,0),MATCH(UsagePerHour!XH$4,Usage!$D$3:$ABF$3,0)),"")</f>
        <v/>
      </c>
      <c r="XI113" s="6" t="str">
        <f>IFERROR(INDEX(Sales!$D$5:$ABF$18,MATCH(UsagePerHour!$B113,Sales!$C$5:$C$18,0),MATCH(UsagePerHour!XI$4,Sales!$D$3:$ABF$3,0))/XI$2*INDEX(Usage!$D$5:$ABF$11,MATCH(UsagePerHour!$B$100,Usage!$C$5:$C$11,0),MATCH(UsagePerHour!XI$4,Usage!$D$3:$ABF$3,0)),"")</f>
        <v/>
      </c>
      <c r="XJ113" s="6" t="str">
        <f>IFERROR(INDEX(Sales!$D$5:$ABF$18,MATCH(UsagePerHour!$B113,Sales!$C$5:$C$18,0),MATCH(UsagePerHour!XJ$4,Sales!$D$3:$ABF$3,0))/XJ$2*INDEX(Usage!$D$5:$ABF$11,MATCH(UsagePerHour!$B$100,Usage!$C$5:$C$11,0),MATCH(UsagePerHour!XJ$4,Usage!$D$3:$ABF$3,0)),"")</f>
        <v/>
      </c>
      <c r="XK113" s="6" t="str">
        <f>IFERROR(INDEX(Sales!$D$5:$ABF$18,MATCH(UsagePerHour!$B113,Sales!$C$5:$C$18,0),MATCH(UsagePerHour!XK$4,Sales!$D$3:$ABF$3,0))/XK$2*INDEX(Usage!$D$5:$ABF$11,MATCH(UsagePerHour!$B$100,Usage!$C$5:$C$11,0),MATCH(UsagePerHour!XK$4,Usage!$D$3:$ABF$3,0)),"")</f>
        <v/>
      </c>
      <c r="XL113" s="6" t="str">
        <f>IFERROR(INDEX(Sales!$D$5:$ABF$18,MATCH(UsagePerHour!$B113,Sales!$C$5:$C$18,0),MATCH(UsagePerHour!XL$4,Sales!$D$3:$ABF$3,0))/XL$2*INDEX(Usage!$D$5:$ABF$11,MATCH(UsagePerHour!$B$100,Usage!$C$5:$C$11,0),MATCH(UsagePerHour!XL$4,Usage!$D$3:$ABF$3,0)),"")</f>
        <v/>
      </c>
      <c r="XM113" s="6" t="str">
        <f>IFERROR(INDEX(Sales!$D$5:$ABF$18,MATCH(UsagePerHour!$B113,Sales!$C$5:$C$18,0),MATCH(UsagePerHour!XM$4,Sales!$D$3:$ABF$3,0))/XM$2*INDEX(Usage!$D$5:$ABF$11,MATCH(UsagePerHour!$B$100,Usage!$C$5:$C$11,0),MATCH(UsagePerHour!XM$4,Usage!$D$3:$ABF$3,0)),"")</f>
        <v/>
      </c>
      <c r="XN113" s="6" t="str">
        <f>IFERROR(INDEX(Sales!$D$5:$ABF$18,MATCH(UsagePerHour!$B113,Sales!$C$5:$C$18,0),MATCH(UsagePerHour!XN$4,Sales!$D$3:$ABF$3,0))/XN$2*INDEX(Usage!$D$5:$ABF$11,MATCH(UsagePerHour!$B$100,Usage!$C$5:$C$11,0),MATCH(UsagePerHour!XN$4,Usage!$D$3:$ABF$3,0)),"")</f>
        <v/>
      </c>
      <c r="XO113" s="6" t="str">
        <f>IFERROR(INDEX(Sales!$D$5:$ABF$18,MATCH(UsagePerHour!$B113,Sales!$C$5:$C$18,0),MATCH(UsagePerHour!XO$4,Sales!$D$3:$ABF$3,0))/XO$2*INDEX(Usage!$D$5:$ABF$11,MATCH(UsagePerHour!$B$100,Usage!$C$5:$C$11,0),MATCH(UsagePerHour!XO$4,Usage!$D$3:$ABF$3,0)),"")</f>
        <v/>
      </c>
      <c r="XP113" s="6" t="str">
        <f>IFERROR(INDEX(Sales!$D$5:$ABF$18,MATCH(UsagePerHour!$B113,Sales!$C$5:$C$18,0),MATCH(UsagePerHour!XP$4,Sales!$D$3:$ABF$3,0))/XP$2*INDEX(Usage!$D$5:$ABF$11,MATCH(UsagePerHour!$B$100,Usage!$C$5:$C$11,0),MATCH(UsagePerHour!XP$4,Usage!$D$3:$ABF$3,0)),"")</f>
        <v/>
      </c>
      <c r="XQ113" s="6" t="str">
        <f>IFERROR(INDEX(Sales!$D$5:$ABF$18,MATCH(UsagePerHour!$B113,Sales!$C$5:$C$18,0),MATCH(UsagePerHour!XQ$4,Sales!$D$3:$ABF$3,0))/XQ$2*INDEX(Usage!$D$5:$ABF$11,MATCH(UsagePerHour!$B$100,Usage!$C$5:$C$11,0),MATCH(UsagePerHour!XQ$4,Usage!$D$3:$ABF$3,0)),"")</f>
        <v/>
      </c>
      <c r="XR113" s="6" t="str">
        <f>IFERROR(INDEX(Sales!$D$5:$ABF$18,MATCH(UsagePerHour!$B113,Sales!$C$5:$C$18,0),MATCH(UsagePerHour!XR$4,Sales!$D$3:$ABF$3,0))/XR$2*INDEX(Usage!$D$5:$ABF$11,MATCH(UsagePerHour!$B$100,Usage!$C$5:$C$11,0),MATCH(UsagePerHour!XR$4,Usage!$D$3:$ABF$3,0)),"")</f>
        <v/>
      </c>
      <c r="XS113" s="6" t="str">
        <f>IFERROR(INDEX(Sales!$D$5:$ABF$18,MATCH(UsagePerHour!$B113,Sales!$C$5:$C$18,0),MATCH(UsagePerHour!XS$4,Sales!$D$3:$ABF$3,0))/XS$2*INDEX(Usage!$D$5:$ABF$11,MATCH(UsagePerHour!$B$100,Usage!$C$5:$C$11,0),MATCH(UsagePerHour!XS$4,Usage!$D$3:$ABF$3,0)),"")</f>
        <v/>
      </c>
      <c r="XT113" s="6" t="str">
        <f>IFERROR(INDEX(Sales!$D$5:$ABF$18,MATCH(UsagePerHour!$B113,Sales!$C$5:$C$18,0),MATCH(UsagePerHour!XT$4,Sales!$D$3:$ABF$3,0))/XT$2*INDEX(Usage!$D$5:$ABF$11,MATCH(UsagePerHour!$B$100,Usage!$C$5:$C$11,0),MATCH(UsagePerHour!XT$4,Usage!$D$3:$ABF$3,0)),"")</f>
        <v/>
      </c>
      <c r="XU113" s="6" t="str">
        <f>IFERROR(INDEX(Sales!$D$5:$ABF$18,MATCH(UsagePerHour!$B113,Sales!$C$5:$C$18,0),MATCH(UsagePerHour!XU$4,Sales!$D$3:$ABF$3,0))/XU$2*INDEX(Usage!$D$5:$ABF$11,MATCH(UsagePerHour!$B$100,Usage!$C$5:$C$11,0),MATCH(UsagePerHour!XU$4,Usage!$D$3:$ABF$3,0)),"")</f>
        <v/>
      </c>
      <c r="XV113" s="6" t="str">
        <f>IFERROR(INDEX(Sales!$D$5:$ABF$18,MATCH(UsagePerHour!$B113,Sales!$C$5:$C$18,0),MATCH(UsagePerHour!XV$4,Sales!$D$3:$ABF$3,0))/XV$2*INDEX(Usage!$D$5:$ABF$11,MATCH(UsagePerHour!$B$100,Usage!$C$5:$C$11,0),MATCH(UsagePerHour!XV$4,Usage!$D$3:$ABF$3,0)),"")</f>
        <v/>
      </c>
      <c r="XW113" s="6" t="str">
        <f>IFERROR(INDEX(Sales!$D$5:$ABF$18,MATCH(UsagePerHour!$B113,Sales!$C$5:$C$18,0),MATCH(UsagePerHour!XW$4,Sales!$D$3:$ABF$3,0))/XW$2*INDEX(Usage!$D$5:$ABF$11,MATCH(UsagePerHour!$B$100,Usage!$C$5:$C$11,0),MATCH(UsagePerHour!XW$4,Usage!$D$3:$ABF$3,0)),"")</f>
        <v/>
      </c>
      <c r="XX113" s="6" t="str">
        <f>IFERROR(INDEX(Sales!$D$5:$ABF$18,MATCH(UsagePerHour!$B113,Sales!$C$5:$C$18,0),MATCH(UsagePerHour!XX$4,Sales!$D$3:$ABF$3,0))/XX$2*INDEX(Usage!$D$5:$ABF$11,MATCH(UsagePerHour!$B$100,Usage!$C$5:$C$11,0),MATCH(UsagePerHour!XX$4,Usage!$D$3:$ABF$3,0)),"")</f>
        <v/>
      </c>
      <c r="XY113" s="6" t="str">
        <f>IFERROR(INDEX(Sales!$D$5:$ABF$18,MATCH(UsagePerHour!$B113,Sales!$C$5:$C$18,0),MATCH(UsagePerHour!XY$4,Sales!$D$3:$ABF$3,0))/XY$2*INDEX(Usage!$D$5:$ABF$11,MATCH(UsagePerHour!$B$100,Usage!$C$5:$C$11,0),MATCH(UsagePerHour!XY$4,Usage!$D$3:$ABF$3,0)),"")</f>
        <v/>
      </c>
      <c r="XZ113" s="6" t="str">
        <f>IFERROR(INDEX(Sales!$D$5:$ABF$18,MATCH(UsagePerHour!$B113,Sales!$C$5:$C$18,0),MATCH(UsagePerHour!XZ$4,Sales!$D$3:$ABF$3,0))/XZ$2*INDEX(Usage!$D$5:$ABF$11,MATCH(UsagePerHour!$B$100,Usage!$C$5:$C$11,0),MATCH(UsagePerHour!XZ$4,Usage!$D$3:$ABF$3,0)),"")</f>
        <v/>
      </c>
      <c r="YA113" s="6" t="str">
        <f>IFERROR(INDEX(Sales!$D$5:$ABF$18,MATCH(UsagePerHour!$B113,Sales!$C$5:$C$18,0),MATCH(UsagePerHour!YA$4,Sales!$D$3:$ABF$3,0))/YA$2*INDEX(Usage!$D$5:$ABF$11,MATCH(UsagePerHour!$B$100,Usage!$C$5:$C$11,0),MATCH(UsagePerHour!YA$4,Usage!$D$3:$ABF$3,0)),"")</f>
        <v/>
      </c>
      <c r="YB113" s="6" t="str">
        <f>IFERROR(INDEX(Sales!$D$5:$ABF$18,MATCH(UsagePerHour!$B113,Sales!$C$5:$C$18,0),MATCH(UsagePerHour!YB$4,Sales!$D$3:$ABF$3,0))/YB$2*INDEX(Usage!$D$5:$ABF$11,MATCH(UsagePerHour!$B$100,Usage!$C$5:$C$11,0),MATCH(UsagePerHour!YB$4,Usage!$D$3:$ABF$3,0)),"")</f>
        <v/>
      </c>
      <c r="YC113" s="6" t="str">
        <f>IFERROR(INDEX(Sales!$D$5:$ABF$18,MATCH(UsagePerHour!$B113,Sales!$C$5:$C$18,0),MATCH(UsagePerHour!YC$4,Sales!$D$3:$ABF$3,0))/YC$2*INDEX(Usage!$D$5:$ABF$11,MATCH(UsagePerHour!$B$100,Usage!$C$5:$C$11,0),MATCH(UsagePerHour!YC$4,Usage!$D$3:$ABF$3,0)),"")</f>
        <v/>
      </c>
      <c r="YD113" s="6" t="str">
        <f>IFERROR(INDEX(Sales!$D$5:$ABF$18,MATCH(UsagePerHour!$B113,Sales!$C$5:$C$18,0),MATCH(UsagePerHour!YD$4,Sales!$D$3:$ABF$3,0))/YD$2*INDEX(Usage!$D$5:$ABF$11,MATCH(UsagePerHour!$B$100,Usage!$C$5:$C$11,0),MATCH(UsagePerHour!YD$4,Usage!$D$3:$ABF$3,0)),"")</f>
        <v/>
      </c>
      <c r="YE113" s="6" t="str">
        <f>IFERROR(INDEX(Sales!$D$5:$ABF$18,MATCH(UsagePerHour!$B113,Sales!$C$5:$C$18,0),MATCH(UsagePerHour!YE$4,Sales!$D$3:$ABF$3,0))/YE$2*INDEX(Usage!$D$5:$ABF$11,MATCH(UsagePerHour!$B$100,Usage!$C$5:$C$11,0),MATCH(UsagePerHour!YE$4,Usage!$D$3:$ABF$3,0)),"")</f>
        <v/>
      </c>
      <c r="YF113" s="6" t="str">
        <f>IFERROR(INDEX(Sales!$D$5:$ABF$18,MATCH(UsagePerHour!$B113,Sales!$C$5:$C$18,0),MATCH(UsagePerHour!YF$4,Sales!$D$3:$ABF$3,0))/YF$2*INDEX(Usage!$D$5:$ABF$11,MATCH(UsagePerHour!$B$100,Usage!$C$5:$C$11,0),MATCH(UsagePerHour!YF$4,Usage!$D$3:$ABF$3,0)),"")</f>
        <v/>
      </c>
      <c r="YG113" s="6" t="str">
        <f>IFERROR(INDEX(Sales!$D$5:$ABF$18,MATCH(UsagePerHour!$B113,Sales!$C$5:$C$18,0),MATCH(UsagePerHour!YG$4,Sales!$D$3:$ABF$3,0))/YG$2*INDEX(Usage!$D$5:$ABF$11,MATCH(UsagePerHour!$B$100,Usage!$C$5:$C$11,0),MATCH(UsagePerHour!YG$4,Usage!$D$3:$ABF$3,0)),"")</f>
        <v/>
      </c>
      <c r="YH113" s="6" t="str">
        <f>IFERROR(INDEX(Sales!$D$5:$ABF$18,MATCH(UsagePerHour!$B113,Sales!$C$5:$C$18,0),MATCH(UsagePerHour!YH$4,Sales!$D$3:$ABF$3,0))/YH$2*INDEX(Usage!$D$5:$ABF$11,MATCH(UsagePerHour!$B$100,Usage!$C$5:$C$11,0),MATCH(UsagePerHour!YH$4,Usage!$D$3:$ABF$3,0)),"")</f>
        <v/>
      </c>
      <c r="YI113" s="6" t="str">
        <f>IFERROR(INDEX(Sales!$D$5:$ABF$18,MATCH(UsagePerHour!$B113,Sales!$C$5:$C$18,0),MATCH(UsagePerHour!YI$4,Sales!$D$3:$ABF$3,0))/YI$2*INDEX(Usage!$D$5:$ABF$11,MATCH(UsagePerHour!$B$100,Usage!$C$5:$C$11,0),MATCH(UsagePerHour!YI$4,Usage!$D$3:$ABF$3,0)),"")</f>
        <v/>
      </c>
      <c r="YJ113" s="6" t="str">
        <f>IFERROR(INDEX(Sales!$D$5:$ABF$18,MATCH(UsagePerHour!$B113,Sales!$C$5:$C$18,0),MATCH(UsagePerHour!YJ$4,Sales!$D$3:$ABF$3,0))/YJ$2*INDEX(Usage!$D$5:$ABF$11,MATCH(UsagePerHour!$B$100,Usage!$C$5:$C$11,0),MATCH(UsagePerHour!YJ$4,Usage!$D$3:$ABF$3,0)),"")</f>
        <v/>
      </c>
      <c r="YK113" s="6" t="str">
        <f>IFERROR(INDEX(Sales!$D$5:$ABF$18,MATCH(UsagePerHour!$B113,Sales!$C$5:$C$18,0),MATCH(UsagePerHour!YK$4,Sales!$D$3:$ABF$3,0))/YK$2*INDEX(Usage!$D$5:$ABF$11,MATCH(UsagePerHour!$B$100,Usage!$C$5:$C$11,0),MATCH(UsagePerHour!YK$4,Usage!$D$3:$ABF$3,0)),"")</f>
        <v/>
      </c>
      <c r="YL113" s="6" t="str">
        <f>IFERROR(INDEX(Sales!$D$5:$ABF$18,MATCH(UsagePerHour!$B113,Sales!$C$5:$C$18,0),MATCH(UsagePerHour!YL$4,Sales!$D$3:$ABF$3,0))/YL$2*INDEX(Usage!$D$5:$ABF$11,MATCH(UsagePerHour!$B$100,Usage!$C$5:$C$11,0),MATCH(UsagePerHour!YL$4,Usage!$D$3:$ABF$3,0)),"")</f>
        <v/>
      </c>
      <c r="YM113" s="6" t="str">
        <f>IFERROR(INDEX(Sales!$D$5:$ABF$18,MATCH(UsagePerHour!$B113,Sales!$C$5:$C$18,0),MATCH(UsagePerHour!YM$4,Sales!$D$3:$ABF$3,0))/YM$2*INDEX(Usage!$D$5:$ABF$11,MATCH(UsagePerHour!$B$100,Usage!$C$5:$C$11,0),MATCH(UsagePerHour!YM$4,Usage!$D$3:$ABF$3,0)),"")</f>
        <v/>
      </c>
      <c r="YN113" s="6" t="str">
        <f>IFERROR(INDEX(Sales!$D$5:$ABF$18,MATCH(UsagePerHour!$B113,Sales!$C$5:$C$18,0),MATCH(UsagePerHour!YN$4,Sales!$D$3:$ABF$3,0))/YN$2*INDEX(Usage!$D$5:$ABF$11,MATCH(UsagePerHour!$B$100,Usage!$C$5:$C$11,0),MATCH(UsagePerHour!YN$4,Usage!$D$3:$ABF$3,0)),"")</f>
        <v/>
      </c>
      <c r="YO113" s="6" t="str">
        <f>IFERROR(INDEX(Sales!$D$5:$ABF$18,MATCH(UsagePerHour!$B113,Sales!$C$5:$C$18,0),MATCH(UsagePerHour!YO$4,Sales!$D$3:$ABF$3,0))/YO$2*INDEX(Usage!$D$5:$ABF$11,MATCH(UsagePerHour!$B$100,Usage!$C$5:$C$11,0),MATCH(UsagePerHour!YO$4,Usage!$D$3:$ABF$3,0)),"")</f>
        <v/>
      </c>
      <c r="YP113" s="6" t="str">
        <f>IFERROR(INDEX(Sales!$D$5:$ABF$18,MATCH(UsagePerHour!$B113,Sales!$C$5:$C$18,0),MATCH(UsagePerHour!YP$4,Sales!$D$3:$ABF$3,0))/YP$2*INDEX(Usage!$D$5:$ABF$11,MATCH(UsagePerHour!$B$100,Usage!$C$5:$C$11,0),MATCH(UsagePerHour!YP$4,Usage!$D$3:$ABF$3,0)),"")</f>
        <v/>
      </c>
      <c r="YQ113" s="6" t="str">
        <f>IFERROR(INDEX(Sales!$D$5:$ABF$18,MATCH(UsagePerHour!$B113,Sales!$C$5:$C$18,0),MATCH(UsagePerHour!YQ$4,Sales!$D$3:$ABF$3,0))/YQ$2*INDEX(Usage!$D$5:$ABF$11,MATCH(UsagePerHour!$B$100,Usage!$C$5:$C$11,0),MATCH(UsagePerHour!YQ$4,Usage!$D$3:$ABF$3,0)),"")</f>
        <v/>
      </c>
      <c r="YR113" s="6" t="str">
        <f>IFERROR(INDEX(Sales!$D$5:$ABF$18,MATCH(UsagePerHour!$B113,Sales!$C$5:$C$18,0),MATCH(UsagePerHour!YR$4,Sales!$D$3:$ABF$3,0))/YR$2*INDEX(Usage!$D$5:$ABF$11,MATCH(UsagePerHour!$B$100,Usage!$C$5:$C$11,0),MATCH(UsagePerHour!YR$4,Usage!$D$3:$ABF$3,0)),"")</f>
        <v/>
      </c>
      <c r="YS113" s="6" t="str">
        <f>IFERROR(INDEX(Sales!$D$5:$ABF$18,MATCH(UsagePerHour!$B113,Sales!$C$5:$C$18,0),MATCH(UsagePerHour!YS$4,Sales!$D$3:$ABF$3,0))/YS$2*INDEX(Usage!$D$5:$ABF$11,MATCH(UsagePerHour!$B$100,Usage!$C$5:$C$11,0),MATCH(UsagePerHour!YS$4,Usage!$D$3:$ABF$3,0)),"")</f>
        <v/>
      </c>
      <c r="YT113" s="6" t="str">
        <f>IFERROR(INDEX(Sales!$D$5:$ABF$18,MATCH(UsagePerHour!$B113,Sales!$C$5:$C$18,0),MATCH(UsagePerHour!YT$4,Sales!$D$3:$ABF$3,0))/YT$2*INDEX(Usage!$D$5:$ABF$11,MATCH(UsagePerHour!$B$100,Usage!$C$5:$C$11,0),MATCH(UsagePerHour!YT$4,Usage!$D$3:$ABF$3,0)),"")</f>
        <v/>
      </c>
      <c r="YU113" s="6" t="str">
        <f>IFERROR(INDEX(Sales!$D$5:$ABF$18,MATCH(UsagePerHour!$B113,Sales!$C$5:$C$18,0),MATCH(UsagePerHour!YU$4,Sales!$D$3:$ABF$3,0))/YU$2*INDEX(Usage!$D$5:$ABF$11,MATCH(UsagePerHour!$B$100,Usage!$C$5:$C$11,0),MATCH(UsagePerHour!YU$4,Usage!$D$3:$ABF$3,0)),"")</f>
        <v/>
      </c>
      <c r="YV113" s="6" t="str">
        <f>IFERROR(INDEX(Sales!$D$5:$ABF$18,MATCH(UsagePerHour!$B113,Sales!$C$5:$C$18,0),MATCH(UsagePerHour!YV$4,Sales!$D$3:$ABF$3,0))/YV$2*INDEX(Usage!$D$5:$ABF$11,MATCH(UsagePerHour!$B$100,Usage!$C$5:$C$11,0),MATCH(UsagePerHour!YV$4,Usage!$D$3:$ABF$3,0)),"")</f>
        <v/>
      </c>
      <c r="YW113" s="6" t="str">
        <f>IFERROR(INDEX(Sales!$D$5:$ABF$18,MATCH(UsagePerHour!$B113,Sales!$C$5:$C$18,0),MATCH(UsagePerHour!YW$4,Sales!$D$3:$ABF$3,0))/YW$2*INDEX(Usage!$D$5:$ABF$11,MATCH(UsagePerHour!$B$100,Usage!$C$5:$C$11,0),MATCH(UsagePerHour!YW$4,Usage!$D$3:$ABF$3,0)),"")</f>
        <v/>
      </c>
      <c r="YX113" s="6" t="str">
        <f>IFERROR(INDEX(Sales!$D$5:$ABF$18,MATCH(UsagePerHour!$B113,Sales!$C$5:$C$18,0),MATCH(UsagePerHour!YX$4,Sales!$D$3:$ABF$3,0))/YX$2*INDEX(Usage!$D$5:$ABF$11,MATCH(UsagePerHour!$B$100,Usage!$C$5:$C$11,0),MATCH(UsagePerHour!YX$4,Usage!$D$3:$ABF$3,0)),"")</f>
        <v/>
      </c>
      <c r="YY113" s="6" t="str">
        <f>IFERROR(INDEX(Sales!$D$5:$ABF$18,MATCH(UsagePerHour!$B113,Sales!$C$5:$C$18,0),MATCH(UsagePerHour!YY$4,Sales!$D$3:$ABF$3,0))/YY$2*INDEX(Usage!$D$5:$ABF$11,MATCH(UsagePerHour!$B$100,Usage!$C$5:$C$11,0),MATCH(UsagePerHour!YY$4,Usage!$D$3:$ABF$3,0)),"")</f>
        <v/>
      </c>
      <c r="YZ113" s="6" t="str">
        <f>IFERROR(INDEX(Sales!$D$5:$ABF$18,MATCH(UsagePerHour!$B113,Sales!$C$5:$C$18,0),MATCH(UsagePerHour!YZ$4,Sales!$D$3:$ABF$3,0))/YZ$2*INDEX(Usage!$D$5:$ABF$11,MATCH(UsagePerHour!$B$100,Usage!$C$5:$C$11,0),MATCH(UsagePerHour!YZ$4,Usage!$D$3:$ABF$3,0)),"")</f>
        <v/>
      </c>
      <c r="ZA113" s="6" t="str">
        <f>IFERROR(INDEX(Sales!$D$5:$ABF$18,MATCH(UsagePerHour!$B113,Sales!$C$5:$C$18,0),MATCH(UsagePerHour!ZA$4,Sales!$D$3:$ABF$3,0))/ZA$2*INDEX(Usage!$D$5:$ABF$11,MATCH(UsagePerHour!$B$100,Usage!$C$5:$C$11,0),MATCH(UsagePerHour!ZA$4,Usage!$D$3:$ABF$3,0)),"")</f>
        <v/>
      </c>
      <c r="ZB113" s="6" t="str">
        <f>IFERROR(INDEX(Sales!$D$5:$ABF$18,MATCH(UsagePerHour!$B113,Sales!$C$5:$C$18,0),MATCH(UsagePerHour!ZB$4,Sales!$D$3:$ABF$3,0))/ZB$2*INDEX(Usage!$D$5:$ABF$11,MATCH(UsagePerHour!$B$100,Usage!$C$5:$C$11,0),MATCH(UsagePerHour!ZB$4,Usage!$D$3:$ABF$3,0)),"")</f>
        <v/>
      </c>
      <c r="ZC113" s="6" t="str">
        <f>IFERROR(INDEX(Sales!$D$5:$ABF$18,MATCH(UsagePerHour!$B113,Sales!$C$5:$C$18,0),MATCH(UsagePerHour!ZC$4,Sales!$D$3:$ABF$3,0))/ZC$2*INDEX(Usage!$D$5:$ABF$11,MATCH(UsagePerHour!$B$100,Usage!$C$5:$C$11,0),MATCH(UsagePerHour!ZC$4,Usage!$D$3:$ABF$3,0)),"")</f>
        <v/>
      </c>
      <c r="ZD113" s="6" t="str">
        <f>IFERROR(INDEX(Sales!$D$5:$ABF$18,MATCH(UsagePerHour!$B113,Sales!$C$5:$C$18,0),MATCH(UsagePerHour!ZD$4,Sales!$D$3:$ABF$3,0))/ZD$2*INDEX(Usage!$D$5:$ABF$11,MATCH(UsagePerHour!$B$100,Usage!$C$5:$C$11,0),MATCH(UsagePerHour!ZD$4,Usage!$D$3:$ABF$3,0)),"")</f>
        <v/>
      </c>
      <c r="ZE113" s="6" t="str">
        <f>IFERROR(INDEX(Sales!$D$5:$ABF$18,MATCH(UsagePerHour!$B113,Sales!$C$5:$C$18,0),MATCH(UsagePerHour!ZE$4,Sales!$D$3:$ABF$3,0))/ZE$2*INDEX(Usage!$D$5:$ABF$11,MATCH(UsagePerHour!$B$100,Usage!$C$5:$C$11,0),MATCH(UsagePerHour!ZE$4,Usage!$D$3:$ABF$3,0)),"")</f>
        <v/>
      </c>
      <c r="ZF113" s="6" t="str">
        <f>IFERROR(INDEX(Sales!$D$5:$ABF$18,MATCH(UsagePerHour!$B113,Sales!$C$5:$C$18,0),MATCH(UsagePerHour!ZF$4,Sales!$D$3:$ABF$3,0))/ZF$2*INDEX(Usage!$D$5:$ABF$11,MATCH(UsagePerHour!$B$100,Usage!$C$5:$C$11,0),MATCH(UsagePerHour!ZF$4,Usage!$D$3:$ABF$3,0)),"")</f>
        <v/>
      </c>
      <c r="ZG113" s="6" t="str">
        <f>IFERROR(INDEX(Sales!$D$5:$ABF$18,MATCH(UsagePerHour!$B113,Sales!$C$5:$C$18,0),MATCH(UsagePerHour!ZG$4,Sales!$D$3:$ABF$3,0))/ZG$2*INDEX(Usage!$D$5:$ABF$11,MATCH(UsagePerHour!$B$100,Usage!$C$5:$C$11,0),MATCH(UsagePerHour!ZG$4,Usage!$D$3:$ABF$3,0)),"")</f>
        <v/>
      </c>
      <c r="ZH113" s="6" t="str">
        <f>IFERROR(INDEX(Sales!$D$5:$ABF$18,MATCH(UsagePerHour!$B113,Sales!$C$5:$C$18,0),MATCH(UsagePerHour!ZH$4,Sales!$D$3:$ABF$3,0))/ZH$2*INDEX(Usage!$D$5:$ABF$11,MATCH(UsagePerHour!$B$100,Usage!$C$5:$C$11,0),MATCH(UsagePerHour!ZH$4,Usage!$D$3:$ABF$3,0)),"")</f>
        <v/>
      </c>
      <c r="ZI113" s="6" t="str">
        <f>IFERROR(INDEX(Sales!$D$5:$ABF$18,MATCH(UsagePerHour!$B113,Sales!$C$5:$C$18,0),MATCH(UsagePerHour!ZI$4,Sales!$D$3:$ABF$3,0))/ZI$2*INDEX(Usage!$D$5:$ABF$11,MATCH(UsagePerHour!$B$100,Usage!$C$5:$C$11,0),MATCH(UsagePerHour!ZI$4,Usage!$D$3:$ABF$3,0)),"")</f>
        <v/>
      </c>
      <c r="ZJ113" s="6" t="str">
        <f>IFERROR(INDEX(Sales!$D$5:$ABF$18,MATCH(UsagePerHour!$B113,Sales!$C$5:$C$18,0),MATCH(UsagePerHour!ZJ$4,Sales!$D$3:$ABF$3,0))/ZJ$2*INDEX(Usage!$D$5:$ABF$11,MATCH(UsagePerHour!$B$100,Usage!$C$5:$C$11,0),MATCH(UsagePerHour!ZJ$4,Usage!$D$3:$ABF$3,0)),"")</f>
        <v/>
      </c>
      <c r="ZK113" s="6" t="str">
        <f>IFERROR(INDEX(Sales!$D$5:$ABF$18,MATCH(UsagePerHour!$B113,Sales!$C$5:$C$18,0),MATCH(UsagePerHour!ZK$4,Sales!$D$3:$ABF$3,0))/ZK$2*INDEX(Usage!$D$5:$ABF$11,MATCH(UsagePerHour!$B$100,Usage!$C$5:$C$11,0),MATCH(UsagePerHour!ZK$4,Usage!$D$3:$ABF$3,0)),"")</f>
        <v/>
      </c>
      <c r="ZL113" s="6" t="str">
        <f>IFERROR(INDEX(Sales!$D$5:$ABF$18,MATCH(UsagePerHour!$B113,Sales!$C$5:$C$18,0),MATCH(UsagePerHour!ZL$4,Sales!$D$3:$ABF$3,0))/ZL$2*INDEX(Usage!$D$5:$ABF$11,MATCH(UsagePerHour!$B$100,Usage!$C$5:$C$11,0),MATCH(UsagePerHour!ZL$4,Usage!$D$3:$ABF$3,0)),"")</f>
        <v/>
      </c>
      <c r="ZM113" s="6" t="str">
        <f>IFERROR(INDEX(Sales!$D$5:$ABF$18,MATCH(UsagePerHour!$B113,Sales!$C$5:$C$18,0),MATCH(UsagePerHour!ZM$4,Sales!$D$3:$ABF$3,0))/ZM$2*INDEX(Usage!$D$5:$ABF$11,MATCH(UsagePerHour!$B$100,Usage!$C$5:$C$11,0),MATCH(UsagePerHour!ZM$4,Usage!$D$3:$ABF$3,0)),"")</f>
        <v/>
      </c>
      <c r="ZN113" s="6" t="str">
        <f>IFERROR(INDEX(Sales!$D$5:$ABF$18,MATCH(UsagePerHour!$B113,Sales!$C$5:$C$18,0),MATCH(UsagePerHour!ZN$4,Sales!$D$3:$ABF$3,0))/ZN$2*INDEX(Usage!$D$5:$ABF$11,MATCH(UsagePerHour!$B$100,Usage!$C$5:$C$11,0),MATCH(UsagePerHour!ZN$4,Usage!$D$3:$ABF$3,0)),"")</f>
        <v/>
      </c>
      <c r="ZO113" s="6" t="str">
        <f>IFERROR(INDEX(Sales!$D$5:$ABF$18,MATCH(UsagePerHour!$B113,Sales!$C$5:$C$18,0),MATCH(UsagePerHour!ZO$4,Sales!$D$3:$ABF$3,0))/ZO$2*INDEX(Usage!$D$5:$ABF$11,MATCH(UsagePerHour!$B$100,Usage!$C$5:$C$11,0),MATCH(UsagePerHour!ZO$4,Usage!$D$3:$ABF$3,0)),"")</f>
        <v/>
      </c>
      <c r="ZP113" s="6" t="str">
        <f>IFERROR(INDEX(Sales!$D$5:$ABF$18,MATCH(UsagePerHour!$B113,Sales!$C$5:$C$18,0),MATCH(UsagePerHour!ZP$4,Sales!$D$3:$ABF$3,0))/ZP$2*INDEX(Usage!$D$5:$ABF$11,MATCH(UsagePerHour!$B$100,Usage!$C$5:$C$11,0),MATCH(UsagePerHour!ZP$4,Usage!$D$3:$ABF$3,0)),"")</f>
        <v/>
      </c>
      <c r="ZQ113" s="6" t="str">
        <f>IFERROR(INDEX(Sales!$D$5:$ABF$18,MATCH(UsagePerHour!$B113,Sales!$C$5:$C$18,0),MATCH(UsagePerHour!ZQ$4,Sales!$D$3:$ABF$3,0))/ZQ$2*INDEX(Usage!$D$5:$ABF$11,MATCH(UsagePerHour!$B$100,Usage!$C$5:$C$11,0),MATCH(UsagePerHour!ZQ$4,Usage!$D$3:$ABF$3,0)),"")</f>
        <v/>
      </c>
      <c r="ZR113" s="6" t="str">
        <f>IFERROR(INDEX(Sales!$D$5:$ABF$18,MATCH(UsagePerHour!$B113,Sales!$C$5:$C$18,0),MATCH(UsagePerHour!ZR$4,Sales!$D$3:$ABF$3,0))/ZR$2*INDEX(Usage!$D$5:$ABF$11,MATCH(UsagePerHour!$B$100,Usage!$C$5:$C$11,0),MATCH(UsagePerHour!ZR$4,Usage!$D$3:$ABF$3,0)),"")</f>
        <v/>
      </c>
      <c r="ZS113" s="6" t="str">
        <f>IFERROR(INDEX(Sales!$D$5:$ABF$18,MATCH(UsagePerHour!$B113,Sales!$C$5:$C$18,0),MATCH(UsagePerHour!ZS$4,Sales!$D$3:$ABF$3,0))/ZS$2*INDEX(Usage!$D$5:$ABF$11,MATCH(UsagePerHour!$B$100,Usage!$C$5:$C$11,0),MATCH(UsagePerHour!ZS$4,Usage!$D$3:$ABF$3,0)),"")</f>
        <v/>
      </c>
      <c r="ZT113" s="6" t="str">
        <f>IFERROR(INDEX(Sales!$D$5:$ABF$18,MATCH(UsagePerHour!$B113,Sales!$C$5:$C$18,0),MATCH(UsagePerHour!ZT$4,Sales!$D$3:$ABF$3,0))/ZT$2*INDEX(Usage!$D$5:$ABF$11,MATCH(UsagePerHour!$B$100,Usage!$C$5:$C$11,0),MATCH(UsagePerHour!ZT$4,Usage!$D$3:$ABF$3,0)),"")</f>
        <v/>
      </c>
      <c r="ZU113" s="6" t="str">
        <f>IFERROR(INDEX(Sales!$D$5:$ABF$18,MATCH(UsagePerHour!$B113,Sales!$C$5:$C$18,0),MATCH(UsagePerHour!ZU$4,Sales!$D$3:$ABF$3,0))/ZU$2*INDEX(Usage!$D$5:$ABF$11,MATCH(UsagePerHour!$B$100,Usage!$C$5:$C$11,0),MATCH(UsagePerHour!ZU$4,Usage!$D$3:$ABF$3,0)),"")</f>
        <v/>
      </c>
      <c r="ZV113" s="6" t="str">
        <f>IFERROR(INDEX(Sales!$D$5:$ABF$18,MATCH(UsagePerHour!$B113,Sales!$C$5:$C$18,0),MATCH(UsagePerHour!ZV$4,Sales!$D$3:$ABF$3,0))/ZV$2*INDEX(Usage!$D$5:$ABF$11,MATCH(UsagePerHour!$B$100,Usage!$C$5:$C$11,0),MATCH(UsagePerHour!ZV$4,Usage!$D$3:$ABF$3,0)),"")</f>
        <v/>
      </c>
      <c r="ZW113" s="6" t="str">
        <f>IFERROR(INDEX(Sales!$D$5:$ABF$18,MATCH(UsagePerHour!$B113,Sales!$C$5:$C$18,0),MATCH(UsagePerHour!ZW$4,Sales!$D$3:$ABF$3,0))/ZW$2*INDEX(Usage!$D$5:$ABF$11,MATCH(UsagePerHour!$B$100,Usage!$C$5:$C$11,0),MATCH(UsagePerHour!ZW$4,Usage!$D$3:$ABF$3,0)),"")</f>
        <v/>
      </c>
      <c r="ZX113" s="6" t="str">
        <f>IFERROR(INDEX(Sales!$D$5:$ABF$18,MATCH(UsagePerHour!$B113,Sales!$C$5:$C$18,0),MATCH(UsagePerHour!ZX$4,Sales!$D$3:$ABF$3,0))/ZX$2*INDEX(Usage!$D$5:$ABF$11,MATCH(UsagePerHour!$B$100,Usage!$C$5:$C$11,0),MATCH(UsagePerHour!ZX$4,Usage!$D$3:$ABF$3,0)),"")</f>
        <v/>
      </c>
      <c r="ZY113" s="6" t="str">
        <f>IFERROR(INDEX(Sales!$D$5:$ABF$18,MATCH(UsagePerHour!$B113,Sales!$C$5:$C$18,0),MATCH(UsagePerHour!ZY$4,Sales!$D$3:$ABF$3,0))/ZY$2*INDEX(Usage!$D$5:$ABF$11,MATCH(UsagePerHour!$B$100,Usage!$C$5:$C$11,0),MATCH(UsagePerHour!ZY$4,Usage!$D$3:$ABF$3,0)),"")</f>
        <v/>
      </c>
      <c r="ZZ113" s="6" t="str">
        <f>IFERROR(INDEX(Sales!$D$5:$ABF$18,MATCH(UsagePerHour!$B113,Sales!$C$5:$C$18,0),MATCH(UsagePerHour!ZZ$4,Sales!$D$3:$ABF$3,0))/ZZ$2*INDEX(Usage!$D$5:$ABF$11,MATCH(UsagePerHour!$B$100,Usage!$C$5:$C$11,0),MATCH(UsagePerHour!ZZ$4,Usage!$D$3:$ABF$3,0)),"")</f>
        <v/>
      </c>
      <c r="AAA113" s="6" t="str">
        <f>IFERROR(INDEX(Sales!$D$5:$ABF$18,MATCH(UsagePerHour!$B113,Sales!$C$5:$C$18,0),MATCH(UsagePerHour!AAA$4,Sales!$D$3:$ABF$3,0))/AAA$2*INDEX(Usage!$D$5:$ABF$11,MATCH(UsagePerHour!$B$100,Usage!$C$5:$C$11,0),MATCH(UsagePerHour!AAA$4,Usage!$D$3:$ABF$3,0)),"")</f>
        <v/>
      </c>
      <c r="AAB113" s="6" t="str">
        <f>IFERROR(INDEX(Sales!$D$5:$ABF$18,MATCH(UsagePerHour!$B113,Sales!$C$5:$C$18,0),MATCH(UsagePerHour!AAB$4,Sales!$D$3:$ABF$3,0))/AAB$2*INDEX(Usage!$D$5:$ABF$11,MATCH(UsagePerHour!$B$100,Usage!$C$5:$C$11,0),MATCH(UsagePerHour!AAB$4,Usage!$D$3:$ABF$3,0)),"")</f>
        <v/>
      </c>
      <c r="AAC113" s="6" t="str">
        <f>IFERROR(INDEX(Sales!$D$5:$ABF$18,MATCH(UsagePerHour!$B113,Sales!$C$5:$C$18,0),MATCH(UsagePerHour!AAC$4,Sales!$D$3:$ABF$3,0))/AAC$2*INDEX(Usage!$D$5:$ABF$11,MATCH(UsagePerHour!$B$100,Usage!$C$5:$C$11,0),MATCH(UsagePerHour!AAC$4,Usage!$D$3:$ABF$3,0)),"")</f>
        <v/>
      </c>
      <c r="AAD113" s="6" t="str">
        <f>IFERROR(INDEX(Sales!$D$5:$ABF$18,MATCH(UsagePerHour!$B113,Sales!$C$5:$C$18,0),MATCH(UsagePerHour!AAD$4,Sales!$D$3:$ABF$3,0))/AAD$2*INDEX(Usage!$D$5:$ABF$11,MATCH(UsagePerHour!$B$100,Usage!$C$5:$C$11,0),MATCH(UsagePerHour!AAD$4,Usage!$D$3:$ABF$3,0)),"")</f>
        <v/>
      </c>
      <c r="AAE113" s="6" t="str">
        <f>IFERROR(INDEX(Sales!$D$5:$ABF$18,MATCH(UsagePerHour!$B113,Sales!$C$5:$C$18,0),MATCH(UsagePerHour!AAE$4,Sales!$D$3:$ABF$3,0))/AAE$2*INDEX(Usage!$D$5:$ABF$11,MATCH(UsagePerHour!$B$100,Usage!$C$5:$C$11,0),MATCH(UsagePerHour!AAE$4,Usage!$D$3:$ABF$3,0)),"")</f>
        <v/>
      </c>
      <c r="AAF113" s="6" t="str">
        <f>IFERROR(INDEX(Sales!$D$5:$ABF$18,MATCH(UsagePerHour!$B113,Sales!$C$5:$C$18,0),MATCH(UsagePerHour!AAF$4,Sales!$D$3:$ABF$3,0))/AAF$2*INDEX(Usage!$D$5:$ABF$11,MATCH(UsagePerHour!$B$100,Usage!$C$5:$C$11,0),MATCH(UsagePerHour!AAF$4,Usage!$D$3:$ABF$3,0)),"")</f>
        <v/>
      </c>
      <c r="AAG113" s="6" t="str">
        <f>IFERROR(INDEX(Sales!$D$5:$ABF$18,MATCH(UsagePerHour!$B113,Sales!$C$5:$C$18,0),MATCH(UsagePerHour!AAG$4,Sales!$D$3:$ABF$3,0))/AAG$2*INDEX(Usage!$D$5:$ABF$11,MATCH(UsagePerHour!$B$100,Usage!$C$5:$C$11,0),MATCH(UsagePerHour!AAG$4,Usage!$D$3:$ABF$3,0)),"")</f>
        <v/>
      </c>
      <c r="AAH113" s="6" t="str">
        <f>IFERROR(INDEX(Sales!$D$5:$ABF$18,MATCH(UsagePerHour!$B113,Sales!$C$5:$C$18,0),MATCH(UsagePerHour!AAH$4,Sales!$D$3:$ABF$3,0))/AAH$2*INDEX(Usage!$D$5:$ABF$11,MATCH(UsagePerHour!$B$100,Usage!$C$5:$C$11,0),MATCH(UsagePerHour!AAH$4,Usage!$D$3:$ABF$3,0)),"")</f>
        <v/>
      </c>
      <c r="AAI113" s="6" t="str">
        <f>IFERROR(INDEX(Sales!$D$5:$ABF$18,MATCH(UsagePerHour!$B113,Sales!$C$5:$C$18,0),MATCH(UsagePerHour!AAI$4,Sales!$D$3:$ABF$3,0))/AAI$2*INDEX(Usage!$D$5:$ABF$11,MATCH(UsagePerHour!$B$100,Usage!$C$5:$C$11,0),MATCH(UsagePerHour!AAI$4,Usage!$D$3:$ABF$3,0)),"")</f>
        <v/>
      </c>
      <c r="AAJ113" s="6" t="str">
        <f>IFERROR(INDEX(Sales!$D$5:$ABF$18,MATCH(UsagePerHour!$B113,Sales!$C$5:$C$18,0),MATCH(UsagePerHour!AAJ$4,Sales!$D$3:$ABF$3,0))/AAJ$2*INDEX(Usage!$D$5:$ABF$11,MATCH(UsagePerHour!$B$100,Usage!$C$5:$C$11,0),MATCH(UsagePerHour!AAJ$4,Usage!$D$3:$ABF$3,0)),"")</f>
        <v/>
      </c>
      <c r="AAK113" s="6" t="str">
        <f>IFERROR(INDEX(Sales!$D$5:$ABF$18,MATCH(UsagePerHour!$B113,Sales!$C$5:$C$18,0),MATCH(UsagePerHour!AAK$4,Sales!$D$3:$ABF$3,0))/AAK$2*INDEX(Usage!$D$5:$ABF$11,MATCH(UsagePerHour!$B$100,Usage!$C$5:$C$11,0),MATCH(UsagePerHour!AAK$4,Usage!$D$3:$ABF$3,0)),"")</f>
        <v/>
      </c>
      <c r="AAL113" s="6" t="str">
        <f>IFERROR(INDEX(Sales!$D$5:$ABF$18,MATCH(UsagePerHour!$B113,Sales!$C$5:$C$18,0),MATCH(UsagePerHour!AAL$4,Sales!$D$3:$ABF$3,0))/AAL$2*INDEX(Usage!$D$5:$ABF$11,MATCH(UsagePerHour!$B$100,Usage!$C$5:$C$11,0),MATCH(UsagePerHour!AAL$4,Usage!$D$3:$ABF$3,0)),"")</f>
        <v/>
      </c>
      <c r="AAM113" s="6" t="str">
        <f>IFERROR(INDEX(Sales!$D$5:$ABF$18,MATCH(UsagePerHour!$B113,Sales!$C$5:$C$18,0),MATCH(UsagePerHour!AAM$4,Sales!$D$3:$ABF$3,0))/AAM$2*INDEX(Usage!$D$5:$ABF$11,MATCH(UsagePerHour!$B$100,Usage!$C$5:$C$11,0),MATCH(UsagePerHour!AAM$4,Usage!$D$3:$ABF$3,0)),"")</f>
        <v/>
      </c>
      <c r="AAN113" s="6" t="str">
        <f>IFERROR(INDEX(Sales!$D$5:$ABF$18,MATCH(UsagePerHour!$B113,Sales!$C$5:$C$18,0),MATCH(UsagePerHour!AAN$4,Sales!$D$3:$ABF$3,0))/AAN$2*INDEX(Usage!$D$5:$ABF$11,MATCH(UsagePerHour!$B$100,Usage!$C$5:$C$11,0),MATCH(UsagePerHour!AAN$4,Usage!$D$3:$ABF$3,0)),"")</f>
        <v/>
      </c>
      <c r="AAO113" s="6" t="str">
        <f>IFERROR(INDEX(Sales!$D$5:$ABF$18,MATCH(UsagePerHour!$B113,Sales!$C$5:$C$18,0),MATCH(UsagePerHour!AAO$4,Sales!$D$3:$ABF$3,0))/AAO$2*INDEX(Usage!$D$5:$ABF$11,MATCH(UsagePerHour!$B$100,Usage!$C$5:$C$11,0),MATCH(UsagePerHour!AAO$4,Usage!$D$3:$ABF$3,0)),"")</f>
        <v/>
      </c>
      <c r="AAP113" s="6" t="str">
        <f>IFERROR(INDEX(Sales!$D$5:$ABF$18,MATCH(UsagePerHour!$B113,Sales!$C$5:$C$18,0),MATCH(UsagePerHour!AAP$4,Sales!$D$3:$ABF$3,0))/AAP$2*INDEX(Usage!$D$5:$ABF$11,MATCH(UsagePerHour!$B$100,Usage!$C$5:$C$11,0),MATCH(UsagePerHour!AAP$4,Usage!$D$3:$ABF$3,0)),"")</f>
        <v/>
      </c>
      <c r="AAQ113" s="6" t="str">
        <f>IFERROR(INDEX(Sales!$D$5:$ABF$18,MATCH(UsagePerHour!$B113,Sales!$C$5:$C$18,0),MATCH(UsagePerHour!AAQ$4,Sales!$D$3:$ABF$3,0))/AAQ$2*INDEX(Usage!$D$5:$ABF$11,MATCH(UsagePerHour!$B$100,Usage!$C$5:$C$11,0),MATCH(UsagePerHour!AAQ$4,Usage!$D$3:$ABF$3,0)),"")</f>
        <v/>
      </c>
      <c r="AAR113" s="6" t="str">
        <f>IFERROR(INDEX(Sales!$D$5:$ABF$18,MATCH(UsagePerHour!$B113,Sales!$C$5:$C$18,0),MATCH(UsagePerHour!AAR$4,Sales!$D$3:$ABF$3,0))/AAR$2*INDEX(Usage!$D$5:$ABF$11,MATCH(UsagePerHour!$B$100,Usage!$C$5:$C$11,0),MATCH(UsagePerHour!AAR$4,Usage!$D$3:$ABF$3,0)),"")</f>
        <v/>
      </c>
      <c r="AAS113" s="6" t="str">
        <f>IFERROR(INDEX(Sales!$D$5:$ABF$18,MATCH(UsagePerHour!$B113,Sales!$C$5:$C$18,0),MATCH(UsagePerHour!AAS$4,Sales!$D$3:$ABF$3,0))/AAS$2*INDEX(Usage!$D$5:$ABF$11,MATCH(UsagePerHour!$B$100,Usage!$C$5:$C$11,0),MATCH(UsagePerHour!AAS$4,Usage!$D$3:$ABF$3,0)),"")</f>
        <v/>
      </c>
      <c r="AAT113" s="6" t="str">
        <f>IFERROR(INDEX(Sales!$D$5:$ABF$18,MATCH(UsagePerHour!$B113,Sales!$C$5:$C$18,0),MATCH(UsagePerHour!AAT$4,Sales!$D$3:$ABF$3,0))/AAT$2*INDEX(Usage!$D$5:$ABF$11,MATCH(UsagePerHour!$B$100,Usage!$C$5:$C$11,0),MATCH(UsagePerHour!AAT$4,Usage!$D$3:$ABF$3,0)),"")</f>
        <v/>
      </c>
      <c r="AAU113" s="6" t="str">
        <f>IFERROR(INDEX(Sales!$D$5:$ABF$18,MATCH(UsagePerHour!$B113,Sales!$C$5:$C$18,0),MATCH(UsagePerHour!AAU$4,Sales!$D$3:$ABF$3,0))/AAU$2*INDEX(Usage!$D$5:$ABF$11,MATCH(UsagePerHour!$B$100,Usage!$C$5:$C$11,0),MATCH(UsagePerHour!AAU$4,Usage!$D$3:$ABF$3,0)),"")</f>
        <v/>
      </c>
      <c r="AAV113" s="6" t="str">
        <f>IFERROR(INDEX(Sales!$D$5:$ABF$18,MATCH(UsagePerHour!$B113,Sales!$C$5:$C$18,0),MATCH(UsagePerHour!AAV$4,Sales!$D$3:$ABF$3,0))/AAV$2*INDEX(Usage!$D$5:$ABF$11,MATCH(UsagePerHour!$B$100,Usage!$C$5:$C$11,0),MATCH(UsagePerHour!AAV$4,Usage!$D$3:$ABF$3,0)),"")</f>
        <v/>
      </c>
      <c r="AAW113" s="6" t="str">
        <f>IFERROR(INDEX(Sales!$D$5:$ABF$18,MATCH(UsagePerHour!$B113,Sales!$C$5:$C$18,0),MATCH(UsagePerHour!AAW$4,Sales!$D$3:$ABF$3,0))/AAW$2*INDEX(Usage!$D$5:$ABF$11,MATCH(UsagePerHour!$B$100,Usage!$C$5:$C$11,0),MATCH(UsagePerHour!AAW$4,Usage!$D$3:$ABF$3,0)),"")</f>
        <v/>
      </c>
      <c r="AAX113" s="6" t="str">
        <f>IFERROR(INDEX(Sales!$D$5:$ABF$18,MATCH(UsagePerHour!$B113,Sales!$C$5:$C$18,0),MATCH(UsagePerHour!AAX$4,Sales!$D$3:$ABF$3,0))/AAX$2*INDEX(Usage!$D$5:$ABF$11,MATCH(UsagePerHour!$B$100,Usage!$C$5:$C$11,0),MATCH(UsagePerHour!AAX$4,Usage!$D$3:$ABF$3,0)),"")</f>
        <v/>
      </c>
      <c r="AAY113" s="6" t="str">
        <f>IFERROR(INDEX(Sales!$D$5:$ABF$18,MATCH(UsagePerHour!$B113,Sales!$C$5:$C$18,0),MATCH(UsagePerHour!AAY$4,Sales!$D$3:$ABF$3,0))/AAY$2*INDEX(Usage!$D$5:$ABF$11,MATCH(UsagePerHour!$B$100,Usage!$C$5:$C$11,0),MATCH(UsagePerHour!AAY$4,Usage!$D$3:$ABF$3,0)),"")</f>
        <v/>
      </c>
      <c r="AAZ113" s="6" t="str">
        <f>IFERROR(INDEX(Sales!$D$5:$ABF$18,MATCH(UsagePerHour!$B113,Sales!$C$5:$C$18,0),MATCH(UsagePerHour!AAZ$4,Sales!$D$3:$ABF$3,0))/AAZ$2*INDEX(Usage!$D$5:$ABF$11,MATCH(UsagePerHour!$B$100,Usage!$C$5:$C$11,0),MATCH(UsagePerHour!AAZ$4,Usage!$D$3:$ABF$3,0)),"")</f>
        <v/>
      </c>
      <c r="ABA113" s="6" t="str">
        <f>IFERROR(INDEX(Sales!$D$5:$ABF$18,MATCH(UsagePerHour!$B113,Sales!$C$5:$C$18,0),MATCH(UsagePerHour!ABA$4,Sales!$D$3:$ABF$3,0))/ABA$2*INDEX(Usage!$D$5:$ABF$11,MATCH(UsagePerHour!$B$100,Usage!$C$5:$C$11,0),MATCH(UsagePerHour!ABA$4,Usage!$D$3:$ABF$3,0)),"")</f>
        <v/>
      </c>
    </row>
    <row r="114" spans="2:729">
      <c r="B114" s="3" t="s">
        <v>14</v>
      </c>
      <c r="C114" s="6">
        <f>IFERROR(INDEX(Sales!$D$5:$ABF$18,MATCH(UsagePerHour!$B114,Sales!$C$5:$C$18,0),MATCH(UsagePerHour!C$4,Sales!$D$3:$ABF$3,0))/C$2*INDEX(Usage!$D$5:$ABF$11,MATCH(UsagePerHour!$B$100,Usage!$C$5:$C$11,0),MATCH(UsagePerHour!C$4,Usage!$D$3:$ABF$3,0)),"")</f>
        <v>0</v>
      </c>
      <c r="D114" s="6">
        <f>IFERROR(INDEX(Sales!$D$5:$ABF$18,MATCH(UsagePerHour!$B114,Sales!$C$5:$C$18,0),MATCH(UsagePerHour!D$4,Sales!$D$3:$ABF$3,0))/D$2*INDEX(Usage!$D$5:$ABF$11,MATCH(UsagePerHour!$B$100,Usage!$C$5:$C$11,0),MATCH(UsagePerHour!D$4,Usage!$D$3:$ABF$3,0)),"")</f>
        <v>3.4569986516526368</v>
      </c>
      <c r="E114" s="6">
        <f>IFERROR(INDEX(Sales!$D$5:$ABF$18,MATCH(UsagePerHour!$B114,Sales!$C$5:$C$18,0),MATCH(UsagePerHour!E$4,Sales!$D$3:$ABF$3,0))/E$2*INDEX(Usage!$D$5:$ABF$11,MATCH(UsagePerHour!$B$100,Usage!$C$5:$C$11,0),MATCH(UsagePerHour!E$4,Usage!$D$3:$ABF$3,0)),"")</f>
        <v>0</v>
      </c>
      <c r="F114" s="6">
        <f>IFERROR(INDEX(Sales!$D$5:$ABF$18,MATCH(UsagePerHour!$B114,Sales!$C$5:$C$18,0),MATCH(UsagePerHour!F$4,Sales!$D$3:$ABF$3,0))/F$2*INDEX(Usage!$D$5:$ABF$11,MATCH(UsagePerHour!$B$100,Usage!$C$5:$C$11,0),MATCH(UsagePerHour!F$4,Usage!$D$3:$ABF$3,0)),"")</f>
        <v>1.0660585181231501</v>
      </c>
      <c r="G114" s="6">
        <f>IFERROR(INDEX(Sales!$D$5:$ABF$18,MATCH(UsagePerHour!$B114,Sales!$C$5:$C$18,0),MATCH(UsagePerHour!G$4,Sales!$D$3:$ABF$3,0))/G$2*INDEX(Usage!$D$5:$ABF$11,MATCH(UsagePerHour!$B$100,Usage!$C$5:$C$11,0),MATCH(UsagePerHour!G$4,Usage!$D$3:$ABF$3,0)),"")</f>
        <v>0</v>
      </c>
      <c r="H114" s="6">
        <f>IFERROR(INDEX(Sales!$D$5:$ABF$18,MATCH(UsagePerHour!$B114,Sales!$C$5:$C$18,0),MATCH(UsagePerHour!H$4,Sales!$D$3:$ABF$3,0))/H$2*INDEX(Usage!$D$5:$ABF$11,MATCH(UsagePerHour!$B$100,Usage!$C$5:$C$11,0),MATCH(UsagePerHour!H$4,Usage!$D$3:$ABF$3,0)),"")</f>
        <v>6.168649289880384</v>
      </c>
      <c r="I114" s="6">
        <f>IFERROR(INDEX(Sales!$D$5:$ABF$18,MATCH(UsagePerHour!$B114,Sales!$C$5:$C$18,0),MATCH(UsagePerHour!I$4,Sales!$D$3:$ABF$3,0))/I$2*INDEX(Usage!$D$5:$ABF$11,MATCH(UsagePerHour!$B$100,Usage!$C$5:$C$11,0),MATCH(UsagePerHour!I$4,Usage!$D$3:$ABF$3,0)),"")</f>
        <v>0</v>
      </c>
      <c r="J114" s="6">
        <f>IFERROR(INDEX(Sales!$D$5:$ABF$18,MATCH(UsagePerHour!$B114,Sales!$C$5:$C$18,0),MATCH(UsagePerHour!J$4,Sales!$D$3:$ABF$3,0))/J$2*INDEX(Usage!$D$5:$ABF$11,MATCH(UsagePerHour!$B$100,Usage!$C$5:$C$11,0),MATCH(UsagePerHour!J$4,Usage!$D$3:$ABF$3,0)),"")</f>
        <v>0</v>
      </c>
      <c r="K114" s="6">
        <f>IFERROR(INDEX(Sales!$D$5:$ABF$18,MATCH(UsagePerHour!$B114,Sales!$C$5:$C$18,0),MATCH(UsagePerHour!K$4,Sales!$D$3:$ABF$3,0))/K$2*INDEX(Usage!$D$5:$ABF$11,MATCH(UsagePerHour!$B$100,Usage!$C$5:$C$11,0),MATCH(UsagePerHour!K$4,Usage!$D$3:$ABF$3,0)),"")</f>
        <v>3.4569986516526368</v>
      </c>
      <c r="L114" s="6">
        <f>IFERROR(INDEX(Sales!$D$5:$ABF$18,MATCH(UsagePerHour!$B114,Sales!$C$5:$C$18,0),MATCH(UsagePerHour!L$4,Sales!$D$3:$ABF$3,0))/L$2*INDEX(Usage!$D$5:$ABF$11,MATCH(UsagePerHour!$B$100,Usage!$C$5:$C$11,0),MATCH(UsagePerHour!L$4,Usage!$D$3:$ABF$3,0)),"")</f>
        <v>0</v>
      </c>
      <c r="M114" s="6">
        <f>IFERROR(INDEX(Sales!$D$5:$ABF$18,MATCH(UsagePerHour!$B114,Sales!$C$5:$C$18,0),MATCH(UsagePerHour!M$4,Sales!$D$3:$ABF$3,0))/M$2*INDEX(Usage!$D$5:$ABF$11,MATCH(UsagePerHour!$B$100,Usage!$C$5:$C$11,0),MATCH(UsagePerHour!M$4,Usage!$D$3:$ABF$3,0)),"")</f>
        <v>1.0660585181231501</v>
      </c>
      <c r="N114" s="6">
        <f>IFERROR(INDEX(Sales!$D$5:$ABF$18,MATCH(UsagePerHour!$B114,Sales!$C$5:$C$18,0),MATCH(UsagePerHour!N$4,Sales!$D$3:$ABF$3,0))/N$2*INDEX(Usage!$D$5:$ABF$11,MATCH(UsagePerHour!$B$100,Usage!$C$5:$C$11,0),MATCH(UsagePerHour!N$4,Usage!$D$3:$ABF$3,0)),"")</f>
        <v>0</v>
      </c>
      <c r="O114" s="6">
        <f>IFERROR(INDEX(Sales!$D$5:$ABF$18,MATCH(UsagePerHour!$B114,Sales!$C$5:$C$18,0),MATCH(UsagePerHour!O$4,Sales!$D$3:$ABF$3,0))/O$2*INDEX(Usage!$D$5:$ABF$11,MATCH(UsagePerHour!$B$100,Usage!$C$5:$C$11,0),MATCH(UsagePerHour!O$4,Usage!$D$3:$ABF$3,0)),"")</f>
        <v>6.168649289880384</v>
      </c>
      <c r="P114" s="6">
        <f>IFERROR(INDEX(Sales!$D$5:$ABF$18,MATCH(UsagePerHour!$B114,Sales!$C$5:$C$18,0),MATCH(UsagePerHour!P$4,Sales!$D$3:$ABF$3,0))/P$2*INDEX(Usage!$D$5:$ABF$11,MATCH(UsagePerHour!$B$100,Usage!$C$5:$C$11,0),MATCH(UsagePerHour!P$4,Usage!$D$3:$ABF$3,0)),"")</f>
        <v>0</v>
      </c>
      <c r="Q114" s="6">
        <f>IFERROR(INDEX(Sales!$D$5:$ABF$18,MATCH(UsagePerHour!$B114,Sales!$C$5:$C$18,0),MATCH(UsagePerHour!Q$4,Sales!$D$3:$ABF$3,0))/Q$2*INDEX(Usage!$D$5:$ABF$11,MATCH(UsagePerHour!$B$100,Usage!$C$5:$C$11,0),MATCH(UsagePerHour!Q$4,Usage!$D$3:$ABF$3,0)),"")</f>
        <v>0</v>
      </c>
      <c r="R114" s="6">
        <f>IFERROR(INDEX(Sales!$D$5:$ABF$18,MATCH(UsagePerHour!$B114,Sales!$C$5:$C$18,0),MATCH(UsagePerHour!R$4,Sales!$D$3:$ABF$3,0))/R$2*INDEX(Usage!$D$5:$ABF$11,MATCH(UsagePerHour!$B$100,Usage!$C$5:$C$11,0),MATCH(UsagePerHour!R$4,Usage!$D$3:$ABF$3,0)),"")</f>
        <v>3.4569986516526368</v>
      </c>
      <c r="S114" s="6">
        <f>IFERROR(INDEX(Sales!$D$5:$ABF$18,MATCH(UsagePerHour!$B114,Sales!$C$5:$C$18,0),MATCH(UsagePerHour!S$4,Sales!$D$3:$ABF$3,0))/S$2*INDEX(Usage!$D$5:$ABF$11,MATCH(UsagePerHour!$B$100,Usage!$C$5:$C$11,0),MATCH(UsagePerHour!S$4,Usage!$D$3:$ABF$3,0)),"")</f>
        <v>0</v>
      </c>
      <c r="T114" s="6">
        <f>IFERROR(INDEX(Sales!$D$5:$ABF$18,MATCH(UsagePerHour!$B114,Sales!$C$5:$C$18,0),MATCH(UsagePerHour!T$4,Sales!$D$3:$ABF$3,0))/T$2*INDEX(Usage!$D$5:$ABF$11,MATCH(UsagePerHour!$B$100,Usage!$C$5:$C$11,0),MATCH(UsagePerHour!T$4,Usage!$D$3:$ABF$3,0)),"")</f>
        <v>1.0660585181231501</v>
      </c>
      <c r="U114" s="6">
        <f>IFERROR(INDEX(Sales!$D$5:$ABF$18,MATCH(UsagePerHour!$B114,Sales!$C$5:$C$18,0),MATCH(UsagePerHour!U$4,Sales!$D$3:$ABF$3,0))/U$2*INDEX(Usage!$D$5:$ABF$11,MATCH(UsagePerHour!$B$100,Usage!$C$5:$C$11,0),MATCH(UsagePerHour!U$4,Usage!$D$3:$ABF$3,0)),"")</f>
        <v>0</v>
      </c>
      <c r="V114" s="6">
        <f>IFERROR(INDEX(Sales!$D$5:$ABF$18,MATCH(UsagePerHour!$B114,Sales!$C$5:$C$18,0),MATCH(UsagePerHour!V$4,Sales!$D$3:$ABF$3,0))/V$2*INDEX(Usage!$D$5:$ABF$11,MATCH(UsagePerHour!$B$100,Usage!$C$5:$C$11,0),MATCH(UsagePerHour!V$4,Usage!$D$3:$ABF$3,0)),"")</f>
        <v>6.168649289880384</v>
      </c>
      <c r="W114" s="6">
        <f>IFERROR(INDEX(Sales!$D$5:$ABF$18,MATCH(UsagePerHour!$B114,Sales!$C$5:$C$18,0),MATCH(UsagePerHour!W$4,Sales!$D$3:$ABF$3,0))/W$2*INDEX(Usage!$D$5:$ABF$11,MATCH(UsagePerHour!$B$100,Usage!$C$5:$C$11,0),MATCH(UsagePerHour!W$4,Usage!$D$3:$ABF$3,0)),"")</f>
        <v>0</v>
      </c>
      <c r="X114" s="6">
        <f>IFERROR(INDEX(Sales!$D$5:$ABF$18,MATCH(UsagePerHour!$B114,Sales!$C$5:$C$18,0),MATCH(UsagePerHour!X$4,Sales!$D$3:$ABF$3,0))/X$2*INDEX(Usage!$D$5:$ABF$11,MATCH(UsagePerHour!$B$100,Usage!$C$5:$C$11,0),MATCH(UsagePerHour!X$4,Usage!$D$3:$ABF$3,0)),"")</f>
        <v>0</v>
      </c>
      <c r="Y114" s="6">
        <f>IFERROR(INDEX(Sales!$D$5:$ABF$18,MATCH(UsagePerHour!$B114,Sales!$C$5:$C$18,0),MATCH(UsagePerHour!Y$4,Sales!$D$3:$ABF$3,0))/Y$2*INDEX(Usage!$D$5:$ABF$11,MATCH(UsagePerHour!$B$100,Usage!$C$5:$C$11,0),MATCH(UsagePerHour!Y$4,Usage!$D$3:$ABF$3,0)),"")</f>
        <v>3.4569986516526368</v>
      </c>
      <c r="Z114" s="6">
        <f>IFERROR(INDEX(Sales!$D$5:$ABF$18,MATCH(UsagePerHour!$B114,Sales!$C$5:$C$18,0),MATCH(UsagePerHour!Z$4,Sales!$D$3:$ABF$3,0))/Z$2*INDEX(Usage!$D$5:$ABF$11,MATCH(UsagePerHour!$B$100,Usage!$C$5:$C$11,0),MATCH(UsagePerHour!Z$4,Usage!$D$3:$ABF$3,0)),"")</f>
        <v>0</v>
      </c>
      <c r="AA114" s="6">
        <f>IFERROR(INDEX(Sales!$D$5:$ABF$18,MATCH(UsagePerHour!$B114,Sales!$C$5:$C$18,0),MATCH(UsagePerHour!AA$4,Sales!$D$3:$ABF$3,0))/AA$2*INDEX(Usage!$D$5:$ABF$11,MATCH(UsagePerHour!$B$100,Usage!$C$5:$C$11,0),MATCH(UsagePerHour!AA$4,Usage!$D$3:$ABF$3,0)),"")</f>
        <v>1.0660585181231501</v>
      </c>
      <c r="AB114" s="6">
        <f>IFERROR(INDEX(Sales!$D$5:$ABF$18,MATCH(UsagePerHour!$B114,Sales!$C$5:$C$18,0),MATCH(UsagePerHour!AB$4,Sales!$D$3:$ABF$3,0))/AB$2*INDEX(Usage!$D$5:$ABF$11,MATCH(UsagePerHour!$B$100,Usage!$C$5:$C$11,0),MATCH(UsagePerHour!AB$4,Usage!$D$3:$ABF$3,0)),"")</f>
        <v>0</v>
      </c>
      <c r="AC114" s="6">
        <f>IFERROR(INDEX(Sales!$D$5:$ABF$18,MATCH(UsagePerHour!$B114,Sales!$C$5:$C$18,0),MATCH(UsagePerHour!AC$4,Sales!$D$3:$ABF$3,0))/AC$2*INDEX(Usage!$D$5:$ABF$11,MATCH(UsagePerHour!$B$100,Usage!$C$5:$C$11,0),MATCH(UsagePerHour!AC$4,Usage!$D$3:$ABF$3,0)),"")</f>
        <v>6.168649289880384</v>
      </c>
      <c r="AD114" s="6">
        <f>IFERROR(INDEX(Sales!$D$5:$ABF$18,MATCH(UsagePerHour!$B114,Sales!$C$5:$C$18,0),MATCH(UsagePerHour!AD$4,Sales!$D$3:$ABF$3,0))/AD$2*INDEX(Usage!$D$5:$ABF$11,MATCH(UsagePerHour!$B$100,Usage!$C$5:$C$11,0),MATCH(UsagePerHour!AD$4,Usage!$D$3:$ABF$3,0)),"")</f>
        <v>0</v>
      </c>
      <c r="AE114" s="6">
        <f>IFERROR(INDEX(Sales!$D$5:$ABF$18,MATCH(UsagePerHour!$B114,Sales!$C$5:$C$18,0),MATCH(UsagePerHour!AE$4,Sales!$D$3:$ABF$3,0))/AE$2*INDEX(Usage!$D$5:$ABF$11,MATCH(UsagePerHour!$B$100,Usage!$C$5:$C$11,0),MATCH(UsagePerHour!AE$4,Usage!$D$3:$ABF$3,0)),"")</f>
        <v>0</v>
      </c>
      <c r="AF114" s="6">
        <f>IFERROR(INDEX(Sales!$D$5:$ABF$18,MATCH(UsagePerHour!$B114,Sales!$C$5:$C$18,0),MATCH(UsagePerHour!AF$4,Sales!$D$3:$ABF$3,0))/AF$2*INDEX(Usage!$D$5:$ABF$11,MATCH(UsagePerHour!$B$100,Usage!$C$5:$C$11,0),MATCH(UsagePerHour!AF$4,Usage!$D$3:$ABF$3,0)),"")</f>
        <v>3.4569986516526368</v>
      </c>
      <c r="AG114" s="6">
        <f>IFERROR(INDEX(Sales!$D$5:$ABF$18,MATCH(UsagePerHour!$B114,Sales!$C$5:$C$18,0),MATCH(UsagePerHour!AG$4,Sales!$D$3:$ABF$3,0))/AG$2*INDEX(Usage!$D$5:$ABF$11,MATCH(UsagePerHour!$B$100,Usage!$C$5:$C$11,0),MATCH(UsagePerHour!AG$4,Usage!$D$3:$ABF$3,0)),"")</f>
        <v>0</v>
      </c>
      <c r="AH114" s="6">
        <f>IFERROR(INDEX(Sales!$D$5:$ABF$18,MATCH(UsagePerHour!$B114,Sales!$C$5:$C$18,0),MATCH(UsagePerHour!AH$4,Sales!$D$3:$ABF$3,0))/AH$2*INDEX(Usage!$D$5:$ABF$11,MATCH(UsagePerHour!$B$100,Usage!$C$5:$C$11,0),MATCH(UsagePerHour!AH$4,Usage!$D$3:$ABF$3,0)),"")</f>
        <v>1.0660585181231501</v>
      </c>
      <c r="AI114" s="6">
        <f>IFERROR(INDEX(Sales!$D$5:$ABF$18,MATCH(UsagePerHour!$B114,Sales!$C$5:$C$18,0),MATCH(UsagePerHour!AI$4,Sales!$D$3:$ABF$3,0))/AI$2*INDEX(Usage!$D$5:$ABF$11,MATCH(UsagePerHour!$B$100,Usage!$C$5:$C$11,0),MATCH(UsagePerHour!AI$4,Usage!$D$3:$ABF$3,0)),"")</f>
        <v>0</v>
      </c>
      <c r="AJ114" s="6">
        <f>IFERROR(INDEX(Sales!$D$5:$ABF$18,MATCH(UsagePerHour!$B114,Sales!$C$5:$C$18,0),MATCH(UsagePerHour!AJ$4,Sales!$D$3:$ABF$3,0))/AJ$2*INDEX(Usage!$D$5:$ABF$11,MATCH(UsagePerHour!$B$100,Usage!$C$5:$C$11,0),MATCH(UsagePerHour!AJ$4,Usage!$D$3:$ABF$3,0)),"")</f>
        <v>6.168649289880384</v>
      </c>
      <c r="AK114" s="6">
        <f>IFERROR(INDEX(Sales!$D$5:$ABF$18,MATCH(UsagePerHour!$B114,Sales!$C$5:$C$18,0),MATCH(UsagePerHour!AK$4,Sales!$D$3:$ABF$3,0))/AK$2*INDEX(Usage!$D$5:$ABF$11,MATCH(UsagePerHour!$B$100,Usage!$C$5:$C$11,0),MATCH(UsagePerHour!AK$4,Usage!$D$3:$ABF$3,0)),"")</f>
        <v>0</v>
      </c>
      <c r="AL114" s="6">
        <f>IFERROR(INDEX(Sales!$D$5:$ABF$18,MATCH(UsagePerHour!$B114,Sales!$C$5:$C$18,0),MATCH(UsagePerHour!AL$4,Sales!$D$3:$ABF$3,0))/AL$2*INDEX(Usage!$D$5:$ABF$11,MATCH(UsagePerHour!$B$100,Usage!$C$5:$C$11,0),MATCH(UsagePerHour!AL$4,Usage!$D$3:$ABF$3,0)),"")</f>
        <v>0</v>
      </c>
      <c r="AM114" s="6">
        <f>IFERROR(INDEX(Sales!$D$5:$ABF$18,MATCH(UsagePerHour!$B114,Sales!$C$5:$C$18,0),MATCH(UsagePerHour!AM$4,Sales!$D$3:$ABF$3,0))/AM$2*INDEX(Usage!$D$5:$ABF$11,MATCH(UsagePerHour!$B$100,Usage!$C$5:$C$11,0),MATCH(UsagePerHour!AM$4,Usage!$D$3:$ABF$3,0)),"")</f>
        <v>3.4569986516526368</v>
      </c>
      <c r="AN114" s="6">
        <f>IFERROR(INDEX(Sales!$D$5:$ABF$18,MATCH(UsagePerHour!$B114,Sales!$C$5:$C$18,0),MATCH(UsagePerHour!AN$4,Sales!$D$3:$ABF$3,0))/AN$2*INDEX(Usage!$D$5:$ABF$11,MATCH(UsagePerHour!$B$100,Usage!$C$5:$C$11,0),MATCH(UsagePerHour!AN$4,Usage!$D$3:$ABF$3,0)),"")</f>
        <v>0</v>
      </c>
      <c r="AO114" s="6">
        <f>IFERROR(INDEX(Sales!$D$5:$ABF$18,MATCH(UsagePerHour!$B114,Sales!$C$5:$C$18,0),MATCH(UsagePerHour!AO$4,Sales!$D$3:$ABF$3,0))/AO$2*INDEX(Usage!$D$5:$ABF$11,MATCH(UsagePerHour!$B$100,Usage!$C$5:$C$11,0),MATCH(UsagePerHour!AO$4,Usage!$D$3:$ABF$3,0)),"")</f>
        <v>1.0660585181231501</v>
      </c>
      <c r="AP114" s="6">
        <f>IFERROR(INDEX(Sales!$D$5:$ABF$18,MATCH(UsagePerHour!$B114,Sales!$C$5:$C$18,0),MATCH(UsagePerHour!AP$4,Sales!$D$3:$ABF$3,0))/AP$2*INDEX(Usage!$D$5:$ABF$11,MATCH(UsagePerHour!$B$100,Usage!$C$5:$C$11,0),MATCH(UsagePerHour!AP$4,Usage!$D$3:$ABF$3,0)),"")</f>
        <v>0</v>
      </c>
      <c r="AQ114" s="6">
        <f>IFERROR(INDEX(Sales!$D$5:$ABF$18,MATCH(UsagePerHour!$B114,Sales!$C$5:$C$18,0),MATCH(UsagePerHour!AQ$4,Sales!$D$3:$ABF$3,0))/AQ$2*INDEX(Usage!$D$5:$ABF$11,MATCH(UsagePerHour!$B$100,Usage!$C$5:$C$11,0),MATCH(UsagePerHour!AQ$4,Usage!$D$3:$ABF$3,0)),"")</f>
        <v>6.168649289880384</v>
      </c>
      <c r="AR114" s="6">
        <f>IFERROR(INDEX(Sales!$D$5:$ABF$18,MATCH(UsagePerHour!$B114,Sales!$C$5:$C$18,0),MATCH(UsagePerHour!AR$4,Sales!$D$3:$ABF$3,0))/AR$2*INDEX(Usage!$D$5:$ABF$11,MATCH(UsagePerHour!$B$100,Usage!$C$5:$C$11,0),MATCH(UsagePerHour!AR$4,Usage!$D$3:$ABF$3,0)),"")</f>
        <v>0</v>
      </c>
      <c r="AS114" s="6">
        <f>IFERROR(INDEX(Sales!$D$5:$ABF$18,MATCH(UsagePerHour!$B114,Sales!$C$5:$C$18,0),MATCH(UsagePerHour!AS$4,Sales!$D$3:$ABF$3,0))/AS$2*INDEX(Usage!$D$5:$ABF$11,MATCH(UsagePerHour!$B$100,Usage!$C$5:$C$11,0),MATCH(UsagePerHour!AS$4,Usage!$D$3:$ABF$3,0)),"")</f>
        <v>0</v>
      </c>
      <c r="AT114" s="6">
        <f>IFERROR(INDEX(Sales!$D$5:$ABF$18,MATCH(UsagePerHour!$B114,Sales!$C$5:$C$18,0),MATCH(UsagePerHour!AT$4,Sales!$D$3:$ABF$3,0))/AT$2*INDEX(Usage!$D$5:$ABF$11,MATCH(UsagePerHour!$B$100,Usage!$C$5:$C$11,0),MATCH(UsagePerHour!AT$4,Usage!$D$3:$ABF$3,0)),"")</f>
        <v>3.4569986516526368</v>
      </c>
      <c r="AU114" s="6">
        <f>IFERROR(INDEX(Sales!$D$5:$ABF$18,MATCH(UsagePerHour!$B114,Sales!$C$5:$C$18,0),MATCH(UsagePerHour!AU$4,Sales!$D$3:$ABF$3,0))/AU$2*INDEX(Usage!$D$5:$ABF$11,MATCH(UsagePerHour!$B$100,Usage!$C$5:$C$11,0),MATCH(UsagePerHour!AU$4,Usage!$D$3:$ABF$3,0)),"")</f>
        <v>0</v>
      </c>
      <c r="AV114" s="6">
        <f>IFERROR(INDEX(Sales!$D$5:$ABF$18,MATCH(UsagePerHour!$B114,Sales!$C$5:$C$18,0),MATCH(UsagePerHour!AV$4,Sales!$D$3:$ABF$3,0))/AV$2*INDEX(Usage!$D$5:$ABF$11,MATCH(UsagePerHour!$B$100,Usage!$C$5:$C$11,0),MATCH(UsagePerHour!AV$4,Usage!$D$3:$ABF$3,0)),"")</f>
        <v>1.0660585181231501</v>
      </c>
      <c r="AW114" s="6">
        <f>IFERROR(INDEX(Sales!$D$5:$ABF$18,MATCH(UsagePerHour!$B114,Sales!$C$5:$C$18,0),MATCH(UsagePerHour!AW$4,Sales!$D$3:$ABF$3,0))/AW$2*INDEX(Usage!$D$5:$ABF$11,MATCH(UsagePerHour!$B$100,Usage!$C$5:$C$11,0),MATCH(UsagePerHour!AW$4,Usage!$D$3:$ABF$3,0)),"")</f>
        <v>0</v>
      </c>
      <c r="AX114" s="6">
        <f>IFERROR(INDEX(Sales!$D$5:$ABF$18,MATCH(UsagePerHour!$B114,Sales!$C$5:$C$18,0),MATCH(UsagePerHour!AX$4,Sales!$D$3:$ABF$3,0))/AX$2*INDEX(Usage!$D$5:$ABF$11,MATCH(UsagePerHour!$B$100,Usage!$C$5:$C$11,0),MATCH(UsagePerHour!AX$4,Usage!$D$3:$ABF$3,0)),"")</f>
        <v>6.168649289880384</v>
      </c>
      <c r="AY114" s="6">
        <f>IFERROR(INDEX(Sales!$D$5:$ABF$18,MATCH(UsagePerHour!$B114,Sales!$C$5:$C$18,0),MATCH(UsagePerHour!AY$4,Sales!$D$3:$ABF$3,0))/AY$2*INDEX(Usage!$D$5:$ABF$11,MATCH(UsagePerHour!$B$100,Usage!$C$5:$C$11,0),MATCH(UsagePerHour!AY$4,Usage!$D$3:$ABF$3,0)),"")</f>
        <v>0</v>
      </c>
      <c r="AZ114" s="6">
        <f>IFERROR(INDEX(Sales!$D$5:$ABF$18,MATCH(UsagePerHour!$B114,Sales!$C$5:$C$18,0),MATCH(UsagePerHour!AZ$4,Sales!$D$3:$ABF$3,0))/AZ$2*INDEX(Usage!$D$5:$ABF$11,MATCH(UsagePerHour!$B$100,Usage!$C$5:$C$11,0),MATCH(UsagePerHour!AZ$4,Usage!$D$3:$ABF$3,0)),"")</f>
        <v>0</v>
      </c>
      <c r="BA114" s="6">
        <f>IFERROR(INDEX(Sales!$D$5:$ABF$18,MATCH(UsagePerHour!$B114,Sales!$C$5:$C$18,0),MATCH(UsagePerHour!BA$4,Sales!$D$3:$ABF$3,0))/BA$2*INDEX(Usage!$D$5:$ABF$11,MATCH(UsagePerHour!$B$100,Usage!$C$5:$C$11,0),MATCH(UsagePerHour!BA$4,Usage!$D$3:$ABF$3,0)),"")</f>
        <v>3.4569986516526368</v>
      </c>
      <c r="BB114" s="6">
        <f>IFERROR(INDEX(Sales!$D$5:$ABF$18,MATCH(UsagePerHour!$B114,Sales!$C$5:$C$18,0),MATCH(UsagePerHour!BB$4,Sales!$D$3:$ABF$3,0))/BB$2*INDEX(Usage!$D$5:$ABF$11,MATCH(UsagePerHour!$B$100,Usage!$C$5:$C$11,0),MATCH(UsagePerHour!BB$4,Usage!$D$3:$ABF$3,0)),"")</f>
        <v>0</v>
      </c>
      <c r="BC114" s="6">
        <f>IFERROR(INDEX(Sales!$D$5:$ABF$18,MATCH(UsagePerHour!$B114,Sales!$C$5:$C$18,0),MATCH(UsagePerHour!BC$4,Sales!$D$3:$ABF$3,0))/BC$2*INDEX(Usage!$D$5:$ABF$11,MATCH(UsagePerHour!$B$100,Usage!$C$5:$C$11,0),MATCH(UsagePerHour!BC$4,Usage!$D$3:$ABF$3,0)),"")</f>
        <v>1.0660585181231501</v>
      </c>
      <c r="BD114" s="6">
        <f>IFERROR(INDEX(Sales!$D$5:$ABF$18,MATCH(UsagePerHour!$B114,Sales!$C$5:$C$18,0),MATCH(UsagePerHour!BD$4,Sales!$D$3:$ABF$3,0))/BD$2*INDEX(Usage!$D$5:$ABF$11,MATCH(UsagePerHour!$B$100,Usage!$C$5:$C$11,0),MATCH(UsagePerHour!BD$4,Usage!$D$3:$ABF$3,0)),"")</f>
        <v>0</v>
      </c>
      <c r="BE114" s="6">
        <f>IFERROR(INDEX(Sales!$D$5:$ABF$18,MATCH(UsagePerHour!$B114,Sales!$C$5:$C$18,0),MATCH(UsagePerHour!BE$4,Sales!$D$3:$ABF$3,0))/BE$2*INDEX(Usage!$D$5:$ABF$11,MATCH(UsagePerHour!$B$100,Usage!$C$5:$C$11,0),MATCH(UsagePerHour!BE$4,Usage!$D$3:$ABF$3,0)),"")</f>
        <v>6.168649289880384</v>
      </c>
      <c r="BF114" s="6">
        <f>IFERROR(INDEX(Sales!$D$5:$ABF$18,MATCH(UsagePerHour!$B114,Sales!$C$5:$C$18,0),MATCH(UsagePerHour!BF$4,Sales!$D$3:$ABF$3,0))/BF$2*INDEX(Usage!$D$5:$ABF$11,MATCH(UsagePerHour!$B$100,Usage!$C$5:$C$11,0),MATCH(UsagePerHour!BF$4,Usage!$D$3:$ABF$3,0)),"")</f>
        <v>0</v>
      </c>
      <c r="BG114" s="6">
        <f>IFERROR(INDEX(Sales!$D$5:$ABF$18,MATCH(UsagePerHour!$B114,Sales!$C$5:$C$18,0),MATCH(UsagePerHour!BG$4,Sales!$D$3:$ABF$3,0))/BG$2*INDEX(Usage!$D$5:$ABF$11,MATCH(UsagePerHour!$B$100,Usage!$C$5:$C$11,0),MATCH(UsagePerHour!BG$4,Usage!$D$3:$ABF$3,0)),"")</f>
        <v>0</v>
      </c>
      <c r="BH114" s="6">
        <f>IFERROR(INDEX(Sales!$D$5:$ABF$18,MATCH(UsagePerHour!$B114,Sales!$C$5:$C$18,0),MATCH(UsagePerHour!BH$4,Sales!$D$3:$ABF$3,0))/BH$2*INDEX(Usage!$D$5:$ABF$11,MATCH(UsagePerHour!$B$100,Usage!$C$5:$C$11,0),MATCH(UsagePerHour!BH$4,Usage!$D$3:$ABF$3,0)),"")</f>
        <v>3.4569986516526368</v>
      </c>
      <c r="BI114" s="6">
        <f>IFERROR(INDEX(Sales!$D$5:$ABF$18,MATCH(UsagePerHour!$B114,Sales!$C$5:$C$18,0),MATCH(UsagePerHour!BI$4,Sales!$D$3:$ABF$3,0))/BI$2*INDEX(Usage!$D$5:$ABF$11,MATCH(UsagePerHour!$B$100,Usage!$C$5:$C$11,0),MATCH(UsagePerHour!BI$4,Usage!$D$3:$ABF$3,0)),"")</f>
        <v>0</v>
      </c>
      <c r="BJ114" s="6">
        <f>IFERROR(INDEX(Sales!$D$5:$ABF$18,MATCH(UsagePerHour!$B114,Sales!$C$5:$C$18,0),MATCH(UsagePerHour!BJ$4,Sales!$D$3:$ABF$3,0))/BJ$2*INDEX(Usage!$D$5:$ABF$11,MATCH(UsagePerHour!$B$100,Usage!$C$5:$C$11,0),MATCH(UsagePerHour!BJ$4,Usage!$D$3:$ABF$3,0)),"")</f>
        <v>1.0660585181231501</v>
      </c>
      <c r="BK114" s="6">
        <f>IFERROR(INDEX(Sales!$D$5:$ABF$18,MATCH(UsagePerHour!$B114,Sales!$C$5:$C$18,0),MATCH(UsagePerHour!BK$4,Sales!$D$3:$ABF$3,0))/BK$2*INDEX(Usage!$D$5:$ABF$11,MATCH(UsagePerHour!$B$100,Usage!$C$5:$C$11,0),MATCH(UsagePerHour!BK$4,Usage!$D$3:$ABF$3,0)),"")</f>
        <v>0</v>
      </c>
      <c r="BL114" s="6">
        <f>IFERROR(INDEX(Sales!$D$5:$ABF$18,MATCH(UsagePerHour!$B114,Sales!$C$5:$C$18,0),MATCH(UsagePerHour!BL$4,Sales!$D$3:$ABF$3,0))/BL$2*INDEX(Usage!$D$5:$ABF$11,MATCH(UsagePerHour!$B$100,Usage!$C$5:$C$11,0),MATCH(UsagePerHour!BL$4,Usage!$D$3:$ABF$3,0)),"")</f>
        <v>6.168649289880384</v>
      </c>
      <c r="BM114" s="6">
        <f>IFERROR(INDEX(Sales!$D$5:$ABF$18,MATCH(UsagePerHour!$B114,Sales!$C$5:$C$18,0),MATCH(UsagePerHour!BM$4,Sales!$D$3:$ABF$3,0))/BM$2*INDEX(Usage!$D$5:$ABF$11,MATCH(UsagePerHour!$B$100,Usage!$C$5:$C$11,0),MATCH(UsagePerHour!BM$4,Usage!$D$3:$ABF$3,0)),"")</f>
        <v>0</v>
      </c>
      <c r="BN114" s="6">
        <f>IFERROR(INDEX(Sales!$D$5:$ABF$18,MATCH(UsagePerHour!$B114,Sales!$C$5:$C$18,0),MATCH(UsagePerHour!BN$4,Sales!$D$3:$ABF$3,0))/BN$2*INDEX(Usage!$D$5:$ABF$11,MATCH(UsagePerHour!$B$100,Usage!$C$5:$C$11,0),MATCH(UsagePerHour!BN$4,Usage!$D$3:$ABF$3,0)),"")</f>
        <v>0</v>
      </c>
      <c r="BO114" s="6">
        <f>IFERROR(INDEX(Sales!$D$5:$ABF$18,MATCH(UsagePerHour!$B114,Sales!$C$5:$C$18,0),MATCH(UsagePerHour!BO$4,Sales!$D$3:$ABF$3,0))/BO$2*INDEX(Usage!$D$5:$ABF$11,MATCH(UsagePerHour!$B$100,Usage!$C$5:$C$11,0),MATCH(UsagePerHour!BO$4,Usage!$D$3:$ABF$3,0)),"")</f>
        <v>3.4569986516526368</v>
      </c>
      <c r="BP114" s="6">
        <f>IFERROR(INDEX(Sales!$D$5:$ABF$18,MATCH(UsagePerHour!$B114,Sales!$C$5:$C$18,0),MATCH(UsagePerHour!BP$4,Sales!$D$3:$ABF$3,0))/BP$2*INDEX(Usage!$D$5:$ABF$11,MATCH(UsagePerHour!$B$100,Usage!$C$5:$C$11,0),MATCH(UsagePerHour!BP$4,Usage!$D$3:$ABF$3,0)),"")</f>
        <v>0</v>
      </c>
      <c r="BQ114" s="6">
        <f>IFERROR(INDEX(Sales!$D$5:$ABF$18,MATCH(UsagePerHour!$B114,Sales!$C$5:$C$18,0),MATCH(UsagePerHour!BQ$4,Sales!$D$3:$ABF$3,0))/BQ$2*INDEX(Usage!$D$5:$ABF$11,MATCH(UsagePerHour!$B$100,Usage!$C$5:$C$11,0),MATCH(UsagePerHour!BQ$4,Usage!$D$3:$ABF$3,0)),"")</f>
        <v>1.0660585181231501</v>
      </c>
      <c r="BR114" s="6">
        <f>IFERROR(INDEX(Sales!$D$5:$ABF$18,MATCH(UsagePerHour!$B114,Sales!$C$5:$C$18,0),MATCH(UsagePerHour!BR$4,Sales!$D$3:$ABF$3,0))/BR$2*INDEX(Usage!$D$5:$ABF$11,MATCH(UsagePerHour!$B$100,Usage!$C$5:$C$11,0),MATCH(UsagePerHour!BR$4,Usage!$D$3:$ABF$3,0)),"")</f>
        <v>0</v>
      </c>
      <c r="BS114" s="6">
        <f>IFERROR(INDEX(Sales!$D$5:$ABF$18,MATCH(UsagePerHour!$B114,Sales!$C$5:$C$18,0),MATCH(UsagePerHour!BS$4,Sales!$D$3:$ABF$3,0))/BS$2*INDEX(Usage!$D$5:$ABF$11,MATCH(UsagePerHour!$B$100,Usage!$C$5:$C$11,0),MATCH(UsagePerHour!BS$4,Usage!$D$3:$ABF$3,0)),"")</f>
        <v>6.168649289880384</v>
      </c>
      <c r="BT114" s="6">
        <f>IFERROR(INDEX(Sales!$D$5:$ABF$18,MATCH(UsagePerHour!$B114,Sales!$C$5:$C$18,0),MATCH(UsagePerHour!BT$4,Sales!$D$3:$ABF$3,0))/BT$2*INDEX(Usage!$D$5:$ABF$11,MATCH(UsagePerHour!$B$100,Usage!$C$5:$C$11,0),MATCH(UsagePerHour!BT$4,Usage!$D$3:$ABF$3,0)),"")</f>
        <v>0</v>
      </c>
      <c r="BU114" s="6">
        <f>IFERROR(INDEX(Sales!$D$5:$ABF$18,MATCH(UsagePerHour!$B114,Sales!$C$5:$C$18,0),MATCH(UsagePerHour!BU$4,Sales!$D$3:$ABF$3,0))/BU$2*INDEX(Usage!$D$5:$ABF$11,MATCH(UsagePerHour!$B$100,Usage!$C$5:$C$11,0),MATCH(UsagePerHour!BU$4,Usage!$D$3:$ABF$3,0)),"")</f>
        <v>0</v>
      </c>
      <c r="BV114" s="6">
        <f>IFERROR(INDEX(Sales!$D$5:$ABF$18,MATCH(UsagePerHour!$B114,Sales!$C$5:$C$18,0),MATCH(UsagePerHour!BV$4,Sales!$D$3:$ABF$3,0))/BV$2*INDEX(Usage!$D$5:$ABF$11,MATCH(UsagePerHour!$B$100,Usage!$C$5:$C$11,0),MATCH(UsagePerHour!BV$4,Usage!$D$3:$ABF$3,0)),"")</f>
        <v>3.4569986516526368</v>
      </c>
      <c r="BW114" s="6">
        <f>IFERROR(INDEX(Sales!$D$5:$ABF$18,MATCH(UsagePerHour!$B114,Sales!$C$5:$C$18,0),MATCH(UsagePerHour!BW$4,Sales!$D$3:$ABF$3,0))/BW$2*INDEX(Usage!$D$5:$ABF$11,MATCH(UsagePerHour!$B$100,Usage!$C$5:$C$11,0),MATCH(UsagePerHour!BW$4,Usage!$D$3:$ABF$3,0)),"")</f>
        <v>0</v>
      </c>
      <c r="BX114" s="6">
        <f>IFERROR(INDEX(Sales!$D$5:$ABF$18,MATCH(UsagePerHour!$B114,Sales!$C$5:$C$18,0),MATCH(UsagePerHour!BX$4,Sales!$D$3:$ABF$3,0))/BX$2*INDEX(Usage!$D$5:$ABF$11,MATCH(UsagePerHour!$B$100,Usage!$C$5:$C$11,0),MATCH(UsagePerHour!BX$4,Usage!$D$3:$ABF$3,0)),"")</f>
        <v>1.0660585181231501</v>
      </c>
      <c r="BY114" s="6">
        <f>IFERROR(INDEX(Sales!$D$5:$ABF$18,MATCH(UsagePerHour!$B114,Sales!$C$5:$C$18,0),MATCH(UsagePerHour!BY$4,Sales!$D$3:$ABF$3,0))/BY$2*INDEX(Usage!$D$5:$ABF$11,MATCH(UsagePerHour!$B$100,Usage!$C$5:$C$11,0),MATCH(UsagePerHour!BY$4,Usage!$D$3:$ABF$3,0)),"")</f>
        <v>0</v>
      </c>
      <c r="BZ114" s="6">
        <f>IFERROR(INDEX(Sales!$D$5:$ABF$18,MATCH(UsagePerHour!$B114,Sales!$C$5:$C$18,0),MATCH(UsagePerHour!BZ$4,Sales!$D$3:$ABF$3,0))/BZ$2*INDEX(Usage!$D$5:$ABF$11,MATCH(UsagePerHour!$B$100,Usage!$C$5:$C$11,0),MATCH(UsagePerHour!BZ$4,Usage!$D$3:$ABF$3,0)),"")</f>
        <v>6.168649289880384</v>
      </c>
      <c r="CA114" s="6">
        <f>IFERROR(INDEX(Sales!$D$5:$ABF$18,MATCH(UsagePerHour!$B114,Sales!$C$5:$C$18,0),MATCH(UsagePerHour!CA$4,Sales!$D$3:$ABF$3,0))/CA$2*INDEX(Usage!$D$5:$ABF$11,MATCH(UsagePerHour!$B$100,Usage!$C$5:$C$11,0),MATCH(UsagePerHour!CA$4,Usage!$D$3:$ABF$3,0)),"")</f>
        <v>0</v>
      </c>
      <c r="CB114" s="6">
        <f>IFERROR(INDEX(Sales!$D$5:$ABF$18,MATCH(UsagePerHour!$B114,Sales!$C$5:$C$18,0),MATCH(UsagePerHour!CB$4,Sales!$D$3:$ABF$3,0))/CB$2*INDEX(Usage!$D$5:$ABF$11,MATCH(UsagePerHour!$B$100,Usage!$C$5:$C$11,0),MATCH(UsagePerHour!CB$4,Usage!$D$3:$ABF$3,0)),"")</f>
        <v>0</v>
      </c>
      <c r="CC114" s="6">
        <f>IFERROR(INDEX(Sales!$D$5:$ABF$18,MATCH(UsagePerHour!$B114,Sales!$C$5:$C$18,0),MATCH(UsagePerHour!CC$4,Sales!$D$3:$ABF$3,0))/CC$2*INDEX(Usage!$D$5:$ABF$11,MATCH(UsagePerHour!$B$100,Usage!$C$5:$C$11,0),MATCH(UsagePerHour!CC$4,Usage!$D$3:$ABF$3,0)),"")</f>
        <v>3.4569986516526368</v>
      </c>
      <c r="CD114" s="6">
        <f>IFERROR(INDEX(Sales!$D$5:$ABF$18,MATCH(UsagePerHour!$B114,Sales!$C$5:$C$18,0),MATCH(UsagePerHour!CD$4,Sales!$D$3:$ABF$3,0))/CD$2*INDEX(Usage!$D$5:$ABF$11,MATCH(UsagePerHour!$B$100,Usage!$C$5:$C$11,0),MATCH(UsagePerHour!CD$4,Usage!$D$3:$ABF$3,0)),"")</f>
        <v>0</v>
      </c>
      <c r="CE114" s="6">
        <f>IFERROR(INDEX(Sales!$D$5:$ABF$18,MATCH(UsagePerHour!$B114,Sales!$C$5:$C$18,0),MATCH(UsagePerHour!CE$4,Sales!$D$3:$ABF$3,0))/CE$2*INDEX(Usage!$D$5:$ABF$11,MATCH(UsagePerHour!$B$100,Usage!$C$5:$C$11,0),MATCH(UsagePerHour!CE$4,Usage!$D$3:$ABF$3,0)),"")</f>
        <v>1.0660585181231501</v>
      </c>
      <c r="CF114" s="6">
        <f>IFERROR(INDEX(Sales!$D$5:$ABF$18,MATCH(UsagePerHour!$B114,Sales!$C$5:$C$18,0),MATCH(UsagePerHour!CF$4,Sales!$D$3:$ABF$3,0))/CF$2*INDEX(Usage!$D$5:$ABF$11,MATCH(UsagePerHour!$B$100,Usage!$C$5:$C$11,0),MATCH(UsagePerHour!CF$4,Usage!$D$3:$ABF$3,0)),"")</f>
        <v>0</v>
      </c>
      <c r="CG114" s="6">
        <f>IFERROR(INDEX(Sales!$D$5:$ABF$18,MATCH(UsagePerHour!$B114,Sales!$C$5:$C$18,0),MATCH(UsagePerHour!CG$4,Sales!$D$3:$ABF$3,0))/CG$2*INDEX(Usage!$D$5:$ABF$11,MATCH(UsagePerHour!$B$100,Usage!$C$5:$C$11,0),MATCH(UsagePerHour!CG$4,Usage!$D$3:$ABF$3,0)),"")</f>
        <v>6.168649289880384</v>
      </c>
      <c r="CH114" s="6">
        <f>IFERROR(INDEX(Sales!$D$5:$ABF$18,MATCH(UsagePerHour!$B114,Sales!$C$5:$C$18,0),MATCH(UsagePerHour!CH$4,Sales!$D$3:$ABF$3,0))/CH$2*INDEX(Usage!$D$5:$ABF$11,MATCH(UsagePerHour!$B$100,Usage!$C$5:$C$11,0),MATCH(UsagePerHour!CH$4,Usage!$D$3:$ABF$3,0)),"")</f>
        <v>0</v>
      </c>
      <c r="CI114" s="6">
        <f>IFERROR(INDEX(Sales!$D$5:$ABF$18,MATCH(UsagePerHour!$B114,Sales!$C$5:$C$18,0),MATCH(UsagePerHour!CI$4,Sales!$D$3:$ABF$3,0))/CI$2*INDEX(Usage!$D$5:$ABF$11,MATCH(UsagePerHour!$B$100,Usage!$C$5:$C$11,0),MATCH(UsagePerHour!CI$4,Usage!$D$3:$ABF$3,0)),"")</f>
        <v>0</v>
      </c>
      <c r="CJ114" s="6">
        <f>IFERROR(INDEX(Sales!$D$5:$ABF$18,MATCH(UsagePerHour!$B114,Sales!$C$5:$C$18,0),MATCH(UsagePerHour!CJ$4,Sales!$D$3:$ABF$3,0))/CJ$2*INDEX(Usage!$D$5:$ABF$11,MATCH(UsagePerHour!$B$100,Usage!$C$5:$C$11,0),MATCH(UsagePerHour!CJ$4,Usage!$D$3:$ABF$3,0)),"")</f>
        <v>3.4569986516526368</v>
      </c>
      <c r="CK114" s="6">
        <f>IFERROR(INDEX(Sales!$D$5:$ABF$18,MATCH(UsagePerHour!$B114,Sales!$C$5:$C$18,0),MATCH(UsagePerHour!CK$4,Sales!$D$3:$ABF$3,0))/CK$2*INDEX(Usage!$D$5:$ABF$11,MATCH(UsagePerHour!$B$100,Usage!$C$5:$C$11,0),MATCH(UsagePerHour!CK$4,Usage!$D$3:$ABF$3,0)),"")</f>
        <v>0</v>
      </c>
      <c r="CL114" s="6">
        <f>IFERROR(INDEX(Sales!$D$5:$ABF$18,MATCH(UsagePerHour!$B114,Sales!$C$5:$C$18,0),MATCH(UsagePerHour!CL$4,Sales!$D$3:$ABF$3,0))/CL$2*INDEX(Usage!$D$5:$ABF$11,MATCH(UsagePerHour!$B$100,Usage!$C$5:$C$11,0),MATCH(UsagePerHour!CL$4,Usage!$D$3:$ABF$3,0)),"")</f>
        <v>1.0660585181231501</v>
      </c>
      <c r="CM114" s="6">
        <f>IFERROR(INDEX(Sales!$D$5:$ABF$18,MATCH(UsagePerHour!$B114,Sales!$C$5:$C$18,0),MATCH(UsagePerHour!CM$4,Sales!$D$3:$ABF$3,0))/CM$2*INDEX(Usage!$D$5:$ABF$11,MATCH(UsagePerHour!$B$100,Usage!$C$5:$C$11,0),MATCH(UsagePerHour!CM$4,Usage!$D$3:$ABF$3,0)),"")</f>
        <v>0</v>
      </c>
      <c r="CN114" s="6">
        <f>IFERROR(INDEX(Sales!$D$5:$ABF$18,MATCH(UsagePerHour!$B114,Sales!$C$5:$C$18,0),MATCH(UsagePerHour!CN$4,Sales!$D$3:$ABF$3,0))/CN$2*INDEX(Usage!$D$5:$ABF$11,MATCH(UsagePerHour!$B$100,Usage!$C$5:$C$11,0),MATCH(UsagePerHour!CN$4,Usage!$D$3:$ABF$3,0)),"")</f>
        <v>6.168649289880384</v>
      </c>
      <c r="CO114" s="6">
        <f>IFERROR(INDEX(Sales!$D$5:$ABF$18,MATCH(UsagePerHour!$B114,Sales!$C$5:$C$18,0),MATCH(UsagePerHour!CO$4,Sales!$D$3:$ABF$3,0))/CO$2*INDEX(Usage!$D$5:$ABF$11,MATCH(UsagePerHour!$B$100,Usage!$C$5:$C$11,0),MATCH(UsagePerHour!CO$4,Usage!$D$3:$ABF$3,0)),"")</f>
        <v>0</v>
      </c>
      <c r="CP114" s="6">
        <f>IFERROR(INDEX(Sales!$D$5:$ABF$18,MATCH(UsagePerHour!$B114,Sales!$C$5:$C$18,0),MATCH(UsagePerHour!CP$4,Sales!$D$3:$ABF$3,0))/CP$2*INDEX(Usage!$D$5:$ABF$11,MATCH(UsagePerHour!$B$100,Usage!$C$5:$C$11,0),MATCH(UsagePerHour!CP$4,Usage!$D$3:$ABF$3,0)),"")</f>
        <v>0</v>
      </c>
      <c r="CQ114" s="6">
        <f>IFERROR(INDEX(Sales!$D$5:$ABF$18,MATCH(UsagePerHour!$B114,Sales!$C$5:$C$18,0),MATCH(UsagePerHour!CQ$4,Sales!$D$3:$ABF$3,0))/CQ$2*INDEX(Usage!$D$5:$ABF$11,MATCH(UsagePerHour!$B$100,Usage!$C$5:$C$11,0),MATCH(UsagePerHour!CQ$4,Usage!$D$3:$ABF$3,0)),"")</f>
        <v>3.4569986516526368</v>
      </c>
      <c r="CR114" s="6">
        <f>IFERROR(INDEX(Sales!$D$5:$ABF$18,MATCH(UsagePerHour!$B114,Sales!$C$5:$C$18,0),MATCH(UsagePerHour!CR$4,Sales!$D$3:$ABF$3,0))/CR$2*INDEX(Usage!$D$5:$ABF$11,MATCH(UsagePerHour!$B$100,Usage!$C$5:$C$11,0),MATCH(UsagePerHour!CR$4,Usage!$D$3:$ABF$3,0)),"")</f>
        <v>0</v>
      </c>
      <c r="CS114" s="6">
        <f>IFERROR(INDEX(Sales!$D$5:$ABF$18,MATCH(UsagePerHour!$B114,Sales!$C$5:$C$18,0),MATCH(UsagePerHour!CS$4,Sales!$D$3:$ABF$3,0))/CS$2*INDEX(Usage!$D$5:$ABF$11,MATCH(UsagePerHour!$B$100,Usage!$C$5:$C$11,0),MATCH(UsagePerHour!CS$4,Usage!$D$3:$ABF$3,0)),"")</f>
        <v>1.0660585181231501</v>
      </c>
      <c r="CT114" s="6">
        <f>IFERROR(INDEX(Sales!$D$5:$ABF$18,MATCH(UsagePerHour!$B114,Sales!$C$5:$C$18,0),MATCH(UsagePerHour!CT$4,Sales!$D$3:$ABF$3,0))/CT$2*INDEX(Usage!$D$5:$ABF$11,MATCH(UsagePerHour!$B$100,Usage!$C$5:$C$11,0),MATCH(UsagePerHour!CT$4,Usage!$D$3:$ABF$3,0)),"")</f>
        <v>0</v>
      </c>
      <c r="CU114" s="6">
        <f>IFERROR(INDEX(Sales!$D$5:$ABF$18,MATCH(UsagePerHour!$B114,Sales!$C$5:$C$18,0),MATCH(UsagePerHour!CU$4,Sales!$D$3:$ABF$3,0))/CU$2*INDEX(Usage!$D$5:$ABF$11,MATCH(UsagePerHour!$B$100,Usage!$C$5:$C$11,0),MATCH(UsagePerHour!CU$4,Usage!$D$3:$ABF$3,0)),"")</f>
        <v>6.168649289880384</v>
      </c>
      <c r="CV114" s="6">
        <f>IFERROR(INDEX(Sales!$D$5:$ABF$18,MATCH(UsagePerHour!$B114,Sales!$C$5:$C$18,0),MATCH(UsagePerHour!CV$4,Sales!$D$3:$ABF$3,0))/CV$2*INDEX(Usage!$D$5:$ABF$11,MATCH(UsagePerHour!$B$100,Usage!$C$5:$C$11,0),MATCH(UsagePerHour!CV$4,Usage!$D$3:$ABF$3,0)),"")</f>
        <v>0</v>
      </c>
      <c r="CW114" s="6">
        <f>IFERROR(INDEX(Sales!$D$5:$ABF$18,MATCH(UsagePerHour!$B114,Sales!$C$5:$C$18,0),MATCH(UsagePerHour!CW$4,Sales!$D$3:$ABF$3,0))/CW$2*INDEX(Usage!$D$5:$ABF$11,MATCH(UsagePerHour!$B$100,Usage!$C$5:$C$11,0),MATCH(UsagePerHour!CW$4,Usage!$D$3:$ABF$3,0)),"")</f>
        <v>0</v>
      </c>
      <c r="CX114" s="6">
        <f>IFERROR(INDEX(Sales!$D$5:$ABF$18,MATCH(UsagePerHour!$B114,Sales!$C$5:$C$18,0),MATCH(UsagePerHour!CX$4,Sales!$D$3:$ABF$3,0))/CX$2*INDEX(Usage!$D$5:$ABF$11,MATCH(UsagePerHour!$B$100,Usage!$C$5:$C$11,0),MATCH(UsagePerHour!CX$4,Usage!$D$3:$ABF$3,0)),"")</f>
        <v>3.4569986516526368</v>
      </c>
      <c r="CY114" s="6">
        <f>IFERROR(INDEX(Sales!$D$5:$ABF$18,MATCH(UsagePerHour!$B114,Sales!$C$5:$C$18,0),MATCH(UsagePerHour!CY$4,Sales!$D$3:$ABF$3,0))/CY$2*INDEX(Usage!$D$5:$ABF$11,MATCH(UsagePerHour!$B$100,Usage!$C$5:$C$11,0),MATCH(UsagePerHour!CY$4,Usage!$D$3:$ABF$3,0)),"")</f>
        <v>0</v>
      </c>
      <c r="CZ114" s="6">
        <f>IFERROR(INDEX(Sales!$D$5:$ABF$18,MATCH(UsagePerHour!$B114,Sales!$C$5:$C$18,0),MATCH(UsagePerHour!CZ$4,Sales!$D$3:$ABF$3,0))/CZ$2*INDEX(Usage!$D$5:$ABF$11,MATCH(UsagePerHour!$B$100,Usage!$C$5:$C$11,0),MATCH(UsagePerHour!CZ$4,Usage!$D$3:$ABF$3,0)),"")</f>
        <v>1.0660585181231501</v>
      </c>
      <c r="DA114" s="6">
        <f>IFERROR(INDEX(Sales!$D$5:$ABF$18,MATCH(UsagePerHour!$B114,Sales!$C$5:$C$18,0),MATCH(UsagePerHour!DA$4,Sales!$D$3:$ABF$3,0))/DA$2*INDEX(Usage!$D$5:$ABF$11,MATCH(UsagePerHour!$B$100,Usage!$C$5:$C$11,0),MATCH(UsagePerHour!DA$4,Usage!$D$3:$ABF$3,0)),"")</f>
        <v>0</v>
      </c>
      <c r="DB114" s="6">
        <f>IFERROR(INDEX(Sales!$D$5:$ABF$18,MATCH(UsagePerHour!$B114,Sales!$C$5:$C$18,0),MATCH(UsagePerHour!DB$4,Sales!$D$3:$ABF$3,0))/DB$2*INDEX(Usage!$D$5:$ABF$11,MATCH(UsagePerHour!$B$100,Usage!$C$5:$C$11,0),MATCH(UsagePerHour!DB$4,Usage!$D$3:$ABF$3,0)),"")</f>
        <v>0</v>
      </c>
      <c r="DC114" s="6">
        <f>IFERROR(INDEX(Sales!$D$5:$ABF$18,MATCH(UsagePerHour!$B114,Sales!$C$5:$C$18,0),MATCH(UsagePerHour!DC$4,Sales!$D$3:$ABF$3,0))/DC$2*INDEX(Usage!$D$5:$ABF$11,MATCH(UsagePerHour!$B$100,Usage!$C$5:$C$11,0),MATCH(UsagePerHour!DC$4,Usage!$D$3:$ABF$3,0)),"")</f>
        <v>0</v>
      </c>
      <c r="DD114" s="6">
        <f>IFERROR(INDEX(Sales!$D$5:$ABF$18,MATCH(UsagePerHour!$B114,Sales!$C$5:$C$18,0),MATCH(UsagePerHour!DD$4,Sales!$D$3:$ABF$3,0))/DD$2*INDEX(Usage!$D$5:$ABF$11,MATCH(UsagePerHour!$B$100,Usage!$C$5:$C$11,0),MATCH(UsagePerHour!DD$4,Usage!$D$3:$ABF$3,0)),"")</f>
        <v>2.3057866433791423</v>
      </c>
      <c r="DE114" s="6">
        <f>IFERROR(INDEX(Sales!$D$5:$ABF$18,MATCH(UsagePerHour!$B114,Sales!$C$5:$C$18,0),MATCH(UsagePerHour!DE$4,Sales!$D$3:$ABF$3,0))/DE$2*INDEX(Usage!$D$5:$ABF$11,MATCH(UsagePerHour!$B$100,Usage!$C$5:$C$11,0),MATCH(UsagePerHour!DE$4,Usage!$D$3:$ABF$3,0)),"")</f>
        <v>0</v>
      </c>
      <c r="DF114" s="6">
        <f>IFERROR(INDEX(Sales!$D$5:$ABF$18,MATCH(UsagePerHour!$B114,Sales!$C$5:$C$18,0),MATCH(UsagePerHour!DF$4,Sales!$D$3:$ABF$3,0))/DF$2*INDEX(Usage!$D$5:$ABF$11,MATCH(UsagePerHour!$B$100,Usage!$C$5:$C$11,0),MATCH(UsagePerHour!DF$4,Usage!$D$3:$ABF$3,0)),"")</f>
        <v>0</v>
      </c>
      <c r="DG114" s="6">
        <f>IFERROR(INDEX(Sales!$D$5:$ABF$18,MATCH(UsagePerHour!$B114,Sales!$C$5:$C$18,0),MATCH(UsagePerHour!DG$4,Sales!$D$3:$ABF$3,0))/DG$2*INDEX(Usage!$D$5:$ABF$11,MATCH(UsagePerHour!$B$100,Usage!$C$5:$C$11,0),MATCH(UsagePerHour!DG$4,Usage!$D$3:$ABF$3,0)),"")</f>
        <v>0.29102529564223806</v>
      </c>
      <c r="DH114" s="6">
        <f>IFERROR(INDEX(Sales!$D$5:$ABF$18,MATCH(UsagePerHour!$B114,Sales!$C$5:$C$18,0),MATCH(UsagePerHour!DH$4,Sales!$D$3:$ABF$3,0))/DH$2*INDEX(Usage!$D$5:$ABF$11,MATCH(UsagePerHour!$B$100,Usage!$C$5:$C$11,0),MATCH(UsagePerHour!DH$4,Usage!$D$3:$ABF$3,0)),"")</f>
        <v>1.0413563885733519</v>
      </c>
      <c r="DI114" s="6">
        <f>IFERROR(INDEX(Sales!$D$5:$ABF$18,MATCH(UsagePerHour!$B114,Sales!$C$5:$C$18,0),MATCH(UsagePerHour!DI$4,Sales!$D$3:$ABF$3,0))/DI$2*INDEX(Usage!$D$5:$ABF$11,MATCH(UsagePerHour!$B$100,Usage!$C$5:$C$11,0),MATCH(UsagePerHour!DI$4,Usage!$D$3:$ABF$3,0)),"")</f>
        <v>0</v>
      </c>
      <c r="DJ114" s="6">
        <f>IFERROR(INDEX(Sales!$D$5:$ABF$18,MATCH(UsagePerHour!$B114,Sales!$C$5:$C$18,0),MATCH(UsagePerHour!DJ$4,Sales!$D$3:$ABF$3,0))/DJ$2*INDEX(Usage!$D$5:$ABF$11,MATCH(UsagePerHour!$B$100,Usage!$C$5:$C$11,0),MATCH(UsagePerHour!DJ$4,Usage!$D$3:$ABF$3,0)),"")</f>
        <v>3.5918936500473393</v>
      </c>
      <c r="DK114" s="6">
        <f>IFERROR(INDEX(Sales!$D$5:$ABF$18,MATCH(UsagePerHour!$B114,Sales!$C$5:$C$18,0),MATCH(UsagePerHour!DK$4,Sales!$D$3:$ABF$3,0))/DK$2*INDEX(Usage!$D$5:$ABF$11,MATCH(UsagePerHour!$B$100,Usage!$C$5:$C$11,0),MATCH(UsagePerHour!DK$4,Usage!$D$3:$ABF$3,0)),"")</f>
        <v>0</v>
      </c>
      <c r="DL114" s="6">
        <f>IFERROR(INDEX(Sales!$D$5:$ABF$18,MATCH(UsagePerHour!$B114,Sales!$C$5:$C$18,0),MATCH(UsagePerHour!DL$4,Sales!$D$3:$ABF$3,0))/DL$2*INDEX(Usage!$D$5:$ABF$11,MATCH(UsagePerHour!$B$100,Usage!$C$5:$C$11,0),MATCH(UsagePerHour!DL$4,Usage!$D$3:$ABF$3,0)),"")</f>
        <v>15.059053064930762</v>
      </c>
      <c r="DM114" s="6">
        <f>IFERROR(INDEX(Sales!$D$5:$ABF$18,MATCH(UsagePerHour!$B114,Sales!$C$5:$C$18,0),MATCH(UsagePerHour!DM$4,Sales!$D$3:$ABF$3,0))/DM$2*INDEX(Usage!$D$5:$ABF$11,MATCH(UsagePerHour!$B$100,Usage!$C$5:$C$11,0),MATCH(UsagePerHour!DM$4,Usage!$D$3:$ABF$3,0)),"")</f>
        <v>0</v>
      </c>
      <c r="DN114" s="6">
        <f>IFERROR(INDEX(Sales!$D$5:$ABF$18,MATCH(UsagePerHour!$B114,Sales!$C$5:$C$18,0),MATCH(UsagePerHour!DN$4,Sales!$D$3:$ABF$3,0))/DN$2*INDEX(Usage!$D$5:$ABF$11,MATCH(UsagePerHour!$B$100,Usage!$C$5:$C$11,0),MATCH(UsagePerHour!DN$4,Usage!$D$3:$ABF$3,0)),"")</f>
        <v>3.5954662991808988</v>
      </c>
      <c r="DO114" s="6">
        <f>IFERROR(INDEX(Sales!$D$5:$ABF$18,MATCH(UsagePerHour!$B114,Sales!$C$5:$C$18,0),MATCH(UsagePerHour!DO$4,Sales!$D$3:$ABF$3,0))/DO$2*INDEX(Usage!$D$5:$ABF$11,MATCH(UsagePerHour!$B$100,Usage!$C$5:$C$11,0),MATCH(UsagePerHour!DO$4,Usage!$D$3:$ABF$3,0)),"")</f>
        <v>0</v>
      </c>
      <c r="DP114" s="6">
        <f>IFERROR(INDEX(Sales!$D$5:$ABF$18,MATCH(UsagePerHour!$B114,Sales!$C$5:$C$18,0),MATCH(UsagePerHour!DP$4,Sales!$D$3:$ABF$3,0))/DP$2*INDEX(Usage!$D$5:$ABF$11,MATCH(UsagePerHour!$B$100,Usage!$C$5:$C$11,0),MATCH(UsagePerHour!DP$4,Usage!$D$3:$ABF$3,0)),"")</f>
        <v>3.9723127357465882</v>
      </c>
      <c r="DQ114" s="6">
        <f>IFERROR(INDEX(Sales!$D$5:$ABF$18,MATCH(UsagePerHour!$B114,Sales!$C$5:$C$18,0),MATCH(UsagePerHour!DQ$4,Sales!$D$3:$ABF$3,0))/DQ$2*INDEX(Usage!$D$5:$ABF$11,MATCH(UsagePerHour!$B$100,Usage!$C$5:$C$11,0),MATCH(UsagePerHour!DQ$4,Usage!$D$3:$ABF$3,0)),"")</f>
        <v>1.1043960297749533</v>
      </c>
      <c r="DR114" s="6">
        <f>IFERROR(INDEX(Sales!$D$5:$ABF$18,MATCH(UsagePerHour!$B114,Sales!$C$5:$C$18,0),MATCH(UsagePerHour!DR$4,Sales!$D$3:$ABF$3,0))/DR$2*INDEX(Usage!$D$5:$ABF$11,MATCH(UsagePerHour!$B$100,Usage!$C$5:$C$11,0),MATCH(UsagePerHour!DR$4,Usage!$D$3:$ABF$3,0)),"")</f>
        <v>0</v>
      </c>
      <c r="DS114" s="6">
        <f>IFERROR(INDEX(Sales!$D$5:$ABF$18,MATCH(UsagePerHour!$B114,Sales!$C$5:$C$18,0),MATCH(UsagePerHour!DS$4,Sales!$D$3:$ABF$3,0))/DS$2*INDEX(Usage!$D$5:$ABF$11,MATCH(UsagePerHour!$B$100,Usage!$C$5:$C$11,0),MATCH(UsagePerHour!DS$4,Usage!$D$3:$ABF$3,0)),"")</f>
        <v>0.11097842267990643</v>
      </c>
      <c r="DT114" s="6">
        <f>IFERROR(INDEX(Sales!$D$5:$ABF$18,MATCH(UsagePerHour!$B114,Sales!$C$5:$C$18,0),MATCH(UsagePerHour!DT$4,Sales!$D$3:$ABF$3,0))/DT$2*INDEX(Usage!$D$5:$ABF$11,MATCH(UsagePerHour!$B$100,Usage!$C$5:$C$11,0),MATCH(UsagePerHour!DT$4,Usage!$D$3:$ABF$3,0)),"")</f>
        <v>0.62266699410609039</v>
      </c>
      <c r="DU114" s="6">
        <f>IFERROR(INDEX(Sales!$D$5:$ABF$18,MATCH(UsagePerHour!$B114,Sales!$C$5:$C$18,0),MATCH(UsagePerHour!DU$4,Sales!$D$3:$ABF$3,0))/DU$2*INDEX(Usage!$D$5:$ABF$11,MATCH(UsagePerHour!$B$100,Usage!$C$5:$C$11,0),MATCH(UsagePerHour!DU$4,Usage!$D$3:$ABF$3,0)),"")</f>
        <v>0</v>
      </c>
      <c r="DV114" s="6">
        <f>IFERROR(INDEX(Sales!$D$5:$ABF$18,MATCH(UsagePerHour!$B114,Sales!$C$5:$C$18,0),MATCH(UsagePerHour!DV$4,Sales!$D$3:$ABF$3,0))/DV$2*INDEX(Usage!$D$5:$ABF$11,MATCH(UsagePerHour!$B$100,Usage!$C$5:$C$11,0),MATCH(UsagePerHour!DV$4,Usage!$D$3:$ABF$3,0)),"")</f>
        <v>0</v>
      </c>
      <c r="DW114" s="6">
        <f>IFERROR(INDEX(Sales!$D$5:$ABF$18,MATCH(UsagePerHour!$B114,Sales!$C$5:$C$18,0),MATCH(UsagePerHour!DW$4,Sales!$D$3:$ABF$3,0))/DW$2*INDEX(Usage!$D$5:$ABF$11,MATCH(UsagePerHour!$B$100,Usage!$C$5:$C$11,0),MATCH(UsagePerHour!DW$4,Usage!$D$3:$ABF$3,0)),"")</f>
        <v>0.30181998816267863</v>
      </c>
      <c r="DX114" s="6">
        <f>IFERROR(INDEX(Sales!$D$5:$ABF$18,MATCH(UsagePerHour!$B114,Sales!$C$5:$C$18,0),MATCH(UsagePerHour!DX$4,Sales!$D$3:$ABF$3,0))/DX$2*INDEX(Usage!$D$5:$ABF$11,MATCH(UsagePerHour!$B$100,Usage!$C$5:$C$11,0),MATCH(UsagePerHour!DX$4,Usage!$D$3:$ABF$3,0)),"")</f>
        <v>2.2121201879203705</v>
      </c>
      <c r="DY114" s="6">
        <f>IFERROR(INDEX(Sales!$D$5:$ABF$18,MATCH(UsagePerHour!$B114,Sales!$C$5:$C$18,0),MATCH(UsagePerHour!DY$4,Sales!$D$3:$ABF$3,0))/DY$2*INDEX(Usage!$D$5:$ABF$11,MATCH(UsagePerHour!$B$100,Usage!$C$5:$C$11,0),MATCH(UsagePerHour!DY$4,Usage!$D$3:$ABF$3,0)),"")</f>
        <v>0</v>
      </c>
      <c r="DZ114" s="6">
        <f>IFERROR(INDEX(Sales!$D$5:$ABF$18,MATCH(UsagePerHour!$B114,Sales!$C$5:$C$18,0),MATCH(UsagePerHour!DZ$4,Sales!$D$3:$ABF$3,0))/DZ$2*INDEX(Usage!$D$5:$ABF$11,MATCH(UsagePerHour!$B$100,Usage!$C$5:$C$11,0),MATCH(UsagePerHour!DZ$4,Usage!$D$3:$ABF$3,0)),"")</f>
        <v>0.15130746513455076</v>
      </c>
      <c r="EA114" s="6">
        <f>IFERROR(INDEX(Sales!$D$5:$ABF$18,MATCH(UsagePerHour!$B114,Sales!$C$5:$C$18,0),MATCH(UsagePerHour!EA$4,Sales!$D$3:$ABF$3,0))/EA$2*INDEX(Usage!$D$5:$ABF$11,MATCH(UsagePerHour!$B$100,Usage!$C$5:$C$11,0),MATCH(UsagePerHour!EA$4,Usage!$D$3:$ABF$3,0)),"")</f>
        <v>0.15107664735473914</v>
      </c>
      <c r="EB114" s="6">
        <f>IFERROR(INDEX(Sales!$D$5:$ABF$18,MATCH(UsagePerHour!$B114,Sales!$C$5:$C$18,0),MATCH(UsagePerHour!EB$4,Sales!$D$3:$ABF$3,0))/EB$2*INDEX(Usage!$D$5:$ABF$11,MATCH(UsagePerHour!$B$100,Usage!$C$5:$C$11,0),MATCH(UsagePerHour!EB$4,Usage!$D$3:$ABF$3,0)),"")</f>
        <v>0</v>
      </c>
      <c r="EC114" s="6">
        <f>IFERROR(INDEX(Sales!$D$5:$ABF$18,MATCH(UsagePerHour!$B114,Sales!$C$5:$C$18,0),MATCH(UsagePerHour!EC$4,Sales!$D$3:$ABF$3,0))/EC$2*INDEX(Usage!$D$5:$ABF$11,MATCH(UsagePerHour!$B$100,Usage!$C$5:$C$11,0),MATCH(UsagePerHour!EC$4,Usage!$D$3:$ABF$3,0)),"")</f>
        <v>0</v>
      </c>
      <c r="ED114" s="6">
        <f>IFERROR(INDEX(Sales!$D$5:$ABF$18,MATCH(UsagePerHour!$B114,Sales!$C$5:$C$18,0),MATCH(UsagePerHour!ED$4,Sales!$D$3:$ABF$3,0))/ED$2*INDEX(Usage!$D$5:$ABF$11,MATCH(UsagePerHour!$B$100,Usage!$C$5:$C$11,0),MATCH(UsagePerHour!ED$4,Usage!$D$3:$ABF$3,0)),"")</f>
        <v>7.5869290170585926E-2</v>
      </c>
      <c r="EE114" s="6">
        <f>IFERROR(INDEX(Sales!$D$5:$ABF$18,MATCH(UsagePerHour!$B114,Sales!$C$5:$C$18,0),MATCH(UsagePerHour!EE$4,Sales!$D$3:$ABF$3,0))/EE$2*INDEX(Usage!$D$5:$ABF$11,MATCH(UsagePerHour!$B$100,Usage!$C$5:$C$11,0),MATCH(UsagePerHour!EE$4,Usage!$D$3:$ABF$3,0)),"")</f>
        <v>6.7417620153336535E-2</v>
      </c>
      <c r="EF114" s="6">
        <f>IFERROR(INDEX(Sales!$D$5:$ABF$18,MATCH(UsagePerHour!$B114,Sales!$C$5:$C$18,0),MATCH(UsagePerHour!EF$4,Sales!$D$3:$ABF$3,0))/EF$2*INDEX(Usage!$D$5:$ABF$11,MATCH(UsagePerHour!$B$100,Usage!$C$5:$C$11,0),MATCH(UsagePerHour!EF$4,Usage!$D$3:$ABF$3,0)),"")</f>
        <v>0.39487253765932789</v>
      </c>
      <c r="EG114" s="6">
        <f>IFERROR(INDEX(Sales!$D$5:$ABF$18,MATCH(UsagePerHour!$B114,Sales!$C$5:$C$18,0),MATCH(UsagePerHour!EG$4,Sales!$D$3:$ABF$3,0))/EG$2*INDEX(Usage!$D$5:$ABF$11,MATCH(UsagePerHour!$B$100,Usage!$C$5:$C$11,0),MATCH(UsagePerHour!EG$4,Usage!$D$3:$ABF$3,0)),"")</f>
        <v>0</v>
      </c>
      <c r="EH114" s="6">
        <f>IFERROR(INDEX(Sales!$D$5:$ABF$18,MATCH(UsagePerHour!$B114,Sales!$C$5:$C$18,0),MATCH(UsagePerHour!EH$4,Sales!$D$3:$ABF$3,0))/EH$2*INDEX(Usage!$D$5:$ABF$11,MATCH(UsagePerHour!$B$100,Usage!$C$5:$C$11,0),MATCH(UsagePerHour!EH$4,Usage!$D$3:$ABF$3,0)),"")</f>
        <v>3.9700911605039434E-2</v>
      </c>
      <c r="EI114" s="6">
        <f>IFERROR(INDEX(Sales!$D$5:$ABF$18,MATCH(UsagePerHour!$B114,Sales!$C$5:$C$18,0),MATCH(UsagePerHour!EI$4,Sales!$D$3:$ABF$3,0))/EI$2*INDEX(Usage!$D$5:$ABF$11,MATCH(UsagePerHour!$B$100,Usage!$C$5:$C$11,0),MATCH(UsagePerHour!EI$4,Usage!$D$3:$ABF$3,0)),"")</f>
        <v>0.82907014750693253</v>
      </c>
      <c r="EJ114" s="6">
        <f>IFERROR(INDEX(Sales!$D$5:$ABF$18,MATCH(UsagePerHour!$B114,Sales!$C$5:$C$18,0),MATCH(UsagePerHour!EJ$4,Sales!$D$3:$ABF$3,0))/EJ$2*INDEX(Usage!$D$5:$ABF$11,MATCH(UsagePerHour!$B$100,Usage!$C$5:$C$11,0),MATCH(UsagePerHour!EJ$4,Usage!$D$3:$ABF$3,0)),"")</f>
        <v>2.0387692872045302</v>
      </c>
      <c r="EK114" s="6">
        <f>IFERROR(INDEX(Sales!$D$5:$ABF$18,MATCH(UsagePerHour!$B114,Sales!$C$5:$C$18,0),MATCH(UsagePerHour!EK$4,Sales!$D$3:$ABF$3,0))/EK$2*INDEX(Usage!$D$5:$ABF$11,MATCH(UsagePerHour!$B$100,Usage!$C$5:$C$11,0),MATCH(UsagePerHour!EK$4,Usage!$D$3:$ABF$3,0)),"")</f>
        <v>1.3282172261224645</v>
      </c>
      <c r="EL114" s="6">
        <f>IFERROR(INDEX(Sales!$D$5:$ABF$18,MATCH(UsagePerHour!$B114,Sales!$C$5:$C$18,0),MATCH(UsagePerHour!EL$4,Sales!$D$3:$ABF$3,0))/EL$2*INDEX(Usage!$D$5:$ABF$11,MATCH(UsagePerHour!$B$100,Usage!$C$5:$C$11,0),MATCH(UsagePerHour!EL$4,Usage!$D$3:$ABF$3,0)),"")</f>
        <v>0.76303476834547856</v>
      </c>
      <c r="EM114" s="6">
        <f>IFERROR(INDEX(Sales!$D$5:$ABF$18,MATCH(UsagePerHour!$B114,Sales!$C$5:$C$18,0),MATCH(UsagePerHour!EM$4,Sales!$D$3:$ABF$3,0))/EM$2*INDEX(Usage!$D$5:$ABF$11,MATCH(UsagePerHour!$B$100,Usage!$C$5:$C$11,0),MATCH(UsagePerHour!EM$4,Usage!$D$3:$ABF$3,0)),"")</f>
        <v>0.10824453168816602</v>
      </c>
      <c r="EN114" s="6">
        <f>IFERROR(INDEX(Sales!$D$5:$ABF$18,MATCH(UsagePerHour!$B114,Sales!$C$5:$C$18,0),MATCH(UsagePerHour!EN$4,Sales!$D$3:$ABF$3,0))/EN$2*INDEX(Usage!$D$5:$ABF$11,MATCH(UsagePerHour!$B$100,Usage!$C$5:$C$11,0),MATCH(UsagePerHour!EN$4,Usage!$D$3:$ABF$3,0)),"")</f>
        <v>0</v>
      </c>
      <c r="EO114" s="6">
        <f>IFERROR(INDEX(Sales!$D$5:$ABF$18,MATCH(UsagePerHour!$B114,Sales!$C$5:$C$18,0),MATCH(UsagePerHour!EO$4,Sales!$D$3:$ABF$3,0))/EO$2*INDEX(Usage!$D$5:$ABF$11,MATCH(UsagePerHour!$B$100,Usage!$C$5:$C$11,0),MATCH(UsagePerHour!EO$4,Usage!$D$3:$ABF$3,0)),"")</f>
        <v>3.2767251295128892</v>
      </c>
      <c r="EP114" s="6">
        <f>IFERROR(INDEX(Sales!$D$5:$ABF$18,MATCH(UsagePerHour!$B114,Sales!$C$5:$C$18,0),MATCH(UsagePerHour!EP$4,Sales!$D$3:$ABF$3,0))/EP$2*INDEX(Usage!$D$5:$ABF$11,MATCH(UsagePerHour!$B$100,Usage!$C$5:$C$11,0),MATCH(UsagePerHour!EP$4,Usage!$D$3:$ABF$3,0)),"")</f>
        <v>6.364385504302332E-2</v>
      </c>
      <c r="EQ114" s="6">
        <f>IFERROR(INDEX(Sales!$D$5:$ABF$18,MATCH(UsagePerHour!$B114,Sales!$C$5:$C$18,0),MATCH(UsagePerHour!EQ$4,Sales!$D$3:$ABF$3,0))/EQ$2*INDEX(Usage!$D$5:$ABF$11,MATCH(UsagePerHour!$B$100,Usage!$C$5:$C$11,0),MATCH(UsagePerHour!EQ$4,Usage!$D$3:$ABF$3,0)),"")</f>
        <v>0</v>
      </c>
      <c r="ER114" s="6">
        <f>IFERROR(INDEX(Sales!$D$5:$ABF$18,MATCH(UsagePerHour!$B114,Sales!$C$5:$C$18,0),MATCH(UsagePerHour!ER$4,Sales!$D$3:$ABF$3,0))/ER$2*INDEX(Usage!$D$5:$ABF$11,MATCH(UsagePerHour!$B$100,Usage!$C$5:$C$11,0),MATCH(UsagePerHour!ER$4,Usage!$D$3:$ABF$3,0)),"")</f>
        <v>0</v>
      </c>
      <c r="ES114" s="6">
        <f>IFERROR(INDEX(Sales!$D$5:$ABF$18,MATCH(UsagePerHour!$B114,Sales!$C$5:$C$18,0),MATCH(UsagePerHour!ES$4,Sales!$D$3:$ABF$3,0))/ES$2*INDEX(Usage!$D$5:$ABF$11,MATCH(UsagePerHour!$B$100,Usage!$C$5:$C$11,0),MATCH(UsagePerHour!ES$4,Usage!$D$3:$ABF$3,0)),"")</f>
        <v>2.5348092605192858</v>
      </c>
      <c r="ET114" s="6">
        <f>IFERROR(INDEX(Sales!$D$5:$ABF$18,MATCH(UsagePerHour!$B114,Sales!$C$5:$C$18,0),MATCH(UsagePerHour!ET$4,Sales!$D$3:$ABF$3,0))/ET$2*INDEX(Usage!$D$5:$ABF$11,MATCH(UsagePerHour!$B$100,Usage!$C$5:$C$11,0),MATCH(UsagePerHour!ET$4,Usage!$D$3:$ABF$3,0)),"")</f>
        <v>1.878090894045801</v>
      </c>
      <c r="EU114" s="6">
        <f>IFERROR(INDEX(Sales!$D$5:$ABF$18,MATCH(UsagePerHour!$B114,Sales!$C$5:$C$18,0),MATCH(UsagePerHour!EU$4,Sales!$D$3:$ABF$3,0))/EU$2*INDEX(Usage!$D$5:$ABF$11,MATCH(UsagePerHour!$B$100,Usage!$C$5:$C$11,0),MATCH(UsagePerHour!EU$4,Usage!$D$3:$ABF$3,0)),"")</f>
        <v>0</v>
      </c>
      <c r="EV114" s="6">
        <f>IFERROR(INDEX(Sales!$D$5:$ABF$18,MATCH(UsagePerHour!$B114,Sales!$C$5:$C$18,0),MATCH(UsagePerHour!EV$4,Sales!$D$3:$ABF$3,0))/EV$2*INDEX(Usage!$D$5:$ABF$11,MATCH(UsagePerHour!$B$100,Usage!$C$5:$C$11,0),MATCH(UsagePerHour!EV$4,Usage!$D$3:$ABF$3,0)),"")</f>
        <v>10.459536145944183</v>
      </c>
      <c r="EW114" s="6">
        <f>IFERROR(INDEX(Sales!$D$5:$ABF$18,MATCH(UsagePerHour!$B114,Sales!$C$5:$C$18,0),MATCH(UsagePerHour!EW$4,Sales!$D$3:$ABF$3,0))/EW$2*INDEX(Usage!$D$5:$ABF$11,MATCH(UsagePerHour!$B$100,Usage!$C$5:$C$11,0),MATCH(UsagePerHour!EW$4,Usage!$D$3:$ABF$3,0)),"")</f>
        <v>0</v>
      </c>
      <c r="EX114" s="6">
        <f>IFERROR(INDEX(Sales!$D$5:$ABF$18,MATCH(UsagePerHour!$B114,Sales!$C$5:$C$18,0),MATCH(UsagePerHour!EX$4,Sales!$D$3:$ABF$3,0))/EX$2*INDEX(Usage!$D$5:$ABF$11,MATCH(UsagePerHour!$B$100,Usage!$C$5:$C$11,0),MATCH(UsagePerHour!EX$4,Usage!$D$3:$ABF$3,0)),"")</f>
        <v>0.20643147092674655</v>
      </c>
      <c r="EY114" s="6">
        <f>IFERROR(INDEX(Sales!$D$5:$ABF$18,MATCH(UsagePerHour!$B114,Sales!$C$5:$C$18,0),MATCH(UsagePerHour!EY$4,Sales!$D$3:$ABF$3,0))/EY$2*INDEX(Usage!$D$5:$ABF$11,MATCH(UsagePerHour!$B$100,Usage!$C$5:$C$11,0),MATCH(UsagePerHour!EY$4,Usage!$D$3:$ABF$3,0)),"")</f>
        <v>40.461821754849161</v>
      </c>
      <c r="EZ114" s="6">
        <f>IFERROR(INDEX(Sales!$D$5:$ABF$18,MATCH(UsagePerHour!$B114,Sales!$C$5:$C$18,0),MATCH(UsagePerHour!EZ$4,Sales!$D$3:$ABF$3,0))/EZ$2*INDEX(Usage!$D$5:$ABF$11,MATCH(UsagePerHour!$B$100,Usage!$C$5:$C$11,0),MATCH(UsagePerHour!EZ$4,Usage!$D$3:$ABF$3,0)),"")</f>
        <v>0.3631954726830125</v>
      </c>
      <c r="FA114" s="6">
        <f>IFERROR(INDEX(Sales!$D$5:$ABF$18,MATCH(UsagePerHour!$B114,Sales!$C$5:$C$18,0),MATCH(UsagePerHour!FA$4,Sales!$D$3:$ABF$3,0))/FA$2*INDEX(Usage!$D$5:$ABF$11,MATCH(UsagePerHour!$B$100,Usage!$C$5:$C$11,0),MATCH(UsagePerHour!FA$4,Usage!$D$3:$ABF$3,0)),"")</f>
        <v>0.24771454702715229</v>
      </c>
      <c r="FB114" s="6">
        <f>IFERROR(INDEX(Sales!$D$5:$ABF$18,MATCH(UsagePerHour!$B114,Sales!$C$5:$C$18,0),MATCH(UsagePerHour!FB$4,Sales!$D$3:$ABF$3,0))/FB$2*INDEX(Usage!$D$5:$ABF$11,MATCH(UsagePerHour!$B$100,Usage!$C$5:$C$11,0),MATCH(UsagePerHour!FB$4,Usage!$D$3:$ABF$3,0)),"")</f>
        <v>0</v>
      </c>
      <c r="FC114" s="6">
        <f>IFERROR(INDEX(Sales!$D$5:$ABF$18,MATCH(UsagePerHour!$B114,Sales!$C$5:$C$18,0),MATCH(UsagePerHour!FC$4,Sales!$D$3:$ABF$3,0))/FC$2*INDEX(Usage!$D$5:$ABF$11,MATCH(UsagePerHour!$B$100,Usage!$C$5:$C$11,0),MATCH(UsagePerHour!FC$4,Usage!$D$3:$ABF$3,0)),"")</f>
        <v>0</v>
      </c>
      <c r="FD114" s="6">
        <f>IFERROR(INDEX(Sales!$D$5:$ABF$18,MATCH(UsagePerHour!$B114,Sales!$C$5:$C$18,0),MATCH(UsagePerHour!FD$4,Sales!$D$3:$ABF$3,0))/FD$2*INDEX(Usage!$D$5:$ABF$11,MATCH(UsagePerHour!$B$100,Usage!$C$5:$C$11,0),MATCH(UsagePerHour!FD$4,Usage!$D$3:$ABF$3,0)),"")</f>
        <v>5.2836186344208426E-2</v>
      </c>
      <c r="FE114" s="6">
        <f>IFERROR(INDEX(Sales!$D$5:$ABF$18,MATCH(UsagePerHour!$B114,Sales!$C$5:$C$18,0),MATCH(UsagePerHour!FE$4,Sales!$D$3:$ABF$3,0))/FE$2*INDEX(Usage!$D$5:$ABF$11,MATCH(UsagePerHour!$B$100,Usage!$C$5:$C$11,0),MATCH(UsagePerHour!FE$4,Usage!$D$3:$ABF$3,0)),"")</f>
        <v>9.1871640332301663E-2</v>
      </c>
      <c r="FF114" s="6">
        <f>IFERROR(INDEX(Sales!$D$5:$ABF$18,MATCH(UsagePerHour!$B114,Sales!$C$5:$C$18,0),MATCH(UsagePerHour!FF$4,Sales!$D$3:$ABF$3,0))/FF$2*INDEX(Usage!$D$5:$ABF$11,MATCH(UsagePerHour!$B$100,Usage!$C$5:$C$11,0),MATCH(UsagePerHour!FF$4,Usage!$D$3:$ABF$3,0)),"")</f>
        <v>0</v>
      </c>
      <c r="FG114" s="6">
        <f>IFERROR(INDEX(Sales!$D$5:$ABF$18,MATCH(UsagePerHour!$B114,Sales!$C$5:$C$18,0),MATCH(UsagePerHour!FG$4,Sales!$D$3:$ABF$3,0))/FG$2*INDEX(Usage!$D$5:$ABF$11,MATCH(UsagePerHour!$B$100,Usage!$C$5:$C$11,0),MATCH(UsagePerHour!FG$4,Usage!$D$3:$ABF$3,0)),"")</f>
        <v>4.8441189313322761</v>
      </c>
      <c r="FH114" s="6">
        <f>IFERROR(INDEX(Sales!$D$5:$ABF$18,MATCH(UsagePerHour!$B114,Sales!$C$5:$C$18,0),MATCH(UsagePerHour!FH$4,Sales!$D$3:$ABF$3,0))/FH$2*INDEX(Usage!$D$5:$ABF$11,MATCH(UsagePerHour!$B$100,Usage!$C$5:$C$11,0),MATCH(UsagePerHour!FH$4,Usage!$D$3:$ABF$3,0)),"")</f>
        <v>9.9604797573640921E-2</v>
      </c>
      <c r="FI114" s="6">
        <f>IFERROR(INDEX(Sales!$D$5:$ABF$18,MATCH(UsagePerHour!$B114,Sales!$C$5:$C$18,0),MATCH(UsagePerHour!FI$4,Sales!$D$3:$ABF$3,0))/FI$2*INDEX(Usage!$D$5:$ABF$11,MATCH(UsagePerHour!$B$100,Usage!$C$5:$C$11,0),MATCH(UsagePerHour!FI$4,Usage!$D$3:$ABF$3,0)),"")</f>
        <v>0.13461765212737975</v>
      </c>
      <c r="FJ114" s="6">
        <f>IFERROR(INDEX(Sales!$D$5:$ABF$18,MATCH(UsagePerHour!$B114,Sales!$C$5:$C$18,0),MATCH(UsagePerHour!FJ$4,Sales!$D$3:$ABF$3,0))/FJ$2*INDEX(Usage!$D$5:$ABF$11,MATCH(UsagePerHour!$B$100,Usage!$C$5:$C$11,0),MATCH(UsagePerHour!FJ$4,Usage!$D$3:$ABF$3,0)),"")</f>
        <v>0</v>
      </c>
      <c r="FK114" s="6">
        <f>IFERROR(INDEX(Sales!$D$5:$ABF$18,MATCH(UsagePerHour!$B114,Sales!$C$5:$C$18,0),MATCH(UsagePerHour!FK$4,Sales!$D$3:$ABF$3,0))/FK$2*INDEX(Usage!$D$5:$ABF$11,MATCH(UsagePerHour!$B$100,Usage!$C$5:$C$11,0),MATCH(UsagePerHour!FK$4,Usage!$D$3:$ABF$3,0)),"")</f>
        <v>0</v>
      </c>
      <c r="FL114" s="6">
        <f>IFERROR(INDEX(Sales!$D$5:$ABF$18,MATCH(UsagePerHour!$B114,Sales!$C$5:$C$18,0),MATCH(UsagePerHour!FL$4,Sales!$D$3:$ABF$3,0))/FL$2*INDEX(Usage!$D$5:$ABF$11,MATCH(UsagePerHour!$B$100,Usage!$C$5:$C$11,0),MATCH(UsagePerHour!FL$4,Usage!$D$3:$ABF$3,0)),"")</f>
        <v>0.15993816947842573</v>
      </c>
      <c r="FM114" s="6">
        <f>IFERROR(INDEX(Sales!$D$5:$ABF$18,MATCH(UsagePerHour!$B114,Sales!$C$5:$C$18,0),MATCH(UsagePerHour!FM$4,Sales!$D$3:$ABF$3,0))/FM$2*INDEX(Usage!$D$5:$ABF$11,MATCH(UsagePerHour!$B$100,Usage!$C$5:$C$11,0),MATCH(UsagePerHour!FM$4,Usage!$D$3:$ABF$3,0)),"")</f>
        <v>0</v>
      </c>
      <c r="FN114" s="6">
        <f>IFERROR(INDEX(Sales!$D$5:$ABF$18,MATCH(UsagePerHour!$B114,Sales!$C$5:$C$18,0),MATCH(UsagePerHour!FN$4,Sales!$D$3:$ABF$3,0))/FN$2*INDEX(Usage!$D$5:$ABF$11,MATCH(UsagePerHour!$B$100,Usage!$C$5:$C$11,0),MATCH(UsagePerHour!FN$4,Usage!$D$3:$ABF$3,0)),"")</f>
        <v>1.1135005574880323</v>
      </c>
      <c r="FO114" s="6">
        <f>IFERROR(INDEX(Sales!$D$5:$ABF$18,MATCH(UsagePerHour!$B114,Sales!$C$5:$C$18,0),MATCH(UsagePerHour!FO$4,Sales!$D$3:$ABF$3,0))/FO$2*INDEX(Usage!$D$5:$ABF$11,MATCH(UsagePerHour!$B$100,Usage!$C$5:$C$11,0),MATCH(UsagePerHour!FO$4,Usage!$D$3:$ABF$3,0)),"")</f>
        <v>0</v>
      </c>
      <c r="FP114" s="6">
        <f>IFERROR(INDEX(Sales!$D$5:$ABF$18,MATCH(UsagePerHour!$B114,Sales!$C$5:$C$18,0),MATCH(UsagePerHour!FP$4,Sales!$D$3:$ABF$3,0))/FP$2*INDEX(Usage!$D$5:$ABF$11,MATCH(UsagePerHour!$B$100,Usage!$C$5:$C$11,0),MATCH(UsagePerHour!FP$4,Usage!$D$3:$ABF$3,0)),"")</f>
        <v>6.3357888657826029</v>
      </c>
      <c r="FQ114" s="6">
        <f>IFERROR(INDEX(Sales!$D$5:$ABF$18,MATCH(UsagePerHour!$B114,Sales!$C$5:$C$18,0),MATCH(UsagePerHour!FQ$4,Sales!$D$3:$ABF$3,0))/FQ$2*INDEX(Usage!$D$5:$ABF$11,MATCH(UsagePerHour!$B$100,Usage!$C$5:$C$11,0),MATCH(UsagePerHour!FQ$4,Usage!$D$3:$ABF$3,0)),"")</f>
        <v>2.4555359047400467</v>
      </c>
      <c r="FR114" s="6">
        <f>IFERROR(INDEX(Sales!$D$5:$ABF$18,MATCH(UsagePerHour!$B114,Sales!$C$5:$C$18,0),MATCH(UsagePerHour!FR$4,Sales!$D$3:$ABF$3,0))/FR$2*INDEX(Usage!$D$5:$ABF$11,MATCH(UsagePerHour!$B$100,Usage!$C$5:$C$11,0),MATCH(UsagePerHour!FR$4,Usage!$D$3:$ABF$3,0)),"")</f>
        <v>0</v>
      </c>
      <c r="FS114" s="6">
        <f>IFERROR(INDEX(Sales!$D$5:$ABF$18,MATCH(UsagePerHour!$B114,Sales!$C$5:$C$18,0),MATCH(UsagePerHour!FS$4,Sales!$D$3:$ABF$3,0))/FS$2*INDEX(Usage!$D$5:$ABF$11,MATCH(UsagePerHour!$B$100,Usage!$C$5:$C$11,0),MATCH(UsagePerHour!FS$4,Usage!$D$3:$ABF$3,0)),"")</f>
        <v>0</v>
      </c>
      <c r="FT114" s="6">
        <f>IFERROR(INDEX(Sales!$D$5:$ABF$18,MATCH(UsagePerHour!$B114,Sales!$C$5:$C$18,0),MATCH(UsagePerHour!FT$4,Sales!$D$3:$ABF$3,0))/FT$2*INDEX(Usage!$D$5:$ABF$11,MATCH(UsagePerHour!$B$100,Usage!$C$5:$C$11,0),MATCH(UsagePerHour!FT$4,Usage!$D$3:$ABF$3,0)),"")</f>
        <v>0</v>
      </c>
      <c r="FU114" s="6">
        <f>IFERROR(INDEX(Sales!$D$5:$ABF$18,MATCH(UsagePerHour!$B114,Sales!$C$5:$C$18,0),MATCH(UsagePerHour!FU$4,Sales!$D$3:$ABF$3,0))/FU$2*INDEX(Usage!$D$5:$ABF$11,MATCH(UsagePerHour!$B$100,Usage!$C$5:$C$11,0),MATCH(UsagePerHour!FU$4,Usage!$D$3:$ABF$3,0)),"")</f>
        <v>2.9470213943194397</v>
      </c>
      <c r="FV114" s="6">
        <f>IFERROR(INDEX(Sales!$D$5:$ABF$18,MATCH(UsagePerHour!$B114,Sales!$C$5:$C$18,0),MATCH(UsagePerHour!FV$4,Sales!$D$3:$ABF$3,0))/FV$2*INDEX(Usage!$D$5:$ABF$11,MATCH(UsagePerHour!$B$100,Usage!$C$5:$C$11,0),MATCH(UsagePerHour!FV$4,Usage!$D$3:$ABF$3,0)),"")</f>
        <v>0</v>
      </c>
      <c r="FW114" s="6">
        <f>IFERROR(INDEX(Sales!$D$5:$ABF$18,MATCH(UsagePerHour!$B114,Sales!$C$5:$C$18,0),MATCH(UsagePerHour!FW$4,Sales!$D$3:$ABF$3,0))/FW$2*INDEX(Usage!$D$5:$ABF$11,MATCH(UsagePerHour!$B$100,Usage!$C$5:$C$11,0),MATCH(UsagePerHour!FW$4,Usage!$D$3:$ABF$3,0)),"")</f>
        <v>0</v>
      </c>
      <c r="FX114" s="6">
        <f>IFERROR(INDEX(Sales!$D$5:$ABF$18,MATCH(UsagePerHour!$B114,Sales!$C$5:$C$18,0),MATCH(UsagePerHour!FX$4,Sales!$D$3:$ABF$3,0))/FX$2*INDEX(Usage!$D$5:$ABF$11,MATCH(UsagePerHour!$B$100,Usage!$C$5:$C$11,0),MATCH(UsagePerHour!FX$4,Usage!$D$3:$ABF$3,0)),"")</f>
        <v>0</v>
      </c>
      <c r="FY114" s="6">
        <f>IFERROR(INDEX(Sales!$D$5:$ABF$18,MATCH(UsagePerHour!$B114,Sales!$C$5:$C$18,0),MATCH(UsagePerHour!FY$4,Sales!$D$3:$ABF$3,0))/FY$2*INDEX(Usage!$D$5:$ABF$11,MATCH(UsagePerHour!$B$100,Usage!$C$5:$C$11,0),MATCH(UsagePerHour!FY$4,Usage!$D$3:$ABF$3,0)),"")</f>
        <v>1.9471578606431026</v>
      </c>
      <c r="FZ114" s="6">
        <f>IFERROR(INDEX(Sales!$D$5:$ABF$18,MATCH(UsagePerHour!$B114,Sales!$C$5:$C$18,0),MATCH(UsagePerHour!FZ$4,Sales!$D$3:$ABF$3,0))/FZ$2*INDEX(Usage!$D$5:$ABF$11,MATCH(UsagePerHour!$B$100,Usage!$C$5:$C$11,0),MATCH(UsagePerHour!FZ$4,Usage!$D$3:$ABF$3,0)),"")</f>
        <v>0.14510570818601054</v>
      </c>
      <c r="GA114" s="6">
        <f>IFERROR(INDEX(Sales!$D$5:$ABF$18,MATCH(UsagePerHour!$B114,Sales!$C$5:$C$18,0),MATCH(UsagePerHour!GA$4,Sales!$D$3:$ABF$3,0))/GA$2*INDEX(Usage!$D$5:$ABF$11,MATCH(UsagePerHour!$B$100,Usage!$C$5:$C$11,0),MATCH(UsagePerHour!GA$4,Usage!$D$3:$ABF$3,0)),"")</f>
        <v>0.75136189087012184</v>
      </c>
      <c r="GB114" s="6">
        <f>IFERROR(INDEX(Sales!$D$5:$ABF$18,MATCH(UsagePerHour!$B114,Sales!$C$5:$C$18,0),MATCH(UsagePerHour!GB$4,Sales!$D$3:$ABF$3,0))/GB$2*INDEX(Usage!$D$5:$ABF$11,MATCH(UsagePerHour!$B$100,Usage!$C$5:$C$11,0),MATCH(UsagePerHour!GB$4,Usage!$D$3:$ABF$3,0)),"")</f>
        <v>1.801418784315631E-2</v>
      </c>
      <c r="GC114" s="6">
        <f>IFERROR(INDEX(Sales!$D$5:$ABF$18,MATCH(UsagePerHour!$B114,Sales!$C$5:$C$18,0),MATCH(UsagePerHour!GC$4,Sales!$D$3:$ABF$3,0))/GC$2*INDEX(Usage!$D$5:$ABF$11,MATCH(UsagePerHour!$B$100,Usage!$C$5:$C$11,0),MATCH(UsagePerHour!GC$4,Usage!$D$3:$ABF$3,0)),"")</f>
        <v>1.1939201115245817</v>
      </c>
      <c r="GD114" s="6">
        <f>IFERROR(INDEX(Sales!$D$5:$ABF$18,MATCH(UsagePerHour!$B114,Sales!$C$5:$C$18,0),MATCH(UsagePerHour!GD$4,Sales!$D$3:$ABF$3,0))/GD$2*INDEX(Usage!$D$5:$ABF$11,MATCH(UsagePerHour!$B$100,Usage!$C$5:$C$11,0),MATCH(UsagePerHour!GD$4,Usage!$D$3:$ABF$3,0)),"")</f>
        <v>0.55210187594139393</v>
      </c>
      <c r="GE114" s="6">
        <f>IFERROR(INDEX(Sales!$D$5:$ABF$18,MATCH(UsagePerHour!$B114,Sales!$C$5:$C$18,0),MATCH(UsagePerHour!GE$4,Sales!$D$3:$ABF$3,0))/GE$2*INDEX(Usage!$D$5:$ABF$11,MATCH(UsagePerHour!$B$100,Usage!$C$5:$C$11,0),MATCH(UsagePerHour!GE$4,Usage!$D$3:$ABF$3,0)),"")</f>
        <v>0</v>
      </c>
      <c r="GF114" s="6">
        <f>IFERROR(INDEX(Sales!$D$5:$ABF$18,MATCH(UsagePerHour!$B114,Sales!$C$5:$C$18,0),MATCH(UsagePerHour!GF$4,Sales!$D$3:$ABF$3,0))/GF$2*INDEX(Usage!$D$5:$ABF$11,MATCH(UsagePerHour!$B$100,Usage!$C$5:$C$11,0),MATCH(UsagePerHour!GF$4,Usage!$D$3:$ABF$3,0)),"")</f>
        <v>0.83137070453880613</v>
      </c>
      <c r="GG114" s="6">
        <f>IFERROR(INDEX(Sales!$D$5:$ABF$18,MATCH(UsagePerHour!$B114,Sales!$C$5:$C$18,0),MATCH(UsagePerHour!GG$4,Sales!$D$3:$ABF$3,0))/GG$2*INDEX(Usage!$D$5:$ABF$11,MATCH(UsagePerHour!$B$100,Usage!$C$5:$C$11,0),MATCH(UsagePerHour!GG$4,Usage!$D$3:$ABF$3,0)),"")</f>
        <v>0</v>
      </c>
      <c r="GH114" s="6">
        <f>IFERROR(INDEX(Sales!$D$5:$ABF$18,MATCH(UsagePerHour!$B114,Sales!$C$5:$C$18,0),MATCH(UsagePerHour!GH$4,Sales!$D$3:$ABF$3,0))/GH$2*INDEX(Usage!$D$5:$ABF$11,MATCH(UsagePerHour!$B$100,Usage!$C$5:$C$11,0),MATCH(UsagePerHour!GH$4,Usage!$D$3:$ABF$3,0)),"")</f>
        <v>0</v>
      </c>
      <c r="GI114" s="6">
        <f>IFERROR(INDEX(Sales!$D$5:$ABF$18,MATCH(UsagePerHour!$B114,Sales!$C$5:$C$18,0),MATCH(UsagePerHour!GI$4,Sales!$D$3:$ABF$3,0))/GI$2*INDEX(Usage!$D$5:$ABF$11,MATCH(UsagePerHour!$B$100,Usage!$C$5:$C$11,0),MATCH(UsagePerHour!GI$4,Usage!$D$3:$ABF$3,0)),"")</f>
        <v>0.87856767570626038</v>
      </c>
      <c r="GJ114" s="6">
        <f>IFERROR(INDEX(Sales!$D$5:$ABF$18,MATCH(UsagePerHour!$B114,Sales!$C$5:$C$18,0),MATCH(UsagePerHour!GJ$4,Sales!$D$3:$ABF$3,0))/GJ$2*INDEX(Usage!$D$5:$ABF$11,MATCH(UsagePerHour!$B$100,Usage!$C$5:$C$11,0),MATCH(UsagePerHour!GJ$4,Usage!$D$3:$ABF$3,0)),"")</f>
        <v>0</v>
      </c>
      <c r="GK114" s="6">
        <f>IFERROR(INDEX(Sales!$D$5:$ABF$18,MATCH(UsagePerHour!$B114,Sales!$C$5:$C$18,0),MATCH(UsagePerHour!GK$4,Sales!$D$3:$ABF$3,0))/GK$2*INDEX(Usage!$D$5:$ABF$11,MATCH(UsagePerHour!$B$100,Usage!$C$5:$C$11,0),MATCH(UsagePerHour!GK$4,Usage!$D$3:$ABF$3,0)),"")</f>
        <v>0.9922595783487711</v>
      </c>
      <c r="GL114" s="6">
        <f>IFERROR(INDEX(Sales!$D$5:$ABF$18,MATCH(UsagePerHour!$B114,Sales!$C$5:$C$18,0),MATCH(UsagePerHour!GL$4,Sales!$D$3:$ABF$3,0))/GL$2*INDEX(Usage!$D$5:$ABF$11,MATCH(UsagePerHour!$B$100,Usage!$C$5:$C$11,0),MATCH(UsagePerHour!GL$4,Usage!$D$3:$ABF$3,0)),"")</f>
        <v>2.815898998963378E-2</v>
      </c>
      <c r="GM114" s="6">
        <f>IFERROR(INDEX(Sales!$D$5:$ABF$18,MATCH(UsagePerHour!$B114,Sales!$C$5:$C$18,0),MATCH(UsagePerHour!GM$4,Sales!$D$3:$ABF$3,0))/GM$2*INDEX(Usage!$D$5:$ABF$11,MATCH(UsagePerHour!$B$100,Usage!$C$5:$C$11,0),MATCH(UsagePerHour!GM$4,Usage!$D$3:$ABF$3,0)),"")</f>
        <v>4.6173682743239478E-2</v>
      </c>
      <c r="GN114" s="6">
        <f>IFERROR(INDEX(Sales!$D$5:$ABF$18,MATCH(UsagePerHour!$B114,Sales!$C$5:$C$18,0),MATCH(UsagePerHour!GN$4,Sales!$D$3:$ABF$3,0))/GN$2*INDEX(Usage!$D$5:$ABF$11,MATCH(UsagePerHour!$B$100,Usage!$C$5:$C$11,0),MATCH(UsagePerHour!GN$4,Usage!$D$3:$ABF$3,0)),"")</f>
        <v>0.18276650777024861</v>
      </c>
      <c r="GO114" s="6">
        <f>IFERROR(INDEX(Sales!$D$5:$ABF$18,MATCH(UsagePerHour!$B114,Sales!$C$5:$C$18,0),MATCH(UsagePerHour!GO$4,Sales!$D$3:$ABF$3,0))/GO$2*INDEX(Usage!$D$5:$ABF$11,MATCH(UsagePerHour!$B$100,Usage!$C$5:$C$11,0),MATCH(UsagePerHour!GO$4,Usage!$D$3:$ABF$3,0)),"")</f>
        <v>2.9135896080055073</v>
      </c>
      <c r="GP114" s="6">
        <f>IFERROR(INDEX(Sales!$D$5:$ABF$18,MATCH(UsagePerHour!$B114,Sales!$C$5:$C$18,0),MATCH(UsagePerHour!GP$4,Sales!$D$3:$ABF$3,0))/GP$2*INDEX(Usage!$D$5:$ABF$11,MATCH(UsagePerHour!$B$100,Usage!$C$5:$C$11,0),MATCH(UsagePerHour!GP$4,Usage!$D$3:$ABF$3,0)),"")</f>
        <v>0.49309537093521305</v>
      </c>
      <c r="GQ114" s="6">
        <f>IFERROR(INDEX(Sales!$D$5:$ABF$18,MATCH(UsagePerHour!$B114,Sales!$C$5:$C$18,0),MATCH(UsagePerHour!GQ$4,Sales!$D$3:$ABF$3,0))/GQ$2*INDEX(Usage!$D$5:$ABF$11,MATCH(UsagePerHour!$B$100,Usage!$C$5:$C$11,0),MATCH(UsagePerHour!GQ$4,Usage!$D$3:$ABF$3,0)),"")</f>
        <v>0.27123399777868706</v>
      </c>
      <c r="GR114" s="6">
        <f>IFERROR(INDEX(Sales!$D$5:$ABF$18,MATCH(UsagePerHour!$B114,Sales!$C$5:$C$18,0),MATCH(UsagePerHour!GR$4,Sales!$D$3:$ABF$3,0))/GR$2*INDEX(Usage!$D$5:$ABF$11,MATCH(UsagePerHour!$B$100,Usage!$C$5:$C$11,0),MATCH(UsagePerHour!GR$4,Usage!$D$3:$ABF$3,0)),"")</f>
        <v>0.86053799226929062</v>
      </c>
      <c r="GS114" s="6">
        <f>IFERROR(INDEX(Sales!$D$5:$ABF$18,MATCH(UsagePerHour!$B114,Sales!$C$5:$C$18,0),MATCH(UsagePerHour!GS$4,Sales!$D$3:$ABF$3,0))/GS$2*INDEX(Usage!$D$5:$ABF$11,MATCH(UsagePerHour!$B$100,Usage!$C$5:$C$11,0),MATCH(UsagePerHour!GS$4,Usage!$D$3:$ABF$3,0)),"")</f>
        <v>0</v>
      </c>
      <c r="GT114" s="6">
        <f>IFERROR(INDEX(Sales!$D$5:$ABF$18,MATCH(UsagePerHour!$B114,Sales!$C$5:$C$18,0),MATCH(UsagePerHour!GT$4,Sales!$D$3:$ABF$3,0))/GT$2*INDEX(Usage!$D$5:$ABF$11,MATCH(UsagePerHour!$B$100,Usage!$C$5:$C$11,0),MATCH(UsagePerHour!GT$4,Usage!$D$3:$ABF$3,0)),"")</f>
        <v>0.11960649992776823</v>
      </c>
      <c r="GU114" s="6">
        <f>IFERROR(INDEX(Sales!$D$5:$ABF$18,MATCH(UsagePerHour!$B114,Sales!$C$5:$C$18,0),MATCH(UsagePerHour!GU$4,Sales!$D$3:$ABF$3,0))/GU$2*INDEX(Usage!$D$5:$ABF$11,MATCH(UsagePerHour!$B$100,Usage!$C$5:$C$11,0),MATCH(UsagePerHour!GU$4,Usage!$D$3:$ABF$3,0)),"")</f>
        <v>0.57446889563307135</v>
      </c>
      <c r="GV114" s="6">
        <f>IFERROR(INDEX(Sales!$D$5:$ABF$18,MATCH(UsagePerHour!$B114,Sales!$C$5:$C$18,0),MATCH(UsagePerHour!GV$4,Sales!$D$3:$ABF$3,0))/GV$2*INDEX(Usage!$D$5:$ABF$11,MATCH(UsagePerHour!$B$100,Usage!$C$5:$C$11,0),MATCH(UsagePerHour!GV$4,Usage!$D$3:$ABF$3,0)),"")</f>
        <v>1.4008640041504126</v>
      </c>
      <c r="GW114" s="6">
        <f>IFERROR(INDEX(Sales!$D$5:$ABF$18,MATCH(UsagePerHour!$B114,Sales!$C$5:$C$18,0),MATCH(UsagePerHour!GW$4,Sales!$D$3:$ABF$3,0))/GW$2*INDEX(Usage!$D$5:$ABF$11,MATCH(UsagePerHour!$B$100,Usage!$C$5:$C$11,0),MATCH(UsagePerHour!GW$4,Usage!$D$3:$ABF$3,0)),"")</f>
        <v>0.30834922202338322</v>
      </c>
      <c r="GX114" s="6">
        <f>IFERROR(INDEX(Sales!$D$5:$ABF$18,MATCH(UsagePerHour!$B114,Sales!$C$5:$C$18,0),MATCH(UsagePerHour!GX$4,Sales!$D$3:$ABF$3,0))/GX$2*INDEX(Usage!$D$5:$ABF$11,MATCH(UsagePerHour!$B$100,Usage!$C$5:$C$11,0),MATCH(UsagePerHour!GX$4,Usage!$D$3:$ABF$3,0)),"")</f>
        <v>5.9157217944356112E-2</v>
      </c>
      <c r="GY114" s="6">
        <f>IFERROR(INDEX(Sales!$D$5:$ABF$18,MATCH(UsagePerHour!$B114,Sales!$C$5:$C$18,0),MATCH(UsagePerHour!GY$4,Sales!$D$3:$ABF$3,0))/GY$2*INDEX(Usage!$D$5:$ABF$11,MATCH(UsagePerHour!$B$100,Usage!$C$5:$C$11,0),MATCH(UsagePerHour!GY$4,Usage!$D$3:$ABF$3,0)),"")</f>
        <v>0.15412549200748885</v>
      </c>
      <c r="GZ114" s="6">
        <f>IFERROR(INDEX(Sales!$D$5:$ABF$18,MATCH(UsagePerHour!$B114,Sales!$C$5:$C$18,0),MATCH(UsagePerHour!GZ$4,Sales!$D$3:$ABF$3,0))/GZ$2*INDEX(Usage!$D$5:$ABF$11,MATCH(UsagePerHour!$B$100,Usage!$C$5:$C$11,0),MATCH(UsagePerHour!GZ$4,Usage!$D$3:$ABF$3,0)),"")</f>
        <v>0</v>
      </c>
      <c r="HA114" s="6">
        <f>IFERROR(INDEX(Sales!$D$5:$ABF$18,MATCH(UsagePerHour!$B114,Sales!$C$5:$C$18,0),MATCH(UsagePerHour!HA$4,Sales!$D$3:$ABF$3,0))/HA$2*INDEX(Usage!$D$5:$ABF$11,MATCH(UsagePerHour!$B$100,Usage!$C$5:$C$11,0),MATCH(UsagePerHour!HA$4,Usage!$D$3:$ABF$3,0)),"")</f>
        <v>0.88225532534329654</v>
      </c>
      <c r="HB114" s="6">
        <f>IFERROR(INDEX(Sales!$D$5:$ABF$18,MATCH(UsagePerHour!$B114,Sales!$C$5:$C$18,0),MATCH(UsagePerHour!HB$4,Sales!$D$3:$ABF$3,0))/HB$2*INDEX(Usage!$D$5:$ABF$11,MATCH(UsagePerHour!$B$100,Usage!$C$5:$C$11,0),MATCH(UsagePerHour!HB$4,Usage!$D$3:$ABF$3,0)),"")</f>
        <v>0.78110011289286407</v>
      </c>
      <c r="HC114" s="6">
        <f>IFERROR(INDEX(Sales!$D$5:$ABF$18,MATCH(UsagePerHour!$B114,Sales!$C$5:$C$18,0),MATCH(UsagePerHour!HC$4,Sales!$D$3:$ABF$3,0))/HC$2*INDEX(Usage!$D$5:$ABF$11,MATCH(UsagePerHour!$B$100,Usage!$C$5:$C$11,0),MATCH(UsagePerHour!HC$4,Usage!$D$3:$ABF$3,0)),"")</f>
        <v>0.90122783737775369</v>
      </c>
      <c r="HD114" s="6">
        <f>IFERROR(INDEX(Sales!$D$5:$ABF$18,MATCH(UsagePerHour!$B114,Sales!$C$5:$C$18,0),MATCH(UsagePerHour!HD$4,Sales!$D$3:$ABF$3,0))/HD$2*INDEX(Usage!$D$5:$ABF$11,MATCH(UsagePerHour!$B$100,Usage!$C$5:$C$11,0),MATCH(UsagePerHour!HD$4,Usage!$D$3:$ABF$3,0)),"")</f>
        <v>1.9258741913177904</v>
      </c>
      <c r="HE114" s="6">
        <f>IFERROR(INDEX(Sales!$D$5:$ABF$18,MATCH(UsagePerHour!$B114,Sales!$C$5:$C$18,0),MATCH(UsagePerHour!HE$4,Sales!$D$3:$ABF$3,0))/HE$2*INDEX(Usage!$D$5:$ABF$11,MATCH(UsagePerHour!$B$100,Usage!$C$5:$C$11,0),MATCH(UsagePerHour!HE$4,Usage!$D$3:$ABF$3,0)),"")</f>
        <v>0.11603293000595655</v>
      </c>
      <c r="HF114" s="6">
        <f>IFERROR(INDEX(Sales!$D$5:$ABF$18,MATCH(UsagePerHour!$B114,Sales!$C$5:$C$18,0),MATCH(UsagePerHour!HF$4,Sales!$D$3:$ABF$3,0))/HF$2*INDEX(Usage!$D$5:$ABF$11,MATCH(UsagePerHour!$B$100,Usage!$C$5:$C$11,0),MATCH(UsagePerHour!HF$4,Usage!$D$3:$ABF$3,0)),"")</f>
        <v>0</v>
      </c>
      <c r="HG114" s="6">
        <f>IFERROR(INDEX(Sales!$D$5:$ABF$18,MATCH(UsagePerHour!$B114,Sales!$C$5:$C$18,0),MATCH(UsagePerHour!HG$4,Sales!$D$3:$ABF$3,0))/HG$2*INDEX(Usage!$D$5:$ABF$11,MATCH(UsagePerHour!$B$100,Usage!$C$5:$C$11,0),MATCH(UsagePerHour!HG$4,Usage!$D$3:$ABF$3,0)),"")</f>
        <v>0</v>
      </c>
      <c r="HH114" s="6">
        <f>IFERROR(INDEX(Sales!$D$5:$ABF$18,MATCH(UsagePerHour!$B114,Sales!$C$5:$C$18,0),MATCH(UsagePerHour!HH$4,Sales!$D$3:$ABF$3,0))/HH$2*INDEX(Usage!$D$5:$ABF$11,MATCH(UsagePerHour!$B$100,Usage!$C$5:$C$11,0),MATCH(UsagePerHour!HH$4,Usage!$D$3:$ABF$3,0)),"")</f>
        <v>0.17090797991982679</v>
      </c>
      <c r="HI114" s="6">
        <f>IFERROR(INDEX(Sales!$D$5:$ABF$18,MATCH(UsagePerHour!$B114,Sales!$C$5:$C$18,0),MATCH(UsagePerHour!HI$4,Sales!$D$3:$ABF$3,0))/HI$2*INDEX(Usage!$D$5:$ABF$11,MATCH(UsagePerHour!$B$100,Usage!$C$5:$C$11,0),MATCH(UsagePerHour!HI$4,Usage!$D$3:$ABF$3,0)),"")</f>
        <v>1.3344273016439252</v>
      </c>
      <c r="HJ114" s="6">
        <f>IFERROR(INDEX(Sales!$D$5:$ABF$18,MATCH(UsagePerHour!$B114,Sales!$C$5:$C$18,0),MATCH(UsagePerHour!HJ$4,Sales!$D$3:$ABF$3,0))/HJ$2*INDEX(Usage!$D$5:$ABF$11,MATCH(UsagePerHour!$B$100,Usage!$C$5:$C$11,0),MATCH(UsagePerHour!HJ$4,Usage!$D$3:$ABF$3,0)),"")</f>
        <v>15.947034006469908</v>
      </c>
      <c r="HK114" s="6">
        <f>IFERROR(INDEX(Sales!$D$5:$ABF$18,MATCH(UsagePerHour!$B114,Sales!$C$5:$C$18,0),MATCH(UsagePerHour!HK$4,Sales!$D$3:$ABF$3,0))/HK$2*INDEX(Usage!$D$5:$ABF$11,MATCH(UsagePerHour!$B$100,Usage!$C$5:$C$11,0),MATCH(UsagePerHour!HK$4,Usage!$D$3:$ABF$3,0)),"")</f>
        <v>0.57320224345052584</v>
      </c>
      <c r="HL114" s="6">
        <f>IFERROR(INDEX(Sales!$D$5:$ABF$18,MATCH(UsagePerHour!$B114,Sales!$C$5:$C$18,0),MATCH(UsagePerHour!HL$4,Sales!$D$3:$ABF$3,0))/HL$2*INDEX(Usage!$D$5:$ABF$11,MATCH(UsagePerHour!$B$100,Usage!$C$5:$C$11,0),MATCH(UsagePerHour!HL$4,Usage!$D$3:$ABF$3,0)),"")</f>
        <v>0</v>
      </c>
      <c r="HM114" s="6">
        <f>IFERROR(INDEX(Sales!$D$5:$ABF$18,MATCH(UsagePerHour!$B114,Sales!$C$5:$C$18,0),MATCH(UsagePerHour!HM$4,Sales!$D$3:$ABF$3,0))/HM$2*INDEX(Usage!$D$5:$ABF$11,MATCH(UsagePerHour!$B$100,Usage!$C$5:$C$11,0),MATCH(UsagePerHour!HM$4,Usage!$D$3:$ABF$3,0)),"")</f>
        <v>4.2677630841645184</v>
      </c>
      <c r="HN114" s="6">
        <f>IFERROR(INDEX(Sales!$D$5:$ABF$18,MATCH(UsagePerHour!$B114,Sales!$C$5:$C$18,0),MATCH(UsagePerHour!HN$4,Sales!$D$3:$ABF$3,0))/HN$2*INDEX(Usage!$D$5:$ABF$11,MATCH(UsagePerHour!$B$100,Usage!$C$5:$C$11,0),MATCH(UsagePerHour!HN$4,Usage!$D$3:$ABF$3,0)),"")</f>
        <v>0.42532937628490747</v>
      </c>
      <c r="HO114" s="6">
        <f>IFERROR(INDEX(Sales!$D$5:$ABF$18,MATCH(UsagePerHour!$B114,Sales!$C$5:$C$18,0),MATCH(UsagePerHour!HO$4,Sales!$D$3:$ABF$3,0))/HO$2*INDEX(Usage!$D$5:$ABF$11,MATCH(UsagePerHour!$B$100,Usage!$C$5:$C$11,0),MATCH(UsagePerHour!HO$4,Usage!$D$3:$ABF$3,0)),"")</f>
        <v>0</v>
      </c>
      <c r="HP114" s="6">
        <f>IFERROR(INDEX(Sales!$D$5:$ABF$18,MATCH(UsagePerHour!$B114,Sales!$C$5:$C$18,0),MATCH(UsagePerHour!HP$4,Sales!$D$3:$ABF$3,0))/HP$2*INDEX(Usage!$D$5:$ABF$11,MATCH(UsagePerHour!$B$100,Usage!$C$5:$C$11,0),MATCH(UsagePerHour!HP$4,Usage!$D$3:$ABF$3,0)),"")</f>
        <v>1.7543421633002938</v>
      </c>
      <c r="HQ114" s="6">
        <f>IFERROR(INDEX(Sales!$D$5:$ABF$18,MATCH(UsagePerHour!$B114,Sales!$C$5:$C$18,0),MATCH(UsagePerHour!HQ$4,Sales!$D$3:$ABF$3,0))/HQ$2*INDEX(Usage!$D$5:$ABF$11,MATCH(UsagePerHour!$B$100,Usage!$C$5:$C$11,0),MATCH(UsagePerHour!HQ$4,Usage!$D$3:$ABF$3,0)),"")</f>
        <v>1.902768516674316</v>
      </c>
      <c r="HR114" s="6">
        <f>IFERROR(INDEX(Sales!$D$5:$ABF$18,MATCH(UsagePerHour!$B114,Sales!$C$5:$C$18,0),MATCH(UsagePerHour!HR$4,Sales!$D$3:$ABF$3,0))/HR$2*INDEX(Usage!$D$5:$ABF$11,MATCH(UsagePerHour!$B$100,Usage!$C$5:$C$11,0),MATCH(UsagePerHour!HR$4,Usage!$D$3:$ABF$3,0)),"")</f>
        <v>0.16432478391226374</v>
      </c>
      <c r="HS114" s="6">
        <f>IFERROR(INDEX(Sales!$D$5:$ABF$18,MATCH(UsagePerHour!$B114,Sales!$C$5:$C$18,0),MATCH(UsagePerHour!HS$4,Sales!$D$3:$ABF$3,0))/HS$2*INDEX(Usage!$D$5:$ABF$11,MATCH(UsagePerHour!$B$100,Usage!$C$5:$C$11,0),MATCH(UsagePerHour!HS$4,Usage!$D$3:$ABF$3,0)),"")</f>
        <v>0</v>
      </c>
      <c r="HT114" s="6">
        <f>IFERROR(INDEX(Sales!$D$5:$ABF$18,MATCH(UsagePerHour!$B114,Sales!$C$5:$C$18,0),MATCH(UsagePerHour!HT$4,Sales!$D$3:$ABF$3,0))/HT$2*INDEX(Usage!$D$5:$ABF$11,MATCH(UsagePerHour!$B$100,Usage!$C$5:$C$11,0),MATCH(UsagePerHour!HT$4,Usage!$D$3:$ABF$3,0)),"")</f>
        <v>0</v>
      </c>
      <c r="HU114" s="6">
        <f>IFERROR(INDEX(Sales!$D$5:$ABF$18,MATCH(UsagePerHour!$B114,Sales!$C$5:$C$18,0),MATCH(UsagePerHour!HU$4,Sales!$D$3:$ABF$3,0))/HU$2*INDEX(Usage!$D$5:$ABF$11,MATCH(UsagePerHour!$B$100,Usage!$C$5:$C$11,0),MATCH(UsagePerHour!HU$4,Usage!$D$3:$ABF$3,0)),"")</f>
        <v>6.928077102067165E-2</v>
      </c>
      <c r="HV114" s="6">
        <f>IFERROR(INDEX(Sales!$D$5:$ABF$18,MATCH(UsagePerHour!$B114,Sales!$C$5:$C$18,0),MATCH(UsagePerHour!HV$4,Sales!$D$3:$ABF$3,0))/HV$2*INDEX(Usage!$D$5:$ABF$11,MATCH(UsagePerHour!$B$100,Usage!$C$5:$C$11,0),MATCH(UsagePerHour!HV$4,Usage!$D$3:$ABF$3,0)),"")</f>
        <v>1.1408670857810299</v>
      </c>
      <c r="HW114" s="6">
        <f>IFERROR(INDEX(Sales!$D$5:$ABF$18,MATCH(UsagePerHour!$B114,Sales!$C$5:$C$18,0),MATCH(UsagePerHour!HW$4,Sales!$D$3:$ABF$3,0))/HW$2*INDEX(Usage!$D$5:$ABF$11,MATCH(UsagePerHour!$B$100,Usage!$C$5:$C$11,0),MATCH(UsagePerHour!HW$4,Usage!$D$3:$ABF$3,0)),"")</f>
        <v>0</v>
      </c>
      <c r="HX114" s="6">
        <f>IFERROR(INDEX(Sales!$D$5:$ABF$18,MATCH(UsagePerHour!$B114,Sales!$C$5:$C$18,0),MATCH(UsagePerHour!HX$4,Sales!$D$3:$ABF$3,0))/HX$2*INDEX(Usage!$D$5:$ABF$11,MATCH(UsagePerHour!$B$100,Usage!$C$5:$C$11,0),MATCH(UsagePerHour!HX$4,Usage!$D$3:$ABF$3,0)),"")</f>
        <v>0</v>
      </c>
      <c r="HY114" s="6">
        <f>IFERROR(INDEX(Sales!$D$5:$ABF$18,MATCH(UsagePerHour!$B114,Sales!$C$5:$C$18,0),MATCH(UsagePerHour!HY$4,Sales!$D$3:$ABF$3,0))/HY$2*INDEX(Usage!$D$5:$ABF$11,MATCH(UsagePerHour!$B$100,Usage!$C$5:$C$11,0),MATCH(UsagePerHour!HY$4,Usage!$D$3:$ABF$3,0)),"")</f>
        <v>0.45073555523653375</v>
      </c>
      <c r="HZ114" s="6">
        <f>IFERROR(INDEX(Sales!$D$5:$ABF$18,MATCH(UsagePerHour!$B114,Sales!$C$5:$C$18,0),MATCH(UsagePerHour!HZ$4,Sales!$D$3:$ABF$3,0))/HZ$2*INDEX(Usage!$D$5:$ABF$11,MATCH(UsagePerHour!$B$100,Usage!$C$5:$C$11,0),MATCH(UsagePerHour!HZ$4,Usage!$D$3:$ABF$3,0)),"")</f>
        <v>0.36733679146397186</v>
      </c>
      <c r="IA114" s="6">
        <f>IFERROR(INDEX(Sales!$D$5:$ABF$18,MATCH(UsagePerHour!$B114,Sales!$C$5:$C$18,0),MATCH(UsagePerHour!IA$4,Sales!$D$3:$ABF$3,0))/IA$2*INDEX(Usage!$D$5:$ABF$11,MATCH(UsagePerHour!$B$100,Usage!$C$5:$C$11,0),MATCH(UsagePerHour!IA$4,Usage!$D$3:$ABF$3,0)),"")</f>
        <v>0</v>
      </c>
      <c r="IB114" s="6">
        <f>IFERROR(INDEX(Sales!$D$5:$ABF$18,MATCH(UsagePerHour!$B114,Sales!$C$5:$C$18,0),MATCH(UsagePerHour!IB$4,Sales!$D$3:$ABF$3,0))/IB$2*INDEX(Usage!$D$5:$ABF$11,MATCH(UsagePerHour!$B$100,Usage!$C$5:$C$11,0),MATCH(UsagePerHour!IB$4,Usage!$D$3:$ABF$3,0)),"")</f>
        <v>0.10378950062828687</v>
      </c>
      <c r="IC114" s="6">
        <f>IFERROR(INDEX(Sales!$D$5:$ABF$18,MATCH(UsagePerHour!$B114,Sales!$C$5:$C$18,0),MATCH(UsagePerHour!IC$4,Sales!$D$3:$ABF$3,0))/IC$2*INDEX(Usage!$D$5:$ABF$11,MATCH(UsagePerHour!$B$100,Usage!$C$5:$C$11,0),MATCH(UsagePerHour!IC$4,Usage!$D$3:$ABF$3,0)),"")</f>
        <v>2.3427223185016599</v>
      </c>
      <c r="ID114" s="6">
        <f>IFERROR(INDEX(Sales!$D$5:$ABF$18,MATCH(UsagePerHour!$B114,Sales!$C$5:$C$18,0),MATCH(UsagePerHour!ID$4,Sales!$D$3:$ABF$3,0))/ID$2*INDEX(Usage!$D$5:$ABF$11,MATCH(UsagePerHour!$B$100,Usage!$C$5:$C$11,0),MATCH(UsagePerHour!ID$4,Usage!$D$3:$ABF$3,0)),"")</f>
        <v>0.73305616567304677</v>
      </c>
      <c r="IE114" s="6">
        <f>IFERROR(INDEX(Sales!$D$5:$ABF$18,MATCH(UsagePerHour!$B114,Sales!$C$5:$C$18,0),MATCH(UsagePerHour!IE$4,Sales!$D$3:$ABF$3,0))/IE$2*INDEX(Usage!$D$5:$ABF$11,MATCH(UsagePerHour!$B$100,Usage!$C$5:$C$11,0),MATCH(UsagePerHour!IE$4,Usage!$D$3:$ABF$3,0)),"")</f>
        <v>1.9418300259364256</v>
      </c>
      <c r="IF114" s="6">
        <f>IFERROR(INDEX(Sales!$D$5:$ABF$18,MATCH(UsagePerHour!$B114,Sales!$C$5:$C$18,0),MATCH(UsagePerHour!IF$4,Sales!$D$3:$ABF$3,0))/IF$2*INDEX(Usage!$D$5:$ABF$11,MATCH(UsagePerHour!$B$100,Usage!$C$5:$C$11,0),MATCH(UsagePerHour!IF$4,Usage!$D$3:$ABF$3,0)),"")</f>
        <v>0.48234739830632922</v>
      </c>
      <c r="IG114" s="6">
        <f>IFERROR(INDEX(Sales!$D$5:$ABF$18,MATCH(UsagePerHour!$B114,Sales!$C$5:$C$18,0),MATCH(UsagePerHour!IG$4,Sales!$D$3:$ABF$3,0))/IG$2*INDEX(Usage!$D$5:$ABF$11,MATCH(UsagePerHour!$B$100,Usage!$C$5:$C$11,0),MATCH(UsagePerHour!IG$4,Usage!$D$3:$ABF$3,0)),"")</f>
        <v>5.2597562556722419</v>
      </c>
      <c r="IH114" s="6">
        <f>IFERROR(INDEX(Sales!$D$5:$ABF$18,MATCH(UsagePerHour!$B114,Sales!$C$5:$C$18,0),MATCH(UsagePerHour!IH$4,Sales!$D$3:$ABF$3,0))/IH$2*INDEX(Usage!$D$5:$ABF$11,MATCH(UsagePerHour!$B$100,Usage!$C$5:$C$11,0),MATCH(UsagePerHour!IH$4,Usage!$D$3:$ABF$3,0)),"")</f>
        <v>3.5359985709979571</v>
      </c>
      <c r="II114" s="6">
        <f>IFERROR(INDEX(Sales!$D$5:$ABF$18,MATCH(UsagePerHour!$B114,Sales!$C$5:$C$18,0),MATCH(UsagePerHour!II$4,Sales!$D$3:$ABF$3,0))/II$2*INDEX(Usage!$D$5:$ABF$11,MATCH(UsagePerHour!$B$100,Usage!$C$5:$C$11,0),MATCH(UsagePerHour!II$4,Usage!$D$3:$ABF$3,0)),"")</f>
        <v>0</v>
      </c>
      <c r="IJ114" s="6">
        <f>IFERROR(INDEX(Sales!$D$5:$ABF$18,MATCH(UsagePerHour!$B114,Sales!$C$5:$C$18,0),MATCH(UsagePerHour!IJ$4,Sales!$D$3:$ABF$3,0))/IJ$2*INDEX(Usage!$D$5:$ABF$11,MATCH(UsagePerHour!$B$100,Usage!$C$5:$C$11,0),MATCH(UsagePerHour!IJ$4,Usage!$D$3:$ABF$3,0)),"")</f>
        <v>0.32196086741541285</v>
      </c>
      <c r="IK114" s="6">
        <f>IFERROR(INDEX(Sales!$D$5:$ABF$18,MATCH(UsagePerHour!$B114,Sales!$C$5:$C$18,0),MATCH(UsagePerHour!IK$4,Sales!$D$3:$ABF$3,0))/IK$2*INDEX(Usage!$D$5:$ABF$11,MATCH(UsagePerHour!$B$100,Usage!$C$5:$C$11,0),MATCH(UsagePerHour!IK$4,Usage!$D$3:$ABF$3,0)),"")</f>
        <v>1.6749897773640388</v>
      </c>
      <c r="IL114" s="6">
        <f>IFERROR(INDEX(Sales!$D$5:$ABF$18,MATCH(UsagePerHour!$B114,Sales!$C$5:$C$18,0),MATCH(UsagePerHour!IL$4,Sales!$D$3:$ABF$3,0))/IL$2*INDEX(Usage!$D$5:$ABF$11,MATCH(UsagePerHour!$B$100,Usage!$C$5:$C$11,0),MATCH(UsagePerHour!IL$4,Usage!$D$3:$ABF$3,0)),"")</f>
        <v>8.3467845585126188</v>
      </c>
      <c r="IM114" s="6">
        <f>IFERROR(INDEX(Sales!$D$5:$ABF$18,MATCH(UsagePerHour!$B114,Sales!$C$5:$C$18,0),MATCH(UsagePerHour!IM$4,Sales!$D$3:$ABF$3,0))/IM$2*INDEX(Usage!$D$5:$ABF$11,MATCH(UsagePerHour!$B$100,Usage!$C$5:$C$11,0),MATCH(UsagePerHour!IM$4,Usage!$D$3:$ABF$3,0)),"")</f>
        <v>0.18849246305721545</v>
      </c>
      <c r="IN114" s="6">
        <f>IFERROR(INDEX(Sales!$D$5:$ABF$18,MATCH(UsagePerHour!$B114,Sales!$C$5:$C$18,0),MATCH(UsagePerHour!IN$4,Sales!$D$3:$ABF$3,0))/IN$2*INDEX(Usage!$D$5:$ABF$11,MATCH(UsagePerHour!$B$100,Usage!$C$5:$C$11,0),MATCH(UsagePerHour!IN$4,Usage!$D$3:$ABF$3,0)),"")</f>
        <v>0</v>
      </c>
      <c r="IO114" s="6">
        <f>IFERROR(INDEX(Sales!$D$5:$ABF$18,MATCH(UsagePerHour!$B114,Sales!$C$5:$C$18,0),MATCH(UsagePerHour!IO$4,Sales!$D$3:$ABF$3,0))/IO$2*INDEX(Usage!$D$5:$ABF$11,MATCH(UsagePerHour!$B$100,Usage!$C$5:$C$11,0),MATCH(UsagePerHour!IO$4,Usage!$D$3:$ABF$3,0)),"")</f>
        <v>0</v>
      </c>
      <c r="IP114" s="6">
        <f>IFERROR(INDEX(Sales!$D$5:$ABF$18,MATCH(UsagePerHour!$B114,Sales!$C$5:$C$18,0),MATCH(UsagePerHour!IP$4,Sales!$D$3:$ABF$3,0))/IP$2*INDEX(Usage!$D$5:$ABF$11,MATCH(UsagePerHour!$B$100,Usage!$C$5:$C$11,0),MATCH(UsagePerHour!IP$4,Usage!$D$3:$ABF$3,0)),"")</f>
        <v>7.8500055548657355E-2</v>
      </c>
      <c r="IQ114" s="6">
        <f>IFERROR(INDEX(Sales!$D$5:$ABF$18,MATCH(UsagePerHour!$B114,Sales!$C$5:$C$18,0),MATCH(UsagePerHour!IQ$4,Sales!$D$3:$ABF$3,0))/IQ$2*INDEX(Usage!$D$5:$ABF$11,MATCH(UsagePerHour!$B$100,Usage!$C$5:$C$11,0),MATCH(UsagePerHour!IQ$4,Usage!$D$3:$ABF$3,0)),"")</f>
        <v>0.18064277146687363</v>
      </c>
      <c r="IR114" s="6">
        <f>IFERROR(INDEX(Sales!$D$5:$ABF$18,MATCH(UsagePerHour!$B114,Sales!$C$5:$C$18,0),MATCH(UsagePerHour!IR$4,Sales!$D$3:$ABF$3,0))/IR$2*INDEX(Usage!$D$5:$ABF$11,MATCH(UsagePerHour!$B$100,Usage!$C$5:$C$11,0),MATCH(UsagePerHour!IR$4,Usage!$D$3:$ABF$3,0)),"")</f>
        <v>0</v>
      </c>
      <c r="IS114" s="6">
        <f>IFERROR(INDEX(Sales!$D$5:$ABF$18,MATCH(UsagePerHour!$B114,Sales!$C$5:$C$18,0),MATCH(UsagePerHour!IS$4,Sales!$D$3:$ABF$3,0))/IS$2*INDEX(Usage!$D$5:$ABF$11,MATCH(UsagePerHour!$B$100,Usage!$C$5:$C$11,0),MATCH(UsagePerHour!IS$4,Usage!$D$3:$ABF$3,0)),"")</f>
        <v>15.62310972581391</v>
      </c>
      <c r="IT114" s="6">
        <f>IFERROR(INDEX(Sales!$D$5:$ABF$18,MATCH(UsagePerHour!$B114,Sales!$C$5:$C$18,0),MATCH(UsagePerHour!IT$4,Sales!$D$3:$ABF$3,0))/IT$2*INDEX(Usage!$D$5:$ABF$11,MATCH(UsagePerHour!$B$100,Usage!$C$5:$C$11,0),MATCH(UsagePerHour!IT$4,Usage!$D$3:$ABF$3,0)),"")</f>
        <v>13.222938707340409</v>
      </c>
      <c r="IU114" s="6">
        <f>IFERROR(INDEX(Sales!$D$5:$ABF$18,MATCH(UsagePerHour!$B114,Sales!$C$5:$C$18,0),MATCH(UsagePerHour!IU$4,Sales!$D$3:$ABF$3,0))/IU$2*INDEX(Usage!$D$5:$ABF$11,MATCH(UsagePerHour!$B$100,Usage!$C$5:$C$11,0),MATCH(UsagePerHour!IU$4,Usage!$D$3:$ABF$3,0)),"")</f>
        <v>6.3449539253105041</v>
      </c>
      <c r="IV114" s="6">
        <f>IFERROR(INDEX(Sales!$D$5:$ABF$18,MATCH(UsagePerHour!$B114,Sales!$C$5:$C$18,0),MATCH(UsagePerHour!IV$4,Sales!$D$3:$ABF$3,0))/IV$2*INDEX(Usage!$D$5:$ABF$11,MATCH(UsagePerHour!$B$100,Usage!$C$5:$C$11,0),MATCH(UsagePerHour!IV$4,Usage!$D$3:$ABF$3,0)),"")</f>
        <v>12.003844566898163</v>
      </c>
      <c r="IW114" s="6">
        <f>IFERROR(INDEX(Sales!$D$5:$ABF$18,MATCH(UsagePerHour!$B114,Sales!$C$5:$C$18,0),MATCH(UsagePerHour!IW$4,Sales!$D$3:$ABF$3,0))/IW$2*INDEX(Usage!$D$5:$ABF$11,MATCH(UsagePerHour!$B$100,Usage!$C$5:$C$11,0),MATCH(UsagePerHour!IW$4,Usage!$D$3:$ABF$3,0)),"")</f>
        <v>3.6291285316354956E-2</v>
      </c>
      <c r="IX114" s="6">
        <f>IFERROR(INDEX(Sales!$D$5:$ABF$18,MATCH(UsagePerHour!$B114,Sales!$C$5:$C$18,0),MATCH(UsagePerHour!IX$4,Sales!$D$3:$ABF$3,0))/IX$2*INDEX(Usage!$D$5:$ABF$11,MATCH(UsagePerHour!$B$100,Usage!$C$5:$C$11,0),MATCH(UsagePerHour!IX$4,Usage!$D$3:$ABF$3,0)),"")</f>
        <v>0</v>
      </c>
      <c r="IY114" s="6">
        <f>IFERROR(INDEX(Sales!$D$5:$ABF$18,MATCH(UsagePerHour!$B114,Sales!$C$5:$C$18,0),MATCH(UsagePerHour!IY$4,Sales!$D$3:$ABF$3,0))/IY$2*INDEX(Usage!$D$5:$ABF$11,MATCH(UsagePerHour!$B$100,Usage!$C$5:$C$11,0),MATCH(UsagePerHour!IY$4,Usage!$D$3:$ABF$3,0)),"")</f>
        <v>0</v>
      </c>
      <c r="IZ114" s="6">
        <f>IFERROR(INDEX(Sales!$D$5:$ABF$18,MATCH(UsagePerHour!$B114,Sales!$C$5:$C$18,0),MATCH(UsagePerHour!IZ$4,Sales!$D$3:$ABF$3,0))/IZ$2*INDEX(Usage!$D$5:$ABF$11,MATCH(UsagePerHour!$B$100,Usage!$C$5:$C$11,0),MATCH(UsagePerHour!IZ$4,Usage!$D$3:$ABF$3,0)),"")</f>
        <v>0.34217261699502671</v>
      </c>
      <c r="JA114" s="6">
        <f>IFERROR(INDEX(Sales!$D$5:$ABF$18,MATCH(UsagePerHour!$B114,Sales!$C$5:$C$18,0),MATCH(UsagePerHour!JA$4,Sales!$D$3:$ABF$3,0))/JA$2*INDEX(Usage!$D$5:$ABF$11,MATCH(UsagePerHour!$B$100,Usage!$C$5:$C$11,0),MATCH(UsagePerHour!JA$4,Usage!$D$3:$ABF$3,0)),"")</f>
        <v>0.29511789382323161</v>
      </c>
      <c r="JB114" s="6">
        <f>IFERROR(INDEX(Sales!$D$5:$ABF$18,MATCH(UsagePerHour!$B114,Sales!$C$5:$C$18,0),MATCH(UsagePerHour!JB$4,Sales!$D$3:$ABF$3,0))/JB$2*INDEX(Usage!$D$5:$ABF$11,MATCH(UsagePerHour!$B$100,Usage!$C$5:$C$11,0),MATCH(UsagePerHour!JB$4,Usage!$D$3:$ABF$3,0)),"")</f>
        <v>0.15407997562307929</v>
      </c>
      <c r="JC114" s="6">
        <f>IFERROR(INDEX(Sales!$D$5:$ABF$18,MATCH(UsagePerHour!$B114,Sales!$C$5:$C$18,0),MATCH(UsagePerHour!JC$4,Sales!$D$3:$ABF$3,0))/JC$2*INDEX(Usage!$D$5:$ABF$11,MATCH(UsagePerHour!$B$100,Usage!$C$5:$C$11,0),MATCH(UsagePerHour!JC$4,Usage!$D$3:$ABF$3,0)),"")</f>
        <v>7.3887403008567373E-2</v>
      </c>
      <c r="JD114" s="6">
        <f>IFERROR(INDEX(Sales!$D$5:$ABF$18,MATCH(UsagePerHour!$B114,Sales!$C$5:$C$18,0),MATCH(UsagePerHour!JD$4,Sales!$D$3:$ABF$3,0))/JD$2*INDEX(Usage!$D$5:$ABF$11,MATCH(UsagePerHour!$B$100,Usage!$C$5:$C$11,0),MATCH(UsagePerHour!JD$4,Usage!$D$3:$ABF$3,0)),"")</f>
        <v>0</v>
      </c>
      <c r="JE114" s="6">
        <f>IFERROR(INDEX(Sales!$D$5:$ABF$18,MATCH(UsagePerHour!$B114,Sales!$C$5:$C$18,0),MATCH(UsagePerHour!JE$4,Sales!$D$3:$ABF$3,0))/JE$2*INDEX(Usage!$D$5:$ABF$11,MATCH(UsagePerHour!$B$100,Usage!$C$5:$C$11,0),MATCH(UsagePerHour!JE$4,Usage!$D$3:$ABF$3,0)),"")</f>
        <v>0.23003814535077902</v>
      </c>
      <c r="JF114" s="6">
        <f>IFERROR(INDEX(Sales!$D$5:$ABF$18,MATCH(UsagePerHour!$B114,Sales!$C$5:$C$18,0),MATCH(UsagePerHour!JF$4,Sales!$D$3:$ABF$3,0))/JF$2*INDEX(Usage!$D$5:$ABF$11,MATCH(UsagePerHour!$B$100,Usage!$C$5:$C$11,0),MATCH(UsagePerHour!JF$4,Usage!$D$3:$ABF$3,0)),"")</f>
        <v>1.1406769582723015</v>
      </c>
      <c r="JG114" s="6">
        <f>IFERROR(INDEX(Sales!$D$5:$ABF$18,MATCH(UsagePerHour!$B114,Sales!$C$5:$C$18,0),MATCH(UsagePerHour!JG$4,Sales!$D$3:$ABF$3,0))/JG$2*INDEX(Usage!$D$5:$ABF$11,MATCH(UsagePerHour!$B$100,Usage!$C$5:$C$11,0),MATCH(UsagePerHour!JG$4,Usage!$D$3:$ABF$3,0)),"")</f>
        <v>3.8044561287607634</v>
      </c>
      <c r="JH114" s="6">
        <f>IFERROR(INDEX(Sales!$D$5:$ABF$18,MATCH(UsagePerHour!$B114,Sales!$C$5:$C$18,0),MATCH(UsagePerHour!JH$4,Sales!$D$3:$ABF$3,0))/JH$2*INDEX(Usage!$D$5:$ABF$11,MATCH(UsagePerHour!$B$100,Usage!$C$5:$C$11,0),MATCH(UsagePerHour!JH$4,Usage!$D$3:$ABF$3,0)),"")</f>
        <v>0</v>
      </c>
      <c r="JI114" s="6">
        <f>IFERROR(INDEX(Sales!$D$5:$ABF$18,MATCH(UsagePerHour!$B114,Sales!$C$5:$C$18,0),MATCH(UsagePerHour!JI$4,Sales!$D$3:$ABF$3,0))/JI$2*INDEX(Usage!$D$5:$ABF$11,MATCH(UsagePerHour!$B$100,Usage!$C$5:$C$11,0),MATCH(UsagePerHour!JI$4,Usage!$D$3:$ABF$3,0)),"")</f>
        <v>0</v>
      </c>
      <c r="JJ114" s="6">
        <f>IFERROR(INDEX(Sales!$D$5:$ABF$18,MATCH(UsagePerHour!$B114,Sales!$C$5:$C$18,0),MATCH(UsagePerHour!JJ$4,Sales!$D$3:$ABF$3,0))/JJ$2*INDEX(Usage!$D$5:$ABF$11,MATCH(UsagePerHour!$B$100,Usage!$C$5:$C$11,0),MATCH(UsagePerHour!JJ$4,Usage!$D$3:$ABF$3,0)),"")</f>
        <v>0</v>
      </c>
      <c r="JK114" s="6">
        <f>IFERROR(INDEX(Sales!$D$5:$ABF$18,MATCH(UsagePerHour!$B114,Sales!$C$5:$C$18,0),MATCH(UsagePerHour!JK$4,Sales!$D$3:$ABF$3,0))/JK$2*INDEX(Usage!$D$5:$ABF$11,MATCH(UsagePerHour!$B$100,Usage!$C$5:$C$11,0),MATCH(UsagePerHour!JK$4,Usage!$D$3:$ABF$3,0)),"")</f>
        <v>0.12157872222263917</v>
      </c>
      <c r="JL114" s="6">
        <f>IFERROR(INDEX(Sales!$D$5:$ABF$18,MATCH(UsagePerHour!$B114,Sales!$C$5:$C$18,0),MATCH(UsagePerHour!JL$4,Sales!$D$3:$ABF$3,0))/JL$2*INDEX(Usage!$D$5:$ABF$11,MATCH(UsagePerHour!$B$100,Usage!$C$5:$C$11,0),MATCH(UsagePerHour!JL$4,Usage!$D$3:$ABF$3,0)),"")</f>
        <v>2.7330881264697338</v>
      </c>
      <c r="JM114" s="6">
        <f>IFERROR(INDEX(Sales!$D$5:$ABF$18,MATCH(UsagePerHour!$B114,Sales!$C$5:$C$18,0),MATCH(UsagePerHour!JM$4,Sales!$D$3:$ABF$3,0))/JM$2*INDEX(Usage!$D$5:$ABF$11,MATCH(UsagePerHour!$B$100,Usage!$C$5:$C$11,0),MATCH(UsagePerHour!JM$4,Usage!$D$3:$ABF$3,0)),"")</f>
        <v>0</v>
      </c>
      <c r="JN114" s="6">
        <f>IFERROR(INDEX(Sales!$D$5:$ABF$18,MATCH(UsagePerHour!$B114,Sales!$C$5:$C$18,0),MATCH(UsagePerHour!JN$4,Sales!$D$3:$ABF$3,0))/JN$2*INDEX(Usage!$D$5:$ABF$11,MATCH(UsagePerHour!$B$100,Usage!$C$5:$C$11,0),MATCH(UsagePerHour!JN$4,Usage!$D$3:$ABF$3,0)),"")</f>
        <v>11.918514193861458</v>
      </c>
      <c r="JO114" s="6">
        <f>IFERROR(INDEX(Sales!$D$5:$ABF$18,MATCH(UsagePerHour!$B114,Sales!$C$5:$C$18,0),MATCH(UsagePerHour!JO$4,Sales!$D$3:$ABF$3,0))/JO$2*INDEX(Usage!$D$5:$ABF$11,MATCH(UsagePerHour!$B$100,Usage!$C$5:$C$11,0),MATCH(UsagePerHour!JO$4,Usage!$D$3:$ABF$3,0)),"")</f>
        <v>0.16317484985913677</v>
      </c>
      <c r="JP114" s="6">
        <f>IFERROR(INDEX(Sales!$D$5:$ABF$18,MATCH(UsagePerHour!$B114,Sales!$C$5:$C$18,0),MATCH(UsagePerHour!JP$4,Sales!$D$3:$ABF$3,0))/JP$2*INDEX(Usage!$D$5:$ABF$11,MATCH(UsagePerHour!$B$100,Usage!$C$5:$C$11,0),MATCH(UsagePerHour!JP$4,Usage!$D$3:$ABF$3,0)),"")</f>
        <v>0</v>
      </c>
      <c r="JQ114" s="6">
        <f>IFERROR(INDEX(Sales!$D$5:$ABF$18,MATCH(UsagePerHour!$B114,Sales!$C$5:$C$18,0),MATCH(UsagePerHour!JQ$4,Sales!$D$3:$ABF$3,0))/JQ$2*INDEX(Usage!$D$5:$ABF$11,MATCH(UsagePerHour!$B$100,Usage!$C$5:$C$11,0),MATCH(UsagePerHour!JQ$4,Usage!$D$3:$ABF$3,0)),"")</f>
        <v>0</v>
      </c>
      <c r="JR114" s="6">
        <f>IFERROR(INDEX(Sales!$D$5:$ABF$18,MATCH(UsagePerHour!$B114,Sales!$C$5:$C$18,0),MATCH(UsagePerHour!JR$4,Sales!$D$3:$ABF$3,0))/JR$2*INDEX(Usage!$D$5:$ABF$11,MATCH(UsagePerHour!$B$100,Usage!$C$5:$C$11,0),MATCH(UsagePerHour!JR$4,Usage!$D$3:$ABF$3,0)),"")</f>
        <v>0</v>
      </c>
      <c r="JS114" s="6">
        <f>IFERROR(INDEX(Sales!$D$5:$ABF$18,MATCH(UsagePerHour!$B114,Sales!$C$5:$C$18,0),MATCH(UsagePerHour!JS$4,Sales!$D$3:$ABF$3,0))/JS$2*INDEX(Usage!$D$5:$ABF$11,MATCH(UsagePerHour!$B$100,Usage!$C$5:$C$11,0),MATCH(UsagePerHour!JS$4,Usage!$D$3:$ABF$3,0)),"")</f>
        <v>1.6538091206937775</v>
      </c>
      <c r="JT114" s="6">
        <f>IFERROR(INDEX(Sales!$D$5:$ABF$18,MATCH(UsagePerHour!$B114,Sales!$C$5:$C$18,0),MATCH(UsagePerHour!JT$4,Sales!$D$3:$ABF$3,0))/JT$2*INDEX(Usage!$D$5:$ABF$11,MATCH(UsagePerHour!$B$100,Usage!$C$5:$C$11,0),MATCH(UsagePerHour!JT$4,Usage!$D$3:$ABF$3,0)),"")</f>
        <v>0</v>
      </c>
      <c r="JU114" s="6">
        <f>IFERROR(INDEX(Sales!$D$5:$ABF$18,MATCH(UsagePerHour!$B114,Sales!$C$5:$C$18,0),MATCH(UsagePerHour!JU$4,Sales!$D$3:$ABF$3,0))/JU$2*INDEX(Usage!$D$5:$ABF$11,MATCH(UsagePerHour!$B$100,Usage!$C$5:$C$11,0),MATCH(UsagePerHour!JU$4,Usage!$D$3:$ABF$3,0)),"")</f>
        <v>4.4415438180605973</v>
      </c>
      <c r="JV114" s="6">
        <f>IFERROR(INDEX(Sales!$D$5:$ABF$18,MATCH(UsagePerHour!$B114,Sales!$C$5:$C$18,0),MATCH(UsagePerHour!JV$4,Sales!$D$3:$ABF$3,0))/JV$2*INDEX(Usage!$D$5:$ABF$11,MATCH(UsagePerHour!$B$100,Usage!$C$5:$C$11,0),MATCH(UsagePerHour!JV$4,Usage!$D$3:$ABF$3,0)),"")</f>
        <v>0</v>
      </c>
      <c r="JW114" s="6">
        <f>IFERROR(INDEX(Sales!$D$5:$ABF$18,MATCH(UsagePerHour!$B114,Sales!$C$5:$C$18,0),MATCH(UsagePerHour!JW$4,Sales!$D$3:$ABF$3,0))/JW$2*INDEX(Usage!$D$5:$ABF$11,MATCH(UsagePerHour!$B$100,Usage!$C$5:$C$11,0),MATCH(UsagePerHour!JW$4,Usage!$D$3:$ABF$3,0)),"")</f>
        <v>0</v>
      </c>
      <c r="JX114" s="6">
        <f>IFERROR(INDEX(Sales!$D$5:$ABF$18,MATCH(UsagePerHour!$B114,Sales!$C$5:$C$18,0),MATCH(UsagePerHour!JX$4,Sales!$D$3:$ABF$3,0))/JX$2*INDEX(Usage!$D$5:$ABF$11,MATCH(UsagePerHour!$B$100,Usage!$C$5:$C$11,0),MATCH(UsagePerHour!JX$4,Usage!$D$3:$ABF$3,0)),"")</f>
        <v>5.1144637586093804</v>
      </c>
      <c r="JY114" s="6">
        <f>IFERROR(INDEX(Sales!$D$5:$ABF$18,MATCH(UsagePerHour!$B114,Sales!$C$5:$C$18,0),MATCH(UsagePerHour!JY$4,Sales!$D$3:$ABF$3,0))/JY$2*INDEX(Usage!$D$5:$ABF$11,MATCH(UsagePerHour!$B$100,Usage!$C$5:$C$11,0),MATCH(UsagePerHour!JY$4,Usage!$D$3:$ABF$3,0)),"")</f>
        <v>0</v>
      </c>
      <c r="JZ114" s="6">
        <f>IFERROR(INDEX(Sales!$D$5:$ABF$18,MATCH(UsagePerHour!$B114,Sales!$C$5:$C$18,0),MATCH(UsagePerHour!JZ$4,Sales!$D$3:$ABF$3,0))/JZ$2*INDEX(Usage!$D$5:$ABF$11,MATCH(UsagePerHour!$B$100,Usage!$C$5:$C$11,0),MATCH(UsagePerHour!JZ$4,Usage!$D$3:$ABF$3,0)),"")</f>
        <v>0.60720268425500412</v>
      </c>
      <c r="KA114" s="6">
        <f>IFERROR(INDEX(Sales!$D$5:$ABF$18,MATCH(UsagePerHour!$B114,Sales!$C$5:$C$18,0),MATCH(UsagePerHour!KA$4,Sales!$D$3:$ABF$3,0))/KA$2*INDEX(Usage!$D$5:$ABF$11,MATCH(UsagePerHour!$B$100,Usage!$C$5:$C$11,0),MATCH(UsagePerHour!KA$4,Usage!$D$3:$ABF$3,0)),"")</f>
        <v>2.6920637876366191</v>
      </c>
      <c r="KB114" s="6">
        <f>IFERROR(INDEX(Sales!$D$5:$ABF$18,MATCH(UsagePerHour!$B114,Sales!$C$5:$C$18,0),MATCH(UsagePerHour!KB$4,Sales!$D$3:$ABF$3,0))/KB$2*INDEX(Usage!$D$5:$ABF$11,MATCH(UsagePerHour!$B$100,Usage!$C$5:$C$11,0),MATCH(UsagePerHour!KB$4,Usage!$D$3:$ABF$3,0)),"")</f>
        <v>41.077982870814502</v>
      </c>
      <c r="KC114" s="6">
        <f>IFERROR(INDEX(Sales!$D$5:$ABF$18,MATCH(UsagePerHour!$B114,Sales!$C$5:$C$18,0),MATCH(UsagePerHour!KC$4,Sales!$D$3:$ABF$3,0))/KC$2*INDEX(Usage!$D$5:$ABF$11,MATCH(UsagePerHour!$B$100,Usage!$C$5:$C$11,0),MATCH(UsagePerHour!KC$4,Usage!$D$3:$ABF$3,0)),"")</f>
        <v>2.0710985643163897</v>
      </c>
      <c r="KD114" s="6">
        <f>IFERROR(INDEX(Sales!$D$5:$ABF$18,MATCH(UsagePerHour!$B114,Sales!$C$5:$C$18,0),MATCH(UsagePerHour!KD$4,Sales!$D$3:$ABF$3,0))/KD$2*INDEX(Usage!$D$5:$ABF$11,MATCH(UsagePerHour!$B$100,Usage!$C$5:$C$11,0),MATCH(UsagePerHour!KD$4,Usage!$D$3:$ABF$3,0)),"")</f>
        <v>0.67453820231296036</v>
      </c>
      <c r="KE114" s="6">
        <f>IFERROR(INDEX(Sales!$D$5:$ABF$18,MATCH(UsagePerHour!$B114,Sales!$C$5:$C$18,0),MATCH(UsagePerHour!KE$4,Sales!$D$3:$ABF$3,0))/KE$2*INDEX(Usage!$D$5:$ABF$11,MATCH(UsagePerHour!$B$100,Usage!$C$5:$C$11,0),MATCH(UsagePerHour!KE$4,Usage!$D$3:$ABF$3,0)),"")</f>
        <v>0.47592206405335435</v>
      </c>
      <c r="KF114" s="6">
        <f>IFERROR(INDEX(Sales!$D$5:$ABF$18,MATCH(UsagePerHour!$B114,Sales!$C$5:$C$18,0),MATCH(UsagePerHour!KF$4,Sales!$D$3:$ABF$3,0))/KF$2*INDEX(Usage!$D$5:$ABF$11,MATCH(UsagePerHour!$B$100,Usage!$C$5:$C$11,0),MATCH(UsagePerHour!KF$4,Usage!$D$3:$ABF$3,0)),"")</f>
        <v>0</v>
      </c>
      <c r="KG114" s="6">
        <f>IFERROR(INDEX(Sales!$D$5:$ABF$18,MATCH(UsagePerHour!$B114,Sales!$C$5:$C$18,0),MATCH(UsagePerHour!KG$4,Sales!$D$3:$ABF$3,0))/KG$2*INDEX(Usage!$D$5:$ABF$11,MATCH(UsagePerHour!$B$100,Usage!$C$5:$C$11,0),MATCH(UsagePerHour!KG$4,Usage!$D$3:$ABF$3,0)),"")</f>
        <v>0</v>
      </c>
      <c r="KH114" s="6">
        <f>IFERROR(INDEX(Sales!$D$5:$ABF$18,MATCH(UsagePerHour!$B114,Sales!$C$5:$C$18,0),MATCH(UsagePerHour!KH$4,Sales!$D$3:$ABF$3,0))/KH$2*INDEX(Usage!$D$5:$ABF$11,MATCH(UsagePerHour!$B$100,Usage!$C$5:$C$11,0),MATCH(UsagePerHour!KH$4,Usage!$D$3:$ABF$3,0)),"")</f>
        <v>11.444232644738008</v>
      </c>
      <c r="KI114" s="6">
        <f>IFERROR(INDEX(Sales!$D$5:$ABF$18,MATCH(UsagePerHour!$B114,Sales!$C$5:$C$18,0),MATCH(UsagePerHour!KI$4,Sales!$D$3:$ABF$3,0))/KI$2*INDEX(Usage!$D$5:$ABF$11,MATCH(UsagePerHour!$B$100,Usage!$C$5:$C$11,0),MATCH(UsagePerHour!KI$4,Usage!$D$3:$ABF$3,0)),"")</f>
        <v>0.36899529431189626</v>
      </c>
      <c r="KJ114" s="6">
        <f>IFERROR(INDEX(Sales!$D$5:$ABF$18,MATCH(UsagePerHour!$B114,Sales!$C$5:$C$18,0),MATCH(UsagePerHour!KJ$4,Sales!$D$3:$ABF$3,0))/KJ$2*INDEX(Usage!$D$5:$ABF$11,MATCH(UsagePerHour!$B$100,Usage!$C$5:$C$11,0),MATCH(UsagePerHour!KJ$4,Usage!$D$3:$ABF$3,0)),"")</f>
        <v>1.0146066539980403</v>
      </c>
      <c r="KK114" s="6">
        <f>IFERROR(INDEX(Sales!$D$5:$ABF$18,MATCH(UsagePerHour!$B114,Sales!$C$5:$C$18,0),MATCH(UsagePerHour!KK$4,Sales!$D$3:$ABF$3,0))/KK$2*INDEX(Usage!$D$5:$ABF$11,MATCH(UsagePerHour!$B$100,Usage!$C$5:$C$11,0),MATCH(UsagePerHour!KK$4,Usage!$D$3:$ABF$3,0)),"")</f>
        <v>11.929043195516265</v>
      </c>
      <c r="KL114" s="6">
        <f>IFERROR(INDEX(Sales!$D$5:$ABF$18,MATCH(UsagePerHour!$B114,Sales!$C$5:$C$18,0),MATCH(UsagePerHour!KL$4,Sales!$D$3:$ABF$3,0))/KL$2*INDEX(Usage!$D$5:$ABF$11,MATCH(UsagePerHour!$B$100,Usage!$C$5:$C$11,0),MATCH(UsagePerHour!KL$4,Usage!$D$3:$ABF$3,0)),"")</f>
        <v>4.4380582964084994E-2</v>
      </c>
      <c r="KM114" s="6">
        <f>IFERROR(INDEX(Sales!$D$5:$ABF$18,MATCH(UsagePerHour!$B114,Sales!$C$5:$C$18,0),MATCH(UsagePerHour!KM$4,Sales!$D$3:$ABF$3,0))/KM$2*INDEX(Usage!$D$5:$ABF$11,MATCH(UsagePerHour!$B$100,Usage!$C$5:$C$11,0),MATCH(UsagePerHour!KM$4,Usage!$D$3:$ABF$3,0)),"")</f>
        <v>5.5392139798795557E-2</v>
      </c>
      <c r="KN114" s="6">
        <f>IFERROR(INDEX(Sales!$D$5:$ABF$18,MATCH(UsagePerHour!$B114,Sales!$C$5:$C$18,0),MATCH(UsagePerHour!KN$4,Sales!$D$3:$ABF$3,0))/KN$2*INDEX(Usage!$D$5:$ABF$11,MATCH(UsagePerHour!$B$100,Usage!$C$5:$C$11,0),MATCH(UsagePerHour!KN$4,Usage!$D$3:$ABF$3,0)),"")</f>
        <v>0</v>
      </c>
      <c r="KO114" s="6">
        <f>IFERROR(INDEX(Sales!$D$5:$ABF$18,MATCH(UsagePerHour!$B114,Sales!$C$5:$C$18,0),MATCH(UsagePerHour!KO$4,Sales!$D$3:$ABF$3,0))/KO$2*INDEX(Usage!$D$5:$ABF$11,MATCH(UsagePerHour!$B$100,Usage!$C$5:$C$11,0),MATCH(UsagePerHour!KO$4,Usage!$D$3:$ABF$3,0)),"")</f>
        <v>0.25968392222241127</v>
      </c>
      <c r="KP114" s="6">
        <f>IFERROR(INDEX(Sales!$D$5:$ABF$18,MATCH(UsagePerHour!$B114,Sales!$C$5:$C$18,0),MATCH(UsagePerHour!KP$4,Sales!$D$3:$ABF$3,0))/KP$2*INDEX(Usage!$D$5:$ABF$11,MATCH(UsagePerHour!$B$100,Usage!$C$5:$C$11,0),MATCH(UsagePerHour!KP$4,Usage!$D$3:$ABF$3,0)),"")</f>
        <v>0</v>
      </c>
      <c r="KQ114" s="6">
        <f>IFERROR(INDEX(Sales!$D$5:$ABF$18,MATCH(UsagePerHour!$B114,Sales!$C$5:$C$18,0),MATCH(UsagePerHour!KQ$4,Sales!$D$3:$ABF$3,0))/KQ$2*INDEX(Usage!$D$5:$ABF$11,MATCH(UsagePerHour!$B$100,Usage!$C$5:$C$11,0),MATCH(UsagePerHour!KQ$4,Usage!$D$3:$ABF$3,0)),"")</f>
        <v>0.66063025365673023</v>
      </c>
      <c r="KR114" s="6">
        <f>IFERROR(INDEX(Sales!$D$5:$ABF$18,MATCH(UsagePerHour!$B114,Sales!$C$5:$C$18,0),MATCH(UsagePerHour!KR$4,Sales!$D$3:$ABF$3,0))/KR$2*INDEX(Usage!$D$5:$ABF$11,MATCH(UsagePerHour!$B$100,Usage!$C$5:$C$11,0),MATCH(UsagePerHour!KR$4,Usage!$D$3:$ABF$3,0)),"")</f>
        <v>7.3723566684479724</v>
      </c>
      <c r="KS114" s="6">
        <f>IFERROR(INDEX(Sales!$D$5:$ABF$18,MATCH(UsagePerHour!$B114,Sales!$C$5:$C$18,0),MATCH(UsagePerHour!KS$4,Sales!$D$3:$ABF$3,0))/KS$2*INDEX(Usage!$D$5:$ABF$11,MATCH(UsagePerHour!$B$100,Usage!$C$5:$C$11,0),MATCH(UsagePerHour!KS$4,Usage!$D$3:$ABF$3,0)),"")</f>
        <v>0</v>
      </c>
      <c r="KT114" s="6">
        <f>IFERROR(INDEX(Sales!$D$5:$ABF$18,MATCH(UsagePerHour!$B114,Sales!$C$5:$C$18,0),MATCH(UsagePerHour!KT$4,Sales!$D$3:$ABF$3,0))/KT$2*INDEX(Usage!$D$5:$ABF$11,MATCH(UsagePerHour!$B$100,Usage!$C$5:$C$11,0),MATCH(UsagePerHour!KT$4,Usage!$D$3:$ABF$3,0)),"")</f>
        <v>0</v>
      </c>
      <c r="KU114" s="6">
        <f>IFERROR(INDEX(Sales!$D$5:$ABF$18,MATCH(UsagePerHour!$B114,Sales!$C$5:$C$18,0),MATCH(UsagePerHour!KU$4,Sales!$D$3:$ABF$3,0))/KU$2*INDEX(Usage!$D$5:$ABF$11,MATCH(UsagePerHour!$B$100,Usage!$C$5:$C$11,0),MATCH(UsagePerHour!KU$4,Usage!$D$3:$ABF$3,0)),"")</f>
        <v>0</v>
      </c>
      <c r="KV114" s="6">
        <f>IFERROR(INDEX(Sales!$D$5:$ABF$18,MATCH(UsagePerHour!$B114,Sales!$C$5:$C$18,0),MATCH(UsagePerHour!KV$4,Sales!$D$3:$ABF$3,0))/KV$2*INDEX(Usage!$D$5:$ABF$11,MATCH(UsagePerHour!$B$100,Usage!$C$5:$C$11,0),MATCH(UsagePerHour!KV$4,Usage!$D$3:$ABF$3,0)),"")</f>
        <v>1.4659341432524982</v>
      </c>
      <c r="KW114" s="6">
        <f>IFERROR(INDEX(Sales!$D$5:$ABF$18,MATCH(UsagePerHour!$B114,Sales!$C$5:$C$18,0),MATCH(UsagePerHour!KW$4,Sales!$D$3:$ABF$3,0))/KW$2*INDEX(Usage!$D$5:$ABF$11,MATCH(UsagePerHour!$B$100,Usage!$C$5:$C$11,0),MATCH(UsagePerHour!KW$4,Usage!$D$3:$ABF$3,0)),"")</f>
        <v>5.0914316218095141</v>
      </c>
      <c r="KX114" s="6">
        <f>IFERROR(INDEX(Sales!$D$5:$ABF$18,MATCH(UsagePerHour!$B114,Sales!$C$5:$C$18,0),MATCH(UsagePerHour!KX$4,Sales!$D$3:$ABF$3,0))/KX$2*INDEX(Usage!$D$5:$ABF$11,MATCH(UsagePerHour!$B$100,Usage!$C$5:$C$11,0),MATCH(UsagePerHour!KX$4,Usage!$D$3:$ABF$3,0)),"")</f>
        <v>0.76389459780441871</v>
      </c>
      <c r="KY114" s="6">
        <f>IFERROR(INDEX(Sales!$D$5:$ABF$18,MATCH(UsagePerHour!$B114,Sales!$C$5:$C$18,0),MATCH(UsagePerHour!KY$4,Sales!$D$3:$ABF$3,0))/KY$2*INDEX(Usage!$D$5:$ABF$11,MATCH(UsagePerHour!$B$100,Usage!$C$5:$C$11,0),MATCH(UsagePerHour!KY$4,Usage!$D$3:$ABF$3,0)),"")</f>
        <v>1.4974130497269329</v>
      </c>
      <c r="KZ114" s="6">
        <f>IFERROR(INDEX(Sales!$D$5:$ABF$18,MATCH(UsagePerHour!$B114,Sales!$C$5:$C$18,0),MATCH(UsagePerHour!KZ$4,Sales!$D$3:$ABF$3,0))/KZ$2*INDEX(Usage!$D$5:$ABF$11,MATCH(UsagePerHour!$B$100,Usage!$C$5:$C$11,0),MATCH(UsagePerHour!KZ$4,Usage!$D$3:$ABF$3,0)),"")</f>
        <v>0.62216523816214697</v>
      </c>
      <c r="LA114" s="6">
        <f>IFERROR(INDEX(Sales!$D$5:$ABF$18,MATCH(UsagePerHour!$B114,Sales!$C$5:$C$18,0),MATCH(UsagePerHour!LA$4,Sales!$D$3:$ABF$3,0))/LA$2*INDEX(Usage!$D$5:$ABF$11,MATCH(UsagePerHour!$B$100,Usage!$C$5:$C$11,0),MATCH(UsagePerHour!LA$4,Usage!$D$3:$ABF$3,0)),"")</f>
        <v>0</v>
      </c>
      <c r="LB114" s="6">
        <f>IFERROR(INDEX(Sales!$D$5:$ABF$18,MATCH(UsagePerHour!$B114,Sales!$C$5:$C$18,0),MATCH(UsagePerHour!LB$4,Sales!$D$3:$ABF$3,0))/LB$2*INDEX(Usage!$D$5:$ABF$11,MATCH(UsagePerHour!$B$100,Usage!$C$5:$C$11,0),MATCH(UsagePerHour!LB$4,Usage!$D$3:$ABF$3,0)),"")</f>
        <v>0</v>
      </c>
      <c r="LC114" s="6">
        <f>IFERROR(INDEX(Sales!$D$5:$ABF$18,MATCH(UsagePerHour!$B114,Sales!$C$5:$C$18,0),MATCH(UsagePerHour!LC$4,Sales!$D$3:$ABF$3,0))/LC$2*INDEX(Usage!$D$5:$ABF$11,MATCH(UsagePerHour!$B$100,Usage!$C$5:$C$11,0),MATCH(UsagePerHour!LC$4,Usage!$D$3:$ABF$3,0)),"")</f>
        <v>0.19946132821451226</v>
      </c>
      <c r="LD114" s="6">
        <f>IFERROR(INDEX(Sales!$D$5:$ABF$18,MATCH(UsagePerHour!$B114,Sales!$C$5:$C$18,0),MATCH(UsagePerHour!LD$4,Sales!$D$3:$ABF$3,0))/LD$2*INDEX(Usage!$D$5:$ABF$11,MATCH(UsagePerHour!$B$100,Usage!$C$5:$C$11,0),MATCH(UsagePerHour!LD$4,Usage!$D$3:$ABF$3,0)),"")</f>
        <v>3.1650936430153722</v>
      </c>
      <c r="LE114" s="6">
        <f>IFERROR(INDEX(Sales!$D$5:$ABF$18,MATCH(UsagePerHour!$B114,Sales!$C$5:$C$18,0),MATCH(UsagePerHour!LE$4,Sales!$D$3:$ABF$3,0))/LE$2*INDEX(Usage!$D$5:$ABF$11,MATCH(UsagePerHour!$B$100,Usage!$C$5:$C$11,0),MATCH(UsagePerHour!LE$4,Usage!$D$3:$ABF$3,0)),"")</f>
        <v>0.11349102888444763</v>
      </c>
      <c r="LF114" s="6">
        <f>IFERROR(INDEX(Sales!$D$5:$ABF$18,MATCH(UsagePerHour!$B114,Sales!$C$5:$C$18,0),MATCH(UsagePerHour!LF$4,Sales!$D$3:$ABF$3,0))/LF$2*INDEX(Usage!$D$5:$ABF$11,MATCH(UsagePerHour!$B$100,Usage!$C$5:$C$11,0),MATCH(UsagePerHour!LF$4,Usage!$D$3:$ABF$3,0)),"")</f>
        <v>0</v>
      </c>
      <c r="LG114" s="6">
        <f>IFERROR(INDEX(Sales!$D$5:$ABF$18,MATCH(UsagePerHour!$B114,Sales!$C$5:$C$18,0),MATCH(UsagePerHour!LG$4,Sales!$D$3:$ABF$3,0))/LG$2*INDEX(Usage!$D$5:$ABF$11,MATCH(UsagePerHour!$B$100,Usage!$C$5:$C$11,0),MATCH(UsagePerHour!LG$4,Usage!$D$3:$ABF$3,0)),"")</f>
        <v>0</v>
      </c>
      <c r="LH114" s="6">
        <f>IFERROR(INDEX(Sales!$D$5:$ABF$18,MATCH(UsagePerHour!$B114,Sales!$C$5:$C$18,0),MATCH(UsagePerHour!LH$4,Sales!$D$3:$ABF$3,0))/LH$2*INDEX(Usage!$D$5:$ABF$11,MATCH(UsagePerHour!$B$100,Usage!$C$5:$C$11,0),MATCH(UsagePerHour!LH$4,Usage!$D$3:$ABF$3,0)),"")</f>
        <v>0.38279418506165608</v>
      </c>
      <c r="LI114" s="6">
        <f>IFERROR(INDEX(Sales!$D$5:$ABF$18,MATCH(UsagePerHour!$B114,Sales!$C$5:$C$18,0),MATCH(UsagePerHour!LI$4,Sales!$D$3:$ABF$3,0))/LI$2*INDEX(Usage!$D$5:$ABF$11,MATCH(UsagePerHour!$B$100,Usage!$C$5:$C$11,0),MATCH(UsagePerHour!LI$4,Usage!$D$3:$ABF$3,0)),"")</f>
        <v>0.45376529260773757</v>
      </c>
      <c r="LJ114" s="6">
        <f>IFERROR(INDEX(Sales!$D$5:$ABF$18,MATCH(UsagePerHour!$B114,Sales!$C$5:$C$18,0),MATCH(UsagePerHour!LJ$4,Sales!$D$3:$ABF$3,0))/LJ$2*INDEX(Usage!$D$5:$ABF$11,MATCH(UsagePerHour!$B$100,Usage!$C$5:$C$11,0),MATCH(UsagePerHour!LJ$4,Usage!$D$3:$ABF$3,0)),"")</f>
        <v>0.36893419295321139</v>
      </c>
      <c r="LK114" s="6">
        <f>IFERROR(INDEX(Sales!$D$5:$ABF$18,MATCH(UsagePerHour!$B114,Sales!$C$5:$C$18,0),MATCH(UsagePerHour!LK$4,Sales!$D$3:$ABF$3,0))/LK$2*INDEX(Usage!$D$5:$ABF$11,MATCH(UsagePerHour!$B$100,Usage!$C$5:$C$11,0),MATCH(UsagePerHour!LK$4,Usage!$D$3:$ABF$3,0)),"")</f>
        <v>0</v>
      </c>
      <c r="LL114" s="6">
        <f>IFERROR(INDEX(Sales!$D$5:$ABF$18,MATCH(UsagePerHour!$B114,Sales!$C$5:$C$18,0),MATCH(UsagePerHour!LL$4,Sales!$D$3:$ABF$3,0))/LL$2*INDEX(Usage!$D$5:$ABF$11,MATCH(UsagePerHour!$B$100,Usage!$C$5:$C$11,0),MATCH(UsagePerHour!LL$4,Usage!$D$3:$ABF$3,0)),"")</f>
        <v>4.8457843591795715</v>
      </c>
      <c r="LM114" s="6">
        <f>IFERROR(INDEX(Sales!$D$5:$ABF$18,MATCH(UsagePerHour!$B114,Sales!$C$5:$C$18,0),MATCH(UsagePerHour!LM$4,Sales!$D$3:$ABF$3,0))/LM$2*INDEX(Usage!$D$5:$ABF$11,MATCH(UsagePerHour!$B$100,Usage!$C$5:$C$11,0),MATCH(UsagePerHour!LM$4,Usage!$D$3:$ABF$3,0)),"")</f>
        <v>7.9350673587731776E-2</v>
      </c>
      <c r="LN114" s="6">
        <f>IFERROR(INDEX(Sales!$D$5:$ABF$18,MATCH(UsagePerHour!$B114,Sales!$C$5:$C$18,0),MATCH(UsagePerHour!LN$4,Sales!$D$3:$ABF$3,0))/LN$2*INDEX(Usage!$D$5:$ABF$11,MATCH(UsagePerHour!$B$100,Usage!$C$5:$C$11,0),MATCH(UsagePerHour!LN$4,Usage!$D$3:$ABF$3,0)),"")</f>
        <v>0.45764610399733219</v>
      </c>
      <c r="LO114" s="6">
        <f>IFERROR(INDEX(Sales!$D$5:$ABF$18,MATCH(UsagePerHour!$B114,Sales!$C$5:$C$18,0),MATCH(UsagePerHour!LO$4,Sales!$D$3:$ABF$3,0))/LO$2*INDEX(Usage!$D$5:$ABF$11,MATCH(UsagePerHour!$B$100,Usage!$C$5:$C$11,0),MATCH(UsagePerHour!LO$4,Usage!$D$3:$ABF$3,0)),"")</f>
        <v>0</v>
      </c>
      <c r="LP114" s="6">
        <f>IFERROR(INDEX(Sales!$D$5:$ABF$18,MATCH(UsagePerHour!$B114,Sales!$C$5:$C$18,0),MATCH(UsagePerHour!LP$4,Sales!$D$3:$ABF$3,0))/LP$2*INDEX(Usage!$D$5:$ABF$11,MATCH(UsagePerHour!$B$100,Usage!$C$5:$C$11,0),MATCH(UsagePerHour!LP$4,Usage!$D$3:$ABF$3,0)),"")</f>
        <v>0.3739174265650469</v>
      </c>
      <c r="LQ114" s="6">
        <f>IFERROR(INDEX(Sales!$D$5:$ABF$18,MATCH(UsagePerHour!$B114,Sales!$C$5:$C$18,0),MATCH(UsagePerHour!LQ$4,Sales!$D$3:$ABF$3,0))/LQ$2*INDEX(Usage!$D$5:$ABF$11,MATCH(UsagePerHour!$B$100,Usage!$C$5:$C$11,0),MATCH(UsagePerHour!LQ$4,Usage!$D$3:$ABF$3,0)),"")</f>
        <v>0.36182326518943486</v>
      </c>
      <c r="LR114" s="6">
        <f>IFERROR(INDEX(Sales!$D$5:$ABF$18,MATCH(UsagePerHour!$B114,Sales!$C$5:$C$18,0),MATCH(UsagePerHour!LR$4,Sales!$D$3:$ABF$3,0))/LR$2*INDEX(Usage!$D$5:$ABF$11,MATCH(UsagePerHour!$B$100,Usage!$C$5:$C$11,0),MATCH(UsagePerHour!LR$4,Usage!$D$3:$ABF$3,0)),"")</f>
        <v>3.69716555334898</v>
      </c>
      <c r="LS114" s="6">
        <f>IFERROR(INDEX(Sales!$D$5:$ABF$18,MATCH(UsagePerHour!$B114,Sales!$C$5:$C$18,0),MATCH(UsagePerHour!LS$4,Sales!$D$3:$ABF$3,0))/LS$2*INDEX(Usage!$D$5:$ABF$11,MATCH(UsagePerHour!$B$100,Usage!$C$5:$C$11,0),MATCH(UsagePerHour!LS$4,Usage!$D$3:$ABF$3,0)),"")</f>
        <v>0</v>
      </c>
      <c r="LT114" s="6">
        <f>IFERROR(INDEX(Sales!$D$5:$ABF$18,MATCH(UsagePerHour!$B114,Sales!$C$5:$C$18,0),MATCH(UsagePerHour!LT$4,Sales!$D$3:$ABF$3,0))/LT$2*INDEX(Usage!$D$5:$ABF$11,MATCH(UsagePerHour!$B$100,Usage!$C$5:$C$11,0),MATCH(UsagePerHour!LT$4,Usage!$D$3:$ABF$3,0)),"")</f>
        <v>0</v>
      </c>
      <c r="LU114" s="6">
        <f>IFERROR(INDEX(Sales!$D$5:$ABF$18,MATCH(UsagePerHour!$B114,Sales!$C$5:$C$18,0),MATCH(UsagePerHour!LU$4,Sales!$D$3:$ABF$3,0))/LU$2*INDEX(Usage!$D$5:$ABF$11,MATCH(UsagePerHour!$B$100,Usage!$C$5:$C$11,0),MATCH(UsagePerHour!LU$4,Usage!$D$3:$ABF$3,0)),"")</f>
        <v>3.4569986516526368</v>
      </c>
      <c r="LV114" s="6">
        <f>IFERROR(INDEX(Sales!$D$5:$ABF$18,MATCH(UsagePerHour!$B114,Sales!$C$5:$C$18,0),MATCH(UsagePerHour!LV$4,Sales!$D$3:$ABF$3,0))/LV$2*INDEX(Usage!$D$5:$ABF$11,MATCH(UsagePerHour!$B$100,Usage!$C$5:$C$11,0),MATCH(UsagePerHour!LV$4,Usage!$D$3:$ABF$3,0)),"")</f>
        <v>0</v>
      </c>
      <c r="LW114" s="6">
        <f>IFERROR(INDEX(Sales!$D$5:$ABF$18,MATCH(UsagePerHour!$B114,Sales!$C$5:$C$18,0),MATCH(UsagePerHour!LW$4,Sales!$D$3:$ABF$3,0))/LW$2*INDEX(Usage!$D$5:$ABF$11,MATCH(UsagePerHour!$B$100,Usage!$C$5:$C$11,0),MATCH(UsagePerHour!LW$4,Usage!$D$3:$ABF$3,0)),"")</f>
        <v>1.0660585181231501</v>
      </c>
      <c r="LX114" s="6">
        <f>IFERROR(INDEX(Sales!$D$5:$ABF$18,MATCH(UsagePerHour!$B114,Sales!$C$5:$C$18,0),MATCH(UsagePerHour!LX$4,Sales!$D$3:$ABF$3,0))/LX$2*INDEX(Usage!$D$5:$ABF$11,MATCH(UsagePerHour!$B$100,Usage!$C$5:$C$11,0),MATCH(UsagePerHour!LX$4,Usage!$D$3:$ABF$3,0)),"")</f>
        <v>0</v>
      </c>
      <c r="LY114" s="6">
        <f>IFERROR(INDEX(Sales!$D$5:$ABF$18,MATCH(UsagePerHour!$B114,Sales!$C$5:$C$18,0),MATCH(UsagePerHour!LY$4,Sales!$D$3:$ABF$3,0))/LY$2*INDEX(Usage!$D$5:$ABF$11,MATCH(UsagePerHour!$B$100,Usage!$C$5:$C$11,0),MATCH(UsagePerHour!LY$4,Usage!$D$3:$ABF$3,0)),"")</f>
        <v>2.4829395484457546</v>
      </c>
      <c r="LZ114" s="6">
        <f>IFERROR(INDEX(Sales!$D$5:$ABF$18,MATCH(UsagePerHour!$B114,Sales!$C$5:$C$18,0),MATCH(UsagePerHour!LZ$4,Sales!$D$3:$ABF$3,0))/LZ$2*INDEX(Usage!$D$5:$ABF$11,MATCH(UsagePerHour!$B$100,Usage!$C$5:$C$11,0),MATCH(UsagePerHour!LZ$4,Usage!$D$3:$ABF$3,0)),"")</f>
        <v>1.3434873547068591</v>
      </c>
      <c r="MA114" s="6">
        <f>IFERROR(INDEX(Sales!$D$5:$ABF$18,MATCH(UsagePerHour!$B114,Sales!$C$5:$C$18,0),MATCH(UsagePerHour!MA$4,Sales!$D$3:$ABF$3,0))/MA$2*INDEX(Usage!$D$5:$ABF$11,MATCH(UsagePerHour!$B$100,Usage!$C$5:$C$11,0),MATCH(UsagePerHour!MA$4,Usage!$D$3:$ABF$3,0)),"")</f>
        <v>0</v>
      </c>
      <c r="MB114" s="6">
        <f>IFERROR(INDEX(Sales!$D$5:$ABF$18,MATCH(UsagePerHour!$B114,Sales!$C$5:$C$18,0),MATCH(UsagePerHour!MB$4,Sales!$D$3:$ABF$3,0))/MB$2*INDEX(Usage!$D$5:$ABF$11,MATCH(UsagePerHour!$B$100,Usage!$C$5:$C$11,0),MATCH(UsagePerHour!MB$4,Usage!$D$3:$ABF$3,0)),"")</f>
        <v>0.36132612493223298</v>
      </c>
      <c r="MC114" s="6">
        <f>IFERROR(INDEX(Sales!$D$5:$ABF$18,MATCH(UsagePerHour!$B114,Sales!$C$5:$C$18,0),MATCH(UsagePerHour!MC$4,Sales!$D$3:$ABF$3,0))/MC$2*INDEX(Usage!$D$5:$ABF$11,MATCH(UsagePerHour!$B$100,Usage!$C$5:$C$11,0),MATCH(UsagePerHour!MC$4,Usage!$D$3:$ABF$3,0)),"")</f>
        <v>0</v>
      </c>
      <c r="MD114" s="6">
        <f>IFERROR(INDEX(Sales!$D$5:$ABF$18,MATCH(UsagePerHour!$B114,Sales!$C$5:$C$18,0),MATCH(UsagePerHour!MD$4,Sales!$D$3:$ABF$3,0))/MD$2*INDEX(Usage!$D$5:$ABF$11,MATCH(UsagePerHour!$B$100,Usage!$C$5:$C$11,0),MATCH(UsagePerHour!MD$4,Usage!$D$3:$ABF$3,0)),"")</f>
        <v>0.19483426297651613</v>
      </c>
      <c r="ME114" s="6">
        <f>IFERROR(INDEX(Sales!$D$5:$ABF$18,MATCH(UsagePerHour!$B114,Sales!$C$5:$C$18,0),MATCH(UsagePerHour!ME$4,Sales!$D$3:$ABF$3,0))/ME$2*INDEX(Usage!$D$5:$ABF$11,MATCH(UsagePerHour!$B$100,Usage!$C$5:$C$11,0),MATCH(UsagePerHour!ME$4,Usage!$D$3:$ABF$3,0)),"")</f>
        <v>1.5209463666281241E-2</v>
      </c>
      <c r="MF114" s="6">
        <f>IFERROR(INDEX(Sales!$D$5:$ABF$18,MATCH(UsagePerHour!$B114,Sales!$C$5:$C$18,0),MATCH(UsagePerHour!MF$4,Sales!$D$3:$ABF$3,0))/MF$2*INDEX(Usage!$D$5:$ABF$11,MATCH(UsagePerHour!$B$100,Usage!$C$5:$C$11,0),MATCH(UsagePerHour!MF$4,Usage!$D$3:$ABF$3,0)),"")</f>
        <v>1.3669831408087065</v>
      </c>
      <c r="MG114" s="6">
        <f>IFERROR(INDEX(Sales!$D$5:$ABF$18,MATCH(UsagePerHour!$B114,Sales!$C$5:$C$18,0),MATCH(UsagePerHour!MG$4,Sales!$D$3:$ABF$3,0))/MG$2*INDEX(Usage!$D$5:$ABF$11,MATCH(UsagePerHour!$B$100,Usage!$C$5:$C$11,0),MATCH(UsagePerHour!MG$4,Usage!$D$3:$ABF$3,0)),"")</f>
        <v>2.6659131168283428</v>
      </c>
      <c r="MH114" s="6">
        <f>IFERROR(INDEX(Sales!$D$5:$ABF$18,MATCH(UsagePerHour!$B114,Sales!$C$5:$C$18,0),MATCH(UsagePerHour!MH$4,Sales!$D$3:$ABF$3,0))/MH$2*INDEX(Usage!$D$5:$ABF$11,MATCH(UsagePerHour!$B$100,Usage!$C$5:$C$11,0),MATCH(UsagePerHour!MH$4,Usage!$D$3:$ABF$3,0)),"")</f>
        <v>0.52607772221563731</v>
      </c>
      <c r="MI114" s="6">
        <f>IFERROR(INDEX(Sales!$D$5:$ABF$18,MATCH(UsagePerHour!$B114,Sales!$C$5:$C$18,0),MATCH(UsagePerHour!MI$4,Sales!$D$3:$ABF$3,0))/MI$2*INDEX(Usage!$D$5:$ABF$11,MATCH(UsagePerHour!$B$100,Usage!$C$5:$C$11,0),MATCH(UsagePerHour!MI$4,Usage!$D$3:$ABF$3,0)),"")</f>
        <v>0</v>
      </c>
      <c r="MJ114" s="6">
        <f>IFERROR(INDEX(Sales!$D$5:$ABF$18,MATCH(UsagePerHour!$B114,Sales!$C$5:$C$18,0),MATCH(UsagePerHour!MJ$4,Sales!$D$3:$ABF$3,0))/MJ$2*INDEX(Usage!$D$5:$ABF$11,MATCH(UsagePerHour!$B$100,Usage!$C$5:$C$11,0),MATCH(UsagePerHour!MJ$4,Usage!$D$3:$ABF$3,0)),"")</f>
        <v>0</v>
      </c>
      <c r="MK114" s="6">
        <f>IFERROR(INDEX(Sales!$D$5:$ABF$18,MATCH(UsagePerHour!$B114,Sales!$C$5:$C$18,0),MATCH(UsagePerHour!MK$4,Sales!$D$3:$ABF$3,0))/MK$2*INDEX(Usage!$D$5:$ABF$11,MATCH(UsagePerHour!$B$100,Usage!$C$5:$C$11,0),MATCH(UsagePerHour!MK$4,Usage!$D$3:$ABF$3,0)),"")</f>
        <v>0.36597527035845151</v>
      </c>
      <c r="ML114" s="6">
        <f>IFERROR(INDEX(Sales!$D$5:$ABF$18,MATCH(UsagePerHour!$B114,Sales!$C$5:$C$18,0),MATCH(UsagePerHour!ML$4,Sales!$D$3:$ABF$3,0))/ML$2*INDEX(Usage!$D$5:$ABF$11,MATCH(UsagePerHour!$B$100,Usage!$C$5:$C$11,0),MATCH(UsagePerHour!ML$4,Usage!$D$3:$ABF$3,0)),"")</f>
        <v>1.8747617548579116</v>
      </c>
      <c r="MM114" s="6">
        <f>IFERROR(INDEX(Sales!$D$5:$ABF$18,MATCH(UsagePerHour!$B114,Sales!$C$5:$C$18,0),MATCH(UsagePerHour!MM$4,Sales!$D$3:$ABF$3,0))/MM$2*INDEX(Usage!$D$5:$ABF$11,MATCH(UsagePerHour!$B$100,Usage!$C$5:$C$11,0),MATCH(UsagePerHour!MM$4,Usage!$D$3:$ABF$3,0)),"")</f>
        <v>0</v>
      </c>
      <c r="MN114" s="6">
        <f>IFERROR(INDEX(Sales!$D$5:$ABF$18,MATCH(UsagePerHour!$B114,Sales!$C$5:$C$18,0),MATCH(UsagePerHour!MN$4,Sales!$D$3:$ABF$3,0))/MN$2*INDEX(Usage!$D$5:$ABF$11,MATCH(UsagePerHour!$B$100,Usage!$C$5:$C$11,0),MATCH(UsagePerHour!MN$4,Usage!$D$3:$ABF$3,0)),"")</f>
        <v>0.44105949658786581</v>
      </c>
      <c r="MO114" s="6">
        <f>IFERROR(INDEX(Sales!$D$5:$ABF$18,MATCH(UsagePerHour!$B114,Sales!$C$5:$C$18,0),MATCH(UsagePerHour!MO$4,Sales!$D$3:$ABF$3,0))/MO$2*INDEX(Usage!$D$5:$ABF$11,MATCH(UsagePerHour!$B$100,Usage!$C$5:$C$11,0),MATCH(UsagePerHour!MO$4,Usage!$D$3:$ABF$3,0)),"")</f>
        <v>0</v>
      </c>
      <c r="MP114" s="6">
        <f>IFERROR(INDEX(Sales!$D$5:$ABF$18,MATCH(UsagePerHour!$B114,Sales!$C$5:$C$18,0),MATCH(UsagePerHour!MP$4,Sales!$D$3:$ABF$3,0))/MP$2*INDEX(Usage!$D$5:$ABF$11,MATCH(UsagePerHour!$B$100,Usage!$C$5:$C$11,0),MATCH(UsagePerHour!MP$4,Usage!$D$3:$ABF$3,0)),"")</f>
        <v>3.4569986516526368</v>
      </c>
      <c r="MQ114" s="6">
        <f>IFERROR(INDEX(Sales!$D$5:$ABF$18,MATCH(UsagePerHour!$B114,Sales!$C$5:$C$18,0),MATCH(UsagePerHour!MQ$4,Sales!$D$3:$ABF$3,0))/MQ$2*INDEX(Usage!$D$5:$ABF$11,MATCH(UsagePerHour!$B$100,Usage!$C$5:$C$11,0),MATCH(UsagePerHour!MQ$4,Usage!$D$3:$ABF$3,0)),"")</f>
        <v>0</v>
      </c>
      <c r="MR114" s="6">
        <f>IFERROR(INDEX(Sales!$D$5:$ABF$18,MATCH(UsagePerHour!$B114,Sales!$C$5:$C$18,0),MATCH(UsagePerHour!MR$4,Sales!$D$3:$ABF$3,0))/MR$2*INDEX(Usage!$D$5:$ABF$11,MATCH(UsagePerHour!$B$100,Usage!$C$5:$C$11,0),MATCH(UsagePerHour!MR$4,Usage!$D$3:$ABF$3,0)),"")</f>
        <v>1.0660585181231501</v>
      </c>
      <c r="MS114" s="6">
        <f>IFERROR(INDEX(Sales!$D$5:$ABF$18,MATCH(UsagePerHour!$B114,Sales!$C$5:$C$18,0),MATCH(UsagePerHour!MS$4,Sales!$D$3:$ABF$3,0))/MS$2*INDEX(Usage!$D$5:$ABF$11,MATCH(UsagePerHour!$B$100,Usage!$C$5:$C$11,0),MATCH(UsagePerHour!MS$4,Usage!$D$3:$ABF$3,0)),"")</f>
        <v>0</v>
      </c>
      <c r="MT114" s="6">
        <f>IFERROR(INDEX(Sales!$D$5:$ABF$18,MATCH(UsagePerHour!$B114,Sales!$C$5:$C$18,0),MATCH(UsagePerHour!MT$4,Sales!$D$3:$ABF$3,0))/MT$2*INDEX(Usage!$D$5:$ABF$11,MATCH(UsagePerHour!$B$100,Usage!$C$5:$C$11,0),MATCH(UsagePerHour!MT$4,Usage!$D$3:$ABF$3,0)),"")</f>
        <v>1.8910770774616139</v>
      </c>
      <c r="MU114" s="6">
        <f>IFERROR(INDEX(Sales!$D$5:$ABF$18,MATCH(UsagePerHour!$B114,Sales!$C$5:$C$18,0),MATCH(UsagePerHour!MU$4,Sales!$D$3:$ABF$3,0))/MU$2*INDEX(Usage!$D$5:$ABF$11,MATCH(UsagePerHour!$B$100,Usage!$C$5:$C$11,0),MATCH(UsagePerHour!MU$4,Usage!$D$3:$ABF$3,0)),"")</f>
        <v>0.31141656497426734</v>
      </c>
      <c r="MV114" s="6">
        <f>IFERROR(INDEX(Sales!$D$5:$ABF$18,MATCH(UsagePerHour!$B114,Sales!$C$5:$C$18,0),MATCH(UsagePerHour!MV$4,Sales!$D$3:$ABF$3,0))/MV$2*INDEX(Usage!$D$5:$ABF$11,MATCH(UsagePerHour!$B$100,Usage!$C$5:$C$11,0),MATCH(UsagePerHour!MV$4,Usage!$D$3:$ABF$3,0)),"")</f>
        <v>0.11958119030124909</v>
      </c>
      <c r="MW114" s="6">
        <f>IFERROR(INDEX(Sales!$D$5:$ABF$18,MATCH(UsagePerHour!$B114,Sales!$C$5:$C$18,0),MATCH(UsagePerHour!MW$4,Sales!$D$3:$ABF$3,0))/MW$2*INDEX(Usage!$D$5:$ABF$11,MATCH(UsagePerHour!$B$100,Usage!$C$5:$C$11,0),MATCH(UsagePerHour!MW$4,Usage!$D$3:$ABF$3,0)),"")</f>
        <v>0</v>
      </c>
      <c r="MX114" s="6">
        <f>IFERROR(INDEX(Sales!$D$5:$ABF$18,MATCH(UsagePerHour!$B114,Sales!$C$5:$C$18,0),MATCH(UsagePerHour!MX$4,Sales!$D$3:$ABF$3,0))/MX$2*INDEX(Usage!$D$5:$ABF$11,MATCH(UsagePerHour!$B$100,Usage!$C$5:$C$11,0),MATCH(UsagePerHour!MX$4,Usage!$D$3:$ABF$3,0)),"")</f>
        <v>0.11496665843418127</v>
      </c>
      <c r="MY114" s="6">
        <f>IFERROR(INDEX(Sales!$D$5:$ABF$18,MATCH(UsagePerHour!$B114,Sales!$C$5:$C$18,0),MATCH(UsagePerHour!MY$4,Sales!$D$3:$ABF$3,0))/MY$2*INDEX(Usage!$D$5:$ABF$11,MATCH(UsagePerHour!$B$100,Usage!$C$5:$C$11,0),MATCH(UsagePerHour!MY$4,Usage!$D$3:$ABF$3,0)),"")</f>
        <v>0.39443357778275689</v>
      </c>
      <c r="MZ114" s="6">
        <f>IFERROR(INDEX(Sales!$D$5:$ABF$18,MATCH(UsagePerHour!$B114,Sales!$C$5:$C$18,0),MATCH(UsagePerHour!MZ$4,Sales!$D$3:$ABF$3,0))/MZ$2*INDEX(Usage!$D$5:$ABF$11,MATCH(UsagePerHour!$B$100,Usage!$C$5:$C$11,0),MATCH(UsagePerHour!MZ$4,Usage!$D$3:$ABF$3,0)),"")</f>
        <v>0.13258808954449855</v>
      </c>
      <c r="NA114" s="6">
        <f>IFERROR(INDEX(Sales!$D$5:$ABF$18,MATCH(UsagePerHour!$B114,Sales!$C$5:$C$18,0),MATCH(UsagePerHour!NA$4,Sales!$D$3:$ABF$3,0))/NA$2*INDEX(Usage!$D$5:$ABF$11,MATCH(UsagePerHour!$B$100,Usage!$C$5:$C$11,0),MATCH(UsagePerHour!NA$4,Usage!$D$3:$ABF$3,0)),"")</f>
        <v>0</v>
      </c>
      <c r="NB114" s="6">
        <f>IFERROR(INDEX(Sales!$D$5:$ABF$18,MATCH(UsagePerHour!$B114,Sales!$C$5:$C$18,0),MATCH(UsagePerHour!NB$4,Sales!$D$3:$ABF$3,0))/NB$2*INDEX(Usage!$D$5:$ABF$11,MATCH(UsagePerHour!$B$100,Usage!$C$5:$C$11,0),MATCH(UsagePerHour!NB$4,Usage!$D$3:$ABF$3,0)),"")</f>
        <v>2.2026633182433994</v>
      </c>
      <c r="NC114" s="6">
        <f>IFERROR(INDEX(Sales!$D$5:$ABF$18,MATCH(UsagePerHour!$B114,Sales!$C$5:$C$18,0),MATCH(UsagePerHour!NC$4,Sales!$D$3:$ABF$3,0))/NC$2*INDEX(Usage!$D$5:$ABF$11,MATCH(UsagePerHour!$B$100,Usage!$C$5:$C$11,0),MATCH(UsagePerHour!NC$4,Usage!$D$3:$ABF$3,0)),"")</f>
        <v>0</v>
      </c>
      <c r="ND114" s="6">
        <f>IFERROR(INDEX(Sales!$D$5:$ABF$18,MATCH(UsagePerHour!$B114,Sales!$C$5:$C$18,0),MATCH(UsagePerHour!ND$4,Sales!$D$3:$ABF$3,0))/ND$2*INDEX(Usage!$D$5:$ABF$11,MATCH(UsagePerHour!$B$100,Usage!$C$5:$C$11,0),MATCH(UsagePerHour!ND$4,Usage!$D$3:$ABF$3,0)),"")</f>
        <v>0</v>
      </c>
      <c r="NE114" s="6">
        <f>IFERROR(INDEX(Sales!$D$5:$ABF$18,MATCH(UsagePerHour!$B114,Sales!$C$5:$C$18,0),MATCH(UsagePerHour!NE$4,Sales!$D$3:$ABF$3,0))/NE$2*INDEX(Usage!$D$5:$ABF$11,MATCH(UsagePerHour!$B$100,Usage!$C$5:$C$11,0),MATCH(UsagePerHour!NE$4,Usage!$D$3:$ABF$3,0)),"")</f>
        <v>0</v>
      </c>
      <c r="NF114" s="6">
        <f>IFERROR(INDEX(Sales!$D$5:$ABF$18,MATCH(UsagePerHour!$B114,Sales!$C$5:$C$18,0),MATCH(UsagePerHour!NF$4,Sales!$D$3:$ABF$3,0))/NF$2*INDEX(Usage!$D$5:$ABF$11,MATCH(UsagePerHour!$B$100,Usage!$C$5:$C$11,0),MATCH(UsagePerHour!NF$4,Usage!$D$3:$ABF$3,0)),"")</f>
        <v>1.570591278285309E-2</v>
      </c>
      <c r="NG114" s="6">
        <f>IFERROR(INDEX(Sales!$D$5:$ABF$18,MATCH(UsagePerHour!$B114,Sales!$C$5:$C$18,0),MATCH(UsagePerHour!NG$4,Sales!$D$3:$ABF$3,0))/NG$2*INDEX(Usage!$D$5:$ABF$11,MATCH(UsagePerHour!$B$100,Usage!$C$5:$C$11,0),MATCH(UsagePerHour!NG$4,Usage!$D$3:$ABF$3,0)),"")</f>
        <v>0.82402363914699706</v>
      </c>
      <c r="NH114" s="6">
        <f>IFERROR(INDEX(Sales!$D$5:$ABF$18,MATCH(UsagePerHour!$B114,Sales!$C$5:$C$18,0),MATCH(UsagePerHour!NH$4,Sales!$D$3:$ABF$3,0))/NH$2*INDEX(Usage!$D$5:$ABF$11,MATCH(UsagePerHour!$B$100,Usage!$C$5:$C$11,0),MATCH(UsagePerHour!NH$4,Usage!$D$3:$ABF$3,0)),"")</f>
        <v>0</v>
      </c>
      <c r="NI114" s="6">
        <f>IFERROR(INDEX(Sales!$D$5:$ABF$18,MATCH(UsagePerHour!$B114,Sales!$C$5:$C$18,0),MATCH(UsagePerHour!NI$4,Sales!$D$3:$ABF$3,0))/NI$2*INDEX(Usage!$D$5:$ABF$11,MATCH(UsagePerHour!$B$100,Usage!$C$5:$C$11,0),MATCH(UsagePerHour!NI$4,Usage!$D$3:$ABF$3,0)),"")</f>
        <v>1.1348948887583337</v>
      </c>
      <c r="NJ114" s="6">
        <f>IFERROR(INDEX(Sales!$D$5:$ABF$18,MATCH(UsagePerHour!$B114,Sales!$C$5:$C$18,0),MATCH(UsagePerHour!NJ$4,Sales!$D$3:$ABF$3,0))/NJ$2*INDEX(Usage!$D$5:$ABF$11,MATCH(UsagePerHour!$B$100,Usage!$C$5:$C$11,0),MATCH(UsagePerHour!NJ$4,Usage!$D$3:$ABF$3,0)),"")</f>
        <v>1.9862192206454105E-2</v>
      </c>
      <c r="NK114" s="6">
        <f>IFERROR(INDEX(Sales!$D$5:$ABF$18,MATCH(UsagePerHour!$B114,Sales!$C$5:$C$18,0),MATCH(UsagePerHour!NK$4,Sales!$D$3:$ABF$3,0))/NK$2*INDEX(Usage!$D$5:$ABF$11,MATCH(UsagePerHour!$B$100,Usage!$C$5:$C$11,0),MATCH(UsagePerHour!NK$4,Usage!$D$3:$ABF$3,0)),"")</f>
        <v>0</v>
      </c>
      <c r="NL114" s="6">
        <f>IFERROR(INDEX(Sales!$D$5:$ABF$18,MATCH(UsagePerHour!$B114,Sales!$C$5:$C$18,0),MATCH(UsagePerHour!NL$4,Sales!$D$3:$ABF$3,0))/NL$2*INDEX(Usage!$D$5:$ABF$11,MATCH(UsagePerHour!$B$100,Usage!$C$5:$C$11,0),MATCH(UsagePerHour!NL$4,Usage!$D$3:$ABF$3,0)),"")</f>
        <v>0.35850982782264207</v>
      </c>
      <c r="NM114" s="6">
        <f>IFERROR(INDEX(Sales!$D$5:$ABF$18,MATCH(UsagePerHour!$B114,Sales!$C$5:$C$18,0),MATCH(UsagePerHour!NM$4,Sales!$D$3:$ABF$3,0))/NM$2*INDEX(Usage!$D$5:$ABF$11,MATCH(UsagePerHour!$B$100,Usage!$C$5:$C$11,0),MATCH(UsagePerHour!NM$4,Usage!$D$3:$ABF$3,0)),"")</f>
        <v>0</v>
      </c>
      <c r="NN114" s="6">
        <f>IFERROR(INDEX(Sales!$D$5:$ABF$18,MATCH(UsagePerHour!$B114,Sales!$C$5:$C$18,0),MATCH(UsagePerHour!NN$4,Sales!$D$3:$ABF$3,0))/NN$2*INDEX(Usage!$D$5:$ABF$11,MATCH(UsagePerHour!$B$100,Usage!$C$5:$C$11,0),MATCH(UsagePerHour!NN$4,Usage!$D$3:$ABF$3,0)),"")</f>
        <v>0.26531917347227613</v>
      </c>
      <c r="NO114" s="6">
        <f>IFERROR(INDEX(Sales!$D$5:$ABF$18,MATCH(UsagePerHour!$B114,Sales!$C$5:$C$18,0),MATCH(UsagePerHour!NO$4,Sales!$D$3:$ABF$3,0))/NO$2*INDEX(Usage!$D$5:$ABF$11,MATCH(UsagePerHour!$B$100,Usage!$C$5:$C$11,0),MATCH(UsagePerHour!NO$4,Usage!$D$3:$ABF$3,0)),"")</f>
        <v>0</v>
      </c>
      <c r="NP114" s="6">
        <f>IFERROR(INDEX(Sales!$D$5:$ABF$18,MATCH(UsagePerHour!$B114,Sales!$C$5:$C$18,0),MATCH(UsagePerHour!NP$4,Sales!$D$3:$ABF$3,0))/NP$2*INDEX(Usage!$D$5:$ABF$11,MATCH(UsagePerHour!$B$100,Usage!$C$5:$C$11,0),MATCH(UsagePerHour!NP$4,Usage!$D$3:$ABF$3,0)),"")</f>
        <v>1.2519924895708427</v>
      </c>
      <c r="NQ114" s="6">
        <f>IFERROR(INDEX(Sales!$D$5:$ABF$18,MATCH(UsagePerHour!$B114,Sales!$C$5:$C$18,0),MATCH(UsagePerHour!NQ$4,Sales!$D$3:$ABF$3,0))/NQ$2*INDEX(Usage!$D$5:$ABF$11,MATCH(UsagePerHour!$B$100,Usage!$C$5:$C$11,0),MATCH(UsagePerHour!NQ$4,Usage!$D$3:$ABF$3,0)),"")</f>
        <v>1.1387957230065069</v>
      </c>
      <c r="NR114" s="6">
        <f>IFERROR(INDEX(Sales!$D$5:$ABF$18,MATCH(UsagePerHour!$B114,Sales!$C$5:$C$18,0),MATCH(UsagePerHour!NR$4,Sales!$D$3:$ABF$3,0))/NR$2*INDEX(Usage!$D$5:$ABF$11,MATCH(UsagePerHour!$B$100,Usage!$C$5:$C$11,0),MATCH(UsagePerHour!NR$4,Usage!$D$3:$ABF$3,0)),"")</f>
        <v>0</v>
      </c>
      <c r="NS114" s="6">
        <f>IFERROR(INDEX(Sales!$D$5:$ABF$18,MATCH(UsagePerHour!$B114,Sales!$C$5:$C$18,0),MATCH(UsagePerHour!NS$4,Sales!$D$3:$ABF$3,0))/NS$2*INDEX(Usage!$D$5:$ABF$11,MATCH(UsagePerHour!$B$100,Usage!$C$5:$C$11,0),MATCH(UsagePerHour!NS$4,Usage!$D$3:$ABF$3,0)),"")</f>
        <v>0.55373463052564043</v>
      </c>
      <c r="NT114" s="6">
        <f>IFERROR(INDEX(Sales!$D$5:$ABF$18,MATCH(UsagePerHour!$B114,Sales!$C$5:$C$18,0),MATCH(UsagePerHour!NT$4,Sales!$D$3:$ABF$3,0))/NT$2*INDEX(Usage!$D$5:$ABF$11,MATCH(UsagePerHour!$B$100,Usage!$C$5:$C$11,0),MATCH(UsagePerHour!NT$4,Usage!$D$3:$ABF$3,0)),"")</f>
        <v>10.765522484908468</v>
      </c>
      <c r="NU114" s="6">
        <f>IFERROR(INDEX(Sales!$D$5:$ABF$18,MATCH(UsagePerHour!$B114,Sales!$C$5:$C$18,0),MATCH(UsagePerHour!NU$4,Sales!$D$3:$ABF$3,0))/NU$2*INDEX(Usage!$D$5:$ABF$11,MATCH(UsagePerHour!$B$100,Usage!$C$5:$C$11,0),MATCH(UsagePerHour!NU$4,Usage!$D$3:$ABF$3,0)),"")</f>
        <v>1.199280945043657</v>
      </c>
      <c r="NV114" s="6">
        <f>IFERROR(INDEX(Sales!$D$5:$ABF$18,MATCH(UsagePerHour!$B114,Sales!$C$5:$C$18,0),MATCH(UsagePerHour!NV$4,Sales!$D$3:$ABF$3,0))/NV$2*INDEX(Usage!$D$5:$ABF$11,MATCH(UsagePerHour!$B$100,Usage!$C$5:$C$11,0),MATCH(UsagePerHour!NV$4,Usage!$D$3:$ABF$3,0)),"")</f>
        <v>4.8822190611664293</v>
      </c>
      <c r="NW114" s="6">
        <f>IFERROR(INDEX(Sales!$D$5:$ABF$18,MATCH(UsagePerHour!$B114,Sales!$C$5:$C$18,0),MATCH(UsagePerHour!NW$4,Sales!$D$3:$ABF$3,0))/NW$2*INDEX(Usage!$D$5:$ABF$11,MATCH(UsagePerHour!$B$100,Usage!$C$5:$C$11,0),MATCH(UsagePerHour!NW$4,Usage!$D$3:$ABF$3,0)),"")</f>
        <v>1.3719738207697032</v>
      </c>
      <c r="NX114" s="6">
        <f>IFERROR(INDEX(Sales!$D$5:$ABF$18,MATCH(UsagePerHour!$B114,Sales!$C$5:$C$18,0),MATCH(UsagePerHour!NX$4,Sales!$D$3:$ABF$3,0))/NX$2*INDEX(Usage!$D$5:$ABF$11,MATCH(UsagePerHour!$B$100,Usage!$C$5:$C$11,0),MATCH(UsagePerHour!NX$4,Usage!$D$3:$ABF$3,0)),"")</f>
        <v>0.30426919810257858</v>
      </c>
      <c r="NY114" s="6">
        <f>IFERROR(INDEX(Sales!$D$5:$ABF$18,MATCH(UsagePerHour!$B114,Sales!$C$5:$C$18,0),MATCH(UsagePerHour!NY$4,Sales!$D$3:$ABF$3,0))/NY$2*INDEX(Usage!$D$5:$ABF$11,MATCH(UsagePerHour!$B$100,Usage!$C$5:$C$11,0),MATCH(UsagePerHour!NY$4,Usage!$D$3:$ABF$3,0)),"")</f>
        <v>0</v>
      </c>
      <c r="NZ114" s="6">
        <f>IFERROR(INDEX(Sales!$D$5:$ABF$18,MATCH(UsagePerHour!$B114,Sales!$C$5:$C$18,0),MATCH(UsagePerHour!NZ$4,Sales!$D$3:$ABF$3,0))/NZ$2*INDEX(Usage!$D$5:$ABF$11,MATCH(UsagePerHour!$B$100,Usage!$C$5:$C$11,0),MATCH(UsagePerHour!NZ$4,Usage!$D$3:$ABF$3,0)),"")</f>
        <v>0</v>
      </c>
      <c r="OA114" s="6">
        <f>IFERROR(INDEX(Sales!$D$5:$ABF$18,MATCH(UsagePerHour!$B114,Sales!$C$5:$C$18,0),MATCH(UsagePerHour!OA$4,Sales!$D$3:$ABF$3,0))/OA$2*INDEX(Usage!$D$5:$ABF$11,MATCH(UsagePerHour!$B$100,Usage!$C$5:$C$11,0),MATCH(UsagePerHour!OA$4,Usage!$D$3:$ABF$3,0)),"")</f>
        <v>0.84607410951258122</v>
      </c>
      <c r="OB114" s="6">
        <f>IFERROR(INDEX(Sales!$D$5:$ABF$18,MATCH(UsagePerHour!$B114,Sales!$C$5:$C$18,0),MATCH(UsagePerHour!OB$4,Sales!$D$3:$ABF$3,0))/OB$2*INDEX(Usage!$D$5:$ABF$11,MATCH(UsagePerHour!$B$100,Usage!$C$5:$C$11,0),MATCH(UsagePerHour!OB$4,Usage!$D$3:$ABF$3,0)),"")</f>
        <v>0</v>
      </c>
      <c r="OC114" s="6">
        <f>IFERROR(INDEX(Sales!$D$5:$ABF$18,MATCH(UsagePerHour!$B114,Sales!$C$5:$C$18,0),MATCH(UsagePerHour!OC$4,Sales!$D$3:$ABF$3,0))/OC$2*INDEX(Usage!$D$5:$ABF$11,MATCH(UsagePerHour!$B$100,Usage!$C$5:$C$11,0),MATCH(UsagePerHour!OC$4,Usage!$D$3:$ABF$3,0)),"")</f>
        <v>3.8721865688922157</v>
      </c>
      <c r="OD114" s="6">
        <f>IFERROR(INDEX(Sales!$D$5:$ABF$18,MATCH(UsagePerHour!$B114,Sales!$C$5:$C$18,0),MATCH(UsagePerHour!OD$4,Sales!$D$3:$ABF$3,0))/OD$2*INDEX(Usage!$D$5:$ABF$11,MATCH(UsagePerHour!$B$100,Usage!$C$5:$C$11,0),MATCH(UsagePerHour!OD$4,Usage!$D$3:$ABF$3,0)),"")</f>
        <v>0.55641934976677554</v>
      </c>
      <c r="OE114" s="6">
        <f>IFERROR(INDEX(Sales!$D$5:$ABF$18,MATCH(UsagePerHour!$B114,Sales!$C$5:$C$18,0),MATCH(UsagePerHour!OE$4,Sales!$D$3:$ABF$3,0))/OE$2*INDEX(Usage!$D$5:$ABF$11,MATCH(UsagePerHour!$B$100,Usage!$C$5:$C$11,0),MATCH(UsagePerHour!OE$4,Usage!$D$3:$ABF$3,0)),"")</f>
        <v>1.4469950534640561</v>
      </c>
      <c r="OF114" s="6">
        <f>IFERROR(INDEX(Sales!$D$5:$ABF$18,MATCH(UsagePerHour!$B114,Sales!$C$5:$C$18,0),MATCH(UsagePerHour!OF$4,Sales!$D$3:$ABF$3,0))/OF$2*INDEX(Usage!$D$5:$ABF$11,MATCH(UsagePerHour!$B$100,Usage!$C$5:$C$11,0),MATCH(UsagePerHour!OF$4,Usage!$D$3:$ABF$3,0)),"")</f>
        <v>0.11677855975361008</v>
      </c>
      <c r="OG114" s="6">
        <f>IFERROR(INDEX(Sales!$D$5:$ABF$18,MATCH(UsagePerHour!$B114,Sales!$C$5:$C$18,0),MATCH(UsagePerHour!OG$4,Sales!$D$3:$ABF$3,0))/OG$2*INDEX(Usage!$D$5:$ABF$11,MATCH(UsagePerHour!$B$100,Usage!$C$5:$C$11,0),MATCH(UsagePerHour!OG$4,Usage!$D$3:$ABF$3,0)),"")</f>
        <v>0</v>
      </c>
      <c r="OH114" s="6">
        <f>IFERROR(INDEX(Sales!$D$5:$ABF$18,MATCH(UsagePerHour!$B114,Sales!$C$5:$C$18,0),MATCH(UsagePerHour!OH$4,Sales!$D$3:$ABF$3,0))/OH$2*INDEX(Usage!$D$5:$ABF$11,MATCH(UsagePerHour!$B$100,Usage!$C$5:$C$11,0),MATCH(UsagePerHour!OH$4,Usage!$D$3:$ABF$3,0)),"")</f>
        <v>0</v>
      </c>
      <c r="OI114" s="6">
        <f>IFERROR(INDEX(Sales!$D$5:$ABF$18,MATCH(UsagePerHour!$B114,Sales!$C$5:$C$18,0),MATCH(UsagePerHour!OI$4,Sales!$D$3:$ABF$3,0))/OI$2*INDEX(Usage!$D$5:$ABF$11,MATCH(UsagePerHour!$B$100,Usage!$C$5:$C$11,0),MATCH(UsagePerHour!OI$4,Usage!$D$3:$ABF$3,0)),"")</f>
        <v>1.7281190554715109</v>
      </c>
      <c r="OJ114" s="6">
        <f>IFERROR(INDEX(Sales!$D$5:$ABF$18,MATCH(UsagePerHour!$B114,Sales!$C$5:$C$18,0),MATCH(UsagePerHour!OJ$4,Sales!$D$3:$ABF$3,0))/OJ$2*INDEX(Usage!$D$5:$ABF$11,MATCH(UsagePerHour!$B$100,Usage!$C$5:$C$11,0),MATCH(UsagePerHour!OJ$4,Usage!$D$3:$ABF$3,0)),"")</f>
        <v>0</v>
      </c>
      <c r="OK114" s="6">
        <f>IFERROR(INDEX(Sales!$D$5:$ABF$18,MATCH(UsagePerHour!$B114,Sales!$C$5:$C$18,0),MATCH(UsagePerHour!OK$4,Sales!$D$3:$ABF$3,0))/OK$2*INDEX(Usage!$D$5:$ABF$11,MATCH(UsagePerHour!$B$100,Usage!$C$5:$C$11,0),MATCH(UsagePerHour!OK$4,Usage!$D$3:$ABF$3,0)),"")</f>
        <v>0.21057003368660748</v>
      </c>
      <c r="OL114" s="6">
        <f>IFERROR(INDEX(Sales!$D$5:$ABF$18,MATCH(UsagePerHour!$B114,Sales!$C$5:$C$18,0),MATCH(UsagePerHour!OL$4,Sales!$D$3:$ABF$3,0))/OL$2*INDEX(Usage!$D$5:$ABF$11,MATCH(UsagePerHour!$B$100,Usage!$C$5:$C$11,0),MATCH(UsagePerHour!OL$4,Usage!$D$3:$ABF$3,0)),"")</f>
        <v>2.1636102026342012</v>
      </c>
      <c r="OM114" s="6">
        <f>IFERROR(INDEX(Sales!$D$5:$ABF$18,MATCH(UsagePerHour!$B114,Sales!$C$5:$C$18,0),MATCH(UsagePerHour!OM$4,Sales!$D$3:$ABF$3,0))/OM$2*INDEX(Usage!$D$5:$ABF$11,MATCH(UsagePerHour!$B$100,Usage!$C$5:$C$11,0),MATCH(UsagePerHour!OM$4,Usage!$D$3:$ABF$3,0)),"")</f>
        <v>0.24813429162504802</v>
      </c>
      <c r="ON114" s="6">
        <f>IFERROR(INDEX(Sales!$D$5:$ABF$18,MATCH(UsagePerHour!$B114,Sales!$C$5:$C$18,0),MATCH(UsagePerHour!ON$4,Sales!$D$3:$ABF$3,0))/ON$2*INDEX(Usage!$D$5:$ABF$11,MATCH(UsagePerHour!$B$100,Usage!$C$5:$C$11,0),MATCH(UsagePerHour!ON$4,Usage!$D$3:$ABF$3,0)),"")</f>
        <v>0</v>
      </c>
      <c r="OO114" s="6">
        <f>IFERROR(INDEX(Sales!$D$5:$ABF$18,MATCH(UsagePerHour!$B114,Sales!$C$5:$C$18,0),MATCH(UsagePerHour!OO$4,Sales!$D$3:$ABF$3,0))/OO$2*INDEX(Usage!$D$5:$ABF$11,MATCH(UsagePerHour!$B$100,Usage!$C$5:$C$11,0),MATCH(UsagePerHour!OO$4,Usage!$D$3:$ABF$3,0)),"")</f>
        <v>0.55138458680464852</v>
      </c>
      <c r="OP114" s="6">
        <f>IFERROR(INDEX(Sales!$D$5:$ABF$18,MATCH(UsagePerHour!$B114,Sales!$C$5:$C$18,0),MATCH(UsagePerHour!OP$4,Sales!$D$3:$ABF$3,0))/OP$2*INDEX(Usage!$D$5:$ABF$11,MATCH(UsagePerHour!$B$100,Usage!$C$5:$C$11,0),MATCH(UsagePerHour!OP$4,Usage!$D$3:$ABF$3,0)),"")</f>
        <v>1.6061318706920815</v>
      </c>
      <c r="OQ114" s="6">
        <f>IFERROR(INDEX(Sales!$D$5:$ABF$18,MATCH(UsagePerHour!$B114,Sales!$C$5:$C$18,0),MATCH(UsagePerHour!OQ$4,Sales!$D$3:$ABF$3,0))/OQ$2*INDEX(Usage!$D$5:$ABF$11,MATCH(UsagePerHour!$B$100,Usage!$C$5:$C$11,0),MATCH(UsagePerHour!OQ$4,Usage!$D$3:$ABF$3,0)),"")</f>
        <v>0</v>
      </c>
      <c r="OR114" s="6">
        <f>IFERROR(INDEX(Sales!$D$5:$ABF$18,MATCH(UsagePerHour!$B114,Sales!$C$5:$C$18,0),MATCH(UsagePerHour!OR$4,Sales!$D$3:$ABF$3,0))/OR$2*INDEX(Usage!$D$5:$ABF$11,MATCH(UsagePerHour!$B$100,Usage!$C$5:$C$11,0),MATCH(UsagePerHour!OR$4,Usage!$D$3:$ABF$3,0)),"")</f>
        <v>0.33131892103092608</v>
      </c>
      <c r="OS114" s="6">
        <f>IFERROR(INDEX(Sales!$D$5:$ABF$18,MATCH(UsagePerHour!$B114,Sales!$C$5:$C$18,0),MATCH(UsagePerHour!OS$4,Sales!$D$3:$ABF$3,0))/OS$2*INDEX(Usage!$D$5:$ABF$11,MATCH(UsagePerHour!$B$100,Usage!$C$5:$C$11,0),MATCH(UsagePerHour!OS$4,Usage!$D$3:$ABF$3,0)),"")</f>
        <v>0</v>
      </c>
      <c r="OT114" s="6">
        <f>IFERROR(INDEX(Sales!$D$5:$ABF$18,MATCH(UsagePerHour!$B114,Sales!$C$5:$C$18,0),MATCH(UsagePerHour!OT$4,Sales!$D$3:$ABF$3,0))/OT$2*INDEX(Usage!$D$5:$ABF$11,MATCH(UsagePerHour!$B$100,Usage!$C$5:$C$11,0),MATCH(UsagePerHour!OT$4,Usage!$D$3:$ABF$3,0)),"")</f>
        <v>0</v>
      </c>
      <c r="OU114" s="6">
        <f>IFERROR(INDEX(Sales!$D$5:$ABF$18,MATCH(UsagePerHour!$B114,Sales!$C$5:$C$18,0),MATCH(UsagePerHour!OU$4,Sales!$D$3:$ABF$3,0))/OU$2*INDEX(Usage!$D$5:$ABF$11,MATCH(UsagePerHour!$B$100,Usage!$C$5:$C$11,0),MATCH(UsagePerHour!OU$4,Usage!$D$3:$ABF$3,0)),"")</f>
        <v>0</v>
      </c>
      <c r="OV114" s="6">
        <f>IFERROR(INDEX(Sales!$D$5:$ABF$18,MATCH(UsagePerHour!$B114,Sales!$C$5:$C$18,0),MATCH(UsagePerHour!OV$4,Sales!$D$3:$ABF$3,0))/OV$2*INDEX(Usage!$D$5:$ABF$11,MATCH(UsagePerHour!$B$100,Usage!$C$5:$C$11,0),MATCH(UsagePerHour!OV$4,Usage!$D$3:$ABF$3,0)),"")</f>
        <v>1.9418786800341421</v>
      </c>
      <c r="OW114" s="6">
        <f>IFERROR(INDEX(Sales!$D$5:$ABF$18,MATCH(UsagePerHour!$B114,Sales!$C$5:$C$18,0),MATCH(UsagePerHour!OW$4,Sales!$D$3:$ABF$3,0))/OW$2*INDEX(Usage!$D$5:$ABF$11,MATCH(UsagePerHour!$B$100,Usage!$C$5:$C$11,0),MATCH(UsagePerHour!OW$4,Usage!$D$3:$ABF$3,0)),"")</f>
        <v>0</v>
      </c>
      <c r="OX114" s="6">
        <f>IFERROR(INDEX(Sales!$D$5:$ABF$18,MATCH(UsagePerHour!$B114,Sales!$C$5:$C$18,0),MATCH(UsagePerHour!OX$4,Sales!$D$3:$ABF$3,0))/OX$2*INDEX(Usage!$D$5:$ABF$11,MATCH(UsagePerHour!$B$100,Usage!$C$5:$C$11,0),MATCH(UsagePerHour!OX$4,Usage!$D$3:$ABF$3,0)),"")</f>
        <v>2.7365439178891746</v>
      </c>
      <c r="OY114" s="6">
        <f>IFERROR(INDEX(Sales!$D$5:$ABF$18,MATCH(UsagePerHour!$B114,Sales!$C$5:$C$18,0),MATCH(UsagePerHour!OY$4,Sales!$D$3:$ABF$3,0))/OY$2*INDEX(Usage!$D$5:$ABF$11,MATCH(UsagePerHour!$B$100,Usage!$C$5:$C$11,0),MATCH(UsagePerHour!OY$4,Usage!$D$3:$ABF$3,0)),"")</f>
        <v>3.845308103988593</v>
      </c>
      <c r="OZ114" s="6">
        <f>IFERROR(INDEX(Sales!$D$5:$ABF$18,MATCH(UsagePerHour!$B114,Sales!$C$5:$C$18,0),MATCH(UsagePerHour!OZ$4,Sales!$D$3:$ABF$3,0))/OZ$2*INDEX(Usage!$D$5:$ABF$11,MATCH(UsagePerHour!$B$100,Usage!$C$5:$C$11,0),MATCH(UsagePerHour!OZ$4,Usage!$D$3:$ABF$3,0)),"")</f>
        <v>0</v>
      </c>
      <c r="PA114" s="6">
        <f>IFERROR(INDEX(Sales!$D$5:$ABF$18,MATCH(UsagePerHour!$B114,Sales!$C$5:$C$18,0),MATCH(UsagePerHour!PA$4,Sales!$D$3:$ABF$3,0))/PA$2*INDEX(Usage!$D$5:$ABF$11,MATCH(UsagePerHour!$B$100,Usage!$C$5:$C$11,0),MATCH(UsagePerHour!PA$4,Usage!$D$3:$ABF$3,0)),"")</f>
        <v>0</v>
      </c>
      <c r="PB114" s="6">
        <f>IFERROR(INDEX(Sales!$D$5:$ABF$18,MATCH(UsagePerHour!$B114,Sales!$C$5:$C$18,0),MATCH(UsagePerHour!PB$4,Sales!$D$3:$ABF$3,0))/PB$2*INDEX(Usage!$D$5:$ABF$11,MATCH(UsagePerHour!$B$100,Usage!$C$5:$C$11,0),MATCH(UsagePerHour!PB$4,Usage!$D$3:$ABF$3,0)),"")</f>
        <v>0</v>
      </c>
      <c r="PC114" s="6">
        <f>IFERROR(INDEX(Sales!$D$5:$ABF$18,MATCH(UsagePerHour!$B114,Sales!$C$5:$C$18,0),MATCH(UsagePerHour!PC$4,Sales!$D$3:$ABF$3,0))/PC$2*INDEX(Usage!$D$5:$ABF$11,MATCH(UsagePerHour!$B$100,Usage!$C$5:$C$11,0),MATCH(UsagePerHour!PC$4,Usage!$D$3:$ABF$3,0)),"")</f>
        <v>0</v>
      </c>
      <c r="PD114" s="6">
        <f>IFERROR(INDEX(Sales!$D$5:$ABF$18,MATCH(UsagePerHour!$B114,Sales!$C$5:$C$18,0),MATCH(UsagePerHour!PD$4,Sales!$D$3:$ABF$3,0))/PD$2*INDEX(Usage!$D$5:$ABF$11,MATCH(UsagePerHour!$B$100,Usage!$C$5:$C$11,0),MATCH(UsagePerHour!PD$4,Usage!$D$3:$ABF$3,0)),"")</f>
        <v>3.402309690221891</v>
      </c>
      <c r="PE114" s="6">
        <f>IFERROR(INDEX(Sales!$D$5:$ABF$18,MATCH(UsagePerHour!$B114,Sales!$C$5:$C$18,0),MATCH(UsagePerHour!PE$4,Sales!$D$3:$ABF$3,0))/PE$2*INDEX(Usage!$D$5:$ABF$11,MATCH(UsagePerHour!$B$100,Usage!$C$5:$C$11,0),MATCH(UsagePerHour!PE$4,Usage!$D$3:$ABF$3,0)),"")</f>
        <v>0</v>
      </c>
      <c r="PF114" s="6">
        <f>IFERROR(INDEX(Sales!$D$5:$ABF$18,MATCH(UsagePerHour!$B114,Sales!$C$5:$C$18,0),MATCH(UsagePerHour!PF$4,Sales!$D$3:$ABF$3,0))/PF$2*INDEX(Usage!$D$5:$ABF$11,MATCH(UsagePerHour!$B$100,Usage!$C$5:$C$11,0),MATCH(UsagePerHour!PF$4,Usage!$D$3:$ABF$3,0)),"")</f>
        <v>1.5286149465830967</v>
      </c>
      <c r="PG114" s="6">
        <f>IFERROR(INDEX(Sales!$D$5:$ABF$18,MATCH(UsagePerHour!$B114,Sales!$C$5:$C$18,0),MATCH(UsagePerHour!PG$4,Sales!$D$3:$ABF$3,0))/PG$2*INDEX(Usage!$D$5:$ABF$11,MATCH(UsagePerHour!$B$100,Usage!$C$5:$C$11,0),MATCH(UsagePerHour!PG$4,Usage!$D$3:$ABF$3,0)),"")</f>
        <v>0</v>
      </c>
      <c r="PH114" s="6">
        <f>IFERROR(INDEX(Sales!$D$5:$ABF$18,MATCH(UsagePerHour!$B114,Sales!$C$5:$C$18,0),MATCH(UsagePerHour!PH$4,Sales!$D$3:$ABF$3,0))/PH$2*INDEX(Usage!$D$5:$ABF$11,MATCH(UsagePerHour!$B$100,Usage!$C$5:$C$11,0),MATCH(UsagePerHour!PH$4,Usage!$D$3:$ABF$3,0)),"")</f>
        <v>0</v>
      </c>
      <c r="PI114" s="6">
        <f>IFERROR(INDEX(Sales!$D$5:$ABF$18,MATCH(UsagePerHour!$B114,Sales!$C$5:$C$18,0),MATCH(UsagePerHour!PI$4,Sales!$D$3:$ABF$3,0))/PI$2*INDEX(Usage!$D$5:$ABF$11,MATCH(UsagePerHour!$B$100,Usage!$C$5:$C$11,0),MATCH(UsagePerHour!PI$4,Usage!$D$3:$ABF$3,0)),"")</f>
        <v>0</v>
      </c>
      <c r="PJ114" s="6">
        <f>IFERROR(INDEX(Sales!$D$5:$ABF$18,MATCH(UsagePerHour!$B114,Sales!$C$5:$C$18,0),MATCH(UsagePerHour!PJ$4,Sales!$D$3:$ABF$3,0))/PJ$2*INDEX(Usage!$D$5:$ABF$11,MATCH(UsagePerHour!$B$100,Usage!$C$5:$C$11,0),MATCH(UsagePerHour!PJ$4,Usage!$D$3:$ABF$3,0)),"")</f>
        <v>0</v>
      </c>
      <c r="PK114" s="6">
        <f>IFERROR(INDEX(Sales!$D$5:$ABF$18,MATCH(UsagePerHour!$B114,Sales!$C$5:$C$18,0),MATCH(UsagePerHour!PK$4,Sales!$D$3:$ABF$3,0))/PK$2*INDEX(Usage!$D$5:$ABF$11,MATCH(UsagePerHour!$B$100,Usage!$C$5:$C$11,0),MATCH(UsagePerHour!PK$4,Usage!$D$3:$ABF$3,0)),"")</f>
        <v>0</v>
      </c>
      <c r="PL114" s="6">
        <f>IFERROR(INDEX(Sales!$D$5:$ABF$18,MATCH(UsagePerHour!$B114,Sales!$C$5:$C$18,0),MATCH(UsagePerHour!PL$4,Sales!$D$3:$ABF$3,0))/PL$2*INDEX(Usage!$D$5:$ABF$11,MATCH(UsagePerHour!$B$100,Usage!$C$5:$C$11,0),MATCH(UsagePerHour!PL$4,Usage!$D$3:$ABF$3,0)),"")</f>
        <v>0</v>
      </c>
      <c r="PM114" s="6">
        <f>IFERROR(INDEX(Sales!$D$5:$ABF$18,MATCH(UsagePerHour!$B114,Sales!$C$5:$C$18,0),MATCH(UsagePerHour!PM$4,Sales!$D$3:$ABF$3,0))/PM$2*INDEX(Usage!$D$5:$ABF$11,MATCH(UsagePerHour!$B$100,Usage!$C$5:$C$11,0),MATCH(UsagePerHour!PM$4,Usage!$D$3:$ABF$3,0)),"")</f>
        <v>0.73802749130732226</v>
      </c>
      <c r="PN114" s="6">
        <f>IFERROR(INDEX(Sales!$D$5:$ABF$18,MATCH(UsagePerHour!$B114,Sales!$C$5:$C$18,0),MATCH(UsagePerHour!PN$4,Sales!$D$3:$ABF$3,0))/PN$2*INDEX(Usage!$D$5:$ABF$11,MATCH(UsagePerHour!$B$100,Usage!$C$5:$C$11,0),MATCH(UsagePerHour!PN$4,Usage!$D$3:$ABF$3,0)),"")</f>
        <v>0</v>
      </c>
      <c r="PO114" s="6">
        <f>IFERROR(INDEX(Sales!$D$5:$ABF$18,MATCH(UsagePerHour!$B114,Sales!$C$5:$C$18,0),MATCH(UsagePerHour!PO$4,Sales!$D$3:$ABF$3,0))/PO$2*INDEX(Usage!$D$5:$ABF$11,MATCH(UsagePerHour!$B$100,Usage!$C$5:$C$11,0),MATCH(UsagePerHour!PO$4,Usage!$D$3:$ABF$3,0)),"")</f>
        <v>0.4752462554614007</v>
      </c>
      <c r="PP114" s="6">
        <f>IFERROR(INDEX(Sales!$D$5:$ABF$18,MATCH(UsagePerHour!$B114,Sales!$C$5:$C$18,0),MATCH(UsagePerHour!PP$4,Sales!$D$3:$ABF$3,0))/PP$2*INDEX(Usage!$D$5:$ABF$11,MATCH(UsagePerHour!$B$100,Usage!$C$5:$C$11,0),MATCH(UsagePerHour!PP$4,Usage!$D$3:$ABF$3,0)),"")</f>
        <v>0</v>
      </c>
      <c r="PQ114" s="6">
        <f>IFERROR(INDEX(Sales!$D$5:$ABF$18,MATCH(UsagePerHour!$B114,Sales!$C$5:$C$18,0),MATCH(UsagePerHour!PQ$4,Sales!$D$3:$ABF$3,0))/PQ$2*INDEX(Usage!$D$5:$ABF$11,MATCH(UsagePerHour!$B$100,Usage!$C$5:$C$11,0),MATCH(UsagePerHour!PQ$4,Usage!$D$3:$ABF$3,0)),"")</f>
        <v>0</v>
      </c>
      <c r="PR114" s="6">
        <f>IFERROR(INDEX(Sales!$D$5:$ABF$18,MATCH(UsagePerHour!$B114,Sales!$C$5:$C$18,0),MATCH(UsagePerHour!PR$4,Sales!$D$3:$ABF$3,0))/PR$2*INDEX(Usage!$D$5:$ABF$11,MATCH(UsagePerHour!$B$100,Usage!$C$5:$C$11,0),MATCH(UsagePerHour!PR$4,Usage!$D$3:$ABF$3,0)),"")</f>
        <v>0.14350814725067518</v>
      </c>
      <c r="PS114" s="6">
        <f>IFERROR(INDEX(Sales!$D$5:$ABF$18,MATCH(UsagePerHour!$B114,Sales!$C$5:$C$18,0),MATCH(UsagePerHour!PS$4,Sales!$D$3:$ABF$3,0))/PS$2*INDEX(Usage!$D$5:$ABF$11,MATCH(UsagePerHour!$B$100,Usage!$C$5:$C$11,0),MATCH(UsagePerHour!PS$4,Usage!$D$3:$ABF$3,0)),"")</f>
        <v>42.581231016340489</v>
      </c>
      <c r="PT114" s="6">
        <f>IFERROR(INDEX(Sales!$D$5:$ABF$18,MATCH(UsagePerHour!$B114,Sales!$C$5:$C$18,0),MATCH(UsagePerHour!PT$4,Sales!$D$3:$ABF$3,0))/PT$2*INDEX(Usage!$D$5:$ABF$11,MATCH(UsagePerHour!$B$100,Usage!$C$5:$C$11,0),MATCH(UsagePerHour!PT$4,Usage!$D$3:$ABF$3,0)),"")</f>
        <v>0.86604211757140548</v>
      </c>
      <c r="PU114" s="6">
        <f>IFERROR(INDEX(Sales!$D$5:$ABF$18,MATCH(UsagePerHour!$B114,Sales!$C$5:$C$18,0),MATCH(UsagePerHour!PU$4,Sales!$D$3:$ABF$3,0))/PU$2*INDEX(Usage!$D$5:$ABF$11,MATCH(UsagePerHour!$B$100,Usage!$C$5:$C$11,0),MATCH(UsagePerHour!PU$4,Usage!$D$3:$ABF$3,0)),"")</f>
        <v>0</v>
      </c>
      <c r="PV114" s="6">
        <f>IFERROR(INDEX(Sales!$D$5:$ABF$18,MATCH(UsagePerHour!$B114,Sales!$C$5:$C$18,0),MATCH(UsagePerHour!PV$4,Sales!$D$3:$ABF$3,0))/PV$2*INDEX(Usage!$D$5:$ABF$11,MATCH(UsagePerHour!$B$100,Usage!$C$5:$C$11,0),MATCH(UsagePerHour!PV$4,Usage!$D$3:$ABF$3,0)),"")</f>
        <v>0</v>
      </c>
      <c r="PW114" s="6">
        <f>IFERROR(INDEX(Sales!$D$5:$ABF$18,MATCH(UsagePerHour!$B114,Sales!$C$5:$C$18,0),MATCH(UsagePerHour!PW$4,Sales!$D$3:$ABF$3,0))/PW$2*INDEX(Usage!$D$5:$ABF$11,MATCH(UsagePerHour!$B$100,Usage!$C$5:$C$11,0),MATCH(UsagePerHour!PW$4,Usage!$D$3:$ABF$3,0)),"")</f>
        <v>0</v>
      </c>
      <c r="PX114" s="6">
        <f>IFERROR(INDEX(Sales!$D$5:$ABF$18,MATCH(UsagePerHour!$B114,Sales!$C$5:$C$18,0),MATCH(UsagePerHour!PX$4,Sales!$D$3:$ABF$3,0))/PX$2*INDEX(Usage!$D$5:$ABF$11,MATCH(UsagePerHour!$B$100,Usage!$C$5:$C$11,0),MATCH(UsagePerHour!PX$4,Usage!$D$3:$ABF$3,0)),"")</f>
        <v>0</v>
      </c>
      <c r="PY114" s="6">
        <f>IFERROR(INDEX(Sales!$D$5:$ABF$18,MATCH(UsagePerHour!$B114,Sales!$C$5:$C$18,0),MATCH(UsagePerHour!PY$4,Sales!$D$3:$ABF$3,0))/PY$2*INDEX(Usage!$D$5:$ABF$11,MATCH(UsagePerHour!$B$100,Usage!$C$5:$C$11,0),MATCH(UsagePerHour!PY$4,Usage!$D$3:$ABF$3,0)),"")</f>
        <v>0</v>
      </c>
      <c r="PZ114" s="6">
        <f>IFERROR(INDEX(Sales!$D$5:$ABF$18,MATCH(UsagePerHour!$B114,Sales!$C$5:$C$18,0),MATCH(UsagePerHour!PZ$4,Sales!$D$3:$ABF$3,0))/PZ$2*INDEX(Usage!$D$5:$ABF$11,MATCH(UsagePerHour!$B$100,Usage!$C$5:$C$11,0),MATCH(UsagePerHour!PZ$4,Usage!$D$3:$ABF$3,0)),"")</f>
        <v>0</v>
      </c>
      <c r="QA114" s="6">
        <f>IFERROR(INDEX(Sales!$D$5:$ABF$18,MATCH(UsagePerHour!$B114,Sales!$C$5:$C$18,0),MATCH(UsagePerHour!QA$4,Sales!$D$3:$ABF$3,0))/QA$2*INDEX(Usage!$D$5:$ABF$11,MATCH(UsagePerHour!$B$100,Usage!$C$5:$C$11,0),MATCH(UsagePerHour!QA$4,Usage!$D$3:$ABF$3,0)),"")</f>
        <v>0.73472681048000354</v>
      </c>
      <c r="QB114" s="6">
        <f>IFERROR(INDEX(Sales!$D$5:$ABF$18,MATCH(UsagePerHour!$B114,Sales!$C$5:$C$18,0),MATCH(UsagePerHour!QB$4,Sales!$D$3:$ABF$3,0))/QB$2*INDEX(Usage!$D$5:$ABF$11,MATCH(UsagePerHour!$B$100,Usage!$C$5:$C$11,0),MATCH(UsagePerHour!QB$4,Usage!$D$3:$ABF$3,0)),"")</f>
        <v>1.8189638500206633</v>
      </c>
      <c r="QC114" s="6">
        <f>IFERROR(INDEX(Sales!$D$5:$ABF$18,MATCH(UsagePerHour!$B114,Sales!$C$5:$C$18,0),MATCH(UsagePerHour!QC$4,Sales!$D$3:$ABF$3,0))/QC$2*INDEX(Usage!$D$5:$ABF$11,MATCH(UsagePerHour!$B$100,Usage!$C$5:$C$11,0),MATCH(UsagePerHour!QC$4,Usage!$D$3:$ABF$3,0)),"")</f>
        <v>0</v>
      </c>
      <c r="QD114" s="6">
        <f>IFERROR(INDEX(Sales!$D$5:$ABF$18,MATCH(UsagePerHour!$B114,Sales!$C$5:$C$18,0),MATCH(UsagePerHour!QD$4,Sales!$D$3:$ABF$3,0))/QD$2*INDEX(Usage!$D$5:$ABF$11,MATCH(UsagePerHour!$B$100,Usage!$C$5:$C$11,0),MATCH(UsagePerHour!QD$4,Usage!$D$3:$ABF$3,0)),"")</f>
        <v>1.6422533777955934</v>
      </c>
      <c r="QE114" s="6">
        <f>IFERROR(INDEX(Sales!$D$5:$ABF$18,MATCH(UsagePerHour!$B114,Sales!$C$5:$C$18,0),MATCH(UsagePerHour!QE$4,Sales!$D$3:$ABF$3,0))/QE$2*INDEX(Usage!$D$5:$ABF$11,MATCH(UsagePerHour!$B$100,Usage!$C$5:$C$11,0),MATCH(UsagePerHour!QE$4,Usage!$D$3:$ABF$3,0)),"")</f>
        <v>0</v>
      </c>
      <c r="QF114" s="6">
        <f>IFERROR(INDEX(Sales!$D$5:$ABF$18,MATCH(UsagePerHour!$B114,Sales!$C$5:$C$18,0),MATCH(UsagePerHour!QF$4,Sales!$D$3:$ABF$3,0))/QF$2*INDEX(Usage!$D$5:$ABF$11,MATCH(UsagePerHour!$B$100,Usage!$C$5:$C$11,0),MATCH(UsagePerHour!QF$4,Usage!$D$3:$ABF$3,0)),"")</f>
        <v>0.51223729473615887</v>
      </c>
      <c r="QG114" s="6">
        <f>IFERROR(INDEX(Sales!$D$5:$ABF$18,MATCH(UsagePerHour!$B114,Sales!$C$5:$C$18,0),MATCH(UsagePerHour!QG$4,Sales!$D$3:$ABF$3,0))/QG$2*INDEX(Usage!$D$5:$ABF$11,MATCH(UsagePerHour!$B$100,Usage!$C$5:$C$11,0),MATCH(UsagePerHour!QG$4,Usage!$D$3:$ABF$3,0)),"")</f>
        <v>0</v>
      </c>
      <c r="QH114" s="6">
        <f>IFERROR(INDEX(Sales!$D$5:$ABF$18,MATCH(UsagePerHour!$B114,Sales!$C$5:$C$18,0),MATCH(UsagePerHour!QH$4,Sales!$D$3:$ABF$3,0))/QH$2*INDEX(Usage!$D$5:$ABF$11,MATCH(UsagePerHour!$B$100,Usage!$C$5:$C$11,0),MATCH(UsagePerHour!QH$4,Usage!$D$3:$ABF$3,0)),"")</f>
        <v>4.0526567953949835</v>
      </c>
      <c r="QI114" s="6">
        <f>IFERROR(INDEX(Sales!$D$5:$ABF$18,MATCH(UsagePerHour!$B114,Sales!$C$5:$C$18,0),MATCH(UsagePerHour!QI$4,Sales!$D$3:$ABF$3,0))/QI$2*INDEX(Usage!$D$5:$ABF$11,MATCH(UsagePerHour!$B$100,Usage!$C$5:$C$11,0),MATCH(UsagePerHour!QI$4,Usage!$D$3:$ABF$3,0)),"")</f>
        <v>0</v>
      </c>
      <c r="QJ114" s="6">
        <f>IFERROR(INDEX(Sales!$D$5:$ABF$18,MATCH(UsagePerHour!$B114,Sales!$C$5:$C$18,0),MATCH(UsagePerHour!QJ$4,Sales!$D$3:$ABF$3,0))/QJ$2*INDEX(Usage!$D$5:$ABF$11,MATCH(UsagePerHour!$B$100,Usage!$C$5:$C$11,0),MATCH(UsagePerHour!QJ$4,Usage!$D$3:$ABF$3,0)),"")</f>
        <v>1.3366293996156968</v>
      </c>
      <c r="QK114" s="6">
        <f>IFERROR(INDEX(Sales!$D$5:$ABF$18,MATCH(UsagePerHour!$B114,Sales!$C$5:$C$18,0),MATCH(UsagePerHour!QK$4,Sales!$D$3:$ABF$3,0))/QK$2*INDEX(Usage!$D$5:$ABF$11,MATCH(UsagePerHour!$B$100,Usage!$C$5:$C$11,0),MATCH(UsagePerHour!QK$4,Usage!$D$3:$ABF$3,0)),"")</f>
        <v>0</v>
      </c>
      <c r="QL114" s="6">
        <f>IFERROR(INDEX(Sales!$D$5:$ABF$18,MATCH(UsagePerHour!$B114,Sales!$C$5:$C$18,0),MATCH(UsagePerHour!QL$4,Sales!$D$3:$ABF$3,0))/QL$2*INDEX(Usage!$D$5:$ABF$11,MATCH(UsagePerHour!$B$100,Usage!$C$5:$C$11,0),MATCH(UsagePerHour!QL$4,Usage!$D$3:$ABF$3,0)),"")</f>
        <v>0</v>
      </c>
      <c r="QM114" s="6">
        <f>IFERROR(INDEX(Sales!$D$5:$ABF$18,MATCH(UsagePerHour!$B114,Sales!$C$5:$C$18,0),MATCH(UsagePerHour!QM$4,Sales!$D$3:$ABF$3,0))/QM$2*INDEX(Usage!$D$5:$ABF$11,MATCH(UsagePerHour!$B$100,Usage!$C$5:$C$11,0),MATCH(UsagePerHour!QM$4,Usage!$D$3:$ABF$3,0)),"")</f>
        <v>0.74256217595832941</v>
      </c>
      <c r="QN114" s="6">
        <f>IFERROR(INDEX(Sales!$D$5:$ABF$18,MATCH(UsagePerHour!$B114,Sales!$C$5:$C$18,0),MATCH(UsagePerHour!QN$4,Sales!$D$3:$ABF$3,0))/QN$2*INDEX(Usage!$D$5:$ABF$11,MATCH(UsagePerHour!$B$100,Usage!$C$5:$C$11,0),MATCH(UsagePerHour!QN$4,Usage!$D$3:$ABF$3,0)),"")</f>
        <v>0.5729498686063097</v>
      </c>
      <c r="QO114" s="6">
        <f>IFERROR(INDEX(Sales!$D$5:$ABF$18,MATCH(UsagePerHour!$B114,Sales!$C$5:$C$18,0),MATCH(UsagePerHour!QO$4,Sales!$D$3:$ABF$3,0))/QO$2*INDEX(Usage!$D$5:$ABF$11,MATCH(UsagePerHour!$B$100,Usage!$C$5:$C$11,0),MATCH(UsagePerHour!QO$4,Usage!$D$3:$ABF$3,0)),"")</f>
        <v>4.1490813306584133</v>
      </c>
      <c r="QP114" s="6">
        <f>IFERROR(INDEX(Sales!$D$5:$ABF$18,MATCH(UsagePerHour!$B114,Sales!$C$5:$C$18,0),MATCH(UsagePerHour!QP$4,Sales!$D$3:$ABF$3,0))/QP$2*INDEX(Usage!$D$5:$ABF$11,MATCH(UsagePerHour!$B$100,Usage!$C$5:$C$11,0),MATCH(UsagePerHour!QP$4,Usage!$D$3:$ABF$3,0)),"")</f>
        <v>3.9308990398417736</v>
      </c>
      <c r="QQ114" s="6">
        <f>IFERROR(INDEX(Sales!$D$5:$ABF$18,MATCH(UsagePerHour!$B114,Sales!$C$5:$C$18,0),MATCH(UsagePerHour!QQ$4,Sales!$D$3:$ABF$3,0))/QQ$2*INDEX(Usage!$D$5:$ABF$11,MATCH(UsagePerHour!$B$100,Usage!$C$5:$C$11,0),MATCH(UsagePerHour!QQ$4,Usage!$D$3:$ABF$3,0)),"")</f>
        <v>11.683851850682034</v>
      </c>
      <c r="QR114" s="6">
        <f>IFERROR(INDEX(Sales!$D$5:$ABF$18,MATCH(UsagePerHour!$B114,Sales!$C$5:$C$18,0),MATCH(UsagePerHour!QR$4,Sales!$D$3:$ABF$3,0))/QR$2*INDEX(Usage!$D$5:$ABF$11,MATCH(UsagePerHour!$B$100,Usage!$C$5:$C$11,0),MATCH(UsagePerHour!QR$4,Usage!$D$3:$ABF$3,0)),"")</f>
        <v>0.58426508923683873</v>
      </c>
      <c r="QS114" s="6">
        <f>IFERROR(INDEX(Sales!$D$5:$ABF$18,MATCH(UsagePerHour!$B114,Sales!$C$5:$C$18,0),MATCH(UsagePerHour!QS$4,Sales!$D$3:$ABF$3,0))/QS$2*INDEX(Usage!$D$5:$ABF$11,MATCH(UsagePerHour!$B$100,Usage!$C$5:$C$11,0),MATCH(UsagePerHour!QS$4,Usage!$D$3:$ABF$3,0)),"")</f>
        <v>0</v>
      </c>
      <c r="QT114" s="6">
        <f>IFERROR(INDEX(Sales!$D$5:$ABF$18,MATCH(UsagePerHour!$B114,Sales!$C$5:$C$18,0),MATCH(UsagePerHour!QT$4,Sales!$D$3:$ABF$3,0))/QT$2*INDEX(Usage!$D$5:$ABF$11,MATCH(UsagePerHour!$B$100,Usage!$C$5:$C$11,0),MATCH(UsagePerHour!QT$4,Usage!$D$3:$ABF$3,0)),"")</f>
        <v>2.2012767179885562</v>
      </c>
      <c r="QU114" s="6">
        <f>IFERROR(INDEX(Sales!$D$5:$ABF$18,MATCH(UsagePerHour!$B114,Sales!$C$5:$C$18,0),MATCH(UsagePerHour!QU$4,Sales!$D$3:$ABF$3,0))/QU$2*INDEX(Usage!$D$5:$ABF$11,MATCH(UsagePerHour!$B$100,Usage!$C$5:$C$11,0),MATCH(UsagePerHour!QU$4,Usage!$D$3:$ABF$3,0)),"")</f>
        <v>0</v>
      </c>
      <c r="QV114" s="6">
        <f>IFERROR(INDEX(Sales!$D$5:$ABF$18,MATCH(UsagePerHour!$B114,Sales!$C$5:$C$18,0),MATCH(UsagePerHour!QV$4,Sales!$D$3:$ABF$3,0))/QV$2*INDEX(Usage!$D$5:$ABF$11,MATCH(UsagePerHour!$B$100,Usage!$C$5:$C$11,0),MATCH(UsagePerHour!QV$4,Usage!$D$3:$ABF$3,0)),"")</f>
        <v>3.9490340271954838</v>
      </c>
      <c r="QW114" s="6">
        <f>IFERROR(INDEX(Sales!$D$5:$ABF$18,MATCH(UsagePerHour!$B114,Sales!$C$5:$C$18,0),MATCH(UsagePerHour!QW$4,Sales!$D$3:$ABF$3,0))/QW$2*INDEX(Usage!$D$5:$ABF$11,MATCH(UsagePerHour!$B$100,Usage!$C$5:$C$11,0),MATCH(UsagePerHour!QW$4,Usage!$D$3:$ABF$3,0)),"")</f>
        <v>4.2998930055668785</v>
      </c>
      <c r="QX114" s="6">
        <f>IFERROR(INDEX(Sales!$D$5:$ABF$18,MATCH(UsagePerHour!$B114,Sales!$C$5:$C$18,0),MATCH(UsagePerHour!QX$4,Sales!$D$3:$ABF$3,0))/QX$2*INDEX(Usage!$D$5:$ABF$11,MATCH(UsagePerHour!$B$100,Usage!$C$5:$C$11,0),MATCH(UsagePerHour!QX$4,Usage!$D$3:$ABF$3,0)),"")</f>
        <v>0.85139799953477557</v>
      </c>
      <c r="QY114" s="6">
        <f>IFERROR(INDEX(Sales!$D$5:$ABF$18,MATCH(UsagePerHour!$B114,Sales!$C$5:$C$18,0),MATCH(UsagePerHour!QY$4,Sales!$D$3:$ABF$3,0))/QY$2*INDEX(Usage!$D$5:$ABF$11,MATCH(UsagePerHour!$B$100,Usage!$C$5:$C$11,0),MATCH(UsagePerHour!QY$4,Usage!$D$3:$ABF$3,0)),"")</f>
        <v>5.8509952768590496</v>
      </c>
      <c r="QZ114" s="6">
        <f>IFERROR(INDEX(Sales!$D$5:$ABF$18,MATCH(UsagePerHour!$B114,Sales!$C$5:$C$18,0),MATCH(UsagePerHour!QZ$4,Sales!$D$3:$ABF$3,0))/QZ$2*INDEX(Usage!$D$5:$ABF$11,MATCH(UsagePerHour!$B$100,Usage!$C$5:$C$11,0),MATCH(UsagePerHour!QZ$4,Usage!$D$3:$ABF$3,0)),"")</f>
        <v>0.2511869781891764</v>
      </c>
      <c r="RA114" s="6">
        <f>IFERROR(INDEX(Sales!$D$5:$ABF$18,MATCH(UsagePerHour!$B114,Sales!$C$5:$C$18,0),MATCH(UsagePerHour!RA$4,Sales!$D$3:$ABF$3,0))/RA$2*INDEX(Usage!$D$5:$ABF$11,MATCH(UsagePerHour!$B$100,Usage!$C$5:$C$11,0),MATCH(UsagePerHour!RA$4,Usage!$D$3:$ABF$3,0)),"")</f>
        <v>0.60818729019228579</v>
      </c>
      <c r="RB114" s="6">
        <f>IFERROR(INDEX(Sales!$D$5:$ABF$18,MATCH(UsagePerHour!$B114,Sales!$C$5:$C$18,0),MATCH(UsagePerHour!RB$4,Sales!$D$3:$ABF$3,0))/RB$2*INDEX(Usage!$D$5:$ABF$11,MATCH(UsagePerHour!$B$100,Usage!$C$5:$C$11,0),MATCH(UsagePerHour!RB$4,Usage!$D$3:$ABF$3,0)),"")</f>
        <v>0</v>
      </c>
      <c r="RC114" s="6">
        <f>IFERROR(INDEX(Sales!$D$5:$ABF$18,MATCH(UsagePerHour!$B114,Sales!$C$5:$C$18,0),MATCH(UsagePerHour!RC$4,Sales!$D$3:$ABF$3,0))/RC$2*INDEX(Usage!$D$5:$ABF$11,MATCH(UsagePerHour!$B$100,Usage!$C$5:$C$11,0),MATCH(UsagePerHour!RC$4,Usage!$D$3:$ABF$3,0)),"")</f>
        <v>9.396253257169402</v>
      </c>
      <c r="RD114" s="6">
        <f>IFERROR(INDEX(Sales!$D$5:$ABF$18,MATCH(UsagePerHour!$B114,Sales!$C$5:$C$18,0),MATCH(UsagePerHour!RD$4,Sales!$D$3:$ABF$3,0))/RD$2*INDEX(Usage!$D$5:$ABF$11,MATCH(UsagePerHour!$B$100,Usage!$C$5:$C$11,0),MATCH(UsagePerHour!RD$4,Usage!$D$3:$ABF$3,0)),"")</f>
        <v>0.38867147928161583</v>
      </c>
      <c r="RE114" s="6">
        <f>IFERROR(INDEX(Sales!$D$5:$ABF$18,MATCH(UsagePerHour!$B114,Sales!$C$5:$C$18,0),MATCH(UsagePerHour!RE$4,Sales!$D$3:$ABF$3,0))/RE$2*INDEX(Usage!$D$5:$ABF$11,MATCH(UsagePerHour!$B$100,Usage!$C$5:$C$11,0),MATCH(UsagePerHour!RE$4,Usage!$D$3:$ABF$3,0)),"")</f>
        <v>7.9130398110661275</v>
      </c>
      <c r="RF114" s="6">
        <f>IFERROR(INDEX(Sales!$D$5:$ABF$18,MATCH(UsagePerHour!$B114,Sales!$C$5:$C$18,0),MATCH(UsagePerHour!RF$4,Sales!$D$3:$ABF$3,0))/RF$2*INDEX(Usage!$D$5:$ABF$11,MATCH(UsagePerHour!$B$100,Usage!$C$5:$C$11,0),MATCH(UsagePerHour!RF$4,Usage!$D$3:$ABF$3,0)),"")</f>
        <v>0.49482229425432434</v>
      </c>
      <c r="RG114" s="6">
        <f>IFERROR(INDEX(Sales!$D$5:$ABF$18,MATCH(UsagePerHour!$B114,Sales!$C$5:$C$18,0),MATCH(UsagePerHour!RG$4,Sales!$D$3:$ABF$3,0))/RG$2*INDEX(Usage!$D$5:$ABF$11,MATCH(UsagePerHour!$B$100,Usage!$C$5:$C$11,0),MATCH(UsagePerHour!RG$4,Usage!$D$3:$ABF$3,0)),"")</f>
        <v>0.27753186563341925</v>
      </c>
      <c r="RH114" s="6">
        <f>IFERROR(INDEX(Sales!$D$5:$ABF$18,MATCH(UsagePerHour!$B114,Sales!$C$5:$C$18,0),MATCH(UsagePerHour!RH$4,Sales!$D$3:$ABF$3,0))/RH$2*INDEX(Usage!$D$5:$ABF$11,MATCH(UsagePerHour!$B$100,Usage!$C$5:$C$11,0),MATCH(UsagePerHour!RH$4,Usage!$D$3:$ABF$3,0)),"")</f>
        <v>2.2463941183268492</v>
      </c>
      <c r="RI114" s="6">
        <f>IFERROR(INDEX(Sales!$D$5:$ABF$18,MATCH(UsagePerHour!$B114,Sales!$C$5:$C$18,0),MATCH(UsagePerHour!RI$4,Sales!$D$3:$ABF$3,0))/RI$2*INDEX(Usage!$D$5:$ABF$11,MATCH(UsagePerHour!$B$100,Usage!$C$5:$C$11,0),MATCH(UsagePerHour!RI$4,Usage!$D$3:$ABF$3,0)),"")</f>
        <v>0</v>
      </c>
      <c r="RJ114" s="6">
        <f>IFERROR(INDEX(Sales!$D$5:$ABF$18,MATCH(UsagePerHour!$B114,Sales!$C$5:$C$18,0),MATCH(UsagePerHour!RJ$4,Sales!$D$3:$ABF$3,0))/RJ$2*INDEX(Usage!$D$5:$ABF$11,MATCH(UsagePerHour!$B$100,Usage!$C$5:$C$11,0),MATCH(UsagePerHour!RJ$4,Usage!$D$3:$ABF$3,0)),"")</f>
        <v>6.3502655895161118</v>
      </c>
      <c r="RK114" s="6">
        <f>IFERROR(INDEX(Sales!$D$5:$ABF$18,MATCH(UsagePerHour!$B114,Sales!$C$5:$C$18,0),MATCH(UsagePerHour!RK$4,Sales!$D$3:$ABF$3,0))/RK$2*INDEX(Usage!$D$5:$ABF$11,MATCH(UsagePerHour!$B$100,Usage!$C$5:$C$11,0),MATCH(UsagePerHour!RK$4,Usage!$D$3:$ABF$3,0)),"")</f>
        <v>0.32663794384429534</v>
      </c>
      <c r="RL114" s="6">
        <f>IFERROR(INDEX(Sales!$D$5:$ABF$18,MATCH(UsagePerHour!$B114,Sales!$C$5:$C$18,0),MATCH(UsagePerHour!RL$4,Sales!$D$3:$ABF$3,0))/RL$2*INDEX(Usage!$D$5:$ABF$11,MATCH(UsagePerHour!$B$100,Usage!$C$5:$C$11,0),MATCH(UsagePerHour!RL$4,Usage!$D$3:$ABF$3,0)),"")</f>
        <v>1.1859882168734059</v>
      </c>
      <c r="RM114" s="6">
        <f>IFERROR(INDEX(Sales!$D$5:$ABF$18,MATCH(UsagePerHour!$B114,Sales!$C$5:$C$18,0),MATCH(UsagePerHour!RM$4,Sales!$D$3:$ABF$3,0))/RM$2*INDEX(Usage!$D$5:$ABF$11,MATCH(UsagePerHour!$B$100,Usage!$C$5:$C$11,0),MATCH(UsagePerHour!RM$4,Usage!$D$3:$ABF$3,0)),"")</f>
        <v>9.5715741772182401</v>
      </c>
      <c r="RN114" s="6">
        <f>IFERROR(INDEX(Sales!$D$5:$ABF$18,MATCH(UsagePerHour!$B114,Sales!$C$5:$C$18,0),MATCH(UsagePerHour!RN$4,Sales!$D$3:$ABF$3,0))/RN$2*INDEX(Usage!$D$5:$ABF$11,MATCH(UsagePerHour!$B$100,Usage!$C$5:$C$11,0),MATCH(UsagePerHour!RN$4,Usage!$D$3:$ABF$3,0)),"")</f>
        <v>0.85922183682702458</v>
      </c>
      <c r="RO114" s="6">
        <f>IFERROR(INDEX(Sales!$D$5:$ABF$18,MATCH(UsagePerHour!$B114,Sales!$C$5:$C$18,0),MATCH(UsagePerHour!RO$4,Sales!$D$3:$ABF$3,0))/RO$2*INDEX(Usage!$D$5:$ABF$11,MATCH(UsagePerHour!$B$100,Usage!$C$5:$C$11,0),MATCH(UsagePerHour!RO$4,Usage!$D$3:$ABF$3,0)),"")</f>
        <v>0.59794937057615738</v>
      </c>
      <c r="RP114" s="6">
        <f>IFERROR(INDEX(Sales!$D$5:$ABF$18,MATCH(UsagePerHour!$B114,Sales!$C$5:$C$18,0),MATCH(UsagePerHour!RP$4,Sales!$D$3:$ABF$3,0))/RP$2*INDEX(Usage!$D$5:$ABF$11,MATCH(UsagePerHour!$B$100,Usage!$C$5:$C$11,0),MATCH(UsagePerHour!RP$4,Usage!$D$3:$ABF$3,0)),"")</f>
        <v>0</v>
      </c>
      <c r="RQ114" s="6">
        <f>IFERROR(INDEX(Sales!$D$5:$ABF$18,MATCH(UsagePerHour!$B114,Sales!$C$5:$C$18,0),MATCH(UsagePerHour!RQ$4,Sales!$D$3:$ABF$3,0))/RQ$2*INDEX(Usage!$D$5:$ABF$11,MATCH(UsagePerHour!$B$100,Usage!$C$5:$C$11,0),MATCH(UsagePerHour!RQ$4,Usage!$D$3:$ABF$3,0)),"")</f>
        <v>5.8364689371629668</v>
      </c>
      <c r="RR114" s="6">
        <f>IFERROR(INDEX(Sales!$D$5:$ABF$18,MATCH(UsagePerHour!$B114,Sales!$C$5:$C$18,0),MATCH(UsagePerHour!RR$4,Sales!$D$3:$ABF$3,0))/RR$2*INDEX(Usage!$D$5:$ABF$11,MATCH(UsagePerHour!$B$100,Usage!$C$5:$C$11,0),MATCH(UsagePerHour!RR$4,Usage!$D$3:$ABF$3,0)),"")</f>
        <v>4.2533447185662672</v>
      </c>
      <c r="RS114" s="6">
        <f>IFERROR(INDEX(Sales!$D$5:$ABF$18,MATCH(UsagePerHour!$B114,Sales!$C$5:$C$18,0),MATCH(UsagePerHour!RS$4,Sales!$D$3:$ABF$3,0))/RS$2*INDEX(Usage!$D$5:$ABF$11,MATCH(UsagePerHour!$B$100,Usage!$C$5:$C$11,0),MATCH(UsagePerHour!RS$4,Usage!$D$3:$ABF$3,0)),"")</f>
        <v>0</v>
      </c>
      <c r="RT114" s="6">
        <f>IFERROR(INDEX(Sales!$D$5:$ABF$18,MATCH(UsagePerHour!$B114,Sales!$C$5:$C$18,0),MATCH(UsagePerHour!RT$4,Sales!$D$3:$ABF$3,0))/RT$2*INDEX(Usage!$D$5:$ABF$11,MATCH(UsagePerHour!$B$100,Usage!$C$5:$C$11,0),MATCH(UsagePerHour!RT$4,Usage!$D$3:$ABF$3,0)),"")</f>
        <v>0</v>
      </c>
      <c r="RU114" s="6">
        <f>IFERROR(INDEX(Sales!$D$5:$ABF$18,MATCH(UsagePerHour!$B114,Sales!$C$5:$C$18,0),MATCH(UsagePerHour!RU$4,Sales!$D$3:$ABF$3,0))/RU$2*INDEX(Usage!$D$5:$ABF$11,MATCH(UsagePerHour!$B$100,Usage!$C$5:$C$11,0),MATCH(UsagePerHour!RU$4,Usage!$D$3:$ABF$3,0)),"")</f>
        <v>0.57154947104963971</v>
      </c>
      <c r="RV114" s="6">
        <f>IFERROR(INDEX(Sales!$D$5:$ABF$18,MATCH(UsagePerHour!$B114,Sales!$C$5:$C$18,0),MATCH(UsagePerHour!RV$4,Sales!$D$3:$ABF$3,0))/RV$2*INDEX(Usage!$D$5:$ABF$11,MATCH(UsagePerHour!$B$100,Usage!$C$5:$C$11,0),MATCH(UsagePerHour!RV$4,Usage!$D$3:$ABF$3,0)),"")</f>
        <v>1.1897893753962543</v>
      </c>
      <c r="RW114" s="6">
        <f>IFERROR(INDEX(Sales!$D$5:$ABF$18,MATCH(UsagePerHour!$B114,Sales!$C$5:$C$18,0),MATCH(UsagePerHour!RW$4,Sales!$D$3:$ABF$3,0))/RW$2*INDEX(Usage!$D$5:$ABF$11,MATCH(UsagePerHour!$B$100,Usage!$C$5:$C$11,0),MATCH(UsagePerHour!RW$4,Usage!$D$3:$ABF$3,0)),"")</f>
        <v>1.847945761533359</v>
      </c>
      <c r="RX114" s="6">
        <f>IFERROR(INDEX(Sales!$D$5:$ABF$18,MATCH(UsagePerHour!$B114,Sales!$C$5:$C$18,0),MATCH(UsagePerHour!RX$4,Sales!$D$3:$ABF$3,0))/RX$2*INDEX(Usage!$D$5:$ABF$11,MATCH(UsagePerHour!$B$100,Usage!$C$5:$C$11,0),MATCH(UsagePerHour!RX$4,Usage!$D$3:$ABF$3,0)),"")</f>
        <v>1.2246526183027653</v>
      </c>
      <c r="RY114" s="6">
        <f>IFERROR(INDEX(Sales!$D$5:$ABF$18,MATCH(UsagePerHour!$B114,Sales!$C$5:$C$18,0),MATCH(UsagePerHour!RY$4,Sales!$D$3:$ABF$3,0))/RY$2*INDEX(Usage!$D$5:$ABF$11,MATCH(UsagePerHour!$B$100,Usage!$C$5:$C$11,0),MATCH(UsagePerHour!RY$4,Usage!$D$3:$ABF$3,0)),"")</f>
        <v>0.5644284164188289</v>
      </c>
      <c r="RZ114" s="6">
        <f>IFERROR(INDEX(Sales!$D$5:$ABF$18,MATCH(UsagePerHour!$B114,Sales!$C$5:$C$18,0),MATCH(UsagePerHour!RZ$4,Sales!$D$3:$ABF$3,0))/RZ$2*INDEX(Usage!$D$5:$ABF$11,MATCH(UsagePerHour!$B$100,Usage!$C$5:$C$11,0),MATCH(UsagePerHour!RZ$4,Usage!$D$3:$ABF$3,0)),"")</f>
        <v>1.2192477966917137</v>
      </c>
      <c r="SA114" s="6">
        <f>IFERROR(INDEX(Sales!$D$5:$ABF$18,MATCH(UsagePerHour!$B114,Sales!$C$5:$C$18,0),MATCH(UsagePerHour!SA$4,Sales!$D$3:$ABF$3,0))/SA$2*INDEX(Usage!$D$5:$ABF$11,MATCH(UsagePerHour!$B$100,Usage!$C$5:$C$11,0),MATCH(UsagePerHour!SA$4,Usage!$D$3:$ABF$3,0)),"")</f>
        <v>0.14701282381638622</v>
      </c>
      <c r="SB114" s="6">
        <f>IFERROR(INDEX(Sales!$D$5:$ABF$18,MATCH(UsagePerHour!$B114,Sales!$C$5:$C$18,0),MATCH(UsagePerHour!SB$4,Sales!$D$3:$ABF$3,0))/SB$2*INDEX(Usage!$D$5:$ABF$11,MATCH(UsagePerHour!$B$100,Usage!$C$5:$C$11,0),MATCH(UsagePerHour!SB$4,Usage!$D$3:$ABF$3,0)),"")</f>
        <v>4.2844894098883515</v>
      </c>
      <c r="SC114" s="6">
        <f>IFERROR(INDEX(Sales!$D$5:$ABF$18,MATCH(UsagePerHour!$B114,Sales!$C$5:$C$18,0),MATCH(UsagePerHour!SC$4,Sales!$D$3:$ABF$3,0))/SC$2*INDEX(Usage!$D$5:$ABF$11,MATCH(UsagePerHour!$B$100,Usage!$C$5:$C$11,0),MATCH(UsagePerHour!SC$4,Usage!$D$3:$ABF$3,0)),"")</f>
        <v>0</v>
      </c>
      <c r="SD114" s="6">
        <f>IFERROR(INDEX(Sales!$D$5:$ABF$18,MATCH(UsagePerHour!$B114,Sales!$C$5:$C$18,0),MATCH(UsagePerHour!SD$4,Sales!$D$3:$ABF$3,0))/SD$2*INDEX(Usage!$D$5:$ABF$11,MATCH(UsagePerHour!$B$100,Usage!$C$5:$C$11,0),MATCH(UsagePerHour!SD$4,Usage!$D$3:$ABF$3,0)),"")</f>
        <v>0</v>
      </c>
      <c r="SE114" s="6">
        <f>IFERROR(INDEX(Sales!$D$5:$ABF$18,MATCH(UsagePerHour!$B114,Sales!$C$5:$C$18,0),MATCH(UsagePerHour!SE$4,Sales!$D$3:$ABF$3,0))/SE$2*INDEX(Usage!$D$5:$ABF$11,MATCH(UsagePerHour!$B$100,Usage!$C$5:$C$11,0),MATCH(UsagePerHour!SE$4,Usage!$D$3:$ABF$3,0)),"")</f>
        <v>8.3815102344153178</v>
      </c>
      <c r="SF114" s="6">
        <f>IFERROR(INDEX(Sales!$D$5:$ABF$18,MATCH(UsagePerHour!$B114,Sales!$C$5:$C$18,0),MATCH(UsagePerHour!SF$4,Sales!$D$3:$ABF$3,0))/SF$2*INDEX(Usage!$D$5:$ABF$11,MATCH(UsagePerHour!$B$100,Usage!$C$5:$C$11,0),MATCH(UsagePerHour!SF$4,Usage!$D$3:$ABF$3,0)),"")</f>
        <v>0.96490284865742104</v>
      </c>
      <c r="SG114" s="6" t="str">
        <f>IFERROR(INDEX(Sales!$D$5:$ABF$18,MATCH(UsagePerHour!$B114,Sales!$C$5:$C$18,0),MATCH(UsagePerHour!SG$4,Sales!$D$3:$ABF$3,0))/SG$2*INDEX(Usage!$D$5:$ABF$11,MATCH(UsagePerHour!$B$100,Usage!$C$5:$C$11,0),MATCH(UsagePerHour!SG$4,Usage!$D$3:$ABF$3,0)),"")</f>
        <v/>
      </c>
      <c r="SH114" s="6" t="str">
        <f>IFERROR(INDEX(Sales!$D$5:$ABF$18,MATCH(UsagePerHour!$B114,Sales!$C$5:$C$18,0),MATCH(UsagePerHour!SH$4,Sales!$D$3:$ABF$3,0))/SH$2*INDEX(Usage!$D$5:$ABF$11,MATCH(UsagePerHour!$B$100,Usage!$C$5:$C$11,0),MATCH(UsagePerHour!SH$4,Usage!$D$3:$ABF$3,0)),"")</f>
        <v/>
      </c>
      <c r="SI114" s="6" t="str">
        <f>IFERROR(INDEX(Sales!$D$5:$ABF$18,MATCH(UsagePerHour!$B114,Sales!$C$5:$C$18,0),MATCH(UsagePerHour!SI$4,Sales!$D$3:$ABF$3,0))/SI$2*INDEX(Usage!$D$5:$ABF$11,MATCH(UsagePerHour!$B$100,Usage!$C$5:$C$11,0),MATCH(UsagePerHour!SI$4,Usage!$D$3:$ABF$3,0)),"")</f>
        <v/>
      </c>
      <c r="SJ114" s="6" t="str">
        <f>IFERROR(INDEX(Sales!$D$5:$ABF$18,MATCH(UsagePerHour!$B114,Sales!$C$5:$C$18,0),MATCH(UsagePerHour!SJ$4,Sales!$D$3:$ABF$3,0))/SJ$2*INDEX(Usage!$D$5:$ABF$11,MATCH(UsagePerHour!$B$100,Usage!$C$5:$C$11,0),MATCH(UsagePerHour!SJ$4,Usage!$D$3:$ABF$3,0)),"")</f>
        <v/>
      </c>
      <c r="SK114" s="6" t="str">
        <f>IFERROR(INDEX(Sales!$D$5:$ABF$18,MATCH(UsagePerHour!$B114,Sales!$C$5:$C$18,0),MATCH(UsagePerHour!SK$4,Sales!$D$3:$ABF$3,0))/SK$2*INDEX(Usage!$D$5:$ABF$11,MATCH(UsagePerHour!$B$100,Usage!$C$5:$C$11,0),MATCH(UsagePerHour!SK$4,Usage!$D$3:$ABF$3,0)),"")</f>
        <v/>
      </c>
      <c r="SL114" s="6" t="str">
        <f>IFERROR(INDEX(Sales!$D$5:$ABF$18,MATCH(UsagePerHour!$B114,Sales!$C$5:$C$18,0),MATCH(UsagePerHour!SL$4,Sales!$D$3:$ABF$3,0))/SL$2*INDEX(Usage!$D$5:$ABF$11,MATCH(UsagePerHour!$B$100,Usage!$C$5:$C$11,0),MATCH(UsagePerHour!SL$4,Usage!$D$3:$ABF$3,0)),"")</f>
        <v/>
      </c>
      <c r="SM114" s="6" t="str">
        <f>IFERROR(INDEX(Sales!$D$5:$ABF$18,MATCH(UsagePerHour!$B114,Sales!$C$5:$C$18,0),MATCH(UsagePerHour!SM$4,Sales!$D$3:$ABF$3,0))/SM$2*INDEX(Usage!$D$5:$ABF$11,MATCH(UsagePerHour!$B$100,Usage!$C$5:$C$11,0),MATCH(UsagePerHour!SM$4,Usage!$D$3:$ABF$3,0)),"")</f>
        <v/>
      </c>
      <c r="SN114" s="6" t="str">
        <f>IFERROR(INDEX(Sales!$D$5:$ABF$18,MATCH(UsagePerHour!$B114,Sales!$C$5:$C$18,0),MATCH(UsagePerHour!SN$4,Sales!$D$3:$ABF$3,0))/SN$2*INDEX(Usage!$D$5:$ABF$11,MATCH(UsagePerHour!$B$100,Usage!$C$5:$C$11,0),MATCH(UsagePerHour!SN$4,Usage!$D$3:$ABF$3,0)),"")</f>
        <v/>
      </c>
      <c r="SO114" s="6" t="str">
        <f>IFERROR(INDEX(Sales!$D$5:$ABF$18,MATCH(UsagePerHour!$B114,Sales!$C$5:$C$18,0),MATCH(UsagePerHour!SO$4,Sales!$D$3:$ABF$3,0))/SO$2*INDEX(Usage!$D$5:$ABF$11,MATCH(UsagePerHour!$B$100,Usage!$C$5:$C$11,0),MATCH(UsagePerHour!SO$4,Usage!$D$3:$ABF$3,0)),"")</f>
        <v/>
      </c>
      <c r="SP114" s="6" t="str">
        <f>IFERROR(INDEX(Sales!$D$5:$ABF$18,MATCH(UsagePerHour!$B114,Sales!$C$5:$C$18,0),MATCH(UsagePerHour!SP$4,Sales!$D$3:$ABF$3,0))/SP$2*INDEX(Usage!$D$5:$ABF$11,MATCH(UsagePerHour!$B$100,Usage!$C$5:$C$11,0),MATCH(UsagePerHour!SP$4,Usage!$D$3:$ABF$3,0)),"")</f>
        <v/>
      </c>
      <c r="SQ114" s="6" t="str">
        <f>IFERROR(INDEX(Sales!$D$5:$ABF$18,MATCH(UsagePerHour!$B114,Sales!$C$5:$C$18,0),MATCH(UsagePerHour!SQ$4,Sales!$D$3:$ABF$3,0))/SQ$2*INDEX(Usage!$D$5:$ABF$11,MATCH(UsagePerHour!$B$100,Usage!$C$5:$C$11,0),MATCH(UsagePerHour!SQ$4,Usage!$D$3:$ABF$3,0)),"")</f>
        <v/>
      </c>
      <c r="SR114" s="6" t="str">
        <f>IFERROR(INDEX(Sales!$D$5:$ABF$18,MATCH(UsagePerHour!$B114,Sales!$C$5:$C$18,0),MATCH(UsagePerHour!SR$4,Sales!$D$3:$ABF$3,0))/SR$2*INDEX(Usage!$D$5:$ABF$11,MATCH(UsagePerHour!$B$100,Usage!$C$5:$C$11,0),MATCH(UsagePerHour!SR$4,Usage!$D$3:$ABF$3,0)),"")</f>
        <v/>
      </c>
      <c r="SS114" s="6" t="str">
        <f>IFERROR(INDEX(Sales!$D$5:$ABF$18,MATCH(UsagePerHour!$B114,Sales!$C$5:$C$18,0),MATCH(UsagePerHour!SS$4,Sales!$D$3:$ABF$3,0))/SS$2*INDEX(Usage!$D$5:$ABF$11,MATCH(UsagePerHour!$B$100,Usage!$C$5:$C$11,0),MATCH(UsagePerHour!SS$4,Usage!$D$3:$ABF$3,0)),"")</f>
        <v/>
      </c>
      <c r="ST114" s="6" t="str">
        <f>IFERROR(INDEX(Sales!$D$5:$ABF$18,MATCH(UsagePerHour!$B114,Sales!$C$5:$C$18,0),MATCH(UsagePerHour!ST$4,Sales!$D$3:$ABF$3,0))/ST$2*INDEX(Usage!$D$5:$ABF$11,MATCH(UsagePerHour!$B$100,Usage!$C$5:$C$11,0),MATCH(UsagePerHour!ST$4,Usage!$D$3:$ABF$3,0)),"")</f>
        <v/>
      </c>
      <c r="SU114" s="6" t="str">
        <f>IFERROR(INDEX(Sales!$D$5:$ABF$18,MATCH(UsagePerHour!$B114,Sales!$C$5:$C$18,0),MATCH(UsagePerHour!SU$4,Sales!$D$3:$ABF$3,0))/SU$2*INDEX(Usage!$D$5:$ABF$11,MATCH(UsagePerHour!$B$100,Usage!$C$5:$C$11,0),MATCH(UsagePerHour!SU$4,Usage!$D$3:$ABF$3,0)),"")</f>
        <v/>
      </c>
      <c r="SV114" s="6" t="str">
        <f>IFERROR(INDEX(Sales!$D$5:$ABF$18,MATCH(UsagePerHour!$B114,Sales!$C$5:$C$18,0),MATCH(UsagePerHour!SV$4,Sales!$D$3:$ABF$3,0))/SV$2*INDEX(Usage!$D$5:$ABF$11,MATCH(UsagePerHour!$B$100,Usage!$C$5:$C$11,0),MATCH(UsagePerHour!SV$4,Usage!$D$3:$ABF$3,0)),"")</f>
        <v/>
      </c>
      <c r="SW114" s="6" t="str">
        <f>IFERROR(INDEX(Sales!$D$5:$ABF$18,MATCH(UsagePerHour!$B114,Sales!$C$5:$C$18,0),MATCH(UsagePerHour!SW$4,Sales!$D$3:$ABF$3,0))/SW$2*INDEX(Usage!$D$5:$ABF$11,MATCH(UsagePerHour!$B$100,Usage!$C$5:$C$11,0),MATCH(UsagePerHour!SW$4,Usage!$D$3:$ABF$3,0)),"")</f>
        <v/>
      </c>
      <c r="SX114" s="6" t="str">
        <f>IFERROR(INDEX(Sales!$D$5:$ABF$18,MATCH(UsagePerHour!$B114,Sales!$C$5:$C$18,0),MATCH(UsagePerHour!SX$4,Sales!$D$3:$ABF$3,0))/SX$2*INDEX(Usage!$D$5:$ABF$11,MATCH(UsagePerHour!$B$100,Usage!$C$5:$C$11,0),MATCH(UsagePerHour!SX$4,Usage!$D$3:$ABF$3,0)),"")</f>
        <v/>
      </c>
      <c r="SY114" s="6" t="str">
        <f>IFERROR(INDEX(Sales!$D$5:$ABF$18,MATCH(UsagePerHour!$B114,Sales!$C$5:$C$18,0),MATCH(UsagePerHour!SY$4,Sales!$D$3:$ABF$3,0))/SY$2*INDEX(Usage!$D$5:$ABF$11,MATCH(UsagePerHour!$B$100,Usage!$C$5:$C$11,0),MATCH(UsagePerHour!SY$4,Usage!$D$3:$ABF$3,0)),"")</f>
        <v/>
      </c>
      <c r="SZ114" s="6" t="str">
        <f>IFERROR(INDEX(Sales!$D$5:$ABF$18,MATCH(UsagePerHour!$B114,Sales!$C$5:$C$18,0),MATCH(UsagePerHour!SZ$4,Sales!$D$3:$ABF$3,0))/SZ$2*INDEX(Usage!$D$5:$ABF$11,MATCH(UsagePerHour!$B$100,Usage!$C$5:$C$11,0),MATCH(UsagePerHour!SZ$4,Usage!$D$3:$ABF$3,0)),"")</f>
        <v/>
      </c>
      <c r="TA114" s="6" t="str">
        <f>IFERROR(INDEX(Sales!$D$5:$ABF$18,MATCH(UsagePerHour!$B114,Sales!$C$5:$C$18,0),MATCH(UsagePerHour!TA$4,Sales!$D$3:$ABF$3,0))/TA$2*INDEX(Usage!$D$5:$ABF$11,MATCH(UsagePerHour!$B$100,Usage!$C$5:$C$11,0),MATCH(UsagePerHour!TA$4,Usage!$D$3:$ABF$3,0)),"")</f>
        <v/>
      </c>
      <c r="TB114" s="6" t="str">
        <f>IFERROR(INDEX(Sales!$D$5:$ABF$18,MATCH(UsagePerHour!$B114,Sales!$C$5:$C$18,0),MATCH(UsagePerHour!TB$4,Sales!$D$3:$ABF$3,0))/TB$2*INDEX(Usage!$D$5:$ABF$11,MATCH(UsagePerHour!$B$100,Usage!$C$5:$C$11,0),MATCH(UsagePerHour!TB$4,Usage!$D$3:$ABF$3,0)),"")</f>
        <v/>
      </c>
      <c r="TC114" s="6" t="str">
        <f>IFERROR(INDEX(Sales!$D$5:$ABF$18,MATCH(UsagePerHour!$B114,Sales!$C$5:$C$18,0),MATCH(UsagePerHour!TC$4,Sales!$D$3:$ABF$3,0))/TC$2*INDEX(Usage!$D$5:$ABF$11,MATCH(UsagePerHour!$B$100,Usage!$C$5:$C$11,0),MATCH(UsagePerHour!TC$4,Usage!$D$3:$ABF$3,0)),"")</f>
        <v/>
      </c>
      <c r="TD114" s="6" t="str">
        <f>IFERROR(INDEX(Sales!$D$5:$ABF$18,MATCH(UsagePerHour!$B114,Sales!$C$5:$C$18,0),MATCH(UsagePerHour!TD$4,Sales!$D$3:$ABF$3,0))/TD$2*INDEX(Usage!$D$5:$ABF$11,MATCH(UsagePerHour!$B$100,Usage!$C$5:$C$11,0),MATCH(UsagePerHour!TD$4,Usage!$D$3:$ABF$3,0)),"")</f>
        <v/>
      </c>
      <c r="TE114" s="6" t="str">
        <f>IFERROR(INDEX(Sales!$D$5:$ABF$18,MATCH(UsagePerHour!$B114,Sales!$C$5:$C$18,0),MATCH(UsagePerHour!TE$4,Sales!$D$3:$ABF$3,0))/TE$2*INDEX(Usage!$D$5:$ABF$11,MATCH(UsagePerHour!$B$100,Usage!$C$5:$C$11,0),MATCH(UsagePerHour!TE$4,Usage!$D$3:$ABF$3,0)),"")</f>
        <v/>
      </c>
      <c r="TF114" s="6" t="str">
        <f>IFERROR(INDEX(Sales!$D$5:$ABF$18,MATCH(UsagePerHour!$B114,Sales!$C$5:$C$18,0),MATCH(UsagePerHour!TF$4,Sales!$D$3:$ABF$3,0))/TF$2*INDEX(Usage!$D$5:$ABF$11,MATCH(UsagePerHour!$B$100,Usage!$C$5:$C$11,0),MATCH(UsagePerHour!TF$4,Usage!$D$3:$ABF$3,0)),"")</f>
        <v/>
      </c>
      <c r="TG114" s="6" t="str">
        <f>IFERROR(INDEX(Sales!$D$5:$ABF$18,MATCH(UsagePerHour!$B114,Sales!$C$5:$C$18,0),MATCH(UsagePerHour!TG$4,Sales!$D$3:$ABF$3,0))/TG$2*INDEX(Usage!$D$5:$ABF$11,MATCH(UsagePerHour!$B$100,Usage!$C$5:$C$11,0),MATCH(UsagePerHour!TG$4,Usage!$D$3:$ABF$3,0)),"")</f>
        <v/>
      </c>
      <c r="TH114" s="6" t="str">
        <f>IFERROR(INDEX(Sales!$D$5:$ABF$18,MATCH(UsagePerHour!$B114,Sales!$C$5:$C$18,0),MATCH(UsagePerHour!TH$4,Sales!$D$3:$ABF$3,0))/TH$2*INDEX(Usage!$D$5:$ABF$11,MATCH(UsagePerHour!$B$100,Usage!$C$5:$C$11,0),MATCH(UsagePerHour!TH$4,Usage!$D$3:$ABF$3,0)),"")</f>
        <v/>
      </c>
      <c r="TI114" s="6" t="str">
        <f>IFERROR(INDEX(Sales!$D$5:$ABF$18,MATCH(UsagePerHour!$B114,Sales!$C$5:$C$18,0),MATCH(UsagePerHour!TI$4,Sales!$D$3:$ABF$3,0))/TI$2*INDEX(Usage!$D$5:$ABF$11,MATCH(UsagePerHour!$B$100,Usage!$C$5:$C$11,0),MATCH(UsagePerHour!TI$4,Usage!$D$3:$ABF$3,0)),"")</f>
        <v/>
      </c>
      <c r="TJ114" s="6" t="str">
        <f>IFERROR(INDEX(Sales!$D$5:$ABF$18,MATCH(UsagePerHour!$B114,Sales!$C$5:$C$18,0),MATCH(UsagePerHour!TJ$4,Sales!$D$3:$ABF$3,0))/TJ$2*INDEX(Usage!$D$5:$ABF$11,MATCH(UsagePerHour!$B$100,Usage!$C$5:$C$11,0),MATCH(UsagePerHour!TJ$4,Usage!$D$3:$ABF$3,0)),"")</f>
        <v/>
      </c>
      <c r="TK114" s="6" t="str">
        <f>IFERROR(INDEX(Sales!$D$5:$ABF$18,MATCH(UsagePerHour!$B114,Sales!$C$5:$C$18,0),MATCH(UsagePerHour!TK$4,Sales!$D$3:$ABF$3,0))/TK$2*INDEX(Usage!$D$5:$ABF$11,MATCH(UsagePerHour!$B$100,Usage!$C$5:$C$11,0),MATCH(UsagePerHour!TK$4,Usage!$D$3:$ABF$3,0)),"")</f>
        <v/>
      </c>
      <c r="TL114" s="6" t="str">
        <f>IFERROR(INDEX(Sales!$D$5:$ABF$18,MATCH(UsagePerHour!$B114,Sales!$C$5:$C$18,0),MATCH(UsagePerHour!TL$4,Sales!$D$3:$ABF$3,0))/TL$2*INDEX(Usage!$D$5:$ABF$11,MATCH(UsagePerHour!$B$100,Usage!$C$5:$C$11,0),MATCH(UsagePerHour!TL$4,Usage!$D$3:$ABF$3,0)),"")</f>
        <v/>
      </c>
      <c r="TM114" s="6" t="str">
        <f>IFERROR(INDEX(Sales!$D$5:$ABF$18,MATCH(UsagePerHour!$B114,Sales!$C$5:$C$18,0),MATCH(UsagePerHour!TM$4,Sales!$D$3:$ABF$3,0))/TM$2*INDEX(Usage!$D$5:$ABF$11,MATCH(UsagePerHour!$B$100,Usage!$C$5:$C$11,0),MATCH(UsagePerHour!TM$4,Usage!$D$3:$ABF$3,0)),"")</f>
        <v/>
      </c>
      <c r="TN114" s="6" t="str">
        <f>IFERROR(INDEX(Sales!$D$5:$ABF$18,MATCH(UsagePerHour!$B114,Sales!$C$5:$C$18,0),MATCH(UsagePerHour!TN$4,Sales!$D$3:$ABF$3,0))/TN$2*INDEX(Usage!$D$5:$ABF$11,MATCH(UsagePerHour!$B$100,Usage!$C$5:$C$11,0),MATCH(UsagePerHour!TN$4,Usage!$D$3:$ABF$3,0)),"")</f>
        <v/>
      </c>
      <c r="TO114" s="6" t="str">
        <f>IFERROR(INDEX(Sales!$D$5:$ABF$18,MATCH(UsagePerHour!$B114,Sales!$C$5:$C$18,0),MATCH(UsagePerHour!TO$4,Sales!$D$3:$ABF$3,0))/TO$2*INDEX(Usage!$D$5:$ABF$11,MATCH(UsagePerHour!$B$100,Usage!$C$5:$C$11,0),MATCH(UsagePerHour!TO$4,Usage!$D$3:$ABF$3,0)),"")</f>
        <v/>
      </c>
      <c r="TP114" s="6" t="str">
        <f>IFERROR(INDEX(Sales!$D$5:$ABF$18,MATCH(UsagePerHour!$B114,Sales!$C$5:$C$18,0),MATCH(UsagePerHour!TP$4,Sales!$D$3:$ABF$3,0))/TP$2*INDEX(Usage!$D$5:$ABF$11,MATCH(UsagePerHour!$B$100,Usage!$C$5:$C$11,0),MATCH(UsagePerHour!TP$4,Usage!$D$3:$ABF$3,0)),"")</f>
        <v/>
      </c>
      <c r="TQ114" s="6" t="str">
        <f>IFERROR(INDEX(Sales!$D$5:$ABF$18,MATCH(UsagePerHour!$B114,Sales!$C$5:$C$18,0),MATCH(UsagePerHour!TQ$4,Sales!$D$3:$ABF$3,0))/TQ$2*INDEX(Usage!$D$5:$ABF$11,MATCH(UsagePerHour!$B$100,Usage!$C$5:$C$11,0),MATCH(UsagePerHour!TQ$4,Usage!$D$3:$ABF$3,0)),"")</f>
        <v/>
      </c>
      <c r="TR114" s="6" t="str">
        <f>IFERROR(INDEX(Sales!$D$5:$ABF$18,MATCH(UsagePerHour!$B114,Sales!$C$5:$C$18,0),MATCH(UsagePerHour!TR$4,Sales!$D$3:$ABF$3,0))/TR$2*INDEX(Usage!$D$5:$ABF$11,MATCH(UsagePerHour!$B$100,Usage!$C$5:$C$11,0),MATCH(UsagePerHour!TR$4,Usage!$D$3:$ABF$3,0)),"")</f>
        <v/>
      </c>
      <c r="TS114" s="6" t="str">
        <f>IFERROR(INDEX(Sales!$D$5:$ABF$18,MATCH(UsagePerHour!$B114,Sales!$C$5:$C$18,0),MATCH(UsagePerHour!TS$4,Sales!$D$3:$ABF$3,0))/TS$2*INDEX(Usage!$D$5:$ABF$11,MATCH(UsagePerHour!$B$100,Usage!$C$5:$C$11,0),MATCH(UsagePerHour!TS$4,Usage!$D$3:$ABF$3,0)),"")</f>
        <v/>
      </c>
      <c r="TT114" s="6" t="str">
        <f>IFERROR(INDEX(Sales!$D$5:$ABF$18,MATCH(UsagePerHour!$B114,Sales!$C$5:$C$18,0),MATCH(UsagePerHour!TT$4,Sales!$D$3:$ABF$3,0))/TT$2*INDEX(Usage!$D$5:$ABF$11,MATCH(UsagePerHour!$B$100,Usage!$C$5:$C$11,0),MATCH(UsagePerHour!TT$4,Usage!$D$3:$ABF$3,0)),"")</f>
        <v/>
      </c>
      <c r="TU114" s="6" t="str">
        <f>IFERROR(INDEX(Sales!$D$5:$ABF$18,MATCH(UsagePerHour!$B114,Sales!$C$5:$C$18,0),MATCH(UsagePerHour!TU$4,Sales!$D$3:$ABF$3,0))/TU$2*INDEX(Usage!$D$5:$ABF$11,MATCH(UsagePerHour!$B$100,Usage!$C$5:$C$11,0),MATCH(UsagePerHour!TU$4,Usage!$D$3:$ABF$3,0)),"")</f>
        <v/>
      </c>
      <c r="TV114" s="6" t="str">
        <f>IFERROR(INDEX(Sales!$D$5:$ABF$18,MATCH(UsagePerHour!$B114,Sales!$C$5:$C$18,0),MATCH(UsagePerHour!TV$4,Sales!$D$3:$ABF$3,0))/TV$2*INDEX(Usage!$D$5:$ABF$11,MATCH(UsagePerHour!$B$100,Usage!$C$5:$C$11,0),MATCH(UsagePerHour!TV$4,Usage!$D$3:$ABF$3,0)),"")</f>
        <v/>
      </c>
      <c r="TW114" s="6" t="str">
        <f>IFERROR(INDEX(Sales!$D$5:$ABF$18,MATCH(UsagePerHour!$B114,Sales!$C$5:$C$18,0),MATCH(UsagePerHour!TW$4,Sales!$D$3:$ABF$3,0))/TW$2*INDEX(Usage!$D$5:$ABF$11,MATCH(UsagePerHour!$B$100,Usage!$C$5:$C$11,0),MATCH(UsagePerHour!TW$4,Usage!$D$3:$ABF$3,0)),"")</f>
        <v/>
      </c>
      <c r="TX114" s="6" t="str">
        <f>IFERROR(INDEX(Sales!$D$5:$ABF$18,MATCH(UsagePerHour!$B114,Sales!$C$5:$C$18,0),MATCH(UsagePerHour!TX$4,Sales!$D$3:$ABF$3,0))/TX$2*INDEX(Usage!$D$5:$ABF$11,MATCH(UsagePerHour!$B$100,Usage!$C$5:$C$11,0),MATCH(UsagePerHour!TX$4,Usage!$D$3:$ABF$3,0)),"")</f>
        <v/>
      </c>
      <c r="TY114" s="6" t="str">
        <f>IFERROR(INDEX(Sales!$D$5:$ABF$18,MATCH(UsagePerHour!$B114,Sales!$C$5:$C$18,0),MATCH(UsagePerHour!TY$4,Sales!$D$3:$ABF$3,0))/TY$2*INDEX(Usage!$D$5:$ABF$11,MATCH(UsagePerHour!$B$100,Usage!$C$5:$C$11,0),MATCH(UsagePerHour!TY$4,Usage!$D$3:$ABF$3,0)),"")</f>
        <v/>
      </c>
      <c r="TZ114" s="6" t="str">
        <f>IFERROR(INDEX(Sales!$D$5:$ABF$18,MATCH(UsagePerHour!$B114,Sales!$C$5:$C$18,0),MATCH(UsagePerHour!TZ$4,Sales!$D$3:$ABF$3,0))/TZ$2*INDEX(Usage!$D$5:$ABF$11,MATCH(UsagePerHour!$B$100,Usage!$C$5:$C$11,0),MATCH(UsagePerHour!TZ$4,Usage!$D$3:$ABF$3,0)),"")</f>
        <v/>
      </c>
      <c r="UA114" s="6" t="str">
        <f>IFERROR(INDEX(Sales!$D$5:$ABF$18,MATCH(UsagePerHour!$B114,Sales!$C$5:$C$18,0),MATCH(UsagePerHour!UA$4,Sales!$D$3:$ABF$3,0))/UA$2*INDEX(Usage!$D$5:$ABF$11,MATCH(UsagePerHour!$B$100,Usage!$C$5:$C$11,0),MATCH(UsagePerHour!UA$4,Usage!$D$3:$ABF$3,0)),"")</f>
        <v/>
      </c>
      <c r="UB114" s="6" t="str">
        <f>IFERROR(INDEX(Sales!$D$5:$ABF$18,MATCH(UsagePerHour!$B114,Sales!$C$5:$C$18,0),MATCH(UsagePerHour!UB$4,Sales!$D$3:$ABF$3,0))/UB$2*INDEX(Usage!$D$5:$ABF$11,MATCH(UsagePerHour!$B$100,Usage!$C$5:$C$11,0),MATCH(UsagePerHour!UB$4,Usage!$D$3:$ABF$3,0)),"")</f>
        <v/>
      </c>
      <c r="UC114" s="6" t="str">
        <f>IFERROR(INDEX(Sales!$D$5:$ABF$18,MATCH(UsagePerHour!$B114,Sales!$C$5:$C$18,0),MATCH(UsagePerHour!UC$4,Sales!$D$3:$ABF$3,0))/UC$2*INDEX(Usage!$D$5:$ABF$11,MATCH(UsagePerHour!$B$100,Usage!$C$5:$C$11,0),MATCH(UsagePerHour!UC$4,Usage!$D$3:$ABF$3,0)),"")</f>
        <v/>
      </c>
      <c r="UD114" s="6" t="str">
        <f>IFERROR(INDEX(Sales!$D$5:$ABF$18,MATCH(UsagePerHour!$B114,Sales!$C$5:$C$18,0),MATCH(UsagePerHour!UD$4,Sales!$D$3:$ABF$3,0))/UD$2*INDEX(Usage!$D$5:$ABF$11,MATCH(UsagePerHour!$B$100,Usage!$C$5:$C$11,0),MATCH(UsagePerHour!UD$4,Usage!$D$3:$ABF$3,0)),"")</f>
        <v/>
      </c>
      <c r="UE114" s="6" t="str">
        <f>IFERROR(INDEX(Sales!$D$5:$ABF$18,MATCH(UsagePerHour!$B114,Sales!$C$5:$C$18,0),MATCH(UsagePerHour!UE$4,Sales!$D$3:$ABF$3,0))/UE$2*INDEX(Usage!$D$5:$ABF$11,MATCH(UsagePerHour!$B$100,Usage!$C$5:$C$11,0),MATCH(UsagePerHour!UE$4,Usage!$D$3:$ABF$3,0)),"")</f>
        <v/>
      </c>
      <c r="UF114" s="6" t="str">
        <f>IFERROR(INDEX(Sales!$D$5:$ABF$18,MATCH(UsagePerHour!$B114,Sales!$C$5:$C$18,0),MATCH(UsagePerHour!UF$4,Sales!$D$3:$ABF$3,0))/UF$2*INDEX(Usage!$D$5:$ABF$11,MATCH(UsagePerHour!$B$100,Usage!$C$5:$C$11,0),MATCH(UsagePerHour!UF$4,Usage!$D$3:$ABF$3,0)),"")</f>
        <v/>
      </c>
      <c r="UG114" s="6" t="str">
        <f>IFERROR(INDEX(Sales!$D$5:$ABF$18,MATCH(UsagePerHour!$B114,Sales!$C$5:$C$18,0),MATCH(UsagePerHour!UG$4,Sales!$D$3:$ABF$3,0))/UG$2*INDEX(Usage!$D$5:$ABF$11,MATCH(UsagePerHour!$B$100,Usage!$C$5:$C$11,0),MATCH(UsagePerHour!UG$4,Usage!$D$3:$ABF$3,0)),"")</f>
        <v/>
      </c>
      <c r="UH114" s="6" t="str">
        <f>IFERROR(INDEX(Sales!$D$5:$ABF$18,MATCH(UsagePerHour!$B114,Sales!$C$5:$C$18,0),MATCH(UsagePerHour!UH$4,Sales!$D$3:$ABF$3,0))/UH$2*INDEX(Usage!$D$5:$ABF$11,MATCH(UsagePerHour!$B$100,Usage!$C$5:$C$11,0),MATCH(UsagePerHour!UH$4,Usage!$D$3:$ABF$3,0)),"")</f>
        <v/>
      </c>
      <c r="UI114" s="6" t="str">
        <f>IFERROR(INDEX(Sales!$D$5:$ABF$18,MATCH(UsagePerHour!$B114,Sales!$C$5:$C$18,0),MATCH(UsagePerHour!UI$4,Sales!$D$3:$ABF$3,0))/UI$2*INDEX(Usage!$D$5:$ABF$11,MATCH(UsagePerHour!$B$100,Usage!$C$5:$C$11,0),MATCH(UsagePerHour!UI$4,Usage!$D$3:$ABF$3,0)),"")</f>
        <v/>
      </c>
      <c r="UJ114" s="6" t="str">
        <f>IFERROR(INDEX(Sales!$D$5:$ABF$18,MATCH(UsagePerHour!$B114,Sales!$C$5:$C$18,0),MATCH(UsagePerHour!UJ$4,Sales!$D$3:$ABF$3,0))/UJ$2*INDEX(Usage!$D$5:$ABF$11,MATCH(UsagePerHour!$B$100,Usage!$C$5:$C$11,0),MATCH(UsagePerHour!UJ$4,Usage!$D$3:$ABF$3,0)),"")</f>
        <v/>
      </c>
      <c r="UK114" s="6" t="str">
        <f>IFERROR(INDEX(Sales!$D$5:$ABF$18,MATCH(UsagePerHour!$B114,Sales!$C$5:$C$18,0),MATCH(UsagePerHour!UK$4,Sales!$D$3:$ABF$3,0))/UK$2*INDEX(Usage!$D$5:$ABF$11,MATCH(UsagePerHour!$B$100,Usage!$C$5:$C$11,0),MATCH(UsagePerHour!UK$4,Usage!$D$3:$ABF$3,0)),"")</f>
        <v/>
      </c>
      <c r="UL114" s="6" t="str">
        <f>IFERROR(INDEX(Sales!$D$5:$ABF$18,MATCH(UsagePerHour!$B114,Sales!$C$5:$C$18,0),MATCH(UsagePerHour!UL$4,Sales!$D$3:$ABF$3,0))/UL$2*INDEX(Usage!$D$5:$ABF$11,MATCH(UsagePerHour!$B$100,Usage!$C$5:$C$11,0),MATCH(UsagePerHour!UL$4,Usage!$D$3:$ABF$3,0)),"")</f>
        <v/>
      </c>
      <c r="UM114" s="6" t="str">
        <f>IFERROR(INDEX(Sales!$D$5:$ABF$18,MATCH(UsagePerHour!$B114,Sales!$C$5:$C$18,0),MATCH(UsagePerHour!UM$4,Sales!$D$3:$ABF$3,0))/UM$2*INDEX(Usage!$D$5:$ABF$11,MATCH(UsagePerHour!$B$100,Usage!$C$5:$C$11,0),MATCH(UsagePerHour!UM$4,Usage!$D$3:$ABF$3,0)),"")</f>
        <v/>
      </c>
      <c r="UN114" s="6" t="str">
        <f>IFERROR(INDEX(Sales!$D$5:$ABF$18,MATCH(UsagePerHour!$B114,Sales!$C$5:$C$18,0),MATCH(UsagePerHour!UN$4,Sales!$D$3:$ABF$3,0))/UN$2*INDEX(Usage!$D$5:$ABF$11,MATCH(UsagePerHour!$B$100,Usage!$C$5:$C$11,0),MATCH(UsagePerHour!UN$4,Usage!$D$3:$ABF$3,0)),"")</f>
        <v/>
      </c>
      <c r="UO114" s="6" t="str">
        <f>IFERROR(INDEX(Sales!$D$5:$ABF$18,MATCH(UsagePerHour!$B114,Sales!$C$5:$C$18,0),MATCH(UsagePerHour!UO$4,Sales!$D$3:$ABF$3,0))/UO$2*INDEX(Usage!$D$5:$ABF$11,MATCH(UsagePerHour!$B$100,Usage!$C$5:$C$11,0),MATCH(UsagePerHour!UO$4,Usage!$D$3:$ABF$3,0)),"")</f>
        <v/>
      </c>
      <c r="UP114" s="6" t="str">
        <f>IFERROR(INDEX(Sales!$D$5:$ABF$18,MATCH(UsagePerHour!$B114,Sales!$C$5:$C$18,0),MATCH(UsagePerHour!UP$4,Sales!$D$3:$ABF$3,0))/UP$2*INDEX(Usage!$D$5:$ABF$11,MATCH(UsagePerHour!$B$100,Usage!$C$5:$C$11,0),MATCH(UsagePerHour!UP$4,Usage!$D$3:$ABF$3,0)),"")</f>
        <v/>
      </c>
      <c r="UQ114" s="6" t="str">
        <f>IFERROR(INDEX(Sales!$D$5:$ABF$18,MATCH(UsagePerHour!$B114,Sales!$C$5:$C$18,0),MATCH(UsagePerHour!UQ$4,Sales!$D$3:$ABF$3,0))/UQ$2*INDEX(Usage!$D$5:$ABF$11,MATCH(UsagePerHour!$B$100,Usage!$C$5:$C$11,0),MATCH(UsagePerHour!UQ$4,Usage!$D$3:$ABF$3,0)),"")</f>
        <v/>
      </c>
      <c r="UR114" s="6" t="str">
        <f>IFERROR(INDEX(Sales!$D$5:$ABF$18,MATCH(UsagePerHour!$B114,Sales!$C$5:$C$18,0),MATCH(UsagePerHour!UR$4,Sales!$D$3:$ABF$3,0))/UR$2*INDEX(Usage!$D$5:$ABF$11,MATCH(UsagePerHour!$B$100,Usage!$C$5:$C$11,0),MATCH(UsagePerHour!UR$4,Usage!$D$3:$ABF$3,0)),"")</f>
        <v/>
      </c>
      <c r="US114" s="6" t="str">
        <f>IFERROR(INDEX(Sales!$D$5:$ABF$18,MATCH(UsagePerHour!$B114,Sales!$C$5:$C$18,0),MATCH(UsagePerHour!US$4,Sales!$D$3:$ABF$3,0))/US$2*INDEX(Usage!$D$5:$ABF$11,MATCH(UsagePerHour!$B$100,Usage!$C$5:$C$11,0),MATCH(UsagePerHour!US$4,Usage!$D$3:$ABF$3,0)),"")</f>
        <v/>
      </c>
      <c r="UT114" s="6" t="str">
        <f>IFERROR(INDEX(Sales!$D$5:$ABF$18,MATCH(UsagePerHour!$B114,Sales!$C$5:$C$18,0),MATCH(UsagePerHour!UT$4,Sales!$D$3:$ABF$3,0))/UT$2*INDEX(Usage!$D$5:$ABF$11,MATCH(UsagePerHour!$B$100,Usage!$C$5:$C$11,0),MATCH(UsagePerHour!UT$4,Usage!$D$3:$ABF$3,0)),"")</f>
        <v/>
      </c>
      <c r="UU114" s="6" t="str">
        <f>IFERROR(INDEX(Sales!$D$5:$ABF$18,MATCH(UsagePerHour!$B114,Sales!$C$5:$C$18,0),MATCH(UsagePerHour!UU$4,Sales!$D$3:$ABF$3,0))/UU$2*INDEX(Usage!$D$5:$ABF$11,MATCH(UsagePerHour!$B$100,Usage!$C$5:$C$11,0),MATCH(UsagePerHour!UU$4,Usage!$D$3:$ABF$3,0)),"")</f>
        <v/>
      </c>
      <c r="UV114" s="6" t="str">
        <f>IFERROR(INDEX(Sales!$D$5:$ABF$18,MATCH(UsagePerHour!$B114,Sales!$C$5:$C$18,0),MATCH(UsagePerHour!UV$4,Sales!$D$3:$ABF$3,0))/UV$2*INDEX(Usage!$D$5:$ABF$11,MATCH(UsagePerHour!$B$100,Usage!$C$5:$C$11,0),MATCH(UsagePerHour!UV$4,Usage!$D$3:$ABF$3,0)),"")</f>
        <v/>
      </c>
      <c r="UW114" s="6" t="str">
        <f>IFERROR(INDEX(Sales!$D$5:$ABF$18,MATCH(UsagePerHour!$B114,Sales!$C$5:$C$18,0),MATCH(UsagePerHour!UW$4,Sales!$D$3:$ABF$3,0))/UW$2*INDEX(Usage!$D$5:$ABF$11,MATCH(UsagePerHour!$B$100,Usage!$C$5:$C$11,0),MATCH(UsagePerHour!UW$4,Usage!$D$3:$ABF$3,0)),"")</f>
        <v/>
      </c>
      <c r="UX114" s="6" t="str">
        <f>IFERROR(INDEX(Sales!$D$5:$ABF$18,MATCH(UsagePerHour!$B114,Sales!$C$5:$C$18,0),MATCH(UsagePerHour!UX$4,Sales!$D$3:$ABF$3,0))/UX$2*INDEX(Usage!$D$5:$ABF$11,MATCH(UsagePerHour!$B$100,Usage!$C$5:$C$11,0),MATCH(UsagePerHour!UX$4,Usage!$D$3:$ABF$3,0)),"")</f>
        <v/>
      </c>
      <c r="UY114" s="6" t="str">
        <f>IFERROR(INDEX(Sales!$D$5:$ABF$18,MATCH(UsagePerHour!$B114,Sales!$C$5:$C$18,0),MATCH(UsagePerHour!UY$4,Sales!$D$3:$ABF$3,0))/UY$2*INDEX(Usage!$D$5:$ABF$11,MATCH(UsagePerHour!$B$100,Usage!$C$5:$C$11,0),MATCH(UsagePerHour!UY$4,Usage!$D$3:$ABF$3,0)),"")</f>
        <v/>
      </c>
      <c r="UZ114" s="6" t="str">
        <f>IFERROR(INDEX(Sales!$D$5:$ABF$18,MATCH(UsagePerHour!$B114,Sales!$C$5:$C$18,0),MATCH(UsagePerHour!UZ$4,Sales!$D$3:$ABF$3,0))/UZ$2*INDEX(Usage!$D$5:$ABF$11,MATCH(UsagePerHour!$B$100,Usage!$C$5:$C$11,0),MATCH(UsagePerHour!UZ$4,Usage!$D$3:$ABF$3,0)),"")</f>
        <v/>
      </c>
      <c r="VA114" s="6" t="str">
        <f>IFERROR(INDEX(Sales!$D$5:$ABF$18,MATCH(UsagePerHour!$B114,Sales!$C$5:$C$18,0),MATCH(UsagePerHour!VA$4,Sales!$D$3:$ABF$3,0))/VA$2*INDEX(Usage!$D$5:$ABF$11,MATCH(UsagePerHour!$B$100,Usage!$C$5:$C$11,0),MATCH(UsagePerHour!VA$4,Usage!$D$3:$ABF$3,0)),"")</f>
        <v/>
      </c>
      <c r="VB114" s="6" t="str">
        <f>IFERROR(INDEX(Sales!$D$5:$ABF$18,MATCH(UsagePerHour!$B114,Sales!$C$5:$C$18,0),MATCH(UsagePerHour!VB$4,Sales!$D$3:$ABF$3,0))/VB$2*INDEX(Usage!$D$5:$ABF$11,MATCH(UsagePerHour!$B$100,Usage!$C$5:$C$11,0),MATCH(UsagePerHour!VB$4,Usage!$D$3:$ABF$3,0)),"")</f>
        <v/>
      </c>
      <c r="VC114" s="6" t="str">
        <f>IFERROR(INDEX(Sales!$D$5:$ABF$18,MATCH(UsagePerHour!$B114,Sales!$C$5:$C$18,0),MATCH(UsagePerHour!VC$4,Sales!$D$3:$ABF$3,0))/VC$2*INDEX(Usage!$D$5:$ABF$11,MATCH(UsagePerHour!$B$100,Usage!$C$5:$C$11,0),MATCH(UsagePerHour!VC$4,Usage!$D$3:$ABF$3,0)),"")</f>
        <v/>
      </c>
      <c r="VD114" s="6" t="str">
        <f>IFERROR(INDEX(Sales!$D$5:$ABF$18,MATCH(UsagePerHour!$B114,Sales!$C$5:$C$18,0),MATCH(UsagePerHour!VD$4,Sales!$D$3:$ABF$3,0))/VD$2*INDEX(Usage!$D$5:$ABF$11,MATCH(UsagePerHour!$B$100,Usage!$C$5:$C$11,0),MATCH(UsagePerHour!VD$4,Usage!$D$3:$ABF$3,0)),"")</f>
        <v/>
      </c>
      <c r="VE114" s="6" t="str">
        <f>IFERROR(INDEX(Sales!$D$5:$ABF$18,MATCH(UsagePerHour!$B114,Sales!$C$5:$C$18,0),MATCH(UsagePerHour!VE$4,Sales!$D$3:$ABF$3,0))/VE$2*INDEX(Usage!$D$5:$ABF$11,MATCH(UsagePerHour!$B$100,Usage!$C$5:$C$11,0),MATCH(UsagePerHour!VE$4,Usage!$D$3:$ABF$3,0)),"")</f>
        <v/>
      </c>
      <c r="VF114" s="6" t="str">
        <f>IFERROR(INDEX(Sales!$D$5:$ABF$18,MATCH(UsagePerHour!$B114,Sales!$C$5:$C$18,0),MATCH(UsagePerHour!VF$4,Sales!$D$3:$ABF$3,0))/VF$2*INDEX(Usage!$D$5:$ABF$11,MATCH(UsagePerHour!$B$100,Usage!$C$5:$C$11,0),MATCH(UsagePerHour!VF$4,Usage!$D$3:$ABF$3,0)),"")</f>
        <v/>
      </c>
      <c r="VG114" s="6" t="str">
        <f>IFERROR(INDEX(Sales!$D$5:$ABF$18,MATCH(UsagePerHour!$B114,Sales!$C$5:$C$18,0),MATCH(UsagePerHour!VG$4,Sales!$D$3:$ABF$3,0))/VG$2*INDEX(Usage!$D$5:$ABF$11,MATCH(UsagePerHour!$B$100,Usage!$C$5:$C$11,0),MATCH(UsagePerHour!VG$4,Usage!$D$3:$ABF$3,0)),"")</f>
        <v/>
      </c>
      <c r="VH114" s="6" t="str">
        <f>IFERROR(INDEX(Sales!$D$5:$ABF$18,MATCH(UsagePerHour!$B114,Sales!$C$5:$C$18,0),MATCH(UsagePerHour!VH$4,Sales!$D$3:$ABF$3,0))/VH$2*INDEX(Usage!$D$5:$ABF$11,MATCH(UsagePerHour!$B$100,Usage!$C$5:$C$11,0),MATCH(UsagePerHour!VH$4,Usage!$D$3:$ABF$3,0)),"")</f>
        <v/>
      </c>
      <c r="VI114" s="6" t="str">
        <f>IFERROR(INDEX(Sales!$D$5:$ABF$18,MATCH(UsagePerHour!$B114,Sales!$C$5:$C$18,0),MATCH(UsagePerHour!VI$4,Sales!$D$3:$ABF$3,0))/VI$2*INDEX(Usage!$D$5:$ABF$11,MATCH(UsagePerHour!$B$100,Usage!$C$5:$C$11,0),MATCH(UsagePerHour!VI$4,Usage!$D$3:$ABF$3,0)),"")</f>
        <v/>
      </c>
      <c r="VJ114" s="6" t="str">
        <f>IFERROR(INDEX(Sales!$D$5:$ABF$18,MATCH(UsagePerHour!$B114,Sales!$C$5:$C$18,0),MATCH(UsagePerHour!VJ$4,Sales!$D$3:$ABF$3,0))/VJ$2*INDEX(Usage!$D$5:$ABF$11,MATCH(UsagePerHour!$B$100,Usage!$C$5:$C$11,0),MATCH(UsagePerHour!VJ$4,Usage!$D$3:$ABF$3,0)),"")</f>
        <v/>
      </c>
      <c r="VK114" s="6" t="str">
        <f>IFERROR(INDEX(Sales!$D$5:$ABF$18,MATCH(UsagePerHour!$B114,Sales!$C$5:$C$18,0),MATCH(UsagePerHour!VK$4,Sales!$D$3:$ABF$3,0))/VK$2*INDEX(Usage!$D$5:$ABF$11,MATCH(UsagePerHour!$B$100,Usage!$C$5:$C$11,0),MATCH(UsagePerHour!VK$4,Usage!$D$3:$ABF$3,0)),"")</f>
        <v/>
      </c>
      <c r="VL114" s="6" t="str">
        <f>IFERROR(INDEX(Sales!$D$5:$ABF$18,MATCH(UsagePerHour!$B114,Sales!$C$5:$C$18,0),MATCH(UsagePerHour!VL$4,Sales!$D$3:$ABF$3,0))/VL$2*INDEX(Usage!$D$5:$ABF$11,MATCH(UsagePerHour!$B$100,Usage!$C$5:$C$11,0),MATCH(UsagePerHour!VL$4,Usage!$D$3:$ABF$3,0)),"")</f>
        <v/>
      </c>
      <c r="VM114" s="6" t="str">
        <f>IFERROR(INDEX(Sales!$D$5:$ABF$18,MATCH(UsagePerHour!$B114,Sales!$C$5:$C$18,0),MATCH(UsagePerHour!VM$4,Sales!$D$3:$ABF$3,0))/VM$2*INDEX(Usage!$D$5:$ABF$11,MATCH(UsagePerHour!$B$100,Usage!$C$5:$C$11,0),MATCH(UsagePerHour!VM$4,Usage!$D$3:$ABF$3,0)),"")</f>
        <v/>
      </c>
      <c r="VN114" s="6" t="str">
        <f>IFERROR(INDEX(Sales!$D$5:$ABF$18,MATCH(UsagePerHour!$B114,Sales!$C$5:$C$18,0),MATCH(UsagePerHour!VN$4,Sales!$D$3:$ABF$3,0))/VN$2*INDEX(Usage!$D$5:$ABF$11,MATCH(UsagePerHour!$B$100,Usage!$C$5:$C$11,0),MATCH(UsagePerHour!VN$4,Usage!$D$3:$ABF$3,0)),"")</f>
        <v/>
      </c>
      <c r="VO114" s="6" t="str">
        <f>IFERROR(INDEX(Sales!$D$5:$ABF$18,MATCH(UsagePerHour!$B114,Sales!$C$5:$C$18,0),MATCH(UsagePerHour!VO$4,Sales!$D$3:$ABF$3,0))/VO$2*INDEX(Usage!$D$5:$ABF$11,MATCH(UsagePerHour!$B$100,Usage!$C$5:$C$11,0),MATCH(UsagePerHour!VO$4,Usage!$D$3:$ABF$3,0)),"")</f>
        <v/>
      </c>
      <c r="VP114" s="6" t="str">
        <f>IFERROR(INDEX(Sales!$D$5:$ABF$18,MATCH(UsagePerHour!$B114,Sales!$C$5:$C$18,0),MATCH(UsagePerHour!VP$4,Sales!$D$3:$ABF$3,0))/VP$2*INDEX(Usage!$D$5:$ABF$11,MATCH(UsagePerHour!$B$100,Usage!$C$5:$C$11,0),MATCH(UsagePerHour!VP$4,Usage!$D$3:$ABF$3,0)),"")</f>
        <v/>
      </c>
      <c r="VQ114" s="6" t="str">
        <f>IFERROR(INDEX(Sales!$D$5:$ABF$18,MATCH(UsagePerHour!$B114,Sales!$C$5:$C$18,0),MATCH(UsagePerHour!VQ$4,Sales!$D$3:$ABF$3,0))/VQ$2*INDEX(Usage!$D$5:$ABF$11,MATCH(UsagePerHour!$B$100,Usage!$C$5:$C$11,0),MATCH(UsagePerHour!VQ$4,Usage!$D$3:$ABF$3,0)),"")</f>
        <v/>
      </c>
      <c r="VR114" s="6" t="str">
        <f>IFERROR(INDEX(Sales!$D$5:$ABF$18,MATCH(UsagePerHour!$B114,Sales!$C$5:$C$18,0),MATCH(UsagePerHour!VR$4,Sales!$D$3:$ABF$3,0))/VR$2*INDEX(Usage!$D$5:$ABF$11,MATCH(UsagePerHour!$B$100,Usage!$C$5:$C$11,0),MATCH(UsagePerHour!VR$4,Usage!$D$3:$ABF$3,0)),"")</f>
        <v/>
      </c>
      <c r="VS114" s="6" t="str">
        <f>IFERROR(INDEX(Sales!$D$5:$ABF$18,MATCH(UsagePerHour!$B114,Sales!$C$5:$C$18,0),MATCH(UsagePerHour!VS$4,Sales!$D$3:$ABF$3,0))/VS$2*INDEX(Usage!$D$5:$ABF$11,MATCH(UsagePerHour!$B$100,Usage!$C$5:$C$11,0),MATCH(UsagePerHour!VS$4,Usage!$D$3:$ABF$3,0)),"")</f>
        <v/>
      </c>
      <c r="VT114" s="6" t="str">
        <f>IFERROR(INDEX(Sales!$D$5:$ABF$18,MATCH(UsagePerHour!$B114,Sales!$C$5:$C$18,0),MATCH(UsagePerHour!VT$4,Sales!$D$3:$ABF$3,0))/VT$2*INDEX(Usage!$D$5:$ABF$11,MATCH(UsagePerHour!$B$100,Usage!$C$5:$C$11,0),MATCH(UsagePerHour!VT$4,Usage!$D$3:$ABF$3,0)),"")</f>
        <v/>
      </c>
      <c r="VU114" s="6" t="str">
        <f>IFERROR(INDEX(Sales!$D$5:$ABF$18,MATCH(UsagePerHour!$B114,Sales!$C$5:$C$18,0),MATCH(UsagePerHour!VU$4,Sales!$D$3:$ABF$3,0))/VU$2*INDEX(Usage!$D$5:$ABF$11,MATCH(UsagePerHour!$B$100,Usage!$C$5:$C$11,0),MATCH(UsagePerHour!VU$4,Usage!$D$3:$ABF$3,0)),"")</f>
        <v/>
      </c>
      <c r="VV114" s="6" t="str">
        <f>IFERROR(INDEX(Sales!$D$5:$ABF$18,MATCH(UsagePerHour!$B114,Sales!$C$5:$C$18,0),MATCH(UsagePerHour!VV$4,Sales!$D$3:$ABF$3,0))/VV$2*INDEX(Usage!$D$5:$ABF$11,MATCH(UsagePerHour!$B$100,Usage!$C$5:$C$11,0),MATCH(UsagePerHour!VV$4,Usage!$D$3:$ABF$3,0)),"")</f>
        <v/>
      </c>
      <c r="VW114" s="6" t="str">
        <f>IFERROR(INDEX(Sales!$D$5:$ABF$18,MATCH(UsagePerHour!$B114,Sales!$C$5:$C$18,0),MATCH(UsagePerHour!VW$4,Sales!$D$3:$ABF$3,0))/VW$2*INDEX(Usage!$D$5:$ABF$11,MATCH(UsagePerHour!$B$100,Usage!$C$5:$C$11,0),MATCH(UsagePerHour!VW$4,Usage!$D$3:$ABF$3,0)),"")</f>
        <v/>
      </c>
      <c r="VX114" s="6" t="str">
        <f>IFERROR(INDEX(Sales!$D$5:$ABF$18,MATCH(UsagePerHour!$B114,Sales!$C$5:$C$18,0),MATCH(UsagePerHour!VX$4,Sales!$D$3:$ABF$3,0))/VX$2*INDEX(Usage!$D$5:$ABF$11,MATCH(UsagePerHour!$B$100,Usage!$C$5:$C$11,0),MATCH(UsagePerHour!VX$4,Usage!$D$3:$ABF$3,0)),"")</f>
        <v/>
      </c>
      <c r="VY114" s="6" t="str">
        <f>IFERROR(INDEX(Sales!$D$5:$ABF$18,MATCH(UsagePerHour!$B114,Sales!$C$5:$C$18,0),MATCH(UsagePerHour!VY$4,Sales!$D$3:$ABF$3,0))/VY$2*INDEX(Usage!$D$5:$ABF$11,MATCH(UsagePerHour!$B$100,Usage!$C$5:$C$11,0),MATCH(UsagePerHour!VY$4,Usage!$D$3:$ABF$3,0)),"")</f>
        <v/>
      </c>
      <c r="VZ114" s="6" t="str">
        <f>IFERROR(INDEX(Sales!$D$5:$ABF$18,MATCH(UsagePerHour!$B114,Sales!$C$5:$C$18,0),MATCH(UsagePerHour!VZ$4,Sales!$D$3:$ABF$3,0))/VZ$2*INDEX(Usage!$D$5:$ABF$11,MATCH(UsagePerHour!$B$100,Usage!$C$5:$C$11,0),MATCH(UsagePerHour!VZ$4,Usage!$D$3:$ABF$3,0)),"")</f>
        <v/>
      </c>
      <c r="WA114" s="6" t="str">
        <f>IFERROR(INDEX(Sales!$D$5:$ABF$18,MATCH(UsagePerHour!$B114,Sales!$C$5:$C$18,0),MATCH(UsagePerHour!WA$4,Sales!$D$3:$ABF$3,0))/WA$2*INDEX(Usage!$D$5:$ABF$11,MATCH(UsagePerHour!$B$100,Usage!$C$5:$C$11,0),MATCH(UsagePerHour!WA$4,Usage!$D$3:$ABF$3,0)),"")</f>
        <v/>
      </c>
      <c r="WB114" s="6" t="str">
        <f>IFERROR(INDEX(Sales!$D$5:$ABF$18,MATCH(UsagePerHour!$B114,Sales!$C$5:$C$18,0),MATCH(UsagePerHour!WB$4,Sales!$D$3:$ABF$3,0))/WB$2*INDEX(Usage!$D$5:$ABF$11,MATCH(UsagePerHour!$B$100,Usage!$C$5:$C$11,0),MATCH(UsagePerHour!WB$4,Usage!$D$3:$ABF$3,0)),"")</f>
        <v/>
      </c>
      <c r="WC114" s="6" t="str">
        <f>IFERROR(INDEX(Sales!$D$5:$ABF$18,MATCH(UsagePerHour!$B114,Sales!$C$5:$C$18,0),MATCH(UsagePerHour!WC$4,Sales!$D$3:$ABF$3,0))/WC$2*INDEX(Usage!$D$5:$ABF$11,MATCH(UsagePerHour!$B$100,Usage!$C$5:$C$11,0),MATCH(UsagePerHour!WC$4,Usage!$D$3:$ABF$3,0)),"")</f>
        <v/>
      </c>
      <c r="WD114" s="6" t="str">
        <f>IFERROR(INDEX(Sales!$D$5:$ABF$18,MATCH(UsagePerHour!$B114,Sales!$C$5:$C$18,0),MATCH(UsagePerHour!WD$4,Sales!$D$3:$ABF$3,0))/WD$2*INDEX(Usage!$D$5:$ABF$11,MATCH(UsagePerHour!$B$100,Usage!$C$5:$C$11,0),MATCH(UsagePerHour!WD$4,Usage!$D$3:$ABF$3,0)),"")</f>
        <v/>
      </c>
      <c r="WE114" s="6" t="str">
        <f>IFERROR(INDEX(Sales!$D$5:$ABF$18,MATCH(UsagePerHour!$B114,Sales!$C$5:$C$18,0),MATCH(UsagePerHour!WE$4,Sales!$D$3:$ABF$3,0))/WE$2*INDEX(Usage!$D$5:$ABF$11,MATCH(UsagePerHour!$B$100,Usage!$C$5:$C$11,0),MATCH(UsagePerHour!WE$4,Usage!$D$3:$ABF$3,0)),"")</f>
        <v/>
      </c>
      <c r="WF114" s="6" t="str">
        <f>IFERROR(INDEX(Sales!$D$5:$ABF$18,MATCH(UsagePerHour!$B114,Sales!$C$5:$C$18,0),MATCH(UsagePerHour!WF$4,Sales!$D$3:$ABF$3,0))/WF$2*INDEX(Usage!$D$5:$ABF$11,MATCH(UsagePerHour!$B$100,Usage!$C$5:$C$11,0),MATCH(UsagePerHour!WF$4,Usage!$D$3:$ABF$3,0)),"")</f>
        <v/>
      </c>
      <c r="WG114" s="6" t="str">
        <f>IFERROR(INDEX(Sales!$D$5:$ABF$18,MATCH(UsagePerHour!$B114,Sales!$C$5:$C$18,0),MATCH(UsagePerHour!WG$4,Sales!$D$3:$ABF$3,0))/WG$2*INDEX(Usage!$D$5:$ABF$11,MATCH(UsagePerHour!$B$100,Usage!$C$5:$C$11,0),MATCH(UsagePerHour!WG$4,Usage!$D$3:$ABF$3,0)),"")</f>
        <v/>
      </c>
      <c r="WH114" s="6" t="str">
        <f>IFERROR(INDEX(Sales!$D$5:$ABF$18,MATCH(UsagePerHour!$B114,Sales!$C$5:$C$18,0),MATCH(UsagePerHour!WH$4,Sales!$D$3:$ABF$3,0))/WH$2*INDEX(Usage!$D$5:$ABF$11,MATCH(UsagePerHour!$B$100,Usage!$C$5:$C$11,0),MATCH(UsagePerHour!WH$4,Usage!$D$3:$ABF$3,0)),"")</f>
        <v/>
      </c>
      <c r="WI114" s="6" t="str">
        <f>IFERROR(INDEX(Sales!$D$5:$ABF$18,MATCH(UsagePerHour!$B114,Sales!$C$5:$C$18,0),MATCH(UsagePerHour!WI$4,Sales!$D$3:$ABF$3,0))/WI$2*INDEX(Usage!$D$5:$ABF$11,MATCH(UsagePerHour!$B$100,Usage!$C$5:$C$11,0),MATCH(UsagePerHour!WI$4,Usage!$D$3:$ABF$3,0)),"")</f>
        <v/>
      </c>
      <c r="WJ114" s="6" t="str">
        <f>IFERROR(INDEX(Sales!$D$5:$ABF$18,MATCH(UsagePerHour!$B114,Sales!$C$5:$C$18,0),MATCH(UsagePerHour!WJ$4,Sales!$D$3:$ABF$3,0))/WJ$2*INDEX(Usage!$D$5:$ABF$11,MATCH(UsagePerHour!$B$100,Usage!$C$5:$C$11,0),MATCH(UsagePerHour!WJ$4,Usage!$D$3:$ABF$3,0)),"")</f>
        <v/>
      </c>
      <c r="WK114" s="6" t="str">
        <f>IFERROR(INDEX(Sales!$D$5:$ABF$18,MATCH(UsagePerHour!$B114,Sales!$C$5:$C$18,0),MATCH(UsagePerHour!WK$4,Sales!$D$3:$ABF$3,0))/WK$2*INDEX(Usage!$D$5:$ABF$11,MATCH(UsagePerHour!$B$100,Usage!$C$5:$C$11,0),MATCH(UsagePerHour!WK$4,Usage!$D$3:$ABF$3,0)),"")</f>
        <v/>
      </c>
      <c r="WL114" s="6" t="str">
        <f>IFERROR(INDEX(Sales!$D$5:$ABF$18,MATCH(UsagePerHour!$B114,Sales!$C$5:$C$18,0),MATCH(UsagePerHour!WL$4,Sales!$D$3:$ABF$3,0))/WL$2*INDEX(Usage!$D$5:$ABF$11,MATCH(UsagePerHour!$B$100,Usage!$C$5:$C$11,0),MATCH(UsagePerHour!WL$4,Usage!$D$3:$ABF$3,0)),"")</f>
        <v/>
      </c>
      <c r="WM114" s="6" t="str">
        <f>IFERROR(INDEX(Sales!$D$5:$ABF$18,MATCH(UsagePerHour!$B114,Sales!$C$5:$C$18,0),MATCH(UsagePerHour!WM$4,Sales!$D$3:$ABF$3,0))/WM$2*INDEX(Usage!$D$5:$ABF$11,MATCH(UsagePerHour!$B$100,Usage!$C$5:$C$11,0),MATCH(UsagePerHour!WM$4,Usage!$D$3:$ABF$3,0)),"")</f>
        <v/>
      </c>
      <c r="WN114" s="6" t="str">
        <f>IFERROR(INDEX(Sales!$D$5:$ABF$18,MATCH(UsagePerHour!$B114,Sales!$C$5:$C$18,0),MATCH(UsagePerHour!WN$4,Sales!$D$3:$ABF$3,0))/WN$2*INDEX(Usage!$D$5:$ABF$11,MATCH(UsagePerHour!$B$100,Usage!$C$5:$C$11,0),MATCH(UsagePerHour!WN$4,Usage!$D$3:$ABF$3,0)),"")</f>
        <v/>
      </c>
      <c r="WO114" s="6" t="str">
        <f>IFERROR(INDEX(Sales!$D$5:$ABF$18,MATCH(UsagePerHour!$B114,Sales!$C$5:$C$18,0),MATCH(UsagePerHour!WO$4,Sales!$D$3:$ABF$3,0))/WO$2*INDEX(Usage!$D$5:$ABF$11,MATCH(UsagePerHour!$B$100,Usage!$C$5:$C$11,0),MATCH(UsagePerHour!WO$4,Usage!$D$3:$ABF$3,0)),"")</f>
        <v/>
      </c>
      <c r="WP114" s="6" t="str">
        <f>IFERROR(INDEX(Sales!$D$5:$ABF$18,MATCH(UsagePerHour!$B114,Sales!$C$5:$C$18,0),MATCH(UsagePerHour!WP$4,Sales!$D$3:$ABF$3,0))/WP$2*INDEX(Usage!$D$5:$ABF$11,MATCH(UsagePerHour!$B$100,Usage!$C$5:$C$11,0),MATCH(UsagePerHour!WP$4,Usage!$D$3:$ABF$3,0)),"")</f>
        <v/>
      </c>
      <c r="WQ114" s="6" t="str">
        <f>IFERROR(INDEX(Sales!$D$5:$ABF$18,MATCH(UsagePerHour!$B114,Sales!$C$5:$C$18,0),MATCH(UsagePerHour!WQ$4,Sales!$D$3:$ABF$3,0))/WQ$2*INDEX(Usage!$D$5:$ABF$11,MATCH(UsagePerHour!$B$100,Usage!$C$5:$C$11,0),MATCH(UsagePerHour!WQ$4,Usage!$D$3:$ABF$3,0)),"")</f>
        <v/>
      </c>
      <c r="WR114" s="6" t="str">
        <f>IFERROR(INDEX(Sales!$D$5:$ABF$18,MATCH(UsagePerHour!$B114,Sales!$C$5:$C$18,0),MATCH(UsagePerHour!WR$4,Sales!$D$3:$ABF$3,0))/WR$2*INDEX(Usage!$D$5:$ABF$11,MATCH(UsagePerHour!$B$100,Usage!$C$5:$C$11,0),MATCH(UsagePerHour!WR$4,Usage!$D$3:$ABF$3,0)),"")</f>
        <v/>
      </c>
      <c r="WS114" s="6" t="str">
        <f>IFERROR(INDEX(Sales!$D$5:$ABF$18,MATCH(UsagePerHour!$B114,Sales!$C$5:$C$18,0),MATCH(UsagePerHour!WS$4,Sales!$D$3:$ABF$3,0))/WS$2*INDEX(Usage!$D$5:$ABF$11,MATCH(UsagePerHour!$B$100,Usage!$C$5:$C$11,0),MATCH(UsagePerHour!WS$4,Usage!$D$3:$ABF$3,0)),"")</f>
        <v/>
      </c>
      <c r="WT114" s="6" t="str">
        <f>IFERROR(INDEX(Sales!$D$5:$ABF$18,MATCH(UsagePerHour!$B114,Sales!$C$5:$C$18,0),MATCH(UsagePerHour!WT$4,Sales!$D$3:$ABF$3,0))/WT$2*INDEX(Usage!$D$5:$ABF$11,MATCH(UsagePerHour!$B$100,Usage!$C$5:$C$11,0),MATCH(UsagePerHour!WT$4,Usage!$D$3:$ABF$3,0)),"")</f>
        <v/>
      </c>
      <c r="WU114" s="6" t="str">
        <f>IFERROR(INDEX(Sales!$D$5:$ABF$18,MATCH(UsagePerHour!$B114,Sales!$C$5:$C$18,0),MATCH(UsagePerHour!WU$4,Sales!$D$3:$ABF$3,0))/WU$2*INDEX(Usage!$D$5:$ABF$11,MATCH(UsagePerHour!$B$100,Usage!$C$5:$C$11,0),MATCH(UsagePerHour!WU$4,Usage!$D$3:$ABF$3,0)),"")</f>
        <v/>
      </c>
      <c r="WV114" s="6" t="str">
        <f>IFERROR(INDEX(Sales!$D$5:$ABF$18,MATCH(UsagePerHour!$B114,Sales!$C$5:$C$18,0),MATCH(UsagePerHour!WV$4,Sales!$D$3:$ABF$3,0))/WV$2*INDEX(Usage!$D$5:$ABF$11,MATCH(UsagePerHour!$B$100,Usage!$C$5:$C$11,0),MATCH(UsagePerHour!WV$4,Usage!$D$3:$ABF$3,0)),"")</f>
        <v/>
      </c>
      <c r="WW114" s="6" t="str">
        <f>IFERROR(INDEX(Sales!$D$5:$ABF$18,MATCH(UsagePerHour!$B114,Sales!$C$5:$C$18,0),MATCH(UsagePerHour!WW$4,Sales!$D$3:$ABF$3,0))/WW$2*INDEX(Usage!$D$5:$ABF$11,MATCH(UsagePerHour!$B$100,Usage!$C$5:$C$11,0),MATCH(UsagePerHour!WW$4,Usage!$D$3:$ABF$3,0)),"")</f>
        <v/>
      </c>
      <c r="WX114" s="6" t="str">
        <f>IFERROR(INDEX(Sales!$D$5:$ABF$18,MATCH(UsagePerHour!$B114,Sales!$C$5:$C$18,0),MATCH(UsagePerHour!WX$4,Sales!$D$3:$ABF$3,0))/WX$2*INDEX(Usage!$D$5:$ABF$11,MATCH(UsagePerHour!$B$100,Usage!$C$5:$C$11,0),MATCH(UsagePerHour!WX$4,Usage!$D$3:$ABF$3,0)),"")</f>
        <v/>
      </c>
      <c r="WY114" s="6" t="str">
        <f>IFERROR(INDEX(Sales!$D$5:$ABF$18,MATCH(UsagePerHour!$B114,Sales!$C$5:$C$18,0),MATCH(UsagePerHour!WY$4,Sales!$D$3:$ABF$3,0))/WY$2*INDEX(Usage!$D$5:$ABF$11,MATCH(UsagePerHour!$B$100,Usage!$C$5:$C$11,0),MATCH(UsagePerHour!WY$4,Usage!$D$3:$ABF$3,0)),"")</f>
        <v/>
      </c>
      <c r="WZ114" s="6" t="str">
        <f>IFERROR(INDEX(Sales!$D$5:$ABF$18,MATCH(UsagePerHour!$B114,Sales!$C$5:$C$18,0),MATCH(UsagePerHour!WZ$4,Sales!$D$3:$ABF$3,0))/WZ$2*INDEX(Usage!$D$5:$ABF$11,MATCH(UsagePerHour!$B$100,Usage!$C$5:$C$11,0),MATCH(UsagePerHour!WZ$4,Usage!$D$3:$ABF$3,0)),"")</f>
        <v/>
      </c>
      <c r="XA114" s="6" t="str">
        <f>IFERROR(INDEX(Sales!$D$5:$ABF$18,MATCH(UsagePerHour!$B114,Sales!$C$5:$C$18,0),MATCH(UsagePerHour!XA$4,Sales!$D$3:$ABF$3,0))/XA$2*INDEX(Usage!$D$5:$ABF$11,MATCH(UsagePerHour!$B$100,Usage!$C$5:$C$11,0),MATCH(UsagePerHour!XA$4,Usage!$D$3:$ABF$3,0)),"")</f>
        <v/>
      </c>
      <c r="XB114" s="6" t="str">
        <f>IFERROR(INDEX(Sales!$D$5:$ABF$18,MATCH(UsagePerHour!$B114,Sales!$C$5:$C$18,0),MATCH(UsagePerHour!XB$4,Sales!$D$3:$ABF$3,0))/XB$2*INDEX(Usage!$D$5:$ABF$11,MATCH(UsagePerHour!$B$100,Usage!$C$5:$C$11,0),MATCH(UsagePerHour!XB$4,Usage!$D$3:$ABF$3,0)),"")</f>
        <v/>
      </c>
      <c r="XC114" s="6" t="str">
        <f>IFERROR(INDEX(Sales!$D$5:$ABF$18,MATCH(UsagePerHour!$B114,Sales!$C$5:$C$18,0),MATCH(UsagePerHour!XC$4,Sales!$D$3:$ABF$3,0))/XC$2*INDEX(Usage!$D$5:$ABF$11,MATCH(UsagePerHour!$B$100,Usage!$C$5:$C$11,0),MATCH(UsagePerHour!XC$4,Usage!$D$3:$ABF$3,0)),"")</f>
        <v/>
      </c>
      <c r="XD114" s="6" t="str">
        <f>IFERROR(INDEX(Sales!$D$5:$ABF$18,MATCH(UsagePerHour!$B114,Sales!$C$5:$C$18,0),MATCH(UsagePerHour!XD$4,Sales!$D$3:$ABF$3,0))/XD$2*INDEX(Usage!$D$5:$ABF$11,MATCH(UsagePerHour!$B$100,Usage!$C$5:$C$11,0),MATCH(UsagePerHour!XD$4,Usage!$D$3:$ABF$3,0)),"")</f>
        <v/>
      </c>
      <c r="XE114" s="6" t="str">
        <f>IFERROR(INDEX(Sales!$D$5:$ABF$18,MATCH(UsagePerHour!$B114,Sales!$C$5:$C$18,0),MATCH(UsagePerHour!XE$4,Sales!$D$3:$ABF$3,0))/XE$2*INDEX(Usage!$D$5:$ABF$11,MATCH(UsagePerHour!$B$100,Usage!$C$5:$C$11,0),MATCH(UsagePerHour!XE$4,Usage!$D$3:$ABF$3,0)),"")</f>
        <v/>
      </c>
      <c r="XF114" s="6" t="str">
        <f>IFERROR(INDEX(Sales!$D$5:$ABF$18,MATCH(UsagePerHour!$B114,Sales!$C$5:$C$18,0),MATCH(UsagePerHour!XF$4,Sales!$D$3:$ABF$3,0))/XF$2*INDEX(Usage!$D$5:$ABF$11,MATCH(UsagePerHour!$B$100,Usage!$C$5:$C$11,0),MATCH(UsagePerHour!XF$4,Usage!$D$3:$ABF$3,0)),"")</f>
        <v/>
      </c>
      <c r="XG114" s="6" t="str">
        <f>IFERROR(INDEX(Sales!$D$5:$ABF$18,MATCH(UsagePerHour!$B114,Sales!$C$5:$C$18,0),MATCH(UsagePerHour!XG$4,Sales!$D$3:$ABF$3,0))/XG$2*INDEX(Usage!$D$5:$ABF$11,MATCH(UsagePerHour!$B$100,Usage!$C$5:$C$11,0),MATCH(UsagePerHour!XG$4,Usage!$D$3:$ABF$3,0)),"")</f>
        <v/>
      </c>
      <c r="XH114" s="6" t="str">
        <f>IFERROR(INDEX(Sales!$D$5:$ABF$18,MATCH(UsagePerHour!$B114,Sales!$C$5:$C$18,0),MATCH(UsagePerHour!XH$4,Sales!$D$3:$ABF$3,0))/XH$2*INDEX(Usage!$D$5:$ABF$11,MATCH(UsagePerHour!$B$100,Usage!$C$5:$C$11,0),MATCH(UsagePerHour!XH$4,Usage!$D$3:$ABF$3,0)),"")</f>
        <v/>
      </c>
      <c r="XI114" s="6" t="str">
        <f>IFERROR(INDEX(Sales!$D$5:$ABF$18,MATCH(UsagePerHour!$B114,Sales!$C$5:$C$18,0),MATCH(UsagePerHour!XI$4,Sales!$D$3:$ABF$3,0))/XI$2*INDEX(Usage!$D$5:$ABF$11,MATCH(UsagePerHour!$B$100,Usage!$C$5:$C$11,0),MATCH(UsagePerHour!XI$4,Usage!$D$3:$ABF$3,0)),"")</f>
        <v/>
      </c>
      <c r="XJ114" s="6" t="str">
        <f>IFERROR(INDEX(Sales!$D$5:$ABF$18,MATCH(UsagePerHour!$B114,Sales!$C$5:$C$18,0),MATCH(UsagePerHour!XJ$4,Sales!$D$3:$ABF$3,0))/XJ$2*INDEX(Usage!$D$5:$ABF$11,MATCH(UsagePerHour!$B$100,Usage!$C$5:$C$11,0),MATCH(UsagePerHour!XJ$4,Usage!$D$3:$ABF$3,0)),"")</f>
        <v/>
      </c>
      <c r="XK114" s="6" t="str">
        <f>IFERROR(INDEX(Sales!$D$5:$ABF$18,MATCH(UsagePerHour!$B114,Sales!$C$5:$C$18,0),MATCH(UsagePerHour!XK$4,Sales!$D$3:$ABF$3,0))/XK$2*INDEX(Usage!$D$5:$ABF$11,MATCH(UsagePerHour!$B$100,Usage!$C$5:$C$11,0),MATCH(UsagePerHour!XK$4,Usage!$D$3:$ABF$3,0)),"")</f>
        <v/>
      </c>
      <c r="XL114" s="6" t="str">
        <f>IFERROR(INDEX(Sales!$D$5:$ABF$18,MATCH(UsagePerHour!$B114,Sales!$C$5:$C$18,0),MATCH(UsagePerHour!XL$4,Sales!$D$3:$ABF$3,0))/XL$2*INDEX(Usage!$D$5:$ABF$11,MATCH(UsagePerHour!$B$100,Usage!$C$5:$C$11,0),MATCH(UsagePerHour!XL$4,Usage!$D$3:$ABF$3,0)),"")</f>
        <v/>
      </c>
      <c r="XM114" s="6" t="str">
        <f>IFERROR(INDEX(Sales!$D$5:$ABF$18,MATCH(UsagePerHour!$B114,Sales!$C$5:$C$18,0),MATCH(UsagePerHour!XM$4,Sales!$D$3:$ABF$3,0))/XM$2*INDEX(Usage!$D$5:$ABF$11,MATCH(UsagePerHour!$B$100,Usage!$C$5:$C$11,0),MATCH(UsagePerHour!XM$4,Usage!$D$3:$ABF$3,0)),"")</f>
        <v/>
      </c>
      <c r="XN114" s="6" t="str">
        <f>IFERROR(INDEX(Sales!$D$5:$ABF$18,MATCH(UsagePerHour!$B114,Sales!$C$5:$C$18,0),MATCH(UsagePerHour!XN$4,Sales!$D$3:$ABF$3,0))/XN$2*INDEX(Usage!$D$5:$ABF$11,MATCH(UsagePerHour!$B$100,Usage!$C$5:$C$11,0),MATCH(UsagePerHour!XN$4,Usage!$D$3:$ABF$3,0)),"")</f>
        <v/>
      </c>
      <c r="XO114" s="6" t="str">
        <f>IFERROR(INDEX(Sales!$D$5:$ABF$18,MATCH(UsagePerHour!$B114,Sales!$C$5:$C$18,0),MATCH(UsagePerHour!XO$4,Sales!$D$3:$ABF$3,0))/XO$2*INDEX(Usage!$D$5:$ABF$11,MATCH(UsagePerHour!$B$100,Usage!$C$5:$C$11,0),MATCH(UsagePerHour!XO$4,Usage!$D$3:$ABF$3,0)),"")</f>
        <v/>
      </c>
      <c r="XP114" s="6" t="str">
        <f>IFERROR(INDEX(Sales!$D$5:$ABF$18,MATCH(UsagePerHour!$B114,Sales!$C$5:$C$18,0),MATCH(UsagePerHour!XP$4,Sales!$D$3:$ABF$3,0))/XP$2*INDEX(Usage!$D$5:$ABF$11,MATCH(UsagePerHour!$B$100,Usage!$C$5:$C$11,0),MATCH(UsagePerHour!XP$4,Usage!$D$3:$ABF$3,0)),"")</f>
        <v/>
      </c>
      <c r="XQ114" s="6" t="str">
        <f>IFERROR(INDEX(Sales!$D$5:$ABF$18,MATCH(UsagePerHour!$B114,Sales!$C$5:$C$18,0),MATCH(UsagePerHour!XQ$4,Sales!$D$3:$ABF$3,0))/XQ$2*INDEX(Usage!$D$5:$ABF$11,MATCH(UsagePerHour!$B$100,Usage!$C$5:$C$11,0),MATCH(UsagePerHour!XQ$4,Usage!$D$3:$ABF$3,0)),"")</f>
        <v/>
      </c>
      <c r="XR114" s="6" t="str">
        <f>IFERROR(INDEX(Sales!$D$5:$ABF$18,MATCH(UsagePerHour!$B114,Sales!$C$5:$C$18,0),MATCH(UsagePerHour!XR$4,Sales!$D$3:$ABF$3,0))/XR$2*INDEX(Usage!$D$5:$ABF$11,MATCH(UsagePerHour!$B$100,Usage!$C$5:$C$11,0),MATCH(UsagePerHour!XR$4,Usage!$D$3:$ABF$3,0)),"")</f>
        <v/>
      </c>
      <c r="XS114" s="6" t="str">
        <f>IFERROR(INDEX(Sales!$D$5:$ABF$18,MATCH(UsagePerHour!$B114,Sales!$C$5:$C$18,0),MATCH(UsagePerHour!XS$4,Sales!$D$3:$ABF$3,0))/XS$2*INDEX(Usage!$D$5:$ABF$11,MATCH(UsagePerHour!$B$100,Usage!$C$5:$C$11,0),MATCH(UsagePerHour!XS$4,Usage!$D$3:$ABF$3,0)),"")</f>
        <v/>
      </c>
      <c r="XT114" s="6" t="str">
        <f>IFERROR(INDEX(Sales!$D$5:$ABF$18,MATCH(UsagePerHour!$B114,Sales!$C$5:$C$18,0),MATCH(UsagePerHour!XT$4,Sales!$D$3:$ABF$3,0))/XT$2*INDEX(Usage!$D$5:$ABF$11,MATCH(UsagePerHour!$B$100,Usage!$C$5:$C$11,0),MATCH(UsagePerHour!XT$4,Usage!$D$3:$ABF$3,0)),"")</f>
        <v/>
      </c>
      <c r="XU114" s="6" t="str">
        <f>IFERROR(INDEX(Sales!$D$5:$ABF$18,MATCH(UsagePerHour!$B114,Sales!$C$5:$C$18,0),MATCH(UsagePerHour!XU$4,Sales!$D$3:$ABF$3,0))/XU$2*INDEX(Usage!$D$5:$ABF$11,MATCH(UsagePerHour!$B$100,Usage!$C$5:$C$11,0),MATCH(UsagePerHour!XU$4,Usage!$D$3:$ABF$3,0)),"")</f>
        <v/>
      </c>
      <c r="XV114" s="6" t="str">
        <f>IFERROR(INDEX(Sales!$D$5:$ABF$18,MATCH(UsagePerHour!$B114,Sales!$C$5:$C$18,0),MATCH(UsagePerHour!XV$4,Sales!$D$3:$ABF$3,0))/XV$2*INDEX(Usage!$D$5:$ABF$11,MATCH(UsagePerHour!$B$100,Usage!$C$5:$C$11,0),MATCH(UsagePerHour!XV$4,Usage!$D$3:$ABF$3,0)),"")</f>
        <v/>
      </c>
      <c r="XW114" s="6" t="str">
        <f>IFERROR(INDEX(Sales!$D$5:$ABF$18,MATCH(UsagePerHour!$B114,Sales!$C$5:$C$18,0),MATCH(UsagePerHour!XW$4,Sales!$D$3:$ABF$3,0))/XW$2*INDEX(Usage!$D$5:$ABF$11,MATCH(UsagePerHour!$B$100,Usage!$C$5:$C$11,0),MATCH(UsagePerHour!XW$4,Usage!$D$3:$ABF$3,0)),"")</f>
        <v/>
      </c>
      <c r="XX114" s="6" t="str">
        <f>IFERROR(INDEX(Sales!$D$5:$ABF$18,MATCH(UsagePerHour!$B114,Sales!$C$5:$C$18,0),MATCH(UsagePerHour!XX$4,Sales!$D$3:$ABF$3,0))/XX$2*INDEX(Usage!$D$5:$ABF$11,MATCH(UsagePerHour!$B$100,Usage!$C$5:$C$11,0),MATCH(UsagePerHour!XX$4,Usage!$D$3:$ABF$3,0)),"")</f>
        <v/>
      </c>
      <c r="XY114" s="6" t="str">
        <f>IFERROR(INDEX(Sales!$D$5:$ABF$18,MATCH(UsagePerHour!$B114,Sales!$C$5:$C$18,0),MATCH(UsagePerHour!XY$4,Sales!$D$3:$ABF$3,0))/XY$2*INDEX(Usage!$D$5:$ABF$11,MATCH(UsagePerHour!$B$100,Usage!$C$5:$C$11,0),MATCH(UsagePerHour!XY$4,Usage!$D$3:$ABF$3,0)),"")</f>
        <v/>
      </c>
      <c r="XZ114" s="6" t="str">
        <f>IFERROR(INDEX(Sales!$D$5:$ABF$18,MATCH(UsagePerHour!$B114,Sales!$C$5:$C$18,0),MATCH(UsagePerHour!XZ$4,Sales!$D$3:$ABF$3,0))/XZ$2*INDEX(Usage!$D$5:$ABF$11,MATCH(UsagePerHour!$B$100,Usage!$C$5:$C$11,0),MATCH(UsagePerHour!XZ$4,Usage!$D$3:$ABF$3,0)),"")</f>
        <v/>
      </c>
      <c r="YA114" s="6" t="str">
        <f>IFERROR(INDEX(Sales!$D$5:$ABF$18,MATCH(UsagePerHour!$B114,Sales!$C$5:$C$18,0),MATCH(UsagePerHour!YA$4,Sales!$D$3:$ABF$3,0))/YA$2*INDEX(Usage!$D$5:$ABF$11,MATCH(UsagePerHour!$B$100,Usage!$C$5:$C$11,0),MATCH(UsagePerHour!YA$4,Usage!$D$3:$ABF$3,0)),"")</f>
        <v/>
      </c>
      <c r="YB114" s="6" t="str">
        <f>IFERROR(INDEX(Sales!$D$5:$ABF$18,MATCH(UsagePerHour!$B114,Sales!$C$5:$C$18,0),MATCH(UsagePerHour!YB$4,Sales!$D$3:$ABF$3,0))/YB$2*INDEX(Usage!$D$5:$ABF$11,MATCH(UsagePerHour!$B$100,Usage!$C$5:$C$11,0),MATCH(UsagePerHour!YB$4,Usage!$D$3:$ABF$3,0)),"")</f>
        <v/>
      </c>
      <c r="YC114" s="6" t="str">
        <f>IFERROR(INDEX(Sales!$D$5:$ABF$18,MATCH(UsagePerHour!$B114,Sales!$C$5:$C$18,0),MATCH(UsagePerHour!YC$4,Sales!$D$3:$ABF$3,0))/YC$2*INDEX(Usage!$D$5:$ABF$11,MATCH(UsagePerHour!$B$100,Usage!$C$5:$C$11,0),MATCH(UsagePerHour!YC$4,Usage!$D$3:$ABF$3,0)),"")</f>
        <v/>
      </c>
      <c r="YD114" s="6" t="str">
        <f>IFERROR(INDEX(Sales!$D$5:$ABF$18,MATCH(UsagePerHour!$B114,Sales!$C$5:$C$18,0),MATCH(UsagePerHour!YD$4,Sales!$D$3:$ABF$3,0))/YD$2*INDEX(Usage!$D$5:$ABF$11,MATCH(UsagePerHour!$B$100,Usage!$C$5:$C$11,0),MATCH(UsagePerHour!YD$4,Usage!$D$3:$ABF$3,0)),"")</f>
        <v/>
      </c>
      <c r="YE114" s="6" t="str">
        <f>IFERROR(INDEX(Sales!$D$5:$ABF$18,MATCH(UsagePerHour!$B114,Sales!$C$5:$C$18,0),MATCH(UsagePerHour!YE$4,Sales!$D$3:$ABF$3,0))/YE$2*INDEX(Usage!$D$5:$ABF$11,MATCH(UsagePerHour!$B$100,Usage!$C$5:$C$11,0),MATCH(UsagePerHour!YE$4,Usage!$D$3:$ABF$3,0)),"")</f>
        <v/>
      </c>
      <c r="YF114" s="6" t="str">
        <f>IFERROR(INDEX(Sales!$D$5:$ABF$18,MATCH(UsagePerHour!$B114,Sales!$C$5:$C$18,0),MATCH(UsagePerHour!YF$4,Sales!$D$3:$ABF$3,0))/YF$2*INDEX(Usage!$D$5:$ABF$11,MATCH(UsagePerHour!$B$100,Usage!$C$5:$C$11,0),MATCH(UsagePerHour!YF$4,Usage!$D$3:$ABF$3,0)),"")</f>
        <v/>
      </c>
      <c r="YG114" s="6" t="str">
        <f>IFERROR(INDEX(Sales!$D$5:$ABF$18,MATCH(UsagePerHour!$B114,Sales!$C$5:$C$18,0),MATCH(UsagePerHour!YG$4,Sales!$D$3:$ABF$3,0))/YG$2*INDEX(Usage!$D$5:$ABF$11,MATCH(UsagePerHour!$B$100,Usage!$C$5:$C$11,0),MATCH(UsagePerHour!YG$4,Usage!$D$3:$ABF$3,0)),"")</f>
        <v/>
      </c>
      <c r="YH114" s="6" t="str">
        <f>IFERROR(INDEX(Sales!$D$5:$ABF$18,MATCH(UsagePerHour!$B114,Sales!$C$5:$C$18,0),MATCH(UsagePerHour!YH$4,Sales!$D$3:$ABF$3,0))/YH$2*INDEX(Usage!$D$5:$ABF$11,MATCH(UsagePerHour!$B$100,Usage!$C$5:$C$11,0),MATCH(UsagePerHour!YH$4,Usage!$D$3:$ABF$3,0)),"")</f>
        <v/>
      </c>
      <c r="YI114" s="6" t="str">
        <f>IFERROR(INDEX(Sales!$D$5:$ABF$18,MATCH(UsagePerHour!$B114,Sales!$C$5:$C$18,0),MATCH(UsagePerHour!YI$4,Sales!$D$3:$ABF$3,0))/YI$2*INDEX(Usage!$D$5:$ABF$11,MATCH(UsagePerHour!$B$100,Usage!$C$5:$C$11,0),MATCH(UsagePerHour!YI$4,Usage!$D$3:$ABF$3,0)),"")</f>
        <v/>
      </c>
      <c r="YJ114" s="6" t="str">
        <f>IFERROR(INDEX(Sales!$D$5:$ABF$18,MATCH(UsagePerHour!$B114,Sales!$C$5:$C$18,0),MATCH(UsagePerHour!YJ$4,Sales!$D$3:$ABF$3,0))/YJ$2*INDEX(Usage!$D$5:$ABF$11,MATCH(UsagePerHour!$B$100,Usage!$C$5:$C$11,0),MATCH(UsagePerHour!YJ$4,Usage!$D$3:$ABF$3,0)),"")</f>
        <v/>
      </c>
      <c r="YK114" s="6" t="str">
        <f>IFERROR(INDEX(Sales!$D$5:$ABF$18,MATCH(UsagePerHour!$B114,Sales!$C$5:$C$18,0),MATCH(UsagePerHour!YK$4,Sales!$D$3:$ABF$3,0))/YK$2*INDEX(Usage!$D$5:$ABF$11,MATCH(UsagePerHour!$B$100,Usage!$C$5:$C$11,0),MATCH(UsagePerHour!YK$4,Usage!$D$3:$ABF$3,0)),"")</f>
        <v/>
      </c>
      <c r="YL114" s="6" t="str">
        <f>IFERROR(INDEX(Sales!$D$5:$ABF$18,MATCH(UsagePerHour!$B114,Sales!$C$5:$C$18,0),MATCH(UsagePerHour!YL$4,Sales!$D$3:$ABF$3,0))/YL$2*INDEX(Usage!$D$5:$ABF$11,MATCH(UsagePerHour!$B$100,Usage!$C$5:$C$11,0),MATCH(UsagePerHour!YL$4,Usage!$D$3:$ABF$3,0)),"")</f>
        <v/>
      </c>
      <c r="YM114" s="6" t="str">
        <f>IFERROR(INDEX(Sales!$D$5:$ABF$18,MATCH(UsagePerHour!$B114,Sales!$C$5:$C$18,0),MATCH(UsagePerHour!YM$4,Sales!$D$3:$ABF$3,0))/YM$2*INDEX(Usage!$D$5:$ABF$11,MATCH(UsagePerHour!$B$100,Usage!$C$5:$C$11,0),MATCH(UsagePerHour!YM$4,Usage!$D$3:$ABF$3,0)),"")</f>
        <v/>
      </c>
      <c r="YN114" s="6" t="str">
        <f>IFERROR(INDEX(Sales!$D$5:$ABF$18,MATCH(UsagePerHour!$B114,Sales!$C$5:$C$18,0),MATCH(UsagePerHour!YN$4,Sales!$D$3:$ABF$3,0))/YN$2*INDEX(Usage!$D$5:$ABF$11,MATCH(UsagePerHour!$B$100,Usage!$C$5:$C$11,0),MATCH(UsagePerHour!YN$4,Usage!$D$3:$ABF$3,0)),"")</f>
        <v/>
      </c>
      <c r="YO114" s="6" t="str">
        <f>IFERROR(INDEX(Sales!$D$5:$ABF$18,MATCH(UsagePerHour!$B114,Sales!$C$5:$C$18,0),MATCH(UsagePerHour!YO$4,Sales!$D$3:$ABF$3,0))/YO$2*INDEX(Usage!$D$5:$ABF$11,MATCH(UsagePerHour!$B$100,Usage!$C$5:$C$11,0),MATCH(UsagePerHour!YO$4,Usage!$D$3:$ABF$3,0)),"")</f>
        <v/>
      </c>
      <c r="YP114" s="6" t="str">
        <f>IFERROR(INDEX(Sales!$D$5:$ABF$18,MATCH(UsagePerHour!$B114,Sales!$C$5:$C$18,0),MATCH(UsagePerHour!YP$4,Sales!$D$3:$ABF$3,0))/YP$2*INDEX(Usage!$D$5:$ABF$11,MATCH(UsagePerHour!$B$100,Usage!$C$5:$C$11,0),MATCH(UsagePerHour!YP$4,Usage!$D$3:$ABF$3,0)),"")</f>
        <v/>
      </c>
      <c r="YQ114" s="6" t="str">
        <f>IFERROR(INDEX(Sales!$D$5:$ABF$18,MATCH(UsagePerHour!$B114,Sales!$C$5:$C$18,0),MATCH(UsagePerHour!YQ$4,Sales!$D$3:$ABF$3,0))/YQ$2*INDEX(Usage!$D$5:$ABF$11,MATCH(UsagePerHour!$B$100,Usage!$C$5:$C$11,0),MATCH(UsagePerHour!YQ$4,Usage!$D$3:$ABF$3,0)),"")</f>
        <v/>
      </c>
      <c r="YR114" s="6" t="str">
        <f>IFERROR(INDEX(Sales!$D$5:$ABF$18,MATCH(UsagePerHour!$B114,Sales!$C$5:$C$18,0),MATCH(UsagePerHour!YR$4,Sales!$D$3:$ABF$3,0))/YR$2*INDEX(Usage!$D$5:$ABF$11,MATCH(UsagePerHour!$B$100,Usage!$C$5:$C$11,0),MATCH(UsagePerHour!YR$4,Usage!$D$3:$ABF$3,0)),"")</f>
        <v/>
      </c>
      <c r="YS114" s="6" t="str">
        <f>IFERROR(INDEX(Sales!$D$5:$ABF$18,MATCH(UsagePerHour!$B114,Sales!$C$5:$C$18,0),MATCH(UsagePerHour!YS$4,Sales!$D$3:$ABF$3,0))/YS$2*INDEX(Usage!$D$5:$ABF$11,MATCH(UsagePerHour!$B$100,Usage!$C$5:$C$11,0),MATCH(UsagePerHour!YS$4,Usage!$D$3:$ABF$3,0)),"")</f>
        <v/>
      </c>
      <c r="YT114" s="6" t="str">
        <f>IFERROR(INDEX(Sales!$D$5:$ABF$18,MATCH(UsagePerHour!$B114,Sales!$C$5:$C$18,0),MATCH(UsagePerHour!YT$4,Sales!$D$3:$ABF$3,0))/YT$2*INDEX(Usage!$D$5:$ABF$11,MATCH(UsagePerHour!$B$100,Usage!$C$5:$C$11,0),MATCH(UsagePerHour!YT$4,Usage!$D$3:$ABF$3,0)),"")</f>
        <v/>
      </c>
      <c r="YU114" s="6" t="str">
        <f>IFERROR(INDEX(Sales!$D$5:$ABF$18,MATCH(UsagePerHour!$B114,Sales!$C$5:$C$18,0),MATCH(UsagePerHour!YU$4,Sales!$D$3:$ABF$3,0))/YU$2*INDEX(Usage!$D$5:$ABF$11,MATCH(UsagePerHour!$B$100,Usage!$C$5:$C$11,0),MATCH(UsagePerHour!YU$4,Usage!$D$3:$ABF$3,0)),"")</f>
        <v/>
      </c>
      <c r="YV114" s="6" t="str">
        <f>IFERROR(INDEX(Sales!$D$5:$ABF$18,MATCH(UsagePerHour!$B114,Sales!$C$5:$C$18,0),MATCH(UsagePerHour!YV$4,Sales!$D$3:$ABF$3,0))/YV$2*INDEX(Usage!$D$5:$ABF$11,MATCH(UsagePerHour!$B$100,Usage!$C$5:$C$11,0),MATCH(UsagePerHour!YV$4,Usage!$D$3:$ABF$3,0)),"")</f>
        <v/>
      </c>
      <c r="YW114" s="6" t="str">
        <f>IFERROR(INDEX(Sales!$D$5:$ABF$18,MATCH(UsagePerHour!$B114,Sales!$C$5:$C$18,0),MATCH(UsagePerHour!YW$4,Sales!$D$3:$ABF$3,0))/YW$2*INDEX(Usage!$D$5:$ABF$11,MATCH(UsagePerHour!$B$100,Usage!$C$5:$C$11,0),MATCH(UsagePerHour!YW$4,Usage!$D$3:$ABF$3,0)),"")</f>
        <v/>
      </c>
      <c r="YX114" s="6" t="str">
        <f>IFERROR(INDEX(Sales!$D$5:$ABF$18,MATCH(UsagePerHour!$B114,Sales!$C$5:$C$18,0),MATCH(UsagePerHour!YX$4,Sales!$D$3:$ABF$3,0))/YX$2*INDEX(Usage!$D$5:$ABF$11,MATCH(UsagePerHour!$B$100,Usage!$C$5:$C$11,0),MATCH(UsagePerHour!YX$4,Usage!$D$3:$ABF$3,0)),"")</f>
        <v/>
      </c>
      <c r="YY114" s="6" t="str">
        <f>IFERROR(INDEX(Sales!$D$5:$ABF$18,MATCH(UsagePerHour!$B114,Sales!$C$5:$C$18,0),MATCH(UsagePerHour!YY$4,Sales!$D$3:$ABF$3,0))/YY$2*INDEX(Usage!$D$5:$ABF$11,MATCH(UsagePerHour!$B$100,Usage!$C$5:$C$11,0),MATCH(UsagePerHour!YY$4,Usage!$D$3:$ABF$3,0)),"")</f>
        <v/>
      </c>
      <c r="YZ114" s="6" t="str">
        <f>IFERROR(INDEX(Sales!$D$5:$ABF$18,MATCH(UsagePerHour!$B114,Sales!$C$5:$C$18,0),MATCH(UsagePerHour!YZ$4,Sales!$D$3:$ABF$3,0))/YZ$2*INDEX(Usage!$D$5:$ABF$11,MATCH(UsagePerHour!$B$100,Usage!$C$5:$C$11,0),MATCH(UsagePerHour!YZ$4,Usage!$D$3:$ABF$3,0)),"")</f>
        <v/>
      </c>
      <c r="ZA114" s="6" t="str">
        <f>IFERROR(INDEX(Sales!$D$5:$ABF$18,MATCH(UsagePerHour!$B114,Sales!$C$5:$C$18,0),MATCH(UsagePerHour!ZA$4,Sales!$D$3:$ABF$3,0))/ZA$2*INDEX(Usage!$D$5:$ABF$11,MATCH(UsagePerHour!$B$100,Usage!$C$5:$C$11,0),MATCH(UsagePerHour!ZA$4,Usage!$D$3:$ABF$3,0)),"")</f>
        <v/>
      </c>
      <c r="ZB114" s="6" t="str">
        <f>IFERROR(INDEX(Sales!$D$5:$ABF$18,MATCH(UsagePerHour!$B114,Sales!$C$5:$C$18,0),MATCH(UsagePerHour!ZB$4,Sales!$D$3:$ABF$3,0))/ZB$2*INDEX(Usage!$D$5:$ABF$11,MATCH(UsagePerHour!$B$100,Usage!$C$5:$C$11,0),MATCH(UsagePerHour!ZB$4,Usage!$D$3:$ABF$3,0)),"")</f>
        <v/>
      </c>
      <c r="ZC114" s="6" t="str">
        <f>IFERROR(INDEX(Sales!$D$5:$ABF$18,MATCH(UsagePerHour!$B114,Sales!$C$5:$C$18,0),MATCH(UsagePerHour!ZC$4,Sales!$D$3:$ABF$3,0))/ZC$2*INDEX(Usage!$D$5:$ABF$11,MATCH(UsagePerHour!$B$100,Usage!$C$5:$C$11,0),MATCH(UsagePerHour!ZC$4,Usage!$D$3:$ABF$3,0)),"")</f>
        <v/>
      </c>
      <c r="ZD114" s="6" t="str">
        <f>IFERROR(INDEX(Sales!$D$5:$ABF$18,MATCH(UsagePerHour!$B114,Sales!$C$5:$C$18,0),MATCH(UsagePerHour!ZD$4,Sales!$D$3:$ABF$3,0))/ZD$2*INDEX(Usage!$D$5:$ABF$11,MATCH(UsagePerHour!$B$100,Usage!$C$5:$C$11,0),MATCH(UsagePerHour!ZD$4,Usage!$D$3:$ABF$3,0)),"")</f>
        <v/>
      </c>
      <c r="ZE114" s="6" t="str">
        <f>IFERROR(INDEX(Sales!$D$5:$ABF$18,MATCH(UsagePerHour!$B114,Sales!$C$5:$C$18,0),MATCH(UsagePerHour!ZE$4,Sales!$D$3:$ABF$3,0))/ZE$2*INDEX(Usage!$D$5:$ABF$11,MATCH(UsagePerHour!$B$100,Usage!$C$5:$C$11,0),MATCH(UsagePerHour!ZE$4,Usage!$D$3:$ABF$3,0)),"")</f>
        <v/>
      </c>
      <c r="ZF114" s="6" t="str">
        <f>IFERROR(INDEX(Sales!$D$5:$ABF$18,MATCH(UsagePerHour!$B114,Sales!$C$5:$C$18,0),MATCH(UsagePerHour!ZF$4,Sales!$D$3:$ABF$3,0))/ZF$2*INDEX(Usage!$D$5:$ABF$11,MATCH(UsagePerHour!$B$100,Usage!$C$5:$C$11,0),MATCH(UsagePerHour!ZF$4,Usage!$D$3:$ABF$3,0)),"")</f>
        <v/>
      </c>
      <c r="ZG114" s="6" t="str">
        <f>IFERROR(INDEX(Sales!$D$5:$ABF$18,MATCH(UsagePerHour!$B114,Sales!$C$5:$C$18,0),MATCH(UsagePerHour!ZG$4,Sales!$D$3:$ABF$3,0))/ZG$2*INDEX(Usage!$D$5:$ABF$11,MATCH(UsagePerHour!$B$100,Usage!$C$5:$C$11,0),MATCH(UsagePerHour!ZG$4,Usage!$D$3:$ABF$3,0)),"")</f>
        <v/>
      </c>
      <c r="ZH114" s="6" t="str">
        <f>IFERROR(INDEX(Sales!$D$5:$ABF$18,MATCH(UsagePerHour!$B114,Sales!$C$5:$C$18,0),MATCH(UsagePerHour!ZH$4,Sales!$D$3:$ABF$3,0))/ZH$2*INDEX(Usage!$D$5:$ABF$11,MATCH(UsagePerHour!$B$100,Usage!$C$5:$C$11,0),MATCH(UsagePerHour!ZH$4,Usage!$D$3:$ABF$3,0)),"")</f>
        <v/>
      </c>
      <c r="ZI114" s="6" t="str">
        <f>IFERROR(INDEX(Sales!$D$5:$ABF$18,MATCH(UsagePerHour!$B114,Sales!$C$5:$C$18,0),MATCH(UsagePerHour!ZI$4,Sales!$D$3:$ABF$3,0))/ZI$2*INDEX(Usage!$D$5:$ABF$11,MATCH(UsagePerHour!$B$100,Usage!$C$5:$C$11,0),MATCH(UsagePerHour!ZI$4,Usage!$D$3:$ABF$3,0)),"")</f>
        <v/>
      </c>
      <c r="ZJ114" s="6" t="str">
        <f>IFERROR(INDEX(Sales!$D$5:$ABF$18,MATCH(UsagePerHour!$B114,Sales!$C$5:$C$18,0),MATCH(UsagePerHour!ZJ$4,Sales!$D$3:$ABF$3,0))/ZJ$2*INDEX(Usage!$D$5:$ABF$11,MATCH(UsagePerHour!$B$100,Usage!$C$5:$C$11,0),MATCH(UsagePerHour!ZJ$4,Usage!$D$3:$ABF$3,0)),"")</f>
        <v/>
      </c>
      <c r="ZK114" s="6" t="str">
        <f>IFERROR(INDEX(Sales!$D$5:$ABF$18,MATCH(UsagePerHour!$B114,Sales!$C$5:$C$18,0),MATCH(UsagePerHour!ZK$4,Sales!$D$3:$ABF$3,0))/ZK$2*INDEX(Usage!$D$5:$ABF$11,MATCH(UsagePerHour!$B$100,Usage!$C$5:$C$11,0),MATCH(UsagePerHour!ZK$4,Usage!$D$3:$ABF$3,0)),"")</f>
        <v/>
      </c>
      <c r="ZL114" s="6" t="str">
        <f>IFERROR(INDEX(Sales!$D$5:$ABF$18,MATCH(UsagePerHour!$B114,Sales!$C$5:$C$18,0),MATCH(UsagePerHour!ZL$4,Sales!$D$3:$ABF$3,0))/ZL$2*INDEX(Usage!$D$5:$ABF$11,MATCH(UsagePerHour!$B$100,Usage!$C$5:$C$11,0),MATCH(UsagePerHour!ZL$4,Usage!$D$3:$ABF$3,0)),"")</f>
        <v/>
      </c>
      <c r="ZM114" s="6" t="str">
        <f>IFERROR(INDEX(Sales!$D$5:$ABF$18,MATCH(UsagePerHour!$B114,Sales!$C$5:$C$18,0),MATCH(UsagePerHour!ZM$4,Sales!$D$3:$ABF$3,0))/ZM$2*INDEX(Usage!$D$5:$ABF$11,MATCH(UsagePerHour!$B$100,Usage!$C$5:$C$11,0),MATCH(UsagePerHour!ZM$4,Usage!$D$3:$ABF$3,0)),"")</f>
        <v/>
      </c>
      <c r="ZN114" s="6" t="str">
        <f>IFERROR(INDEX(Sales!$D$5:$ABF$18,MATCH(UsagePerHour!$B114,Sales!$C$5:$C$18,0),MATCH(UsagePerHour!ZN$4,Sales!$D$3:$ABF$3,0))/ZN$2*INDEX(Usage!$D$5:$ABF$11,MATCH(UsagePerHour!$B$100,Usage!$C$5:$C$11,0),MATCH(UsagePerHour!ZN$4,Usage!$D$3:$ABF$3,0)),"")</f>
        <v/>
      </c>
      <c r="ZO114" s="6" t="str">
        <f>IFERROR(INDEX(Sales!$D$5:$ABF$18,MATCH(UsagePerHour!$B114,Sales!$C$5:$C$18,0),MATCH(UsagePerHour!ZO$4,Sales!$D$3:$ABF$3,0))/ZO$2*INDEX(Usage!$D$5:$ABF$11,MATCH(UsagePerHour!$B$100,Usage!$C$5:$C$11,0),MATCH(UsagePerHour!ZO$4,Usage!$D$3:$ABF$3,0)),"")</f>
        <v/>
      </c>
      <c r="ZP114" s="6" t="str">
        <f>IFERROR(INDEX(Sales!$D$5:$ABF$18,MATCH(UsagePerHour!$B114,Sales!$C$5:$C$18,0),MATCH(UsagePerHour!ZP$4,Sales!$D$3:$ABF$3,0))/ZP$2*INDEX(Usage!$D$5:$ABF$11,MATCH(UsagePerHour!$B$100,Usage!$C$5:$C$11,0),MATCH(UsagePerHour!ZP$4,Usage!$D$3:$ABF$3,0)),"")</f>
        <v/>
      </c>
      <c r="ZQ114" s="6" t="str">
        <f>IFERROR(INDEX(Sales!$D$5:$ABF$18,MATCH(UsagePerHour!$B114,Sales!$C$5:$C$18,0),MATCH(UsagePerHour!ZQ$4,Sales!$D$3:$ABF$3,0))/ZQ$2*INDEX(Usage!$D$5:$ABF$11,MATCH(UsagePerHour!$B$100,Usage!$C$5:$C$11,0),MATCH(UsagePerHour!ZQ$4,Usage!$D$3:$ABF$3,0)),"")</f>
        <v/>
      </c>
      <c r="ZR114" s="6" t="str">
        <f>IFERROR(INDEX(Sales!$D$5:$ABF$18,MATCH(UsagePerHour!$B114,Sales!$C$5:$C$18,0),MATCH(UsagePerHour!ZR$4,Sales!$D$3:$ABF$3,0))/ZR$2*INDEX(Usage!$D$5:$ABF$11,MATCH(UsagePerHour!$B$100,Usage!$C$5:$C$11,0),MATCH(UsagePerHour!ZR$4,Usage!$D$3:$ABF$3,0)),"")</f>
        <v/>
      </c>
      <c r="ZS114" s="6" t="str">
        <f>IFERROR(INDEX(Sales!$D$5:$ABF$18,MATCH(UsagePerHour!$B114,Sales!$C$5:$C$18,0),MATCH(UsagePerHour!ZS$4,Sales!$D$3:$ABF$3,0))/ZS$2*INDEX(Usage!$D$5:$ABF$11,MATCH(UsagePerHour!$B$100,Usage!$C$5:$C$11,0),MATCH(UsagePerHour!ZS$4,Usage!$D$3:$ABF$3,0)),"")</f>
        <v/>
      </c>
      <c r="ZT114" s="6" t="str">
        <f>IFERROR(INDEX(Sales!$D$5:$ABF$18,MATCH(UsagePerHour!$B114,Sales!$C$5:$C$18,0),MATCH(UsagePerHour!ZT$4,Sales!$D$3:$ABF$3,0))/ZT$2*INDEX(Usage!$D$5:$ABF$11,MATCH(UsagePerHour!$B$100,Usage!$C$5:$C$11,0),MATCH(UsagePerHour!ZT$4,Usage!$D$3:$ABF$3,0)),"")</f>
        <v/>
      </c>
      <c r="ZU114" s="6" t="str">
        <f>IFERROR(INDEX(Sales!$D$5:$ABF$18,MATCH(UsagePerHour!$B114,Sales!$C$5:$C$18,0),MATCH(UsagePerHour!ZU$4,Sales!$D$3:$ABF$3,0))/ZU$2*INDEX(Usage!$D$5:$ABF$11,MATCH(UsagePerHour!$B$100,Usage!$C$5:$C$11,0),MATCH(UsagePerHour!ZU$4,Usage!$D$3:$ABF$3,0)),"")</f>
        <v/>
      </c>
      <c r="ZV114" s="6" t="str">
        <f>IFERROR(INDEX(Sales!$D$5:$ABF$18,MATCH(UsagePerHour!$B114,Sales!$C$5:$C$18,0),MATCH(UsagePerHour!ZV$4,Sales!$D$3:$ABF$3,0))/ZV$2*INDEX(Usage!$D$5:$ABF$11,MATCH(UsagePerHour!$B$100,Usage!$C$5:$C$11,0),MATCH(UsagePerHour!ZV$4,Usage!$D$3:$ABF$3,0)),"")</f>
        <v/>
      </c>
      <c r="ZW114" s="6" t="str">
        <f>IFERROR(INDEX(Sales!$D$5:$ABF$18,MATCH(UsagePerHour!$B114,Sales!$C$5:$C$18,0),MATCH(UsagePerHour!ZW$4,Sales!$D$3:$ABF$3,0))/ZW$2*INDEX(Usage!$D$5:$ABF$11,MATCH(UsagePerHour!$B$100,Usage!$C$5:$C$11,0),MATCH(UsagePerHour!ZW$4,Usage!$D$3:$ABF$3,0)),"")</f>
        <v/>
      </c>
      <c r="ZX114" s="6" t="str">
        <f>IFERROR(INDEX(Sales!$D$5:$ABF$18,MATCH(UsagePerHour!$B114,Sales!$C$5:$C$18,0),MATCH(UsagePerHour!ZX$4,Sales!$D$3:$ABF$3,0))/ZX$2*INDEX(Usage!$D$5:$ABF$11,MATCH(UsagePerHour!$B$100,Usage!$C$5:$C$11,0),MATCH(UsagePerHour!ZX$4,Usage!$D$3:$ABF$3,0)),"")</f>
        <v/>
      </c>
      <c r="ZY114" s="6" t="str">
        <f>IFERROR(INDEX(Sales!$D$5:$ABF$18,MATCH(UsagePerHour!$B114,Sales!$C$5:$C$18,0),MATCH(UsagePerHour!ZY$4,Sales!$D$3:$ABF$3,0))/ZY$2*INDEX(Usage!$D$5:$ABF$11,MATCH(UsagePerHour!$B$100,Usage!$C$5:$C$11,0),MATCH(UsagePerHour!ZY$4,Usage!$D$3:$ABF$3,0)),"")</f>
        <v/>
      </c>
      <c r="ZZ114" s="6" t="str">
        <f>IFERROR(INDEX(Sales!$D$5:$ABF$18,MATCH(UsagePerHour!$B114,Sales!$C$5:$C$18,0),MATCH(UsagePerHour!ZZ$4,Sales!$D$3:$ABF$3,0))/ZZ$2*INDEX(Usage!$D$5:$ABF$11,MATCH(UsagePerHour!$B$100,Usage!$C$5:$C$11,0),MATCH(UsagePerHour!ZZ$4,Usage!$D$3:$ABF$3,0)),"")</f>
        <v/>
      </c>
      <c r="AAA114" s="6" t="str">
        <f>IFERROR(INDEX(Sales!$D$5:$ABF$18,MATCH(UsagePerHour!$B114,Sales!$C$5:$C$18,0),MATCH(UsagePerHour!AAA$4,Sales!$D$3:$ABF$3,0))/AAA$2*INDEX(Usage!$D$5:$ABF$11,MATCH(UsagePerHour!$B$100,Usage!$C$5:$C$11,0),MATCH(UsagePerHour!AAA$4,Usage!$D$3:$ABF$3,0)),"")</f>
        <v/>
      </c>
      <c r="AAB114" s="6" t="str">
        <f>IFERROR(INDEX(Sales!$D$5:$ABF$18,MATCH(UsagePerHour!$B114,Sales!$C$5:$C$18,0),MATCH(UsagePerHour!AAB$4,Sales!$D$3:$ABF$3,0))/AAB$2*INDEX(Usage!$D$5:$ABF$11,MATCH(UsagePerHour!$B$100,Usage!$C$5:$C$11,0),MATCH(UsagePerHour!AAB$4,Usage!$D$3:$ABF$3,0)),"")</f>
        <v/>
      </c>
      <c r="AAC114" s="6" t="str">
        <f>IFERROR(INDEX(Sales!$D$5:$ABF$18,MATCH(UsagePerHour!$B114,Sales!$C$5:$C$18,0),MATCH(UsagePerHour!AAC$4,Sales!$D$3:$ABF$3,0))/AAC$2*INDEX(Usage!$D$5:$ABF$11,MATCH(UsagePerHour!$B$100,Usage!$C$5:$C$11,0),MATCH(UsagePerHour!AAC$4,Usage!$D$3:$ABF$3,0)),"")</f>
        <v/>
      </c>
      <c r="AAD114" s="6" t="str">
        <f>IFERROR(INDEX(Sales!$D$5:$ABF$18,MATCH(UsagePerHour!$B114,Sales!$C$5:$C$18,0),MATCH(UsagePerHour!AAD$4,Sales!$D$3:$ABF$3,0))/AAD$2*INDEX(Usage!$D$5:$ABF$11,MATCH(UsagePerHour!$B$100,Usage!$C$5:$C$11,0),MATCH(UsagePerHour!AAD$4,Usage!$D$3:$ABF$3,0)),"")</f>
        <v/>
      </c>
      <c r="AAE114" s="6" t="str">
        <f>IFERROR(INDEX(Sales!$D$5:$ABF$18,MATCH(UsagePerHour!$B114,Sales!$C$5:$C$18,0),MATCH(UsagePerHour!AAE$4,Sales!$D$3:$ABF$3,0))/AAE$2*INDEX(Usage!$D$5:$ABF$11,MATCH(UsagePerHour!$B$100,Usage!$C$5:$C$11,0),MATCH(UsagePerHour!AAE$4,Usage!$D$3:$ABF$3,0)),"")</f>
        <v/>
      </c>
      <c r="AAF114" s="6" t="str">
        <f>IFERROR(INDEX(Sales!$D$5:$ABF$18,MATCH(UsagePerHour!$B114,Sales!$C$5:$C$18,0),MATCH(UsagePerHour!AAF$4,Sales!$D$3:$ABF$3,0))/AAF$2*INDEX(Usage!$D$5:$ABF$11,MATCH(UsagePerHour!$B$100,Usage!$C$5:$C$11,0),MATCH(UsagePerHour!AAF$4,Usage!$D$3:$ABF$3,0)),"")</f>
        <v/>
      </c>
      <c r="AAG114" s="6" t="str">
        <f>IFERROR(INDEX(Sales!$D$5:$ABF$18,MATCH(UsagePerHour!$B114,Sales!$C$5:$C$18,0),MATCH(UsagePerHour!AAG$4,Sales!$D$3:$ABF$3,0))/AAG$2*INDEX(Usage!$D$5:$ABF$11,MATCH(UsagePerHour!$B$100,Usage!$C$5:$C$11,0),MATCH(UsagePerHour!AAG$4,Usage!$D$3:$ABF$3,0)),"")</f>
        <v/>
      </c>
      <c r="AAH114" s="6" t="str">
        <f>IFERROR(INDEX(Sales!$D$5:$ABF$18,MATCH(UsagePerHour!$B114,Sales!$C$5:$C$18,0),MATCH(UsagePerHour!AAH$4,Sales!$D$3:$ABF$3,0))/AAH$2*INDEX(Usage!$D$5:$ABF$11,MATCH(UsagePerHour!$B$100,Usage!$C$5:$C$11,0),MATCH(UsagePerHour!AAH$4,Usage!$D$3:$ABF$3,0)),"")</f>
        <v/>
      </c>
      <c r="AAI114" s="6" t="str">
        <f>IFERROR(INDEX(Sales!$D$5:$ABF$18,MATCH(UsagePerHour!$B114,Sales!$C$5:$C$18,0),MATCH(UsagePerHour!AAI$4,Sales!$D$3:$ABF$3,0))/AAI$2*INDEX(Usage!$D$5:$ABF$11,MATCH(UsagePerHour!$B$100,Usage!$C$5:$C$11,0),MATCH(UsagePerHour!AAI$4,Usage!$D$3:$ABF$3,0)),"")</f>
        <v/>
      </c>
      <c r="AAJ114" s="6" t="str">
        <f>IFERROR(INDEX(Sales!$D$5:$ABF$18,MATCH(UsagePerHour!$B114,Sales!$C$5:$C$18,0),MATCH(UsagePerHour!AAJ$4,Sales!$D$3:$ABF$3,0))/AAJ$2*INDEX(Usage!$D$5:$ABF$11,MATCH(UsagePerHour!$B$100,Usage!$C$5:$C$11,0),MATCH(UsagePerHour!AAJ$4,Usage!$D$3:$ABF$3,0)),"")</f>
        <v/>
      </c>
      <c r="AAK114" s="6" t="str">
        <f>IFERROR(INDEX(Sales!$D$5:$ABF$18,MATCH(UsagePerHour!$B114,Sales!$C$5:$C$18,0),MATCH(UsagePerHour!AAK$4,Sales!$D$3:$ABF$3,0))/AAK$2*INDEX(Usage!$D$5:$ABF$11,MATCH(UsagePerHour!$B$100,Usage!$C$5:$C$11,0),MATCH(UsagePerHour!AAK$4,Usage!$D$3:$ABF$3,0)),"")</f>
        <v/>
      </c>
      <c r="AAL114" s="6" t="str">
        <f>IFERROR(INDEX(Sales!$D$5:$ABF$18,MATCH(UsagePerHour!$B114,Sales!$C$5:$C$18,0),MATCH(UsagePerHour!AAL$4,Sales!$D$3:$ABF$3,0))/AAL$2*INDEX(Usage!$D$5:$ABF$11,MATCH(UsagePerHour!$B$100,Usage!$C$5:$C$11,0),MATCH(UsagePerHour!AAL$4,Usage!$D$3:$ABF$3,0)),"")</f>
        <v/>
      </c>
      <c r="AAM114" s="6" t="str">
        <f>IFERROR(INDEX(Sales!$D$5:$ABF$18,MATCH(UsagePerHour!$B114,Sales!$C$5:$C$18,0),MATCH(UsagePerHour!AAM$4,Sales!$D$3:$ABF$3,0))/AAM$2*INDEX(Usage!$D$5:$ABF$11,MATCH(UsagePerHour!$B$100,Usage!$C$5:$C$11,0),MATCH(UsagePerHour!AAM$4,Usage!$D$3:$ABF$3,0)),"")</f>
        <v/>
      </c>
      <c r="AAN114" s="6" t="str">
        <f>IFERROR(INDEX(Sales!$D$5:$ABF$18,MATCH(UsagePerHour!$B114,Sales!$C$5:$C$18,0),MATCH(UsagePerHour!AAN$4,Sales!$D$3:$ABF$3,0))/AAN$2*INDEX(Usage!$D$5:$ABF$11,MATCH(UsagePerHour!$B$100,Usage!$C$5:$C$11,0),MATCH(UsagePerHour!AAN$4,Usage!$D$3:$ABF$3,0)),"")</f>
        <v/>
      </c>
      <c r="AAO114" s="6" t="str">
        <f>IFERROR(INDEX(Sales!$D$5:$ABF$18,MATCH(UsagePerHour!$B114,Sales!$C$5:$C$18,0),MATCH(UsagePerHour!AAO$4,Sales!$D$3:$ABF$3,0))/AAO$2*INDEX(Usage!$D$5:$ABF$11,MATCH(UsagePerHour!$B$100,Usage!$C$5:$C$11,0),MATCH(UsagePerHour!AAO$4,Usage!$D$3:$ABF$3,0)),"")</f>
        <v/>
      </c>
      <c r="AAP114" s="6" t="str">
        <f>IFERROR(INDEX(Sales!$D$5:$ABF$18,MATCH(UsagePerHour!$B114,Sales!$C$5:$C$18,0),MATCH(UsagePerHour!AAP$4,Sales!$D$3:$ABF$3,0))/AAP$2*INDEX(Usage!$D$5:$ABF$11,MATCH(UsagePerHour!$B$100,Usage!$C$5:$C$11,0),MATCH(UsagePerHour!AAP$4,Usage!$D$3:$ABF$3,0)),"")</f>
        <v/>
      </c>
      <c r="AAQ114" s="6" t="str">
        <f>IFERROR(INDEX(Sales!$D$5:$ABF$18,MATCH(UsagePerHour!$B114,Sales!$C$5:$C$18,0),MATCH(UsagePerHour!AAQ$4,Sales!$D$3:$ABF$3,0))/AAQ$2*INDEX(Usage!$D$5:$ABF$11,MATCH(UsagePerHour!$B$100,Usage!$C$5:$C$11,0),MATCH(UsagePerHour!AAQ$4,Usage!$D$3:$ABF$3,0)),"")</f>
        <v/>
      </c>
      <c r="AAR114" s="6" t="str">
        <f>IFERROR(INDEX(Sales!$D$5:$ABF$18,MATCH(UsagePerHour!$B114,Sales!$C$5:$C$18,0),MATCH(UsagePerHour!AAR$4,Sales!$D$3:$ABF$3,0))/AAR$2*INDEX(Usage!$D$5:$ABF$11,MATCH(UsagePerHour!$B$100,Usage!$C$5:$C$11,0),MATCH(UsagePerHour!AAR$4,Usage!$D$3:$ABF$3,0)),"")</f>
        <v/>
      </c>
      <c r="AAS114" s="6" t="str">
        <f>IFERROR(INDEX(Sales!$D$5:$ABF$18,MATCH(UsagePerHour!$B114,Sales!$C$5:$C$18,0),MATCH(UsagePerHour!AAS$4,Sales!$D$3:$ABF$3,0))/AAS$2*INDEX(Usage!$D$5:$ABF$11,MATCH(UsagePerHour!$B$100,Usage!$C$5:$C$11,0),MATCH(UsagePerHour!AAS$4,Usage!$D$3:$ABF$3,0)),"")</f>
        <v/>
      </c>
      <c r="AAT114" s="6" t="str">
        <f>IFERROR(INDEX(Sales!$D$5:$ABF$18,MATCH(UsagePerHour!$B114,Sales!$C$5:$C$18,0),MATCH(UsagePerHour!AAT$4,Sales!$D$3:$ABF$3,0))/AAT$2*INDEX(Usage!$D$5:$ABF$11,MATCH(UsagePerHour!$B$100,Usage!$C$5:$C$11,0),MATCH(UsagePerHour!AAT$4,Usage!$D$3:$ABF$3,0)),"")</f>
        <v/>
      </c>
      <c r="AAU114" s="6" t="str">
        <f>IFERROR(INDEX(Sales!$D$5:$ABF$18,MATCH(UsagePerHour!$B114,Sales!$C$5:$C$18,0),MATCH(UsagePerHour!AAU$4,Sales!$D$3:$ABF$3,0))/AAU$2*INDEX(Usage!$D$5:$ABF$11,MATCH(UsagePerHour!$B$100,Usage!$C$5:$C$11,0),MATCH(UsagePerHour!AAU$4,Usage!$D$3:$ABF$3,0)),"")</f>
        <v/>
      </c>
      <c r="AAV114" s="6" t="str">
        <f>IFERROR(INDEX(Sales!$D$5:$ABF$18,MATCH(UsagePerHour!$B114,Sales!$C$5:$C$18,0),MATCH(UsagePerHour!AAV$4,Sales!$D$3:$ABF$3,0))/AAV$2*INDEX(Usage!$D$5:$ABF$11,MATCH(UsagePerHour!$B$100,Usage!$C$5:$C$11,0),MATCH(UsagePerHour!AAV$4,Usage!$D$3:$ABF$3,0)),"")</f>
        <v/>
      </c>
      <c r="AAW114" s="6" t="str">
        <f>IFERROR(INDEX(Sales!$D$5:$ABF$18,MATCH(UsagePerHour!$B114,Sales!$C$5:$C$18,0),MATCH(UsagePerHour!AAW$4,Sales!$D$3:$ABF$3,0))/AAW$2*INDEX(Usage!$D$5:$ABF$11,MATCH(UsagePerHour!$B$100,Usage!$C$5:$C$11,0),MATCH(UsagePerHour!AAW$4,Usage!$D$3:$ABF$3,0)),"")</f>
        <v/>
      </c>
      <c r="AAX114" s="6" t="str">
        <f>IFERROR(INDEX(Sales!$D$5:$ABF$18,MATCH(UsagePerHour!$B114,Sales!$C$5:$C$18,0),MATCH(UsagePerHour!AAX$4,Sales!$D$3:$ABF$3,0))/AAX$2*INDEX(Usage!$D$5:$ABF$11,MATCH(UsagePerHour!$B$100,Usage!$C$5:$C$11,0),MATCH(UsagePerHour!AAX$4,Usage!$D$3:$ABF$3,0)),"")</f>
        <v/>
      </c>
      <c r="AAY114" s="6" t="str">
        <f>IFERROR(INDEX(Sales!$D$5:$ABF$18,MATCH(UsagePerHour!$B114,Sales!$C$5:$C$18,0),MATCH(UsagePerHour!AAY$4,Sales!$D$3:$ABF$3,0))/AAY$2*INDEX(Usage!$D$5:$ABF$11,MATCH(UsagePerHour!$B$100,Usage!$C$5:$C$11,0),MATCH(UsagePerHour!AAY$4,Usage!$D$3:$ABF$3,0)),"")</f>
        <v/>
      </c>
      <c r="AAZ114" s="6" t="str">
        <f>IFERROR(INDEX(Sales!$D$5:$ABF$18,MATCH(UsagePerHour!$B114,Sales!$C$5:$C$18,0),MATCH(UsagePerHour!AAZ$4,Sales!$D$3:$ABF$3,0))/AAZ$2*INDEX(Usage!$D$5:$ABF$11,MATCH(UsagePerHour!$B$100,Usage!$C$5:$C$11,0),MATCH(UsagePerHour!AAZ$4,Usage!$D$3:$ABF$3,0)),"")</f>
        <v/>
      </c>
      <c r="ABA114" s="6" t="str">
        <f>IFERROR(INDEX(Sales!$D$5:$ABF$18,MATCH(UsagePerHour!$B114,Sales!$C$5:$C$18,0),MATCH(UsagePerHour!ABA$4,Sales!$D$3:$ABF$3,0))/ABA$2*INDEX(Usage!$D$5:$ABF$11,MATCH(UsagePerHour!$B$100,Usage!$C$5:$C$11,0),MATCH(UsagePerHour!ABA$4,Usage!$D$3:$ABF$3,0)),"")</f>
        <v/>
      </c>
    </row>
  </sheetData>
  <sheetProtection sheet="1" objects="1" scenario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P21"/>
  <sheetViews>
    <sheetView showGridLines="0" view="pageBreakPreview" zoomScale="80" zoomScaleSheetLayoutView="80" workbookViewId="0">
      <selection activeCell="Y11" sqref="Y11"/>
    </sheetView>
  </sheetViews>
  <sheetFormatPr defaultColWidth="9.140625" defaultRowHeight="14.25"/>
  <cols>
    <col min="1" max="1" width="3.7109375" style="10" customWidth="1"/>
    <col min="2" max="2" width="16.42578125" style="16" customWidth="1"/>
    <col min="3" max="3" width="6.85546875" style="11" customWidth="1"/>
    <col min="4" max="4" width="10.28515625" style="11" customWidth="1"/>
    <col min="5" max="5" width="6.85546875" style="10" customWidth="1"/>
    <col min="6" max="6" width="10.28515625" style="10" customWidth="1"/>
    <col min="7" max="7" width="6.85546875" style="10" customWidth="1"/>
    <col min="8" max="8" width="10.28515625" style="10" customWidth="1"/>
    <col min="9" max="10" width="6.85546875" style="10" hidden="1" customWidth="1"/>
    <col min="11" max="11" width="6.85546875" style="10" customWidth="1"/>
    <col min="12" max="12" width="10.28515625" style="10" customWidth="1"/>
    <col min="13" max="13" width="6.85546875" style="10" customWidth="1"/>
    <col min="14" max="14" width="10.28515625" style="10" customWidth="1"/>
    <col min="15" max="15" width="6.85546875" style="10" customWidth="1"/>
    <col min="16" max="16" width="10.28515625" style="10" customWidth="1"/>
    <col min="17" max="16384" width="9.140625" style="10"/>
  </cols>
  <sheetData>
    <row r="1" spans="2:16" ht="45" customHeight="1">
      <c r="B1" s="77" t="s">
        <v>26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 spans="2:16" ht="15">
      <c r="B2" s="21">
        <f ca="1">TODAY()</f>
        <v>46156</v>
      </c>
      <c r="C2" s="22" t="s">
        <v>27</v>
      </c>
      <c r="D2" s="21" t="str">
        <f ca="1">TEXT($B$2,"ddd")</f>
        <v>Thu</v>
      </c>
      <c r="E2" s="21"/>
      <c r="F2" s="21"/>
      <c r="G2" s="21"/>
      <c r="H2" s="21"/>
      <c r="I2" s="73"/>
      <c r="J2" s="73"/>
      <c r="K2" s="73"/>
      <c r="L2" s="73"/>
      <c r="M2" s="73"/>
      <c r="N2" s="82"/>
      <c r="O2" s="82"/>
      <c r="P2" s="82"/>
    </row>
    <row r="3" spans="2:16" ht="15.75" thickBot="1">
      <c r="B3" s="18"/>
      <c r="C3" s="18"/>
      <c r="D3" s="18"/>
      <c r="E3" s="18"/>
      <c r="F3" s="18"/>
      <c r="G3" s="18"/>
      <c r="H3" s="18"/>
      <c r="I3" s="74"/>
      <c r="J3" s="74"/>
      <c r="K3" s="74"/>
      <c r="L3" s="74"/>
      <c r="M3" s="74"/>
      <c r="N3" s="82"/>
      <c r="O3" s="82"/>
      <c r="P3" s="82"/>
    </row>
    <row r="4" spans="2:16" s="19" customFormat="1" ht="54.75" customHeight="1" thickTop="1">
      <c r="B4" s="20"/>
      <c r="C4" s="75" t="s">
        <v>0</v>
      </c>
      <c r="D4" s="76"/>
      <c r="E4" s="80" t="s">
        <v>15</v>
      </c>
      <c r="F4" s="81"/>
      <c r="G4" s="75" t="s">
        <v>18</v>
      </c>
      <c r="H4" s="76"/>
      <c r="I4" s="80" t="s">
        <v>19</v>
      </c>
      <c r="J4" s="81"/>
      <c r="K4" s="80" t="s">
        <v>20</v>
      </c>
      <c r="L4" s="81"/>
      <c r="M4" s="75" t="s">
        <v>16</v>
      </c>
      <c r="N4" s="76"/>
      <c r="O4" s="75" t="s">
        <v>17</v>
      </c>
      <c r="P4" s="76"/>
    </row>
    <row r="5" spans="2:16" s="19" customFormat="1" ht="15.75" customHeight="1">
      <c r="B5" s="20"/>
      <c r="C5" s="70" t="s">
        <v>31</v>
      </c>
      <c r="D5" s="71"/>
      <c r="E5" s="70" t="s">
        <v>33</v>
      </c>
      <c r="F5" s="71"/>
      <c r="G5" s="70" t="s">
        <v>33</v>
      </c>
      <c r="H5" s="71"/>
      <c r="I5" s="70" t="s">
        <v>33</v>
      </c>
      <c r="J5" s="71"/>
      <c r="K5" s="70" t="s">
        <v>32</v>
      </c>
      <c r="L5" s="71"/>
      <c r="M5" s="70" t="s">
        <v>33</v>
      </c>
      <c r="N5" s="71"/>
      <c r="O5" s="70" t="s">
        <v>33</v>
      </c>
      <c r="P5" s="71"/>
    </row>
    <row r="6" spans="2:16" s="13" customFormat="1" ht="15" thickBot="1">
      <c r="B6" s="17"/>
      <c r="C6" s="14" t="s">
        <v>24</v>
      </c>
      <c r="D6" s="15" t="s">
        <v>25</v>
      </c>
      <c r="E6" s="14" t="s">
        <v>24</v>
      </c>
      <c r="F6" s="15" t="s">
        <v>25</v>
      </c>
      <c r="G6" s="14" t="s">
        <v>24</v>
      </c>
      <c r="H6" s="15" t="s">
        <v>25</v>
      </c>
      <c r="I6" s="14" t="s">
        <v>24</v>
      </c>
      <c r="J6" s="15" t="s">
        <v>25</v>
      </c>
      <c r="K6" s="14" t="s">
        <v>24</v>
      </c>
      <c r="L6" s="15" t="s">
        <v>25</v>
      </c>
      <c r="M6" s="14" t="s">
        <v>24</v>
      </c>
      <c r="N6" s="15" t="s">
        <v>25</v>
      </c>
      <c r="O6" s="14" t="s">
        <v>24</v>
      </c>
      <c r="P6" s="15" t="s">
        <v>25</v>
      </c>
    </row>
    <row r="7" spans="2:16" ht="24.95" customHeight="1">
      <c r="B7" s="29" t="s">
        <v>2</v>
      </c>
      <c r="C7" s="28">
        <f ca="1">IFERROR(ROUND(AVERAGEIFS(INDEX(UsagePerHour!$C$6:$YZ$18,MATCH(Forecasting!$B7,UsagePerHour!$B$6:$B$18,0),0),UsagePerHour!$C$5:$YZ$5,Forecasting!$D$2)/9,0),"")</f>
        <v>4</v>
      </c>
      <c r="D7" s="36"/>
      <c r="E7" s="28">
        <f ca="1">IFERROR(ROUND(AVERAGEIFS(INDEX(UsagePerHour!$C$22:$YZ$34,MATCH(Forecasting!$B7,UsagePerHour!$B$22:$B$34,0),0),UsagePerHour!$C$5:$YZ$5,Forecasting!$D$2),0),"")</f>
        <v>24</v>
      </c>
      <c r="F7" s="36"/>
      <c r="G7" s="28">
        <f ca="1">IFERROR(ROUND(AVERAGEIFS(INDEX(UsagePerHour!$C$38:$YZ$50,MATCH(Forecasting!$B7,UsagePerHour!$B$38:$B$50,0),0),UsagePerHour!$C$5:$YZ$5,Forecasting!$D$2),0),"")</f>
        <v>3</v>
      </c>
      <c r="H7" s="36"/>
      <c r="I7" s="28">
        <f ca="1">IFERROR(ROUND(AVERAGEIFS(INDEX(UsagePerHour!$C$54:$YZ$66,MATCH(Forecasting!$B7,UsagePerHour!$B$54:$B$66,0),0),UsagePerHour!$C$5:$YZ$5,Forecasting!$D$2),0),"")</f>
        <v>0</v>
      </c>
      <c r="J7" s="36"/>
      <c r="K7" s="28">
        <f ca="1">IFERROR(ROUND(AVERAGEIFS(INDEX(UsagePerHour!$C$70:$YZ$82,MATCH(Forecasting!$B7,UsagePerHour!$B$70:$B$82,0),0),UsagePerHour!$C$5:$YZ$5,Forecasting!$D$2)*1000,0),"")</f>
        <v>306</v>
      </c>
      <c r="L7" s="36"/>
      <c r="M7" s="28">
        <f ca="1">IFERROR(ROUND(AVERAGEIFS(INDEX(UsagePerHour!$C$86:$YZ$98,MATCH(Forecasting!$B7,UsagePerHour!$B$86:$B$98,0),0),UsagePerHour!$C$5:$YZ$5,Forecasting!$D$2),0),"")</f>
        <v>51</v>
      </c>
      <c r="N7" s="36"/>
      <c r="O7" s="28">
        <f ca="1">IFERROR(ROUND(AVERAGEIFS(INDEX(UsagePerHour!$C$102:$YZ$114,MATCH(Forecasting!$B7,UsagePerHour!$B$102:$B$114,0),0),UsagePerHour!$C$5:$YZ$5,Forecasting!$D$2),0),"")</f>
        <v>6</v>
      </c>
      <c r="P7" s="36"/>
    </row>
    <row r="8" spans="2:16" ht="24.95" customHeight="1">
      <c r="B8" s="30" t="s">
        <v>3</v>
      </c>
      <c r="C8" s="28">
        <f ca="1">IFERROR(ROUND(AVERAGEIFS(INDEX(UsagePerHour!$C$6:$YZ$18,MATCH(Forecasting!$B8,UsagePerHour!$B$6:$B$18,0),0),UsagePerHour!$C$5:$YZ$5,Forecasting!$D$2)/9,0),"")</f>
        <v>5</v>
      </c>
      <c r="D8" s="36"/>
      <c r="E8" s="12">
        <f ca="1">IFERROR(ROUND(AVERAGEIFS(INDEX(UsagePerHour!$C$22:$YZ$34,MATCH(Forecasting!$B8,UsagePerHour!$B$22:$B$34,0),0),UsagePerHour!$C$5:$YZ$5,Forecasting!$D$2),0),"")</f>
        <v>27</v>
      </c>
      <c r="F8" s="36"/>
      <c r="G8" s="12">
        <f ca="1">IFERROR(ROUND(AVERAGEIFS(INDEX(UsagePerHour!$C$38:$YZ$50,MATCH(Forecasting!$B8,UsagePerHour!$B$38:$B$50,0),0),UsagePerHour!$C$5:$YZ$5,Forecasting!$D$2),0),"")</f>
        <v>3</v>
      </c>
      <c r="H8" s="36"/>
      <c r="I8" s="12">
        <f ca="1">IFERROR(ROUND(AVERAGEIFS(INDEX(UsagePerHour!$C$54:$YZ$66,MATCH(Forecasting!$B8,UsagePerHour!$B$54:$B$66,0),0),UsagePerHour!$C$5:$YZ$5,Forecasting!$D$2),0),"")</f>
        <v>0</v>
      </c>
      <c r="J8" s="36"/>
      <c r="K8" s="12">
        <f ca="1">IFERROR(ROUND(AVERAGEIFS(INDEX(UsagePerHour!$C$70:$YZ$82,MATCH(Forecasting!$B8,UsagePerHour!$B$70:$B$82,0),0),UsagePerHour!$C$5:$YZ$5,Forecasting!$D$2)*1000,0),"")</f>
        <v>311</v>
      </c>
      <c r="L8" s="36"/>
      <c r="M8" s="12">
        <f ca="1">IFERROR(ROUND(AVERAGEIFS(INDEX(UsagePerHour!$C$86:$YZ$98,MATCH(Forecasting!$B8,UsagePerHour!$B$86:$B$98,0),0),UsagePerHour!$C$5:$YZ$5,Forecasting!$D$2),0),"")</f>
        <v>57</v>
      </c>
      <c r="N8" s="36"/>
      <c r="O8" s="12">
        <f ca="1">IFERROR(ROUND(AVERAGEIFS(INDEX(UsagePerHour!$C$102:$YZ$114,MATCH(Forecasting!$B8,UsagePerHour!$B$102:$B$114,0),0),UsagePerHour!$C$5:$YZ$5,Forecasting!$D$2),0),"")</f>
        <v>7</v>
      </c>
      <c r="P8" s="36"/>
    </row>
    <row r="9" spans="2:16" ht="24.95" customHeight="1">
      <c r="B9" s="30" t="s">
        <v>4</v>
      </c>
      <c r="C9" s="28">
        <f ca="1">IFERROR(ROUND(AVERAGEIFS(INDEX(UsagePerHour!$C$6:$YZ$18,MATCH(Forecasting!$B9,UsagePerHour!$B$6:$B$18,0),0),UsagePerHour!$C$5:$YZ$5,Forecasting!$D$2)/9,0),"")</f>
        <v>5</v>
      </c>
      <c r="D9" s="36"/>
      <c r="E9" s="12">
        <f ca="1">IFERROR(ROUND(AVERAGEIFS(INDEX(UsagePerHour!$C$22:$YZ$34,MATCH(Forecasting!$B9,UsagePerHour!$B$22:$B$34,0),0),UsagePerHour!$C$5:$YZ$5,Forecasting!$D$2),0),"")</f>
        <v>29</v>
      </c>
      <c r="F9" s="36"/>
      <c r="G9" s="12">
        <f ca="1">IFERROR(ROUND(AVERAGEIFS(INDEX(UsagePerHour!$C$38:$YZ$50,MATCH(Forecasting!$B9,UsagePerHour!$B$38:$B$50,0),0),UsagePerHour!$C$5:$YZ$5,Forecasting!$D$2),0),"")</f>
        <v>3</v>
      </c>
      <c r="H9" s="36"/>
      <c r="I9" s="12">
        <f ca="1">IFERROR(ROUND(AVERAGEIFS(INDEX(UsagePerHour!$C$54:$YZ$66,MATCH(Forecasting!$B9,UsagePerHour!$B$54:$B$66,0),0),UsagePerHour!$C$5:$YZ$5,Forecasting!$D$2),0),"")</f>
        <v>0</v>
      </c>
      <c r="J9" s="36"/>
      <c r="K9" s="12">
        <f ca="1">IFERROR(ROUND(AVERAGEIFS(INDEX(UsagePerHour!$C$70:$YZ$82,MATCH(Forecasting!$B9,UsagePerHour!$B$70:$B$82,0),0),UsagePerHour!$C$5:$YZ$5,Forecasting!$D$2)*1000,0),"")</f>
        <v>351</v>
      </c>
      <c r="L9" s="36"/>
      <c r="M9" s="12">
        <f ca="1">IFERROR(ROUND(AVERAGEIFS(INDEX(UsagePerHour!$C$86:$YZ$98,MATCH(Forecasting!$B9,UsagePerHour!$B$86:$B$98,0),0),UsagePerHour!$C$5:$YZ$5,Forecasting!$D$2),0),"")</f>
        <v>62</v>
      </c>
      <c r="N9" s="36"/>
      <c r="O9" s="12">
        <f ca="1">IFERROR(ROUND(AVERAGEIFS(INDEX(UsagePerHour!$C$102:$YZ$114,MATCH(Forecasting!$B9,UsagePerHour!$B$102:$B$114,0),0),UsagePerHour!$C$5:$YZ$5,Forecasting!$D$2),0),"")</f>
        <v>7</v>
      </c>
      <c r="P9" s="36"/>
    </row>
    <row r="10" spans="2:16" ht="24.95" customHeight="1">
      <c r="B10" s="30" t="s">
        <v>5</v>
      </c>
      <c r="C10" s="28">
        <f ca="1">IFERROR(ROUND(AVERAGEIFS(INDEX(UsagePerHour!$C$6:$YZ$18,MATCH(Forecasting!$B10,UsagePerHour!$B$6:$B$18,0),0),UsagePerHour!$C$5:$YZ$5,Forecasting!$D$2)/9,0),"")</f>
        <v>6</v>
      </c>
      <c r="D10" s="36"/>
      <c r="E10" s="12">
        <f ca="1">IFERROR(ROUND(AVERAGEIFS(INDEX(UsagePerHour!$C$22:$YZ$34,MATCH(Forecasting!$B10,UsagePerHour!$B$22:$B$34,0),0),UsagePerHour!$C$5:$YZ$5,Forecasting!$D$2),0),"")</f>
        <v>33</v>
      </c>
      <c r="F10" s="36"/>
      <c r="G10" s="12">
        <f ca="1">IFERROR(ROUND(AVERAGEIFS(INDEX(UsagePerHour!$C$38:$YZ$50,MATCH(Forecasting!$B10,UsagePerHour!$B$38:$B$50,0),0),UsagePerHour!$C$5:$YZ$5,Forecasting!$D$2),0),"")</f>
        <v>4</v>
      </c>
      <c r="H10" s="36"/>
      <c r="I10" s="12">
        <f ca="1">IFERROR(ROUND(AVERAGEIFS(INDEX(UsagePerHour!$C$54:$YZ$66,MATCH(Forecasting!$B10,UsagePerHour!$B$54:$B$66,0),0),UsagePerHour!$C$5:$YZ$5,Forecasting!$D$2),0),"")</f>
        <v>0</v>
      </c>
      <c r="J10" s="36"/>
      <c r="K10" s="12">
        <f ca="1">IFERROR(ROUND(AVERAGEIFS(INDEX(UsagePerHour!$C$70:$YZ$82,MATCH(Forecasting!$B10,UsagePerHour!$B$70:$B$82,0),0),UsagePerHour!$C$5:$YZ$5,Forecasting!$D$2)*1000,0),"")</f>
        <v>415</v>
      </c>
      <c r="L10" s="36"/>
      <c r="M10" s="12">
        <f ca="1">IFERROR(ROUND(AVERAGEIFS(INDEX(UsagePerHour!$C$86:$YZ$98,MATCH(Forecasting!$B10,UsagePerHour!$B$86:$B$98,0),0),UsagePerHour!$C$5:$YZ$5,Forecasting!$D$2),0),"")</f>
        <v>70</v>
      </c>
      <c r="N10" s="36"/>
      <c r="O10" s="12">
        <f ca="1">IFERROR(ROUND(AVERAGEIFS(INDEX(UsagePerHour!$C$102:$YZ$114,MATCH(Forecasting!$B10,UsagePerHour!$B$102:$B$114,0),0),UsagePerHour!$C$5:$YZ$5,Forecasting!$D$2),0),"")</f>
        <v>8</v>
      </c>
      <c r="P10" s="36"/>
    </row>
    <row r="11" spans="2:16" ht="24.95" customHeight="1">
      <c r="B11" s="30" t="s">
        <v>6</v>
      </c>
      <c r="C11" s="28">
        <f ca="1">IFERROR(ROUND(AVERAGEIFS(INDEX(UsagePerHour!$C$6:$YZ$18,MATCH(Forecasting!$B11,UsagePerHour!$B$6:$B$18,0),0),UsagePerHour!$C$5:$YZ$5,Forecasting!$D$2)/9,0),"")</f>
        <v>4</v>
      </c>
      <c r="D11" s="36"/>
      <c r="E11" s="12">
        <f ca="1">IFERROR(ROUND(AVERAGEIFS(INDEX(UsagePerHour!$C$22:$YZ$34,MATCH(Forecasting!$B11,UsagePerHour!$B$22:$B$34,0),0),UsagePerHour!$C$5:$YZ$5,Forecasting!$D$2),0),"")</f>
        <v>25</v>
      </c>
      <c r="F11" s="36"/>
      <c r="G11" s="12">
        <f ca="1">IFERROR(ROUND(AVERAGEIFS(INDEX(UsagePerHour!$C$38:$YZ$50,MATCH(Forecasting!$B11,UsagePerHour!$B$38:$B$50,0),0),UsagePerHour!$C$5:$YZ$5,Forecasting!$D$2),0),"")</f>
        <v>3</v>
      </c>
      <c r="H11" s="36"/>
      <c r="I11" s="12">
        <f ca="1">IFERROR(ROUND(AVERAGEIFS(INDEX(UsagePerHour!$C$54:$YZ$66,MATCH(Forecasting!$B11,UsagePerHour!$B$54:$B$66,0),0),UsagePerHour!$C$5:$YZ$5,Forecasting!$D$2),0),"")</f>
        <v>0</v>
      </c>
      <c r="J11" s="36"/>
      <c r="K11" s="12">
        <f ca="1">IFERROR(ROUND(AVERAGEIFS(INDEX(UsagePerHour!$C$70:$YZ$82,MATCH(Forecasting!$B11,UsagePerHour!$B$70:$B$82,0),0),UsagePerHour!$C$5:$YZ$5,Forecasting!$D$2)*1000,0),"")</f>
        <v>322</v>
      </c>
      <c r="L11" s="36"/>
      <c r="M11" s="12">
        <f ca="1">IFERROR(ROUND(AVERAGEIFS(INDEX(UsagePerHour!$C$86:$YZ$98,MATCH(Forecasting!$B11,UsagePerHour!$B$86:$B$98,0),0),UsagePerHour!$C$5:$YZ$5,Forecasting!$D$2),0),"")</f>
        <v>53</v>
      </c>
      <c r="N11" s="36"/>
      <c r="O11" s="12">
        <f ca="1">IFERROR(ROUND(AVERAGEIFS(INDEX(UsagePerHour!$C$102:$YZ$114,MATCH(Forecasting!$B11,UsagePerHour!$B$102:$B$114,0),0),UsagePerHour!$C$5:$YZ$5,Forecasting!$D$2),0),"")</f>
        <v>6</v>
      </c>
      <c r="P11" s="36"/>
    </row>
    <row r="12" spans="2:16" ht="24.95" customHeight="1">
      <c r="B12" s="30" t="s">
        <v>7</v>
      </c>
      <c r="C12" s="28">
        <f ca="1">IFERROR(ROUND(AVERAGEIFS(INDEX(UsagePerHour!$C$6:$YZ$18,MATCH(Forecasting!$B12,UsagePerHour!$B$6:$B$18,0),0),UsagePerHour!$C$5:$YZ$5,Forecasting!$D$2)/9,0),"")</f>
        <v>4</v>
      </c>
      <c r="D12" s="36"/>
      <c r="E12" s="12">
        <f ca="1">IFERROR(ROUND(AVERAGEIFS(INDEX(UsagePerHour!$C$22:$YZ$34,MATCH(Forecasting!$B12,UsagePerHour!$B$22:$B$34,0),0),UsagePerHour!$C$5:$YZ$5,Forecasting!$D$2),0),"")</f>
        <v>22</v>
      </c>
      <c r="F12" s="36"/>
      <c r="G12" s="12">
        <f ca="1">IFERROR(ROUND(AVERAGEIFS(INDEX(UsagePerHour!$C$38:$YZ$50,MATCH(Forecasting!$B12,UsagePerHour!$B$38:$B$50,0),0),UsagePerHour!$C$5:$YZ$5,Forecasting!$D$2),0),"")</f>
        <v>2</v>
      </c>
      <c r="H12" s="36"/>
      <c r="I12" s="12">
        <f ca="1">IFERROR(ROUND(AVERAGEIFS(INDEX(UsagePerHour!$C$54:$YZ$66,MATCH(Forecasting!$B12,UsagePerHour!$B$54:$B$66,0),0),UsagePerHour!$C$5:$YZ$5,Forecasting!$D$2),0),"")</f>
        <v>0</v>
      </c>
      <c r="J12" s="36"/>
      <c r="K12" s="12">
        <f ca="1">IFERROR(ROUND(AVERAGEIFS(INDEX(UsagePerHour!$C$70:$YZ$82,MATCH(Forecasting!$B12,UsagePerHour!$B$70:$B$82,0),0),UsagePerHour!$C$5:$YZ$5,Forecasting!$D$2)*1000,0),"")</f>
        <v>269</v>
      </c>
      <c r="L12" s="36"/>
      <c r="M12" s="12">
        <f ca="1">IFERROR(ROUND(AVERAGEIFS(INDEX(UsagePerHour!$C$86:$YZ$98,MATCH(Forecasting!$B12,UsagePerHour!$B$86:$B$98,0),0),UsagePerHour!$C$5:$YZ$5,Forecasting!$D$2),0),"")</f>
        <v>46</v>
      </c>
      <c r="N12" s="36"/>
      <c r="O12" s="12">
        <f ca="1">IFERROR(ROUND(AVERAGEIFS(INDEX(UsagePerHour!$C$102:$YZ$114,MATCH(Forecasting!$B12,UsagePerHour!$B$102:$B$114,0),0),UsagePerHour!$C$5:$YZ$5,Forecasting!$D$2),0),"")</f>
        <v>5</v>
      </c>
      <c r="P12" s="36"/>
    </row>
    <row r="13" spans="2:16" ht="24.95" customHeight="1">
      <c r="B13" s="30" t="s">
        <v>8</v>
      </c>
      <c r="C13" s="28">
        <f ca="1">IFERROR(ROUND(AVERAGEIFS(INDEX(UsagePerHour!$C$6:$YZ$18,MATCH(Forecasting!$B13,UsagePerHour!$B$6:$B$18,0),0),UsagePerHour!$C$5:$YZ$5,Forecasting!$D$2)/9,0),"")</f>
        <v>5</v>
      </c>
      <c r="D13" s="36"/>
      <c r="E13" s="12">
        <f ca="1">IFERROR(ROUND(AVERAGEIFS(INDEX(UsagePerHour!$C$22:$YZ$34,MATCH(Forecasting!$B13,UsagePerHour!$B$22:$B$34,0),0),UsagePerHour!$C$5:$YZ$5,Forecasting!$D$2),0),"")</f>
        <v>25</v>
      </c>
      <c r="F13" s="36"/>
      <c r="G13" s="12">
        <f ca="1">IFERROR(ROUND(AVERAGEIFS(INDEX(UsagePerHour!$C$38:$YZ$50,MATCH(Forecasting!$B13,UsagePerHour!$B$38:$B$50,0),0),UsagePerHour!$C$5:$YZ$5,Forecasting!$D$2),0),"")</f>
        <v>3</v>
      </c>
      <c r="H13" s="36"/>
      <c r="I13" s="12">
        <f ca="1">IFERROR(ROUND(AVERAGEIFS(INDEX(UsagePerHour!$C$54:$YZ$66,MATCH(Forecasting!$B13,UsagePerHour!$B$54:$B$66,0),0),UsagePerHour!$C$5:$YZ$5,Forecasting!$D$2),0),"")</f>
        <v>0</v>
      </c>
      <c r="J13" s="36"/>
      <c r="K13" s="12">
        <f ca="1">IFERROR(ROUND(AVERAGEIFS(INDEX(UsagePerHour!$C$70:$YZ$82,MATCH(Forecasting!$B13,UsagePerHour!$B$70:$B$82,0),0),UsagePerHour!$C$5:$YZ$5,Forecasting!$D$2)*1000,0),"")</f>
        <v>331</v>
      </c>
      <c r="L13" s="36"/>
      <c r="M13" s="12">
        <f ca="1">IFERROR(ROUND(AVERAGEIFS(INDEX(UsagePerHour!$C$86:$YZ$98,MATCH(Forecasting!$B13,UsagePerHour!$B$86:$B$98,0),0),UsagePerHour!$C$5:$YZ$5,Forecasting!$D$2),0),"")</f>
        <v>53</v>
      </c>
      <c r="N13" s="36"/>
      <c r="O13" s="12">
        <f ca="1">IFERROR(ROUND(AVERAGEIFS(INDEX(UsagePerHour!$C$102:$YZ$114,MATCH(Forecasting!$B13,UsagePerHour!$B$102:$B$114,0),0),UsagePerHour!$C$5:$YZ$5,Forecasting!$D$2),0),"")</f>
        <v>6</v>
      </c>
      <c r="P13" s="36"/>
    </row>
    <row r="14" spans="2:16" ht="24.95" customHeight="1">
      <c r="B14" s="30" t="s">
        <v>9</v>
      </c>
      <c r="C14" s="28">
        <f ca="1">IFERROR(ROUND(AVERAGEIFS(INDEX(UsagePerHour!$C$6:$YZ$18,MATCH(Forecasting!$B14,UsagePerHour!$B$6:$B$18,0),0),UsagePerHour!$C$5:$YZ$5,Forecasting!$D$2)/9,0),"")</f>
        <v>6</v>
      </c>
      <c r="D14" s="36"/>
      <c r="E14" s="12">
        <f ca="1">IFERROR(ROUND(AVERAGEIFS(INDEX(UsagePerHour!$C$22:$YZ$34,MATCH(Forecasting!$B14,UsagePerHour!$B$22:$B$34,0),0),UsagePerHour!$C$5:$YZ$5,Forecasting!$D$2),0),"")</f>
        <v>34</v>
      </c>
      <c r="F14" s="36"/>
      <c r="G14" s="12">
        <f ca="1">IFERROR(ROUND(AVERAGEIFS(INDEX(UsagePerHour!$C$38:$YZ$50,MATCH(Forecasting!$B14,UsagePerHour!$B$38:$B$50,0),0),UsagePerHour!$C$5:$YZ$5,Forecasting!$D$2),0),"")</f>
        <v>4</v>
      </c>
      <c r="H14" s="36"/>
      <c r="I14" s="12">
        <f ca="1">IFERROR(ROUND(AVERAGEIFS(INDEX(UsagePerHour!$C$54:$YZ$66,MATCH(Forecasting!$B14,UsagePerHour!$B$54:$B$66,0),0),UsagePerHour!$C$5:$YZ$5,Forecasting!$D$2),0),"")</f>
        <v>0</v>
      </c>
      <c r="J14" s="36"/>
      <c r="K14" s="12">
        <f ca="1">IFERROR(ROUND(AVERAGEIFS(INDEX(UsagePerHour!$C$70:$YZ$82,MATCH(Forecasting!$B14,UsagePerHour!$B$70:$B$82,0),0),UsagePerHour!$C$5:$YZ$5,Forecasting!$D$2)*1000,0),"")</f>
        <v>444</v>
      </c>
      <c r="L14" s="36"/>
      <c r="M14" s="12">
        <f ca="1">IFERROR(ROUND(AVERAGEIFS(INDEX(UsagePerHour!$C$86:$YZ$98,MATCH(Forecasting!$B14,UsagePerHour!$B$86:$B$98,0),0),UsagePerHour!$C$5:$YZ$5,Forecasting!$D$2),0),"")</f>
        <v>71</v>
      </c>
      <c r="N14" s="36"/>
      <c r="O14" s="12">
        <f ca="1">IFERROR(ROUND(AVERAGEIFS(INDEX(UsagePerHour!$C$102:$YZ$114,MATCH(Forecasting!$B14,UsagePerHour!$B$102:$B$114,0),0),UsagePerHour!$C$5:$YZ$5,Forecasting!$D$2),0),"")</f>
        <v>8</v>
      </c>
      <c r="P14" s="36"/>
    </row>
    <row r="15" spans="2:16" ht="24.95" customHeight="1">
      <c r="B15" s="30" t="s">
        <v>11</v>
      </c>
      <c r="C15" s="28">
        <f ca="1">IFERROR(ROUND(AVERAGEIFS(INDEX(UsagePerHour!$C$6:$YZ$18,MATCH(Forecasting!$B15,UsagePerHour!$B$6:$B$18,0),0),UsagePerHour!$C$5:$YZ$5,Forecasting!$D$2)/9,0),"")</f>
        <v>8</v>
      </c>
      <c r="D15" s="36"/>
      <c r="E15" s="12">
        <f ca="1">IFERROR(ROUND(AVERAGEIFS(INDEX(UsagePerHour!$C$22:$YZ$34,MATCH(Forecasting!$B15,UsagePerHour!$B$22:$B$34,0),0),UsagePerHour!$C$5:$YZ$5,Forecasting!$D$2),0),"")</f>
        <v>63</v>
      </c>
      <c r="F15" s="36"/>
      <c r="G15" s="12">
        <f ca="1">IFERROR(ROUND(AVERAGEIFS(INDEX(UsagePerHour!$C$38:$YZ$50,MATCH(Forecasting!$B15,UsagePerHour!$B$38:$B$50,0),0),UsagePerHour!$C$5:$YZ$5,Forecasting!$D$2),0),"")</f>
        <v>4</v>
      </c>
      <c r="H15" s="36"/>
      <c r="I15" s="12">
        <f ca="1">IFERROR(ROUND(AVERAGEIFS(INDEX(UsagePerHour!$C$54:$YZ$66,MATCH(Forecasting!$B15,UsagePerHour!$B$54:$B$66,0),0),UsagePerHour!$C$5:$YZ$5,Forecasting!$D$2),0),"")</f>
        <v>0</v>
      </c>
      <c r="J15" s="36"/>
      <c r="K15" s="12">
        <f ca="1">IFERROR(ROUND(AVERAGEIFS(INDEX(UsagePerHour!$C$70:$YZ$82,MATCH(Forecasting!$B15,UsagePerHour!$B$70:$B$82,0),0),UsagePerHour!$C$5:$YZ$5,Forecasting!$D$2)*1000,0),"")</f>
        <v>535</v>
      </c>
      <c r="L15" s="36"/>
      <c r="M15" s="12">
        <f ca="1">IFERROR(ROUND(AVERAGEIFS(INDEX(UsagePerHour!$C$86:$YZ$98,MATCH(Forecasting!$B15,UsagePerHour!$B$86:$B$98,0),0),UsagePerHour!$C$5:$YZ$5,Forecasting!$D$2),0),"")</f>
        <v>86</v>
      </c>
      <c r="N15" s="36"/>
      <c r="O15" s="12">
        <f ca="1">IFERROR(ROUND(AVERAGEIFS(INDEX(UsagePerHour!$C$102:$YZ$114,MATCH(Forecasting!$B15,UsagePerHour!$B$102:$B$114,0),0),UsagePerHour!$C$5:$YZ$5,Forecasting!$D$2),0),"")</f>
        <v>10</v>
      </c>
      <c r="P15" s="36"/>
    </row>
    <row r="16" spans="2:16" ht="24.95" customHeight="1">
      <c r="B16" s="30" t="s">
        <v>10</v>
      </c>
      <c r="C16" s="28">
        <f ca="1">IFERROR(ROUND(AVERAGEIFS(INDEX(UsagePerHour!$C$6:$YZ$18,MATCH(Forecasting!$B16,UsagePerHour!$B$6:$B$18,0),0),UsagePerHour!$C$5:$YZ$5,Forecasting!$D$2)/9,0),"")</f>
        <v>8</v>
      </c>
      <c r="D16" s="36"/>
      <c r="E16" s="12">
        <f ca="1">IFERROR(ROUND(AVERAGEIFS(INDEX(UsagePerHour!$C$22:$YZ$34,MATCH(Forecasting!$B16,UsagePerHour!$B$22:$B$34,0),0),UsagePerHour!$C$5:$YZ$5,Forecasting!$D$2),0),"")</f>
        <v>43</v>
      </c>
      <c r="F16" s="36"/>
      <c r="G16" s="12">
        <f ca="1">IFERROR(ROUND(AVERAGEIFS(INDEX(UsagePerHour!$C$38:$YZ$50,MATCH(Forecasting!$B16,UsagePerHour!$B$38:$B$50,0),0),UsagePerHour!$C$5:$YZ$5,Forecasting!$D$2),0),"")</f>
        <v>4</v>
      </c>
      <c r="H16" s="36"/>
      <c r="I16" s="12">
        <f ca="1">IFERROR(ROUND(AVERAGEIFS(INDEX(UsagePerHour!$C$54:$YZ$66,MATCH(Forecasting!$B16,UsagePerHour!$B$54:$B$66,0),0),UsagePerHour!$C$5:$YZ$5,Forecasting!$D$2),0),"")</f>
        <v>0</v>
      </c>
      <c r="J16" s="36"/>
      <c r="K16" s="12">
        <f ca="1">IFERROR(ROUND(AVERAGEIFS(INDEX(UsagePerHour!$C$70:$YZ$82,MATCH(Forecasting!$B16,UsagePerHour!$B$70:$B$82,0),0),UsagePerHour!$C$5:$YZ$5,Forecasting!$D$2)*1000,0),"")</f>
        <v>577</v>
      </c>
      <c r="L16" s="36"/>
      <c r="M16" s="12">
        <f ca="1">IFERROR(ROUND(AVERAGEIFS(INDEX(UsagePerHour!$C$86:$YZ$98,MATCH(Forecasting!$B16,UsagePerHour!$B$86:$B$98,0),0),UsagePerHour!$C$5:$YZ$5,Forecasting!$D$2),0),"")</f>
        <v>92</v>
      </c>
      <c r="N16" s="36"/>
      <c r="O16" s="12">
        <f ca="1">IFERROR(ROUND(AVERAGEIFS(INDEX(UsagePerHour!$C$102:$YZ$114,MATCH(Forecasting!$B16,UsagePerHour!$B$102:$B$114,0),0),UsagePerHour!$C$5:$YZ$5,Forecasting!$D$2),0),"")</f>
        <v>10</v>
      </c>
      <c r="P16" s="36"/>
    </row>
    <row r="17" spans="2:16" ht="24.95" customHeight="1">
      <c r="B17" s="30" t="s">
        <v>12</v>
      </c>
      <c r="C17" s="28">
        <f ca="1">IFERROR(ROUND(AVERAGEIFS(INDEX(UsagePerHour!$C$6:$YZ$18,MATCH(Forecasting!$B17,UsagePerHour!$B$6:$B$18,0),0),UsagePerHour!$C$5:$YZ$5,Forecasting!$D$2)/9,0),"")</f>
        <v>6</v>
      </c>
      <c r="D17" s="36"/>
      <c r="E17" s="12">
        <f ca="1">IFERROR(ROUND(AVERAGEIFS(INDEX(UsagePerHour!$C$22:$YZ$34,MATCH(Forecasting!$B17,UsagePerHour!$B$22:$B$34,0),0),UsagePerHour!$C$5:$YZ$5,Forecasting!$D$2),0),"")</f>
        <v>37</v>
      </c>
      <c r="F17" s="36"/>
      <c r="G17" s="12">
        <f ca="1">IFERROR(ROUND(AVERAGEIFS(INDEX(UsagePerHour!$C$38:$YZ$50,MATCH(Forecasting!$B17,UsagePerHour!$B$38:$B$50,0),0),UsagePerHour!$C$5:$YZ$5,Forecasting!$D$2),0),"")</f>
        <v>4</v>
      </c>
      <c r="H17" s="36"/>
      <c r="I17" s="12">
        <f ca="1">IFERROR(ROUND(AVERAGEIFS(INDEX(UsagePerHour!$C$54:$YZ$66,MATCH(Forecasting!$B17,UsagePerHour!$B$54:$B$66,0),0),UsagePerHour!$C$5:$YZ$5,Forecasting!$D$2),0),"")</f>
        <v>0</v>
      </c>
      <c r="J17" s="36"/>
      <c r="K17" s="12">
        <f ca="1">IFERROR(ROUND(AVERAGEIFS(INDEX(UsagePerHour!$C$70:$YZ$82,MATCH(Forecasting!$B17,UsagePerHour!$B$70:$B$82,0),0),UsagePerHour!$C$5:$YZ$5,Forecasting!$D$2)*1000,0),"")</f>
        <v>476</v>
      </c>
      <c r="L17" s="36"/>
      <c r="M17" s="12">
        <f ca="1">IFERROR(ROUND(AVERAGEIFS(INDEX(UsagePerHour!$C$86:$YZ$98,MATCH(Forecasting!$B17,UsagePerHour!$B$86:$B$98,0),0),UsagePerHour!$C$5:$YZ$5,Forecasting!$D$2),0),"")</f>
        <v>77</v>
      </c>
      <c r="N17" s="36"/>
      <c r="O17" s="12">
        <f ca="1">IFERROR(ROUND(AVERAGEIFS(INDEX(UsagePerHour!$C$102:$YZ$114,MATCH(Forecasting!$B17,UsagePerHour!$B$102:$B$114,0),0),UsagePerHour!$C$5:$YZ$5,Forecasting!$D$2),0),"")</f>
        <v>9</v>
      </c>
      <c r="P17" s="36"/>
    </row>
    <row r="18" spans="2:16" ht="24.95" customHeight="1">
      <c r="B18" s="30" t="s">
        <v>13</v>
      </c>
      <c r="C18" s="28">
        <f ca="1">IFERROR(ROUND(AVERAGEIFS(INDEX(UsagePerHour!$C$6:$YZ$18,MATCH(Forecasting!$B18,UsagePerHour!$B$6:$B$18,0),0),UsagePerHour!$C$5:$YZ$5,Forecasting!$D$2)/9,0),"")</f>
        <v>4</v>
      </c>
      <c r="D18" s="36"/>
      <c r="E18" s="12">
        <f ca="1">IFERROR(ROUND(AVERAGEIFS(INDEX(UsagePerHour!$C$22:$YZ$34,MATCH(Forecasting!$B18,UsagePerHour!$B$22:$B$34,0),0),UsagePerHour!$C$5:$YZ$5,Forecasting!$D$2),0),"")</f>
        <v>23</v>
      </c>
      <c r="F18" s="36"/>
      <c r="G18" s="12">
        <f ca="1">IFERROR(ROUND(AVERAGEIFS(INDEX(UsagePerHour!$C$38:$YZ$50,MATCH(Forecasting!$B18,UsagePerHour!$B$38:$B$50,0),0),UsagePerHour!$C$5:$YZ$5,Forecasting!$D$2),0),"")</f>
        <v>2</v>
      </c>
      <c r="H18" s="36"/>
      <c r="I18" s="12">
        <f ca="1">IFERROR(ROUND(AVERAGEIFS(INDEX(UsagePerHour!$C$54:$YZ$66,MATCH(Forecasting!$B18,UsagePerHour!$B$54:$B$66,0),0),UsagePerHour!$C$5:$YZ$5,Forecasting!$D$2),0),"")</f>
        <v>0</v>
      </c>
      <c r="J18" s="36"/>
      <c r="K18" s="12">
        <f ca="1">IFERROR(ROUND(AVERAGEIFS(INDEX(UsagePerHour!$C$70:$YZ$82,MATCH(Forecasting!$B18,UsagePerHour!$B$70:$B$82,0),0),UsagePerHour!$C$5:$YZ$5,Forecasting!$D$2)*1000,0),"")</f>
        <v>257</v>
      </c>
      <c r="L18" s="36"/>
      <c r="M18" s="12">
        <f ca="1">IFERROR(ROUND(AVERAGEIFS(INDEX(UsagePerHour!$C$86:$YZ$98,MATCH(Forecasting!$B18,UsagePerHour!$B$86:$B$98,0),0),UsagePerHour!$C$5:$YZ$5,Forecasting!$D$2),0),"")</f>
        <v>41</v>
      </c>
      <c r="N18" s="36"/>
      <c r="O18" s="12">
        <f ca="1">IFERROR(ROUND(AVERAGEIFS(INDEX(UsagePerHour!$C$102:$YZ$114,MATCH(Forecasting!$B18,UsagePerHour!$B$102:$B$114,0),0),UsagePerHour!$C$5:$YZ$5,Forecasting!$D$2),0),"")</f>
        <v>5</v>
      </c>
      <c r="P18" s="36"/>
    </row>
    <row r="19" spans="2:16" ht="24.95" customHeight="1">
      <c r="B19" s="30" t="s">
        <v>14</v>
      </c>
      <c r="C19" s="28">
        <f ca="1">IFERROR(ROUND(AVERAGEIFS(INDEX(UsagePerHour!$C$6:$YZ$18,MATCH(Forecasting!$B19,UsagePerHour!$B$6:$B$18,0),0),UsagePerHour!$C$5:$YZ$5,Forecasting!$D$2)/9,0),"")</f>
        <v>1</v>
      </c>
      <c r="D19" s="36"/>
      <c r="E19" s="12">
        <f ca="1">IFERROR(ROUND(AVERAGEIFS(INDEX(UsagePerHour!$C$22:$YZ$34,MATCH(Forecasting!$B19,UsagePerHour!$B$22:$B$34,0),0),UsagePerHour!$C$5:$YZ$5,Forecasting!$D$2),0),"")</f>
        <v>8</v>
      </c>
      <c r="F19" s="36"/>
      <c r="G19" s="12">
        <f ca="1">IFERROR(ROUND(AVERAGEIFS(INDEX(UsagePerHour!$C$38:$YZ$50,MATCH(Forecasting!$B19,UsagePerHour!$B$38:$B$50,0),0),UsagePerHour!$C$5:$YZ$5,Forecasting!$D$2),0),"")</f>
        <v>1</v>
      </c>
      <c r="H19" s="36"/>
      <c r="I19" s="12">
        <f ca="1">IFERROR(ROUND(AVERAGEIFS(INDEX(UsagePerHour!$C$54:$YZ$66,MATCH(Forecasting!$B19,UsagePerHour!$B$54:$B$66,0),0),UsagePerHour!$C$5:$YZ$5,Forecasting!$D$2),0),"")</f>
        <v>0</v>
      </c>
      <c r="J19" s="36"/>
      <c r="K19" s="12">
        <f ca="1">IFERROR(ROUND(AVERAGEIFS(INDEX(UsagePerHour!$C$70:$YZ$82,MATCH(Forecasting!$B19,UsagePerHour!$B$70:$B$82,0),0),UsagePerHour!$C$5:$YZ$5,Forecasting!$D$2)*1000,0),"")</f>
        <v>101</v>
      </c>
      <c r="L19" s="36"/>
      <c r="M19" s="12">
        <f ca="1">IFERROR(ROUND(AVERAGEIFS(INDEX(UsagePerHour!$C$86:$YZ$98,MATCH(Forecasting!$B19,UsagePerHour!$B$86:$B$98,0),0),UsagePerHour!$C$5:$YZ$5,Forecasting!$D$2),0),"")</f>
        <v>17</v>
      </c>
      <c r="N19" s="36"/>
      <c r="O19" s="12">
        <f ca="1">IFERROR(ROUND(AVERAGEIFS(INDEX(UsagePerHour!$C$102:$YZ$114,MATCH(Forecasting!$B19,UsagePerHour!$B$102:$B$114,0),0),UsagePerHour!$C$5:$YZ$5,Forecasting!$D$2),0),"")</f>
        <v>2</v>
      </c>
      <c r="P19" s="36"/>
    </row>
    <row r="20" spans="2:16" ht="24.95" customHeight="1" thickBot="1">
      <c r="B20" s="31" t="s">
        <v>23</v>
      </c>
      <c r="C20" s="40">
        <f ca="1">SUM(C7:C19)</f>
        <v>66</v>
      </c>
      <c r="D20" s="41"/>
      <c r="E20" s="42">
        <f ca="1">SUM(E7:E19)</f>
        <v>393</v>
      </c>
      <c r="F20" s="41"/>
      <c r="G20" s="42">
        <f ca="1">SUM(G7:G19)</f>
        <v>40</v>
      </c>
      <c r="H20" s="41"/>
      <c r="I20" s="42">
        <f ca="1">SUM(I7:I19)</f>
        <v>0</v>
      </c>
      <c r="J20" s="41"/>
      <c r="K20" s="42">
        <f ca="1">SUM(K7:K19)</f>
        <v>4695</v>
      </c>
      <c r="L20" s="41"/>
      <c r="M20" s="42">
        <f ca="1">SUM(M7:M19)</f>
        <v>776</v>
      </c>
      <c r="N20" s="41"/>
      <c r="O20" s="42">
        <f ca="1">SUM(O7:O19)</f>
        <v>89</v>
      </c>
      <c r="P20" s="41"/>
    </row>
    <row r="21" spans="2:16" s="53" customFormat="1" ht="20.100000000000001" customHeight="1">
      <c r="B21" s="72" t="s">
        <v>34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</row>
  </sheetData>
  <mergeCells count="20">
    <mergeCell ref="I2:M2"/>
    <mergeCell ref="I3:M3"/>
    <mergeCell ref="O4:P4"/>
    <mergeCell ref="B1:P1"/>
    <mergeCell ref="C4:D4"/>
    <mergeCell ref="E4:F4"/>
    <mergeCell ref="G4:H4"/>
    <mergeCell ref="I4:J4"/>
    <mergeCell ref="K4:L4"/>
    <mergeCell ref="M4:N4"/>
    <mergeCell ref="N2:P2"/>
    <mergeCell ref="N3:P3"/>
    <mergeCell ref="C5:D5"/>
    <mergeCell ref="E5:F5"/>
    <mergeCell ref="G5:H5"/>
    <mergeCell ref="I5:J5"/>
    <mergeCell ref="B21:P21"/>
    <mergeCell ref="K5:L5"/>
    <mergeCell ref="M5:N5"/>
    <mergeCell ref="O5:P5"/>
  </mergeCells>
  <printOptions horizontalCentered="1" verticalCentered="1"/>
  <pageMargins left="0.25" right="0.25" top="0.75" bottom="0.75" header="0.3" footer="0.3"/>
  <pageSetup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Z109"/>
  <sheetViews>
    <sheetView workbookViewId="0">
      <selection activeCell="L21" sqref="L21:M21"/>
    </sheetView>
  </sheetViews>
  <sheetFormatPr defaultRowHeight="15"/>
  <cols>
    <col min="1" max="22" width="9.140625" style="56"/>
    <col min="23" max="24" width="13.28515625" style="56" customWidth="1"/>
    <col min="25" max="16384" width="9.140625" style="56"/>
  </cols>
  <sheetData>
    <row r="2" spans="1:25" ht="15.75">
      <c r="E2" s="83" t="s">
        <v>35</v>
      </c>
      <c r="F2" s="83"/>
      <c r="G2" s="83"/>
      <c r="H2" s="83"/>
      <c r="I2" s="83"/>
      <c r="J2" s="83"/>
    </row>
    <row r="4" spans="1:25">
      <c r="E4" s="84" t="s">
        <v>36</v>
      </c>
      <c r="F4" s="84"/>
      <c r="G4" s="84"/>
      <c r="H4" s="84"/>
      <c r="I4" s="84"/>
    </row>
    <row r="6" spans="1:25">
      <c r="E6" s="85" t="s">
        <v>37</v>
      </c>
      <c r="F6" s="85"/>
      <c r="G6" s="85"/>
      <c r="H6" s="85"/>
      <c r="I6" s="85"/>
      <c r="J6" s="85"/>
      <c r="K6" s="85"/>
    </row>
    <row r="9" spans="1:25">
      <c r="A9" s="86" t="s">
        <v>38</v>
      </c>
      <c r="B9" s="86"/>
      <c r="C9" s="86"/>
      <c r="D9" s="86"/>
    </row>
    <row r="10" spans="1:25" ht="15.75" thickBot="1">
      <c r="I10" s="87" t="s">
        <v>39</v>
      </c>
      <c r="J10" s="87"/>
      <c r="K10" s="87"/>
      <c r="L10" s="87"/>
      <c r="M10" s="87"/>
      <c r="N10" s="87"/>
      <c r="O10" s="87"/>
      <c r="P10" s="87"/>
      <c r="Q10" s="87"/>
      <c r="R10" s="87"/>
    </row>
    <row r="11" spans="1:25" ht="16.5" thickBot="1">
      <c r="W11" s="93" t="s">
        <v>134</v>
      </c>
      <c r="X11" s="94"/>
      <c r="Y11" s="95"/>
    </row>
    <row r="12" spans="1:25">
      <c r="E12" s="87" t="s">
        <v>40</v>
      </c>
      <c r="F12" s="87"/>
      <c r="G12" s="87"/>
      <c r="H12" s="87"/>
      <c r="I12" s="88">
        <v>291</v>
      </c>
      <c r="J12" s="88"/>
      <c r="K12" s="88"/>
      <c r="L12" s="89">
        <v>11.085714285714287</v>
      </c>
      <c r="M12" s="89"/>
      <c r="N12" s="90">
        <v>5889.18</v>
      </c>
      <c r="O12" s="90"/>
      <c r="P12" s="90"/>
      <c r="Q12" s="90"/>
      <c r="R12" s="89">
        <v>2.2920239614848996</v>
      </c>
      <c r="S12" s="89"/>
      <c r="T12" s="89"/>
      <c r="U12" s="58"/>
      <c r="W12" s="56" t="str">
        <f t="shared" ref="W12:W20" si="0">E12</f>
        <v>100007 1 PC HC</v>
      </c>
      <c r="Y12" s="57">
        <f>I12</f>
        <v>291</v>
      </c>
    </row>
    <row r="13" spans="1:25">
      <c r="E13" s="87" t="s">
        <v>41</v>
      </c>
      <c r="F13" s="87"/>
      <c r="G13" s="87"/>
      <c r="H13" s="87"/>
      <c r="I13" s="88">
        <v>39</v>
      </c>
      <c r="J13" s="88"/>
      <c r="K13" s="88"/>
      <c r="L13" s="89">
        <v>1.4857142857142858</v>
      </c>
      <c r="M13" s="89"/>
      <c r="N13" s="90">
        <v>3133.35</v>
      </c>
      <c r="O13" s="90"/>
      <c r="P13" s="90"/>
      <c r="Q13" s="90"/>
      <c r="R13" s="89">
        <v>1.2194759337834318</v>
      </c>
      <c r="S13" s="89"/>
      <c r="T13" s="89"/>
      <c r="U13" s="58"/>
      <c r="W13" s="56" t="str">
        <f t="shared" si="0"/>
        <v>100008 2 PC HC</v>
      </c>
      <c r="Y13" s="56">
        <f>I13*2</f>
        <v>78</v>
      </c>
    </row>
    <row r="14" spans="1:25">
      <c r="E14" s="87" t="s">
        <v>42</v>
      </c>
      <c r="F14" s="87"/>
      <c r="G14" s="87"/>
      <c r="H14" s="87"/>
      <c r="I14" s="88">
        <v>43</v>
      </c>
      <c r="J14" s="88"/>
      <c r="K14" s="88"/>
      <c r="L14" s="89">
        <v>1.638095238095238</v>
      </c>
      <c r="M14" s="89"/>
      <c r="N14" s="90">
        <v>3267.54</v>
      </c>
      <c r="O14" s="90"/>
      <c r="P14" s="90"/>
      <c r="Q14" s="90"/>
      <c r="R14" s="89">
        <v>1.2717016588235321</v>
      </c>
      <c r="S14" s="89"/>
      <c r="T14" s="89"/>
      <c r="U14" s="58"/>
      <c r="W14" s="56" t="str">
        <f t="shared" si="0"/>
        <v>100010 4 PC HC</v>
      </c>
      <c r="Y14" s="56">
        <f>I14*4</f>
        <v>172</v>
      </c>
    </row>
    <row r="15" spans="1:25">
      <c r="E15" s="87" t="s">
        <v>43</v>
      </c>
      <c r="F15" s="87"/>
      <c r="G15" s="87"/>
      <c r="H15" s="87"/>
      <c r="I15" s="88">
        <v>11</v>
      </c>
      <c r="J15" s="88"/>
      <c r="K15" s="88"/>
      <c r="L15" s="89">
        <v>0.41904761904761906</v>
      </c>
      <c r="M15" s="89"/>
      <c r="N15" s="90">
        <v>8651.0400000000009</v>
      </c>
      <c r="O15" s="90"/>
      <c r="P15" s="90"/>
      <c r="Q15" s="90"/>
      <c r="R15" s="89">
        <v>3.366918819218351</v>
      </c>
      <c r="S15" s="89"/>
      <c r="T15" s="89"/>
      <c r="U15" s="58"/>
      <c r="W15" s="56" t="str">
        <f t="shared" si="0"/>
        <v>100014 8 PC HC BUCKET</v>
      </c>
      <c r="Y15" s="56">
        <f>I15*8</f>
        <v>88</v>
      </c>
    </row>
    <row r="16" spans="1:25">
      <c r="E16" s="87" t="s">
        <v>44</v>
      </c>
      <c r="F16" s="87"/>
      <c r="G16" s="87"/>
      <c r="H16" s="87"/>
      <c r="I16" s="88">
        <v>10</v>
      </c>
      <c r="J16" s="88"/>
      <c r="K16" s="88"/>
      <c r="L16" s="89">
        <v>0.38095238095238093</v>
      </c>
      <c r="M16" s="89"/>
      <c r="N16" s="90">
        <v>15575.73</v>
      </c>
      <c r="O16" s="90"/>
      <c r="P16" s="90"/>
      <c r="Q16" s="90"/>
      <c r="R16" s="89">
        <v>6.061955378782649</v>
      </c>
      <c r="S16" s="89"/>
      <c r="T16" s="89"/>
      <c r="U16" s="58"/>
      <c r="W16" s="56" t="str">
        <f t="shared" si="0"/>
        <v>100016 12 PC HC BUCKET</v>
      </c>
      <c r="Y16" s="56">
        <f>I16*12</f>
        <v>120</v>
      </c>
    </row>
    <row r="17" spans="5:26">
      <c r="E17" s="87" t="s">
        <v>45</v>
      </c>
      <c r="F17" s="87"/>
      <c r="G17" s="87"/>
      <c r="H17" s="87"/>
      <c r="I17" s="88">
        <v>1</v>
      </c>
      <c r="J17" s="88"/>
      <c r="K17" s="88"/>
      <c r="L17" s="89">
        <v>3.8095238095238092E-2</v>
      </c>
      <c r="M17" s="89"/>
      <c r="N17" s="90">
        <v>0</v>
      </c>
      <c r="O17" s="90"/>
      <c r="P17" s="90"/>
      <c r="Q17" s="90"/>
      <c r="R17" s="89">
        <v>0</v>
      </c>
      <c r="S17" s="89"/>
      <c r="T17" s="89"/>
      <c r="U17" s="58"/>
      <c r="W17" s="56" t="str">
        <f t="shared" si="0"/>
        <v>10005 2 PC HC</v>
      </c>
      <c r="Y17" s="56">
        <f>I17*2</f>
        <v>2</v>
      </c>
    </row>
    <row r="18" spans="5:26">
      <c r="E18" s="87" t="s">
        <v>46</v>
      </c>
      <c r="F18" s="87"/>
      <c r="G18" s="87"/>
      <c r="H18" s="87"/>
      <c r="I18" s="88">
        <v>3</v>
      </c>
      <c r="J18" s="88"/>
      <c r="K18" s="88"/>
      <c r="L18" s="89">
        <v>0.11428571428571428</v>
      </c>
      <c r="M18" s="89"/>
      <c r="N18" s="90">
        <v>544.59</v>
      </c>
      <c r="O18" s="90"/>
      <c r="P18" s="90"/>
      <c r="Q18" s="90"/>
      <c r="R18" s="89">
        <v>0.21195027647058867</v>
      </c>
      <c r="S18" s="89"/>
      <c r="T18" s="89"/>
      <c r="U18" s="58"/>
      <c r="W18" s="56" t="str">
        <f t="shared" si="0"/>
        <v>10006 4 PC HC</v>
      </c>
      <c r="Y18" s="56">
        <f>I18*4</f>
        <v>12</v>
      </c>
    </row>
    <row r="19" spans="5:26">
      <c r="E19" s="87" t="s">
        <v>47</v>
      </c>
      <c r="F19" s="87"/>
      <c r="G19" s="87"/>
      <c r="H19" s="87"/>
      <c r="I19" s="88">
        <v>3</v>
      </c>
      <c r="J19" s="88"/>
      <c r="K19" s="88"/>
      <c r="L19" s="89">
        <v>0.11428571428571428</v>
      </c>
      <c r="M19" s="89"/>
      <c r="N19" s="90">
        <v>0</v>
      </c>
      <c r="O19" s="90"/>
      <c r="P19" s="90"/>
      <c r="Q19" s="90"/>
      <c r="R19" s="89">
        <v>0</v>
      </c>
      <c r="S19" s="89"/>
      <c r="T19" s="89"/>
      <c r="U19" s="58"/>
      <c r="W19" s="56" t="str">
        <f t="shared" si="0"/>
        <v>100063 4 PC HC FR BKT</v>
      </c>
      <c r="Y19" s="56">
        <f>I19*4</f>
        <v>12</v>
      </c>
    </row>
    <row r="20" spans="5:26">
      <c r="E20" s="87" t="s">
        <v>48</v>
      </c>
      <c r="F20" s="87"/>
      <c r="G20" s="87"/>
      <c r="H20" s="87"/>
      <c r="I20" s="88">
        <v>4</v>
      </c>
      <c r="J20" s="88"/>
      <c r="K20" s="88"/>
      <c r="L20" s="89">
        <v>0.15238095238095237</v>
      </c>
      <c r="M20" s="89"/>
      <c r="N20" s="90">
        <v>0</v>
      </c>
      <c r="O20" s="90"/>
      <c r="P20" s="90"/>
      <c r="Q20" s="90"/>
      <c r="R20" s="89">
        <v>0</v>
      </c>
      <c r="S20" s="89"/>
      <c r="T20" s="89"/>
      <c r="U20" s="58"/>
      <c r="W20" s="56" t="str">
        <f t="shared" si="0"/>
        <v>10009 1 PC HC</v>
      </c>
      <c r="Y20" s="57">
        <f>I20</f>
        <v>4</v>
      </c>
    </row>
    <row r="21" spans="5:26" ht="16.5" thickBot="1">
      <c r="E21" s="87" t="s">
        <v>49</v>
      </c>
      <c r="F21" s="87"/>
      <c r="G21" s="87"/>
      <c r="H21" s="87"/>
      <c r="I21" s="88">
        <v>32</v>
      </c>
      <c r="J21" s="88"/>
      <c r="K21" s="88"/>
      <c r="L21" s="89">
        <v>1.2190476190476189</v>
      </c>
      <c r="M21" s="89"/>
      <c r="N21" s="90">
        <v>0</v>
      </c>
      <c r="O21" s="90"/>
      <c r="P21" s="90"/>
      <c r="Q21" s="90"/>
      <c r="R21" s="89">
        <v>0</v>
      </c>
      <c r="S21" s="89"/>
      <c r="T21" s="89"/>
      <c r="U21" s="58"/>
      <c r="X21" s="59" t="s">
        <v>23</v>
      </c>
      <c r="Y21" s="60">
        <f>SUM(Y12:Y20)</f>
        <v>779</v>
      </c>
      <c r="Z21" s="59"/>
    </row>
    <row r="22" spans="5:26" ht="15.75" thickBot="1">
      <c r="E22" s="87" t="s">
        <v>50</v>
      </c>
      <c r="F22" s="87"/>
      <c r="G22" s="87"/>
      <c r="H22" s="87"/>
      <c r="I22" s="88">
        <v>3</v>
      </c>
      <c r="J22" s="88"/>
      <c r="K22" s="88"/>
      <c r="L22" s="89">
        <v>0.11428571428571428</v>
      </c>
      <c r="M22" s="89"/>
      <c r="N22" s="90">
        <v>605.19000000000005</v>
      </c>
      <c r="O22" s="90"/>
      <c r="P22" s="90"/>
      <c r="Q22" s="90"/>
      <c r="R22" s="89">
        <v>0.23553533450345324</v>
      </c>
      <c r="S22" s="89"/>
      <c r="T22" s="89"/>
      <c r="U22" s="58"/>
      <c r="W22" s="96" t="s">
        <v>135</v>
      </c>
      <c r="X22" s="97"/>
      <c r="Y22" s="98"/>
    </row>
    <row r="23" spans="5:26">
      <c r="E23" s="87" t="s">
        <v>51</v>
      </c>
      <c r="F23" s="87"/>
      <c r="G23" s="87"/>
      <c r="H23" s="87"/>
      <c r="I23" s="88">
        <v>2</v>
      </c>
      <c r="J23" s="88"/>
      <c r="K23" s="88"/>
      <c r="L23" s="89">
        <v>7.6190476190476183E-2</v>
      </c>
      <c r="M23" s="89"/>
      <c r="N23" s="90">
        <v>2162.7600000000002</v>
      </c>
      <c r="O23" s="90"/>
      <c r="P23" s="90"/>
      <c r="Q23" s="90"/>
      <c r="R23" s="89">
        <v>0.84172970480458786</v>
      </c>
      <c r="S23" s="89"/>
      <c r="T23" s="89"/>
      <c r="U23" s="58"/>
      <c r="W23" s="56" t="str">
        <f>E21</f>
        <v>100096 1 PC DRUM STCK</v>
      </c>
    </row>
    <row r="24" spans="5:26">
      <c r="E24" s="87" t="s">
        <v>52</v>
      </c>
      <c r="F24" s="87"/>
      <c r="G24" s="87"/>
      <c r="H24" s="87"/>
      <c r="I24" s="88">
        <v>1</v>
      </c>
      <c r="J24" s="88"/>
      <c r="K24" s="88"/>
      <c r="L24" s="89">
        <v>3.8095238095238092E-2</v>
      </c>
      <c r="M24" s="89"/>
      <c r="N24" s="90">
        <v>605.19000000000005</v>
      </c>
      <c r="O24" s="90"/>
      <c r="P24" s="90"/>
      <c r="Q24" s="90"/>
      <c r="R24" s="89">
        <v>0.23553533450345324</v>
      </c>
      <c r="S24" s="89"/>
      <c r="T24" s="89"/>
      <c r="U24" s="58"/>
      <c r="W24" s="56" t="str">
        <f>E22</f>
        <v>100099 5 PC LEG BUCKET</v>
      </c>
    </row>
    <row r="25" spans="5:26">
      <c r="E25" s="87" t="s">
        <v>53</v>
      </c>
      <c r="F25" s="87"/>
      <c r="G25" s="87"/>
      <c r="H25" s="87"/>
      <c r="I25" s="88">
        <v>1</v>
      </c>
      <c r="J25" s="88"/>
      <c r="K25" s="88"/>
      <c r="L25" s="89">
        <v>3.8095238095238092E-2</v>
      </c>
      <c r="M25" s="89"/>
      <c r="N25" s="90">
        <v>1081.3800000000001</v>
      </c>
      <c r="O25" s="90"/>
      <c r="P25" s="90"/>
      <c r="Q25" s="90"/>
      <c r="R25" s="89">
        <v>0.42086485240229393</v>
      </c>
      <c r="S25" s="89"/>
      <c r="T25" s="89"/>
      <c r="U25" s="58"/>
    </row>
    <row r="26" spans="5:26">
      <c r="E26" s="87" t="s">
        <v>54</v>
      </c>
      <c r="F26" s="87"/>
      <c r="G26" s="87"/>
      <c r="H26" s="87"/>
      <c r="I26" s="88">
        <v>1</v>
      </c>
      <c r="J26" s="88"/>
      <c r="K26" s="88"/>
      <c r="L26" s="89">
        <v>3.8095238095238092E-2</v>
      </c>
      <c r="M26" s="89"/>
      <c r="N26" s="90">
        <v>267.54000000000002</v>
      </c>
      <c r="O26" s="90"/>
      <c r="P26" s="90"/>
      <c r="Q26" s="90"/>
      <c r="R26" s="89">
        <v>0.10412452848370574</v>
      </c>
      <c r="S26" s="89"/>
      <c r="T26" s="89"/>
      <c r="U26" s="58"/>
    </row>
    <row r="27" spans="5:26">
      <c r="E27" s="87" t="s">
        <v>55</v>
      </c>
      <c r="F27" s="87"/>
      <c r="G27" s="87"/>
      <c r="H27" s="87"/>
      <c r="I27" s="88">
        <v>4</v>
      </c>
      <c r="J27" s="88"/>
      <c r="K27" s="88"/>
      <c r="L27" s="89">
        <v>0.15238095238095237</v>
      </c>
      <c r="M27" s="89"/>
      <c r="N27" s="90">
        <v>0</v>
      </c>
      <c r="O27" s="90"/>
      <c r="P27" s="90"/>
      <c r="Q27" s="90"/>
      <c r="R27" s="89">
        <v>0</v>
      </c>
      <c r="S27" s="89"/>
      <c r="T27" s="89"/>
      <c r="U27" s="58"/>
    </row>
    <row r="28" spans="5:26">
      <c r="E28" s="87" t="s">
        <v>56</v>
      </c>
      <c r="F28" s="87"/>
      <c r="G28" s="87"/>
      <c r="H28" s="87"/>
      <c r="I28" s="88">
        <v>0</v>
      </c>
      <c r="J28" s="88"/>
      <c r="K28" s="88"/>
      <c r="L28" s="89">
        <v>0</v>
      </c>
      <c r="M28" s="89"/>
      <c r="N28" s="90">
        <v>0</v>
      </c>
      <c r="O28" s="90"/>
      <c r="P28" s="90"/>
      <c r="Q28" s="90"/>
      <c r="R28" s="89">
        <v>0</v>
      </c>
      <c r="S28" s="89"/>
      <c r="T28" s="89"/>
      <c r="U28" s="58"/>
    </row>
    <row r="29" spans="5:26">
      <c r="E29" s="87" t="s">
        <v>57</v>
      </c>
      <c r="F29" s="87"/>
      <c r="G29" s="87"/>
      <c r="H29" s="87"/>
      <c r="I29" s="88">
        <v>2</v>
      </c>
      <c r="J29" s="88"/>
      <c r="K29" s="88"/>
      <c r="L29" s="89">
        <v>7.6190476190476183E-2</v>
      </c>
      <c r="M29" s="89"/>
      <c r="N29" s="90">
        <v>0</v>
      </c>
      <c r="O29" s="90"/>
      <c r="P29" s="90"/>
      <c r="Q29" s="90"/>
      <c r="R29" s="89">
        <v>0</v>
      </c>
      <c r="S29" s="89"/>
      <c r="T29" s="89"/>
      <c r="U29" s="58"/>
    </row>
    <row r="30" spans="5:26">
      <c r="E30" s="87" t="s">
        <v>58</v>
      </c>
      <c r="F30" s="87"/>
      <c r="G30" s="87"/>
      <c r="H30" s="87"/>
      <c r="I30" s="88">
        <v>0</v>
      </c>
      <c r="J30" s="88"/>
      <c r="K30" s="88"/>
      <c r="L30" s="89">
        <v>0</v>
      </c>
      <c r="M30" s="89"/>
      <c r="N30" s="90">
        <v>0</v>
      </c>
      <c r="O30" s="90"/>
      <c r="P30" s="90"/>
      <c r="Q30" s="90"/>
      <c r="R30" s="89">
        <v>0</v>
      </c>
      <c r="S30" s="89"/>
      <c r="T30" s="89"/>
      <c r="U30" s="58"/>
    </row>
    <row r="31" spans="5:26">
      <c r="E31" s="87" t="s">
        <v>59</v>
      </c>
      <c r="F31" s="87"/>
      <c r="G31" s="87"/>
      <c r="H31" s="87"/>
      <c r="I31" s="88">
        <v>3</v>
      </c>
      <c r="J31" s="88"/>
      <c r="K31" s="88"/>
      <c r="L31" s="89">
        <v>0.11428571428571428</v>
      </c>
      <c r="M31" s="89"/>
      <c r="N31" s="90">
        <v>0</v>
      </c>
      <c r="O31" s="90"/>
      <c r="P31" s="90"/>
      <c r="Q31" s="90"/>
      <c r="R31" s="89">
        <v>0</v>
      </c>
      <c r="S31" s="89"/>
      <c r="T31" s="89"/>
      <c r="U31" s="58"/>
    </row>
    <row r="32" spans="5:26">
      <c r="E32" s="87" t="s">
        <v>60</v>
      </c>
      <c r="F32" s="87"/>
      <c r="G32" s="87"/>
      <c r="H32" s="87"/>
      <c r="I32" s="88">
        <v>4</v>
      </c>
      <c r="J32" s="88"/>
      <c r="K32" s="88"/>
      <c r="L32" s="89">
        <v>0.15238095238095237</v>
      </c>
      <c r="M32" s="89"/>
      <c r="N32" s="90">
        <v>0</v>
      </c>
      <c r="O32" s="90"/>
      <c r="P32" s="90"/>
      <c r="Q32" s="90"/>
      <c r="R32" s="89">
        <v>0</v>
      </c>
      <c r="S32" s="89"/>
      <c r="T32" s="89"/>
      <c r="U32" s="58"/>
    </row>
    <row r="33" spans="1:23">
      <c r="E33" s="87" t="s">
        <v>39</v>
      </c>
      <c r="F33" s="87"/>
      <c r="G33" s="87"/>
      <c r="H33" s="87"/>
      <c r="I33" s="87"/>
      <c r="J33" s="87"/>
      <c r="K33" s="87"/>
      <c r="L33" s="87"/>
      <c r="M33" s="87"/>
      <c r="N33" s="87"/>
    </row>
    <row r="34" spans="1:23">
      <c r="A34" s="87" t="s">
        <v>61</v>
      </c>
      <c r="B34" s="87"/>
      <c r="C34" s="87"/>
      <c r="D34" s="87"/>
      <c r="E34" s="88">
        <v>4</v>
      </c>
      <c r="F34" s="88"/>
      <c r="G34" s="88"/>
      <c r="H34" s="89">
        <v>0.15238095238095237</v>
      </c>
      <c r="I34" s="89"/>
      <c r="J34" s="90">
        <v>0</v>
      </c>
      <c r="K34" s="90"/>
      <c r="L34" s="90"/>
      <c r="M34" s="90"/>
      <c r="N34" s="89">
        <v>0</v>
      </c>
      <c r="O34" s="89"/>
      <c r="P34" s="89"/>
    </row>
    <row r="35" spans="1:23">
      <c r="A35" s="87" t="s">
        <v>62</v>
      </c>
      <c r="B35" s="87"/>
      <c r="C35" s="87"/>
      <c r="D35" s="87"/>
      <c r="E35" s="88">
        <v>4</v>
      </c>
      <c r="F35" s="88"/>
      <c r="G35" s="88"/>
      <c r="H35" s="89">
        <v>0.15238095238095237</v>
      </c>
      <c r="I35" s="89"/>
      <c r="J35" s="90">
        <v>0</v>
      </c>
      <c r="K35" s="90"/>
      <c r="L35" s="90"/>
      <c r="M35" s="90"/>
      <c r="N35" s="89">
        <v>0</v>
      </c>
      <c r="O35" s="89"/>
      <c r="P35" s="89"/>
    </row>
    <row r="36" spans="1:23">
      <c r="A36" s="87" t="s">
        <v>63</v>
      </c>
      <c r="B36" s="87"/>
      <c r="C36" s="87"/>
      <c r="D36" s="87"/>
      <c r="E36" s="88">
        <v>2</v>
      </c>
      <c r="F36" s="88"/>
      <c r="G36" s="88"/>
      <c r="H36" s="89">
        <v>7.6190476190476183E-2</v>
      </c>
      <c r="I36" s="89"/>
      <c r="J36" s="90">
        <v>0</v>
      </c>
      <c r="K36" s="90"/>
      <c r="L36" s="90"/>
      <c r="M36" s="90"/>
      <c r="N36" s="89">
        <v>0</v>
      </c>
      <c r="O36" s="89"/>
      <c r="P36" s="89"/>
      <c r="V36" s="91" t="s">
        <v>0</v>
      </c>
      <c r="W36" s="92"/>
    </row>
    <row r="37" spans="1:23">
      <c r="A37" s="87" t="s">
        <v>64</v>
      </c>
      <c r="B37" s="87"/>
      <c r="C37" s="87"/>
      <c r="D37" s="87"/>
      <c r="E37" s="88">
        <v>1</v>
      </c>
      <c r="F37" s="88"/>
      <c r="G37" s="88"/>
      <c r="H37" s="89">
        <v>3.8095238095238092E-2</v>
      </c>
      <c r="I37" s="89"/>
      <c r="J37" s="90">
        <v>0</v>
      </c>
      <c r="K37" s="90"/>
      <c r="L37" s="90"/>
      <c r="M37" s="90"/>
      <c r="N37" s="89">
        <v>0</v>
      </c>
      <c r="O37" s="89"/>
      <c r="P37" s="89"/>
      <c r="V37" s="91" t="s">
        <v>15</v>
      </c>
      <c r="W37" s="92"/>
    </row>
    <row r="38" spans="1:23">
      <c r="A38" s="87" t="s">
        <v>65</v>
      </c>
      <c r="B38" s="87"/>
      <c r="C38" s="87"/>
      <c r="D38" s="87"/>
      <c r="E38" s="88">
        <v>1</v>
      </c>
      <c r="F38" s="88"/>
      <c r="G38" s="88"/>
      <c r="H38" s="89">
        <v>3.8095238095238092E-2</v>
      </c>
      <c r="I38" s="89"/>
      <c r="J38" s="90">
        <v>0</v>
      </c>
      <c r="K38" s="90"/>
      <c r="L38" s="90"/>
      <c r="M38" s="90"/>
      <c r="N38" s="89">
        <v>0</v>
      </c>
      <c r="O38" s="89"/>
      <c r="P38" s="89"/>
      <c r="V38" s="91" t="s">
        <v>18</v>
      </c>
      <c r="W38" s="92"/>
    </row>
    <row r="39" spans="1:23">
      <c r="A39" s="87" t="s">
        <v>66</v>
      </c>
      <c r="B39" s="87"/>
      <c r="C39" s="87"/>
      <c r="D39" s="87"/>
      <c r="E39" s="88">
        <v>3</v>
      </c>
      <c r="F39" s="88"/>
      <c r="G39" s="88"/>
      <c r="H39" s="89">
        <v>0.11428571428571428</v>
      </c>
      <c r="I39" s="89"/>
      <c r="J39" s="90">
        <v>0</v>
      </c>
      <c r="K39" s="90"/>
      <c r="L39" s="90"/>
      <c r="M39" s="90"/>
      <c r="N39" s="89">
        <v>0</v>
      </c>
      <c r="O39" s="89"/>
      <c r="P39" s="89"/>
      <c r="V39" s="91" t="s">
        <v>19</v>
      </c>
      <c r="W39" s="92"/>
    </row>
    <row r="40" spans="1:23">
      <c r="A40" s="87" t="s">
        <v>67</v>
      </c>
      <c r="B40" s="87"/>
      <c r="C40" s="87"/>
      <c r="D40" s="87"/>
      <c r="E40" s="88">
        <v>4</v>
      </c>
      <c r="F40" s="88"/>
      <c r="G40" s="88"/>
      <c r="H40" s="89">
        <v>0.15238095238095237</v>
      </c>
      <c r="I40" s="89"/>
      <c r="J40" s="90">
        <v>1215.24</v>
      </c>
      <c r="K40" s="90"/>
      <c r="L40" s="90"/>
      <c r="M40" s="90"/>
      <c r="N40" s="89">
        <v>0.47296214395805691</v>
      </c>
      <c r="O40" s="89"/>
      <c r="P40" s="89"/>
      <c r="V40" s="91" t="s">
        <v>20</v>
      </c>
      <c r="W40" s="92"/>
    </row>
    <row r="41" spans="1:23">
      <c r="A41" s="87" t="s">
        <v>68</v>
      </c>
      <c r="B41" s="87"/>
      <c r="C41" s="87"/>
      <c r="D41" s="87"/>
      <c r="E41" s="88">
        <v>12</v>
      </c>
      <c r="F41" s="88"/>
      <c r="G41" s="88"/>
      <c r="H41" s="89">
        <v>0.45714285714285713</v>
      </c>
      <c r="I41" s="89"/>
      <c r="J41" s="90">
        <v>0</v>
      </c>
      <c r="K41" s="90"/>
      <c r="L41" s="90"/>
      <c r="M41" s="90"/>
      <c r="N41" s="89">
        <v>0</v>
      </c>
      <c r="O41" s="89"/>
      <c r="P41" s="89"/>
      <c r="V41" s="91" t="s">
        <v>16</v>
      </c>
      <c r="W41" s="92"/>
    </row>
    <row r="42" spans="1:23">
      <c r="A42" s="87" t="s">
        <v>69</v>
      </c>
      <c r="B42" s="87"/>
      <c r="C42" s="87"/>
      <c r="D42" s="87"/>
      <c r="E42" s="88">
        <v>8</v>
      </c>
      <c r="F42" s="88"/>
      <c r="G42" s="88"/>
      <c r="H42" s="89">
        <v>0.30476190476190473</v>
      </c>
      <c r="I42" s="89"/>
      <c r="J42" s="90">
        <v>533.36</v>
      </c>
      <c r="K42" s="90"/>
      <c r="L42" s="90"/>
      <c r="M42" s="90"/>
      <c r="N42" s="89">
        <v>0.20757964607934995</v>
      </c>
      <c r="O42" s="89"/>
      <c r="P42" s="89"/>
      <c r="V42" s="91" t="s">
        <v>17</v>
      </c>
      <c r="W42" s="92"/>
    </row>
    <row r="43" spans="1:23">
      <c r="A43" s="87" t="s">
        <v>70</v>
      </c>
      <c r="B43" s="87"/>
      <c r="C43" s="87"/>
      <c r="D43" s="87"/>
      <c r="E43" s="88">
        <v>1</v>
      </c>
      <c r="F43" s="88"/>
      <c r="G43" s="88"/>
      <c r="H43" s="89">
        <v>3.8095238095238092E-2</v>
      </c>
      <c r="I43" s="89"/>
      <c r="J43" s="90">
        <v>951.43</v>
      </c>
      <c r="K43" s="90"/>
      <c r="L43" s="90"/>
      <c r="M43" s="90"/>
      <c r="N43" s="89">
        <v>0.37028930303974034</v>
      </c>
      <c r="O43" s="89"/>
      <c r="P43" s="89"/>
    </row>
    <row r="44" spans="1:23">
      <c r="A44" s="87" t="s">
        <v>71</v>
      </c>
      <c r="B44" s="87"/>
      <c r="C44" s="87"/>
      <c r="D44" s="87"/>
      <c r="E44" s="88">
        <v>1</v>
      </c>
      <c r="F44" s="88"/>
      <c r="G44" s="88"/>
      <c r="H44" s="89">
        <v>3.8095238095238092E-2</v>
      </c>
      <c r="I44" s="89"/>
      <c r="J44" s="90">
        <v>856.19</v>
      </c>
      <c r="K44" s="90"/>
      <c r="L44" s="90"/>
      <c r="M44" s="90"/>
      <c r="N44" s="89">
        <v>0.33322262107521866</v>
      </c>
      <c r="O44" s="89"/>
      <c r="P44" s="89"/>
    </row>
    <row r="45" spans="1:23">
      <c r="A45" s="87" t="s">
        <v>72</v>
      </c>
      <c r="B45" s="87"/>
      <c r="C45" s="87"/>
      <c r="D45" s="87"/>
      <c r="E45" s="88">
        <v>2</v>
      </c>
      <c r="F45" s="88"/>
      <c r="G45" s="88"/>
      <c r="H45" s="89">
        <v>7.6190476190476183E-2</v>
      </c>
      <c r="I45" s="89"/>
      <c r="J45" s="90">
        <v>2093.34</v>
      </c>
      <c r="K45" s="90"/>
      <c r="L45" s="90"/>
      <c r="M45" s="90"/>
      <c r="N45" s="89">
        <v>0.81471197000852413</v>
      </c>
      <c r="O45" s="89"/>
      <c r="P45" s="89"/>
    </row>
    <row r="46" spans="1:23">
      <c r="A46" s="87" t="s">
        <v>73</v>
      </c>
      <c r="B46" s="87"/>
      <c r="C46" s="87"/>
      <c r="D46" s="87"/>
      <c r="E46" s="88">
        <v>85</v>
      </c>
      <c r="F46" s="88"/>
      <c r="G46" s="88"/>
      <c r="H46" s="89">
        <v>3.2380952380952381</v>
      </c>
      <c r="I46" s="89"/>
      <c r="J46" s="90">
        <v>8218.2000000000007</v>
      </c>
      <c r="K46" s="90"/>
      <c r="L46" s="90"/>
      <c r="M46" s="90"/>
      <c r="N46" s="89">
        <v>3.1984607908529203</v>
      </c>
      <c r="O46" s="89"/>
      <c r="P46" s="89"/>
    </row>
    <row r="47" spans="1:23">
      <c r="A47" s="87" t="s">
        <v>74</v>
      </c>
      <c r="B47" s="87"/>
      <c r="C47" s="87"/>
      <c r="D47" s="87"/>
      <c r="E47" s="88">
        <v>3</v>
      </c>
      <c r="F47" s="88"/>
      <c r="G47" s="88"/>
      <c r="H47" s="89">
        <v>0.11428571428571428</v>
      </c>
      <c r="I47" s="89"/>
      <c r="J47" s="90">
        <v>328.14</v>
      </c>
      <c r="K47" s="90"/>
      <c r="L47" s="90"/>
      <c r="M47" s="90"/>
      <c r="N47" s="89">
        <v>0.12770958651657022</v>
      </c>
      <c r="O47" s="89"/>
      <c r="P47" s="89"/>
    </row>
    <row r="48" spans="1:23">
      <c r="A48" s="87" t="s">
        <v>75</v>
      </c>
      <c r="B48" s="87"/>
      <c r="C48" s="87"/>
      <c r="D48" s="87"/>
      <c r="E48" s="88">
        <v>1</v>
      </c>
      <c r="F48" s="88"/>
      <c r="G48" s="88"/>
      <c r="H48" s="89">
        <v>3.8095238095238092E-2</v>
      </c>
      <c r="I48" s="89"/>
      <c r="J48" s="90">
        <v>345.45</v>
      </c>
      <c r="K48" s="90"/>
      <c r="L48" s="90"/>
      <c r="M48" s="90"/>
      <c r="N48" s="89">
        <v>0.13444650655863102</v>
      </c>
      <c r="O48" s="89"/>
      <c r="P48" s="89"/>
    </row>
    <row r="49" spans="1:16">
      <c r="A49" s="87" t="s">
        <v>76</v>
      </c>
      <c r="B49" s="87"/>
      <c r="C49" s="87"/>
      <c r="D49" s="87"/>
      <c r="E49" s="88">
        <v>10</v>
      </c>
      <c r="F49" s="88"/>
      <c r="G49" s="88"/>
      <c r="H49" s="89">
        <v>0.38095238095238093</v>
      </c>
      <c r="I49" s="89"/>
      <c r="J49" s="90">
        <v>2418.16</v>
      </c>
      <c r="K49" s="90"/>
      <c r="L49" s="90"/>
      <c r="M49" s="90"/>
      <c r="N49" s="89">
        <v>0.9411294378341849</v>
      </c>
      <c r="O49" s="89"/>
      <c r="P49" s="89"/>
    </row>
    <row r="50" spans="1:16">
      <c r="A50" s="87" t="s">
        <v>77</v>
      </c>
      <c r="B50" s="87"/>
      <c r="C50" s="87"/>
      <c r="D50" s="87"/>
      <c r="E50" s="88">
        <v>4</v>
      </c>
      <c r="F50" s="88"/>
      <c r="G50" s="88"/>
      <c r="H50" s="89">
        <v>0.15238095238095237</v>
      </c>
      <c r="I50" s="89"/>
      <c r="J50" s="90">
        <v>1381.8</v>
      </c>
      <c r="K50" s="90"/>
      <c r="L50" s="90"/>
      <c r="M50" s="90"/>
      <c r="N50" s="89">
        <v>0.53778602623452409</v>
      </c>
      <c r="O50" s="89"/>
      <c r="P50" s="89"/>
    </row>
    <row r="51" spans="1:16">
      <c r="A51" s="87" t="s">
        <v>78</v>
      </c>
      <c r="B51" s="87"/>
      <c r="C51" s="87"/>
      <c r="D51" s="87"/>
      <c r="E51" s="88">
        <v>37</v>
      </c>
      <c r="F51" s="88"/>
      <c r="G51" s="88"/>
      <c r="H51" s="89">
        <v>1.4095238095238096</v>
      </c>
      <c r="I51" s="89"/>
      <c r="J51" s="90">
        <v>2125.6999999999998</v>
      </c>
      <c r="K51" s="90"/>
      <c r="L51" s="90"/>
      <c r="M51" s="90"/>
      <c r="N51" s="89">
        <v>0.82730623532112302</v>
      </c>
      <c r="O51" s="89"/>
      <c r="P51" s="89"/>
    </row>
    <row r="52" spans="1:16">
      <c r="A52" s="87" t="s">
        <v>79</v>
      </c>
      <c r="B52" s="87"/>
      <c r="C52" s="87"/>
      <c r="D52" s="87"/>
      <c r="E52" s="88">
        <v>7</v>
      </c>
      <c r="F52" s="88"/>
      <c r="G52" s="88"/>
      <c r="H52" s="89">
        <v>0.26666666666666666</v>
      </c>
      <c r="I52" s="89"/>
      <c r="J52" s="90">
        <v>3526.67</v>
      </c>
      <c r="K52" s="90"/>
      <c r="L52" s="90"/>
      <c r="M52" s="90"/>
      <c r="N52" s="89">
        <v>1.3725530794185188</v>
      </c>
      <c r="O52" s="89"/>
      <c r="P52" s="89"/>
    </row>
    <row r="53" spans="1:16">
      <c r="A53" s="87" t="s">
        <v>80</v>
      </c>
      <c r="B53" s="87"/>
      <c r="C53" s="87"/>
      <c r="D53" s="87"/>
      <c r="E53" s="88">
        <v>1</v>
      </c>
      <c r="F53" s="88"/>
      <c r="G53" s="88"/>
      <c r="H53" s="89">
        <v>3.8095238095238092E-2</v>
      </c>
      <c r="I53" s="89"/>
      <c r="J53" s="90">
        <v>0</v>
      </c>
      <c r="K53" s="90"/>
      <c r="L53" s="90"/>
      <c r="M53" s="90"/>
      <c r="N53" s="89">
        <v>0</v>
      </c>
      <c r="O53" s="89"/>
      <c r="P53" s="89"/>
    </row>
    <row r="54" spans="1:16">
      <c r="A54" s="87" t="s">
        <v>81</v>
      </c>
      <c r="B54" s="87"/>
      <c r="C54" s="87"/>
      <c r="D54" s="87"/>
      <c r="E54" s="88">
        <v>18</v>
      </c>
      <c r="F54" s="88"/>
      <c r="G54" s="88"/>
      <c r="H54" s="89">
        <v>0.68571428571428572</v>
      </c>
      <c r="I54" s="89"/>
      <c r="J54" s="90">
        <v>511.44</v>
      </c>
      <c r="K54" s="90"/>
      <c r="L54" s="90"/>
      <c r="M54" s="90"/>
      <c r="N54" s="89">
        <v>0.19904854918033363</v>
      </c>
      <c r="O54" s="89"/>
      <c r="P54" s="89"/>
    </row>
    <row r="55" spans="1:16">
      <c r="A55" s="87" t="s">
        <v>82</v>
      </c>
      <c r="B55" s="87"/>
      <c r="C55" s="87"/>
      <c r="D55" s="87"/>
      <c r="E55" s="88">
        <v>250</v>
      </c>
      <c r="F55" s="88"/>
      <c r="G55" s="88"/>
      <c r="H55" s="89">
        <v>9.5238095238095237</v>
      </c>
      <c r="I55" s="89"/>
      <c r="J55" s="90">
        <v>0</v>
      </c>
      <c r="K55" s="90"/>
      <c r="L55" s="90"/>
      <c r="M55" s="90"/>
      <c r="N55" s="89">
        <v>0</v>
      </c>
      <c r="O55" s="89"/>
      <c r="P55" s="89"/>
    </row>
    <row r="56" spans="1:16">
      <c r="A56" s="87" t="s">
        <v>83</v>
      </c>
      <c r="B56" s="87"/>
      <c r="C56" s="87"/>
      <c r="D56" s="87"/>
      <c r="E56" s="88">
        <v>27</v>
      </c>
      <c r="F56" s="88"/>
      <c r="G56" s="88"/>
      <c r="H56" s="89">
        <v>1.0285714285714287</v>
      </c>
      <c r="I56" s="89"/>
      <c r="J56" s="90">
        <v>0</v>
      </c>
      <c r="K56" s="90"/>
      <c r="L56" s="90"/>
      <c r="M56" s="90"/>
      <c r="N56" s="89">
        <v>0</v>
      </c>
      <c r="O56" s="89"/>
      <c r="P56" s="89"/>
    </row>
    <row r="57" spans="1:16">
      <c r="A57" s="87" t="s">
        <v>84</v>
      </c>
      <c r="B57" s="87"/>
      <c r="C57" s="87"/>
      <c r="D57" s="87"/>
      <c r="E57" s="88">
        <v>4</v>
      </c>
      <c r="F57" s="88"/>
      <c r="G57" s="88"/>
      <c r="H57" s="89">
        <v>0.15238095238095237</v>
      </c>
      <c r="I57" s="89"/>
      <c r="J57" s="90">
        <v>0</v>
      </c>
      <c r="K57" s="90"/>
      <c r="L57" s="90"/>
      <c r="M57" s="90"/>
      <c r="N57" s="89">
        <v>0</v>
      </c>
      <c r="O57" s="89"/>
      <c r="P57" s="89"/>
    </row>
    <row r="58" spans="1:16">
      <c r="A58" s="87" t="s">
        <v>85</v>
      </c>
      <c r="B58" s="87"/>
      <c r="C58" s="87"/>
      <c r="D58" s="87"/>
      <c r="E58" s="88">
        <v>250</v>
      </c>
      <c r="F58" s="88"/>
      <c r="G58" s="88"/>
      <c r="H58" s="89">
        <v>9.5238095238095237</v>
      </c>
      <c r="I58" s="89"/>
      <c r="J58" s="90">
        <v>0</v>
      </c>
      <c r="K58" s="90"/>
      <c r="L58" s="90"/>
      <c r="M58" s="90"/>
      <c r="N58" s="89">
        <v>0</v>
      </c>
      <c r="O58" s="89"/>
      <c r="P58" s="89"/>
    </row>
    <row r="59" spans="1:16">
      <c r="E59" s="87" t="s">
        <v>39</v>
      </c>
      <c r="F59" s="87"/>
      <c r="G59" s="87"/>
      <c r="H59" s="87"/>
      <c r="I59" s="87"/>
      <c r="J59" s="87"/>
      <c r="K59" s="87"/>
      <c r="L59" s="87"/>
      <c r="M59" s="87"/>
      <c r="N59" s="87"/>
    </row>
    <row r="60" spans="1:16">
      <c r="A60" s="87" t="s">
        <v>86</v>
      </c>
      <c r="B60" s="87"/>
      <c r="C60" s="87"/>
      <c r="D60" s="87"/>
      <c r="E60" s="88">
        <v>55</v>
      </c>
      <c r="F60" s="88"/>
      <c r="G60" s="88"/>
      <c r="H60" s="89">
        <v>2.0952380952380953</v>
      </c>
      <c r="I60" s="89"/>
      <c r="J60" s="90">
        <v>2819.98</v>
      </c>
      <c r="K60" s="90"/>
      <c r="L60" s="90"/>
      <c r="M60" s="90"/>
      <c r="N60" s="89">
        <v>1.0975147186719012</v>
      </c>
      <c r="O60" s="89"/>
      <c r="P60" s="89"/>
    </row>
    <row r="61" spans="1:16">
      <c r="A61" s="87" t="s">
        <v>87</v>
      </c>
      <c r="B61" s="87"/>
      <c r="C61" s="87"/>
      <c r="D61" s="87"/>
      <c r="E61" s="88">
        <v>3</v>
      </c>
      <c r="F61" s="88"/>
      <c r="G61" s="88"/>
      <c r="H61" s="89">
        <v>0.11428571428571428</v>
      </c>
      <c r="I61" s="89"/>
      <c r="J61" s="90">
        <v>0</v>
      </c>
      <c r="K61" s="90"/>
      <c r="L61" s="90"/>
      <c r="M61" s="90"/>
      <c r="N61" s="89">
        <v>0</v>
      </c>
      <c r="O61" s="89"/>
      <c r="P61" s="89"/>
    </row>
    <row r="62" spans="1:16">
      <c r="A62" s="87" t="s">
        <v>88</v>
      </c>
      <c r="B62" s="87"/>
      <c r="C62" s="87"/>
      <c r="D62" s="87"/>
      <c r="E62" s="88">
        <v>51</v>
      </c>
      <c r="F62" s="88"/>
      <c r="G62" s="88"/>
      <c r="H62" s="89">
        <v>1.9428571428571428</v>
      </c>
      <c r="I62" s="89"/>
      <c r="J62" s="90">
        <v>335.07</v>
      </c>
      <c r="K62" s="90"/>
      <c r="L62" s="90"/>
      <c r="M62" s="90"/>
      <c r="N62" s="89">
        <v>0.1304066896876552</v>
      </c>
      <c r="O62" s="89"/>
      <c r="P62" s="89"/>
    </row>
    <row r="63" spans="1:16">
      <c r="A63" s="87" t="s">
        <v>89</v>
      </c>
      <c r="B63" s="87"/>
      <c r="C63" s="87"/>
      <c r="D63" s="87"/>
      <c r="E63" s="88">
        <v>32</v>
      </c>
      <c r="F63" s="88"/>
      <c r="G63" s="88"/>
      <c r="H63" s="89">
        <v>1.2190476190476189</v>
      </c>
      <c r="I63" s="89"/>
      <c r="J63" s="90">
        <v>3719.48</v>
      </c>
      <c r="K63" s="90"/>
      <c r="L63" s="90"/>
      <c r="M63" s="90"/>
      <c r="N63" s="89">
        <v>1.4475932615854592</v>
      </c>
      <c r="O63" s="89"/>
      <c r="P63" s="89"/>
    </row>
    <row r="64" spans="1:16">
      <c r="A64" s="87" t="s">
        <v>90</v>
      </c>
      <c r="B64" s="87"/>
      <c r="C64" s="87"/>
      <c r="D64" s="87"/>
      <c r="E64" s="88">
        <v>5</v>
      </c>
      <c r="F64" s="88"/>
      <c r="G64" s="88"/>
      <c r="H64" s="89">
        <v>0.19047619047619047</v>
      </c>
      <c r="I64" s="89"/>
      <c r="J64" s="90">
        <v>214.28</v>
      </c>
      <c r="K64" s="90"/>
      <c r="L64" s="90"/>
      <c r="M64" s="90"/>
      <c r="N64" s="89">
        <v>8.3396142496406006E-2</v>
      </c>
      <c r="O64" s="89"/>
      <c r="P64" s="89"/>
    </row>
    <row r="65" spans="1:16">
      <c r="A65" s="87" t="s">
        <v>91</v>
      </c>
      <c r="B65" s="87"/>
      <c r="C65" s="87"/>
      <c r="D65" s="87"/>
      <c r="E65" s="88">
        <v>4</v>
      </c>
      <c r="F65" s="88"/>
      <c r="G65" s="88"/>
      <c r="H65" s="89">
        <v>0.15238095238095237</v>
      </c>
      <c r="I65" s="89"/>
      <c r="J65" s="90">
        <v>720</v>
      </c>
      <c r="K65" s="90"/>
      <c r="L65" s="90"/>
      <c r="M65" s="90"/>
      <c r="N65" s="89">
        <v>0.28021851128155834</v>
      </c>
      <c r="O65" s="89"/>
      <c r="P65" s="89"/>
    </row>
    <row r="66" spans="1:16">
      <c r="A66" s="87" t="s">
        <v>92</v>
      </c>
      <c r="B66" s="87"/>
      <c r="C66" s="87"/>
      <c r="D66" s="87"/>
      <c r="E66" s="88">
        <v>9</v>
      </c>
      <c r="F66" s="88"/>
      <c r="G66" s="88"/>
      <c r="H66" s="89">
        <v>0.34285714285714286</v>
      </c>
      <c r="I66" s="89"/>
      <c r="J66" s="90">
        <v>334.29</v>
      </c>
      <c r="K66" s="90"/>
      <c r="L66" s="90"/>
      <c r="M66" s="90"/>
      <c r="N66" s="89">
        <v>0.13010311963376686</v>
      </c>
      <c r="O66" s="89"/>
      <c r="P66" s="89"/>
    </row>
    <row r="67" spans="1:16">
      <c r="A67" s="87" t="s">
        <v>93</v>
      </c>
      <c r="B67" s="87"/>
      <c r="C67" s="87"/>
      <c r="D67" s="87"/>
      <c r="E67" s="88">
        <v>27</v>
      </c>
      <c r="F67" s="88"/>
      <c r="G67" s="88"/>
      <c r="H67" s="89">
        <v>1.0285714285714287</v>
      </c>
      <c r="I67" s="89"/>
      <c r="J67" s="90">
        <v>524.78</v>
      </c>
      <c r="K67" s="90"/>
      <c r="L67" s="90"/>
      <c r="M67" s="90"/>
      <c r="N67" s="89">
        <v>0.20424037548657803</v>
      </c>
      <c r="O67" s="89"/>
      <c r="P67" s="89"/>
    </row>
    <row r="68" spans="1:16">
      <c r="A68" s="87" t="s">
        <v>94</v>
      </c>
      <c r="B68" s="87"/>
      <c r="C68" s="87"/>
      <c r="D68" s="87"/>
      <c r="E68" s="88">
        <v>14</v>
      </c>
      <c r="F68" s="88"/>
      <c r="G68" s="88"/>
      <c r="H68" s="89">
        <v>0.53333333333333333</v>
      </c>
      <c r="I68" s="89"/>
      <c r="J68" s="90">
        <v>165.72</v>
      </c>
      <c r="K68" s="90"/>
      <c r="L68" s="90"/>
      <c r="M68" s="90"/>
      <c r="N68" s="89">
        <v>6.4496960679972015E-2</v>
      </c>
      <c r="O68" s="89"/>
      <c r="P68" s="89"/>
    </row>
    <row r="69" spans="1:16">
      <c r="A69" s="87" t="s">
        <v>95</v>
      </c>
      <c r="B69" s="87"/>
      <c r="C69" s="87"/>
      <c r="D69" s="87"/>
      <c r="E69" s="88">
        <v>224</v>
      </c>
      <c r="F69" s="88"/>
      <c r="G69" s="88"/>
      <c r="H69" s="89">
        <v>8.5333333333333332</v>
      </c>
      <c r="I69" s="89"/>
      <c r="J69" s="90">
        <v>491.44</v>
      </c>
      <c r="K69" s="90"/>
      <c r="L69" s="90"/>
      <c r="M69" s="90"/>
      <c r="N69" s="89">
        <v>0.19126470164473477</v>
      </c>
      <c r="O69" s="89"/>
      <c r="P69" s="89"/>
    </row>
    <row r="70" spans="1:16">
      <c r="A70" s="87" t="s">
        <v>96</v>
      </c>
      <c r="B70" s="87"/>
      <c r="C70" s="87"/>
      <c r="D70" s="87"/>
      <c r="E70" s="88">
        <v>2</v>
      </c>
      <c r="F70" s="88"/>
      <c r="G70" s="88"/>
      <c r="H70" s="89">
        <v>7.6190476190476183E-2</v>
      </c>
      <c r="I70" s="89"/>
      <c r="J70" s="90">
        <v>55.24</v>
      </c>
      <c r="K70" s="90"/>
      <c r="L70" s="90"/>
      <c r="M70" s="90"/>
      <c r="N70" s="89">
        <v>2.1498986893324003E-2</v>
      </c>
      <c r="O70" s="89"/>
      <c r="P70" s="89"/>
    </row>
    <row r="71" spans="1:16">
      <c r="A71" s="87" t="s">
        <v>97</v>
      </c>
      <c r="B71" s="87"/>
      <c r="C71" s="87"/>
      <c r="D71" s="87"/>
      <c r="E71" s="88">
        <v>44</v>
      </c>
      <c r="F71" s="88"/>
      <c r="G71" s="88"/>
      <c r="H71" s="89">
        <v>1.6761904761904762</v>
      </c>
      <c r="I71" s="89"/>
      <c r="J71" s="90">
        <v>1022.86</v>
      </c>
      <c r="K71" s="90"/>
      <c r="L71" s="90"/>
      <c r="M71" s="90"/>
      <c r="N71" s="89">
        <v>0.39808931451313162</v>
      </c>
      <c r="O71" s="89"/>
      <c r="P71" s="89"/>
    </row>
    <row r="72" spans="1:16">
      <c r="A72" s="87" t="s">
        <v>98</v>
      </c>
      <c r="B72" s="87"/>
      <c r="C72" s="87"/>
      <c r="D72" s="87"/>
      <c r="E72" s="88">
        <v>10</v>
      </c>
      <c r="F72" s="88"/>
      <c r="G72" s="88"/>
      <c r="H72" s="89">
        <v>0.38095238095238093</v>
      </c>
      <c r="I72" s="89"/>
      <c r="J72" s="90">
        <v>2276.19</v>
      </c>
      <c r="K72" s="90"/>
      <c r="L72" s="90"/>
      <c r="M72" s="90"/>
      <c r="N72" s="89">
        <v>0.88587579610273648</v>
      </c>
      <c r="O72" s="89"/>
      <c r="P72" s="89"/>
    </row>
    <row r="73" spans="1:16">
      <c r="A73" s="87" t="s">
        <v>99</v>
      </c>
      <c r="B73" s="87"/>
      <c r="C73" s="87"/>
      <c r="D73" s="87"/>
      <c r="E73" s="88">
        <v>3</v>
      </c>
      <c r="F73" s="88"/>
      <c r="G73" s="88"/>
      <c r="H73" s="89">
        <v>0.11428571428571428</v>
      </c>
      <c r="I73" s="89"/>
      <c r="J73" s="90">
        <v>540</v>
      </c>
      <c r="K73" s="90"/>
      <c r="L73" s="90"/>
      <c r="M73" s="90"/>
      <c r="N73" s="89">
        <v>0.21016388346116877</v>
      </c>
      <c r="O73" s="89"/>
      <c r="P73" s="89"/>
    </row>
    <row r="74" spans="1:16">
      <c r="A74" s="87" t="s">
        <v>100</v>
      </c>
      <c r="B74" s="87"/>
      <c r="C74" s="87"/>
      <c r="D74" s="87"/>
      <c r="E74" s="88">
        <v>20</v>
      </c>
      <c r="F74" s="88"/>
      <c r="G74" s="88"/>
      <c r="H74" s="89">
        <v>0.76190476190476186</v>
      </c>
      <c r="I74" s="89"/>
      <c r="J74" s="90">
        <v>152.38</v>
      </c>
      <c r="K74" s="90"/>
      <c r="L74" s="90"/>
      <c r="M74" s="90"/>
      <c r="N74" s="89">
        <v>5.9305134373727586E-2</v>
      </c>
      <c r="O74" s="89"/>
      <c r="P74" s="89"/>
    </row>
    <row r="75" spans="1:16">
      <c r="A75" s="87" t="s">
        <v>101</v>
      </c>
      <c r="B75" s="87"/>
      <c r="C75" s="87"/>
      <c r="D75" s="87"/>
      <c r="E75" s="88">
        <v>53</v>
      </c>
      <c r="F75" s="88"/>
      <c r="G75" s="88"/>
      <c r="H75" s="89">
        <v>2.019047619047619</v>
      </c>
      <c r="I75" s="89"/>
      <c r="J75" s="90">
        <v>2239.8000000000002</v>
      </c>
      <c r="K75" s="90"/>
      <c r="L75" s="90"/>
      <c r="M75" s="90"/>
      <c r="N75" s="89">
        <v>0.87171308551171467</v>
      </c>
      <c r="O75" s="89"/>
      <c r="P75" s="89"/>
    </row>
    <row r="76" spans="1:16">
      <c r="A76" s="87" t="s">
        <v>102</v>
      </c>
      <c r="B76" s="87"/>
      <c r="C76" s="87"/>
      <c r="D76" s="87"/>
      <c r="E76" s="88">
        <v>3</v>
      </c>
      <c r="F76" s="88"/>
      <c r="G76" s="88"/>
      <c r="H76" s="89">
        <v>0.11428571428571428</v>
      </c>
      <c r="I76" s="89"/>
      <c r="J76" s="90">
        <v>854.28</v>
      </c>
      <c r="K76" s="90"/>
      <c r="L76" s="90"/>
      <c r="M76" s="90"/>
      <c r="N76" s="89">
        <v>0.33247926363556901</v>
      </c>
      <c r="O76" s="89"/>
      <c r="P76" s="89"/>
    </row>
    <row r="77" spans="1:16">
      <c r="A77" s="87" t="s">
        <v>103</v>
      </c>
      <c r="B77" s="87"/>
      <c r="C77" s="87"/>
      <c r="D77" s="87"/>
      <c r="E77" s="88">
        <v>21</v>
      </c>
      <c r="F77" s="88"/>
      <c r="G77" s="88"/>
      <c r="H77" s="89">
        <v>0.8</v>
      </c>
      <c r="I77" s="89"/>
      <c r="J77" s="90">
        <v>2749.52</v>
      </c>
      <c r="K77" s="90"/>
      <c r="L77" s="90"/>
      <c r="M77" s="90"/>
      <c r="N77" s="89">
        <v>1.0700922238039865</v>
      </c>
      <c r="O77" s="89"/>
      <c r="P77" s="89"/>
    </row>
    <row r="78" spans="1:16">
      <c r="A78" s="87" t="s">
        <v>104</v>
      </c>
      <c r="B78" s="87"/>
      <c r="C78" s="87"/>
      <c r="D78" s="87"/>
      <c r="E78" s="88">
        <v>5</v>
      </c>
      <c r="F78" s="88"/>
      <c r="G78" s="88"/>
      <c r="H78" s="89">
        <v>0.19047619047619047</v>
      </c>
      <c r="I78" s="89"/>
      <c r="J78" s="90">
        <v>1709.52</v>
      </c>
      <c r="K78" s="90"/>
      <c r="L78" s="90"/>
      <c r="M78" s="90"/>
      <c r="N78" s="89">
        <v>0.66533215195284667</v>
      </c>
      <c r="O78" s="89"/>
      <c r="P78" s="89"/>
    </row>
    <row r="79" spans="1:16">
      <c r="A79" s="87" t="s">
        <v>105</v>
      </c>
      <c r="B79" s="87"/>
      <c r="C79" s="87"/>
      <c r="D79" s="87"/>
      <c r="E79" s="88">
        <v>70</v>
      </c>
      <c r="F79" s="88"/>
      <c r="G79" s="88"/>
      <c r="H79" s="89">
        <v>2.666666666666667</v>
      </c>
      <c r="I79" s="89"/>
      <c r="J79" s="90">
        <v>3111.47</v>
      </c>
      <c r="K79" s="90"/>
      <c r="L79" s="90"/>
      <c r="M79" s="90"/>
      <c r="N79" s="89">
        <v>1.2109604045794866</v>
      </c>
      <c r="O79" s="89"/>
      <c r="P79" s="89"/>
    </row>
    <row r="80" spans="1:16">
      <c r="A80" s="87" t="s">
        <v>106</v>
      </c>
      <c r="B80" s="87"/>
      <c r="C80" s="87"/>
      <c r="D80" s="87"/>
      <c r="E80" s="88">
        <v>13</v>
      </c>
      <c r="F80" s="88"/>
      <c r="G80" s="88"/>
      <c r="H80" s="89">
        <v>0.49523809523809526</v>
      </c>
      <c r="I80" s="89"/>
      <c r="J80" s="90">
        <v>1473.32</v>
      </c>
      <c r="K80" s="90"/>
      <c r="L80" s="90"/>
      <c r="M80" s="90"/>
      <c r="N80" s="89">
        <v>0.57340491255742432</v>
      </c>
      <c r="O80" s="89"/>
      <c r="P80" s="89"/>
    </row>
    <row r="81" spans="1:16">
      <c r="A81" s="87" t="s">
        <v>107</v>
      </c>
      <c r="B81" s="87"/>
      <c r="C81" s="87"/>
      <c r="D81" s="87"/>
      <c r="E81" s="88">
        <v>2</v>
      </c>
      <c r="F81" s="88"/>
      <c r="G81" s="88"/>
      <c r="H81" s="89">
        <v>7.6190476190476183E-2</v>
      </c>
      <c r="I81" s="89"/>
      <c r="J81" s="90">
        <v>151.43</v>
      </c>
      <c r="K81" s="90"/>
      <c r="L81" s="90"/>
      <c r="M81" s="90"/>
      <c r="N81" s="89">
        <v>5.8935401615786642E-2</v>
      </c>
      <c r="O81" s="89"/>
      <c r="P81" s="89"/>
    </row>
    <row r="82" spans="1:16">
      <c r="A82" s="87" t="s">
        <v>108</v>
      </c>
      <c r="B82" s="87"/>
      <c r="C82" s="87"/>
      <c r="D82" s="87"/>
      <c r="E82" s="88">
        <v>2</v>
      </c>
      <c r="F82" s="88"/>
      <c r="G82" s="88"/>
      <c r="H82" s="89">
        <v>7.6190476190476183E-2</v>
      </c>
      <c r="I82" s="89"/>
      <c r="J82" s="90">
        <v>188.57</v>
      </c>
      <c r="K82" s="90"/>
      <c r="L82" s="90"/>
      <c r="M82" s="90"/>
      <c r="N82" s="89">
        <v>7.33900064893937E-2</v>
      </c>
      <c r="O82" s="89"/>
      <c r="P82" s="89"/>
    </row>
    <row r="83" spans="1:16">
      <c r="A83" s="87" t="s">
        <v>109</v>
      </c>
      <c r="B83" s="87"/>
      <c r="C83" s="87"/>
      <c r="D83" s="87"/>
      <c r="E83" s="88">
        <v>3</v>
      </c>
      <c r="F83" s="88"/>
      <c r="G83" s="88"/>
      <c r="H83" s="89">
        <v>0.11428571428571428</v>
      </c>
      <c r="I83" s="89"/>
      <c r="J83" s="90">
        <v>340</v>
      </c>
      <c r="K83" s="90"/>
      <c r="L83" s="90"/>
      <c r="M83" s="90"/>
      <c r="N83" s="89">
        <v>0.13232540810518034</v>
      </c>
      <c r="O83" s="89"/>
      <c r="P83" s="89"/>
    </row>
    <row r="84" spans="1:16">
      <c r="A84" s="87" t="s">
        <v>110</v>
      </c>
      <c r="B84" s="87"/>
      <c r="C84" s="87"/>
      <c r="D84" s="87"/>
      <c r="E84" s="88">
        <v>346</v>
      </c>
      <c r="F84" s="88"/>
      <c r="G84" s="88"/>
      <c r="H84" s="89">
        <v>13.18095238095238</v>
      </c>
      <c r="I84" s="89"/>
      <c r="J84" s="90">
        <v>0</v>
      </c>
      <c r="K84" s="90"/>
      <c r="L84" s="90"/>
      <c r="M84" s="90"/>
      <c r="N84" s="89">
        <v>0</v>
      </c>
      <c r="O84" s="89"/>
      <c r="P84" s="89"/>
    </row>
    <row r="85" spans="1:16">
      <c r="E85" s="87" t="s">
        <v>39</v>
      </c>
      <c r="F85" s="87"/>
      <c r="G85" s="87"/>
      <c r="H85" s="87"/>
      <c r="I85" s="87"/>
      <c r="J85" s="87"/>
      <c r="K85" s="87"/>
      <c r="L85" s="87"/>
      <c r="M85" s="87"/>
      <c r="N85" s="87"/>
    </row>
    <row r="86" spans="1:16">
      <c r="A86" s="87" t="s">
        <v>111</v>
      </c>
      <c r="B86" s="87"/>
      <c r="C86" s="87"/>
      <c r="D86" s="87"/>
      <c r="E86" s="88">
        <v>2</v>
      </c>
      <c r="F86" s="88"/>
      <c r="G86" s="88"/>
      <c r="H86" s="89">
        <v>7.6190476190476183E-2</v>
      </c>
      <c r="I86" s="89"/>
      <c r="J86" s="90">
        <v>133.33000000000001</v>
      </c>
      <c r="K86" s="90"/>
      <c r="L86" s="90"/>
      <c r="M86" s="90"/>
      <c r="N86" s="89">
        <v>5.1891019596069697E-2</v>
      </c>
      <c r="O86" s="89"/>
      <c r="P86" s="89"/>
    </row>
    <row r="87" spans="1:16">
      <c r="A87" s="87" t="s">
        <v>112</v>
      </c>
      <c r="B87" s="87"/>
      <c r="C87" s="87"/>
      <c r="D87" s="87"/>
      <c r="E87" s="88">
        <v>10</v>
      </c>
      <c r="F87" s="88"/>
      <c r="G87" s="88"/>
      <c r="H87" s="89">
        <v>0.38095238095238093</v>
      </c>
      <c r="I87" s="89"/>
      <c r="J87" s="90">
        <v>1262.8599999999999</v>
      </c>
      <c r="K87" s="90"/>
      <c r="L87" s="90"/>
      <c r="M87" s="90"/>
      <c r="N87" s="89">
        <v>0.49149548494031764</v>
      </c>
      <c r="O87" s="89"/>
      <c r="P87" s="89"/>
    </row>
    <row r="88" spans="1:16">
      <c r="A88" s="87" t="s">
        <v>113</v>
      </c>
      <c r="B88" s="87"/>
      <c r="C88" s="87"/>
      <c r="D88" s="87"/>
      <c r="E88" s="88">
        <v>7</v>
      </c>
      <c r="F88" s="88"/>
      <c r="G88" s="88"/>
      <c r="H88" s="89">
        <v>0.26666666666666666</v>
      </c>
      <c r="I88" s="89"/>
      <c r="J88" s="90">
        <v>949.53</v>
      </c>
      <c r="K88" s="90"/>
      <c r="L88" s="90"/>
      <c r="M88" s="90"/>
      <c r="N88" s="89">
        <v>0.3695498375238585</v>
      </c>
      <c r="O88" s="89"/>
      <c r="P88" s="89"/>
    </row>
    <row r="89" spans="1:16">
      <c r="A89" s="87" t="s">
        <v>114</v>
      </c>
      <c r="B89" s="87"/>
      <c r="C89" s="87"/>
      <c r="D89" s="87"/>
      <c r="E89" s="88">
        <v>31</v>
      </c>
      <c r="F89" s="88"/>
      <c r="G89" s="88"/>
      <c r="H89" s="89">
        <v>1.180952380952381</v>
      </c>
      <c r="I89" s="89"/>
      <c r="J89" s="90">
        <v>571.5</v>
      </c>
      <c r="K89" s="90"/>
      <c r="L89" s="90"/>
      <c r="M89" s="90"/>
      <c r="N89" s="89">
        <v>0.22242344332973693</v>
      </c>
      <c r="O89" s="89"/>
      <c r="P89" s="89"/>
    </row>
    <row r="90" spans="1:16">
      <c r="A90" s="87" t="s">
        <v>115</v>
      </c>
      <c r="B90" s="87"/>
      <c r="C90" s="87"/>
      <c r="D90" s="87"/>
      <c r="E90" s="88">
        <v>2</v>
      </c>
      <c r="F90" s="88"/>
      <c r="G90" s="88"/>
      <c r="H90" s="89">
        <v>7.6190476190476183E-2</v>
      </c>
      <c r="I90" s="89"/>
      <c r="J90" s="90">
        <v>1902.86</v>
      </c>
      <c r="K90" s="90"/>
      <c r="L90" s="90"/>
      <c r="M90" s="90"/>
      <c r="N90" s="89">
        <v>0.74057860607948067</v>
      </c>
      <c r="O90" s="89"/>
      <c r="P90" s="89"/>
    </row>
    <row r="91" spans="1:16">
      <c r="A91" s="87" t="s">
        <v>116</v>
      </c>
      <c r="B91" s="87"/>
      <c r="C91" s="87"/>
      <c r="D91" s="87"/>
      <c r="E91" s="88">
        <v>3</v>
      </c>
      <c r="F91" s="88"/>
      <c r="G91" s="88"/>
      <c r="H91" s="89">
        <v>0.11428571428571428</v>
      </c>
      <c r="I91" s="89"/>
      <c r="J91" s="90">
        <v>1711.44</v>
      </c>
      <c r="K91" s="90"/>
      <c r="L91" s="90"/>
      <c r="M91" s="90"/>
      <c r="N91" s="89">
        <v>0.6660794013162642</v>
      </c>
      <c r="O91" s="89"/>
      <c r="P91" s="89"/>
    </row>
    <row r="92" spans="1:16">
      <c r="A92" s="87" t="s">
        <v>117</v>
      </c>
      <c r="B92" s="87"/>
      <c r="C92" s="87"/>
      <c r="D92" s="87"/>
      <c r="E92" s="88">
        <v>3</v>
      </c>
      <c r="F92" s="88"/>
      <c r="G92" s="88"/>
      <c r="H92" s="89">
        <v>0.11428571428571428</v>
      </c>
      <c r="I92" s="89"/>
      <c r="J92" s="90">
        <v>3997.14</v>
      </c>
      <c r="K92" s="90"/>
      <c r="L92" s="90"/>
      <c r="M92" s="90"/>
      <c r="N92" s="89">
        <v>1.5556564169221778</v>
      </c>
      <c r="O92" s="89"/>
      <c r="P92" s="89"/>
    </row>
    <row r="93" spans="1:16">
      <c r="A93" s="87" t="s">
        <v>118</v>
      </c>
      <c r="B93" s="87"/>
      <c r="C93" s="87"/>
      <c r="D93" s="87"/>
      <c r="E93" s="88">
        <v>1</v>
      </c>
      <c r="F93" s="88"/>
      <c r="G93" s="88"/>
      <c r="H93" s="89">
        <v>3.8095238095238092E-2</v>
      </c>
      <c r="I93" s="89"/>
      <c r="J93" s="90">
        <v>1618.1</v>
      </c>
      <c r="K93" s="90"/>
      <c r="L93" s="90"/>
      <c r="M93" s="90"/>
      <c r="N93" s="89">
        <v>0.62975218486762441</v>
      </c>
      <c r="O93" s="89"/>
      <c r="P93" s="89"/>
    </row>
    <row r="94" spans="1:16">
      <c r="A94" s="87" t="s">
        <v>119</v>
      </c>
      <c r="B94" s="87"/>
      <c r="C94" s="87"/>
      <c r="D94" s="87"/>
      <c r="E94" s="88">
        <v>15</v>
      </c>
      <c r="F94" s="88"/>
      <c r="G94" s="88"/>
      <c r="H94" s="89">
        <v>0.57142857142857151</v>
      </c>
      <c r="I94" s="89"/>
      <c r="J94" s="90">
        <v>5985.74</v>
      </c>
      <c r="K94" s="90"/>
      <c r="L94" s="90"/>
      <c r="M94" s="90"/>
      <c r="N94" s="89">
        <v>2.329604377386771</v>
      </c>
      <c r="O94" s="89"/>
      <c r="P94" s="89"/>
    </row>
    <row r="95" spans="1:16">
      <c r="A95" s="87" t="s">
        <v>120</v>
      </c>
      <c r="B95" s="87"/>
      <c r="C95" s="87"/>
      <c r="D95" s="87"/>
      <c r="E95" s="88">
        <v>1</v>
      </c>
      <c r="F95" s="88"/>
      <c r="G95" s="88"/>
      <c r="H95" s="89">
        <v>3.8095238095238092E-2</v>
      </c>
      <c r="I95" s="89"/>
      <c r="J95" s="90">
        <v>399.05</v>
      </c>
      <c r="K95" s="90"/>
      <c r="L95" s="90"/>
      <c r="M95" s="90"/>
      <c r="N95" s="89">
        <v>0.1553072179540359</v>
      </c>
      <c r="O95" s="89"/>
      <c r="P95" s="89"/>
    </row>
    <row r="96" spans="1:16">
      <c r="A96" s="87" t="s">
        <v>121</v>
      </c>
      <c r="B96" s="87"/>
      <c r="C96" s="87"/>
      <c r="D96" s="87"/>
      <c r="E96" s="88">
        <v>220</v>
      </c>
      <c r="F96" s="88"/>
      <c r="G96" s="88"/>
      <c r="H96" s="89">
        <v>8.3809523809523814</v>
      </c>
      <c r="I96" s="89"/>
      <c r="J96" s="90">
        <v>66838.11</v>
      </c>
      <c r="K96" s="90"/>
      <c r="L96" s="90"/>
      <c r="M96" s="90"/>
      <c r="N96" s="89">
        <v>26.01288289037922</v>
      </c>
      <c r="O96" s="89"/>
      <c r="P96" s="89"/>
    </row>
    <row r="97" spans="1:16">
      <c r="A97" s="87" t="s">
        <v>122</v>
      </c>
      <c r="B97" s="87"/>
      <c r="C97" s="87"/>
      <c r="D97" s="87"/>
      <c r="E97" s="88">
        <v>30</v>
      </c>
      <c r="F97" s="88"/>
      <c r="G97" s="88"/>
      <c r="H97" s="89">
        <v>1.142857142857143</v>
      </c>
      <c r="I97" s="89"/>
      <c r="J97" s="90">
        <v>15114.3</v>
      </c>
      <c r="K97" s="90"/>
      <c r="L97" s="90"/>
      <c r="M97" s="90"/>
      <c r="N97" s="89">
        <v>5.8823703403650791</v>
      </c>
      <c r="O97" s="89"/>
      <c r="P97" s="89"/>
    </row>
    <row r="98" spans="1:16">
      <c r="A98" s="87" t="s">
        <v>123</v>
      </c>
      <c r="B98" s="87"/>
      <c r="C98" s="87"/>
      <c r="D98" s="87"/>
      <c r="E98" s="88">
        <v>1</v>
      </c>
      <c r="F98" s="88"/>
      <c r="G98" s="88"/>
      <c r="H98" s="89">
        <v>3.8095238095238092E-2</v>
      </c>
      <c r="I98" s="89"/>
      <c r="J98" s="90">
        <v>503.81</v>
      </c>
      <c r="K98" s="90"/>
      <c r="L98" s="90"/>
      <c r="M98" s="90"/>
      <c r="N98" s="89">
        <v>0.19607901134550265</v>
      </c>
      <c r="O98" s="89"/>
      <c r="P98" s="89"/>
    </row>
    <row r="99" spans="1:16">
      <c r="A99" s="87" t="s">
        <v>124</v>
      </c>
      <c r="B99" s="87"/>
      <c r="C99" s="87"/>
      <c r="D99" s="87"/>
      <c r="E99" s="88">
        <v>25</v>
      </c>
      <c r="F99" s="88"/>
      <c r="G99" s="88"/>
      <c r="H99" s="89">
        <v>0.95238095238095244</v>
      </c>
      <c r="I99" s="89"/>
      <c r="J99" s="90">
        <v>11881</v>
      </c>
      <c r="K99" s="90"/>
      <c r="L99" s="90"/>
      <c r="M99" s="90"/>
      <c r="N99" s="89">
        <v>4.6239946285224924</v>
      </c>
      <c r="O99" s="89"/>
      <c r="P99" s="89"/>
    </row>
    <row r="100" spans="1:16">
      <c r="A100" s="87" t="s">
        <v>125</v>
      </c>
      <c r="B100" s="87"/>
      <c r="C100" s="87"/>
      <c r="D100" s="87"/>
      <c r="E100" s="88">
        <v>11</v>
      </c>
      <c r="F100" s="88"/>
      <c r="G100" s="88"/>
      <c r="H100" s="89">
        <v>0.41904761904761906</v>
      </c>
      <c r="I100" s="89"/>
      <c r="J100" s="90">
        <v>9418.09</v>
      </c>
      <c r="K100" s="90"/>
      <c r="L100" s="90"/>
      <c r="M100" s="90"/>
      <c r="N100" s="89">
        <v>3.6654488318274052</v>
      </c>
      <c r="O100" s="89"/>
      <c r="P100" s="89"/>
    </row>
    <row r="101" spans="1:16">
      <c r="A101" s="87" t="s">
        <v>126</v>
      </c>
      <c r="B101" s="87"/>
      <c r="C101" s="87"/>
      <c r="D101" s="87"/>
      <c r="E101" s="88">
        <v>29</v>
      </c>
      <c r="F101" s="88"/>
      <c r="G101" s="88"/>
      <c r="H101" s="89">
        <v>1.1047619047619048</v>
      </c>
      <c r="I101" s="89"/>
      <c r="J101" s="90">
        <v>30353.42</v>
      </c>
      <c r="K101" s="90"/>
      <c r="L101" s="90"/>
      <c r="M101" s="90"/>
      <c r="N101" s="89">
        <v>11.81331967319983</v>
      </c>
      <c r="O101" s="89"/>
      <c r="P101" s="89"/>
    </row>
    <row r="102" spans="1:16">
      <c r="A102" s="87" t="s">
        <v>127</v>
      </c>
      <c r="B102" s="87"/>
      <c r="C102" s="87"/>
      <c r="D102" s="87"/>
      <c r="E102" s="88">
        <v>6</v>
      </c>
      <c r="F102" s="88"/>
      <c r="G102" s="88"/>
      <c r="H102" s="89">
        <v>0.22857142857142856</v>
      </c>
      <c r="I102" s="89"/>
      <c r="J102" s="90">
        <v>5708.58</v>
      </c>
      <c r="K102" s="90"/>
      <c r="L102" s="90"/>
      <c r="M102" s="90"/>
      <c r="N102" s="89">
        <v>2.2217358182384421</v>
      </c>
      <c r="O102" s="89"/>
      <c r="P102" s="89"/>
    </row>
    <row r="103" spans="1:16">
      <c r="A103" s="87" t="s">
        <v>128</v>
      </c>
      <c r="B103" s="87"/>
      <c r="C103" s="87"/>
      <c r="D103" s="87"/>
      <c r="E103" s="88">
        <v>2</v>
      </c>
      <c r="F103" s="88"/>
      <c r="G103" s="88"/>
      <c r="H103" s="89">
        <v>7.6190476190476183E-2</v>
      </c>
      <c r="I103" s="89"/>
      <c r="J103" s="90">
        <v>1902.86</v>
      </c>
      <c r="K103" s="90"/>
      <c r="L103" s="90"/>
      <c r="M103" s="90"/>
      <c r="N103" s="89">
        <v>0.74057860607948067</v>
      </c>
      <c r="O103" s="89"/>
      <c r="P103" s="89"/>
    </row>
    <row r="104" spans="1:16">
      <c r="A104" s="87" t="s">
        <v>129</v>
      </c>
      <c r="B104" s="87"/>
      <c r="C104" s="87"/>
      <c r="D104" s="87"/>
      <c r="E104" s="88">
        <v>1</v>
      </c>
      <c r="F104" s="88"/>
      <c r="G104" s="88"/>
      <c r="H104" s="89">
        <v>3.8095238095238092E-2</v>
      </c>
      <c r="I104" s="89"/>
      <c r="J104" s="90">
        <v>475.24</v>
      </c>
      <c r="K104" s="90"/>
      <c r="L104" s="90"/>
      <c r="M104" s="90"/>
      <c r="N104" s="89">
        <v>0.1849597851408997</v>
      </c>
      <c r="O104" s="89"/>
      <c r="P104" s="89"/>
    </row>
    <row r="105" spans="1:16">
      <c r="A105" s="87" t="s">
        <v>130</v>
      </c>
      <c r="B105" s="87"/>
      <c r="C105" s="87"/>
      <c r="D105" s="87"/>
      <c r="E105" s="88">
        <v>1</v>
      </c>
      <c r="F105" s="88"/>
      <c r="G105" s="88"/>
      <c r="H105" s="89">
        <v>3.8095238095238092E-2</v>
      </c>
      <c r="I105" s="89"/>
      <c r="J105" s="90">
        <v>627.62</v>
      </c>
      <c r="K105" s="90"/>
      <c r="L105" s="90"/>
      <c r="M105" s="90"/>
      <c r="N105" s="89">
        <v>0.24426491951462728</v>
      </c>
      <c r="O105" s="89"/>
      <c r="P105" s="89"/>
    </row>
    <row r="106" spans="1:16">
      <c r="A106" s="87" t="s">
        <v>131</v>
      </c>
      <c r="B106" s="87"/>
      <c r="C106" s="87"/>
      <c r="D106" s="87"/>
      <c r="E106" s="88">
        <v>1</v>
      </c>
      <c r="F106" s="88"/>
      <c r="G106" s="88"/>
      <c r="H106" s="89">
        <v>3.8095238095238092E-2</v>
      </c>
      <c r="I106" s="89"/>
      <c r="J106" s="90">
        <v>637.14</v>
      </c>
      <c r="K106" s="90"/>
      <c r="L106" s="90"/>
      <c r="M106" s="90"/>
      <c r="N106" s="89">
        <v>0.24797003094157233</v>
      </c>
      <c r="O106" s="89"/>
      <c r="P106" s="89"/>
    </row>
    <row r="107" spans="1:16">
      <c r="A107" s="87" t="s">
        <v>132</v>
      </c>
      <c r="B107" s="87"/>
      <c r="C107" s="87"/>
      <c r="D107" s="87"/>
      <c r="E107" s="88">
        <v>1</v>
      </c>
      <c r="F107" s="88"/>
      <c r="G107" s="88"/>
      <c r="H107" s="89">
        <v>3.8095238095238092E-2</v>
      </c>
      <c r="I107" s="89"/>
      <c r="J107" s="90">
        <v>1046.67</v>
      </c>
      <c r="K107" s="90"/>
      <c r="L107" s="90"/>
      <c r="M107" s="90"/>
      <c r="N107" s="89">
        <v>0.40735598500426207</v>
      </c>
      <c r="O107" s="89"/>
      <c r="P107" s="89"/>
    </row>
    <row r="108" spans="1:16">
      <c r="A108" s="87" t="s">
        <v>133</v>
      </c>
      <c r="B108" s="87"/>
      <c r="C108" s="87"/>
      <c r="D108" s="87"/>
      <c r="E108" s="88">
        <v>3</v>
      </c>
      <c r="F108" s="88"/>
      <c r="G108" s="88"/>
      <c r="H108" s="89">
        <v>0.11428571428571428</v>
      </c>
      <c r="I108" s="89"/>
      <c r="J108" s="90">
        <v>1425.72</v>
      </c>
      <c r="K108" s="90"/>
      <c r="L108" s="90"/>
      <c r="M108" s="90"/>
      <c r="N108" s="89">
        <v>0.55487935542269906</v>
      </c>
      <c r="O108" s="89"/>
      <c r="P108" s="89"/>
    </row>
    <row r="109" spans="1:16">
      <c r="A109" s="87" t="s">
        <v>23</v>
      </c>
      <c r="B109" s="87"/>
      <c r="C109" s="87"/>
      <c r="D109" s="87"/>
      <c r="E109" s="99">
        <v>2625</v>
      </c>
      <c r="F109" s="99"/>
      <c r="G109" s="99"/>
      <c r="H109" s="100">
        <v>99.999999999999929</v>
      </c>
      <c r="I109" s="100"/>
      <c r="J109" s="101">
        <v>256942.34</v>
      </c>
      <c r="K109" s="101"/>
      <c r="L109" s="101"/>
      <c r="M109" s="101"/>
      <c r="N109" s="100">
        <v>100</v>
      </c>
      <c r="O109" s="100"/>
      <c r="P109" s="100"/>
    </row>
  </sheetData>
  <mergeCells count="492">
    <mergeCell ref="V41:W41"/>
    <mergeCell ref="V42:W42"/>
    <mergeCell ref="W11:Y11"/>
    <mergeCell ref="W22:Y22"/>
    <mergeCell ref="A109:D109"/>
    <mergeCell ref="E109:G109"/>
    <mergeCell ref="H109:I109"/>
    <mergeCell ref="J109:M109"/>
    <mergeCell ref="N109:P109"/>
    <mergeCell ref="V36:W36"/>
    <mergeCell ref="V37:W37"/>
    <mergeCell ref="V38:W38"/>
    <mergeCell ref="V39:W39"/>
    <mergeCell ref="V40:W40"/>
    <mergeCell ref="A107:D107"/>
    <mergeCell ref="E107:G107"/>
    <mergeCell ref="H107:I107"/>
    <mergeCell ref="J107:M107"/>
    <mergeCell ref="N107:P107"/>
    <mergeCell ref="A108:D108"/>
    <mergeCell ref="E108:G108"/>
    <mergeCell ref="H108:I108"/>
    <mergeCell ref="J108:M108"/>
    <mergeCell ref="N108:P108"/>
    <mergeCell ref="A105:D105"/>
    <mergeCell ref="E105:G105"/>
    <mergeCell ref="H105:I105"/>
    <mergeCell ref="J105:M105"/>
    <mergeCell ref="N105:P105"/>
    <mergeCell ref="A106:D106"/>
    <mergeCell ref="E106:G106"/>
    <mergeCell ref="H106:I106"/>
    <mergeCell ref="J106:M106"/>
    <mergeCell ref="N106:P106"/>
    <mergeCell ref="A103:D103"/>
    <mergeCell ref="E103:G103"/>
    <mergeCell ref="H103:I103"/>
    <mergeCell ref="J103:M103"/>
    <mergeCell ref="N103:P103"/>
    <mergeCell ref="A104:D104"/>
    <mergeCell ref="E104:G104"/>
    <mergeCell ref="H104:I104"/>
    <mergeCell ref="J104:M104"/>
    <mergeCell ref="N104:P104"/>
    <mergeCell ref="A101:D101"/>
    <mergeCell ref="E101:G101"/>
    <mergeCell ref="H101:I101"/>
    <mergeCell ref="J101:M101"/>
    <mergeCell ref="N101:P101"/>
    <mergeCell ref="A102:D102"/>
    <mergeCell ref="E102:G102"/>
    <mergeCell ref="H102:I102"/>
    <mergeCell ref="J102:M102"/>
    <mergeCell ref="N102:P102"/>
    <mergeCell ref="A99:D99"/>
    <mergeCell ref="E99:G99"/>
    <mergeCell ref="H99:I99"/>
    <mergeCell ref="J99:M99"/>
    <mergeCell ref="N99:P99"/>
    <mergeCell ref="A100:D100"/>
    <mergeCell ref="E100:G100"/>
    <mergeCell ref="H100:I100"/>
    <mergeCell ref="J100:M100"/>
    <mergeCell ref="N100:P100"/>
    <mergeCell ref="A97:D97"/>
    <mergeCell ref="E97:G97"/>
    <mergeCell ref="H97:I97"/>
    <mergeCell ref="J97:M97"/>
    <mergeCell ref="N97:P97"/>
    <mergeCell ref="A98:D98"/>
    <mergeCell ref="E98:G98"/>
    <mergeCell ref="H98:I98"/>
    <mergeCell ref="J98:M98"/>
    <mergeCell ref="N98:P98"/>
    <mergeCell ref="A95:D95"/>
    <mergeCell ref="E95:G95"/>
    <mergeCell ref="H95:I95"/>
    <mergeCell ref="J95:M95"/>
    <mergeCell ref="N95:P95"/>
    <mergeCell ref="A96:D96"/>
    <mergeCell ref="E96:G96"/>
    <mergeCell ref="H96:I96"/>
    <mergeCell ref="J96:M96"/>
    <mergeCell ref="N96:P96"/>
    <mergeCell ref="A93:D93"/>
    <mergeCell ref="E93:G93"/>
    <mergeCell ref="H93:I93"/>
    <mergeCell ref="J93:M93"/>
    <mergeCell ref="N93:P93"/>
    <mergeCell ref="A94:D94"/>
    <mergeCell ref="E94:G94"/>
    <mergeCell ref="H94:I94"/>
    <mergeCell ref="J94:M94"/>
    <mergeCell ref="N94:P94"/>
    <mergeCell ref="A91:D91"/>
    <mergeCell ref="E91:G91"/>
    <mergeCell ref="H91:I91"/>
    <mergeCell ref="J91:M91"/>
    <mergeCell ref="N91:P91"/>
    <mergeCell ref="A92:D92"/>
    <mergeCell ref="E92:G92"/>
    <mergeCell ref="H92:I92"/>
    <mergeCell ref="J92:M92"/>
    <mergeCell ref="N92:P92"/>
    <mergeCell ref="A89:D89"/>
    <mergeCell ref="E89:G89"/>
    <mergeCell ref="H89:I89"/>
    <mergeCell ref="J89:M89"/>
    <mergeCell ref="N89:P89"/>
    <mergeCell ref="A90:D90"/>
    <mergeCell ref="E90:G90"/>
    <mergeCell ref="H90:I90"/>
    <mergeCell ref="J90:M90"/>
    <mergeCell ref="N90:P90"/>
    <mergeCell ref="A87:D87"/>
    <mergeCell ref="E87:G87"/>
    <mergeCell ref="H87:I87"/>
    <mergeCell ref="J87:M87"/>
    <mergeCell ref="N87:P87"/>
    <mergeCell ref="A88:D88"/>
    <mergeCell ref="E88:G88"/>
    <mergeCell ref="H88:I88"/>
    <mergeCell ref="J88:M88"/>
    <mergeCell ref="N88:P88"/>
    <mergeCell ref="E85:N85"/>
    <mergeCell ref="A86:D86"/>
    <mergeCell ref="E86:G86"/>
    <mergeCell ref="H86:I86"/>
    <mergeCell ref="J86:M86"/>
    <mergeCell ref="N86:P86"/>
    <mergeCell ref="A83:D83"/>
    <mergeCell ref="E83:G83"/>
    <mergeCell ref="H83:I83"/>
    <mergeCell ref="J83:M83"/>
    <mergeCell ref="N83:P83"/>
    <mergeCell ref="A84:D84"/>
    <mergeCell ref="E84:G84"/>
    <mergeCell ref="H84:I84"/>
    <mergeCell ref="J84:M84"/>
    <mergeCell ref="N84:P84"/>
    <mergeCell ref="A81:D81"/>
    <mergeCell ref="E81:G81"/>
    <mergeCell ref="H81:I81"/>
    <mergeCell ref="J81:M81"/>
    <mergeCell ref="N81:P81"/>
    <mergeCell ref="A82:D82"/>
    <mergeCell ref="E82:G82"/>
    <mergeCell ref="H82:I82"/>
    <mergeCell ref="J82:M82"/>
    <mergeCell ref="N82:P82"/>
    <mergeCell ref="A79:D79"/>
    <mergeCell ref="E79:G79"/>
    <mergeCell ref="H79:I79"/>
    <mergeCell ref="J79:M79"/>
    <mergeCell ref="N79:P79"/>
    <mergeCell ref="A80:D80"/>
    <mergeCell ref="E80:G80"/>
    <mergeCell ref="H80:I80"/>
    <mergeCell ref="J80:M80"/>
    <mergeCell ref="N80:P80"/>
    <mergeCell ref="A77:D77"/>
    <mergeCell ref="E77:G77"/>
    <mergeCell ref="H77:I77"/>
    <mergeCell ref="J77:M77"/>
    <mergeCell ref="N77:P77"/>
    <mergeCell ref="A78:D78"/>
    <mergeCell ref="E78:G78"/>
    <mergeCell ref="H78:I78"/>
    <mergeCell ref="J78:M78"/>
    <mergeCell ref="N78:P78"/>
    <mergeCell ref="A75:D75"/>
    <mergeCell ref="E75:G75"/>
    <mergeCell ref="H75:I75"/>
    <mergeCell ref="J75:M75"/>
    <mergeCell ref="N75:P75"/>
    <mergeCell ref="A76:D76"/>
    <mergeCell ref="E76:G76"/>
    <mergeCell ref="H76:I76"/>
    <mergeCell ref="J76:M76"/>
    <mergeCell ref="N76:P76"/>
    <mergeCell ref="A73:D73"/>
    <mergeCell ref="E73:G73"/>
    <mergeCell ref="H73:I73"/>
    <mergeCell ref="J73:M73"/>
    <mergeCell ref="N73:P73"/>
    <mergeCell ref="A74:D74"/>
    <mergeCell ref="E74:G74"/>
    <mergeCell ref="H74:I74"/>
    <mergeCell ref="J74:M74"/>
    <mergeCell ref="N74:P74"/>
    <mergeCell ref="A71:D71"/>
    <mergeCell ref="E71:G71"/>
    <mergeCell ref="H71:I71"/>
    <mergeCell ref="J71:M71"/>
    <mergeCell ref="N71:P71"/>
    <mergeCell ref="A72:D72"/>
    <mergeCell ref="E72:G72"/>
    <mergeCell ref="H72:I72"/>
    <mergeCell ref="J72:M72"/>
    <mergeCell ref="N72:P72"/>
    <mergeCell ref="A69:D69"/>
    <mergeCell ref="E69:G69"/>
    <mergeCell ref="H69:I69"/>
    <mergeCell ref="J69:M69"/>
    <mergeCell ref="N69:P69"/>
    <mergeCell ref="A70:D70"/>
    <mergeCell ref="E70:G70"/>
    <mergeCell ref="H70:I70"/>
    <mergeCell ref="J70:M70"/>
    <mergeCell ref="N70:P70"/>
    <mergeCell ref="A67:D67"/>
    <mergeCell ref="E67:G67"/>
    <mergeCell ref="H67:I67"/>
    <mergeCell ref="J67:M67"/>
    <mergeCell ref="N67:P67"/>
    <mergeCell ref="A68:D68"/>
    <mergeCell ref="E68:G68"/>
    <mergeCell ref="H68:I68"/>
    <mergeCell ref="J68:M68"/>
    <mergeCell ref="N68:P68"/>
    <mergeCell ref="A65:D65"/>
    <mergeCell ref="E65:G65"/>
    <mergeCell ref="H65:I65"/>
    <mergeCell ref="J65:M65"/>
    <mergeCell ref="N65:P65"/>
    <mergeCell ref="A66:D66"/>
    <mergeCell ref="E66:G66"/>
    <mergeCell ref="H66:I66"/>
    <mergeCell ref="J66:M66"/>
    <mergeCell ref="N66:P66"/>
    <mergeCell ref="A63:D63"/>
    <mergeCell ref="E63:G63"/>
    <mergeCell ref="H63:I63"/>
    <mergeCell ref="J63:M63"/>
    <mergeCell ref="N63:P63"/>
    <mergeCell ref="A64:D64"/>
    <mergeCell ref="E64:G64"/>
    <mergeCell ref="H64:I64"/>
    <mergeCell ref="J64:M64"/>
    <mergeCell ref="N64:P64"/>
    <mergeCell ref="A61:D61"/>
    <mergeCell ref="E61:G61"/>
    <mergeCell ref="H61:I61"/>
    <mergeCell ref="J61:M61"/>
    <mergeCell ref="N61:P61"/>
    <mergeCell ref="A62:D62"/>
    <mergeCell ref="E62:G62"/>
    <mergeCell ref="H62:I62"/>
    <mergeCell ref="J62:M62"/>
    <mergeCell ref="N62:P62"/>
    <mergeCell ref="E59:N59"/>
    <mergeCell ref="A60:D60"/>
    <mergeCell ref="E60:G60"/>
    <mergeCell ref="H60:I60"/>
    <mergeCell ref="J60:M60"/>
    <mergeCell ref="N60:P60"/>
    <mergeCell ref="A57:D57"/>
    <mergeCell ref="E57:G57"/>
    <mergeCell ref="H57:I57"/>
    <mergeCell ref="J57:M57"/>
    <mergeCell ref="N57:P57"/>
    <mergeCell ref="A58:D58"/>
    <mergeCell ref="E58:G58"/>
    <mergeCell ref="H58:I58"/>
    <mergeCell ref="J58:M58"/>
    <mergeCell ref="N58:P58"/>
    <mergeCell ref="A55:D55"/>
    <mergeCell ref="E55:G55"/>
    <mergeCell ref="H55:I55"/>
    <mergeCell ref="J55:M55"/>
    <mergeCell ref="N55:P55"/>
    <mergeCell ref="A56:D56"/>
    <mergeCell ref="E56:G56"/>
    <mergeCell ref="H56:I56"/>
    <mergeCell ref="J56:M56"/>
    <mergeCell ref="N56:P56"/>
    <mergeCell ref="A53:D53"/>
    <mergeCell ref="E53:G53"/>
    <mergeCell ref="H53:I53"/>
    <mergeCell ref="J53:M53"/>
    <mergeCell ref="N53:P53"/>
    <mergeCell ref="A54:D54"/>
    <mergeCell ref="E54:G54"/>
    <mergeCell ref="H54:I54"/>
    <mergeCell ref="J54:M54"/>
    <mergeCell ref="N54:P54"/>
    <mergeCell ref="A51:D51"/>
    <mergeCell ref="E51:G51"/>
    <mergeCell ref="H51:I51"/>
    <mergeCell ref="J51:M51"/>
    <mergeCell ref="N51:P51"/>
    <mergeCell ref="A52:D52"/>
    <mergeCell ref="E52:G52"/>
    <mergeCell ref="H52:I52"/>
    <mergeCell ref="J52:M52"/>
    <mergeCell ref="N52:P52"/>
    <mergeCell ref="A49:D49"/>
    <mergeCell ref="E49:G49"/>
    <mergeCell ref="H49:I49"/>
    <mergeCell ref="J49:M49"/>
    <mergeCell ref="N49:P49"/>
    <mergeCell ref="A50:D50"/>
    <mergeCell ref="E50:G50"/>
    <mergeCell ref="H50:I50"/>
    <mergeCell ref="J50:M50"/>
    <mergeCell ref="N50:P50"/>
    <mergeCell ref="A47:D47"/>
    <mergeCell ref="E47:G47"/>
    <mergeCell ref="H47:I47"/>
    <mergeCell ref="J47:M47"/>
    <mergeCell ref="N47:P47"/>
    <mergeCell ref="A48:D48"/>
    <mergeCell ref="E48:G48"/>
    <mergeCell ref="H48:I48"/>
    <mergeCell ref="J48:M48"/>
    <mergeCell ref="N48:P48"/>
    <mergeCell ref="A45:D45"/>
    <mergeCell ref="E45:G45"/>
    <mergeCell ref="H45:I45"/>
    <mergeCell ref="J45:M45"/>
    <mergeCell ref="N45:P45"/>
    <mergeCell ref="A46:D46"/>
    <mergeCell ref="E46:G46"/>
    <mergeCell ref="H46:I46"/>
    <mergeCell ref="J46:M46"/>
    <mergeCell ref="N46:P46"/>
    <mergeCell ref="A43:D43"/>
    <mergeCell ref="E43:G43"/>
    <mergeCell ref="H43:I43"/>
    <mergeCell ref="J43:M43"/>
    <mergeCell ref="N43:P43"/>
    <mergeCell ref="A44:D44"/>
    <mergeCell ref="E44:G44"/>
    <mergeCell ref="H44:I44"/>
    <mergeCell ref="J44:M44"/>
    <mergeCell ref="N44:P44"/>
    <mergeCell ref="A41:D41"/>
    <mergeCell ref="E41:G41"/>
    <mergeCell ref="H41:I41"/>
    <mergeCell ref="J41:M41"/>
    <mergeCell ref="N41:P41"/>
    <mergeCell ref="A42:D42"/>
    <mergeCell ref="E42:G42"/>
    <mergeCell ref="H42:I42"/>
    <mergeCell ref="J42:M42"/>
    <mergeCell ref="N42:P42"/>
    <mergeCell ref="A39:D39"/>
    <mergeCell ref="E39:G39"/>
    <mergeCell ref="H39:I39"/>
    <mergeCell ref="J39:M39"/>
    <mergeCell ref="N39:P39"/>
    <mergeCell ref="A40:D40"/>
    <mergeCell ref="E40:G40"/>
    <mergeCell ref="H40:I40"/>
    <mergeCell ref="J40:M40"/>
    <mergeCell ref="N40:P40"/>
    <mergeCell ref="A37:D37"/>
    <mergeCell ref="E37:G37"/>
    <mergeCell ref="H37:I37"/>
    <mergeCell ref="J37:M37"/>
    <mergeCell ref="N37:P37"/>
    <mergeCell ref="A38:D38"/>
    <mergeCell ref="E38:G38"/>
    <mergeCell ref="H38:I38"/>
    <mergeCell ref="J38:M38"/>
    <mergeCell ref="N38:P38"/>
    <mergeCell ref="A35:D35"/>
    <mergeCell ref="E35:G35"/>
    <mergeCell ref="H35:I35"/>
    <mergeCell ref="J35:M35"/>
    <mergeCell ref="N35:P35"/>
    <mergeCell ref="A36:D36"/>
    <mergeCell ref="E36:G36"/>
    <mergeCell ref="H36:I36"/>
    <mergeCell ref="J36:M36"/>
    <mergeCell ref="N36:P36"/>
    <mergeCell ref="E33:N33"/>
    <mergeCell ref="A34:D34"/>
    <mergeCell ref="E34:G34"/>
    <mergeCell ref="H34:I34"/>
    <mergeCell ref="J34:M34"/>
    <mergeCell ref="N34:P34"/>
    <mergeCell ref="E31:H31"/>
    <mergeCell ref="I31:K31"/>
    <mergeCell ref="L31:M31"/>
    <mergeCell ref="N31:Q31"/>
    <mergeCell ref="R31:T31"/>
    <mergeCell ref="E32:H32"/>
    <mergeCell ref="I32:K32"/>
    <mergeCell ref="L32:M32"/>
    <mergeCell ref="N32:Q32"/>
    <mergeCell ref="R32:T32"/>
    <mergeCell ref="E29:H29"/>
    <mergeCell ref="I29:K29"/>
    <mergeCell ref="L29:M29"/>
    <mergeCell ref="N29:Q29"/>
    <mergeCell ref="R29:T29"/>
    <mergeCell ref="E30:H30"/>
    <mergeCell ref="I30:K30"/>
    <mergeCell ref="L30:M30"/>
    <mergeCell ref="N30:Q30"/>
    <mergeCell ref="R30:T30"/>
    <mergeCell ref="E27:H27"/>
    <mergeCell ref="I27:K27"/>
    <mergeCell ref="L27:M27"/>
    <mergeCell ref="N27:Q27"/>
    <mergeCell ref="R27:T27"/>
    <mergeCell ref="E28:H28"/>
    <mergeCell ref="I28:K28"/>
    <mergeCell ref="L28:M28"/>
    <mergeCell ref="N28:Q28"/>
    <mergeCell ref="R28:T28"/>
    <mergeCell ref="E25:H25"/>
    <mergeCell ref="I25:K25"/>
    <mergeCell ref="L25:M25"/>
    <mergeCell ref="N25:Q25"/>
    <mergeCell ref="R25:T25"/>
    <mergeCell ref="E26:H26"/>
    <mergeCell ref="I26:K26"/>
    <mergeCell ref="L26:M26"/>
    <mergeCell ref="N26:Q26"/>
    <mergeCell ref="R26:T26"/>
    <mergeCell ref="E23:H23"/>
    <mergeCell ref="I23:K23"/>
    <mergeCell ref="L23:M23"/>
    <mergeCell ref="N23:Q23"/>
    <mergeCell ref="R23:T23"/>
    <mergeCell ref="E24:H24"/>
    <mergeCell ref="I24:K24"/>
    <mergeCell ref="L24:M24"/>
    <mergeCell ref="N24:Q24"/>
    <mergeCell ref="R24:T24"/>
    <mergeCell ref="E21:H21"/>
    <mergeCell ref="I21:K21"/>
    <mergeCell ref="L21:M21"/>
    <mergeCell ref="N21:Q21"/>
    <mergeCell ref="R21:T21"/>
    <mergeCell ref="E22:H22"/>
    <mergeCell ref="I22:K22"/>
    <mergeCell ref="L22:M22"/>
    <mergeCell ref="N22:Q22"/>
    <mergeCell ref="R22:T22"/>
    <mergeCell ref="E19:H19"/>
    <mergeCell ref="I19:K19"/>
    <mergeCell ref="L19:M19"/>
    <mergeCell ref="N19:Q19"/>
    <mergeCell ref="R19:T19"/>
    <mergeCell ref="E20:H20"/>
    <mergeCell ref="I20:K20"/>
    <mergeCell ref="L20:M20"/>
    <mergeCell ref="N20:Q20"/>
    <mergeCell ref="R20:T20"/>
    <mergeCell ref="E17:H17"/>
    <mergeCell ref="I17:K17"/>
    <mergeCell ref="L17:M17"/>
    <mergeCell ref="N17:Q17"/>
    <mergeCell ref="R17:T17"/>
    <mergeCell ref="E18:H18"/>
    <mergeCell ref="I18:K18"/>
    <mergeCell ref="L18:M18"/>
    <mergeCell ref="N18:Q18"/>
    <mergeCell ref="R18:T18"/>
    <mergeCell ref="E15:H15"/>
    <mergeCell ref="I15:K15"/>
    <mergeCell ref="L15:M15"/>
    <mergeCell ref="N15:Q15"/>
    <mergeCell ref="R15:T15"/>
    <mergeCell ref="E16:H16"/>
    <mergeCell ref="I16:K16"/>
    <mergeCell ref="L16:M16"/>
    <mergeCell ref="N16:Q16"/>
    <mergeCell ref="R16:T16"/>
    <mergeCell ref="E13:H13"/>
    <mergeCell ref="I13:K13"/>
    <mergeCell ref="L13:M13"/>
    <mergeCell ref="N13:Q13"/>
    <mergeCell ref="R13:T13"/>
    <mergeCell ref="E14:H14"/>
    <mergeCell ref="I14:K14"/>
    <mergeCell ref="L14:M14"/>
    <mergeCell ref="N14:Q14"/>
    <mergeCell ref="R14:T14"/>
    <mergeCell ref="E2:J2"/>
    <mergeCell ref="E4:I4"/>
    <mergeCell ref="E6:K6"/>
    <mergeCell ref="A9:D9"/>
    <mergeCell ref="I10:R10"/>
    <mergeCell ref="E12:H12"/>
    <mergeCell ref="I12:K12"/>
    <mergeCell ref="L12:M12"/>
    <mergeCell ref="N12:Q12"/>
    <mergeCell ref="R12:T1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38"/>
  <sheetViews>
    <sheetView view="pageBreakPreview" zoomScaleSheetLayoutView="100" workbookViewId="0">
      <selection activeCell="AB36" sqref="AB36"/>
    </sheetView>
  </sheetViews>
  <sheetFormatPr defaultRowHeight="15"/>
  <cols>
    <col min="1" max="23" width="9.140625" style="56"/>
    <col min="24" max="24" width="20.42578125" style="56" customWidth="1"/>
    <col min="25" max="25" width="10.5703125" style="56" customWidth="1"/>
    <col min="26" max="26" width="13.28515625" style="56" customWidth="1"/>
    <col min="27" max="27" width="9.140625" style="56"/>
    <col min="28" max="28" width="26.140625" style="56" customWidth="1"/>
    <col min="29" max="29" width="20.28515625" style="56" customWidth="1"/>
    <col min="30" max="16384" width="9.140625" style="56"/>
  </cols>
  <sheetData>
    <row r="1" spans="1:22" ht="20.25">
      <c r="A1" s="107" t="s">
        <v>136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</row>
    <row r="3" spans="1:22">
      <c r="A3" s="108" t="s">
        <v>137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5" spans="1:22" ht="15" customHeight="1">
      <c r="A5" s="109" t="s">
        <v>138</v>
      </c>
      <c r="B5" s="109"/>
      <c r="C5" s="110">
        <v>45937</v>
      </c>
      <c r="D5" s="110"/>
      <c r="E5" s="63" t="s">
        <v>139</v>
      </c>
      <c r="F5" s="111">
        <v>45937</v>
      </c>
      <c r="G5" s="111"/>
      <c r="O5" s="112" t="s">
        <v>140</v>
      </c>
      <c r="P5" s="112"/>
      <c r="Q5" s="112"/>
      <c r="R5" s="112"/>
      <c r="S5" s="112"/>
      <c r="T5" s="112"/>
    </row>
    <row r="6" spans="1:22" ht="15" customHeight="1">
      <c r="A6" s="64" t="s">
        <v>141</v>
      </c>
      <c r="B6" s="85" t="s">
        <v>142</v>
      </c>
      <c r="C6" s="85"/>
      <c r="D6" s="85"/>
      <c r="E6" s="85"/>
      <c r="F6" s="85"/>
      <c r="G6" s="85"/>
      <c r="H6" s="85"/>
      <c r="I6" s="85"/>
      <c r="J6" s="85"/>
      <c r="K6" s="85"/>
      <c r="P6" s="113" t="s">
        <v>143</v>
      </c>
      <c r="Q6" s="113"/>
      <c r="R6" s="110">
        <v>45940</v>
      </c>
      <c r="S6" s="110"/>
      <c r="T6" s="114">
        <v>0.69313657407407403</v>
      </c>
      <c r="U6" s="114"/>
    </row>
    <row r="8" spans="1:22">
      <c r="H8" s="106" t="s">
        <v>144</v>
      </c>
      <c r="I8" s="106"/>
      <c r="N8" s="106" t="s">
        <v>144</v>
      </c>
      <c r="O8" s="106"/>
      <c r="P8" s="106" t="s">
        <v>145</v>
      </c>
      <c r="Q8" s="106"/>
    </row>
    <row r="9" spans="1:22" ht="15" customHeight="1">
      <c r="F9" s="106" t="s">
        <v>146</v>
      </c>
      <c r="G9" s="106"/>
      <c r="H9" s="106"/>
      <c r="I9" s="106"/>
      <c r="J9" s="106" t="s">
        <v>147</v>
      </c>
      <c r="K9" s="106" t="s">
        <v>147</v>
      </c>
      <c r="L9" s="106"/>
      <c r="N9" s="106"/>
      <c r="O9" s="106"/>
      <c r="P9" s="106"/>
      <c r="Q9" s="106"/>
      <c r="R9" s="106" t="s">
        <v>148</v>
      </c>
      <c r="S9" s="106"/>
      <c r="T9" s="106" t="s">
        <v>149</v>
      </c>
      <c r="U9" s="106"/>
    </row>
    <row r="10" spans="1:22" ht="15" customHeight="1">
      <c r="F10" s="106"/>
      <c r="G10" s="106"/>
      <c r="H10" s="106"/>
      <c r="I10" s="106"/>
      <c r="J10" s="106"/>
      <c r="K10" s="106"/>
      <c r="L10" s="106"/>
      <c r="N10" s="106"/>
      <c r="O10" s="106"/>
      <c r="P10" s="106"/>
      <c r="Q10" s="106"/>
      <c r="R10" s="106"/>
      <c r="S10" s="106"/>
      <c r="T10" s="106"/>
      <c r="U10" s="106"/>
    </row>
    <row r="11" spans="1:22" ht="15" customHeight="1">
      <c r="A11" s="106" t="s">
        <v>150</v>
      </c>
      <c r="B11" s="106"/>
      <c r="C11" s="106"/>
      <c r="F11" s="106"/>
      <c r="G11" s="106"/>
      <c r="H11" s="106" t="s">
        <v>151</v>
      </c>
      <c r="I11" s="106"/>
      <c r="J11" s="106"/>
      <c r="K11" s="106"/>
      <c r="L11" s="106"/>
      <c r="N11" s="106" t="s">
        <v>152</v>
      </c>
      <c r="O11" s="106"/>
      <c r="P11" s="106" t="s">
        <v>153</v>
      </c>
      <c r="Q11" s="106"/>
      <c r="R11" s="106"/>
      <c r="S11" s="106"/>
      <c r="T11" s="106"/>
      <c r="U11" s="106"/>
    </row>
    <row r="12" spans="1:22" ht="15" customHeight="1">
      <c r="A12" s="106"/>
      <c r="B12" s="106"/>
      <c r="C12" s="106"/>
      <c r="H12" s="106"/>
      <c r="I12" s="106"/>
      <c r="N12" s="106"/>
      <c r="O12" s="106"/>
      <c r="P12" s="106"/>
      <c r="Q12" s="106"/>
    </row>
    <row r="14" spans="1:22" ht="15" customHeight="1">
      <c r="F14" s="106" t="s">
        <v>154</v>
      </c>
      <c r="G14" s="106"/>
      <c r="H14" s="106" t="s">
        <v>155</v>
      </c>
      <c r="I14" s="106"/>
      <c r="J14" s="106" t="s">
        <v>151</v>
      </c>
      <c r="K14" s="106" t="s">
        <v>156</v>
      </c>
      <c r="L14" s="106"/>
      <c r="M14" s="106" t="s">
        <v>157</v>
      </c>
      <c r="N14" s="106"/>
      <c r="O14" s="106" t="s">
        <v>151</v>
      </c>
      <c r="P14" s="106"/>
      <c r="Q14" s="106" t="s">
        <v>158</v>
      </c>
      <c r="R14" s="106"/>
      <c r="S14" s="106" t="s">
        <v>159</v>
      </c>
      <c r="T14" s="106"/>
      <c r="U14" s="106" t="s">
        <v>160</v>
      </c>
      <c r="V14" s="106"/>
    </row>
    <row r="15" spans="1:22" ht="15.75" customHeight="1"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</row>
    <row r="17" spans="1:28">
      <c r="A17" s="102" t="s">
        <v>161</v>
      </c>
      <c r="B17" s="102"/>
      <c r="C17" s="102"/>
      <c r="D17" s="102"/>
      <c r="E17" s="102"/>
      <c r="F17" s="102" t="s">
        <v>162</v>
      </c>
      <c r="G17" s="102"/>
      <c r="H17" s="103">
        <v>2.72</v>
      </c>
      <c r="I17" s="103"/>
      <c r="J17" s="65">
        <v>56</v>
      </c>
      <c r="K17" s="104">
        <v>152.32</v>
      </c>
      <c r="L17" s="104"/>
      <c r="M17" s="65">
        <v>2.8615227388860499E-2</v>
      </c>
      <c r="N17" s="105">
        <v>56</v>
      </c>
      <c r="O17" s="105"/>
      <c r="P17" s="65">
        <v>2030.4732142857142</v>
      </c>
      <c r="S17" s="66">
        <v>0</v>
      </c>
    </row>
    <row r="19" spans="1:28">
      <c r="A19" s="102" t="s">
        <v>163</v>
      </c>
      <c r="B19" s="102"/>
      <c r="C19" s="102"/>
      <c r="D19" s="102"/>
      <c r="E19" s="102"/>
      <c r="F19" s="102" t="s">
        <v>162</v>
      </c>
      <c r="G19" s="102"/>
      <c r="H19" s="103">
        <v>6</v>
      </c>
      <c r="I19" s="103"/>
      <c r="J19" s="65">
        <v>45</v>
      </c>
      <c r="K19" s="104">
        <v>270</v>
      </c>
      <c r="L19" s="104"/>
      <c r="M19" s="65">
        <v>6.1898211829436035E-2</v>
      </c>
      <c r="N19" s="105">
        <v>45</v>
      </c>
      <c r="O19" s="105"/>
      <c r="P19" s="65">
        <v>780.07777777777778</v>
      </c>
      <c r="S19" s="66">
        <v>0</v>
      </c>
    </row>
    <row r="21" spans="1:28">
      <c r="A21" s="102" t="s">
        <v>164</v>
      </c>
      <c r="B21" s="102"/>
      <c r="C21" s="102"/>
      <c r="D21" s="102"/>
      <c r="E21" s="102"/>
      <c r="F21" s="102" t="s">
        <v>165</v>
      </c>
      <c r="G21" s="102"/>
      <c r="H21" s="103">
        <v>519.63</v>
      </c>
      <c r="I21" s="103"/>
      <c r="J21" s="65">
        <v>2.4500000000000002</v>
      </c>
      <c r="K21" s="104">
        <v>1273.0934999999999</v>
      </c>
      <c r="L21" s="104"/>
      <c r="M21" s="65">
        <v>9.3155893536121678E-2</v>
      </c>
      <c r="N21" s="105">
        <v>2.4500000000000002</v>
      </c>
      <c r="O21" s="105"/>
      <c r="P21" s="65">
        <v>34.117346938775512</v>
      </c>
      <c r="S21" s="66">
        <v>0</v>
      </c>
    </row>
    <row r="22" spans="1:28">
      <c r="AB22" s="69" t="s">
        <v>248</v>
      </c>
    </row>
    <row r="23" spans="1:28">
      <c r="A23" s="102" t="s">
        <v>166</v>
      </c>
      <c r="B23" s="102"/>
      <c r="C23" s="102"/>
      <c r="D23" s="102"/>
      <c r="E23" s="102"/>
      <c r="F23" s="102" t="s">
        <v>167</v>
      </c>
      <c r="G23" s="102"/>
      <c r="H23" s="103">
        <v>625.84700000000009</v>
      </c>
      <c r="I23" s="103"/>
      <c r="J23" s="65">
        <v>0.43094999999999628</v>
      </c>
      <c r="K23" s="104">
        <v>269.7087646499977</v>
      </c>
      <c r="L23" s="104"/>
      <c r="M23" s="65">
        <v>0.13132873781792115</v>
      </c>
      <c r="N23" s="105">
        <v>0.43094999999999628</v>
      </c>
      <c r="O23" s="105"/>
      <c r="P23" s="65">
        <v>7.5196498190045649</v>
      </c>
      <c r="S23" s="66">
        <v>0</v>
      </c>
    </row>
    <row r="25" spans="1:28">
      <c r="A25" s="102" t="s">
        <v>168</v>
      </c>
      <c r="B25" s="102"/>
      <c r="C25" s="102"/>
      <c r="D25" s="102"/>
      <c r="E25" s="102"/>
      <c r="F25" s="102" t="s">
        <v>162</v>
      </c>
      <c r="G25" s="102"/>
      <c r="H25" s="103">
        <v>30.54</v>
      </c>
      <c r="I25" s="103"/>
      <c r="J25" s="65">
        <v>1</v>
      </c>
      <c r="K25" s="104">
        <v>30.54</v>
      </c>
      <c r="L25" s="104"/>
      <c r="M25" s="65">
        <v>6.3694267515923561E-3</v>
      </c>
      <c r="N25" s="105">
        <v>1</v>
      </c>
      <c r="O25" s="105"/>
      <c r="P25" s="65">
        <v>236.5</v>
      </c>
      <c r="S25" s="66">
        <v>0</v>
      </c>
    </row>
    <row r="27" spans="1:28">
      <c r="A27" s="102" t="s">
        <v>169</v>
      </c>
      <c r="B27" s="102"/>
      <c r="C27" s="102"/>
      <c r="D27" s="102"/>
      <c r="E27" s="102"/>
      <c r="F27" s="102" t="s">
        <v>162</v>
      </c>
      <c r="G27" s="102"/>
      <c r="H27" s="103">
        <v>2.8</v>
      </c>
      <c r="I27" s="103"/>
      <c r="J27" s="65">
        <v>1</v>
      </c>
      <c r="K27" s="104">
        <v>2.8</v>
      </c>
      <c r="L27" s="104"/>
      <c r="M27" s="65">
        <v>2.3752969121140139E-3</v>
      </c>
      <c r="N27" s="105">
        <v>1</v>
      </c>
      <c r="O27" s="105"/>
      <c r="P27" s="65">
        <v>632.5</v>
      </c>
      <c r="S27" s="66">
        <v>0</v>
      </c>
    </row>
    <row r="29" spans="1:28">
      <c r="A29" s="102" t="s">
        <v>170</v>
      </c>
      <c r="B29" s="102"/>
      <c r="C29" s="102"/>
      <c r="D29" s="102"/>
      <c r="E29" s="102"/>
      <c r="F29" s="102" t="s">
        <v>162</v>
      </c>
      <c r="G29" s="102"/>
      <c r="H29" s="103">
        <v>2.5299999999999998</v>
      </c>
      <c r="I29" s="103"/>
      <c r="J29" s="65">
        <v>458</v>
      </c>
      <c r="K29" s="104">
        <v>1158.74</v>
      </c>
      <c r="L29" s="104"/>
      <c r="M29" s="65">
        <v>0.42250922509225092</v>
      </c>
      <c r="N29" s="105">
        <v>458</v>
      </c>
      <c r="O29" s="105"/>
      <c r="P29" s="65">
        <v>1543.1834061135371</v>
      </c>
      <c r="S29" s="66">
        <v>0</v>
      </c>
    </row>
    <row r="31" spans="1:28">
      <c r="A31" s="102" t="s">
        <v>246</v>
      </c>
      <c r="B31" s="102"/>
      <c r="C31" s="102"/>
      <c r="D31" s="102"/>
      <c r="E31" s="102"/>
      <c r="F31" s="102" t="s">
        <v>162</v>
      </c>
      <c r="G31" s="102"/>
      <c r="H31" s="103">
        <v>1.45</v>
      </c>
      <c r="I31" s="103"/>
      <c r="J31" s="65">
        <v>1</v>
      </c>
      <c r="K31" s="104">
        <v>1.45</v>
      </c>
      <c r="L31" s="104"/>
      <c r="M31" s="65">
        <v>1.375515818431912E-3</v>
      </c>
      <c r="N31" s="105">
        <v>1</v>
      </c>
      <c r="O31" s="105"/>
      <c r="P31" s="65">
        <v>1091.5</v>
      </c>
      <c r="S31" s="66">
        <v>0</v>
      </c>
    </row>
    <row r="33" spans="1:29">
      <c r="A33" s="102" t="s">
        <v>171</v>
      </c>
      <c r="B33" s="102"/>
      <c r="C33" s="102"/>
      <c r="D33" s="102"/>
      <c r="E33" s="102"/>
      <c r="F33" s="102" t="s">
        <v>162</v>
      </c>
      <c r="G33" s="102"/>
      <c r="H33" s="103">
        <v>23.55</v>
      </c>
      <c r="I33" s="103"/>
      <c r="J33" s="65">
        <v>458</v>
      </c>
      <c r="K33" s="104">
        <v>10785.9</v>
      </c>
      <c r="L33" s="104"/>
      <c r="M33" s="65">
        <v>0.81932021466905181</v>
      </c>
      <c r="N33" s="105">
        <v>458</v>
      </c>
      <c r="O33" s="105"/>
      <c r="P33" s="65">
        <v>1017.6102620087336</v>
      </c>
      <c r="S33" s="66">
        <v>0</v>
      </c>
    </row>
    <row r="35" spans="1:29">
      <c r="A35" s="102" t="s">
        <v>172</v>
      </c>
      <c r="B35" s="102"/>
      <c r="C35" s="102"/>
      <c r="D35" s="102"/>
      <c r="E35" s="102"/>
      <c r="F35" s="102" t="s">
        <v>162</v>
      </c>
      <c r="G35" s="102"/>
      <c r="H35" s="103">
        <v>24.66</v>
      </c>
      <c r="I35" s="103"/>
      <c r="J35" s="65">
        <v>12</v>
      </c>
      <c r="K35" s="104">
        <v>295.92</v>
      </c>
      <c r="L35" s="104"/>
      <c r="M35" s="65">
        <v>0</v>
      </c>
      <c r="N35" s="105">
        <v>12</v>
      </c>
      <c r="O35" s="105"/>
      <c r="P35" s="65">
        <v>0</v>
      </c>
      <c r="S35" s="66">
        <v>0</v>
      </c>
    </row>
    <row r="37" spans="1:29">
      <c r="A37" s="102" t="s">
        <v>173</v>
      </c>
      <c r="B37" s="102"/>
      <c r="C37" s="102"/>
      <c r="D37" s="102"/>
      <c r="E37" s="102"/>
      <c r="F37" s="102" t="s">
        <v>162</v>
      </c>
      <c r="G37" s="102"/>
      <c r="H37" s="103">
        <v>15</v>
      </c>
      <c r="I37" s="103"/>
      <c r="J37" s="65">
        <v>96</v>
      </c>
      <c r="K37" s="104">
        <v>1440</v>
      </c>
      <c r="L37" s="104"/>
      <c r="M37" s="65">
        <v>0.5161290322580645</v>
      </c>
      <c r="N37" s="105">
        <v>96</v>
      </c>
      <c r="O37" s="105"/>
      <c r="P37" s="65">
        <v>186.96875</v>
      </c>
      <c r="S37" s="66">
        <v>0</v>
      </c>
    </row>
    <row r="39" spans="1:29">
      <c r="A39" s="102" t="s">
        <v>174</v>
      </c>
      <c r="B39" s="102"/>
      <c r="C39" s="102"/>
      <c r="D39" s="102"/>
      <c r="E39" s="102"/>
      <c r="F39" s="102" t="s">
        <v>162</v>
      </c>
      <c r="G39" s="102"/>
      <c r="H39" s="103">
        <v>4.7</v>
      </c>
      <c r="I39" s="103"/>
      <c r="J39" s="65">
        <v>13</v>
      </c>
      <c r="K39" s="104">
        <v>61.1</v>
      </c>
      <c r="L39" s="104"/>
      <c r="M39" s="65">
        <v>2.4436090225563908E-2</v>
      </c>
      <c r="N39" s="105">
        <v>13</v>
      </c>
      <c r="O39" s="105"/>
      <c r="P39" s="65">
        <v>565.46153846153845</v>
      </c>
      <c r="S39" s="66">
        <v>0</v>
      </c>
    </row>
    <row r="41" spans="1:29">
      <c r="A41" s="102" t="s">
        <v>175</v>
      </c>
      <c r="B41" s="102"/>
      <c r="C41" s="102"/>
      <c r="D41" s="102"/>
      <c r="E41" s="102"/>
      <c r="F41" s="102" t="s">
        <v>162</v>
      </c>
      <c r="G41" s="102"/>
      <c r="H41" s="103">
        <v>1.44</v>
      </c>
      <c r="I41" s="103"/>
      <c r="J41" s="65">
        <v>13</v>
      </c>
      <c r="K41" s="104">
        <v>18.72</v>
      </c>
      <c r="L41" s="104"/>
      <c r="M41" s="65">
        <v>1.6109045848822799E-2</v>
      </c>
      <c r="N41" s="105">
        <v>13</v>
      </c>
      <c r="O41" s="105"/>
      <c r="P41" s="65">
        <v>851.03846153846155</v>
      </c>
      <c r="S41" s="66">
        <v>0</v>
      </c>
    </row>
    <row r="43" spans="1:29">
      <c r="A43" s="102" t="s">
        <v>176</v>
      </c>
      <c r="B43" s="102"/>
      <c r="C43" s="102"/>
      <c r="D43" s="102"/>
      <c r="E43" s="102"/>
      <c r="F43" s="102" t="s">
        <v>167</v>
      </c>
      <c r="G43" s="102"/>
      <c r="H43" s="103">
        <v>1375.9</v>
      </c>
      <c r="I43" s="103"/>
      <c r="J43" s="65">
        <v>1.1781000000000068</v>
      </c>
      <c r="K43" s="104">
        <v>1620.9477900000095</v>
      </c>
      <c r="L43" s="104"/>
      <c r="M43" s="65">
        <v>0.40220820189274831</v>
      </c>
      <c r="N43" s="105">
        <v>1.1781000000000068</v>
      </c>
      <c r="O43" s="105"/>
      <c r="P43" s="65">
        <v>5.3503172549019453</v>
      </c>
      <c r="S43" s="66">
        <v>0</v>
      </c>
    </row>
    <row r="44" spans="1:29">
      <c r="AB44" s="67"/>
      <c r="AC44" s="68"/>
    </row>
    <row r="45" spans="1:29">
      <c r="A45" s="102" t="s">
        <v>177</v>
      </c>
      <c r="B45" s="102"/>
      <c r="C45" s="102"/>
      <c r="D45" s="102"/>
      <c r="E45" s="102"/>
      <c r="F45" s="102" t="s">
        <v>167</v>
      </c>
      <c r="G45" s="102"/>
      <c r="H45" s="103">
        <v>75</v>
      </c>
      <c r="I45" s="103"/>
      <c r="J45" s="65">
        <v>2.1229499999999968</v>
      </c>
      <c r="K45" s="104">
        <v>159.22124999999977</v>
      </c>
      <c r="L45" s="104"/>
      <c r="M45" s="65">
        <v>3.3694410056185338</v>
      </c>
      <c r="N45" s="105">
        <v>2.1229499999999968</v>
      </c>
      <c r="O45" s="105"/>
      <c r="P45" s="65">
        <v>2.9014025669469281</v>
      </c>
      <c r="S45" s="66">
        <v>0</v>
      </c>
      <c r="AB45" s="67" t="s">
        <v>15</v>
      </c>
      <c r="AC45" s="62">
        <f>J59</f>
        <v>13</v>
      </c>
    </row>
    <row r="46" spans="1:29">
      <c r="AB46" s="67" t="s">
        <v>18</v>
      </c>
      <c r="AC46" s="62">
        <f>J74</f>
        <v>174.29999999999993</v>
      </c>
    </row>
    <row r="47" spans="1:29">
      <c r="A47" s="102" t="s">
        <v>178</v>
      </c>
      <c r="B47" s="102"/>
      <c r="C47" s="102"/>
      <c r="D47" s="102"/>
      <c r="E47" s="102"/>
      <c r="F47" s="102" t="s">
        <v>167</v>
      </c>
      <c r="G47" s="102"/>
      <c r="H47" s="103">
        <v>67</v>
      </c>
      <c r="I47" s="103"/>
      <c r="J47" s="65">
        <v>1.9609499999999991</v>
      </c>
      <c r="K47" s="104">
        <v>131.38364999999996</v>
      </c>
      <c r="L47" s="104"/>
      <c r="M47" s="65">
        <v>-2.4074324158420768</v>
      </c>
      <c r="N47" s="105">
        <v>1.9609499999999991</v>
      </c>
      <c r="O47" s="105"/>
      <c r="P47" s="65">
        <v>0.93871984981769274</v>
      </c>
      <c r="S47" s="66">
        <v>0</v>
      </c>
      <c r="AB47" s="67" t="s">
        <v>19</v>
      </c>
      <c r="AC47" s="61">
        <v>0</v>
      </c>
    </row>
    <row r="48" spans="1:29">
      <c r="AB48" s="67" t="s">
        <v>20</v>
      </c>
      <c r="AC48" s="62">
        <f>J157</f>
        <v>5</v>
      </c>
    </row>
    <row r="49" spans="1:29">
      <c r="A49" s="102" t="s">
        <v>243</v>
      </c>
      <c r="B49" s="102"/>
      <c r="C49" s="102"/>
      <c r="D49" s="102"/>
      <c r="E49" s="102"/>
      <c r="F49" s="102" t="s">
        <v>167</v>
      </c>
      <c r="G49" s="102"/>
      <c r="H49" s="103">
        <v>800</v>
      </c>
      <c r="I49" s="103"/>
      <c r="J49" s="65">
        <v>0.3</v>
      </c>
      <c r="K49" s="104">
        <v>240</v>
      </c>
      <c r="L49" s="104"/>
      <c r="M49" s="65">
        <v>5.6603773584905655E-2</v>
      </c>
      <c r="N49" s="105">
        <v>0.3</v>
      </c>
      <c r="O49" s="105"/>
      <c r="P49" s="65">
        <v>14.433333333333335</v>
      </c>
      <c r="S49" s="66">
        <v>0</v>
      </c>
      <c r="AB49" s="67" t="s">
        <v>16</v>
      </c>
      <c r="AC49" s="62">
        <f>J208</f>
        <v>48</v>
      </c>
    </row>
    <row r="50" spans="1:29">
      <c r="AB50" s="67" t="s">
        <v>17</v>
      </c>
      <c r="AC50" s="62">
        <f>J212</f>
        <v>0</v>
      </c>
    </row>
    <row r="51" spans="1:29">
      <c r="A51" s="102" t="s">
        <v>179</v>
      </c>
      <c r="B51" s="102"/>
      <c r="C51" s="102"/>
      <c r="D51" s="102"/>
      <c r="E51" s="102"/>
      <c r="F51" s="102" t="s">
        <v>180</v>
      </c>
      <c r="G51" s="102"/>
      <c r="H51" s="103">
        <v>16.670000000000002</v>
      </c>
      <c r="I51" s="103"/>
      <c r="J51" s="65">
        <v>24</v>
      </c>
      <c r="K51" s="104">
        <v>400.08</v>
      </c>
      <c r="L51" s="104"/>
      <c r="M51" s="65">
        <v>1.7441860465116279E-2</v>
      </c>
      <c r="N51" s="105">
        <v>24</v>
      </c>
      <c r="O51" s="105"/>
      <c r="P51" s="65">
        <v>1428.6666666666665</v>
      </c>
      <c r="S51" s="66">
        <v>0</v>
      </c>
    </row>
    <row r="53" spans="1:29">
      <c r="A53" s="102" t="s">
        <v>0</v>
      </c>
      <c r="B53" s="102"/>
      <c r="C53" s="102"/>
      <c r="D53" s="102"/>
      <c r="E53" s="102"/>
      <c r="F53" s="102" t="s">
        <v>181</v>
      </c>
      <c r="G53" s="102"/>
      <c r="H53" s="103">
        <v>30.46</v>
      </c>
      <c r="I53" s="103"/>
      <c r="J53" s="65">
        <v>4014</v>
      </c>
      <c r="K53" s="104">
        <v>122266.44</v>
      </c>
      <c r="L53" s="104"/>
      <c r="M53" s="65">
        <v>2.4151624548736463</v>
      </c>
      <c r="N53" s="105">
        <v>4014</v>
      </c>
      <c r="O53" s="105"/>
      <c r="P53" s="65">
        <v>4704.2070254110613</v>
      </c>
      <c r="S53" s="66">
        <v>0</v>
      </c>
    </row>
    <row r="55" spans="1:29">
      <c r="A55" s="102" t="s">
        <v>15</v>
      </c>
      <c r="B55" s="102"/>
      <c r="C55" s="102"/>
      <c r="D55" s="102"/>
      <c r="E55" s="102"/>
      <c r="F55" s="102" t="s">
        <v>162</v>
      </c>
      <c r="G55" s="102"/>
      <c r="H55" s="103">
        <v>12.67</v>
      </c>
      <c r="I55" s="103"/>
      <c r="J55" s="65">
        <v>3051</v>
      </c>
      <c r="K55" s="104">
        <v>38656.17</v>
      </c>
      <c r="L55" s="104"/>
      <c r="M55" s="65">
        <v>2.1276150627615062</v>
      </c>
      <c r="N55" s="105">
        <v>3051</v>
      </c>
      <c r="O55" s="105"/>
      <c r="P55" s="65">
        <v>3675.2350049164211</v>
      </c>
      <c r="S55" s="66">
        <v>0</v>
      </c>
    </row>
    <row r="57" spans="1:29">
      <c r="A57" s="102" t="s">
        <v>182</v>
      </c>
      <c r="B57" s="102"/>
      <c r="C57" s="102"/>
      <c r="D57" s="102"/>
      <c r="E57" s="102"/>
      <c r="F57" s="102" t="s">
        <v>162</v>
      </c>
      <c r="G57" s="102"/>
      <c r="H57" s="103">
        <v>4.83</v>
      </c>
      <c r="I57" s="103"/>
      <c r="J57" s="65">
        <v>22</v>
      </c>
      <c r="K57" s="104">
        <v>106.26</v>
      </c>
      <c r="L57" s="104"/>
      <c r="M57" s="65">
        <v>0.16923076923076924</v>
      </c>
      <c r="N57" s="105">
        <v>22</v>
      </c>
      <c r="O57" s="105"/>
      <c r="P57" s="65">
        <v>154.95454545454547</v>
      </c>
      <c r="S57" s="66">
        <v>0</v>
      </c>
    </row>
    <row r="59" spans="1:29">
      <c r="A59" s="102" t="s">
        <v>183</v>
      </c>
      <c r="B59" s="102"/>
      <c r="C59" s="102"/>
      <c r="D59" s="102"/>
      <c r="E59" s="102"/>
      <c r="F59" s="102" t="s">
        <v>162</v>
      </c>
      <c r="G59" s="102"/>
      <c r="H59" s="103">
        <v>4.83</v>
      </c>
      <c r="I59" s="103"/>
      <c r="J59" s="65">
        <v>13</v>
      </c>
      <c r="K59" s="104">
        <v>62.79</v>
      </c>
      <c r="L59" s="104"/>
      <c r="M59" s="65">
        <v>3.3942558746736295E-2</v>
      </c>
      <c r="N59" s="105">
        <v>13</v>
      </c>
      <c r="O59" s="105"/>
      <c r="P59" s="65">
        <v>410.73076923076923</v>
      </c>
      <c r="S59" s="66">
        <v>0</v>
      </c>
    </row>
    <row r="61" spans="1:29">
      <c r="A61" s="102" t="s">
        <v>184</v>
      </c>
      <c r="B61" s="102"/>
      <c r="C61" s="102"/>
      <c r="D61" s="102"/>
      <c r="E61" s="102"/>
      <c r="F61" s="102" t="s">
        <v>162</v>
      </c>
      <c r="G61" s="102"/>
      <c r="H61" s="103">
        <v>22.69</v>
      </c>
      <c r="I61" s="103"/>
      <c r="J61" s="65">
        <v>30</v>
      </c>
      <c r="K61" s="104">
        <v>680.7</v>
      </c>
      <c r="L61" s="104"/>
      <c r="M61" s="65">
        <v>0.25423728813559321</v>
      </c>
      <c r="N61" s="105">
        <v>30</v>
      </c>
      <c r="O61" s="105"/>
      <c r="P61" s="65">
        <v>32.966666666666669</v>
      </c>
      <c r="S61" s="66">
        <v>0</v>
      </c>
    </row>
    <row r="63" spans="1:29">
      <c r="A63" s="102" t="s">
        <v>185</v>
      </c>
      <c r="B63" s="102"/>
      <c r="C63" s="102"/>
      <c r="D63" s="102"/>
      <c r="E63" s="102"/>
      <c r="F63" s="102" t="s">
        <v>167</v>
      </c>
      <c r="G63" s="102"/>
      <c r="H63" s="103">
        <v>1185</v>
      </c>
      <c r="I63" s="103"/>
      <c r="J63" s="65">
        <v>0.25000000000000017</v>
      </c>
      <c r="K63" s="104">
        <v>296.25000000000017</v>
      </c>
      <c r="L63" s="104"/>
      <c r="M63" s="65">
        <v>0.21739130434782625</v>
      </c>
      <c r="N63" s="105">
        <v>0.25000000000000017</v>
      </c>
      <c r="O63" s="105"/>
      <c r="P63" s="65">
        <v>3.6999999999999984</v>
      </c>
      <c r="S63" s="66">
        <v>0</v>
      </c>
    </row>
    <row r="65" spans="1:22">
      <c r="H65" s="106" t="s">
        <v>144</v>
      </c>
      <c r="I65" s="106"/>
      <c r="N65" s="106" t="s">
        <v>144</v>
      </c>
      <c r="O65" s="106"/>
      <c r="P65" s="106" t="s">
        <v>145</v>
      </c>
      <c r="Q65" s="106"/>
    </row>
    <row r="66" spans="1:22" ht="15" customHeight="1">
      <c r="F66" s="106" t="s">
        <v>146</v>
      </c>
      <c r="G66" s="106"/>
      <c r="H66" s="106"/>
      <c r="I66" s="106"/>
      <c r="J66" s="106" t="s">
        <v>147</v>
      </c>
      <c r="K66" s="106" t="s">
        <v>147</v>
      </c>
      <c r="L66" s="106"/>
      <c r="N66" s="106"/>
      <c r="O66" s="106"/>
      <c r="P66" s="106"/>
      <c r="Q66" s="106"/>
      <c r="R66" s="106" t="s">
        <v>148</v>
      </c>
      <c r="S66" s="106"/>
      <c r="T66" s="106" t="s">
        <v>149</v>
      </c>
      <c r="U66" s="106"/>
    </row>
    <row r="67" spans="1:22" ht="15" customHeight="1">
      <c r="F67" s="106"/>
      <c r="G67" s="106"/>
      <c r="H67" s="106"/>
      <c r="I67" s="106"/>
      <c r="J67" s="106"/>
      <c r="K67" s="106"/>
      <c r="L67" s="106"/>
      <c r="N67" s="106"/>
      <c r="O67" s="106"/>
      <c r="P67" s="106"/>
      <c r="Q67" s="106"/>
      <c r="R67" s="106"/>
      <c r="S67" s="106"/>
      <c r="T67" s="106"/>
      <c r="U67" s="106"/>
    </row>
    <row r="68" spans="1:22" ht="15" customHeight="1">
      <c r="A68" s="106" t="s">
        <v>150</v>
      </c>
      <c r="B68" s="106"/>
      <c r="C68" s="106"/>
      <c r="F68" s="106"/>
      <c r="G68" s="106"/>
      <c r="H68" s="106" t="s">
        <v>151</v>
      </c>
      <c r="I68" s="106"/>
      <c r="J68" s="106"/>
      <c r="K68" s="106"/>
      <c r="L68" s="106"/>
      <c r="N68" s="106" t="s">
        <v>152</v>
      </c>
      <c r="O68" s="106"/>
      <c r="P68" s="106" t="s">
        <v>153</v>
      </c>
      <c r="Q68" s="106"/>
      <c r="R68" s="106"/>
      <c r="S68" s="106"/>
      <c r="T68" s="106"/>
      <c r="U68" s="106"/>
    </row>
    <row r="69" spans="1:22" ht="15" customHeight="1">
      <c r="A69" s="106"/>
      <c r="B69" s="106"/>
      <c r="C69" s="106"/>
      <c r="H69" s="106"/>
      <c r="I69" s="106"/>
      <c r="N69" s="106"/>
      <c r="O69" s="106"/>
      <c r="P69" s="106"/>
      <c r="Q69" s="106"/>
    </row>
    <row r="71" spans="1:22" ht="15" customHeight="1">
      <c r="F71" s="106" t="s">
        <v>154</v>
      </c>
      <c r="G71" s="106"/>
      <c r="H71" s="106" t="s">
        <v>155</v>
      </c>
      <c r="I71" s="106"/>
      <c r="J71" s="106" t="s">
        <v>151</v>
      </c>
      <c r="K71" s="106" t="s">
        <v>156</v>
      </c>
      <c r="L71" s="106"/>
      <c r="M71" s="106" t="s">
        <v>157</v>
      </c>
      <c r="N71" s="106"/>
      <c r="O71" s="106" t="s">
        <v>151</v>
      </c>
      <c r="P71" s="106"/>
      <c r="Q71" s="106" t="s">
        <v>158</v>
      </c>
      <c r="R71" s="106"/>
      <c r="S71" s="106" t="s">
        <v>159</v>
      </c>
      <c r="T71" s="106"/>
      <c r="U71" s="106" t="s">
        <v>160</v>
      </c>
      <c r="V71" s="106"/>
    </row>
    <row r="72" spans="1:22" ht="15" customHeight="1"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</row>
    <row r="74" spans="1:22">
      <c r="A74" s="102" t="s">
        <v>186</v>
      </c>
      <c r="B74" s="102"/>
      <c r="C74" s="102"/>
      <c r="D74" s="102"/>
      <c r="E74" s="102"/>
      <c r="F74" s="102" t="s">
        <v>167</v>
      </c>
      <c r="G74" s="102"/>
      <c r="H74" s="103">
        <v>58.7</v>
      </c>
      <c r="I74" s="103"/>
      <c r="J74" s="65">
        <v>174.29999999999993</v>
      </c>
      <c r="K74" s="104">
        <v>10231.409999999996</v>
      </c>
      <c r="L74" s="104"/>
      <c r="M74" s="65">
        <v>0.499426934097421</v>
      </c>
      <c r="N74" s="105">
        <v>174.29999999999993</v>
      </c>
      <c r="O74" s="105"/>
      <c r="P74" s="65">
        <v>524.30114744693049</v>
      </c>
      <c r="S74" s="66">
        <v>0</v>
      </c>
    </row>
    <row r="76" spans="1:22">
      <c r="A76" s="102" t="s">
        <v>187</v>
      </c>
      <c r="B76" s="102"/>
      <c r="C76" s="102"/>
      <c r="D76" s="102"/>
      <c r="E76" s="102"/>
      <c r="F76" s="102" t="s">
        <v>167</v>
      </c>
      <c r="G76" s="102"/>
      <c r="H76" s="103">
        <v>295.81</v>
      </c>
      <c r="I76" s="103"/>
      <c r="J76" s="65">
        <v>9.6999999999999993</v>
      </c>
      <c r="K76" s="104">
        <v>2869.357</v>
      </c>
      <c r="L76" s="104"/>
      <c r="M76" s="65">
        <v>9.6230158730158735E-2</v>
      </c>
      <c r="N76" s="105">
        <v>9.6999999999999993</v>
      </c>
      <c r="O76" s="105"/>
      <c r="P76" s="65">
        <v>115.6958762886598</v>
      </c>
      <c r="S76" s="66">
        <v>0</v>
      </c>
    </row>
    <row r="78" spans="1:22">
      <c r="A78" s="102" t="s">
        <v>188</v>
      </c>
      <c r="B78" s="102"/>
      <c r="C78" s="102"/>
      <c r="D78" s="102"/>
      <c r="E78" s="102"/>
      <c r="F78" s="102" t="s">
        <v>162</v>
      </c>
      <c r="G78" s="102"/>
      <c r="H78" s="103">
        <v>0.5</v>
      </c>
      <c r="I78" s="103"/>
      <c r="J78" s="65">
        <v>33</v>
      </c>
      <c r="K78" s="104">
        <v>16.5</v>
      </c>
      <c r="L78" s="104"/>
      <c r="M78" s="65">
        <v>2.4756189047261814E-2</v>
      </c>
      <c r="N78" s="105">
        <v>33</v>
      </c>
      <c r="O78" s="105"/>
      <c r="P78" s="65">
        <v>1386.1969696969695</v>
      </c>
      <c r="S78" s="66">
        <v>0</v>
      </c>
    </row>
    <row r="80" spans="1:22">
      <c r="A80" s="102" t="s">
        <v>189</v>
      </c>
      <c r="B80" s="102"/>
      <c r="C80" s="102"/>
      <c r="D80" s="102"/>
      <c r="E80" s="102"/>
      <c r="F80" s="102" t="s">
        <v>167</v>
      </c>
      <c r="G80" s="102"/>
      <c r="H80" s="103">
        <v>308</v>
      </c>
      <c r="I80" s="103"/>
      <c r="J80" s="65">
        <v>0.66810000000000036</v>
      </c>
      <c r="K80" s="104">
        <v>205.77480000000011</v>
      </c>
      <c r="L80" s="104"/>
      <c r="M80" s="65">
        <v>-1.0139318885448914</v>
      </c>
      <c r="N80" s="105">
        <v>0.66810000000000036</v>
      </c>
      <c r="O80" s="105"/>
      <c r="P80" s="65">
        <v>-0.48394977099236669</v>
      </c>
      <c r="S80" s="66">
        <v>0</v>
      </c>
    </row>
    <row r="82" spans="1:19">
      <c r="A82" s="102" t="s">
        <v>190</v>
      </c>
      <c r="B82" s="102"/>
      <c r="C82" s="102"/>
      <c r="D82" s="102"/>
      <c r="E82" s="102"/>
      <c r="F82" s="102" t="s">
        <v>167</v>
      </c>
      <c r="G82" s="102"/>
      <c r="H82" s="103">
        <v>4</v>
      </c>
      <c r="I82" s="103"/>
      <c r="J82" s="65">
        <v>0.78540000000000032</v>
      </c>
      <c r="K82" s="104">
        <v>3.1416000000000013</v>
      </c>
      <c r="L82" s="104"/>
      <c r="M82" s="65">
        <v>-28.790322580645565</v>
      </c>
      <c r="N82" s="105">
        <v>0.78540000000000032</v>
      </c>
      <c r="O82" s="105"/>
      <c r="P82" s="65">
        <v>0.74075305322128937</v>
      </c>
      <c r="S82" s="66">
        <v>0</v>
      </c>
    </row>
    <row r="84" spans="1:19">
      <c r="A84" s="102" t="s">
        <v>191</v>
      </c>
      <c r="B84" s="102"/>
      <c r="C84" s="102"/>
      <c r="D84" s="102"/>
      <c r="E84" s="102"/>
      <c r="F84" s="102" t="s">
        <v>167</v>
      </c>
      <c r="G84" s="102"/>
      <c r="H84" s="103">
        <v>371.36300000000006</v>
      </c>
      <c r="I84" s="103"/>
      <c r="J84" s="65">
        <v>3.01</v>
      </c>
      <c r="K84" s="104">
        <v>1117.8026300000001</v>
      </c>
      <c r="L84" s="104"/>
      <c r="M84" s="65">
        <v>0.39553219448094606</v>
      </c>
      <c r="N84" s="105">
        <v>3.01</v>
      </c>
      <c r="O84" s="105"/>
      <c r="P84" s="65">
        <v>11.884119601328903</v>
      </c>
      <c r="S84" s="66">
        <v>0</v>
      </c>
    </row>
    <row r="86" spans="1:19">
      <c r="A86" s="102" t="s">
        <v>192</v>
      </c>
      <c r="B86" s="102"/>
      <c r="C86" s="102"/>
      <c r="D86" s="102"/>
      <c r="E86" s="102"/>
      <c r="F86" s="102" t="s">
        <v>167</v>
      </c>
      <c r="G86" s="102"/>
      <c r="H86" s="103">
        <v>552.34300000000007</v>
      </c>
      <c r="I86" s="103"/>
      <c r="J86" s="65">
        <v>27.600000000000009</v>
      </c>
      <c r="K86" s="104">
        <v>15244.666800000006</v>
      </c>
      <c r="L86" s="104"/>
      <c r="M86" s="65">
        <v>0.33927473878303643</v>
      </c>
      <c r="N86" s="105">
        <v>27.600000000000012</v>
      </c>
      <c r="O86" s="105"/>
      <c r="P86" s="65">
        <v>110.42373188405796</v>
      </c>
      <c r="S86" s="66">
        <v>0</v>
      </c>
    </row>
    <row r="88" spans="1:19">
      <c r="A88" s="102" t="s">
        <v>193</v>
      </c>
      <c r="B88" s="102"/>
      <c r="C88" s="102"/>
      <c r="D88" s="102"/>
      <c r="E88" s="102"/>
      <c r="F88" s="102" t="s">
        <v>167</v>
      </c>
      <c r="G88" s="102"/>
      <c r="H88" s="103">
        <v>180</v>
      </c>
      <c r="I88" s="103"/>
      <c r="J88" s="65">
        <v>1.3099999999999983</v>
      </c>
      <c r="K88" s="104">
        <v>235.79999999999967</v>
      </c>
      <c r="L88" s="104"/>
      <c r="M88" s="65">
        <v>0.4068322981366419</v>
      </c>
      <c r="N88" s="105">
        <v>1.3099999999999983</v>
      </c>
      <c r="O88" s="105"/>
      <c r="P88" s="65">
        <v>5.7590076335878244</v>
      </c>
      <c r="S88" s="66">
        <v>0</v>
      </c>
    </row>
    <row r="90" spans="1:19">
      <c r="A90" s="102" t="s">
        <v>194</v>
      </c>
      <c r="B90" s="102"/>
      <c r="C90" s="102"/>
      <c r="D90" s="102"/>
      <c r="E90" s="102"/>
      <c r="F90" s="102" t="s">
        <v>167</v>
      </c>
      <c r="G90" s="102"/>
      <c r="H90" s="103">
        <v>280.62200000000001</v>
      </c>
      <c r="I90" s="103"/>
      <c r="J90" s="65">
        <v>0.09</v>
      </c>
      <c r="K90" s="104">
        <v>25.255980000000001</v>
      </c>
      <c r="L90" s="104"/>
      <c r="M90" s="65">
        <v>0.13636363636363635</v>
      </c>
      <c r="N90" s="105">
        <v>0.09</v>
      </c>
      <c r="O90" s="105"/>
      <c r="P90" s="65">
        <v>4.416666666666667</v>
      </c>
      <c r="S90" s="66">
        <v>0</v>
      </c>
    </row>
    <row r="92" spans="1:19">
      <c r="A92" s="102" t="s">
        <v>247</v>
      </c>
      <c r="B92" s="102"/>
      <c r="C92" s="102"/>
      <c r="D92" s="102"/>
      <c r="E92" s="102"/>
      <c r="F92" s="102" t="s">
        <v>162</v>
      </c>
      <c r="G92" s="102"/>
      <c r="H92" s="103">
        <v>21.74</v>
      </c>
      <c r="I92" s="103"/>
      <c r="J92" s="65">
        <v>1</v>
      </c>
      <c r="K92" s="104">
        <v>21.74</v>
      </c>
      <c r="L92" s="104"/>
      <c r="M92" s="65">
        <v>-1</v>
      </c>
      <c r="N92" s="105">
        <v>1</v>
      </c>
      <c r="O92" s="105"/>
      <c r="P92" s="65">
        <v>-0.5</v>
      </c>
      <c r="S92" s="66">
        <v>0</v>
      </c>
    </row>
    <row r="94" spans="1:19">
      <c r="A94" s="102" t="s">
        <v>195</v>
      </c>
      <c r="B94" s="102"/>
      <c r="C94" s="102"/>
      <c r="D94" s="102"/>
      <c r="E94" s="102"/>
      <c r="F94" s="102" t="s">
        <v>162</v>
      </c>
      <c r="G94" s="102"/>
      <c r="H94" s="103">
        <v>2.65</v>
      </c>
      <c r="I94" s="103"/>
      <c r="J94" s="65">
        <v>15</v>
      </c>
      <c r="K94" s="104">
        <v>39.75</v>
      </c>
      <c r="L94" s="104"/>
      <c r="M94" s="65">
        <v>1.5463917525773196E-2</v>
      </c>
      <c r="N94" s="105">
        <v>15</v>
      </c>
      <c r="O94" s="105"/>
      <c r="P94" s="65">
        <v>1017.3333333333333</v>
      </c>
      <c r="S94" s="66">
        <v>0</v>
      </c>
    </row>
    <row r="96" spans="1:19">
      <c r="A96" s="102" t="s">
        <v>196</v>
      </c>
      <c r="B96" s="102"/>
      <c r="C96" s="102"/>
      <c r="D96" s="102"/>
      <c r="E96" s="102"/>
      <c r="F96" s="102" t="s">
        <v>162</v>
      </c>
      <c r="G96" s="102"/>
      <c r="H96" s="103">
        <v>7.47</v>
      </c>
      <c r="I96" s="103"/>
      <c r="J96" s="65">
        <v>4</v>
      </c>
      <c r="K96" s="104">
        <v>29.88</v>
      </c>
      <c r="L96" s="104"/>
      <c r="M96" s="65">
        <v>9.9255583126550868E-3</v>
      </c>
      <c r="N96" s="105">
        <v>4</v>
      </c>
      <c r="O96" s="105"/>
      <c r="P96" s="65">
        <v>457.375</v>
      </c>
      <c r="S96" s="66">
        <v>0</v>
      </c>
    </row>
    <row r="98" spans="1:19">
      <c r="A98" s="102" t="s">
        <v>197</v>
      </c>
      <c r="B98" s="102"/>
      <c r="C98" s="102"/>
      <c r="D98" s="102"/>
      <c r="E98" s="102"/>
      <c r="F98" s="102" t="s">
        <v>162</v>
      </c>
      <c r="G98" s="102"/>
      <c r="H98" s="103">
        <v>9</v>
      </c>
      <c r="I98" s="103"/>
      <c r="J98" s="65">
        <v>22.5</v>
      </c>
      <c r="K98" s="104">
        <v>202.5</v>
      </c>
      <c r="L98" s="104"/>
      <c r="M98" s="65">
        <v>-0.78947368421052633</v>
      </c>
      <c r="N98" s="105">
        <v>22.5</v>
      </c>
      <c r="O98" s="105"/>
      <c r="P98" s="65">
        <v>-6.6333333333333337</v>
      </c>
      <c r="S98" s="66">
        <v>0</v>
      </c>
    </row>
    <row r="100" spans="1:19">
      <c r="A100" s="102" t="s">
        <v>198</v>
      </c>
      <c r="B100" s="102"/>
      <c r="C100" s="102"/>
      <c r="D100" s="102"/>
      <c r="E100" s="102"/>
      <c r="F100" s="102" t="s">
        <v>167</v>
      </c>
      <c r="G100" s="102"/>
      <c r="H100" s="103">
        <v>977</v>
      </c>
      <c r="I100" s="103"/>
      <c r="J100" s="65">
        <v>1.5993600000000026</v>
      </c>
      <c r="K100" s="104">
        <v>1562.5747200000023</v>
      </c>
      <c r="L100" s="104"/>
      <c r="M100" s="65">
        <v>-1.8243372724369178</v>
      </c>
      <c r="N100" s="105">
        <v>1.5993600000000026</v>
      </c>
      <c r="O100" s="105"/>
      <c r="P100" s="65">
        <v>0.44860787114845835</v>
      </c>
      <c r="S100" s="66">
        <v>0</v>
      </c>
    </row>
    <row r="102" spans="1:19">
      <c r="A102" s="102" t="s">
        <v>199</v>
      </c>
      <c r="B102" s="102"/>
      <c r="C102" s="102"/>
      <c r="D102" s="102"/>
      <c r="E102" s="102"/>
      <c r="F102" s="102" t="s">
        <v>167</v>
      </c>
      <c r="G102" s="102"/>
      <c r="H102" s="103">
        <v>297.62</v>
      </c>
      <c r="I102" s="103"/>
      <c r="J102" s="65">
        <v>-0.3</v>
      </c>
      <c r="K102" s="104">
        <v>-89.286000000000001</v>
      </c>
      <c r="L102" s="104"/>
      <c r="M102" s="65">
        <v>-4.7619047619047616E-2</v>
      </c>
      <c r="N102" s="105">
        <v>-0.3</v>
      </c>
      <c r="O102" s="105"/>
      <c r="P102" s="65">
        <v>-4.5</v>
      </c>
      <c r="S102" s="66">
        <v>0</v>
      </c>
    </row>
    <row r="104" spans="1:19">
      <c r="A104" s="102" t="s">
        <v>200</v>
      </c>
      <c r="B104" s="102"/>
      <c r="C104" s="102"/>
      <c r="D104" s="102"/>
      <c r="E104" s="102"/>
      <c r="F104" s="102" t="s">
        <v>167</v>
      </c>
      <c r="G104" s="102"/>
      <c r="H104" s="103">
        <v>307.86</v>
      </c>
      <c r="I104" s="103"/>
      <c r="J104" s="65">
        <v>0.16280000000000017</v>
      </c>
      <c r="K104" s="104">
        <v>50.119608000000042</v>
      </c>
      <c r="L104" s="104"/>
      <c r="M104" s="65">
        <v>0.1996321275291234</v>
      </c>
      <c r="N104" s="105">
        <v>0.16280000000000017</v>
      </c>
      <c r="O104" s="105"/>
      <c r="P104" s="65">
        <v>3.4829068796068778</v>
      </c>
      <c r="S104" s="66">
        <v>0</v>
      </c>
    </row>
    <row r="106" spans="1:19">
      <c r="A106" s="102" t="s">
        <v>201</v>
      </c>
      <c r="B106" s="102"/>
      <c r="C106" s="102"/>
      <c r="D106" s="102"/>
      <c r="E106" s="102"/>
      <c r="F106" s="102" t="s">
        <v>167</v>
      </c>
      <c r="G106" s="102"/>
      <c r="H106" s="103">
        <v>160</v>
      </c>
      <c r="I106" s="103"/>
      <c r="J106" s="65">
        <v>0.67500000000000016</v>
      </c>
      <c r="K106" s="104">
        <v>108.00000000000001</v>
      </c>
      <c r="L106" s="104"/>
      <c r="M106" s="65">
        <v>-0.72192513368983968</v>
      </c>
      <c r="N106" s="105">
        <v>0.67500000000000016</v>
      </c>
      <c r="O106" s="105"/>
      <c r="P106" s="65">
        <v>-0.95259259259259255</v>
      </c>
      <c r="S106" s="66">
        <v>0</v>
      </c>
    </row>
    <row r="108" spans="1:19">
      <c r="A108" s="102" t="s">
        <v>202</v>
      </c>
      <c r="B108" s="102"/>
      <c r="C108" s="102"/>
      <c r="D108" s="102"/>
      <c r="E108" s="102"/>
      <c r="F108" s="102" t="s">
        <v>165</v>
      </c>
      <c r="G108" s="102"/>
      <c r="H108" s="103">
        <v>1320</v>
      </c>
      <c r="I108" s="103"/>
      <c r="J108" s="65">
        <v>0.51</v>
      </c>
      <c r="K108" s="104">
        <v>673.2</v>
      </c>
      <c r="L108" s="104"/>
      <c r="M108" s="65">
        <v>6.7105263157894737E-2</v>
      </c>
      <c r="N108" s="105">
        <v>0.51</v>
      </c>
      <c r="O108" s="105"/>
      <c r="P108" s="65">
        <v>15.560980392156862</v>
      </c>
      <c r="S108" s="66">
        <v>0</v>
      </c>
    </row>
    <row r="110" spans="1:19">
      <c r="A110" s="102" t="s">
        <v>203</v>
      </c>
      <c r="B110" s="102"/>
      <c r="C110" s="102"/>
      <c r="D110" s="102"/>
      <c r="E110" s="102"/>
      <c r="F110" s="102" t="s">
        <v>165</v>
      </c>
      <c r="G110" s="102"/>
      <c r="H110" s="103">
        <v>987.33</v>
      </c>
      <c r="I110" s="103"/>
      <c r="J110" s="65">
        <v>-0.01</v>
      </c>
      <c r="K110" s="104">
        <v>-9.8733000000000004</v>
      </c>
      <c r="L110" s="104"/>
      <c r="M110" s="65">
        <v>-3.1250000000000002E-3</v>
      </c>
      <c r="N110" s="105">
        <v>-0.01</v>
      </c>
      <c r="O110" s="105"/>
      <c r="P110" s="65">
        <v>-156.81</v>
      </c>
      <c r="S110" s="66">
        <v>0</v>
      </c>
    </row>
    <row r="112" spans="1:19">
      <c r="A112" s="102" t="s">
        <v>204</v>
      </c>
      <c r="B112" s="102"/>
      <c r="C112" s="102"/>
      <c r="D112" s="102"/>
      <c r="E112" s="102"/>
      <c r="F112" s="102" t="s">
        <v>205</v>
      </c>
      <c r="G112" s="102"/>
      <c r="H112" s="103">
        <v>1192.8</v>
      </c>
      <c r="I112" s="103"/>
      <c r="J112" s="65">
        <v>0.3999999999999983</v>
      </c>
      <c r="K112" s="104">
        <v>477.11999999999796</v>
      </c>
      <c r="L112" s="104"/>
      <c r="M112" s="65">
        <v>0.10256410256410195</v>
      </c>
      <c r="N112" s="105">
        <v>0.3999999999999983</v>
      </c>
      <c r="O112" s="105"/>
      <c r="P112" s="65">
        <v>9.1750000000000345</v>
      </c>
      <c r="S112" s="66">
        <v>0</v>
      </c>
    </row>
    <row r="114" spans="1:22">
      <c r="A114" s="102" t="s">
        <v>206</v>
      </c>
      <c r="B114" s="102"/>
      <c r="C114" s="102"/>
      <c r="D114" s="102"/>
      <c r="E114" s="102"/>
      <c r="F114" s="102" t="s">
        <v>162</v>
      </c>
      <c r="G114" s="102"/>
      <c r="H114" s="103">
        <v>11.67</v>
      </c>
      <c r="I114" s="103"/>
      <c r="J114" s="65">
        <v>91</v>
      </c>
      <c r="K114" s="104">
        <v>1061.97</v>
      </c>
      <c r="L114" s="104"/>
      <c r="M114" s="65">
        <v>0.17105263157894737</v>
      </c>
      <c r="N114" s="105">
        <v>91</v>
      </c>
      <c r="O114" s="105"/>
      <c r="P114" s="65">
        <v>625.92307692307691</v>
      </c>
      <c r="S114" s="66">
        <v>0</v>
      </c>
    </row>
    <row r="116" spans="1:22">
      <c r="A116" s="102" t="s">
        <v>207</v>
      </c>
      <c r="B116" s="102"/>
      <c r="C116" s="102"/>
      <c r="D116" s="102"/>
      <c r="E116" s="102"/>
      <c r="F116" s="102" t="s">
        <v>162</v>
      </c>
      <c r="G116" s="102"/>
      <c r="H116" s="103">
        <v>0.41499999999999998</v>
      </c>
      <c r="I116" s="103"/>
      <c r="J116" s="65">
        <v>4353</v>
      </c>
      <c r="K116" s="104">
        <v>1806.4949999999999</v>
      </c>
      <c r="L116" s="104"/>
      <c r="M116" s="65">
        <v>0.44876288659793817</v>
      </c>
      <c r="N116" s="105">
        <v>4353</v>
      </c>
      <c r="O116" s="105"/>
      <c r="P116" s="65">
        <v>14054.114174132783</v>
      </c>
      <c r="S116" s="66">
        <v>0</v>
      </c>
    </row>
    <row r="118" spans="1:22">
      <c r="A118" s="102" t="s">
        <v>208</v>
      </c>
      <c r="B118" s="102"/>
      <c r="C118" s="102"/>
      <c r="D118" s="102"/>
      <c r="E118" s="102"/>
      <c r="F118" s="102" t="s">
        <v>167</v>
      </c>
      <c r="G118" s="102"/>
      <c r="H118" s="103">
        <v>200</v>
      </c>
      <c r="I118" s="103"/>
      <c r="J118" s="65">
        <v>0.51</v>
      </c>
      <c r="K118" s="104">
        <v>102</v>
      </c>
      <c r="L118" s="104"/>
      <c r="M118" s="65">
        <v>6.8000000000000005E-2</v>
      </c>
      <c r="N118" s="105">
        <v>0.51</v>
      </c>
      <c r="O118" s="105"/>
      <c r="P118" s="65">
        <v>15.362941176470589</v>
      </c>
      <c r="S118" s="66">
        <v>0</v>
      </c>
    </row>
    <row r="120" spans="1:22">
      <c r="A120" s="102" t="s">
        <v>244</v>
      </c>
      <c r="B120" s="102"/>
      <c r="C120" s="102"/>
      <c r="D120" s="102"/>
      <c r="E120" s="102"/>
      <c r="F120" s="102" t="s">
        <v>162</v>
      </c>
      <c r="G120" s="102"/>
      <c r="H120" s="103">
        <v>8.2799999999999994</v>
      </c>
      <c r="I120" s="103"/>
      <c r="J120" s="65">
        <v>2</v>
      </c>
      <c r="K120" s="104">
        <v>16.559999999999999</v>
      </c>
      <c r="L120" s="104"/>
      <c r="M120" s="65">
        <v>6.25E-2</v>
      </c>
      <c r="N120" s="105">
        <v>2</v>
      </c>
      <c r="O120" s="105"/>
      <c r="P120" s="65">
        <v>42</v>
      </c>
      <c r="S120" s="66">
        <v>0</v>
      </c>
    </row>
    <row r="122" spans="1:22">
      <c r="H122" s="106" t="s">
        <v>144</v>
      </c>
      <c r="I122" s="106"/>
      <c r="N122" s="106" t="s">
        <v>144</v>
      </c>
      <c r="O122" s="106"/>
      <c r="P122" s="106" t="s">
        <v>145</v>
      </c>
      <c r="Q122" s="106"/>
    </row>
    <row r="123" spans="1:22" ht="15" customHeight="1">
      <c r="F123" s="106" t="s">
        <v>146</v>
      </c>
      <c r="G123" s="106"/>
      <c r="H123" s="106"/>
      <c r="I123" s="106"/>
      <c r="J123" s="106" t="s">
        <v>147</v>
      </c>
      <c r="K123" s="106" t="s">
        <v>147</v>
      </c>
      <c r="L123" s="106"/>
      <c r="N123" s="106"/>
      <c r="O123" s="106"/>
      <c r="P123" s="106"/>
      <c r="Q123" s="106"/>
      <c r="R123" s="106" t="s">
        <v>148</v>
      </c>
      <c r="S123" s="106"/>
      <c r="T123" s="106" t="s">
        <v>149</v>
      </c>
      <c r="U123" s="106"/>
    </row>
    <row r="124" spans="1:22" ht="15" customHeight="1">
      <c r="F124" s="106"/>
      <c r="G124" s="106"/>
      <c r="H124" s="106"/>
      <c r="I124" s="106"/>
      <c r="J124" s="106"/>
      <c r="K124" s="106"/>
      <c r="L124" s="106"/>
      <c r="N124" s="106"/>
      <c r="O124" s="106"/>
      <c r="P124" s="106"/>
      <c r="Q124" s="106"/>
      <c r="R124" s="106"/>
      <c r="S124" s="106"/>
      <c r="T124" s="106"/>
      <c r="U124" s="106"/>
    </row>
    <row r="125" spans="1:22" ht="15" customHeight="1">
      <c r="A125" s="106" t="s">
        <v>150</v>
      </c>
      <c r="B125" s="106"/>
      <c r="C125" s="106"/>
      <c r="F125" s="106"/>
      <c r="G125" s="106"/>
      <c r="H125" s="106" t="s">
        <v>151</v>
      </c>
      <c r="I125" s="106"/>
      <c r="J125" s="106"/>
      <c r="K125" s="106"/>
      <c r="L125" s="106"/>
      <c r="N125" s="106" t="s">
        <v>152</v>
      </c>
      <c r="O125" s="106"/>
      <c r="P125" s="106" t="s">
        <v>153</v>
      </c>
      <c r="Q125" s="106"/>
      <c r="R125" s="106"/>
      <c r="S125" s="106"/>
      <c r="T125" s="106"/>
      <c r="U125" s="106"/>
    </row>
    <row r="126" spans="1:22" ht="15" customHeight="1">
      <c r="A126" s="106"/>
      <c r="B126" s="106"/>
      <c r="C126" s="106"/>
      <c r="H126" s="106"/>
      <c r="I126" s="106"/>
      <c r="N126" s="106"/>
      <c r="O126" s="106"/>
      <c r="P126" s="106"/>
      <c r="Q126" s="106"/>
    </row>
    <row r="128" spans="1:22" ht="15" customHeight="1">
      <c r="F128" s="106" t="s">
        <v>154</v>
      </c>
      <c r="G128" s="106"/>
      <c r="H128" s="106" t="s">
        <v>155</v>
      </c>
      <c r="I128" s="106"/>
      <c r="J128" s="106" t="s">
        <v>151</v>
      </c>
      <c r="K128" s="106" t="s">
        <v>156</v>
      </c>
      <c r="L128" s="106"/>
      <c r="M128" s="106" t="s">
        <v>157</v>
      </c>
      <c r="N128" s="106"/>
      <c r="O128" s="106" t="s">
        <v>151</v>
      </c>
      <c r="P128" s="106"/>
      <c r="Q128" s="106" t="s">
        <v>158</v>
      </c>
      <c r="R128" s="106"/>
      <c r="S128" s="106" t="s">
        <v>159</v>
      </c>
      <c r="T128" s="106"/>
      <c r="U128" s="106" t="s">
        <v>160</v>
      </c>
      <c r="V128" s="106"/>
    </row>
    <row r="129" spans="1:22" ht="15" customHeight="1"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</row>
    <row r="131" spans="1:22">
      <c r="A131" s="102" t="s">
        <v>209</v>
      </c>
      <c r="B131" s="102"/>
      <c r="C131" s="102"/>
      <c r="D131" s="102"/>
      <c r="E131" s="102"/>
      <c r="F131" s="102" t="s">
        <v>165</v>
      </c>
      <c r="G131" s="102"/>
      <c r="H131" s="103">
        <v>178</v>
      </c>
      <c r="I131" s="103"/>
      <c r="J131" s="65">
        <v>0.98174999999999046</v>
      </c>
      <c r="K131" s="104">
        <v>174.75149999999832</v>
      </c>
      <c r="L131" s="104"/>
      <c r="M131" s="65">
        <v>5.1695812204792288E-2</v>
      </c>
      <c r="N131" s="105">
        <v>0.98174999999999057</v>
      </c>
      <c r="O131" s="105"/>
      <c r="P131" s="65">
        <v>29.644613330786964</v>
      </c>
      <c r="S131" s="66">
        <v>0</v>
      </c>
    </row>
    <row r="133" spans="1:22">
      <c r="A133" s="102" t="s">
        <v>210</v>
      </c>
      <c r="B133" s="102"/>
      <c r="C133" s="102"/>
      <c r="D133" s="102"/>
      <c r="E133" s="102"/>
      <c r="F133" s="102" t="s">
        <v>167</v>
      </c>
      <c r="G133" s="102"/>
      <c r="H133" s="103">
        <v>64</v>
      </c>
      <c r="I133" s="103"/>
      <c r="J133" s="65">
        <v>2.0333500000000186</v>
      </c>
      <c r="K133" s="104">
        <v>130.13440000000119</v>
      </c>
      <c r="L133" s="104"/>
      <c r="M133" s="65">
        <v>0.2890523047704654</v>
      </c>
      <c r="N133" s="105">
        <v>2.0333500000000186</v>
      </c>
      <c r="O133" s="105"/>
      <c r="P133" s="65">
        <v>10.797680739420125</v>
      </c>
      <c r="S133" s="66">
        <v>0</v>
      </c>
    </row>
    <row r="135" spans="1:22">
      <c r="A135" s="102" t="s">
        <v>245</v>
      </c>
      <c r="B135" s="102"/>
      <c r="C135" s="102"/>
      <c r="D135" s="102"/>
      <c r="E135" s="102"/>
      <c r="F135" s="102" t="s">
        <v>242</v>
      </c>
      <c r="G135" s="102"/>
      <c r="H135" s="103">
        <v>43.08</v>
      </c>
      <c r="I135" s="103"/>
      <c r="J135" s="65">
        <v>1</v>
      </c>
      <c r="K135" s="104">
        <v>43.08</v>
      </c>
      <c r="L135" s="104"/>
      <c r="M135" s="65">
        <v>2.6315789473684213E-2</v>
      </c>
      <c r="N135" s="105">
        <v>1</v>
      </c>
      <c r="O135" s="105"/>
      <c r="P135" s="65">
        <v>58</v>
      </c>
      <c r="S135" s="66">
        <v>0</v>
      </c>
    </row>
    <row r="137" spans="1:22">
      <c r="A137" s="102" t="s">
        <v>211</v>
      </c>
      <c r="B137" s="102"/>
      <c r="C137" s="102"/>
      <c r="D137" s="102"/>
      <c r="E137" s="102"/>
      <c r="F137" s="102" t="s">
        <v>162</v>
      </c>
      <c r="G137" s="102"/>
      <c r="H137" s="103">
        <v>42.75</v>
      </c>
      <c r="I137" s="103"/>
      <c r="J137" s="65">
        <v>3</v>
      </c>
      <c r="K137" s="104">
        <v>128.25</v>
      </c>
      <c r="L137" s="104"/>
      <c r="M137" s="65">
        <v>0.27272727272727271</v>
      </c>
      <c r="N137" s="105">
        <v>3</v>
      </c>
      <c r="O137" s="105"/>
      <c r="P137" s="65">
        <v>15.833333333333332</v>
      </c>
      <c r="S137" s="66">
        <v>0</v>
      </c>
    </row>
    <row r="139" spans="1:22">
      <c r="A139" s="102" t="s">
        <v>212</v>
      </c>
      <c r="B139" s="102"/>
      <c r="C139" s="102"/>
      <c r="D139" s="102"/>
      <c r="E139" s="102"/>
      <c r="F139" s="102" t="s">
        <v>162</v>
      </c>
      <c r="G139" s="102"/>
      <c r="H139" s="103">
        <v>5.4</v>
      </c>
      <c r="I139" s="103"/>
      <c r="J139" s="65">
        <v>17</v>
      </c>
      <c r="K139" s="104">
        <v>91.8</v>
      </c>
      <c r="L139" s="104"/>
      <c r="M139" s="65">
        <v>2.0807833537331701E-2</v>
      </c>
      <c r="N139" s="105">
        <v>17</v>
      </c>
      <c r="O139" s="105"/>
      <c r="P139" s="65">
        <v>858.02941176470586</v>
      </c>
      <c r="S139" s="66">
        <v>0</v>
      </c>
    </row>
    <row r="141" spans="1:22">
      <c r="A141" s="102" t="s">
        <v>213</v>
      </c>
      <c r="B141" s="102"/>
      <c r="C141" s="102"/>
      <c r="D141" s="102"/>
      <c r="E141" s="102"/>
      <c r="F141" s="102" t="s">
        <v>162</v>
      </c>
      <c r="G141" s="102"/>
      <c r="H141" s="103">
        <v>0.65</v>
      </c>
      <c r="I141" s="103"/>
      <c r="J141" s="65">
        <v>17</v>
      </c>
      <c r="K141" s="104">
        <v>11.05</v>
      </c>
      <c r="L141" s="104"/>
      <c r="M141" s="65">
        <v>2.0457280385078217E-2</v>
      </c>
      <c r="N141" s="105">
        <v>17</v>
      </c>
      <c r="O141" s="105"/>
      <c r="P141" s="65">
        <v>872.44117647058829</v>
      </c>
      <c r="S141" s="66">
        <v>0</v>
      </c>
    </row>
    <row r="143" spans="1:22">
      <c r="A143" s="102" t="s">
        <v>214</v>
      </c>
      <c r="B143" s="102"/>
      <c r="C143" s="102"/>
      <c r="D143" s="102"/>
      <c r="E143" s="102"/>
      <c r="F143" s="102" t="s">
        <v>162</v>
      </c>
      <c r="G143" s="102"/>
      <c r="H143" s="103">
        <v>3.69</v>
      </c>
      <c r="I143" s="103"/>
      <c r="J143" s="65">
        <v>21</v>
      </c>
      <c r="K143" s="104">
        <v>77.489999999999995</v>
      </c>
      <c r="L143" s="104"/>
      <c r="M143" s="65">
        <v>3.2208588957055216E-2</v>
      </c>
      <c r="N143" s="105">
        <v>21</v>
      </c>
      <c r="O143" s="105"/>
      <c r="P143" s="65">
        <v>688.52380952380952</v>
      </c>
      <c r="S143" s="66">
        <v>0</v>
      </c>
    </row>
    <row r="145" spans="1:19">
      <c r="A145" s="102" t="s">
        <v>215</v>
      </c>
      <c r="B145" s="102"/>
      <c r="C145" s="102"/>
      <c r="D145" s="102"/>
      <c r="E145" s="102"/>
      <c r="F145" s="102" t="s">
        <v>162</v>
      </c>
      <c r="G145" s="102"/>
      <c r="H145" s="103">
        <v>0.6</v>
      </c>
      <c r="I145" s="103"/>
      <c r="J145" s="65">
        <v>21</v>
      </c>
      <c r="K145" s="104">
        <v>12.6</v>
      </c>
      <c r="L145" s="104"/>
      <c r="M145" s="65">
        <v>3.1963470319634701E-2</v>
      </c>
      <c r="N145" s="105">
        <v>21</v>
      </c>
      <c r="O145" s="105"/>
      <c r="P145" s="65">
        <v>693.64285714285711</v>
      </c>
      <c r="S145" s="66">
        <v>0</v>
      </c>
    </row>
    <row r="147" spans="1:19">
      <c r="A147" s="102" t="s">
        <v>216</v>
      </c>
      <c r="B147" s="102"/>
      <c r="C147" s="102"/>
      <c r="D147" s="102"/>
      <c r="E147" s="102"/>
      <c r="F147" s="102" t="s">
        <v>162</v>
      </c>
      <c r="G147" s="102"/>
      <c r="H147" s="103">
        <v>2.5</v>
      </c>
      <c r="I147" s="103"/>
      <c r="J147" s="65">
        <v>56</v>
      </c>
      <c r="K147" s="104">
        <v>140</v>
      </c>
      <c r="L147" s="104"/>
      <c r="M147" s="65">
        <v>4.3512043512043512E-2</v>
      </c>
      <c r="N147" s="105">
        <v>56</v>
      </c>
      <c r="O147" s="105"/>
      <c r="P147" s="65">
        <v>1354.4910714285713</v>
      </c>
      <c r="S147" s="66">
        <v>0</v>
      </c>
    </row>
    <row r="149" spans="1:19">
      <c r="A149" s="102" t="s">
        <v>217</v>
      </c>
      <c r="B149" s="102"/>
      <c r="C149" s="102"/>
      <c r="D149" s="102"/>
      <c r="E149" s="102"/>
      <c r="F149" s="102" t="s">
        <v>162</v>
      </c>
      <c r="G149" s="102"/>
      <c r="H149" s="103">
        <v>21.54</v>
      </c>
      <c r="I149" s="103"/>
      <c r="J149" s="65">
        <v>231</v>
      </c>
      <c r="K149" s="104">
        <v>4975.74</v>
      </c>
      <c r="L149" s="104"/>
      <c r="M149" s="65">
        <v>0.13492990654205608</v>
      </c>
      <c r="N149" s="105">
        <v>231</v>
      </c>
      <c r="O149" s="105"/>
      <c r="P149" s="65">
        <v>1946.7056277056276</v>
      </c>
      <c r="S149" s="66">
        <v>0</v>
      </c>
    </row>
    <row r="151" spans="1:19">
      <c r="A151" s="102" t="s">
        <v>218</v>
      </c>
      <c r="B151" s="102"/>
      <c r="C151" s="102"/>
      <c r="D151" s="102"/>
      <c r="E151" s="102"/>
      <c r="F151" s="102" t="s">
        <v>165</v>
      </c>
      <c r="G151" s="102"/>
      <c r="H151" s="103">
        <v>519.63</v>
      </c>
      <c r="I151" s="103"/>
      <c r="J151" s="65">
        <v>4.2</v>
      </c>
      <c r="K151" s="104">
        <v>2182.4459999999999</v>
      </c>
      <c r="L151" s="104"/>
      <c r="M151" s="65">
        <v>9.5454545454545445E-2</v>
      </c>
      <c r="N151" s="105">
        <v>4.2</v>
      </c>
      <c r="O151" s="105"/>
      <c r="P151" s="65">
        <v>53.438095238095237</v>
      </c>
      <c r="S151" s="66">
        <v>0</v>
      </c>
    </row>
    <row r="153" spans="1:19">
      <c r="A153" s="102" t="s">
        <v>219</v>
      </c>
      <c r="B153" s="102"/>
      <c r="C153" s="102"/>
      <c r="D153" s="102"/>
      <c r="E153" s="102"/>
      <c r="F153" s="102" t="s">
        <v>162</v>
      </c>
      <c r="G153" s="102"/>
      <c r="H153" s="103">
        <v>2</v>
      </c>
      <c r="I153" s="103"/>
      <c r="J153" s="65">
        <v>255</v>
      </c>
      <c r="K153" s="104">
        <v>510</v>
      </c>
      <c r="L153" s="104"/>
      <c r="M153" s="65">
        <v>0.18833087149187591</v>
      </c>
      <c r="N153" s="105">
        <v>255</v>
      </c>
      <c r="O153" s="105"/>
      <c r="P153" s="65">
        <v>1611.6549019607844</v>
      </c>
      <c r="S153" s="66">
        <v>0</v>
      </c>
    </row>
    <row r="155" spans="1:19">
      <c r="A155" s="102" t="s">
        <v>220</v>
      </c>
      <c r="B155" s="102"/>
      <c r="C155" s="102"/>
      <c r="D155" s="102"/>
      <c r="E155" s="102"/>
      <c r="F155" s="102" t="s">
        <v>167</v>
      </c>
      <c r="G155" s="102"/>
      <c r="H155" s="103">
        <v>380</v>
      </c>
      <c r="I155" s="103"/>
      <c r="J155" s="65">
        <v>2.5</v>
      </c>
      <c r="K155" s="104">
        <v>950</v>
      </c>
      <c r="L155" s="104"/>
      <c r="M155" s="65">
        <v>0.22727272727272727</v>
      </c>
      <c r="N155" s="105">
        <v>2.5</v>
      </c>
      <c r="O155" s="105"/>
      <c r="P155" s="65">
        <v>10.5</v>
      </c>
      <c r="S155" s="66">
        <v>0</v>
      </c>
    </row>
    <row r="157" spans="1:19">
      <c r="A157" s="102" t="s">
        <v>221</v>
      </c>
      <c r="B157" s="102"/>
      <c r="C157" s="102"/>
      <c r="D157" s="102"/>
      <c r="E157" s="102"/>
      <c r="F157" s="102" t="s">
        <v>162</v>
      </c>
      <c r="G157" s="102"/>
      <c r="H157" s="103">
        <v>5.7</v>
      </c>
      <c r="I157" s="103"/>
      <c r="J157" s="65">
        <v>5</v>
      </c>
      <c r="K157" s="104">
        <v>28.5</v>
      </c>
      <c r="L157" s="104"/>
      <c r="M157" s="65">
        <v>1.7123287671232876E-2</v>
      </c>
      <c r="N157" s="105">
        <v>5</v>
      </c>
      <c r="O157" s="105"/>
      <c r="P157" s="65">
        <v>326.2</v>
      </c>
      <c r="S157" s="66">
        <v>0</v>
      </c>
    </row>
    <row r="159" spans="1:19">
      <c r="A159" s="102" t="s">
        <v>222</v>
      </c>
      <c r="B159" s="102"/>
      <c r="C159" s="102"/>
      <c r="D159" s="102"/>
      <c r="E159" s="102"/>
      <c r="F159" s="102" t="s">
        <v>162</v>
      </c>
      <c r="G159" s="102"/>
      <c r="H159" s="103">
        <v>4.26</v>
      </c>
      <c r="I159" s="103"/>
      <c r="J159" s="65">
        <v>6</v>
      </c>
      <c r="K159" s="104">
        <v>25.56</v>
      </c>
      <c r="L159" s="104"/>
      <c r="M159" s="65">
        <v>1.9230769230769232E-2</v>
      </c>
      <c r="N159" s="105">
        <v>6</v>
      </c>
      <c r="O159" s="105"/>
      <c r="P159" s="65">
        <v>344</v>
      </c>
      <c r="S159" s="66">
        <v>0</v>
      </c>
    </row>
    <row r="161" spans="1:19">
      <c r="A161" s="102" t="s">
        <v>223</v>
      </c>
      <c r="B161" s="102"/>
      <c r="C161" s="102"/>
      <c r="D161" s="102"/>
      <c r="E161" s="102"/>
      <c r="F161" s="102" t="s">
        <v>162</v>
      </c>
      <c r="G161" s="102"/>
      <c r="H161" s="103">
        <v>3.39</v>
      </c>
      <c r="I161" s="103"/>
      <c r="J161" s="65">
        <v>9</v>
      </c>
      <c r="K161" s="104">
        <v>30.51</v>
      </c>
      <c r="L161" s="104"/>
      <c r="M161" s="65">
        <v>3.4090909090909088E-2</v>
      </c>
      <c r="N161" s="105">
        <v>9</v>
      </c>
      <c r="O161" s="105"/>
      <c r="P161" s="65">
        <v>287.66666666666669</v>
      </c>
      <c r="S161" s="66">
        <v>0</v>
      </c>
    </row>
    <row r="163" spans="1:19">
      <c r="A163" s="102" t="s">
        <v>224</v>
      </c>
      <c r="B163" s="102"/>
      <c r="C163" s="102"/>
      <c r="D163" s="102"/>
      <c r="E163" s="102"/>
      <c r="F163" s="102" t="s">
        <v>167</v>
      </c>
      <c r="G163" s="102"/>
      <c r="H163" s="103">
        <v>375</v>
      </c>
      <c r="I163" s="103"/>
      <c r="J163" s="65">
        <v>0.70000000000000062</v>
      </c>
      <c r="K163" s="104">
        <v>262.50000000000023</v>
      </c>
      <c r="L163" s="104"/>
      <c r="M163" s="65">
        <v>0.17073170731707332</v>
      </c>
      <c r="N163" s="105">
        <v>0.70000000000000062</v>
      </c>
      <c r="O163" s="105"/>
      <c r="P163" s="65">
        <v>7.7285714285714251</v>
      </c>
      <c r="S163" s="66">
        <v>0</v>
      </c>
    </row>
    <row r="165" spans="1:19">
      <c r="A165" s="102" t="s">
        <v>225</v>
      </c>
      <c r="B165" s="102"/>
      <c r="C165" s="102"/>
      <c r="D165" s="102"/>
      <c r="E165" s="102"/>
      <c r="F165" s="102" t="s">
        <v>162</v>
      </c>
      <c r="G165" s="102"/>
      <c r="H165" s="103">
        <v>4.5</v>
      </c>
      <c r="I165" s="103"/>
      <c r="J165" s="65">
        <v>255</v>
      </c>
      <c r="K165" s="104">
        <v>1147.5</v>
      </c>
      <c r="L165" s="104"/>
      <c r="M165" s="65">
        <v>9.9843382928739233E-2</v>
      </c>
      <c r="N165" s="105">
        <v>255</v>
      </c>
      <c r="O165" s="105"/>
      <c r="P165" s="65">
        <v>2814.0078431372549</v>
      </c>
      <c r="S165" s="66">
        <v>0</v>
      </c>
    </row>
    <row r="167" spans="1:19">
      <c r="A167" s="102" t="s">
        <v>226</v>
      </c>
      <c r="B167" s="102"/>
      <c r="C167" s="102"/>
      <c r="D167" s="102"/>
      <c r="E167" s="102"/>
      <c r="F167" s="102" t="s">
        <v>167</v>
      </c>
      <c r="G167" s="102"/>
      <c r="H167" s="103">
        <v>128</v>
      </c>
      <c r="I167" s="103"/>
      <c r="J167" s="65">
        <v>21</v>
      </c>
      <c r="K167" s="104">
        <v>2688</v>
      </c>
      <c r="L167" s="104"/>
      <c r="M167" s="65">
        <v>0.21649484536082475</v>
      </c>
      <c r="N167" s="105">
        <v>21</v>
      </c>
      <c r="O167" s="105"/>
      <c r="P167" s="65">
        <v>120.30952380952381</v>
      </c>
      <c r="S167" s="66">
        <v>0</v>
      </c>
    </row>
    <row r="169" spans="1:19">
      <c r="A169" s="102" t="s">
        <v>227</v>
      </c>
      <c r="B169" s="102"/>
      <c r="C169" s="102"/>
      <c r="D169" s="102"/>
      <c r="E169" s="102"/>
      <c r="F169" s="102" t="s">
        <v>162</v>
      </c>
      <c r="G169" s="102"/>
      <c r="H169" s="103">
        <v>8.4600000000000009</v>
      </c>
      <c r="I169" s="103"/>
      <c r="J169" s="65">
        <v>18</v>
      </c>
      <c r="K169" s="104">
        <v>152.28</v>
      </c>
      <c r="L169" s="104"/>
      <c r="M169" s="65">
        <v>7.7586206896551727E-2</v>
      </c>
      <c r="N169" s="105">
        <v>18</v>
      </c>
      <c r="O169" s="105"/>
      <c r="P169" s="65">
        <v>256.44444444444446</v>
      </c>
      <c r="S169" s="66">
        <v>0</v>
      </c>
    </row>
    <row r="171" spans="1:19">
      <c r="A171" s="102" t="s">
        <v>228</v>
      </c>
      <c r="B171" s="102"/>
      <c r="C171" s="102"/>
      <c r="D171" s="102"/>
      <c r="E171" s="102"/>
      <c r="F171" s="102" t="s">
        <v>167</v>
      </c>
      <c r="G171" s="102"/>
      <c r="H171" s="103">
        <v>45</v>
      </c>
      <c r="I171" s="103"/>
      <c r="J171" s="65">
        <v>0.39269999999999866</v>
      </c>
      <c r="K171" s="104">
        <v>17.671499999999941</v>
      </c>
      <c r="L171" s="104"/>
      <c r="M171" s="65">
        <v>0.53329892987125804</v>
      </c>
      <c r="N171" s="105">
        <v>0.39269999999999866</v>
      </c>
      <c r="O171" s="105"/>
      <c r="P171" s="65">
        <v>2.0666204787369473</v>
      </c>
      <c r="S171" s="66">
        <v>0</v>
      </c>
    </row>
    <row r="173" spans="1:19">
      <c r="A173" s="102" t="s">
        <v>229</v>
      </c>
      <c r="B173" s="102"/>
      <c r="C173" s="102"/>
      <c r="D173" s="102"/>
      <c r="E173" s="102"/>
      <c r="F173" s="102" t="s">
        <v>162</v>
      </c>
      <c r="G173" s="102"/>
      <c r="H173" s="103">
        <v>0.55000000000000004</v>
      </c>
      <c r="I173" s="103"/>
      <c r="J173" s="65">
        <v>171.5</v>
      </c>
      <c r="K173" s="104">
        <v>94.325000000000003</v>
      </c>
      <c r="L173" s="104"/>
      <c r="M173" s="65">
        <v>0.14515446466356327</v>
      </c>
      <c r="N173" s="105">
        <v>171.5</v>
      </c>
      <c r="O173" s="105"/>
      <c r="P173" s="65">
        <v>1356.4446064139941</v>
      </c>
      <c r="S173" s="66">
        <v>0</v>
      </c>
    </row>
    <row r="175" spans="1:19">
      <c r="A175" s="102" t="s">
        <v>230</v>
      </c>
      <c r="B175" s="102"/>
      <c r="C175" s="102"/>
      <c r="D175" s="102"/>
      <c r="E175" s="102"/>
      <c r="F175" s="102" t="s">
        <v>162</v>
      </c>
      <c r="G175" s="102"/>
      <c r="H175" s="103">
        <v>9.32</v>
      </c>
      <c r="I175" s="103"/>
      <c r="J175" s="65">
        <v>2</v>
      </c>
      <c r="K175" s="104">
        <v>18.64</v>
      </c>
      <c r="L175" s="104"/>
      <c r="M175" s="65">
        <v>6.1766522544780733E-4</v>
      </c>
      <c r="N175" s="105">
        <v>2</v>
      </c>
      <c r="O175" s="105"/>
      <c r="P175" s="65">
        <v>4049.5</v>
      </c>
      <c r="S175" s="66">
        <v>0</v>
      </c>
    </row>
    <row r="177" spans="1:22">
      <c r="A177" s="102" t="s">
        <v>231</v>
      </c>
      <c r="B177" s="102"/>
      <c r="C177" s="102"/>
      <c r="D177" s="102"/>
      <c r="E177" s="102"/>
      <c r="F177" s="102" t="s">
        <v>162</v>
      </c>
      <c r="G177" s="102"/>
      <c r="H177" s="103">
        <v>0.3</v>
      </c>
      <c r="I177" s="103"/>
      <c r="J177" s="65">
        <v>139</v>
      </c>
      <c r="K177" s="104">
        <v>41.7</v>
      </c>
      <c r="L177" s="104"/>
      <c r="M177" s="65">
        <v>8.0813953488372087E-2</v>
      </c>
      <c r="N177" s="105">
        <v>139</v>
      </c>
      <c r="O177" s="105"/>
      <c r="P177" s="65">
        <v>1865.1870503597122</v>
      </c>
      <c r="S177" s="66">
        <v>0</v>
      </c>
    </row>
    <row r="179" spans="1:22">
      <c r="H179" s="106" t="s">
        <v>144</v>
      </c>
      <c r="I179" s="106"/>
      <c r="N179" s="106" t="s">
        <v>144</v>
      </c>
      <c r="O179" s="106"/>
      <c r="P179" s="106" t="s">
        <v>145</v>
      </c>
      <c r="Q179" s="106"/>
    </row>
    <row r="180" spans="1:22" ht="15" customHeight="1">
      <c r="F180" s="106" t="s">
        <v>146</v>
      </c>
      <c r="G180" s="106"/>
      <c r="H180" s="106"/>
      <c r="I180" s="106"/>
      <c r="J180" s="106" t="s">
        <v>147</v>
      </c>
      <c r="K180" s="106" t="s">
        <v>147</v>
      </c>
      <c r="L180" s="106"/>
      <c r="N180" s="106"/>
      <c r="O180" s="106"/>
      <c r="P180" s="106"/>
      <c r="Q180" s="106"/>
      <c r="R180" s="106" t="s">
        <v>148</v>
      </c>
      <c r="S180" s="106"/>
      <c r="T180" s="106" t="s">
        <v>149</v>
      </c>
      <c r="U180" s="106"/>
    </row>
    <row r="181" spans="1:22" ht="15" customHeight="1">
      <c r="F181" s="106"/>
      <c r="G181" s="106"/>
      <c r="H181" s="106"/>
      <c r="I181" s="106"/>
      <c r="J181" s="106"/>
      <c r="K181" s="106"/>
      <c r="L181" s="106"/>
      <c r="N181" s="106"/>
      <c r="O181" s="106"/>
      <c r="P181" s="106"/>
      <c r="Q181" s="106"/>
      <c r="R181" s="106"/>
      <c r="S181" s="106"/>
      <c r="T181" s="106"/>
      <c r="U181" s="106"/>
    </row>
    <row r="182" spans="1:22" ht="15" customHeight="1">
      <c r="A182" s="106" t="s">
        <v>150</v>
      </c>
      <c r="B182" s="106"/>
      <c r="C182" s="106"/>
      <c r="F182" s="106"/>
      <c r="G182" s="106"/>
      <c r="H182" s="106" t="s">
        <v>151</v>
      </c>
      <c r="I182" s="106"/>
      <c r="J182" s="106"/>
      <c r="K182" s="106"/>
      <c r="L182" s="106"/>
      <c r="N182" s="106" t="s">
        <v>152</v>
      </c>
      <c r="O182" s="106"/>
      <c r="P182" s="106" t="s">
        <v>153</v>
      </c>
      <c r="Q182" s="106"/>
      <c r="R182" s="106"/>
      <c r="S182" s="106"/>
      <c r="T182" s="106"/>
      <c r="U182" s="106"/>
    </row>
    <row r="183" spans="1:22" ht="15" customHeight="1">
      <c r="A183" s="106"/>
      <c r="B183" s="106"/>
      <c r="C183" s="106"/>
      <c r="H183" s="106"/>
      <c r="I183" s="106"/>
      <c r="N183" s="106"/>
      <c r="O183" s="106"/>
      <c r="P183" s="106"/>
      <c r="Q183" s="106"/>
    </row>
    <row r="185" spans="1:22" ht="15" customHeight="1">
      <c r="F185" s="106" t="s">
        <v>154</v>
      </c>
      <c r="G185" s="106"/>
      <c r="H185" s="106" t="s">
        <v>155</v>
      </c>
      <c r="I185" s="106"/>
      <c r="J185" s="106" t="s">
        <v>151</v>
      </c>
      <c r="K185" s="106" t="s">
        <v>156</v>
      </c>
      <c r="L185" s="106"/>
      <c r="M185" s="106" t="s">
        <v>157</v>
      </c>
      <c r="N185" s="106"/>
      <c r="O185" s="106" t="s">
        <v>151</v>
      </c>
      <c r="P185" s="106"/>
      <c r="Q185" s="106" t="s">
        <v>158</v>
      </c>
      <c r="R185" s="106"/>
      <c r="S185" s="106" t="s">
        <v>159</v>
      </c>
      <c r="T185" s="106"/>
      <c r="U185" s="106" t="s">
        <v>160</v>
      </c>
      <c r="V185" s="106"/>
    </row>
    <row r="186" spans="1:22" ht="15" customHeight="1"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</row>
    <row r="188" spans="1:22">
      <c r="A188" s="102" t="s">
        <v>232</v>
      </c>
      <c r="B188" s="102"/>
      <c r="C188" s="102"/>
      <c r="D188" s="102"/>
      <c r="E188" s="102"/>
      <c r="F188" s="102" t="s">
        <v>162</v>
      </c>
      <c r="G188" s="102"/>
      <c r="H188" s="103">
        <v>17.5</v>
      </c>
      <c r="I188" s="103"/>
      <c r="J188" s="65">
        <v>4</v>
      </c>
      <c r="K188" s="104">
        <v>70</v>
      </c>
      <c r="L188" s="104"/>
      <c r="M188" s="65">
        <v>0.33333333333333337</v>
      </c>
      <c r="N188" s="105">
        <v>4</v>
      </c>
      <c r="O188" s="105"/>
      <c r="P188" s="65">
        <v>5.5</v>
      </c>
      <c r="S188" s="66">
        <v>0</v>
      </c>
    </row>
    <row r="190" spans="1:22">
      <c r="A190" s="102" t="s">
        <v>233</v>
      </c>
      <c r="B190" s="102"/>
      <c r="C190" s="102"/>
      <c r="D190" s="102"/>
      <c r="E190" s="102"/>
      <c r="F190" s="102" t="s">
        <v>162</v>
      </c>
      <c r="G190" s="102"/>
      <c r="H190" s="103">
        <v>2.65</v>
      </c>
      <c r="I190" s="103"/>
      <c r="J190" s="65">
        <v>7</v>
      </c>
      <c r="K190" s="104">
        <v>18.55</v>
      </c>
      <c r="L190" s="104"/>
      <c r="M190" s="65">
        <v>8.2159624413145546E-3</v>
      </c>
      <c r="N190" s="105">
        <v>7</v>
      </c>
      <c r="O190" s="105"/>
      <c r="P190" s="65">
        <v>919.85714285714289</v>
      </c>
      <c r="S190" s="66">
        <v>0</v>
      </c>
    </row>
    <row r="192" spans="1:22">
      <c r="A192" s="102" t="s">
        <v>234</v>
      </c>
      <c r="B192" s="102"/>
      <c r="C192" s="102"/>
      <c r="D192" s="102"/>
      <c r="E192" s="102"/>
      <c r="F192" s="102" t="s">
        <v>162</v>
      </c>
      <c r="G192" s="102"/>
      <c r="H192" s="103">
        <v>13.11</v>
      </c>
      <c r="I192" s="103"/>
      <c r="J192" s="65">
        <v>9</v>
      </c>
      <c r="K192" s="104">
        <v>117.99</v>
      </c>
      <c r="L192" s="104"/>
      <c r="M192" s="65">
        <v>0.5</v>
      </c>
      <c r="N192" s="105">
        <v>9</v>
      </c>
      <c r="O192" s="105"/>
      <c r="P192" s="65">
        <v>1</v>
      </c>
      <c r="S192" s="66">
        <v>0</v>
      </c>
    </row>
    <row r="194" spans="1:19">
      <c r="A194" s="102" t="s">
        <v>235</v>
      </c>
      <c r="B194" s="102"/>
      <c r="C194" s="102"/>
      <c r="D194" s="102"/>
      <c r="E194" s="102"/>
      <c r="F194" s="102" t="s">
        <v>167</v>
      </c>
      <c r="G194" s="102"/>
      <c r="H194" s="103">
        <v>530</v>
      </c>
      <c r="I194" s="103"/>
      <c r="J194" s="65">
        <v>0.19000000000000056</v>
      </c>
      <c r="K194" s="104">
        <v>100.70000000000032</v>
      </c>
      <c r="L194" s="104"/>
      <c r="M194" s="65">
        <v>8.4070796460177261E-2</v>
      </c>
      <c r="N194" s="105">
        <v>0.19000000000000056</v>
      </c>
      <c r="O194" s="105"/>
      <c r="P194" s="65">
        <v>8.3973684210526134</v>
      </c>
      <c r="S194" s="66">
        <v>0</v>
      </c>
    </row>
    <row r="196" spans="1:19">
      <c r="A196" s="102" t="s">
        <v>236</v>
      </c>
      <c r="B196" s="102"/>
      <c r="C196" s="102"/>
      <c r="D196" s="102"/>
      <c r="E196" s="102"/>
      <c r="F196" s="102" t="s">
        <v>167</v>
      </c>
      <c r="G196" s="102"/>
      <c r="H196" s="103">
        <v>57</v>
      </c>
      <c r="I196" s="103"/>
      <c r="J196" s="65">
        <v>0.29411999999999749</v>
      </c>
      <c r="K196" s="104">
        <v>16.764839999999857</v>
      </c>
      <c r="L196" s="104"/>
      <c r="M196" s="65">
        <v>7.5350660330228414E-2</v>
      </c>
      <c r="N196" s="105">
        <v>0.29411999999999755</v>
      </c>
      <c r="O196" s="105"/>
      <c r="P196" s="65">
        <v>10.833111914864752</v>
      </c>
      <c r="S196" s="66">
        <v>0</v>
      </c>
    </row>
    <row r="198" spans="1:19">
      <c r="A198" s="102" t="s">
        <v>237</v>
      </c>
      <c r="B198" s="102"/>
      <c r="C198" s="102"/>
      <c r="D198" s="102"/>
      <c r="E198" s="102"/>
      <c r="F198" s="102" t="s">
        <v>162</v>
      </c>
      <c r="G198" s="102"/>
      <c r="H198" s="103">
        <v>1.5</v>
      </c>
      <c r="I198" s="103"/>
      <c r="J198" s="65">
        <v>4110</v>
      </c>
      <c r="K198" s="104">
        <v>6165</v>
      </c>
      <c r="L198" s="104"/>
      <c r="M198" s="65">
        <v>0.40672934190994559</v>
      </c>
      <c r="N198" s="105">
        <v>4110</v>
      </c>
      <c r="O198" s="105"/>
      <c r="P198" s="65">
        <v>14216.229318734793</v>
      </c>
      <c r="S198" s="66">
        <v>0</v>
      </c>
    </row>
    <row r="200" spans="1:19">
      <c r="A200" s="102" t="s">
        <v>238</v>
      </c>
      <c r="B200" s="102"/>
      <c r="C200" s="102"/>
      <c r="D200" s="102"/>
      <c r="E200" s="102"/>
      <c r="F200" s="102" t="s">
        <v>162</v>
      </c>
      <c r="G200" s="102"/>
      <c r="H200" s="103">
        <v>20</v>
      </c>
      <c r="I200" s="103"/>
      <c r="J200" s="65">
        <v>5</v>
      </c>
      <c r="K200" s="104">
        <v>100</v>
      </c>
      <c r="L200" s="104"/>
      <c r="M200" s="65">
        <v>1</v>
      </c>
      <c r="N200" s="105">
        <v>5</v>
      </c>
      <c r="O200" s="105"/>
      <c r="P200" s="65">
        <v>5.5</v>
      </c>
      <c r="S200" s="66">
        <v>0</v>
      </c>
    </row>
    <row r="202" spans="1:19">
      <c r="A202" s="102" t="s">
        <v>239</v>
      </c>
      <c r="B202" s="102"/>
      <c r="C202" s="102"/>
      <c r="D202" s="102"/>
      <c r="E202" s="102"/>
      <c r="F202" s="102" t="s">
        <v>167</v>
      </c>
      <c r="G202" s="102"/>
      <c r="H202" s="103">
        <v>12260</v>
      </c>
      <c r="I202" s="103"/>
      <c r="J202" s="65">
        <v>2.0399999999999655E-2</v>
      </c>
      <c r="K202" s="104">
        <v>250.10399999999575</v>
      </c>
      <c r="L202" s="104"/>
      <c r="M202" s="65">
        <v>0.15605875152998441</v>
      </c>
      <c r="N202" s="105">
        <v>2.0399999999999655E-2</v>
      </c>
      <c r="O202" s="105"/>
      <c r="P202" s="65">
        <v>3.3550415686275197</v>
      </c>
      <c r="S202" s="66">
        <v>0</v>
      </c>
    </row>
    <row r="204" spans="1:19">
      <c r="A204" s="102" t="s">
        <v>240</v>
      </c>
      <c r="B204" s="102"/>
      <c r="C204" s="102"/>
      <c r="D204" s="102"/>
      <c r="E204" s="102"/>
      <c r="F204" s="102" t="s">
        <v>167</v>
      </c>
      <c r="G204" s="102"/>
      <c r="H204" s="103">
        <v>222.88</v>
      </c>
      <c r="I204" s="103"/>
      <c r="J204" s="65">
        <v>6.3</v>
      </c>
      <c r="K204" s="104">
        <v>1404.144</v>
      </c>
      <c r="L204" s="104"/>
      <c r="M204" s="65">
        <v>0.10378912685337725</v>
      </c>
      <c r="N204" s="105">
        <v>6.3</v>
      </c>
      <c r="O204" s="105"/>
      <c r="P204" s="65">
        <v>71.817460317460316</v>
      </c>
      <c r="S204" s="66">
        <v>0</v>
      </c>
    </row>
    <row r="206" spans="1:19">
      <c r="A206" s="102" t="s">
        <v>16</v>
      </c>
      <c r="B206" s="102"/>
      <c r="C206" s="102"/>
      <c r="D206" s="102"/>
      <c r="E206" s="102"/>
      <c r="F206" s="102" t="s">
        <v>162</v>
      </c>
      <c r="G206" s="102"/>
      <c r="H206" s="103">
        <v>8.58</v>
      </c>
      <c r="I206" s="103"/>
      <c r="J206" s="65">
        <v>3375</v>
      </c>
      <c r="K206" s="104">
        <v>28957.5</v>
      </c>
      <c r="L206" s="104"/>
      <c r="M206" s="65">
        <v>1.4973380656610471</v>
      </c>
      <c r="N206" s="105">
        <v>3375</v>
      </c>
      <c r="O206" s="105"/>
      <c r="P206" s="65">
        <v>4129.3339259259255</v>
      </c>
      <c r="S206" s="66">
        <v>0</v>
      </c>
    </row>
    <row r="208" spans="1:19">
      <c r="A208" s="102" t="s">
        <v>241</v>
      </c>
      <c r="B208" s="102"/>
      <c r="C208" s="102"/>
      <c r="D208" s="102"/>
      <c r="E208" s="102"/>
      <c r="F208" s="102" t="s">
        <v>162</v>
      </c>
      <c r="G208" s="102"/>
      <c r="H208" s="103">
        <v>4.7699999999999996</v>
      </c>
      <c r="I208" s="103"/>
      <c r="J208" s="65">
        <v>48</v>
      </c>
      <c r="K208" s="104">
        <v>228.96</v>
      </c>
      <c r="L208" s="104"/>
      <c r="M208" s="65">
        <v>2.1808268968650613E-2</v>
      </c>
      <c r="N208" s="105">
        <v>48</v>
      </c>
      <c r="O208" s="105"/>
      <c r="P208" s="65">
        <v>2271.9270833333335</v>
      </c>
      <c r="S208" s="66">
        <v>0</v>
      </c>
    </row>
    <row r="210" spans="1:19">
      <c r="A210" s="102" t="s">
        <v>17</v>
      </c>
      <c r="B210" s="102"/>
      <c r="C210" s="102"/>
      <c r="D210" s="102"/>
      <c r="E210" s="102"/>
      <c r="F210" s="102" t="s">
        <v>162</v>
      </c>
      <c r="G210" s="102"/>
      <c r="H210" s="103">
        <v>29.17</v>
      </c>
      <c r="I210" s="103"/>
      <c r="J210" s="65">
        <v>64</v>
      </c>
      <c r="K210" s="104">
        <v>1866.88</v>
      </c>
      <c r="L210" s="104"/>
      <c r="M210" s="65">
        <v>0.2723404255319149</v>
      </c>
      <c r="N210" s="105">
        <v>64</v>
      </c>
      <c r="O210" s="105"/>
      <c r="P210" s="65">
        <v>264.8359375</v>
      </c>
      <c r="S210" s="66">
        <v>0</v>
      </c>
    </row>
    <row r="212" spans="1:19" ht="15" customHeight="1"/>
    <row r="214" spans="1:19" ht="15" customHeight="1"/>
    <row r="215" spans="1:19" ht="15" customHeight="1"/>
    <row r="216" spans="1:19" ht="15" customHeight="1"/>
    <row r="218" spans="1:19" ht="15" customHeight="1"/>
    <row r="221" spans="1:19" ht="15" customHeight="1"/>
    <row r="223" spans="1:19" ht="15" customHeight="1"/>
    <row r="226" ht="15" customHeight="1"/>
    <row r="228" ht="15" customHeight="1"/>
    <row r="234" ht="15" customHeight="1"/>
    <row r="238" ht="15" customHeight="1"/>
  </sheetData>
  <mergeCells count="514">
    <mergeCell ref="A192:E192"/>
    <mergeCell ref="F192:G192"/>
    <mergeCell ref="H192:I192"/>
    <mergeCell ref="K192:L192"/>
    <mergeCell ref="N192:O192"/>
    <mergeCell ref="A135:E135"/>
    <mergeCell ref="F135:G135"/>
    <mergeCell ref="H135:I135"/>
    <mergeCell ref="K135:L135"/>
    <mergeCell ref="N135:O135"/>
    <mergeCell ref="A139:E139"/>
    <mergeCell ref="N139:O139"/>
    <mergeCell ref="A141:E141"/>
    <mergeCell ref="F141:G141"/>
    <mergeCell ref="H141:I141"/>
    <mergeCell ref="K141:L141"/>
    <mergeCell ref="N141:O141"/>
    <mergeCell ref="A143:E143"/>
    <mergeCell ref="F143:G143"/>
    <mergeCell ref="H143:I143"/>
    <mergeCell ref="K143:L143"/>
    <mergeCell ref="N143:O143"/>
    <mergeCell ref="A145:E145"/>
    <mergeCell ref="F145:G145"/>
    <mergeCell ref="R180:S182"/>
    <mergeCell ref="T180:U182"/>
    <mergeCell ref="F185:G186"/>
    <mergeCell ref="H185:I186"/>
    <mergeCell ref="J185:J186"/>
    <mergeCell ref="K185:L186"/>
    <mergeCell ref="M185:N186"/>
    <mergeCell ref="O185:P186"/>
    <mergeCell ref="F128:G129"/>
    <mergeCell ref="H128:I129"/>
    <mergeCell ref="J128:J129"/>
    <mergeCell ref="K128:L129"/>
    <mergeCell ref="M128:N129"/>
    <mergeCell ref="O128:P129"/>
    <mergeCell ref="Q128:R129"/>
    <mergeCell ref="S128:T129"/>
    <mergeCell ref="U128:V129"/>
    <mergeCell ref="F131:G131"/>
    <mergeCell ref="H131:I131"/>
    <mergeCell ref="K131:L131"/>
    <mergeCell ref="N131:O131"/>
    <mergeCell ref="F139:G139"/>
    <mergeCell ref="H139:I139"/>
    <mergeCell ref="K139:L139"/>
    <mergeCell ref="H122:I124"/>
    <mergeCell ref="N122:O124"/>
    <mergeCell ref="P122:Q124"/>
    <mergeCell ref="F123:G125"/>
    <mergeCell ref="J123:J125"/>
    <mergeCell ref="K123:L125"/>
    <mergeCell ref="R123:S125"/>
    <mergeCell ref="T123:U125"/>
    <mergeCell ref="A125:C126"/>
    <mergeCell ref="H125:I126"/>
    <mergeCell ref="N125:O126"/>
    <mergeCell ref="P125:Q126"/>
    <mergeCell ref="A106:E106"/>
    <mergeCell ref="F106:G106"/>
    <mergeCell ref="H106:I106"/>
    <mergeCell ref="K106:L106"/>
    <mergeCell ref="N106:O106"/>
    <mergeCell ref="A104:E104"/>
    <mergeCell ref="F104:G104"/>
    <mergeCell ref="H104:I104"/>
    <mergeCell ref="K104:L104"/>
    <mergeCell ref="N104:O104"/>
    <mergeCell ref="A78:E78"/>
    <mergeCell ref="F78:G78"/>
    <mergeCell ref="H78:I78"/>
    <mergeCell ref="K78:L78"/>
    <mergeCell ref="N78:O78"/>
    <mergeCell ref="A80:E80"/>
    <mergeCell ref="F80:G80"/>
    <mergeCell ref="H80:I80"/>
    <mergeCell ref="A86:E86"/>
    <mergeCell ref="F86:G86"/>
    <mergeCell ref="H86:I86"/>
    <mergeCell ref="K86:L86"/>
    <mergeCell ref="N86:O86"/>
    <mergeCell ref="K80:L80"/>
    <mergeCell ref="N80:O80"/>
    <mergeCell ref="A82:E82"/>
    <mergeCell ref="F82:G82"/>
    <mergeCell ref="H82:I82"/>
    <mergeCell ref="K82:L82"/>
    <mergeCell ref="N82:O82"/>
    <mergeCell ref="A84:E84"/>
    <mergeCell ref="F84:G84"/>
    <mergeCell ref="H84:I84"/>
    <mergeCell ref="K84:L84"/>
    <mergeCell ref="F71:G72"/>
    <mergeCell ref="H71:I72"/>
    <mergeCell ref="J71:J72"/>
    <mergeCell ref="K71:L72"/>
    <mergeCell ref="M71:N72"/>
    <mergeCell ref="O71:P72"/>
    <mergeCell ref="Q71:R72"/>
    <mergeCell ref="S71:T72"/>
    <mergeCell ref="U71:V72"/>
    <mergeCell ref="F66:G68"/>
    <mergeCell ref="J66:J68"/>
    <mergeCell ref="K66:L68"/>
    <mergeCell ref="R66:S68"/>
    <mergeCell ref="T66:U68"/>
    <mergeCell ref="A68:C69"/>
    <mergeCell ref="H68:I69"/>
    <mergeCell ref="N68:O69"/>
    <mergeCell ref="P68:Q69"/>
    <mergeCell ref="K49:L49"/>
    <mergeCell ref="N49:O49"/>
    <mergeCell ref="K51:L51"/>
    <mergeCell ref="N51:O51"/>
    <mergeCell ref="K53:L53"/>
    <mergeCell ref="N53:O53"/>
    <mergeCell ref="H65:I67"/>
    <mergeCell ref="N65:O67"/>
    <mergeCell ref="P65:Q67"/>
    <mergeCell ref="H55:I55"/>
    <mergeCell ref="K55:L55"/>
    <mergeCell ref="N55:O55"/>
    <mergeCell ref="A49:E49"/>
    <mergeCell ref="F49:G49"/>
    <mergeCell ref="H49:I49"/>
    <mergeCell ref="A51:E51"/>
    <mergeCell ref="F51:G51"/>
    <mergeCell ref="H51:I51"/>
    <mergeCell ref="A53:E53"/>
    <mergeCell ref="F53:G53"/>
    <mergeCell ref="H53:I53"/>
    <mergeCell ref="R9:S11"/>
    <mergeCell ref="T9:U11"/>
    <mergeCell ref="A11:C12"/>
    <mergeCell ref="H11:I12"/>
    <mergeCell ref="N11:O12"/>
    <mergeCell ref="P11:Q12"/>
    <mergeCell ref="F14:G15"/>
    <mergeCell ref="A43:E43"/>
    <mergeCell ref="F43:G43"/>
    <mergeCell ref="H43:I43"/>
    <mergeCell ref="H14:I15"/>
    <mergeCell ref="J14:J15"/>
    <mergeCell ref="K14:L15"/>
    <mergeCell ref="M14:N15"/>
    <mergeCell ref="O14:P15"/>
    <mergeCell ref="Q14:R15"/>
    <mergeCell ref="A25:E25"/>
    <mergeCell ref="F25:G25"/>
    <mergeCell ref="H25:I25"/>
    <mergeCell ref="K25:L25"/>
    <mergeCell ref="N25:O25"/>
    <mergeCell ref="H8:I10"/>
    <mergeCell ref="N8:O10"/>
    <mergeCell ref="P8:Q10"/>
    <mergeCell ref="F9:G11"/>
    <mergeCell ref="J9:J11"/>
    <mergeCell ref="K9:L11"/>
    <mergeCell ref="A21:E21"/>
    <mergeCell ref="F21:G21"/>
    <mergeCell ref="H21:I21"/>
    <mergeCell ref="K21:L21"/>
    <mergeCell ref="N21:O21"/>
    <mergeCell ref="A23:E23"/>
    <mergeCell ref="F23:G23"/>
    <mergeCell ref="H23:I23"/>
    <mergeCell ref="K23:L23"/>
    <mergeCell ref="N23:O23"/>
    <mergeCell ref="A1:T1"/>
    <mergeCell ref="A3:T3"/>
    <mergeCell ref="A5:B5"/>
    <mergeCell ref="C5:D5"/>
    <mergeCell ref="F5:G5"/>
    <mergeCell ref="O5:T5"/>
    <mergeCell ref="B6:K6"/>
    <mergeCell ref="P6:Q6"/>
    <mergeCell ref="R6:S6"/>
    <mergeCell ref="T6:U6"/>
    <mergeCell ref="S14:T15"/>
    <mergeCell ref="U14:V15"/>
    <mergeCell ref="A17:E17"/>
    <mergeCell ref="F17:G17"/>
    <mergeCell ref="H17:I17"/>
    <mergeCell ref="K17:L17"/>
    <mergeCell ref="N17:O17"/>
    <mergeCell ref="A19:E19"/>
    <mergeCell ref="F19:G19"/>
    <mergeCell ref="H19:I19"/>
    <mergeCell ref="K19:L19"/>
    <mergeCell ref="N19:O19"/>
    <mergeCell ref="A27:E27"/>
    <mergeCell ref="F27:G27"/>
    <mergeCell ref="H27:I27"/>
    <mergeCell ref="K27:L27"/>
    <mergeCell ref="N27:O27"/>
    <mergeCell ref="A29:E29"/>
    <mergeCell ref="F29:G29"/>
    <mergeCell ref="H29:I29"/>
    <mergeCell ref="K29:L29"/>
    <mergeCell ref="N29:O29"/>
    <mergeCell ref="A31:E31"/>
    <mergeCell ref="F31:G31"/>
    <mergeCell ref="H31:I31"/>
    <mergeCell ref="K31:L31"/>
    <mergeCell ref="N31:O31"/>
    <mergeCell ref="A33:E33"/>
    <mergeCell ref="F33:G33"/>
    <mergeCell ref="H33:I33"/>
    <mergeCell ref="K33:L33"/>
    <mergeCell ref="N33:O33"/>
    <mergeCell ref="A35:E35"/>
    <mergeCell ref="F35:G35"/>
    <mergeCell ref="H35:I35"/>
    <mergeCell ref="K35:L35"/>
    <mergeCell ref="N35:O35"/>
    <mergeCell ref="A37:E37"/>
    <mergeCell ref="F37:G37"/>
    <mergeCell ref="H37:I37"/>
    <mergeCell ref="K37:L37"/>
    <mergeCell ref="N37:O37"/>
    <mergeCell ref="A39:E39"/>
    <mergeCell ref="F39:G39"/>
    <mergeCell ref="H39:I39"/>
    <mergeCell ref="K39:L39"/>
    <mergeCell ref="N39:O39"/>
    <mergeCell ref="A41:E41"/>
    <mergeCell ref="F41:G41"/>
    <mergeCell ref="H41:I41"/>
    <mergeCell ref="K41:L41"/>
    <mergeCell ref="N41:O41"/>
    <mergeCell ref="K43:L43"/>
    <mergeCell ref="N43:O43"/>
    <mergeCell ref="A45:E45"/>
    <mergeCell ref="F45:G45"/>
    <mergeCell ref="H45:I45"/>
    <mergeCell ref="K45:L45"/>
    <mergeCell ref="N45:O45"/>
    <mergeCell ref="A47:E47"/>
    <mergeCell ref="F47:G47"/>
    <mergeCell ref="H47:I47"/>
    <mergeCell ref="K47:L47"/>
    <mergeCell ref="N47:O47"/>
    <mergeCell ref="A55:E55"/>
    <mergeCell ref="F55:G55"/>
    <mergeCell ref="A61:E61"/>
    <mergeCell ref="F61:G61"/>
    <mergeCell ref="H61:I61"/>
    <mergeCell ref="K61:L61"/>
    <mergeCell ref="N61:O61"/>
    <mergeCell ref="A63:E63"/>
    <mergeCell ref="F63:G63"/>
    <mergeCell ref="H63:I63"/>
    <mergeCell ref="K63:L63"/>
    <mergeCell ref="N63:O63"/>
    <mergeCell ref="A57:E57"/>
    <mergeCell ref="F57:G57"/>
    <mergeCell ref="H57:I57"/>
    <mergeCell ref="K57:L57"/>
    <mergeCell ref="N57:O57"/>
    <mergeCell ref="A59:E59"/>
    <mergeCell ref="F59:G59"/>
    <mergeCell ref="H59:I59"/>
    <mergeCell ref="K59:L59"/>
    <mergeCell ref="N59:O59"/>
    <mergeCell ref="F74:G74"/>
    <mergeCell ref="H74:I74"/>
    <mergeCell ref="K74:L74"/>
    <mergeCell ref="N74:O74"/>
    <mergeCell ref="A76:E76"/>
    <mergeCell ref="F76:G76"/>
    <mergeCell ref="H76:I76"/>
    <mergeCell ref="K76:L76"/>
    <mergeCell ref="N76:O76"/>
    <mergeCell ref="A74:E74"/>
    <mergeCell ref="N84:O84"/>
    <mergeCell ref="H88:I88"/>
    <mergeCell ref="K88:L88"/>
    <mergeCell ref="N88:O88"/>
    <mergeCell ref="A90:E90"/>
    <mergeCell ref="F90:G90"/>
    <mergeCell ref="H90:I90"/>
    <mergeCell ref="K90:L90"/>
    <mergeCell ref="N90:O90"/>
    <mergeCell ref="A92:E92"/>
    <mergeCell ref="F92:G92"/>
    <mergeCell ref="H92:I92"/>
    <mergeCell ref="K92:L92"/>
    <mergeCell ref="N92:O92"/>
    <mergeCell ref="A88:E88"/>
    <mergeCell ref="F88:G88"/>
    <mergeCell ref="A94:E94"/>
    <mergeCell ref="F94:G94"/>
    <mergeCell ref="H94:I94"/>
    <mergeCell ref="K94:L94"/>
    <mergeCell ref="N94:O94"/>
    <mergeCell ref="A96:E96"/>
    <mergeCell ref="F96:G96"/>
    <mergeCell ref="H96:I96"/>
    <mergeCell ref="K96:L96"/>
    <mergeCell ref="N96:O96"/>
    <mergeCell ref="K100:L100"/>
    <mergeCell ref="N100:O100"/>
    <mergeCell ref="A102:E102"/>
    <mergeCell ref="F102:G102"/>
    <mergeCell ref="H102:I102"/>
    <mergeCell ref="K102:L102"/>
    <mergeCell ref="N102:O102"/>
    <mergeCell ref="A98:E98"/>
    <mergeCell ref="F98:G98"/>
    <mergeCell ref="H98:I98"/>
    <mergeCell ref="K98:L98"/>
    <mergeCell ref="N98:O98"/>
    <mergeCell ref="A100:E100"/>
    <mergeCell ref="F100:G100"/>
    <mergeCell ref="H100:I100"/>
    <mergeCell ref="H108:I108"/>
    <mergeCell ref="K108:L108"/>
    <mergeCell ref="N108:O108"/>
    <mergeCell ref="A110:E110"/>
    <mergeCell ref="F110:G110"/>
    <mergeCell ref="H110:I110"/>
    <mergeCell ref="K110:L110"/>
    <mergeCell ref="N110:O110"/>
    <mergeCell ref="A112:E112"/>
    <mergeCell ref="F112:G112"/>
    <mergeCell ref="H112:I112"/>
    <mergeCell ref="K112:L112"/>
    <mergeCell ref="N112:O112"/>
    <mergeCell ref="A108:E108"/>
    <mergeCell ref="F108:G108"/>
    <mergeCell ref="A114:E114"/>
    <mergeCell ref="F114:G114"/>
    <mergeCell ref="H114:I114"/>
    <mergeCell ref="K114:L114"/>
    <mergeCell ref="N114:O114"/>
    <mergeCell ref="A116:E116"/>
    <mergeCell ref="F116:G116"/>
    <mergeCell ref="H116:I116"/>
    <mergeCell ref="K116:L116"/>
    <mergeCell ref="N116:O116"/>
    <mergeCell ref="A118:E118"/>
    <mergeCell ref="F118:G118"/>
    <mergeCell ref="H118:I118"/>
    <mergeCell ref="K118:L118"/>
    <mergeCell ref="N118:O118"/>
    <mergeCell ref="A120:E120"/>
    <mergeCell ref="F120:G120"/>
    <mergeCell ref="H120:I120"/>
    <mergeCell ref="K120:L120"/>
    <mergeCell ref="N120:O120"/>
    <mergeCell ref="A133:E133"/>
    <mergeCell ref="F133:G133"/>
    <mergeCell ref="H133:I133"/>
    <mergeCell ref="K133:L133"/>
    <mergeCell ref="N133:O133"/>
    <mergeCell ref="A131:E131"/>
    <mergeCell ref="A137:E137"/>
    <mergeCell ref="F137:G137"/>
    <mergeCell ref="H137:I137"/>
    <mergeCell ref="K137:L137"/>
    <mergeCell ref="N137:O137"/>
    <mergeCell ref="H145:I145"/>
    <mergeCell ref="K145:L145"/>
    <mergeCell ref="N145:O145"/>
    <mergeCell ref="A147:E147"/>
    <mergeCell ref="F147:G147"/>
    <mergeCell ref="H147:I147"/>
    <mergeCell ref="K147:L147"/>
    <mergeCell ref="N147:O147"/>
    <mergeCell ref="A149:E149"/>
    <mergeCell ref="F149:G149"/>
    <mergeCell ref="H149:I149"/>
    <mergeCell ref="K149:L149"/>
    <mergeCell ref="N149:O149"/>
    <mergeCell ref="A151:E151"/>
    <mergeCell ref="F151:G151"/>
    <mergeCell ref="H151:I151"/>
    <mergeCell ref="K151:L151"/>
    <mergeCell ref="N151:O151"/>
    <mergeCell ref="A153:E153"/>
    <mergeCell ref="F153:G153"/>
    <mergeCell ref="H153:I153"/>
    <mergeCell ref="K153:L153"/>
    <mergeCell ref="N153:O153"/>
    <mergeCell ref="A155:E155"/>
    <mergeCell ref="F155:G155"/>
    <mergeCell ref="H155:I155"/>
    <mergeCell ref="K155:L155"/>
    <mergeCell ref="N155:O155"/>
    <mergeCell ref="A157:E157"/>
    <mergeCell ref="F157:G157"/>
    <mergeCell ref="H157:I157"/>
    <mergeCell ref="K157:L157"/>
    <mergeCell ref="N157:O157"/>
    <mergeCell ref="A159:E159"/>
    <mergeCell ref="F159:G159"/>
    <mergeCell ref="H159:I159"/>
    <mergeCell ref="K159:L159"/>
    <mergeCell ref="N159:O159"/>
    <mergeCell ref="A161:E161"/>
    <mergeCell ref="F161:G161"/>
    <mergeCell ref="H161:I161"/>
    <mergeCell ref="K161:L161"/>
    <mergeCell ref="N161:O161"/>
    <mergeCell ref="A163:E163"/>
    <mergeCell ref="F163:G163"/>
    <mergeCell ref="H163:I163"/>
    <mergeCell ref="K163:L163"/>
    <mergeCell ref="N163:O163"/>
    <mergeCell ref="A165:E165"/>
    <mergeCell ref="F165:G165"/>
    <mergeCell ref="H165:I165"/>
    <mergeCell ref="K165:L165"/>
    <mergeCell ref="N165:O165"/>
    <mergeCell ref="A167:E167"/>
    <mergeCell ref="F167:G167"/>
    <mergeCell ref="H167:I167"/>
    <mergeCell ref="K167:L167"/>
    <mergeCell ref="N167:O167"/>
    <mergeCell ref="A169:E169"/>
    <mergeCell ref="F169:G169"/>
    <mergeCell ref="H169:I169"/>
    <mergeCell ref="K169:L169"/>
    <mergeCell ref="N169:O169"/>
    <mergeCell ref="A171:E171"/>
    <mergeCell ref="F171:G171"/>
    <mergeCell ref="H171:I171"/>
    <mergeCell ref="K171:L171"/>
    <mergeCell ref="N171:O171"/>
    <mergeCell ref="A173:E173"/>
    <mergeCell ref="F173:G173"/>
    <mergeCell ref="H173:I173"/>
    <mergeCell ref="K173:L173"/>
    <mergeCell ref="N173:O173"/>
    <mergeCell ref="A175:E175"/>
    <mergeCell ref="F175:G175"/>
    <mergeCell ref="H175:I175"/>
    <mergeCell ref="K175:L175"/>
    <mergeCell ref="N175:O175"/>
    <mergeCell ref="A177:E177"/>
    <mergeCell ref="F177:G177"/>
    <mergeCell ref="H177:I177"/>
    <mergeCell ref="K177:L177"/>
    <mergeCell ref="N177:O177"/>
    <mergeCell ref="H179:I181"/>
    <mergeCell ref="N179:O181"/>
    <mergeCell ref="P179:Q181"/>
    <mergeCell ref="F180:G182"/>
    <mergeCell ref="J180:J182"/>
    <mergeCell ref="K180:L182"/>
    <mergeCell ref="A182:C183"/>
    <mergeCell ref="H182:I183"/>
    <mergeCell ref="N182:O183"/>
    <mergeCell ref="P182:Q183"/>
    <mergeCell ref="Q185:R186"/>
    <mergeCell ref="S185:T186"/>
    <mergeCell ref="U185:V186"/>
    <mergeCell ref="A188:E188"/>
    <mergeCell ref="F188:G188"/>
    <mergeCell ref="H188:I188"/>
    <mergeCell ref="K188:L188"/>
    <mergeCell ref="N188:O188"/>
    <mergeCell ref="A190:E190"/>
    <mergeCell ref="F190:G190"/>
    <mergeCell ref="H190:I190"/>
    <mergeCell ref="K190:L190"/>
    <mergeCell ref="N190:O190"/>
    <mergeCell ref="A194:E194"/>
    <mergeCell ref="F194:G194"/>
    <mergeCell ref="H194:I194"/>
    <mergeCell ref="K194:L194"/>
    <mergeCell ref="N194:O194"/>
    <mergeCell ref="A196:E196"/>
    <mergeCell ref="F196:G196"/>
    <mergeCell ref="H196:I196"/>
    <mergeCell ref="K196:L196"/>
    <mergeCell ref="N196:O196"/>
    <mergeCell ref="A198:E198"/>
    <mergeCell ref="F198:G198"/>
    <mergeCell ref="H198:I198"/>
    <mergeCell ref="K198:L198"/>
    <mergeCell ref="N198:O198"/>
    <mergeCell ref="A200:E200"/>
    <mergeCell ref="F200:G200"/>
    <mergeCell ref="H200:I200"/>
    <mergeCell ref="K200:L200"/>
    <mergeCell ref="N200:O200"/>
    <mergeCell ref="A202:E202"/>
    <mergeCell ref="F202:G202"/>
    <mergeCell ref="H202:I202"/>
    <mergeCell ref="K202:L202"/>
    <mergeCell ref="N202:O202"/>
    <mergeCell ref="A204:E204"/>
    <mergeCell ref="F204:G204"/>
    <mergeCell ref="H204:I204"/>
    <mergeCell ref="K204:L204"/>
    <mergeCell ref="N204:O204"/>
    <mergeCell ref="A210:E210"/>
    <mergeCell ref="F210:G210"/>
    <mergeCell ref="H210:I210"/>
    <mergeCell ref="K210:L210"/>
    <mergeCell ref="N210:O210"/>
    <mergeCell ref="A206:E206"/>
    <mergeCell ref="F206:G206"/>
    <mergeCell ref="H206:I206"/>
    <mergeCell ref="K206:L206"/>
    <mergeCell ref="N206:O206"/>
    <mergeCell ref="A208:E208"/>
    <mergeCell ref="F208:G208"/>
    <mergeCell ref="H208:I208"/>
    <mergeCell ref="K208:L208"/>
    <mergeCell ref="N208:O208"/>
  </mergeCells>
  <dataValidations count="2">
    <dataValidation type="list" allowBlank="1" showInputMessage="1" showErrorMessage="1" sqref="H5">
      <formula1>$AB$45</formula1>
    </dataValidation>
    <dataValidation type="custom" allowBlank="1" showInputMessage="1" showErrorMessage="1" sqref="AB44">
      <formula1>SUM(A17:E38)</formula1>
    </dataValidation>
  </dataValidations>
  <pageMargins left="0.7" right="0.7" top="0.75" bottom="0.75" header="0.3" footer="0.3"/>
  <pageSetup scale="35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Sales</vt:lpstr>
      <vt:lpstr>Usage</vt:lpstr>
      <vt:lpstr>UsagePerHour</vt:lpstr>
      <vt:lpstr>Forecasting</vt:lpstr>
      <vt:lpstr>Sheet1</vt:lpstr>
      <vt:lpstr> Usage Analysis</vt:lpstr>
      <vt:lpstr>Sheet2</vt:lpstr>
      <vt:lpstr>' Usage Analysis'!Print_Area</vt:lpstr>
      <vt:lpstr>Forecasting!Print_Area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RPT</dc:creator>
  <cp:lastModifiedBy>kfcptnmgr</cp:lastModifiedBy>
  <cp:lastPrinted>2026-05-13T03:28:51Z</cp:lastPrinted>
  <dcterms:created xsi:type="dcterms:W3CDTF">2015-06-05T18:17:20Z</dcterms:created>
  <dcterms:modified xsi:type="dcterms:W3CDTF">2026-05-14T04:04:15Z</dcterms:modified>
</cp:coreProperties>
</file>